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525" yWindow="45" windowWidth="19695" windowHeight="9105" tabRatio="913"/>
  </bookViews>
  <sheets>
    <sheet name="Page Titre" sheetId="16" r:id="rId1"/>
    <sheet name="1. FTNC bilan combiné" sheetId="3" r:id="rId2"/>
    <sheet name="2. FTNC CAN" sheetId="7" r:id="rId3"/>
    <sheet name="3. FTNC USD" sheetId="8" r:id="rId4"/>
    <sheet name="4. FTNC EUR" sheetId="9" r:id="rId5"/>
    <sheet name="5. FTNC GBP" sheetId="10" r:id="rId6"/>
    <sheet name="6. FTNC Autres (inclus)" sheetId="11" r:id="rId7"/>
    <sheet name="Annexe 1. Taux de référence" sheetId="5" r:id="rId8"/>
    <sheet name="Annexe 2. Instructions" sheetId="15" r:id="rId9"/>
    <sheet name="Liste des acronymes" sheetId="17" r:id="rId10"/>
  </sheets>
  <externalReferences>
    <externalReference r:id="rId11"/>
  </externalReferences>
  <definedNames>
    <definedName name="_xlnm._FilterDatabase" localSheetId="2" hidden="1">'2. FTNC CAN'!$D$1:$D$1579</definedName>
    <definedName name="_xlnm._FilterDatabase" localSheetId="3" hidden="1">'3. FTNC USD'!$M$1:$M$1575</definedName>
    <definedName name="_xlnm._FilterDatabase" localSheetId="8" hidden="1">'Annexe 2. Instructions'!$A$5:$AE$227</definedName>
    <definedName name="_xlnm._FilterDatabase" localSheetId="9" hidden="1">'Liste des acronymes'!$A$5:$AA$34</definedName>
    <definedName name="DPA_1101" localSheetId="2">'2. FTNC CAN'!$M$7</definedName>
    <definedName name="DPA_1101" localSheetId="3">'3. FTNC USD'!$M$7</definedName>
    <definedName name="DPA_1101" localSheetId="4">'4. FTNC EUR'!$M$7</definedName>
    <definedName name="DPA_1101" localSheetId="5">'5. FTNC GBP'!$M$7</definedName>
    <definedName name="DPA_1101" localSheetId="6">'6. FTNC Autres (inclus)'!$M$7</definedName>
    <definedName name="DPA_1101">'1. FTNC bilan combiné'!$M$7</definedName>
    <definedName name="DPA_1102" localSheetId="2">'2. FTNC CAN'!$M$8</definedName>
    <definedName name="DPA_1102" localSheetId="3">'3. FTNC USD'!$M$8</definedName>
    <definedName name="DPA_1102" localSheetId="4">'4. FTNC EUR'!$M$8</definedName>
    <definedName name="DPA_1102" localSheetId="5">'5. FTNC GBP'!$M$8</definedName>
    <definedName name="DPA_1102" localSheetId="6">'6. FTNC Autres (inclus)'!$M$8</definedName>
    <definedName name="DPA_1102">'1. FTNC bilan combiné'!$M$8</definedName>
    <definedName name="DPA_1103" localSheetId="2">'2. FTNC CAN'!$M$9</definedName>
    <definedName name="DPA_1103" localSheetId="3">'3. FTNC USD'!$M$9</definedName>
    <definedName name="DPA_1103" localSheetId="4">'4. FTNC EUR'!$M$9</definedName>
    <definedName name="DPA_1103" localSheetId="5">'5. FTNC GBP'!$M$9</definedName>
    <definedName name="DPA_1103" localSheetId="6">'6. FTNC Autres (inclus)'!$M$9</definedName>
    <definedName name="DPA_1103">'1. FTNC bilan combiné'!$M$9</definedName>
    <definedName name="DPA_1104" localSheetId="2">'2. FTNC CAN'!$M$14</definedName>
    <definedName name="DPA_1104" localSheetId="3">'3. FTNC USD'!$M$14</definedName>
    <definedName name="DPA_1104" localSheetId="4">'4. FTNC EUR'!$M$14</definedName>
    <definedName name="DPA_1104" localSheetId="5">'5. FTNC GBP'!$M$14</definedName>
    <definedName name="DPA_1104" localSheetId="6">'6. FTNC Autres (inclus)'!$M$14</definedName>
    <definedName name="DPA_1104">'1. FTNC bilan combiné'!$M$14</definedName>
    <definedName name="DPA_1105" localSheetId="2">'2. FTNC CAN'!$M$15</definedName>
    <definedName name="DPA_1105" localSheetId="3">'3. FTNC USD'!$M$15</definedName>
    <definedName name="DPA_1105" localSheetId="4">'4. FTNC EUR'!$M$15</definedName>
    <definedName name="DPA_1105" localSheetId="5">'5. FTNC GBP'!$M$15</definedName>
    <definedName name="DPA_1105" localSheetId="6">'6. FTNC Autres (inclus)'!$M$15</definedName>
    <definedName name="DPA_1105">'1. FTNC bilan combiné'!$M$15</definedName>
    <definedName name="DPA_1106" localSheetId="2">'2. FTNC CAN'!$M$16</definedName>
    <definedName name="DPA_1106" localSheetId="3">'3. FTNC USD'!$M$16</definedName>
    <definedName name="DPA_1106" localSheetId="4">'4. FTNC EUR'!$M$16</definedName>
    <definedName name="DPA_1106" localSheetId="5">'5. FTNC GBP'!$M$16</definedName>
    <definedName name="DPA_1106" localSheetId="6">'6. FTNC Autres (inclus)'!$M$16</definedName>
    <definedName name="DPA_1106">'1. FTNC bilan combiné'!$M$16</definedName>
    <definedName name="DPA_1107" localSheetId="2">'2. FTNC CAN'!$M$17</definedName>
    <definedName name="DPA_1107" localSheetId="3">'3. FTNC USD'!$M$17</definedName>
    <definedName name="DPA_1107" localSheetId="4">'4. FTNC EUR'!$M$17</definedName>
    <definedName name="DPA_1107" localSheetId="5">'5. FTNC GBP'!$M$17</definedName>
    <definedName name="DPA_1107" localSheetId="6">'6. FTNC Autres (inclus)'!$M$17</definedName>
    <definedName name="DPA_1107">'1. FTNC bilan combiné'!$M$17</definedName>
    <definedName name="DPA_1108" localSheetId="2">'2. FTNC CAN'!#REF!</definedName>
    <definedName name="DPA_1108" localSheetId="3">'3. FTNC USD'!#REF!</definedName>
    <definedName name="DPA_1108" localSheetId="4">'4. FTNC EUR'!#REF!</definedName>
    <definedName name="DPA_1108" localSheetId="5">'5. FTNC GBP'!#REF!</definedName>
    <definedName name="DPA_1108" localSheetId="6">'6. FTNC Autres (inclus)'!#REF!</definedName>
    <definedName name="DPA_1108" localSheetId="9">'[1]1. FTNC bilan combiné'!#REF!</definedName>
    <definedName name="DPA_1108">'1. FTNC bilan combiné'!#REF!</definedName>
    <definedName name="DPA_1109" localSheetId="2">'2. FTNC CAN'!#REF!</definedName>
    <definedName name="DPA_1109" localSheetId="3">'3. FTNC USD'!#REF!</definedName>
    <definedName name="DPA_1109" localSheetId="4">'4. FTNC EUR'!#REF!</definedName>
    <definedName name="DPA_1109" localSheetId="5">'5. FTNC GBP'!#REF!</definedName>
    <definedName name="DPA_1109" localSheetId="6">'6. FTNC Autres (inclus)'!#REF!</definedName>
    <definedName name="DPA_1109" localSheetId="9">'[1]1. FTNC bilan combiné'!#REF!</definedName>
    <definedName name="DPA_1109">'1. FTNC bilan combiné'!#REF!</definedName>
    <definedName name="DPA_1110" localSheetId="2">'2. FTNC CAN'!#REF!</definedName>
    <definedName name="DPA_1110" localSheetId="3">'3. FTNC USD'!#REF!</definedName>
    <definedName name="DPA_1110" localSheetId="4">'4. FTNC EUR'!#REF!</definedName>
    <definedName name="DPA_1110" localSheetId="5">'5. FTNC GBP'!#REF!</definedName>
    <definedName name="DPA_1110" localSheetId="6">'6. FTNC Autres (inclus)'!#REF!</definedName>
    <definedName name="DPA_1110" localSheetId="9">'[1]1. FTNC bilan combiné'!#REF!</definedName>
    <definedName name="DPA_1110">'1. FTNC bilan combiné'!#REF!</definedName>
    <definedName name="DPA_1111" localSheetId="2">'2. FTNC CAN'!#REF!</definedName>
    <definedName name="DPA_1111" localSheetId="3">'3. FTNC USD'!#REF!</definedName>
    <definedName name="DPA_1111" localSheetId="4">'4. FTNC EUR'!#REF!</definedName>
    <definedName name="DPA_1111" localSheetId="5">'5. FTNC GBP'!#REF!</definedName>
    <definedName name="DPA_1111" localSheetId="6">'6. FTNC Autres (inclus)'!#REF!</definedName>
    <definedName name="DPA_1111" localSheetId="9">'[1]1. FTNC bilan combiné'!#REF!</definedName>
    <definedName name="DPA_1111">'1. FTNC bilan combiné'!#REF!</definedName>
    <definedName name="DPA_1112" localSheetId="2">'2. FTNC CAN'!#REF!</definedName>
    <definedName name="DPA_1112" localSheetId="3">'3. FTNC USD'!#REF!</definedName>
    <definedName name="DPA_1112" localSheetId="4">'4. FTNC EUR'!#REF!</definedName>
    <definedName name="DPA_1112" localSheetId="5">'5. FTNC GBP'!#REF!</definedName>
    <definedName name="DPA_1112" localSheetId="6">'6. FTNC Autres (inclus)'!#REF!</definedName>
    <definedName name="DPA_1112" localSheetId="9">'[1]1. FTNC bilan combiné'!#REF!</definedName>
    <definedName name="DPA_1112">'1. FTNC bilan combiné'!#REF!</definedName>
    <definedName name="DPA_1113" localSheetId="2">'2. FTNC CAN'!#REF!</definedName>
    <definedName name="DPA_1113" localSheetId="3">'3. FTNC USD'!#REF!</definedName>
    <definedName name="DPA_1113" localSheetId="4">'4. FTNC EUR'!#REF!</definedName>
    <definedName name="DPA_1113" localSheetId="5">'5. FTNC GBP'!#REF!</definedName>
    <definedName name="DPA_1113" localSheetId="6">'6. FTNC Autres (inclus)'!#REF!</definedName>
    <definedName name="DPA_1113" localSheetId="9">'[1]1. FTNC bilan combiné'!#REF!</definedName>
    <definedName name="DPA_1113">'1. FTNC bilan combiné'!#REF!</definedName>
    <definedName name="DPA_1114" localSheetId="2">'2. FTNC CAN'!#REF!</definedName>
    <definedName name="DPA_1114" localSheetId="3">'3. FTNC USD'!#REF!</definedName>
    <definedName name="DPA_1114" localSheetId="4">'4. FTNC EUR'!#REF!</definedName>
    <definedName name="DPA_1114" localSheetId="5">'5. FTNC GBP'!#REF!</definedName>
    <definedName name="DPA_1114" localSheetId="6">'6. FTNC Autres (inclus)'!#REF!</definedName>
    <definedName name="DPA_1114" localSheetId="9">'[1]1. FTNC bilan combiné'!#REF!</definedName>
    <definedName name="DPA_1114">'1. FTNC bilan combiné'!#REF!</definedName>
    <definedName name="DPA_1115" localSheetId="2">'2. FTNC CAN'!#REF!</definedName>
    <definedName name="DPA_1115" localSheetId="3">'3. FTNC USD'!#REF!</definedName>
    <definedName name="DPA_1115" localSheetId="4">'4. FTNC EUR'!#REF!</definedName>
    <definedName name="DPA_1115" localSheetId="5">'5. FTNC GBP'!#REF!</definedName>
    <definedName name="DPA_1115" localSheetId="6">'6. FTNC Autres (inclus)'!#REF!</definedName>
    <definedName name="DPA_1115" localSheetId="9">'[1]1. FTNC bilan combiné'!#REF!</definedName>
    <definedName name="DPA_1115">'1. FTNC bilan combiné'!#REF!</definedName>
    <definedName name="DPA_1116" localSheetId="2">'2. FTNC CAN'!#REF!</definedName>
    <definedName name="DPA_1116" localSheetId="3">'3. FTNC USD'!#REF!</definedName>
    <definedName name="DPA_1116" localSheetId="4">'4. FTNC EUR'!#REF!</definedName>
    <definedName name="DPA_1116" localSheetId="5">'5. FTNC GBP'!#REF!</definedName>
    <definedName name="DPA_1116" localSheetId="6">'6. FTNC Autres (inclus)'!#REF!</definedName>
    <definedName name="DPA_1116" localSheetId="9">'[1]1. FTNC bilan combiné'!#REF!</definedName>
    <definedName name="DPA_1116">'1. FTNC bilan combiné'!#REF!</definedName>
    <definedName name="DPA_1117" localSheetId="2">'2. FTNC CAN'!#REF!</definedName>
    <definedName name="DPA_1117" localSheetId="3">'3. FTNC USD'!#REF!</definedName>
    <definedName name="DPA_1117" localSheetId="4">'4. FTNC EUR'!#REF!</definedName>
    <definedName name="DPA_1117" localSheetId="5">'5. FTNC GBP'!#REF!</definedName>
    <definedName name="DPA_1117" localSheetId="6">'6. FTNC Autres (inclus)'!#REF!</definedName>
    <definedName name="DPA_1117" localSheetId="9">'[1]1. FTNC bilan combiné'!#REF!</definedName>
    <definedName name="DPA_1117">'1. FTNC bilan combiné'!#REF!</definedName>
    <definedName name="DPA_1118" localSheetId="2">'2. FTNC CAN'!#REF!</definedName>
    <definedName name="DPA_1118" localSheetId="3">'3. FTNC USD'!#REF!</definedName>
    <definedName name="DPA_1118" localSheetId="4">'4. FTNC EUR'!#REF!</definedName>
    <definedName name="DPA_1118" localSheetId="5">'5. FTNC GBP'!#REF!</definedName>
    <definedName name="DPA_1118" localSheetId="6">'6. FTNC Autres (inclus)'!#REF!</definedName>
    <definedName name="DPA_1118" localSheetId="9">'[1]1. FTNC bilan combiné'!#REF!</definedName>
    <definedName name="DPA_1118">'1. FTNC bilan combiné'!#REF!</definedName>
    <definedName name="DPA_1119" localSheetId="2">'2. FTNC CAN'!#REF!</definedName>
    <definedName name="DPA_1119" localSheetId="3">'3. FTNC USD'!#REF!</definedName>
    <definedName name="DPA_1119" localSheetId="4">'4. FTNC EUR'!#REF!</definedName>
    <definedName name="DPA_1119" localSheetId="5">'5. FTNC GBP'!#REF!</definedName>
    <definedName name="DPA_1119" localSheetId="6">'6. FTNC Autres (inclus)'!#REF!</definedName>
    <definedName name="DPA_1119" localSheetId="9">'[1]1. FTNC bilan combiné'!#REF!</definedName>
    <definedName name="DPA_1119">'1. FTNC bilan combiné'!#REF!</definedName>
    <definedName name="DPA_1201" localSheetId="2">'2. FTNC CAN'!$M$24</definedName>
    <definedName name="DPA_1201" localSheetId="3">'3. FTNC USD'!$M$24</definedName>
    <definedName name="DPA_1201" localSheetId="4">'4. FTNC EUR'!$M$24</definedName>
    <definedName name="DPA_1201" localSheetId="5">'5. FTNC GBP'!$M$24</definedName>
    <definedName name="DPA_1201" localSheetId="6">'6. FTNC Autres (inclus)'!$M$24</definedName>
    <definedName name="DPA_1201">'1. FTNC bilan combiné'!$M$24</definedName>
    <definedName name="DPA_1202" localSheetId="2">'2. FTNC CAN'!$M$25</definedName>
    <definedName name="DPA_1202" localSheetId="3">'3. FTNC USD'!$M$25</definedName>
    <definedName name="DPA_1202" localSheetId="4">'4. FTNC EUR'!$M$25</definedName>
    <definedName name="DPA_1202" localSheetId="5">'5. FTNC GBP'!$M$25</definedName>
    <definedName name="DPA_1202" localSheetId="6">'6. FTNC Autres (inclus)'!$M$25</definedName>
    <definedName name="DPA_1202">'1. FTNC bilan combiné'!$M$25</definedName>
    <definedName name="DPA_1203" localSheetId="2">'2. FTNC CAN'!$M$26</definedName>
    <definedName name="DPA_1203" localSheetId="3">'3. FTNC USD'!$M$26</definedName>
    <definedName name="DPA_1203" localSheetId="4">'4. FTNC EUR'!$M$26</definedName>
    <definedName name="DPA_1203" localSheetId="5">'5. FTNC GBP'!$M$26</definedName>
    <definedName name="DPA_1203" localSheetId="6">'6. FTNC Autres (inclus)'!$M$26</definedName>
    <definedName name="DPA_1203">'1. FTNC bilan combiné'!$M$26</definedName>
    <definedName name="DPA_1204" localSheetId="2">'2. FTNC CAN'!$M$27</definedName>
    <definedName name="DPA_1204" localSheetId="3">'3. FTNC USD'!$M$27</definedName>
    <definedName name="DPA_1204" localSheetId="4">'4. FTNC EUR'!$M$27</definedName>
    <definedName name="DPA_1204" localSheetId="5">'5. FTNC GBP'!$M$27</definedName>
    <definedName name="DPA_1204" localSheetId="6">'6. FTNC Autres (inclus)'!$M$27</definedName>
    <definedName name="DPA_1204">'1. FTNC bilan combiné'!$M$27</definedName>
    <definedName name="DPA_1205" localSheetId="2">'2. FTNC CAN'!$M$28</definedName>
    <definedName name="DPA_1205" localSheetId="3">'3. FTNC USD'!$M$28</definedName>
    <definedName name="DPA_1205" localSheetId="4">'4. FTNC EUR'!$M$28</definedName>
    <definedName name="DPA_1205" localSheetId="5">'5. FTNC GBP'!$M$28</definedName>
    <definedName name="DPA_1205" localSheetId="6">'6. FTNC Autres (inclus)'!$M$28</definedName>
    <definedName name="DPA_1205">'1. FTNC bilan combiné'!$M$28</definedName>
    <definedName name="DPA_1206" localSheetId="2">'2. FTNC CAN'!$M$29</definedName>
    <definedName name="DPA_1206" localSheetId="3">'3. FTNC USD'!$M$29</definedName>
    <definedName name="DPA_1206" localSheetId="4">'4. FTNC EUR'!$M$29</definedName>
    <definedName name="DPA_1206" localSheetId="5">'5. FTNC GBP'!$M$29</definedName>
    <definedName name="DPA_1206" localSheetId="6">'6. FTNC Autres (inclus)'!$M$29</definedName>
    <definedName name="DPA_1206">'1. FTNC bilan combiné'!$M$29</definedName>
    <definedName name="DPA_1207" localSheetId="2">'2. FTNC CAN'!$M$30</definedName>
    <definedName name="DPA_1207" localSheetId="3">'3. FTNC USD'!$M$30</definedName>
    <definedName name="DPA_1207" localSheetId="4">'4. FTNC EUR'!$M$30</definedName>
    <definedName name="DPA_1207" localSheetId="5">'5. FTNC GBP'!$M$30</definedName>
    <definedName name="DPA_1207" localSheetId="6">'6. FTNC Autres (inclus)'!$M$30</definedName>
    <definedName name="DPA_1207">'1. FTNC bilan combiné'!$M$30</definedName>
    <definedName name="DPA_1301" localSheetId="2">'2. FTNC CAN'!#REF!</definedName>
    <definedName name="DPA_1301" localSheetId="3">'3. FTNC USD'!#REF!</definedName>
    <definedName name="DPA_1301" localSheetId="4">'4. FTNC EUR'!#REF!</definedName>
    <definedName name="DPA_1301" localSheetId="5">'5. FTNC GBP'!#REF!</definedName>
    <definedName name="DPA_1301" localSheetId="6">'6. FTNC Autres (inclus)'!#REF!</definedName>
    <definedName name="DPA_1301" localSheetId="9">'[1]1. FTNC bilan combiné'!#REF!</definedName>
    <definedName name="DPA_1301">'1. FTNC bilan combiné'!#REF!</definedName>
    <definedName name="DPA_1302" localSheetId="2">'2. FTNC CAN'!#REF!</definedName>
    <definedName name="DPA_1302" localSheetId="3">'3. FTNC USD'!#REF!</definedName>
    <definedName name="DPA_1302" localSheetId="4">'4. FTNC EUR'!#REF!</definedName>
    <definedName name="DPA_1302" localSheetId="5">'5. FTNC GBP'!#REF!</definedName>
    <definedName name="DPA_1302" localSheetId="6">'6. FTNC Autres (inclus)'!#REF!</definedName>
    <definedName name="DPA_1302" localSheetId="9">'[1]1. FTNC bilan combiné'!#REF!</definedName>
    <definedName name="DPA_1302">'1. FTNC bilan combiné'!#REF!</definedName>
    <definedName name="DPA_1303" localSheetId="2">'2. FTNC CAN'!#REF!</definedName>
    <definedName name="DPA_1303" localSheetId="3">'3. FTNC USD'!#REF!</definedName>
    <definedName name="DPA_1303" localSheetId="4">'4. FTNC EUR'!#REF!</definedName>
    <definedName name="DPA_1303" localSheetId="5">'5. FTNC GBP'!#REF!</definedName>
    <definedName name="DPA_1303" localSheetId="6">'6. FTNC Autres (inclus)'!#REF!</definedName>
    <definedName name="DPA_1303" localSheetId="9">'[1]1. FTNC bilan combiné'!#REF!</definedName>
    <definedName name="DPA_1303">'1. FTNC bilan combiné'!#REF!</definedName>
    <definedName name="DPA_1304" localSheetId="2">'2. FTNC CAN'!#REF!</definedName>
    <definedName name="DPA_1304" localSheetId="3">'3. FTNC USD'!#REF!</definedName>
    <definedName name="DPA_1304" localSheetId="4">'4. FTNC EUR'!#REF!</definedName>
    <definedName name="DPA_1304" localSheetId="5">'5. FTNC GBP'!#REF!</definedName>
    <definedName name="DPA_1304" localSheetId="6">'6. FTNC Autres (inclus)'!#REF!</definedName>
    <definedName name="DPA_1304" localSheetId="9">'[1]1. FTNC bilan combiné'!#REF!</definedName>
    <definedName name="DPA_1304">'1. FTNC bilan combiné'!#REF!</definedName>
    <definedName name="DPA_1305" localSheetId="2">'2. FTNC CAN'!#REF!</definedName>
    <definedName name="DPA_1305" localSheetId="3">'3. FTNC USD'!#REF!</definedName>
    <definedName name="DPA_1305" localSheetId="4">'4. FTNC EUR'!#REF!</definedName>
    <definedName name="DPA_1305" localSheetId="5">'5. FTNC GBP'!#REF!</definedName>
    <definedName name="DPA_1305" localSheetId="6">'6. FTNC Autres (inclus)'!#REF!</definedName>
    <definedName name="DPA_1305" localSheetId="9">'[1]1. FTNC bilan combiné'!#REF!</definedName>
    <definedName name="DPA_1305">'1. FTNC bilan combiné'!#REF!</definedName>
    <definedName name="DPA_1306" localSheetId="2">'2. FTNC CAN'!#REF!</definedName>
    <definedName name="DPA_1306" localSheetId="3">'3. FTNC USD'!#REF!</definedName>
    <definedName name="DPA_1306" localSheetId="4">'4. FTNC EUR'!#REF!</definedName>
    <definedName name="DPA_1306" localSheetId="5">'5. FTNC GBP'!#REF!</definedName>
    <definedName name="DPA_1306" localSheetId="6">'6. FTNC Autres (inclus)'!#REF!</definedName>
    <definedName name="DPA_1306" localSheetId="9">'[1]1. FTNC bilan combiné'!#REF!</definedName>
    <definedName name="DPA_1306">'1. FTNC bilan combiné'!#REF!</definedName>
    <definedName name="DPA_1307" localSheetId="2">'2. FTNC CAN'!#REF!</definedName>
    <definedName name="DPA_1307" localSheetId="3">'3. FTNC USD'!#REF!</definedName>
    <definedName name="DPA_1307" localSheetId="4">'4. FTNC EUR'!#REF!</definedName>
    <definedName name="DPA_1307" localSheetId="5">'5. FTNC GBP'!#REF!</definedName>
    <definedName name="DPA_1307" localSheetId="6">'6. FTNC Autres (inclus)'!#REF!</definedName>
    <definedName name="DPA_1307" localSheetId="9">'[1]1. FTNC bilan combiné'!#REF!</definedName>
    <definedName name="DPA_1307">'1. FTNC bilan combiné'!#REF!</definedName>
    <definedName name="DPA_1308" localSheetId="2">'2. FTNC CAN'!#REF!</definedName>
    <definedName name="DPA_1308" localSheetId="3">'3. FTNC USD'!#REF!</definedName>
    <definedName name="DPA_1308" localSheetId="4">'4. FTNC EUR'!#REF!</definedName>
    <definedName name="DPA_1308" localSheetId="5">'5. FTNC GBP'!#REF!</definedName>
    <definedName name="DPA_1308" localSheetId="6">'6. FTNC Autres (inclus)'!#REF!</definedName>
    <definedName name="DPA_1308" localSheetId="9">'[1]1. FTNC bilan combiné'!#REF!</definedName>
    <definedName name="DPA_1308">'1. FTNC bilan combiné'!#REF!</definedName>
    <definedName name="DPA_1309" localSheetId="2">'2. FTNC CAN'!#REF!</definedName>
    <definedName name="DPA_1309" localSheetId="3">'3. FTNC USD'!#REF!</definedName>
    <definedName name="DPA_1309" localSheetId="4">'4. FTNC EUR'!#REF!</definedName>
    <definedName name="DPA_1309" localSheetId="5">'5. FTNC GBP'!#REF!</definedName>
    <definedName name="DPA_1309" localSheetId="6">'6. FTNC Autres (inclus)'!#REF!</definedName>
    <definedName name="DPA_1309" localSheetId="9">'[1]1. FTNC bilan combiné'!#REF!</definedName>
    <definedName name="DPA_1309">'1. FTNC bilan combiné'!#REF!</definedName>
    <definedName name="DPA_1310" localSheetId="2">'2. FTNC CAN'!#REF!</definedName>
    <definedName name="DPA_1310" localSheetId="3">'3. FTNC USD'!#REF!</definedName>
    <definedName name="DPA_1310" localSheetId="4">'4. FTNC EUR'!#REF!</definedName>
    <definedName name="DPA_1310" localSheetId="5">'5. FTNC GBP'!#REF!</definedName>
    <definedName name="DPA_1310" localSheetId="6">'6. FTNC Autres (inclus)'!#REF!</definedName>
    <definedName name="DPA_1310" localSheetId="9">'[1]1. FTNC bilan combiné'!#REF!</definedName>
    <definedName name="DPA_1310">'1. FTNC bilan combiné'!#REF!</definedName>
    <definedName name="DPA_1311" localSheetId="2">'2. FTNC CAN'!#REF!</definedName>
    <definedName name="DPA_1311" localSheetId="3">'3. FTNC USD'!#REF!</definedName>
    <definedName name="DPA_1311" localSheetId="4">'4. FTNC EUR'!#REF!</definedName>
    <definedName name="DPA_1311" localSheetId="5">'5. FTNC GBP'!#REF!</definedName>
    <definedName name="DPA_1311" localSheetId="6">'6. FTNC Autres (inclus)'!#REF!</definedName>
    <definedName name="DPA_1311" localSheetId="9">'[1]1. FTNC bilan combiné'!#REF!</definedName>
    <definedName name="DPA_1311">'1. FTNC bilan combiné'!#REF!</definedName>
    <definedName name="DPA_1312" localSheetId="2">'2. FTNC CAN'!#REF!</definedName>
    <definedName name="DPA_1312" localSheetId="3">'3. FTNC USD'!#REF!</definedName>
    <definedName name="DPA_1312" localSheetId="4">'4. FTNC EUR'!#REF!</definedName>
    <definedName name="DPA_1312" localSheetId="5">'5. FTNC GBP'!#REF!</definedName>
    <definedName name="DPA_1312" localSheetId="6">'6. FTNC Autres (inclus)'!#REF!</definedName>
    <definedName name="DPA_1312" localSheetId="9">'[1]1. FTNC bilan combiné'!#REF!</definedName>
    <definedName name="DPA_1312">'1. FTNC bilan combiné'!#REF!</definedName>
    <definedName name="DPA_1313" localSheetId="2">'2. FTNC CAN'!#REF!</definedName>
    <definedName name="DPA_1313" localSheetId="3">'3. FTNC USD'!#REF!</definedName>
    <definedName name="DPA_1313" localSheetId="4">'4. FTNC EUR'!#REF!</definedName>
    <definedName name="DPA_1313" localSheetId="5">'5. FTNC GBP'!#REF!</definedName>
    <definedName name="DPA_1313" localSheetId="6">'6. FTNC Autres (inclus)'!#REF!</definedName>
    <definedName name="DPA_1313" localSheetId="9">'[1]1. FTNC bilan combiné'!#REF!</definedName>
    <definedName name="DPA_1313">'1. FTNC bilan combiné'!#REF!</definedName>
    <definedName name="DPA_1314" localSheetId="2">'2. FTNC CAN'!#REF!</definedName>
    <definedName name="DPA_1314" localSheetId="3">'3. FTNC USD'!#REF!</definedName>
    <definedName name="DPA_1314" localSheetId="4">'4. FTNC EUR'!#REF!</definedName>
    <definedName name="DPA_1314" localSheetId="5">'5. FTNC GBP'!#REF!</definedName>
    <definedName name="DPA_1314" localSheetId="6">'6. FTNC Autres (inclus)'!#REF!</definedName>
    <definedName name="DPA_1314" localSheetId="9">'[1]1. FTNC bilan combiné'!#REF!</definedName>
    <definedName name="DPA_1314">'1. FTNC bilan combiné'!#REF!</definedName>
    <definedName name="DPA_1315" localSheetId="2">'2. FTNC CAN'!#REF!</definedName>
    <definedName name="DPA_1315" localSheetId="3">'3. FTNC USD'!#REF!</definedName>
    <definedName name="DPA_1315" localSheetId="4">'4. FTNC EUR'!#REF!</definedName>
    <definedName name="DPA_1315" localSheetId="5">'5. FTNC GBP'!#REF!</definedName>
    <definedName name="DPA_1315" localSheetId="6">'6. FTNC Autres (inclus)'!#REF!</definedName>
    <definedName name="DPA_1315" localSheetId="9">'[1]1. FTNC bilan combiné'!#REF!</definedName>
    <definedName name="DPA_1315">'1. FTNC bilan combiné'!#REF!</definedName>
    <definedName name="DPA_1401" localSheetId="2">'2. FTNC CAN'!#REF!</definedName>
    <definedName name="DPA_1401" localSheetId="3">'3. FTNC USD'!#REF!</definedName>
    <definedName name="DPA_1401" localSheetId="4">'4. FTNC EUR'!#REF!</definedName>
    <definedName name="DPA_1401" localSheetId="5">'5. FTNC GBP'!#REF!</definedName>
    <definedName name="DPA_1401" localSheetId="6">'6. FTNC Autres (inclus)'!#REF!</definedName>
    <definedName name="DPA_1401" localSheetId="9">'[1]1. FTNC bilan combiné'!#REF!</definedName>
    <definedName name="DPA_1401">'1. FTNC bilan combiné'!#REF!</definedName>
    <definedName name="DPA_1402" localSheetId="2">'2. FTNC CAN'!#REF!</definedName>
    <definedName name="DPA_1402" localSheetId="3">'3. FTNC USD'!#REF!</definedName>
    <definedName name="DPA_1402" localSheetId="4">'4. FTNC EUR'!#REF!</definedName>
    <definedName name="DPA_1402" localSheetId="5">'5. FTNC GBP'!#REF!</definedName>
    <definedName name="DPA_1402" localSheetId="6">'6. FTNC Autres (inclus)'!#REF!</definedName>
    <definedName name="DPA_1402" localSheetId="9">'[1]1. FTNC bilan combiné'!#REF!</definedName>
    <definedName name="DPA_1402">'1. FTNC bilan combiné'!#REF!</definedName>
    <definedName name="DPA_1403" localSheetId="2">'2. FTNC CAN'!#REF!</definedName>
    <definedName name="DPA_1403" localSheetId="3">'3. FTNC USD'!#REF!</definedName>
    <definedName name="DPA_1403" localSheetId="4">'4. FTNC EUR'!#REF!</definedName>
    <definedName name="DPA_1403" localSheetId="5">'5. FTNC GBP'!#REF!</definedName>
    <definedName name="DPA_1403" localSheetId="6">'6. FTNC Autres (inclus)'!#REF!</definedName>
    <definedName name="DPA_1403" localSheetId="9">'[1]1. FTNC bilan combiné'!#REF!</definedName>
    <definedName name="DPA_1403">'1. FTNC bilan combiné'!#REF!</definedName>
    <definedName name="DPA_1404" localSheetId="2">'2. FTNC CAN'!#REF!</definedName>
    <definedName name="DPA_1404" localSheetId="3">'3. FTNC USD'!#REF!</definedName>
    <definedName name="DPA_1404" localSheetId="4">'4. FTNC EUR'!#REF!</definedName>
    <definedName name="DPA_1404" localSheetId="5">'5. FTNC GBP'!#REF!</definedName>
    <definedName name="DPA_1404" localSheetId="6">'6. FTNC Autres (inclus)'!#REF!</definedName>
    <definedName name="DPA_1404" localSheetId="9">'[1]1. FTNC bilan combiné'!#REF!</definedName>
    <definedName name="DPA_1404">'1. FTNC bilan combiné'!#REF!</definedName>
    <definedName name="DPA_1405" localSheetId="2">'2. FTNC CAN'!#REF!</definedName>
    <definedName name="DPA_1405" localSheetId="3">'3. FTNC USD'!#REF!</definedName>
    <definedName name="DPA_1405" localSheetId="4">'4. FTNC EUR'!#REF!</definedName>
    <definedName name="DPA_1405" localSheetId="5">'5. FTNC GBP'!#REF!</definedName>
    <definedName name="DPA_1405" localSheetId="6">'6. FTNC Autres (inclus)'!#REF!</definedName>
    <definedName name="DPA_1405" localSheetId="9">'[1]1. FTNC bilan combiné'!#REF!</definedName>
    <definedName name="DPA_1405">'1. FTNC bilan combiné'!#REF!</definedName>
    <definedName name="DPA_1406" localSheetId="2">'2. FTNC CAN'!#REF!</definedName>
    <definedName name="DPA_1406" localSheetId="3">'3. FTNC USD'!#REF!</definedName>
    <definedName name="DPA_1406" localSheetId="4">'4. FTNC EUR'!#REF!</definedName>
    <definedName name="DPA_1406" localSheetId="5">'5. FTNC GBP'!#REF!</definedName>
    <definedName name="DPA_1406" localSheetId="6">'6. FTNC Autres (inclus)'!#REF!</definedName>
    <definedName name="DPA_1406" localSheetId="9">'[1]1. FTNC bilan combiné'!#REF!</definedName>
    <definedName name="DPA_1406">'1. FTNC bilan combiné'!#REF!</definedName>
    <definedName name="DPA_1407" localSheetId="2">'2. FTNC CAN'!#REF!</definedName>
    <definedName name="DPA_1407" localSheetId="3">'3. FTNC USD'!#REF!</definedName>
    <definedName name="DPA_1407" localSheetId="4">'4. FTNC EUR'!#REF!</definedName>
    <definedName name="DPA_1407" localSheetId="5">'5. FTNC GBP'!#REF!</definedName>
    <definedName name="DPA_1407" localSheetId="6">'6. FTNC Autres (inclus)'!#REF!</definedName>
    <definedName name="DPA_1407" localSheetId="9">'[1]1. FTNC bilan combiné'!#REF!</definedName>
    <definedName name="DPA_1407">'1. FTNC bilan combiné'!#REF!</definedName>
    <definedName name="DPA_1408" localSheetId="2">'2. FTNC CAN'!#REF!</definedName>
    <definedName name="DPA_1408" localSheetId="3">'3. FTNC USD'!#REF!</definedName>
    <definedName name="DPA_1408" localSheetId="4">'4. FTNC EUR'!#REF!</definedName>
    <definedName name="DPA_1408" localSheetId="5">'5. FTNC GBP'!#REF!</definedName>
    <definedName name="DPA_1408" localSheetId="6">'6. FTNC Autres (inclus)'!#REF!</definedName>
    <definedName name="DPA_1408" localSheetId="9">'[1]1. FTNC bilan combiné'!#REF!</definedName>
    <definedName name="DPA_1408">'1. FTNC bilan combiné'!#REF!</definedName>
    <definedName name="DPA_1409" localSheetId="2">'2. FTNC CAN'!#REF!</definedName>
    <definedName name="DPA_1409" localSheetId="3">'3. FTNC USD'!#REF!</definedName>
    <definedName name="DPA_1409" localSheetId="4">'4. FTNC EUR'!#REF!</definedName>
    <definedName name="DPA_1409" localSheetId="5">'5. FTNC GBP'!#REF!</definedName>
    <definedName name="DPA_1409" localSheetId="6">'6. FTNC Autres (inclus)'!#REF!</definedName>
    <definedName name="DPA_1409" localSheetId="9">'[1]1. FTNC bilan combiné'!#REF!</definedName>
    <definedName name="DPA_1409">'1. FTNC bilan combiné'!#REF!</definedName>
    <definedName name="DPA_1410" localSheetId="2">'2. FTNC CAN'!#REF!</definedName>
    <definedName name="DPA_1410" localSheetId="3">'3. FTNC USD'!#REF!</definedName>
    <definedName name="DPA_1410" localSheetId="4">'4. FTNC EUR'!#REF!</definedName>
    <definedName name="DPA_1410" localSheetId="5">'5. FTNC GBP'!#REF!</definedName>
    <definedName name="DPA_1410" localSheetId="6">'6. FTNC Autres (inclus)'!#REF!</definedName>
    <definedName name="DPA_1410" localSheetId="9">'[1]1. FTNC bilan combiné'!#REF!</definedName>
    <definedName name="DPA_1410">'1. FTNC bilan combiné'!#REF!</definedName>
    <definedName name="DPA_1411" localSheetId="2">'2. FTNC CAN'!#REF!</definedName>
    <definedName name="DPA_1411" localSheetId="3">'3. FTNC USD'!#REF!</definedName>
    <definedName name="DPA_1411" localSheetId="4">'4. FTNC EUR'!#REF!</definedName>
    <definedName name="DPA_1411" localSheetId="5">'5. FTNC GBP'!#REF!</definedName>
    <definedName name="DPA_1411" localSheetId="6">'6. FTNC Autres (inclus)'!#REF!</definedName>
    <definedName name="DPA_1411" localSheetId="9">'[1]1. FTNC bilan combiné'!#REF!</definedName>
    <definedName name="DPA_1411">'1. FTNC bilan combiné'!#REF!</definedName>
    <definedName name="DPA_1412" localSheetId="2">'2. FTNC CAN'!#REF!</definedName>
    <definedName name="DPA_1412" localSheetId="3">'3. FTNC USD'!#REF!</definedName>
    <definedName name="DPA_1412" localSheetId="4">'4. FTNC EUR'!#REF!</definedName>
    <definedName name="DPA_1412" localSheetId="5">'5. FTNC GBP'!#REF!</definedName>
    <definedName name="DPA_1412" localSheetId="6">'6. FTNC Autres (inclus)'!#REF!</definedName>
    <definedName name="DPA_1412" localSheetId="9">'[1]1. FTNC bilan combiné'!#REF!</definedName>
    <definedName name="DPA_1412">'1. FTNC bilan combiné'!#REF!</definedName>
    <definedName name="DPA_1413" localSheetId="2">'2. FTNC CAN'!#REF!</definedName>
    <definedName name="DPA_1413" localSheetId="3">'3. FTNC USD'!#REF!</definedName>
    <definedName name="DPA_1413" localSheetId="4">'4. FTNC EUR'!#REF!</definedName>
    <definedName name="DPA_1413" localSheetId="5">'5. FTNC GBP'!#REF!</definedName>
    <definedName name="DPA_1413" localSheetId="6">'6. FTNC Autres (inclus)'!#REF!</definedName>
    <definedName name="DPA_1413" localSheetId="9">'[1]1. FTNC bilan combiné'!#REF!</definedName>
    <definedName name="DPA_1413">'1. FTNC bilan combiné'!#REF!</definedName>
    <definedName name="DPA_1414" localSheetId="2">'2. FTNC CAN'!#REF!</definedName>
    <definedName name="DPA_1414" localSheetId="3">'3. FTNC USD'!#REF!</definedName>
    <definedName name="DPA_1414" localSheetId="4">'4. FTNC EUR'!#REF!</definedName>
    <definedName name="DPA_1414" localSheetId="5">'5. FTNC GBP'!#REF!</definedName>
    <definedName name="DPA_1414" localSheetId="6">'6. FTNC Autres (inclus)'!#REF!</definedName>
    <definedName name="DPA_1414" localSheetId="9">'[1]1. FTNC bilan combiné'!#REF!</definedName>
    <definedName name="DPA_1414">'1. FTNC bilan combiné'!#REF!</definedName>
    <definedName name="DPA_1415" localSheetId="2">'2. FTNC CAN'!#REF!</definedName>
    <definedName name="DPA_1415" localSheetId="3">'3. FTNC USD'!#REF!</definedName>
    <definedName name="DPA_1415" localSheetId="4">'4. FTNC EUR'!#REF!</definedName>
    <definedName name="DPA_1415" localSheetId="5">'5. FTNC GBP'!#REF!</definedName>
    <definedName name="DPA_1415" localSheetId="6">'6. FTNC Autres (inclus)'!#REF!</definedName>
    <definedName name="DPA_1415" localSheetId="9">'[1]1. FTNC bilan combiné'!#REF!</definedName>
    <definedName name="DPA_1415">'1. FTNC bilan combiné'!#REF!</definedName>
    <definedName name="DPA_1416" localSheetId="2">'2. FTNC CAN'!#REF!</definedName>
    <definedName name="DPA_1416" localSheetId="3">'3. FTNC USD'!#REF!</definedName>
    <definedName name="DPA_1416" localSheetId="4">'4. FTNC EUR'!#REF!</definedName>
    <definedName name="DPA_1416" localSheetId="5">'5. FTNC GBP'!#REF!</definedName>
    <definedName name="DPA_1416" localSheetId="6">'6. FTNC Autres (inclus)'!#REF!</definedName>
    <definedName name="DPA_1416" localSheetId="9">'[1]1. FTNC bilan combiné'!#REF!</definedName>
    <definedName name="DPA_1416">'1. FTNC bilan combiné'!#REF!</definedName>
    <definedName name="DPA_1417" localSheetId="2">'2. FTNC CAN'!#REF!</definedName>
    <definedName name="DPA_1417" localSheetId="3">'3. FTNC USD'!#REF!</definedName>
    <definedName name="DPA_1417" localSheetId="4">'4. FTNC EUR'!#REF!</definedName>
    <definedName name="DPA_1417" localSheetId="5">'5. FTNC GBP'!#REF!</definedName>
    <definedName name="DPA_1417" localSheetId="6">'6. FTNC Autres (inclus)'!#REF!</definedName>
    <definedName name="DPA_1417" localSheetId="9">'[1]1. FTNC bilan combiné'!#REF!</definedName>
    <definedName name="DPA_1417">'1. FTNC bilan combiné'!#REF!</definedName>
    <definedName name="DPA_1418" localSheetId="2">'2. FTNC CAN'!#REF!</definedName>
    <definedName name="DPA_1418" localSheetId="3">'3. FTNC USD'!#REF!</definedName>
    <definedName name="DPA_1418" localSheetId="4">'4. FTNC EUR'!#REF!</definedName>
    <definedName name="DPA_1418" localSheetId="5">'5. FTNC GBP'!#REF!</definedName>
    <definedName name="DPA_1418" localSheetId="6">'6. FTNC Autres (inclus)'!#REF!</definedName>
    <definedName name="DPA_1418" localSheetId="9">'[1]1. FTNC bilan combiné'!#REF!</definedName>
    <definedName name="DPA_1418">'1. FTNC bilan combiné'!#REF!</definedName>
    <definedName name="DPA_1419" localSheetId="2">'2. FTNC CAN'!#REF!</definedName>
    <definedName name="DPA_1419" localSheetId="3">'3. FTNC USD'!#REF!</definedName>
    <definedName name="DPA_1419" localSheetId="4">'4. FTNC EUR'!#REF!</definedName>
    <definedName name="DPA_1419" localSheetId="5">'5. FTNC GBP'!#REF!</definedName>
    <definedName name="DPA_1419" localSheetId="6">'6. FTNC Autres (inclus)'!#REF!</definedName>
    <definedName name="DPA_1419" localSheetId="9">'[1]1. FTNC bilan combiné'!#REF!</definedName>
    <definedName name="DPA_1419">'1. FTNC bilan combiné'!#REF!</definedName>
    <definedName name="DPA_1420" localSheetId="2">'2. FTNC CAN'!#REF!</definedName>
    <definedName name="DPA_1420" localSheetId="3">'3. FTNC USD'!#REF!</definedName>
    <definedName name="DPA_1420" localSheetId="4">'4. FTNC EUR'!#REF!</definedName>
    <definedName name="DPA_1420" localSheetId="5">'5. FTNC GBP'!#REF!</definedName>
    <definedName name="DPA_1420" localSheetId="6">'6. FTNC Autres (inclus)'!#REF!</definedName>
    <definedName name="DPA_1420" localSheetId="9">'[1]1. FTNC bilan combiné'!#REF!</definedName>
    <definedName name="DPA_1420">'1. FTNC bilan combiné'!#REF!</definedName>
    <definedName name="DPA_1421" localSheetId="2">'2. FTNC CAN'!#REF!</definedName>
    <definedName name="DPA_1421" localSheetId="3">'3. FTNC USD'!#REF!</definedName>
    <definedName name="DPA_1421" localSheetId="4">'4. FTNC EUR'!#REF!</definedName>
    <definedName name="DPA_1421" localSheetId="5">'5. FTNC GBP'!#REF!</definedName>
    <definedName name="DPA_1421" localSheetId="6">'6. FTNC Autres (inclus)'!#REF!</definedName>
    <definedName name="DPA_1421" localSheetId="9">'[1]1. FTNC bilan combiné'!#REF!</definedName>
    <definedName name="DPA_1421">'1. FTNC bilan combiné'!#REF!</definedName>
    <definedName name="DPA_1422" localSheetId="2">'2. FTNC CAN'!#REF!</definedName>
    <definedName name="DPA_1422" localSheetId="3">'3. FTNC USD'!#REF!</definedName>
    <definedName name="DPA_1422" localSheetId="4">'4. FTNC EUR'!#REF!</definedName>
    <definedName name="DPA_1422" localSheetId="5">'5. FTNC GBP'!#REF!</definedName>
    <definedName name="DPA_1422" localSheetId="6">'6. FTNC Autres (inclus)'!#REF!</definedName>
    <definedName name="DPA_1422" localSheetId="9">'[1]1. FTNC bilan combiné'!#REF!</definedName>
    <definedName name="DPA_1422">'1. FTNC bilan combiné'!#REF!</definedName>
    <definedName name="DPA_1423" localSheetId="2">'2. FTNC CAN'!#REF!</definedName>
    <definedName name="DPA_1423" localSheetId="3">'3. FTNC USD'!#REF!</definedName>
    <definedName name="DPA_1423" localSheetId="4">'4. FTNC EUR'!#REF!</definedName>
    <definedName name="DPA_1423" localSheetId="5">'5. FTNC GBP'!#REF!</definedName>
    <definedName name="DPA_1423" localSheetId="6">'6. FTNC Autres (inclus)'!#REF!</definedName>
    <definedName name="DPA_1423" localSheetId="9">'[1]1. FTNC bilan combiné'!#REF!</definedName>
    <definedName name="DPA_1423">'1. FTNC bilan combiné'!#REF!</definedName>
    <definedName name="DPA_1424" localSheetId="2">'2. FTNC CAN'!#REF!</definedName>
    <definedName name="DPA_1424" localSheetId="3">'3. FTNC USD'!#REF!</definedName>
    <definedName name="DPA_1424" localSheetId="4">'4. FTNC EUR'!#REF!</definedName>
    <definedName name="DPA_1424" localSheetId="5">'5. FTNC GBP'!#REF!</definedName>
    <definedName name="DPA_1424" localSheetId="6">'6. FTNC Autres (inclus)'!#REF!</definedName>
    <definedName name="DPA_1424" localSheetId="9">'[1]1. FTNC bilan combiné'!#REF!</definedName>
    <definedName name="DPA_1424">'1. FTNC bilan combiné'!#REF!</definedName>
    <definedName name="DPA_1425" localSheetId="2">'2. FTNC CAN'!#REF!</definedName>
    <definedName name="DPA_1425" localSheetId="3">'3. FTNC USD'!#REF!</definedName>
    <definedName name="DPA_1425" localSheetId="4">'4. FTNC EUR'!#REF!</definedName>
    <definedName name="DPA_1425" localSheetId="5">'5. FTNC GBP'!#REF!</definedName>
    <definedName name="DPA_1425" localSheetId="6">'6. FTNC Autres (inclus)'!#REF!</definedName>
    <definedName name="DPA_1425" localSheetId="9">'[1]1. FTNC bilan combiné'!#REF!</definedName>
    <definedName name="DPA_1425">'1. FTNC bilan combiné'!#REF!</definedName>
    <definedName name="DPA_1426" localSheetId="2">'2. FTNC CAN'!#REF!</definedName>
    <definedName name="DPA_1426" localSheetId="3">'3. FTNC USD'!#REF!</definedName>
    <definedName name="DPA_1426" localSheetId="4">'4. FTNC EUR'!#REF!</definedName>
    <definedName name="DPA_1426" localSheetId="5">'5. FTNC GBP'!#REF!</definedName>
    <definedName name="DPA_1426" localSheetId="6">'6. FTNC Autres (inclus)'!#REF!</definedName>
    <definedName name="DPA_1426" localSheetId="9">'[1]1. FTNC bilan combiné'!#REF!</definedName>
    <definedName name="DPA_1426">'1. FTNC bilan combiné'!#REF!</definedName>
    <definedName name="DPA_1427" localSheetId="2">'2. FTNC CAN'!#REF!</definedName>
    <definedName name="DPA_1427" localSheetId="3">'3. FTNC USD'!#REF!</definedName>
    <definedName name="DPA_1427" localSheetId="4">'4. FTNC EUR'!#REF!</definedName>
    <definedName name="DPA_1427" localSheetId="5">'5. FTNC GBP'!#REF!</definedName>
    <definedName name="DPA_1427" localSheetId="6">'6. FTNC Autres (inclus)'!#REF!</definedName>
    <definedName name="DPA_1427" localSheetId="9">'[1]1. FTNC bilan combiné'!#REF!</definedName>
    <definedName name="DPA_1427">'1. FTNC bilan combiné'!#REF!</definedName>
    <definedName name="DPA_1428" localSheetId="2">'2. FTNC CAN'!#REF!</definedName>
    <definedName name="DPA_1428" localSheetId="3">'3. FTNC USD'!#REF!</definedName>
    <definedName name="DPA_1428" localSheetId="4">'4. FTNC EUR'!#REF!</definedName>
    <definedName name="DPA_1428" localSheetId="5">'5. FTNC GBP'!#REF!</definedName>
    <definedName name="DPA_1428" localSheetId="6">'6. FTNC Autres (inclus)'!#REF!</definedName>
    <definedName name="DPA_1428" localSheetId="9">'[1]1. FTNC bilan combiné'!#REF!</definedName>
    <definedName name="DPA_1428">'1. FTNC bilan combiné'!#REF!</definedName>
    <definedName name="DPA_1429" localSheetId="2">'2. FTNC CAN'!#REF!</definedName>
    <definedName name="DPA_1429" localSheetId="3">'3. FTNC USD'!#REF!</definedName>
    <definedName name="DPA_1429" localSheetId="4">'4. FTNC EUR'!#REF!</definedName>
    <definedName name="DPA_1429" localSheetId="5">'5. FTNC GBP'!#REF!</definedName>
    <definedName name="DPA_1429" localSheetId="6">'6. FTNC Autres (inclus)'!#REF!</definedName>
    <definedName name="DPA_1429" localSheetId="9">'[1]1. FTNC bilan combiné'!#REF!</definedName>
    <definedName name="DPA_1429">'1. FTNC bilan combiné'!#REF!</definedName>
    <definedName name="DPA_1430" localSheetId="2">'2. FTNC CAN'!#REF!</definedName>
    <definedName name="DPA_1430" localSheetId="3">'3. FTNC USD'!#REF!</definedName>
    <definedName name="DPA_1430" localSheetId="4">'4. FTNC EUR'!#REF!</definedName>
    <definedName name="DPA_1430" localSheetId="5">'5. FTNC GBP'!#REF!</definedName>
    <definedName name="DPA_1430" localSheetId="6">'6. FTNC Autres (inclus)'!#REF!</definedName>
    <definedName name="DPA_1430" localSheetId="9">'[1]1. FTNC bilan combiné'!#REF!</definedName>
    <definedName name="DPA_1430">'1. FTNC bilan combiné'!#REF!</definedName>
    <definedName name="DPA_1431" localSheetId="2">'2. FTNC CAN'!#REF!</definedName>
    <definedName name="DPA_1431" localSheetId="3">'3. FTNC USD'!#REF!</definedName>
    <definedName name="DPA_1431" localSheetId="4">'4. FTNC EUR'!#REF!</definedName>
    <definedName name="DPA_1431" localSheetId="5">'5. FTNC GBP'!#REF!</definedName>
    <definedName name="DPA_1431" localSheetId="6">'6. FTNC Autres (inclus)'!#REF!</definedName>
    <definedName name="DPA_1431" localSheetId="9">'[1]1. FTNC bilan combiné'!#REF!</definedName>
    <definedName name="DPA_1431">'1. FTNC bilan combiné'!#REF!</definedName>
    <definedName name="DPA_1501" localSheetId="2">'2. FTNC CAN'!#REF!</definedName>
    <definedName name="DPA_1501" localSheetId="3">'3. FTNC USD'!#REF!</definedName>
    <definedName name="DPA_1501" localSheetId="4">'4. FTNC EUR'!#REF!</definedName>
    <definedName name="DPA_1501" localSheetId="5">'5. FTNC GBP'!#REF!</definedName>
    <definedName name="DPA_1501" localSheetId="6">'6. FTNC Autres (inclus)'!#REF!</definedName>
    <definedName name="DPA_1501" localSheetId="9">'[1]1. FTNC bilan combiné'!#REF!</definedName>
    <definedName name="DPA_1501">'1. FTNC bilan combiné'!#REF!</definedName>
    <definedName name="DPA_1502" localSheetId="2">'2. FTNC CAN'!#REF!</definedName>
    <definedName name="DPA_1502" localSheetId="3">'3. FTNC USD'!#REF!</definedName>
    <definedName name="DPA_1502" localSheetId="4">'4. FTNC EUR'!#REF!</definedName>
    <definedName name="DPA_1502" localSheetId="5">'5. FTNC GBP'!#REF!</definedName>
    <definedName name="DPA_1502" localSheetId="6">'6. FTNC Autres (inclus)'!#REF!</definedName>
    <definedName name="DPA_1502" localSheetId="9">'[1]1. FTNC bilan combiné'!#REF!</definedName>
    <definedName name="DPA_1502">'1. FTNC bilan combiné'!#REF!</definedName>
    <definedName name="DPA_1503" localSheetId="2">'2. FTNC CAN'!#REF!</definedName>
    <definedName name="DPA_1503" localSheetId="3">'3. FTNC USD'!#REF!</definedName>
    <definedName name="DPA_1503" localSheetId="4">'4. FTNC EUR'!#REF!</definedName>
    <definedName name="DPA_1503" localSheetId="5">'5. FTNC GBP'!#REF!</definedName>
    <definedName name="DPA_1503" localSheetId="6">'6. FTNC Autres (inclus)'!#REF!</definedName>
    <definedName name="DPA_1503" localSheetId="9">'[1]1. FTNC bilan combiné'!#REF!</definedName>
    <definedName name="DPA_1503">'1. FTNC bilan combiné'!#REF!</definedName>
    <definedName name="DPA_1504" localSheetId="2">'2. FTNC CAN'!#REF!</definedName>
    <definedName name="DPA_1504" localSheetId="3">'3. FTNC USD'!#REF!</definedName>
    <definedName name="DPA_1504" localSheetId="4">'4. FTNC EUR'!#REF!</definedName>
    <definedName name="DPA_1504" localSheetId="5">'5. FTNC GBP'!#REF!</definedName>
    <definedName name="DPA_1504" localSheetId="6">'6. FTNC Autres (inclus)'!#REF!</definedName>
    <definedName name="DPA_1504" localSheetId="9">'[1]1. FTNC bilan combiné'!#REF!</definedName>
    <definedName name="DPA_1504">'1. FTNC bilan combiné'!#REF!</definedName>
    <definedName name="DPA_1601" localSheetId="2">'2. FTNC CAN'!#REF!</definedName>
    <definedName name="DPA_1601" localSheetId="3">'3. FTNC USD'!#REF!</definedName>
    <definedName name="DPA_1601" localSheetId="4">'4. FTNC EUR'!#REF!</definedName>
    <definedName name="DPA_1601" localSheetId="5">'5. FTNC GBP'!#REF!</definedName>
    <definedName name="DPA_1601" localSheetId="6">'6. FTNC Autres (inclus)'!#REF!</definedName>
    <definedName name="DPA_1601" localSheetId="9">'[1]1. FTNC bilan combiné'!#REF!</definedName>
    <definedName name="DPA_1601">'1. FTNC bilan combiné'!#REF!</definedName>
    <definedName name="DPA_1602" localSheetId="2">'2. FTNC CAN'!#REF!</definedName>
    <definedName name="DPA_1602" localSheetId="3">'3. FTNC USD'!#REF!</definedName>
    <definedName name="DPA_1602" localSheetId="4">'4. FTNC EUR'!#REF!</definedName>
    <definedName name="DPA_1602" localSheetId="5">'5. FTNC GBP'!#REF!</definedName>
    <definedName name="DPA_1602" localSheetId="6">'6. FTNC Autres (inclus)'!#REF!</definedName>
    <definedName name="DPA_1602" localSheetId="9">'[1]1. FTNC bilan combiné'!#REF!</definedName>
    <definedName name="DPA_1602">'1. FTNC bilan combiné'!#REF!</definedName>
    <definedName name="DPA_1603" localSheetId="2">'2. FTNC CAN'!#REF!</definedName>
    <definedName name="DPA_1603" localSheetId="3">'3. FTNC USD'!#REF!</definedName>
    <definedName name="DPA_1603" localSheetId="4">'4. FTNC EUR'!#REF!</definedName>
    <definedName name="DPA_1603" localSheetId="5">'5. FTNC GBP'!#REF!</definedName>
    <definedName name="DPA_1603" localSheetId="6">'6. FTNC Autres (inclus)'!#REF!</definedName>
    <definedName name="DPA_1603" localSheetId="9">'[1]1. FTNC bilan combiné'!#REF!</definedName>
    <definedName name="DPA_1603">'1. FTNC bilan combiné'!#REF!</definedName>
    <definedName name="DPA_1604" localSheetId="2">'2. FTNC CAN'!#REF!</definedName>
    <definedName name="DPA_1604" localSheetId="3">'3. FTNC USD'!#REF!</definedName>
    <definedName name="DPA_1604" localSheetId="4">'4. FTNC EUR'!#REF!</definedName>
    <definedName name="DPA_1604" localSheetId="5">'5. FTNC GBP'!#REF!</definedName>
    <definedName name="DPA_1604" localSheetId="6">'6. FTNC Autres (inclus)'!#REF!</definedName>
    <definedName name="DPA_1604" localSheetId="9">'[1]1. FTNC bilan combiné'!#REF!</definedName>
    <definedName name="DPA_1604">'1. FTNC bilan combiné'!#REF!</definedName>
    <definedName name="DPA_1605" localSheetId="2">'2. FTNC CAN'!#REF!</definedName>
    <definedName name="DPA_1605" localSheetId="3">'3. FTNC USD'!#REF!</definedName>
    <definedName name="DPA_1605" localSheetId="4">'4. FTNC EUR'!#REF!</definedName>
    <definedName name="DPA_1605" localSheetId="5">'5. FTNC GBP'!#REF!</definedName>
    <definedName name="DPA_1605" localSheetId="6">'6. FTNC Autres (inclus)'!#REF!</definedName>
    <definedName name="DPA_1605" localSheetId="9">'[1]1. FTNC bilan combiné'!#REF!</definedName>
    <definedName name="DPA_1605">'1. FTNC bilan combiné'!#REF!</definedName>
    <definedName name="DPA_1606" localSheetId="2">'2. FTNC CAN'!#REF!</definedName>
    <definedName name="DPA_1606" localSheetId="3">'3. FTNC USD'!#REF!</definedName>
    <definedName name="DPA_1606" localSheetId="4">'4. FTNC EUR'!#REF!</definedName>
    <definedName name="DPA_1606" localSheetId="5">'5. FTNC GBP'!#REF!</definedName>
    <definedName name="DPA_1606" localSheetId="6">'6. FTNC Autres (inclus)'!#REF!</definedName>
    <definedName name="DPA_1606" localSheetId="9">'[1]1. FTNC bilan combiné'!#REF!</definedName>
    <definedName name="DPA_1606">'1. FTNC bilan combiné'!#REF!</definedName>
    <definedName name="DPA_2101" localSheetId="2">'2. FTNC CAN'!#REF!</definedName>
    <definedName name="DPA_2101" localSheetId="3">'3. FTNC USD'!#REF!</definedName>
    <definedName name="DPA_2101" localSheetId="4">'4. FTNC EUR'!#REF!</definedName>
    <definedName name="DPA_2101" localSheetId="5">'5. FTNC GBP'!#REF!</definedName>
    <definedName name="DPA_2101" localSheetId="6">'6. FTNC Autres (inclus)'!#REF!</definedName>
    <definedName name="DPA_2101" localSheetId="9">'[1]1. FTNC bilan combiné'!#REF!</definedName>
    <definedName name="DPA_2101">'1. FTNC bilan combiné'!#REF!</definedName>
    <definedName name="DPA_2102" localSheetId="2">'2. FTNC CAN'!#REF!</definedName>
    <definedName name="DPA_2102" localSheetId="3">'3. FTNC USD'!#REF!</definedName>
    <definedName name="DPA_2102" localSheetId="4">'4. FTNC EUR'!#REF!</definedName>
    <definedName name="DPA_2102" localSheetId="5">'5. FTNC GBP'!#REF!</definedName>
    <definedName name="DPA_2102" localSheetId="6">'6. FTNC Autres (inclus)'!#REF!</definedName>
    <definedName name="DPA_2102" localSheetId="9">'[1]1. FTNC bilan combiné'!#REF!</definedName>
    <definedName name="DPA_2102">'1. FTNC bilan combiné'!#REF!</definedName>
    <definedName name="DPA_2103" localSheetId="2">'2. FTNC CAN'!#REF!</definedName>
    <definedName name="DPA_2103" localSheetId="3">'3. FTNC USD'!#REF!</definedName>
    <definedName name="DPA_2103" localSheetId="4">'4. FTNC EUR'!#REF!</definedName>
    <definedName name="DPA_2103" localSheetId="5">'5. FTNC GBP'!#REF!</definedName>
    <definedName name="DPA_2103" localSheetId="6">'6. FTNC Autres (inclus)'!#REF!</definedName>
    <definedName name="DPA_2103" localSheetId="9">'[1]1. FTNC bilan combiné'!#REF!</definedName>
    <definedName name="DPA_2103">'1. FTNC bilan combiné'!#REF!</definedName>
    <definedName name="DPA_2104" localSheetId="2">'2. FTNC CAN'!#REF!</definedName>
    <definedName name="DPA_2104" localSheetId="3">'3. FTNC USD'!#REF!</definedName>
    <definedName name="DPA_2104" localSheetId="4">'4. FTNC EUR'!#REF!</definedName>
    <definedName name="DPA_2104" localSheetId="5">'5. FTNC GBP'!#REF!</definedName>
    <definedName name="DPA_2104" localSheetId="6">'6. FTNC Autres (inclus)'!#REF!</definedName>
    <definedName name="DPA_2104" localSheetId="9">'[1]1. FTNC bilan combiné'!#REF!</definedName>
    <definedName name="DPA_2104">'1. FTNC bilan combiné'!#REF!</definedName>
    <definedName name="DPA_2105" localSheetId="2">'2. FTNC CAN'!#REF!</definedName>
    <definedName name="DPA_2105" localSheetId="3">'3. FTNC USD'!#REF!</definedName>
    <definedName name="DPA_2105" localSheetId="4">'4. FTNC EUR'!#REF!</definedName>
    <definedName name="DPA_2105" localSheetId="5">'5. FTNC GBP'!#REF!</definedName>
    <definedName name="DPA_2105" localSheetId="6">'6. FTNC Autres (inclus)'!#REF!</definedName>
    <definedName name="DPA_2105" localSheetId="9">'[1]1. FTNC bilan combiné'!#REF!</definedName>
    <definedName name="DPA_2105">'1. FTNC bilan combiné'!#REF!</definedName>
    <definedName name="DPA_2106" localSheetId="2">'2. FTNC CAN'!#REF!</definedName>
    <definedName name="DPA_2106" localSheetId="3">'3. FTNC USD'!#REF!</definedName>
    <definedName name="DPA_2106" localSheetId="4">'4. FTNC EUR'!#REF!</definedName>
    <definedName name="DPA_2106" localSheetId="5">'5. FTNC GBP'!#REF!</definedName>
    <definedName name="DPA_2106" localSheetId="6">'6. FTNC Autres (inclus)'!#REF!</definedName>
    <definedName name="DPA_2106" localSheetId="9">'[1]1. FTNC bilan combiné'!#REF!</definedName>
    <definedName name="DPA_2106">'1. FTNC bilan combiné'!#REF!</definedName>
    <definedName name="DPA_2107" localSheetId="2">'2. FTNC CAN'!#REF!</definedName>
    <definedName name="DPA_2107" localSheetId="3">'3. FTNC USD'!#REF!</definedName>
    <definedName name="DPA_2107" localSheetId="4">'4. FTNC EUR'!#REF!</definedName>
    <definedName name="DPA_2107" localSheetId="5">'5. FTNC GBP'!#REF!</definedName>
    <definedName name="DPA_2107" localSheetId="6">'6. FTNC Autres (inclus)'!#REF!</definedName>
    <definedName name="DPA_2107" localSheetId="9">'[1]1. FTNC bilan combiné'!#REF!</definedName>
    <definedName name="DPA_2107">'1. FTNC bilan combiné'!#REF!</definedName>
    <definedName name="DPA_2108" localSheetId="2">'2. FTNC CAN'!#REF!</definedName>
    <definedName name="DPA_2108" localSheetId="3">'3. FTNC USD'!#REF!</definedName>
    <definedName name="DPA_2108" localSheetId="4">'4. FTNC EUR'!#REF!</definedName>
    <definedName name="DPA_2108" localSheetId="5">'5. FTNC GBP'!#REF!</definedName>
    <definedName name="DPA_2108" localSheetId="6">'6. FTNC Autres (inclus)'!#REF!</definedName>
    <definedName name="DPA_2108" localSheetId="9">'[1]1. FTNC bilan combiné'!#REF!</definedName>
    <definedName name="DPA_2108">'1. FTNC bilan combiné'!#REF!</definedName>
    <definedName name="DPA_2109" localSheetId="2">'2. FTNC CAN'!#REF!</definedName>
    <definedName name="DPA_2109" localSheetId="3">'3. FTNC USD'!#REF!</definedName>
    <definedName name="DPA_2109" localSheetId="4">'4. FTNC EUR'!#REF!</definedName>
    <definedName name="DPA_2109" localSheetId="5">'5. FTNC GBP'!#REF!</definedName>
    <definedName name="DPA_2109" localSheetId="6">'6. FTNC Autres (inclus)'!#REF!</definedName>
    <definedName name="DPA_2109" localSheetId="9">'[1]1. FTNC bilan combiné'!#REF!</definedName>
    <definedName name="DPA_2109">'1. FTNC bilan combiné'!#REF!</definedName>
    <definedName name="DPA_2110" localSheetId="2">'2. FTNC CAN'!#REF!</definedName>
    <definedName name="DPA_2110" localSheetId="3">'3. FTNC USD'!#REF!</definedName>
    <definedName name="DPA_2110" localSheetId="4">'4. FTNC EUR'!#REF!</definedName>
    <definedName name="DPA_2110" localSheetId="5">'5. FTNC GBP'!#REF!</definedName>
    <definedName name="DPA_2110" localSheetId="6">'6. FTNC Autres (inclus)'!#REF!</definedName>
    <definedName name="DPA_2110" localSheetId="9">'[1]1. FTNC bilan combiné'!#REF!</definedName>
    <definedName name="DPA_2110">'1. FTNC bilan combiné'!#REF!</definedName>
    <definedName name="DPA_2111" localSheetId="2">'2. FTNC CAN'!#REF!</definedName>
    <definedName name="DPA_2111" localSheetId="3">'3. FTNC USD'!#REF!</definedName>
    <definedName name="DPA_2111" localSheetId="4">'4. FTNC EUR'!#REF!</definedName>
    <definedName name="DPA_2111" localSheetId="5">'5. FTNC GBP'!#REF!</definedName>
    <definedName name="DPA_2111" localSheetId="6">'6. FTNC Autres (inclus)'!#REF!</definedName>
    <definedName name="DPA_2111" localSheetId="9">'[1]1. FTNC bilan combiné'!#REF!</definedName>
    <definedName name="DPA_2111">'1. FTNC bilan combiné'!#REF!</definedName>
    <definedName name="DPA_2112" localSheetId="2">'2. FTNC CAN'!#REF!</definedName>
    <definedName name="DPA_2112" localSheetId="3">'3. FTNC USD'!#REF!</definedName>
    <definedName name="DPA_2112" localSheetId="4">'4. FTNC EUR'!#REF!</definedName>
    <definedName name="DPA_2112" localSheetId="5">'5. FTNC GBP'!#REF!</definedName>
    <definedName name="DPA_2112" localSheetId="6">'6. FTNC Autres (inclus)'!#REF!</definedName>
    <definedName name="DPA_2112" localSheetId="9">'[1]1. FTNC bilan combiné'!#REF!</definedName>
    <definedName name="DPA_2112">'1. FTNC bilan combiné'!#REF!</definedName>
    <definedName name="DPA_2113" localSheetId="2">'2. FTNC CAN'!#REF!</definedName>
    <definedName name="DPA_2113" localSheetId="3">'3. FTNC USD'!#REF!</definedName>
    <definedName name="DPA_2113" localSheetId="4">'4. FTNC EUR'!#REF!</definedName>
    <definedName name="DPA_2113" localSheetId="5">'5. FTNC GBP'!#REF!</definedName>
    <definedName name="DPA_2113" localSheetId="6">'6. FTNC Autres (inclus)'!#REF!</definedName>
    <definedName name="DPA_2113" localSheetId="9">'[1]1. FTNC bilan combiné'!#REF!</definedName>
    <definedName name="DPA_2113">'1. FTNC bilan combiné'!#REF!</definedName>
    <definedName name="DPA_2114" localSheetId="2">'2. FTNC CAN'!#REF!</definedName>
    <definedName name="DPA_2114" localSheetId="3">'3. FTNC USD'!#REF!</definedName>
    <definedName name="DPA_2114" localSheetId="4">'4. FTNC EUR'!#REF!</definedName>
    <definedName name="DPA_2114" localSheetId="5">'5. FTNC GBP'!#REF!</definedName>
    <definedName name="DPA_2114" localSheetId="6">'6. FTNC Autres (inclus)'!#REF!</definedName>
    <definedName name="DPA_2114" localSheetId="9">'[1]1. FTNC bilan combiné'!#REF!</definedName>
    <definedName name="DPA_2114">'1. FTNC bilan combiné'!#REF!</definedName>
    <definedName name="DPA_2115" localSheetId="2">'2. FTNC CAN'!#REF!</definedName>
    <definedName name="DPA_2115" localSheetId="3">'3. FTNC USD'!#REF!</definedName>
    <definedName name="DPA_2115" localSheetId="4">'4. FTNC EUR'!#REF!</definedName>
    <definedName name="DPA_2115" localSheetId="5">'5. FTNC GBP'!#REF!</definedName>
    <definedName name="DPA_2115" localSheetId="6">'6. FTNC Autres (inclus)'!#REF!</definedName>
    <definedName name="DPA_2115" localSheetId="9">'[1]1. FTNC bilan combiné'!#REF!</definedName>
    <definedName name="DPA_2115">'1. FTNC bilan combiné'!#REF!</definedName>
    <definedName name="DPA_2116" localSheetId="2">'2. FTNC CAN'!#REF!</definedName>
    <definedName name="DPA_2116" localSheetId="3">'3. FTNC USD'!#REF!</definedName>
    <definedName name="DPA_2116" localSheetId="4">'4. FTNC EUR'!#REF!</definedName>
    <definedName name="DPA_2116" localSheetId="5">'5. FTNC GBP'!#REF!</definedName>
    <definedName name="DPA_2116" localSheetId="6">'6. FTNC Autres (inclus)'!#REF!</definedName>
    <definedName name="DPA_2116" localSheetId="9">'[1]1. FTNC bilan combiné'!#REF!</definedName>
    <definedName name="DPA_2116">'1. FTNC bilan combiné'!#REF!</definedName>
    <definedName name="DPA_2117" localSheetId="2">'2. FTNC CAN'!#REF!</definedName>
    <definedName name="DPA_2117" localSheetId="3">'3. FTNC USD'!#REF!</definedName>
    <definedName name="DPA_2117" localSheetId="4">'4. FTNC EUR'!#REF!</definedName>
    <definedName name="DPA_2117" localSheetId="5">'5. FTNC GBP'!#REF!</definedName>
    <definedName name="DPA_2117" localSheetId="6">'6. FTNC Autres (inclus)'!#REF!</definedName>
    <definedName name="DPA_2117" localSheetId="9">'[1]1. FTNC bilan combiné'!#REF!</definedName>
    <definedName name="DPA_2117">'1. FTNC bilan combiné'!#REF!</definedName>
    <definedName name="DPA_2118" localSheetId="2">'2. FTNC CAN'!#REF!</definedName>
    <definedName name="DPA_2118" localSheetId="3">'3. FTNC USD'!#REF!</definedName>
    <definedName name="DPA_2118" localSheetId="4">'4. FTNC EUR'!#REF!</definedName>
    <definedName name="DPA_2118" localSheetId="5">'5. FTNC GBP'!#REF!</definedName>
    <definedName name="DPA_2118" localSheetId="6">'6. FTNC Autres (inclus)'!#REF!</definedName>
    <definedName name="DPA_2118" localSheetId="9">'[1]1. FTNC bilan combiné'!#REF!</definedName>
    <definedName name="DPA_2118">'1. FTNC bilan combiné'!#REF!</definedName>
    <definedName name="DPA_2119" localSheetId="2">'2. FTNC CAN'!#REF!</definedName>
    <definedName name="DPA_2119" localSheetId="3">'3. FTNC USD'!#REF!</definedName>
    <definedName name="DPA_2119" localSheetId="4">'4. FTNC EUR'!#REF!</definedName>
    <definedName name="DPA_2119" localSheetId="5">'5. FTNC GBP'!#REF!</definedName>
    <definedName name="DPA_2119" localSheetId="6">'6. FTNC Autres (inclus)'!#REF!</definedName>
    <definedName name="DPA_2119" localSheetId="9">'[1]1. FTNC bilan combiné'!#REF!</definedName>
    <definedName name="DPA_2119">'1. FTNC bilan combiné'!#REF!</definedName>
    <definedName name="DPA_2120" localSheetId="2">'2. FTNC CAN'!#REF!</definedName>
    <definedName name="DPA_2120" localSheetId="3">'3. FTNC USD'!#REF!</definedName>
    <definedName name="DPA_2120" localSheetId="4">'4. FTNC EUR'!#REF!</definedName>
    <definedName name="DPA_2120" localSheetId="5">'5. FTNC GBP'!#REF!</definedName>
    <definedName name="DPA_2120" localSheetId="6">'6. FTNC Autres (inclus)'!#REF!</definedName>
    <definedName name="DPA_2120" localSheetId="9">'[1]1. FTNC bilan combiné'!#REF!</definedName>
    <definedName name="DPA_2120">'1. FTNC bilan combiné'!#REF!</definedName>
    <definedName name="DPA_2121" localSheetId="2">'2. FTNC CAN'!#REF!</definedName>
    <definedName name="DPA_2121" localSheetId="3">'3. FTNC USD'!#REF!</definedName>
    <definedName name="DPA_2121" localSheetId="4">'4. FTNC EUR'!#REF!</definedName>
    <definedName name="DPA_2121" localSheetId="5">'5. FTNC GBP'!#REF!</definedName>
    <definedName name="DPA_2121" localSheetId="6">'6. FTNC Autres (inclus)'!#REF!</definedName>
    <definedName name="DPA_2121" localSheetId="9">'[1]1. FTNC bilan combiné'!#REF!</definedName>
    <definedName name="DPA_2121">'1. FTNC bilan combiné'!#REF!</definedName>
    <definedName name="DPA_2122" localSheetId="2">'2. FTNC CAN'!#REF!</definedName>
    <definedName name="DPA_2122" localSheetId="3">'3. FTNC USD'!#REF!</definedName>
    <definedName name="DPA_2122" localSheetId="4">'4. FTNC EUR'!#REF!</definedName>
    <definedName name="DPA_2122" localSheetId="5">'5. FTNC GBP'!#REF!</definedName>
    <definedName name="DPA_2122" localSheetId="6">'6. FTNC Autres (inclus)'!#REF!</definedName>
    <definedName name="DPA_2122" localSheetId="9">'[1]1. FTNC bilan combiné'!#REF!</definedName>
    <definedName name="DPA_2122">'1. FTNC bilan combiné'!#REF!</definedName>
    <definedName name="DPA_2123" localSheetId="2">'2. FTNC CAN'!#REF!</definedName>
    <definedName name="DPA_2123" localSheetId="3">'3. FTNC USD'!#REF!</definedName>
    <definedName name="DPA_2123" localSheetId="4">'4. FTNC EUR'!#REF!</definedName>
    <definedName name="DPA_2123" localSheetId="5">'5. FTNC GBP'!#REF!</definedName>
    <definedName name="DPA_2123" localSheetId="6">'6. FTNC Autres (inclus)'!#REF!</definedName>
    <definedName name="DPA_2123" localSheetId="9">'[1]1. FTNC bilan combiné'!#REF!</definedName>
    <definedName name="DPA_2123">'1. FTNC bilan combiné'!#REF!</definedName>
    <definedName name="DPA_2124" localSheetId="2">'2. FTNC CAN'!#REF!</definedName>
    <definedName name="DPA_2124" localSheetId="3">'3. FTNC USD'!#REF!</definedName>
    <definedName name="DPA_2124" localSheetId="4">'4. FTNC EUR'!#REF!</definedName>
    <definedName name="DPA_2124" localSheetId="5">'5. FTNC GBP'!#REF!</definedName>
    <definedName name="DPA_2124" localSheetId="6">'6. FTNC Autres (inclus)'!#REF!</definedName>
    <definedName name="DPA_2124" localSheetId="9">'[1]1. FTNC bilan combiné'!#REF!</definedName>
    <definedName name="DPA_2124">'1. FTNC bilan combiné'!#REF!</definedName>
    <definedName name="DPA_2125" localSheetId="2">'2. FTNC CAN'!#REF!</definedName>
    <definedName name="DPA_2125" localSheetId="3">'3. FTNC USD'!#REF!</definedName>
    <definedName name="DPA_2125" localSheetId="4">'4. FTNC EUR'!#REF!</definedName>
    <definedName name="DPA_2125" localSheetId="5">'5. FTNC GBP'!#REF!</definedName>
    <definedName name="DPA_2125" localSheetId="6">'6. FTNC Autres (inclus)'!#REF!</definedName>
    <definedName name="DPA_2125" localSheetId="9">'[1]1. FTNC bilan combiné'!#REF!</definedName>
    <definedName name="DPA_2125">'1. FTNC bilan combiné'!#REF!</definedName>
    <definedName name="DPA_2126" localSheetId="2">'2. FTNC CAN'!#REF!</definedName>
    <definedName name="DPA_2126" localSheetId="3">'3. FTNC USD'!#REF!</definedName>
    <definedName name="DPA_2126" localSheetId="4">'4. FTNC EUR'!#REF!</definedName>
    <definedName name="DPA_2126" localSheetId="5">'5. FTNC GBP'!#REF!</definedName>
    <definedName name="DPA_2126" localSheetId="6">'6. FTNC Autres (inclus)'!#REF!</definedName>
    <definedName name="DPA_2126" localSheetId="9">'[1]1. FTNC bilan combiné'!#REF!</definedName>
    <definedName name="DPA_2126">'1. FTNC bilan combiné'!#REF!</definedName>
    <definedName name="DPA_2127" localSheetId="2">'2. FTNC CAN'!#REF!</definedName>
    <definedName name="DPA_2127" localSheetId="3">'3. FTNC USD'!#REF!</definedName>
    <definedName name="DPA_2127" localSheetId="4">'4. FTNC EUR'!#REF!</definedName>
    <definedName name="DPA_2127" localSheetId="5">'5. FTNC GBP'!#REF!</definedName>
    <definedName name="DPA_2127" localSheetId="6">'6. FTNC Autres (inclus)'!#REF!</definedName>
    <definedName name="DPA_2127" localSheetId="9">'[1]1. FTNC bilan combiné'!#REF!</definedName>
    <definedName name="DPA_2127">'1. FTNC bilan combiné'!#REF!</definedName>
    <definedName name="DPA_2128" localSheetId="2">'2. FTNC CAN'!#REF!</definedName>
    <definedName name="DPA_2128" localSheetId="3">'3. FTNC USD'!#REF!</definedName>
    <definedName name="DPA_2128" localSheetId="4">'4. FTNC EUR'!#REF!</definedName>
    <definedName name="DPA_2128" localSheetId="5">'5. FTNC GBP'!#REF!</definedName>
    <definedName name="DPA_2128" localSheetId="6">'6. FTNC Autres (inclus)'!#REF!</definedName>
    <definedName name="DPA_2128" localSheetId="9">'[1]1. FTNC bilan combiné'!#REF!</definedName>
    <definedName name="DPA_2128">'1. FTNC bilan combiné'!#REF!</definedName>
    <definedName name="DPA_2129" localSheetId="2">'2. FTNC CAN'!#REF!</definedName>
    <definedName name="DPA_2129" localSheetId="3">'3. FTNC USD'!#REF!</definedName>
    <definedName name="DPA_2129" localSheetId="4">'4. FTNC EUR'!#REF!</definedName>
    <definedName name="DPA_2129" localSheetId="5">'5. FTNC GBP'!#REF!</definedName>
    <definedName name="DPA_2129" localSheetId="6">'6. FTNC Autres (inclus)'!#REF!</definedName>
    <definedName name="DPA_2129" localSheetId="9">'[1]1. FTNC bilan combiné'!#REF!</definedName>
    <definedName name="DPA_2129">'1. FTNC bilan combiné'!#REF!</definedName>
    <definedName name="DPA_2201" localSheetId="2">'2. FTNC CAN'!#REF!</definedName>
    <definedName name="DPA_2201" localSheetId="3">'3. FTNC USD'!#REF!</definedName>
    <definedName name="DPA_2201" localSheetId="4">'4. FTNC EUR'!#REF!</definedName>
    <definedName name="DPA_2201" localSheetId="5">'5. FTNC GBP'!#REF!</definedName>
    <definedName name="DPA_2201" localSheetId="6">'6. FTNC Autres (inclus)'!#REF!</definedName>
    <definedName name="DPA_2201" localSheetId="9">'[1]1. FTNC bilan combiné'!#REF!</definedName>
    <definedName name="DPA_2201">'1. FTNC bilan combiné'!#REF!</definedName>
    <definedName name="DPA_2202" localSheetId="2">'2. FTNC CAN'!#REF!</definedName>
    <definedName name="DPA_2202" localSheetId="3">'3. FTNC USD'!#REF!</definedName>
    <definedName name="DPA_2202" localSheetId="4">'4. FTNC EUR'!#REF!</definedName>
    <definedName name="DPA_2202" localSheetId="5">'5. FTNC GBP'!#REF!</definedName>
    <definedName name="DPA_2202" localSheetId="6">'6. FTNC Autres (inclus)'!#REF!</definedName>
    <definedName name="DPA_2202" localSheetId="9">'[1]1. FTNC bilan combiné'!#REF!</definedName>
    <definedName name="DPA_2202">'1. FTNC bilan combiné'!#REF!</definedName>
    <definedName name="DPA_2203" localSheetId="2">'2. FTNC CAN'!#REF!</definedName>
    <definedName name="DPA_2203" localSheetId="3">'3. FTNC USD'!#REF!</definedName>
    <definedName name="DPA_2203" localSheetId="4">'4. FTNC EUR'!#REF!</definedName>
    <definedName name="DPA_2203" localSheetId="5">'5. FTNC GBP'!#REF!</definedName>
    <definedName name="DPA_2203" localSheetId="6">'6. FTNC Autres (inclus)'!#REF!</definedName>
    <definedName name="DPA_2203" localSheetId="9">'[1]1. FTNC bilan combiné'!#REF!</definedName>
    <definedName name="DPA_2203">'1. FTNC bilan combiné'!#REF!</definedName>
    <definedName name="DPA_2204" localSheetId="2">'2. FTNC CAN'!#REF!</definedName>
    <definedName name="DPA_2204" localSheetId="3">'3. FTNC USD'!#REF!</definedName>
    <definedName name="DPA_2204" localSheetId="4">'4. FTNC EUR'!#REF!</definedName>
    <definedName name="DPA_2204" localSheetId="5">'5. FTNC GBP'!#REF!</definedName>
    <definedName name="DPA_2204" localSheetId="6">'6. FTNC Autres (inclus)'!#REF!</definedName>
    <definedName name="DPA_2204" localSheetId="9">'[1]1. FTNC bilan combiné'!#REF!</definedName>
    <definedName name="DPA_2204">'1. FTNC bilan combiné'!#REF!</definedName>
    <definedName name="DPA_2205" localSheetId="2">'2. FTNC CAN'!#REF!</definedName>
    <definedName name="DPA_2205" localSheetId="3">'3. FTNC USD'!#REF!</definedName>
    <definedName name="DPA_2205" localSheetId="4">'4. FTNC EUR'!#REF!</definedName>
    <definedName name="DPA_2205" localSheetId="5">'5. FTNC GBP'!#REF!</definedName>
    <definedName name="DPA_2205" localSheetId="6">'6. FTNC Autres (inclus)'!#REF!</definedName>
    <definedName name="DPA_2205" localSheetId="9">'[1]1. FTNC bilan combiné'!#REF!</definedName>
    <definedName name="DPA_2205">'1. FTNC bilan combiné'!#REF!</definedName>
    <definedName name="DPA_2206" localSheetId="2">'2. FTNC CAN'!#REF!</definedName>
    <definedName name="DPA_2206" localSheetId="3">'3. FTNC USD'!#REF!</definedName>
    <definedName name="DPA_2206" localSheetId="4">'4. FTNC EUR'!#REF!</definedName>
    <definedName name="DPA_2206" localSheetId="5">'5. FTNC GBP'!#REF!</definedName>
    <definedName name="DPA_2206" localSheetId="6">'6. FTNC Autres (inclus)'!#REF!</definedName>
    <definedName name="DPA_2206" localSheetId="9">'[1]1. FTNC bilan combiné'!#REF!</definedName>
    <definedName name="DPA_2206">'1. FTNC bilan combiné'!#REF!</definedName>
    <definedName name="DPA_2207" localSheetId="2">'2. FTNC CAN'!#REF!</definedName>
    <definedName name="DPA_2207" localSheetId="3">'3. FTNC USD'!#REF!</definedName>
    <definedName name="DPA_2207" localSheetId="4">'4. FTNC EUR'!#REF!</definedName>
    <definedName name="DPA_2207" localSheetId="5">'5. FTNC GBP'!#REF!</definedName>
    <definedName name="DPA_2207" localSheetId="6">'6. FTNC Autres (inclus)'!#REF!</definedName>
    <definedName name="DPA_2207" localSheetId="9">'[1]1. FTNC bilan combiné'!#REF!</definedName>
    <definedName name="DPA_2207">'1. FTNC bilan combiné'!#REF!</definedName>
    <definedName name="DPA_2208" localSheetId="2">'2. FTNC CAN'!#REF!</definedName>
    <definedName name="DPA_2208" localSheetId="3">'3. FTNC USD'!#REF!</definedName>
    <definedName name="DPA_2208" localSheetId="4">'4. FTNC EUR'!#REF!</definedName>
    <definedName name="DPA_2208" localSheetId="5">'5. FTNC GBP'!#REF!</definedName>
    <definedName name="DPA_2208" localSheetId="6">'6. FTNC Autres (inclus)'!#REF!</definedName>
    <definedName name="DPA_2208" localSheetId="9">'[1]1. FTNC bilan combiné'!#REF!</definedName>
    <definedName name="DPA_2208">'1. FTNC bilan combiné'!#REF!</definedName>
    <definedName name="DPA_2209" localSheetId="2">'2. FTNC CAN'!#REF!</definedName>
    <definedName name="DPA_2209" localSheetId="3">'3. FTNC USD'!#REF!</definedName>
    <definedName name="DPA_2209" localSheetId="4">'4. FTNC EUR'!#REF!</definedName>
    <definedName name="DPA_2209" localSheetId="5">'5. FTNC GBP'!#REF!</definedName>
    <definedName name="DPA_2209" localSheetId="6">'6. FTNC Autres (inclus)'!#REF!</definedName>
    <definedName name="DPA_2209" localSheetId="9">'[1]1. FTNC bilan combiné'!#REF!</definedName>
    <definedName name="DPA_2209">'1. FTNC bilan combiné'!#REF!</definedName>
    <definedName name="DPA_2210" localSheetId="2">'2. FTNC CAN'!#REF!</definedName>
    <definedName name="DPA_2210" localSheetId="3">'3. FTNC USD'!#REF!</definedName>
    <definedName name="DPA_2210" localSheetId="4">'4. FTNC EUR'!#REF!</definedName>
    <definedName name="DPA_2210" localSheetId="5">'5. FTNC GBP'!#REF!</definedName>
    <definedName name="DPA_2210" localSheetId="6">'6. FTNC Autres (inclus)'!#REF!</definedName>
    <definedName name="DPA_2210" localSheetId="9">'[1]1. FTNC bilan combiné'!#REF!</definedName>
    <definedName name="DPA_2210">'1. FTNC bilan combiné'!#REF!</definedName>
    <definedName name="DPA_2211" localSheetId="2">'2. FTNC CAN'!#REF!</definedName>
    <definedName name="DPA_2211" localSheetId="3">'3. FTNC USD'!#REF!</definedName>
    <definedName name="DPA_2211" localSheetId="4">'4. FTNC EUR'!#REF!</definedName>
    <definedName name="DPA_2211" localSheetId="5">'5. FTNC GBP'!#REF!</definedName>
    <definedName name="DPA_2211" localSheetId="6">'6. FTNC Autres (inclus)'!#REF!</definedName>
    <definedName name="DPA_2211" localSheetId="9">'[1]1. FTNC bilan combiné'!#REF!</definedName>
    <definedName name="DPA_2211">'1. FTNC bilan combiné'!#REF!</definedName>
    <definedName name="DPA_2212" localSheetId="2">'2. FTNC CAN'!#REF!</definedName>
    <definedName name="DPA_2212" localSheetId="3">'3. FTNC USD'!#REF!</definedName>
    <definedName name="DPA_2212" localSheetId="4">'4. FTNC EUR'!#REF!</definedName>
    <definedName name="DPA_2212" localSheetId="5">'5. FTNC GBP'!#REF!</definedName>
    <definedName name="DPA_2212" localSheetId="6">'6. FTNC Autres (inclus)'!#REF!</definedName>
    <definedName name="DPA_2212" localSheetId="9">'[1]1. FTNC bilan combiné'!#REF!</definedName>
    <definedName name="DPA_2212">'1. FTNC bilan combiné'!#REF!</definedName>
    <definedName name="DPA_2213" localSheetId="2">'2. FTNC CAN'!#REF!</definedName>
    <definedName name="DPA_2213" localSheetId="3">'3. FTNC USD'!#REF!</definedName>
    <definedName name="DPA_2213" localSheetId="4">'4. FTNC EUR'!#REF!</definedName>
    <definedName name="DPA_2213" localSheetId="5">'5. FTNC GBP'!#REF!</definedName>
    <definedName name="DPA_2213" localSheetId="6">'6. FTNC Autres (inclus)'!#REF!</definedName>
    <definedName name="DPA_2213" localSheetId="9">'[1]1. FTNC bilan combiné'!#REF!</definedName>
    <definedName name="DPA_2213">'1. FTNC bilan combiné'!#REF!</definedName>
    <definedName name="DPA_2214" localSheetId="2">'2. FTNC CAN'!#REF!</definedName>
    <definedName name="DPA_2214" localSheetId="3">'3. FTNC USD'!#REF!</definedName>
    <definedName name="DPA_2214" localSheetId="4">'4. FTNC EUR'!#REF!</definedName>
    <definedName name="DPA_2214" localSheetId="5">'5. FTNC GBP'!#REF!</definedName>
    <definedName name="DPA_2214" localSheetId="6">'6. FTNC Autres (inclus)'!#REF!</definedName>
    <definedName name="DPA_2214" localSheetId="9">'[1]1. FTNC bilan combiné'!#REF!</definedName>
    <definedName name="DPA_2214">'1. FTNC bilan combiné'!#REF!</definedName>
    <definedName name="DPA_2215" localSheetId="2">'2. FTNC CAN'!#REF!</definedName>
    <definedName name="DPA_2215" localSheetId="3">'3. FTNC USD'!#REF!</definedName>
    <definedName name="DPA_2215" localSheetId="4">'4. FTNC EUR'!#REF!</definedName>
    <definedName name="DPA_2215" localSheetId="5">'5. FTNC GBP'!#REF!</definedName>
    <definedName name="DPA_2215" localSheetId="6">'6. FTNC Autres (inclus)'!#REF!</definedName>
    <definedName name="DPA_2215" localSheetId="9">'[1]1. FTNC bilan combiné'!#REF!</definedName>
    <definedName name="DPA_2215">'1. FTNC bilan combiné'!#REF!</definedName>
    <definedName name="DPA_2216" localSheetId="2">'2. FTNC CAN'!#REF!</definedName>
    <definedName name="DPA_2216" localSheetId="3">'3. FTNC USD'!#REF!</definedName>
    <definedName name="DPA_2216" localSheetId="4">'4. FTNC EUR'!#REF!</definedName>
    <definedName name="DPA_2216" localSheetId="5">'5. FTNC GBP'!#REF!</definedName>
    <definedName name="DPA_2216" localSheetId="6">'6. FTNC Autres (inclus)'!#REF!</definedName>
    <definedName name="DPA_2216" localSheetId="9">'[1]1. FTNC bilan combiné'!#REF!</definedName>
    <definedName name="DPA_2216">'1. FTNC bilan combiné'!#REF!</definedName>
    <definedName name="DPA_2217" localSheetId="2">'2. FTNC CAN'!#REF!</definedName>
    <definedName name="DPA_2217" localSheetId="3">'3. FTNC USD'!#REF!</definedName>
    <definedName name="DPA_2217" localSheetId="4">'4. FTNC EUR'!#REF!</definedName>
    <definedName name="DPA_2217" localSheetId="5">'5. FTNC GBP'!#REF!</definedName>
    <definedName name="DPA_2217" localSheetId="6">'6. FTNC Autres (inclus)'!#REF!</definedName>
    <definedName name="DPA_2217" localSheetId="9">'[1]1. FTNC bilan combiné'!#REF!</definedName>
    <definedName name="DPA_2217">'1. FTNC bilan combiné'!#REF!</definedName>
    <definedName name="DPA_2218" localSheetId="2">'2. FTNC CAN'!#REF!</definedName>
    <definedName name="DPA_2218" localSheetId="3">'3. FTNC USD'!#REF!</definedName>
    <definedName name="DPA_2218" localSheetId="4">'4. FTNC EUR'!#REF!</definedName>
    <definedName name="DPA_2218" localSheetId="5">'5. FTNC GBP'!#REF!</definedName>
    <definedName name="DPA_2218" localSheetId="6">'6. FTNC Autres (inclus)'!#REF!</definedName>
    <definedName name="DPA_2218" localSheetId="9">'[1]1. FTNC bilan combiné'!#REF!</definedName>
    <definedName name="DPA_2218">'1. FTNC bilan combiné'!#REF!</definedName>
    <definedName name="DPA_2219" localSheetId="2">'2. FTNC CAN'!#REF!</definedName>
    <definedName name="DPA_2219" localSheetId="3">'3. FTNC USD'!#REF!</definedName>
    <definedName name="DPA_2219" localSheetId="4">'4. FTNC EUR'!#REF!</definedName>
    <definedName name="DPA_2219" localSheetId="5">'5. FTNC GBP'!#REF!</definedName>
    <definedName name="DPA_2219" localSheetId="6">'6. FTNC Autres (inclus)'!#REF!</definedName>
    <definedName name="DPA_2219" localSheetId="9">'[1]1. FTNC bilan combiné'!#REF!</definedName>
    <definedName name="DPA_2219">'1. FTNC bilan combiné'!#REF!</definedName>
    <definedName name="DPA_2220" localSheetId="2">'2. FTNC CAN'!#REF!</definedName>
    <definedName name="DPA_2220" localSheetId="3">'3. FTNC USD'!#REF!</definedName>
    <definedName name="DPA_2220" localSheetId="4">'4. FTNC EUR'!#REF!</definedName>
    <definedName name="DPA_2220" localSheetId="5">'5. FTNC GBP'!#REF!</definedName>
    <definedName name="DPA_2220" localSheetId="6">'6. FTNC Autres (inclus)'!#REF!</definedName>
    <definedName name="DPA_2220" localSheetId="9">'[1]1. FTNC bilan combiné'!#REF!</definedName>
    <definedName name="DPA_2220">'1. FTNC bilan combiné'!#REF!</definedName>
    <definedName name="DPA_2221" localSheetId="2">'2. FTNC CAN'!#REF!</definedName>
    <definedName name="DPA_2221" localSheetId="3">'3. FTNC USD'!#REF!</definedName>
    <definedName name="DPA_2221" localSheetId="4">'4. FTNC EUR'!#REF!</definedName>
    <definedName name="DPA_2221" localSheetId="5">'5. FTNC GBP'!#REF!</definedName>
    <definedName name="DPA_2221" localSheetId="6">'6. FTNC Autres (inclus)'!#REF!</definedName>
    <definedName name="DPA_2221" localSheetId="9">'[1]1. FTNC bilan combiné'!#REF!</definedName>
    <definedName name="DPA_2221">'1. FTNC bilan combiné'!#REF!</definedName>
    <definedName name="DPA_2222" localSheetId="2">'2. FTNC CAN'!#REF!</definedName>
    <definedName name="DPA_2222" localSheetId="3">'3. FTNC USD'!#REF!</definedName>
    <definedName name="DPA_2222" localSheetId="4">'4. FTNC EUR'!#REF!</definedName>
    <definedName name="DPA_2222" localSheetId="5">'5. FTNC GBP'!#REF!</definedName>
    <definedName name="DPA_2222" localSheetId="6">'6. FTNC Autres (inclus)'!#REF!</definedName>
    <definedName name="DPA_2222" localSheetId="9">'[1]1. FTNC bilan combiné'!#REF!</definedName>
    <definedName name="DPA_2222">'1. FTNC bilan combiné'!#REF!</definedName>
    <definedName name="DPA_2223" localSheetId="2">'2. FTNC CAN'!#REF!</definedName>
    <definedName name="DPA_2223" localSheetId="3">'3. FTNC USD'!#REF!</definedName>
    <definedName name="DPA_2223" localSheetId="4">'4. FTNC EUR'!#REF!</definedName>
    <definedName name="DPA_2223" localSheetId="5">'5. FTNC GBP'!#REF!</definedName>
    <definedName name="DPA_2223" localSheetId="6">'6. FTNC Autres (inclus)'!#REF!</definedName>
    <definedName name="DPA_2223" localSheetId="9">'[1]1. FTNC bilan combiné'!#REF!</definedName>
    <definedName name="DPA_2223">'1. FTNC bilan combiné'!#REF!</definedName>
    <definedName name="DPA_2224" localSheetId="2">'2. FTNC CAN'!#REF!</definedName>
    <definedName name="DPA_2224" localSheetId="3">'3. FTNC USD'!#REF!</definedName>
    <definedName name="DPA_2224" localSheetId="4">'4. FTNC EUR'!#REF!</definedName>
    <definedName name="DPA_2224" localSheetId="5">'5. FTNC GBP'!#REF!</definedName>
    <definedName name="DPA_2224" localSheetId="6">'6. FTNC Autres (inclus)'!#REF!</definedName>
    <definedName name="DPA_2224" localSheetId="9">'[1]1. FTNC bilan combiné'!#REF!</definedName>
    <definedName name="DPA_2224">'1. FTNC bilan combiné'!#REF!</definedName>
    <definedName name="DRT" localSheetId="9">#REF!</definedName>
    <definedName name="DRT">#REF!</definedName>
    <definedName name="EIT" localSheetId="9">#REF!</definedName>
    <definedName name="EIT">#REF!</definedName>
    <definedName name="_xlnm.Print_Titles" localSheetId="1">'1. FTNC bilan combiné'!$1:$6</definedName>
    <definedName name="_xlnm.Print_Titles" localSheetId="2">'2. FTNC CAN'!$1:$6</definedName>
    <definedName name="_xlnm.Print_Titles" localSheetId="3">'3. FTNC USD'!$1:$6</definedName>
    <definedName name="_xlnm.Print_Titles" localSheetId="4">'4. FTNC EUR'!$1:$6</definedName>
    <definedName name="_xlnm.Print_Titles" localSheetId="5">'5. FTNC GBP'!$1:$6</definedName>
    <definedName name="_xlnm.Print_Titles" localSheetId="6">'6. FTNC Autres (inclus)'!$1:$6</definedName>
    <definedName name="_xlnm.Print_Titles" localSheetId="8">'Annexe 2. Instructions'!$1:$7</definedName>
    <definedName name="_xlnm.Print_Titles" localSheetId="9">'Liste des acronymes'!$1:$6</definedName>
    <definedName name="qq" localSheetId="4">'1. FTNC bilan combiné'!#REF!</definedName>
    <definedName name="qq" localSheetId="5">'1. FTNC bilan combiné'!#REF!</definedName>
    <definedName name="qq" localSheetId="6">'1. FTNC bilan combiné'!#REF!</definedName>
    <definedName name="qq" localSheetId="9">'[1]1. FTNC bilan combiné'!#REF!</definedName>
    <definedName name="qq">'1. FTNC bilan combiné'!#REF!</definedName>
    <definedName name="SHT" localSheetId="9">#REF!</definedName>
    <definedName name="SHT">#REF!</definedName>
    <definedName name="_xlnm.Print_Area" localSheetId="1">'1. FTNC bilan combiné'!$B$1:$AF$1576</definedName>
    <definedName name="_xlnm.Print_Area" localSheetId="2">'2. FTNC CAN'!$B$1:$AF$1555</definedName>
    <definedName name="_xlnm.Print_Area" localSheetId="3">'3. FTNC USD'!$B$1:$AF$1576</definedName>
    <definedName name="_xlnm.Print_Area" localSheetId="4">'4. FTNC EUR'!$B$1:$AF$1555</definedName>
    <definedName name="_xlnm.Print_Area" localSheetId="5">'5. FTNC GBP'!$B$1:$AF$1555</definedName>
    <definedName name="_xlnm.Print_Area" localSheetId="6">'6. FTNC Autres (inclus)'!$B$1:$AF$1555</definedName>
    <definedName name="_xlnm.Print_Area" localSheetId="7">'Annexe 1. Taux de référence'!$A$1:$AC$100</definedName>
    <definedName name="_xlnm.Print_Area" localSheetId="8">'Annexe 2. Instructions'!$A$1:$I$783</definedName>
    <definedName name="_xlnm.Print_Area" localSheetId="9">'Liste des acronymes'!$A$1:$E$45</definedName>
    <definedName name="_xlnm.Print_Area" localSheetId="0">'Page Titre'!$A$1:$J$67</definedName>
  </definedNames>
  <calcPr calcId="145621"/>
</workbook>
</file>

<file path=xl/calcChain.xml><?xml version="1.0" encoding="utf-8"?>
<calcChain xmlns="http://schemas.openxmlformats.org/spreadsheetml/2006/main">
  <c r="R5" i="7" l="1"/>
  <c r="S5" i="7" s="1"/>
  <c r="Q5" i="7"/>
  <c r="Q6" i="7"/>
  <c r="N6" i="7"/>
  <c r="P5" i="7"/>
  <c r="P6" i="7" s="1"/>
  <c r="O5" i="7"/>
  <c r="O6" i="7" s="1"/>
  <c r="N5" i="7"/>
  <c r="T5" i="7" l="1"/>
  <c r="S6" i="7"/>
  <c r="R6" i="7"/>
  <c r="U5" i="7" l="1"/>
  <c r="T6" i="7"/>
  <c r="U6" i="7" l="1"/>
  <c r="V5" i="7"/>
  <c r="V6" i="7" l="1"/>
  <c r="W5" i="7"/>
  <c r="W6" i="7" l="1"/>
  <c r="X5" i="7"/>
  <c r="X6" i="7" l="1"/>
  <c r="Y5" i="7"/>
  <c r="Y6" i="7" l="1"/>
  <c r="Z5" i="7"/>
  <c r="Z6" i="7" l="1"/>
  <c r="AA5" i="7"/>
  <c r="AB5" i="7" l="1"/>
  <c r="AB6" i="7" s="1"/>
  <c r="AA6" i="7"/>
  <c r="F5" i="3" l="1"/>
  <c r="F4" i="3"/>
  <c r="T87" i="11" l="1"/>
  <c r="S87" i="11"/>
  <c r="R87" i="11"/>
  <c r="Q87" i="11"/>
  <c r="T87" i="10"/>
  <c r="S87" i="10"/>
  <c r="R87" i="10"/>
  <c r="Q87" i="10"/>
  <c r="T87" i="9"/>
  <c r="S87" i="9"/>
  <c r="R87" i="9"/>
  <c r="Q87" i="9"/>
  <c r="T87" i="8"/>
  <c r="S87" i="8"/>
  <c r="R87" i="8"/>
  <c r="Q87" i="8"/>
  <c r="T87" i="7"/>
  <c r="S87" i="7"/>
  <c r="R87" i="7"/>
  <c r="Q87" i="7"/>
  <c r="AC1015" i="11" l="1"/>
  <c r="AB1015" i="11"/>
  <c r="AA1015" i="11"/>
  <c r="Z1015" i="11"/>
  <c r="Y1015" i="11"/>
  <c r="X1015" i="11"/>
  <c r="W1015" i="11"/>
  <c r="V1015" i="11"/>
  <c r="U1015" i="11"/>
  <c r="T1015" i="11"/>
  <c r="S1015" i="11"/>
  <c r="R1015" i="11"/>
  <c r="AC1015" i="10"/>
  <c r="AB1015" i="10"/>
  <c r="AA1015" i="10"/>
  <c r="Z1015" i="10"/>
  <c r="Y1015" i="10"/>
  <c r="X1015" i="10"/>
  <c r="W1015" i="10"/>
  <c r="V1015" i="10"/>
  <c r="U1015" i="10"/>
  <c r="T1015" i="10"/>
  <c r="S1015" i="10"/>
  <c r="R1015" i="10"/>
  <c r="AC1015" i="9"/>
  <c r="AB1015" i="9"/>
  <c r="AA1015" i="9"/>
  <c r="Z1015" i="9"/>
  <c r="Y1015" i="9"/>
  <c r="X1015" i="9"/>
  <c r="W1015" i="9"/>
  <c r="V1015" i="9"/>
  <c r="U1015" i="9"/>
  <c r="T1015" i="9"/>
  <c r="S1015" i="9"/>
  <c r="R1015" i="9"/>
  <c r="AC1015" i="8"/>
  <c r="AB1015" i="8"/>
  <c r="AA1015" i="8"/>
  <c r="Z1015" i="8"/>
  <c r="Y1015" i="8"/>
  <c r="X1015" i="8"/>
  <c r="W1015" i="8"/>
  <c r="V1015" i="8"/>
  <c r="U1015" i="8"/>
  <c r="T1015" i="8"/>
  <c r="S1015" i="8"/>
  <c r="R1015" i="8"/>
  <c r="AC1015" i="7"/>
  <c r="AB1015" i="7"/>
  <c r="AA1015" i="7"/>
  <c r="Z1015" i="7"/>
  <c r="Y1015" i="7"/>
  <c r="X1015" i="7"/>
  <c r="W1015" i="7"/>
  <c r="V1015" i="7"/>
  <c r="U1015" i="7"/>
  <c r="T1015" i="7"/>
  <c r="S1015" i="7"/>
  <c r="R1015" i="7"/>
  <c r="G318" i="15" l="1"/>
  <c r="R1021" i="11" l="1"/>
  <c r="R1020" i="11"/>
  <c r="R1019" i="11"/>
  <c r="R1018" i="11"/>
  <c r="R1017" i="11"/>
  <c r="R1016" i="11"/>
  <c r="R1021" i="10"/>
  <c r="R1020" i="10"/>
  <c r="R1019" i="10"/>
  <c r="R1018" i="10"/>
  <c r="R1017" i="10"/>
  <c r="R1016" i="10"/>
  <c r="R1021" i="9"/>
  <c r="R1020" i="9"/>
  <c r="R1019" i="9"/>
  <c r="R1018" i="9"/>
  <c r="R1017" i="9"/>
  <c r="R1016" i="9"/>
  <c r="R1021" i="8"/>
  <c r="R1020" i="8"/>
  <c r="R1019" i="8"/>
  <c r="R1018" i="8"/>
  <c r="R1017" i="8"/>
  <c r="R1016" i="8"/>
  <c r="O1021" i="10"/>
  <c r="P1020" i="10"/>
  <c r="O1020" i="10"/>
  <c r="Q1020" i="10" s="1"/>
  <c r="O1019" i="10"/>
  <c r="P1018" i="10"/>
  <c r="O1018" i="10"/>
  <c r="Q1018" i="10" s="1"/>
  <c r="O1017" i="10"/>
  <c r="O1016" i="10"/>
  <c r="P1016" i="10" s="1"/>
  <c r="O1021" i="9"/>
  <c r="P1020" i="9"/>
  <c r="O1020" i="9"/>
  <c r="Q1020" i="9" s="1"/>
  <c r="O1019" i="9"/>
  <c r="P1018" i="9"/>
  <c r="O1018" i="9"/>
  <c r="Q1018" i="9" s="1"/>
  <c r="O1017" i="9"/>
  <c r="O1016" i="9"/>
  <c r="P1016" i="9" s="1"/>
  <c r="O1021" i="8"/>
  <c r="P1020" i="8"/>
  <c r="O1020" i="8"/>
  <c r="Q1020" i="8" s="1"/>
  <c r="O1019" i="8"/>
  <c r="P1018" i="8"/>
  <c r="O1018" i="8"/>
  <c r="Q1018" i="8" s="1"/>
  <c r="O1017" i="8"/>
  <c r="O1016" i="8"/>
  <c r="P1016" i="8" s="1"/>
  <c r="O1021" i="11"/>
  <c r="P1020" i="11"/>
  <c r="O1020" i="11"/>
  <c r="Q1020" i="11" s="1"/>
  <c r="O1019" i="11"/>
  <c r="O1018" i="11"/>
  <c r="P1018" i="11" s="1"/>
  <c r="O1017" i="11"/>
  <c r="O1016" i="11"/>
  <c r="P1016" i="11" s="1"/>
  <c r="M1001" i="11"/>
  <c r="M1001" i="10"/>
  <c r="M1001" i="9"/>
  <c r="M1001" i="7"/>
  <c r="M1001" i="8"/>
  <c r="M1001" i="3"/>
  <c r="S1016" i="11" l="1"/>
  <c r="S1017" i="11"/>
  <c r="S1018" i="11"/>
  <c r="T1018" i="11" s="1"/>
  <c r="S1019" i="11"/>
  <c r="S1020" i="11"/>
  <c r="S1021" i="11"/>
  <c r="S1016" i="10"/>
  <c r="S1017" i="10"/>
  <c r="S1018" i="10"/>
  <c r="T1018" i="10" s="1"/>
  <c r="S1019" i="10"/>
  <c r="S1020" i="10"/>
  <c r="S1021" i="10"/>
  <c r="S1016" i="9"/>
  <c r="S1017" i="9"/>
  <c r="S1018" i="9"/>
  <c r="T1018" i="9" s="1"/>
  <c r="S1019" i="9"/>
  <c r="S1020" i="9"/>
  <c r="S1021" i="9"/>
  <c r="S1016" i="8"/>
  <c r="S1017" i="8"/>
  <c r="S1018" i="8"/>
  <c r="T1018" i="8" s="1"/>
  <c r="S1019" i="8"/>
  <c r="S1020" i="8"/>
  <c r="S1021" i="8"/>
  <c r="Q1016" i="10"/>
  <c r="P1017" i="10"/>
  <c r="Q1017" i="10" s="1"/>
  <c r="P1019" i="10"/>
  <c r="Q1019" i="10" s="1"/>
  <c r="P1021" i="10"/>
  <c r="Q1021" i="10" s="1"/>
  <c r="Q1016" i="9"/>
  <c r="P1017" i="9"/>
  <c r="Q1017" i="9" s="1"/>
  <c r="P1019" i="9"/>
  <c r="Q1019" i="9" s="1"/>
  <c r="P1021" i="9"/>
  <c r="Q1021" i="9" s="1"/>
  <c r="Q1016" i="8"/>
  <c r="P1017" i="8"/>
  <c r="Q1017" i="8" s="1"/>
  <c r="P1019" i="8"/>
  <c r="Q1019" i="8" s="1"/>
  <c r="P1021" i="8"/>
  <c r="Q1021" i="8" s="1"/>
  <c r="Q1016" i="11"/>
  <c r="P1017" i="11"/>
  <c r="Q1017" i="11" s="1"/>
  <c r="Q1018" i="11"/>
  <c r="P1019" i="11"/>
  <c r="Q1019" i="11" s="1"/>
  <c r="P1021" i="11"/>
  <c r="Q1021" i="11" s="1"/>
  <c r="U1018" i="11" l="1"/>
  <c r="W1018" i="11" s="1"/>
  <c r="T1021" i="11"/>
  <c r="T1019" i="11"/>
  <c r="V1018" i="11"/>
  <c r="T1017" i="11"/>
  <c r="U1021" i="11"/>
  <c r="U1019" i="11"/>
  <c r="T1020" i="11"/>
  <c r="V1019" i="11"/>
  <c r="T1016" i="11"/>
  <c r="U1018" i="10"/>
  <c r="W1018" i="10" s="1"/>
  <c r="T1021" i="10"/>
  <c r="T1019" i="10"/>
  <c r="V1018" i="10"/>
  <c r="T1017" i="10"/>
  <c r="U1021" i="10"/>
  <c r="T1020" i="10"/>
  <c r="T1016" i="10"/>
  <c r="U1016" i="10" s="1"/>
  <c r="U1018" i="9"/>
  <c r="W1018" i="9" s="1"/>
  <c r="T1021" i="9"/>
  <c r="T1019" i="9"/>
  <c r="V1018" i="9"/>
  <c r="T1017" i="9"/>
  <c r="T1020" i="9"/>
  <c r="T1016" i="9"/>
  <c r="U1018" i="8"/>
  <c r="W1018" i="8" s="1"/>
  <c r="T1021" i="8"/>
  <c r="T1019" i="8"/>
  <c r="V1018" i="8"/>
  <c r="T1017" i="8"/>
  <c r="T1020" i="8"/>
  <c r="T1016" i="8"/>
  <c r="Q453" i="3"/>
  <c r="T121" i="3"/>
  <c r="X1018" i="11" l="1"/>
  <c r="Z1018" i="11" s="1"/>
  <c r="U1020" i="11"/>
  <c r="W1020" i="11" s="1"/>
  <c r="W1019" i="11"/>
  <c r="U1016" i="11"/>
  <c r="W1016" i="11" s="1"/>
  <c r="Y1018" i="11"/>
  <c r="V1016" i="11"/>
  <c r="X1016" i="11" s="1"/>
  <c r="U1017" i="11"/>
  <c r="X1019" i="11"/>
  <c r="Y1019" i="11" s="1"/>
  <c r="V1020" i="11"/>
  <c r="V1017" i="11"/>
  <c r="V1021" i="11"/>
  <c r="W1021" i="11" s="1"/>
  <c r="X1018" i="10"/>
  <c r="Z1018" i="10" s="1"/>
  <c r="AA1018" i="10" s="1"/>
  <c r="U1019" i="10"/>
  <c r="Y1018" i="10"/>
  <c r="U1020" i="10"/>
  <c r="V1016" i="10"/>
  <c r="U1017" i="10"/>
  <c r="V1020" i="10"/>
  <c r="V1017" i="10"/>
  <c r="W1017" i="10" s="1"/>
  <c r="V1021" i="10"/>
  <c r="X1018" i="9"/>
  <c r="U1017" i="9"/>
  <c r="U1021" i="9"/>
  <c r="Y1018" i="9"/>
  <c r="U1019" i="9"/>
  <c r="U1016" i="9"/>
  <c r="U1020" i="9"/>
  <c r="V1020" i="9" s="1"/>
  <c r="V1017" i="9"/>
  <c r="W1017" i="9" s="1"/>
  <c r="V1021" i="9"/>
  <c r="W1021" i="9" s="1"/>
  <c r="X1018" i="8"/>
  <c r="Z1018" i="8" s="1"/>
  <c r="U1020" i="8"/>
  <c r="W1020" i="8" s="1"/>
  <c r="U1019" i="8"/>
  <c r="U1016" i="8"/>
  <c r="W1016" i="8" s="1"/>
  <c r="Y1018" i="8"/>
  <c r="AA1018" i="8" s="1"/>
  <c r="V1016" i="8"/>
  <c r="X1016" i="8" s="1"/>
  <c r="U1017" i="8"/>
  <c r="V1020" i="8"/>
  <c r="U1021" i="8"/>
  <c r="V1017" i="8"/>
  <c r="W1017" i="8" s="1"/>
  <c r="V1021" i="8"/>
  <c r="Z1019" i="11" l="1"/>
  <c r="W1017" i="11"/>
  <c r="Y1017" i="11" s="1"/>
  <c r="X1020" i="11"/>
  <c r="AA1018" i="11"/>
  <c r="Y1020" i="11"/>
  <c r="AB1018" i="11"/>
  <c r="AC1018" i="11" s="1"/>
  <c r="Z1020" i="11"/>
  <c r="AA1020" i="11" s="1"/>
  <c r="AB1020" i="11" s="1"/>
  <c r="AC1020" i="11" s="1"/>
  <c r="AA1019" i="11"/>
  <c r="AB1019" i="11" s="1"/>
  <c r="AC1019" i="11" s="1"/>
  <c r="Y1016" i="11"/>
  <c r="Z1016" i="11" s="1"/>
  <c r="X1017" i="11"/>
  <c r="Z1017" i="11" s="1"/>
  <c r="X1021" i="11"/>
  <c r="V1019" i="10"/>
  <c r="AB1018" i="10"/>
  <c r="AC1018" i="10" s="1"/>
  <c r="W1021" i="10"/>
  <c r="X1017" i="10"/>
  <c r="W1020" i="10"/>
  <c r="W1016" i="10"/>
  <c r="X1021" i="10"/>
  <c r="X1017" i="9"/>
  <c r="Y1017" i="9" s="1"/>
  <c r="W1020" i="9"/>
  <c r="Z1020" i="9" s="1"/>
  <c r="V1016" i="9"/>
  <c r="X1016" i="9" s="1"/>
  <c r="Z1018" i="9"/>
  <c r="AA1018" i="9" s="1"/>
  <c r="AB1018" i="9" s="1"/>
  <c r="AC1018" i="9" s="1"/>
  <c r="X1020" i="9"/>
  <c r="X1021" i="9"/>
  <c r="Y1021" i="9" s="1"/>
  <c r="V1019" i="9"/>
  <c r="W1016" i="9"/>
  <c r="Y1020" i="9"/>
  <c r="AA1020" i="9" s="1"/>
  <c r="W1021" i="8"/>
  <c r="AB1018" i="8"/>
  <c r="X1021" i="8"/>
  <c r="Z1021" i="8" s="1"/>
  <c r="Y1021" i="8"/>
  <c r="X1020" i="8"/>
  <c r="V1019" i="8"/>
  <c r="Y1016" i="8"/>
  <c r="AC1018" i="8"/>
  <c r="X1017" i="8"/>
  <c r="T901" i="7"/>
  <c r="T897" i="7"/>
  <c r="AA1017" i="11" l="1"/>
  <c r="AB1017" i="11"/>
  <c r="AC1017" i="11" s="1"/>
  <c r="Y1021" i="11"/>
  <c r="AA1021" i="11" s="1"/>
  <c r="AB1021" i="11" s="1"/>
  <c r="AC1021" i="11" s="1"/>
  <c r="Z1021" i="11"/>
  <c r="AA1016" i="11"/>
  <c r="AB1016" i="11" s="1"/>
  <c r="AC1016" i="11" s="1"/>
  <c r="X1016" i="10"/>
  <c r="AA1016" i="10" s="1"/>
  <c r="AB1016" i="10" s="1"/>
  <c r="AC1016" i="10" s="1"/>
  <c r="Y1017" i="10"/>
  <c r="Z1017" i="10" s="1"/>
  <c r="AA1017" i="10" s="1"/>
  <c r="AB1017" i="10" s="1"/>
  <c r="AC1017" i="10" s="1"/>
  <c r="Y1021" i="10"/>
  <c r="Z1021" i="10"/>
  <c r="AA1021" i="10" s="1"/>
  <c r="AB1021" i="10" s="1"/>
  <c r="AC1021" i="10" s="1"/>
  <c r="Y1016" i="10"/>
  <c r="Z1016" i="10" s="1"/>
  <c r="X1020" i="10"/>
  <c r="W1019" i="10"/>
  <c r="X1019" i="10"/>
  <c r="Z1021" i="9"/>
  <c r="Y1016" i="9"/>
  <c r="Z1016" i="9" s="1"/>
  <c r="AA1016" i="9" s="1"/>
  <c r="AB1016" i="9" s="1"/>
  <c r="AC1016" i="9" s="1"/>
  <c r="Z1017" i="9"/>
  <c r="AA1017" i="9" s="1"/>
  <c r="AB1017" i="9" s="1"/>
  <c r="AC1017" i="9" s="1"/>
  <c r="AB1020" i="9"/>
  <c r="AC1020" i="9" s="1"/>
  <c r="W1019" i="9"/>
  <c r="AA1021" i="9"/>
  <c r="AB1021" i="9" s="1"/>
  <c r="AC1021" i="9" s="1"/>
  <c r="Z1016" i="8"/>
  <c r="AA1016" i="8" s="1"/>
  <c r="AB1016" i="8" s="1"/>
  <c r="AC1016" i="8" s="1"/>
  <c r="Y1017" i="8"/>
  <c r="Z1017" i="8" s="1"/>
  <c r="AA1017" i="8" s="1"/>
  <c r="AB1017" i="8" s="1"/>
  <c r="AC1017" i="8" s="1"/>
  <c r="AA1021" i="8"/>
  <c r="AB1021" i="8" s="1"/>
  <c r="AC1021" i="8" s="1"/>
  <c r="W1019" i="8"/>
  <c r="X1019" i="8"/>
  <c r="Y1020" i="8"/>
  <c r="N1017" i="7"/>
  <c r="N1018" i="7"/>
  <c r="N1019" i="7"/>
  <c r="N1020" i="7"/>
  <c r="N1021" i="7"/>
  <c r="N1016" i="7"/>
  <c r="Y1019" i="10" l="1"/>
  <c r="Z1019" i="10" s="1"/>
  <c r="AA1019" i="10" s="1"/>
  <c r="AB1019" i="10" s="1"/>
  <c r="AC1019" i="10" s="1"/>
  <c r="Y1020" i="10"/>
  <c r="Z1020" i="10" s="1"/>
  <c r="AA1020" i="10" s="1"/>
  <c r="AB1020" i="10" s="1"/>
  <c r="AC1020" i="10" s="1"/>
  <c r="X1019" i="9"/>
  <c r="Y1019" i="8"/>
  <c r="Z1019" i="8" s="1"/>
  <c r="Z1020" i="8"/>
  <c r="AA1020" i="8" s="1"/>
  <c r="AB1020" i="8" s="1"/>
  <c r="AC1020" i="8" s="1"/>
  <c r="AA1019" i="8"/>
  <c r="AB1019" i="8" s="1"/>
  <c r="AC1019" i="8" s="1"/>
  <c r="O1016" i="7"/>
  <c r="P1016" i="7" s="1"/>
  <c r="O1019" i="7"/>
  <c r="P1019" i="7"/>
  <c r="O1021" i="7"/>
  <c r="O1018" i="7"/>
  <c r="O1020" i="7"/>
  <c r="P1020" i="7" s="1"/>
  <c r="P1018" i="7"/>
  <c r="Q1019" i="7"/>
  <c r="O1017" i="7"/>
  <c r="P1017" i="7" s="1"/>
  <c r="Y1019" i="9" l="1"/>
  <c r="Z1019" i="9"/>
  <c r="AA1019" i="9" s="1"/>
  <c r="AB1019" i="9" s="1"/>
  <c r="AC1019" i="9" s="1"/>
  <c r="R1019" i="7"/>
  <c r="Q1016" i="7"/>
  <c r="R1016" i="7" s="1"/>
  <c r="S1016" i="7" s="1"/>
  <c r="Q1020" i="7"/>
  <c r="P1021" i="7"/>
  <c r="Q1018" i="7"/>
  <c r="Q1017" i="7"/>
  <c r="R1017" i="7" s="1"/>
  <c r="S1017" i="7" s="1"/>
  <c r="T1017" i="7" s="1"/>
  <c r="R1018" i="7" l="1"/>
  <c r="S1019" i="7"/>
  <c r="R1020" i="7"/>
  <c r="S1020" i="7" s="1"/>
  <c r="U1017" i="7"/>
  <c r="V1017" i="7" s="1"/>
  <c r="W1017" i="7" s="1"/>
  <c r="X1017" i="7" s="1"/>
  <c r="T1016" i="7"/>
  <c r="Q1021" i="7"/>
  <c r="T1019" i="7" l="1"/>
  <c r="U1019" i="7"/>
  <c r="S1018" i="7"/>
  <c r="R1021" i="7"/>
  <c r="S1021" i="7" s="1"/>
  <c r="T1021" i="7" s="1"/>
  <c r="V1019" i="7"/>
  <c r="T1020" i="7"/>
  <c r="Y1017" i="7"/>
  <c r="Z1017" i="7" s="1"/>
  <c r="AA1017" i="7" s="1"/>
  <c r="AB1017" i="7" s="1"/>
  <c r="U1016" i="7"/>
  <c r="V1016" i="7" s="1"/>
  <c r="W1016" i="7" s="1"/>
  <c r="Q455" i="7"/>
  <c r="T1018" i="7" l="1"/>
  <c r="U1021" i="7"/>
  <c r="V1021" i="7"/>
  <c r="W1021" i="7" s="1"/>
  <c r="X1021" i="7" s="1"/>
  <c r="Y1021" i="7" s="1"/>
  <c r="Z1021" i="7" s="1"/>
  <c r="AA1021" i="7" s="1"/>
  <c r="AB1021" i="7" s="1"/>
  <c r="W1019" i="7"/>
  <c r="X1019" i="7" s="1"/>
  <c r="Y1019" i="7" s="1"/>
  <c r="Z1019" i="7" s="1"/>
  <c r="AA1019" i="7" s="1"/>
  <c r="U1020" i="7"/>
  <c r="V1020" i="7" s="1"/>
  <c r="X1016" i="7"/>
  <c r="AC1516" i="3"/>
  <c r="AC1515" i="3"/>
  <c r="AC1514" i="3" s="1"/>
  <c r="AC1438" i="3"/>
  <c r="AC1437" i="3"/>
  <c r="AC1436" i="3" s="1"/>
  <c r="AC1360" i="3"/>
  <c r="AC1359" i="3"/>
  <c r="AC1358" i="3" s="1"/>
  <c r="AB1019" i="7" l="1"/>
  <c r="U1018" i="7"/>
  <c r="V1018" i="7" s="1"/>
  <c r="W1018" i="7" s="1"/>
  <c r="X1018" i="7" s="1"/>
  <c r="Y1018" i="7" s="1"/>
  <c r="Z1018" i="7" s="1"/>
  <c r="AA1018" i="7" s="1"/>
  <c r="AB1018" i="7" s="1"/>
  <c r="W1020" i="7"/>
  <c r="X1020" i="7" s="1"/>
  <c r="Y1020" i="7" s="1"/>
  <c r="Z1020" i="7" s="1"/>
  <c r="AA1020" i="7" s="1"/>
  <c r="AB1020" i="7" s="1"/>
  <c r="Y1016" i="7"/>
  <c r="Z1016" i="7" s="1"/>
  <c r="AA1016" i="7" s="1"/>
  <c r="AB1016" i="7" s="1"/>
  <c r="F5" i="11"/>
  <c r="F781" i="11" s="1"/>
  <c r="F4" i="11"/>
  <c r="F780" i="11" s="1"/>
  <c r="O6" i="11"/>
  <c r="O782" i="11" s="1"/>
  <c r="P6" i="11"/>
  <c r="P782" i="11" s="1"/>
  <c r="Q6" i="11"/>
  <c r="Q782" i="11" s="1"/>
  <c r="R6" i="11"/>
  <c r="R782" i="11" s="1"/>
  <c r="S6" i="11"/>
  <c r="S782" i="11" s="1"/>
  <c r="T6" i="11"/>
  <c r="T782" i="11" s="1"/>
  <c r="U6" i="11"/>
  <c r="U782" i="11" s="1"/>
  <c r="V6" i="11"/>
  <c r="V782" i="11" s="1"/>
  <c r="W6" i="11"/>
  <c r="W782" i="11" s="1"/>
  <c r="X6" i="11"/>
  <c r="X782" i="11" s="1"/>
  <c r="Y6" i="11"/>
  <c r="Y782" i="11" s="1"/>
  <c r="Z6" i="11"/>
  <c r="Z782" i="11" s="1"/>
  <c r="AA6" i="11"/>
  <c r="AA782" i="11" s="1"/>
  <c r="AB6" i="11"/>
  <c r="AB782" i="11" s="1"/>
  <c r="N6" i="11"/>
  <c r="N782" i="11" s="1"/>
  <c r="O5" i="11"/>
  <c r="O781" i="11" s="1"/>
  <c r="P5" i="11"/>
  <c r="P781" i="11" s="1"/>
  <c r="Q5" i="11"/>
  <c r="Q781" i="11" s="1"/>
  <c r="R5" i="11"/>
  <c r="R781" i="11" s="1"/>
  <c r="S5" i="11"/>
  <c r="S781" i="11" s="1"/>
  <c r="T5" i="11"/>
  <c r="T781" i="11" s="1"/>
  <c r="U5" i="11"/>
  <c r="U781" i="11" s="1"/>
  <c r="V5" i="11"/>
  <c r="V781" i="11" s="1"/>
  <c r="W5" i="11"/>
  <c r="W781" i="11" s="1"/>
  <c r="X5" i="11"/>
  <c r="X781" i="11" s="1"/>
  <c r="Y5" i="11"/>
  <c r="Y781" i="11" s="1"/>
  <c r="Z5" i="11"/>
  <c r="Z781" i="11" s="1"/>
  <c r="AA5" i="11"/>
  <c r="AA781" i="11" s="1"/>
  <c r="AB5" i="11"/>
  <c r="AB781" i="11" s="1"/>
  <c r="N5" i="11"/>
  <c r="N781" i="11" s="1"/>
  <c r="F5" i="10"/>
  <c r="F781" i="10" s="1"/>
  <c r="F4" i="10"/>
  <c r="F780" i="10" s="1"/>
  <c r="O6" i="10"/>
  <c r="O782" i="10" s="1"/>
  <c r="P6" i="10"/>
  <c r="P782" i="10" s="1"/>
  <c r="Q6" i="10"/>
  <c r="Q782" i="10" s="1"/>
  <c r="R6" i="10"/>
  <c r="R782" i="10" s="1"/>
  <c r="S6" i="10"/>
  <c r="S782" i="10" s="1"/>
  <c r="T6" i="10"/>
  <c r="T782" i="10" s="1"/>
  <c r="U6" i="10"/>
  <c r="U782" i="10" s="1"/>
  <c r="V6" i="10"/>
  <c r="V782" i="10" s="1"/>
  <c r="W6" i="10"/>
  <c r="W782" i="10" s="1"/>
  <c r="X6" i="10"/>
  <c r="X782" i="10" s="1"/>
  <c r="Y6" i="10"/>
  <c r="Y782" i="10" s="1"/>
  <c r="Z6" i="10"/>
  <c r="Z782" i="10" s="1"/>
  <c r="AA6" i="10"/>
  <c r="AA782" i="10" s="1"/>
  <c r="AB6" i="10"/>
  <c r="AB782" i="10" s="1"/>
  <c r="N6" i="10"/>
  <c r="N782" i="10" s="1"/>
  <c r="O5" i="10"/>
  <c r="O781" i="10" s="1"/>
  <c r="P5" i="10"/>
  <c r="P781" i="10" s="1"/>
  <c r="Q5" i="10"/>
  <c r="Q781" i="10" s="1"/>
  <c r="R5" i="10"/>
  <c r="R781" i="10" s="1"/>
  <c r="S5" i="10"/>
  <c r="S781" i="10" s="1"/>
  <c r="T5" i="10"/>
  <c r="T781" i="10" s="1"/>
  <c r="U5" i="10"/>
  <c r="U781" i="10" s="1"/>
  <c r="V5" i="10"/>
  <c r="V781" i="10" s="1"/>
  <c r="W5" i="10"/>
  <c r="W781" i="10" s="1"/>
  <c r="X5" i="10"/>
  <c r="X781" i="10" s="1"/>
  <c r="Y5" i="10"/>
  <c r="Y781" i="10" s="1"/>
  <c r="Z5" i="10"/>
  <c r="Z781" i="10" s="1"/>
  <c r="AA5" i="10"/>
  <c r="AA781" i="10" s="1"/>
  <c r="AB5" i="10"/>
  <c r="AB781" i="10" s="1"/>
  <c r="N5" i="10"/>
  <c r="N781" i="10" s="1"/>
  <c r="F5" i="9"/>
  <c r="F781" i="9" s="1"/>
  <c r="F4" i="9"/>
  <c r="F780" i="9" s="1"/>
  <c r="O6" i="9"/>
  <c r="O782" i="9" s="1"/>
  <c r="P6" i="9"/>
  <c r="P782" i="9" s="1"/>
  <c r="Q6" i="9"/>
  <c r="Q782" i="9" s="1"/>
  <c r="R6" i="9"/>
  <c r="R782" i="9" s="1"/>
  <c r="S6" i="9"/>
  <c r="S782" i="9" s="1"/>
  <c r="T6" i="9"/>
  <c r="T782" i="9" s="1"/>
  <c r="U6" i="9"/>
  <c r="U782" i="9" s="1"/>
  <c r="V6" i="9"/>
  <c r="V782" i="9" s="1"/>
  <c r="W6" i="9"/>
  <c r="W782" i="9" s="1"/>
  <c r="X6" i="9"/>
  <c r="X782" i="9" s="1"/>
  <c r="Y6" i="9"/>
  <c r="Y782" i="9" s="1"/>
  <c r="Z6" i="9"/>
  <c r="Z782" i="9" s="1"/>
  <c r="AA6" i="9"/>
  <c r="AA782" i="9" s="1"/>
  <c r="AB6" i="9"/>
  <c r="AB782" i="9" s="1"/>
  <c r="N6" i="9"/>
  <c r="N782" i="9" s="1"/>
  <c r="AB5" i="9"/>
  <c r="AB781" i="9" s="1"/>
  <c r="AA5" i="9"/>
  <c r="AA781" i="9" s="1"/>
  <c r="O5" i="9"/>
  <c r="O781" i="9" s="1"/>
  <c r="P5" i="9"/>
  <c r="P781" i="9" s="1"/>
  <c r="Q5" i="9"/>
  <c r="Q781" i="9" s="1"/>
  <c r="R5" i="9"/>
  <c r="R781" i="9" s="1"/>
  <c r="S5" i="9"/>
  <c r="S781" i="9" s="1"/>
  <c r="T5" i="9"/>
  <c r="T781" i="9" s="1"/>
  <c r="U5" i="9"/>
  <c r="U781" i="9" s="1"/>
  <c r="V5" i="9"/>
  <c r="V781" i="9" s="1"/>
  <c r="W5" i="9"/>
  <c r="W781" i="9" s="1"/>
  <c r="X5" i="9"/>
  <c r="X781" i="9" s="1"/>
  <c r="Y5" i="9"/>
  <c r="Y781" i="9" s="1"/>
  <c r="Z5" i="9"/>
  <c r="Z781" i="9" s="1"/>
  <c r="N5" i="9"/>
  <c r="N781" i="9" s="1"/>
  <c r="F5" i="8"/>
  <c r="F4" i="8"/>
  <c r="F780" i="8" s="1"/>
  <c r="F781" i="8"/>
  <c r="O6" i="8"/>
  <c r="O782" i="8" s="1"/>
  <c r="P6" i="8"/>
  <c r="P782" i="8" s="1"/>
  <c r="Q6" i="8"/>
  <c r="Q782" i="8" s="1"/>
  <c r="R6" i="8"/>
  <c r="R782" i="8" s="1"/>
  <c r="S6" i="8"/>
  <c r="S782" i="8" s="1"/>
  <c r="T6" i="8"/>
  <c r="T782" i="8" s="1"/>
  <c r="U6" i="8"/>
  <c r="U782" i="8" s="1"/>
  <c r="V6" i="8"/>
  <c r="V782" i="8" s="1"/>
  <c r="W6" i="8"/>
  <c r="W782" i="8" s="1"/>
  <c r="X6" i="8"/>
  <c r="X782" i="8" s="1"/>
  <c r="Y6" i="8"/>
  <c r="Y782" i="8" s="1"/>
  <c r="Z6" i="8"/>
  <c r="Z782" i="8" s="1"/>
  <c r="AA6" i="8"/>
  <c r="AA782" i="8" s="1"/>
  <c r="AB6" i="8"/>
  <c r="AB782" i="8" s="1"/>
  <c r="N6" i="8"/>
  <c r="N782" i="8" s="1"/>
  <c r="O5" i="8"/>
  <c r="O781" i="8" s="1"/>
  <c r="P5" i="8"/>
  <c r="P781" i="8" s="1"/>
  <c r="Q5" i="8"/>
  <c r="Q781" i="8" s="1"/>
  <c r="R5" i="8"/>
  <c r="R781" i="8" s="1"/>
  <c r="S5" i="8"/>
  <c r="S781" i="8" s="1"/>
  <c r="T5" i="8"/>
  <c r="T781" i="8" s="1"/>
  <c r="U5" i="8"/>
  <c r="U781" i="8" s="1"/>
  <c r="V5" i="8"/>
  <c r="V781" i="8" s="1"/>
  <c r="W5" i="8"/>
  <c r="W781" i="8" s="1"/>
  <c r="X5" i="8"/>
  <c r="X781" i="8" s="1"/>
  <c r="Y5" i="8"/>
  <c r="Y781" i="8" s="1"/>
  <c r="Z5" i="8"/>
  <c r="Z781" i="8" s="1"/>
  <c r="AA5" i="8"/>
  <c r="AA781" i="8" s="1"/>
  <c r="AB5" i="8"/>
  <c r="AB781" i="8" s="1"/>
  <c r="N5" i="8"/>
  <c r="N781" i="8" s="1"/>
  <c r="F781" i="3"/>
  <c r="F780" i="3"/>
  <c r="O782" i="7"/>
  <c r="P782" i="7"/>
  <c r="Q782" i="7"/>
  <c r="R782" i="7"/>
  <c r="S782" i="7"/>
  <c r="T782" i="7"/>
  <c r="U782" i="7"/>
  <c r="V782" i="7"/>
  <c r="W782" i="7"/>
  <c r="X782" i="7"/>
  <c r="Y782" i="7"/>
  <c r="Z782" i="7"/>
  <c r="AA782" i="7"/>
  <c r="AB782" i="7"/>
  <c r="N782" i="7"/>
  <c r="O6" i="3"/>
  <c r="O782" i="3" s="1"/>
  <c r="P6" i="3"/>
  <c r="P782" i="3" s="1"/>
  <c r="Q6" i="3"/>
  <c r="Q782" i="3" s="1"/>
  <c r="R6" i="3"/>
  <c r="R782" i="3" s="1"/>
  <c r="S6" i="3"/>
  <c r="S782" i="3" s="1"/>
  <c r="T6" i="3"/>
  <c r="T782" i="3" s="1"/>
  <c r="U6" i="3"/>
  <c r="U782" i="3" s="1"/>
  <c r="V6" i="3"/>
  <c r="V782" i="3" s="1"/>
  <c r="W6" i="3"/>
  <c r="W782" i="3" s="1"/>
  <c r="X6" i="3"/>
  <c r="X782" i="3" s="1"/>
  <c r="Y6" i="3"/>
  <c r="Y782" i="3" s="1"/>
  <c r="Z6" i="3"/>
  <c r="Z782" i="3" s="1"/>
  <c r="AA6" i="3"/>
  <c r="AA782" i="3" s="1"/>
  <c r="AB6" i="3"/>
  <c r="AB782" i="3" s="1"/>
  <c r="N6" i="3"/>
  <c r="N782" i="3" s="1"/>
  <c r="O781" i="7"/>
  <c r="P781" i="7"/>
  <c r="Q781" i="7"/>
  <c r="R781" i="7"/>
  <c r="S781" i="7"/>
  <c r="T781" i="7"/>
  <c r="U781" i="7"/>
  <c r="V781" i="7"/>
  <c r="W781" i="7"/>
  <c r="X781" i="7"/>
  <c r="Y781" i="7"/>
  <c r="Z781" i="7"/>
  <c r="AA781" i="7"/>
  <c r="AB781" i="7"/>
  <c r="N781" i="7"/>
  <c r="O5" i="3"/>
  <c r="O781" i="3" s="1"/>
  <c r="P5" i="3"/>
  <c r="P781" i="3" s="1"/>
  <c r="Q5" i="3"/>
  <c r="Q781" i="3" s="1"/>
  <c r="R5" i="3"/>
  <c r="R781" i="3" s="1"/>
  <c r="S5" i="3"/>
  <c r="S781" i="3" s="1"/>
  <c r="T5" i="3"/>
  <c r="T781" i="3" s="1"/>
  <c r="U5" i="3"/>
  <c r="U781" i="3" s="1"/>
  <c r="V5" i="3"/>
  <c r="V781" i="3" s="1"/>
  <c r="W5" i="3"/>
  <c r="W781" i="3" s="1"/>
  <c r="X5" i="3"/>
  <c r="X781" i="3" s="1"/>
  <c r="Y5" i="3"/>
  <c r="Y781" i="3" s="1"/>
  <c r="Z5" i="3"/>
  <c r="Z781" i="3" s="1"/>
  <c r="AA5" i="3"/>
  <c r="AA781" i="3" s="1"/>
  <c r="AB5" i="3"/>
  <c r="AB781" i="3" s="1"/>
  <c r="N5" i="3"/>
  <c r="N781" i="3" s="1"/>
  <c r="AB1548" i="11" l="1"/>
  <c r="AA1548" i="11"/>
  <c r="Z1548" i="11"/>
  <c r="Y1548" i="11"/>
  <c r="X1548" i="11"/>
  <c r="W1548" i="11"/>
  <c r="V1548" i="11"/>
  <c r="U1548" i="11"/>
  <c r="T1548" i="11"/>
  <c r="S1548" i="11"/>
  <c r="R1548" i="11"/>
  <c r="Q1548" i="11"/>
  <c r="P1548" i="11"/>
  <c r="O1548" i="11"/>
  <c r="N1548" i="11"/>
  <c r="M1546" i="11"/>
  <c r="AC1546" i="11" s="1"/>
  <c r="M1545" i="11"/>
  <c r="AC1545" i="11" s="1"/>
  <c r="M1544" i="11"/>
  <c r="AC1544" i="11" s="1"/>
  <c r="M1543" i="11"/>
  <c r="AC1543" i="11" s="1"/>
  <c r="M1542" i="11"/>
  <c r="AC1542" i="11" s="1"/>
  <c r="M1541" i="11"/>
  <c r="AC1541" i="11" s="1"/>
  <c r="M1540" i="11"/>
  <c r="AC1540" i="11" s="1"/>
  <c r="AC1539" i="11" s="1"/>
  <c r="M1539" i="11"/>
  <c r="M1538" i="11"/>
  <c r="AC1538" i="11" s="1"/>
  <c r="M1537" i="11"/>
  <c r="AC1537" i="11" s="1"/>
  <c r="M1536" i="11"/>
  <c r="AC1536" i="11" s="1"/>
  <c r="M1535" i="11"/>
  <c r="AC1535" i="11" s="1"/>
  <c r="M1534" i="11"/>
  <c r="AC1534" i="11" s="1"/>
  <c r="M1533" i="11"/>
  <c r="AC1533" i="11" s="1"/>
  <c r="M1532" i="11"/>
  <c r="AC1532" i="11" s="1"/>
  <c r="AC1531" i="11" s="1"/>
  <c r="M1531" i="11"/>
  <c r="M1530" i="11"/>
  <c r="AC1530" i="11" s="1"/>
  <c r="M1529" i="11"/>
  <c r="AC1529" i="11" s="1"/>
  <c r="M1528" i="11"/>
  <c r="AC1528" i="11" s="1"/>
  <c r="M1527" i="11"/>
  <c r="AC1527" i="11" s="1"/>
  <c r="M1526" i="11"/>
  <c r="AC1526" i="11" s="1"/>
  <c r="M1525" i="11"/>
  <c r="AC1525" i="11" s="1"/>
  <c r="M1524" i="11"/>
  <c r="AC1524" i="11" s="1"/>
  <c r="M1523" i="11"/>
  <c r="M1548" i="11" s="1"/>
  <c r="M1521" i="11"/>
  <c r="AC1518" i="11"/>
  <c r="M1516" i="11"/>
  <c r="M1515" i="11"/>
  <c r="M1514" i="11"/>
  <c r="AC1513" i="11"/>
  <c r="M1513" i="11"/>
  <c r="AC1512" i="11"/>
  <c r="AB1512" i="11"/>
  <c r="AA1512" i="11"/>
  <c r="Z1512" i="11"/>
  <c r="Y1512" i="11"/>
  <c r="X1512" i="11"/>
  <c r="W1512" i="11"/>
  <c r="V1512" i="11"/>
  <c r="U1512" i="11"/>
  <c r="M1512" i="11"/>
  <c r="S1512" i="11" s="1"/>
  <c r="S1510" i="11" s="1"/>
  <c r="AC1511" i="11"/>
  <c r="AB1511" i="11"/>
  <c r="AA1511" i="11"/>
  <c r="Z1511" i="11"/>
  <c r="Y1511" i="11"/>
  <c r="X1511" i="11"/>
  <c r="W1511" i="11"/>
  <c r="V1511" i="11"/>
  <c r="U1511" i="11"/>
  <c r="T1511" i="11"/>
  <c r="S1511" i="11"/>
  <c r="R1511" i="11"/>
  <c r="M1511" i="11"/>
  <c r="Q1511" i="11" s="1"/>
  <c r="Q1510" i="11" s="1"/>
  <c r="AC1510" i="11"/>
  <c r="AB1510" i="11"/>
  <c r="AA1510" i="11"/>
  <c r="Z1510" i="11"/>
  <c r="Y1510" i="11"/>
  <c r="X1510" i="11"/>
  <c r="W1510" i="11"/>
  <c r="V1510" i="11"/>
  <c r="U1510" i="11"/>
  <c r="M1510" i="11"/>
  <c r="AC1509" i="11"/>
  <c r="AB1509" i="11"/>
  <c r="AA1509" i="11"/>
  <c r="Z1509" i="11"/>
  <c r="Y1509" i="11"/>
  <c r="X1509" i="11"/>
  <c r="W1509" i="11"/>
  <c r="V1509" i="11"/>
  <c r="U1509" i="11"/>
  <c r="T1509" i="11"/>
  <c r="S1509" i="11"/>
  <c r="R1509" i="11"/>
  <c r="Q1509" i="11"/>
  <c r="P1509" i="11"/>
  <c r="O1509" i="11"/>
  <c r="M1509" i="11"/>
  <c r="N1509" i="11" s="1"/>
  <c r="AC1508" i="11"/>
  <c r="AB1508" i="11"/>
  <c r="AA1508" i="11"/>
  <c r="Z1508" i="11"/>
  <c r="Y1508" i="11"/>
  <c r="X1508" i="11"/>
  <c r="W1508" i="11"/>
  <c r="V1508" i="11"/>
  <c r="U1508" i="11"/>
  <c r="T1508" i="11"/>
  <c r="S1508" i="11"/>
  <c r="R1508" i="11"/>
  <c r="Q1508" i="11"/>
  <c r="P1508" i="11"/>
  <c r="O1508" i="11"/>
  <c r="M1508" i="11"/>
  <c r="N1508" i="11" s="1"/>
  <c r="N1507" i="11" s="1"/>
  <c r="AC1507" i="11"/>
  <c r="AB1507" i="11"/>
  <c r="AA1507" i="11"/>
  <c r="Z1507" i="11"/>
  <c r="Y1507" i="11"/>
  <c r="X1507" i="11"/>
  <c r="W1507" i="11"/>
  <c r="V1507" i="11"/>
  <c r="U1507" i="11"/>
  <c r="T1507" i="11"/>
  <c r="S1507" i="11"/>
  <c r="R1507" i="11"/>
  <c r="Q1507" i="11"/>
  <c r="P1507" i="11"/>
  <c r="O1507" i="11"/>
  <c r="M1507" i="11"/>
  <c r="AC1506" i="11"/>
  <c r="AB1506" i="11"/>
  <c r="AA1506" i="11"/>
  <c r="Z1506" i="11"/>
  <c r="Y1506" i="11"/>
  <c r="X1506" i="11"/>
  <c r="W1506" i="11"/>
  <c r="V1506" i="11"/>
  <c r="U1506" i="11"/>
  <c r="T1506" i="11"/>
  <c r="S1506" i="11"/>
  <c r="R1506" i="11"/>
  <c r="Q1506" i="11"/>
  <c r="P1506" i="11"/>
  <c r="O1506" i="11"/>
  <c r="N1506" i="11"/>
  <c r="M1506" i="11"/>
  <c r="AC1505" i="11"/>
  <c r="AB1505" i="11"/>
  <c r="AA1505" i="11"/>
  <c r="Z1505" i="11"/>
  <c r="Y1505" i="11"/>
  <c r="X1505" i="11"/>
  <c r="W1505" i="11"/>
  <c r="V1505" i="11"/>
  <c r="U1505" i="11"/>
  <c r="T1505" i="11"/>
  <c r="S1505" i="11"/>
  <c r="R1505" i="11"/>
  <c r="Q1505" i="11"/>
  <c r="P1505" i="11"/>
  <c r="O1505" i="11"/>
  <c r="M1505" i="11"/>
  <c r="N1505" i="11" s="1"/>
  <c r="N1504" i="11" s="1"/>
  <c r="AC1504" i="11"/>
  <c r="AB1504" i="11"/>
  <c r="AA1504" i="11"/>
  <c r="Z1504" i="11"/>
  <c r="Y1504" i="11"/>
  <c r="X1504" i="11"/>
  <c r="W1504" i="11"/>
  <c r="V1504" i="11"/>
  <c r="U1504" i="11"/>
  <c r="T1504" i="11"/>
  <c r="S1504" i="11"/>
  <c r="R1504" i="11"/>
  <c r="Q1504" i="11"/>
  <c r="P1504" i="11"/>
  <c r="O1504" i="11"/>
  <c r="M1504" i="11"/>
  <c r="AC1503" i="11"/>
  <c r="AB1503" i="11"/>
  <c r="AA1503" i="11"/>
  <c r="Z1503" i="11"/>
  <c r="Y1503" i="11"/>
  <c r="X1503" i="11"/>
  <c r="W1503" i="11"/>
  <c r="V1503" i="11"/>
  <c r="U1503" i="11"/>
  <c r="T1503" i="11"/>
  <c r="S1503" i="11"/>
  <c r="R1503" i="11"/>
  <c r="Q1503" i="11"/>
  <c r="P1503" i="11"/>
  <c r="O1503" i="11"/>
  <c r="M1503" i="11"/>
  <c r="N1503" i="11" s="1"/>
  <c r="AC1502" i="11"/>
  <c r="AB1502" i="11"/>
  <c r="AA1502" i="11"/>
  <c r="Z1502" i="11"/>
  <c r="Y1502" i="11"/>
  <c r="X1502" i="11"/>
  <c r="W1502" i="11"/>
  <c r="V1502" i="11"/>
  <c r="U1502" i="11"/>
  <c r="T1502" i="11"/>
  <c r="S1502" i="11"/>
  <c r="R1502" i="11"/>
  <c r="Q1502" i="11"/>
  <c r="P1502" i="11"/>
  <c r="O1502" i="11"/>
  <c r="N1502" i="11"/>
  <c r="M1502" i="11"/>
  <c r="AC1501" i="11"/>
  <c r="AB1501" i="11"/>
  <c r="AA1501" i="11"/>
  <c r="Z1501" i="11"/>
  <c r="Y1501" i="11"/>
  <c r="X1501" i="11"/>
  <c r="W1501" i="11"/>
  <c r="V1501" i="11"/>
  <c r="U1501" i="11"/>
  <c r="T1501" i="11"/>
  <c r="S1501" i="11"/>
  <c r="R1501" i="11"/>
  <c r="Q1501" i="11"/>
  <c r="P1501" i="11"/>
  <c r="O1501" i="11"/>
  <c r="M1501" i="11"/>
  <c r="AC1500" i="11"/>
  <c r="AB1500" i="11"/>
  <c r="AA1500" i="11"/>
  <c r="Z1500" i="11"/>
  <c r="Y1500" i="11"/>
  <c r="X1500" i="11"/>
  <c r="W1500" i="11"/>
  <c r="V1500" i="11"/>
  <c r="U1500" i="11"/>
  <c r="T1500" i="11"/>
  <c r="S1500" i="11"/>
  <c r="R1500" i="11"/>
  <c r="Q1500" i="11"/>
  <c r="P1500" i="11"/>
  <c r="O1500" i="11"/>
  <c r="N1500" i="11"/>
  <c r="M1500" i="11"/>
  <c r="AC1499" i="11"/>
  <c r="AB1499" i="11"/>
  <c r="AA1499" i="11"/>
  <c r="Z1499" i="11"/>
  <c r="Y1499" i="11"/>
  <c r="X1499" i="11"/>
  <c r="W1499" i="11"/>
  <c r="V1499" i="11"/>
  <c r="U1499" i="11"/>
  <c r="T1499" i="11"/>
  <c r="S1499" i="11"/>
  <c r="R1499" i="11"/>
  <c r="Q1499" i="11"/>
  <c r="P1499" i="11"/>
  <c r="O1499" i="11"/>
  <c r="M1499" i="11"/>
  <c r="N1499" i="11" s="1"/>
  <c r="N1498" i="11" s="1"/>
  <c r="AC1498" i="11"/>
  <c r="AB1498" i="11"/>
  <c r="AA1498" i="11"/>
  <c r="Z1498" i="11"/>
  <c r="Y1498" i="11"/>
  <c r="X1498" i="11"/>
  <c r="W1498" i="11"/>
  <c r="V1498" i="11"/>
  <c r="U1498" i="11"/>
  <c r="T1498" i="11"/>
  <c r="S1498" i="11"/>
  <c r="R1498" i="11"/>
  <c r="Q1498" i="11"/>
  <c r="P1498" i="11"/>
  <c r="O1498" i="11"/>
  <c r="M1498" i="11"/>
  <c r="AC1497" i="11"/>
  <c r="AB1497" i="11"/>
  <c r="AA1497" i="11"/>
  <c r="Z1497" i="11"/>
  <c r="Y1497" i="11"/>
  <c r="X1497" i="11"/>
  <c r="W1497" i="11"/>
  <c r="V1497" i="11"/>
  <c r="U1497" i="11"/>
  <c r="T1497" i="11"/>
  <c r="S1497" i="11"/>
  <c r="R1497" i="11"/>
  <c r="Q1497" i="11"/>
  <c r="P1497" i="11"/>
  <c r="O1497" i="11"/>
  <c r="M1497" i="11"/>
  <c r="N1497" i="11" s="1"/>
  <c r="AC1496" i="11"/>
  <c r="AB1496" i="11"/>
  <c r="AA1496" i="11"/>
  <c r="Z1496" i="11"/>
  <c r="Y1496" i="11"/>
  <c r="X1496" i="11"/>
  <c r="W1496" i="11"/>
  <c r="V1496" i="11"/>
  <c r="U1496" i="11"/>
  <c r="T1496" i="11"/>
  <c r="S1496" i="11"/>
  <c r="R1496" i="11"/>
  <c r="Q1496" i="11"/>
  <c r="P1496" i="11"/>
  <c r="O1496" i="11"/>
  <c r="M1496" i="11"/>
  <c r="N1496" i="11" s="1"/>
  <c r="N1495" i="11" s="1"/>
  <c r="AC1495" i="11"/>
  <c r="AB1495" i="11"/>
  <c r="AA1495" i="11"/>
  <c r="Z1495" i="11"/>
  <c r="Y1495" i="11"/>
  <c r="X1495" i="11"/>
  <c r="W1495" i="11"/>
  <c r="V1495" i="11"/>
  <c r="U1495" i="11"/>
  <c r="T1495" i="11"/>
  <c r="S1495" i="11"/>
  <c r="R1495" i="11"/>
  <c r="Q1495" i="11"/>
  <c r="P1495" i="11"/>
  <c r="O1495" i="11"/>
  <c r="M1495" i="11"/>
  <c r="AC1494" i="11"/>
  <c r="AB1494" i="11"/>
  <c r="AA1494" i="11"/>
  <c r="Z1494" i="11"/>
  <c r="Y1494" i="11"/>
  <c r="X1494" i="11"/>
  <c r="W1494" i="11"/>
  <c r="V1494" i="11"/>
  <c r="U1494" i="11"/>
  <c r="T1494" i="11"/>
  <c r="S1494" i="11"/>
  <c r="R1494" i="11"/>
  <c r="Q1494" i="11"/>
  <c r="P1494" i="11"/>
  <c r="O1494" i="11"/>
  <c r="N1494" i="11"/>
  <c r="M1494" i="11"/>
  <c r="AC1493" i="11"/>
  <c r="AB1493" i="11"/>
  <c r="AA1493" i="11"/>
  <c r="Z1493" i="11"/>
  <c r="Y1493" i="11"/>
  <c r="X1493" i="11"/>
  <c r="W1493" i="11"/>
  <c r="V1493" i="11"/>
  <c r="U1493" i="11"/>
  <c r="T1493" i="11"/>
  <c r="S1493" i="11"/>
  <c r="R1493" i="11"/>
  <c r="Q1493" i="11"/>
  <c r="P1493" i="11"/>
  <c r="O1493" i="11"/>
  <c r="M1493" i="11"/>
  <c r="N1493" i="11" s="1"/>
  <c r="N1492" i="11" s="1"/>
  <c r="AC1492" i="11"/>
  <c r="AB1492" i="11"/>
  <c r="AA1492" i="11"/>
  <c r="Z1492" i="11"/>
  <c r="Y1492" i="11"/>
  <c r="X1492" i="11"/>
  <c r="W1492" i="11"/>
  <c r="V1492" i="11"/>
  <c r="U1492" i="11"/>
  <c r="T1492" i="11"/>
  <c r="S1492" i="11"/>
  <c r="R1492" i="11"/>
  <c r="Q1492" i="11"/>
  <c r="P1492" i="11"/>
  <c r="O1492" i="11"/>
  <c r="M1492" i="11"/>
  <c r="AC1490" i="11"/>
  <c r="AB1490" i="11"/>
  <c r="AA1490" i="11"/>
  <c r="Z1490" i="11"/>
  <c r="Y1490" i="11"/>
  <c r="X1490" i="11"/>
  <c r="W1490" i="11"/>
  <c r="V1490" i="11"/>
  <c r="U1490" i="11"/>
  <c r="T1490" i="11"/>
  <c r="S1490" i="11"/>
  <c r="R1490" i="11"/>
  <c r="Q1490" i="11"/>
  <c r="P1490" i="11"/>
  <c r="O1490" i="11"/>
  <c r="N1490" i="11"/>
  <c r="M1490" i="11"/>
  <c r="AC1489" i="11"/>
  <c r="AB1489" i="11"/>
  <c r="AA1489" i="11"/>
  <c r="Z1489" i="11"/>
  <c r="Y1489" i="11"/>
  <c r="X1489" i="11"/>
  <c r="W1489" i="11"/>
  <c r="V1489" i="11"/>
  <c r="U1489" i="11"/>
  <c r="T1489" i="11"/>
  <c r="S1489" i="11"/>
  <c r="R1489" i="11"/>
  <c r="Q1489" i="11"/>
  <c r="P1489" i="11"/>
  <c r="O1489" i="11"/>
  <c r="M1489" i="11"/>
  <c r="N1489" i="11" s="1"/>
  <c r="AC1488" i="11"/>
  <c r="AB1488" i="11"/>
  <c r="AA1488" i="11"/>
  <c r="Z1488" i="11"/>
  <c r="Y1488" i="11"/>
  <c r="X1488" i="11"/>
  <c r="W1488" i="11"/>
  <c r="V1488" i="11"/>
  <c r="U1488" i="11"/>
  <c r="T1488" i="11"/>
  <c r="S1488" i="11"/>
  <c r="R1488" i="11"/>
  <c r="Q1488" i="11"/>
  <c r="P1488" i="11"/>
  <c r="O1488" i="11"/>
  <c r="M1488" i="11"/>
  <c r="N1488" i="11" s="1"/>
  <c r="AC1487" i="11"/>
  <c r="AB1487" i="11"/>
  <c r="AA1487" i="11"/>
  <c r="Z1487" i="11"/>
  <c r="Y1487" i="11"/>
  <c r="X1487" i="11"/>
  <c r="W1487" i="11"/>
  <c r="V1487" i="11"/>
  <c r="U1487" i="11"/>
  <c r="T1487" i="11"/>
  <c r="S1487" i="11"/>
  <c r="R1487" i="11"/>
  <c r="Q1487" i="11"/>
  <c r="P1487" i="11"/>
  <c r="O1487" i="11"/>
  <c r="M1487" i="11"/>
  <c r="AC1486" i="11"/>
  <c r="AB1486" i="11"/>
  <c r="AA1486" i="11"/>
  <c r="Z1486" i="11"/>
  <c r="Y1486" i="11"/>
  <c r="X1486" i="11"/>
  <c r="W1486" i="11"/>
  <c r="V1486" i="11"/>
  <c r="U1486" i="11"/>
  <c r="T1486" i="11"/>
  <c r="S1486" i="11"/>
  <c r="R1486" i="11"/>
  <c r="Q1486" i="11"/>
  <c r="P1486" i="11"/>
  <c r="O1486" i="11"/>
  <c r="M1486" i="11"/>
  <c r="N1486" i="11" s="1"/>
  <c r="AC1485" i="11"/>
  <c r="AB1485" i="11"/>
  <c r="AA1485" i="11"/>
  <c r="Z1485" i="11"/>
  <c r="Y1485" i="11"/>
  <c r="X1485" i="11"/>
  <c r="W1485" i="11"/>
  <c r="V1485" i="11"/>
  <c r="U1485" i="11"/>
  <c r="T1485" i="11"/>
  <c r="S1485" i="11"/>
  <c r="R1485" i="11"/>
  <c r="Q1485" i="11"/>
  <c r="P1485" i="11"/>
  <c r="O1485" i="11"/>
  <c r="M1485" i="11"/>
  <c r="N1485" i="11" s="1"/>
  <c r="N1484" i="11" s="1"/>
  <c r="AC1484" i="11"/>
  <c r="AB1484" i="11"/>
  <c r="AA1484" i="11"/>
  <c r="Z1484" i="11"/>
  <c r="Y1484" i="11"/>
  <c r="X1484" i="11"/>
  <c r="W1484" i="11"/>
  <c r="V1484" i="11"/>
  <c r="U1484" i="11"/>
  <c r="T1484" i="11"/>
  <c r="S1484" i="11"/>
  <c r="R1484" i="11"/>
  <c r="Q1484" i="11"/>
  <c r="P1484" i="11"/>
  <c r="O1484" i="11"/>
  <c r="M1484" i="11"/>
  <c r="AC1483" i="11"/>
  <c r="AB1483" i="11"/>
  <c r="AA1483" i="11"/>
  <c r="Z1483" i="11"/>
  <c r="Y1483" i="11"/>
  <c r="X1483" i="11"/>
  <c r="W1483" i="11"/>
  <c r="V1483" i="11"/>
  <c r="U1483" i="11"/>
  <c r="T1483" i="11"/>
  <c r="S1483" i="11"/>
  <c r="R1483" i="11"/>
  <c r="Q1483" i="11"/>
  <c r="P1483" i="11"/>
  <c r="O1483" i="11"/>
  <c r="M1483" i="11"/>
  <c r="N1483" i="11" s="1"/>
  <c r="AC1482" i="11"/>
  <c r="AB1482" i="11"/>
  <c r="AA1482" i="11"/>
  <c r="Z1482" i="11"/>
  <c r="Y1482" i="11"/>
  <c r="X1482" i="11"/>
  <c r="W1482" i="11"/>
  <c r="V1482" i="11"/>
  <c r="U1482" i="11"/>
  <c r="T1482" i="11"/>
  <c r="S1482" i="11"/>
  <c r="R1482" i="11"/>
  <c r="Q1482" i="11"/>
  <c r="P1482" i="11"/>
  <c r="O1482" i="11"/>
  <c r="N1482" i="11"/>
  <c r="M1482" i="11"/>
  <c r="AC1481" i="11"/>
  <c r="AB1481" i="11"/>
  <c r="AA1481" i="11"/>
  <c r="Z1481" i="11"/>
  <c r="Y1481" i="11"/>
  <c r="X1481" i="11"/>
  <c r="W1481" i="11"/>
  <c r="V1481" i="11"/>
  <c r="U1481" i="11"/>
  <c r="T1481" i="11"/>
  <c r="S1481" i="11"/>
  <c r="R1481" i="11"/>
  <c r="Q1481" i="11"/>
  <c r="P1481" i="11"/>
  <c r="O1481" i="11"/>
  <c r="M1481" i="11"/>
  <c r="N1481" i="11" s="1"/>
  <c r="AC1480" i="11"/>
  <c r="AB1480" i="11"/>
  <c r="AA1480" i="11"/>
  <c r="Z1480" i="11"/>
  <c r="Y1480" i="11"/>
  <c r="X1480" i="11"/>
  <c r="W1480" i="11"/>
  <c r="V1480" i="11"/>
  <c r="U1480" i="11"/>
  <c r="T1480" i="11"/>
  <c r="S1480" i="11"/>
  <c r="R1480" i="11"/>
  <c r="Q1480" i="11"/>
  <c r="P1480" i="11"/>
  <c r="O1480" i="11"/>
  <c r="M1480" i="11"/>
  <c r="AC1479" i="11"/>
  <c r="AB1479" i="11"/>
  <c r="AA1479" i="11"/>
  <c r="Z1479" i="11"/>
  <c r="Y1479" i="11"/>
  <c r="X1479" i="11"/>
  <c r="W1479" i="11"/>
  <c r="V1479" i="11"/>
  <c r="U1479" i="11"/>
  <c r="T1479" i="11"/>
  <c r="S1479" i="11"/>
  <c r="R1479" i="11"/>
  <c r="Q1479" i="11"/>
  <c r="P1479" i="11"/>
  <c r="O1479" i="11"/>
  <c r="M1479" i="11"/>
  <c r="N1479" i="11" s="1"/>
  <c r="AC1478" i="11"/>
  <c r="AB1478" i="11"/>
  <c r="AA1478" i="11"/>
  <c r="Z1478" i="11"/>
  <c r="Y1478" i="11"/>
  <c r="X1478" i="11"/>
  <c r="W1478" i="11"/>
  <c r="V1478" i="11"/>
  <c r="U1478" i="11"/>
  <c r="T1478" i="11"/>
  <c r="S1478" i="11"/>
  <c r="R1478" i="11"/>
  <c r="Q1478" i="11"/>
  <c r="P1478" i="11"/>
  <c r="O1478" i="11"/>
  <c r="M1478" i="11"/>
  <c r="N1478" i="11" s="1"/>
  <c r="N1477" i="11" s="1"/>
  <c r="AC1477" i="11"/>
  <c r="AB1477" i="11"/>
  <c r="AA1477" i="11"/>
  <c r="Z1477" i="11"/>
  <c r="Y1477" i="11"/>
  <c r="X1477" i="11"/>
  <c r="W1477" i="11"/>
  <c r="V1477" i="11"/>
  <c r="U1477" i="11"/>
  <c r="T1477" i="11"/>
  <c r="S1477" i="11"/>
  <c r="R1477" i="11"/>
  <c r="Q1477" i="11"/>
  <c r="P1477" i="11"/>
  <c r="O1477" i="11"/>
  <c r="M1477" i="11"/>
  <c r="AC1476" i="11"/>
  <c r="AB1476" i="11"/>
  <c r="AA1476" i="11"/>
  <c r="Z1476" i="11"/>
  <c r="Y1476" i="11"/>
  <c r="X1476" i="11"/>
  <c r="W1476" i="11"/>
  <c r="V1476" i="11"/>
  <c r="U1476" i="11"/>
  <c r="T1476" i="11"/>
  <c r="S1476" i="11"/>
  <c r="R1476" i="11"/>
  <c r="Q1476" i="11"/>
  <c r="P1476" i="11"/>
  <c r="O1476" i="11"/>
  <c r="M1476" i="11"/>
  <c r="N1476" i="11" s="1"/>
  <c r="AC1475" i="11"/>
  <c r="AB1475" i="11"/>
  <c r="AA1475" i="11"/>
  <c r="Z1475" i="11"/>
  <c r="Y1475" i="11"/>
  <c r="X1475" i="11"/>
  <c r="W1475" i="11"/>
  <c r="V1475" i="11"/>
  <c r="U1475" i="11"/>
  <c r="T1475" i="11"/>
  <c r="S1475" i="11"/>
  <c r="R1475" i="11"/>
  <c r="Q1475" i="11"/>
  <c r="P1475" i="11"/>
  <c r="O1475" i="11"/>
  <c r="N1475" i="11"/>
  <c r="M1475" i="11"/>
  <c r="AC1474" i="11"/>
  <c r="AB1474" i="11"/>
  <c r="AA1474" i="11"/>
  <c r="Z1474" i="11"/>
  <c r="Y1474" i="11"/>
  <c r="X1474" i="11"/>
  <c r="W1474" i="11"/>
  <c r="V1474" i="11"/>
  <c r="U1474" i="11"/>
  <c r="T1474" i="11"/>
  <c r="S1474" i="11"/>
  <c r="R1474" i="11"/>
  <c r="Q1474" i="11"/>
  <c r="P1474" i="11"/>
  <c r="O1474" i="11"/>
  <c r="M1474" i="11"/>
  <c r="N1474" i="11" s="1"/>
  <c r="N1473" i="11" s="1"/>
  <c r="AC1473" i="11"/>
  <c r="AB1473" i="11"/>
  <c r="AA1473" i="11"/>
  <c r="Z1473" i="11"/>
  <c r="Y1473" i="11"/>
  <c r="X1473" i="11"/>
  <c r="W1473" i="11"/>
  <c r="V1473" i="11"/>
  <c r="U1473" i="11"/>
  <c r="T1473" i="11"/>
  <c r="S1473" i="11"/>
  <c r="R1473" i="11"/>
  <c r="Q1473" i="11"/>
  <c r="P1473" i="11"/>
  <c r="O1473" i="11"/>
  <c r="M1473" i="11"/>
  <c r="AC1472" i="11"/>
  <c r="AB1472" i="11"/>
  <c r="AA1472" i="11"/>
  <c r="Z1472" i="11"/>
  <c r="Y1472" i="11"/>
  <c r="X1472" i="11"/>
  <c r="W1472" i="11"/>
  <c r="V1472" i="11"/>
  <c r="U1472" i="11"/>
  <c r="T1472" i="11"/>
  <c r="S1472" i="11"/>
  <c r="R1472" i="11"/>
  <c r="Q1472" i="11"/>
  <c r="P1472" i="11"/>
  <c r="O1472" i="11"/>
  <c r="N1472" i="11"/>
  <c r="M1472" i="11"/>
  <c r="AC1471" i="11"/>
  <c r="AB1471" i="11"/>
  <c r="AA1471" i="11"/>
  <c r="Z1471" i="11"/>
  <c r="Y1471" i="11"/>
  <c r="X1471" i="11"/>
  <c r="W1471" i="11"/>
  <c r="V1471" i="11"/>
  <c r="U1471" i="11"/>
  <c r="T1471" i="11"/>
  <c r="S1471" i="11"/>
  <c r="R1471" i="11"/>
  <c r="Q1471" i="11"/>
  <c r="P1471" i="11"/>
  <c r="O1471" i="11"/>
  <c r="M1471" i="11"/>
  <c r="N1471" i="11" s="1"/>
  <c r="N1470" i="11" s="1"/>
  <c r="AC1470" i="11"/>
  <c r="AB1470" i="11"/>
  <c r="AA1470" i="11"/>
  <c r="Z1470" i="11"/>
  <c r="Y1470" i="11"/>
  <c r="X1470" i="11"/>
  <c r="W1470" i="11"/>
  <c r="V1470" i="11"/>
  <c r="U1470" i="11"/>
  <c r="T1470" i="11"/>
  <c r="S1470" i="11"/>
  <c r="R1470" i="11"/>
  <c r="Q1470" i="11"/>
  <c r="P1470" i="11"/>
  <c r="O1470" i="11"/>
  <c r="M1470" i="11"/>
  <c r="AC1468" i="11"/>
  <c r="AB1468" i="11"/>
  <c r="AA1468" i="11"/>
  <c r="Z1468" i="11"/>
  <c r="Y1468" i="11"/>
  <c r="X1468" i="11"/>
  <c r="W1468" i="11"/>
  <c r="V1468" i="11"/>
  <c r="U1468" i="11"/>
  <c r="T1468" i="11"/>
  <c r="S1468" i="11"/>
  <c r="R1468" i="11"/>
  <c r="Q1468" i="11"/>
  <c r="P1468" i="11"/>
  <c r="O1468" i="11"/>
  <c r="N1468" i="11"/>
  <c r="M1468" i="11"/>
  <c r="AC1467" i="11"/>
  <c r="AB1467" i="11"/>
  <c r="AA1467" i="11"/>
  <c r="Z1467" i="11"/>
  <c r="Y1467" i="11"/>
  <c r="X1467" i="11"/>
  <c r="W1467" i="11"/>
  <c r="V1467" i="11"/>
  <c r="U1467" i="11"/>
  <c r="T1467" i="11"/>
  <c r="S1467" i="11"/>
  <c r="R1467" i="11"/>
  <c r="Q1467" i="11"/>
  <c r="P1467" i="11"/>
  <c r="O1467" i="11"/>
  <c r="M1467" i="11"/>
  <c r="N1467" i="11" s="1"/>
  <c r="AC1466" i="11"/>
  <c r="AB1466" i="11"/>
  <c r="AA1466" i="11"/>
  <c r="Z1466" i="11"/>
  <c r="Y1466" i="11"/>
  <c r="X1466" i="11"/>
  <c r="W1466" i="11"/>
  <c r="V1466" i="11"/>
  <c r="U1466" i="11"/>
  <c r="T1466" i="11"/>
  <c r="S1466" i="11"/>
  <c r="R1466" i="11"/>
  <c r="Q1466" i="11"/>
  <c r="P1466" i="11"/>
  <c r="O1466" i="11"/>
  <c r="N1466" i="11"/>
  <c r="M1466" i="11"/>
  <c r="AC1465" i="11"/>
  <c r="AB1465" i="11"/>
  <c r="AA1465" i="11"/>
  <c r="Z1465" i="11"/>
  <c r="Y1465" i="11"/>
  <c r="X1465" i="11"/>
  <c r="W1465" i="11"/>
  <c r="V1465" i="11"/>
  <c r="U1465" i="11"/>
  <c r="T1465" i="11"/>
  <c r="S1465" i="11"/>
  <c r="R1465" i="11"/>
  <c r="Q1465" i="11"/>
  <c r="P1465" i="11"/>
  <c r="O1465" i="11"/>
  <c r="M1465" i="11"/>
  <c r="AC1464" i="11"/>
  <c r="AB1464" i="11"/>
  <c r="AA1464" i="11"/>
  <c r="Z1464" i="11"/>
  <c r="Y1464" i="11"/>
  <c r="X1464" i="11"/>
  <c r="W1464" i="11"/>
  <c r="V1464" i="11"/>
  <c r="U1464" i="11"/>
  <c r="T1464" i="11"/>
  <c r="S1464" i="11"/>
  <c r="R1464" i="11"/>
  <c r="Q1464" i="11"/>
  <c r="P1464" i="11"/>
  <c r="O1464" i="11"/>
  <c r="M1464" i="11"/>
  <c r="N1464" i="11" s="1"/>
  <c r="AC1463" i="11"/>
  <c r="AB1463" i="11"/>
  <c r="AA1463" i="11"/>
  <c r="Z1463" i="11"/>
  <c r="Y1463" i="11"/>
  <c r="X1463" i="11"/>
  <c r="W1463" i="11"/>
  <c r="V1463" i="11"/>
  <c r="U1463" i="11"/>
  <c r="T1463" i="11"/>
  <c r="S1463" i="11"/>
  <c r="R1463" i="11"/>
  <c r="Q1463" i="11"/>
  <c r="P1463" i="11"/>
  <c r="O1463" i="11"/>
  <c r="M1463" i="11"/>
  <c r="N1463" i="11" s="1"/>
  <c r="AC1462" i="11"/>
  <c r="AB1462" i="11"/>
  <c r="AA1462" i="11"/>
  <c r="Z1462" i="11"/>
  <c r="Y1462" i="11"/>
  <c r="X1462" i="11"/>
  <c r="W1462" i="11"/>
  <c r="V1462" i="11"/>
  <c r="U1462" i="11"/>
  <c r="T1462" i="11"/>
  <c r="S1462" i="11"/>
  <c r="R1462" i="11"/>
  <c r="Q1462" i="11"/>
  <c r="P1462" i="11"/>
  <c r="O1462" i="11"/>
  <c r="N1462" i="11"/>
  <c r="M1462" i="11"/>
  <c r="AC1461" i="11"/>
  <c r="AB1461" i="11"/>
  <c r="AA1461" i="11"/>
  <c r="Z1461" i="11"/>
  <c r="Y1461" i="11"/>
  <c r="X1461" i="11"/>
  <c r="W1461" i="11"/>
  <c r="V1461" i="11"/>
  <c r="U1461" i="11"/>
  <c r="T1461" i="11"/>
  <c r="S1461" i="11"/>
  <c r="R1461" i="11"/>
  <c r="Q1461" i="11"/>
  <c r="P1461" i="11"/>
  <c r="O1461" i="11"/>
  <c r="M1461" i="11"/>
  <c r="AC1460" i="11"/>
  <c r="AB1460" i="11"/>
  <c r="AA1460" i="11"/>
  <c r="Z1460" i="11"/>
  <c r="Y1460" i="11"/>
  <c r="X1460" i="11"/>
  <c r="W1460" i="11"/>
  <c r="V1460" i="11"/>
  <c r="U1460" i="11"/>
  <c r="T1460" i="11"/>
  <c r="S1460" i="11"/>
  <c r="R1460" i="11"/>
  <c r="Q1460" i="11"/>
  <c r="P1460" i="11"/>
  <c r="O1460" i="11"/>
  <c r="N1460" i="11"/>
  <c r="M1460" i="11"/>
  <c r="AC1459" i="11"/>
  <c r="AB1459" i="11"/>
  <c r="AA1459" i="11"/>
  <c r="Z1459" i="11"/>
  <c r="Y1459" i="11"/>
  <c r="X1459" i="11"/>
  <c r="W1459" i="11"/>
  <c r="V1459" i="11"/>
  <c r="U1459" i="11"/>
  <c r="T1459" i="11"/>
  <c r="S1459" i="11"/>
  <c r="R1459" i="11"/>
  <c r="Q1459" i="11"/>
  <c r="P1459" i="11"/>
  <c r="O1459" i="11"/>
  <c r="M1459" i="11"/>
  <c r="N1459" i="11" s="1"/>
  <c r="AC1458" i="11"/>
  <c r="AB1458" i="11"/>
  <c r="AA1458" i="11"/>
  <c r="Z1458" i="11"/>
  <c r="Y1458" i="11"/>
  <c r="X1458" i="11"/>
  <c r="W1458" i="11"/>
  <c r="V1458" i="11"/>
  <c r="U1458" i="11"/>
  <c r="T1458" i="11"/>
  <c r="S1458" i="11"/>
  <c r="R1458" i="11"/>
  <c r="Q1458" i="11"/>
  <c r="P1458" i="11"/>
  <c r="O1458" i="11"/>
  <c r="N1458" i="11"/>
  <c r="M1458" i="11"/>
  <c r="AC1457" i="11"/>
  <c r="AB1457" i="11"/>
  <c r="AA1457" i="11"/>
  <c r="Z1457" i="11"/>
  <c r="Y1457" i="11"/>
  <c r="X1457" i="11"/>
  <c r="W1457" i="11"/>
  <c r="V1457" i="11"/>
  <c r="U1457" i="11"/>
  <c r="T1457" i="11"/>
  <c r="S1457" i="11"/>
  <c r="R1457" i="11"/>
  <c r="Q1457" i="11"/>
  <c r="P1457" i="11"/>
  <c r="O1457" i="11"/>
  <c r="M1457" i="11"/>
  <c r="AC1455" i="11"/>
  <c r="AB1455" i="11"/>
  <c r="AA1455" i="11"/>
  <c r="Z1455" i="11"/>
  <c r="Y1455" i="11"/>
  <c r="X1455" i="11"/>
  <c r="W1455" i="11"/>
  <c r="V1455" i="11"/>
  <c r="U1455" i="11"/>
  <c r="T1455" i="11"/>
  <c r="S1455" i="11"/>
  <c r="R1455" i="11"/>
  <c r="Q1455" i="11"/>
  <c r="P1455" i="11"/>
  <c r="O1455" i="11"/>
  <c r="N1455" i="11"/>
  <c r="M1455" i="11"/>
  <c r="AC1454" i="11"/>
  <c r="AB1454" i="11"/>
  <c r="AA1454" i="11"/>
  <c r="Z1454" i="11"/>
  <c r="Y1454" i="11"/>
  <c r="X1454" i="11"/>
  <c r="W1454" i="11"/>
  <c r="V1454" i="11"/>
  <c r="U1454" i="11"/>
  <c r="T1454" i="11"/>
  <c r="S1454" i="11"/>
  <c r="R1454" i="11"/>
  <c r="Q1454" i="11"/>
  <c r="P1454" i="11"/>
  <c r="O1454" i="11"/>
  <c r="M1454" i="11"/>
  <c r="N1454" i="11" s="1"/>
  <c r="AC1453" i="11"/>
  <c r="AB1453" i="11"/>
  <c r="AA1453" i="11"/>
  <c r="Z1453" i="11"/>
  <c r="Y1453" i="11"/>
  <c r="X1453" i="11"/>
  <c r="W1453" i="11"/>
  <c r="V1453" i="11"/>
  <c r="U1453" i="11"/>
  <c r="T1453" i="11"/>
  <c r="S1453" i="11"/>
  <c r="R1453" i="11"/>
  <c r="Q1453" i="11"/>
  <c r="P1453" i="11"/>
  <c r="O1453" i="11"/>
  <c r="M1453" i="11"/>
  <c r="N1453" i="11" s="1"/>
  <c r="AC1452" i="11"/>
  <c r="AB1452" i="11"/>
  <c r="AA1452" i="11"/>
  <c r="Z1452" i="11"/>
  <c r="Y1452" i="11"/>
  <c r="X1452" i="11"/>
  <c r="W1452" i="11"/>
  <c r="V1452" i="11"/>
  <c r="U1452" i="11"/>
  <c r="T1452" i="11"/>
  <c r="S1452" i="11"/>
  <c r="R1452" i="11"/>
  <c r="Q1452" i="11"/>
  <c r="P1452" i="11"/>
  <c r="O1452" i="11"/>
  <c r="M1452" i="11"/>
  <c r="N1452" i="11" s="1"/>
  <c r="N1451" i="11" s="1"/>
  <c r="AC1451" i="11"/>
  <c r="AB1451" i="11"/>
  <c r="AA1451" i="11"/>
  <c r="Z1451" i="11"/>
  <c r="Y1451" i="11"/>
  <c r="X1451" i="11"/>
  <c r="W1451" i="11"/>
  <c r="V1451" i="11"/>
  <c r="U1451" i="11"/>
  <c r="T1451" i="11"/>
  <c r="S1451" i="11"/>
  <c r="R1451" i="11"/>
  <c r="Q1451" i="11"/>
  <c r="P1451" i="11"/>
  <c r="O1451" i="11"/>
  <c r="M1451" i="11"/>
  <c r="AC1450" i="11"/>
  <c r="AB1450" i="11"/>
  <c r="AA1450" i="11"/>
  <c r="Z1450" i="11"/>
  <c r="Y1450" i="11"/>
  <c r="X1450" i="11"/>
  <c r="W1450" i="11"/>
  <c r="V1450" i="11"/>
  <c r="U1450" i="11"/>
  <c r="T1450" i="11"/>
  <c r="S1450" i="11"/>
  <c r="R1450" i="11"/>
  <c r="Q1450" i="11"/>
  <c r="P1450" i="11"/>
  <c r="O1450" i="11"/>
  <c r="M1450" i="11"/>
  <c r="N1450" i="11" s="1"/>
  <c r="AC1449" i="11"/>
  <c r="AB1449" i="11"/>
  <c r="AA1449" i="11"/>
  <c r="Z1449" i="11"/>
  <c r="Y1449" i="11"/>
  <c r="X1449" i="11"/>
  <c r="W1449" i="11"/>
  <c r="V1449" i="11"/>
  <c r="U1449" i="11"/>
  <c r="T1449" i="11"/>
  <c r="S1449" i="11"/>
  <c r="R1449" i="11"/>
  <c r="Q1449" i="11"/>
  <c r="P1449" i="11"/>
  <c r="O1449" i="11"/>
  <c r="N1449" i="11"/>
  <c r="M1449" i="11"/>
  <c r="AC1448" i="11"/>
  <c r="AB1448" i="11"/>
  <c r="AA1448" i="11"/>
  <c r="Z1448" i="11"/>
  <c r="Y1448" i="11"/>
  <c r="X1448" i="11"/>
  <c r="W1448" i="11"/>
  <c r="V1448" i="11"/>
  <c r="U1448" i="11"/>
  <c r="T1448" i="11"/>
  <c r="S1448" i="11"/>
  <c r="R1448" i="11"/>
  <c r="Q1448" i="11"/>
  <c r="P1448" i="11"/>
  <c r="O1448" i="11"/>
  <c r="M1448" i="11"/>
  <c r="N1448" i="11" s="1"/>
  <c r="AC1447" i="11"/>
  <c r="AB1447" i="11"/>
  <c r="AA1447" i="11"/>
  <c r="Z1447" i="11"/>
  <c r="Y1447" i="11"/>
  <c r="X1447" i="11"/>
  <c r="W1447" i="11"/>
  <c r="V1447" i="11"/>
  <c r="U1447" i="11"/>
  <c r="T1447" i="11"/>
  <c r="S1447" i="11"/>
  <c r="R1447" i="11"/>
  <c r="Q1447" i="11"/>
  <c r="P1447" i="11"/>
  <c r="O1447" i="11"/>
  <c r="M1447" i="11"/>
  <c r="N1447" i="11" s="1"/>
  <c r="AC1446" i="11"/>
  <c r="AB1446" i="11"/>
  <c r="AA1446" i="11"/>
  <c r="Z1446" i="11"/>
  <c r="Y1446" i="11"/>
  <c r="X1446" i="11"/>
  <c r="W1446" i="11"/>
  <c r="V1446" i="11"/>
  <c r="U1446" i="11"/>
  <c r="T1446" i="11"/>
  <c r="S1446" i="11"/>
  <c r="R1446" i="11"/>
  <c r="Q1446" i="11"/>
  <c r="P1446" i="11"/>
  <c r="O1446" i="11"/>
  <c r="M1446" i="11"/>
  <c r="AC1445" i="11"/>
  <c r="AB1445" i="11"/>
  <c r="AA1445" i="11"/>
  <c r="Z1445" i="11"/>
  <c r="Y1445" i="11"/>
  <c r="X1445" i="11"/>
  <c r="W1445" i="11"/>
  <c r="V1445" i="11"/>
  <c r="U1445" i="11"/>
  <c r="T1445" i="11"/>
  <c r="S1445" i="11"/>
  <c r="R1445" i="11"/>
  <c r="Q1445" i="11"/>
  <c r="P1445" i="11"/>
  <c r="O1445" i="11"/>
  <c r="N1445" i="11"/>
  <c r="M1445" i="11"/>
  <c r="AC1444" i="11"/>
  <c r="AB1444" i="11"/>
  <c r="AA1444" i="11"/>
  <c r="Z1444" i="11"/>
  <c r="Y1444" i="11"/>
  <c r="X1444" i="11"/>
  <c r="W1444" i="11"/>
  <c r="V1444" i="11"/>
  <c r="U1444" i="11"/>
  <c r="T1444" i="11"/>
  <c r="S1444" i="11"/>
  <c r="R1444" i="11"/>
  <c r="Q1444" i="11"/>
  <c r="P1444" i="11"/>
  <c r="O1444" i="11"/>
  <c r="M1444" i="11"/>
  <c r="N1444" i="11" s="1"/>
  <c r="AC1443" i="11"/>
  <c r="AB1443" i="11"/>
  <c r="AA1443" i="11"/>
  <c r="Z1443" i="11"/>
  <c r="Y1443" i="11"/>
  <c r="X1443" i="11"/>
  <c r="W1443" i="11"/>
  <c r="V1443" i="11"/>
  <c r="U1443" i="11"/>
  <c r="T1443" i="11"/>
  <c r="S1443" i="11"/>
  <c r="R1443" i="11"/>
  <c r="Q1443" i="11"/>
  <c r="P1443" i="11"/>
  <c r="O1443" i="11"/>
  <c r="M1443" i="11"/>
  <c r="N1443" i="11" s="1"/>
  <c r="AC1442" i="11"/>
  <c r="AB1442" i="11"/>
  <c r="AA1442" i="11"/>
  <c r="Z1442" i="11"/>
  <c r="Y1442" i="11"/>
  <c r="X1442" i="11"/>
  <c r="W1442" i="11"/>
  <c r="V1442" i="11"/>
  <c r="U1442" i="11"/>
  <c r="T1442" i="11"/>
  <c r="S1442" i="11"/>
  <c r="R1442" i="11"/>
  <c r="Q1442" i="11"/>
  <c r="P1442" i="11"/>
  <c r="P1441" i="11" s="1"/>
  <c r="O1442" i="11"/>
  <c r="M1442" i="11"/>
  <c r="N1442" i="11" s="1"/>
  <c r="AC1441" i="11"/>
  <c r="AB1441" i="11"/>
  <c r="AA1441" i="11"/>
  <c r="Z1441" i="11"/>
  <c r="Y1441" i="11"/>
  <c r="X1441" i="11"/>
  <c r="W1441" i="11"/>
  <c r="V1441" i="11"/>
  <c r="U1441" i="11"/>
  <c r="T1441" i="11"/>
  <c r="S1441" i="11"/>
  <c r="R1441" i="11"/>
  <c r="Q1441" i="11"/>
  <c r="O1441" i="11"/>
  <c r="M1441" i="11"/>
  <c r="M1438" i="11"/>
  <c r="M1437" i="11"/>
  <c r="M1436" i="11"/>
  <c r="AC1435" i="11"/>
  <c r="M1435" i="11"/>
  <c r="AC1434" i="11"/>
  <c r="AB1434" i="11"/>
  <c r="AA1434" i="11"/>
  <c r="Z1434" i="11"/>
  <c r="Y1434" i="11"/>
  <c r="X1434" i="11"/>
  <c r="W1434" i="11"/>
  <c r="V1434" i="11"/>
  <c r="U1434" i="11"/>
  <c r="M1434" i="11"/>
  <c r="S1434" i="11" s="1"/>
  <c r="S1432" i="11" s="1"/>
  <c r="AC1433" i="11"/>
  <c r="AB1433" i="11"/>
  <c r="AA1433" i="11"/>
  <c r="Z1433" i="11"/>
  <c r="Y1433" i="11"/>
  <c r="X1433" i="11"/>
  <c r="W1433" i="11"/>
  <c r="V1433" i="11"/>
  <c r="U1433" i="11"/>
  <c r="T1433" i="11"/>
  <c r="S1433" i="11"/>
  <c r="R1433" i="11"/>
  <c r="Q1433" i="11"/>
  <c r="M1433" i="11"/>
  <c r="AC1432" i="11"/>
  <c r="AB1432" i="11"/>
  <c r="AA1432" i="11"/>
  <c r="Z1432" i="11"/>
  <c r="Y1432" i="11"/>
  <c r="X1432" i="11"/>
  <c r="W1432" i="11"/>
  <c r="V1432" i="11"/>
  <c r="U1432" i="11"/>
  <c r="Q1432" i="11"/>
  <c r="M1432" i="11"/>
  <c r="AC1431" i="11"/>
  <c r="AB1431" i="11"/>
  <c r="AA1431" i="11"/>
  <c r="Z1431" i="11"/>
  <c r="Y1431" i="11"/>
  <c r="X1431" i="11"/>
  <c r="W1431" i="11"/>
  <c r="V1431" i="11"/>
  <c r="U1431" i="11"/>
  <c r="T1431" i="11"/>
  <c r="S1431" i="11"/>
  <c r="R1431" i="11"/>
  <c r="Q1431" i="11"/>
  <c r="P1431" i="11"/>
  <c r="O1431" i="11"/>
  <c r="N1431" i="11"/>
  <c r="M1431" i="11"/>
  <c r="AC1430" i="11"/>
  <c r="AB1430" i="11"/>
  <c r="AA1430" i="11"/>
  <c r="Z1430" i="11"/>
  <c r="Y1430" i="11"/>
  <c r="X1430" i="11"/>
  <c r="W1430" i="11"/>
  <c r="V1430" i="11"/>
  <c r="U1430" i="11"/>
  <c r="T1430" i="11"/>
  <c r="S1430" i="11"/>
  <c r="R1430" i="11"/>
  <c r="Q1430" i="11"/>
  <c r="P1430" i="11"/>
  <c r="O1430" i="11"/>
  <c r="M1430" i="11"/>
  <c r="N1430" i="11" s="1"/>
  <c r="N1429" i="11" s="1"/>
  <c r="AC1429" i="11"/>
  <c r="AB1429" i="11"/>
  <c r="AA1429" i="11"/>
  <c r="Z1429" i="11"/>
  <c r="Y1429" i="11"/>
  <c r="X1429" i="11"/>
  <c r="W1429" i="11"/>
  <c r="V1429" i="11"/>
  <c r="U1429" i="11"/>
  <c r="T1429" i="11"/>
  <c r="S1429" i="11"/>
  <c r="R1429" i="11"/>
  <c r="Q1429" i="11"/>
  <c r="P1429" i="11"/>
  <c r="O1429" i="11"/>
  <c r="M1429" i="11"/>
  <c r="AC1428" i="11"/>
  <c r="AB1428" i="11"/>
  <c r="AA1428" i="11"/>
  <c r="Z1428" i="11"/>
  <c r="Y1428" i="11"/>
  <c r="X1428" i="11"/>
  <c r="W1428" i="11"/>
  <c r="V1428" i="11"/>
  <c r="U1428" i="11"/>
  <c r="T1428" i="11"/>
  <c r="S1428" i="11"/>
  <c r="R1428" i="11"/>
  <c r="Q1428" i="11"/>
  <c r="P1428" i="11"/>
  <c r="O1428" i="11"/>
  <c r="M1428" i="11"/>
  <c r="N1428" i="11" s="1"/>
  <c r="AC1427" i="11"/>
  <c r="AB1427" i="11"/>
  <c r="AB1426" i="11" s="1"/>
  <c r="AA1427" i="11"/>
  <c r="Z1427" i="11"/>
  <c r="Z1426" i="11" s="1"/>
  <c r="Y1427" i="11"/>
  <c r="X1427" i="11"/>
  <c r="X1426" i="11" s="1"/>
  <c r="W1427" i="11"/>
  <c r="V1427" i="11"/>
  <c r="V1426" i="11" s="1"/>
  <c r="U1427" i="11"/>
  <c r="T1427" i="11"/>
  <c r="T1426" i="11" s="1"/>
  <c r="S1427" i="11"/>
  <c r="R1427" i="11"/>
  <c r="Q1427" i="11"/>
  <c r="P1427" i="11"/>
  <c r="O1427" i="11"/>
  <c r="N1427" i="11"/>
  <c r="M1427" i="11"/>
  <c r="AC1426" i="11"/>
  <c r="AA1426" i="11"/>
  <c r="Y1426" i="11"/>
  <c r="W1426" i="11"/>
  <c r="U1426" i="11"/>
  <c r="S1426" i="11"/>
  <c r="R1426" i="11"/>
  <c r="Q1426" i="11"/>
  <c r="P1426" i="11"/>
  <c r="O1426" i="11"/>
  <c r="M1426" i="11"/>
  <c r="AC1425" i="11"/>
  <c r="AB1425" i="11"/>
  <c r="AA1425" i="11"/>
  <c r="Z1425" i="11"/>
  <c r="Y1425" i="11"/>
  <c r="X1425" i="11"/>
  <c r="W1425" i="11"/>
  <c r="V1425" i="11"/>
  <c r="U1425" i="11"/>
  <c r="T1425" i="11"/>
  <c r="S1425" i="11"/>
  <c r="R1425" i="11"/>
  <c r="Q1425" i="11"/>
  <c r="P1425" i="11"/>
  <c r="O1425" i="11"/>
  <c r="N1425" i="11"/>
  <c r="M1425" i="11"/>
  <c r="AC1424" i="11"/>
  <c r="AB1424" i="11"/>
  <c r="AA1424" i="11"/>
  <c r="Z1424" i="11"/>
  <c r="Y1424" i="11"/>
  <c r="X1424" i="11"/>
  <c r="W1424" i="11"/>
  <c r="V1424" i="11"/>
  <c r="U1424" i="11"/>
  <c r="T1424" i="11"/>
  <c r="S1424" i="11"/>
  <c r="R1424" i="11"/>
  <c r="Q1424" i="11"/>
  <c r="P1424" i="11"/>
  <c r="O1424" i="11"/>
  <c r="M1424" i="11"/>
  <c r="N1424" i="11" s="1"/>
  <c r="AC1423" i="11"/>
  <c r="AB1423" i="11"/>
  <c r="AA1423" i="11"/>
  <c r="Z1423" i="11"/>
  <c r="Y1423" i="11"/>
  <c r="X1423" i="11"/>
  <c r="W1423" i="11"/>
  <c r="V1423" i="11"/>
  <c r="U1423" i="11"/>
  <c r="T1423" i="11"/>
  <c r="S1423" i="11"/>
  <c r="R1423" i="11"/>
  <c r="Q1423" i="11"/>
  <c r="P1423" i="11"/>
  <c r="O1423" i="11"/>
  <c r="M1423" i="11"/>
  <c r="AC1422" i="11"/>
  <c r="AB1422" i="11"/>
  <c r="AA1422" i="11"/>
  <c r="Z1422" i="11"/>
  <c r="Y1422" i="11"/>
  <c r="X1422" i="11"/>
  <c r="W1422" i="11"/>
  <c r="V1422" i="11"/>
  <c r="U1422" i="11"/>
  <c r="T1422" i="11"/>
  <c r="S1422" i="11"/>
  <c r="R1422" i="11"/>
  <c r="Q1422" i="11"/>
  <c r="P1422" i="11"/>
  <c r="O1422" i="11"/>
  <c r="N1422" i="11"/>
  <c r="M1422" i="11"/>
  <c r="AC1421" i="11"/>
  <c r="AB1421" i="11"/>
  <c r="AA1421" i="11"/>
  <c r="Z1421" i="11"/>
  <c r="Y1421" i="11"/>
  <c r="X1421" i="11"/>
  <c r="W1421" i="11"/>
  <c r="V1421" i="11"/>
  <c r="U1421" i="11"/>
  <c r="T1421" i="11"/>
  <c r="S1421" i="11"/>
  <c r="R1421" i="11"/>
  <c r="Q1421" i="11"/>
  <c r="P1421" i="11"/>
  <c r="O1421" i="11"/>
  <c r="M1421" i="11"/>
  <c r="N1421" i="11" s="1"/>
  <c r="N1420" i="11" s="1"/>
  <c r="AC1420" i="11"/>
  <c r="AB1420" i="11"/>
  <c r="AA1420" i="11"/>
  <c r="Z1420" i="11"/>
  <c r="Y1420" i="11"/>
  <c r="X1420" i="11"/>
  <c r="W1420" i="11"/>
  <c r="V1420" i="11"/>
  <c r="U1420" i="11"/>
  <c r="T1420" i="11"/>
  <c r="S1420" i="11"/>
  <c r="R1420" i="11"/>
  <c r="Q1420" i="11"/>
  <c r="P1420" i="11"/>
  <c r="O1420" i="11"/>
  <c r="M1420" i="11"/>
  <c r="AC1419" i="11"/>
  <c r="AB1419" i="11"/>
  <c r="AA1419" i="11"/>
  <c r="Z1419" i="11"/>
  <c r="Y1419" i="11"/>
  <c r="X1419" i="11"/>
  <c r="W1419" i="11"/>
  <c r="V1419" i="11"/>
  <c r="U1419" i="11"/>
  <c r="T1419" i="11"/>
  <c r="S1419" i="11"/>
  <c r="R1419" i="11"/>
  <c r="Q1419" i="11"/>
  <c r="P1419" i="11"/>
  <c r="O1419" i="11"/>
  <c r="M1419" i="11"/>
  <c r="N1419" i="11" s="1"/>
  <c r="AC1418" i="11"/>
  <c r="AB1418" i="11"/>
  <c r="AA1418" i="11"/>
  <c r="Z1418" i="11"/>
  <c r="Y1418" i="11"/>
  <c r="X1418" i="11"/>
  <c r="W1418" i="11"/>
  <c r="V1418" i="11"/>
  <c r="U1418" i="11"/>
  <c r="T1418" i="11"/>
  <c r="S1418" i="11"/>
  <c r="R1418" i="11"/>
  <c r="Q1418" i="11"/>
  <c r="P1418" i="11"/>
  <c r="O1418" i="11"/>
  <c r="N1418" i="11"/>
  <c r="M1418" i="11"/>
  <c r="AC1417" i="11"/>
  <c r="AB1417" i="11"/>
  <c r="AA1417" i="11"/>
  <c r="Z1417" i="11"/>
  <c r="Y1417" i="11"/>
  <c r="X1417" i="11"/>
  <c r="W1417" i="11"/>
  <c r="V1417" i="11"/>
  <c r="U1417" i="11"/>
  <c r="T1417" i="11"/>
  <c r="S1417" i="11"/>
  <c r="R1417" i="11"/>
  <c r="Q1417" i="11"/>
  <c r="P1417" i="11"/>
  <c r="O1417" i="11"/>
  <c r="M1417" i="11"/>
  <c r="AC1416" i="11"/>
  <c r="AB1416" i="11"/>
  <c r="AA1416" i="11"/>
  <c r="Z1416" i="11"/>
  <c r="Y1416" i="11"/>
  <c r="X1416" i="11"/>
  <c r="W1416" i="11"/>
  <c r="V1416" i="11"/>
  <c r="U1416" i="11"/>
  <c r="T1416" i="11"/>
  <c r="S1416" i="11"/>
  <c r="R1416" i="11"/>
  <c r="Q1416" i="11"/>
  <c r="P1416" i="11"/>
  <c r="O1416" i="11"/>
  <c r="N1416" i="11"/>
  <c r="M1416" i="11"/>
  <c r="AC1415" i="11"/>
  <c r="AB1415" i="11"/>
  <c r="AA1415" i="11"/>
  <c r="Z1415" i="11"/>
  <c r="Y1415" i="11"/>
  <c r="X1415" i="11"/>
  <c r="W1415" i="11"/>
  <c r="V1415" i="11"/>
  <c r="U1415" i="11"/>
  <c r="T1415" i="11"/>
  <c r="S1415" i="11"/>
  <c r="R1415" i="11"/>
  <c r="Q1415" i="11"/>
  <c r="P1415" i="11"/>
  <c r="O1415" i="11"/>
  <c r="M1415" i="11"/>
  <c r="N1415" i="11" s="1"/>
  <c r="N1414" i="11" s="1"/>
  <c r="AC1414" i="11"/>
  <c r="AB1414" i="11"/>
  <c r="AA1414" i="11"/>
  <c r="Z1414" i="11"/>
  <c r="Y1414" i="11"/>
  <c r="X1414" i="11"/>
  <c r="W1414" i="11"/>
  <c r="V1414" i="11"/>
  <c r="U1414" i="11"/>
  <c r="T1414" i="11"/>
  <c r="S1414" i="11"/>
  <c r="R1414" i="11"/>
  <c r="Q1414" i="11"/>
  <c r="P1414" i="11"/>
  <c r="O1414" i="11"/>
  <c r="M1414" i="11"/>
  <c r="AC1412" i="11"/>
  <c r="AB1412" i="11"/>
  <c r="AA1412" i="11"/>
  <c r="Z1412" i="11"/>
  <c r="Y1412" i="11"/>
  <c r="X1412" i="11"/>
  <c r="W1412" i="11"/>
  <c r="V1412" i="11"/>
  <c r="U1412" i="11"/>
  <c r="T1412" i="11"/>
  <c r="S1412" i="11"/>
  <c r="R1412" i="11"/>
  <c r="Q1412" i="11"/>
  <c r="P1412" i="11"/>
  <c r="O1412" i="11"/>
  <c r="N1412" i="11"/>
  <c r="M1412" i="11"/>
  <c r="AC1411" i="11"/>
  <c r="AB1411" i="11"/>
  <c r="AA1411" i="11"/>
  <c r="Z1411" i="11"/>
  <c r="Y1411" i="11"/>
  <c r="X1411" i="11"/>
  <c r="W1411" i="11"/>
  <c r="V1411" i="11"/>
  <c r="U1411" i="11"/>
  <c r="T1411" i="11"/>
  <c r="S1411" i="11"/>
  <c r="R1411" i="11"/>
  <c r="Q1411" i="11"/>
  <c r="P1411" i="11"/>
  <c r="O1411" i="11"/>
  <c r="M1411" i="11"/>
  <c r="N1411" i="11" s="1"/>
  <c r="AC1410" i="11"/>
  <c r="AB1410" i="11"/>
  <c r="AA1410" i="11"/>
  <c r="Z1410" i="11"/>
  <c r="Y1410" i="11"/>
  <c r="X1410" i="11"/>
  <c r="W1410" i="11"/>
  <c r="V1410" i="11"/>
  <c r="U1410" i="11"/>
  <c r="T1410" i="11"/>
  <c r="S1410" i="11"/>
  <c r="R1410" i="11"/>
  <c r="Q1410" i="11"/>
  <c r="P1410" i="11"/>
  <c r="O1410" i="11"/>
  <c r="N1410" i="11"/>
  <c r="M1410" i="11"/>
  <c r="AC1409" i="11"/>
  <c r="AB1409" i="11"/>
  <c r="AA1409" i="11"/>
  <c r="Z1409" i="11"/>
  <c r="Y1409" i="11"/>
  <c r="X1409" i="11"/>
  <c r="W1409" i="11"/>
  <c r="V1409" i="11"/>
  <c r="U1409" i="11"/>
  <c r="T1409" i="11"/>
  <c r="S1409" i="11"/>
  <c r="R1409" i="11"/>
  <c r="Q1409" i="11"/>
  <c r="P1409" i="11"/>
  <c r="O1409" i="11"/>
  <c r="M1409" i="11"/>
  <c r="AC1408" i="11"/>
  <c r="AB1408" i="11"/>
  <c r="AA1408" i="11"/>
  <c r="Z1408" i="11"/>
  <c r="Y1408" i="11"/>
  <c r="X1408" i="11"/>
  <c r="W1408" i="11"/>
  <c r="V1408" i="11"/>
  <c r="U1408" i="11"/>
  <c r="T1408" i="11"/>
  <c r="S1408" i="11"/>
  <c r="R1408" i="11"/>
  <c r="Q1408" i="11"/>
  <c r="P1408" i="11"/>
  <c r="O1408" i="11"/>
  <c r="M1408" i="11"/>
  <c r="N1408" i="11" s="1"/>
  <c r="AC1407" i="11"/>
  <c r="AB1407" i="11"/>
  <c r="AA1407" i="11"/>
  <c r="Z1407" i="11"/>
  <c r="Y1407" i="11"/>
  <c r="X1407" i="11"/>
  <c r="W1407" i="11"/>
  <c r="V1407" i="11"/>
  <c r="U1407" i="11"/>
  <c r="T1407" i="11"/>
  <c r="S1407" i="11"/>
  <c r="R1407" i="11"/>
  <c r="Q1407" i="11"/>
  <c r="P1407" i="11"/>
  <c r="O1407" i="11"/>
  <c r="M1407" i="11"/>
  <c r="N1407" i="11" s="1"/>
  <c r="N1406" i="11" s="1"/>
  <c r="AC1406" i="11"/>
  <c r="AB1406" i="11"/>
  <c r="AA1406" i="11"/>
  <c r="Z1406" i="11"/>
  <c r="Y1406" i="11"/>
  <c r="X1406" i="11"/>
  <c r="W1406" i="11"/>
  <c r="V1406" i="11"/>
  <c r="U1406" i="11"/>
  <c r="T1406" i="11"/>
  <c r="S1406" i="11"/>
  <c r="R1406" i="11"/>
  <c r="Q1406" i="11"/>
  <c r="P1406" i="11"/>
  <c r="O1406" i="11"/>
  <c r="M1406" i="11"/>
  <c r="AC1405" i="11"/>
  <c r="AB1405" i="11"/>
  <c r="AA1405" i="11"/>
  <c r="Z1405" i="11"/>
  <c r="Y1405" i="11"/>
  <c r="X1405" i="11"/>
  <c r="W1405" i="11"/>
  <c r="V1405" i="11"/>
  <c r="U1405" i="11"/>
  <c r="T1405" i="11"/>
  <c r="S1405" i="11"/>
  <c r="R1405" i="11"/>
  <c r="Q1405" i="11"/>
  <c r="P1405" i="11"/>
  <c r="O1405" i="11"/>
  <c r="M1405" i="11"/>
  <c r="N1405" i="11" s="1"/>
  <c r="AC1404" i="11"/>
  <c r="AB1404" i="11"/>
  <c r="AA1404" i="11"/>
  <c r="Z1404" i="11"/>
  <c r="Y1404" i="11"/>
  <c r="X1404" i="11"/>
  <c r="W1404" i="11"/>
  <c r="V1404" i="11"/>
  <c r="U1404" i="11"/>
  <c r="T1404" i="11"/>
  <c r="S1404" i="11"/>
  <c r="R1404" i="11"/>
  <c r="Q1404" i="11"/>
  <c r="P1404" i="11"/>
  <c r="O1404" i="11"/>
  <c r="M1404" i="11"/>
  <c r="N1404" i="11" s="1"/>
  <c r="AC1403" i="11"/>
  <c r="AB1403" i="11"/>
  <c r="AA1403" i="11"/>
  <c r="Z1403" i="11"/>
  <c r="Y1403" i="11"/>
  <c r="X1403" i="11"/>
  <c r="W1403" i="11"/>
  <c r="V1403" i="11"/>
  <c r="U1403" i="11"/>
  <c r="T1403" i="11"/>
  <c r="S1403" i="11"/>
  <c r="R1403" i="11"/>
  <c r="Q1403" i="11"/>
  <c r="P1403" i="11"/>
  <c r="O1403" i="11"/>
  <c r="M1403" i="11"/>
  <c r="N1403" i="11" s="1"/>
  <c r="N1402" i="11" s="1"/>
  <c r="AC1402" i="11"/>
  <c r="AB1402" i="11"/>
  <c r="AA1402" i="11"/>
  <c r="Z1402" i="11"/>
  <c r="Y1402" i="11"/>
  <c r="X1402" i="11"/>
  <c r="W1402" i="11"/>
  <c r="V1402" i="11"/>
  <c r="U1402" i="11"/>
  <c r="T1402" i="11"/>
  <c r="S1402" i="11"/>
  <c r="R1402" i="11"/>
  <c r="Q1402" i="11"/>
  <c r="P1402" i="11"/>
  <c r="O1402" i="11"/>
  <c r="M1402" i="11"/>
  <c r="AC1401" i="11"/>
  <c r="AB1401" i="11"/>
  <c r="AA1401" i="11"/>
  <c r="Z1401" i="11"/>
  <c r="Y1401" i="11"/>
  <c r="X1401" i="11"/>
  <c r="W1401" i="11"/>
  <c r="V1401" i="11"/>
  <c r="U1401" i="11"/>
  <c r="T1401" i="11"/>
  <c r="S1401" i="11"/>
  <c r="R1401" i="11"/>
  <c r="Q1401" i="11"/>
  <c r="P1401" i="11"/>
  <c r="O1401" i="11"/>
  <c r="N1401" i="11"/>
  <c r="M1401" i="11"/>
  <c r="AC1400" i="11"/>
  <c r="AB1400" i="11"/>
  <c r="AA1400" i="11"/>
  <c r="Z1400" i="11"/>
  <c r="Y1400" i="11"/>
  <c r="X1400" i="11"/>
  <c r="W1400" i="11"/>
  <c r="V1400" i="11"/>
  <c r="U1400" i="11"/>
  <c r="T1400" i="11"/>
  <c r="S1400" i="11"/>
  <c r="R1400" i="11"/>
  <c r="Q1400" i="11"/>
  <c r="P1400" i="11"/>
  <c r="O1400" i="11"/>
  <c r="M1400" i="11"/>
  <c r="N1400" i="11" s="1"/>
  <c r="AC1399" i="11"/>
  <c r="AB1399" i="11"/>
  <c r="AA1399" i="11"/>
  <c r="Z1399" i="11"/>
  <c r="Y1399" i="11"/>
  <c r="X1399" i="11"/>
  <c r="W1399" i="11"/>
  <c r="V1399" i="11"/>
  <c r="U1399" i="11"/>
  <c r="T1399" i="11"/>
  <c r="S1399" i="11"/>
  <c r="R1399" i="11"/>
  <c r="Q1399" i="11"/>
  <c r="P1399" i="11"/>
  <c r="O1399" i="11"/>
  <c r="M1399" i="11"/>
  <c r="AC1398" i="11"/>
  <c r="AB1398" i="11"/>
  <c r="AA1398" i="11"/>
  <c r="Z1398" i="11"/>
  <c r="Y1398" i="11"/>
  <c r="X1398" i="11"/>
  <c r="W1398" i="11"/>
  <c r="V1398" i="11"/>
  <c r="U1398" i="11"/>
  <c r="T1398" i="11"/>
  <c r="S1398" i="11"/>
  <c r="R1398" i="11"/>
  <c r="Q1398" i="11"/>
  <c r="P1398" i="11"/>
  <c r="O1398" i="11"/>
  <c r="M1398" i="11"/>
  <c r="N1398" i="11" s="1"/>
  <c r="AC1397" i="11"/>
  <c r="AB1397" i="11"/>
  <c r="AA1397" i="11"/>
  <c r="Z1397" i="11"/>
  <c r="Y1397" i="11"/>
  <c r="X1397" i="11"/>
  <c r="W1397" i="11"/>
  <c r="V1397" i="11"/>
  <c r="U1397" i="11"/>
  <c r="T1397" i="11"/>
  <c r="S1397" i="11"/>
  <c r="R1397" i="11"/>
  <c r="Q1397" i="11"/>
  <c r="P1397" i="11"/>
  <c r="O1397" i="11"/>
  <c r="N1397" i="11"/>
  <c r="M1397" i="11"/>
  <c r="AC1396" i="11"/>
  <c r="AB1396" i="11"/>
  <c r="AA1396" i="11"/>
  <c r="Z1396" i="11"/>
  <c r="Y1396" i="11"/>
  <c r="X1396" i="11"/>
  <c r="W1396" i="11"/>
  <c r="V1396" i="11"/>
  <c r="U1396" i="11"/>
  <c r="T1396" i="11"/>
  <c r="S1396" i="11"/>
  <c r="R1396" i="11"/>
  <c r="Q1396" i="11"/>
  <c r="P1396" i="11"/>
  <c r="O1396" i="11"/>
  <c r="M1396" i="11"/>
  <c r="N1396" i="11" s="1"/>
  <c r="N1395" i="11" s="1"/>
  <c r="AC1395" i="11"/>
  <c r="AB1395" i="11"/>
  <c r="AA1395" i="11"/>
  <c r="Z1395" i="11"/>
  <c r="Y1395" i="11"/>
  <c r="X1395" i="11"/>
  <c r="W1395" i="11"/>
  <c r="V1395" i="11"/>
  <c r="U1395" i="11"/>
  <c r="T1395" i="11"/>
  <c r="S1395" i="11"/>
  <c r="R1395" i="11"/>
  <c r="Q1395" i="11"/>
  <c r="P1395" i="11"/>
  <c r="O1395" i="11"/>
  <c r="M1395" i="11"/>
  <c r="AC1394" i="11"/>
  <c r="AB1394" i="11"/>
  <c r="AA1394" i="11"/>
  <c r="Z1394" i="11"/>
  <c r="Y1394" i="11"/>
  <c r="X1394" i="11"/>
  <c r="W1394" i="11"/>
  <c r="V1394" i="11"/>
  <c r="U1394" i="11"/>
  <c r="T1394" i="11"/>
  <c r="S1394" i="11"/>
  <c r="R1394" i="11"/>
  <c r="Q1394" i="11"/>
  <c r="P1394" i="11"/>
  <c r="O1394" i="11"/>
  <c r="N1394" i="11"/>
  <c r="M1394" i="11"/>
  <c r="AC1393" i="11"/>
  <c r="AB1393" i="11"/>
  <c r="AA1393" i="11"/>
  <c r="Z1393" i="11"/>
  <c r="Y1393" i="11"/>
  <c r="X1393" i="11"/>
  <c r="W1393" i="11"/>
  <c r="V1393" i="11"/>
  <c r="U1393" i="11"/>
  <c r="T1393" i="11"/>
  <c r="S1393" i="11"/>
  <c r="R1393" i="11"/>
  <c r="Q1393" i="11"/>
  <c r="P1393" i="11"/>
  <c r="O1393" i="11"/>
  <c r="M1393" i="11"/>
  <c r="N1393" i="11" s="1"/>
  <c r="N1392" i="11" s="1"/>
  <c r="AC1392" i="11"/>
  <c r="AB1392" i="11"/>
  <c r="AA1392" i="11"/>
  <c r="Z1392" i="11"/>
  <c r="Y1392" i="11"/>
  <c r="X1392" i="11"/>
  <c r="W1392" i="11"/>
  <c r="V1392" i="11"/>
  <c r="U1392" i="11"/>
  <c r="T1392" i="11"/>
  <c r="S1392" i="11"/>
  <c r="R1392" i="11"/>
  <c r="Q1392" i="11"/>
  <c r="P1392" i="11"/>
  <c r="O1392" i="11"/>
  <c r="M1392" i="11"/>
  <c r="AC1390" i="11"/>
  <c r="AB1390" i="11"/>
  <c r="AA1390" i="11"/>
  <c r="Z1390" i="11"/>
  <c r="Y1390" i="11"/>
  <c r="X1390" i="11"/>
  <c r="W1390" i="11"/>
  <c r="V1390" i="11"/>
  <c r="U1390" i="11"/>
  <c r="T1390" i="11"/>
  <c r="S1390" i="11"/>
  <c r="R1390" i="11"/>
  <c r="Q1390" i="11"/>
  <c r="P1390" i="11"/>
  <c r="O1390" i="11"/>
  <c r="M1390" i="11"/>
  <c r="N1390" i="11" s="1"/>
  <c r="AC1389" i="11"/>
  <c r="AB1389" i="11"/>
  <c r="AA1389" i="11"/>
  <c r="Z1389" i="11"/>
  <c r="Y1389" i="11"/>
  <c r="X1389" i="11"/>
  <c r="W1389" i="11"/>
  <c r="V1389" i="11"/>
  <c r="U1389" i="11"/>
  <c r="T1389" i="11"/>
  <c r="S1389" i="11"/>
  <c r="R1389" i="11"/>
  <c r="Q1389" i="11"/>
  <c r="P1389" i="11"/>
  <c r="O1389" i="11"/>
  <c r="M1389" i="11"/>
  <c r="N1389" i="11" s="1"/>
  <c r="AC1388" i="11"/>
  <c r="AB1388" i="11"/>
  <c r="AB1387" i="11" s="1"/>
  <c r="AA1388" i="11"/>
  <c r="Z1388" i="11"/>
  <c r="Y1388" i="11"/>
  <c r="X1388" i="11"/>
  <c r="W1388" i="11"/>
  <c r="V1388" i="11"/>
  <c r="U1388" i="11"/>
  <c r="T1388" i="11"/>
  <c r="S1388" i="11"/>
  <c r="R1388" i="11"/>
  <c r="Q1388" i="11"/>
  <c r="P1388" i="11"/>
  <c r="O1388" i="11"/>
  <c r="N1388" i="11"/>
  <c r="M1388" i="11"/>
  <c r="AC1387" i="11"/>
  <c r="AA1387" i="11"/>
  <c r="Z1387" i="11"/>
  <c r="Y1387" i="11"/>
  <c r="X1387" i="11"/>
  <c r="W1387" i="11"/>
  <c r="V1387" i="11"/>
  <c r="U1387" i="11"/>
  <c r="T1387" i="11"/>
  <c r="S1387" i="11"/>
  <c r="R1387" i="11"/>
  <c r="Q1387" i="11"/>
  <c r="P1387" i="11"/>
  <c r="O1387" i="11"/>
  <c r="M1387" i="11"/>
  <c r="AC1386" i="11"/>
  <c r="AB1386" i="11"/>
  <c r="AA1386" i="11"/>
  <c r="Z1386" i="11"/>
  <c r="Y1386" i="11"/>
  <c r="X1386" i="11"/>
  <c r="W1386" i="11"/>
  <c r="V1386" i="11"/>
  <c r="U1386" i="11"/>
  <c r="T1386" i="11"/>
  <c r="S1386" i="11"/>
  <c r="R1386" i="11"/>
  <c r="Q1386" i="11"/>
  <c r="P1386" i="11"/>
  <c r="O1386" i="11"/>
  <c r="N1386" i="11"/>
  <c r="M1386" i="11"/>
  <c r="AC1385" i="11"/>
  <c r="AB1385" i="11"/>
  <c r="AA1385" i="11"/>
  <c r="Z1385" i="11"/>
  <c r="Y1385" i="11"/>
  <c r="X1385" i="11"/>
  <c r="W1385" i="11"/>
  <c r="V1385" i="11"/>
  <c r="U1385" i="11"/>
  <c r="T1385" i="11"/>
  <c r="S1385" i="11"/>
  <c r="R1385" i="11"/>
  <c r="Q1385" i="11"/>
  <c r="P1385" i="11"/>
  <c r="O1385" i="11"/>
  <c r="M1385" i="11"/>
  <c r="N1385" i="11" s="1"/>
  <c r="AC1384" i="11"/>
  <c r="AB1384" i="11"/>
  <c r="AA1384" i="11"/>
  <c r="Z1384" i="11"/>
  <c r="Y1384" i="11"/>
  <c r="X1384" i="11"/>
  <c r="W1384" i="11"/>
  <c r="V1384" i="11"/>
  <c r="U1384" i="11"/>
  <c r="T1384" i="11"/>
  <c r="S1384" i="11"/>
  <c r="R1384" i="11"/>
  <c r="Q1384" i="11"/>
  <c r="P1384" i="11"/>
  <c r="O1384" i="11"/>
  <c r="N1384" i="11"/>
  <c r="M1384" i="11"/>
  <c r="AC1383" i="11"/>
  <c r="AB1383" i="11"/>
  <c r="AA1383" i="11"/>
  <c r="Z1383" i="11"/>
  <c r="Y1383" i="11"/>
  <c r="X1383" i="11"/>
  <c r="W1383" i="11"/>
  <c r="V1383" i="11"/>
  <c r="U1383" i="11"/>
  <c r="T1383" i="11"/>
  <c r="S1383" i="11"/>
  <c r="R1383" i="11"/>
  <c r="Q1383" i="11"/>
  <c r="P1383" i="11"/>
  <c r="O1383" i="11"/>
  <c r="M1383" i="11"/>
  <c r="AC1382" i="11"/>
  <c r="AB1382" i="11"/>
  <c r="AA1382" i="11"/>
  <c r="Z1382" i="11"/>
  <c r="Y1382" i="11"/>
  <c r="X1382" i="11"/>
  <c r="W1382" i="11"/>
  <c r="V1382" i="11"/>
  <c r="U1382" i="11"/>
  <c r="T1382" i="11"/>
  <c r="S1382" i="11"/>
  <c r="R1382" i="11"/>
  <c r="Q1382" i="11"/>
  <c r="P1382" i="11"/>
  <c r="O1382" i="11"/>
  <c r="N1382" i="11"/>
  <c r="M1382" i="11"/>
  <c r="AC1381" i="11"/>
  <c r="AB1381" i="11"/>
  <c r="AA1381" i="11"/>
  <c r="Z1381" i="11"/>
  <c r="Y1381" i="11"/>
  <c r="X1381" i="11"/>
  <c r="W1381" i="11"/>
  <c r="V1381" i="11"/>
  <c r="U1381" i="11"/>
  <c r="T1381" i="11"/>
  <c r="S1381" i="11"/>
  <c r="R1381" i="11"/>
  <c r="Q1381" i="11"/>
  <c r="P1381" i="11"/>
  <c r="O1381" i="11"/>
  <c r="M1381" i="11"/>
  <c r="N1381" i="11" s="1"/>
  <c r="AC1380" i="11"/>
  <c r="AB1380" i="11"/>
  <c r="AA1380" i="11"/>
  <c r="Z1380" i="11"/>
  <c r="Y1380" i="11"/>
  <c r="X1380" i="11"/>
  <c r="W1380" i="11"/>
  <c r="V1380" i="11"/>
  <c r="U1380" i="11"/>
  <c r="T1380" i="11"/>
  <c r="S1380" i="11"/>
  <c r="R1380" i="11"/>
  <c r="Q1380" i="11"/>
  <c r="P1380" i="11"/>
  <c r="O1380" i="11"/>
  <c r="N1380" i="11"/>
  <c r="M1380" i="11"/>
  <c r="AC1379" i="11"/>
  <c r="AB1379" i="11"/>
  <c r="AA1379" i="11"/>
  <c r="Z1379" i="11"/>
  <c r="Y1379" i="11"/>
  <c r="X1379" i="11"/>
  <c r="W1379" i="11"/>
  <c r="V1379" i="11"/>
  <c r="U1379" i="11"/>
  <c r="T1379" i="11"/>
  <c r="S1379" i="11"/>
  <c r="R1379" i="11"/>
  <c r="Q1379" i="11"/>
  <c r="P1379" i="11"/>
  <c r="O1379" i="11"/>
  <c r="M1379" i="11"/>
  <c r="AC1377" i="11"/>
  <c r="AB1377" i="11"/>
  <c r="AA1377" i="11"/>
  <c r="Z1377" i="11"/>
  <c r="Y1377" i="11"/>
  <c r="X1377" i="11"/>
  <c r="W1377" i="11"/>
  <c r="V1377" i="11"/>
  <c r="U1377" i="11"/>
  <c r="T1377" i="11"/>
  <c r="S1377" i="11"/>
  <c r="R1377" i="11"/>
  <c r="Q1377" i="11"/>
  <c r="P1377" i="11"/>
  <c r="O1377" i="11"/>
  <c r="N1377" i="11"/>
  <c r="M1377" i="11"/>
  <c r="AC1376" i="11"/>
  <c r="AB1376" i="11"/>
  <c r="AA1376" i="11"/>
  <c r="Z1376" i="11"/>
  <c r="Y1376" i="11"/>
  <c r="X1376" i="11"/>
  <c r="W1376" i="11"/>
  <c r="V1376" i="11"/>
  <c r="U1376" i="11"/>
  <c r="T1376" i="11"/>
  <c r="S1376" i="11"/>
  <c r="R1376" i="11"/>
  <c r="Q1376" i="11"/>
  <c r="P1376" i="11"/>
  <c r="O1376" i="11"/>
  <c r="M1376" i="11"/>
  <c r="N1376" i="11" s="1"/>
  <c r="AC1375" i="11"/>
  <c r="AB1375" i="11"/>
  <c r="AA1375" i="11"/>
  <c r="Z1375" i="11"/>
  <c r="Y1375" i="11"/>
  <c r="X1375" i="11"/>
  <c r="W1375" i="11"/>
  <c r="V1375" i="11"/>
  <c r="U1375" i="11"/>
  <c r="T1375" i="11"/>
  <c r="S1375" i="11"/>
  <c r="R1375" i="11"/>
  <c r="Q1375" i="11"/>
  <c r="P1375" i="11"/>
  <c r="O1375" i="11"/>
  <c r="M1375" i="11"/>
  <c r="N1375" i="11" s="1"/>
  <c r="AC1374" i="11"/>
  <c r="AB1374" i="11"/>
  <c r="AA1374" i="11"/>
  <c r="Z1374" i="11"/>
  <c r="Y1374" i="11"/>
  <c r="X1374" i="11"/>
  <c r="W1374" i="11"/>
  <c r="V1374" i="11"/>
  <c r="U1374" i="11"/>
  <c r="T1374" i="11"/>
  <c r="S1374" i="11"/>
  <c r="R1374" i="11"/>
  <c r="Q1374" i="11"/>
  <c r="P1374" i="11"/>
  <c r="O1374" i="11"/>
  <c r="N1374" i="11"/>
  <c r="M1374" i="11"/>
  <c r="AC1373" i="11"/>
  <c r="AB1373" i="11"/>
  <c r="AA1373" i="11"/>
  <c r="Z1373" i="11"/>
  <c r="Y1373" i="11"/>
  <c r="X1373" i="11"/>
  <c r="W1373" i="11"/>
  <c r="V1373" i="11"/>
  <c r="U1373" i="11"/>
  <c r="T1373" i="11"/>
  <c r="S1373" i="11"/>
  <c r="R1373" i="11"/>
  <c r="Q1373" i="11"/>
  <c r="P1373" i="11"/>
  <c r="O1373" i="11"/>
  <c r="M1373" i="11"/>
  <c r="AC1372" i="11"/>
  <c r="AB1372" i="11"/>
  <c r="AA1372" i="11"/>
  <c r="Z1372" i="11"/>
  <c r="Y1372" i="11"/>
  <c r="X1372" i="11"/>
  <c r="W1372" i="11"/>
  <c r="V1372" i="11"/>
  <c r="U1372" i="11"/>
  <c r="T1372" i="11"/>
  <c r="S1372" i="11"/>
  <c r="R1372" i="11"/>
  <c r="Q1372" i="11"/>
  <c r="P1372" i="11"/>
  <c r="O1372" i="11"/>
  <c r="M1372" i="11"/>
  <c r="N1372" i="11" s="1"/>
  <c r="AC1371" i="11"/>
  <c r="AB1371" i="11"/>
  <c r="AA1371" i="11"/>
  <c r="Z1371" i="11"/>
  <c r="Y1371" i="11"/>
  <c r="X1371" i="11"/>
  <c r="W1371" i="11"/>
  <c r="V1371" i="11"/>
  <c r="U1371" i="11"/>
  <c r="T1371" i="11"/>
  <c r="S1371" i="11"/>
  <c r="R1371" i="11"/>
  <c r="Q1371" i="11"/>
  <c r="P1371" i="11"/>
  <c r="O1371" i="11"/>
  <c r="N1371" i="11"/>
  <c r="M1371" i="11"/>
  <c r="AC1370" i="11"/>
  <c r="AB1370" i="11"/>
  <c r="AA1370" i="11"/>
  <c r="Z1370" i="11"/>
  <c r="Y1370" i="11"/>
  <c r="X1370" i="11"/>
  <c r="W1370" i="11"/>
  <c r="V1370" i="11"/>
  <c r="U1370" i="11"/>
  <c r="T1370" i="11"/>
  <c r="S1370" i="11"/>
  <c r="R1370" i="11"/>
  <c r="Q1370" i="11"/>
  <c r="P1370" i="11"/>
  <c r="O1370" i="11"/>
  <c r="M1370" i="11"/>
  <c r="N1370" i="11" s="1"/>
  <c r="AC1369" i="11"/>
  <c r="AB1369" i="11"/>
  <c r="AA1369" i="11"/>
  <c r="Z1369" i="11"/>
  <c r="Y1369" i="11"/>
  <c r="X1369" i="11"/>
  <c r="W1369" i="11"/>
  <c r="V1369" i="11"/>
  <c r="U1369" i="11"/>
  <c r="T1369" i="11"/>
  <c r="S1369" i="11"/>
  <c r="R1369" i="11"/>
  <c r="Q1369" i="11"/>
  <c r="P1369" i="11"/>
  <c r="O1369" i="11"/>
  <c r="M1369" i="11"/>
  <c r="N1369" i="11" s="1"/>
  <c r="AC1368" i="11"/>
  <c r="AB1368" i="11"/>
  <c r="AA1368" i="11"/>
  <c r="Z1368" i="11"/>
  <c r="Y1368" i="11"/>
  <c r="X1368" i="11"/>
  <c r="W1368" i="11"/>
  <c r="V1368" i="11"/>
  <c r="U1368" i="11"/>
  <c r="T1368" i="11"/>
  <c r="S1368" i="11"/>
  <c r="R1368" i="11"/>
  <c r="Q1368" i="11"/>
  <c r="P1368" i="11"/>
  <c r="O1368" i="11"/>
  <c r="M1368" i="11"/>
  <c r="AC1367" i="11"/>
  <c r="AB1367" i="11"/>
  <c r="AA1367" i="11"/>
  <c r="Z1367" i="11"/>
  <c r="Y1367" i="11"/>
  <c r="X1367" i="11"/>
  <c r="W1367" i="11"/>
  <c r="V1367" i="11"/>
  <c r="U1367" i="11"/>
  <c r="T1367" i="11"/>
  <c r="S1367" i="11"/>
  <c r="R1367" i="11"/>
  <c r="Q1367" i="11"/>
  <c r="P1367" i="11"/>
  <c r="O1367" i="11"/>
  <c r="N1367" i="11"/>
  <c r="M1367" i="11"/>
  <c r="AC1366" i="11"/>
  <c r="AB1366" i="11"/>
  <c r="AA1366" i="11"/>
  <c r="Z1366" i="11"/>
  <c r="Y1366" i="11"/>
  <c r="X1366" i="11"/>
  <c r="W1366" i="11"/>
  <c r="V1366" i="11"/>
  <c r="U1366" i="11"/>
  <c r="T1366" i="11"/>
  <c r="S1366" i="11"/>
  <c r="R1366" i="11"/>
  <c r="Q1366" i="11"/>
  <c r="P1366" i="11"/>
  <c r="O1366" i="11"/>
  <c r="M1366" i="11"/>
  <c r="N1366" i="11" s="1"/>
  <c r="AC1365" i="11"/>
  <c r="AB1365" i="11"/>
  <c r="AA1365" i="11"/>
  <c r="Z1365" i="11"/>
  <c r="Y1365" i="11"/>
  <c r="X1365" i="11"/>
  <c r="W1365" i="11"/>
  <c r="V1365" i="11"/>
  <c r="U1365" i="11"/>
  <c r="T1365" i="11"/>
  <c r="S1365" i="11"/>
  <c r="R1365" i="11"/>
  <c r="Q1365" i="11"/>
  <c r="P1365" i="11"/>
  <c r="O1365" i="11"/>
  <c r="M1365" i="11"/>
  <c r="N1365" i="11" s="1"/>
  <c r="AC1364" i="11"/>
  <c r="AB1364" i="11"/>
  <c r="AA1364" i="11"/>
  <c r="Z1364" i="11"/>
  <c r="Y1364" i="11"/>
  <c r="X1364" i="11"/>
  <c r="W1364" i="11"/>
  <c r="V1364" i="11"/>
  <c r="U1364" i="11"/>
  <c r="T1364" i="11"/>
  <c r="S1364" i="11"/>
  <c r="R1364" i="11"/>
  <c r="Q1364" i="11"/>
  <c r="P1364" i="11"/>
  <c r="O1364" i="11"/>
  <c r="M1364" i="11"/>
  <c r="N1364" i="11" s="1"/>
  <c r="AC1363" i="11"/>
  <c r="AB1363" i="11"/>
  <c r="AA1363" i="11"/>
  <c r="Z1363" i="11"/>
  <c r="Y1363" i="11"/>
  <c r="X1363" i="11"/>
  <c r="W1363" i="11"/>
  <c r="V1363" i="11"/>
  <c r="U1363" i="11"/>
  <c r="T1363" i="11"/>
  <c r="S1363" i="11"/>
  <c r="R1363" i="11"/>
  <c r="Q1363" i="11"/>
  <c r="P1363" i="11"/>
  <c r="O1363" i="11"/>
  <c r="M1363" i="11"/>
  <c r="M1518" i="11" s="1"/>
  <c r="M1360" i="11"/>
  <c r="M1359" i="11"/>
  <c r="M1358" i="11"/>
  <c r="AC1357" i="11"/>
  <c r="M1357" i="11"/>
  <c r="AC1356" i="11"/>
  <c r="AB1356" i="11"/>
  <c r="AA1356" i="11"/>
  <c r="Z1356" i="11"/>
  <c r="Y1356" i="11"/>
  <c r="X1356" i="11"/>
  <c r="W1356" i="11"/>
  <c r="V1356" i="11"/>
  <c r="U1356" i="11"/>
  <c r="M1356" i="11"/>
  <c r="S1356" i="11" s="1"/>
  <c r="S1354" i="11" s="1"/>
  <c r="AC1355" i="11"/>
  <c r="AB1355" i="11"/>
  <c r="AA1355" i="11"/>
  <c r="Z1355" i="11"/>
  <c r="Y1355" i="11"/>
  <c r="X1355" i="11"/>
  <c r="W1355" i="11"/>
  <c r="V1355" i="11"/>
  <c r="U1355" i="11"/>
  <c r="T1355" i="11"/>
  <c r="S1355" i="11"/>
  <c r="R1355" i="11"/>
  <c r="M1355" i="11"/>
  <c r="Q1355" i="11" s="1"/>
  <c r="Q1354" i="11" s="1"/>
  <c r="AC1354" i="11"/>
  <c r="AB1354" i="11"/>
  <c r="AA1354" i="11"/>
  <c r="Z1354" i="11"/>
  <c r="Y1354" i="11"/>
  <c r="X1354" i="11"/>
  <c r="W1354" i="11"/>
  <c r="V1354" i="11"/>
  <c r="U1354" i="11"/>
  <c r="M1354" i="11"/>
  <c r="AC1353" i="11"/>
  <c r="AB1353" i="11"/>
  <c r="AA1353" i="11"/>
  <c r="Z1353" i="11"/>
  <c r="Y1353" i="11"/>
  <c r="X1353" i="11"/>
  <c r="W1353" i="11"/>
  <c r="V1353" i="11"/>
  <c r="U1353" i="11"/>
  <c r="T1353" i="11"/>
  <c r="S1353" i="11"/>
  <c r="R1353" i="11"/>
  <c r="Q1353" i="11"/>
  <c r="P1353" i="11"/>
  <c r="O1353" i="11"/>
  <c r="M1353" i="11"/>
  <c r="N1353" i="11" s="1"/>
  <c r="AC1352" i="11"/>
  <c r="AB1352" i="11"/>
  <c r="AA1352" i="11"/>
  <c r="Z1352" i="11"/>
  <c r="Y1352" i="11"/>
  <c r="X1352" i="11"/>
  <c r="W1352" i="11"/>
  <c r="V1352" i="11"/>
  <c r="U1352" i="11"/>
  <c r="T1352" i="11"/>
  <c r="S1352" i="11"/>
  <c r="R1352" i="11"/>
  <c r="Q1352" i="11"/>
  <c r="P1352" i="11"/>
  <c r="O1352" i="11"/>
  <c r="N1352" i="11"/>
  <c r="M1352" i="11"/>
  <c r="AC1351" i="11"/>
  <c r="AB1351" i="11"/>
  <c r="AA1351" i="11"/>
  <c r="Z1351" i="11"/>
  <c r="Y1351" i="11"/>
  <c r="X1351" i="11"/>
  <c r="W1351" i="11"/>
  <c r="V1351" i="11"/>
  <c r="U1351" i="11"/>
  <c r="T1351" i="11"/>
  <c r="S1351" i="11"/>
  <c r="R1351" i="11"/>
  <c r="Q1351" i="11"/>
  <c r="P1351" i="11"/>
  <c r="O1351" i="11"/>
  <c r="M1351" i="11"/>
  <c r="AC1350" i="11"/>
  <c r="AB1350" i="11"/>
  <c r="AA1350" i="11"/>
  <c r="Z1350" i="11"/>
  <c r="Y1350" i="11"/>
  <c r="X1350" i="11"/>
  <c r="W1350" i="11"/>
  <c r="V1350" i="11"/>
  <c r="U1350" i="11"/>
  <c r="T1350" i="11"/>
  <c r="S1350" i="11"/>
  <c r="R1350" i="11"/>
  <c r="Q1350" i="11"/>
  <c r="P1350" i="11"/>
  <c r="O1350" i="11"/>
  <c r="N1350" i="11"/>
  <c r="M1350" i="11"/>
  <c r="AC1349" i="11"/>
  <c r="AB1349" i="11"/>
  <c r="AA1349" i="11"/>
  <c r="Z1349" i="11"/>
  <c r="Y1349" i="11"/>
  <c r="X1349" i="11"/>
  <c r="W1349" i="11"/>
  <c r="V1349" i="11"/>
  <c r="U1349" i="11"/>
  <c r="T1349" i="11"/>
  <c r="S1349" i="11"/>
  <c r="R1349" i="11"/>
  <c r="Q1349" i="11"/>
  <c r="P1349" i="11"/>
  <c r="O1349" i="11"/>
  <c r="M1349" i="11"/>
  <c r="N1349" i="11" s="1"/>
  <c r="N1348" i="11" s="1"/>
  <c r="AC1348" i="11"/>
  <c r="AB1348" i="11"/>
  <c r="AA1348" i="11"/>
  <c r="Z1348" i="11"/>
  <c r="Y1348" i="11"/>
  <c r="X1348" i="11"/>
  <c r="W1348" i="11"/>
  <c r="V1348" i="11"/>
  <c r="U1348" i="11"/>
  <c r="T1348" i="11"/>
  <c r="S1348" i="11"/>
  <c r="R1348" i="11"/>
  <c r="Q1348" i="11"/>
  <c r="P1348" i="11"/>
  <c r="O1348" i="11"/>
  <c r="M1348" i="11"/>
  <c r="AC1347" i="11"/>
  <c r="AB1347" i="11"/>
  <c r="AA1347" i="11"/>
  <c r="Z1347" i="11"/>
  <c r="Y1347" i="11"/>
  <c r="X1347" i="11"/>
  <c r="W1347" i="11"/>
  <c r="V1347" i="11"/>
  <c r="U1347" i="11"/>
  <c r="T1347" i="11"/>
  <c r="S1347" i="11"/>
  <c r="R1347" i="11"/>
  <c r="Q1347" i="11"/>
  <c r="P1347" i="11"/>
  <c r="O1347" i="11"/>
  <c r="M1347" i="11"/>
  <c r="N1347" i="11" s="1"/>
  <c r="AC1346" i="11"/>
  <c r="AB1346" i="11"/>
  <c r="AA1346" i="11"/>
  <c r="Z1346" i="11"/>
  <c r="Y1346" i="11"/>
  <c r="X1346" i="11"/>
  <c r="W1346" i="11"/>
  <c r="V1346" i="11"/>
  <c r="U1346" i="11"/>
  <c r="T1346" i="11"/>
  <c r="S1346" i="11"/>
  <c r="R1346" i="11"/>
  <c r="Q1346" i="11"/>
  <c r="P1346" i="11"/>
  <c r="O1346" i="11"/>
  <c r="M1346" i="11"/>
  <c r="N1346" i="11" s="1"/>
  <c r="N1345" i="11" s="1"/>
  <c r="AC1345" i="11"/>
  <c r="AB1345" i="11"/>
  <c r="AA1345" i="11"/>
  <c r="Z1345" i="11"/>
  <c r="Y1345" i="11"/>
  <c r="X1345" i="11"/>
  <c r="W1345" i="11"/>
  <c r="V1345" i="11"/>
  <c r="U1345" i="11"/>
  <c r="T1345" i="11"/>
  <c r="S1345" i="11"/>
  <c r="R1345" i="11"/>
  <c r="Q1345" i="11"/>
  <c r="P1345" i="11"/>
  <c r="O1345" i="11"/>
  <c r="M1345" i="11"/>
  <c r="AC1344" i="11"/>
  <c r="AB1344" i="11"/>
  <c r="AA1344" i="11"/>
  <c r="Z1344" i="11"/>
  <c r="Y1344" i="11"/>
  <c r="X1344" i="11"/>
  <c r="W1344" i="11"/>
  <c r="V1344" i="11"/>
  <c r="U1344" i="11"/>
  <c r="T1344" i="11"/>
  <c r="S1344" i="11"/>
  <c r="R1344" i="11"/>
  <c r="Q1344" i="11"/>
  <c r="P1344" i="11"/>
  <c r="O1344" i="11"/>
  <c r="N1344" i="11"/>
  <c r="M1344" i="11"/>
  <c r="AC1343" i="11"/>
  <c r="AB1343" i="11"/>
  <c r="AA1343" i="11"/>
  <c r="Z1343" i="11"/>
  <c r="Y1343" i="11"/>
  <c r="X1343" i="11"/>
  <c r="W1343" i="11"/>
  <c r="V1343" i="11"/>
  <c r="U1343" i="11"/>
  <c r="T1343" i="11"/>
  <c r="S1343" i="11"/>
  <c r="R1343" i="11"/>
  <c r="Q1343" i="11"/>
  <c r="P1343" i="11"/>
  <c r="O1343" i="11"/>
  <c r="M1343" i="11"/>
  <c r="N1343" i="11" s="1"/>
  <c r="N1342" i="11" s="1"/>
  <c r="AC1342" i="11"/>
  <c r="AB1342" i="11"/>
  <c r="AA1342" i="11"/>
  <c r="Z1342" i="11"/>
  <c r="Y1342" i="11"/>
  <c r="X1342" i="11"/>
  <c r="W1342" i="11"/>
  <c r="V1342" i="11"/>
  <c r="U1342" i="11"/>
  <c r="T1342" i="11"/>
  <c r="S1342" i="11"/>
  <c r="R1342" i="11"/>
  <c r="Q1342" i="11"/>
  <c r="P1342" i="11"/>
  <c r="O1342" i="11"/>
  <c r="M1342" i="11"/>
  <c r="AC1341" i="11"/>
  <c r="AB1341" i="11"/>
  <c r="AA1341" i="11"/>
  <c r="Z1341" i="11"/>
  <c r="Y1341" i="11"/>
  <c r="X1341" i="11"/>
  <c r="W1341" i="11"/>
  <c r="V1341" i="11"/>
  <c r="U1341" i="11"/>
  <c r="T1341" i="11"/>
  <c r="S1341" i="11"/>
  <c r="R1341" i="11"/>
  <c r="Q1341" i="11"/>
  <c r="P1341" i="11"/>
  <c r="O1341" i="11"/>
  <c r="M1341" i="11"/>
  <c r="N1341" i="11" s="1"/>
  <c r="AC1340" i="11"/>
  <c r="AB1340" i="11"/>
  <c r="AA1340" i="11"/>
  <c r="Z1340" i="11"/>
  <c r="Y1340" i="11"/>
  <c r="X1340" i="11"/>
  <c r="W1340" i="11"/>
  <c r="V1340" i="11"/>
  <c r="U1340" i="11"/>
  <c r="T1340" i="11"/>
  <c r="S1340" i="11"/>
  <c r="R1340" i="11"/>
  <c r="Q1340" i="11"/>
  <c r="P1340" i="11"/>
  <c r="O1340" i="11"/>
  <c r="M1340" i="11"/>
  <c r="N1340" i="11" s="1"/>
  <c r="N1339" i="11" s="1"/>
  <c r="AC1339" i="11"/>
  <c r="AB1339" i="11"/>
  <c r="AA1339" i="11"/>
  <c r="Z1339" i="11"/>
  <c r="Y1339" i="11"/>
  <c r="X1339" i="11"/>
  <c r="W1339" i="11"/>
  <c r="V1339" i="11"/>
  <c r="U1339" i="11"/>
  <c r="T1339" i="11"/>
  <c r="S1339" i="11"/>
  <c r="R1339" i="11"/>
  <c r="Q1339" i="11"/>
  <c r="P1339" i="11"/>
  <c r="O1339" i="11"/>
  <c r="M1339" i="11"/>
  <c r="AC1338" i="11"/>
  <c r="AB1338" i="11"/>
  <c r="AA1338" i="11"/>
  <c r="Z1338" i="11"/>
  <c r="Y1338" i="11"/>
  <c r="X1338" i="11"/>
  <c r="W1338" i="11"/>
  <c r="V1338" i="11"/>
  <c r="U1338" i="11"/>
  <c r="T1338" i="11"/>
  <c r="S1338" i="11"/>
  <c r="R1338" i="11"/>
  <c r="Q1338" i="11"/>
  <c r="P1338" i="11"/>
  <c r="O1338" i="11"/>
  <c r="N1338" i="11"/>
  <c r="M1338" i="11"/>
  <c r="AC1337" i="11"/>
  <c r="AB1337" i="11"/>
  <c r="AA1337" i="11"/>
  <c r="Z1337" i="11"/>
  <c r="Y1337" i="11"/>
  <c r="X1337" i="11"/>
  <c r="W1337" i="11"/>
  <c r="V1337" i="11"/>
  <c r="U1337" i="11"/>
  <c r="T1337" i="11"/>
  <c r="S1337" i="11"/>
  <c r="R1337" i="11"/>
  <c r="Q1337" i="11"/>
  <c r="P1337" i="11"/>
  <c r="O1337" i="11"/>
  <c r="M1337" i="11"/>
  <c r="N1337" i="11" s="1"/>
  <c r="AC1336" i="11"/>
  <c r="AB1336" i="11"/>
  <c r="AA1336" i="11"/>
  <c r="Z1336" i="11"/>
  <c r="Y1336" i="11"/>
  <c r="X1336" i="11"/>
  <c r="W1336" i="11"/>
  <c r="V1336" i="11"/>
  <c r="U1336" i="11"/>
  <c r="T1336" i="11"/>
  <c r="S1336" i="11"/>
  <c r="R1336" i="11"/>
  <c r="Q1336" i="11"/>
  <c r="P1336" i="11"/>
  <c r="O1336" i="11"/>
  <c r="M1336" i="11"/>
  <c r="AC1334" i="11"/>
  <c r="AB1334" i="11"/>
  <c r="AA1334" i="11"/>
  <c r="Z1334" i="11"/>
  <c r="Y1334" i="11"/>
  <c r="X1334" i="11"/>
  <c r="W1334" i="11"/>
  <c r="V1334" i="11"/>
  <c r="U1334" i="11"/>
  <c r="T1334" i="11"/>
  <c r="S1334" i="11"/>
  <c r="R1334" i="11"/>
  <c r="Q1334" i="11"/>
  <c r="P1334" i="11"/>
  <c r="O1334" i="11"/>
  <c r="N1334" i="11"/>
  <c r="M1334" i="11"/>
  <c r="AC1333" i="11"/>
  <c r="AB1333" i="11"/>
  <c r="AA1333" i="11"/>
  <c r="Z1333" i="11"/>
  <c r="Y1333" i="11"/>
  <c r="X1333" i="11"/>
  <c r="W1333" i="11"/>
  <c r="V1333" i="11"/>
  <c r="U1333" i="11"/>
  <c r="T1333" i="11"/>
  <c r="S1333" i="11"/>
  <c r="R1333" i="11"/>
  <c r="Q1333" i="11"/>
  <c r="P1333" i="11"/>
  <c r="O1333" i="11"/>
  <c r="M1333" i="11"/>
  <c r="N1333" i="11" s="1"/>
  <c r="AC1332" i="11"/>
  <c r="AB1332" i="11"/>
  <c r="AA1332" i="11"/>
  <c r="Z1332" i="11"/>
  <c r="Y1332" i="11"/>
  <c r="X1332" i="11"/>
  <c r="W1332" i="11"/>
  <c r="V1332" i="11"/>
  <c r="U1332" i="11"/>
  <c r="T1332" i="11"/>
  <c r="S1332" i="11"/>
  <c r="R1332" i="11"/>
  <c r="Q1332" i="11"/>
  <c r="P1332" i="11"/>
  <c r="O1332" i="11"/>
  <c r="M1332" i="11"/>
  <c r="N1332" i="11" s="1"/>
  <c r="N1331" i="11" s="1"/>
  <c r="AC1331" i="11"/>
  <c r="AB1331" i="11"/>
  <c r="AA1331" i="11"/>
  <c r="Z1331" i="11"/>
  <c r="Y1331" i="11"/>
  <c r="X1331" i="11"/>
  <c r="W1331" i="11"/>
  <c r="V1331" i="11"/>
  <c r="U1331" i="11"/>
  <c r="T1331" i="11"/>
  <c r="S1331" i="11"/>
  <c r="R1331" i="11"/>
  <c r="Q1331" i="11"/>
  <c r="P1331" i="11"/>
  <c r="O1331" i="11"/>
  <c r="M1331" i="11"/>
  <c r="AC1330" i="11"/>
  <c r="AB1330" i="11"/>
  <c r="AA1330" i="11"/>
  <c r="Z1330" i="11"/>
  <c r="Y1330" i="11"/>
  <c r="X1330" i="11"/>
  <c r="W1330" i="11"/>
  <c r="V1330" i="11"/>
  <c r="U1330" i="11"/>
  <c r="T1330" i="11"/>
  <c r="S1330" i="11"/>
  <c r="R1330" i="11"/>
  <c r="Q1330" i="11"/>
  <c r="P1330" i="11"/>
  <c r="O1330" i="11"/>
  <c r="M1330" i="11"/>
  <c r="N1330" i="11" s="1"/>
  <c r="AC1329" i="11"/>
  <c r="AB1329" i="11"/>
  <c r="AB1328" i="11" s="1"/>
  <c r="AA1329" i="11"/>
  <c r="Z1329" i="11"/>
  <c r="Z1328" i="11" s="1"/>
  <c r="Y1329" i="11"/>
  <c r="X1329" i="11"/>
  <c r="X1328" i="11" s="1"/>
  <c r="W1329" i="11"/>
  <c r="V1329" i="11"/>
  <c r="U1329" i="11"/>
  <c r="T1329" i="11"/>
  <c r="S1329" i="11"/>
  <c r="R1329" i="11"/>
  <c r="Q1329" i="11"/>
  <c r="P1329" i="11"/>
  <c r="O1329" i="11"/>
  <c r="N1329" i="11"/>
  <c r="M1329" i="11"/>
  <c r="AC1328" i="11"/>
  <c r="AA1328" i="11"/>
  <c r="Y1328" i="11"/>
  <c r="W1328" i="11"/>
  <c r="V1328" i="11"/>
  <c r="U1328" i="11"/>
  <c r="T1328" i="11"/>
  <c r="S1328" i="11"/>
  <c r="R1328" i="11"/>
  <c r="Q1328" i="11"/>
  <c r="P1328" i="11"/>
  <c r="O1328" i="11"/>
  <c r="M1328" i="11"/>
  <c r="AC1327" i="11"/>
  <c r="AB1327" i="11"/>
  <c r="AA1327" i="11"/>
  <c r="Z1327" i="11"/>
  <c r="Y1327" i="11"/>
  <c r="X1327" i="11"/>
  <c r="W1327" i="11"/>
  <c r="V1327" i="11"/>
  <c r="U1327" i="11"/>
  <c r="T1327" i="11"/>
  <c r="S1327" i="11"/>
  <c r="R1327" i="11"/>
  <c r="Q1327" i="11"/>
  <c r="P1327" i="11"/>
  <c r="O1327" i="11"/>
  <c r="N1327" i="11"/>
  <c r="M1327" i="11"/>
  <c r="AC1326" i="11"/>
  <c r="AB1326" i="11"/>
  <c r="AA1326" i="11"/>
  <c r="Z1326" i="11"/>
  <c r="Y1326" i="11"/>
  <c r="X1326" i="11"/>
  <c r="W1326" i="11"/>
  <c r="V1326" i="11"/>
  <c r="U1326" i="11"/>
  <c r="T1326" i="11"/>
  <c r="S1326" i="11"/>
  <c r="R1326" i="11"/>
  <c r="Q1326" i="11"/>
  <c r="P1326" i="11"/>
  <c r="O1326" i="11"/>
  <c r="M1326" i="11"/>
  <c r="N1326" i="11" s="1"/>
  <c r="AC1325" i="11"/>
  <c r="AB1325" i="11"/>
  <c r="AB1324" i="11" s="1"/>
  <c r="AA1325" i="11"/>
  <c r="Z1325" i="11"/>
  <c r="Z1324" i="11" s="1"/>
  <c r="Y1325" i="11"/>
  <c r="X1325" i="11"/>
  <c r="X1324" i="11" s="1"/>
  <c r="W1325" i="11"/>
  <c r="V1325" i="11"/>
  <c r="V1324" i="11" s="1"/>
  <c r="U1325" i="11"/>
  <c r="T1325" i="11"/>
  <c r="S1325" i="11"/>
  <c r="R1325" i="11"/>
  <c r="Q1325" i="11"/>
  <c r="P1325" i="11"/>
  <c r="O1325" i="11"/>
  <c r="N1325" i="11"/>
  <c r="M1325" i="11"/>
  <c r="AC1324" i="11"/>
  <c r="AA1324" i="11"/>
  <c r="Y1324" i="11"/>
  <c r="W1324" i="11"/>
  <c r="U1324" i="11"/>
  <c r="T1324" i="11"/>
  <c r="S1324" i="11"/>
  <c r="R1324" i="11"/>
  <c r="Q1324" i="11"/>
  <c r="P1324" i="11"/>
  <c r="O1324" i="11"/>
  <c r="M1324" i="11"/>
  <c r="AC1323" i="11"/>
  <c r="AB1323" i="11"/>
  <c r="AA1323" i="11"/>
  <c r="Z1323" i="11"/>
  <c r="Y1323" i="11"/>
  <c r="X1323" i="11"/>
  <c r="W1323" i="11"/>
  <c r="V1323" i="11"/>
  <c r="U1323" i="11"/>
  <c r="T1323" i="11"/>
  <c r="S1323" i="11"/>
  <c r="R1323" i="11"/>
  <c r="Q1323" i="11"/>
  <c r="P1323" i="11"/>
  <c r="O1323" i="11"/>
  <c r="N1323" i="11"/>
  <c r="M1323" i="11"/>
  <c r="AC1322" i="11"/>
  <c r="AB1322" i="11"/>
  <c r="AA1322" i="11"/>
  <c r="Z1322" i="11"/>
  <c r="Y1322" i="11"/>
  <c r="X1322" i="11"/>
  <c r="W1322" i="11"/>
  <c r="V1322" i="11"/>
  <c r="U1322" i="11"/>
  <c r="T1322" i="11"/>
  <c r="S1322" i="11"/>
  <c r="R1322" i="11"/>
  <c r="Q1322" i="11"/>
  <c r="P1322" i="11"/>
  <c r="O1322" i="11"/>
  <c r="M1322" i="11"/>
  <c r="N1322" i="11" s="1"/>
  <c r="N1321" i="11" s="1"/>
  <c r="AC1321" i="11"/>
  <c r="AB1321" i="11"/>
  <c r="AA1321" i="11"/>
  <c r="Z1321" i="11"/>
  <c r="Y1321" i="11"/>
  <c r="X1321" i="11"/>
  <c r="W1321" i="11"/>
  <c r="V1321" i="11"/>
  <c r="U1321" i="11"/>
  <c r="T1321" i="11"/>
  <c r="S1321" i="11"/>
  <c r="R1321" i="11"/>
  <c r="Q1321" i="11"/>
  <c r="P1321" i="11"/>
  <c r="O1321" i="11"/>
  <c r="M1321" i="11"/>
  <c r="AC1320" i="11"/>
  <c r="AB1320" i="11"/>
  <c r="AA1320" i="11"/>
  <c r="Z1320" i="11"/>
  <c r="Y1320" i="11"/>
  <c r="X1320" i="11"/>
  <c r="W1320" i="11"/>
  <c r="V1320" i="11"/>
  <c r="U1320" i="11"/>
  <c r="T1320" i="11"/>
  <c r="S1320" i="11"/>
  <c r="R1320" i="11"/>
  <c r="Q1320" i="11"/>
  <c r="P1320" i="11"/>
  <c r="O1320" i="11"/>
  <c r="M1320" i="11"/>
  <c r="N1320" i="11" s="1"/>
  <c r="AC1319" i="11"/>
  <c r="AB1319" i="11"/>
  <c r="AA1319" i="11"/>
  <c r="Z1319" i="11"/>
  <c r="Y1319" i="11"/>
  <c r="X1319" i="11"/>
  <c r="W1319" i="11"/>
  <c r="V1319" i="11"/>
  <c r="U1319" i="11"/>
  <c r="T1319" i="11"/>
  <c r="S1319" i="11"/>
  <c r="R1319" i="11"/>
  <c r="Q1319" i="11"/>
  <c r="P1319" i="11"/>
  <c r="O1319" i="11"/>
  <c r="M1319" i="11"/>
  <c r="N1319" i="11" s="1"/>
  <c r="AC1318" i="11"/>
  <c r="AB1318" i="11"/>
  <c r="AB1317" i="11" s="1"/>
  <c r="AA1318" i="11"/>
  <c r="Z1318" i="11"/>
  <c r="Z1317" i="11" s="1"/>
  <c r="Y1318" i="11"/>
  <c r="X1318" i="11"/>
  <c r="X1317" i="11" s="1"/>
  <c r="W1318" i="11"/>
  <c r="V1318" i="11"/>
  <c r="V1317" i="11" s="1"/>
  <c r="U1318" i="11"/>
  <c r="T1318" i="11"/>
  <c r="T1317" i="11" s="1"/>
  <c r="S1318" i="11"/>
  <c r="R1318" i="11"/>
  <c r="R1317" i="11" s="1"/>
  <c r="Q1318" i="11"/>
  <c r="P1318" i="11"/>
  <c r="P1317" i="11" s="1"/>
  <c r="O1318" i="11"/>
  <c r="N1318" i="11"/>
  <c r="M1318" i="11"/>
  <c r="AC1317" i="11"/>
  <c r="AA1317" i="11"/>
  <c r="Y1317" i="11"/>
  <c r="W1317" i="11"/>
  <c r="U1317" i="11"/>
  <c r="S1317" i="11"/>
  <c r="Q1317" i="11"/>
  <c r="O1317" i="11"/>
  <c r="M1317" i="11"/>
  <c r="AC1316" i="11"/>
  <c r="AB1316" i="11"/>
  <c r="AA1316" i="11"/>
  <c r="Z1316" i="11"/>
  <c r="Y1316" i="11"/>
  <c r="X1316" i="11"/>
  <c r="W1316" i="11"/>
  <c r="V1316" i="11"/>
  <c r="U1316" i="11"/>
  <c r="T1316" i="11"/>
  <c r="S1316" i="11"/>
  <c r="R1316" i="11"/>
  <c r="Q1316" i="11"/>
  <c r="P1316" i="11"/>
  <c r="O1316" i="11"/>
  <c r="N1316" i="11"/>
  <c r="M1316" i="11"/>
  <c r="AC1315" i="11"/>
  <c r="AB1315" i="11"/>
  <c r="AA1315" i="11"/>
  <c r="Z1315" i="11"/>
  <c r="Y1315" i="11"/>
  <c r="X1315" i="11"/>
  <c r="W1315" i="11"/>
  <c r="V1315" i="11"/>
  <c r="U1315" i="11"/>
  <c r="T1315" i="11"/>
  <c r="S1315" i="11"/>
  <c r="R1315" i="11"/>
  <c r="Q1315" i="11"/>
  <c r="P1315" i="11"/>
  <c r="O1315" i="11"/>
  <c r="M1315" i="11"/>
  <c r="N1315" i="11" s="1"/>
  <c r="AC1314" i="11"/>
  <c r="AB1314" i="11"/>
  <c r="AA1314" i="11"/>
  <c r="Z1314" i="11"/>
  <c r="Y1314" i="11"/>
  <c r="X1314" i="11"/>
  <c r="W1314" i="11"/>
  <c r="V1314" i="11"/>
  <c r="U1314" i="11"/>
  <c r="T1314" i="11"/>
  <c r="S1314" i="11"/>
  <c r="R1314" i="11"/>
  <c r="Q1314" i="11"/>
  <c r="P1314" i="11"/>
  <c r="O1314" i="11"/>
  <c r="M1314" i="11"/>
  <c r="AC1312" i="11"/>
  <c r="AB1312" i="11"/>
  <c r="AA1312" i="11"/>
  <c r="Z1312" i="11"/>
  <c r="Y1312" i="11"/>
  <c r="X1312" i="11"/>
  <c r="W1312" i="11"/>
  <c r="V1312" i="11"/>
  <c r="U1312" i="11"/>
  <c r="T1312" i="11"/>
  <c r="S1312" i="11"/>
  <c r="R1312" i="11"/>
  <c r="Q1312" i="11"/>
  <c r="P1312" i="11"/>
  <c r="O1312" i="11"/>
  <c r="N1312" i="11"/>
  <c r="M1312" i="11"/>
  <c r="AC1311" i="11"/>
  <c r="AB1311" i="11"/>
  <c r="AA1311" i="11"/>
  <c r="Z1311" i="11"/>
  <c r="Y1311" i="11"/>
  <c r="X1311" i="11"/>
  <c r="W1311" i="11"/>
  <c r="V1311" i="11"/>
  <c r="U1311" i="11"/>
  <c r="T1311" i="11"/>
  <c r="S1311" i="11"/>
  <c r="R1311" i="11"/>
  <c r="Q1311" i="11"/>
  <c r="P1311" i="11"/>
  <c r="O1311" i="11"/>
  <c r="M1311" i="11"/>
  <c r="N1311" i="11" s="1"/>
  <c r="AC1310" i="11"/>
  <c r="AB1310" i="11"/>
  <c r="AA1310" i="11"/>
  <c r="Z1310" i="11"/>
  <c r="Y1310" i="11"/>
  <c r="X1310" i="11"/>
  <c r="W1310" i="11"/>
  <c r="V1310" i="11"/>
  <c r="U1310" i="11"/>
  <c r="T1310" i="11"/>
  <c r="S1310" i="11"/>
  <c r="R1310" i="11"/>
  <c r="Q1310" i="11"/>
  <c r="P1310" i="11"/>
  <c r="O1310" i="11"/>
  <c r="N1310" i="11"/>
  <c r="M1310" i="11"/>
  <c r="AC1309" i="11"/>
  <c r="AB1309" i="11"/>
  <c r="AA1309" i="11"/>
  <c r="Z1309" i="11"/>
  <c r="Y1309" i="11"/>
  <c r="X1309" i="11"/>
  <c r="W1309" i="11"/>
  <c r="V1309" i="11"/>
  <c r="U1309" i="11"/>
  <c r="T1309" i="11"/>
  <c r="S1309" i="11"/>
  <c r="R1309" i="11"/>
  <c r="Q1309" i="11"/>
  <c r="P1309" i="11"/>
  <c r="O1309" i="11"/>
  <c r="M1309" i="11"/>
  <c r="AC1308" i="11"/>
  <c r="AB1308" i="11"/>
  <c r="AA1308" i="11"/>
  <c r="Z1308" i="11"/>
  <c r="Y1308" i="11"/>
  <c r="X1308" i="11"/>
  <c r="W1308" i="11"/>
  <c r="V1308" i="11"/>
  <c r="U1308" i="11"/>
  <c r="T1308" i="11"/>
  <c r="S1308" i="11"/>
  <c r="R1308" i="11"/>
  <c r="Q1308" i="11"/>
  <c r="P1308" i="11"/>
  <c r="O1308" i="11"/>
  <c r="M1308" i="11"/>
  <c r="N1308" i="11" s="1"/>
  <c r="AC1307" i="11"/>
  <c r="AB1307" i="11"/>
  <c r="AA1307" i="11"/>
  <c r="Z1307" i="11"/>
  <c r="Y1307" i="11"/>
  <c r="X1307" i="11"/>
  <c r="W1307" i="11"/>
  <c r="V1307" i="11"/>
  <c r="U1307" i="11"/>
  <c r="T1307" i="11"/>
  <c r="S1307" i="11"/>
  <c r="R1307" i="11"/>
  <c r="Q1307" i="11"/>
  <c r="P1307" i="11"/>
  <c r="O1307" i="11"/>
  <c r="M1307" i="11"/>
  <c r="N1307" i="11" s="1"/>
  <c r="AC1306" i="11"/>
  <c r="AB1306" i="11"/>
  <c r="AA1306" i="11"/>
  <c r="Z1306" i="11"/>
  <c r="Y1306" i="11"/>
  <c r="X1306" i="11"/>
  <c r="W1306" i="11"/>
  <c r="V1306" i="11"/>
  <c r="U1306" i="11"/>
  <c r="T1306" i="11"/>
  <c r="S1306" i="11"/>
  <c r="R1306" i="11"/>
  <c r="Q1306" i="11"/>
  <c r="P1306" i="11"/>
  <c r="O1306" i="11"/>
  <c r="M1306" i="11"/>
  <c r="N1306" i="11" s="1"/>
  <c r="N1305" i="11" s="1"/>
  <c r="AC1305" i="11"/>
  <c r="AB1305" i="11"/>
  <c r="AA1305" i="11"/>
  <c r="Z1305" i="11"/>
  <c r="Y1305" i="11"/>
  <c r="X1305" i="11"/>
  <c r="W1305" i="11"/>
  <c r="V1305" i="11"/>
  <c r="U1305" i="11"/>
  <c r="T1305" i="11"/>
  <c r="S1305" i="11"/>
  <c r="R1305" i="11"/>
  <c r="Q1305" i="11"/>
  <c r="P1305" i="11"/>
  <c r="O1305" i="11"/>
  <c r="M1305" i="11"/>
  <c r="AC1304" i="11"/>
  <c r="AB1304" i="11"/>
  <c r="AA1304" i="11"/>
  <c r="Z1304" i="11"/>
  <c r="Y1304" i="11"/>
  <c r="X1304" i="11"/>
  <c r="W1304" i="11"/>
  <c r="V1304" i="11"/>
  <c r="U1304" i="11"/>
  <c r="T1304" i="11"/>
  <c r="S1304" i="11"/>
  <c r="R1304" i="11"/>
  <c r="Q1304" i="11"/>
  <c r="P1304" i="11"/>
  <c r="O1304" i="11"/>
  <c r="N1304" i="11"/>
  <c r="M1304" i="11"/>
  <c r="AC1303" i="11"/>
  <c r="AB1303" i="11"/>
  <c r="AA1303" i="11"/>
  <c r="Z1303" i="11"/>
  <c r="Y1303" i="11"/>
  <c r="X1303" i="11"/>
  <c r="W1303" i="11"/>
  <c r="V1303" i="11"/>
  <c r="U1303" i="11"/>
  <c r="T1303" i="11"/>
  <c r="S1303" i="11"/>
  <c r="R1303" i="11"/>
  <c r="Q1303" i="11"/>
  <c r="P1303" i="11"/>
  <c r="O1303" i="11"/>
  <c r="M1303" i="11"/>
  <c r="N1303" i="11" s="1"/>
  <c r="AC1302" i="11"/>
  <c r="AB1302" i="11"/>
  <c r="AA1302" i="11"/>
  <c r="Z1302" i="11"/>
  <c r="Y1302" i="11"/>
  <c r="X1302" i="11"/>
  <c r="W1302" i="11"/>
  <c r="V1302" i="11"/>
  <c r="U1302" i="11"/>
  <c r="T1302" i="11"/>
  <c r="S1302" i="11"/>
  <c r="R1302" i="11"/>
  <c r="Q1302" i="11"/>
  <c r="P1302" i="11"/>
  <c r="O1302" i="11"/>
  <c r="N1302" i="11"/>
  <c r="M1302" i="11"/>
  <c r="AC1301" i="11"/>
  <c r="AB1301" i="11"/>
  <c r="AA1301" i="11"/>
  <c r="Z1301" i="11"/>
  <c r="Y1301" i="11"/>
  <c r="X1301" i="11"/>
  <c r="W1301" i="11"/>
  <c r="V1301" i="11"/>
  <c r="U1301" i="11"/>
  <c r="T1301" i="11"/>
  <c r="S1301" i="11"/>
  <c r="R1301" i="11"/>
  <c r="Q1301" i="11"/>
  <c r="P1301" i="11"/>
  <c r="O1301" i="11"/>
  <c r="M1301" i="11"/>
  <c r="AC1299" i="11"/>
  <c r="AB1299" i="11"/>
  <c r="AA1299" i="11"/>
  <c r="Z1299" i="11"/>
  <c r="Y1299" i="11"/>
  <c r="X1299" i="11"/>
  <c r="W1299" i="11"/>
  <c r="V1299" i="11"/>
  <c r="U1299" i="11"/>
  <c r="T1299" i="11"/>
  <c r="S1299" i="11"/>
  <c r="R1299" i="11"/>
  <c r="Q1299" i="11"/>
  <c r="P1299" i="11"/>
  <c r="O1299" i="11"/>
  <c r="M1299" i="11"/>
  <c r="N1299" i="11" s="1"/>
  <c r="AC1298" i="11"/>
  <c r="AB1298" i="11"/>
  <c r="AA1298" i="11"/>
  <c r="Z1298" i="11"/>
  <c r="Y1298" i="11"/>
  <c r="X1298" i="11"/>
  <c r="W1298" i="11"/>
  <c r="V1298" i="11"/>
  <c r="U1298" i="11"/>
  <c r="T1298" i="11"/>
  <c r="S1298" i="11"/>
  <c r="R1298" i="11"/>
  <c r="Q1298" i="11"/>
  <c r="P1298" i="11"/>
  <c r="O1298" i="11"/>
  <c r="M1298" i="11"/>
  <c r="N1298" i="11" s="1"/>
  <c r="AC1297" i="11"/>
  <c r="AB1297" i="11"/>
  <c r="AA1297" i="11"/>
  <c r="Z1297" i="11"/>
  <c r="Y1297" i="11"/>
  <c r="X1297" i="11"/>
  <c r="W1297" i="11"/>
  <c r="V1297" i="11"/>
  <c r="U1297" i="11"/>
  <c r="T1297" i="11"/>
  <c r="S1297" i="11"/>
  <c r="R1297" i="11"/>
  <c r="Q1297" i="11"/>
  <c r="P1297" i="11"/>
  <c r="O1297" i="11"/>
  <c r="N1297" i="11"/>
  <c r="M1297" i="11"/>
  <c r="AC1296" i="11"/>
  <c r="AB1296" i="11"/>
  <c r="AA1296" i="11"/>
  <c r="Z1296" i="11"/>
  <c r="Y1296" i="11"/>
  <c r="X1296" i="11"/>
  <c r="W1296" i="11"/>
  <c r="V1296" i="11"/>
  <c r="U1296" i="11"/>
  <c r="T1296" i="11"/>
  <c r="S1296" i="11"/>
  <c r="R1296" i="11"/>
  <c r="Q1296" i="11"/>
  <c r="P1296" i="11"/>
  <c r="O1296" i="11"/>
  <c r="M1296" i="11"/>
  <c r="N1296" i="11" s="1"/>
  <c r="N1295" i="11" s="1"/>
  <c r="AC1295" i="11"/>
  <c r="AB1295" i="11"/>
  <c r="AA1295" i="11"/>
  <c r="Z1295" i="11"/>
  <c r="Y1295" i="11"/>
  <c r="X1295" i="11"/>
  <c r="W1295" i="11"/>
  <c r="V1295" i="11"/>
  <c r="U1295" i="11"/>
  <c r="T1295" i="11"/>
  <c r="S1295" i="11"/>
  <c r="R1295" i="11"/>
  <c r="Q1295" i="11"/>
  <c r="P1295" i="11"/>
  <c r="O1295" i="11"/>
  <c r="M1295" i="11"/>
  <c r="AC1294" i="11"/>
  <c r="AB1294" i="11"/>
  <c r="AA1294" i="11"/>
  <c r="Z1294" i="11"/>
  <c r="Y1294" i="11"/>
  <c r="X1294" i="11"/>
  <c r="W1294" i="11"/>
  <c r="V1294" i="11"/>
  <c r="U1294" i="11"/>
  <c r="T1294" i="11"/>
  <c r="S1294" i="11"/>
  <c r="R1294" i="11"/>
  <c r="Q1294" i="11"/>
  <c r="P1294" i="11"/>
  <c r="O1294" i="11"/>
  <c r="N1294" i="11"/>
  <c r="M1294" i="11"/>
  <c r="AC1293" i="11"/>
  <c r="AB1293" i="11"/>
  <c r="AA1293" i="11"/>
  <c r="Z1293" i="11"/>
  <c r="Y1293" i="11"/>
  <c r="X1293" i="11"/>
  <c r="W1293" i="11"/>
  <c r="V1293" i="11"/>
  <c r="U1293" i="11"/>
  <c r="T1293" i="11"/>
  <c r="S1293" i="11"/>
  <c r="R1293" i="11"/>
  <c r="Q1293" i="11"/>
  <c r="P1293" i="11"/>
  <c r="O1293" i="11"/>
  <c r="M1293" i="11"/>
  <c r="N1293" i="11" s="1"/>
  <c r="AC1292" i="11"/>
  <c r="AB1292" i="11"/>
  <c r="AA1292" i="11"/>
  <c r="Z1292" i="11"/>
  <c r="Y1292" i="11"/>
  <c r="X1292" i="11"/>
  <c r="W1292" i="11"/>
  <c r="V1292" i="11"/>
  <c r="U1292" i="11"/>
  <c r="T1292" i="11"/>
  <c r="S1292" i="11"/>
  <c r="R1292" i="11"/>
  <c r="Q1292" i="11"/>
  <c r="P1292" i="11"/>
  <c r="O1292" i="11"/>
  <c r="N1292" i="11"/>
  <c r="M1292" i="11"/>
  <c r="AC1291" i="11"/>
  <c r="AB1291" i="11"/>
  <c r="AA1291" i="11"/>
  <c r="Z1291" i="11"/>
  <c r="Y1291" i="11"/>
  <c r="X1291" i="11"/>
  <c r="W1291" i="11"/>
  <c r="V1291" i="11"/>
  <c r="U1291" i="11"/>
  <c r="T1291" i="11"/>
  <c r="S1291" i="11"/>
  <c r="R1291" i="11"/>
  <c r="Q1291" i="11"/>
  <c r="P1291" i="11"/>
  <c r="O1291" i="11"/>
  <c r="M1291" i="11"/>
  <c r="N1291" i="11" s="1"/>
  <c r="N1290" i="11" s="1"/>
  <c r="AC1290" i="11"/>
  <c r="AB1290" i="11"/>
  <c r="AA1290" i="11"/>
  <c r="Z1290" i="11"/>
  <c r="Y1290" i="11"/>
  <c r="X1290" i="11"/>
  <c r="W1290" i="11"/>
  <c r="V1290" i="11"/>
  <c r="U1290" i="11"/>
  <c r="T1290" i="11"/>
  <c r="S1290" i="11"/>
  <c r="R1290" i="11"/>
  <c r="Q1290" i="11"/>
  <c r="P1290" i="11"/>
  <c r="O1290" i="11"/>
  <c r="M1290" i="11"/>
  <c r="AC1289" i="11"/>
  <c r="AB1289" i="11"/>
  <c r="AA1289" i="11"/>
  <c r="Z1289" i="11"/>
  <c r="Y1289" i="11"/>
  <c r="X1289" i="11"/>
  <c r="W1289" i="11"/>
  <c r="V1289" i="11"/>
  <c r="U1289" i="11"/>
  <c r="T1289" i="11"/>
  <c r="S1289" i="11"/>
  <c r="R1289" i="11"/>
  <c r="Q1289" i="11"/>
  <c r="P1289" i="11"/>
  <c r="O1289" i="11"/>
  <c r="N1289" i="11"/>
  <c r="M1289" i="11"/>
  <c r="AC1288" i="11"/>
  <c r="AB1288" i="11"/>
  <c r="AA1288" i="11"/>
  <c r="Z1288" i="11"/>
  <c r="Y1288" i="11"/>
  <c r="X1288" i="11"/>
  <c r="W1288" i="11"/>
  <c r="V1288" i="11"/>
  <c r="U1288" i="11"/>
  <c r="T1288" i="11"/>
  <c r="S1288" i="11"/>
  <c r="R1288" i="11"/>
  <c r="Q1288" i="11"/>
  <c r="P1288" i="11"/>
  <c r="O1288" i="11"/>
  <c r="M1288" i="11"/>
  <c r="N1288" i="11" s="1"/>
  <c r="AC1287" i="11"/>
  <c r="AB1287" i="11"/>
  <c r="AA1287" i="11"/>
  <c r="Z1287" i="11"/>
  <c r="Y1287" i="11"/>
  <c r="X1287" i="11"/>
  <c r="W1287" i="11"/>
  <c r="V1287" i="11"/>
  <c r="U1287" i="11"/>
  <c r="T1287" i="11"/>
  <c r="S1287" i="11"/>
  <c r="R1287" i="11"/>
  <c r="Q1287" i="11"/>
  <c r="P1287" i="11"/>
  <c r="O1287" i="11"/>
  <c r="M1287" i="11"/>
  <c r="N1287" i="11" s="1"/>
  <c r="AC1286" i="11"/>
  <c r="AB1286" i="11"/>
  <c r="AA1286" i="11"/>
  <c r="Z1286" i="11"/>
  <c r="Y1286" i="11"/>
  <c r="X1286" i="11"/>
  <c r="W1286" i="11"/>
  <c r="V1286" i="11"/>
  <c r="U1286" i="11"/>
  <c r="T1286" i="11"/>
  <c r="S1286" i="11"/>
  <c r="R1286" i="11"/>
  <c r="Q1286" i="11"/>
  <c r="P1286" i="11"/>
  <c r="O1286" i="11"/>
  <c r="N1286" i="11"/>
  <c r="M1286" i="11"/>
  <c r="AC1285" i="11"/>
  <c r="AB1285" i="11"/>
  <c r="AA1285" i="11"/>
  <c r="Z1285" i="11"/>
  <c r="Y1285" i="11"/>
  <c r="X1285" i="11"/>
  <c r="W1285" i="11"/>
  <c r="V1285" i="11"/>
  <c r="U1285" i="11"/>
  <c r="T1285" i="11"/>
  <c r="S1285" i="11"/>
  <c r="R1285" i="11"/>
  <c r="Q1285" i="11"/>
  <c r="P1285" i="11"/>
  <c r="O1285" i="11"/>
  <c r="M1285" i="11"/>
  <c r="M1278" i="11"/>
  <c r="AC1278" i="11" s="1"/>
  <c r="M1274" i="11"/>
  <c r="AC1274" i="11" s="1"/>
  <c r="AC1273" i="11" s="1"/>
  <c r="M1273" i="11"/>
  <c r="M1272" i="11"/>
  <c r="AC1272" i="11" s="1"/>
  <c r="M1271" i="11"/>
  <c r="AC1271" i="11" s="1"/>
  <c r="M1270" i="11"/>
  <c r="AC1270" i="11" s="1"/>
  <c r="AC1269" i="11" s="1"/>
  <c r="M1269" i="11"/>
  <c r="M1268" i="11"/>
  <c r="AC1268" i="11" s="1"/>
  <c r="AB1267" i="11"/>
  <c r="AA1267" i="11"/>
  <c r="Z1267" i="11"/>
  <c r="Y1267" i="11"/>
  <c r="X1267" i="11"/>
  <c r="W1267" i="11"/>
  <c r="V1267" i="11"/>
  <c r="U1267" i="11"/>
  <c r="T1267" i="11"/>
  <c r="S1267" i="11"/>
  <c r="R1267" i="11"/>
  <c r="Q1267" i="11"/>
  <c r="P1267" i="11"/>
  <c r="O1267" i="11"/>
  <c r="N1267" i="11"/>
  <c r="M1267" i="11"/>
  <c r="AC1267" i="11" s="1"/>
  <c r="AB1266" i="11"/>
  <c r="AA1266" i="11"/>
  <c r="Z1266" i="11"/>
  <c r="Y1266" i="11"/>
  <c r="X1266" i="11"/>
  <c r="W1266" i="11"/>
  <c r="V1266" i="11"/>
  <c r="U1266" i="11"/>
  <c r="T1266" i="11"/>
  <c r="S1266" i="11"/>
  <c r="R1266" i="11"/>
  <c r="Q1266" i="11"/>
  <c r="P1266" i="11"/>
  <c r="O1266" i="11"/>
  <c r="N1266" i="11"/>
  <c r="M1266" i="11"/>
  <c r="AC1266" i="11" s="1"/>
  <c r="AC1265" i="11" s="1"/>
  <c r="AB1265" i="11"/>
  <c r="AA1265" i="11"/>
  <c r="Z1265" i="11"/>
  <c r="Y1265" i="11"/>
  <c r="X1265" i="11"/>
  <c r="W1265" i="11"/>
  <c r="V1265" i="11"/>
  <c r="U1265" i="11"/>
  <c r="T1265" i="11"/>
  <c r="S1265" i="11"/>
  <c r="R1265" i="11"/>
  <c r="Q1265" i="11"/>
  <c r="P1265" i="11"/>
  <c r="O1265" i="11"/>
  <c r="N1265" i="11"/>
  <c r="M1265" i="11"/>
  <c r="AB1264" i="11"/>
  <c r="AA1264" i="11"/>
  <c r="Z1264" i="11"/>
  <c r="Y1264" i="11"/>
  <c r="X1264" i="11"/>
  <c r="W1264" i="11"/>
  <c r="V1264" i="11"/>
  <c r="U1264" i="11"/>
  <c r="T1264" i="11"/>
  <c r="S1264" i="11"/>
  <c r="R1264" i="11"/>
  <c r="Q1264" i="11"/>
  <c r="P1264" i="11"/>
  <c r="O1264" i="11"/>
  <c r="N1264" i="11"/>
  <c r="M1264" i="11"/>
  <c r="AC1264" i="11" s="1"/>
  <c r="M1263" i="11"/>
  <c r="AC1263" i="11" s="1"/>
  <c r="AB1262" i="11"/>
  <c r="AA1262" i="11"/>
  <c r="Z1262" i="11"/>
  <c r="Y1262" i="11"/>
  <c r="X1262" i="11"/>
  <c r="W1262" i="11"/>
  <c r="V1262" i="11"/>
  <c r="U1262" i="11"/>
  <c r="T1262" i="11"/>
  <c r="S1262" i="11"/>
  <c r="R1262" i="11"/>
  <c r="Q1262" i="11"/>
  <c r="P1262" i="11"/>
  <c r="O1262" i="11"/>
  <c r="N1262" i="11"/>
  <c r="M1262" i="11"/>
  <c r="M1260" i="11"/>
  <c r="N1259" i="11"/>
  <c r="M1259" i="11"/>
  <c r="AC1259" i="11" s="1"/>
  <c r="M1258" i="11"/>
  <c r="N1257" i="11"/>
  <c r="M1257" i="11"/>
  <c r="AC1257" i="11" s="1"/>
  <c r="M1256" i="11"/>
  <c r="N1255" i="11"/>
  <c r="M1255" i="11"/>
  <c r="AC1255" i="11" s="1"/>
  <c r="M1254" i="11"/>
  <c r="N1253" i="11"/>
  <c r="M1253" i="11"/>
  <c r="AC1253" i="11" s="1"/>
  <c r="M1252" i="11"/>
  <c r="M1250" i="11"/>
  <c r="N1249" i="11"/>
  <c r="M1249" i="11"/>
  <c r="AC1249" i="11" s="1"/>
  <c r="M1248" i="11"/>
  <c r="N1247" i="11"/>
  <c r="M1247" i="11"/>
  <c r="AC1247" i="11" s="1"/>
  <c r="M1246" i="11"/>
  <c r="M1245" i="11"/>
  <c r="M1244" i="11"/>
  <c r="N1243" i="11"/>
  <c r="M1243" i="11"/>
  <c r="AC1243" i="11" s="1"/>
  <c r="M1242" i="11"/>
  <c r="M1241" i="11"/>
  <c r="N1241" i="11" s="1"/>
  <c r="M1240" i="11"/>
  <c r="M1239" i="11"/>
  <c r="M1238" i="11"/>
  <c r="M1237" i="11"/>
  <c r="N1237" i="11" s="1"/>
  <c r="M1236" i="11"/>
  <c r="M1234" i="11"/>
  <c r="N1233" i="11"/>
  <c r="M1233" i="11"/>
  <c r="AC1233" i="11" s="1"/>
  <c r="M1232" i="11"/>
  <c r="M1231" i="11"/>
  <c r="N1230" i="11"/>
  <c r="M1230" i="11"/>
  <c r="AC1230" i="11" s="1"/>
  <c r="M1229" i="11"/>
  <c r="N1229" i="11" s="1"/>
  <c r="N1228" i="11" s="1"/>
  <c r="M1227" i="11"/>
  <c r="N1227" i="11" s="1"/>
  <c r="N1226" i="11"/>
  <c r="M1226" i="11"/>
  <c r="AC1226" i="11" s="1"/>
  <c r="M1225" i="11"/>
  <c r="N1225" i="11" s="1"/>
  <c r="N1224" i="11" s="1"/>
  <c r="M1223" i="11"/>
  <c r="N1223" i="11" s="1"/>
  <c r="M1222" i="11"/>
  <c r="M1221" i="11"/>
  <c r="N1220" i="11"/>
  <c r="M1220" i="11"/>
  <c r="AC1220" i="11" s="1"/>
  <c r="M1219" i="11"/>
  <c r="N1219" i="11" s="1"/>
  <c r="M1218" i="11"/>
  <c r="M1217" i="11"/>
  <c r="N1216" i="11"/>
  <c r="M1216" i="11"/>
  <c r="AC1216" i="11" s="1"/>
  <c r="M1215" i="11"/>
  <c r="N1215" i="11" s="1"/>
  <c r="N1214" i="11" s="1"/>
  <c r="M1212" i="11"/>
  <c r="N1211" i="11"/>
  <c r="M1211" i="11"/>
  <c r="AC1211" i="11" s="1"/>
  <c r="M1210" i="11"/>
  <c r="M1209" i="11"/>
  <c r="N1208" i="11"/>
  <c r="M1208" i="11"/>
  <c r="AC1208" i="11" s="1"/>
  <c r="M1207" i="11"/>
  <c r="N1207" i="11" s="1"/>
  <c r="N1206" i="11"/>
  <c r="N1205" i="11" s="1"/>
  <c r="M1206" i="11"/>
  <c r="AC1206" i="11" s="1"/>
  <c r="M1205" i="11"/>
  <c r="N1204" i="11"/>
  <c r="M1204" i="11"/>
  <c r="AC1204" i="11" s="1"/>
  <c r="M1203" i="11"/>
  <c r="N1203" i="11" s="1"/>
  <c r="N1202" i="11"/>
  <c r="M1202" i="11"/>
  <c r="AC1202" i="11" s="1"/>
  <c r="M1201" i="11"/>
  <c r="M1199" i="11"/>
  <c r="N1198" i="11"/>
  <c r="M1198" i="11"/>
  <c r="AC1198" i="11" s="1"/>
  <c r="M1197" i="11"/>
  <c r="N1196" i="11"/>
  <c r="M1196" i="11"/>
  <c r="AC1196" i="11" s="1"/>
  <c r="M1195" i="11"/>
  <c r="N1194" i="11"/>
  <c r="M1194" i="11"/>
  <c r="AC1194" i="11" s="1"/>
  <c r="M1193" i="11"/>
  <c r="M1192" i="11"/>
  <c r="N1192" i="11" s="1"/>
  <c r="M1191" i="11"/>
  <c r="M1190" i="11"/>
  <c r="M1189" i="11"/>
  <c r="M1188" i="11"/>
  <c r="N1188" i="11" s="1"/>
  <c r="M1187" i="11"/>
  <c r="N1187" i="11" s="1"/>
  <c r="M1186" i="11"/>
  <c r="N1186" i="11" s="1"/>
  <c r="M1185" i="11"/>
  <c r="AB1182" i="11"/>
  <c r="AA1182" i="11"/>
  <c r="Z1182" i="11"/>
  <c r="Y1182" i="11"/>
  <c r="X1182" i="11"/>
  <c r="W1182" i="11"/>
  <c r="V1182" i="11"/>
  <c r="U1182" i="11"/>
  <c r="T1182" i="11"/>
  <c r="S1182" i="11"/>
  <c r="R1182" i="11"/>
  <c r="Q1182" i="11"/>
  <c r="P1182" i="11"/>
  <c r="O1182" i="11"/>
  <c r="N1182" i="11"/>
  <c r="M1182" i="11"/>
  <c r="AC1182" i="11" s="1"/>
  <c r="AB1181" i="11"/>
  <c r="AA1181" i="11"/>
  <c r="Z1181" i="11"/>
  <c r="Y1181" i="11"/>
  <c r="X1181" i="11"/>
  <c r="W1181" i="11"/>
  <c r="V1181" i="11"/>
  <c r="U1181" i="11"/>
  <c r="T1181" i="11"/>
  <c r="S1181" i="11"/>
  <c r="R1181" i="11"/>
  <c r="Q1181" i="11"/>
  <c r="P1181" i="11"/>
  <c r="O1181" i="11"/>
  <c r="N1181" i="11"/>
  <c r="M1181" i="11"/>
  <c r="AC1181" i="11" s="1"/>
  <c r="AC1180" i="11" s="1"/>
  <c r="AB1180" i="11"/>
  <c r="AA1180" i="11"/>
  <c r="Z1180" i="11"/>
  <c r="Y1180" i="11"/>
  <c r="X1180" i="11"/>
  <c r="W1180" i="11"/>
  <c r="V1180" i="11"/>
  <c r="U1180" i="11"/>
  <c r="T1180" i="11"/>
  <c r="S1180" i="11"/>
  <c r="R1180" i="11"/>
  <c r="Q1180" i="11"/>
  <c r="P1180" i="11"/>
  <c r="O1180" i="11"/>
  <c r="N1180" i="11"/>
  <c r="M1180" i="11"/>
  <c r="AB1179" i="11"/>
  <c r="AA1179" i="11"/>
  <c r="Z1179" i="11"/>
  <c r="Y1179" i="11"/>
  <c r="X1179" i="11"/>
  <c r="W1179" i="11"/>
  <c r="V1179" i="11"/>
  <c r="U1179" i="11"/>
  <c r="T1179" i="11"/>
  <c r="S1179" i="11"/>
  <c r="R1179" i="11"/>
  <c r="Q1179" i="11"/>
  <c r="P1179" i="11"/>
  <c r="O1179" i="11"/>
  <c r="N1179" i="11"/>
  <c r="M1179" i="11"/>
  <c r="AC1179" i="11" s="1"/>
  <c r="AB1178" i="11"/>
  <c r="AA1178" i="11"/>
  <c r="Z1178" i="11"/>
  <c r="Y1178" i="11"/>
  <c r="X1178" i="11"/>
  <c r="W1178" i="11"/>
  <c r="V1178" i="11"/>
  <c r="U1178" i="11"/>
  <c r="T1178" i="11"/>
  <c r="S1178" i="11"/>
  <c r="R1178" i="11"/>
  <c r="Q1178" i="11"/>
  <c r="P1178" i="11"/>
  <c r="O1178" i="11"/>
  <c r="N1178" i="11"/>
  <c r="M1178" i="11"/>
  <c r="AC1178" i="11" s="1"/>
  <c r="AB1177" i="11"/>
  <c r="AA1177" i="11"/>
  <c r="Z1177" i="11"/>
  <c r="Y1177" i="11"/>
  <c r="X1177" i="11"/>
  <c r="W1177" i="11"/>
  <c r="V1177" i="11"/>
  <c r="U1177" i="11"/>
  <c r="T1177" i="11"/>
  <c r="S1177" i="11"/>
  <c r="R1177" i="11"/>
  <c r="Q1177" i="11"/>
  <c r="P1177" i="11"/>
  <c r="O1177" i="11"/>
  <c r="N1177" i="11"/>
  <c r="M1177" i="11"/>
  <c r="AC1177" i="11" s="1"/>
  <c r="AC1176" i="11" s="1"/>
  <c r="AB1176" i="11"/>
  <c r="AA1176" i="11"/>
  <c r="Z1176" i="11"/>
  <c r="Y1176" i="11"/>
  <c r="X1176" i="11"/>
  <c r="W1176" i="11"/>
  <c r="V1176" i="11"/>
  <c r="U1176" i="11"/>
  <c r="T1176" i="11"/>
  <c r="S1176" i="11"/>
  <c r="R1176" i="11"/>
  <c r="Q1176" i="11"/>
  <c r="P1176" i="11"/>
  <c r="O1176" i="11"/>
  <c r="N1176" i="11"/>
  <c r="M1176" i="11"/>
  <c r="AB1175" i="11"/>
  <c r="AA1175" i="11"/>
  <c r="Z1175" i="11"/>
  <c r="Y1175" i="11"/>
  <c r="X1175" i="11"/>
  <c r="W1175" i="11"/>
  <c r="V1175" i="11"/>
  <c r="U1175" i="11"/>
  <c r="T1175" i="11"/>
  <c r="S1175" i="11"/>
  <c r="R1175" i="11"/>
  <c r="Q1175" i="11"/>
  <c r="P1175" i="11"/>
  <c r="O1175" i="11"/>
  <c r="N1175" i="11"/>
  <c r="M1175" i="11"/>
  <c r="AC1175" i="11" s="1"/>
  <c r="AB1174" i="11"/>
  <c r="AA1174" i="11"/>
  <c r="Z1174" i="11"/>
  <c r="Y1174" i="11"/>
  <c r="X1174" i="11"/>
  <c r="W1174" i="11"/>
  <c r="V1174" i="11"/>
  <c r="U1174" i="11"/>
  <c r="T1174" i="11"/>
  <c r="S1174" i="11"/>
  <c r="R1174" i="11"/>
  <c r="Q1174" i="11"/>
  <c r="P1174" i="11"/>
  <c r="O1174" i="11"/>
  <c r="N1174" i="11"/>
  <c r="M1174" i="11"/>
  <c r="AC1174" i="11" s="1"/>
  <c r="AC1173" i="11" s="1"/>
  <c r="AB1173" i="11"/>
  <c r="AA1173" i="11"/>
  <c r="Z1173" i="11"/>
  <c r="Y1173" i="11"/>
  <c r="X1173" i="11"/>
  <c r="W1173" i="11"/>
  <c r="V1173" i="11"/>
  <c r="U1173" i="11"/>
  <c r="T1173" i="11"/>
  <c r="S1173" i="11"/>
  <c r="R1173" i="11"/>
  <c r="Q1173" i="11"/>
  <c r="P1173" i="11"/>
  <c r="O1173" i="11"/>
  <c r="N1173" i="11"/>
  <c r="M1173" i="11"/>
  <c r="AB1172" i="11"/>
  <c r="AA1172" i="11"/>
  <c r="Z1172" i="11"/>
  <c r="Y1172" i="11"/>
  <c r="X1172" i="11"/>
  <c r="W1172" i="11"/>
  <c r="V1172" i="11"/>
  <c r="U1172" i="11"/>
  <c r="T1172" i="11"/>
  <c r="S1172" i="11"/>
  <c r="R1172" i="11"/>
  <c r="Q1172" i="11"/>
  <c r="P1172" i="11"/>
  <c r="O1172" i="11"/>
  <c r="N1172" i="11"/>
  <c r="M1172" i="11"/>
  <c r="AC1172" i="11" s="1"/>
  <c r="AB1171" i="11"/>
  <c r="AA1171" i="11"/>
  <c r="Z1171" i="11"/>
  <c r="Y1171" i="11"/>
  <c r="X1171" i="11"/>
  <c r="W1171" i="11"/>
  <c r="V1171" i="11"/>
  <c r="U1171" i="11"/>
  <c r="T1171" i="11"/>
  <c r="S1171" i="11"/>
  <c r="R1171" i="11"/>
  <c r="Q1171" i="11"/>
  <c r="P1171" i="11"/>
  <c r="O1171" i="11"/>
  <c r="N1171" i="11"/>
  <c r="M1171" i="11"/>
  <c r="AC1171" i="11" s="1"/>
  <c r="AC1170" i="11" s="1"/>
  <c r="AB1170" i="11"/>
  <c r="AA1170" i="11"/>
  <c r="Z1170" i="11"/>
  <c r="Y1170" i="11"/>
  <c r="X1170" i="11"/>
  <c r="W1170" i="11"/>
  <c r="V1170" i="11"/>
  <c r="U1170" i="11"/>
  <c r="T1170" i="11"/>
  <c r="S1170" i="11"/>
  <c r="R1170" i="11"/>
  <c r="Q1170" i="11"/>
  <c r="P1170" i="11"/>
  <c r="O1170" i="11"/>
  <c r="N1170" i="11"/>
  <c r="M1170" i="11"/>
  <c r="AB1169" i="11"/>
  <c r="AA1169" i="11"/>
  <c r="Z1169" i="11"/>
  <c r="Y1169" i="11"/>
  <c r="X1169" i="11"/>
  <c r="W1169" i="11"/>
  <c r="V1169" i="11"/>
  <c r="U1169" i="11"/>
  <c r="T1169" i="11"/>
  <c r="S1169" i="11"/>
  <c r="R1169" i="11"/>
  <c r="Q1169" i="11"/>
  <c r="P1169" i="11"/>
  <c r="O1169" i="11"/>
  <c r="N1169" i="11"/>
  <c r="M1169" i="11"/>
  <c r="AC1169" i="11" s="1"/>
  <c r="AB1168" i="11"/>
  <c r="AA1168" i="11"/>
  <c r="Z1168" i="11"/>
  <c r="Y1168" i="11"/>
  <c r="X1168" i="11"/>
  <c r="W1168" i="11"/>
  <c r="V1168" i="11"/>
  <c r="U1168" i="11"/>
  <c r="T1168" i="11"/>
  <c r="S1168" i="11"/>
  <c r="R1168" i="11"/>
  <c r="Q1168" i="11"/>
  <c r="P1168" i="11"/>
  <c r="O1168" i="11"/>
  <c r="N1168" i="11"/>
  <c r="M1168" i="11"/>
  <c r="AC1168" i="11" s="1"/>
  <c r="AC1167" i="11" s="1"/>
  <c r="AB1167" i="11"/>
  <c r="AA1167" i="11"/>
  <c r="Z1167" i="11"/>
  <c r="Y1167" i="11"/>
  <c r="X1167" i="11"/>
  <c r="W1167" i="11"/>
  <c r="V1167" i="11"/>
  <c r="U1167" i="11"/>
  <c r="T1167" i="11"/>
  <c r="S1167" i="11"/>
  <c r="R1167" i="11"/>
  <c r="Q1167" i="11"/>
  <c r="P1167" i="11"/>
  <c r="O1167" i="11"/>
  <c r="N1167" i="11"/>
  <c r="M1167" i="11"/>
  <c r="AB1166" i="11"/>
  <c r="AA1166" i="11"/>
  <c r="Z1166" i="11"/>
  <c r="Y1166" i="11"/>
  <c r="X1166" i="11"/>
  <c r="W1166" i="11"/>
  <c r="V1166" i="11"/>
  <c r="U1166" i="11"/>
  <c r="T1166" i="11"/>
  <c r="S1166" i="11"/>
  <c r="R1166" i="11"/>
  <c r="Q1166" i="11"/>
  <c r="P1166" i="11"/>
  <c r="O1166" i="11"/>
  <c r="N1166" i="11"/>
  <c r="M1166" i="11"/>
  <c r="AC1166" i="11" s="1"/>
  <c r="AB1165" i="11"/>
  <c r="AA1165" i="11"/>
  <c r="Z1165" i="11"/>
  <c r="Y1165" i="11"/>
  <c r="X1165" i="11"/>
  <c r="W1165" i="11"/>
  <c r="V1165" i="11"/>
  <c r="U1165" i="11"/>
  <c r="T1165" i="11"/>
  <c r="S1165" i="11"/>
  <c r="R1165" i="11"/>
  <c r="Q1165" i="11"/>
  <c r="P1165" i="11"/>
  <c r="O1165" i="11"/>
  <c r="N1165" i="11"/>
  <c r="M1165" i="11"/>
  <c r="AC1165" i="11" s="1"/>
  <c r="AC1164" i="11" s="1"/>
  <c r="AB1164" i="11"/>
  <c r="AA1164" i="11"/>
  <c r="Z1164" i="11"/>
  <c r="Y1164" i="11"/>
  <c r="X1164" i="11"/>
  <c r="W1164" i="11"/>
  <c r="V1164" i="11"/>
  <c r="U1164" i="11"/>
  <c r="T1164" i="11"/>
  <c r="S1164" i="11"/>
  <c r="R1164" i="11"/>
  <c r="Q1164" i="11"/>
  <c r="P1164" i="11"/>
  <c r="O1164" i="11"/>
  <c r="N1164" i="11"/>
  <c r="M1164" i="11"/>
  <c r="AB1163" i="11"/>
  <c r="AA1163" i="11"/>
  <c r="Z1163" i="11"/>
  <c r="Y1163" i="11"/>
  <c r="X1163" i="11"/>
  <c r="W1163" i="11"/>
  <c r="V1163" i="11"/>
  <c r="U1163" i="11"/>
  <c r="T1163" i="11"/>
  <c r="S1163" i="11"/>
  <c r="R1163" i="11"/>
  <c r="Q1163" i="11"/>
  <c r="P1163" i="11"/>
  <c r="O1163" i="11"/>
  <c r="N1163" i="11"/>
  <c r="M1163" i="11"/>
  <c r="AC1163" i="11" s="1"/>
  <c r="AB1162" i="11"/>
  <c r="AA1162" i="11"/>
  <c r="Z1162" i="11"/>
  <c r="Y1162" i="11"/>
  <c r="X1162" i="11"/>
  <c r="W1162" i="11"/>
  <c r="V1162" i="11"/>
  <c r="U1162" i="11"/>
  <c r="T1162" i="11"/>
  <c r="S1162" i="11"/>
  <c r="R1162" i="11"/>
  <c r="Q1162" i="11"/>
  <c r="P1162" i="11"/>
  <c r="O1162" i="11"/>
  <c r="N1162" i="11"/>
  <c r="M1162" i="11"/>
  <c r="AC1162" i="11" s="1"/>
  <c r="AC1161" i="11" s="1"/>
  <c r="AB1161" i="11"/>
  <c r="AA1161" i="11"/>
  <c r="Z1161" i="11"/>
  <c r="Y1161" i="11"/>
  <c r="X1161" i="11"/>
  <c r="W1161" i="11"/>
  <c r="V1161" i="11"/>
  <c r="U1161" i="11"/>
  <c r="T1161" i="11"/>
  <c r="S1161" i="11"/>
  <c r="R1161" i="11"/>
  <c r="Q1161" i="11"/>
  <c r="P1161" i="11"/>
  <c r="O1161" i="11"/>
  <c r="N1161" i="11"/>
  <c r="M1161" i="11"/>
  <c r="AB1160" i="11"/>
  <c r="AA1160" i="11"/>
  <c r="Z1160" i="11"/>
  <c r="Y1160" i="11"/>
  <c r="X1160" i="11"/>
  <c r="W1160" i="11"/>
  <c r="V1160" i="11"/>
  <c r="U1160" i="11"/>
  <c r="T1160" i="11"/>
  <c r="S1160" i="11"/>
  <c r="R1160" i="11"/>
  <c r="Q1160" i="11"/>
  <c r="P1160" i="11"/>
  <c r="O1160" i="11"/>
  <c r="N1160" i="11"/>
  <c r="M1160" i="11"/>
  <c r="AC1160" i="11" s="1"/>
  <c r="AB1159" i="11"/>
  <c r="AA1159" i="11"/>
  <c r="Z1159" i="11"/>
  <c r="Y1159" i="11"/>
  <c r="X1159" i="11"/>
  <c r="W1159" i="11"/>
  <c r="V1159" i="11"/>
  <c r="U1159" i="11"/>
  <c r="T1159" i="11"/>
  <c r="S1159" i="11"/>
  <c r="R1159" i="11"/>
  <c r="Q1159" i="11"/>
  <c r="P1159" i="11"/>
  <c r="O1159" i="11"/>
  <c r="N1159" i="11"/>
  <c r="M1159" i="11"/>
  <c r="AC1159" i="11" s="1"/>
  <c r="AC1158" i="11" s="1"/>
  <c r="AB1158" i="11"/>
  <c r="AA1158" i="11"/>
  <c r="Z1158" i="11"/>
  <c r="Y1158" i="11"/>
  <c r="X1158" i="11"/>
  <c r="W1158" i="11"/>
  <c r="V1158" i="11"/>
  <c r="U1158" i="11"/>
  <c r="T1158" i="11"/>
  <c r="S1158" i="11"/>
  <c r="R1158" i="11"/>
  <c r="Q1158" i="11"/>
  <c r="P1158" i="11"/>
  <c r="O1158" i="11"/>
  <c r="N1158" i="11"/>
  <c r="M1158" i="11"/>
  <c r="AB1156" i="11"/>
  <c r="AA1156" i="11"/>
  <c r="Z1156" i="11"/>
  <c r="Y1156" i="11"/>
  <c r="X1156" i="11"/>
  <c r="W1156" i="11"/>
  <c r="V1156" i="11"/>
  <c r="U1156" i="11"/>
  <c r="T1156" i="11"/>
  <c r="S1156" i="11"/>
  <c r="R1156" i="11"/>
  <c r="Q1156" i="11"/>
  <c r="P1156" i="11"/>
  <c r="O1156" i="11"/>
  <c r="N1156" i="11"/>
  <c r="M1156" i="11"/>
  <c r="AC1156" i="11" s="1"/>
  <c r="AB1155" i="11"/>
  <c r="AA1155" i="11"/>
  <c r="Z1155" i="11"/>
  <c r="Y1155" i="11"/>
  <c r="X1155" i="11"/>
  <c r="W1155" i="11"/>
  <c r="V1155" i="11"/>
  <c r="U1155" i="11"/>
  <c r="T1155" i="11"/>
  <c r="S1155" i="11"/>
  <c r="R1155" i="11"/>
  <c r="Q1155" i="11"/>
  <c r="P1155" i="11"/>
  <c r="O1155" i="11"/>
  <c r="N1155" i="11"/>
  <c r="M1155" i="11"/>
  <c r="AC1155" i="11" s="1"/>
  <c r="AB1154" i="11"/>
  <c r="AA1154" i="11"/>
  <c r="Z1154" i="11"/>
  <c r="Y1154" i="11"/>
  <c r="X1154" i="11"/>
  <c r="W1154" i="11"/>
  <c r="V1154" i="11"/>
  <c r="U1154" i="11"/>
  <c r="T1154" i="11"/>
  <c r="S1154" i="11"/>
  <c r="R1154" i="11"/>
  <c r="Q1154" i="11"/>
  <c r="P1154" i="11"/>
  <c r="O1154" i="11"/>
  <c r="N1154" i="11"/>
  <c r="M1154" i="11"/>
  <c r="AC1154" i="11" s="1"/>
  <c r="AC1153" i="11" s="1"/>
  <c r="AB1153" i="11"/>
  <c r="AA1153" i="11"/>
  <c r="Z1153" i="11"/>
  <c r="Y1153" i="11"/>
  <c r="X1153" i="11"/>
  <c r="W1153" i="11"/>
  <c r="V1153" i="11"/>
  <c r="U1153" i="11"/>
  <c r="T1153" i="11"/>
  <c r="S1153" i="11"/>
  <c r="R1153" i="11"/>
  <c r="Q1153" i="11"/>
  <c r="P1153" i="11"/>
  <c r="O1153" i="11"/>
  <c r="N1153" i="11"/>
  <c r="M1153" i="11"/>
  <c r="AB1152" i="11"/>
  <c r="AA1152" i="11"/>
  <c r="Z1152" i="11"/>
  <c r="Y1152" i="11"/>
  <c r="X1152" i="11"/>
  <c r="W1152" i="11"/>
  <c r="V1152" i="11"/>
  <c r="U1152" i="11"/>
  <c r="T1152" i="11"/>
  <c r="S1152" i="11"/>
  <c r="R1152" i="11"/>
  <c r="Q1152" i="11"/>
  <c r="P1152" i="11"/>
  <c r="O1152" i="11"/>
  <c r="N1152" i="11"/>
  <c r="M1152" i="11"/>
  <c r="AC1152" i="11" s="1"/>
  <c r="AB1151" i="11"/>
  <c r="AA1151" i="11"/>
  <c r="Z1151" i="11"/>
  <c r="Y1151" i="11"/>
  <c r="X1151" i="11"/>
  <c r="W1151" i="11"/>
  <c r="V1151" i="11"/>
  <c r="U1151" i="11"/>
  <c r="T1151" i="11"/>
  <c r="S1151" i="11"/>
  <c r="R1151" i="11"/>
  <c r="Q1151" i="11"/>
  <c r="P1151" i="11"/>
  <c r="O1151" i="11"/>
  <c r="N1151" i="11"/>
  <c r="M1151" i="11"/>
  <c r="AC1151" i="11" s="1"/>
  <c r="AC1150" i="11" s="1"/>
  <c r="AB1150" i="11"/>
  <c r="AA1150" i="11"/>
  <c r="Z1150" i="11"/>
  <c r="Y1150" i="11"/>
  <c r="X1150" i="11"/>
  <c r="W1150" i="11"/>
  <c r="V1150" i="11"/>
  <c r="U1150" i="11"/>
  <c r="T1150" i="11"/>
  <c r="S1150" i="11"/>
  <c r="R1150" i="11"/>
  <c r="Q1150" i="11"/>
  <c r="P1150" i="11"/>
  <c r="O1150" i="11"/>
  <c r="N1150" i="11"/>
  <c r="M1150" i="11"/>
  <c r="AB1149" i="11"/>
  <c r="AA1149" i="11"/>
  <c r="Z1149" i="11"/>
  <c r="Y1149" i="11"/>
  <c r="X1149" i="11"/>
  <c r="W1149" i="11"/>
  <c r="V1149" i="11"/>
  <c r="U1149" i="11"/>
  <c r="T1149" i="11"/>
  <c r="S1149" i="11"/>
  <c r="R1149" i="11"/>
  <c r="Q1149" i="11"/>
  <c r="P1149" i="11"/>
  <c r="O1149" i="11"/>
  <c r="N1149" i="11"/>
  <c r="M1149" i="11"/>
  <c r="AC1149" i="11" s="1"/>
  <c r="AB1148" i="11"/>
  <c r="AA1148" i="11"/>
  <c r="Z1148" i="11"/>
  <c r="Y1148" i="11"/>
  <c r="X1148" i="11"/>
  <c r="W1148" i="11"/>
  <c r="V1148" i="11"/>
  <c r="U1148" i="11"/>
  <c r="T1148" i="11"/>
  <c r="S1148" i="11"/>
  <c r="R1148" i="11"/>
  <c r="Q1148" i="11"/>
  <c r="P1148" i="11"/>
  <c r="O1148" i="11"/>
  <c r="N1148" i="11"/>
  <c r="M1148" i="11"/>
  <c r="AC1148" i="11" s="1"/>
  <c r="AB1147" i="11"/>
  <c r="AA1147" i="11"/>
  <c r="Z1147" i="11"/>
  <c r="Y1147" i="11"/>
  <c r="X1147" i="11"/>
  <c r="W1147" i="11"/>
  <c r="V1147" i="11"/>
  <c r="U1147" i="11"/>
  <c r="T1147" i="11"/>
  <c r="S1147" i="11"/>
  <c r="R1147" i="11"/>
  <c r="Q1147" i="11"/>
  <c r="P1147" i="11"/>
  <c r="O1147" i="11"/>
  <c r="N1147" i="11"/>
  <c r="M1147" i="11"/>
  <c r="AC1147" i="11" s="1"/>
  <c r="AC1146" i="11" s="1"/>
  <c r="AB1146" i="11"/>
  <c r="AA1146" i="11"/>
  <c r="Z1146" i="11"/>
  <c r="Y1146" i="11"/>
  <c r="X1146" i="11"/>
  <c r="W1146" i="11"/>
  <c r="V1146" i="11"/>
  <c r="U1146" i="11"/>
  <c r="T1146" i="11"/>
  <c r="S1146" i="11"/>
  <c r="R1146" i="11"/>
  <c r="Q1146" i="11"/>
  <c r="P1146" i="11"/>
  <c r="O1146" i="11"/>
  <c r="N1146" i="11"/>
  <c r="M1146" i="11"/>
  <c r="AB1145" i="11"/>
  <c r="AA1145" i="11"/>
  <c r="Z1145" i="11"/>
  <c r="Y1145" i="11"/>
  <c r="X1145" i="11"/>
  <c r="W1145" i="11"/>
  <c r="V1145" i="11"/>
  <c r="U1145" i="11"/>
  <c r="T1145" i="11"/>
  <c r="S1145" i="11"/>
  <c r="R1145" i="11"/>
  <c r="Q1145" i="11"/>
  <c r="P1145" i="11"/>
  <c r="O1145" i="11"/>
  <c r="N1145" i="11"/>
  <c r="M1145" i="11"/>
  <c r="AC1145" i="11" s="1"/>
  <c r="AB1144" i="11"/>
  <c r="AA1144" i="11"/>
  <c r="Z1144" i="11"/>
  <c r="Y1144" i="11"/>
  <c r="X1144" i="11"/>
  <c r="W1144" i="11"/>
  <c r="V1144" i="11"/>
  <c r="U1144" i="11"/>
  <c r="T1144" i="11"/>
  <c r="S1144" i="11"/>
  <c r="R1144" i="11"/>
  <c r="Q1144" i="11"/>
  <c r="P1144" i="11"/>
  <c r="O1144" i="11"/>
  <c r="N1144" i="11"/>
  <c r="M1144" i="11"/>
  <c r="AC1144" i="11" s="1"/>
  <c r="AC1143" i="11" s="1"/>
  <c r="AB1143" i="11"/>
  <c r="AA1143" i="11"/>
  <c r="Z1143" i="11"/>
  <c r="Y1143" i="11"/>
  <c r="X1143" i="11"/>
  <c r="W1143" i="11"/>
  <c r="V1143" i="11"/>
  <c r="U1143" i="11"/>
  <c r="T1143" i="11"/>
  <c r="S1143" i="11"/>
  <c r="R1143" i="11"/>
  <c r="Q1143" i="11"/>
  <c r="P1143" i="11"/>
  <c r="O1143" i="11"/>
  <c r="N1143" i="11"/>
  <c r="M1143" i="11"/>
  <c r="AB1142" i="11"/>
  <c r="AA1142" i="11"/>
  <c r="Z1142" i="11"/>
  <c r="Y1142" i="11"/>
  <c r="X1142" i="11"/>
  <c r="W1142" i="11"/>
  <c r="V1142" i="11"/>
  <c r="U1142" i="11"/>
  <c r="T1142" i="11"/>
  <c r="S1142" i="11"/>
  <c r="R1142" i="11"/>
  <c r="Q1142" i="11"/>
  <c r="P1142" i="11"/>
  <c r="O1142" i="11"/>
  <c r="N1142" i="11"/>
  <c r="M1142" i="11"/>
  <c r="AC1142" i="11" s="1"/>
  <c r="AB1141" i="11"/>
  <c r="AA1141" i="11"/>
  <c r="Z1141" i="11"/>
  <c r="Y1141" i="11"/>
  <c r="X1141" i="11"/>
  <c r="W1141" i="11"/>
  <c r="V1141" i="11"/>
  <c r="U1141" i="11"/>
  <c r="T1141" i="11"/>
  <c r="S1141" i="11"/>
  <c r="R1141" i="11"/>
  <c r="Q1141" i="11"/>
  <c r="P1141" i="11"/>
  <c r="O1141" i="11"/>
  <c r="N1141" i="11"/>
  <c r="M1141" i="11"/>
  <c r="AC1141" i="11" s="1"/>
  <c r="AB1140" i="11"/>
  <c r="AA1140" i="11"/>
  <c r="Z1140" i="11"/>
  <c r="Y1140" i="11"/>
  <c r="X1140" i="11"/>
  <c r="W1140" i="11"/>
  <c r="V1140" i="11"/>
  <c r="U1140" i="11"/>
  <c r="T1140" i="11"/>
  <c r="S1140" i="11"/>
  <c r="R1140" i="11"/>
  <c r="Q1140" i="11"/>
  <c r="P1140" i="11"/>
  <c r="O1140" i="11"/>
  <c r="N1140" i="11"/>
  <c r="M1140" i="11"/>
  <c r="AC1140" i="11" s="1"/>
  <c r="AC1139" i="11" s="1"/>
  <c r="AB1139" i="11"/>
  <c r="AA1139" i="11"/>
  <c r="Z1139" i="11"/>
  <c r="Y1139" i="11"/>
  <c r="X1139" i="11"/>
  <c r="W1139" i="11"/>
  <c r="V1139" i="11"/>
  <c r="U1139" i="11"/>
  <c r="T1139" i="11"/>
  <c r="S1139" i="11"/>
  <c r="R1139" i="11"/>
  <c r="Q1139" i="11"/>
  <c r="P1139" i="11"/>
  <c r="O1139" i="11"/>
  <c r="N1139" i="11"/>
  <c r="M1139" i="11"/>
  <c r="AB1138" i="11"/>
  <c r="AA1138" i="11"/>
  <c r="Z1138" i="11"/>
  <c r="Y1138" i="11"/>
  <c r="X1138" i="11"/>
  <c r="W1138" i="11"/>
  <c r="V1138" i="11"/>
  <c r="U1138" i="11"/>
  <c r="T1138" i="11"/>
  <c r="S1138" i="11"/>
  <c r="R1138" i="11"/>
  <c r="Q1138" i="11"/>
  <c r="P1138" i="11"/>
  <c r="O1138" i="11"/>
  <c r="N1138" i="11"/>
  <c r="M1138" i="11"/>
  <c r="AC1138" i="11" s="1"/>
  <c r="AB1137" i="11"/>
  <c r="AA1137" i="11"/>
  <c r="Z1137" i="11"/>
  <c r="Y1137" i="11"/>
  <c r="X1137" i="11"/>
  <c r="W1137" i="11"/>
  <c r="V1137" i="11"/>
  <c r="U1137" i="11"/>
  <c r="T1137" i="11"/>
  <c r="S1137" i="11"/>
  <c r="R1137" i="11"/>
  <c r="Q1137" i="11"/>
  <c r="P1137" i="11"/>
  <c r="O1137" i="11"/>
  <c r="N1137" i="11"/>
  <c r="M1137" i="11"/>
  <c r="AC1137" i="11" s="1"/>
  <c r="AC1136" i="11" s="1"/>
  <c r="AB1136" i="11"/>
  <c r="AA1136" i="11"/>
  <c r="Z1136" i="11"/>
  <c r="Y1136" i="11"/>
  <c r="X1136" i="11"/>
  <c r="W1136" i="11"/>
  <c r="V1136" i="11"/>
  <c r="U1136" i="11"/>
  <c r="T1136" i="11"/>
  <c r="S1136" i="11"/>
  <c r="R1136" i="11"/>
  <c r="Q1136" i="11"/>
  <c r="P1136" i="11"/>
  <c r="O1136" i="11"/>
  <c r="N1136" i="11"/>
  <c r="M1136" i="11"/>
  <c r="AB1134" i="11"/>
  <c r="AA1134" i="11"/>
  <c r="Z1134" i="11"/>
  <c r="Y1134" i="11"/>
  <c r="X1134" i="11"/>
  <c r="W1134" i="11"/>
  <c r="V1134" i="11"/>
  <c r="U1134" i="11"/>
  <c r="T1134" i="11"/>
  <c r="S1134" i="11"/>
  <c r="R1134" i="11"/>
  <c r="Q1134" i="11"/>
  <c r="P1134" i="11"/>
  <c r="O1134" i="11"/>
  <c r="N1134" i="11"/>
  <c r="M1134" i="11"/>
  <c r="AC1134" i="11" s="1"/>
  <c r="AB1133" i="11"/>
  <c r="AA1133" i="11"/>
  <c r="Z1133" i="11"/>
  <c r="Y1133" i="11"/>
  <c r="X1133" i="11"/>
  <c r="W1133" i="11"/>
  <c r="V1133" i="11"/>
  <c r="U1133" i="11"/>
  <c r="T1133" i="11"/>
  <c r="S1133" i="11"/>
  <c r="R1133" i="11"/>
  <c r="Q1133" i="11"/>
  <c r="P1133" i="11"/>
  <c r="O1133" i="11"/>
  <c r="N1133" i="11"/>
  <c r="M1133" i="11"/>
  <c r="AC1133" i="11" s="1"/>
  <c r="AB1132" i="11"/>
  <c r="AA1132" i="11"/>
  <c r="Z1132" i="11"/>
  <c r="Y1132" i="11"/>
  <c r="X1132" i="11"/>
  <c r="W1132" i="11"/>
  <c r="V1132" i="11"/>
  <c r="U1132" i="11"/>
  <c r="T1132" i="11"/>
  <c r="S1132" i="11"/>
  <c r="R1132" i="11"/>
  <c r="Q1132" i="11"/>
  <c r="P1132" i="11"/>
  <c r="O1132" i="11"/>
  <c r="N1132" i="11"/>
  <c r="M1132" i="11"/>
  <c r="AC1132" i="11" s="1"/>
  <c r="AC1131" i="11" s="1"/>
  <c r="AB1131" i="11"/>
  <c r="AA1131" i="11"/>
  <c r="Z1131" i="11"/>
  <c r="Y1131" i="11"/>
  <c r="X1131" i="11"/>
  <c r="W1131" i="11"/>
  <c r="V1131" i="11"/>
  <c r="U1131" i="11"/>
  <c r="T1131" i="11"/>
  <c r="S1131" i="11"/>
  <c r="R1131" i="11"/>
  <c r="Q1131" i="11"/>
  <c r="P1131" i="11"/>
  <c r="O1131" i="11"/>
  <c r="N1131" i="11"/>
  <c r="M1131" i="11"/>
  <c r="AB1130" i="11"/>
  <c r="AA1130" i="11"/>
  <c r="Z1130" i="11"/>
  <c r="Y1130" i="11"/>
  <c r="X1130" i="11"/>
  <c r="W1130" i="11"/>
  <c r="V1130" i="11"/>
  <c r="U1130" i="11"/>
  <c r="T1130" i="11"/>
  <c r="S1130" i="11"/>
  <c r="R1130" i="11"/>
  <c r="Q1130" i="11"/>
  <c r="P1130" i="11"/>
  <c r="O1130" i="11"/>
  <c r="N1130" i="11"/>
  <c r="M1130" i="11"/>
  <c r="AC1130" i="11" s="1"/>
  <c r="AB1129" i="11"/>
  <c r="AA1129" i="11"/>
  <c r="Z1129" i="11"/>
  <c r="Y1129" i="11"/>
  <c r="X1129" i="11"/>
  <c r="W1129" i="11"/>
  <c r="V1129" i="11"/>
  <c r="U1129" i="11"/>
  <c r="T1129" i="11"/>
  <c r="S1129" i="11"/>
  <c r="R1129" i="11"/>
  <c r="Q1129" i="11"/>
  <c r="P1129" i="11"/>
  <c r="O1129" i="11"/>
  <c r="N1129" i="11"/>
  <c r="M1129" i="11"/>
  <c r="AC1129" i="11" s="1"/>
  <c r="AB1128" i="11"/>
  <c r="AA1128" i="11"/>
  <c r="Z1128" i="11"/>
  <c r="Y1128" i="11"/>
  <c r="X1128" i="11"/>
  <c r="W1128" i="11"/>
  <c r="V1128" i="11"/>
  <c r="U1128" i="11"/>
  <c r="T1128" i="11"/>
  <c r="S1128" i="11"/>
  <c r="R1128" i="11"/>
  <c r="Q1128" i="11"/>
  <c r="P1128" i="11"/>
  <c r="O1128" i="11"/>
  <c r="N1128" i="11"/>
  <c r="M1128" i="11"/>
  <c r="AC1128" i="11" s="1"/>
  <c r="AC1127" i="11" s="1"/>
  <c r="AB1127" i="11"/>
  <c r="AA1127" i="11"/>
  <c r="Z1127" i="11"/>
  <c r="Y1127" i="11"/>
  <c r="X1127" i="11"/>
  <c r="W1127" i="11"/>
  <c r="V1127" i="11"/>
  <c r="U1127" i="11"/>
  <c r="T1127" i="11"/>
  <c r="S1127" i="11"/>
  <c r="R1127" i="11"/>
  <c r="Q1127" i="11"/>
  <c r="P1127" i="11"/>
  <c r="O1127" i="11"/>
  <c r="N1127" i="11"/>
  <c r="M1127" i="11"/>
  <c r="AB1126" i="11"/>
  <c r="AA1126" i="11"/>
  <c r="Z1126" i="11"/>
  <c r="Y1126" i="11"/>
  <c r="X1126" i="11"/>
  <c r="W1126" i="11"/>
  <c r="V1126" i="11"/>
  <c r="U1126" i="11"/>
  <c r="T1126" i="11"/>
  <c r="S1126" i="11"/>
  <c r="R1126" i="11"/>
  <c r="Q1126" i="11"/>
  <c r="P1126" i="11"/>
  <c r="O1126" i="11"/>
  <c r="N1126" i="11"/>
  <c r="M1126" i="11"/>
  <c r="AC1126" i="11" s="1"/>
  <c r="AB1125" i="11"/>
  <c r="AA1125" i="11"/>
  <c r="Z1125" i="11"/>
  <c r="Y1125" i="11"/>
  <c r="X1125" i="11"/>
  <c r="W1125" i="11"/>
  <c r="V1125" i="11"/>
  <c r="U1125" i="11"/>
  <c r="T1125" i="11"/>
  <c r="S1125" i="11"/>
  <c r="R1125" i="11"/>
  <c r="Q1125" i="11"/>
  <c r="P1125" i="11"/>
  <c r="O1125" i="11"/>
  <c r="N1125" i="11"/>
  <c r="M1125" i="11"/>
  <c r="AC1125" i="11" s="1"/>
  <c r="AB1124" i="11"/>
  <c r="AA1124" i="11"/>
  <c r="Z1124" i="11"/>
  <c r="Y1124" i="11"/>
  <c r="X1124" i="11"/>
  <c r="W1124" i="11"/>
  <c r="V1124" i="11"/>
  <c r="U1124" i="11"/>
  <c r="T1124" i="11"/>
  <c r="S1124" i="11"/>
  <c r="R1124" i="11"/>
  <c r="Q1124" i="11"/>
  <c r="P1124" i="11"/>
  <c r="O1124" i="11"/>
  <c r="N1124" i="11"/>
  <c r="M1124" i="11"/>
  <c r="AC1124" i="11" s="1"/>
  <c r="AC1123" i="11" s="1"/>
  <c r="AB1123" i="11"/>
  <c r="AA1123" i="11"/>
  <c r="Z1123" i="11"/>
  <c r="Y1123" i="11"/>
  <c r="X1123" i="11"/>
  <c r="W1123" i="11"/>
  <c r="V1123" i="11"/>
  <c r="U1123" i="11"/>
  <c r="T1123" i="11"/>
  <c r="S1123" i="11"/>
  <c r="R1123" i="11"/>
  <c r="Q1123" i="11"/>
  <c r="P1123" i="11"/>
  <c r="O1123" i="11"/>
  <c r="N1123" i="11"/>
  <c r="M1123" i="11"/>
  <c r="AB1121" i="11"/>
  <c r="AA1121" i="11"/>
  <c r="Z1121" i="11"/>
  <c r="Y1121" i="11"/>
  <c r="X1121" i="11"/>
  <c r="W1121" i="11"/>
  <c r="V1121" i="11"/>
  <c r="U1121" i="11"/>
  <c r="T1121" i="11"/>
  <c r="S1121" i="11"/>
  <c r="R1121" i="11"/>
  <c r="Q1121" i="11"/>
  <c r="P1121" i="11"/>
  <c r="O1121" i="11"/>
  <c r="N1121" i="11"/>
  <c r="M1121" i="11"/>
  <c r="AC1121" i="11" s="1"/>
  <c r="AB1120" i="11"/>
  <c r="AA1120" i="11"/>
  <c r="Z1120" i="11"/>
  <c r="Y1120" i="11"/>
  <c r="X1120" i="11"/>
  <c r="W1120" i="11"/>
  <c r="V1120" i="11"/>
  <c r="U1120" i="11"/>
  <c r="T1120" i="11"/>
  <c r="S1120" i="11"/>
  <c r="R1120" i="11"/>
  <c r="Q1120" i="11"/>
  <c r="P1120" i="11"/>
  <c r="O1120" i="11"/>
  <c r="N1120" i="11"/>
  <c r="M1120" i="11"/>
  <c r="AC1120" i="11" s="1"/>
  <c r="AB1119" i="11"/>
  <c r="AA1119" i="11"/>
  <c r="Z1119" i="11"/>
  <c r="Y1119" i="11"/>
  <c r="X1119" i="11"/>
  <c r="W1119" i="11"/>
  <c r="V1119" i="11"/>
  <c r="U1119" i="11"/>
  <c r="T1119" i="11"/>
  <c r="S1119" i="11"/>
  <c r="R1119" i="11"/>
  <c r="Q1119" i="11"/>
  <c r="P1119" i="11"/>
  <c r="O1119" i="11"/>
  <c r="N1119" i="11"/>
  <c r="M1119" i="11"/>
  <c r="AC1119" i="11" s="1"/>
  <c r="AB1118" i="11"/>
  <c r="AA1118" i="11"/>
  <c r="Z1118" i="11"/>
  <c r="Y1118" i="11"/>
  <c r="X1118" i="11"/>
  <c r="W1118" i="11"/>
  <c r="V1118" i="11"/>
  <c r="U1118" i="11"/>
  <c r="T1118" i="11"/>
  <c r="S1118" i="11"/>
  <c r="R1118" i="11"/>
  <c r="Q1118" i="11"/>
  <c r="P1118" i="11"/>
  <c r="O1118" i="11"/>
  <c r="N1118" i="11"/>
  <c r="M1118" i="11"/>
  <c r="AC1118" i="11" s="1"/>
  <c r="AC1117" i="11" s="1"/>
  <c r="AB1117" i="11"/>
  <c r="AA1117" i="11"/>
  <c r="Z1117" i="11"/>
  <c r="Y1117" i="11"/>
  <c r="X1117" i="11"/>
  <c r="W1117" i="11"/>
  <c r="V1117" i="11"/>
  <c r="U1117" i="11"/>
  <c r="T1117" i="11"/>
  <c r="S1117" i="11"/>
  <c r="R1117" i="11"/>
  <c r="Q1117" i="11"/>
  <c r="P1117" i="11"/>
  <c r="O1117" i="11"/>
  <c r="N1117" i="11"/>
  <c r="M1117" i="11"/>
  <c r="AB1116" i="11"/>
  <c r="AA1116" i="11"/>
  <c r="Z1116" i="11"/>
  <c r="Y1116" i="11"/>
  <c r="X1116" i="11"/>
  <c r="W1116" i="11"/>
  <c r="V1116" i="11"/>
  <c r="U1116" i="11"/>
  <c r="T1116" i="11"/>
  <c r="S1116" i="11"/>
  <c r="R1116" i="11"/>
  <c r="Q1116" i="11"/>
  <c r="P1116" i="11"/>
  <c r="O1116" i="11"/>
  <c r="N1116" i="11"/>
  <c r="M1116" i="11"/>
  <c r="AC1116" i="11" s="1"/>
  <c r="AB1115" i="11"/>
  <c r="AA1115" i="11"/>
  <c r="Z1115" i="11"/>
  <c r="Y1115" i="11"/>
  <c r="X1115" i="11"/>
  <c r="W1115" i="11"/>
  <c r="V1115" i="11"/>
  <c r="U1115" i="11"/>
  <c r="T1115" i="11"/>
  <c r="S1115" i="11"/>
  <c r="R1115" i="11"/>
  <c r="Q1115" i="11"/>
  <c r="P1115" i="11"/>
  <c r="O1115" i="11"/>
  <c r="N1115" i="11"/>
  <c r="M1115" i="11"/>
  <c r="AC1115" i="11" s="1"/>
  <c r="AB1114" i="11"/>
  <c r="AA1114" i="11"/>
  <c r="Z1114" i="11"/>
  <c r="Y1114" i="11"/>
  <c r="X1114" i="11"/>
  <c r="W1114" i="11"/>
  <c r="V1114" i="11"/>
  <c r="U1114" i="11"/>
  <c r="T1114" i="11"/>
  <c r="S1114" i="11"/>
  <c r="R1114" i="11"/>
  <c r="Q1114" i="11"/>
  <c r="P1114" i="11"/>
  <c r="O1114" i="11"/>
  <c r="N1114" i="11"/>
  <c r="M1114" i="11"/>
  <c r="AC1114" i="11" s="1"/>
  <c r="AB1113" i="11"/>
  <c r="AA1113" i="11"/>
  <c r="Z1113" i="11"/>
  <c r="Y1113" i="11"/>
  <c r="X1113" i="11"/>
  <c r="W1113" i="11"/>
  <c r="V1113" i="11"/>
  <c r="U1113" i="11"/>
  <c r="T1113" i="11"/>
  <c r="S1113" i="11"/>
  <c r="R1113" i="11"/>
  <c r="Q1113" i="11"/>
  <c r="P1113" i="11"/>
  <c r="O1113" i="11"/>
  <c r="N1113" i="11"/>
  <c r="M1113" i="11"/>
  <c r="AC1113" i="11" s="1"/>
  <c r="AC1112" i="11" s="1"/>
  <c r="AB1112" i="11"/>
  <c r="AA1112" i="11"/>
  <c r="Z1112" i="11"/>
  <c r="Y1112" i="11"/>
  <c r="X1112" i="11"/>
  <c r="W1112" i="11"/>
  <c r="V1112" i="11"/>
  <c r="U1112" i="11"/>
  <c r="T1112" i="11"/>
  <c r="S1112" i="11"/>
  <c r="R1112" i="11"/>
  <c r="Q1112" i="11"/>
  <c r="P1112" i="11"/>
  <c r="O1112" i="11"/>
  <c r="N1112" i="11"/>
  <c r="M1112" i="11"/>
  <c r="AB1111" i="11"/>
  <c r="AA1111" i="11"/>
  <c r="Z1111" i="11"/>
  <c r="Y1111" i="11"/>
  <c r="X1111" i="11"/>
  <c r="W1111" i="11"/>
  <c r="V1111" i="11"/>
  <c r="U1111" i="11"/>
  <c r="T1111" i="11"/>
  <c r="S1111" i="11"/>
  <c r="R1111" i="11"/>
  <c r="Q1111" i="11"/>
  <c r="P1111" i="11"/>
  <c r="O1111" i="11"/>
  <c r="N1111" i="11"/>
  <c r="M1111" i="11"/>
  <c r="AC1111" i="11" s="1"/>
  <c r="AB1110" i="11"/>
  <c r="AA1110" i="11"/>
  <c r="Z1110" i="11"/>
  <c r="Y1110" i="11"/>
  <c r="X1110" i="11"/>
  <c r="W1110" i="11"/>
  <c r="V1110" i="11"/>
  <c r="U1110" i="11"/>
  <c r="T1110" i="11"/>
  <c r="S1110" i="11"/>
  <c r="R1110" i="11"/>
  <c r="Q1110" i="11"/>
  <c r="P1110" i="11"/>
  <c r="O1110" i="11"/>
  <c r="N1110" i="11"/>
  <c r="M1110" i="11"/>
  <c r="AC1110" i="11" s="1"/>
  <c r="AB1109" i="11"/>
  <c r="AA1109" i="11"/>
  <c r="Z1109" i="11"/>
  <c r="Y1109" i="11"/>
  <c r="X1109" i="11"/>
  <c r="W1109" i="11"/>
  <c r="V1109" i="11"/>
  <c r="U1109" i="11"/>
  <c r="T1109" i="11"/>
  <c r="S1109" i="11"/>
  <c r="R1109" i="11"/>
  <c r="Q1109" i="11"/>
  <c r="P1109" i="11"/>
  <c r="O1109" i="11"/>
  <c r="N1109" i="11"/>
  <c r="M1109" i="11"/>
  <c r="AC1109" i="11" s="1"/>
  <c r="AB1108" i="11"/>
  <c r="AA1108" i="11"/>
  <c r="Z1108" i="11"/>
  <c r="Y1108" i="11"/>
  <c r="X1108" i="11"/>
  <c r="W1108" i="11"/>
  <c r="V1108" i="11"/>
  <c r="U1108" i="11"/>
  <c r="T1108" i="11"/>
  <c r="S1108" i="11"/>
  <c r="R1108" i="11"/>
  <c r="Q1108" i="11"/>
  <c r="P1108" i="11"/>
  <c r="O1108" i="11"/>
  <c r="N1108" i="11"/>
  <c r="M1108" i="11"/>
  <c r="AC1108" i="11" s="1"/>
  <c r="AC1107" i="11" s="1"/>
  <c r="AB1107" i="11"/>
  <c r="AA1107" i="11"/>
  <c r="Z1107" i="11"/>
  <c r="Y1107" i="11"/>
  <c r="X1107" i="11"/>
  <c r="W1107" i="11"/>
  <c r="V1107" i="11"/>
  <c r="U1107" i="11"/>
  <c r="T1107" i="11"/>
  <c r="S1107" i="11"/>
  <c r="R1107" i="11"/>
  <c r="Q1107" i="11"/>
  <c r="P1107" i="11"/>
  <c r="O1107" i="11"/>
  <c r="N1107" i="11"/>
  <c r="M1107" i="11"/>
  <c r="AB1104" i="11"/>
  <c r="AA1104" i="11"/>
  <c r="Z1104" i="11"/>
  <c r="Y1104" i="11"/>
  <c r="X1104" i="11"/>
  <c r="W1104" i="11"/>
  <c r="V1104" i="11"/>
  <c r="U1104" i="11"/>
  <c r="T1104" i="11"/>
  <c r="S1104" i="11"/>
  <c r="R1104" i="11"/>
  <c r="Q1104" i="11"/>
  <c r="P1104" i="11"/>
  <c r="O1104" i="11"/>
  <c r="N1104" i="11"/>
  <c r="M1104" i="11"/>
  <c r="AC1104" i="11" s="1"/>
  <c r="AB1103" i="11"/>
  <c r="AA1103" i="11"/>
  <c r="Z1103" i="11"/>
  <c r="Y1103" i="11"/>
  <c r="X1103" i="11"/>
  <c r="W1103" i="11"/>
  <c r="V1103" i="11"/>
  <c r="U1103" i="11"/>
  <c r="T1103" i="11"/>
  <c r="S1103" i="11"/>
  <c r="R1103" i="11"/>
  <c r="Q1103" i="11"/>
  <c r="P1103" i="11"/>
  <c r="O1103" i="11"/>
  <c r="N1103" i="11"/>
  <c r="M1103" i="11"/>
  <c r="AC1103" i="11" s="1"/>
  <c r="AB1102" i="11"/>
  <c r="AA1102" i="11"/>
  <c r="Z1102" i="11"/>
  <c r="Y1102" i="11"/>
  <c r="X1102" i="11"/>
  <c r="W1102" i="11"/>
  <c r="V1102" i="11"/>
  <c r="U1102" i="11"/>
  <c r="T1102" i="11"/>
  <c r="S1102" i="11"/>
  <c r="R1102" i="11"/>
  <c r="Q1102" i="11"/>
  <c r="P1102" i="11"/>
  <c r="O1102" i="11"/>
  <c r="N1102" i="11"/>
  <c r="M1102" i="11"/>
  <c r="AC1102" i="11" s="1"/>
  <c r="AB1101" i="11"/>
  <c r="AA1101" i="11"/>
  <c r="Z1101" i="11"/>
  <c r="Y1101" i="11"/>
  <c r="X1101" i="11"/>
  <c r="W1101" i="11"/>
  <c r="V1101" i="11"/>
  <c r="U1101" i="11"/>
  <c r="T1101" i="11"/>
  <c r="S1101" i="11"/>
  <c r="R1101" i="11"/>
  <c r="Q1101" i="11"/>
  <c r="P1101" i="11"/>
  <c r="O1101" i="11"/>
  <c r="N1101" i="11"/>
  <c r="M1101" i="11"/>
  <c r="AC1101" i="11" s="1"/>
  <c r="AB1100" i="11"/>
  <c r="AA1100" i="11"/>
  <c r="Z1100" i="11"/>
  <c r="Y1100" i="11"/>
  <c r="X1100" i="11"/>
  <c r="W1100" i="11"/>
  <c r="V1100" i="11"/>
  <c r="U1100" i="11"/>
  <c r="T1100" i="11"/>
  <c r="S1100" i="11"/>
  <c r="R1100" i="11"/>
  <c r="Q1100" i="11"/>
  <c r="P1100" i="11"/>
  <c r="O1100" i="11"/>
  <c r="N1100" i="11"/>
  <c r="M1100" i="11"/>
  <c r="AC1100" i="11" s="1"/>
  <c r="AC1099" i="11" s="1"/>
  <c r="AB1099" i="11"/>
  <c r="AA1099" i="11"/>
  <c r="Z1099" i="11"/>
  <c r="Y1099" i="11"/>
  <c r="X1099" i="11"/>
  <c r="W1099" i="11"/>
  <c r="V1099" i="11"/>
  <c r="U1099" i="11"/>
  <c r="T1099" i="11"/>
  <c r="S1099" i="11"/>
  <c r="R1099" i="11"/>
  <c r="Q1099" i="11"/>
  <c r="P1099" i="11"/>
  <c r="O1099" i="11"/>
  <c r="N1099" i="11"/>
  <c r="M1099" i="11"/>
  <c r="AB1098" i="11"/>
  <c r="AA1098" i="11"/>
  <c r="Z1098" i="11"/>
  <c r="Y1098" i="11"/>
  <c r="X1098" i="11"/>
  <c r="W1098" i="11"/>
  <c r="V1098" i="11"/>
  <c r="U1098" i="11"/>
  <c r="T1098" i="11"/>
  <c r="S1098" i="11"/>
  <c r="R1098" i="11"/>
  <c r="Q1098" i="11"/>
  <c r="P1098" i="11"/>
  <c r="O1098" i="11"/>
  <c r="N1098" i="11"/>
  <c r="M1098" i="11"/>
  <c r="AC1098" i="11" s="1"/>
  <c r="AB1097" i="11"/>
  <c r="AA1097" i="11"/>
  <c r="Z1097" i="11"/>
  <c r="Y1097" i="11"/>
  <c r="X1097" i="11"/>
  <c r="W1097" i="11"/>
  <c r="V1097" i="11"/>
  <c r="U1097" i="11"/>
  <c r="T1097" i="11"/>
  <c r="S1097" i="11"/>
  <c r="R1097" i="11"/>
  <c r="Q1097" i="11"/>
  <c r="P1097" i="11"/>
  <c r="O1097" i="11"/>
  <c r="N1097" i="11"/>
  <c r="M1097" i="11"/>
  <c r="AC1097" i="11" s="1"/>
  <c r="AB1096" i="11"/>
  <c r="AA1096" i="11"/>
  <c r="Z1096" i="11"/>
  <c r="Y1096" i="11"/>
  <c r="X1096" i="11"/>
  <c r="W1096" i="11"/>
  <c r="V1096" i="11"/>
  <c r="U1096" i="11"/>
  <c r="T1096" i="11"/>
  <c r="S1096" i="11"/>
  <c r="R1096" i="11"/>
  <c r="Q1096" i="11"/>
  <c r="P1096" i="11"/>
  <c r="O1096" i="11"/>
  <c r="N1096" i="11"/>
  <c r="M1096" i="11"/>
  <c r="AC1096" i="11" s="1"/>
  <c r="AB1095" i="11"/>
  <c r="AA1095" i="11"/>
  <c r="Z1095" i="11"/>
  <c r="Y1095" i="11"/>
  <c r="X1095" i="11"/>
  <c r="W1095" i="11"/>
  <c r="V1095" i="11"/>
  <c r="U1095" i="11"/>
  <c r="T1095" i="11"/>
  <c r="S1095" i="11"/>
  <c r="R1095" i="11"/>
  <c r="Q1095" i="11"/>
  <c r="P1095" i="11"/>
  <c r="O1095" i="11"/>
  <c r="N1095" i="11"/>
  <c r="M1095" i="11"/>
  <c r="AC1095" i="11" s="1"/>
  <c r="AB1094" i="11"/>
  <c r="AA1094" i="11"/>
  <c r="Z1094" i="11"/>
  <c r="Y1094" i="11"/>
  <c r="X1094" i="11"/>
  <c r="W1094" i="11"/>
  <c r="V1094" i="11"/>
  <c r="U1094" i="11"/>
  <c r="T1094" i="11"/>
  <c r="S1094" i="11"/>
  <c r="R1094" i="11"/>
  <c r="Q1094" i="11"/>
  <c r="P1094" i="11"/>
  <c r="O1094" i="11"/>
  <c r="N1094" i="11"/>
  <c r="M1094" i="11"/>
  <c r="AC1094" i="11" s="1"/>
  <c r="AB1093" i="11"/>
  <c r="AA1093" i="11"/>
  <c r="Z1093" i="11"/>
  <c r="Y1093" i="11"/>
  <c r="X1093" i="11"/>
  <c r="W1093" i="11"/>
  <c r="V1093" i="11"/>
  <c r="U1093" i="11"/>
  <c r="T1093" i="11"/>
  <c r="S1093" i="11"/>
  <c r="R1093" i="11"/>
  <c r="Q1093" i="11"/>
  <c r="P1093" i="11"/>
  <c r="O1093" i="11"/>
  <c r="N1093" i="11"/>
  <c r="M1093" i="11"/>
  <c r="AC1093" i="11" s="1"/>
  <c r="AC1092" i="11" s="1"/>
  <c r="AB1092" i="11"/>
  <c r="AA1092" i="11"/>
  <c r="Z1092" i="11"/>
  <c r="Y1092" i="11"/>
  <c r="X1092" i="11"/>
  <c r="W1092" i="11"/>
  <c r="V1092" i="11"/>
  <c r="U1092" i="11"/>
  <c r="T1092" i="11"/>
  <c r="S1092" i="11"/>
  <c r="R1092" i="11"/>
  <c r="Q1092" i="11"/>
  <c r="P1092" i="11"/>
  <c r="O1092" i="11"/>
  <c r="N1092" i="11"/>
  <c r="M1092" i="11"/>
  <c r="AB1082" i="11"/>
  <c r="AA1082" i="11"/>
  <c r="Z1082" i="11"/>
  <c r="Y1082" i="11"/>
  <c r="X1082" i="11"/>
  <c r="W1082" i="11"/>
  <c r="V1082" i="11"/>
  <c r="U1082" i="11"/>
  <c r="T1082" i="11"/>
  <c r="S1082" i="11"/>
  <c r="R1082" i="11"/>
  <c r="Q1082" i="11"/>
  <c r="P1082" i="11"/>
  <c r="O1082" i="11"/>
  <c r="N1082" i="11"/>
  <c r="M1082" i="11"/>
  <c r="AC1082" i="11" s="1"/>
  <c r="AB1081" i="11"/>
  <c r="AA1081" i="11"/>
  <c r="Z1081" i="11"/>
  <c r="Y1081" i="11"/>
  <c r="X1081" i="11"/>
  <c r="W1081" i="11"/>
  <c r="V1081" i="11"/>
  <c r="U1081" i="11"/>
  <c r="T1081" i="11"/>
  <c r="S1081" i="11"/>
  <c r="R1081" i="11"/>
  <c r="Q1081" i="11"/>
  <c r="P1081" i="11"/>
  <c r="O1081" i="11"/>
  <c r="N1081" i="11"/>
  <c r="M1081" i="11"/>
  <c r="AC1081" i="11" s="1"/>
  <c r="Q1080" i="11"/>
  <c r="P1080" i="11"/>
  <c r="O1080" i="11"/>
  <c r="N1080" i="11"/>
  <c r="M1080" i="11"/>
  <c r="Q1079" i="11"/>
  <c r="P1079" i="11"/>
  <c r="O1079" i="11"/>
  <c r="N1079" i="11"/>
  <c r="M1079" i="11"/>
  <c r="Q1078" i="11"/>
  <c r="P1078" i="11"/>
  <c r="O1078" i="11"/>
  <c r="N1078" i="11"/>
  <c r="M1078" i="11"/>
  <c r="Q1077" i="11"/>
  <c r="P1077" i="11"/>
  <c r="O1077" i="11"/>
  <c r="N1077" i="11"/>
  <c r="M1077" i="11"/>
  <c r="M1076" i="11"/>
  <c r="M1075" i="11"/>
  <c r="M1074" i="11"/>
  <c r="M1073" i="11"/>
  <c r="M1072" i="11"/>
  <c r="M1071" i="11"/>
  <c r="M1070" i="11"/>
  <c r="M1069" i="11"/>
  <c r="M1068" i="11"/>
  <c r="AB1066" i="11"/>
  <c r="AA1066" i="11"/>
  <c r="Z1066" i="11"/>
  <c r="Y1066" i="11"/>
  <c r="X1066" i="11"/>
  <c r="W1066" i="11"/>
  <c r="V1066" i="11"/>
  <c r="U1066" i="11"/>
  <c r="T1066" i="11"/>
  <c r="S1066" i="11"/>
  <c r="R1066" i="11"/>
  <c r="Q1066" i="11"/>
  <c r="P1066" i="11"/>
  <c r="O1066" i="11"/>
  <c r="N1066" i="11"/>
  <c r="M1066" i="11"/>
  <c r="AC1066" i="11" s="1"/>
  <c r="AB1065" i="11"/>
  <c r="AA1065" i="11"/>
  <c r="Z1065" i="11"/>
  <c r="Y1065" i="11"/>
  <c r="X1065" i="11"/>
  <c r="W1065" i="11"/>
  <c r="V1065" i="11"/>
  <c r="U1065" i="11"/>
  <c r="T1065" i="11"/>
  <c r="S1065" i="11"/>
  <c r="R1065" i="11"/>
  <c r="Q1065" i="11"/>
  <c r="P1065" i="11"/>
  <c r="O1065" i="11"/>
  <c r="N1065" i="11"/>
  <c r="M1065" i="11"/>
  <c r="AC1065" i="11" s="1"/>
  <c r="AC1064" i="11" s="1"/>
  <c r="AB1064" i="11"/>
  <c r="AA1064" i="11"/>
  <c r="Z1064" i="11"/>
  <c r="Y1064" i="11"/>
  <c r="X1064" i="11"/>
  <c r="W1064" i="11"/>
  <c r="V1064" i="11"/>
  <c r="U1064" i="11"/>
  <c r="T1064" i="11"/>
  <c r="S1064" i="11"/>
  <c r="R1064" i="11"/>
  <c r="Q1064" i="11"/>
  <c r="P1064" i="11"/>
  <c r="O1064" i="11"/>
  <c r="N1064" i="11"/>
  <c r="M1064" i="11"/>
  <c r="V1063" i="11"/>
  <c r="AB1063" i="11" s="1"/>
  <c r="U1063" i="11"/>
  <c r="AA1063" i="11" s="1"/>
  <c r="T1063" i="11"/>
  <c r="Z1063" i="11" s="1"/>
  <c r="S1063" i="11"/>
  <c r="Y1063" i="11" s="1"/>
  <c r="R1063" i="11"/>
  <c r="X1063" i="11" s="1"/>
  <c r="Q1063" i="11"/>
  <c r="P1063" i="11"/>
  <c r="O1063" i="11"/>
  <c r="N1063" i="11"/>
  <c r="W1063" i="11" s="1"/>
  <c r="M1063" i="11"/>
  <c r="V1062" i="11"/>
  <c r="AB1062" i="11" s="1"/>
  <c r="U1062" i="11"/>
  <c r="AA1062" i="11" s="1"/>
  <c r="T1062" i="11"/>
  <c r="Z1062" i="11" s="1"/>
  <c r="S1062" i="11"/>
  <c r="Y1062" i="11" s="1"/>
  <c r="R1062" i="11"/>
  <c r="X1062" i="11" s="1"/>
  <c r="Q1062" i="11"/>
  <c r="P1062" i="11"/>
  <c r="O1062" i="11"/>
  <c r="N1062" i="11"/>
  <c r="W1062" i="11" s="1"/>
  <c r="M1062" i="11"/>
  <c r="V1061" i="11"/>
  <c r="AB1061" i="11" s="1"/>
  <c r="U1061" i="11"/>
  <c r="AA1061" i="11" s="1"/>
  <c r="T1061" i="11"/>
  <c r="Z1061" i="11" s="1"/>
  <c r="S1061" i="11"/>
  <c r="Y1061" i="11" s="1"/>
  <c r="R1061" i="11"/>
  <c r="X1061" i="11" s="1"/>
  <c r="Q1061" i="11"/>
  <c r="P1061" i="11"/>
  <c r="O1061" i="11"/>
  <c r="N1061" i="11"/>
  <c r="W1061" i="11" s="1"/>
  <c r="M1061" i="11"/>
  <c r="S1060" i="11"/>
  <c r="R1060" i="11"/>
  <c r="Q1060" i="11"/>
  <c r="P1060" i="11"/>
  <c r="O1060" i="11"/>
  <c r="N1060" i="11"/>
  <c r="M1060" i="11"/>
  <c r="S1059" i="11"/>
  <c r="R1059" i="11"/>
  <c r="Q1059" i="11"/>
  <c r="P1059" i="11"/>
  <c r="O1059" i="11"/>
  <c r="N1059" i="11"/>
  <c r="M1059" i="11"/>
  <c r="Q1058" i="11"/>
  <c r="P1058" i="11"/>
  <c r="O1058" i="11"/>
  <c r="N1058" i="11"/>
  <c r="M1058" i="11"/>
  <c r="Q1057" i="11"/>
  <c r="P1057" i="11"/>
  <c r="O1057" i="11"/>
  <c r="N1057" i="11"/>
  <c r="M1057" i="11"/>
  <c r="AB1056" i="11"/>
  <c r="AA1056" i="11"/>
  <c r="Z1056" i="11"/>
  <c r="Y1056" i="11"/>
  <c r="X1056" i="11"/>
  <c r="W1056" i="11"/>
  <c r="V1056" i="11"/>
  <c r="U1056" i="11"/>
  <c r="T1056" i="11"/>
  <c r="S1056" i="11"/>
  <c r="R1056" i="11"/>
  <c r="Q1056" i="11"/>
  <c r="P1056" i="11"/>
  <c r="O1056" i="11"/>
  <c r="N1056" i="11"/>
  <c r="M1056" i="11"/>
  <c r="AB1055" i="11"/>
  <c r="AA1055" i="11"/>
  <c r="Z1055" i="11"/>
  <c r="Y1055" i="11"/>
  <c r="X1055" i="11"/>
  <c r="W1055" i="11"/>
  <c r="V1055" i="11"/>
  <c r="U1055" i="11"/>
  <c r="T1055" i="11"/>
  <c r="S1055" i="11"/>
  <c r="R1055" i="11"/>
  <c r="Q1055" i="11"/>
  <c r="P1055" i="11"/>
  <c r="O1055" i="11"/>
  <c r="N1055" i="11"/>
  <c r="M1055" i="11"/>
  <c r="V1054" i="11"/>
  <c r="AB1054" i="11" s="1"/>
  <c r="U1054" i="11"/>
  <c r="AA1054" i="11" s="1"/>
  <c r="T1054" i="11"/>
  <c r="Z1054" i="11" s="1"/>
  <c r="S1054" i="11"/>
  <c r="Y1054" i="11" s="1"/>
  <c r="R1054" i="11"/>
  <c r="X1054" i="11" s="1"/>
  <c r="Q1054" i="11"/>
  <c r="P1054" i="11"/>
  <c r="O1054" i="11"/>
  <c r="N1054" i="11"/>
  <c r="M1054" i="11"/>
  <c r="S1053" i="11"/>
  <c r="R1053" i="11"/>
  <c r="Q1053" i="11"/>
  <c r="P1053" i="11"/>
  <c r="O1053" i="11"/>
  <c r="N1053" i="11"/>
  <c r="M1053" i="11"/>
  <c r="R1052" i="11"/>
  <c r="Q1052" i="11"/>
  <c r="P1052" i="11"/>
  <c r="O1052" i="11"/>
  <c r="S1052" i="11" s="1"/>
  <c r="N1052" i="11"/>
  <c r="M1052" i="11"/>
  <c r="Q1051" i="11"/>
  <c r="P1051" i="11"/>
  <c r="P1050" i="11" s="1"/>
  <c r="O1051" i="11"/>
  <c r="N1051" i="11"/>
  <c r="N1050" i="11" s="1"/>
  <c r="M1051" i="11"/>
  <c r="Q1050" i="11"/>
  <c r="O1050" i="11"/>
  <c r="M1050" i="11"/>
  <c r="V1049" i="11"/>
  <c r="AB1049" i="11" s="1"/>
  <c r="U1049" i="11"/>
  <c r="AA1049" i="11" s="1"/>
  <c r="T1049" i="11"/>
  <c r="Z1049" i="11" s="1"/>
  <c r="S1049" i="11"/>
  <c r="Y1049" i="11" s="1"/>
  <c r="R1049" i="11"/>
  <c r="X1049" i="11" s="1"/>
  <c r="Q1049" i="11"/>
  <c r="P1049" i="11"/>
  <c r="O1049" i="11"/>
  <c r="N1049" i="11"/>
  <c r="W1049" i="11" s="1"/>
  <c r="M1049" i="11"/>
  <c r="V1048" i="11"/>
  <c r="AB1048" i="11" s="1"/>
  <c r="U1048" i="11"/>
  <c r="AA1048" i="11" s="1"/>
  <c r="T1048" i="11"/>
  <c r="Z1048" i="11" s="1"/>
  <c r="S1048" i="11"/>
  <c r="Y1048" i="11" s="1"/>
  <c r="R1048" i="11"/>
  <c r="X1048" i="11" s="1"/>
  <c r="Q1048" i="11"/>
  <c r="P1048" i="11"/>
  <c r="O1048" i="11"/>
  <c r="N1048" i="11"/>
  <c r="W1048" i="11" s="1"/>
  <c r="M1048" i="11"/>
  <c r="V1047" i="11"/>
  <c r="AB1047" i="11" s="1"/>
  <c r="U1047" i="11"/>
  <c r="AA1047" i="11" s="1"/>
  <c r="T1047" i="11"/>
  <c r="Z1047" i="11" s="1"/>
  <c r="S1047" i="11"/>
  <c r="Y1047" i="11" s="1"/>
  <c r="R1047" i="11"/>
  <c r="X1047" i="11" s="1"/>
  <c r="Q1047" i="11"/>
  <c r="P1047" i="11"/>
  <c r="O1047" i="11"/>
  <c r="N1047" i="11"/>
  <c r="W1047" i="11" s="1"/>
  <c r="M1047" i="11"/>
  <c r="S1046" i="11"/>
  <c r="R1046" i="11"/>
  <c r="Q1046" i="11"/>
  <c r="P1046" i="11"/>
  <c r="O1046" i="11"/>
  <c r="N1046" i="11"/>
  <c r="M1046" i="11"/>
  <c r="S1045" i="11"/>
  <c r="R1045" i="11"/>
  <c r="Q1045" i="11"/>
  <c r="P1045" i="11"/>
  <c r="O1045" i="11"/>
  <c r="N1045" i="11"/>
  <c r="M1045" i="11"/>
  <c r="Q1044" i="11"/>
  <c r="P1044" i="11"/>
  <c r="O1044" i="11"/>
  <c r="N1044" i="11"/>
  <c r="M1044" i="11"/>
  <c r="Q1043" i="11"/>
  <c r="P1043" i="11"/>
  <c r="O1043" i="11"/>
  <c r="N1043" i="11"/>
  <c r="M1043" i="11"/>
  <c r="AB1042" i="11"/>
  <c r="AA1042" i="11"/>
  <c r="Z1042" i="11"/>
  <c r="Y1042" i="11"/>
  <c r="X1042" i="11"/>
  <c r="W1042" i="11"/>
  <c r="V1042" i="11"/>
  <c r="U1042" i="11"/>
  <c r="T1042" i="11"/>
  <c r="S1042" i="11"/>
  <c r="R1042" i="11"/>
  <c r="Q1042" i="11"/>
  <c r="P1042" i="11"/>
  <c r="O1042" i="11"/>
  <c r="N1042" i="11"/>
  <c r="M1042" i="11"/>
  <c r="AC1042" i="11" s="1"/>
  <c r="AB1041" i="11"/>
  <c r="AA1041" i="11"/>
  <c r="Z1041" i="11"/>
  <c r="Y1041" i="11"/>
  <c r="X1041" i="11"/>
  <c r="W1041" i="11"/>
  <c r="V1041" i="11"/>
  <c r="U1041" i="11"/>
  <c r="T1041" i="11"/>
  <c r="S1041" i="11"/>
  <c r="R1041" i="11"/>
  <c r="Q1041" i="11"/>
  <c r="P1041" i="11"/>
  <c r="O1041" i="11"/>
  <c r="N1041" i="11"/>
  <c r="M1041" i="11"/>
  <c r="AC1041" i="11" s="1"/>
  <c r="V1040" i="11"/>
  <c r="AB1040" i="11" s="1"/>
  <c r="U1040" i="11"/>
  <c r="AA1040" i="11" s="1"/>
  <c r="T1040" i="11"/>
  <c r="Z1040" i="11" s="1"/>
  <c r="S1040" i="11"/>
  <c r="Y1040" i="11" s="1"/>
  <c r="R1040" i="11"/>
  <c r="X1040" i="11" s="1"/>
  <c r="Q1040" i="11"/>
  <c r="P1040" i="11"/>
  <c r="O1040" i="11"/>
  <c r="N1040" i="11"/>
  <c r="W1040" i="11" s="1"/>
  <c r="M1040" i="11"/>
  <c r="S1039" i="11"/>
  <c r="R1039" i="11"/>
  <c r="Q1039" i="11"/>
  <c r="P1039" i="11"/>
  <c r="O1039" i="11"/>
  <c r="N1039" i="11"/>
  <c r="M1039" i="11"/>
  <c r="S1038" i="11"/>
  <c r="R1038" i="11"/>
  <c r="Q1038" i="11"/>
  <c r="P1038" i="11"/>
  <c r="O1038" i="11"/>
  <c r="N1038" i="11"/>
  <c r="M1038" i="11"/>
  <c r="Q1037" i="11"/>
  <c r="P1037" i="11"/>
  <c r="O1037" i="11"/>
  <c r="N1037" i="11"/>
  <c r="M1037" i="11"/>
  <c r="Q1036" i="11"/>
  <c r="P1036" i="11"/>
  <c r="O1036" i="11"/>
  <c r="N1036" i="11"/>
  <c r="M1036" i="11"/>
  <c r="AB1035" i="11"/>
  <c r="AA1035" i="11"/>
  <c r="Z1035" i="11"/>
  <c r="Y1035" i="11"/>
  <c r="X1035" i="11"/>
  <c r="W1035" i="11"/>
  <c r="V1035" i="11"/>
  <c r="U1035" i="11"/>
  <c r="T1035" i="11"/>
  <c r="S1035" i="11"/>
  <c r="R1035" i="11"/>
  <c r="Q1035" i="11"/>
  <c r="P1035" i="11"/>
  <c r="O1035" i="11"/>
  <c r="N1035" i="11"/>
  <c r="M1035" i="11"/>
  <c r="AB1034" i="11"/>
  <c r="AA1034" i="11"/>
  <c r="Z1034" i="11"/>
  <c r="Y1034" i="11"/>
  <c r="X1034" i="11"/>
  <c r="W1034" i="11"/>
  <c r="V1034" i="11"/>
  <c r="U1034" i="11"/>
  <c r="T1034" i="11"/>
  <c r="S1034" i="11"/>
  <c r="R1034" i="11"/>
  <c r="Q1034" i="11"/>
  <c r="P1034" i="11"/>
  <c r="O1034" i="11"/>
  <c r="N1034" i="11"/>
  <c r="M1034" i="11"/>
  <c r="V1033" i="11"/>
  <c r="AB1033" i="11" s="1"/>
  <c r="U1033" i="11"/>
  <c r="AA1033" i="11" s="1"/>
  <c r="T1033" i="11"/>
  <c r="Z1033" i="11" s="1"/>
  <c r="S1033" i="11"/>
  <c r="Y1033" i="11" s="1"/>
  <c r="R1033" i="11"/>
  <c r="X1033" i="11" s="1"/>
  <c r="Q1033" i="11"/>
  <c r="P1033" i="11"/>
  <c r="O1033" i="11"/>
  <c r="N1033" i="11"/>
  <c r="M1033" i="11"/>
  <c r="S1032" i="11"/>
  <c r="R1032" i="11"/>
  <c r="Q1032" i="11"/>
  <c r="P1032" i="11"/>
  <c r="O1032" i="11"/>
  <c r="N1032" i="11"/>
  <c r="M1032" i="11"/>
  <c r="M1029" i="11" s="1"/>
  <c r="R1031" i="11"/>
  <c r="Q1031" i="11"/>
  <c r="P1031" i="11"/>
  <c r="O1031" i="11"/>
  <c r="N1031" i="11"/>
  <c r="M1031" i="11"/>
  <c r="Q1030" i="11"/>
  <c r="Q1029" i="11" s="1"/>
  <c r="P1030" i="11"/>
  <c r="O1030" i="11"/>
  <c r="N1030" i="11"/>
  <c r="M1030" i="11"/>
  <c r="P1029" i="11"/>
  <c r="O1029" i="11"/>
  <c r="N1029" i="11"/>
  <c r="AB1028" i="11"/>
  <c r="AA1028" i="11"/>
  <c r="Z1028" i="11"/>
  <c r="Y1028" i="11"/>
  <c r="X1028" i="11"/>
  <c r="W1028" i="11"/>
  <c r="V1028" i="11"/>
  <c r="U1028" i="11"/>
  <c r="T1028" i="11"/>
  <c r="S1028" i="11"/>
  <c r="R1028" i="11"/>
  <c r="Q1028" i="11"/>
  <c r="P1028" i="11"/>
  <c r="O1028" i="11"/>
  <c r="N1028" i="11"/>
  <c r="M1028" i="11"/>
  <c r="AB1027" i="11"/>
  <c r="AA1027" i="11"/>
  <c r="Z1027" i="11"/>
  <c r="Y1027" i="11"/>
  <c r="X1027" i="11"/>
  <c r="W1027" i="11"/>
  <c r="V1027" i="11"/>
  <c r="U1027" i="11"/>
  <c r="T1027" i="11"/>
  <c r="S1027" i="11"/>
  <c r="R1027" i="11"/>
  <c r="Q1027" i="11"/>
  <c r="P1027" i="11"/>
  <c r="O1027" i="11"/>
  <c r="N1027" i="11"/>
  <c r="M1027" i="11"/>
  <c r="V1026" i="11"/>
  <c r="AB1026" i="11" s="1"/>
  <c r="U1026" i="11"/>
  <c r="AA1026" i="11" s="1"/>
  <c r="T1026" i="11"/>
  <c r="Z1026" i="11" s="1"/>
  <c r="S1026" i="11"/>
  <c r="Y1026" i="11" s="1"/>
  <c r="R1026" i="11"/>
  <c r="X1026" i="11" s="1"/>
  <c r="Q1026" i="11"/>
  <c r="P1026" i="11"/>
  <c r="O1026" i="11"/>
  <c r="N1026" i="11"/>
  <c r="M1026" i="11"/>
  <c r="S1025" i="11"/>
  <c r="R1025" i="11"/>
  <c r="Q1025" i="11"/>
  <c r="P1025" i="11"/>
  <c r="O1025" i="11"/>
  <c r="N1025" i="11"/>
  <c r="M1025" i="11"/>
  <c r="R1024" i="11"/>
  <c r="Q1024" i="11"/>
  <c r="P1024" i="11"/>
  <c r="O1024" i="11"/>
  <c r="N1024" i="11"/>
  <c r="M1024" i="11"/>
  <c r="Q1023" i="11"/>
  <c r="Q1022" i="11" s="1"/>
  <c r="P1023" i="11"/>
  <c r="O1023" i="11"/>
  <c r="O1022" i="11" s="1"/>
  <c r="N1023" i="11"/>
  <c r="N1022" i="11" s="1"/>
  <c r="M1023" i="11"/>
  <c r="P1022" i="11"/>
  <c r="M1022" i="11"/>
  <c r="N1021" i="11"/>
  <c r="M1021" i="11"/>
  <c r="N1020" i="11"/>
  <c r="M1020" i="11"/>
  <c r="N1019" i="11"/>
  <c r="M1019" i="11"/>
  <c r="N1018" i="11"/>
  <c r="M1018" i="11"/>
  <c r="N1017" i="11"/>
  <c r="M1017" i="11"/>
  <c r="N1016" i="11"/>
  <c r="M1016" i="11"/>
  <c r="N1015" i="11"/>
  <c r="M1015" i="11"/>
  <c r="M1013" i="11"/>
  <c r="N1012" i="11"/>
  <c r="M1012" i="11"/>
  <c r="M1011" i="11"/>
  <c r="N1010" i="11"/>
  <c r="M1010" i="11"/>
  <c r="M1009" i="11"/>
  <c r="M1002" i="11"/>
  <c r="AC1002" i="11" s="1"/>
  <c r="AC1001" i="11" s="1"/>
  <c r="AC1000" i="11"/>
  <c r="M1000" i="11"/>
  <c r="AC999" i="11"/>
  <c r="M999" i="11"/>
  <c r="AC998" i="11"/>
  <c r="M998" i="11"/>
  <c r="AC997" i="11"/>
  <c r="M997" i="11"/>
  <c r="AC996" i="11"/>
  <c r="M996" i="11"/>
  <c r="AB995" i="11"/>
  <c r="AA995" i="11"/>
  <c r="Z995" i="11"/>
  <c r="Y995" i="11"/>
  <c r="X995" i="11"/>
  <c r="W995" i="11"/>
  <c r="V995" i="11"/>
  <c r="U995" i="11"/>
  <c r="T995" i="11"/>
  <c r="S995" i="11"/>
  <c r="R995" i="11"/>
  <c r="Q995" i="11"/>
  <c r="P995" i="11"/>
  <c r="O995" i="11"/>
  <c r="N995" i="11"/>
  <c r="M995" i="11"/>
  <c r="AC995" i="11" s="1"/>
  <c r="AB994" i="11"/>
  <c r="AB993" i="11" s="1"/>
  <c r="AA994" i="11"/>
  <c r="Z994" i="11"/>
  <c r="Z993" i="11" s="1"/>
  <c r="Y994" i="11"/>
  <c r="X994" i="11"/>
  <c r="X993" i="11" s="1"/>
  <c r="W994" i="11"/>
  <c r="V994" i="11"/>
  <c r="U994" i="11"/>
  <c r="T994" i="11"/>
  <c r="S994" i="11"/>
  <c r="R994" i="11"/>
  <c r="Q994" i="11"/>
  <c r="P994" i="11"/>
  <c r="O994" i="11"/>
  <c r="N994" i="11"/>
  <c r="M994" i="11"/>
  <c r="AC994" i="11" s="1"/>
  <c r="AC993" i="11" s="1"/>
  <c r="AA993" i="11"/>
  <c r="Y993" i="11"/>
  <c r="W993" i="11"/>
  <c r="V993" i="11"/>
  <c r="U993" i="11"/>
  <c r="T993" i="11"/>
  <c r="S993" i="11"/>
  <c r="R993" i="11"/>
  <c r="Q993" i="11"/>
  <c r="P993" i="11"/>
  <c r="O993" i="11"/>
  <c r="N993" i="11"/>
  <c r="M993" i="11"/>
  <c r="AB992" i="11"/>
  <c r="AB990" i="11" s="1"/>
  <c r="AA992" i="11"/>
  <c r="Z992" i="11"/>
  <c r="Z990" i="11" s="1"/>
  <c r="Y992" i="11"/>
  <c r="X992" i="11"/>
  <c r="W992" i="11"/>
  <c r="V992" i="11"/>
  <c r="U992" i="11"/>
  <c r="T992" i="11"/>
  <c r="S992" i="11"/>
  <c r="R992" i="11"/>
  <c r="Q992" i="11"/>
  <c r="P992" i="11"/>
  <c r="O992" i="11"/>
  <c r="N992" i="11"/>
  <c r="M992" i="11"/>
  <c r="AC992" i="11" s="1"/>
  <c r="AC990" i="11" s="1"/>
  <c r="AC991" i="11"/>
  <c r="M991" i="11"/>
  <c r="AA990" i="11"/>
  <c r="Y990" i="11"/>
  <c r="X990" i="11"/>
  <c r="W990" i="11"/>
  <c r="V990" i="11"/>
  <c r="U990" i="11"/>
  <c r="T990" i="11"/>
  <c r="S990" i="11"/>
  <c r="R990" i="11"/>
  <c r="Q990" i="11"/>
  <c r="P990" i="11"/>
  <c r="O990" i="11"/>
  <c r="N990" i="11"/>
  <c r="M990" i="11"/>
  <c r="AB988" i="11"/>
  <c r="AA988" i="11"/>
  <c r="Z988" i="11"/>
  <c r="Y988" i="11"/>
  <c r="X988" i="11"/>
  <c r="W988" i="11"/>
  <c r="V988" i="11"/>
  <c r="U988" i="11"/>
  <c r="T988" i="11"/>
  <c r="S988" i="11"/>
  <c r="R988" i="11"/>
  <c r="Q988" i="11"/>
  <c r="P988" i="11"/>
  <c r="O988" i="11"/>
  <c r="N988" i="11"/>
  <c r="M988" i="11"/>
  <c r="AC988" i="11" s="1"/>
  <c r="AB987" i="11"/>
  <c r="AA987" i="11"/>
  <c r="Z987" i="11"/>
  <c r="Y987" i="11"/>
  <c r="X987" i="11"/>
  <c r="W987" i="11"/>
  <c r="V987" i="11"/>
  <c r="U987" i="11"/>
  <c r="T987" i="11"/>
  <c r="S987" i="11"/>
  <c r="R987" i="11"/>
  <c r="Q987" i="11"/>
  <c r="P987" i="11"/>
  <c r="O987" i="11"/>
  <c r="N987" i="11"/>
  <c r="M987" i="11"/>
  <c r="AC987" i="11" s="1"/>
  <c r="AC986" i="11" s="1"/>
  <c r="AB986" i="11"/>
  <c r="AA986" i="11"/>
  <c r="Z986" i="11"/>
  <c r="Y986" i="11"/>
  <c r="X986" i="11"/>
  <c r="W986" i="11"/>
  <c r="V986" i="11"/>
  <c r="U986" i="11"/>
  <c r="T986" i="11"/>
  <c r="S986" i="11"/>
  <c r="R986" i="11"/>
  <c r="Q986" i="11"/>
  <c r="P986" i="11"/>
  <c r="O986" i="11"/>
  <c r="N986" i="11"/>
  <c r="M986" i="11"/>
  <c r="AB985" i="11"/>
  <c r="AA985" i="11"/>
  <c r="Z985" i="11"/>
  <c r="Y985" i="11"/>
  <c r="X985" i="11"/>
  <c r="W985" i="11"/>
  <c r="V985" i="11"/>
  <c r="U985" i="11"/>
  <c r="T985" i="11"/>
  <c r="S985" i="11"/>
  <c r="R985" i="11"/>
  <c r="Q985" i="11"/>
  <c r="P985" i="11"/>
  <c r="O985" i="11"/>
  <c r="N985" i="11"/>
  <c r="M985" i="11"/>
  <c r="AC985" i="11" s="1"/>
  <c r="AB984" i="11"/>
  <c r="AA984" i="11"/>
  <c r="Z984" i="11"/>
  <c r="Y984" i="11"/>
  <c r="X984" i="11"/>
  <c r="W984" i="11"/>
  <c r="V984" i="11"/>
  <c r="U984" i="11"/>
  <c r="T984" i="11"/>
  <c r="S984" i="11"/>
  <c r="R984" i="11"/>
  <c r="Q984" i="11"/>
  <c r="P984" i="11"/>
  <c r="O984" i="11"/>
  <c r="N984" i="11"/>
  <c r="M984" i="11"/>
  <c r="AC984" i="11" s="1"/>
  <c r="AB983" i="11"/>
  <c r="AA983" i="11"/>
  <c r="Z983" i="11"/>
  <c r="Y983" i="11"/>
  <c r="X983" i="11"/>
  <c r="W983" i="11"/>
  <c r="V983" i="11"/>
  <c r="U983" i="11"/>
  <c r="T983" i="11"/>
  <c r="S983" i="11"/>
  <c r="R983" i="11"/>
  <c r="Q983" i="11"/>
  <c r="P983" i="11"/>
  <c r="O983" i="11"/>
  <c r="N983" i="11"/>
  <c r="M983" i="11"/>
  <c r="AC983" i="11" s="1"/>
  <c r="AC982" i="11" s="1"/>
  <c r="AB982" i="11"/>
  <c r="AA982" i="11"/>
  <c r="Z982" i="11"/>
  <c r="Y982" i="11"/>
  <c r="X982" i="11"/>
  <c r="W982" i="11"/>
  <c r="V982" i="11"/>
  <c r="U982" i="11"/>
  <c r="T982" i="11"/>
  <c r="S982" i="11"/>
  <c r="R982" i="11"/>
  <c r="Q982" i="11"/>
  <c r="P982" i="11"/>
  <c r="O982" i="11"/>
  <c r="N982" i="11"/>
  <c r="M982" i="11"/>
  <c r="AB981" i="11"/>
  <c r="AA981" i="11"/>
  <c r="Z981" i="11"/>
  <c r="Y981" i="11"/>
  <c r="X981" i="11"/>
  <c r="W981" i="11"/>
  <c r="V981" i="11"/>
  <c r="U981" i="11"/>
  <c r="T981" i="11"/>
  <c r="S981" i="11"/>
  <c r="R981" i="11"/>
  <c r="Q981" i="11"/>
  <c r="P981" i="11"/>
  <c r="O981" i="11"/>
  <c r="N981" i="11"/>
  <c r="M981" i="11"/>
  <c r="AC981" i="11" s="1"/>
  <c r="AB980" i="11"/>
  <c r="AA980" i="11"/>
  <c r="Z980" i="11"/>
  <c r="Y980" i="11"/>
  <c r="X980" i="11"/>
  <c r="W980" i="11"/>
  <c r="V980" i="11"/>
  <c r="U980" i="11"/>
  <c r="T980" i="11"/>
  <c r="S980" i="11"/>
  <c r="R980" i="11"/>
  <c r="Q980" i="11"/>
  <c r="P980" i="11"/>
  <c r="O980" i="11"/>
  <c r="N980" i="11"/>
  <c r="M980" i="11"/>
  <c r="AC980" i="11" s="1"/>
  <c r="AC979" i="11" s="1"/>
  <c r="AB979" i="11"/>
  <c r="AA979" i="11"/>
  <c r="Z979" i="11"/>
  <c r="Y979" i="11"/>
  <c r="X979" i="11"/>
  <c r="W979" i="11"/>
  <c r="V979" i="11"/>
  <c r="U979" i="11"/>
  <c r="T979" i="11"/>
  <c r="S979" i="11"/>
  <c r="R979" i="11"/>
  <c r="Q979" i="11"/>
  <c r="P979" i="11"/>
  <c r="O979" i="11"/>
  <c r="N979" i="11"/>
  <c r="M979" i="11"/>
  <c r="AB978" i="11"/>
  <c r="AA978" i="11"/>
  <c r="Z978" i="11"/>
  <c r="Y978" i="11"/>
  <c r="X978" i="11"/>
  <c r="W978" i="11"/>
  <c r="V978" i="11"/>
  <c r="U978" i="11"/>
  <c r="T978" i="11"/>
  <c r="S978" i="11"/>
  <c r="R978" i="11"/>
  <c r="Q978" i="11"/>
  <c r="P978" i="11"/>
  <c r="O978" i="11"/>
  <c r="N978" i="11"/>
  <c r="M978" i="11"/>
  <c r="AC978" i="11" s="1"/>
  <c r="AB977" i="11"/>
  <c r="AA977" i="11"/>
  <c r="Z977" i="11"/>
  <c r="Y977" i="11"/>
  <c r="X977" i="11"/>
  <c r="W977" i="11"/>
  <c r="V977" i="11"/>
  <c r="U977" i="11"/>
  <c r="T977" i="11"/>
  <c r="S977" i="11"/>
  <c r="R977" i="11"/>
  <c r="Q977" i="11"/>
  <c r="P977" i="11"/>
  <c r="O977" i="11"/>
  <c r="N977" i="11"/>
  <c r="M977" i="11"/>
  <c r="AC977" i="11" s="1"/>
  <c r="AC976" i="11" s="1"/>
  <c r="AB976" i="11"/>
  <c r="AA976" i="11"/>
  <c r="Z976" i="11"/>
  <c r="Y976" i="11"/>
  <c r="X976" i="11"/>
  <c r="W976" i="11"/>
  <c r="V976" i="11"/>
  <c r="U976" i="11"/>
  <c r="T976" i="11"/>
  <c r="S976" i="11"/>
  <c r="R976" i="11"/>
  <c r="Q976" i="11"/>
  <c r="P976" i="11"/>
  <c r="O976" i="11"/>
  <c r="N976" i="11"/>
  <c r="M976" i="11"/>
  <c r="AB975" i="11"/>
  <c r="AA975" i="11"/>
  <c r="Z975" i="11"/>
  <c r="Y975" i="11"/>
  <c r="X975" i="11"/>
  <c r="W975" i="11"/>
  <c r="V975" i="11"/>
  <c r="U975" i="11"/>
  <c r="T975" i="11"/>
  <c r="S975" i="11"/>
  <c r="R975" i="11"/>
  <c r="Q975" i="11"/>
  <c r="P975" i="11"/>
  <c r="O975" i="11"/>
  <c r="N975" i="11"/>
  <c r="M975" i="11"/>
  <c r="AC975" i="11" s="1"/>
  <c r="AB974" i="11"/>
  <c r="AA974" i="11"/>
  <c r="Z974" i="11"/>
  <c r="Y974" i="11"/>
  <c r="X974" i="11"/>
  <c r="W974" i="11"/>
  <c r="V974" i="11"/>
  <c r="U974" i="11"/>
  <c r="T974" i="11"/>
  <c r="S974" i="11"/>
  <c r="R974" i="11"/>
  <c r="Q974" i="11"/>
  <c r="P974" i="11"/>
  <c r="O974" i="11"/>
  <c r="N974" i="11"/>
  <c r="M974" i="11"/>
  <c r="AC974" i="11" s="1"/>
  <c r="AC973" i="11" s="1"/>
  <c r="AB973" i="11"/>
  <c r="AA973" i="11"/>
  <c r="Z973" i="11"/>
  <c r="Y973" i="11"/>
  <c r="X973" i="11"/>
  <c r="W973" i="11"/>
  <c r="V973" i="11"/>
  <c r="U973" i="11"/>
  <c r="T973" i="11"/>
  <c r="S973" i="11"/>
  <c r="R973" i="11"/>
  <c r="Q973" i="11"/>
  <c r="P973" i="11"/>
  <c r="O973" i="11"/>
  <c r="N973" i="11"/>
  <c r="M973" i="11"/>
  <c r="AB972" i="11"/>
  <c r="AA972" i="11"/>
  <c r="Z972" i="11"/>
  <c r="Y972" i="11"/>
  <c r="X972" i="11"/>
  <c r="W972" i="11"/>
  <c r="V972" i="11"/>
  <c r="U972" i="11"/>
  <c r="T972" i="11"/>
  <c r="S972" i="11"/>
  <c r="R972" i="11"/>
  <c r="Q972" i="11"/>
  <c r="P972" i="11"/>
  <c r="O972" i="11"/>
  <c r="N972" i="11"/>
  <c r="M972" i="11"/>
  <c r="AC972" i="11" s="1"/>
  <c r="AB971" i="11"/>
  <c r="AA971" i="11"/>
  <c r="Z971" i="11"/>
  <c r="Y971" i="11"/>
  <c r="X971" i="11"/>
  <c r="W971" i="11"/>
  <c r="V971" i="11"/>
  <c r="U971" i="11"/>
  <c r="T971" i="11"/>
  <c r="S971" i="11"/>
  <c r="R971" i="11"/>
  <c r="Q971" i="11"/>
  <c r="P971" i="11"/>
  <c r="O971" i="11"/>
  <c r="N971" i="11"/>
  <c r="M971" i="11"/>
  <c r="AC971" i="11" s="1"/>
  <c r="AC970" i="11" s="1"/>
  <c r="AB970" i="11"/>
  <c r="AA970" i="11"/>
  <c r="Z970" i="11"/>
  <c r="Y970" i="11"/>
  <c r="X970" i="11"/>
  <c r="W970" i="11"/>
  <c r="V970" i="11"/>
  <c r="U970" i="11"/>
  <c r="T970" i="11"/>
  <c r="S970" i="11"/>
  <c r="R970" i="11"/>
  <c r="Q970" i="11"/>
  <c r="P970" i="11"/>
  <c r="O970" i="11"/>
  <c r="N970" i="11"/>
  <c r="M970" i="11"/>
  <c r="AB969" i="11"/>
  <c r="AA969" i="11"/>
  <c r="Z969" i="11"/>
  <c r="Y969" i="11"/>
  <c r="X969" i="11"/>
  <c r="W969" i="11"/>
  <c r="V969" i="11"/>
  <c r="U969" i="11"/>
  <c r="T969" i="11"/>
  <c r="S969" i="11"/>
  <c r="R969" i="11"/>
  <c r="Q969" i="11"/>
  <c r="P969" i="11"/>
  <c r="O969" i="11"/>
  <c r="N969" i="11"/>
  <c r="M969" i="11"/>
  <c r="AC969" i="11" s="1"/>
  <c r="AB968" i="11"/>
  <c r="AA968" i="11"/>
  <c r="Z968" i="11"/>
  <c r="Y968" i="11"/>
  <c r="X968" i="11"/>
  <c r="W968" i="11"/>
  <c r="V968" i="11"/>
  <c r="U968" i="11"/>
  <c r="T968" i="11"/>
  <c r="S968" i="11"/>
  <c r="R968" i="11"/>
  <c r="Q968" i="11"/>
  <c r="P968" i="11"/>
  <c r="O968" i="11"/>
  <c r="N968" i="11"/>
  <c r="M968" i="11"/>
  <c r="AC968" i="11" s="1"/>
  <c r="AC967" i="11" s="1"/>
  <c r="AB967" i="11"/>
  <c r="AA967" i="11"/>
  <c r="Z967" i="11"/>
  <c r="Y967" i="11"/>
  <c r="X967" i="11"/>
  <c r="W967" i="11"/>
  <c r="V967" i="11"/>
  <c r="U967" i="11"/>
  <c r="T967" i="11"/>
  <c r="S967" i="11"/>
  <c r="R967" i="11"/>
  <c r="Q967" i="11"/>
  <c r="P967" i="11"/>
  <c r="O967" i="11"/>
  <c r="N967" i="11"/>
  <c r="M967" i="11"/>
  <c r="AB966" i="11"/>
  <c r="AA966" i="11"/>
  <c r="Z966" i="11"/>
  <c r="Y966" i="11"/>
  <c r="X966" i="11"/>
  <c r="W966" i="11"/>
  <c r="V966" i="11"/>
  <c r="U966" i="11"/>
  <c r="T966" i="11"/>
  <c r="S966" i="11"/>
  <c r="R966" i="11"/>
  <c r="Q966" i="11"/>
  <c r="P966" i="11"/>
  <c r="O966" i="11"/>
  <c r="N966" i="11"/>
  <c r="M966" i="11"/>
  <c r="AC966" i="11" s="1"/>
  <c r="AB965" i="11"/>
  <c r="AA965" i="11"/>
  <c r="Z965" i="11"/>
  <c r="Y965" i="11"/>
  <c r="X965" i="11"/>
  <c r="W965" i="11"/>
  <c r="V965" i="11"/>
  <c r="U965" i="11"/>
  <c r="T965" i="11"/>
  <c r="S965" i="11"/>
  <c r="R965" i="11"/>
  <c r="Q965" i="11"/>
  <c r="P965" i="11"/>
  <c r="O965" i="11"/>
  <c r="N965" i="11"/>
  <c r="M965" i="11"/>
  <c r="AC965" i="11" s="1"/>
  <c r="AC964" i="11" s="1"/>
  <c r="AB964" i="11"/>
  <c r="AA964" i="11"/>
  <c r="Z964" i="11"/>
  <c r="Y964" i="11"/>
  <c r="X964" i="11"/>
  <c r="W964" i="11"/>
  <c r="V964" i="11"/>
  <c r="U964" i="11"/>
  <c r="T964" i="11"/>
  <c r="S964" i="11"/>
  <c r="R964" i="11"/>
  <c r="Q964" i="11"/>
  <c r="P964" i="11"/>
  <c r="O964" i="11"/>
  <c r="N964" i="11"/>
  <c r="M964" i="11"/>
  <c r="AB962" i="11"/>
  <c r="AA962" i="11"/>
  <c r="Z962" i="11"/>
  <c r="Y962" i="11"/>
  <c r="X962" i="11"/>
  <c r="W962" i="11"/>
  <c r="V962" i="11"/>
  <c r="U962" i="11"/>
  <c r="T962" i="11"/>
  <c r="S962" i="11"/>
  <c r="R962" i="11"/>
  <c r="Q962" i="11"/>
  <c r="P962" i="11"/>
  <c r="O962" i="11"/>
  <c r="N962" i="11"/>
  <c r="M962" i="11"/>
  <c r="AC962" i="11" s="1"/>
  <c r="AB961" i="11"/>
  <c r="AA961" i="11"/>
  <c r="Z961" i="11"/>
  <c r="Y961" i="11"/>
  <c r="X961" i="11"/>
  <c r="W961" i="11"/>
  <c r="V961" i="11"/>
  <c r="U961" i="11"/>
  <c r="T961" i="11"/>
  <c r="S961" i="11"/>
  <c r="R961" i="11"/>
  <c r="Q961" i="11"/>
  <c r="P961" i="11"/>
  <c r="O961" i="11"/>
  <c r="N961" i="11"/>
  <c r="M961" i="11"/>
  <c r="AC961" i="11" s="1"/>
  <c r="AB960" i="11"/>
  <c r="AA960" i="11"/>
  <c r="Z960" i="11"/>
  <c r="Y960" i="11"/>
  <c r="X960" i="11"/>
  <c r="W960" i="11"/>
  <c r="V960" i="11"/>
  <c r="U960" i="11"/>
  <c r="T960" i="11"/>
  <c r="S960" i="11"/>
  <c r="R960" i="11"/>
  <c r="Q960" i="11"/>
  <c r="P960" i="11"/>
  <c r="O960" i="11"/>
  <c r="N960" i="11"/>
  <c r="M960" i="11"/>
  <c r="AC960" i="11" s="1"/>
  <c r="AC959" i="11" s="1"/>
  <c r="AB959" i="11"/>
  <c r="AA959" i="11"/>
  <c r="Z959" i="11"/>
  <c r="Y959" i="11"/>
  <c r="X959" i="11"/>
  <c r="W959" i="11"/>
  <c r="V959" i="11"/>
  <c r="U959" i="11"/>
  <c r="T959" i="11"/>
  <c r="S959" i="11"/>
  <c r="R959" i="11"/>
  <c r="Q959" i="11"/>
  <c r="P959" i="11"/>
  <c r="O959" i="11"/>
  <c r="N959" i="11"/>
  <c r="M959" i="11"/>
  <c r="AB958" i="11"/>
  <c r="AA958" i="11"/>
  <c r="Z958" i="11"/>
  <c r="Y958" i="11"/>
  <c r="X958" i="11"/>
  <c r="W958" i="11"/>
  <c r="V958" i="11"/>
  <c r="U958" i="11"/>
  <c r="T958" i="11"/>
  <c r="S958" i="11"/>
  <c r="R958" i="11"/>
  <c r="Q958" i="11"/>
  <c r="P958" i="11"/>
  <c r="O958" i="11"/>
  <c r="N958" i="11"/>
  <c r="M958" i="11"/>
  <c r="AC958" i="11" s="1"/>
  <c r="AB957" i="11"/>
  <c r="AA957" i="11"/>
  <c r="Z957" i="11"/>
  <c r="Y957" i="11"/>
  <c r="X957" i="11"/>
  <c r="W957" i="11"/>
  <c r="V957" i="11"/>
  <c r="U957" i="11"/>
  <c r="T957" i="11"/>
  <c r="S957" i="11"/>
  <c r="R957" i="11"/>
  <c r="Q957" i="11"/>
  <c r="P957" i="11"/>
  <c r="O957" i="11"/>
  <c r="N957" i="11"/>
  <c r="M957" i="11"/>
  <c r="AC957" i="11" s="1"/>
  <c r="AC956" i="11" s="1"/>
  <c r="AB956" i="11"/>
  <c r="AA956" i="11"/>
  <c r="Z956" i="11"/>
  <c r="Y956" i="11"/>
  <c r="X956" i="11"/>
  <c r="W956" i="11"/>
  <c r="V956" i="11"/>
  <c r="U956" i="11"/>
  <c r="T956" i="11"/>
  <c r="S956" i="11"/>
  <c r="R956" i="11"/>
  <c r="Q956" i="11"/>
  <c r="P956" i="11"/>
  <c r="O956" i="11"/>
  <c r="N956" i="11"/>
  <c r="M956" i="11"/>
  <c r="AB955" i="11"/>
  <c r="AA955" i="11"/>
  <c r="Z955" i="11"/>
  <c r="Y955" i="11"/>
  <c r="X955" i="11"/>
  <c r="W955" i="11"/>
  <c r="V955" i="11"/>
  <c r="U955" i="11"/>
  <c r="T955" i="11"/>
  <c r="S955" i="11"/>
  <c r="R955" i="11"/>
  <c r="Q955" i="11"/>
  <c r="P955" i="11"/>
  <c r="O955" i="11"/>
  <c r="N955" i="11"/>
  <c r="M955" i="11"/>
  <c r="AC955" i="11" s="1"/>
  <c r="AB954" i="11"/>
  <c r="AA954" i="11"/>
  <c r="Z954" i="11"/>
  <c r="Y954" i="11"/>
  <c r="X954" i="11"/>
  <c r="W954" i="11"/>
  <c r="V954" i="11"/>
  <c r="U954" i="11"/>
  <c r="T954" i="11"/>
  <c r="S954" i="11"/>
  <c r="R954" i="11"/>
  <c r="Q954" i="11"/>
  <c r="P954" i="11"/>
  <c r="O954" i="11"/>
  <c r="N954" i="11"/>
  <c r="M954" i="11"/>
  <c r="AC954" i="11" s="1"/>
  <c r="AB953" i="11"/>
  <c r="AA953" i="11"/>
  <c r="Z953" i="11"/>
  <c r="Y953" i="11"/>
  <c r="X953" i="11"/>
  <c r="W953" i="11"/>
  <c r="V953" i="11"/>
  <c r="U953" i="11"/>
  <c r="T953" i="11"/>
  <c r="S953" i="11"/>
  <c r="R953" i="11"/>
  <c r="Q953" i="11"/>
  <c r="P953" i="11"/>
  <c r="O953" i="11"/>
  <c r="N953" i="11"/>
  <c r="M953" i="11"/>
  <c r="AC953" i="11" s="1"/>
  <c r="AC952" i="11" s="1"/>
  <c r="AB952" i="11"/>
  <c r="AA952" i="11"/>
  <c r="Z952" i="11"/>
  <c r="Y952" i="11"/>
  <c r="X952" i="11"/>
  <c r="W952" i="11"/>
  <c r="V952" i="11"/>
  <c r="U952" i="11"/>
  <c r="T952" i="11"/>
  <c r="S952" i="11"/>
  <c r="R952" i="11"/>
  <c r="Q952" i="11"/>
  <c r="P952" i="11"/>
  <c r="O952" i="11"/>
  <c r="N952" i="11"/>
  <c r="M952" i="11"/>
  <c r="AB951" i="11"/>
  <c r="AA951" i="11"/>
  <c r="Z951" i="11"/>
  <c r="Y951" i="11"/>
  <c r="X951" i="11"/>
  <c r="W951" i="11"/>
  <c r="V951" i="11"/>
  <c r="U951" i="11"/>
  <c r="T951" i="11"/>
  <c r="S951" i="11"/>
  <c r="R951" i="11"/>
  <c r="Q951" i="11"/>
  <c r="P951" i="11"/>
  <c r="O951" i="11"/>
  <c r="N951" i="11"/>
  <c r="M951" i="11"/>
  <c r="AC951" i="11" s="1"/>
  <c r="AB950" i="11"/>
  <c r="AA950" i="11"/>
  <c r="Z950" i="11"/>
  <c r="Y950" i="11"/>
  <c r="X950" i="11"/>
  <c r="W950" i="11"/>
  <c r="V950" i="11"/>
  <c r="U950" i="11"/>
  <c r="T950" i="11"/>
  <c r="S950" i="11"/>
  <c r="R950" i="11"/>
  <c r="Q950" i="11"/>
  <c r="P950" i="11"/>
  <c r="O950" i="11"/>
  <c r="N950" i="11"/>
  <c r="M950" i="11"/>
  <c r="AC950" i="11" s="1"/>
  <c r="AC949" i="11" s="1"/>
  <c r="AB949" i="11"/>
  <c r="AA949" i="11"/>
  <c r="Z949" i="11"/>
  <c r="Y949" i="11"/>
  <c r="X949" i="11"/>
  <c r="W949" i="11"/>
  <c r="V949" i="11"/>
  <c r="U949" i="11"/>
  <c r="T949" i="11"/>
  <c r="S949" i="11"/>
  <c r="R949" i="11"/>
  <c r="Q949" i="11"/>
  <c r="P949" i="11"/>
  <c r="O949" i="11"/>
  <c r="N949" i="11"/>
  <c r="M949" i="11"/>
  <c r="AB948" i="11"/>
  <c r="AA948" i="11"/>
  <c r="Z948" i="11"/>
  <c r="Y948" i="11"/>
  <c r="X948" i="11"/>
  <c r="W948" i="11"/>
  <c r="V948" i="11"/>
  <c r="U948" i="11"/>
  <c r="T948" i="11"/>
  <c r="S948" i="11"/>
  <c r="R948" i="11"/>
  <c r="Q948" i="11"/>
  <c r="P948" i="11"/>
  <c r="O948" i="11"/>
  <c r="N948" i="11"/>
  <c r="M948" i="11"/>
  <c r="AC948" i="11" s="1"/>
  <c r="AB947" i="11"/>
  <c r="AA947" i="11"/>
  <c r="Z947" i="11"/>
  <c r="Y947" i="11"/>
  <c r="X947" i="11"/>
  <c r="W947" i="11"/>
  <c r="V947" i="11"/>
  <c r="U947" i="11"/>
  <c r="T947" i="11"/>
  <c r="S947" i="11"/>
  <c r="R947" i="11"/>
  <c r="Q947" i="11"/>
  <c r="P947" i="11"/>
  <c r="O947" i="11"/>
  <c r="N947" i="11"/>
  <c r="M947" i="11"/>
  <c r="AC947" i="11" s="1"/>
  <c r="AB946" i="11"/>
  <c r="AA946" i="11"/>
  <c r="Z946" i="11"/>
  <c r="Y946" i="11"/>
  <c r="X946" i="11"/>
  <c r="W946" i="11"/>
  <c r="V946" i="11"/>
  <c r="U946" i="11"/>
  <c r="T946" i="11"/>
  <c r="S946" i="11"/>
  <c r="R946" i="11"/>
  <c r="Q946" i="11"/>
  <c r="P946" i="11"/>
  <c r="O946" i="11"/>
  <c r="N946" i="11"/>
  <c r="M946" i="11"/>
  <c r="AC946" i="11" s="1"/>
  <c r="AC945" i="11" s="1"/>
  <c r="AB945" i="11"/>
  <c r="AA945" i="11"/>
  <c r="Z945" i="11"/>
  <c r="Y945" i="11"/>
  <c r="X945" i="11"/>
  <c r="W945" i="11"/>
  <c r="V945" i="11"/>
  <c r="U945" i="11"/>
  <c r="T945" i="11"/>
  <c r="S945" i="11"/>
  <c r="R945" i="11"/>
  <c r="Q945" i="11"/>
  <c r="P945" i="11"/>
  <c r="O945" i="11"/>
  <c r="N945" i="11"/>
  <c r="M945" i="11"/>
  <c r="AB944" i="11"/>
  <c r="AA944" i="11"/>
  <c r="Z944" i="11"/>
  <c r="Y944" i="11"/>
  <c r="X944" i="11"/>
  <c r="W944" i="11"/>
  <c r="V944" i="11"/>
  <c r="U944" i="11"/>
  <c r="T944" i="11"/>
  <c r="S944" i="11"/>
  <c r="R944" i="11"/>
  <c r="Q944" i="11"/>
  <c r="P944" i="11"/>
  <c r="O944" i="11"/>
  <c r="N944" i="11"/>
  <c r="M944" i="11"/>
  <c r="AC944" i="11" s="1"/>
  <c r="AB943" i="11"/>
  <c r="AA943" i="11"/>
  <c r="Z943" i="11"/>
  <c r="Y943" i="11"/>
  <c r="X943" i="11"/>
  <c r="W943" i="11"/>
  <c r="V943" i="11"/>
  <c r="U943" i="11"/>
  <c r="T943" i="11"/>
  <c r="S943" i="11"/>
  <c r="R943" i="11"/>
  <c r="Q943" i="11"/>
  <c r="P943" i="11"/>
  <c r="O943" i="11"/>
  <c r="N943" i="11"/>
  <c r="M943" i="11"/>
  <c r="AC943" i="11" s="1"/>
  <c r="AC942" i="11" s="1"/>
  <c r="AB942" i="11"/>
  <c r="AA942" i="11"/>
  <c r="Z942" i="11"/>
  <c r="Y942" i="11"/>
  <c r="X942" i="11"/>
  <c r="W942" i="11"/>
  <c r="V942" i="11"/>
  <c r="U942" i="11"/>
  <c r="T942" i="11"/>
  <c r="S942" i="11"/>
  <c r="R942" i="11"/>
  <c r="Q942" i="11"/>
  <c r="P942" i="11"/>
  <c r="O942" i="11"/>
  <c r="N942" i="11"/>
  <c r="M942" i="11"/>
  <c r="AB940" i="11"/>
  <c r="AA940" i="11"/>
  <c r="Z940" i="11"/>
  <c r="Y940" i="11"/>
  <c r="X940" i="11"/>
  <c r="W940" i="11"/>
  <c r="V940" i="11"/>
  <c r="U940" i="11"/>
  <c r="T940" i="11"/>
  <c r="S940" i="11"/>
  <c r="R940" i="11"/>
  <c r="Q940" i="11"/>
  <c r="P940" i="11"/>
  <c r="O940" i="11"/>
  <c r="N940" i="11"/>
  <c r="M940" i="11"/>
  <c r="AC940" i="11" s="1"/>
  <c r="AB939" i="11"/>
  <c r="AA939" i="11"/>
  <c r="Z939" i="11"/>
  <c r="Y939" i="11"/>
  <c r="X939" i="11"/>
  <c r="W939" i="11"/>
  <c r="V939" i="11"/>
  <c r="U939" i="11"/>
  <c r="T939" i="11"/>
  <c r="S939" i="11"/>
  <c r="R939" i="11"/>
  <c r="Q939" i="11"/>
  <c r="P939" i="11"/>
  <c r="O939" i="11"/>
  <c r="N939" i="11"/>
  <c r="M939" i="11"/>
  <c r="AC939" i="11" s="1"/>
  <c r="AB938" i="11"/>
  <c r="AA938" i="11"/>
  <c r="Z938" i="11"/>
  <c r="Y938" i="11"/>
  <c r="X938" i="11"/>
  <c r="W938" i="11"/>
  <c r="V938" i="11"/>
  <c r="U938" i="11"/>
  <c r="T938" i="11"/>
  <c r="S938" i="11"/>
  <c r="R938" i="11"/>
  <c r="Q938" i="11"/>
  <c r="P938" i="11"/>
  <c r="O938" i="11"/>
  <c r="N938" i="11"/>
  <c r="M938" i="11"/>
  <c r="AC938" i="11" s="1"/>
  <c r="AC937" i="11" s="1"/>
  <c r="AB937" i="11"/>
  <c r="AA937" i="11"/>
  <c r="Z937" i="11"/>
  <c r="Y937" i="11"/>
  <c r="X937" i="11"/>
  <c r="W937" i="11"/>
  <c r="V937" i="11"/>
  <c r="U937" i="11"/>
  <c r="T937" i="11"/>
  <c r="S937" i="11"/>
  <c r="R937" i="11"/>
  <c r="Q937" i="11"/>
  <c r="P937" i="11"/>
  <c r="O937" i="11"/>
  <c r="N937" i="11"/>
  <c r="M937" i="11"/>
  <c r="AB936" i="11"/>
  <c r="AA936" i="11"/>
  <c r="Z936" i="11"/>
  <c r="Y936" i="11"/>
  <c r="X936" i="11"/>
  <c r="W936" i="11"/>
  <c r="V936" i="11"/>
  <c r="U936" i="11"/>
  <c r="T936" i="11"/>
  <c r="S936" i="11"/>
  <c r="R936" i="11"/>
  <c r="Q936" i="11"/>
  <c r="P936" i="11"/>
  <c r="O936" i="11"/>
  <c r="N936" i="11"/>
  <c r="M936" i="11"/>
  <c r="AB935" i="11"/>
  <c r="AA935" i="11"/>
  <c r="Z935" i="11"/>
  <c r="Y935" i="11"/>
  <c r="X935" i="11"/>
  <c r="W935" i="11"/>
  <c r="V935" i="11"/>
  <c r="U935" i="11"/>
  <c r="T935" i="11"/>
  <c r="S935" i="11"/>
  <c r="R935" i="11"/>
  <c r="Q935" i="11"/>
  <c r="P935" i="11"/>
  <c r="O935" i="11"/>
  <c r="N935" i="11"/>
  <c r="M935" i="11"/>
  <c r="AC935" i="11" s="1"/>
  <c r="AB934" i="11"/>
  <c r="AA934" i="11"/>
  <c r="Z934" i="11"/>
  <c r="Y934" i="11"/>
  <c r="X934" i="11"/>
  <c r="W934" i="11"/>
  <c r="V934" i="11"/>
  <c r="U934" i="11"/>
  <c r="T934" i="11"/>
  <c r="S934" i="11"/>
  <c r="R934" i="11"/>
  <c r="Q934" i="11"/>
  <c r="P934" i="11"/>
  <c r="O934" i="11"/>
  <c r="N934" i="11"/>
  <c r="M934" i="11"/>
  <c r="AC934" i="11" s="1"/>
  <c r="AB933" i="11"/>
  <c r="AA933" i="11"/>
  <c r="Z933" i="11"/>
  <c r="Y933" i="11"/>
  <c r="X933" i="11"/>
  <c r="W933" i="11"/>
  <c r="V933" i="11"/>
  <c r="U933" i="11"/>
  <c r="T933" i="11"/>
  <c r="S933" i="11"/>
  <c r="R933" i="11"/>
  <c r="Q933" i="11"/>
  <c r="P933" i="11"/>
  <c r="O933" i="11"/>
  <c r="N933" i="11"/>
  <c r="M933" i="11"/>
  <c r="AB932" i="11"/>
  <c r="AA932" i="11"/>
  <c r="Z932" i="11"/>
  <c r="Y932" i="11"/>
  <c r="X932" i="11"/>
  <c r="W932" i="11"/>
  <c r="V932" i="11"/>
  <c r="U932" i="11"/>
  <c r="T932" i="11"/>
  <c r="S932" i="11"/>
  <c r="R932" i="11"/>
  <c r="Q932" i="11"/>
  <c r="P932" i="11"/>
  <c r="O932" i="11"/>
  <c r="N932" i="11"/>
  <c r="M932" i="11"/>
  <c r="AC932" i="11" s="1"/>
  <c r="AB931" i="11"/>
  <c r="AA931" i="11"/>
  <c r="Z931" i="11"/>
  <c r="Y931" i="11"/>
  <c r="X931" i="11"/>
  <c r="W931" i="11"/>
  <c r="V931" i="11"/>
  <c r="U931" i="11"/>
  <c r="T931" i="11"/>
  <c r="S931" i="11"/>
  <c r="R931" i="11"/>
  <c r="Q931" i="11"/>
  <c r="P931" i="11"/>
  <c r="O931" i="11"/>
  <c r="N931" i="11"/>
  <c r="M931" i="11"/>
  <c r="AC931" i="11" s="1"/>
  <c r="AB930" i="11"/>
  <c r="AA930" i="11"/>
  <c r="Z930" i="11"/>
  <c r="Y930" i="11"/>
  <c r="X930" i="11"/>
  <c r="W930" i="11"/>
  <c r="V930" i="11"/>
  <c r="U930" i="11"/>
  <c r="T930" i="11"/>
  <c r="S930" i="11"/>
  <c r="R930" i="11"/>
  <c r="Q930" i="11"/>
  <c r="P930" i="11"/>
  <c r="O930" i="11"/>
  <c r="N930" i="11"/>
  <c r="M930" i="11"/>
  <c r="AC930" i="11" s="1"/>
  <c r="AC929" i="11" s="1"/>
  <c r="AB929" i="11"/>
  <c r="AA929" i="11"/>
  <c r="Z929" i="11"/>
  <c r="Y929" i="11"/>
  <c r="X929" i="11"/>
  <c r="W929" i="11"/>
  <c r="V929" i="11"/>
  <c r="U929" i="11"/>
  <c r="T929" i="11"/>
  <c r="S929" i="11"/>
  <c r="R929" i="11"/>
  <c r="Q929" i="11"/>
  <c r="P929" i="11"/>
  <c r="O929" i="11"/>
  <c r="N929" i="11"/>
  <c r="M929" i="11"/>
  <c r="AB927" i="11"/>
  <c r="AA927" i="11"/>
  <c r="Z927" i="11"/>
  <c r="Y927" i="11"/>
  <c r="X927" i="11"/>
  <c r="W927" i="11"/>
  <c r="V927" i="11"/>
  <c r="U927" i="11"/>
  <c r="T927" i="11"/>
  <c r="S927" i="11"/>
  <c r="R927" i="11"/>
  <c r="Q927" i="11"/>
  <c r="P927" i="11"/>
  <c r="O927" i="11"/>
  <c r="N927" i="11"/>
  <c r="M927" i="11"/>
  <c r="AC927" i="11" s="1"/>
  <c r="AB926" i="11"/>
  <c r="AA926" i="11"/>
  <c r="Z926" i="11"/>
  <c r="Y926" i="11"/>
  <c r="X926" i="11"/>
  <c r="W926" i="11"/>
  <c r="V926" i="11"/>
  <c r="U926" i="11"/>
  <c r="T926" i="11"/>
  <c r="S926" i="11"/>
  <c r="R926" i="11"/>
  <c r="Q926" i="11"/>
  <c r="P926" i="11"/>
  <c r="O926" i="11"/>
  <c r="N926" i="11"/>
  <c r="M926" i="11"/>
  <c r="AC926" i="11" s="1"/>
  <c r="AB925" i="11"/>
  <c r="AA925" i="11"/>
  <c r="Z925" i="11"/>
  <c r="Y925" i="11"/>
  <c r="X925" i="11"/>
  <c r="W925" i="11"/>
  <c r="V925" i="11"/>
  <c r="U925" i="11"/>
  <c r="T925" i="11"/>
  <c r="S925" i="11"/>
  <c r="R925" i="11"/>
  <c r="Q925" i="11"/>
  <c r="P925" i="11"/>
  <c r="O925" i="11"/>
  <c r="N925" i="11"/>
  <c r="M925" i="11"/>
  <c r="AC925" i="11" s="1"/>
  <c r="AB924" i="11"/>
  <c r="AA924" i="11"/>
  <c r="Z924" i="11"/>
  <c r="Y924" i="11"/>
  <c r="X924" i="11"/>
  <c r="W924" i="11"/>
  <c r="V924" i="11"/>
  <c r="U924" i="11"/>
  <c r="T924" i="11"/>
  <c r="S924" i="11"/>
  <c r="R924" i="11"/>
  <c r="Q924" i="11"/>
  <c r="P924" i="11"/>
  <c r="O924" i="11"/>
  <c r="N924" i="11"/>
  <c r="M924" i="11"/>
  <c r="AC924" i="11" s="1"/>
  <c r="AC923" i="11" s="1"/>
  <c r="AB923" i="11"/>
  <c r="AA923" i="11"/>
  <c r="Z923" i="11"/>
  <c r="Y923" i="11"/>
  <c r="X923" i="11"/>
  <c r="W923" i="11"/>
  <c r="V923" i="11"/>
  <c r="U923" i="11"/>
  <c r="T923" i="11"/>
  <c r="S923" i="11"/>
  <c r="R923" i="11"/>
  <c r="Q923" i="11"/>
  <c r="P923" i="11"/>
  <c r="O923" i="11"/>
  <c r="N923" i="11"/>
  <c r="M923" i="11"/>
  <c r="AB922" i="11"/>
  <c r="AA922" i="11"/>
  <c r="Z922" i="11"/>
  <c r="Y922" i="11"/>
  <c r="X922" i="11"/>
  <c r="W922" i="11"/>
  <c r="V922" i="11"/>
  <c r="U922" i="11"/>
  <c r="T922" i="11"/>
  <c r="S922" i="11"/>
  <c r="R922" i="11"/>
  <c r="Q922" i="11"/>
  <c r="P922" i="11"/>
  <c r="O922" i="11"/>
  <c r="N922" i="11"/>
  <c r="M922" i="11"/>
  <c r="AC922" i="11" s="1"/>
  <c r="AB921" i="11"/>
  <c r="AA921" i="11"/>
  <c r="Z921" i="11"/>
  <c r="Y921" i="11"/>
  <c r="X921" i="11"/>
  <c r="W921" i="11"/>
  <c r="V921" i="11"/>
  <c r="U921" i="11"/>
  <c r="T921" i="11"/>
  <c r="S921" i="11"/>
  <c r="R921" i="11"/>
  <c r="Q921" i="11"/>
  <c r="P921" i="11"/>
  <c r="O921" i="11"/>
  <c r="N921" i="11"/>
  <c r="M921" i="11"/>
  <c r="AC921" i="11" s="1"/>
  <c r="AB920" i="11"/>
  <c r="AA920" i="11"/>
  <c r="Z920" i="11"/>
  <c r="Y920" i="11"/>
  <c r="X920" i="11"/>
  <c r="W920" i="11"/>
  <c r="V920" i="11"/>
  <c r="U920" i="11"/>
  <c r="T920" i="11"/>
  <c r="S920" i="11"/>
  <c r="R920" i="11"/>
  <c r="Q920" i="11"/>
  <c r="P920" i="11"/>
  <c r="O920" i="11"/>
  <c r="N920" i="11"/>
  <c r="M920" i="11"/>
  <c r="AC920" i="11" s="1"/>
  <c r="AB919" i="11"/>
  <c r="AA919" i="11"/>
  <c r="Z919" i="11"/>
  <c r="Y919" i="11"/>
  <c r="X919" i="11"/>
  <c r="W919" i="11"/>
  <c r="V919" i="11"/>
  <c r="U919" i="11"/>
  <c r="T919" i="11"/>
  <c r="S919" i="11"/>
  <c r="R919" i="11"/>
  <c r="Q919" i="11"/>
  <c r="P919" i="11"/>
  <c r="O919" i="11"/>
  <c r="N919" i="11"/>
  <c r="M919" i="11"/>
  <c r="AC919" i="11" s="1"/>
  <c r="AC918" i="11" s="1"/>
  <c r="AB918" i="11"/>
  <c r="AA918" i="11"/>
  <c r="Z918" i="11"/>
  <c r="Y918" i="11"/>
  <c r="X918" i="11"/>
  <c r="W918" i="11"/>
  <c r="V918" i="11"/>
  <c r="U918" i="11"/>
  <c r="T918" i="11"/>
  <c r="S918" i="11"/>
  <c r="R918" i="11"/>
  <c r="Q918" i="11"/>
  <c r="P918" i="11"/>
  <c r="O918" i="11"/>
  <c r="N918" i="11"/>
  <c r="M918" i="11"/>
  <c r="AB917" i="11"/>
  <c r="AA917" i="11"/>
  <c r="Z917" i="11"/>
  <c r="Y917" i="11"/>
  <c r="X917" i="11"/>
  <c r="W917" i="11"/>
  <c r="V917" i="11"/>
  <c r="U917" i="11"/>
  <c r="T917" i="11"/>
  <c r="S917" i="11"/>
  <c r="R917" i="11"/>
  <c r="Q917" i="11"/>
  <c r="P917" i="11"/>
  <c r="O917" i="11"/>
  <c r="N917" i="11"/>
  <c r="M917" i="11"/>
  <c r="AC917" i="11" s="1"/>
  <c r="AB916" i="11"/>
  <c r="AA916" i="11"/>
  <c r="Z916" i="11"/>
  <c r="Y916" i="11"/>
  <c r="X916" i="11"/>
  <c r="W916" i="11"/>
  <c r="V916" i="11"/>
  <c r="U916" i="11"/>
  <c r="T916" i="11"/>
  <c r="S916" i="11"/>
  <c r="R916" i="11"/>
  <c r="Q916" i="11"/>
  <c r="P916" i="11"/>
  <c r="O916" i="11"/>
  <c r="N916" i="11"/>
  <c r="M916" i="11"/>
  <c r="AC916" i="11" s="1"/>
  <c r="AB915" i="11"/>
  <c r="AA915" i="11"/>
  <c r="Z915" i="11"/>
  <c r="Y915" i="11"/>
  <c r="X915" i="11"/>
  <c r="W915" i="11"/>
  <c r="V915" i="11"/>
  <c r="U915" i="11"/>
  <c r="T915" i="11"/>
  <c r="S915" i="11"/>
  <c r="R915" i="11"/>
  <c r="Q915" i="11"/>
  <c r="P915" i="11"/>
  <c r="O915" i="11"/>
  <c r="N915" i="11"/>
  <c r="M915" i="11"/>
  <c r="AC915" i="11" s="1"/>
  <c r="AB914" i="11"/>
  <c r="AA914" i="11"/>
  <c r="Z914" i="11"/>
  <c r="Y914" i="11"/>
  <c r="X914" i="11"/>
  <c r="W914" i="11"/>
  <c r="V914" i="11"/>
  <c r="U914" i="11"/>
  <c r="T914" i="11"/>
  <c r="S914" i="11"/>
  <c r="R914" i="11"/>
  <c r="Q914" i="11"/>
  <c r="P914" i="11"/>
  <c r="O914" i="11"/>
  <c r="N914" i="11"/>
  <c r="M914" i="11"/>
  <c r="AC914" i="11" s="1"/>
  <c r="AC913" i="11" s="1"/>
  <c r="AB913" i="11"/>
  <c r="AA913" i="11"/>
  <c r="Z913" i="11"/>
  <c r="Y913" i="11"/>
  <c r="X913" i="11"/>
  <c r="W913" i="11"/>
  <c r="V913" i="11"/>
  <c r="U913" i="11"/>
  <c r="T913" i="11"/>
  <c r="S913" i="11"/>
  <c r="R913" i="11"/>
  <c r="Q913" i="11"/>
  <c r="P913" i="11"/>
  <c r="O913" i="11"/>
  <c r="N913" i="11"/>
  <c r="M913" i="11"/>
  <c r="AB910" i="11"/>
  <c r="AA910" i="11"/>
  <c r="Z910" i="11"/>
  <c r="Y910" i="11"/>
  <c r="X910" i="11"/>
  <c r="W910" i="11"/>
  <c r="V910" i="11"/>
  <c r="U910" i="11"/>
  <c r="T910" i="11"/>
  <c r="S910" i="11"/>
  <c r="R910" i="11"/>
  <c r="Q910" i="11"/>
  <c r="P910" i="11"/>
  <c r="O910" i="11"/>
  <c r="N910" i="11"/>
  <c r="M910" i="11"/>
  <c r="AC910" i="11" s="1"/>
  <c r="AB909" i="11"/>
  <c r="AA909" i="11"/>
  <c r="Z909" i="11"/>
  <c r="Y909" i="11"/>
  <c r="X909" i="11"/>
  <c r="W909" i="11"/>
  <c r="V909" i="11"/>
  <c r="U909" i="11"/>
  <c r="T909" i="11"/>
  <c r="S909" i="11"/>
  <c r="R909" i="11"/>
  <c r="Q909" i="11"/>
  <c r="P909" i="11"/>
  <c r="O909" i="11"/>
  <c r="N909" i="11"/>
  <c r="M909" i="11"/>
  <c r="AC909" i="11" s="1"/>
  <c r="AB908" i="11"/>
  <c r="AA908" i="11"/>
  <c r="Z908" i="11"/>
  <c r="Y908" i="11"/>
  <c r="X908" i="11"/>
  <c r="W908" i="11"/>
  <c r="V908" i="11"/>
  <c r="U908" i="11"/>
  <c r="T908" i="11"/>
  <c r="S908" i="11"/>
  <c r="R908" i="11"/>
  <c r="Q908" i="11"/>
  <c r="P908" i="11"/>
  <c r="O908" i="11"/>
  <c r="N908" i="11"/>
  <c r="M908" i="11"/>
  <c r="AC908" i="11" s="1"/>
  <c r="AB907" i="11"/>
  <c r="AA907" i="11"/>
  <c r="Z907" i="11"/>
  <c r="Y907" i="11"/>
  <c r="X907" i="11"/>
  <c r="W907" i="11"/>
  <c r="V907" i="11"/>
  <c r="U907" i="11"/>
  <c r="T907" i="11"/>
  <c r="S907" i="11"/>
  <c r="R907" i="11"/>
  <c r="Q907" i="11"/>
  <c r="P907" i="11"/>
  <c r="O907" i="11"/>
  <c r="N907" i="11"/>
  <c r="M907" i="11"/>
  <c r="AC907" i="11" s="1"/>
  <c r="AC906" i="11" s="1"/>
  <c r="AB906" i="11"/>
  <c r="AA906" i="11"/>
  <c r="Z906" i="11"/>
  <c r="Y906" i="11"/>
  <c r="X906" i="11"/>
  <c r="W906" i="11"/>
  <c r="V906" i="11"/>
  <c r="U906" i="11"/>
  <c r="T906" i="11"/>
  <c r="S906" i="11"/>
  <c r="R906" i="11"/>
  <c r="Q906" i="11"/>
  <c r="P906" i="11"/>
  <c r="O906" i="11"/>
  <c r="N906" i="11"/>
  <c r="M906" i="11"/>
  <c r="M905" i="11"/>
  <c r="AC905" i="11" s="1"/>
  <c r="AB904" i="11"/>
  <c r="AA904" i="11"/>
  <c r="Z904" i="11"/>
  <c r="Y904" i="11"/>
  <c r="X904" i="11"/>
  <c r="W904" i="11"/>
  <c r="V904" i="11"/>
  <c r="U904" i="11"/>
  <c r="T904" i="11"/>
  <c r="S904" i="11"/>
  <c r="R904" i="11"/>
  <c r="Q904" i="11"/>
  <c r="P904" i="11"/>
  <c r="O904" i="11"/>
  <c r="N904" i="11"/>
  <c r="M904" i="11"/>
  <c r="AC904" i="11" s="1"/>
  <c r="AC903" i="11" s="1"/>
  <c r="AB903" i="11"/>
  <c r="AA903" i="11"/>
  <c r="Z903" i="11"/>
  <c r="Y903" i="11"/>
  <c r="X903" i="11"/>
  <c r="W903" i="11"/>
  <c r="V903" i="11"/>
  <c r="U903" i="11"/>
  <c r="T903" i="11"/>
  <c r="S903" i="11"/>
  <c r="R903" i="11"/>
  <c r="Q903" i="11"/>
  <c r="P903" i="11"/>
  <c r="O903" i="11"/>
  <c r="N903" i="11"/>
  <c r="M903" i="11"/>
  <c r="M902" i="11"/>
  <c r="AC902" i="11" s="1"/>
  <c r="AB901" i="11"/>
  <c r="AA901" i="11"/>
  <c r="Z901" i="11"/>
  <c r="Y901" i="11"/>
  <c r="X901" i="11"/>
  <c r="W901" i="11"/>
  <c r="V901" i="11"/>
  <c r="U901" i="11"/>
  <c r="T901" i="11"/>
  <c r="S901" i="11"/>
  <c r="R901" i="11"/>
  <c r="Q901" i="11"/>
  <c r="P901" i="11"/>
  <c r="O901" i="11"/>
  <c r="N901" i="11"/>
  <c r="M901" i="11"/>
  <c r="AC901" i="11" s="1"/>
  <c r="AB900" i="11"/>
  <c r="AA900" i="11"/>
  <c r="Z900" i="11"/>
  <c r="Y900" i="11"/>
  <c r="X900" i="11"/>
  <c r="W900" i="11"/>
  <c r="V900" i="11"/>
  <c r="U900" i="11"/>
  <c r="T900" i="11"/>
  <c r="S900" i="11"/>
  <c r="R900" i="11"/>
  <c r="Q900" i="11"/>
  <c r="P900" i="11"/>
  <c r="O900" i="11"/>
  <c r="N900" i="11"/>
  <c r="M900" i="11"/>
  <c r="AC900" i="11" s="1"/>
  <c r="AC899" i="11" s="1"/>
  <c r="AB899" i="11"/>
  <c r="AA899" i="11"/>
  <c r="Z899" i="11"/>
  <c r="Y899" i="11"/>
  <c r="X899" i="11"/>
  <c r="W899" i="11"/>
  <c r="V899" i="11"/>
  <c r="U899" i="11"/>
  <c r="T899" i="11"/>
  <c r="S899" i="11"/>
  <c r="R899" i="11"/>
  <c r="Q899" i="11"/>
  <c r="P899" i="11"/>
  <c r="O899" i="11"/>
  <c r="N899" i="11"/>
  <c r="M899" i="11"/>
  <c r="M898" i="11"/>
  <c r="AC898" i="11" s="1"/>
  <c r="AB897" i="11"/>
  <c r="AA897" i="11"/>
  <c r="Z897" i="11"/>
  <c r="Y897" i="11"/>
  <c r="X897" i="11"/>
  <c r="W897" i="11"/>
  <c r="V897" i="11"/>
  <c r="U897" i="11"/>
  <c r="T897" i="11"/>
  <c r="S897" i="11"/>
  <c r="R897" i="11"/>
  <c r="Q897" i="11"/>
  <c r="P897" i="11"/>
  <c r="O897" i="11"/>
  <c r="N897" i="11"/>
  <c r="M897" i="11"/>
  <c r="AC897" i="11" s="1"/>
  <c r="AB896" i="11"/>
  <c r="AA896" i="11"/>
  <c r="Z896" i="11"/>
  <c r="Y896" i="11"/>
  <c r="X896" i="11"/>
  <c r="W896" i="11"/>
  <c r="V896" i="11"/>
  <c r="U896" i="11"/>
  <c r="T896" i="11"/>
  <c r="S896" i="11"/>
  <c r="R896" i="11"/>
  <c r="Q896" i="11"/>
  <c r="P896" i="11"/>
  <c r="O896" i="11"/>
  <c r="N896" i="11"/>
  <c r="M896" i="11"/>
  <c r="AC896" i="11" s="1"/>
  <c r="AC895" i="11" s="1"/>
  <c r="AB895" i="11"/>
  <c r="AA895" i="11"/>
  <c r="Z895" i="11"/>
  <c r="Y895" i="11"/>
  <c r="X895" i="11"/>
  <c r="W895" i="11"/>
  <c r="V895" i="11"/>
  <c r="U895" i="11"/>
  <c r="T895" i="11"/>
  <c r="S895" i="11"/>
  <c r="R895" i="11"/>
  <c r="Q895" i="11"/>
  <c r="P895" i="11"/>
  <c r="O895" i="11"/>
  <c r="N895" i="11"/>
  <c r="M895" i="11"/>
  <c r="Q894" i="11"/>
  <c r="P894" i="11"/>
  <c r="O894" i="11"/>
  <c r="N894" i="11"/>
  <c r="AB894" i="11" s="1"/>
  <c r="AB892" i="11" s="1"/>
  <c r="M894" i="11"/>
  <c r="M893" i="11"/>
  <c r="AC893" i="11" s="1"/>
  <c r="Q892" i="11"/>
  <c r="P892" i="11"/>
  <c r="O892" i="11"/>
  <c r="N892" i="11"/>
  <c r="M892" i="11"/>
  <c r="Q891" i="11"/>
  <c r="P891" i="11"/>
  <c r="O891" i="11"/>
  <c r="N891" i="11"/>
  <c r="AB891" i="11" s="1"/>
  <c r="AB889" i="11" s="1"/>
  <c r="M891" i="11"/>
  <c r="M890" i="11"/>
  <c r="AC890" i="11" s="1"/>
  <c r="Q889" i="11"/>
  <c r="P889" i="11"/>
  <c r="O889" i="11"/>
  <c r="N889" i="11"/>
  <c r="M889" i="11"/>
  <c r="AB888" i="11"/>
  <c r="AA888" i="11"/>
  <c r="Z888" i="11"/>
  <c r="Y888" i="11"/>
  <c r="X888" i="11"/>
  <c r="W888" i="11"/>
  <c r="V888" i="11"/>
  <c r="U888" i="11"/>
  <c r="T888" i="11"/>
  <c r="S888" i="11"/>
  <c r="R888" i="11"/>
  <c r="Q888" i="11"/>
  <c r="P888" i="11"/>
  <c r="O888" i="11"/>
  <c r="N888" i="11"/>
  <c r="M888" i="11"/>
  <c r="AC888" i="11" s="1"/>
  <c r="AB887" i="11"/>
  <c r="AA887" i="11"/>
  <c r="Z887" i="11"/>
  <c r="Y887" i="11"/>
  <c r="X887" i="11"/>
  <c r="W887" i="11"/>
  <c r="V887" i="11"/>
  <c r="U887" i="11"/>
  <c r="T887" i="11"/>
  <c r="S887" i="11"/>
  <c r="R887" i="11"/>
  <c r="Q887" i="11"/>
  <c r="P887" i="11"/>
  <c r="O887" i="11"/>
  <c r="N887" i="11"/>
  <c r="M887" i="11"/>
  <c r="AC887" i="11" s="1"/>
  <c r="N886" i="11"/>
  <c r="M886" i="11"/>
  <c r="M885" i="11"/>
  <c r="AB884" i="11"/>
  <c r="AA884" i="11"/>
  <c r="Z884" i="11"/>
  <c r="Y884" i="11"/>
  <c r="X884" i="11"/>
  <c r="W884" i="11"/>
  <c r="V884" i="11"/>
  <c r="U884" i="11"/>
  <c r="T884" i="11"/>
  <c r="S884" i="11"/>
  <c r="R884" i="11"/>
  <c r="Q884" i="11"/>
  <c r="P884" i="11"/>
  <c r="O884" i="11"/>
  <c r="M884" i="11"/>
  <c r="Q882" i="11"/>
  <c r="P882" i="11"/>
  <c r="O882" i="11"/>
  <c r="N882" i="11"/>
  <c r="AA882" i="11" s="1"/>
  <c r="AA880" i="11" s="1"/>
  <c r="M882" i="11"/>
  <c r="M881" i="11"/>
  <c r="AC881" i="11" s="1"/>
  <c r="Q880" i="11"/>
  <c r="P880" i="11"/>
  <c r="O880" i="11"/>
  <c r="N880" i="11"/>
  <c r="M880" i="11"/>
  <c r="Q879" i="11"/>
  <c r="P879" i="11"/>
  <c r="O879" i="11"/>
  <c r="N879" i="11"/>
  <c r="AA879" i="11" s="1"/>
  <c r="AA877" i="11" s="1"/>
  <c r="M879" i="11"/>
  <c r="M878" i="11"/>
  <c r="AC878" i="11" s="1"/>
  <c r="Q877" i="11"/>
  <c r="P877" i="11"/>
  <c r="O877" i="11"/>
  <c r="N877" i="11"/>
  <c r="M877" i="11"/>
  <c r="AB876" i="11"/>
  <c r="AA876" i="11"/>
  <c r="Z876" i="11"/>
  <c r="Y876" i="11"/>
  <c r="X876" i="11"/>
  <c r="W876" i="11"/>
  <c r="V876" i="11"/>
  <c r="U876" i="11"/>
  <c r="T876" i="11"/>
  <c r="S876" i="11"/>
  <c r="R876" i="11"/>
  <c r="Q876" i="11"/>
  <c r="P876" i="11"/>
  <c r="O876" i="11"/>
  <c r="N876" i="11"/>
  <c r="M876" i="11"/>
  <c r="AC876" i="11" s="1"/>
  <c r="AB875" i="11"/>
  <c r="AA875" i="11"/>
  <c r="Z875" i="11"/>
  <c r="Y875" i="11"/>
  <c r="X875" i="11"/>
  <c r="W875" i="11"/>
  <c r="V875" i="11"/>
  <c r="U875" i="11"/>
  <c r="T875" i="11"/>
  <c r="S875" i="11"/>
  <c r="R875" i="11"/>
  <c r="Q875" i="11"/>
  <c r="P875" i="11"/>
  <c r="O875" i="11"/>
  <c r="N875" i="11"/>
  <c r="M875" i="11"/>
  <c r="AC875" i="11" s="1"/>
  <c r="N874" i="11"/>
  <c r="M874" i="11"/>
  <c r="M873" i="11"/>
  <c r="N873" i="11" s="1"/>
  <c r="N872" i="11" s="1"/>
  <c r="AB872" i="11"/>
  <c r="AA872" i="11"/>
  <c r="Z872" i="11"/>
  <c r="Y872" i="11"/>
  <c r="X872" i="11"/>
  <c r="W872" i="11"/>
  <c r="V872" i="11"/>
  <c r="U872" i="11"/>
  <c r="T872" i="11"/>
  <c r="S872" i="11"/>
  <c r="R872" i="11"/>
  <c r="Q872" i="11"/>
  <c r="P872" i="11"/>
  <c r="O872" i="11"/>
  <c r="M872" i="11"/>
  <c r="AB869" i="11"/>
  <c r="AA869" i="11"/>
  <c r="Z869" i="11"/>
  <c r="Y869" i="11"/>
  <c r="X869" i="11"/>
  <c r="W869" i="11"/>
  <c r="V869" i="11"/>
  <c r="U869" i="11"/>
  <c r="T869" i="11"/>
  <c r="S869" i="11"/>
  <c r="R869" i="11"/>
  <c r="Q869" i="11"/>
  <c r="P869" i="11"/>
  <c r="O869" i="11"/>
  <c r="N869" i="11"/>
  <c r="M869" i="11"/>
  <c r="AC869" i="11" s="1"/>
  <c r="AB868" i="11"/>
  <c r="AA868" i="11"/>
  <c r="Z868" i="11"/>
  <c r="Y868" i="11"/>
  <c r="X868" i="11"/>
  <c r="W868" i="11"/>
  <c r="V868" i="11"/>
  <c r="U868" i="11"/>
  <c r="T868" i="11"/>
  <c r="S868" i="11"/>
  <c r="R868" i="11"/>
  <c r="Q868" i="11"/>
  <c r="P868" i="11"/>
  <c r="O868" i="11"/>
  <c r="N868" i="11"/>
  <c r="M868" i="11"/>
  <c r="AC868" i="11" s="1"/>
  <c r="AC867" i="11" s="1"/>
  <c r="AB867" i="11"/>
  <c r="AA867" i="11"/>
  <c r="Z867" i="11"/>
  <c r="Y867" i="11"/>
  <c r="X867" i="11"/>
  <c r="W867" i="11"/>
  <c r="V867" i="11"/>
  <c r="U867" i="11"/>
  <c r="T867" i="11"/>
  <c r="S867" i="11"/>
  <c r="R867" i="11"/>
  <c r="Q867" i="11"/>
  <c r="P867" i="11"/>
  <c r="O867" i="11"/>
  <c r="N867" i="11"/>
  <c r="M867" i="11"/>
  <c r="M866" i="11"/>
  <c r="AC866" i="11" s="1"/>
  <c r="M865" i="11"/>
  <c r="R865" i="11" s="1"/>
  <c r="R863" i="11" s="1"/>
  <c r="M864" i="11"/>
  <c r="M863" i="11"/>
  <c r="AB862" i="11"/>
  <c r="AA862" i="11"/>
  <c r="Z862" i="11"/>
  <c r="Y862" i="11"/>
  <c r="X862" i="11"/>
  <c r="W862" i="11"/>
  <c r="V862" i="11"/>
  <c r="U862" i="11"/>
  <c r="T862" i="11"/>
  <c r="S862" i="11"/>
  <c r="R862" i="11"/>
  <c r="Q862" i="11"/>
  <c r="P862" i="11"/>
  <c r="O862" i="11"/>
  <c r="N862" i="11"/>
  <c r="M862" i="11"/>
  <c r="AB861" i="11"/>
  <c r="AA861" i="11"/>
  <c r="Z861" i="11"/>
  <c r="Y861" i="11"/>
  <c r="X861" i="11"/>
  <c r="W861" i="11"/>
  <c r="V861" i="11"/>
  <c r="U861" i="11"/>
  <c r="T861" i="11"/>
  <c r="S861" i="11"/>
  <c r="R861" i="11"/>
  <c r="Q861" i="11"/>
  <c r="P861" i="11"/>
  <c r="O861" i="11"/>
  <c r="M861" i="11"/>
  <c r="AB860" i="11"/>
  <c r="AA860" i="11"/>
  <c r="Z860" i="11"/>
  <c r="Y860" i="11"/>
  <c r="X860" i="11"/>
  <c r="W860" i="11"/>
  <c r="V860" i="11"/>
  <c r="U860" i="11"/>
  <c r="T860" i="11"/>
  <c r="S860" i="11"/>
  <c r="R860" i="11"/>
  <c r="Q860" i="11"/>
  <c r="P860" i="11"/>
  <c r="O860" i="11"/>
  <c r="M860" i="11"/>
  <c r="AB859" i="11"/>
  <c r="AA859" i="11"/>
  <c r="Z859" i="11"/>
  <c r="Y859" i="11"/>
  <c r="X859" i="11"/>
  <c r="W859" i="11"/>
  <c r="V859" i="11"/>
  <c r="U859" i="11"/>
  <c r="T859" i="11"/>
  <c r="S859" i="11"/>
  <c r="R859" i="11"/>
  <c r="Q859" i="11"/>
  <c r="P859" i="11"/>
  <c r="O859" i="11"/>
  <c r="M859" i="11"/>
  <c r="AB858" i="11"/>
  <c r="AA858" i="11"/>
  <c r="Z858" i="11"/>
  <c r="Y858" i="11"/>
  <c r="X858" i="11"/>
  <c r="W858" i="11"/>
  <c r="V858" i="11"/>
  <c r="U858" i="11"/>
  <c r="T858" i="11"/>
  <c r="S858" i="11"/>
  <c r="R858" i="11"/>
  <c r="Q858" i="11"/>
  <c r="P858" i="11"/>
  <c r="O858" i="11"/>
  <c r="M858" i="11"/>
  <c r="N858" i="11" s="1"/>
  <c r="AB857" i="11"/>
  <c r="AA857" i="11"/>
  <c r="Z857" i="11"/>
  <c r="Y857" i="11"/>
  <c r="X857" i="11"/>
  <c r="W857" i="11"/>
  <c r="V857" i="11"/>
  <c r="U857" i="11"/>
  <c r="T857" i="11"/>
  <c r="S857" i="11"/>
  <c r="R857" i="11"/>
  <c r="Q857" i="11"/>
  <c r="P857" i="11"/>
  <c r="O857" i="11"/>
  <c r="M857" i="11"/>
  <c r="AB856" i="11"/>
  <c r="AA856" i="11"/>
  <c r="Z856" i="11"/>
  <c r="Y856" i="11"/>
  <c r="X856" i="11"/>
  <c r="W856" i="11"/>
  <c r="V856" i="11"/>
  <c r="U856" i="11"/>
  <c r="T856" i="11"/>
  <c r="S856" i="11"/>
  <c r="R856" i="11"/>
  <c r="Q856" i="11"/>
  <c r="P856" i="11"/>
  <c r="O856" i="11"/>
  <c r="M856" i="11"/>
  <c r="N856" i="11" s="1"/>
  <c r="AB855" i="11"/>
  <c r="AA855" i="11"/>
  <c r="Z855" i="11"/>
  <c r="Y855" i="11"/>
  <c r="X855" i="11"/>
  <c r="W855" i="11"/>
  <c r="V855" i="11"/>
  <c r="U855" i="11"/>
  <c r="T855" i="11"/>
  <c r="S855" i="11"/>
  <c r="R855" i="11"/>
  <c r="Q855" i="11"/>
  <c r="P855" i="11"/>
  <c r="O855" i="11"/>
  <c r="M855" i="11"/>
  <c r="AB854" i="11"/>
  <c r="AA854" i="11"/>
  <c r="Z854" i="11"/>
  <c r="Y854" i="11"/>
  <c r="X854" i="11"/>
  <c r="W854" i="11"/>
  <c r="V854" i="11"/>
  <c r="U854" i="11"/>
  <c r="T854" i="11"/>
  <c r="S854" i="11"/>
  <c r="R854" i="11"/>
  <c r="Q854" i="11"/>
  <c r="P854" i="11"/>
  <c r="O854" i="11"/>
  <c r="M854" i="11"/>
  <c r="AB853" i="11"/>
  <c r="AA853" i="11"/>
  <c r="Z853" i="11"/>
  <c r="Y853" i="11"/>
  <c r="X853" i="11"/>
  <c r="W853" i="11"/>
  <c r="V853" i="11"/>
  <c r="U853" i="11"/>
  <c r="T853" i="11"/>
  <c r="S853" i="11"/>
  <c r="R853" i="11"/>
  <c r="Q853" i="11"/>
  <c r="P853" i="11"/>
  <c r="O853" i="11"/>
  <c r="M853" i="11"/>
  <c r="AB852" i="11"/>
  <c r="AA852" i="11"/>
  <c r="Z852" i="11"/>
  <c r="Y852" i="11"/>
  <c r="X852" i="11"/>
  <c r="W852" i="11"/>
  <c r="V852" i="11"/>
  <c r="U852" i="11"/>
  <c r="T852" i="11"/>
  <c r="S852" i="11"/>
  <c r="R852" i="11"/>
  <c r="Q852" i="11"/>
  <c r="P852" i="11"/>
  <c r="O852" i="11"/>
  <c r="N852" i="11"/>
  <c r="M852" i="11"/>
  <c r="AB851" i="11"/>
  <c r="AA851" i="11"/>
  <c r="Z851" i="11"/>
  <c r="Y851" i="11"/>
  <c r="X851" i="11"/>
  <c r="W851" i="11"/>
  <c r="V851" i="11"/>
  <c r="U851" i="11"/>
  <c r="T851" i="11"/>
  <c r="S851" i="11"/>
  <c r="R851" i="11"/>
  <c r="Q851" i="11"/>
  <c r="P851" i="11"/>
  <c r="O851" i="11"/>
  <c r="M851" i="11"/>
  <c r="AB850" i="11"/>
  <c r="AA850" i="11"/>
  <c r="Z850" i="11"/>
  <c r="Y850" i="11"/>
  <c r="X850" i="11"/>
  <c r="W850" i="11"/>
  <c r="V850" i="11"/>
  <c r="U850" i="11"/>
  <c r="T850" i="11"/>
  <c r="S850" i="11"/>
  <c r="R850" i="11"/>
  <c r="Q850" i="11"/>
  <c r="P850" i="11"/>
  <c r="O850" i="11"/>
  <c r="M850" i="11"/>
  <c r="N850" i="11" s="1"/>
  <c r="AB849" i="11"/>
  <c r="AA849" i="11"/>
  <c r="Z849" i="11"/>
  <c r="Y849" i="11"/>
  <c r="X849" i="11"/>
  <c r="W849" i="11"/>
  <c r="V849" i="11"/>
  <c r="U849" i="11"/>
  <c r="T849" i="11"/>
  <c r="S849" i="11"/>
  <c r="R849" i="11"/>
  <c r="Q849" i="11"/>
  <c r="P849" i="11"/>
  <c r="O849" i="11"/>
  <c r="M849" i="11"/>
  <c r="AB848" i="11"/>
  <c r="AA848" i="11"/>
  <c r="Z848" i="11"/>
  <c r="Y848" i="11"/>
  <c r="X848" i="11"/>
  <c r="W848" i="11"/>
  <c r="V848" i="11"/>
  <c r="U848" i="11"/>
  <c r="T848" i="11"/>
  <c r="S848" i="11"/>
  <c r="R848" i="11"/>
  <c r="Q848" i="11"/>
  <c r="P848" i="11"/>
  <c r="O848" i="11"/>
  <c r="M848" i="11"/>
  <c r="AB847" i="11"/>
  <c r="AA847" i="11"/>
  <c r="Z847" i="11"/>
  <c r="Y847" i="11"/>
  <c r="X847" i="11"/>
  <c r="W847" i="11"/>
  <c r="V847" i="11"/>
  <c r="U847" i="11"/>
  <c r="T847" i="11"/>
  <c r="S847" i="11"/>
  <c r="R847" i="11"/>
  <c r="Q847" i="11"/>
  <c r="P847" i="11"/>
  <c r="O847" i="11"/>
  <c r="N847" i="11"/>
  <c r="M847" i="11"/>
  <c r="AB846" i="11"/>
  <c r="AA846" i="11"/>
  <c r="Z846" i="11"/>
  <c r="Y846" i="11"/>
  <c r="X846" i="11"/>
  <c r="W846" i="11"/>
  <c r="V846" i="11"/>
  <c r="U846" i="11"/>
  <c r="T846" i="11"/>
  <c r="S846" i="11"/>
  <c r="R846" i="11"/>
  <c r="Q846" i="11"/>
  <c r="P846" i="11"/>
  <c r="O846" i="11"/>
  <c r="M846" i="11"/>
  <c r="N846" i="11" s="1"/>
  <c r="N845" i="11" s="1"/>
  <c r="AB845" i="11"/>
  <c r="AA845" i="11"/>
  <c r="Z845" i="11"/>
  <c r="Y845" i="11"/>
  <c r="X845" i="11"/>
  <c r="W845" i="11"/>
  <c r="V845" i="11"/>
  <c r="U845" i="11"/>
  <c r="T845" i="11"/>
  <c r="S845" i="11"/>
  <c r="R845" i="11"/>
  <c r="Q845" i="11"/>
  <c r="P845" i="11"/>
  <c r="O845" i="11"/>
  <c r="M845" i="11"/>
  <c r="AB843" i="11"/>
  <c r="AA843" i="11"/>
  <c r="Z843" i="11"/>
  <c r="Y843" i="11"/>
  <c r="X843" i="11"/>
  <c r="W843" i="11"/>
  <c r="V843" i="11"/>
  <c r="U843" i="11"/>
  <c r="T843" i="11"/>
  <c r="S843" i="11"/>
  <c r="R843" i="11"/>
  <c r="Q843" i="11"/>
  <c r="P843" i="11"/>
  <c r="O843" i="11"/>
  <c r="M843" i="11"/>
  <c r="AB842" i="11"/>
  <c r="AA842" i="11"/>
  <c r="Z842" i="11"/>
  <c r="Y842" i="11"/>
  <c r="X842" i="11"/>
  <c r="W842" i="11"/>
  <c r="V842" i="11"/>
  <c r="U842" i="11"/>
  <c r="T842" i="11"/>
  <c r="S842" i="11"/>
  <c r="R842" i="11"/>
  <c r="Q842" i="11"/>
  <c r="P842" i="11"/>
  <c r="O842" i="11"/>
  <c r="M842" i="11"/>
  <c r="N842" i="11" s="1"/>
  <c r="AB841" i="11"/>
  <c r="AA841" i="11"/>
  <c r="Z841" i="11"/>
  <c r="Y841" i="11"/>
  <c r="X841" i="11"/>
  <c r="W841" i="11"/>
  <c r="V841" i="11"/>
  <c r="U841" i="11"/>
  <c r="T841" i="11"/>
  <c r="S841" i="11"/>
  <c r="R841" i="11"/>
  <c r="Q841" i="11"/>
  <c r="P841" i="11"/>
  <c r="O841" i="11"/>
  <c r="M841" i="11"/>
  <c r="AB840" i="11"/>
  <c r="AA840" i="11"/>
  <c r="Z840" i="11"/>
  <c r="Y840" i="11"/>
  <c r="X840" i="11"/>
  <c r="W840" i="11"/>
  <c r="V840" i="11"/>
  <c r="U840" i="11"/>
  <c r="T840" i="11"/>
  <c r="S840" i="11"/>
  <c r="R840" i="11"/>
  <c r="Q840" i="11"/>
  <c r="P840" i="11"/>
  <c r="O840" i="11"/>
  <c r="M840" i="11"/>
  <c r="AB839" i="11"/>
  <c r="AA839" i="11"/>
  <c r="Z839" i="11"/>
  <c r="Y839" i="11"/>
  <c r="X839" i="11"/>
  <c r="W839" i="11"/>
  <c r="V839" i="11"/>
  <c r="U839" i="11"/>
  <c r="T839" i="11"/>
  <c r="S839" i="11"/>
  <c r="R839" i="11"/>
  <c r="Q839" i="11"/>
  <c r="P839" i="11"/>
  <c r="O839" i="11"/>
  <c r="N839" i="11"/>
  <c r="M839" i="11"/>
  <c r="AB838" i="11"/>
  <c r="AA838" i="11"/>
  <c r="Z838" i="11"/>
  <c r="Y838" i="11"/>
  <c r="X838" i="11"/>
  <c r="W838" i="11"/>
  <c r="V838" i="11"/>
  <c r="U838" i="11"/>
  <c r="T838" i="11"/>
  <c r="S838" i="11"/>
  <c r="R838" i="11"/>
  <c r="Q838" i="11"/>
  <c r="P838" i="11"/>
  <c r="O838" i="11"/>
  <c r="M838" i="11"/>
  <c r="N838" i="11" s="1"/>
  <c r="N837" i="11" s="1"/>
  <c r="AB837" i="11"/>
  <c r="AA837" i="11"/>
  <c r="Z837" i="11"/>
  <c r="Y837" i="11"/>
  <c r="X837" i="11"/>
  <c r="W837" i="11"/>
  <c r="V837" i="11"/>
  <c r="U837" i="11"/>
  <c r="T837" i="11"/>
  <c r="S837" i="11"/>
  <c r="R837" i="11"/>
  <c r="Q837" i="11"/>
  <c r="P837" i="11"/>
  <c r="O837" i="11"/>
  <c r="M837" i="11"/>
  <c r="AB836" i="11"/>
  <c r="AA836" i="11"/>
  <c r="Z836" i="11"/>
  <c r="Y836" i="11"/>
  <c r="X836" i="11"/>
  <c r="W836" i="11"/>
  <c r="V836" i="11"/>
  <c r="U836" i="11"/>
  <c r="T836" i="11"/>
  <c r="S836" i="11"/>
  <c r="R836" i="11"/>
  <c r="Q836" i="11"/>
  <c r="P836" i="11"/>
  <c r="O836" i="11"/>
  <c r="M836" i="11"/>
  <c r="N836" i="11" s="1"/>
  <c r="AB835" i="11"/>
  <c r="AA835" i="11"/>
  <c r="Z835" i="11"/>
  <c r="Y835" i="11"/>
  <c r="X835" i="11"/>
  <c r="W835" i="11"/>
  <c r="V835" i="11"/>
  <c r="U835" i="11"/>
  <c r="T835" i="11"/>
  <c r="S835" i="11"/>
  <c r="R835" i="11"/>
  <c r="Q835" i="11"/>
  <c r="P835" i="11"/>
  <c r="O835" i="11"/>
  <c r="M835" i="11"/>
  <c r="AB834" i="11"/>
  <c r="AB833" i="11" s="1"/>
  <c r="AA834" i="11"/>
  <c r="Z834" i="11"/>
  <c r="Z833" i="11" s="1"/>
  <c r="Y834" i="11"/>
  <c r="X834" i="11"/>
  <c r="W834" i="11"/>
  <c r="V834" i="11"/>
  <c r="U834" i="11"/>
  <c r="T834" i="11"/>
  <c r="S834" i="11"/>
  <c r="R834" i="11"/>
  <c r="Q834" i="11"/>
  <c r="P834" i="11"/>
  <c r="O834" i="11"/>
  <c r="M834" i="11"/>
  <c r="N834" i="11" s="1"/>
  <c r="AA833" i="11"/>
  <c r="Y833" i="11"/>
  <c r="X833" i="11"/>
  <c r="W833" i="11"/>
  <c r="V833" i="11"/>
  <c r="U833" i="11"/>
  <c r="T833" i="11"/>
  <c r="S833" i="11"/>
  <c r="R833" i="11"/>
  <c r="Q833" i="11"/>
  <c r="P833" i="11"/>
  <c r="O833" i="11"/>
  <c r="M833" i="11"/>
  <c r="AB832" i="11"/>
  <c r="AA832" i="11"/>
  <c r="Z832" i="11"/>
  <c r="Y832" i="11"/>
  <c r="X832" i="11"/>
  <c r="W832" i="11"/>
  <c r="V832" i="11"/>
  <c r="U832" i="11"/>
  <c r="T832" i="11"/>
  <c r="S832" i="11"/>
  <c r="R832" i="11"/>
  <c r="Q832" i="11"/>
  <c r="P832" i="11"/>
  <c r="O832" i="11"/>
  <c r="M832" i="11"/>
  <c r="N832" i="11" s="1"/>
  <c r="AB831" i="11"/>
  <c r="AA831" i="11"/>
  <c r="AA830" i="11" s="1"/>
  <c r="Z831" i="11"/>
  <c r="Y831" i="11"/>
  <c r="Y830" i="11" s="1"/>
  <c r="X831" i="11"/>
  <c r="W831" i="11"/>
  <c r="W830" i="11" s="1"/>
  <c r="V831" i="11"/>
  <c r="U831" i="11"/>
  <c r="U830" i="11" s="1"/>
  <c r="T831" i="11"/>
  <c r="S831" i="11"/>
  <c r="R831" i="11"/>
  <c r="Q831" i="11"/>
  <c r="P831" i="11"/>
  <c r="O831" i="11"/>
  <c r="M831" i="11"/>
  <c r="AB830" i="11"/>
  <c r="Z830" i="11"/>
  <c r="X830" i="11"/>
  <c r="V830" i="11"/>
  <c r="T830" i="11"/>
  <c r="S830" i="11"/>
  <c r="R830" i="11"/>
  <c r="Q830" i="11"/>
  <c r="P830" i="11"/>
  <c r="O830" i="11"/>
  <c r="M830" i="11"/>
  <c r="AB829" i="11"/>
  <c r="AA829" i="11"/>
  <c r="Z829" i="11"/>
  <c r="Y829" i="11"/>
  <c r="X829" i="11"/>
  <c r="W829" i="11"/>
  <c r="V829" i="11"/>
  <c r="U829" i="11"/>
  <c r="T829" i="11"/>
  <c r="S829" i="11"/>
  <c r="R829" i="11"/>
  <c r="Q829" i="11"/>
  <c r="P829" i="11"/>
  <c r="O829" i="11"/>
  <c r="M829" i="11"/>
  <c r="AB828" i="11"/>
  <c r="AA828" i="11"/>
  <c r="Z828" i="11"/>
  <c r="Y828" i="11"/>
  <c r="X828" i="11"/>
  <c r="W828" i="11"/>
  <c r="V828" i="11"/>
  <c r="U828" i="11"/>
  <c r="T828" i="11"/>
  <c r="S828" i="11"/>
  <c r="R828" i="11"/>
  <c r="Q828" i="11"/>
  <c r="P828" i="11"/>
  <c r="O828" i="11"/>
  <c r="M828" i="11"/>
  <c r="N828" i="11" s="1"/>
  <c r="AB827" i="11"/>
  <c r="AA827" i="11"/>
  <c r="AA826" i="11" s="1"/>
  <c r="Z827" i="11"/>
  <c r="Y827" i="11"/>
  <c r="X827" i="11"/>
  <c r="W827" i="11"/>
  <c r="V827" i="11"/>
  <c r="U827" i="11"/>
  <c r="T827" i="11"/>
  <c r="S827" i="11"/>
  <c r="R827" i="11"/>
  <c r="Q827" i="11"/>
  <c r="P827" i="11"/>
  <c r="O827" i="11"/>
  <c r="M827" i="11"/>
  <c r="AB826" i="11"/>
  <c r="Z826" i="11"/>
  <c r="Y826" i="11"/>
  <c r="X826" i="11"/>
  <c r="W826" i="11"/>
  <c r="V826" i="11"/>
  <c r="U826" i="11"/>
  <c r="T826" i="11"/>
  <c r="S826" i="11"/>
  <c r="R826" i="11"/>
  <c r="Q826" i="11"/>
  <c r="P826" i="11"/>
  <c r="O826" i="11"/>
  <c r="M826" i="11"/>
  <c r="AB825" i="11"/>
  <c r="AA825" i="11"/>
  <c r="Z825" i="11"/>
  <c r="Y825" i="11"/>
  <c r="X825" i="11"/>
  <c r="W825" i="11"/>
  <c r="V825" i="11"/>
  <c r="U825" i="11"/>
  <c r="T825" i="11"/>
  <c r="S825" i="11"/>
  <c r="R825" i="11"/>
  <c r="Q825" i="11"/>
  <c r="P825" i="11"/>
  <c r="O825" i="11"/>
  <c r="M825" i="11"/>
  <c r="AB824" i="11"/>
  <c r="AA824" i="11"/>
  <c r="AA823" i="11" s="1"/>
  <c r="Z824" i="11"/>
  <c r="Y824" i="11"/>
  <c r="Y823" i="11" s="1"/>
  <c r="X824" i="11"/>
  <c r="W824" i="11"/>
  <c r="W823" i="11" s="1"/>
  <c r="V824" i="11"/>
  <c r="U824" i="11"/>
  <c r="U823" i="11" s="1"/>
  <c r="T824" i="11"/>
  <c r="S824" i="11"/>
  <c r="S823" i="11" s="1"/>
  <c r="R824" i="11"/>
  <c r="Q824" i="11"/>
  <c r="Q823" i="11" s="1"/>
  <c r="P824" i="11"/>
  <c r="O824" i="11"/>
  <c r="M824" i="11"/>
  <c r="N824" i="11" s="1"/>
  <c r="AB823" i="11"/>
  <c r="Z823" i="11"/>
  <c r="X823" i="11"/>
  <c r="V823" i="11"/>
  <c r="T823" i="11"/>
  <c r="R823" i="11"/>
  <c r="P823" i="11"/>
  <c r="O823" i="11"/>
  <c r="M823" i="11"/>
  <c r="AB821" i="11"/>
  <c r="AA821" i="11"/>
  <c r="Z821" i="11"/>
  <c r="Y821" i="11"/>
  <c r="X821" i="11"/>
  <c r="W821" i="11"/>
  <c r="V821" i="11"/>
  <c r="U821" i="11"/>
  <c r="T821" i="11"/>
  <c r="S821" i="11"/>
  <c r="R821" i="11"/>
  <c r="Q821" i="11"/>
  <c r="P821" i="11"/>
  <c r="O821" i="11"/>
  <c r="M821" i="11"/>
  <c r="AB820" i="11"/>
  <c r="AA820" i="11"/>
  <c r="Z820" i="11"/>
  <c r="Y820" i="11"/>
  <c r="X820" i="11"/>
  <c r="W820" i="11"/>
  <c r="V820" i="11"/>
  <c r="U820" i="11"/>
  <c r="T820" i="11"/>
  <c r="S820" i="11"/>
  <c r="R820" i="11"/>
  <c r="Q820" i="11"/>
  <c r="P820" i="11"/>
  <c r="O820" i="11"/>
  <c r="M820" i="11"/>
  <c r="N820" i="11" s="1"/>
  <c r="AB819" i="11"/>
  <c r="AA819" i="11"/>
  <c r="AA818" i="11" s="1"/>
  <c r="Z819" i="11"/>
  <c r="Y819" i="11"/>
  <c r="Y818" i="11" s="1"/>
  <c r="X819" i="11"/>
  <c r="W819" i="11"/>
  <c r="W818" i="11" s="1"/>
  <c r="V819" i="11"/>
  <c r="U819" i="11"/>
  <c r="U818" i="11" s="1"/>
  <c r="T819" i="11"/>
  <c r="S819" i="11"/>
  <c r="S818" i="11" s="1"/>
  <c r="R819" i="11"/>
  <c r="Q819" i="11"/>
  <c r="Q818" i="11" s="1"/>
  <c r="P819" i="11"/>
  <c r="O819" i="11"/>
  <c r="O818" i="11" s="1"/>
  <c r="M819" i="11"/>
  <c r="AB818" i="11"/>
  <c r="Z818" i="11"/>
  <c r="X818" i="11"/>
  <c r="V818" i="11"/>
  <c r="T818" i="11"/>
  <c r="R818" i="11"/>
  <c r="P818" i="11"/>
  <c r="M818" i="11"/>
  <c r="AB817" i="11"/>
  <c r="AA817" i="11"/>
  <c r="Z817" i="11"/>
  <c r="Y817" i="11"/>
  <c r="X817" i="11"/>
  <c r="W817" i="11"/>
  <c r="V817" i="11"/>
  <c r="U817" i="11"/>
  <c r="T817" i="11"/>
  <c r="S817" i="11"/>
  <c r="R817" i="11"/>
  <c r="Q817" i="11"/>
  <c r="P817" i="11"/>
  <c r="O817" i="11"/>
  <c r="M817" i="11"/>
  <c r="AB816" i="11"/>
  <c r="AA816" i="11"/>
  <c r="Z816" i="11"/>
  <c r="Y816" i="11"/>
  <c r="X816" i="11"/>
  <c r="W816" i="11"/>
  <c r="V816" i="11"/>
  <c r="U816" i="11"/>
  <c r="T816" i="11"/>
  <c r="S816" i="11"/>
  <c r="R816" i="11"/>
  <c r="Q816" i="11"/>
  <c r="P816" i="11"/>
  <c r="O816" i="11"/>
  <c r="M816" i="11"/>
  <c r="N816" i="11" s="1"/>
  <c r="AB815" i="11"/>
  <c r="AA815" i="11"/>
  <c r="AA814" i="11" s="1"/>
  <c r="Z815" i="11"/>
  <c r="Y815" i="11"/>
  <c r="Y814" i="11" s="1"/>
  <c r="X815" i="11"/>
  <c r="W815" i="11"/>
  <c r="W814" i="11" s="1"/>
  <c r="V815" i="11"/>
  <c r="U815" i="11"/>
  <c r="U814" i="11" s="1"/>
  <c r="T815" i="11"/>
  <c r="S815" i="11"/>
  <c r="S814" i="11" s="1"/>
  <c r="R815" i="11"/>
  <c r="Q815" i="11"/>
  <c r="Q814" i="11" s="1"/>
  <c r="P815" i="11"/>
  <c r="O815" i="11"/>
  <c r="O814" i="11" s="1"/>
  <c r="M815" i="11"/>
  <c r="AB814" i="11"/>
  <c r="Z814" i="11"/>
  <c r="X814" i="11"/>
  <c r="V814" i="11"/>
  <c r="T814" i="11"/>
  <c r="R814" i="11"/>
  <c r="P814" i="11"/>
  <c r="M814" i="11"/>
  <c r="AB813" i="11"/>
  <c r="AA813" i="11"/>
  <c r="Z813" i="11"/>
  <c r="Y813" i="11"/>
  <c r="X813" i="11"/>
  <c r="W813" i="11"/>
  <c r="V813" i="11"/>
  <c r="U813" i="11"/>
  <c r="T813" i="11"/>
  <c r="S813" i="11"/>
  <c r="R813" i="11"/>
  <c r="Q813" i="11"/>
  <c r="P813" i="11"/>
  <c r="O813" i="11"/>
  <c r="M813" i="11"/>
  <c r="AB812" i="11"/>
  <c r="AA812" i="11"/>
  <c r="Z812" i="11"/>
  <c r="Y812" i="11"/>
  <c r="X812" i="11"/>
  <c r="W812" i="11"/>
  <c r="V812" i="11"/>
  <c r="U812" i="11"/>
  <c r="T812" i="11"/>
  <c r="S812" i="11"/>
  <c r="R812" i="11"/>
  <c r="Q812" i="11"/>
  <c r="P812" i="11"/>
  <c r="O812" i="11"/>
  <c r="M812" i="11"/>
  <c r="N812" i="11" s="1"/>
  <c r="AB811" i="11"/>
  <c r="AA811" i="11"/>
  <c r="AA810" i="11" s="1"/>
  <c r="Z811" i="11"/>
  <c r="Y811" i="11"/>
  <c r="Y810" i="11" s="1"/>
  <c r="X811" i="11"/>
  <c r="W811" i="11"/>
  <c r="W810" i="11" s="1"/>
  <c r="V811" i="11"/>
  <c r="U811" i="11"/>
  <c r="U810" i="11" s="1"/>
  <c r="T811" i="11"/>
  <c r="S811" i="11"/>
  <c r="S810" i="11" s="1"/>
  <c r="R811" i="11"/>
  <c r="Q811" i="11"/>
  <c r="Q810" i="11" s="1"/>
  <c r="P811" i="11"/>
  <c r="O811" i="11"/>
  <c r="O810" i="11" s="1"/>
  <c r="M811" i="11"/>
  <c r="AB810" i="11"/>
  <c r="Z810" i="11"/>
  <c r="X810" i="11"/>
  <c r="V810" i="11"/>
  <c r="T810" i="11"/>
  <c r="R810" i="11"/>
  <c r="P810" i="11"/>
  <c r="M810" i="11"/>
  <c r="AB808" i="11"/>
  <c r="AA808" i="11"/>
  <c r="Z808" i="11"/>
  <c r="Y808" i="11"/>
  <c r="X808" i="11"/>
  <c r="W808" i="11"/>
  <c r="V808" i="11"/>
  <c r="U808" i="11"/>
  <c r="T808" i="11"/>
  <c r="S808" i="11"/>
  <c r="R808" i="11"/>
  <c r="Q808" i="11"/>
  <c r="P808" i="11"/>
  <c r="O808" i="11"/>
  <c r="M808" i="11"/>
  <c r="AB807" i="11"/>
  <c r="AA807" i="11"/>
  <c r="Z807" i="11"/>
  <c r="Y807" i="11"/>
  <c r="X807" i="11"/>
  <c r="W807" i="11"/>
  <c r="V807" i="11"/>
  <c r="U807" i="11"/>
  <c r="T807" i="11"/>
  <c r="S807" i="11"/>
  <c r="R807" i="11"/>
  <c r="Q807" i="11"/>
  <c r="P807" i="11"/>
  <c r="O807" i="11"/>
  <c r="M807" i="11"/>
  <c r="N807" i="11" s="1"/>
  <c r="AB806" i="11"/>
  <c r="AA806" i="11"/>
  <c r="Z806" i="11"/>
  <c r="Y806" i="11"/>
  <c r="X806" i="11"/>
  <c r="W806" i="11"/>
  <c r="V806" i="11"/>
  <c r="U806" i="11"/>
  <c r="T806" i="11"/>
  <c r="S806" i="11"/>
  <c r="R806" i="11"/>
  <c r="Q806" i="11"/>
  <c r="P806" i="11"/>
  <c r="O806" i="11"/>
  <c r="M806" i="11"/>
  <c r="AB805" i="11"/>
  <c r="AB804" i="11" s="1"/>
  <c r="AA805" i="11"/>
  <c r="Z805" i="11"/>
  <c r="Z804" i="11" s="1"/>
  <c r="Y805" i="11"/>
  <c r="X805" i="11"/>
  <c r="X804" i="11" s="1"/>
  <c r="W805" i="11"/>
  <c r="V805" i="11"/>
  <c r="V804" i="11" s="1"/>
  <c r="U805" i="11"/>
  <c r="T805" i="11"/>
  <c r="T804" i="11" s="1"/>
  <c r="S805" i="11"/>
  <c r="R805" i="11"/>
  <c r="R804" i="11" s="1"/>
  <c r="Q805" i="11"/>
  <c r="P805" i="11"/>
  <c r="P804" i="11" s="1"/>
  <c r="O805" i="11"/>
  <c r="M805" i="11"/>
  <c r="N805" i="11" s="1"/>
  <c r="AA804" i="11"/>
  <c r="Y804" i="11"/>
  <c r="W804" i="11"/>
  <c r="U804" i="11"/>
  <c r="S804" i="11"/>
  <c r="Q804" i="11"/>
  <c r="O804" i="11"/>
  <c r="M804" i="11"/>
  <c r="AB803" i="11"/>
  <c r="AA803" i="11"/>
  <c r="Z803" i="11"/>
  <c r="Y803" i="11"/>
  <c r="X803" i="11"/>
  <c r="W803" i="11"/>
  <c r="V803" i="11"/>
  <c r="U803" i="11"/>
  <c r="T803" i="11"/>
  <c r="S803" i="11"/>
  <c r="R803" i="11"/>
  <c r="Q803" i="11"/>
  <c r="P803" i="11"/>
  <c r="O803" i="11"/>
  <c r="M803" i="11"/>
  <c r="N803" i="11" s="1"/>
  <c r="AB802" i="11"/>
  <c r="AA802" i="11"/>
  <c r="Z802" i="11"/>
  <c r="Y802" i="11"/>
  <c r="X802" i="11"/>
  <c r="W802" i="11"/>
  <c r="V802" i="11"/>
  <c r="U802" i="11"/>
  <c r="T802" i="11"/>
  <c r="S802" i="11"/>
  <c r="R802" i="11"/>
  <c r="Q802" i="11"/>
  <c r="P802" i="11"/>
  <c r="O802" i="11"/>
  <c r="M802" i="11"/>
  <c r="N802" i="11" s="1"/>
  <c r="AB801" i="11"/>
  <c r="AA801" i="11"/>
  <c r="Z801" i="11"/>
  <c r="Z799" i="11" s="1"/>
  <c r="Y801" i="11"/>
  <c r="X801" i="11"/>
  <c r="X799" i="11" s="1"/>
  <c r="W801" i="11"/>
  <c r="V801" i="11"/>
  <c r="V799" i="11" s="1"/>
  <c r="U801" i="11"/>
  <c r="T801" i="11"/>
  <c r="T799" i="11" s="1"/>
  <c r="S801" i="11"/>
  <c r="R801" i="11"/>
  <c r="R799" i="11" s="1"/>
  <c r="Q801" i="11"/>
  <c r="P801" i="11"/>
  <c r="P799" i="11" s="1"/>
  <c r="O801" i="11"/>
  <c r="M801" i="11"/>
  <c r="N801" i="11" s="1"/>
  <c r="AB800" i="11"/>
  <c r="AA800" i="11"/>
  <c r="Z800" i="11"/>
  <c r="Y800" i="11"/>
  <c r="X800" i="11"/>
  <c r="W800" i="11"/>
  <c r="V800" i="11"/>
  <c r="U800" i="11"/>
  <c r="T800" i="11"/>
  <c r="S800" i="11"/>
  <c r="R800" i="11"/>
  <c r="Q800" i="11"/>
  <c r="P800" i="11"/>
  <c r="O800" i="11"/>
  <c r="M800" i="11"/>
  <c r="N800" i="11" s="1"/>
  <c r="AA799" i="11"/>
  <c r="Y799" i="11"/>
  <c r="W799" i="11"/>
  <c r="U799" i="11"/>
  <c r="S799" i="11"/>
  <c r="Q799" i="11"/>
  <c r="O799" i="11"/>
  <c r="M799" i="11"/>
  <c r="AB798" i="11"/>
  <c r="AA798" i="11"/>
  <c r="Z798" i="11"/>
  <c r="Y798" i="11"/>
  <c r="X798" i="11"/>
  <c r="W798" i="11"/>
  <c r="V798" i="11"/>
  <c r="U798" i="11"/>
  <c r="T798" i="11"/>
  <c r="S798" i="11"/>
  <c r="R798" i="11"/>
  <c r="Q798" i="11"/>
  <c r="P798" i="11"/>
  <c r="O798" i="11"/>
  <c r="N798" i="11"/>
  <c r="M798" i="11"/>
  <c r="AB797" i="11"/>
  <c r="AA797" i="11"/>
  <c r="Z797" i="11"/>
  <c r="Y797" i="11"/>
  <c r="X797" i="11"/>
  <c r="W797" i="11"/>
  <c r="V797" i="11"/>
  <c r="U797" i="11"/>
  <c r="T797" i="11"/>
  <c r="S797" i="11"/>
  <c r="R797" i="11"/>
  <c r="Q797" i="11"/>
  <c r="P797" i="11"/>
  <c r="O797" i="11"/>
  <c r="M797" i="11"/>
  <c r="N797" i="11" s="1"/>
  <c r="AB796" i="11"/>
  <c r="AA796" i="11"/>
  <c r="Z796" i="11"/>
  <c r="Y796" i="11"/>
  <c r="X796" i="11"/>
  <c r="W796" i="11"/>
  <c r="V796" i="11"/>
  <c r="U796" i="11"/>
  <c r="T796" i="11"/>
  <c r="S796" i="11"/>
  <c r="R796" i="11"/>
  <c r="Q796" i="11"/>
  <c r="P796" i="11"/>
  <c r="O796" i="11"/>
  <c r="M796" i="11"/>
  <c r="N796" i="11" s="1"/>
  <c r="AB795" i="11"/>
  <c r="AA795" i="11"/>
  <c r="Z795" i="11"/>
  <c r="Y795" i="11"/>
  <c r="X795" i="11"/>
  <c r="W795" i="11"/>
  <c r="V795" i="11"/>
  <c r="U795" i="11"/>
  <c r="U1551" i="11" s="1"/>
  <c r="T795" i="11"/>
  <c r="S795" i="11"/>
  <c r="S1551" i="11" s="1"/>
  <c r="R795" i="11"/>
  <c r="Q795" i="11"/>
  <c r="P795" i="11"/>
  <c r="O795" i="11"/>
  <c r="M795" i="11"/>
  <c r="N795" i="11" s="1"/>
  <c r="AB794" i="11"/>
  <c r="Z794" i="11"/>
  <c r="Q794" i="11"/>
  <c r="M794" i="11"/>
  <c r="AB791" i="11"/>
  <c r="AA791" i="11"/>
  <c r="Z791" i="11"/>
  <c r="Y791" i="11"/>
  <c r="X791" i="11"/>
  <c r="W791" i="11"/>
  <c r="V791" i="11"/>
  <c r="U791" i="11"/>
  <c r="T791" i="11"/>
  <c r="S791" i="11"/>
  <c r="R791" i="11"/>
  <c r="Q791" i="11"/>
  <c r="P791" i="11"/>
  <c r="O791" i="11"/>
  <c r="N791" i="11"/>
  <c r="M791" i="11"/>
  <c r="AC791" i="11" s="1"/>
  <c r="M790" i="11"/>
  <c r="N790" i="11" s="1"/>
  <c r="N789" i="11" s="1"/>
  <c r="AB789" i="11"/>
  <c r="AA789" i="11"/>
  <c r="Z789" i="11"/>
  <c r="Y789" i="11"/>
  <c r="X789" i="11"/>
  <c r="W789" i="11"/>
  <c r="V789" i="11"/>
  <c r="U789" i="11"/>
  <c r="T789" i="11"/>
  <c r="S789" i="11"/>
  <c r="R789" i="11"/>
  <c r="Q789" i="11"/>
  <c r="P789" i="11"/>
  <c r="O789" i="11"/>
  <c r="M789" i="11"/>
  <c r="M788" i="11"/>
  <c r="N788" i="11" s="1"/>
  <c r="N786" i="11" s="1"/>
  <c r="AB787" i="11"/>
  <c r="AA787" i="11"/>
  <c r="Z787" i="11"/>
  <c r="Y787" i="11"/>
  <c r="X787" i="11"/>
  <c r="W787" i="11"/>
  <c r="V787" i="11"/>
  <c r="U787" i="11"/>
  <c r="T787" i="11"/>
  <c r="S787" i="11"/>
  <c r="R787" i="11"/>
  <c r="Q787" i="11"/>
  <c r="P787" i="11"/>
  <c r="O787" i="11"/>
  <c r="N787" i="11"/>
  <c r="M787" i="11"/>
  <c r="AC787" i="11" s="1"/>
  <c r="AC786" i="11" s="1"/>
  <c r="AB786" i="11"/>
  <c r="AA786" i="11"/>
  <c r="Z786" i="11"/>
  <c r="Y786" i="11"/>
  <c r="X786" i="11"/>
  <c r="W786" i="11"/>
  <c r="V786" i="11"/>
  <c r="U786" i="11"/>
  <c r="T786" i="11"/>
  <c r="S786" i="11"/>
  <c r="R786" i="11"/>
  <c r="Q786" i="11"/>
  <c r="P786" i="11"/>
  <c r="O786" i="11"/>
  <c r="M786" i="11"/>
  <c r="M785" i="11"/>
  <c r="N785" i="11" s="1"/>
  <c r="AC772" i="11"/>
  <c r="AB772" i="11"/>
  <c r="AA772" i="11"/>
  <c r="Z772" i="11"/>
  <c r="Y772" i="11"/>
  <c r="X772" i="11"/>
  <c r="W772" i="11"/>
  <c r="V772" i="11"/>
  <c r="U772" i="11"/>
  <c r="T772" i="11"/>
  <c r="S772" i="11"/>
  <c r="R772" i="11"/>
  <c r="Q772" i="11"/>
  <c r="P772" i="11"/>
  <c r="O772" i="11"/>
  <c r="N772" i="11"/>
  <c r="M763" i="11"/>
  <c r="M755" i="11"/>
  <c r="M747" i="11"/>
  <c r="M772" i="11" s="1"/>
  <c r="AC742" i="11"/>
  <c r="AB742" i="11"/>
  <c r="AA742" i="11"/>
  <c r="Z742" i="11"/>
  <c r="Y742" i="11"/>
  <c r="X742" i="11"/>
  <c r="W742" i="11"/>
  <c r="V742" i="11"/>
  <c r="T742" i="11"/>
  <c r="S742" i="11"/>
  <c r="R742" i="11"/>
  <c r="M738" i="11"/>
  <c r="AC734" i="11"/>
  <c r="AB734" i="11"/>
  <c r="AA734" i="11"/>
  <c r="Z734" i="11"/>
  <c r="Y734" i="11"/>
  <c r="X734" i="11"/>
  <c r="W734" i="11"/>
  <c r="V734" i="11"/>
  <c r="U734" i="11"/>
  <c r="T734" i="11"/>
  <c r="S734" i="11"/>
  <c r="R734" i="11"/>
  <c r="Q734" i="11"/>
  <c r="P734" i="11"/>
  <c r="O734" i="11"/>
  <c r="N734" i="11"/>
  <c r="M734" i="11"/>
  <c r="AC731" i="11"/>
  <c r="AB731" i="11"/>
  <c r="AA731" i="11"/>
  <c r="Z731" i="11"/>
  <c r="Y731" i="11"/>
  <c r="X731" i="11"/>
  <c r="W731" i="11"/>
  <c r="V731" i="11"/>
  <c r="U731" i="11"/>
  <c r="T731" i="11"/>
  <c r="S731" i="11"/>
  <c r="R731" i="11"/>
  <c r="Q731" i="11"/>
  <c r="P731" i="11"/>
  <c r="O731" i="11"/>
  <c r="N731" i="11"/>
  <c r="M731" i="11"/>
  <c r="AC728" i="11"/>
  <c r="AB728" i="11"/>
  <c r="AA728" i="11"/>
  <c r="Z728" i="11"/>
  <c r="Y728" i="11"/>
  <c r="X728" i="11"/>
  <c r="W728" i="11"/>
  <c r="V728" i="11"/>
  <c r="U728" i="11"/>
  <c r="T728" i="11"/>
  <c r="S728" i="11"/>
  <c r="R728" i="11"/>
  <c r="Q728" i="11"/>
  <c r="P728" i="11"/>
  <c r="O728" i="11"/>
  <c r="N728" i="11"/>
  <c r="M728" i="11"/>
  <c r="AC725" i="11"/>
  <c r="AB725" i="11"/>
  <c r="AA725" i="11"/>
  <c r="Z725" i="11"/>
  <c r="Y725" i="11"/>
  <c r="X725" i="11"/>
  <c r="W725" i="11"/>
  <c r="V725" i="11"/>
  <c r="U725" i="11"/>
  <c r="T725" i="11"/>
  <c r="S725" i="11"/>
  <c r="R725" i="11"/>
  <c r="Q725" i="11"/>
  <c r="P725" i="11"/>
  <c r="O725" i="11"/>
  <c r="N725" i="11"/>
  <c r="M725" i="11"/>
  <c r="AC722" i="11"/>
  <c r="AB722" i="11"/>
  <c r="AA722" i="11"/>
  <c r="Z722" i="11"/>
  <c r="Y722" i="11"/>
  <c r="X722" i="11"/>
  <c r="W722" i="11"/>
  <c r="V722" i="11"/>
  <c r="U722" i="11"/>
  <c r="T722" i="11"/>
  <c r="S722" i="11"/>
  <c r="R722" i="11"/>
  <c r="Q722" i="11"/>
  <c r="P722" i="11"/>
  <c r="O722" i="11"/>
  <c r="N722" i="11"/>
  <c r="M722" i="11"/>
  <c r="AC719" i="11"/>
  <c r="AB719" i="11"/>
  <c r="AA719" i="11"/>
  <c r="Z719" i="11"/>
  <c r="Y719" i="11"/>
  <c r="X719" i="11"/>
  <c r="W719" i="11"/>
  <c r="V719" i="11"/>
  <c r="U719" i="11"/>
  <c r="T719" i="11"/>
  <c r="S719" i="11"/>
  <c r="R719" i="11"/>
  <c r="Q719" i="11"/>
  <c r="P719" i="11"/>
  <c r="O719" i="11"/>
  <c r="N719" i="11"/>
  <c r="M719" i="11"/>
  <c r="AC716" i="11"/>
  <c r="AB716" i="11"/>
  <c r="AA716" i="11"/>
  <c r="Z716" i="11"/>
  <c r="Y716" i="11"/>
  <c r="X716" i="11"/>
  <c r="W716" i="11"/>
  <c r="V716" i="11"/>
  <c r="U716" i="11"/>
  <c r="T716" i="11"/>
  <c r="S716" i="11"/>
  <c r="R716" i="11"/>
  <c r="Q716" i="11"/>
  <c r="P716" i="11"/>
  <c r="O716" i="11"/>
  <c r="N716" i="11"/>
  <c r="M716" i="11"/>
  <c r="AC711" i="11"/>
  <c r="AB711" i="11"/>
  <c r="AA711" i="11"/>
  <c r="Z711" i="11"/>
  <c r="Y711" i="11"/>
  <c r="X711" i="11"/>
  <c r="W711" i="11"/>
  <c r="V711" i="11"/>
  <c r="U711" i="11"/>
  <c r="T711" i="11"/>
  <c r="S711" i="11"/>
  <c r="R711" i="11"/>
  <c r="Q711" i="11"/>
  <c r="P711" i="11"/>
  <c r="O711" i="11"/>
  <c r="N711" i="11"/>
  <c r="M711" i="11"/>
  <c r="AC708" i="11"/>
  <c r="AB708" i="11"/>
  <c r="AA708" i="11"/>
  <c r="Z708" i="11"/>
  <c r="Y708" i="11"/>
  <c r="X708" i="11"/>
  <c r="W708" i="11"/>
  <c r="V708" i="11"/>
  <c r="U708" i="11"/>
  <c r="T708" i="11"/>
  <c r="S708" i="11"/>
  <c r="R708" i="11"/>
  <c r="Q708" i="11"/>
  <c r="P708" i="11"/>
  <c r="O708" i="11"/>
  <c r="N708" i="11"/>
  <c r="M708" i="11"/>
  <c r="AC704" i="11"/>
  <c r="AB704" i="11"/>
  <c r="AA704" i="11"/>
  <c r="Z704" i="11"/>
  <c r="Y704" i="11"/>
  <c r="X704" i="11"/>
  <c r="W704" i="11"/>
  <c r="V704" i="11"/>
  <c r="U704" i="11"/>
  <c r="T704" i="11"/>
  <c r="S704" i="11"/>
  <c r="R704" i="11"/>
  <c r="Q704" i="11"/>
  <c r="P704" i="11"/>
  <c r="O704" i="11"/>
  <c r="N704" i="11"/>
  <c r="M704" i="11"/>
  <c r="AC701" i="11"/>
  <c r="AB701" i="11"/>
  <c r="AA701" i="11"/>
  <c r="Z701" i="11"/>
  <c r="Y701" i="11"/>
  <c r="X701" i="11"/>
  <c r="W701" i="11"/>
  <c r="V701" i="11"/>
  <c r="U701" i="11"/>
  <c r="T701" i="11"/>
  <c r="S701" i="11"/>
  <c r="R701" i="11"/>
  <c r="Q701" i="11"/>
  <c r="P701" i="11"/>
  <c r="O701" i="11"/>
  <c r="N701" i="11"/>
  <c r="M701" i="11"/>
  <c r="AC697" i="11"/>
  <c r="AB697" i="11"/>
  <c r="AA697" i="11"/>
  <c r="Z697" i="11"/>
  <c r="Y697" i="11"/>
  <c r="X697" i="11"/>
  <c r="W697" i="11"/>
  <c r="V697" i="11"/>
  <c r="U697" i="11"/>
  <c r="T697" i="11"/>
  <c r="S697" i="11"/>
  <c r="R697" i="11"/>
  <c r="Q697" i="11"/>
  <c r="P697" i="11"/>
  <c r="O697" i="11"/>
  <c r="N697" i="11"/>
  <c r="M697" i="11"/>
  <c r="AC694" i="11"/>
  <c r="AB694" i="11"/>
  <c r="AA694" i="11"/>
  <c r="Z694" i="11"/>
  <c r="Y694" i="11"/>
  <c r="X694" i="11"/>
  <c r="W694" i="11"/>
  <c r="V694" i="11"/>
  <c r="U694" i="11"/>
  <c r="T694" i="11"/>
  <c r="S694" i="11"/>
  <c r="R694" i="11"/>
  <c r="Q694" i="11"/>
  <c r="P694" i="11"/>
  <c r="O694" i="11"/>
  <c r="N694" i="11"/>
  <c r="M694" i="11"/>
  <c r="AC689" i="11"/>
  <c r="AB689" i="11"/>
  <c r="AA689" i="11"/>
  <c r="Z689" i="11"/>
  <c r="Y689" i="11"/>
  <c r="X689" i="11"/>
  <c r="W689" i="11"/>
  <c r="V689" i="11"/>
  <c r="U689" i="11"/>
  <c r="T689" i="11"/>
  <c r="S689" i="11"/>
  <c r="R689" i="11"/>
  <c r="Q689" i="11"/>
  <c r="P689" i="11"/>
  <c r="O689" i="11"/>
  <c r="N689" i="11"/>
  <c r="M689" i="11"/>
  <c r="AC685" i="11"/>
  <c r="AB685" i="11"/>
  <c r="AA685" i="11"/>
  <c r="Z685" i="11"/>
  <c r="Y685" i="11"/>
  <c r="X685" i="11"/>
  <c r="W685" i="11"/>
  <c r="V685" i="11"/>
  <c r="U685" i="11"/>
  <c r="T685" i="11"/>
  <c r="S685" i="11"/>
  <c r="R685" i="11"/>
  <c r="Q685" i="11"/>
  <c r="P685" i="11"/>
  <c r="O685" i="11"/>
  <c r="N685" i="11"/>
  <c r="M685" i="11"/>
  <c r="AC681" i="11"/>
  <c r="AB681" i="11"/>
  <c r="AA681" i="11"/>
  <c r="Z681" i="11"/>
  <c r="Y681" i="11"/>
  <c r="X681" i="11"/>
  <c r="W681" i="11"/>
  <c r="V681" i="11"/>
  <c r="U681" i="11"/>
  <c r="T681" i="11"/>
  <c r="S681" i="11"/>
  <c r="R681" i="11"/>
  <c r="Q681" i="11"/>
  <c r="P681" i="11"/>
  <c r="O681" i="11"/>
  <c r="N681" i="11"/>
  <c r="M681" i="11"/>
  <c r="AC675" i="11"/>
  <c r="AB675" i="11"/>
  <c r="AA675" i="11"/>
  <c r="Z675" i="11"/>
  <c r="Y675" i="11"/>
  <c r="X675" i="11"/>
  <c r="W675" i="11"/>
  <c r="V675" i="11"/>
  <c r="U675" i="11"/>
  <c r="T675" i="11"/>
  <c r="S675" i="11"/>
  <c r="R675" i="11"/>
  <c r="Q675" i="11"/>
  <c r="P675" i="11"/>
  <c r="O675" i="11"/>
  <c r="N675" i="11"/>
  <c r="M675" i="11"/>
  <c r="AC670" i="11"/>
  <c r="AB670" i="11"/>
  <c r="AA670" i="11"/>
  <c r="Z670" i="11"/>
  <c r="Y670" i="11"/>
  <c r="X670" i="11"/>
  <c r="W670" i="11"/>
  <c r="V670" i="11"/>
  <c r="U670" i="11"/>
  <c r="T670" i="11"/>
  <c r="S670" i="11"/>
  <c r="R670" i="11"/>
  <c r="Q670" i="11"/>
  <c r="P670" i="11"/>
  <c r="O670" i="11"/>
  <c r="N670" i="11"/>
  <c r="M670" i="11"/>
  <c r="AC665" i="11"/>
  <c r="AB665" i="11"/>
  <c r="AA665" i="11"/>
  <c r="Z665" i="11"/>
  <c r="Y665" i="11"/>
  <c r="X665" i="11"/>
  <c r="W665" i="11"/>
  <c r="V665" i="11"/>
  <c r="U665" i="11"/>
  <c r="T665" i="11"/>
  <c r="S665" i="11"/>
  <c r="R665" i="11"/>
  <c r="Q665" i="11"/>
  <c r="P665" i="11"/>
  <c r="O665" i="11"/>
  <c r="O742" i="11" s="1"/>
  <c r="N665" i="11"/>
  <c r="M665" i="11"/>
  <c r="M660" i="11"/>
  <c r="AC656" i="11"/>
  <c r="AB656" i="11"/>
  <c r="AA656" i="11"/>
  <c r="Z656" i="11"/>
  <c r="Y656" i="11"/>
  <c r="X656" i="11"/>
  <c r="W656" i="11"/>
  <c r="V656" i="11"/>
  <c r="U656" i="11"/>
  <c r="T656" i="11"/>
  <c r="S656" i="11"/>
  <c r="R656" i="11"/>
  <c r="Q656" i="11"/>
  <c r="P656" i="11"/>
  <c r="O656" i="11"/>
  <c r="N656" i="11"/>
  <c r="M656" i="11"/>
  <c r="AC653" i="11"/>
  <c r="AB653" i="11"/>
  <c r="AA653" i="11"/>
  <c r="Z653" i="11"/>
  <c r="Y653" i="11"/>
  <c r="X653" i="11"/>
  <c r="W653" i="11"/>
  <c r="V653" i="11"/>
  <c r="U653" i="11"/>
  <c r="T653" i="11"/>
  <c r="S653" i="11"/>
  <c r="R653" i="11"/>
  <c r="Q653" i="11"/>
  <c r="P653" i="11"/>
  <c r="O653" i="11"/>
  <c r="N653" i="11"/>
  <c r="M653" i="11"/>
  <c r="AC650" i="11"/>
  <c r="AB650" i="11"/>
  <c r="AA650" i="11"/>
  <c r="Z650" i="11"/>
  <c r="Y650" i="11"/>
  <c r="X650" i="11"/>
  <c r="W650" i="11"/>
  <c r="V650" i="11"/>
  <c r="U650" i="11"/>
  <c r="T650" i="11"/>
  <c r="S650" i="11"/>
  <c r="R650" i="11"/>
  <c r="Q650" i="11"/>
  <c r="P650" i="11"/>
  <c r="O650" i="11"/>
  <c r="N650" i="11"/>
  <c r="M650" i="11"/>
  <c r="AC647" i="11"/>
  <c r="AB647" i="11"/>
  <c r="AA647" i="11"/>
  <c r="Z647" i="11"/>
  <c r="Y647" i="11"/>
  <c r="X647" i="11"/>
  <c r="W647" i="11"/>
  <c r="V647" i="11"/>
  <c r="U647" i="11"/>
  <c r="T647" i="11"/>
  <c r="S647" i="11"/>
  <c r="R647" i="11"/>
  <c r="Q647" i="11"/>
  <c r="P647" i="11"/>
  <c r="O647" i="11"/>
  <c r="N647" i="11"/>
  <c r="M647" i="11"/>
  <c r="AC644" i="11"/>
  <c r="AB644" i="11"/>
  <c r="AA644" i="11"/>
  <c r="Z644" i="11"/>
  <c r="Y644" i="11"/>
  <c r="X644" i="11"/>
  <c r="W644" i="11"/>
  <c r="V644" i="11"/>
  <c r="U644" i="11"/>
  <c r="T644" i="11"/>
  <c r="S644" i="11"/>
  <c r="R644" i="11"/>
  <c r="Q644" i="11"/>
  <c r="P644" i="11"/>
  <c r="O644" i="11"/>
  <c r="N644" i="11"/>
  <c r="M644" i="11"/>
  <c r="AC641" i="11"/>
  <c r="AB641" i="11"/>
  <c r="AA641" i="11"/>
  <c r="Z641" i="11"/>
  <c r="Y641" i="11"/>
  <c r="X641" i="11"/>
  <c r="W641" i="11"/>
  <c r="V641" i="11"/>
  <c r="U641" i="11"/>
  <c r="T641" i="11"/>
  <c r="S641" i="11"/>
  <c r="R641" i="11"/>
  <c r="Q641" i="11"/>
  <c r="P641" i="11"/>
  <c r="O641" i="11"/>
  <c r="N641" i="11"/>
  <c r="M641" i="11"/>
  <c r="AC638" i="11"/>
  <c r="AB638" i="11"/>
  <c r="AA638" i="11"/>
  <c r="Z638" i="11"/>
  <c r="Y638" i="11"/>
  <c r="X638" i="11"/>
  <c r="W638" i="11"/>
  <c r="V638" i="11"/>
  <c r="U638" i="11"/>
  <c r="T638" i="11"/>
  <c r="S638" i="11"/>
  <c r="R638" i="11"/>
  <c r="Q638" i="11"/>
  <c r="P638" i="11"/>
  <c r="O638" i="11"/>
  <c r="N638" i="11"/>
  <c r="M638" i="11"/>
  <c r="AC633" i="11"/>
  <c r="AB633" i="11"/>
  <c r="AA633" i="11"/>
  <c r="Z633" i="11"/>
  <c r="Y633" i="11"/>
  <c r="X633" i="11"/>
  <c r="W633" i="11"/>
  <c r="V633" i="11"/>
  <c r="U633" i="11"/>
  <c r="T633" i="11"/>
  <c r="S633" i="11"/>
  <c r="R633" i="11"/>
  <c r="Q633" i="11"/>
  <c r="P633" i="11"/>
  <c r="O633" i="11"/>
  <c r="N633" i="11"/>
  <c r="M633" i="11"/>
  <c r="AC630" i="11"/>
  <c r="AB630" i="11"/>
  <c r="AA630" i="11"/>
  <c r="Z630" i="11"/>
  <c r="Y630" i="11"/>
  <c r="X630" i="11"/>
  <c r="W630" i="11"/>
  <c r="V630" i="11"/>
  <c r="U630" i="11"/>
  <c r="T630" i="11"/>
  <c r="S630" i="11"/>
  <c r="R630" i="11"/>
  <c r="Q630" i="11"/>
  <c r="P630" i="11"/>
  <c r="O630" i="11"/>
  <c r="N630" i="11"/>
  <c r="M630" i="11"/>
  <c r="AC626" i="11"/>
  <c r="AB626" i="11"/>
  <c r="AA626" i="11"/>
  <c r="Z626" i="11"/>
  <c r="Y626" i="11"/>
  <c r="X626" i="11"/>
  <c r="W626" i="11"/>
  <c r="V626" i="11"/>
  <c r="U626" i="11"/>
  <c r="T626" i="11"/>
  <c r="S626" i="11"/>
  <c r="R626" i="11"/>
  <c r="Q626" i="11"/>
  <c r="P626" i="11"/>
  <c r="O626" i="11"/>
  <c r="N626" i="11"/>
  <c r="M626" i="11"/>
  <c r="AC623" i="11"/>
  <c r="AB623" i="11"/>
  <c r="AA623" i="11"/>
  <c r="Z623" i="11"/>
  <c r="Y623" i="11"/>
  <c r="X623" i="11"/>
  <c r="W623" i="11"/>
  <c r="V623" i="11"/>
  <c r="U623" i="11"/>
  <c r="T623" i="11"/>
  <c r="S623" i="11"/>
  <c r="R623" i="11"/>
  <c r="Q623" i="11"/>
  <c r="P623" i="11"/>
  <c r="O623" i="11"/>
  <c r="N623" i="11"/>
  <c r="M623" i="11"/>
  <c r="AC619" i="11"/>
  <c r="AB619" i="11"/>
  <c r="AA619" i="11"/>
  <c r="Z619" i="11"/>
  <c r="Y619" i="11"/>
  <c r="X619" i="11"/>
  <c r="W619" i="11"/>
  <c r="V619" i="11"/>
  <c r="U619" i="11"/>
  <c r="T619" i="11"/>
  <c r="S619" i="11"/>
  <c r="R619" i="11"/>
  <c r="Q619" i="11"/>
  <c r="P619" i="11"/>
  <c r="O619" i="11"/>
  <c r="N619" i="11"/>
  <c r="M619" i="11"/>
  <c r="AC616" i="11"/>
  <c r="AB616" i="11"/>
  <c r="AA616" i="11"/>
  <c r="Z616" i="11"/>
  <c r="Y616" i="11"/>
  <c r="X616" i="11"/>
  <c r="W616" i="11"/>
  <c r="V616" i="11"/>
  <c r="U616" i="11"/>
  <c r="T616" i="11"/>
  <c r="S616" i="11"/>
  <c r="R616" i="11"/>
  <c r="Q616" i="11"/>
  <c r="P616" i="11"/>
  <c r="O616" i="11"/>
  <c r="N616" i="11"/>
  <c r="M616" i="11"/>
  <c r="AC611" i="11"/>
  <c r="AB611" i="11"/>
  <c r="AA611" i="11"/>
  <c r="Z611" i="11"/>
  <c r="Y611" i="11"/>
  <c r="X611" i="11"/>
  <c r="W611" i="11"/>
  <c r="V611" i="11"/>
  <c r="U611" i="11"/>
  <c r="T611" i="11"/>
  <c r="S611" i="11"/>
  <c r="R611" i="11"/>
  <c r="Q611" i="11"/>
  <c r="P611" i="11"/>
  <c r="O611" i="11"/>
  <c r="N611" i="11"/>
  <c r="M611" i="11"/>
  <c r="AC607" i="11"/>
  <c r="AB607" i="11"/>
  <c r="AA607" i="11"/>
  <c r="Z607" i="11"/>
  <c r="Y607" i="11"/>
  <c r="X607" i="11"/>
  <c r="W607" i="11"/>
  <c r="V607" i="11"/>
  <c r="U607" i="11"/>
  <c r="T607" i="11"/>
  <c r="S607" i="11"/>
  <c r="R607" i="11"/>
  <c r="Q607" i="11"/>
  <c r="P607" i="11"/>
  <c r="O607" i="11"/>
  <c r="N607" i="11"/>
  <c r="M607" i="11"/>
  <c r="AC603" i="11"/>
  <c r="AB603" i="11"/>
  <c r="AA603" i="11"/>
  <c r="Z603" i="11"/>
  <c r="Y603" i="11"/>
  <c r="X603" i="11"/>
  <c r="W603" i="11"/>
  <c r="V603" i="11"/>
  <c r="U603" i="11"/>
  <c r="T603" i="11"/>
  <c r="S603" i="11"/>
  <c r="R603" i="11"/>
  <c r="Q603" i="11"/>
  <c r="P603" i="11"/>
  <c r="O603" i="11"/>
  <c r="N603" i="11"/>
  <c r="M603" i="11"/>
  <c r="AC597" i="11"/>
  <c r="AB597" i="11"/>
  <c r="AA597" i="11"/>
  <c r="Z597" i="11"/>
  <c r="Y597" i="11"/>
  <c r="X597" i="11"/>
  <c r="W597" i="11"/>
  <c r="V597" i="11"/>
  <c r="U597" i="11"/>
  <c r="T597" i="11"/>
  <c r="S597" i="11"/>
  <c r="R597" i="11"/>
  <c r="Q597" i="11"/>
  <c r="P597" i="11"/>
  <c r="O597" i="11"/>
  <c r="N597" i="11"/>
  <c r="M597" i="11"/>
  <c r="AC592" i="11"/>
  <c r="AB592" i="11"/>
  <c r="AA592" i="11"/>
  <c r="Z592" i="11"/>
  <c r="Y592" i="11"/>
  <c r="X592" i="11"/>
  <c r="W592" i="11"/>
  <c r="V592" i="11"/>
  <c r="U592" i="11"/>
  <c r="T592" i="11"/>
  <c r="S592" i="11"/>
  <c r="R592" i="11"/>
  <c r="Q592" i="11"/>
  <c r="P592" i="11"/>
  <c r="O592" i="11"/>
  <c r="N592" i="11"/>
  <c r="M592" i="11"/>
  <c r="AC587" i="11"/>
  <c r="AB587" i="11"/>
  <c r="AA587" i="11"/>
  <c r="Z587" i="11"/>
  <c r="Y587" i="11"/>
  <c r="X587" i="11"/>
  <c r="W587" i="11"/>
  <c r="V587" i="11"/>
  <c r="U587" i="11"/>
  <c r="U742" i="11" s="1"/>
  <c r="T587" i="11"/>
  <c r="S587" i="11"/>
  <c r="R587" i="11"/>
  <c r="Q587" i="11"/>
  <c r="Q742" i="11" s="1"/>
  <c r="P587" i="11"/>
  <c r="O587" i="11"/>
  <c r="N587" i="11"/>
  <c r="N742" i="11" s="1"/>
  <c r="M587" i="11"/>
  <c r="M582" i="11"/>
  <c r="AC578" i="11"/>
  <c r="AB578" i="11"/>
  <c r="AA578" i="11"/>
  <c r="Z578" i="11"/>
  <c r="Y578" i="11"/>
  <c r="X578" i="11"/>
  <c r="W578" i="11"/>
  <c r="V578" i="11"/>
  <c r="U578" i="11"/>
  <c r="T578" i="11"/>
  <c r="S578" i="11"/>
  <c r="R578" i="11"/>
  <c r="Q578" i="11"/>
  <c r="P578" i="11"/>
  <c r="O578" i="11"/>
  <c r="N578" i="11"/>
  <c r="M578" i="11"/>
  <c r="AC575" i="11"/>
  <c r="AB575" i="11"/>
  <c r="AA575" i="11"/>
  <c r="Z575" i="11"/>
  <c r="Y575" i="11"/>
  <c r="X575" i="11"/>
  <c r="W575" i="11"/>
  <c r="V575" i="11"/>
  <c r="U575" i="11"/>
  <c r="T575" i="11"/>
  <c r="S575" i="11"/>
  <c r="R575" i="11"/>
  <c r="Q575" i="11"/>
  <c r="P575" i="11"/>
  <c r="O575" i="11"/>
  <c r="N575" i="11"/>
  <c r="M575" i="11"/>
  <c r="AC572" i="11"/>
  <c r="AB572" i="11"/>
  <c r="AA572" i="11"/>
  <c r="Z572" i="11"/>
  <c r="Y572" i="11"/>
  <c r="X572" i="11"/>
  <c r="W572" i="11"/>
  <c r="V572" i="11"/>
  <c r="U572" i="11"/>
  <c r="T572" i="11"/>
  <c r="S572" i="11"/>
  <c r="R572" i="11"/>
  <c r="Q572" i="11"/>
  <c r="P572" i="11"/>
  <c r="O572" i="11"/>
  <c r="N572" i="11"/>
  <c r="M572" i="11"/>
  <c r="AC569" i="11"/>
  <c r="AB569" i="11"/>
  <c r="AA569" i="11"/>
  <c r="Z569" i="11"/>
  <c r="Y569" i="11"/>
  <c r="X569" i="11"/>
  <c r="W569" i="11"/>
  <c r="V569" i="11"/>
  <c r="U569" i="11"/>
  <c r="T569" i="11"/>
  <c r="S569" i="11"/>
  <c r="R569" i="11"/>
  <c r="Q569" i="11"/>
  <c r="P569" i="11"/>
  <c r="O569" i="11"/>
  <c r="N569" i="11"/>
  <c r="M569" i="11"/>
  <c r="AC566" i="11"/>
  <c r="AB566" i="11"/>
  <c r="AA566" i="11"/>
  <c r="Z566" i="11"/>
  <c r="Y566" i="11"/>
  <c r="X566" i="11"/>
  <c r="W566" i="11"/>
  <c r="V566" i="11"/>
  <c r="U566" i="11"/>
  <c r="T566" i="11"/>
  <c r="S566" i="11"/>
  <c r="R566" i="11"/>
  <c r="Q566" i="11"/>
  <c r="P566" i="11"/>
  <c r="O566" i="11"/>
  <c r="N566" i="11"/>
  <c r="M566" i="11"/>
  <c r="AC563" i="11"/>
  <c r="AB563" i="11"/>
  <c r="AA563" i="11"/>
  <c r="Z563" i="11"/>
  <c r="Y563" i="11"/>
  <c r="X563" i="11"/>
  <c r="W563" i="11"/>
  <c r="V563" i="11"/>
  <c r="U563" i="11"/>
  <c r="T563" i="11"/>
  <c r="S563" i="11"/>
  <c r="R563" i="11"/>
  <c r="Q563" i="11"/>
  <c r="P563" i="11"/>
  <c r="O563" i="11"/>
  <c r="N563" i="11"/>
  <c r="M563" i="11"/>
  <c r="AC560" i="11"/>
  <c r="AB560" i="11"/>
  <c r="AA560" i="11"/>
  <c r="Z560" i="11"/>
  <c r="Y560" i="11"/>
  <c r="X560" i="11"/>
  <c r="W560" i="11"/>
  <c r="V560" i="11"/>
  <c r="U560" i="11"/>
  <c r="T560" i="11"/>
  <c r="S560" i="11"/>
  <c r="R560" i="11"/>
  <c r="Q560" i="11"/>
  <c r="P560" i="11"/>
  <c r="O560" i="11"/>
  <c r="N560" i="11"/>
  <c r="M560" i="11"/>
  <c r="AC555" i="11"/>
  <c r="AB555" i="11"/>
  <c r="AA555" i="11"/>
  <c r="Z555" i="11"/>
  <c r="Y555" i="11"/>
  <c r="X555" i="11"/>
  <c r="W555" i="11"/>
  <c r="V555" i="11"/>
  <c r="U555" i="11"/>
  <c r="T555" i="11"/>
  <c r="S555" i="11"/>
  <c r="R555" i="11"/>
  <c r="Q555" i="11"/>
  <c r="P555" i="11"/>
  <c r="O555" i="11"/>
  <c r="N555" i="11"/>
  <c r="M555" i="11"/>
  <c r="AC552" i="11"/>
  <c r="AB552" i="11"/>
  <c r="AA552" i="11"/>
  <c r="Z552" i="11"/>
  <c r="Y552" i="11"/>
  <c r="X552" i="11"/>
  <c r="W552" i="11"/>
  <c r="V552" i="11"/>
  <c r="U552" i="11"/>
  <c r="T552" i="11"/>
  <c r="S552" i="11"/>
  <c r="R552" i="11"/>
  <c r="Q552" i="11"/>
  <c r="P552" i="11"/>
  <c r="O552" i="11"/>
  <c r="N552" i="11"/>
  <c r="M552" i="11"/>
  <c r="AC548" i="11"/>
  <c r="AB548" i="11"/>
  <c r="AA548" i="11"/>
  <c r="Z548" i="11"/>
  <c r="Y548" i="11"/>
  <c r="X548" i="11"/>
  <c r="W548" i="11"/>
  <c r="V548" i="11"/>
  <c r="U548" i="11"/>
  <c r="T548" i="11"/>
  <c r="S548" i="11"/>
  <c r="R548" i="11"/>
  <c r="Q548" i="11"/>
  <c r="P548" i="11"/>
  <c r="O548" i="11"/>
  <c r="N548" i="11"/>
  <c r="M548" i="11"/>
  <c r="AC545" i="11"/>
  <c r="AB545" i="11"/>
  <c r="AA545" i="11"/>
  <c r="Z545" i="11"/>
  <c r="Y545" i="11"/>
  <c r="X545" i="11"/>
  <c r="W545" i="11"/>
  <c r="V545" i="11"/>
  <c r="U545" i="11"/>
  <c r="T545" i="11"/>
  <c r="S545" i="11"/>
  <c r="R545" i="11"/>
  <c r="Q545" i="11"/>
  <c r="P545" i="11"/>
  <c r="O545" i="11"/>
  <c r="N545" i="11"/>
  <c r="M545" i="11"/>
  <c r="AC541" i="11"/>
  <c r="AB541" i="11"/>
  <c r="AA541" i="11"/>
  <c r="Z541" i="11"/>
  <c r="Y541" i="11"/>
  <c r="X541" i="11"/>
  <c r="W541" i="11"/>
  <c r="V541" i="11"/>
  <c r="U541" i="11"/>
  <c r="T541" i="11"/>
  <c r="S541" i="11"/>
  <c r="R541" i="11"/>
  <c r="Q541" i="11"/>
  <c r="P541" i="11"/>
  <c r="O541" i="11"/>
  <c r="N541" i="11"/>
  <c r="M541" i="11"/>
  <c r="AC538" i="11"/>
  <c r="AB538" i="11"/>
  <c r="AA538" i="11"/>
  <c r="Z538" i="11"/>
  <c r="Y538" i="11"/>
  <c r="X538" i="11"/>
  <c r="W538" i="11"/>
  <c r="V538" i="11"/>
  <c r="U538" i="11"/>
  <c r="T538" i="11"/>
  <c r="S538" i="11"/>
  <c r="R538" i="11"/>
  <c r="Q538" i="11"/>
  <c r="P538" i="11"/>
  <c r="O538" i="11"/>
  <c r="N538" i="11"/>
  <c r="M538" i="11"/>
  <c r="AC533" i="11"/>
  <c r="AB533" i="11"/>
  <c r="AA533" i="11"/>
  <c r="Z533" i="11"/>
  <c r="Y533" i="11"/>
  <c r="X533" i="11"/>
  <c r="W533" i="11"/>
  <c r="V533" i="11"/>
  <c r="U533" i="11"/>
  <c r="T533" i="11"/>
  <c r="S533" i="11"/>
  <c r="R533" i="11"/>
  <c r="Q533" i="11"/>
  <c r="P533" i="11"/>
  <c r="O533" i="11"/>
  <c r="N533" i="11"/>
  <c r="M533" i="11"/>
  <c r="AC529" i="11"/>
  <c r="AB529" i="11"/>
  <c r="AA529" i="11"/>
  <c r="Z529" i="11"/>
  <c r="Y529" i="11"/>
  <c r="X529" i="11"/>
  <c r="W529" i="11"/>
  <c r="V529" i="11"/>
  <c r="U529" i="11"/>
  <c r="T529" i="11"/>
  <c r="S529" i="11"/>
  <c r="R529" i="11"/>
  <c r="Q529" i="11"/>
  <c r="P529" i="11"/>
  <c r="O529" i="11"/>
  <c r="N529" i="11"/>
  <c r="M529" i="11"/>
  <c r="AC525" i="11"/>
  <c r="AB525" i="11"/>
  <c r="AA525" i="11"/>
  <c r="Z525" i="11"/>
  <c r="Y525" i="11"/>
  <c r="X525" i="11"/>
  <c r="W525" i="11"/>
  <c r="V525" i="11"/>
  <c r="U525" i="11"/>
  <c r="T525" i="11"/>
  <c r="S525" i="11"/>
  <c r="R525" i="11"/>
  <c r="Q525" i="11"/>
  <c r="P525" i="11"/>
  <c r="O525" i="11"/>
  <c r="N525" i="11"/>
  <c r="M525" i="11"/>
  <c r="AC519" i="11"/>
  <c r="AB519" i="11"/>
  <c r="AA519" i="11"/>
  <c r="Z519" i="11"/>
  <c r="Y519" i="11"/>
  <c r="X519" i="11"/>
  <c r="W519" i="11"/>
  <c r="V519" i="11"/>
  <c r="U519" i="11"/>
  <c r="T519" i="11"/>
  <c r="S519" i="11"/>
  <c r="R519" i="11"/>
  <c r="Q519" i="11"/>
  <c r="P519" i="11"/>
  <c r="O519" i="11"/>
  <c r="N519" i="11"/>
  <c r="M519" i="11"/>
  <c r="AC514" i="11"/>
  <c r="AB514" i="11"/>
  <c r="AA514" i="11"/>
  <c r="Z514" i="11"/>
  <c r="Y514" i="11"/>
  <c r="X514" i="11"/>
  <c r="W514" i="11"/>
  <c r="V514" i="11"/>
  <c r="U514" i="11"/>
  <c r="T514" i="11"/>
  <c r="S514" i="11"/>
  <c r="R514" i="11"/>
  <c r="Q514" i="11"/>
  <c r="P514" i="11"/>
  <c r="O514" i="11"/>
  <c r="N514" i="11"/>
  <c r="M514" i="11"/>
  <c r="AC509" i="11"/>
  <c r="AB509" i="11"/>
  <c r="AA509" i="11"/>
  <c r="Z509" i="11"/>
  <c r="Y509" i="11"/>
  <c r="X509" i="11"/>
  <c r="W509" i="11"/>
  <c r="V509" i="11"/>
  <c r="U509" i="11"/>
  <c r="T509" i="11"/>
  <c r="S509" i="11"/>
  <c r="R509" i="11"/>
  <c r="Q509" i="11"/>
  <c r="P509" i="11"/>
  <c r="O509" i="11"/>
  <c r="N509" i="11"/>
  <c r="M509" i="11"/>
  <c r="M497" i="11"/>
  <c r="M493" i="11"/>
  <c r="AC489" i="11"/>
  <c r="AB489" i="11"/>
  <c r="AA489" i="11"/>
  <c r="Z489" i="11"/>
  <c r="Y489" i="11"/>
  <c r="X489" i="11"/>
  <c r="W489" i="11"/>
  <c r="V489" i="11"/>
  <c r="U489" i="11"/>
  <c r="T489" i="11"/>
  <c r="S489" i="11"/>
  <c r="R489" i="11"/>
  <c r="Q489" i="11"/>
  <c r="P489" i="11"/>
  <c r="O489" i="11"/>
  <c r="N489" i="11"/>
  <c r="M489" i="11"/>
  <c r="AC486" i="11"/>
  <c r="AB486" i="11"/>
  <c r="AA486" i="11"/>
  <c r="Z486" i="11"/>
  <c r="Y486" i="11"/>
  <c r="X486" i="11"/>
  <c r="W486" i="11"/>
  <c r="V486" i="11"/>
  <c r="U486" i="11"/>
  <c r="T486" i="11"/>
  <c r="S486" i="11"/>
  <c r="R486" i="11"/>
  <c r="Q486" i="11"/>
  <c r="P486" i="11"/>
  <c r="O486" i="11"/>
  <c r="N486" i="11"/>
  <c r="M486" i="11"/>
  <c r="AC482" i="11"/>
  <c r="AB482" i="11"/>
  <c r="AA482" i="11"/>
  <c r="Z482" i="11"/>
  <c r="Y482" i="11"/>
  <c r="X482" i="11"/>
  <c r="W482" i="11"/>
  <c r="V482" i="11"/>
  <c r="U482" i="11"/>
  <c r="T482" i="11"/>
  <c r="S482" i="11"/>
  <c r="R482" i="11"/>
  <c r="Q482" i="11"/>
  <c r="P482" i="11"/>
  <c r="O482" i="11"/>
  <c r="N482" i="11"/>
  <c r="M482" i="11"/>
  <c r="AC478" i="11"/>
  <c r="AB478" i="11"/>
  <c r="AA478" i="11"/>
  <c r="Z478" i="11"/>
  <c r="Y478" i="11"/>
  <c r="X478" i="11"/>
  <c r="W478" i="11"/>
  <c r="V478" i="11"/>
  <c r="U478" i="11"/>
  <c r="T478" i="11"/>
  <c r="S478" i="11"/>
  <c r="R478" i="11"/>
  <c r="Q478" i="11"/>
  <c r="P478" i="11"/>
  <c r="O478" i="11"/>
  <c r="N478" i="11"/>
  <c r="M478" i="11"/>
  <c r="AC475" i="11"/>
  <c r="AB475" i="11"/>
  <c r="AA475" i="11"/>
  <c r="Z475" i="11"/>
  <c r="Y475" i="11"/>
  <c r="X475" i="11"/>
  <c r="W475" i="11"/>
  <c r="V475" i="11"/>
  <c r="U475" i="11"/>
  <c r="T475" i="11"/>
  <c r="S475" i="11"/>
  <c r="R475" i="11"/>
  <c r="Q475" i="11"/>
  <c r="P475" i="11"/>
  <c r="O475" i="11"/>
  <c r="N475" i="11"/>
  <c r="M475" i="11"/>
  <c r="AC472" i="11"/>
  <c r="AB472" i="11"/>
  <c r="AA472" i="11"/>
  <c r="Z472" i="11"/>
  <c r="Y472" i="11"/>
  <c r="X472" i="11"/>
  <c r="W472" i="11"/>
  <c r="V472" i="11"/>
  <c r="U472" i="11"/>
  <c r="T472" i="11"/>
  <c r="S472" i="11"/>
  <c r="R472" i="11"/>
  <c r="Q472" i="11"/>
  <c r="P472" i="11"/>
  <c r="O472" i="11"/>
  <c r="N472" i="11"/>
  <c r="M472" i="11"/>
  <c r="AC469" i="11"/>
  <c r="AB469" i="11"/>
  <c r="AA469" i="11"/>
  <c r="Z469" i="11"/>
  <c r="Y469" i="11"/>
  <c r="X469" i="11"/>
  <c r="W469" i="11"/>
  <c r="V469" i="11"/>
  <c r="U469" i="11"/>
  <c r="T469" i="11"/>
  <c r="S469" i="11"/>
  <c r="R469" i="11"/>
  <c r="Q469" i="11"/>
  <c r="P469" i="11"/>
  <c r="O469" i="11"/>
  <c r="N469" i="11"/>
  <c r="M469" i="11"/>
  <c r="AC466" i="11"/>
  <c r="AB466" i="11"/>
  <c r="AA466" i="11"/>
  <c r="Z466" i="11"/>
  <c r="Y466" i="11"/>
  <c r="X466" i="11"/>
  <c r="W466" i="11"/>
  <c r="V466" i="11"/>
  <c r="U466" i="11"/>
  <c r="T466" i="11"/>
  <c r="S466" i="11"/>
  <c r="R466" i="11"/>
  <c r="Q466" i="11"/>
  <c r="P466" i="11"/>
  <c r="O466" i="11"/>
  <c r="N466" i="11"/>
  <c r="M466" i="11"/>
  <c r="AC463" i="11"/>
  <c r="AB463" i="11"/>
  <c r="AA463" i="11"/>
  <c r="Z463" i="11"/>
  <c r="Y463" i="11"/>
  <c r="X463" i="11"/>
  <c r="W463" i="11"/>
  <c r="V463" i="11"/>
  <c r="U463" i="11"/>
  <c r="T463" i="11"/>
  <c r="S463" i="11"/>
  <c r="R463" i="11"/>
  <c r="Q463" i="11"/>
  <c r="P463" i="11"/>
  <c r="O463" i="11"/>
  <c r="N463" i="11"/>
  <c r="M463" i="11"/>
  <c r="AC460" i="11"/>
  <c r="AB460" i="11"/>
  <c r="AA460" i="11"/>
  <c r="Z460" i="11"/>
  <c r="Y460" i="11"/>
  <c r="X460" i="11"/>
  <c r="W460" i="11"/>
  <c r="V460" i="11"/>
  <c r="U460" i="11"/>
  <c r="T460" i="11"/>
  <c r="S460" i="11"/>
  <c r="R460" i="11"/>
  <c r="Q460" i="11"/>
  <c r="P460" i="11"/>
  <c r="O460" i="11"/>
  <c r="N460" i="11"/>
  <c r="M460" i="11"/>
  <c r="AC455" i="11"/>
  <c r="AB455" i="11"/>
  <c r="AA455" i="11"/>
  <c r="Z455" i="11"/>
  <c r="Y455" i="11"/>
  <c r="X455" i="11"/>
  <c r="W455" i="11"/>
  <c r="V455" i="11"/>
  <c r="U455" i="11"/>
  <c r="T455" i="11"/>
  <c r="S455" i="11"/>
  <c r="R455" i="11"/>
  <c r="Q455" i="11"/>
  <c r="P455" i="11"/>
  <c r="O455" i="11"/>
  <c r="N455" i="11"/>
  <c r="M455" i="11"/>
  <c r="AC452" i="11"/>
  <c r="AB452" i="11"/>
  <c r="AA452" i="11"/>
  <c r="Z452" i="11"/>
  <c r="Y452" i="11"/>
  <c r="X452" i="11"/>
  <c r="W452" i="11"/>
  <c r="V452" i="11"/>
  <c r="U452" i="11"/>
  <c r="T452" i="11"/>
  <c r="S452" i="11"/>
  <c r="R452" i="11"/>
  <c r="Q452" i="11"/>
  <c r="P452" i="11"/>
  <c r="O452" i="11"/>
  <c r="N452" i="11"/>
  <c r="M452" i="11"/>
  <c r="AC448" i="11"/>
  <c r="AB448" i="11"/>
  <c r="AA448" i="11"/>
  <c r="Z448" i="11"/>
  <c r="Y448" i="11"/>
  <c r="X448" i="11"/>
  <c r="W448" i="11"/>
  <c r="V448" i="11"/>
  <c r="U448" i="11"/>
  <c r="T448" i="11"/>
  <c r="S448" i="11"/>
  <c r="R448" i="11"/>
  <c r="Q448" i="11"/>
  <c r="P448" i="11"/>
  <c r="O448" i="11"/>
  <c r="N448" i="11"/>
  <c r="M448" i="11"/>
  <c r="AC445" i="11"/>
  <c r="AB445" i="11"/>
  <c r="AA445" i="11"/>
  <c r="Z445" i="11"/>
  <c r="Y445" i="11"/>
  <c r="X445" i="11"/>
  <c r="W445" i="11"/>
  <c r="V445" i="11"/>
  <c r="U445" i="11"/>
  <c r="T445" i="11"/>
  <c r="S445" i="11"/>
  <c r="R445" i="11"/>
  <c r="Q445" i="11"/>
  <c r="P445" i="11"/>
  <c r="O445" i="11"/>
  <c r="N445" i="11"/>
  <c r="M445" i="11"/>
  <c r="AC441" i="11"/>
  <c r="AB441" i="11"/>
  <c r="AA441" i="11"/>
  <c r="Z441" i="11"/>
  <c r="Y441" i="11"/>
  <c r="X441" i="11"/>
  <c r="W441" i="11"/>
  <c r="V441" i="11"/>
  <c r="U441" i="11"/>
  <c r="T441" i="11"/>
  <c r="S441" i="11"/>
  <c r="R441" i="11"/>
  <c r="Q441" i="11"/>
  <c r="P441" i="11"/>
  <c r="O441" i="11"/>
  <c r="N441" i="11"/>
  <c r="M441" i="11"/>
  <c r="AC438" i="11"/>
  <c r="AB438" i="11"/>
  <c r="AA438" i="11"/>
  <c r="Z438" i="11"/>
  <c r="Y438" i="11"/>
  <c r="X438" i="11"/>
  <c r="W438" i="11"/>
  <c r="V438" i="11"/>
  <c r="U438" i="11"/>
  <c r="T438" i="11"/>
  <c r="S438" i="11"/>
  <c r="R438" i="11"/>
  <c r="Q438" i="11"/>
  <c r="P438" i="11"/>
  <c r="O438" i="11"/>
  <c r="N438" i="11"/>
  <c r="M438" i="11"/>
  <c r="AC433" i="11"/>
  <c r="AB433" i="11"/>
  <c r="AA433" i="11"/>
  <c r="Z433" i="11"/>
  <c r="Y433" i="11"/>
  <c r="X433" i="11"/>
  <c r="W433" i="11"/>
  <c r="V433" i="11"/>
  <c r="U433" i="11"/>
  <c r="T433" i="11"/>
  <c r="S433" i="11"/>
  <c r="R433" i="11"/>
  <c r="Q433" i="11"/>
  <c r="P433" i="11"/>
  <c r="O433" i="11"/>
  <c r="N433" i="11"/>
  <c r="M433" i="11"/>
  <c r="AC429" i="11"/>
  <c r="AB429" i="11"/>
  <c r="AA429" i="11"/>
  <c r="Z429" i="11"/>
  <c r="Y429" i="11"/>
  <c r="X429" i="11"/>
  <c r="W429" i="11"/>
  <c r="V429" i="11"/>
  <c r="U429" i="11"/>
  <c r="T429" i="11"/>
  <c r="S429" i="11"/>
  <c r="R429" i="11"/>
  <c r="Q429" i="11"/>
  <c r="P429" i="11"/>
  <c r="O429" i="11"/>
  <c r="N429" i="11"/>
  <c r="M429" i="11"/>
  <c r="AC425" i="11"/>
  <c r="AB425" i="11"/>
  <c r="AA425" i="11"/>
  <c r="Z425" i="11"/>
  <c r="Y425" i="11"/>
  <c r="X425" i="11"/>
  <c r="W425" i="11"/>
  <c r="V425" i="11"/>
  <c r="U425" i="11"/>
  <c r="T425" i="11"/>
  <c r="S425" i="11"/>
  <c r="R425" i="11"/>
  <c r="Q425" i="11"/>
  <c r="P425" i="11"/>
  <c r="O425" i="11"/>
  <c r="N425" i="11"/>
  <c r="M425" i="11"/>
  <c r="AC419" i="11"/>
  <c r="AB419" i="11"/>
  <c r="AA419" i="11"/>
  <c r="Z419" i="11"/>
  <c r="Y419" i="11"/>
  <c r="X419" i="11"/>
  <c r="W419" i="11"/>
  <c r="V419" i="11"/>
  <c r="U419" i="11"/>
  <c r="T419" i="11"/>
  <c r="S419" i="11"/>
  <c r="R419" i="11"/>
  <c r="Q419" i="11"/>
  <c r="P419" i="11"/>
  <c r="O419" i="11"/>
  <c r="N419" i="11"/>
  <c r="M419" i="11"/>
  <c r="AC414" i="11"/>
  <c r="AB414" i="11"/>
  <c r="AA414" i="11"/>
  <c r="Z414" i="11"/>
  <c r="Y414" i="11"/>
  <c r="X414" i="11"/>
  <c r="W414" i="11"/>
  <c r="V414" i="11"/>
  <c r="U414" i="11"/>
  <c r="T414" i="11"/>
  <c r="S414" i="11"/>
  <c r="R414" i="11"/>
  <c r="Q414" i="11"/>
  <c r="P414" i="11"/>
  <c r="O414" i="11"/>
  <c r="N414" i="11"/>
  <c r="M414" i="11"/>
  <c r="AC409" i="11"/>
  <c r="AB409" i="11"/>
  <c r="AA409" i="11"/>
  <c r="Z409" i="11"/>
  <c r="Y409" i="11"/>
  <c r="X409" i="11"/>
  <c r="W409" i="11"/>
  <c r="V409" i="11"/>
  <c r="U409" i="11"/>
  <c r="T409" i="11"/>
  <c r="S409" i="11"/>
  <c r="R409" i="11"/>
  <c r="Q409" i="11"/>
  <c r="P409" i="11"/>
  <c r="O409" i="11"/>
  <c r="N409" i="11"/>
  <c r="M409" i="11"/>
  <c r="AC404" i="11"/>
  <c r="AB404" i="11"/>
  <c r="AA404" i="11"/>
  <c r="Z404" i="11"/>
  <c r="Y404" i="11"/>
  <c r="X404" i="11"/>
  <c r="W404" i="11"/>
  <c r="V404" i="11"/>
  <c r="U404" i="11"/>
  <c r="T404" i="11"/>
  <c r="S404" i="11"/>
  <c r="R404" i="11"/>
  <c r="Q404" i="11"/>
  <c r="P404" i="11"/>
  <c r="O404" i="11"/>
  <c r="N404" i="11"/>
  <c r="M404" i="11"/>
  <c r="AC400" i="11"/>
  <c r="AB400" i="11"/>
  <c r="AA400" i="11"/>
  <c r="Z400" i="11"/>
  <c r="Y400" i="11"/>
  <c r="X400" i="11"/>
  <c r="W400" i="11"/>
  <c r="V400" i="11"/>
  <c r="U400" i="11"/>
  <c r="T400" i="11"/>
  <c r="S400" i="11"/>
  <c r="R400" i="11"/>
  <c r="Q400" i="11"/>
  <c r="P400" i="11"/>
  <c r="O400" i="11"/>
  <c r="N400" i="11"/>
  <c r="M400" i="11"/>
  <c r="AC397" i="11"/>
  <c r="AB397" i="11"/>
  <c r="AA397" i="11"/>
  <c r="Z397" i="11"/>
  <c r="Y397" i="11"/>
  <c r="X397" i="11"/>
  <c r="W397" i="11"/>
  <c r="V397" i="11"/>
  <c r="U397" i="11"/>
  <c r="T397" i="11"/>
  <c r="S397" i="11"/>
  <c r="R397" i="11"/>
  <c r="Q397" i="11"/>
  <c r="P397" i="11"/>
  <c r="O397" i="11"/>
  <c r="N397" i="11"/>
  <c r="M397" i="11"/>
  <c r="AC394" i="11"/>
  <c r="AB394" i="11"/>
  <c r="AA394" i="11"/>
  <c r="Z394" i="11"/>
  <c r="Y394" i="11"/>
  <c r="X394" i="11"/>
  <c r="W394" i="11"/>
  <c r="V394" i="11"/>
  <c r="U394" i="11"/>
  <c r="T394" i="11"/>
  <c r="S394" i="11"/>
  <c r="R394" i="11"/>
  <c r="Q394" i="11"/>
  <c r="P394" i="11"/>
  <c r="O394" i="11"/>
  <c r="N394" i="11"/>
  <c r="M394" i="11"/>
  <c r="AC391" i="11"/>
  <c r="AB391" i="11"/>
  <c r="AA391" i="11"/>
  <c r="Z391" i="11"/>
  <c r="Y391" i="11"/>
  <c r="X391" i="11"/>
  <c r="W391" i="11"/>
  <c r="V391" i="11"/>
  <c r="U391" i="11"/>
  <c r="T391" i="11"/>
  <c r="S391" i="11"/>
  <c r="R391" i="11"/>
  <c r="Q391" i="11"/>
  <c r="P391" i="11"/>
  <c r="O391" i="11"/>
  <c r="N391" i="11"/>
  <c r="M391" i="11"/>
  <c r="AC388" i="11"/>
  <c r="AB388" i="11"/>
  <c r="AA388" i="11"/>
  <c r="Z388" i="11"/>
  <c r="Y388" i="11"/>
  <c r="X388" i="11"/>
  <c r="W388" i="11"/>
  <c r="V388" i="11"/>
  <c r="U388" i="11"/>
  <c r="T388" i="11"/>
  <c r="S388" i="11"/>
  <c r="R388" i="11"/>
  <c r="Q388" i="11"/>
  <c r="P388" i="11"/>
  <c r="O388" i="11"/>
  <c r="N388" i="11"/>
  <c r="M388" i="11"/>
  <c r="AC385" i="11"/>
  <c r="AB385" i="11"/>
  <c r="AA385" i="11"/>
  <c r="Z385" i="11"/>
  <c r="Y385" i="11"/>
  <c r="X385" i="11"/>
  <c r="W385" i="11"/>
  <c r="V385" i="11"/>
  <c r="U385" i="11"/>
  <c r="T385" i="11"/>
  <c r="S385" i="11"/>
  <c r="R385" i="11"/>
  <c r="Q385" i="11"/>
  <c r="P385" i="11"/>
  <c r="O385" i="11"/>
  <c r="N385" i="11"/>
  <c r="M385" i="11"/>
  <c r="AC382" i="11"/>
  <c r="AB382" i="11"/>
  <c r="AA382" i="11"/>
  <c r="Z382" i="11"/>
  <c r="Y382" i="11"/>
  <c r="X382" i="11"/>
  <c r="W382" i="11"/>
  <c r="V382" i="11"/>
  <c r="U382" i="11"/>
  <c r="T382" i="11"/>
  <c r="S382" i="11"/>
  <c r="R382" i="11"/>
  <c r="Q382" i="11"/>
  <c r="P382" i="11"/>
  <c r="O382" i="11"/>
  <c r="N382" i="11"/>
  <c r="M382" i="11"/>
  <c r="AC377" i="11"/>
  <c r="AB377" i="11"/>
  <c r="AA377" i="11"/>
  <c r="Z377" i="11"/>
  <c r="Y377" i="11"/>
  <c r="X377" i="11"/>
  <c r="W377" i="11"/>
  <c r="V377" i="11"/>
  <c r="U377" i="11"/>
  <c r="T377" i="11"/>
  <c r="S377" i="11"/>
  <c r="R377" i="11"/>
  <c r="Q377" i="11"/>
  <c r="P377" i="11"/>
  <c r="O377" i="11"/>
  <c r="N377" i="11"/>
  <c r="M377" i="11"/>
  <c r="AC374" i="11"/>
  <c r="AB374" i="11"/>
  <c r="AA374" i="11"/>
  <c r="Z374" i="11"/>
  <c r="Y374" i="11"/>
  <c r="X374" i="11"/>
  <c r="W374" i="11"/>
  <c r="V374" i="11"/>
  <c r="U374" i="11"/>
  <c r="T374" i="11"/>
  <c r="S374" i="11"/>
  <c r="R374" i="11"/>
  <c r="Q374" i="11"/>
  <c r="P374" i="11"/>
  <c r="O374" i="11"/>
  <c r="N374" i="11"/>
  <c r="M374" i="11"/>
  <c r="AC370" i="11"/>
  <c r="AB370" i="11"/>
  <c r="AA370" i="11"/>
  <c r="Z370" i="11"/>
  <c r="Y370" i="11"/>
  <c r="X370" i="11"/>
  <c r="W370" i="11"/>
  <c r="V370" i="11"/>
  <c r="U370" i="11"/>
  <c r="T370" i="11"/>
  <c r="S370" i="11"/>
  <c r="R370" i="11"/>
  <c r="Q370" i="11"/>
  <c r="P370" i="11"/>
  <c r="O370" i="11"/>
  <c r="N370" i="11"/>
  <c r="M370" i="11"/>
  <c r="AC367" i="11"/>
  <c r="AB367" i="11"/>
  <c r="AA367" i="11"/>
  <c r="Z367" i="11"/>
  <c r="Y367" i="11"/>
  <c r="X367" i="11"/>
  <c r="W367" i="11"/>
  <c r="V367" i="11"/>
  <c r="U367" i="11"/>
  <c r="T367" i="11"/>
  <c r="S367" i="11"/>
  <c r="R367" i="11"/>
  <c r="Q367" i="11"/>
  <c r="P367" i="11"/>
  <c r="O367" i="11"/>
  <c r="N367" i="11"/>
  <c r="M367" i="11"/>
  <c r="AC363" i="11"/>
  <c r="AB363" i="11"/>
  <c r="AA363" i="11"/>
  <c r="Z363" i="11"/>
  <c r="Y363" i="11"/>
  <c r="X363" i="11"/>
  <c r="W363" i="11"/>
  <c r="V363" i="11"/>
  <c r="U363" i="11"/>
  <c r="T363" i="11"/>
  <c r="S363" i="11"/>
  <c r="R363" i="11"/>
  <c r="Q363" i="11"/>
  <c r="P363" i="11"/>
  <c r="O363" i="11"/>
  <c r="N363" i="11"/>
  <c r="M363" i="11"/>
  <c r="AC360" i="11"/>
  <c r="AB360" i="11"/>
  <c r="AA360" i="11"/>
  <c r="Z360" i="11"/>
  <c r="Y360" i="11"/>
  <c r="X360" i="11"/>
  <c r="W360" i="11"/>
  <c r="V360" i="11"/>
  <c r="U360" i="11"/>
  <c r="T360" i="11"/>
  <c r="S360" i="11"/>
  <c r="R360" i="11"/>
  <c r="Q360" i="11"/>
  <c r="P360" i="11"/>
  <c r="O360" i="11"/>
  <c r="N360" i="11"/>
  <c r="M360" i="11"/>
  <c r="AC355" i="11"/>
  <c r="AB355" i="11"/>
  <c r="AA355" i="11"/>
  <c r="Z355" i="11"/>
  <c r="Y355" i="11"/>
  <c r="X355" i="11"/>
  <c r="W355" i="11"/>
  <c r="V355" i="11"/>
  <c r="U355" i="11"/>
  <c r="T355" i="11"/>
  <c r="S355" i="11"/>
  <c r="R355" i="11"/>
  <c r="Q355" i="11"/>
  <c r="P355" i="11"/>
  <c r="O355" i="11"/>
  <c r="N355" i="11"/>
  <c r="M355" i="11"/>
  <c r="AC351" i="11"/>
  <c r="AB351" i="11"/>
  <c r="AA351" i="11"/>
  <c r="Z351" i="11"/>
  <c r="Y351" i="11"/>
  <c r="X351" i="11"/>
  <c r="W351" i="11"/>
  <c r="V351" i="11"/>
  <c r="U351" i="11"/>
  <c r="T351" i="11"/>
  <c r="S351" i="11"/>
  <c r="R351" i="11"/>
  <c r="Q351" i="11"/>
  <c r="P351" i="11"/>
  <c r="O351" i="11"/>
  <c r="N351" i="11"/>
  <c r="M351" i="11"/>
  <c r="AC347" i="11"/>
  <c r="AB347" i="11"/>
  <c r="AA347" i="11"/>
  <c r="Z347" i="11"/>
  <c r="Y347" i="11"/>
  <c r="X347" i="11"/>
  <c r="W347" i="11"/>
  <c r="V347" i="11"/>
  <c r="U347" i="11"/>
  <c r="T347" i="11"/>
  <c r="S347" i="11"/>
  <c r="R347" i="11"/>
  <c r="Q347" i="11"/>
  <c r="P347" i="11"/>
  <c r="O347" i="11"/>
  <c r="N347" i="11"/>
  <c r="M347" i="11"/>
  <c r="AC341" i="11"/>
  <c r="AB341" i="11"/>
  <c r="AA341" i="11"/>
  <c r="Z341" i="11"/>
  <c r="Y341" i="11"/>
  <c r="X341" i="11"/>
  <c r="W341" i="11"/>
  <c r="V341" i="11"/>
  <c r="U341" i="11"/>
  <c r="T341" i="11"/>
  <c r="S341" i="11"/>
  <c r="R341" i="11"/>
  <c r="Q341" i="11"/>
  <c r="P341" i="11"/>
  <c r="O341" i="11"/>
  <c r="N341" i="11"/>
  <c r="M341" i="11"/>
  <c r="AC336" i="11"/>
  <c r="AB336" i="11"/>
  <c r="AA336" i="11"/>
  <c r="Z336" i="11"/>
  <c r="Y336" i="11"/>
  <c r="X336" i="11"/>
  <c r="W336" i="11"/>
  <c r="V336" i="11"/>
  <c r="U336" i="11"/>
  <c r="T336" i="11"/>
  <c r="S336" i="11"/>
  <c r="R336" i="11"/>
  <c r="Q336" i="11"/>
  <c r="P336" i="11"/>
  <c r="O336" i="11"/>
  <c r="N336" i="11"/>
  <c r="M336" i="11"/>
  <c r="AC331" i="11"/>
  <c r="AB331" i="11"/>
  <c r="AA331" i="11"/>
  <c r="Z331" i="11"/>
  <c r="Y331" i="11"/>
  <c r="X331" i="11"/>
  <c r="W331" i="11"/>
  <c r="V331" i="11"/>
  <c r="U331" i="11"/>
  <c r="T331" i="11"/>
  <c r="S331" i="11"/>
  <c r="R331" i="11"/>
  <c r="Q331" i="11"/>
  <c r="P331" i="11"/>
  <c r="O331" i="11"/>
  <c r="N331" i="11"/>
  <c r="M331" i="11"/>
  <c r="AC323" i="11"/>
  <c r="AB323" i="11"/>
  <c r="AA323" i="11"/>
  <c r="Z323" i="11"/>
  <c r="Y323" i="11"/>
  <c r="X323" i="11"/>
  <c r="W323" i="11"/>
  <c r="V323" i="11"/>
  <c r="U323" i="11"/>
  <c r="T323" i="11"/>
  <c r="S323" i="11"/>
  <c r="R323" i="11"/>
  <c r="Q323" i="11"/>
  <c r="P323" i="11"/>
  <c r="O323" i="11"/>
  <c r="N323" i="11"/>
  <c r="M323" i="11"/>
  <c r="AC316" i="11"/>
  <c r="AB316" i="11"/>
  <c r="AA316" i="11"/>
  <c r="Z316" i="11"/>
  <c r="Y316" i="11"/>
  <c r="X316" i="11"/>
  <c r="W316" i="11"/>
  <c r="V316" i="11"/>
  <c r="U316" i="11"/>
  <c r="T316" i="11"/>
  <c r="S316" i="11"/>
  <c r="R316" i="11"/>
  <c r="Q316" i="11"/>
  <c r="P316" i="11"/>
  <c r="O316" i="11"/>
  <c r="N316" i="11"/>
  <c r="M316" i="11"/>
  <c r="AC301" i="11"/>
  <c r="AB301" i="11"/>
  <c r="AA301" i="11"/>
  <c r="Z301" i="11"/>
  <c r="Y301" i="11"/>
  <c r="X301" i="11"/>
  <c r="W301" i="11"/>
  <c r="V301" i="11"/>
  <c r="U301" i="11"/>
  <c r="T301" i="11"/>
  <c r="S301" i="11"/>
  <c r="R301" i="11"/>
  <c r="Q301" i="11"/>
  <c r="P301" i="11"/>
  <c r="O301" i="11"/>
  <c r="N301" i="11"/>
  <c r="M301" i="11"/>
  <c r="M296" i="11"/>
  <c r="M292" i="11"/>
  <c r="AC288" i="11"/>
  <c r="AB288" i="11"/>
  <c r="AA288" i="11"/>
  <c r="Z288" i="11"/>
  <c r="Y288" i="11"/>
  <c r="X288" i="11"/>
  <c r="W288" i="11"/>
  <c r="V288" i="11"/>
  <c r="U288" i="11"/>
  <c r="T288" i="11"/>
  <c r="S288" i="11"/>
  <c r="R288" i="11"/>
  <c r="Q288" i="11"/>
  <c r="P288" i="11"/>
  <c r="O288" i="11"/>
  <c r="N288" i="11"/>
  <c r="M288" i="11"/>
  <c r="AC281" i="11"/>
  <c r="AB281" i="11"/>
  <c r="AA281" i="11"/>
  <c r="Z281" i="11"/>
  <c r="Y281" i="11"/>
  <c r="X281" i="11"/>
  <c r="W281" i="11"/>
  <c r="V281" i="11"/>
  <c r="U281" i="11"/>
  <c r="T281" i="11"/>
  <c r="S281" i="11"/>
  <c r="R281" i="11"/>
  <c r="Q281" i="11"/>
  <c r="P281" i="11"/>
  <c r="O281" i="11"/>
  <c r="N281" i="11"/>
  <c r="M281" i="11"/>
  <c r="AC274" i="11"/>
  <c r="AB274" i="11"/>
  <c r="AA274" i="11"/>
  <c r="Z274" i="11"/>
  <c r="Y274" i="11"/>
  <c r="X274" i="11"/>
  <c r="W274" i="11"/>
  <c r="V274" i="11"/>
  <c r="U274" i="11"/>
  <c r="T274" i="11"/>
  <c r="S274" i="11"/>
  <c r="R274" i="11"/>
  <c r="Q274" i="11"/>
  <c r="P274" i="11"/>
  <c r="O274" i="11"/>
  <c r="N274" i="11"/>
  <c r="M274" i="11"/>
  <c r="AC267" i="11"/>
  <c r="AB267" i="11"/>
  <c r="AA267" i="11"/>
  <c r="Z267" i="11"/>
  <c r="Y267" i="11"/>
  <c r="X267" i="11"/>
  <c r="W267" i="11"/>
  <c r="V267" i="11"/>
  <c r="U267" i="11"/>
  <c r="T267" i="11"/>
  <c r="S267" i="11"/>
  <c r="R267" i="11"/>
  <c r="Q267" i="11"/>
  <c r="P267" i="11"/>
  <c r="O267" i="11"/>
  <c r="N267" i="11"/>
  <c r="M267" i="11"/>
  <c r="AC260" i="11"/>
  <c r="AB260" i="11"/>
  <c r="AA260" i="11"/>
  <c r="Z260" i="11"/>
  <c r="Y260" i="11"/>
  <c r="X260" i="11"/>
  <c r="W260" i="11"/>
  <c r="V260" i="11"/>
  <c r="U260" i="11"/>
  <c r="T260" i="11"/>
  <c r="S260" i="11"/>
  <c r="R260" i="11"/>
  <c r="Q260" i="11"/>
  <c r="P260" i="11"/>
  <c r="O260" i="11"/>
  <c r="N260" i="11"/>
  <c r="M260" i="11"/>
  <c r="AC253" i="11"/>
  <c r="AB253" i="11"/>
  <c r="AA253" i="11"/>
  <c r="Z253" i="11"/>
  <c r="Y253" i="11"/>
  <c r="X253" i="11"/>
  <c r="W253" i="11"/>
  <c r="V253" i="11"/>
  <c r="U253" i="11"/>
  <c r="T253" i="11"/>
  <c r="S253" i="11"/>
  <c r="R253" i="11"/>
  <c r="Q253" i="11"/>
  <c r="P253" i="11"/>
  <c r="O253" i="11"/>
  <c r="N253" i="11"/>
  <c r="M253" i="11"/>
  <c r="AC246" i="11"/>
  <c r="AB246" i="11"/>
  <c r="AA246" i="11"/>
  <c r="Z246" i="11"/>
  <c r="Y246" i="11"/>
  <c r="X246" i="11"/>
  <c r="W246" i="11"/>
  <c r="V246" i="11"/>
  <c r="U246" i="11"/>
  <c r="T246" i="11"/>
  <c r="S246" i="11"/>
  <c r="R246" i="11"/>
  <c r="Q246" i="11"/>
  <c r="P246" i="11"/>
  <c r="O246" i="11"/>
  <c r="N246" i="11"/>
  <c r="M246" i="11"/>
  <c r="AC239" i="11"/>
  <c r="AB239" i="11"/>
  <c r="AA239" i="11"/>
  <c r="Z239" i="11"/>
  <c r="Y239" i="11"/>
  <c r="X239" i="11"/>
  <c r="W239" i="11"/>
  <c r="V239" i="11"/>
  <c r="U239" i="11"/>
  <c r="T239" i="11"/>
  <c r="S239" i="11"/>
  <c r="R239" i="11"/>
  <c r="Q239" i="11"/>
  <c r="P239" i="11"/>
  <c r="O239" i="11"/>
  <c r="N239" i="11"/>
  <c r="M239" i="11"/>
  <c r="M232" i="11"/>
  <c r="M225" i="11"/>
  <c r="M221" i="11"/>
  <c r="AC217" i="11"/>
  <c r="AB217" i="11"/>
  <c r="AA217" i="11"/>
  <c r="Z217" i="11"/>
  <c r="Y217" i="11"/>
  <c r="X217" i="11"/>
  <c r="W217" i="11"/>
  <c r="V217" i="11"/>
  <c r="U217" i="11"/>
  <c r="T217" i="11"/>
  <c r="S217" i="11"/>
  <c r="R217" i="11"/>
  <c r="Q217" i="11"/>
  <c r="P217" i="11"/>
  <c r="O217" i="11"/>
  <c r="N217" i="11"/>
  <c r="M217" i="11"/>
  <c r="AC214" i="11"/>
  <c r="AB214" i="11"/>
  <c r="AA214" i="11"/>
  <c r="Z214" i="11"/>
  <c r="Y214" i="11"/>
  <c r="X214" i="11"/>
  <c r="W214" i="11"/>
  <c r="V214" i="11"/>
  <c r="U214" i="11"/>
  <c r="T214" i="11"/>
  <c r="S214" i="11"/>
  <c r="R214" i="11"/>
  <c r="Q214" i="11"/>
  <c r="P214" i="11"/>
  <c r="O214" i="11"/>
  <c r="N214" i="11"/>
  <c r="M214" i="11"/>
  <c r="AC210" i="11"/>
  <c r="AB210" i="11"/>
  <c r="AA210" i="11"/>
  <c r="Z210" i="11"/>
  <c r="Y210" i="11"/>
  <c r="X210" i="11"/>
  <c r="W210" i="11"/>
  <c r="V210" i="11"/>
  <c r="U210" i="11"/>
  <c r="T210" i="11"/>
  <c r="S210" i="11"/>
  <c r="R210" i="11"/>
  <c r="Q210" i="11"/>
  <c r="P210" i="11"/>
  <c r="O210" i="11"/>
  <c r="N210" i="11"/>
  <c r="M210" i="11"/>
  <c r="AC206" i="11"/>
  <c r="AB206" i="11"/>
  <c r="AA206" i="11"/>
  <c r="Z206" i="11"/>
  <c r="Y206" i="11"/>
  <c r="X206" i="11"/>
  <c r="W206" i="11"/>
  <c r="V206" i="11"/>
  <c r="U206" i="11"/>
  <c r="T206" i="11"/>
  <c r="S206" i="11"/>
  <c r="R206" i="11"/>
  <c r="Q206" i="11"/>
  <c r="P206" i="11"/>
  <c r="O206" i="11"/>
  <c r="N206" i="11"/>
  <c r="M206" i="11"/>
  <c r="AC203" i="11"/>
  <c r="AB203" i="11"/>
  <c r="AA203" i="11"/>
  <c r="Z203" i="11"/>
  <c r="Y203" i="11"/>
  <c r="X203" i="11"/>
  <c r="W203" i="11"/>
  <c r="V203" i="11"/>
  <c r="U203" i="11"/>
  <c r="T203" i="11"/>
  <c r="S203" i="11"/>
  <c r="R203" i="11"/>
  <c r="Q203" i="11"/>
  <c r="P203" i="11"/>
  <c r="O203" i="11"/>
  <c r="N203" i="11"/>
  <c r="M203" i="11"/>
  <c r="AC200" i="11"/>
  <c r="AB200" i="11"/>
  <c r="AA200" i="11"/>
  <c r="Z200" i="11"/>
  <c r="Y200" i="11"/>
  <c r="X200" i="11"/>
  <c r="W200" i="11"/>
  <c r="V200" i="11"/>
  <c r="U200" i="11"/>
  <c r="T200" i="11"/>
  <c r="S200" i="11"/>
  <c r="R200" i="11"/>
  <c r="Q200" i="11"/>
  <c r="P200" i="11"/>
  <c r="O200" i="11"/>
  <c r="N200" i="11"/>
  <c r="M200" i="11"/>
  <c r="AC197" i="11"/>
  <c r="AB197" i="11"/>
  <c r="AA197" i="11"/>
  <c r="Z197" i="11"/>
  <c r="Y197" i="11"/>
  <c r="X197" i="11"/>
  <c r="W197" i="11"/>
  <c r="V197" i="11"/>
  <c r="U197" i="11"/>
  <c r="T197" i="11"/>
  <c r="S197" i="11"/>
  <c r="R197" i="11"/>
  <c r="Q197" i="11"/>
  <c r="P197" i="11"/>
  <c r="O197" i="11"/>
  <c r="N197" i="11"/>
  <c r="M197" i="11"/>
  <c r="AC194" i="11"/>
  <c r="AB194" i="11"/>
  <c r="AA194" i="11"/>
  <c r="Z194" i="11"/>
  <c r="Y194" i="11"/>
  <c r="X194" i="11"/>
  <c r="W194" i="11"/>
  <c r="V194" i="11"/>
  <c r="U194" i="11"/>
  <c r="T194" i="11"/>
  <c r="S194" i="11"/>
  <c r="R194" i="11"/>
  <c r="Q194" i="11"/>
  <c r="P194" i="11"/>
  <c r="O194" i="11"/>
  <c r="N194" i="11"/>
  <c r="M194" i="11"/>
  <c r="AC191" i="11"/>
  <c r="AB191" i="11"/>
  <c r="AA191" i="11"/>
  <c r="Z191" i="11"/>
  <c r="Y191" i="11"/>
  <c r="X191" i="11"/>
  <c r="W191" i="11"/>
  <c r="V191" i="11"/>
  <c r="U191" i="11"/>
  <c r="T191" i="11"/>
  <c r="S191" i="11"/>
  <c r="R191" i="11"/>
  <c r="Q191" i="11"/>
  <c r="P191" i="11"/>
  <c r="O191" i="11"/>
  <c r="N191" i="11"/>
  <c r="M191" i="11"/>
  <c r="AC188" i="11"/>
  <c r="AB188" i="11"/>
  <c r="AA188" i="11"/>
  <c r="Z188" i="11"/>
  <c r="Y188" i="11"/>
  <c r="X188" i="11"/>
  <c r="W188" i="11"/>
  <c r="V188" i="11"/>
  <c r="U188" i="11"/>
  <c r="T188" i="11"/>
  <c r="S188" i="11"/>
  <c r="R188" i="11"/>
  <c r="Q188" i="11"/>
  <c r="P188" i="11"/>
  <c r="O188" i="11"/>
  <c r="N188" i="11"/>
  <c r="M188" i="11"/>
  <c r="AC183" i="11"/>
  <c r="AB183" i="11"/>
  <c r="AA183" i="11"/>
  <c r="Z183" i="11"/>
  <c r="Y183" i="11"/>
  <c r="X183" i="11"/>
  <c r="W183" i="11"/>
  <c r="V183" i="11"/>
  <c r="U183" i="11"/>
  <c r="T183" i="11"/>
  <c r="S183" i="11"/>
  <c r="R183" i="11"/>
  <c r="Q183" i="11"/>
  <c r="P183" i="11"/>
  <c r="O183" i="11"/>
  <c r="N183" i="11"/>
  <c r="M183" i="11"/>
  <c r="AC180" i="11"/>
  <c r="AB180" i="11"/>
  <c r="AA180" i="11"/>
  <c r="Z180" i="11"/>
  <c r="Y180" i="11"/>
  <c r="X180" i="11"/>
  <c r="W180" i="11"/>
  <c r="V180" i="11"/>
  <c r="U180" i="11"/>
  <c r="T180" i="11"/>
  <c r="S180" i="11"/>
  <c r="R180" i="11"/>
  <c r="Q180" i="11"/>
  <c r="P180" i="11"/>
  <c r="O180" i="11"/>
  <c r="N180" i="11"/>
  <c r="M180" i="11"/>
  <c r="AC176" i="11"/>
  <c r="AB176" i="11"/>
  <c r="AA176" i="11"/>
  <c r="Z176" i="11"/>
  <c r="Y176" i="11"/>
  <c r="X176" i="11"/>
  <c r="W176" i="11"/>
  <c r="V176" i="11"/>
  <c r="U176" i="11"/>
  <c r="T176" i="11"/>
  <c r="S176" i="11"/>
  <c r="R176" i="11"/>
  <c r="Q176" i="11"/>
  <c r="P176" i="11"/>
  <c r="O176" i="11"/>
  <c r="N176" i="11"/>
  <c r="M176" i="11"/>
  <c r="AC173" i="11"/>
  <c r="AB173" i="11"/>
  <c r="AA173" i="11"/>
  <c r="Z173" i="11"/>
  <c r="Y173" i="11"/>
  <c r="X173" i="11"/>
  <c r="W173" i="11"/>
  <c r="V173" i="11"/>
  <c r="U173" i="11"/>
  <c r="T173" i="11"/>
  <c r="S173" i="11"/>
  <c r="R173" i="11"/>
  <c r="Q173" i="11"/>
  <c r="P173" i="11"/>
  <c r="O173" i="11"/>
  <c r="N173" i="11"/>
  <c r="M173" i="11"/>
  <c r="AC169" i="11"/>
  <c r="AB169" i="11"/>
  <c r="AA169" i="11"/>
  <c r="Z169" i="11"/>
  <c r="Y169" i="11"/>
  <c r="X169" i="11"/>
  <c r="W169" i="11"/>
  <c r="V169" i="11"/>
  <c r="U169" i="11"/>
  <c r="T169" i="11"/>
  <c r="S169" i="11"/>
  <c r="R169" i="11"/>
  <c r="Q169" i="11"/>
  <c r="P169" i="11"/>
  <c r="O169" i="11"/>
  <c r="N169" i="11"/>
  <c r="M169" i="11"/>
  <c r="AC166" i="11"/>
  <c r="AB166" i="11"/>
  <c r="AA166" i="11"/>
  <c r="Z166" i="11"/>
  <c r="Y166" i="11"/>
  <c r="X166" i="11"/>
  <c r="W166" i="11"/>
  <c r="V166" i="11"/>
  <c r="U166" i="11"/>
  <c r="T166" i="11"/>
  <c r="S166" i="11"/>
  <c r="R166" i="11"/>
  <c r="Q166" i="11"/>
  <c r="P166" i="11"/>
  <c r="O166" i="11"/>
  <c r="N166" i="11"/>
  <c r="M166" i="11"/>
  <c r="AC161" i="11"/>
  <c r="AB161" i="11"/>
  <c r="AA161" i="11"/>
  <c r="Z161" i="11"/>
  <c r="Y161" i="11"/>
  <c r="X161" i="11"/>
  <c r="W161" i="11"/>
  <c r="V161" i="11"/>
  <c r="U161" i="11"/>
  <c r="T161" i="11"/>
  <c r="S161" i="11"/>
  <c r="R161" i="11"/>
  <c r="Q161" i="11"/>
  <c r="P161" i="11"/>
  <c r="O161" i="11"/>
  <c r="N161" i="11"/>
  <c r="M161" i="11"/>
  <c r="AC157" i="11"/>
  <c r="AB157" i="11"/>
  <c r="AA157" i="11"/>
  <c r="Z157" i="11"/>
  <c r="Y157" i="11"/>
  <c r="X157" i="11"/>
  <c r="W157" i="11"/>
  <c r="V157" i="11"/>
  <c r="U157" i="11"/>
  <c r="T157" i="11"/>
  <c r="S157" i="11"/>
  <c r="R157" i="11"/>
  <c r="Q157" i="11"/>
  <c r="P157" i="11"/>
  <c r="O157" i="11"/>
  <c r="N157" i="11"/>
  <c r="M157" i="11"/>
  <c r="AC153" i="11"/>
  <c r="AB153" i="11"/>
  <c r="AA153" i="11"/>
  <c r="Z153" i="11"/>
  <c r="Y153" i="11"/>
  <c r="X153" i="11"/>
  <c r="W153" i="11"/>
  <c r="V153" i="11"/>
  <c r="U153" i="11"/>
  <c r="T153" i="11"/>
  <c r="S153" i="11"/>
  <c r="R153" i="11"/>
  <c r="Q153" i="11"/>
  <c r="P153" i="11"/>
  <c r="O153" i="11"/>
  <c r="N153" i="11"/>
  <c r="M153" i="11"/>
  <c r="AC147" i="11"/>
  <c r="AB147" i="11"/>
  <c r="AA147" i="11"/>
  <c r="Z147" i="11"/>
  <c r="Y147" i="11"/>
  <c r="X147" i="11"/>
  <c r="W147" i="11"/>
  <c r="V147" i="11"/>
  <c r="U147" i="11"/>
  <c r="T147" i="11"/>
  <c r="S147" i="11"/>
  <c r="R147" i="11"/>
  <c r="Q147" i="11"/>
  <c r="P147" i="11"/>
  <c r="O147" i="11"/>
  <c r="N147" i="11"/>
  <c r="M147" i="11"/>
  <c r="AC142" i="11"/>
  <c r="AB142" i="11"/>
  <c r="AA142" i="11"/>
  <c r="Z142" i="11"/>
  <c r="Y142" i="11"/>
  <c r="X142" i="11"/>
  <c r="W142" i="11"/>
  <c r="V142" i="11"/>
  <c r="U142" i="11"/>
  <c r="T142" i="11"/>
  <c r="S142" i="11"/>
  <c r="R142" i="11"/>
  <c r="Q142" i="11"/>
  <c r="P142" i="11"/>
  <c r="O142" i="11"/>
  <c r="N142" i="11"/>
  <c r="M142" i="11"/>
  <c r="AC137" i="11"/>
  <c r="AB137" i="11"/>
  <c r="AA137" i="11"/>
  <c r="Z137" i="11"/>
  <c r="Y137" i="11"/>
  <c r="X137" i="11"/>
  <c r="W137" i="11"/>
  <c r="V137" i="11"/>
  <c r="U137" i="11"/>
  <c r="T137" i="11"/>
  <c r="S137" i="11"/>
  <c r="R137" i="11"/>
  <c r="Q137" i="11"/>
  <c r="P137" i="11"/>
  <c r="O137" i="11"/>
  <c r="N137" i="11"/>
  <c r="M137" i="11"/>
  <c r="AC130" i="11"/>
  <c r="AB130" i="11"/>
  <c r="AA130" i="11"/>
  <c r="Z130" i="11"/>
  <c r="Y130" i="11"/>
  <c r="X130" i="11"/>
  <c r="W130" i="11"/>
  <c r="V130" i="11"/>
  <c r="U130" i="11"/>
  <c r="T130" i="11"/>
  <c r="S130" i="11"/>
  <c r="R130" i="11"/>
  <c r="Q130" i="11"/>
  <c r="P130" i="11"/>
  <c r="O130" i="11"/>
  <c r="N130" i="11"/>
  <c r="M130" i="11"/>
  <c r="AC127" i="11"/>
  <c r="AB127" i="11"/>
  <c r="AA127" i="11"/>
  <c r="Z127" i="11"/>
  <c r="Y127" i="11"/>
  <c r="X127" i="11"/>
  <c r="W127" i="11"/>
  <c r="V127" i="11"/>
  <c r="U127" i="11"/>
  <c r="T127" i="11"/>
  <c r="S127" i="11"/>
  <c r="R127" i="11"/>
  <c r="Q127" i="11"/>
  <c r="P127" i="11"/>
  <c r="O127" i="11"/>
  <c r="N127" i="11"/>
  <c r="M127" i="11"/>
  <c r="AC123" i="11"/>
  <c r="AB123" i="11"/>
  <c r="AA123" i="11"/>
  <c r="Z123" i="11"/>
  <c r="Y123" i="11"/>
  <c r="X123" i="11"/>
  <c r="W123" i="11"/>
  <c r="V123" i="11"/>
  <c r="U123" i="11"/>
  <c r="T123" i="11"/>
  <c r="S123" i="11"/>
  <c r="R123" i="11"/>
  <c r="Q123" i="11"/>
  <c r="P123" i="11"/>
  <c r="O123" i="11"/>
  <c r="N123" i="11"/>
  <c r="M123" i="11"/>
  <c r="AC119" i="11"/>
  <c r="AB119" i="11"/>
  <c r="AA119" i="11"/>
  <c r="Z119" i="11"/>
  <c r="Y119" i="11"/>
  <c r="X119" i="11"/>
  <c r="W119" i="11"/>
  <c r="V119" i="11"/>
  <c r="U119" i="11"/>
  <c r="T119" i="11"/>
  <c r="S119" i="11"/>
  <c r="R119" i="11"/>
  <c r="Q119" i="11"/>
  <c r="P119" i="11"/>
  <c r="O119" i="11"/>
  <c r="N119" i="11"/>
  <c r="M119" i="11"/>
  <c r="AC116" i="11"/>
  <c r="AB116" i="11"/>
  <c r="AA116" i="11"/>
  <c r="Z116" i="11"/>
  <c r="Y116" i="11"/>
  <c r="X116" i="11"/>
  <c r="W116" i="11"/>
  <c r="V116" i="11"/>
  <c r="U116" i="11"/>
  <c r="T116" i="11"/>
  <c r="S116" i="11"/>
  <c r="R116" i="11"/>
  <c r="Q116" i="11"/>
  <c r="P116" i="11"/>
  <c r="O116" i="11"/>
  <c r="N116" i="11"/>
  <c r="M116" i="11"/>
  <c r="AC113" i="11"/>
  <c r="AB113" i="11"/>
  <c r="AA113" i="11"/>
  <c r="Z113" i="11"/>
  <c r="Y113" i="11"/>
  <c r="X113" i="11"/>
  <c r="W113" i="11"/>
  <c r="V113" i="11"/>
  <c r="U113" i="11"/>
  <c r="T113" i="11"/>
  <c r="S113" i="11"/>
  <c r="R113" i="11"/>
  <c r="Q113" i="11"/>
  <c r="P113" i="11"/>
  <c r="O113" i="11"/>
  <c r="N113" i="11"/>
  <c r="M113" i="11"/>
  <c r="AC108" i="11"/>
  <c r="AB108" i="11"/>
  <c r="AA108" i="11"/>
  <c r="Z108" i="11"/>
  <c r="Y108" i="11"/>
  <c r="X108" i="11"/>
  <c r="W108" i="11"/>
  <c r="V108" i="11"/>
  <c r="U108" i="11"/>
  <c r="T108" i="11"/>
  <c r="S108" i="11"/>
  <c r="R108" i="11"/>
  <c r="Q108" i="11"/>
  <c r="P108" i="11"/>
  <c r="O108" i="11"/>
  <c r="N108" i="11"/>
  <c r="M108" i="11"/>
  <c r="AC104" i="11"/>
  <c r="AB104" i="11"/>
  <c r="AA104" i="11"/>
  <c r="Z104" i="11"/>
  <c r="Y104" i="11"/>
  <c r="X104" i="11"/>
  <c r="W104" i="11"/>
  <c r="V104" i="11"/>
  <c r="U104" i="11"/>
  <c r="T104" i="11"/>
  <c r="S104" i="11"/>
  <c r="R104" i="11"/>
  <c r="Q104" i="11"/>
  <c r="P104" i="11"/>
  <c r="O104" i="11"/>
  <c r="N104" i="11"/>
  <c r="M104" i="11"/>
  <c r="AC101" i="11"/>
  <c r="AB101" i="11"/>
  <c r="AA101" i="11"/>
  <c r="Z101" i="11"/>
  <c r="Y101" i="11"/>
  <c r="X101" i="11"/>
  <c r="W101" i="11"/>
  <c r="V101" i="11"/>
  <c r="U101" i="11"/>
  <c r="T101" i="11"/>
  <c r="S101" i="11"/>
  <c r="R101" i="11"/>
  <c r="Q101" i="11"/>
  <c r="P101" i="11"/>
  <c r="O101" i="11"/>
  <c r="N101" i="11"/>
  <c r="M101" i="11"/>
  <c r="AC96" i="11"/>
  <c r="AB96" i="11"/>
  <c r="AA96" i="11"/>
  <c r="Z96" i="11"/>
  <c r="Y96" i="11"/>
  <c r="X96" i="11"/>
  <c r="W96" i="11"/>
  <c r="V96" i="11"/>
  <c r="U96" i="11"/>
  <c r="T96" i="11"/>
  <c r="S96" i="11"/>
  <c r="R96" i="11"/>
  <c r="Q96" i="11"/>
  <c r="P96" i="11"/>
  <c r="O96" i="11"/>
  <c r="N96" i="11"/>
  <c r="M96" i="11"/>
  <c r="AC91" i="11"/>
  <c r="AB91" i="11"/>
  <c r="AA91" i="11"/>
  <c r="Z91" i="11"/>
  <c r="Y91" i="11"/>
  <c r="X91" i="11"/>
  <c r="W91" i="11"/>
  <c r="V91" i="11"/>
  <c r="U91" i="11"/>
  <c r="T91" i="11"/>
  <c r="S91" i="11"/>
  <c r="R91" i="11"/>
  <c r="Q91" i="11"/>
  <c r="P91" i="11"/>
  <c r="O91" i="11"/>
  <c r="N91" i="11"/>
  <c r="M91" i="11"/>
  <c r="M87" i="11"/>
  <c r="AC84" i="11"/>
  <c r="AB84" i="11"/>
  <c r="AA84" i="11"/>
  <c r="Z84" i="11"/>
  <c r="Y84" i="11"/>
  <c r="X84" i="11"/>
  <c r="W84" i="11"/>
  <c r="V84" i="11"/>
  <c r="U84" i="11"/>
  <c r="T84" i="11"/>
  <c r="S84" i="11"/>
  <c r="R84" i="11"/>
  <c r="Q84" i="11"/>
  <c r="P84" i="11"/>
  <c r="O84" i="11"/>
  <c r="N84" i="11"/>
  <c r="M84" i="11"/>
  <c r="AC81" i="11"/>
  <c r="AB81" i="11"/>
  <c r="AA81" i="11"/>
  <c r="Z81" i="11"/>
  <c r="Y81" i="11"/>
  <c r="X81" i="11"/>
  <c r="W81" i="11"/>
  <c r="V81" i="11"/>
  <c r="U81" i="11"/>
  <c r="T81" i="11"/>
  <c r="S81" i="11"/>
  <c r="R81" i="11"/>
  <c r="Q81" i="11"/>
  <c r="P81" i="11"/>
  <c r="O81" i="11"/>
  <c r="N81" i="11"/>
  <c r="M81" i="11"/>
  <c r="AC78" i="11"/>
  <c r="AB78" i="11"/>
  <c r="AA78" i="11"/>
  <c r="Z78" i="11"/>
  <c r="Y78" i="11"/>
  <c r="X78" i="11"/>
  <c r="W78" i="11"/>
  <c r="V78" i="11"/>
  <c r="U78" i="11"/>
  <c r="T78" i="11"/>
  <c r="S78" i="11"/>
  <c r="R78" i="11"/>
  <c r="Q78" i="11"/>
  <c r="P78" i="11"/>
  <c r="O78" i="11"/>
  <c r="N78" i="11"/>
  <c r="M78" i="11"/>
  <c r="AC75" i="11"/>
  <c r="AB75" i="11"/>
  <c r="AA75" i="11"/>
  <c r="Z75" i="11"/>
  <c r="Y75" i="11"/>
  <c r="X75" i="11"/>
  <c r="W75" i="11"/>
  <c r="V75" i="11"/>
  <c r="U75" i="11"/>
  <c r="T75" i="11"/>
  <c r="S75" i="11"/>
  <c r="R75" i="11"/>
  <c r="Q75" i="11"/>
  <c r="P75" i="11"/>
  <c r="O75" i="11"/>
  <c r="N75" i="11"/>
  <c r="M75" i="11"/>
  <c r="AC72" i="11"/>
  <c r="AB72" i="11"/>
  <c r="AA72" i="11"/>
  <c r="Z72" i="11"/>
  <c r="Y72" i="11"/>
  <c r="X72" i="11"/>
  <c r="W72" i="11"/>
  <c r="V72" i="11"/>
  <c r="U72" i="11"/>
  <c r="T72" i="11"/>
  <c r="S72" i="11"/>
  <c r="R72" i="11"/>
  <c r="Q72" i="11"/>
  <c r="P72" i="11"/>
  <c r="O72" i="11"/>
  <c r="N72" i="11"/>
  <c r="M72" i="11"/>
  <c r="AC69" i="11"/>
  <c r="AB69" i="11"/>
  <c r="AA69" i="11"/>
  <c r="Z69" i="11"/>
  <c r="Y69" i="11"/>
  <c r="X69" i="11"/>
  <c r="W69" i="11"/>
  <c r="V69" i="11"/>
  <c r="U69" i="11"/>
  <c r="T69" i="11"/>
  <c r="S69" i="11"/>
  <c r="R69" i="11"/>
  <c r="Q69" i="11"/>
  <c r="P69" i="11"/>
  <c r="O69" i="11"/>
  <c r="N69" i="11"/>
  <c r="M69" i="11"/>
  <c r="AC64" i="11"/>
  <c r="AB64" i="11"/>
  <c r="AA64" i="11"/>
  <c r="Z64" i="11"/>
  <c r="Y64" i="11"/>
  <c r="X64" i="11"/>
  <c r="W64" i="11"/>
  <c r="V64" i="11"/>
  <c r="U64" i="11"/>
  <c r="T64" i="11"/>
  <c r="S64" i="11"/>
  <c r="R64" i="11"/>
  <c r="Q64" i="11"/>
  <c r="P64" i="11"/>
  <c r="O64" i="11"/>
  <c r="N64" i="11"/>
  <c r="M64" i="11"/>
  <c r="AC61" i="11"/>
  <c r="AB61" i="11"/>
  <c r="AA61" i="11"/>
  <c r="Z61" i="11"/>
  <c r="Y61" i="11"/>
  <c r="X61" i="11"/>
  <c r="W61" i="11"/>
  <c r="V61" i="11"/>
  <c r="U61" i="11"/>
  <c r="T61" i="11"/>
  <c r="S61" i="11"/>
  <c r="R61" i="11"/>
  <c r="Q61" i="11"/>
  <c r="P61" i="11"/>
  <c r="O61" i="11"/>
  <c r="N61" i="11"/>
  <c r="M61" i="11"/>
  <c r="AC57" i="11"/>
  <c r="AB57" i="11"/>
  <c r="AA57" i="11"/>
  <c r="Z57" i="11"/>
  <c r="Y57" i="11"/>
  <c r="X57" i="11"/>
  <c r="W57" i="11"/>
  <c r="V57" i="11"/>
  <c r="U57" i="11"/>
  <c r="T57" i="11"/>
  <c r="S57" i="11"/>
  <c r="R57" i="11"/>
  <c r="Q57" i="11"/>
  <c r="P57" i="11"/>
  <c r="O57" i="11"/>
  <c r="N57" i="11"/>
  <c r="M57" i="11"/>
  <c r="AC54" i="11"/>
  <c r="AB54" i="11"/>
  <c r="AA54" i="11"/>
  <c r="Z54" i="11"/>
  <c r="Y54" i="11"/>
  <c r="X54" i="11"/>
  <c r="W54" i="11"/>
  <c r="V54" i="11"/>
  <c r="U54" i="11"/>
  <c r="T54" i="11"/>
  <c r="S54" i="11"/>
  <c r="R54" i="11"/>
  <c r="Q54" i="11"/>
  <c r="P54" i="11"/>
  <c r="O54" i="11"/>
  <c r="N54" i="11"/>
  <c r="M54" i="11"/>
  <c r="AC50" i="11"/>
  <c r="AB50" i="11"/>
  <c r="AA50" i="11"/>
  <c r="Z50" i="11"/>
  <c r="Y50" i="11"/>
  <c r="X50" i="11"/>
  <c r="W50" i="11"/>
  <c r="V50" i="11"/>
  <c r="U50" i="11"/>
  <c r="T50" i="11"/>
  <c r="S50" i="11"/>
  <c r="R50" i="11"/>
  <c r="Q50" i="11"/>
  <c r="P50" i="11"/>
  <c r="O50" i="11"/>
  <c r="N50" i="11"/>
  <c r="M50" i="11"/>
  <c r="AC47" i="11"/>
  <c r="AB47" i="11"/>
  <c r="AA47" i="11"/>
  <c r="Z47" i="11"/>
  <c r="Y47" i="11"/>
  <c r="X47" i="11"/>
  <c r="W47" i="11"/>
  <c r="V47" i="11"/>
  <c r="U47" i="11"/>
  <c r="T47" i="11"/>
  <c r="S47" i="11"/>
  <c r="R47" i="11"/>
  <c r="Q47" i="11"/>
  <c r="P47" i="11"/>
  <c r="O47" i="11"/>
  <c r="N47" i="11"/>
  <c r="M47" i="11"/>
  <c r="AC42" i="11"/>
  <c r="AB42" i="11"/>
  <c r="AA42" i="11"/>
  <c r="Z42" i="11"/>
  <c r="Y42" i="11"/>
  <c r="X42" i="11"/>
  <c r="W42" i="11"/>
  <c r="V42" i="11"/>
  <c r="U42" i="11"/>
  <c r="T42" i="11"/>
  <c r="S42" i="11"/>
  <c r="R42" i="11"/>
  <c r="Q42" i="11"/>
  <c r="P42" i="11"/>
  <c r="O42" i="11"/>
  <c r="N42" i="11"/>
  <c r="M42" i="11"/>
  <c r="AC38" i="11"/>
  <c r="AB38" i="11"/>
  <c r="AA38" i="11"/>
  <c r="Z38" i="11"/>
  <c r="Y38" i="11"/>
  <c r="X38" i="11"/>
  <c r="W38" i="11"/>
  <c r="V38" i="11"/>
  <c r="U38" i="11"/>
  <c r="T38" i="11"/>
  <c r="S38" i="11"/>
  <c r="R38" i="11"/>
  <c r="Q38" i="11"/>
  <c r="P38" i="11"/>
  <c r="O38" i="11"/>
  <c r="N38" i="11"/>
  <c r="M38" i="11"/>
  <c r="AC34" i="11"/>
  <c r="AB34" i="11"/>
  <c r="AA34" i="11"/>
  <c r="Z34" i="11"/>
  <c r="Y34" i="11"/>
  <c r="X34" i="11"/>
  <c r="W34" i="11"/>
  <c r="V34" i="11"/>
  <c r="U34" i="11"/>
  <c r="T34" i="11"/>
  <c r="S34" i="11"/>
  <c r="R34" i="11"/>
  <c r="Q34" i="11"/>
  <c r="P34" i="11"/>
  <c r="O34" i="11"/>
  <c r="N34" i="11"/>
  <c r="M34" i="11"/>
  <c r="AC28" i="11"/>
  <c r="AB28" i="11"/>
  <c r="AA28" i="11"/>
  <c r="Z28" i="11"/>
  <c r="Y28" i="11"/>
  <c r="X28" i="11"/>
  <c r="W28" i="11"/>
  <c r="V28" i="11"/>
  <c r="U28" i="11"/>
  <c r="T28" i="11"/>
  <c r="S28" i="11"/>
  <c r="R28" i="11"/>
  <c r="Q28" i="11"/>
  <c r="P28" i="11"/>
  <c r="O28" i="11"/>
  <c r="N28" i="11"/>
  <c r="M28" i="11"/>
  <c r="AC23" i="11"/>
  <c r="AB23" i="11"/>
  <c r="AB228" i="11" s="1"/>
  <c r="AA23" i="11"/>
  <c r="Z23" i="11"/>
  <c r="Y23" i="11"/>
  <c r="X23" i="11"/>
  <c r="W23" i="11"/>
  <c r="V23" i="11"/>
  <c r="U23" i="11"/>
  <c r="T23" i="11"/>
  <c r="S23" i="11"/>
  <c r="R23" i="11"/>
  <c r="Q23" i="11"/>
  <c r="P23" i="11"/>
  <c r="O23" i="11"/>
  <c r="N23" i="11"/>
  <c r="M23" i="11"/>
  <c r="AC18" i="11"/>
  <c r="AB18" i="11"/>
  <c r="AA18" i="11"/>
  <c r="Z18" i="11"/>
  <c r="Z228" i="11" s="1"/>
  <c r="Y18" i="11"/>
  <c r="X18" i="11"/>
  <c r="W18" i="11"/>
  <c r="W228" i="11" s="1"/>
  <c r="V18" i="11"/>
  <c r="U18" i="11"/>
  <c r="U228" i="11" s="1"/>
  <c r="T18" i="11"/>
  <c r="T228" i="11" s="1"/>
  <c r="S18" i="11"/>
  <c r="R18" i="11"/>
  <c r="R228" i="11" s="1"/>
  <c r="Q18" i="11"/>
  <c r="P18" i="11"/>
  <c r="P228" i="11" s="1"/>
  <c r="O18" i="11"/>
  <c r="N18" i="11"/>
  <c r="M18" i="11"/>
  <c r="AC13" i="11"/>
  <c r="AB13" i="11"/>
  <c r="AA13" i="11"/>
  <c r="Z13" i="11"/>
  <c r="Y13" i="11"/>
  <c r="X13" i="11"/>
  <c r="W13" i="11"/>
  <c r="V13" i="11"/>
  <c r="U13" i="11"/>
  <c r="T13" i="11"/>
  <c r="S13" i="11"/>
  <c r="R13" i="11"/>
  <c r="Q13" i="11"/>
  <c r="P13" i="11"/>
  <c r="O13" i="11"/>
  <c r="N13" i="11"/>
  <c r="M13" i="11"/>
  <c r="AC10" i="11"/>
  <c r="AB10" i="11"/>
  <c r="AA10" i="11"/>
  <c r="Z10" i="11"/>
  <c r="Y10" i="11"/>
  <c r="X10" i="11"/>
  <c r="W10" i="11"/>
  <c r="V10" i="11"/>
  <c r="U10" i="11"/>
  <c r="T10" i="11"/>
  <c r="S10" i="11"/>
  <c r="R10" i="11"/>
  <c r="Q10" i="11"/>
  <c r="P10" i="11"/>
  <c r="O10" i="11"/>
  <c r="N10" i="11"/>
  <c r="M10" i="11"/>
  <c r="AB1548" i="10"/>
  <c r="AA1548" i="10"/>
  <c r="Z1548" i="10"/>
  <c r="Y1548" i="10"/>
  <c r="X1548" i="10"/>
  <c r="W1548" i="10"/>
  <c r="V1548" i="10"/>
  <c r="U1548" i="10"/>
  <c r="T1548" i="10"/>
  <c r="S1548" i="10"/>
  <c r="R1548" i="10"/>
  <c r="Q1548" i="10"/>
  <c r="P1548" i="10"/>
  <c r="O1548" i="10"/>
  <c r="N1548" i="10"/>
  <c r="M1546" i="10"/>
  <c r="AC1546" i="10" s="1"/>
  <c r="M1545" i="10"/>
  <c r="AC1545" i="10" s="1"/>
  <c r="M1544" i="10"/>
  <c r="AC1544" i="10" s="1"/>
  <c r="M1543" i="10"/>
  <c r="AC1543" i="10" s="1"/>
  <c r="M1542" i="10"/>
  <c r="AC1542" i="10" s="1"/>
  <c r="M1541" i="10"/>
  <c r="AC1541" i="10" s="1"/>
  <c r="M1540" i="10"/>
  <c r="AC1540" i="10" s="1"/>
  <c r="M1539" i="10"/>
  <c r="M1538" i="10"/>
  <c r="AC1538" i="10" s="1"/>
  <c r="M1537" i="10"/>
  <c r="AC1537" i="10" s="1"/>
  <c r="M1536" i="10"/>
  <c r="AC1536" i="10" s="1"/>
  <c r="M1535" i="10"/>
  <c r="AC1535" i="10" s="1"/>
  <c r="M1534" i="10"/>
  <c r="AC1534" i="10" s="1"/>
  <c r="M1533" i="10"/>
  <c r="AC1533" i="10" s="1"/>
  <c r="M1532" i="10"/>
  <c r="AC1532" i="10" s="1"/>
  <c r="AC1531" i="10" s="1"/>
  <c r="M1531" i="10"/>
  <c r="M1530" i="10"/>
  <c r="AC1530" i="10" s="1"/>
  <c r="M1529" i="10"/>
  <c r="AC1529" i="10" s="1"/>
  <c r="M1528" i="10"/>
  <c r="AC1528" i="10" s="1"/>
  <c r="M1527" i="10"/>
  <c r="AC1527" i="10" s="1"/>
  <c r="M1526" i="10"/>
  <c r="AC1526" i="10" s="1"/>
  <c r="M1525" i="10"/>
  <c r="AC1525" i="10" s="1"/>
  <c r="M1524" i="10"/>
  <c r="AC1524" i="10" s="1"/>
  <c r="M1523" i="10"/>
  <c r="M1548" i="10" s="1"/>
  <c r="M1521" i="10"/>
  <c r="M1516" i="10"/>
  <c r="M1515" i="10"/>
  <c r="M1514" i="10"/>
  <c r="AC1518" i="10"/>
  <c r="AC1513" i="10"/>
  <c r="M1513" i="10"/>
  <c r="AC1512" i="10"/>
  <c r="AB1512" i="10"/>
  <c r="AB1510" i="10" s="1"/>
  <c r="AA1512" i="10"/>
  <c r="Z1512" i="10"/>
  <c r="Z1510" i="10" s="1"/>
  <c r="Y1512" i="10"/>
  <c r="X1512" i="10"/>
  <c r="X1510" i="10" s="1"/>
  <c r="W1512" i="10"/>
  <c r="V1512" i="10"/>
  <c r="V1510" i="10" s="1"/>
  <c r="U1512" i="10"/>
  <c r="R1512" i="10"/>
  <c r="R1510" i="10" s="1"/>
  <c r="M1512" i="10"/>
  <c r="S1512" i="10" s="1"/>
  <c r="AC1511" i="10"/>
  <c r="AB1511" i="10"/>
  <c r="AA1511" i="10"/>
  <c r="AA1510" i="10" s="1"/>
  <c r="Z1511" i="10"/>
  <c r="Y1511" i="10"/>
  <c r="X1511" i="10"/>
  <c r="W1511" i="10"/>
  <c r="W1510" i="10" s="1"/>
  <c r="V1511" i="10"/>
  <c r="U1511" i="10"/>
  <c r="T1511" i="10"/>
  <c r="S1511" i="10"/>
  <c r="R1511" i="10"/>
  <c r="Q1511" i="10"/>
  <c r="Q1510" i="10" s="1"/>
  <c r="M1511" i="10"/>
  <c r="AC1510" i="10"/>
  <c r="Y1510" i="10"/>
  <c r="U1510" i="10"/>
  <c r="M1510" i="10"/>
  <c r="AC1509" i="10"/>
  <c r="AB1509" i="10"/>
  <c r="AA1509" i="10"/>
  <c r="Z1509" i="10"/>
  <c r="Y1509" i="10"/>
  <c r="X1509" i="10"/>
  <c r="W1509" i="10"/>
  <c r="V1509" i="10"/>
  <c r="U1509" i="10"/>
  <c r="T1509" i="10"/>
  <c r="S1509" i="10"/>
  <c r="R1509" i="10"/>
  <c r="Q1509" i="10"/>
  <c r="P1509" i="10"/>
  <c r="O1509" i="10"/>
  <c r="M1509" i="10"/>
  <c r="N1509" i="10" s="1"/>
  <c r="AC1508" i="10"/>
  <c r="AB1508" i="10"/>
  <c r="AA1508" i="10"/>
  <c r="Z1508" i="10"/>
  <c r="Y1508" i="10"/>
  <c r="X1508" i="10"/>
  <c r="W1508" i="10"/>
  <c r="V1508" i="10"/>
  <c r="U1508" i="10"/>
  <c r="T1508" i="10"/>
  <c r="S1508" i="10"/>
  <c r="R1508" i="10"/>
  <c r="Q1508" i="10"/>
  <c r="P1508" i="10"/>
  <c r="O1508" i="10"/>
  <c r="M1508" i="10"/>
  <c r="N1508" i="10" s="1"/>
  <c r="N1507" i="10" s="1"/>
  <c r="AC1507" i="10"/>
  <c r="AB1507" i="10"/>
  <c r="AA1507" i="10"/>
  <c r="Z1507" i="10"/>
  <c r="Y1507" i="10"/>
  <c r="X1507" i="10"/>
  <c r="W1507" i="10"/>
  <c r="V1507" i="10"/>
  <c r="U1507" i="10"/>
  <c r="T1507" i="10"/>
  <c r="S1507" i="10"/>
  <c r="R1507" i="10"/>
  <c r="Q1507" i="10"/>
  <c r="P1507" i="10"/>
  <c r="O1507" i="10"/>
  <c r="M1507" i="10"/>
  <c r="AC1506" i="10"/>
  <c r="AB1506" i="10"/>
  <c r="AA1506" i="10"/>
  <c r="Z1506" i="10"/>
  <c r="Y1506" i="10"/>
  <c r="X1506" i="10"/>
  <c r="W1506" i="10"/>
  <c r="V1506" i="10"/>
  <c r="U1506" i="10"/>
  <c r="T1506" i="10"/>
  <c r="S1506" i="10"/>
  <c r="R1506" i="10"/>
  <c r="Q1506" i="10"/>
  <c r="P1506" i="10"/>
  <c r="O1506" i="10"/>
  <c r="M1506" i="10"/>
  <c r="N1506" i="10" s="1"/>
  <c r="AC1505" i="10"/>
  <c r="AB1505" i="10"/>
  <c r="AA1505" i="10"/>
  <c r="Z1505" i="10"/>
  <c r="Y1505" i="10"/>
  <c r="X1505" i="10"/>
  <c r="W1505" i="10"/>
  <c r="V1505" i="10"/>
  <c r="U1505" i="10"/>
  <c r="T1505" i="10"/>
  <c r="S1505" i="10"/>
  <c r="R1505" i="10"/>
  <c r="Q1505" i="10"/>
  <c r="P1505" i="10"/>
  <c r="O1505" i="10"/>
  <c r="M1505" i="10"/>
  <c r="N1505" i="10" s="1"/>
  <c r="N1504" i="10" s="1"/>
  <c r="AC1504" i="10"/>
  <c r="AB1504" i="10"/>
  <c r="AA1504" i="10"/>
  <c r="Z1504" i="10"/>
  <c r="Y1504" i="10"/>
  <c r="X1504" i="10"/>
  <c r="W1504" i="10"/>
  <c r="V1504" i="10"/>
  <c r="U1504" i="10"/>
  <c r="T1504" i="10"/>
  <c r="S1504" i="10"/>
  <c r="R1504" i="10"/>
  <c r="Q1504" i="10"/>
  <c r="P1504" i="10"/>
  <c r="O1504" i="10"/>
  <c r="M1504" i="10"/>
  <c r="AC1503" i="10"/>
  <c r="AB1503" i="10"/>
  <c r="AA1503" i="10"/>
  <c r="Z1503" i="10"/>
  <c r="Y1503" i="10"/>
  <c r="X1503" i="10"/>
  <c r="W1503" i="10"/>
  <c r="V1503" i="10"/>
  <c r="U1503" i="10"/>
  <c r="T1503" i="10"/>
  <c r="S1503" i="10"/>
  <c r="R1503" i="10"/>
  <c r="Q1503" i="10"/>
  <c r="P1503" i="10"/>
  <c r="O1503" i="10"/>
  <c r="M1503" i="10"/>
  <c r="N1503" i="10" s="1"/>
  <c r="AC1502" i="10"/>
  <c r="AB1502" i="10"/>
  <c r="AB1501" i="10" s="1"/>
  <c r="AA1502" i="10"/>
  <c r="AA1501" i="10" s="1"/>
  <c r="Z1502" i="10"/>
  <c r="Y1502" i="10"/>
  <c r="Y1501" i="10" s="1"/>
  <c r="X1502" i="10"/>
  <c r="X1501" i="10" s="1"/>
  <c r="W1502" i="10"/>
  <c r="W1501" i="10" s="1"/>
  <c r="V1502" i="10"/>
  <c r="U1502" i="10"/>
  <c r="U1501" i="10" s="1"/>
  <c r="T1502" i="10"/>
  <c r="T1501" i="10" s="1"/>
  <c r="S1502" i="10"/>
  <c r="S1501" i="10" s="1"/>
  <c r="R1502" i="10"/>
  <c r="Q1502" i="10"/>
  <c r="Q1501" i="10" s="1"/>
  <c r="P1502" i="10"/>
  <c r="P1501" i="10" s="1"/>
  <c r="O1502" i="10"/>
  <c r="O1501" i="10" s="1"/>
  <c r="N1502" i="10"/>
  <c r="M1502" i="10"/>
  <c r="AC1501" i="10"/>
  <c r="Z1501" i="10"/>
  <c r="V1501" i="10"/>
  <c r="R1501" i="10"/>
  <c r="M1501" i="10"/>
  <c r="AC1500" i="10"/>
  <c r="AB1500" i="10"/>
  <c r="AB1498" i="10" s="1"/>
  <c r="AA1500" i="10"/>
  <c r="Z1500" i="10"/>
  <c r="Z1498" i="10" s="1"/>
  <c r="Y1500" i="10"/>
  <c r="X1500" i="10"/>
  <c r="X1498" i="10" s="1"/>
  <c r="W1500" i="10"/>
  <c r="V1500" i="10"/>
  <c r="V1498" i="10" s="1"/>
  <c r="U1500" i="10"/>
  <c r="T1500" i="10"/>
  <c r="T1498" i="10" s="1"/>
  <c r="S1500" i="10"/>
  <c r="R1500" i="10"/>
  <c r="R1498" i="10" s="1"/>
  <c r="Q1500" i="10"/>
  <c r="P1500" i="10"/>
  <c r="P1498" i="10" s="1"/>
  <c r="O1500" i="10"/>
  <c r="N1500" i="10"/>
  <c r="M1500" i="10"/>
  <c r="AC1499" i="10"/>
  <c r="AB1499" i="10"/>
  <c r="AA1499" i="10"/>
  <c r="Z1499" i="10"/>
  <c r="Y1499" i="10"/>
  <c r="X1499" i="10"/>
  <c r="W1499" i="10"/>
  <c r="V1499" i="10"/>
  <c r="U1499" i="10"/>
  <c r="T1499" i="10"/>
  <c r="S1499" i="10"/>
  <c r="R1499" i="10"/>
  <c r="Q1499" i="10"/>
  <c r="P1499" i="10"/>
  <c r="O1499" i="10"/>
  <c r="M1499" i="10"/>
  <c r="N1499" i="10" s="1"/>
  <c r="AC1498" i="10"/>
  <c r="AA1498" i="10"/>
  <c r="Y1498" i="10"/>
  <c r="W1498" i="10"/>
  <c r="U1498" i="10"/>
  <c r="S1498" i="10"/>
  <c r="Q1498" i="10"/>
  <c r="O1498" i="10"/>
  <c r="M1498" i="10"/>
  <c r="AC1497" i="10"/>
  <c r="AB1497" i="10"/>
  <c r="AA1497" i="10"/>
  <c r="Z1497" i="10"/>
  <c r="Y1497" i="10"/>
  <c r="X1497" i="10"/>
  <c r="W1497" i="10"/>
  <c r="V1497" i="10"/>
  <c r="U1497" i="10"/>
  <c r="T1497" i="10"/>
  <c r="S1497" i="10"/>
  <c r="R1497" i="10"/>
  <c r="Q1497" i="10"/>
  <c r="P1497" i="10"/>
  <c r="O1497" i="10"/>
  <c r="M1497" i="10"/>
  <c r="N1497" i="10" s="1"/>
  <c r="AC1496" i="10"/>
  <c r="AB1496" i="10"/>
  <c r="AA1496" i="10"/>
  <c r="Z1496" i="10"/>
  <c r="Y1496" i="10"/>
  <c r="X1496" i="10"/>
  <c r="W1496" i="10"/>
  <c r="V1496" i="10"/>
  <c r="U1496" i="10"/>
  <c r="T1496" i="10"/>
  <c r="S1496" i="10"/>
  <c r="R1496" i="10"/>
  <c r="Q1496" i="10"/>
  <c r="P1496" i="10"/>
  <c r="O1496" i="10"/>
  <c r="M1496" i="10"/>
  <c r="N1496" i="10" s="1"/>
  <c r="N1495" i="10" s="1"/>
  <c r="AC1495" i="10"/>
  <c r="AB1495" i="10"/>
  <c r="AA1495" i="10"/>
  <c r="Z1495" i="10"/>
  <c r="Y1495" i="10"/>
  <c r="X1495" i="10"/>
  <c r="W1495" i="10"/>
  <c r="V1495" i="10"/>
  <c r="U1495" i="10"/>
  <c r="T1495" i="10"/>
  <c r="S1495" i="10"/>
  <c r="R1495" i="10"/>
  <c r="Q1495" i="10"/>
  <c r="P1495" i="10"/>
  <c r="O1495" i="10"/>
  <c r="M1495" i="10"/>
  <c r="AC1494" i="10"/>
  <c r="AB1494" i="10"/>
  <c r="AA1494" i="10"/>
  <c r="Z1494" i="10"/>
  <c r="Y1494" i="10"/>
  <c r="X1494" i="10"/>
  <c r="W1494" i="10"/>
  <c r="V1494" i="10"/>
  <c r="U1494" i="10"/>
  <c r="T1494" i="10"/>
  <c r="S1494" i="10"/>
  <c r="R1494" i="10"/>
  <c r="Q1494" i="10"/>
  <c r="P1494" i="10"/>
  <c r="O1494" i="10"/>
  <c r="M1494" i="10"/>
  <c r="N1494" i="10" s="1"/>
  <c r="AC1493" i="10"/>
  <c r="AB1493" i="10"/>
  <c r="AA1493" i="10"/>
  <c r="Z1493" i="10"/>
  <c r="Y1493" i="10"/>
  <c r="X1493" i="10"/>
  <c r="W1493" i="10"/>
  <c r="V1493" i="10"/>
  <c r="U1493" i="10"/>
  <c r="T1493" i="10"/>
  <c r="S1493" i="10"/>
  <c r="R1493" i="10"/>
  <c r="Q1493" i="10"/>
  <c r="P1493" i="10"/>
  <c r="O1493" i="10"/>
  <c r="M1493" i="10"/>
  <c r="N1493" i="10" s="1"/>
  <c r="N1492" i="10" s="1"/>
  <c r="AC1492" i="10"/>
  <c r="AB1492" i="10"/>
  <c r="AA1492" i="10"/>
  <c r="Z1492" i="10"/>
  <c r="Y1492" i="10"/>
  <c r="X1492" i="10"/>
  <c r="W1492" i="10"/>
  <c r="V1492" i="10"/>
  <c r="U1492" i="10"/>
  <c r="T1492" i="10"/>
  <c r="S1492" i="10"/>
  <c r="R1492" i="10"/>
  <c r="Q1492" i="10"/>
  <c r="P1492" i="10"/>
  <c r="O1492" i="10"/>
  <c r="M1492" i="10"/>
  <c r="AC1490" i="10"/>
  <c r="AB1490" i="10"/>
  <c r="AA1490" i="10"/>
  <c r="Z1490" i="10"/>
  <c r="Y1490" i="10"/>
  <c r="X1490" i="10"/>
  <c r="W1490" i="10"/>
  <c r="V1490" i="10"/>
  <c r="U1490" i="10"/>
  <c r="T1490" i="10"/>
  <c r="S1490" i="10"/>
  <c r="R1490" i="10"/>
  <c r="Q1490" i="10"/>
  <c r="P1490" i="10"/>
  <c r="O1490" i="10"/>
  <c r="N1490" i="10"/>
  <c r="M1490" i="10"/>
  <c r="AC1489" i="10"/>
  <c r="AB1489" i="10"/>
  <c r="AA1489" i="10"/>
  <c r="Z1489" i="10"/>
  <c r="Y1489" i="10"/>
  <c r="X1489" i="10"/>
  <c r="W1489" i="10"/>
  <c r="V1489" i="10"/>
  <c r="U1489" i="10"/>
  <c r="T1489" i="10"/>
  <c r="S1489" i="10"/>
  <c r="R1489" i="10"/>
  <c r="Q1489" i="10"/>
  <c r="P1489" i="10"/>
  <c r="O1489" i="10"/>
  <c r="M1489" i="10"/>
  <c r="N1489" i="10" s="1"/>
  <c r="AC1488" i="10"/>
  <c r="AB1488" i="10"/>
  <c r="AA1488" i="10"/>
  <c r="Z1488" i="10"/>
  <c r="Y1488" i="10"/>
  <c r="X1488" i="10"/>
  <c r="W1488" i="10"/>
  <c r="V1488" i="10"/>
  <c r="U1488" i="10"/>
  <c r="T1488" i="10"/>
  <c r="S1488" i="10"/>
  <c r="R1488" i="10"/>
  <c r="Q1488" i="10"/>
  <c r="P1488" i="10"/>
  <c r="O1488" i="10"/>
  <c r="M1488" i="10"/>
  <c r="N1488" i="10" s="1"/>
  <c r="AC1487" i="10"/>
  <c r="AB1487" i="10"/>
  <c r="AA1487" i="10"/>
  <c r="Z1487" i="10"/>
  <c r="Y1487" i="10"/>
  <c r="X1487" i="10"/>
  <c r="W1487" i="10"/>
  <c r="V1487" i="10"/>
  <c r="U1487" i="10"/>
  <c r="T1487" i="10"/>
  <c r="S1487" i="10"/>
  <c r="R1487" i="10"/>
  <c r="Q1487" i="10"/>
  <c r="P1487" i="10"/>
  <c r="O1487" i="10"/>
  <c r="M1487" i="10"/>
  <c r="AC1486" i="10"/>
  <c r="AB1486" i="10"/>
  <c r="AA1486" i="10"/>
  <c r="Z1486" i="10"/>
  <c r="Y1486" i="10"/>
  <c r="X1486" i="10"/>
  <c r="W1486" i="10"/>
  <c r="V1486" i="10"/>
  <c r="U1486" i="10"/>
  <c r="T1486" i="10"/>
  <c r="S1486" i="10"/>
  <c r="R1486" i="10"/>
  <c r="Q1486" i="10"/>
  <c r="P1486" i="10"/>
  <c r="O1486" i="10"/>
  <c r="M1486" i="10"/>
  <c r="N1486" i="10" s="1"/>
  <c r="AC1485" i="10"/>
  <c r="AB1485" i="10"/>
  <c r="AA1485" i="10"/>
  <c r="Z1485" i="10"/>
  <c r="Y1485" i="10"/>
  <c r="X1485" i="10"/>
  <c r="W1485" i="10"/>
  <c r="V1485" i="10"/>
  <c r="U1485" i="10"/>
  <c r="T1485" i="10"/>
  <c r="S1485" i="10"/>
  <c r="R1485" i="10"/>
  <c r="Q1485" i="10"/>
  <c r="P1485" i="10"/>
  <c r="O1485" i="10"/>
  <c r="M1485" i="10"/>
  <c r="N1485" i="10" s="1"/>
  <c r="N1484" i="10" s="1"/>
  <c r="AC1484" i="10"/>
  <c r="AB1484" i="10"/>
  <c r="AA1484" i="10"/>
  <c r="Z1484" i="10"/>
  <c r="Y1484" i="10"/>
  <c r="X1484" i="10"/>
  <c r="W1484" i="10"/>
  <c r="V1484" i="10"/>
  <c r="U1484" i="10"/>
  <c r="T1484" i="10"/>
  <c r="S1484" i="10"/>
  <c r="R1484" i="10"/>
  <c r="Q1484" i="10"/>
  <c r="P1484" i="10"/>
  <c r="O1484" i="10"/>
  <c r="M1484" i="10"/>
  <c r="AC1483" i="10"/>
  <c r="AB1483" i="10"/>
  <c r="AA1483" i="10"/>
  <c r="Z1483" i="10"/>
  <c r="Y1483" i="10"/>
  <c r="X1483" i="10"/>
  <c r="W1483" i="10"/>
  <c r="V1483" i="10"/>
  <c r="U1483" i="10"/>
  <c r="T1483" i="10"/>
  <c r="S1483" i="10"/>
  <c r="R1483" i="10"/>
  <c r="Q1483" i="10"/>
  <c r="P1483" i="10"/>
  <c r="O1483" i="10"/>
  <c r="M1483" i="10"/>
  <c r="N1483" i="10" s="1"/>
  <c r="AC1482" i="10"/>
  <c r="AB1482" i="10"/>
  <c r="AA1482" i="10"/>
  <c r="Z1482" i="10"/>
  <c r="Y1482" i="10"/>
  <c r="X1482" i="10"/>
  <c r="W1482" i="10"/>
  <c r="V1482" i="10"/>
  <c r="U1482" i="10"/>
  <c r="T1482" i="10"/>
  <c r="S1482" i="10"/>
  <c r="R1482" i="10"/>
  <c r="Q1482" i="10"/>
  <c r="P1482" i="10"/>
  <c r="O1482" i="10"/>
  <c r="N1482" i="10"/>
  <c r="M1482" i="10"/>
  <c r="AC1481" i="10"/>
  <c r="AB1481" i="10"/>
  <c r="AA1481" i="10"/>
  <c r="Z1481" i="10"/>
  <c r="Y1481" i="10"/>
  <c r="X1481" i="10"/>
  <c r="W1481" i="10"/>
  <c r="V1481" i="10"/>
  <c r="U1481" i="10"/>
  <c r="T1481" i="10"/>
  <c r="S1481" i="10"/>
  <c r="R1481" i="10"/>
  <c r="Q1481" i="10"/>
  <c r="P1481" i="10"/>
  <c r="O1481" i="10"/>
  <c r="M1481" i="10"/>
  <c r="N1481" i="10" s="1"/>
  <c r="AC1480" i="10"/>
  <c r="AB1480" i="10"/>
  <c r="AA1480" i="10"/>
  <c r="Z1480" i="10"/>
  <c r="Y1480" i="10"/>
  <c r="X1480" i="10"/>
  <c r="W1480" i="10"/>
  <c r="V1480" i="10"/>
  <c r="U1480" i="10"/>
  <c r="T1480" i="10"/>
  <c r="S1480" i="10"/>
  <c r="R1480" i="10"/>
  <c r="Q1480" i="10"/>
  <c r="P1480" i="10"/>
  <c r="O1480" i="10"/>
  <c r="M1480" i="10"/>
  <c r="AC1479" i="10"/>
  <c r="AB1479" i="10"/>
  <c r="AA1479" i="10"/>
  <c r="Z1479" i="10"/>
  <c r="Y1479" i="10"/>
  <c r="X1479" i="10"/>
  <c r="W1479" i="10"/>
  <c r="V1479" i="10"/>
  <c r="U1479" i="10"/>
  <c r="T1479" i="10"/>
  <c r="S1479" i="10"/>
  <c r="R1479" i="10"/>
  <c r="Q1479" i="10"/>
  <c r="P1479" i="10"/>
  <c r="O1479" i="10"/>
  <c r="M1479" i="10"/>
  <c r="N1479" i="10" s="1"/>
  <c r="AC1478" i="10"/>
  <c r="AB1478" i="10"/>
  <c r="AA1478" i="10"/>
  <c r="Z1478" i="10"/>
  <c r="Y1478" i="10"/>
  <c r="X1478" i="10"/>
  <c r="W1478" i="10"/>
  <c r="V1478" i="10"/>
  <c r="U1478" i="10"/>
  <c r="T1478" i="10"/>
  <c r="S1478" i="10"/>
  <c r="R1478" i="10"/>
  <c r="Q1478" i="10"/>
  <c r="P1478" i="10"/>
  <c r="O1478" i="10"/>
  <c r="M1478" i="10"/>
  <c r="N1478" i="10" s="1"/>
  <c r="N1477" i="10" s="1"/>
  <c r="AC1477" i="10"/>
  <c r="AB1477" i="10"/>
  <c r="AA1477" i="10"/>
  <c r="Z1477" i="10"/>
  <c r="Y1477" i="10"/>
  <c r="X1477" i="10"/>
  <c r="W1477" i="10"/>
  <c r="V1477" i="10"/>
  <c r="U1477" i="10"/>
  <c r="T1477" i="10"/>
  <c r="S1477" i="10"/>
  <c r="R1477" i="10"/>
  <c r="Q1477" i="10"/>
  <c r="P1477" i="10"/>
  <c r="O1477" i="10"/>
  <c r="M1477" i="10"/>
  <c r="AC1476" i="10"/>
  <c r="AB1476" i="10"/>
  <c r="AA1476" i="10"/>
  <c r="Z1476" i="10"/>
  <c r="Y1476" i="10"/>
  <c r="X1476" i="10"/>
  <c r="W1476" i="10"/>
  <c r="V1476" i="10"/>
  <c r="U1476" i="10"/>
  <c r="T1476" i="10"/>
  <c r="S1476" i="10"/>
  <c r="R1476" i="10"/>
  <c r="Q1476" i="10"/>
  <c r="P1476" i="10"/>
  <c r="O1476" i="10"/>
  <c r="M1476" i="10"/>
  <c r="N1476" i="10" s="1"/>
  <c r="AC1475" i="10"/>
  <c r="AB1475" i="10"/>
  <c r="AA1475" i="10"/>
  <c r="Z1475" i="10"/>
  <c r="Y1475" i="10"/>
  <c r="X1475" i="10"/>
  <c r="W1475" i="10"/>
  <c r="V1475" i="10"/>
  <c r="U1475" i="10"/>
  <c r="T1475" i="10"/>
  <c r="S1475" i="10"/>
  <c r="R1475" i="10"/>
  <c r="Q1475" i="10"/>
  <c r="P1475" i="10"/>
  <c r="O1475" i="10"/>
  <c r="N1475" i="10"/>
  <c r="M1475" i="10"/>
  <c r="AC1474" i="10"/>
  <c r="AB1474" i="10"/>
  <c r="AA1474" i="10"/>
  <c r="Z1474" i="10"/>
  <c r="Y1474" i="10"/>
  <c r="X1474" i="10"/>
  <c r="W1474" i="10"/>
  <c r="V1474" i="10"/>
  <c r="U1474" i="10"/>
  <c r="T1474" i="10"/>
  <c r="S1474" i="10"/>
  <c r="R1474" i="10"/>
  <c r="Q1474" i="10"/>
  <c r="P1474" i="10"/>
  <c r="O1474" i="10"/>
  <c r="M1474" i="10"/>
  <c r="N1474" i="10" s="1"/>
  <c r="AC1473" i="10"/>
  <c r="AB1473" i="10"/>
  <c r="AA1473" i="10"/>
  <c r="Z1473" i="10"/>
  <c r="Y1473" i="10"/>
  <c r="X1473" i="10"/>
  <c r="W1473" i="10"/>
  <c r="V1473" i="10"/>
  <c r="U1473" i="10"/>
  <c r="T1473" i="10"/>
  <c r="S1473" i="10"/>
  <c r="R1473" i="10"/>
  <c r="Q1473" i="10"/>
  <c r="P1473" i="10"/>
  <c r="O1473" i="10"/>
  <c r="M1473" i="10"/>
  <c r="AC1472" i="10"/>
  <c r="AB1472" i="10"/>
  <c r="AA1472" i="10"/>
  <c r="Z1472" i="10"/>
  <c r="Y1472" i="10"/>
  <c r="X1472" i="10"/>
  <c r="W1472" i="10"/>
  <c r="V1472" i="10"/>
  <c r="U1472" i="10"/>
  <c r="T1472" i="10"/>
  <c r="S1472" i="10"/>
  <c r="R1472" i="10"/>
  <c r="Q1472" i="10"/>
  <c r="P1472" i="10"/>
  <c r="O1472" i="10"/>
  <c r="M1472" i="10"/>
  <c r="N1472" i="10" s="1"/>
  <c r="AC1471" i="10"/>
  <c r="AB1471" i="10"/>
  <c r="AA1471" i="10"/>
  <c r="Z1471" i="10"/>
  <c r="Y1471" i="10"/>
  <c r="X1471" i="10"/>
  <c r="W1471" i="10"/>
  <c r="V1471" i="10"/>
  <c r="U1471" i="10"/>
  <c r="T1471" i="10"/>
  <c r="S1471" i="10"/>
  <c r="R1471" i="10"/>
  <c r="Q1471" i="10"/>
  <c r="P1471" i="10"/>
  <c r="O1471" i="10"/>
  <c r="M1471" i="10"/>
  <c r="N1471" i="10" s="1"/>
  <c r="AC1470" i="10"/>
  <c r="AB1470" i="10"/>
  <c r="AA1470" i="10"/>
  <c r="Z1470" i="10"/>
  <c r="Y1470" i="10"/>
  <c r="X1470" i="10"/>
  <c r="W1470" i="10"/>
  <c r="V1470" i="10"/>
  <c r="U1470" i="10"/>
  <c r="T1470" i="10"/>
  <c r="S1470" i="10"/>
  <c r="R1470" i="10"/>
  <c r="Q1470" i="10"/>
  <c r="P1470" i="10"/>
  <c r="O1470" i="10"/>
  <c r="M1470" i="10"/>
  <c r="AC1468" i="10"/>
  <c r="AB1468" i="10"/>
  <c r="AA1468" i="10"/>
  <c r="Z1468" i="10"/>
  <c r="Y1468" i="10"/>
  <c r="X1468" i="10"/>
  <c r="W1468" i="10"/>
  <c r="V1468" i="10"/>
  <c r="U1468" i="10"/>
  <c r="T1468" i="10"/>
  <c r="S1468" i="10"/>
  <c r="R1468" i="10"/>
  <c r="Q1468" i="10"/>
  <c r="P1468" i="10"/>
  <c r="O1468" i="10"/>
  <c r="N1468" i="10"/>
  <c r="M1468" i="10"/>
  <c r="AC1467" i="10"/>
  <c r="AB1467" i="10"/>
  <c r="AA1467" i="10"/>
  <c r="Z1467" i="10"/>
  <c r="Y1467" i="10"/>
  <c r="X1467" i="10"/>
  <c r="W1467" i="10"/>
  <c r="V1467" i="10"/>
  <c r="U1467" i="10"/>
  <c r="T1467" i="10"/>
  <c r="S1467" i="10"/>
  <c r="R1467" i="10"/>
  <c r="Q1467" i="10"/>
  <c r="P1467" i="10"/>
  <c r="O1467" i="10"/>
  <c r="M1467" i="10"/>
  <c r="N1467" i="10" s="1"/>
  <c r="AC1466" i="10"/>
  <c r="AB1466" i="10"/>
  <c r="AA1466" i="10"/>
  <c r="Z1466" i="10"/>
  <c r="Y1466" i="10"/>
  <c r="X1466" i="10"/>
  <c r="W1466" i="10"/>
  <c r="V1466" i="10"/>
  <c r="U1466" i="10"/>
  <c r="T1466" i="10"/>
  <c r="S1466" i="10"/>
  <c r="R1466" i="10"/>
  <c r="Q1466" i="10"/>
  <c r="P1466" i="10"/>
  <c r="O1466" i="10"/>
  <c r="M1466" i="10"/>
  <c r="N1466" i="10" s="1"/>
  <c r="N1465" i="10" s="1"/>
  <c r="AC1465" i="10"/>
  <c r="AB1465" i="10"/>
  <c r="AA1465" i="10"/>
  <c r="Z1465" i="10"/>
  <c r="Y1465" i="10"/>
  <c r="X1465" i="10"/>
  <c r="W1465" i="10"/>
  <c r="V1465" i="10"/>
  <c r="U1465" i="10"/>
  <c r="T1465" i="10"/>
  <c r="S1465" i="10"/>
  <c r="R1465" i="10"/>
  <c r="Q1465" i="10"/>
  <c r="P1465" i="10"/>
  <c r="O1465" i="10"/>
  <c r="M1465" i="10"/>
  <c r="AC1464" i="10"/>
  <c r="AB1464" i="10"/>
  <c r="AA1464" i="10"/>
  <c r="Z1464" i="10"/>
  <c r="Y1464" i="10"/>
  <c r="X1464" i="10"/>
  <c r="W1464" i="10"/>
  <c r="V1464" i="10"/>
  <c r="U1464" i="10"/>
  <c r="T1464" i="10"/>
  <c r="S1464" i="10"/>
  <c r="R1464" i="10"/>
  <c r="Q1464" i="10"/>
  <c r="P1464" i="10"/>
  <c r="O1464" i="10"/>
  <c r="M1464" i="10"/>
  <c r="N1464" i="10" s="1"/>
  <c r="AC1463" i="10"/>
  <c r="AB1463" i="10"/>
  <c r="AA1463" i="10"/>
  <c r="Z1463" i="10"/>
  <c r="Y1463" i="10"/>
  <c r="X1463" i="10"/>
  <c r="W1463" i="10"/>
  <c r="V1463" i="10"/>
  <c r="U1463" i="10"/>
  <c r="T1463" i="10"/>
  <c r="S1463" i="10"/>
  <c r="R1463" i="10"/>
  <c r="Q1463" i="10"/>
  <c r="P1463" i="10"/>
  <c r="O1463" i="10"/>
  <c r="M1463" i="10"/>
  <c r="N1463" i="10" s="1"/>
  <c r="AC1462" i="10"/>
  <c r="AB1462" i="10"/>
  <c r="AA1462" i="10"/>
  <c r="Z1462" i="10"/>
  <c r="Y1462" i="10"/>
  <c r="X1462" i="10"/>
  <c r="W1462" i="10"/>
  <c r="V1462" i="10"/>
  <c r="U1462" i="10"/>
  <c r="T1462" i="10"/>
  <c r="S1462" i="10"/>
  <c r="R1462" i="10"/>
  <c r="Q1462" i="10"/>
  <c r="P1462" i="10"/>
  <c r="O1462" i="10"/>
  <c r="M1462" i="10"/>
  <c r="N1462" i="10" s="1"/>
  <c r="N1461" i="10" s="1"/>
  <c r="AC1461" i="10"/>
  <c r="AB1461" i="10"/>
  <c r="AA1461" i="10"/>
  <c r="Z1461" i="10"/>
  <c r="Y1461" i="10"/>
  <c r="X1461" i="10"/>
  <c r="W1461" i="10"/>
  <c r="V1461" i="10"/>
  <c r="U1461" i="10"/>
  <c r="T1461" i="10"/>
  <c r="S1461" i="10"/>
  <c r="R1461" i="10"/>
  <c r="Q1461" i="10"/>
  <c r="P1461" i="10"/>
  <c r="O1461" i="10"/>
  <c r="M1461" i="10"/>
  <c r="AC1460" i="10"/>
  <c r="AB1460" i="10"/>
  <c r="AA1460" i="10"/>
  <c r="Z1460" i="10"/>
  <c r="Y1460" i="10"/>
  <c r="X1460" i="10"/>
  <c r="W1460" i="10"/>
  <c r="V1460" i="10"/>
  <c r="U1460" i="10"/>
  <c r="T1460" i="10"/>
  <c r="S1460" i="10"/>
  <c r="R1460" i="10"/>
  <c r="Q1460" i="10"/>
  <c r="P1460" i="10"/>
  <c r="O1460" i="10"/>
  <c r="M1460" i="10"/>
  <c r="N1460" i="10" s="1"/>
  <c r="AC1459" i="10"/>
  <c r="AB1459" i="10"/>
  <c r="AA1459" i="10"/>
  <c r="Z1459" i="10"/>
  <c r="Y1459" i="10"/>
  <c r="X1459" i="10"/>
  <c r="W1459" i="10"/>
  <c r="V1459" i="10"/>
  <c r="U1459" i="10"/>
  <c r="T1459" i="10"/>
  <c r="S1459" i="10"/>
  <c r="R1459" i="10"/>
  <c r="Q1459" i="10"/>
  <c r="P1459" i="10"/>
  <c r="O1459" i="10"/>
  <c r="M1459" i="10"/>
  <c r="N1459" i="10" s="1"/>
  <c r="AC1458" i="10"/>
  <c r="AB1458" i="10"/>
  <c r="AA1458" i="10"/>
  <c r="Z1458" i="10"/>
  <c r="Y1458" i="10"/>
  <c r="X1458" i="10"/>
  <c r="W1458" i="10"/>
  <c r="V1458" i="10"/>
  <c r="U1458" i="10"/>
  <c r="T1458" i="10"/>
  <c r="S1458" i="10"/>
  <c r="R1458" i="10"/>
  <c r="Q1458" i="10"/>
  <c r="P1458" i="10"/>
  <c r="O1458" i="10"/>
  <c r="M1458" i="10"/>
  <c r="N1458" i="10" s="1"/>
  <c r="N1457" i="10" s="1"/>
  <c r="AC1457" i="10"/>
  <c r="AB1457" i="10"/>
  <c r="AA1457" i="10"/>
  <c r="Z1457" i="10"/>
  <c r="Y1457" i="10"/>
  <c r="X1457" i="10"/>
  <c r="W1457" i="10"/>
  <c r="V1457" i="10"/>
  <c r="U1457" i="10"/>
  <c r="T1457" i="10"/>
  <c r="S1457" i="10"/>
  <c r="R1457" i="10"/>
  <c r="Q1457" i="10"/>
  <c r="P1457" i="10"/>
  <c r="O1457" i="10"/>
  <c r="M1457" i="10"/>
  <c r="M1438" i="10"/>
  <c r="M1437" i="10"/>
  <c r="M1436" i="10"/>
  <c r="AC1455" i="10"/>
  <c r="AB1455" i="10"/>
  <c r="AA1455" i="10"/>
  <c r="Z1455" i="10"/>
  <c r="Y1455" i="10"/>
  <c r="X1455" i="10"/>
  <c r="W1455" i="10"/>
  <c r="V1455" i="10"/>
  <c r="U1455" i="10"/>
  <c r="T1455" i="10"/>
  <c r="S1455" i="10"/>
  <c r="R1455" i="10"/>
  <c r="Q1455" i="10"/>
  <c r="P1455" i="10"/>
  <c r="O1455" i="10"/>
  <c r="M1455" i="10"/>
  <c r="N1455" i="10" s="1"/>
  <c r="AC1454" i="10"/>
  <c r="AB1454" i="10"/>
  <c r="AA1454" i="10"/>
  <c r="Z1454" i="10"/>
  <c r="Y1454" i="10"/>
  <c r="X1454" i="10"/>
  <c r="W1454" i="10"/>
  <c r="V1454" i="10"/>
  <c r="U1454" i="10"/>
  <c r="T1454" i="10"/>
  <c r="S1454" i="10"/>
  <c r="R1454" i="10"/>
  <c r="Q1454" i="10"/>
  <c r="P1454" i="10"/>
  <c r="O1454" i="10"/>
  <c r="M1454" i="10"/>
  <c r="N1454" i="10" s="1"/>
  <c r="AC1453" i="10"/>
  <c r="AB1453" i="10"/>
  <c r="AA1453" i="10"/>
  <c r="Z1453" i="10"/>
  <c r="Y1453" i="10"/>
  <c r="X1453" i="10"/>
  <c r="W1453" i="10"/>
  <c r="V1453" i="10"/>
  <c r="U1453" i="10"/>
  <c r="T1453" i="10"/>
  <c r="S1453" i="10"/>
  <c r="R1453" i="10"/>
  <c r="Q1453" i="10"/>
  <c r="P1453" i="10"/>
  <c r="O1453" i="10"/>
  <c r="M1453" i="10"/>
  <c r="N1453" i="10" s="1"/>
  <c r="AC1452" i="10"/>
  <c r="AB1452" i="10"/>
  <c r="AB1451" i="10" s="1"/>
  <c r="AA1452" i="10"/>
  <c r="Z1452" i="10"/>
  <c r="Z1451" i="10" s="1"/>
  <c r="Y1452" i="10"/>
  <c r="X1452" i="10"/>
  <c r="X1451" i="10" s="1"/>
  <c r="W1452" i="10"/>
  <c r="V1452" i="10"/>
  <c r="V1451" i="10" s="1"/>
  <c r="U1452" i="10"/>
  <c r="T1452" i="10"/>
  <c r="T1451" i="10" s="1"/>
  <c r="S1452" i="10"/>
  <c r="R1452" i="10"/>
  <c r="R1451" i="10" s="1"/>
  <c r="Q1452" i="10"/>
  <c r="P1452" i="10"/>
  <c r="P1451" i="10" s="1"/>
  <c r="O1452" i="10"/>
  <c r="M1452" i="10"/>
  <c r="N1452" i="10" s="1"/>
  <c r="N1451" i="10" s="1"/>
  <c r="AC1451" i="10"/>
  <c r="Y1451" i="10"/>
  <c r="W1451" i="10"/>
  <c r="U1451" i="10"/>
  <c r="S1451" i="10"/>
  <c r="Q1451" i="10"/>
  <c r="O1451" i="10"/>
  <c r="M1451" i="10"/>
  <c r="AC1450" i="10"/>
  <c r="AB1450" i="10"/>
  <c r="AA1450" i="10"/>
  <c r="Z1450" i="10"/>
  <c r="Y1450" i="10"/>
  <c r="X1450" i="10"/>
  <c r="W1450" i="10"/>
  <c r="V1450" i="10"/>
  <c r="U1450" i="10"/>
  <c r="T1450" i="10"/>
  <c r="S1450" i="10"/>
  <c r="R1450" i="10"/>
  <c r="Q1450" i="10"/>
  <c r="P1450" i="10"/>
  <c r="O1450" i="10"/>
  <c r="N1450" i="10"/>
  <c r="M1450" i="10"/>
  <c r="AC1449" i="10"/>
  <c r="AB1449" i="10"/>
  <c r="AA1449" i="10"/>
  <c r="Z1449" i="10"/>
  <c r="Y1449" i="10"/>
  <c r="X1449" i="10"/>
  <c r="W1449" i="10"/>
  <c r="V1449" i="10"/>
  <c r="U1449" i="10"/>
  <c r="T1449" i="10"/>
  <c r="S1449" i="10"/>
  <c r="R1449" i="10"/>
  <c r="Q1449" i="10"/>
  <c r="P1449" i="10"/>
  <c r="O1449" i="10"/>
  <c r="M1449" i="10"/>
  <c r="N1449" i="10" s="1"/>
  <c r="AC1448" i="10"/>
  <c r="AB1448" i="10"/>
  <c r="AA1448" i="10"/>
  <c r="Z1448" i="10"/>
  <c r="Y1448" i="10"/>
  <c r="X1448" i="10"/>
  <c r="W1448" i="10"/>
  <c r="V1448" i="10"/>
  <c r="U1448" i="10"/>
  <c r="T1448" i="10"/>
  <c r="S1448" i="10"/>
  <c r="R1448" i="10"/>
  <c r="Q1448" i="10"/>
  <c r="P1448" i="10"/>
  <c r="O1448" i="10"/>
  <c r="M1448" i="10"/>
  <c r="N1448" i="10" s="1"/>
  <c r="AC1447" i="10"/>
  <c r="AC1446" i="10" s="1"/>
  <c r="AB1447" i="10"/>
  <c r="AA1447" i="10"/>
  <c r="AA1446" i="10" s="1"/>
  <c r="Z1447" i="10"/>
  <c r="Y1447" i="10"/>
  <c r="Y1446" i="10" s="1"/>
  <c r="X1447" i="10"/>
  <c r="W1447" i="10"/>
  <c r="W1446" i="10" s="1"/>
  <c r="V1447" i="10"/>
  <c r="U1447" i="10"/>
  <c r="U1446" i="10" s="1"/>
  <c r="T1447" i="10"/>
  <c r="S1447" i="10"/>
  <c r="S1446" i="10" s="1"/>
  <c r="R1447" i="10"/>
  <c r="Q1447" i="10"/>
  <c r="Q1446" i="10" s="1"/>
  <c r="P1447" i="10"/>
  <c r="O1447" i="10"/>
  <c r="O1446" i="10" s="1"/>
  <c r="M1447" i="10"/>
  <c r="N1447" i="10" s="1"/>
  <c r="AB1446" i="10"/>
  <c r="Z1446" i="10"/>
  <c r="X1446" i="10"/>
  <c r="V1446" i="10"/>
  <c r="T1446" i="10"/>
  <c r="R1446" i="10"/>
  <c r="P1446" i="10"/>
  <c r="AC1445" i="10"/>
  <c r="AB1445" i="10"/>
  <c r="AA1445" i="10"/>
  <c r="Z1445" i="10"/>
  <c r="Y1445" i="10"/>
  <c r="X1445" i="10"/>
  <c r="W1445" i="10"/>
  <c r="V1445" i="10"/>
  <c r="U1445" i="10"/>
  <c r="T1445" i="10"/>
  <c r="S1445" i="10"/>
  <c r="R1445" i="10"/>
  <c r="Q1445" i="10"/>
  <c r="P1445" i="10"/>
  <c r="O1445" i="10"/>
  <c r="M1445" i="10"/>
  <c r="N1445" i="10" s="1"/>
  <c r="AC1444" i="10"/>
  <c r="AB1444" i="10"/>
  <c r="AA1444" i="10"/>
  <c r="Z1444" i="10"/>
  <c r="Y1444" i="10"/>
  <c r="X1444" i="10"/>
  <c r="W1444" i="10"/>
  <c r="V1444" i="10"/>
  <c r="U1444" i="10"/>
  <c r="T1444" i="10"/>
  <c r="S1444" i="10"/>
  <c r="R1444" i="10"/>
  <c r="Q1444" i="10"/>
  <c r="P1444" i="10"/>
  <c r="O1444" i="10"/>
  <c r="N1444" i="10"/>
  <c r="M1444" i="10"/>
  <c r="AC1443" i="10"/>
  <c r="AB1443" i="10"/>
  <c r="AA1443" i="10"/>
  <c r="Z1443" i="10"/>
  <c r="Y1443" i="10"/>
  <c r="X1443" i="10"/>
  <c r="W1443" i="10"/>
  <c r="V1443" i="10"/>
  <c r="U1443" i="10"/>
  <c r="T1443" i="10"/>
  <c r="S1443" i="10"/>
  <c r="R1443" i="10"/>
  <c r="Q1443" i="10"/>
  <c r="P1443" i="10"/>
  <c r="O1443" i="10"/>
  <c r="M1443" i="10"/>
  <c r="N1443" i="10" s="1"/>
  <c r="AC1442" i="10"/>
  <c r="AB1442" i="10"/>
  <c r="AA1442" i="10"/>
  <c r="AA1441" i="10" s="1"/>
  <c r="Z1442" i="10"/>
  <c r="Y1442" i="10"/>
  <c r="Y1441" i="10" s="1"/>
  <c r="X1442" i="10"/>
  <c r="W1442" i="10"/>
  <c r="W1441" i="10" s="1"/>
  <c r="V1442" i="10"/>
  <c r="U1442" i="10"/>
  <c r="T1442" i="10"/>
  <c r="S1442" i="10"/>
  <c r="S1441" i="10" s="1"/>
  <c r="R1442" i="10"/>
  <c r="Q1442" i="10"/>
  <c r="Q1441" i="10" s="1"/>
  <c r="P1442" i="10"/>
  <c r="O1442" i="10"/>
  <c r="O1441" i="10" s="1"/>
  <c r="M1442" i="10"/>
  <c r="N1442" i="10" s="1"/>
  <c r="AC1441" i="10"/>
  <c r="U1441" i="10"/>
  <c r="M1441" i="10"/>
  <c r="R1356" i="8"/>
  <c r="Q1355" i="8"/>
  <c r="Q1433" i="8"/>
  <c r="R1434" i="8"/>
  <c r="R1512" i="8"/>
  <c r="Q1511" i="8"/>
  <c r="R1512" i="9"/>
  <c r="Q1511" i="9"/>
  <c r="R1434" i="9"/>
  <c r="Q1433" i="9"/>
  <c r="P1441" i="10" l="1"/>
  <c r="N1314" i="11"/>
  <c r="N1423" i="11"/>
  <c r="W1551" i="11"/>
  <c r="Y1551" i="11"/>
  <c r="AC847" i="11"/>
  <c r="N1336" i="11"/>
  <c r="V794" i="11"/>
  <c r="AC798" i="11"/>
  <c r="AC839" i="11"/>
  <c r="AC852" i="11"/>
  <c r="T1039" i="11"/>
  <c r="T1046" i="11"/>
  <c r="N1301" i="11"/>
  <c r="N1309" i="11"/>
  <c r="N1351" i="11"/>
  <c r="N1417" i="11"/>
  <c r="N1465" i="11"/>
  <c r="N1501" i="11"/>
  <c r="R1441" i="10"/>
  <c r="T1441" i="10"/>
  <c r="V1441" i="10"/>
  <c r="X1441" i="10"/>
  <c r="Z1441" i="10"/>
  <c r="AB1441" i="10"/>
  <c r="AA1451" i="10"/>
  <c r="N1480" i="10"/>
  <c r="N1498" i="10"/>
  <c r="N1501" i="10"/>
  <c r="S1510" i="10"/>
  <c r="P1551" i="11"/>
  <c r="R1551" i="11"/>
  <c r="T1551" i="11"/>
  <c r="X1551" i="11"/>
  <c r="Z1551" i="11"/>
  <c r="O1551" i="11"/>
  <c r="Q1551" i="11"/>
  <c r="AB799" i="11"/>
  <c r="AC862" i="11"/>
  <c r="AC874" i="11"/>
  <c r="AC886" i="11"/>
  <c r="T1060" i="11"/>
  <c r="AC1061" i="11"/>
  <c r="AC1062" i="11"/>
  <c r="AC1063" i="11"/>
  <c r="N1285" i="11"/>
  <c r="N1317" i="11"/>
  <c r="N1324" i="11"/>
  <c r="N1328" i="11"/>
  <c r="O1518" i="11"/>
  <c r="N1373" i="11"/>
  <c r="N1379" i="11"/>
  <c r="N1383" i="11"/>
  <c r="N1387" i="11"/>
  <c r="N1399" i="11"/>
  <c r="N1409" i="11"/>
  <c r="N1426" i="11"/>
  <c r="N1457" i="11"/>
  <c r="N1461" i="11"/>
  <c r="AC1523" i="10"/>
  <c r="AC1548" i="10" s="1"/>
  <c r="N1487" i="10"/>
  <c r="N1470" i="10"/>
  <c r="AC1523" i="11"/>
  <c r="AC1548" i="11" s="1"/>
  <c r="N1487" i="11"/>
  <c r="M742" i="11"/>
  <c r="P742" i="11"/>
  <c r="N1441" i="11"/>
  <c r="P1518" i="11"/>
  <c r="N1368" i="11"/>
  <c r="N1222" i="11"/>
  <c r="N1221" i="11" s="1"/>
  <c r="N1218" i="11"/>
  <c r="N1217" i="11" s="1"/>
  <c r="AC1192" i="11"/>
  <c r="AC1187" i="11"/>
  <c r="W1054" i="11"/>
  <c r="AC1056" i="11"/>
  <c r="T1053" i="11"/>
  <c r="AC1055" i="11"/>
  <c r="AC1054" i="11"/>
  <c r="S1031" i="11"/>
  <c r="W1033" i="11"/>
  <c r="AC1033" i="11" s="1"/>
  <c r="AC1034" i="11"/>
  <c r="AC1035" i="11"/>
  <c r="T1032" i="11"/>
  <c r="W1032" i="11" s="1"/>
  <c r="Z1032" i="11" s="1"/>
  <c r="S1024" i="11"/>
  <c r="T1025" i="11"/>
  <c r="AC1028" i="11"/>
  <c r="AC1027" i="11"/>
  <c r="W1026" i="11"/>
  <c r="AC1026" i="11" s="1"/>
  <c r="Q228" i="11"/>
  <c r="T865" i="11"/>
  <c r="T863" i="11" s="1"/>
  <c r="AC228" i="11"/>
  <c r="O228" i="11"/>
  <c r="AA1551" i="11"/>
  <c r="AC805" i="11"/>
  <c r="V228" i="11"/>
  <c r="AC802" i="11"/>
  <c r="AC800" i="11"/>
  <c r="AB1551" i="11"/>
  <c r="Y228" i="11"/>
  <c r="AA228" i="11"/>
  <c r="X228" i="11"/>
  <c r="S228" i="11"/>
  <c r="N794" i="11"/>
  <c r="O794" i="11"/>
  <c r="O1004" i="11" s="1"/>
  <c r="V1551" i="11"/>
  <c r="S794" i="11"/>
  <c r="U794" i="11"/>
  <c r="X794" i="11"/>
  <c r="AA794" i="11"/>
  <c r="Y794" i="11"/>
  <c r="W794" i="11"/>
  <c r="T794" i="11"/>
  <c r="R794" i="11"/>
  <c r="P794" i="11"/>
  <c r="P1004" i="11" s="1"/>
  <c r="N228" i="11"/>
  <c r="AC796" i="11"/>
  <c r="M228" i="11"/>
  <c r="U1518" i="11"/>
  <c r="W1518" i="11"/>
  <c r="Y1518" i="11"/>
  <c r="AA1518" i="11"/>
  <c r="S1518" i="11"/>
  <c r="V1518" i="11"/>
  <c r="X1518" i="11"/>
  <c r="Z1518" i="11"/>
  <c r="AB1518" i="11"/>
  <c r="Q1518" i="11"/>
  <c r="AC936" i="11"/>
  <c r="AC933" i="11" s="1"/>
  <c r="AC1521" i="11"/>
  <c r="N1521" i="11"/>
  <c r="R1512" i="11"/>
  <c r="R1510" i="11" s="1"/>
  <c r="T1512" i="11"/>
  <c r="T1510" i="11" s="1"/>
  <c r="N1480" i="11"/>
  <c r="N1446" i="11"/>
  <c r="R1434" i="11"/>
  <c r="R1432" i="11" s="1"/>
  <c r="T1434" i="11"/>
  <c r="T1432" i="11" s="1"/>
  <c r="N1363" i="11"/>
  <c r="N1518" i="11" s="1"/>
  <c r="R1356" i="11"/>
  <c r="R1354" i="11" s="1"/>
  <c r="T1356" i="11"/>
  <c r="T1354" i="11" s="1"/>
  <c r="AC1262" i="11"/>
  <c r="AC1237" i="11"/>
  <c r="N1238" i="11"/>
  <c r="N1236" i="11" s="1"/>
  <c r="N1240" i="11"/>
  <c r="N1239" i="11" s="1"/>
  <c r="AC1241" i="11"/>
  <c r="N1244" i="11"/>
  <c r="N1242" i="11" s="1"/>
  <c r="N1246" i="11"/>
  <c r="N1245" i="11" s="1"/>
  <c r="N1250" i="11"/>
  <c r="N1248" i="11" s="1"/>
  <c r="M1251" i="11"/>
  <c r="N1252" i="11"/>
  <c r="N1251" i="11" s="1"/>
  <c r="N1256" i="11"/>
  <c r="N1254" i="11" s="1"/>
  <c r="N1260" i="11"/>
  <c r="N1258" i="11" s="1"/>
  <c r="AC1215" i="11"/>
  <c r="AC1214" i="11" s="1"/>
  <c r="AC1219" i="11"/>
  <c r="AC1223" i="11"/>
  <c r="AC1225" i="11"/>
  <c r="AC1224" i="11" s="1"/>
  <c r="AC1227" i="11"/>
  <c r="AC1229" i="11"/>
  <c r="AC1228" i="11" s="1"/>
  <c r="N1232" i="11"/>
  <c r="N1234" i="11"/>
  <c r="AC1234" i="11" s="1"/>
  <c r="M1214" i="11"/>
  <c r="M1224" i="11"/>
  <c r="M1228" i="11"/>
  <c r="N1201" i="11"/>
  <c r="AC1203" i="11"/>
  <c r="AC1201" i="11" s="1"/>
  <c r="AC1207" i="11"/>
  <c r="AC1205" i="11" s="1"/>
  <c r="N1210" i="11"/>
  <c r="N1209" i="11" s="1"/>
  <c r="N1212" i="11"/>
  <c r="AC1212" i="11" s="1"/>
  <c r="AC1186" i="11"/>
  <c r="AC1188" i="11"/>
  <c r="N1189" i="11"/>
  <c r="AC1189" i="11" s="1"/>
  <c r="N1191" i="11"/>
  <c r="AC1191" i="11" s="1"/>
  <c r="N1193" i="11"/>
  <c r="AC1193" i="11" s="1"/>
  <c r="N1197" i="11"/>
  <c r="N1199" i="11"/>
  <c r="AC1199" i="11" s="1"/>
  <c r="N1070" i="11"/>
  <c r="O1073" i="11"/>
  <c r="Q1073" i="11"/>
  <c r="O1074" i="11"/>
  <c r="Q1074" i="11"/>
  <c r="N1076" i="11"/>
  <c r="R1078" i="11"/>
  <c r="S1078" i="11" s="1"/>
  <c r="R1080" i="11"/>
  <c r="N1069" i="11"/>
  <c r="O1069" i="11" s="1"/>
  <c r="N1071" i="11"/>
  <c r="N1073" i="11"/>
  <c r="P1073" i="11"/>
  <c r="N1074" i="11"/>
  <c r="P1074" i="11"/>
  <c r="N1075" i="11"/>
  <c r="R1079" i="11"/>
  <c r="S1080" i="11"/>
  <c r="U1024" i="11"/>
  <c r="W1024" i="11" s="1"/>
  <c r="Y1024" i="11" s="1"/>
  <c r="T1024" i="11"/>
  <c r="W1025" i="11"/>
  <c r="Z1025" i="11" s="1"/>
  <c r="U1031" i="11"/>
  <c r="R1023" i="11"/>
  <c r="R1022" i="11" s="1"/>
  <c r="W1039" i="11"/>
  <c r="Z1039" i="11" s="1"/>
  <c r="AC1040" i="11"/>
  <c r="V1025" i="11"/>
  <c r="Y1025" i="11" s="1"/>
  <c r="AB1025" i="11" s="1"/>
  <c r="T1031" i="11"/>
  <c r="U1032" i="11"/>
  <c r="X1032" i="11" s="1"/>
  <c r="AA1032" i="11" s="1"/>
  <c r="R1037" i="11"/>
  <c r="R1036" i="11" s="1"/>
  <c r="U1038" i="11"/>
  <c r="W1038" i="11" s="1"/>
  <c r="Y1038" i="11" s="1"/>
  <c r="V1039" i="11"/>
  <c r="Y1039" i="11" s="1"/>
  <c r="AB1039" i="11" s="1"/>
  <c r="W1053" i="11"/>
  <c r="Z1053" i="11" s="1"/>
  <c r="W1060" i="11"/>
  <c r="Z1060" i="11" s="1"/>
  <c r="U1025" i="11"/>
  <c r="R1030" i="11"/>
  <c r="R1029" i="11" s="1"/>
  <c r="V1032" i="11"/>
  <c r="S1037" i="11"/>
  <c r="S1036" i="11" s="1"/>
  <c r="T1038" i="11"/>
  <c r="U1039" i="11"/>
  <c r="R1044" i="11"/>
  <c r="R1043" i="11" s="1"/>
  <c r="W1046" i="11"/>
  <c r="Z1046" i="11" s="1"/>
  <c r="AC1047" i="11"/>
  <c r="AC1048" i="11"/>
  <c r="AC1049" i="11"/>
  <c r="U1052" i="11"/>
  <c r="U1045" i="11"/>
  <c r="W1045" i="11" s="1"/>
  <c r="Y1045" i="11" s="1"/>
  <c r="V1046" i="11"/>
  <c r="Y1046" i="11" s="1"/>
  <c r="AB1046" i="11" s="1"/>
  <c r="T1052" i="11"/>
  <c r="U1053" i="11"/>
  <c r="R1058" i="11"/>
  <c r="R1057" i="11" s="1"/>
  <c r="U1059" i="11"/>
  <c r="W1059" i="11" s="1"/>
  <c r="Y1059" i="11" s="1"/>
  <c r="V1060" i="11"/>
  <c r="Y1060" i="11" s="1"/>
  <c r="AB1060" i="11" s="1"/>
  <c r="T1045" i="11"/>
  <c r="V1045" i="11"/>
  <c r="X1045" i="11" s="1"/>
  <c r="Z1045" i="11" s="1"/>
  <c r="U1046" i="11"/>
  <c r="R1051" i="11"/>
  <c r="R1050" i="11" s="1"/>
  <c r="V1053" i="11"/>
  <c r="Y1053" i="11" s="1"/>
  <c r="S1058" i="11"/>
  <c r="S1057" i="11" s="1"/>
  <c r="T1059" i="11"/>
  <c r="V1059" i="11" s="1"/>
  <c r="U1060" i="11"/>
  <c r="M1008" i="11"/>
  <c r="N1009" i="11"/>
  <c r="O1009" i="11" s="1"/>
  <c r="P1009" i="11" s="1"/>
  <c r="O1010" i="11"/>
  <c r="N1011" i="11"/>
  <c r="O1011" i="11" s="1"/>
  <c r="P1011" i="11" s="1"/>
  <c r="O1012" i="11"/>
  <c r="N1013" i="11"/>
  <c r="O1013" i="11" s="1"/>
  <c r="P1010" i="11"/>
  <c r="P1012" i="11"/>
  <c r="N885" i="11"/>
  <c r="N884" i="11" s="1"/>
  <c r="S891" i="11"/>
  <c r="S889" i="11" s="1"/>
  <c r="U891" i="11"/>
  <c r="U889" i="11" s="1"/>
  <c r="W891" i="11"/>
  <c r="W889" i="11" s="1"/>
  <c r="Y891" i="11"/>
  <c r="Y889" i="11" s="1"/>
  <c r="AA891" i="11"/>
  <c r="AA889" i="11" s="1"/>
  <c r="S894" i="11"/>
  <c r="S892" i="11" s="1"/>
  <c r="U894" i="11"/>
  <c r="U892" i="11" s="1"/>
  <c r="W894" i="11"/>
  <c r="W892" i="11" s="1"/>
  <c r="Y894" i="11"/>
  <c r="Y892" i="11" s="1"/>
  <c r="AA894" i="11"/>
  <c r="AA892" i="11" s="1"/>
  <c r="R891" i="11"/>
  <c r="R889" i="11" s="1"/>
  <c r="T891" i="11"/>
  <c r="T889" i="11" s="1"/>
  <c r="V891" i="11"/>
  <c r="V889" i="11" s="1"/>
  <c r="X891" i="11"/>
  <c r="X889" i="11" s="1"/>
  <c r="Z891" i="11"/>
  <c r="Z889" i="11" s="1"/>
  <c r="R894" i="11"/>
  <c r="R892" i="11" s="1"/>
  <c r="T894" i="11"/>
  <c r="T892" i="11" s="1"/>
  <c r="V894" i="11"/>
  <c r="V892" i="11" s="1"/>
  <c r="X894" i="11"/>
  <c r="X892" i="11" s="1"/>
  <c r="Z894" i="11"/>
  <c r="Z892" i="11" s="1"/>
  <c r="AC873" i="11"/>
  <c r="AC872" i="11" s="1"/>
  <c r="R879" i="11"/>
  <c r="R877" i="11" s="1"/>
  <c r="T879" i="11"/>
  <c r="T877" i="11" s="1"/>
  <c r="V879" i="11"/>
  <c r="V877" i="11" s="1"/>
  <c r="X879" i="11"/>
  <c r="X877" i="11" s="1"/>
  <c r="Z879" i="11"/>
  <c r="Z877" i="11" s="1"/>
  <c r="AB879" i="11"/>
  <c r="AB877" i="11" s="1"/>
  <c r="R882" i="11"/>
  <c r="R880" i="11" s="1"/>
  <c r="T882" i="11"/>
  <c r="T880" i="11" s="1"/>
  <c r="V882" i="11"/>
  <c r="V880" i="11" s="1"/>
  <c r="X882" i="11"/>
  <c r="X880" i="11" s="1"/>
  <c r="Z882" i="11"/>
  <c r="Z880" i="11" s="1"/>
  <c r="AB882" i="11"/>
  <c r="AB880" i="11" s="1"/>
  <c r="S879" i="11"/>
  <c r="S877" i="11" s="1"/>
  <c r="U879" i="11"/>
  <c r="U877" i="11" s="1"/>
  <c r="W879" i="11"/>
  <c r="W877" i="11" s="1"/>
  <c r="Y879" i="11"/>
  <c r="Y877" i="11" s="1"/>
  <c r="S882" i="11"/>
  <c r="S880" i="11" s="1"/>
  <c r="U882" i="11"/>
  <c r="U880" i="11" s="1"/>
  <c r="W882" i="11"/>
  <c r="W880" i="11" s="1"/>
  <c r="Y882" i="11"/>
  <c r="Y880" i="11" s="1"/>
  <c r="AC846" i="11"/>
  <c r="AC845" i="11" s="1"/>
  <c r="N849" i="11"/>
  <c r="N848" i="11" s="1"/>
  <c r="AC850" i="11"/>
  <c r="N853" i="11"/>
  <c r="N851" i="11" s="1"/>
  <c r="N855" i="11"/>
  <c r="N854" i="11" s="1"/>
  <c r="AC856" i="11"/>
  <c r="AC858" i="11"/>
  <c r="N859" i="11"/>
  <c r="AC859" i="11" s="1"/>
  <c r="N861" i="11"/>
  <c r="N860" i="11" s="1"/>
  <c r="Q864" i="11"/>
  <c r="Q863" i="11" s="1"/>
  <c r="Q1004" i="11" s="1"/>
  <c r="S865" i="11"/>
  <c r="S863" i="11" s="1"/>
  <c r="AC824" i="11"/>
  <c r="N825" i="11"/>
  <c r="AC825" i="11" s="1"/>
  <c r="N827" i="11"/>
  <c r="AC828" i="11"/>
  <c r="N829" i="11"/>
  <c r="AC829" i="11" s="1"/>
  <c r="N831" i="11"/>
  <c r="N830" i="11" s="1"/>
  <c r="AC832" i="11"/>
  <c r="AC834" i="11"/>
  <c r="N835" i="11"/>
  <c r="AC835" i="11" s="1"/>
  <c r="AC836" i="11"/>
  <c r="AC838" i="11"/>
  <c r="AC837" i="11" s="1"/>
  <c r="N841" i="11"/>
  <c r="AC841" i="11" s="1"/>
  <c r="AC842" i="11"/>
  <c r="N843" i="11"/>
  <c r="AC843" i="11" s="1"/>
  <c r="N811" i="11"/>
  <c r="AC812" i="11"/>
  <c r="N813" i="11"/>
  <c r="AC813" i="11" s="1"/>
  <c r="N815" i="11"/>
  <c r="AC815" i="11" s="1"/>
  <c r="AC816" i="11"/>
  <c r="N817" i="11"/>
  <c r="AC817" i="11" s="1"/>
  <c r="N819" i="11"/>
  <c r="AC820" i="11"/>
  <c r="N821" i="11"/>
  <c r="AC821" i="11" s="1"/>
  <c r="N799" i="11"/>
  <c r="AC795" i="11"/>
  <c r="AC797" i="11"/>
  <c r="AC801" i="11"/>
  <c r="AC799" i="11" s="1"/>
  <c r="AC803" i="11"/>
  <c r="N806" i="11"/>
  <c r="AC807" i="11"/>
  <c r="N808" i="11"/>
  <c r="AC808" i="11" s="1"/>
  <c r="AC790" i="11"/>
  <c r="AC789" i="11" s="1"/>
  <c r="AC1539" i="10"/>
  <c r="N1521" i="10"/>
  <c r="AC1521" i="10" s="1"/>
  <c r="T1512" i="10"/>
  <c r="T1510" i="10" s="1"/>
  <c r="N1473" i="10"/>
  <c r="N1441" i="10"/>
  <c r="N1446" i="10"/>
  <c r="M1446" i="10"/>
  <c r="AC840" i="11" l="1"/>
  <c r="N818" i="11"/>
  <c r="AB1045" i="11"/>
  <c r="AC1074" i="11"/>
  <c r="O1070" i="11"/>
  <c r="AC1222" i="11"/>
  <c r="AC1221" i="11" s="1"/>
  <c r="AC1217" i="11"/>
  <c r="AC1218" i="11"/>
  <c r="O1076" i="11"/>
  <c r="P1076" i="11" s="1"/>
  <c r="W1031" i="11"/>
  <c r="Y1031" i="11" s="1"/>
  <c r="AA1004" i="11"/>
  <c r="AB1004" i="11"/>
  <c r="Z1004" i="11"/>
  <c r="V1004" i="11"/>
  <c r="T1004" i="11"/>
  <c r="Y1004" i="11"/>
  <c r="X1004" i="11"/>
  <c r="R1004" i="11"/>
  <c r="W1004" i="11"/>
  <c r="U1004" i="11"/>
  <c r="S1004" i="11"/>
  <c r="N810" i="11"/>
  <c r="AC794" i="11"/>
  <c r="T1518" i="11"/>
  <c r="R1518" i="11"/>
  <c r="AC1260" i="11"/>
  <c r="AC1258" i="11" s="1"/>
  <c r="AC1256" i="11"/>
  <c r="AC1254" i="11" s="1"/>
  <c r="AC1252" i="11"/>
  <c r="AC1251" i="11" s="1"/>
  <c r="AC1240" i="11"/>
  <c r="AC1239" i="11" s="1"/>
  <c r="AC1250" i="11"/>
  <c r="AC1248" i="11" s="1"/>
  <c r="AC1246" i="11"/>
  <c r="AC1245" i="11" s="1"/>
  <c r="AC1238" i="11"/>
  <c r="AC1236" i="11" s="1"/>
  <c r="AC1244" i="11"/>
  <c r="AC1242" i="11" s="1"/>
  <c r="N1231" i="11"/>
  <c r="AC1232" i="11"/>
  <c r="AC1231" i="11" s="1"/>
  <c r="AC1210" i="11"/>
  <c r="AC1209" i="11" s="1"/>
  <c r="AC1185" i="11"/>
  <c r="AC1190" i="11"/>
  <c r="N1185" i="11"/>
  <c r="N1195" i="11"/>
  <c r="N1190" i="11"/>
  <c r="AC1197" i="11"/>
  <c r="AC1195" i="11" s="1"/>
  <c r="P1069" i="11"/>
  <c r="Q1069" i="11" s="1"/>
  <c r="N1072" i="11"/>
  <c r="T1080" i="11"/>
  <c r="S1079" i="11"/>
  <c r="R1077" i="11"/>
  <c r="O1075" i="11"/>
  <c r="O1071" i="11"/>
  <c r="T1079" i="11"/>
  <c r="P1075" i="11"/>
  <c r="N1068" i="11"/>
  <c r="T1078" i="11"/>
  <c r="AC1073" i="11"/>
  <c r="AA1059" i="11"/>
  <c r="T1058" i="11"/>
  <c r="AB1053" i="11"/>
  <c r="AA1045" i="11"/>
  <c r="X1053" i="11"/>
  <c r="AA1053" i="11" s="1"/>
  <c r="X1039" i="11"/>
  <c r="AA1039" i="11" s="1"/>
  <c r="AC1039" i="11" s="1"/>
  <c r="Y1032" i="11"/>
  <c r="AB1032" i="11" s="1"/>
  <c r="AC1032" i="11" s="1"/>
  <c r="V1031" i="11"/>
  <c r="X1031" i="11" s="1"/>
  <c r="S1030" i="11"/>
  <c r="X1025" i="11"/>
  <c r="AA1025" i="11" s="1"/>
  <c r="AC1025" i="11" s="1"/>
  <c r="AA1038" i="11"/>
  <c r="AA1024" i="11"/>
  <c r="X1059" i="11"/>
  <c r="Z1059" i="11" s="1"/>
  <c r="U1058" i="11"/>
  <c r="U1057" i="11" s="1"/>
  <c r="X1060" i="11"/>
  <c r="AA1060" i="11" s="1"/>
  <c r="V1052" i="11"/>
  <c r="X1052" i="11" s="1"/>
  <c r="S1051" i="11"/>
  <c r="X1046" i="11"/>
  <c r="AA1046" i="11" s="1"/>
  <c r="W1052" i="11"/>
  <c r="AC1045" i="11"/>
  <c r="V1038" i="11"/>
  <c r="X1038" i="11" s="1"/>
  <c r="T1030" i="11"/>
  <c r="T1029" i="11" s="1"/>
  <c r="S1044" i="11"/>
  <c r="T1037" i="11"/>
  <c r="O1015" i="11"/>
  <c r="V1024" i="11"/>
  <c r="S1023" i="11"/>
  <c r="Q1011" i="11"/>
  <c r="R1011" i="11" s="1"/>
  <c r="Q1009" i="11"/>
  <c r="R1009" i="11" s="1"/>
  <c r="P1013" i="11"/>
  <c r="Q1010" i="11"/>
  <c r="O1008" i="11"/>
  <c r="Q1012" i="11"/>
  <c r="N1008" i="11"/>
  <c r="AC891" i="11"/>
  <c r="AC889" i="11" s="1"/>
  <c r="AC894" i="11"/>
  <c r="AC892" i="11" s="1"/>
  <c r="AC885" i="11"/>
  <c r="AC884" i="11" s="1"/>
  <c r="AC882" i="11"/>
  <c r="AC880" i="11" s="1"/>
  <c r="AC879" i="11"/>
  <c r="AC877" i="11" s="1"/>
  <c r="AC857" i="11"/>
  <c r="AC861" i="11"/>
  <c r="AC860" i="11" s="1"/>
  <c r="AC855" i="11"/>
  <c r="AC854" i="11" s="1"/>
  <c r="N857" i="11"/>
  <c r="AC864" i="11"/>
  <c r="AC853" i="11"/>
  <c r="AC851" i="11" s="1"/>
  <c r="AC865" i="11"/>
  <c r="AC849" i="11"/>
  <c r="AC848" i="11" s="1"/>
  <c r="N826" i="11"/>
  <c r="AC823" i="11"/>
  <c r="N823" i="11"/>
  <c r="AC831" i="11"/>
  <c r="AC830" i="11" s="1"/>
  <c r="AC827" i="11"/>
  <c r="AC826" i="11" s="1"/>
  <c r="N840" i="11"/>
  <c r="AC833" i="11"/>
  <c r="N833" i="11"/>
  <c r="AC819" i="11"/>
  <c r="AC818" i="11" s="1"/>
  <c r="AC811" i="11"/>
  <c r="AC810" i="11" s="1"/>
  <c r="N814" i="11"/>
  <c r="AC814" i="11"/>
  <c r="N804" i="11"/>
  <c r="AC806" i="11"/>
  <c r="AC804" i="11" s="1"/>
  <c r="R1434" i="10"/>
  <c r="Q1433" i="10"/>
  <c r="Q1355" i="10"/>
  <c r="AC1435" i="10"/>
  <c r="M1435" i="10"/>
  <c r="AC1434" i="10"/>
  <c r="AB1434" i="10"/>
  <c r="AA1434" i="10"/>
  <c r="Z1434" i="10"/>
  <c r="Y1434" i="10"/>
  <c r="X1434" i="10"/>
  <c r="W1434" i="10"/>
  <c r="V1434" i="10"/>
  <c r="U1434" i="10"/>
  <c r="M1434" i="10"/>
  <c r="S1434" i="10" s="1"/>
  <c r="S1432" i="10" s="1"/>
  <c r="AC1433" i="10"/>
  <c r="AB1433" i="10"/>
  <c r="AB1432" i="10" s="1"/>
  <c r="AA1433" i="10"/>
  <c r="Z1433" i="10"/>
  <c r="Z1432" i="10" s="1"/>
  <c r="Y1433" i="10"/>
  <c r="X1433" i="10"/>
  <c r="X1432" i="10" s="1"/>
  <c r="W1433" i="10"/>
  <c r="V1433" i="10"/>
  <c r="V1432" i="10" s="1"/>
  <c r="U1433" i="10"/>
  <c r="T1433" i="10"/>
  <c r="S1433" i="10"/>
  <c r="R1433" i="10"/>
  <c r="M1433" i="10"/>
  <c r="AC1432" i="10"/>
  <c r="AA1432" i="10"/>
  <c r="Y1432" i="10"/>
  <c r="W1432" i="10"/>
  <c r="U1432" i="10"/>
  <c r="M1432" i="10"/>
  <c r="AC1431" i="10"/>
  <c r="AB1431" i="10"/>
  <c r="AA1431" i="10"/>
  <c r="AA1429" i="10" s="1"/>
  <c r="Z1431" i="10"/>
  <c r="Y1431" i="10"/>
  <c r="Y1429" i="10" s="1"/>
  <c r="X1431" i="10"/>
  <c r="W1431" i="10"/>
  <c r="W1429" i="10" s="1"/>
  <c r="V1431" i="10"/>
  <c r="U1431" i="10"/>
  <c r="U1429" i="10" s="1"/>
  <c r="T1431" i="10"/>
  <c r="S1431" i="10"/>
  <c r="S1429" i="10" s="1"/>
  <c r="R1431" i="10"/>
  <c r="Q1431" i="10"/>
  <c r="Q1429" i="10" s="1"/>
  <c r="P1431" i="10"/>
  <c r="O1431" i="10"/>
  <c r="O1429" i="10" s="1"/>
  <c r="N1431" i="10"/>
  <c r="M1431" i="10"/>
  <c r="AC1430" i="10"/>
  <c r="AB1430" i="10"/>
  <c r="AA1430" i="10"/>
  <c r="Z1430" i="10"/>
  <c r="Z1429" i="10" s="1"/>
  <c r="Y1430" i="10"/>
  <c r="X1430" i="10"/>
  <c r="W1430" i="10"/>
  <c r="V1430" i="10"/>
  <c r="V1429" i="10" s="1"/>
  <c r="U1430" i="10"/>
  <c r="T1430" i="10"/>
  <c r="S1430" i="10"/>
  <c r="R1430" i="10"/>
  <c r="R1429" i="10" s="1"/>
  <c r="Q1430" i="10"/>
  <c r="P1430" i="10"/>
  <c r="O1430" i="10"/>
  <c r="M1430" i="10"/>
  <c r="N1430" i="10" s="1"/>
  <c r="N1429" i="10" s="1"/>
  <c r="AC1429" i="10"/>
  <c r="AB1429" i="10"/>
  <c r="X1429" i="10"/>
  <c r="T1429" i="10"/>
  <c r="P1429" i="10"/>
  <c r="M1429" i="10"/>
  <c r="AC1428" i="10"/>
  <c r="AB1428" i="10"/>
  <c r="AA1428" i="10"/>
  <c r="Z1428" i="10"/>
  <c r="Y1428" i="10"/>
  <c r="Y1426" i="10" s="1"/>
  <c r="X1428" i="10"/>
  <c r="W1428" i="10"/>
  <c r="V1428" i="10"/>
  <c r="U1428" i="10"/>
  <c r="U1426" i="10" s="1"/>
  <c r="T1428" i="10"/>
  <c r="S1428" i="10"/>
  <c r="R1428" i="10"/>
  <c r="Q1428" i="10"/>
  <c r="Q1426" i="10" s="1"/>
  <c r="P1428" i="10"/>
  <c r="O1428" i="10"/>
  <c r="N1428" i="10"/>
  <c r="M1428" i="10"/>
  <c r="AC1427" i="10"/>
  <c r="AB1427" i="10"/>
  <c r="AA1427" i="10"/>
  <c r="Z1427" i="10"/>
  <c r="Y1427" i="10"/>
  <c r="X1427" i="10"/>
  <c r="W1427" i="10"/>
  <c r="V1427" i="10"/>
  <c r="U1427" i="10"/>
  <c r="T1427" i="10"/>
  <c r="S1427" i="10"/>
  <c r="R1427" i="10"/>
  <c r="Q1427" i="10"/>
  <c r="P1427" i="10"/>
  <c r="O1427" i="10"/>
  <c r="M1427" i="10"/>
  <c r="N1427" i="10" s="1"/>
  <c r="AC1426" i="10"/>
  <c r="AA1426" i="10"/>
  <c r="W1426" i="10"/>
  <c r="S1426" i="10"/>
  <c r="O1426" i="10"/>
  <c r="M1426" i="10"/>
  <c r="AC1425" i="10"/>
  <c r="AB1425" i="10"/>
  <c r="AA1425" i="10"/>
  <c r="AA1423" i="10" s="1"/>
  <c r="Z1425" i="10"/>
  <c r="Y1425" i="10"/>
  <c r="Y1423" i="10" s="1"/>
  <c r="X1425" i="10"/>
  <c r="W1425" i="10"/>
  <c r="W1423" i="10" s="1"/>
  <c r="V1425" i="10"/>
  <c r="U1425" i="10"/>
  <c r="U1423" i="10" s="1"/>
  <c r="T1425" i="10"/>
  <c r="S1425" i="10"/>
  <c r="S1423" i="10" s="1"/>
  <c r="R1425" i="10"/>
  <c r="Q1425" i="10"/>
  <c r="Q1423" i="10" s="1"/>
  <c r="P1425" i="10"/>
  <c r="O1425" i="10"/>
  <c r="O1423" i="10" s="1"/>
  <c r="N1425" i="10"/>
  <c r="M1425" i="10"/>
  <c r="AC1424" i="10"/>
  <c r="AB1424" i="10"/>
  <c r="AA1424" i="10"/>
  <c r="Z1424" i="10"/>
  <c r="Z1423" i="10" s="1"/>
  <c r="Y1424" i="10"/>
  <c r="X1424" i="10"/>
  <c r="W1424" i="10"/>
  <c r="V1424" i="10"/>
  <c r="V1423" i="10" s="1"/>
  <c r="U1424" i="10"/>
  <c r="T1424" i="10"/>
  <c r="S1424" i="10"/>
  <c r="R1424" i="10"/>
  <c r="R1423" i="10" s="1"/>
  <c r="Q1424" i="10"/>
  <c r="P1424" i="10"/>
  <c r="O1424" i="10"/>
  <c r="M1424" i="10"/>
  <c r="N1424" i="10" s="1"/>
  <c r="N1423" i="10" s="1"/>
  <c r="AC1423" i="10"/>
  <c r="AB1423" i="10"/>
  <c r="X1423" i="10"/>
  <c r="T1423" i="10"/>
  <c r="P1423" i="10"/>
  <c r="M1423" i="10"/>
  <c r="AC1422" i="10"/>
  <c r="AB1422" i="10"/>
  <c r="AA1422" i="10"/>
  <c r="Z1422" i="10"/>
  <c r="Y1422" i="10"/>
  <c r="X1422" i="10"/>
  <c r="W1422" i="10"/>
  <c r="V1422" i="10"/>
  <c r="U1422" i="10"/>
  <c r="T1422" i="10"/>
  <c r="S1422" i="10"/>
  <c r="R1422" i="10"/>
  <c r="Q1422" i="10"/>
  <c r="P1422" i="10"/>
  <c r="O1422" i="10"/>
  <c r="M1422" i="10"/>
  <c r="N1422" i="10" s="1"/>
  <c r="AC1421" i="10"/>
  <c r="AB1421" i="10"/>
  <c r="AB1420" i="10" s="1"/>
  <c r="AA1421" i="10"/>
  <c r="Z1421" i="10"/>
  <c r="Z1420" i="10" s="1"/>
  <c r="Y1421" i="10"/>
  <c r="Y1420" i="10" s="1"/>
  <c r="X1421" i="10"/>
  <c r="X1420" i="10" s="1"/>
  <c r="W1421" i="10"/>
  <c r="V1421" i="10"/>
  <c r="V1420" i="10" s="1"/>
  <c r="U1421" i="10"/>
  <c r="U1420" i="10" s="1"/>
  <c r="T1421" i="10"/>
  <c r="T1420" i="10" s="1"/>
  <c r="S1421" i="10"/>
  <c r="R1421" i="10"/>
  <c r="R1420" i="10" s="1"/>
  <c r="Q1421" i="10"/>
  <c r="Q1420" i="10" s="1"/>
  <c r="P1421" i="10"/>
  <c r="P1420" i="10" s="1"/>
  <c r="O1421" i="10"/>
  <c r="N1421" i="10"/>
  <c r="M1421" i="10"/>
  <c r="AC1420" i="10"/>
  <c r="AA1420" i="10"/>
  <c r="W1420" i="10"/>
  <c r="S1420" i="10"/>
  <c r="O1420" i="10"/>
  <c r="M1420" i="10"/>
  <c r="AC1419" i="10"/>
  <c r="AB1419" i="10"/>
  <c r="AA1419" i="10"/>
  <c r="AA1417" i="10" s="1"/>
  <c r="Z1419" i="10"/>
  <c r="Y1419" i="10"/>
  <c r="Y1417" i="10" s="1"/>
  <c r="X1419" i="10"/>
  <c r="W1419" i="10"/>
  <c r="W1417" i="10" s="1"/>
  <c r="V1419" i="10"/>
  <c r="U1419" i="10"/>
  <c r="U1417" i="10" s="1"/>
  <c r="T1419" i="10"/>
  <c r="S1419" i="10"/>
  <c r="S1417" i="10" s="1"/>
  <c r="R1419" i="10"/>
  <c r="Q1419" i="10"/>
  <c r="Q1417" i="10" s="1"/>
  <c r="P1419" i="10"/>
  <c r="O1419" i="10"/>
  <c r="O1417" i="10" s="1"/>
  <c r="N1419" i="10"/>
  <c r="M1419" i="10"/>
  <c r="AC1418" i="10"/>
  <c r="AB1418" i="10"/>
  <c r="AA1418" i="10"/>
  <c r="Z1418" i="10"/>
  <c r="Z1417" i="10" s="1"/>
  <c r="Y1418" i="10"/>
  <c r="X1418" i="10"/>
  <c r="W1418" i="10"/>
  <c r="V1418" i="10"/>
  <c r="V1417" i="10" s="1"/>
  <c r="U1418" i="10"/>
  <c r="T1418" i="10"/>
  <c r="S1418" i="10"/>
  <c r="R1418" i="10"/>
  <c r="R1417" i="10" s="1"/>
  <c r="Q1418" i="10"/>
  <c r="P1418" i="10"/>
  <c r="O1418" i="10"/>
  <c r="M1418" i="10"/>
  <c r="N1418" i="10" s="1"/>
  <c r="N1417" i="10" s="1"/>
  <c r="AC1417" i="10"/>
  <c r="AB1417" i="10"/>
  <c r="X1417" i="10"/>
  <c r="T1417" i="10"/>
  <c r="P1417" i="10"/>
  <c r="M1417" i="10"/>
  <c r="AC1416" i="10"/>
  <c r="AB1416" i="10"/>
  <c r="AA1416" i="10"/>
  <c r="Z1416" i="10"/>
  <c r="Y1416" i="10"/>
  <c r="Y1414" i="10" s="1"/>
  <c r="X1416" i="10"/>
  <c r="W1416" i="10"/>
  <c r="V1416" i="10"/>
  <c r="U1416" i="10"/>
  <c r="U1414" i="10" s="1"/>
  <c r="T1416" i="10"/>
  <c r="S1416" i="10"/>
  <c r="R1416" i="10"/>
  <c r="Q1416" i="10"/>
  <c r="Q1414" i="10" s="1"/>
  <c r="P1416" i="10"/>
  <c r="O1416" i="10"/>
  <c r="N1416" i="10"/>
  <c r="M1416" i="10"/>
  <c r="AC1415" i="10"/>
  <c r="AB1415" i="10"/>
  <c r="AA1415" i="10"/>
  <c r="Z1415" i="10"/>
  <c r="Y1415" i="10"/>
  <c r="X1415" i="10"/>
  <c r="W1415" i="10"/>
  <c r="V1415" i="10"/>
  <c r="U1415" i="10"/>
  <c r="T1415" i="10"/>
  <c r="S1415" i="10"/>
  <c r="R1415" i="10"/>
  <c r="Q1415" i="10"/>
  <c r="P1415" i="10"/>
  <c r="O1415" i="10"/>
  <c r="M1415" i="10"/>
  <c r="N1415" i="10" s="1"/>
  <c r="AC1414" i="10"/>
  <c r="AA1414" i="10"/>
  <c r="W1414" i="10"/>
  <c r="S1414" i="10"/>
  <c r="O1414" i="10"/>
  <c r="M1414" i="10"/>
  <c r="AC1412" i="10"/>
  <c r="AB1412" i="10"/>
  <c r="AA1412" i="10"/>
  <c r="AA1409" i="10" s="1"/>
  <c r="Z1412" i="10"/>
  <c r="Y1412" i="10"/>
  <c r="Y1409" i="10" s="1"/>
  <c r="X1412" i="10"/>
  <c r="W1412" i="10"/>
  <c r="W1409" i="10" s="1"/>
  <c r="V1412" i="10"/>
  <c r="U1412" i="10"/>
  <c r="U1409" i="10" s="1"/>
  <c r="T1412" i="10"/>
  <c r="S1412" i="10"/>
  <c r="S1409" i="10" s="1"/>
  <c r="R1412" i="10"/>
  <c r="Q1412" i="10"/>
  <c r="Q1409" i="10" s="1"/>
  <c r="P1412" i="10"/>
  <c r="O1412" i="10"/>
  <c r="O1409" i="10" s="1"/>
  <c r="N1412" i="10"/>
  <c r="M1412" i="10"/>
  <c r="AC1411" i="10"/>
  <c r="AB1411" i="10"/>
  <c r="AA1411" i="10"/>
  <c r="Z1411" i="10"/>
  <c r="Y1411" i="10"/>
  <c r="X1411" i="10"/>
  <c r="W1411" i="10"/>
  <c r="V1411" i="10"/>
  <c r="U1411" i="10"/>
  <c r="T1411" i="10"/>
  <c r="S1411" i="10"/>
  <c r="R1411" i="10"/>
  <c r="Q1411" i="10"/>
  <c r="P1411" i="10"/>
  <c r="O1411" i="10"/>
  <c r="M1411" i="10"/>
  <c r="N1411" i="10" s="1"/>
  <c r="AC1410" i="10"/>
  <c r="AB1410" i="10"/>
  <c r="AA1410" i="10"/>
  <c r="Z1410" i="10"/>
  <c r="Y1410" i="10"/>
  <c r="X1410" i="10"/>
  <c r="W1410" i="10"/>
  <c r="V1410" i="10"/>
  <c r="U1410" i="10"/>
  <c r="T1410" i="10"/>
  <c r="S1410" i="10"/>
  <c r="R1410" i="10"/>
  <c r="Q1410" i="10"/>
  <c r="P1410" i="10"/>
  <c r="O1410" i="10"/>
  <c r="M1410" i="10"/>
  <c r="N1410" i="10" s="1"/>
  <c r="N1409" i="10" s="1"/>
  <c r="AC1409" i="10"/>
  <c r="AB1409" i="10"/>
  <c r="Z1409" i="10"/>
  <c r="X1409" i="10"/>
  <c r="V1409" i="10"/>
  <c r="T1409" i="10"/>
  <c r="R1409" i="10"/>
  <c r="P1409" i="10"/>
  <c r="M1409" i="10"/>
  <c r="AC1408" i="10"/>
  <c r="AB1408" i="10"/>
  <c r="AB1406" i="10" s="1"/>
  <c r="AA1408" i="10"/>
  <c r="Z1408" i="10"/>
  <c r="Z1406" i="10" s="1"/>
  <c r="Y1408" i="10"/>
  <c r="X1408" i="10"/>
  <c r="X1406" i="10" s="1"/>
  <c r="W1408" i="10"/>
  <c r="V1408" i="10"/>
  <c r="V1406" i="10" s="1"/>
  <c r="U1408" i="10"/>
  <c r="T1408" i="10"/>
  <c r="T1406" i="10" s="1"/>
  <c r="S1408" i="10"/>
  <c r="R1408" i="10"/>
  <c r="Q1408" i="10"/>
  <c r="P1408" i="10"/>
  <c r="O1408" i="10"/>
  <c r="N1408" i="10"/>
  <c r="M1408" i="10"/>
  <c r="AC1407" i="10"/>
  <c r="AB1407" i="10"/>
  <c r="AA1407" i="10"/>
  <c r="AA1406" i="10" s="1"/>
  <c r="Z1407" i="10"/>
  <c r="Y1407" i="10"/>
  <c r="X1407" i="10"/>
  <c r="W1407" i="10"/>
  <c r="W1406" i="10" s="1"/>
  <c r="V1407" i="10"/>
  <c r="U1407" i="10"/>
  <c r="T1407" i="10"/>
  <c r="S1407" i="10"/>
  <c r="S1406" i="10" s="1"/>
  <c r="R1407" i="10"/>
  <c r="Q1407" i="10"/>
  <c r="Q1406" i="10" s="1"/>
  <c r="P1407" i="10"/>
  <c r="O1407" i="10"/>
  <c r="O1406" i="10" s="1"/>
  <c r="M1407" i="10"/>
  <c r="N1407" i="10" s="1"/>
  <c r="AC1406" i="10"/>
  <c r="Y1406" i="10"/>
  <c r="U1406" i="10"/>
  <c r="R1406" i="10"/>
  <c r="P1406" i="10"/>
  <c r="M1406" i="10"/>
  <c r="AC1405" i="10"/>
  <c r="AB1405" i="10"/>
  <c r="AA1405" i="10"/>
  <c r="Z1405" i="10"/>
  <c r="Y1405" i="10"/>
  <c r="X1405" i="10"/>
  <c r="W1405" i="10"/>
  <c r="V1405" i="10"/>
  <c r="U1405" i="10"/>
  <c r="T1405" i="10"/>
  <c r="S1405" i="10"/>
  <c r="R1405" i="10"/>
  <c r="Q1405" i="10"/>
  <c r="P1405" i="10"/>
  <c r="O1405" i="10"/>
  <c r="N1405" i="10"/>
  <c r="M1405" i="10"/>
  <c r="AC1404" i="10"/>
  <c r="AB1404" i="10"/>
  <c r="AA1404" i="10"/>
  <c r="Z1404" i="10"/>
  <c r="Y1404" i="10"/>
  <c r="X1404" i="10"/>
  <c r="W1404" i="10"/>
  <c r="V1404" i="10"/>
  <c r="U1404" i="10"/>
  <c r="T1404" i="10"/>
  <c r="S1404" i="10"/>
  <c r="R1404" i="10"/>
  <c r="Q1404" i="10"/>
  <c r="P1404" i="10"/>
  <c r="O1404" i="10"/>
  <c r="M1404" i="10"/>
  <c r="N1404" i="10" s="1"/>
  <c r="AC1403" i="10"/>
  <c r="AB1403" i="10"/>
  <c r="AA1403" i="10"/>
  <c r="Z1403" i="10"/>
  <c r="Y1403" i="10"/>
  <c r="Y1402" i="10" s="1"/>
  <c r="X1403" i="10"/>
  <c r="W1403" i="10"/>
  <c r="V1403" i="10"/>
  <c r="U1403" i="10"/>
  <c r="U1402" i="10" s="1"/>
  <c r="T1403" i="10"/>
  <c r="S1403" i="10"/>
  <c r="R1403" i="10"/>
  <c r="Q1403" i="10"/>
  <c r="Q1402" i="10" s="1"/>
  <c r="P1403" i="10"/>
  <c r="O1403" i="10"/>
  <c r="N1403" i="10"/>
  <c r="M1403" i="10"/>
  <c r="AC1402" i="10"/>
  <c r="AA1402" i="10"/>
  <c r="W1402" i="10"/>
  <c r="S1402" i="10"/>
  <c r="O1402" i="10"/>
  <c r="M1402" i="10"/>
  <c r="AC1401" i="10"/>
  <c r="AB1401" i="10"/>
  <c r="AA1401" i="10"/>
  <c r="AA1399" i="10" s="1"/>
  <c r="Z1401" i="10"/>
  <c r="Y1401" i="10"/>
  <c r="Y1399" i="10" s="1"/>
  <c r="X1401" i="10"/>
  <c r="W1401" i="10"/>
  <c r="W1399" i="10" s="1"/>
  <c r="V1401" i="10"/>
  <c r="U1401" i="10"/>
  <c r="U1399" i="10" s="1"/>
  <c r="T1401" i="10"/>
  <c r="S1401" i="10"/>
  <c r="S1399" i="10" s="1"/>
  <c r="R1401" i="10"/>
  <c r="Q1401" i="10"/>
  <c r="Q1399" i="10" s="1"/>
  <c r="P1401" i="10"/>
  <c r="O1401" i="10"/>
  <c r="O1399" i="10" s="1"/>
  <c r="N1401" i="10"/>
  <c r="M1401" i="10"/>
  <c r="AC1400" i="10"/>
  <c r="AB1400" i="10"/>
  <c r="AA1400" i="10"/>
  <c r="Z1400" i="10"/>
  <c r="Y1400" i="10"/>
  <c r="X1400" i="10"/>
  <c r="W1400" i="10"/>
  <c r="V1400" i="10"/>
  <c r="U1400" i="10"/>
  <c r="T1400" i="10"/>
  <c r="S1400" i="10"/>
  <c r="R1400" i="10"/>
  <c r="Q1400" i="10"/>
  <c r="P1400" i="10"/>
  <c r="O1400" i="10"/>
  <c r="M1400" i="10"/>
  <c r="N1400" i="10" s="1"/>
  <c r="N1399" i="10" s="1"/>
  <c r="AC1399" i="10"/>
  <c r="AB1399" i="10"/>
  <c r="Z1399" i="10"/>
  <c r="X1399" i="10"/>
  <c r="V1399" i="10"/>
  <c r="T1399" i="10"/>
  <c r="R1399" i="10"/>
  <c r="P1399" i="10"/>
  <c r="M1399" i="10"/>
  <c r="AC1398" i="10"/>
  <c r="AB1398" i="10"/>
  <c r="AA1398" i="10"/>
  <c r="Z1398" i="10"/>
  <c r="Z1395" i="10" s="1"/>
  <c r="Y1398" i="10"/>
  <c r="X1398" i="10"/>
  <c r="W1398" i="10"/>
  <c r="V1398" i="10"/>
  <c r="V1395" i="10" s="1"/>
  <c r="U1398" i="10"/>
  <c r="T1398" i="10"/>
  <c r="S1398" i="10"/>
  <c r="R1398" i="10"/>
  <c r="R1395" i="10" s="1"/>
  <c r="Q1398" i="10"/>
  <c r="P1398" i="10"/>
  <c r="O1398" i="10"/>
  <c r="N1398" i="10"/>
  <c r="M1398" i="10"/>
  <c r="AC1397" i="10"/>
  <c r="AB1397" i="10"/>
  <c r="AA1397" i="10"/>
  <c r="Z1397" i="10"/>
  <c r="Y1397" i="10"/>
  <c r="X1397" i="10"/>
  <c r="W1397" i="10"/>
  <c r="V1397" i="10"/>
  <c r="U1397" i="10"/>
  <c r="T1397" i="10"/>
  <c r="S1397" i="10"/>
  <c r="R1397" i="10"/>
  <c r="Q1397" i="10"/>
  <c r="P1397" i="10"/>
  <c r="O1397" i="10"/>
  <c r="M1397" i="10"/>
  <c r="N1397" i="10" s="1"/>
  <c r="AC1396" i="10"/>
  <c r="AB1396" i="10"/>
  <c r="AA1396" i="10"/>
  <c r="AA1395" i="10" s="1"/>
  <c r="Z1396" i="10"/>
  <c r="Y1396" i="10"/>
  <c r="Y1395" i="10" s="1"/>
  <c r="X1396" i="10"/>
  <c r="W1396" i="10"/>
  <c r="W1395" i="10" s="1"/>
  <c r="V1396" i="10"/>
  <c r="U1396" i="10"/>
  <c r="U1395" i="10" s="1"/>
  <c r="T1396" i="10"/>
  <c r="S1396" i="10"/>
  <c r="S1395" i="10" s="1"/>
  <c r="R1396" i="10"/>
  <c r="Q1396" i="10"/>
  <c r="Q1395" i="10" s="1"/>
  <c r="P1396" i="10"/>
  <c r="O1396" i="10"/>
  <c r="O1395" i="10" s="1"/>
  <c r="N1396" i="10"/>
  <c r="M1396" i="10"/>
  <c r="AC1395" i="10"/>
  <c r="AB1395" i="10"/>
  <c r="X1395" i="10"/>
  <c r="T1395" i="10"/>
  <c r="P1395" i="10"/>
  <c r="M1395" i="10"/>
  <c r="AC1394" i="10"/>
  <c r="AB1394" i="10"/>
  <c r="AA1394" i="10"/>
  <c r="Z1394" i="10"/>
  <c r="Y1394" i="10"/>
  <c r="X1394" i="10"/>
  <c r="W1394" i="10"/>
  <c r="V1394" i="10"/>
  <c r="U1394" i="10"/>
  <c r="T1394" i="10"/>
  <c r="S1394" i="10"/>
  <c r="R1394" i="10"/>
  <c r="Q1394" i="10"/>
  <c r="P1394" i="10"/>
  <c r="O1394" i="10"/>
  <c r="M1394" i="10"/>
  <c r="N1394" i="10" s="1"/>
  <c r="AC1393" i="10"/>
  <c r="AB1393" i="10"/>
  <c r="AB1392" i="10" s="1"/>
  <c r="AA1393" i="10"/>
  <c r="Z1393" i="10"/>
  <c r="Z1392" i="10" s="1"/>
  <c r="Y1393" i="10"/>
  <c r="Y1392" i="10" s="1"/>
  <c r="X1393" i="10"/>
  <c r="X1392" i="10" s="1"/>
  <c r="W1393" i="10"/>
  <c r="V1393" i="10"/>
  <c r="V1392" i="10" s="1"/>
  <c r="U1393" i="10"/>
  <c r="U1392" i="10" s="1"/>
  <c r="T1393" i="10"/>
  <c r="T1392" i="10" s="1"/>
  <c r="S1393" i="10"/>
  <c r="R1393" i="10"/>
  <c r="R1392" i="10" s="1"/>
  <c r="Q1393" i="10"/>
  <c r="Q1392" i="10" s="1"/>
  <c r="P1393" i="10"/>
  <c r="P1392" i="10" s="1"/>
  <c r="O1393" i="10"/>
  <c r="N1393" i="10"/>
  <c r="M1393" i="10"/>
  <c r="AC1392" i="10"/>
  <c r="AA1392" i="10"/>
  <c r="W1392" i="10"/>
  <c r="S1392" i="10"/>
  <c r="O1392" i="10"/>
  <c r="M1392" i="10"/>
  <c r="AC1390" i="10"/>
  <c r="AB1390" i="10"/>
  <c r="AA1390" i="10"/>
  <c r="Z1390" i="10"/>
  <c r="Y1390" i="10"/>
  <c r="X1390" i="10"/>
  <c r="W1390" i="10"/>
  <c r="V1390" i="10"/>
  <c r="U1390" i="10"/>
  <c r="T1390" i="10"/>
  <c r="S1390" i="10"/>
  <c r="R1390" i="10"/>
  <c r="Q1390" i="10"/>
  <c r="P1390" i="10"/>
  <c r="O1390" i="10"/>
  <c r="N1390" i="10"/>
  <c r="M1390" i="10"/>
  <c r="AC1389" i="10"/>
  <c r="AB1389" i="10"/>
  <c r="AA1389" i="10"/>
  <c r="Z1389" i="10"/>
  <c r="Y1389" i="10"/>
  <c r="X1389" i="10"/>
  <c r="W1389" i="10"/>
  <c r="V1389" i="10"/>
  <c r="U1389" i="10"/>
  <c r="T1389" i="10"/>
  <c r="S1389" i="10"/>
  <c r="R1389" i="10"/>
  <c r="Q1389" i="10"/>
  <c r="P1389" i="10"/>
  <c r="O1389" i="10"/>
  <c r="M1389" i="10"/>
  <c r="N1389" i="10" s="1"/>
  <c r="AC1388" i="10"/>
  <c r="AB1388" i="10"/>
  <c r="AA1388" i="10"/>
  <c r="Z1388" i="10"/>
  <c r="Y1388" i="10"/>
  <c r="X1388" i="10"/>
  <c r="W1388" i="10"/>
  <c r="V1388" i="10"/>
  <c r="U1388" i="10"/>
  <c r="T1388" i="10"/>
  <c r="S1388" i="10"/>
  <c r="R1388" i="10"/>
  <c r="Q1388" i="10"/>
  <c r="P1388" i="10"/>
  <c r="O1388" i="10"/>
  <c r="M1388" i="10"/>
  <c r="N1388" i="10" s="1"/>
  <c r="N1387" i="10" s="1"/>
  <c r="AC1387" i="10"/>
  <c r="AB1387" i="10"/>
  <c r="AA1387" i="10"/>
  <c r="Z1387" i="10"/>
  <c r="Y1387" i="10"/>
  <c r="X1387" i="10"/>
  <c r="W1387" i="10"/>
  <c r="V1387" i="10"/>
  <c r="U1387" i="10"/>
  <c r="T1387" i="10"/>
  <c r="S1387" i="10"/>
  <c r="R1387" i="10"/>
  <c r="Q1387" i="10"/>
  <c r="P1387" i="10"/>
  <c r="O1387" i="10"/>
  <c r="M1387" i="10"/>
  <c r="AC1386" i="10"/>
  <c r="AB1386" i="10"/>
  <c r="AA1386" i="10"/>
  <c r="Z1386" i="10"/>
  <c r="Y1386" i="10"/>
  <c r="X1386" i="10"/>
  <c r="W1386" i="10"/>
  <c r="V1386" i="10"/>
  <c r="U1386" i="10"/>
  <c r="T1386" i="10"/>
  <c r="S1386" i="10"/>
  <c r="R1386" i="10"/>
  <c r="Q1386" i="10"/>
  <c r="P1386" i="10"/>
  <c r="O1386" i="10"/>
  <c r="M1386" i="10"/>
  <c r="N1386" i="10" s="1"/>
  <c r="AC1385" i="10"/>
  <c r="AB1385" i="10"/>
  <c r="AA1385" i="10"/>
  <c r="Z1385" i="10"/>
  <c r="Y1385" i="10"/>
  <c r="X1385" i="10"/>
  <c r="W1385" i="10"/>
  <c r="V1385" i="10"/>
  <c r="U1385" i="10"/>
  <c r="T1385" i="10"/>
  <c r="S1385" i="10"/>
  <c r="R1385" i="10"/>
  <c r="Q1385" i="10"/>
  <c r="P1385" i="10"/>
  <c r="O1385" i="10"/>
  <c r="M1385" i="10"/>
  <c r="N1385" i="10" s="1"/>
  <c r="AC1384" i="10"/>
  <c r="AB1384" i="10"/>
  <c r="AA1384" i="10"/>
  <c r="Z1384" i="10"/>
  <c r="Y1384" i="10"/>
  <c r="X1384" i="10"/>
  <c r="W1384" i="10"/>
  <c r="V1384" i="10"/>
  <c r="U1384" i="10"/>
  <c r="T1384" i="10"/>
  <c r="S1384" i="10"/>
  <c r="R1384" i="10"/>
  <c r="Q1384" i="10"/>
  <c r="P1384" i="10"/>
  <c r="O1384" i="10"/>
  <c r="M1384" i="10"/>
  <c r="N1384" i="10" s="1"/>
  <c r="N1383" i="10" s="1"/>
  <c r="AC1383" i="10"/>
  <c r="AB1383" i="10"/>
  <c r="AA1383" i="10"/>
  <c r="Z1383" i="10"/>
  <c r="Y1383" i="10"/>
  <c r="X1383" i="10"/>
  <c r="W1383" i="10"/>
  <c r="V1383" i="10"/>
  <c r="U1383" i="10"/>
  <c r="T1383" i="10"/>
  <c r="S1383" i="10"/>
  <c r="R1383" i="10"/>
  <c r="Q1383" i="10"/>
  <c r="P1383" i="10"/>
  <c r="O1383" i="10"/>
  <c r="M1383" i="10"/>
  <c r="AC1382" i="10"/>
  <c r="AB1382" i="10"/>
  <c r="AA1382" i="10"/>
  <c r="Z1382" i="10"/>
  <c r="Y1382" i="10"/>
  <c r="X1382" i="10"/>
  <c r="W1382" i="10"/>
  <c r="V1382" i="10"/>
  <c r="U1382" i="10"/>
  <c r="T1382" i="10"/>
  <c r="S1382" i="10"/>
  <c r="R1382" i="10"/>
  <c r="Q1382" i="10"/>
  <c r="P1382" i="10"/>
  <c r="O1382" i="10"/>
  <c r="N1382" i="10"/>
  <c r="M1382" i="10"/>
  <c r="AC1381" i="10"/>
  <c r="AB1381" i="10"/>
  <c r="AA1381" i="10"/>
  <c r="Z1381" i="10"/>
  <c r="Y1381" i="10"/>
  <c r="X1381" i="10"/>
  <c r="W1381" i="10"/>
  <c r="V1381" i="10"/>
  <c r="U1381" i="10"/>
  <c r="T1381" i="10"/>
  <c r="S1381" i="10"/>
  <c r="R1381" i="10"/>
  <c r="Q1381" i="10"/>
  <c r="P1381" i="10"/>
  <c r="O1381" i="10"/>
  <c r="M1381" i="10"/>
  <c r="N1381" i="10" s="1"/>
  <c r="AC1380" i="10"/>
  <c r="AB1380" i="10"/>
  <c r="AA1380" i="10"/>
  <c r="AA1379" i="10" s="1"/>
  <c r="Z1380" i="10"/>
  <c r="Y1380" i="10"/>
  <c r="X1380" i="10"/>
  <c r="W1380" i="10"/>
  <c r="V1380" i="10"/>
  <c r="U1380" i="10"/>
  <c r="T1380" i="10"/>
  <c r="S1380" i="10"/>
  <c r="R1380" i="10"/>
  <c r="Q1380" i="10"/>
  <c r="P1380" i="10"/>
  <c r="O1380" i="10"/>
  <c r="N1380" i="10"/>
  <c r="M1380" i="10"/>
  <c r="AC1379" i="10"/>
  <c r="AB1379" i="10"/>
  <c r="Z1379" i="10"/>
  <c r="Y1379" i="10"/>
  <c r="X1379" i="10"/>
  <c r="W1379" i="10"/>
  <c r="V1379" i="10"/>
  <c r="U1379" i="10"/>
  <c r="T1379" i="10"/>
  <c r="S1379" i="10"/>
  <c r="R1379" i="10"/>
  <c r="Q1379" i="10"/>
  <c r="P1379" i="10"/>
  <c r="O1379" i="10"/>
  <c r="M1379" i="10"/>
  <c r="AC1377" i="10"/>
  <c r="AB1377" i="10"/>
  <c r="AA1377" i="10"/>
  <c r="Z1377" i="10"/>
  <c r="Y1377" i="10"/>
  <c r="X1377" i="10"/>
  <c r="W1377" i="10"/>
  <c r="V1377" i="10"/>
  <c r="U1377" i="10"/>
  <c r="T1377" i="10"/>
  <c r="S1377" i="10"/>
  <c r="R1377" i="10"/>
  <c r="Q1377" i="10"/>
  <c r="P1377" i="10"/>
  <c r="O1377" i="10"/>
  <c r="N1377" i="10"/>
  <c r="M1377" i="10"/>
  <c r="AC1376" i="10"/>
  <c r="AB1376" i="10"/>
  <c r="AA1376" i="10"/>
  <c r="Z1376" i="10"/>
  <c r="Y1376" i="10"/>
  <c r="X1376" i="10"/>
  <c r="W1376" i="10"/>
  <c r="V1376" i="10"/>
  <c r="U1376" i="10"/>
  <c r="T1376" i="10"/>
  <c r="S1376" i="10"/>
  <c r="R1376" i="10"/>
  <c r="Q1376" i="10"/>
  <c r="P1376" i="10"/>
  <c r="O1376" i="10"/>
  <c r="M1376" i="10"/>
  <c r="N1376" i="10" s="1"/>
  <c r="AC1375" i="10"/>
  <c r="AB1375" i="10"/>
  <c r="AA1375" i="10"/>
  <c r="Z1375" i="10"/>
  <c r="Y1375" i="10"/>
  <c r="X1375" i="10"/>
  <c r="W1375" i="10"/>
  <c r="V1375" i="10"/>
  <c r="U1375" i="10"/>
  <c r="T1375" i="10"/>
  <c r="S1375" i="10"/>
  <c r="R1375" i="10"/>
  <c r="Q1375" i="10"/>
  <c r="P1375" i="10"/>
  <c r="O1375" i="10"/>
  <c r="M1375" i="10"/>
  <c r="N1375" i="10" s="1"/>
  <c r="AC1374" i="10"/>
  <c r="AB1374" i="10"/>
  <c r="AA1374" i="10"/>
  <c r="Z1374" i="10"/>
  <c r="Y1374" i="10"/>
  <c r="X1374" i="10"/>
  <c r="W1374" i="10"/>
  <c r="V1374" i="10"/>
  <c r="U1374" i="10"/>
  <c r="T1374" i="10"/>
  <c r="S1374" i="10"/>
  <c r="R1374" i="10"/>
  <c r="Q1374" i="10"/>
  <c r="P1374" i="10"/>
  <c r="O1374" i="10"/>
  <c r="M1374" i="10"/>
  <c r="N1374" i="10" s="1"/>
  <c r="N1373" i="10" s="1"/>
  <c r="AC1373" i="10"/>
  <c r="AB1373" i="10"/>
  <c r="AA1373" i="10"/>
  <c r="Z1373" i="10"/>
  <c r="Y1373" i="10"/>
  <c r="X1373" i="10"/>
  <c r="W1373" i="10"/>
  <c r="V1373" i="10"/>
  <c r="U1373" i="10"/>
  <c r="T1373" i="10"/>
  <c r="S1373" i="10"/>
  <c r="R1373" i="10"/>
  <c r="Q1373" i="10"/>
  <c r="P1373" i="10"/>
  <c r="O1373" i="10"/>
  <c r="M1373" i="10"/>
  <c r="AC1372" i="10"/>
  <c r="AB1372" i="10"/>
  <c r="AA1372" i="10"/>
  <c r="Z1372" i="10"/>
  <c r="Y1372" i="10"/>
  <c r="X1372" i="10"/>
  <c r="W1372" i="10"/>
  <c r="V1372" i="10"/>
  <c r="U1372" i="10"/>
  <c r="T1372" i="10"/>
  <c r="S1372" i="10"/>
  <c r="R1372" i="10"/>
  <c r="Q1372" i="10"/>
  <c r="P1372" i="10"/>
  <c r="O1372" i="10"/>
  <c r="M1372" i="10"/>
  <c r="N1372" i="10" s="1"/>
  <c r="AC1371" i="10"/>
  <c r="AB1371" i="10"/>
  <c r="AA1371" i="10"/>
  <c r="Z1371" i="10"/>
  <c r="Y1371" i="10"/>
  <c r="X1371" i="10"/>
  <c r="W1371" i="10"/>
  <c r="V1371" i="10"/>
  <c r="U1371" i="10"/>
  <c r="T1371" i="10"/>
  <c r="S1371" i="10"/>
  <c r="R1371" i="10"/>
  <c r="Q1371" i="10"/>
  <c r="P1371" i="10"/>
  <c r="O1371" i="10"/>
  <c r="N1371" i="10"/>
  <c r="M1371" i="10"/>
  <c r="AC1370" i="10"/>
  <c r="AB1370" i="10"/>
  <c r="AA1370" i="10"/>
  <c r="Z1370" i="10"/>
  <c r="Y1370" i="10"/>
  <c r="X1370" i="10"/>
  <c r="W1370" i="10"/>
  <c r="V1370" i="10"/>
  <c r="U1370" i="10"/>
  <c r="T1370" i="10"/>
  <c r="S1370" i="10"/>
  <c r="R1370" i="10"/>
  <c r="Q1370" i="10"/>
  <c r="P1370" i="10"/>
  <c r="O1370" i="10"/>
  <c r="M1370" i="10"/>
  <c r="N1370" i="10" s="1"/>
  <c r="AC1369" i="10"/>
  <c r="AB1369" i="10"/>
  <c r="AA1369" i="10"/>
  <c r="Z1369" i="10"/>
  <c r="Y1369" i="10"/>
  <c r="X1369" i="10"/>
  <c r="W1369" i="10"/>
  <c r="V1369" i="10"/>
  <c r="U1369" i="10"/>
  <c r="T1369" i="10"/>
  <c r="S1369" i="10"/>
  <c r="R1369" i="10"/>
  <c r="Q1369" i="10"/>
  <c r="P1369" i="10"/>
  <c r="O1369" i="10"/>
  <c r="M1369" i="10"/>
  <c r="N1369" i="10" s="1"/>
  <c r="AC1368" i="10"/>
  <c r="AB1368" i="10"/>
  <c r="AA1368" i="10"/>
  <c r="Z1368" i="10"/>
  <c r="Y1368" i="10"/>
  <c r="X1368" i="10"/>
  <c r="W1368" i="10"/>
  <c r="V1368" i="10"/>
  <c r="U1368" i="10"/>
  <c r="T1368" i="10"/>
  <c r="S1368" i="10"/>
  <c r="R1368" i="10"/>
  <c r="Q1368" i="10"/>
  <c r="P1368" i="10"/>
  <c r="O1368" i="10"/>
  <c r="M1368" i="10"/>
  <c r="AC1367" i="10"/>
  <c r="AB1367" i="10"/>
  <c r="AA1367" i="10"/>
  <c r="Z1367" i="10"/>
  <c r="Y1367" i="10"/>
  <c r="X1367" i="10"/>
  <c r="W1367" i="10"/>
  <c r="V1367" i="10"/>
  <c r="U1367" i="10"/>
  <c r="T1367" i="10"/>
  <c r="S1367" i="10"/>
  <c r="R1367" i="10"/>
  <c r="Q1367" i="10"/>
  <c r="P1367" i="10"/>
  <c r="O1367" i="10"/>
  <c r="N1367" i="10"/>
  <c r="M1367" i="10"/>
  <c r="AC1366" i="10"/>
  <c r="AB1366" i="10"/>
  <c r="AA1366" i="10"/>
  <c r="Z1366" i="10"/>
  <c r="Y1366" i="10"/>
  <c r="X1366" i="10"/>
  <c r="W1366" i="10"/>
  <c r="V1366" i="10"/>
  <c r="U1366" i="10"/>
  <c r="T1366" i="10"/>
  <c r="S1366" i="10"/>
  <c r="R1366" i="10"/>
  <c r="Q1366" i="10"/>
  <c r="P1366" i="10"/>
  <c r="O1366" i="10"/>
  <c r="M1366" i="10"/>
  <c r="N1366" i="10" s="1"/>
  <c r="AC1365" i="10"/>
  <c r="AB1365" i="10"/>
  <c r="AA1365" i="10"/>
  <c r="Z1365" i="10"/>
  <c r="Y1365" i="10"/>
  <c r="X1365" i="10"/>
  <c r="W1365" i="10"/>
  <c r="V1365" i="10"/>
  <c r="U1365" i="10"/>
  <c r="T1365" i="10"/>
  <c r="S1365" i="10"/>
  <c r="R1365" i="10"/>
  <c r="Q1365" i="10"/>
  <c r="P1365" i="10"/>
  <c r="O1365" i="10"/>
  <c r="M1365" i="10"/>
  <c r="N1365" i="10" s="1"/>
  <c r="AC1364" i="10"/>
  <c r="AB1364" i="10"/>
  <c r="AA1364" i="10"/>
  <c r="Z1364" i="10"/>
  <c r="Y1364" i="10"/>
  <c r="X1364" i="10"/>
  <c r="W1364" i="10"/>
  <c r="V1364" i="10"/>
  <c r="U1364" i="10"/>
  <c r="T1364" i="10"/>
  <c r="S1364" i="10"/>
  <c r="R1364" i="10"/>
  <c r="Q1364" i="10"/>
  <c r="P1364" i="10"/>
  <c r="O1364" i="10"/>
  <c r="M1364" i="10"/>
  <c r="N1364" i="10" s="1"/>
  <c r="N1363" i="10" s="1"/>
  <c r="AC1363" i="10"/>
  <c r="AB1363" i="10"/>
  <c r="AA1363" i="10"/>
  <c r="Z1363" i="10"/>
  <c r="Y1363" i="10"/>
  <c r="X1363" i="10"/>
  <c r="W1363" i="10"/>
  <c r="V1363" i="10"/>
  <c r="U1363" i="10"/>
  <c r="T1363" i="10"/>
  <c r="S1363" i="10"/>
  <c r="R1363" i="10"/>
  <c r="Q1363" i="10"/>
  <c r="P1363" i="10"/>
  <c r="O1363" i="10"/>
  <c r="M1363" i="10"/>
  <c r="M1518" i="10" s="1"/>
  <c r="M1360" i="10"/>
  <c r="M1359" i="10"/>
  <c r="M1358" i="10"/>
  <c r="R1356" i="9"/>
  <c r="R1356" i="10"/>
  <c r="AC1357" i="10"/>
  <c r="M1357" i="10"/>
  <c r="AC1356" i="10"/>
  <c r="AB1356" i="10"/>
  <c r="AA1356" i="10"/>
  <c r="Z1356" i="10"/>
  <c r="Y1356" i="10"/>
  <c r="X1356" i="10"/>
  <c r="W1356" i="10"/>
  <c r="V1356" i="10"/>
  <c r="U1356" i="10"/>
  <c r="M1356" i="10"/>
  <c r="S1356" i="10" s="1"/>
  <c r="AC1355" i="10"/>
  <c r="AB1355" i="10"/>
  <c r="AA1355" i="10"/>
  <c r="AA1354" i="10" s="1"/>
  <c r="Z1355" i="10"/>
  <c r="Y1355" i="10"/>
  <c r="X1355" i="10"/>
  <c r="W1355" i="10"/>
  <c r="V1355" i="10"/>
  <c r="U1355" i="10"/>
  <c r="T1355" i="10"/>
  <c r="S1355" i="10"/>
  <c r="R1355" i="10"/>
  <c r="M1355" i="10"/>
  <c r="Q1354" i="10" s="1"/>
  <c r="AC1354" i="10"/>
  <c r="AB1354" i="10"/>
  <c r="Z1354" i="10"/>
  <c r="Y1354" i="10"/>
  <c r="X1354" i="10"/>
  <c r="W1354" i="10"/>
  <c r="V1354" i="10"/>
  <c r="U1354" i="10"/>
  <c r="M1354" i="10"/>
  <c r="AC1353" i="10"/>
  <c r="AB1353" i="10"/>
  <c r="AA1353" i="10"/>
  <c r="Z1353" i="10"/>
  <c r="Y1353" i="10"/>
  <c r="X1353" i="10"/>
  <c r="W1353" i="10"/>
  <c r="V1353" i="10"/>
  <c r="U1353" i="10"/>
  <c r="T1353" i="10"/>
  <c r="S1353" i="10"/>
  <c r="R1353" i="10"/>
  <c r="Q1353" i="10"/>
  <c r="P1353" i="10"/>
  <c r="O1353" i="10"/>
  <c r="M1353" i="10"/>
  <c r="N1353" i="10" s="1"/>
  <c r="AC1352" i="10"/>
  <c r="AB1352" i="10"/>
  <c r="AB1351" i="10" s="1"/>
  <c r="AA1352" i="10"/>
  <c r="Z1352" i="10"/>
  <c r="Z1351" i="10" s="1"/>
  <c r="Y1352" i="10"/>
  <c r="X1352" i="10"/>
  <c r="X1351" i="10" s="1"/>
  <c r="W1352" i="10"/>
  <c r="V1352" i="10"/>
  <c r="V1351" i="10" s="1"/>
  <c r="U1352" i="10"/>
  <c r="T1352" i="10"/>
  <c r="S1352" i="10"/>
  <c r="R1352" i="10"/>
  <c r="Q1352" i="10"/>
  <c r="P1352" i="10"/>
  <c r="O1352" i="10"/>
  <c r="N1352" i="10"/>
  <c r="M1352" i="10"/>
  <c r="AC1351" i="10"/>
  <c r="AA1351" i="10"/>
  <c r="Y1351" i="10"/>
  <c r="W1351" i="10"/>
  <c r="U1351" i="10"/>
  <c r="T1351" i="10"/>
  <c r="S1351" i="10"/>
  <c r="R1351" i="10"/>
  <c r="Q1351" i="10"/>
  <c r="P1351" i="10"/>
  <c r="O1351" i="10"/>
  <c r="M1351" i="10"/>
  <c r="AC1350" i="10"/>
  <c r="AB1350" i="10"/>
  <c r="AA1350" i="10"/>
  <c r="Z1350" i="10"/>
  <c r="Y1350" i="10"/>
  <c r="X1350" i="10"/>
  <c r="W1350" i="10"/>
  <c r="V1350" i="10"/>
  <c r="U1350" i="10"/>
  <c r="T1350" i="10"/>
  <c r="S1350" i="10"/>
  <c r="R1350" i="10"/>
  <c r="Q1350" i="10"/>
  <c r="P1350" i="10"/>
  <c r="O1350" i="10"/>
  <c r="N1350" i="10"/>
  <c r="M1350" i="10"/>
  <c r="AC1349" i="10"/>
  <c r="AB1349" i="10"/>
  <c r="AA1349" i="10"/>
  <c r="Z1349" i="10"/>
  <c r="Y1349" i="10"/>
  <c r="X1349" i="10"/>
  <c r="W1349" i="10"/>
  <c r="V1349" i="10"/>
  <c r="U1349" i="10"/>
  <c r="T1349" i="10"/>
  <c r="S1349" i="10"/>
  <c r="R1349" i="10"/>
  <c r="Q1349" i="10"/>
  <c r="P1349" i="10"/>
  <c r="O1349" i="10"/>
  <c r="M1349" i="10"/>
  <c r="N1349" i="10" s="1"/>
  <c r="N1348" i="10" s="1"/>
  <c r="AC1348" i="10"/>
  <c r="AB1348" i="10"/>
  <c r="AA1348" i="10"/>
  <c r="Z1348" i="10"/>
  <c r="Y1348" i="10"/>
  <c r="X1348" i="10"/>
  <c r="W1348" i="10"/>
  <c r="V1348" i="10"/>
  <c r="U1348" i="10"/>
  <c r="T1348" i="10"/>
  <c r="S1348" i="10"/>
  <c r="R1348" i="10"/>
  <c r="Q1348" i="10"/>
  <c r="P1348" i="10"/>
  <c r="O1348" i="10"/>
  <c r="M1348" i="10"/>
  <c r="AC1347" i="10"/>
  <c r="AB1347" i="10"/>
  <c r="AA1347" i="10"/>
  <c r="Z1347" i="10"/>
  <c r="Y1347" i="10"/>
  <c r="X1347" i="10"/>
  <c r="W1347" i="10"/>
  <c r="V1347" i="10"/>
  <c r="U1347" i="10"/>
  <c r="T1347" i="10"/>
  <c r="S1347" i="10"/>
  <c r="R1347" i="10"/>
  <c r="Q1347" i="10"/>
  <c r="P1347" i="10"/>
  <c r="O1347" i="10"/>
  <c r="M1347" i="10"/>
  <c r="N1347" i="10" s="1"/>
  <c r="AC1346" i="10"/>
  <c r="AB1346" i="10"/>
  <c r="AB1345" i="10" s="1"/>
  <c r="AA1346" i="10"/>
  <c r="Z1346" i="10"/>
  <c r="Z1345" i="10" s="1"/>
  <c r="Y1346" i="10"/>
  <c r="X1346" i="10"/>
  <c r="X1345" i="10" s="1"/>
  <c r="W1346" i="10"/>
  <c r="V1346" i="10"/>
  <c r="V1345" i="10" s="1"/>
  <c r="U1346" i="10"/>
  <c r="T1346" i="10"/>
  <c r="T1345" i="10" s="1"/>
  <c r="S1346" i="10"/>
  <c r="R1346" i="10"/>
  <c r="R1345" i="10" s="1"/>
  <c r="Q1346" i="10"/>
  <c r="P1346" i="10"/>
  <c r="P1345" i="10" s="1"/>
  <c r="O1346" i="10"/>
  <c r="N1346" i="10"/>
  <c r="M1346" i="10"/>
  <c r="AC1345" i="10"/>
  <c r="AA1345" i="10"/>
  <c r="Y1345" i="10"/>
  <c r="W1345" i="10"/>
  <c r="U1345" i="10"/>
  <c r="S1345" i="10"/>
  <c r="Q1345" i="10"/>
  <c r="O1345" i="10"/>
  <c r="M1345" i="10"/>
  <c r="AC1344" i="10"/>
  <c r="AB1344" i="10"/>
  <c r="AA1344" i="10"/>
  <c r="Z1344" i="10"/>
  <c r="Y1344" i="10"/>
  <c r="X1344" i="10"/>
  <c r="W1344" i="10"/>
  <c r="V1344" i="10"/>
  <c r="U1344" i="10"/>
  <c r="T1344" i="10"/>
  <c r="S1344" i="10"/>
  <c r="R1344" i="10"/>
  <c r="Q1344" i="10"/>
  <c r="P1344" i="10"/>
  <c r="O1344" i="10"/>
  <c r="N1344" i="10"/>
  <c r="M1344" i="10"/>
  <c r="AC1343" i="10"/>
  <c r="AB1343" i="10"/>
  <c r="AA1343" i="10"/>
  <c r="Z1343" i="10"/>
  <c r="Y1343" i="10"/>
  <c r="X1343" i="10"/>
  <c r="W1343" i="10"/>
  <c r="V1343" i="10"/>
  <c r="U1343" i="10"/>
  <c r="T1343" i="10"/>
  <c r="S1343" i="10"/>
  <c r="R1343" i="10"/>
  <c r="Q1343" i="10"/>
  <c r="P1343" i="10"/>
  <c r="O1343" i="10"/>
  <c r="M1343" i="10"/>
  <c r="N1343" i="10" s="1"/>
  <c r="AC1342" i="10"/>
  <c r="AB1342" i="10"/>
  <c r="AA1342" i="10"/>
  <c r="Z1342" i="10"/>
  <c r="Y1342" i="10"/>
  <c r="X1342" i="10"/>
  <c r="W1342" i="10"/>
  <c r="V1342" i="10"/>
  <c r="U1342" i="10"/>
  <c r="T1342" i="10"/>
  <c r="S1342" i="10"/>
  <c r="R1342" i="10"/>
  <c r="Q1342" i="10"/>
  <c r="P1342" i="10"/>
  <c r="O1342" i="10"/>
  <c r="M1342" i="10"/>
  <c r="AC1341" i="10"/>
  <c r="AB1341" i="10"/>
  <c r="AA1341" i="10"/>
  <c r="Z1341" i="10"/>
  <c r="Y1341" i="10"/>
  <c r="X1341" i="10"/>
  <c r="W1341" i="10"/>
  <c r="V1341" i="10"/>
  <c r="U1341" i="10"/>
  <c r="T1341" i="10"/>
  <c r="S1341" i="10"/>
  <c r="R1341" i="10"/>
  <c r="Q1341" i="10"/>
  <c r="P1341" i="10"/>
  <c r="O1341" i="10"/>
  <c r="M1341" i="10"/>
  <c r="N1341" i="10" s="1"/>
  <c r="AC1340" i="10"/>
  <c r="AB1340" i="10"/>
  <c r="AB1339" i="10" s="1"/>
  <c r="AA1340" i="10"/>
  <c r="Z1340" i="10"/>
  <c r="Z1339" i="10" s="1"/>
  <c r="Y1340" i="10"/>
  <c r="X1340" i="10"/>
  <c r="X1339" i="10" s="1"/>
  <c r="W1340" i="10"/>
  <c r="V1340" i="10"/>
  <c r="V1339" i="10" s="1"/>
  <c r="U1340" i="10"/>
  <c r="T1340" i="10"/>
  <c r="T1339" i="10" s="1"/>
  <c r="S1340" i="10"/>
  <c r="R1340" i="10"/>
  <c r="R1339" i="10" s="1"/>
  <c r="Q1340" i="10"/>
  <c r="P1340" i="10"/>
  <c r="P1339" i="10" s="1"/>
  <c r="O1340" i="10"/>
  <c r="N1340" i="10"/>
  <c r="M1340" i="10"/>
  <c r="AC1339" i="10"/>
  <c r="AA1339" i="10"/>
  <c r="Y1339" i="10"/>
  <c r="W1339" i="10"/>
  <c r="U1339" i="10"/>
  <c r="S1339" i="10"/>
  <c r="Q1339" i="10"/>
  <c r="O1339" i="10"/>
  <c r="M1339" i="10"/>
  <c r="AC1338" i="10"/>
  <c r="AB1338" i="10"/>
  <c r="AA1338" i="10"/>
  <c r="Z1338" i="10"/>
  <c r="Y1338" i="10"/>
  <c r="X1338" i="10"/>
  <c r="W1338" i="10"/>
  <c r="V1338" i="10"/>
  <c r="U1338" i="10"/>
  <c r="T1338" i="10"/>
  <c r="S1338" i="10"/>
  <c r="R1338" i="10"/>
  <c r="Q1338" i="10"/>
  <c r="P1338" i="10"/>
  <c r="O1338" i="10"/>
  <c r="N1338" i="10"/>
  <c r="M1338" i="10"/>
  <c r="AC1337" i="10"/>
  <c r="AB1337" i="10"/>
  <c r="AA1337" i="10"/>
  <c r="Z1337" i="10"/>
  <c r="Y1337" i="10"/>
  <c r="X1337" i="10"/>
  <c r="W1337" i="10"/>
  <c r="V1337" i="10"/>
  <c r="U1337" i="10"/>
  <c r="T1337" i="10"/>
  <c r="S1337" i="10"/>
  <c r="R1337" i="10"/>
  <c r="Q1337" i="10"/>
  <c r="P1337" i="10"/>
  <c r="O1337" i="10"/>
  <c r="M1337" i="10"/>
  <c r="N1337" i="10" s="1"/>
  <c r="N1336" i="10" s="1"/>
  <c r="AC1336" i="10"/>
  <c r="AB1336" i="10"/>
  <c r="Z1336" i="10"/>
  <c r="X1336" i="10"/>
  <c r="W1336" i="10"/>
  <c r="V1336" i="10"/>
  <c r="U1336" i="10"/>
  <c r="T1336" i="10"/>
  <c r="S1336" i="10"/>
  <c r="R1336" i="10"/>
  <c r="Q1336" i="10"/>
  <c r="P1336" i="10"/>
  <c r="O1336" i="10"/>
  <c r="M1336" i="10"/>
  <c r="AC1334" i="10"/>
  <c r="AB1334" i="10"/>
  <c r="AA1334" i="10"/>
  <c r="Z1334" i="10"/>
  <c r="Y1334" i="10"/>
  <c r="X1334" i="10"/>
  <c r="W1334" i="10"/>
  <c r="V1334" i="10"/>
  <c r="U1334" i="10"/>
  <c r="T1334" i="10"/>
  <c r="S1334" i="10"/>
  <c r="R1334" i="10"/>
  <c r="Q1334" i="10"/>
  <c r="P1334" i="10"/>
  <c r="O1334" i="10"/>
  <c r="N1334" i="10"/>
  <c r="M1334" i="10"/>
  <c r="AC1333" i="10"/>
  <c r="AB1333" i="10"/>
  <c r="AA1333" i="10"/>
  <c r="Z1333" i="10"/>
  <c r="Y1333" i="10"/>
  <c r="X1333" i="10"/>
  <c r="W1333" i="10"/>
  <c r="V1333" i="10"/>
  <c r="U1333" i="10"/>
  <c r="T1333" i="10"/>
  <c r="S1333" i="10"/>
  <c r="R1333" i="10"/>
  <c r="Q1333" i="10"/>
  <c r="P1333" i="10"/>
  <c r="O1333" i="10"/>
  <c r="M1333" i="10"/>
  <c r="N1333" i="10" s="1"/>
  <c r="AC1332" i="10"/>
  <c r="AB1332" i="10"/>
  <c r="AA1332" i="10"/>
  <c r="Z1332" i="10"/>
  <c r="Y1332" i="10"/>
  <c r="X1332" i="10"/>
  <c r="W1332" i="10"/>
  <c r="V1332" i="10"/>
  <c r="U1332" i="10"/>
  <c r="T1332" i="10"/>
  <c r="S1332" i="10"/>
  <c r="R1332" i="10"/>
  <c r="Q1332" i="10"/>
  <c r="P1332" i="10"/>
  <c r="O1332" i="10"/>
  <c r="M1332" i="10"/>
  <c r="N1332" i="10" s="1"/>
  <c r="N1331" i="10" s="1"/>
  <c r="AC1331" i="10"/>
  <c r="AB1331" i="10"/>
  <c r="AA1331" i="10"/>
  <c r="Z1331" i="10"/>
  <c r="Y1331" i="10"/>
  <c r="X1331" i="10"/>
  <c r="W1331" i="10"/>
  <c r="V1331" i="10"/>
  <c r="U1331" i="10"/>
  <c r="T1331" i="10"/>
  <c r="S1331" i="10"/>
  <c r="R1331" i="10"/>
  <c r="Q1331" i="10"/>
  <c r="P1331" i="10"/>
  <c r="O1331" i="10"/>
  <c r="M1331" i="10"/>
  <c r="AC1330" i="10"/>
  <c r="AB1330" i="10"/>
  <c r="AA1330" i="10"/>
  <c r="Z1330" i="10"/>
  <c r="Y1330" i="10"/>
  <c r="X1330" i="10"/>
  <c r="W1330" i="10"/>
  <c r="V1330" i="10"/>
  <c r="U1330" i="10"/>
  <c r="T1330" i="10"/>
  <c r="S1330" i="10"/>
  <c r="R1330" i="10"/>
  <c r="Q1330" i="10"/>
  <c r="P1330" i="10"/>
  <c r="O1330" i="10"/>
  <c r="N1330" i="10"/>
  <c r="M1330" i="10"/>
  <c r="AC1329" i="10"/>
  <c r="AB1329" i="10"/>
  <c r="AA1329" i="10"/>
  <c r="Z1329" i="10"/>
  <c r="Y1329" i="10"/>
  <c r="X1329" i="10"/>
  <c r="W1329" i="10"/>
  <c r="V1329" i="10"/>
  <c r="U1329" i="10"/>
  <c r="T1329" i="10"/>
  <c r="S1329" i="10"/>
  <c r="R1329" i="10"/>
  <c r="Q1329" i="10"/>
  <c r="P1329" i="10"/>
  <c r="O1329" i="10"/>
  <c r="M1329" i="10"/>
  <c r="N1329" i="10" s="1"/>
  <c r="N1328" i="10" s="1"/>
  <c r="AC1328" i="10"/>
  <c r="AB1328" i="10"/>
  <c r="AA1328" i="10"/>
  <c r="Z1328" i="10"/>
  <c r="Y1328" i="10"/>
  <c r="X1328" i="10"/>
  <c r="W1328" i="10"/>
  <c r="V1328" i="10"/>
  <c r="U1328" i="10"/>
  <c r="T1328" i="10"/>
  <c r="S1328" i="10"/>
  <c r="R1328" i="10"/>
  <c r="Q1328" i="10"/>
  <c r="P1328" i="10"/>
  <c r="O1328" i="10"/>
  <c r="M1328" i="10"/>
  <c r="AC1327" i="10"/>
  <c r="AB1327" i="10"/>
  <c r="AA1327" i="10"/>
  <c r="Z1327" i="10"/>
  <c r="Y1327" i="10"/>
  <c r="X1327" i="10"/>
  <c r="W1327" i="10"/>
  <c r="V1327" i="10"/>
  <c r="U1327" i="10"/>
  <c r="T1327" i="10"/>
  <c r="S1327" i="10"/>
  <c r="R1327" i="10"/>
  <c r="Q1327" i="10"/>
  <c r="P1327" i="10"/>
  <c r="O1327" i="10"/>
  <c r="M1327" i="10"/>
  <c r="N1327" i="10" s="1"/>
  <c r="AC1326" i="10"/>
  <c r="AB1326" i="10"/>
  <c r="AA1326" i="10"/>
  <c r="Z1326" i="10"/>
  <c r="Y1326" i="10"/>
  <c r="X1326" i="10"/>
  <c r="W1326" i="10"/>
  <c r="V1326" i="10"/>
  <c r="U1326" i="10"/>
  <c r="T1326" i="10"/>
  <c r="S1326" i="10"/>
  <c r="R1326" i="10"/>
  <c r="Q1326" i="10"/>
  <c r="P1326" i="10"/>
  <c r="O1326" i="10"/>
  <c r="N1326" i="10"/>
  <c r="M1326" i="10"/>
  <c r="AC1325" i="10"/>
  <c r="AB1325" i="10"/>
  <c r="AA1325" i="10"/>
  <c r="Z1325" i="10"/>
  <c r="Y1325" i="10"/>
  <c r="X1325" i="10"/>
  <c r="W1325" i="10"/>
  <c r="V1325" i="10"/>
  <c r="U1325" i="10"/>
  <c r="T1325" i="10"/>
  <c r="S1325" i="10"/>
  <c r="R1325" i="10"/>
  <c r="Q1325" i="10"/>
  <c r="P1325" i="10"/>
  <c r="O1325" i="10"/>
  <c r="M1325" i="10"/>
  <c r="N1325" i="10" s="1"/>
  <c r="N1324" i="10" s="1"/>
  <c r="AC1324" i="10"/>
  <c r="AB1324" i="10"/>
  <c r="AA1324" i="10"/>
  <c r="Z1324" i="10"/>
  <c r="Y1324" i="10"/>
  <c r="X1324" i="10"/>
  <c r="W1324" i="10"/>
  <c r="V1324" i="10"/>
  <c r="U1324" i="10"/>
  <c r="T1324" i="10"/>
  <c r="S1324" i="10"/>
  <c r="R1324" i="10"/>
  <c r="Q1324" i="10"/>
  <c r="P1324" i="10"/>
  <c r="O1324" i="10"/>
  <c r="M1324" i="10"/>
  <c r="AC1323" i="10"/>
  <c r="AB1323" i="10"/>
  <c r="AA1323" i="10"/>
  <c r="Z1323" i="10"/>
  <c r="Y1323" i="10"/>
  <c r="X1323" i="10"/>
  <c r="W1323" i="10"/>
  <c r="V1323" i="10"/>
  <c r="U1323" i="10"/>
  <c r="T1323" i="10"/>
  <c r="S1323" i="10"/>
  <c r="R1323" i="10"/>
  <c r="Q1323" i="10"/>
  <c r="P1323" i="10"/>
  <c r="O1323" i="10"/>
  <c r="N1323" i="10"/>
  <c r="M1323" i="10"/>
  <c r="AC1322" i="10"/>
  <c r="AB1322" i="10"/>
  <c r="AA1322" i="10"/>
  <c r="Z1322" i="10"/>
  <c r="Y1322" i="10"/>
  <c r="X1322" i="10"/>
  <c r="W1322" i="10"/>
  <c r="V1322" i="10"/>
  <c r="U1322" i="10"/>
  <c r="T1322" i="10"/>
  <c r="S1322" i="10"/>
  <c r="R1322" i="10"/>
  <c r="Q1322" i="10"/>
  <c r="P1322" i="10"/>
  <c r="O1322" i="10"/>
  <c r="M1322" i="10"/>
  <c r="N1322" i="10" s="1"/>
  <c r="N1321" i="10" s="1"/>
  <c r="AC1321" i="10"/>
  <c r="AB1321" i="10"/>
  <c r="AA1321" i="10"/>
  <c r="Z1321" i="10"/>
  <c r="Y1321" i="10"/>
  <c r="X1321" i="10"/>
  <c r="W1321" i="10"/>
  <c r="V1321" i="10"/>
  <c r="U1321" i="10"/>
  <c r="T1321" i="10"/>
  <c r="S1321" i="10"/>
  <c r="R1321" i="10"/>
  <c r="Q1321" i="10"/>
  <c r="P1321" i="10"/>
  <c r="O1321" i="10"/>
  <c r="M1321" i="10"/>
  <c r="AC1320" i="10"/>
  <c r="AB1320" i="10"/>
  <c r="AA1320" i="10"/>
  <c r="Z1320" i="10"/>
  <c r="Y1320" i="10"/>
  <c r="X1320" i="10"/>
  <c r="W1320" i="10"/>
  <c r="V1320" i="10"/>
  <c r="U1320" i="10"/>
  <c r="T1320" i="10"/>
  <c r="S1320" i="10"/>
  <c r="R1320" i="10"/>
  <c r="Q1320" i="10"/>
  <c r="P1320" i="10"/>
  <c r="O1320" i="10"/>
  <c r="N1320" i="10"/>
  <c r="M1320" i="10"/>
  <c r="AC1319" i="10"/>
  <c r="AB1319" i="10"/>
  <c r="AA1319" i="10"/>
  <c r="Z1319" i="10"/>
  <c r="Y1319" i="10"/>
  <c r="X1319" i="10"/>
  <c r="W1319" i="10"/>
  <c r="V1319" i="10"/>
  <c r="U1319" i="10"/>
  <c r="T1319" i="10"/>
  <c r="S1319" i="10"/>
  <c r="R1319" i="10"/>
  <c r="Q1319" i="10"/>
  <c r="P1319" i="10"/>
  <c r="O1319" i="10"/>
  <c r="M1319" i="10"/>
  <c r="N1319" i="10" s="1"/>
  <c r="AC1318" i="10"/>
  <c r="AB1318" i="10"/>
  <c r="AA1318" i="10"/>
  <c r="Z1318" i="10"/>
  <c r="Y1318" i="10"/>
  <c r="X1318" i="10"/>
  <c r="W1318" i="10"/>
  <c r="V1318" i="10"/>
  <c r="U1318" i="10"/>
  <c r="T1318" i="10"/>
  <c r="S1318" i="10"/>
  <c r="R1318" i="10"/>
  <c r="Q1318" i="10"/>
  <c r="P1318" i="10"/>
  <c r="O1318" i="10"/>
  <c r="N1318" i="10"/>
  <c r="M1318" i="10"/>
  <c r="AC1317" i="10"/>
  <c r="AB1317" i="10"/>
  <c r="AA1317" i="10"/>
  <c r="Z1317" i="10"/>
  <c r="Y1317" i="10"/>
  <c r="X1317" i="10"/>
  <c r="W1317" i="10"/>
  <c r="V1317" i="10"/>
  <c r="U1317" i="10"/>
  <c r="T1317" i="10"/>
  <c r="S1317" i="10"/>
  <c r="R1317" i="10"/>
  <c r="Q1317" i="10"/>
  <c r="P1317" i="10"/>
  <c r="O1317" i="10"/>
  <c r="M1317" i="10"/>
  <c r="AC1316" i="10"/>
  <c r="AB1316" i="10"/>
  <c r="AA1316" i="10"/>
  <c r="Z1316" i="10"/>
  <c r="Y1316" i="10"/>
  <c r="X1316" i="10"/>
  <c r="W1316" i="10"/>
  <c r="V1316" i="10"/>
  <c r="U1316" i="10"/>
  <c r="T1316" i="10"/>
  <c r="S1316" i="10"/>
  <c r="R1316" i="10"/>
  <c r="Q1316" i="10"/>
  <c r="P1316" i="10"/>
  <c r="O1316" i="10"/>
  <c r="N1316" i="10"/>
  <c r="M1316" i="10"/>
  <c r="AC1315" i="10"/>
  <c r="AB1315" i="10"/>
  <c r="AA1315" i="10"/>
  <c r="Z1315" i="10"/>
  <c r="Y1315" i="10"/>
  <c r="X1315" i="10"/>
  <c r="W1315" i="10"/>
  <c r="V1315" i="10"/>
  <c r="U1315" i="10"/>
  <c r="T1315" i="10"/>
  <c r="S1315" i="10"/>
  <c r="R1315" i="10"/>
  <c r="Q1315" i="10"/>
  <c r="P1315" i="10"/>
  <c r="O1315" i="10"/>
  <c r="M1315" i="10"/>
  <c r="N1315" i="10" s="1"/>
  <c r="N1314" i="10" s="1"/>
  <c r="AC1314" i="10"/>
  <c r="AB1314" i="10"/>
  <c r="AA1314" i="10"/>
  <c r="Z1314" i="10"/>
  <c r="Y1314" i="10"/>
  <c r="X1314" i="10"/>
  <c r="W1314" i="10"/>
  <c r="V1314" i="10"/>
  <c r="U1314" i="10"/>
  <c r="T1314" i="10"/>
  <c r="S1314" i="10"/>
  <c r="R1314" i="10"/>
  <c r="Q1314" i="10"/>
  <c r="P1314" i="10"/>
  <c r="O1314" i="10"/>
  <c r="M1314" i="10"/>
  <c r="AC1312" i="10"/>
  <c r="AB1312" i="10"/>
  <c r="AA1312" i="10"/>
  <c r="Z1312" i="10"/>
  <c r="Y1312" i="10"/>
  <c r="X1312" i="10"/>
  <c r="W1312" i="10"/>
  <c r="V1312" i="10"/>
  <c r="U1312" i="10"/>
  <c r="T1312" i="10"/>
  <c r="S1312" i="10"/>
  <c r="R1312" i="10"/>
  <c r="Q1312" i="10"/>
  <c r="P1312" i="10"/>
  <c r="O1312" i="10"/>
  <c r="N1312" i="10"/>
  <c r="M1312" i="10"/>
  <c r="AC1311" i="10"/>
  <c r="AB1311" i="10"/>
  <c r="AA1311" i="10"/>
  <c r="Z1311" i="10"/>
  <c r="Y1311" i="10"/>
  <c r="X1311" i="10"/>
  <c r="W1311" i="10"/>
  <c r="V1311" i="10"/>
  <c r="U1311" i="10"/>
  <c r="T1311" i="10"/>
  <c r="S1311" i="10"/>
  <c r="R1311" i="10"/>
  <c r="Q1311" i="10"/>
  <c r="P1311" i="10"/>
  <c r="O1311" i="10"/>
  <c r="M1311" i="10"/>
  <c r="N1311" i="10" s="1"/>
  <c r="AC1310" i="10"/>
  <c r="AB1310" i="10"/>
  <c r="AA1310" i="10"/>
  <c r="Z1310" i="10"/>
  <c r="Y1310" i="10"/>
  <c r="X1310" i="10"/>
  <c r="W1310" i="10"/>
  <c r="V1310" i="10"/>
  <c r="U1310" i="10"/>
  <c r="T1310" i="10"/>
  <c r="S1310" i="10"/>
  <c r="R1310" i="10"/>
  <c r="Q1310" i="10"/>
  <c r="P1310" i="10"/>
  <c r="O1310" i="10"/>
  <c r="M1310" i="10"/>
  <c r="N1310" i="10" s="1"/>
  <c r="N1309" i="10" s="1"/>
  <c r="AC1309" i="10"/>
  <c r="AB1309" i="10"/>
  <c r="AA1309" i="10"/>
  <c r="Z1309" i="10"/>
  <c r="Y1309" i="10"/>
  <c r="X1309" i="10"/>
  <c r="W1309" i="10"/>
  <c r="V1309" i="10"/>
  <c r="U1309" i="10"/>
  <c r="T1309" i="10"/>
  <c r="S1309" i="10"/>
  <c r="R1309" i="10"/>
  <c r="Q1309" i="10"/>
  <c r="P1309" i="10"/>
  <c r="O1309" i="10"/>
  <c r="M1309" i="10"/>
  <c r="AC1308" i="10"/>
  <c r="AB1308" i="10"/>
  <c r="AA1308" i="10"/>
  <c r="Z1308" i="10"/>
  <c r="Y1308" i="10"/>
  <c r="X1308" i="10"/>
  <c r="W1308" i="10"/>
  <c r="V1308" i="10"/>
  <c r="U1308" i="10"/>
  <c r="T1308" i="10"/>
  <c r="S1308" i="10"/>
  <c r="R1308" i="10"/>
  <c r="Q1308" i="10"/>
  <c r="P1308" i="10"/>
  <c r="O1308" i="10"/>
  <c r="N1308" i="10"/>
  <c r="M1308" i="10"/>
  <c r="AC1307" i="10"/>
  <c r="AB1307" i="10"/>
  <c r="AA1307" i="10"/>
  <c r="Z1307" i="10"/>
  <c r="Y1307" i="10"/>
  <c r="X1307" i="10"/>
  <c r="W1307" i="10"/>
  <c r="V1307" i="10"/>
  <c r="U1307" i="10"/>
  <c r="T1307" i="10"/>
  <c r="S1307" i="10"/>
  <c r="R1307" i="10"/>
  <c r="Q1307" i="10"/>
  <c r="P1307" i="10"/>
  <c r="O1307" i="10"/>
  <c r="M1307" i="10"/>
  <c r="N1307" i="10" s="1"/>
  <c r="AC1306" i="10"/>
  <c r="AB1306" i="10"/>
  <c r="AA1306" i="10"/>
  <c r="Z1306" i="10"/>
  <c r="Y1306" i="10"/>
  <c r="X1306" i="10"/>
  <c r="W1306" i="10"/>
  <c r="V1306" i="10"/>
  <c r="U1306" i="10"/>
  <c r="T1306" i="10"/>
  <c r="S1306" i="10"/>
  <c r="R1306" i="10"/>
  <c r="Q1306" i="10"/>
  <c r="P1306" i="10"/>
  <c r="O1306" i="10"/>
  <c r="N1306" i="10"/>
  <c r="M1306" i="10"/>
  <c r="AC1305" i="10"/>
  <c r="AB1305" i="10"/>
  <c r="AA1305" i="10"/>
  <c r="Z1305" i="10"/>
  <c r="Y1305" i="10"/>
  <c r="X1305" i="10"/>
  <c r="W1305" i="10"/>
  <c r="V1305" i="10"/>
  <c r="U1305" i="10"/>
  <c r="T1305" i="10"/>
  <c r="S1305" i="10"/>
  <c r="R1305" i="10"/>
  <c r="Q1305" i="10"/>
  <c r="P1305" i="10"/>
  <c r="O1305" i="10"/>
  <c r="M1305" i="10"/>
  <c r="AC1304" i="10"/>
  <c r="AB1304" i="10"/>
  <c r="AA1304" i="10"/>
  <c r="Z1304" i="10"/>
  <c r="Y1304" i="10"/>
  <c r="X1304" i="10"/>
  <c r="W1304" i="10"/>
  <c r="V1304" i="10"/>
  <c r="U1304" i="10"/>
  <c r="T1304" i="10"/>
  <c r="S1304" i="10"/>
  <c r="R1304" i="10"/>
  <c r="Q1304" i="10"/>
  <c r="P1304" i="10"/>
  <c r="O1304" i="10"/>
  <c r="N1304" i="10"/>
  <c r="M1304" i="10"/>
  <c r="AC1303" i="10"/>
  <c r="AB1303" i="10"/>
  <c r="AA1303" i="10"/>
  <c r="Z1303" i="10"/>
  <c r="Y1303" i="10"/>
  <c r="X1303" i="10"/>
  <c r="W1303" i="10"/>
  <c r="V1303" i="10"/>
  <c r="U1303" i="10"/>
  <c r="T1303" i="10"/>
  <c r="S1303" i="10"/>
  <c r="R1303" i="10"/>
  <c r="Q1303" i="10"/>
  <c r="P1303" i="10"/>
  <c r="O1303" i="10"/>
  <c r="M1303" i="10"/>
  <c r="N1303" i="10" s="1"/>
  <c r="AC1302" i="10"/>
  <c r="AB1302" i="10"/>
  <c r="AA1302" i="10"/>
  <c r="Z1302" i="10"/>
  <c r="Y1302" i="10"/>
  <c r="X1302" i="10"/>
  <c r="W1302" i="10"/>
  <c r="V1302" i="10"/>
  <c r="U1302" i="10"/>
  <c r="T1302" i="10"/>
  <c r="S1302" i="10"/>
  <c r="R1302" i="10"/>
  <c r="Q1302" i="10"/>
  <c r="P1302" i="10"/>
  <c r="O1302" i="10"/>
  <c r="M1302" i="10"/>
  <c r="N1302" i="10" s="1"/>
  <c r="N1301" i="10" s="1"/>
  <c r="AC1301" i="10"/>
  <c r="AB1301" i="10"/>
  <c r="AA1301" i="10"/>
  <c r="Z1301" i="10"/>
  <c r="Y1301" i="10"/>
  <c r="X1301" i="10"/>
  <c r="W1301" i="10"/>
  <c r="V1301" i="10"/>
  <c r="U1301" i="10"/>
  <c r="T1301" i="10"/>
  <c r="S1301" i="10"/>
  <c r="R1301" i="10"/>
  <c r="Q1301" i="10"/>
  <c r="P1301" i="10"/>
  <c r="O1301" i="10"/>
  <c r="M1301" i="10"/>
  <c r="AC1299" i="10"/>
  <c r="AB1299" i="10"/>
  <c r="AA1299" i="10"/>
  <c r="Z1299" i="10"/>
  <c r="Y1299" i="10"/>
  <c r="X1299" i="10"/>
  <c r="W1299" i="10"/>
  <c r="V1299" i="10"/>
  <c r="U1299" i="10"/>
  <c r="T1299" i="10"/>
  <c r="S1299" i="10"/>
  <c r="R1299" i="10"/>
  <c r="Q1299" i="10"/>
  <c r="P1299" i="10"/>
  <c r="O1299" i="10"/>
  <c r="N1299" i="10"/>
  <c r="M1299" i="10"/>
  <c r="AC1298" i="10"/>
  <c r="AB1298" i="10"/>
  <c r="AA1298" i="10"/>
  <c r="Z1298" i="10"/>
  <c r="Y1298" i="10"/>
  <c r="X1298" i="10"/>
  <c r="W1298" i="10"/>
  <c r="V1298" i="10"/>
  <c r="U1298" i="10"/>
  <c r="T1298" i="10"/>
  <c r="S1298" i="10"/>
  <c r="R1298" i="10"/>
  <c r="Q1298" i="10"/>
  <c r="P1298" i="10"/>
  <c r="O1298" i="10"/>
  <c r="M1298" i="10"/>
  <c r="N1298" i="10" s="1"/>
  <c r="AC1297" i="10"/>
  <c r="AB1297" i="10"/>
  <c r="AA1297" i="10"/>
  <c r="Z1297" i="10"/>
  <c r="Y1297" i="10"/>
  <c r="X1297" i="10"/>
  <c r="W1297" i="10"/>
  <c r="V1297" i="10"/>
  <c r="U1297" i="10"/>
  <c r="T1297" i="10"/>
  <c r="S1297" i="10"/>
  <c r="R1297" i="10"/>
  <c r="Q1297" i="10"/>
  <c r="P1297" i="10"/>
  <c r="O1297" i="10"/>
  <c r="M1297" i="10"/>
  <c r="N1297" i="10" s="1"/>
  <c r="AC1296" i="10"/>
  <c r="AB1296" i="10"/>
  <c r="AA1296" i="10"/>
  <c r="Z1296" i="10"/>
  <c r="Y1296" i="10"/>
  <c r="X1296" i="10"/>
  <c r="W1296" i="10"/>
  <c r="V1296" i="10"/>
  <c r="U1296" i="10"/>
  <c r="T1296" i="10"/>
  <c r="S1296" i="10"/>
  <c r="R1296" i="10"/>
  <c r="Q1296" i="10"/>
  <c r="P1296" i="10"/>
  <c r="O1296" i="10"/>
  <c r="N1296" i="10"/>
  <c r="M1296" i="10"/>
  <c r="AC1295" i="10"/>
  <c r="AB1295" i="10"/>
  <c r="AA1295" i="10"/>
  <c r="Z1295" i="10"/>
  <c r="Y1295" i="10"/>
  <c r="X1295" i="10"/>
  <c r="W1295" i="10"/>
  <c r="V1295" i="10"/>
  <c r="U1295" i="10"/>
  <c r="T1295" i="10"/>
  <c r="S1295" i="10"/>
  <c r="R1295" i="10"/>
  <c r="Q1295" i="10"/>
  <c r="P1295" i="10"/>
  <c r="O1295" i="10"/>
  <c r="M1295" i="10"/>
  <c r="AC1294" i="10"/>
  <c r="AB1294" i="10"/>
  <c r="AA1294" i="10"/>
  <c r="Z1294" i="10"/>
  <c r="Y1294" i="10"/>
  <c r="X1294" i="10"/>
  <c r="W1294" i="10"/>
  <c r="V1294" i="10"/>
  <c r="U1294" i="10"/>
  <c r="T1294" i="10"/>
  <c r="S1294" i="10"/>
  <c r="R1294" i="10"/>
  <c r="Q1294" i="10"/>
  <c r="P1294" i="10"/>
  <c r="O1294" i="10"/>
  <c r="M1294" i="10"/>
  <c r="N1294" i="10" s="1"/>
  <c r="AC1293" i="10"/>
  <c r="AB1293" i="10"/>
  <c r="AA1293" i="10"/>
  <c r="Z1293" i="10"/>
  <c r="Y1293" i="10"/>
  <c r="X1293" i="10"/>
  <c r="W1293" i="10"/>
  <c r="V1293" i="10"/>
  <c r="U1293" i="10"/>
  <c r="T1293" i="10"/>
  <c r="S1293" i="10"/>
  <c r="R1293" i="10"/>
  <c r="Q1293" i="10"/>
  <c r="P1293" i="10"/>
  <c r="O1293" i="10"/>
  <c r="N1293" i="10"/>
  <c r="M1293" i="10"/>
  <c r="AC1292" i="10"/>
  <c r="AB1292" i="10"/>
  <c r="AA1292" i="10"/>
  <c r="Z1292" i="10"/>
  <c r="Y1292" i="10"/>
  <c r="X1292" i="10"/>
  <c r="W1292" i="10"/>
  <c r="V1292" i="10"/>
  <c r="U1292" i="10"/>
  <c r="T1292" i="10"/>
  <c r="S1292" i="10"/>
  <c r="R1292" i="10"/>
  <c r="Q1292" i="10"/>
  <c r="P1292" i="10"/>
  <c r="O1292" i="10"/>
  <c r="M1292" i="10"/>
  <c r="N1292" i="10" s="1"/>
  <c r="AC1291" i="10"/>
  <c r="AB1291" i="10"/>
  <c r="AA1291" i="10"/>
  <c r="Z1291" i="10"/>
  <c r="Y1291" i="10"/>
  <c r="X1291" i="10"/>
  <c r="W1291" i="10"/>
  <c r="V1291" i="10"/>
  <c r="U1291" i="10"/>
  <c r="T1291" i="10"/>
  <c r="S1291" i="10"/>
  <c r="R1291" i="10"/>
  <c r="Q1291" i="10"/>
  <c r="P1291" i="10"/>
  <c r="O1291" i="10"/>
  <c r="N1291" i="10"/>
  <c r="M1291" i="10"/>
  <c r="AC1290" i="10"/>
  <c r="AB1290" i="10"/>
  <c r="AA1290" i="10"/>
  <c r="Z1290" i="10"/>
  <c r="Y1290" i="10"/>
  <c r="X1290" i="10"/>
  <c r="W1290" i="10"/>
  <c r="V1290" i="10"/>
  <c r="U1290" i="10"/>
  <c r="T1290" i="10"/>
  <c r="S1290" i="10"/>
  <c r="R1290" i="10"/>
  <c r="Q1290" i="10"/>
  <c r="P1290" i="10"/>
  <c r="O1290" i="10"/>
  <c r="M1290" i="10"/>
  <c r="AC1289" i="10"/>
  <c r="AB1289" i="10"/>
  <c r="AA1289" i="10"/>
  <c r="Z1289" i="10"/>
  <c r="Y1289" i="10"/>
  <c r="X1289" i="10"/>
  <c r="W1289" i="10"/>
  <c r="V1289" i="10"/>
  <c r="U1289" i="10"/>
  <c r="T1289" i="10"/>
  <c r="S1289" i="10"/>
  <c r="R1289" i="10"/>
  <c r="Q1289" i="10"/>
  <c r="P1289" i="10"/>
  <c r="O1289" i="10"/>
  <c r="N1289" i="10"/>
  <c r="M1289" i="10"/>
  <c r="AC1288" i="10"/>
  <c r="AB1288" i="10"/>
  <c r="AA1288" i="10"/>
  <c r="Z1288" i="10"/>
  <c r="Y1288" i="10"/>
  <c r="X1288" i="10"/>
  <c r="W1288" i="10"/>
  <c r="V1288" i="10"/>
  <c r="U1288" i="10"/>
  <c r="T1288" i="10"/>
  <c r="S1288" i="10"/>
  <c r="R1288" i="10"/>
  <c r="Q1288" i="10"/>
  <c r="P1288" i="10"/>
  <c r="O1288" i="10"/>
  <c r="M1288" i="10"/>
  <c r="N1288" i="10" s="1"/>
  <c r="AC1287" i="10"/>
  <c r="AB1287" i="10"/>
  <c r="AA1287" i="10"/>
  <c r="Z1287" i="10"/>
  <c r="Y1287" i="10"/>
  <c r="X1287" i="10"/>
  <c r="W1287" i="10"/>
  <c r="V1287" i="10"/>
  <c r="U1287" i="10"/>
  <c r="T1287" i="10"/>
  <c r="S1287" i="10"/>
  <c r="R1287" i="10"/>
  <c r="Q1287" i="10"/>
  <c r="P1287" i="10"/>
  <c r="O1287" i="10"/>
  <c r="M1287" i="10"/>
  <c r="N1287" i="10" s="1"/>
  <c r="AC1286" i="10"/>
  <c r="AB1286" i="10"/>
  <c r="AA1286" i="10"/>
  <c r="Z1286" i="10"/>
  <c r="Y1286" i="10"/>
  <c r="X1286" i="10"/>
  <c r="W1286" i="10"/>
  <c r="V1286" i="10"/>
  <c r="U1286" i="10"/>
  <c r="T1286" i="10"/>
  <c r="S1286" i="10"/>
  <c r="R1286" i="10"/>
  <c r="Q1286" i="10"/>
  <c r="P1286" i="10"/>
  <c r="O1286" i="10"/>
  <c r="M1286" i="10"/>
  <c r="N1286" i="10" s="1"/>
  <c r="N1285" i="10" s="1"/>
  <c r="AC1285" i="10"/>
  <c r="AB1285" i="10"/>
  <c r="AA1285" i="10"/>
  <c r="Z1285" i="10"/>
  <c r="Y1285" i="10"/>
  <c r="X1285" i="10"/>
  <c r="W1285" i="10"/>
  <c r="V1285" i="10"/>
  <c r="U1285" i="10"/>
  <c r="T1285" i="10"/>
  <c r="S1285" i="10"/>
  <c r="R1285" i="10"/>
  <c r="Q1285" i="10"/>
  <c r="P1285" i="10"/>
  <c r="O1285" i="10"/>
  <c r="M1285" i="10"/>
  <c r="M1278" i="10"/>
  <c r="AC1278" i="10" s="1"/>
  <c r="M1274" i="10"/>
  <c r="AC1274" i="10" s="1"/>
  <c r="AC1273" i="10" s="1"/>
  <c r="M1273" i="10"/>
  <c r="M1272" i="10"/>
  <c r="AC1272" i="10" s="1"/>
  <c r="M1271" i="10"/>
  <c r="AC1271" i="10" s="1"/>
  <c r="M1270" i="10"/>
  <c r="AC1270" i="10" s="1"/>
  <c r="AC1269" i="10" s="1"/>
  <c r="M1269" i="10"/>
  <c r="M1268" i="10"/>
  <c r="AC1268" i="10" s="1"/>
  <c r="AB1267" i="10"/>
  <c r="AA1267" i="10"/>
  <c r="Z1267" i="10"/>
  <c r="Y1267" i="10"/>
  <c r="X1267" i="10"/>
  <c r="W1267" i="10"/>
  <c r="V1267" i="10"/>
  <c r="U1267" i="10"/>
  <c r="T1267" i="10"/>
  <c r="S1267" i="10"/>
  <c r="R1267" i="10"/>
  <c r="Q1267" i="10"/>
  <c r="P1267" i="10"/>
  <c r="O1267" i="10"/>
  <c r="N1267" i="10"/>
  <c r="M1267" i="10"/>
  <c r="AC1267" i="10" s="1"/>
  <c r="AB1266" i="10"/>
  <c r="AA1266" i="10"/>
  <c r="Z1266" i="10"/>
  <c r="Y1266" i="10"/>
  <c r="X1266" i="10"/>
  <c r="W1266" i="10"/>
  <c r="V1266" i="10"/>
  <c r="U1266" i="10"/>
  <c r="T1266" i="10"/>
  <c r="S1266" i="10"/>
  <c r="R1266" i="10"/>
  <c r="Q1266" i="10"/>
  <c r="P1266" i="10"/>
  <c r="O1266" i="10"/>
  <c r="N1266" i="10"/>
  <c r="M1266" i="10"/>
  <c r="AC1266" i="10" s="1"/>
  <c r="AB1265" i="10"/>
  <c r="AA1265" i="10"/>
  <c r="Z1265" i="10"/>
  <c r="Y1265" i="10"/>
  <c r="X1265" i="10"/>
  <c r="W1265" i="10"/>
  <c r="V1265" i="10"/>
  <c r="U1265" i="10"/>
  <c r="T1265" i="10"/>
  <c r="S1265" i="10"/>
  <c r="R1265" i="10"/>
  <c r="Q1265" i="10"/>
  <c r="P1265" i="10"/>
  <c r="O1265" i="10"/>
  <c r="N1265" i="10"/>
  <c r="M1265" i="10"/>
  <c r="AB1264" i="10"/>
  <c r="AA1264" i="10"/>
  <c r="Z1264" i="10"/>
  <c r="Y1264" i="10"/>
  <c r="X1264" i="10"/>
  <c r="W1264" i="10"/>
  <c r="V1264" i="10"/>
  <c r="U1264" i="10"/>
  <c r="T1264" i="10"/>
  <c r="S1264" i="10"/>
  <c r="R1264" i="10"/>
  <c r="Q1264" i="10"/>
  <c r="P1264" i="10"/>
  <c r="O1264" i="10"/>
  <c r="N1264" i="10"/>
  <c r="M1264" i="10"/>
  <c r="AC1264" i="10" s="1"/>
  <c r="AC1262" i="10" s="1"/>
  <c r="AC1263" i="10"/>
  <c r="M1263" i="10"/>
  <c r="AB1262" i="10"/>
  <c r="AA1262" i="10"/>
  <c r="Z1262" i="10"/>
  <c r="Y1262" i="10"/>
  <c r="X1262" i="10"/>
  <c r="W1262" i="10"/>
  <c r="V1262" i="10"/>
  <c r="U1262" i="10"/>
  <c r="T1262" i="10"/>
  <c r="S1262" i="10"/>
  <c r="R1262" i="10"/>
  <c r="Q1262" i="10"/>
  <c r="P1262" i="10"/>
  <c r="O1262" i="10"/>
  <c r="N1262" i="10"/>
  <c r="M1262" i="10"/>
  <c r="M1260" i="10"/>
  <c r="N1259" i="10"/>
  <c r="M1259" i="10"/>
  <c r="AC1259" i="10" s="1"/>
  <c r="M1258" i="10"/>
  <c r="N1257" i="10"/>
  <c r="M1257" i="10"/>
  <c r="AC1257" i="10" s="1"/>
  <c r="M1256" i="10"/>
  <c r="N1255" i="10"/>
  <c r="M1255" i="10"/>
  <c r="AC1255" i="10" s="1"/>
  <c r="M1254" i="10"/>
  <c r="N1253" i="10"/>
  <c r="M1253" i="10"/>
  <c r="AC1253" i="10" s="1"/>
  <c r="M1252" i="10"/>
  <c r="M1251" i="10"/>
  <c r="M1250" i="10"/>
  <c r="M1249" i="10"/>
  <c r="N1249" i="10" s="1"/>
  <c r="M1248" i="10"/>
  <c r="N1247" i="10"/>
  <c r="M1247" i="10"/>
  <c r="AC1247" i="10" s="1"/>
  <c r="M1246" i="10"/>
  <c r="M1245" i="10"/>
  <c r="M1244" i="10"/>
  <c r="N1243" i="10"/>
  <c r="M1243" i="10"/>
  <c r="AC1243" i="10" s="1"/>
  <c r="M1242" i="10"/>
  <c r="M1241" i="10"/>
  <c r="N1241" i="10" s="1"/>
  <c r="M1240" i="10"/>
  <c r="M1239" i="10"/>
  <c r="M1238" i="10"/>
  <c r="M1237" i="10"/>
  <c r="N1237" i="10" s="1"/>
  <c r="M1236" i="10"/>
  <c r="M1234" i="10"/>
  <c r="N1233" i="10"/>
  <c r="M1233" i="10"/>
  <c r="AC1233" i="10" s="1"/>
  <c r="M1232" i="10"/>
  <c r="M1231" i="10"/>
  <c r="N1230" i="10"/>
  <c r="M1230" i="10"/>
  <c r="AC1230" i="10" s="1"/>
  <c r="M1229" i="10"/>
  <c r="N1229" i="10" s="1"/>
  <c r="N1228" i="10" s="1"/>
  <c r="M1227" i="10"/>
  <c r="N1227" i="10" s="1"/>
  <c r="N1226" i="10"/>
  <c r="M1226" i="10"/>
  <c r="AC1226" i="10" s="1"/>
  <c r="M1225" i="10"/>
  <c r="N1225" i="10" s="1"/>
  <c r="N1224" i="10" s="1"/>
  <c r="M1223" i="10"/>
  <c r="N1223" i="10" s="1"/>
  <c r="M1222" i="10"/>
  <c r="M1221" i="10"/>
  <c r="N1220" i="10"/>
  <c r="M1220" i="10"/>
  <c r="AC1220" i="10" s="1"/>
  <c r="M1219" i="10"/>
  <c r="N1219" i="10" s="1"/>
  <c r="M1218" i="10"/>
  <c r="M1217" i="10"/>
  <c r="N1216" i="10"/>
  <c r="M1216" i="10"/>
  <c r="AC1216" i="10" s="1"/>
  <c r="M1215" i="10"/>
  <c r="N1215" i="10" s="1"/>
  <c r="N1214" i="10" s="1"/>
  <c r="M1212" i="10"/>
  <c r="N1211" i="10"/>
  <c r="M1211" i="10"/>
  <c r="AC1211" i="10" s="1"/>
  <c r="M1210" i="10"/>
  <c r="M1209" i="10"/>
  <c r="N1208" i="10"/>
  <c r="M1208" i="10"/>
  <c r="AC1208" i="10" s="1"/>
  <c r="M1207" i="10"/>
  <c r="N1207" i="10" s="1"/>
  <c r="N1206" i="10"/>
  <c r="N1205" i="10" s="1"/>
  <c r="M1206" i="10"/>
  <c r="AC1206" i="10" s="1"/>
  <c r="M1205" i="10"/>
  <c r="N1204" i="10"/>
  <c r="M1204" i="10"/>
  <c r="AC1204" i="10" s="1"/>
  <c r="M1203" i="10"/>
  <c r="N1203" i="10" s="1"/>
  <c r="N1202" i="10"/>
  <c r="M1202" i="10"/>
  <c r="AC1202" i="10" s="1"/>
  <c r="M1201" i="10"/>
  <c r="M1199" i="10"/>
  <c r="N1198" i="10"/>
  <c r="M1198" i="10"/>
  <c r="AC1198" i="10" s="1"/>
  <c r="M1197" i="10"/>
  <c r="N1196" i="10"/>
  <c r="M1196" i="10"/>
  <c r="AC1196" i="10" s="1"/>
  <c r="M1195" i="10"/>
  <c r="N1194" i="10"/>
  <c r="M1194" i="10"/>
  <c r="AC1194" i="10" s="1"/>
  <c r="M1193" i="10"/>
  <c r="M1192" i="10"/>
  <c r="N1192" i="10" s="1"/>
  <c r="M1191" i="10"/>
  <c r="M1190" i="10"/>
  <c r="N1189" i="10"/>
  <c r="M1189" i="10"/>
  <c r="AC1189" i="10" s="1"/>
  <c r="M1188" i="10"/>
  <c r="N1188" i="10" s="1"/>
  <c r="M1187" i="10"/>
  <c r="M1186" i="10"/>
  <c r="N1186" i="10" s="1"/>
  <c r="AB1182" i="10"/>
  <c r="AA1182" i="10"/>
  <c r="Z1182" i="10"/>
  <c r="Y1182" i="10"/>
  <c r="X1182" i="10"/>
  <c r="W1182" i="10"/>
  <c r="V1182" i="10"/>
  <c r="U1182" i="10"/>
  <c r="T1182" i="10"/>
  <c r="S1182" i="10"/>
  <c r="R1182" i="10"/>
  <c r="Q1182" i="10"/>
  <c r="P1182" i="10"/>
  <c r="O1182" i="10"/>
  <c r="N1182" i="10"/>
  <c r="M1182" i="10"/>
  <c r="AC1182" i="10" s="1"/>
  <c r="AB1181" i="10"/>
  <c r="AA1181" i="10"/>
  <c r="Z1181" i="10"/>
  <c r="Y1181" i="10"/>
  <c r="X1181" i="10"/>
  <c r="W1181" i="10"/>
  <c r="V1181" i="10"/>
  <c r="U1181" i="10"/>
  <c r="T1181" i="10"/>
  <c r="S1181" i="10"/>
  <c r="R1181" i="10"/>
  <c r="Q1181" i="10"/>
  <c r="P1181" i="10"/>
  <c r="O1181" i="10"/>
  <c r="N1181" i="10"/>
  <c r="M1181" i="10"/>
  <c r="AC1181" i="10" s="1"/>
  <c r="AC1180" i="10" s="1"/>
  <c r="AB1180" i="10"/>
  <c r="AA1180" i="10"/>
  <c r="Z1180" i="10"/>
  <c r="Y1180" i="10"/>
  <c r="X1180" i="10"/>
  <c r="W1180" i="10"/>
  <c r="V1180" i="10"/>
  <c r="U1180" i="10"/>
  <c r="T1180" i="10"/>
  <c r="S1180" i="10"/>
  <c r="R1180" i="10"/>
  <c r="Q1180" i="10"/>
  <c r="P1180" i="10"/>
  <c r="O1180" i="10"/>
  <c r="N1180" i="10"/>
  <c r="M1180" i="10"/>
  <c r="AB1179" i="10"/>
  <c r="AA1179" i="10"/>
  <c r="Z1179" i="10"/>
  <c r="Y1179" i="10"/>
  <c r="X1179" i="10"/>
  <c r="W1179" i="10"/>
  <c r="V1179" i="10"/>
  <c r="U1179" i="10"/>
  <c r="T1179" i="10"/>
  <c r="S1179" i="10"/>
  <c r="R1179" i="10"/>
  <c r="Q1179" i="10"/>
  <c r="P1179" i="10"/>
  <c r="O1179" i="10"/>
  <c r="N1179" i="10"/>
  <c r="M1179" i="10"/>
  <c r="AC1179" i="10" s="1"/>
  <c r="AB1178" i="10"/>
  <c r="AA1178" i="10"/>
  <c r="Z1178" i="10"/>
  <c r="Y1178" i="10"/>
  <c r="X1178" i="10"/>
  <c r="W1178" i="10"/>
  <c r="V1178" i="10"/>
  <c r="U1178" i="10"/>
  <c r="T1178" i="10"/>
  <c r="S1178" i="10"/>
  <c r="R1178" i="10"/>
  <c r="Q1178" i="10"/>
  <c r="P1178" i="10"/>
  <c r="O1178" i="10"/>
  <c r="N1178" i="10"/>
  <c r="M1178" i="10"/>
  <c r="AC1178" i="10" s="1"/>
  <c r="AB1177" i="10"/>
  <c r="AA1177" i="10"/>
  <c r="Z1177" i="10"/>
  <c r="Y1177" i="10"/>
  <c r="X1177" i="10"/>
  <c r="W1177" i="10"/>
  <c r="V1177" i="10"/>
  <c r="U1177" i="10"/>
  <c r="T1177" i="10"/>
  <c r="S1177" i="10"/>
  <c r="R1177" i="10"/>
  <c r="Q1177" i="10"/>
  <c r="P1177" i="10"/>
  <c r="O1177" i="10"/>
  <c r="N1177" i="10"/>
  <c r="M1177" i="10"/>
  <c r="AC1177" i="10" s="1"/>
  <c r="AC1176" i="10" s="1"/>
  <c r="AB1176" i="10"/>
  <c r="AA1176" i="10"/>
  <c r="Z1176" i="10"/>
  <c r="Y1176" i="10"/>
  <c r="X1176" i="10"/>
  <c r="W1176" i="10"/>
  <c r="V1176" i="10"/>
  <c r="U1176" i="10"/>
  <c r="T1176" i="10"/>
  <c r="S1176" i="10"/>
  <c r="R1176" i="10"/>
  <c r="Q1176" i="10"/>
  <c r="P1176" i="10"/>
  <c r="O1176" i="10"/>
  <c r="N1176" i="10"/>
  <c r="M1176" i="10"/>
  <c r="AB1175" i="10"/>
  <c r="AA1175" i="10"/>
  <c r="Z1175" i="10"/>
  <c r="Y1175" i="10"/>
  <c r="X1175" i="10"/>
  <c r="W1175" i="10"/>
  <c r="V1175" i="10"/>
  <c r="U1175" i="10"/>
  <c r="T1175" i="10"/>
  <c r="S1175" i="10"/>
  <c r="R1175" i="10"/>
  <c r="Q1175" i="10"/>
  <c r="P1175" i="10"/>
  <c r="O1175" i="10"/>
  <c r="N1175" i="10"/>
  <c r="M1175" i="10"/>
  <c r="AC1175" i="10" s="1"/>
  <c r="AB1174" i="10"/>
  <c r="AA1174" i="10"/>
  <c r="Z1174" i="10"/>
  <c r="Y1174" i="10"/>
  <c r="X1174" i="10"/>
  <c r="W1174" i="10"/>
  <c r="V1174" i="10"/>
  <c r="U1174" i="10"/>
  <c r="T1174" i="10"/>
  <c r="S1174" i="10"/>
  <c r="R1174" i="10"/>
  <c r="Q1174" i="10"/>
  <c r="P1174" i="10"/>
  <c r="O1174" i="10"/>
  <c r="N1174" i="10"/>
  <c r="M1174" i="10"/>
  <c r="AC1174" i="10" s="1"/>
  <c r="AC1173" i="10" s="1"/>
  <c r="AB1173" i="10"/>
  <c r="AA1173" i="10"/>
  <c r="Z1173" i="10"/>
  <c r="Y1173" i="10"/>
  <c r="X1173" i="10"/>
  <c r="W1173" i="10"/>
  <c r="V1173" i="10"/>
  <c r="U1173" i="10"/>
  <c r="T1173" i="10"/>
  <c r="S1173" i="10"/>
  <c r="R1173" i="10"/>
  <c r="Q1173" i="10"/>
  <c r="P1173" i="10"/>
  <c r="O1173" i="10"/>
  <c r="N1173" i="10"/>
  <c r="M1173" i="10"/>
  <c r="AB1172" i="10"/>
  <c r="AA1172" i="10"/>
  <c r="Z1172" i="10"/>
  <c r="Y1172" i="10"/>
  <c r="X1172" i="10"/>
  <c r="W1172" i="10"/>
  <c r="V1172" i="10"/>
  <c r="U1172" i="10"/>
  <c r="T1172" i="10"/>
  <c r="S1172" i="10"/>
  <c r="R1172" i="10"/>
  <c r="Q1172" i="10"/>
  <c r="P1172" i="10"/>
  <c r="O1172" i="10"/>
  <c r="N1172" i="10"/>
  <c r="M1172" i="10"/>
  <c r="AC1172" i="10" s="1"/>
  <c r="AB1171" i="10"/>
  <c r="AA1171" i="10"/>
  <c r="Z1171" i="10"/>
  <c r="Y1171" i="10"/>
  <c r="X1171" i="10"/>
  <c r="W1171" i="10"/>
  <c r="V1171" i="10"/>
  <c r="U1171" i="10"/>
  <c r="T1171" i="10"/>
  <c r="S1171" i="10"/>
  <c r="R1171" i="10"/>
  <c r="Q1171" i="10"/>
  <c r="P1171" i="10"/>
  <c r="O1171" i="10"/>
  <c r="N1171" i="10"/>
  <c r="M1171" i="10"/>
  <c r="AC1171" i="10" s="1"/>
  <c r="AC1170" i="10" s="1"/>
  <c r="AB1170" i="10"/>
  <c r="AA1170" i="10"/>
  <c r="Z1170" i="10"/>
  <c r="Y1170" i="10"/>
  <c r="X1170" i="10"/>
  <c r="W1170" i="10"/>
  <c r="V1170" i="10"/>
  <c r="U1170" i="10"/>
  <c r="T1170" i="10"/>
  <c r="S1170" i="10"/>
  <c r="R1170" i="10"/>
  <c r="Q1170" i="10"/>
  <c r="P1170" i="10"/>
  <c r="O1170" i="10"/>
  <c r="N1170" i="10"/>
  <c r="M1170" i="10"/>
  <c r="AB1169" i="10"/>
  <c r="AA1169" i="10"/>
  <c r="Z1169" i="10"/>
  <c r="Y1169" i="10"/>
  <c r="X1169" i="10"/>
  <c r="W1169" i="10"/>
  <c r="V1169" i="10"/>
  <c r="U1169" i="10"/>
  <c r="T1169" i="10"/>
  <c r="S1169" i="10"/>
  <c r="R1169" i="10"/>
  <c r="Q1169" i="10"/>
  <c r="P1169" i="10"/>
  <c r="O1169" i="10"/>
  <c r="N1169" i="10"/>
  <c r="M1169" i="10"/>
  <c r="AC1169" i="10" s="1"/>
  <c r="AB1168" i="10"/>
  <c r="AA1168" i="10"/>
  <c r="Z1168" i="10"/>
  <c r="Y1168" i="10"/>
  <c r="X1168" i="10"/>
  <c r="W1168" i="10"/>
  <c r="V1168" i="10"/>
  <c r="U1168" i="10"/>
  <c r="T1168" i="10"/>
  <c r="S1168" i="10"/>
  <c r="R1168" i="10"/>
  <c r="Q1168" i="10"/>
  <c r="P1168" i="10"/>
  <c r="O1168" i="10"/>
  <c r="N1168" i="10"/>
  <c r="M1168" i="10"/>
  <c r="AC1168" i="10" s="1"/>
  <c r="AC1167" i="10" s="1"/>
  <c r="AB1167" i="10"/>
  <c r="AA1167" i="10"/>
  <c r="Z1167" i="10"/>
  <c r="Y1167" i="10"/>
  <c r="X1167" i="10"/>
  <c r="W1167" i="10"/>
  <c r="V1167" i="10"/>
  <c r="U1167" i="10"/>
  <c r="T1167" i="10"/>
  <c r="S1167" i="10"/>
  <c r="R1167" i="10"/>
  <c r="Q1167" i="10"/>
  <c r="P1167" i="10"/>
  <c r="O1167" i="10"/>
  <c r="N1167" i="10"/>
  <c r="M1167" i="10"/>
  <c r="AB1166" i="10"/>
  <c r="AA1166" i="10"/>
  <c r="Z1166" i="10"/>
  <c r="Y1166" i="10"/>
  <c r="X1166" i="10"/>
  <c r="W1166" i="10"/>
  <c r="V1166" i="10"/>
  <c r="U1166" i="10"/>
  <c r="T1166" i="10"/>
  <c r="S1166" i="10"/>
  <c r="R1166" i="10"/>
  <c r="Q1166" i="10"/>
  <c r="P1166" i="10"/>
  <c r="O1166" i="10"/>
  <c r="N1166" i="10"/>
  <c r="M1166" i="10"/>
  <c r="AC1166" i="10" s="1"/>
  <c r="AB1165" i="10"/>
  <c r="AA1165" i="10"/>
  <c r="Z1165" i="10"/>
  <c r="Y1165" i="10"/>
  <c r="X1165" i="10"/>
  <c r="W1165" i="10"/>
  <c r="V1165" i="10"/>
  <c r="U1165" i="10"/>
  <c r="T1165" i="10"/>
  <c r="S1165" i="10"/>
  <c r="R1165" i="10"/>
  <c r="Q1165" i="10"/>
  <c r="P1165" i="10"/>
  <c r="O1165" i="10"/>
  <c r="N1165" i="10"/>
  <c r="M1165" i="10"/>
  <c r="AC1165" i="10" s="1"/>
  <c r="AC1164" i="10" s="1"/>
  <c r="AB1164" i="10"/>
  <c r="AA1164" i="10"/>
  <c r="Z1164" i="10"/>
  <c r="Y1164" i="10"/>
  <c r="X1164" i="10"/>
  <c r="W1164" i="10"/>
  <c r="V1164" i="10"/>
  <c r="U1164" i="10"/>
  <c r="T1164" i="10"/>
  <c r="S1164" i="10"/>
  <c r="R1164" i="10"/>
  <c r="Q1164" i="10"/>
  <c r="P1164" i="10"/>
  <c r="O1164" i="10"/>
  <c r="N1164" i="10"/>
  <c r="M1164" i="10"/>
  <c r="AB1163" i="10"/>
  <c r="AA1163" i="10"/>
  <c r="Z1163" i="10"/>
  <c r="Y1163" i="10"/>
  <c r="X1163" i="10"/>
  <c r="W1163" i="10"/>
  <c r="V1163" i="10"/>
  <c r="U1163" i="10"/>
  <c r="T1163" i="10"/>
  <c r="S1163" i="10"/>
  <c r="R1163" i="10"/>
  <c r="Q1163" i="10"/>
  <c r="P1163" i="10"/>
  <c r="O1163" i="10"/>
  <c r="N1163" i="10"/>
  <c r="M1163" i="10"/>
  <c r="AC1163" i="10" s="1"/>
  <c r="AB1162" i="10"/>
  <c r="AA1162" i="10"/>
  <c r="Z1162" i="10"/>
  <c r="Y1162" i="10"/>
  <c r="X1162" i="10"/>
  <c r="W1162" i="10"/>
  <c r="V1162" i="10"/>
  <c r="U1162" i="10"/>
  <c r="T1162" i="10"/>
  <c r="S1162" i="10"/>
  <c r="R1162" i="10"/>
  <c r="Q1162" i="10"/>
  <c r="P1162" i="10"/>
  <c r="O1162" i="10"/>
  <c r="N1162" i="10"/>
  <c r="M1162" i="10"/>
  <c r="AC1162" i="10" s="1"/>
  <c r="AC1161" i="10" s="1"/>
  <c r="AB1161" i="10"/>
  <c r="AA1161" i="10"/>
  <c r="Z1161" i="10"/>
  <c r="Y1161" i="10"/>
  <c r="X1161" i="10"/>
  <c r="W1161" i="10"/>
  <c r="V1161" i="10"/>
  <c r="U1161" i="10"/>
  <c r="T1161" i="10"/>
  <c r="S1161" i="10"/>
  <c r="R1161" i="10"/>
  <c r="Q1161" i="10"/>
  <c r="P1161" i="10"/>
  <c r="O1161" i="10"/>
  <c r="N1161" i="10"/>
  <c r="M1161" i="10"/>
  <c r="AB1160" i="10"/>
  <c r="AA1160" i="10"/>
  <c r="Z1160" i="10"/>
  <c r="Y1160" i="10"/>
  <c r="X1160" i="10"/>
  <c r="W1160" i="10"/>
  <c r="V1160" i="10"/>
  <c r="U1160" i="10"/>
  <c r="T1160" i="10"/>
  <c r="S1160" i="10"/>
  <c r="R1160" i="10"/>
  <c r="Q1160" i="10"/>
  <c r="P1160" i="10"/>
  <c r="O1160" i="10"/>
  <c r="N1160" i="10"/>
  <c r="M1160" i="10"/>
  <c r="AC1160" i="10" s="1"/>
  <c r="AB1159" i="10"/>
  <c r="AA1159" i="10"/>
  <c r="Z1159" i="10"/>
  <c r="Y1159" i="10"/>
  <c r="X1159" i="10"/>
  <c r="W1159" i="10"/>
  <c r="V1159" i="10"/>
  <c r="U1159" i="10"/>
  <c r="T1159" i="10"/>
  <c r="S1159" i="10"/>
  <c r="R1159" i="10"/>
  <c r="Q1159" i="10"/>
  <c r="P1159" i="10"/>
  <c r="O1159" i="10"/>
  <c r="N1159" i="10"/>
  <c r="M1159" i="10"/>
  <c r="AC1159" i="10" s="1"/>
  <c r="AC1158" i="10" s="1"/>
  <c r="AB1158" i="10"/>
  <c r="AA1158" i="10"/>
  <c r="Z1158" i="10"/>
  <c r="Y1158" i="10"/>
  <c r="X1158" i="10"/>
  <c r="W1158" i="10"/>
  <c r="V1158" i="10"/>
  <c r="U1158" i="10"/>
  <c r="T1158" i="10"/>
  <c r="S1158" i="10"/>
  <c r="R1158" i="10"/>
  <c r="Q1158" i="10"/>
  <c r="P1158" i="10"/>
  <c r="O1158" i="10"/>
  <c r="N1158" i="10"/>
  <c r="M1158" i="10"/>
  <c r="AB1156" i="10"/>
  <c r="AA1156" i="10"/>
  <c r="Z1156" i="10"/>
  <c r="Y1156" i="10"/>
  <c r="X1156" i="10"/>
  <c r="W1156" i="10"/>
  <c r="V1156" i="10"/>
  <c r="U1156" i="10"/>
  <c r="T1156" i="10"/>
  <c r="S1156" i="10"/>
  <c r="R1156" i="10"/>
  <c r="Q1156" i="10"/>
  <c r="P1156" i="10"/>
  <c r="O1156" i="10"/>
  <c r="N1156" i="10"/>
  <c r="M1156" i="10"/>
  <c r="AC1156" i="10" s="1"/>
  <c r="AB1155" i="10"/>
  <c r="AA1155" i="10"/>
  <c r="Z1155" i="10"/>
  <c r="Y1155" i="10"/>
  <c r="X1155" i="10"/>
  <c r="W1155" i="10"/>
  <c r="V1155" i="10"/>
  <c r="U1155" i="10"/>
  <c r="T1155" i="10"/>
  <c r="S1155" i="10"/>
  <c r="R1155" i="10"/>
  <c r="Q1155" i="10"/>
  <c r="P1155" i="10"/>
  <c r="O1155" i="10"/>
  <c r="N1155" i="10"/>
  <c r="M1155" i="10"/>
  <c r="AC1155" i="10" s="1"/>
  <c r="AB1154" i="10"/>
  <c r="AA1154" i="10"/>
  <c r="Z1154" i="10"/>
  <c r="Y1154" i="10"/>
  <c r="X1154" i="10"/>
  <c r="W1154" i="10"/>
  <c r="V1154" i="10"/>
  <c r="U1154" i="10"/>
  <c r="T1154" i="10"/>
  <c r="S1154" i="10"/>
  <c r="R1154" i="10"/>
  <c r="Q1154" i="10"/>
  <c r="P1154" i="10"/>
  <c r="O1154" i="10"/>
  <c r="N1154" i="10"/>
  <c r="M1154" i="10"/>
  <c r="AC1154" i="10" s="1"/>
  <c r="AC1153" i="10" s="1"/>
  <c r="AB1153" i="10"/>
  <c r="AA1153" i="10"/>
  <c r="Z1153" i="10"/>
  <c r="Y1153" i="10"/>
  <c r="X1153" i="10"/>
  <c r="W1153" i="10"/>
  <c r="V1153" i="10"/>
  <c r="U1153" i="10"/>
  <c r="T1153" i="10"/>
  <c r="S1153" i="10"/>
  <c r="R1153" i="10"/>
  <c r="Q1153" i="10"/>
  <c r="P1153" i="10"/>
  <c r="O1153" i="10"/>
  <c r="N1153" i="10"/>
  <c r="M1153" i="10"/>
  <c r="AB1152" i="10"/>
  <c r="AA1152" i="10"/>
  <c r="Z1152" i="10"/>
  <c r="Y1152" i="10"/>
  <c r="X1152" i="10"/>
  <c r="W1152" i="10"/>
  <c r="V1152" i="10"/>
  <c r="U1152" i="10"/>
  <c r="T1152" i="10"/>
  <c r="S1152" i="10"/>
  <c r="R1152" i="10"/>
  <c r="Q1152" i="10"/>
  <c r="P1152" i="10"/>
  <c r="O1152" i="10"/>
  <c r="N1152" i="10"/>
  <c r="M1152" i="10"/>
  <c r="AC1152" i="10" s="1"/>
  <c r="AB1151" i="10"/>
  <c r="AA1151" i="10"/>
  <c r="Z1151" i="10"/>
  <c r="Y1151" i="10"/>
  <c r="X1151" i="10"/>
  <c r="W1151" i="10"/>
  <c r="V1151" i="10"/>
  <c r="U1151" i="10"/>
  <c r="T1151" i="10"/>
  <c r="S1151" i="10"/>
  <c r="R1151" i="10"/>
  <c r="Q1151" i="10"/>
  <c r="P1151" i="10"/>
  <c r="O1151" i="10"/>
  <c r="N1151" i="10"/>
  <c r="M1151" i="10"/>
  <c r="AC1151" i="10" s="1"/>
  <c r="AC1150" i="10" s="1"/>
  <c r="AB1150" i="10"/>
  <c r="AA1150" i="10"/>
  <c r="Z1150" i="10"/>
  <c r="Y1150" i="10"/>
  <c r="X1150" i="10"/>
  <c r="W1150" i="10"/>
  <c r="V1150" i="10"/>
  <c r="U1150" i="10"/>
  <c r="T1150" i="10"/>
  <c r="S1150" i="10"/>
  <c r="R1150" i="10"/>
  <c r="Q1150" i="10"/>
  <c r="P1150" i="10"/>
  <c r="O1150" i="10"/>
  <c r="N1150" i="10"/>
  <c r="M1150" i="10"/>
  <c r="AB1149" i="10"/>
  <c r="AA1149" i="10"/>
  <c r="Z1149" i="10"/>
  <c r="Y1149" i="10"/>
  <c r="X1149" i="10"/>
  <c r="W1149" i="10"/>
  <c r="V1149" i="10"/>
  <c r="U1149" i="10"/>
  <c r="T1149" i="10"/>
  <c r="S1149" i="10"/>
  <c r="R1149" i="10"/>
  <c r="Q1149" i="10"/>
  <c r="P1149" i="10"/>
  <c r="O1149" i="10"/>
  <c r="N1149" i="10"/>
  <c r="M1149" i="10"/>
  <c r="AC1149" i="10" s="1"/>
  <c r="AB1148" i="10"/>
  <c r="AA1148" i="10"/>
  <c r="Z1148" i="10"/>
  <c r="Y1148" i="10"/>
  <c r="X1148" i="10"/>
  <c r="W1148" i="10"/>
  <c r="V1148" i="10"/>
  <c r="U1148" i="10"/>
  <c r="T1148" i="10"/>
  <c r="S1148" i="10"/>
  <c r="R1148" i="10"/>
  <c r="Q1148" i="10"/>
  <c r="P1148" i="10"/>
  <c r="O1148" i="10"/>
  <c r="N1148" i="10"/>
  <c r="M1148" i="10"/>
  <c r="AC1148" i="10" s="1"/>
  <c r="AB1147" i="10"/>
  <c r="AA1147" i="10"/>
  <c r="Z1147" i="10"/>
  <c r="Y1147" i="10"/>
  <c r="X1147" i="10"/>
  <c r="W1147" i="10"/>
  <c r="V1147" i="10"/>
  <c r="U1147" i="10"/>
  <c r="T1147" i="10"/>
  <c r="S1147" i="10"/>
  <c r="R1147" i="10"/>
  <c r="Q1147" i="10"/>
  <c r="P1147" i="10"/>
  <c r="O1147" i="10"/>
  <c r="N1147" i="10"/>
  <c r="M1147" i="10"/>
  <c r="AC1147" i="10" s="1"/>
  <c r="AC1146" i="10" s="1"/>
  <c r="AB1146" i="10"/>
  <c r="AA1146" i="10"/>
  <c r="Z1146" i="10"/>
  <c r="Y1146" i="10"/>
  <c r="X1146" i="10"/>
  <c r="W1146" i="10"/>
  <c r="V1146" i="10"/>
  <c r="U1146" i="10"/>
  <c r="T1146" i="10"/>
  <c r="S1146" i="10"/>
  <c r="R1146" i="10"/>
  <c r="Q1146" i="10"/>
  <c r="P1146" i="10"/>
  <c r="O1146" i="10"/>
  <c r="N1146" i="10"/>
  <c r="M1146" i="10"/>
  <c r="AB1145" i="10"/>
  <c r="AA1145" i="10"/>
  <c r="Z1145" i="10"/>
  <c r="Y1145" i="10"/>
  <c r="X1145" i="10"/>
  <c r="W1145" i="10"/>
  <c r="V1145" i="10"/>
  <c r="U1145" i="10"/>
  <c r="T1145" i="10"/>
  <c r="S1145" i="10"/>
  <c r="R1145" i="10"/>
  <c r="Q1145" i="10"/>
  <c r="P1145" i="10"/>
  <c r="O1145" i="10"/>
  <c r="N1145" i="10"/>
  <c r="M1145" i="10"/>
  <c r="AC1145" i="10" s="1"/>
  <c r="AB1144" i="10"/>
  <c r="AA1144" i="10"/>
  <c r="Z1144" i="10"/>
  <c r="Y1144" i="10"/>
  <c r="X1144" i="10"/>
  <c r="W1144" i="10"/>
  <c r="V1144" i="10"/>
  <c r="U1144" i="10"/>
  <c r="T1144" i="10"/>
  <c r="S1144" i="10"/>
  <c r="R1144" i="10"/>
  <c r="Q1144" i="10"/>
  <c r="P1144" i="10"/>
  <c r="O1144" i="10"/>
  <c r="N1144" i="10"/>
  <c r="M1144" i="10"/>
  <c r="AC1144" i="10" s="1"/>
  <c r="AC1143" i="10" s="1"/>
  <c r="AB1143" i="10"/>
  <c r="AA1143" i="10"/>
  <c r="Z1143" i="10"/>
  <c r="Y1143" i="10"/>
  <c r="X1143" i="10"/>
  <c r="W1143" i="10"/>
  <c r="V1143" i="10"/>
  <c r="U1143" i="10"/>
  <c r="T1143" i="10"/>
  <c r="S1143" i="10"/>
  <c r="R1143" i="10"/>
  <c r="Q1143" i="10"/>
  <c r="P1143" i="10"/>
  <c r="O1143" i="10"/>
  <c r="N1143" i="10"/>
  <c r="M1143" i="10"/>
  <c r="AB1142" i="10"/>
  <c r="AA1142" i="10"/>
  <c r="Z1142" i="10"/>
  <c r="Y1142" i="10"/>
  <c r="X1142" i="10"/>
  <c r="W1142" i="10"/>
  <c r="V1142" i="10"/>
  <c r="U1142" i="10"/>
  <c r="T1142" i="10"/>
  <c r="S1142" i="10"/>
  <c r="R1142" i="10"/>
  <c r="Q1142" i="10"/>
  <c r="P1142" i="10"/>
  <c r="O1142" i="10"/>
  <c r="N1142" i="10"/>
  <c r="M1142" i="10"/>
  <c r="AC1142" i="10" s="1"/>
  <c r="AB1141" i="10"/>
  <c r="AA1141" i="10"/>
  <c r="Z1141" i="10"/>
  <c r="Y1141" i="10"/>
  <c r="X1141" i="10"/>
  <c r="W1141" i="10"/>
  <c r="V1141" i="10"/>
  <c r="U1141" i="10"/>
  <c r="T1141" i="10"/>
  <c r="S1141" i="10"/>
  <c r="R1141" i="10"/>
  <c r="Q1141" i="10"/>
  <c r="P1141" i="10"/>
  <c r="O1141" i="10"/>
  <c r="N1141" i="10"/>
  <c r="M1141" i="10"/>
  <c r="AC1141" i="10" s="1"/>
  <c r="AB1140" i="10"/>
  <c r="AA1140" i="10"/>
  <c r="Z1140" i="10"/>
  <c r="Y1140" i="10"/>
  <c r="X1140" i="10"/>
  <c r="W1140" i="10"/>
  <c r="V1140" i="10"/>
  <c r="U1140" i="10"/>
  <c r="T1140" i="10"/>
  <c r="S1140" i="10"/>
  <c r="R1140" i="10"/>
  <c r="Q1140" i="10"/>
  <c r="P1140" i="10"/>
  <c r="O1140" i="10"/>
  <c r="N1140" i="10"/>
  <c r="M1140" i="10"/>
  <c r="AC1140" i="10" s="1"/>
  <c r="AC1139" i="10" s="1"/>
  <c r="AB1139" i="10"/>
  <c r="AA1139" i="10"/>
  <c r="Z1139" i="10"/>
  <c r="Y1139" i="10"/>
  <c r="X1139" i="10"/>
  <c r="W1139" i="10"/>
  <c r="V1139" i="10"/>
  <c r="U1139" i="10"/>
  <c r="T1139" i="10"/>
  <c r="S1139" i="10"/>
  <c r="R1139" i="10"/>
  <c r="Q1139" i="10"/>
  <c r="P1139" i="10"/>
  <c r="O1139" i="10"/>
  <c r="N1139" i="10"/>
  <c r="M1139" i="10"/>
  <c r="AB1138" i="10"/>
  <c r="AA1138" i="10"/>
  <c r="Z1138" i="10"/>
  <c r="Y1138" i="10"/>
  <c r="X1138" i="10"/>
  <c r="W1138" i="10"/>
  <c r="V1138" i="10"/>
  <c r="U1138" i="10"/>
  <c r="T1138" i="10"/>
  <c r="S1138" i="10"/>
  <c r="R1138" i="10"/>
  <c r="Q1138" i="10"/>
  <c r="P1138" i="10"/>
  <c r="O1138" i="10"/>
  <c r="N1138" i="10"/>
  <c r="M1138" i="10"/>
  <c r="AC1138" i="10" s="1"/>
  <c r="AB1137" i="10"/>
  <c r="AA1137" i="10"/>
  <c r="Z1137" i="10"/>
  <c r="Y1137" i="10"/>
  <c r="X1137" i="10"/>
  <c r="W1137" i="10"/>
  <c r="V1137" i="10"/>
  <c r="U1137" i="10"/>
  <c r="T1137" i="10"/>
  <c r="S1137" i="10"/>
  <c r="R1137" i="10"/>
  <c r="Q1137" i="10"/>
  <c r="P1137" i="10"/>
  <c r="O1137" i="10"/>
  <c r="N1137" i="10"/>
  <c r="M1137" i="10"/>
  <c r="AC1137" i="10" s="1"/>
  <c r="AC1136" i="10" s="1"/>
  <c r="AB1136" i="10"/>
  <c r="AA1136" i="10"/>
  <c r="Z1136" i="10"/>
  <c r="Y1136" i="10"/>
  <c r="X1136" i="10"/>
  <c r="W1136" i="10"/>
  <c r="V1136" i="10"/>
  <c r="U1136" i="10"/>
  <c r="T1136" i="10"/>
  <c r="S1136" i="10"/>
  <c r="R1136" i="10"/>
  <c r="Q1136" i="10"/>
  <c r="P1136" i="10"/>
  <c r="O1136" i="10"/>
  <c r="N1136" i="10"/>
  <c r="M1136" i="10"/>
  <c r="AB1134" i="10"/>
  <c r="AA1134" i="10"/>
  <c r="Z1134" i="10"/>
  <c r="Y1134" i="10"/>
  <c r="X1134" i="10"/>
  <c r="W1134" i="10"/>
  <c r="V1134" i="10"/>
  <c r="U1134" i="10"/>
  <c r="T1134" i="10"/>
  <c r="S1134" i="10"/>
  <c r="R1134" i="10"/>
  <c r="Q1134" i="10"/>
  <c r="P1134" i="10"/>
  <c r="O1134" i="10"/>
  <c r="N1134" i="10"/>
  <c r="M1134" i="10"/>
  <c r="AC1134" i="10" s="1"/>
  <c r="AB1133" i="10"/>
  <c r="AA1133" i="10"/>
  <c r="Z1133" i="10"/>
  <c r="Y1133" i="10"/>
  <c r="X1133" i="10"/>
  <c r="W1133" i="10"/>
  <c r="V1133" i="10"/>
  <c r="U1133" i="10"/>
  <c r="T1133" i="10"/>
  <c r="S1133" i="10"/>
  <c r="R1133" i="10"/>
  <c r="Q1133" i="10"/>
  <c r="P1133" i="10"/>
  <c r="O1133" i="10"/>
  <c r="N1133" i="10"/>
  <c r="M1133" i="10"/>
  <c r="AC1133" i="10" s="1"/>
  <c r="AB1132" i="10"/>
  <c r="AA1132" i="10"/>
  <c r="Z1132" i="10"/>
  <c r="Y1132" i="10"/>
  <c r="X1132" i="10"/>
  <c r="W1132" i="10"/>
  <c r="V1132" i="10"/>
  <c r="U1132" i="10"/>
  <c r="T1132" i="10"/>
  <c r="S1132" i="10"/>
  <c r="R1132" i="10"/>
  <c r="Q1132" i="10"/>
  <c r="P1132" i="10"/>
  <c r="O1132" i="10"/>
  <c r="N1132" i="10"/>
  <c r="M1132" i="10"/>
  <c r="AC1132" i="10" s="1"/>
  <c r="AC1131" i="10" s="1"/>
  <c r="AB1131" i="10"/>
  <c r="AA1131" i="10"/>
  <c r="Z1131" i="10"/>
  <c r="Y1131" i="10"/>
  <c r="X1131" i="10"/>
  <c r="W1131" i="10"/>
  <c r="V1131" i="10"/>
  <c r="U1131" i="10"/>
  <c r="T1131" i="10"/>
  <c r="S1131" i="10"/>
  <c r="R1131" i="10"/>
  <c r="Q1131" i="10"/>
  <c r="P1131" i="10"/>
  <c r="O1131" i="10"/>
  <c r="N1131" i="10"/>
  <c r="M1131" i="10"/>
  <c r="AB1130" i="10"/>
  <c r="AA1130" i="10"/>
  <c r="Z1130" i="10"/>
  <c r="Y1130" i="10"/>
  <c r="X1130" i="10"/>
  <c r="W1130" i="10"/>
  <c r="V1130" i="10"/>
  <c r="U1130" i="10"/>
  <c r="T1130" i="10"/>
  <c r="S1130" i="10"/>
  <c r="R1130" i="10"/>
  <c r="Q1130" i="10"/>
  <c r="P1130" i="10"/>
  <c r="O1130" i="10"/>
  <c r="N1130" i="10"/>
  <c r="M1130" i="10"/>
  <c r="AC1130" i="10" s="1"/>
  <c r="AB1129" i="10"/>
  <c r="AA1129" i="10"/>
  <c r="Z1129" i="10"/>
  <c r="Y1129" i="10"/>
  <c r="X1129" i="10"/>
  <c r="W1129" i="10"/>
  <c r="V1129" i="10"/>
  <c r="U1129" i="10"/>
  <c r="T1129" i="10"/>
  <c r="S1129" i="10"/>
  <c r="R1129" i="10"/>
  <c r="Q1129" i="10"/>
  <c r="P1129" i="10"/>
  <c r="O1129" i="10"/>
  <c r="N1129" i="10"/>
  <c r="M1129" i="10"/>
  <c r="AC1129" i="10" s="1"/>
  <c r="AB1128" i="10"/>
  <c r="AA1128" i="10"/>
  <c r="Z1128" i="10"/>
  <c r="Y1128" i="10"/>
  <c r="X1128" i="10"/>
  <c r="W1128" i="10"/>
  <c r="V1128" i="10"/>
  <c r="U1128" i="10"/>
  <c r="T1128" i="10"/>
  <c r="S1128" i="10"/>
  <c r="R1128" i="10"/>
  <c r="Q1128" i="10"/>
  <c r="P1128" i="10"/>
  <c r="O1128" i="10"/>
  <c r="N1128" i="10"/>
  <c r="M1128" i="10"/>
  <c r="AC1128" i="10" s="1"/>
  <c r="AC1127" i="10" s="1"/>
  <c r="AB1127" i="10"/>
  <c r="AA1127" i="10"/>
  <c r="Z1127" i="10"/>
  <c r="Y1127" i="10"/>
  <c r="X1127" i="10"/>
  <c r="W1127" i="10"/>
  <c r="V1127" i="10"/>
  <c r="U1127" i="10"/>
  <c r="T1127" i="10"/>
  <c r="S1127" i="10"/>
  <c r="R1127" i="10"/>
  <c r="Q1127" i="10"/>
  <c r="P1127" i="10"/>
  <c r="O1127" i="10"/>
  <c r="N1127" i="10"/>
  <c r="M1127" i="10"/>
  <c r="AB1126" i="10"/>
  <c r="AA1126" i="10"/>
  <c r="Z1126" i="10"/>
  <c r="Y1126" i="10"/>
  <c r="X1126" i="10"/>
  <c r="W1126" i="10"/>
  <c r="V1126" i="10"/>
  <c r="U1126" i="10"/>
  <c r="T1126" i="10"/>
  <c r="S1126" i="10"/>
  <c r="R1126" i="10"/>
  <c r="Q1126" i="10"/>
  <c r="P1126" i="10"/>
  <c r="O1126" i="10"/>
  <c r="N1126" i="10"/>
  <c r="M1126" i="10"/>
  <c r="AC1126" i="10" s="1"/>
  <c r="AB1125" i="10"/>
  <c r="AA1125" i="10"/>
  <c r="Z1125" i="10"/>
  <c r="Y1125" i="10"/>
  <c r="X1125" i="10"/>
  <c r="W1125" i="10"/>
  <c r="V1125" i="10"/>
  <c r="U1125" i="10"/>
  <c r="T1125" i="10"/>
  <c r="S1125" i="10"/>
  <c r="R1125" i="10"/>
  <c r="Q1125" i="10"/>
  <c r="P1125" i="10"/>
  <c r="O1125" i="10"/>
  <c r="N1125" i="10"/>
  <c r="M1125" i="10"/>
  <c r="AC1125" i="10" s="1"/>
  <c r="AB1124" i="10"/>
  <c r="AA1124" i="10"/>
  <c r="Z1124" i="10"/>
  <c r="Y1124" i="10"/>
  <c r="X1124" i="10"/>
  <c r="W1124" i="10"/>
  <c r="V1124" i="10"/>
  <c r="U1124" i="10"/>
  <c r="T1124" i="10"/>
  <c r="S1124" i="10"/>
  <c r="R1124" i="10"/>
  <c r="Q1124" i="10"/>
  <c r="P1124" i="10"/>
  <c r="O1124" i="10"/>
  <c r="N1124" i="10"/>
  <c r="M1124" i="10"/>
  <c r="AC1124" i="10" s="1"/>
  <c r="AC1123" i="10" s="1"/>
  <c r="AB1123" i="10"/>
  <c r="AA1123" i="10"/>
  <c r="Z1123" i="10"/>
  <c r="Y1123" i="10"/>
  <c r="X1123" i="10"/>
  <c r="W1123" i="10"/>
  <c r="V1123" i="10"/>
  <c r="U1123" i="10"/>
  <c r="T1123" i="10"/>
  <c r="S1123" i="10"/>
  <c r="R1123" i="10"/>
  <c r="Q1123" i="10"/>
  <c r="P1123" i="10"/>
  <c r="O1123" i="10"/>
  <c r="N1123" i="10"/>
  <c r="M1123" i="10"/>
  <c r="AB1121" i="10"/>
  <c r="AA1121" i="10"/>
  <c r="Z1121" i="10"/>
  <c r="Y1121" i="10"/>
  <c r="X1121" i="10"/>
  <c r="W1121" i="10"/>
  <c r="V1121" i="10"/>
  <c r="U1121" i="10"/>
  <c r="T1121" i="10"/>
  <c r="S1121" i="10"/>
  <c r="R1121" i="10"/>
  <c r="Q1121" i="10"/>
  <c r="P1121" i="10"/>
  <c r="O1121" i="10"/>
  <c r="N1121" i="10"/>
  <c r="M1121" i="10"/>
  <c r="AC1121" i="10" s="1"/>
  <c r="AB1120" i="10"/>
  <c r="AA1120" i="10"/>
  <c r="Z1120" i="10"/>
  <c r="Y1120" i="10"/>
  <c r="X1120" i="10"/>
  <c r="W1120" i="10"/>
  <c r="V1120" i="10"/>
  <c r="U1120" i="10"/>
  <c r="T1120" i="10"/>
  <c r="S1120" i="10"/>
  <c r="R1120" i="10"/>
  <c r="Q1120" i="10"/>
  <c r="P1120" i="10"/>
  <c r="O1120" i="10"/>
  <c r="N1120" i="10"/>
  <c r="M1120" i="10"/>
  <c r="AC1120" i="10" s="1"/>
  <c r="AB1119" i="10"/>
  <c r="AA1119" i="10"/>
  <c r="Z1119" i="10"/>
  <c r="Y1119" i="10"/>
  <c r="X1119" i="10"/>
  <c r="W1119" i="10"/>
  <c r="V1119" i="10"/>
  <c r="U1119" i="10"/>
  <c r="T1119" i="10"/>
  <c r="S1119" i="10"/>
  <c r="R1119" i="10"/>
  <c r="Q1119" i="10"/>
  <c r="P1119" i="10"/>
  <c r="O1119" i="10"/>
  <c r="N1119" i="10"/>
  <c r="M1119" i="10"/>
  <c r="AC1119" i="10" s="1"/>
  <c r="AB1118" i="10"/>
  <c r="AA1118" i="10"/>
  <c r="Z1118" i="10"/>
  <c r="Y1118" i="10"/>
  <c r="X1118" i="10"/>
  <c r="W1118" i="10"/>
  <c r="V1118" i="10"/>
  <c r="U1118" i="10"/>
  <c r="T1118" i="10"/>
  <c r="S1118" i="10"/>
  <c r="R1118" i="10"/>
  <c r="Q1118" i="10"/>
  <c r="P1118" i="10"/>
  <c r="O1118" i="10"/>
  <c r="N1118" i="10"/>
  <c r="M1118" i="10"/>
  <c r="AC1118" i="10" s="1"/>
  <c r="AC1117" i="10" s="1"/>
  <c r="AB1117" i="10"/>
  <c r="AA1117" i="10"/>
  <c r="Z1117" i="10"/>
  <c r="Y1117" i="10"/>
  <c r="X1117" i="10"/>
  <c r="W1117" i="10"/>
  <c r="V1117" i="10"/>
  <c r="U1117" i="10"/>
  <c r="T1117" i="10"/>
  <c r="S1117" i="10"/>
  <c r="R1117" i="10"/>
  <c r="Q1117" i="10"/>
  <c r="P1117" i="10"/>
  <c r="O1117" i="10"/>
  <c r="N1117" i="10"/>
  <c r="M1117" i="10"/>
  <c r="AB1116" i="10"/>
  <c r="AA1116" i="10"/>
  <c r="Z1116" i="10"/>
  <c r="Y1116" i="10"/>
  <c r="X1116" i="10"/>
  <c r="W1116" i="10"/>
  <c r="V1116" i="10"/>
  <c r="U1116" i="10"/>
  <c r="T1116" i="10"/>
  <c r="S1116" i="10"/>
  <c r="R1116" i="10"/>
  <c r="Q1116" i="10"/>
  <c r="P1116" i="10"/>
  <c r="O1116" i="10"/>
  <c r="N1116" i="10"/>
  <c r="M1116" i="10"/>
  <c r="AC1116" i="10" s="1"/>
  <c r="AB1115" i="10"/>
  <c r="AA1115" i="10"/>
  <c r="Z1115" i="10"/>
  <c r="Y1115" i="10"/>
  <c r="X1115" i="10"/>
  <c r="W1115" i="10"/>
  <c r="V1115" i="10"/>
  <c r="U1115" i="10"/>
  <c r="T1115" i="10"/>
  <c r="S1115" i="10"/>
  <c r="R1115" i="10"/>
  <c r="Q1115" i="10"/>
  <c r="P1115" i="10"/>
  <c r="O1115" i="10"/>
  <c r="N1115" i="10"/>
  <c r="M1115" i="10"/>
  <c r="AC1115" i="10" s="1"/>
  <c r="AB1114" i="10"/>
  <c r="AA1114" i="10"/>
  <c r="Z1114" i="10"/>
  <c r="Y1114" i="10"/>
  <c r="X1114" i="10"/>
  <c r="W1114" i="10"/>
  <c r="V1114" i="10"/>
  <c r="U1114" i="10"/>
  <c r="T1114" i="10"/>
  <c r="S1114" i="10"/>
  <c r="R1114" i="10"/>
  <c r="Q1114" i="10"/>
  <c r="P1114" i="10"/>
  <c r="O1114" i="10"/>
  <c r="N1114" i="10"/>
  <c r="M1114" i="10"/>
  <c r="AC1114" i="10" s="1"/>
  <c r="AB1113" i="10"/>
  <c r="AA1113" i="10"/>
  <c r="Z1113" i="10"/>
  <c r="Y1113" i="10"/>
  <c r="X1113" i="10"/>
  <c r="W1113" i="10"/>
  <c r="V1113" i="10"/>
  <c r="U1113" i="10"/>
  <c r="T1113" i="10"/>
  <c r="S1113" i="10"/>
  <c r="R1113" i="10"/>
  <c r="Q1113" i="10"/>
  <c r="P1113" i="10"/>
  <c r="O1113" i="10"/>
  <c r="N1113" i="10"/>
  <c r="M1113" i="10"/>
  <c r="AC1113" i="10" s="1"/>
  <c r="AC1112" i="10" s="1"/>
  <c r="AB1112" i="10"/>
  <c r="AA1112" i="10"/>
  <c r="Z1112" i="10"/>
  <c r="Y1112" i="10"/>
  <c r="X1112" i="10"/>
  <c r="W1112" i="10"/>
  <c r="V1112" i="10"/>
  <c r="U1112" i="10"/>
  <c r="T1112" i="10"/>
  <c r="S1112" i="10"/>
  <c r="R1112" i="10"/>
  <c r="Q1112" i="10"/>
  <c r="P1112" i="10"/>
  <c r="O1112" i="10"/>
  <c r="N1112" i="10"/>
  <c r="M1112" i="10"/>
  <c r="AB1111" i="10"/>
  <c r="AA1111" i="10"/>
  <c r="Z1111" i="10"/>
  <c r="Y1111" i="10"/>
  <c r="X1111" i="10"/>
  <c r="W1111" i="10"/>
  <c r="V1111" i="10"/>
  <c r="U1111" i="10"/>
  <c r="T1111" i="10"/>
  <c r="S1111" i="10"/>
  <c r="R1111" i="10"/>
  <c r="Q1111" i="10"/>
  <c r="P1111" i="10"/>
  <c r="O1111" i="10"/>
  <c r="N1111" i="10"/>
  <c r="M1111" i="10"/>
  <c r="AC1111" i="10" s="1"/>
  <c r="AB1110" i="10"/>
  <c r="AA1110" i="10"/>
  <c r="Z1110" i="10"/>
  <c r="Y1110" i="10"/>
  <c r="X1110" i="10"/>
  <c r="W1110" i="10"/>
  <c r="V1110" i="10"/>
  <c r="U1110" i="10"/>
  <c r="T1110" i="10"/>
  <c r="S1110" i="10"/>
  <c r="R1110" i="10"/>
  <c r="Q1110" i="10"/>
  <c r="P1110" i="10"/>
  <c r="O1110" i="10"/>
  <c r="N1110" i="10"/>
  <c r="M1110" i="10"/>
  <c r="AC1110" i="10" s="1"/>
  <c r="AB1109" i="10"/>
  <c r="AA1109" i="10"/>
  <c r="Z1109" i="10"/>
  <c r="Y1109" i="10"/>
  <c r="X1109" i="10"/>
  <c r="W1109" i="10"/>
  <c r="V1109" i="10"/>
  <c r="U1109" i="10"/>
  <c r="T1109" i="10"/>
  <c r="S1109" i="10"/>
  <c r="R1109" i="10"/>
  <c r="Q1109" i="10"/>
  <c r="P1109" i="10"/>
  <c r="O1109" i="10"/>
  <c r="N1109" i="10"/>
  <c r="M1109" i="10"/>
  <c r="AC1109" i="10" s="1"/>
  <c r="AB1108" i="10"/>
  <c r="AA1108" i="10"/>
  <c r="Z1108" i="10"/>
  <c r="Y1108" i="10"/>
  <c r="X1108" i="10"/>
  <c r="W1108" i="10"/>
  <c r="V1108" i="10"/>
  <c r="U1108" i="10"/>
  <c r="T1108" i="10"/>
  <c r="S1108" i="10"/>
  <c r="R1108" i="10"/>
  <c r="Q1108" i="10"/>
  <c r="P1108" i="10"/>
  <c r="O1108" i="10"/>
  <c r="N1108" i="10"/>
  <c r="M1108" i="10"/>
  <c r="AC1108" i="10" s="1"/>
  <c r="AC1107" i="10" s="1"/>
  <c r="AB1107" i="10"/>
  <c r="AA1107" i="10"/>
  <c r="Z1107" i="10"/>
  <c r="Y1107" i="10"/>
  <c r="X1107" i="10"/>
  <c r="W1107" i="10"/>
  <c r="V1107" i="10"/>
  <c r="U1107" i="10"/>
  <c r="T1107" i="10"/>
  <c r="S1107" i="10"/>
  <c r="R1107" i="10"/>
  <c r="Q1107" i="10"/>
  <c r="P1107" i="10"/>
  <c r="O1107" i="10"/>
  <c r="N1107" i="10"/>
  <c r="M1107" i="10"/>
  <c r="AB1104" i="10"/>
  <c r="AA1104" i="10"/>
  <c r="Z1104" i="10"/>
  <c r="Y1104" i="10"/>
  <c r="X1104" i="10"/>
  <c r="W1104" i="10"/>
  <c r="V1104" i="10"/>
  <c r="U1104" i="10"/>
  <c r="T1104" i="10"/>
  <c r="S1104" i="10"/>
  <c r="R1104" i="10"/>
  <c r="Q1104" i="10"/>
  <c r="P1104" i="10"/>
  <c r="O1104" i="10"/>
  <c r="N1104" i="10"/>
  <c r="M1104" i="10"/>
  <c r="AC1104" i="10" s="1"/>
  <c r="AB1103" i="10"/>
  <c r="AA1103" i="10"/>
  <c r="Z1103" i="10"/>
  <c r="Y1103" i="10"/>
  <c r="X1103" i="10"/>
  <c r="W1103" i="10"/>
  <c r="V1103" i="10"/>
  <c r="U1103" i="10"/>
  <c r="T1103" i="10"/>
  <c r="S1103" i="10"/>
  <c r="R1103" i="10"/>
  <c r="Q1103" i="10"/>
  <c r="P1103" i="10"/>
  <c r="O1103" i="10"/>
  <c r="N1103" i="10"/>
  <c r="M1103" i="10"/>
  <c r="AC1103" i="10" s="1"/>
  <c r="AB1102" i="10"/>
  <c r="AA1102" i="10"/>
  <c r="Z1102" i="10"/>
  <c r="Y1102" i="10"/>
  <c r="X1102" i="10"/>
  <c r="W1102" i="10"/>
  <c r="V1102" i="10"/>
  <c r="U1102" i="10"/>
  <c r="T1102" i="10"/>
  <c r="S1102" i="10"/>
  <c r="R1102" i="10"/>
  <c r="Q1102" i="10"/>
  <c r="P1102" i="10"/>
  <c r="O1102" i="10"/>
  <c r="N1102" i="10"/>
  <c r="M1102" i="10"/>
  <c r="AC1102" i="10" s="1"/>
  <c r="AB1101" i="10"/>
  <c r="AA1101" i="10"/>
  <c r="Z1101" i="10"/>
  <c r="Y1101" i="10"/>
  <c r="X1101" i="10"/>
  <c r="W1101" i="10"/>
  <c r="V1101" i="10"/>
  <c r="U1101" i="10"/>
  <c r="T1101" i="10"/>
  <c r="S1101" i="10"/>
  <c r="R1101" i="10"/>
  <c r="Q1101" i="10"/>
  <c r="P1101" i="10"/>
  <c r="O1101" i="10"/>
  <c r="N1101" i="10"/>
  <c r="M1101" i="10"/>
  <c r="AC1101" i="10" s="1"/>
  <c r="AB1100" i="10"/>
  <c r="AA1100" i="10"/>
  <c r="Z1100" i="10"/>
  <c r="Y1100" i="10"/>
  <c r="X1100" i="10"/>
  <c r="W1100" i="10"/>
  <c r="V1100" i="10"/>
  <c r="U1100" i="10"/>
  <c r="T1100" i="10"/>
  <c r="S1100" i="10"/>
  <c r="R1100" i="10"/>
  <c r="Q1100" i="10"/>
  <c r="P1100" i="10"/>
  <c r="O1100" i="10"/>
  <c r="N1100" i="10"/>
  <c r="M1100" i="10"/>
  <c r="AC1100" i="10" s="1"/>
  <c r="AC1099" i="10" s="1"/>
  <c r="AB1099" i="10"/>
  <c r="AA1099" i="10"/>
  <c r="Z1099" i="10"/>
  <c r="Y1099" i="10"/>
  <c r="X1099" i="10"/>
  <c r="W1099" i="10"/>
  <c r="V1099" i="10"/>
  <c r="U1099" i="10"/>
  <c r="T1099" i="10"/>
  <c r="S1099" i="10"/>
  <c r="R1099" i="10"/>
  <c r="Q1099" i="10"/>
  <c r="P1099" i="10"/>
  <c r="O1099" i="10"/>
  <c r="N1099" i="10"/>
  <c r="M1099" i="10"/>
  <c r="AB1098" i="10"/>
  <c r="AA1098" i="10"/>
  <c r="Z1098" i="10"/>
  <c r="Y1098" i="10"/>
  <c r="X1098" i="10"/>
  <c r="W1098" i="10"/>
  <c r="V1098" i="10"/>
  <c r="U1098" i="10"/>
  <c r="T1098" i="10"/>
  <c r="S1098" i="10"/>
  <c r="R1098" i="10"/>
  <c r="Q1098" i="10"/>
  <c r="P1098" i="10"/>
  <c r="O1098" i="10"/>
  <c r="N1098" i="10"/>
  <c r="M1098" i="10"/>
  <c r="AC1098" i="10" s="1"/>
  <c r="AB1097" i="10"/>
  <c r="AA1097" i="10"/>
  <c r="Z1097" i="10"/>
  <c r="Y1097" i="10"/>
  <c r="X1097" i="10"/>
  <c r="W1097" i="10"/>
  <c r="V1097" i="10"/>
  <c r="U1097" i="10"/>
  <c r="T1097" i="10"/>
  <c r="S1097" i="10"/>
  <c r="R1097" i="10"/>
  <c r="Q1097" i="10"/>
  <c r="P1097" i="10"/>
  <c r="O1097" i="10"/>
  <c r="N1097" i="10"/>
  <c r="M1097" i="10"/>
  <c r="AC1097" i="10" s="1"/>
  <c r="AB1096" i="10"/>
  <c r="AA1096" i="10"/>
  <c r="Z1096" i="10"/>
  <c r="Y1096" i="10"/>
  <c r="X1096" i="10"/>
  <c r="W1096" i="10"/>
  <c r="V1096" i="10"/>
  <c r="U1096" i="10"/>
  <c r="T1096" i="10"/>
  <c r="S1096" i="10"/>
  <c r="R1096" i="10"/>
  <c r="Q1096" i="10"/>
  <c r="P1096" i="10"/>
  <c r="O1096" i="10"/>
  <c r="N1096" i="10"/>
  <c r="M1096" i="10"/>
  <c r="AC1096" i="10" s="1"/>
  <c r="AB1095" i="10"/>
  <c r="AA1095" i="10"/>
  <c r="Z1095" i="10"/>
  <c r="Y1095" i="10"/>
  <c r="X1095" i="10"/>
  <c r="W1095" i="10"/>
  <c r="V1095" i="10"/>
  <c r="U1095" i="10"/>
  <c r="T1095" i="10"/>
  <c r="S1095" i="10"/>
  <c r="R1095" i="10"/>
  <c r="Q1095" i="10"/>
  <c r="P1095" i="10"/>
  <c r="O1095" i="10"/>
  <c r="N1095" i="10"/>
  <c r="M1095" i="10"/>
  <c r="AC1095" i="10" s="1"/>
  <c r="AB1094" i="10"/>
  <c r="AA1094" i="10"/>
  <c r="Z1094" i="10"/>
  <c r="Y1094" i="10"/>
  <c r="X1094" i="10"/>
  <c r="W1094" i="10"/>
  <c r="V1094" i="10"/>
  <c r="U1094" i="10"/>
  <c r="T1094" i="10"/>
  <c r="S1094" i="10"/>
  <c r="R1094" i="10"/>
  <c r="Q1094" i="10"/>
  <c r="P1094" i="10"/>
  <c r="O1094" i="10"/>
  <c r="N1094" i="10"/>
  <c r="M1094" i="10"/>
  <c r="AC1094" i="10" s="1"/>
  <c r="AB1093" i="10"/>
  <c r="AA1093" i="10"/>
  <c r="Z1093" i="10"/>
  <c r="Y1093" i="10"/>
  <c r="X1093" i="10"/>
  <c r="W1093" i="10"/>
  <c r="V1093" i="10"/>
  <c r="U1093" i="10"/>
  <c r="T1093" i="10"/>
  <c r="S1093" i="10"/>
  <c r="R1093" i="10"/>
  <c r="Q1093" i="10"/>
  <c r="P1093" i="10"/>
  <c r="O1093" i="10"/>
  <c r="N1093" i="10"/>
  <c r="M1093" i="10"/>
  <c r="AC1093" i="10" s="1"/>
  <c r="AC1092" i="10" s="1"/>
  <c r="AB1092" i="10"/>
  <c r="AA1092" i="10"/>
  <c r="Z1092" i="10"/>
  <c r="Y1092" i="10"/>
  <c r="X1092" i="10"/>
  <c r="W1092" i="10"/>
  <c r="V1092" i="10"/>
  <c r="U1092" i="10"/>
  <c r="T1092" i="10"/>
  <c r="S1092" i="10"/>
  <c r="R1092" i="10"/>
  <c r="Q1092" i="10"/>
  <c r="P1092" i="10"/>
  <c r="O1092" i="10"/>
  <c r="N1092" i="10"/>
  <c r="M1092" i="10"/>
  <c r="AB1090" i="10"/>
  <c r="AA1090" i="10"/>
  <c r="Z1090" i="10"/>
  <c r="Y1090" i="10"/>
  <c r="X1090" i="10"/>
  <c r="W1090" i="10"/>
  <c r="V1090" i="10"/>
  <c r="U1090" i="10"/>
  <c r="T1090" i="10"/>
  <c r="S1090" i="10"/>
  <c r="R1090" i="10"/>
  <c r="Q1090" i="10"/>
  <c r="P1090" i="10"/>
  <c r="O1090" i="10"/>
  <c r="N1090" i="10"/>
  <c r="M1090" i="10"/>
  <c r="AC1090" i="10" s="1"/>
  <c r="AB1089" i="10"/>
  <c r="AA1089" i="10"/>
  <c r="Z1089" i="10"/>
  <c r="Y1089" i="10"/>
  <c r="X1089" i="10"/>
  <c r="W1089" i="10"/>
  <c r="V1089" i="10"/>
  <c r="U1089" i="10"/>
  <c r="T1089" i="10"/>
  <c r="S1089" i="10"/>
  <c r="R1089" i="10"/>
  <c r="Q1089" i="10"/>
  <c r="P1089" i="10"/>
  <c r="O1089" i="10"/>
  <c r="N1089" i="10"/>
  <c r="M1089" i="10"/>
  <c r="AC1089" i="10" s="1"/>
  <c r="AC1088" i="10" s="1"/>
  <c r="AB1088" i="10"/>
  <c r="AA1088" i="10"/>
  <c r="Z1088" i="10"/>
  <c r="Y1088" i="10"/>
  <c r="X1088" i="10"/>
  <c r="W1088" i="10"/>
  <c r="V1088" i="10"/>
  <c r="U1088" i="10"/>
  <c r="T1088" i="10"/>
  <c r="S1088" i="10"/>
  <c r="R1088" i="10"/>
  <c r="Q1088" i="10"/>
  <c r="P1088" i="10"/>
  <c r="O1088" i="10"/>
  <c r="N1088" i="10"/>
  <c r="M1088" i="10"/>
  <c r="R1087" i="10"/>
  <c r="Q1087" i="10"/>
  <c r="P1087" i="10"/>
  <c r="O1087" i="10"/>
  <c r="N1087" i="10"/>
  <c r="S1087" i="10" s="1"/>
  <c r="M1087" i="10"/>
  <c r="R1086" i="10"/>
  <c r="Q1086" i="10"/>
  <c r="P1086" i="10"/>
  <c r="O1086" i="10"/>
  <c r="N1086" i="10"/>
  <c r="S1086" i="10" s="1"/>
  <c r="M1086" i="10"/>
  <c r="Q1085" i="10"/>
  <c r="Q1084" i="10" s="1"/>
  <c r="P1085" i="10"/>
  <c r="O1085" i="10"/>
  <c r="O1084" i="10" s="1"/>
  <c r="N1085" i="10"/>
  <c r="M1085" i="10"/>
  <c r="P1084" i="10"/>
  <c r="N1084" i="10"/>
  <c r="M1084" i="10"/>
  <c r="AB1082" i="10"/>
  <c r="AA1082" i="10"/>
  <c r="Z1082" i="10"/>
  <c r="Y1082" i="10"/>
  <c r="X1082" i="10"/>
  <c r="W1082" i="10"/>
  <c r="V1082" i="10"/>
  <c r="U1082" i="10"/>
  <c r="T1082" i="10"/>
  <c r="S1082" i="10"/>
  <c r="R1082" i="10"/>
  <c r="Q1082" i="10"/>
  <c r="P1082" i="10"/>
  <c r="O1082" i="10"/>
  <c r="N1082" i="10"/>
  <c r="M1082" i="10"/>
  <c r="AC1082" i="10" s="1"/>
  <c r="AB1081" i="10"/>
  <c r="AA1081" i="10"/>
  <c r="Z1081" i="10"/>
  <c r="Y1081" i="10"/>
  <c r="X1081" i="10"/>
  <c r="W1081" i="10"/>
  <c r="V1081" i="10"/>
  <c r="U1081" i="10"/>
  <c r="T1081" i="10"/>
  <c r="S1081" i="10"/>
  <c r="R1081" i="10"/>
  <c r="Q1081" i="10"/>
  <c r="P1081" i="10"/>
  <c r="O1081" i="10"/>
  <c r="N1081" i="10"/>
  <c r="M1081" i="10"/>
  <c r="AC1081" i="10" s="1"/>
  <c r="Q1080" i="10"/>
  <c r="P1080" i="10"/>
  <c r="O1080" i="10"/>
  <c r="N1080" i="10"/>
  <c r="M1080" i="10"/>
  <c r="Q1079" i="10"/>
  <c r="P1079" i="10"/>
  <c r="O1079" i="10"/>
  <c r="N1079" i="10"/>
  <c r="M1079" i="10"/>
  <c r="Q1078" i="10"/>
  <c r="P1078" i="10"/>
  <c r="O1078" i="10"/>
  <c r="N1078" i="10"/>
  <c r="M1078" i="10"/>
  <c r="Q1077" i="10"/>
  <c r="P1077" i="10"/>
  <c r="O1077" i="10"/>
  <c r="N1077" i="10"/>
  <c r="M1077" i="10"/>
  <c r="M1076" i="10"/>
  <c r="N1076" i="10" s="1"/>
  <c r="M1075" i="10"/>
  <c r="M1074" i="10"/>
  <c r="M1073" i="10"/>
  <c r="M1072" i="10"/>
  <c r="M1071" i="10"/>
  <c r="N1070" i="10"/>
  <c r="M1070" i="10"/>
  <c r="M1069" i="10"/>
  <c r="M1068" i="10"/>
  <c r="AB1066" i="10"/>
  <c r="AA1066" i="10"/>
  <c r="Z1066" i="10"/>
  <c r="Y1066" i="10"/>
  <c r="X1066" i="10"/>
  <c r="W1066" i="10"/>
  <c r="V1066" i="10"/>
  <c r="U1066" i="10"/>
  <c r="T1066" i="10"/>
  <c r="S1066" i="10"/>
  <c r="R1066" i="10"/>
  <c r="Q1066" i="10"/>
  <c r="P1066" i="10"/>
  <c r="O1066" i="10"/>
  <c r="N1066" i="10"/>
  <c r="M1066" i="10"/>
  <c r="AC1066" i="10" s="1"/>
  <c r="AB1065" i="10"/>
  <c r="AA1065" i="10"/>
  <c r="Z1065" i="10"/>
  <c r="Y1065" i="10"/>
  <c r="X1065" i="10"/>
  <c r="W1065" i="10"/>
  <c r="V1065" i="10"/>
  <c r="U1065" i="10"/>
  <c r="T1065" i="10"/>
  <c r="S1065" i="10"/>
  <c r="R1065" i="10"/>
  <c r="Q1065" i="10"/>
  <c r="P1065" i="10"/>
  <c r="O1065" i="10"/>
  <c r="N1065" i="10"/>
  <c r="M1065" i="10"/>
  <c r="AC1065" i="10" s="1"/>
  <c r="AC1064" i="10" s="1"/>
  <c r="AB1064" i="10"/>
  <c r="AA1064" i="10"/>
  <c r="Z1064" i="10"/>
  <c r="Y1064" i="10"/>
  <c r="X1064" i="10"/>
  <c r="W1064" i="10"/>
  <c r="V1064" i="10"/>
  <c r="U1064" i="10"/>
  <c r="T1064" i="10"/>
  <c r="S1064" i="10"/>
  <c r="R1064" i="10"/>
  <c r="Q1064" i="10"/>
  <c r="P1064" i="10"/>
  <c r="O1064" i="10"/>
  <c r="N1064" i="10"/>
  <c r="M1064" i="10"/>
  <c r="V1063" i="10"/>
  <c r="AB1063" i="10" s="1"/>
  <c r="U1063" i="10"/>
  <c r="AA1063" i="10" s="1"/>
  <c r="T1063" i="10"/>
  <c r="Z1063" i="10" s="1"/>
  <c r="S1063" i="10"/>
  <c r="Y1063" i="10" s="1"/>
  <c r="R1063" i="10"/>
  <c r="X1063" i="10" s="1"/>
  <c r="Q1063" i="10"/>
  <c r="P1063" i="10"/>
  <c r="O1063" i="10"/>
  <c r="N1063" i="10"/>
  <c r="W1063" i="10" s="1"/>
  <c r="M1063" i="10"/>
  <c r="AC1063" i="10" s="1"/>
  <c r="V1062" i="10"/>
  <c r="AB1062" i="10" s="1"/>
  <c r="U1062" i="10"/>
  <c r="AA1062" i="10" s="1"/>
  <c r="T1062" i="10"/>
  <c r="Z1062" i="10" s="1"/>
  <c r="S1062" i="10"/>
  <c r="Y1062" i="10" s="1"/>
  <c r="R1062" i="10"/>
  <c r="X1062" i="10" s="1"/>
  <c r="Q1062" i="10"/>
  <c r="P1062" i="10"/>
  <c r="O1062" i="10"/>
  <c r="N1062" i="10"/>
  <c r="W1062" i="10" s="1"/>
  <c r="M1062" i="10"/>
  <c r="V1061" i="10"/>
  <c r="AB1061" i="10" s="1"/>
  <c r="U1061" i="10"/>
  <c r="AA1061" i="10" s="1"/>
  <c r="T1061" i="10"/>
  <c r="Z1061" i="10" s="1"/>
  <c r="S1061" i="10"/>
  <c r="Y1061" i="10" s="1"/>
  <c r="R1061" i="10"/>
  <c r="X1061" i="10" s="1"/>
  <c r="Q1061" i="10"/>
  <c r="P1061" i="10"/>
  <c r="O1061" i="10"/>
  <c r="N1061" i="10"/>
  <c r="W1061" i="10" s="1"/>
  <c r="M1061" i="10"/>
  <c r="S1060" i="10"/>
  <c r="R1060" i="10"/>
  <c r="Q1060" i="10"/>
  <c r="P1060" i="10"/>
  <c r="O1060" i="10"/>
  <c r="N1060" i="10"/>
  <c r="M1060" i="10"/>
  <c r="S1059" i="10"/>
  <c r="R1059" i="10"/>
  <c r="Q1059" i="10"/>
  <c r="P1059" i="10"/>
  <c r="O1059" i="10"/>
  <c r="N1059" i="10"/>
  <c r="M1059" i="10"/>
  <c r="Q1058" i="10"/>
  <c r="P1058" i="10"/>
  <c r="O1058" i="10"/>
  <c r="N1058" i="10"/>
  <c r="M1058" i="10"/>
  <c r="Q1057" i="10"/>
  <c r="P1057" i="10"/>
  <c r="O1057" i="10"/>
  <c r="N1057" i="10"/>
  <c r="M1057" i="10"/>
  <c r="AB1056" i="10"/>
  <c r="AA1056" i="10"/>
  <c r="Z1056" i="10"/>
  <c r="Y1056" i="10"/>
  <c r="X1056" i="10"/>
  <c r="W1056" i="10"/>
  <c r="V1056" i="10"/>
  <c r="U1056" i="10"/>
  <c r="T1056" i="10"/>
  <c r="S1056" i="10"/>
  <c r="R1056" i="10"/>
  <c r="Q1056" i="10"/>
  <c r="P1056" i="10"/>
  <c r="O1056" i="10"/>
  <c r="N1056" i="10"/>
  <c r="M1056" i="10"/>
  <c r="AB1055" i="10"/>
  <c r="AA1055" i="10"/>
  <c r="Z1055" i="10"/>
  <c r="Y1055" i="10"/>
  <c r="X1055" i="10"/>
  <c r="W1055" i="10"/>
  <c r="V1055" i="10"/>
  <c r="U1055" i="10"/>
  <c r="T1055" i="10"/>
  <c r="S1055" i="10"/>
  <c r="R1055" i="10"/>
  <c r="Q1055" i="10"/>
  <c r="P1055" i="10"/>
  <c r="O1055" i="10"/>
  <c r="N1055" i="10"/>
  <c r="M1055" i="10"/>
  <c r="V1054" i="10"/>
  <c r="AB1054" i="10" s="1"/>
  <c r="U1054" i="10"/>
  <c r="AA1054" i="10" s="1"/>
  <c r="T1054" i="10"/>
  <c r="Z1054" i="10" s="1"/>
  <c r="S1054" i="10"/>
  <c r="Y1054" i="10" s="1"/>
  <c r="R1054" i="10"/>
  <c r="X1054" i="10" s="1"/>
  <c r="Q1054" i="10"/>
  <c r="P1054" i="10"/>
  <c r="O1054" i="10"/>
  <c r="N1054" i="10"/>
  <c r="M1054" i="10"/>
  <c r="S1053" i="10"/>
  <c r="R1053" i="10"/>
  <c r="Q1053" i="10"/>
  <c r="P1053" i="10"/>
  <c r="O1053" i="10"/>
  <c r="N1053" i="10"/>
  <c r="M1053" i="10"/>
  <c r="R1052" i="10"/>
  <c r="Q1052" i="10"/>
  <c r="P1052" i="10"/>
  <c r="O1052" i="10"/>
  <c r="N1052" i="10"/>
  <c r="S1052" i="10" s="1"/>
  <c r="M1052" i="10"/>
  <c r="Q1051" i="10"/>
  <c r="P1051" i="10"/>
  <c r="P1050" i="10" s="1"/>
  <c r="O1051" i="10"/>
  <c r="N1051" i="10"/>
  <c r="M1051" i="10"/>
  <c r="Q1050" i="10"/>
  <c r="O1050" i="10"/>
  <c r="N1050" i="10"/>
  <c r="M1050" i="10"/>
  <c r="V1049" i="10"/>
  <c r="AB1049" i="10" s="1"/>
  <c r="U1049" i="10"/>
  <c r="AA1049" i="10" s="1"/>
  <c r="T1049" i="10"/>
  <c r="Z1049" i="10" s="1"/>
  <c r="S1049" i="10"/>
  <c r="Y1049" i="10" s="1"/>
  <c r="R1049" i="10"/>
  <c r="X1049" i="10" s="1"/>
  <c r="Q1049" i="10"/>
  <c r="P1049" i="10"/>
  <c r="O1049" i="10"/>
  <c r="N1049" i="10"/>
  <c r="W1049" i="10" s="1"/>
  <c r="M1049" i="10"/>
  <c r="V1048" i="10"/>
  <c r="AB1048" i="10" s="1"/>
  <c r="U1048" i="10"/>
  <c r="AA1048" i="10" s="1"/>
  <c r="T1048" i="10"/>
  <c r="Z1048" i="10" s="1"/>
  <c r="S1048" i="10"/>
  <c r="Y1048" i="10" s="1"/>
  <c r="R1048" i="10"/>
  <c r="X1048" i="10" s="1"/>
  <c r="Q1048" i="10"/>
  <c r="P1048" i="10"/>
  <c r="O1048" i="10"/>
  <c r="N1048" i="10"/>
  <c r="W1048" i="10" s="1"/>
  <c r="M1048" i="10"/>
  <c r="V1047" i="10"/>
  <c r="AB1047" i="10" s="1"/>
  <c r="U1047" i="10"/>
  <c r="AA1047" i="10" s="1"/>
  <c r="T1047" i="10"/>
  <c r="Z1047" i="10" s="1"/>
  <c r="S1047" i="10"/>
  <c r="Y1047" i="10" s="1"/>
  <c r="R1047" i="10"/>
  <c r="X1047" i="10" s="1"/>
  <c r="Q1047" i="10"/>
  <c r="P1047" i="10"/>
  <c r="O1047" i="10"/>
  <c r="N1047" i="10"/>
  <c r="W1047" i="10" s="1"/>
  <c r="M1047" i="10"/>
  <c r="S1046" i="10"/>
  <c r="R1046" i="10"/>
  <c r="Q1046" i="10"/>
  <c r="P1046" i="10"/>
  <c r="O1046" i="10"/>
  <c r="N1046" i="10"/>
  <c r="M1046" i="10"/>
  <c r="S1045" i="10"/>
  <c r="R1045" i="10"/>
  <c r="Q1045" i="10"/>
  <c r="P1045" i="10"/>
  <c r="P1043" i="10" s="1"/>
  <c r="O1045" i="10"/>
  <c r="N1045" i="10"/>
  <c r="M1045" i="10"/>
  <c r="Q1044" i="10"/>
  <c r="Q1043" i="10" s="1"/>
  <c r="P1044" i="10"/>
  <c r="O1044" i="10"/>
  <c r="O1043" i="10" s="1"/>
  <c r="N1044" i="10"/>
  <c r="M1044" i="10"/>
  <c r="N1043" i="10"/>
  <c r="AB1042" i="10"/>
  <c r="AA1042" i="10"/>
  <c r="Z1042" i="10"/>
  <c r="Y1042" i="10"/>
  <c r="X1042" i="10"/>
  <c r="W1042" i="10"/>
  <c r="V1042" i="10"/>
  <c r="U1042" i="10"/>
  <c r="T1042" i="10"/>
  <c r="S1042" i="10"/>
  <c r="R1042" i="10"/>
  <c r="Q1042" i="10"/>
  <c r="P1042" i="10"/>
  <c r="O1042" i="10"/>
  <c r="N1042" i="10"/>
  <c r="M1042" i="10"/>
  <c r="AC1042" i="10" s="1"/>
  <c r="AB1041" i="10"/>
  <c r="AA1041" i="10"/>
  <c r="Z1041" i="10"/>
  <c r="Y1041" i="10"/>
  <c r="X1041" i="10"/>
  <c r="W1041" i="10"/>
  <c r="V1041" i="10"/>
  <c r="U1041" i="10"/>
  <c r="T1041" i="10"/>
  <c r="S1041" i="10"/>
  <c r="R1041" i="10"/>
  <c r="Q1041" i="10"/>
  <c r="P1041" i="10"/>
  <c r="O1041" i="10"/>
  <c r="N1041" i="10"/>
  <c r="M1041" i="10"/>
  <c r="AC1041" i="10" s="1"/>
  <c r="V1040" i="10"/>
  <c r="AB1040" i="10" s="1"/>
  <c r="U1040" i="10"/>
  <c r="AA1040" i="10" s="1"/>
  <c r="T1040" i="10"/>
  <c r="Z1040" i="10" s="1"/>
  <c r="S1040" i="10"/>
  <c r="Y1040" i="10" s="1"/>
  <c r="R1040" i="10"/>
  <c r="X1040" i="10" s="1"/>
  <c r="Q1040" i="10"/>
  <c r="P1040" i="10"/>
  <c r="O1040" i="10"/>
  <c r="W1040" i="10" s="1"/>
  <c r="N1040" i="10"/>
  <c r="M1040" i="10"/>
  <c r="AC1040" i="10" s="1"/>
  <c r="S1039" i="10"/>
  <c r="V1039" i="10" s="1"/>
  <c r="R1039" i="10"/>
  <c r="Q1039" i="10"/>
  <c r="P1039" i="10"/>
  <c r="O1039" i="10"/>
  <c r="N1039" i="10"/>
  <c r="M1039" i="10"/>
  <c r="S1038" i="10"/>
  <c r="R1038" i="10"/>
  <c r="Q1038" i="10"/>
  <c r="P1038" i="10"/>
  <c r="O1038" i="10"/>
  <c r="O1036" i="10" s="1"/>
  <c r="N1038" i="10"/>
  <c r="M1038" i="10"/>
  <c r="Q1037" i="10"/>
  <c r="P1037" i="10"/>
  <c r="O1037" i="10"/>
  <c r="N1037" i="10"/>
  <c r="M1037" i="10"/>
  <c r="Q1036" i="10"/>
  <c r="N1036" i="10"/>
  <c r="M1036" i="10"/>
  <c r="AB1035" i="10"/>
  <c r="AA1035" i="10"/>
  <c r="Z1035" i="10"/>
  <c r="Y1035" i="10"/>
  <c r="X1035" i="10"/>
  <c r="W1035" i="10"/>
  <c r="V1035" i="10"/>
  <c r="U1035" i="10"/>
  <c r="T1035" i="10"/>
  <c r="S1035" i="10"/>
  <c r="R1035" i="10"/>
  <c r="Q1035" i="10"/>
  <c r="P1035" i="10"/>
  <c r="O1035" i="10"/>
  <c r="N1035" i="10"/>
  <c r="M1035" i="10"/>
  <c r="AB1034" i="10"/>
  <c r="AA1034" i="10"/>
  <c r="Z1034" i="10"/>
  <c r="Y1034" i="10"/>
  <c r="X1034" i="10"/>
  <c r="W1034" i="10"/>
  <c r="V1034" i="10"/>
  <c r="U1034" i="10"/>
  <c r="T1034" i="10"/>
  <c r="S1034" i="10"/>
  <c r="R1034" i="10"/>
  <c r="Q1034" i="10"/>
  <c r="P1034" i="10"/>
  <c r="O1034" i="10"/>
  <c r="N1034" i="10"/>
  <c r="M1034" i="10"/>
  <c r="V1033" i="10"/>
  <c r="AB1033" i="10" s="1"/>
  <c r="U1033" i="10"/>
  <c r="AA1033" i="10" s="1"/>
  <c r="T1033" i="10"/>
  <c r="Z1033" i="10" s="1"/>
  <c r="S1033" i="10"/>
  <c r="Y1033" i="10" s="1"/>
  <c r="R1033" i="10"/>
  <c r="X1033" i="10" s="1"/>
  <c r="Q1033" i="10"/>
  <c r="P1033" i="10"/>
  <c r="O1033" i="10"/>
  <c r="N1033" i="10"/>
  <c r="M1033" i="10"/>
  <c r="S1032" i="10"/>
  <c r="R1032" i="10"/>
  <c r="Q1032" i="10"/>
  <c r="P1032" i="10"/>
  <c r="O1032" i="10"/>
  <c r="N1032" i="10"/>
  <c r="M1032" i="10"/>
  <c r="R1031" i="10"/>
  <c r="Q1031" i="10"/>
  <c r="P1031" i="10"/>
  <c r="O1031" i="10"/>
  <c r="N1031" i="10"/>
  <c r="M1031" i="10"/>
  <c r="Q1030" i="10"/>
  <c r="P1030" i="10"/>
  <c r="P1029" i="10" s="1"/>
  <c r="O1030" i="10"/>
  <c r="N1030" i="10"/>
  <c r="M1030" i="10"/>
  <c r="N1029" i="10"/>
  <c r="M1029" i="10"/>
  <c r="AB1028" i="10"/>
  <c r="AA1028" i="10"/>
  <c r="Z1028" i="10"/>
  <c r="Y1028" i="10"/>
  <c r="X1028" i="10"/>
  <c r="W1028" i="10"/>
  <c r="V1028" i="10"/>
  <c r="U1028" i="10"/>
  <c r="T1028" i="10"/>
  <c r="S1028" i="10"/>
  <c r="R1028" i="10"/>
  <c r="Q1028" i="10"/>
  <c r="P1028" i="10"/>
  <c r="O1028" i="10"/>
  <c r="N1028" i="10"/>
  <c r="M1028" i="10"/>
  <c r="AB1027" i="10"/>
  <c r="AA1027" i="10"/>
  <c r="Z1027" i="10"/>
  <c r="Y1027" i="10"/>
  <c r="X1027" i="10"/>
  <c r="W1027" i="10"/>
  <c r="V1027" i="10"/>
  <c r="U1027" i="10"/>
  <c r="T1027" i="10"/>
  <c r="S1027" i="10"/>
  <c r="R1027" i="10"/>
  <c r="Q1027" i="10"/>
  <c r="P1027" i="10"/>
  <c r="O1027" i="10"/>
  <c r="N1027" i="10"/>
  <c r="M1027" i="10"/>
  <c r="V1026" i="10"/>
  <c r="AB1026" i="10" s="1"/>
  <c r="U1026" i="10"/>
  <c r="AA1026" i="10" s="1"/>
  <c r="T1026" i="10"/>
  <c r="Z1026" i="10" s="1"/>
  <c r="S1026" i="10"/>
  <c r="Y1026" i="10" s="1"/>
  <c r="R1026" i="10"/>
  <c r="X1026" i="10" s="1"/>
  <c r="Q1026" i="10"/>
  <c r="P1026" i="10"/>
  <c r="O1026" i="10"/>
  <c r="N1026" i="10"/>
  <c r="M1026" i="10"/>
  <c r="S1025" i="10"/>
  <c r="R1025" i="10"/>
  <c r="Q1025" i="10"/>
  <c r="P1025" i="10"/>
  <c r="O1025" i="10"/>
  <c r="N1025" i="10"/>
  <c r="M1025" i="10"/>
  <c r="R1024" i="10"/>
  <c r="Q1024" i="10"/>
  <c r="P1024" i="10"/>
  <c r="O1024" i="10"/>
  <c r="N1024" i="10"/>
  <c r="M1024" i="10"/>
  <c r="Q1023" i="10"/>
  <c r="P1023" i="10"/>
  <c r="P1022" i="10" s="1"/>
  <c r="O1023" i="10"/>
  <c r="N1023" i="10"/>
  <c r="M1023" i="10"/>
  <c r="M1022" i="10"/>
  <c r="N1021" i="10"/>
  <c r="M1021" i="10"/>
  <c r="N1020" i="10"/>
  <c r="M1020" i="10"/>
  <c r="N1019" i="10"/>
  <c r="M1019" i="10"/>
  <c r="N1018" i="10"/>
  <c r="M1018" i="10"/>
  <c r="N1017" i="10"/>
  <c r="M1017" i="10"/>
  <c r="N1016" i="10"/>
  <c r="M1016" i="10"/>
  <c r="N1015" i="10"/>
  <c r="M1015" i="10"/>
  <c r="M1013" i="10"/>
  <c r="N1012" i="10"/>
  <c r="M1012" i="10"/>
  <c r="M1011" i="10"/>
  <c r="N1010" i="10"/>
  <c r="M1010" i="10"/>
  <c r="M1009" i="10"/>
  <c r="M1002" i="10"/>
  <c r="AC1002" i="10" s="1"/>
  <c r="AC1001" i="10" s="1"/>
  <c r="AC1000" i="10"/>
  <c r="M1000" i="10"/>
  <c r="AC999" i="10"/>
  <c r="M999" i="10"/>
  <c r="AC998" i="10"/>
  <c r="M998" i="10"/>
  <c r="AC997" i="10"/>
  <c r="M997" i="10"/>
  <c r="AC996" i="10"/>
  <c r="M996" i="10"/>
  <c r="AB995" i="10"/>
  <c r="AA995" i="10"/>
  <c r="Z995" i="10"/>
  <c r="Y995" i="10"/>
  <c r="X995" i="10"/>
  <c r="W995" i="10"/>
  <c r="V995" i="10"/>
  <c r="U995" i="10"/>
  <c r="T995" i="10"/>
  <c r="S995" i="10"/>
  <c r="R995" i="10"/>
  <c r="Q995" i="10"/>
  <c r="P995" i="10"/>
  <c r="O995" i="10"/>
  <c r="N995" i="10"/>
  <c r="M995" i="10"/>
  <c r="AC995" i="10" s="1"/>
  <c r="AB994" i="10"/>
  <c r="AB993" i="10" s="1"/>
  <c r="AA994" i="10"/>
  <c r="Z994" i="10"/>
  <c r="Z993" i="10" s="1"/>
  <c r="Y994" i="10"/>
  <c r="X994" i="10"/>
  <c r="X993" i="10" s="1"/>
  <c r="W994" i="10"/>
  <c r="V994" i="10"/>
  <c r="V993" i="10" s="1"/>
  <c r="U994" i="10"/>
  <c r="T994" i="10"/>
  <c r="S994" i="10"/>
  <c r="R994" i="10"/>
  <c r="Q994" i="10"/>
  <c r="P994" i="10"/>
  <c r="O994" i="10"/>
  <c r="N994" i="10"/>
  <c r="M994" i="10"/>
  <c r="AC994" i="10" s="1"/>
  <c r="AC993" i="10" s="1"/>
  <c r="AA993" i="10"/>
  <c r="Y993" i="10"/>
  <c r="W993" i="10"/>
  <c r="U993" i="10"/>
  <c r="T993" i="10"/>
  <c r="S993" i="10"/>
  <c r="R993" i="10"/>
  <c r="Q993" i="10"/>
  <c r="P993" i="10"/>
  <c r="O993" i="10"/>
  <c r="N993" i="10"/>
  <c r="M993" i="10"/>
  <c r="AB992" i="10"/>
  <c r="AB990" i="10" s="1"/>
  <c r="AA992" i="10"/>
  <c r="Z992" i="10"/>
  <c r="Z990" i="10" s="1"/>
  <c r="Y992" i="10"/>
  <c r="X992" i="10"/>
  <c r="X990" i="10" s="1"/>
  <c r="W992" i="10"/>
  <c r="V992" i="10"/>
  <c r="U992" i="10"/>
  <c r="T992" i="10"/>
  <c r="S992" i="10"/>
  <c r="R992" i="10"/>
  <c r="Q992" i="10"/>
  <c r="P992" i="10"/>
  <c r="O992" i="10"/>
  <c r="N992" i="10"/>
  <c r="M992" i="10"/>
  <c r="AC992" i="10" s="1"/>
  <c r="AC990" i="10" s="1"/>
  <c r="AC991" i="10"/>
  <c r="M991" i="10"/>
  <c r="AA990" i="10"/>
  <c r="Y990" i="10"/>
  <c r="W990" i="10"/>
  <c r="V990" i="10"/>
  <c r="U990" i="10"/>
  <c r="T990" i="10"/>
  <c r="S990" i="10"/>
  <c r="R990" i="10"/>
  <c r="Q990" i="10"/>
  <c r="P990" i="10"/>
  <c r="O990" i="10"/>
  <c r="N990" i="10"/>
  <c r="M990" i="10"/>
  <c r="AB988" i="10"/>
  <c r="AA988" i="10"/>
  <c r="Z988" i="10"/>
  <c r="Y988" i="10"/>
  <c r="X988" i="10"/>
  <c r="W988" i="10"/>
  <c r="V988" i="10"/>
  <c r="U988" i="10"/>
  <c r="T988" i="10"/>
  <c r="S988" i="10"/>
  <c r="R988" i="10"/>
  <c r="Q988" i="10"/>
  <c r="P988" i="10"/>
  <c r="O988" i="10"/>
  <c r="N988" i="10"/>
  <c r="M988" i="10"/>
  <c r="AC988" i="10" s="1"/>
  <c r="AB987" i="10"/>
  <c r="AA987" i="10"/>
  <c r="Z987" i="10"/>
  <c r="Y987" i="10"/>
  <c r="X987" i="10"/>
  <c r="W987" i="10"/>
  <c r="V987" i="10"/>
  <c r="U987" i="10"/>
  <c r="T987" i="10"/>
  <c r="S987" i="10"/>
  <c r="R987" i="10"/>
  <c r="Q987" i="10"/>
  <c r="P987" i="10"/>
  <c r="O987" i="10"/>
  <c r="N987" i="10"/>
  <c r="M987" i="10"/>
  <c r="AC987" i="10" s="1"/>
  <c r="AC986" i="10" s="1"/>
  <c r="AB986" i="10"/>
  <c r="AA986" i="10"/>
  <c r="Z986" i="10"/>
  <c r="Y986" i="10"/>
  <c r="X986" i="10"/>
  <c r="W986" i="10"/>
  <c r="V986" i="10"/>
  <c r="U986" i="10"/>
  <c r="T986" i="10"/>
  <c r="S986" i="10"/>
  <c r="R986" i="10"/>
  <c r="Q986" i="10"/>
  <c r="P986" i="10"/>
  <c r="O986" i="10"/>
  <c r="N986" i="10"/>
  <c r="M986" i="10"/>
  <c r="AB985" i="10"/>
  <c r="AA985" i="10"/>
  <c r="Z985" i="10"/>
  <c r="Y985" i="10"/>
  <c r="X985" i="10"/>
  <c r="W985" i="10"/>
  <c r="V985" i="10"/>
  <c r="U985" i="10"/>
  <c r="T985" i="10"/>
  <c r="S985" i="10"/>
  <c r="R985" i="10"/>
  <c r="Q985" i="10"/>
  <c r="P985" i="10"/>
  <c r="O985" i="10"/>
  <c r="N985" i="10"/>
  <c r="M985" i="10"/>
  <c r="AC985" i="10" s="1"/>
  <c r="AB984" i="10"/>
  <c r="AA984" i="10"/>
  <c r="Z984" i="10"/>
  <c r="Y984" i="10"/>
  <c r="X984" i="10"/>
  <c r="W984" i="10"/>
  <c r="V984" i="10"/>
  <c r="U984" i="10"/>
  <c r="T984" i="10"/>
  <c r="S984" i="10"/>
  <c r="R984" i="10"/>
  <c r="Q984" i="10"/>
  <c r="P984" i="10"/>
  <c r="O984" i="10"/>
  <c r="N984" i="10"/>
  <c r="M984" i="10"/>
  <c r="AC984" i="10" s="1"/>
  <c r="AB983" i="10"/>
  <c r="AA983" i="10"/>
  <c r="Z983" i="10"/>
  <c r="Y983" i="10"/>
  <c r="X983" i="10"/>
  <c r="W983" i="10"/>
  <c r="V983" i="10"/>
  <c r="U983" i="10"/>
  <c r="T983" i="10"/>
  <c r="S983" i="10"/>
  <c r="R983" i="10"/>
  <c r="Q983" i="10"/>
  <c r="P983" i="10"/>
  <c r="O983" i="10"/>
  <c r="N983" i="10"/>
  <c r="M983" i="10"/>
  <c r="AC983" i="10" s="1"/>
  <c r="AC982" i="10" s="1"/>
  <c r="AB982" i="10"/>
  <c r="AA982" i="10"/>
  <c r="Z982" i="10"/>
  <c r="Y982" i="10"/>
  <c r="X982" i="10"/>
  <c r="W982" i="10"/>
  <c r="V982" i="10"/>
  <c r="U982" i="10"/>
  <c r="T982" i="10"/>
  <c r="S982" i="10"/>
  <c r="R982" i="10"/>
  <c r="Q982" i="10"/>
  <c r="P982" i="10"/>
  <c r="O982" i="10"/>
  <c r="N982" i="10"/>
  <c r="M982" i="10"/>
  <c r="AB981" i="10"/>
  <c r="AA981" i="10"/>
  <c r="Z981" i="10"/>
  <c r="Y981" i="10"/>
  <c r="X981" i="10"/>
  <c r="W981" i="10"/>
  <c r="V981" i="10"/>
  <c r="U981" i="10"/>
  <c r="T981" i="10"/>
  <c r="S981" i="10"/>
  <c r="R981" i="10"/>
  <c r="Q981" i="10"/>
  <c r="P981" i="10"/>
  <c r="O981" i="10"/>
  <c r="N981" i="10"/>
  <c r="M981" i="10"/>
  <c r="AC981" i="10" s="1"/>
  <c r="AB980" i="10"/>
  <c r="AA980" i="10"/>
  <c r="Z980" i="10"/>
  <c r="Y980" i="10"/>
  <c r="X980" i="10"/>
  <c r="W980" i="10"/>
  <c r="V980" i="10"/>
  <c r="U980" i="10"/>
  <c r="T980" i="10"/>
  <c r="S980" i="10"/>
  <c r="R980" i="10"/>
  <c r="Q980" i="10"/>
  <c r="P980" i="10"/>
  <c r="O980" i="10"/>
  <c r="N980" i="10"/>
  <c r="M980" i="10"/>
  <c r="AC980" i="10" s="1"/>
  <c r="AC979" i="10" s="1"/>
  <c r="AB979" i="10"/>
  <c r="AA979" i="10"/>
  <c r="Z979" i="10"/>
  <c r="Y979" i="10"/>
  <c r="X979" i="10"/>
  <c r="W979" i="10"/>
  <c r="V979" i="10"/>
  <c r="U979" i="10"/>
  <c r="T979" i="10"/>
  <c r="S979" i="10"/>
  <c r="R979" i="10"/>
  <c r="Q979" i="10"/>
  <c r="P979" i="10"/>
  <c r="O979" i="10"/>
  <c r="N979" i="10"/>
  <c r="M979" i="10"/>
  <c r="AB978" i="10"/>
  <c r="AA978" i="10"/>
  <c r="Z978" i="10"/>
  <c r="Y978" i="10"/>
  <c r="X978" i="10"/>
  <c r="W978" i="10"/>
  <c r="V978" i="10"/>
  <c r="U978" i="10"/>
  <c r="T978" i="10"/>
  <c r="S978" i="10"/>
  <c r="R978" i="10"/>
  <c r="Q978" i="10"/>
  <c r="P978" i="10"/>
  <c r="O978" i="10"/>
  <c r="N978" i="10"/>
  <c r="M978" i="10"/>
  <c r="AC978" i="10" s="1"/>
  <c r="AB977" i="10"/>
  <c r="AA977" i="10"/>
  <c r="Z977" i="10"/>
  <c r="Y977" i="10"/>
  <c r="X977" i="10"/>
  <c r="W977" i="10"/>
  <c r="V977" i="10"/>
  <c r="U977" i="10"/>
  <c r="T977" i="10"/>
  <c r="S977" i="10"/>
  <c r="R977" i="10"/>
  <c r="Q977" i="10"/>
  <c r="P977" i="10"/>
  <c r="O977" i="10"/>
  <c r="N977" i="10"/>
  <c r="M977" i="10"/>
  <c r="AC977" i="10" s="1"/>
  <c r="AC976" i="10" s="1"/>
  <c r="AB976" i="10"/>
  <c r="AA976" i="10"/>
  <c r="Z976" i="10"/>
  <c r="Y976" i="10"/>
  <c r="X976" i="10"/>
  <c r="W976" i="10"/>
  <c r="V976" i="10"/>
  <c r="U976" i="10"/>
  <c r="T976" i="10"/>
  <c r="S976" i="10"/>
  <c r="R976" i="10"/>
  <c r="Q976" i="10"/>
  <c r="P976" i="10"/>
  <c r="O976" i="10"/>
  <c r="N976" i="10"/>
  <c r="M976" i="10"/>
  <c r="AB975" i="10"/>
  <c r="AA975" i="10"/>
  <c r="Z975" i="10"/>
  <c r="Y975" i="10"/>
  <c r="X975" i="10"/>
  <c r="W975" i="10"/>
  <c r="V975" i="10"/>
  <c r="U975" i="10"/>
  <c r="T975" i="10"/>
  <c r="S975" i="10"/>
  <c r="R975" i="10"/>
  <c r="Q975" i="10"/>
  <c r="P975" i="10"/>
  <c r="O975" i="10"/>
  <c r="N975" i="10"/>
  <c r="M975" i="10"/>
  <c r="AC975" i="10" s="1"/>
  <c r="AB974" i="10"/>
  <c r="AA974" i="10"/>
  <c r="Z974" i="10"/>
  <c r="Y974" i="10"/>
  <c r="X974" i="10"/>
  <c r="W974" i="10"/>
  <c r="V974" i="10"/>
  <c r="U974" i="10"/>
  <c r="T974" i="10"/>
  <c r="S974" i="10"/>
  <c r="R974" i="10"/>
  <c r="Q974" i="10"/>
  <c r="P974" i="10"/>
  <c r="O974" i="10"/>
  <c r="N974" i="10"/>
  <c r="M974" i="10"/>
  <c r="AC974" i="10" s="1"/>
  <c r="AC973" i="10" s="1"/>
  <c r="AB973" i="10"/>
  <c r="AA973" i="10"/>
  <c r="Z973" i="10"/>
  <c r="Y973" i="10"/>
  <c r="X973" i="10"/>
  <c r="W973" i="10"/>
  <c r="V973" i="10"/>
  <c r="U973" i="10"/>
  <c r="T973" i="10"/>
  <c r="S973" i="10"/>
  <c r="R973" i="10"/>
  <c r="Q973" i="10"/>
  <c r="P973" i="10"/>
  <c r="O973" i="10"/>
  <c r="N973" i="10"/>
  <c r="M973" i="10"/>
  <c r="AB972" i="10"/>
  <c r="AA972" i="10"/>
  <c r="Z972" i="10"/>
  <c r="Y972" i="10"/>
  <c r="X972" i="10"/>
  <c r="W972" i="10"/>
  <c r="V972" i="10"/>
  <c r="U972" i="10"/>
  <c r="T972" i="10"/>
  <c r="S972" i="10"/>
  <c r="R972" i="10"/>
  <c r="Q972" i="10"/>
  <c r="P972" i="10"/>
  <c r="O972" i="10"/>
  <c r="N972" i="10"/>
  <c r="M972" i="10"/>
  <c r="AC972" i="10" s="1"/>
  <c r="AB971" i="10"/>
  <c r="AA971" i="10"/>
  <c r="Z971" i="10"/>
  <c r="Y971" i="10"/>
  <c r="X971" i="10"/>
  <c r="W971" i="10"/>
  <c r="V971" i="10"/>
  <c r="U971" i="10"/>
  <c r="T971" i="10"/>
  <c r="S971" i="10"/>
  <c r="R971" i="10"/>
  <c r="Q971" i="10"/>
  <c r="P971" i="10"/>
  <c r="O971" i="10"/>
  <c r="N971" i="10"/>
  <c r="M971" i="10"/>
  <c r="AC971" i="10" s="1"/>
  <c r="AC970" i="10" s="1"/>
  <c r="AB970" i="10"/>
  <c r="AA970" i="10"/>
  <c r="Z970" i="10"/>
  <c r="Y970" i="10"/>
  <c r="X970" i="10"/>
  <c r="W970" i="10"/>
  <c r="V970" i="10"/>
  <c r="U970" i="10"/>
  <c r="T970" i="10"/>
  <c r="S970" i="10"/>
  <c r="R970" i="10"/>
  <c r="Q970" i="10"/>
  <c r="P970" i="10"/>
  <c r="O970" i="10"/>
  <c r="N970" i="10"/>
  <c r="M970" i="10"/>
  <c r="AB969" i="10"/>
  <c r="AA969" i="10"/>
  <c r="Z969" i="10"/>
  <c r="Y969" i="10"/>
  <c r="X969" i="10"/>
  <c r="W969" i="10"/>
  <c r="V969" i="10"/>
  <c r="U969" i="10"/>
  <c r="T969" i="10"/>
  <c r="S969" i="10"/>
  <c r="R969" i="10"/>
  <c r="Q969" i="10"/>
  <c r="P969" i="10"/>
  <c r="O969" i="10"/>
  <c r="N969" i="10"/>
  <c r="M969" i="10"/>
  <c r="AC969" i="10" s="1"/>
  <c r="AB968" i="10"/>
  <c r="AA968" i="10"/>
  <c r="Z968" i="10"/>
  <c r="Y968" i="10"/>
  <c r="X968" i="10"/>
  <c r="W968" i="10"/>
  <c r="V968" i="10"/>
  <c r="U968" i="10"/>
  <c r="T968" i="10"/>
  <c r="S968" i="10"/>
  <c r="R968" i="10"/>
  <c r="Q968" i="10"/>
  <c r="P968" i="10"/>
  <c r="O968" i="10"/>
  <c r="N968" i="10"/>
  <c r="M968" i="10"/>
  <c r="AC968" i="10" s="1"/>
  <c r="AC967" i="10" s="1"/>
  <c r="AB967" i="10"/>
  <c r="AA967" i="10"/>
  <c r="Z967" i="10"/>
  <c r="Y967" i="10"/>
  <c r="X967" i="10"/>
  <c r="W967" i="10"/>
  <c r="V967" i="10"/>
  <c r="U967" i="10"/>
  <c r="T967" i="10"/>
  <c r="S967" i="10"/>
  <c r="R967" i="10"/>
  <c r="Q967" i="10"/>
  <c r="P967" i="10"/>
  <c r="O967" i="10"/>
  <c r="N967" i="10"/>
  <c r="M967" i="10"/>
  <c r="AB966" i="10"/>
  <c r="AA966" i="10"/>
  <c r="Z966" i="10"/>
  <c r="Y966" i="10"/>
  <c r="X966" i="10"/>
  <c r="W966" i="10"/>
  <c r="V966" i="10"/>
  <c r="U966" i="10"/>
  <c r="T966" i="10"/>
  <c r="S966" i="10"/>
  <c r="R966" i="10"/>
  <c r="Q966" i="10"/>
  <c r="P966" i="10"/>
  <c r="O966" i="10"/>
  <c r="N966" i="10"/>
  <c r="M966" i="10"/>
  <c r="AC966" i="10" s="1"/>
  <c r="AB965" i="10"/>
  <c r="AA965" i="10"/>
  <c r="Z965" i="10"/>
  <c r="Y965" i="10"/>
  <c r="X965" i="10"/>
  <c r="W965" i="10"/>
  <c r="V965" i="10"/>
  <c r="U965" i="10"/>
  <c r="T965" i="10"/>
  <c r="S965" i="10"/>
  <c r="R965" i="10"/>
  <c r="Q965" i="10"/>
  <c r="P965" i="10"/>
  <c r="O965" i="10"/>
  <c r="N965" i="10"/>
  <c r="M965" i="10"/>
  <c r="AC965" i="10" s="1"/>
  <c r="AC964" i="10" s="1"/>
  <c r="AB964" i="10"/>
  <c r="AA964" i="10"/>
  <c r="Z964" i="10"/>
  <c r="Y964" i="10"/>
  <c r="X964" i="10"/>
  <c r="W964" i="10"/>
  <c r="V964" i="10"/>
  <c r="U964" i="10"/>
  <c r="T964" i="10"/>
  <c r="S964" i="10"/>
  <c r="R964" i="10"/>
  <c r="Q964" i="10"/>
  <c r="P964" i="10"/>
  <c r="O964" i="10"/>
  <c r="N964" i="10"/>
  <c r="M964" i="10"/>
  <c r="AB962" i="10"/>
  <c r="AA962" i="10"/>
  <c r="Z962" i="10"/>
  <c r="Y962" i="10"/>
  <c r="X962" i="10"/>
  <c r="W962" i="10"/>
  <c r="V962" i="10"/>
  <c r="U962" i="10"/>
  <c r="T962" i="10"/>
  <c r="S962" i="10"/>
  <c r="R962" i="10"/>
  <c r="Q962" i="10"/>
  <c r="P962" i="10"/>
  <c r="O962" i="10"/>
  <c r="N962" i="10"/>
  <c r="M962" i="10"/>
  <c r="AC962" i="10" s="1"/>
  <c r="AB961" i="10"/>
  <c r="AA961" i="10"/>
  <c r="Z961" i="10"/>
  <c r="Y961" i="10"/>
  <c r="X961" i="10"/>
  <c r="W961" i="10"/>
  <c r="V961" i="10"/>
  <c r="U961" i="10"/>
  <c r="T961" i="10"/>
  <c r="S961" i="10"/>
  <c r="R961" i="10"/>
  <c r="Q961" i="10"/>
  <c r="P961" i="10"/>
  <c r="O961" i="10"/>
  <c r="N961" i="10"/>
  <c r="M961" i="10"/>
  <c r="AC961" i="10" s="1"/>
  <c r="AB960" i="10"/>
  <c r="AA960" i="10"/>
  <c r="Z960" i="10"/>
  <c r="Y960" i="10"/>
  <c r="X960" i="10"/>
  <c r="W960" i="10"/>
  <c r="V960" i="10"/>
  <c r="U960" i="10"/>
  <c r="T960" i="10"/>
  <c r="S960" i="10"/>
  <c r="R960" i="10"/>
  <c r="Q960" i="10"/>
  <c r="P960" i="10"/>
  <c r="O960" i="10"/>
  <c r="N960" i="10"/>
  <c r="M960" i="10"/>
  <c r="AC960" i="10" s="1"/>
  <c r="AC959" i="10" s="1"/>
  <c r="AB959" i="10"/>
  <c r="AA959" i="10"/>
  <c r="Z959" i="10"/>
  <c r="Y959" i="10"/>
  <c r="X959" i="10"/>
  <c r="W959" i="10"/>
  <c r="V959" i="10"/>
  <c r="U959" i="10"/>
  <c r="T959" i="10"/>
  <c r="S959" i="10"/>
  <c r="R959" i="10"/>
  <c r="Q959" i="10"/>
  <c r="P959" i="10"/>
  <c r="O959" i="10"/>
  <c r="N959" i="10"/>
  <c r="M959" i="10"/>
  <c r="AB958" i="10"/>
  <c r="AA958" i="10"/>
  <c r="Z958" i="10"/>
  <c r="Y958" i="10"/>
  <c r="X958" i="10"/>
  <c r="W958" i="10"/>
  <c r="V958" i="10"/>
  <c r="U958" i="10"/>
  <c r="T958" i="10"/>
  <c r="S958" i="10"/>
  <c r="R958" i="10"/>
  <c r="Q958" i="10"/>
  <c r="P958" i="10"/>
  <c r="O958" i="10"/>
  <c r="N958" i="10"/>
  <c r="M958" i="10"/>
  <c r="AC958" i="10" s="1"/>
  <c r="AB957" i="10"/>
  <c r="AA957" i="10"/>
  <c r="Z957" i="10"/>
  <c r="Y957" i="10"/>
  <c r="X957" i="10"/>
  <c r="W957" i="10"/>
  <c r="V957" i="10"/>
  <c r="U957" i="10"/>
  <c r="T957" i="10"/>
  <c r="S957" i="10"/>
  <c r="R957" i="10"/>
  <c r="Q957" i="10"/>
  <c r="P957" i="10"/>
  <c r="O957" i="10"/>
  <c r="N957" i="10"/>
  <c r="M957" i="10"/>
  <c r="AC957" i="10" s="1"/>
  <c r="AC956" i="10" s="1"/>
  <c r="AB956" i="10"/>
  <c r="AA956" i="10"/>
  <c r="Z956" i="10"/>
  <c r="Y956" i="10"/>
  <c r="X956" i="10"/>
  <c r="W956" i="10"/>
  <c r="V956" i="10"/>
  <c r="U956" i="10"/>
  <c r="T956" i="10"/>
  <c r="S956" i="10"/>
  <c r="R956" i="10"/>
  <c r="Q956" i="10"/>
  <c r="P956" i="10"/>
  <c r="O956" i="10"/>
  <c r="N956" i="10"/>
  <c r="M956" i="10"/>
  <c r="AB955" i="10"/>
  <c r="AA955" i="10"/>
  <c r="Z955" i="10"/>
  <c r="Y955" i="10"/>
  <c r="X955" i="10"/>
  <c r="W955" i="10"/>
  <c r="V955" i="10"/>
  <c r="U955" i="10"/>
  <c r="T955" i="10"/>
  <c r="S955" i="10"/>
  <c r="R955" i="10"/>
  <c r="Q955" i="10"/>
  <c r="P955" i="10"/>
  <c r="O955" i="10"/>
  <c r="N955" i="10"/>
  <c r="M955" i="10"/>
  <c r="AC955" i="10" s="1"/>
  <c r="AB954" i="10"/>
  <c r="AA954" i="10"/>
  <c r="Z954" i="10"/>
  <c r="Y954" i="10"/>
  <c r="X954" i="10"/>
  <c r="W954" i="10"/>
  <c r="V954" i="10"/>
  <c r="U954" i="10"/>
  <c r="T954" i="10"/>
  <c r="S954" i="10"/>
  <c r="R954" i="10"/>
  <c r="Q954" i="10"/>
  <c r="P954" i="10"/>
  <c r="O954" i="10"/>
  <c r="N954" i="10"/>
  <c r="M954" i="10"/>
  <c r="AC954" i="10" s="1"/>
  <c r="AB953" i="10"/>
  <c r="AA953" i="10"/>
  <c r="Z953" i="10"/>
  <c r="Y953" i="10"/>
  <c r="X953" i="10"/>
  <c r="W953" i="10"/>
  <c r="V953" i="10"/>
  <c r="U953" i="10"/>
  <c r="T953" i="10"/>
  <c r="S953" i="10"/>
  <c r="R953" i="10"/>
  <c r="Q953" i="10"/>
  <c r="P953" i="10"/>
  <c r="O953" i="10"/>
  <c r="N953" i="10"/>
  <c r="M953" i="10"/>
  <c r="AC953" i="10" s="1"/>
  <c r="AC952" i="10" s="1"/>
  <c r="AB952" i="10"/>
  <c r="AA952" i="10"/>
  <c r="Z952" i="10"/>
  <c r="Y952" i="10"/>
  <c r="X952" i="10"/>
  <c r="W952" i="10"/>
  <c r="V952" i="10"/>
  <c r="U952" i="10"/>
  <c r="T952" i="10"/>
  <c r="S952" i="10"/>
  <c r="R952" i="10"/>
  <c r="Q952" i="10"/>
  <c r="P952" i="10"/>
  <c r="O952" i="10"/>
  <c r="N952" i="10"/>
  <c r="M952" i="10"/>
  <c r="AB951" i="10"/>
  <c r="AA951" i="10"/>
  <c r="Z951" i="10"/>
  <c r="Y951" i="10"/>
  <c r="X951" i="10"/>
  <c r="W951" i="10"/>
  <c r="V951" i="10"/>
  <c r="U951" i="10"/>
  <c r="T951" i="10"/>
  <c r="S951" i="10"/>
  <c r="R951" i="10"/>
  <c r="Q951" i="10"/>
  <c r="P951" i="10"/>
  <c r="O951" i="10"/>
  <c r="N951" i="10"/>
  <c r="M951" i="10"/>
  <c r="AC951" i="10" s="1"/>
  <c r="AB950" i="10"/>
  <c r="AA950" i="10"/>
  <c r="Z950" i="10"/>
  <c r="Y950" i="10"/>
  <c r="X950" i="10"/>
  <c r="W950" i="10"/>
  <c r="V950" i="10"/>
  <c r="U950" i="10"/>
  <c r="T950" i="10"/>
  <c r="S950" i="10"/>
  <c r="R950" i="10"/>
  <c r="Q950" i="10"/>
  <c r="P950" i="10"/>
  <c r="O950" i="10"/>
  <c r="N950" i="10"/>
  <c r="M950" i="10"/>
  <c r="AC950" i="10" s="1"/>
  <c r="AC949" i="10" s="1"/>
  <c r="AB949" i="10"/>
  <c r="AA949" i="10"/>
  <c r="Z949" i="10"/>
  <c r="Y949" i="10"/>
  <c r="X949" i="10"/>
  <c r="W949" i="10"/>
  <c r="V949" i="10"/>
  <c r="U949" i="10"/>
  <c r="T949" i="10"/>
  <c r="S949" i="10"/>
  <c r="R949" i="10"/>
  <c r="Q949" i="10"/>
  <c r="P949" i="10"/>
  <c r="O949" i="10"/>
  <c r="N949" i="10"/>
  <c r="M949" i="10"/>
  <c r="AB948" i="10"/>
  <c r="AA948" i="10"/>
  <c r="Z948" i="10"/>
  <c r="Y948" i="10"/>
  <c r="X948" i="10"/>
  <c r="W948" i="10"/>
  <c r="V948" i="10"/>
  <c r="U948" i="10"/>
  <c r="T948" i="10"/>
  <c r="S948" i="10"/>
  <c r="R948" i="10"/>
  <c r="Q948" i="10"/>
  <c r="P948" i="10"/>
  <c r="O948" i="10"/>
  <c r="N948" i="10"/>
  <c r="M948" i="10"/>
  <c r="AC948" i="10" s="1"/>
  <c r="AB947" i="10"/>
  <c r="AA947" i="10"/>
  <c r="Z947" i="10"/>
  <c r="Y947" i="10"/>
  <c r="X947" i="10"/>
  <c r="W947" i="10"/>
  <c r="V947" i="10"/>
  <c r="U947" i="10"/>
  <c r="T947" i="10"/>
  <c r="S947" i="10"/>
  <c r="R947" i="10"/>
  <c r="Q947" i="10"/>
  <c r="P947" i="10"/>
  <c r="O947" i="10"/>
  <c r="N947" i="10"/>
  <c r="M947" i="10"/>
  <c r="AC947" i="10" s="1"/>
  <c r="AB946" i="10"/>
  <c r="AA946" i="10"/>
  <c r="Z946" i="10"/>
  <c r="Y946" i="10"/>
  <c r="X946" i="10"/>
  <c r="W946" i="10"/>
  <c r="V946" i="10"/>
  <c r="U946" i="10"/>
  <c r="T946" i="10"/>
  <c r="S946" i="10"/>
  <c r="R946" i="10"/>
  <c r="Q946" i="10"/>
  <c r="P946" i="10"/>
  <c r="O946" i="10"/>
  <c r="N946" i="10"/>
  <c r="M946" i="10"/>
  <c r="AC946" i="10" s="1"/>
  <c r="AC945" i="10" s="1"/>
  <c r="AB945" i="10"/>
  <c r="AA945" i="10"/>
  <c r="Z945" i="10"/>
  <c r="Y945" i="10"/>
  <c r="X945" i="10"/>
  <c r="W945" i="10"/>
  <c r="V945" i="10"/>
  <c r="U945" i="10"/>
  <c r="T945" i="10"/>
  <c r="S945" i="10"/>
  <c r="R945" i="10"/>
  <c r="Q945" i="10"/>
  <c r="P945" i="10"/>
  <c r="O945" i="10"/>
  <c r="N945" i="10"/>
  <c r="M945" i="10"/>
  <c r="AB944" i="10"/>
  <c r="AA944" i="10"/>
  <c r="Z944" i="10"/>
  <c r="Y944" i="10"/>
  <c r="X944" i="10"/>
  <c r="W944" i="10"/>
  <c r="V944" i="10"/>
  <c r="U944" i="10"/>
  <c r="T944" i="10"/>
  <c r="S944" i="10"/>
  <c r="R944" i="10"/>
  <c r="Q944" i="10"/>
  <c r="P944" i="10"/>
  <c r="O944" i="10"/>
  <c r="N944" i="10"/>
  <c r="M944" i="10"/>
  <c r="AC944" i="10" s="1"/>
  <c r="AB943" i="10"/>
  <c r="AA943" i="10"/>
  <c r="Z943" i="10"/>
  <c r="Y943" i="10"/>
  <c r="X943" i="10"/>
  <c r="W943" i="10"/>
  <c r="V943" i="10"/>
  <c r="U943" i="10"/>
  <c r="T943" i="10"/>
  <c r="S943" i="10"/>
  <c r="R943" i="10"/>
  <c r="Q943" i="10"/>
  <c r="P943" i="10"/>
  <c r="O943" i="10"/>
  <c r="N943" i="10"/>
  <c r="M943" i="10"/>
  <c r="AC943" i="10" s="1"/>
  <c r="AC942" i="10" s="1"/>
  <c r="AB942" i="10"/>
  <c r="AA942" i="10"/>
  <c r="Z942" i="10"/>
  <c r="Y942" i="10"/>
  <c r="X942" i="10"/>
  <c r="W942" i="10"/>
  <c r="V942" i="10"/>
  <c r="U942" i="10"/>
  <c r="T942" i="10"/>
  <c r="S942" i="10"/>
  <c r="R942" i="10"/>
  <c r="Q942" i="10"/>
  <c r="P942" i="10"/>
  <c r="O942" i="10"/>
  <c r="N942" i="10"/>
  <c r="M942" i="10"/>
  <c r="AB940" i="10"/>
  <c r="AA940" i="10"/>
  <c r="Z940" i="10"/>
  <c r="Y940" i="10"/>
  <c r="X940" i="10"/>
  <c r="W940" i="10"/>
  <c r="V940" i="10"/>
  <c r="U940" i="10"/>
  <c r="T940" i="10"/>
  <c r="S940" i="10"/>
  <c r="R940" i="10"/>
  <c r="Q940" i="10"/>
  <c r="P940" i="10"/>
  <c r="O940" i="10"/>
  <c r="N940" i="10"/>
  <c r="M940" i="10"/>
  <c r="AC940" i="10" s="1"/>
  <c r="AB939" i="10"/>
  <c r="AA939" i="10"/>
  <c r="Z939" i="10"/>
  <c r="Y939" i="10"/>
  <c r="X939" i="10"/>
  <c r="W939" i="10"/>
  <c r="V939" i="10"/>
  <c r="U939" i="10"/>
  <c r="T939" i="10"/>
  <c r="S939" i="10"/>
  <c r="R939" i="10"/>
  <c r="Q939" i="10"/>
  <c r="P939" i="10"/>
  <c r="O939" i="10"/>
  <c r="N939" i="10"/>
  <c r="M939" i="10"/>
  <c r="AC939" i="10" s="1"/>
  <c r="AB938" i="10"/>
  <c r="AA938" i="10"/>
  <c r="Z938" i="10"/>
  <c r="Y938" i="10"/>
  <c r="X938" i="10"/>
  <c r="W938" i="10"/>
  <c r="V938" i="10"/>
  <c r="U938" i="10"/>
  <c r="T938" i="10"/>
  <c r="S938" i="10"/>
  <c r="R938" i="10"/>
  <c r="Q938" i="10"/>
  <c r="P938" i="10"/>
  <c r="O938" i="10"/>
  <c r="N938" i="10"/>
  <c r="M938" i="10"/>
  <c r="AC938" i="10" s="1"/>
  <c r="AC937" i="10" s="1"/>
  <c r="AB937" i="10"/>
  <c r="AA937" i="10"/>
  <c r="Z937" i="10"/>
  <c r="Y937" i="10"/>
  <c r="X937" i="10"/>
  <c r="W937" i="10"/>
  <c r="V937" i="10"/>
  <c r="U937" i="10"/>
  <c r="T937" i="10"/>
  <c r="S937" i="10"/>
  <c r="R937" i="10"/>
  <c r="Q937" i="10"/>
  <c r="P937" i="10"/>
  <c r="O937" i="10"/>
  <c r="N937" i="10"/>
  <c r="M937" i="10"/>
  <c r="AB936" i="10"/>
  <c r="AA936" i="10"/>
  <c r="Z936" i="10"/>
  <c r="Y936" i="10"/>
  <c r="X936" i="10"/>
  <c r="W936" i="10"/>
  <c r="V936" i="10"/>
  <c r="U936" i="10"/>
  <c r="T936" i="10"/>
  <c r="S936" i="10"/>
  <c r="R936" i="10"/>
  <c r="Q936" i="10"/>
  <c r="P936" i="10"/>
  <c r="O936" i="10"/>
  <c r="N936" i="10"/>
  <c r="M936" i="10"/>
  <c r="AC936" i="10" s="1"/>
  <c r="AB935" i="10"/>
  <c r="AA935" i="10"/>
  <c r="Z935" i="10"/>
  <c r="Y935" i="10"/>
  <c r="X935" i="10"/>
  <c r="W935" i="10"/>
  <c r="V935" i="10"/>
  <c r="U935" i="10"/>
  <c r="T935" i="10"/>
  <c r="S935" i="10"/>
  <c r="R935" i="10"/>
  <c r="Q935" i="10"/>
  <c r="P935" i="10"/>
  <c r="O935" i="10"/>
  <c r="N935" i="10"/>
  <c r="M935" i="10"/>
  <c r="AC935" i="10" s="1"/>
  <c r="AB934" i="10"/>
  <c r="AA934" i="10"/>
  <c r="Z934" i="10"/>
  <c r="Y934" i="10"/>
  <c r="X934" i="10"/>
  <c r="W934" i="10"/>
  <c r="V934" i="10"/>
  <c r="U934" i="10"/>
  <c r="T934" i="10"/>
  <c r="S934" i="10"/>
  <c r="R934" i="10"/>
  <c r="Q934" i="10"/>
  <c r="P934" i="10"/>
  <c r="O934" i="10"/>
  <c r="N934" i="10"/>
  <c r="M934" i="10"/>
  <c r="AC934" i="10" s="1"/>
  <c r="AC933" i="10" s="1"/>
  <c r="AB933" i="10"/>
  <c r="AA933" i="10"/>
  <c r="Z933" i="10"/>
  <c r="Y933" i="10"/>
  <c r="X933" i="10"/>
  <c r="W933" i="10"/>
  <c r="V933" i="10"/>
  <c r="U933" i="10"/>
  <c r="T933" i="10"/>
  <c r="S933" i="10"/>
  <c r="R933" i="10"/>
  <c r="Q933" i="10"/>
  <c r="P933" i="10"/>
  <c r="O933" i="10"/>
  <c r="N933" i="10"/>
  <c r="M933" i="10"/>
  <c r="AB932" i="10"/>
  <c r="AA932" i="10"/>
  <c r="Z932" i="10"/>
  <c r="Y932" i="10"/>
  <c r="X932" i="10"/>
  <c r="W932" i="10"/>
  <c r="V932" i="10"/>
  <c r="U932" i="10"/>
  <c r="T932" i="10"/>
  <c r="S932" i="10"/>
  <c r="R932" i="10"/>
  <c r="Q932" i="10"/>
  <c r="P932" i="10"/>
  <c r="O932" i="10"/>
  <c r="N932" i="10"/>
  <c r="M932" i="10"/>
  <c r="AC932" i="10" s="1"/>
  <c r="AB931" i="10"/>
  <c r="AA931" i="10"/>
  <c r="Z931" i="10"/>
  <c r="Y931" i="10"/>
  <c r="X931" i="10"/>
  <c r="W931" i="10"/>
  <c r="V931" i="10"/>
  <c r="U931" i="10"/>
  <c r="T931" i="10"/>
  <c r="S931" i="10"/>
  <c r="R931" i="10"/>
  <c r="Q931" i="10"/>
  <c r="P931" i="10"/>
  <c r="O931" i="10"/>
  <c r="N931" i="10"/>
  <c r="M931" i="10"/>
  <c r="AC931" i="10" s="1"/>
  <c r="AB930" i="10"/>
  <c r="AA930" i="10"/>
  <c r="Z930" i="10"/>
  <c r="Y930" i="10"/>
  <c r="X930" i="10"/>
  <c r="W930" i="10"/>
  <c r="V930" i="10"/>
  <c r="U930" i="10"/>
  <c r="T930" i="10"/>
  <c r="S930" i="10"/>
  <c r="R930" i="10"/>
  <c r="Q930" i="10"/>
  <c r="P930" i="10"/>
  <c r="O930" i="10"/>
  <c r="N930" i="10"/>
  <c r="M930" i="10"/>
  <c r="AC930" i="10" s="1"/>
  <c r="AC929" i="10" s="1"/>
  <c r="AB929" i="10"/>
  <c r="AA929" i="10"/>
  <c r="Z929" i="10"/>
  <c r="Y929" i="10"/>
  <c r="X929" i="10"/>
  <c r="W929" i="10"/>
  <c r="V929" i="10"/>
  <c r="U929" i="10"/>
  <c r="T929" i="10"/>
  <c r="S929" i="10"/>
  <c r="R929" i="10"/>
  <c r="Q929" i="10"/>
  <c r="P929" i="10"/>
  <c r="O929" i="10"/>
  <c r="N929" i="10"/>
  <c r="M929" i="10"/>
  <c r="AB927" i="10"/>
  <c r="AA927" i="10"/>
  <c r="Z927" i="10"/>
  <c r="Y927" i="10"/>
  <c r="X927" i="10"/>
  <c r="W927" i="10"/>
  <c r="V927" i="10"/>
  <c r="U927" i="10"/>
  <c r="T927" i="10"/>
  <c r="S927" i="10"/>
  <c r="R927" i="10"/>
  <c r="Q927" i="10"/>
  <c r="P927" i="10"/>
  <c r="O927" i="10"/>
  <c r="N927" i="10"/>
  <c r="M927" i="10"/>
  <c r="AC927" i="10" s="1"/>
  <c r="AB926" i="10"/>
  <c r="AA926" i="10"/>
  <c r="Z926" i="10"/>
  <c r="Y926" i="10"/>
  <c r="X926" i="10"/>
  <c r="W926" i="10"/>
  <c r="V926" i="10"/>
  <c r="U926" i="10"/>
  <c r="T926" i="10"/>
  <c r="S926" i="10"/>
  <c r="R926" i="10"/>
  <c r="Q926" i="10"/>
  <c r="P926" i="10"/>
  <c r="O926" i="10"/>
  <c r="N926" i="10"/>
  <c r="M926" i="10"/>
  <c r="AC926" i="10" s="1"/>
  <c r="AB925" i="10"/>
  <c r="AA925" i="10"/>
  <c r="Z925" i="10"/>
  <c r="Y925" i="10"/>
  <c r="X925" i="10"/>
  <c r="W925" i="10"/>
  <c r="V925" i="10"/>
  <c r="U925" i="10"/>
  <c r="T925" i="10"/>
  <c r="S925" i="10"/>
  <c r="R925" i="10"/>
  <c r="Q925" i="10"/>
  <c r="P925" i="10"/>
  <c r="O925" i="10"/>
  <c r="N925" i="10"/>
  <c r="M925" i="10"/>
  <c r="AC925" i="10" s="1"/>
  <c r="AB924" i="10"/>
  <c r="AA924" i="10"/>
  <c r="Z924" i="10"/>
  <c r="Y924" i="10"/>
  <c r="X924" i="10"/>
  <c r="W924" i="10"/>
  <c r="V924" i="10"/>
  <c r="U924" i="10"/>
  <c r="T924" i="10"/>
  <c r="S924" i="10"/>
  <c r="R924" i="10"/>
  <c r="Q924" i="10"/>
  <c r="P924" i="10"/>
  <c r="O924" i="10"/>
  <c r="N924" i="10"/>
  <c r="M924" i="10"/>
  <c r="AC924" i="10" s="1"/>
  <c r="AC923" i="10" s="1"/>
  <c r="AB923" i="10"/>
  <c r="AA923" i="10"/>
  <c r="Z923" i="10"/>
  <c r="Y923" i="10"/>
  <c r="X923" i="10"/>
  <c r="W923" i="10"/>
  <c r="V923" i="10"/>
  <c r="U923" i="10"/>
  <c r="T923" i="10"/>
  <c r="S923" i="10"/>
  <c r="R923" i="10"/>
  <c r="Q923" i="10"/>
  <c r="P923" i="10"/>
  <c r="O923" i="10"/>
  <c r="N923" i="10"/>
  <c r="M923" i="10"/>
  <c r="AB922" i="10"/>
  <c r="AA922" i="10"/>
  <c r="Z922" i="10"/>
  <c r="Y922" i="10"/>
  <c r="X922" i="10"/>
  <c r="W922" i="10"/>
  <c r="V922" i="10"/>
  <c r="U922" i="10"/>
  <c r="T922" i="10"/>
  <c r="S922" i="10"/>
  <c r="R922" i="10"/>
  <c r="Q922" i="10"/>
  <c r="P922" i="10"/>
  <c r="O922" i="10"/>
  <c r="N922" i="10"/>
  <c r="M922" i="10"/>
  <c r="AC922" i="10" s="1"/>
  <c r="AB921" i="10"/>
  <c r="AA921" i="10"/>
  <c r="Z921" i="10"/>
  <c r="Y921" i="10"/>
  <c r="X921" i="10"/>
  <c r="W921" i="10"/>
  <c r="V921" i="10"/>
  <c r="U921" i="10"/>
  <c r="T921" i="10"/>
  <c r="S921" i="10"/>
  <c r="R921" i="10"/>
  <c r="Q921" i="10"/>
  <c r="P921" i="10"/>
  <c r="O921" i="10"/>
  <c r="N921" i="10"/>
  <c r="M921" i="10"/>
  <c r="AC921" i="10" s="1"/>
  <c r="AB920" i="10"/>
  <c r="AA920" i="10"/>
  <c r="Z920" i="10"/>
  <c r="Y920" i="10"/>
  <c r="X920" i="10"/>
  <c r="W920" i="10"/>
  <c r="V920" i="10"/>
  <c r="U920" i="10"/>
  <c r="T920" i="10"/>
  <c r="S920" i="10"/>
  <c r="R920" i="10"/>
  <c r="Q920" i="10"/>
  <c r="P920" i="10"/>
  <c r="O920" i="10"/>
  <c r="N920" i="10"/>
  <c r="M920" i="10"/>
  <c r="AC920" i="10" s="1"/>
  <c r="AB919" i="10"/>
  <c r="AA919" i="10"/>
  <c r="Z919" i="10"/>
  <c r="Y919" i="10"/>
  <c r="X919" i="10"/>
  <c r="W919" i="10"/>
  <c r="V919" i="10"/>
  <c r="U919" i="10"/>
  <c r="T919" i="10"/>
  <c r="S919" i="10"/>
  <c r="R919" i="10"/>
  <c r="Q919" i="10"/>
  <c r="P919" i="10"/>
  <c r="O919" i="10"/>
  <c r="N919" i="10"/>
  <c r="M919" i="10"/>
  <c r="AC919" i="10" s="1"/>
  <c r="AC918" i="10" s="1"/>
  <c r="AB918" i="10"/>
  <c r="AA918" i="10"/>
  <c r="Z918" i="10"/>
  <c r="Y918" i="10"/>
  <c r="X918" i="10"/>
  <c r="W918" i="10"/>
  <c r="V918" i="10"/>
  <c r="U918" i="10"/>
  <c r="T918" i="10"/>
  <c r="S918" i="10"/>
  <c r="R918" i="10"/>
  <c r="Q918" i="10"/>
  <c r="P918" i="10"/>
  <c r="O918" i="10"/>
  <c r="N918" i="10"/>
  <c r="M918" i="10"/>
  <c r="AB917" i="10"/>
  <c r="AA917" i="10"/>
  <c r="Z917" i="10"/>
  <c r="Y917" i="10"/>
  <c r="X917" i="10"/>
  <c r="W917" i="10"/>
  <c r="V917" i="10"/>
  <c r="U917" i="10"/>
  <c r="T917" i="10"/>
  <c r="S917" i="10"/>
  <c r="R917" i="10"/>
  <c r="Q917" i="10"/>
  <c r="P917" i="10"/>
  <c r="O917" i="10"/>
  <c r="N917" i="10"/>
  <c r="M917" i="10"/>
  <c r="AC917" i="10" s="1"/>
  <c r="AB916" i="10"/>
  <c r="AA916" i="10"/>
  <c r="Z916" i="10"/>
  <c r="Y916" i="10"/>
  <c r="X916" i="10"/>
  <c r="W916" i="10"/>
  <c r="V916" i="10"/>
  <c r="U916" i="10"/>
  <c r="T916" i="10"/>
  <c r="S916" i="10"/>
  <c r="R916" i="10"/>
  <c r="Q916" i="10"/>
  <c r="P916" i="10"/>
  <c r="O916" i="10"/>
  <c r="N916" i="10"/>
  <c r="M916" i="10"/>
  <c r="AC916" i="10" s="1"/>
  <c r="AB915" i="10"/>
  <c r="AA915" i="10"/>
  <c r="Z915" i="10"/>
  <c r="Y915" i="10"/>
  <c r="X915" i="10"/>
  <c r="W915" i="10"/>
  <c r="V915" i="10"/>
  <c r="U915" i="10"/>
  <c r="T915" i="10"/>
  <c r="S915" i="10"/>
  <c r="R915" i="10"/>
  <c r="Q915" i="10"/>
  <c r="P915" i="10"/>
  <c r="O915" i="10"/>
  <c r="N915" i="10"/>
  <c r="M915" i="10"/>
  <c r="AC915" i="10" s="1"/>
  <c r="AB914" i="10"/>
  <c r="AA914" i="10"/>
  <c r="Z914" i="10"/>
  <c r="Y914" i="10"/>
  <c r="X914" i="10"/>
  <c r="W914" i="10"/>
  <c r="V914" i="10"/>
  <c r="U914" i="10"/>
  <c r="T914" i="10"/>
  <c r="S914" i="10"/>
  <c r="R914" i="10"/>
  <c r="Q914" i="10"/>
  <c r="P914" i="10"/>
  <c r="O914" i="10"/>
  <c r="N914" i="10"/>
  <c r="M914" i="10"/>
  <c r="AC914" i="10" s="1"/>
  <c r="AC913" i="10" s="1"/>
  <c r="AB913" i="10"/>
  <c r="AA913" i="10"/>
  <c r="Z913" i="10"/>
  <c r="Y913" i="10"/>
  <c r="X913" i="10"/>
  <c r="W913" i="10"/>
  <c r="V913" i="10"/>
  <c r="U913" i="10"/>
  <c r="T913" i="10"/>
  <c r="S913" i="10"/>
  <c r="R913" i="10"/>
  <c r="Q913" i="10"/>
  <c r="P913" i="10"/>
  <c r="O913" i="10"/>
  <c r="N913" i="10"/>
  <c r="M913" i="10"/>
  <c r="AB910" i="10"/>
  <c r="AA910" i="10"/>
  <c r="Z910" i="10"/>
  <c r="Y910" i="10"/>
  <c r="X910" i="10"/>
  <c r="W910" i="10"/>
  <c r="V910" i="10"/>
  <c r="U910" i="10"/>
  <c r="T910" i="10"/>
  <c r="S910" i="10"/>
  <c r="R910" i="10"/>
  <c r="Q910" i="10"/>
  <c r="P910" i="10"/>
  <c r="O910" i="10"/>
  <c r="N910" i="10"/>
  <c r="M910" i="10"/>
  <c r="AC910" i="10" s="1"/>
  <c r="AB909" i="10"/>
  <c r="AA909" i="10"/>
  <c r="Z909" i="10"/>
  <c r="Y909" i="10"/>
  <c r="X909" i="10"/>
  <c r="W909" i="10"/>
  <c r="V909" i="10"/>
  <c r="U909" i="10"/>
  <c r="T909" i="10"/>
  <c r="S909" i="10"/>
  <c r="R909" i="10"/>
  <c r="Q909" i="10"/>
  <c r="P909" i="10"/>
  <c r="O909" i="10"/>
  <c r="N909" i="10"/>
  <c r="M909" i="10"/>
  <c r="AC909" i="10" s="1"/>
  <c r="AB908" i="10"/>
  <c r="AA908" i="10"/>
  <c r="Z908" i="10"/>
  <c r="Y908" i="10"/>
  <c r="X908" i="10"/>
  <c r="W908" i="10"/>
  <c r="V908" i="10"/>
  <c r="U908" i="10"/>
  <c r="T908" i="10"/>
  <c r="S908" i="10"/>
  <c r="R908" i="10"/>
  <c r="Q908" i="10"/>
  <c r="P908" i="10"/>
  <c r="O908" i="10"/>
  <c r="N908" i="10"/>
  <c r="M908" i="10"/>
  <c r="AC908" i="10" s="1"/>
  <c r="AB907" i="10"/>
  <c r="AA907" i="10"/>
  <c r="Z907" i="10"/>
  <c r="Y907" i="10"/>
  <c r="X907" i="10"/>
  <c r="W907" i="10"/>
  <c r="V907" i="10"/>
  <c r="U907" i="10"/>
  <c r="T907" i="10"/>
  <c r="S907" i="10"/>
  <c r="R907" i="10"/>
  <c r="Q907" i="10"/>
  <c r="P907" i="10"/>
  <c r="O907" i="10"/>
  <c r="N907" i="10"/>
  <c r="M907" i="10"/>
  <c r="AC907" i="10" s="1"/>
  <c r="AC906" i="10" s="1"/>
  <c r="AB906" i="10"/>
  <c r="AA906" i="10"/>
  <c r="Z906" i="10"/>
  <c r="Y906" i="10"/>
  <c r="X906" i="10"/>
  <c r="W906" i="10"/>
  <c r="V906" i="10"/>
  <c r="U906" i="10"/>
  <c r="T906" i="10"/>
  <c r="S906" i="10"/>
  <c r="R906" i="10"/>
  <c r="Q906" i="10"/>
  <c r="P906" i="10"/>
  <c r="O906" i="10"/>
  <c r="N906" i="10"/>
  <c r="M906" i="10"/>
  <c r="M905" i="10"/>
  <c r="AC905" i="10" s="1"/>
  <c r="AB904" i="10"/>
  <c r="AA904" i="10"/>
  <c r="Z904" i="10"/>
  <c r="Y904" i="10"/>
  <c r="X904" i="10"/>
  <c r="W904" i="10"/>
  <c r="V904" i="10"/>
  <c r="U904" i="10"/>
  <c r="T904" i="10"/>
  <c r="S904" i="10"/>
  <c r="R904" i="10"/>
  <c r="Q904" i="10"/>
  <c r="P904" i="10"/>
  <c r="O904" i="10"/>
  <c r="N904" i="10"/>
  <c r="M904" i="10"/>
  <c r="AC904" i="10" s="1"/>
  <c r="AC903" i="10" s="1"/>
  <c r="AB903" i="10"/>
  <c r="AA903" i="10"/>
  <c r="Z903" i="10"/>
  <c r="Y903" i="10"/>
  <c r="X903" i="10"/>
  <c r="W903" i="10"/>
  <c r="V903" i="10"/>
  <c r="U903" i="10"/>
  <c r="T903" i="10"/>
  <c r="S903" i="10"/>
  <c r="R903" i="10"/>
  <c r="Q903" i="10"/>
  <c r="P903" i="10"/>
  <c r="O903" i="10"/>
  <c r="N903" i="10"/>
  <c r="M903" i="10"/>
  <c r="M902" i="10"/>
  <c r="AC902" i="10" s="1"/>
  <c r="AB901" i="10"/>
  <c r="AA901" i="10"/>
  <c r="Z901" i="10"/>
  <c r="Y901" i="10"/>
  <c r="X901" i="10"/>
  <c r="W901" i="10"/>
  <c r="V901" i="10"/>
  <c r="U901" i="10"/>
  <c r="T901" i="10"/>
  <c r="S901" i="10"/>
  <c r="R901" i="10"/>
  <c r="Q901" i="10"/>
  <c r="P901" i="10"/>
  <c r="O901" i="10"/>
  <c r="N901" i="10"/>
  <c r="M901" i="10"/>
  <c r="AC901" i="10" s="1"/>
  <c r="AB900" i="10"/>
  <c r="AA900" i="10"/>
  <c r="Z900" i="10"/>
  <c r="Y900" i="10"/>
  <c r="X900" i="10"/>
  <c r="W900" i="10"/>
  <c r="V900" i="10"/>
  <c r="U900" i="10"/>
  <c r="T900" i="10"/>
  <c r="S900" i="10"/>
  <c r="R900" i="10"/>
  <c r="Q900" i="10"/>
  <c r="P900" i="10"/>
  <c r="O900" i="10"/>
  <c r="N900" i="10"/>
  <c r="M900" i="10"/>
  <c r="AC900" i="10" s="1"/>
  <c r="AC899" i="10" s="1"/>
  <c r="AB899" i="10"/>
  <c r="AA899" i="10"/>
  <c r="Z899" i="10"/>
  <c r="Y899" i="10"/>
  <c r="X899" i="10"/>
  <c r="W899" i="10"/>
  <c r="V899" i="10"/>
  <c r="U899" i="10"/>
  <c r="T899" i="10"/>
  <c r="S899" i="10"/>
  <c r="R899" i="10"/>
  <c r="Q899" i="10"/>
  <c r="P899" i="10"/>
  <c r="O899" i="10"/>
  <c r="N899" i="10"/>
  <c r="M899" i="10"/>
  <c r="M898" i="10"/>
  <c r="AC898" i="10" s="1"/>
  <c r="AB897" i="10"/>
  <c r="AA897" i="10"/>
  <c r="Z897" i="10"/>
  <c r="Y897" i="10"/>
  <c r="X897" i="10"/>
  <c r="W897" i="10"/>
  <c r="V897" i="10"/>
  <c r="U897" i="10"/>
  <c r="T897" i="10"/>
  <c r="S897" i="10"/>
  <c r="R897" i="10"/>
  <c r="Q897" i="10"/>
  <c r="P897" i="10"/>
  <c r="O897" i="10"/>
  <c r="N897" i="10"/>
  <c r="M897" i="10"/>
  <c r="AC897" i="10" s="1"/>
  <c r="AB896" i="10"/>
  <c r="AA896" i="10"/>
  <c r="Z896" i="10"/>
  <c r="Y896" i="10"/>
  <c r="X896" i="10"/>
  <c r="W896" i="10"/>
  <c r="V896" i="10"/>
  <c r="U896" i="10"/>
  <c r="T896" i="10"/>
  <c r="S896" i="10"/>
  <c r="R896" i="10"/>
  <c r="Q896" i="10"/>
  <c r="P896" i="10"/>
  <c r="O896" i="10"/>
  <c r="N896" i="10"/>
  <c r="M896" i="10"/>
  <c r="AC896" i="10" s="1"/>
  <c r="AC895" i="10" s="1"/>
  <c r="AB895" i="10"/>
  <c r="AA895" i="10"/>
  <c r="Z895" i="10"/>
  <c r="Y895" i="10"/>
  <c r="X895" i="10"/>
  <c r="W895" i="10"/>
  <c r="V895" i="10"/>
  <c r="U895" i="10"/>
  <c r="T895" i="10"/>
  <c r="S895" i="10"/>
  <c r="R895" i="10"/>
  <c r="Q895" i="10"/>
  <c r="P895" i="10"/>
  <c r="O895" i="10"/>
  <c r="N895" i="10"/>
  <c r="M895" i="10"/>
  <c r="Q894" i="10"/>
  <c r="P894" i="10"/>
  <c r="O894" i="10"/>
  <c r="N894" i="10"/>
  <c r="AB894" i="10" s="1"/>
  <c r="AB892" i="10" s="1"/>
  <c r="M894" i="10"/>
  <c r="M893" i="10"/>
  <c r="AC893" i="10" s="1"/>
  <c r="Q892" i="10"/>
  <c r="P892" i="10"/>
  <c r="O892" i="10"/>
  <c r="N892" i="10"/>
  <c r="M892" i="10"/>
  <c r="Q891" i="10"/>
  <c r="P891" i="10"/>
  <c r="O891" i="10"/>
  <c r="N891" i="10"/>
  <c r="AB891" i="10" s="1"/>
  <c r="AB889" i="10" s="1"/>
  <c r="M891" i="10"/>
  <c r="M890" i="10"/>
  <c r="AC890" i="10" s="1"/>
  <c r="Q889" i="10"/>
  <c r="P889" i="10"/>
  <c r="O889" i="10"/>
  <c r="N889" i="10"/>
  <c r="M889" i="10"/>
  <c r="AB888" i="10"/>
  <c r="AA888" i="10"/>
  <c r="Z888" i="10"/>
  <c r="Y888" i="10"/>
  <c r="X888" i="10"/>
  <c r="W888" i="10"/>
  <c r="V888" i="10"/>
  <c r="U888" i="10"/>
  <c r="T888" i="10"/>
  <c r="S888" i="10"/>
  <c r="R888" i="10"/>
  <c r="Q888" i="10"/>
  <c r="P888" i="10"/>
  <c r="O888" i="10"/>
  <c r="N888" i="10"/>
  <c r="M888" i="10"/>
  <c r="AC888" i="10" s="1"/>
  <c r="AB887" i="10"/>
  <c r="AA887" i="10"/>
  <c r="Z887" i="10"/>
  <c r="Y887" i="10"/>
  <c r="X887" i="10"/>
  <c r="W887" i="10"/>
  <c r="V887" i="10"/>
  <c r="U887" i="10"/>
  <c r="T887" i="10"/>
  <c r="S887" i="10"/>
  <c r="R887" i="10"/>
  <c r="Q887" i="10"/>
  <c r="P887" i="10"/>
  <c r="O887" i="10"/>
  <c r="N887" i="10"/>
  <c r="M887" i="10"/>
  <c r="AC887" i="10" s="1"/>
  <c r="N886" i="10"/>
  <c r="M886" i="10"/>
  <c r="M885" i="10"/>
  <c r="AB884" i="10"/>
  <c r="AA884" i="10"/>
  <c r="Z884" i="10"/>
  <c r="Y884" i="10"/>
  <c r="X884" i="10"/>
  <c r="W884" i="10"/>
  <c r="V884" i="10"/>
  <c r="U884" i="10"/>
  <c r="T884" i="10"/>
  <c r="S884" i="10"/>
  <c r="R884" i="10"/>
  <c r="Q884" i="10"/>
  <c r="P884" i="10"/>
  <c r="O884" i="10"/>
  <c r="M884" i="10"/>
  <c r="Q882" i="10"/>
  <c r="P882" i="10"/>
  <c r="O882" i="10"/>
  <c r="N882" i="10"/>
  <c r="AA882" i="10" s="1"/>
  <c r="AA880" i="10" s="1"/>
  <c r="M882" i="10"/>
  <c r="M881" i="10"/>
  <c r="AC881" i="10" s="1"/>
  <c r="Q880" i="10"/>
  <c r="P880" i="10"/>
  <c r="O880" i="10"/>
  <c r="N880" i="10"/>
  <c r="M880" i="10"/>
  <c r="Q879" i="10"/>
  <c r="P879" i="10"/>
  <c r="O879" i="10"/>
  <c r="N879" i="10"/>
  <c r="AA879" i="10" s="1"/>
  <c r="AA877" i="10" s="1"/>
  <c r="M879" i="10"/>
  <c r="M878" i="10"/>
  <c r="AC878" i="10" s="1"/>
  <c r="Q877" i="10"/>
  <c r="P877" i="10"/>
  <c r="O877" i="10"/>
  <c r="N877" i="10"/>
  <c r="M877" i="10"/>
  <c r="AB876" i="10"/>
  <c r="AA876" i="10"/>
  <c r="Z876" i="10"/>
  <c r="Y876" i="10"/>
  <c r="X876" i="10"/>
  <c r="W876" i="10"/>
  <c r="V876" i="10"/>
  <c r="U876" i="10"/>
  <c r="T876" i="10"/>
  <c r="S876" i="10"/>
  <c r="R876" i="10"/>
  <c r="Q876" i="10"/>
  <c r="P876" i="10"/>
  <c r="O876" i="10"/>
  <c r="N876" i="10"/>
  <c r="M876" i="10"/>
  <c r="AC876" i="10" s="1"/>
  <c r="AB875" i="10"/>
  <c r="AA875" i="10"/>
  <c r="Z875" i="10"/>
  <c r="Y875" i="10"/>
  <c r="X875" i="10"/>
  <c r="W875" i="10"/>
  <c r="V875" i="10"/>
  <c r="U875" i="10"/>
  <c r="T875" i="10"/>
  <c r="S875" i="10"/>
  <c r="R875" i="10"/>
  <c r="Q875" i="10"/>
  <c r="P875" i="10"/>
  <c r="O875" i="10"/>
  <c r="N875" i="10"/>
  <c r="M875" i="10"/>
  <c r="AC875" i="10" s="1"/>
  <c r="N874" i="10"/>
  <c r="M874" i="10"/>
  <c r="M873" i="10"/>
  <c r="N873" i="10" s="1"/>
  <c r="N872" i="10" s="1"/>
  <c r="AB872" i="10"/>
  <c r="AA872" i="10"/>
  <c r="Z872" i="10"/>
  <c r="Y872" i="10"/>
  <c r="X872" i="10"/>
  <c r="W872" i="10"/>
  <c r="V872" i="10"/>
  <c r="U872" i="10"/>
  <c r="T872" i="10"/>
  <c r="S872" i="10"/>
  <c r="R872" i="10"/>
  <c r="Q872" i="10"/>
  <c r="P872" i="10"/>
  <c r="O872" i="10"/>
  <c r="M872" i="10"/>
  <c r="AB869" i="10"/>
  <c r="AA869" i="10"/>
  <c r="Z869" i="10"/>
  <c r="Y869" i="10"/>
  <c r="X869" i="10"/>
  <c r="W869" i="10"/>
  <c r="V869" i="10"/>
  <c r="U869" i="10"/>
  <c r="T869" i="10"/>
  <c r="S869" i="10"/>
  <c r="R869" i="10"/>
  <c r="Q869" i="10"/>
  <c r="P869" i="10"/>
  <c r="O869" i="10"/>
  <c r="N869" i="10"/>
  <c r="M869" i="10"/>
  <c r="AC869" i="10" s="1"/>
  <c r="AB868" i="10"/>
  <c r="AA868" i="10"/>
  <c r="Z868" i="10"/>
  <c r="Y868" i="10"/>
  <c r="X868" i="10"/>
  <c r="W868" i="10"/>
  <c r="V868" i="10"/>
  <c r="U868" i="10"/>
  <c r="T868" i="10"/>
  <c r="S868" i="10"/>
  <c r="R868" i="10"/>
  <c r="Q868" i="10"/>
  <c r="P868" i="10"/>
  <c r="O868" i="10"/>
  <c r="N868" i="10"/>
  <c r="M868" i="10"/>
  <c r="AC868" i="10" s="1"/>
  <c r="AC867" i="10" s="1"/>
  <c r="AB867" i="10"/>
  <c r="AA867" i="10"/>
  <c r="Z867" i="10"/>
  <c r="Y867" i="10"/>
  <c r="X867" i="10"/>
  <c r="W867" i="10"/>
  <c r="V867" i="10"/>
  <c r="U867" i="10"/>
  <c r="T867" i="10"/>
  <c r="S867" i="10"/>
  <c r="R867" i="10"/>
  <c r="Q867" i="10"/>
  <c r="P867" i="10"/>
  <c r="O867" i="10"/>
  <c r="N867" i="10"/>
  <c r="M867" i="10"/>
  <c r="M866" i="10"/>
  <c r="AC866" i="10" s="1"/>
  <c r="M865" i="10"/>
  <c r="T865" i="10" s="1"/>
  <c r="T863" i="10" s="1"/>
  <c r="M864" i="10"/>
  <c r="M863" i="10"/>
  <c r="AB862" i="10"/>
  <c r="AA862" i="10"/>
  <c r="Z862" i="10"/>
  <c r="Y862" i="10"/>
  <c r="X862" i="10"/>
  <c r="W862" i="10"/>
  <c r="V862" i="10"/>
  <c r="U862" i="10"/>
  <c r="T862" i="10"/>
  <c r="S862" i="10"/>
  <c r="R862" i="10"/>
  <c r="Q862" i="10"/>
  <c r="P862" i="10"/>
  <c r="O862" i="10"/>
  <c r="M862" i="10"/>
  <c r="N862" i="10" s="1"/>
  <c r="AB861" i="10"/>
  <c r="AA861" i="10"/>
  <c r="Z861" i="10"/>
  <c r="Y861" i="10"/>
  <c r="X861" i="10"/>
  <c r="W861" i="10"/>
  <c r="V861" i="10"/>
  <c r="U861" i="10"/>
  <c r="T861" i="10"/>
  <c r="S861" i="10"/>
  <c r="R861" i="10"/>
  <c r="Q861" i="10"/>
  <c r="P861" i="10"/>
  <c r="O861" i="10"/>
  <c r="N861" i="10"/>
  <c r="M861" i="10"/>
  <c r="AB860" i="10"/>
  <c r="AA860" i="10"/>
  <c r="Z860" i="10"/>
  <c r="Y860" i="10"/>
  <c r="X860" i="10"/>
  <c r="W860" i="10"/>
  <c r="V860" i="10"/>
  <c r="U860" i="10"/>
  <c r="T860" i="10"/>
  <c r="S860" i="10"/>
  <c r="R860" i="10"/>
  <c r="Q860" i="10"/>
  <c r="P860" i="10"/>
  <c r="O860" i="10"/>
  <c r="M860" i="10"/>
  <c r="AB859" i="10"/>
  <c r="AA859" i="10"/>
  <c r="Z859" i="10"/>
  <c r="Y859" i="10"/>
  <c r="X859" i="10"/>
  <c r="W859" i="10"/>
  <c r="V859" i="10"/>
  <c r="U859" i="10"/>
  <c r="T859" i="10"/>
  <c r="S859" i="10"/>
  <c r="R859" i="10"/>
  <c r="Q859" i="10"/>
  <c r="P859" i="10"/>
  <c r="O859" i="10"/>
  <c r="N859" i="10"/>
  <c r="M859" i="10"/>
  <c r="AB858" i="10"/>
  <c r="AA858" i="10"/>
  <c r="Z858" i="10"/>
  <c r="Y858" i="10"/>
  <c r="X858" i="10"/>
  <c r="W858" i="10"/>
  <c r="V858" i="10"/>
  <c r="U858" i="10"/>
  <c r="T858" i="10"/>
  <c r="S858" i="10"/>
  <c r="R858" i="10"/>
  <c r="Q858" i="10"/>
  <c r="P858" i="10"/>
  <c r="O858" i="10"/>
  <c r="M858" i="10"/>
  <c r="N858" i="10" s="1"/>
  <c r="N857" i="10" s="1"/>
  <c r="AB857" i="10"/>
  <c r="AA857" i="10"/>
  <c r="Z857" i="10"/>
  <c r="Y857" i="10"/>
  <c r="X857" i="10"/>
  <c r="W857" i="10"/>
  <c r="V857" i="10"/>
  <c r="U857" i="10"/>
  <c r="T857" i="10"/>
  <c r="S857" i="10"/>
  <c r="R857" i="10"/>
  <c r="Q857" i="10"/>
  <c r="P857" i="10"/>
  <c r="O857" i="10"/>
  <c r="M857" i="10"/>
  <c r="AB856" i="10"/>
  <c r="AA856" i="10"/>
  <c r="Z856" i="10"/>
  <c r="Y856" i="10"/>
  <c r="X856" i="10"/>
  <c r="W856" i="10"/>
  <c r="V856" i="10"/>
  <c r="U856" i="10"/>
  <c r="T856" i="10"/>
  <c r="S856" i="10"/>
  <c r="R856" i="10"/>
  <c r="Q856" i="10"/>
  <c r="P856" i="10"/>
  <c r="O856" i="10"/>
  <c r="M856" i="10"/>
  <c r="N856" i="10" s="1"/>
  <c r="AB855" i="10"/>
  <c r="AA855" i="10"/>
  <c r="AA854" i="10" s="1"/>
  <c r="Z855" i="10"/>
  <c r="Y855" i="10"/>
  <c r="X855" i="10"/>
  <c r="W855" i="10"/>
  <c r="V855" i="10"/>
  <c r="U855" i="10"/>
  <c r="T855" i="10"/>
  <c r="S855" i="10"/>
  <c r="R855" i="10"/>
  <c r="Q855" i="10"/>
  <c r="P855" i="10"/>
  <c r="O855" i="10"/>
  <c r="M855" i="10"/>
  <c r="AB854" i="10"/>
  <c r="Z854" i="10"/>
  <c r="Y854" i="10"/>
  <c r="X854" i="10"/>
  <c r="W854" i="10"/>
  <c r="V854" i="10"/>
  <c r="U854" i="10"/>
  <c r="T854" i="10"/>
  <c r="S854" i="10"/>
  <c r="R854" i="10"/>
  <c r="Q854" i="10"/>
  <c r="P854" i="10"/>
  <c r="O854" i="10"/>
  <c r="M854" i="10"/>
  <c r="AB853" i="10"/>
  <c r="AA853" i="10"/>
  <c r="Z853" i="10"/>
  <c r="Y853" i="10"/>
  <c r="X853" i="10"/>
  <c r="W853" i="10"/>
  <c r="V853" i="10"/>
  <c r="U853" i="10"/>
  <c r="T853" i="10"/>
  <c r="S853" i="10"/>
  <c r="R853" i="10"/>
  <c r="Q853" i="10"/>
  <c r="P853" i="10"/>
  <c r="O853" i="10"/>
  <c r="M853" i="10"/>
  <c r="AB852" i="10"/>
  <c r="AA852" i="10"/>
  <c r="Z852" i="10"/>
  <c r="Z851" i="10" s="1"/>
  <c r="Y852" i="10"/>
  <c r="X852" i="10"/>
  <c r="W852" i="10"/>
  <c r="V852" i="10"/>
  <c r="U852" i="10"/>
  <c r="T852" i="10"/>
  <c r="S852" i="10"/>
  <c r="R852" i="10"/>
  <c r="Q852" i="10"/>
  <c r="P852" i="10"/>
  <c r="O852" i="10"/>
  <c r="M852" i="10"/>
  <c r="N852" i="10" s="1"/>
  <c r="AA851" i="10"/>
  <c r="Y851" i="10"/>
  <c r="X851" i="10"/>
  <c r="W851" i="10"/>
  <c r="V851" i="10"/>
  <c r="U851" i="10"/>
  <c r="T851" i="10"/>
  <c r="S851" i="10"/>
  <c r="R851" i="10"/>
  <c r="Q851" i="10"/>
  <c r="P851" i="10"/>
  <c r="O851" i="10"/>
  <c r="M851" i="10"/>
  <c r="AB850" i="10"/>
  <c r="AA850" i="10"/>
  <c r="Z850" i="10"/>
  <c r="Y850" i="10"/>
  <c r="X850" i="10"/>
  <c r="W850" i="10"/>
  <c r="V850" i="10"/>
  <c r="U850" i="10"/>
  <c r="T850" i="10"/>
  <c r="S850" i="10"/>
  <c r="R850" i="10"/>
  <c r="Q850" i="10"/>
  <c r="P850" i="10"/>
  <c r="O850" i="10"/>
  <c r="M850" i="10"/>
  <c r="N850" i="10" s="1"/>
  <c r="AB849" i="10"/>
  <c r="AA849" i="10"/>
  <c r="AA848" i="10" s="1"/>
  <c r="Z849" i="10"/>
  <c r="Y849" i="10"/>
  <c r="Y848" i="10" s="1"/>
  <c r="X849" i="10"/>
  <c r="W849" i="10"/>
  <c r="W848" i="10" s="1"/>
  <c r="V849" i="10"/>
  <c r="U849" i="10"/>
  <c r="U848" i="10" s="1"/>
  <c r="T849" i="10"/>
  <c r="S849" i="10"/>
  <c r="S848" i="10" s="1"/>
  <c r="R849" i="10"/>
  <c r="Q849" i="10"/>
  <c r="Q848" i="10" s="1"/>
  <c r="P849" i="10"/>
  <c r="O849" i="10"/>
  <c r="O848" i="10" s="1"/>
  <c r="M849" i="10"/>
  <c r="AB848" i="10"/>
  <c r="Z848" i="10"/>
  <c r="X848" i="10"/>
  <c r="V848" i="10"/>
  <c r="T848" i="10"/>
  <c r="R848" i="10"/>
  <c r="P848" i="10"/>
  <c r="M848" i="10"/>
  <c r="AB847" i="10"/>
  <c r="AA847" i="10"/>
  <c r="Z847" i="10"/>
  <c r="Y847" i="10"/>
  <c r="X847" i="10"/>
  <c r="W847" i="10"/>
  <c r="V847" i="10"/>
  <c r="U847" i="10"/>
  <c r="T847" i="10"/>
  <c r="S847" i="10"/>
  <c r="R847" i="10"/>
  <c r="Q847" i="10"/>
  <c r="P847" i="10"/>
  <c r="O847" i="10"/>
  <c r="M847" i="10"/>
  <c r="AB846" i="10"/>
  <c r="AA846" i="10"/>
  <c r="Z846" i="10"/>
  <c r="Y846" i="10"/>
  <c r="X846" i="10"/>
  <c r="W846" i="10"/>
  <c r="V846" i="10"/>
  <c r="U846" i="10"/>
  <c r="T846" i="10"/>
  <c r="S846" i="10"/>
  <c r="R846" i="10"/>
  <c r="R845" i="10" s="1"/>
  <c r="Q846" i="10"/>
  <c r="P846" i="10"/>
  <c r="P845" i="10" s="1"/>
  <c r="O846" i="10"/>
  <c r="M846" i="10"/>
  <c r="N846" i="10" s="1"/>
  <c r="AA845" i="10"/>
  <c r="Y845" i="10"/>
  <c r="W845" i="10"/>
  <c r="U845" i="10"/>
  <c r="S845" i="10"/>
  <c r="Q845" i="10"/>
  <c r="O845" i="10"/>
  <c r="M845" i="10"/>
  <c r="AB843" i="10"/>
  <c r="AA843" i="10"/>
  <c r="Z843" i="10"/>
  <c r="Y843" i="10"/>
  <c r="X843" i="10"/>
  <c r="W843" i="10"/>
  <c r="V843" i="10"/>
  <c r="U843" i="10"/>
  <c r="T843" i="10"/>
  <c r="S843" i="10"/>
  <c r="R843" i="10"/>
  <c r="Q843" i="10"/>
  <c r="P843" i="10"/>
  <c r="O843" i="10"/>
  <c r="M843" i="10"/>
  <c r="AB842" i="10"/>
  <c r="AA842" i="10"/>
  <c r="Z842" i="10"/>
  <c r="Y842" i="10"/>
  <c r="X842" i="10"/>
  <c r="W842" i="10"/>
  <c r="V842" i="10"/>
  <c r="U842" i="10"/>
  <c r="T842" i="10"/>
  <c r="S842" i="10"/>
  <c r="R842" i="10"/>
  <c r="Q842" i="10"/>
  <c r="P842" i="10"/>
  <c r="O842" i="10"/>
  <c r="M842" i="10"/>
  <c r="N842" i="10" s="1"/>
  <c r="AB841" i="10"/>
  <c r="AB840" i="10" s="1"/>
  <c r="AA841" i="10"/>
  <c r="Z841" i="10"/>
  <c r="Z840" i="10" s="1"/>
  <c r="Y841" i="10"/>
  <c r="X841" i="10"/>
  <c r="X840" i="10" s="1"/>
  <c r="W841" i="10"/>
  <c r="V841" i="10"/>
  <c r="V840" i="10" s="1"/>
  <c r="U841" i="10"/>
  <c r="T841" i="10"/>
  <c r="T840" i="10" s="1"/>
  <c r="S841" i="10"/>
  <c r="R841" i="10"/>
  <c r="R840" i="10" s="1"/>
  <c r="Q841" i="10"/>
  <c r="P841" i="10"/>
  <c r="P840" i="10" s="1"/>
  <c r="O841" i="10"/>
  <c r="M841" i="10"/>
  <c r="AA840" i="10"/>
  <c r="Y840" i="10"/>
  <c r="W840" i="10"/>
  <c r="U840" i="10"/>
  <c r="S840" i="10"/>
  <c r="Q840" i="10"/>
  <c r="O840" i="10"/>
  <c r="M840" i="10"/>
  <c r="AB839" i="10"/>
  <c r="AA839" i="10"/>
  <c r="Z839" i="10"/>
  <c r="Y839" i="10"/>
  <c r="X839" i="10"/>
  <c r="W839" i="10"/>
  <c r="V839" i="10"/>
  <c r="U839" i="10"/>
  <c r="T839" i="10"/>
  <c r="S839" i="10"/>
  <c r="R839" i="10"/>
  <c r="Q839" i="10"/>
  <c r="P839" i="10"/>
  <c r="O839" i="10"/>
  <c r="N839" i="10"/>
  <c r="M839" i="10"/>
  <c r="AB838" i="10"/>
  <c r="AB837" i="10" s="1"/>
  <c r="AA838" i="10"/>
  <c r="Z838" i="10"/>
  <c r="Z837" i="10" s="1"/>
  <c r="Y838" i="10"/>
  <c r="X838" i="10"/>
  <c r="X837" i="10" s="1"/>
  <c r="W838" i="10"/>
  <c r="V838" i="10"/>
  <c r="V837" i="10" s="1"/>
  <c r="U838" i="10"/>
  <c r="T838" i="10"/>
  <c r="T837" i="10" s="1"/>
  <c r="S838" i="10"/>
  <c r="R838" i="10"/>
  <c r="R837" i="10" s="1"/>
  <c r="Q838" i="10"/>
  <c r="P838" i="10"/>
  <c r="P837" i="10" s="1"/>
  <c r="O838" i="10"/>
  <c r="M838" i="10"/>
  <c r="N838" i="10" s="1"/>
  <c r="N837" i="10" s="1"/>
  <c r="AA837" i="10"/>
  <c r="Y837" i="10"/>
  <c r="W837" i="10"/>
  <c r="U837" i="10"/>
  <c r="S837" i="10"/>
  <c r="Q837" i="10"/>
  <c r="O837" i="10"/>
  <c r="M837" i="10"/>
  <c r="AB836" i="10"/>
  <c r="AA836" i="10"/>
  <c r="Z836" i="10"/>
  <c r="Y836" i="10"/>
  <c r="X836" i="10"/>
  <c r="W836" i="10"/>
  <c r="V836" i="10"/>
  <c r="U836" i="10"/>
  <c r="T836" i="10"/>
  <c r="S836" i="10"/>
  <c r="R836" i="10"/>
  <c r="Q836" i="10"/>
  <c r="P836" i="10"/>
  <c r="O836" i="10"/>
  <c r="M836" i="10"/>
  <c r="N836" i="10" s="1"/>
  <c r="AB835" i="10"/>
  <c r="AA835" i="10"/>
  <c r="Z835" i="10"/>
  <c r="Y835" i="10"/>
  <c r="X835" i="10"/>
  <c r="W835" i="10"/>
  <c r="V835" i="10"/>
  <c r="U835" i="10"/>
  <c r="T835" i="10"/>
  <c r="S835" i="10"/>
  <c r="R835" i="10"/>
  <c r="Q835" i="10"/>
  <c r="P835" i="10"/>
  <c r="O835" i="10"/>
  <c r="M835" i="10"/>
  <c r="AB834" i="10"/>
  <c r="AA834" i="10"/>
  <c r="Z834" i="10"/>
  <c r="Z833" i="10" s="1"/>
  <c r="Y834" i="10"/>
  <c r="X834" i="10"/>
  <c r="X833" i="10" s="1"/>
  <c r="W834" i="10"/>
  <c r="V834" i="10"/>
  <c r="V833" i="10" s="1"/>
  <c r="U834" i="10"/>
  <c r="T834" i="10"/>
  <c r="T833" i="10" s="1"/>
  <c r="S834" i="10"/>
  <c r="R834" i="10"/>
  <c r="R833" i="10" s="1"/>
  <c r="Q834" i="10"/>
  <c r="P834" i="10"/>
  <c r="P833" i="10" s="1"/>
  <c r="O834" i="10"/>
  <c r="M834" i="10"/>
  <c r="N834" i="10" s="1"/>
  <c r="AA833" i="10"/>
  <c r="Y833" i="10"/>
  <c r="W833" i="10"/>
  <c r="U833" i="10"/>
  <c r="S833" i="10"/>
  <c r="Q833" i="10"/>
  <c r="O833" i="10"/>
  <c r="M833" i="10"/>
  <c r="AB832" i="10"/>
  <c r="AA832" i="10"/>
  <c r="Z832" i="10"/>
  <c r="Y832" i="10"/>
  <c r="X832" i="10"/>
  <c r="W832" i="10"/>
  <c r="V832" i="10"/>
  <c r="U832" i="10"/>
  <c r="T832" i="10"/>
  <c r="S832" i="10"/>
  <c r="R832" i="10"/>
  <c r="Q832" i="10"/>
  <c r="P832" i="10"/>
  <c r="O832" i="10"/>
  <c r="M832" i="10"/>
  <c r="N832" i="10" s="1"/>
  <c r="AB831" i="10"/>
  <c r="AA831" i="10"/>
  <c r="AA830" i="10" s="1"/>
  <c r="Z831" i="10"/>
  <c r="Y831" i="10"/>
  <c r="Y830" i="10" s="1"/>
  <c r="X831" i="10"/>
  <c r="W831" i="10"/>
  <c r="W830" i="10" s="1"/>
  <c r="V831" i="10"/>
  <c r="U831" i="10"/>
  <c r="U830" i="10" s="1"/>
  <c r="T831" i="10"/>
  <c r="S831" i="10"/>
  <c r="R831" i="10"/>
  <c r="Q831" i="10"/>
  <c r="Q830" i="10" s="1"/>
  <c r="P831" i="10"/>
  <c r="O831" i="10"/>
  <c r="M831" i="10"/>
  <c r="AB830" i="10"/>
  <c r="Z830" i="10"/>
  <c r="X830" i="10"/>
  <c r="V830" i="10"/>
  <c r="S830" i="10"/>
  <c r="O830" i="10"/>
  <c r="M830" i="10"/>
  <c r="AB829" i="10"/>
  <c r="AA829" i="10"/>
  <c r="Z829" i="10"/>
  <c r="Y829" i="10"/>
  <c r="X829" i="10"/>
  <c r="W829" i="10"/>
  <c r="V829" i="10"/>
  <c r="U829" i="10"/>
  <c r="T829" i="10"/>
  <c r="S829" i="10"/>
  <c r="R829" i="10"/>
  <c r="Q829" i="10"/>
  <c r="P829" i="10"/>
  <c r="O829" i="10"/>
  <c r="M829" i="10"/>
  <c r="AB828" i="10"/>
  <c r="AA828" i="10"/>
  <c r="Z828" i="10"/>
  <c r="Y828" i="10"/>
  <c r="X828" i="10"/>
  <c r="W828" i="10"/>
  <c r="V828" i="10"/>
  <c r="U828" i="10"/>
  <c r="T828" i="10"/>
  <c r="S828" i="10"/>
  <c r="R828" i="10"/>
  <c r="Q828" i="10"/>
  <c r="P828" i="10"/>
  <c r="O828" i="10"/>
  <c r="M828" i="10"/>
  <c r="N828" i="10" s="1"/>
  <c r="AB827" i="10"/>
  <c r="AB826" i="10" s="1"/>
  <c r="AA827" i="10"/>
  <c r="Z827" i="10"/>
  <c r="Z826" i="10" s="1"/>
  <c r="Y827" i="10"/>
  <c r="X827" i="10"/>
  <c r="X826" i="10" s="1"/>
  <c r="W827" i="10"/>
  <c r="V827" i="10"/>
  <c r="V826" i="10" s="1"/>
  <c r="U827" i="10"/>
  <c r="T827" i="10"/>
  <c r="T826" i="10" s="1"/>
  <c r="S827" i="10"/>
  <c r="R827" i="10"/>
  <c r="R826" i="10" s="1"/>
  <c r="Q827" i="10"/>
  <c r="P827" i="10"/>
  <c r="P826" i="10" s="1"/>
  <c r="O827" i="10"/>
  <c r="M827" i="10"/>
  <c r="AA826" i="10"/>
  <c r="Y826" i="10"/>
  <c r="W826" i="10"/>
  <c r="U826" i="10"/>
  <c r="S826" i="10"/>
  <c r="Q826" i="10"/>
  <c r="O826" i="10"/>
  <c r="M826" i="10"/>
  <c r="AB825" i="10"/>
  <c r="AA825" i="10"/>
  <c r="Z825" i="10"/>
  <c r="Y825" i="10"/>
  <c r="X825" i="10"/>
  <c r="W825" i="10"/>
  <c r="V825" i="10"/>
  <c r="U825" i="10"/>
  <c r="T825" i="10"/>
  <c r="S825" i="10"/>
  <c r="R825" i="10"/>
  <c r="Q825" i="10"/>
  <c r="P825" i="10"/>
  <c r="O825" i="10"/>
  <c r="M825" i="10"/>
  <c r="AB824" i="10"/>
  <c r="AA824" i="10"/>
  <c r="Z824" i="10"/>
  <c r="Y824" i="10"/>
  <c r="X824" i="10"/>
  <c r="W824" i="10"/>
  <c r="V824" i="10"/>
  <c r="U824" i="10"/>
  <c r="T824" i="10"/>
  <c r="S824" i="10"/>
  <c r="S823" i="10" s="1"/>
  <c r="R824" i="10"/>
  <c r="Q824" i="10"/>
  <c r="Q823" i="10" s="1"/>
  <c r="P824" i="10"/>
  <c r="O824" i="10"/>
  <c r="O823" i="10" s="1"/>
  <c r="M824" i="10"/>
  <c r="N824" i="10" s="1"/>
  <c r="AB823" i="10"/>
  <c r="Z823" i="10"/>
  <c r="X823" i="10"/>
  <c r="V823" i="10"/>
  <c r="T823" i="10"/>
  <c r="R823" i="10"/>
  <c r="P823" i="10"/>
  <c r="M823" i="10"/>
  <c r="AB821" i="10"/>
  <c r="AA821" i="10"/>
  <c r="Z821" i="10"/>
  <c r="Y821" i="10"/>
  <c r="X821" i="10"/>
  <c r="W821" i="10"/>
  <c r="V821" i="10"/>
  <c r="U821" i="10"/>
  <c r="T821" i="10"/>
  <c r="S821" i="10"/>
  <c r="R821" i="10"/>
  <c r="Q821" i="10"/>
  <c r="P821" i="10"/>
  <c r="O821" i="10"/>
  <c r="M821" i="10"/>
  <c r="AB820" i="10"/>
  <c r="AA820" i="10"/>
  <c r="Z820" i="10"/>
  <c r="Z818" i="10" s="1"/>
  <c r="Y820" i="10"/>
  <c r="X820" i="10"/>
  <c r="X818" i="10" s="1"/>
  <c r="W820" i="10"/>
  <c r="V820" i="10"/>
  <c r="V818" i="10" s="1"/>
  <c r="U820" i="10"/>
  <c r="T820" i="10"/>
  <c r="T818" i="10" s="1"/>
  <c r="S820" i="10"/>
  <c r="R820" i="10"/>
  <c r="R818" i="10" s="1"/>
  <c r="Q820" i="10"/>
  <c r="P820" i="10"/>
  <c r="P818" i="10" s="1"/>
  <c r="O820" i="10"/>
  <c r="M820" i="10"/>
  <c r="N820" i="10" s="1"/>
  <c r="AB819" i="10"/>
  <c r="AA819" i="10"/>
  <c r="AA818" i="10" s="1"/>
  <c r="Z819" i="10"/>
  <c r="Y819" i="10"/>
  <c r="X819" i="10"/>
  <c r="W819" i="10"/>
  <c r="W818" i="10" s="1"/>
  <c r="V819" i="10"/>
  <c r="U819" i="10"/>
  <c r="T819" i="10"/>
  <c r="S819" i="10"/>
  <c r="S818" i="10" s="1"/>
  <c r="R819" i="10"/>
  <c r="Q819" i="10"/>
  <c r="P819" i="10"/>
  <c r="O819" i="10"/>
  <c r="O818" i="10" s="1"/>
  <c r="N819" i="10"/>
  <c r="M819" i="10"/>
  <c r="AC819" i="10" s="1"/>
  <c r="Y818" i="10"/>
  <c r="U818" i="10"/>
  <c r="Q818" i="10"/>
  <c r="M818" i="10"/>
  <c r="AB817" i="10"/>
  <c r="AA817" i="10"/>
  <c r="Z817" i="10"/>
  <c r="Y817" i="10"/>
  <c r="X817" i="10"/>
  <c r="W817" i="10"/>
  <c r="V817" i="10"/>
  <c r="U817" i="10"/>
  <c r="T817" i="10"/>
  <c r="S817" i="10"/>
  <c r="R817" i="10"/>
  <c r="Q817" i="10"/>
  <c r="P817" i="10"/>
  <c r="O817" i="10"/>
  <c r="M817" i="10"/>
  <c r="AB816" i="10"/>
  <c r="AA816" i="10"/>
  <c r="Z816" i="10"/>
  <c r="Y816" i="10"/>
  <c r="X816" i="10"/>
  <c r="W816" i="10"/>
  <c r="V816" i="10"/>
  <c r="U816" i="10"/>
  <c r="T816" i="10"/>
  <c r="S816" i="10"/>
  <c r="R816" i="10"/>
  <c r="Q816" i="10"/>
  <c r="P816" i="10"/>
  <c r="O816" i="10"/>
  <c r="M816" i="10"/>
  <c r="N816" i="10" s="1"/>
  <c r="AB815" i="10"/>
  <c r="AA815" i="10"/>
  <c r="Z815" i="10"/>
  <c r="Y815" i="10"/>
  <c r="X815" i="10"/>
  <c r="W815" i="10"/>
  <c r="V815" i="10"/>
  <c r="U815" i="10"/>
  <c r="T815" i="10"/>
  <c r="S815" i="10"/>
  <c r="R815" i="10"/>
  <c r="Q815" i="10"/>
  <c r="P815" i="10"/>
  <c r="O815" i="10"/>
  <c r="N815" i="10"/>
  <c r="M815" i="10"/>
  <c r="AB814" i="10"/>
  <c r="Z814" i="10"/>
  <c r="X814" i="10"/>
  <c r="W814" i="10"/>
  <c r="V814" i="10"/>
  <c r="U814" i="10"/>
  <c r="T814" i="10"/>
  <c r="S814" i="10"/>
  <c r="R814" i="10"/>
  <c r="Q814" i="10"/>
  <c r="P814" i="10"/>
  <c r="O814" i="10"/>
  <c r="M814" i="10"/>
  <c r="AB813" i="10"/>
  <c r="AA813" i="10"/>
  <c r="Z813" i="10"/>
  <c r="Y813" i="10"/>
  <c r="X813" i="10"/>
  <c r="W813" i="10"/>
  <c r="V813" i="10"/>
  <c r="U813" i="10"/>
  <c r="T813" i="10"/>
  <c r="S813" i="10"/>
  <c r="R813" i="10"/>
  <c r="Q813" i="10"/>
  <c r="P813" i="10"/>
  <c r="O813" i="10"/>
  <c r="M813" i="10"/>
  <c r="AB812" i="10"/>
  <c r="AA812" i="10"/>
  <c r="Z812" i="10"/>
  <c r="Y812" i="10"/>
  <c r="X812" i="10"/>
  <c r="W812" i="10"/>
  <c r="V812" i="10"/>
  <c r="U812" i="10"/>
  <c r="T812" i="10"/>
  <c r="S812" i="10"/>
  <c r="R812" i="10"/>
  <c r="Q812" i="10"/>
  <c r="P812" i="10"/>
  <c r="O812" i="10"/>
  <c r="M812" i="10"/>
  <c r="N812" i="10" s="1"/>
  <c r="AB811" i="10"/>
  <c r="AB810" i="10" s="1"/>
  <c r="AA811" i="10"/>
  <c r="Z811" i="10"/>
  <c r="Z810" i="10" s="1"/>
  <c r="Y811" i="10"/>
  <c r="X811" i="10"/>
  <c r="X810" i="10" s="1"/>
  <c r="W811" i="10"/>
  <c r="V811" i="10"/>
  <c r="V810" i="10" s="1"/>
  <c r="U811" i="10"/>
  <c r="T811" i="10"/>
  <c r="T810" i="10" s="1"/>
  <c r="S811" i="10"/>
  <c r="R811" i="10"/>
  <c r="Q811" i="10"/>
  <c r="P811" i="10"/>
  <c r="O811" i="10"/>
  <c r="M811" i="10"/>
  <c r="N811" i="10" s="1"/>
  <c r="AA810" i="10"/>
  <c r="Y810" i="10"/>
  <c r="W810" i="10"/>
  <c r="U810" i="10"/>
  <c r="S810" i="10"/>
  <c r="R810" i="10"/>
  <c r="Q810" i="10"/>
  <c r="P810" i="10"/>
  <c r="O810" i="10"/>
  <c r="AB808" i="10"/>
  <c r="AA808" i="10"/>
  <c r="Z808" i="10"/>
  <c r="Y808" i="10"/>
  <c r="X808" i="10"/>
  <c r="W808" i="10"/>
  <c r="V808" i="10"/>
  <c r="U808" i="10"/>
  <c r="T808" i="10"/>
  <c r="S808" i="10"/>
  <c r="R808" i="10"/>
  <c r="Q808" i="10"/>
  <c r="P808" i="10"/>
  <c r="O808" i="10"/>
  <c r="M808" i="10"/>
  <c r="AB807" i="10"/>
  <c r="AA807" i="10"/>
  <c r="Z807" i="10"/>
  <c r="Y807" i="10"/>
  <c r="X807" i="10"/>
  <c r="W807" i="10"/>
  <c r="V807" i="10"/>
  <c r="U807" i="10"/>
  <c r="T807" i="10"/>
  <c r="S807" i="10"/>
  <c r="R807" i="10"/>
  <c r="Q807" i="10"/>
  <c r="P807" i="10"/>
  <c r="O807" i="10"/>
  <c r="M807" i="10"/>
  <c r="N807" i="10" s="1"/>
  <c r="AB806" i="10"/>
  <c r="AA806" i="10"/>
  <c r="Z806" i="10"/>
  <c r="Y806" i="10"/>
  <c r="X806" i="10"/>
  <c r="W806" i="10"/>
  <c r="V806" i="10"/>
  <c r="U806" i="10"/>
  <c r="T806" i="10"/>
  <c r="S806" i="10"/>
  <c r="R806" i="10"/>
  <c r="Q806" i="10"/>
  <c r="P806" i="10"/>
  <c r="O806" i="10"/>
  <c r="M806" i="10"/>
  <c r="AB805" i="10"/>
  <c r="AB804" i="10" s="1"/>
  <c r="AA805" i="10"/>
  <c r="Z805" i="10"/>
  <c r="Z804" i="10" s="1"/>
  <c r="Y805" i="10"/>
  <c r="X805" i="10"/>
  <c r="X804" i="10" s="1"/>
  <c r="W805" i="10"/>
  <c r="V805" i="10"/>
  <c r="V804" i="10" s="1"/>
  <c r="U805" i="10"/>
  <c r="T805" i="10"/>
  <c r="T804" i="10" s="1"/>
  <c r="S805" i="10"/>
  <c r="R805" i="10"/>
  <c r="R804" i="10" s="1"/>
  <c r="Q805" i="10"/>
  <c r="P805" i="10"/>
  <c r="P804" i="10" s="1"/>
  <c r="O805" i="10"/>
  <c r="M805" i="10"/>
  <c r="AA804" i="10"/>
  <c r="Y804" i="10"/>
  <c r="W804" i="10"/>
  <c r="U804" i="10"/>
  <c r="S804" i="10"/>
  <c r="Q804" i="10"/>
  <c r="O804" i="10"/>
  <c r="M804" i="10"/>
  <c r="AB803" i="10"/>
  <c r="AA803" i="10"/>
  <c r="Z803" i="10"/>
  <c r="Y803" i="10"/>
  <c r="X803" i="10"/>
  <c r="W803" i="10"/>
  <c r="V803" i="10"/>
  <c r="U803" i="10"/>
  <c r="T803" i="10"/>
  <c r="S803" i="10"/>
  <c r="R803" i="10"/>
  <c r="Q803" i="10"/>
  <c r="P803" i="10"/>
  <c r="O803" i="10"/>
  <c r="M803" i="10"/>
  <c r="N803" i="10" s="1"/>
  <c r="AB802" i="10"/>
  <c r="AA802" i="10"/>
  <c r="Z802" i="10"/>
  <c r="Y802" i="10"/>
  <c r="X802" i="10"/>
  <c r="W802" i="10"/>
  <c r="V802" i="10"/>
  <c r="U802" i="10"/>
  <c r="T802" i="10"/>
  <c r="S802" i="10"/>
  <c r="R802" i="10"/>
  <c r="Q802" i="10"/>
  <c r="P802" i="10"/>
  <c r="O802" i="10"/>
  <c r="M802" i="10"/>
  <c r="N802" i="10" s="1"/>
  <c r="AB801" i="10"/>
  <c r="AA801" i="10"/>
  <c r="Z801" i="10"/>
  <c r="Y801" i="10"/>
  <c r="X801" i="10"/>
  <c r="W801" i="10"/>
  <c r="V801" i="10"/>
  <c r="V799" i="10" s="1"/>
  <c r="U801" i="10"/>
  <c r="T801" i="10"/>
  <c r="S801" i="10"/>
  <c r="R801" i="10"/>
  <c r="Q801" i="10"/>
  <c r="P801" i="10"/>
  <c r="O801" i="10"/>
  <c r="M801" i="10"/>
  <c r="N801" i="10" s="1"/>
  <c r="AB800" i="10"/>
  <c r="AA800" i="10"/>
  <c r="AA799" i="10" s="1"/>
  <c r="Z800" i="10"/>
  <c r="Y800" i="10"/>
  <c r="Y799" i="10" s="1"/>
  <c r="X800" i="10"/>
  <c r="W800" i="10"/>
  <c r="V800" i="10"/>
  <c r="U800" i="10"/>
  <c r="T800" i="10"/>
  <c r="S800" i="10"/>
  <c r="R800" i="10"/>
  <c r="Q800" i="10"/>
  <c r="P800" i="10"/>
  <c r="O800" i="10"/>
  <c r="M800" i="10"/>
  <c r="N800" i="10" s="1"/>
  <c r="AB799" i="10"/>
  <c r="Z799" i="10"/>
  <c r="W799" i="10"/>
  <c r="U799" i="10"/>
  <c r="T799" i="10"/>
  <c r="S799" i="10"/>
  <c r="R799" i="10"/>
  <c r="Q799" i="10"/>
  <c r="P799" i="10"/>
  <c r="O799" i="10"/>
  <c r="M799" i="10"/>
  <c r="AB798" i="10"/>
  <c r="AA798" i="10"/>
  <c r="Z798" i="10"/>
  <c r="Y798" i="10"/>
  <c r="X798" i="10"/>
  <c r="W798" i="10"/>
  <c r="V798" i="10"/>
  <c r="U798" i="10"/>
  <c r="T798" i="10"/>
  <c r="S798" i="10"/>
  <c r="R798" i="10"/>
  <c r="Q798" i="10"/>
  <c r="P798" i="10"/>
  <c r="O798" i="10"/>
  <c r="M798" i="10"/>
  <c r="AB797" i="10"/>
  <c r="AA797" i="10"/>
  <c r="Z797" i="10"/>
  <c r="Y797" i="10"/>
  <c r="X797" i="10"/>
  <c r="W797" i="10"/>
  <c r="V797" i="10"/>
  <c r="U797" i="10"/>
  <c r="T797" i="10"/>
  <c r="S797" i="10"/>
  <c r="R797" i="10"/>
  <c r="Q797" i="10"/>
  <c r="P797" i="10"/>
  <c r="O797" i="10"/>
  <c r="M797" i="10"/>
  <c r="N797" i="10" s="1"/>
  <c r="AB796" i="10"/>
  <c r="AA796" i="10"/>
  <c r="Z796" i="10"/>
  <c r="Y796" i="10"/>
  <c r="X796" i="10"/>
  <c r="W796" i="10"/>
  <c r="V796" i="10"/>
  <c r="U796" i="10"/>
  <c r="T796" i="10"/>
  <c r="S796" i="10"/>
  <c r="R796" i="10"/>
  <c r="Q796" i="10"/>
  <c r="P796" i="10"/>
  <c r="O796" i="10"/>
  <c r="M796" i="10"/>
  <c r="N796" i="10" s="1"/>
  <c r="AB795" i="10"/>
  <c r="AA795" i="10"/>
  <c r="Z795" i="10"/>
  <c r="Y795" i="10"/>
  <c r="X795" i="10"/>
  <c r="W795" i="10"/>
  <c r="V795" i="10"/>
  <c r="U795" i="10"/>
  <c r="T795" i="10"/>
  <c r="S795" i="10"/>
  <c r="R795" i="10"/>
  <c r="Q795" i="10"/>
  <c r="P795" i="10"/>
  <c r="O795" i="10"/>
  <c r="M795" i="10"/>
  <c r="N795" i="10" s="1"/>
  <c r="AB794" i="10"/>
  <c r="V794" i="10"/>
  <c r="R794" i="10"/>
  <c r="Q794" i="10"/>
  <c r="O794" i="10"/>
  <c r="M794" i="10"/>
  <c r="AB791" i="10"/>
  <c r="AA791" i="10"/>
  <c r="Z791" i="10"/>
  <c r="Y791" i="10"/>
  <c r="X791" i="10"/>
  <c r="W791" i="10"/>
  <c r="V791" i="10"/>
  <c r="U791" i="10"/>
  <c r="T791" i="10"/>
  <c r="S791" i="10"/>
  <c r="R791" i="10"/>
  <c r="Q791" i="10"/>
  <c r="P791" i="10"/>
  <c r="O791" i="10"/>
  <c r="N791" i="10"/>
  <c r="M791" i="10"/>
  <c r="AC791" i="10" s="1"/>
  <c r="M790" i="10"/>
  <c r="N790" i="10" s="1"/>
  <c r="N789" i="10" s="1"/>
  <c r="AB789" i="10"/>
  <c r="AA789" i="10"/>
  <c r="Z789" i="10"/>
  <c r="Y789" i="10"/>
  <c r="X789" i="10"/>
  <c r="W789" i="10"/>
  <c r="V789" i="10"/>
  <c r="U789" i="10"/>
  <c r="T789" i="10"/>
  <c r="S789" i="10"/>
  <c r="R789" i="10"/>
  <c r="Q789" i="10"/>
  <c r="P789" i="10"/>
  <c r="O789" i="10"/>
  <c r="M788" i="10"/>
  <c r="N788" i="10" s="1"/>
  <c r="N786" i="10" s="1"/>
  <c r="AB787" i="10"/>
  <c r="AA787" i="10"/>
  <c r="Z787" i="10"/>
  <c r="Y787" i="10"/>
  <c r="X787" i="10"/>
  <c r="W787" i="10"/>
  <c r="V787" i="10"/>
  <c r="U787" i="10"/>
  <c r="T787" i="10"/>
  <c r="S787" i="10"/>
  <c r="R787" i="10"/>
  <c r="Q787" i="10"/>
  <c r="P787" i="10"/>
  <c r="O787" i="10"/>
  <c r="N787" i="10"/>
  <c r="M787" i="10"/>
  <c r="AC787" i="10" s="1"/>
  <c r="AC786" i="10" s="1"/>
  <c r="AB786" i="10"/>
  <c r="AA786" i="10"/>
  <c r="Z786" i="10"/>
  <c r="Y786" i="10"/>
  <c r="X786" i="10"/>
  <c r="W786" i="10"/>
  <c r="V786" i="10"/>
  <c r="U786" i="10"/>
  <c r="T786" i="10"/>
  <c r="S786" i="10"/>
  <c r="R786" i="10"/>
  <c r="Q786" i="10"/>
  <c r="P786" i="10"/>
  <c r="O786" i="10"/>
  <c r="M786" i="10"/>
  <c r="M785" i="10"/>
  <c r="N785" i="10" s="1"/>
  <c r="AC772" i="10"/>
  <c r="AB772" i="10"/>
  <c r="AA772" i="10"/>
  <c r="Z772" i="10"/>
  <c r="Y772" i="10"/>
  <c r="X772" i="10"/>
  <c r="W772" i="10"/>
  <c r="V772" i="10"/>
  <c r="U772" i="10"/>
  <c r="T772" i="10"/>
  <c r="S772" i="10"/>
  <c r="R772" i="10"/>
  <c r="Q772" i="10"/>
  <c r="P772" i="10"/>
  <c r="O772" i="10"/>
  <c r="N772" i="10"/>
  <c r="M763" i="10"/>
  <c r="M755" i="10"/>
  <c r="M747" i="10"/>
  <c r="M772" i="10" s="1"/>
  <c r="AC742" i="10"/>
  <c r="AB742" i="10"/>
  <c r="AA742" i="10"/>
  <c r="Z742" i="10"/>
  <c r="Y742" i="10"/>
  <c r="X742" i="10"/>
  <c r="W742" i="10"/>
  <c r="V742" i="10"/>
  <c r="T742" i="10"/>
  <c r="R742" i="10"/>
  <c r="M738" i="10"/>
  <c r="AC734" i="10"/>
  <c r="AB734" i="10"/>
  <c r="AA734" i="10"/>
  <c r="Z734" i="10"/>
  <c r="Y734" i="10"/>
  <c r="X734" i="10"/>
  <c r="W734" i="10"/>
  <c r="V734" i="10"/>
  <c r="U734" i="10"/>
  <c r="T734" i="10"/>
  <c r="S734" i="10"/>
  <c r="R734" i="10"/>
  <c r="Q734" i="10"/>
  <c r="P734" i="10"/>
  <c r="O734" i="10"/>
  <c r="N734" i="10"/>
  <c r="M734" i="10"/>
  <c r="AC731" i="10"/>
  <c r="AB731" i="10"/>
  <c r="AA731" i="10"/>
  <c r="Z731" i="10"/>
  <c r="Y731" i="10"/>
  <c r="X731" i="10"/>
  <c r="W731" i="10"/>
  <c r="V731" i="10"/>
  <c r="U731" i="10"/>
  <c r="T731" i="10"/>
  <c r="S731" i="10"/>
  <c r="R731" i="10"/>
  <c r="Q731" i="10"/>
  <c r="P731" i="10"/>
  <c r="O731" i="10"/>
  <c r="N731" i="10"/>
  <c r="M731" i="10"/>
  <c r="AC728" i="10"/>
  <c r="AB728" i="10"/>
  <c r="AA728" i="10"/>
  <c r="Z728" i="10"/>
  <c r="Y728" i="10"/>
  <c r="X728" i="10"/>
  <c r="W728" i="10"/>
  <c r="V728" i="10"/>
  <c r="U728" i="10"/>
  <c r="T728" i="10"/>
  <c r="S728" i="10"/>
  <c r="R728" i="10"/>
  <c r="Q728" i="10"/>
  <c r="P728" i="10"/>
  <c r="O728" i="10"/>
  <c r="N728" i="10"/>
  <c r="M728" i="10"/>
  <c r="AC725" i="10"/>
  <c r="AB725" i="10"/>
  <c r="AA725" i="10"/>
  <c r="Z725" i="10"/>
  <c r="Y725" i="10"/>
  <c r="X725" i="10"/>
  <c r="W725" i="10"/>
  <c r="V725" i="10"/>
  <c r="U725" i="10"/>
  <c r="T725" i="10"/>
  <c r="S725" i="10"/>
  <c r="R725" i="10"/>
  <c r="Q725" i="10"/>
  <c r="P725" i="10"/>
  <c r="O725" i="10"/>
  <c r="N725" i="10"/>
  <c r="M725" i="10"/>
  <c r="AC722" i="10"/>
  <c r="AB722" i="10"/>
  <c r="AA722" i="10"/>
  <c r="Z722" i="10"/>
  <c r="Y722" i="10"/>
  <c r="X722" i="10"/>
  <c r="W722" i="10"/>
  <c r="V722" i="10"/>
  <c r="U722" i="10"/>
  <c r="T722" i="10"/>
  <c r="S722" i="10"/>
  <c r="R722" i="10"/>
  <c r="Q722" i="10"/>
  <c r="P722" i="10"/>
  <c r="O722" i="10"/>
  <c r="N722" i="10"/>
  <c r="M722" i="10"/>
  <c r="AC719" i="10"/>
  <c r="AB719" i="10"/>
  <c r="AA719" i="10"/>
  <c r="Z719" i="10"/>
  <c r="Y719" i="10"/>
  <c r="X719" i="10"/>
  <c r="W719" i="10"/>
  <c r="V719" i="10"/>
  <c r="U719" i="10"/>
  <c r="T719" i="10"/>
  <c r="S719" i="10"/>
  <c r="R719" i="10"/>
  <c r="Q719" i="10"/>
  <c r="P719" i="10"/>
  <c r="O719" i="10"/>
  <c r="N719" i="10"/>
  <c r="M719" i="10"/>
  <c r="AC716" i="10"/>
  <c r="AB716" i="10"/>
  <c r="AA716" i="10"/>
  <c r="Z716" i="10"/>
  <c r="Y716" i="10"/>
  <c r="X716" i="10"/>
  <c r="W716" i="10"/>
  <c r="V716" i="10"/>
  <c r="U716" i="10"/>
  <c r="T716" i="10"/>
  <c r="S716" i="10"/>
  <c r="R716" i="10"/>
  <c r="Q716" i="10"/>
  <c r="P716" i="10"/>
  <c r="O716" i="10"/>
  <c r="N716" i="10"/>
  <c r="M716" i="10"/>
  <c r="AC711" i="10"/>
  <c r="AB711" i="10"/>
  <c r="AA711" i="10"/>
  <c r="Z711" i="10"/>
  <c r="Y711" i="10"/>
  <c r="X711" i="10"/>
  <c r="W711" i="10"/>
  <c r="V711" i="10"/>
  <c r="U711" i="10"/>
  <c r="T711" i="10"/>
  <c r="S711" i="10"/>
  <c r="R711" i="10"/>
  <c r="Q711" i="10"/>
  <c r="P711" i="10"/>
  <c r="O711" i="10"/>
  <c r="N711" i="10"/>
  <c r="M711" i="10"/>
  <c r="AC708" i="10"/>
  <c r="AB708" i="10"/>
  <c r="AA708" i="10"/>
  <c r="Z708" i="10"/>
  <c r="Y708" i="10"/>
  <c r="X708" i="10"/>
  <c r="W708" i="10"/>
  <c r="V708" i="10"/>
  <c r="U708" i="10"/>
  <c r="T708" i="10"/>
  <c r="S708" i="10"/>
  <c r="R708" i="10"/>
  <c r="Q708" i="10"/>
  <c r="P708" i="10"/>
  <c r="O708" i="10"/>
  <c r="N708" i="10"/>
  <c r="M708" i="10"/>
  <c r="AC704" i="10"/>
  <c r="AB704" i="10"/>
  <c r="AA704" i="10"/>
  <c r="Z704" i="10"/>
  <c r="Y704" i="10"/>
  <c r="X704" i="10"/>
  <c r="W704" i="10"/>
  <c r="V704" i="10"/>
  <c r="U704" i="10"/>
  <c r="T704" i="10"/>
  <c r="S704" i="10"/>
  <c r="R704" i="10"/>
  <c r="Q704" i="10"/>
  <c r="P704" i="10"/>
  <c r="O704" i="10"/>
  <c r="N704" i="10"/>
  <c r="M704" i="10"/>
  <c r="AC701" i="10"/>
  <c r="AB701" i="10"/>
  <c r="AA701" i="10"/>
  <c r="Z701" i="10"/>
  <c r="Y701" i="10"/>
  <c r="X701" i="10"/>
  <c r="W701" i="10"/>
  <c r="V701" i="10"/>
  <c r="U701" i="10"/>
  <c r="T701" i="10"/>
  <c r="S701" i="10"/>
  <c r="R701" i="10"/>
  <c r="Q701" i="10"/>
  <c r="P701" i="10"/>
  <c r="O701" i="10"/>
  <c r="N701" i="10"/>
  <c r="M701" i="10"/>
  <c r="AC697" i="10"/>
  <c r="AB697" i="10"/>
  <c r="AA697" i="10"/>
  <c r="Z697" i="10"/>
  <c r="Y697" i="10"/>
  <c r="X697" i="10"/>
  <c r="W697" i="10"/>
  <c r="V697" i="10"/>
  <c r="U697" i="10"/>
  <c r="T697" i="10"/>
  <c r="S697" i="10"/>
  <c r="R697" i="10"/>
  <c r="Q697" i="10"/>
  <c r="P697" i="10"/>
  <c r="O697" i="10"/>
  <c r="N697" i="10"/>
  <c r="M697" i="10"/>
  <c r="AC694" i="10"/>
  <c r="AB694" i="10"/>
  <c r="AA694" i="10"/>
  <c r="Z694" i="10"/>
  <c r="Y694" i="10"/>
  <c r="X694" i="10"/>
  <c r="W694" i="10"/>
  <c r="V694" i="10"/>
  <c r="U694" i="10"/>
  <c r="T694" i="10"/>
  <c r="S694" i="10"/>
  <c r="R694" i="10"/>
  <c r="Q694" i="10"/>
  <c r="P694" i="10"/>
  <c r="O694" i="10"/>
  <c r="N694" i="10"/>
  <c r="M694" i="10"/>
  <c r="AC689" i="10"/>
  <c r="AB689" i="10"/>
  <c r="AA689" i="10"/>
  <c r="Z689" i="10"/>
  <c r="Y689" i="10"/>
  <c r="X689" i="10"/>
  <c r="W689" i="10"/>
  <c r="V689" i="10"/>
  <c r="U689" i="10"/>
  <c r="T689" i="10"/>
  <c r="S689" i="10"/>
  <c r="R689" i="10"/>
  <c r="Q689" i="10"/>
  <c r="P689" i="10"/>
  <c r="O689" i="10"/>
  <c r="N689" i="10"/>
  <c r="M689" i="10"/>
  <c r="AC685" i="10"/>
  <c r="AB685" i="10"/>
  <c r="AA685" i="10"/>
  <c r="Z685" i="10"/>
  <c r="Y685" i="10"/>
  <c r="X685" i="10"/>
  <c r="W685" i="10"/>
  <c r="V685" i="10"/>
  <c r="U685" i="10"/>
  <c r="T685" i="10"/>
  <c r="S685" i="10"/>
  <c r="R685" i="10"/>
  <c r="Q685" i="10"/>
  <c r="P685" i="10"/>
  <c r="O685" i="10"/>
  <c r="N685" i="10"/>
  <c r="M685" i="10"/>
  <c r="AC681" i="10"/>
  <c r="AB681" i="10"/>
  <c r="AA681" i="10"/>
  <c r="Z681" i="10"/>
  <c r="Y681" i="10"/>
  <c r="X681" i="10"/>
  <c r="W681" i="10"/>
  <c r="V681" i="10"/>
  <c r="U681" i="10"/>
  <c r="T681" i="10"/>
  <c r="S681" i="10"/>
  <c r="R681" i="10"/>
  <c r="Q681" i="10"/>
  <c r="P681" i="10"/>
  <c r="O681" i="10"/>
  <c r="N681" i="10"/>
  <c r="M681" i="10"/>
  <c r="AC675" i="10"/>
  <c r="AB675" i="10"/>
  <c r="AA675" i="10"/>
  <c r="Z675" i="10"/>
  <c r="Y675" i="10"/>
  <c r="X675" i="10"/>
  <c r="W675" i="10"/>
  <c r="V675" i="10"/>
  <c r="U675" i="10"/>
  <c r="T675" i="10"/>
  <c r="S675" i="10"/>
  <c r="R675" i="10"/>
  <c r="Q675" i="10"/>
  <c r="P675" i="10"/>
  <c r="O675" i="10"/>
  <c r="N675" i="10"/>
  <c r="M675" i="10"/>
  <c r="AC670" i="10"/>
  <c r="AB670" i="10"/>
  <c r="AA670" i="10"/>
  <c r="Z670" i="10"/>
  <c r="Y670" i="10"/>
  <c r="X670" i="10"/>
  <c r="W670" i="10"/>
  <c r="V670" i="10"/>
  <c r="U670" i="10"/>
  <c r="T670" i="10"/>
  <c r="S670" i="10"/>
  <c r="R670" i="10"/>
  <c r="Q670" i="10"/>
  <c r="P670" i="10"/>
  <c r="O670" i="10"/>
  <c r="N670" i="10"/>
  <c r="M670" i="10"/>
  <c r="AC665" i="10"/>
  <c r="AB665" i="10"/>
  <c r="AA665" i="10"/>
  <c r="Z665" i="10"/>
  <c r="Y665" i="10"/>
  <c r="X665" i="10"/>
  <c r="W665" i="10"/>
  <c r="V665" i="10"/>
  <c r="U665" i="10"/>
  <c r="T665" i="10"/>
  <c r="S665" i="10"/>
  <c r="R665" i="10"/>
  <c r="Q665" i="10"/>
  <c r="Q742" i="10" s="1"/>
  <c r="P665" i="10"/>
  <c r="O665" i="10"/>
  <c r="N665" i="10"/>
  <c r="M665" i="10"/>
  <c r="M660" i="10"/>
  <c r="AC656" i="10"/>
  <c r="AB656" i="10"/>
  <c r="AA656" i="10"/>
  <c r="Z656" i="10"/>
  <c r="Y656" i="10"/>
  <c r="X656" i="10"/>
  <c r="W656" i="10"/>
  <c r="V656" i="10"/>
  <c r="U656" i="10"/>
  <c r="T656" i="10"/>
  <c r="S656" i="10"/>
  <c r="R656" i="10"/>
  <c r="Q656" i="10"/>
  <c r="P656" i="10"/>
  <c r="O656" i="10"/>
  <c r="N656" i="10"/>
  <c r="M656" i="10"/>
  <c r="AC653" i="10"/>
  <c r="AB653" i="10"/>
  <c r="AA653" i="10"/>
  <c r="Z653" i="10"/>
  <c r="Y653" i="10"/>
  <c r="X653" i="10"/>
  <c r="W653" i="10"/>
  <c r="V653" i="10"/>
  <c r="U653" i="10"/>
  <c r="T653" i="10"/>
  <c r="S653" i="10"/>
  <c r="R653" i="10"/>
  <c r="Q653" i="10"/>
  <c r="P653" i="10"/>
  <c r="O653" i="10"/>
  <c r="N653" i="10"/>
  <c r="M653" i="10"/>
  <c r="AC650" i="10"/>
  <c r="AB650" i="10"/>
  <c r="AA650" i="10"/>
  <c r="Z650" i="10"/>
  <c r="Y650" i="10"/>
  <c r="X650" i="10"/>
  <c r="W650" i="10"/>
  <c r="V650" i="10"/>
  <c r="U650" i="10"/>
  <c r="T650" i="10"/>
  <c r="S650" i="10"/>
  <c r="R650" i="10"/>
  <c r="Q650" i="10"/>
  <c r="P650" i="10"/>
  <c r="O650" i="10"/>
  <c r="N650" i="10"/>
  <c r="M650" i="10"/>
  <c r="AC647" i="10"/>
  <c r="AB647" i="10"/>
  <c r="AA647" i="10"/>
  <c r="Z647" i="10"/>
  <c r="Y647" i="10"/>
  <c r="X647" i="10"/>
  <c r="W647" i="10"/>
  <c r="V647" i="10"/>
  <c r="U647" i="10"/>
  <c r="T647" i="10"/>
  <c r="S647" i="10"/>
  <c r="R647" i="10"/>
  <c r="Q647" i="10"/>
  <c r="P647" i="10"/>
  <c r="O647" i="10"/>
  <c r="N647" i="10"/>
  <c r="M647" i="10"/>
  <c r="AC644" i="10"/>
  <c r="AB644" i="10"/>
  <c r="AA644" i="10"/>
  <c r="Z644" i="10"/>
  <c r="Y644" i="10"/>
  <c r="X644" i="10"/>
  <c r="W644" i="10"/>
  <c r="V644" i="10"/>
  <c r="U644" i="10"/>
  <c r="T644" i="10"/>
  <c r="S644" i="10"/>
  <c r="R644" i="10"/>
  <c r="Q644" i="10"/>
  <c r="P644" i="10"/>
  <c r="O644" i="10"/>
  <c r="N644" i="10"/>
  <c r="M644" i="10"/>
  <c r="AC641" i="10"/>
  <c r="AB641" i="10"/>
  <c r="AA641" i="10"/>
  <c r="Z641" i="10"/>
  <c r="Y641" i="10"/>
  <c r="X641" i="10"/>
  <c r="W641" i="10"/>
  <c r="V641" i="10"/>
  <c r="U641" i="10"/>
  <c r="T641" i="10"/>
  <c r="S641" i="10"/>
  <c r="R641" i="10"/>
  <c r="Q641" i="10"/>
  <c r="P641" i="10"/>
  <c r="O641" i="10"/>
  <c r="N641" i="10"/>
  <c r="M641" i="10"/>
  <c r="AC638" i="10"/>
  <c r="AB638" i="10"/>
  <c r="AA638" i="10"/>
  <c r="Z638" i="10"/>
  <c r="Y638" i="10"/>
  <c r="X638" i="10"/>
  <c r="W638" i="10"/>
  <c r="V638" i="10"/>
  <c r="U638" i="10"/>
  <c r="T638" i="10"/>
  <c r="S638" i="10"/>
  <c r="R638" i="10"/>
  <c r="Q638" i="10"/>
  <c r="P638" i="10"/>
  <c r="O638" i="10"/>
  <c r="N638" i="10"/>
  <c r="M638" i="10"/>
  <c r="AC633" i="10"/>
  <c r="AB633" i="10"/>
  <c r="AA633" i="10"/>
  <c r="Z633" i="10"/>
  <c r="Y633" i="10"/>
  <c r="X633" i="10"/>
  <c r="W633" i="10"/>
  <c r="V633" i="10"/>
  <c r="U633" i="10"/>
  <c r="T633" i="10"/>
  <c r="S633" i="10"/>
  <c r="R633" i="10"/>
  <c r="Q633" i="10"/>
  <c r="P633" i="10"/>
  <c r="O633" i="10"/>
  <c r="N633" i="10"/>
  <c r="M633" i="10"/>
  <c r="AC630" i="10"/>
  <c r="AB630" i="10"/>
  <c r="AA630" i="10"/>
  <c r="Z630" i="10"/>
  <c r="Y630" i="10"/>
  <c r="X630" i="10"/>
  <c r="W630" i="10"/>
  <c r="V630" i="10"/>
  <c r="U630" i="10"/>
  <c r="T630" i="10"/>
  <c r="S630" i="10"/>
  <c r="R630" i="10"/>
  <c r="Q630" i="10"/>
  <c r="P630" i="10"/>
  <c r="O630" i="10"/>
  <c r="N630" i="10"/>
  <c r="M630" i="10"/>
  <c r="AC626" i="10"/>
  <c r="AB626" i="10"/>
  <c r="AA626" i="10"/>
  <c r="Z626" i="10"/>
  <c r="Y626" i="10"/>
  <c r="X626" i="10"/>
  <c r="W626" i="10"/>
  <c r="V626" i="10"/>
  <c r="U626" i="10"/>
  <c r="T626" i="10"/>
  <c r="S626" i="10"/>
  <c r="R626" i="10"/>
  <c r="Q626" i="10"/>
  <c r="P626" i="10"/>
  <c r="O626" i="10"/>
  <c r="N626" i="10"/>
  <c r="M626" i="10"/>
  <c r="AC623" i="10"/>
  <c r="AB623" i="10"/>
  <c r="AA623" i="10"/>
  <c r="Z623" i="10"/>
  <c r="Y623" i="10"/>
  <c r="X623" i="10"/>
  <c r="W623" i="10"/>
  <c r="V623" i="10"/>
  <c r="U623" i="10"/>
  <c r="T623" i="10"/>
  <c r="S623" i="10"/>
  <c r="R623" i="10"/>
  <c r="Q623" i="10"/>
  <c r="P623" i="10"/>
  <c r="O623" i="10"/>
  <c r="N623" i="10"/>
  <c r="M623" i="10"/>
  <c r="AC619" i="10"/>
  <c r="AB619" i="10"/>
  <c r="AA619" i="10"/>
  <c r="Z619" i="10"/>
  <c r="Y619" i="10"/>
  <c r="X619" i="10"/>
  <c r="W619" i="10"/>
  <c r="V619" i="10"/>
  <c r="U619" i="10"/>
  <c r="T619" i="10"/>
  <c r="S619" i="10"/>
  <c r="R619" i="10"/>
  <c r="Q619" i="10"/>
  <c r="P619" i="10"/>
  <c r="O619" i="10"/>
  <c r="N619" i="10"/>
  <c r="M619" i="10"/>
  <c r="AC616" i="10"/>
  <c r="AB616" i="10"/>
  <c r="AA616" i="10"/>
  <c r="Z616" i="10"/>
  <c r="Y616" i="10"/>
  <c r="X616" i="10"/>
  <c r="W616" i="10"/>
  <c r="V616" i="10"/>
  <c r="U616" i="10"/>
  <c r="T616" i="10"/>
  <c r="S616" i="10"/>
  <c r="R616" i="10"/>
  <c r="Q616" i="10"/>
  <c r="P616" i="10"/>
  <c r="O616" i="10"/>
  <c r="N616" i="10"/>
  <c r="M616" i="10"/>
  <c r="AC611" i="10"/>
  <c r="AB611" i="10"/>
  <c r="AA611" i="10"/>
  <c r="Z611" i="10"/>
  <c r="Y611" i="10"/>
  <c r="X611" i="10"/>
  <c r="W611" i="10"/>
  <c r="V611" i="10"/>
  <c r="U611" i="10"/>
  <c r="T611" i="10"/>
  <c r="S611" i="10"/>
  <c r="R611" i="10"/>
  <c r="Q611" i="10"/>
  <c r="P611" i="10"/>
  <c r="O611" i="10"/>
  <c r="N611" i="10"/>
  <c r="M611" i="10"/>
  <c r="AC607" i="10"/>
  <c r="AB607" i="10"/>
  <c r="AA607" i="10"/>
  <c r="Z607" i="10"/>
  <c r="Y607" i="10"/>
  <c r="X607" i="10"/>
  <c r="W607" i="10"/>
  <c r="V607" i="10"/>
  <c r="U607" i="10"/>
  <c r="T607" i="10"/>
  <c r="S607" i="10"/>
  <c r="R607" i="10"/>
  <c r="Q607" i="10"/>
  <c r="P607" i="10"/>
  <c r="O607" i="10"/>
  <c r="N607" i="10"/>
  <c r="M607" i="10"/>
  <c r="AC603" i="10"/>
  <c r="AB603" i="10"/>
  <c r="AA603" i="10"/>
  <c r="Z603" i="10"/>
  <c r="Y603" i="10"/>
  <c r="X603" i="10"/>
  <c r="W603" i="10"/>
  <c r="V603" i="10"/>
  <c r="U603" i="10"/>
  <c r="T603" i="10"/>
  <c r="S603" i="10"/>
  <c r="R603" i="10"/>
  <c r="Q603" i="10"/>
  <c r="P603" i="10"/>
  <c r="O603" i="10"/>
  <c r="N603" i="10"/>
  <c r="M603" i="10"/>
  <c r="AC597" i="10"/>
  <c r="AB597" i="10"/>
  <c r="AA597" i="10"/>
  <c r="Z597" i="10"/>
  <c r="Y597" i="10"/>
  <c r="X597" i="10"/>
  <c r="W597" i="10"/>
  <c r="V597" i="10"/>
  <c r="U597" i="10"/>
  <c r="T597" i="10"/>
  <c r="S597" i="10"/>
  <c r="R597" i="10"/>
  <c r="Q597" i="10"/>
  <c r="P597" i="10"/>
  <c r="O597" i="10"/>
  <c r="N597" i="10"/>
  <c r="M597" i="10"/>
  <c r="AC592" i="10"/>
  <c r="AB592" i="10"/>
  <c r="AA592" i="10"/>
  <c r="Z592" i="10"/>
  <c r="Y592" i="10"/>
  <c r="X592" i="10"/>
  <c r="W592" i="10"/>
  <c r="V592" i="10"/>
  <c r="U592" i="10"/>
  <c r="T592" i="10"/>
  <c r="S592" i="10"/>
  <c r="R592" i="10"/>
  <c r="Q592" i="10"/>
  <c r="P592" i="10"/>
  <c r="O592" i="10"/>
  <c r="N592" i="10"/>
  <c r="N742" i="10" s="1"/>
  <c r="M592" i="10"/>
  <c r="AC587" i="10"/>
  <c r="AB587" i="10"/>
  <c r="AA587" i="10"/>
  <c r="Z587" i="10"/>
  <c r="Y587" i="10"/>
  <c r="X587" i="10"/>
  <c r="W587" i="10"/>
  <c r="V587" i="10"/>
  <c r="U587" i="10"/>
  <c r="U742" i="10" s="1"/>
  <c r="T587" i="10"/>
  <c r="S587" i="10"/>
  <c r="S742" i="10" s="1"/>
  <c r="R587" i="10"/>
  <c r="Q587" i="10"/>
  <c r="P587" i="10"/>
  <c r="P742" i="10" s="1"/>
  <c r="O587" i="10"/>
  <c r="O742" i="10" s="1"/>
  <c r="N587" i="10"/>
  <c r="M587" i="10"/>
  <c r="M742" i="10" s="1"/>
  <c r="M582" i="10"/>
  <c r="AC578" i="10"/>
  <c r="AB578" i="10"/>
  <c r="AA578" i="10"/>
  <c r="Z578" i="10"/>
  <c r="Y578" i="10"/>
  <c r="X578" i="10"/>
  <c r="W578" i="10"/>
  <c r="V578" i="10"/>
  <c r="U578" i="10"/>
  <c r="T578" i="10"/>
  <c r="S578" i="10"/>
  <c r="R578" i="10"/>
  <c r="Q578" i="10"/>
  <c r="P578" i="10"/>
  <c r="O578" i="10"/>
  <c r="N578" i="10"/>
  <c r="M578" i="10"/>
  <c r="AC575" i="10"/>
  <c r="AB575" i="10"/>
  <c r="AA575" i="10"/>
  <c r="Z575" i="10"/>
  <c r="Y575" i="10"/>
  <c r="X575" i="10"/>
  <c r="W575" i="10"/>
  <c r="V575" i="10"/>
  <c r="U575" i="10"/>
  <c r="T575" i="10"/>
  <c r="S575" i="10"/>
  <c r="R575" i="10"/>
  <c r="Q575" i="10"/>
  <c r="P575" i="10"/>
  <c r="O575" i="10"/>
  <c r="N575" i="10"/>
  <c r="M575" i="10"/>
  <c r="AC572" i="10"/>
  <c r="AB572" i="10"/>
  <c r="AA572" i="10"/>
  <c r="Z572" i="10"/>
  <c r="Y572" i="10"/>
  <c r="X572" i="10"/>
  <c r="W572" i="10"/>
  <c r="V572" i="10"/>
  <c r="U572" i="10"/>
  <c r="T572" i="10"/>
  <c r="S572" i="10"/>
  <c r="R572" i="10"/>
  <c r="Q572" i="10"/>
  <c r="P572" i="10"/>
  <c r="O572" i="10"/>
  <c r="N572" i="10"/>
  <c r="M572" i="10"/>
  <c r="AC569" i="10"/>
  <c r="AB569" i="10"/>
  <c r="AA569" i="10"/>
  <c r="Z569" i="10"/>
  <c r="Y569" i="10"/>
  <c r="X569" i="10"/>
  <c r="W569" i="10"/>
  <c r="V569" i="10"/>
  <c r="U569" i="10"/>
  <c r="T569" i="10"/>
  <c r="S569" i="10"/>
  <c r="R569" i="10"/>
  <c r="Q569" i="10"/>
  <c r="P569" i="10"/>
  <c r="O569" i="10"/>
  <c r="N569" i="10"/>
  <c r="M569" i="10"/>
  <c r="AC566" i="10"/>
  <c r="AB566" i="10"/>
  <c r="AA566" i="10"/>
  <c r="Z566" i="10"/>
  <c r="Y566" i="10"/>
  <c r="X566" i="10"/>
  <c r="W566" i="10"/>
  <c r="V566" i="10"/>
  <c r="U566" i="10"/>
  <c r="T566" i="10"/>
  <c r="S566" i="10"/>
  <c r="R566" i="10"/>
  <c r="Q566" i="10"/>
  <c r="P566" i="10"/>
  <c r="O566" i="10"/>
  <c r="N566" i="10"/>
  <c r="M566" i="10"/>
  <c r="AC563" i="10"/>
  <c r="AB563" i="10"/>
  <c r="AA563" i="10"/>
  <c r="Z563" i="10"/>
  <c r="Y563" i="10"/>
  <c r="X563" i="10"/>
  <c r="W563" i="10"/>
  <c r="V563" i="10"/>
  <c r="U563" i="10"/>
  <c r="T563" i="10"/>
  <c r="S563" i="10"/>
  <c r="R563" i="10"/>
  <c r="Q563" i="10"/>
  <c r="P563" i="10"/>
  <c r="O563" i="10"/>
  <c r="N563" i="10"/>
  <c r="M563" i="10"/>
  <c r="AC560" i="10"/>
  <c r="AB560" i="10"/>
  <c r="AA560" i="10"/>
  <c r="Z560" i="10"/>
  <c r="Y560" i="10"/>
  <c r="X560" i="10"/>
  <c r="W560" i="10"/>
  <c r="V560" i="10"/>
  <c r="U560" i="10"/>
  <c r="T560" i="10"/>
  <c r="S560" i="10"/>
  <c r="R560" i="10"/>
  <c r="Q560" i="10"/>
  <c r="P560" i="10"/>
  <c r="O560" i="10"/>
  <c r="N560" i="10"/>
  <c r="M560" i="10"/>
  <c r="AC555" i="10"/>
  <c r="AB555" i="10"/>
  <c r="AA555" i="10"/>
  <c r="Z555" i="10"/>
  <c r="Y555" i="10"/>
  <c r="X555" i="10"/>
  <c r="W555" i="10"/>
  <c r="V555" i="10"/>
  <c r="U555" i="10"/>
  <c r="T555" i="10"/>
  <c r="S555" i="10"/>
  <c r="R555" i="10"/>
  <c r="Q555" i="10"/>
  <c r="P555" i="10"/>
  <c r="O555" i="10"/>
  <c r="N555" i="10"/>
  <c r="M555" i="10"/>
  <c r="AC552" i="10"/>
  <c r="AB552" i="10"/>
  <c r="AA552" i="10"/>
  <c r="Z552" i="10"/>
  <c r="Y552" i="10"/>
  <c r="X552" i="10"/>
  <c r="W552" i="10"/>
  <c r="V552" i="10"/>
  <c r="U552" i="10"/>
  <c r="T552" i="10"/>
  <c r="S552" i="10"/>
  <c r="R552" i="10"/>
  <c r="Q552" i="10"/>
  <c r="P552" i="10"/>
  <c r="O552" i="10"/>
  <c r="N552" i="10"/>
  <c r="M552" i="10"/>
  <c r="AC548" i="10"/>
  <c r="AB548" i="10"/>
  <c r="AA548" i="10"/>
  <c r="Z548" i="10"/>
  <c r="Y548" i="10"/>
  <c r="X548" i="10"/>
  <c r="W548" i="10"/>
  <c r="V548" i="10"/>
  <c r="U548" i="10"/>
  <c r="T548" i="10"/>
  <c r="S548" i="10"/>
  <c r="R548" i="10"/>
  <c r="Q548" i="10"/>
  <c r="P548" i="10"/>
  <c r="O548" i="10"/>
  <c r="N548" i="10"/>
  <c r="M548" i="10"/>
  <c r="AC545" i="10"/>
  <c r="AB545" i="10"/>
  <c r="AA545" i="10"/>
  <c r="Z545" i="10"/>
  <c r="Y545" i="10"/>
  <c r="X545" i="10"/>
  <c r="W545" i="10"/>
  <c r="V545" i="10"/>
  <c r="U545" i="10"/>
  <c r="T545" i="10"/>
  <c r="S545" i="10"/>
  <c r="R545" i="10"/>
  <c r="Q545" i="10"/>
  <c r="P545" i="10"/>
  <c r="O545" i="10"/>
  <c r="N545" i="10"/>
  <c r="M545" i="10"/>
  <c r="AC541" i="10"/>
  <c r="AB541" i="10"/>
  <c r="AA541" i="10"/>
  <c r="Z541" i="10"/>
  <c r="Y541" i="10"/>
  <c r="X541" i="10"/>
  <c r="W541" i="10"/>
  <c r="V541" i="10"/>
  <c r="U541" i="10"/>
  <c r="T541" i="10"/>
  <c r="S541" i="10"/>
  <c r="R541" i="10"/>
  <c r="Q541" i="10"/>
  <c r="P541" i="10"/>
  <c r="O541" i="10"/>
  <c r="N541" i="10"/>
  <c r="M541" i="10"/>
  <c r="AC538" i="10"/>
  <c r="AB538" i="10"/>
  <c r="AA538" i="10"/>
  <c r="Z538" i="10"/>
  <c r="Y538" i="10"/>
  <c r="X538" i="10"/>
  <c r="W538" i="10"/>
  <c r="V538" i="10"/>
  <c r="U538" i="10"/>
  <c r="T538" i="10"/>
  <c r="S538" i="10"/>
  <c r="R538" i="10"/>
  <c r="Q538" i="10"/>
  <c r="P538" i="10"/>
  <c r="O538" i="10"/>
  <c r="N538" i="10"/>
  <c r="M538" i="10"/>
  <c r="AC533" i="10"/>
  <c r="AB533" i="10"/>
  <c r="AA533" i="10"/>
  <c r="Z533" i="10"/>
  <c r="Y533" i="10"/>
  <c r="X533" i="10"/>
  <c r="W533" i="10"/>
  <c r="V533" i="10"/>
  <c r="U533" i="10"/>
  <c r="T533" i="10"/>
  <c r="S533" i="10"/>
  <c r="R533" i="10"/>
  <c r="Q533" i="10"/>
  <c r="P533" i="10"/>
  <c r="O533" i="10"/>
  <c r="N533" i="10"/>
  <c r="M533" i="10"/>
  <c r="AC529" i="10"/>
  <c r="AB529" i="10"/>
  <c r="AA529" i="10"/>
  <c r="Z529" i="10"/>
  <c r="Y529" i="10"/>
  <c r="X529" i="10"/>
  <c r="W529" i="10"/>
  <c r="V529" i="10"/>
  <c r="U529" i="10"/>
  <c r="T529" i="10"/>
  <c r="S529" i="10"/>
  <c r="R529" i="10"/>
  <c r="Q529" i="10"/>
  <c r="P529" i="10"/>
  <c r="O529" i="10"/>
  <c r="N529" i="10"/>
  <c r="M529" i="10"/>
  <c r="AC525" i="10"/>
  <c r="AB525" i="10"/>
  <c r="AA525" i="10"/>
  <c r="Z525" i="10"/>
  <c r="Y525" i="10"/>
  <c r="X525" i="10"/>
  <c r="W525" i="10"/>
  <c r="V525" i="10"/>
  <c r="U525" i="10"/>
  <c r="T525" i="10"/>
  <c r="S525" i="10"/>
  <c r="R525" i="10"/>
  <c r="Q525" i="10"/>
  <c r="P525" i="10"/>
  <c r="O525" i="10"/>
  <c r="N525" i="10"/>
  <c r="M525" i="10"/>
  <c r="AC519" i="10"/>
  <c r="AB519" i="10"/>
  <c r="AA519" i="10"/>
  <c r="Z519" i="10"/>
  <c r="Y519" i="10"/>
  <c r="X519" i="10"/>
  <c r="W519" i="10"/>
  <c r="V519" i="10"/>
  <c r="U519" i="10"/>
  <c r="T519" i="10"/>
  <c r="S519" i="10"/>
  <c r="R519" i="10"/>
  <c r="Q519" i="10"/>
  <c r="P519" i="10"/>
  <c r="O519" i="10"/>
  <c r="N519" i="10"/>
  <c r="M519" i="10"/>
  <c r="AC514" i="10"/>
  <c r="AB514" i="10"/>
  <c r="AA514" i="10"/>
  <c r="Z514" i="10"/>
  <c r="Y514" i="10"/>
  <c r="X514" i="10"/>
  <c r="W514" i="10"/>
  <c r="V514" i="10"/>
  <c r="U514" i="10"/>
  <c r="T514" i="10"/>
  <c r="S514" i="10"/>
  <c r="R514" i="10"/>
  <c r="Q514" i="10"/>
  <c r="P514" i="10"/>
  <c r="O514" i="10"/>
  <c r="N514" i="10"/>
  <c r="M514" i="10"/>
  <c r="AC509" i="10"/>
  <c r="AB509" i="10"/>
  <c r="AA509" i="10"/>
  <c r="Z509" i="10"/>
  <c r="Y509" i="10"/>
  <c r="X509" i="10"/>
  <c r="W509" i="10"/>
  <c r="V509" i="10"/>
  <c r="U509" i="10"/>
  <c r="T509" i="10"/>
  <c r="S509" i="10"/>
  <c r="R509" i="10"/>
  <c r="Q509" i="10"/>
  <c r="P509" i="10"/>
  <c r="O509" i="10"/>
  <c r="N509" i="10"/>
  <c r="M509" i="10"/>
  <c r="M497" i="10"/>
  <c r="M493" i="10"/>
  <c r="AC489" i="10"/>
  <c r="AB489" i="10"/>
  <c r="AA489" i="10"/>
  <c r="Z489" i="10"/>
  <c r="Y489" i="10"/>
  <c r="X489" i="10"/>
  <c r="W489" i="10"/>
  <c r="V489" i="10"/>
  <c r="U489" i="10"/>
  <c r="T489" i="10"/>
  <c r="S489" i="10"/>
  <c r="R489" i="10"/>
  <c r="Q489" i="10"/>
  <c r="P489" i="10"/>
  <c r="O489" i="10"/>
  <c r="N489" i="10"/>
  <c r="M489" i="10"/>
  <c r="AC486" i="10"/>
  <c r="AB486" i="10"/>
  <c r="AA486" i="10"/>
  <c r="Z486" i="10"/>
  <c r="Y486" i="10"/>
  <c r="X486" i="10"/>
  <c r="W486" i="10"/>
  <c r="V486" i="10"/>
  <c r="U486" i="10"/>
  <c r="T486" i="10"/>
  <c r="S486" i="10"/>
  <c r="R486" i="10"/>
  <c r="Q486" i="10"/>
  <c r="P486" i="10"/>
  <c r="O486" i="10"/>
  <c r="N486" i="10"/>
  <c r="M486" i="10"/>
  <c r="AC482" i="10"/>
  <c r="AB482" i="10"/>
  <c r="AA482" i="10"/>
  <c r="Z482" i="10"/>
  <c r="Y482" i="10"/>
  <c r="X482" i="10"/>
  <c r="W482" i="10"/>
  <c r="V482" i="10"/>
  <c r="U482" i="10"/>
  <c r="T482" i="10"/>
  <c r="S482" i="10"/>
  <c r="R482" i="10"/>
  <c r="Q482" i="10"/>
  <c r="P482" i="10"/>
  <c r="O482" i="10"/>
  <c r="N482" i="10"/>
  <c r="M482" i="10"/>
  <c r="AC478" i="10"/>
  <c r="AB478" i="10"/>
  <c r="AA478" i="10"/>
  <c r="Z478" i="10"/>
  <c r="Y478" i="10"/>
  <c r="X478" i="10"/>
  <c r="W478" i="10"/>
  <c r="V478" i="10"/>
  <c r="U478" i="10"/>
  <c r="T478" i="10"/>
  <c r="S478" i="10"/>
  <c r="R478" i="10"/>
  <c r="Q478" i="10"/>
  <c r="P478" i="10"/>
  <c r="O478" i="10"/>
  <c r="N478" i="10"/>
  <c r="M478" i="10"/>
  <c r="AC475" i="10"/>
  <c r="AB475" i="10"/>
  <c r="AA475" i="10"/>
  <c r="Z475" i="10"/>
  <c r="Y475" i="10"/>
  <c r="X475" i="10"/>
  <c r="W475" i="10"/>
  <c r="V475" i="10"/>
  <c r="U475" i="10"/>
  <c r="T475" i="10"/>
  <c r="S475" i="10"/>
  <c r="R475" i="10"/>
  <c r="Q475" i="10"/>
  <c r="P475" i="10"/>
  <c r="O475" i="10"/>
  <c r="N475" i="10"/>
  <c r="M475" i="10"/>
  <c r="AC472" i="10"/>
  <c r="AB472" i="10"/>
  <c r="AA472" i="10"/>
  <c r="Z472" i="10"/>
  <c r="Y472" i="10"/>
  <c r="X472" i="10"/>
  <c r="W472" i="10"/>
  <c r="V472" i="10"/>
  <c r="U472" i="10"/>
  <c r="T472" i="10"/>
  <c r="S472" i="10"/>
  <c r="R472" i="10"/>
  <c r="Q472" i="10"/>
  <c r="P472" i="10"/>
  <c r="O472" i="10"/>
  <c r="N472" i="10"/>
  <c r="M472" i="10"/>
  <c r="AC469" i="10"/>
  <c r="AB469" i="10"/>
  <c r="AA469" i="10"/>
  <c r="Z469" i="10"/>
  <c r="Y469" i="10"/>
  <c r="X469" i="10"/>
  <c r="W469" i="10"/>
  <c r="V469" i="10"/>
  <c r="U469" i="10"/>
  <c r="T469" i="10"/>
  <c r="S469" i="10"/>
  <c r="R469" i="10"/>
  <c r="Q469" i="10"/>
  <c r="P469" i="10"/>
  <c r="O469" i="10"/>
  <c r="N469" i="10"/>
  <c r="M469" i="10"/>
  <c r="AC466" i="10"/>
  <c r="AB466" i="10"/>
  <c r="AA466" i="10"/>
  <c r="Z466" i="10"/>
  <c r="Y466" i="10"/>
  <c r="X466" i="10"/>
  <c r="W466" i="10"/>
  <c r="V466" i="10"/>
  <c r="U466" i="10"/>
  <c r="T466" i="10"/>
  <c r="S466" i="10"/>
  <c r="R466" i="10"/>
  <c r="Q466" i="10"/>
  <c r="P466" i="10"/>
  <c r="O466" i="10"/>
  <c r="N466" i="10"/>
  <c r="M466" i="10"/>
  <c r="AC463" i="10"/>
  <c r="AB463" i="10"/>
  <c r="AA463" i="10"/>
  <c r="Z463" i="10"/>
  <c r="Y463" i="10"/>
  <c r="X463" i="10"/>
  <c r="W463" i="10"/>
  <c r="V463" i="10"/>
  <c r="U463" i="10"/>
  <c r="T463" i="10"/>
  <c r="S463" i="10"/>
  <c r="R463" i="10"/>
  <c r="Q463" i="10"/>
  <c r="P463" i="10"/>
  <c r="O463" i="10"/>
  <c r="N463" i="10"/>
  <c r="M463" i="10"/>
  <c r="AC460" i="10"/>
  <c r="AB460" i="10"/>
  <c r="AA460" i="10"/>
  <c r="Z460" i="10"/>
  <c r="Y460" i="10"/>
  <c r="X460" i="10"/>
  <c r="W460" i="10"/>
  <c r="V460" i="10"/>
  <c r="U460" i="10"/>
  <c r="T460" i="10"/>
  <c r="S460" i="10"/>
  <c r="R460" i="10"/>
  <c r="Q460" i="10"/>
  <c r="P460" i="10"/>
  <c r="O460" i="10"/>
  <c r="N460" i="10"/>
  <c r="M460" i="10"/>
  <c r="AC455" i="10"/>
  <c r="AB455" i="10"/>
  <c r="AA455" i="10"/>
  <c r="Z455" i="10"/>
  <c r="Y455" i="10"/>
  <c r="X455" i="10"/>
  <c r="W455" i="10"/>
  <c r="V455" i="10"/>
  <c r="U455" i="10"/>
  <c r="T455" i="10"/>
  <c r="S455" i="10"/>
  <c r="R455" i="10"/>
  <c r="Q455" i="10"/>
  <c r="P455" i="10"/>
  <c r="O455" i="10"/>
  <c r="N455" i="10"/>
  <c r="M455" i="10"/>
  <c r="AC452" i="10"/>
  <c r="AB452" i="10"/>
  <c r="AA452" i="10"/>
  <c r="Z452" i="10"/>
  <c r="Y452" i="10"/>
  <c r="X452" i="10"/>
  <c r="W452" i="10"/>
  <c r="V452" i="10"/>
  <c r="U452" i="10"/>
  <c r="T452" i="10"/>
  <c r="S452" i="10"/>
  <c r="R452" i="10"/>
  <c r="Q452" i="10"/>
  <c r="P452" i="10"/>
  <c r="O452" i="10"/>
  <c r="N452" i="10"/>
  <c r="M452" i="10"/>
  <c r="AC448" i="10"/>
  <c r="AB448" i="10"/>
  <c r="AA448" i="10"/>
  <c r="Z448" i="10"/>
  <c r="Y448" i="10"/>
  <c r="X448" i="10"/>
  <c r="W448" i="10"/>
  <c r="V448" i="10"/>
  <c r="U448" i="10"/>
  <c r="T448" i="10"/>
  <c r="S448" i="10"/>
  <c r="R448" i="10"/>
  <c r="Q448" i="10"/>
  <c r="P448" i="10"/>
  <c r="O448" i="10"/>
  <c r="N448" i="10"/>
  <c r="M448" i="10"/>
  <c r="AC445" i="10"/>
  <c r="AB445" i="10"/>
  <c r="AA445" i="10"/>
  <c r="Z445" i="10"/>
  <c r="Y445" i="10"/>
  <c r="X445" i="10"/>
  <c r="W445" i="10"/>
  <c r="V445" i="10"/>
  <c r="U445" i="10"/>
  <c r="T445" i="10"/>
  <c r="S445" i="10"/>
  <c r="R445" i="10"/>
  <c r="Q445" i="10"/>
  <c r="P445" i="10"/>
  <c r="O445" i="10"/>
  <c r="N445" i="10"/>
  <c r="M445" i="10"/>
  <c r="AC441" i="10"/>
  <c r="AB441" i="10"/>
  <c r="AA441" i="10"/>
  <c r="Z441" i="10"/>
  <c r="Y441" i="10"/>
  <c r="X441" i="10"/>
  <c r="W441" i="10"/>
  <c r="V441" i="10"/>
  <c r="U441" i="10"/>
  <c r="T441" i="10"/>
  <c r="S441" i="10"/>
  <c r="R441" i="10"/>
  <c r="Q441" i="10"/>
  <c r="P441" i="10"/>
  <c r="O441" i="10"/>
  <c r="N441" i="10"/>
  <c r="M441" i="10"/>
  <c r="AC438" i="10"/>
  <c r="AB438" i="10"/>
  <c r="AA438" i="10"/>
  <c r="Z438" i="10"/>
  <c r="Y438" i="10"/>
  <c r="X438" i="10"/>
  <c r="W438" i="10"/>
  <c r="V438" i="10"/>
  <c r="U438" i="10"/>
  <c r="T438" i="10"/>
  <c r="S438" i="10"/>
  <c r="R438" i="10"/>
  <c r="Q438" i="10"/>
  <c r="P438" i="10"/>
  <c r="O438" i="10"/>
  <c r="N438" i="10"/>
  <c r="M438" i="10"/>
  <c r="AC433" i="10"/>
  <c r="AB433" i="10"/>
  <c r="AA433" i="10"/>
  <c r="Z433" i="10"/>
  <c r="Y433" i="10"/>
  <c r="X433" i="10"/>
  <c r="W433" i="10"/>
  <c r="V433" i="10"/>
  <c r="U433" i="10"/>
  <c r="T433" i="10"/>
  <c r="S433" i="10"/>
  <c r="R433" i="10"/>
  <c r="Q433" i="10"/>
  <c r="P433" i="10"/>
  <c r="O433" i="10"/>
  <c r="N433" i="10"/>
  <c r="M433" i="10"/>
  <c r="AC429" i="10"/>
  <c r="AB429" i="10"/>
  <c r="AA429" i="10"/>
  <c r="Z429" i="10"/>
  <c r="Y429" i="10"/>
  <c r="X429" i="10"/>
  <c r="W429" i="10"/>
  <c r="V429" i="10"/>
  <c r="U429" i="10"/>
  <c r="T429" i="10"/>
  <c r="S429" i="10"/>
  <c r="R429" i="10"/>
  <c r="Q429" i="10"/>
  <c r="P429" i="10"/>
  <c r="O429" i="10"/>
  <c r="N429" i="10"/>
  <c r="M429" i="10"/>
  <c r="AC425" i="10"/>
  <c r="AB425" i="10"/>
  <c r="AA425" i="10"/>
  <c r="Z425" i="10"/>
  <c r="Y425" i="10"/>
  <c r="X425" i="10"/>
  <c r="W425" i="10"/>
  <c r="V425" i="10"/>
  <c r="U425" i="10"/>
  <c r="T425" i="10"/>
  <c r="S425" i="10"/>
  <c r="R425" i="10"/>
  <c r="Q425" i="10"/>
  <c r="P425" i="10"/>
  <c r="O425" i="10"/>
  <c r="N425" i="10"/>
  <c r="M425" i="10"/>
  <c r="AC419" i="10"/>
  <c r="AB419" i="10"/>
  <c r="AA419" i="10"/>
  <c r="Z419" i="10"/>
  <c r="Y419" i="10"/>
  <c r="X419" i="10"/>
  <c r="W419" i="10"/>
  <c r="V419" i="10"/>
  <c r="U419" i="10"/>
  <c r="T419" i="10"/>
  <c r="S419" i="10"/>
  <c r="R419" i="10"/>
  <c r="Q419" i="10"/>
  <c r="P419" i="10"/>
  <c r="O419" i="10"/>
  <c r="N419" i="10"/>
  <c r="M419" i="10"/>
  <c r="AC414" i="10"/>
  <c r="AB414" i="10"/>
  <c r="AA414" i="10"/>
  <c r="Z414" i="10"/>
  <c r="Y414" i="10"/>
  <c r="X414" i="10"/>
  <c r="W414" i="10"/>
  <c r="V414" i="10"/>
  <c r="U414" i="10"/>
  <c r="T414" i="10"/>
  <c r="S414" i="10"/>
  <c r="R414" i="10"/>
  <c r="Q414" i="10"/>
  <c r="P414" i="10"/>
  <c r="O414" i="10"/>
  <c r="N414" i="10"/>
  <c r="M414" i="10"/>
  <c r="AC409" i="10"/>
  <c r="AB409" i="10"/>
  <c r="AA409" i="10"/>
  <c r="Z409" i="10"/>
  <c r="Y409" i="10"/>
  <c r="X409" i="10"/>
  <c r="W409" i="10"/>
  <c r="V409" i="10"/>
  <c r="U409" i="10"/>
  <c r="T409" i="10"/>
  <c r="S409" i="10"/>
  <c r="R409" i="10"/>
  <c r="Q409" i="10"/>
  <c r="P409" i="10"/>
  <c r="O409" i="10"/>
  <c r="N409" i="10"/>
  <c r="M409" i="10"/>
  <c r="AC404" i="10"/>
  <c r="AB404" i="10"/>
  <c r="AA404" i="10"/>
  <c r="Z404" i="10"/>
  <c r="Y404" i="10"/>
  <c r="X404" i="10"/>
  <c r="W404" i="10"/>
  <c r="V404" i="10"/>
  <c r="U404" i="10"/>
  <c r="T404" i="10"/>
  <c r="S404" i="10"/>
  <c r="R404" i="10"/>
  <c r="Q404" i="10"/>
  <c r="P404" i="10"/>
  <c r="O404" i="10"/>
  <c r="N404" i="10"/>
  <c r="M404" i="10"/>
  <c r="AC400" i="10"/>
  <c r="AB400" i="10"/>
  <c r="AA400" i="10"/>
  <c r="Z400" i="10"/>
  <c r="Y400" i="10"/>
  <c r="X400" i="10"/>
  <c r="W400" i="10"/>
  <c r="V400" i="10"/>
  <c r="U400" i="10"/>
  <c r="T400" i="10"/>
  <c r="S400" i="10"/>
  <c r="R400" i="10"/>
  <c r="Q400" i="10"/>
  <c r="P400" i="10"/>
  <c r="O400" i="10"/>
  <c r="N400" i="10"/>
  <c r="M400" i="10"/>
  <c r="AC397" i="10"/>
  <c r="AB397" i="10"/>
  <c r="AA397" i="10"/>
  <c r="Z397" i="10"/>
  <c r="Y397" i="10"/>
  <c r="X397" i="10"/>
  <c r="W397" i="10"/>
  <c r="V397" i="10"/>
  <c r="U397" i="10"/>
  <c r="T397" i="10"/>
  <c r="S397" i="10"/>
  <c r="R397" i="10"/>
  <c r="Q397" i="10"/>
  <c r="P397" i="10"/>
  <c r="O397" i="10"/>
  <c r="N397" i="10"/>
  <c r="M397" i="10"/>
  <c r="AC394" i="10"/>
  <c r="AB394" i="10"/>
  <c r="AA394" i="10"/>
  <c r="Z394" i="10"/>
  <c r="Y394" i="10"/>
  <c r="X394" i="10"/>
  <c r="W394" i="10"/>
  <c r="V394" i="10"/>
  <c r="U394" i="10"/>
  <c r="T394" i="10"/>
  <c r="S394" i="10"/>
  <c r="R394" i="10"/>
  <c r="Q394" i="10"/>
  <c r="P394" i="10"/>
  <c r="O394" i="10"/>
  <c r="N394" i="10"/>
  <c r="M394" i="10"/>
  <c r="AC391" i="10"/>
  <c r="AB391" i="10"/>
  <c r="AA391" i="10"/>
  <c r="Z391" i="10"/>
  <c r="Y391" i="10"/>
  <c r="X391" i="10"/>
  <c r="W391" i="10"/>
  <c r="V391" i="10"/>
  <c r="U391" i="10"/>
  <c r="T391" i="10"/>
  <c r="S391" i="10"/>
  <c r="R391" i="10"/>
  <c r="Q391" i="10"/>
  <c r="P391" i="10"/>
  <c r="O391" i="10"/>
  <c r="N391" i="10"/>
  <c r="M391" i="10"/>
  <c r="AC388" i="10"/>
  <c r="AB388" i="10"/>
  <c r="AA388" i="10"/>
  <c r="Z388" i="10"/>
  <c r="Y388" i="10"/>
  <c r="X388" i="10"/>
  <c r="W388" i="10"/>
  <c r="V388" i="10"/>
  <c r="U388" i="10"/>
  <c r="T388" i="10"/>
  <c r="S388" i="10"/>
  <c r="R388" i="10"/>
  <c r="Q388" i="10"/>
  <c r="P388" i="10"/>
  <c r="O388" i="10"/>
  <c r="N388" i="10"/>
  <c r="M388" i="10"/>
  <c r="AC385" i="10"/>
  <c r="AB385" i="10"/>
  <c r="AA385" i="10"/>
  <c r="Z385" i="10"/>
  <c r="Y385" i="10"/>
  <c r="X385" i="10"/>
  <c r="W385" i="10"/>
  <c r="V385" i="10"/>
  <c r="U385" i="10"/>
  <c r="T385" i="10"/>
  <c r="S385" i="10"/>
  <c r="R385" i="10"/>
  <c r="Q385" i="10"/>
  <c r="P385" i="10"/>
  <c r="O385" i="10"/>
  <c r="N385" i="10"/>
  <c r="M385" i="10"/>
  <c r="AC382" i="10"/>
  <c r="AB382" i="10"/>
  <c r="AA382" i="10"/>
  <c r="Z382" i="10"/>
  <c r="Y382" i="10"/>
  <c r="X382" i="10"/>
  <c r="W382" i="10"/>
  <c r="V382" i="10"/>
  <c r="U382" i="10"/>
  <c r="T382" i="10"/>
  <c r="S382" i="10"/>
  <c r="R382" i="10"/>
  <c r="Q382" i="10"/>
  <c r="P382" i="10"/>
  <c r="O382" i="10"/>
  <c r="N382" i="10"/>
  <c r="M382" i="10"/>
  <c r="AC377" i="10"/>
  <c r="AB377" i="10"/>
  <c r="AA377" i="10"/>
  <c r="Z377" i="10"/>
  <c r="Y377" i="10"/>
  <c r="X377" i="10"/>
  <c r="W377" i="10"/>
  <c r="V377" i="10"/>
  <c r="U377" i="10"/>
  <c r="T377" i="10"/>
  <c r="S377" i="10"/>
  <c r="R377" i="10"/>
  <c r="Q377" i="10"/>
  <c r="P377" i="10"/>
  <c r="O377" i="10"/>
  <c r="N377" i="10"/>
  <c r="M377" i="10"/>
  <c r="AC374" i="10"/>
  <c r="AB374" i="10"/>
  <c r="AA374" i="10"/>
  <c r="Z374" i="10"/>
  <c r="Y374" i="10"/>
  <c r="X374" i="10"/>
  <c r="W374" i="10"/>
  <c r="V374" i="10"/>
  <c r="U374" i="10"/>
  <c r="T374" i="10"/>
  <c r="S374" i="10"/>
  <c r="R374" i="10"/>
  <c r="Q374" i="10"/>
  <c r="P374" i="10"/>
  <c r="O374" i="10"/>
  <c r="N374" i="10"/>
  <c r="M374" i="10"/>
  <c r="AC370" i="10"/>
  <c r="AB370" i="10"/>
  <c r="AA370" i="10"/>
  <c r="Z370" i="10"/>
  <c r="Y370" i="10"/>
  <c r="X370" i="10"/>
  <c r="W370" i="10"/>
  <c r="V370" i="10"/>
  <c r="U370" i="10"/>
  <c r="T370" i="10"/>
  <c r="S370" i="10"/>
  <c r="R370" i="10"/>
  <c r="Q370" i="10"/>
  <c r="P370" i="10"/>
  <c r="O370" i="10"/>
  <c r="N370" i="10"/>
  <c r="M370" i="10"/>
  <c r="AC367" i="10"/>
  <c r="AB367" i="10"/>
  <c r="AA367" i="10"/>
  <c r="Z367" i="10"/>
  <c r="Y367" i="10"/>
  <c r="X367" i="10"/>
  <c r="W367" i="10"/>
  <c r="V367" i="10"/>
  <c r="U367" i="10"/>
  <c r="T367" i="10"/>
  <c r="S367" i="10"/>
  <c r="R367" i="10"/>
  <c r="Q367" i="10"/>
  <c r="P367" i="10"/>
  <c r="O367" i="10"/>
  <c r="N367" i="10"/>
  <c r="M367" i="10"/>
  <c r="AC363" i="10"/>
  <c r="AB363" i="10"/>
  <c r="AA363" i="10"/>
  <c r="Z363" i="10"/>
  <c r="Y363" i="10"/>
  <c r="X363" i="10"/>
  <c r="W363" i="10"/>
  <c r="V363" i="10"/>
  <c r="U363" i="10"/>
  <c r="T363" i="10"/>
  <c r="S363" i="10"/>
  <c r="R363" i="10"/>
  <c r="Q363" i="10"/>
  <c r="P363" i="10"/>
  <c r="O363" i="10"/>
  <c r="N363" i="10"/>
  <c r="M363" i="10"/>
  <c r="AC360" i="10"/>
  <c r="AB360" i="10"/>
  <c r="AA360" i="10"/>
  <c r="Z360" i="10"/>
  <c r="Y360" i="10"/>
  <c r="X360" i="10"/>
  <c r="W360" i="10"/>
  <c r="V360" i="10"/>
  <c r="U360" i="10"/>
  <c r="T360" i="10"/>
  <c r="S360" i="10"/>
  <c r="R360" i="10"/>
  <c r="Q360" i="10"/>
  <c r="P360" i="10"/>
  <c r="O360" i="10"/>
  <c r="N360" i="10"/>
  <c r="M360" i="10"/>
  <c r="AC355" i="10"/>
  <c r="AB355" i="10"/>
  <c r="AA355" i="10"/>
  <c r="Z355" i="10"/>
  <c r="Y355" i="10"/>
  <c r="X355" i="10"/>
  <c r="W355" i="10"/>
  <c r="V355" i="10"/>
  <c r="U355" i="10"/>
  <c r="T355" i="10"/>
  <c r="S355" i="10"/>
  <c r="R355" i="10"/>
  <c r="Q355" i="10"/>
  <c r="P355" i="10"/>
  <c r="O355" i="10"/>
  <c r="N355" i="10"/>
  <c r="M355" i="10"/>
  <c r="AC351" i="10"/>
  <c r="AB351" i="10"/>
  <c r="AA351" i="10"/>
  <c r="Z351" i="10"/>
  <c r="Y351" i="10"/>
  <c r="X351" i="10"/>
  <c r="W351" i="10"/>
  <c r="V351" i="10"/>
  <c r="U351" i="10"/>
  <c r="T351" i="10"/>
  <c r="S351" i="10"/>
  <c r="R351" i="10"/>
  <c r="Q351" i="10"/>
  <c r="P351" i="10"/>
  <c r="O351" i="10"/>
  <c r="N351" i="10"/>
  <c r="M351" i="10"/>
  <c r="AC347" i="10"/>
  <c r="AB347" i="10"/>
  <c r="AA347" i="10"/>
  <c r="Z347" i="10"/>
  <c r="Y347" i="10"/>
  <c r="X347" i="10"/>
  <c r="W347" i="10"/>
  <c r="V347" i="10"/>
  <c r="U347" i="10"/>
  <c r="T347" i="10"/>
  <c r="S347" i="10"/>
  <c r="R347" i="10"/>
  <c r="Q347" i="10"/>
  <c r="P347" i="10"/>
  <c r="O347" i="10"/>
  <c r="N347" i="10"/>
  <c r="M347" i="10"/>
  <c r="AC341" i="10"/>
  <c r="AB341" i="10"/>
  <c r="AA341" i="10"/>
  <c r="Z341" i="10"/>
  <c r="Y341" i="10"/>
  <c r="X341" i="10"/>
  <c r="W341" i="10"/>
  <c r="V341" i="10"/>
  <c r="U341" i="10"/>
  <c r="T341" i="10"/>
  <c r="S341" i="10"/>
  <c r="R341" i="10"/>
  <c r="Q341" i="10"/>
  <c r="P341" i="10"/>
  <c r="O341" i="10"/>
  <c r="N341" i="10"/>
  <c r="M341" i="10"/>
  <c r="AC336" i="10"/>
  <c r="AB336" i="10"/>
  <c r="AA336" i="10"/>
  <c r="Z336" i="10"/>
  <c r="Y336" i="10"/>
  <c r="X336" i="10"/>
  <c r="W336" i="10"/>
  <c r="V336" i="10"/>
  <c r="U336" i="10"/>
  <c r="T336" i="10"/>
  <c r="S336" i="10"/>
  <c r="R336" i="10"/>
  <c r="Q336" i="10"/>
  <c r="P336" i="10"/>
  <c r="O336" i="10"/>
  <c r="N336" i="10"/>
  <c r="M336" i="10"/>
  <c r="AC331" i="10"/>
  <c r="AB331" i="10"/>
  <c r="AA331" i="10"/>
  <c r="Z331" i="10"/>
  <c r="Y331" i="10"/>
  <c r="X331" i="10"/>
  <c r="W331" i="10"/>
  <c r="V331" i="10"/>
  <c r="U331" i="10"/>
  <c r="T331" i="10"/>
  <c r="S331" i="10"/>
  <c r="R331" i="10"/>
  <c r="Q331" i="10"/>
  <c r="P331" i="10"/>
  <c r="O331" i="10"/>
  <c r="N331" i="10"/>
  <c r="M331" i="10"/>
  <c r="AC323" i="10"/>
  <c r="AB323" i="10"/>
  <c r="AA323" i="10"/>
  <c r="Z323" i="10"/>
  <c r="Y323" i="10"/>
  <c r="X323" i="10"/>
  <c r="W323" i="10"/>
  <c r="V323" i="10"/>
  <c r="U323" i="10"/>
  <c r="T323" i="10"/>
  <c r="S323" i="10"/>
  <c r="R323" i="10"/>
  <c r="Q323" i="10"/>
  <c r="P323" i="10"/>
  <c r="O323" i="10"/>
  <c r="N323" i="10"/>
  <c r="M323" i="10"/>
  <c r="AC316" i="10"/>
  <c r="AB316" i="10"/>
  <c r="AA316" i="10"/>
  <c r="Z316" i="10"/>
  <c r="Y316" i="10"/>
  <c r="X316" i="10"/>
  <c r="W316" i="10"/>
  <c r="V316" i="10"/>
  <c r="U316" i="10"/>
  <c r="T316" i="10"/>
  <c r="S316" i="10"/>
  <c r="R316" i="10"/>
  <c r="Q316" i="10"/>
  <c r="P316" i="10"/>
  <c r="O316" i="10"/>
  <c r="N316" i="10"/>
  <c r="M316" i="10"/>
  <c r="AC312" i="10"/>
  <c r="AB312" i="10"/>
  <c r="AA312" i="10"/>
  <c r="Z312" i="10"/>
  <c r="Y312" i="10"/>
  <c r="X312" i="10"/>
  <c r="W312" i="10"/>
  <c r="V312" i="10"/>
  <c r="U312" i="10"/>
  <c r="T312" i="10"/>
  <c r="S312" i="10"/>
  <c r="R312" i="10"/>
  <c r="Q312" i="10"/>
  <c r="P312" i="10"/>
  <c r="O312" i="10"/>
  <c r="N312" i="10"/>
  <c r="M312" i="10"/>
  <c r="AC308" i="10"/>
  <c r="AB308" i="10"/>
  <c r="AA308" i="10"/>
  <c r="Z308" i="10"/>
  <c r="Y308" i="10"/>
  <c r="X308" i="10"/>
  <c r="W308" i="10"/>
  <c r="V308" i="10"/>
  <c r="U308" i="10"/>
  <c r="T308" i="10"/>
  <c r="S308" i="10"/>
  <c r="R308" i="10"/>
  <c r="Q308" i="10"/>
  <c r="P308" i="10"/>
  <c r="O308" i="10"/>
  <c r="N308" i="10"/>
  <c r="M308" i="10"/>
  <c r="AC301" i="10"/>
  <c r="AB301" i="10"/>
  <c r="AA301" i="10"/>
  <c r="Z301" i="10"/>
  <c r="Y301" i="10"/>
  <c r="X301" i="10"/>
  <c r="W301" i="10"/>
  <c r="V301" i="10"/>
  <c r="U301" i="10"/>
  <c r="T301" i="10"/>
  <c r="S301" i="10"/>
  <c r="R301" i="10"/>
  <c r="Q301" i="10"/>
  <c r="P301" i="10"/>
  <c r="O301" i="10"/>
  <c r="N301" i="10"/>
  <c r="M301" i="10"/>
  <c r="M296" i="10"/>
  <c r="M292" i="10"/>
  <c r="AC288" i="10"/>
  <c r="AB288" i="10"/>
  <c r="AA288" i="10"/>
  <c r="Z288" i="10"/>
  <c r="Y288" i="10"/>
  <c r="X288" i="10"/>
  <c r="W288" i="10"/>
  <c r="V288" i="10"/>
  <c r="U288" i="10"/>
  <c r="T288" i="10"/>
  <c r="S288" i="10"/>
  <c r="R288" i="10"/>
  <c r="Q288" i="10"/>
  <c r="P288" i="10"/>
  <c r="O288" i="10"/>
  <c r="N288" i="10"/>
  <c r="M288" i="10"/>
  <c r="AC281" i="10"/>
  <c r="AB281" i="10"/>
  <c r="AA281" i="10"/>
  <c r="Z281" i="10"/>
  <c r="Y281" i="10"/>
  <c r="X281" i="10"/>
  <c r="W281" i="10"/>
  <c r="V281" i="10"/>
  <c r="U281" i="10"/>
  <c r="T281" i="10"/>
  <c r="S281" i="10"/>
  <c r="R281" i="10"/>
  <c r="Q281" i="10"/>
  <c r="P281" i="10"/>
  <c r="O281" i="10"/>
  <c r="N281" i="10"/>
  <c r="M281" i="10"/>
  <c r="AC274" i="10"/>
  <c r="AB274" i="10"/>
  <c r="AA274" i="10"/>
  <c r="Z274" i="10"/>
  <c r="Y274" i="10"/>
  <c r="X274" i="10"/>
  <c r="W274" i="10"/>
  <c r="V274" i="10"/>
  <c r="U274" i="10"/>
  <c r="T274" i="10"/>
  <c r="S274" i="10"/>
  <c r="R274" i="10"/>
  <c r="Q274" i="10"/>
  <c r="P274" i="10"/>
  <c r="O274" i="10"/>
  <c r="N274" i="10"/>
  <c r="M274" i="10"/>
  <c r="AC267" i="10"/>
  <c r="AB267" i="10"/>
  <c r="AA267" i="10"/>
  <c r="Z267" i="10"/>
  <c r="Y267" i="10"/>
  <c r="X267" i="10"/>
  <c r="W267" i="10"/>
  <c r="V267" i="10"/>
  <c r="U267" i="10"/>
  <c r="T267" i="10"/>
  <c r="S267" i="10"/>
  <c r="R267" i="10"/>
  <c r="Q267" i="10"/>
  <c r="P267" i="10"/>
  <c r="O267" i="10"/>
  <c r="N267" i="10"/>
  <c r="M267" i="10"/>
  <c r="AC260" i="10"/>
  <c r="AB260" i="10"/>
  <c r="AA260" i="10"/>
  <c r="Z260" i="10"/>
  <c r="Y260" i="10"/>
  <c r="X260" i="10"/>
  <c r="W260" i="10"/>
  <c r="V260" i="10"/>
  <c r="U260" i="10"/>
  <c r="T260" i="10"/>
  <c r="S260" i="10"/>
  <c r="R260" i="10"/>
  <c r="Q260" i="10"/>
  <c r="P260" i="10"/>
  <c r="O260" i="10"/>
  <c r="N260" i="10"/>
  <c r="M260" i="10"/>
  <c r="AC253" i="10"/>
  <c r="AB253" i="10"/>
  <c r="AA253" i="10"/>
  <c r="Z253" i="10"/>
  <c r="Y253" i="10"/>
  <c r="X253" i="10"/>
  <c r="W253" i="10"/>
  <c r="V253" i="10"/>
  <c r="U253" i="10"/>
  <c r="T253" i="10"/>
  <c r="S253" i="10"/>
  <c r="R253" i="10"/>
  <c r="Q253" i="10"/>
  <c r="P253" i="10"/>
  <c r="O253" i="10"/>
  <c r="N253" i="10"/>
  <c r="M253" i="10"/>
  <c r="AC246" i="10"/>
  <c r="AB246" i="10"/>
  <c r="AA246" i="10"/>
  <c r="Z246" i="10"/>
  <c r="Y246" i="10"/>
  <c r="X246" i="10"/>
  <c r="W246" i="10"/>
  <c r="V246" i="10"/>
  <c r="U246" i="10"/>
  <c r="T246" i="10"/>
  <c r="S246" i="10"/>
  <c r="R246" i="10"/>
  <c r="Q246" i="10"/>
  <c r="P246" i="10"/>
  <c r="O246" i="10"/>
  <c r="N246" i="10"/>
  <c r="M246" i="10"/>
  <c r="AC239" i="10"/>
  <c r="AB239" i="10"/>
  <c r="AA239" i="10"/>
  <c r="Z239" i="10"/>
  <c r="Y239" i="10"/>
  <c r="X239" i="10"/>
  <c r="W239" i="10"/>
  <c r="V239" i="10"/>
  <c r="U239" i="10"/>
  <c r="T239" i="10"/>
  <c r="S239" i="10"/>
  <c r="R239" i="10"/>
  <c r="Q239" i="10"/>
  <c r="P239" i="10"/>
  <c r="O239" i="10"/>
  <c r="O500" i="10" s="1"/>
  <c r="O504" i="10" s="1"/>
  <c r="N239" i="10"/>
  <c r="N500" i="10" s="1"/>
  <c r="N504" i="10" s="1"/>
  <c r="M239" i="10"/>
  <c r="M232" i="10"/>
  <c r="M225" i="10"/>
  <c r="M221" i="10"/>
  <c r="AC217" i="10"/>
  <c r="AB217" i="10"/>
  <c r="AA217" i="10"/>
  <c r="Z217" i="10"/>
  <c r="Y217" i="10"/>
  <c r="X217" i="10"/>
  <c r="W217" i="10"/>
  <c r="V217" i="10"/>
  <c r="U217" i="10"/>
  <c r="T217" i="10"/>
  <c r="S217" i="10"/>
  <c r="R217" i="10"/>
  <c r="Q217" i="10"/>
  <c r="P217" i="10"/>
  <c r="O217" i="10"/>
  <c r="N217" i="10"/>
  <c r="M217" i="10"/>
  <c r="AC214" i="10"/>
  <c r="AB214" i="10"/>
  <c r="AA214" i="10"/>
  <c r="Z214" i="10"/>
  <c r="Y214" i="10"/>
  <c r="X214" i="10"/>
  <c r="W214" i="10"/>
  <c r="V214" i="10"/>
  <c r="U214" i="10"/>
  <c r="T214" i="10"/>
  <c r="S214" i="10"/>
  <c r="R214" i="10"/>
  <c r="Q214" i="10"/>
  <c r="P214" i="10"/>
  <c r="O214" i="10"/>
  <c r="N214" i="10"/>
  <c r="M214" i="10"/>
  <c r="AC210" i="10"/>
  <c r="AB210" i="10"/>
  <c r="AA210" i="10"/>
  <c r="Z210" i="10"/>
  <c r="Y210" i="10"/>
  <c r="X210" i="10"/>
  <c r="W210" i="10"/>
  <c r="V210" i="10"/>
  <c r="U210" i="10"/>
  <c r="T210" i="10"/>
  <c r="S210" i="10"/>
  <c r="R210" i="10"/>
  <c r="Q210" i="10"/>
  <c r="P210" i="10"/>
  <c r="O210" i="10"/>
  <c r="N210" i="10"/>
  <c r="M210" i="10"/>
  <c r="AC206" i="10"/>
  <c r="AB206" i="10"/>
  <c r="AA206" i="10"/>
  <c r="Z206" i="10"/>
  <c r="Y206" i="10"/>
  <c r="X206" i="10"/>
  <c r="W206" i="10"/>
  <c r="V206" i="10"/>
  <c r="U206" i="10"/>
  <c r="T206" i="10"/>
  <c r="S206" i="10"/>
  <c r="R206" i="10"/>
  <c r="Q206" i="10"/>
  <c r="P206" i="10"/>
  <c r="O206" i="10"/>
  <c r="N206" i="10"/>
  <c r="M206" i="10"/>
  <c r="AC203" i="10"/>
  <c r="AB203" i="10"/>
  <c r="AA203" i="10"/>
  <c r="Z203" i="10"/>
  <c r="Y203" i="10"/>
  <c r="X203" i="10"/>
  <c r="W203" i="10"/>
  <c r="V203" i="10"/>
  <c r="U203" i="10"/>
  <c r="T203" i="10"/>
  <c r="S203" i="10"/>
  <c r="R203" i="10"/>
  <c r="Q203" i="10"/>
  <c r="P203" i="10"/>
  <c r="O203" i="10"/>
  <c r="N203" i="10"/>
  <c r="M203" i="10"/>
  <c r="AC200" i="10"/>
  <c r="AB200" i="10"/>
  <c r="AA200" i="10"/>
  <c r="Z200" i="10"/>
  <c r="Y200" i="10"/>
  <c r="X200" i="10"/>
  <c r="W200" i="10"/>
  <c r="V200" i="10"/>
  <c r="U200" i="10"/>
  <c r="T200" i="10"/>
  <c r="S200" i="10"/>
  <c r="R200" i="10"/>
  <c r="Q200" i="10"/>
  <c r="P200" i="10"/>
  <c r="O200" i="10"/>
  <c r="N200" i="10"/>
  <c r="M200" i="10"/>
  <c r="AC197" i="10"/>
  <c r="AB197" i="10"/>
  <c r="AA197" i="10"/>
  <c r="Z197" i="10"/>
  <c r="Y197" i="10"/>
  <c r="X197" i="10"/>
  <c r="W197" i="10"/>
  <c r="V197" i="10"/>
  <c r="U197" i="10"/>
  <c r="T197" i="10"/>
  <c r="S197" i="10"/>
  <c r="R197" i="10"/>
  <c r="Q197" i="10"/>
  <c r="P197" i="10"/>
  <c r="O197" i="10"/>
  <c r="N197" i="10"/>
  <c r="M197" i="10"/>
  <c r="AC194" i="10"/>
  <c r="AB194" i="10"/>
  <c r="AA194" i="10"/>
  <c r="Z194" i="10"/>
  <c r="Y194" i="10"/>
  <c r="X194" i="10"/>
  <c r="W194" i="10"/>
  <c r="V194" i="10"/>
  <c r="U194" i="10"/>
  <c r="T194" i="10"/>
  <c r="S194" i="10"/>
  <c r="R194" i="10"/>
  <c r="Q194" i="10"/>
  <c r="P194" i="10"/>
  <c r="O194" i="10"/>
  <c r="N194" i="10"/>
  <c r="M194" i="10"/>
  <c r="AC191" i="10"/>
  <c r="AB191" i="10"/>
  <c r="AA191" i="10"/>
  <c r="Z191" i="10"/>
  <c r="Y191" i="10"/>
  <c r="X191" i="10"/>
  <c r="W191" i="10"/>
  <c r="V191" i="10"/>
  <c r="U191" i="10"/>
  <c r="T191" i="10"/>
  <c r="S191" i="10"/>
  <c r="R191" i="10"/>
  <c r="Q191" i="10"/>
  <c r="P191" i="10"/>
  <c r="O191" i="10"/>
  <c r="N191" i="10"/>
  <c r="M191" i="10"/>
  <c r="AC188" i="10"/>
  <c r="AB188" i="10"/>
  <c r="AA188" i="10"/>
  <c r="Z188" i="10"/>
  <c r="Y188" i="10"/>
  <c r="X188" i="10"/>
  <c r="W188" i="10"/>
  <c r="V188" i="10"/>
  <c r="U188" i="10"/>
  <c r="T188" i="10"/>
  <c r="S188" i="10"/>
  <c r="R188" i="10"/>
  <c r="Q188" i="10"/>
  <c r="P188" i="10"/>
  <c r="O188" i="10"/>
  <c r="N188" i="10"/>
  <c r="M188" i="10"/>
  <c r="AC183" i="10"/>
  <c r="AB183" i="10"/>
  <c r="AA183" i="10"/>
  <c r="Z183" i="10"/>
  <c r="Y183" i="10"/>
  <c r="X183" i="10"/>
  <c r="W183" i="10"/>
  <c r="V183" i="10"/>
  <c r="U183" i="10"/>
  <c r="T183" i="10"/>
  <c r="S183" i="10"/>
  <c r="R183" i="10"/>
  <c r="Q183" i="10"/>
  <c r="P183" i="10"/>
  <c r="O183" i="10"/>
  <c r="N183" i="10"/>
  <c r="M183" i="10"/>
  <c r="AC180" i="10"/>
  <c r="AB180" i="10"/>
  <c r="AA180" i="10"/>
  <c r="Z180" i="10"/>
  <c r="Y180" i="10"/>
  <c r="X180" i="10"/>
  <c r="W180" i="10"/>
  <c r="V180" i="10"/>
  <c r="U180" i="10"/>
  <c r="T180" i="10"/>
  <c r="S180" i="10"/>
  <c r="R180" i="10"/>
  <c r="Q180" i="10"/>
  <c r="P180" i="10"/>
  <c r="O180" i="10"/>
  <c r="N180" i="10"/>
  <c r="M180" i="10"/>
  <c r="AC176" i="10"/>
  <c r="AB176" i="10"/>
  <c r="AA176" i="10"/>
  <c r="Z176" i="10"/>
  <c r="Y176" i="10"/>
  <c r="X176" i="10"/>
  <c r="W176" i="10"/>
  <c r="V176" i="10"/>
  <c r="U176" i="10"/>
  <c r="T176" i="10"/>
  <c r="S176" i="10"/>
  <c r="R176" i="10"/>
  <c r="Q176" i="10"/>
  <c r="P176" i="10"/>
  <c r="O176" i="10"/>
  <c r="N176" i="10"/>
  <c r="M176" i="10"/>
  <c r="AC173" i="10"/>
  <c r="AB173" i="10"/>
  <c r="AA173" i="10"/>
  <c r="Z173" i="10"/>
  <c r="Y173" i="10"/>
  <c r="X173" i="10"/>
  <c r="W173" i="10"/>
  <c r="V173" i="10"/>
  <c r="U173" i="10"/>
  <c r="T173" i="10"/>
  <c r="S173" i="10"/>
  <c r="R173" i="10"/>
  <c r="Q173" i="10"/>
  <c r="P173" i="10"/>
  <c r="O173" i="10"/>
  <c r="N173" i="10"/>
  <c r="M173" i="10"/>
  <c r="AC169" i="10"/>
  <c r="AB169" i="10"/>
  <c r="AA169" i="10"/>
  <c r="Z169" i="10"/>
  <c r="Y169" i="10"/>
  <c r="X169" i="10"/>
  <c r="W169" i="10"/>
  <c r="V169" i="10"/>
  <c r="U169" i="10"/>
  <c r="T169" i="10"/>
  <c r="S169" i="10"/>
  <c r="R169" i="10"/>
  <c r="Q169" i="10"/>
  <c r="P169" i="10"/>
  <c r="O169" i="10"/>
  <c r="N169" i="10"/>
  <c r="M169" i="10"/>
  <c r="AC166" i="10"/>
  <c r="AB166" i="10"/>
  <c r="AA166" i="10"/>
  <c r="Z166" i="10"/>
  <c r="Y166" i="10"/>
  <c r="X166" i="10"/>
  <c r="W166" i="10"/>
  <c r="V166" i="10"/>
  <c r="U166" i="10"/>
  <c r="T166" i="10"/>
  <c r="S166" i="10"/>
  <c r="R166" i="10"/>
  <c r="Q166" i="10"/>
  <c r="P166" i="10"/>
  <c r="O166" i="10"/>
  <c r="N166" i="10"/>
  <c r="M166" i="10"/>
  <c r="AC161" i="10"/>
  <c r="AB161" i="10"/>
  <c r="AA161" i="10"/>
  <c r="Z161" i="10"/>
  <c r="Y161" i="10"/>
  <c r="X161" i="10"/>
  <c r="W161" i="10"/>
  <c r="V161" i="10"/>
  <c r="U161" i="10"/>
  <c r="T161" i="10"/>
  <c r="S161" i="10"/>
  <c r="R161" i="10"/>
  <c r="Q161" i="10"/>
  <c r="P161" i="10"/>
  <c r="O161" i="10"/>
  <c r="N161" i="10"/>
  <c r="M161" i="10"/>
  <c r="AC157" i="10"/>
  <c r="AB157" i="10"/>
  <c r="AA157" i="10"/>
  <c r="Z157" i="10"/>
  <c r="Y157" i="10"/>
  <c r="X157" i="10"/>
  <c r="W157" i="10"/>
  <c r="V157" i="10"/>
  <c r="U157" i="10"/>
  <c r="T157" i="10"/>
  <c r="S157" i="10"/>
  <c r="R157" i="10"/>
  <c r="Q157" i="10"/>
  <c r="P157" i="10"/>
  <c r="O157" i="10"/>
  <c r="N157" i="10"/>
  <c r="M157" i="10"/>
  <c r="AC153" i="10"/>
  <c r="AB153" i="10"/>
  <c r="AA153" i="10"/>
  <c r="Z153" i="10"/>
  <c r="Y153" i="10"/>
  <c r="X153" i="10"/>
  <c r="W153" i="10"/>
  <c r="V153" i="10"/>
  <c r="U153" i="10"/>
  <c r="T153" i="10"/>
  <c r="S153" i="10"/>
  <c r="R153" i="10"/>
  <c r="Q153" i="10"/>
  <c r="P153" i="10"/>
  <c r="O153" i="10"/>
  <c r="N153" i="10"/>
  <c r="M153" i="10"/>
  <c r="AC147" i="10"/>
  <c r="AB147" i="10"/>
  <c r="AA147" i="10"/>
  <c r="Z147" i="10"/>
  <c r="Y147" i="10"/>
  <c r="X147" i="10"/>
  <c r="W147" i="10"/>
  <c r="V147" i="10"/>
  <c r="U147" i="10"/>
  <c r="T147" i="10"/>
  <c r="S147" i="10"/>
  <c r="R147" i="10"/>
  <c r="Q147" i="10"/>
  <c r="P147" i="10"/>
  <c r="O147" i="10"/>
  <c r="N147" i="10"/>
  <c r="M147" i="10"/>
  <c r="AC142" i="10"/>
  <c r="AB142" i="10"/>
  <c r="AA142" i="10"/>
  <c r="Z142" i="10"/>
  <c r="Y142" i="10"/>
  <c r="X142" i="10"/>
  <c r="W142" i="10"/>
  <c r="V142" i="10"/>
  <c r="U142" i="10"/>
  <c r="T142" i="10"/>
  <c r="S142" i="10"/>
  <c r="R142" i="10"/>
  <c r="Q142" i="10"/>
  <c r="P142" i="10"/>
  <c r="O142" i="10"/>
  <c r="N142" i="10"/>
  <c r="M142" i="10"/>
  <c r="AC137" i="10"/>
  <c r="AB137" i="10"/>
  <c r="AA137" i="10"/>
  <c r="Z137" i="10"/>
  <c r="Y137" i="10"/>
  <c r="X137" i="10"/>
  <c r="W137" i="10"/>
  <c r="V137" i="10"/>
  <c r="U137" i="10"/>
  <c r="T137" i="10"/>
  <c r="S137" i="10"/>
  <c r="R137" i="10"/>
  <c r="Q137" i="10"/>
  <c r="P137" i="10"/>
  <c r="O137" i="10"/>
  <c r="N137" i="10"/>
  <c r="M137" i="10"/>
  <c r="AC130" i="10"/>
  <c r="AB130" i="10"/>
  <c r="AA130" i="10"/>
  <c r="Z130" i="10"/>
  <c r="Y130" i="10"/>
  <c r="X130" i="10"/>
  <c r="W130" i="10"/>
  <c r="V130" i="10"/>
  <c r="U130" i="10"/>
  <c r="T130" i="10"/>
  <c r="S130" i="10"/>
  <c r="R130" i="10"/>
  <c r="Q130" i="10"/>
  <c r="P130" i="10"/>
  <c r="O130" i="10"/>
  <c r="N130" i="10"/>
  <c r="M130" i="10"/>
  <c r="AC127" i="10"/>
  <c r="AB127" i="10"/>
  <c r="AA127" i="10"/>
  <c r="Z127" i="10"/>
  <c r="Y127" i="10"/>
  <c r="X127" i="10"/>
  <c r="W127" i="10"/>
  <c r="V127" i="10"/>
  <c r="U127" i="10"/>
  <c r="T127" i="10"/>
  <c r="S127" i="10"/>
  <c r="R127" i="10"/>
  <c r="Q127" i="10"/>
  <c r="P127" i="10"/>
  <c r="O127" i="10"/>
  <c r="N127" i="10"/>
  <c r="M127" i="10"/>
  <c r="AC123" i="10"/>
  <c r="AB123" i="10"/>
  <c r="AA123" i="10"/>
  <c r="Z123" i="10"/>
  <c r="Y123" i="10"/>
  <c r="X123" i="10"/>
  <c r="W123" i="10"/>
  <c r="V123" i="10"/>
  <c r="U123" i="10"/>
  <c r="T123" i="10"/>
  <c r="S123" i="10"/>
  <c r="R123" i="10"/>
  <c r="Q123" i="10"/>
  <c r="P123" i="10"/>
  <c r="O123" i="10"/>
  <c r="N123" i="10"/>
  <c r="M123" i="10"/>
  <c r="AC119" i="10"/>
  <c r="AB119" i="10"/>
  <c r="AA119" i="10"/>
  <c r="Z119" i="10"/>
  <c r="Y119" i="10"/>
  <c r="X119" i="10"/>
  <c r="W119" i="10"/>
  <c r="V119" i="10"/>
  <c r="U119" i="10"/>
  <c r="T119" i="10"/>
  <c r="S119" i="10"/>
  <c r="R119" i="10"/>
  <c r="Q119" i="10"/>
  <c r="P119" i="10"/>
  <c r="O119" i="10"/>
  <c r="N119" i="10"/>
  <c r="M119" i="10"/>
  <c r="AC116" i="10"/>
  <c r="AB116" i="10"/>
  <c r="AA116" i="10"/>
  <c r="Z116" i="10"/>
  <c r="Y116" i="10"/>
  <c r="X116" i="10"/>
  <c r="W116" i="10"/>
  <c r="V116" i="10"/>
  <c r="U116" i="10"/>
  <c r="T116" i="10"/>
  <c r="S116" i="10"/>
  <c r="R116" i="10"/>
  <c r="Q116" i="10"/>
  <c r="P116" i="10"/>
  <c r="O116" i="10"/>
  <c r="N116" i="10"/>
  <c r="M116" i="10"/>
  <c r="AC113" i="10"/>
  <c r="AB113" i="10"/>
  <c r="AA113" i="10"/>
  <c r="Z113" i="10"/>
  <c r="Y113" i="10"/>
  <c r="X113" i="10"/>
  <c r="W113" i="10"/>
  <c r="V113" i="10"/>
  <c r="U113" i="10"/>
  <c r="T113" i="10"/>
  <c r="S113" i="10"/>
  <c r="R113" i="10"/>
  <c r="Q113" i="10"/>
  <c r="P113" i="10"/>
  <c r="O113" i="10"/>
  <c r="N113" i="10"/>
  <c r="M113" i="10"/>
  <c r="AC108" i="10"/>
  <c r="AB108" i="10"/>
  <c r="AA108" i="10"/>
  <c r="Z108" i="10"/>
  <c r="Y108" i="10"/>
  <c r="X108" i="10"/>
  <c r="W108" i="10"/>
  <c r="V108" i="10"/>
  <c r="U108" i="10"/>
  <c r="T108" i="10"/>
  <c r="S108" i="10"/>
  <c r="R108" i="10"/>
  <c r="Q108" i="10"/>
  <c r="P108" i="10"/>
  <c r="O108" i="10"/>
  <c r="N108" i="10"/>
  <c r="M108" i="10"/>
  <c r="AC104" i="10"/>
  <c r="AB104" i="10"/>
  <c r="AA104" i="10"/>
  <c r="Z104" i="10"/>
  <c r="Y104" i="10"/>
  <c r="X104" i="10"/>
  <c r="W104" i="10"/>
  <c r="V104" i="10"/>
  <c r="U104" i="10"/>
  <c r="T104" i="10"/>
  <c r="S104" i="10"/>
  <c r="R104" i="10"/>
  <c r="Q104" i="10"/>
  <c r="P104" i="10"/>
  <c r="O104" i="10"/>
  <c r="N104" i="10"/>
  <c r="M104" i="10"/>
  <c r="AC101" i="10"/>
  <c r="AB101" i="10"/>
  <c r="AA101" i="10"/>
  <c r="Z101" i="10"/>
  <c r="Y101" i="10"/>
  <c r="X101" i="10"/>
  <c r="W101" i="10"/>
  <c r="V101" i="10"/>
  <c r="U101" i="10"/>
  <c r="T101" i="10"/>
  <c r="S101" i="10"/>
  <c r="R101" i="10"/>
  <c r="Q101" i="10"/>
  <c r="P101" i="10"/>
  <c r="O101" i="10"/>
  <c r="N101" i="10"/>
  <c r="M101" i="10"/>
  <c r="AC96" i="10"/>
  <c r="AB96" i="10"/>
  <c r="AA96" i="10"/>
  <c r="Z96" i="10"/>
  <c r="Y96" i="10"/>
  <c r="X96" i="10"/>
  <c r="W96" i="10"/>
  <c r="V96" i="10"/>
  <c r="U96" i="10"/>
  <c r="T96" i="10"/>
  <c r="S96" i="10"/>
  <c r="R96" i="10"/>
  <c r="Q96" i="10"/>
  <c r="P96" i="10"/>
  <c r="O96" i="10"/>
  <c r="N96" i="10"/>
  <c r="M96" i="10"/>
  <c r="AC91" i="10"/>
  <c r="AB91" i="10"/>
  <c r="AA91" i="10"/>
  <c r="Z91" i="10"/>
  <c r="Y91" i="10"/>
  <c r="X91" i="10"/>
  <c r="W91" i="10"/>
  <c r="V91" i="10"/>
  <c r="U91" i="10"/>
  <c r="T91" i="10"/>
  <c r="S91" i="10"/>
  <c r="R91" i="10"/>
  <c r="Q91" i="10"/>
  <c r="P91" i="10"/>
  <c r="O91" i="10"/>
  <c r="N91" i="10"/>
  <c r="M91" i="10"/>
  <c r="M87" i="10"/>
  <c r="AC84" i="10"/>
  <c r="AB84" i="10"/>
  <c r="AA84" i="10"/>
  <c r="Z84" i="10"/>
  <c r="Y84" i="10"/>
  <c r="X84" i="10"/>
  <c r="W84" i="10"/>
  <c r="V84" i="10"/>
  <c r="U84" i="10"/>
  <c r="T84" i="10"/>
  <c r="S84" i="10"/>
  <c r="R84" i="10"/>
  <c r="Q84" i="10"/>
  <c r="P84" i="10"/>
  <c r="O84" i="10"/>
  <c r="N84" i="10"/>
  <c r="M84" i="10"/>
  <c r="AC81" i="10"/>
  <c r="AB81" i="10"/>
  <c r="AA81" i="10"/>
  <c r="Z81" i="10"/>
  <c r="Y81" i="10"/>
  <c r="X81" i="10"/>
  <c r="W81" i="10"/>
  <c r="V81" i="10"/>
  <c r="U81" i="10"/>
  <c r="T81" i="10"/>
  <c r="S81" i="10"/>
  <c r="R81" i="10"/>
  <c r="Q81" i="10"/>
  <c r="P81" i="10"/>
  <c r="O81" i="10"/>
  <c r="N81" i="10"/>
  <c r="M81" i="10"/>
  <c r="AC78" i="10"/>
  <c r="AB78" i="10"/>
  <c r="AA78" i="10"/>
  <c r="Z78" i="10"/>
  <c r="Y78" i="10"/>
  <c r="X78" i="10"/>
  <c r="W78" i="10"/>
  <c r="V78" i="10"/>
  <c r="U78" i="10"/>
  <c r="T78" i="10"/>
  <c r="S78" i="10"/>
  <c r="R78" i="10"/>
  <c r="Q78" i="10"/>
  <c r="P78" i="10"/>
  <c r="O78" i="10"/>
  <c r="N78" i="10"/>
  <c r="M78" i="10"/>
  <c r="AC75" i="10"/>
  <c r="AB75" i="10"/>
  <c r="AA75" i="10"/>
  <c r="Z75" i="10"/>
  <c r="Y75" i="10"/>
  <c r="X75" i="10"/>
  <c r="W75" i="10"/>
  <c r="V75" i="10"/>
  <c r="U75" i="10"/>
  <c r="T75" i="10"/>
  <c r="S75" i="10"/>
  <c r="R75" i="10"/>
  <c r="Q75" i="10"/>
  <c r="P75" i="10"/>
  <c r="O75" i="10"/>
  <c r="N75" i="10"/>
  <c r="M75" i="10"/>
  <c r="AC72" i="10"/>
  <c r="AB72" i="10"/>
  <c r="AA72" i="10"/>
  <c r="Z72" i="10"/>
  <c r="Y72" i="10"/>
  <c r="X72" i="10"/>
  <c r="W72" i="10"/>
  <c r="V72" i="10"/>
  <c r="U72" i="10"/>
  <c r="T72" i="10"/>
  <c r="S72" i="10"/>
  <c r="R72" i="10"/>
  <c r="Q72" i="10"/>
  <c r="P72" i="10"/>
  <c r="O72" i="10"/>
  <c r="N72" i="10"/>
  <c r="M72" i="10"/>
  <c r="AC69" i="10"/>
  <c r="AB69" i="10"/>
  <c r="AA69" i="10"/>
  <c r="Z69" i="10"/>
  <c r="Y69" i="10"/>
  <c r="X69" i="10"/>
  <c r="W69" i="10"/>
  <c r="V69" i="10"/>
  <c r="U69" i="10"/>
  <c r="T69" i="10"/>
  <c r="S69" i="10"/>
  <c r="R69" i="10"/>
  <c r="Q69" i="10"/>
  <c r="P69" i="10"/>
  <c r="O69" i="10"/>
  <c r="N69" i="10"/>
  <c r="M69" i="10"/>
  <c r="AC64" i="10"/>
  <c r="AB64" i="10"/>
  <c r="AA64" i="10"/>
  <c r="Z64" i="10"/>
  <c r="Y64" i="10"/>
  <c r="X64" i="10"/>
  <c r="W64" i="10"/>
  <c r="V64" i="10"/>
  <c r="U64" i="10"/>
  <c r="T64" i="10"/>
  <c r="S64" i="10"/>
  <c r="R64" i="10"/>
  <c r="Q64" i="10"/>
  <c r="P64" i="10"/>
  <c r="O64" i="10"/>
  <c r="N64" i="10"/>
  <c r="M64" i="10"/>
  <c r="AC61" i="10"/>
  <c r="AB61" i="10"/>
  <c r="AA61" i="10"/>
  <c r="Z61" i="10"/>
  <c r="Y61" i="10"/>
  <c r="X61" i="10"/>
  <c r="W61" i="10"/>
  <c r="V61" i="10"/>
  <c r="U61" i="10"/>
  <c r="T61" i="10"/>
  <c r="S61" i="10"/>
  <c r="R61" i="10"/>
  <c r="Q61" i="10"/>
  <c r="P61" i="10"/>
  <c r="O61" i="10"/>
  <c r="N61" i="10"/>
  <c r="M61" i="10"/>
  <c r="AC57" i="10"/>
  <c r="AB57" i="10"/>
  <c r="AA57" i="10"/>
  <c r="Z57" i="10"/>
  <c r="Y57" i="10"/>
  <c r="X57" i="10"/>
  <c r="W57" i="10"/>
  <c r="V57" i="10"/>
  <c r="U57" i="10"/>
  <c r="T57" i="10"/>
  <c r="S57" i="10"/>
  <c r="R57" i="10"/>
  <c r="Q57" i="10"/>
  <c r="P57" i="10"/>
  <c r="O57" i="10"/>
  <c r="N57" i="10"/>
  <c r="M57" i="10"/>
  <c r="AC54" i="10"/>
  <c r="AB54" i="10"/>
  <c r="AA54" i="10"/>
  <c r="Z54" i="10"/>
  <c r="Y54" i="10"/>
  <c r="X54" i="10"/>
  <c r="W54" i="10"/>
  <c r="V54" i="10"/>
  <c r="U54" i="10"/>
  <c r="T54" i="10"/>
  <c r="S54" i="10"/>
  <c r="R54" i="10"/>
  <c r="Q54" i="10"/>
  <c r="P54" i="10"/>
  <c r="O54" i="10"/>
  <c r="N54" i="10"/>
  <c r="M54" i="10"/>
  <c r="AC50" i="10"/>
  <c r="AB50" i="10"/>
  <c r="AA50" i="10"/>
  <c r="Z50" i="10"/>
  <c r="Y50" i="10"/>
  <c r="X50" i="10"/>
  <c r="W50" i="10"/>
  <c r="V50" i="10"/>
  <c r="U50" i="10"/>
  <c r="T50" i="10"/>
  <c r="S50" i="10"/>
  <c r="R50" i="10"/>
  <c r="Q50" i="10"/>
  <c r="P50" i="10"/>
  <c r="O50" i="10"/>
  <c r="N50" i="10"/>
  <c r="M50" i="10"/>
  <c r="AC47" i="10"/>
  <c r="AB47" i="10"/>
  <c r="AA47" i="10"/>
  <c r="Z47" i="10"/>
  <c r="Y47" i="10"/>
  <c r="X47" i="10"/>
  <c r="W47" i="10"/>
  <c r="V47" i="10"/>
  <c r="U47" i="10"/>
  <c r="T47" i="10"/>
  <c r="S47" i="10"/>
  <c r="R47" i="10"/>
  <c r="Q47" i="10"/>
  <c r="P47" i="10"/>
  <c r="O47" i="10"/>
  <c r="N47" i="10"/>
  <c r="M47" i="10"/>
  <c r="AC42" i="10"/>
  <c r="AB42" i="10"/>
  <c r="AA42" i="10"/>
  <c r="Z42" i="10"/>
  <c r="Y42" i="10"/>
  <c r="X42" i="10"/>
  <c r="W42" i="10"/>
  <c r="V42" i="10"/>
  <c r="U42" i="10"/>
  <c r="T42" i="10"/>
  <c r="S42" i="10"/>
  <c r="R42" i="10"/>
  <c r="Q42" i="10"/>
  <c r="P42" i="10"/>
  <c r="O42" i="10"/>
  <c r="N42" i="10"/>
  <c r="M42" i="10"/>
  <c r="AC38" i="10"/>
  <c r="AB38" i="10"/>
  <c r="AA38" i="10"/>
  <c r="Z38" i="10"/>
  <c r="Y38" i="10"/>
  <c r="X38" i="10"/>
  <c r="W38" i="10"/>
  <c r="V38" i="10"/>
  <c r="U38" i="10"/>
  <c r="T38" i="10"/>
  <c r="S38" i="10"/>
  <c r="R38" i="10"/>
  <c r="Q38" i="10"/>
  <c r="P38" i="10"/>
  <c r="O38" i="10"/>
  <c r="N38" i="10"/>
  <c r="M38" i="10"/>
  <c r="AC34" i="10"/>
  <c r="AB34" i="10"/>
  <c r="AA34" i="10"/>
  <c r="Z34" i="10"/>
  <c r="Y34" i="10"/>
  <c r="X34" i="10"/>
  <c r="W34" i="10"/>
  <c r="V34" i="10"/>
  <c r="U34" i="10"/>
  <c r="T34" i="10"/>
  <c r="S34" i="10"/>
  <c r="R34" i="10"/>
  <c r="Q34" i="10"/>
  <c r="P34" i="10"/>
  <c r="O34" i="10"/>
  <c r="N34" i="10"/>
  <c r="M34" i="10"/>
  <c r="AC28" i="10"/>
  <c r="AB28" i="10"/>
  <c r="AA28" i="10"/>
  <c r="Z28" i="10"/>
  <c r="Y28" i="10"/>
  <c r="X28" i="10"/>
  <c r="W28" i="10"/>
  <c r="V28" i="10"/>
  <c r="U28" i="10"/>
  <c r="T28" i="10"/>
  <c r="S28" i="10"/>
  <c r="R28" i="10"/>
  <c r="Q28" i="10"/>
  <c r="P28" i="10"/>
  <c r="O28" i="10"/>
  <c r="N28" i="10"/>
  <c r="M28" i="10"/>
  <c r="AC23" i="10"/>
  <c r="AC228" i="10" s="1"/>
  <c r="AB23" i="10"/>
  <c r="AA23" i="10"/>
  <c r="Z23" i="10"/>
  <c r="Y23" i="10"/>
  <c r="X23" i="10"/>
  <c r="W23" i="10"/>
  <c r="V23" i="10"/>
  <c r="U23" i="10"/>
  <c r="T23" i="10"/>
  <c r="S23" i="10"/>
  <c r="R23" i="10"/>
  <c r="Q23" i="10"/>
  <c r="P23" i="10"/>
  <c r="O23" i="10"/>
  <c r="N23" i="10"/>
  <c r="M23" i="10"/>
  <c r="AC18" i="10"/>
  <c r="AB18" i="10"/>
  <c r="AA18" i="10"/>
  <c r="AA228" i="10" s="1"/>
  <c r="Z18" i="10"/>
  <c r="Z228" i="10" s="1"/>
  <c r="Y18" i="10"/>
  <c r="Y228" i="10" s="1"/>
  <c r="X18" i="10"/>
  <c r="W18" i="10"/>
  <c r="V18" i="10"/>
  <c r="V228" i="10" s="1"/>
  <c r="U18" i="10"/>
  <c r="U228" i="10" s="1"/>
  <c r="T18" i="10"/>
  <c r="S18" i="10"/>
  <c r="S228" i="10" s="1"/>
  <c r="R18" i="10"/>
  <c r="R228" i="10" s="1"/>
  <c r="Q18" i="10"/>
  <c r="P18" i="10"/>
  <c r="O18" i="10"/>
  <c r="O228" i="10" s="1"/>
  <c r="N18" i="10"/>
  <c r="M18" i="10"/>
  <c r="AC13" i="10"/>
  <c r="AB13" i="10"/>
  <c r="AA13" i="10"/>
  <c r="Z13" i="10"/>
  <c r="Y13" i="10"/>
  <c r="X13" i="10"/>
  <c r="W13" i="10"/>
  <c r="V13" i="10"/>
  <c r="U13" i="10"/>
  <c r="T13" i="10"/>
  <c r="S13" i="10"/>
  <c r="R13" i="10"/>
  <c r="Q13" i="10"/>
  <c r="P13" i="10"/>
  <c r="O13" i="10"/>
  <c r="N13" i="10"/>
  <c r="N228" i="10" s="1"/>
  <c r="M13" i="10"/>
  <c r="AC10" i="10"/>
  <c r="AB10" i="10"/>
  <c r="AA10" i="10"/>
  <c r="Z10" i="10"/>
  <c r="Y10" i="10"/>
  <c r="X10" i="10"/>
  <c r="W10" i="10"/>
  <c r="V10" i="10"/>
  <c r="U10" i="10"/>
  <c r="T10" i="10"/>
  <c r="S10" i="10"/>
  <c r="R10" i="10"/>
  <c r="Q10" i="10"/>
  <c r="P10" i="10"/>
  <c r="O10" i="10"/>
  <c r="N10" i="10"/>
  <c r="M10" i="10"/>
  <c r="AB1548" i="9"/>
  <c r="AA1548" i="9"/>
  <c r="Z1548" i="9"/>
  <c r="Y1548" i="9"/>
  <c r="X1548" i="9"/>
  <c r="W1548" i="9"/>
  <c r="V1548" i="9"/>
  <c r="U1548" i="9"/>
  <c r="T1548" i="9"/>
  <c r="S1548" i="9"/>
  <c r="R1548" i="9"/>
  <c r="Q1548" i="9"/>
  <c r="P1548" i="9"/>
  <c r="O1548" i="9"/>
  <c r="N1548" i="9"/>
  <c r="M1546" i="9"/>
  <c r="AC1546" i="9" s="1"/>
  <c r="M1545" i="9"/>
  <c r="AC1545" i="9" s="1"/>
  <c r="M1544" i="9"/>
  <c r="AC1544" i="9" s="1"/>
  <c r="M1543" i="9"/>
  <c r="AC1543" i="9" s="1"/>
  <c r="M1542" i="9"/>
  <c r="AC1542" i="9" s="1"/>
  <c r="M1541" i="9"/>
  <c r="AC1541" i="9" s="1"/>
  <c r="M1540" i="9"/>
  <c r="AC1540" i="9" s="1"/>
  <c r="AC1539" i="9" s="1"/>
  <c r="M1539" i="9"/>
  <c r="M1538" i="9"/>
  <c r="AC1538" i="9" s="1"/>
  <c r="M1537" i="9"/>
  <c r="AC1537" i="9" s="1"/>
  <c r="M1536" i="9"/>
  <c r="AC1536" i="9" s="1"/>
  <c r="M1535" i="9"/>
  <c r="AC1535" i="9" s="1"/>
  <c r="M1534" i="9"/>
  <c r="AC1534" i="9" s="1"/>
  <c r="M1533" i="9"/>
  <c r="AC1533" i="9" s="1"/>
  <c r="M1532" i="9"/>
  <c r="AC1532" i="9" s="1"/>
  <c r="AC1531" i="9" s="1"/>
  <c r="M1531" i="9"/>
  <c r="M1530" i="9"/>
  <c r="AC1530" i="9" s="1"/>
  <c r="M1529" i="9"/>
  <c r="AC1529" i="9" s="1"/>
  <c r="M1528" i="9"/>
  <c r="AC1528" i="9" s="1"/>
  <c r="M1527" i="9"/>
  <c r="AC1527" i="9" s="1"/>
  <c r="M1526" i="9"/>
  <c r="AC1526" i="9" s="1"/>
  <c r="M1525" i="9"/>
  <c r="AC1525" i="9" s="1"/>
  <c r="M1524" i="9"/>
  <c r="AC1524" i="9" s="1"/>
  <c r="M1523" i="9"/>
  <c r="M1548" i="9" s="1"/>
  <c r="M1521" i="9"/>
  <c r="AC1518" i="9"/>
  <c r="M1516" i="9"/>
  <c r="M1515" i="9"/>
  <c r="M1514" i="9"/>
  <c r="AC1513" i="9"/>
  <c r="M1513" i="9"/>
  <c r="AC1512" i="9"/>
  <c r="AB1512" i="9"/>
  <c r="AA1512" i="9"/>
  <c r="Z1512" i="9"/>
  <c r="Y1512" i="9"/>
  <c r="X1512" i="9"/>
  <c r="W1512" i="9"/>
  <c r="V1512" i="9"/>
  <c r="U1512" i="9"/>
  <c r="M1512" i="9"/>
  <c r="S1512" i="9" s="1"/>
  <c r="S1510" i="9" s="1"/>
  <c r="AC1511" i="9"/>
  <c r="AB1511" i="9"/>
  <c r="AB1510" i="9" s="1"/>
  <c r="AA1511" i="9"/>
  <c r="Z1511" i="9"/>
  <c r="Z1510" i="9" s="1"/>
  <c r="Y1511" i="9"/>
  <c r="X1511" i="9"/>
  <c r="X1510" i="9" s="1"/>
  <c r="W1511" i="9"/>
  <c r="V1511" i="9"/>
  <c r="V1510" i="9" s="1"/>
  <c r="U1511" i="9"/>
  <c r="T1511" i="9"/>
  <c r="S1511" i="9"/>
  <c r="R1511" i="9"/>
  <c r="M1511" i="9"/>
  <c r="Q1510" i="9" s="1"/>
  <c r="AC1510" i="9"/>
  <c r="AA1510" i="9"/>
  <c r="Y1510" i="9"/>
  <c r="W1510" i="9"/>
  <c r="U1510" i="9"/>
  <c r="M1510" i="9"/>
  <c r="AC1509" i="9"/>
  <c r="AB1509" i="9"/>
  <c r="AA1509" i="9"/>
  <c r="Z1509" i="9"/>
  <c r="Y1509" i="9"/>
  <c r="X1509" i="9"/>
  <c r="W1509" i="9"/>
  <c r="V1509" i="9"/>
  <c r="U1509" i="9"/>
  <c r="T1509" i="9"/>
  <c r="S1509" i="9"/>
  <c r="R1509" i="9"/>
  <c r="Q1509" i="9"/>
  <c r="P1509" i="9"/>
  <c r="O1509" i="9"/>
  <c r="M1509" i="9"/>
  <c r="N1509" i="9" s="1"/>
  <c r="AC1508" i="9"/>
  <c r="AB1508" i="9"/>
  <c r="AA1508" i="9"/>
  <c r="Z1508" i="9"/>
  <c r="Y1508" i="9"/>
  <c r="X1508" i="9"/>
  <c r="W1508" i="9"/>
  <c r="V1508" i="9"/>
  <c r="U1508" i="9"/>
  <c r="T1508" i="9"/>
  <c r="S1508" i="9"/>
  <c r="R1508" i="9"/>
  <c r="Q1508" i="9"/>
  <c r="P1508" i="9"/>
  <c r="O1508" i="9"/>
  <c r="M1508" i="9"/>
  <c r="N1508" i="9" s="1"/>
  <c r="N1507" i="9" s="1"/>
  <c r="AC1507" i="9"/>
  <c r="AB1507" i="9"/>
  <c r="AA1507" i="9"/>
  <c r="Z1507" i="9"/>
  <c r="Y1507" i="9"/>
  <c r="X1507" i="9"/>
  <c r="W1507" i="9"/>
  <c r="V1507" i="9"/>
  <c r="U1507" i="9"/>
  <c r="T1507" i="9"/>
  <c r="S1507" i="9"/>
  <c r="R1507" i="9"/>
  <c r="Q1507" i="9"/>
  <c r="P1507" i="9"/>
  <c r="O1507" i="9"/>
  <c r="M1507" i="9"/>
  <c r="AC1506" i="9"/>
  <c r="AB1506" i="9"/>
  <c r="AA1506" i="9"/>
  <c r="Z1506" i="9"/>
  <c r="Y1506" i="9"/>
  <c r="X1506" i="9"/>
  <c r="W1506" i="9"/>
  <c r="V1506" i="9"/>
  <c r="U1506" i="9"/>
  <c r="T1506" i="9"/>
  <c r="S1506" i="9"/>
  <c r="R1506" i="9"/>
  <c r="Q1506" i="9"/>
  <c r="P1506" i="9"/>
  <c r="O1506" i="9"/>
  <c r="N1506" i="9"/>
  <c r="M1506" i="9"/>
  <c r="AC1505" i="9"/>
  <c r="AB1505" i="9"/>
  <c r="AA1505" i="9"/>
  <c r="Z1505" i="9"/>
  <c r="Y1505" i="9"/>
  <c r="X1505" i="9"/>
  <c r="W1505" i="9"/>
  <c r="V1505" i="9"/>
  <c r="U1505" i="9"/>
  <c r="T1505" i="9"/>
  <c r="S1505" i="9"/>
  <c r="R1505" i="9"/>
  <c r="Q1505" i="9"/>
  <c r="P1505" i="9"/>
  <c r="O1505" i="9"/>
  <c r="M1505" i="9"/>
  <c r="N1505" i="9" s="1"/>
  <c r="N1504" i="9" s="1"/>
  <c r="AC1504" i="9"/>
  <c r="AB1504" i="9"/>
  <c r="AA1504" i="9"/>
  <c r="Z1504" i="9"/>
  <c r="Y1504" i="9"/>
  <c r="X1504" i="9"/>
  <c r="W1504" i="9"/>
  <c r="V1504" i="9"/>
  <c r="U1504" i="9"/>
  <c r="T1504" i="9"/>
  <c r="S1504" i="9"/>
  <c r="R1504" i="9"/>
  <c r="Q1504" i="9"/>
  <c r="P1504" i="9"/>
  <c r="O1504" i="9"/>
  <c r="M1504" i="9"/>
  <c r="AC1503" i="9"/>
  <c r="AB1503" i="9"/>
  <c r="AA1503" i="9"/>
  <c r="Z1503" i="9"/>
  <c r="Y1503" i="9"/>
  <c r="X1503" i="9"/>
  <c r="W1503" i="9"/>
  <c r="V1503" i="9"/>
  <c r="U1503" i="9"/>
  <c r="T1503" i="9"/>
  <c r="S1503" i="9"/>
  <c r="R1503" i="9"/>
  <c r="Q1503" i="9"/>
  <c r="P1503" i="9"/>
  <c r="O1503" i="9"/>
  <c r="M1503" i="9"/>
  <c r="N1503" i="9" s="1"/>
  <c r="AC1502" i="9"/>
  <c r="AB1502" i="9"/>
  <c r="AB1501" i="9" s="1"/>
  <c r="AA1502" i="9"/>
  <c r="Z1502" i="9"/>
  <c r="Z1501" i="9" s="1"/>
  <c r="Y1502" i="9"/>
  <c r="X1502" i="9"/>
  <c r="X1501" i="9" s="1"/>
  <c r="W1502" i="9"/>
  <c r="V1502" i="9"/>
  <c r="V1501" i="9" s="1"/>
  <c r="U1502" i="9"/>
  <c r="T1502" i="9"/>
  <c r="T1501" i="9" s="1"/>
  <c r="S1502" i="9"/>
  <c r="R1502" i="9"/>
  <c r="R1501" i="9" s="1"/>
  <c r="Q1502" i="9"/>
  <c r="P1502" i="9"/>
  <c r="P1501" i="9" s="1"/>
  <c r="O1502" i="9"/>
  <c r="N1502" i="9"/>
  <c r="M1502" i="9"/>
  <c r="AC1501" i="9"/>
  <c r="AA1501" i="9"/>
  <c r="Y1501" i="9"/>
  <c r="W1501" i="9"/>
  <c r="U1501" i="9"/>
  <c r="S1501" i="9"/>
  <c r="Q1501" i="9"/>
  <c r="O1501" i="9"/>
  <c r="M1501" i="9"/>
  <c r="AC1500" i="9"/>
  <c r="AB1500" i="9"/>
  <c r="AB1498" i="9" s="1"/>
  <c r="AA1500" i="9"/>
  <c r="Z1500" i="9"/>
  <c r="Y1500" i="9"/>
  <c r="X1500" i="9"/>
  <c r="W1500" i="9"/>
  <c r="V1500" i="9"/>
  <c r="U1500" i="9"/>
  <c r="T1500" i="9"/>
  <c r="S1500" i="9"/>
  <c r="R1500" i="9"/>
  <c r="Q1500" i="9"/>
  <c r="P1500" i="9"/>
  <c r="O1500" i="9"/>
  <c r="N1500" i="9"/>
  <c r="M1500" i="9"/>
  <c r="AC1499" i="9"/>
  <c r="AB1499" i="9"/>
  <c r="AA1499" i="9"/>
  <c r="Z1499" i="9"/>
  <c r="Y1499" i="9"/>
  <c r="Y1498" i="9" s="1"/>
  <c r="X1499" i="9"/>
  <c r="W1499" i="9"/>
  <c r="W1498" i="9" s="1"/>
  <c r="V1499" i="9"/>
  <c r="U1499" i="9"/>
  <c r="U1498" i="9" s="1"/>
  <c r="T1499" i="9"/>
  <c r="S1499" i="9"/>
  <c r="S1498" i="9" s="1"/>
  <c r="R1499" i="9"/>
  <c r="Q1499" i="9"/>
  <c r="Q1498" i="9" s="1"/>
  <c r="P1499" i="9"/>
  <c r="O1499" i="9"/>
  <c r="O1498" i="9" s="1"/>
  <c r="M1499" i="9"/>
  <c r="N1499" i="9" s="1"/>
  <c r="AC1498" i="9"/>
  <c r="Z1498" i="9"/>
  <c r="X1498" i="9"/>
  <c r="V1498" i="9"/>
  <c r="T1498" i="9"/>
  <c r="R1498" i="9"/>
  <c r="P1498" i="9"/>
  <c r="M1498" i="9"/>
  <c r="AC1497" i="9"/>
  <c r="AB1497" i="9"/>
  <c r="AA1497" i="9"/>
  <c r="Z1497" i="9"/>
  <c r="Y1497" i="9"/>
  <c r="X1497" i="9"/>
  <c r="W1497" i="9"/>
  <c r="V1497" i="9"/>
  <c r="U1497" i="9"/>
  <c r="T1497" i="9"/>
  <c r="S1497" i="9"/>
  <c r="R1497" i="9"/>
  <c r="Q1497" i="9"/>
  <c r="P1497" i="9"/>
  <c r="O1497" i="9"/>
  <c r="M1497" i="9"/>
  <c r="N1497" i="9" s="1"/>
  <c r="AC1496" i="9"/>
  <c r="AB1496" i="9"/>
  <c r="AB1495" i="9" s="1"/>
  <c r="AA1496" i="9"/>
  <c r="Z1496" i="9"/>
  <c r="Z1495" i="9" s="1"/>
  <c r="Y1496" i="9"/>
  <c r="X1496" i="9"/>
  <c r="X1495" i="9" s="1"/>
  <c r="W1496" i="9"/>
  <c r="V1496" i="9"/>
  <c r="V1495" i="9" s="1"/>
  <c r="U1496" i="9"/>
  <c r="T1496" i="9"/>
  <c r="T1495" i="9" s="1"/>
  <c r="S1496" i="9"/>
  <c r="R1496" i="9"/>
  <c r="R1495" i="9" s="1"/>
  <c r="Q1496" i="9"/>
  <c r="P1496" i="9"/>
  <c r="P1495" i="9" s="1"/>
  <c r="O1496" i="9"/>
  <c r="N1496" i="9"/>
  <c r="M1496" i="9"/>
  <c r="AC1495" i="9"/>
  <c r="AA1495" i="9"/>
  <c r="Y1495" i="9"/>
  <c r="W1495" i="9"/>
  <c r="U1495" i="9"/>
  <c r="S1495" i="9"/>
  <c r="Q1495" i="9"/>
  <c r="O1495" i="9"/>
  <c r="M1495" i="9"/>
  <c r="AC1494" i="9"/>
  <c r="AB1494" i="9"/>
  <c r="AA1494" i="9"/>
  <c r="Z1494" i="9"/>
  <c r="Y1494" i="9"/>
  <c r="X1494" i="9"/>
  <c r="W1494" i="9"/>
  <c r="V1494" i="9"/>
  <c r="U1494" i="9"/>
  <c r="T1494" i="9"/>
  <c r="S1494" i="9"/>
  <c r="R1494" i="9"/>
  <c r="Q1494" i="9"/>
  <c r="P1494" i="9"/>
  <c r="O1494" i="9"/>
  <c r="M1494" i="9"/>
  <c r="N1494" i="9" s="1"/>
  <c r="AC1493" i="9"/>
  <c r="AB1493" i="9"/>
  <c r="AA1493" i="9"/>
  <c r="Z1493" i="9"/>
  <c r="Y1493" i="9"/>
  <c r="X1493" i="9"/>
  <c r="W1493" i="9"/>
  <c r="V1493" i="9"/>
  <c r="U1493" i="9"/>
  <c r="T1493" i="9"/>
  <c r="S1493" i="9"/>
  <c r="R1493" i="9"/>
  <c r="Q1493" i="9"/>
  <c r="P1493" i="9"/>
  <c r="O1493" i="9"/>
  <c r="M1493" i="9"/>
  <c r="N1493" i="9" s="1"/>
  <c r="N1492" i="9" s="1"/>
  <c r="AC1492" i="9"/>
  <c r="AB1492" i="9"/>
  <c r="AA1492" i="9"/>
  <c r="Z1492" i="9"/>
  <c r="Y1492" i="9"/>
  <c r="X1492" i="9"/>
  <c r="W1492" i="9"/>
  <c r="V1492" i="9"/>
  <c r="U1492" i="9"/>
  <c r="T1492" i="9"/>
  <c r="S1492" i="9"/>
  <c r="R1492" i="9"/>
  <c r="Q1492" i="9"/>
  <c r="P1492" i="9"/>
  <c r="O1492" i="9"/>
  <c r="M1492" i="9"/>
  <c r="AC1490" i="9"/>
  <c r="AB1490" i="9"/>
  <c r="AB1487" i="9" s="1"/>
  <c r="AA1490" i="9"/>
  <c r="Z1490" i="9"/>
  <c r="Z1487" i="9" s="1"/>
  <c r="Y1490" i="9"/>
  <c r="X1490" i="9"/>
  <c r="X1487" i="9" s="1"/>
  <c r="W1490" i="9"/>
  <c r="V1490" i="9"/>
  <c r="V1487" i="9" s="1"/>
  <c r="U1490" i="9"/>
  <c r="T1490" i="9"/>
  <c r="T1487" i="9" s="1"/>
  <c r="S1490" i="9"/>
  <c r="R1490" i="9"/>
  <c r="R1487" i="9" s="1"/>
  <c r="Q1490" i="9"/>
  <c r="P1490" i="9"/>
  <c r="P1487" i="9" s="1"/>
  <c r="O1490" i="9"/>
  <c r="N1490" i="9"/>
  <c r="M1490" i="9"/>
  <c r="AC1489" i="9"/>
  <c r="AB1489" i="9"/>
  <c r="AA1489" i="9"/>
  <c r="Z1489" i="9"/>
  <c r="Y1489" i="9"/>
  <c r="X1489" i="9"/>
  <c r="W1489" i="9"/>
  <c r="V1489" i="9"/>
  <c r="U1489" i="9"/>
  <c r="T1489" i="9"/>
  <c r="S1489" i="9"/>
  <c r="R1489" i="9"/>
  <c r="Q1489" i="9"/>
  <c r="P1489" i="9"/>
  <c r="O1489" i="9"/>
  <c r="M1489" i="9"/>
  <c r="N1489" i="9" s="1"/>
  <c r="AC1488" i="9"/>
  <c r="AB1488" i="9"/>
  <c r="AA1488" i="9"/>
  <c r="Z1488" i="9"/>
  <c r="Y1488" i="9"/>
  <c r="X1488" i="9"/>
  <c r="W1488" i="9"/>
  <c r="V1488" i="9"/>
  <c r="U1488" i="9"/>
  <c r="T1488" i="9"/>
  <c r="S1488" i="9"/>
  <c r="R1488" i="9"/>
  <c r="Q1488" i="9"/>
  <c r="P1488" i="9"/>
  <c r="O1488" i="9"/>
  <c r="M1488" i="9"/>
  <c r="N1488" i="9" s="1"/>
  <c r="AC1487" i="9"/>
  <c r="AA1487" i="9"/>
  <c r="Y1487" i="9"/>
  <c r="W1487" i="9"/>
  <c r="U1487" i="9"/>
  <c r="S1487" i="9"/>
  <c r="Q1487" i="9"/>
  <c r="O1487" i="9"/>
  <c r="M1487" i="9"/>
  <c r="AC1486" i="9"/>
  <c r="AB1486" i="9"/>
  <c r="AA1486" i="9"/>
  <c r="AA1484" i="9" s="1"/>
  <c r="Z1486" i="9"/>
  <c r="Y1486" i="9"/>
  <c r="Y1484" i="9" s="1"/>
  <c r="X1486" i="9"/>
  <c r="W1486" i="9"/>
  <c r="W1484" i="9" s="1"/>
  <c r="V1486" i="9"/>
  <c r="U1486" i="9"/>
  <c r="U1484" i="9" s="1"/>
  <c r="T1486" i="9"/>
  <c r="S1486" i="9"/>
  <c r="S1484" i="9" s="1"/>
  <c r="R1486" i="9"/>
  <c r="Q1486" i="9"/>
  <c r="Q1484" i="9" s="1"/>
  <c r="P1486" i="9"/>
  <c r="O1486" i="9"/>
  <c r="O1484" i="9" s="1"/>
  <c r="N1486" i="9"/>
  <c r="M1486" i="9"/>
  <c r="AC1485" i="9"/>
  <c r="AB1485" i="9"/>
  <c r="AA1485" i="9"/>
  <c r="Z1485" i="9"/>
  <c r="Y1485" i="9"/>
  <c r="X1485" i="9"/>
  <c r="W1485" i="9"/>
  <c r="V1485" i="9"/>
  <c r="U1485" i="9"/>
  <c r="T1485" i="9"/>
  <c r="S1485" i="9"/>
  <c r="R1485" i="9"/>
  <c r="Q1485" i="9"/>
  <c r="P1485" i="9"/>
  <c r="O1485" i="9"/>
  <c r="M1485" i="9"/>
  <c r="N1485" i="9" s="1"/>
  <c r="AC1484" i="9"/>
  <c r="AB1484" i="9"/>
  <c r="Z1484" i="9"/>
  <c r="X1484" i="9"/>
  <c r="V1484" i="9"/>
  <c r="T1484" i="9"/>
  <c r="R1484" i="9"/>
  <c r="P1484" i="9"/>
  <c r="M1484" i="9"/>
  <c r="AC1483" i="9"/>
  <c r="AB1483" i="9"/>
  <c r="AA1483" i="9"/>
  <c r="Z1483" i="9"/>
  <c r="Y1483" i="9"/>
  <c r="X1483" i="9"/>
  <c r="W1483" i="9"/>
  <c r="V1483" i="9"/>
  <c r="U1483" i="9"/>
  <c r="T1483" i="9"/>
  <c r="S1483" i="9"/>
  <c r="R1483" i="9"/>
  <c r="Q1483" i="9"/>
  <c r="P1483" i="9"/>
  <c r="O1483" i="9"/>
  <c r="M1483" i="9"/>
  <c r="N1483" i="9" s="1"/>
  <c r="AC1482" i="9"/>
  <c r="AB1482" i="9"/>
  <c r="AB1480" i="9" s="1"/>
  <c r="AA1482" i="9"/>
  <c r="Z1482" i="9"/>
  <c r="Z1480" i="9" s="1"/>
  <c r="Y1482" i="9"/>
  <c r="X1482" i="9"/>
  <c r="X1480" i="9" s="1"/>
  <c r="W1482" i="9"/>
  <c r="V1482" i="9"/>
  <c r="V1480" i="9" s="1"/>
  <c r="U1482" i="9"/>
  <c r="T1482" i="9"/>
  <c r="T1480" i="9" s="1"/>
  <c r="S1482" i="9"/>
  <c r="R1482" i="9"/>
  <c r="R1480" i="9" s="1"/>
  <c r="Q1482" i="9"/>
  <c r="P1482" i="9"/>
  <c r="P1480" i="9" s="1"/>
  <c r="O1482" i="9"/>
  <c r="N1482" i="9"/>
  <c r="M1482" i="9"/>
  <c r="AC1481" i="9"/>
  <c r="AB1481" i="9"/>
  <c r="AA1481" i="9"/>
  <c r="Z1481" i="9"/>
  <c r="Y1481" i="9"/>
  <c r="X1481" i="9"/>
  <c r="W1481" i="9"/>
  <c r="V1481" i="9"/>
  <c r="U1481" i="9"/>
  <c r="T1481" i="9"/>
  <c r="S1481" i="9"/>
  <c r="R1481" i="9"/>
  <c r="Q1481" i="9"/>
  <c r="P1481" i="9"/>
  <c r="O1481" i="9"/>
  <c r="M1481" i="9"/>
  <c r="N1481" i="9" s="1"/>
  <c r="AC1480" i="9"/>
  <c r="AA1480" i="9"/>
  <c r="Y1480" i="9"/>
  <c r="W1480" i="9"/>
  <c r="U1480" i="9"/>
  <c r="S1480" i="9"/>
  <c r="Q1480" i="9"/>
  <c r="O1480" i="9"/>
  <c r="M1480" i="9"/>
  <c r="AC1479" i="9"/>
  <c r="AB1479" i="9"/>
  <c r="AA1479" i="9"/>
  <c r="Z1479" i="9"/>
  <c r="Y1479" i="9"/>
  <c r="X1479" i="9"/>
  <c r="W1479" i="9"/>
  <c r="V1479" i="9"/>
  <c r="U1479" i="9"/>
  <c r="T1479" i="9"/>
  <c r="S1479" i="9"/>
  <c r="R1479" i="9"/>
  <c r="Q1479" i="9"/>
  <c r="P1479" i="9"/>
  <c r="O1479" i="9"/>
  <c r="M1479" i="9"/>
  <c r="N1479" i="9" s="1"/>
  <c r="AC1478" i="9"/>
  <c r="AB1478" i="9"/>
  <c r="AA1478" i="9"/>
  <c r="AA1477" i="9" s="1"/>
  <c r="Z1478" i="9"/>
  <c r="Y1478" i="9"/>
  <c r="Y1477" i="9" s="1"/>
  <c r="X1478" i="9"/>
  <c r="W1478" i="9"/>
  <c r="W1477" i="9" s="1"/>
  <c r="V1478" i="9"/>
  <c r="U1478" i="9"/>
  <c r="U1477" i="9" s="1"/>
  <c r="T1478" i="9"/>
  <c r="S1478" i="9"/>
  <c r="S1477" i="9" s="1"/>
  <c r="R1478" i="9"/>
  <c r="Q1478" i="9"/>
  <c r="Q1477" i="9" s="1"/>
  <c r="P1478" i="9"/>
  <c r="O1478" i="9"/>
  <c r="O1477" i="9" s="1"/>
  <c r="N1478" i="9"/>
  <c r="M1478" i="9"/>
  <c r="AC1477" i="9"/>
  <c r="AB1477" i="9"/>
  <c r="Z1477" i="9"/>
  <c r="X1477" i="9"/>
  <c r="V1477" i="9"/>
  <c r="T1477" i="9"/>
  <c r="R1477" i="9"/>
  <c r="P1477" i="9"/>
  <c r="M1477" i="9"/>
  <c r="AC1476" i="9"/>
  <c r="AB1476" i="9"/>
  <c r="AB1473" i="9" s="1"/>
  <c r="AA1476" i="9"/>
  <c r="Z1476" i="9"/>
  <c r="Z1473" i="9" s="1"/>
  <c r="Y1476" i="9"/>
  <c r="X1476" i="9"/>
  <c r="X1473" i="9" s="1"/>
  <c r="W1476" i="9"/>
  <c r="V1476" i="9"/>
  <c r="V1473" i="9" s="1"/>
  <c r="U1476" i="9"/>
  <c r="T1476" i="9"/>
  <c r="T1473" i="9" s="1"/>
  <c r="S1476" i="9"/>
  <c r="R1476" i="9"/>
  <c r="R1473" i="9" s="1"/>
  <c r="Q1476" i="9"/>
  <c r="P1476" i="9"/>
  <c r="P1473" i="9" s="1"/>
  <c r="O1476" i="9"/>
  <c r="N1476" i="9"/>
  <c r="M1476" i="9"/>
  <c r="AC1475" i="9"/>
  <c r="AB1475" i="9"/>
  <c r="AA1475" i="9"/>
  <c r="Z1475" i="9"/>
  <c r="Y1475" i="9"/>
  <c r="X1475" i="9"/>
  <c r="W1475" i="9"/>
  <c r="V1475" i="9"/>
  <c r="U1475" i="9"/>
  <c r="T1475" i="9"/>
  <c r="S1475" i="9"/>
  <c r="R1475" i="9"/>
  <c r="Q1475" i="9"/>
  <c r="P1475" i="9"/>
  <c r="O1475" i="9"/>
  <c r="M1475" i="9"/>
  <c r="N1475" i="9" s="1"/>
  <c r="AC1474" i="9"/>
  <c r="AB1474" i="9"/>
  <c r="AA1474" i="9"/>
  <c r="Z1474" i="9"/>
  <c r="Y1474" i="9"/>
  <c r="X1474" i="9"/>
  <c r="W1474" i="9"/>
  <c r="V1474" i="9"/>
  <c r="U1474" i="9"/>
  <c r="T1474" i="9"/>
  <c r="S1474" i="9"/>
  <c r="R1474" i="9"/>
  <c r="Q1474" i="9"/>
  <c r="P1474" i="9"/>
  <c r="O1474" i="9"/>
  <c r="M1474" i="9"/>
  <c r="N1474" i="9" s="1"/>
  <c r="AC1473" i="9"/>
  <c r="AA1473" i="9"/>
  <c r="Y1473" i="9"/>
  <c r="W1473" i="9"/>
  <c r="U1473" i="9"/>
  <c r="S1473" i="9"/>
  <c r="Q1473" i="9"/>
  <c r="O1473" i="9"/>
  <c r="M1473" i="9"/>
  <c r="AC1472" i="9"/>
  <c r="AB1472" i="9"/>
  <c r="AA1472" i="9"/>
  <c r="AA1470" i="9" s="1"/>
  <c r="Z1472" i="9"/>
  <c r="Y1472" i="9"/>
  <c r="X1472" i="9"/>
  <c r="W1472" i="9"/>
  <c r="V1472" i="9"/>
  <c r="U1472" i="9"/>
  <c r="T1472" i="9"/>
  <c r="S1472" i="9"/>
  <c r="R1472" i="9"/>
  <c r="Q1472" i="9"/>
  <c r="P1472" i="9"/>
  <c r="O1472" i="9"/>
  <c r="N1472" i="9"/>
  <c r="M1472" i="9"/>
  <c r="AC1471" i="9"/>
  <c r="AB1471" i="9"/>
  <c r="AA1471" i="9"/>
  <c r="Z1471" i="9"/>
  <c r="Y1471" i="9"/>
  <c r="X1471" i="9"/>
  <c r="W1471" i="9"/>
  <c r="V1471" i="9"/>
  <c r="U1471" i="9"/>
  <c r="T1471" i="9"/>
  <c r="S1471" i="9"/>
  <c r="R1471" i="9"/>
  <c r="Q1471" i="9"/>
  <c r="P1471" i="9"/>
  <c r="O1471" i="9"/>
  <c r="M1471" i="9"/>
  <c r="N1471" i="9" s="1"/>
  <c r="AC1470" i="9"/>
  <c r="AB1470" i="9"/>
  <c r="Z1470" i="9"/>
  <c r="Y1470" i="9"/>
  <c r="X1470" i="9"/>
  <c r="W1470" i="9"/>
  <c r="V1470" i="9"/>
  <c r="U1470" i="9"/>
  <c r="T1470" i="9"/>
  <c r="S1470" i="9"/>
  <c r="R1470" i="9"/>
  <c r="Q1470" i="9"/>
  <c r="P1470" i="9"/>
  <c r="O1470" i="9"/>
  <c r="M1470" i="9"/>
  <c r="AC1468" i="9"/>
  <c r="AB1468" i="9"/>
  <c r="AB1465" i="9" s="1"/>
  <c r="AA1468" i="9"/>
  <c r="Z1468" i="9"/>
  <c r="Z1465" i="9" s="1"/>
  <c r="Y1468" i="9"/>
  <c r="X1468" i="9"/>
  <c r="X1465" i="9" s="1"/>
  <c r="W1468" i="9"/>
  <c r="V1468" i="9"/>
  <c r="V1465" i="9" s="1"/>
  <c r="U1468" i="9"/>
  <c r="T1468" i="9"/>
  <c r="T1465" i="9" s="1"/>
  <c r="S1468" i="9"/>
  <c r="R1468" i="9"/>
  <c r="R1465" i="9" s="1"/>
  <c r="Q1468" i="9"/>
  <c r="P1468" i="9"/>
  <c r="P1465" i="9" s="1"/>
  <c r="O1468" i="9"/>
  <c r="N1468" i="9"/>
  <c r="M1468" i="9"/>
  <c r="AC1467" i="9"/>
  <c r="AB1467" i="9"/>
  <c r="AA1467" i="9"/>
  <c r="Z1467" i="9"/>
  <c r="Y1467" i="9"/>
  <c r="X1467" i="9"/>
  <c r="W1467" i="9"/>
  <c r="V1467" i="9"/>
  <c r="U1467" i="9"/>
  <c r="T1467" i="9"/>
  <c r="S1467" i="9"/>
  <c r="R1467" i="9"/>
  <c r="Q1467" i="9"/>
  <c r="P1467" i="9"/>
  <c r="O1467" i="9"/>
  <c r="M1467" i="9"/>
  <c r="N1467" i="9" s="1"/>
  <c r="AC1466" i="9"/>
  <c r="AB1466" i="9"/>
  <c r="AA1466" i="9"/>
  <c r="Z1466" i="9"/>
  <c r="Y1466" i="9"/>
  <c r="X1466" i="9"/>
  <c r="W1466" i="9"/>
  <c r="V1466" i="9"/>
  <c r="U1466" i="9"/>
  <c r="T1466" i="9"/>
  <c r="S1466" i="9"/>
  <c r="R1466" i="9"/>
  <c r="Q1466" i="9"/>
  <c r="P1466" i="9"/>
  <c r="O1466" i="9"/>
  <c r="M1466" i="9"/>
  <c r="N1466" i="9" s="1"/>
  <c r="AC1465" i="9"/>
  <c r="AA1465" i="9"/>
  <c r="Y1465" i="9"/>
  <c r="W1465" i="9"/>
  <c r="U1465" i="9"/>
  <c r="S1465" i="9"/>
  <c r="Q1465" i="9"/>
  <c r="O1465" i="9"/>
  <c r="M1465" i="9"/>
  <c r="AC1464" i="9"/>
  <c r="AB1464" i="9"/>
  <c r="AA1464" i="9"/>
  <c r="Z1464" i="9"/>
  <c r="Y1464" i="9"/>
  <c r="X1464" i="9"/>
  <c r="W1464" i="9"/>
  <c r="V1464" i="9"/>
  <c r="U1464" i="9"/>
  <c r="T1464" i="9"/>
  <c r="S1464" i="9"/>
  <c r="R1464" i="9"/>
  <c r="Q1464" i="9"/>
  <c r="P1464" i="9"/>
  <c r="O1464" i="9"/>
  <c r="N1464" i="9"/>
  <c r="M1464" i="9"/>
  <c r="AC1463" i="9"/>
  <c r="AB1463" i="9"/>
  <c r="AA1463" i="9"/>
  <c r="Z1463" i="9"/>
  <c r="Y1463" i="9"/>
  <c r="X1463" i="9"/>
  <c r="W1463" i="9"/>
  <c r="V1463" i="9"/>
  <c r="U1463" i="9"/>
  <c r="T1463" i="9"/>
  <c r="S1463" i="9"/>
  <c r="R1463" i="9"/>
  <c r="Q1463" i="9"/>
  <c r="P1463" i="9"/>
  <c r="O1463" i="9"/>
  <c r="M1463" i="9"/>
  <c r="N1463" i="9" s="1"/>
  <c r="AC1462" i="9"/>
  <c r="AB1462" i="9"/>
  <c r="AB1461" i="9" s="1"/>
  <c r="AA1462" i="9"/>
  <c r="Z1462" i="9"/>
  <c r="Z1461" i="9" s="1"/>
  <c r="Y1462" i="9"/>
  <c r="X1462" i="9"/>
  <c r="X1461" i="9" s="1"/>
  <c r="W1462" i="9"/>
  <c r="V1462" i="9"/>
  <c r="V1461" i="9" s="1"/>
  <c r="U1462" i="9"/>
  <c r="T1462" i="9"/>
  <c r="T1461" i="9" s="1"/>
  <c r="S1462" i="9"/>
  <c r="R1462" i="9"/>
  <c r="R1461" i="9" s="1"/>
  <c r="Q1462" i="9"/>
  <c r="P1462" i="9"/>
  <c r="P1461" i="9" s="1"/>
  <c r="O1462" i="9"/>
  <c r="N1462" i="9"/>
  <c r="M1462" i="9"/>
  <c r="AC1461" i="9"/>
  <c r="AA1461" i="9"/>
  <c r="Y1461" i="9"/>
  <c r="W1461" i="9"/>
  <c r="U1461" i="9"/>
  <c r="S1461" i="9"/>
  <c r="Q1461" i="9"/>
  <c r="O1461" i="9"/>
  <c r="M1461" i="9"/>
  <c r="AC1460" i="9"/>
  <c r="AB1460" i="9"/>
  <c r="AA1460" i="9"/>
  <c r="Z1460" i="9"/>
  <c r="Y1460" i="9"/>
  <c r="X1460" i="9"/>
  <c r="W1460" i="9"/>
  <c r="V1460" i="9"/>
  <c r="U1460" i="9"/>
  <c r="T1460" i="9"/>
  <c r="S1460" i="9"/>
  <c r="R1460" i="9"/>
  <c r="Q1460" i="9"/>
  <c r="P1460" i="9"/>
  <c r="O1460" i="9"/>
  <c r="N1460" i="9"/>
  <c r="M1460" i="9"/>
  <c r="AC1459" i="9"/>
  <c r="AB1459" i="9"/>
  <c r="AA1459" i="9"/>
  <c r="Z1459" i="9"/>
  <c r="Y1459" i="9"/>
  <c r="X1459" i="9"/>
  <c r="W1459" i="9"/>
  <c r="V1459" i="9"/>
  <c r="U1459" i="9"/>
  <c r="T1459" i="9"/>
  <c r="S1459" i="9"/>
  <c r="R1459" i="9"/>
  <c r="Q1459" i="9"/>
  <c r="P1459" i="9"/>
  <c r="O1459" i="9"/>
  <c r="M1459" i="9"/>
  <c r="N1459" i="9" s="1"/>
  <c r="AC1458" i="9"/>
  <c r="AB1458" i="9"/>
  <c r="AB1457" i="9" s="1"/>
  <c r="AA1458" i="9"/>
  <c r="Z1458" i="9"/>
  <c r="Z1457" i="9" s="1"/>
  <c r="Y1458" i="9"/>
  <c r="X1458" i="9"/>
  <c r="X1457" i="9" s="1"/>
  <c r="W1458" i="9"/>
  <c r="V1458" i="9"/>
  <c r="V1457" i="9" s="1"/>
  <c r="U1458" i="9"/>
  <c r="T1458" i="9"/>
  <c r="T1457" i="9" s="1"/>
  <c r="S1458" i="9"/>
  <c r="R1458" i="9"/>
  <c r="R1457" i="9" s="1"/>
  <c r="Q1458" i="9"/>
  <c r="P1458" i="9"/>
  <c r="P1457" i="9" s="1"/>
  <c r="O1458" i="9"/>
  <c r="N1458" i="9"/>
  <c r="M1458" i="9"/>
  <c r="AC1457" i="9"/>
  <c r="AA1457" i="9"/>
  <c r="Y1457" i="9"/>
  <c r="W1457" i="9"/>
  <c r="U1457" i="9"/>
  <c r="S1457" i="9"/>
  <c r="Q1457" i="9"/>
  <c r="O1457" i="9"/>
  <c r="M1457" i="9"/>
  <c r="AC1455" i="9"/>
  <c r="AB1455" i="9"/>
  <c r="AA1455" i="9"/>
  <c r="AA1451" i="9" s="1"/>
  <c r="Z1455" i="9"/>
  <c r="Y1455" i="9"/>
  <c r="Y1451" i="9" s="1"/>
  <c r="X1455" i="9"/>
  <c r="W1455" i="9"/>
  <c r="W1451" i="9" s="1"/>
  <c r="V1455" i="9"/>
  <c r="U1455" i="9"/>
  <c r="U1451" i="9" s="1"/>
  <c r="T1455" i="9"/>
  <c r="S1455" i="9"/>
  <c r="S1451" i="9" s="1"/>
  <c r="R1455" i="9"/>
  <c r="Q1455" i="9"/>
  <c r="Q1451" i="9" s="1"/>
  <c r="P1455" i="9"/>
  <c r="O1455" i="9"/>
  <c r="O1451" i="9" s="1"/>
  <c r="N1455" i="9"/>
  <c r="M1455" i="9"/>
  <c r="AC1454" i="9"/>
  <c r="AB1454" i="9"/>
  <c r="AA1454" i="9"/>
  <c r="Z1454" i="9"/>
  <c r="Y1454" i="9"/>
  <c r="X1454" i="9"/>
  <c r="W1454" i="9"/>
  <c r="V1454" i="9"/>
  <c r="U1454" i="9"/>
  <c r="T1454" i="9"/>
  <c r="S1454" i="9"/>
  <c r="R1454" i="9"/>
  <c r="Q1454" i="9"/>
  <c r="P1454" i="9"/>
  <c r="O1454" i="9"/>
  <c r="M1454" i="9"/>
  <c r="N1454" i="9" s="1"/>
  <c r="AC1453" i="9"/>
  <c r="AB1453" i="9"/>
  <c r="AA1453" i="9"/>
  <c r="Z1453" i="9"/>
  <c r="Y1453" i="9"/>
  <c r="X1453" i="9"/>
  <c r="W1453" i="9"/>
  <c r="V1453" i="9"/>
  <c r="U1453" i="9"/>
  <c r="T1453" i="9"/>
  <c r="S1453" i="9"/>
  <c r="R1453" i="9"/>
  <c r="Q1453" i="9"/>
  <c r="P1453" i="9"/>
  <c r="O1453" i="9"/>
  <c r="M1453" i="9"/>
  <c r="N1453" i="9" s="1"/>
  <c r="AC1452" i="9"/>
  <c r="AB1452" i="9"/>
  <c r="AA1452" i="9"/>
  <c r="Z1452" i="9"/>
  <c r="Y1452" i="9"/>
  <c r="X1452" i="9"/>
  <c r="W1452" i="9"/>
  <c r="V1452" i="9"/>
  <c r="U1452" i="9"/>
  <c r="T1452" i="9"/>
  <c r="S1452" i="9"/>
  <c r="R1452" i="9"/>
  <c r="Q1452" i="9"/>
  <c r="P1452" i="9"/>
  <c r="O1452" i="9"/>
  <c r="M1452" i="9"/>
  <c r="N1452" i="9" s="1"/>
  <c r="AC1451" i="9"/>
  <c r="AB1451" i="9"/>
  <c r="Z1451" i="9"/>
  <c r="X1451" i="9"/>
  <c r="V1451" i="9"/>
  <c r="T1451" i="9"/>
  <c r="R1451" i="9"/>
  <c r="P1451" i="9"/>
  <c r="M1451" i="9"/>
  <c r="AC1450" i="9"/>
  <c r="AB1450" i="9"/>
  <c r="AA1450" i="9"/>
  <c r="Z1450" i="9"/>
  <c r="Y1450" i="9"/>
  <c r="X1450" i="9"/>
  <c r="W1450" i="9"/>
  <c r="V1450" i="9"/>
  <c r="U1450" i="9"/>
  <c r="T1450" i="9"/>
  <c r="S1450" i="9"/>
  <c r="R1450" i="9"/>
  <c r="Q1450" i="9"/>
  <c r="P1450" i="9"/>
  <c r="O1450" i="9"/>
  <c r="M1450" i="9"/>
  <c r="N1450" i="9" s="1"/>
  <c r="AC1449" i="9"/>
  <c r="AB1449" i="9"/>
  <c r="AA1449" i="9"/>
  <c r="Z1449" i="9"/>
  <c r="Y1449" i="9"/>
  <c r="X1449" i="9"/>
  <c r="W1449" i="9"/>
  <c r="V1449" i="9"/>
  <c r="U1449" i="9"/>
  <c r="T1449" i="9"/>
  <c r="S1449" i="9"/>
  <c r="R1449" i="9"/>
  <c r="Q1449" i="9"/>
  <c r="P1449" i="9"/>
  <c r="O1449" i="9"/>
  <c r="M1449" i="9"/>
  <c r="N1449" i="9" s="1"/>
  <c r="AC1448" i="9"/>
  <c r="AB1448" i="9"/>
  <c r="AA1448" i="9"/>
  <c r="Z1448" i="9"/>
  <c r="Y1448" i="9"/>
  <c r="X1448" i="9"/>
  <c r="W1448" i="9"/>
  <c r="V1448" i="9"/>
  <c r="U1448" i="9"/>
  <c r="T1448" i="9"/>
  <c r="S1448" i="9"/>
  <c r="R1448" i="9"/>
  <c r="Q1448" i="9"/>
  <c r="P1448" i="9"/>
  <c r="O1448" i="9"/>
  <c r="M1448" i="9"/>
  <c r="N1448" i="9" s="1"/>
  <c r="AC1447" i="9"/>
  <c r="AB1447" i="9"/>
  <c r="AA1447" i="9"/>
  <c r="Z1447" i="9"/>
  <c r="Y1447" i="9"/>
  <c r="X1447" i="9"/>
  <c r="W1447" i="9"/>
  <c r="V1447" i="9"/>
  <c r="U1447" i="9"/>
  <c r="T1447" i="9"/>
  <c r="S1447" i="9"/>
  <c r="R1447" i="9"/>
  <c r="Q1447" i="9"/>
  <c r="P1447" i="9"/>
  <c r="O1447" i="9"/>
  <c r="M1447" i="9"/>
  <c r="N1447" i="9" s="1"/>
  <c r="N1446" i="9" s="1"/>
  <c r="AC1446" i="9"/>
  <c r="AB1446" i="9"/>
  <c r="AA1446" i="9"/>
  <c r="Z1446" i="9"/>
  <c r="Y1446" i="9"/>
  <c r="X1446" i="9"/>
  <c r="W1446" i="9"/>
  <c r="V1446" i="9"/>
  <c r="U1446" i="9"/>
  <c r="T1446" i="9"/>
  <c r="S1446" i="9"/>
  <c r="R1446" i="9"/>
  <c r="Q1446" i="9"/>
  <c r="P1446" i="9"/>
  <c r="O1446" i="9"/>
  <c r="M1446" i="9"/>
  <c r="AC1445" i="9"/>
  <c r="AB1445" i="9"/>
  <c r="AB1441" i="9" s="1"/>
  <c r="AA1445" i="9"/>
  <c r="Z1445" i="9"/>
  <c r="Z1441" i="9" s="1"/>
  <c r="Y1445" i="9"/>
  <c r="X1445" i="9"/>
  <c r="X1441" i="9" s="1"/>
  <c r="W1445" i="9"/>
  <c r="V1445" i="9"/>
  <c r="V1441" i="9" s="1"/>
  <c r="U1445" i="9"/>
  <c r="T1445" i="9"/>
  <c r="T1441" i="9" s="1"/>
  <c r="S1445" i="9"/>
  <c r="R1445" i="9"/>
  <c r="R1441" i="9" s="1"/>
  <c r="Q1445" i="9"/>
  <c r="P1445" i="9"/>
  <c r="P1441" i="9" s="1"/>
  <c r="O1445" i="9"/>
  <c r="N1445" i="9"/>
  <c r="M1445" i="9"/>
  <c r="AC1444" i="9"/>
  <c r="AB1444" i="9"/>
  <c r="AA1444" i="9"/>
  <c r="Z1444" i="9"/>
  <c r="Y1444" i="9"/>
  <c r="X1444" i="9"/>
  <c r="W1444" i="9"/>
  <c r="V1444" i="9"/>
  <c r="U1444" i="9"/>
  <c r="T1444" i="9"/>
  <c r="S1444" i="9"/>
  <c r="R1444" i="9"/>
  <c r="Q1444" i="9"/>
  <c r="P1444" i="9"/>
  <c r="O1444" i="9"/>
  <c r="M1444" i="9"/>
  <c r="N1444" i="9" s="1"/>
  <c r="AC1443" i="9"/>
  <c r="AB1443" i="9"/>
  <c r="AA1443" i="9"/>
  <c r="Z1443" i="9"/>
  <c r="Y1443" i="9"/>
  <c r="X1443" i="9"/>
  <c r="W1443" i="9"/>
  <c r="V1443" i="9"/>
  <c r="U1443" i="9"/>
  <c r="T1443" i="9"/>
  <c r="S1443" i="9"/>
  <c r="R1443" i="9"/>
  <c r="Q1443" i="9"/>
  <c r="P1443" i="9"/>
  <c r="O1443" i="9"/>
  <c r="M1443" i="9"/>
  <c r="N1443" i="9" s="1"/>
  <c r="AC1442" i="9"/>
  <c r="AB1442" i="9"/>
  <c r="AA1442" i="9"/>
  <c r="Z1442" i="9"/>
  <c r="Y1442" i="9"/>
  <c r="X1442" i="9"/>
  <c r="W1442" i="9"/>
  <c r="V1442" i="9"/>
  <c r="U1442" i="9"/>
  <c r="T1442" i="9"/>
  <c r="S1442" i="9"/>
  <c r="R1442" i="9"/>
  <c r="Q1442" i="9"/>
  <c r="P1442" i="9"/>
  <c r="O1442" i="9"/>
  <c r="M1442" i="9"/>
  <c r="N1442" i="9" s="1"/>
  <c r="AC1441" i="9"/>
  <c r="AA1441" i="9"/>
  <c r="Y1441" i="9"/>
  <c r="W1441" i="9"/>
  <c r="U1441" i="9"/>
  <c r="S1441" i="9"/>
  <c r="Q1441" i="9"/>
  <c r="O1441" i="9"/>
  <c r="M1441" i="9"/>
  <c r="M1438" i="9"/>
  <c r="M1437" i="9"/>
  <c r="M1436" i="9"/>
  <c r="AC1435" i="9"/>
  <c r="M1435" i="9"/>
  <c r="AC1434" i="9"/>
  <c r="AB1434" i="9"/>
  <c r="AA1434" i="9"/>
  <c r="Z1434" i="9"/>
  <c r="Y1434" i="9"/>
  <c r="X1434" i="9"/>
  <c r="W1434" i="9"/>
  <c r="V1434" i="9"/>
  <c r="U1434" i="9"/>
  <c r="M1434" i="9"/>
  <c r="S1434" i="9" s="1"/>
  <c r="AC1433" i="9"/>
  <c r="AB1433" i="9"/>
  <c r="AB1432" i="9" s="1"/>
  <c r="AA1433" i="9"/>
  <c r="Z1433" i="9"/>
  <c r="Z1432" i="9" s="1"/>
  <c r="Y1433" i="9"/>
  <c r="X1433" i="9"/>
  <c r="X1432" i="9" s="1"/>
  <c r="W1433" i="9"/>
  <c r="V1433" i="9"/>
  <c r="V1432" i="9" s="1"/>
  <c r="U1433" i="9"/>
  <c r="T1433" i="9"/>
  <c r="S1433" i="9"/>
  <c r="R1433" i="9"/>
  <c r="M1433" i="9"/>
  <c r="Q1432" i="9" s="1"/>
  <c r="AC1432" i="9"/>
  <c r="AA1432" i="9"/>
  <c r="Y1432" i="9"/>
  <c r="W1432" i="9"/>
  <c r="U1432" i="9"/>
  <c r="M1432" i="9"/>
  <c r="AC1431" i="9"/>
  <c r="AB1431" i="9"/>
  <c r="AA1431" i="9"/>
  <c r="Z1431" i="9"/>
  <c r="Y1431" i="9"/>
  <c r="X1431" i="9"/>
  <c r="W1431" i="9"/>
  <c r="V1431" i="9"/>
  <c r="U1431" i="9"/>
  <c r="T1431" i="9"/>
  <c r="S1431" i="9"/>
  <c r="R1431" i="9"/>
  <c r="Q1431" i="9"/>
  <c r="P1431" i="9"/>
  <c r="O1431" i="9"/>
  <c r="M1431" i="9"/>
  <c r="N1431" i="9" s="1"/>
  <c r="AC1430" i="9"/>
  <c r="AB1430" i="9"/>
  <c r="AA1430" i="9"/>
  <c r="AA1429" i="9" s="1"/>
  <c r="Z1430" i="9"/>
  <c r="Y1430" i="9"/>
  <c r="Y1429" i="9" s="1"/>
  <c r="X1430" i="9"/>
  <c r="W1430" i="9"/>
  <c r="W1429" i="9" s="1"/>
  <c r="V1430" i="9"/>
  <c r="U1430" i="9"/>
  <c r="U1429" i="9" s="1"/>
  <c r="T1430" i="9"/>
  <c r="S1430" i="9"/>
  <c r="S1429" i="9" s="1"/>
  <c r="R1430" i="9"/>
  <c r="Q1430" i="9"/>
  <c r="Q1429" i="9" s="1"/>
  <c r="P1430" i="9"/>
  <c r="O1430" i="9"/>
  <c r="O1429" i="9" s="1"/>
  <c r="N1430" i="9"/>
  <c r="M1430" i="9"/>
  <c r="AC1429" i="9"/>
  <c r="AB1429" i="9"/>
  <c r="Z1429" i="9"/>
  <c r="X1429" i="9"/>
  <c r="V1429" i="9"/>
  <c r="T1429" i="9"/>
  <c r="R1429" i="9"/>
  <c r="P1429" i="9"/>
  <c r="M1429" i="9"/>
  <c r="AC1428" i="9"/>
  <c r="AB1428" i="9"/>
  <c r="AB1426" i="9" s="1"/>
  <c r="AA1428" i="9"/>
  <c r="Z1428" i="9"/>
  <c r="Z1426" i="9" s="1"/>
  <c r="Y1428" i="9"/>
  <c r="X1428" i="9"/>
  <c r="X1426" i="9" s="1"/>
  <c r="W1428" i="9"/>
  <c r="V1428" i="9"/>
  <c r="V1426" i="9" s="1"/>
  <c r="U1428" i="9"/>
  <c r="T1428" i="9"/>
  <c r="T1426" i="9" s="1"/>
  <c r="S1428" i="9"/>
  <c r="R1428" i="9"/>
  <c r="R1426" i="9" s="1"/>
  <c r="Q1428" i="9"/>
  <c r="P1428" i="9"/>
  <c r="P1426" i="9" s="1"/>
  <c r="O1428" i="9"/>
  <c r="N1428" i="9"/>
  <c r="M1428" i="9"/>
  <c r="AC1427" i="9"/>
  <c r="AB1427" i="9"/>
  <c r="AA1427" i="9"/>
  <c r="Z1427" i="9"/>
  <c r="Y1427" i="9"/>
  <c r="X1427" i="9"/>
  <c r="W1427" i="9"/>
  <c r="V1427" i="9"/>
  <c r="U1427" i="9"/>
  <c r="T1427" i="9"/>
  <c r="S1427" i="9"/>
  <c r="R1427" i="9"/>
  <c r="Q1427" i="9"/>
  <c r="P1427" i="9"/>
  <c r="O1427" i="9"/>
  <c r="M1427" i="9"/>
  <c r="N1427" i="9" s="1"/>
  <c r="AC1426" i="9"/>
  <c r="AA1426" i="9"/>
  <c r="Y1426" i="9"/>
  <c r="W1426" i="9"/>
  <c r="U1426" i="9"/>
  <c r="S1426" i="9"/>
  <c r="Q1426" i="9"/>
  <c r="O1426" i="9"/>
  <c r="M1426" i="9"/>
  <c r="AC1425" i="9"/>
  <c r="AB1425" i="9"/>
  <c r="AA1425" i="9"/>
  <c r="Z1425" i="9"/>
  <c r="Y1425" i="9"/>
  <c r="X1425" i="9"/>
  <c r="W1425" i="9"/>
  <c r="V1425" i="9"/>
  <c r="U1425" i="9"/>
  <c r="T1425" i="9"/>
  <c r="S1425" i="9"/>
  <c r="R1425" i="9"/>
  <c r="Q1425" i="9"/>
  <c r="P1425" i="9"/>
  <c r="O1425" i="9"/>
  <c r="M1425" i="9"/>
  <c r="N1425" i="9" s="1"/>
  <c r="AC1424" i="9"/>
  <c r="AB1424" i="9"/>
  <c r="AB1423" i="9" s="1"/>
  <c r="AA1424" i="9"/>
  <c r="Z1424" i="9"/>
  <c r="Z1423" i="9" s="1"/>
  <c r="Y1424" i="9"/>
  <c r="Y1423" i="9" s="1"/>
  <c r="X1424" i="9"/>
  <c r="X1423" i="9" s="1"/>
  <c r="W1424" i="9"/>
  <c r="V1424" i="9"/>
  <c r="V1423" i="9" s="1"/>
  <c r="U1424" i="9"/>
  <c r="U1423" i="9" s="1"/>
  <c r="T1424" i="9"/>
  <c r="T1423" i="9" s="1"/>
  <c r="S1424" i="9"/>
  <c r="R1424" i="9"/>
  <c r="R1423" i="9" s="1"/>
  <c r="Q1424" i="9"/>
  <c r="Q1423" i="9" s="1"/>
  <c r="P1424" i="9"/>
  <c r="P1423" i="9" s="1"/>
  <c r="O1424" i="9"/>
  <c r="N1424" i="9"/>
  <c r="M1424" i="9"/>
  <c r="AC1423" i="9"/>
  <c r="AA1423" i="9"/>
  <c r="W1423" i="9"/>
  <c r="S1423" i="9"/>
  <c r="O1423" i="9"/>
  <c r="M1423" i="9"/>
  <c r="AC1422" i="9"/>
  <c r="AB1422" i="9"/>
  <c r="AA1422" i="9"/>
  <c r="AA1420" i="9" s="1"/>
  <c r="Z1422" i="9"/>
  <c r="Y1422" i="9"/>
  <c r="Y1420" i="9" s="1"/>
  <c r="X1422" i="9"/>
  <c r="W1422" i="9"/>
  <c r="W1420" i="9" s="1"/>
  <c r="V1422" i="9"/>
  <c r="U1422" i="9"/>
  <c r="U1420" i="9" s="1"/>
  <c r="T1422" i="9"/>
  <c r="S1422" i="9"/>
  <c r="S1420" i="9" s="1"/>
  <c r="R1422" i="9"/>
  <c r="Q1422" i="9"/>
  <c r="Q1420" i="9" s="1"/>
  <c r="P1422" i="9"/>
  <c r="O1422" i="9"/>
  <c r="O1420" i="9" s="1"/>
  <c r="N1422" i="9"/>
  <c r="M1422" i="9"/>
  <c r="AC1421" i="9"/>
  <c r="AB1421" i="9"/>
  <c r="AA1421" i="9"/>
  <c r="Z1421" i="9"/>
  <c r="Y1421" i="9"/>
  <c r="X1421" i="9"/>
  <c r="W1421" i="9"/>
  <c r="V1421" i="9"/>
  <c r="U1421" i="9"/>
  <c r="T1421" i="9"/>
  <c r="S1421" i="9"/>
  <c r="R1421" i="9"/>
  <c r="Q1421" i="9"/>
  <c r="P1421" i="9"/>
  <c r="O1421" i="9"/>
  <c r="M1421" i="9"/>
  <c r="N1421" i="9" s="1"/>
  <c r="N1420" i="9" s="1"/>
  <c r="AC1420" i="9"/>
  <c r="AB1420" i="9"/>
  <c r="Z1420" i="9"/>
  <c r="X1420" i="9"/>
  <c r="V1420" i="9"/>
  <c r="T1420" i="9"/>
  <c r="R1420" i="9"/>
  <c r="P1420" i="9"/>
  <c r="M1420" i="9"/>
  <c r="AC1419" i="9"/>
  <c r="AB1419" i="9"/>
  <c r="AB1417" i="9" s="1"/>
  <c r="AA1419" i="9"/>
  <c r="Z1419" i="9"/>
  <c r="Z1417" i="9" s="1"/>
  <c r="Y1419" i="9"/>
  <c r="X1419" i="9"/>
  <c r="X1417" i="9" s="1"/>
  <c r="W1419" i="9"/>
  <c r="V1419" i="9"/>
  <c r="V1417" i="9" s="1"/>
  <c r="U1419" i="9"/>
  <c r="T1419" i="9"/>
  <c r="T1417" i="9" s="1"/>
  <c r="S1419" i="9"/>
  <c r="R1419" i="9"/>
  <c r="R1417" i="9" s="1"/>
  <c r="Q1419" i="9"/>
  <c r="P1419" i="9"/>
  <c r="P1417" i="9" s="1"/>
  <c r="O1419" i="9"/>
  <c r="N1419" i="9"/>
  <c r="M1419" i="9"/>
  <c r="AC1418" i="9"/>
  <c r="AB1418" i="9"/>
  <c r="AA1418" i="9"/>
  <c r="Z1418" i="9"/>
  <c r="Y1418" i="9"/>
  <c r="X1418" i="9"/>
  <c r="W1418" i="9"/>
  <c r="V1418" i="9"/>
  <c r="U1418" i="9"/>
  <c r="T1418" i="9"/>
  <c r="S1418" i="9"/>
  <c r="R1418" i="9"/>
  <c r="Q1418" i="9"/>
  <c r="P1418" i="9"/>
  <c r="O1418" i="9"/>
  <c r="M1418" i="9"/>
  <c r="N1418" i="9" s="1"/>
  <c r="AC1417" i="9"/>
  <c r="AA1417" i="9"/>
  <c r="Y1417" i="9"/>
  <c r="W1417" i="9"/>
  <c r="U1417" i="9"/>
  <c r="S1417" i="9"/>
  <c r="Q1417" i="9"/>
  <c r="O1417" i="9"/>
  <c r="M1417" i="9"/>
  <c r="AC1416" i="9"/>
  <c r="AB1416" i="9"/>
  <c r="AA1416" i="9"/>
  <c r="Z1416" i="9"/>
  <c r="Y1416" i="9"/>
  <c r="X1416" i="9"/>
  <c r="W1416" i="9"/>
  <c r="V1416" i="9"/>
  <c r="U1416" i="9"/>
  <c r="T1416" i="9"/>
  <c r="S1416" i="9"/>
  <c r="R1416" i="9"/>
  <c r="Q1416" i="9"/>
  <c r="P1416" i="9"/>
  <c r="O1416" i="9"/>
  <c r="M1416" i="9"/>
  <c r="N1416" i="9" s="1"/>
  <c r="AC1415" i="9"/>
  <c r="AB1415" i="9"/>
  <c r="AA1415" i="9"/>
  <c r="Z1415" i="9"/>
  <c r="Y1415" i="9"/>
  <c r="X1415" i="9"/>
  <c r="W1415" i="9"/>
  <c r="V1415" i="9"/>
  <c r="U1415" i="9"/>
  <c r="T1415" i="9"/>
  <c r="S1415" i="9"/>
  <c r="R1415" i="9"/>
  <c r="Q1415" i="9"/>
  <c r="P1415" i="9"/>
  <c r="O1415" i="9"/>
  <c r="M1415" i="9"/>
  <c r="N1415" i="9" s="1"/>
  <c r="N1414" i="9" s="1"/>
  <c r="AC1414" i="9"/>
  <c r="AB1414" i="9"/>
  <c r="AA1414" i="9"/>
  <c r="Z1414" i="9"/>
  <c r="Y1414" i="9"/>
  <c r="X1414" i="9"/>
  <c r="W1414" i="9"/>
  <c r="V1414" i="9"/>
  <c r="U1414" i="9"/>
  <c r="T1414" i="9"/>
  <c r="S1414" i="9"/>
  <c r="R1414" i="9"/>
  <c r="Q1414" i="9"/>
  <c r="P1414" i="9"/>
  <c r="O1414" i="9"/>
  <c r="M1414" i="9"/>
  <c r="AC1412" i="9"/>
  <c r="AB1412" i="9"/>
  <c r="AA1412" i="9"/>
  <c r="AA1409" i="9" s="1"/>
  <c r="Z1412" i="9"/>
  <c r="Y1412" i="9"/>
  <c r="Y1409" i="9" s="1"/>
  <c r="X1412" i="9"/>
  <c r="W1412" i="9"/>
  <c r="W1409" i="9" s="1"/>
  <c r="V1412" i="9"/>
  <c r="U1412" i="9"/>
  <c r="U1409" i="9" s="1"/>
  <c r="T1412" i="9"/>
  <c r="S1412" i="9"/>
  <c r="S1409" i="9" s="1"/>
  <c r="R1412" i="9"/>
  <c r="Q1412" i="9"/>
  <c r="Q1409" i="9" s="1"/>
  <c r="P1412" i="9"/>
  <c r="O1412" i="9"/>
  <c r="O1409" i="9" s="1"/>
  <c r="N1412" i="9"/>
  <c r="M1412" i="9"/>
  <c r="AC1411" i="9"/>
  <c r="AB1411" i="9"/>
  <c r="AA1411" i="9"/>
  <c r="Z1411" i="9"/>
  <c r="Y1411" i="9"/>
  <c r="X1411" i="9"/>
  <c r="W1411" i="9"/>
  <c r="V1411" i="9"/>
  <c r="U1411" i="9"/>
  <c r="T1411" i="9"/>
  <c r="S1411" i="9"/>
  <c r="R1411" i="9"/>
  <c r="Q1411" i="9"/>
  <c r="P1411" i="9"/>
  <c r="O1411" i="9"/>
  <c r="M1411" i="9"/>
  <c r="N1411" i="9" s="1"/>
  <c r="AC1410" i="9"/>
  <c r="AB1410" i="9"/>
  <c r="AA1410" i="9"/>
  <c r="Z1410" i="9"/>
  <c r="Y1410" i="9"/>
  <c r="X1410" i="9"/>
  <c r="W1410" i="9"/>
  <c r="V1410" i="9"/>
  <c r="U1410" i="9"/>
  <c r="T1410" i="9"/>
  <c r="S1410" i="9"/>
  <c r="R1410" i="9"/>
  <c r="Q1410" i="9"/>
  <c r="P1410" i="9"/>
  <c r="O1410" i="9"/>
  <c r="M1410" i="9"/>
  <c r="N1410" i="9" s="1"/>
  <c r="N1409" i="9" s="1"/>
  <c r="AC1409" i="9"/>
  <c r="AB1409" i="9"/>
  <c r="Z1409" i="9"/>
  <c r="X1409" i="9"/>
  <c r="V1409" i="9"/>
  <c r="T1409" i="9"/>
  <c r="R1409" i="9"/>
  <c r="P1409" i="9"/>
  <c r="M1409" i="9"/>
  <c r="AC1408" i="9"/>
  <c r="AB1408" i="9"/>
  <c r="AB1406" i="9" s="1"/>
  <c r="AA1408" i="9"/>
  <c r="Z1408" i="9"/>
  <c r="Z1406" i="9" s="1"/>
  <c r="Y1408" i="9"/>
  <c r="X1408" i="9"/>
  <c r="X1406" i="9" s="1"/>
  <c r="W1408" i="9"/>
  <c r="V1408" i="9"/>
  <c r="V1406" i="9" s="1"/>
  <c r="U1408" i="9"/>
  <c r="T1408" i="9"/>
  <c r="T1406" i="9" s="1"/>
  <c r="S1408" i="9"/>
  <c r="R1408" i="9"/>
  <c r="R1406" i="9" s="1"/>
  <c r="Q1408" i="9"/>
  <c r="P1408" i="9"/>
  <c r="P1406" i="9" s="1"/>
  <c r="O1408" i="9"/>
  <c r="N1408" i="9"/>
  <c r="M1408" i="9"/>
  <c r="AC1407" i="9"/>
  <c r="AB1407" i="9"/>
  <c r="AA1407" i="9"/>
  <c r="Z1407" i="9"/>
  <c r="Y1407" i="9"/>
  <c r="X1407" i="9"/>
  <c r="W1407" i="9"/>
  <c r="V1407" i="9"/>
  <c r="U1407" i="9"/>
  <c r="T1407" i="9"/>
  <c r="S1407" i="9"/>
  <c r="R1407" i="9"/>
  <c r="Q1407" i="9"/>
  <c r="P1407" i="9"/>
  <c r="O1407" i="9"/>
  <c r="M1407" i="9"/>
  <c r="N1407" i="9" s="1"/>
  <c r="AC1406" i="9"/>
  <c r="AA1406" i="9"/>
  <c r="Y1406" i="9"/>
  <c r="W1406" i="9"/>
  <c r="U1406" i="9"/>
  <c r="S1406" i="9"/>
  <c r="Q1406" i="9"/>
  <c r="O1406" i="9"/>
  <c r="M1406" i="9"/>
  <c r="AC1405" i="9"/>
  <c r="AB1405" i="9"/>
  <c r="AA1405" i="9"/>
  <c r="Z1405" i="9"/>
  <c r="Y1405" i="9"/>
  <c r="X1405" i="9"/>
  <c r="W1405" i="9"/>
  <c r="V1405" i="9"/>
  <c r="U1405" i="9"/>
  <c r="T1405" i="9"/>
  <c r="S1405" i="9"/>
  <c r="R1405" i="9"/>
  <c r="Q1405" i="9"/>
  <c r="P1405" i="9"/>
  <c r="O1405" i="9"/>
  <c r="M1405" i="9"/>
  <c r="N1405" i="9" s="1"/>
  <c r="AC1404" i="9"/>
  <c r="AB1404" i="9"/>
  <c r="AA1404" i="9"/>
  <c r="Z1404" i="9"/>
  <c r="Y1404" i="9"/>
  <c r="X1404" i="9"/>
  <c r="W1404" i="9"/>
  <c r="V1404" i="9"/>
  <c r="U1404" i="9"/>
  <c r="T1404" i="9"/>
  <c r="S1404" i="9"/>
  <c r="R1404" i="9"/>
  <c r="Q1404" i="9"/>
  <c r="P1404" i="9"/>
  <c r="O1404" i="9"/>
  <c r="M1404" i="9"/>
  <c r="N1404" i="9" s="1"/>
  <c r="AC1403" i="9"/>
  <c r="AB1403" i="9"/>
  <c r="AA1403" i="9"/>
  <c r="Z1403" i="9"/>
  <c r="Y1403" i="9"/>
  <c r="X1403" i="9"/>
  <c r="W1403" i="9"/>
  <c r="V1403" i="9"/>
  <c r="U1403" i="9"/>
  <c r="T1403" i="9"/>
  <c r="S1403" i="9"/>
  <c r="R1403" i="9"/>
  <c r="Q1403" i="9"/>
  <c r="P1403" i="9"/>
  <c r="O1403" i="9"/>
  <c r="M1403" i="9"/>
  <c r="N1403" i="9" s="1"/>
  <c r="AC1402" i="9"/>
  <c r="AB1402" i="9"/>
  <c r="AA1402" i="9"/>
  <c r="Z1402" i="9"/>
  <c r="Y1402" i="9"/>
  <c r="X1402" i="9"/>
  <c r="W1402" i="9"/>
  <c r="V1402" i="9"/>
  <c r="U1402" i="9"/>
  <c r="T1402" i="9"/>
  <c r="S1402" i="9"/>
  <c r="R1402" i="9"/>
  <c r="Q1402" i="9"/>
  <c r="P1402" i="9"/>
  <c r="O1402" i="9"/>
  <c r="M1402" i="9"/>
  <c r="AC1401" i="9"/>
  <c r="AB1401" i="9"/>
  <c r="AA1401" i="9"/>
  <c r="AA1399" i="9" s="1"/>
  <c r="Z1401" i="9"/>
  <c r="Y1401" i="9"/>
  <c r="Y1399" i="9" s="1"/>
  <c r="X1401" i="9"/>
  <c r="W1401" i="9"/>
  <c r="W1399" i="9" s="1"/>
  <c r="V1401" i="9"/>
  <c r="U1401" i="9"/>
  <c r="U1399" i="9" s="1"/>
  <c r="T1401" i="9"/>
  <c r="S1401" i="9"/>
  <c r="S1399" i="9" s="1"/>
  <c r="R1401" i="9"/>
  <c r="Q1401" i="9"/>
  <c r="Q1399" i="9" s="1"/>
  <c r="P1401" i="9"/>
  <c r="O1401" i="9"/>
  <c r="O1399" i="9" s="1"/>
  <c r="N1401" i="9"/>
  <c r="M1401" i="9"/>
  <c r="AC1400" i="9"/>
  <c r="AB1400" i="9"/>
  <c r="AA1400" i="9"/>
  <c r="Z1400" i="9"/>
  <c r="Y1400" i="9"/>
  <c r="X1400" i="9"/>
  <c r="W1400" i="9"/>
  <c r="V1400" i="9"/>
  <c r="U1400" i="9"/>
  <c r="T1400" i="9"/>
  <c r="S1400" i="9"/>
  <c r="R1400" i="9"/>
  <c r="Q1400" i="9"/>
  <c r="P1400" i="9"/>
  <c r="O1400" i="9"/>
  <c r="M1400" i="9"/>
  <c r="N1400" i="9" s="1"/>
  <c r="N1399" i="9" s="1"/>
  <c r="AC1399" i="9"/>
  <c r="AB1399" i="9"/>
  <c r="Z1399" i="9"/>
  <c r="X1399" i="9"/>
  <c r="V1399" i="9"/>
  <c r="T1399" i="9"/>
  <c r="R1399" i="9"/>
  <c r="P1399" i="9"/>
  <c r="M1399" i="9"/>
  <c r="AC1398" i="9"/>
  <c r="AB1398" i="9"/>
  <c r="AA1398" i="9"/>
  <c r="Z1398" i="9"/>
  <c r="Y1398" i="9"/>
  <c r="X1398" i="9"/>
  <c r="W1398" i="9"/>
  <c r="V1398" i="9"/>
  <c r="U1398" i="9"/>
  <c r="T1398" i="9"/>
  <c r="S1398" i="9"/>
  <c r="R1398" i="9"/>
  <c r="Q1398" i="9"/>
  <c r="P1398" i="9"/>
  <c r="O1398" i="9"/>
  <c r="M1398" i="9"/>
  <c r="N1398" i="9" s="1"/>
  <c r="AC1397" i="9"/>
  <c r="AB1397" i="9"/>
  <c r="AA1397" i="9"/>
  <c r="Z1397" i="9"/>
  <c r="Y1397" i="9"/>
  <c r="X1397" i="9"/>
  <c r="W1397" i="9"/>
  <c r="V1397" i="9"/>
  <c r="U1397" i="9"/>
  <c r="T1397" i="9"/>
  <c r="S1397" i="9"/>
  <c r="R1397" i="9"/>
  <c r="Q1397" i="9"/>
  <c r="P1397" i="9"/>
  <c r="O1397" i="9"/>
  <c r="M1397" i="9"/>
  <c r="N1397" i="9" s="1"/>
  <c r="AC1396" i="9"/>
  <c r="AB1396" i="9"/>
  <c r="AB1395" i="9" s="1"/>
  <c r="AA1396" i="9"/>
  <c r="Z1396" i="9"/>
  <c r="Z1395" i="9" s="1"/>
  <c r="Y1396" i="9"/>
  <c r="X1396" i="9"/>
  <c r="X1395" i="9" s="1"/>
  <c r="W1396" i="9"/>
  <c r="V1396" i="9"/>
  <c r="V1395" i="9" s="1"/>
  <c r="U1396" i="9"/>
  <c r="T1396" i="9"/>
  <c r="T1395" i="9" s="1"/>
  <c r="S1396" i="9"/>
  <c r="R1396" i="9"/>
  <c r="R1395" i="9" s="1"/>
  <c r="Q1396" i="9"/>
  <c r="P1396" i="9"/>
  <c r="P1395" i="9" s="1"/>
  <c r="O1396" i="9"/>
  <c r="N1396" i="9"/>
  <c r="M1396" i="9"/>
  <c r="AC1395" i="9"/>
  <c r="AA1395" i="9"/>
  <c r="Y1395" i="9"/>
  <c r="W1395" i="9"/>
  <c r="U1395" i="9"/>
  <c r="S1395" i="9"/>
  <c r="Q1395" i="9"/>
  <c r="O1395" i="9"/>
  <c r="M1395" i="9"/>
  <c r="AC1394" i="9"/>
  <c r="AB1394" i="9"/>
  <c r="AA1394" i="9"/>
  <c r="AA1392" i="9" s="1"/>
  <c r="Z1394" i="9"/>
  <c r="Y1394" i="9"/>
  <c r="Y1392" i="9" s="1"/>
  <c r="X1394" i="9"/>
  <c r="W1394" i="9"/>
  <c r="W1392" i="9" s="1"/>
  <c r="V1394" i="9"/>
  <c r="U1394" i="9"/>
  <c r="U1392" i="9" s="1"/>
  <c r="T1394" i="9"/>
  <c r="S1394" i="9"/>
  <c r="S1392" i="9" s="1"/>
  <c r="R1394" i="9"/>
  <c r="Q1394" i="9"/>
  <c r="Q1392" i="9" s="1"/>
  <c r="P1394" i="9"/>
  <c r="O1394" i="9"/>
  <c r="O1392" i="9" s="1"/>
  <c r="N1394" i="9"/>
  <c r="M1394" i="9"/>
  <c r="AC1393" i="9"/>
  <c r="AB1393" i="9"/>
  <c r="AA1393" i="9"/>
  <c r="Z1393" i="9"/>
  <c r="Y1393" i="9"/>
  <c r="X1393" i="9"/>
  <c r="W1393" i="9"/>
  <c r="V1393" i="9"/>
  <c r="U1393" i="9"/>
  <c r="T1393" i="9"/>
  <c r="S1393" i="9"/>
  <c r="R1393" i="9"/>
  <c r="Q1393" i="9"/>
  <c r="P1393" i="9"/>
  <c r="O1393" i="9"/>
  <c r="M1393" i="9"/>
  <c r="N1393" i="9" s="1"/>
  <c r="N1392" i="9" s="1"/>
  <c r="AC1392" i="9"/>
  <c r="AB1392" i="9"/>
  <c r="Z1392" i="9"/>
  <c r="X1392" i="9"/>
  <c r="V1392" i="9"/>
  <c r="T1392" i="9"/>
  <c r="R1392" i="9"/>
  <c r="P1392" i="9"/>
  <c r="M1392" i="9"/>
  <c r="AC1390" i="9"/>
  <c r="AB1390" i="9"/>
  <c r="AA1390" i="9"/>
  <c r="Z1390" i="9"/>
  <c r="Z1387" i="9" s="1"/>
  <c r="Y1390" i="9"/>
  <c r="X1390" i="9"/>
  <c r="W1390" i="9"/>
  <c r="V1390" i="9"/>
  <c r="V1387" i="9" s="1"/>
  <c r="U1390" i="9"/>
  <c r="T1390" i="9"/>
  <c r="S1390" i="9"/>
  <c r="R1390" i="9"/>
  <c r="R1387" i="9" s="1"/>
  <c r="Q1390" i="9"/>
  <c r="P1390" i="9"/>
  <c r="O1390" i="9"/>
  <c r="N1390" i="9"/>
  <c r="M1390" i="9"/>
  <c r="AC1389" i="9"/>
  <c r="AB1389" i="9"/>
  <c r="AA1389" i="9"/>
  <c r="Z1389" i="9"/>
  <c r="Y1389" i="9"/>
  <c r="X1389" i="9"/>
  <c r="W1389" i="9"/>
  <c r="V1389" i="9"/>
  <c r="U1389" i="9"/>
  <c r="T1389" i="9"/>
  <c r="S1389" i="9"/>
  <c r="R1389" i="9"/>
  <c r="Q1389" i="9"/>
  <c r="P1389" i="9"/>
  <c r="O1389" i="9"/>
  <c r="M1389" i="9"/>
  <c r="N1389" i="9" s="1"/>
  <c r="AC1388" i="9"/>
  <c r="AB1388" i="9"/>
  <c r="AA1388" i="9"/>
  <c r="AA1387" i="9" s="1"/>
  <c r="Z1388" i="9"/>
  <c r="Y1388" i="9"/>
  <c r="Y1387" i="9" s="1"/>
  <c r="X1388" i="9"/>
  <c r="W1388" i="9"/>
  <c r="W1387" i="9" s="1"/>
  <c r="V1388" i="9"/>
  <c r="U1388" i="9"/>
  <c r="U1387" i="9" s="1"/>
  <c r="T1388" i="9"/>
  <c r="S1388" i="9"/>
  <c r="S1387" i="9" s="1"/>
  <c r="R1388" i="9"/>
  <c r="Q1388" i="9"/>
  <c r="Q1387" i="9" s="1"/>
  <c r="P1388" i="9"/>
  <c r="O1388" i="9"/>
  <c r="O1387" i="9" s="1"/>
  <c r="N1388" i="9"/>
  <c r="M1388" i="9"/>
  <c r="AC1387" i="9"/>
  <c r="AB1387" i="9"/>
  <c r="X1387" i="9"/>
  <c r="T1387" i="9"/>
  <c r="P1387" i="9"/>
  <c r="M1387" i="9"/>
  <c r="AC1386" i="9"/>
  <c r="AB1386" i="9"/>
  <c r="AB1383" i="9" s="1"/>
  <c r="AA1386" i="9"/>
  <c r="Z1386" i="9"/>
  <c r="Z1383" i="9" s="1"/>
  <c r="Y1386" i="9"/>
  <c r="X1386" i="9"/>
  <c r="X1383" i="9" s="1"/>
  <c r="W1386" i="9"/>
  <c r="V1386" i="9"/>
  <c r="V1383" i="9" s="1"/>
  <c r="U1386" i="9"/>
  <c r="T1386" i="9"/>
  <c r="T1383" i="9" s="1"/>
  <c r="S1386" i="9"/>
  <c r="R1386" i="9"/>
  <c r="R1383" i="9" s="1"/>
  <c r="Q1386" i="9"/>
  <c r="P1386" i="9"/>
  <c r="P1383" i="9" s="1"/>
  <c r="O1386" i="9"/>
  <c r="N1386" i="9"/>
  <c r="M1386" i="9"/>
  <c r="AC1385" i="9"/>
  <c r="AB1385" i="9"/>
  <c r="AA1385" i="9"/>
  <c r="Z1385" i="9"/>
  <c r="Y1385" i="9"/>
  <c r="X1385" i="9"/>
  <c r="W1385" i="9"/>
  <c r="V1385" i="9"/>
  <c r="U1385" i="9"/>
  <c r="T1385" i="9"/>
  <c r="S1385" i="9"/>
  <c r="R1385" i="9"/>
  <c r="Q1385" i="9"/>
  <c r="P1385" i="9"/>
  <c r="O1385" i="9"/>
  <c r="M1385" i="9"/>
  <c r="N1385" i="9" s="1"/>
  <c r="AC1384" i="9"/>
  <c r="AB1384" i="9"/>
  <c r="AA1384" i="9"/>
  <c r="Z1384" i="9"/>
  <c r="Y1384" i="9"/>
  <c r="X1384" i="9"/>
  <c r="W1384" i="9"/>
  <c r="V1384" i="9"/>
  <c r="U1384" i="9"/>
  <c r="T1384" i="9"/>
  <c r="S1384" i="9"/>
  <c r="R1384" i="9"/>
  <c r="Q1384" i="9"/>
  <c r="P1384" i="9"/>
  <c r="O1384" i="9"/>
  <c r="M1384" i="9"/>
  <c r="N1384" i="9" s="1"/>
  <c r="AC1383" i="9"/>
  <c r="AA1383" i="9"/>
  <c r="Y1383" i="9"/>
  <c r="W1383" i="9"/>
  <c r="U1383" i="9"/>
  <c r="S1383" i="9"/>
  <c r="Q1383" i="9"/>
  <c r="O1383" i="9"/>
  <c r="M1383" i="9"/>
  <c r="AC1382" i="9"/>
  <c r="AB1382" i="9"/>
  <c r="AA1382" i="9"/>
  <c r="AA1379" i="9" s="1"/>
  <c r="Z1382" i="9"/>
  <c r="Y1382" i="9"/>
  <c r="X1382" i="9"/>
  <c r="W1382" i="9"/>
  <c r="V1382" i="9"/>
  <c r="U1382" i="9"/>
  <c r="T1382" i="9"/>
  <c r="S1382" i="9"/>
  <c r="R1382" i="9"/>
  <c r="Q1382" i="9"/>
  <c r="P1382" i="9"/>
  <c r="O1382" i="9"/>
  <c r="N1382" i="9"/>
  <c r="M1382" i="9"/>
  <c r="AC1381" i="9"/>
  <c r="AB1381" i="9"/>
  <c r="AA1381" i="9"/>
  <c r="Z1381" i="9"/>
  <c r="Y1381" i="9"/>
  <c r="X1381" i="9"/>
  <c r="W1381" i="9"/>
  <c r="V1381" i="9"/>
  <c r="U1381" i="9"/>
  <c r="T1381" i="9"/>
  <c r="S1381" i="9"/>
  <c r="R1381" i="9"/>
  <c r="Q1381" i="9"/>
  <c r="P1381" i="9"/>
  <c r="O1381" i="9"/>
  <c r="M1381" i="9"/>
  <c r="N1381" i="9" s="1"/>
  <c r="AC1380" i="9"/>
  <c r="AB1380" i="9"/>
  <c r="AB1379" i="9" s="1"/>
  <c r="AA1380" i="9"/>
  <c r="Z1380" i="9"/>
  <c r="Z1379" i="9" s="1"/>
  <c r="Y1380" i="9"/>
  <c r="X1380" i="9"/>
  <c r="X1379" i="9" s="1"/>
  <c r="W1380" i="9"/>
  <c r="V1380" i="9"/>
  <c r="V1379" i="9" s="1"/>
  <c r="U1380" i="9"/>
  <c r="T1380" i="9"/>
  <c r="T1379" i="9" s="1"/>
  <c r="S1380" i="9"/>
  <c r="R1380" i="9"/>
  <c r="R1379" i="9" s="1"/>
  <c r="Q1380" i="9"/>
  <c r="P1380" i="9"/>
  <c r="P1379" i="9" s="1"/>
  <c r="O1380" i="9"/>
  <c r="N1380" i="9"/>
  <c r="M1380" i="9"/>
  <c r="AC1379" i="9"/>
  <c r="Y1379" i="9"/>
  <c r="W1379" i="9"/>
  <c r="U1379" i="9"/>
  <c r="S1379" i="9"/>
  <c r="Q1379" i="9"/>
  <c r="O1379" i="9"/>
  <c r="M1379" i="9"/>
  <c r="AC1377" i="9"/>
  <c r="AB1377" i="9"/>
  <c r="AA1377" i="9"/>
  <c r="AA1373" i="9" s="1"/>
  <c r="Z1377" i="9"/>
  <c r="Y1377" i="9"/>
  <c r="Y1373" i="9" s="1"/>
  <c r="X1377" i="9"/>
  <c r="W1377" i="9"/>
  <c r="W1373" i="9" s="1"/>
  <c r="V1377" i="9"/>
  <c r="U1377" i="9"/>
  <c r="U1373" i="9" s="1"/>
  <c r="T1377" i="9"/>
  <c r="S1377" i="9"/>
  <c r="S1373" i="9" s="1"/>
  <c r="R1377" i="9"/>
  <c r="Q1377" i="9"/>
  <c r="Q1373" i="9" s="1"/>
  <c r="P1377" i="9"/>
  <c r="O1377" i="9"/>
  <c r="O1373" i="9" s="1"/>
  <c r="N1377" i="9"/>
  <c r="M1377" i="9"/>
  <c r="AC1376" i="9"/>
  <c r="AB1376" i="9"/>
  <c r="AA1376" i="9"/>
  <c r="Z1376" i="9"/>
  <c r="Y1376" i="9"/>
  <c r="X1376" i="9"/>
  <c r="W1376" i="9"/>
  <c r="V1376" i="9"/>
  <c r="U1376" i="9"/>
  <c r="T1376" i="9"/>
  <c r="S1376" i="9"/>
  <c r="R1376" i="9"/>
  <c r="Q1376" i="9"/>
  <c r="P1376" i="9"/>
  <c r="O1376" i="9"/>
  <c r="M1376" i="9"/>
  <c r="N1376" i="9" s="1"/>
  <c r="AC1375" i="9"/>
  <c r="AB1375" i="9"/>
  <c r="AA1375" i="9"/>
  <c r="Z1375" i="9"/>
  <c r="Y1375" i="9"/>
  <c r="X1375" i="9"/>
  <c r="W1375" i="9"/>
  <c r="V1375" i="9"/>
  <c r="U1375" i="9"/>
  <c r="T1375" i="9"/>
  <c r="S1375" i="9"/>
  <c r="R1375" i="9"/>
  <c r="Q1375" i="9"/>
  <c r="P1375" i="9"/>
  <c r="O1375" i="9"/>
  <c r="M1375" i="9"/>
  <c r="N1375" i="9" s="1"/>
  <c r="AC1374" i="9"/>
  <c r="AB1374" i="9"/>
  <c r="AA1374" i="9"/>
  <c r="Z1374" i="9"/>
  <c r="Y1374" i="9"/>
  <c r="X1374" i="9"/>
  <c r="W1374" i="9"/>
  <c r="V1374" i="9"/>
  <c r="U1374" i="9"/>
  <c r="T1374" i="9"/>
  <c r="S1374" i="9"/>
  <c r="R1374" i="9"/>
  <c r="Q1374" i="9"/>
  <c r="P1374" i="9"/>
  <c r="O1374" i="9"/>
  <c r="M1374" i="9"/>
  <c r="N1374" i="9" s="1"/>
  <c r="N1373" i="9" s="1"/>
  <c r="AC1373" i="9"/>
  <c r="AB1373" i="9"/>
  <c r="Z1373" i="9"/>
  <c r="X1373" i="9"/>
  <c r="V1373" i="9"/>
  <c r="T1373" i="9"/>
  <c r="R1373" i="9"/>
  <c r="P1373" i="9"/>
  <c r="M1373" i="9"/>
  <c r="AC1372" i="9"/>
  <c r="AB1372" i="9"/>
  <c r="AB1368" i="9" s="1"/>
  <c r="AA1372" i="9"/>
  <c r="Z1372" i="9"/>
  <c r="Z1368" i="9" s="1"/>
  <c r="Y1372" i="9"/>
  <c r="X1372" i="9"/>
  <c r="X1368" i="9" s="1"/>
  <c r="W1372" i="9"/>
  <c r="V1372" i="9"/>
  <c r="V1368" i="9" s="1"/>
  <c r="U1372" i="9"/>
  <c r="T1372" i="9"/>
  <c r="T1368" i="9" s="1"/>
  <c r="S1372" i="9"/>
  <c r="R1372" i="9"/>
  <c r="R1368" i="9" s="1"/>
  <c r="Q1372" i="9"/>
  <c r="P1372" i="9"/>
  <c r="P1368" i="9" s="1"/>
  <c r="O1372" i="9"/>
  <c r="N1372" i="9"/>
  <c r="M1372" i="9"/>
  <c r="AC1371" i="9"/>
  <c r="AB1371" i="9"/>
  <c r="AA1371" i="9"/>
  <c r="Z1371" i="9"/>
  <c r="Y1371" i="9"/>
  <c r="X1371" i="9"/>
  <c r="W1371" i="9"/>
  <c r="V1371" i="9"/>
  <c r="U1371" i="9"/>
  <c r="T1371" i="9"/>
  <c r="S1371" i="9"/>
  <c r="R1371" i="9"/>
  <c r="Q1371" i="9"/>
  <c r="P1371" i="9"/>
  <c r="O1371" i="9"/>
  <c r="M1371" i="9"/>
  <c r="N1371" i="9" s="1"/>
  <c r="AC1370" i="9"/>
  <c r="AB1370" i="9"/>
  <c r="AA1370" i="9"/>
  <c r="Z1370" i="9"/>
  <c r="Y1370" i="9"/>
  <c r="X1370" i="9"/>
  <c r="W1370" i="9"/>
  <c r="V1370" i="9"/>
  <c r="U1370" i="9"/>
  <c r="T1370" i="9"/>
  <c r="S1370" i="9"/>
  <c r="R1370" i="9"/>
  <c r="Q1370" i="9"/>
  <c r="P1370" i="9"/>
  <c r="O1370" i="9"/>
  <c r="M1370" i="9"/>
  <c r="N1370" i="9" s="1"/>
  <c r="AC1369" i="9"/>
  <c r="AB1369" i="9"/>
  <c r="AA1369" i="9"/>
  <c r="Z1369" i="9"/>
  <c r="Y1369" i="9"/>
  <c r="X1369" i="9"/>
  <c r="W1369" i="9"/>
  <c r="V1369" i="9"/>
  <c r="U1369" i="9"/>
  <c r="T1369" i="9"/>
  <c r="S1369" i="9"/>
  <c r="R1369" i="9"/>
  <c r="Q1369" i="9"/>
  <c r="P1369" i="9"/>
  <c r="O1369" i="9"/>
  <c r="M1369" i="9"/>
  <c r="N1369" i="9" s="1"/>
  <c r="AC1368" i="9"/>
  <c r="AA1368" i="9"/>
  <c r="Y1368" i="9"/>
  <c r="W1368" i="9"/>
  <c r="U1368" i="9"/>
  <c r="S1368" i="9"/>
  <c r="Q1368" i="9"/>
  <c r="O1368" i="9"/>
  <c r="M1368" i="9"/>
  <c r="AC1367" i="9"/>
  <c r="AB1367" i="9"/>
  <c r="AA1367" i="9"/>
  <c r="Z1367" i="9"/>
  <c r="Y1367" i="9"/>
  <c r="X1367" i="9"/>
  <c r="W1367" i="9"/>
  <c r="V1367" i="9"/>
  <c r="U1367" i="9"/>
  <c r="T1367" i="9"/>
  <c r="S1367" i="9"/>
  <c r="R1367" i="9"/>
  <c r="Q1367" i="9"/>
  <c r="P1367" i="9"/>
  <c r="O1367" i="9"/>
  <c r="M1367" i="9"/>
  <c r="N1367" i="9" s="1"/>
  <c r="AC1366" i="9"/>
  <c r="AB1366" i="9"/>
  <c r="AA1366" i="9"/>
  <c r="Z1366" i="9"/>
  <c r="Y1366" i="9"/>
  <c r="X1366" i="9"/>
  <c r="W1366" i="9"/>
  <c r="V1366" i="9"/>
  <c r="U1366" i="9"/>
  <c r="T1366" i="9"/>
  <c r="S1366" i="9"/>
  <c r="R1366" i="9"/>
  <c r="Q1366" i="9"/>
  <c r="P1366" i="9"/>
  <c r="O1366" i="9"/>
  <c r="M1366" i="9"/>
  <c r="N1366" i="9" s="1"/>
  <c r="AC1365" i="9"/>
  <c r="AB1365" i="9"/>
  <c r="AA1365" i="9"/>
  <c r="AA1363" i="9" s="1"/>
  <c r="Z1365" i="9"/>
  <c r="Y1365" i="9"/>
  <c r="Y1363" i="9" s="1"/>
  <c r="X1365" i="9"/>
  <c r="W1365" i="9"/>
  <c r="W1363" i="9" s="1"/>
  <c r="V1365" i="9"/>
  <c r="U1365" i="9"/>
  <c r="U1363" i="9" s="1"/>
  <c r="T1365" i="9"/>
  <c r="S1365" i="9"/>
  <c r="S1363" i="9" s="1"/>
  <c r="R1365" i="9"/>
  <c r="Q1365" i="9"/>
  <c r="P1365" i="9"/>
  <c r="O1365" i="9"/>
  <c r="N1365" i="9"/>
  <c r="M1365" i="9"/>
  <c r="AC1364" i="9"/>
  <c r="AB1364" i="9"/>
  <c r="AA1364" i="9"/>
  <c r="Z1364" i="9"/>
  <c r="Y1364" i="9"/>
  <c r="X1364" i="9"/>
  <c r="W1364" i="9"/>
  <c r="V1364" i="9"/>
  <c r="U1364" i="9"/>
  <c r="T1364" i="9"/>
  <c r="S1364" i="9"/>
  <c r="R1364" i="9"/>
  <c r="Q1364" i="9"/>
  <c r="P1364" i="9"/>
  <c r="P1363" i="9" s="1"/>
  <c r="O1364" i="9"/>
  <c r="M1364" i="9"/>
  <c r="N1364" i="9" s="1"/>
  <c r="AC1363" i="9"/>
  <c r="AB1363" i="9"/>
  <c r="Z1363" i="9"/>
  <c r="X1363" i="9"/>
  <c r="V1363" i="9"/>
  <c r="T1363" i="9"/>
  <c r="R1363" i="9"/>
  <c r="M1363" i="9"/>
  <c r="M1518" i="9" s="1"/>
  <c r="M1360" i="9"/>
  <c r="M1359" i="9"/>
  <c r="M1358" i="9"/>
  <c r="O1363" i="9" l="1"/>
  <c r="Q1363" i="9"/>
  <c r="N1383" i="9"/>
  <c r="N1406" i="9"/>
  <c r="N1426" i="9"/>
  <c r="N1465" i="9"/>
  <c r="O1004" i="10"/>
  <c r="U1551" i="10"/>
  <c r="AB818" i="10"/>
  <c r="P830" i="10"/>
  <c r="R830" i="10"/>
  <c r="T830" i="10"/>
  <c r="T845" i="10"/>
  <c r="V845" i="10"/>
  <c r="X845" i="10"/>
  <c r="Z845" i="10"/>
  <c r="AB845" i="10"/>
  <c r="AC861" i="10"/>
  <c r="Y1336" i="10"/>
  <c r="AA1336" i="10"/>
  <c r="P1402" i="10"/>
  <c r="R1402" i="10"/>
  <c r="T1402" i="10"/>
  <c r="V1402" i="10"/>
  <c r="X1402" i="10"/>
  <c r="Z1402" i="10"/>
  <c r="AB1402" i="10"/>
  <c r="P1414" i="10"/>
  <c r="R1414" i="10"/>
  <c r="T1414" i="10"/>
  <c r="V1414" i="10"/>
  <c r="X1414" i="10"/>
  <c r="Z1414" i="10"/>
  <c r="AB1414" i="10"/>
  <c r="P1426" i="10"/>
  <c r="R1426" i="10"/>
  <c r="T1426" i="10"/>
  <c r="V1426" i="10"/>
  <c r="X1426" i="10"/>
  <c r="Z1426" i="10"/>
  <c r="AB1426" i="10"/>
  <c r="N1498" i="9"/>
  <c r="AA1498" i="9"/>
  <c r="R1551" i="10"/>
  <c r="Z1551" i="10"/>
  <c r="X799" i="10"/>
  <c r="Y814" i="10"/>
  <c r="AA814" i="10"/>
  <c r="U823" i="10"/>
  <c r="W823" i="10"/>
  <c r="Y823" i="10"/>
  <c r="AA823" i="10"/>
  <c r="AB833" i="10"/>
  <c r="AB851" i="10"/>
  <c r="O1022" i="10"/>
  <c r="Q1022" i="10"/>
  <c r="O1029" i="10"/>
  <c r="Q1029" i="10"/>
  <c r="W1518" i="10"/>
  <c r="N1342" i="10"/>
  <c r="N1379" i="9"/>
  <c r="N1395" i="9"/>
  <c r="N1423" i="9"/>
  <c r="N1429" i="9"/>
  <c r="N1495" i="9"/>
  <c r="N1501" i="9"/>
  <c r="V1551" i="10"/>
  <c r="Q1551" i="10"/>
  <c r="AB1551" i="10"/>
  <c r="N1387" i="9"/>
  <c r="N1417" i="9"/>
  <c r="S1432" i="9"/>
  <c r="N1457" i="9"/>
  <c r="N1461" i="9"/>
  <c r="N1470" i="9"/>
  <c r="N1484" i="9"/>
  <c r="O1551" i="10"/>
  <c r="N860" i="10"/>
  <c r="P1036" i="10"/>
  <c r="T1039" i="10"/>
  <c r="T1046" i="10"/>
  <c r="T1060" i="10"/>
  <c r="AC1061" i="10"/>
  <c r="AC1062" i="10"/>
  <c r="Y1518" i="10"/>
  <c r="AA1518" i="10"/>
  <c r="N1305" i="10"/>
  <c r="N1317" i="10"/>
  <c r="S1354" i="10"/>
  <c r="O1518" i="10"/>
  <c r="S1518" i="10"/>
  <c r="U1518" i="10"/>
  <c r="AC815" i="10"/>
  <c r="AC839" i="10"/>
  <c r="AC859" i="10"/>
  <c r="AC874" i="10"/>
  <c r="AC886" i="10"/>
  <c r="Y1039" i="10"/>
  <c r="V1518" i="10"/>
  <c r="X1518" i="10"/>
  <c r="Z1518" i="10"/>
  <c r="AB1518" i="10"/>
  <c r="N1290" i="10"/>
  <c r="N1295" i="10"/>
  <c r="N1339" i="10"/>
  <c r="N1345" i="10"/>
  <c r="N1351" i="10"/>
  <c r="P1518" i="10"/>
  <c r="N1379" i="10"/>
  <c r="N1395" i="10"/>
  <c r="N1406" i="10"/>
  <c r="N1414" i="10"/>
  <c r="N1426" i="10"/>
  <c r="N1551" i="11"/>
  <c r="Z1038" i="11"/>
  <c r="Q1075" i="11"/>
  <c r="N1392" i="10"/>
  <c r="N1420" i="10"/>
  <c r="AB1059" i="11"/>
  <c r="R1069" i="11"/>
  <c r="P1070" i="11"/>
  <c r="Q1070" i="11" s="1"/>
  <c r="N1402" i="10"/>
  <c r="AC1222" i="10"/>
  <c r="N1222" i="10"/>
  <c r="N1221" i="10" s="1"/>
  <c r="N1218" i="10"/>
  <c r="N1217" i="10" s="1"/>
  <c r="AC1192" i="10"/>
  <c r="N1185" i="10"/>
  <c r="N1187" i="10"/>
  <c r="AC1187" i="10" s="1"/>
  <c r="W1054" i="10"/>
  <c r="T1053" i="10"/>
  <c r="AC1056" i="10"/>
  <c r="AC1055" i="10"/>
  <c r="AC1054" i="10"/>
  <c r="W1033" i="10"/>
  <c r="AC1033" i="10" s="1"/>
  <c r="U1032" i="10"/>
  <c r="X1032" i="10" s="1"/>
  <c r="AA1032" i="10" s="1"/>
  <c r="AC1035" i="10"/>
  <c r="AC1034" i="10"/>
  <c r="S1031" i="10"/>
  <c r="T1032" i="10"/>
  <c r="T1025" i="10"/>
  <c r="P500" i="10"/>
  <c r="P504" i="10" s="1"/>
  <c r="S1024" i="10"/>
  <c r="W1026" i="10"/>
  <c r="AC1028" i="10"/>
  <c r="AC1027" i="10"/>
  <c r="Q500" i="10"/>
  <c r="Q504" i="10" s="1"/>
  <c r="AC1026" i="10"/>
  <c r="S500" i="10"/>
  <c r="S504" i="10" s="1"/>
  <c r="U500" i="10"/>
  <c r="U504" i="10" s="1"/>
  <c r="X500" i="10"/>
  <c r="X504" i="10" s="1"/>
  <c r="Z500" i="10"/>
  <c r="Z504" i="10" s="1"/>
  <c r="AC500" i="10"/>
  <c r="AC504" i="10" s="1"/>
  <c r="W500" i="10"/>
  <c r="W504" i="10" s="1"/>
  <c r="R500" i="10"/>
  <c r="R504" i="10" s="1"/>
  <c r="T500" i="10"/>
  <c r="T504" i="10" s="1"/>
  <c r="V500" i="10"/>
  <c r="V504" i="10" s="1"/>
  <c r="M500" i="10"/>
  <c r="M504" i="10" s="1"/>
  <c r="N813" i="10"/>
  <c r="AC813" i="10" s="1"/>
  <c r="M810" i="10"/>
  <c r="AC811" i="10"/>
  <c r="AB228" i="10"/>
  <c r="AC807" i="10"/>
  <c r="Q228" i="10"/>
  <c r="N805" i="10"/>
  <c r="AC805" i="10" s="1"/>
  <c r="P228" i="10"/>
  <c r="T228" i="10"/>
  <c r="W228" i="10"/>
  <c r="X228" i="10"/>
  <c r="X1551" i="10"/>
  <c r="AC802" i="10"/>
  <c r="AC800" i="10"/>
  <c r="P1551" i="10"/>
  <c r="P794" i="10"/>
  <c r="P1004" i="10" s="1"/>
  <c r="T1551" i="10"/>
  <c r="W1551" i="10"/>
  <c r="W794" i="10"/>
  <c r="Y1551" i="10"/>
  <c r="AA1551" i="10"/>
  <c r="AA794" i="10"/>
  <c r="Z794" i="10"/>
  <c r="Y794" i="10"/>
  <c r="X794" i="10"/>
  <c r="S1551" i="10"/>
  <c r="S794" i="10"/>
  <c r="U794" i="10"/>
  <c r="T794" i="10"/>
  <c r="AC796" i="10"/>
  <c r="M789" i="10"/>
  <c r="M228" i="10"/>
  <c r="Q1076" i="11"/>
  <c r="R1076" i="11" s="1"/>
  <c r="S1076" i="11" s="1"/>
  <c r="Z1052" i="11"/>
  <c r="Z1031" i="11"/>
  <c r="AB1031" i="11" s="1"/>
  <c r="AA1031" i="11"/>
  <c r="S1009" i="11"/>
  <c r="N1004" i="11"/>
  <c r="AC1551" i="11"/>
  <c r="AC1523" i="9"/>
  <c r="AC1548" i="9" s="1"/>
  <c r="N1487" i="9"/>
  <c r="N1477" i="9"/>
  <c r="N1473" i="9"/>
  <c r="N1451" i="9"/>
  <c r="N1441" i="9"/>
  <c r="N1402" i="9"/>
  <c r="N1368" i="9"/>
  <c r="Y500" i="10"/>
  <c r="Y504" i="10" s="1"/>
  <c r="AA500" i="10"/>
  <c r="AA504" i="10" s="1"/>
  <c r="AB500" i="10"/>
  <c r="AB504" i="10" s="1"/>
  <c r="Q1072" i="11"/>
  <c r="T1077" i="11"/>
  <c r="P1072" i="11"/>
  <c r="U1078" i="11"/>
  <c r="S1069" i="11"/>
  <c r="P1071" i="11"/>
  <c r="Q1071" i="11" s="1"/>
  <c r="O1072" i="11"/>
  <c r="V1078" i="11"/>
  <c r="T1069" i="11"/>
  <c r="U1079" i="11"/>
  <c r="R1075" i="11"/>
  <c r="U1080" i="11"/>
  <c r="S1077" i="11"/>
  <c r="O1068" i="11"/>
  <c r="V1080" i="11"/>
  <c r="S1043" i="11"/>
  <c r="T1044" i="11"/>
  <c r="T1043" i="11" s="1"/>
  <c r="S1050" i="11"/>
  <c r="T1051" i="11"/>
  <c r="U1051" i="11" s="1"/>
  <c r="U1050" i="11" s="1"/>
  <c r="X1024" i="11"/>
  <c r="Z1024" i="11" s="1"/>
  <c r="AB1024" i="11" s="1"/>
  <c r="S1029" i="11"/>
  <c r="AC1059" i="11"/>
  <c r="Y1052" i="11"/>
  <c r="AA1052" i="11" s="1"/>
  <c r="AC1053" i="11"/>
  <c r="AC1060" i="11"/>
  <c r="AB1052" i="11"/>
  <c r="P1015" i="11"/>
  <c r="S1022" i="11"/>
  <c r="T1023" i="11"/>
  <c r="U1030" i="11"/>
  <c r="T1036" i="11"/>
  <c r="U1037" i="11"/>
  <c r="V1058" i="11"/>
  <c r="U1023" i="11"/>
  <c r="U1022" i="11" s="1"/>
  <c r="AC1046" i="11"/>
  <c r="T1057" i="11"/>
  <c r="W1058" i="11"/>
  <c r="W1057" i="11" s="1"/>
  <c r="AB1038" i="11"/>
  <c r="AC1038" i="11" s="1"/>
  <c r="T1009" i="11"/>
  <c r="U1009" i="11" s="1"/>
  <c r="R1012" i="11"/>
  <c r="Q1013" i="11"/>
  <c r="R1013" i="11" s="1"/>
  <c r="S1011" i="11"/>
  <c r="R1010" i="11"/>
  <c r="S1012" i="11"/>
  <c r="P1008" i="11"/>
  <c r="AC863" i="11"/>
  <c r="AC1004" i="11" s="1"/>
  <c r="Q1432" i="10"/>
  <c r="Q1518" i="10" s="1"/>
  <c r="R1432" i="10"/>
  <c r="T1434" i="10"/>
  <c r="T1432" i="10" s="1"/>
  <c r="N1368" i="10"/>
  <c r="N1518" i="10" s="1"/>
  <c r="R1354" i="10"/>
  <c r="T1356" i="10"/>
  <c r="T1354" i="10" s="1"/>
  <c r="T1518" i="10" s="1"/>
  <c r="AC1265" i="10"/>
  <c r="AC1237" i="10"/>
  <c r="N1238" i="10"/>
  <c r="N1236" i="10" s="1"/>
  <c r="N1240" i="10"/>
  <c r="N1239" i="10" s="1"/>
  <c r="AC1241" i="10"/>
  <c r="N1244" i="10"/>
  <c r="N1242" i="10" s="1"/>
  <c r="N1246" i="10"/>
  <c r="N1245" i="10" s="1"/>
  <c r="AC1249" i="10"/>
  <c r="N1250" i="10"/>
  <c r="N1248" i="10" s="1"/>
  <c r="N1252" i="10"/>
  <c r="N1251" i="10" s="1"/>
  <c r="N1256" i="10"/>
  <c r="N1254" i="10" s="1"/>
  <c r="N1260" i="10"/>
  <c r="N1258" i="10" s="1"/>
  <c r="AC1215" i="10"/>
  <c r="AC1214" i="10" s="1"/>
  <c r="AC1219" i="10"/>
  <c r="AC1223" i="10"/>
  <c r="AC1221" i="10" s="1"/>
  <c r="AC1225" i="10"/>
  <c r="AC1224" i="10" s="1"/>
  <c r="AC1227" i="10"/>
  <c r="AC1229" i="10"/>
  <c r="AC1228" i="10" s="1"/>
  <c r="N1232" i="10"/>
  <c r="N1234" i="10"/>
  <c r="AC1234" i="10" s="1"/>
  <c r="M1214" i="10"/>
  <c r="M1224" i="10"/>
  <c r="M1228" i="10"/>
  <c r="AC1205" i="10"/>
  <c r="N1201" i="10"/>
  <c r="AC1203" i="10"/>
  <c r="AC1201" i="10" s="1"/>
  <c r="AC1207" i="10"/>
  <c r="N1210" i="10"/>
  <c r="N1209" i="10" s="1"/>
  <c r="N1212" i="10"/>
  <c r="AC1212" i="10" s="1"/>
  <c r="AC1186" i="10"/>
  <c r="AC1188" i="10"/>
  <c r="N1191" i="10"/>
  <c r="N1190" i="10" s="1"/>
  <c r="N1193" i="10"/>
  <c r="AC1193" i="10" s="1"/>
  <c r="N1197" i="10"/>
  <c r="N1195" i="10" s="1"/>
  <c r="N1199" i="10"/>
  <c r="AC1199" i="10" s="1"/>
  <c r="M1185" i="10"/>
  <c r="U1086" i="10"/>
  <c r="W1087" i="10"/>
  <c r="U1087" i="10"/>
  <c r="T1086" i="10"/>
  <c r="R1085" i="10"/>
  <c r="R1084" i="10" s="1"/>
  <c r="T1087" i="10"/>
  <c r="V1087" i="10" s="1"/>
  <c r="X1087" i="10" s="1"/>
  <c r="Z1087" i="10" s="1"/>
  <c r="N1069" i="10"/>
  <c r="O1073" i="10"/>
  <c r="Q1073" i="10"/>
  <c r="O1074" i="10"/>
  <c r="Q1074" i="10"/>
  <c r="R1078" i="10"/>
  <c r="R1080" i="10"/>
  <c r="S1080" i="10" s="1"/>
  <c r="O1070" i="10"/>
  <c r="N1071" i="10"/>
  <c r="N1073" i="10"/>
  <c r="P1073" i="10"/>
  <c r="N1074" i="10"/>
  <c r="P1074" i="10"/>
  <c r="N1075" i="10"/>
  <c r="O1076" i="10"/>
  <c r="S1078" i="10"/>
  <c r="R1079" i="10"/>
  <c r="U1024" i="10"/>
  <c r="R1023" i="10"/>
  <c r="R1022" i="10" s="1"/>
  <c r="W1025" i="10"/>
  <c r="Z1025" i="10" s="1"/>
  <c r="N1022" i="10"/>
  <c r="T1024" i="10"/>
  <c r="U1031" i="10"/>
  <c r="W1032" i="10"/>
  <c r="Z1032" i="10" s="1"/>
  <c r="W1039" i="10"/>
  <c r="Z1039" i="10"/>
  <c r="AB1039" i="10"/>
  <c r="V1025" i="10"/>
  <c r="Y1025" i="10" s="1"/>
  <c r="AB1025" i="10" s="1"/>
  <c r="T1031" i="10"/>
  <c r="V1031" i="10"/>
  <c r="X1031" i="10" s="1"/>
  <c r="Z1031" i="10" s="1"/>
  <c r="R1037" i="10"/>
  <c r="R1036" i="10" s="1"/>
  <c r="U1038" i="10"/>
  <c r="W1038" i="10" s="1"/>
  <c r="Y1038" i="10" s="1"/>
  <c r="U1052" i="10"/>
  <c r="W1052" i="10" s="1"/>
  <c r="W1053" i="10"/>
  <c r="Z1053" i="10" s="1"/>
  <c r="W1060" i="10"/>
  <c r="Z1060" i="10"/>
  <c r="U1025" i="10"/>
  <c r="R1030" i="10"/>
  <c r="R1029" i="10" s="1"/>
  <c r="V1032" i="10"/>
  <c r="S1037" i="10"/>
  <c r="S1036" i="10" s="1"/>
  <c r="T1038" i="10"/>
  <c r="V1038" i="10"/>
  <c r="X1038" i="10" s="1"/>
  <c r="Z1038" i="10" s="1"/>
  <c r="U1039" i="10"/>
  <c r="M1043" i="10"/>
  <c r="R1044" i="10"/>
  <c r="R1043" i="10" s="1"/>
  <c r="W1046" i="10"/>
  <c r="Z1046" i="10" s="1"/>
  <c r="AC1047" i="10"/>
  <c r="AC1048" i="10"/>
  <c r="AC1049" i="10"/>
  <c r="U1045" i="10"/>
  <c r="W1045" i="10" s="1"/>
  <c r="Y1045" i="10" s="1"/>
  <c r="V1046" i="10"/>
  <c r="Y1046" i="10" s="1"/>
  <c r="AB1046" i="10" s="1"/>
  <c r="T1052" i="10"/>
  <c r="V1052" i="10" s="1"/>
  <c r="X1052" i="10" s="1"/>
  <c r="U1053" i="10"/>
  <c r="X1053" i="10" s="1"/>
  <c r="AA1053" i="10" s="1"/>
  <c r="R1058" i="10"/>
  <c r="R1057" i="10" s="1"/>
  <c r="U1059" i="10"/>
  <c r="W1059" i="10" s="1"/>
  <c r="Y1059" i="10" s="1"/>
  <c r="V1060" i="10"/>
  <c r="Y1060" i="10" s="1"/>
  <c r="T1045" i="10"/>
  <c r="V1045" i="10" s="1"/>
  <c r="X1045" i="10" s="1"/>
  <c r="Z1045" i="10" s="1"/>
  <c r="U1046" i="10"/>
  <c r="R1051" i="10"/>
  <c r="R1050" i="10" s="1"/>
  <c r="V1053" i="10"/>
  <c r="Y1053" i="10" s="1"/>
  <c r="T1059" i="10"/>
  <c r="U1060" i="10"/>
  <c r="M1008" i="10"/>
  <c r="M1276" i="10" s="1"/>
  <c r="M1280" i="10" s="1"/>
  <c r="N1009" i="10"/>
  <c r="O1009" i="10" s="1"/>
  <c r="P1009" i="10" s="1"/>
  <c r="O1010" i="10"/>
  <c r="P1010" i="10" s="1"/>
  <c r="N1011" i="10"/>
  <c r="O1012" i="10"/>
  <c r="P1012" i="10" s="1"/>
  <c r="N1013" i="10"/>
  <c r="O1013" i="10" s="1"/>
  <c r="O1011" i="10"/>
  <c r="P1011" i="10" s="1"/>
  <c r="N885" i="10"/>
  <c r="N884" i="10" s="1"/>
  <c r="S891" i="10"/>
  <c r="S889" i="10" s="1"/>
  <c r="U891" i="10"/>
  <c r="U889" i="10" s="1"/>
  <c r="W891" i="10"/>
  <c r="W889" i="10" s="1"/>
  <c r="Y891" i="10"/>
  <c r="Y889" i="10" s="1"/>
  <c r="AA891" i="10"/>
  <c r="AA889" i="10" s="1"/>
  <c r="S894" i="10"/>
  <c r="S892" i="10" s="1"/>
  <c r="U894" i="10"/>
  <c r="U892" i="10" s="1"/>
  <c r="W894" i="10"/>
  <c r="W892" i="10" s="1"/>
  <c r="Y894" i="10"/>
  <c r="Y892" i="10" s="1"/>
  <c r="AA894" i="10"/>
  <c r="AA892" i="10" s="1"/>
  <c r="R891" i="10"/>
  <c r="R889" i="10" s="1"/>
  <c r="T891" i="10"/>
  <c r="T889" i="10" s="1"/>
  <c r="V891" i="10"/>
  <c r="V889" i="10" s="1"/>
  <c r="X891" i="10"/>
  <c r="X889" i="10" s="1"/>
  <c r="Z891" i="10"/>
  <c r="Z889" i="10" s="1"/>
  <c r="R894" i="10"/>
  <c r="R892" i="10" s="1"/>
  <c r="T894" i="10"/>
  <c r="T892" i="10" s="1"/>
  <c r="V894" i="10"/>
  <c r="V892" i="10" s="1"/>
  <c r="X894" i="10"/>
  <c r="X892" i="10" s="1"/>
  <c r="Z894" i="10"/>
  <c r="Z892" i="10" s="1"/>
  <c r="AC873" i="10"/>
  <c r="AC872" i="10" s="1"/>
  <c r="R879" i="10"/>
  <c r="R877" i="10" s="1"/>
  <c r="T879" i="10"/>
  <c r="T877" i="10" s="1"/>
  <c r="V879" i="10"/>
  <c r="V877" i="10" s="1"/>
  <c r="X879" i="10"/>
  <c r="X877" i="10" s="1"/>
  <c r="Z879" i="10"/>
  <c r="Z877" i="10" s="1"/>
  <c r="AB879" i="10"/>
  <c r="AB877" i="10" s="1"/>
  <c r="R882" i="10"/>
  <c r="R880" i="10" s="1"/>
  <c r="T882" i="10"/>
  <c r="T880" i="10" s="1"/>
  <c r="V882" i="10"/>
  <c r="V880" i="10" s="1"/>
  <c r="X882" i="10"/>
  <c r="X880" i="10" s="1"/>
  <c r="Z882" i="10"/>
  <c r="Z880" i="10" s="1"/>
  <c r="AB882" i="10"/>
  <c r="AB880" i="10" s="1"/>
  <c r="S879" i="10"/>
  <c r="S877" i="10" s="1"/>
  <c r="U879" i="10"/>
  <c r="U877" i="10" s="1"/>
  <c r="W879" i="10"/>
  <c r="W877" i="10" s="1"/>
  <c r="Y879" i="10"/>
  <c r="Y877" i="10" s="1"/>
  <c r="S882" i="10"/>
  <c r="S880" i="10" s="1"/>
  <c r="U882" i="10"/>
  <c r="U880" i="10" s="1"/>
  <c r="W882" i="10"/>
  <c r="W880" i="10" s="1"/>
  <c r="Y882" i="10"/>
  <c r="Y880" i="10" s="1"/>
  <c r="AC846" i="10"/>
  <c r="N847" i="10"/>
  <c r="AC847" i="10" s="1"/>
  <c r="N849" i="10"/>
  <c r="N848" i="10" s="1"/>
  <c r="AC850" i="10"/>
  <c r="AC852" i="10"/>
  <c r="N853" i="10"/>
  <c r="AC853" i="10" s="1"/>
  <c r="N855" i="10"/>
  <c r="N854" i="10" s="1"/>
  <c r="AC856" i="10"/>
  <c r="AC858" i="10"/>
  <c r="AC857" i="10" s="1"/>
  <c r="AC862" i="10"/>
  <c r="AC860" i="10" s="1"/>
  <c r="Q864" i="10"/>
  <c r="Q863" i="10" s="1"/>
  <c r="Q1004" i="10" s="1"/>
  <c r="S865" i="10"/>
  <c r="S863" i="10" s="1"/>
  <c r="R865" i="10"/>
  <c r="R863" i="10" s="1"/>
  <c r="AC824" i="10"/>
  <c r="N825" i="10"/>
  <c r="AC825" i="10" s="1"/>
  <c r="N827" i="10"/>
  <c r="AC828" i="10"/>
  <c r="N829" i="10"/>
  <c r="AC829" i="10" s="1"/>
  <c r="N831" i="10"/>
  <c r="N830" i="10" s="1"/>
  <c r="AC832" i="10"/>
  <c r="AC834" i="10"/>
  <c r="N835" i="10"/>
  <c r="AC835" i="10" s="1"/>
  <c r="AC836" i="10"/>
  <c r="AC838" i="10"/>
  <c r="AC837" i="10" s="1"/>
  <c r="N841" i="10"/>
  <c r="AC841" i="10" s="1"/>
  <c r="AC842" i="10"/>
  <c r="N843" i="10"/>
  <c r="AC843" i="10" s="1"/>
  <c r="AC812" i="10"/>
  <c r="AC816" i="10"/>
  <c r="N817" i="10"/>
  <c r="AC817" i="10" s="1"/>
  <c r="AC820" i="10"/>
  <c r="N821" i="10"/>
  <c r="N818" i="10" s="1"/>
  <c r="N799" i="10"/>
  <c r="AC795" i="10"/>
  <c r="AC797" i="10"/>
  <c r="N798" i="10"/>
  <c r="N794" i="10" s="1"/>
  <c r="AC801" i="10"/>
  <c r="AC803" i="10"/>
  <c r="N806" i="10"/>
  <c r="AC806" i="10" s="1"/>
  <c r="N808" i="10"/>
  <c r="AC808" i="10" s="1"/>
  <c r="AC790" i="10"/>
  <c r="AC789" i="10" s="1"/>
  <c r="N1521" i="9"/>
  <c r="AC1521" i="9" s="1"/>
  <c r="R1510" i="9"/>
  <c r="T1512" i="9"/>
  <c r="T1510" i="9" s="1"/>
  <c r="N1480" i="9"/>
  <c r="R1432" i="9"/>
  <c r="T1434" i="9"/>
  <c r="T1432" i="9" s="1"/>
  <c r="N1363" i="9"/>
  <c r="AC799" i="10" l="1"/>
  <c r="AC814" i="10"/>
  <c r="AC840" i="10"/>
  <c r="R1518" i="10"/>
  <c r="U1044" i="11"/>
  <c r="U1043" i="11" s="1"/>
  <c r="Q1068" i="11"/>
  <c r="N810" i="10"/>
  <c r="V1009" i="11"/>
  <c r="W1009" i="11" s="1"/>
  <c r="X1009" i="11" s="1"/>
  <c r="Y1009" i="11" s="1"/>
  <c r="Z1009" i="11" s="1"/>
  <c r="S1058" i="10"/>
  <c r="S1057" i="10" s="1"/>
  <c r="AA1059" i="10"/>
  <c r="AB1038" i="10"/>
  <c r="AC1074" i="10"/>
  <c r="AC1073" i="10"/>
  <c r="Y1087" i="10"/>
  <c r="Q1008" i="11"/>
  <c r="R1008" i="11"/>
  <c r="P1068" i="11"/>
  <c r="R1070" i="11"/>
  <c r="S1070" i="11" s="1"/>
  <c r="AC1218" i="10"/>
  <c r="AC1217" i="10" s="1"/>
  <c r="AC1185" i="10"/>
  <c r="Y1052" i="10"/>
  <c r="W1031" i="10"/>
  <c r="Y1031" i="10" s="1"/>
  <c r="AA1031" i="10" s="1"/>
  <c r="S1023" i="10"/>
  <c r="S1022" i="10" s="1"/>
  <c r="R1004" i="10"/>
  <c r="AA1004" i="10"/>
  <c r="V1004" i="10"/>
  <c r="AB1004" i="10"/>
  <c r="Y1004" i="10"/>
  <c r="T1004" i="10"/>
  <c r="X1004" i="10"/>
  <c r="Z1004" i="10"/>
  <c r="W1004" i="10"/>
  <c r="U1004" i="10"/>
  <c r="S1004" i="10"/>
  <c r="AC810" i="10"/>
  <c r="R1072" i="11"/>
  <c r="AC1052" i="11"/>
  <c r="AC1031" i="11"/>
  <c r="T1070" i="11"/>
  <c r="U1070" i="11"/>
  <c r="V1079" i="11"/>
  <c r="V1070" i="11"/>
  <c r="U1069" i="11"/>
  <c r="W1070" i="11"/>
  <c r="W1080" i="11"/>
  <c r="T1076" i="11"/>
  <c r="U1076" i="11" s="1"/>
  <c r="V1077" i="11"/>
  <c r="S1075" i="11"/>
  <c r="R1071" i="11"/>
  <c r="R1068" i="11" s="1"/>
  <c r="U1077" i="11"/>
  <c r="W1078" i="11"/>
  <c r="X1078" i="11" s="1"/>
  <c r="W1079" i="11"/>
  <c r="AC1024" i="11"/>
  <c r="V1057" i="11"/>
  <c r="U1036" i="11"/>
  <c r="U1029" i="11"/>
  <c r="T1022" i="11"/>
  <c r="V1023" i="11"/>
  <c r="V1022" i="11" s="1"/>
  <c r="X1058" i="11"/>
  <c r="T1050" i="11"/>
  <c r="V1037" i="11"/>
  <c r="Q1015" i="11"/>
  <c r="V1030" i="11"/>
  <c r="V1051" i="11"/>
  <c r="V1050" i="11" s="1"/>
  <c r="V1044" i="11"/>
  <c r="T1012" i="11"/>
  <c r="T1011" i="11"/>
  <c r="S1013" i="11"/>
  <c r="S1010" i="11"/>
  <c r="AC1250" i="10"/>
  <c r="AC1248" i="10" s="1"/>
  <c r="AC1238" i="10"/>
  <c r="AC1236" i="10" s="1"/>
  <c r="AC1246" i="10"/>
  <c r="AC1245" i="10" s="1"/>
  <c r="AC1260" i="10"/>
  <c r="AC1258" i="10" s="1"/>
  <c r="AC1256" i="10"/>
  <c r="AC1254" i="10" s="1"/>
  <c r="AC1252" i="10"/>
  <c r="AC1251" i="10" s="1"/>
  <c r="AC1240" i="10"/>
  <c r="AC1239" i="10" s="1"/>
  <c r="AC1244" i="10"/>
  <c r="AC1242" i="10" s="1"/>
  <c r="N1231" i="10"/>
  <c r="AC1232" i="10"/>
  <c r="AC1231" i="10" s="1"/>
  <c r="AC1210" i="10"/>
  <c r="AC1209" i="10" s="1"/>
  <c r="AC1191" i="10"/>
  <c r="AC1190" i="10" s="1"/>
  <c r="AC1197" i="10"/>
  <c r="AC1195" i="10" s="1"/>
  <c r="AA1087" i="10"/>
  <c r="AB1087" i="10"/>
  <c r="V1086" i="10"/>
  <c r="X1086" i="10" s="1"/>
  <c r="S1085" i="10"/>
  <c r="W1086" i="10"/>
  <c r="T1080" i="10"/>
  <c r="S1079" i="10"/>
  <c r="R1077" i="10"/>
  <c r="O1075" i="10"/>
  <c r="O1072" i="10"/>
  <c r="O1071" i="10"/>
  <c r="P1070" i="10"/>
  <c r="P1076" i="10"/>
  <c r="N1068" i="10"/>
  <c r="O1069" i="10"/>
  <c r="U1080" i="10"/>
  <c r="S1077" i="10"/>
  <c r="Q1076" i="10"/>
  <c r="N1072" i="10"/>
  <c r="P1071" i="10"/>
  <c r="T1078" i="10"/>
  <c r="Q1071" i="10"/>
  <c r="P1069" i="10"/>
  <c r="AA1052" i="10"/>
  <c r="AB1060" i="10"/>
  <c r="T1058" i="10"/>
  <c r="AB1053" i="10"/>
  <c r="AC1053" i="10" s="1"/>
  <c r="AA1045" i="10"/>
  <c r="AB1045" i="10"/>
  <c r="S1030" i="10"/>
  <c r="X1025" i="10"/>
  <c r="AA1025" i="10" s="1"/>
  <c r="AC1025" i="10" s="1"/>
  <c r="AA1038" i="10"/>
  <c r="AB1031" i="10"/>
  <c r="V1059" i="10"/>
  <c r="X1059" i="10" s="1"/>
  <c r="U1058" i="10"/>
  <c r="U1057" i="10" s="1"/>
  <c r="X1060" i="10"/>
  <c r="AA1060" i="10" s="1"/>
  <c r="Z1052" i="10"/>
  <c r="S1051" i="10"/>
  <c r="T1051" i="10" s="1"/>
  <c r="T1050" i="10" s="1"/>
  <c r="X1046" i="10"/>
  <c r="S1044" i="10"/>
  <c r="X1039" i="10"/>
  <c r="AA1039" i="10" s="1"/>
  <c r="T1037" i="10"/>
  <c r="Y1032" i="10"/>
  <c r="AC1038" i="10"/>
  <c r="V1024" i="10"/>
  <c r="X1024" i="10" s="1"/>
  <c r="O1015" i="10"/>
  <c r="T1023" i="10"/>
  <c r="W1024" i="10"/>
  <c r="Q1011" i="10"/>
  <c r="R1011" i="10" s="1"/>
  <c r="Q1009" i="10"/>
  <c r="R1009" i="10" s="1"/>
  <c r="P1013" i="10"/>
  <c r="Q1010" i="10"/>
  <c r="O1008" i="10"/>
  <c r="Q1012" i="10"/>
  <c r="N1008" i="10"/>
  <c r="AH1265" i="10" s="1"/>
  <c r="AC885" i="10"/>
  <c r="AC884" i="10" s="1"/>
  <c r="AC891" i="10"/>
  <c r="AC889" i="10" s="1"/>
  <c r="AC894" i="10"/>
  <c r="AC892" i="10" s="1"/>
  <c r="AC882" i="10"/>
  <c r="AC880" i="10" s="1"/>
  <c r="AC879" i="10"/>
  <c r="AC877" i="10" s="1"/>
  <c r="AC864" i="10"/>
  <c r="N851" i="10"/>
  <c r="AC855" i="10"/>
  <c r="AC854" i="10" s="1"/>
  <c r="AC849" i="10"/>
  <c r="AC848" i="10" s="1"/>
  <c r="AC865" i="10"/>
  <c r="AC851" i="10"/>
  <c r="AC845" i="10"/>
  <c r="N845" i="10"/>
  <c r="N826" i="10"/>
  <c r="N1551" i="10" s="1"/>
  <c r="AC823" i="10"/>
  <c r="N823" i="10"/>
  <c r="AC831" i="10"/>
  <c r="AC830" i="10" s="1"/>
  <c r="AC827" i="10"/>
  <c r="AC826" i="10" s="1"/>
  <c r="N840" i="10"/>
  <c r="AC833" i="10"/>
  <c r="N833" i="10"/>
  <c r="N814" i="10"/>
  <c r="AC821" i="10"/>
  <c r="AC818" i="10" s="1"/>
  <c r="AC804" i="10"/>
  <c r="AC798" i="10"/>
  <c r="AC794" i="10" s="1"/>
  <c r="N804" i="10"/>
  <c r="N1004" i="10" s="1"/>
  <c r="AC1060" i="10" l="1"/>
  <c r="AC1045" i="10"/>
  <c r="P1068" i="10"/>
  <c r="AC1087" i="10"/>
  <c r="U1051" i="10"/>
  <c r="AC1031" i="10"/>
  <c r="S1009" i="10"/>
  <c r="N1276" i="10"/>
  <c r="N1280" i="10" s="1"/>
  <c r="N1552" i="10" s="1"/>
  <c r="N1553" i="10" s="1"/>
  <c r="N1555" i="10" s="1"/>
  <c r="AC1551" i="10"/>
  <c r="V1076" i="11"/>
  <c r="W1076" i="11" s="1"/>
  <c r="X1080" i="11"/>
  <c r="V1069" i="11"/>
  <c r="X1070" i="11"/>
  <c r="Y1070" i="11"/>
  <c r="W1077" i="11"/>
  <c r="Y1078" i="11"/>
  <c r="Z1078" i="11" s="1"/>
  <c r="S1072" i="11"/>
  <c r="X1076" i="11"/>
  <c r="Y1076" i="11" s="1"/>
  <c r="Y1080" i="11"/>
  <c r="Z1080" i="11" s="1"/>
  <c r="AA1080" i="11" s="1"/>
  <c r="AB1080" i="11" s="1"/>
  <c r="AC1080" i="11" s="1"/>
  <c r="T1075" i="11"/>
  <c r="U1075" i="11" s="1"/>
  <c r="U1072" i="11" s="1"/>
  <c r="S1071" i="11"/>
  <c r="X1079" i="11"/>
  <c r="X1077" i="11" s="1"/>
  <c r="V1043" i="11"/>
  <c r="W1044" i="11"/>
  <c r="W1043" i="11" s="1"/>
  <c r="V1029" i="11"/>
  <c r="W1030" i="11"/>
  <c r="W1029" i="11" s="1"/>
  <c r="W1051" i="11"/>
  <c r="W1023" i="11"/>
  <c r="X1051" i="11"/>
  <c r="X1050" i="11" s="1"/>
  <c r="V1036" i="11"/>
  <c r="X1030" i="11"/>
  <c r="X1029" i="11" s="1"/>
  <c r="X1057" i="11"/>
  <c r="W1037" i="11"/>
  <c r="X1037" i="11" s="1"/>
  <c r="Y1058" i="11"/>
  <c r="Y1057" i="11" s="1"/>
  <c r="AA1009" i="11"/>
  <c r="U1011" i="11"/>
  <c r="AB1009" i="11"/>
  <c r="U1012" i="11"/>
  <c r="V1012" i="11" s="1"/>
  <c r="S1008" i="11"/>
  <c r="T1010" i="11"/>
  <c r="T1013" i="11"/>
  <c r="U1010" i="11"/>
  <c r="U1013" i="11"/>
  <c r="T1085" i="10"/>
  <c r="Y1086" i="10"/>
  <c r="AA1086" i="10" s="1"/>
  <c r="S1084" i="10"/>
  <c r="Z1086" i="10"/>
  <c r="O1068" i="10"/>
  <c r="O1276" i="10" s="1"/>
  <c r="O1280" i="10" s="1"/>
  <c r="O1552" i="10" s="1"/>
  <c r="O1553" i="10" s="1"/>
  <c r="Q1069" i="10"/>
  <c r="R1069" i="10" s="1"/>
  <c r="R1071" i="10"/>
  <c r="T1079" i="10"/>
  <c r="T1077" i="10" s="1"/>
  <c r="U1078" i="10"/>
  <c r="Q1070" i="10"/>
  <c r="S1071" i="10"/>
  <c r="P1075" i="10"/>
  <c r="R1076" i="10"/>
  <c r="V1080" i="10"/>
  <c r="U1050" i="10"/>
  <c r="T1022" i="10"/>
  <c r="T1036" i="10"/>
  <c r="U1037" i="10"/>
  <c r="U1036" i="10" s="1"/>
  <c r="S1043" i="10"/>
  <c r="T1044" i="10"/>
  <c r="T1043" i="10" s="1"/>
  <c r="S1029" i="10"/>
  <c r="T1030" i="10"/>
  <c r="U1044" i="10"/>
  <c r="U1043" i="10" s="1"/>
  <c r="AB1052" i="10"/>
  <c r="AC1052" i="10" s="1"/>
  <c r="T1057" i="10"/>
  <c r="Y1024" i="10"/>
  <c r="AA1024" i="10" s="1"/>
  <c r="Z1024" i="10"/>
  <c r="AB1024" i="10" s="1"/>
  <c r="AB1032" i="10"/>
  <c r="AC1032" i="10" s="1"/>
  <c r="P1015" i="10"/>
  <c r="U1023" i="10"/>
  <c r="V1023" i="10" s="1"/>
  <c r="V1022" i="10" s="1"/>
  <c r="AA1046" i="10"/>
  <c r="AC1046" i="10" s="1"/>
  <c r="S1050" i="10"/>
  <c r="V1051" i="10"/>
  <c r="V1050" i="10" s="1"/>
  <c r="V1058" i="10"/>
  <c r="Z1059" i="10"/>
  <c r="AB1059" i="10" s="1"/>
  <c r="AC1059" i="10" s="1"/>
  <c r="AC1039" i="10"/>
  <c r="V1037" i="10"/>
  <c r="V1036" i="10" s="1"/>
  <c r="T1009" i="10"/>
  <c r="U1009" i="10" s="1"/>
  <c r="V1009" i="10" s="1"/>
  <c r="W1009" i="10" s="1"/>
  <c r="R1012" i="10"/>
  <c r="Q1013" i="10"/>
  <c r="R1013" i="10" s="1"/>
  <c r="S1011" i="10"/>
  <c r="R1010" i="10"/>
  <c r="S1012" i="10"/>
  <c r="Q1008" i="10"/>
  <c r="P1008" i="10"/>
  <c r="AC863" i="10"/>
  <c r="AC1004" i="10" s="1"/>
  <c r="Z1070" i="11" l="1"/>
  <c r="R1008" i="10"/>
  <c r="V1013" i="11"/>
  <c r="Y1030" i="11"/>
  <c r="Y1029" i="11" s="1"/>
  <c r="X1044" i="11"/>
  <c r="X1043" i="11" s="1"/>
  <c r="O1555" i="10"/>
  <c r="AC1024" i="10"/>
  <c r="T1072" i="11"/>
  <c r="Z1076" i="11"/>
  <c r="AA1070" i="11"/>
  <c r="AB1070" i="11" s="1"/>
  <c r="AC1070" i="11" s="1"/>
  <c r="W1069" i="11"/>
  <c r="V1075" i="11"/>
  <c r="S1068" i="11"/>
  <c r="T1071" i="11"/>
  <c r="T1068" i="11" s="1"/>
  <c r="Y1079" i="11"/>
  <c r="Y1077" i="11" s="1"/>
  <c r="AA1078" i="11"/>
  <c r="X1036" i="11"/>
  <c r="Y1037" i="11"/>
  <c r="Y1036" i="11" s="1"/>
  <c r="Z1037" i="11"/>
  <c r="Z1030" i="11"/>
  <c r="W1036" i="11"/>
  <c r="W1022" i="11"/>
  <c r="X1023" i="11"/>
  <c r="W1050" i="11"/>
  <c r="Y1051" i="11"/>
  <c r="Y1050" i="11" s="1"/>
  <c r="Z1058" i="11"/>
  <c r="W1012" i="11"/>
  <c r="X1012" i="11" s="1"/>
  <c r="Y1012" i="11" s="1"/>
  <c r="Z1012" i="11" s="1"/>
  <c r="AA1012" i="11" s="1"/>
  <c r="AB1012" i="11" s="1"/>
  <c r="AC1012" i="11" s="1"/>
  <c r="V1010" i="11"/>
  <c r="AC1009" i="11"/>
  <c r="U1008" i="11"/>
  <c r="T1008" i="11"/>
  <c r="W1013" i="11"/>
  <c r="X1013" i="11" s="1"/>
  <c r="Y1013" i="11" s="1"/>
  <c r="Z1013" i="11" s="1"/>
  <c r="AA1013" i="11" s="1"/>
  <c r="AB1013" i="11" s="1"/>
  <c r="AC1013" i="11" s="1"/>
  <c r="V1011" i="11"/>
  <c r="AB1086" i="10"/>
  <c r="AC1086" i="10" s="1"/>
  <c r="T1084" i="10"/>
  <c r="U1085" i="10"/>
  <c r="R1070" i="10"/>
  <c r="S1076" i="10"/>
  <c r="T1076" i="10" s="1"/>
  <c r="R1068" i="10"/>
  <c r="Q1068" i="10"/>
  <c r="T1071" i="10"/>
  <c r="W1080" i="10"/>
  <c r="P1072" i="10"/>
  <c r="P1276" i="10" s="1"/>
  <c r="P1280" i="10" s="1"/>
  <c r="P1552" i="10" s="1"/>
  <c r="P1553" i="10" s="1"/>
  <c r="P1555" i="10" s="1"/>
  <c r="Q1075" i="10"/>
  <c r="S1070" i="10"/>
  <c r="S1069" i="10"/>
  <c r="S1068" i="10" s="1"/>
  <c r="U1079" i="10"/>
  <c r="U1077" i="10" s="1"/>
  <c r="X1080" i="10"/>
  <c r="V1078" i="10"/>
  <c r="V1057" i="10"/>
  <c r="U1022" i="10"/>
  <c r="V1044" i="10"/>
  <c r="W1051" i="10"/>
  <c r="W1058" i="10"/>
  <c r="T1029" i="10"/>
  <c r="U1030" i="10"/>
  <c r="V1030" i="10" s="1"/>
  <c r="V1029" i="10" s="1"/>
  <c r="Q1015" i="10"/>
  <c r="W1037" i="10"/>
  <c r="W1036" i="10" s="1"/>
  <c r="W1023" i="10"/>
  <c r="W1022" i="10" s="1"/>
  <c r="X1009" i="10"/>
  <c r="Y1009" i="10" s="1"/>
  <c r="Z1009" i="10" s="1"/>
  <c r="T1012" i="10"/>
  <c r="T1011" i="10"/>
  <c r="S1013" i="10"/>
  <c r="S1010" i="10"/>
  <c r="Y1080" i="10" l="1"/>
  <c r="Y1044" i="11"/>
  <c r="T1070" i="10"/>
  <c r="U1070" i="10" s="1"/>
  <c r="V1070" i="10" s="1"/>
  <c r="U1071" i="11"/>
  <c r="V1072" i="11"/>
  <c r="W1075" i="11"/>
  <c r="X1069" i="11"/>
  <c r="Y1069" i="11" s="1"/>
  <c r="Z1079" i="11"/>
  <c r="AB1078" i="11"/>
  <c r="AA1076" i="11"/>
  <c r="AB1076" i="11" s="1"/>
  <c r="AC1076" i="11" s="1"/>
  <c r="Z1057" i="11"/>
  <c r="AA1058" i="11"/>
  <c r="Z1051" i="11"/>
  <c r="X1022" i="11"/>
  <c r="Y1023" i="11"/>
  <c r="Y1022" i="11" s="1"/>
  <c r="Z1023" i="11"/>
  <c r="Z1029" i="11"/>
  <c r="AA1030" i="11"/>
  <c r="Z1036" i="11"/>
  <c r="AA1037" i="11"/>
  <c r="W1011" i="11"/>
  <c r="X1011" i="11" s="1"/>
  <c r="Y1011" i="11" s="1"/>
  <c r="Z1011" i="11" s="1"/>
  <c r="AA1011" i="11" s="1"/>
  <c r="AB1011" i="11" s="1"/>
  <c r="AC1011" i="11" s="1"/>
  <c r="V1008" i="11"/>
  <c r="W1010" i="11"/>
  <c r="U1084" i="10"/>
  <c r="V1085" i="10"/>
  <c r="V1079" i="10"/>
  <c r="V1077" i="10" s="1"/>
  <c r="U1076" i="10"/>
  <c r="V1076" i="10" s="1"/>
  <c r="U1071" i="10"/>
  <c r="W1078" i="10"/>
  <c r="W1079" i="10"/>
  <c r="Q1072" i="10"/>
  <c r="Q1276" i="10" s="1"/>
  <c r="Q1280" i="10" s="1"/>
  <c r="Q1552" i="10" s="1"/>
  <c r="Q1553" i="10" s="1"/>
  <c r="Q1555" i="10" s="1"/>
  <c r="R1075" i="10"/>
  <c r="R1072" i="10" s="1"/>
  <c r="S1075" i="10"/>
  <c r="S1072" i="10" s="1"/>
  <c r="Z1080" i="10"/>
  <c r="AA1080" i="10" s="1"/>
  <c r="AB1080" i="10" s="1"/>
  <c r="AC1080" i="10" s="1"/>
  <c r="T1069" i="10"/>
  <c r="X1037" i="10"/>
  <c r="X1036" i="10" s="1"/>
  <c r="V1043" i="10"/>
  <c r="W1044" i="10"/>
  <c r="Y1037" i="10"/>
  <c r="Y1036" i="10" s="1"/>
  <c r="U1029" i="10"/>
  <c r="W1030" i="10"/>
  <c r="X1030" i="10" s="1"/>
  <c r="X1029" i="10" s="1"/>
  <c r="W1057" i="10"/>
  <c r="X1058" i="10"/>
  <c r="X1057" i="10" s="1"/>
  <c r="W1050" i="10"/>
  <c r="X1051" i="10"/>
  <c r="X1050" i="10" s="1"/>
  <c r="R1276" i="10"/>
  <c r="R1280" i="10" s="1"/>
  <c r="R1552" i="10" s="1"/>
  <c r="R1553" i="10" s="1"/>
  <c r="Z1037" i="10"/>
  <c r="X1023" i="10"/>
  <c r="X1022" i="10" s="1"/>
  <c r="AA1009" i="10"/>
  <c r="U1011" i="10"/>
  <c r="U1012" i="10"/>
  <c r="V1012" i="10" s="1"/>
  <c r="AB1009" i="10"/>
  <c r="S1008" i="10"/>
  <c r="T1010" i="10"/>
  <c r="T1013" i="10"/>
  <c r="U1013" i="10" s="1"/>
  <c r="U1010" i="10"/>
  <c r="W1012" i="10" l="1"/>
  <c r="X1012" i="10" s="1"/>
  <c r="Y1012" i="10" s="1"/>
  <c r="Z1012" i="10" s="1"/>
  <c r="AA1012" i="10" s="1"/>
  <c r="AB1012" i="10" s="1"/>
  <c r="AC1012" i="10" s="1"/>
  <c r="Y1051" i="10"/>
  <c r="Y1050" i="10" s="1"/>
  <c r="Y1043" i="11"/>
  <c r="Z1044" i="11"/>
  <c r="S1276" i="10"/>
  <c r="S1280" i="10" s="1"/>
  <c r="S1552" i="10" s="1"/>
  <c r="S1553" i="10" s="1"/>
  <c r="S1555" i="10" s="1"/>
  <c r="T1008" i="10"/>
  <c r="R1555" i="10"/>
  <c r="Z1069" i="11"/>
  <c r="AC1078" i="11"/>
  <c r="AA1079" i="11"/>
  <c r="Z1077" i="11"/>
  <c r="W1072" i="11"/>
  <c r="X1075" i="11"/>
  <c r="U1068" i="11"/>
  <c r="V1071" i="11"/>
  <c r="AA1057" i="11"/>
  <c r="AB1058" i="11"/>
  <c r="AA1036" i="11"/>
  <c r="AB1037" i="11"/>
  <c r="AA1029" i="11"/>
  <c r="AB1030" i="11"/>
  <c r="Z1022" i="11"/>
  <c r="AA1023" i="11"/>
  <c r="Z1050" i="11"/>
  <c r="AA1051" i="11"/>
  <c r="W1008" i="11"/>
  <c r="X1010" i="11"/>
  <c r="V1084" i="10"/>
  <c r="W1085" i="10"/>
  <c r="T1068" i="10"/>
  <c r="W1077" i="10"/>
  <c r="W1070" i="10"/>
  <c r="X1070" i="10" s="1"/>
  <c r="V1071" i="10"/>
  <c r="W1071" i="10" s="1"/>
  <c r="X1071" i="10" s="1"/>
  <c r="Y1071" i="10" s="1"/>
  <c r="Z1071" i="10" s="1"/>
  <c r="AA1071" i="10" s="1"/>
  <c r="AB1071" i="10" s="1"/>
  <c r="AC1071" i="10" s="1"/>
  <c r="W1076" i="10"/>
  <c r="X1078" i="10"/>
  <c r="Y1070" i="10"/>
  <c r="Z1070" i="10" s="1"/>
  <c r="AA1070" i="10" s="1"/>
  <c r="AB1070" i="10" s="1"/>
  <c r="AC1070" i="10" s="1"/>
  <c r="U1069" i="10"/>
  <c r="U1068" i="10" s="1"/>
  <c r="T1075" i="10"/>
  <c r="X1079" i="10"/>
  <c r="Y1079" i="10" s="1"/>
  <c r="Y1058" i="10"/>
  <c r="W1029" i="10"/>
  <c r="Y1030" i="10"/>
  <c r="Y1029" i="10" s="1"/>
  <c r="W1043" i="10"/>
  <c r="Z1036" i="10"/>
  <c r="AA1037" i="10"/>
  <c r="Z1051" i="10"/>
  <c r="Z1050" i="10" s="1"/>
  <c r="Z1030" i="10"/>
  <c r="Z1029" i="10" s="1"/>
  <c r="Y1023" i="10"/>
  <c r="X1044" i="10"/>
  <c r="X1043" i="10" s="1"/>
  <c r="V1013" i="10"/>
  <c r="V1010" i="10"/>
  <c r="AC1009" i="10"/>
  <c r="U1008" i="10"/>
  <c r="W1013" i="10"/>
  <c r="X1013" i="10" s="1"/>
  <c r="Y1013" i="10" s="1"/>
  <c r="Z1013" i="10" s="1"/>
  <c r="AA1013" i="10" s="1"/>
  <c r="AB1013" i="10" s="1"/>
  <c r="AC1013" i="10" s="1"/>
  <c r="V1011" i="10"/>
  <c r="Z1043" i="11" l="1"/>
  <c r="AA1044" i="11"/>
  <c r="AA1030" i="10"/>
  <c r="W1071" i="11"/>
  <c r="V1068" i="11"/>
  <c r="X1072" i="11"/>
  <c r="Y1075" i="11"/>
  <c r="AA1069" i="11"/>
  <c r="AB1079" i="11"/>
  <c r="AA1077" i="11"/>
  <c r="AA1050" i="11"/>
  <c r="AB1051" i="11"/>
  <c r="AA1022" i="11"/>
  <c r="AB1023" i="11"/>
  <c r="AB1029" i="11"/>
  <c r="AC1030" i="11"/>
  <c r="AC1029" i="11" s="1"/>
  <c r="AB1036" i="11"/>
  <c r="AC1037" i="11"/>
  <c r="AC1036" i="11" s="1"/>
  <c r="AB1057" i="11"/>
  <c r="AC1058" i="11"/>
  <c r="AC1057" i="11" s="1"/>
  <c r="X1008" i="11"/>
  <c r="Y1010" i="11"/>
  <c r="W1084" i="10"/>
  <c r="X1085" i="10"/>
  <c r="Y1085" i="10" s="1"/>
  <c r="Y1084" i="10" s="1"/>
  <c r="T1072" i="10"/>
  <c r="T1276" i="10" s="1"/>
  <c r="T1280" i="10" s="1"/>
  <c r="T1552" i="10" s="1"/>
  <c r="T1553" i="10" s="1"/>
  <c r="T1555" i="10" s="1"/>
  <c r="U1075" i="10"/>
  <c r="X1077" i="10"/>
  <c r="X1076" i="10"/>
  <c r="Y1076" i="10" s="1"/>
  <c r="Z1076" i="10" s="1"/>
  <c r="AA1076" i="10" s="1"/>
  <c r="AB1076" i="10" s="1"/>
  <c r="AC1076" i="10" s="1"/>
  <c r="Z1079" i="10"/>
  <c r="AA1079" i="10" s="1"/>
  <c r="AB1079" i="10" s="1"/>
  <c r="AC1079" i="10" s="1"/>
  <c r="V1069" i="10"/>
  <c r="V1068" i="10" s="1"/>
  <c r="Y1078" i="10"/>
  <c r="W1069" i="10"/>
  <c r="AA1029" i="10"/>
  <c r="AB1030" i="10"/>
  <c r="Y1057" i="10"/>
  <c r="Z1058" i="10"/>
  <c r="Y1022" i="10"/>
  <c r="Z1023" i="10"/>
  <c r="AA1036" i="10"/>
  <c r="AB1037" i="10"/>
  <c r="Y1044" i="10"/>
  <c r="AA1051" i="10"/>
  <c r="W1011" i="10"/>
  <c r="X1011" i="10" s="1"/>
  <c r="Y1011" i="10" s="1"/>
  <c r="Z1011" i="10" s="1"/>
  <c r="AA1011" i="10" s="1"/>
  <c r="AB1011" i="10" s="1"/>
  <c r="AC1011" i="10" s="1"/>
  <c r="V1008" i="10"/>
  <c r="W1010" i="10"/>
  <c r="X1010" i="10" s="1"/>
  <c r="AB1044" i="11" l="1"/>
  <c r="AA1043" i="11"/>
  <c r="AC1079" i="11"/>
  <c r="AC1077" i="11" s="1"/>
  <c r="AB1077" i="11"/>
  <c r="Y1072" i="11"/>
  <c r="Z1075" i="11"/>
  <c r="AB1069" i="11"/>
  <c r="X1071" i="11"/>
  <c r="W1068" i="11"/>
  <c r="AB1022" i="11"/>
  <c r="AC1023" i="11"/>
  <c r="AC1022" i="11" s="1"/>
  <c r="AB1050" i="11"/>
  <c r="AC1051" i="11"/>
  <c r="AC1050" i="11" s="1"/>
  <c r="Y1008" i="11"/>
  <c r="Z1010" i="11"/>
  <c r="X1084" i="10"/>
  <c r="Z1085" i="10"/>
  <c r="W1068" i="10"/>
  <c r="X1069" i="10"/>
  <c r="Y1077" i="10"/>
  <c r="Z1078" i="10"/>
  <c r="U1072" i="10"/>
  <c r="V1075" i="10"/>
  <c r="Z1022" i="10"/>
  <c r="AA1023" i="10"/>
  <c r="Z1057" i="10"/>
  <c r="AA1058" i="10"/>
  <c r="AB1029" i="10"/>
  <c r="AC1030" i="10"/>
  <c r="AC1029" i="10" s="1"/>
  <c r="AA1050" i="10"/>
  <c r="AB1051" i="10"/>
  <c r="Y1043" i="10"/>
  <c r="Z1044" i="10"/>
  <c r="AB1036" i="10"/>
  <c r="AC1037" i="10"/>
  <c r="AC1036" i="10" s="1"/>
  <c r="U1276" i="10"/>
  <c r="U1280" i="10" s="1"/>
  <c r="U1552" i="10" s="1"/>
  <c r="U1553" i="10" s="1"/>
  <c r="X1008" i="10"/>
  <c r="Y1010" i="10"/>
  <c r="Y1008" i="10" s="1"/>
  <c r="W1008" i="10"/>
  <c r="Z1010" i="10"/>
  <c r="AC1044" i="11" l="1"/>
  <c r="AC1043" i="11" s="1"/>
  <c r="AB1043" i="11"/>
  <c r="U1555" i="10"/>
  <c r="AC1069" i="11"/>
  <c r="Z1072" i="11"/>
  <c r="AA1075" i="11"/>
  <c r="Y1071" i="11"/>
  <c r="X1068" i="11"/>
  <c r="Z1008" i="11"/>
  <c r="AA1010" i="11"/>
  <c r="Z1084" i="10"/>
  <c r="AA1085" i="10"/>
  <c r="V1072" i="10"/>
  <c r="W1075" i="10"/>
  <c r="W1072" i="10" s="1"/>
  <c r="Z1077" i="10"/>
  <c r="AA1078" i="10"/>
  <c r="X1068" i="10"/>
  <c r="Y1069" i="10"/>
  <c r="V1276" i="10"/>
  <c r="V1280" i="10" s="1"/>
  <c r="V1552" i="10" s="1"/>
  <c r="V1553" i="10" s="1"/>
  <c r="Z1043" i="10"/>
  <c r="AA1044" i="10"/>
  <c r="AB1050" i="10"/>
  <c r="AC1051" i="10"/>
  <c r="AC1050" i="10" s="1"/>
  <c r="AA1057" i="10"/>
  <c r="AB1058" i="10"/>
  <c r="AA1022" i="10"/>
  <c r="AB1023" i="10"/>
  <c r="Z1008" i="10"/>
  <c r="AA1010" i="10"/>
  <c r="V1555" i="10" l="1"/>
  <c r="AA1072" i="11"/>
  <c r="AB1075" i="11"/>
  <c r="Z1071" i="11"/>
  <c r="Y1068" i="11"/>
  <c r="AB1010" i="11"/>
  <c r="AA1008" i="11"/>
  <c r="AA1084" i="10"/>
  <c r="AB1085" i="10"/>
  <c r="Y1068" i="10"/>
  <c r="Z1069" i="10"/>
  <c r="AA1077" i="10"/>
  <c r="AB1078" i="10"/>
  <c r="X1075" i="10"/>
  <c r="AA1043" i="10"/>
  <c r="AB1044" i="10"/>
  <c r="W1276" i="10"/>
  <c r="W1280" i="10" s="1"/>
  <c r="W1552" i="10" s="1"/>
  <c r="W1553" i="10" s="1"/>
  <c r="W1555" i="10" s="1"/>
  <c r="AB1022" i="10"/>
  <c r="AC1023" i="10"/>
  <c r="AC1022" i="10" s="1"/>
  <c r="AB1057" i="10"/>
  <c r="AC1058" i="10"/>
  <c r="AC1057" i="10" s="1"/>
  <c r="AB1010" i="10"/>
  <c r="AA1008" i="10"/>
  <c r="AA1071" i="11" l="1"/>
  <c r="Z1068" i="11"/>
  <c r="AB1072" i="11"/>
  <c r="AC1075" i="11"/>
  <c r="AC1072" i="11" s="1"/>
  <c r="AC1010" i="11"/>
  <c r="AC1008" i="11" s="1"/>
  <c r="AB1008" i="11"/>
  <c r="AB1084" i="10"/>
  <c r="AC1085" i="10"/>
  <c r="AC1084" i="10" s="1"/>
  <c r="AB1077" i="10"/>
  <c r="AC1078" i="10"/>
  <c r="AC1077" i="10" s="1"/>
  <c r="Z1068" i="10"/>
  <c r="AA1069" i="10"/>
  <c r="X1072" i="10"/>
  <c r="Y1075" i="10"/>
  <c r="AB1043" i="10"/>
  <c r="AC1044" i="10"/>
  <c r="AC1043" i="10" s="1"/>
  <c r="X1276" i="10"/>
  <c r="X1280" i="10" s="1"/>
  <c r="X1552" i="10" s="1"/>
  <c r="X1553" i="10" s="1"/>
  <c r="X1555" i="10" s="1"/>
  <c r="AC1010" i="10"/>
  <c r="AC1008" i="10" s="1"/>
  <c r="AB1008" i="10"/>
  <c r="AB1071" i="11" l="1"/>
  <c r="AA1068" i="11"/>
  <c r="AA1068" i="10"/>
  <c r="AB1069" i="10"/>
  <c r="Y1072" i="10"/>
  <c r="Z1075" i="10"/>
  <c r="Y1276" i="10"/>
  <c r="Y1280" i="10" s="1"/>
  <c r="Y1552" i="10" s="1"/>
  <c r="Y1553" i="10" s="1"/>
  <c r="Y1555" i="10" s="1"/>
  <c r="AC1071" i="11" l="1"/>
  <c r="AC1068" i="11" s="1"/>
  <c r="AB1068" i="11"/>
  <c r="Z1072" i="10"/>
  <c r="AA1075" i="10"/>
  <c r="AB1068" i="10"/>
  <c r="AC1069" i="10"/>
  <c r="AC1068" i="10" s="1"/>
  <c r="Z1276" i="10"/>
  <c r="Z1280" i="10" s="1"/>
  <c r="Z1552" i="10" s="1"/>
  <c r="Z1553" i="10" s="1"/>
  <c r="Z1555" i="10" s="1"/>
  <c r="AA1072" i="10" l="1"/>
  <c r="AB1075" i="10"/>
  <c r="AA1276" i="10"/>
  <c r="AA1280" i="10" s="1"/>
  <c r="AA1552" i="10" s="1"/>
  <c r="AA1553" i="10" s="1"/>
  <c r="AA1555" i="10" s="1"/>
  <c r="AB1072" i="10" l="1"/>
  <c r="AC1075" i="10"/>
  <c r="AC1072" i="10" s="1"/>
  <c r="AC1276" i="10"/>
  <c r="AC1280" i="10" s="1"/>
  <c r="AC1552" i="10" s="1"/>
  <c r="AC1553" i="10" s="1"/>
  <c r="AB1276" i="10"/>
  <c r="AB1280" i="10" s="1"/>
  <c r="AB1552" i="10" s="1"/>
  <c r="AB1553" i="10" s="1"/>
  <c r="AB1555" i="10" s="1"/>
  <c r="AC1555" i="10" l="1"/>
  <c r="AC1357" i="9"/>
  <c r="M1357" i="9"/>
  <c r="AC1356" i="9"/>
  <c r="AB1356" i="9"/>
  <c r="AA1356" i="9"/>
  <c r="Z1356" i="9"/>
  <c r="Y1356" i="9"/>
  <c r="X1356" i="9"/>
  <c r="W1356" i="9"/>
  <c r="V1356" i="9"/>
  <c r="U1356" i="9"/>
  <c r="M1356" i="9"/>
  <c r="S1356" i="9" s="1"/>
  <c r="S1354" i="9" s="1"/>
  <c r="AC1355" i="9"/>
  <c r="AB1355" i="9"/>
  <c r="AA1355" i="9"/>
  <c r="Z1355" i="9"/>
  <c r="Y1355" i="9"/>
  <c r="X1355" i="9"/>
  <c r="W1355" i="9"/>
  <c r="V1355" i="9"/>
  <c r="U1355" i="9"/>
  <c r="T1355" i="9"/>
  <c r="S1355" i="9"/>
  <c r="R1355" i="9"/>
  <c r="Q1355" i="9"/>
  <c r="M1355" i="9"/>
  <c r="AC1354" i="9"/>
  <c r="AB1354" i="9"/>
  <c r="AA1354" i="9"/>
  <c r="Z1354" i="9"/>
  <c r="Y1354" i="9"/>
  <c r="X1354" i="9"/>
  <c r="W1354" i="9"/>
  <c r="V1354" i="9"/>
  <c r="U1354" i="9"/>
  <c r="Q1354" i="9"/>
  <c r="M1354" i="9"/>
  <c r="AC1353" i="9"/>
  <c r="AB1353" i="9"/>
  <c r="AA1353" i="9"/>
  <c r="Z1353" i="9"/>
  <c r="Y1353" i="9"/>
  <c r="X1353" i="9"/>
  <c r="W1353" i="9"/>
  <c r="V1353" i="9"/>
  <c r="U1353" i="9"/>
  <c r="T1353" i="9"/>
  <c r="S1353" i="9"/>
  <c r="R1353" i="9"/>
  <c r="Q1353" i="9"/>
  <c r="P1353" i="9"/>
  <c r="O1353" i="9"/>
  <c r="M1353" i="9"/>
  <c r="N1353" i="9" s="1"/>
  <c r="AC1352" i="9"/>
  <c r="AB1352" i="9"/>
  <c r="AA1352" i="9"/>
  <c r="Z1352" i="9"/>
  <c r="Y1352" i="9"/>
  <c r="X1352" i="9"/>
  <c r="W1352" i="9"/>
  <c r="V1352" i="9"/>
  <c r="U1352" i="9"/>
  <c r="T1352" i="9"/>
  <c r="S1352" i="9"/>
  <c r="R1352" i="9"/>
  <c r="Q1352" i="9"/>
  <c r="P1352" i="9"/>
  <c r="O1352" i="9"/>
  <c r="N1352" i="9"/>
  <c r="M1352" i="9"/>
  <c r="AC1351" i="9"/>
  <c r="AB1351" i="9"/>
  <c r="AA1351" i="9"/>
  <c r="Z1351" i="9"/>
  <c r="Y1351" i="9"/>
  <c r="X1351" i="9"/>
  <c r="W1351" i="9"/>
  <c r="V1351" i="9"/>
  <c r="U1351" i="9"/>
  <c r="T1351" i="9"/>
  <c r="S1351" i="9"/>
  <c r="R1351" i="9"/>
  <c r="Q1351" i="9"/>
  <c r="P1351" i="9"/>
  <c r="O1351" i="9"/>
  <c r="M1351" i="9"/>
  <c r="AC1350" i="9"/>
  <c r="AB1350" i="9"/>
  <c r="AA1350" i="9"/>
  <c r="Z1350" i="9"/>
  <c r="Y1350" i="9"/>
  <c r="X1350" i="9"/>
  <c r="W1350" i="9"/>
  <c r="V1350" i="9"/>
  <c r="U1350" i="9"/>
  <c r="T1350" i="9"/>
  <c r="S1350" i="9"/>
  <c r="R1350" i="9"/>
  <c r="Q1350" i="9"/>
  <c r="P1350" i="9"/>
  <c r="O1350" i="9"/>
  <c r="N1350" i="9"/>
  <c r="M1350" i="9"/>
  <c r="AC1349" i="9"/>
  <c r="AB1349" i="9"/>
  <c r="AA1349" i="9"/>
  <c r="Z1349" i="9"/>
  <c r="Y1349" i="9"/>
  <c r="X1349" i="9"/>
  <c r="W1349" i="9"/>
  <c r="V1349" i="9"/>
  <c r="U1349" i="9"/>
  <c r="T1349" i="9"/>
  <c r="S1349" i="9"/>
  <c r="R1349" i="9"/>
  <c r="Q1349" i="9"/>
  <c r="P1349" i="9"/>
  <c r="O1349" i="9"/>
  <c r="M1349" i="9"/>
  <c r="N1349" i="9" s="1"/>
  <c r="N1348" i="9" s="1"/>
  <c r="AC1348" i="9"/>
  <c r="AB1348" i="9"/>
  <c r="AA1348" i="9"/>
  <c r="Z1348" i="9"/>
  <c r="Y1348" i="9"/>
  <c r="X1348" i="9"/>
  <c r="W1348" i="9"/>
  <c r="V1348" i="9"/>
  <c r="U1348" i="9"/>
  <c r="T1348" i="9"/>
  <c r="S1348" i="9"/>
  <c r="R1348" i="9"/>
  <c r="Q1348" i="9"/>
  <c r="P1348" i="9"/>
  <c r="O1348" i="9"/>
  <c r="M1348" i="9"/>
  <c r="AC1347" i="9"/>
  <c r="AB1347" i="9"/>
  <c r="AA1347" i="9"/>
  <c r="Z1347" i="9"/>
  <c r="Y1347" i="9"/>
  <c r="X1347" i="9"/>
  <c r="W1347" i="9"/>
  <c r="V1347" i="9"/>
  <c r="U1347" i="9"/>
  <c r="T1347" i="9"/>
  <c r="S1347" i="9"/>
  <c r="R1347" i="9"/>
  <c r="Q1347" i="9"/>
  <c r="P1347" i="9"/>
  <c r="O1347" i="9"/>
  <c r="M1347" i="9"/>
  <c r="N1347" i="9" s="1"/>
  <c r="AC1346" i="9"/>
  <c r="AB1346" i="9"/>
  <c r="AA1346" i="9"/>
  <c r="Z1346" i="9"/>
  <c r="Y1346" i="9"/>
  <c r="X1346" i="9"/>
  <c r="W1346" i="9"/>
  <c r="V1346" i="9"/>
  <c r="U1346" i="9"/>
  <c r="T1346" i="9"/>
  <c r="S1346" i="9"/>
  <c r="R1346" i="9"/>
  <c r="Q1346" i="9"/>
  <c r="P1346" i="9"/>
  <c r="O1346" i="9"/>
  <c r="M1346" i="9"/>
  <c r="N1346" i="9" s="1"/>
  <c r="N1345" i="9" s="1"/>
  <c r="AC1345" i="9"/>
  <c r="AB1345" i="9"/>
  <c r="AA1345" i="9"/>
  <c r="Z1345" i="9"/>
  <c r="Y1345" i="9"/>
  <c r="X1345" i="9"/>
  <c r="W1345" i="9"/>
  <c r="V1345" i="9"/>
  <c r="U1345" i="9"/>
  <c r="T1345" i="9"/>
  <c r="S1345" i="9"/>
  <c r="R1345" i="9"/>
  <c r="Q1345" i="9"/>
  <c r="P1345" i="9"/>
  <c r="O1345" i="9"/>
  <c r="M1345" i="9"/>
  <c r="AC1344" i="9"/>
  <c r="AB1344" i="9"/>
  <c r="AA1344" i="9"/>
  <c r="Z1344" i="9"/>
  <c r="Y1344" i="9"/>
  <c r="X1344" i="9"/>
  <c r="W1344" i="9"/>
  <c r="V1344" i="9"/>
  <c r="U1344" i="9"/>
  <c r="T1344" i="9"/>
  <c r="S1344" i="9"/>
  <c r="R1344" i="9"/>
  <c r="Q1344" i="9"/>
  <c r="P1344" i="9"/>
  <c r="O1344" i="9"/>
  <c r="N1344" i="9"/>
  <c r="M1344" i="9"/>
  <c r="AC1343" i="9"/>
  <c r="AB1343" i="9"/>
  <c r="AA1343" i="9"/>
  <c r="Z1343" i="9"/>
  <c r="Y1343" i="9"/>
  <c r="X1343" i="9"/>
  <c r="W1343" i="9"/>
  <c r="V1343" i="9"/>
  <c r="U1343" i="9"/>
  <c r="T1343" i="9"/>
  <c r="S1343" i="9"/>
  <c r="R1343" i="9"/>
  <c r="Q1343" i="9"/>
  <c r="P1343" i="9"/>
  <c r="O1343" i="9"/>
  <c r="M1343" i="9"/>
  <c r="N1343" i="9" s="1"/>
  <c r="N1342" i="9" s="1"/>
  <c r="AC1342" i="9"/>
  <c r="AB1342" i="9"/>
  <c r="AA1342" i="9"/>
  <c r="Z1342" i="9"/>
  <c r="Y1342" i="9"/>
  <c r="X1342" i="9"/>
  <c r="W1342" i="9"/>
  <c r="V1342" i="9"/>
  <c r="U1342" i="9"/>
  <c r="T1342" i="9"/>
  <c r="S1342" i="9"/>
  <c r="R1342" i="9"/>
  <c r="Q1342" i="9"/>
  <c r="P1342" i="9"/>
  <c r="O1342" i="9"/>
  <c r="M1342" i="9"/>
  <c r="AC1341" i="9"/>
  <c r="AB1341" i="9"/>
  <c r="AA1341" i="9"/>
  <c r="Z1341" i="9"/>
  <c r="Y1341" i="9"/>
  <c r="X1341" i="9"/>
  <c r="W1341" i="9"/>
  <c r="V1341" i="9"/>
  <c r="U1341" i="9"/>
  <c r="T1341" i="9"/>
  <c r="S1341" i="9"/>
  <c r="R1341" i="9"/>
  <c r="Q1341" i="9"/>
  <c r="P1341" i="9"/>
  <c r="O1341" i="9"/>
  <c r="M1341" i="9"/>
  <c r="N1341" i="9" s="1"/>
  <c r="AC1340" i="9"/>
  <c r="AB1340" i="9"/>
  <c r="AA1340" i="9"/>
  <c r="Z1340" i="9"/>
  <c r="Y1340" i="9"/>
  <c r="X1340" i="9"/>
  <c r="W1340" i="9"/>
  <c r="V1340" i="9"/>
  <c r="U1340" i="9"/>
  <c r="T1340" i="9"/>
  <c r="S1340" i="9"/>
  <c r="R1340" i="9"/>
  <c r="Q1340" i="9"/>
  <c r="P1340" i="9"/>
  <c r="O1340" i="9"/>
  <c r="M1340" i="9"/>
  <c r="N1340" i="9" s="1"/>
  <c r="N1339" i="9" s="1"/>
  <c r="AC1339" i="9"/>
  <c r="AB1339" i="9"/>
  <c r="AA1339" i="9"/>
  <c r="Z1339" i="9"/>
  <c r="Y1339" i="9"/>
  <c r="X1339" i="9"/>
  <c r="W1339" i="9"/>
  <c r="V1339" i="9"/>
  <c r="U1339" i="9"/>
  <c r="T1339" i="9"/>
  <c r="S1339" i="9"/>
  <c r="R1339" i="9"/>
  <c r="Q1339" i="9"/>
  <c r="P1339" i="9"/>
  <c r="O1339" i="9"/>
  <c r="M1339" i="9"/>
  <c r="AC1338" i="9"/>
  <c r="AB1338" i="9"/>
  <c r="AA1338" i="9"/>
  <c r="Z1338" i="9"/>
  <c r="Y1338" i="9"/>
  <c r="X1338" i="9"/>
  <c r="W1338" i="9"/>
  <c r="V1338" i="9"/>
  <c r="U1338" i="9"/>
  <c r="T1338" i="9"/>
  <c r="S1338" i="9"/>
  <c r="R1338" i="9"/>
  <c r="Q1338" i="9"/>
  <c r="P1338" i="9"/>
  <c r="O1338" i="9"/>
  <c r="M1338" i="9"/>
  <c r="N1338" i="9" s="1"/>
  <c r="AC1337" i="9"/>
  <c r="AB1337" i="9"/>
  <c r="AA1337" i="9"/>
  <c r="Z1337" i="9"/>
  <c r="Y1337" i="9"/>
  <c r="X1337" i="9"/>
  <c r="W1337" i="9"/>
  <c r="V1337" i="9"/>
  <c r="U1337" i="9"/>
  <c r="T1337" i="9"/>
  <c r="S1337" i="9"/>
  <c r="R1337" i="9"/>
  <c r="Q1337" i="9"/>
  <c r="P1337" i="9"/>
  <c r="O1337" i="9"/>
  <c r="M1337" i="9"/>
  <c r="N1337" i="9" s="1"/>
  <c r="N1336" i="9" s="1"/>
  <c r="AC1336" i="9"/>
  <c r="AB1336" i="9"/>
  <c r="AA1336" i="9"/>
  <c r="Z1336" i="9"/>
  <c r="Y1336" i="9"/>
  <c r="X1336" i="9"/>
  <c r="W1336" i="9"/>
  <c r="V1336" i="9"/>
  <c r="U1336" i="9"/>
  <c r="T1336" i="9"/>
  <c r="S1336" i="9"/>
  <c r="R1336" i="9"/>
  <c r="Q1336" i="9"/>
  <c r="P1336" i="9"/>
  <c r="O1336" i="9"/>
  <c r="M1336" i="9"/>
  <c r="AC1334" i="9"/>
  <c r="AB1334" i="9"/>
  <c r="AA1334" i="9"/>
  <c r="Z1334" i="9"/>
  <c r="Y1334" i="9"/>
  <c r="X1334" i="9"/>
  <c r="W1334" i="9"/>
  <c r="V1334" i="9"/>
  <c r="U1334" i="9"/>
  <c r="T1334" i="9"/>
  <c r="S1334" i="9"/>
  <c r="R1334" i="9"/>
  <c r="Q1334" i="9"/>
  <c r="P1334" i="9"/>
  <c r="O1334" i="9"/>
  <c r="N1334" i="9"/>
  <c r="M1334" i="9"/>
  <c r="AC1333" i="9"/>
  <c r="AB1333" i="9"/>
  <c r="AA1333" i="9"/>
  <c r="Z1333" i="9"/>
  <c r="Y1333" i="9"/>
  <c r="X1333" i="9"/>
  <c r="W1333" i="9"/>
  <c r="V1333" i="9"/>
  <c r="U1333" i="9"/>
  <c r="T1333" i="9"/>
  <c r="S1333" i="9"/>
  <c r="R1333" i="9"/>
  <c r="Q1333" i="9"/>
  <c r="P1333" i="9"/>
  <c r="O1333" i="9"/>
  <c r="M1333" i="9"/>
  <c r="N1333" i="9" s="1"/>
  <c r="AC1332" i="9"/>
  <c r="AB1332" i="9"/>
  <c r="AA1332" i="9"/>
  <c r="AA1331" i="9" s="1"/>
  <c r="Z1332" i="9"/>
  <c r="Y1332" i="9"/>
  <c r="Y1331" i="9" s="1"/>
  <c r="X1332" i="9"/>
  <c r="W1332" i="9"/>
  <c r="W1331" i="9" s="1"/>
  <c r="V1332" i="9"/>
  <c r="U1332" i="9"/>
  <c r="T1332" i="9"/>
  <c r="S1332" i="9"/>
  <c r="R1332" i="9"/>
  <c r="Q1332" i="9"/>
  <c r="P1332" i="9"/>
  <c r="O1332" i="9"/>
  <c r="N1332" i="9"/>
  <c r="M1332" i="9"/>
  <c r="AC1331" i="9"/>
  <c r="AB1331" i="9"/>
  <c r="Z1331" i="9"/>
  <c r="X1331" i="9"/>
  <c r="V1331" i="9"/>
  <c r="U1331" i="9"/>
  <c r="T1331" i="9"/>
  <c r="S1331" i="9"/>
  <c r="R1331" i="9"/>
  <c r="Q1331" i="9"/>
  <c r="P1331" i="9"/>
  <c r="O1331" i="9"/>
  <c r="M1331" i="9"/>
  <c r="AC1330" i="9"/>
  <c r="AB1330" i="9"/>
  <c r="AA1330" i="9"/>
  <c r="Z1330" i="9"/>
  <c r="Y1330" i="9"/>
  <c r="X1330" i="9"/>
  <c r="W1330" i="9"/>
  <c r="V1330" i="9"/>
  <c r="U1330" i="9"/>
  <c r="T1330" i="9"/>
  <c r="S1330" i="9"/>
  <c r="R1330" i="9"/>
  <c r="Q1330" i="9"/>
  <c r="P1330" i="9"/>
  <c r="O1330" i="9"/>
  <c r="N1330" i="9"/>
  <c r="M1330" i="9"/>
  <c r="AC1329" i="9"/>
  <c r="AB1329" i="9"/>
  <c r="AA1329" i="9"/>
  <c r="Z1329" i="9"/>
  <c r="Y1329" i="9"/>
  <c r="X1329" i="9"/>
  <c r="W1329" i="9"/>
  <c r="V1329" i="9"/>
  <c r="U1329" i="9"/>
  <c r="T1329" i="9"/>
  <c r="S1329" i="9"/>
  <c r="R1329" i="9"/>
  <c r="Q1329" i="9"/>
  <c r="P1329" i="9"/>
  <c r="O1329" i="9"/>
  <c r="M1329" i="9"/>
  <c r="N1329" i="9" s="1"/>
  <c r="AC1328" i="9"/>
  <c r="AB1328" i="9"/>
  <c r="AA1328" i="9"/>
  <c r="Z1328" i="9"/>
  <c r="Y1328" i="9"/>
  <c r="X1328" i="9"/>
  <c r="W1328" i="9"/>
  <c r="V1328" i="9"/>
  <c r="U1328" i="9"/>
  <c r="T1328" i="9"/>
  <c r="S1328" i="9"/>
  <c r="R1328" i="9"/>
  <c r="Q1328" i="9"/>
  <c r="P1328" i="9"/>
  <c r="O1328" i="9"/>
  <c r="M1328" i="9"/>
  <c r="AC1327" i="9"/>
  <c r="AB1327" i="9"/>
  <c r="AA1327" i="9"/>
  <c r="Z1327" i="9"/>
  <c r="Y1327" i="9"/>
  <c r="X1327" i="9"/>
  <c r="W1327" i="9"/>
  <c r="V1327" i="9"/>
  <c r="U1327" i="9"/>
  <c r="T1327" i="9"/>
  <c r="S1327" i="9"/>
  <c r="R1327" i="9"/>
  <c r="Q1327" i="9"/>
  <c r="P1327" i="9"/>
  <c r="O1327" i="9"/>
  <c r="M1327" i="9"/>
  <c r="N1327" i="9" s="1"/>
  <c r="AC1326" i="9"/>
  <c r="AB1326" i="9"/>
  <c r="AA1326" i="9"/>
  <c r="Z1326" i="9"/>
  <c r="Y1326" i="9"/>
  <c r="X1326" i="9"/>
  <c r="W1326" i="9"/>
  <c r="V1326" i="9"/>
  <c r="U1326" i="9"/>
  <c r="T1326" i="9"/>
  <c r="S1326" i="9"/>
  <c r="R1326" i="9"/>
  <c r="Q1326" i="9"/>
  <c r="P1326" i="9"/>
  <c r="O1326" i="9"/>
  <c r="M1326" i="9"/>
  <c r="N1326" i="9" s="1"/>
  <c r="AC1325" i="9"/>
  <c r="AB1325" i="9"/>
  <c r="AA1325" i="9"/>
  <c r="Z1325" i="9"/>
  <c r="Y1325" i="9"/>
  <c r="X1325" i="9"/>
  <c r="W1325" i="9"/>
  <c r="V1325" i="9"/>
  <c r="U1325" i="9"/>
  <c r="T1325" i="9"/>
  <c r="S1325" i="9"/>
  <c r="R1325" i="9"/>
  <c r="Q1325" i="9"/>
  <c r="P1325" i="9"/>
  <c r="O1325" i="9"/>
  <c r="M1325" i="9"/>
  <c r="N1325" i="9" s="1"/>
  <c r="N1324" i="9" s="1"/>
  <c r="AC1324" i="9"/>
  <c r="AB1324" i="9"/>
  <c r="AA1324" i="9"/>
  <c r="Z1324" i="9"/>
  <c r="Y1324" i="9"/>
  <c r="X1324" i="9"/>
  <c r="W1324" i="9"/>
  <c r="V1324" i="9"/>
  <c r="U1324" i="9"/>
  <c r="T1324" i="9"/>
  <c r="S1324" i="9"/>
  <c r="R1324" i="9"/>
  <c r="Q1324" i="9"/>
  <c r="P1324" i="9"/>
  <c r="O1324" i="9"/>
  <c r="M1324" i="9"/>
  <c r="AC1323" i="9"/>
  <c r="AB1323" i="9"/>
  <c r="AA1323" i="9"/>
  <c r="Z1323" i="9"/>
  <c r="Y1323" i="9"/>
  <c r="X1323" i="9"/>
  <c r="W1323" i="9"/>
  <c r="V1323" i="9"/>
  <c r="U1323" i="9"/>
  <c r="T1323" i="9"/>
  <c r="S1323" i="9"/>
  <c r="R1323" i="9"/>
  <c r="Q1323" i="9"/>
  <c r="P1323" i="9"/>
  <c r="O1323" i="9"/>
  <c r="M1323" i="9"/>
  <c r="N1323" i="9" s="1"/>
  <c r="AC1322" i="9"/>
  <c r="AB1322" i="9"/>
  <c r="AB1321" i="9" s="1"/>
  <c r="AA1322" i="9"/>
  <c r="Z1322" i="9"/>
  <c r="Z1321" i="9" s="1"/>
  <c r="Y1322" i="9"/>
  <c r="X1322" i="9"/>
  <c r="X1321" i="9" s="1"/>
  <c r="W1322" i="9"/>
  <c r="V1322" i="9"/>
  <c r="V1321" i="9" s="1"/>
  <c r="U1322" i="9"/>
  <c r="T1322" i="9"/>
  <c r="T1321" i="9" s="1"/>
  <c r="S1322" i="9"/>
  <c r="R1322" i="9"/>
  <c r="R1321" i="9" s="1"/>
  <c r="Q1322" i="9"/>
  <c r="P1322" i="9"/>
  <c r="P1321" i="9" s="1"/>
  <c r="O1322" i="9"/>
  <c r="N1322" i="9"/>
  <c r="M1322" i="9"/>
  <c r="AC1321" i="9"/>
  <c r="AA1321" i="9"/>
  <c r="Y1321" i="9"/>
  <c r="W1321" i="9"/>
  <c r="U1321" i="9"/>
  <c r="S1321" i="9"/>
  <c r="Q1321" i="9"/>
  <c r="O1321" i="9"/>
  <c r="M1321" i="9"/>
  <c r="AC1320" i="9"/>
  <c r="AB1320" i="9"/>
  <c r="AA1320" i="9"/>
  <c r="Z1320" i="9"/>
  <c r="Y1320" i="9"/>
  <c r="X1320" i="9"/>
  <c r="W1320" i="9"/>
  <c r="V1320" i="9"/>
  <c r="U1320" i="9"/>
  <c r="T1320" i="9"/>
  <c r="S1320" i="9"/>
  <c r="R1320" i="9"/>
  <c r="Q1320" i="9"/>
  <c r="P1320" i="9"/>
  <c r="O1320" i="9"/>
  <c r="N1320" i="9"/>
  <c r="M1320" i="9"/>
  <c r="AC1319" i="9"/>
  <c r="AB1319" i="9"/>
  <c r="AA1319" i="9"/>
  <c r="Z1319" i="9"/>
  <c r="Y1319" i="9"/>
  <c r="X1319" i="9"/>
  <c r="W1319" i="9"/>
  <c r="V1319" i="9"/>
  <c r="U1319" i="9"/>
  <c r="T1319" i="9"/>
  <c r="S1319" i="9"/>
  <c r="R1319" i="9"/>
  <c r="Q1319" i="9"/>
  <c r="P1319" i="9"/>
  <c r="O1319" i="9"/>
  <c r="M1319" i="9"/>
  <c r="N1319" i="9" s="1"/>
  <c r="AC1318" i="9"/>
  <c r="AB1318" i="9"/>
  <c r="AB1317" i="9" s="1"/>
  <c r="AA1318" i="9"/>
  <c r="Z1318" i="9"/>
  <c r="Z1317" i="9" s="1"/>
  <c r="Y1318" i="9"/>
  <c r="X1318" i="9"/>
  <c r="X1317" i="9" s="1"/>
  <c r="W1318" i="9"/>
  <c r="V1318" i="9"/>
  <c r="V1317" i="9" s="1"/>
  <c r="U1318" i="9"/>
  <c r="T1318" i="9"/>
  <c r="T1317" i="9" s="1"/>
  <c r="S1318" i="9"/>
  <c r="R1318" i="9"/>
  <c r="R1317" i="9" s="1"/>
  <c r="Q1318" i="9"/>
  <c r="P1318" i="9"/>
  <c r="P1317" i="9" s="1"/>
  <c r="O1318" i="9"/>
  <c r="N1318" i="9"/>
  <c r="M1318" i="9"/>
  <c r="AC1317" i="9"/>
  <c r="AA1317" i="9"/>
  <c r="Y1317" i="9"/>
  <c r="W1317" i="9"/>
  <c r="U1317" i="9"/>
  <c r="S1317" i="9"/>
  <c r="Q1317" i="9"/>
  <c r="O1317" i="9"/>
  <c r="M1317" i="9"/>
  <c r="AC1316" i="9"/>
  <c r="AB1316" i="9"/>
  <c r="AA1316" i="9"/>
  <c r="Z1316" i="9"/>
  <c r="Y1316" i="9"/>
  <c r="X1316" i="9"/>
  <c r="W1316" i="9"/>
  <c r="V1316" i="9"/>
  <c r="U1316" i="9"/>
  <c r="T1316" i="9"/>
  <c r="S1316" i="9"/>
  <c r="R1316" i="9"/>
  <c r="Q1316" i="9"/>
  <c r="P1316" i="9"/>
  <c r="O1316" i="9"/>
  <c r="N1316" i="9"/>
  <c r="M1316" i="9"/>
  <c r="AC1315" i="9"/>
  <c r="AB1315" i="9"/>
  <c r="AA1315" i="9"/>
  <c r="Z1315" i="9"/>
  <c r="Y1315" i="9"/>
  <c r="X1315" i="9"/>
  <c r="W1315" i="9"/>
  <c r="V1315" i="9"/>
  <c r="U1315" i="9"/>
  <c r="T1315" i="9"/>
  <c r="S1315" i="9"/>
  <c r="R1315" i="9"/>
  <c r="Q1315" i="9"/>
  <c r="P1315" i="9"/>
  <c r="O1315" i="9"/>
  <c r="M1315" i="9"/>
  <c r="N1315" i="9" s="1"/>
  <c r="N1314" i="9" s="1"/>
  <c r="AC1314" i="9"/>
  <c r="AB1314" i="9"/>
  <c r="Z1314" i="9"/>
  <c r="X1314" i="9"/>
  <c r="W1314" i="9"/>
  <c r="V1314" i="9"/>
  <c r="U1314" i="9"/>
  <c r="T1314" i="9"/>
  <c r="S1314" i="9"/>
  <c r="R1314" i="9"/>
  <c r="Q1314" i="9"/>
  <c r="P1314" i="9"/>
  <c r="O1314" i="9"/>
  <c r="M1314" i="9"/>
  <c r="AC1312" i="9"/>
  <c r="AB1312" i="9"/>
  <c r="AA1312" i="9"/>
  <c r="Z1312" i="9"/>
  <c r="Y1312" i="9"/>
  <c r="X1312" i="9"/>
  <c r="W1312" i="9"/>
  <c r="V1312" i="9"/>
  <c r="U1312" i="9"/>
  <c r="T1312" i="9"/>
  <c r="S1312" i="9"/>
  <c r="R1312" i="9"/>
  <c r="Q1312" i="9"/>
  <c r="P1312" i="9"/>
  <c r="O1312" i="9"/>
  <c r="N1312" i="9"/>
  <c r="M1312" i="9"/>
  <c r="AC1311" i="9"/>
  <c r="AB1311" i="9"/>
  <c r="AA1311" i="9"/>
  <c r="Z1311" i="9"/>
  <c r="Y1311" i="9"/>
  <c r="X1311" i="9"/>
  <c r="W1311" i="9"/>
  <c r="V1311" i="9"/>
  <c r="U1311" i="9"/>
  <c r="T1311" i="9"/>
  <c r="S1311" i="9"/>
  <c r="R1311" i="9"/>
  <c r="Q1311" i="9"/>
  <c r="P1311" i="9"/>
  <c r="O1311" i="9"/>
  <c r="M1311" i="9"/>
  <c r="N1311" i="9" s="1"/>
  <c r="AC1310" i="9"/>
  <c r="AB1310" i="9"/>
  <c r="AA1310" i="9"/>
  <c r="AA1309" i="9" s="1"/>
  <c r="Z1310" i="9"/>
  <c r="Y1310" i="9"/>
  <c r="Y1309" i="9" s="1"/>
  <c r="X1310" i="9"/>
  <c r="W1310" i="9"/>
  <c r="W1309" i="9" s="1"/>
  <c r="V1310" i="9"/>
  <c r="U1310" i="9"/>
  <c r="U1309" i="9" s="1"/>
  <c r="T1310" i="9"/>
  <c r="S1310" i="9"/>
  <c r="S1309" i="9" s="1"/>
  <c r="R1310" i="9"/>
  <c r="Q1310" i="9"/>
  <c r="Q1309" i="9" s="1"/>
  <c r="P1310" i="9"/>
  <c r="O1310" i="9"/>
  <c r="O1309" i="9" s="1"/>
  <c r="N1310" i="9"/>
  <c r="M1310" i="9"/>
  <c r="AC1309" i="9"/>
  <c r="AB1309" i="9"/>
  <c r="Z1309" i="9"/>
  <c r="X1309" i="9"/>
  <c r="V1309" i="9"/>
  <c r="T1309" i="9"/>
  <c r="R1309" i="9"/>
  <c r="P1309" i="9"/>
  <c r="M1309" i="9"/>
  <c r="AC1308" i="9"/>
  <c r="AB1308" i="9"/>
  <c r="AA1308" i="9"/>
  <c r="Z1308" i="9"/>
  <c r="Y1308" i="9"/>
  <c r="X1308" i="9"/>
  <c r="W1308" i="9"/>
  <c r="V1308" i="9"/>
  <c r="U1308" i="9"/>
  <c r="T1308" i="9"/>
  <c r="S1308" i="9"/>
  <c r="R1308" i="9"/>
  <c r="Q1308" i="9"/>
  <c r="P1308" i="9"/>
  <c r="O1308" i="9"/>
  <c r="M1308" i="9"/>
  <c r="N1308" i="9" s="1"/>
  <c r="AC1307" i="9"/>
  <c r="AB1307" i="9"/>
  <c r="AA1307" i="9"/>
  <c r="Z1307" i="9"/>
  <c r="Y1307" i="9"/>
  <c r="X1307" i="9"/>
  <c r="W1307" i="9"/>
  <c r="V1307" i="9"/>
  <c r="U1307" i="9"/>
  <c r="T1307" i="9"/>
  <c r="S1307" i="9"/>
  <c r="R1307" i="9"/>
  <c r="Q1307" i="9"/>
  <c r="P1307" i="9"/>
  <c r="O1307" i="9"/>
  <c r="N1307" i="9"/>
  <c r="M1307" i="9"/>
  <c r="AC1306" i="9"/>
  <c r="AB1306" i="9"/>
  <c r="AA1306" i="9"/>
  <c r="Z1306" i="9"/>
  <c r="Y1306" i="9"/>
  <c r="X1306" i="9"/>
  <c r="W1306" i="9"/>
  <c r="V1306" i="9"/>
  <c r="U1306" i="9"/>
  <c r="T1306" i="9"/>
  <c r="S1306" i="9"/>
  <c r="R1306" i="9"/>
  <c r="Q1306" i="9"/>
  <c r="P1306" i="9"/>
  <c r="O1306" i="9"/>
  <c r="M1306" i="9"/>
  <c r="N1306" i="9" s="1"/>
  <c r="AC1305" i="9"/>
  <c r="AB1305" i="9"/>
  <c r="AA1305" i="9"/>
  <c r="Z1305" i="9"/>
  <c r="Y1305" i="9"/>
  <c r="X1305" i="9"/>
  <c r="W1305" i="9"/>
  <c r="V1305" i="9"/>
  <c r="U1305" i="9"/>
  <c r="T1305" i="9"/>
  <c r="S1305" i="9"/>
  <c r="R1305" i="9"/>
  <c r="Q1305" i="9"/>
  <c r="P1305" i="9"/>
  <c r="O1305" i="9"/>
  <c r="M1305" i="9"/>
  <c r="AC1304" i="9"/>
  <c r="AB1304" i="9"/>
  <c r="AA1304" i="9"/>
  <c r="Z1304" i="9"/>
  <c r="Y1304" i="9"/>
  <c r="X1304" i="9"/>
  <c r="W1304" i="9"/>
  <c r="V1304" i="9"/>
  <c r="U1304" i="9"/>
  <c r="T1304" i="9"/>
  <c r="S1304" i="9"/>
  <c r="R1304" i="9"/>
  <c r="Q1304" i="9"/>
  <c r="P1304" i="9"/>
  <c r="O1304" i="9"/>
  <c r="M1304" i="9"/>
  <c r="N1304" i="9" s="1"/>
  <c r="AC1303" i="9"/>
  <c r="AB1303" i="9"/>
  <c r="AA1303" i="9"/>
  <c r="Z1303" i="9"/>
  <c r="Y1303" i="9"/>
  <c r="X1303" i="9"/>
  <c r="W1303" i="9"/>
  <c r="V1303" i="9"/>
  <c r="U1303" i="9"/>
  <c r="T1303" i="9"/>
  <c r="S1303" i="9"/>
  <c r="R1303" i="9"/>
  <c r="Q1303" i="9"/>
  <c r="P1303" i="9"/>
  <c r="O1303" i="9"/>
  <c r="N1303" i="9"/>
  <c r="M1303" i="9"/>
  <c r="AC1302" i="9"/>
  <c r="AB1302" i="9"/>
  <c r="AA1302" i="9"/>
  <c r="Z1302" i="9"/>
  <c r="Y1302" i="9"/>
  <c r="X1302" i="9"/>
  <c r="W1302" i="9"/>
  <c r="V1302" i="9"/>
  <c r="U1302" i="9"/>
  <c r="T1302" i="9"/>
  <c r="S1302" i="9"/>
  <c r="R1302" i="9"/>
  <c r="Q1302" i="9"/>
  <c r="P1302" i="9"/>
  <c r="O1302" i="9"/>
  <c r="M1302" i="9"/>
  <c r="N1302" i="9" s="1"/>
  <c r="AC1301" i="9"/>
  <c r="AB1301" i="9"/>
  <c r="AA1301" i="9"/>
  <c r="Z1301" i="9"/>
  <c r="Y1301" i="9"/>
  <c r="X1301" i="9"/>
  <c r="W1301" i="9"/>
  <c r="V1301" i="9"/>
  <c r="U1301" i="9"/>
  <c r="T1301" i="9"/>
  <c r="S1301" i="9"/>
  <c r="R1301" i="9"/>
  <c r="Q1301" i="9"/>
  <c r="P1301" i="9"/>
  <c r="O1301" i="9"/>
  <c r="M1301" i="9"/>
  <c r="AC1299" i="9"/>
  <c r="AB1299" i="9"/>
  <c r="AA1299" i="9"/>
  <c r="Z1299" i="9"/>
  <c r="Y1299" i="9"/>
  <c r="X1299" i="9"/>
  <c r="W1299" i="9"/>
  <c r="V1299" i="9"/>
  <c r="U1299" i="9"/>
  <c r="T1299" i="9"/>
  <c r="S1299" i="9"/>
  <c r="R1299" i="9"/>
  <c r="Q1299" i="9"/>
  <c r="P1299" i="9"/>
  <c r="O1299" i="9"/>
  <c r="N1299" i="9"/>
  <c r="M1299" i="9"/>
  <c r="AC1298" i="9"/>
  <c r="AB1298" i="9"/>
  <c r="AA1298" i="9"/>
  <c r="Z1298" i="9"/>
  <c r="Y1298" i="9"/>
  <c r="X1298" i="9"/>
  <c r="W1298" i="9"/>
  <c r="V1298" i="9"/>
  <c r="U1298" i="9"/>
  <c r="T1298" i="9"/>
  <c r="S1298" i="9"/>
  <c r="R1298" i="9"/>
  <c r="Q1298" i="9"/>
  <c r="P1298" i="9"/>
  <c r="O1298" i="9"/>
  <c r="M1298" i="9"/>
  <c r="N1298" i="9" s="1"/>
  <c r="AC1297" i="9"/>
  <c r="AB1297" i="9"/>
  <c r="AA1297" i="9"/>
  <c r="Z1297" i="9"/>
  <c r="Y1297" i="9"/>
  <c r="X1297" i="9"/>
  <c r="W1297" i="9"/>
  <c r="V1297" i="9"/>
  <c r="U1297" i="9"/>
  <c r="T1297" i="9"/>
  <c r="S1297" i="9"/>
  <c r="R1297" i="9"/>
  <c r="Q1297" i="9"/>
  <c r="P1297" i="9"/>
  <c r="O1297" i="9"/>
  <c r="N1297" i="9"/>
  <c r="M1297" i="9"/>
  <c r="AC1296" i="9"/>
  <c r="AB1296" i="9"/>
  <c r="AA1296" i="9"/>
  <c r="Z1296" i="9"/>
  <c r="Y1296" i="9"/>
  <c r="X1296" i="9"/>
  <c r="W1296" i="9"/>
  <c r="V1296" i="9"/>
  <c r="U1296" i="9"/>
  <c r="T1296" i="9"/>
  <c r="S1296" i="9"/>
  <c r="R1296" i="9"/>
  <c r="Q1296" i="9"/>
  <c r="P1296" i="9"/>
  <c r="O1296" i="9"/>
  <c r="M1296" i="9"/>
  <c r="N1296" i="9" s="1"/>
  <c r="N1295" i="9" s="1"/>
  <c r="AC1295" i="9"/>
  <c r="AB1295" i="9"/>
  <c r="AA1295" i="9"/>
  <c r="Z1295" i="9"/>
  <c r="Y1295" i="9"/>
  <c r="X1295" i="9"/>
  <c r="W1295" i="9"/>
  <c r="V1295" i="9"/>
  <c r="U1295" i="9"/>
  <c r="T1295" i="9"/>
  <c r="S1295" i="9"/>
  <c r="R1295" i="9"/>
  <c r="Q1295" i="9"/>
  <c r="P1295" i="9"/>
  <c r="O1295" i="9"/>
  <c r="M1295" i="9"/>
  <c r="AC1294" i="9"/>
  <c r="AB1294" i="9"/>
  <c r="AA1294" i="9"/>
  <c r="Z1294" i="9"/>
  <c r="Y1294" i="9"/>
  <c r="X1294" i="9"/>
  <c r="W1294" i="9"/>
  <c r="V1294" i="9"/>
  <c r="U1294" i="9"/>
  <c r="T1294" i="9"/>
  <c r="S1294" i="9"/>
  <c r="R1294" i="9"/>
  <c r="Q1294" i="9"/>
  <c r="P1294" i="9"/>
  <c r="O1294" i="9"/>
  <c r="N1294" i="9"/>
  <c r="M1294" i="9"/>
  <c r="AC1293" i="9"/>
  <c r="AB1293" i="9"/>
  <c r="AA1293" i="9"/>
  <c r="Z1293" i="9"/>
  <c r="Y1293" i="9"/>
  <c r="X1293" i="9"/>
  <c r="W1293" i="9"/>
  <c r="V1293" i="9"/>
  <c r="U1293" i="9"/>
  <c r="T1293" i="9"/>
  <c r="S1293" i="9"/>
  <c r="R1293" i="9"/>
  <c r="Q1293" i="9"/>
  <c r="P1293" i="9"/>
  <c r="O1293" i="9"/>
  <c r="M1293" i="9"/>
  <c r="N1293" i="9" s="1"/>
  <c r="AC1292" i="9"/>
  <c r="AB1292" i="9"/>
  <c r="AA1292" i="9"/>
  <c r="Z1292" i="9"/>
  <c r="Y1292" i="9"/>
  <c r="X1292" i="9"/>
  <c r="W1292" i="9"/>
  <c r="V1292" i="9"/>
  <c r="U1292" i="9"/>
  <c r="T1292" i="9"/>
  <c r="S1292" i="9"/>
  <c r="R1292" i="9"/>
  <c r="Q1292" i="9"/>
  <c r="P1292" i="9"/>
  <c r="O1292" i="9"/>
  <c r="N1292" i="9"/>
  <c r="M1292" i="9"/>
  <c r="AC1291" i="9"/>
  <c r="AB1291" i="9"/>
  <c r="AA1291" i="9"/>
  <c r="Z1291" i="9"/>
  <c r="Y1291" i="9"/>
  <c r="X1291" i="9"/>
  <c r="W1291" i="9"/>
  <c r="V1291" i="9"/>
  <c r="U1291" i="9"/>
  <c r="T1291" i="9"/>
  <c r="S1291" i="9"/>
  <c r="R1291" i="9"/>
  <c r="Q1291" i="9"/>
  <c r="P1291" i="9"/>
  <c r="O1291" i="9"/>
  <c r="M1291" i="9"/>
  <c r="N1291" i="9" s="1"/>
  <c r="N1290" i="9" s="1"/>
  <c r="AC1290" i="9"/>
  <c r="AB1290" i="9"/>
  <c r="AA1290" i="9"/>
  <c r="Z1290" i="9"/>
  <c r="Y1290" i="9"/>
  <c r="X1290" i="9"/>
  <c r="W1290" i="9"/>
  <c r="V1290" i="9"/>
  <c r="U1290" i="9"/>
  <c r="T1290" i="9"/>
  <c r="S1290" i="9"/>
  <c r="R1290" i="9"/>
  <c r="Q1290" i="9"/>
  <c r="P1290" i="9"/>
  <c r="O1290" i="9"/>
  <c r="M1290" i="9"/>
  <c r="AC1289" i="9"/>
  <c r="AB1289" i="9"/>
  <c r="AA1289" i="9"/>
  <c r="Z1289" i="9"/>
  <c r="Y1289" i="9"/>
  <c r="X1289" i="9"/>
  <c r="W1289" i="9"/>
  <c r="V1289" i="9"/>
  <c r="U1289" i="9"/>
  <c r="T1289" i="9"/>
  <c r="S1289" i="9"/>
  <c r="R1289" i="9"/>
  <c r="Q1289" i="9"/>
  <c r="P1289" i="9"/>
  <c r="O1289" i="9"/>
  <c r="M1289" i="9"/>
  <c r="N1289" i="9" s="1"/>
  <c r="AC1288" i="9"/>
  <c r="AB1288" i="9"/>
  <c r="AA1288" i="9"/>
  <c r="Z1288" i="9"/>
  <c r="Y1288" i="9"/>
  <c r="X1288" i="9"/>
  <c r="W1288" i="9"/>
  <c r="V1288" i="9"/>
  <c r="U1288" i="9"/>
  <c r="T1288" i="9"/>
  <c r="S1288" i="9"/>
  <c r="R1288" i="9"/>
  <c r="Q1288" i="9"/>
  <c r="P1288" i="9"/>
  <c r="O1288" i="9"/>
  <c r="M1288" i="9"/>
  <c r="N1288" i="9" s="1"/>
  <c r="AC1287" i="9"/>
  <c r="AB1287" i="9"/>
  <c r="AA1287" i="9"/>
  <c r="Z1287" i="9"/>
  <c r="Y1287" i="9"/>
  <c r="X1287" i="9"/>
  <c r="W1287" i="9"/>
  <c r="V1287" i="9"/>
  <c r="U1287" i="9"/>
  <c r="T1287" i="9"/>
  <c r="S1287" i="9"/>
  <c r="R1287" i="9"/>
  <c r="Q1287" i="9"/>
  <c r="P1287" i="9"/>
  <c r="O1287" i="9"/>
  <c r="M1287" i="9"/>
  <c r="N1287" i="9" s="1"/>
  <c r="AC1286" i="9"/>
  <c r="AB1286" i="9"/>
  <c r="AB1285" i="9" s="1"/>
  <c r="AB1518" i="9" s="1"/>
  <c r="AA1286" i="9"/>
  <c r="Z1286" i="9"/>
  <c r="Y1286" i="9"/>
  <c r="X1286" i="9"/>
  <c r="W1286" i="9"/>
  <c r="V1286" i="9"/>
  <c r="U1286" i="9"/>
  <c r="T1286" i="9"/>
  <c r="S1286" i="9"/>
  <c r="R1286" i="9"/>
  <c r="Q1286" i="9"/>
  <c r="P1286" i="9"/>
  <c r="O1286" i="9"/>
  <c r="N1286" i="9"/>
  <c r="M1286" i="9"/>
  <c r="AC1285" i="9"/>
  <c r="AA1285" i="9"/>
  <c r="Z1285" i="9"/>
  <c r="Y1285" i="9"/>
  <c r="X1285" i="9"/>
  <c r="W1285" i="9"/>
  <c r="V1285" i="9"/>
  <c r="U1285" i="9"/>
  <c r="T1285" i="9"/>
  <c r="S1285" i="9"/>
  <c r="R1285" i="9"/>
  <c r="Q1285" i="9"/>
  <c r="P1285" i="9"/>
  <c r="O1285" i="9"/>
  <c r="M1285" i="9"/>
  <c r="M1278" i="9"/>
  <c r="AC1278" i="9" s="1"/>
  <c r="M1274" i="9"/>
  <c r="AC1274" i="9" s="1"/>
  <c r="AC1273" i="9" s="1"/>
  <c r="M1273" i="9"/>
  <c r="M1272" i="9"/>
  <c r="AC1272" i="9" s="1"/>
  <c r="M1271" i="9"/>
  <c r="AC1271" i="9" s="1"/>
  <c r="M1270" i="9"/>
  <c r="AC1270" i="9" s="1"/>
  <c r="AC1269" i="9" s="1"/>
  <c r="M1269" i="9"/>
  <c r="M1268" i="9"/>
  <c r="AC1268" i="9" s="1"/>
  <c r="AB1267" i="9"/>
  <c r="AA1267" i="9"/>
  <c r="Z1267" i="9"/>
  <c r="Y1267" i="9"/>
  <c r="X1267" i="9"/>
  <c r="W1267" i="9"/>
  <c r="V1267" i="9"/>
  <c r="U1267" i="9"/>
  <c r="T1267" i="9"/>
  <c r="S1267" i="9"/>
  <c r="R1267" i="9"/>
  <c r="Q1267" i="9"/>
  <c r="P1267" i="9"/>
  <c r="O1267" i="9"/>
  <c r="N1267" i="9"/>
  <c r="M1267" i="9"/>
  <c r="AC1267" i="9" s="1"/>
  <c r="AB1266" i="9"/>
  <c r="AA1266" i="9"/>
  <c r="Z1266" i="9"/>
  <c r="Y1266" i="9"/>
  <c r="X1266" i="9"/>
  <c r="W1266" i="9"/>
  <c r="V1266" i="9"/>
  <c r="U1266" i="9"/>
  <c r="T1266" i="9"/>
  <c r="S1266" i="9"/>
  <c r="R1266" i="9"/>
  <c r="Q1266" i="9"/>
  <c r="P1266" i="9"/>
  <c r="O1266" i="9"/>
  <c r="N1266" i="9"/>
  <c r="M1266" i="9"/>
  <c r="AC1266" i="9" s="1"/>
  <c r="AC1265" i="9" s="1"/>
  <c r="AB1265" i="9"/>
  <c r="AA1265" i="9"/>
  <c r="Z1265" i="9"/>
  <c r="Y1265" i="9"/>
  <c r="X1265" i="9"/>
  <c r="W1265" i="9"/>
  <c r="V1265" i="9"/>
  <c r="U1265" i="9"/>
  <c r="T1265" i="9"/>
  <c r="S1265" i="9"/>
  <c r="R1265" i="9"/>
  <c r="Q1265" i="9"/>
  <c r="P1265" i="9"/>
  <c r="O1265" i="9"/>
  <c r="N1265" i="9"/>
  <c r="M1265" i="9"/>
  <c r="AB1264" i="9"/>
  <c r="AA1264" i="9"/>
  <c r="Z1264" i="9"/>
  <c r="Y1264" i="9"/>
  <c r="X1264" i="9"/>
  <c r="W1264" i="9"/>
  <c r="V1264" i="9"/>
  <c r="U1264" i="9"/>
  <c r="T1264" i="9"/>
  <c r="S1264" i="9"/>
  <c r="R1264" i="9"/>
  <c r="Q1264" i="9"/>
  <c r="P1264" i="9"/>
  <c r="O1264" i="9"/>
  <c r="N1264" i="9"/>
  <c r="M1264" i="9"/>
  <c r="AC1264" i="9" s="1"/>
  <c r="M1263" i="9"/>
  <c r="AC1263" i="9" s="1"/>
  <c r="AB1262" i="9"/>
  <c r="AA1262" i="9"/>
  <c r="Z1262" i="9"/>
  <c r="Y1262" i="9"/>
  <c r="X1262" i="9"/>
  <c r="W1262" i="9"/>
  <c r="V1262" i="9"/>
  <c r="U1262" i="9"/>
  <c r="T1262" i="9"/>
  <c r="S1262" i="9"/>
  <c r="R1262" i="9"/>
  <c r="Q1262" i="9"/>
  <c r="P1262" i="9"/>
  <c r="O1262" i="9"/>
  <c r="N1262" i="9"/>
  <c r="M1262" i="9"/>
  <c r="M1260" i="9"/>
  <c r="N1259" i="9"/>
  <c r="M1259" i="9"/>
  <c r="AC1259" i="9" s="1"/>
  <c r="M1258" i="9"/>
  <c r="M1257" i="9"/>
  <c r="N1257" i="9" s="1"/>
  <c r="M1256" i="9"/>
  <c r="N1255" i="9"/>
  <c r="M1255" i="9"/>
  <c r="AC1255" i="9" s="1"/>
  <c r="M1254" i="9"/>
  <c r="N1253" i="9"/>
  <c r="M1253" i="9"/>
  <c r="AC1253" i="9" s="1"/>
  <c r="M1252" i="9"/>
  <c r="M1251" i="9"/>
  <c r="M1250" i="9"/>
  <c r="M1249" i="9"/>
  <c r="N1249" i="9" s="1"/>
  <c r="M1248" i="9"/>
  <c r="M1247" i="9"/>
  <c r="N1247" i="9" s="1"/>
  <c r="M1246" i="9"/>
  <c r="M1245" i="9"/>
  <c r="M1244" i="9"/>
  <c r="M1243" i="9"/>
  <c r="N1243" i="9" s="1"/>
  <c r="M1242" i="9"/>
  <c r="M1241" i="9"/>
  <c r="N1241" i="9" s="1"/>
  <c r="M1240" i="9"/>
  <c r="M1239" i="9"/>
  <c r="M1238" i="9"/>
  <c r="M1237" i="9"/>
  <c r="N1237" i="9" s="1"/>
  <c r="M1236" i="9"/>
  <c r="M1234" i="9"/>
  <c r="N1233" i="9"/>
  <c r="M1233" i="9"/>
  <c r="AC1233" i="9" s="1"/>
  <c r="M1232" i="9"/>
  <c r="M1231" i="9"/>
  <c r="N1230" i="9"/>
  <c r="M1230" i="9"/>
  <c r="AC1230" i="9" s="1"/>
  <c r="M1229" i="9"/>
  <c r="N1229" i="9" s="1"/>
  <c r="N1228" i="9" s="1"/>
  <c r="M1227" i="9"/>
  <c r="N1227" i="9" s="1"/>
  <c r="N1226" i="9"/>
  <c r="M1226" i="9"/>
  <c r="AC1226" i="9" s="1"/>
  <c r="M1225" i="9"/>
  <c r="N1225" i="9" s="1"/>
  <c r="N1224" i="9" s="1"/>
  <c r="M1223" i="9"/>
  <c r="N1223" i="9" s="1"/>
  <c r="M1222" i="9"/>
  <c r="M1221" i="9"/>
  <c r="N1220" i="9"/>
  <c r="M1220" i="9"/>
  <c r="AC1220" i="9" s="1"/>
  <c r="M1219" i="9"/>
  <c r="N1219" i="9" s="1"/>
  <c r="M1218" i="9"/>
  <c r="M1217" i="9"/>
  <c r="N1216" i="9"/>
  <c r="M1216" i="9"/>
  <c r="AC1216" i="9" s="1"/>
  <c r="M1215" i="9"/>
  <c r="N1215" i="9" s="1"/>
  <c r="N1214" i="9" s="1"/>
  <c r="M1212" i="9"/>
  <c r="N1211" i="9"/>
  <c r="M1211" i="9"/>
  <c r="AC1211" i="9" s="1"/>
  <c r="M1210" i="9"/>
  <c r="M1209" i="9"/>
  <c r="N1208" i="9"/>
  <c r="M1208" i="9"/>
  <c r="AC1208" i="9" s="1"/>
  <c r="M1207" i="9"/>
  <c r="N1207" i="9" s="1"/>
  <c r="N1206" i="9"/>
  <c r="N1205" i="9" s="1"/>
  <c r="M1206" i="9"/>
  <c r="AC1206" i="9" s="1"/>
  <c r="M1205" i="9"/>
  <c r="N1204" i="9"/>
  <c r="M1204" i="9"/>
  <c r="AC1204" i="9" s="1"/>
  <c r="M1203" i="9"/>
  <c r="N1203" i="9" s="1"/>
  <c r="N1202" i="9"/>
  <c r="M1202" i="9"/>
  <c r="AC1202" i="9" s="1"/>
  <c r="M1201" i="9"/>
  <c r="M1199" i="9"/>
  <c r="N1198" i="9"/>
  <c r="M1198" i="9"/>
  <c r="AC1198" i="9" s="1"/>
  <c r="M1197" i="9"/>
  <c r="N1196" i="9"/>
  <c r="M1196" i="9"/>
  <c r="AC1196" i="9" s="1"/>
  <c r="M1195" i="9"/>
  <c r="N1194" i="9"/>
  <c r="M1194" i="9"/>
  <c r="AC1194" i="9" s="1"/>
  <c r="M1193" i="9"/>
  <c r="M1192" i="9"/>
  <c r="N1192" i="9" s="1"/>
  <c r="M1191" i="9"/>
  <c r="M1190" i="9"/>
  <c r="M1189" i="9"/>
  <c r="M1188" i="9"/>
  <c r="N1188" i="9" s="1"/>
  <c r="M1187" i="9"/>
  <c r="N1187" i="9" s="1"/>
  <c r="M1186" i="9"/>
  <c r="N1186" i="9" s="1"/>
  <c r="AB1182" i="9"/>
  <c r="AA1182" i="9"/>
  <c r="Z1182" i="9"/>
  <c r="Y1182" i="9"/>
  <c r="X1182" i="9"/>
  <c r="W1182" i="9"/>
  <c r="V1182" i="9"/>
  <c r="U1182" i="9"/>
  <c r="T1182" i="9"/>
  <c r="S1182" i="9"/>
  <c r="R1182" i="9"/>
  <c r="Q1182" i="9"/>
  <c r="P1182" i="9"/>
  <c r="O1182" i="9"/>
  <c r="N1182" i="9"/>
  <c r="M1182" i="9"/>
  <c r="AC1182" i="9" s="1"/>
  <c r="AB1181" i="9"/>
  <c r="AA1181" i="9"/>
  <c r="Z1181" i="9"/>
  <c r="Y1181" i="9"/>
  <c r="X1181" i="9"/>
  <c r="W1181" i="9"/>
  <c r="V1181" i="9"/>
  <c r="U1181" i="9"/>
  <c r="T1181" i="9"/>
  <c r="S1181" i="9"/>
  <c r="R1181" i="9"/>
  <c r="Q1181" i="9"/>
  <c r="P1181" i="9"/>
  <c r="O1181" i="9"/>
  <c r="N1181" i="9"/>
  <c r="M1181" i="9"/>
  <c r="AC1181" i="9" s="1"/>
  <c r="AC1180" i="9" s="1"/>
  <c r="AB1180" i="9"/>
  <c r="AA1180" i="9"/>
  <c r="Z1180" i="9"/>
  <c r="Y1180" i="9"/>
  <c r="X1180" i="9"/>
  <c r="W1180" i="9"/>
  <c r="V1180" i="9"/>
  <c r="U1180" i="9"/>
  <c r="T1180" i="9"/>
  <c r="S1180" i="9"/>
  <c r="R1180" i="9"/>
  <c r="Q1180" i="9"/>
  <c r="P1180" i="9"/>
  <c r="O1180" i="9"/>
  <c r="N1180" i="9"/>
  <c r="M1180" i="9"/>
  <c r="AB1179" i="9"/>
  <c r="AA1179" i="9"/>
  <c r="Z1179" i="9"/>
  <c r="Y1179" i="9"/>
  <c r="X1179" i="9"/>
  <c r="W1179" i="9"/>
  <c r="V1179" i="9"/>
  <c r="U1179" i="9"/>
  <c r="T1179" i="9"/>
  <c r="S1179" i="9"/>
  <c r="R1179" i="9"/>
  <c r="Q1179" i="9"/>
  <c r="P1179" i="9"/>
  <c r="O1179" i="9"/>
  <c r="N1179" i="9"/>
  <c r="M1179" i="9"/>
  <c r="AC1179" i="9" s="1"/>
  <c r="AB1178" i="9"/>
  <c r="AA1178" i="9"/>
  <c r="Z1178" i="9"/>
  <c r="Y1178" i="9"/>
  <c r="X1178" i="9"/>
  <c r="W1178" i="9"/>
  <c r="V1178" i="9"/>
  <c r="U1178" i="9"/>
  <c r="T1178" i="9"/>
  <c r="S1178" i="9"/>
  <c r="R1178" i="9"/>
  <c r="Q1178" i="9"/>
  <c r="P1178" i="9"/>
  <c r="O1178" i="9"/>
  <c r="N1178" i="9"/>
  <c r="M1178" i="9"/>
  <c r="AC1178" i="9" s="1"/>
  <c r="AB1177" i="9"/>
  <c r="AA1177" i="9"/>
  <c r="Z1177" i="9"/>
  <c r="Y1177" i="9"/>
  <c r="X1177" i="9"/>
  <c r="W1177" i="9"/>
  <c r="V1177" i="9"/>
  <c r="U1177" i="9"/>
  <c r="T1177" i="9"/>
  <c r="S1177" i="9"/>
  <c r="R1177" i="9"/>
  <c r="Q1177" i="9"/>
  <c r="P1177" i="9"/>
  <c r="O1177" i="9"/>
  <c r="N1177" i="9"/>
  <c r="M1177" i="9"/>
  <c r="AC1177" i="9" s="1"/>
  <c r="AC1176" i="9" s="1"/>
  <c r="AB1176" i="9"/>
  <c r="AA1176" i="9"/>
  <c r="Z1176" i="9"/>
  <c r="Y1176" i="9"/>
  <c r="X1176" i="9"/>
  <c r="W1176" i="9"/>
  <c r="V1176" i="9"/>
  <c r="U1176" i="9"/>
  <c r="T1176" i="9"/>
  <c r="S1176" i="9"/>
  <c r="R1176" i="9"/>
  <c r="Q1176" i="9"/>
  <c r="P1176" i="9"/>
  <c r="O1176" i="9"/>
  <c r="N1176" i="9"/>
  <c r="M1176" i="9"/>
  <c r="AB1175" i="9"/>
  <c r="AA1175" i="9"/>
  <c r="Z1175" i="9"/>
  <c r="Y1175" i="9"/>
  <c r="X1175" i="9"/>
  <c r="W1175" i="9"/>
  <c r="V1175" i="9"/>
  <c r="U1175" i="9"/>
  <c r="T1175" i="9"/>
  <c r="S1175" i="9"/>
  <c r="R1175" i="9"/>
  <c r="Q1175" i="9"/>
  <c r="P1175" i="9"/>
  <c r="O1175" i="9"/>
  <c r="N1175" i="9"/>
  <c r="M1175" i="9"/>
  <c r="AC1175" i="9" s="1"/>
  <c r="AB1174" i="9"/>
  <c r="AA1174" i="9"/>
  <c r="Z1174" i="9"/>
  <c r="Y1174" i="9"/>
  <c r="X1174" i="9"/>
  <c r="W1174" i="9"/>
  <c r="V1174" i="9"/>
  <c r="U1174" i="9"/>
  <c r="T1174" i="9"/>
  <c r="S1174" i="9"/>
  <c r="R1174" i="9"/>
  <c r="Q1174" i="9"/>
  <c r="P1174" i="9"/>
  <c r="O1174" i="9"/>
  <c r="N1174" i="9"/>
  <c r="M1174" i="9"/>
  <c r="AC1174" i="9" s="1"/>
  <c r="AC1173" i="9" s="1"/>
  <c r="AB1173" i="9"/>
  <c r="AA1173" i="9"/>
  <c r="Z1173" i="9"/>
  <c r="Y1173" i="9"/>
  <c r="X1173" i="9"/>
  <c r="W1173" i="9"/>
  <c r="V1173" i="9"/>
  <c r="U1173" i="9"/>
  <c r="T1173" i="9"/>
  <c r="S1173" i="9"/>
  <c r="R1173" i="9"/>
  <c r="Q1173" i="9"/>
  <c r="P1173" i="9"/>
  <c r="O1173" i="9"/>
  <c r="N1173" i="9"/>
  <c r="M1173" i="9"/>
  <c r="AB1172" i="9"/>
  <c r="AA1172" i="9"/>
  <c r="Z1172" i="9"/>
  <c r="Y1172" i="9"/>
  <c r="X1172" i="9"/>
  <c r="W1172" i="9"/>
  <c r="V1172" i="9"/>
  <c r="U1172" i="9"/>
  <c r="T1172" i="9"/>
  <c r="S1172" i="9"/>
  <c r="R1172" i="9"/>
  <c r="Q1172" i="9"/>
  <c r="P1172" i="9"/>
  <c r="O1172" i="9"/>
  <c r="N1172" i="9"/>
  <c r="M1172" i="9"/>
  <c r="AC1172" i="9" s="1"/>
  <c r="AB1171" i="9"/>
  <c r="AA1171" i="9"/>
  <c r="Z1171" i="9"/>
  <c r="Y1171" i="9"/>
  <c r="X1171" i="9"/>
  <c r="W1171" i="9"/>
  <c r="V1171" i="9"/>
  <c r="U1171" i="9"/>
  <c r="T1171" i="9"/>
  <c r="S1171" i="9"/>
  <c r="R1171" i="9"/>
  <c r="Q1171" i="9"/>
  <c r="P1171" i="9"/>
  <c r="O1171" i="9"/>
  <c r="N1171" i="9"/>
  <c r="M1171" i="9"/>
  <c r="AC1171" i="9" s="1"/>
  <c r="AC1170" i="9" s="1"/>
  <c r="AB1170" i="9"/>
  <c r="AA1170" i="9"/>
  <c r="Z1170" i="9"/>
  <c r="Y1170" i="9"/>
  <c r="X1170" i="9"/>
  <c r="W1170" i="9"/>
  <c r="V1170" i="9"/>
  <c r="U1170" i="9"/>
  <c r="T1170" i="9"/>
  <c r="S1170" i="9"/>
  <c r="R1170" i="9"/>
  <c r="Q1170" i="9"/>
  <c r="P1170" i="9"/>
  <c r="O1170" i="9"/>
  <c r="N1170" i="9"/>
  <c r="M1170" i="9"/>
  <c r="AB1169" i="9"/>
  <c r="AA1169" i="9"/>
  <c r="Z1169" i="9"/>
  <c r="Y1169" i="9"/>
  <c r="X1169" i="9"/>
  <c r="W1169" i="9"/>
  <c r="V1169" i="9"/>
  <c r="U1169" i="9"/>
  <c r="T1169" i="9"/>
  <c r="S1169" i="9"/>
  <c r="R1169" i="9"/>
  <c r="Q1169" i="9"/>
  <c r="P1169" i="9"/>
  <c r="O1169" i="9"/>
  <c r="N1169" i="9"/>
  <c r="M1169" i="9"/>
  <c r="AC1169" i="9" s="1"/>
  <c r="AB1168" i="9"/>
  <c r="AA1168" i="9"/>
  <c r="Z1168" i="9"/>
  <c r="Y1168" i="9"/>
  <c r="X1168" i="9"/>
  <c r="W1168" i="9"/>
  <c r="V1168" i="9"/>
  <c r="U1168" i="9"/>
  <c r="T1168" i="9"/>
  <c r="S1168" i="9"/>
  <c r="R1168" i="9"/>
  <c r="Q1168" i="9"/>
  <c r="P1168" i="9"/>
  <c r="O1168" i="9"/>
  <c r="N1168" i="9"/>
  <c r="M1168" i="9"/>
  <c r="AC1168" i="9" s="1"/>
  <c r="AC1167" i="9" s="1"/>
  <c r="AB1167" i="9"/>
  <c r="AA1167" i="9"/>
  <c r="Z1167" i="9"/>
  <c r="Y1167" i="9"/>
  <c r="X1167" i="9"/>
  <c r="W1167" i="9"/>
  <c r="V1167" i="9"/>
  <c r="U1167" i="9"/>
  <c r="T1167" i="9"/>
  <c r="S1167" i="9"/>
  <c r="R1167" i="9"/>
  <c r="Q1167" i="9"/>
  <c r="P1167" i="9"/>
  <c r="O1167" i="9"/>
  <c r="N1167" i="9"/>
  <c r="M1167" i="9"/>
  <c r="AB1166" i="9"/>
  <c r="AA1166" i="9"/>
  <c r="Z1166" i="9"/>
  <c r="Y1166" i="9"/>
  <c r="X1166" i="9"/>
  <c r="W1166" i="9"/>
  <c r="V1166" i="9"/>
  <c r="U1166" i="9"/>
  <c r="T1166" i="9"/>
  <c r="S1166" i="9"/>
  <c r="R1166" i="9"/>
  <c r="Q1166" i="9"/>
  <c r="P1166" i="9"/>
  <c r="O1166" i="9"/>
  <c r="N1166" i="9"/>
  <c r="M1166" i="9"/>
  <c r="AC1166" i="9" s="1"/>
  <c r="AB1165" i="9"/>
  <c r="AA1165" i="9"/>
  <c r="Z1165" i="9"/>
  <c r="Y1165" i="9"/>
  <c r="X1165" i="9"/>
  <c r="W1165" i="9"/>
  <c r="V1165" i="9"/>
  <c r="U1165" i="9"/>
  <c r="T1165" i="9"/>
  <c r="S1165" i="9"/>
  <c r="R1165" i="9"/>
  <c r="Q1165" i="9"/>
  <c r="P1165" i="9"/>
  <c r="O1165" i="9"/>
  <c r="N1165" i="9"/>
  <c r="M1165" i="9"/>
  <c r="AC1165" i="9" s="1"/>
  <c r="AC1164" i="9" s="1"/>
  <c r="AB1164" i="9"/>
  <c r="AA1164" i="9"/>
  <c r="Z1164" i="9"/>
  <c r="Y1164" i="9"/>
  <c r="X1164" i="9"/>
  <c r="W1164" i="9"/>
  <c r="V1164" i="9"/>
  <c r="U1164" i="9"/>
  <c r="T1164" i="9"/>
  <c r="S1164" i="9"/>
  <c r="R1164" i="9"/>
  <c r="Q1164" i="9"/>
  <c r="P1164" i="9"/>
  <c r="O1164" i="9"/>
  <c r="N1164" i="9"/>
  <c r="M1164" i="9"/>
  <c r="AB1163" i="9"/>
  <c r="AA1163" i="9"/>
  <c r="Z1163" i="9"/>
  <c r="Y1163" i="9"/>
  <c r="X1163" i="9"/>
  <c r="W1163" i="9"/>
  <c r="V1163" i="9"/>
  <c r="U1163" i="9"/>
  <c r="T1163" i="9"/>
  <c r="S1163" i="9"/>
  <c r="R1163" i="9"/>
  <c r="Q1163" i="9"/>
  <c r="P1163" i="9"/>
  <c r="O1163" i="9"/>
  <c r="N1163" i="9"/>
  <c r="M1163" i="9"/>
  <c r="AC1163" i="9" s="1"/>
  <c r="AB1162" i="9"/>
  <c r="AA1162" i="9"/>
  <c r="Z1162" i="9"/>
  <c r="Y1162" i="9"/>
  <c r="X1162" i="9"/>
  <c r="W1162" i="9"/>
  <c r="V1162" i="9"/>
  <c r="U1162" i="9"/>
  <c r="T1162" i="9"/>
  <c r="S1162" i="9"/>
  <c r="R1162" i="9"/>
  <c r="Q1162" i="9"/>
  <c r="P1162" i="9"/>
  <c r="O1162" i="9"/>
  <c r="N1162" i="9"/>
  <c r="M1162" i="9"/>
  <c r="AC1162" i="9" s="1"/>
  <c r="AC1161" i="9" s="1"/>
  <c r="AB1161" i="9"/>
  <c r="AA1161" i="9"/>
  <c r="Z1161" i="9"/>
  <c r="Y1161" i="9"/>
  <c r="X1161" i="9"/>
  <c r="W1161" i="9"/>
  <c r="V1161" i="9"/>
  <c r="U1161" i="9"/>
  <c r="T1161" i="9"/>
  <c r="S1161" i="9"/>
  <c r="R1161" i="9"/>
  <c r="Q1161" i="9"/>
  <c r="P1161" i="9"/>
  <c r="O1161" i="9"/>
  <c r="N1161" i="9"/>
  <c r="M1161" i="9"/>
  <c r="AB1160" i="9"/>
  <c r="AA1160" i="9"/>
  <c r="Z1160" i="9"/>
  <c r="Y1160" i="9"/>
  <c r="X1160" i="9"/>
  <c r="W1160" i="9"/>
  <c r="V1160" i="9"/>
  <c r="U1160" i="9"/>
  <c r="T1160" i="9"/>
  <c r="S1160" i="9"/>
  <c r="R1160" i="9"/>
  <c r="Q1160" i="9"/>
  <c r="P1160" i="9"/>
  <c r="O1160" i="9"/>
  <c r="N1160" i="9"/>
  <c r="M1160" i="9"/>
  <c r="AC1160" i="9" s="1"/>
  <c r="AB1159" i="9"/>
  <c r="AA1159" i="9"/>
  <c r="Z1159" i="9"/>
  <c r="Y1159" i="9"/>
  <c r="X1159" i="9"/>
  <c r="W1159" i="9"/>
  <c r="V1159" i="9"/>
  <c r="U1159" i="9"/>
  <c r="T1159" i="9"/>
  <c r="S1159" i="9"/>
  <c r="R1159" i="9"/>
  <c r="Q1159" i="9"/>
  <c r="P1159" i="9"/>
  <c r="O1159" i="9"/>
  <c r="N1159" i="9"/>
  <c r="M1159" i="9"/>
  <c r="AC1159" i="9" s="1"/>
  <c r="AC1158" i="9" s="1"/>
  <c r="AB1158" i="9"/>
  <c r="AA1158" i="9"/>
  <c r="Z1158" i="9"/>
  <c r="Y1158" i="9"/>
  <c r="X1158" i="9"/>
  <c r="W1158" i="9"/>
  <c r="V1158" i="9"/>
  <c r="U1158" i="9"/>
  <c r="T1158" i="9"/>
  <c r="S1158" i="9"/>
  <c r="R1158" i="9"/>
  <c r="Q1158" i="9"/>
  <c r="P1158" i="9"/>
  <c r="O1158" i="9"/>
  <c r="N1158" i="9"/>
  <c r="M1158" i="9"/>
  <c r="AB1156" i="9"/>
  <c r="AA1156" i="9"/>
  <c r="Z1156" i="9"/>
  <c r="Y1156" i="9"/>
  <c r="X1156" i="9"/>
  <c r="W1156" i="9"/>
  <c r="V1156" i="9"/>
  <c r="U1156" i="9"/>
  <c r="T1156" i="9"/>
  <c r="S1156" i="9"/>
  <c r="R1156" i="9"/>
  <c r="Q1156" i="9"/>
  <c r="P1156" i="9"/>
  <c r="O1156" i="9"/>
  <c r="N1156" i="9"/>
  <c r="M1156" i="9"/>
  <c r="AC1156" i="9" s="1"/>
  <c r="AB1155" i="9"/>
  <c r="AA1155" i="9"/>
  <c r="Z1155" i="9"/>
  <c r="Y1155" i="9"/>
  <c r="X1155" i="9"/>
  <c r="W1155" i="9"/>
  <c r="V1155" i="9"/>
  <c r="U1155" i="9"/>
  <c r="T1155" i="9"/>
  <c r="S1155" i="9"/>
  <c r="R1155" i="9"/>
  <c r="Q1155" i="9"/>
  <c r="P1155" i="9"/>
  <c r="O1155" i="9"/>
  <c r="N1155" i="9"/>
  <c r="M1155" i="9"/>
  <c r="AC1155" i="9" s="1"/>
  <c r="AB1154" i="9"/>
  <c r="AA1154" i="9"/>
  <c r="Z1154" i="9"/>
  <c r="Y1154" i="9"/>
  <c r="X1154" i="9"/>
  <c r="W1154" i="9"/>
  <c r="V1154" i="9"/>
  <c r="U1154" i="9"/>
  <c r="T1154" i="9"/>
  <c r="S1154" i="9"/>
  <c r="R1154" i="9"/>
  <c r="Q1154" i="9"/>
  <c r="P1154" i="9"/>
  <c r="O1154" i="9"/>
  <c r="N1154" i="9"/>
  <c r="M1154" i="9"/>
  <c r="AC1154" i="9" s="1"/>
  <c r="AC1153" i="9" s="1"/>
  <c r="AB1153" i="9"/>
  <c r="AA1153" i="9"/>
  <c r="Z1153" i="9"/>
  <c r="Y1153" i="9"/>
  <c r="X1153" i="9"/>
  <c r="W1153" i="9"/>
  <c r="V1153" i="9"/>
  <c r="U1153" i="9"/>
  <c r="T1153" i="9"/>
  <c r="S1153" i="9"/>
  <c r="R1153" i="9"/>
  <c r="Q1153" i="9"/>
  <c r="P1153" i="9"/>
  <c r="O1153" i="9"/>
  <c r="N1153" i="9"/>
  <c r="M1153" i="9"/>
  <c r="AB1152" i="9"/>
  <c r="AA1152" i="9"/>
  <c r="Z1152" i="9"/>
  <c r="Y1152" i="9"/>
  <c r="X1152" i="9"/>
  <c r="W1152" i="9"/>
  <c r="V1152" i="9"/>
  <c r="U1152" i="9"/>
  <c r="T1152" i="9"/>
  <c r="S1152" i="9"/>
  <c r="R1152" i="9"/>
  <c r="Q1152" i="9"/>
  <c r="P1152" i="9"/>
  <c r="O1152" i="9"/>
  <c r="N1152" i="9"/>
  <c r="M1152" i="9"/>
  <c r="AC1152" i="9" s="1"/>
  <c r="AB1151" i="9"/>
  <c r="AA1151" i="9"/>
  <c r="Z1151" i="9"/>
  <c r="Y1151" i="9"/>
  <c r="X1151" i="9"/>
  <c r="W1151" i="9"/>
  <c r="V1151" i="9"/>
  <c r="U1151" i="9"/>
  <c r="T1151" i="9"/>
  <c r="S1151" i="9"/>
  <c r="R1151" i="9"/>
  <c r="Q1151" i="9"/>
  <c r="P1151" i="9"/>
  <c r="O1151" i="9"/>
  <c r="N1151" i="9"/>
  <c r="M1151" i="9"/>
  <c r="AC1151" i="9" s="1"/>
  <c r="AC1150" i="9" s="1"/>
  <c r="AB1150" i="9"/>
  <c r="AA1150" i="9"/>
  <c r="Z1150" i="9"/>
  <c r="Y1150" i="9"/>
  <c r="X1150" i="9"/>
  <c r="W1150" i="9"/>
  <c r="V1150" i="9"/>
  <c r="U1150" i="9"/>
  <c r="T1150" i="9"/>
  <c r="S1150" i="9"/>
  <c r="R1150" i="9"/>
  <c r="Q1150" i="9"/>
  <c r="P1150" i="9"/>
  <c r="O1150" i="9"/>
  <c r="N1150" i="9"/>
  <c r="M1150" i="9"/>
  <c r="AB1149" i="9"/>
  <c r="AA1149" i="9"/>
  <c r="Z1149" i="9"/>
  <c r="Y1149" i="9"/>
  <c r="X1149" i="9"/>
  <c r="W1149" i="9"/>
  <c r="V1149" i="9"/>
  <c r="U1149" i="9"/>
  <c r="T1149" i="9"/>
  <c r="S1149" i="9"/>
  <c r="R1149" i="9"/>
  <c r="Q1149" i="9"/>
  <c r="P1149" i="9"/>
  <c r="O1149" i="9"/>
  <c r="N1149" i="9"/>
  <c r="M1149" i="9"/>
  <c r="AC1149" i="9" s="1"/>
  <c r="AB1148" i="9"/>
  <c r="AA1148" i="9"/>
  <c r="Z1148" i="9"/>
  <c r="Y1148" i="9"/>
  <c r="X1148" i="9"/>
  <c r="W1148" i="9"/>
  <c r="V1148" i="9"/>
  <c r="U1148" i="9"/>
  <c r="T1148" i="9"/>
  <c r="S1148" i="9"/>
  <c r="R1148" i="9"/>
  <c r="Q1148" i="9"/>
  <c r="P1148" i="9"/>
  <c r="O1148" i="9"/>
  <c r="N1148" i="9"/>
  <c r="M1148" i="9"/>
  <c r="AC1148" i="9" s="1"/>
  <c r="AB1147" i="9"/>
  <c r="AA1147" i="9"/>
  <c r="Z1147" i="9"/>
  <c r="Y1147" i="9"/>
  <c r="X1147" i="9"/>
  <c r="W1147" i="9"/>
  <c r="V1147" i="9"/>
  <c r="U1147" i="9"/>
  <c r="T1147" i="9"/>
  <c r="S1147" i="9"/>
  <c r="R1147" i="9"/>
  <c r="Q1147" i="9"/>
  <c r="P1147" i="9"/>
  <c r="O1147" i="9"/>
  <c r="N1147" i="9"/>
  <c r="M1147" i="9"/>
  <c r="AC1147" i="9" s="1"/>
  <c r="AC1146" i="9" s="1"/>
  <c r="AB1146" i="9"/>
  <c r="AA1146" i="9"/>
  <c r="Z1146" i="9"/>
  <c r="Y1146" i="9"/>
  <c r="X1146" i="9"/>
  <c r="W1146" i="9"/>
  <c r="V1146" i="9"/>
  <c r="U1146" i="9"/>
  <c r="T1146" i="9"/>
  <c r="S1146" i="9"/>
  <c r="R1146" i="9"/>
  <c r="Q1146" i="9"/>
  <c r="P1146" i="9"/>
  <c r="O1146" i="9"/>
  <c r="N1146" i="9"/>
  <c r="M1146" i="9"/>
  <c r="AB1145" i="9"/>
  <c r="AA1145" i="9"/>
  <c r="Z1145" i="9"/>
  <c r="Y1145" i="9"/>
  <c r="X1145" i="9"/>
  <c r="W1145" i="9"/>
  <c r="V1145" i="9"/>
  <c r="U1145" i="9"/>
  <c r="T1145" i="9"/>
  <c r="S1145" i="9"/>
  <c r="R1145" i="9"/>
  <c r="Q1145" i="9"/>
  <c r="P1145" i="9"/>
  <c r="O1145" i="9"/>
  <c r="N1145" i="9"/>
  <c r="M1145" i="9"/>
  <c r="AC1145" i="9" s="1"/>
  <c r="AB1144" i="9"/>
  <c r="AA1144" i="9"/>
  <c r="Z1144" i="9"/>
  <c r="Y1144" i="9"/>
  <c r="X1144" i="9"/>
  <c r="W1144" i="9"/>
  <c r="V1144" i="9"/>
  <c r="U1144" i="9"/>
  <c r="T1144" i="9"/>
  <c r="S1144" i="9"/>
  <c r="R1144" i="9"/>
  <c r="Q1144" i="9"/>
  <c r="P1144" i="9"/>
  <c r="O1144" i="9"/>
  <c r="N1144" i="9"/>
  <c r="M1144" i="9"/>
  <c r="AC1144" i="9" s="1"/>
  <c r="AC1143" i="9" s="1"/>
  <c r="AB1143" i="9"/>
  <c r="AA1143" i="9"/>
  <c r="Z1143" i="9"/>
  <c r="Y1143" i="9"/>
  <c r="X1143" i="9"/>
  <c r="W1143" i="9"/>
  <c r="V1143" i="9"/>
  <c r="U1143" i="9"/>
  <c r="T1143" i="9"/>
  <c r="S1143" i="9"/>
  <c r="R1143" i="9"/>
  <c r="Q1143" i="9"/>
  <c r="P1143" i="9"/>
  <c r="O1143" i="9"/>
  <c r="N1143" i="9"/>
  <c r="M1143" i="9"/>
  <c r="AB1142" i="9"/>
  <c r="AA1142" i="9"/>
  <c r="Z1142" i="9"/>
  <c r="Y1142" i="9"/>
  <c r="X1142" i="9"/>
  <c r="W1142" i="9"/>
  <c r="V1142" i="9"/>
  <c r="U1142" i="9"/>
  <c r="T1142" i="9"/>
  <c r="S1142" i="9"/>
  <c r="R1142" i="9"/>
  <c r="Q1142" i="9"/>
  <c r="P1142" i="9"/>
  <c r="O1142" i="9"/>
  <c r="N1142" i="9"/>
  <c r="M1142" i="9"/>
  <c r="AC1142" i="9" s="1"/>
  <c r="AB1141" i="9"/>
  <c r="AA1141" i="9"/>
  <c r="Z1141" i="9"/>
  <c r="Y1141" i="9"/>
  <c r="X1141" i="9"/>
  <c r="W1141" i="9"/>
  <c r="V1141" i="9"/>
  <c r="U1141" i="9"/>
  <c r="T1141" i="9"/>
  <c r="S1141" i="9"/>
  <c r="R1141" i="9"/>
  <c r="Q1141" i="9"/>
  <c r="P1141" i="9"/>
  <c r="O1141" i="9"/>
  <c r="N1141" i="9"/>
  <c r="M1141" i="9"/>
  <c r="AC1141" i="9" s="1"/>
  <c r="AB1140" i="9"/>
  <c r="AA1140" i="9"/>
  <c r="Z1140" i="9"/>
  <c r="Y1140" i="9"/>
  <c r="X1140" i="9"/>
  <c r="W1140" i="9"/>
  <c r="V1140" i="9"/>
  <c r="U1140" i="9"/>
  <c r="T1140" i="9"/>
  <c r="S1140" i="9"/>
  <c r="R1140" i="9"/>
  <c r="Q1140" i="9"/>
  <c r="P1140" i="9"/>
  <c r="O1140" i="9"/>
  <c r="N1140" i="9"/>
  <c r="M1140" i="9"/>
  <c r="AC1140" i="9" s="1"/>
  <c r="AC1139" i="9" s="1"/>
  <c r="AB1139" i="9"/>
  <c r="AA1139" i="9"/>
  <c r="Z1139" i="9"/>
  <c r="Y1139" i="9"/>
  <c r="X1139" i="9"/>
  <c r="W1139" i="9"/>
  <c r="V1139" i="9"/>
  <c r="U1139" i="9"/>
  <c r="T1139" i="9"/>
  <c r="S1139" i="9"/>
  <c r="R1139" i="9"/>
  <c r="Q1139" i="9"/>
  <c r="P1139" i="9"/>
  <c r="O1139" i="9"/>
  <c r="N1139" i="9"/>
  <c r="M1139" i="9"/>
  <c r="AB1138" i="9"/>
  <c r="AA1138" i="9"/>
  <c r="Z1138" i="9"/>
  <c r="Y1138" i="9"/>
  <c r="X1138" i="9"/>
  <c r="W1138" i="9"/>
  <c r="V1138" i="9"/>
  <c r="U1138" i="9"/>
  <c r="T1138" i="9"/>
  <c r="S1138" i="9"/>
  <c r="R1138" i="9"/>
  <c r="Q1138" i="9"/>
  <c r="P1138" i="9"/>
  <c r="O1138" i="9"/>
  <c r="N1138" i="9"/>
  <c r="M1138" i="9"/>
  <c r="AC1138" i="9" s="1"/>
  <c r="AB1137" i="9"/>
  <c r="AA1137" i="9"/>
  <c r="Z1137" i="9"/>
  <c r="Y1137" i="9"/>
  <c r="X1137" i="9"/>
  <c r="W1137" i="9"/>
  <c r="V1137" i="9"/>
  <c r="U1137" i="9"/>
  <c r="T1137" i="9"/>
  <c r="S1137" i="9"/>
  <c r="R1137" i="9"/>
  <c r="Q1137" i="9"/>
  <c r="P1137" i="9"/>
  <c r="O1137" i="9"/>
  <c r="N1137" i="9"/>
  <c r="M1137" i="9"/>
  <c r="AC1137" i="9" s="1"/>
  <c r="AC1136" i="9" s="1"/>
  <c r="AB1136" i="9"/>
  <c r="AA1136" i="9"/>
  <c r="Z1136" i="9"/>
  <c r="Y1136" i="9"/>
  <c r="X1136" i="9"/>
  <c r="W1136" i="9"/>
  <c r="V1136" i="9"/>
  <c r="U1136" i="9"/>
  <c r="T1136" i="9"/>
  <c r="S1136" i="9"/>
  <c r="R1136" i="9"/>
  <c r="Q1136" i="9"/>
  <c r="P1136" i="9"/>
  <c r="O1136" i="9"/>
  <c r="N1136" i="9"/>
  <c r="M1136" i="9"/>
  <c r="AB1134" i="9"/>
  <c r="AA1134" i="9"/>
  <c r="Z1134" i="9"/>
  <c r="Y1134" i="9"/>
  <c r="X1134" i="9"/>
  <c r="W1134" i="9"/>
  <c r="V1134" i="9"/>
  <c r="U1134" i="9"/>
  <c r="T1134" i="9"/>
  <c r="S1134" i="9"/>
  <c r="R1134" i="9"/>
  <c r="Q1134" i="9"/>
  <c r="P1134" i="9"/>
  <c r="O1134" i="9"/>
  <c r="N1134" i="9"/>
  <c r="M1134" i="9"/>
  <c r="AC1134" i="9" s="1"/>
  <c r="AB1133" i="9"/>
  <c r="AA1133" i="9"/>
  <c r="Z1133" i="9"/>
  <c r="Y1133" i="9"/>
  <c r="X1133" i="9"/>
  <c r="W1133" i="9"/>
  <c r="V1133" i="9"/>
  <c r="U1133" i="9"/>
  <c r="T1133" i="9"/>
  <c r="S1133" i="9"/>
  <c r="R1133" i="9"/>
  <c r="Q1133" i="9"/>
  <c r="P1133" i="9"/>
  <c r="O1133" i="9"/>
  <c r="N1133" i="9"/>
  <c r="M1133" i="9"/>
  <c r="AC1133" i="9" s="1"/>
  <c r="AB1132" i="9"/>
  <c r="AA1132" i="9"/>
  <c r="Z1132" i="9"/>
  <c r="Y1132" i="9"/>
  <c r="X1132" i="9"/>
  <c r="W1132" i="9"/>
  <c r="V1132" i="9"/>
  <c r="U1132" i="9"/>
  <c r="T1132" i="9"/>
  <c r="S1132" i="9"/>
  <c r="R1132" i="9"/>
  <c r="Q1132" i="9"/>
  <c r="P1132" i="9"/>
  <c r="O1132" i="9"/>
  <c r="N1132" i="9"/>
  <c r="M1132" i="9"/>
  <c r="AC1132" i="9" s="1"/>
  <c r="AC1131" i="9" s="1"/>
  <c r="AB1131" i="9"/>
  <c r="AA1131" i="9"/>
  <c r="Z1131" i="9"/>
  <c r="Y1131" i="9"/>
  <c r="X1131" i="9"/>
  <c r="W1131" i="9"/>
  <c r="V1131" i="9"/>
  <c r="U1131" i="9"/>
  <c r="T1131" i="9"/>
  <c r="S1131" i="9"/>
  <c r="R1131" i="9"/>
  <c r="Q1131" i="9"/>
  <c r="P1131" i="9"/>
  <c r="O1131" i="9"/>
  <c r="N1131" i="9"/>
  <c r="M1131" i="9"/>
  <c r="AB1130" i="9"/>
  <c r="AA1130" i="9"/>
  <c r="Z1130" i="9"/>
  <c r="Y1130" i="9"/>
  <c r="X1130" i="9"/>
  <c r="W1130" i="9"/>
  <c r="V1130" i="9"/>
  <c r="U1130" i="9"/>
  <c r="T1130" i="9"/>
  <c r="S1130" i="9"/>
  <c r="R1130" i="9"/>
  <c r="Q1130" i="9"/>
  <c r="P1130" i="9"/>
  <c r="O1130" i="9"/>
  <c r="N1130" i="9"/>
  <c r="M1130" i="9"/>
  <c r="AC1130" i="9" s="1"/>
  <c r="AB1129" i="9"/>
  <c r="AA1129" i="9"/>
  <c r="Z1129" i="9"/>
  <c r="Y1129" i="9"/>
  <c r="X1129" i="9"/>
  <c r="W1129" i="9"/>
  <c r="V1129" i="9"/>
  <c r="U1129" i="9"/>
  <c r="T1129" i="9"/>
  <c r="S1129" i="9"/>
  <c r="R1129" i="9"/>
  <c r="Q1129" i="9"/>
  <c r="P1129" i="9"/>
  <c r="O1129" i="9"/>
  <c r="N1129" i="9"/>
  <c r="M1129" i="9"/>
  <c r="AC1129" i="9" s="1"/>
  <c r="AB1128" i="9"/>
  <c r="AA1128" i="9"/>
  <c r="Z1128" i="9"/>
  <c r="Y1128" i="9"/>
  <c r="X1128" i="9"/>
  <c r="W1128" i="9"/>
  <c r="V1128" i="9"/>
  <c r="U1128" i="9"/>
  <c r="T1128" i="9"/>
  <c r="S1128" i="9"/>
  <c r="R1128" i="9"/>
  <c r="Q1128" i="9"/>
  <c r="P1128" i="9"/>
  <c r="O1128" i="9"/>
  <c r="N1128" i="9"/>
  <c r="M1128" i="9"/>
  <c r="AC1128" i="9" s="1"/>
  <c r="AC1127" i="9" s="1"/>
  <c r="AB1127" i="9"/>
  <c r="AA1127" i="9"/>
  <c r="Z1127" i="9"/>
  <c r="Y1127" i="9"/>
  <c r="X1127" i="9"/>
  <c r="W1127" i="9"/>
  <c r="V1127" i="9"/>
  <c r="U1127" i="9"/>
  <c r="T1127" i="9"/>
  <c r="S1127" i="9"/>
  <c r="R1127" i="9"/>
  <c r="Q1127" i="9"/>
  <c r="P1127" i="9"/>
  <c r="O1127" i="9"/>
  <c r="N1127" i="9"/>
  <c r="M1127" i="9"/>
  <c r="AB1126" i="9"/>
  <c r="AA1126" i="9"/>
  <c r="Z1126" i="9"/>
  <c r="Y1126" i="9"/>
  <c r="X1126" i="9"/>
  <c r="W1126" i="9"/>
  <c r="V1126" i="9"/>
  <c r="U1126" i="9"/>
  <c r="T1126" i="9"/>
  <c r="S1126" i="9"/>
  <c r="R1126" i="9"/>
  <c r="Q1126" i="9"/>
  <c r="P1126" i="9"/>
  <c r="O1126" i="9"/>
  <c r="N1126" i="9"/>
  <c r="M1126" i="9"/>
  <c r="AC1126" i="9" s="1"/>
  <c r="AB1125" i="9"/>
  <c r="AA1125" i="9"/>
  <c r="Z1125" i="9"/>
  <c r="Y1125" i="9"/>
  <c r="X1125" i="9"/>
  <c r="W1125" i="9"/>
  <c r="V1125" i="9"/>
  <c r="U1125" i="9"/>
  <c r="T1125" i="9"/>
  <c r="S1125" i="9"/>
  <c r="R1125" i="9"/>
  <c r="Q1125" i="9"/>
  <c r="P1125" i="9"/>
  <c r="O1125" i="9"/>
  <c r="N1125" i="9"/>
  <c r="M1125" i="9"/>
  <c r="AC1125" i="9" s="1"/>
  <c r="AB1124" i="9"/>
  <c r="AA1124" i="9"/>
  <c r="Z1124" i="9"/>
  <c r="Y1124" i="9"/>
  <c r="X1124" i="9"/>
  <c r="W1124" i="9"/>
  <c r="V1124" i="9"/>
  <c r="U1124" i="9"/>
  <c r="T1124" i="9"/>
  <c r="S1124" i="9"/>
  <c r="R1124" i="9"/>
  <c r="Q1124" i="9"/>
  <c r="P1124" i="9"/>
  <c r="O1124" i="9"/>
  <c r="N1124" i="9"/>
  <c r="M1124" i="9"/>
  <c r="AC1124" i="9" s="1"/>
  <c r="AC1123" i="9" s="1"/>
  <c r="AB1123" i="9"/>
  <c r="AA1123" i="9"/>
  <c r="Z1123" i="9"/>
  <c r="Y1123" i="9"/>
  <c r="X1123" i="9"/>
  <c r="W1123" i="9"/>
  <c r="V1123" i="9"/>
  <c r="U1123" i="9"/>
  <c r="T1123" i="9"/>
  <c r="S1123" i="9"/>
  <c r="R1123" i="9"/>
  <c r="Q1123" i="9"/>
  <c r="P1123" i="9"/>
  <c r="O1123" i="9"/>
  <c r="N1123" i="9"/>
  <c r="M1123" i="9"/>
  <c r="AB1121" i="9"/>
  <c r="AA1121" i="9"/>
  <c r="Z1121" i="9"/>
  <c r="Y1121" i="9"/>
  <c r="X1121" i="9"/>
  <c r="W1121" i="9"/>
  <c r="V1121" i="9"/>
  <c r="U1121" i="9"/>
  <c r="T1121" i="9"/>
  <c r="S1121" i="9"/>
  <c r="R1121" i="9"/>
  <c r="Q1121" i="9"/>
  <c r="P1121" i="9"/>
  <c r="O1121" i="9"/>
  <c r="N1121" i="9"/>
  <c r="M1121" i="9"/>
  <c r="AC1121" i="9" s="1"/>
  <c r="AB1120" i="9"/>
  <c r="AA1120" i="9"/>
  <c r="Z1120" i="9"/>
  <c r="Y1120" i="9"/>
  <c r="X1120" i="9"/>
  <c r="W1120" i="9"/>
  <c r="V1120" i="9"/>
  <c r="U1120" i="9"/>
  <c r="T1120" i="9"/>
  <c r="S1120" i="9"/>
  <c r="R1120" i="9"/>
  <c r="Q1120" i="9"/>
  <c r="P1120" i="9"/>
  <c r="O1120" i="9"/>
  <c r="N1120" i="9"/>
  <c r="M1120" i="9"/>
  <c r="AC1120" i="9" s="1"/>
  <c r="AB1119" i="9"/>
  <c r="AA1119" i="9"/>
  <c r="Z1119" i="9"/>
  <c r="Y1119" i="9"/>
  <c r="X1119" i="9"/>
  <c r="W1119" i="9"/>
  <c r="V1119" i="9"/>
  <c r="U1119" i="9"/>
  <c r="T1119" i="9"/>
  <c r="S1119" i="9"/>
  <c r="R1119" i="9"/>
  <c r="Q1119" i="9"/>
  <c r="P1119" i="9"/>
  <c r="O1119" i="9"/>
  <c r="N1119" i="9"/>
  <c r="M1119" i="9"/>
  <c r="AC1119" i="9" s="1"/>
  <c r="AB1118" i="9"/>
  <c r="AA1118" i="9"/>
  <c r="Z1118" i="9"/>
  <c r="Y1118" i="9"/>
  <c r="X1118" i="9"/>
  <c r="W1118" i="9"/>
  <c r="V1118" i="9"/>
  <c r="U1118" i="9"/>
  <c r="T1118" i="9"/>
  <c r="S1118" i="9"/>
  <c r="R1118" i="9"/>
  <c r="Q1118" i="9"/>
  <c r="P1118" i="9"/>
  <c r="O1118" i="9"/>
  <c r="N1118" i="9"/>
  <c r="M1118" i="9"/>
  <c r="AC1118" i="9" s="1"/>
  <c r="AC1117" i="9" s="1"/>
  <c r="AB1117" i="9"/>
  <c r="AA1117" i="9"/>
  <c r="Z1117" i="9"/>
  <c r="Y1117" i="9"/>
  <c r="X1117" i="9"/>
  <c r="W1117" i="9"/>
  <c r="V1117" i="9"/>
  <c r="U1117" i="9"/>
  <c r="T1117" i="9"/>
  <c r="S1117" i="9"/>
  <c r="R1117" i="9"/>
  <c r="Q1117" i="9"/>
  <c r="P1117" i="9"/>
  <c r="O1117" i="9"/>
  <c r="N1117" i="9"/>
  <c r="M1117" i="9"/>
  <c r="AB1116" i="9"/>
  <c r="AA1116" i="9"/>
  <c r="Z1116" i="9"/>
  <c r="Y1116" i="9"/>
  <c r="X1116" i="9"/>
  <c r="W1116" i="9"/>
  <c r="V1116" i="9"/>
  <c r="U1116" i="9"/>
  <c r="T1116" i="9"/>
  <c r="S1116" i="9"/>
  <c r="R1116" i="9"/>
  <c r="Q1116" i="9"/>
  <c r="P1116" i="9"/>
  <c r="O1116" i="9"/>
  <c r="N1116" i="9"/>
  <c r="M1116" i="9"/>
  <c r="AC1116" i="9" s="1"/>
  <c r="AB1115" i="9"/>
  <c r="AA1115" i="9"/>
  <c r="Z1115" i="9"/>
  <c r="Y1115" i="9"/>
  <c r="X1115" i="9"/>
  <c r="W1115" i="9"/>
  <c r="V1115" i="9"/>
  <c r="U1115" i="9"/>
  <c r="T1115" i="9"/>
  <c r="S1115" i="9"/>
  <c r="R1115" i="9"/>
  <c r="Q1115" i="9"/>
  <c r="P1115" i="9"/>
  <c r="O1115" i="9"/>
  <c r="N1115" i="9"/>
  <c r="M1115" i="9"/>
  <c r="AC1115" i="9" s="1"/>
  <c r="AB1114" i="9"/>
  <c r="AA1114" i="9"/>
  <c r="Z1114" i="9"/>
  <c r="Y1114" i="9"/>
  <c r="X1114" i="9"/>
  <c r="W1114" i="9"/>
  <c r="V1114" i="9"/>
  <c r="U1114" i="9"/>
  <c r="T1114" i="9"/>
  <c r="S1114" i="9"/>
  <c r="R1114" i="9"/>
  <c r="Q1114" i="9"/>
  <c r="P1114" i="9"/>
  <c r="O1114" i="9"/>
  <c r="N1114" i="9"/>
  <c r="M1114" i="9"/>
  <c r="AC1114" i="9" s="1"/>
  <c r="AB1113" i="9"/>
  <c r="AA1113" i="9"/>
  <c r="Z1113" i="9"/>
  <c r="Y1113" i="9"/>
  <c r="X1113" i="9"/>
  <c r="W1113" i="9"/>
  <c r="V1113" i="9"/>
  <c r="U1113" i="9"/>
  <c r="T1113" i="9"/>
  <c r="S1113" i="9"/>
  <c r="R1113" i="9"/>
  <c r="Q1113" i="9"/>
  <c r="P1113" i="9"/>
  <c r="O1113" i="9"/>
  <c r="N1113" i="9"/>
  <c r="M1113" i="9"/>
  <c r="AC1113" i="9" s="1"/>
  <c r="AC1112" i="9" s="1"/>
  <c r="AB1112" i="9"/>
  <c r="AA1112" i="9"/>
  <c r="Z1112" i="9"/>
  <c r="Y1112" i="9"/>
  <c r="X1112" i="9"/>
  <c r="W1112" i="9"/>
  <c r="V1112" i="9"/>
  <c r="U1112" i="9"/>
  <c r="T1112" i="9"/>
  <c r="S1112" i="9"/>
  <c r="R1112" i="9"/>
  <c r="Q1112" i="9"/>
  <c r="P1112" i="9"/>
  <c r="O1112" i="9"/>
  <c r="N1112" i="9"/>
  <c r="M1112" i="9"/>
  <c r="AB1111" i="9"/>
  <c r="AA1111" i="9"/>
  <c r="Z1111" i="9"/>
  <c r="Y1111" i="9"/>
  <c r="X1111" i="9"/>
  <c r="W1111" i="9"/>
  <c r="V1111" i="9"/>
  <c r="U1111" i="9"/>
  <c r="T1111" i="9"/>
  <c r="S1111" i="9"/>
  <c r="R1111" i="9"/>
  <c r="Q1111" i="9"/>
  <c r="P1111" i="9"/>
  <c r="O1111" i="9"/>
  <c r="N1111" i="9"/>
  <c r="M1111" i="9"/>
  <c r="AC1111" i="9" s="1"/>
  <c r="AB1110" i="9"/>
  <c r="AA1110" i="9"/>
  <c r="Z1110" i="9"/>
  <c r="Y1110" i="9"/>
  <c r="X1110" i="9"/>
  <c r="W1110" i="9"/>
  <c r="V1110" i="9"/>
  <c r="U1110" i="9"/>
  <c r="T1110" i="9"/>
  <c r="S1110" i="9"/>
  <c r="R1110" i="9"/>
  <c r="Q1110" i="9"/>
  <c r="P1110" i="9"/>
  <c r="O1110" i="9"/>
  <c r="N1110" i="9"/>
  <c r="M1110" i="9"/>
  <c r="AC1110" i="9" s="1"/>
  <c r="AB1109" i="9"/>
  <c r="AA1109" i="9"/>
  <c r="Z1109" i="9"/>
  <c r="Y1109" i="9"/>
  <c r="X1109" i="9"/>
  <c r="W1109" i="9"/>
  <c r="V1109" i="9"/>
  <c r="U1109" i="9"/>
  <c r="T1109" i="9"/>
  <c r="S1109" i="9"/>
  <c r="R1109" i="9"/>
  <c r="Q1109" i="9"/>
  <c r="P1109" i="9"/>
  <c r="O1109" i="9"/>
  <c r="N1109" i="9"/>
  <c r="M1109" i="9"/>
  <c r="AC1109" i="9" s="1"/>
  <c r="AB1108" i="9"/>
  <c r="AA1108" i="9"/>
  <c r="Z1108" i="9"/>
  <c r="Y1108" i="9"/>
  <c r="X1108" i="9"/>
  <c r="W1108" i="9"/>
  <c r="V1108" i="9"/>
  <c r="U1108" i="9"/>
  <c r="T1108" i="9"/>
  <c r="S1108" i="9"/>
  <c r="R1108" i="9"/>
  <c r="Q1108" i="9"/>
  <c r="P1108" i="9"/>
  <c r="O1108" i="9"/>
  <c r="N1108" i="9"/>
  <c r="M1108" i="9"/>
  <c r="AC1108" i="9" s="1"/>
  <c r="AC1107" i="9" s="1"/>
  <c r="AB1107" i="9"/>
  <c r="AA1107" i="9"/>
  <c r="Z1107" i="9"/>
  <c r="Y1107" i="9"/>
  <c r="X1107" i="9"/>
  <c r="W1107" i="9"/>
  <c r="V1107" i="9"/>
  <c r="U1107" i="9"/>
  <c r="T1107" i="9"/>
  <c r="S1107" i="9"/>
  <c r="R1107" i="9"/>
  <c r="Q1107" i="9"/>
  <c r="P1107" i="9"/>
  <c r="O1107" i="9"/>
  <c r="N1107" i="9"/>
  <c r="M1107" i="9"/>
  <c r="AB1104" i="9"/>
  <c r="AA1104" i="9"/>
  <c r="Z1104" i="9"/>
  <c r="Y1104" i="9"/>
  <c r="X1104" i="9"/>
  <c r="W1104" i="9"/>
  <c r="V1104" i="9"/>
  <c r="U1104" i="9"/>
  <c r="T1104" i="9"/>
  <c r="S1104" i="9"/>
  <c r="R1104" i="9"/>
  <c r="Q1104" i="9"/>
  <c r="P1104" i="9"/>
  <c r="O1104" i="9"/>
  <c r="N1104" i="9"/>
  <c r="M1104" i="9"/>
  <c r="AC1104" i="9" s="1"/>
  <c r="AB1103" i="9"/>
  <c r="AA1103" i="9"/>
  <c r="Z1103" i="9"/>
  <c r="Y1103" i="9"/>
  <c r="X1103" i="9"/>
  <c r="W1103" i="9"/>
  <c r="V1103" i="9"/>
  <c r="U1103" i="9"/>
  <c r="T1103" i="9"/>
  <c r="S1103" i="9"/>
  <c r="R1103" i="9"/>
  <c r="Q1103" i="9"/>
  <c r="P1103" i="9"/>
  <c r="O1103" i="9"/>
  <c r="N1103" i="9"/>
  <c r="M1103" i="9"/>
  <c r="AC1103" i="9" s="1"/>
  <c r="AB1102" i="9"/>
  <c r="AA1102" i="9"/>
  <c r="Z1102" i="9"/>
  <c r="Y1102" i="9"/>
  <c r="X1102" i="9"/>
  <c r="W1102" i="9"/>
  <c r="V1102" i="9"/>
  <c r="U1102" i="9"/>
  <c r="T1102" i="9"/>
  <c r="S1102" i="9"/>
  <c r="R1102" i="9"/>
  <c r="Q1102" i="9"/>
  <c r="P1102" i="9"/>
  <c r="O1102" i="9"/>
  <c r="N1102" i="9"/>
  <c r="M1102" i="9"/>
  <c r="AC1102" i="9" s="1"/>
  <c r="AB1101" i="9"/>
  <c r="AA1101" i="9"/>
  <c r="Z1101" i="9"/>
  <c r="Y1101" i="9"/>
  <c r="X1101" i="9"/>
  <c r="W1101" i="9"/>
  <c r="V1101" i="9"/>
  <c r="U1101" i="9"/>
  <c r="T1101" i="9"/>
  <c r="S1101" i="9"/>
  <c r="R1101" i="9"/>
  <c r="Q1101" i="9"/>
  <c r="P1101" i="9"/>
  <c r="O1101" i="9"/>
  <c r="N1101" i="9"/>
  <c r="M1101" i="9"/>
  <c r="AC1101" i="9" s="1"/>
  <c r="AB1100" i="9"/>
  <c r="AA1100" i="9"/>
  <c r="Z1100" i="9"/>
  <c r="Y1100" i="9"/>
  <c r="X1100" i="9"/>
  <c r="W1100" i="9"/>
  <c r="V1100" i="9"/>
  <c r="U1100" i="9"/>
  <c r="T1100" i="9"/>
  <c r="S1100" i="9"/>
  <c r="R1100" i="9"/>
  <c r="Q1100" i="9"/>
  <c r="P1100" i="9"/>
  <c r="O1100" i="9"/>
  <c r="N1100" i="9"/>
  <c r="M1100" i="9"/>
  <c r="AC1100" i="9" s="1"/>
  <c r="AC1099" i="9" s="1"/>
  <c r="AB1099" i="9"/>
  <c r="AA1099" i="9"/>
  <c r="Z1099" i="9"/>
  <c r="Y1099" i="9"/>
  <c r="X1099" i="9"/>
  <c r="W1099" i="9"/>
  <c r="V1099" i="9"/>
  <c r="U1099" i="9"/>
  <c r="T1099" i="9"/>
  <c r="S1099" i="9"/>
  <c r="R1099" i="9"/>
  <c r="Q1099" i="9"/>
  <c r="P1099" i="9"/>
  <c r="O1099" i="9"/>
  <c r="N1099" i="9"/>
  <c r="M1099" i="9"/>
  <c r="AB1098" i="9"/>
  <c r="AA1098" i="9"/>
  <c r="Z1098" i="9"/>
  <c r="Y1098" i="9"/>
  <c r="X1098" i="9"/>
  <c r="W1098" i="9"/>
  <c r="V1098" i="9"/>
  <c r="U1098" i="9"/>
  <c r="T1098" i="9"/>
  <c r="S1098" i="9"/>
  <c r="R1098" i="9"/>
  <c r="Q1098" i="9"/>
  <c r="P1098" i="9"/>
  <c r="O1098" i="9"/>
  <c r="N1098" i="9"/>
  <c r="M1098" i="9"/>
  <c r="AC1098" i="9" s="1"/>
  <c r="AB1097" i="9"/>
  <c r="AA1097" i="9"/>
  <c r="Z1097" i="9"/>
  <c r="Y1097" i="9"/>
  <c r="X1097" i="9"/>
  <c r="W1097" i="9"/>
  <c r="V1097" i="9"/>
  <c r="U1097" i="9"/>
  <c r="T1097" i="9"/>
  <c r="S1097" i="9"/>
  <c r="R1097" i="9"/>
  <c r="Q1097" i="9"/>
  <c r="P1097" i="9"/>
  <c r="O1097" i="9"/>
  <c r="N1097" i="9"/>
  <c r="M1097" i="9"/>
  <c r="AC1097" i="9" s="1"/>
  <c r="AB1096" i="9"/>
  <c r="AA1096" i="9"/>
  <c r="Z1096" i="9"/>
  <c r="Y1096" i="9"/>
  <c r="X1096" i="9"/>
  <c r="W1096" i="9"/>
  <c r="V1096" i="9"/>
  <c r="U1096" i="9"/>
  <c r="T1096" i="9"/>
  <c r="S1096" i="9"/>
  <c r="R1096" i="9"/>
  <c r="Q1096" i="9"/>
  <c r="P1096" i="9"/>
  <c r="O1096" i="9"/>
  <c r="N1096" i="9"/>
  <c r="M1096" i="9"/>
  <c r="AC1096" i="9" s="1"/>
  <c r="AB1095" i="9"/>
  <c r="AA1095" i="9"/>
  <c r="Z1095" i="9"/>
  <c r="Y1095" i="9"/>
  <c r="X1095" i="9"/>
  <c r="W1095" i="9"/>
  <c r="V1095" i="9"/>
  <c r="U1095" i="9"/>
  <c r="T1095" i="9"/>
  <c r="S1095" i="9"/>
  <c r="R1095" i="9"/>
  <c r="Q1095" i="9"/>
  <c r="P1095" i="9"/>
  <c r="O1095" i="9"/>
  <c r="N1095" i="9"/>
  <c r="M1095" i="9"/>
  <c r="AC1095" i="9" s="1"/>
  <c r="AB1094" i="9"/>
  <c r="AA1094" i="9"/>
  <c r="Z1094" i="9"/>
  <c r="Y1094" i="9"/>
  <c r="X1094" i="9"/>
  <c r="W1094" i="9"/>
  <c r="V1094" i="9"/>
  <c r="U1094" i="9"/>
  <c r="T1094" i="9"/>
  <c r="S1094" i="9"/>
  <c r="R1094" i="9"/>
  <c r="Q1094" i="9"/>
  <c r="P1094" i="9"/>
  <c r="O1094" i="9"/>
  <c r="N1094" i="9"/>
  <c r="M1094" i="9"/>
  <c r="AC1094" i="9" s="1"/>
  <c r="AB1093" i="9"/>
  <c r="AA1093" i="9"/>
  <c r="Z1093" i="9"/>
  <c r="Y1093" i="9"/>
  <c r="X1093" i="9"/>
  <c r="W1093" i="9"/>
  <c r="V1093" i="9"/>
  <c r="U1093" i="9"/>
  <c r="T1093" i="9"/>
  <c r="S1093" i="9"/>
  <c r="R1093" i="9"/>
  <c r="Q1093" i="9"/>
  <c r="P1093" i="9"/>
  <c r="O1093" i="9"/>
  <c r="N1093" i="9"/>
  <c r="M1093" i="9"/>
  <c r="AC1093" i="9" s="1"/>
  <c r="AC1092" i="9" s="1"/>
  <c r="AB1092" i="9"/>
  <c r="AA1092" i="9"/>
  <c r="Z1092" i="9"/>
  <c r="Y1092" i="9"/>
  <c r="X1092" i="9"/>
  <c r="W1092" i="9"/>
  <c r="V1092" i="9"/>
  <c r="U1092" i="9"/>
  <c r="T1092" i="9"/>
  <c r="S1092" i="9"/>
  <c r="R1092" i="9"/>
  <c r="Q1092" i="9"/>
  <c r="P1092" i="9"/>
  <c r="O1092" i="9"/>
  <c r="N1092" i="9"/>
  <c r="M1092" i="9"/>
  <c r="AB1090" i="9"/>
  <c r="AA1090" i="9"/>
  <c r="Z1090" i="9"/>
  <c r="Y1090" i="9"/>
  <c r="X1090" i="9"/>
  <c r="W1090" i="9"/>
  <c r="V1090" i="9"/>
  <c r="U1090" i="9"/>
  <c r="T1090" i="9"/>
  <c r="S1090" i="9"/>
  <c r="R1090" i="9"/>
  <c r="Q1090" i="9"/>
  <c r="P1090" i="9"/>
  <c r="O1090" i="9"/>
  <c r="N1090" i="9"/>
  <c r="M1090" i="9"/>
  <c r="AC1090" i="9" s="1"/>
  <c r="AB1089" i="9"/>
  <c r="AA1089" i="9"/>
  <c r="Z1089" i="9"/>
  <c r="Y1089" i="9"/>
  <c r="X1089" i="9"/>
  <c r="W1089" i="9"/>
  <c r="V1089" i="9"/>
  <c r="U1089" i="9"/>
  <c r="T1089" i="9"/>
  <c r="S1089" i="9"/>
  <c r="R1089" i="9"/>
  <c r="Q1089" i="9"/>
  <c r="P1089" i="9"/>
  <c r="O1089" i="9"/>
  <c r="N1089" i="9"/>
  <c r="M1089" i="9"/>
  <c r="AC1089" i="9" s="1"/>
  <c r="AC1088" i="9" s="1"/>
  <c r="AB1088" i="9"/>
  <c r="AA1088" i="9"/>
  <c r="Z1088" i="9"/>
  <c r="Y1088" i="9"/>
  <c r="X1088" i="9"/>
  <c r="W1088" i="9"/>
  <c r="V1088" i="9"/>
  <c r="U1088" i="9"/>
  <c r="T1088" i="9"/>
  <c r="S1088" i="9"/>
  <c r="R1088" i="9"/>
  <c r="Q1088" i="9"/>
  <c r="P1088" i="9"/>
  <c r="O1088" i="9"/>
  <c r="N1088" i="9"/>
  <c r="M1088" i="9"/>
  <c r="R1087" i="9"/>
  <c r="Q1087" i="9"/>
  <c r="P1087" i="9"/>
  <c r="O1087" i="9"/>
  <c r="N1087" i="9"/>
  <c r="M1087" i="9"/>
  <c r="R1086" i="9"/>
  <c r="Q1086" i="9"/>
  <c r="P1086" i="9"/>
  <c r="O1086" i="9"/>
  <c r="N1086" i="9"/>
  <c r="M1086" i="9"/>
  <c r="Q1085" i="9"/>
  <c r="P1085" i="9"/>
  <c r="O1085" i="9"/>
  <c r="N1085" i="9"/>
  <c r="N1084" i="9" s="1"/>
  <c r="M1085" i="9"/>
  <c r="P1084" i="9"/>
  <c r="M1084" i="9"/>
  <c r="AB1082" i="9"/>
  <c r="AA1082" i="9"/>
  <c r="Z1082" i="9"/>
  <c r="Y1082" i="9"/>
  <c r="X1082" i="9"/>
  <c r="W1082" i="9"/>
  <c r="V1082" i="9"/>
  <c r="U1082" i="9"/>
  <c r="T1082" i="9"/>
  <c r="S1082" i="9"/>
  <c r="R1082" i="9"/>
  <c r="Q1082" i="9"/>
  <c r="P1082" i="9"/>
  <c r="O1082" i="9"/>
  <c r="N1082" i="9"/>
  <c r="M1082" i="9"/>
  <c r="AC1082" i="9" s="1"/>
  <c r="AB1081" i="9"/>
  <c r="AA1081" i="9"/>
  <c r="Z1081" i="9"/>
  <c r="Y1081" i="9"/>
  <c r="X1081" i="9"/>
  <c r="W1081" i="9"/>
  <c r="V1081" i="9"/>
  <c r="U1081" i="9"/>
  <c r="T1081" i="9"/>
  <c r="S1081" i="9"/>
  <c r="R1081" i="9"/>
  <c r="Q1081" i="9"/>
  <c r="P1081" i="9"/>
  <c r="O1081" i="9"/>
  <c r="N1081" i="9"/>
  <c r="M1081" i="9"/>
  <c r="AC1081" i="9" s="1"/>
  <c r="Q1080" i="9"/>
  <c r="P1080" i="9"/>
  <c r="O1080" i="9"/>
  <c r="N1080" i="9"/>
  <c r="M1080" i="9"/>
  <c r="Q1079" i="9"/>
  <c r="P1079" i="9"/>
  <c r="O1079" i="9"/>
  <c r="N1079" i="9"/>
  <c r="M1079" i="9"/>
  <c r="Q1078" i="9"/>
  <c r="P1078" i="9"/>
  <c r="O1078" i="9"/>
  <c r="N1078" i="9"/>
  <c r="N1077" i="9" s="1"/>
  <c r="M1078" i="9"/>
  <c r="P1077" i="9"/>
  <c r="M1076" i="9"/>
  <c r="N1075" i="9"/>
  <c r="M1075" i="9"/>
  <c r="P1074" i="9"/>
  <c r="N1074" i="9"/>
  <c r="M1074" i="9"/>
  <c r="Q1074" i="9" s="1"/>
  <c r="P1073" i="9"/>
  <c r="N1073" i="9"/>
  <c r="M1073" i="9"/>
  <c r="Q1073" i="9" s="1"/>
  <c r="M1072" i="9"/>
  <c r="N1071" i="9"/>
  <c r="M1071" i="9"/>
  <c r="M1070" i="9"/>
  <c r="N1069" i="9"/>
  <c r="M1069" i="9"/>
  <c r="AB1066" i="9"/>
  <c r="AA1066" i="9"/>
  <c r="Z1066" i="9"/>
  <c r="Y1066" i="9"/>
  <c r="X1066" i="9"/>
  <c r="W1066" i="9"/>
  <c r="V1066" i="9"/>
  <c r="U1066" i="9"/>
  <c r="T1066" i="9"/>
  <c r="S1066" i="9"/>
  <c r="R1066" i="9"/>
  <c r="Q1066" i="9"/>
  <c r="P1066" i="9"/>
  <c r="O1066" i="9"/>
  <c r="N1066" i="9"/>
  <c r="M1066" i="9"/>
  <c r="AC1066" i="9" s="1"/>
  <c r="AB1065" i="9"/>
  <c r="AA1065" i="9"/>
  <c r="Z1065" i="9"/>
  <c r="Y1065" i="9"/>
  <c r="X1065" i="9"/>
  <c r="W1065" i="9"/>
  <c r="V1065" i="9"/>
  <c r="U1065" i="9"/>
  <c r="T1065" i="9"/>
  <c r="S1065" i="9"/>
  <c r="R1065" i="9"/>
  <c r="Q1065" i="9"/>
  <c r="P1065" i="9"/>
  <c r="O1065" i="9"/>
  <c r="N1065" i="9"/>
  <c r="M1065" i="9"/>
  <c r="AC1065" i="9" s="1"/>
  <c r="AC1064" i="9" s="1"/>
  <c r="AB1064" i="9"/>
  <c r="AA1064" i="9"/>
  <c r="Z1064" i="9"/>
  <c r="Y1064" i="9"/>
  <c r="X1064" i="9"/>
  <c r="W1064" i="9"/>
  <c r="V1064" i="9"/>
  <c r="U1064" i="9"/>
  <c r="T1064" i="9"/>
  <c r="S1064" i="9"/>
  <c r="R1064" i="9"/>
  <c r="Q1064" i="9"/>
  <c r="P1064" i="9"/>
  <c r="O1064" i="9"/>
  <c r="N1064" i="9"/>
  <c r="M1064" i="9"/>
  <c r="V1063" i="9"/>
  <c r="AB1063" i="9" s="1"/>
  <c r="U1063" i="9"/>
  <c r="AA1063" i="9" s="1"/>
  <c r="T1063" i="9"/>
  <c r="Z1063" i="9" s="1"/>
  <c r="S1063" i="9"/>
  <c r="Y1063" i="9" s="1"/>
  <c r="R1063" i="9"/>
  <c r="X1063" i="9" s="1"/>
  <c r="Q1063" i="9"/>
  <c r="P1063" i="9"/>
  <c r="O1063" i="9"/>
  <c r="N1063" i="9"/>
  <c r="M1063" i="9"/>
  <c r="V1062" i="9"/>
  <c r="AB1062" i="9" s="1"/>
  <c r="U1062" i="9"/>
  <c r="AA1062" i="9" s="1"/>
  <c r="T1062" i="9"/>
  <c r="Z1062" i="9" s="1"/>
  <c r="S1062" i="9"/>
  <c r="Y1062" i="9" s="1"/>
  <c r="R1062" i="9"/>
  <c r="X1062" i="9" s="1"/>
  <c r="Q1062" i="9"/>
  <c r="P1062" i="9"/>
  <c r="O1062" i="9"/>
  <c r="N1062" i="9"/>
  <c r="M1062" i="9"/>
  <c r="V1061" i="9"/>
  <c r="AB1061" i="9" s="1"/>
  <c r="U1061" i="9"/>
  <c r="AA1061" i="9" s="1"/>
  <c r="T1061" i="9"/>
  <c r="Z1061" i="9" s="1"/>
  <c r="S1061" i="9"/>
  <c r="Y1061" i="9" s="1"/>
  <c r="R1061" i="9"/>
  <c r="X1061" i="9" s="1"/>
  <c r="Q1061" i="9"/>
  <c r="P1061" i="9"/>
  <c r="O1061" i="9"/>
  <c r="N1061" i="9"/>
  <c r="M1061" i="9"/>
  <c r="S1060" i="9"/>
  <c r="R1060" i="9"/>
  <c r="Q1060" i="9"/>
  <c r="P1060" i="9"/>
  <c r="O1060" i="9"/>
  <c r="N1060" i="9"/>
  <c r="M1060" i="9"/>
  <c r="S1059" i="9"/>
  <c r="R1059" i="9"/>
  <c r="Q1059" i="9"/>
  <c r="P1059" i="9"/>
  <c r="O1059" i="9"/>
  <c r="N1059" i="9"/>
  <c r="M1059" i="9"/>
  <c r="Q1058" i="9"/>
  <c r="P1058" i="9"/>
  <c r="P1057" i="9" s="1"/>
  <c r="O1058" i="9"/>
  <c r="N1058" i="9"/>
  <c r="N1057" i="9" s="1"/>
  <c r="M1058" i="9"/>
  <c r="Q1057" i="9"/>
  <c r="O1057" i="9"/>
  <c r="M1057" i="9"/>
  <c r="AB1056" i="9"/>
  <c r="AA1056" i="9"/>
  <c r="Z1056" i="9"/>
  <c r="Y1056" i="9"/>
  <c r="X1056" i="9"/>
  <c r="W1056" i="9"/>
  <c r="V1056" i="9"/>
  <c r="U1056" i="9"/>
  <c r="T1056" i="9"/>
  <c r="S1056" i="9"/>
  <c r="R1056" i="9"/>
  <c r="Q1056" i="9"/>
  <c r="P1056" i="9"/>
  <c r="O1056" i="9"/>
  <c r="N1056" i="9"/>
  <c r="M1056" i="9"/>
  <c r="AB1055" i="9"/>
  <c r="AA1055" i="9"/>
  <c r="Z1055" i="9"/>
  <c r="Y1055" i="9"/>
  <c r="X1055" i="9"/>
  <c r="W1055" i="9"/>
  <c r="V1055" i="9"/>
  <c r="U1055" i="9"/>
  <c r="T1055" i="9"/>
  <c r="S1055" i="9"/>
  <c r="R1055" i="9"/>
  <c r="Q1055" i="9"/>
  <c r="P1055" i="9"/>
  <c r="O1055" i="9"/>
  <c r="N1055" i="9"/>
  <c r="M1055" i="9"/>
  <c r="V1054" i="9"/>
  <c r="AB1054" i="9" s="1"/>
  <c r="U1054" i="9"/>
  <c r="AA1054" i="9" s="1"/>
  <c r="T1054" i="9"/>
  <c r="Z1054" i="9" s="1"/>
  <c r="S1054" i="9"/>
  <c r="Y1054" i="9" s="1"/>
  <c r="R1054" i="9"/>
  <c r="X1054" i="9" s="1"/>
  <c r="Q1054" i="9"/>
  <c r="P1054" i="9"/>
  <c r="O1054" i="9"/>
  <c r="N1054" i="9"/>
  <c r="M1054" i="9"/>
  <c r="S1053" i="9"/>
  <c r="R1053" i="9"/>
  <c r="Q1053" i="9"/>
  <c r="P1053" i="9"/>
  <c r="O1053" i="9"/>
  <c r="N1053" i="9"/>
  <c r="T1053" i="9" s="1"/>
  <c r="M1053" i="9"/>
  <c r="R1052" i="9"/>
  <c r="Q1052" i="9"/>
  <c r="P1052" i="9"/>
  <c r="P1050" i="9" s="1"/>
  <c r="O1052" i="9"/>
  <c r="N1052" i="9"/>
  <c r="M1052" i="9"/>
  <c r="Q1051" i="9"/>
  <c r="P1051" i="9"/>
  <c r="O1051" i="9"/>
  <c r="N1051" i="9"/>
  <c r="M1051" i="9"/>
  <c r="O1050" i="9"/>
  <c r="M1050" i="9"/>
  <c r="V1049" i="9"/>
  <c r="AB1049" i="9" s="1"/>
  <c r="U1049" i="9"/>
  <c r="AA1049" i="9" s="1"/>
  <c r="T1049" i="9"/>
  <c r="Z1049" i="9" s="1"/>
  <c r="S1049" i="9"/>
  <c r="Y1049" i="9" s="1"/>
  <c r="R1049" i="9"/>
  <c r="X1049" i="9" s="1"/>
  <c r="Q1049" i="9"/>
  <c r="P1049" i="9"/>
  <c r="O1049" i="9"/>
  <c r="N1049" i="9"/>
  <c r="W1049" i="9" s="1"/>
  <c r="M1049" i="9"/>
  <c r="V1048" i="9"/>
  <c r="AB1048" i="9" s="1"/>
  <c r="U1048" i="9"/>
  <c r="AA1048" i="9" s="1"/>
  <c r="T1048" i="9"/>
  <c r="Z1048" i="9" s="1"/>
  <c r="S1048" i="9"/>
  <c r="Y1048" i="9" s="1"/>
  <c r="R1048" i="9"/>
  <c r="X1048" i="9" s="1"/>
  <c r="Q1048" i="9"/>
  <c r="P1048" i="9"/>
  <c r="O1048" i="9"/>
  <c r="N1048" i="9"/>
  <c r="W1048" i="9" s="1"/>
  <c r="M1048" i="9"/>
  <c r="V1047" i="9"/>
  <c r="AB1047" i="9" s="1"/>
  <c r="U1047" i="9"/>
  <c r="AA1047" i="9" s="1"/>
  <c r="T1047" i="9"/>
  <c r="Z1047" i="9" s="1"/>
  <c r="S1047" i="9"/>
  <c r="Y1047" i="9" s="1"/>
  <c r="R1047" i="9"/>
  <c r="X1047" i="9" s="1"/>
  <c r="Q1047" i="9"/>
  <c r="P1047" i="9"/>
  <c r="O1047" i="9"/>
  <c r="N1047" i="9"/>
  <c r="W1047" i="9" s="1"/>
  <c r="M1047" i="9"/>
  <c r="S1046" i="9"/>
  <c r="R1046" i="9"/>
  <c r="Q1046" i="9"/>
  <c r="P1046" i="9"/>
  <c r="O1046" i="9"/>
  <c r="N1046" i="9"/>
  <c r="M1046" i="9"/>
  <c r="S1045" i="9"/>
  <c r="R1045" i="9"/>
  <c r="Q1045" i="9"/>
  <c r="P1045" i="9"/>
  <c r="P1043" i="9" s="1"/>
  <c r="O1045" i="9"/>
  <c r="N1045" i="9"/>
  <c r="M1045" i="9"/>
  <c r="Q1044" i="9"/>
  <c r="Q1043" i="9" s="1"/>
  <c r="P1044" i="9"/>
  <c r="O1044" i="9"/>
  <c r="O1043" i="9" s="1"/>
  <c r="N1044" i="9"/>
  <c r="M1044" i="9"/>
  <c r="N1043" i="9"/>
  <c r="AB1042" i="9"/>
  <c r="AA1042" i="9"/>
  <c r="Z1042" i="9"/>
  <c r="Y1042" i="9"/>
  <c r="X1042" i="9"/>
  <c r="W1042" i="9"/>
  <c r="V1042" i="9"/>
  <c r="U1042" i="9"/>
  <c r="T1042" i="9"/>
  <c r="S1042" i="9"/>
  <c r="R1042" i="9"/>
  <c r="Q1042" i="9"/>
  <c r="P1042" i="9"/>
  <c r="O1042" i="9"/>
  <c r="N1042" i="9"/>
  <c r="M1042" i="9"/>
  <c r="AC1042" i="9" s="1"/>
  <c r="AB1041" i="9"/>
  <c r="AA1041" i="9"/>
  <c r="Z1041" i="9"/>
  <c r="Y1041" i="9"/>
  <c r="X1041" i="9"/>
  <c r="W1041" i="9"/>
  <c r="V1041" i="9"/>
  <c r="U1041" i="9"/>
  <c r="T1041" i="9"/>
  <c r="S1041" i="9"/>
  <c r="R1041" i="9"/>
  <c r="Q1041" i="9"/>
  <c r="P1041" i="9"/>
  <c r="O1041" i="9"/>
  <c r="N1041" i="9"/>
  <c r="M1041" i="9"/>
  <c r="AC1041" i="9" s="1"/>
  <c r="V1040" i="9"/>
  <c r="AB1040" i="9" s="1"/>
  <c r="U1040" i="9"/>
  <c r="AA1040" i="9" s="1"/>
  <c r="T1040" i="9"/>
  <c r="Z1040" i="9" s="1"/>
  <c r="S1040" i="9"/>
  <c r="Y1040" i="9" s="1"/>
  <c r="R1040" i="9"/>
  <c r="X1040" i="9" s="1"/>
  <c r="Q1040" i="9"/>
  <c r="P1040" i="9"/>
  <c r="O1040" i="9"/>
  <c r="W1040" i="9" s="1"/>
  <c r="N1040" i="9"/>
  <c r="M1040" i="9"/>
  <c r="AC1040" i="9" s="1"/>
  <c r="S1039" i="9"/>
  <c r="R1039" i="9"/>
  <c r="Q1039" i="9"/>
  <c r="P1039" i="9"/>
  <c r="O1039" i="9"/>
  <c r="N1039" i="9"/>
  <c r="M1039" i="9"/>
  <c r="S1038" i="9"/>
  <c r="R1038" i="9"/>
  <c r="Q1038" i="9"/>
  <c r="P1038" i="9"/>
  <c r="O1038" i="9"/>
  <c r="O1036" i="9" s="1"/>
  <c r="N1038" i="9"/>
  <c r="M1038" i="9"/>
  <c r="Q1037" i="9"/>
  <c r="P1037" i="9"/>
  <c r="P1036" i="9" s="1"/>
  <c r="O1037" i="9"/>
  <c r="N1037" i="9"/>
  <c r="M1037" i="9"/>
  <c r="Q1036" i="9"/>
  <c r="M1036" i="9"/>
  <c r="AB1035" i="9"/>
  <c r="AA1035" i="9"/>
  <c r="Z1035" i="9"/>
  <c r="Y1035" i="9"/>
  <c r="X1035" i="9"/>
  <c r="W1035" i="9"/>
  <c r="V1035" i="9"/>
  <c r="U1035" i="9"/>
  <c r="T1035" i="9"/>
  <c r="S1035" i="9"/>
  <c r="R1035" i="9"/>
  <c r="Q1035" i="9"/>
  <c r="P1035" i="9"/>
  <c r="O1035" i="9"/>
  <c r="N1035" i="9"/>
  <c r="M1035" i="9"/>
  <c r="AB1034" i="9"/>
  <c r="AA1034" i="9"/>
  <c r="Z1034" i="9"/>
  <c r="Y1034" i="9"/>
  <c r="X1034" i="9"/>
  <c r="W1034" i="9"/>
  <c r="V1034" i="9"/>
  <c r="U1034" i="9"/>
  <c r="T1034" i="9"/>
  <c r="S1034" i="9"/>
  <c r="R1034" i="9"/>
  <c r="Q1034" i="9"/>
  <c r="P1034" i="9"/>
  <c r="O1034" i="9"/>
  <c r="N1034" i="9"/>
  <c r="M1034" i="9"/>
  <c r="V1033" i="9"/>
  <c r="AB1033" i="9" s="1"/>
  <c r="U1033" i="9"/>
  <c r="AA1033" i="9" s="1"/>
  <c r="T1033" i="9"/>
  <c r="Z1033" i="9" s="1"/>
  <c r="S1033" i="9"/>
  <c r="Y1033" i="9" s="1"/>
  <c r="R1033" i="9"/>
  <c r="X1033" i="9" s="1"/>
  <c r="Q1033" i="9"/>
  <c r="P1033" i="9"/>
  <c r="O1033" i="9"/>
  <c r="N1033" i="9"/>
  <c r="M1033" i="9"/>
  <c r="S1032" i="9"/>
  <c r="R1032" i="9"/>
  <c r="Q1032" i="9"/>
  <c r="P1032" i="9"/>
  <c r="O1032" i="9"/>
  <c r="N1032" i="9"/>
  <c r="M1032" i="9"/>
  <c r="R1031" i="9"/>
  <c r="Q1031" i="9"/>
  <c r="P1031" i="9"/>
  <c r="O1031" i="9"/>
  <c r="N1031" i="9"/>
  <c r="M1031" i="9"/>
  <c r="Q1030" i="9"/>
  <c r="P1030" i="9"/>
  <c r="O1030" i="9"/>
  <c r="O1029" i="9" s="1"/>
  <c r="N1030" i="9"/>
  <c r="M1030" i="9"/>
  <c r="M1029" i="9"/>
  <c r="AB1028" i="9"/>
  <c r="AA1028" i="9"/>
  <c r="Z1028" i="9"/>
  <c r="Y1028" i="9"/>
  <c r="X1028" i="9"/>
  <c r="W1028" i="9"/>
  <c r="V1028" i="9"/>
  <c r="U1028" i="9"/>
  <c r="T1028" i="9"/>
  <c r="S1028" i="9"/>
  <c r="R1028" i="9"/>
  <c r="Q1028" i="9"/>
  <c r="P1028" i="9"/>
  <c r="O1028" i="9"/>
  <c r="N1028" i="9"/>
  <c r="M1028" i="9"/>
  <c r="AB1027" i="9"/>
  <c r="AA1027" i="9"/>
  <c r="Z1027" i="9"/>
  <c r="Y1027" i="9"/>
  <c r="X1027" i="9"/>
  <c r="W1027" i="9"/>
  <c r="V1027" i="9"/>
  <c r="U1027" i="9"/>
  <c r="T1027" i="9"/>
  <c r="S1027" i="9"/>
  <c r="R1027" i="9"/>
  <c r="Q1027" i="9"/>
  <c r="P1027" i="9"/>
  <c r="O1027" i="9"/>
  <c r="N1027" i="9"/>
  <c r="M1027" i="9"/>
  <c r="V1026" i="9"/>
  <c r="AB1026" i="9" s="1"/>
  <c r="U1026" i="9"/>
  <c r="AA1026" i="9" s="1"/>
  <c r="T1026" i="9"/>
  <c r="Z1026" i="9" s="1"/>
  <c r="S1026" i="9"/>
  <c r="Y1026" i="9" s="1"/>
  <c r="R1026" i="9"/>
  <c r="X1026" i="9" s="1"/>
  <c r="Q1026" i="9"/>
  <c r="P1026" i="9"/>
  <c r="O1026" i="9"/>
  <c r="N1026" i="9"/>
  <c r="M1026" i="9"/>
  <c r="S1025" i="9"/>
  <c r="R1025" i="9"/>
  <c r="Q1025" i="9"/>
  <c r="P1025" i="9"/>
  <c r="O1025" i="9"/>
  <c r="N1025" i="9"/>
  <c r="M1025" i="9"/>
  <c r="R1024" i="9"/>
  <c r="Q1024" i="9"/>
  <c r="P1024" i="9"/>
  <c r="O1024" i="9"/>
  <c r="N1024" i="9"/>
  <c r="M1024" i="9"/>
  <c r="Q1023" i="9"/>
  <c r="P1023" i="9"/>
  <c r="O1023" i="9"/>
  <c r="N1023" i="9"/>
  <c r="N1022" i="9" s="1"/>
  <c r="M1023" i="9"/>
  <c r="M1022" i="9" s="1"/>
  <c r="P1022" i="9"/>
  <c r="N1021" i="9"/>
  <c r="M1021" i="9"/>
  <c r="N1020" i="9"/>
  <c r="M1020" i="9"/>
  <c r="N1019" i="9"/>
  <c r="M1019" i="9"/>
  <c r="N1018" i="9"/>
  <c r="M1018" i="9"/>
  <c r="N1017" i="9"/>
  <c r="M1017" i="9"/>
  <c r="N1016" i="9"/>
  <c r="M1016" i="9"/>
  <c r="N1015" i="9"/>
  <c r="M1015" i="9"/>
  <c r="M1013" i="9"/>
  <c r="N1012" i="9"/>
  <c r="M1012" i="9"/>
  <c r="M1011" i="9"/>
  <c r="N1010" i="9"/>
  <c r="M1010" i="9"/>
  <c r="M1009" i="9"/>
  <c r="M1008" i="9" s="1"/>
  <c r="M1002" i="9"/>
  <c r="AC1002" i="9" s="1"/>
  <c r="AC1001" i="9" s="1"/>
  <c r="AC1000" i="9"/>
  <c r="M1000" i="9"/>
  <c r="AC999" i="9"/>
  <c r="M999" i="9"/>
  <c r="AC998" i="9"/>
  <c r="M998" i="9"/>
  <c r="AC997" i="9"/>
  <c r="M997" i="9"/>
  <c r="AC996" i="9"/>
  <c r="M996" i="9"/>
  <c r="AB995" i="9"/>
  <c r="AA995" i="9"/>
  <c r="Z995" i="9"/>
  <c r="Y995" i="9"/>
  <c r="X995" i="9"/>
  <c r="W995" i="9"/>
  <c r="V995" i="9"/>
  <c r="U995" i="9"/>
  <c r="T995" i="9"/>
  <c r="S995" i="9"/>
  <c r="R995" i="9"/>
  <c r="Q995" i="9"/>
  <c r="P995" i="9"/>
  <c r="O995" i="9"/>
  <c r="N995" i="9"/>
  <c r="M995" i="9"/>
  <c r="AC995" i="9" s="1"/>
  <c r="AB994" i="9"/>
  <c r="AB993" i="9" s="1"/>
  <c r="AA994" i="9"/>
  <c r="Z994" i="9"/>
  <c r="Z993" i="9" s="1"/>
  <c r="Y994" i="9"/>
  <c r="X994" i="9"/>
  <c r="W994" i="9"/>
  <c r="V994" i="9"/>
  <c r="U994" i="9"/>
  <c r="T994" i="9"/>
  <c r="S994" i="9"/>
  <c r="R994" i="9"/>
  <c r="Q994" i="9"/>
  <c r="P994" i="9"/>
  <c r="O994" i="9"/>
  <c r="N994" i="9"/>
  <c r="M994" i="9"/>
  <c r="AC994" i="9" s="1"/>
  <c r="AC993" i="9" s="1"/>
  <c r="AA993" i="9"/>
  <c r="Y993" i="9"/>
  <c r="X993" i="9"/>
  <c r="W993" i="9"/>
  <c r="V993" i="9"/>
  <c r="U993" i="9"/>
  <c r="T993" i="9"/>
  <c r="S993" i="9"/>
  <c r="R993" i="9"/>
  <c r="Q993" i="9"/>
  <c r="P993" i="9"/>
  <c r="O993" i="9"/>
  <c r="N993" i="9"/>
  <c r="M993" i="9"/>
  <c r="AB992" i="9"/>
  <c r="AB990" i="9" s="1"/>
  <c r="AA992" i="9"/>
  <c r="Z992" i="9"/>
  <c r="Z990" i="9" s="1"/>
  <c r="Y992" i="9"/>
  <c r="X992" i="9"/>
  <c r="W992" i="9"/>
  <c r="V992" i="9"/>
  <c r="U992" i="9"/>
  <c r="T992" i="9"/>
  <c r="S992" i="9"/>
  <c r="R992" i="9"/>
  <c r="Q992" i="9"/>
  <c r="P992" i="9"/>
  <c r="O992" i="9"/>
  <c r="N992" i="9"/>
  <c r="M992" i="9"/>
  <c r="AC992" i="9" s="1"/>
  <c r="AC990" i="9" s="1"/>
  <c r="AC991" i="9"/>
  <c r="M991" i="9"/>
  <c r="AA990" i="9"/>
  <c r="Y990" i="9"/>
  <c r="X990" i="9"/>
  <c r="W990" i="9"/>
  <c r="V990" i="9"/>
  <c r="U990" i="9"/>
  <c r="T990" i="9"/>
  <c r="S990" i="9"/>
  <c r="R990" i="9"/>
  <c r="Q990" i="9"/>
  <c r="P990" i="9"/>
  <c r="O990" i="9"/>
  <c r="N990" i="9"/>
  <c r="M990" i="9"/>
  <c r="AB988" i="9"/>
  <c r="AA988" i="9"/>
  <c r="Z988" i="9"/>
  <c r="Y988" i="9"/>
  <c r="X988" i="9"/>
  <c r="W988" i="9"/>
  <c r="V988" i="9"/>
  <c r="U988" i="9"/>
  <c r="T988" i="9"/>
  <c r="S988" i="9"/>
  <c r="R988" i="9"/>
  <c r="Q988" i="9"/>
  <c r="P988" i="9"/>
  <c r="O988" i="9"/>
  <c r="N988" i="9"/>
  <c r="M988" i="9"/>
  <c r="AC988" i="9" s="1"/>
  <c r="AB987" i="9"/>
  <c r="AA987" i="9"/>
  <c r="Z987" i="9"/>
  <c r="Y987" i="9"/>
  <c r="X987" i="9"/>
  <c r="W987" i="9"/>
  <c r="V987" i="9"/>
  <c r="U987" i="9"/>
  <c r="T987" i="9"/>
  <c r="S987" i="9"/>
  <c r="R987" i="9"/>
  <c r="Q987" i="9"/>
  <c r="P987" i="9"/>
  <c r="O987" i="9"/>
  <c r="N987" i="9"/>
  <c r="M987" i="9"/>
  <c r="AC987" i="9" s="1"/>
  <c r="AC986" i="9" s="1"/>
  <c r="AB986" i="9"/>
  <c r="AA986" i="9"/>
  <c r="Z986" i="9"/>
  <c r="Y986" i="9"/>
  <c r="X986" i="9"/>
  <c r="W986" i="9"/>
  <c r="V986" i="9"/>
  <c r="U986" i="9"/>
  <c r="T986" i="9"/>
  <c r="S986" i="9"/>
  <c r="R986" i="9"/>
  <c r="Q986" i="9"/>
  <c r="P986" i="9"/>
  <c r="O986" i="9"/>
  <c r="N986" i="9"/>
  <c r="M986" i="9"/>
  <c r="AB985" i="9"/>
  <c r="AA985" i="9"/>
  <c r="Z985" i="9"/>
  <c r="Y985" i="9"/>
  <c r="X985" i="9"/>
  <c r="W985" i="9"/>
  <c r="V985" i="9"/>
  <c r="U985" i="9"/>
  <c r="T985" i="9"/>
  <c r="S985" i="9"/>
  <c r="R985" i="9"/>
  <c r="Q985" i="9"/>
  <c r="P985" i="9"/>
  <c r="O985" i="9"/>
  <c r="N985" i="9"/>
  <c r="M985" i="9"/>
  <c r="AC985" i="9" s="1"/>
  <c r="AB984" i="9"/>
  <c r="AA984" i="9"/>
  <c r="Z984" i="9"/>
  <c r="Y984" i="9"/>
  <c r="X984" i="9"/>
  <c r="W984" i="9"/>
  <c r="V984" i="9"/>
  <c r="U984" i="9"/>
  <c r="T984" i="9"/>
  <c r="S984" i="9"/>
  <c r="R984" i="9"/>
  <c r="Q984" i="9"/>
  <c r="P984" i="9"/>
  <c r="O984" i="9"/>
  <c r="N984" i="9"/>
  <c r="M984" i="9"/>
  <c r="AC984" i="9" s="1"/>
  <c r="AB983" i="9"/>
  <c r="AA983" i="9"/>
  <c r="Z983" i="9"/>
  <c r="Y983" i="9"/>
  <c r="X983" i="9"/>
  <c r="W983" i="9"/>
  <c r="V983" i="9"/>
  <c r="U983" i="9"/>
  <c r="T983" i="9"/>
  <c r="S983" i="9"/>
  <c r="R983" i="9"/>
  <c r="Q983" i="9"/>
  <c r="P983" i="9"/>
  <c r="O983" i="9"/>
  <c r="N983" i="9"/>
  <c r="M983" i="9"/>
  <c r="AC983" i="9" s="1"/>
  <c r="AC982" i="9" s="1"/>
  <c r="AB982" i="9"/>
  <c r="AA982" i="9"/>
  <c r="Z982" i="9"/>
  <c r="Y982" i="9"/>
  <c r="X982" i="9"/>
  <c r="W982" i="9"/>
  <c r="V982" i="9"/>
  <c r="U982" i="9"/>
  <c r="T982" i="9"/>
  <c r="S982" i="9"/>
  <c r="R982" i="9"/>
  <c r="Q982" i="9"/>
  <c r="P982" i="9"/>
  <c r="O982" i="9"/>
  <c r="N982" i="9"/>
  <c r="M982" i="9"/>
  <c r="AB981" i="9"/>
  <c r="AA981" i="9"/>
  <c r="Z981" i="9"/>
  <c r="Y981" i="9"/>
  <c r="X981" i="9"/>
  <c r="W981" i="9"/>
  <c r="V981" i="9"/>
  <c r="U981" i="9"/>
  <c r="T981" i="9"/>
  <c r="S981" i="9"/>
  <c r="R981" i="9"/>
  <c r="Q981" i="9"/>
  <c r="P981" i="9"/>
  <c r="O981" i="9"/>
  <c r="N981" i="9"/>
  <c r="M981" i="9"/>
  <c r="AC981" i="9" s="1"/>
  <c r="AB980" i="9"/>
  <c r="AA980" i="9"/>
  <c r="Z980" i="9"/>
  <c r="Y980" i="9"/>
  <c r="X980" i="9"/>
  <c r="W980" i="9"/>
  <c r="V980" i="9"/>
  <c r="U980" i="9"/>
  <c r="T980" i="9"/>
  <c r="S980" i="9"/>
  <c r="R980" i="9"/>
  <c r="Q980" i="9"/>
  <c r="P980" i="9"/>
  <c r="O980" i="9"/>
  <c r="N980" i="9"/>
  <c r="M980" i="9"/>
  <c r="AC980" i="9" s="1"/>
  <c r="AC979" i="9" s="1"/>
  <c r="AB979" i="9"/>
  <c r="AA979" i="9"/>
  <c r="Z979" i="9"/>
  <c r="Y979" i="9"/>
  <c r="X979" i="9"/>
  <c r="W979" i="9"/>
  <c r="V979" i="9"/>
  <c r="U979" i="9"/>
  <c r="T979" i="9"/>
  <c r="S979" i="9"/>
  <c r="R979" i="9"/>
  <c r="Q979" i="9"/>
  <c r="P979" i="9"/>
  <c r="O979" i="9"/>
  <c r="N979" i="9"/>
  <c r="M979" i="9"/>
  <c r="AB978" i="9"/>
  <c r="AA978" i="9"/>
  <c r="Z978" i="9"/>
  <c r="Y978" i="9"/>
  <c r="X978" i="9"/>
  <c r="W978" i="9"/>
  <c r="V978" i="9"/>
  <c r="U978" i="9"/>
  <c r="T978" i="9"/>
  <c r="S978" i="9"/>
  <c r="R978" i="9"/>
  <c r="Q978" i="9"/>
  <c r="P978" i="9"/>
  <c r="O978" i="9"/>
  <c r="N978" i="9"/>
  <c r="M978" i="9"/>
  <c r="AC978" i="9" s="1"/>
  <c r="AB977" i="9"/>
  <c r="AA977" i="9"/>
  <c r="Z977" i="9"/>
  <c r="Y977" i="9"/>
  <c r="X977" i="9"/>
  <c r="W977" i="9"/>
  <c r="V977" i="9"/>
  <c r="U977" i="9"/>
  <c r="T977" i="9"/>
  <c r="S977" i="9"/>
  <c r="R977" i="9"/>
  <c r="Q977" i="9"/>
  <c r="P977" i="9"/>
  <c r="O977" i="9"/>
  <c r="N977" i="9"/>
  <c r="M977" i="9"/>
  <c r="AC977" i="9" s="1"/>
  <c r="AC976" i="9" s="1"/>
  <c r="AB976" i="9"/>
  <c r="AA976" i="9"/>
  <c r="Z976" i="9"/>
  <c r="Y976" i="9"/>
  <c r="X976" i="9"/>
  <c r="W976" i="9"/>
  <c r="V976" i="9"/>
  <c r="U976" i="9"/>
  <c r="T976" i="9"/>
  <c r="S976" i="9"/>
  <c r="R976" i="9"/>
  <c r="Q976" i="9"/>
  <c r="P976" i="9"/>
  <c r="O976" i="9"/>
  <c r="N976" i="9"/>
  <c r="M976" i="9"/>
  <c r="AB975" i="9"/>
  <c r="AA975" i="9"/>
  <c r="Z975" i="9"/>
  <c r="Y975" i="9"/>
  <c r="X975" i="9"/>
  <c r="W975" i="9"/>
  <c r="V975" i="9"/>
  <c r="U975" i="9"/>
  <c r="T975" i="9"/>
  <c r="S975" i="9"/>
  <c r="R975" i="9"/>
  <c r="Q975" i="9"/>
  <c r="P975" i="9"/>
  <c r="O975" i="9"/>
  <c r="N975" i="9"/>
  <c r="M975" i="9"/>
  <c r="AC975" i="9" s="1"/>
  <c r="AB974" i="9"/>
  <c r="AA974" i="9"/>
  <c r="Z974" i="9"/>
  <c r="Y974" i="9"/>
  <c r="X974" i="9"/>
  <c r="W974" i="9"/>
  <c r="V974" i="9"/>
  <c r="U974" i="9"/>
  <c r="T974" i="9"/>
  <c r="S974" i="9"/>
  <c r="R974" i="9"/>
  <c r="Q974" i="9"/>
  <c r="P974" i="9"/>
  <c r="O974" i="9"/>
  <c r="N974" i="9"/>
  <c r="M974" i="9"/>
  <c r="AC974" i="9" s="1"/>
  <c r="AC973" i="9" s="1"/>
  <c r="AB973" i="9"/>
  <c r="AA973" i="9"/>
  <c r="Z973" i="9"/>
  <c r="Y973" i="9"/>
  <c r="X973" i="9"/>
  <c r="W973" i="9"/>
  <c r="V973" i="9"/>
  <c r="U973" i="9"/>
  <c r="T973" i="9"/>
  <c r="S973" i="9"/>
  <c r="R973" i="9"/>
  <c r="Q973" i="9"/>
  <c r="P973" i="9"/>
  <c r="O973" i="9"/>
  <c r="N973" i="9"/>
  <c r="M973" i="9"/>
  <c r="AB972" i="9"/>
  <c r="AA972" i="9"/>
  <c r="Z972" i="9"/>
  <c r="Y972" i="9"/>
  <c r="X972" i="9"/>
  <c r="W972" i="9"/>
  <c r="V972" i="9"/>
  <c r="U972" i="9"/>
  <c r="T972" i="9"/>
  <c r="S972" i="9"/>
  <c r="R972" i="9"/>
  <c r="Q972" i="9"/>
  <c r="P972" i="9"/>
  <c r="O972" i="9"/>
  <c r="N972" i="9"/>
  <c r="M972" i="9"/>
  <c r="AC972" i="9" s="1"/>
  <c r="AB971" i="9"/>
  <c r="AA971" i="9"/>
  <c r="Z971" i="9"/>
  <c r="Y971" i="9"/>
  <c r="X971" i="9"/>
  <c r="W971" i="9"/>
  <c r="V971" i="9"/>
  <c r="U971" i="9"/>
  <c r="T971" i="9"/>
  <c r="S971" i="9"/>
  <c r="R971" i="9"/>
  <c r="Q971" i="9"/>
  <c r="P971" i="9"/>
  <c r="O971" i="9"/>
  <c r="N971" i="9"/>
  <c r="M971" i="9"/>
  <c r="AC971" i="9" s="1"/>
  <c r="AC970" i="9" s="1"/>
  <c r="AB970" i="9"/>
  <c r="AA970" i="9"/>
  <c r="Z970" i="9"/>
  <c r="Y970" i="9"/>
  <c r="X970" i="9"/>
  <c r="W970" i="9"/>
  <c r="V970" i="9"/>
  <c r="U970" i="9"/>
  <c r="T970" i="9"/>
  <c r="S970" i="9"/>
  <c r="R970" i="9"/>
  <c r="Q970" i="9"/>
  <c r="P970" i="9"/>
  <c r="O970" i="9"/>
  <c r="N970" i="9"/>
  <c r="M970" i="9"/>
  <c r="AB969" i="9"/>
  <c r="AA969" i="9"/>
  <c r="Z969" i="9"/>
  <c r="Y969" i="9"/>
  <c r="X969" i="9"/>
  <c r="W969" i="9"/>
  <c r="V969" i="9"/>
  <c r="U969" i="9"/>
  <c r="T969" i="9"/>
  <c r="S969" i="9"/>
  <c r="R969" i="9"/>
  <c r="Q969" i="9"/>
  <c r="P969" i="9"/>
  <c r="O969" i="9"/>
  <c r="N969" i="9"/>
  <c r="M969" i="9"/>
  <c r="AC969" i="9" s="1"/>
  <c r="AB968" i="9"/>
  <c r="AA968" i="9"/>
  <c r="Z968" i="9"/>
  <c r="Y968" i="9"/>
  <c r="X968" i="9"/>
  <c r="W968" i="9"/>
  <c r="V968" i="9"/>
  <c r="U968" i="9"/>
  <c r="T968" i="9"/>
  <c r="S968" i="9"/>
  <c r="R968" i="9"/>
  <c r="Q968" i="9"/>
  <c r="P968" i="9"/>
  <c r="O968" i="9"/>
  <c r="N968" i="9"/>
  <c r="M968" i="9"/>
  <c r="AC968" i="9" s="1"/>
  <c r="AC967" i="9" s="1"/>
  <c r="AB967" i="9"/>
  <c r="AA967" i="9"/>
  <c r="Z967" i="9"/>
  <c r="Y967" i="9"/>
  <c r="X967" i="9"/>
  <c r="W967" i="9"/>
  <c r="V967" i="9"/>
  <c r="U967" i="9"/>
  <c r="T967" i="9"/>
  <c r="S967" i="9"/>
  <c r="R967" i="9"/>
  <c r="Q967" i="9"/>
  <c r="P967" i="9"/>
  <c r="O967" i="9"/>
  <c r="N967" i="9"/>
  <c r="M967" i="9"/>
  <c r="AB966" i="9"/>
  <c r="AA966" i="9"/>
  <c r="Z966" i="9"/>
  <c r="Y966" i="9"/>
  <c r="X966" i="9"/>
  <c r="W966" i="9"/>
  <c r="V966" i="9"/>
  <c r="U966" i="9"/>
  <c r="T966" i="9"/>
  <c r="S966" i="9"/>
  <c r="R966" i="9"/>
  <c r="Q966" i="9"/>
  <c r="P966" i="9"/>
  <c r="O966" i="9"/>
  <c r="N966" i="9"/>
  <c r="M966" i="9"/>
  <c r="AC966" i="9" s="1"/>
  <c r="AB965" i="9"/>
  <c r="AA965" i="9"/>
  <c r="Z965" i="9"/>
  <c r="Y965" i="9"/>
  <c r="X965" i="9"/>
  <c r="W965" i="9"/>
  <c r="V965" i="9"/>
  <c r="U965" i="9"/>
  <c r="T965" i="9"/>
  <c r="S965" i="9"/>
  <c r="R965" i="9"/>
  <c r="Q965" i="9"/>
  <c r="P965" i="9"/>
  <c r="O965" i="9"/>
  <c r="N965" i="9"/>
  <c r="M965" i="9"/>
  <c r="AC965" i="9" s="1"/>
  <c r="AC964" i="9" s="1"/>
  <c r="AB964" i="9"/>
  <c r="AA964" i="9"/>
  <c r="Z964" i="9"/>
  <c r="Y964" i="9"/>
  <c r="X964" i="9"/>
  <c r="W964" i="9"/>
  <c r="V964" i="9"/>
  <c r="U964" i="9"/>
  <c r="T964" i="9"/>
  <c r="S964" i="9"/>
  <c r="R964" i="9"/>
  <c r="Q964" i="9"/>
  <c r="P964" i="9"/>
  <c r="O964" i="9"/>
  <c r="N964" i="9"/>
  <c r="M964" i="9"/>
  <c r="AB962" i="9"/>
  <c r="AA962" i="9"/>
  <c r="Z962" i="9"/>
  <c r="Y962" i="9"/>
  <c r="X962" i="9"/>
  <c r="W962" i="9"/>
  <c r="V962" i="9"/>
  <c r="U962" i="9"/>
  <c r="T962" i="9"/>
  <c r="S962" i="9"/>
  <c r="R962" i="9"/>
  <c r="Q962" i="9"/>
  <c r="P962" i="9"/>
  <c r="O962" i="9"/>
  <c r="N962" i="9"/>
  <c r="M962" i="9"/>
  <c r="AC962" i="9" s="1"/>
  <c r="AB961" i="9"/>
  <c r="AA961" i="9"/>
  <c r="Z961" i="9"/>
  <c r="Y961" i="9"/>
  <c r="X961" i="9"/>
  <c r="W961" i="9"/>
  <c r="V961" i="9"/>
  <c r="U961" i="9"/>
  <c r="T961" i="9"/>
  <c r="S961" i="9"/>
  <c r="R961" i="9"/>
  <c r="Q961" i="9"/>
  <c r="P961" i="9"/>
  <c r="O961" i="9"/>
  <c r="N961" i="9"/>
  <c r="M961" i="9"/>
  <c r="AC961" i="9" s="1"/>
  <c r="AB960" i="9"/>
  <c r="AA960" i="9"/>
  <c r="Z960" i="9"/>
  <c r="Y960" i="9"/>
  <c r="X960" i="9"/>
  <c r="W960" i="9"/>
  <c r="V960" i="9"/>
  <c r="U960" i="9"/>
  <c r="T960" i="9"/>
  <c r="S960" i="9"/>
  <c r="R960" i="9"/>
  <c r="Q960" i="9"/>
  <c r="P960" i="9"/>
  <c r="O960" i="9"/>
  <c r="N960" i="9"/>
  <c r="M960" i="9"/>
  <c r="AC960" i="9" s="1"/>
  <c r="AC959" i="9" s="1"/>
  <c r="AB959" i="9"/>
  <c r="AA959" i="9"/>
  <c r="Z959" i="9"/>
  <c r="Y959" i="9"/>
  <c r="X959" i="9"/>
  <c r="W959" i="9"/>
  <c r="V959" i="9"/>
  <c r="U959" i="9"/>
  <c r="T959" i="9"/>
  <c r="S959" i="9"/>
  <c r="R959" i="9"/>
  <c r="Q959" i="9"/>
  <c r="P959" i="9"/>
  <c r="O959" i="9"/>
  <c r="N959" i="9"/>
  <c r="M959" i="9"/>
  <c r="AB958" i="9"/>
  <c r="AA958" i="9"/>
  <c r="Z958" i="9"/>
  <c r="Y958" i="9"/>
  <c r="X958" i="9"/>
  <c r="W958" i="9"/>
  <c r="V958" i="9"/>
  <c r="U958" i="9"/>
  <c r="T958" i="9"/>
  <c r="S958" i="9"/>
  <c r="R958" i="9"/>
  <c r="Q958" i="9"/>
  <c r="P958" i="9"/>
  <c r="O958" i="9"/>
  <c r="N958" i="9"/>
  <c r="M958" i="9"/>
  <c r="AC958" i="9" s="1"/>
  <c r="AB957" i="9"/>
  <c r="AA957" i="9"/>
  <c r="Z957" i="9"/>
  <c r="Y957" i="9"/>
  <c r="X957" i="9"/>
  <c r="W957" i="9"/>
  <c r="V957" i="9"/>
  <c r="U957" i="9"/>
  <c r="T957" i="9"/>
  <c r="S957" i="9"/>
  <c r="R957" i="9"/>
  <c r="Q957" i="9"/>
  <c r="P957" i="9"/>
  <c r="O957" i="9"/>
  <c r="N957" i="9"/>
  <c r="M957" i="9"/>
  <c r="AC957" i="9" s="1"/>
  <c r="AC956" i="9" s="1"/>
  <c r="AB956" i="9"/>
  <c r="AA956" i="9"/>
  <c r="Z956" i="9"/>
  <c r="Y956" i="9"/>
  <c r="X956" i="9"/>
  <c r="W956" i="9"/>
  <c r="V956" i="9"/>
  <c r="U956" i="9"/>
  <c r="T956" i="9"/>
  <c r="S956" i="9"/>
  <c r="R956" i="9"/>
  <c r="Q956" i="9"/>
  <c r="P956" i="9"/>
  <c r="O956" i="9"/>
  <c r="N956" i="9"/>
  <c r="M956" i="9"/>
  <c r="AB955" i="9"/>
  <c r="AA955" i="9"/>
  <c r="Z955" i="9"/>
  <c r="Y955" i="9"/>
  <c r="X955" i="9"/>
  <c r="W955" i="9"/>
  <c r="V955" i="9"/>
  <c r="U955" i="9"/>
  <c r="T955" i="9"/>
  <c r="S955" i="9"/>
  <c r="R955" i="9"/>
  <c r="Q955" i="9"/>
  <c r="P955" i="9"/>
  <c r="O955" i="9"/>
  <c r="N955" i="9"/>
  <c r="M955" i="9"/>
  <c r="AC955" i="9" s="1"/>
  <c r="AB954" i="9"/>
  <c r="AA954" i="9"/>
  <c r="Z954" i="9"/>
  <c r="Y954" i="9"/>
  <c r="X954" i="9"/>
  <c r="W954" i="9"/>
  <c r="V954" i="9"/>
  <c r="U954" i="9"/>
  <c r="T954" i="9"/>
  <c r="S954" i="9"/>
  <c r="R954" i="9"/>
  <c r="Q954" i="9"/>
  <c r="P954" i="9"/>
  <c r="O954" i="9"/>
  <c r="N954" i="9"/>
  <c r="M954" i="9"/>
  <c r="AC954" i="9" s="1"/>
  <c r="AB953" i="9"/>
  <c r="AA953" i="9"/>
  <c r="Z953" i="9"/>
  <c r="Y953" i="9"/>
  <c r="X953" i="9"/>
  <c r="W953" i="9"/>
  <c r="V953" i="9"/>
  <c r="U953" i="9"/>
  <c r="T953" i="9"/>
  <c r="S953" i="9"/>
  <c r="R953" i="9"/>
  <c r="Q953" i="9"/>
  <c r="P953" i="9"/>
  <c r="O953" i="9"/>
  <c r="N953" i="9"/>
  <c r="M953" i="9"/>
  <c r="AC953" i="9" s="1"/>
  <c r="AC952" i="9" s="1"/>
  <c r="AB952" i="9"/>
  <c r="AA952" i="9"/>
  <c r="Z952" i="9"/>
  <c r="Y952" i="9"/>
  <c r="X952" i="9"/>
  <c r="W952" i="9"/>
  <c r="V952" i="9"/>
  <c r="U952" i="9"/>
  <c r="T952" i="9"/>
  <c r="S952" i="9"/>
  <c r="R952" i="9"/>
  <c r="Q952" i="9"/>
  <c r="P952" i="9"/>
  <c r="O952" i="9"/>
  <c r="N952" i="9"/>
  <c r="M952" i="9"/>
  <c r="AB951" i="9"/>
  <c r="AA951" i="9"/>
  <c r="Z951" i="9"/>
  <c r="Y951" i="9"/>
  <c r="X951" i="9"/>
  <c r="W951" i="9"/>
  <c r="V951" i="9"/>
  <c r="U951" i="9"/>
  <c r="T951" i="9"/>
  <c r="S951" i="9"/>
  <c r="R951" i="9"/>
  <c r="Q951" i="9"/>
  <c r="P951" i="9"/>
  <c r="O951" i="9"/>
  <c r="N951" i="9"/>
  <c r="M951" i="9"/>
  <c r="AC951" i="9" s="1"/>
  <c r="AB950" i="9"/>
  <c r="AA950" i="9"/>
  <c r="Z950" i="9"/>
  <c r="Y950" i="9"/>
  <c r="X950" i="9"/>
  <c r="W950" i="9"/>
  <c r="V950" i="9"/>
  <c r="U950" i="9"/>
  <c r="T950" i="9"/>
  <c r="S950" i="9"/>
  <c r="R950" i="9"/>
  <c r="Q950" i="9"/>
  <c r="P950" i="9"/>
  <c r="O950" i="9"/>
  <c r="N950" i="9"/>
  <c r="M950" i="9"/>
  <c r="AC950" i="9" s="1"/>
  <c r="AC949" i="9" s="1"/>
  <c r="AB949" i="9"/>
  <c r="AA949" i="9"/>
  <c r="Z949" i="9"/>
  <c r="Y949" i="9"/>
  <c r="X949" i="9"/>
  <c r="W949" i="9"/>
  <c r="V949" i="9"/>
  <c r="U949" i="9"/>
  <c r="T949" i="9"/>
  <c r="S949" i="9"/>
  <c r="R949" i="9"/>
  <c r="Q949" i="9"/>
  <c r="P949" i="9"/>
  <c r="O949" i="9"/>
  <c r="N949" i="9"/>
  <c r="M949" i="9"/>
  <c r="AB948" i="9"/>
  <c r="AA948" i="9"/>
  <c r="Z948" i="9"/>
  <c r="Y948" i="9"/>
  <c r="X948" i="9"/>
  <c r="W948" i="9"/>
  <c r="V948" i="9"/>
  <c r="U948" i="9"/>
  <c r="T948" i="9"/>
  <c r="S948" i="9"/>
  <c r="R948" i="9"/>
  <c r="Q948" i="9"/>
  <c r="P948" i="9"/>
  <c r="O948" i="9"/>
  <c r="N948" i="9"/>
  <c r="M948" i="9"/>
  <c r="AC948" i="9" s="1"/>
  <c r="AB947" i="9"/>
  <c r="AA947" i="9"/>
  <c r="Z947" i="9"/>
  <c r="Y947" i="9"/>
  <c r="X947" i="9"/>
  <c r="W947" i="9"/>
  <c r="V947" i="9"/>
  <c r="U947" i="9"/>
  <c r="T947" i="9"/>
  <c r="S947" i="9"/>
  <c r="R947" i="9"/>
  <c r="Q947" i="9"/>
  <c r="P947" i="9"/>
  <c r="O947" i="9"/>
  <c r="N947" i="9"/>
  <c r="M947" i="9"/>
  <c r="AC947" i="9" s="1"/>
  <c r="AB946" i="9"/>
  <c r="AA946" i="9"/>
  <c r="Z946" i="9"/>
  <c r="Y946" i="9"/>
  <c r="X946" i="9"/>
  <c r="W946" i="9"/>
  <c r="V946" i="9"/>
  <c r="U946" i="9"/>
  <c r="T946" i="9"/>
  <c r="S946" i="9"/>
  <c r="R946" i="9"/>
  <c r="Q946" i="9"/>
  <c r="P946" i="9"/>
  <c r="O946" i="9"/>
  <c r="N946" i="9"/>
  <c r="M946" i="9"/>
  <c r="AC946" i="9" s="1"/>
  <c r="AC945" i="9" s="1"/>
  <c r="AB945" i="9"/>
  <c r="AA945" i="9"/>
  <c r="Z945" i="9"/>
  <c r="Y945" i="9"/>
  <c r="X945" i="9"/>
  <c r="W945" i="9"/>
  <c r="V945" i="9"/>
  <c r="U945" i="9"/>
  <c r="T945" i="9"/>
  <c r="S945" i="9"/>
  <c r="R945" i="9"/>
  <c r="Q945" i="9"/>
  <c r="P945" i="9"/>
  <c r="O945" i="9"/>
  <c r="N945" i="9"/>
  <c r="M945" i="9"/>
  <c r="AB944" i="9"/>
  <c r="AA944" i="9"/>
  <c r="Z944" i="9"/>
  <c r="Y944" i="9"/>
  <c r="X944" i="9"/>
  <c r="W944" i="9"/>
  <c r="V944" i="9"/>
  <c r="U944" i="9"/>
  <c r="T944" i="9"/>
  <c r="S944" i="9"/>
  <c r="R944" i="9"/>
  <c r="Q944" i="9"/>
  <c r="P944" i="9"/>
  <c r="O944" i="9"/>
  <c r="N944" i="9"/>
  <c r="M944" i="9"/>
  <c r="AC944" i="9" s="1"/>
  <c r="AB943" i="9"/>
  <c r="AA943" i="9"/>
  <c r="Z943" i="9"/>
  <c r="Y943" i="9"/>
  <c r="X943" i="9"/>
  <c r="W943" i="9"/>
  <c r="V943" i="9"/>
  <c r="U943" i="9"/>
  <c r="T943" i="9"/>
  <c r="S943" i="9"/>
  <c r="R943" i="9"/>
  <c r="Q943" i="9"/>
  <c r="P943" i="9"/>
  <c r="O943" i="9"/>
  <c r="N943" i="9"/>
  <c r="M943" i="9"/>
  <c r="AC943" i="9" s="1"/>
  <c r="AC942" i="9" s="1"/>
  <c r="AB942" i="9"/>
  <c r="AA942" i="9"/>
  <c r="Z942" i="9"/>
  <c r="Y942" i="9"/>
  <c r="X942" i="9"/>
  <c r="W942" i="9"/>
  <c r="V942" i="9"/>
  <c r="U942" i="9"/>
  <c r="T942" i="9"/>
  <c r="S942" i="9"/>
  <c r="R942" i="9"/>
  <c r="Q942" i="9"/>
  <c r="P942" i="9"/>
  <c r="O942" i="9"/>
  <c r="N942" i="9"/>
  <c r="M942" i="9"/>
  <c r="AB940" i="9"/>
  <c r="AA940" i="9"/>
  <c r="Z940" i="9"/>
  <c r="Y940" i="9"/>
  <c r="X940" i="9"/>
  <c r="W940" i="9"/>
  <c r="V940" i="9"/>
  <c r="U940" i="9"/>
  <c r="T940" i="9"/>
  <c r="S940" i="9"/>
  <c r="R940" i="9"/>
  <c r="Q940" i="9"/>
  <c r="P940" i="9"/>
  <c r="O940" i="9"/>
  <c r="N940" i="9"/>
  <c r="M940" i="9"/>
  <c r="AC940" i="9" s="1"/>
  <c r="AB939" i="9"/>
  <c r="AA939" i="9"/>
  <c r="Z939" i="9"/>
  <c r="Y939" i="9"/>
  <c r="X939" i="9"/>
  <c r="W939" i="9"/>
  <c r="V939" i="9"/>
  <c r="U939" i="9"/>
  <c r="T939" i="9"/>
  <c r="S939" i="9"/>
  <c r="R939" i="9"/>
  <c r="Q939" i="9"/>
  <c r="P939" i="9"/>
  <c r="O939" i="9"/>
  <c r="N939" i="9"/>
  <c r="M939" i="9"/>
  <c r="AC939" i="9" s="1"/>
  <c r="AB938" i="9"/>
  <c r="AA938" i="9"/>
  <c r="Z938" i="9"/>
  <c r="Y938" i="9"/>
  <c r="X938" i="9"/>
  <c r="W938" i="9"/>
  <c r="V938" i="9"/>
  <c r="U938" i="9"/>
  <c r="T938" i="9"/>
  <c r="S938" i="9"/>
  <c r="R938" i="9"/>
  <c r="Q938" i="9"/>
  <c r="P938" i="9"/>
  <c r="O938" i="9"/>
  <c r="N938" i="9"/>
  <c r="M938" i="9"/>
  <c r="AC938" i="9" s="1"/>
  <c r="AC937" i="9" s="1"/>
  <c r="AB937" i="9"/>
  <c r="AA937" i="9"/>
  <c r="Z937" i="9"/>
  <c r="Y937" i="9"/>
  <c r="X937" i="9"/>
  <c r="W937" i="9"/>
  <c r="V937" i="9"/>
  <c r="U937" i="9"/>
  <c r="T937" i="9"/>
  <c r="S937" i="9"/>
  <c r="R937" i="9"/>
  <c r="Q937" i="9"/>
  <c r="P937" i="9"/>
  <c r="O937" i="9"/>
  <c r="N937" i="9"/>
  <c r="M937" i="9"/>
  <c r="AB936" i="9"/>
  <c r="AA936" i="9"/>
  <c r="Z936" i="9"/>
  <c r="Y936" i="9"/>
  <c r="X936" i="9"/>
  <c r="W936" i="9"/>
  <c r="V936" i="9"/>
  <c r="U936" i="9"/>
  <c r="T936" i="9"/>
  <c r="S936" i="9"/>
  <c r="R936" i="9"/>
  <c r="Q936" i="9"/>
  <c r="P936" i="9"/>
  <c r="O936" i="9"/>
  <c r="N936" i="9"/>
  <c r="M936" i="9"/>
  <c r="AC936" i="9" s="1"/>
  <c r="AB935" i="9"/>
  <c r="AA935" i="9"/>
  <c r="Z935" i="9"/>
  <c r="Y935" i="9"/>
  <c r="X935" i="9"/>
  <c r="W935" i="9"/>
  <c r="V935" i="9"/>
  <c r="U935" i="9"/>
  <c r="T935" i="9"/>
  <c r="S935" i="9"/>
  <c r="R935" i="9"/>
  <c r="Q935" i="9"/>
  <c r="P935" i="9"/>
  <c r="O935" i="9"/>
  <c r="N935" i="9"/>
  <c r="M935" i="9"/>
  <c r="AC935" i="9" s="1"/>
  <c r="AB934" i="9"/>
  <c r="AA934" i="9"/>
  <c r="Z934" i="9"/>
  <c r="Y934" i="9"/>
  <c r="X934" i="9"/>
  <c r="W934" i="9"/>
  <c r="V934" i="9"/>
  <c r="U934" i="9"/>
  <c r="T934" i="9"/>
  <c r="S934" i="9"/>
  <c r="R934" i="9"/>
  <c r="Q934" i="9"/>
  <c r="P934" i="9"/>
  <c r="O934" i="9"/>
  <c r="N934" i="9"/>
  <c r="M934" i="9"/>
  <c r="AC934" i="9" s="1"/>
  <c r="AC933" i="9" s="1"/>
  <c r="AB933" i="9"/>
  <c r="AA933" i="9"/>
  <c r="Z933" i="9"/>
  <c r="Y933" i="9"/>
  <c r="X933" i="9"/>
  <c r="W933" i="9"/>
  <c r="V933" i="9"/>
  <c r="U933" i="9"/>
  <c r="T933" i="9"/>
  <c r="S933" i="9"/>
  <c r="R933" i="9"/>
  <c r="Q933" i="9"/>
  <c r="P933" i="9"/>
  <c r="O933" i="9"/>
  <c r="N933" i="9"/>
  <c r="M933" i="9"/>
  <c r="AB932" i="9"/>
  <c r="AA932" i="9"/>
  <c r="Z932" i="9"/>
  <c r="Y932" i="9"/>
  <c r="X932" i="9"/>
  <c r="W932" i="9"/>
  <c r="V932" i="9"/>
  <c r="U932" i="9"/>
  <c r="T932" i="9"/>
  <c r="S932" i="9"/>
  <c r="R932" i="9"/>
  <c r="Q932" i="9"/>
  <c r="P932" i="9"/>
  <c r="O932" i="9"/>
  <c r="N932" i="9"/>
  <c r="M932" i="9"/>
  <c r="AC932" i="9" s="1"/>
  <c r="AB931" i="9"/>
  <c r="AA931" i="9"/>
  <c r="Z931" i="9"/>
  <c r="Y931" i="9"/>
  <c r="X931" i="9"/>
  <c r="W931" i="9"/>
  <c r="V931" i="9"/>
  <c r="U931" i="9"/>
  <c r="T931" i="9"/>
  <c r="S931" i="9"/>
  <c r="R931" i="9"/>
  <c r="Q931" i="9"/>
  <c r="P931" i="9"/>
  <c r="O931" i="9"/>
  <c r="N931" i="9"/>
  <c r="M931" i="9"/>
  <c r="AC931" i="9" s="1"/>
  <c r="AB930" i="9"/>
  <c r="AA930" i="9"/>
  <c r="Z930" i="9"/>
  <c r="Y930" i="9"/>
  <c r="X930" i="9"/>
  <c r="W930" i="9"/>
  <c r="V930" i="9"/>
  <c r="U930" i="9"/>
  <c r="T930" i="9"/>
  <c r="S930" i="9"/>
  <c r="R930" i="9"/>
  <c r="Q930" i="9"/>
  <c r="P930" i="9"/>
  <c r="O930" i="9"/>
  <c r="N930" i="9"/>
  <c r="M930" i="9"/>
  <c r="AC930" i="9" s="1"/>
  <c r="AC929" i="9" s="1"/>
  <c r="AB929" i="9"/>
  <c r="AA929" i="9"/>
  <c r="Z929" i="9"/>
  <c r="Y929" i="9"/>
  <c r="X929" i="9"/>
  <c r="W929" i="9"/>
  <c r="V929" i="9"/>
  <c r="U929" i="9"/>
  <c r="T929" i="9"/>
  <c r="S929" i="9"/>
  <c r="R929" i="9"/>
  <c r="Q929" i="9"/>
  <c r="P929" i="9"/>
  <c r="O929" i="9"/>
  <c r="N929" i="9"/>
  <c r="M929" i="9"/>
  <c r="AB927" i="9"/>
  <c r="AA927" i="9"/>
  <c r="Z927" i="9"/>
  <c r="Y927" i="9"/>
  <c r="X927" i="9"/>
  <c r="W927" i="9"/>
  <c r="V927" i="9"/>
  <c r="U927" i="9"/>
  <c r="T927" i="9"/>
  <c r="S927" i="9"/>
  <c r="R927" i="9"/>
  <c r="Q927" i="9"/>
  <c r="P927" i="9"/>
  <c r="O927" i="9"/>
  <c r="N927" i="9"/>
  <c r="M927" i="9"/>
  <c r="AC927" i="9" s="1"/>
  <c r="AB926" i="9"/>
  <c r="AA926" i="9"/>
  <c r="Z926" i="9"/>
  <c r="Y926" i="9"/>
  <c r="X926" i="9"/>
  <c r="W926" i="9"/>
  <c r="V926" i="9"/>
  <c r="U926" i="9"/>
  <c r="T926" i="9"/>
  <c r="S926" i="9"/>
  <c r="R926" i="9"/>
  <c r="Q926" i="9"/>
  <c r="P926" i="9"/>
  <c r="O926" i="9"/>
  <c r="N926" i="9"/>
  <c r="M926" i="9"/>
  <c r="AC926" i="9" s="1"/>
  <c r="AB925" i="9"/>
  <c r="AA925" i="9"/>
  <c r="Z925" i="9"/>
  <c r="Y925" i="9"/>
  <c r="X925" i="9"/>
  <c r="W925" i="9"/>
  <c r="V925" i="9"/>
  <c r="U925" i="9"/>
  <c r="T925" i="9"/>
  <c r="S925" i="9"/>
  <c r="R925" i="9"/>
  <c r="Q925" i="9"/>
  <c r="P925" i="9"/>
  <c r="O925" i="9"/>
  <c r="N925" i="9"/>
  <c r="M925" i="9"/>
  <c r="AC925" i="9" s="1"/>
  <c r="AB924" i="9"/>
  <c r="AA924" i="9"/>
  <c r="Z924" i="9"/>
  <c r="Y924" i="9"/>
  <c r="X924" i="9"/>
  <c r="W924" i="9"/>
  <c r="V924" i="9"/>
  <c r="U924" i="9"/>
  <c r="T924" i="9"/>
  <c r="S924" i="9"/>
  <c r="R924" i="9"/>
  <c r="Q924" i="9"/>
  <c r="P924" i="9"/>
  <c r="O924" i="9"/>
  <c r="N924" i="9"/>
  <c r="M924" i="9"/>
  <c r="AC924" i="9" s="1"/>
  <c r="AC923" i="9" s="1"/>
  <c r="AB923" i="9"/>
  <c r="AA923" i="9"/>
  <c r="Z923" i="9"/>
  <c r="Y923" i="9"/>
  <c r="X923" i="9"/>
  <c r="W923" i="9"/>
  <c r="V923" i="9"/>
  <c r="U923" i="9"/>
  <c r="T923" i="9"/>
  <c r="S923" i="9"/>
  <c r="R923" i="9"/>
  <c r="Q923" i="9"/>
  <c r="P923" i="9"/>
  <c r="O923" i="9"/>
  <c r="N923" i="9"/>
  <c r="M923" i="9"/>
  <c r="AB922" i="9"/>
  <c r="AA922" i="9"/>
  <c r="Z922" i="9"/>
  <c r="Y922" i="9"/>
  <c r="X922" i="9"/>
  <c r="W922" i="9"/>
  <c r="V922" i="9"/>
  <c r="U922" i="9"/>
  <c r="T922" i="9"/>
  <c r="S922" i="9"/>
  <c r="R922" i="9"/>
  <c r="Q922" i="9"/>
  <c r="P922" i="9"/>
  <c r="O922" i="9"/>
  <c r="N922" i="9"/>
  <c r="M922" i="9"/>
  <c r="AC922" i="9" s="1"/>
  <c r="AB921" i="9"/>
  <c r="AA921" i="9"/>
  <c r="Z921" i="9"/>
  <c r="Y921" i="9"/>
  <c r="X921" i="9"/>
  <c r="W921" i="9"/>
  <c r="V921" i="9"/>
  <c r="U921" i="9"/>
  <c r="T921" i="9"/>
  <c r="S921" i="9"/>
  <c r="R921" i="9"/>
  <c r="Q921" i="9"/>
  <c r="P921" i="9"/>
  <c r="O921" i="9"/>
  <c r="N921" i="9"/>
  <c r="M921" i="9"/>
  <c r="AC921" i="9" s="1"/>
  <c r="AB920" i="9"/>
  <c r="AA920" i="9"/>
  <c r="Z920" i="9"/>
  <c r="Y920" i="9"/>
  <c r="X920" i="9"/>
  <c r="W920" i="9"/>
  <c r="V920" i="9"/>
  <c r="U920" i="9"/>
  <c r="T920" i="9"/>
  <c r="S920" i="9"/>
  <c r="R920" i="9"/>
  <c r="Q920" i="9"/>
  <c r="P920" i="9"/>
  <c r="O920" i="9"/>
  <c r="N920" i="9"/>
  <c r="M920" i="9"/>
  <c r="AC920" i="9" s="1"/>
  <c r="AB919" i="9"/>
  <c r="AA919" i="9"/>
  <c r="Z919" i="9"/>
  <c r="Y919" i="9"/>
  <c r="X919" i="9"/>
  <c r="W919" i="9"/>
  <c r="V919" i="9"/>
  <c r="U919" i="9"/>
  <c r="T919" i="9"/>
  <c r="S919" i="9"/>
  <c r="R919" i="9"/>
  <c r="Q919" i="9"/>
  <c r="P919" i="9"/>
  <c r="O919" i="9"/>
  <c r="N919" i="9"/>
  <c r="M919" i="9"/>
  <c r="AC919" i="9" s="1"/>
  <c r="AC918" i="9" s="1"/>
  <c r="AB918" i="9"/>
  <c r="AA918" i="9"/>
  <c r="Z918" i="9"/>
  <c r="Y918" i="9"/>
  <c r="X918" i="9"/>
  <c r="W918" i="9"/>
  <c r="V918" i="9"/>
  <c r="U918" i="9"/>
  <c r="T918" i="9"/>
  <c r="S918" i="9"/>
  <c r="R918" i="9"/>
  <c r="Q918" i="9"/>
  <c r="P918" i="9"/>
  <c r="O918" i="9"/>
  <c r="N918" i="9"/>
  <c r="M918" i="9"/>
  <c r="AB917" i="9"/>
  <c r="AA917" i="9"/>
  <c r="Z917" i="9"/>
  <c r="Y917" i="9"/>
  <c r="X917" i="9"/>
  <c r="W917" i="9"/>
  <c r="V917" i="9"/>
  <c r="U917" i="9"/>
  <c r="T917" i="9"/>
  <c r="S917" i="9"/>
  <c r="R917" i="9"/>
  <c r="Q917" i="9"/>
  <c r="P917" i="9"/>
  <c r="O917" i="9"/>
  <c r="N917" i="9"/>
  <c r="M917" i="9"/>
  <c r="AC917" i="9" s="1"/>
  <c r="AB916" i="9"/>
  <c r="AA916" i="9"/>
  <c r="Z916" i="9"/>
  <c r="Y916" i="9"/>
  <c r="X916" i="9"/>
  <c r="W916" i="9"/>
  <c r="V916" i="9"/>
  <c r="U916" i="9"/>
  <c r="T916" i="9"/>
  <c r="S916" i="9"/>
  <c r="R916" i="9"/>
  <c r="Q916" i="9"/>
  <c r="P916" i="9"/>
  <c r="O916" i="9"/>
  <c r="N916" i="9"/>
  <c r="M916" i="9"/>
  <c r="AC916" i="9" s="1"/>
  <c r="AB915" i="9"/>
  <c r="AA915" i="9"/>
  <c r="Z915" i="9"/>
  <c r="Y915" i="9"/>
  <c r="X915" i="9"/>
  <c r="W915" i="9"/>
  <c r="V915" i="9"/>
  <c r="U915" i="9"/>
  <c r="T915" i="9"/>
  <c r="S915" i="9"/>
  <c r="R915" i="9"/>
  <c r="Q915" i="9"/>
  <c r="P915" i="9"/>
  <c r="O915" i="9"/>
  <c r="N915" i="9"/>
  <c r="M915" i="9"/>
  <c r="AC915" i="9" s="1"/>
  <c r="AB914" i="9"/>
  <c r="AA914" i="9"/>
  <c r="Z914" i="9"/>
  <c r="Y914" i="9"/>
  <c r="X914" i="9"/>
  <c r="W914" i="9"/>
  <c r="V914" i="9"/>
  <c r="U914" i="9"/>
  <c r="T914" i="9"/>
  <c r="S914" i="9"/>
  <c r="R914" i="9"/>
  <c r="Q914" i="9"/>
  <c r="P914" i="9"/>
  <c r="O914" i="9"/>
  <c r="N914" i="9"/>
  <c r="M914" i="9"/>
  <c r="AC914" i="9" s="1"/>
  <c r="AC913" i="9" s="1"/>
  <c r="AB913" i="9"/>
  <c r="AA913" i="9"/>
  <c r="Z913" i="9"/>
  <c r="Y913" i="9"/>
  <c r="X913" i="9"/>
  <c r="W913" i="9"/>
  <c r="V913" i="9"/>
  <c r="U913" i="9"/>
  <c r="T913" i="9"/>
  <c r="S913" i="9"/>
  <c r="R913" i="9"/>
  <c r="Q913" i="9"/>
  <c r="P913" i="9"/>
  <c r="O913" i="9"/>
  <c r="N913" i="9"/>
  <c r="M913" i="9"/>
  <c r="AB910" i="9"/>
  <c r="AA910" i="9"/>
  <c r="Z910" i="9"/>
  <c r="Y910" i="9"/>
  <c r="X910" i="9"/>
  <c r="W910" i="9"/>
  <c r="V910" i="9"/>
  <c r="U910" i="9"/>
  <c r="T910" i="9"/>
  <c r="S910" i="9"/>
  <c r="R910" i="9"/>
  <c r="Q910" i="9"/>
  <c r="P910" i="9"/>
  <c r="O910" i="9"/>
  <c r="N910" i="9"/>
  <c r="M910" i="9"/>
  <c r="AC910" i="9" s="1"/>
  <c r="AB909" i="9"/>
  <c r="AA909" i="9"/>
  <c r="Z909" i="9"/>
  <c r="Y909" i="9"/>
  <c r="X909" i="9"/>
  <c r="W909" i="9"/>
  <c r="V909" i="9"/>
  <c r="U909" i="9"/>
  <c r="T909" i="9"/>
  <c r="S909" i="9"/>
  <c r="R909" i="9"/>
  <c r="Q909" i="9"/>
  <c r="P909" i="9"/>
  <c r="O909" i="9"/>
  <c r="N909" i="9"/>
  <c r="M909" i="9"/>
  <c r="AC909" i="9" s="1"/>
  <c r="AB908" i="9"/>
  <c r="AA908" i="9"/>
  <c r="Z908" i="9"/>
  <c r="Y908" i="9"/>
  <c r="X908" i="9"/>
  <c r="W908" i="9"/>
  <c r="V908" i="9"/>
  <c r="U908" i="9"/>
  <c r="T908" i="9"/>
  <c r="S908" i="9"/>
  <c r="R908" i="9"/>
  <c r="Q908" i="9"/>
  <c r="P908" i="9"/>
  <c r="O908" i="9"/>
  <c r="N908" i="9"/>
  <c r="M908" i="9"/>
  <c r="AC908" i="9" s="1"/>
  <c r="AB907" i="9"/>
  <c r="AA907" i="9"/>
  <c r="Z907" i="9"/>
  <c r="Y907" i="9"/>
  <c r="X907" i="9"/>
  <c r="W907" i="9"/>
  <c r="V907" i="9"/>
  <c r="U907" i="9"/>
  <c r="T907" i="9"/>
  <c r="S907" i="9"/>
  <c r="R907" i="9"/>
  <c r="Q907" i="9"/>
  <c r="P907" i="9"/>
  <c r="O907" i="9"/>
  <c r="N907" i="9"/>
  <c r="M907" i="9"/>
  <c r="AC907" i="9" s="1"/>
  <c r="AC906" i="9" s="1"/>
  <c r="AB906" i="9"/>
  <c r="AA906" i="9"/>
  <c r="Z906" i="9"/>
  <c r="Y906" i="9"/>
  <c r="X906" i="9"/>
  <c r="W906" i="9"/>
  <c r="V906" i="9"/>
  <c r="U906" i="9"/>
  <c r="T906" i="9"/>
  <c r="S906" i="9"/>
  <c r="R906" i="9"/>
  <c r="Q906" i="9"/>
  <c r="P906" i="9"/>
  <c r="O906" i="9"/>
  <c r="N906" i="9"/>
  <c r="M906" i="9"/>
  <c r="M905" i="9"/>
  <c r="AC905" i="9" s="1"/>
  <c r="AB904" i="9"/>
  <c r="AA904" i="9"/>
  <c r="Z904" i="9"/>
  <c r="Y904" i="9"/>
  <c r="X904" i="9"/>
  <c r="W904" i="9"/>
  <c r="V904" i="9"/>
  <c r="U904" i="9"/>
  <c r="T904" i="9"/>
  <c r="S904" i="9"/>
  <c r="R904" i="9"/>
  <c r="Q904" i="9"/>
  <c r="P904" i="9"/>
  <c r="O904" i="9"/>
  <c r="N904" i="9"/>
  <c r="M904" i="9"/>
  <c r="AB903" i="9"/>
  <c r="AA903" i="9"/>
  <c r="Z903" i="9"/>
  <c r="Y903" i="9"/>
  <c r="X903" i="9"/>
  <c r="W903" i="9"/>
  <c r="V903" i="9"/>
  <c r="U903" i="9"/>
  <c r="T903" i="9"/>
  <c r="S903" i="9"/>
  <c r="R903" i="9"/>
  <c r="Q903" i="9"/>
  <c r="P903" i="9"/>
  <c r="O903" i="9"/>
  <c r="N903" i="9"/>
  <c r="M903" i="9"/>
  <c r="M902" i="9"/>
  <c r="AC902" i="9" s="1"/>
  <c r="AB901" i="9"/>
  <c r="AA901" i="9"/>
  <c r="Z901" i="9"/>
  <c r="Y901" i="9"/>
  <c r="X901" i="9"/>
  <c r="W901" i="9"/>
  <c r="V901" i="9"/>
  <c r="U901" i="9"/>
  <c r="T901" i="9"/>
  <c r="S901" i="9"/>
  <c r="R901" i="9"/>
  <c r="Q901" i="9"/>
  <c r="P901" i="9"/>
  <c r="O901" i="9"/>
  <c r="N901" i="9"/>
  <c r="M901" i="9"/>
  <c r="AC901" i="9" s="1"/>
  <c r="AB900" i="9"/>
  <c r="AA900" i="9"/>
  <c r="Z900" i="9"/>
  <c r="Y900" i="9"/>
  <c r="X900" i="9"/>
  <c r="W900" i="9"/>
  <c r="V900" i="9"/>
  <c r="U900" i="9"/>
  <c r="T900" i="9"/>
  <c r="S900" i="9"/>
  <c r="R900" i="9"/>
  <c r="Q900" i="9"/>
  <c r="P900" i="9"/>
  <c r="O900" i="9"/>
  <c r="N900" i="9"/>
  <c r="M900" i="9"/>
  <c r="AC900" i="9" s="1"/>
  <c r="AC899" i="9" s="1"/>
  <c r="AB899" i="9"/>
  <c r="AA899" i="9"/>
  <c r="Z899" i="9"/>
  <c r="Y899" i="9"/>
  <c r="X899" i="9"/>
  <c r="W899" i="9"/>
  <c r="V899" i="9"/>
  <c r="U899" i="9"/>
  <c r="T899" i="9"/>
  <c r="S899" i="9"/>
  <c r="R899" i="9"/>
  <c r="Q899" i="9"/>
  <c r="P899" i="9"/>
  <c r="O899" i="9"/>
  <c r="N899" i="9"/>
  <c r="M899" i="9"/>
  <c r="M898" i="9"/>
  <c r="AC898" i="9" s="1"/>
  <c r="AB897" i="9"/>
  <c r="AA897" i="9"/>
  <c r="Z897" i="9"/>
  <c r="Y897" i="9"/>
  <c r="X897" i="9"/>
  <c r="W897" i="9"/>
  <c r="V897" i="9"/>
  <c r="U897" i="9"/>
  <c r="T897" i="9"/>
  <c r="S897" i="9"/>
  <c r="R897" i="9"/>
  <c r="Q897" i="9"/>
  <c r="P897" i="9"/>
  <c r="O897" i="9"/>
  <c r="N897" i="9"/>
  <c r="M897" i="9"/>
  <c r="AC897" i="9" s="1"/>
  <c r="AB896" i="9"/>
  <c r="AA896" i="9"/>
  <c r="Z896" i="9"/>
  <c r="Y896" i="9"/>
  <c r="X896" i="9"/>
  <c r="W896" i="9"/>
  <c r="V896" i="9"/>
  <c r="U896" i="9"/>
  <c r="T896" i="9"/>
  <c r="S896" i="9"/>
  <c r="R896" i="9"/>
  <c r="Q896" i="9"/>
  <c r="P896" i="9"/>
  <c r="O896" i="9"/>
  <c r="N896" i="9"/>
  <c r="M896" i="9"/>
  <c r="AC896" i="9" s="1"/>
  <c r="AC895" i="9" s="1"/>
  <c r="AB895" i="9"/>
  <c r="AA895" i="9"/>
  <c r="Z895" i="9"/>
  <c r="Y895" i="9"/>
  <c r="X895" i="9"/>
  <c r="W895" i="9"/>
  <c r="V895" i="9"/>
  <c r="U895" i="9"/>
  <c r="T895" i="9"/>
  <c r="S895" i="9"/>
  <c r="R895" i="9"/>
  <c r="Q895" i="9"/>
  <c r="P895" i="9"/>
  <c r="O895" i="9"/>
  <c r="N895" i="9"/>
  <c r="M895" i="9"/>
  <c r="Q894" i="9"/>
  <c r="P894" i="9"/>
  <c r="O894" i="9"/>
  <c r="N894" i="9"/>
  <c r="AB894" i="9" s="1"/>
  <c r="AB892" i="9" s="1"/>
  <c r="M894" i="9"/>
  <c r="M893" i="9"/>
  <c r="AC893" i="9" s="1"/>
  <c r="Q892" i="9"/>
  <c r="P892" i="9"/>
  <c r="O892" i="9"/>
  <c r="N892" i="9"/>
  <c r="M892" i="9"/>
  <c r="Q891" i="9"/>
  <c r="P891" i="9"/>
  <c r="O891" i="9"/>
  <c r="N891" i="9"/>
  <c r="AB891" i="9" s="1"/>
  <c r="AB889" i="9" s="1"/>
  <c r="M891" i="9"/>
  <c r="M890" i="9"/>
  <c r="AC890" i="9" s="1"/>
  <c r="Q889" i="9"/>
  <c r="P889" i="9"/>
  <c r="O889" i="9"/>
  <c r="N889" i="9"/>
  <c r="M889" i="9"/>
  <c r="AB888" i="9"/>
  <c r="AA888" i="9"/>
  <c r="Z888" i="9"/>
  <c r="Y888" i="9"/>
  <c r="X888" i="9"/>
  <c r="W888" i="9"/>
  <c r="V888" i="9"/>
  <c r="U888" i="9"/>
  <c r="T888" i="9"/>
  <c r="S888" i="9"/>
  <c r="R888" i="9"/>
  <c r="Q888" i="9"/>
  <c r="P888" i="9"/>
  <c r="O888" i="9"/>
  <c r="N888" i="9"/>
  <c r="M888" i="9"/>
  <c r="AC888" i="9" s="1"/>
  <c r="AB887" i="9"/>
  <c r="AA887" i="9"/>
  <c r="Z887" i="9"/>
  <c r="Y887" i="9"/>
  <c r="X887" i="9"/>
  <c r="W887" i="9"/>
  <c r="V887" i="9"/>
  <c r="U887" i="9"/>
  <c r="T887" i="9"/>
  <c r="S887" i="9"/>
  <c r="R887" i="9"/>
  <c r="Q887" i="9"/>
  <c r="P887" i="9"/>
  <c r="O887" i="9"/>
  <c r="N887" i="9"/>
  <c r="M887" i="9"/>
  <c r="AC887" i="9" s="1"/>
  <c r="N886" i="9"/>
  <c r="M886" i="9"/>
  <c r="M885" i="9"/>
  <c r="AB884" i="9"/>
  <c r="AA884" i="9"/>
  <c r="Z884" i="9"/>
  <c r="Y884" i="9"/>
  <c r="X884" i="9"/>
  <c r="W884" i="9"/>
  <c r="V884" i="9"/>
  <c r="U884" i="9"/>
  <c r="T884" i="9"/>
  <c r="S884" i="9"/>
  <c r="R884" i="9"/>
  <c r="Q884" i="9"/>
  <c r="P884" i="9"/>
  <c r="O884" i="9"/>
  <c r="M884" i="9"/>
  <c r="Q882" i="9"/>
  <c r="P882" i="9"/>
  <c r="O882" i="9"/>
  <c r="N882" i="9"/>
  <c r="AA882" i="9" s="1"/>
  <c r="AA880" i="9" s="1"/>
  <c r="M882" i="9"/>
  <c r="M881" i="9"/>
  <c r="AC881" i="9" s="1"/>
  <c r="Q880" i="9"/>
  <c r="P880" i="9"/>
  <c r="O880" i="9"/>
  <c r="N880" i="9"/>
  <c r="M880" i="9"/>
  <c r="Q879" i="9"/>
  <c r="P879" i="9"/>
  <c r="P877" i="9" s="1"/>
  <c r="O879" i="9"/>
  <c r="N879" i="9"/>
  <c r="AA879" i="9" s="1"/>
  <c r="AA877" i="9" s="1"/>
  <c r="M879" i="9"/>
  <c r="M878" i="9"/>
  <c r="AC878" i="9" s="1"/>
  <c r="Q877" i="9"/>
  <c r="O877" i="9"/>
  <c r="N877" i="9"/>
  <c r="M877" i="9"/>
  <c r="AB876" i="9"/>
  <c r="AA876" i="9"/>
  <c r="Z876" i="9"/>
  <c r="Y876" i="9"/>
  <c r="X876" i="9"/>
  <c r="W876" i="9"/>
  <c r="V876" i="9"/>
  <c r="U876" i="9"/>
  <c r="T876" i="9"/>
  <c r="S876" i="9"/>
  <c r="R876" i="9"/>
  <c r="Q876" i="9"/>
  <c r="P876" i="9"/>
  <c r="O876" i="9"/>
  <c r="N876" i="9"/>
  <c r="M876" i="9"/>
  <c r="AC876" i="9" s="1"/>
  <c r="AB875" i="9"/>
  <c r="AA875" i="9"/>
  <c r="Z875" i="9"/>
  <c r="Y875" i="9"/>
  <c r="X875" i="9"/>
  <c r="W875" i="9"/>
  <c r="V875" i="9"/>
  <c r="U875" i="9"/>
  <c r="T875" i="9"/>
  <c r="S875" i="9"/>
  <c r="R875" i="9"/>
  <c r="Q875" i="9"/>
  <c r="P875" i="9"/>
  <c r="O875" i="9"/>
  <c r="N875" i="9"/>
  <c r="M875" i="9"/>
  <c r="AC875" i="9" s="1"/>
  <c r="N874" i="9"/>
  <c r="M874" i="9"/>
  <c r="M873" i="9"/>
  <c r="N873" i="9" s="1"/>
  <c r="N872" i="9" s="1"/>
  <c r="AB872" i="9"/>
  <c r="AA872" i="9"/>
  <c r="Z872" i="9"/>
  <c r="Y872" i="9"/>
  <c r="X872" i="9"/>
  <c r="W872" i="9"/>
  <c r="V872" i="9"/>
  <c r="U872" i="9"/>
  <c r="T872" i="9"/>
  <c r="S872" i="9"/>
  <c r="R872" i="9"/>
  <c r="Q872" i="9"/>
  <c r="P872" i="9"/>
  <c r="O872" i="9"/>
  <c r="M872" i="9"/>
  <c r="AB869" i="9"/>
  <c r="AA869" i="9"/>
  <c r="Z869" i="9"/>
  <c r="Y869" i="9"/>
  <c r="X869" i="9"/>
  <c r="W869" i="9"/>
  <c r="V869" i="9"/>
  <c r="U869" i="9"/>
  <c r="T869" i="9"/>
  <c r="S869" i="9"/>
  <c r="R869" i="9"/>
  <c r="Q869" i="9"/>
  <c r="P869" i="9"/>
  <c r="O869" i="9"/>
  <c r="N869" i="9"/>
  <c r="M869" i="9"/>
  <c r="AC869" i="9" s="1"/>
  <c r="AB868" i="9"/>
  <c r="AA868" i="9"/>
  <c r="Z868" i="9"/>
  <c r="Y868" i="9"/>
  <c r="X868" i="9"/>
  <c r="W868" i="9"/>
  <c r="V868" i="9"/>
  <c r="U868" i="9"/>
  <c r="T868" i="9"/>
  <c r="S868" i="9"/>
  <c r="R868" i="9"/>
  <c r="Q868" i="9"/>
  <c r="P868" i="9"/>
  <c r="O868" i="9"/>
  <c r="N868" i="9"/>
  <c r="M868" i="9"/>
  <c r="AC868" i="9" s="1"/>
  <c r="AC867" i="9" s="1"/>
  <c r="AB867" i="9"/>
  <c r="AA867" i="9"/>
  <c r="Z867" i="9"/>
  <c r="Y867" i="9"/>
  <c r="X867" i="9"/>
  <c r="W867" i="9"/>
  <c r="V867" i="9"/>
  <c r="U867" i="9"/>
  <c r="T867" i="9"/>
  <c r="S867" i="9"/>
  <c r="R867" i="9"/>
  <c r="Q867" i="9"/>
  <c r="P867" i="9"/>
  <c r="O867" i="9"/>
  <c r="N867" i="9"/>
  <c r="M867" i="9"/>
  <c r="M866" i="9"/>
  <c r="AC866" i="9" s="1"/>
  <c r="M865" i="9"/>
  <c r="T865" i="9" s="1"/>
  <c r="T863" i="9" s="1"/>
  <c r="M864" i="9"/>
  <c r="M863" i="9"/>
  <c r="AB862" i="9"/>
  <c r="AA862" i="9"/>
  <c r="Z862" i="9"/>
  <c r="Y862" i="9"/>
  <c r="X862" i="9"/>
  <c r="W862" i="9"/>
  <c r="V862" i="9"/>
  <c r="U862" i="9"/>
  <c r="T862" i="9"/>
  <c r="S862" i="9"/>
  <c r="R862" i="9"/>
  <c r="Q862" i="9"/>
  <c r="P862" i="9"/>
  <c r="O862" i="9"/>
  <c r="N862" i="9"/>
  <c r="M862" i="9"/>
  <c r="AB861" i="9"/>
  <c r="AA861" i="9"/>
  <c r="Z861" i="9"/>
  <c r="Y861" i="9"/>
  <c r="X861" i="9"/>
  <c r="W861" i="9"/>
  <c r="V861" i="9"/>
  <c r="U861" i="9"/>
  <c r="T861" i="9"/>
  <c r="S861" i="9"/>
  <c r="R861" i="9"/>
  <c r="Q861" i="9"/>
  <c r="P861" i="9"/>
  <c r="O861" i="9"/>
  <c r="M861" i="9"/>
  <c r="AB860" i="9"/>
  <c r="AA860" i="9"/>
  <c r="Z860" i="9"/>
  <c r="Y860" i="9"/>
  <c r="X860" i="9"/>
  <c r="W860" i="9"/>
  <c r="V860" i="9"/>
  <c r="U860" i="9"/>
  <c r="T860" i="9"/>
  <c r="S860" i="9"/>
  <c r="R860" i="9"/>
  <c r="Q860" i="9"/>
  <c r="P860" i="9"/>
  <c r="O860" i="9"/>
  <c r="M860" i="9"/>
  <c r="AB859" i="9"/>
  <c r="AA859" i="9"/>
  <c r="Z859" i="9"/>
  <c r="Y859" i="9"/>
  <c r="X859" i="9"/>
  <c r="W859" i="9"/>
  <c r="V859" i="9"/>
  <c r="U859" i="9"/>
  <c r="T859" i="9"/>
  <c r="S859" i="9"/>
  <c r="R859" i="9"/>
  <c r="Q859" i="9"/>
  <c r="P859" i="9"/>
  <c r="O859" i="9"/>
  <c r="M859" i="9"/>
  <c r="AB858" i="9"/>
  <c r="AA858" i="9"/>
  <c r="Z858" i="9"/>
  <c r="Y858" i="9"/>
  <c r="X858" i="9"/>
  <c r="W858" i="9"/>
  <c r="V858" i="9"/>
  <c r="U858" i="9"/>
  <c r="T858" i="9"/>
  <c r="S858" i="9"/>
  <c r="R858" i="9"/>
  <c r="Q858" i="9"/>
  <c r="P858" i="9"/>
  <c r="O858" i="9"/>
  <c r="N858" i="9"/>
  <c r="M858" i="9"/>
  <c r="AB857" i="9"/>
  <c r="AA857" i="9"/>
  <c r="Z857" i="9"/>
  <c r="Y857" i="9"/>
  <c r="X857" i="9"/>
  <c r="W857" i="9"/>
  <c r="V857" i="9"/>
  <c r="U857" i="9"/>
  <c r="T857" i="9"/>
  <c r="S857" i="9"/>
  <c r="R857" i="9"/>
  <c r="Q857" i="9"/>
  <c r="P857" i="9"/>
  <c r="O857" i="9"/>
  <c r="M857" i="9"/>
  <c r="AB856" i="9"/>
  <c r="AA856" i="9"/>
  <c r="Z856" i="9"/>
  <c r="Y856" i="9"/>
  <c r="X856" i="9"/>
  <c r="W856" i="9"/>
  <c r="V856" i="9"/>
  <c r="U856" i="9"/>
  <c r="T856" i="9"/>
  <c r="S856" i="9"/>
  <c r="R856" i="9"/>
  <c r="Q856" i="9"/>
  <c r="P856" i="9"/>
  <c r="O856" i="9"/>
  <c r="N856" i="9"/>
  <c r="M856" i="9"/>
  <c r="AB855" i="9"/>
  <c r="AA855" i="9"/>
  <c r="Z855" i="9"/>
  <c r="Y855" i="9"/>
  <c r="X855" i="9"/>
  <c r="W855" i="9"/>
  <c r="V855" i="9"/>
  <c r="U855" i="9"/>
  <c r="T855" i="9"/>
  <c r="S855" i="9"/>
  <c r="R855" i="9"/>
  <c r="Q855" i="9"/>
  <c r="P855" i="9"/>
  <c r="O855" i="9"/>
  <c r="M855" i="9"/>
  <c r="AB854" i="9"/>
  <c r="AA854" i="9"/>
  <c r="Z854" i="9"/>
  <c r="Y854" i="9"/>
  <c r="X854" i="9"/>
  <c r="W854" i="9"/>
  <c r="V854" i="9"/>
  <c r="U854" i="9"/>
  <c r="T854" i="9"/>
  <c r="S854" i="9"/>
  <c r="R854" i="9"/>
  <c r="Q854" i="9"/>
  <c r="P854" i="9"/>
  <c r="O854" i="9"/>
  <c r="M854" i="9"/>
  <c r="AB853" i="9"/>
  <c r="AA853" i="9"/>
  <c r="Z853" i="9"/>
  <c r="Y853" i="9"/>
  <c r="X853" i="9"/>
  <c r="W853" i="9"/>
  <c r="V853" i="9"/>
  <c r="U853" i="9"/>
  <c r="T853" i="9"/>
  <c r="S853" i="9"/>
  <c r="R853" i="9"/>
  <c r="Q853" i="9"/>
  <c r="P853" i="9"/>
  <c r="O853" i="9"/>
  <c r="M853" i="9"/>
  <c r="AB852" i="9"/>
  <c r="AA852" i="9"/>
  <c r="Z852" i="9"/>
  <c r="Y852" i="9"/>
  <c r="X852" i="9"/>
  <c r="W852" i="9"/>
  <c r="V852" i="9"/>
  <c r="U852" i="9"/>
  <c r="T852" i="9"/>
  <c r="S852" i="9"/>
  <c r="R852" i="9"/>
  <c r="Q852" i="9"/>
  <c r="P852" i="9"/>
  <c r="O852" i="9"/>
  <c r="M852" i="9"/>
  <c r="N852" i="9" s="1"/>
  <c r="AB851" i="9"/>
  <c r="AA851" i="9"/>
  <c r="Z851" i="9"/>
  <c r="Y851" i="9"/>
  <c r="X851" i="9"/>
  <c r="W851" i="9"/>
  <c r="V851" i="9"/>
  <c r="U851" i="9"/>
  <c r="T851" i="9"/>
  <c r="S851" i="9"/>
  <c r="R851" i="9"/>
  <c r="Q851" i="9"/>
  <c r="P851" i="9"/>
  <c r="O851" i="9"/>
  <c r="M851" i="9"/>
  <c r="AB850" i="9"/>
  <c r="AA850" i="9"/>
  <c r="Z850" i="9"/>
  <c r="Y850" i="9"/>
  <c r="X850" i="9"/>
  <c r="W850" i="9"/>
  <c r="V850" i="9"/>
  <c r="U850" i="9"/>
  <c r="T850" i="9"/>
  <c r="S850" i="9"/>
  <c r="R850" i="9"/>
  <c r="Q850" i="9"/>
  <c r="P850" i="9"/>
  <c r="O850" i="9"/>
  <c r="N850" i="9"/>
  <c r="M850" i="9"/>
  <c r="AB849" i="9"/>
  <c r="AA849" i="9"/>
  <c r="Z849" i="9"/>
  <c r="Y849" i="9"/>
  <c r="X849" i="9"/>
  <c r="W849" i="9"/>
  <c r="V849" i="9"/>
  <c r="U849" i="9"/>
  <c r="T849" i="9"/>
  <c r="S849" i="9"/>
  <c r="R849" i="9"/>
  <c r="Q849" i="9"/>
  <c r="P849" i="9"/>
  <c r="O849" i="9"/>
  <c r="M849" i="9"/>
  <c r="AB848" i="9"/>
  <c r="AA848" i="9"/>
  <c r="Z848" i="9"/>
  <c r="Y848" i="9"/>
  <c r="X848" i="9"/>
  <c r="W848" i="9"/>
  <c r="V848" i="9"/>
  <c r="U848" i="9"/>
  <c r="T848" i="9"/>
  <c r="S848" i="9"/>
  <c r="R848" i="9"/>
  <c r="Q848" i="9"/>
  <c r="P848" i="9"/>
  <c r="O848" i="9"/>
  <c r="M848" i="9"/>
  <c r="AB847" i="9"/>
  <c r="AA847" i="9"/>
  <c r="Z847" i="9"/>
  <c r="Y847" i="9"/>
  <c r="X847" i="9"/>
  <c r="W847" i="9"/>
  <c r="V847" i="9"/>
  <c r="U847" i="9"/>
  <c r="T847" i="9"/>
  <c r="S847" i="9"/>
  <c r="R847" i="9"/>
  <c r="Q847" i="9"/>
  <c r="P847" i="9"/>
  <c r="O847" i="9"/>
  <c r="N847" i="9"/>
  <c r="M847" i="9"/>
  <c r="AB846" i="9"/>
  <c r="AA846" i="9"/>
  <c r="Z846" i="9"/>
  <c r="Y846" i="9"/>
  <c r="X846" i="9"/>
  <c r="W846" i="9"/>
  <c r="V846" i="9"/>
  <c r="U846" i="9"/>
  <c r="T846" i="9"/>
  <c r="S846" i="9"/>
  <c r="R846" i="9"/>
  <c r="Q846" i="9"/>
  <c r="P846" i="9"/>
  <c r="O846" i="9"/>
  <c r="M846" i="9"/>
  <c r="N846" i="9" s="1"/>
  <c r="N845" i="9" s="1"/>
  <c r="AB845" i="9"/>
  <c r="AA845" i="9"/>
  <c r="Z845" i="9"/>
  <c r="Y845" i="9"/>
  <c r="X845" i="9"/>
  <c r="W845" i="9"/>
  <c r="V845" i="9"/>
  <c r="U845" i="9"/>
  <c r="T845" i="9"/>
  <c r="S845" i="9"/>
  <c r="R845" i="9"/>
  <c r="Q845" i="9"/>
  <c r="P845" i="9"/>
  <c r="O845" i="9"/>
  <c r="M845" i="9"/>
  <c r="AB843" i="9"/>
  <c r="AA843" i="9"/>
  <c r="Z843" i="9"/>
  <c r="Y843" i="9"/>
  <c r="X843" i="9"/>
  <c r="W843" i="9"/>
  <c r="V843" i="9"/>
  <c r="U843" i="9"/>
  <c r="T843" i="9"/>
  <c r="S843" i="9"/>
  <c r="R843" i="9"/>
  <c r="Q843" i="9"/>
  <c r="P843" i="9"/>
  <c r="O843" i="9"/>
  <c r="M843" i="9"/>
  <c r="AB842" i="9"/>
  <c r="AA842" i="9"/>
  <c r="Z842" i="9"/>
  <c r="Y842" i="9"/>
  <c r="X842" i="9"/>
  <c r="W842" i="9"/>
  <c r="V842" i="9"/>
  <c r="U842" i="9"/>
  <c r="T842" i="9"/>
  <c r="S842" i="9"/>
  <c r="R842" i="9"/>
  <c r="Q842" i="9"/>
  <c r="P842" i="9"/>
  <c r="O842" i="9"/>
  <c r="M842" i="9"/>
  <c r="N842" i="9" s="1"/>
  <c r="AB841" i="9"/>
  <c r="AA841" i="9"/>
  <c r="Z841" i="9"/>
  <c r="Y841" i="9"/>
  <c r="X841" i="9"/>
  <c r="W841" i="9"/>
  <c r="V841" i="9"/>
  <c r="U841" i="9"/>
  <c r="T841" i="9"/>
  <c r="S841" i="9"/>
  <c r="R841" i="9"/>
  <c r="Q841" i="9"/>
  <c r="P841" i="9"/>
  <c r="O841" i="9"/>
  <c r="M841" i="9"/>
  <c r="AB840" i="9"/>
  <c r="AA840" i="9"/>
  <c r="Z840" i="9"/>
  <c r="Y840" i="9"/>
  <c r="X840" i="9"/>
  <c r="W840" i="9"/>
  <c r="V840" i="9"/>
  <c r="U840" i="9"/>
  <c r="T840" i="9"/>
  <c r="S840" i="9"/>
  <c r="R840" i="9"/>
  <c r="Q840" i="9"/>
  <c r="P840" i="9"/>
  <c r="O840" i="9"/>
  <c r="M840" i="9"/>
  <c r="AB839" i="9"/>
  <c r="AA839" i="9"/>
  <c r="Z839" i="9"/>
  <c r="Y839" i="9"/>
  <c r="X839" i="9"/>
  <c r="W839" i="9"/>
  <c r="V839" i="9"/>
  <c r="U839" i="9"/>
  <c r="T839" i="9"/>
  <c r="S839" i="9"/>
  <c r="R839" i="9"/>
  <c r="Q839" i="9"/>
  <c r="P839" i="9"/>
  <c r="O839" i="9"/>
  <c r="N839" i="9"/>
  <c r="M839" i="9"/>
  <c r="AB838" i="9"/>
  <c r="AA838" i="9"/>
  <c r="Z838" i="9"/>
  <c r="Y838" i="9"/>
  <c r="X838" i="9"/>
  <c r="W838" i="9"/>
  <c r="V838" i="9"/>
  <c r="U838" i="9"/>
  <c r="T838" i="9"/>
  <c r="S838" i="9"/>
  <c r="R838" i="9"/>
  <c r="Q838" i="9"/>
  <c r="P838" i="9"/>
  <c r="O838" i="9"/>
  <c r="M838" i="9"/>
  <c r="N838" i="9" s="1"/>
  <c r="N837" i="9" s="1"/>
  <c r="AB837" i="9"/>
  <c r="AA837" i="9"/>
  <c r="Z837" i="9"/>
  <c r="Y837" i="9"/>
  <c r="X837" i="9"/>
  <c r="W837" i="9"/>
  <c r="V837" i="9"/>
  <c r="U837" i="9"/>
  <c r="T837" i="9"/>
  <c r="S837" i="9"/>
  <c r="R837" i="9"/>
  <c r="Q837" i="9"/>
  <c r="P837" i="9"/>
  <c r="O837" i="9"/>
  <c r="M837" i="9"/>
  <c r="AB836" i="9"/>
  <c r="AA836" i="9"/>
  <c r="Z836" i="9"/>
  <c r="Y836" i="9"/>
  <c r="X836" i="9"/>
  <c r="W836" i="9"/>
  <c r="V836" i="9"/>
  <c r="U836" i="9"/>
  <c r="T836" i="9"/>
  <c r="S836" i="9"/>
  <c r="R836" i="9"/>
  <c r="Q836" i="9"/>
  <c r="P836" i="9"/>
  <c r="O836" i="9"/>
  <c r="M836" i="9"/>
  <c r="N836" i="9" s="1"/>
  <c r="AB835" i="9"/>
  <c r="AA835" i="9"/>
  <c r="Z835" i="9"/>
  <c r="Y835" i="9"/>
  <c r="X835" i="9"/>
  <c r="W835" i="9"/>
  <c r="V835" i="9"/>
  <c r="U835" i="9"/>
  <c r="T835" i="9"/>
  <c r="S835" i="9"/>
  <c r="R835" i="9"/>
  <c r="Q835" i="9"/>
  <c r="P835" i="9"/>
  <c r="O835" i="9"/>
  <c r="M835" i="9"/>
  <c r="N835" i="9" s="1"/>
  <c r="AB834" i="9"/>
  <c r="AA834" i="9"/>
  <c r="Z834" i="9"/>
  <c r="Y834" i="9"/>
  <c r="X834" i="9"/>
  <c r="W834" i="9"/>
  <c r="V834" i="9"/>
  <c r="U834" i="9"/>
  <c r="T834" i="9"/>
  <c r="T833" i="9" s="1"/>
  <c r="S834" i="9"/>
  <c r="R834" i="9"/>
  <c r="Q834" i="9"/>
  <c r="P834" i="9"/>
  <c r="O834" i="9"/>
  <c r="M834" i="9"/>
  <c r="N834" i="9" s="1"/>
  <c r="AB833" i="9"/>
  <c r="AA833" i="9"/>
  <c r="Z833" i="9"/>
  <c r="Y833" i="9"/>
  <c r="X833" i="9"/>
  <c r="W833" i="9"/>
  <c r="V833" i="9"/>
  <c r="U833" i="9"/>
  <c r="S833" i="9"/>
  <c r="R833" i="9"/>
  <c r="Q833" i="9"/>
  <c r="P833" i="9"/>
  <c r="O833" i="9"/>
  <c r="M833" i="9"/>
  <c r="AB832" i="9"/>
  <c r="AA832" i="9"/>
  <c r="Z832" i="9"/>
  <c r="Y832" i="9"/>
  <c r="X832" i="9"/>
  <c r="W832" i="9"/>
  <c r="V832" i="9"/>
  <c r="U832" i="9"/>
  <c r="T832" i="9"/>
  <c r="S832" i="9"/>
  <c r="R832" i="9"/>
  <c r="Q832" i="9"/>
  <c r="P832" i="9"/>
  <c r="O832" i="9"/>
  <c r="M832" i="9"/>
  <c r="N832" i="9" s="1"/>
  <c r="AB831" i="9"/>
  <c r="AA831" i="9"/>
  <c r="Z831" i="9"/>
  <c r="Y831" i="9"/>
  <c r="X831" i="9"/>
  <c r="W831" i="9"/>
  <c r="V831" i="9"/>
  <c r="U831" i="9"/>
  <c r="T831" i="9"/>
  <c r="S831" i="9"/>
  <c r="R831" i="9"/>
  <c r="Q831" i="9"/>
  <c r="P831" i="9"/>
  <c r="O831" i="9"/>
  <c r="M831" i="9"/>
  <c r="N831" i="9" s="1"/>
  <c r="AB830" i="9"/>
  <c r="AA830" i="9"/>
  <c r="Z830" i="9"/>
  <c r="Y830" i="9"/>
  <c r="X830" i="9"/>
  <c r="W830" i="9"/>
  <c r="V830" i="9"/>
  <c r="U830" i="9"/>
  <c r="T830" i="9"/>
  <c r="S830" i="9"/>
  <c r="R830" i="9"/>
  <c r="Q830" i="9"/>
  <c r="P830" i="9"/>
  <c r="O830" i="9"/>
  <c r="AB829" i="9"/>
  <c r="AA829" i="9"/>
  <c r="Z829" i="9"/>
  <c r="Y829" i="9"/>
  <c r="X829" i="9"/>
  <c r="W829" i="9"/>
  <c r="V829" i="9"/>
  <c r="U829" i="9"/>
  <c r="T829" i="9"/>
  <c r="S829" i="9"/>
  <c r="R829" i="9"/>
  <c r="Q829" i="9"/>
  <c r="P829" i="9"/>
  <c r="O829" i="9"/>
  <c r="M829" i="9"/>
  <c r="AB828" i="9"/>
  <c r="AA828" i="9"/>
  <c r="Z828" i="9"/>
  <c r="Y828" i="9"/>
  <c r="X828" i="9"/>
  <c r="W828" i="9"/>
  <c r="V828" i="9"/>
  <c r="U828" i="9"/>
  <c r="T828" i="9"/>
  <c r="S828" i="9"/>
  <c r="R828" i="9"/>
  <c r="Q828" i="9"/>
  <c r="P828" i="9"/>
  <c r="O828" i="9"/>
  <c r="M828" i="9"/>
  <c r="N828" i="9" s="1"/>
  <c r="AB827" i="9"/>
  <c r="AA827" i="9"/>
  <c r="Z827" i="9"/>
  <c r="Y827" i="9"/>
  <c r="X827" i="9"/>
  <c r="W827" i="9"/>
  <c r="V827" i="9"/>
  <c r="U827" i="9"/>
  <c r="T827" i="9"/>
  <c r="S827" i="9"/>
  <c r="R827" i="9"/>
  <c r="Q827" i="9"/>
  <c r="P827" i="9"/>
  <c r="O827" i="9"/>
  <c r="M827" i="9"/>
  <c r="N827" i="9" s="1"/>
  <c r="AB826" i="9"/>
  <c r="AA826" i="9"/>
  <c r="Z826" i="9"/>
  <c r="Y826" i="9"/>
  <c r="X826" i="9"/>
  <c r="W826" i="9"/>
  <c r="V826" i="9"/>
  <c r="U826" i="9"/>
  <c r="T826" i="9"/>
  <c r="S826" i="9"/>
  <c r="R826" i="9"/>
  <c r="Q826" i="9"/>
  <c r="P826" i="9"/>
  <c r="O826" i="9"/>
  <c r="M826" i="9"/>
  <c r="AB825" i="9"/>
  <c r="AA825" i="9"/>
  <c r="Z825" i="9"/>
  <c r="Y825" i="9"/>
  <c r="X825" i="9"/>
  <c r="W825" i="9"/>
  <c r="V825" i="9"/>
  <c r="U825" i="9"/>
  <c r="T825" i="9"/>
  <c r="S825" i="9"/>
  <c r="R825" i="9"/>
  <c r="Q825" i="9"/>
  <c r="P825" i="9"/>
  <c r="O825" i="9"/>
  <c r="N825" i="9"/>
  <c r="M825" i="9"/>
  <c r="AB824" i="9"/>
  <c r="AA824" i="9"/>
  <c r="Z824" i="9"/>
  <c r="Y824" i="9"/>
  <c r="X824" i="9"/>
  <c r="W824" i="9"/>
  <c r="V824" i="9"/>
  <c r="U824" i="9"/>
  <c r="T824" i="9"/>
  <c r="T823" i="9" s="1"/>
  <c r="S824" i="9"/>
  <c r="R824" i="9"/>
  <c r="Q824" i="9"/>
  <c r="P824" i="9"/>
  <c r="O824" i="9"/>
  <c r="M824" i="9"/>
  <c r="N824" i="9" s="1"/>
  <c r="N823" i="9" s="1"/>
  <c r="AB823" i="9"/>
  <c r="AA823" i="9"/>
  <c r="Z823" i="9"/>
  <c r="Y823" i="9"/>
  <c r="X823" i="9"/>
  <c r="W823" i="9"/>
  <c r="V823" i="9"/>
  <c r="U823" i="9"/>
  <c r="S823" i="9"/>
  <c r="R823" i="9"/>
  <c r="Q823" i="9"/>
  <c r="P823" i="9"/>
  <c r="O823" i="9"/>
  <c r="M823" i="9"/>
  <c r="AB821" i="9"/>
  <c r="AA821" i="9"/>
  <c r="Z821" i="9"/>
  <c r="Y821" i="9"/>
  <c r="X821" i="9"/>
  <c r="W821" i="9"/>
  <c r="V821" i="9"/>
  <c r="U821" i="9"/>
  <c r="T821" i="9"/>
  <c r="S821" i="9"/>
  <c r="R821" i="9"/>
  <c r="Q821" i="9"/>
  <c r="P821" i="9"/>
  <c r="O821" i="9"/>
  <c r="M821" i="9"/>
  <c r="AB820" i="9"/>
  <c r="AA820" i="9"/>
  <c r="Z820" i="9"/>
  <c r="Y820" i="9"/>
  <c r="X820" i="9"/>
  <c r="W820" i="9"/>
  <c r="V820" i="9"/>
  <c r="U820" i="9"/>
  <c r="T820" i="9"/>
  <c r="S820" i="9"/>
  <c r="R820" i="9"/>
  <c r="Q820" i="9"/>
  <c r="P820" i="9"/>
  <c r="O820" i="9"/>
  <c r="M820" i="9"/>
  <c r="N820" i="9" s="1"/>
  <c r="AB819" i="9"/>
  <c r="AA819" i="9"/>
  <c r="Z819" i="9"/>
  <c r="Y819" i="9"/>
  <c r="X819" i="9"/>
  <c r="W819" i="9"/>
  <c r="V819" i="9"/>
  <c r="U819" i="9"/>
  <c r="T819" i="9"/>
  <c r="S819" i="9"/>
  <c r="R819" i="9"/>
  <c r="Q819" i="9"/>
  <c r="P819" i="9"/>
  <c r="O819" i="9"/>
  <c r="N819" i="9"/>
  <c r="M819" i="9"/>
  <c r="AC819" i="9" s="1"/>
  <c r="AB818" i="9"/>
  <c r="AA818" i="9"/>
  <c r="Z818" i="9"/>
  <c r="Y818" i="9"/>
  <c r="X818" i="9"/>
  <c r="W818" i="9"/>
  <c r="V818" i="9"/>
  <c r="U818" i="9"/>
  <c r="T818" i="9"/>
  <c r="S818" i="9"/>
  <c r="R818" i="9"/>
  <c r="Q818" i="9"/>
  <c r="P818" i="9"/>
  <c r="O818" i="9"/>
  <c r="M818" i="9"/>
  <c r="AB817" i="9"/>
  <c r="AA817" i="9"/>
  <c r="Z817" i="9"/>
  <c r="Y817" i="9"/>
  <c r="X817" i="9"/>
  <c r="W817" i="9"/>
  <c r="V817" i="9"/>
  <c r="U817" i="9"/>
  <c r="T817" i="9"/>
  <c r="S817" i="9"/>
  <c r="R817" i="9"/>
  <c r="Q817" i="9"/>
  <c r="P817" i="9"/>
  <c r="O817" i="9"/>
  <c r="M817" i="9"/>
  <c r="AB816" i="9"/>
  <c r="AA816" i="9"/>
  <c r="Z816" i="9"/>
  <c r="Y816" i="9"/>
  <c r="X816" i="9"/>
  <c r="W816" i="9"/>
  <c r="V816" i="9"/>
  <c r="U816" i="9"/>
  <c r="T816" i="9"/>
  <c r="S816" i="9"/>
  <c r="R816" i="9"/>
  <c r="Q816" i="9"/>
  <c r="P816" i="9"/>
  <c r="O816" i="9"/>
  <c r="N816" i="9"/>
  <c r="M816" i="9"/>
  <c r="AC816" i="9" s="1"/>
  <c r="AB815" i="9"/>
  <c r="AA815" i="9"/>
  <c r="AA814" i="9" s="1"/>
  <c r="Z815" i="9"/>
  <c r="Y815" i="9"/>
  <c r="X815" i="9"/>
  <c r="W815" i="9"/>
  <c r="V815" i="9"/>
  <c r="U815" i="9"/>
  <c r="T815" i="9"/>
  <c r="S815" i="9"/>
  <c r="R815" i="9"/>
  <c r="Q815" i="9"/>
  <c r="P815" i="9"/>
  <c r="O815" i="9"/>
  <c r="M815" i="9"/>
  <c r="AB814" i="9"/>
  <c r="Z814" i="9"/>
  <c r="Y814" i="9"/>
  <c r="X814" i="9"/>
  <c r="W814" i="9"/>
  <c r="V814" i="9"/>
  <c r="U814" i="9"/>
  <c r="T814" i="9"/>
  <c r="S814" i="9"/>
  <c r="R814" i="9"/>
  <c r="Q814" i="9"/>
  <c r="P814" i="9"/>
  <c r="O814" i="9"/>
  <c r="M814" i="9"/>
  <c r="AB813" i="9"/>
  <c r="AA813" i="9"/>
  <c r="Z813" i="9"/>
  <c r="Y813" i="9"/>
  <c r="X813" i="9"/>
  <c r="W813" i="9"/>
  <c r="V813" i="9"/>
  <c r="U813" i="9"/>
  <c r="T813" i="9"/>
  <c r="S813" i="9"/>
  <c r="R813" i="9"/>
  <c r="Q813" i="9"/>
  <c r="P813" i="9"/>
  <c r="O813" i="9"/>
  <c r="M813" i="9"/>
  <c r="AB812" i="9"/>
  <c r="AA812" i="9"/>
  <c r="Z812" i="9"/>
  <c r="Y812" i="9"/>
  <c r="X812" i="9"/>
  <c r="W812" i="9"/>
  <c r="V812" i="9"/>
  <c r="U812" i="9"/>
  <c r="T812" i="9"/>
  <c r="S812" i="9"/>
  <c r="R812" i="9"/>
  <c r="Q812" i="9"/>
  <c r="P812" i="9"/>
  <c r="O812" i="9"/>
  <c r="M812" i="9"/>
  <c r="N812" i="9" s="1"/>
  <c r="AB811" i="9"/>
  <c r="AA811" i="9"/>
  <c r="Z811" i="9"/>
  <c r="Y811" i="9"/>
  <c r="X811" i="9"/>
  <c r="W811" i="9"/>
  <c r="V811" i="9"/>
  <c r="U811" i="9"/>
  <c r="T811" i="9"/>
  <c r="S811" i="9"/>
  <c r="R811" i="9"/>
  <c r="Q811" i="9"/>
  <c r="P811" i="9"/>
  <c r="O811" i="9"/>
  <c r="M811" i="9"/>
  <c r="N811" i="9" s="1"/>
  <c r="AB810" i="9"/>
  <c r="AA810" i="9"/>
  <c r="Z810" i="9"/>
  <c r="Y810" i="9"/>
  <c r="X810" i="9"/>
  <c r="W810" i="9"/>
  <c r="V810" i="9"/>
  <c r="U810" i="9"/>
  <c r="T810" i="9"/>
  <c r="S810" i="9"/>
  <c r="R810" i="9"/>
  <c r="Q810" i="9"/>
  <c r="P810" i="9"/>
  <c r="O810" i="9"/>
  <c r="M810" i="9"/>
  <c r="AB808" i="9"/>
  <c r="AA808" i="9"/>
  <c r="Z808" i="9"/>
  <c r="Y808" i="9"/>
  <c r="X808" i="9"/>
  <c r="W808" i="9"/>
  <c r="V808" i="9"/>
  <c r="U808" i="9"/>
  <c r="T808" i="9"/>
  <c r="S808" i="9"/>
  <c r="R808" i="9"/>
  <c r="Q808" i="9"/>
  <c r="P808" i="9"/>
  <c r="O808" i="9"/>
  <c r="M808" i="9"/>
  <c r="AB807" i="9"/>
  <c r="AA807" i="9"/>
  <c r="Z807" i="9"/>
  <c r="Y807" i="9"/>
  <c r="X807" i="9"/>
  <c r="W807" i="9"/>
  <c r="V807" i="9"/>
  <c r="U807" i="9"/>
  <c r="T807" i="9"/>
  <c r="S807" i="9"/>
  <c r="R807" i="9"/>
  <c r="Q807" i="9"/>
  <c r="P807" i="9"/>
  <c r="O807" i="9"/>
  <c r="M807" i="9"/>
  <c r="N807" i="9" s="1"/>
  <c r="AB806" i="9"/>
  <c r="AA806" i="9"/>
  <c r="Z806" i="9"/>
  <c r="Y806" i="9"/>
  <c r="X806" i="9"/>
  <c r="W806" i="9"/>
  <c r="V806" i="9"/>
  <c r="U806" i="9"/>
  <c r="T806" i="9"/>
  <c r="S806" i="9"/>
  <c r="R806" i="9"/>
  <c r="Q806" i="9"/>
  <c r="P806" i="9"/>
  <c r="O806" i="9"/>
  <c r="M806" i="9"/>
  <c r="AB805" i="9"/>
  <c r="AB804" i="9" s="1"/>
  <c r="AA805" i="9"/>
  <c r="Z805" i="9"/>
  <c r="Y805" i="9"/>
  <c r="X805" i="9"/>
  <c r="W805" i="9"/>
  <c r="V805" i="9"/>
  <c r="U805" i="9"/>
  <c r="T805" i="9"/>
  <c r="T804" i="9" s="1"/>
  <c r="S805" i="9"/>
  <c r="R805" i="9"/>
  <c r="Q805" i="9"/>
  <c r="P805" i="9"/>
  <c r="O805" i="9"/>
  <c r="M805" i="9"/>
  <c r="N805" i="9" s="1"/>
  <c r="AA804" i="9"/>
  <c r="Z804" i="9"/>
  <c r="Y804" i="9"/>
  <c r="X804" i="9"/>
  <c r="W804" i="9"/>
  <c r="V804" i="9"/>
  <c r="U804" i="9"/>
  <c r="S804" i="9"/>
  <c r="R804" i="9"/>
  <c r="Q804" i="9"/>
  <c r="P804" i="9"/>
  <c r="O804" i="9"/>
  <c r="M804" i="9"/>
  <c r="AB803" i="9"/>
  <c r="AA803" i="9"/>
  <c r="Z803" i="9"/>
  <c r="Y803" i="9"/>
  <c r="X803" i="9"/>
  <c r="W803" i="9"/>
  <c r="V803" i="9"/>
  <c r="U803" i="9"/>
  <c r="T803" i="9"/>
  <c r="S803" i="9"/>
  <c r="R803" i="9"/>
  <c r="Q803" i="9"/>
  <c r="P803" i="9"/>
  <c r="O803" i="9"/>
  <c r="N803" i="9"/>
  <c r="M803" i="9"/>
  <c r="AC803" i="9" s="1"/>
  <c r="AB802" i="9"/>
  <c r="AA802" i="9"/>
  <c r="Z802" i="9"/>
  <c r="Y802" i="9"/>
  <c r="X802" i="9"/>
  <c r="W802" i="9"/>
  <c r="V802" i="9"/>
  <c r="U802" i="9"/>
  <c r="T802" i="9"/>
  <c r="S802" i="9"/>
  <c r="R802" i="9"/>
  <c r="Q802" i="9"/>
  <c r="P802" i="9"/>
  <c r="O802" i="9"/>
  <c r="M802" i="9"/>
  <c r="AB801" i="9"/>
  <c r="AA801" i="9"/>
  <c r="Z801" i="9"/>
  <c r="Y801" i="9"/>
  <c r="X801" i="9"/>
  <c r="W801" i="9"/>
  <c r="V801" i="9"/>
  <c r="U801" i="9"/>
  <c r="T801" i="9"/>
  <c r="S801" i="9"/>
  <c r="R801" i="9"/>
  <c r="Q801" i="9"/>
  <c r="P801" i="9"/>
  <c r="O801" i="9"/>
  <c r="M801" i="9"/>
  <c r="N801" i="9" s="1"/>
  <c r="AB800" i="9"/>
  <c r="AA800" i="9"/>
  <c r="AA799" i="9" s="1"/>
  <c r="Z800" i="9"/>
  <c r="Y800" i="9"/>
  <c r="Y799" i="9" s="1"/>
  <c r="X800" i="9"/>
  <c r="W800" i="9"/>
  <c r="W799" i="9" s="1"/>
  <c r="V800" i="9"/>
  <c r="U800" i="9"/>
  <c r="T800" i="9"/>
  <c r="S800" i="9"/>
  <c r="R800" i="9"/>
  <c r="Q800" i="9"/>
  <c r="P800" i="9"/>
  <c r="O800" i="9"/>
  <c r="M800" i="9"/>
  <c r="AB799" i="9"/>
  <c r="Z799" i="9"/>
  <c r="X799" i="9"/>
  <c r="V799" i="9"/>
  <c r="U799" i="9"/>
  <c r="T799" i="9"/>
  <c r="S799" i="9"/>
  <c r="R799" i="9"/>
  <c r="Q799" i="9"/>
  <c r="P799" i="9"/>
  <c r="O799" i="9"/>
  <c r="M799" i="9"/>
  <c r="AB798" i="9"/>
  <c r="AA798" i="9"/>
  <c r="Z798" i="9"/>
  <c r="Y798" i="9"/>
  <c r="X798" i="9"/>
  <c r="W798" i="9"/>
  <c r="V798" i="9"/>
  <c r="U798" i="9"/>
  <c r="T798" i="9"/>
  <c r="S798" i="9"/>
  <c r="R798" i="9"/>
  <c r="Q798" i="9"/>
  <c r="P798" i="9"/>
  <c r="O798" i="9"/>
  <c r="M798" i="9"/>
  <c r="AB797" i="9"/>
  <c r="AA797" i="9"/>
  <c r="Z797" i="9"/>
  <c r="Y797" i="9"/>
  <c r="X797" i="9"/>
  <c r="W797" i="9"/>
  <c r="V797" i="9"/>
  <c r="U797" i="9"/>
  <c r="T797" i="9"/>
  <c r="S797" i="9"/>
  <c r="R797" i="9"/>
  <c r="Q797" i="9"/>
  <c r="P797" i="9"/>
  <c r="O797" i="9"/>
  <c r="M797" i="9"/>
  <c r="N797" i="9" s="1"/>
  <c r="AB796" i="9"/>
  <c r="AA796" i="9"/>
  <c r="Z796" i="9"/>
  <c r="Y796" i="9"/>
  <c r="X796" i="9"/>
  <c r="W796" i="9"/>
  <c r="V796" i="9"/>
  <c r="U796" i="9"/>
  <c r="T796" i="9"/>
  <c r="S796" i="9"/>
  <c r="R796" i="9"/>
  <c r="Q796" i="9"/>
  <c r="P796" i="9"/>
  <c r="O796" i="9"/>
  <c r="M796" i="9"/>
  <c r="N796" i="9" s="1"/>
  <c r="AB795" i="9"/>
  <c r="AA795" i="9"/>
  <c r="AA794" i="9" s="1"/>
  <c r="Z795" i="9"/>
  <c r="Y795" i="9"/>
  <c r="X795" i="9"/>
  <c r="W795" i="9"/>
  <c r="W794" i="9" s="1"/>
  <c r="V795" i="9"/>
  <c r="U795" i="9"/>
  <c r="U1551" i="9" s="1"/>
  <c r="T795" i="9"/>
  <c r="S795" i="9"/>
  <c r="S794" i="9" s="1"/>
  <c r="R795" i="9"/>
  <c r="Q795" i="9"/>
  <c r="P795" i="9"/>
  <c r="O795" i="9"/>
  <c r="M795" i="9"/>
  <c r="N795" i="9" s="1"/>
  <c r="AB794" i="9"/>
  <c r="Y794" i="9"/>
  <c r="T794" i="9"/>
  <c r="R794" i="9"/>
  <c r="Q794" i="9"/>
  <c r="P794" i="9"/>
  <c r="O794" i="9"/>
  <c r="M794" i="9"/>
  <c r="AB791" i="9"/>
  <c r="AA791" i="9"/>
  <c r="Z791" i="9"/>
  <c r="Y791" i="9"/>
  <c r="X791" i="9"/>
  <c r="W791" i="9"/>
  <c r="V791" i="9"/>
  <c r="U791" i="9"/>
  <c r="T791" i="9"/>
  <c r="S791" i="9"/>
  <c r="R791" i="9"/>
  <c r="Q791" i="9"/>
  <c r="P791" i="9"/>
  <c r="O791" i="9"/>
  <c r="N791" i="9"/>
  <c r="M791" i="9"/>
  <c r="M790" i="9"/>
  <c r="N790" i="9" s="1"/>
  <c r="N789" i="9" s="1"/>
  <c r="AB789" i="9"/>
  <c r="AA789" i="9"/>
  <c r="Z789" i="9"/>
  <c r="Y789" i="9"/>
  <c r="X789" i="9"/>
  <c r="W789" i="9"/>
  <c r="V789" i="9"/>
  <c r="U789" i="9"/>
  <c r="T789" i="9"/>
  <c r="S789" i="9"/>
  <c r="R789" i="9"/>
  <c r="Q789" i="9"/>
  <c r="P789" i="9"/>
  <c r="O789" i="9"/>
  <c r="M788" i="9"/>
  <c r="N788" i="9" s="1"/>
  <c r="N786" i="9" s="1"/>
  <c r="AB787" i="9"/>
  <c r="AA787" i="9"/>
  <c r="Z787" i="9"/>
  <c r="Y787" i="9"/>
  <c r="X787" i="9"/>
  <c r="W787" i="9"/>
  <c r="V787" i="9"/>
  <c r="U787" i="9"/>
  <c r="T787" i="9"/>
  <c r="S787" i="9"/>
  <c r="R787" i="9"/>
  <c r="Q787" i="9"/>
  <c r="P787" i="9"/>
  <c r="O787" i="9"/>
  <c r="N787" i="9"/>
  <c r="M787" i="9"/>
  <c r="AC787" i="9" s="1"/>
  <c r="AC786" i="9" s="1"/>
  <c r="AB786" i="9"/>
  <c r="AA786" i="9"/>
  <c r="Z786" i="9"/>
  <c r="Y786" i="9"/>
  <c r="X786" i="9"/>
  <c r="W786" i="9"/>
  <c r="V786" i="9"/>
  <c r="U786" i="9"/>
  <c r="T786" i="9"/>
  <c r="S786" i="9"/>
  <c r="R786" i="9"/>
  <c r="Q786" i="9"/>
  <c r="P786" i="9"/>
  <c r="O786" i="9"/>
  <c r="M786" i="9"/>
  <c r="M785" i="9"/>
  <c r="N785" i="9" s="1"/>
  <c r="AC772" i="9"/>
  <c r="AB772" i="9"/>
  <c r="AA772" i="9"/>
  <c r="Z772" i="9"/>
  <c r="Y772" i="9"/>
  <c r="X772" i="9"/>
  <c r="W772" i="9"/>
  <c r="V772" i="9"/>
  <c r="U772" i="9"/>
  <c r="T772" i="9"/>
  <c r="S772" i="9"/>
  <c r="R772" i="9"/>
  <c r="Q772" i="9"/>
  <c r="P772" i="9"/>
  <c r="O772" i="9"/>
  <c r="N772" i="9"/>
  <c r="M763" i="9"/>
  <c r="M755" i="9"/>
  <c r="M747" i="9"/>
  <c r="M772" i="9" s="1"/>
  <c r="AC742" i="9"/>
  <c r="AB742" i="9"/>
  <c r="AA742" i="9"/>
  <c r="Z742" i="9"/>
  <c r="Y742" i="9"/>
  <c r="X742" i="9"/>
  <c r="W742" i="9"/>
  <c r="V742" i="9"/>
  <c r="T742" i="9"/>
  <c r="M738" i="9"/>
  <c r="AC734" i="9"/>
  <c r="AB734" i="9"/>
  <c r="AA734" i="9"/>
  <c r="Z734" i="9"/>
  <c r="Y734" i="9"/>
  <c r="X734" i="9"/>
  <c r="W734" i="9"/>
  <c r="V734" i="9"/>
  <c r="U734" i="9"/>
  <c r="T734" i="9"/>
  <c r="S734" i="9"/>
  <c r="R734" i="9"/>
  <c r="Q734" i="9"/>
  <c r="P734" i="9"/>
  <c r="O734" i="9"/>
  <c r="N734" i="9"/>
  <c r="M734" i="9"/>
  <c r="AC731" i="9"/>
  <c r="AB731" i="9"/>
  <c r="AA731" i="9"/>
  <c r="Z731" i="9"/>
  <c r="Y731" i="9"/>
  <c r="X731" i="9"/>
  <c r="W731" i="9"/>
  <c r="V731" i="9"/>
  <c r="U731" i="9"/>
  <c r="T731" i="9"/>
  <c r="S731" i="9"/>
  <c r="R731" i="9"/>
  <c r="Q731" i="9"/>
  <c r="P731" i="9"/>
  <c r="O731" i="9"/>
  <c r="N731" i="9"/>
  <c r="M731" i="9"/>
  <c r="AC728" i="9"/>
  <c r="AB728" i="9"/>
  <c r="AA728" i="9"/>
  <c r="Z728" i="9"/>
  <c r="Y728" i="9"/>
  <c r="X728" i="9"/>
  <c r="W728" i="9"/>
  <c r="V728" i="9"/>
  <c r="U728" i="9"/>
  <c r="T728" i="9"/>
  <c r="S728" i="9"/>
  <c r="R728" i="9"/>
  <c r="Q728" i="9"/>
  <c r="P728" i="9"/>
  <c r="O728" i="9"/>
  <c r="N728" i="9"/>
  <c r="M728" i="9"/>
  <c r="AC725" i="9"/>
  <c r="AB725" i="9"/>
  <c r="AA725" i="9"/>
  <c r="Z725" i="9"/>
  <c r="Y725" i="9"/>
  <c r="X725" i="9"/>
  <c r="W725" i="9"/>
  <c r="V725" i="9"/>
  <c r="U725" i="9"/>
  <c r="T725" i="9"/>
  <c r="S725" i="9"/>
  <c r="R725" i="9"/>
  <c r="Q725" i="9"/>
  <c r="P725" i="9"/>
  <c r="O725" i="9"/>
  <c r="N725" i="9"/>
  <c r="M725" i="9"/>
  <c r="AC722" i="9"/>
  <c r="AB722" i="9"/>
  <c r="AA722" i="9"/>
  <c r="Z722" i="9"/>
  <c r="Y722" i="9"/>
  <c r="X722" i="9"/>
  <c r="W722" i="9"/>
  <c r="V722" i="9"/>
  <c r="U722" i="9"/>
  <c r="T722" i="9"/>
  <c r="S722" i="9"/>
  <c r="R722" i="9"/>
  <c r="Q722" i="9"/>
  <c r="P722" i="9"/>
  <c r="O722" i="9"/>
  <c r="N722" i="9"/>
  <c r="M722" i="9"/>
  <c r="AC719" i="9"/>
  <c r="AB719" i="9"/>
  <c r="AA719" i="9"/>
  <c r="Z719" i="9"/>
  <c r="Y719" i="9"/>
  <c r="X719" i="9"/>
  <c r="W719" i="9"/>
  <c r="V719" i="9"/>
  <c r="U719" i="9"/>
  <c r="T719" i="9"/>
  <c r="S719" i="9"/>
  <c r="R719" i="9"/>
  <c r="Q719" i="9"/>
  <c r="P719" i="9"/>
  <c r="O719" i="9"/>
  <c r="N719" i="9"/>
  <c r="M719" i="9"/>
  <c r="AC716" i="9"/>
  <c r="AB716" i="9"/>
  <c r="AA716" i="9"/>
  <c r="Z716" i="9"/>
  <c r="Y716" i="9"/>
  <c r="X716" i="9"/>
  <c r="W716" i="9"/>
  <c r="V716" i="9"/>
  <c r="U716" i="9"/>
  <c r="T716" i="9"/>
  <c r="S716" i="9"/>
  <c r="R716" i="9"/>
  <c r="Q716" i="9"/>
  <c r="P716" i="9"/>
  <c r="O716" i="9"/>
  <c r="N716" i="9"/>
  <c r="M716" i="9"/>
  <c r="AC711" i="9"/>
  <c r="AB711" i="9"/>
  <c r="AA711" i="9"/>
  <c r="Z711" i="9"/>
  <c r="Y711" i="9"/>
  <c r="X711" i="9"/>
  <c r="W711" i="9"/>
  <c r="V711" i="9"/>
  <c r="U711" i="9"/>
  <c r="T711" i="9"/>
  <c r="S711" i="9"/>
  <c r="R711" i="9"/>
  <c r="Q711" i="9"/>
  <c r="P711" i="9"/>
  <c r="O711" i="9"/>
  <c r="N711" i="9"/>
  <c r="M711" i="9"/>
  <c r="AC708" i="9"/>
  <c r="AB708" i="9"/>
  <c r="AA708" i="9"/>
  <c r="Z708" i="9"/>
  <c r="Y708" i="9"/>
  <c r="X708" i="9"/>
  <c r="W708" i="9"/>
  <c r="V708" i="9"/>
  <c r="U708" i="9"/>
  <c r="T708" i="9"/>
  <c r="S708" i="9"/>
  <c r="R708" i="9"/>
  <c r="Q708" i="9"/>
  <c r="P708" i="9"/>
  <c r="O708" i="9"/>
  <c r="N708" i="9"/>
  <c r="M708" i="9"/>
  <c r="AC704" i="9"/>
  <c r="AB704" i="9"/>
  <c r="AA704" i="9"/>
  <c r="Z704" i="9"/>
  <c r="Y704" i="9"/>
  <c r="X704" i="9"/>
  <c r="W704" i="9"/>
  <c r="V704" i="9"/>
  <c r="U704" i="9"/>
  <c r="T704" i="9"/>
  <c r="S704" i="9"/>
  <c r="R704" i="9"/>
  <c r="Q704" i="9"/>
  <c r="P704" i="9"/>
  <c r="O704" i="9"/>
  <c r="N704" i="9"/>
  <c r="M704" i="9"/>
  <c r="AC701" i="9"/>
  <c r="AB701" i="9"/>
  <c r="AA701" i="9"/>
  <c r="Z701" i="9"/>
  <c r="Y701" i="9"/>
  <c r="X701" i="9"/>
  <c r="W701" i="9"/>
  <c r="V701" i="9"/>
  <c r="U701" i="9"/>
  <c r="T701" i="9"/>
  <c r="S701" i="9"/>
  <c r="R701" i="9"/>
  <c r="Q701" i="9"/>
  <c r="P701" i="9"/>
  <c r="O701" i="9"/>
  <c r="N701" i="9"/>
  <c r="M701" i="9"/>
  <c r="AC697" i="9"/>
  <c r="AB697" i="9"/>
  <c r="AA697" i="9"/>
  <c r="Z697" i="9"/>
  <c r="Y697" i="9"/>
  <c r="X697" i="9"/>
  <c r="W697" i="9"/>
  <c r="V697" i="9"/>
  <c r="U697" i="9"/>
  <c r="T697" i="9"/>
  <c r="S697" i="9"/>
  <c r="R697" i="9"/>
  <c r="Q697" i="9"/>
  <c r="P697" i="9"/>
  <c r="O697" i="9"/>
  <c r="N697" i="9"/>
  <c r="M697" i="9"/>
  <c r="AC694" i="9"/>
  <c r="AB694" i="9"/>
  <c r="AA694" i="9"/>
  <c r="Z694" i="9"/>
  <c r="Y694" i="9"/>
  <c r="X694" i="9"/>
  <c r="W694" i="9"/>
  <c r="V694" i="9"/>
  <c r="U694" i="9"/>
  <c r="T694" i="9"/>
  <c r="S694" i="9"/>
  <c r="R694" i="9"/>
  <c r="Q694" i="9"/>
  <c r="P694" i="9"/>
  <c r="O694" i="9"/>
  <c r="N694" i="9"/>
  <c r="M694" i="9"/>
  <c r="AC689" i="9"/>
  <c r="AB689" i="9"/>
  <c r="AA689" i="9"/>
  <c r="Z689" i="9"/>
  <c r="Y689" i="9"/>
  <c r="X689" i="9"/>
  <c r="W689" i="9"/>
  <c r="V689" i="9"/>
  <c r="U689" i="9"/>
  <c r="T689" i="9"/>
  <c r="S689" i="9"/>
  <c r="R689" i="9"/>
  <c r="Q689" i="9"/>
  <c r="P689" i="9"/>
  <c r="O689" i="9"/>
  <c r="N689" i="9"/>
  <c r="M689" i="9"/>
  <c r="AC685" i="9"/>
  <c r="AB685" i="9"/>
  <c r="AA685" i="9"/>
  <c r="Z685" i="9"/>
  <c r="Y685" i="9"/>
  <c r="X685" i="9"/>
  <c r="W685" i="9"/>
  <c r="V685" i="9"/>
  <c r="U685" i="9"/>
  <c r="T685" i="9"/>
  <c r="S685" i="9"/>
  <c r="R685" i="9"/>
  <c r="Q685" i="9"/>
  <c r="P685" i="9"/>
  <c r="O685" i="9"/>
  <c r="N685" i="9"/>
  <c r="M685" i="9"/>
  <c r="AC681" i="9"/>
  <c r="AB681" i="9"/>
  <c r="AA681" i="9"/>
  <c r="Z681" i="9"/>
  <c r="Y681" i="9"/>
  <c r="X681" i="9"/>
  <c r="W681" i="9"/>
  <c r="V681" i="9"/>
  <c r="U681" i="9"/>
  <c r="T681" i="9"/>
  <c r="S681" i="9"/>
  <c r="R681" i="9"/>
  <c r="Q681" i="9"/>
  <c r="P681" i="9"/>
  <c r="O681" i="9"/>
  <c r="N681" i="9"/>
  <c r="M681" i="9"/>
  <c r="AC675" i="9"/>
  <c r="AB675" i="9"/>
  <c r="AA675" i="9"/>
  <c r="Z675" i="9"/>
  <c r="Y675" i="9"/>
  <c r="X675" i="9"/>
  <c r="W675" i="9"/>
  <c r="V675" i="9"/>
  <c r="U675" i="9"/>
  <c r="T675" i="9"/>
  <c r="S675" i="9"/>
  <c r="R675" i="9"/>
  <c r="Q675" i="9"/>
  <c r="P675" i="9"/>
  <c r="O675" i="9"/>
  <c r="N675" i="9"/>
  <c r="M675" i="9"/>
  <c r="AC670" i="9"/>
  <c r="AB670" i="9"/>
  <c r="AA670" i="9"/>
  <c r="Z670" i="9"/>
  <c r="Y670" i="9"/>
  <c r="X670" i="9"/>
  <c r="W670" i="9"/>
  <c r="V670" i="9"/>
  <c r="U670" i="9"/>
  <c r="T670" i="9"/>
  <c r="S670" i="9"/>
  <c r="R670" i="9"/>
  <c r="Q670" i="9"/>
  <c r="P670" i="9"/>
  <c r="O670" i="9"/>
  <c r="N670" i="9"/>
  <c r="M670" i="9"/>
  <c r="AC665" i="9"/>
  <c r="AB665" i="9"/>
  <c r="AA665" i="9"/>
  <c r="Z665" i="9"/>
  <c r="Y665" i="9"/>
  <c r="X665" i="9"/>
  <c r="W665" i="9"/>
  <c r="V665" i="9"/>
  <c r="U665" i="9"/>
  <c r="T665" i="9"/>
  <c r="S665" i="9"/>
  <c r="R665" i="9"/>
  <c r="Q665" i="9"/>
  <c r="P665" i="9"/>
  <c r="O665" i="9"/>
  <c r="N665" i="9"/>
  <c r="M665" i="9"/>
  <c r="M660" i="9"/>
  <c r="AC656" i="9"/>
  <c r="AB656" i="9"/>
  <c r="AA656" i="9"/>
  <c r="Z656" i="9"/>
  <c r="Y656" i="9"/>
  <c r="X656" i="9"/>
  <c r="W656" i="9"/>
  <c r="V656" i="9"/>
  <c r="U656" i="9"/>
  <c r="T656" i="9"/>
  <c r="S656" i="9"/>
  <c r="R656" i="9"/>
  <c r="Q656" i="9"/>
  <c r="P656" i="9"/>
  <c r="O656" i="9"/>
  <c r="N656" i="9"/>
  <c r="M656" i="9"/>
  <c r="AC653" i="9"/>
  <c r="AB653" i="9"/>
  <c r="AA653" i="9"/>
  <c r="Z653" i="9"/>
  <c r="Y653" i="9"/>
  <c r="X653" i="9"/>
  <c r="W653" i="9"/>
  <c r="V653" i="9"/>
  <c r="U653" i="9"/>
  <c r="T653" i="9"/>
  <c r="S653" i="9"/>
  <c r="R653" i="9"/>
  <c r="Q653" i="9"/>
  <c r="P653" i="9"/>
  <c r="O653" i="9"/>
  <c r="N653" i="9"/>
  <c r="M653" i="9"/>
  <c r="AC650" i="9"/>
  <c r="AB650" i="9"/>
  <c r="AA650" i="9"/>
  <c r="Z650" i="9"/>
  <c r="Y650" i="9"/>
  <c r="X650" i="9"/>
  <c r="W650" i="9"/>
  <c r="V650" i="9"/>
  <c r="U650" i="9"/>
  <c r="T650" i="9"/>
  <c r="S650" i="9"/>
  <c r="R650" i="9"/>
  <c r="Q650" i="9"/>
  <c r="P650" i="9"/>
  <c r="O650" i="9"/>
  <c r="N650" i="9"/>
  <c r="M650" i="9"/>
  <c r="AC647" i="9"/>
  <c r="AB647" i="9"/>
  <c r="AA647" i="9"/>
  <c r="Z647" i="9"/>
  <c r="Y647" i="9"/>
  <c r="X647" i="9"/>
  <c r="W647" i="9"/>
  <c r="V647" i="9"/>
  <c r="U647" i="9"/>
  <c r="T647" i="9"/>
  <c r="S647" i="9"/>
  <c r="R647" i="9"/>
  <c r="Q647" i="9"/>
  <c r="P647" i="9"/>
  <c r="O647" i="9"/>
  <c r="N647" i="9"/>
  <c r="M647" i="9"/>
  <c r="AC644" i="9"/>
  <c r="AB644" i="9"/>
  <c r="AA644" i="9"/>
  <c r="Z644" i="9"/>
  <c r="Y644" i="9"/>
  <c r="X644" i="9"/>
  <c r="W644" i="9"/>
  <c r="V644" i="9"/>
  <c r="U644" i="9"/>
  <c r="T644" i="9"/>
  <c r="S644" i="9"/>
  <c r="R644" i="9"/>
  <c r="Q644" i="9"/>
  <c r="P644" i="9"/>
  <c r="O644" i="9"/>
  <c r="N644" i="9"/>
  <c r="M644" i="9"/>
  <c r="AC641" i="9"/>
  <c r="AB641" i="9"/>
  <c r="AA641" i="9"/>
  <c r="Z641" i="9"/>
  <c r="Y641" i="9"/>
  <c r="X641" i="9"/>
  <c r="W641" i="9"/>
  <c r="V641" i="9"/>
  <c r="U641" i="9"/>
  <c r="T641" i="9"/>
  <c r="S641" i="9"/>
  <c r="R641" i="9"/>
  <c r="Q641" i="9"/>
  <c r="P641" i="9"/>
  <c r="O641" i="9"/>
  <c r="N641" i="9"/>
  <c r="M641" i="9"/>
  <c r="AC638" i="9"/>
  <c r="AB638" i="9"/>
  <c r="AA638" i="9"/>
  <c r="Z638" i="9"/>
  <c r="Y638" i="9"/>
  <c r="X638" i="9"/>
  <c r="W638" i="9"/>
  <c r="V638" i="9"/>
  <c r="U638" i="9"/>
  <c r="T638" i="9"/>
  <c r="S638" i="9"/>
  <c r="R638" i="9"/>
  <c r="Q638" i="9"/>
  <c r="P638" i="9"/>
  <c r="O638" i="9"/>
  <c r="N638" i="9"/>
  <c r="M638" i="9"/>
  <c r="AC633" i="9"/>
  <c r="AB633" i="9"/>
  <c r="AA633" i="9"/>
  <c r="Z633" i="9"/>
  <c r="Y633" i="9"/>
  <c r="X633" i="9"/>
  <c r="W633" i="9"/>
  <c r="V633" i="9"/>
  <c r="U633" i="9"/>
  <c r="T633" i="9"/>
  <c r="S633" i="9"/>
  <c r="R633" i="9"/>
  <c r="Q633" i="9"/>
  <c r="P633" i="9"/>
  <c r="O633" i="9"/>
  <c r="N633" i="9"/>
  <c r="M633" i="9"/>
  <c r="AC630" i="9"/>
  <c r="AB630" i="9"/>
  <c r="AA630" i="9"/>
  <c r="Z630" i="9"/>
  <c r="Y630" i="9"/>
  <c r="X630" i="9"/>
  <c r="W630" i="9"/>
  <c r="V630" i="9"/>
  <c r="U630" i="9"/>
  <c r="T630" i="9"/>
  <c r="S630" i="9"/>
  <c r="R630" i="9"/>
  <c r="Q630" i="9"/>
  <c r="P630" i="9"/>
  <c r="O630" i="9"/>
  <c r="N630" i="9"/>
  <c r="M630" i="9"/>
  <c r="AC626" i="9"/>
  <c r="AB626" i="9"/>
  <c r="AA626" i="9"/>
  <c r="Z626" i="9"/>
  <c r="Y626" i="9"/>
  <c r="X626" i="9"/>
  <c r="W626" i="9"/>
  <c r="V626" i="9"/>
  <c r="U626" i="9"/>
  <c r="T626" i="9"/>
  <c r="S626" i="9"/>
  <c r="R626" i="9"/>
  <c r="Q626" i="9"/>
  <c r="P626" i="9"/>
  <c r="O626" i="9"/>
  <c r="N626" i="9"/>
  <c r="M626" i="9"/>
  <c r="AC623" i="9"/>
  <c r="AB623" i="9"/>
  <c r="AA623" i="9"/>
  <c r="Z623" i="9"/>
  <c r="Y623" i="9"/>
  <c r="X623" i="9"/>
  <c r="W623" i="9"/>
  <c r="V623" i="9"/>
  <c r="U623" i="9"/>
  <c r="T623" i="9"/>
  <c r="S623" i="9"/>
  <c r="R623" i="9"/>
  <c r="Q623" i="9"/>
  <c r="P623" i="9"/>
  <c r="O623" i="9"/>
  <c r="N623" i="9"/>
  <c r="M623" i="9"/>
  <c r="AC619" i="9"/>
  <c r="AB619" i="9"/>
  <c r="AA619" i="9"/>
  <c r="Z619" i="9"/>
  <c r="Y619" i="9"/>
  <c r="X619" i="9"/>
  <c r="W619" i="9"/>
  <c r="V619" i="9"/>
  <c r="U619" i="9"/>
  <c r="T619" i="9"/>
  <c r="S619" i="9"/>
  <c r="R619" i="9"/>
  <c r="Q619" i="9"/>
  <c r="P619" i="9"/>
  <c r="O619" i="9"/>
  <c r="N619" i="9"/>
  <c r="M619" i="9"/>
  <c r="AC616" i="9"/>
  <c r="AB616" i="9"/>
  <c r="AA616" i="9"/>
  <c r="Z616" i="9"/>
  <c r="Y616" i="9"/>
  <c r="X616" i="9"/>
  <c r="W616" i="9"/>
  <c r="V616" i="9"/>
  <c r="U616" i="9"/>
  <c r="T616" i="9"/>
  <c r="S616" i="9"/>
  <c r="R616" i="9"/>
  <c r="Q616" i="9"/>
  <c r="P616" i="9"/>
  <c r="O616" i="9"/>
  <c r="N616" i="9"/>
  <c r="M616" i="9"/>
  <c r="AC611" i="9"/>
  <c r="AB611" i="9"/>
  <c r="AA611" i="9"/>
  <c r="Z611" i="9"/>
  <c r="Y611" i="9"/>
  <c r="X611" i="9"/>
  <c r="W611" i="9"/>
  <c r="V611" i="9"/>
  <c r="U611" i="9"/>
  <c r="T611" i="9"/>
  <c r="S611" i="9"/>
  <c r="R611" i="9"/>
  <c r="Q611" i="9"/>
  <c r="P611" i="9"/>
  <c r="O611" i="9"/>
  <c r="N611" i="9"/>
  <c r="M611" i="9"/>
  <c r="AC607" i="9"/>
  <c r="AB607" i="9"/>
  <c r="AA607" i="9"/>
  <c r="Z607" i="9"/>
  <c r="Y607" i="9"/>
  <c r="X607" i="9"/>
  <c r="W607" i="9"/>
  <c r="V607" i="9"/>
  <c r="U607" i="9"/>
  <c r="T607" i="9"/>
  <c r="S607" i="9"/>
  <c r="R607" i="9"/>
  <c r="Q607" i="9"/>
  <c r="P607" i="9"/>
  <c r="O607" i="9"/>
  <c r="N607" i="9"/>
  <c r="M607" i="9"/>
  <c r="AC603" i="9"/>
  <c r="AB603" i="9"/>
  <c r="AA603" i="9"/>
  <c r="Z603" i="9"/>
  <c r="Y603" i="9"/>
  <c r="X603" i="9"/>
  <c r="W603" i="9"/>
  <c r="V603" i="9"/>
  <c r="U603" i="9"/>
  <c r="T603" i="9"/>
  <c r="S603" i="9"/>
  <c r="R603" i="9"/>
  <c r="Q603" i="9"/>
  <c r="P603" i="9"/>
  <c r="O603" i="9"/>
  <c r="N603" i="9"/>
  <c r="M603" i="9"/>
  <c r="AC597" i="9"/>
  <c r="AB597" i="9"/>
  <c r="AA597" i="9"/>
  <c r="Z597" i="9"/>
  <c r="Y597" i="9"/>
  <c r="X597" i="9"/>
  <c r="W597" i="9"/>
  <c r="V597" i="9"/>
  <c r="U597" i="9"/>
  <c r="T597" i="9"/>
  <c r="S597" i="9"/>
  <c r="R597" i="9"/>
  <c r="Q597" i="9"/>
  <c r="P597" i="9"/>
  <c r="O597" i="9"/>
  <c r="N597" i="9"/>
  <c r="M597" i="9"/>
  <c r="AC592" i="9"/>
  <c r="AB592" i="9"/>
  <c r="AA592" i="9"/>
  <c r="Z592" i="9"/>
  <c r="Y592" i="9"/>
  <c r="X592" i="9"/>
  <c r="W592" i="9"/>
  <c r="V592" i="9"/>
  <c r="U592" i="9"/>
  <c r="T592" i="9"/>
  <c r="S592" i="9"/>
  <c r="R592" i="9"/>
  <c r="Q592" i="9"/>
  <c r="P592" i="9"/>
  <c r="O592" i="9"/>
  <c r="N592" i="9"/>
  <c r="M592" i="9"/>
  <c r="AC587" i="9"/>
  <c r="AB587" i="9"/>
  <c r="AA587" i="9"/>
  <c r="Z587" i="9"/>
  <c r="Y587" i="9"/>
  <c r="X587" i="9"/>
  <c r="W587" i="9"/>
  <c r="V587" i="9"/>
  <c r="U587" i="9"/>
  <c r="U742" i="9" s="1"/>
  <c r="T587" i="9"/>
  <c r="S587" i="9"/>
  <c r="S742" i="9" s="1"/>
  <c r="R587" i="9"/>
  <c r="R742" i="9" s="1"/>
  <c r="Q587" i="9"/>
  <c r="Q742" i="9" s="1"/>
  <c r="P587" i="9"/>
  <c r="P742" i="9" s="1"/>
  <c r="O587" i="9"/>
  <c r="O742" i="9" s="1"/>
  <c r="N587" i="9"/>
  <c r="N742" i="9" s="1"/>
  <c r="M587" i="9"/>
  <c r="M742" i="9" s="1"/>
  <c r="M582" i="9"/>
  <c r="AC578" i="9"/>
  <c r="AB578" i="9"/>
  <c r="AA578" i="9"/>
  <c r="Z578" i="9"/>
  <c r="Y578" i="9"/>
  <c r="X578" i="9"/>
  <c r="W578" i="9"/>
  <c r="V578" i="9"/>
  <c r="U578" i="9"/>
  <c r="T578" i="9"/>
  <c r="S578" i="9"/>
  <c r="R578" i="9"/>
  <c r="Q578" i="9"/>
  <c r="P578" i="9"/>
  <c r="O578" i="9"/>
  <c r="N578" i="9"/>
  <c r="M578" i="9"/>
  <c r="AC575" i="9"/>
  <c r="AB575" i="9"/>
  <c r="AA575" i="9"/>
  <c r="Z575" i="9"/>
  <c r="Y575" i="9"/>
  <c r="X575" i="9"/>
  <c r="W575" i="9"/>
  <c r="V575" i="9"/>
  <c r="U575" i="9"/>
  <c r="T575" i="9"/>
  <c r="S575" i="9"/>
  <c r="R575" i="9"/>
  <c r="Q575" i="9"/>
  <c r="P575" i="9"/>
  <c r="O575" i="9"/>
  <c r="N575" i="9"/>
  <c r="M575" i="9"/>
  <c r="AC572" i="9"/>
  <c r="AB572" i="9"/>
  <c r="AA572" i="9"/>
  <c r="Z572" i="9"/>
  <c r="Y572" i="9"/>
  <c r="X572" i="9"/>
  <c r="W572" i="9"/>
  <c r="V572" i="9"/>
  <c r="U572" i="9"/>
  <c r="T572" i="9"/>
  <c r="S572" i="9"/>
  <c r="R572" i="9"/>
  <c r="Q572" i="9"/>
  <c r="P572" i="9"/>
  <c r="O572" i="9"/>
  <c r="N572" i="9"/>
  <c r="M572" i="9"/>
  <c r="AC569" i="9"/>
  <c r="AB569" i="9"/>
  <c r="AA569" i="9"/>
  <c r="Z569" i="9"/>
  <c r="Y569" i="9"/>
  <c r="X569" i="9"/>
  <c r="W569" i="9"/>
  <c r="V569" i="9"/>
  <c r="U569" i="9"/>
  <c r="T569" i="9"/>
  <c r="S569" i="9"/>
  <c r="R569" i="9"/>
  <c r="Q569" i="9"/>
  <c r="P569" i="9"/>
  <c r="O569" i="9"/>
  <c r="N569" i="9"/>
  <c r="M569" i="9"/>
  <c r="AC566" i="9"/>
  <c r="AB566" i="9"/>
  <c r="AA566" i="9"/>
  <c r="Z566" i="9"/>
  <c r="Y566" i="9"/>
  <c r="X566" i="9"/>
  <c r="W566" i="9"/>
  <c r="V566" i="9"/>
  <c r="U566" i="9"/>
  <c r="T566" i="9"/>
  <c r="S566" i="9"/>
  <c r="R566" i="9"/>
  <c r="Q566" i="9"/>
  <c r="P566" i="9"/>
  <c r="O566" i="9"/>
  <c r="N566" i="9"/>
  <c r="M566" i="9"/>
  <c r="AC563" i="9"/>
  <c r="AB563" i="9"/>
  <c r="AA563" i="9"/>
  <c r="Z563" i="9"/>
  <c r="Y563" i="9"/>
  <c r="X563" i="9"/>
  <c r="W563" i="9"/>
  <c r="V563" i="9"/>
  <c r="U563" i="9"/>
  <c r="T563" i="9"/>
  <c r="S563" i="9"/>
  <c r="R563" i="9"/>
  <c r="Q563" i="9"/>
  <c r="P563" i="9"/>
  <c r="O563" i="9"/>
  <c r="N563" i="9"/>
  <c r="M563" i="9"/>
  <c r="AC560" i="9"/>
  <c r="AB560" i="9"/>
  <c r="AA560" i="9"/>
  <c r="Z560" i="9"/>
  <c r="Y560" i="9"/>
  <c r="X560" i="9"/>
  <c r="W560" i="9"/>
  <c r="V560" i="9"/>
  <c r="U560" i="9"/>
  <c r="T560" i="9"/>
  <c r="S560" i="9"/>
  <c r="R560" i="9"/>
  <c r="Q560" i="9"/>
  <c r="P560" i="9"/>
  <c r="O560" i="9"/>
  <c r="N560" i="9"/>
  <c r="M560" i="9"/>
  <c r="AC555" i="9"/>
  <c r="AB555" i="9"/>
  <c r="AA555" i="9"/>
  <c r="Z555" i="9"/>
  <c r="Y555" i="9"/>
  <c r="X555" i="9"/>
  <c r="W555" i="9"/>
  <c r="V555" i="9"/>
  <c r="U555" i="9"/>
  <c r="T555" i="9"/>
  <c r="S555" i="9"/>
  <c r="R555" i="9"/>
  <c r="Q555" i="9"/>
  <c r="P555" i="9"/>
  <c r="O555" i="9"/>
  <c r="N555" i="9"/>
  <c r="M555" i="9"/>
  <c r="AC552" i="9"/>
  <c r="AB552" i="9"/>
  <c r="AA552" i="9"/>
  <c r="Z552" i="9"/>
  <c r="Y552" i="9"/>
  <c r="X552" i="9"/>
  <c r="W552" i="9"/>
  <c r="V552" i="9"/>
  <c r="U552" i="9"/>
  <c r="T552" i="9"/>
  <c r="S552" i="9"/>
  <c r="R552" i="9"/>
  <c r="Q552" i="9"/>
  <c r="P552" i="9"/>
  <c r="O552" i="9"/>
  <c r="N552" i="9"/>
  <c r="M552" i="9"/>
  <c r="AC548" i="9"/>
  <c r="AB548" i="9"/>
  <c r="AA548" i="9"/>
  <c r="Z548" i="9"/>
  <c r="Y548" i="9"/>
  <c r="X548" i="9"/>
  <c r="W548" i="9"/>
  <c r="V548" i="9"/>
  <c r="U548" i="9"/>
  <c r="T548" i="9"/>
  <c r="S548" i="9"/>
  <c r="R548" i="9"/>
  <c r="Q548" i="9"/>
  <c r="P548" i="9"/>
  <c r="O548" i="9"/>
  <c r="N548" i="9"/>
  <c r="M548" i="9"/>
  <c r="AC545" i="9"/>
  <c r="AB545" i="9"/>
  <c r="AA545" i="9"/>
  <c r="Z545" i="9"/>
  <c r="Y545" i="9"/>
  <c r="X545" i="9"/>
  <c r="W545" i="9"/>
  <c r="V545" i="9"/>
  <c r="U545" i="9"/>
  <c r="T545" i="9"/>
  <c r="S545" i="9"/>
  <c r="R545" i="9"/>
  <c r="Q545" i="9"/>
  <c r="P545" i="9"/>
  <c r="O545" i="9"/>
  <c r="N545" i="9"/>
  <c r="M545" i="9"/>
  <c r="AC541" i="9"/>
  <c r="AB541" i="9"/>
  <c r="AA541" i="9"/>
  <c r="Z541" i="9"/>
  <c r="Y541" i="9"/>
  <c r="X541" i="9"/>
  <c r="W541" i="9"/>
  <c r="V541" i="9"/>
  <c r="U541" i="9"/>
  <c r="T541" i="9"/>
  <c r="S541" i="9"/>
  <c r="R541" i="9"/>
  <c r="Q541" i="9"/>
  <c r="P541" i="9"/>
  <c r="O541" i="9"/>
  <c r="N541" i="9"/>
  <c r="M541" i="9"/>
  <c r="AC538" i="9"/>
  <c r="AB538" i="9"/>
  <c r="AA538" i="9"/>
  <c r="Z538" i="9"/>
  <c r="Y538" i="9"/>
  <c r="X538" i="9"/>
  <c r="W538" i="9"/>
  <c r="V538" i="9"/>
  <c r="U538" i="9"/>
  <c r="T538" i="9"/>
  <c r="S538" i="9"/>
  <c r="R538" i="9"/>
  <c r="Q538" i="9"/>
  <c r="P538" i="9"/>
  <c r="O538" i="9"/>
  <c r="N538" i="9"/>
  <c r="M538" i="9"/>
  <c r="AC533" i="9"/>
  <c r="AB533" i="9"/>
  <c r="AA533" i="9"/>
  <c r="Z533" i="9"/>
  <c r="Y533" i="9"/>
  <c r="X533" i="9"/>
  <c r="W533" i="9"/>
  <c r="V533" i="9"/>
  <c r="U533" i="9"/>
  <c r="T533" i="9"/>
  <c r="S533" i="9"/>
  <c r="R533" i="9"/>
  <c r="Q533" i="9"/>
  <c r="P533" i="9"/>
  <c r="O533" i="9"/>
  <c r="N533" i="9"/>
  <c r="M533" i="9"/>
  <c r="AC529" i="9"/>
  <c r="AB529" i="9"/>
  <c r="AA529" i="9"/>
  <c r="Z529" i="9"/>
  <c r="Y529" i="9"/>
  <c r="X529" i="9"/>
  <c r="W529" i="9"/>
  <c r="V529" i="9"/>
  <c r="U529" i="9"/>
  <c r="T529" i="9"/>
  <c r="S529" i="9"/>
  <c r="R529" i="9"/>
  <c r="Q529" i="9"/>
  <c r="P529" i="9"/>
  <c r="O529" i="9"/>
  <c r="N529" i="9"/>
  <c r="M529" i="9"/>
  <c r="AC525" i="9"/>
  <c r="AB525" i="9"/>
  <c r="AA525" i="9"/>
  <c r="Z525" i="9"/>
  <c r="Y525" i="9"/>
  <c r="X525" i="9"/>
  <c r="W525" i="9"/>
  <c r="V525" i="9"/>
  <c r="U525" i="9"/>
  <c r="T525" i="9"/>
  <c r="S525" i="9"/>
  <c r="R525" i="9"/>
  <c r="Q525" i="9"/>
  <c r="P525" i="9"/>
  <c r="O525" i="9"/>
  <c r="N525" i="9"/>
  <c r="M525" i="9"/>
  <c r="AC519" i="9"/>
  <c r="AB519" i="9"/>
  <c r="AA519" i="9"/>
  <c r="Z519" i="9"/>
  <c r="Y519" i="9"/>
  <c r="X519" i="9"/>
  <c r="W519" i="9"/>
  <c r="V519" i="9"/>
  <c r="U519" i="9"/>
  <c r="T519" i="9"/>
  <c r="S519" i="9"/>
  <c r="R519" i="9"/>
  <c r="Q519" i="9"/>
  <c r="P519" i="9"/>
  <c r="O519" i="9"/>
  <c r="N519" i="9"/>
  <c r="M519" i="9"/>
  <c r="AC514" i="9"/>
  <c r="AB514" i="9"/>
  <c r="AA514" i="9"/>
  <c r="Z514" i="9"/>
  <c r="Y514" i="9"/>
  <c r="X514" i="9"/>
  <c r="W514" i="9"/>
  <c r="V514" i="9"/>
  <c r="U514" i="9"/>
  <c r="T514" i="9"/>
  <c r="S514" i="9"/>
  <c r="R514" i="9"/>
  <c r="Q514" i="9"/>
  <c r="P514" i="9"/>
  <c r="O514" i="9"/>
  <c r="N514" i="9"/>
  <c r="M514" i="9"/>
  <c r="AC509" i="9"/>
  <c r="AB509" i="9"/>
  <c r="AA509" i="9"/>
  <c r="Z509" i="9"/>
  <c r="Y509" i="9"/>
  <c r="X509" i="9"/>
  <c r="W509" i="9"/>
  <c r="V509" i="9"/>
  <c r="U509" i="9"/>
  <c r="T509" i="9"/>
  <c r="S509" i="9"/>
  <c r="R509" i="9"/>
  <c r="Q509" i="9"/>
  <c r="P509" i="9"/>
  <c r="O509" i="9"/>
  <c r="N509" i="9"/>
  <c r="M509" i="9"/>
  <c r="M497" i="9"/>
  <c r="M493" i="9"/>
  <c r="AC489" i="9"/>
  <c r="AB489" i="9"/>
  <c r="AA489" i="9"/>
  <c r="Z489" i="9"/>
  <c r="Y489" i="9"/>
  <c r="X489" i="9"/>
  <c r="W489" i="9"/>
  <c r="V489" i="9"/>
  <c r="U489" i="9"/>
  <c r="T489" i="9"/>
  <c r="S489" i="9"/>
  <c r="R489" i="9"/>
  <c r="Q489" i="9"/>
  <c r="P489" i="9"/>
  <c r="O489" i="9"/>
  <c r="N489" i="9"/>
  <c r="M489" i="9"/>
  <c r="AC486" i="9"/>
  <c r="AB486" i="9"/>
  <c r="AA486" i="9"/>
  <c r="Z486" i="9"/>
  <c r="Y486" i="9"/>
  <c r="X486" i="9"/>
  <c r="W486" i="9"/>
  <c r="V486" i="9"/>
  <c r="U486" i="9"/>
  <c r="T486" i="9"/>
  <c r="S486" i="9"/>
  <c r="R486" i="9"/>
  <c r="Q486" i="9"/>
  <c r="P486" i="9"/>
  <c r="O486" i="9"/>
  <c r="N486" i="9"/>
  <c r="M486" i="9"/>
  <c r="AC482" i="9"/>
  <c r="AB482" i="9"/>
  <c r="AA482" i="9"/>
  <c r="Z482" i="9"/>
  <c r="Y482" i="9"/>
  <c r="X482" i="9"/>
  <c r="W482" i="9"/>
  <c r="V482" i="9"/>
  <c r="U482" i="9"/>
  <c r="T482" i="9"/>
  <c r="S482" i="9"/>
  <c r="R482" i="9"/>
  <c r="Q482" i="9"/>
  <c r="P482" i="9"/>
  <c r="O482" i="9"/>
  <c r="N482" i="9"/>
  <c r="M482" i="9"/>
  <c r="AC478" i="9"/>
  <c r="AB478" i="9"/>
  <c r="AA478" i="9"/>
  <c r="Z478" i="9"/>
  <c r="Y478" i="9"/>
  <c r="X478" i="9"/>
  <c r="W478" i="9"/>
  <c r="V478" i="9"/>
  <c r="U478" i="9"/>
  <c r="T478" i="9"/>
  <c r="S478" i="9"/>
  <c r="R478" i="9"/>
  <c r="Q478" i="9"/>
  <c r="P478" i="9"/>
  <c r="O478" i="9"/>
  <c r="N478" i="9"/>
  <c r="M478" i="9"/>
  <c r="AC475" i="9"/>
  <c r="AB475" i="9"/>
  <c r="AA475" i="9"/>
  <c r="Z475" i="9"/>
  <c r="Y475" i="9"/>
  <c r="X475" i="9"/>
  <c r="W475" i="9"/>
  <c r="V475" i="9"/>
  <c r="U475" i="9"/>
  <c r="T475" i="9"/>
  <c r="S475" i="9"/>
  <c r="R475" i="9"/>
  <c r="Q475" i="9"/>
  <c r="P475" i="9"/>
  <c r="O475" i="9"/>
  <c r="N475" i="9"/>
  <c r="M475" i="9"/>
  <c r="AC472" i="9"/>
  <c r="AB472" i="9"/>
  <c r="AA472" i="9"/>
  <c r="Z472" i="9"/>
  <c r="Y472" i="9"/>
  <c r="X472" i="9"/>
  <c r="W472" i="9"/>
  <c r="V472" i="9"/>
  <c r="U472" i="9"/>
  <c r="T472" i="9"/>
  <c r="S472" i="9"/>
  <c r="R472" i="9"/>
  <c r="Q472" i="9"/>
  <c r="P472" i="9"/>
  <c r="O472" i="9"/>
  <c r="N472" i="9"/>
  <c r="M472" i="9"/>
  <c r="AC469" i="9"/>
  <c r="AB469" i="9"/>
  <c r="AA469" i="9"/>
  <c r="Z469" i="9"/>
  <c r="Y469" i="9"/>
  <c r="X469" i="9"/>
  <c r="W469" i="9"/>
  <c r="V469" i="9"/>
  <c r="U469" i="9"/>
  <c r="T469" i="9"/>
  <c r="S469" i="9"/>
  <c r="R469" i="9"/>
  <c r="Q469" i="9"/>
  <c r="P469" i="9"/>
  <c r="O469" i="9"/>
  <c r="N469" i="9"/>
  <c r="M469" i="9"/>
  <c r="AC466" i="9"/>
  <c r="AB466" i="9"/>
  <c r="AA466" i="9"/>
  <c r="Z466" i="9"/>
  <c r="Y466" i="9"/>
  <c r="X466" i="9"/>
  <c r="W466" i="9"/>
  <c r="V466" i="9"/>
  <c r="U466" i="9"/>
  <c r="T466" i="9"/>
  <c r="S466" i="9"/>
  <c r="R466" i="9"/>
  <c r="Q466" i="9"/>
  <c r="P466" i="9"/>
  <c r="O466" i="9"/>
  <c r="N466" i="9"/>
  <c r="M466" i="9"/>
  <c r="AC463" i="9"/>
  <c r="AB463" i="9"/>
  <c r="AA463" i="9"/>
  <c r="Z463" i="9"/>
  <c r="Y463" i="9"/>
  <c r="X463" i="9"/>
  <c r="W463" i="9"/>
  <c r="V463" i="9"/>
  <c r="U463" i="9"/>
  <c r="T463" i="9"/>
  <c r="S463" i="9"/>
  <c r="R463" i="9"/>
  <c r="Q463" i="9"/>
  <c r="P463" i="9"/>
  <c r="O463" i="9"/>
  <c r="N463" i="9"/>
  <c r="M463" i="9"/>
  <c r="AC460" i="9"/>
  <c r="AB460" i="9"/>
  <c r="AA460" i="9"/>
  <c r="Z460" i="9"/>
  <c r="Y460" i="9"/>
  <c r="X460" i="9"/>
  <c r="W460" i="9"/>
  <c r="V460" i="9"/>
  <c r="U460" i="9"/>
  <c r="T460" i="9"/>
  <c r="S460" i="9"/>
  <c r="R460" i="9"/>
  <c r="Q460" i="9"/>
  <c r="P460" i="9"/>
  <c r="O460" i="9"/>
  <c r="N460" i="9"/>
  <c r="M460" i="9"/>
  <c r="AC455" i="9"/>
  <c r="AB455" i="9"/>
  <c r="AA455" i="9"/>
  <c r="Z455" i="9"/>
  <c r="Y455" i="9"/>
  <c r="X455" i="9"/>
  <c r="W455" i="9"/>
  <c r="V455" i="9"/>
  <c r="U455" i="9"/>
  <c r="T455" i="9"/>
  <c r="S455" i="9"/>
  <c r="R455" i="9"/>
  <c r="Q455" i="9"/>
  <c r="P455" i="9"/>
  <c r="O455" i="9"/>
  <c r="N455" i="9"/>
  <c r="M455" i="9"/>
  <c r="AC452" i="9"/>
  <c r="AB452" i="9"/>
  <c r="AA452" i="9"/>
  <c r="Z452" i="9"/>
  <c r="Y452" i="9"/>
  <c r="X452" i="9"/>
  <c r="W452" i="9"/>
  <c r="V452" i="9"/>
  <c r="U452" i="9"/>
  <c r="T452" i="9"/>
  <c r="S452" i="9"/>
  <c r="R452" i="9"/>
  <c r="Q452" i="9"/>
  <c r="P452" i="9"/>
  <c r="O452" i="9"/>
  <c r="N452" i="9"/>
  <c r="M452" i="9"/>
  <c r="AC448" i="9"/>
  <c r="AB448" i="9"/>
  <c r="AA448" i="9"/>
  <c r="Z448" i="9"/>
  <c r="Y448" i="9"/>
  <c r="X448" i="9"/>
  <c r="W448" i="9"/>
  <c r="V448" i="9"/>
  <c r="U448" i="9"/>
  <c r="T448" i="9"/>
  <c r="S448" i="9"/>
  <c r="R448" i="9"/>
  <c r="Q448" i="9"/>
  <c r="P448" i="9"/>
  <c r="O448" i="9"/>
  <c r="N448" i="9"/>
  <c r="M448" i="9"/>
  <c r="AC445" i="9"/>
  <c r="AB445" i="9"/>
  <c r="AA445" i="9"/>
  <c r="Z445" i="9"/>
  <c r="Y445" i="9"/>
  <c r="X445" i="9"/>
  <c r="W445" i="9"/>
  <c r="V445" i="9"/>
  <c r="U445" i="9"/>
  <c r="T445" i="9"/>
  <c r="S445" i="9"/>
  <c r="R445" i="9"/>
  <c r="Q445" i="9"/>
  <c r="P445" i="9"/>
  <c r="O445" i="9"/>
  <c r="N445" i="9"/>
  <c r="M445" i="9"/>
  <c r="AC441" i="9"/>
  <c r="AB441" i="9"/>
  <c r="AA441" i="9"/>
  <c r="Z441" i="9"/>
  <c r="Y441" i="9"/>
  <c r="X441" i="9"/>
  <c r="W441" i="9"/>
  <c r="V441" i="9"/>
  <c r="U441" i="9"/>
  <c r="T441" i="9"/>
  <c r="S441" i="9"/>
  <c r="R441" i="9"/>
  <c r="Q441" i="9"/>
  <c r="P441" i="9"/>
  <c r="O441" i="9"/>
  <c r="N441" i="9"/>
  <c r="M441" i="9"/>
  <c r="AC438" i="9"/>
  <c r="AB438" i="9"/>
  <c r="AA438" i="9"/>
  <c r="Z438" i="9"/>
  <c r="Y438" i="9"/>
  <c r="X438" i="9"/>
  <c r="W438" i="9"/>
  <c r="V438" i="9"/>
  <c r="U438" i="9"/>
  <c r="T438" i="9"/>
  <c r="S438" i="9"/>
  <c r="R438" i="9"/>
  <c r="Q438" i="9"/>
  <c r="P438" i="9"/>
  <c r="O438" i="9"/>
  <c r="N438" i="9"/>
  <c r="M438" i="9"/>
  <c r="AC433" i="9"/>
  <c r="AB433" i="9"/>
  <c r="AA433" i="9"/>
  <c r="Z433" i="9"/>
  <c r="Y433" i="9"/>
  <c r="X433" i="9"/>
  <c r="W433" i="9"/>
  <c r="V433" i="9"/>
  <c r="U433" i="9"/>
  <c r="T433" i="9"/>
  <c r="S433" i="9"/>
  <c r="R433" i="9"/>
  <c r="Q433" i="9"/>
  <c r="P433" i="9"/>
  <c r="O433" i="9"/>
  <c r="N433" i="9"/>
  <c r="M433" i="9"/>
  <c r="AC429" i="9"/>
  <c r="AB429" i="9"/>
  <c r="AA429" i="9"/>
  <c r="Z429" i="9"/>
  <c r="Y429" i="9"/>
  <c r="X429" i="9"/>
  <c r="W429" i="9"/>
  <c r="V429" i="9"/>
  <c r="U429" i="9"/>
  <c r="T429" i="9"/>
  <c r="S429" i="9"/>
  <c r="R429" i="9"/>
  <c r="Q429" i="9"/>
  <c r="P429" i="9"/>
  <c r="O429" i="9"/>
  <c r="N429" i="9"/>
  <c r="M429" i="9"/>
  <c r="AC425" i="9"/>
  <c r="AB425" i="9"/>
  <c r="AA425" i="9"/>
  <c r="Z425" i="9"/>
  <c r="Y425" i="9"/>
  <c r="X425" i="9"/>
  <c r="W425" i="9"/>
  <c r="V425" i="9"/>
  <c r="U425" i="9"/>
  <c r="T425" i="9"/>
  <c r="S425" i="9"/>
  <c r="R425" i="9"/>
  <c r="Q425" i="9"/>
  <c r="P425" i="9"/>
  <c r="O425" i="9"/>
  <c r="N425" i="9"/>
  <c r="M425" i="9"/>
  <c r="AC419" i="9"/>
  <c r="AB419" i="9"/>
  <c r="AA419" i="9"/>
  <c r="Z419" i="9"/>
  <c r="Y419" i="9"/>
  <c r="X419" i="9"/>
  <c r="W419" i="9"/>
  <c r="V419" i="9"/>
  <c r="U419" i="9"/>
  <c r="T419" i="9"/>
  <c r="S419" i="9"/>
  <c r="R419" i="9"/>
  <c r="Q419" i="9"/>
  <c r="P419" i="9"/>
  <c r="O419" i="9"/>
  <c r="N419" i="9"/>
  <c r="M419" i="9"/>
  <c r="AC414" i="9"/>
  <c r="AB414" i="9"/>
  <c r="AA414" i="9"/>
  <c r="Z414" i="9"/>
  <c r="Y414" i="9"/>
  <c r="X414" i="9"/>
  <c r="W414" i="9"/>
  <c r="V414" i="9"/>
  <c r="U414" i="9"/>
  <c r="T414" i="9"/>
  <c r="S414" i="9"/>
  <c r="R414" i="9"/>
  <c r="Q414" i="9"/>
  <c r="P414" i="9"/>
  <c r="O414" i="9"/>
  <c r="N414" i="9"/>
  <c r="M414" i="9"/>
  <c r="AC409" i="9"/>
  <c r="AB409" i="9"/>
  <c r="AA409" i="9"/>
  <c r="Z409" i="9"/>
  <c r="Y409" i="9"/>
  <c r="X409" i="9"/>
  <c r="W409" i="9"/>
  <c r="V409" i="9"/>
  <c r="U409" i="9"/>
  <c r="T409" i="9"/>
  <c r="S409" i="9"/>
  <c r="R409" i="9"/>
  <c r="Q409" i="9"/>
  <c r="P409" i="9"/>
  <c r="O409" i="9"/>
  <c r="N409" i="9"/>
  <c r="M409" i="9"/>
  <c r="AC404" i="9"/>
  <c r="AB404" i="9"/>
  <c r="AA404" i="9"/>
  <c r="Z404" i="9"/>
  <c r="Y404" i="9"/>
  <c r="X404" i="9"/>
  <c r="W404" i="9"/>
  <c r="V404" i="9"/>
  <c r="U404" i="9"/>
  <c r="T404" i="9"/>
  <c r="S404" i="9"/>
  <c r="R404" i="9"/>
  <c r="Q404" i="9"/>
  <c r="P404" i="9"/>
  <c r="O404" i="9"/>
  <c r="N404" i="9"/>
  <c r="M404" i="9"/>
  <c r="AC400" i="9"/>
  <c r="AB400" i="9"/>
  <c r="AA400" i="9"/>
  <c r="Z400" i="9"/>
  <c r="Y400" i="9"/>
  <c r="X400" i="9"/>
  <c r="W400" i="9"/>
  <c r="V400" i="9"/>
  <c r="U400" i="9"/>
  <c r="T400" i="9"/>
  <c r="S400" i="9"/>
  <c r="R400" i="9"/>
  <c r="Q400" i="9"/>
  <c r="P400" i="9"/>
  <c r="O400" i="9"/>
  <c r="N400" i="9"/>
  <c r="M400" i="9"/>
  <c r="AC397" i="9"/>
  <c r="AB397" i="9"/>
  <c r="AA397" i="9"/>
  <c r="Z397" i="9"/>
  <c r="Y397" i="9"/>
  <c r="X397" i="9"/>
  <c r="W397" i="9"/>
  <c r="V397" i="9"/>
  <c r="U397" i="9"/>
  <c r="T397" i="9"/>
  <c r="S397" i="9"/>
  <c r="R397" i="9"/>
  <c r="Q397" i="9"/>
  <c r="P397" i="9"/>
  <c r="O397" i="9"/>
  <c r="N397" i="9"/>
  <c r="M397" i="9"/>
  <c r="AC394" i="9"/>
  <c r="AB394" i="9"/>
  <c r="AA394" i="9"/>
  <c r="Z394" i="9"/>
  <c r="Y394" i="9"/>
  <c r="X394" i="9"/>
  <c r="W394" i="9"/>
  <c r="V394" i="9"/>
  <c r="U394" i="9"/>
  <c r="T394" i="9"/>
  <c r="S394" i="9"/>
  <c r="R394" i="9"/>
  <c r="Q394" i="9"/>
  <c r="P394" i="9"/>
  <c r="O394" i="9"/>
  <c r="N394" i="9"/>
  <c r="M394" i="9"/>
  <c r="AC391" i="9"/>
  <c r="AB391" i="9"/>
  <c r="AA391" i="9"/>
  <c r="Z391" i="9"/>
  <c r="Y391" i="9"/>
  <c r="X391" i="9"/>
  <c r="W391" i="9"/>
  <c r="V391" i="9"/>
  <c r="U391" i="9"/>
  <c r="T391" i="9"/>
  <c r="S391" i="9"/>
  <c r="R391" i="9"/>
  <c r="Q391" i="9"/>
  <c r="P391" i="9"/>
  <c r="O391" i="9"/>
  <c r="N391" i="9"/>
  <c r="M391" i="9"/>
  <c r="AC388" i="9"/>
  <c r="AB388" i="9"/>
  <c r="AA388" i="9"/>
  <c r="Z388" i="9"/>
  <c r="Y388" i="9"/>
  <c r="X388" i="9"/>
  <c r="W388" i="9"/>
  <c r="V388" i="9"/>
  <c r="U388" i="9"/>
  <c r="T388" i="9"/>
  <c r="S388" i="9"/>
  <c r="R388" i="9"/>
  <c r="Q388" i="9"/>
  <c r="P388" i="9"/>
  <c r="O388" i="9"/>
  <c r="N388" i="9"/>
  <c r="M388" i="9"/>
  <c r="AC385" i="9"/>
  <c r="AB385" i="9"/>
  <c r="AA385" i="9"/>
  <c r="Z385" i="9"/>
  <c r="Y385" i="9"/>
  <c r="X385" i="9"/>
  <c r="W385" i="9"/>
  <c r="V385" i="9"/>
  <c r="U385" i="9"/>
  <c r="T385" i="9"/>
  <c r="S385" i="9"/>
  <c r="R385" i="9"/>
  <c r="Q385" i="9"/>
  <c r="P385" i="9"/>
  <c r="O385" i="9"/>
  <c r="N385" i="9"/>
  <c r="M385" i="9"/>
  <c r="AC382" i="9"/>
  <c r="AB382" i="9"/>
  <c r="AA382" i="9"/>
  <c r="Z382" i="9"/>
  <c r="Y382" i="9"/>
  <c r="X382" i="9"/>
  <c r="W382" i="9"/>
  <c r="V382" i="9"/>
  <c r="U382" i="9"/>
  <c r="T382" i="9"/>
  <c r="S382" i="9"/>
  <c r="R382" i="9"/>
  <c r="Q382" i="9"/>
  <c r="P382" i="9"/>
  <c r="O382" i="9"/>
  <c r="N382" i="9"/>
  <c r="M382" i="9"/>
  <c r="AC377" i="9"/>
  <c r="AB377" i="9"/>
  <c r="AA377" i="9"/>
  <c r="Z377" i="9"/>
  <c r="Y377" i="9"/>
  <c r="X377" i="9"/>
  <c r="W377" i="9"/>
  <c r="V377" i="9"/>
  <c r="U377" i="9"/>
  <c r="T377" i="9"/>
  <c r="S377" i="9"/>
  <c r="R377" i="9"/>
  <c r="Q377" i="9"/>
  <c r="P377" i="9"/>
  <c r="O377" i="9"/>
  <c r="N377" i="9"/>
  <c r="M377" i="9"/>
  <c r="AC374" i="9"/>
  <c r="AB374" i="9"/>
  <c r="AA374" i="9"/>
  <c r="Z374" i="9"/>
  <c r="Y374" i="9"/>
  <c r="X374" i="9"/>
  <c r="W374" i="9"/>
  <c r="V374" i="9"/>
  <c r="U374" i="9"/>
  <c r="T374" i="9"/>
  <c r="S374" i="9"/>
  <c r="R374" i="9"/>
  <c r="Q374" i="9"/>
  <c r="P374" i="9"/>
  <c r="O374" i="9"/>
  <c r="N374" i="9"/>
  <c r="M374" i="9"/>
  <c r="AC370" i="9"/>
  <c r="AB370" i="9"/>
  <c r="AA370" i="9"/>
  <c r="Z370" i="9"/>
  <c r="Y370" i="9"/>
  <c r="X370" i="9"/>
  <c r="W370" i="9"/>
  <c r="V370" i="9"/>
  <c r="U370" i="9"/>
  <c r="T370" i="9"/>
  <c r="S370" i="9"/>
  <c r="R370" i="9"/>
  <c r="Q370" i="9"/>
  <c r="P370" i="9"/>
  <c r="O370" i="9"/>
  <c r="N370" i="9"/>
  <c r="M370" i="9"/>
  <c r="AC367" i="9"/>
  <c r="AB367" i="9"/>
  <c r="AA367" i="9"/>
  <c r="Z367" i="9"/>
  <c r="Y367" i="9"/>
  <c r="X367" i="9"/>
  <c r="W367" i="9"/>
  <c r="V367" i="9"/>
  <c r="U367" i="9"/>
  <c r="T367" i="9"/>
  <c r="S367" i="9"/>
  <c r="R367" i="9"/>
  <c r="Q367" i="9"/>
  <c r="P367" i="9"/>
  <c r="O367" i="9"/>
  <c r="N367" i="9"/>
  <c r="M367" i="9"/>
  <c r="AC363" i="9"/>
  <c r="AB363" i="9"/>
  <c r="AA363" i="9"/>
  <c r="Z363" i="9"/>
  <c r="Y363" i="9"/>
  <c r="X363" i="9"/>
  <c r="W363" i="9"/>
  <c r="V363" i="9"/>
  <c r="U363" i="9"/>
  <c r="T363" i="9"/>
  <c r="S363" i="9"/>
  <c r="R363" i="9"/>
  <c r="Q363" i="9"/>
  <c r="P363" i="9"/>
  <c r="O363" i="9"/>
  <c r="N363" i="9"/>
  <c r="M363" i="9"/>
  <c r="AC360" i="9"/>
  <c r="AB360" i="9"/>
  <c r="AA360" i="9"/>
  <c r="Z360" i="9"/>
  <c r="Y360" i="9"/>
  <c r="X360" i="9"/>
  <c r="W360" i="9"/>
  <c r="V360" i="9"/>
  <c r="U360" i="9"/>
  <c r="T360" i="9"/>
  <c r="S360" i="9"/>
  <c r="R360" i="9"/>
  <c r="Q360" i="9"/>
  <c r="P360" i="9"/>
  <c r="O360" i="9"/>
  <c r="N360" i="9"/>
  <c r="M360" i="9"/>
  <c r="AC355" i="9"/>
  <c r="AB355" i="9"/>
  <c r="AA355" i="9"/>
  <c r="Z355" i="9"/>
  <c r="Y355" i="9"/>
  <c r="X355" i="9"/>
  <c r="W355" i="9"/>
  <c r="V355" i="9"/>
  <c r="U355" i="9"/>
  <c r="T355" i="9"/>
  <c r="S355" i="9"/>
  <c r="R355" i="9"/>
  <c r="Q355" i="9"/>
  <c r="P355" i="9"/>
  <c r="O355" i="9"/>
  <c r="N355" i="9"/>
  <c r="M355" i="9"/>
  <c r="AC351" i="9"/>
  <c r="AB351" i="9"/>
  <c r="AA351" i="9"/>
  <c r="Z351" i="9"/>
  <c r="Y351" i="9"/>
  <c r="X351" i="9"/>
  <c r="W351" i="9"/>
  <c r="V351" i="9"/>
  <c r="U351" i="9"/>
  <c r="T351" i="9"/>
  <c r="S351" i="9"/>
  <c r="R351" i="9"/>
  <c r="Q351" i="9"/>
  <c r="P351" i="9"/>
  <c r="O351" i="9"/>
  <c r="N351" i="9"/>
  <c r="M351" i="9"/>
  <c r="AC347" i="9"/>
  <c r="AB347" i="9"/>
  <c r="AA347" i="9"/>
  <c r="Z347" i="9"/>
  <c r="Y347" i="9"/>
  <c r="X347" i="9"/>
  <c r="W347" i="9"/>
  <c r="V347" i="9"/>
  <c r="U347" i="9"/>
  <c r="T347" i="9"/>
  <c r="S347" i="9"/>
  <c r="R347" i="9"/>
  <c r="Q347" i="9"/>
  <c r="P347" i="9"/>
  <c r="O347" i="9"/>
  <c r="N347" i="9"/>
  <c r="M347" i="9"/>
  <c r="AC341" i="9"/>
  <c r="AB341" i="9"/>
  <c r="AA341" i="9"/>
  <c r="Z341" i="9"/>
  <c r="Y341" i="9"/>
  <c r="X341" i="9"/>
  <c r="W341" i="9"/>
  <c r="V341" i="9"/>
  <c r="U341" i="9"/>
  <c r="T341" i="9"/>
  <c r="S341" i="9"/>
  <c r="R341" i="9"/>
  <c r="Q341" i="9"/>
  <c r="P341" i="9"/>
  <c r="O341" i="9"/>
  <c r="N341" i="9"/>
  <c r="M341" i="9"/>
  <c r="AC336" i="9"/>
  <c r="AB336" i="9"/>
  <c r="AA336" i="9"/>
  <c r="Z336" i="9"/>
  <c r="Y336" i="9"/>
  <c r="X336" i="9"/>
  <c r="W336" i="9"/>
  <c r="V336" i="9"/>
  <c r="U336" i="9"/>
  <c r="T336" i="9"/>
  <c r="S336" i="9"/>
  <c r="R336" i="9"/>
  <c r="Q336" i="9"/>
  <c r="P336" i="9"/>
  <c r="O336" i="9"/>
  <c r="N336" i="9"/>
  <c r="M336" i="9"/>
  <c r="AC331" i="9"/>
  <c r="AB331" i="9"/>
  <c r="AA331" i="9"/>
  <c r="Z331" i="9"/>
  <c r="Y331" i="9"/>
  <c r="X331" i="9"/>
  <c r="W331" i="9"/>
  <c r="V331" i="9"/>
  <c r="U331" i="9"/>
  <c r="T331" i="9"/>
  <c r="S331" i="9"/>
  <c r="R331" i="9"/>
  <c r="Q331" i="9"/>
  <c r="P331" i="9"/>
  <c r="O331" i="9"/>
  <c r="N331" i="9"/>
  <c r="M331" i="9"/>
  <c r="AC323" i="9"/>
  <c r="AB323" i="9"/>
  <c r="AA323" i="9"/>
  <c r="Z323" i="9"/>
  <c r="Y323" i="9"/>
  <c r="X323" i="9"/>
  <c r="W323" i="9"/>
  <c r="V323" i="9"/>
  <c r="U323" i="9"/>
  <c r="T323" i="9"/>
  <c r="S323" i="9"/>
  <c r="R323" i="9"/>
  <c r="Q323" i="9"/>
  <c r="P323" i="9"/>
  <c r="O323" i="9"/>
  <c r="N323" i="9"/>
  <c r="M323" i="9"/>
  <c r="AC316" i="9"/>
  <c r="AB316" i="9"/>
  <c r="AA316" i="9"/>
  <c r="Z316" i="9"/>
  <c r="Y316" i="9"/>
  <c r="X316" i="9"/>
  <c r="W316" i="9"/>
  <c r="V316" i="9"/>
  <c r="U316" i="9"/>
  <c r="T316" i="9"/>
  <c r="S316" i="9"/>
  <c r="R316" i="9"/>
  <c r="Q316" i="9"/>
  <c r="P316" i="9"/>
  <c r="O316" i="9"/>
  <c r="N316" i="9"/>
  <c r="M316" i="9"/>
  <c r="AC312" i="9"/>
  <c r="AB312" i="9"/>
  <c r="AA312" i="9"/>
  <c r="Z312" i="9"/>
  <c r="Y312" i="9"/>
  <c r="X312" i="9"/>
  <c r="W312" i="9"/>
  <c r="V312" i="9"/>
  <c r="U312" i="9"/>
  <c r="T312" i="9"/>
  <c r="S312" i="9"/>
  <c r="R312" i="9"/>
  <c r="Q312" i="9"/>
  <c r="P312" i="9"/>
  <c r="O312" i="9"/>
  <c r="N312" i="9"/>
  <c r="M312" i="9"/>
  <c r="AC308" i="9"/>
  <c r="AB308" i="9"/>
  <c r="AA308" i="9"/>
  <c r="Z308" i="9"/>
  <c r="Y308" i="9"/>
  <c r="X308" i="9"/>
  <c r="W308" i="9"/>
  <c r="V308" i="9"/>
  <c r="U308" i="9"/>
  <c r="T308" i="9"/>
  <c r="S308" i="9"/>
  <c r="R308" i="9"/>
  <c r="Q308" i="9"/>
  <c r="P308" i="9"/>
  <c r="O308" i="9"/>
  <c r="N308" i="9"/>
  <c r="M308" i="9"/>
  <c r="AC301" i="9"/>
  <c r="AB301" i="9"/>
  <c r="AA301" i="9"/>
  <c r="Z301" i="9"/>
  <c r="Y301" i="9"/>
  <c r="X301" i="9"/>
  <c r="W301" i="9"/>
  <c r="V301" i="9"/>
  <c r="U301" i="9"/>
  <c r="T301" i="9"/>
  <c r="S301" i="9"/>
  <c r="R301" i="9"/>
  <c r="Q301" i="9"/>
  <c r="P301" i="9"/>
  <c r="O301" i="9"/>
  <c r="N301" i="9"/>
  <c r="M301" i="9"/>
  <c r="M296" i="9"/>
  <c r="M292" i="9"/>
  <c r="AC288" i="9"/>
  <c r="AB288" i="9"/>
  <c r="AA288" i="9"/>
  <c r="Z288" i="9"/>
  <c r="Y288" i="9"/>
  <c r="X288" i="9"/>
  <c r="W288" i="9"/>
  <c r="V288" i="9"/>
  <c r="U288" i="9"/>
  <c r="T288" i="9"/>
  <c r="S288" i="9"/>
  <c r="R288" i="9"/>
  <c r="Q288" i="9"/>
  <c r="P288" i="9"/>
  <c r="O288" i="9"/>
  <c r="N288" i="9"/>
  <c r="M288" i="9"/>
  <c r="AC281" i="9"/>
  <c r="AB281" i="9"/>
  <c r="AA281" i="9"/>
  <c r="Z281" i="9"/>
  <c r="Y281" i="9"/>
  <c r="X281" i="9"/>
  <c r="W281" i="9"/>
  <c r="V281" i="9"/>
  <c r="U281" i="9"/>
  <c r="T281" i="9"/>
  <c r="S281" i="9"/>
  <c r="R281" i="9"/>
  <c r="Q281" i="9"/>
  <c r="P281" i="9"/>
  <c r="O281" i="9"/>
  <c r="N281" i="9"/>
  <c r="M281" i="9"/>
  <c r="AC274" i="9"/>
  <c r="AB274" i="9"/>
  <c r="AA274" i="9"/>
  <c r="Z274" i="9"/>
  <c r="Y274" i="9"/>
  <c r="X274" i="9"/>
  <c r="W274" i="9"/>
  <c r="V274" i="9"/>
  <c r="U274" i="9"/>
  <c r="T274" i="9"/>
  <c r="S274" i="9"/>
  <c r="R274" i="9"/>
  <c r="Q274" i="9"/>
  <c r="P274" i="9"/>
  <c r="O274" i="9"/>
  <c r="N274" i="9"/>
  <c r="M274" i="9"/>
  <c r="AC267" i="9"/>
  <c r="AB267" i="9"/>
  <c r="AA267" i="9"/>
  <c r="Z267" i="9"/>
  <c r="Y267" i="9"/>
  <c r="X267" i="9"/>
  <c r="W267" i="9"/>
  <c r="V267" i="9"/>
  <c r="U267" i="9"/>
  <c r="T267" i="9"/>
  <c r="S267" i="9"/>
  <c r="R267" i="9"/>
  <c r="Q267" i="9"/>
  <c r="P267" i="9"/>
  <c r="O267" i="9"/>
  <c r="N267" i="9"/>
  <c r="M267" i="9"/>
  <c r="AC260" i="9"/>
  <c r="AB260" i="9"/>
  <c r="AA260" i="9"/>
  <c r="Z260" i="9"/>
  <c r="Y260" i="9"/>
  <c r="X260" i="9"/>
  <c r="W260" i="9"/>
  <c r="V260" i="9"/>
  <c r="U260" i="9"/>
  <c r="T260" i="9"/>
  <c r="S260" i="9"/>
  <c r="R260" i="9"/>
  <c r="Q260" i="9"/>
  <c r="P260" i="9"/>
  <c r="O260" i="9"/>
  <c r="N260" i="9"/>
  <c r="M260" i="9"/>
  <c r="AC253" i="9"/>
  <c r="AB253" i="9"/>
  <c r="AA253" i="9"/>
  <c r="Z253" i="9"/>
  <c r="Y253" i="9"/>
  <c r="X253" i="9"/>
  <c r="W253" i="9"/>
  <c r="V253" i="9"/>
  <c r="U253" i="9"/>
  <c r="T253" i="9"/>
  <c r="S253" i="9"/>
  <c r="R253" i="9"/>
  <c r="Q253" i="9"/>
  <c r="P253" i="9"/>
  <c r="O253" i="9"/>
  <c r="N253" i="9"/>
  <c r="M253" i="9"/>
  <c r="AC246" i="9"/>
  <c r="AB246" i="9"/>
  <c r="AA246" i="9"/>
  <c r="Z246" i="9"/>
  <c r="Y246" i="9"/>
  <c r="X246" i="9"/>
  <c r="W246" i="9"/>
  <c r="V246" i="9"/>
  <c r="U246" i="9"/>
  <c r="T246" i="9"/>
  <c r="S246" i="9"/>
  <c r="R246" i="9"/>
  <c r="Q246" i="9"/>
  <c r="P246" i="9"/>
  <c r="O246" i="9"/>
  <c r="N246" i="9"/>
  <c r="M246" i="9"/>
  <c r="AC239" i="9"/>
  <c r="AB239" i="9"/>
  <c r="AA239" i="9"/>
  <c r="Z239" i="9"/>
  <c r="Y239" i="9"/>
  <c r="X239" i="9"/>
  <c r="W239" i="9"/>
  <c r="V239" i="9"/>
  <c r="U239" i="9"/>
  <c r="T239" i="9"/>
  <c r="S239" i="9"/>
  <c r="R239" i="9"/>
  <c r="Q239" i="9"/>
  <c r="P239" i="9"/>
  <c r="O239" i="9"/>
  <c r="N239" i="9"/>
  <c r="M239" i="9"/>
  <c r="M232" i="9"/>
  <c r="M225" i="9"/>
  <c r="M221" i="9"/>
  <c r="AC217" i="9"/>
  <c r="AB217" i="9"/>
  <c r="AA217" i="9"/>
  <c r="Z217" i="9"/>
  <c r="Y217" i="9"/>
  <c r="X217" i="9"/>
  <c r="W217" i="9"/>
  <c r="V217" i="9"/>
  <c r="U217" i="9"/>
  <c r="T217" i="9"/>
  <c r="S217" i="9"/>
  <c r="R217" i="9"/>
  <c r="Q217" i="9"/>
  <c r="P217" i="9"/>
  <c r="O217" i="9"/>
  <c r="N217" i="9"/>
  <c r="M217" i="9"/>
  <c r="AC214" i="9"/>
  <c r="AB214" i="9"/>
  <c r="AA214" i="9"/>
  <c r="Z214" i="9"/>
  <c r="Y214" i="9"/>
  <c r="X214" i="9"/>
  <c r="W214" i="9"/>
  <c r="V214" i="9"/>
  <c r="U214" i="9"/>
  <c r="T214" i="9"/>
  <c r="S214" i="9"/>
  <c r="R214" i="9"/>
  <c r="Q214" i="9"/>
  <c r="P214" i="9"/>
  <c r="O214" i="9"/>
  <c r="N214" i="9"/>
  <c r="M214" i="9"/>
  <c r="AC210" i="9"/>
  <c r="AB210" i="9"/>
  <c r="AA210" i="9"/>
  <c r="Z210" i="9"/>
  <c r="Y210" i="9"/>
  <c r="X210" i="9"/>
  <c r="W210" i="9"/>
  <c r="V210" i="9"/>
  <c r="U210" i="9"/>
  <c r="T210" i="9"/>
  <c r="S210" i="9"/>
  <c r="R210" i="9"/>
  <c r="Q210" i="9"/>
  <c r="P210" i="9"/>
  <c r="O210" i="9"/>
  <c r="N210" i="9"/>
  <c r="M210" i="9"/>
  <c r="AC206" i="9"/>
  <c r="AB206" i="9"/>
  <c r="AA206" i="9"/>
  <c r="Z206" i="9"/>
  <c r="Y206" i="9"/>
  <c r="X206" i="9"/>
  <c r="W206" i="9"/>
  <c r="V206" i="9"/>
  <c r="U206" i="9"/>
  <c r="T206" i="9"/>
  <c r="S206" i="9"/>
  <c r="R206" i="9"/>
  <c r="Q206" i="9"/>
  <c r="P206" i="9"/>
  <c r="O206" i="9"/>
  <c r="N206" i="9"/>
  <c r="M206" i="9"/>
  <c r="AC203" i="9"/>
  <c r="AB203" i="9"/>
  <c r="AA203" i="9"/>
  <c r="Z203" i="9"/>
  <c r="Y203" i="9"/>
  <c r="X203" i="9"/>
  <c r="W203" i="9"/>
  <c r="V203" i="9"/>
  <c r="U203" i="9"/>
  <c r="T203" i="9"/>
  <c r="S203" i="9"/>
  <c r="R203" i="9"/>
  <c r="Q203" i="9"/>
  <c r="P203" i="9"/>
  <c r="O203" i="9"/>
  <c r="N203" i="9"/>
  <c r="M203" i="9"/>
  <c r="AC200" i="9"/>
  <c r="AB200" i="9"/>
  <c r="AA200" i="9"/>
  <c r="Z200" i="9"/>
  <c r="Y200" i="9"/>
  <c r="X200" i="9"/>
  <c r="W200" i="9"/>
  <c r="V200" i="9"/>
  <c r="U200" i="9"/>
  <c r="T200" i="9"/>
  <c r="S200" i="9"/>
  <c r="R200" i="9"/>
  <c r="Q200" i="9"/>
  <c r="P200" i="9"/>
  <c r="O200" i="9"/>
  <c r="N200" i="9"/>
  <c r="M200" i="9"/>
  <c r="AC197" i="9"/>
  <c r="AB197" i="9"/>
  <c r="AA197" i="9"/>
  <c r="Z197" i="9"/>
  <c r="Y197" i="9"/>
  <c r="X197" i="9"/>
  <c r="W197" i="9"/>
  <c r="V197" i="9"/>
  <c r="U197" i="9"/>
  <c r="T197" i="9"/>
  <c r="S197" i="9"/>
  <c r="R197" i="9"/>
  <c r="Q197" i="9"/>
  <c r="P197" i="9"/>
  <c r="O197" i="9"/>
  <c r="N197" i="9"/>
  <c r="M197" i="9"/>
  <c r="AC194" i="9"/>
  <c r="AB194" i="9"/>
  <c r="AA194" i="9"/>
  <c r="Z194" i="9"/>
  <c r="Y194" i="9"/>
  <c r="X194" i="9"/>
  <c r="W194" i="9"/>
  <c r="V194" i="9"/>
  <c r="U194" i="9"/>
  <c r="T194" i="9"/>
  <c r="S194" i="9"/>
  <c r="R194" i="9"/>
  <c r="Q194" i="9"/>
  <c r="P194" i="9"/>
  <c r="O194" i="9"/>
  <c r="N194" i="9"/>
  <c r="M194" i="9"/>
  <c r="AC191" i="9"/>
  <c r="AB191" i="9"/>
  <c r="AA191" i="9"/>
  <c r="Z191" i="9"/>
  <c r="Y191" i="9"/>
  <c r="X191" i="9"/>
  <c r="W191" i="9"/>
  <c r="V191" i="9"/>
  <c r="U191" i="9"/>
  <c r="T191" i="9"/>
  <c r="S191" i="9"/>
  <c r="R191" i="9"/>
  <c r="Q191" i="9"/>
  <c r="P191" i="9"/>
  <c r="O191" i="9"/>
  <c r="N191" i="9"/>
  <c r="M191" i="9"/>
  <c r="AC188" i="9"/>
  <c r="AB188" i="9"/>
  <c r="AA188" i="9"/>
  <c r="Z188" i="9"/>
  <c r="Y188" i="9"/>
  <c r="X188" i="9"/>
  <c r="W188" i="9"/>
  <c r="V188" i="9"/>
  <c r="U188" i="9"/>
  <c r="T188" i="9"/>
  <c r="S188" i="9"/>
  <c r="R188" i="9"/>
  <c r="Q188" i="9"/>
  <c r="P188" i="9"/>
  <c r="O188" i="9"/>
  <c r="N188" i="9"/>
  <c r="M188" i="9"/>
  <c r="AC183" i="9"/>
  <c r="AB183" i="9"/>
  <c r="AA183" i="9"/>
  <c r="Z183" i="9"/>
  <c r="Y183" i="9"/>
  <c r="X183" i="9"/>
  <c r="W183" i="9"/>
  <c r="V183" i="9"/>
  <c r="U183" i="9"/>
  <c r="T183" i="9"/>
  <c r="S183" i="9"/>
  <c r="R183" i="9"/>
  <c r="Q183" i="9"/>
  <c r="P183" i="9"/>
  <c r="O183" i="9"/>
  <c r="N183" i="9"/>
  <c r="M183" i="9"/>
  <c r="AC180" i="9"/>
  <c r="AB180" i="9"/>
  <c r="AA180" i="9"/>
  <c r="Z180" i="9"/>
  <c r="Y180" i="9"/>
  <c r="X180" i="9"/>
  <c r="W180" i="9"/>
  <c r="V180" i="9"/>
  <c r="U180" i="9"/>
  <c r="T180" i="9"/>
  <c r="S180" i="9"/>
  <c r="R180" i="9"/>
  <c r="Q180" i="9"/>
  <c r="P180" i="9"/>
  <c r="O180" i="9"/>
  <c r="N180" i="9"/>
  <c r="M180" i="9"/>
  <c r="AC176" i="9"/>
  <c r="AB176" i="9"/>
  <c r="AA176" i="9"/>
  <c r="Z176" i="9"/>
  <c r="Y176" i="9"/>
  <c r="X176" i="9"/>
  <c r="W176" i="9"/>
  <c r="V176" i="9"/>
  <c r="U176" i="9"/>
  <c r="T176" i="9"/>
  <c r="S176" i="9"/>
  <c r="R176" i="9"/>
  <c r="Q176" i="9"/>
  <c r="P176" i="9"/>
  <c r="O176" i="9"/>
  <c r="N176" i="9"/>
  <c r="M176" i="9"/>
  <c r="AC173" i="9"/>
  <c r="AB173" i="9"/>
  <c r="AA173" i="9"/>
  <c r="Z173" i="9"/>
  <c r="Y173" i="9"/>
  <c r="X173" i="9"/>
  <c r="W173" i="9"/>
  <c r="V173" i="9"/>
  <c r="U173" i="9"/>
  <c r="T173" i="9"/>
  <c r="S173" i="9"/>
  <c r="R173" i="9"/>
  <c r="Q173" i="9"/>
  <c r="P173" i="9"/>
  <c r="O173" i="9"/>
  <c r="N173" i="9"/>
  <c r="M173" i="9"/>
  <c r="AC169" i="9"/>
  <c r="AB169" i="9"/>
  <c r="AA169" i="9"/>
  <c r="Z169" i="9"/>
  <c r="Y169" i="9"/>
  <c r="X169" i="9"/>
  <c r="W169" i="9"/>
  <c r="V169" i="9"/>
  <c r="U169" i="9"/>
  <c r="T169" i="9"/>
  <c r="S169" i="9"/>
  <c r="R169" i="9"/>
  <c r="Q169" i="9"/>
  <c r="P169" i="9"/>
  <c r="O169" i="9"/>
  <c r="N169" i="9"/>
  <c r="M169" i="9"/>
  <c r="AC166" i="9"/>
  <c r="AB166" i="9"/>
  <c r="AA166" i="9"/>
  <c r="Z166" i="9"/>
  <c r="Y166" i="9"/>
  <c r="X166" i="9"/>
  <c r="W166" i="9"/>
  <c r="V166" i="9"/>
  <c r="U166" i="9"/>
  <c r="T166" i="9"/>
  <c r="S166" i="9"/>
  <c r="R166" i="9"/>
  <c r="Q166" i="9"/>
  <c r="P166" i="9"/>
  <c r="O166" i="9"/>
  <c r="N166" i="9"/>
  <c r="M166" i="9"/>
  <c r="AC161" i="9"/>
  <c r="AB161" i="9"/>
  <c r="AA161" i="9"/>
  <c r="Z161" i="9"/>
  <c r="Y161" i="9"/>
  <c r="X161" i="9"/>
  <c r="W161" i="9"/>
  <c r="V161" i="9"/>
  <c r="U161" i="9"/>
  <c r="T161" i="9"/>
  <c r="S161" i="9"/>
  <c r="R161" i="9"/>
  <c r="Q161" i="9"/>
  <c r="P161" i="9"/>
  <c r="O161" i="9"/>
  <c r="N161" i="9"/>
  <c r="M161" i="9"/>
  <c r="AC157" i="9"/>
  <c r="AB157" i="9"/>
  <c r="AA157" i="9"/>
  <c r="Z157" i="9"/>
  <c r="Y157" i="9"/>
  <c r="X157" i="9"/>
  <c r="W157" i="9"/>
  <c r="V157" i="9"/>
  <c r="U157" i="9"/>
  <c r="T157" i="9"/>
  <c r="S157" i="9"/>
  <c r="R157" i="9"/>
  <c r="Q157" i="9"/>
  <c r="P157" i="9"/>
  <c r="O157" i="9"/>
  <c r="N157" i="9"/>
  <c r="M157" i="9"/>
  <c r="AC153" i="9"/>
  <c r="AB153" i="9"/>
  <c r="AA153" i="9"/>
  <c r="Z153" i="9"/>
  <c r="Y153" i="9"/>
  <c r="X153" i="9"/>
  <c r="W153" i="9"/>
  <c r="V153" i="9"/>
  <c r="U153" i="9"/>
  <c r="T153" i="9"/>
  <c r="S153" i="9"/>
  <c r="R153" i="9"/>
  <c r="Q153" i="9"/>
  <c r="P153" i="9"/>
  <c r="O153" i="9"/>
  <c r="N153" i="9"/>
  <c r="M153" i="9"/>
  <c r="AC147" i="9"/>
  <c r="AB147" i="9"/>
  <c r="AA147" i="9"/>
  <c r="Z147" i="9"/>
  <c r="Y147" i="9"/>
  <c r="X147" i="9"/>
  <c r="W147" i="9"/>
  <c r="V147" i="9"/>
  <c r="U147" i="9"/>
  <c r="T147" i="9"/>
  <c r="S147" i="9"/>
  <c r="R147" i="9"/>
  <c r="Q147" i="9"/>
  <c r="P147" i="9"/>
  <c r="O147" i="9"/>
  <c r="N147" i="9"/>
  <c r="M147" i="9"/>
  <c r="AC142" i="9"/>
  <c r="AB142" i="9"/>
  <c r="AA142" i="9"/>
  <c r="Z142" i="9"/>
  <c r="Y142" i="9"/>
  <c r="X142" i="9"/>
  <c r="W142" i="9"/>
  <c r="V142" i="9"/>
  <c r="U142" i="9"/>
  <c r="T142" i="9"/>
  <c r="S142" i="9"/>
  <c r="R142" i="9"/>
  <c r="Q142" i="9"/>
  <c r="P142" i="9"/>
  <c r="O142" i="9"/>
  <c r="N142" i="9"/>
  <c r="M142" i="9"/>
  <c r="AC137" i="9"/>
  <c r="AB137" i="9"/>
  <c r="AA137" i="9"/>
  <c r="Z137" i="9"/>
  <c r="Y137" i="9"/>
  <c r="X137" i="9"/>
  <c r="W137" i="9"/>
  <c r="V137" i="9"/>
  <c r="U137" i="9"/>
  <c r="T137" i="9"/>
  <c r="S137" i="9"/>
  <c r="R137" i="9"/>
  <c r="Q137" i="9"/>
  <c r="P137" i="9"/>
  <c r="O137" i="9"/>
  <c r="N137" i="9"/>
  <c r="M137" i="9"/>
  <c r="AC130" i="9"/>
  <c r="AB130" i="9"/>
  <c r="AA130" i="9"/>
  <c r="Z130" i="9"/>
  <c r="Y130" i="9"/>
  <c r="X130" i="9"/>
  <c r="W130" i="9"/>
  <c r="V130" i="9"/>
  <c r="U130" i="9"/>
  <c r="T130" i="9"/>
  <c r="S130" i="9"/>
  <c r="R130" i="9"/>
  <c r="Q130" i="9"/>
  <c r="P130" i="9"/>
  <c r="O130" i="9"/>
  <c r="N130" i="9"/>
  <c r="M130" i="9"/>
  <c r="AC127" i="9"/>
  <c r="AB127" i="9"/>
  <c r="AA127" i="9"/>
  <c r="Z127" i="9"/>
  <c r="Y127" i="9"/>
  <c r="X127" i="9"/>
  <c r="W127" i="9"/>
  <c r="V127" i="9"/>
  <c r="U127" i="9"/>
  <c r="T127" i="9"/>
  <c r="S127" i="9"/>
  <c r="R127" i="9"/>
  <c r="Q127" i="9"/>
  <c r="P127" i="9"/>
  <c r="O127" i="9"/>
  <c r="N127" i="9"/>
  <c r="M127" i="9"/>
  <c r="AC123" i="9"/>
  <c r="AB123" i="9"/>
  <c r="AA123" i="9"/>
  <c r="Z123" i="9"/>
  <c r="Y123" i="9"/>
  <c r="X123" i="9"/>
  <c r="W123" i="9"/>
  <c r="V123" i="9"/>
  <c r="U123" i="9"/>
  <c r="T123" i="9"/>
  <c r="S123" i="9"/>
  <c r="R123" i="9"/>
  <c r="Q123" i="9"/>
  <c r="P123" i="9"/>
  <c r="O123" i="9"/>
  <c r="N123" i="9"/>
  <c r="M123" i="9"/>
  <c r="AC119" i="9"/>
  <c r="AB119" i="9"/>
  <c r="AA119" i="9"/>
  <c r="Z119" i="9"/>
  <c r="Y119" i="9"/>
  <c r="X119" i="9"/>
  <c r="W119" i="9"/>
  <c r="V119" i="9"/>
  <c r="U119" i="9"/>
  <c r="T119" i="9"/>
  <c r="S119" i="9"/>
  <c r="R119" i="9"/>
  <c r="Q119" i="9"/>
  <c r="P119" i="9"/>
  <c r="O119" i="9"/>
  <c r="N119" i="9"/>
  <c r="M119" i="9"/>
  <c r="AC116" i="9"/>
  <c r="AB116" i="9"/>
  <c r="AA116" i="9"/>
  <c r="Z116" i="9"/>
  <c r="Y116" i="9"/>
  <c r="X116" i="9"/>
  <c r="W116" i="9"/>
  <c r="V116" i="9"/>
  <c r="U116" i="9"/>
  <c r="T116" i="9"/>
  <c r="S116" i="9"/>
  <c r="R116" i="9"/>
  <c r="Q116" i="9"/>
  <c r="P116" i="9"/>
  <c r="O116" i="9"/>
  <c r="N116" i="9"/>
  <c r="M116" i="9"/>
  <c r="AC113" i="9"/>
  <c r="AB113" i="9"/>
  <c r="AA113" i="9"/>
  <c r="Z113" i="9"/>
  <c r="Y113" i="9"/>
  <c r="X113" i="9"/>
  <c r="W113" i="9"/>
  <c r="V113" i="9"/>
  <c r="U113" i="9"/>
  <c r="T113" i="9"/>
  <c r="S113" i="9"/>
  <c r="R113" i="9"/>
  <c r="Q113" i="9"/>
  <c r="P113" i="9"/>
  <c r="O113" i="9"/>
  <c r="N113" i="9"/>
  <c r="M113" i="9"/>
  <c r="AC108" i="9"/>
  <c r="AB108" i="9"/>
  <c r="AA108" i="9"/>
  <c r="Z108" i="9"/>
  <c r="Y108" i="9"/>
  <c r="X108" i="9"/>
  <c r="W108" i="9"/>
  <c r="V108" i="9"/>
  <c r="U108" i="9"/>
  <c r="T108" i="9"/>
  <c r="S108" i="9"/>
  <c r="R108" i="9"/>
  <c r="Q108" i="9"/>
  <c r="P108" i="9"/>
  <c r="O108" i="9"/>
  <c r="N108" i="9"/>
  <c r="M108" i="9"/>
  <c r="AC104" i="9"/>
  <c r="AB104" i="9"/>
  <c r="AA104" i="9"/>
  <c r="Z104" i="9"/>
  <c r="Y104" i="9"/>
  <c r="X104" i="9"/>
  <c r="W104" i="9"/>
  <c r="V104" i="9"/>
  <c r="U104" i="9"/>
  <c r="T104" i="9"/>
  <c r="S104" i="9"/>
  <c r="R104" i="9"/>
  <c r="Q104" i="9"/>
  <c r="P104" i="9"/>
  <c r="O104" i="9"/>
  <c r="N104" i="9"/>
  <c r="M104" i="9"/>
  <c r="AC101" i="9"/>
  <c r="AB101" i="9"/>
  <c r="AA101" i="9"/>
  <c r="Z101" i="9"/>
  <c r="Y101" i="9"/>
  <c r="X101" i="9"/>
  <c r="W101" i="9"/>
  <c r="V101" i="9"/>
  <c r="U101" i="9"/>
  <c r="T101" i="9"/>
  <c r="S101" i="9"/>
  <c r="R101" i="9"/>
  <c r="Q101" i="9"/>
  <c r="P101" i="9"/>
  <c r="O101" i="9"/>
  <c r="N101" i="9"/>
  <c r="M101" i="9"/>
  <c r="AC96" i="9"/>
  <c r="AB96" i="9"/>
  <c r="AA96" i="9"/>
  <c r="Z96" i="9"/>
  <c r="Y96" i="9"/>
  <c r="X96" i="9"/>
  <c r="W96" i="9"/>
  <c r="V96" i="9"/>
  <c r="U96" i="9"/>
  <c r="T96" i="9"/>
  <c r="S96" i="9"/>
  <c r="R96" i="9"/>
  <c r="Q96" i="9"/>
  <c r="P96" i="9"/>
  <c r="O96" i="9"/>
  <c r="N96" i="9"/>
  <c r="M96" i="9"/>
  <c r="AC91" i="9"/>
  <c r="AB91" i="9"/>
  <c r="AA91" i="9"/>
  <c r="Z91" i="9"/>
  <c r="Y91" i="9"/>
  <c r="X91" i="9"/>
  <c r="W91" i="9"/>
  <c r="V91" i="9"/>
  <c r="U91" i="9"/>
  <c r="T91" i="9"/>
  <c r="S91" i="9"/>
  <c r="R91" i="9"/>
  <c r="Q91" i="9"/>
  <c r="P91" i="9"/>
  <c r="O91" i="9"/>
  <c r="N91" i="9"/>
  <c r="M91" i="9"/>
  <c r="M87" i="9"/>
  <c r="AC84" i="9"/>
  <c r="AB84" i="9"/>
  <c r="AA84" i="9"/>
  <c r="Z84" i="9"/>
  <c r="Y84" i="9"/>
  <c r="X84" i="9"/>
  <c r="W84" i="9"/>
  <c r="V84" i="9"/>
  <c r="U84" i="9"/>
  <c r="T84" i="9"/>
  <c r="S84" i="9"/>
  <c r="R84" i="9"/>
  <c r="Q84" i="9"/>
  <c r="P84" i="9"/>
  <c r="O84" i="9"/>
  <c r="N84" i="9"/>
  <c r="M84" i="9"/>
  <c r="AC81" i="9"/>
  <c r="AB81" i="9"/>
  <c r="AA81" i="9"/>
  <c r="Z81" i="9"/>
  <c r="Y81" i="9"/>
  <c r="X81" i="9"/>
  <c r="W81" i="9"/>
  <c r="V81" i="9"/>
  <c r="U81" i="9"/>
  <c r="T81" i="9"/>
  <c r="S81" i="9"/>
  <c r="R81" i="9"/>
  <c r="Q81" i="9"/>
  <c r="P81" i="9"/>
  <c r="O81" i="9"/>
  <c r="N81" i="9"/>
  <c r="M81" i="9"/>
  <c r="AC78" i="9"/>
  <c r="AB78" i="9"/>
  <c r="AA78" i="9"/>
  <c r="Z78" i="9"/>
  <c r="Y78" i="9"/>
  <c r="X78" i="9"/>
  <c r="W78" i="9"/>
  <c r="V78" i="9"/>
  <c r="U78" i="9"/>
  <c r="T78" i="9"/>
  <c r="S78" i="9"/>
  <c r="R78" i="9"/>
  <c r="Q78" i="9"/>
  <c r="P78" i="9"/>
  <c r="O78" i="9"/>
  <c r="N78" i="9"/>
  <c r="M78" i="9"/>
  <c r="AC75" i="9"/>
  <c r="AB75" i="9"/>
  <c r="AA75" i="9"/>
  <c r="Z75" i="9"/>
  <c r="Y75" i="9"/>
  <c r="X75" i="9"/>
  <c r="W75" i="9"/>
  <c r="V75" i="9"/>
  <c r="U75" i="9"/>
  <c r="T75" i="9"/>
  <c r="S75" i="9"/>
  <c r="R75" i="9"/>
  <c r="Q75" i="9"/>
  <c r="P75" i="9"/>
  <c r="O75" i="9"/>
  <c r="N75" i="9"/>
  <c r="M75" i="9"/>
  <c r="AC72" i="9"/>
  <c r="AB72" i="9"/>
  <c r="AA72" i="9"/>
  <c r="Z72" i="9"/>
  <c r="Y72" i="9"/>
  <c r="X72" i="9"/>
  <c r="W72" i="9"/>
  <c r="V72" i="9"/>
  <c r="U72" i="9"/>
  <c r="T72" i="9"/>
  <c r="S72" i="9"/>
  <c r="R72" i="9"/>
  <c r="Q72" i="9"/>
  <c r="P72" i="9"/>
  <c r="O72" i="9"/>
  <c r="N72" i="9"/>
  <c r="M72" i="9"/>
  <c r="AC69" i="9"/>
  <c r="AB69" i="9"/>
  <c r="AA69" i="9"/>
  <c r="Z69" i="9"/>
  <c r="Y69" i="9"/>
  <c r="X69" i="9"/>
  <c r="W69" i="9"/>
  <c r="V69" i="9"/>
  <c r="U69" i="9"/>
  <c r="T69" i="9"/>
  <c r="S69" i="9"/>
  <c r="R69" i="9"/>
  <c r="Q69" i="9"/>
  <c r="P69" i="9"/>
  <c r="O69" i="9"/>
  <c r="N69" i="9"/>
  <c r="M69" i="9"/>
  <c r="AC64" i="9"/>
  <c r="AB64" i="9"/>
  <c r="AA64" i="9"/>
  <c r="Z64" i="9"/>
  <c r="Y64" i="9"/>
  <c r="X64" i="9"/>
  <c r="W64" i="9"/>
  <c r="V64" i="9"/>
  <c r="U64" i="9"/>
  <c r="T64" i="9"/>
  <c r="S64" i="9"/>
  <c r="R64" i="9"/>
  <c r="Q64" i="9"/>
  <c r="P64" i="9"/>
  <c r="O64" i="9"/>
  <c r="N64" i="9"/>
  <c r="M64" i="9"/>
  <c r="AC61" i="9"/>
  <c r="AB61" i="9"/>
  <c r="AA61" i="9"/>
  <c r="Z61" i="9"/>
  <c r="Y61" i="9"/>
  <c r="X61" i="9"/>
  <c r="W61" i="9"/>
  <c r="V61" i="9"/>
  <c r="U61" i="9"/>
  <c r="T61" i="9"/>
  <c r="S61" i="9"/>
  <c r="R61" i="9"/>
  <c r="Q61" i="9"/>
  <c r="P61" i="9"/>
  <c r="O61" i="9"/>
  <c r="N61" i="9"/>
  <c r="M61" i="9"/>
  <c r="AC57" i="9"/>
  <c r="AB57" i="9"/>
  <c r="AA57" i="9"/>
  <c r="Z57" i="9"/>
  <c r="Y57" i="9"/>
  <c r="X57" i="9"/>
  <c r="W57" i="9"/>
  <c r="V57" i="9"/>
  <c r="U57" i="9"/>
  <c r="T57" i="9"/>
  <c r="S57" i="9"/>
  <c r="R57" i="9"/>
  <c r="Q57" i="9"/>
  <c r="P57" i="9"/>
  <c r="O57" i="9"/>
  <c r="N57" i="9"/>
  <c r="M57" i="9"/>
  <c r="AC54" i="9"/>
  <c r="AB54" i="9"/>
  <c r="AA54" i="9"/>
  <c r="Z54" i="9"/>
  <c r="Y54" i="9"/>
  <c r="X54" i="9"/>
  <c r="W54" i="9"/>
  <c r="V54" i="9"/>
  <c r="U54" i="9"/>
  <c r="T54" i="9"/>
  <c r="S54" i="9"/>
  <c r="R54" i="9"/>
  <c r="Q54" i="9"/>
  <c r="P54" i="9"/>
  <c r="O54" i="9"/>
  <c r="N54" i="9"/>
  <c r="M54" i="9"/>
  <c r="AC50" i="9"/>
  <c r="AB50" i="9"/>
  <c r="AA50" i="9"/>
  <c r="Z50" i="9"/>
  <c r="Y50" i="9"/>
  <c r="X50" i="9"/>
  <c r="W50" i="9"/>
  <c r="V50" i="9"/>
  <c r="U50" i="9"/>
  <c r="T50" i="9"/>
  <c r="S50" i="9"/>
  <c r="R50" i="9"/>
  <c r="Q50" i="9"/>
  <c r="P50" i="9"/>
  <c r="O50" i="9"/>
  <c r="N50" i="9"/>
  <c r="M50" i="9"/>
  <c r="AC47" i="9"/>
  <c r="AB47" i="9"/>
  <c r="AA47" i="9"/>
  <c r="Z47" i="9"/>
  <c r="Y47" i="9"/>
  <c r="X47" i="9"/>
  <c r="W47" i="9"/>
  <c r="V47" i="9"/>
  <c r="U47" i="9"/>
  <c r="T47" i="9"/>
  <c r="S47" i="9"/>
  <c r="R47" i="9"/>
  <c r="Q47" i="9"/>
  <c r="P47" i="9"/>
  <c r="O47" i="9"/>
  <c r="N47" i="9"/>
  <c r="M47" i="9"/>
  <c r="AC42" i="9"/>
  <c r="AB42" i="9"/>
  <c r="AA42" i="9"/>
  <c r="Z42" i="9"/>
  <c r="Y42" i="9"/>
  <c r="X42" i="9"/>
  <c r="W42" i="9"/>
  <c r="V42" i="9"/>
  <c r="U42" i="9"/>
  <c r="T42" i="9"/>
  <c r="S42" i="9"/>
  <c r="R42" i="9"/>
  <c r="Q42" i="9"/>
  <c r="P42" i="9"/>
  <c r="O42" i="9"/>
  <c r="N42" i="9"/>
  <c r="M42" i="9"/>
  <c r="AC38" i="9"/>
  <c r="AB38" i="9"/>
  <c r="AA38" i="9"/>
  <c r="Z38" i="9"/>
  <c r="Y38" i="9"/>
  <c r="X38" i="9"/>
  <c r="W38" i="9"/>
  <c r="V38" i="9"/>
  <c r="U38" i="9"/>
  <c r="T38" i="9"/>
  <c r="S38" i="9"/>
  <c r="R38" i="9"/>
  <c r="Q38" i="9"/>
  <c r="P38" i="9"/>
  <c r="O38" i="9"/>
  <c r="N38" i="9"/>
  <c r="M38" i="9"/>
  <c r="AC34" i="9"/>
  <c r="AB34" i="9"/>
  <c r="AA34" i="9"/>
  <c r="Z34" i="9"/>
  <c r="Y34" i="9"/>
  <c r="X34" i="9"/>
  <c r="W34" i="9"/>
  <c r="V34" i="9"/>
  <c r="U34" i="9"/>
  <c r="T34" i="9"/>
  <c r="S34" i="9"/>
  <c r="R34" i="9"/>
  <c r="Q34" i="9"/>
  <c r="P34" i="9"/>
  <c r="O34" i="9"/>
  <c r="N34" i="9"/>
  <c r="M34" i="9"/>
  <c r="AC28" i="9"/>
  <c r="AB28" i="9"/>
  <c r="AA28" i="9"/>
  <c r="Z28" i="9"/>
  <c r="Y28" i="9"/>
  <c r="X28" i="9"/>
  <c r="W28" i="9"/>
  <c r="V28" i="9"/>
  <c r="U28" i="9"/>
  <c r="T28" i="9"/>
  <c r="S28" i="9"/>
  <c r="R28" i="9"/>
  <c r="Q28" i="9"/>
  <c r="P28" i="9"/>
  <c r="O28" i="9"/>
  <c r="N28" i="9"/>
  <c r="M28" i="9"/>
  <c r="AC23" i="9"/>
  <c r="AB23" i="9"/>
  <c r="AB228" i="9" s="1"/>
  <c r="AA23" i="9"/>
  <c r="Z23" i="9"/>
  <c r="Y23" i="9"/>
  <c r="X23" i="9"/>
  <c r="W23" i="9"/>
  <c r="V23" i="9"/>
  <c r="U23" i="9"/>
  <c r="T23" i="9"/>
  <c r="S23" i="9"/>
  <c r="R23" i="9"/>
  <c r="Q23" i="9"/>
  <c r="Q228" i="9" s="1"/>
  <c r="P23" i="9"/>
  <c r="O23" i="9"/>
  <c r="N23" i="9"/>
  <c r="M23" i="9"/>
  <c r="AC18" i="9"/>
  <c r="AC228" i="9" s="1"/>
  <c r="AB18" i="9"/>
  <c r="AA18" i="9"/>
  <c r="AA228" i="9" s="1"/>
  <c r="Z18" i="9"/>
  <c r="Y18" i="9"/>
  <c r="X18" i="9"/>
  <c r="W18" i="9"/>
  <c r="V18" i="9"/>
  <c r="U18" i="9"/>
  <c r="U228" i="9" s="1"/>
  <c r="T18" i="9"/>
  <c r="T228" i="9" s="1"/>
  <c r="S18" i="9"/>
  <c r="R18" i="9"/>
  <c r="Q18" i="9"/>
  <c r="P18" i="9"/>
  <c r="O18" i="9"/>
  <c r="N18" i="9"/>
  <c r="M18" i="9"/>
  <c r="AC13" i="9"/>
  <c r="AB13" i="9"/>
  <c r="AA13" i="9"/>
  <c r="Z13" i="9"/>
  <c r="Y13" i="9"/>
  <c r="X13" i="9"/>
  <c r="W13" i="9"/>
  <c r="V13" i="9"/>
  <c r="U13" i="9"/>
  <c r="T13" i="9"/>
  <c r="S13" i="9"/>
  <c r="R13" i="9"/>
  <c r="Q13" i="9"/>
  <c r="P13" i="9"/>
  <c r="O13" i="9"/>
  <c r="N13" i="9"/>
  <c r="M13" i="9"/>
  <c r="AC10" i="9"/>
  <c r="AB10" i="9"/>
  <c r="AA10" i="9"/>
  <c r="Z10" i="9"/>
  <c r="Y10" i="9"/>
  <c r="X10" i="9"/>
  <c r="W10" i="9"/>
  <c r="V10" i="9"/>
  <c r="U10" i="9"/>
  <c r="T10" i="9"/>
  <c r="S10" i="9"/>
  <c r="R10" i="9"/>
  <c r="Q10" i="9"/>
  <c r="P10" i="9"/>
  <c r="O10" i="9"/>
  <c r="N10" i="9"/>
  <c r="M10" i="9"/>
  <c r="Y1551" i="9" l="1"/>
  <c r="O1022" i="9"/>
  <c r="Q1022" i="9"/>
  <c r="N1029" i="9"/>
  <c r="P1029" i="9"/>
  <c r="N1050" i="9"/>
  <c r="W1061" i="9"/>
  <c r="W1062" i="9"/>
  <c r="O1084" i="9"/>
  <c r="Q1084" i="9"/>
  <c r="S1086" i="9"/>
  <c r="S1087" i="9"/>
  <c r="Y1314" i="9"/>
  <c r="AA1314" i="9"/>
  <c r="N1328" i="9"/>
  <c r="P1551" i="9"/>
  <c r="R1551" i="9"/>
  <c r="X1551" i="9"/>
  <c r="Z1551" i="9"/>
  <c r="O1551" i="9"/>
  <c r="Q1551" i="9"/>
  <c r="AA1551" i="9"/>
  <c r="AC825" i="9"/>
  <c r="AC856" i="9"/>
  <c r="AC862" i="9"/>
  <c r="AC874" i="9"/>
  <c r="T1060" i="9"/>
  <c r="AC1061" i="9"/>
  <c r="AC1062" i="9"/>
  <c r="P1518" i="9"/>
  <c r="V1518" i="9"/>
  <c r="X1518" i="9"/>
  <c r="Z1518" i="9"/>
  <c r="N1305" i="9"/>
  <c r="N1309" i="9"/>
  <c r="V1551" i="9"/>
  <c r="AB1551" i="9"/>
  <c r="AC839" i="9"/>
  <c r="AC847" i="9"/>
  <c r="AC850" i="9"/>
  <c r="AC858" i="9"/>
  <c r="AC886" i="9"/>
  <c r="T1039" i="9"/>
  <c r="V1039" i="9"/>
  <c r="Y1039" i="9" s="1"/>
  <c r="AB1039" i="9" s="1"/>
  <c r="T1046" i="9"/>
  <c r="W1063" i="9"/>
  <c r="AC1063" i="9" s="1"/>
  <c r="O1518" i="9"/>
  <c r="Q1518" i="9"/>
  <c r="S1518" i="9"/>
  <c r="U1518" i="9"/>
  <c r="W1518" i="9"/>
  <c r="Y1518" i="9"/>
  <c r="AA1518" i="9"/>
  <c r="N1285" i="9"/>
  <c r="N1317" i="9"/>
  <c r="N1321" i="9"/>
  <c r="N1331" i="9"/>
  <c r="N1351" i="9"/>
  <c r="AB500" i="9"/>
  <c r="AB504" i="9" s="1"/>
  <c r="Z500" i="9"/>
  <c r="Z504" i="9" s="1"/>
  <c r="Y500" i="9"/>
  <c r="Y504" i="9" s="1"/>
  <c r="AA500" i="9"/>
  <c r="AA504" i="9" s="1"/>
  <c r="AC500" i="9"/>
  <c r="AC504" i="9" s="1"/>
  <c r="X500" i="9"/>
  <c r="X504" i="9" s="1"/>
  <c r="Y228" i="9"/>
  <c r="X228" i="9"/>
  <c r="Z228" i="9"/>
  <c r="Z794" i="9"/>
  <c r="X794" i="9"/>
  <c r="N1222" i="9"/>
  <c r="N1221" i="9" s="1"/>
  <c r="N1218" i="9"/>
  <c r="N1217" i="9" s="1"/>
  <c r="AC1192" i="9"/>
  <c r="AC1187" i="9"/>
  <c r="S1052" i="9"/>
  <c r="Q1050" i="9"/>
  <c r="AC1056" i="9"/>
  <c r="Q500" i="9"/>
  <c r="Q504" i="9" s="1"/>
  <c r="W1054" i="9"/>
  <c r="AC1055" i="9"/>
  <c r="AC1054" i="9"/>
  <c r="Q1029" i="9"/>
  <c r="S1031" i="9"/>
  <c r="T1032" i="9"/>
  <c r="W1033" i="9"/>
  <c r="U1032" i="9"/>
  <c r="X1032" i="9" s="1"/>
  <c r="AA1032" i="9" s="1"/>
  <c r="AC1034" i="9"/>
  <c r="AC1035" i="9"/>
  <c r="O500" i="9"/>
  <c r="O504" i="9" s="1"/>
  <c r="W1026" i="9"/>
  <c r="T1025" i="9"/>
  <c r="AC1028" i="9"/>
  <c r="S1024" i="9"/>
  <c r="P500" i="9"/>
  <c r="P504" i="9" s="1"/>
  <c r="N500" i="9"/>
  <c r="N504" i="9" s="1"/>
  <c r="AC1027" i="9"/>
  <c r="R500" i="9"/>
  <c r="R504" i="9" s="1"/>
  <c r="W500" i="9"/>
  <c r="W504" i="9" s="1"/>
  <c r="U500" i="9"/>
  <c r="U504" i="9" s="1"/>
  <c r="S500" i="9"/>
  <c r="S504" i="9" s="1"/>
  <c r="V500" i="9"/>
  <c r="V504" i="9" s="1"/>
  <c r="T500" i="9"/>
  <c r="T504" i="9" s="1"/>
  <c r="M500" i="9"/>
  <c r="M504" i="9" s="1"/>
  <c r="O228" i="9"/>
  <c r="O1004" i="9"/>
  <c r="P1004" i="9"/>
  <c r="R865" i="9"/>
  <c r="R863" i="9" s="1"/>
  <c r="N841" i="9"/>
  <c r="AC841" i="9" s="1"/>
  <c r="M830" i="9"/>
  <c r="N830" i="9"/>
  <c r="AC835" i="9"/>
  <c r="T1551" i="9"/>
  <c r="AC831" i="9"/>
  <c r="AC827" i="9"/>
  <c r="AC811" i="9"/>
  <c r="V228" i="9"/>
  <c r="W228" i="9"/>
  <c r="W1551" i="9"/>
  <c r="S228" i="9"/>
  <c r="R228" i="9"/>
  <c r="P228" i="9"/>
  <c r="S1551" i="9"/>
  <c r="V794" i="9"/>
  <c r="AC796" i="9"/>
  <c r="U794" i="9"/>
  <c r="M228" i="9"/>
  <c r="AC791" i="9"/>
  <c r="N228" i="9"/>
  <c r="M789" i="9"/>
  <c r="AC904" i="9"/>
  <c r="AC903" i="9" s="1"/>
  <c r="R1354" i="9"/>
  <c r="R1518" i="9" s="1"/>
  <c r="T1356" i="9"/>
  <c r="T1354" i="9" s="1"/>
  <c r="T1518" i="9" s="1"/>
  <c r="N1301" i="9"/>
  <c r="AC1262" i="9"/>
  <c r="AC1237" i="9"/>
  <c r="N1238" i="9"/>
  <c r="AC1238" i="9" s="1"/>
  <c r="N1240" i="9"/>
  <c r="N1239" i="9" s="1"/>
  <c r="AC1241" i="9"/>
  <c r="AC1243" i="9"/>
  <c r="N1244" i="9"/>
  <c r="AC1244" i="9" s="1"/>
  <c r="N1246" i="9"/>
  <c r="N1245" i="9" s="1"/>
  <c r="AC1247" i="9"/>
  <c r="AC1249" i="9"/>
  <c r="N1250" i="9"/>
  <c r="AC1250" i="9" s="1"/>
  <c r="N1252" i="9"/>
  <c r="N1251" i="9" s="1"/>
  <c r="N1256" i="9"/>
  <c r="N1254" i="9" s="1"/>
  <c r="AC1257" i="9"/>
  <c r="N1260" i="9"/>
  <c r="N1258" i="9" s="1"/>
  <c r="AC1215" i="9"/>
  <c r="AC1214" i="9" s="1"/>
  <c r="AC1219" i="9"/>
  <c r="AC1223" i="9"/>
  <c r="AC1225" i="9"/>
  <c r="AC1224" i="9" s="1"/>
  <c r="AC1227" i="9"/>
  <c r="AC1229" i="9"/>
  <c r="AC1228" i="9" s="1"/>
  <c r="N1232" i="9"/>
  <c r="N1234" i="9"/>
  <c r="AC1234" i="9" s="1"/>
  <c r="M1214" i="9"/>
  <c r="M1224" i="9"/>
  <c r="M1228" i="9"/>
  <c r="AC1205" i="9"/>
  <c r="N1201" i="9"/>
  <c r="AC1203" i="9"/>
  <c r="AC1201" i="9" s="1"/>
  <c r="AC1207" i="9"/>
  <c r="N1210" i="9"/>
  <c r="N1209" i="9" s="1"/>
  <c r="N1212" i="9"/>
  <c r="AC1212" i="9" s="1"/>
  <c r="AC1186" i="9"/>
  <c r="AC1188" i="9"/>
  <c r="N1189" i="9"/>
  <c r="AC1189" i="9" s="1"/>
  <c r="N1191" i="9"/>
  <c r="AC1191" i="9" s="1"/>
  <c r="N1193" i="9"/>
  <c r="AC1193" i="9" s="1"/>
  <c r="N1197" i="9"/>
  <c r="N1199" i="9"/>
  <c r="AC1199" i="9" s="1"/>
  <c r="M1185" i="9"/>
  <c r="U1086" i="9"/>
  <c r="W1087" i="9"/>
  <c r="U1087" i="9"/>
  <c r="T1086" i="9"/>
  <c r="R1085" i="9"/>
  <c r="R1084" i="9" s="1"/>
  <c r="T1087" i="9"/>
  <c r="V1087" i="9" s="1"/>
  <c r="X1087" i="9" s="1"/>
  <c r="Z1087" i="9" s="1"/>
  <c r="M1068" i="9"/>
  <c r="M1077" i="9"/>
  <c r="M1276" i="9" s="1"/>
  <c r="M1280" i="9" s="1"/>
  <c r="O1077" i="9"/>
  <c r="Q1077" i="9"/>
  <c r="R1079" i="9"/>
  <c r="N1070" i="9"/>
  <c r="N1068" i="9" s="1"/>
  <c r="N1076" i="9"/>
  <c r="O1076" i="9" s="1"/>
  <c r="O1069" i="9"/>
  <c r="O1071" i="9"/>
  <c r="P1071" i="9" s="1"/>
  <c r="O1073" i="9"/>
  <c r="O1074" i="9"/>
  <c r="AC1074" i="9" s="1"/>
  <c r="O1075" i="9"/>
  <c r="P1075" i="9" s="1"/>
  <c r="R1078" i="9"/>
  <c r="R1080" i="9"/>
  <c r="U1024" i="9"/>
  <c r="T1024" i="9"/>
  <c r="V1024" i="9" s="1"/>
  <c r="U1031" i="9"/>
  <c r="W1032" i="9"/>
  <c r="Z1032" i="9" s="1"/>
  <c r="R1023" i="9"/>
  <c r="R1022" i="9" s="1"/>
  <c r="W1025" i="9"/>
  <c r="Z1025" i="9" s="1"/>
  <c r="AC1026" i="9"/>
  <c r="AC1033" i="9"/>
  <c r="W1039" i="9"/>
  <c r="Z1039" i="9" s="1"/>
  <c r="V1025" i="9"/>
  <c r="Y1025" i="9" s="1"/>
  <c r="AB1025" i="9" s="1"/>
  <c r="T1031" i="9"/>
  <c r="R1037" i="9"/>
  <c r="R1036" i="9" s="1"/>
  <c r="U1038" i="9"/>
  <c r="W1038" i="9" s="1"/>
  <c r="Y1038" i="9" s="1"/>
  <c r="U1052" i="9"/>
  <c r="W1053" i="9"/>
  <c r="Z1053" i="9" s="1"/>
  <c r="W1060" i="9"/>
  <c r="Z1060" i="9" s="1"/>
  <c r="U1025" i="9"/>
  <c r="X1025" i="9" s="1"/>
  <c r="R1030" i="9"/>
  <c r="R1029" i="9" s="1"/>
  <c r="V1032" i="9"/>
  <c r="N1036" i="9"/>
  <c r="T1038" i="9"/>
  <c r="V1038" i="9" s="1"/>
  <c r="X1038" i="9" s="1"/>
  <c r="Z1038" i="9" s="1"/>
  <c r="U1039" i="9"/>
  <c r="X1039" i="9" s="1"/>
  <c r="M1043" i="9"/>
  <c r="R1044" i="9"/>
  <c r="R1043" i="9" s="1"/>
  <c r="W1046" i="9"/>
  <c r="Z1046" i="9" s="1"/>
  <c r="AC1047" i="9"/>
  <c r="AC1048" i="9"/>
  <c r="AC1049" i="9"/>
  <c r="U1045" i="9"/>
  <c r="W1045" i="9" s="1"/>
  <c r="Y1045" i="9" s="1"/>
  <c r="V1046" i="9"/>
  <c r="Y1046" i="9" s="1"/>
  <c r="AB1046" i="9" s="1"/>
  <c r="T1052" i="9"/>
  <c r="U1053" i="9"/>
  <c r="R1058" i="9"/>
  <c r="R1057" i="9" s="1"/>
  <c r="U1059" i="9"/>
  <c r="W1059" i="9" s="1"/>
  <c r="Y1059" i="9" s="1"/>
  <c r="V1060" i="9"/>
  <c r="Y1060" i="9" s="1"/>
  <c r="AB1060" i="9" s="1"/>
  <c r="T1045" i="9"/>
  <c r="V1045" i="9" s="1"/>
  <c r="X1045" i="9" s="1"/>
  <c r="Z1045" i="9" s="1"/>
  <c r="U1046" i="9"/>
  <c r="R1051" i="9"/>
  <c r="R1050" i="9" s="1"/>
  <c r="V1053" i="9"/>
  <c r="Y1053" i="9" s="1"/>
  <c r="AB1053" i="9" s="1"/>
  <c r="S1058" i="9"/>
  <c r="S1057" i="9" s="1"/>
  <c r="T1059" i="9"/>
  <c r="V1059" i="9" s="1"/>
  <c r="X1059" i="9" s="1"/>
  <c r="U1060" i="9"/>
  <c r="N1009" i="9"/>
  <c r="O1009" i="9" s="1"/>
  <c r="O1010" i="9"/>
  <c r="N1011" i="9"/>
  <c r="O1012" i="9"/>
  <c r="N1013" i="9"/>
  <c r="P1010" i="9"/>
  <c r="O1011" i="9"/>
  <c r="P1012" i="9"/>
  <c r="O1013" i="9"/>
  <c r="N885" i="9"/>
  <c r="N884" i="9" s="1"/>
  <c r="S891" i="9"/>
  <c r="S889" i="9" s="1"/>
  <c r="U891" i="9"/>
  <c r="U889" i="9" s="1"/>
  <c r="W891" i="9"/>
  <c r="W889" i="9" s="1"/>
  <c r="Y891" i="9"/>
  <c r="Y889" i="9" s="1"/>
  <c r="AA891" i="9"/>
  <c r="AA889" i="9" s="1"/>
  <c r="S894" i="9"/>
  <c r="S892" i="9" s="1"/>
  <c r="U894" i="9"/>
  <c r="U892" i="9" s="1"/>
  <c r="W894" i="9"/>
  <c r="W892" i="9" s="1"/>
  <c r="Y894" i="9"/>
  <c r="Y892" i="9" s="1"/>
  <c r="AA894" i="9"/>
  <c r="AA892" i="9" s="1"/>
  <c r="R891" i="9"/>
  <c r="R889" i="9" s="1"/>
  <c r="T891" i="9"/>
  <c r="T889" i="9" s="1"/>
  <c r="V891" i="9"/>
  <c r="V889" i="9" s="1"/>
  <c r="X891" i="9"/>
  <c r="X889" i="9" s="1"/>
  <c r="Z891" i="9"/>
  <c r="Z889" i="9" s="1"/>
  <c r="R894" i="9"/>
  <c r="R892" i="9" s="1"/>
  <c r="T894" i="9"/>
  <c r="T892" i="9" s="1"/>
  <c r="V894" i="9"/>
  <c r="V892" i="9" s="1"/>
  <c r="X894" i="9"/>
  <c r="X892" i="9" s="1"/>
  <c r="Z894" i="9"/>
  <c r="Z892" i="9" s="1"/>
  <c r="AC873" i="9"/>
  <c r="AC872" i="9" s="1"/>
  <c r="R879" i="9"/>
  <c r="R877" i="9" s="1"/>
  <c r="T879" i="9"/>
  <c r="T877" i="9" s="1"/>
  <c r="V879" i="9"/>
  <c r="V877" i="9" s="1"/>
  <c r="X879" i="9"/>
  <c r="X877" i="9" s="1"/>
  <c r="Z879" i="9"/>
  <c r="Z877" i="9" s="1"/>
  <c r="AB879" i="9"/>
  <c r="AB877" i="9" s="1"/>
  <c r="R882" i="9"/>
  <c r="R880" i="9" s="1"/>
  <c r="T882" i="9"/>
  <c r="T880" i="9" s="1"/>
  <c r="V882" i="9"/>
  <c r="V880" i="9" s="1"/>
  <c r="X882" i="9"/>
  <c r="X880" i="9" s="1"/>
  <c r="Z882" i="9"/>
  <c r="Z880" i="9" s="1"/>
  <c r="AB882" i="9"/>
  <c r="AB880" i="9" s="1"/>
  <c r="S879" i="9"/>
  <c r="S877" i="9" s="1"/>
  <c r="U879" i="9"/>
  <c r="U877" i="9" s="1"/>
  <c r="W879" i="9"/>
  <c r="W877" i="9" s="1"/>
  <c r="Y879" i="9"/>
  <c r="Y877" i="9" s="1"/>
  <c r="S882" i="9"/>
  <c r="S880" i="9" s="1"/>
  <c r="U882" i="9"/>
  <c r="U880" i="9" s="1"/>
  <c r="W882" i="9"/>
  <c r="W880" i="9" s="1"/>
  <c r="Y882" i="9"/>
  <c r="Y880" i="9" s="1"/>
  <c r="AC846" i="9"/>
  <c r="AC845" i="9" s="1"/>
  <c r="N849" i="9"/>
  <c r="N848" i="9" s="1"/>
  <c r="AC852" i="9"/>
  <c r="N853" i="9"/>
  <c r="N851" i="9" s="1"/>
  <c r="N855" i="9"/>
  <c r="N854" i="9" s="1"/>
  <c r="N859" i="9"/>
  <c r="N857" i="9" s="1"/>
  <c r="N861" i="9"/>
  <c r="N860" i="9" s="1"/>
  <c r="Q864" i="9"/>
  <c r="Q863" i="9" s="1"/>
  <c r="Q1004" i="9" s="1"/>
  <c r="S865" i="9"/>
  <c r="S863" i="9" s="1"/>
  <c r="S1004" i="9" s="1"/>
  <c r="N833" i="9"/>
  <c r="AC824" i="9"/>
  <c r="AC823" i="9" s="1"/>
  <c r="AC828" i="9"/>
  <c r="N829" i="9"/>
  <c r="AC829" i="9" s="1"/>
  <c r="AC832" i="9"/>
  <c r="AC830" i="9" s="1"/>
  <c r="AC834" i="9"/>
  <c r="AC836" i="9"/>
  <c r="AC838" i="9"/>
  <c r="AC837" i="9" s="1"/>
  <c r="AC842" i="9"/>
  <c r="N843" i="9"/>
  <c r="N840" i="9" s="1"/>
  <c r="AC812" i="9"/>
  <c r="N813" i="9"/>
  <c r="N810" i="9" s="1"/>
  <c r="N815" i="9"/>
  <c r="N817" i="9"/>
  <c r="AC817" i="9" s="1"/>
  <c r="AC820" i="9"/>
  <c r="N821" i="9"/>
  <c r="N818" i="9" s="1"/>
  <c r="AC795" i="9"/>
  <c r="AC797" i="9"/>
  <c r="N798" i="9"/>
  <c r="N794" i="9" s="1"/>
  <c r="N800" i="9"/>
  <c r="AC801" i="9"/>
  <c r="N802" i="9"/>
  <c r="AC802" i="9" s="1"/>
  <c r="AC805" i="9"/>
  <c r="N806" i="9"/>
  <c r="AC807" i="9"/>
  <c r="N808" i="9"/>
  <c r="AC808" i="9" s="1"/>
  <c r="AC790" i="9"/>
  <c r="AC789" i="9" s="1"/>
  <c r="AC1558" i="8"/>
  <c r="AB1558" i="8"/>
  <c r="AA1558" i="8"/>
  <c r="Z1558" i="8"/>
  <c r="Y1558" i="8"/>
  <c r="X1558" i="8"/>
  <c r="W1558" i="8"/>
  <c r="V1558" i="8"/>
  <c r="U1558" i="8"/>
  <c r="T1558" i="8"/>
  <c r="S1558" i="8"/>
  <c r="R1558" i="8"/>
  <c r="Q1558" i="8"/>
  <c r="P1558" i="8"/>
  <c r="O1558" i="8"/>
  <c r="N1558" i="8"/>
  <c r="M1558" i="8"/>
  <c r="AB1548" i="8"/>
  <c r="AA1548" i="8"/>
  <c r="Z1548" i="8"/>
  <c r="Y1548" i="8"/>
  <c r="X1548" i="8"/>
  <c r="W1548" i="8"/>
  <c r="V1548" i="8"/>
  <c r="U1548" i="8"/>
  <c r="T1548" i="8"/>
  <c r="S1548" i="8"/>
  <c r="R1548" i="8"/>
  <c r="Q1548" i="8"/>
  <c r="P1548" i="8"/>
  <c r="O1548" i="8"/>
  <c r="N1548" i="8"/>
  <c r="AC1546" i="8"/>
  <c r="AC1545" i="8"/>
  <c r="AC1544" i="8"/>
  <c r="AC1543" i="8"/>
  <c r="AC1542" i="8"/>
  <c r="AC1541" i="8"/>
  <c r="AC1540" i="8"/>
  <c r="AC1539" i="8"/>
  <c r="AC1538" i="8"/>
  <c r="AC1537" i="8"/>
  <c r="AC1536" i="8"/>
  <c r="AC1535" i="8"/>
  <c r="AC1534" i="8"/>
  <c r="AC1533" i="8"/>
  <c r="AC1532" i="8"/>
  <c r="AC1531" i="8"/>
  <c r="AC1530" i="8"/>
  <c r="AC1529" i="8"/>
  <c r="AC1527" i="8"/>
  <c r="AC1526" i="8"/>
  <c r="AC1524" i="8"/>
  <c r="M1546" i="8"/>
  <c r="M1545" i="8"/>
  <c r="M1544" i="8"/>
  <c r="M1543" i="8"/>
  <c r="M1542" i="8"/>
  <c r="M1541" i="8"/>
  <c r="M1540" i="8"/>
  <c r="M1539" i="8"/>
  <c r="M1538" i="8"/>
  <c r="M1537" i="8"/>
  <c r="M1536" i="8"/>
  <c r="M1535" i="8"/>
  <c r="M1534" i="8"/>
  <c r="M1533" i="8"/>
  <c r="M1532" i="8"/>
  <c r="M1531" i="8"/>
  <c r="M1530" i="8"/>
  <c r="M1529" i="8"/>
  <c r="M1528" i="8"/>
  <c r="AC1528" i="8" s="1"/>
  <c r="M1527" i="8"/>
  <c r="M1526" i="8"/>
  <c r="M1525" i="8"/>
  <c r="AC1525" i="8" s="1"/>
  <c r="M1524" i="8"/>
  <c r="M1523" i="8"/>
  <c r="M1548" i="8" s="1"/>
  <c r="AC1521" i="8"/>
  <c r="M1521" i="8"/>
  <c r="N1521" i="8" s="1"/>
  <c r="AC1518" i="8"/>
  <c r="M1516" i="8"/>
  <c r="M1515" i="8"/>
  <c r="M1514" i="8"/>
  <c r="AC1513" i="8"/>
  <c r="M1513" i="8"/>
  <c r="AC1512" i="8"/>
  <c r="AB1512" i="8"/>
  <c r="AA1512" i="8"/>
  <c r="Z1512" i="8"/>
  <c r="Y1512" i="8"/>
  <c r="X1512" i="8"/>
  <c r="W1512" i="8"/>
  <c r="V1512" i="8"/>
  <c r="U1512" i="8"/>
  <c r="M1512" i="8"/>
  <c r="S1512" i="8" s="1"/>
  <c r="AC1511" i="8"/>
  <c r="AB1511" i="8"/>
  <c r="AB1510" i="8" s="1"/>
  <c r="AA1511" i="8"/>
  <c r="Z1511" i="8"/>
  <c r="Z1510" i="8" s="1"/>
  <c r="Y1511" i="8"/>
  <c r="Y1510" i="8" s="1"/>
  <c r="X1511" i="8"/>
  <c r="X1510" i="8" s="1"/>
  <c r="W1511" i="8"/>
  <c r="V1511" i="8"/>
  <c r="V1510" i="8" s="1"/>
  <c r="U1511" i="8"/>
  <c r="U1510" i="8" s="1"/>
  <c r="T1511" i="8"/>
  <c r="S1511" i="8"/>
  <c r="R1511" i="8"/>
  <c r="M1511" i="8"/>
  <c r="Q1510" i="8" s="1"/>
  <c r="AC1510" i="8"/>
  <c r="AA1510" i="8"/>
  <c r="W1510" i="8"/>
  <c r="M1510" i="8"/>
  <c r="AC1509" i="8"/>
  <c r="AB1509" i="8"/>
  <c r="AA1509" i="8"/>
  <c r="Z1509" i="8"/>
  <c r="Y1509" i="8"/>
  <c r="X1509" i="8"/>
  <c r="W1509" i="8"/>
  <c r="V1509" i="8"/>
  <c r="U1509" i="8"/>
  <c r="T1509" i="8"/>
  <c r="S1509" i="8"/>
  <c r="R1509" i="8"/>
  <c r="Q1509" i="8"/>
  <c r="P1509" i="8"/>
  <c r="O1509" i="8"/>
  <c r="M1509" i="8"/>
  <c r="N1509" i="8" s="1"/>
  <c r="AC1508" i="8"/>
  <c r="AB1508" i="8"/>
  <c r="AB1507" i="8" s="1"/>
  <c r="AA1508" i="8"/>
  <c r="AA1507" i="8" s="1"/>
  <c r="Z1508" i="8"/>
  <c r="Y1508" i="8"/>
  <c r="Y1507" i="8" s="1"/>
  <c r="X1508" i="8"/>
  <c r="X1507" i="8" s="1"/>
  <c r="W1508" i="8"/>
  <c r="W1507" i="8" s="1"/>
  <c r="V1508" i="8"/>
  <c r="U1508" i="8"/>
  <c r="U1507" i="8" s="1"/>
  <c r="T1508" i="8"/>
  <c r="T1507" i="8" s="1"/>
  <c r="S1508" i="8"/>
  <c r="S1507" i="8" s="1"/>
  <c r="R1508" i="8"/>
  <c r="Q1508" i="8"/>
  <c r="Q1507" i="8" s="1"/>
  <c r="P1508" i="8"/>
  <c r="P1507" i="8" s="1"/>
  <c r="O1508" i="8"/>
  <c r="O1507" i="8" s="1"/>
  <c r="N1508" i="8"/>
  <c r="M1508" i="8"/>
  <c r="AC1507" i="8"/>
  <c r="Z1507" i="8"/>
  <c r="V1507" i="8"/>
  <c r="R1507" i="8"/>
  <c r="M1507" i="8"/>
  <c r="AC1506" i="8"/>
  <c r="AB1506" i="8"/>
  <c r="AB1504" i="8" s="1"/>
  <c r="AA1506" i="8"/>
  <c r="Z1506" i="8"/>
  <c r="Z1504" i="8" s="1"/>
  <c r="Y1506" i="8"/>
  <c r="X1506" i="8"/>
  <c r="X1504" i="8" s="1"/>
  <c r="W1506" i="8"/>
  <c r="V1506" i="8"/>
  <c r="V1504" i="8" s="1"/>
  <c r="U1506" i="8"/>
  <c r="T1506" i="8"/>
  <c r="T1504" i="8" s="1"/>
  <c r="S1506" i="8"/>
  <c r="R1506" i="8"/>
  <c r="R1504" i="8" s="1"/>
  <c r="Q1506" i="8"/>
  <c r="P1506" i="8"/>
  <c r="P1504" i="8" s="1"/>
  <c r="O1506" i="8"/>
  <c r="N1506" i="8"/>
  <c r="M1506" i="8"/>
  <c r="AC1505" i="8"/>
  <c r="AB1505" i="8"/>
  <c r="AA1505" i="8"/>
  <c r="AA1504" i="8" s="1"/>
  <c r="Z1505" i="8"/>
  <c r="Y1505" i="8"/>
  <c r="X1505" i="8"/>
  <c r="W1505" i="8"/>
  <c r="W1504" i="8" s="1"/>
  <c r="V1505" i="8"/>
  <c r="U1505" i="8"/>
  <c r="T1505" i="8"/>
  <c r="S1505" i="8"/>
  <c r="S1504" i="8" s="1"/>
  <c r="R1505" i="8"/>
  <c r="Q1505" i="8"/>
  <c r="P1505" i="8"/>
  <c r="O1505" i="8"/>
  <c r="O1504" i="8" s="1"/>
  <c r="M1505" i="8"/>
  <c r="N1505" i="8" s="1"/>
  <c r="AC1504" i="8"/>
  <c r="Y1504" i="8"/>
  <c r="U1504" i="8"/>
  <c r="Q1504" i="8"/>
  <c r="M1504" i="8"/>
  <c r="AC1503" i="8"/>
  <c r="AB1503" i="8"/>
  <c r="AA1503" i="8"/>
  <c r="Z1503" i="8"/>
  <c r="Y1503" i="8"/>
  <c r="X1503" i="8"/>
  <c r="W1503" i="8"/>
  <c r="V1503" i="8"/>
  <c r="U1503" i="8"/>
  <c r="T1503" i="8"/>
  <c r="S1503" i="8"/>
  <c r="R1503" i="8"/>
  <c r="Q1503" i="8"/>
  <c r="P1503" i="8"/>
  <c r="O1503" i="8"/>
  <c r="M1503" i="8"/>
  <c r="N1503" i="8" s="1"/>
  <c r="AC1502" i="8"/>
  <c r="AB1502" i="8"/>
  <c r="AB1501" i="8" s="1"/>
  <c r="AA1502" i="8"/>
  <c r="AA1501" i="8" s="1"/>
  <c r="Z1502" i="8"/>
  <c r="Y1502" i="8"/>
  <c r="Y1501" i="8" s="1"/>
  <c r="X1502" i="8"/>
  <c r="X1501" i="8" s="1"/>
  <c r="W1502" i="8"/>
  <c r="W1501" i="8" s="1"/>
  <c r="V1502" i="8"/>
  <c r="U1502" i="8"/>
  <c r="U1501" i="8" s="1"/>
  <c r="T1502" i="8"/>
  <c r="T1501" i="8" s="1"/>
  <c r="S1502" i="8"/>
  <c r="S1501" i="8" s="1"/>
  <c r="R1502" i="8"/>
  <c r="Q1502" i="8"/>
  <c r="Q1501" i="8" s="1"/>
  <c r="P1502" i="8"/>
  <c r="P1501" i="8" s="1"/>
  <c r="O1502" i="8"/>
  <c r="O1501" i="8" s="1"/>
  <c r="N1502" i="8"/>
  <c r="M1502" i="8"/>
  <c r="AC1501" i="8"/>
  <c r="Z1501" i="8"/>
  <c r="V1501" i="8"/>
  <c r="R1501" i="8"/>
  <c r="M1501" i="8"/>
  <c r="AC1500" i="8"/>
  <c r="AB1500" i="8"/>
  <c r="AB1498" i="8" s="1"/>
  <c r="AA1500" i="8"/>
  <c r="Z1500" i="8"/>
  <c r="Z1498" i="8" s="1"/>
  <c r="Y1500" i="8"/>
  <c r="X1500" i="8"/>
  <c r="X1498" i="8" s="1"/>
  <c r="W1500" i="8"/>
  <c r="V1500" i="8"/>
  <c r="V1498" i="8" s="1"/>
  <c r="U1500" i="8"/>
  <c r="T1500" i="8"/>
  <c r="T1498" i="8" s="1"/>
  <c r="S1500" i="8"/>
  <c r="R1500" i="8"/>
  <c r="R1498" i="8" s="1"/>
  <c r="Q1500" i="8"/>
  <c r="P1500" i="8"/>
  <c r="P1498" i="8" s="1"/>
  <c r="O1500" i="8"/>
  <c r="N1500" i="8"/>
  <c r="M1500" i="8"/>
  <c r="AC1499" i="8"/>
  <c r="AB1499" i="8"/>
  <c r="AA1499" i="8"/>
  <c r="AA1498" i="8" s="1"/>
  <c r="Z1499" i="8"/>
  <c r="Y1499" i="8"/>
  <c r="X1499" i="8"/>
  <c r="W1499" i="8"/>
  <c r="W1498" i="8" s="1"/>
  <c r="V1499" i="8"/>
  <c r="U1499" i="8"/>
  <c r="T1499" i="8"/>
  <c r="S1499" i="8"/>
  <c r="S1498" i="8" s="1"/>
  <c r="R1499" i="8"/>
  <c r="Q1499" i="8"/>
  <c r="P1499" i="8"/>
  <c r="O1499" i="8"/>
  <c r="O1498" i="8" s="1"/>
  <c r="M1499" i="8"/>
  <c r="N1499" i="8" s="1"/>
  <c r="AC1498" i="8"/>
  <c r="Y1498" i="8"/>
  <c r="U1498" i="8"/>
  <c r="Q1498" i="8"/>
  <c r="M1498" i="8"/>
  <c r="AC1497" i="8"/>
  <c r="AB1497" i="8"/>
  <c r="AA1497" i="8"/>
  <c r="Z1497" i="8"/>
  <c r="Y1497" i="8"/>
  <c r="X1497" i="8"/>
  <c r="W1497" i="8"/>
  <c r="V1497" i="8"/>
  <c r="U1497" i="8"/>
  <c r="T1497" i="8"/>
  <c r="S1497" i="8"/>
  <c r="R1497" i="8"/>
  <c r="Q1497" i="8"/>
  <c r="P1497" i="8"/>
  <c r="O1497" i="8"/>
  <c r="M1497" i="8"/>
  <c r="N1497" i="8" s="1"/>
  <c r="AC1496" i="8"/>
  <c r="AB1496" i="8"/>
  <c r="AA1496" i="8"/>
  <c r="Z1496" i="8"/>
  <c r="Y1496" i="8"/>
  <c r="X1496" i="8"/>
  <c r="W1496" i="8"/>
  <c r="V1496" i="8"/>
  <c r="U1496" i="8"/>
  <c r="T1496" i="8"/>
  <c r="S1496" i="8"/>
  <c r="R1496" i="8"/>
  <c r="Q1496" i="8"/>
  <c r="P1496" i="8"/>
  <c r="O1496" i="8"/>
  <c r="M1496" i="8"/>
  <c r="N1496" i="8" s="1"/>
  <c r="N1495" i="8" s="1"/>
  <c r="AC1495" i="8"/>
  <c r="AB1495" i="8"/>
  <c r="AA1495" i="8"/>
  <c r="Z1495" i="8"/>
  <c r="Y1495" i="8"/>
  <c r="X1495" i="8"/>
  <c r="W1495" i="8"/>
  <c r="V1495" i="8"/>
  <c r="U1495" i="8"/>
  <c r="T1495" i="8"/>
  <c r="S1495" i="8"/>
  <c r="R1495" i="8"/>
  <c r="Q1495" i="8"/>
  <c r="P1495" i="8"/>
  <c r="O1495" i="8"/>
  <c r="M1495" i="8"/>
  <c r="AC1494" i="8"/>
  <c r="AB1494" i="8"/>
  <c r="AB1492" i="8" s="1"/>
  <c r="AA1494" i="8"/>
  <c r="Z1494" i="8"/>
  <c r="Y1494" i="8"/>
  <c r="X1494" i="8"/>
  <c r="X1492" i="8" s="1"/>
  <c r="W1494" i="8"/>
  <c r="V1494" i="8"/>
  <c r="U1494" i="8"/>
  <c r="T1494" i="8"/>
  <c r="T1492" i="8" s="1"/>
  <c r="S1494" i="8"/>
  <c r="R1494" i="8"/>
  <c r="Q1494" i="8"/>
  <c r="P1494" i="8"/>
  <c r="P1492" i="8" s="1"/>
  <c r="O1494" i="8"/>
  <c r="N1494" i="8"/>
  <c r="M1494" i="8"/>
  <c r="AC1493" i="8"/>
  <c r="AB1493" i="8"/>
  <c r="AA1493" i="8"/>
  <c r="Z1493" i="8"/>
  <c r="Y1493" i="8"/>
  <c r="X1493" i="8"/>
  <c r="W1493" i="8"/>
  <c r="V1493" i="8"/>
  <c r="U1493" i="8"/>
  <c r="T1493" i="8"/>
  <c r="S1493" i="8"/>
  <c r="R1493" i="8"/>
  <c r="Q1493" i="8"/>
  <c r="P1493" i="8"/>
  <c r="O1493" i="8"/>
  <c r="M1493" i="8"/>
  <c r="N1493" i="8" s="1"/>
  <c r="AC1492" i="8"/>
  <c r="Z1492" i="8"/>
  <c r="V1492" i="8"/>
  <c r="R1492" i="8"/>
  <c r="M1492" i="8"/>
  <c r="AC1490" i="8"/>
  <c r="AB1490" i="8"/>
  <c r="AB1487" i="8" s="1"/>
  <c r="AA1490" i="8"/>
  <c r="Z1490" i="8"/>
  <c r="Z1487" i="8" s="1"/>
  <c r="Y1490" i="8"/>
  <c r="X1490" i="8"/>
  <c r="X1487" i="8" s="1"/>
  <c r="W1490" i="8"/>
  <c r="V1490" i="8"/>
  <c r="V1487" i="8" s="1"/>
  <c r="U1490" i="8"/>
  <c r="T1490" i="8"/>
  <c r="T1487" i="8" s="1"/>
  <c r="S1490" i="8"/>
  <c r="R1490" i="8"/>
  <c r="R1487" i="8" s="1"/>
  <c r="Q1490" i="8"/>
  <c r="P1490" i="8"/>
  <c r="O1490" i="8"/>
  <c r="N1490" i="8"/>
  <c r="M1490" i="8"/>
  <c r="AC1489" i="8"/>
  <c r="AB1489" i="8"/>
  <c r="AA1489" i="8"/>
  <c r="Z1489" i="8"/>
  <c r="Y1489" i="8"/>
  <c r="X1489" i="8"/>
  <c r="W1489" i="8"/>
  <c r="V1489" i="8"/>
  <c r="U1489" i="8"/>
  <c r="T1489" i="8"/>
  <c r="S1489" i="8"/>
  <c r="R1489" i="8"/>
  <c r="Q1489" i="8"/>
  <c r="P1489" i="8"/>
  <c r="O1489" i="8"/>
  <c r="M1489" i="8"/>
  <c r="N1489" i="8" s="1"/>
  <c r="AC1488" i="8"/>
  <c r="AB1488" i="8"/>
  <c r="AA1488" i="8"/>
  <c r="AA1487" i="8" s="1"/>
  <c r="Z1488" i="8"/>
  <c r="Y1488" i="8"/>
  <c r="X1488" i="8"/>
  <c r="W1488" i="8"/>
  <c r="W1487" i="8" s="1"/>
  <c r="V1488" i="8"/>
  <c r="U1488" i="8"/>
  <c r="T1488" i="8"/>
  <c r="S1488" i="8"/>
  <c r="S1487" i="8" s="1"/>
  <c r="R1488" i="8"/>
  <c r="Q1488" i="8"/>
  <c r="P1488" i="8"/>
  <c r="O1488" i="8"/>
  <c r="O1487" i="8" s="1"/>
  <c r="M1488" i="8"/>
  <c r="N1488" i="8" s="1"/>
  <c r="AC1487" i="8"/>
  <c r="Y1487" i="8"/>
  <c r="U1487" i="8"/>
  <c r="Q1487" i="8"/>
  <c r="M1487" i="8"/>
  <c r="AC1486" i="8"/>
  <c r="AB1486" i="8"/>
  <c r="AA1486" i="8"/>
  <c r="Z1486" i="8"/>
  <c r="Y1486" i="8"/>
  <c r="X1486" i="8"/>
  <c r="W1486" i="8"/>
  <c r="V1486" i="8"/>
  <c r="U1486" i="8"/>
  <c r="T1486" i="8"/>
  <c r="S1486" i="8"/>
  <c r="R1486" i="8"/>
  <c r="Q1486" i="8"/>
  <c r="P1486" i="8"/>
  <c r="O1486" i="8"/>
  <c r="M1486" i="8"/>
  <c r="N1486" i="8" s="1"/>
  <c r="AC1485" i="8"/>
  <c r="AB1485" i="8"/>
  <c r="AA1485" i="8"/>
  <c r="Z1485" i="8"/>
  <c r="Y1485" i="8"/>
  <c r="X1485" i="8"/>
  <c r="W1485" i="8"/>
  <c r="V1485" i="8"/>
  <c r="U1485" i="8"/>
  <c r="T1485" i="8"/>
  <c r="S1485" i="8"/>
  <c r="R1485" i="8"/>
  <c r="Q1485" i="8"/>
  <c r="P1485" i="8"/>
  <c r="O1485" i="8"/>
  <c r="M1485" i="8"/>
  <c r="N1485" i="8" s="1"/>
  <c r="N1484" i="8" s="1"/>
  <c r="AC1484" i="8"/>
  <c r="AB1484" i="8"/>
  <c r="AA1484" i="8"/>
  <c r="Z1484" i="8"/>
  <c r="Y1484" i="8"/>
  <c r="X1484" i="8"/>
  <c r="W1484" i="8"/>
  <c r="V1484" i="8"/>
  <c r="U1484" i="8"/>
  <c r="T1484" i="8"/>
  <c r="S1484" i="8"/>
  <c r="R1484" i="8"/>
  <c r="Q1484" i="8"/>
  <c r="P1484" i="8"/>
  <c r="O1484" i="8"/>
  <c r="M1484" i="8"/>
  <c r="AC1483" i="8"/>
  <c r="AB1483" i="8"/>
  <c r="AA1483" i="8"/>
  <c r="Z1483" i="8"/>
  <c r="Y1483" i="8"/>
  <c r="X1483" i="8"/>
  <c r="W1483" i="8"/>
  <c r="V1483" i="8"/>
  <c r="U1483" i="8"/>
  <c r="T1483" i="8"/>
  <c r="S1483" i="8"/>
  <c r="R1483" i="8"/>
  <c r="Q1483" i="8"/>
  <c r="P1483" i="8"/>
  <c r="O1483" i="8"/>
  <c r="M1483" i="8"/>
  <c r="N1483" i="8" s="1"/>
  <c r="AC1482" i="8"/>
  <c r="AB1482" i="8"/>
  <c r="AA1482" i="8"/>
  <c r="Z1482" i="8"/>
  <c r="Y1482" i="8"/>
  <c r="Y1480" i="8" s="1"/>
  <c r="X1482" i="8"/>
  <c r="W1482" i="8"/>
  <c r="V1482" i="8"/>
  <c r="U1482" i="8"/>
  <c r="U1480" i="8" s="1"/>
  <c r="T1482" i="8"/>
  <c r="S1482" i="8"/>
  <c r="R1482" i="8"/>
  <c r="Q1482" i="8"/>
  <c r="Q1480" i="8" s="1"/>
  <c r="P1482" i="8"/>
  <c r="O1482" i="8"/>
  <c r="N1482" i="8"/>
  <c r="M1482" i="8"/>
  <c r="AC1481" i="8"/>
  <c r="AB1481" i="8"/>
  <c r="AA1481" i="8"/>
  <c r="Z1481" i="8"/>
  <c r="Y1481" i="8"/>
  <c r="X1481" i="8"/>
  <c r="W1481" i="8"/>
  <c r="V1481" i="8"/>
  <c r="U1481" i="8"/>
  <c r="T1481" i="8"/>
  <c r="S1481" i="8"/>
  <c r="R1481" i="8"/>
  <c r="Q1481" i="8"/>
  <c r="P1481" i="8"/>
  <c r="O1481" i="8"/>
  <c r="M1481" i="8"/>
  <c r="N1481" i="8" s="1"/>
  <c r="AC1480" i="8"/>
  <c r="AA1480" i="8"/>
  <c r="W1480" i="8"/>
  <c r="S1480" i="8"/>
  <c r="O1480" i="8"/>
  <c r="M1480" i="8"/>
  <c r="AC1479" i="8"/>
  <c r="AB1479" i="8"/>
  <c r="AA1479" i="8"/>
  <c r="Z1479" i="8"/>
  <c r="Y1479" i="8"/>
  <c r="X1479" i="8"/>
  <c r="W1479" i="8"/>
  <c r="V1479" i="8"/>
  <c r="U1479" i="8"/>
  <c r="T1479" i="8"/>
  <c r="S1479" i="8"/>
  <c r="R1479" i="8"/>
  <c r="Q1479" i="8"/>
  <c r="P1479" i="8"/>
  <c r="O1479" i="8"/>
  <c r="M1479" i="8"/>
  <c r="N1479" i="8" s="1"/>
  <c r="AC1478" i="8"/>
  <c r="AB1478" i="8"/>
  <c r="AA1478" i="8"/>
  <c r="AA1477" i="8" s="1"/>
  <c r="Z1478" i="8"/>
  <c r="Y1478" i="8"/>
  <c r="Y1477" i="8" s="1"/>
  <c r="X1478" i="8"/>
  <c r="W1478" i="8"/>
  <c r="W1477" i="8" s="1"/>
  <c r="V1478" i="8"/>
  <c r="U1478" i="8"/>
  <c r="U1477" i="8" s="1"/>
  <c r="T1478" i="8"/>
  <c r="S1478" i="8"/>
  <c r="S1477" i="8" s="1"/>
  <c r="R1478" i="8"/>
  <c r="Q1478" i="8"/>
  <c r="Q1477" i="8" s="1"/>
  <c r="P1478" i="8"/>
  <c r="O1478" i="8"/>
  <c r="O1477" i="8" s="1"/>
  <c r="N1478" i="8"/>
  <c r="M1478" i="8"/>
  <c r="AC1477" i="8"/>
  <c r="AB1477" i="8"/>
  <c r="Z1477" i="8"/>
  <c r="X1477" i="8"/>
  <c r="V1477" i="8"/>
  <c r="T1477" i="8"/>
  <c r="R1477" i="8"/>
  <c r="P1477" i="8"/>
  <c r="M1477" i="8"/>
  <c r="AC1476" i="8"/>
  <c r="AB1476" i="8"/>
  <c r="AA1476" i="8"/>
  <c r="Z1476" i="8"/>
  <c r="Y1476" i="8"/>
  <c r="X1476" i="8"/>
  <c r="W1476" i="8"/>
  <c r="V1476" i="8"/>
  <c r="U1476" i="8"/>
  <c r="T1476" i="8"/>
  <c r="S1476" i="8"/>
  <c r="R1476" i="8"/>
  <c r="Q1476" i="8"/>
  <c r="P1476" i="8"/>
  <c r="O1476" i="8"/>
  <c r="M1476" i="8"/>
  <c r="N1476" i="8" s="1"/>
  <c r="AC1475" i="8"/>
  <c r="AB1475" i="8"/>
  <c r="AA1475" i="8"/>
  <c r="Z1475" i="8"/>
  <c r="Y1475" i="8"/>
  <c r="X1475" i="8"/>
  <c r="W1475" i="8"/>
  <c r="V1475" i="8"/>
  <c r="U1475" i="8"/>
  <c r="T1475" i="8"/>
  <c r="S1475" i="8"/>
  <c r="R1475" i="8"/>
  <c r="Q1475" i="8"/>
  <c r="P1475" i="8"/>
  <c r="O1475" i="8"/>
  <c r="M1475" i="8"/>
  <c r="N1475" i="8" s="1"/>
  <c r="AC1474" i="8"/>
  <c r="AB1474" i="8"/>
  <c r="AA1474" i="8"/>
  <c r="Z1474" i="8"/>
  <c r="Y1474" i="8"/>
  <c r="X1474" i="8"/>
  <c r="W1474" i="8"/>
  <c r="V1474" i="8"/>
  <c r="U1474" i="8"/>
  <c r="T1474" i="8"/>
  <c r="S1474" i="8"/>
  <c r="R1474" i="8"/>
  <c r="Q1474" i="8"/>
  <c r="P1474" i="8"/>
  <c r="O1474" i="8"/>
  <c r="M1474" i="8"/>
  <c r="N1474" i="8" s="1"/>
  <c r="N1473" i="8" s="1"/>
  <c r="AC1473" i="8"/>
  <c r="AB1473" i="8"/>
  <c r="AA1473" i="8"/>
  <c r="Z1473" i="8"/>
  <c r="Y1473" i="8"/>
  <c r="X1473" i="8"/>
  <c r="W1473" i="8"/>
  <c r="V1473" i="8"/>
  <c r="U1473" i="8"/>
  <c r="T1473" i="8"/>
  <c r="S1473" i="8"/>
  <c r="R1473" i="8"/>
  <c r="Q1473" i="8"/>
  <c r="P1473" i="8"/>
  <c r="O1473" i="8"/>
  <c r="M1473" i="8"/>
  <c r="AC1472" i="8"/>
  <c r="AB1472" i="8"/>
  <c r="AA1472" i="8"/>
  <c r="Z1472" i="8"/>
  <c r="Y1472" i="8"/>
  <c r="Y1470" i="8" s="1"/>
  <c r="X1472" i="8"/>
  <c r="W1472" i="8"/>
  <c r="V1472" i="8"/>
  <c r="U1472" i="8"/>
  <c r="U1470" i="8" s="1"/>
  <c r="T1472" i="8"/>
  <c r="S1472" i="8"/>
  <c r="R1472" i="8"/>
  <c r="Q1472" i="8"/>
  <c r="Q1470" i="8" s="1"/>
  <c r="P1472" i="8"/>
  <c r="O1472" i="8"/>
  <c r="N1472" i="8"/>
  <c r="M1472" i="8"/>
  <c r="AC1471" i="8"/>
  <c r="AB1471" i="8"/>
  <c r="AA1471" i="8"/>
  <c r="Z1471" i="8"/>
  <c r="Y1471" i="8"/>
  <c r="X1471" i="8"/>
  <c r="W1471" i="8"/>
  <c r="V1471" i="8"/>
  <c r="U1471" i="8"/>
  <c r="T1471" i="8"/>
  <c r="S1471" i="8"/>
  <c r="R1471" i="8"/>
  <c r="Q1471" i="8"/>
  <c r="P1471" i="8"/>
  <c r="O1471" i="8"/>
  <c r="M1471" i="8"/>
  <c r="N1471" i="8" s="1"/>
  <c r="AC1470" i="8"/>
  <c r="AA1470" i="8"/>
  <c r="W1470" i="8"/>
  <c r="S1470" i="8"/>
  <c r="O1470" i="8"/>
  <c r="M1470" i="8"/>
  <c r="AC1468" i="8"/>
  <c r="AB1468" i="8"/>
  <c r="AA1468" i="8"/>
  <c r="AA1465" i="8" s="1"/>
  <c r="Z1468" i="8"/>
  <c r="Y1468" i="8"/>
  <c r="X1468" i="8"/>
  <c r="W1468" i="8"/>
  <c r="W1465" i="8" s="1"/>
  <c r="V1468" i="8"/>
  <c r="U1468" i="8"/>
  <c r="T1468" i="8"/>
  <c r="S1468" i="8"/>
  <c r="S1465" i="8" s="1"/>
  <c r="R1468" i="8"/>
  <c r="Q1468" i="8"/>
  <c r="P1468" i="8"/>
  <c r="O1468" i="8"/>
  <c r="O1465" i="8" s="1"/>
  <c r="N1468" i="8"/>
  <c r="M1468" i="8"/>
  <c r="AC1467" i="8"/>
  <c r="AB1467" i="8"/>
  <c r="AA1467" i="8"/>
  <c r="Z1467" i="8"/>
  <c r="Y1467" i="8"/>
  <c r="X1467" i="8"/>
  <c r="W1467" i="8"/>
  <c r="V1467" i="8"/>
  <c r="U1467" i="8"/>
  <c r="T1467" i="8"/>
  <c r="S1467" i="8"/>
  <c r="R1467" i="8"/>
  <c r="Q1467" i="8"/>
  <c r="P1467" i="8"/>
  <c r="O1467" i="8"/>
  <c r="M1467" i="8"/>
  <c r="N1467" i="8" s="1"/>
  <c r="AC1466" i="8"/>
  <c r="AB1466" i="8"/>
  <c r="AB1465" i="8" s="1"/>
  <c r="AA1466" i="8"/>
  <c r="Z1466" i="8"/>
  <c r="Z1465" i="8" s="1"/>
  <c r="Y1466" i="8"/>
  <c r="X1466" i="8"/>
  <c r="X1465" i="8" s="1"/>
  <c r="W1466" i="8"/>
  <c r="V1466" i="8"/>
  <c r="V1465" i="8" s="1"/>
  <c r="U1466" i="8"/>
  <c r="T1466" i="8"/>
  <c r="T1465" i="8" s="1"/>
  <c r="S1466" i="8"/>
  <c r="R1466" i="8"/>
  <c r="R1465" i="8" s="1"/>
  <c r="Q1466" i="8"/>
  <c r="P1466" i="8"/>
  <c r="P1465" i="8" s="1"/>
  <c r="O1466" i="8"/>
  <c r="N1466" i="8"/>
  <c r="M1466" i="8"/>
  <c r="AC1465" i="8"/>
  <c r="Y1465" i="8"/>
  <c r="U1465" i="8"/>
  <c r="Q1465" i="8"/>
  <c r="M1465" i="8"/>
  <c r="AC1464" i="8"/>
  <c r="AB1464" i="8"/>
  <c r="AA1464" i="8"/>
  <c r="Z1464" i="8"/>
  <c r="Y1464" i="8"/>
  <c r="X1464" i="8"/>
  <c r="W1464" i="8"/>
  <c r="V1464" i="8"/>
  <c r="U1464" i="8"/>
  <c r="T1464" i="8"/>
  <c r="S1464" i="8"/>
  <c r="R1464" i="8"/>
  <c r="Q1464" i="8"/>
  <c r="P1464" i="8"/>
  <c r="O1464" i="8"/>
  <c r="M1464" i="8"/>
  <c r="N1464" i="8" s="1"/>
  <c r="AC1463" i="8"/>
  <c r="AB1463" i="8"/>
  <c r="AA1463" i="8"/>
  <c r="Z1463" i="8"/>
  <c r="Y1463" i="8"/>
  <c r="X1463" i="8"/>
  <c r="W1463" i="8"/>
  <c r="V1463" i="8"/>
  <c r="U1463" i="8"/>
  <c r="T1463" i="8"/>
  <c r="S1463" i="8"/>
  <c r="R1463" i="8"/>
  <c r="Q1463" i="8"/>
  <c r="P1463" i="8"/>
  <c r="O1463" i="8"/>
  <c r="M1463" i="8"/>
  <c r="N1463" i="8" s="1"/>
  <c r="AC1462" i="8"/>
  <c r="AB1462" i="8"/>
  <c r="AB1461" i="8" s="1"/>
  <c r="AA1462" i="8"/>
  <c r="AA1461" i="8" s="1"/>
  <c r="Z1462" i="8"/>
  <c r="Y1462" i="8"/>
  <c r="Y1461" i="8" s="1"/>
  <c r="X1462" i="8"/>
  <c r="X1461" i="8" s="1"/>
  <c r="W1462" i="8"/>
  <c r="W1461" i="8" s="1"/>
  <c r="V1462" i="8"/>
  <c r="U1462" i="8"/>
  <c r="U1461" i="8" s="1"/>
  <c r="T1462" i="8"/>
  <c r="T1461" i="8" s="1"/>
  <c r="S1462" i="8"/>
  <c r="S1461" i="8" s="1"/>
  <c r="R1462" i="8"/>
  <c r="Q1462" i="8"/>
  <c r="Q1461" i="8" s="1"/>
  <c r="P1462" i="8"/>
  <c r="P1461" i="8" s="1"/>
  <c r="O1462" i="8"/>
  <c r="O1461" i="8" s="1"/>
  <c r="N1462" i="8"/>
  <c r="M1462" i="8"/>
  <c r="AC1461" i="8"/>
  <c r="Z1461" i="8"/>
  <c r="V1461" i="8"/>
  <c r="R1461" i="8"/>
  <c r="M1461" i="8"/>
  <c r="AC1460" i="8"/>
  <c r="AB1460" i="8"/>
  <c r="AA1460" i="8"/>
  <c r="Z1460" i="8"/>
  <c r="Z1457" i="8" s="1"/>
  <c r="Y1460" i="8"/>
  <c r="X1460" i="8"/>
  <c r="W1460" i="8"/>
  <c r="V1460" i="8"/>
  <c r="V1457" i="8" s="1"/>
  <c r="U1460" i="8"/>
  <c r="T1460" i="8"/>
  <c r="S1460" i="8"/>
  <c r="R1460" i="8"/>
  <c r="R1457" i="8" s="1"/>
  <c r="Q1460" i="8"/>
  <c r="P1460" i="8"/>
  <c r="O1460" i="8"/>
  <c r="N1460" i="8"/>
  <c r="M1460" i="8"/>
  <c r="AC1459" i="8"/>
  <c r="AB1459" i="8"/>
  <c r="AA1459" i="8"/>
  <c r="Z1459" i="8"/>
  <c r="Y1459" i="8"/>
  <c r="X1459" i="8"/>
  <c r="W1459" i="8"/>
  <c r="V1459" i="8"/>
  <c r="U1459" i="8"/>
  <c r="T1459" i="8"/>
  <c r="S1459" i="8"/>
  <c r="R1459" i="8"/>
  <c r="Q1459" i="8"/>
  <c r="P1459" i="8"/>
  <c r="O1459" i="8"/>
  <c r="M1459" i="8"/>
  <c r="N1459" i="8" s="1"/>
  <c r="AC1458" i="8"/>
  <c r="AB1458" i="8"/>
  <c r="AA1458" i="8"/>
  <c r="AA1457" i="8" s="1"/>
  <c r="Z1458" i="8"/>
  <c r="Y1458" i="8"/>
  <c r="Y1457" i="8" s="1"/>
  <c r="X1458" i="8"/>
  <c r="W1458" i="8"/>
  <c r="W1457" i="8" s="1"/>
  <c r="V1458" i="8"/>
  <c r="U1458" i="8"/>
  <c r="U1457" i="8" s="1"/>
  <c r="T1458" i="8"/>
  <c r="S1458" i="8"/>
  <c r="S1457" i="8" s="1"/>
  <c r="R1458" i="8"/>
  <c r="Q1458" i="8"/>
  <c r="Q1457" i="8" s="1"/>
  <c r="P1458" i="8"/>
  <c r="O1458" i="8"/>
  <c r="O1457" i="8" s="1"/>
  <c r="N1458" i="8"/>
  <c r="M1458" i="8"/>
  <c r="AC1457" i="8"/>
  <c r="AB1457" i="8"/>
  <c r="X1457" i="8"/>
  <c r="T1457" i="8"/>
  <c r="P1457" i="8"/>
  <c r="M1457" i="8"/>
  <c r="AC1455" i="8"/>
  <c r="AB1455" i="8"/>
  <c r="AA1455" i="8"/>
  <c r="Z1455" i="8"/>
  <c r="Y1455" i="8"/>
  <c r="Y1451" i="8" s="1"/>
  <c r="X1455" i="8"/>
  <c r="W1455" i="8"/>
  <c r="V1455" i="8"/>
  <c r="U1455" i="8"/>
  <c r="U1451" i="8" s="1"/>
  <c r="T1455" i="8"/>
  <c r="S1455" i="8"/>
  <c r="R1455" i="8"/>
  <c r="Q1455" i="8"/>
  <c r="Q1451" i="8" s="1"/>
  <c r="P1455" i="8"/>
  <c r="O1455" i="8"/>
  <c r="N1455" i="8"/>
  <c r="M1455" i="8"/>
  <c r="AC1454" i="8"/>
  <c r="AB1454" i="8"/>
  <c r="AA1454" i="8"/>
  <c r="Z1454" i="8"/>
  <c r="Y1454" i="8"/>
  <c r="X1454" i="8"/>
  <c r="W1454" i="8"/>
  <c r="V1454" i="8"/>
  <c r="U1454" i="8"/>
  <c r="T1454" i="8"/>
  <c r="S1454" i="8"/>
  <c r="R1454" i="8"/>
  <c r="Q1454" i="8"/>
  <c r="P1454" i="8"/>
  <c r="O1454" i="8"/>
  <c r="M1454" i="8"/>
  <c r="N1454" i="8" s="1"/>
  <c r="AC1453" i="8"/>
  <c r="AB1453" i="8"/>
  <c r="AA1453" i="8"/>
  <c r="Z1453" i="8"/>
  <c r="Y1453" i="8"/>
  <c r="X1453" i="8"/>
  <c r="W1453" i="8"/>
  <c r="V1453" i="8"/>
  <c r="U1453" i="8"/>
  <c r="T1453" i="8"/>
  <c r="S1453" i="8"/>
  <c r="R1453" i="8"/>
  <c r="Q1453" i="8"/>
  <c r="P1453" i="8"/>
  <c r="O1453" i="8"/>
  <c r="M1453" i="8"/>
  <c r="N1453" i="8" s="1"/>
  <c r="AC1452" i="8"/>
  <c r="AB1452" i="8"/>
  <c r="AA1452" i="8"/>
  <c r="Z1452" i="8"/>
  <c r="Y1452" i="8"/>
  <c r="X1452" i="8"/>
  <c r="W1452" i="8"/>
  <c r="V1452" i="8"/>
  <c r="U1452" i="8"/>
  <c r="T1452" i="8"/>
  <c r="S1452" i="8"/>
  <c r="R1452" i="8"/>
  <c r="Q1452" i="8"/>
  <c r="P1452" i="8"/>
  <c r="O1452" i="8"/>
  <c r="M1452" i="8"/>
  <c r="N1452" i="8" s="1"/>
  <c r="AC1451" i="8"/>
  <c r="AA1451" i="8"/>
  <c r="W1451" i="8"/>
  <c r="S1451" i="8"/>
  <c r="O1451" i="8"/>
  <c r="M1451" i="8"/>
  <c r="AC1450" i="8"/>
  <c r="AB1450" i="8"/>
  <c r="AA1450" i="8"/>
  <c r="Z1450" i="8"/>
  <c r="Y1450" i="8"/>
  <c r="X1450" i="8"/>
  <c r="W1450" i="8"/>
  <c r="V1450" i="8"/>
  <c r="U1450" i="8"/>
  <c r="T1450" i="8"/>
  <c r="S1450" i="8"/>
  <c r="R1450" i="8"/>
  <c r="Q1450" i="8"/>
  <c r="P1450" i="8"/>
  <c r="O1450" i="8"/>
  <c r="M1450" i="8"/>
  <c r="N1450" i="8" s="1"/>
  <c r="AC1449" i="8"/>
  <c r="AB1449" i="8"/>
  <c r="AA1449" i="8"/>
  <c r="Z1449" i="8"/>
  <c r="Y1449" i="8"/>
  <c r="X1449" i="8"/>
  <c r="W1449" i="8"/>
  <c r="V1449" i="8"/>
  <c r="U1449" i="8"/>
  <c r="T1449" i="8"/>
  <c r="S1449" i="8"/>
  <c r="R1449" i="8"/>
  <c r="Q1449" i="8"/>
  <c r="P1449" i="8"/>
  <c r="O1449" i="8"/>
  <c r="M1449" i="8"/>
  <c r="N1449" i="8" s="1"/>
  <c r="AC1448" i="8"/>
  <c r="AB1448" i="8"/>
  <c r="AA1448" i="8"/>
  <c r="Z1448" i="8"/>
  <c r="Y1448" i="8"/>
  <c r="X1448" i="8"/>
  <c r="W1448" i="8"/>
  <c r="V1448" i="8"/>
  <c r="U1448" i="8"/>
  <c r="T1448" i="8"/>
  <c r="S1448" i="8"/>
  <c r="R1448" i="8"/>
  <c r="Q1448" i="8"/>
  <c r="P1448" i="8"/>
  <c r="O1448" i="8"/>
  <c r="M1448" i="8"/>
  <c r="N1448" i="8" s="1"/>
  <c r="AC1447" i="8"/>
  <c r="AB1447" i="8"/>
  <c r="AA1447" i="8"/>
  <c r="Z1447" i="8"/>
  <c r="Y1447" i="8"/>
  <c r="X1447" i="8"/>
  <c r="W1447" i="8"/>
  <c r="V1447" i="8"/>
  <c r="U1447" i="8"/>
  <c r="T1447" i="8"/>
  <c r="S1447" i="8"/>
  <c r="R1447" i="8"/>
  <c r="Q1447" i="8"/>
  <c r="P1447" i="8"/>
  <c r="O1447" i="8"/>
  <c r="M1447" i="8"/>
  <c r="N1447" i="8" s="1"/>
  <c r="N1446" i="8" s="1"/>
  <c r="AC1446" i="8"/>
  <c r="AB1446" i="8"/>
  <c r="AA1446" i="8"/>
  <c r="Z1446" i="8"/>
  <c r="Y1446" i="8"/>
  <c r="X1446" i="8"/>
  <c r="W1446" i="8"/>
  <c r="V1446" i="8"/>
  <c r="U1446" i="8"/>
  <c r="T1446" i="8"/>
  <c r="S1446" i="8"/>
  <c r="R1446" i="8"/>
  <c r="Q1446" i="8"/>
  <c r="P1446" i="8"/>
  <c r="O1446" i="8"/>
  <c r="M1446" i="8"/>
  <c r="AC1445" i="8"/>
  <c r="AB1445" i="8"/>
  <c r="AA1445" i="8"/>
  <c r="Z1445" i="8"/>
  <c r="Y1445" i="8"/>
  <c r="X1445" i="8"/>
  <c r="W1445" i="8"/>
  <c r="V1445" i="8"/>
  <c r="U1445" i="8"/>
  <c r="T1445" i="8"/>
  <c r="S1445" i="8"/>
  <c r="R1445" i="8"/>
  <c r="Q1445" i="8"/>
  <c r="P1445" i="8"/>
  <c r="O1445" i="8"/>
  <c r="N1445" i="8"/>
  <c r="M1445" i="8"/>
  <c r="AC1444" i="8"/>
  <c r="AB1444" i="8"/>
  <c r="AA1444" i="8"/>
  <c r="Z1444" i="8"/>
  <c r="Y1444" i="8"/>
  <c r="X1444" i="8"/>
  <c r="W1444" i="8"/>
  <c r="V1444" i="8"/>
  <c r="U1444" i="8"/>
  <c r="T1444" i="8"/>
  <c r="S1444" i="8"/>
  <c r="R1444" i="8"/>
  <c r="Q1444" i="8"/>
  <c r="P1444" i="8"/>
  <c r="O1444" i="8"/>
  <c r="M1444" i="8"/>
  <c r="N1444" i="8" s="1"/>
  <c r="AC1443" i="8"/>
  <c r="AB1443" i="8"/>
  <c r="AB1441" i="8" s="1"/>
  <c r="AA1443" i="8"/>
  <c r="Z1443" i="8"/>
  <c r="Z1441" i="8" s="1"/>
  <c r="Y1443" i="8"/>
  <c r="X1443" i="8"/>
  <c r="X1441" i="8" s="1"/>
  <c r="W1443" i="8"/>
  <c r="V1443" i="8"/>
  <c r="V1441" i="8" s="1"/>
  <c r="U1443" i="8"/>
  <c r="T1443" i="8"/>
  <c r="T1441" i="8" s="1"/>
  <c r="S1443" i="8"/>
  <c r="R1443" i="8"/>
  <c r="R1441" i="8" s="1"/>
  <c r="Q1443" i="8"/>
  <c r="P1443" i="8"/>
  <c r="P1441" i="8" s="1"/>
  <c r="O1443" i="8"/>
  <c r="N1443" i="8"/>
  <c r="M1443" i="8"/>
  <c r="AC1442" i="8"/>
  <c r="AB1442" i="8"/>
  <c r="AA1442" i="8"/>
  <c r="AA1441" i="8" s="1"/>
  <c r="Z1442" i="8"/>
  <c r="Y1442" i="8"/>
  <c r="X1442" i="8"/>
  <c r="W1442" i="8"/>
  <c r="W1441" i="8" s="1"/>
  <c r="V1442" i="8"/>
  <c r="U1442" i="8"/>
  <c r="T1442" i="8"/>
  <c r="S1442" i="8"/>
  <c r="S1441" i="8" s="1"/>
  <c r="R1442" i="8"/>
  <c r="Q1442" i="8"/>
  <c r="P1442" i="8"/>
  <c r="O1442" i="8"/>
  <c r="O1441" i="8" s="1"/>
  <c r="M1442" i="8"/>
  <c r="N1442" i="8" s="1"/>
  <c r="AC1441" i="8"/>
  <c r="Y1441" i="8"/>
  <c r="U1441" i="8"/>
  <c r="Q1441" i="8"/>
  <c r="M1441" i="8"/>
  <c r="M1438" i="8"/>
  <c r="M1437" i="8"/>
  <c r="M1436" i="8"/>
  <c r="AC1435" i="8"/>
  <c r="M1435" i="8"/>
  <c r="AC1434" i="8"/>
  <c r="AB1434" i="8"/>
  <c r="AA1434" i="8"/>
  <c r="Z1434" i="8"/>
  <c r="Y1434" i="8"/>
  <c r="X1434" i="8"/>
  <c r="W1434" i="8"/>
  <c r="V1434" i="8"/>
  <c r="U1434" i="8"/>
  <c r="M1434" i="8"/>
  <c r="S1434" i="8" s="1"/>
  <c r="AC1433" i="8"/>
  <c r="AB1433" i="8"/>
  <c r="AB1432" i="8" s="1"/>
  <c r="AA1433" i="8"/>
  <c r="Z1433" i="8"/>
  <c r="Z1432" i="8" s="1"/>
  <c r="Y1433" i="8"/>
  <c r="Y1432" i="8" s="1"/>
  <c r="X1433" i="8"/>
  <c r="X1432" i="8" s="1"/>
  <c r="W1433" i="8"/>
  <c r="V1433" i="8"/>
  <c r="V1432" i="8" s="1"/>
  <c r="U1433" i="8"/>
  <c r="U1432" i="8" s="1"/>
  <c r="T1433" i="8"/>
  <c r="S1433" i="8"/>
  <c r="R1433" i="8"/>
  <c r="M1433" i="8"/>
  <c r="Q1432" i="8" s="1"/>
  <c r="AC1432" i="8"/>
  <c r="AA1432" i="8"/>
  <c r="W1432" i="8"/>
  <c r="M1432" i="8"/>
  <c r="AC1431" i="8"/>
  <c r="AB1431" i="8"/>
  <c r="AB1429" i="8" s="1"/>
  <c r="AA1431" i="8"/>
  <c r="Z1431" i="8"/>
  <c r="Y1431" i="8"/>
  <c r="X1431" i="8"/>
  <c r="W1431" i="8"/>
  <c r="V1431" i="8"/>
  <c r="U1431" i="8"/>
  <c r="T1431" i="8"/>
  <c r="T1429" i="8" s="1"/>
  <c r="S1431" i="8"/>
  <c r="R1431" i="8"/>
  <c r="Q1431" i="8"/>
  <c r="P1431" i="8"/>
  <c r="O1431" i="8"/>
  <c r="N1431" i="8"/>
  <c r="M1431" i="8"/>
  <c r="AC1430" i="8"/>
  <c r="AB1430" i="8"/>
  <c r="AA1430" i="8"/>
  <c r="Z1430" i="8"/>
  <c r="Y1430" i="8"/>
  <c r="X1430" i="8"/>
  <c r="W1430" i="8"/>
  <c r="V1430" i="8"/>
  <c r="U1430" i="8"/>
  <c r="T1430" i="8"/>
  <c r="S1430" i="8"/>
  <c r="R1430" i="8"/>
  <c r="Q1430" i="8"/>
  <c r="P1430" i="8"/>
  <c r="O1430" i="8"/>
  <c r="M1430" i="8"/>
  <c r="N1430" i="8" s="1"/>
  <c r="AC1429" i="8"/>
  <c r="X1429" i="8"/>
  <c r="P1429" i="8"/>
  <c r="M1429" i="8"/>
  <c r="AC1428" i="8"/>
  <c r="AB1428" i="8"/>
  <c r="AA1428" i="8"/>
  <c r="Z1428" i="8"/>
  <c r="Y1428" i="8"/>
  <c r="Y1426" i="8" s="1"/>
  <c r="X1428" i="8"/>
  <c r="W1428" i="8"/>
  <c r="V1428" i="8"/>
  <c r="U1428" i="8"/>
  <c r="U1426" i="8" s="1"/>
  <c r="T1428" i="8"/>
  <c r="S1428" i="8"/>
  <c r="R1428" i="8"/>
  <c r="Q1428" i="8"/>
  <c r="Q1426" i="8" s="1"/>
  <c r="P1428" i="8"/>
  <c r="O1428" i="8"/>
  <c r="N1428" i="8"/>
  <c r="M1428" i="8"/>
  <c r="AC1427" i="8"/>
  <c r="AB1427" i="8"/>
  <c r="AA1427" i="8"/>
  <c r="Z1427" i="8"/>
  <c r="Y1427" i="8"/>
  <c r="X1427" i="8"/>
  <c r="W1427" i="8"/>
  <c r="V1427" i="8"/>
  <c r="U1427" i="8"/>
  <c r="T1427" i="8"/>
  <c r="S1427" i="8"/>
  <c r="R1427" i="8"/>
  <c r="Q1427" i="8"/>
  <c r="P1427" i="8"/>
  <c r="O1427" i="8"/>
  <c r="M1427" i="8"/>
  <c r="N1427" i="8" s="1"/>
  <c r="AC1426" i="8"/>
  <c r="AA1426" i="8"/>
  <c r="W1426" i="8"/>
  <c r="S1426" i="8"/>
  <c r="O1426" i="8"/>
  <c r="M1426" i="8"/>
  <c r="AC1425" i="8"/>
  <c r="AB1425" i="8"/>
  <c r="AA1425" i="8"/>
  <c r="Z1425" i="8"/>
  <c r="Y1425" i="8"/>
  <c r="X1425" i="8"/>
  <c r="W1425" i="8"/>
  <c r="V1425" i="8"/>
  <c r="U1425" i="8"/>
  <c r="T1425" i="8"/>
  <c r="S1425" i="8"/>
  <c r="R1425" i="8"/>
  <c r="Q1425" i="8"/>
  <c r="P1425" i="8"/>
  <c r="O1425" i="8"/>
  <c r="M1425" i="8"/>
  <c r="N1425" i="8" s="1"/>
  <c r="AC1424" i="8"/>
  <c r="AB1424" i="8"/>
  <c r="AA1424" i="8"/>
  <c r="AA1423" i="8" s="1"/>
  <c r="Z1424" i="8"/>
  <c r="Y1424" i="8"/>
  <c r="Y1423" i="8" s="1"/>
  <c r="X1424" i="8"/>
  <c r="W1424" i="8"/>
  <c r="W1423" i="8" s="1"/>
  <c r="V1424" i="8"/>
  <c r="U1424" i="8"/>
  <c r="U1423" i="8" s="1"/>
  <c r="T1424" i="8"/>
  <c r="S1424" i="8"/>
  <c r="S1423" i="8" s="1"/>
  <c r="R1424" i="8"/>
  <c r="Q1424" i="8"/>
  <c r="Q1423" i="8" s="1"/>
  <c r="P1424" i="8"/>
  <c r="O1424" i="8"/>
  <c r="O1423" i="8" s="1"/>
  <c r="N1424" i="8"/>
  <c r="M1424" i="8"/>
  <c r="AC1423" i="8"/>
  <c r="AB1423" i="8"/>
  <c r="Z1423" i="8"/>
  <c r="X1423" i="8"/>
  <c r="V1423" i="8"/>
  <c r="T1423" i="8"/>
  <c r="R1423" i="8"/>
  <c r="P1423" i="8"/>
  <c r="M1423" i="8"/>
  <c r="AC1422" i="8"/>
  <c r="AB1422" i="8"/>
  <c r="AA1422" i="8"/>
  <c r="Z1422" i="8"/>
  <c r="Y1422" i="8"/>
  <c r="Y1420" i="8" s="1"/>
  <c r="X1422" i="8"/>
  <c r="W1422" i="8"/>
  <c r="V1422" i="8"/>
  <c r="U1422" i="8"/>
  <c r="U1420" i="8" s="1"/>
  <c r="T1422" i="8"/>
  <c r="S1422" i="8"/>
  <c r="R1422" i="8"/>
  <c r="Q1422" i="8"/>
  <c r="Q1420" i="8" s="1"/>
  <c r="P1422" i="8"/>
  <c r="O1422" i="8"/>
  <c r="N1422" i="8"/>
  <c r="M1422" i="8"/>
  <c r="AC1421" i="8"/>
  <c r="AB1421" i="8"/>
  <c r="AA1421" i="8"/>
  <c r="Z1421" i="8"/>
  <c r="Y1421" i="8"/>
  <c r="X1421" i="8"/>
  <c r="W1421" i="8"/>
  <c r="V1421" i="8"/>
  <c r="U1421" i="8"/>
  <c r="T1421" i="8"/>
  <c r="S1421" i="8"/>
  <c r="R1421" i="8"/>
  <c r="Q1421" i="8"/>
  <c r="P1421" i="8"/>
  <c r="O1421" i="8"/>
  <c r="M1421" i="8"/>
  <c r="N1421" i="8" s="1"/>
  <c r="AC1420" i="8"/>
  <c r="AA1420" i="8"/>
  <c r="W1420" i="8"/>
  <c r="S1420" i="8"/>
  <c r="O1420" i="8"/>
  <c r="M1420" i="8"/>
  <c r="AC1419" i="8"/>
  <c r="AB1419" i="8"/>
  <c r="AA1419" i="8"/>
  <c r="Z1419" i="8"/>
  <c r="Y1419" i="8"/>
  <c r="X1419" i="8"/>
  <c r="W1419" i="8"/>
  <c r="V1419" i="8"/>
  <c r="U1419" i="8"/>
  <c r="T1419" i="8"/>
  <c r="S1419" i="8"/>
  <c r="R1419" i="8"/>
  <c r="Q1419" i="8"/>
  <c r="P1419" i="8"/>
  <c r="O1419" i="8"/>
  <c r="M1419" i="8"/>
  <c r="N1419" i="8" s="1"/>
  <c r="AC1418" i="8"/>
  <c r="AB1418" i="8"/>
  <c r="AA1418" i="8"/>
  <c r="AA1417" i="8" s="1"/>
  <c r="Z1418" i="8"/>
  <c r="Y1418" i="8"/>
  <c r="Y1417" i="8" s="1"/>
  <c r="X1418" i="8"/>
  <c r="W1418" i="8"/>
  <c r="W1417" i="8" s="1"/>
  <c r="V1418" i="8"/>
  <c r="U1418" i="8"/>
  <c r="U1417" i="8" s="1"/>
  <c r="T1418" i="8"/>
  <c r="S1418" i="8"/>
  <c r="S1417" i="8" s="1"/>
  <c r="R1418" i="8"/>
  <c r="Q1418" i="8"/>
  <c r="Q1417" i="8" s="1"/>
  <c r="P1418" i="8"/>
  <c r="O1418" i="8"/>
  <c r="O1417" i="8" s="1"/>
  <c r="N1418" i="8"/>
  <c r="M1418" i="8"/>
  <c r="AC1417" i="8"/>
  <c r="AB1417" i="8"/>
  <c r="Z1417" i="8"/>
  <c r="X1417" i="8"/>
  <c r="V1417" i="8"/>
  <c r="T1417" i="8"/>
  <c r="R1417" i="8"/>
  <c r="P1417" i="8"/>
  <c r="M1417" i="8"/>
  <c r="AC1416" i="8"/>
  <c r="AB1416" i="8"/>
  <c r="AA1416" i="8"/>
  <c r="AA1414" i="8" s="1"/>
  <c r="Z1416" i="8"/>
  <c r="Y1416" i="8"/>
  <c r="Y1414" i="8" s="1"/>
  <c r="X1416" i="8"/>
  <c r="W1416" i="8"/>
  <c r="W1414" i="8" s="1"/>
  <c r="V1416" i="8"/>
  <c r="U1416" i="8"/>
  <c r="U1414" i="8" s="1"/>
  <c r="T1416" i="8"/>
  <c r="S1416" i="8"/>
  <c r="S1414" i="8" s="1"/>
  <c r="R1416" i="8"/>
  <c r="Q1416" i="8"/>
  <c r="Q1414" i="8" s="1"/>
  <c r="P1416" i="8"/>
  <c r="O1416" i="8"/>
  <c r="O1414" i="8" s="1"/>
  <c r="N1416" i="8"/>
  <c r="M1416" i="8"/>
  <c r="AC1415" i="8"/>
  <c r="AB1415" i="8"/>
  <c r="AA1415" i="8"/>
  <c r="Z1415" i="8"/>
  <c r="Z1414" i="8" s="1"/>
  <c r="Y1415" i="8"/>
  <c r="X1415" i="8"/>
  <c r="W1415" i="8"/>
  <c r="V1415" i="8"/>
  <c r="V1414" i="8" s="1"/>
  <c r="U1415" i="8"/>
  <c r="T1415" i="8"/>
  <c r="S1415" i="8"/>
  <c r="R1415" i="8"/>
  <c r="R1414" i="8" s="1"/>
  <c r="Q1415" i="8"/>
  <c r="P1415" i="8"/>
  <c r="O1415" i="8"/>
  <c r="M1415" i="8"/>
  <c r="N1415" i="8" s="1"/>
  <c r="AC1414" i="8"/>
  <c r="AB1414" i="8"/>
  <c r="X1414" i="8"/>
  <c r="T1414" i="8"/>
  <c r="P1414" i="8"/>
  <c r="M1414" i="8"/>
  <c r="AC1412" i="8"/>
  <c r="AB1412" i="8"/>
  <c r="AB1409" i="8" s="1"/>
  <c r="AA1412" i="8"/>
  <c r="Z1412" i="8"/>
  <c r="Z1409" i="8" s="1"/>
  <c r="Y1412" i="8"/>
  <c r="X1412" i="8"/>
  <c r="X1409" i="8" s="1"/>
  <c r="W1412" i="8"/>
  <c r="V1412" i="8"/>
  <c r="V1409" i="8" s="1"/>
  <c r="U1412" i="8"/>
  <c r="T1412" i="8"/>
  <c r="T1409" i="8" s="1"/>
  <c r="S1412" i="8"/>
  <c r="R1412" i="8"/>
  <c r="R1409" i="8" s="1"/>
  <c r="Q1412" i="8"/>
  <c r="P1412" i="8"/>
  <c r="P1409" i="8" s="1"/>
  <c r="O1412" i="8"/>
  <c r="N1412" i="8"/>
  <c r="M1412" i="8"/>
  <c r="AC1411" i="8"/>
  <c r="AB1411" i="8"/>
  <c r="AA1411" i="8"/>
  <c r="Z1411" i="8"/>
  <c r="Y1411" i="8"/>
  <c r="X1411" i="8"/>
  <c r="W1411" i="8"/>
  <c r="V1411" i="8"/>
  <c r="U1411" i="8"/>
  <c r="T1411" i="8"/>
  <c r="S1411" i="8"/>
  <c r="R1411" i="8"/>
  <c r="Q1411" i="8"/>
  <c r="P1411" i="8"/>
  <c r="O1411" i="8"/>
  <c r="M1411" i="8"/>
  <c r="N1411" i="8" s="1"/>
  <c r="AC1410" i="8"/>
  <c r="AB1410" i="8"/>
  <c r="AA1410" i="8"/>
  <c r="AA1409" i="8" s="1"/>
  <c r="Z1410" i="8"/>
  <c r="Y1410" i="8"/>
  <c r="X1410" i="8"/>
  <c r="W1410" i="8"/>
  <c r="W1409" i="8" s="1"/>
  <c r="V1410" i="8"/>
  <c r="U1410" i="8"/>
  <c r="T1410" i="8"/>
  <c r="S1410" i="8"/>
  <c r="S1409" i="8" s="1"/>
  <c r="R1410" i="8"/>
  <c r="Q1410" i="8"/>
  <c r="P1410" i="8"/>
  <c r="O1410" i="8"/>
  <c r="O1409" i="8" s="1"/>
  <c r="M1410" i="8"/>
  <c r="N1410" i="8" s="1"/>
  <c r="AC1409" i="8"/>
  <c r="Y1409" i="8"/>
  <c r="U1409" i="8"/>
  <c r="Q1409" i="8"/>
  <c r="M1409" i="8"/>
  <c r="AC1408" i="8"/>
  <c r="AB1408" i="8"/>
  <c r="AB1406" i="8" s="1"/>
  <c r="AA1408" i="8"/>
  <c r="Z1408" i="8"/>
  <c r="Y1408" i="8"/>
  <c r="X1408" i="8"/>
  <c r="X1406" i="8" s="1"/>
  <c r="W1408" i="8"/>
  <c r="V1408" i="8"/>
  <c r="U1408" i="8"/>
  <c r="T1408" i="8"/>
  <c r="T1406" i="8" s="1"/>
  <c r="S1408" i="8"/>
  <c r="R1408" i="8"/>
  <c r="R1406" i="8" s="1"/>
  <c r="Q1408" i="8"/>
  <c r="P1408" i="8"/>
  <c r="P1406" i="8" s="1"/>
  <c r="O1408" i="8"/>
  <c r="N1408" i="8"/>
  <c r="M1408" i="8"/>
  <c r="AC1407" i="8"/>
  <c r="AB1407" i="8"/>
  <c r="AA1407" i="8"/>
  <c r="Z1407" i="8"/>
  <c r="Y1407" i="8"/>
  <c r="X1407" i="8"/>
  <c r="W1407" i="8"/>
  <c r="V1407" i="8"/>
  <c r="U1407" i="8"/>
  <c r="T1407" i="8"/>
  <c r="S1407" i="8"/>
  <c r="R1407" i="8"/>
  <c r="Q1407" i="8"/>
  <c r="P1407" i="8"/>
  <c r="O1407" i="8"/>
  <c r="M1407" i="8"/>
  <c r="N1407" i="8" s="1"/>
  <c r="AC1406" i="8"/>
  <c r="Z1406" i="8"/>
  <c r="V1406" i="8"/>
  <c r="M1406" i="8"/>
  <c r="AC1405" i="8"/>
  <c r="AB1405" i="8"/>
  <c r="AA1405" i="8"/>
  <c r="Z1405" i="8"/>
  <c r="Y1405" i="8"/>
  <c r="X1405" i="8"/>
  <c r="W1405" i="8"/>
  <c r="V1405" i="8"/>
  <c r="U1405" i="8"/>
  <c r="T1405" i="8"/>
  <c r="S1405" i="8"/>
  <c r="R1405" i="8"/>
  <c r="Q1405" i="8"/>
  <c r="P1405" i="8"/>
  <c r="O1405" i="8"/>
  <c r="M1405" i="8"/>
  <c r="N1405" i="8" s="1"/>
  <c r="AC1404" i="8"/>
  <c r="AB1404" i="8"/>
  <c r="AB1402" i="8" s="1"/>
  <c r="AA1404" i="8"/>
  <c r="Z1404" i="8"/>
  <c r="Z1402" i="8" s="1"/>
  <c r="Y1404" i="8"/>
  <c r="X1404" i="8"/>
  <c r="X1402" i="8" s="1"/>
  <c r="W1404" i="8"/>
  <c r="V1404" i="8"/>
  <c r="V1402" i="8" s="1"/>
  <c r="U1404" i="8"/>
  <c r="T1404" i="8"/>
  <c r="T1402" i="8" s="1"/>
  <c r="S1404" i="8"/>
  <c r="R1404" i="8"/>
  <c r="R1402" i="8" s="1"/>
  <c r="Q1404" i="8"/>
  <c r="P1404" i="8"/>
  <c r="P1402" i="8" s="1"/>
  <c r="O1404" i="8"/>
  <c r="N1404" i="8"/>
  <c r="M1404" i="8"/>
  <c r="AC1403" i="8"/>
  <c r="AB1403" i="8"/>
  <c r="AA1403" i="8"/>
  <c r="AA1402" i="8" s="1"/>
  <c r="Z1403" i="8"/>
  <c r="Y1403" i="8"/>
  <c r="Y1402" i="8" s="1"/>
  <c r="X1403" i="8"/>
  <c r="W1403" i="8"/>
  <c r="W1402" i="8" s="1"/>
  <c r="V1403" i="8"/>
  <c r="U1403" i="8"/>
  <c r="T1403" i="8"/>
  <c r="S1403" i="8"/>
  <c r="S1402" i="8" s="1"/>
  <c r="R1403" i="8"/>
  <c r="Q1403" i="8"/>
  <c r="Q1402" i="8" s="1"/>
  <c r="P1403" i="8"/>
  <c r="O1403" i="8"/>
  <c r="O1402" i="8" s="1"/>
  <c r="M1403" i="8"/>
  <c r="N1403" i="8" s="1"/>
  <c r="AC1402" i="8"/>
  <c r="U1402" i="8"/>
  <c r="M1402" i="8"/>
  <c r="AC1401" i="8"/>
  <c r="AB1401" i="8"/>
  <c r="AA1401" i="8"/>
  <c r="Z1401" i="8"/>
  <c r="Y1401" i="8"/>
  <c r="X1401" i="8"/>
  <c r="W1401" i="8"/>
  <c r="V1401" i="8"/>
  <c r="U1401" i="8"/>
  <c r="T1401" i="8"/>
  <c r="S1401" i="8"/>
  <c r="R1401" i="8"/>
  <c r="Q1401" i="8"/>
  <c r="P1401" i="8"/>
  <c r="O1401" i="8"/>
  <c r="M1401" i="8"/>
  <c r="N1401" i="8" s="1"/>
  <c r="AC1400" i="8"/>
  <c r="AB1400" i="8"/>
  <c r="AA1400" i="8"/>
  <c r="Z1400" i="8"/>
  <c r="Y1400" i="8"/>
  <c r="X1400" i="8"/>
  <c r="W1400" i="8"/>
  <c r="V1400" i="8"/>
  <c r="U1400" i="8"/>
  <c r="T1400" i="8"/>
  <c r="S1400" i="8"/>
  <c r="R1400" i="8"/>
  <c r="Q1400" i="8"/>
  <c r="P1400" i="8"/>
  <c r="O1400" i="8"/>
  <c r="M1400" i="8"/>
  <c r="N1400" i="8" s="1"/>
  <c r="N1399" i="8" s="1"/>
  <c r="AC1399" i="8"/>
  <c r="AB1399" i="8"/>
  <c r="AA1399" i="8"/>
  <c r="Z1399" i="8"/>
  <c r="Y1399" i="8"/>
  <c r="X1399" i="8"/>
  <c r="W1399" i="8"/>
  <c r="V1399" i="8"/>
  <c r="U1399" i="8"/>
  <c r="T1399" i="8"/>
  <c r="S1399" i="8"/>
  <c r="R1399" i="8"/>
  <c r="Q1399" i="8"/>
  <c r="P1399" i="8"/>
  <c r="O1399" i="8"/>
  <c r="M1399" i="8"/>
  <c r="AC1398" i="8"/>
  <c r="AB1398" i="8"/>
  <c r="AA1398" i="8"/>
  <c r="Z1398" i="8"/>
  <c r="Y1398" i="8"/>
  <c r="X1398" i="8"/>
  <c r="W1398" i="8"/>
  <c r="V1398" i="8"/>
  <c r="U1398" i="8"/>
  <c r="T1398" i="8"/>
  <c r="S1398" i="8"/>
  <c r="R1398" i="8"/>
  <c r="Q1398" i="8"/>
  <c r="P1398" i="8"/>
  <c r="O1398" i="8"/>
  <c r="N1398" i="8"/>
  <c r="M1398" i="8"/>
  <c r="AC1397" i="8"/>
  <c r="AB1397" i="8"/>
  <c r="AA1397" i="8"/>
  <c r="Z1397" i="8"/>
  <c r="Y1397" i="8"/>
  <c r="X1397" i="8"/>
  <c r="W1397" i="8"/>
  <c r="V1397" i="8"/>
  <c r="U1397" i="8"/>
  <c r="T1397" i="8"/>
  <c r="S1397" i="8"/>
  <c r="R1397" i="8"/>
  <c r="Q1397" i="8"/>
  <c r="P1397" i="8"/>
  <c r="O1397" i="8"/>
  <c r="M1397" i="8"/>
  <c r="N1397" i="8" s="1"/>
  <c r="AC1396" i="8"/>
  <c r="AB1396" i="8"/>
  <c r="AA1396" i="8"/>
  <c r="Z1396" i="8"/>
  <c r="Y1396" i="8"/>
  <c r="Y1395" i="8" s="1"/>
  <c r="X1396" i="8"/>
  <c r="W1396" i="8"/>
  <c r="W1395" i="8" s="1"/>
  <c r="V1396" i="8"/>
  <c r="U1396" i="8"/>
  <c r="U1395" i="8" s="1"/>
  <c r="T1396" i="8"/>
  <c r="S1396" i="8"/>
  <c r="R1396" i="8"/>
  <c r="Q1396" i="8"/>
  <c r="Q1395" i="8" s="1"/>
  <c r="P1396" i="8"/>
  <c r="O1396" i="8"/>
  <c r="O1395" i="8" s="1"/>
  <c r="N1396" i="8"/>
  <c r="M1396" i="8"/>
  <c r="AC1395" i="8"/>
  <c r="AA1395" i="8"/>
  <c r="S1395" i="8"/>
  <c r="M1395" i="8"/>
  <c r="AC1394" i="8"/>
  <c r="AB1394" i="8"/>
  <c r="AA1394" i="8"/>
  <c r="AA1392" i="8" s="1"/>
  <c r="Z1394" i="8"/>
  <c r="Y1394" i="8"/>
  <c r="Y1392" i="8" s="1"/>
  <c r="X1394" i="8"/>
  <c r="W1394" i="8"/>
  <c r="W1392" i="8" s="1"/>
  <c r="V1394" i="8"/>
  <c r="U1394" i="8"/>
  <c r="U1392" i="8" s="1"/>
  <c r="T1394" i="8"/>
  <c r="S1394" i="8"/>
  <c r="S1392" i="8" s="1"/>
  <c r="R1394" i="8"/>
  <c r="Q1394" i="8"/>
  <c r="Q1392" i="8" s="1"/>
  <c r="P1394" i="8"/>
  <c r="O1394" i="8"/>
  <c r="O1392" i="8" s="1"/>
  <c r="N1394" i="8"/>
  <c r="M1394" i="8"/>
  <c r="AC1393" i="8"/>
  <c r="AB1393" i="8"/>
  <c r="AA1393" i="8"/>
  <c r="Z1393" i="8"/>
  <c r="Z1392" i="8" s="1"/>
  <c r="Y1393" i="8"/>
  <c r="X1393" i="8"/>
  <c r="W1393" i="8"/>
  <c r="V1393" i="8"/>
  <c r="V1392" i="8" s="1"/>
  <c r="U1393" i="8"/>
  <c r="T1393" i="8"/>
  <c r="S1393" i="8"/>
  <c r="R1393" i="8"/>
  <c r="R1392" i="8" s="1"/>
  <c r="Q1393" i="8"/>
  <c r="P1393" i="8"/>
  <c r="O1393" i="8"/>
  <c r="M1393" i="8"/>
  <c r="N1393" i="8" s="1"/>
  <c r="N1392" i="8" s="1"/>
  <c r="AC1392" i="8"/>
  <c r="AB1392" i="8"/>
  <c r="X1392" i="8"/>
  <c r="T1392" i="8"/>
  <c r="P1392" i="8"/>
  <c r="M1392" i="8"/>
  <c r="AC1390" i="8"/>
  <c r="AB1390" i="8"/>
  <c r="AA1390" i="8"/>
  <c r="Z1390" i="8"/>
  <c r="Y1390" i="8"/>
  <c r="X1390" i="8"/>
  <c r="W1390" i="8"/>
  <c r="V1390" i="8"/>
  <c r="U1390" i="8"/>
  <c r="T1390" i="8"/>
  <c r="S1390" i="8"/>
  <c r="R1390" i="8"/>
  <c r="Q1390" i="8"/>
  <c r="P1390" i="8"/>
  <c r="O1390" i="8"/>
  <c r="N1390" i="8"/>
  <c r="M1390" i="8"/>
  <c r="AC1389" i="8"/>
  <c r="AB1389" i="8"/>
  <c r="AA1389" i="8"/>
  <c r="Z1389" i="8"/>
  <c r="Y1389" i="8"/>
  <c r="X1389" i="8"/>
  <c r="W1389" i="8"/>
  <c r="V1389" i="8"/>
  <c r="U1389" i="8"/>
  <c r="T1389" i="8"/>
  <c r="S1389" i="8"/>
  <c r="R1389" i="8"/>
  <c r="Q1389" i="8"/>
  <c r="P1389" i="8"/>
  <c r="O1389" i="8"/>
  <c r="M1389" i="8"/>
  <c r="N1389" i="8" s="1"/>
  <c r="AC1388" i="8"/>
  <c r="AB1388" i="8"/>
  <c r="AB1387" i="8" s="1"/>
  <c r="AA1388" i="8"/>
  <c r="Z1388" i="8"/>
  <c r="Z1387" i="8" s="1"/>
  <c r="Y1388" i="8"/>
  <c r="X1388" i="8"/>
  <c r="X1387" i="8" s="1"/>
  <c r="W1388" i="8"/>
  <c r="V1388" i="8"/>
  <c r="U1388" i="8"/>
  <c r="T1388" i="8"/>
  <c r="T1387" i="8" s="1"/>
  <c r="S1388" i="8"/>
  <c r="R1388" i="8"/>
  <c r="R1387" i="8" s="1"/>
  <c r="Q1388" i="8"/>
  <c r="P1388" i="8"/>
  <c r="P1387" i="8" s="1"/>
  <c r="O1388" i="8"/>
  <c r="N1388" i="8"/>
  <c r="M1388" i="8"/>
  <c r="AC1387" i="8"/>
  <c r="V1387" i="8"/>
  <c r="M1387" i="8"/>
  <c r="AC1386" i="8"/>
  <c r="AB1386" i="8"/>
  <c r="AA1386" i="8"/>
  <c r="Z1386" i="8"/>
  <c r="Z1383" i="8" s="1"/>
  <c r="Y1386" i="8"/>
  <c r="X1386" i="8"/>
  <c r="X1383" i="8" s="1"/>
  <c r="W1386" i="8"/>
  <c r="V1386" i="8"/>
  <c r="U1386" i="8"/>
  <c r="T1386" i="8"/>
  <c r="T1383" i="8" s="1"/>
  <c r="S1386" i="8"/>
  <c r="R1386" i="8"/>
  <c r="Q1386" i="8"/>
  <c r="P1386" i="8"/>
  <c r="P1383" i="8" s="1"/>
  <c r="O1386" i="8"/>
  <c r="N1386" i="8"/>
  <c r="M1386" i="8"/>
  <c r="AC1385" i="8"/>
  <c r="AB1385" i="8"/>
  <c r="AA1385" i="8"/>
  <c r="Z1385" i="8"/>
  <c r="Y1385" i="8"/>
  <c r="X1385" i="8"/>
  <c r="W1385" i="8"/>
  <c r="V1385" i="8"/>
  <c r="U1385" i="8"/>
  <c r="T1385" i="8"/>
  <c r="S1385" i="8"/>
  <c r="R1385" i="8"/>
  <c r="Q1385" i="8"/>
  <c r="P1385" i="8"/>
  <c r="O1385" i="8"/>
  <c r="M1385" i="8"/>
  <c r="N1385" i="8" s="1"/>
  <c r="AC1384" i="8"/>
  <c r="AB1384" i="8"/>
  <c r="AA1384" i="8"/>
  <c r="AA1383" i="8" s="1"/>
  <c r="Z1384" i="8"/>
  <c r="Y1384" i="8"/>
  <c r="Y1383" i="8" s="1"/>
  <c r="X1384" i="8"/>
  <c r="W1384" i="8"/>
  <c r="W1383" i="8" s="1"/>
  <c r="V1384" i="8"/>
  <c r="U1384" i="8"/>
  <c r="U1383" i="8" s="1"/>
  <c r="T1384" i="8"/>
  <c r="S1384" i="8"/>
  <c r="S1383" i="8" s="1"/>
  <c r="R1384" i="8"/>
  <c r="Q1384" i="8"/>
  <c r="Q1383" i="8" s="1"/>
  <c r="P1384" i="8"/>
  <c r="O1384" i="8"/>
  <c r="O1383" i="8" s="1"/>
  <c r="N1384" i="8"/>
  <c r="M1384" i="8"/>
  <c r="AC1383" i="8"/>
  <c r="AB1383" i="8"/>
  <c r="V1383" i="8"/>
  <c r="R1383" i="8"/>
  <c r="M1383" i="8"/>
  <c r="AC1382" i="8"/>
  <c r="AB1382" i="8"/>
  <c r="AA1382" i="8"/>
  <c r="Z1382" i="8"/>
  <c r="Z1379" i="8" s="1"/>
  <c r="Y1382" i="8"/>
  <c r="X1382" i="8"/>
  <c r="W1382" i="8"/>
  <c r="V1382" i="8"/>
  <c r="V1379" i="8" s="1"/>
  <c r="U1382" i="8"/>
  <c r="T1382" i="8"/>
  <c r="S1382" i="8"/>
  <c r="R1382" i="8"/>
  <c r="R1379" i="8" s="1"/>
  <c r="Q1382" i="8"/>
  <c r="P1382" i="8"/>
  <c r="O1382" i="8"/>
  <c r="N1382" i="8"/>
  <c r="M1382" i="8"/>
  <c r="AC1381" i="8"/>
  <c r="AB1381" i="8"/>
  <c r="AA1381" i="8"/>
  <c r="Z1381" i="8"/>
  <c r="Y1381" i="8"/>
  <c r="X1381" i="8"/>
  <c r="W1381" i="8"/>
  <c r="V1381" i="8"/>
  <c r="U1381" i="8"/>
  <c r="T1381" i="8"/>
  <c r="S1381" i="8"/>
  <c r="R1381" i="8"/>
  <c r="Q1381" i="8"/>
  <c r="P1381" i="8"/>
  <c r="O1381" i="8"/>
  <c r="M1381" i="8"/>
  <c r="N1381" i="8" s="1"/>
  <c r="AC1380" i="8"/>
  <c r="AB1380" i="8"/>
  <c r="AA1380" i="8"/>
  <c r="AA1379" i="8" s="1"/>
  <c r="Z1380" i="8"/>
  <c r="Y1380" i="8"/>
  <c r="Y1379" i="8" s="1"/>
  <c r="X1380" i="8"/>
  <c r="W1380" i="8"/>
  <c r="W1379" i="8" s="1"/>
  <c r="V1380" i="8"/>
  <c r="U1380" i="8"/>
  <c r="U1379" i="8" s="1"/>
  <c r="T1380" i="8"/>
  <c r="S1380" i="8"/>
  <c r="S1379" i="8" s="1"/>
  <c r="R1380" i="8"/>
  <c r="Q1380" i="8"/>
  <c r="Q1379" i="8" s="1"/>
  <c r="P1380" i="8"/>
  <c r="O1380" i="8"/>
  <c r="O1379" i="8" s="1"/>
  <c r="N1380" i="8"/>
  <c r="M1380" i="8"/>
  <c r="AC1379" i="8"/>
  <c r="AB1379" i="8"/>
  <c r="X1379" i="8"/>
  <c r="T1379" i="8"/>
  <c r="P1379" i="8"/>
  <c r="M1379" i="8"/>
  <c r="AC1377" i="8"/>
  <c r="AB1377" i="8"/>
  <c r="AA1377" i="8"/>
  <c r="Z1377" i="8"/>
  <c r="Y1377" i="8"/>
  <c r="X1377" i="8"/>
  <c r="W1377" i="8"/>
  <c r="V1377" i="8"/>
  <c r="U1377" i="8"/>
  <c r="T1377" i="8"/>
  <c r="S1377" i="8"/>
  <c r="R1377" i="8"/>
  <c r="Q1377" i="8"/>
  <c r="P1377" i="8"/>
  <c r="O1377" i="8"/>
  <c r="N1377" i="8"/>
  <c r="M1377" i="8"/>
  <c r="AC1376" i="8"/>
  <c r="AB1376" i="8"/>
  <c r="AA1376" i="8"/>
  <c r="Z1376" i="8"/>
  <c r="Y1376" i="8"/>
  <c r="X1376" i="8"/>
  <c r="W1376" i="8"/>
  <c r="V1376" i="8"/>
  <c r="U1376" i="8"/>
  <c r="T1376" i="8"/>
  <c r="S1376" i="8"/>
  <c r="R1376" i="8"/>
  <c r="Q1376" i="8"/>
  <c r="P1376" i="8"/>
  <c r="O1376" i="8"/>
  <c r="M1376" i="8"/>
  <c r="N1376" i="8" s="1"/>
  <c r="AC1375" i="8"/>
  <c r="AB1375" i="8"/>
  <c r="AA1375" i="8"/>
  <c r="Z1375" i="8"/>
  <c r="Y1375" i="8"/>
  <c r="X1375" i="8"/>
  <c r="W1375" i="8"/>
  <c r="V1375" i="8"/>
  <c r="U1375" i="8"/>
  <c r="T1375" i="8"/>
  <c r="S1375" i="8"/>
  <c r="R1375" i="8"/>
  <c r="Q1375" i="8"/>
  <c r="P1375" i="8"/>
  <c r="O1375" i="8"/>
  <c r="M1375" i="8"/>
  <c r="N1375" i="8" s="1"/>
  <c r="AC1374" i="8"/>
  <c r="AB1374" i="8"/>
  <c r="AB1373" i="8" s="1"/>
  <c r="AA1374" i="8"/>
  <c r="Z1374" i="8"/>
  <c r="Y1374" i="8"/>
  <c r="X1374" i="8"/>
  <c r="X1373" i="8" s="1"/>
  <c r="W1374" i="8"/>
  <c r="V1374" i="8"/>
  <c r="U1374" i="8"/>
  <c r="T1374" i="8"/>
  <c r="T1373" i="8" s="1"/>
  <c r="S1374" i="8"/>
  <c r="R1374" i="8"/>
  <c r="Q1374" i="8"/>
  <c r="P1374" i="8"/>
  <c r="P1373" i="8" s="1"/>
  <c r="O1374" i="8"/>
  <c r="N1374" i="8"/>
  <c r="M1374" i="8"/>
  <c r="AC1373" i="8"/>
  <c r="Z1373" i="8"/>
  <c r="V1373" i="8"/>
  <c r="R1373" i="8"/>
  <c r="M1373" i="8"/>
  <c r="AC1372" i="8"/>
  <c r="AB1372" i="8"/>
  <c r="AA1372" i="8"/>
  <c r="Z1372" i="8"/>
  <c r="Y1372" i="8"/>
  <c r="X1372" i="8"/>
  <c r="W1372" i="8"/>
  <c r="V1372" i="8"/>
  <c r="U1372" i="8"/>
  <c r="T1372" i="8"/>
  <c r="S1372" i="8"/>
  <c r="R1372" i="8"/>
  <c r="Q1372" i="8"/>
  <c r="P1372" i="8"/>
  <c r="O1372" i="8"/>
  <c r="M1372" i="8"/>
  <c r="N1372" i="8" s="1"/>
  <c r="AC1371" i="8"/>
  <c r="AB1371" i="8"/>
  <c r="AA1371" i="8"/>
  <c r="Z1371" i="8"/>
  <c r="Y1371" i="8"/>
  <c r="X1371" i="8"/>
  <c r="W1371" i="8"/>
  <c r="V1371" i="8"/>
  <c r="U1371" i="8"/>
  <c r="T1371" i="8"/>
  <c r="S1371" i="8"/>
  <c r="R1371" i="8"/>
  <c r="Q1371" i="8"/>
  <c r="P1371" i="8"/>
  <c r="O1371" i="8"/>
  <c r="M1371" i="8"/>
  <c r="N1371" i="8" s="1"/>
  <c r="AC1370" i="8"/>
  <c r="AB1370" i="8"/>
  <c r="AA1370" i="8"/>
  <c r="Z1370" i="8"/>
  <c r="Y1370" i="8"/>
  <c r="X1370" i="8"/>
  <c r="W1370" i="8"/>
  <c r="V1370" i="8"/>
  <c r="U1370" i="8"/>
  <c r="T1370" i="8"/>
  <c r="S1370" i="8"/>
  <c r="R1370" i="8"/>
  <c r="Q1370" i="8"/>
  <c r="P1370" i="8"/>
  <c r="O1370" i="8"/>
  <c r="M1370" i="8"/>
  <c r="N1370" i="8" s="1"/>
  <c r="AC1369" i="8"/>
  <c r="AB1369" i="8"/>
  <c r="AA1369" i="8"/>
  <c r="Z1369" i="8"/>
  <c r="Y1369" i="8"/>
  <c r="X1369" i="8"/>
  <c r="W1369" i="8"/>
  <c r="V1369" i="8"/>
  <c r="U1369" i="8"/>
  <c r="T1369" i="8"/>
  <c r="S1369" i="8"/>
  <c r="R1369" i="8"/>
  <c r="Q1369" i="8"/>
  <c r="P1369" i="8"/>
  <c r="O1369" i="8"/>
  <c r="M1369" i="8"/>
  <c r="N1369" i="8" s="1"/>
  <c r="AC1368" i="8"/>
  <c r="AB1368" i="8"/>
  <c r="AA1368" i="8"/>
  <c r="Z1368" i="8"/>
  <c r="Y1368" i="8"/>
  <c r="X1368" i="8"/>
  <c r="W1368" i="8"/>
  <c r="V1368" i="8"/>
  <c r="U1368" i="8"/>
  <c r="T1368" i="8"/>
  <c r="S1368" i="8"/>
  <c r="R1368" i="8"/>
  <c r="Q1368" i="8"/>
  <c r="P1368" i="8"/>
  <c r="O1368" i="8"/>
  <c r="M1368" i="8"/>
  <c r="AC1367" i="8"/>
  <c r="AB1367" i="8"/>
  <c r="AB1363" i="8" s="1"/>
  <c r="AA1367" i="8"/>
  <c r="Z1367" i="8"/>
  <c r="Z1363" i="8" s="1"/>
  <c r="Y1367" i="8"/>
  <c r="X1367" i="8"/>
  <c r="X1363" i="8" s="1"/>
  <c r="W1367" i="8"/>
  <c r="V1367" i="8"/>
  <c r="V1363" i="8" s="1"/>
  <c r="U1367" i="8"/>
  <c r="T1367" i="8"/>
  <c r="T1363" i="8" s="1"/>
  <c r="S1367" i="8"/>
  <c r="R1367" i="8"/>
  <c r="R1363" i="8" s="1"/>
  <c r="Q1367" i="8"/>
  <c r="P1367" i="8"/>
  <c r="P1363" i="8" s="1"/>
  <c r="O1367" i="8"/>
  <c r="N1367" i="8"/>
  <c r="M1367" i="8"/>
  <c r="AC1366" i="8"/>
  <c r="AB1366" i="8"/>
  <c r="AA1366" i="8"/>
  <c r="Z1366" i="8"/>
  <c r="Y1366" i="8"/>
  <c r="X1366" i="8"/>
  <c r="W1366" i="8"/>
  <c r="V1366" i="8"/>
  <c r="U1366" i="8"/>
  <c r="T1366" i="8"/>
  <c r="S1366" i="8"/>
  <c r="R1366" i="8"/>
  <c r="Q1366" i="8"/>
  <c r="P1366" i="8"/>
  <c r="O1366" i="8"/>
  <c r="M1366" i="8"/>
  <c r="N1366" i="8" s="1"/>
  <c r="AC1365" i="8"/>
  <c r="AB1365" i="8"/>
  <c r="AA1365" i="8"/>
  <c r="Z1365" i="8"/>
  <c r="Y1365" i="8"/>
  <c r="X1365" i="8"/>
  <c r="W1365" i="8"/>
  <c r="V1365" i="8"/>
  <c r="U1365" i="8"/>
  <c r="T1365" i="8"/>
  <c r="S1365" i="8"/>
  <c r="R1365" i="8"/>
  <c r="Q1365" i="8"/>
  <c r="P1365" i="8"/>
  <c r="O1365" i="8"/>
  <c r="M1365" i="8"/>
  <c r="N1365" i="8" s="1"/>
  <c r="AC1364" i="8"/>
  <c r="AB1364" i="8"/>
  <c r="AA1364" i="8"/>
  <c r="Z1364" i="8"/>
  <c r="Y1364" i="8"/>
  <c r="X1364" i="8"/>
  <c r="W1364" i="8"/>
  <c r="V1364" i="8"/>
  <c r="U1364" i="8"/>
  <c r="T1364" i="8"/>
  <c r="S1364" i="8"/>
  <c r="R1364" i="8"/>
  <c r="Q1364" i="8"/>
  <c r="P1364" i="8"/>
  <c r="O1364" i="8"/>
  <c r="M1364" i="8"/>
  <c r="N1364" i="8" s="1"/>
  <c r="AC1363" i="8"/>
  <c r="AA1363" i="8"/>
  <c r="Y1363" i="8"/>
  <c r="W1363" i="8"/>
  <c r="U1363" i="8"/>
  <c r="S1363" i="8"/>
  <c r="Q1363" i="8"/>
  <c r="O1363" i="8"/>
  <c r="M1363" i="8"/>
  <c r="M1518" i="8" s="1"/>
  <c r="M1360" i="8"/>
  <c r="M1359" i="8"/>
  <c r="M1358" i="8"/>
  <c r="AC1357" i="8"/>
  <c r="M1357" i="8"/>
  <c r="AC1356" i="8"/>
  <c r="AB1356" i="8"/>
  <c r="AA1356" i="8"/>
  <c r="Z1356" i="8"/>
  <c r="Y1356" i="8"/>
  <c r="X1356" i="8"/>
  <c r="W1356" i="8"/>
  <c r="V1356" i="8"/>
  <c r="U1356" i="8"/>
  <c r="M1356" i="8"/>
  <c r="S1356" i="8" s="1"/>
  <c r="S1354" i="8" s="1"/>
  <c r="AC1355" i="8"/>
  <c r="AB1355" i="8"/>
  <c r="AB1354" i="8" s="1"/>
  <c r="AA1355" i="8"/>
  <c r="Z1355" i="8"/>
  <c r="Z1354" i="8" s="1"/>
  <c r="Y1355" i="8"/>
  <c r="X1355" i="8"/>
  <c r="X1354" i="8" s="1"/>
  <c r="W1355" i="8"/>
  <c r="V1355" i="8"/>
  <c r="V1354" i="8" s="1"/>
  <c r="U1355" i="8"/>
  <c r="T1355" i="8"/>
  <c r="S1355" i="8"/>
  <c r="R1355" i="8"/>
  <c r="M1355" i="8"/>
  <c r="Q1354" i="8" s="1"/>
  <c r="AC1354" i="8"/>
  <c r="AA1354" i="8"/>
  <c r="Y1354" i="8"/>
  <c r="W1354" i="8"/>
  <c r="U1354" i="8"/>
  <c r="M1354" i="8"/>
  <c r="AC1353" i="8"/>
  <c r="AB1353" i="8"/>
  <c r="AA1353" i="8"/>
  <c r="AA1351" i="8" s="1"/>
  <c r="Z1353" i="8"/>
  <c r="Y1353" i="8"/>
  <c r="Y1351" i="8" s="1"/>
  <c r="X1353" i="8"/>
  <c r="W1353" i="8"/>
  <c r="W1351" i="8" s="1"/>
  <c r="V1353" i="8"/>
  <c r="U1353" i="8"/>
  <c r="U1351" i="8" s="1"/>
  <c r="T1353" i="8"/>
  <c r="S1353" i="8"/>
  <c r="S1351" i="8" s="1"/>
  <c r="R1353" i="8"/>
  <c r="Q1353" i="8"/>
  <c r="Q1351" i="8" s="1"/>
  <c r="P1353" i="8"/>
  <c r="O1353" i="8"/>
  <c r="O1351" i="8" s="1"/>
  <c r="N1353" i="8"/>
  <c r="M1353" i="8"/>
  <c r="AC1352" i="8"/>
  <c r="AB1352" i="8"/>
  <c r="AA1352" i="8"/>
  <c r="Z1352" i="8"/>
  <c r="Z1351" i="8" s="1"/>
  <c r="Y1352" i="8"/>
  <c r="X1352" i="8"/>
  <c r="W1352" i="8"/>
  <c r="V1352" i="8"/>
  <c r="V1351" i="8" s="1"/>
  <c r="U1352" i="8"/>
  <c r="T1352" i="8"/>
  <c r="S1352" i="8"/>
  <c r="R1352" i="8"/>
  <c r="R1351" i="8" s="1"/>
  <c r="Q1352" i="8"/>
  <c r="P1352" i="8"/>
  <c r="O1352" i="8"/>
  <c r="M1352" i="8"/>
  <c r="N1352" i="8" s="1"/>
  <c r="N1351" i="8" s="1"/>
  <c r="AC1351" i="8"/>
  <c r="AB1351" i="8"/>
  <c r="X1351" i="8"/>
  <c r="T1351" i="8"/>
  <c r="P1351" i="8"/>
  <c r="M1351" i="8"/>
  <c r="AC1350" i="8"/>
  <c r="AB1350" i="8"/>
  <c r="AA1350" i="8"/>
  <c r="Z1350" i="8"/>
  <c r="Y1350" i="8"/>
  <c r="X1350" i="8"/>
  <c r="W1350" i="8"/>
  <c r="V1350" i="8"/>
  <c r="U1350" i="8"/>
  <c r="T1350" i="8"/>
  <c r="S1350" i="8"/>
  <c r="R1350" i="8"/>
  <c r="Q1350" i="8"/>
  <c r="P1350" i="8"/>
  <c r="O1350" i="8"/>
  <c r="M1350" i="8"/>
  <c r="N1350" i="8" s="1"/>
  <c r="AC1349" i="8"/>
  <c r="AB1349" i="8"/>
  <c r="AB1348" i="8" s="1"/>
  <c r="AA1349" i="8"/>
  <c r="Z1349" i="8"/>
  <c r="Z1348" i="8" s="1"/>
  <c r="Y1349" i="8"/>
  <c r="Y1348" i="8" s="1"/>
  <c r="X1349" i="8"/>
  <c r="X1348" i="8" s="1"/>
  <c r="W1349" i="8"/>
  <c r="V1349" i="8"/>
  <c r="V1348" i="8" s="1"/>
  <c r="U1349" i="8"/>
  <c r="U1348" i="8" s="1"/>
  <c r="T1349" i="8"/>
  <c r="T1348" i="8" s="1"/>
  <c r="S1349" i="8"/>
  <c r="R1349" i="8"/>
  <c r="R1348" i="8" s="1"/>
  <c r="Q1349" i="8"/>
  <c r="Q1348" i="8" s="1"/>
  <c r="P1349" i="8"/>
  <c r="P1348" i="8" s="1"/>
  <c r="O1349" i="8"/>
  <c r="N1349" i="8"/>
  <c r="M1349" i="8"/>
  <c r="AC1348" i="8"/>
  <c r="AA1348" i="8"/>
  <c r="W1348" i="8"/>
  <c r="S1348" i="8"/>
  <c r="O1348" i="8"/>
  <c r="M1348" i="8"/>
  <c r="AC1347" i="8"/>
  <c r="AB1347" i="8"/>
  <c r="AA1347" i="8"/>
  <c r="AA1345" i="8" s="1"/>
  <c r="Z1347" i="8"/>
  <c r="Y1347" i="8"/>
  <c r="Y1345" i="8" s="1"/>
  <c r="X1347" i="8"/>
  <c r="W1347" i="8"/>
  <c r="W1345" i="8" s="1"/>
  <c r="V1347" i="8"/>
  <c r="U1347" i="8"/>
  <c r="U1345" i="8" s="1"/>
  <c r="T1347" i="8"/>
  <c r="S1347" i="8"/>
  <c r="S1345" i="8" s="1"/>
  <c r="R1347" i="8"/>
  <c r="Q1347" i="8"/>
  <c r="Q1345" i="8" s="1"/>
  <c r="P1347" i="8"/>
  <c r="O1347" i="8"/>
  <c r="O1345" i="8" s="1"/>
  <c r="N1347" i="8"/>
  <c r="M1347" i="8"/>
  <c r="AC1346" i="8"/>
  <c r="AB1346" i="8"/>
  <c r="AA1346" i="8"/>
  <c r="Z1346" i="8"/>
  <c r="Z1345" i="8" s="1"/>
  <c r="Y1346" i="8"/>
  <c r="X1346" i="8"/>
  <c r="W1346" i="8"/>
  <c r="V1346" i="8"/>
  <c r="V1345" i="8" s="1"/>
  <c r="U1346" i="8"/>
  <c r="T1346" i="8"/>
  <c r="S1346" i="8"/>
  <c r="R1346" i="8"/>
  <c r="R1345" i="8" s="1"/>
  <c r="Q1346" i="8"/>
  <c r="P1346" i="8"/>
  <c r="O1346" i="8"/>
  <c r="M1346" i="8"/>
  <c r="N1346" i="8" s="1"/>
  <c r="N1345" i="8" s="1"/>
  <c r="AC1345" i="8"/>
  <c r="AB1345" i="8"/>
  <c r="X1345" i="8"/>
  <c r="T1345" i="8"/>
  <c r="P1345" i="8"/>
  <c r="M1345" i="8"/>
  <c r="AC1344" i="8"/>
  <c r="AB1344" i="8"/>
  <c r="AA1344" i="8"/>
  <c r="Z1344" i="8"/>
  <c r="Y1344" i="8"/>
  <c r="Y1342" i="8" s="1"/>
  <c r="X1344" i="8"/>
  <c r="W1344" i="8"/>
  <c r="V1344" i="8"/>
  <c r="U1344" i="8"/>
  <c r="U1342" i="8" s="1"/>
  <c r="T1344" i="8"/>
  <c r="S1344" i="8"/>
  <c r="R1344" i="8"/>
  <c r="Q1344" i="8"/>
  <c r="Q1342" i="8" s="1"/>
  <c r="P1344" i="8"/>
  <c r="O1344" i="8"/>
  <c r="N1344" i="8"/>
  <c r="M1344" i="8"/>
  <c r="AC1343" i="8"/>
  <c r="AB1343" i="8"/>
  <c r="AA1343" i="8"/>
  <c r="Z1343" i="8"/>
  <c r="Y1343" i="8"/>
  <c r="X1343" i="8"/>
  <c r="W1343" i="8"/>
  <c r="V1343" i="8"/>
  <c r="U1343" i="8"/>
  <c r="T1343" i="8"/>
  <c r="S1343" i="8"/>
  <c r="R1343" i="8"/>
  <c r="Q1343" i="8"/>
  <c r="P1343" i="8"/>
  <c r="O1343" i="8"/>
  <c r="M1343" i="8"/>
  <c r="N1343" i="8" s="1"/>
  <c r="AC1342" i="8"/>
  <c r="AA1342" i="8"/>
  <c r="W1342" i="8"/>
  <c r="S1342" i="8"/>
  <c r="O1342" i="8"/>
  <c r="M1342" i="8"/>
  <c r="AC1341" i="8"/>
  <c r="AB1341" i="8"/>
  <c r="AA1341" i="8"/>
  <c r="Z1341" i="8"/>
  <c r="Y1341" i="8"/>
  <c r="X1341" i="8"/>
  <c r="W1341" i="8"/>
  <c r="V1341" i="8"/>
  <c r="U1341" i="8"/>
  <c r="T1341" i="8"/>
  <c r="S1341" i="8"/>
  <c r="R1341" i="8"/>
  <c r="Q1341" i="8"/>
  <c r="P1341" i="8"/>
  <c r="O1341" i="8"/>
  <c r="M1341" i="8"/>
  <c r="N1341" i="8" s="1"/>
  <c r="AC1340" i="8"/>
  <c r="AB1340" i="8"/>
  <c r="AA1340" i="8"/>
  <c r="AA1339" i="8" s="1"/>
  <c r="Z1340" i="8"/>
  <c r="Y1340" i="8"/>
  <c r="Y1339" i="8" s="1"/>
  <c r="X1340" i="8"/>
  <c r="W1340" i="8"/>
  <c r="W1339" i="8" s="1"/>
  <c r="V1340" i="8"/>
  <c r="U1340" i="8"/>
  <c r="U1339" i="8" s="1"/>
  <c r="T1340" i="8"/>
  <c r="S1340" i="8"/>
  <c r="S1339" i="8" s="1"/>
  <c r="R1340" i="8"/>
  <c r="Q1340" i="8"/>
  <c r="Q1339" i="8" s="1"/>
  <c r="P1340" i="8"/>
  <c r="O1340" i="8"/>
  <c r="O1339" i="8" s="1"/>
  <c r="N1340" i="8"/>
  <c r="M1340" i="8"/>
  <c r="AC1339" i="8"/>
  <c r="AB1339" i="8"/>
  <c r="Z1339" i="8"/>
  <c r="X1339" i="8"/>
  <c r="V1339" i="8"/>
  <c r="T1339" i="8"/>
  <c r="R1339" i="8"/>
  <c r="P1339" i="8"/>
  <c r="M1339" i="8"/>
  <c r="AC1338" i="8"/>
  <c r="AB1338" i="8"/>
  <c r="AA1338" i="8"/>
  <c r="Z1338" i="8"/>
  <c r="Y1338" i="8"/>
  <c r="Y1336" i="8" s="1"/>
  <c r="X1338" i="8"/>
  <c r="W1338" i="8"/>
  <c r="V1338" i="8"/>
  <c r="U1338" i="8"/>
  <c r="U1336" i="8" s="1"/>
  <c r="T1338" i="8"/>
  <c r="S1338" i="8"/>
  <c r="R1338" i="8"/>
  <c r="Q1338" i="8"/>
  <c r="Q1336" i="8" s="1"/>
  <c r="P1338" i="8"/>
  <c r="O1338" i="8"/>
  <c r="N1338" i="8"/>
  <c r="M1338" i="8"/>
  <c r="AC1337" i="8"/>
  <c r="AB1337" i="8"/>
  <c r="AA1337" i="8"/>
  <c r="Z1337" i="8"/>
  <c r="Y1337" i="8"/>
  <c r="X1337" i="8"/>
  <c r="W1337" i="8"/>
  <c r="V1337" i="8"/>
  <c r="U1337" i="8"/>
  <c r="T1337" i="8"/>
  <c r="S1337" i="8"/>
  <c r="R1337" i="8"/>
  <c r="Q1337" i="8"/>
  <c r="P1337" i="8"/>
  <c r="O1337" i="8"/>
  <c r="M1337" i="8"/>
  <c r="N1337" i="8" s="1"/>
  <c r="AC1336" i="8"/>
  <c r="AA1336" i="8"/>
  <c r="W1336" i="8"/>
  <c r="S1336" i="8"/>
  <c r="O1336" i="8"/>
  <c r="M1336" i="8"/>
  <c r="AC1334" i="8"/>
  <c r="AB1334" i="8"/>
  <c r="AA1334" i="8"/>
  <c r="AA1331" i="8" s="1"/>
  <c r="Z1334" i="8"/>
  <c r="Y1334" i="8"/>
  <c r="X1334" i="8"/>
  <c r="W1334" i="8"/>
  <c r="W1331" i="8" s="1"/>
  <c r="V1334" i="8"/>
  <c r="U1334" i="8"/>
  <c r="T1334" i="8"/>
  <c r="S1334" i="8"/>
  <c r="S1331" i="8" s="1"/>
  <c r="R1334" i="8"/>
  <c r="Q1334" i="8"/>
  <c r="P1334" i="8"/>
  <c r="O1334" i="8"/>
  <c r="O1331" i="8" s="1"/>
  <c r="N1334" i="8"/>
  <c r="M1334" i="8"/>
  <c r="AC1333" i="8"/>
  <c r="AB1333" i="8"/>
  <c r="AA1333" i="8"/>
  <c r="Z1333" i="8"/>
  <c r="Y1333" i="8"/>
  <c r="X1333" i="8"/>
  <c r="W1333" i="8"/>
  <c r="V1333" i="8"/>
  <c r="U1333" i="8"/>
  <c r="T1333" i="8"/>
  <c r="S1333" i="8"/>
  <c r="R1333" i="8"/>
  <c r="Q1333" i="8"/>
  <c r="P1333" i="8"/>
  <c r="O1333" i="8"/>
  <c r="M1333" i="8"/>
  <c r="N1333" i="8" s="1"/>
  <c r="AC1332" i="8"/>
  <c r="AB1332" i="8"/>
  <c r="AB1331" i="8" s="1"/>
  <c r="AA1332" i="8"/>
  <c r="Z1332" i="8"/>
  <c r="Z1331" i="8" s="1"/>
  <c r="Y1332" i="8"/>
  <c r="X1332" i="8"/>
  <c r="X1331" i="8" s="1"/>
  <c r="W1332" i="8"/>
  <c r="V1332" i="8"/>
  <c r="V1331" i="8" s="1"/>
  <c r="U1332" i="8"/>
  <c r="T1332" i="8"/>
  <c r="T1331" i="8" s="1"/>
  <c r="S1332" i="8"/>
  <c r="R1332" i="8"/>
  <c r="R1331" i="8" s="1"/>
  <c r="Q1332" i="8"/>
  <c r="P1332" i="8"/>
  <c r="P1331" i="8" s="1"/>
  <c r="O1332" i="8"/>
  <c r="N1332" i="8"/>
  <c r="M1332" i="8"/>
  <c r="AC1331" i="8"/>
  <c r="Y1331" i="8"/>
  <c r="U1331" i="8"/>
  <c r="Q1331" i="8"/>
  <c r="M1331" i="8"/>
  <c r="AC1330" i="8"/>
  <c r="AB1330" i="8"/>
  <c r="AA1330" i="8"/>
  <c r="Z1330" i="8"/>
  <c r="Y1330" i="8"/>
  <c r="X1330" i="8"/>
  <c r="W1330" i="8"/>
  <c r="V1330" i="8"/>
  <c r="U1330" i="8"/>
  <c r="T1330" i="8"/>
  <c r="S1330" i="8"/>
  <c r="R1330" i="8"/>
  <c r="Q1330" i="8"/>
  <c r="P1330" i="8"/>
  <c r="O1330" i="8"/>
  <c r="M1330" i="8"/>
  <c r="N1330" i="8" s="1"/>
  <c r="AC1329" i="8"/>
  <c r="AB1329" i="8"/>
  <c r="AA1329" i="8"/>
  <c r="Z1329" i="8"/>
  <c r="Y1329" i="8"/>
  <c r="X1329" i="8"/>
  <c r="W1329" i="8"/>
  <c r="V1329" i="8"/>
  <c r="U1329" i="8"/>
  <c r="T1329" i="8"/>
  <c r="S1329" i="8"/>
  <c r="R1329" i="8"/>
  <c r="Q1329" i="8"/>
  <c r="P1329" i="8"/>
  <c r="O1329" i="8"/>
  <c r="M1329" i="8"/>
  <c r="N1329" i="8" s="1"/>
  <c r="N1328" i="8" s="1"/>
  <c r="AC1328" i="8"/>
  <c r="AB1328" i="8"/>
  <c r="AA1328" i="8"/>
  <c r="Z1328" i="8"/>
  <c r="Y1328" i="8"/>
  <c r="X1328" i="8"/>
  <c r="W1328" i="8"/>
  <c r="V1328" i="8"/>
  <c r="U1328" i="8"/>
  <c r="T1328" i="8"/>
  <c r="S1328" i="8"/>
  <c r="R1328" i="8"/>
  <c r="Q1328" i="8"/>
  <c r="P1328" i="8"/>
  <c r="O1328" i="8"/>
  <c r="M1328" i="8"/>
  <c r="AC1327" i="8"/>
  <c r="AB1327" i="8"/>
  <c r="AA1327" i="8"/>
  <c r="Z1327" i="8"/>
  <c r="Y1327" i="8"/>
  <c r="X1327" i="8"/>
  <c r="W1327" i="8"/>
  <c r="V1327" i="8"/>
  <c r="U1327" i="8"/>
  <c r="T1327" i="8"/>
  <c r="S1327" i="8"/>
  <c r="R1327" i="8"/>
  <c r="Q1327" i="8"/>
  <c r="P1327" i="8"/>
  <c r="O1327" i="8"/>
  <c r="M1327" i="8"/>
  <c r="N1327" i="8" s="1"/>
  <c r="AC1326" i="8"/>
  <c r="AB1326" i="8"/>
  <c r="AB1324" i="8" s="1"/>
  <c r="AA1326" i="8"/>
  <c r="Z1326" i="8"/>
  <c r="Y1326" i="8"/>
  <c r="X1326" i="8"/>
  <c r="X1324" i="8" s="1"/>
  <c r="W1326" i="8"/>
  <c r="V1326" i="8"/>
  <c r="U1326" i="8"/>
  <c r="T1326" i="8"/>
  <c r="T1324" i="8" s="1"/>
  <c r="S1326" i="8"/>
  <c r="R1326" i="8"/>
  <c r="Q1326" i="8"/>
  <c r="P1326" i="8"/>
  <c r="P1324" i="8" s="1"/>
  <c r="O1326" i="8"/>
  <c r="N1326" i="8"/>
  <c r="M1326" i="8"/>
  <c r="AC1325" i="8"/>
  <c r="AB1325" i="8"/>
  <c r="AA1325" i="8"/>
  <c r="Z1325" i="8"/>
  <c r="Y1325" i="8"/>
  <c r="X1325" i="8"/>
  <c r="W1325" i="8"/>
  <c r="V1325" i="8"/>
  <c r="U1325" i="8"/>
  <c r="T1325" i="8"/>
  <c r="S1325" i="8"/>
  <c r="R1325" i="8"/>
  <c r="Q1325" i="8"/>
  <c r="P1325" i="8"/>
  <c r="O1325" i="8"/>
  <c r="M1325" i="8"/>
  <c r="N1325" i="8" s="1"/>
  <c r="AC1324" i="8"/>
  <c r="Z1324" i="8"/>
  <c r="V1324" i="8"/>
  <c r="R1324" i="8"/>
  <c r="M1324" i="8"/>
  <c r="AC1323" i="8"/>
  <c r="AB1323" i="8"/>
  <c r="AA1323" i="8"/>
  <c r="Z1323" i="8"/>
  <c r="Y1323" i="8"/>
  <c r="X1323" i="8"/>
  <c r="W1323" i="8"/>
  <c r="V1323" i="8"/>
  <c r="U1323" i="8"/>
  <c r="T1323" i="8"/>
  <c r="S1323" i="8"/>
  <c r="R1323" i="8"/>
  <c r="Q1323" i="8"/>
  <c r="P1323" i="8"/>
  <c r="O1323" i="8"/>
  <c r="M1323" i="8"/>
  <c r="N1323" i="8" s="1"/>
  <c r="AC1322" i="8"/>
  <c r="AB1322" i="8"/>
  <c r="AA1322" i="8"/>
  <c r="Z1322" i="8"/>
  <c r="Y1322" i="8"/>
  <c r="X1322" i="8"/>
  <c r="W1322" i="8"/>
  <c r="V1322" i="8"/>
  <c r="U1322" i="8"/>
  <c r="T1322" i="8"/>
  <c r="S1322" i="8"/>
  <c r="R1322" i="8"/>
  <c r="Q1322" i="8"/>
  <c r="P1322" i="8"/>
  <c r="O1322" i="8"/>
  <c r="M1322" i="8"/>
  <c r="N1322" i="8" s="1"/>
  <c r="N1321" i="8" s="1"/>
  <c r="AC1321" i="8"/>
  <c r="AB1321" i="8"/>
  <c r="AA1321" i="8"/>
  <c r="Z1321" i="8"/>
  <c r="Y1321" i="8"/>
  <c r="X1321" i="8"/>
  <c r="W1321" i="8"/>
  <c r="V1321" i="8"/>
  <c r="U1321" i="8"/>
  <c r="T1321" i="8"/>
  <c r="S1321" i="8"/>
  <c r="R1321" i="8"/>
  <c r="Q1321" i="8"/>
  <c r="P1321" i="8"/>
  <c r="O1321" i="8"/>
  <c r="M1321" i="8"/>
  <c r="AC1320" i="8"/>
  <c r="AB1320" i="8"/>
  <c r="AA1320" i="8"/>
  <c r="Z1320" i="8"/>
  <c r="Z1317" i="8" s="1"/>
  <c r="Y1320" i="8"/>
  <c r="X1320" i="8"/>
  <c r="X1317" i="8" s="1"/>
  <c r="W1320" i="8"/>
  <c r="V1320" i="8"/>
  <c r="V1317" i="8" s="1"/>
  <c r="U1320" i="8"/>
  <c r="T1320" i="8"/>
  <c r="S1320" i="8"/>
  <c r="R1320" i="8"/>
  <c r="R1317" i="8" s="1"/>
  <c r="Q1320" i="8"/>
  <c r="P1320" i="8"/>
  <c r="P1317" i="8" s="1"/>
  <c r="O1320" i="8"/>
  <c r="N1320" i="8"/>
  <c r="M1320" i="8"/>
  <c r="AC1319" i="8"/>
  <c r="AB1319" i="8"/>
  <c r="AA1319" i="8"/>
  <c r="Z1319" i="8"/>
  <c r="Y1319" i="8"/>
  <c r="X1319" i="8"/>
  <c r="W1319" i="8"/>
  <c r="V1319" i="8"/>
  <c r="U1319" i="8"/>
  <c r="T1319" i="8"/>
  <c r="S1319" i="8"/>
  <c r="R1319" i="8"/>
  <c r="Q1319" i="8"/>
  <c r="P1319" i="8"/>
  <c r="O1319" i="8"/>
  <c r="M1319" i="8"/>
  <c r="N1319" i="8" s="1"/>
  <c r="AC1318" i="8"/>
  <c r="AB1318" i="8"/>
  <c r="AA1318" i="8"/>
  <c r="AA1317" i="8" s="1"/>
  <c r="Z1318" i="8"/>
  <c r="Y1318" i="8"/>
  <c r="Y1317" i="8" s="1"/>
  <c r="X1318" i="8"/>
  <c r="W1318" i="8"/>
  <c r="W1317" i="8" s="1"/>
  <c r="V1318" i="8"/>
  <c r="U1318" i="8"/>
  <c r="U1317" i="8" s="1"/>
  <c r="T1318" i="8"/>
  <c r="S1318" i="8"/>
  <c r="S1317" i="8" s="1"/>
  <c r="R1318" i="8"/>
  <c r="Q1318" i="8"/>
  <c r="Q1317" i="8" s="1"/>
  <c r="P1318" i="8"/>
  <c r="O1318" i="8"/>
  <c r="O1317" i="8" s="1"/>
  <c r="N1318" i="8"/>
  <c r="M1318" i="8"/>
  <c r="AC1317" i="8"/>
  <c r="AB1317" i="8"/>
  <c r="T1317" i="8"/>
  <c r="M1317" i="8"/>
  <c r="AC1316" i="8"/>
  <c r="AB1316" i="8"/>
  <c r="AA1316" i="8"/>
  <c r="Z1316" i="8"/>
  <c r="Y1316" i="8"/>
  <c r="X1316" i="8"/>
  <c r="W1316" i="8"/>
  <c r="V1316" i="8"/>
  <c r="U1316" i="8"/>
  <c r="T1316" i="8"/>
  <c r="S1316" i="8"/>
  <c r="R1316" i="8"/>
  <c r="Q1316" i="8"/>
  <c r="P1316" i="8"/>
  <c r="O1316" i="8"/>
  <c r="N1316" i="8"/>
  <c r="M1316" i="8"/>
  <c r="AC1315" i="8"/>
  <c r="AB1315" i="8"/>
  <c r="AA1315" i="8"/>
  <c r="AA1314" i="8" s="1"/>
  <c r="Z1315" i="8"/>
  <c r="Y1315" i="8"/>
  <c r="X1315" i="8"/>
  <c r="W1315" i="8"/>
  <c r="W1314" i="8" s="1"/>
  <c r="V1315" i="8"/>
  <c r="U1315" i="8"/>
  <c r="T1315" i="8"/>
  <c r="S1315" i="8"/>
  <c r="S1314" i="8" s="1"/>
  <c r="R1315" i="8"/>
  <c r="Q1315" i="8"/>
  <c r="P1315" i="8"/>
  <c r="O1315" i="8"/>
  <c r="O1314" i="8" s="1"/>
  <c r="M1315" i="8"/>
  <c r="N1315" i="8" s="1"/>
  <c r="AC1314" i="8"/>
  <c r="Y1314" i="8"/>
  <c r="U1314" i="8"/>
  <c r="Q1314" i="8"/>
  <c r="M1314" i="8"/>
  <c r="AC1312" i="8"/>
  <c r="AB1312" i="8"/>
  <c r="AA1312" i="8"/>
  <c r="Z1312" i="8"/>
  <c r="Y1312" i="8"/>
  <c r="X1312" i="8"/>
  <c r="W1312" i="8"/>
  <c r="V1312" i="8"/>
  <c r="U1312" i="8"/>
  <c r="T1312" i="8"/>
  <c r="S1312" i="8"/>
  <c r="R1312" i="8"/>
  <c r="Q1312" i="8"/>
  <c r="P1312" i="8"/>
  <c r="O1312" i="8"/>
  <c r="N1312" i="8"/>
  <c r="M1312" i="8"/>
  <c r="AC1311" i="8"/>
  <c r="AB1311" i="8"/>
  <c r="AA1311" i="8"/>
  <c r="Z1311" i="8"/>
  <c r="Y1311" i="8"/>
  <c r="X1311" i="8"/>
  <c r="W1311" i="8"/>
  <c r="V1311" i="8"/>
  <c r="U1311" i="8"/>
  <c r="T1311" i="8"/>
  <c r="S1311" i="8"/>
  <c r="R1311" i="8"/>
  <c r="Q1311" i="8"/>
  <c r="P1311" i="8"/>
  <c r="O1311" i="8"/>
  <c r="M1311" i="8"/>
  <c r="N1311" i="8" s="1"/>
  <c r="AC1310" i="8"/>
  <c r="AB1310" i="8"/>
  <c r="AA1310" i="8"/>
  <c r="Z1310" i="8"/>
  <c r="Y1310" i="8"/>
  <c r="Y1309" i="8" s="1"/>
  <c r="X1310" i="8"/>
  <c r="W1310" i="8"/>
  <c r="V1310" i="8"/>
  <c r="U1310" i="8"/>
  <c r="U1309" i="8" s="1"/>
  <c r="T1310" i="8"/>
  <c r="S1310" i="8"/>
  <c r="R1310" i="8"/>
  <c r="Q1310" i="8"/>
  <c r="Q1309" i="8" s="1"/>
  <c r="P1310" i="8"/>
  <c r="O1310" i="8"/>
  <c r="N1310" i="8"/>
  <c r="M1310" i="8"/>
  <c r="AC1309" i="8"/>
  <c r="AA1309" i="8"/>
  <c r="W1309" i="8"/>
  <c r="S1309" i="8"/>
  <c r="O1309" i="8"/>
  <c r="M1309" i="8"/>
  <c r="AC1308" i="8"/>
  <c r="AB1308" i="8"/>
  <c r="AA1308" i="8"/>
  <c r="Z1308" i="8"/>
  <c r="Y1308" i="8"/>
  <c r="X1308" i="8"/>
  <c r="W1308" i="8"/>
  <c r="V1308" i="8"/>
  <c r="U1308" i="8"/>
  <c r="T1308" i="8"/>
  <c r="S1308" i="8"/>
  <c r="R1308" i="8"/>
  <c r="Q1308" i="8"/>
  <c r="P1308" i="8"/>
  <c r="O1308" i="8"/>
  <c r="M1308" i="8"/>
  <c r="N1308" i="8" s="1"/>
  <c r="AC1307" i="8"/>
  <c r="AB1307" i="8"/>
  <c r="AA1307" i="8"/>
  <c r="Z1307" i="8"/>
  <c r="Y1307" i="8"/>
  <c r="X1307" i="8"/>
  <c r="W1307" i="8"/>
  <c r="V1307" i="8"/>
  <c r="U1307" i="8"/>
  <c r="T1307" i="8"/>
  <c r="S1307" i="8"/>
  <c r="R1307" i="8"/>
  <c r="Q1307" i="8"/>
  <c r="P1307" i="8"/>
  <c r="O1307" i="8"/>
  <c r="M1307" i="8"/>
  <c r="N1307" i="8" s="1"/>
  <c r="AC1306" i="8"/>
  <c r="AB1306" i="8"/>
  <c r="AA1306" i="8"/>
  <c r="AA1305" i="8" s="1"/>
  <c r="Z1306" i="8"/>
  <c r="Y1306" i="8"/>
  <c r="Y1305" i="8" s="1"/>
  <c r="X1306" i="8"/>
  <c r="W1306" i="8"/>
  <c r="W1305" i="8" s="1"/>
  <c r="V1306" i="8"/>
  <c r="U1306" i="8"/>
  <c r="U1305" i="8" s="1"/>
  <c r="T1306" i="8"/>
  <c r="S1306" i="8"/>
  <c r="S1305" i="8" s="1"/>
  <c r="R1306" i="8"/>
  <c r="Q1306" i="8"/>
  <c r="Q1305" i="8" s="1"/>
  <c r="P1306" i="8"/>
  <c r="O1306" i="8"/>
  <c r="O1305" i="8" s="1"/>
  <c r="N1306" i="8"/>
  <c r="M1306" i="8"/>
  <c r="AC1305" i="8"/>
  <c r="AB1305" i="8"/>
  <c r="Z1305" i="8"/>
  <c r="X1305" i="8"/>
  <c r="V1305" i="8"/>
  <c r="T1305" i="8"/>
  <c r="R1305" i="8"/>
  <c r="P1305" i="8"/>
  <c r="M1305" i="8"/>
  <c r="AC1304" i="8"/>
  <c r="AB1304" i="8"/>
  <c r="AA1304" i="8"/>
  <c r="Z1304" i="8"/>
  <c r="Y1304" i="8"/>
  <c r="X1304" i="8"/>
  <c r="W1304" i="8"/>
  <c r="V1304" i="8"/>
  <c r="U1304" i="8"/>
  <c r="U1301" i="8" s="1"/>
  <c r="T1304" i="8"/>
  <c r="S1304" i="8"/>
  <c r="S1301" i="8" s="1"/>
  <c r="R1304" i="8"/>
  <c r="Q1304" i="8"/>
  <c r="Q1301" i="8" s="1"/>
  <c r="P1304" i="8"/>
  <c r="O1304" i="8"/>
  <c r="O1301" i="8" s="1"/>
  <c r="N1304" i="8"/>
  <c r="M1304" i="8"/>
  <c r="AC1303" i="8"/>
  <c r="AB1303" i="8"/>
  <c r="AA1303" i="8"/>
  <c r="Z1303" i="8"/>
  <c r="Y1303" i="8"/>
  <c r="X1303" i="8"/>
  <c r="W1303" i="8"/>
  <c r="V1303" i="8"/>
  <c r="U1303" i="8"/>
  <c r="T1303" i="8"/>
  <c r="S1303" i="8"/>
  <c r="R1303" i="8"/>
  <c r="Q1303" i="8"/>
  <c r="P1303" i="8"/>
  <c r="O1303" i="8"/>
  <c r="M1303" i="8"/>
  <c r="N1303" i="8" s="1"/>
  <c r="AC1302" i="8"/>
  <c r="AB1302" i="8"/>
  <c r="AB1301" i="8" s="1"/>
  <c r="AA1302" i="8"/>
  <c r="Z1302" i="8"/>
  <c r="Y1302" i="8"/>
  <c r="X1302" i="8"/>
  <c r="X1301" i="8" s="1"/>
  <c r="W1302" i="8"/>
  <c r="V1302" i="8"/>
  <c r="U1302" i="8"/>
  <c r="T1302" i="8"/>
  <c r="S1302" i="8"/>
  <c r="R1302" i="8"/>
  <c r="Q1302" i="8"/>
  <c r="P1302" i="8"/>
  <c r="O1302" i="8"/>
  <c r="N1302" i="8"/>
  <c r="M1302" i="8"/>
  <c r="AC1301" i="8"/>
  <c r="Z1301" i="8"/>
  <c r="V1301" i="8"/>
  <c r="T1301" i="8"/>
  <c r="R1301" i="8"/>
  <c r="P1301" i="8"/>
  <c r="M1301" i="8"/>
  <c r="AC1299" i="8"/>
  <c r="AB1299" i="8"/>
  <c r="AB1295" i="8" s="1"/>
  <c r="AA1299" i="8"/>
  <c r="Z1299" i="8"/>
  <c r="Z1295" i="8" s="1"/>
  <c r="Y1299" i="8"/>
  <c r="X1299" i="8"/>
  <c r="X1295" i="8" s="1"/>
  <c r="W1299" i="8"/>
  <c r="V1299" i="8"/>
  <c r="V1295" i="8" s="1"/>
  <c r="U1299" i="8"/>
  <c r="T1299" i="8"/>
  <c r="T1295" i="8" s="1"/>
  <c r="S1299" i="8"/>
  <c r="R1299" i="8"/>
  <c r="R1295" i="8" s="1"/>
  <c r="Q1299" i="8"/>
  <c r="P1299" i="8"/>
  <c r="P1295" i="8" s="1"/>
  <c r="O1299" i="8"/>
  <c r="N1299" i="8"/>
  <c r="M1299" i="8"/>
  <c r="AC1298" i="8"/>
  <c r="AB1298" i="8"/>
  <c r="AA1298" i="8"/>
  <c r="Z1298" i="8"/>
  <c r="Y1298" i="8"/>
  <c r="X1298" i="8"/>
  <c r="W1298" i="8"/>
  <c r="V1298" i="8"/>
  <c r="U1298" i="8"/>
  <c r="T1298" i="8"/>
  <c r="S1298" i="8"/>
  <c r="R1298" i="8"/>
  <c r="Q1298" i="8"/>
  <c r="P1298" i="8"/>
  <c r="O1298" i="8"/>
  <c r="M1298" i="8"/>
  <c r="N1298" i="8" s="1"/>
  <c r="AC1297" i="8"/>
  <c r="AB1297" i="8"/>
  <c r="AA1297" i="8"/>
  <c r="Z1297" i="8"/>
  <c r="Y1297" i="8"/>
  <c r="X1297" i="8"/>
  <c r="W1297" i="8"/>
  <c r="V1297" i="8"/>
  <c r="U1297" i="8"/>
  <c r="T1297" i="8"/>
  <c r="S1297" i="8"/>
  <c r="R1297" i="8"/>
  <c r="Q1297" i="8"/>
  <c r="P1297" i="8"/>
  <c r="O1297" i="8"/>
  <c r="M1297" i="8"/>
  <c r="N1297" i="8" s="1"/>
  <c r="AC1296" i="8"/>
  <c r="AB1296" i="8"/>
  <c r="AA1296" i="8"/>
  <c r="Z1296" i="8"/>
  <c r="Y1296" i="8"/>
  <c r="X1296" i="8"/>
  <c r="W1296" i="8"/>
  <c r="V1296" i="8"/>
  <c r="U1296" i="8"/>
  <c r="T1296" i="8"/>
  <c r="S1296" i="8"/>
  <c r="R1296" i="8"/>
  <c r="Q1296" i="8"/>
  <c r="P1296" i="8"/>
  <c r="O1296" i="8"/>
  <c r="M1296" i="8"/>
  <c r="N1296" i="8" s="1"/>
  <c r="AC1295" i="8"/>
  <c r="AA1295" i="8"/>
  <c r="Y1295" i="8"/>
  <c r="W1295" i="8"/>
  <c r="U1295" i="8"/>
  <c r="S1295" i="8"/>
  <c r="Q1295" i="8"/>
  <c r="O1295" i="8"/>
  <c r="M1295" i="8"/>
  <c r="AC1294" i="8"/>
  <c r="AB1294" i="8"/>
  <c r="AA1294" i="8"/>
  <c r="Z1294" i="8"/>
  <c r="Y1294" i="8"/>
  <c r="X1294" i="8"/>
  <c r="W1294" i="8"/>
  <c r="V1294" i="8"/>
  <c r="U1294" i="8"/>
  <c r="T1294" i="8"/>
  <c r="S1294" i="8"/>
  <c r="R1294" i="8"/>
  <c r="Q1294" i="8"/>
  <c r="P1294" i="8"/>
  <c r="O1294" i="8"/>
  <c r="M1294" i="8"/>
  <c r="N1294" i="8" s="1"/>
  <c r="AC1293" i="8"/>
  <c r="AB1293" i="8"/>
  <c r="AA1293" i="8"/>
  <c r="Z1293" i="8"/>
  <c r="Y1293" i="8"/>
  <c r="X1293" i="8"/>
  <c r="W1293" i="8"/>
  <c r="V1293" i="8"/>
  <c r="U1293" i="8"/>
  <c r="T1293" i="8"/>
  <c r="S1293" i="8"/>
  <c r="R1293" i="8"/>
  <c r="Q1293" i="8"/>
  <c r="P1293" i="8"/>
  <c r="O1293" i="8"/>
  <c r="N1293" i="8"/>
  <c r="M1293" i="8"/>
  <c r="AC1292" i="8"/>
  <c r="AB1292" i="8"/>
  <c r="AA1292" i="8"/>
  <c r="Z1292" i="8"/>
  <c r="Y1292" i="8"/>
  <c r="X1292" i="8"/>
  <c r="W1292" i="8"/>
  <c r="V1292" i="8"/>
  <c r="U1292" i="8"/>
  <c r="T1292" i="8"/>
  <c r="S1292" i="8"/>
  <c r="R1292" i="8"/>
  <c r="Q1292" i="8"/>
  <c r="P1292" i="8"/>
  <c r="O1292" i="8"/>
  <c r="M1292" i="8"/>
  <c r="N1292" i="8" s="1"/>
  <c r="AC1291" i="8"/>
  <c r="AB1291" i="8"/>
  <c r="AB1290" i="8" s="1"/>
  <c r="AA1291" i="8"/>
  <c r="Z1291" i="8"/>
  <c r="Y1291" i="8"/>
  <c r="X1291" i="8"/>
  <c r="X1290" i="8" s="1"/>
  <c r="W1291" i="8"/>
  <c r="V1291" i="8"/>
  <c r="U1291" i="8"/>
  <c r="T1291" i="8"/>
  <c r="T1290" i="8" s="1"/>
  <c r="S1291" i="8"/>
  <c r="R1291" i="8"/>
  <c r="Q1291" i="8"/>
  <c r="P1291" i="8"/>
  <c r="P1290" i="8" s="1"/>
  <c r="O1291" i="8"/>
  <c r="N1291" i="8"/>
  <c r="M1291" i="8"/>
  <c r="AC1290" i="8"/>
  <c r="Z1290" i="8"/>
  <c r="V1290" i="8"/>
  <c r="R1290" i="8"/>
  <c r="M1290" i="8"/>
  <c r="AC1289" i="8"/>
  <c r="AB1289" i="8"/>
  <c r="AA1289" i="8"/>
  <c r="Z1289" i="8"/>
  <c r="Y1289" i="8"/>
  <c r="X1289" i="8"/>
  <c r="W1289" i="8"/>
  <c r="V1289" i="8"/>
  <c r="U1289" i="8"/>
  <c r="T1289" i="8"/>
  <c r="S1289" i="8"/>
  <c r="R1289" i="8"/>
  <c r="Q1289" i="8"/>
  <c r="P1289" i="8"/>
  <c r="O1289" i="8"/>
  <c r="N1289" i="8"/>
  <c r="M1289" i="8"/>
  <c r="AC1288" i="8"/>
  <c r="AB1288" i="8"/>
  <c r="AA1288" i="8"/>
  <c r="Z1288" i="8"/>
  <c r="Y1288" i="8"/>
  <c r="X1288" i="8"/>
  <c r="W1288" i="8"/>
  <c r="V1288" i="8"/>
  <c r="U1288" i="8"/>
  <c r="T1288" i="8"/>
  <c r="S1288" i="8"/>
  <c r="R1288" i="8"/>
  <c r="Q1288" i="8"/>
  <c r="P1288" i="8"/>
  <c r="O1288" i="8"/>
  <c r="M1288" i="8"/>
  <c r="N1288" i="8" s="1"/>
  <c r="AC1287" i="8"/>
  <c r="AB1287" i="8"/>
  <c r="AA1287" i="8"/>
  <c r="AA1285" i="8" s="1"/>
  <c r="Z1287" i="8"/>
  <c r="Y1287" i="8"/>
  <c r="Y1285" i="8" s="1"/>
  <c r="X1287" i="8"/>
  <c r="W1287" i="8"/>
  <c r="W1285" i="8" s="1"/>
  <c r="V1287" i="8"/>
  <c r="U1287" i="8"/>
  <c r="U1285" i="8" s="1"/>
  <c r="T1287" i="8"/>
  <c r="S1287" i="8"/>
  <c r="S1285" i="8" s="1"/>
  <c r="R1287" i="8"/>
  <c r="Q1287" i="8"/>
  <c r="Q1285" i="8" s="1"/>
  <c r="P1287" i="8"/>
  <c r="O1287" i="8"/>
  <c r="O1285" i="8" s="1"/>
  <c r="N1287" i="8"/>
  <c r="M1287" i="8"/>
  <c r="AC1286" i="8"/>
  <c r="AB1286" i="8"/>
  <c r="AA1286" i="8"/>
  <c r="Z1286" i="8"/>
  <c r="Z1285" i="8" s="1"/>
  <c r="Y1286" i="8"/>
  <c r="X1286" i="8"/>
  <c r="W1286" i="8"/>
  <c r="V1286" i="8"/>
  <c r="V1285" i="8" s="1"/>
  <c r="U1286" i="8"/>
  <c r="T1286" i="8"/>
  <c r="S1286" i="8"/>
  <c r="R1286" i="8"/>
  <c r="R1285" i="8" s="1"/>
  <c r="Q1286" i="8"/>
  <c r="P1286" i="8"/>
  <c r="O1286" i="8"/>
  <c r="M1286" i="8"/>
  <c r="N1286" i="8" s="1"/>
  <c r="N1285" i="8" s="1"/>
  <c r="AC1285" i="8"/>
  <c r="AB1285" i="8"/>
  <c r="X1285" i="8"/>
  <c r="T1285" i="8"/>
  <c r="P1285" i="8"/>
  <c r="M1285" i="8"/>
  <c r="M1278" i="8"/>
  <c r="AC1278" i="8" s="1"/>
  <c r="M1274" i="8"/>
  <c r="AC1274" i="8" s="1"/>
  <c r="AC1273" i="8" s="1"/>
  <c r="M1273" i="8"/>
  <c r="M1272" i="8"/>
  <c r="AC1272" i="8" s="1"/>
  <c r="M1271" i="8"/>
  <c r="AC1271" i="8" s="1"/>
  <c r="M1270" i="8"/>
  <c r="AC1270" i="8" s="1"/>
  <c r="AC1269" i="8" s="1"/>
  <c r="M1269" i="8"/>
  <c r="M1268" i="8"/>
  <c r="AC1268" i="8" s="1"/>
  <c r="AB1267" i="8"/>
  <c r="AA1267" i="8"/>
  <c r="Z1267" i="8"/>
  <c r="Y1267" i="8"/>
  <c r="X1267" i="8"/>
  <c r="W1267" i="8"/>
  <c r="V1267" i="8"/>
  <c r="U1267" i="8"/>
  <c r="T1267" i="8"/>
  <c r="S1267" i="8"/>
  <c r="R1267" i="8"/>
  <c r="Q1267" i="8"/>
  <c r="P1267" i="8"/>
  <c r="O1267" i="8"/>
  <c r="N1267" i="8"/>
  <c r="M1267" i="8"/>
  <c r="AC1267" i="8" s="1"/>
  <c r="AB1266" i="8"/>
  <c r="AA1266" i="8"/>
  <c r="Z1266" i="8"/>
  <c r="Y1266" i="8"/>
  <c r="X1266" i="8"/>
  <c r="W1266" i="8"/>
  <c r="V1266" i="8"/>
  <c r="U1266" i="8"/>
  <c r="T1266" i="8"/>
  <c r="S1266" i="8"/>
  <c r="R1266" i="8"/>
  <c r="Q1266" i="8"/>
  <c r="P1266" i="8"/>
  <c r="O1266" i="8"/>
  <c r="N1266" i="8"/>
  <c r="M1266" i="8"/>
  <c r="AC1266" i="8" s="1"/>
  <c r="AC1265" i="8" s="1"/>
  <c r="AB1265" i="8"/>
  <c r="AA1265" i="8"/>
  <c r="Z1265" i="8"/>
  <c r="Y1265" i="8"/>
  <c r="X1265" i="8"/>
  <c r="W1265" i="8"/>
  <c r="V1265" i="8"/>
  <c r="U1265" i="8"/>
  <c r="T1265" i="8"/>
  <c r="S1265" i="8"/>
  <c r="R1265" i="8"/>
  <c r="Q1265" i="8"/>
  <c r="P1265" i="8"/>
  <c r="O1265" i="8"/>
  <c r="N1265" i="8"/>
  <c r="M1265" i="8"/>
  <c r="AB1264" i="8"/>
  <c r="AA1264" i="8"/>
  <c r="Z1264" i="8"/>
  <c r="Y1264" i="8"/>
  <c r="X1264" i="8"/>
  <c r="W1264" i="8"/>
  <c r="V1264" i="8"/>
  <c r="U1264" i="8"/>
  <c r="T1264" i="8"/>
  <c r="S1264" i="8"/>
  <c r="R1264" i="8"/>
  <c r="Q1264" i="8"/>
  <c r="P1264" i="8"/>
  <c r="O1264" i="8"/>
  <c r="N1264" i="8"/>
  <c r="M1264" i="8"/>
  <c r="AC1264" i="8" s="1"/>
  <c r="M1263" i="8"/>
  <c r="AC1263" i="8" s="1"/>
  <c r="AB1262" i="8"/>
  <c r="AA1262" i="8"/>
  <c r="Z1262" i="8"/>
  <c r="Y1262" i="8"/>
  <c r="X1262" i="8"/>
  <c r="W1262" i="8"/>
  <c r="V1262" i="8"/>
  <c r="U1262" i="8"/>
  <c r="T1262" i="8"/>
  <c r="S1262" i="8"/>
  <c r="R1262" i="8"/>
  <c r="Q1262" i="8"/>
  <c r="P1262" i="8"/>
  <c r="O1262" i="8"/>
  <c r="N1262" i="8"/>
  <c r="M1262" i="8"/>
  <c r="AC1260" i="8"/>
  <c r="AC1259" i="8"/>
  <c r="AC1258" i="8"/>
  <c r="AC1257" i="8"/>
  <c r="AC1256" i="8"/>
  <c r="AC1255" i="8"/>
  <c r="AC1254" i="8"/>
  <c r="AC1253" i="8"/>
  <c r="AC1252" i="8"/>
  <c r="AC1251" i="8" s="1"/>
  <c r="AC1250" i="8"/>
  <c r="AC1249" i="8"/>
  <c r="AC1248" i="8"/>
  <c r="AC1247" i="8"/>
  <c r="AC1246" i="8"/>
  <c r="AC1245" i="8" s="1"/>
  <c r="AC1244" i="8"/>
  <c r="AC1243" i="8"/>
  <c r="AC1242" i="8"/>
  <c r="AC1240" i="8"/>
  <c r="AC1238" i="8"/>
  <c r="AC1237" i="8"/>
  <c r="AC1236" i="8"/>
  <c r="M1260" i="8"/>
  <c r="N1260" i="8" s="1"/>
  <c r="M1259" i="8"/>
  <c r="N1259" i="8" s="1"/>
  <c r="N1258" i="8" s="1"/>
  <c r="M1258" i="8"/>
  <c r="M1257" i="8"/>
  <c r="N1257" i="8" s="1"/>
  <c r="M1256" i="8"/>
  <c r="N1256" i="8" s="1"/>
  <c r="M1255" i="8"/>
  <c r="N1255" i="8" s="1"/>
  <c r="N1254" i="8" s="1"/>
  <c r="M1254" i="8"/>
  <c r="M1253" i="8"/>
  <c r="N1253" i="8" s="1"/>
  <c r="M1252" i="8"/>
  <c r="N1252" i="8" s="1"/>
  <c r="M1251" i="8"/>
  <c r="M1250" i="8"/>
  <c r="N1250" i="8" s="1"/>
  <c r="M1249" i="8"/>
  <c r="N1249" i="8" s="1"/>
  <c r="N1248" i="8" s="1"/>
  <c r="M1248" i="8"/>
  <c r="M1247" i="8"/>
  <c r="N1247" i="8" s="1"/>
  <c r="M1246" i="8"/>
  <c r="N1246" i="8" s="1"/>
  <c r="M1245" i="8"/>
  <c r="M1244" i="8"/>
  <c r="N1244" i="8" s="1"/>
  <c r="M1243" i="8"/>
  <c r="N1243" i="8" s="1"/>
  <c r="N1242" i="8" s="1"/>
  <c r="M1242" i="8"/>
  <c r="M1241" i="8"/>
  <c r="N1241" i="8" s="1"/>
  <c r="M1240" i="8"/>
  <c r="N1240" i="8" s="1"/>
  <c r="M1239" i="8"/>
  <c r="M1238" i="8"/>
  <c r="N1238" i="8" s="1"/>
  <c r="M1237" i="8"/>
  <c r="N1237" i="8" s="1"/>
  <c r="N1236" i="8" s="1"/>
  <c r="M1236" i="8"/>
  <c r="AC1234" i="8"/>
  <c r="AC1233" i="8"/>
  <c r="AC1230" i="8"/>
  <c r="AC1227" i="8"/>
  <c r="AC1226" i="8"/>
  <c r="AC1223" i="8"/>
  <c r="AC1220" i="8"/>
  <c r="AC1219" i="8"/>
  <c r="AC1216" i="8"/>
  <c r="M1234" i="8"/>
  <c r="N1234" i="8" s="1"/>
  <c r="M1233" i="8"/>
  <c r="N1233" i="8" s="1"/>
  <c r="M1232" i="8"/>
  <c r="N1232" i="8" s="1"/>
  <c r="N1231" i="8" s="1"/>
  <c r="M1230" i="8"/>
  <c r="N1230" i="8" s="1"/>
  <c r="M1229" i="8"/>
  <c r="N1229" i="8" s="1"/>
  <c r="N1228" i="8" s="1"/>
  <c r="M1228" i="8"/>
  <c r="M1227" i="8"/>
  <c r="N1227" i="8" s="1"/>
  <c r="M1226" i="8"/>
  <c r="N1226" i="8" s="1"/>
  <c r="M1225" i="8"/>
  <c r="N1225" i="8" s="1"/>
  <c r="N1224" i="8" s="1"/>
  <c r="M1224" i="8"/>
  <c r="M1223" i="8"/>
  <c r="N1223" i="8" s="1"/>
  <c r="M1222" i="8"/>
  <c r="N1222" i="8" s="1"/>
  <c r="M1220" i="8"/>
  <c r="N1220" i="8" s="1"/>
  <c r="M1219" i="8"/>
  <c r="N1219" i="8" s="1"/>
  <c r="M1218" i="8"/>
  <c r="N1218" i="8" s="1"/>
  <c r="N1217" i="8" s="1"/>
  <c r="M1216" i="8"/>
  <c r="N1216" i="8" s="1"/>
  <c r="M1215" i="8"/>
  <c r="N1215" i="8" s="1"/>
  <c r="N1214" i="8" s="1"/>
  <c r="M1214" i="8"/>
  <c r="AC1212" i="8"/>
  <c r="AC1211" i="8"/>
  <c r="AC1210" i="8"/>
  <c r="AC1209" i="8"/>
  <c r="AC1208" i="8"/>
  <c r="AC1207" i="8"/>
  <c r="AC1206" i="8"/>
  <c r="AC1205" i="8"/>
  <c r="AC1204" i="8"/>
  <c r="AC1203" i="8"/>
  <c r="AC1202" i="8"/>
  <c r="AC1201" i="8"/>
  <c r="M1212" i="8"/>
  <c r="N1212" i="8" s="1"/>
  <c r="M1211" i="8"/>
  <c r="N1211" i="8" s="1"/>
  <c r="M1210" i="8"/>
  <c r="N1210" i="8" s="1"/>
  <c r="N1209" i="8" s="1"/>
  <c r="M1209" i="8"/>
  <c r="M1208" i="8"/>
  <c r="N1208" i="8" s="1"/>
  <c r="M1207" i="8"/>
  <c r="N1207" i="8" s="1"/>
  <c r="M1206" i="8"/>
  <c r="N1206" i="8" s="1"/>
  <c r="N1205" i="8" s="1"/>
  <c r="M1205" i="8"/>
  <c r="M1204" i="8"/>
  <c r="N1204" i="8" s="1"/>
  <c r="M1203" i="8"/>
  <c r="N1203" i="8" s="1"/>
  <c r="M1202" i="8"/>
  <c r="N1202" i="8" s="1"/>
  <c r="N1201" i="8" s="1"/>
  <c r="M1201" i="8"/>
  <c r="AC1199" i="8"/>
  <c r="AC1198" i="8"/>
  <c r="AC1196" i="8"/>
  <c r="AC1194" i="8"/>
  <c r="AC1193" i="8"/>
  <c r="AC1189" i="8"/>
  <c r="AC1188" i="8"/>
  <c r="M1199" i="8"/>
  <c r="N1199" i="8" s="1"/>
  <c r="M1198" i="8"/>
  <c r="N1198" i="8" s="1"/>
  <c r="M1197" i="8"/>
  <c r="N1197" i="8" s="1"/>
  <c r="M1196" i="8"/>
  <c r="N1196" i="8" s="1"/>
  <c r="N1195" i="8" s="1"/>
  <c r="M1195" i="8"/>
  <c r="M1194" i="8"/>
  <c r="N1194" i="8" s="1"/>
  <c r="M1193" i="8"/>
  <c r="N1193" i="8" s="1"/>
  <c r="M1192" i="8"/>
  <c r="N1192" i="8" s="1"/>
  <c r="M1191" i="8"/>
  <c r="N1191" i="8" s="1"/>
  <c r="M1190" i="8"/>
  <c r="M1189" i="8"/>
  <c r="N1189" i="8" s="1"/>
  <c r="M1188" i="8"/>
  <c r="N1188" i="8" s="1"/>
  <c r="M1187" i="8"/>
  <c r="N1187" i="8" s="1"/>
  <c r="M1186" i="8"/>
  <c r="N1186" i="8" s="1"/>
  <c r="N1185" i="8" s="1"/>
  <c r="AB1182" i="8"/>
  <c r="AA1182" i="8"/>
  <c r="Z1182" i="8"/>
  <c r="Y1182" i="8"/>
  <c r="X1182" i="8"/>
  <c r="W1182" i="8"/>
  <c r="V1182" i="8"/>
  <c r="U1182" i="8"/>
  <c r="T1182" i="8"/>
  <c r="S1182" i="8"/>
  <c r="R1182" i="8"/>
  <c r="Q1182" i="8"/>
  <c r="P1182" i="8"/>
  <c r="O1182" i="8"/>
  <c r="N1182" i="8"/>
  <c r="M1182" i="8"/>
  <c r="AC1182" i="8" s="1"/>
  <c r="AB1181" i="8"/>
  <c r="AA1181" i="8"/>
  <c r="Z1181" i="8"/>
  <c r="Y1181" i="8"/>
  <c r="X1181" i="8"/>
  <c r="W1181" i="8"/>
  <c r="V1181" i="8"/>
  <c r="U1181" i="8"/>
  <c r="T1181" i="8"/>
  <c r="S1181" i="8"/>
  <c r="R1181" i="8"/>
  <c r="Q1181" i="8"/>
  <c r="P1181" i="8"/>
  <c r="O1181" i="8"/>
  <c r="N1181" i="8"/>
  <c r="M1181" i="8"/>
  <c r="AC1181" i="8" s="1"/>
  <c r="AC1180" i="8" s="1"/>
  <c r="AB1180" i="8"/>
  <c r="AA1180" i="8"/>
  <c r="Z1180" i="8"/>
  <c r="Y1180" i="8"/>
  <c r="X1180" i="8"/>
  <c r="W1180" i="8"/>
  <c r="V1180" i="8"/>
  <c r="U1180" i="8"/>
  <c r="T1180" i="8"/>
  <c r="S1180" i="8"/>
  <c r="R1180" i="8"/>
  <c r="Q1180" i="8"/>
  <c r="P1180" i="8"/>
  <c r="O1180" i="8"/>
  <c r="N1180" i="8"/>
  <c r="M1180" i="8"/>
  <c r="AB1179" i="8"/>
  <c r="AA1179" i="8"/>
  <c r="Z1179" i="8"/>
  <c r="Y1179" i="8"/>
  <c r="X1179" i="8"/>
  <c r="W1179" i="8"/>
  <c r="V1179" i="8"/>
  <c r="U1179" i="8"/>
  <c r="T1179" i="8"/>
  <c r="S1179" i="8"/>
  <c r="R1179" i="8"/>
  <c r="Q1179" i="8"/>
  <c r="P1179" i="8"/>
  <c r="O1179" i="8"/>
  <c r="N1179" i="8"/>
  <c r="M1179" i="8"/>
  <c r="AC1179" i="8" s="1"/>
  <c r="AB1178" i="8"/>
  <c r="AA1178" i="8"/>
  <c r="Z1178" i="8"/>
  <c r="Y1178" i="8"/>
  <c r="X1178" i="8"/>
  <c r="W1178" i="8"/>
  <c r="V1178" i="8"/>
  <c r="U1178" i="8"/>
  <c r="T1178" i="8"/>
  <c r="S1178" i="8"/>
  <c r="R1178" i="8"/>
  <c r="Q1178" i="8"/>
  <c r="P1178" i="8"/>
  <c r="O1178" i="8"/>
  <c r="N1178" i="8"/>
  <c r="M1178" i="8"/>
  <c r="AC1178" i="8" s="1"/>
  <c r="AB1177" i="8"/>
  <c r="AA1177" i="8"/>
  <c r="Z1177" i="8"/>
  <c r="Y1177" i="8"/>
  <c r="X1177" i="8"/>
  <c r="W1177" i="8"/>
  <c r="V1177" i="8"/>
  <c r="U1177" i="8"/>
  <c r="T1177" i="8"/>
  <c r="S1177" i="8"/>
  <c r="R1177" i="8"/>
  <c r="Q1177" i="8"/>
  <c r="P1177" i="8"/>
  <c r="O1177" i="8"/>
  <c r="N1177" i="8"/>
  <c r="M1177" i="8"/>
  <c r="AC1177" i="8" s="1"/>
  <c r="AC1176" i="8" s="1"/>
  <c r="AB1176" i="8"/>
  <c r="AA1176" i="8"/>
  <c r="Z1176" i="8"/>
  <c r="Y1176" i="8"/>
  <c r="X1176" i="8"/>
  <c r="W1176" i="8"/>
  <c r="V1176" i="8"/>
  <c r="U1176" i="8"/>
  <c r="T1176" i="8"/>
  <c r="S1176" i="8"/>
  <c r="R1176" i="8"/>
  <c r="Q1176" i="8"/>
  <c r="P1176" i="8"/>
  <c r="O1176" i="8"/>
  <c r="N1176" i="8"/>
  <c r="M1176" i="8"/>
  <c r="AB1175" i="8"/>
  <c r="AA1175" i="8"/>
  <c r="Z1175" i="8"/>
  <c r="Y1175" i="8"/>
  <c r="X1175" i="8"/>
  <c r="W1175" i="8"/>
  <c r="V1175" i="8"/>
  <c r="U1175" i="8"/>
  <c r="T1175" i="8"/>
  <c r="S1175" i="8"/>
  <c r="R1175" i="8"/>
  <c r="Q1175" i="8"/>
  <c r="P1175" i="8"/>
  <c r="O1175" i="8"/>
  <c r="N1175" i="8"/>
  <c r="M1175" i="8"/>
  <c r="AC1175" i="8" s="1"/>
  <c r="AB1174" i="8"/>
  <c r="AA1174" i="8"/>
  <c r="Z1174" i="8"/>
  <c r="Y1174" i="8"/>
  <c r="X1174" i="8"/>
  <c r="W1174" i="8"/>
  <c r="V1174" i="8"/>
  <c r="U1174" i="8"/>
  <c r="T1174" i="8"/>
  <c r="S1174" i="8"/>
  <c r="R1174" i="8"/>
  <c r="Q1174" i="8"/>
  <c r="P1174" i="8"/>
  <c r="O1174" i="8"/>
  <c r="N1174" i="8"/>
  <c r="M1174" i="8"/>
  <c r="AC1174" i="8" s="1"/>
  <c r="AC1173" i="8" s="1"/>
  <c r="AB1173" i="8"/>
  <c r="AA1173" i="8"/>
  <c r="Z1173" i="8"/>
  <c r="Y1173" i="8"/>
  <c r="X1173" i="8"/>
  <c r="W1173" i="8"/>
  <c r="V1173" i="8"/>
  <c r="U1173" i="8"/>
  <c r="T1173" i="8"/>
  <c r="S1173" i="8"/>
  <c r="R1173" i="8"/>
  <c r="Q1173" i="8"/>
  <c r="P1173" i="8"/>
  <c r="O1173" i="8"/>
  <c r="N1173" i="8"/>
  <c r="M1173" i="8"/>
  <c r="AB1172" i="8"/>
  <c r="AA1172" i="8"/>
  <c r="Z1172" i="8"/>
  <c r="Y1172" i="8"/>
  <c r="X1172" i="8"/>
  <c r="W1172" i="8"/>
  <c r="V1172" i="8"/>
  <c r="U1172" i="8"/>
  <c r="T1172" i="8"/>
  <c r="S1172" i="8"/>
  <c r="R1172" i="8"/>
  <c r="Q1172" i="8"/>
  <c r="P1172" i="8"/>
  <c r="O1172" i="8"/>
  <c r="N1172" i="8"/>
  <c r="M1172" i="8"/>
  <c r="AC1172" i="8" s="1"/>
  <c r="AB1171" i="8"/>
  <c r="AA1171" i="8"/>
  <c r="Z1171" i="8"/>
  <c r="Y1171" i="8"/>
  <c r="X1171" i="8"/>
  <c r="W1171" i="8"/>
  <c r="V1171" i="8"/>
  <c r="U1171" i="8"/>
  <c r="T1171" i="8"/>
  <c r="S1171" i="8"/>
  <c r="R1171" i="8"/>
  <c r="Q1171" i="8"/>
  <c r="P1171" i="8"/>
  <c r="O1171" i="8"/>
  <c r="N1171" i="8"/>
  <c r="M1171" i="8"/>
  <c r="AC1171" i="8" s="1"/>
  <c r="AC1170" i="8" s="1"/>
  <c r="AB1170" i="8"/>
  <c r="AA1170" i="8"/>
  <c r="Z1170" i="8"/>
  <c r="Y1170" i="8"/>
  <c r="X1170" i="8"/>
  <c r="W1170" i="8"/>
  <c r="V1170" i="8"/>
  <c r="U1170" i="8"/>
  <c r="T1170" i="8"/>
  <c r="S1170" i="8"/>
  <c r="R1170" i="8"/>
  <c r="Q1170" i="8"/>
  <c r="P1170" i="8"/>
  <c r="O1170" i="8"/>
  <c r="N1170" i="8"/>
  <c r="M1170" i="8"/>
  <c r="AB1169" i="8"/>
  <c r="AA1169" i="8"/>
  <c r="Z1169" i="8"/>
  <c r="Y1169" i="8"/>
  <c r="X1169" i="8"/>
  <c r="W1169" i="8"/>
  <c r="V1169" i="8"/>
  <c r="U1169" i="8"/>
  <c r="T1169" i="8"/>
  <c r="S1169" i="8"/>
  <c r="R1169" i="8"/>
  <c r="Q1169" i="8"/>
  <c r="P1169" i="8"/>
  <c r="O1169" i="8"/>
  <c r="N1169" i="8"/>
  <c r="M1169" i="8"/>
  <c r="AC1169" i="8" s="1"/>
  <c r="AB1168" i="8"/>
  <c r="AA1168" i="8"/>
  <c r="Z1168" i="8"/>
  <c r="Y1168" i="8"/>
  <c r="X1168" i="8"/>
  <c r="W1168" i="8"/>
  <c r="V1168" i="8"/>
  <c r="U1168" i="8"/>
  <c r="T1168" i="8"/>
  <c r="S1168" i="8"/>
  <c r="R1168" i="8"/>
  <c r="Q1168" i="8"/>
  <c r="P1168" i="8"/>
  <c r="O1168" i="8"/>
  <c r="N1168" i="8"/>
  <c r="M1168" i="8"/>
  <c r="AC1168" i="8" s="1"/>
  <c r="AC1167" i="8" s="1"/>
  <c r="AB1167" i="8"/>
  <c r="AA1167" i="8"/>
  <c r="Z1167" i="8"/>
  <c r="Y1167" i="8"/>
  <c r="X1167" i="8"/>
  <c r="W1167" i="8"/>
  <c r="V1167" i="8"/>
  <c r="U1167" i="8"/>
  <c r="T1167" i="8"/>
  <c r="S1167" i="8"/>
  <c r="R1167" i="8"/>
  <c r="Q1167" i="8"/>
  <c r="P1167" i="8"/>
  <c r="O1167" i="8"/>
  <c r="N1167" i="8"/>
  <c r="M1167" i="8"/>
  <c r="AB1166" i="8"/>
  <c r="AA1166" i="8"/>
  <c r="Z1166" i="8"/>
  <c r="Y1166" i="8"/>
  <c r="X1166" i="8"/>
  <c r="W1166" i="8"/>
  <c r="V1166" i="8"/>
  <c r="U1166" i="8"/>
  <c r="T1166" i="8"/>
  <c r="S1166" i="8"/>
  <c r="R1166" i="8"/>
  <c r="Q1166" i="8"/>
  <c r="P1166" i="8"/>
  <c r="O1166" i="8"/>
  <c r="N1166" i="8"/>
  <c r="M1166" i="8"/>
  <c r="AC1166" i="8" s="1"/>
  <c r="AB1165" i="8"/>
  <c r="AA1165" i="8"/>
  <c r="Z1165" i="8"/>
  <c r="Y1165" i="8"/>
  <c r="X1165" i="8"/>
  <c r="W1165" i="8"/>
  <c r="V1165" i="8"/>
  <c r="U1165" i="8"/>
  <c r="T1165" i="8"/>
  <c r="S1165" i="8"/>
  <c r="R1165" i="8"/>
  <c r="Q1165" i="8"/>
  <c r="P1165" i="8"/>
  <c r="O1165" i="8"/>
  <c r="N1165" i="8"/>
  <c r="M1165" i="8"/>
  <c r="AC1165" i="8" s="1"/>
  <c r="AC1164" i="8" s="1"/>
  <c r="AB1164" i="8"/>
  <c r="AA1164" i="8"/>
  <c r="Z1164" i="8"/>
  <c r="Y1164" i="8"/>
  <c r="X1164" i="8"/>
  <c r="W1164" i="8"/>
  <c r="V1164" i="8"/>
  <c r="U1164" i="8"/>
  <c r="T1164" i="8"/>
  <c r="S1164" i="8"/>
  <c r="R1164" i="8"/>
  <c r="Q1164" i="8"/>
  <c r="P1164" i="8"/>
  <c r="O1164" i="8"/>
  <c r="N1164" i="8"/>
  <c r="M1164" i="8"/>
  <c r="AB1163" i="8"/>
  <c r="AA1163" i="8"/>
  <c r="Z1163" i="8"/>
  <c r="Y1163" i="8"/>
  <c r="X1163" i="8"/>
  <c r="W1163" i="8"/>
  <c r="V1163" i="8"/>
  <c r="U1163" i="8"/>
  <c r="T1163" i="8"/>
  <c r="S1163" i="8"/>
  <c r="R1163" i="8"/>
  <c r="Q1163" i="8"/>
  <c r="P1163" i="8"/>
  <c r="O1163" i="8"/>
  <c r="N1163" i="8"/>
  <c r="M1163" i="8"/>
  <c r="AC1163" i="8" s="1"/>
  <c r="AB1162" i="8"/>
  <c r="AA1162" i="8"/>
  <c r="Z1162" i="8"/>
  <c r="Y1162" i="8"/>
  <c r="X1162" i="8"/>
  <c r="W1162" i="8"/>
  <c r="V1162" i="8"/>
  <c r="U1162" i="8"/>
  <c r="T1162" i="8"/>
  <c r="S1162" i="8"/>
  <c r="R1162" i="8"/>
  <c r="Q1162" i="8"/>
  <c r="P1162" i="8"/>
  <c r="O1162" i="8"/>
  <c r="N1162" i="8"/>
  <c r="M1162" i="8"/>
  <c r="AC1162" i="8" s="1"/>
  <c r="AC1161" i="8" s="1"/>
  <c r="AB1161" i="8"/>
  <c r="AA1161" i="8"/>
  <c r="Z1161" i="8"/>
  <c r="Y1161" i="8"/>
  <c r="X1161" i="8"/>
  <c r="W1161" i="8"/>
  <c r="V1161" i="8"/>
  <c r="U1161" i="8"/>
  <c r="T1161" i="8"/>
  <c r="S1161" i="8"/>
  <c r="R1161" i="8"/>
  <c r="Q1161" i="8"/>
  <c r="P1161" i="8"/>
  <c r="O1161" i="8"/>
  <c r="N1161" i="8"/>
  <c r="M1161" i="8"/>
  <c r="AB1160" i="8"/>
  <c r="AA1160" i="8"/>
  <c r="Z1160" i="8"/>
  <c r="Y1160" i="8"/>
  <c r="X1160" i="8"/>
  <c r="W1160" i="8"/>
  <c r="V1160" i="8"/>
  <c r="U1160" i="8"/>
  <c r="T1160" i="8"/>
  <c r="S1160" i="8"/>
  <c r="R1160" i="8"/>
  <c r="Q1160" i="8"/>
  <c r="P1160" i="8"/>
  <c r="O1160" i="8"/>
  <c r="N1160" i="8"/>
  <c r="M1160" i="8"/>
  <c r="AC1160" i="8" s="1"/>
  <c r="AB1159" i="8"/>
  <c r="AA1159" i="8"/>
  <c r="Z1159" i="8"/>
  <c r="Y1159" i="8"/>
  <c r="X1159" i="8"/>
  <c r="W1159" i="8"/>
  <c r="V1159" i="8"/>
  <c r="U1159" i="8"/>
  <c r="T1159" i="8"/>
  <c r="S1159" i="8"/>
  <c r="R1159" i="8"/>
  <c r="Q1159" i="8"/>
  <c r="P1159" i="8"/>
  <c r="O1159" i="8"/>
  <c r="N1159" i="8"/>
  <c r="M1159" i="8"/>
  <c r="AC1159" i="8" s="1"/>
  <c r="AC1158" i="8" s="1"/>
  <c r="AB1158" i="8"/>
  <c r="AA1158" i="8"/>
  <c r="Z1158" i="8"/>
  <c r="Y1158" i="8"/>
  <c r="X1158" i="8"/>
  <c r="W1158" i="8"/>
  <c r="V1158" i="8"/>
  <c r="U1158" i="8"/>
  <c r="T1158" i="8"/>
  <c r="S1158" i="8"/>
  <c r="R1158" i="8"/>
  <c r="Q1158" i="8"/>
  <c r="P1158" i="8"/>
  <c r="O1158" i="8"/>
  <c r="N1158" i="8"/>
  <c r="M1158" i="8"/>
  <c r="AB1156" i="8"/>
  <c r="AA1156" i="8"/>
  <c r="Z1156" i="8"/>
  <c r="Y1156" i="8"/>
  <c r="X1156" i="8"/>
  <c r="W1156" i="8"/>
  <c r="V1156" i="8"/>
  <c r="U1156" i="8"/>
  <c r="T1156" i="8"/>
  <c r="S1156" i="8"/>
  <c r="R1156" i="8"/>
  <c r="Q1156" i="8"/>
  <c r="P1156" i="8"/>
  <c r="O1156" i="8"/>
  <c r="N1156" i="8"/>
  <c r="M1156" i="8"/>
  <c r="AC1156" i="8" s="1"/>
  <c r="AB1155" i="8"/>
  <c r="AA1155" i="8"/>
  <c r="Z1155" i="8"/>
  <c r="Y1155" i="8"/>
  <c r="X1155" i="8"/>
  <c r="W1155" i="8"/>
  <c r="V1155" i="8"/>
  <c r="U1155" i="8"/>
  <c r="T1155" i="8"/>
  <c r="S1155" i="8"/>
  <c r="R1155" i="8"/>
  <c r="Q1155" i="8"/>
  <c r="P1155" i="8"/>
  <c r="O1155" i="8"/>
  <c r="N1155" i="8"/>
  <c r="M1155" i="8"/>
  <c r="AC1155" i="8" s="1"/>
  <c r="AB1154" i="8"/>
  <c r="AA1154" i="8"/>
  <c r="Z1154" i="8"/>
  <c r="Y1154" i="8"/>
  <c r="X1154" i="8"/>
  <c r="W1154" i="8"/>
  <c r="V1154" i="8"/>
  <c r="U1154" i="8"/>
  <c r="T1154" i="8"/>
  <c r="S1154" i="8"/>
  <c r="R1154" i="8"/>
  <c r="Q1154" i="8"/>
  <c r="P1154" i="8"/>
  <c r="O1154" i="8"/>
  <c r="N1154" i="8"/>
  <c r="M1154" i="8"/>
  <c r="AC1154" i="8" s="1"/>
  <c r="AC1153" i="8" s="1"/>
  <c r="AB1153" i="8"/>
  <c r="AA1153" i="8"/>
  <c r="Z1153" i="8"/>
  <c r="Y1153" i="8"/>
  <c r="X1153" i="8"/>
  <c r="W1153" i="8"/>
  <c r="V1153" i="8"/>
  <c r="U1153" i="8"/>
  <c r="T1153" i="8"/>
  <c r="S1153" i="8"/>
  <c r="R1153" i="8"/>
  <c r="Q1153" i="8"/>
  <c r="P1153" i="8"/>
  <c r="O1153" i="8"/>
  <c r="N1153" i="8"/>
  <c r="M1153" i="8"/>
  <c r="AB1152" i="8"/>
  <c r="AA1152" i="8"/>
  <c r="Z1152" i="8"/>
  <c r="Y1152" i="8"/>
  <c r="X1152" i="8"/>
  <c r="W1152" i="8"/>
  <c r="V1152" i="8"/>
  <c r="U1152" i="8"/>
  <c r="T1152" i="8"/>
  <c r="S1152" i="8"/>
  <c r="R1152" i="8"/>
  <c r="Q1152" i="8"/>
  <c r="P1152" i="8"/>
  <c r="O1152" i="8"/>
  <c r="N1152" i="8"/>
  <c r="M1152" i="8"/>
  <c r="AC1152" i="8" s="1"/>
  <c r="AB1151" i="8"/>
  <c r="AA1151" i="8"/>
  <c r="Z1151" i="8"/>
  <c r="Y1151" i="8"/>
  <c r="X1151" i="8"/>
  <c r="W1151" i="8"/>
  <c r="V1151" i="8"/>
  <c r="U1151" i="8"/>
  <c r="T1151" i="8"/>
  <c r="S1151" i="8"/>
  <c r="R1151" i="8"/>
  <c r="Q1151" i="8"/>
  <c r="P1151" i="8"/>
  <c r="O1151" i="8"/>
  <c r="N1151" i="8"/>
  <c r="M1151" i="8"/>
  <c r="AC1151" i="8" s="1"/>
  <c r="AC1150" i="8" s="1"/>
  <c r="AB1150" i="8"/>
  <c r="AA1150" i="8"/>
  <c r="Z1150" i="8"/>
  <c r="Y1150" i="8"/>
  <c r="X1150" i="8"/>
  <c r="W1150" i="8"/>
  <c r="V1150" i="8"/>
  <c r="U1150" i="8"/>
  <c r="T1150" i="8"/>
  <c r="S1150" i="8"/>
  <c r="R1150" i="8"/>
  <c r="Q1150" i="8"/>
  <c r="P1150" i="8"/>
  <c r="O1150" i="8"/>
  <c r="N1150" i="8"/>
  <c r="M1150" i="8"/>
  <c r="AB1149" i="8"/>
  <c r="AA1149" i="8"/>
  <c r="Z1149" i="8"/>
  <c r="Y1149" i="8"/>
  <c r="X1149" i="8"/>
  <c r="W1149" i="8"/>
  <c r="V1149" i="8"/>
  <c r="U1149" i="8"/>
  <c r="T1149" i="8"/>
  <c r="S1149" i="8"/>
  <c r="R1149" i="8"/>
  <c r="Q1149" i="8"/>
  <c r="P1149" i="8"/>
  <c r="O1149" i="8"/>
  <c r="N1149" i="8"/>
  <c r="M1149" i="8"/>
  <c r="AC1149" i="8" s="1"/>
  <c r="AB1148" i="8"/>
  <c r="AA1148" i="8"/>
  <c r="Z1148" i="8"/>
  <c r="Y1148" i="8"/>
  <c r="X1148" i="8"/>
  <c r="W1148" i="8"/>
  <c r="V1148" i="8"/>
  <c r="U1148" i="8"/>
  <c r="T1148" i="8"/>
  <c r="S1148" i="8"/>
  <c r="R1148" i="8"/>
  <c r="Q1148" i="8"/>
  <c r="P1148" i="8"/>
  <c r="O1148" i="8"/>
  <c r="N1148" i="8"/>
  <c r="M1148" i="8"/>
  <c r="AC1148" i="8" s="1"/>
  <c r="AB1147" i="8"/>
  <c r="AA1147" i="8"/>
  <c r="Z1147" i="8"/>
  <c r="Y1147" i="8"/>
  <c r="X1147" i="8"/>
  <c r="W1147" i="8"/>
  <c r="V1147" i="8"/>
  <c r="U1147" i="8"/>
  <c r="T1147" i="8"/>
  <c r="S1147" i="8"/>
  <c r="R1147" i="8"/>
  <c r="Q1147" i="8"/>
  <c r="P1147" i="8"/>
  <c r="O1147" i="8"/>
  <c r="N1147" i="8"/>
  <c r="M1147" i="8"/>
  <c r="AC1147" i="8" s="1"/>
  <c r="AC1146" i="8" s="1"/>
  <c r="AB1146" i="8"/>
  <c r="AA1146" i="8"/>
  <c r="Z1146" i="8"/>
  <c r="Y1146" i="8"/>
  <c r="X1146" i="8"/>
  <c r="W1146" i="8"/>
  <c r="V1146" i="8"/>
  <c r="U1146" i="8"/>
  <c r="T1146" i="8"/>
  <c r="S1146" i="8"/>
  <c r="R1146" i="8"/>
  <c r="Q1146" i="8"/>
  <c r="P1146" i="8"/>
  <c r="O1146" i="8"/>
  <c r="N1146" i="8"/>
  <c r="M1146" i="8"/>
  <c r="AB1145" i="8"/>
  <c r="AA1145" i="8"/>
  <c r="Z1145" i="8"/>
  <c r="Y1145" i="8"/>
  <c r="X1145" i="8"/>
  <c r="W1145" i="8"/>
  <c r="V1145" i="8"/>
  <c r="U1145" i="8"/>
  <c r="T1145" i="8"/>
  <c r="S1145" i="8"/>
  <c r="R1145" i="8"/>
  <c r="Q1145" i="8"/>
  <c r="P1145" i="8"/>
  <c r="O1145" i="8"/>
  <c r="N1145" i="8"/>
  <c r="M1145" i="8"/>
  <c r="AC1145" i="8" s="1"/>
  <c r="AB1144" i="8"/>
  <c r="AA1144" i="8"/>
  <c r="Z1144" i="8"/>
  <c r="Y1144" i="8"/>
  <c r="X1144" i="8"/>
  <c r="W1144" i="8"/>
  <c r="V1144" i="8"/>
  <c r="U1144" i="8"/>
  <c r="T1144" i="8"/>
  <c r="S1144" i="8"/>
  <c r="R1144" i="8"/>
  <c r="Q1144" i="8"/>
  <c r="P1144" i="8"/>
  <c r="O1144" i="8"/>
  <c r="N1144" i="8"/>
  <c r="M1144" i="8"/>
  <c r="AB1143" i="8"/>
  <c r="AA1143" i="8"/>
  <c r="Z1143" i="8"/>
  <c r="Y1143" i="8"/>
  <c r="X1143" i="8"/>
  <c r="W1143" i="8"/>
  <c r="V1143" i="8"/>
  <c r="U1143" i="8"/>
  <c r="T1143" i="8"/>
  <c r="S1143" i="8"/>
  <c r="R1143" i="8"/>
  <c r="Q1143" i="8"/>
  <c r="P1143" i="8"/>
  <c r="O1143" i="8"/>
  <c r="N1143" i="8"/>
  <c r="M1143" i="8"/>
  <c r="AB1142" i="8"/>
  <c r="AA1142" i="8"/>
  <c r="Z1142" i="8"/>
  <c r="Y1142" i="8"/>
  <c r="X1142" i="8"/>
  <c r="W1142" i="8"/>
  <c r="V1142" i="8"/>
  <c r="U1142" i="8"/>
  <c r="T1142" i="8"/>
  <c r="S1142" i="8"/>
  <c r="R1142" i="8"/>
  <c r="Q1142" i="8"/>
  <c r="P1142" i="8"/>
  <c r="O1142" i="8"/>
  <c r="N1142" i="8"/>
  <c r="M1142" i="8"/>
  <c r="AC1142" i="8" s="1"/>
  <c r="AB1141" i="8"/>
  <c r="AA1141" i="8"/>
  <c r="Z1141" i="8"/>
  <c r="Y1141" i="8"/>
  <c r="X1141" i="8"/>
  <c r="W1141" i="8"/>
  <c r="V1141" i="8"/>
  <c r="U1141" i="8"/>
  <c r="T1141" i="8"/>
  <c r="S1141" i="8"/>
  <c r="R1141" i="8"/>
  <c r="Q1141" i="8"/>
  <c r="P1141" i="8"/>
  <c r="O1141" i="8"/>
  <c r="N1141" i="8"/>
  <c r="M1141" i="8"/>
  <c r="AC1141" i="8" s="1"/>
  <c r="AB1140" i="8"/>
  <c r="AA1140" i="8"/>
  <c r="Z1140" i="8"/>
  <c r="Y1140" i="8"/>
  <c r="X1140" i="8"/>
  <c r="W1140" i="8"/>
  <c r="V1140" i="8"/>
  <c r="U1140" i="8"/>
  <c r="T1140" i="8"/>
  <c r="S1140" i="8"/>
  <c r="R1140" i="8"/>
  <c r="Q1140" i="8"/>
  <c r="P1140" i="8"/>
  <c r="O1140" i="8"/>
  <c r="N1140" i="8"/>
  <c r="M1140" i="8"/>
  <c r="AC1140" i="8" s="1"/>
  <c r="AC1139" i="8" s="1"/>
  <c r="AB1139" i="8"/>
  <c r="AA1139" i="8"/>
  <c r="Z1139" i="8"/>
  <c r="Y1139" i="8"/>
  <c r="X1139" i="8"/>
  <c r="W1139" i="8"/>
  <c r="V1139" i="8"/>
  <c r="U1139" i="8"/>
  <c r="T1139" i="8"/>
  <c r="S1139" i="8"/>
  <c r="R1139" i="8"/>
  <c r="Q1139" i="8"/>
  <c r="P1139" i="8"/>
  <c r="O1139" i="8"/>
  <c r="N1139" i="8"/>
  <c r="M1139" i="8"/>
  <c r="AB1138" i="8"/>
  <c r="AA1138" i="8"/>
  <c r="Z1138" i="8"/>
  <c r="Y1138" i="8"/>
  <c r="X1138" i="8"/>
  <c r="W1138" i="8"/>
  <c r="V1138" i="8"/>
  <c r="U1138" i="8"/>
  <c r="T1138" i="8"/>
  <c r="S1138" i="8"/>
  <c r="R1138" i="8"/>
  <c r="Q1138" i="8"/>
  <c r="P1138" i="8"/>
  <c r="O1138" i="8"/>
  <c r="N1138" i="8"/>
  <c r="M1138" i="8"/>
  <c r="AC1138" i="8" s="1"/>
  <c r="AB1137" i="8"/>
  <c r="AA1137" i="8"/>
  <c r="Z1137" i="8"/>
  <c r="Y1137" i="8"/>
  <c r="X1137" i="8"/>
  <c r="W1137" i="8"/>
  <c r="V1137" i="8"/>
  <c r="U1137" i="8"/>
  <c r="T1137" i="8"/>
  <c r="S1137" i="8"/>
  <c r="R1137" i="8"/>
  <c r="Q1137" i="8"/>
  <c r="P1137" i="8"/>
  <c r="O1137" i="8"/>
  <c r="N1137" i="8"/>
  <c r="M1137" i="8"/>
  <c r="AC1137" i="8" s="1"/>
  <c r="AC1136" i="8" s="1"/>
  <c r="AB1136" i="8"/>
  <c r="AA1136" i="8"/>
  <c r="Z1136" i="8"/>
  <c r="Y1136" i="8"/>
  <c r="X1136" i="8"/>
  <c r="W1136" i="8"/>
  <c r="V1136" i="8"/>
  <c r="U1136" i="8"/>
  <c r="T1136" i="8"/>
  <c r="S1136" i="8"/>
  <c r="R1136" i="8"/>
  <c r="Q1136" i="8"/>
  <c r="P1136" i="8"/>
  <c r="O1136" i="8"/>
  <c r="N1136" i="8"/>
  <c r="M1136" i="8"/>
  <c r="AB1134" i="8"/>
  <c r="AA1134" i="8"/>
  <c r="Z1134" i="8"/>
  <c r="Y1134" i="8"/>
  <c r="X1134" i="8"/>
  <c r="W1134" i="8"/>
  <c r="V1134" i="8"/>
  <c r="U1134" i="8"/>
  <c r="T1134" i="8"/>
  <c r="S1134" i="8"/>
  <c r="R1134" i="8"/>
  <c r="Q1134" i="8"/>
  <c r="P1134" i="8"/>
  <c r="O1134" i="8"/>
  <c r="N1134" i="8"/>
  <c r="M1134" i="8"/>
  <c r="AC1134" i="8" s="1"/>
  <c r="AB1133" i="8"/>
  <c r="AA1133" i="8"/>
  <c r="Z1133" i="8"/>
  <c r="Y1133" i="8"/>
  <c r="X1133" i="8"/>
  <c r="W1133" i="8"/>
  <c r="V1133" i="8"/>
  <c r="U1133" i="8"/>
  <c r="T1133" i="8"/>
  <c r="S1133" i="8"/>
  <c r="R1133" i="8"/>
  <c r="Q1133" i="8"/>
  <c r="P1133" i="8"/>
  <c r="O1133" i="8"/>
  <c r="N1133" i="8"/>
  <c r="M1133" i="8"/>
  <c r="AC1133" i="8" s="1"/>
  <c r="AB1132" i="8"/>
  <c r="AA1132" i="8"/>
  <c r="Z1132" i="8"/>
  <c r="Y1132" i="8"/>
  <c r="X1132" i="8"/>
  <c r="W1132" i="8"/>
  <c r="V1132" i="8"/>
  <c r="U1132" i="8"/>
  <c r="T1132" i="8"/>
  <c r="S1132" i="8"/>
  <c r="R1132" i="8"/>
  <c r="Q1132" i="8"/>
  <c r="P1132" i="8"/>
  <c r="O1132" i="8"/>
  <c r="N1132" i="8"/>
  <c r="M1132" i="8"/>
  <c r="AC1132" i="8" s="1"/>
  <c r="AC1131" i="8" s="1"/>
  <c r="AB1131" i="8"/>
  <c r="AA1131" i="8"/>
  <c r="Z1131" i="8"/>
  <c r="Y1131" i="8"/>
  <c r="X1131" i="8"/>
  <c r="W1131" i="8"/>
  <c r="V1131" i="8"/>
  <c r="U1131" i="8"/>
  <c r="T1131" i="8"/>
  <c r="S1131" i="8"/>
  <c r="R1131" i="8"/>
  <c r="Q1131" i="8"/>
  <c r="P1131" i="8"/>
  <c r="O1131" i="8"/>
  <c r="N1131" i="8"/>
  <c r="M1131" i="8"/>
  <c r="AB1130" i="8"/>
  <c r="AA1130" i="8"/>
  <c r="Z1130" i="8"/>
  <c r="Y1130" i="8"/>
  <c r="X1130" i="8"/>
  <c r="W1130" i="8"/>
  <c r="V1130" i="8"/>
  <c r="U1130" i="8"/>
  <c r="T1130" i="8"/>
  <c r="S1130" i="8"/>
  <c r="R1130" i="8"/>
  <c r="Q1130" i="8"/>
  <c r="P1130" i="8"/>
  <c r="O1130" i="8"/>
  <c r="N1130" i="8"/>
  <c r="M1130" i="8"/>
  <c r="AC1130" i="8" s="1"/>
  <c r="AB1129" i="8"/>
  <c r="AA1129" i="8"/>
  <c r="Z1129" i="8"/>
  <c r="Y1129" i="8"/>
  <c r="X1129" i="8"/>
  <c r="W1129" i="8"/>
  <c r="V1129" i="8"/>
  <c r="U1129" i="8"/>
  <c r="T1129" i="8"/>
  <c r="S1129" i="8"/>
  <c r="R1129" i="8"/>
  <c r="Q1129" i="8"/>
  <c r="P1129" i="8"/>
  <c r="O1129" i="8"/>
  <c r="N1129" i="8"/>
  <c r="M1129" i="8"/>
  <c r="AC1129" i="8" s="1"/>
  <c r="AB1128" i="8"/>
  <c r="AA1128" i="8"/>
  <c r="Z1128" i="8"/>
  <c r="Y1128" i="8"/>
  <c r="X1128" i="8"/>
  <c r="W1128" i="8"/>
  <c r="V1128" i="8"/>
  <c r="U1128" i="8"/>
  <c r="T1128" i="8"/>
  <c r="S1128" i="8"/>
  <c r="R1128" i="8"/>
  <c r="Q1128" i="8"/>
  <c r="P1128" i="8"/>
  <c r="O1128" i="8"/>
  <c r="N1128" i="8"/>
  <c r="M1128" i="8"/>
  <c r="AC1128" i="8" s="1"/>
  <c r="AC1127" i="8" s="1"/>
  <c r="AB1127" i="8"/>
  <c r="AA1127" i="8"/>
  <c r="Z1127" i="8"/>
  <c r="Y1127" i="8"/>
  <c r="X1127" i="8"/>
  <c r="W1127" i="8"/>
  <c r="V1127" i="8"/>
  <c r="U1127" i="8"/>
  <c r="T1127" i="8"/>
  <c r="S1127" i="8"/>
  <c r="R1127" i="8"/>
  <c r="Q1127" i="8"/>
  <c r="P1127" i="8"/>
  <c r="O1127" i="8"/>
  <c r="N1127" i="8"/>
  <c r="M1127" i="8"/>
  <c r="AB1126" i="8"/>
  <c r="AA1126" i="8"/>
  <c r="Z1126" i="8"/>
  <c r="Y1126" i="8"/>
  <c r="X1126" i="8"/>
  <c r="W1126" i="8"/>
  <c r="V1126" i="8"/>
  <c r="U1126" i="8"/>
  <c r="T1126" i="8"/>
  <c r="S1126" i="8"/>
  <c r="R1126" i="8"/>
  <c r="Q1126" i="8"/>
  <c r="P1126" i="8"/>
  <c r="O1126" i="8"/>
  <c r="N1126" i="8"/>
  <c r="M1126" i="8"/>
  <c r="AC1126" i="8" s="1"/>
  <c r="AB1125" i="8"/>
  <c r="AA1125" i="8"/>
  <c r="Z1125" i="8"/>
  <c r="Y1125" i="8"/>
  <c r="X1125" i="8"/>
  <c r="W1125" i="8"/>
  <c r="V1125" i="8"/>
  <c r="U1125" i="8"/>
  <c r="T1125" i="8"/>
  <c r="S1125" i="8"/>
  <c r="R1125" i="8"/>
  <c r="Q1125" i="8"/>
  <c r="P1125" i="8"/>
  <c r="O1125" i="8"/>
  <c r="N1125" i="8"/>
  <c r="M1125" i="8"/>
  <c r="AC1125" i="8" s="1"/>
  <c r="AB1124" i="8"/>
  <c r="AA1124" i="8"/>
  <c r="Z1124" i="8"/>
  <c r="Y1124" i="8"/>
  <c r="X1124" i="8"/>
  <c r="W1124" i="8"/>
  <c r="V1124" i="8"/>
  <c r="U1124" i="8"/>
  <c r="T1124" i="8"/>
  <c r="S1124" i="8"/>
  <c r="R1124" i="8"/>
  <c r="Q1124" i="8"/>
  <c r="P1124" i="8"/>
  <c r="O1124" i="8"/>
  <c r="N1124" i="8"/>
  <c r="M1124" i="8"/>
  <c r="AC1124" i="8" s="1"/>
  <c r="AC1123" i="8" s="1"/>
  <c r="AB1123" i="8"/>
  <c r="AA1123" i="8"/>
  <c r="Z1123" i="8"/>
  <c r="Y1123" i="8"/>
  <c r="X1123" i="8"/>
  <c r="W1123" i="8"/>
  <c r="V1123" i="8"/>
  <c r="U1123" i="8"/>
  <c r="T1123" i="8"/>
  <c r="S1123" i="8"/>
  <c r="R1123" i="8"/>
  <c r="Q1123" i="8"/>
  <c r="P1123" i="8"/>
  <c r="O1123" i="8"/>
  <c r="N1123" i="8"/>
  <c r="M1123" i="8"/>
  <c r="AB1121" i="8"/>
  <c r="AA1121" i="8"/>
  <c r="Z1121" i="8"/>
  <c r="Y1121" i="8"/>
  <c r="X1121" i="8"/>
  <c r="W1121" i="8"/>
  <c r="V1121" i="8"/>
  <c r="U1121" i="8"/>
  <c r="T1121" i="8"/>
  <c r="S1121" i="8"/>
  <c r="R1121" i="8"/>
  <c r="Q1121" i="8"/>
  <c r="P1121" i="8"/>
  <c r="O1121" i="8"/>
  <c r="N1121" i="8"/>
  <c r="M1121" i="8"/>
  <c r="AC1121" i="8" s="1"/>
  <c r="AB1120" i="8"/>
  <c r="AA1120" i="8"/>
  <c r="Z1120" i="8"/>
  <c r="Y1120" i="8"/>
  <c r="X1120" i="8"/>
  <c r="W1120" i="8"/>
  <c r="V1120" i="8"/>
  <c r="U1120" i="8"/>
  <c r="T1120" i="8"/>
  <c r="S1120" i="8"/>
  <c r="R1120" i="8"/>
  <c r="Q1120" i="8"/>
  <c r="P1120" i="8"/>
  <c r="O1120" i="8"/>
  <c r="N1120" i="8"/>
  <c r="M1120" i="8"/>
  <c r="AC1120" i="8" s="1"/>
  <c r="AB1119" i="8"/>
  <c r="AA1119" i="8"/>
  <c r="Z1119" i="8"/>
  <c r="Y1119" i="8"/>
  <c r="X1119" i="8"/>
  <c r="W1119" i="8"/>
  <c r="V1119" i="8"/>
  <c r="U1119" i="8"/>
  <c r="T1119" i="8"/>
  <c r="S1119" i="8"/>
  <c r="R1119" i="8"/>
  <c r="Q1119" i="8"/>
  <c r="P1119" i="8"/>
  <c r="O1119" i="8"/>
  <c r="N1119" i="8"/>
  <c r="M1119" i="8"/>
  <c r="AC1119" i="8" s="1"/>
  <c r="AB1118" i="8"/>
  <c r="AA1118" i="8"/>
  <c r="Z1118" i="8"/>
  <c r="Y1118" i="8"/>
  <c r="X1118" i="8"/>
  <c r="W1118" i="8"/>
  <c r="V1118" i="8"/>
  <c r="U1118" i="8"/>
  <c r="T1118" i="8"/>
  <c r="S1118" i="8"/>
  <c r="R1118" i="8"/>
  <c r="Q1118" i="8"/>
  <c r="P1118" i="8"/>
  <c r="O1118" i="8"/>
  <c r="N1118" i="8"/>
  <c r="M1118" i="8"/>
  <c r="AC1118" i="8" s="1"/>
  <c r="AC1117" i="8" s="1"/>
  <c r="AB1117" i="8"/>
  <c r="AA1117" i="8"/>
  <c r="Z1117" i="8"/>
  <c r="Y1117" i="8"/>
  <c r="X1117" i="8"/>
  <c r="W1117" i="8"/>
  <c r="V1117" i="8"/>
  <c r="U1117" i="8"/>
  <c r="T1117" i="8"/>
  <c r="S1117" i="8"/>
  <c r="R1117" i="8"/>
  <c r="Q1117" i="8"/>
  <c r="P1117" i="8"/>
  <c r="O1117" i="8"/>
  <c r="N1117" i="8"/>
  <c r="M1117" i="8"/>
  <c r="AB1116" i="8"/>
  <c r="AA1116" i="8"/>
  <c r="Z1116" i="8"/>
  <c r="Y1116" i="8"/>
  <c r="X1116" i="8"/>
  <c r="W1116" i="8"/>
  <c r="V1116" i="8"/>
  <c r="U1116" i="8"/>
  <c r="T1116" i="8"/>
  <c r="S1116" i="8"/>
  <c r="R1116" i="8"/>
  <c r="Q1116" i="8"/>
  <c r="P1116" i="8"/>
  <c r="O1116" i="8"/>
  <c r="N1116" i="8"/>
  <c r="M1116" i="8"/>
  <c r="AC1116" i="8" s="1"/>
  <c r="AB1115" i="8"/>
  <c r="AA1115" i="8"/>
  <c r="Z1115" i="8"/>
  <c r="Y1115" i="8"/>
  <c r="X1115" i="8"/>
  <c r="W1115" i="8"/>
  <c r="V1115" i="8"/>
  <c r="U1115" i="8"/>
  <c r="T1115" i="8"/>
  <c r="S1115" i="8"/>
  <c r="R1115" i="8"/>
  <c r="Q1115" i="8"/>
  <c r="P1115" i="8"/>
  <c r="O1115" i="8"/>
  <c r="N1115" i="8"/>
  <c r="M1115" i="8"/>
  <c r="AC1115" i="8" s="1"/>
  <c r="AB1114" i="8"/>
  <c r="AA1114" i="8"/>
  <c r="Z1114" i="8"/>
  <c r="Y1114" i="8"/>
  <c r="X1114" i="8"/>
  <c r="W1114" i="8"/>
  <c r="V1114" i="8"/>
  <c r="U1114" i="8"/>
  <c r="T1114" i="8"/>
  <c r="S1114" i="8"/>
  <c r="R1114" i="8"/>
  <c r="Q1114" i="8"/>
  <c r="P1114" i="8"/>
  <c r="O1114" i="8"/>
  <c r="N1114" i="8"/>
  <c r="M1114" i="8"/>
  <c r="AC1114" i="8" s="1"/>
  <c r="AB1113" i="8"/>
  <c r="AA1113" i="8"/>
  <c r="Z1113" i="8"/>
  <c r="Y1113" i="8"/>
  <c r="X1113" i="8"/>
  <c r="W1113" i="8"/>
  <c r="V1113" i="8"/>
  <c r="U1113" i="8"/>
  <c r="T1113" i="8"/>
  <c r="S1113" i="8"/>
  <c r="R1113" i="8"/>
  <c r="Q1113" i="8"/>
  <c r="P1113" i="8"/>
  <c r="O1113" i="8"/>
  <c r="N1113" i="8"/>
  <c r="M1113" i="8"/>
  <c r="AC1113" i="8" s="1"/>
  <c r="AC1112" i="8" s="1"/>
  <c r="AB1112" i="8"/>
  <c r="AA1112" i="8"/>
  <c r="Z1112" i="8"/>
  <c r="Y1112" i="8"/>
  <c r="X1112" i="8"/>
  <c r="W1112" i="8"/>
  <c r="V1112" i="8"/>
  <c r="U1112" i="8"/>
  <c r="T1112" i="8"/>
  <c r="S1112" i="8"/>
  <c r="R1112" i="8"/>
  <c r="Q1112" i="8"/>
  <c r="P1112" i="8"/>
  <c r="O1112" i="8"/>
  <c r="N1112" i="8"/>
  <c r="M1112" i="8"/>
  <c r="AB1111" i="8"/>
  <c r="AA1111" i="8"/>
  <c r="Z1111" i="8"/>
  <c r="Y1111" i="8"/>
  <c r="X1111" i="8"/>
  <c r="W1111" i="8"/>
  <c r="V1111" i="8"/>
  <c r="U1111" i="8"/>
  <c r="T1111" i="8"/>
  <c r="S1111" i="8"/>
  <c r="R1111" i="8"/>
  <c r="Q1111" i="8"/>
  <c r="P1111" i="8"/>
  <c r="O1111" i="8"/>
  <c r="N1111" i="8"/>
  <c r="M1111" i="8"/>
  <c r="AC1111" i="8" s="1"/>
  <c r="AB1110" i="8"/>
  <c r="AA1110" i="8"/>
  <c r="Z1110" i="8"/>
  <c r="Y1110" i="8"/>
  <c r="X1110" i="8"/>
  <c r="W1110" i="8"/>
  <c r="V1110" i="8"/>
  <c r="U1110" i="8"/>
  <c r="T1110" i="8"/>
  <c r="S1110" i="8"/>
  <c r="R1110" i="8"/>
  <c r="Q1110" i="8"/>
  <c r="P1110" i="8"/>
  <c r="O1110" i="8"/>
  <c r="N1110" i="8"/>
  <c r="M1110" i="8"/>
  <c r="AC1110" i="8" s="1"/>
  <c r="AB1109" i="8"/>
  <c r="AA1109" i="8"/>
  <c r="Z1109" i="8"/>
  <c r="Y1109" i="8"/>
  <c r="X1109" i="8"/>
  <c r="W1109" i="8"/>
  <c r="V1109" i="8"/>
  <c r="U1109" i="8"/>
  <c r="T1109" i="8"/>
  <c r="S1109" i="8"/>
  <c r="R1109" i="8"/>
  <c r="Q1109" i="8"/>
  <c r="P1109" i="8"/>
  <c r="O1109" i="8"/>
  <c r="N1109" i="8"/>
  <c r="M1109" i="8"/>
  <c r="AC1109" i="8" s="1"/>
  <c r="AB1108" i="8"/>
  <c r="AA1108" i="8"/>
  <c r="Z1108" i="8"/>
  <c r="Y1108" i="8"/>
  <c r="X1108" i="8"/>
  <c r="W1108" i="8"/>
  <c r="V1108" i="8"/>
  <c r="U1108" i="8"/>
  <c r="T1108" i="8"/>
  <c r="S1108" i="8"/>
  <c r="R1108" i="8"/>
  <c r="Q1108" i="8"/>
  <c r="P1108" i="8"/>
  <c r="O1108" i="8"/>
  <c r="N1108" i="8"/>
  <c r="M1108" i="8"/>
  <c r="AC1108" i="8" s="1"/>
  <c r="AC1107" i="8" s="1"/>
  <c r="AB1107" i="8"/>
  <c r="AA1107" i="8"/>
  <c r="Z1107" i="8"/>
  <c r="Y1107" i="8"/>
  <c r="X1107" i="8"/>
  <c r="W1107" i="8"/>
  <c r="V1107" i="8"/>
  <c r="U1107" i="8"/>
  <c r="T1107" i="8"/>
  <c r="S1107" i="8"/>
  <c r="R1107" i="8"/>
  <c r="Q1107" i="8"/>
  <c r="P1107" i="8"/>
  <c r="O1107" i="8"/>
  <c r="N1107" i="8"/>
  <c r="M1107" i="8"/>
  <c r="AB1104" i="8"/>
  <c r="AA1104" i="8"/>
  <c r="Z1104" i="8"/>
  <c r="Y1104" i="8"/>
  <c r="X1104" i="8"/>
  <c r="W1104" i="8"/>
  <c r="V1104" i="8"/>
  <c r="U1104" i="8"/>
  <c r="T1104" i="8"/>
  <c r="S1104" i="8"/>
  <c r="R1104" i="8"/>
  <c r="Q1104" i="8"/>
  <c r="P1104" i="8"/>
  <c r="O1104" i="8"/>
  <c r="N1104" i="8"/>
  <c r="M1104" i="8"/>
  <c r="AC1104" i="8" s="1"/>
  <c r="AB1103" i="8"/>
  <c r="AA1103" i="8"/>
  <c r="Z1103" i="8"/>
  <c r="Y1103" i="8"/>
  <c r="X1103" i="8"/>
  <c r="W1103" i="8"/>
  <c r="V1103" i="8"/>
  <c r="U1103" i="8"/>
  <c r="T1103" i="8"/>
  <c r="S1103" i="8"/>
  <c r="R1103" i="8"/>
  <c r="Q1103" i="8"/>
  <c r="P1103" i="8"/>
  <c r="O1103" i="8"/>
  <c r="N1103" i="8"/>
  <c r="M1103" i="8"/>
  <c r="AC1103" i="8" s="1"/>
  <c r="AB1102" i="8"/>
  <c r="AA1102" i="8"/>
  <c r="Z1102" i="8"/>
  <c r="Y1102" i="8"/>
  <c r="X1102" i="8"/>
  <c r="W1102" i="8"/>
  <c r="V1102" i="8"/>
  <c r="U1102" i="8"/>
  <c r="T1102" i="8"/>
  <c r="S1102" i="8"/>
  <c r="R1102" i="8"/>
  <c r="Q1102" i="8"/>
  <c r="P1102" i="8"/>
  <c r="O1102" i="8"/>
  <c r="N1102" i="8"/>
  <c r="M1102" i="8"/>
  <c r="AC1102" i="8" s="1"/>
  <c r="AB1101" i="8"/>
  <c r="AA1101" i="8"/>
  <c r="Z1101" i="8"/>
  <c r="Y1101" i="8"/>
  <c r="X1101" i="8"/>
  <c r="W1101" i="8"/>
  <c r="V1101" i="8"/>
  <c r="U1101" i="8"/>
  <c r="T1101" i="8"/>
  <c r="S1101" i="8"/>
  <c r="R1101" i="8"/>
  <c r="Q1101" i="8"/>
  <c r="P1101" i="8"/>
  <c r="O1101" i="8"/>
  <c r="N1101" i="8"/>
  <c r="M1101" i="8"/>
  <c r="AC1101" i="8" s="1"/>
  <c r="AB1100" i="8"/>
  <c r="AA1100" i="8"/>
  <c r="Z1100" i="8"/>
  <c r="Y1100" i="8"/>
  <c r="X1100" i="8"/>
  <c r="W1100" i="8"/>
  <c r="V1100" i="8"/>
  <c r="U1100" i="8"/>
  <c r="T1100" i="8"/>
  <c r="S1100" i="8"/>
  <c r="R1100" i="8"/>
  <c r="Q1100" i="8"/>
  <c r="P1100" i="8"/>
  <c r="O1100" i="8"/>
  <c r="N1100" i="8"/>
  <c r="M1100" i="8"/>
  <c r="AC1100" i="8" s="1"/>
  <c r="AC1099" i="8" s="1"/>
  <c r="AB1099" i="8"/>
  <c r="AA1099" i="8"/>
  <c r="Z1099" i="8"/>
  <c r="Y1099" i="8"/>
  <c r="X1099" i="8"/>
  <c r="W1099" i="8"/>
  <c r="V1099" i="8"/>
  <c r="U1099" i="8"/>
  <c r="T1099" i="8"/>
  <c r="S1099" i="8"/>
  <c r="R1099" i="8"/>
  <c r="Q1099" i="8"/>
  <c r="P1099" i="8"/>
  <c r="O1099" i="8"/>
  <c r="N1099" i="8"/>
  <c r="M1099" i="8"/>
  <c r="AB1098" i="8"/>
  <c r="AA1098" i="8"/>
  <c r="Z1098" i="8"/>
  <c r="Y1098" i="8"/>
  <c r="X1098" i="8"/>
  <c r="W1098" i="8"/>
  <c r="V1098" i="8"/>
  <c r="U1098" i="8"/>
  <c r="T1098" i="8"/>
  <c r="S1098" i="8"/>
  <c r="R1098" i="8"/>
  <c r="Q1098" i="8"/>
  <c r="P1098" i="8"/>
  <c r="O1098" i="8"/>
  <c r="N1098" i="8"/>
  <c r="M1098" i="8"/>
  <c r="AC1098" i="8" s="1"/>
  <c r="AB1097" i="8"/>
  <c r="AA1097" i="8"/>
  <c r="Z1097" i="8"/>
  <c r="Y1097" i="8"/>
  <c r="X1097" i="8"/>
  <c r="W1097" i="8"/>
  <c r="V1097" i="8"/>
  <c r="U1097" i="8"/>
  <c r="T1097" i="8"/>
  <c r="S1097" i="8"/>
  <c r="R1097" i="8"/>
  <c r="Q1097" i="8"/>
  <c r="P1097" i="8"/>
  <c r="O1097" i="8"/>
  <c r="N1097" i="8"/>
  <c r="M1097" i="8"/>
  <c r="AC1097" i="8" s="1"/>
  <c r="AB1096" i="8"/>
  <c r="AA1096" i="8"/>
  <c r="Z1096" i="8"/>
  <c r="Y1096" i="8"/>
  <c r="X1096" i="8"/>
  <c r="W1096" i="8"/>
  <c r="V1096" i="8"/>
  <c r="U1096" i="8"/>
  <c r="T1096" i="8"/>
  <c r="S1096" i="8"/>
  <c r="R1096" i="8"/>
  <c r="Q1096" i="8"/>
  <c r="P1096" i="8"/>
  <c r="O1096" i="8"/>
  <c r="N1096" i="8"/>
  <c r="M1096" i="8"/>
  <c r="AC1096" i="8" s="1"/>
  <c r="AB1095" i="8"/>
  <c r="AA1095" i="8"/>
  <c r="Z1095" i="8"/>
  <c r="Y1095" i="8"/>
  <c r="X1095" i="8"/>
  <c r="W1095" i="8"/>
  <c r="V1095" i="8"/>
  <c r="U1095" i="8"/>
  <c r="T1095" i="8"/>
  <c r="S1095" i="8"/>
  <c r="R1095" i="8"/>
  <c r="Q1095" i="8"/>
  <c r="P1095" i="8"/>
  <c r="O1095" i="8"/>
  <c r="N1095" i="8"/>
  <c r="M1095" i="8"/>
  <c r="AC1095" i="8" s="1"/>
  <c r="AB1094" i="8"/>
  <c r="AA1094" i="8"/>
  <c r="Z1094" i="8"/>
  <c r="Y1094" i="8"/>
  <c r="X1094" i="8"/>
  <c r="W1094" i="8"/>
  <c r="V1094" i="8"/>
  <c r="U1094" i="8"/>
  <c r="T1094" i="8"/>
  <c r="S1094" i="8"/>
  <c r="R1094" i="8"/>
  <c r="Q1094" i="8"/>
  <c r="P1094" i="8"/>
  <c r="O1094" i="8"/>
  <c r="N1094" i="8"/>
  <c r="M1094" i="8"/>
  <c r="AC1094" i="8" s="1"/>
  <c r="AB1093" i="8"/>
  <c r="AA1093" i="8"/>
  <c r="Z1093" i="8"/>
  <c r="Y1093" i="8"/>
  <c r="X1093" i="8"/>
  <c r="W1093" i="8"/>
  <c r="V1093" i="8"/>
  <c r="U1093" i="8"/>
  <c r="T1093" i="8"/>
  <c r="S1093" i="8"/>
  <c r="R1093" i="8"/>
  <c r="Q1093" i="8"/>
  <c r="P1093" i="8"/>
  <c r="O1093" i="8"/>
  <c r="N1093" i="8"/>
  <c r="M1093" i="8"/>
  <c r="AC1093" i="8" s="1"/>
  <c r="AC1092" i="8" s="1"/>
  <c r="AB1092" i="8"/>
  <c r="AA1092" i="8"/>
  <c r="Z1092" i="8"/>
  <c r="Y1092" i="8"/>
  <c r="X1092" i="8"/>
  <c r="W1092" i="8"/>
  <c r="V1092" i="8"/>
  <c r="U1092" i="8"/>
  <c r="T1092" i="8"/>
  <c r="S1092" i="8"/>
  <c r="R1092" i="8"/>
  <c r="Q1092" i="8"/>
  <c r="P1092" i="8"/>
  <c r="O1092" i="8"/>
  <c r="N1092" i="8"/>
  <c r="M1092" i="8"/>
  <c r="AB1090" i="8"/>
  <c r="AA1090" i="8"/>
  <c r="Z1090" i="8"/>
  <c r="Y1090" i="8"/>
  <c r="X1090" i="8"/>
  <c r="W1090" i="8"/>
  <c r="V1090" i="8"/>
  <c r="U1090" i="8"/>
  <c r="T1090" i="8"/>
  <c r="S1090" i="8"/>
  <c r="R1090" i="8"/>
  <c r="Q1090" i="8"/>
  <c r="P1090" i="8"/>
  <c r="O1090" i="8"/>
  <c r="N1090" i="8"/>
  <c r="M1090" i="8"/>
  <c r="AC1090" i="8" s="1"/>
  <c r="AB1089" i="8"/>
  <c r="AA1089" i="8"/>
  <c r="Z1089" i="8"/>
  <c r="Y1089" i="8"/>
  <c r="X1089" i="8"/>
  <c r="W1089" i="8"/>
  <c r="V1089" i="8"/>
  <c r="U1089" i="8"/>
  <c r="T1089" i="8"/>
  <c r="S1089" i="8"/>
  <c r="R1089" i="8"/>
  <c r="Q1089" i="8"/>
  <c r="P1089" i="8"/>
  <c r="O1089" i="8"/>
  <c r="N1089" i="8"/>
  <c r="M1089" i="8"/>
  <c r="AC1089" i="8" s="1"/>
  <c r="AC1088" i="8" s="1"/>
  <c r="AB1088" i="8"/>
  <c r="AA1088" i="8"/>
  <c r="Z1088" i="8"/>
  <c r="Y1088" i="8"/>
  <c r="X1088" i="8"/>
  <c r="W1088" i="8"/>
  <c r="V1088" i="8"/>
  <c r="U1088" i="8"/>
  <c r="T1088" i="8"/>
  <c r="S1088" i="8"/>
  <c r="R1088" i="8"/>
  <c r="Q1088" i="8"/>
  <c r="P1088" i="8"/>
  <c r="O1088" i="8"/>
  <c r="N1088" i="8"/>
  <c r="M1088" i="8"/>
  <c r="R1087" i="8"/>
  <c r="Q1087" i="8"/>
  <c r="P1087" i="8"/>
  <c r="O1087" i="8"/>
  <c r="N1087" i="8"/>
  <c r="M1087" i="8"/>
  <c r="R1086" i="8"/>
  <c r="Q1086" i="8"/>
  <c r="P1086" i="8"/>
  <c r="O1086" i="8"/>
  <c r="N1086" i="8"/>
  <c r="M1086" i="8"/>
  <c r="Q1085" i="8"/>
  <c r="P1085" i="8"/>
  <c r="O1085" i="8"/>
  <c r="O1084" i="8" s="1"/>
  <c r="N1085" i="8"/>
  <c r="M1085" i="8"/>
  <c r="P1084" i="8"/>
  <c r="N1084" i="8"/>
  <c r="M1084" i="8"/>
  <c r="AB1082" i="8"/>
  <c r="AA1082" i="8"/>
  <c r="Z1082" i="8"/>
  <c r="Y1082" i="8"/>
  <c r="X1082" i="8"/>
  <c r="W1082" i="8"/>
  <c r="V1082" i="8"/>
  <c r="U1082" i="8"/>
  <c r="T1082" i="8"/>
  <c r="S1082" i="8"/>
  <c r="R1082" i="8"/>
  <c r="Q1082" i="8"/>
  <c r="P1082" i="8"/>
  <c r="O1082" i="8"/>
  <c r="N1082" i="8"/>
  <c r="M1082" i="8"/>
  <c r="AC1082" i="8" s="1"/>
  <c r="AB1081" i="8"/>
  <c r="AA1081" i="8"/>
  <c r="Z1081" i="8"/>
  <c r="Y1081" i="8"/>
  <c r="X1081" i="8"/>
  <c r="W1081" i="8"/>
  <c r="V1081" i="8"/>
  <c r="U1081" i="8"/>
  <c r="T1081" i="8"/>
  <c r="S1081" i="8"/>
  <c r="R1081" i="8"/>
  <c r="Q1081" i="8"/>
  <c r="P1081" i="8"/>
  <c r="O1081" i="8"/>
  <c r="N1081" i="8"/>
  <c r="M1081" i="8"/>
  <c r="AC1081" i="8" s="1"/>
  <c r="Q1080" i="8"/>
  <c r="P1080" i="8"/>
  <c r="O1080" i="8"/>
  <c r="N1080" i="8"/>
  <c r="M1080" i="8"/>
  <c r="Q1079" i="8"/>
  <c r="P1079" i="8"/>
  <c r="O1079" i="8"/>
  <c r="N1079" i="8"/>
  <c r="M1079" i="8"/>
  <c r="Q1078" i="8"/>
  <c r="P1078" i="8"/>
  <c r="O1078" i="8"/>
  <c r="N1078" i="8"/>
  <c r="M1078" i="8"/>
  <c r="Q1077" i="8"/>
  <c r="P1077" i="8"/>
  <c r="O1077" i="8"/>
  <c r="N1077" i="8"/>
  <c r="M1077" i="8"/>
  <c r="M1076" i="8"/>
  <c r="N1075" i="8"/>
  <c r="M1075" i="8"/>
  <c r="M1074" i="8"/>
  <c r="Q1074" i="8" s="1"/>
  <c r="P1073" i="8"/>
  <c r="N1073" i="8"/>
  <c r="M1073" i="8"/>
  <c r="Q1073" i="8" s="1"/>
  <c r="M1072" i="8"/>
  <c r="M1071" i="8"/>
  <c r="N1070" i="8"/>
  <c r="M1070" i="8"/>
  <c r="M1069" i="8"/>
  <c r="AB1066" i="8"/>
  <c r="AA1066" i="8"/>
  <c r="Z1066" i="8"/>
  <c r="Y1066" i="8"/>
  <c r="X1066" i="8"/>
  <c r="W1066" i="8"/>
  <c r="V1066" i="8"/>
  <c r="U1066" i="8"/>
  <c r="T1066" i="8"/>
  <c r="S1066" i="8"/>
  <c r="R1066" i="8"/>
  <c r="Q1066" i="8"/>
  <c r="P1066" i="8"/>
  <c r="O1066" i="8"/>
  <c r="N1066" i="8"/>
  <c r="M1066" i="8"/>
  <c r="AC1066" i="8" s="1"/>
  <c r="AB1065" i="8"/>
  <c r="AA1065" i="8"/>
  <c r="Z1065" i="8"/>
  <c r="Y1065" i="8"/>
  <c r="X1065" i="8"/>
  <c r="W1065" i="8"/>
  <c r="V1065" i="8"/>
  <c r="U1065" i="8"/>
  <c r="T1065" i="8"/>
  <c r="S1065" i="8"/>
  <c r="R1065" i="8"/>
  <c r="Q1065" i="8"/>
  <c r="P1065" i="8"/>
  <c r="O1065" i="8"/>
  <c r="N1065" i="8"/>
  <c r="M1065" i="8"/>
  <c r="AC1065" i="8" s="1"/>
  <c r="AC1064" i="8" s="1"/>
  <c r="AB1064" i="8"/>
  <c r="AA1064" i="8"/>
  <c r="Z1064" i="8"/>
  <c r="Y1064" i="8"/>
  <c r="X1064" i="8"/>
  <c r="W1064" i="8"/>
  <c r="V1064" i="8"/>
  <c r="U1064" i="8"/>
  <c r="T1064" i="8"/>
  <c r="S1064" i="8"/>
  <c r="R1064" i="8"/>
  <c r="Q1064" i="8"/>
  <c r="P1064" i="8"/>
  <c r="O1064" i="8"/>
  <c r="N1064" i="8"/>
  <c r="M1064" i="8"/>
  <c r="V1063" i="8"/>
  <c r="AB1063" i="8" s="1"/>
  <c r="U1063" i="8"/>
  <c r="AA1063" i="8" s="1"/>
  <c r="T1063" i="8"/>
  <c r="Z1063" i="8" s="1"/>
  <c r="S1063" i="8"/>
  <c r="Y1063" i="8" s="1"/>
  <c r="R1063" i="8"/>
  <c r="X1063" i="8" s="1"/>
  <c r="Q1063" i="8"/>
  <c r="P1063" i="8"/>
  <c r="O1063" i="8"/>
  <c r="N1063" i="8"/>
  <c r="M1063" i="8"/>
  <c r="V1062" i="8"/>
  <c r="AB1062" i="8" s="1"/>
  <c r="U1062" i="8"/>
  <c r="AA1062" i="8" s="1"/>
  <c r="T1062" i="8"/>
  <c r="Z1062" i="8" s="1"/>
  <c r="S1062" i="8"/>
  <c r="Y1062" i="8" s="1"/>
  <c r="R1062" i="8"/>
  <c r="X1062" i="8" s="1"/>
  <c r="Q1062" i="8"/>
  <c r="P1062" i="8"/>
  <c r="O1062" i="8"/>
  <c r="N1062" i="8"/>
  <c r="W1062" i="8" s="1"/>
  <c r="M1062" i="8"/>
  <c r="V1061" i="8"/>
  <c r="AB1061" i="8" s="1"/>
  <c r="U1061" i="8"/>
  <c r="AA1061" i="8" s="1"/>
  <c r="T1061" i="8"/>
  <c r="Z1061" i="8" s="1"/>
  <c r="S1061" i="8"/>
  <c r="Y1061" i="8" s="1"/>
  <c r="R1061" i="8"/>
  <c r="X1061" i="8" s="1"/>
  <c r="Q1061" i="8"/>
  <c r="P1061" i="8"/>
  <c r="O1061" i="8"/>
  <c r="N1061" i="8"/>
  <c r="W1061" i="8" s="1"/>
  <c r="M1061" i="8"/>
  <c r="S1060" i="8"/>
  <c r="R1060" i="8"/>
  <c r="Q1060" i="8"/>
  <c r="P1060" i="8"/>
  <c r="O1060" i="8"/>
  <c r="N1060" i="8"/>
  <c r="M1060" i="8"/>
  <c r="S1059" i="8"/>
  <c r="R1059" i="8"/>
  <c r="Q1059" i="8"/>
  <c r="P1059" i="8"/>
  <c r="O1059" i="8"/>
  <c r="N1059" i="8"/>
  <c r="M1059" i="8"/>
  <c r="Q1058" i="8"/>
  <c r="Q1057" i="8" s="1"/>
  <c r="P1058" i="8"/>
  <c r="O1058" i="8"/>
  <c r="O1057" i="8" s="1"/>
  <c r="N1058" i="8"/>
  <c r="M1058" i="8"/>
  <c r="P1057" i="8"/>
  <c r="N1057" i="8"/>
  <c r="M1057" i="8"/>
  <c r="AB1056" i="8"/>
  <c r="AA1056" i="8"/>
  <c r="Z1056" i="8"/>
  <c r="Y1056" i="8"/>
  <c r="X1056" i="8"/>
  <c r="W1056" i="8"/>
  <c r="V1056" i="8"/>
  <c r="U1056" i="8"/>
  <c r="T1056" i="8"/>
  <c r="S1056" i="8"/>
  <c r="R1056" i="8"/>
  <c r="Q1056" i="8"/>
  <c r="P1056" i="8"/>
  <c r="O1056" i="8"/>
  <c r="N1056" i="8"/>
  <c r="M1056" i="8"/>
  <c r="AB1055" i="8"/>
  <c r="AA1055" i="8"/>
  <c r="Z1055" i="8"/>
  <c r="Y1055" i="8"/>
  <c r="X1055" i="8"/>
  <c r="W1055" i="8"/>
  <c r="V1055" i="8"/>
  <c r="U1055" i="8"/>
  <c r="T1055" i="8"/>
  <c r="S1055" i="8"/>
  <c r="R1055" i="8"/>
  <c r="Q1055" i="8"/>
  <c r="P1055" i="8"/>
  <c r="O1055" i="8"/>
  <c r="N1055" i="8"/>
  <c r="M1055" i="8"/>
  <c r="V1054" i="8"/>
  <c r="AB1054" i="8" s="1"/>
  <c r="U1054" i="8"/>
  <c r="AA1054" i="8" s="1"/>
  <c r="T1054" i="8"/>
  <c r="Z1054" i="8" s="1"/>
  <c r="S1054" i="8"/>
  <c r="Y1054" i="8" s="1"/>
  <c r="R1054" i="8"/>
  <c r="X1054" i="8" s="1"/>
  <c r="Q1054" i="8"/>
  <c r="P1054" i="8"/>
  <c r="O1054" i="8"/>
  <c r="N1054" i="8"/>
  <c r="M1054" i="8"/>
  <c r="S1053" i="8"/>
  <c r="R1053" i="8"/>
  <c r="Q1053" i="8"/>
  <c r="P1053" i="8"/>
  <c r="O1053" i="8"/>
  <c r="N1053" i="8"/>
  <c r="M1053" i="8"/>
  <c r="R1052" i="8"/>
  <c r="Q1052" i="8"/>
  <c r="P1052" i="8"/>
  <c r="O1052" i="8"/>
  <c r="N1052" i="8"/>
  <c r="M1052" i="8"/>
  <c r="Q1051" i="8"/>
  <c r="Q1050" i="8" s="1"/>
  <c r="P1051" i="8"/>
  <c r="P1050" i="8" s="1"/>
  <c r="O1051" i="8"/>
  <c r="O1050" i="8" s="1"/>
  <c r="N1051" i="8"/>
  <c r="M1051" i="8"/>
  <c r="N1050" i="8"/>
  <c r="M1050" i="8"/>
  <c r="V1049" i="8"/>
  <c r="AB1049" i="8" s="1"/>
  <c r="U1049" i="8"/>
  <c r="AA1049" i="8" s="1"/>
  <c r="T1049" i="8"/>
  <c r="Z1049" i="8" s="1"/>
  <c r="S1049" i="8"/>
  <c r="Y1049" i="8" s="1"/>
  <c r="R1049" i="8"/>
  <c r="X1049" i="8" s="1"/>
  <c r="Q1049" i="8"/>
  <c r="P1049" i="8"/>
  <c r="O1049" i="8"/>
  <c r="N1049" i="8"/>
  <c r="W1049" i="8" s="1"/>
  <c r="M1049" i="8"/>
  <c r="V1048" i="8"/>
  <c r="AB1048" i="8" s="1"/>
  <c r="U1048" i="8"/>
  <c r="AA1048" i="8" s="1"/>
  <c r="T1048" i="8"/>
  <c r="Z1048" i="8" s="1"/>
  <c r="S1048" i="8"/>
  <c r="Y1048" i="8" s="1"/>
  <c r="R1048" i="8"/>
  <c r="X1048" i="8" s="1"/>
  <c r="Q1048" i="8"/>
  <c r="P1048" i="8"/>
  <c r="O1048" i="8"/>
  <c r="N1048" i="8"/>
  <c r="W1048" i="8" s="1"/>
  <c r="M1048" i="8"/>
  <c r="V1047" i="8"/>
  <c r="AB1047" i="8" s="1"/>
  <c r="U1047" i="8"/>
  <c r="AA1047" i="8" s="1"/>
  <c r="T1047" i="8"/>
  <c r="Z1047" i="8" s="1"/>
  <c r="S1047" i="8"/>
  <c r="Y1047" i="8" s="1"/>
  <c r="R1047" i="8"/>
  <c r="X1047" i="8" s="1"/>
  <c r="Q1047" i="8"/>
  <c r="P1047" i="8"/>
  <c r="O1047" i="8"/>
  <c r="N1047" i="8"/>
  <c r="W1047" i="8" s="1"/>
  <c r="M1047" i="8"/>
  <c r="S1046" i="8"/>
  <c r="R1046" i="8"/>
  <c r="Q1046" i="8"/>
  <c r="P1046" i="8"/>
  <c r="O1046" i="8"/>
  <c r="N1046" i="8"/>
  <c r="M1046" i="8"/>
  <c r="S1045" i="8"/>
  <c r="R1045" i="8"/>
  <c r="Q1045" i="8"/>
  <c r="P1045" i="8"/>
  <c r="P1043" i="8" s="1"/>
  <c r="O1045" i="8"/>
  <c r="N1045" i="8"/>
  <c r="N1043" i="8" s="1"/>
  <c r="M1045" i="8"/>
  <c r="Q1044" i="8"/>
  <c r="Q1043" i="8" s="1"/>
  <c r="P1044" i="8"/>
  <c r="O1044" i="8"/>
  <c r="N1044" i="8"/>
  <c r="M1044" i="8"/>
  <c r="O1043" i="8"/>
  <c r="M1043" i="8"/>
  <c r="AB1042" i="8"/>
  <c r="AA1042" i="8"/>
  <c r="Z1042" i="8"/>
  <c r="Y1042" i="8"/>
  <c r="X1042" i="8"/>
  <c r="W1042" i="8"/>
  <c r="V1042" i="8"/>
  <c r="U1042" i="8"/>
  <c r="T1042" i="8"/>
  <c r="S1042" i="8"/>
  <c r="R1042" i="8"/>
  <c r="Q1042" i="8"/>
  <c r="P1042" i="8"/>
  <c r="O1042" i="8"/>
  <c r="N1042" i="8"/>
  <c r="M1042" i="8"/>
  <c r="AB1041" i="8"/>
  <c r="AA1041" i="8"/>
  <c r="Z1041" i="8"/>
  <c r="Y1041" i="8"/>
  <c r="X1041" i="8"/>
  <c r="W1041" i="8"/>
  <c r="V1041" i="8"/>
  <c r="U1041" i="8"/>
  <c r="T1041" i="8"/>
  <c r="S1041" i="8"/>
  <c r="R1041" i="8"/>
  <c r="Q1041" i="8"/>
  <c r="P1041" i="8"/>
  <c r="O1041" i="8"/>
  <c r="N1041" i="8"/>
  <c r="M1041" i="8"/>
  <c r="V1040" i="8"/>
  <c r="AB1040" i="8" s="1"/>
  <c r="U1040" i="8"/>
  <c r="AA1040" i="8" s="1"/>
  <c r="T1040" i="8"/>
  <c r="Z1040" i="8" s="1"/>
  <c r="S1040" i="8"/>
  <c r="Y1040" i="8" s="1"/>
  <c r="R1040" i="8"/>
  <c r="X1040" i="8" s="1"/>
  <c r="Q1040" i="8"/>
  <c r="P1040" i="8"/>
  <c r="O1040" i="8"/>
  <c r="W1040" i="8" s="1"/>
  <c r="N1040" i="8"/>
  <c r="M1040" i="8"/>
  <c r="AC1040" i="8" s="1"/>
  <c r="S1039" i="8"/>
  <c r="R1039" i="8"/>
  <c r="Q1039" i="8"/>
  <c r="P1039" i="8"/>
  <c r="O1039" i="8"/>
  <c r="N1039" i="8"/>
  <c r="T1039" i="8" s="1"/>
  <c r="M1039" i="8"/>
  <c r="S1038" i="8"/>
  <c r="R1038" i="8"/>
  <c r="Q1038" i="8"/>
  <c r="P1038" i="8"/>
  <c r="O1038" i="8"/>
  <c r="N1038" i="8"/>
  <c r="M1038" i="8"/>
  <c r="Q1037" i="8"/>
  <c r="P1037" i="8"/>
  <c r="P1036" i="8" s="1"/>
  <c r="O1037" i="8"/>
  <c r="N1037" i="8"/>
  <c r="N1036" i="8" s="1"/>
  <c r="M1037" i="8"/>
  <c r="Q1036" i="8"/>
  <c r="O1036" i="8"/>
  <c r="M1036" i="8"/>
  <c r="AB1035" i="8"/>
  <c r="AA1035" i="8"/>
  <c r="Z1035" i="8"/>
  <c r="Y1035" i="8"/>
  <c r="X1035" i="8"/>
  <c r="W1035" i="8"/>
  <c r="V1035" i="8"/>
  <c r="U1035" i="8"/>
  <c r="T1035" i="8"/>
  <c r="S1035" i="8"/>
  <c r="R1035" i="8"/>
  <c r="Q1035" i="8"/>
  <c r="P1035" i="8"/>
  <c r="O1035" i="8"/>
  <c r="N1035" i="8"/>
  <c r="M1035" i="8"/>
  <c r="AB1034" i="8"/>
  <c r="AA1034" i="8"/>
  <c r="Z1034" i="8"/>
  <c r="Y1034" i="8"/>
  <c r="X1034" i="8"/>
  <c r="W1034" i="8"/>
  <c r="V1034" i="8"/>
  <c r="U1034" i="8"/>
  <c r="T1034" i="8"/>
  <c r="S1034" i="8"/>
  <c r="R1034" i="8"/>
  <c r="Q1034" i="8"/>
  <c r="P1034" i="8"/>
  <c r="O1034" i="8"/>
  <c r="N1034" i="8"/>
  <c r="M1034" i="8"/>
  <c r="V1033" i="8"/>
  <c r="AB1033" i="8" s="1"/>
  <c r="U1033" i="8"/>
  <c r="AA1033" i="8" s="1"/>
  <c r="T1033" i="8"/>
  <c r="Z1033" i="8" s="1"/>
  <c r="S1033" i="8"/>
  <c r="Y1033" i="8" s="1"/>
  <c r="R1033" i="8"/>
  <c r="X1033" i="8" s="1"/>
  <c r="Q1033" i="8"/>
  <c r="P1033" i="8"/>
  <c r="O1033" i="8"/>
  <c r="N1033" i="8"/>
  <c r="M1033" i="8"/>
  <c r="S1032" i="8"/>
  <c r="R1032" i="8"/>
  <c r="Q1032" i="8"/>
  <c r="P1032" i="8"/>
  <c r="O1032" i="8"/>
  <c r="N1032" i="8"/>
  <c r="M1032" i="8"/>
  <c r="R1031" i="8"/>
  <c r="Q1031" i="8"/>
  <c r="P1031" i="8"/>
  <c r="O1031" i="8"/>
  <c r="N1031" i="8"/>
  <c r="M1031" i="8"/>
  <c r="Q1030" i="8"/>
  <c r="Q1029" i="8" s="1"/>
  <c r="P1030" i="8"/>
  <c r="P1029" i="8" s="1"/>
  <c r="O1030" i="8"/>
  <c r="O1029" i="8" s="1"/>
  <c r="N1030" i="8"/>
  <c r="N1029" i="8" s="1"/>
  <c r="M1030" i="8"/>
  <c r="M1029" i="8"/>
  <c r="AB1028" i="8"/>
  <c r="AA1028" i="8"/>
  <c r="Z1028" i="8"/>
  <c r="Y1028" i="8"/>
  <c r="X1028" i="8"/>
  <c r="W1028" i="8"/>
  <c r="V1028" i="8"/>
  <c r="U1028" i="8"/>
  <c r="T1028" i="8"/>
  <c r="S1028" i="8"/>
  <c r="R1028" i="8"/>
  <c r="Q1028" i="8"/>
  <c r="P1028" i="8"/>
  <c r="O1028" i="8"/>
  <c r="N1028" i="8"/>
  <c r="M1028" i="8"/>
  <c r="AB1027" i="8"/>
  <c r="AA1027" i="8"/>
  <c r="Z1027" i="8"/>
  <c r="Y1027" i="8"/>
  <c r="X1027" i="8"/>
  <c r="W1027" i="8"/>
  <c r="V1027" i="8"/>
  <c r="U1027" i="8"/>
  <c r="T1027" i="8"/>
  <c r="S1027" i="8"/>
  <c r="R1027" i="8"/>
  <c r="Q1027" i="8"/>
  <c r="P1027" i="8"/>
  <c r="O1027" i="8"/>
  <c r="N1027" i="8"/>
  <c r="M1027" i="8"/>
  <c r="V1026" i="8"/>
  <c r="AB1026" i="8" s="1"/>
  <c r="U1026" i="8"/>
  <c r="AA1026" i="8" s="1"/>
  <c r="T1026" i="8"/>
  <c r="Z1026" i="8" s="1"/>
  <c r="S1026" i="8"/>
  <c r="Y1026" i="8" s="1"/>
  <c r="R1026" i="8"/>
  <c r="X1026" i="8" s="1"/>
  <c r="Q1026" i="8"/>
  <c r="P1026" i="8"/>
  <c r="O1026" i="8"/>
  <c r="N1026" i="8"/>
  <c r="M1026" i="8"/>
  <c r="S1025" i="8"/>
  <c r="R1025" i="8"/>
  <c r="Q1025" i="8"/>
  <c r="P1025" i="8"/>
  <c r="O1025" i="8"/>
  <c r="N1025" i="8"/>
  <c r="M1025" i="8"/>
  <c r="R1024" i="8"/>
  <c r="Q1024" i="8"/>
  <c r="P1024" i="8"/>
  <c r="O1024" i="8"/>
  <c r="N1024" i="8"/>
  <c r="M1024" i="8"/>
  <c r="Q1023" i="8"/>
  <c r="Q1022" i="8" s="1"/>
  <c r="P1023" i="8"/>
  <c r="O1023" i="8"/>
  <c r="N1023" i="8"/>
  <c r="M1023" i="8"/>
  <c r="P1022" i="8"/>
  <c r="O1022" i="8"/>
  <c r="N1022" i="8"/>
  <c r="M1022" i="8"/>
  <c r="N1021" i="8"/>
  <c r="M1021" i="8"/>
  <c r="N1020" i="8"/>
  <c r="M1020" i="8"/>
  <c r="N1019" i="8"/>
  <c r="M1019" i="8"/>
  <c r="N1018" i="8"/>
  <c r="M1018" i="8"/>
  <c r="N1017" i="8"/>
  <c r="M1017" i="8"/>
  <c r="N1016" i="8"/>
  <c r="M1016" i="8"/>
  <c r="N1015" i="8"/>
  <c r="M1015" i="8"/>
  <c r="M1013" i="8"/>
  <c r="N1012" i="8"/>
  <c r="M1012" i="8"/>
  <c r="M1011" i="8"/>
  <c r="N1010" i="8"/>
  <c r="M1010" i="8"/>
  <c r="M1009" i="8"/>
  <c r="AC1000" i="8"/>
  <c r="AC999" i="8"/>
  <c r="AC998" i="8"/>
  <c r="AC997" i="8"/>
  <c r="AC996" i="8"/>
  <c r="M1002" i="8"/>
  <c r="M1000" i="8"/>
  <c r="M999" i="8"/>
  <c r="M998" i="8"/>
  <c r="M997" i="8"/>
  <c r="M996" i="8"/>
  <c r="AB995" i="8"/>
  <c r="AA995" i="8"/>
  <c r="Z995" i="8"/>
  <c r="Y995" i="8"/>
  <c r="X995" i="8"/>
  <c r="W995" i="8"/>
  <c r="V995" i="8"/>
  <c r="U995" i="8"/>
  <c r="T995" i="8"/>
  <c r="S995" i="8"/>
  <c r="R995" i="8"/>
  <c r="Q995" i="8"/>
  <c r="P995" i="8"/>
  <c r="O995" i="8"/>
  <c r="N995" i="8"/>
  <c r="M995" i="8"/>
  <c r="AC995" i="8" s="1"/>
  <c r="AB994" i="8"/>
  <c r="AA994" i="8"/>
  <c r="Z994" i="8"/>
  <c r="Y994" i="8"/>
  <c r="X994" i="8"/>
  <c r="W994" i="8"/>
  <c r="V994" i="8"/>
  <c r="U994" i="8"/>
  <c r="T994" i="8"/>
  <c r="S994" i="8"/>
  <c r="R994" i="8"/>
  <c r="Q994" i="8"/>
  <c r="P994" i="8"/>
  <c r="O994" i="8"/>
  <c r="N994" i="8"/>
  <c r="M994" i="8"/>
  <c r="AC994" i="8" s="1"/>
  <c r="AB993" i="8"/>
  <c r="AA993" i="8"/>
  <c r="Z993" i="8"/>
  <c r="Y993" i="8"/>
  <c r="X993" i="8"/>
  <c r="W993" i="8"/>
  <c r="V993" i="8"/>
  <c r="U993" i="8"/>
  <c r="T993" i="8"/>
  <c r="S993" i="8"/>
  <c r="R993" i="8"/>
  <c r="Q993" i="8"/>
  <c r="P993" i="8"/>
  <c r="O993" i="8"/>
  <c r="N993" i="8"/>
  <c r="M993" i="8"/>
  <c r="AB992" i="8"/>
  <c r="AA992" i="8"/>
  <c r="Z992" i="8"/>
  <c r="Y992" i="8"/>
  <c r="X992" i="8"/>
  <c r="W992" i="8"/>
  <c r="V992" i="8"/>
  <c r="U992" i="8"/>
  <c r="T992" i="8"/>
  <c r="S992" i="8"/>
  <c r="R992" i="8"/>
  <c r="Q992" i="8"/>
  <c r="P992" i="8"/>
  <c r="O992" i="8"/>
  <c r="N992" i="8"/>
  <c r="M992" i="8"/>
  <c r="AC992" i="8" s="1"/>
  <c r="AC991" i="8"/>
  <c r="M991" i="8"/>
  <c r="AB990" i="8"/>
  <c r="AA990" i="8"/>
  <c r="Z990" i="8"/>
  <c r="Y990" i="8"/>
  <c r="X990" i="8"/>
  <c r="W990" i="8"/>
  <c r="V990" i="8"/>
  <c r="U990" i="8"/>
  <c r="T990" i="8"/>
  <c r="S990" i="8"/>
  <c r="R990" i="8"/>
  <c r="Q990" i="8"/>
  <c r="P990" i="8"/>
  <c r="O990" i="8"/>
  <c r="N990" i="8"/>
  <c r="M990" i="8"/>
  <c r="AB988" i="8"/>
  <c r="AA988" i="8"/>
  <c r="Z988" i="8"/>
  <c r="Y988" i="8"/>
  <c r="X988" i="8"/>
  <c r="W988" i="8"/>
  <c r="V988" i="8"/>
  <c r="U988" i="8"/>
  <c r="T988" i="8"/>
  <c r="S988" i="8"/>
  <c r="R988" i="8"/>
  <c r="Q988" i="8"/>
  <c r="P988" i="8"/>
  <c r="O988" i="8"/>
  <c r="N988" i="8"/>
  <c r="M988" i="8"/>
  <c r="AC988" i="8" s="1"/>
  <c r="AB987" i="8"/>
  <c r="AA987" i="8"/>
  <c r="Z987" i="8"/>
  <c r="Y987" i="8"/>
  <c r="X987" i="8"/>
  <c r="W987" i="8"/>
  <c r="V987" i="8"/>
  <c r="U987" i="8"/>
  <c r="T987" i="8"/>
  <c r="S987" i="8"/>
  <c r="R987" i="8"/>
  <c r="Q987" i="8"/>
  <c r="P987" i="8"/>
  <c r="O987" i="8"/>
  <c r="N987" i="8"/>
  <c r="M987" i="8"/>
  <c r="AC987" i="8" s="1"/>
  <c r="AC986" i="8" s="1"/>
  <c r="AB986" i="8"/>
  <c r="AA986" i="8"/>
  <c r="Z986" i="8"/>
  <c r="Y986" i="8"/>
  <c r="X986" i="8"/>
  <c r="W986" i="8"/>
  <c r="V986" i="8"/>
  <c r="U986" i="8"/>
  <c r="T986" i="8"/>
  <c r="S986" i="8"/>
  <c r="R986" i="8"/>
  <c r="Q986" i="8"/>
  <c r="P986" i="8"/>
  <c r="O986" i="8"/>
  <c r="N986" i="8"/>
  <c r="M986" i="8"/>
  <c r="AB985" i="8"/>
  <c r="AA985" i="8"/>
  <c r="Z985" i="8"/>
  <c r="Y985" i="8"/>
  <c r="X985" i="8"/>
  <c r="W985" i="8"/>
  <c r="V985" i="8"/>
  <c r="U985" i="8"/>
  <c r="T985" i="8"/>
  <c r="S985" i="8"/>
  <c r="R985" i="8"/>
  <c r="Q985" i="8"/>
  <c r="P985" i="8"/>
  <c r="O985" i="8"/>
  <c r="N985" i="8"/>
  <c r="M985" i="8"/>
  <c r="AC985" i="8" s="1"/>
  <c r="AB984" i="8"/>
  <c r="AA984" i="8"/>
  <c r="Z984" i="8"/>
  <c r="Y984" i="8"/>
  <c r="X984" i="8"/>
  <c r="W984" i="8"/>
  <c r="V984" i="8"/>
  <c r="U984" i="8"/>
  <c r="T984" i="8"/>
  <c r="S984" i="8"/>
  <c r="R984" i="8"/>
  <c r="Q984" i="8"/>
  <c r="P984" i="8"/>
  <c r="O984" i="8"/>
  <c r="N984" i="8"/>
  <c r="M984" i="8"/>
  <c r="AC984" i="8" s="1"/>
  <c r="AB983" i="8"/>
  <c r="AA983" i="8"/>
  <c r="Z983" i="8"/>
  <c r="Y983" i="8"/>
  <c r="X983" i="8"/>
  <c r="W983" i="8"/>
  <c r="V983" i="8"/>
  <c r="U983" i="8"/>
  <c r="T983" i="8"/>
  <c r="S983" i="8"/>
  <c r="R983" i="8"/>
  <c r="Q983" i="8"/>
  <c r="P983" i="8"/>
  <c r="O983" i="8"/>
  <c r="N983" i="8"/>
  <c r="M983" i="8"/>
  <c r="AC983" i="8" s="1"/>
  <c r="AC982" i="8" s="1"/>
  <c r="AB982" i="8"/>
  <c r="AA982" i="8"/>
  <c r="Z982" i="8"/>
  <c r="Y982" i="8"/>
  <c r="X982" i="8"/>
  <c r="W982" i="8"/>
  <c r="V982" i="8"/>
  <c r="U982" i="8"/>
  <c r="T982" i="8"/>
  <c r="S982" i="8"/>
  <c r="R982" i="8"/>
  <c r="Q982" i="8"/>
  <c r="P982" i="8"/>
  <c r="O982" i="8"/>
  <c r="N982" i="8"/>
  <c r="M982" i="8"/>
  <c r="AB981" i="8"/>
  <c r="AA981" i="8"/>
  <c r="Z981" i="8"/>
  <c r="Y981" i="8"/>
  <c r="X981" i="8"/>
  <c r="W981" i="8"/>
  <c r="V981" i="8"/>
  <c r="U981" i="8"/>
  <c r="T981" i="8"/>
  <c r="S981" i="8"/>
  <c r="R981" i="8"/>
  <c r="Q981" i="8"/>
  <c r="P981" i="8"/>
  <c r="O981" i="8"/>
  <c r="N981" i="8"/>
  <c r="M981" i="8"/>
  <c r="AC981" i="8" s="1"/>
  <c r="AB980" i="8"/>
  <c r="AA980" i="8"/>
  <c r="Z980" i="8"/>
  <c r="Y980" i="8"/>
  <c r="X980" i="8"/>
  <c r="W980" i="8"/>
  <c r="V980" i="8"/>
  <c r="U980" i="8"/>
  <c r="T980" i="8"/>
  <c r="S980" i="8"/>
  <c r="R980" i="8"/>
  <c r="Q980" i="8"/>
  <c r="P980" i="8"/>
  <c r="O980" i="8"/>
  <c r="N980" i="8"/>
  <c r="M980" i="8"/>
  <c r="AC980" i="8" s="1"/>
  <c r="AC979" i="8" s="1"/>
  <c r="AB979" i="8"/>
  <c r="AA979" i="8"/>
  <c r="Z979" i="8"/>
  <c r="Y979" i="8"/>
  <c r="X979" i="8"/>
  <c r="W979" i="8"/>
  <c r="V979" i="8"/>
  <c r="U979" i="8"/>
  <c r="T979" i="8"/>
  <c r="S979" i="8"/>
  <c r="R979" i="8"/>
  <c r="Q979" i="8"/>
  <c r="P979" i="8"/>
  <c r="O979" i="8"/>
  <c r="N979" i="8"/>
  <c r="M979" i="8"/>
  <c r="AB978" i="8"/>
  <c r="AA978" i="8"/>
  <c r="Z978" i="8"/>
  <c r="Y978" i="8"/>
  <c r="X978" i="8"/>
  <c r="W978" i="8"/>
  <c r="V978" i="8"/>
  <c r="U978" i="8"/>
  <c r="T978" i="8"/>
  <c r="S978" i="8"/>
  <c r="R978" i="8"/>
  <c r="Q978" i="8"/>
  <c r="P978" i="8"/>
  <c r="O978" i="8"/>
  <c r="N978" i="8"/>
  <c r="M978" i="8"/>
  <c r="AC978" i="8" s="1"/>
  <c r="AB977" i="8"/>
  <c r="AA977" i="8"/>
  <c r="Z977" i="8"/>
  <c r="Y977" i="8"/>
  <c r="X977" i="8"/>
  <c r="W977" i="8"/>
  <c r="V977" i="8"/>
  <c r="U977" i="8"/>
  <c r="T977" i="8"/>
  <c r="S977" i="8"/>
  <c r="R977" i="8"/>
  <c r="Q977" i="8"/>
  <c r="P977" i="8"/>
  <c r="O977" i="8"/>
  <c r="N977" i="8"/>
  <c r="M977" i="8"/>
  <c r="AC977" i="8" s="1"/>
  <c r="AC976" i="8" s="1"/>
  <c r="AB976" i="8"/>
  <c r="AA976" i="8"/>
  <c r="Z976" i="8"/>
  <c r="Y976" i="8"/>
  <c r="X976" i="8"/>
  <c r="W976" i="8"/>
  <c r="V976" i="8"/>
  <c r="U976" i="8"/>
  <c r="T976" i="8"/>
  <c r="S976" i="8"/>
  <c r="R976" i="8"/>
  <c r="Q976" i="8"/>
  <c r="P976" i="8"/>
  <c r="O976" i="8"/>
  <c r="N976" i="8"/>
  <c r="M976" i="8"/>
  <c r="AB975" i="8"/>
  <c r="AA975" i="8"/>
  <c r="Z975" i="8"/>
  <c r="Y975" i="8"/>
  <c r="X975" i="8"/>
  <c r="W975" i="8"/>
  <c r="V975" i="8"/>
  <c r="U975" i="8"/>
  <c r="T975" i="8"/>
  <c r="S975" i="8"/>
  <c r="R975" i="8"/>
  <c r="Q975" i="8"/>
  <c r="P975" i="8"/>
  <c r="O975" i="8"/>
  <c r="N975" i="8"/>
  <c r="M975" i="8"/>
  <c r="AC975" i="8" s="1"/>
  <c r="AB974" i="8"/>
  <c r="AA974" i="8"/>
  <c r="Z974" i="8"/>
  <c r="Y974" i="8"/>
  <c r="X974" i="8"/>
  <c r="W974" i="8"/>
  <c r="V974" i="8"/>
  <c r="U974" i="8"/>
  <c r="T974" i="8"/>
  <c r="S974" i="8"/>
  <c r="R974" i="8"/>
  <c r="Q974" i="8"/>
  <c r="P974" i="8"/>
  <c r="O974" i="8"/>
  <c r="N974" i="8"/>
  <c r="M974" i="8"/>
  <c r="AC974" i="8" s="1"/>
  <c r="AC973" i="8" s="1"/>
  <c r="AB973" i="8"/>
  <c r="AA973" i="8"/>
  <c r="Z973" i="8"/>
  <c r="Y973" i="8"/>
  <c r="X973" i="8"/>
  <c r="W973" i="8"/>
  <c r="V973" i="8"/>
  <c r="U973" i="8"/>
  <c r="T973" i="8"/>
  <c r="S973" i="8"/>
  <c r="R973" i="8"/>
  <c r="Q973" i="8"/>
  <c r="P973" i="8"/>
  <c r="O973" i="8"/>
  <c r="N973" i="8"/>
  <c r="M973" i="8"/>
  <c r="AB972" i="8"/>
  <c r="AA972" i="8"/>
  <c r="Z972" i="8"/>
  <c r="Y972" i="8"/>
  <c r="X972" i="8"/>
  <c r="W972" i="8"/>
  <c r="V972" i="8"/>
  <c r="U972" i="8"/>
  <c r="T972" i="8"/>
  <c r="S972" i="8"/>
  <c r="R972" i="8"/>
  <c r="Q972" i="8"/>
  <c r="P972" i="8"/>
  <c r="O972" i="8"/>
  <c r="N972" i="8"/>
  <c r="M972" i="8"/>
  <c r="AC972" i="8" s="1"/>
  <c r="AB971" i="8"/>
  <c r="AA971" i="8"/>
  <c r="Z971" i="8"/>
  <c r="Y971" i="8"/>
  <c r="X971" i="8"/>
  <c r="W971" i="8"/>
  <c r="V971" i="8"/>
  <c r="U971" i="8"/>
  <c r="T971" i="8"/>
  <c r="S971" i="8"/>
  <c r="R971" i="8"/>
  <c r="Q971" i="8"/>
  <c r="P971" i="8"/>
  <c r="O971" i="8"/>
  <c r="N971" i="8"/>
  <c r="M971" i="8"/>
  <c r="AC971" i="8" s="1"/>
  <c r="AC970" i="8" s="1"/>
  <c r="AB970" i="8"/>
  <c r="AA970" i="8"/>
  <c r="Z970" i="8"/>
  <c r="Y970" i="8"/>
  <c r="X970" i="8"/>
  <c r="W970" i="8"/>
  <c r="V970" i="8"/>
  <c r="U970" i="8"/>
  <c r="T970" i="8"/>
  <c r="S970" i="8"/>
  <c r="R970" i="8"/>
  <c r="Q970" i="8"/>
  <c r="P970" i="8"/>
  <c r="O970" i="8"/>
  <c r="N970" i="8"/>
  <c r="M970" i="8"/>
  <c r="AB969" i="8"/>
  <c r="AA969" i="8"/>
  <c r="Z969" i="8"/>
  <c r="Y969" i="8"/>
  <c r="X969" i="8"/>
  <c r="W969" i="8"/>
  <c r="V969" i="8"/>
  <c r="U969" i="8"/>
  <c r="T969" i="8"/>
  <c r="S969" i="8"/>
  <c r="R969" i="8"/>
  <c r="Q969" i="8"/>
  <c r="P969" i="8"/>
  <c r="O969" i="8"/>
  <c r="N969" i="8"/>
  <c r="M969" i="8"/>
  <c r="AC969" i="8" s="1"/>
  <c r="AB968" i="8"/>
  <c r="AA968" i="8"/>
  <c r="Z968" i="8"/>
  <c r="Y968" i="8"/>
  <c r="X968" i="8"/>
  <c r="W968" i="8"/>
  <c r="V968" i="8"/>
  <c r="U968" i="8"/>
  <c r="T968" i="8"/>
  <c r="S968" i="8"/>
  <c r="R968" i="8"/>
  <c r="Q968" i="8"/>
  <c r="P968" i="8"/>
  <c r="O968" i="8"/>
  <c r="N968" i="8"/>
  <c r="M968" i="8"/>
  <c r="AC968" i="8" s="1"/>
  <c r="AC967" i="8" s="1"/>
  <c r="AB967" i="8"/>
  <c r="AA967" i="8"/>
  <c r="Z967" i="8"/>
  <c r="Y967" i="8"/>
  <c r="X967" i="8"/>
  <c r="W967" i="8"/>
  <c r="V967" i="8"/>
  <c r="U967" i="8"/>
  <c r="T967" i="8"/>
  <c r="S967" i="8"/>
  <c r="R967" i="8"/>
  <c r="Q967" i="8"/>
  <c r="P967" i="8"/>
  <c r="O967" i="8"/>
  <c r="N967" i="8"/>
  <c r="M967" i="8"/>
  <c r="AB966" i="8"/>
  <c r="AA966" i="8"/>
  <c r="Z966" i="8"/>
  <c r="Y966" i="8"/>
  <c r="X966" i="8"/>
  <c r="W966" i="8"/>
  <c r="V966" i="8"/>
  <c r="U966" i="8"/>
  <c r="T966" i="8"/>
  <c r="S966" i="8"/>
  <c r="R966" i="8"/>
  <c r="Q966" i="8"/>
  <c r="P966" i="8"/>
  <c r="O966" i="8"/>
  <c r="N966" i="8"/>
  <c r="M966" i="8"/>
  <c r="AC966" i="8" s="1"/>
  <c r="AB965" i="8"/>
  <c r="AA965" i="8"/>
  <c r="Z965" i="8"/>
  <c r="Y965" i="8"/>
  <c r="X965" i="8"/>
  <c r="W965" i="8"/>
  <c r="V965" i="8"/>
  <c r="U965" i="8"/>
  <c r="T965" i="8"/>
  <c r="S965" i="8"/>
  <c r="R965" i="8"/>
  <c r="Q965" i="8"/>
  <c r="P965" i="8"/>
  <c r="O965" i="8"/>
  <c r="N965" i="8"/>
  <c r="M965" i="8"/>
  <c r="AC965" i="8" s="1"/>
  <c r="AC964" i="8" s="1"/>
  <c r="AB964" i="8"/>
  <c r="AA964" i="8"/>
  <c r="Z964" i="8"/>
  <c r="Y964" i="8"/>
  <c r="X964" i="8"/>
  <c r="W964" i="8"/>
  <c r="V964" i="8"/>
  <c r="U964" i="8"/>
  <c r="T964" i="8"/>
  <c r="S964" i="8"/>
  <c r="R964" i="8"/>
  <c r="Q964" i="8"/>
  <c r="P964" i="8"/>
  <c r="O964" i="8"/>
  <c r="N964" i="8"/>
  <c r="M964" i="8"/>
  <c r="AB962" i="8"/>
  <c r="AA962" i="8"/>
  <c r="Z962" i="8"/>
  <c r="Y962" i="8"/>
  <c r="X962" i="8"/>
  <c r="W962" i="8"/>
  <c r="V962" i="8"/>
  <c r="U962" i="8"/>
  <c r="T962" i="8"/>
  <c r="S962" i="8"/>
  <c r="R962" i="8"/>
  <c r="Q962" i="8"/>
  <c r="P962" i="8"/>
  <c r="O962" i="8"/>
  <c r="N962" i="8"/>
  <c r="M962" i="8"/>
  <c r="AC962" i="8" s="1"/>
  <c r="AB961" i="8"/>
  <c r="AA961" i="8"/>
  <c r="Z961" i="8"/>
  <c r="Y961" i="8"/>
  <c r="X961" i="8"/>
  <c r="W961" i="8"/>
  <c r="V961" i="8"/>
  <c r="U961" i="8"/>
  <c r="T961" i="8"/>
  <c r="S961" i="8"/>
  <c r="R961" i="8"/>
  <c r="Q961" i="8"/>
  <c r="P961" i="8"/>
  <c r="O961" i="8"/>
  <c r="N961" i="8"/>
  <c r="M961" i="8"/>
  <c r="AC961" i="8" s="1"/>
  <c r="AB960" i="8"/>
  <c r="AA960" i="8"/>
  <c r="Z960" i="8"/>
  <c r="Y960" i="8"/>
  <c r="X960" i="8"/>
  <c r="W960" i="8"/>
  <c r="V960" i="8"/>
  <c r="U960" i="8"/>
  <c r="T960" i="8"/>
  <c r="S960" i="8"/>
  <c r="R960" i="8"/>
  <c r="Q960" i="8"/>
  <c r="P960" i="8"/>
  <c r="O960" i="8"/>
  <c r="N960" i="8"/>
  <c r="M960" i="8"/>
  <c r="AC960" i="8" s="1"/>
  <c r="AC959" i="8" s="1"/>
  <c r="AB959" i="8"/>
  <c r="AA959" i="8"/>
  <c r="Z959" i="8"/>
  <c r="Y959" i="8"/>
  <c r="X959" i="8"/>
  <c r="W959" i="8"/>
  <c r="V959" i="8"/>
  <c r="U959" i="8"/>
  <c r="T959" i="8"/>
  <c r="S959" i="8"/>
  <c r="R959" i="8"/>
  <c r="Q959" i="8"/>
  <c r="P959" i="8"/>
  <c r="O959" i="8"/>
  <c r="N959" i="8"/>
  <c r="M959" i="8"/>
  <c r="AB958" i="8"/>
  <c r="AA958" i="8"/>
  <c r="Z958" i="8"/>
  <c r="Y958" i="8"/>
  <c r="X958" i="8"/>
  <c r="W958" i="8"/>
  <c r="V958" i="8"/>
  <c r="U958" i="8"/>
  <c r="T958" i="8"/>
  <c r="S958" i="8"/>
  <c r="R958" i="8"/>
  <c r="Q958" i="8"/>
  <c r="P958" i="8"/>
  <c r="O958" i="8"/>
  <c r="N958" i="8"/>
  <c r="M958" i="8"/>
  <c r="AC958" i="8" s="1"/>
  <c r="AB957" i="8"/>
  <c r="AA957" i="8"/>
  <c r="Z957" i="8"/>
  <c r="Y957" i="8"/>
  <c r="X957" i="8"/>
  <c r="W957" i="8"/>
  <c r="V957" i="8"/>
  <c r="U957" i="8"/>
  <c r="T957" i="8"/>
  <c r="S957" i="8"/>
  <c r="R957" i="8"/>
  <c r="Q957" i="8"/>
  <c r="P957" i="8"/>
  <c r="O957" i="8"/>
  <c r="N957" i="8"/>
  <c r="M957" i="8"/>
  <c r="AC957" i="8" s="1"/>
  <c r="AC956" i="8" s="1"/>
  <c r="AB956" i="8"/>
  <c r="AA956" i="8"/>
  <c r="Z956" i="8"/>
  <c r="Y956" i="8"/>
  <c r="X956" i="8"/>
  <c r="W956" i="8"/>
  <c r="V956" i="8"/>
  <c r="U956" i="8"/>
  <c r="T956" i="8"/>
  <c r="S956" i="8"/>
  <c r="R956" i="8"/>
  <c r="Q956" i="8"/>
  <c r="P956" i="8"/>
  <c r="O956" i="8"/>
  <c r="N956" i="8"/>
  <c r="M956" i="8"/>
  <c r="AB955" i="8"/>
  <c r="AA955" i="8"/>
  <c r="Z955" i="8"/>
  <c r="Y955" i="8"/>
  <c r="X955" i="8"/>
  <c r="W955" i="8"/>
  <c r="V955" i="8"/>
  <c r="U955" i="8"/>
  <c r="T955" i="8"/>
  <c r="S955" i="8"/>
  <c r="R955" i="8"/>
  <c r="Q955" i="8"/>
  <c r="P955" i="8"/>
  <c r="O955" i="8"/>
  <c r="N955" i="8"/>
  <c r="M955" i="8"/>
  <c r="AC955" i="8" s="1"/>
  <c r="AB954" i="8"/>
  <c r="AA954" i="8"/>
  <c r="Z954" i="8"/>
  <c r="Y954" i="8"/>
  <c r="X954" i="8"/>
  <c r="W954" i="8"/>
  <c r="V954" i="8"/>
  <c r="U954" i="8"/>
  <c r="T954" i="8"/>
  <c r="S954" i="8"/>
  <c r="R954" i="8"/>
  <c r="Q954" i="8"/>
  <c r="P954" i="8"/>
  <c r="O954" i="8"/>
  <c r="N954" i="8"/>
  <c r="M954" i="8"/>
  <c r="AC954" i="8" s="1"/>
  <c r="AB953" i="8"/>
  <c r="AA953" i="8"/>
  <c r="Z953" i="8"/>
  <c r="Y953" i="8"/>
  <c r="X953" i="8"/>
  <c r="W953" i="8"/>
  <c r="V953" i="8"/>
  <c r="U953" i="8"/>
  <c r="T953" i="8"/>
  <c r="S953" i="8"/>
  <c r="R953" i="8"/>
  <c r="Q953" i="8"/>
  <c r="P953" i="8"/>
  <c r="O953" i="8"/>
  <c r="N953" i="8"/>
  <c r="M953" i="8"/>
  <c r="AC953" i="8" s="1"/>
  <c r="AC952" i="8" s="1"/>
  <c r="AB952" i="8"/>
  <c r="AA952" i="8"/>
  <c r="Z952" i="8"/>
  <c r="Y952" i="8"/>
  <c r="X952" i="8"/>
  <c r="W952" i="8"/>
  <c r="V952" i="8"/>
  <c r="U952" i="8"/>
  <c r="T952" i="8"/>
  <c r="S952" i="8"/>
  <c r="R952" i="8"/>
  <c r="Q952" i="8"/>
  <c r="P952" i="8"/>
  <c r="O952" i="8"/>
  <c r="N952" i="8"/>
  <c r="M952" i="8"/>
  <c r="AB951" i="8"/>
  <c r="AA951" i="8"/>
  <c r="Z951" i="8"/>
  <c r="Y951" i="8"/>
  <c r="X951" i="8"/>
  <c r="W951" i="8"/>
  <c r="V951" i="8"/>
  <c r="U951" i="8"/>
  <c r="T951" i="8"/>
  <c r="S951" i="8"/>
  <c r="R951" i="8"/>
  <c r="Q951" i="8"/>
  <c r="P951" i="8"/>
  <c r="O951" i="8"/>
  <c r="N951" i="8"/>
  <c r="M951" i="8"/>
  <c r="AC951" i="8" s="1"/>
  <c r="AB950" i="8"/>
  <c r="AA950" i="8"/>
  <c r="Z950" i="8"/>
  <c r="Y950" i="8"/>
  <c r="X950" i="8"/>
  <c r="W950" i="8"/>
  <c r="V950" i="8"/>
  <c r="U950" i="8"/>
  <c r="T950" i="8"/>
  <c r="S950" i="8"/>
  <c r="R950" i="8"/>
  <c r="Q950" i="8"/>
  <c r="P950" i="8"/>
  <c r="O950" i="8"/>
  <c r="N950" i="8"/>
  <c r="M950" i="8"/>
  <c r="AC950" i="8" s="1"/>
  <c r="AC949" i="8" s="1"/>
  <c r="AB949" i="8"/>
  <c r="AA949" i="8"/>
  <c r="Z949" i="8"/>
  <c r="Y949" i="8"/>
  <c r="X949" i="8"/>
  <c r="W949" i="8"/>
  <c r="V949" i="8"/>
  <c r="U949" i="8"/>
  <c r="T949" i="8"/>
  <c r="S949" i="8"/>
  <c r="R949" i="8"/>
  <c r="Q949" i="8"/>
  <c r="P949" i="8"/>
  <c r="O949" i="8"/>
  <c r="N949" i="8"/>
  <c r="M949" i="8"/>
  <c r="AB948" i="8"/>
  <c r="AA948" i="8"/>
  <c r="Z948" i="8"/>
  <c r="Y948" i="8"/>
  <c r="X948" i="8"/>
  <c r="W948" i="8"/>
  <c r="V948" i="8"/>
  <c r="U948" i="8"/>
  <c r="T948" i="8"/>
  <c r="S948" i="8"/>
  <c r="R948" i="8"/>
  <c r="Q948" i="8"/>
  <c r="P948" i="8"/>
  <c r="O948" i="8"/>
  <c r="N948" i="8"/>
  <c r="M948" i="8"/>
  <c r="AC948" i="8" s="1"/>
  <c r="AB947" i="8"/>
  <c r="AA947" i="8"/>
  <c r="Z947" i="8"/>
  <c r="Y947" i="8"/>
  <c r="X947" i="8"/>
  <c r="W947" i="8"/>
  <c r="V947" i="8"/>
  <c r="U947" i="8"/>
  <c r="T947" i="8"/>
  <c r="S947" i="8"/>
  <c r="R947" i="8"/>
  <c r="Q947" i="8"/>
  <c r="P947" i="8"/>
  <c r="O947" i="8"/>
  <c r="N947" i="8"/>
  <c r="M947" i="8"/>
  <c r="AC947" i="8" s="1"/>
  <c r="AB946" i="8"/>
  <c r="AA946" i="8"/>
  <c r="Z946" i="8"/>
  <c r="Y946" i="8"/>
  <c r="X946" i="8"/>
  <c r="W946" i="8"/>
  <c r="V946" i="8"/>
  <c r="U946" i="8"/>
  <c r="T946" i="8"/>
  <c r="S946" i="8"/>
  <c r="R946" i="8"/>
  <c r="Q946" i="8"/>
  <c r="P946" i="8"/>
  <c r="O946" i="8"/>
  <c r="N946" i="8"/>
  <c r="M946" i="8"/>
  <c r="AC946" i="8" s="1"/>
  <c r="AC945" i="8" s="1"/>
  <c r="AB945" i="8"/>
  <c r="AA945" i="8"/>
  <c r="Z945" i="8"/>
  <c r="Y945" i="8"/>
  <c r="X945" i="8"/>
  <c r="W945" i="8"/>
  <c r="V945" i="8"/>
  <c r="U945" i="8"/>
  <c r="T945" i="8"/>
  <c r="S945" i="8"/>
  <c r="R945" i="8"/>
  <c r="Q945" i="8"/>
  <c r="P945" i="8"/>
  <c r="O945" i="8"/>
  <c r="N945" i="8"/>
  <c r="M945" i="8"/>
  <c r="AB944" i="8"/>
  <c r="AA944" i="8"/>
  <c r="Z944" i="8"/>
  <c r="Y944" i="8"/>
  <c r="X944" i="8"/>
  <c r="W944" i="8"/>
  <c r="V944" i="8"/>
  <c r="U944" i="8"/>
  <c r="T944" i="8"/>
  <c r="S944" i="8"/>
  <c r="R944" i="8"/>
  <c r="Q944" i="8"/>
  <c r="P944" i="8"/>
  <c r="O944" i="8"/>
  <c r="N944" i="8"/>
  <c r="M944" i="8"/>
  <c r="AC944" i="8" s="1"/>
  <c r="AB943" i="8"/>
  <c r="AA943" i="8"/>
  <c r="Z943" i="8"/>
  <c r="Y943" i="8"/>
  <c r="X943" i="8"/>
  <c r="W943" i="8"/>
  <c r="V943" i="8"/>
  <c r="U943" i="8"/>
  <c r="T943" i="8"/>
  <c r="S943" i="8"/>
  <c r="R943" i="8"/>
  <c r="Q943" i="8"/>
  <c r="P943" i="8"/>
  <c r="O943" i="8"/>
  <c r="N943" i="8"/>
  <c r="M943" i="8"/>
  <c r="AC943" i="8" s="1"/>
  <c r="AC942" i="8" s="1"/>
  <c r="AB942" i="8"/>
  <c r="AA942" i="8"/>
  <c r="Z942" i="8"/>
  <c r="Y942" i="8"/>
  <c r="X942" i="8"/>
  <c r="W942" i="8"/>
  <c r="V942" i="8"/>
  <c r="U942" i="8"/>
  <c r="T942" i="8"/>
  <c r="S942" i="8"/>
  <c r="R942" i="8"/>
  <c r="Q942" i="8"/>
  <c r="P942" i="8"/>
  <c r="O942" i="8"/>
  <c r="N942" i="8"/>
  <c r="M942" i="8"/>
  <c r="AB940" i="8"/>
  <c r="AA940" i="8"/>
  <c r="Z940" i="8"/>
  <c r="Y940" i="8"/>
  <c r="X940" i="8"/>
  <c r="W940" i="8"/>
  <c r="V940" i="8"/>
  <c r="U940" i="8"/>
  <c r="T940" i="8"/>
  <c r="S940" i="8"/>
  <c r="R940" i="8"/>
  <c r="Q940" i="8"/>
  <c r="P940" i="8"/>
  <c r="O940" i="8"/>
  <c r="N940" i="8"/>
  <c r="M940" i="8"/>
  <c r="AC940" i="8" s="1"/>
  <c r="AB939" i="8"/>
  <c r="AA939" i="8"/>
  <c r="Z939" i="8"/>
  <c r="Y939" i="8"/>
  <c r="X939" i="8"/>
  <c r="W939" i="8"/>
  <c r="V939" i="8"/>
  <c r="U939" i="8"/>
  <c r="T939" i="8"/>
  <c r="S939" i="8"/>
  <c r="R939" i="8"/>
  <c r="Q939" i="8"/>
  <c r="P939" i="8"/>
  <c r="O939" i="8"/>
  <c r="N939" i="8"/>
  <c r="M939" i="8"/>
  <c r="AC939" i="8" s="1"/>
  <c r="AB938" i="8"/>
  <c r="AA938" i="8"/>
  <c r="Z938" i="8"/>
  <c r="Y938" i="8"/>
  <c r="X938" i="8"/>
  <c r="W938" i="8"/>
  <c r="V938" i="8"/>
  <c r="U938" i="8"/>
  <c r="T938" i="8"/>
  <c r="S938" i="8"/>
  <c r="R938" i="8"/>
  <c r="Q938" i="8"/>
  <c r="P938" i="8"/>
  <c r="O938" i="8"/>
  <c r="N938" i="8"/>
  <c r="M938" i="8"/>
  <c r="AC938" i="8" s="1"/>
  <c r="AC937" i="8" s="1"/>
  <c r="AB937" i="8"/>
  <c r="AA937" i="8"/>
  <c r="Z937" i="8"/>
  <c r="Y937" i="8"/>
  <c r="X937" i="8"/>
  <c r="W937" i="8"/>
  <c r="V937" i="8"/>
  <c r="U937" i="8"/>
  <c r="T937" i="8"/>
  <c r="S937" i="8"/>
  <c r="R937" i="8"/>
  <c r="Q937" i="8"/>
  <c r="P937" i="8"/>
  <c r="O937" i="8"/>
  <c r="N937" i="8"/>
  <c r="M937" i="8"/>
  <c r="AB936" i="8"/>
  <c r="AA936" i="8"/>
  <c r="Z936" i="8"/>
  <c r="Y936" i="8"/>
  <c r="X936" i="8"/>
  <c r="W936" i="8"/>
  <c r="V936" i="8"/>
  <c r="U936" i="8"/>
  <c r="T936" i="8"/>
  <c r="S936" i="8"/>
  <c r="R936" i="8"/>
  <c r="Q936" i="8"/>
  <c r="P936" i="8"/>
  <c r="O936" i="8"/>
  <c r="N936" i="8"/>
  <c r="M936" i="8"/>
  <c r="AC936" i="8" s="1"/>
  <c r="AB935" i="8"/>
  <c r="AA935" i="8"/>
  <c r="Z935" i="8"/>
  <c r="Y935" i="8"/>
  <c r="X935" i="8"/>
  <c r="W935" i="8"/>
  <c r="V935" i="8"/>
  <c r="U935" i="8"/>
  <c r="T935" i="8"/>
  <c r="S935" i="8"/>
  <c r="R935" i="8"/>
  <c r="Q935" i="8"/>
  <c r="P935" i="8"/>
  <c r="O935" i="8"/>
  <c r="N935" i="8"/>
  <c r="M935" i="8"/>
  <c r="AC935" i="8" s="1"/>
  <c r="AB934" i="8"/>
  <c r="AA934" i="8"/>
  <c r="Z934" i="8"/>
  <c r="Y934" i="8"/>
  <c r="X934" i="8"/>
  <c r="W934" i="8"/>
  <c r="V934" i="8"/>
  <c r="U934" i="8"/>
  <c r="T934" i="8"/>
  <c r="S934" i="8"/>
  <c r="R934" i="8"/>
  <c r="Q934" i="8"/>
  <c r="P934" i="8"/>
  <c r="O934" i="8"/>
  <c r="N934" i="8"/>
  <c r="M934" i="8"/>
  <c r="AC934" i="8" s="1"/>
  <c r="AC933" i="8" s="1"/>
  <c r="AB933" i="8"/>
  <c r="AA933" i="8"/>
  <c r="Z933" i="8"/>
  <c r="Y933" i="8"/>
  <c r="X933" i="8"/>
  <c r="W933" i="8"/>
  <c r="V933" i="8"/>
  <c r="U933" i="8"/>
  <c r="T933" i="8"/>
  <c r="S933" i="8"/>
  <c r="R933" i="8"/>
  <c r="Q933" i="8"/>
  <c r="P933" i="8"/>
  <c r="O933" i="8"/>
  <c r="N933" i="8"/>
  <c r="M933" i="8"/>
  <c r="AB932" i="8"/>
  <c r="AA932" i="8"/>
  <c r="Z932" i="8"/>
  <c r="Y932" i="8"/>
  <c r="X932" i="8"/>
  <c r="W932" i="8"/>
  <c r="V932" i="8"/>
  <c r="U932" i="8"/>
  <c r="T932" i="8"/>
  <c r="S932" i="8"/>
  <c r="R932" i="8"/>
  <c r="Q932" i="8"/>
  <c r="P932" i="8"/>
  <c r="O932" i="8"/>
  <c r="N932" i="8"/>
  <c r="M932" i="8"/>
  <c r="AC932" i="8" s="1"/>
  <c r="AB931" i="8"/>
  <c r="AA931" i="8"/>
  <c r="Z931" i="8"/>
  <c r="Y931" i="8"/>
  <c r="X931" i="8"/>
  <c r="W931" i="8"/>
  <c r="V931" i="8"/>
  <c r="U931" i="8"/>
  <c r="T931" i="8"/>
  <c r="S931" i="8"/>
  <c r="R931" i="8"/>
  <c r="Q931" i="8"/>
  <c r="P931" i="8"/>
  <c r="O931" i="8"/>
  <c r="N931" i="8"/>
  <c r="M931" i="8"/>
  <c r="AC931" i="8" s="1"/>
  <c r="AB930" i="8"/>
  <c r="AA930" i="8"/>
  <c r="Z930" i="8"/>
  <c r="Y930" i="8"/>
  <c r="X930" i="8"/>
  <c r="W930" i="8"/>
  <c r="V930" i="8"/>
  <c r="U930" i="8"/>
  <c r="T930" i="8"/>
  <c r="S930" i="8"/>
  <c r="R930" i="8"/>
  <c r="Q930" i="8"/>
  <c r="P930" i="8"/>
  <c r="O930" i="8"/>
  <c r="N930" i="8"/>
  <c r="M930" i="8"/>
  <c r="AC930" i="8" s="1"/>
  <c r="AC929" i="8" s="1"/>
  <c r="AB929" i="8"/>
  <c r="AA929" i="8"/>
  <c r="Z929" i="8"/>
  <c r="Y929" i="8"/>
  <c r="X929" i="8"/>
  <c r="W929" i="8"/>
  <c r="V929" i="8"/>
  <c r="U929" i="8"/>
  <c r="T929" i="8"/>
  <c r="S929" i="8"/>
  <c r="R929" i="8"/>
  <c r="Q929" i="8"/>
  <c r="P929" i="8"/>
  <c r="O929" i="8"/>
  <c r="N929" i="8"/>
  <c r="M929" i="8"/>
  <c r="AB927" i="8"/>
  <c r="AA927" i="8"/>
  <c r="Z927" i="8"/>
  <c r="Y927" i="8"/>
  <c r="X927" i="8"/>
  <c r="W927" i="8"/>
  <c r="V927" i="8"/>
  <c r="U927" i="8"/>
  <c r="T927" i="8"/>
  <c r="S927" i="8"/>
  <c r="R927" i="8"/>
  <c r="Q927" i="8"/>
  <c r="P927" i="8"/>
  <c r="O927" i="8"/>
  <c r="N927" i="8"/>
  <c r="M927" i="8"/>
  <c r="AC927" i="8" s="1"/>
  <c r="AB926" i="8"/>
  <c r="AA926" i="8"/>
  <c r="Z926" i="8"/>
  <c r="Y926" i="8"/>
  <c r="X926" i="8"/>
  <c r="W926" i="8"/>
  <c r="V926" i="8"/>
  <c r="U926" i="8"/>
  <c r="T926" i="8"/>
  <c r="S926" i="8"/>
  <c r="R926" i="8"/>
  <c r="Q926" i="8"/>
  <c r="P926" i="8"/>
  <c r="O926" i="8"/>
  <c r="N926" i="8"/>
  <c r="M926" i="8"/>
  <c r="AC926" i="8" s="1"/>
  <c r="AB925" i="8"/>
  <c r="AA925" i="8"/>
  <c r="Z925" i="8"/>
  <c r="Y925" i="8"/>
  <c r="X925" i="8"/>
  <c r="W925" i="8"/>
  <c r="V925" i="8"/>
  <c r="U925" i="8"/>
  <c r="T925" i="8"/>
  <c r="S925" i="8"/>
  <c r="R925" i="8"/>
  <c r="Q925" i="8"/>
  <c r="P925" i="8"/>
  <c r="O925" i="8"/>
  <c r="N925" i="8"/>
  <c r="M925" i="8"/>
  <c r="AC925" i="8" s="1"/>
  <c r="AB924" i="8"/>
  <c r="AA924" i="8"/>
  <c r="Z924" i="8"/>
  <c r="Y924" i="8"/>
  <c r="X924" i="8"/>
  <c r="W924" i="8"/>
  <c r="V924" i="8"/>
  <c r="U924" i="8"/>
  <c r="T924" i="8"/>
  <c r="S924" i="8"/>
  <c r="R924" i="8"/>
  <c r="Q924" i="8"/>
  <c r="P924" i="8"/>
  <c r="O924" i="8"/>
  <c r="N924" i="8"/>
  <c r="M924" i="8"/>
  <c r="AC924" i="8" s="1"/>
  <c r="AC923" i="8" s="1"/>
  <c r="AB923" i="8"/>
  <c r="AA923" i="8"/>
  <c r="Z923" i="8"/>
  <c r="Y923" i="8"/>
  <c r="X923" i="8"/>
  <c r="W923" i="8"/>
  <c r="V923" i="8"/>
  <c r="U923" i="8"/>
  <c r="T923" i="8"/>
  <c r="S923" i="8"/>
  <c r="R923" i="8"/>
  <c r="Q923" i="8"/>
  <c r="P923" i="8"/>
  <c r="O923" i="8"/>
  <c r="N923" i="8"/>
  <c r="M923" i="8"/>
  <c r="AB922" i="8"/>
  <c r="AA922" i="8"/>
  <c r="Z922" i="8"/>
  <c r="Y922" i="8"/>
  <c r="X922" i="8"/>
  <c r="W922" i="8"/>
  <c r="V922" i="8"/>
  <c r="U922" i="8"/>
  <c r="T922" i="8"/>
  <c r="S922" i="8"/>
  <c r="R922" i="8"/>
  <c r="Q922" i="8"/>
  <c r="P922" i="8"/>
  <c r="O922" i="8"/>
  <c r="N922" i="8"/>
  <c r="M922" i="8"/>
  <c r="AC922" i="8" s="1"/>
  <c r="AB921" i="8"/>
  <c r="AA921" i="8"/>
  <c r="Z921" i="8"/>
  <c r="Y921" i="8"/>
  <c r="X921" i="8"/>
  <c r="W921" i="8"/>
  <c r="V921" i="8"/>
  <c r="U921" i="8"/>
  <c r="T921" i="8"/>
  <c r="S921" i="8"/>
  <c r="R921" i="8"/>
  <c r="Q921" i="8"/>
  <c r="P921" i="8"/>
  <c r="O921" i="8"/>
  <c r="N921" i="8"/>
  <c r="M921" i="8"/>
  <c r="AC921" i="8" s="1"/>
  <c r="AB920" i="8"/>
  <c r="AA920" i="8"/>
  <c r="Z920" i="8"/>
  <c r="Y920" i="8"/>
  <c r="X920" i="8"/>
  <c r="W920" i="8"/>
  <c r="V920" i="8"/>
  <c r="U920" i="8"/>
  <c r="T920" i="8"/>
  <c r="S920" i="8"/>
  <c r="R920" i="8"/>
  <c r="Q920" i="8"/>
  <c r="P920" i="8"/>
  <c r="O920" i="8"/>
  <c r="N920" i="8"/>
  <c r="M920" i="8"/>
  <c r="AC920" i="8" s="1"/>
  <c r="AB919" i="8"/>
  <c r="AA919" i="8"/>
  <c r="Z919" i="8"/>
  <c r="Y919" i="8"/>
  <c r="X919" i="8"/>
  <c r="W919" i="8"/>
  <c r="V919" i="8"/>
  <c r="U919" i="8"/>
  <c r="T919" i="8"/>
  <c r="S919" i="8"/>
  <c r="R919" i="8"/>
  <c r="Q919" i="8"/>
  <c r="P919" i="8"/>
  <c r="O919" i="8"/>
  <c r="N919" i="8"/>
  <c r="M919" i="8"/>
  <c r="AC919" i="8" s="1"/>
  <c r="AC918" i="8" s="1"/>
  <c r="AB918" i="8"/>
  <c r="AA918" i="8"/>
  <c r="Z918" i="8"/>
  <c r="Y918" i="8"/>
  <c r="X918" i="8"/>
  <c r="W918" i="8"/>
  <c r="V918" i="8"/>
  <c r="U918" i="8"/>
  <c r="T918" i="8"/>
  <c r="S918" i="8"/>
  <c r="R918" i="8"/>
  <c r="Q918" i="8"/>
  <c r="P918" i="8"/>
  <c r="O918" i="8"/>
  <c r="N918" i="8"/>
  <c r="M918" i="8"/>
  <c r="AB917" i="8"/>
  <c r="AA917" i="8"/>
  <c r="Z917" i="8"/>
  <c r="Y917" i="8"/>
  <c r="X917" i="8"/>
  <c r="W917" i="8"/>
  <c r="V917" i="8"/>
  <c r="U917" i="8"/>
  <c r="T917" i="8"/>
  <c r="S917" i="8"/>
  <c r="R917" i="8"/>
  <c r="Q917" i="8"/>
  <c r="P917" i="8"/>
  <c r="O917" i="8"/>
  <c r="N917" i="8"/>
  <c r="M917" i="8"/>
  <c r="AC917" i="8" s="1"/>
  <c r="AB916" i="8"/>
  <c r="AA916" i="8"/>
  <c r="Z916" i="8"/>
  <c r="Y916" i="8"/>
  <c r="X916" i="8"/>
  <c r="W916" i="8"/>
  <c r="V916" i="8"/>
  <c r="U916" i="8"/>
  <c r="T916" i="8"/>
  <c r="S916" i="8"/>
  <c r="R916" i="8"/>
  <c r="Q916" i="8"/>
  <c r="P916" i="8"/>
  <c r="O916" i="8"/>
  <c r="N916" i="8"/>
  <c r="M916" i="8"/>
  <c r="AC916" i="8" s="1"/>
  <c r="AB915" i="8"/>
  <c r="AA915" i="8"/>
  <c r="Z915" i="8"/>
  <c r="Y915" i="8"/>
  <c r="X915" i="8"/>
  <c r="W915" i="8"/>
  <c r="V915" i="8"/>
  <c r="U915" i="8"/>
  <c r="T915" i="8"/>
  <c r="S915" i="8"/>
  <c r="R915" i="8"/>
  <c r="Q915" i="8"/>
  <c r="P915" i="8"/>
  <c r="O915" i="8"/>
  <c r="N915" i="8"/>
  <c r="M915" i="8"/>
  <c r="AC915" i="8" s="1"/>
  <c r="AB914" i="8"/>
  <c r="AA914" i="8"/>
  <c r="Z914" i="8"/>
  <c r="Y914" i="8"/>
  <c r="X914" i="8"/>
  <c r="W914" i="8"/>
  <c r="V914" i="8"/>
  <c r="U914" i="8"/>
  <c r="T914" i="8"/>
  <c r="S914" i="8"/>
  <c r="R914" i="8"/>
  <c r="Q914" i="8"/>
  <c r="P914" i="8"/>
  <c r="O914" i="8"/>
  <c r="N914" i="8"/>
  <c r="M914" i="8"/>
  <c r="AC914" i="8" s="1"/>
  <c r="AC913" i="8" s="1"/>
  <c r="AB913" i="8"/>
  <c r="AA913" i="8"/>
  <c r="Z913" i="8"/>
  <c r="Y913" i="8"/>
  <c r="X913" i="8"/>
  <c r="W913" i="8"/>
  <c r="V913" i="8"/>
  <c r="U913" i="8"/>
  <c r="T913" i="8"/>
  <c r="S913" i="8"/>
  <c r="R913" i="8"/>
  <c r="Q913" i="8"/>
  <c r="P913" i="8"/>
  <c r="O913" i="8"/>
  <c r="N913" i="8"/>
  <c r="M913" i="8"/>
  <c r="AB910" i="8"/>
  <c r="AA910" i="8"/>
  <c r="Z910" i="8"/>
  <c r="Y910" i="8"/>
  <c r="X910" i="8"/>
  <c r="W910" i="8"/>
  <c r="V910" i="8"/>
  <c r="U910" i="8"/>
  <c r="T910" i="8"/>
  <c r="S910" i="8"/>
  <c r="R910" i="8"/>
  <c r="Q910" i="8"/>
  <c r="P910" i="8"/>
  <c r="O910" i="8"/>
  <c r="N910" i="8"/>
  <c r="M910" i="8"/>
  <c r="AC910" i="8" s="1"/>
  <c r="AB909" i="8"/>
  <c r="AA909" i="8"/>
  <c r="Z909" i="8"/>
  <c r="Y909" i="8"/>
  <c r="X909" i="8"/>
  <c r="W909" i="8"/>
  <c r="V909" i="8"/>
  <c r="U909" i="8"/>
  <c r="T909" i="8"/>
  <c r="S909" i="8"/>
  <c r="R909" i="8"/>
  <c r="Q909" i="8"/>
  <c r="P909" i="8"/>
  <c r="O909" i="8"/>
  <c r="N909" i="8"/>
  <c r="M909" i="8"/>
  <c r="AC909" i="8" s="1"/>
  <c r="AB908" i="8"/>
  <c r="AA908" i="8"/>
  <c r="Z908" i="8"/>
  <c r="Y908" i="8"/>
  <c r="X908" i="8"/>
  <c r="W908" i="8"/>
  <c r="V908" i="8"/>
  <c r="U908" i="8"/>
  <c r="T908" i="8"/>
  <c r="S908" i="8"/>
  <c r="R908" i="8"/>
  <c r="Q908" i="8"/>
  <c r="P908" i="8"/>
  <c r="O908" i="8"/>
  <c r="N908" i="8"/>
  <c r="M908" i="8"/>
  <c r="AC908" i="8" s="1"/>
  <c r="AB907" i="8"/>
  <c r="AA907" i="8"/>
  <c r="Z907" i="8"/>
  <c r="Y907" i="8"/>
  <c r="X907" i="8"/>
  <c r="W907" i="8"/>
  <c r="V907" i="8"/>
  <c r="U907" i="8"/>
  <c r="T907" i="8"/>
  <c r="S907" i="8"/>
  <c r="R907" i="8"/>
  <c r="Q907" i="8"/>
  <c r="P907" i="8"/>
  <c r="O907" i="8"/>
  <c r="N907" i="8"/>
  <c r="M907" i="8"/>
  <c r="AC907" i="8" s="1"/>
  <c r="AC906" i="8" s="1"/>
  <c r="AB906" i="8"/>
  <c r="AA906" i="8"/>
  <c r="Z906" i="8"/>
  <c r="Y906" i="8"/>
  <c r="X906" i="8"/>
  <c r="W906" i="8"/>
  <c r="V906" i="8"/>
  <c r="U906" i="8"/>
  <c r="T906" i="8"/>
  <c r="S906" i="8"/>
  <c r="R906" i="8"/>
  <c r="Q906" i="8"/>
  <c r="P906" i="8"/>
  <c r="O906" i="8"/>
  <c r="N906" i="8"/>
  <c r="M906" i="8"/>
  <c r="M905" i="8"/>
  <c r="AC905" i="8" s="1"/>
  <c r="AB904" i="8"/>
  <c r="AA904" i="8"/>
  <c r="Z904" i="8"/>
  <c r="Y904" i="8"/>
  <c r="X904" i="8"/>
  <c r="W904" i="8"/>
  <c r="V904" i="8"/>
  <c r="U904" i="8"/>
  <c r="T904" i="8"/>
  <c r="S904" i="8"/>
  <c r="R904" i="8"/>
  <c r="Q904" i="8"/>
  <c r="P904" i="8"/>
  <c r="O904" i="8"/>
  <c r="N904" i="8"/>
  <c r="M904" i="8"/>
  <c r="AC904" i="8" s="1"/>
  <c r="AC903" i="8" s="1"/>
  <c r="AB903" i="8"/>
  <c r="AA903" i="8"/>
  <c r="Z903" i="8"/>
  <c r="Y903" i="8"/>
  <c r="X903" i="8"/>
  <c r="W903" i="8"/>
  <c r="V903" i="8"/>
  <c r="U903" i="8"/>
  <c r="T903" i="8"/>
  <c r="S903" i="8"/>
  <c r="R903" i="8"/>
  <c r="Q903" i="8"/>
  <c r="P903" i="8"/>
  <c r="O903" i="8"/>
  <c r="N903" i="8"/>
  <c r="M903" i="8"/>
  <c r="M902" i="8"/>
  <c r="AC902" i="8" s="1"/>
  <c r="AB901" i="8"/>
  <c r="AA901" i="8"/>
  <c r="Z901" i="8"/>
  <c r="Y901" i="8"/>
  <c r="X901" i="8"/>
  <c r="W901" i="8"/>
  <c r="V901" i="8"/>
  <c r="U901" i="8"/>
  <c r="T901" i="8"/>
  <c r="S901" i="8"/>
  <c r="R901" i="8"/>
  <c r="Q901" i="8"/>
  <c r="P901" i="8"/>
  <c r="O901" i="8"/>
  <c r="N901" i="8"/>
  <c r="M901" i="8"/>
  <c r="AC901" i="8" s="1"/>
  <c r="AB900" i="8"/>
  <c r="AA900" i="8"/>
  <c r="Z900" i="8"/>
  <c r="Y900" i="8"/>
  <c r="X900" i="8"/>
  <c r="W900" i="8"/>
  <c r="V900" i="8"/>
  <c r="U900" i="8"/>
  <c r="T900" i="8"/>
  <c r="S900" i="8"/>
  <c r="R900" i="8"/>
  <c r="Q900" i="8"/>
  <c r="P900" i="8"/>
  <c r="O900" i="8"/>
  <c r="N900" i="8"/>
  <c r="M900" i="8"/>
  <c r="AC900" i="8" s="1"/>
  <c r="AC899" i="8" s="1"/>
  <c r="AB899" i="8"/>
  <c r="AA899" i="8"/>
  <c r="Z899" i="8"/>
  <c r="Y899" i="8"/>
  <c r="X899" i="8"/>
  <c r="W899" i="8"/>
  <c r="V899" i="8"/>
  <c r="U899" i="8"/>
  <c r="T899" i="8"/>
  <c r="S899" i="8"/>
  <c r="R899" i="8"/>
  <c r="Q899" i="8"/>
  <c r="P899" i="8"/>
  <c r="O899" i="8"/>
  <c r="N899" i="8"/>
  <c r="M899" i="8"/>
  <c r="M898" i="8"/>
  <c r="AC898" i="8" s="1"/>
  <c r="AB897" i="8"/>
  <c r="AA897" i="8"/>
  <c r="Z897" i="8"/>
  <c r="Y897" i="8"/>
  <c r="X897" i="8"/>
  <c r="W897" i="8"/>
  <c r="V897" i="8"/>
  <c r="U897" i="8"/>
  <c r="T897" i="8"/>
  <c r="S897" i="8"/>
  <c r="R897" i="8"/>
  <c r="Q897" i="8"/>
  <c r="P897" i="8"/>
  <c r="O897" i="8"/>
  <c r="N897" i="8"/>
  <c r="M897" i="8"/>
  <c r="AC897" i="8" s="1"/>
  <c r="AB896" i="8"/>
  <c r="AA896" i="8"/>
  <c r="Z896" i="8"/>
  <c r="Y896" i="8"/>
  <c r="X896" i="8"/>
  <c r="W896" i="8"/>
  <c r="V896" i="8"/>
  <c r="U896" i="8"/>
  <c r="T896" i="8"/>
  <c r="S896" i="8"/>
  <c r="R896" i="8"/>
  <c r="Q896" i="8"/>
  <c r="P896" i="8"/>
  <c r="O896" i="8"/>
  <c r="N896" i="8"/>
  <c r="M896" i="8"/>
  <c r="AC896" i="8" s="1"/>
  <c r="AC895" i="8" s="1"/>
  <c r="AB895" i="8"/>
  <c r="AA895" i="8"/>
  <c r="Z895" i="8"/>
  <c r="Y895" i="8"/>
  <c r="X895" i="8"/>
  <c r="W895" i="8"/>
  <c r="V895" i="8"/>
  <c r="U895" i="8"/>
  <c r="T895" i="8"/>
  <c r="S895" i="8"/>
  <c r="R895" i="8"/>
  <c r="Q895" i="8"/>
  <c r="P895" i="8"/>
  <c r="O895" i="8"/>
  <c r="N895" i="8"/>
  <c r="M895" i="8"/>
  <c r="Q894" i="8"/>
  <c r="P894" i="8"/>
  <c r="O894" i="8"/>
  <c r="N894" i="8"/>
  <c r="AB894" i="8" s="1"/>
  <c r="AB892" i="8" s="1"/>
  <c r="M894" i="8"/>
  <c r="M893" i="8"/>
  <c r="AC893" i="8" s="1"/>
  <c r="Q892" i="8"/>
  <c r="P892" i="8"/>
  <c r="O892" i="8"/>
  <c r="N892" i="8"/>
  <c r="M892" i="8"/>
  <c r="Q891" i="8"/>
  <c r="P891" i="8"/>
  <c r="O891" i="8"/>
  <c r="N891" i="8"/>
  <c r="AB891" i="8" s="1"/>
  <c r="AB889" i="8" s="1"/>
  <c r="M891" i="8"/>
  <c r="M890" i="8"/>
  <c r="AC890" i="8" s="1"/>
  <c r="Q889" i="8"/>
  <c r="P889" i="8"/>
  <c r="O889" i="8"/>
  <c r="N889" i="8"/>
  <c r="M889" i="8"/>
  <c r="AB888" i="8"/>
  <c r="AA888" i="8"/>
  <c r="Z888" i="8"/>
  <c r="Y888" i="8"/>
  <c r="X888" i="8"/>
  <c r="W888" i="8"/>
  <c r="V888" i="8"/>
  <c r="U888" i="8"/>
  <c r="T888" i="8"/>
  <c r="S888" i="8"/>
  <c r="R888" i="8"/>
  <c r="Q888" i="8"/>
  <c r="P888" i="8"/>
  <c r="O888" i="8"/>
  <c r="N888" i="8"/>
  <c r="M888" i="8"/>
  <c r="AC888" i="8" s="1"/>
  <c r="AB887" i="8"/>
  <c r="AA887" i="8"/>
  <c r="Z887" i="8"/>
  <c r="Y887" i="8"/>
  <c r="X887" i="8"/>
  <c r="W887" i="8"/>
  <c r="V887" i="8"/>
  <c r="U887" i="8"/>
  <c r="T887" i="8"/>
  <c r="S887" i="8"/>
  <c r="R887" i="8"/>
  <c r="Q887" i="8"/>
  <c r="P887" i="8"/>
  <c r="O887" i="8"/>
  <c r="N887" i="8"/>
  <c r="M887" i="8"/>
  <c r="AC887" i="8" s="1"/>
  <c r="N886" i="8"/>
  <c r="M886" i="8"/>
  <c r="M885" i="8"/>
  <c r="AB884" i="8"/>
  <c r="AA884" i="8"/>
  <c r="Z884" i="8"/>
  <c r="Y884" i="8"/>
  <c r="X884" i="8"/>
  <c r="W884" i="8"/>
  <c r="V884" i="8"/>
  <c r="U884" i="8"/>
  <c r="T884" i="8"/>
  <c r="S884" i="8"/>
  <c r="R884" i="8"/>
  <c r="Q884" i="8"/>
  <c r="P884" i="8"/>
  <c r="O884" i="8"/>
  <c r="M884" i="8"/>
  <c r="Q882" i="8"/>
  <c r="P882" i="8"/>
  <c r="O882" i="8"/>
  <c r="N882" i="8"/>
  <c r="AA882" i="8" s="1"/>
  <c r="AA880" i="8" s="1"/>
  <c r="M882" i="8"/>
  <c r="M881" i="8"/>
  <c r="AC881" i="8" s="1"/>
  <c r="Q880" i="8"/>
  <c r="P880" i="8"/>
  <c r="O880" i="8"/>
  <c r="N880" i="8"/>
  <c r="M880" i="8"/>
  <c r="Q879" i="8"/>
  <c r="P879" i="8"/>
  <c r="O879" i="8"/>
  <c r="N879" i="8"/>
  <c r="AA879" i="8" s="1"/>
  <c r="AA877" i="8" s="1"/>
  <c r="M879" i="8"/>
  <c r="M878" i="8"/>
  <c r="AC878" i="8" s="1"/>
  <c r="Q877" i="8"/>
  <c r="P877" i="8"/>
  <c r="O877" i="8"/>
  <c r="N877" i="8"/>
  <c r="M877" i="8"/>
  <c r="AB876" i="8"/>
  <c r="AA876" i="8"/>
  <c r="Z876" i="8"/>
  <c r="Y876" i="8"/>
  <c r="X876" i="8"/>
  <c r="W876" i="8"/>
  <c r="V876" i="8"/>
  <c r="U876" i="8"/>
  <c r="T876" i="8"/>
  <c r="S876" i="8"/>
  <c r="R876" i="8"/>
  <c r="Q876" i="8"/>
  <c r="P876" i="8"/>
  <c r="O876" i="8"/>
  <c r="N876" i="8"/>
  <c r="M876" i="8"/>
  <c r="AC876" i="8" s="1"/>
  <c r="AB875" i="8"/>
  <c r="AA875" i="8"/>
  <c r="Z875" i="8"/>
  <c r="Y875" i="8"/>
  <c r="X875" i="8"/>
  <c r="W875" i="8"/>
  <c r="V875" i="8"/>
  <c r="U875" i="8"/>
  <c r="T875" i="8"/>
  <c r="S875" i="8"/>
  <c r="R875" i="8"/>
  <c r="Q875" i="8"/>
  <c r="P875" i="8"/>
  <c r="O875" i="8"/>
  <c r="N875" i="8"/>
  <c r="M875" i="8"/>
  <c r="AC875" i="8" s="1"/>
  <c r="N874" i="8"/>
  <c r="M874" i="8"/>
  <c r="M873" i="8"/>
  <c r="N873" i="8" s="1"/>
  <c r="N872" i="8" s="1"/>
  <c r="AB872" i="8"/>
  <c r="AA872" i="8"/>
  <c r="Z872" i="8"/>
  <c r="Y872" i="8"/>
  <c r="X872" i="8"/>
  <c r="W872" i="8"/>
  <c r="V872" i="8"/>
  <c r="U872" i="8"/>
  <c r="T872" i="8"/>
  <c r="S872" i="8"/>
  <c r="R872" i="8"/>
  <c r="Q872" i="8"/>
  <c r="P872" i="8"/>
  <c r="O872" i="8"/>
  <c r="M872" i="8"/>
  <c r="AB862" i="8"/>
  <c r="AA862" i="8"/>
  <c r="Z862" i="8"/>
  <c r="Y862" i="8"/>
  <c r="X862" i="8"/>
  <c r="W862" i="8"/>
  <c r="V862" i="8"/>
  <c r="U862" i="8"/>
  <c r="T862" i="8"/>
  <c r="S862" i="8"/>
  <c r="R862" i="8"/>
  <c r="Q862" i="8"/>
  <c r="P862" i="8"/>
  <c r="O862" i="8"/>
  <c r="M862" i="8"/>
  <c r="AB861" i="8"/>
  <c r="AA861" i="8"/>
  <c r="Z861" i="8"/>
  <c r="Y861" i="8"/>
  <c r="X861" i="8"/>
  <c r="W861" i="8"/>
  <c r="V861" i="8"/>
  <c r="U861" i="8"/>
  <c r="T861" i="8"/>
  <c r="S861" i="8"/>
  <c r="R861" i="8"/>
  <c r="Q861" i="8"/>
  <c r="P861" i="8"/>
  <c r="O861" i="8"/>
  <c r="M861" i="8"/>
  <c r="N861" i="8" s="1"/>
  <c r="AB860" i="8"/>
  <c r="AA860" i="8"/>
  <c r="Z860" i="8"/>
  <c r="Y860" i="8"/>
  <c r="X860" i="8"/>
  <c r="W860" i="8"/>
  <c r="V860" i="8"/>
  <c r="U860" i="8"/>
  <c r="T860" i="8"/>
  <c r="S860" i="8"/>
  <c r="R860" i="8"/>
  <c r="Q860" i="8"/>
  <c r="P860" i="8"/>
  <c r="O860" i="8"/>
  <c r="M860" i="8"/>
  <c r="AB859" i="8"/>
  <c r="AA859" i="8"/>
  <c r="Z859" i="8"/>
  <c r="Y859" i="8"/>
  <c r="X859" i="8"/>
  <c r="W859" i="8"/>
  <c r="V859" i="8"/>
  <c r="U859" i="8"/>
  <c r="T859" i="8"/>
  <c r="S859" i="8"/>
  <c r="R859" i="8"/>
  <c r="Q859" i="8"/>
  <c r="P859" i="8"/>
  <c r="O859" i="8"/>
  <c r="M859" i="8"/>
  <c r="N859" i="8" s="1"/>
  <c r="AB858" i="8"/>
  <c r="AA858" i="8"/>
  <c r="Z858" i="8"/>
  <c r="Y858" i="8"/>
  <c r="X858" i="8"/>
  <c r="W858" i="8"/>
  <c r="V858" i="8"/>
  <c r="U858" i="8"/>
  <c r="T858" i="8"/>
  <c r="S858" i="8"/>
  <c r="R858" i="8"/>
  <c r="Q858" i="8"/>
  <c r="P858" i="8"/>
  <c r="O858" i="8"/>
  <c r="M858" i="8"/>
  <c r="AB857" i="8"/>
  <c r="AA857" i="8"/>
  <c r="Z857" i="8"/>
  <c r="Y857" i="8"/>
  <c r="X857" i="8"/>
  <c r="W857" i="8"/>
  <c r="V857" i="8"/>
  <c r="U857" i="8"/>
  <c r="T857" i="8"/>
  <c r="S857" i="8"/>
  <c r="R857" i="8"/>
  <c r="Q857" i="8"/>
  <c r="P857" i="8"/>
  <c r="O857" i="8"/>
  <c r="M857" i="8"/>
  <c r="AB856" i="8"/>
  <c r="AA856" i="8"/>
  <c r="Z856" i="8"/>
  <c r="Y856" i="8"/>
  <c r="X856" i="8"/>
  <c r="W856" i="8"/>
  <c r="V856" i="8"/>
  <c r="U856" i="8"/>
  <c r="T856" i="8"/>
  <c r="S856" i="8"/>
  <c r="R856" i="8"/>
  <c r="Q856" i="8"/>
  <c r="P856" i="8"/>
  <c r="O856" i="8"/>
  <c r="N856" i="8"/>
  <c r="M856" i="8"/>
  <c r="AB855" i="8"/>
  <c r="AA855" i="8"/>
  <c r="Z855" i="8"/>
  <c r="Y855" i="8"/>
  <c r="X855" i="8"/>
  <c r="W855" i="8"/>
  <c r="V855" i="8"/>
  <c r="U855" i="8"/>
  <c r="T855" i="8"/>
  <c r="S855" i="8"/>
  <c r="R855" i="8"/>
  <c r="Q855" i="8"/>
  <c r="P855" i="8"/>
  <c r="O855" i="8"/>
  <c r="M855" i="8"/>
  <c r="N855" i="8" s="1"/>
  <c r="N854" i="8" s="1"/>
  <c r="AB854" i="8"/>
  <c r="AA854" i="8"/>
  <c r="Z854" i="8"/>
  <c r="Y854" i="8"/>
  <c r="X854" i="8"/>
  <c r="W854" i="8"/>
  <c r="V854" i="8"/>
  <c r="U854" i="8"/>
  <c r="T854" i="8"/>
  <c r="S854" i="8"/>
  <c r="R854" i="8"/>
  <c r="Q854" i="8"/>
  <c r="P854" i="8"/>
  <c r="O854" i="8"/>
  <c r="M854" i="8"/>
  <c r="AB853" i="8"/>
  <c r="AA853" i="8"/>
  <c r="Z853" i="8"/>
  <c r="Y853" i="8"/>
  <c r="X853" i="8"/>
  <c r="W853" i="8"/>
  <c r="V853" i="8"/>
  <c r="U853" i="8"/>
  <c r="T853" i="8"/>
  <c r="S853" i="8"/>
  <c r="R853" i="8"/>
  <c r="Q853" i="8"/>
  <c r="P853" i="8"/>
  <c r="O853" i="8"/>
  <c r="M853" i="8"/>
  <c r="N853" i="8" s="1"/>
  <c r="AB852" i="8"/>
  <c r="AA852" i="8"/>
  <c r="Z852" i="8"/>
  <c r="Y852" i="8"/>
  <c r="X852" i="8"/>
  <c r="W852" i="8"/>
  <c r="V852" i="8"/>
  <c r="U852" i="8"/>
  <c r="T852" i="8"/>
  <c r="S852" i="8"/>
  <c r="R852" i="8"/>
  <c r="Q852" i="8"/>
  <c r="P852" i="8"/>
  <c r="O852" i="8"/>
  <c r="M852" i="8"/>
  <c r="AB851" i="8"/>
  <c r="AA851" i="8"/>
  <c r="Z851" i="8"/>
  <c r="Y851" i="8"/>
  <c r="X851" i="8"/>
  <c r="W851" i="8"/>
  <c r="V851" i="8"/>
  <c r="U851" i="8"/>
  <c r="T851" i="8"/>
  <c r="S851" i="8"/>
  <c r="R851" i="8"/>
  <c r="Q851" i="8"/>
  <c r="P851" i="8"/>
  <c r="O851" i="8"/>
  <c r="M851" i="8"/>
  <c r="AB850" i="8"/>
  <c r="AA850" i="8"/>
  <c r="Z850" i="8"/>
  <c r="Y850" i="8"/>
  <c r="X850" i="8"/>
  <c r="W850" i="8"/>
  <c r="V850" i="8"/>
  <c r="U850" i="8"/>
  <c r="T850" i="8"/>
  <c r="S850" i="8"/>
  <c r="R850" i="8"/>
  <c r="Q850" i="8"/>
  <c r="P850" i="8"/>
  <c r="O850" i="8"/>
  <c r="N850" i="8"/>
  <c r="M850" i="8"/>
  <c r="AB849" i="8"/>
  <c r="AA849" i="8"/>
  <c r="Z849" i="8"/>
  <c r="Y849" i="8"/>
  <c r="X849" i="8"/>
  <c r="W849" i="8"/>
  <c r="V849" i="8"/>
  <c r="U849" i="8"/>
  <c r="T849" i="8"/>
  <c r="S849" i="8"/>
  <c r="R849" i="8"/>
  <c r="Q849" i="8"/>
  <c r="P849" i="8"/>
  <c r="O849" i="8"/>
  <c r="M849" i="8"/>
  <c r="N849" i="8" s="1"/>
  <c r="N848" i="8" s="1"/>
  <c r="AB848" i="8"/>
  <c r="AA848" i="8"/>
  <c r="Z848" i="8"/>
  <c r="Y848" i="8"/>
  <c r="X848" i="8"/>
  <c r="W848" i="8"/>
  <c r="V848" i="8"/>
  <c r="U848" i="8"/>
  <c r="T848" i="8"/>
  <c r="S848" i="8"/>
  <c r="R848" i="8"/>
  <c r="Q848" i="8"/>
  <c r="P848" i="8"/>
  <c r="O848" i="8"/>
  <c r="M848" i="8"/>
  <c r="AB847" i="8"/>
  <c r="AA847" i="8"/>
  <c r="Z847" i="8"/>
  <c r="Y847" i="8"/>
  <c r="X847" i="8"/>
  <c r="W847" i="8"/>
  <c r="V847" i="8"/>
  <c r="U847" i="8"/>
  <c r="T847" i="8"/>
  <c r="S847" i="8"/>
  <c r="R847" i="8"/>
  <c r="Q847" i="8"/>
  <c r="P847" i="8"/>
  <c r="O847" i="8"/>
  <c r="M847" i="8"/>
  <c r="N847" i="8" s="1"/>
  <c r="AB846" i="8"/>
  <c r="AA846" i="8"/>
  <c r="Z846" i="8"/>
  <c r="Y846" i="8"/>
  <c r="X846" i="8"/>
  <c r="W846" i="8"/>
  <c r="V846" i="8"/>
  <c r="U846" i="8"/>
  <c r="T846" i="8"/>
  <c r="S846" i="8"/>
  <c r="R846" i="8"/>
  <c r="Q846" i="8"/>
  <c r="P846" i="8"/>
  <c r="O846" i="8"/>
  <c r="N846" i="8"/>
  <c r="M846" i="8"/>
  <c r="AC846" i="8" s="1"/>
  <c r="AB845" i="8"/>
  <c r="AA845" i="8"/>
  <c r="Z845" i="8"/>
  <c r="Y845" i="8"/>
  <c r="X845" i="8"/>
  <c r="W845" i="8"/>
  <c r="V845" i="8"/>
  <c r="U845" i="8"/>
  <c r="T845" i="8"/>
  <c r="S845" i="8"/>
  <c r="R845" i="8"/>
  <c r="Q845" i="8"/>
  <c r="P845" i="8"/>
  <c r="O845" i="8"/>
  <c r="M845" i="8"/>
  <c r="AB843" i="8"/>
  <c r="AA843" i="8"/>
  <c r="Z843" i="8"/>
  <c r="Y843" i="8"/>
  <c r="X843" i="8"/>
  <c r="W843" i="8"/>
  <c r="V843" i="8"/>
  <c r="U843" i="8"/>
  <c r="T843" i="8"/>
  <c r="S843" i="8"/>
  <c r="R843" i="8"/>
  <c r="Q843" i="8"/>
  <c r="P843" i="8"/>
  <c r="O843" i="8"/>
  <c r="M843" i="8"/>
  <c r="AB842" i="8"/>
  <c r="AA842" i="8"/>
  <c r="Z842" i="8"/>
  <c r="Y842" i="8"/>
  <c r="X842" i="8"/>
  <c r="W842" i="8"/>
  <c r="V842" i="8"/>
  <c r="U842" i="8"/>
  <c r="T842" i="8"/>
  <c r="S842" i="8"/>
  <c r="R842" i="8"/>
  <c r="Q842" i="8"/>
  <c r="P842" i="8"/>
  <c r="O842" i="8"/>
  <c r="M842" i="8"/>
  <c r="N842" i="8" s="1"/>
  <c r="AB841" i="8"/>
  <c r="AA841" i="8"/>
  <c r="Z841" i="8"/>
  <c r="Y841" i="8"/>
  <c r="X841" i="8"/>
  <c r="W841" i="8"/>
  <c r="V841" i="8"/>
  <c r="U841" i="8"/>
  <c r="T841" i="8"/>
  <c r="S841" i="8"/>
  <c r="R841" i="8"/>
  <c r="Q841" i="8"/>
  <c r="P841" i="8"/>
  <c r="O841" i="8"/>
  <c r="M841" i="8"/>
  <c r="N841" i="8" s="1"/>
  <c r="AB840" i="8"/>
  <c r="AA840" i="8"/>
  <c r="Z840" i="8"/>
  <c r="Y840" i="8"/>
  <c r="X840" i="8"/>
  <c r="W840" i="8"/>
  <c r="V840" i="8"/>
  <c r="U840" i="8"/>
  <c r="T840" i="8"/>
  <c r="S840" i="8"/>
  <c r="R840" i="8"/>
  <c r="Q840" i="8"/>
  <c r="P840" i="8"/>
  <c r="O840" i="8"/>
  <c r="M840" i="8"/>
  <c r="AB839" i="8"/>
  <c r="AA839" i="8"/>
  <c r="Z839" i="8"/>
  <c r="Y839" i="8"/>
  <c r="X839" i="8"/>
  <c r="W839" i="8"/>
  <c r="V839" i="8"/>
  <c r="U839" i="8"/>
  <c r="T839" i="8"/>
  <c r="S839" i="8"/>
  <c r="R839" i="8"/>
  <c r="Q839" i="8"/>
  <c r="P839" i="8"/>
  <c r="O839" i="8"/>
  <c r="N839" i="8"/>
  <c r="M839" i="8"/>
  <c r="AB838" i="8"/>
  <c r="AB837" i="8" s="1"/>
  <c r="AA838" i="8"/>
  <c r="Z838" i="8"/>
  <c r="Z837" i="8" s="1"/>
  <c r="Y838" i="8"/>
  <c r="X838" i="8"/>
  <c r="W838" i="8"/>
  <c r="V838" i="8"/>
  <c r="U838" i="8"/>
  <c r="T838" i="8"/>
  <c r="S838" i="8"/>
  <c r="R838" i="8"/>
  <c r="Q838" i="8"/>
  <c r="P838" i="8"/>
  <c r="O838" i="8"/>
  <c r="M838" i="8"/>
  <c r="N838" i="8" s="1"/>
  <c r="N837" i="8" s="1"/>
  <c r="AA837" i="8"/>
  <c r="Y837" i="8"/>
  <c r="X837" i="8"/>
  <c r="W837" i="8"/>
  <c r="V837" i="8"/>
  <c r="U837" i="8"/>
  <c r="T837" i="8"/>
  <c r="S837" i="8"/>
  <c r="R837" i="8"/>
  <c r="Q837" i="8"/>
  <c r="P837" i="8"/>
  <c r="O837" i="8"/>
  <c r="M837" i="8"/>
  <c r="AB836" i="8"/>
  <c r="AA836" i="8"/>
  <c r="Z836" i="8"/>
  <c r="Y836" i="8"/>
  <c r="X836" i="8"/>
  <c r="W836" i="8"/>
  <c r="V836" i="8"/>
  <c r="U836" i="8"/>
  <c r="T836" i="8"/>
  <c r="S836" i="8"/>
  <c r="R836" i="8"/>
  <c r="Q836" i="8"/>
  <c r="P836" i="8"/>
  <c r="O836" i="8"/>
  <c r="M836" i="8"/>
  <c r="N836" i="8" s="1"/>
  <c r="AB835" i="8"/>
  <c r="AA835" i="8"/>
  <c r="Z835" i="8"/>
  <c r="Y835" i="8"/>
  <c r="X835" i="8"/>
  <c r="W835" i="8"/>
  <c r="V835" i="8"/>
  <c r="U835" i="8"/>
  <c r="T835" i="8"/>
  <c r="S835" i="8"/>
  <c r="R835" i="8"/>
  <c r="Q835" i="8"/>
  <c r="P835" i="8"/>
  <c r="O835" i="8"/>
  <c r="M835" i="8"/>
  <c r="N835" i="8" s="1"/>
  <c r="AB834" i="8"/>
  <c r="AB833" i="8" s="1"/>
  <c r="AA834" i="8"/>
  <c r="Z834" i="8"/>
  <c r="Z833" i="8" s="1"/>
  <c r="Y834" i="8"/>
  <c r="X834" i="8"/>
  <c r="X833" i="8" s="1"/>
  <c r="W834" i="8"/>
  <c r="V834" i="8"/>
  <c r="U834" i="8"/>
  <c r="T834" i="8"/>
  <c r="T833" i="8" s="1"/>
  <c r="S834" i="8"/>
  <c r="R834" i="8"/>
  <c r="Q834" i="8"/>
  <c r="P834" i="8"/>
  <c r="O834" i="8"/>
  <c r="M834" i="8"/>
  <c r="N834" i="8" s="1"/>
  <c r="AA833" i="8"/>
  <c r="Y833" i="8"/>
  <c r="W833" i="8"/>
  <c r="V833" i="8"/>
  <c r="U833" i="8"/>
  <c r="S833" i="8"/>
  <c r="R833" i="8"/>
  <c r="Q833" i="8"/>
  <c r="P833" i="8"/>
  <c r="O833" i="8"/>
  <c r="M833" i="8"/>
  <c r="AB832" i="8"/>
  <c r="AA832" i="8"/>
  <c r="Z832" i="8"/>
  <c r="Y832" i="8"/>
  <c r="X832" i="8"/>
  <c r="W832" i="8"/>
  <c r="V832" i="8"/>
  <c r="U832" i="8"/>
  <c r="T832" i="8"/>
  <c r="S832" i="8"/>
  <c r="R832" i="8"/>
  <c r="Q832" i="8"/>
  <c r="P832" i="8"/>
  <c r="O832" i="8"/>
  <c r="M832" i="8"/>
  <c r="N832" i="8" s="1"/>
  <c r="AB831" i="8"/>
  <c r="AB830" i="8" s="1"/>
  <c r="AA831" i="8"/>
  <c r="Z831" i="8"/>
  <c r="Z830" i="8" s="1"/>
  <c r="Y831" i="8"/>
  <c r="X831" i="8"/>
  <c r="W831" i="8"/>
  <c r="V831" i="8"/>
  <c r="U831" i="8"/>
  <c r="T831" i="8"/>
  <c r="S831" i="8"/>
  <c r="R831" i="8"/>
  <c r="Q831" i="8"/>
  <c r="P831" i="8"/>
  <c r="O831" i="8"/>
  <c r="M831" i="8"/>
  <c r="N831" i="8" s="1"/>
  <c r="AA830" i="8"/>
  <c r="Y830" i="8"/>
  <c r="X830" i="8"/>
  <c r="W830" i="8"/>
  <c r="V830" i="8"/>
  <c r="U830" i="8"/>
  <c r="T830" i="8"/>
  <c r="S830" i="8"/>
  <c r="R830" i="8"/>
  <c r="Q830" i="8"/>
  <c r="P830" i="8"/>
  <c r="O830" i="8"/>
  <c r="AB829" i="8"/>
  <c r="AA829" i="8"/>
  <c r="Z829" i="8"/>
  <c r="Y829" i="8"/>
  <c r="X829" i="8"/>
  <c r="W829" i="8"/>
  <c r="V829" i="8"/>
  <c r="U829" i="8"/>
  <c r="T829" i="8"/>
  <c r="S829" i="8"/>
  <c r="R829" i="8"/>
  <c r="Q829" i="8"/>
  <c r="P829" i="8"/>
  <c r="O829" i="8"/>
  <c r="N829" i="8"/>
  <c r="M829" i="8"/>
  <c r="AB828" i="8"/>
  <c r="AA828" i="8"/>
  <c r="Z828" i="8"/>
  <c r="Y828" i="8"/>
  <c r="X828" i="8"/>
  <c r="W828" i="8"/>
  <c r="V828" i="8"/>
  <c r="U828" i="8"/>
  <c r="T828" i="8"/>
  <c r="S828" i="8"/>
  <c r="R828" i="8"/>
  <c r="Q828" i="8"/>
  <c r="P828" i="8"/>
  <c r="O828" i="8"/>
  <c r="M828" i="8"/>
  <c r="N828" i="8" s="1"/>
  <c r="AB827" i="8"/>
  <c r="AA827" i="8"/>
  <c r="Z827" i="8"/>
  <c r="Y827" i="8"/>
  <c r="X827" i="8"/>
  <c r="W827" i="8"/>
  <c r="V827" i="8"/>
  <c r="U827" i="8"/>
  <c r="T827" i="8"/>
  <c r="S827" i="8"/>
  <c r="R827" i="8"/>
  <c r="Q827" i="8"/>
  <c r="P827" i="8"/>
  <c r="O827" i="8"/>
  <c r="M827" i="8"/>
  <c r="AB826" i="8"/>
  <c r="AA826" i="8"/>
  <c r="Z826" i="8"/>
  <c r="Y826" i="8"/>
  <c r="X826" i="8"/>
  <c r="W826" i="8"/>
  <c r="V826" i="8"/>
  <c r="U826" i="8"/>
  <c r="T826" i="8"/>
  <c r="S826" i="8"/>
  <c r="R826" i="8"/>
  <c r="Q826" i="8"/>
  <c r="P826" i="8"/>
  <c r="O826" i="8"/>
  <c r="AB825" i="8"/>
  <c r="AA825" i="8"/>
  <c r="Z825" i="8"/>
  <c r="Y825" i="8"/>
  <c r="X825" i="8"/>
  <c r="W825" i="8"/>
  <c r="V825" i="8"/>
  <c r="U825" i="8"/>
  <c r="T825" i="8"/>
  <c r="S825" i="8"/>
  <c r="R825" i="8"/>
  <c r="Q825" i="8"/>
  <c r="P825" i="8"/>
  <c r="O825" i="8"/>
  <c r="N825" i="8"/>
  <c r="M825" i="8"/>
  <c r="AB824" i="8"/>
  <c r="AA824" i="8"/>
  <c r="Z824" i="8"/>
  <c r="Y824" i="8"/>
  <c r="X824" i="8"/>
  <c r="W824" i="8"/>
  <c r="V824" i="8"/>
  <c r="U824" i="8"/>
  <c r="T824" i="8"/>
  <c r="S824" i="8"/>
  <c r="R824" i="8"/>
  <c r="Q824" i="8"/>
  <c r="P824" i="8"/>
  <c r="O824" i="8"/>
  <c r="M824" i="8"/>
  <c r="N824" i="8" s="1"/>
  <c r="N823" i="8" s="1"/>
  <c r="AB823" i="8"/>
  <c r="AA823" i="8"/>
  <c r="Z823" i="8"/>
  <c r="Y823" i="8"/>
  <c r="X823" i="8"/>
  <c r="W823" i="8"/>
  <c r="V823" i="8"/>
  <c r="U823" i="8"/>
  <c r="T823" i="8"/>
  <c r="S823" i="8"/>
  <c r="R823" i="8"/>
  <c r="Q823" i="8"/>
  <c r="P823" i="8"/>
  <c r="O823" i="8"/>
  <c r="M823" i="8"/>
  <c r="AB821" i="8"/>
  <c r="AA821" i="8"/>
  <c r="Z821" i="8"/>
  <c r="Y821" i="8"/>
  <c r="X821" i="8"/>
  <c r="W821" i="8"/>
  <c r="V821" i="8"/>
  <c r="U821" i="8"/>
  <c r="T821" i="8"/>
  <c r="S821" i="8"/>
  <c r="R821" i="8"/>
  <c r="Q821" i="8"/>
  <c r="P821" i="8"/>
  <c r="O821" i="8"/>
  <c r="M821" i="8"/>
  <c r="AB820" i="8"/>
  <c r="AA820" i="8"/>
  <c r="Z820" i="8"/>
  <c r="Y820" i="8"/>
  <c r="X820" i="8"/>
  <c r="W820" i="8"/>
  <c r="V820" i="8"/>
  <c r="U820" i="8"/>
  <c r="T820" i="8"/>
  <c r="S820" i="8"/>
  <c r="R820" i="8"/>
  <c r="Q820" i="8"/>
  <c r="P820" i="8"/>
  <c r="O820" i="8"/>
  <c r="M820" i="8"/>
  <c r="N820" i="8" s="1"/>
  <c r="AB819" i="8"/>
  <c r="AA819" i="8"/>
  <c r="Z819" i="8"/>
  <c r="Y819" i="8"/>
  <c r="X819" i="8"/>
  <c r="W819" i="8"/>
  <c r="V819" i="8"/>
  <c r="U819" i="8"/>
  <c r="T819" i="8"/>
  <c r="S819" i="8"/>
  <c r="R819" i="8"/>
  <c r="Q819" i="8"/>
  <c r="P819" i="8"/>
  <c r="O819" i="8"/>
  <c r="N819" i="8"/>
  <c r="M819" i="8"/>
  <c r="AB818" i="8"/>
  <c r="AA818" i="8"/>
  <c r="Z818" i="8"/>
  <c r="Y818" i="8"/>
  <c r="X818" i="8"/>
  <c r="W818" i="8"/>
  <c r="V818" i="8"/>
  <c r="U818" i="8"/>
  <c r="T818" i="8"/>
  <c r="S818" i="8"/>
  <c r="R818" i="8"/>
  <c r="Q818" i="8"/>
  <c r="P818" i="8"/>
  <c r="O818" i="8"/>
  <c r="M818" i="8"/>
  <c r="AB817" i="8"/>
  <c r="AA817" i="8"/>
  <c r="Z817" i="8"/>
  <c r="Y817" i="8"/>
  <c r="X817" i="8"/>
  <c r="W817" i="8"/>
  <c r="V817" i="8"/>
  <c r="U817" i="8"/>
  <c r="T817" i="8"/>
  <c r="S817" i="8"/>
  <c r="R817" i="8"/>
  <c r="Q817" i="8"/>
  <c r="P817" i="8"/>
  <c r="O817" i="8"/>
  <c r="N817" i="8"/>
  <c r="M817" i="8"/>
  <c r="AB816" i="8"/>
  <c r="AA816" i="8"/>
  <c r="Z816" i="8"/>
  <c r="Y816" i="8"/>
  <c r="X816" i="8"/>
  <c r="W816" i="8"/>
  <c r="V816" i="8"/>
  <c r="U816" i="8"/>
  <c r="T816" i="8"/>
  <c r="S816" i="8"/>
  <c r="R816" i="8"/>
  <c r="Q816" i="8"/>
  <c r="P816" i="8"/>
  <c r="O816" i="8"/>
  <c r="M816" i="8"/>
  <c r="N816" i="8" s="1"/>
  <c r="AB815" i="8"/>
  <c r="AA815" i="8"/>
  <c r="Z815" i="8"/>
  <c r="Y815" i="8"/>
  <c r="X815" i="8"/>
  <c r="W815" i="8"/>
  <c r="V815" i="8"/>
  <c r="U815" i="8"/>
  <c r="T815" i="8"/>
  <c r="S815" i="8"/>
  <c r="R815" i="8"/>
  <c r="Q815" i="8"/>
  <c r="P815" i="8"/>
  <c r="O815" i="8"/>
  <c r="N815" i="8"/>
  <c r="M815" i="8"/>
  <c r="AC815" i="8" s="1"/>
  <c r="AB814" i="8"/>
  <c r="AA814" i="8"/>
  <c r="Z814" i="8"/>
  <c r="Y814" i="8"/>
  <c r="X814" i="8"/>
  <c r="W814" i="8"/>
  <c r="V814" i="8"/>
  <c r="U814" i="8"/>
  <c r="T814" i="8"/>
  <c r="S814" i="8"/>
  <c r="R814" i="8"/>
  <c r="Q814" i="8"/>
  <c r="P814" i="8"/>
  <c r="O814" i="8"/>
  <c r="M814" i="8"/>
  <c r="AB813" i="8"/>
  <c r="AA813" i="8"/>
  <c r="Z813" i="8"/>
  <c r="Y813" i="8"/>
  <c r="X813" i="8"/>
  <c r="W813" i="8"/>
  <c r="V813" i="8"/>
  <c r="U813" i="8"/>
  <c r="T813" i="8"/>
  <c r="S813" i="8"/>
  <c r="R813" i="8"/>
  <c r="Q813" i="8"/>
  <c r="P813" i="8"/>
  <c r="O813" i="8"/>
  <c r="M813" i="8"/>
  <c r="AB812" i="8"/>
  <c r="AA812" i="8"/>
  <c r="Z812" i="8"/>
  <c r="Y812" i="8"/>
  <c r="X812" i="8"/>
  <c r="W812" i="8"/>
  <c r="V812" i="8"/>
  <c r="U812" i="8"/>
  <c r="T812" i="8"/>
  <c r="S812" i="8"/>
  <c r="R812" i="8"/>
  <c r="Q812" i="8"/>
  <c r="P812" i="8"/>
  <c r="O812" i="8"/>
  <c r="M812" i="8"/>
  <c r="N812" i="8" s="1"/>
  <c r="AB811" i="8"/>
  <c r="AA811" i="8"/>
  <c r="Z811" i="8"/>
  <c r="Y811" i="8"/>
  <c r="X811" i="8"/>
  <c r="W811" i="8"/>
  <c r="V811" i="8"/>
  <c r="U811" i="8"/>
  <c r="T811" i="8"/>
  <c r="S811" i="8"/>
  <c r="R811" i="8"/>
  <c r="Q811" i="8"/>
  <c r="P811" i="8"/>
  <c r="O811" i="8"/>
  <c r="M811" i="8"/>
  <c r="AB810" i="8"/>
  <c r="AA810" i="8"/>
  <c r="Z810" i="8"/>
  <c r="Y810" i="8"/>
  <c r="X810" i="8"/>
  <c r="W810" i="8"/>
  <c r="V810" i="8"/>
  <c r="U810" i="8"/>
  <c r="T810" i="8"/>
  <c r="S810" i="8"/>
  <c r="R810" i="8"/>
  <c r="Q810" i="8"/>
  <c r="P810" i="8"/>
  <c r="O810" i="8"/>
  <c r="M810" i="8"/>
  <c r="AB808" i="8"/>
  <c r="AA808" i="8"/>
  <c r="Z808" i="8"/>
  <c r="Y808" i="8"/>
  <c r="X808" i="8"/>
  <c r="W808" i="8"/>
  <c r="V808" i="8"/>
  <c r="U808" i="8"/>
  <c r="T808" i="8"/>
  <c r="S808" i="8"/>
  <c r="R808" i="8"/>
  <c r="Q808" i="8"/>
  <c r="P808" i="8"/>
  <c r="O808" i="8"/>
  <c r="M808" i="8"/>
  <c r="AB807" i="8"/>
  <c r="AA807" i="8"/>
  <c r="Z807" i="8"/>
  <c r="Y807" i="8"/>
  <c r="X807" i="8"/>
  <c r="W807" i="8"/>
  <c r="V807" i="8"/>
  <c r="U807" i="8"/>
  <c r="T807" i="8"/>
  <c r="S807" i="8"/>
  <c r="R807" i="8"/>
  <c r="Q807" i="8"/>
  <c r="P807" i="8"/>
  <c r="O807" i="8"/>
  <c r="M807" i="8"/>
  <c r="N807" i="8" s="1"/>
  <c r="AB806" i="8"/>
  <c r="AA806" i="8"/>
  <c r="Z806" i="8"/>
  <c r="Y806" i="8"/>
  <c r="X806" i="8"/>
  <c r="W806" i="8"/>
  <c r="V806" i="8"/>
  <c r="U806" i="8"/>
  <c r="T806" i="8"/>
  <c r="S806" i="8"/>
  <c r="R806" i="8"/>
  <c r="Q806" i="8"/>
  <c r="P806" i="8"/>
  <c r="O806" i="8"/>
  <c r="M806" i="8"/>
  <c r="AB805" i="8"/>
  <c r="AA805" i="8"/>
  <c r="Z805" i="8"/>
  <c r="Y805" i="8"/>
  <c r="X805" i="8"/>
  <c r="W805" i="8"/>
  <c r="V805" i="8"/>
  <c r="U805" i="8"/>
  <c r="T805" i="8"/>
  <c r="S805" i="8"/>
  <c r="R805" i="8"/>
  <c r="Q805" i="8"/>
  <c r="P805" i="8"/>
  <c r="O805" i="8"/>
  <c r="M805" i="8"/>
  <c r="AB804" i="8"/>
  <c r="AA804" i="8"/>
  <c r="Z804" i="8"/>
  <c r="Y804" i="8"/>
  <c r="X804" i="8"/>
  <c r="W804" i="8"/>
  <c r="V804" i="8"/>
  <c r="U804" i="8"/>
  <c r="T804" i="8"/>
  <c r="S804" i="8"/>
  <c r="R804" i="8"/>
  <c r="Q804" i="8"/>
  <c r="P804" i="8"/>
  <c r="O804" i="8"/>
  <c r="M804" i="8"/>
  <c r="AB803" i="8"/>
  <c r="AA803" i="8"/>
  <c r="Z803" i="8"/>
  <c r="Y803" i="8"/>
  <c r="X803" i="8"/>
  <c r="W803" i="8"/>
  <c r="V803" i="8"/>
  <c r="U803" i="8"/>
  <c r="T803" i="8"/>
  <c r="S803" i="8"/>
  <c r="R803" i="8"/>
  <c r="Q803" i="8"/>
  <c r="P803" i="8"/>
  <c r="O803" i="8"/>
  <c r="M803" i="8"/>
  <c r="N803" i="8" s="1"/>
  <c r="AB802" i="8"/>
  <c r="AA802" i="8"/>
  <c r="Z802" i="8"/>
  <c r="Y802" i="8"/>
  <c r="X802" i="8"/>
  <c r="W802" i="8"/>
  <c r="V802" i="8"/>
  <c r="U802" i="8"/>
  <c r="T802" i="8"/>
  <c r="S802" i="8"/>
  <c r="R802" i="8"/>
  <c r="Q802" i="8"/>
  <c r="P802" i="8"/>
  <c r="O802" i="8"/>
  <c r="M802" i="8"/>
  <c r="N802" i="8" s="1"/>
  <c r="AB801" i="8"/>
  <c r="AA801" i="8"/>
  <c r="Z801" i="8"/>
  <c r="Y801" i="8"/>
  <c r="X801" i="8"/>
  <c r="W801" i="8"/>
  <c r="V801" i="8"/>
  <c r="U801" i="8"/>
  <c r="T801" i="8"/>
  <c r="S801" i="8"/>
  <c r="R801" i="8"/>
  <c r="Q801" i="8"/>
  <c r="P801" i="8"/>
  <c r="O801" i="8"/>
  <c r="M801" i="8"/>
  <c r="N801" i="8" s="1"/>
  <c r="AB800" i="8"/>
  <c r="AA800" i="8"/>
  <c r="Z800" i="8"/>
  <c r="Y800" i="8"/>
  <c r="X800" i="8"/>
  <c r="W800" i="8"/>
  <c r="V800" i="8"/>
  <c r="V799" i="8" s="1"/>
  <c r="U800" i="8"/>
  <c r="T800" i="8"/>
  <c r="S800" i="8"/>
  <c r="R800" i="8"/>
  <c r="Q800" i="8"/>
  <c r="P800" i="8"/>
  <c r="O800" i="8"/>
  <c r="M800" i="8"/>
  <c r="AB799" i="8"/>
  <c r="AA799" i="8"/>
  <c r="Z799" i="8"/>
  <c r="Y799" i="8"/>
  <c r="X799" i="8"/>
  <c r="W799" i="8"/>
  <c r="U799" i="8"/>
  <c r="T799" i="8"/>
  <c r="S799" i="8"/>
  <c r="R799" i="8"/>
  <c r="Q799" i="8"/>
  <c r="P799" i="8"/>
  <c r="O799" i="8"/>
  <c r="M799" i="8"/>
  <c r="AB798" i="8"/>
  <c r="AA798" i="8"/>
  <c r="Z798" i="8"/>
  <c r="Y798" i="8"/>
  <c r="X798" i="8"/>
  <c r="W798" i="8"/>
  <c r="V798" i="8"/>
  <c r="U798" i="8"/>
  <c r="T798" i="8"/>
  <c r="S798" i="8"/>
  <c r="R798" i="8"/>
  <c r="Q798" i="8"/>
  <c r="P798" i="8"/>
  <c r="O798" i="8"/>
  <c r="M798" i="8"/>
  <c r="AB797" i="8"/>
  <c r="AA797" i="8"/>
  <c r="Z797" i="8"/>
  <c r="Y797" i="8"/>
  <c r="X797" i="8"/>
  <c r="W797" i="8"/>
  <c r="V797" i="8"/>
  <c r="U797" i="8"/>
  <c r="T797" i="8"/>
  <c r="S797" i="8"/>
  <c r="R797" i="8"/>
  <c r="Q797" i="8"/>
  <c r="P797" i="8"/>
  <c r="O797" i="8"/>
  <c r="M797" i="8"/>
  <c r="N797" i="8" s="1"/>
  <c r="AB796" i="8"/>
  <c r="AA796" i="8"/>
  <c r="Z796" i="8"/>
  <c r="Y796" i="8"/>
  <c r="X796" i="8"/>
  <c r="W796" i="8"/>
  <c r="V796" i="8"/>
  <c r="U796" i="8"/>
  <c r="T796" i="8"/>
  <c r="S796" i="8"/>
  <c r="R796" i="8"/>
  <c r="Q796" i="8"/>
  <c r="P796" i="8"/>
  <c r="O796" i="8"/>
  <c r="M796" i="8"/>
  <c r="N796" i="8" s="1"/>
  <c r="AB795" i="8"/>
  <c r="AA795" i="8"/>
  <c r="AA794" i="8" s="1"/>
  <c r="Z795" i="8"/>
  <c r="Y795" i="8"/>
  <c r="X795" i="8"/>
  <c r="X794" i="8" s="1"/>
  <c r="W795" i="8"/>
  <c r="W794" i="8" s="1"/>
  <c r="V795" i="8"/>
  <c r="U795" i="8"/>
  <c r="U794" i="8" s="1"/>
  <c r="T795" i="8"/>
  <c r="S795" i="8"/>
  <c r="S794" i="8" s="1"/>
  <c r="R795" i="8"/>
  <c r="Q795" i="8"/>
  <c r="P795" i="8"/>
  <c r="P794" i="8" s="1"/>
  <c r="O795" i="8"/>
  <c r="M795" i="8"/>
  <c r="N795" i="8" s="1"/>
  <c r="AB794" i="8"/>
  <c r="Z794" i="8"/>
  <c r="Y794" i="8"/>
  <c r="V794" i="8"/>
  <c r="T794" i="8"/>
  <c r="R794" i="8"/>
  <c r="Q794" i="8"/>
  <c r="O794" i="8"/>
  <c r="M794" i="8"/>
  <c r="AB791" i="8"/>
  <c r="AA791" i="8"/>
  <c r="Z791" i="8"/>
  <c r="Y791" i="8"/>
  <c r="X791" i="8"/>
  <c r="W791" i="8"/>
  <c r="V791" i="8"/>
  <c r="U791" i="8"/>
  <c r="T791" i="8"/>
  <c r="S791" i="8"/>
  <c r="R791" i="8"/>
  <c r="Q791" i="8"/>
  <c r="P791" i="8"/>
  <c r="O791" i="8"/>
  <c r="N791" i="8"/>
  <c r="M791" i="8"/>
  <c r="AC791" i="8" s="1"/>
  <c r="M790" i="8"/>
  <c r="N790" i="8" s="1"/>
  <c r="N789" i="8" s="1"/>
  <c r="AB789" i="8"/>
  <c r="AA789" i="8"/>
  <c r="Z789" i="8"/>
  <c r="Y789" i="8"/>
  <c r="X789" i="8"/>
  <c r="W789" i="8"/>
  <c r="V789" i="8"/>
  <c r="U789" i="8"/>
  <c r="T789" i="8"/>
  <c r="S789" i="8"/>
  <c r="R789" i="8"/>
  <c r="Q789" i="8"/>
  <c r="P789" i="8"/>
  <c r="O789" i="8"/>
  <c r="N788" i="8"/>
  <c r="M788" i="8"/>
  <c r="AB787" i="8"/>
  <c r="AA787" i="8"/>
  <c r="Z787" i="8"/>
  <c r="Y787" i="8"/>
  <c r="X787" i="8"/>
  <c r="W787" i="8"/>
  <c r="V787" i="8"/>
  <c r="U787" i="8"/>
  <c r="T787" i="8"/>
  <c r="S787" i="8"/>
  <c r="R787" i="8"/>
  <c r="Q787" i="8"/>
  <c r="P787" i="8"/>
  <c r="O787" i="8"/>
  <c r="N787" i="8"/>
  <c r="M787" i="8"/>
  <c r="AC787" i="8" s="1"/>
  <c r="AC786" i="8" s="1"/>
  <c r="AB786" i="8"/>
  <c r="AA786" i="8"/>
  <c r="Z786" i="8"/>
  <c r="Y786" i="8"/>
  <c r="X786" i="8"/>
  <c r="W786" i="8"/>
  <c r="V786" i="8"/>
  <c r="U786" i="8"/>
  <c r="T786" i="8"/>
  <c r="S786" i="8"/>
  <c r="R786" i="8"/>
  <c r="Q786" i="8"/>
  <c r="P786" i="8"/>
  <c r="O786" i="8"/>
  <c r="N786" i="8"/>
  <c r="M786" i="8"/>
  <c r="M785" i="8"/>
  <c r="N785" i="8" s="1"/>
  <c r="M763" i="8"/>
  <c r="M755" i="8"/>
  <c r="M747" i="8"/>
  <c r="M772" i="8" s="1"/>
  <c r="N772" i="8"/>
  <c r="O772" i="8"/>
  <c r="P772" i="8"/>
  <c r="Q772" i="8"/>
  <c r="R772" i="8"/>
  <c r="S772" i="8"/>
  <c r="T772" i="8"/>
  <c r="U772" i="8"/>
  <c r="V772" i="8"/>
  <c r="W772" i="8"/>
  <c r="X772" i="8"/>
  <c r="Y772" i="8"/>
  <c r="Z772" i="8"/>
  <c r="AA772" i="8"/>
  <c r="AB772" i="8"/>
  <c r="AC772" i="8"/>
  <c r="M738" i="8"/>
  <c r="AC734" i="8"/>
  <c r="AB734" i="8"/>
  <c r="AA734" i="8"/>
  <c r="Z734" i="8"/>
  <c r="Y734" i="8"/>
  <c r="X734" i="8"/>
  <c r="W734" i="8"/>
  <c r="V734" i="8"/>
  <c r="U734" i="8"/>
  <c r="T734" i="8"/>
  <c r="S734" i="8"/>
  <c r="R734" i="8"/>
  <c r="Q734" i="8"/>
  <c r="P734" i="8"/>
  <c r="O734" i="8"/>
  <c r="N734" i="8"/>
  <c r="M734" i="8"/>
  <c r="AC731" i="8"/>
  <c r="AB731" i="8"/>
  <c r="AA731" i="8"/>
  <c r="Z731" i="8"/>
  <c r="Y731" i="8"/>
  <c r="X731" i="8"/>
  <c r="W731" i="8"/>
  <c r="V731" i="8"/>
  <c r="U731" i="8"/>
  <c r="T731" i="8"/>
  <c r="S731" i="8"/>
  <c r="R731" i="8"/>
  <c r="Q731" i="8"/>
  <c r="P731" i="8"/>
  <c r="O731" i="8"/>
  <c r="N731" i="8"/>
  <c r="M731" i="8"/>
  <c r="AC728" i="8"/>
  <c r="AB728" i="8"/>
  <c r="AA728" i="8"/>
  <c r="Z728" i="8"/>
  <c r="Y728" i="8"/>
  <c r="X728" i="8"/>
  <c r="W728" i="8"/>
  <c r="V728" i="8"/>
  <c r="U728" i="8"/>
  <c r="T728" i="8"/>
  <c r="S728" i="8"/>
  <c r="R728" i="8"/>
  <c r="Q728" i="8"/>
  <c r="P728" i="8"/>
  <c r="O728" i="8"/>
  <c r="N728" i="8"/>
  <c r="M728" i="8"/>
  <c r="AC725" i="8"/>
  <c r="AB725" i="8"/>
  <c r="AA725" i="8"/>
  <c r="Z725" i="8"/>
  <c r="Y725" i="8"/>
  <c r="X725" i="8"/>
  <c r="W725" i="8"/>
  <c r="V725" i="8"/>
  <c r="U725" i="8"/>
  <c r="T725" i="8"/>
  <c r="S725" i="8"/>
  <c r="R725" i="8"/>
  <c r="Q725" i="8"/>
  <c r="P725" i="8"/>
  <c r="O725" i="8"/>
  <c r="N725" i="8"/>
  <c r="M725" i="8"/>
  <c r="AC722" i="8"/>
  <c r="AB722" i="8"/>
  <c r="AA722" i="8"/>
  <c r="Z722" i="8"/>
  <c r="Y722" i="8"/>
  <c r="X722" i="8"/>
  <c r="W722" i="8"/>
  <c r="V722" i="8"/>
  <c r="U722" i="8"/>
  <c r="T722" i="8"/>
  <c r="S722" i="8"/>
  <c r="R722" i="8"/>
  <c r="Q722" i="8"/>
  <c r="P722" i="8"/>
  <c r="O722" i="8"/>
  <c r="N722" i="8"/>
  <c r="M722" i="8"/>
  <c r="AC719" i="8"/>
  <c r="AB719" i="8"/>
  <c r="AA719" i="8"/>
  <c r="Z719" i="8"/>
  <c r="Y719" i="8"/>
  <c r="X719" i="8"/>
  <c r="W719" i="8"/>
  <c r="V719" i="8"/>
  <c r="U719" i="8"/>
  <c r="T719" i="8"/>
  <c r="S719" i="8"/>
  <c r="R719" i="8"/>
  <c r="Q719" i="8"/>
  <c r="P719" i="8"/>
  <c r="O719" i="8"/>
  <c r="N719" i="8"/>
  <c r="M719" i="8"/>
  <c r="AC716" i="8"/>
  <c r="AB716" i="8"/>
  <c r="AA716" i="8"/>
  <c r="Z716" i="8"/>
  <c r="Y716" i="8"/>
  <c r="X716" i="8"/>
  <c r="W716" i="8"/>
  <c r="V716" i="8"/>
  <c r="U716" i="8"/>
  <c r="T716" i="8"/>
  <c r="S716" i="8"/>
  <c r="R716" i="8"/>
  <c r="Q716" i="8"/>
  <c r="P716" i="8"/>
  <c r="O716" i="8"/>
  <c r="N716" i="8"/>
  <c r="M716" i="8"/>
  <c r="AC711" i="8"/>
  <c r="AB711" i="8"/>
  <c r="AA711" i="8"/>
  <c r="Z711" i="8"/>
  <c r="Y711" i="8"/>
  <c r="X711" i="8"/>
  <c r="W711" i="8"/>
  <c r="V711" i="8"/>
  <c r="U711" i="8"/>
  <c r="T711" i="8"/>
  <c r="S711" i="8"/>
  <c r="R711" i="8"/>
  <c r="Q711" i="8"/>
  <c r="P711" i="8"/>
  <c r="O711" i="8"/>
  <c r="N711" i="8"/>
  <c r="M711" i="8"/>
  <c r="AC708" i="8"/>
  <c r="AB708" i="8"/>
  <c r="AA708" i="8"/>
  <c r="Z708" i="8"/>
  <c r="Y708" i="8"/>
  <c r="X708" i="8"/>
  <c r="W708" i="8"/>
  <c r="V708" i="8"/>
  <c r="U708" i="8"/>
  <c r="T708" i="8"/>
  <c r="S708" i="8"/>
  <c r="R708" i="8"/>
  <c r="Q708" i="8"/>
  <c r="P708" i="8"/>
  <c r="O708" i="8"/>
  <c r="N708" i="8"/>
  <c r="M708" i="8"/>
  <c r="AC704" i="8"/>
  <c r="AB704" i="8"/>
  <c r="AA704" i="8"/>
  <c r="Z704" i="8"/>
  <c r="Y704" i="8"/>
  <c r="X704" i="8"/>
  <c r="W704" i="8"/>
  <c r="V704" i="8"/>
  <c r="U704" i="8"/>
  <c r="T704" i="8"/>
  <c r="S704" i="8"/>
  <c r="R704" i="8"/>
  <c r="Q704" i="8"/>
  <c r="P704" i="8"/>
  <c r="O704" i="8"/>
  <c r="N704" i="8"/>
  <c r="M704" i="8"/>
  <c r="AC701" i="8"/>
  <c r="AB701" i="8"/>
  <c r="AA701" i="8"/>
  <c r="Z701" i="8"/>
  <c r="Y701" i="8"/>
  <c r="X701" i="8"/>
  <c r="W701" i="8"/>
  <c r="V701" i="8"/>
  <c r="U701" i="8"/>
  <c r="T701" i="8"/>
  <c r="S701" i="8"/>
  <c r="R701" i="8"/>
  <c r="Q701" i="8"/>
  <c r="P701" i="8"/>
  <c r="O701" i="8"/>
  <c r="N701" i="8"/>
  <c r="M701" i="8"/>
  <c r="AC697" i="8"/>
  <c r="AB697" i="8"/>
  <c r="AA697" i="8"/>
  <c r="Z697" i="8"/>
  <c r="Y697" i="8"/>
  <c r="X697" i="8"/>
  <c r="W697" i="8"/>
  <c r="V697" i="8"/>
  <c r="U697" i="8"/>
  <c r="T697" i="8"/>
  <c r="S697" i="8"/>
  <c r="R697" i="8"/>
  <c r="Q697" i="8"/>
  <c r="P697" i="8"/>
  <c r="O697" i="8"/>
  <c r="N697" i="8"/>
  <c r="M697" i="8"/>
  <c r="AC694" i="8"/>
  <c r="AB694" i="8"/>
  <c r="AA694" i="8"/>
  <c r="Z694" i="8"/>
  <c r="Y694" i="8"/>
  <c r="X694" i="8"/>
  <c r="W694" i="8"/>
  <c r="V694" i="8"/>
  <c r="U694" i="8"/>
  <c r="T694" i="8"/>
  <c r="S694" i="8"/>
  <c r="R694" i="8"/>
  <c r="Q694" i="8"/>
  <c r="P694" i="8"/>
  <c r="O694" i="8"/>
  <c r="N694" i="8"/>
  <c r="M694" i="8"/>
  <c r="AC689" i="8"/>
  <c r="AB689" i="8"/>
  <c r="AA689" i="8"/>
  <c r="Z689" i="8"/>
  <c r="Y689" i="8"/>
  <c r="X689" i="8"/>
  <c r="W689" i="8"/>
  <c r="V689" i="8"/>
  <c r="U689" i="8"/>
  <c r="T689" i="8"/>
  <c r="S689" i="8"/>
  <c r="R689" i="8"/>
  <c r="Q689" i="8"/>
  <c r="P689" i="8"/>
  <c r="O689" i="8"/>
  <c r="N689" i="8"/>
  <c r="M689" i="8"/>
  <c r="AC685" i="8"/>
  <c r="AB685" i="8"/>
  <c r="AA685" i="8"/>
  <c r="Z685" i="8"/>
  <c r="Y685" i="8"/>
  <c r="X685" i="8"/>
  <c r="W685" i="8"/>
  <c r="V685" i="8"/>
  <c r="U685" i="8"/>
  <c r="T685" i="8"/>
  <c r="S685" i="8"/>
  <c r="R685" i="8"/>
  <c r="Q685" i="8"/>
  <c r="P685" i="8"/>
  <c r="O685" i="8"/>
  <c r="N685" i="8"/>
  <c r="M685" i="8"/>
  <c r="AC681" i="8"/>
  <c r="AB681" i="8"/>
  <c r="AA681" i="8"/>
  <c r="Z681" i="8"/>
  <c r="Y681" i="8"/>
  <c r="X681" i="8"/>
  <c r="W681" i="8"/>
  <c r="V681" i="8"/>
  <c r="U681" i="8"/>
  <c r="T681" i="8"/>
  <c r="S681" i="8"/>
  <c r="R681" i="8"/>
  <c r="Q681" i="8"/>
  <c r="P681" i="8"/>
  <c r="O681" i="8"/>
  <c r="N681" i="8"/>
  <c r="M681" i="8"/>
  <c r="AC675" i="8"/>
  <c r="AB675" i="8"/>
  <c r="AA675" i="8"/>
  <c r="Z675" i="8"/>
  <c r="Y675" i="8"/>
  <c r="X675" i="8"/>
  <c r="W675" i="8"/>
  <c r="V675" i="8"/>
  <c r="U675" i="8"/>
  <c r="T675" i="8"/>
  <c r="S675" i="8"/>
  <c r="R675" i="8"/>
  <c r="Q675" i="8"/>
  <c r="P675" i="8"/>
  <c r="O675" i="8"/>
  <c r="N675" i="8"/>
  <c r="M675" i="8"/>
  <c r="AC670" i="8"/>
  <c r="AB670" i="8"/>
  <c r="AA670" i="8"/>
  <c r="Z670" i="8"/>
  <c r="Y670" i="8"/>
  <c r="X670" i="8"/>
  <c r="W670" i="8"/>
  <c r="V670" i="8"/>
  <c r="U670" i="8"/>
  <c r="T670" i="8"/>
  <c r="S670" i="8"/>
  <c r="R670" i="8"/>
  <c r="Q670" i="8"/>
  <c r="P670" i="8"/>
  <c r="O670" i="8"/>
  <c r="N670" i="8"/>
  <c r="M670" i="8"/>
  <c r="AC665" i="8"/>
  <c r="AB665" i="8"/>
  <c r="AA665" i="8"/>
  <c r="Z665" i="8"/>
  <c r="Y665" i="8"/>
  <c r="X665" i="8"/>
  <c r="W665" i="8"/>
  <c r="V665" i="8"/>
  <c r="U665" i="8"/>
  <c r="T665" i="8"/>
  <c r="S665" i="8"/>
  <c r="R665" i="8"/>
  <c r="Q665" i="8"/>
  <c r="P665" i="8"/>
  <c r="O665" i="8"/>
  <c r="N665" i="8"/>
  <c r="M665" i="8"/>
  <c r="M660" i="8"/>
  <c r="AC656" i="8"/>
  <c r="AB656" i="8"/>
  <c r="AA656" i="8"/>
  <c r="Z656" i="8"/>
  <c r="Y656" i="8"/>
  <c r="X656" i="8"/>
  <c r="W656" i="8"/>
  <c r="V656" i="8"/>
  <c r="U656" i="8"/>
  <c r="T656" i="8"/>
  <c r="S656" i="8"/>
  <c r="R656" i="8"/>
  <c r="Q656" i="8"/>
  <c r="P656" i="8"/>
  <c r="O656" i="8"/>
  <c r="N656" i="8"/>
  <c r="M656" i="8"/>
  <c r="AC653" i="8"/>
  <c r="AB653" i="8"/>
  <c r="AA653" i="8"/>
  <c r="Z653" i="8"/>
  <c r="Y653" i="8"/>
  <c r="X653" i="8"/>
  <c r="W653" i="8"/>
  <c r="V653" i="8"/>
  <c r="U653" i="8"/>
  <c r="T653" i="8"/>
  <c r="S653" i="8"/>
  <c r="R653" i="8"/>
  <c r="Q653" i="8"/>
  <c r="P653" i="8"/>
  <c r="O653" i="8"/>
  <c r="N653" i="8"/>
  <c r="M653" i="8"/>
  <c r="AC650" i="8"/>
  <c r="AB650" i="8"/>
  <c r="AA650" i="8"/>
  <c r="Z650" i="8"/>
  <c r="Y650" i="8"/>
  <c r="X650" i="8"/>
  <c r="W650" i="8"/>
  <c r="V650" i="8"/>
  <c r="U650" i="8"/>
  <c r="T650" i="8"/>
  <c r="S650" i="8"/>
  <c r="R650" i="8"/>
  <c r="Q650" i="8"/>
  <c r="P650" i="8"/>
  <c r="O650" i="8"/>
  <c r="N650" i="8"/>
  <c r="M650" i="8"/>
  <c r="AC647" i="8"/>
  <c r="AB647" i="8"/>
  <c r="AA647" i="8"/>
  <c r="Z647" i="8"/>
  <c r="Y647" i="8"/>
  <c r="X647" i="8"/>
  <c r="W647" i="8"/>
  <c r="V647" i="8"/>
  <c r="U647" i="8"/>
  <c r="T647" i="8"/>
  <c r="S647" i="8"/>
  <c r="R647" i="8"/>
  <c r="Q647" i="8"/>
  <c r="P647" i="8"/>
  <c r="O647" i="8"/>
  <c r="N647" i="8"/>
  <c r="M647" i="8"/>
  <c r="AC644" i="8"/>
  <c r="AB644" i="8"/>
  <c r="AA644" i="8"/>
  <c r="Z644" i="8"/>
  <c r="Y644" i="8"/>
  <c r="X644" i="8"/>
  <c r="W644" i="8"/>
  <c r="V644" i="8"/>
  <c r="U644" i="8"/>
  <c r="T644" i="8"/>
  <c r="S644" i="8"/>
  <c r="R644" i="8"/>
  <c r="Q644" i="8"/>
  <c r="P644" i="8"/>
  <c r="O644" i="8"/>
  <c r="N644" i="8"/>
  <c r="M644" i="8"/>
  <c r="AC641" i="8"/>
  <c r="AB641" i="8"/>
  <c r="AA641" i="8"/>
  <c r="Z641" i="8"/>
  <c r="Y641" i="8"/>
  <c r="X641" i="8"/>
  <c r="W641" i="8"/>
  <c r="V641" i="8"/>
  <c r="U641" i="8"/>
  <c r="T641" i="8"/>
  <c r="S641" i="8"/>
  <c r="R641" i="8"/>
  <c r="Q641" i="8"/>
  <c r="P641" i="8"/>
  <c r="O641" i="8"/>
  <c r="N641" i="8"/>
  <c r="M641" i="8"/>
  <c r="AC638" i="8"/>
  <c r="AB638" i="8"/>
  <c r="AA638" i="8"/>
  <c r="Z638" i="8"/>
  <c r="Y638" i="8"/>
  <c r="X638" i="8"/>
  <c r="W638" i="8"/>
  <c r="V638" i="8"/>
  <c r="U638" i="8"/>
  <c r="T638" i="8"/>
  <c r="S638" i="8"/>
  <c r="R638" i="8"/>
  <c r="Q638" i="8"/>
  <c r="P638" i="8"/>
  <c r="O638" i="8"/>
  <c r="N638" i="8"/>
  <c r="M638" i="8"/>
  <c r="AC633" i="8"/>
  <c r="AB633" i="8"/>
  <c r="AA633" i="8"/>
  <c r="Z633" i="8"/>
  <c r="Y633" i="8"/>
  <c r="X633" i="8"/>
  <c r="W633" i="8"/>
  <c r="V633" i="8"/>
  <c r="U633" i="8"/>
  <c r="T633" i="8"/>
  <c r="S633" i="8"/>
  <c r="R633" i="8"/>
  <c r="Q633" i="8"/>
  <c r="P633" i="8"/>
  <c r="O633" i="8"/>
  <c r="N633" i="8"/>
  <c r="M633" i="8"/>
  <c r="AC630" i="8"/>
  <c r="AB630" i="8"/>
  <c r="AA630" i="8"/>
  <c r="Z630" i="8"/>
  <c r="Y630" i="8"/>
  <c r="X630" i="8"/>
  <c r="W630" i="8"/>
  <c r="V630" i="8"/>
  <c r="U630" i="8"/>
  <c r="T630" i="8"/>
  <c r="S630" i="8"/>
  <c r="R630" i="8"/>
  <c r="Q630" i="8"/>
  <c r="P630" i="8"/>
  <c r="O630" i="8"/>
  <c r="N630" i="8"/>
  <c r="M630" i="8"/>
  <c r="AC626" i="8"/>
  <c r="AB626" i="8"/>
  <c r="AA626" i="8"/>
  <c r="Z626" i="8"/>
  <c r="Y626" i="8"/>
  <c r="X626" i="8"/>
  <c r="W626" i="8"/>
  <c r="V626" i="8"/>
  <c r="U626" i="8"/>
  <c r="T626" i="8"/>
  <c r="S626" i="8"/>
  <c r="R626" i="8"/>
  <c r="Q626" i="8"/>
  <c r="P626" i="8"/>
  <c r="O626" i="8"/>
  <c r="N626" i="8"/>
  <c r="M626" i="8"/>
  <c r="AC623" i="8"/>
  <c r="AB623" i="8"/>
  <c r="AA623" i="8"/>
  <c r="Z623" i="8"/>
  <c r="Y623" i="8"/>
  <c r="X623" i="8"/>
  <c r="W623" i="8"/>
  <c r="V623" i="8"/>
  <c r="U623" i="8"/>
  <c r="T623" i="8"/>
  <c r="S623" i="8"/>
  <c r="R623" i="8"/>
  <c r="Q623" i="8"/>
  <c r="P623" i="8"/>
  <c r="O623" i="8"/>
  <c r="N623" i="8"/>
  <c r="M623" i="8"/>
  <c r="AC619" i="8"/>
  <c r="AB619" i="8"/>
  <c r="AA619" i="8"/>
  <c r="Z619" i="8"/>
  <c r="Y619" i="8"/>
  <c r="X619" i="8"/>
  <c r="W619" i="8"/>
  <c r="V619" i="8"/>
  <c r="U619" i="8"/>
  <c r="T619" i="8"/>
  <c r="S619" i="8"/>
  <c r="R619" i="8"/>
  <c r="Q619" i="8"/>
  <c r="P619" i="8"/>
  <c r="O619" i="8"/>
  <c r="N619" i="8"/>
  <c r="M619" i="8"/>
  <c r="AC616" i="8"/>
  <c r="AB616" i="8"/>
  <c r="AA616" i="8"/>
  <c r="Z616" i="8"/>
  <c r="Y616" i="8"/>
  <c r="X616" i="8"/>
  <c r="W616" i="8"/>
  <c r="V616" i="8"/>
  <c r="U616" i="8"/>
  <c r="T616" i="8"/>
  <c r="S616" i="8"/>
  <c r="R616" i="8"/>
  <c r="Q616" i="8"/>
  <c r="P616" i="8"/>
  <c r="O616" i="8"/>
  <c r="N616" i="8"/>
  <c r="M616" i="8"/>
  <c r="AC611" i="8"/>
  <c r="AB611" i="8"/>
  <c r="AA611" i="8"/>
  <c r="Z611" i="8"/>
  <c r="Y611" i="8"/>
  <c r="X611" i="8"/>
  <c r="W611" i="8"/>
  <c r="V611" i="8"/>
  <c r="U611" i="8"/>
  <c r="T611" i="8"/>
  <c r="S611" i="8"/>
  <c r="R611" i="8"/>
  <c r="Q611" i="8"/>
  <c r="P611" i="8"/>
  <c r="O611" i="8"/>
  <c r="N611" i="8"/>
  <c r="M611" i="8"/>
  <c r="AC607" i="8"/>
  <c r="AB607" i="8"/>
  <c r="AA607" i="8"/>
  <c r="Z607" i="8"/>
  <c r="Y607" i="8"/>
  <c r="X607" i="8"/>
  <c r="W607" i="8"/>
  <c r="V607" i="8"/>
  <c r="U607" i="8"/>
  <c r="T607" i="8"/>
  <c r="S607" i="8"/>
  <c r="R607" i="8"/>
  <c r="Q607" i="8"/>
  <c r="P607" i="8"/>
  <c r="O607" i="8"/>
  <c r="N607" i="8"/>
  <c r="M607" i="8"/>
  <c r="AC603" i="8"/>
  <c r="AB603" i="8"/>
  <c r="AA603" i="8"/>
  <c r="Z603" i="8"/>
  <c r="Y603" i="8"/>
  <c r="X603" i="8"/>
  <c r="W603" i="8"/>
  <c r="V603" i="8"/>
  <c r="U603" i="8"/>
  <c r="T603" i="8"/>
  <c r="S603" i="8"/>
  <c r="R603" i="8"/>
  <c r="Q603" i="8"/>
  <c r="P603" i="8"/>
  <c r="O603" i="8"/>
  <c r="N603" i="8"/>
  <c r="M603" i="8"/>
  <c r="AC597" i="8"/>
  <c r="AB597" i="8"/>
  <c r="AA597" i="8"/>
  <c r="Z597" i="8"/>
  <c r="Y597" i="8"/>
  <c r="X597" i="8"/>
  <c r="W597" i="8"/>
  <c r="V597" i="8"/>
  <c r="U597" i="8"/>
  <c r="T597" i="8"/>
  <c r="S597" i="8"/>
  <c r="R597" i="8"/>
  <c r="Q597" i="8"/>
  <c r="P597" i="8"/>
  <c r="O597" i="8"/>
  <c r="N597" i="8"/>
  <c r="M597" i="8"/>
  <c r="AC592" i="8"/>
  <c r="AB592" i="8"/>
  <c r="AA592" i="8"/>
  <c r="Z592" i="8"/>
  <c r="Y592" i="8"/>
  <c r="X592" i="8"/>
  <c r="W592" i="8"/>
  <c r="V592" i="8"/>
  <c r="U592" i="8"/>
  <c r="T592" i="8"/>
  <c r="S592" i="8"/>
  <c r="R592" i="8"/>
  <c r="Q592" i="8"/>
  <c r="P592" i="8"/>
  <c r="O592" i="8"/>
  <c r="N592" i="8"/>
  <c r="M592" i="8"/>
  <c r="AC587" i="8"/>
  <c r="AB587" i="8"/>
  <c r="AA587" i="8"/>
  <c r="Z587" i="8"/>
  <c r="Y587" i="8"/>
  <c r="X587" i="8"/>
  <c r="W587" i="8"/>
  <c r="V587" i="8"/>
  <c r="U587" i="8"/>
  <c r="T587" i="8"/>
  <c r="S587" i="8"/>
  <c r="R587" i="8"/>
  <c r="Q587" i="8"/>
  <c r="P587" i="8"/>
  <c r="O587" i="8"/>
  <c r="N587" i="8"/>
  <c r="M587" i="8"/>
  <c r="M582" i="8"/>
  <c r="AC578" i="8"/>
  <c r="AB578" i="8"/>
  <c r="AA578" i="8"/>
  <c r="Z578" i="8"/>
  <c r="Y578" i="8"/>
  <c r="X578" i="8"/>
  <c r="W578" i="8"/>
  <c r="V578" i="8"/>
  <c r="U578" i="8"/>
  <c r="T578" i="8"/>
  <c r="S578" i="8"/>
  <c r="R578" i="8"/>
  <c r="Q578" i="8"/>
  <c r="P578" i="8"/>
  <c r="O578" i="8"/>
  <c r="N578" i="8"/>
  <c r="M578" i="8"/>
  <c r="AC575" i="8"/>
  <c r="AB575" i="8"/>
  <c r="AA575" i="8"/>
  <c r="Z575" i="8"/>
  <c r="Y575" i="8"/>
  <c r="X575" i="8"/>
  <c r="W575" i="8"/>
  <c r="V575" i="8"/>
  <c r="U575" i="8"/>
  <c r="T575" i="8"/>
  <c r="S575" i="8"/>
  <c r="R575" i="8"/>
  <c r="Q575" i="8"/>
  <c r="P575" i="8"/>
  <c r="O575" i="8"/>
  <c r="N575" i="8"/>
  <c r="M575" i="8"/>
  <c r="AC572" i="8"/>
  <c r="AB572" i="8"/>
  <c r="AA572" i="8"/>
  <c r="Z572" i="8"/>
  <c r="Y572" i="8"/>
  <c r="X572" i="8"/>
  <c r="W572" i="8"/>
  <c r="V572" i="8"/>
  <c r="U572" i="8"/>
  <c r="T572" i="8"/>
  <c r="S572" i="8"/>
  <c r="R572" i="8"/>
  <c r="Q572" i="8"/>
  <c r="P572" i="8"/>
  <c r="O572" i="8"/>
  <c r="N572" i="8"/>
  <c r="M572" i="8"/>
  <c r="AC569" i="8"/>
  <c r="AB569" i="8"/>
  <c r="AA569" i="8"/>
  <c r="Z569" i="8"/>
  <c r="Y569" i="8"/>
  <c r="X569" i="8"/>
  <c r="W569" i="8"/>
  <c r="V569" i="8"/>
  <c r="U569" i="8"/>
  <c r="T569" i="8"/>
  <c r="S569" i="8"/>
  <c r="R569" i="8"/>
  <c r="Q569" i="8"/>
  <c r="P569" i="8"/>
  <c r="O569" i="8"/>
  <c r="N569" i="8"/>
  <c r="M569" i="8"/>
  <c r="AC566" i="8"/>
  <c r="AB566" i="8"/>
  <c r="AA566" i="8"/>
  <c r="Z566" i="8"/>
  <c r="Y566" i="8"/>
  <c r="X566" i="8"/>
  <c r="W566" i="8"/>
  <c r="V566" i="8"/>
  <c r="U566" i="8"/>
  <c r="T566" i="8"/>
  <c r="S566" i="8"/>
  <c r="R566" i="8"/>
  <c r="Q566" i="8"/>
  <c r="P566" i="8"/>
  <c r="O566" i="8"/>
  <c r="N566" i="8"/>
  <c r="M566" i="8"/>
  <c r="AC563" i="8"/>
  <c r="AB563" i="8"/>
  <c r="AA563" i="8"/>
  <c r="Z563" i="8"/>
  <c r="Y563" i="8"/>
  <c r="X563" i="8"/>
  <c r="W563" i="8"/>
  <c r="V563" i="8"/>
  <c r="U563" i="8"/>
  <c r="T563" i="8"/>
  <c r="S563" i="8"/>
  <c r="R563" i="8"/>
  <c r="Q563" i="8"/>
  <c r="P563" i="8"/>
  <c r="O563" i="8"/>
  <c r="N563" i="8"/>
  <c r="M563" i="8"/>
  <c r="AC560" i="8"/>
  <c r="AB560" i="8"/>
  <c r="AA560" i="8"/>
  <c r="Z560" i="8"/>
  <c r="Y560" i="8"/>
  <c r="X560" i="8"/>
  <c r="W560" i="8"/>
  <c r="V560" i="8"/>
  <c r="U560" i="8"/>
  <c r="T560" i="8"/>
  <c r="S560" i="8"/>
  <c r="R560" i="8"/>
  <c r="Q560" i="8"/>
  <c r="P560" i="8"/>
  <c r="O560" i="8"/>
  <c r="N560" i="8"/>
  <c r="M560" i="8"/>
  <c r="AC555" i="8"/>
  <c r="AB555" i="8"/>
  <c r="AA555" i="8"/>
  <c r="Z555" i="8"/>
  <c r="Y555" i="8"/>
  <c r="X555" i="8"/>
  <c r="W555" i="8"/>
  <c r="V555" i="8"/>
  <c r="U555" i="8"/>
  <c r="T555" i="8"/>
  <c r="S555" i="8"/>
  <c r="R555" i="8"/>
  <c r="Q555" i="8"/>
  <c r="P555" i="8"/>
  <c r="O555" i="8"/>
  <c r="N555" i="8"/>
  <c r="M555" i="8"/>
  <c r="AC552" i="8"/>
  <c r="AB552" i="8"/>
  <c r="AA552" i="8"/>
  <c r="Z552" i="8"/>
  <c r="Y552" i="8"/>
  <c r="X552" i="8"/>
  <c r="W552" i="8"/>
  <c r="V552" i="8"/>
  <c r="U552" i="8"/>
  <c r="T552" i="8"/>
  <c r="S552" i="8"/>
  <c r="R552" i="8"/>
  <c r="Q552" i="8"/>
  <c r="P552" i="8"/>
  <c r="O552" i="8"/>
  <c r="N552" i="8"/>
  <c r="M552" i="8"/>
  <c r="AC548" i="8"/>
  <c r="AB548" i="8"/>
  <c r="AA548" i="8"/>
  <c r="Z548" i="8"/>
  <c r="Y548" i="8"/>
  <c r="X548" i="8"/>
  <c r="W548" i="8"/>
  <c r="V548" i="8"/>
  <c r="U548" i="8"/>
  <c r="T548" i="8"/>
  <c r="S548" i="8"/>
  <c r="R548" i="8"/>
  <c r="Q548" i="8"/>
  <c r="P548" i="8"/>
  <c r="O548" i="8"/>
  <c r="N548" i="8"/>
  <c r="M548" i="8"/>
  <c r="AC545" i="8"/>
  <c r="AB545" i="8"/>
  <c r="AA545" i="8"/>
  <c r="Z545" i="8"/>
  <c r="Y545" i="8"/>
  <c r="X545" i="8"/>
  <c r="W545" i="8"/>
  <c r="V545" i="8"/>
  <c r="U545" i="8"/>
  <c r="T545" i="8"/>
  <c r="S545" i="8"/>
  <c r="R545" i="8"/>
  <c r="Q545" i="8"/>
  <c r="P545" i="8"/>
  <c r="O545" i="8"/>
  <c r="N545" i="8"/>
  <c r="M545" i="8"/>
  <c r="AC541" i="8"/>
  <c r="AB541" i="8"/>
  <c r="AA541" i="8"/>
  <c r="Z541" i="8"/>
  <c r="Y541" i="8"/>
  <c r="X541" i="8"/>
  <c r="W541" i="8"/>
  <c r="V541" i="8"/>
  <c r="U541" i="8"/>
  <c r="T541" i="8"/>
  <c r="S541" i="8"/>
  <c r="R541" i="8"/>
  <c r="Q541" i="8"/>
  <c r="P541" i="8"/>
  <c r="O541" i="8"/>
  <c r="N541" i="8"/>
  <c r="M541" i="8"/>
  <c r="AC538" i="8"/>
  <c r="AB538" i="8"/>
  <c r="AA538" i="8"/>
  <c r="Z538" i="8"/>
  <c r="Y538" i="8"/>
  <c r="X538" i="8"/>
  <c r="W538" i="8"/>
  <c r="V538" i="8"/>
  <c r="U538" i="8"/>
  <c r="T538" i="8"/>
  <c r="S538" i="8"/>
  <c r="R538" i="8"/>
  <c r="Q538" i="8"/>
  <c r="P538" i="8"/>
  <c r="O538" i="8"/>
  <c r="N538" i="8"/>
  <c r="M538" i="8"/>
  <c r="AC533" i="8"/>
  <c r="AB533" i="8"/>
  <c r="AA533" i="8"/>
  <c r="Z533" i="8"/>
  <c r="Y533" i="8"/>
  <c r="X533" i="8"/>
  <c r="W533" i="8"/>
  <c r="V533" i="8"/>
  <c r="U533" i="8"/>
  <c r="T533" i="8"/>
  <c r="S533" i="8"/>
  <c r="R533" i="8"/>
  <c r="Q533" i="8"/>
  <c r="P533" i="8"/>
  <c r="O533" i="8"/>
  <c r="N533" i="8"/>
  <c r="M533" i="8"/>
  <c r="AC529" i="8"/>
  <c r="AB529" i="8"/>
  <c r="AA529" i="8"/>
  <c r="Z529" i="8"/>
  <c r="Y529" i="8"/>
  <c r="X529" i="8"/>
  <c r="W529" i="8"/>
  <c r="V529" i="8"/>
  <c r="U529" i="8"/>
  <c r="T529" i="8"/>
  <c r="S529" i="8"/>
  <c r="R529" i="8"/>
  <c r="Q529" i="8"/>
  <c r="P529" i="8"/>
  <c r="O529" i="8"/>
  <c r="N529" i="8"/>
  <c r="M529" i="8"/>
  <c r="AC525" i="8"/>
  <c r="AB525" i="8"/>
  <c r="AA525" i="8"/>
  <c r="Z525" i="8"/>
  <c r="Y525" i="8"/>
  <c r="X525" i="8"/>
  <c r="W525" i="8"/>
  <c r="V525" i="8"/>
  <c r="U525" i="8"/>
  <c r="T525" i="8"/>
  <c r="S525" i="8"/>
  <c r="R525" i="8"/>
  <c r="Q525" i="8"/>
  <c r="P525" i="8"/>
  <c r="O525" i="8"/>
  <c r="N525" i="8"/>
  <c r="M525" i="8"/>
  <c r="AC519" i="8"/>
  <c r="AB519" i="8"/>
  <c r="AA519" i="8"/>
  <c r="Z519" i="8"/>
  <c r="Y519" i="8"/>
  <c r="X519" i="8"/>
  <c r="W519" i="8"/>
  <c r="V519" i="8"/>
  <c r="U519" i="8"/>
  <c r="T519" i="8"/>
  <c r="S519" i="8"/>
  <c r="R519" i="8"/>
  <c r="Q519" i="8"/>
  <c r="P519" i="8"/>
  <c r="O519" i="8"/>
  <c r="N519" i="8"/>
  <c r="M519" i="8"/>
  <c r="AC514" i="8"/>
  <c r="AB514" i="8"/>
  <c r="AA514" i="8"/>
  <c r="Z514" i="8"/>
  <c r="Y514" i="8"/>
  <c r="X514" i="8"/>
  <c r="W514" i="8"/>
  <c r="V514" i="8"/>
  <c r="U514" i="8"/>
  <c r="T514" i="8"/>
  <c r="S514" i="8"/>
  <c r="R514" i="8"/>
  <c r="Q514" i="8"/>
  <c r="P514" i="8"/>
  <c r="O514" i="8"/>
  <c r="N514" i="8"/>
  <c r="M514" i="8"/>
  <c r="AC509" i="8"/>
  <c r="AB509" i="8"/>
  <c r="AA509" i="8"/>
  <c r="Z509" i="8"/>
  <c r="Y509" i="8"/>
  <c r="X509" i="8"/>
  <c r="W509" i="8"/>
  <c r="V509" i="8"/>
  <c r="U509" i="8"/>
  <c r="T509" i="8"/>
  <c r="S509" i="8"/>
  <c r="R509" i="8"/>
  <c r="Q509" i="8"/>
  <c r="P509" i="8"/>
  <c r="O509" i="8"/>
  <c r="N509" i="8"/>
  <c r="M509" i="8"/>
  <c r="M497" i="8"/>
  <c r="M493" i="8"/>
  <c r="AC489" i="8"/>
  <c r="AB489" i="8"/>
  <c r="AA489" i="8"/>
  <c r="Z489" i="8"/>
  <c r="Y489" i="8"/>
  <c r="X489" i="8"/>
  <c r="W489" i="8"/>
  <c r="V489" i="8"/>
  <c r="U489" i="8"/>
  <c r="T489" i="8"/>
  <c r="S489" i="8"/>
  <c r="R489" i="8"/>
  <c r="Q489" i="8"/>
  <c r="P489" i="8"/>
  <c r="O489" i="8"/>
  <c r="N489" i="8"/>
  <c r="M489" i="8"/>
  <c r="AC486" i="8"/>
  <c r="AB486" i="8"/>
  <c r="AA486" i="8"/>
  <c r="Z486" i="8"/>
  <c r="Y486" i="8"/>
  <c r="X486" i="8"/>
  <c r="W486" i="8"/>
  <c r="V486" i="8"/>
  <c r="U486" i="8"/>
  <c r="T486" i="8"/>
  <c r="S486" i="8"/>
  <c r="R486" i="8"/>
  <c r="Q486" i="8"/>
  <c r="P486" i="8"/>
  <c r="O486" i="8"/>
  <c r="N486" i="8"/>
  <c r="M486" i="8"/>
  <c r="AC482" i="8"/>
  <c r="AB482" i="8"/>
  <c r="AA482" i="8"/>
  <c r="Z482" i="8"/>
  <c r="Y482" i="8"/>
  <c r="X482" i="8"/>
  <c r="W482" i="8"/>
  <c r="V482" i="8"/>
  <c r="U482" i="8"/>
  <c r="T482" i="8"/>
  <c r="S482" i="8"/>
  <c r="R482" i="8"/>
  <c r="Q482" i="8"/>
  <c r="P482" i="8"/>
  <c r="O482" i="8"/>
  <c r="N482" i="8"/>
  <c r="M482" i="8"/>
  <c r="AC478" i="8"/>
  <c r="AB478" i="8"/>
  <c r="AA478" i="8"/>
  <c r="Z478" i="8"/>
  <c r="Y478" i="8"/>
  <c r="X478" i="8"/>
  <c r="W478" i="8"/>
  <c r="V478" i="8"/>
  <c r="U478" i="8"/>
  <c r="T478" i="8"/>
  <c r="S478" i="8"/>
  <c r="R478" i="8"/>
  <c r="Q478" i="8"/>
  <c r="P478" i="8"/>
  <c r="O478" i="8"/>
  <c r="N478" i="8"/>
  <c r="M478" i="8"/>
  <c r="AC475" i="8"/>
  <c r="AB475" i="8"/>
  <c r="AA475" i="8"/>
  <c r="Z475" i="8"/>
  <c r="Y475" i="8"/>
  <c r="X475" i="8"/>
  <c r="W475" i="8"/>
  <c r="V475" i="8"/>
  <c r="U475" i="8"/>
  <c r="T475" i="8"/>
  <c r="S475" i="8"/>
  <c r="R475" i="8"/>
  <c r="Q475" i="8"/>
  <c r="P475" i="8"/>
  <c r="O475" i="8"/>
  <c r="N475" i="8"/>
  <c r="M475" i="8"/>
  <c r="AC472" i="8"/>
  <c r="AB472" i="8"/>
  <c r="AA472" i="8"/>
  <c r="Z472" i="8"/>
  <c r="Y472" i="8"/>
  <c r="X472" i="8"/>
  <c r="W472" i="8"/>
  <c r="V472" i="8"/>
  <c r="U472" i="8"/>
  <c r="T472" i="8"/>
  <c r="S472" i="8"/>
  <c r="R472" i="8"/>
  <c r="Q472" i="8"/>
  <c r="P472" i="8"/>
  <c r="O472" i="8"/>
  <c r="N472" i="8"/>
  <c r="M472" i="8"/>
  <c r="AC469" i="8"/>
  <c r="AB469" i="8"/>
  <c r="AA469" i="8"/>
  <c r="Z469" i="8"/>
  <c r="Y469" i="8"/>
  <c r="X469" i="8"/>
  <c r="W469" i="8"/>
  <c r="V469" i="8"/>
  <c r="U469" i="8"/>
  <c r="T469" i="8"/>
  <c r="S469" i="8"/>
  <c r="R469" i="8"/>
  <c r="Q469" i="8"/>
  <c r="P469" i="8"/>
  <c r="O469" i="8"/>
  <c r="N469" i="8"/>
  <c r="M469" i="8"/>
  <c r="AC466" i="8"/>
  <c r="AB466" i="8"/>
  <c r="AA466" i="8"/>
  <c r="Z466" i="8"/>
  <c r="Y466" i="8"/>
  <c r="X466" i="8"/>
  <c r="W466" i="8"/>
  <c r="V466" i="8"/>
  <c r="U466" i="8"/>
  <c r="T466" i="8"/>
  <c r="S466" i="8"/>
  <c r="R466" i="8"/>
  <c r="Q466" i="8"/>
  <c r="P466" i="8"/>
  <c r="O466" i="8"/>
  <c r="N466" i="8"/>
  <c r="M466" i="8"/>
  <c r="AC463" i="8"/>
  <c r="AB463" i="8"/>
  <c r="AA463" i="8"/>
  <c r="Z463" i="8"/>
  <c r="Y463" i="8"/>
  <c r="X463" i="8"/>
  <c r="W463" i="8"/>
  <c r="V463" i="8"/>
  <c r="U463" i="8"/>
  <c r="T463" i="8"/>
  <c r="S463" i="8"/>
  <c r="R463" i="8"/>
  <c r="Q463" i="8"/>
  <c r="P463" i="8"/>
  <c r="O463" i="8"/>
  <c r="N463" i="8"/>
  <c r="M463" i="8"/>
  <c r="AC460" i="8"/>
  <c r="AB460" i="8"/>
  <c r="AA460" i="8"/>
  <c r="Z460" i="8"/>
  <c r="Y460" i="8"/>
  <c r="X460" i="8"/>
  <c r="W460" i="8"/>
  <c r="V460" i="8"/>
  <c r="U460" i="8"/>
  <c r="T460" i="8"/>
  <c r="S460" i="8"/>
  <c r="R460" i="8"/>
  <c r="Q460" i="8"/>
  <c r="P460" i="8"/>
  <c r="O460" i="8"/>
  <c r="N460" i="8"/>
  <c r="M460" i="8"/>
  <c r="AC455" i="8"/>
  <c r="AB455" i="8"/>
  <c r="AA455" i="8"/>
  <c r="Z455" i="8"/>
  <c r="Y455" i="8"/>
  <c r="X455" i="8"/>
  <c r="W455" i="8"/>
  <c r="V455" i="8"/>
  <c r="U455" i="8"/>
  <c r="T455" i="8"/>
  <c r="S455" i="8"/>
  <c r="R455" i="8"/>
  <c r="Q455" i="8"/>
  <c r="P455" i="8"/>
  <c r="O455" i="8"/>
  <c r="N455" i="8"/>
  <c r="M455" i="8"/>
  <c r="AC452" i="8"/>
  <c r="AB452" i="8"/>
  <c r="AA452" i="8"/>
  <c r="Z452" i="8"/>
  <c r="Y452" i="8"/>
  <c r="X452" i="8"/>
  <c r="W452" i="8"/>
  <c r="V452" i="8"/>
  <c r="U452" i="8"/>
  <c r="T452" i="8"/>
  <c r="S452" i="8"/>
  <c r="R452" i="8"/>
  <c r="Q452" i="8"/>
  <c r="P452" i="8"/>
  <c r="O452" i="8"/>
  <c r="N452" i="8"/>
  <c r="M452" i="8"/>
  <c r="AC448" i="8"/>
  <c r="AB448" i="8"/>
  <c r="AA448" i="8"/>
  <c r="Z448" i="8"/>
  <c r="Y448" i="8"/>
  <c r="X448" i="8"/>
  <c r="W448" i="8"/>
  <c r="V448" i="8"/>
  <c r="U448" i="8"/>
  <c r="T448" i="8"/>
  <c r="S448" i="8"/>
  <c r="R448" i="8"/>
  <c r="Q448" i="8"/>
  <c r="P448" i="8"/>
  <c r="O448" i="8"/>
  <c r="N448" i="8"/>
  <c r="M448" i="8"/>
  <c r="AC445" i="8"/>
  <c r="AB445" i="8"/>
  <c r="AA445" i="8"/>
  <c r="Z445" i="8"/>
  <c r="Y445" i="8"/>
  <c r="X445" i="8"/>
  <c r="W445" i="8"/>
  <c r="V445" i="8"/>
  <c r="U445" i="8"/>
  <c r="T445" i="8"/>
  <c r="S445" i="8"/>
  <c r="R445" i="8"/>
  <c r="Q445" i="8"/>
  <c r="P445" i="8"/>
  <c r="O445" i="8"/>
  <c r="N445" i="8"/>
  <c r="M445" i="8"/>
  <c r="AC441" i="8"/>
  <c r="AB441" i="8"/>
  <c r="AA441" i="8"/>
  <c r="Z441" i="8"/>
  <c r="Y441" i="8"/>
  <c r="X441" i="8"/>
  <c r="W441" i="8"/>
  <c r="V441" i="8"/>
  <c r="U441" i="8"/>
  <c r="T441" i="8"/>
  <c r="S441" i="8"/>
  <c r="R441" i="8"/>
  <c r="Q441" i="8"/>
  <c r="P441" i="8"/>
  <c r="O441" i="8"/>
  <c r="N441" i="8"/>
  <c r="M441" i="8"/>
  <c r="AC438" i="8"/>
  <c r="AB438" i="8"/>
  <c r="AA438" i="8"/>
  <c r="Z438" i="8"/>
  <c r="Y438" i="8"/>
  <c r="X438" i="8"/>
  <c r="W438" i="8"/>
  <c r="V438" i="8"/>
  <c r="U438" i="8"/>
  <c r="T438" i="8"/>
  <c r="S438" i="8"/>
  <c r="R438" i="8"/>
  <c r="Q438" i="8"/>
  <c r="P438" i="8"/>
  <c r="O438" i="8"/>
  <c r="N438" i="8"/>
  <c r="M438" i="8"/>
  <c r="AC433" i="8"/>
  <c r="AB433" i="8"/>
  <c r="AA433" i="8"/>
  <c r="Z433" i="8"/>
  <c r="Y433" i="8"/>
  <c r="X433" i="8"/>
  <c r="W433" i="8"/>
  <c r="V433" i="8"/>
  <c r="U433" i="8"/>
  <c r="T433" i="8"/>
  <c r="S433" i="8"/>
  <c r="R433" i="8"/>
  <c r="Q433" i="8"/>
  <c r="P433" i="8"/>
  <c r="O433" i="8"/>
  <c r="N433" i="8"/>
  <c r="M433" i="8"/>
  <c r="AC429" i="8"/>
  <c r="AB429" i="8"/>
  <c r="AA429" i="8"/>
  <c r="Z429" i="8"/>
  <c r="Y429" i="8"/>
  <c r="X429" i="8"/>
  <c r="W429" i="8"/>
  <c r="V429" i="8"/>
  <c r="U429" i="8"/>
  <c r="T429" i="8"/>
  <c r="S429" i="8"/>
  <c r="R429" i="8"/>
  <c r="Q429" i="8"/>
  <c r="P429" i="8"/>
  <c r="O429" i="8"/>
  <c r="N429" i="8"/>
  <c r="M429" i="8"/>
  <c r="AC425" i="8"/>
  <c r="AB425" i="8"/>
  <c r="AA425" i="8"/>
  <c r="Z425" i="8"/>
  <c r="Y425" i="8"/>
  <c r="X425" i="8"/>
  <c r="W425" i="8"/>
  <c r="V425" i="8"/>
  <c r="U425" i="8"/>
  <c r="T425" i="8"/>
  <c r="S425" i="8"/>
  <c r="R425" i="8"/>
  <c r="Q425" i="8"/>
  <c r="P425" i="8"/>
  <c r="O425" i="8"/>
  <c r="N425" i="8"/>
  <c r="M425" i="8"/>
  <c r="AC419" i="8"/>
  <c r="AB419" i="8"/>
  <c r="AA419" i="8"/>
  <c r="Z419" i="8"/>
  <c r="Y419" i="8"/>
  <c r="X419" i="8"/>
  <c r="W419" i="8"/>
  <c r="V419" i="8"/>
  <c r="U419" i="8"/>
  <c r="T419" i="8"/>
  <c r="S419" i="8"/>
  <c r="R419" i="8"/>
  <c r="Q419" i="8"/>
  <c r="P419" i="8"/>
  <c r="O419" i="8"/>
  <c r="N419" i="8"/>
  <c r="M419" i="8"/>
  <c r="AC414" i="8"/>
  <c r="AB414" i="8"/>
  <c r="AA414" i="8"/>
  <c r="Z414" i="8"/>
  <c r="Y414" i="8"/>
  <c r="X414" i="8"/>
  <c r="W414" i="8"/>
  <c r="V414" i="8"/>
  <c r="U414" i="8"/>
  <c r="T414" i="8"/>
  <c r="S414" i="8"/>
  <c r="R414" i="8"/>
  <c r="Q414" i="8"/>
  <c r="P414" i="8"/>
  <c r="O414" i="8"/>
  <c r="N414" i="8"/>
  <c r="M414" i="8"/>
  <c r="AC409" i="8"/>
  <c r="AB409" i="8"/>
  <c r="AA409" i="8"/>
  <c r="Z409" i="8"/>
  <c r="Y409" i="8"/>
  <c r="X409" i="8"/>
  <c r="W409" i="8"/>
  <c r="V409" i="8"/>
  <c r="U409" i="8"/>
  <c r="T409" i="8"/>
  <c r="S409" i="8"/>
  <c r="R409" i="8"/>
  <c r="Q409" i="8"/>
  <c r="P409" i="8"/>
  <c r="O409" i="8"/>
  <c r="N409" i="8"/>
  <c r="M409" i="8"/>
  <c r="AC404" i="8"/>
  <c r="AB404" i="8"/>
  <c r="AA404" i="8"/>
  <c r="Z404" i="8"/>
  <c r="Y404" i="8"/>
  <c r="X404" i="8"/>
  <c r="W404" i="8"/>
  <c r="V404" i="8"/>
  <c r="U404" i="8"/>
  <c r="T404" i="8"/>
  <c r="S404" i="8"/>
  <c r="R404" i="8"/>
  <c r="Q404" i="8"/>
  <c r="P404" i="8"/>
  <c r="O404" i="8"/>
  <c r="N404" i="8"/>
  <c r="M404" i="8"/>
  <c r="AC400" i="8"/>
  <c r="AB400" i="8"/>
  <c r="AA400" i="8"/>
  <c r="Z400" i="8"/>
  <c r="Y400" i="8"/>
  <c r="X400" i="8"/>
  <c r="W400" i="8"/>
  <c r="V400" i="8"/>
  <c r="U400" i="8"/>
  <c r="T400" i="8"/>
  <c r="S400" i="8"/>
  <c r="R400" i="8"/>
  <c r="Q400" i="8"/>
  <c r="P400" i="8"/>
  <c r="O400" i="8"/>
  <c r="N400" i="8"/>
  <c r="M400" i="8"/>
  <c r="AC397" i="8"/>
  <c r="AB397" i="8"/>
  <c r="AA397" i="8"/>
  <c r="Z397" i="8"/>
  <c r="Y397" i="8"/>
  <c r="X397" i="8"/>
  <c r="W397" i="8"/>
  <c r="V397" i="8"/>
  <c r="U397" i="8"/>
  <c r="T397" i="8"/>
  <c r="S397" i="8"/>
  <c r="R397" i="8"/>
  <c r="Q397" i="8"/>
  <c r="P397" i="8"/>
  <c r="O397" i="8"/>
  <c r="N397" i="8"/>
  <c r="M397" i="8"/>
  <c r="AC394" i="8"/>
  <c r="AB394" i="8"/>
  <c r="AA394" i="8"/>
  <c r="Z394" i="8"/>
  <c r="Y394" i="8"/>
  <c r="X394" i="8"/>
  <c r="W394" i="8"/>
  <c r="V394" i="8"/>
  <c r="U394" i="8"/>
  <c r="T394" i="8"/>
  <c r="S394" i="8"/>
  <c r="R394" i="8"/>
  <c r="Q394" i="8"/>
  <c r="P394" i="8"/>
  <c r="O394" i="8"/>
  <c r="N394" i="8"/>
  <c r="M394" i="8"/>
  <c r="AC391" i="8"/>
  <c r="AB391" i="8"/>
  <c r="AA391" i="8"/>
  <c r="Z391" i="8"/>
  <c r="Y391" i="8"/>
  <c r="X391" i="8"/>
  <c r="W391" i="8"/>
  <c r="V391" i="8"/>
  <c r="U391" i="8"/>
  <c r="T391" i="8"/>
  <c r="S391" i="8"/>
  <c r="R391" i="8"/>
  <c r="Q391" i="8"/>
  <c r="P391" i="8"/>
  <c r="O391" i="8"/>
  <c r="N391" i="8"/>
  <c r="M391" i="8"/>
  <c r="AC388" i="8"/>
  <c r="AB388" i="8"/>
  <c r="AA388" i="8"/>
  <c r="Z388" i="8"/>
  <c r="Y388" i="8"/>
  <c r="X388" i="8"/>
  <c r="W388" i="8"/>
  <c r="V388" i="8"/>
  <c r="U388" i="8"/>
  <c r="T388" i="8"/>
  <c r="S388" i="8"/>
  <c r="R388" i="8"/>
  <c r="Q388" i="8"/>
  <c r="P388" i="8"/>
  <c r="O388" i="8"/>
  <c r="N388" i="8"/>
  <c r="M388" i="8"/>
  <c r="AC385" i="8"/>
  <c r="AB385" i="8"/>
  <c r="AA385" i="8"/>
  <c r="Z385" i="8"/>
  <c r="Y385" i="8"/>
  <c r="X385" i="8"/>
  <c r="W385" i="8"/>
  <c r="V385" i="8"/>
  <c r="U385" i="8"/>
  <c r="T385" i="8"/>
  <c r="S385" i="8"/>
  <c r="R385" i="8"/>
  <c r="Q385" i="8"/>
  <c r="P385" i="8"/>
  <c r="O385" i="8"/>
  <c r="N385" i="8"/>
  <c r="M385" i="8"/>
  <c r="AC382" i="8"/>
  <c r="AB382" i="8"/>
  <c r="AA382" i="8"/>
  <c r="Z382" i="8"/>
  <c r="Y382" i="8"/>
  <c r="X382" i="8"/>
  <c r="W382" i="8"/>
  <c r="V382" i="8"/>
  <c r="U382" i="8"/>
  <c r="T382" i="8"/>
  <c r="S382" i="8"/>
  <c r="R382" i="8"/>
  <c r="Q382" i="8"/>
  <c r="P382" i="8"/>
  <c r="O382" i="8"/>
  <c r="N382" i="8"/>
  <c r="M382" i="8"/>
  <c r="AC377" i="8"/>
  <c r="AB377" i="8"/>
  <c r="AA377" i="8"/>
  <c r="Z377" i="8"/>
  <c r="Y377" i="8"/>
  <c r="X377" i="8"/>
  <c r="W377" i="8"/>
  <c r="V377" i="8"/>
  <c r="U377" i="8"/>
  <c r="T377" i="8"/>
  <c r="S377" i="8"/>
  <c r="R377" i="8"/>
  <c r="Q377" i="8"/>
  <c r="P377" i="8"/>
  <c r="O377" i="8"/>
  <c r="N377" i="8"/>
  <c r="M377" i="8"/>
  <c r="AC374" i="8"/>
  <c r="AB374" i="8"/>
  <c r="AA374" i="8"/>
  <c r="Z374" i="8"/>
  <c r="Y374" i="8"/>
  <c r="X374" i="8"/>
  <c r="W374" i="8"/>
  <c r="V374" i="8"/>
  <c r="U374" i="8"/>
  <c r="T374" i="8"/>
  <c r="S374" i="8"/>
  <c r="R374" i="8"/>
  <c r="Q374" i="8"/>
  <c r="P374" i="8"/>
  <c r="O374" i="8"/>
  <c r="N374" i="8"/>
  <c r="M374" i="8"/>
  <c r="AC370" i="8"/>
  <c r="AB370" i="8"/>
  <c r="AA370" i="8"/>
  <c r="Z370" i="8"/>
  <c r="Y370" i="8"/>
  <c r="X370" i="8"/>
  <c r="W370" i="8"/>
  <c r="V370" i="8"/>
  <c r="U370" i="8"/>
  <c r="T370" i="8"/>
  <c r="S370" i="8"/>
  <c r="R370" i="8"/>
  <c r="Q370" i="8"/>
  <c r="P370" i="8"/>
  <c r="O370" i="8"/>
  <c r="N370" i="8"/>
  <c r="M370" i="8"/>
  <c r="AC367" i="8"/>
  <c r="AB367" i="8"/>
  <c r="AA367" i="8"/>
  <c r="Z367" i="8"/>
  <c r="Y367" i="8"/>
  <c r="X367" i="8"/>
  <c r="W367" i="8"/>
  <c r="V367" i="8"/>
  <c r="U367" i="8"/>
  <c r="T367" i="8"/>
  <c r="S367" i="8"/>
  <c r="R367" i="8"/>
  <c r="Q367" i="8"/>
  <c r="P367" i="8"/>
  <c r="O367" i="8"/>
  <c r="N367" i="8"/>
  <c r="M367" i="8"/>
  <c r="AC363" i="8"/>
  <c r="AB363" i="8"/>
  <c r="AA363" i="8"/>
  <c r="Z363" i="8"/>
  <c r="Y363" i="8"/>
  <c r="X363" i="8"/>
  <c r="W363" i="8"/>
  <c r="V363" i="8"/>
  <c r="U363" i="8"/>
  <c r="T363" i="8"/>
  <c r="S363" i="8"/>
  <c r="R363" i="8"/>
  <c r="Q363" i="8"/>
  <c r="P363" i="8"/>
  <c r="O363" i="8"/>
  <c r="N363" i="8"/>
  <c r="M363" i="8"/>
  <c r="AC360" i="8"/>
  <c r="AB360" i="8"/>
  <c r="AA360" i="8"/>
  <c r="Z360" i="8"/>
  <c r="Y360" i="8"/>
  <c r="X360" i="8"/>
  <c r="W360" i="8"/>
  <c r="V360" i="8"/>
  <c r="U360" i="8"/>
  <c r="T360" i="8"/>
  <c r="S360" i="8"/>
  <c r="R360" i="8"/>
  <c r="Q360" i="8"/>
  <c r="P360" i="8"/>
  <c r="O360" i="8"/>
  <c r="N360" i="8"/>
  <c r="M360" i="8"/>
  <c r="AC355" i="8"/>
  <c r="AB355" i="8"/>
  <c r="AA355" i="8"/>
  <c r="Z355" i="8"/>
  <c r="Y355" i="8"/>
  <c r="X355" i="8"/>
  <c r="W355" i="8"/>
  <c r="V355" i="8"/>
  <c r="U355" i="8"/>
  <c r="T355" i="8"/>
  <c r="S355" i="8"/>
  <c r="R355" i="8"/>
  <c r="Q355" i="8"/>
  <c r="P355" i="8"/>
  <c r="O355" i="8"/>
  <c r="N355" i="8"/>
  <c r="M355" i="8"/>
  <c r="AC351" i="8"/>
  <c r="AB351" i="8"/>
  <c r="AA351" i="8"/>
  <c r="Z351" i="8"/>
  <c r="Y351" i="8"/>
  <c r="X351" i="8"/>
  <c r="W351" i="8"/>
  <c r="V351" i="8"/>
  <c r="U351" i="8"/>
  <c r="T351" i="8"/>
  <c r="S351" i="8"/>
  <c r="R351" i="8"/>
  <c r="Q351" i="8"/>
  <c r="P351" i="8"/>
  <c r="O351" i="8"/>
  <c r="N351" i="8"/>
  <c r="M351" i="8"/>
  <c r="AC347" i="8"/>
  <c r="AB347" i="8"/>
  <c r="AA347" i="8"/>
  <c r="Z347" i="8"/>
  <c r="Y347" i="8"/>
  <c r="X347" i="8"/>
  <c r="W347" i="8"/>
  <c r="V347" i="8"/>
  <c r="U347" i="8"/>
  <c r="T347" i="8"/>
  <c r="S347" i="8"/>
  <c r="R347" i="8"/>
  <c r="Q347" i="8"/>
  <c r="P347" i="8"/>
  <c r="O347" i="8"/>
  <c r="N347" i="8"/>
  <c r="M347" i="8"/>
  <c r="AC341" i="8"/>
  <c r="AB341" i="8"/>
  <c r="AA341" i="8"/>
  <c r="Z341" i="8"/>
  <c r="Y341" i="8"/>
  <c r="X341" i="8"/>
  <c r="W341" i="8"/>
  <c r="V341" i="8"/>
  <c r="U341" i="8"/>
  <c r="T341" i="8"/>
  <c r="S341" i="8"/>
  <c r="R341" i="8"/>
  <c r="Q341" i="8"/>
  <c r="P341" i="8"/>
  <c r="O341" i="8"/>
  <c r="N341" i="8"/>
  <c r="M341" i="8"/>
  <c r="AC336" i="8"/>
  <c r="AB336" i="8"/>
  <c r="AA336" i="8"/>
  <c r="Z336" i="8"/>
  <c r="Y336" i="8"/>
  <c r="X336" i="8"/>
  <c r="W336" i="8"/>
  <c r="V336" i="8"/>
  <c r="U336" i="8"/>
  <c r="T336" i="8"/>
  <c r="S336" i="8"/>
  <c r="R336" i="8"/>
  <c r="Q336" i="8"/>
  <c r="P336" i="8"/>
  <c r="O336" i="8"/>
  <c r="N336" i="8"/>
  <c r="M336" i="8"/>
  <c r="AC331" i="8"/>
  <c r="AB331" i="8"/>
  <c r="AA331" i="8"/>
  <c r="Z331" i="8"/>
  <c r="Y331" i="8"/>
  <c r="X331" i="8"/>
  <c r="W331" i="8"/>
  <c r="V331" i="8"/>
  <c r="U331" i="8"/>
  <c r="T331" i="8"/>
  <c r="S331" i="8"/>
  <c r="R331" i="8"/>
  <c r="Q331" i="8"/>
  <c r="P331" i="8"/>
  <c r="O331" i="8"/>
  <c r="N331" i="8"/>
  <c r="M331" i="8"/>
  <c r="AC323" i="8"/>
  <c r="AB323" i="8"/>
  <c r="AA323" i="8"/>
  <c r="Z323" i="8"/>
  <c r="Y323" i="8"/>
  <c r="X323" i="8"/>
  <c r="W323" i="8"/>
  <c r="V323" i="8"/>
  <c r="U323" i="8"/>
  <c r="T323" i="8"/>
  <c r="S323" i="8"/>
  <c r="R323" i="8"/>
  <c r="Q323" i="8"/>
  <c r="P323" i="8"/>
  <c r="O323" i="8"/>
  <c r="N323" i="8"/>
  <c r="M323" i="8"/>
  <c r="AC316" i="8"/>
  <c r="AB316" i="8"/>
  <c r="AA316" i="8"/>
  <c r="Z316" i="8"/>
  <c r="Y316" i="8"/>
  <c r="X316" i="8"/>
  <c r="W316" i="8"/>
  <c r="V316" i="8"/>
  <c r="U316" i="8"/>
  <c r="T316" i="8"/>
  <c r="S316" i="8"/>
  <c r="R316" i="8"/>
  <c r="Q316" i="8"/>
  <c r="P316" i="8"/>
  <c r="O316" i="8"/>
  <c r="N316" i="8"/>
  <c r="M316" i="8"/>
  <c r="AC312" i="8"/>
  <c r="AB312" i="8"/>
  <c r="AA312" i="8"/>
  <c r="Z312" i="8"/>
  <c r="Y312" i="8"/>
  <c r="X312" i="8"/>
  <c r="W312" i="8"/>
  <c r="V312" i="8"/>
  <c r="U312" i="8"/>
  <c r="T312" i="8"/>
  <c r="S312" i="8"/>
  <c r="R312" i="8"/>
  <c r="Q312" i="8"/>
  <c r="P312" i="8"/>
  <c r="O312" i="8"/>
  <c r="N312" i="8"/>
  <c r="M312" i="8"/>
  <c r="AC308" i="8"/>
  <c r="AB308" i="8"/>
  <c r="AA308" i="8"/>
  <c r="Z308" i="8"/>
  <c r="Y308" i="8"/>
  <c r="X308" i="8"/>
  <c r="W308" i="8"/>
  <c r="V308" i="8"/>
  <c r="U308" i="8"/>
  <c r="T308" i="8"/>
  <c r="S308" i="8"/>
  <c r="R308" i="8"/>
  <c r="Q308" i="8"/>
  <c r="P308" i="8"/>
  <c r="O308" i="8"/>
  <c r="N308" i="8"/>
  <c r="M308" i="8"/>
  <c r="AC301" i="8"/>
  <c r="AB301" i="8"/>
  <c r="AA301" i="8"/>
  <c r="Z301" i="8"/>
  <c r="Y301" i="8"/>
  <c r="X301" i="8"/>
  <c r="W301" i="8"/>
  <c r="V301" i="8"/>
  <c r="U301" i="8"/>
  <c r="T301" i="8"/>
  <c r="S301" i="8"/>
  <c r="R301" i="8"/>
  <c r="Q301" i="8"/>
  <c r="P301" i="8"/>
  <c r="O301" i="8"/>
  <c r="N301" i="8"/>
  <c r="M301" i="8"/>
  <c r="M296" i="8"/>
  <c r="M292" i="8"/>
  <c r="AC288" i="8"/>
  <c r="AB288" i="8"/>
  <c r="AA288" i="8"/>
  <c r="Z288" i="8"/>
  <c r="Y288" i="8"/>
  <c r="X288" i="8"/>
  <c r="W288" i="8"/>
  <c r="V288" i="8"/>
  <c r="U288" i="8"/>
  <c r="T288" i="8"/>
  <c r="S288" i="8"/>
  <c r="R288" i="8"/>
  <c r="Q288" i="8"/>
  <c r="P288" i="8"/>
  <c r="O288" i="8"/>
  <c r="N288" i="8"/>
  <c r="M288" i="8"/>
  <c r="AC281" i="8"/>
  <c r="AB281" i="8"/>
  <c r="AA281" i="8"/>
  <c r="Z281" i="8"/>
  <c r="Y281" i="8"/>
  <c r="X281" i="8"/>
  <c r="W281" i="8"/>
  <c r="V281" i="8"/>
  <c r="U281" i="8"/>
  <c r="T281" i="8"/>
  <c r="S281" i="8"/>
  <c r="R281" i="8"/>
  <c r="Q281" i="8"/>
  <c r="P281" i="8"/>
  <c r="O281" i="8"/>
  <c r="N281" i="8"/>
  <c r="M281" i="8"/>
  <c r="AC274" i="8"/>
  <c r="AB274" i="8"/>
  <c r="AA274" i="8"/>
  <c r="Z274" i="8"/>
  <c r="Y274" i="8"/>
  <c r="X274" i="8"/>
  <c r="W274" i="8"/>
  <c r="V274" i="8"/>
  <c r="U274" i="8"/>
  <c r="T274" i="8"/>
  <c r="S274" i="8"/>
  <c r="R274" i="8"/>
  <c r="Q274" i="8"/>
  <c r="P274" i="8"/>
  <c r="O274" i="8"/>
  <c r="N274" i="8"/>
  <c r="M274" i="8"/>
  <c r="AC267" i="8"/>
  <c r="AB267" i="8"/>
  <c r="AA267" i="8"/>
  <c r="Z267" i="8"/>
  <c r="Y267" i="8"/>
  <c r="X267" i="8"/>
  <c r="W267" i="8"/>
  <c r="V267" i="8"/>
  <c r="U267" i="8"/>
  <c r="T267" i="8"/>
  <c r="S267" i="8"/>
  <c r="R267" i="8"/>
  <c r="Q267" i="8"/>
  <c r="P267" i="8"/>
  <c r="O267" i="8"/>
  <c r="N267" i="8"/>
  <c r="M267" i="8"/>
  <c r="AC260" i="8"/>
  <c r="AB260" i="8"/>
  <c r="AA260" i="8"/>
  <c r="Z260" i="8"/>
  <c r="Y260" i="8"/>
  <c r="X260" i="8"/>
  <c r="W260" i="8"/>
  <c r="V260" i="8"/>
  <c r="U260" i="8"/>
  <c r="T260" i="8"/>
  <c r="S260" i="8"/>
  <c r="R260" i="8"/>
  <c r="Q260" i="8"/>
  <c r="P260" i="8"/>
  <c r="O260" i="8"/>
  <c r="N260" i="8"/>
  <c r="M260" i="8"/>
  <c r="AC253" i="8"/>
  <c r="AB253" i="8"/>
  <c r="AA253" i="8"/>
  <c r="Z253" i="8"/>
  <c r="Y253" i="8"/>
  <c r="X253" i="8"/>
  <c r="W253" i="8"/>
  <c r="V253" i="8"/>
  <c r="U253" i="8"/>
  <c r="T253" i="8"/>
  <c r="S253" i="8"/>
  <c r="R253" i="8"/>
  <c r="Q253" i="8"/>
  <c r="P253" i="8"/>
  <c r="O253" i="8"/>
  <c r="N253" i="8"/>
  <c r="M253" i="8"/>
  <c r="AC246" i="8"/>
  <c r="AB246" i="8"/>
  <c r="AA246" i="8"/>
  <c r="Z246" i="8"/>
  <c r="Y246" i="8"/>
  <c r="X246" i="8"/>
  <c r="W246" i="8"/>
  <c r="V246" i="8"/>
  <c r="U246" i="8"/>
  <c r="T246" i="8"/>
  <c r="S246" i="8"/>
  <c r="R246" i="8"/>
  <c r="Q246" i="8"/>
  <c r="P246" i="8"/>
  <c r="O246" i="8"/>
  <c r="N246" i="8"/>
  <c r="M246" i="8"/>
  <c r="AC239" i="8"/>
  <c r="AB239" i="8"/>
  <c r="AA239" i="8"/>
  <c r="Z239" i="8"/>
  <c r="Y239" i="8"/>
  <c r="X239" i="8"/>
  <c r="W239" i="8"/>
  <c r="V239" i="8"/>
  <c r="U239" i="8"/>
  <c r="T239" i="8"/>
  <c r="S239" i="8"/>
  <c r="R239" i="8"/>
  <c r="Q239" i="8"/>
  <c r="P239" i="8"/>
  <c r="O239" i="8"/>
  <c r="N239" i="8"/>
  <c r="M239" i="8"/>
  <c r="M232" i="8"/>
  <c r="M500" i="8" s="1"/>
  <c r="M504" i="8" s="1"/>
  <c r="M225" i="8"/>
  <c r="M221" i="8"/>
  <c r="AC217" i="8"/>
  <c r="AB217" i="8"/>
  <c r="AA217" i="8"/>
  <c r="Z217" i="8"/>
  <c r="Y217" i="8"/>
  <c r="X217" i="8"/>
  <c r="W217" i="8"/>
  <c r="V217" i="8"/>
  <c r="U217" i="8"/>
  <c r="T217" i="8"/>
  <c r="S217" i="8"/>
  <c r="R217" i="8"/>
  <c r="Q217" i="8"/>
  <c r="P217" i="8"/>
  <c r="O217" i="8"/>
  <c r="N217" i="8"/>
  <c r="M217" i="8"/>
  <c r="AC214" i="8"/>
  <c r="AB214" i="8"/>
  <c r="AA214" i="8"/>
  <c r="Z214" i="8"/>
  <c r="Y214" i="8"/>
  <c r="X214" i="8"/>
  <c r="W214" i="8"/>
  <c r="V214" i="8"/>
  <c r="U214" i="8"/>
  <c r="T214" i="8"/>
  <c r="S214" i="8"/>
  <c r="R214" i="8"/>
  <c r="Q214" i="8"/>
  <c r="P214" i="8"/>
  <c r="O214" i="8"/>
  <c r="N214" i="8"/>
  <c r="M214" i="8"/>
  <c r="AC210" i="8"/>
  <c r="AB210" i="8"/>
  <c r="AA210" i="8"/>
  <c r="Z210" i="8"/>
  <c r="Y210" i="8"/>
  <c r="X210" i="8"/>
  <c r="W210" i="8"/>
  <c r="V210" i="8"/>
  <c r="U210" i="8"/>
  <c r="T210" i="8"/>
  <c r="S210" i="8"/>
  <c r="R210" i="8"/>
  <c r="Q210" i="8"/>
  <c r="P210" i="8"/>
  <c r="O210" i="8"/>
  <c r="N210" i="8"/>
  <c r="M210" i="8"/>
  <c r="AC206" i="8"/>
  <c r="AB206" i="8"/>
  <c r="AA206" i="8"/>
  <c r="Z206" i="8"/>
  <c r="Y206" i="8"/>
  <c r="X206" i="8"/>
  <c r="W206" i="8"/>
  <c r="V206" i="8"/>
  <c r="U206" i="8"/>
  <c r="T206" i="8"/>
  <c r="S206" i="8"/>
  <c r="R206" i="8"/>
  <c r="Q206" i="8"/>
  <c r="P206" i="8"/>
  <c r="O206" i="8"/>
  <c r="N206" i="8"/>
  <c r="M206" i="8"/>
  <c r="AC203" i="8"/>
  <c r="AB203" i="8"/>
  <c r="AA203" i="8"/>
  <c r="Z203" i="8"/>
  <c r="Y203" i="8"/>
  <c r="X203" i="8"/>
  <c r="W203" i="8"/>
  <c r="V203" i="8"/>
  <c r="U203" i="8"/>
  <c r="T203" i="8"/>
  <c r="S203" i="8"/>
  <c r="R203" i="8"/>
  <c r="Q203" i="8"/>
  <c r="P203" i="8"/>
  <c r="O203" i="8"/>
  <c r="N203" i="8"/>
  <c r="M203" i="8"/>
  <c r="AC200" i="8"/>
  <c r="AB200" i="8"/>
  <c r="AA200" i="8"/>
  <c r="Z200" i="8"/>
  <c r="Y200" i="8"/>
  <c r="X200" i="8"/>
  <c r="W200" i="8"/>
  <c r="V200" i="8"/>
  <c r="U200" i="8"/>
  <c r="T200" i="8"/>
  <c r="S200" i="8"/>
  <c r="R200" i="8"/>
  <c r="Q200" i="8"/>
  <c r="P200" i="8"/>
  <c r="O200" i="8"/>
  <c r="N200" i="8"/>
  <c r="M200" i="8"/>
  <c r="AC197" i="8"/>
  <c r="AB197" i="8"/>
  <c r="AA197" i="8"/>
  <c r="Z197" i="8"/>
  <c r="Y197" i="8"/>
  <c r="X197" i="8"/>
  <c r="W197" i="8"/>
  <c r="V197" i="8"/>
  <c r="U197" i="8"/>
  <c r="T197" i="8"/>
  <c r="S197" i="8"/>
  <c r="R197" i="8"/>
  <c r="Q197" i="8"/>
  <c r="P197" i="8"/>
  <c r="O197" i="8"/>
  <c r="N197" i="8"/>
  <c r="M197" i="8"/>
  <c r="AC194" i="8"/>
  <c r="AB194" i="8"/>
  <c r="AA194" i="8"/>
  <c r="Z194" i="8"/>
  <c r="Y194" i="8"/>
  <c r="X194" i="8"/>
  <c r="W194" i="8"/>
  <c r="V194" i="8"/>
  <c r="U194" i="8"/>
  <c r="T194" i="8"/>
  <c r="S194" i="8"/>
  <c r="R194" i="8"/>
  <c r="Q194" i="8"/>
  <c r="P194" i="8"/>
  <c r="O194" i="8"/>
  <c r="N194" i="8"/>
  <c r="M194" i="8"/>
  <c r="AC191" i="8"/>
  <c r="AB191" i="8"/>
  <c r="AA191" i="8"/>
  <c r="Z191" i="8"/>
  <c r="Y191" i="8"/>
  <c r="X191" i="8"/>
  <c r="W191" i="8"/>
  <c r="V191" i="8"/>
  <c r="U191" i="8"/>
  <c r="T191" i="8"/>
  <c r="S191" i="8"/>
  <c r="R191" i="8"/>
  <c r="Q191" i="8"/>
  <c r="P191" i="8"/>
  <c r="O191" i="8"/>
  <c r="N191" i="8"/>
  <c r="M191" i="8"/>
  <c r="AC188" i="8"/>
  <c r="AB188" i="8"/>
  <c r="AA188" i="8"/>
  <c r="Z188" i="8"/>
  <c r="Y188" i="8"/>
  <c r="X188" i="8"/>
  <c r="W188" i="8"/>
  <c r="V188" i="8"/>
  <c r="U188" i="8"/>
  <c r="T188" i="8"/>
  <c r="S188" i="8"/>
  <c r="R188" i="8"/>
  <c r="Q188" i="8"/>
  <c r="P188" i="8"/>
  <c r="O188" i="8"/>
  <c r="N188" i="8"/>
  <c r="M188" i="8"/>
  <c r="AC183" i="8"/>
  <c r="AB183" i="8"/>
  <c r="AA183" i="8"/>
  <c r="Z183" i="8"/>
  <c r="Y183" i="8"/>
  <c r="X183" i="8"/>
  <c r="W183" i="8"/>
  <c r="V183" i="8"/>
  <c r="U183" i="8"/>
  <c r="T183" i="8"/>
  <c r="S183" i="8"/>
  <c r="R183" i="8"/>
  <c r="Q183" i="8"/>
  <c r="P183" i="8"/>
  <c r="O183" i="8"/>
  <c r="N183" i="8"/>
  <c r="M183" i="8"/>
  <c r="AC180" i="8"/>
  <c r="AB180" i="8"/>
  <c r="AA180" i="8"/>
  <c r="Z180" i="8"/>
  <c r="Y180" i="8"/>
  <c r="X180" i="8"/>
  <c r="W180" i="8"/>
  <c r="V180" i="8"/>
  <c r="U180" i="8"/>
  <c r="T180" i="8"/>
  <c r="S180" i="8"/>
  <c r="R180" i="8"/>
  <c r="Q180" i="8"/>
  <c r="P180" i="8"/>
  <c r="O180" i="8"/>
  <c r="N180" i="8"/>
  <c r="M180" i="8"/>
  <c r="AC176" i="8"/>
  <c r="AB176" i="8"/>
  <c r="AA176" i="8"/>
  <c r="Z176" i="8"/>
  <c r="Y176" i="8"/>
  <c r="X176" i="8"/>
  <c r="W176" i="8"/>
  <c r="V176" i="8"/>
  <c r="U176" i="8"/>
  <c r="T176" i="8"/>
  <c r="S176" i="8"/>
  <c r="R176" i="8"/>
  <c r="Q176" i="8"/>
  <c r="P176" i="8"/>
  <c r="O176" i="8"/>
  <c r="N176" i="8"/>
  <c r="M176" i="8"/>
  <c r="AC173" i="8"/>
  <c r="AB173" i="8"/>
  <c r="AA173" i="8"/>
  <c r="Z173" i="8"/>
  <c r="Y173" i="8"/>
  <c r="X173" i="8"/>
  <c r="W173" i="8"/>
  <c r="V173" i="8"/>
  <c r="U173" i="8"/>
  <c r="T173" i="8"/>
  <c r="S173" i="8"/>
  <c r="R173" i="8"/>
  <c r="Q173" i="8"/>
  <c r="P173" i="8"/>
  <c r="O173" i="8"/>
  <c r="N173" i="8"/>
  <c r="M173" i="8"/>
  <c r="AC169" i="8"/>
  <c r="AB169" i="8"/>
  <c r="AA169" i="8"/>
  <c r="Z169" i="8"/>
  <c r="Y169" i="8"/>
  <c r="X169" i="8"/>
  <c r="W169" i="8"/>
  <c r="V169" i="8"/>
  <c r="U169" i="8"/>
  <c r="T169" i="8"/>
  <c r="S169" i="8"/>
  <c r="R169" i="8"/>
  <c r="Q169" i="8"/>
  <c r="P169" i="8"/>
  <c r="O169" i="8"/>
  <c r="N169" i="8"/>
  <c r="M169" i="8"/>
  <c r="AC166" i="8"/>
  <c r="AB166" i="8"/>
  <c r="AA166" i="8"/>
  <c r="Z166" i="8"/>
  <c r="Y166" i="8"/>
  <c r="X166" i="8"/>
  <c r="W166" i="8"/>
  <c r="V166" i="8"/>
  <c r="U166" i="8"/>
  <c r="T166" i="8"/>
  <c r="S166" i="8"/>
  <c r="R166" i="8"/>
  <c r="Q166" i="8"/>
  <c r="P166" i="8"/>
  <c r="O166" i="8"/>
  <c r="N166" i="8"/>
  <c r="M166" i="8"/>
  <c r="AC161" i="8"/>
  <c r="AB161" i="8"/>
  <c r="AA161" i="8"/>
  <c r="Z161" i="8"/>
  <c r="Y161" i="8"/>
  <c r="X161" i="8"/>
  <c r="W161" i="8"/>
  <c r="V161" i="8"/>
  <c r="U161" i="8"/>
  <c r="T161" i="8"/>
  <c r="S161" i="8"/>
  <c r="R161" i="8"/>
  <c r="Q161" i="8"/>
  <c r="P161" i="8"/>
  <c r="O161" i="8"/>
  <c r="N161" i="8"/>
  <c r="M161" i="8"/>
  <c r="AC157" i="8"/>
  <c r="AB157" i="8"/>
  <c r="AA157" i="8"/>
  <c r="Z157" i="8"/>
  <c r="Y157" i="8"/>
  <c r="X157" i="8"/>
  <c r="W157" i="8"/>
  <c r="V157" i="8"/>
  <c r="U157" i="8"/>
  <c r="T157" i="8"/>
  <c r="S157" i="8"/>
  <c r="R157" i="8"/>
  <c r="Q157" i="8"/>
  <c r="P157" i="8"/>
  <c r="O157" i="8"/>
  <c r="N157" i="8"/>
  <c r="M157" i="8"/>
  <c r="AC153" i="8"/>
  <c r="AB153" i="8"/>
  <c r="AA153" i="8"/>
  <c r="Z153" i="8"/>
  <c r="Y153" i="8"/>
  <c r="X153" i="8"/>
  <c r="W153" i="8"/>
  <c r="V153" i="8"/>
  <c r="U153" i="8"/>
  <c r="T153" i="8"/>
  <c r="S153" i="8"/>
  <c r="R153" i="8"/>
  <c r="Q153" i="8"/>
  <c r="P153" i="8"/>
  <c r="O153" i="8"/>
  <c r="N153" i="8"/>
  <c r="M153" i="8"/>
  <c r="AC147" i="8"/>
  <c r="AB147" i="8"/>
  <c r="AA147" i="8"/>
  <c r="Z147" i="8"/>
  <c r="Y147" i="8"/>
  <c r="X147" i="8"/>
  <c r="W147" i="8"/>
  <c r="V147" i="8"/>
  <c r="U147" i="8"/>
  <c r="T147" i="8"/>
  <c r="S147" i="8"/>
  <c r="R147" i="8"/>
  <c r="Q147" i="8"/>
  <c r="P147" i="8"/>
  <c r="O147" i="8"/>
  <c r="N147" i="8"/>
  <c r="M147" i="8"/>
  <c r="AC142" i="8"/>
  <c r="AB142" i="8"/>
  <c r="AA142" i="8"/>
  <c r="Z142" i="8"/>
  <c r="Y142" i="8"/>
  <c r="X142" i="8"/>
  <c r="W142" i="8"/>
  <c r="V142" i="8"/>
  <c r="U142" i="8"/>
  <c r="T142" i="8"/>
  <c r="S142" i="8"/>
  <c r="R142" i="8"/>
  <c r="Q142" i="8"/>
  <c r="P142" i="8"/>
  <c r="O142" i="8"/>
  <c r="N142" i="8"/>
  <c r="M142" i="8"/>
  <c r="AC137" i="8"/>
  <c r="AB137" i="8"/>
  <c r="AA137" i="8"/>
  <c r="Z137" i="8"/>
  <c r="Y137" i="8"/>
  <c r="X137" i="8"/>
  <c r="W137" i="8"/>
  <c r="V137" i="8"/>
  <c r="U137" i="8"/>
  <c r="T137" i="8"/>
  <c r="S137" i="8"/>
  <c r="R137" i="8"/>
  <c r="Q137" i="8"/>
  <c r="P137" i="8"/>
  <c r="O137" i="8"/>
  <c r="N137" i="8"/>
  <c r="M137" i="8"/>
  <c r="AC130" i="8"/>
  <c r="AB130" i="8"/>
  <c r="AA130" i="8"/>
  <c r="Z130" i="8"/>
  <c r="Y130" i="8"/>
  <c r="X130" i="8"/>
  <c r="W130" i="8"/>
  <c r="V130" i="8"/>
  <c r="U130" i="8"/>
  <c r="T130" i="8"/>
  <c r="S130" i="8"/>
  <c r="R130" i="8"/>
  <c r="Q130" i="8"/>
  <c r="P130" i="8"/>
  <c r="O130" i="8"/>
  <c r="N130" i="8"/>
  <c r="M130" i="8"/>
  <c r="AC127" i="8"/>
  <c r="AB127" i="8"/>
  <c r="AA127" i="8"/>
  <c r="Z127" i="8"/>
  <c r="Y127" i="8"/>
  <c r="X127" i="8"/>
  <c r="W127" i="8"/>
  <c r="V127" i="8"/>
  <c r="U127" i="8"/>
  <c r="T127" i="8"/>
  <c r="S127" i="8"/>
  <c r="R127" i="8"/>
  <c r="Q127" i="8"/>
  <c r="P127" i="8"/>
  <c r="O127" i="8"/>
  <c r="N127" i="8"/>
  <c r="M127" i="8"/>
  <c r="AC123" i="8"/>
  <c r="AB123" i="8"/>
  <c r="AA123" i="8"/>
  <c r="Z123" i="8"/>
  <c r="Y123" i="8"/>
  <c r="X123" i="8"/>
  <c r="W123" i="8"/>
  <c r="V123" i="8"/>
  <c r="U123" i="8"/>
  <c r="T123" i="8"/>
  <c r="S123" i="8"/>
  <c r="R123" i="8"/>
  <c r="Q123" i="8"/>
  <c r="P123" i="8"/>
  <c r="O123" i="8"/>
  <c r="N123" i="8"/>
  <c r="M123" i="8"/>
  <c r="AC119" i="8"/>
  <c r="AB119" i="8"/>
  <c r="AA119" i="8"/>
  <c r="Z119" i="8"/>
  <c r="Y119" i="8"/>
  <c r="X119" i="8"/>
  <c r="W119" i="8"/>
  <c r="V119" i="8"/>
  <c r="U119" i="8"/>
  <c r="T119" i="8"/>
  <c r="S119" i="8"/>
  <c r="R119" i="8"/>
  <c r="Q119" i="8"/>
  <c r="P119" i="8"/>
  <c r="O119" i="8"/>
  <c r="N119" i="8"/>
  <c r="M119" i="8"/>
  <c r="AC116" i="8"/>
  <c r="AB116" i="8"/>
  <c r="AA116" i="8"/>
  <c r="Z116" i="8"/>
  <c r="Y116" i="8"/>
  <c r="X116" i="8"/>
  <c r="W116" i="8"/>
  <c r="V116" i="8"/>
  <c r="U116" i="8"/>
  <c r="T116" i="8"/>
  <c r="S116" i="8"/>
  <c r="R116" i="8"/>
  <c r="Q116" i="8"/>
  <c r="P116" i="8"/>
  <c r="O116" i="8"/>
  <c r="N116" i="8"/>
  <c r="M116" i="8"/>
  <c r="AC113" i="8"/>
  <c r="AB113" i="8"/>
  <c r="AA113" i="8"/>
  <c r="Z113" i="8"/>
  <c r="Y113" i="8"/>
  <c r="X113" i="8"/>
  <c r="W113" i="8"/>
  <c r="V113" i="8"/>
  <c r="U113" i="8"/>
  <c r="T113" i="8"/>
  <c r="S113" i="8"/>
  <c r="R113" i="8"/>
  <c r="Q113" i="8"/>
  <c r="P113" i="8"/>
  <c r="O113" i="8"/>
  <c r="N113" i="8"/>
  <c r="M113" i="8"/>
  <c r="AC108" i="8"/>
  <c r="AB108" i="8"/>
  <c r="AA108" i="8"/>
  <c r="Z108" i="8"/>
  <c r="Y108" i="8"/>
  <c r="X108" i="8"/>
  <c r="W108" i="8"/>
  <c r="V108" i="8"/>
  <c r="U108" i="8"/>
  <c r="T108" i="8"/>
  <c r="S108" i="8"/>
  <c r="R108" i="8"/>
  <c r="Q108" i="8"/>
  <c r="P108" i="8"/>
  <c r="O108" i="8"/>
  <c r="N108" i="8"/>
  <c r="M108" i="8"/>
  <c r="AC104" i="8"/>
  <c r="AB104" i="8"/>
  <c r="AA104" i="8"/>
  <c r="Z104" i="8"/>
  <c r="Y104" i="8"/>
  <c r="X104" i="8"/>
  <c r="W104" i="8"/>
  <c r="V104" i="8"/>
  <c r="U104" i="8"/>
  <c r="T104" i="8"/>
  <c r="S104" i="8"/>
  <c r="R104" i="8"/>
  <c r="Q104" i="8"/>
  <c r="P104" i="8"/>
  <c r="O104" i="8"/>
  <c r="N104" i="8"/>
  <c r="M104" i="8"/>
  <c r="AC101" i="8"/>
  <c r="AB101" i="8"/>
  <c r="AA101" i="8"/>
  <c r="Z101" i="8"/>
  <c r="Y101" i="8"/>
  <c r="X101" i="8"/>
  <c r="W101" i="8"/>
  <c r="V101" i="8"/>
  <c r="U101" i="8"/>
  <c r="T101" i="8"/>
  <c r="S101" i="8"/>
  <c r="R101" i="8"/>
  <c r="Q101" i="8"/>
  <c r="P101" i="8"/>
  <c r="O101" i="8"/>
  <c r="N101" i="8"/>
  <c r="M101" i="8"/>
  <c r="AC96" i="8"/>
  <c r="AB96" i="8"/>
  <c r="AA96" i="8"/>
  <c r="Z96" i="8"/>
  <c r="Y96" i="8"/>
  <c r="X96" i="8"/>
  <c r="W96" i="8"/>
  <c r="V96" i="8"/>
  <c r="U96" i="8"/>
  <c r="T96" i="8"/>
  <c r="S96" i="8"/>
  <c r="R96" i="8"/>
  <c r="Q96" i="8"/>
  <c r="P96" i="8"/>
  <c r="O96" i="8"/>
  <c r="N96" i="8"/>
  <c r="M96" i="8"/>
  <c r="AC91" i="8"/>
  <c r="AB91" i="8"/>
  <c r="AA91" i="8"/>
  <c r="Z91" i="8"/>
  <c r="Y91" i="8"/>
  <c r="X91" i="8"/>
  <c r="W91" i="8"/>
  <c r="V91" i="8"/>
  <c r="U91" i="8"/>
  <c r="T91" i="8"/>
  <c r="S91" i="8"/>
  <c r="R91" i="8"/>
  <c r="Q91" i="8"/>
  <c r="P91" i="8"/>
  <c r="O91" i="8"/>
  <c r="N91" i="8"/>
  <c r="M91" i="8"/>
  <c r="M87" i="8"/>
  <c r="AC84" i="8"/>
  <c r="AB84" i="8"/>
  <c r="AA84" i="8"/>
  <c r="Z84" i="8"/>
  <c r="Y84" i="8"/>
  <c r="X84" i="8"/>
  <c r="W84" i="8"/>
  <c r="V84" i="8"/>
  <c r="U84" i="8"/>
  <c r="T84" i="8"/>
  <c r="S84" i="8"/>
  <c r="R84" i="8"/>
  <c r="Q84" i="8"/>
  <c r="P84" i="8"/>
  <c r="O84" i="8"/>
  <c r="N84" i="8"/>
  <c r="M84" i="8"/>
  <c r="AC81" i="8"/>
  <c r="AB81" i="8"/>
  <c r="AA81" i="8"/>
  <c r="Z81" i="8"/>
  <c r="Y81" i="8"/>
  <c r="X81" i="8"/>
  <c r="W81" i="8"/>
  <c r="V81" i="8"/>
  <c r="U81" i="8"/>
  <c r="T81" i="8"/>
  <c r="S81" i="8"/>
  <c r="R81" i="8"/>
  <c r="Q81" i="8"/>
  <c r="P81" i="8"/>
  <c r="O81" i="8"/>
  <c r="N81" i="8"/>
  <c r="M81" i="8"/>
  <c r="AC78" i="8"/>
  <c r="AB78" i="8"/>
  <c r="AA78" i="8"/>
  <c r="Z78" i="8"/>
  <c r="Y78" i="8"/>
  <c r="X78" i="8"/>
  <c r="W78" i="8"/>
  <c r="V78" i="8"/>
  <c r="U78" i="8"/>
  <c r="T78" i="8"/>
  <c r="S78" i="8"/>
  <c r="R78" i="8"/>
  <c r="Q78" i="8"/>
  <c r="P78" i="8"/>
  <c r="O78" i="8"/>
  <c r="N78" i="8"/>
  <c r="M78" i="8"/>
  <c r="AC75" i="8"/>
  <c r="AB75" i="8"/>
  <c r="AA75" i="8"/>
  <c r="Z75" i="8"/>
  <c r="Y75" i="8"/>
  <c r="X75" i="8"/>
  <c r="W75" i="8"/>
  <c r="V75" i="8"/>
  <c r="U75" i="8"/>
  <c r="T75" i="8"/>
  <c r="S75" i="8"/>
  <c r="R75" i="8"/>
  <c r="Q75" i="8"/>
  <c r="P75" i="8"/>
  <c r="O75" i="8"/>
  <c r="N75" i="8"/>
  <c r="M75" i="8"/>
  <c r="AC72" i="8"/>
  <c r="AB72" i="8"/>
  <c r="AA72" i="8"/>
  <c r="Z72" i="8"/>
  <c r="Y72" i="8"/>
  <c r="X72" i="8"/>
  <c r="W72" i="8"/>
  <c r="V72" i="8"/>
  <c r="U72" i="8"/>
  <c r="T72" i="8"/>
  <c r="S72" i="8"/>
  <c r="R72" i="8"/>
  <c r="Q72" i="8"/>
  <c r="P72" i="8"/>
  <c r="O72" i="8"/>
  <c r="N72" i="8"/>
  <c r="M72" i="8"/>
  <c r="AC69" i="8"/>
  <c r="AB69" i="8"/>
  <c r="AA69" i="8"/>
  <c r="Z69" i="8"/>
  <c r="Y69" i="8"/>
  <c r="X69" i="8"/>
  <c r="W69" i="8"/>
  <c r="V69" i="8"/>
  <c r="U69" i="8"/>
  <c r="T69" i="8"/>
  <c r="S69" i="8"/>
  <c r="R69" i="8"/>
  <c r="Q69" i="8"/>
  <c r="P69" i="8"/>
  <c r="O69" i="8"/>
  <c r="N69" i="8"/>
  <c r="M69" i="8"/>
  <c r="AC64" i="8"/>
  <c r="AB64" i="8"/>
  <c r="AA64" i="8"/>
  <c r="Z64" i="8"/>
  <c r="Y64" i="8"/>
  <c r="X64" i="8"/>
  <c r="W64" i="8"/>
  <c r="V64" i="8"/>
  <c r="U64" i="8"/>
  <c r="T64" i="8"/>
  <c r="S64" i="8"/>
  <c r="R64" i="8"/>
  <c r="Q64" i="8"/>
  <c r="P64" i="8"/>
  <c r="O64" i="8"/>
  <c r="N64" i="8"/>
  <c r="M64" i="8"/>
  <c r="AC61" i="8"/>
  <c r="AB61" i="8"/>
  <c r="AA61" i="8"/>
  <c r="Z61" i="8"/>
  <c r="Y61" i="8"/>
  <c r="X61" i="8"/>
  <c r="W61" i="8"/>
  <c r="V61" i="8"/>
  <c r="U61" i="8"/>
  <c r="T61" i="8"/>
  <c r="S61" i="8"/>
  <c r="R61" i="8"/>
  <c r="Q61" i="8"/>
  <c r="P61" i="8"/>
  <c r="O61" i="8"/>
  <c r="N61" i="8"/>
  <c r="M61" i="8"/>
  <c r="AC57" i="8"/>
  <c r="AB57" i="8"/>
  <c r="AA57" i="8"/>
  <c r="Z57" i="8"/>
  <c r="Y57" i="8"/>
  <c r="X57" i="8"/>
  <c r="W57" i="8"/>
  <c r="V57" i="8"/>
  <c r="U57" i="8"/>
  <c r="T57" i="8"/>
  <c r="S57" i="8"/>
  <c r="R57" i="8"/>
  <c r="Q57" i="8"/>
  <c r="P57" i="8"/>
  <c r="O57" i="8"/>
  <c r="N57" i="8"/>
  <c r="M57" i="8"/>
  <c r="AC54" i="8"/>
  <c r="AB54" i="8"/>
  <c r="AA54" i="8"/>
  <c r="Z54" i="8"/>
  <c r="Y54" i="8"/>
  <c r="X54" i="8"/>
  <c r="W54" i="8"/>
  <c r="V54" i="8"/>
  <c r="U54" i="8"/>
  <c r="T54" i="8"/>
  <c r="S54" i="8"/>
  <c r="R54" i="8"/>
  <c r="Q54" i="8"/>
  <c r="P54" i="8"/>
  <c r="O54" i="8"/>
  <c r="N54" i="8"/>
  <c r="M54" i="8"/>
  <c r="AC50" i="8"/>
  <c r="AB50" i="8"/>
  <c r="AA50" i="8"/>
  <c r="Z50" i="8"/>
  <c r="Y50" i="8"/>
  <c r="X50" i="8"/>
  <c r="W50" i="8"/>
  <c r="V50" i="8"/>
  <c r="U50" i="8"/>
  <c r="T50" i="8"/>
  <c r="S50" i="8"/>
  <c r="R50" i="8"/>
  <c r="Q50" i="8"/>
  <c r="P50" i="8"/>
  <c r="O50" i="8"/>
  <c r="N50" i="8"/>
  <c r="M50" i="8"/>
  <c r="AC47" i="8"/>
  <c r="AB47" i="8"/>
  <c r="AA47" i="8"/>
  <c r="Z47" i="8"/>
  <c r="Y47" i="8"/>
  <c r="X47" i="8"/>
  <c r="W47" i="8"/>
  <c r="V47" i="8"/>
  <c r="U47" i="8"/>
  <c r="T47" i="8"/>
  <c r="S47" i="8"/>
  <c r="R47" i="8"/>
  <c r="Q47" i="8"/>
  <c r="P47" i="8"/>
  <c r="O47" i="8"/>
  <c r="N47" i="8"/>
  <c r="M47" i="8"/>
  <c r="AC42" i="8"/>
  <c r="AB42" i="8"/>
  <c r="AA42" i="8"/>
  <c r="Z42" i="8"/>
  <c r="Y42" i="8"/>
  <c r="X42" i="8"/>
  <c r="W42" i="8"/>
  <c r="V42" i="8"/>
  <c r="U42" i="8"/>
  <c r="T42" i="8"/>
  <c r="S42" i="8"/>
  <c r="R42" i="8"/>
  <c r="Q42" i="8"/>
  <c r="P42" i="8"/>
  <c r="O42" i="8"/>
  <c r="N42" i="8"/>
  <c r="M42" i="8"/>
  <c r="AC38" i="8"/>
  <c r="AB38" i="8"/>
  <c r="AA38" i="8"/>
  <c r="Z38" i="8"/>
  <c r="Y38" i="8"/>
  <c r="X38" i="8"/>
  <c r="W38" i="8"/>
  <c r="V38" i="8"/>
  <c r="U38" i="8"/>
  <c r="T38" i="8"/>
  <c r="S38" i="8"/>
  <c r="R38" i="8"/>
  <c r="Q38" i="8"/>
  <c r="P38" i="8"/>
  <c r="O38" i="8"/>
  <c r="N38" i="8"/>
  <c r="M38" i="8"/>
  <c r="AC34" i="8"/>
  <c r="AB34" i="8"/>
  <c r="AA34" i="8"/>
  <c r="Z34" i="8"/>
  <c r="Y34" i="8"/>
  <c r="X34" i="8"/>
  <c r="W34" i="8"/>
  <c r="V34" i="8"/>
  <c r="U34" i="8"/>
  <c r="T34" i="8"/>
  <c r="S34" i="8"/>
  <c r="R34" i="8"/>
  <c r="Q34" i="8"/>
  <c r="P34" i="8"/>
  <c r="O34" i="8"/>
  <c r="N34" i="8"/>
  <c r="M34" i="8"/>
  <c r="AC28" i="8"/>
  <c r="AB28" i="8"/>
  <c r="AA28" i="8"/>
  <c r="Z28" i="8"/>
  <c r="Y28" i="8"/>
  <c r="X28" i="8"/>
  <c r="W28" i="8"/>
  <c r="V28" i="8"/>
  <c r="U28" i="8"/>
  <c r="T28" i="8"/>
  <c r="S28" i="8"/>
  <c r="R28" i="8"/>
  <c r="Q28" i="8"/>
  <c r="P28" i="8"/>
  <c r="O28" i="8"/>
  <c r="N28" i="8"/>
  <c r="M28" i="8"/>
  <c r="AC23" i="8"/>
  <c r="AB23" i="8"/>
  <c r="AB228" i="8" s="1"/>
  <c r="AA23" i="8"/>
  <c r="Z23" i="8"/>
  <c r="Y23" i="8"/>
  <c r="X23" i="8"/>
  <c r="W23" i="8"/>
  <c r="V23" i="8"/>
  <c r="U23" i="8"/>
  <c r="T23" i="8"/>
  <c r="S23" i="8"/>
  <c r="R23" i="8"/>
  <c r="Q23" i="8"/>
  <c r="P23" i="8"/>
  <c r="O23" i="8"/>
  <c r="N23" i="8"/>
  <c r="M23" i="8"/>
  <c r="AC18" i="8"/>
  <c r="AC228" i="8" s="1"/>
  <c r="AB18" i="8"/>
  <c r="AA18" i="8"/>
  <c r="AA228" i="8" s="1"/>
  <c r="Z18" i="8"/>
  <c r="Z228" i="8" s="1"/>
  <c r="Y18" i="8"/>
  <c r="Y228" i="8" s="1"/>
  <c r="X18" i="8"/>
  <c r="W18" i="8"/>
  <c r="V18" i="8"/>
  <c r="U18" i="8"/>
  <c r="U228" i="8" s="1"/>
  <c r="T18" i="8"/>
  <c r="S18" i="8"/>
  <c r="R18" i="8"/>
  <c r="R228" i="8" s="1"/>
  <c r="Q18" i="8"/>
  <c r="Q228" i="8" s="1"/>
  <c r="P18" i="8"/>
  <c r="O18" i="8"/>
  <c r="O228" i="8" s="1"/>
  <c r="N18" i="8"/>
  <c r="M18" i="8"/>
  <c r="AC13" i="8"/>
  <c r="AB13" i="8"/>
  <c r="AA13" i="8"/>
  <c r="Z13" i="8"/>
  <c r="Y13" i="8"/>
  <c r="X13" i="8"/>
  <c r="W13" i="8"/>
  <c r="V13" i="8"/>
  <c r="U13" i="8"/>
  <c r="T13" i="8"/>
  <c r="S13" i="8"/>
  <c r="R13" i="8"/>
  <c r="Q13" i="8"/>
  <c r="P13" i="8"/>
  <c r="O13" i="8"/>
  <c r="N13" i="8"/>
  <c r="M13" i="8"/>
  <c r="AC10" i="8"/>
  <c r="AB10" i="8"/>
  <c r="AA10" i="8"/>
  <c r="Z10" i="8"/>
  <c r="Y10" i="8"/>
  <c r="X10" i="8"/>
  <c r="W10" i="8"/>
  <c r="V10" i="8"/>
  <c r="U10" i="8"/>
  <c r="T10" i="8"/>
  <c r="S10" i="8"/>
  <c r="R10" i="8"/>
  <c r="Q10" i="8"/>
  <c r="P10" i="8"/>
  <c r="O10" i="8"/>
  <c r="N10" i="8"/>
  <c r="M10" i="8"/>
  <c r="T258" i="3"/>
  <c r="T257" i="3"/>
  <c r="T256" i="3"/>
  <c r="Q1084" i="8" l="1"/>
  <c r="S1086" i="8"/>
  <c r="S1087" i="8"/>
  <c r="O1290" i="8"/>
  <c r="Q1290" i="8"/>
  <c r="S1290" i="8"/>
  <c r="U1290" i="8"/>
  <c r="W1290" i="8"/>
  <c r="Y1290" i="8"/>
  <c r="AA1290" i="8"/>
  <c r="N1295" i="8"/>
  <c r="W1301" i="8"/>
  <c r="Y1301" i="8"/>
  <c r="AA1301" i="8"/>
  <c r="P1309" i="8"/>
  <c r="R1309" i="8"/>
  <c r="T1309" i="8"/>
  <c r="V1309" i="8"/>
  <c r="X1309" i="8"/>
  <c r="Z1309" i="8"/>
  <c r="AB1309" i="8"/>
  <c r="AC817" i="8"/>
  <c r="AC850" i="8"/>
  <c r="P1314" i="8"/>
  <c r="R1314" i="8"/>
  <c r="T1314" i="8"/>
  <c r="V1314" i="8"/>
  <c r="X1314" i="8"/>
  <c r="Z1314" i="8"/>
  <c r="AB1314" i="8"/>
  <c r="O1324" i="8"/>
  <c r="Q1324" i="8"/>
  <c r="S1324" i="8"/>
  <c r="U1324" i="8"/>
  <c r="W1324" i="8"/>
  <c r="Y1324" i="8"/>
  <c r="AA1324" i="8"/>
  <c r="P1336" i="8"/>
  <c r="R1336" i="8"/>
  <c r="T1336" i="8"/>
  <c r="V1336" i="8"/>
  <c r="X1336" i="8"/>
  <c r="Z1336" i="8"/>
  <c r="AB1336" i="8"/>
  <c r="P1342" i="8"/>
  <c r="R1342" i="8"/>
  <c r="T1342" i="8"/>
  <c r="V1342" i="8"/>
  <c r="X1342" i="8"/>
  <c r="Z1342" i="8"/>
  <c r="AB1342" i="8"/>
  <c r="O1373" i="8"/>
  <c r="Q1373" i="8"/>
  <c r="S1373" i="8"/>
  <c r="U1373" i="8"/>
  <c r="W1373" i="8"/>
  <c r="Y1373" i="8"/>
  <c r="AA1373" i="8"/>
  <c r="O1387" i="8"/>
  <c r="Q1387" i="8"/>
  <c r="S1387" i="8"/>
  <c r="U1387" i="8"/>
  <c r="W1387" i="8"/>
  <c r="Y1387" i="8"/>
  <c r="AA1387" i="8"/>
  <c r="P1395" i="8"/>
  <c r="R1395" i="8"/>
  <c r="T1395" i="8"/>
  <c r="V1395" i="8"/>
  <c r="X1395" i="8"/>
  <c r="Z1395" i="8"/>
  <c r="AB1395" i="8"/>
  <c r="N1406" i="8"/>
  <c r="O1406" i="8"/>
  <c r="Q1406" i="8"/>
  <c r="S1406" i="8"/>
  <c r="U1406" i="8"/>
  <c r="W1406" i="8"/>
  <c r="Y1406" i="8"/>
  <c r="AA1406" i="8"/>
  <c r="P1420" i="8"/>
  <c r="R1420" i="8"/>
  <c r="T1420" i="8"/>
  <c r="V1420" i="8"/>
  <c r="X1420" i="8"/>
  <c r="Z1420" i="8"/>
  <c r="AB1420" i="8"/>
  <c r="P1426" i="8"/>
  <c r="R1426" i="8"/>
  <c r="T1426" i="8"/>
  <c r="V1426" i="8"/>
  <c r="X1426" i="8"/>
  <c r="Z1426" i="8"/>
  <c r="AB1426" i="8"/>
  <c r="N1429" i="8"/>
  <c r="R1429" i="8"/>
  <c r="V1429" i="8"/>
  <c r="Z1429" i="8"/>
  <c r="O1429" i="8"/>
  <c r="Q1429" i="8"/>
  <c r="S1429" i="8"/>
  <c r="U1429" i="8"/>
  <c r="W1429" i="8"/>
  <c r="Y1429" i="8"/>
  <c r="AA1429" i="8"/>
  <c r="S1432" i="8"/>
  <c r="P1451" i="8"/>
  <c r="R1451" i="8"/>
  <c r="T1451" i="8"/>
  <c r="V1451" i="8"/>
  <c r="X1451" i="8"/>
  <c r="Z1451" i="8"/>
  <c r="AB1451" i="8"/>
  <c r="P1470" i="8"/>
  <c r="R1470" i="8"/>
  <c r="T1470" i="8"/>
  <c r="V1470" i="8"/>
  <c r="X1470" i="8"/>
  <c r="Z1470" i="8"/>
  <c r="AB1470" i="8"/>
  <c r="P1480" i="8"/>
  <c r="R1480" i="8"/>
  <c r="T1480" i="8"/>
  <c r="V1480" i="8"/>
  <c r="X1480" i="8"/>
  <c r="Z1480" i="8"/>
  <c r="AB1480" i="8"/>
  <c r="N1492" i="8"/>
  <c r="O1492" i="8"/>
  <c r="Q1492" i="8"/>
  <c r="S1492" i="8"/>
  <c r="U1492" i="8"/>
  <c r="W1492" i="8"/>
  <c r="Y1492" i="8"/>
  <c r="AA1492" i="8"/>
  <c r="S1510" i="8"/>
  <c r="S1037" i="9"/>
  <c r="S1036" i="9" s="1"/>
  <c r="AC839" i="8"/>
  <c r="AC1041" i="8"/>
  <c r="AC1042" i="8"/>
  <c r="T1046" i="8"/>
  <c r="T1060" i="8"/>
  <c r="AC1061" i="8"/>
  <c r="AC1062" i="8"/>
  <c r="N814" i="8"/>
  <c r="AC819" i="8"/>
  <c r="AC825" i="8"/>
  <c r="AC829" i="8"/>
  <c r="N845" i="8"/>
  <c r="AC856" i="8"/>
  <c r="AC874" i="8"/>
  <c r="AC886" i="8"/>
  <c r="V1039" i="8"/>
  <c r="Y1039" i="8" s="1"/>
  <c r="AB1039" i="8" s="1"/>
  <c r="W1063" i="8"/>
  <c r="AC1063" i="8" s="1"/>
  <c r="N1309" i="8"/>
  <c r="N1331" i="8"/>
  <c r="N1348" i="8"/>
  <c r="O1518" i="8"/>
  <c r="N1395" i="8"/>
  <c r="V1518" i="8"/>
  <c r="X1518" i="8"/>
  <c r="Z1518" i="8"/>
  <c r="AB1518" i="8"/>
  <c r="N1301" i="8"/>
  <c r="N1305" i="8"/>
  <c r="N1314" i="8"/>
  <c r="N1317" i="8"/>
  <c r="N1336" i="8"/>
  <c r="N1339" i="8"/>
  <c r="N1342" i="8"/>
  <c r="N1373" i="8"/>
  <c r="N1379" i="8"/>
  <c r="N1383" i="8"/>
  <c r="N1387" i="8"/>
  <c r="N1402" i="8"/>
  <c r="N1409" i="8"/>
  <c r="N1414" i="8"/>
  <c r="N1417" i="8"/>
  <c r="N1420" i="8"/>
  <c r="N1423" i="8"/>
  <c r="N1426" i="8"/>
  <c r="N1451" i="8"/>
  <c r="N1457" i="8"/>
  <c r="N1461" i="8"/>
  <c r="N1470" i="8"/>
  <c r="N1480" i="8"/>
  <c r="P1487" i="8"/>
  <c r="N1498" i="8"/>
  <c r="N1501" i="8"/>
  <c r="N1504" i="8"/>
  <c r="N1507" i="8"/>
  <c r="U1037" i="9"/>
  <c r="U1036" i="9" s="1"/>
  <c r="T1037" i="9"/>
  <c r="Y1087" i="9"/>
  <c r="N1518" i="9"/>
  <c r="N1465" i="8"/>
  <c r="W1518" i="8"/>
  <c r="Y1518" i="8"/>
  <c r="AA1518" i="8"/>
  <c r="N804" i="9"/>
  <c r="AA1059" i="9"/>
  <c r="AB1038" i="9"/>
  <c r="AC1221" i="9"/>
  <c r="AC1222" i="9"/>
  <c r="AC1217" i="9"/>
  <c r="AC1218" i="9"/>
  <c r="Y1032" i="9"/>
  <c r="AB1032" i="9" s="1"/>
  <c r="AC1032" i="9" s="1"/>
  <c r="AA1004" i="9"/>
  <c r="W1004" i="9"/>
  <c r="Z1004" i="9"/>
  <c r="R1004" i="9"/>
  <c r="Y1004" i="9"/>
  <c r="AB1004" i="9"/>
  <c r="X1004" i="9"/>
  <c r="T1004" i="9"/>
  <c r="U1004" i="9"/>
  <c r="V1004" i="9"/>
  <c r="AC500" i="8"/>
  <c r="AC504" i="8" s="1"/>
  <c r="Y500" i="8"/>
  <c r="Y504" i="8" s="1"/>
  <c r="X228" i="8"/>
  <c r="AC1523" i="8"/>
  <c r="AC1548" i="8" s="1"/>
  <c r="N1487" i="8"/>
  <c r="P1518" i="8"/>
  <c r="N1477" i="8"/>
  <c r="N1441" i="8"/>
  <c r="N1368" i="8"/>
  <c r="U1518" i="8"/>
  <c r="N1363" i="8"/>
  <c r="S1518" i="8"/>
  <c r="M1231" i="8"/>
  <c r="AC1232" i="8"/>
  <c r="AC1231" i="8" s="1"/>
  <c r="AC1229" i="8"/>
  <c r="AC1228" i="8" s="1"/>
  <c r="AC1225" i="8"/>
  <c r="AC1224" i="8" s="1"/>
  <c r="M1221" i="8"/>
  <c r="AC1222" i="8"/>
  <c r="AC1221" i="8" s="1"/>
  <c r="M1217" i="8"/>
  <c r="AC1218" i="8"/>
  <c r="AC1217" i="8" s="1"/>
  <c r="AC1215" i="8"/>
  <c r="AC1214" i="8" s="1"/>
  <c r="AC1197" i="8"/>
  <c r="AC1195" i="8" s="1"/>
  <c r="AC1192" i="8"/>
  <c r="AC1191" i="8"/>
  <c r="AC1190" i="8" s="1"/>
  <c r="AC1187" i="8"/>
  <c r="M1185" i="8"/>
  <c r="AC1186" i="8"/>
  <c r="AC1185" i="8" s="1"/>
  <c r="AC1144" i="8"/>
  <c r="AC1143" i="8" s="1"/>
  <c r="T1053" i="8"/>
  <c r="W1054" i="8"/>
  <c r="AC1054" i="8" s="1"/>
  <c r="AC1056" i="8"/>
  <c r="AC1055" i="8"/>
  <c r="S1052" i="8"/>
  <c r="S1031" i="8"/>
  <c r="T1032" i="8"/>
  <c r="AC1034" i="8"/>
  <c r="W1033" i="8"/>
  <c r="AC1033" i="8" s="1"/>
  <c r="AC1035" i="8"/>
  <c r="N500" i="8"/>
  <c r="N504" i="8" s="1"/>
  <c r="O500" i="8"/>
  <c r="O504" i="8" s="1"/>
  <c r="P500" i="8"/>
  <c r="P504" i="8" s="1"/>
  <c r="W1026" i="8"/>
  <c r="AC1026" i="8" s="1"/>
  <c r="T1025" i="8"/>
  <c r="S1024" i="8"/>
  <c r="U1024" i="8" s="1"/>
  <c r="Q500" i="8"/>
  <c r="Q504" i="8" s="1"/>
  <c r="AC1028" i="8"/>
  <c r="AC1027" i="8"/>
  <c r="U500" i="8"/>
  <c r="U504" i="8" s="1"/>
  <c r="W500" i="8"/>
  <c r="W504" i="8" s="1"/>
  <c r="R500" i="8"/>
  <c r="R504" i="8" s="1"/>
  <c r="S500" i="8"/>
  <c r="S504" i="8" s="1"/>
  <c r="AC1002" i="8"/>
  <c r="AC1001" i="8" s="1"/>
  <c r="AC841" i="8"/>
  <c r="M830" i="8"/>
  <c r="N830" i="8"/>
  <c r="AC835" i="8"/>
  <c r="AC831" i="8"/>
  <c r="M826" i="8"/>
  <c r="N827" i="8"/>
  <c r="AC827" i="8" s="1"/>
  <c r="N813" i="8"/>
  <c r="AC813" i="8" s="1"/>
  <c r="V228" i="8"/>
  <c r="N805" i="8"/>
  <c r="AC805" i="8" s="1"/>
  <c r="P228" i="8"/>
  <c r="S228" i="8"/>
  <c r="AC802" i="8"/>
  <c r="T228" i="8"/>
  <c r="W228" i="8"/>
  <c r="N228" i="8"/>
  <c r="AC796" i="8"/>
  <c r="M228" i="8"/>
  <c r="M789" i="8"/>
  <c r="AA500" i="8"/>
  <c r="AA504" i="8" s="1"/>
  <c r="T500" i="8"/>
  <c r="T504" i="8" s="1"/>
  <c r="V500" i="8"/>
  <c r="V504" i="8" s="1"/>
  <c r="X500" i="8"/>
  <c r="X504" i="8" s="1"/>
  <c r="Z500" i="8"/>
  <c r="Z504" i="8" s="1"/>
  <c r="AB500" i="8"/>
  <c r="AB504" i="8" s="1"/>
  <c r="AC1241" i="8"/>
  <c r="AC1239" i="8" s="1"/>
  <c r="Q1518" i="8"/>
  <c r="AC1248" i="9"/>
  <c r="AC1242" i="9"/>
  <c r="AC1236" i="9"/>
  <c r="N1242" i="9"/>
  <c r="AC1256" i="9"/>
  <c r="AC1254" i="9" s="1"/>
  <c r="AC1252" i="9"/>
  <c r="AC1251" i="9" s="1"/>
  <c r="AC1246" i="9"/>
  <c r="AC1245" i="9" s="1"/>
  <c r="AC1240" i="9"/>
  <c r="AC1239" i="9" s="1"/>
  <c r="AC1260" i="9"/>
  <c r="AC1258" i="9" s="1"/>
  <c r="N1248" i="9"/>
  <c r="N1236" i="9"/>
  <c r="N1231" i="9"/>
  <c r="AC1232" i="9"/>
  <c r="AC1231" i="9" s="1"/>
  <c r="AC1210" i="9"/>
  <c r="AC1209" i="9" s="1"/>
  <c r="AC1185" i="9"/>
  <c r="AC1190" i="9"/>
  <c r="N1185" i="9"/>
  <c r="N1195" i="9"/>
  <c r="N1190" i="9"/>
  <c r="AC1197" i="9"/>
  <c r="AC1195" i="9" s="1"/>
  <c r="AA1087" i="9"/>
  <c r="AC1087" i="9" s="1"/>
  <c r="AB1087" i="9"/>
  <c r="V1086" i="9"/>
  <c r="X1086" i="9" s="1"/>
  <c r="S1085" i="9"/>
  <c r="W1086" i="9"/>
  <c r="Q1071" i="9"/>
  <c r="S1080" i="9"/>
  <c r="O1072" i="9"/>
  <c r="AC1073" i="9"/>
  <c r="S1079" i="9"/>
  <c r="T1080" i="9"/>
  <c r="U1080" i="9" s="1"/>
  <c r="S1078" i="9"/>
  <c r="R1077" i="9"/>
  <c r="Q1075" i="9"/>
  <c r="P1076" i="9"/>
  <c r="P1072" i="9" s="1"/>
  <c r="R1075" i="9"/>
  <c r="N1072" i="9"/>
  <c r="R1071" i="9"/>
  <c r="T1079" i="9"/>
  <c r="O1070" i="9"/>
  <c r="P1069" i="9"/>
  <c r="AB1045" i="9"/>
  <c r="AA1038" i="9"/>
  <c r="AC1038" i="9" s="1"/>
  <c r="T1058" i="9"/>
  <c r="AA1045" i="9"/>
  <c r="AC1045" i="9" s="1"/>
  <c r="X1053" i="9"/>
  <c r="AA1053" i="9" s="1"/>
  <c r="S1044" i="9"/>
  <c r="T1036" i="9"/>
  <c r="AA1039" i="9"/>
  <c r="AC1039" i="9" s="1"/>
  <c r="AA1025" i="9"/>
  <c r="O1015" i="9"/>
  <c r="AC1025" i="9"/>
  <c r="Z1059" i="9"/>
  <c r="AB1059" i="9" s="1"/>
  <c r="U1058" i="9"/>
  <c r="U1057" i="9" s="1"/>
  <c r="X1060" i="9"/>
  <c r="V1058" i="9"/>
  <c r="V1057" i="9" s="1"/>
  <c r="V1052" i="9"/>
  <c r="X1052" i="9" s="1"/>
  <c r="S1051" i="9"/>
  <c r="X1046" i="9"/>
  <c r="T1044" i="9"/>
  <c r="T1043" i="9" s="1"/>
  <c r="W1052" i="9"/>
  <c r="Y1052" i="9" s="1"/>
  <c r="U1044" i="9"/>
  <c r="U1043" i="9" s="1"/>
  <c r="V1037" i="9"/>
  <c r="V1031" i="9"/>
  <c r="X1031" i="9" s="1"/>
  <c r="S1030" i="9"/>
  <c r="W1031" i="9"/>
  <c r="Y1031" i="9" s="1"/>
  <c r="X1024" i="9"/>
  <c r="Z1024" i="9" s="1"/>
  <c r="S1023" i="9"/>
  <c r="W1024" i="9"/>
  <c r="P1013" i="9"/>
  <c r="Q1012" i="9"/>
  <c r="P1011" i="9"/>
  <c r="Q1011" i="9" s="1"/>
  <c r="N1008" i="9"/>
  <c r="Q1013" i="9"/>
  <c r="O1008" i="9"/>
  <c r="Q1010" i="9"/>
  <c r="P1009" i="9"/>
  <c r="AC891" i="9"/>
  <c r="AC889" i="9" s="1"/>
  <c r="AC894" i="9"/>
  <c r="AC892" i="9" s="1"/>
  <c r="AC885" i="9"/>
  <c r="AC884" i="9" s="1"/>
  <c r="AC882" i="9"/>
  <c r="AC880" i="9" s="1"/>
  <c r="AC879" i="9"/>
  <c r="AC877" i="9" s="1"/>
  <c r="AC861" i="9"/>
  <c r="AC860" i="9" s="1"/>
  <c r="AC853" i="9"/>
  <c r="AC851" i="9" s="1"/>
  <c r="AC864" i="9"/>
  <c r="AC859" i="9"/>
  <c r="AC857" i="9" s="1"/>
  <c r="AC855" i="9"/>
  <c r="AC854" i="9" s="1"/>
  <c r="AC865" i="9"/>
  <c r="AC849" i="9"/>
  <c r="AC848" i="9" s="1"/>
  <c r="AC826" i="9"/>
  <c r="AC843" i="9"/>
  <c r="AC840" i="9" s="1"/>
  <c r="N826" i="9"/>
  <c r="AC833" i="9"/>
  <c r="AC821" i="9"/>
  <c r="AC818" i="9" s="1"/>
  <c r="AC813" i="9"/>
  <c r="AC810" i="9" s="1"/>
  <c r="N814" i="9"/>
  <c r="AC815" i="9"/>
  <c r="AC814" i="9" s="1"/>
  <c r="AC806" i="9"/>
  <c r="AC804" i="9" s="1"/>
  <c r="AC798" i="9"/>
  <c r="AC794" i="9" s="1"/>
  <c r="N799" i="9"/>
  <c r="N1551" i="9" s="1"/>
  <c r="AC800" i="9"/>
  <c r="AC799" i="9" s="1"/>
  <c r="R1510" i="8"/>
  <c r="T1512" i="8"/>
  <c r="T1510" i="8" s="1"/>
  <c r="R1432" i="8"/>
  <c r="T1434" i="8"/>
  <c r="T1432" i="8" s="1"/>
  <c r="R1354" i="8"/>
  <c r="R1518" i="8" s="1"/>
  <c r="T1356" i="8"/>
  <c r="T1354" i="8" s="1"/>
  <c r="N1324" i="8"/>
  <c r="N1290" i="8"/>
  <c r="AC1262" i="8"/>
  <c r="N1239" i="8"/>
  <c r="N1245" i="8"/>
  <c r="N1251" i="8"/>
  <c r="N1221" i="8"/>
  <c r="N1190" i="8"/>
  <c r="U1086" i="8"/>
  <c r="W1087" i="8"/>
  <c r="U1087" i="8"/>
  <c r="T1086" i="8"/>
  <c r="R1085" i="8"/>
  <c r="R1084" i="8" s="1"/>
  <c r="T1087" i="8"/>
  <c r="V1087" i="8" s="1"/>
  <c r="X1087" i="8" s="1"/>
  <c r="Z1087" i="8" s="1"/>
  <c r="R1078" i="8"/>
  <c r="R1080" i="8"/>
  <c r="S1080" i="8" s="1"/>
  <c r="S1078" i="8"/>
  <c r="R1079" i="8"/>
  <c r="O1073" i="8"/>
  <c r="AC1073" i="8" s="1"/>
  <c r="N1074" i="8"/>
  <c r="P1074" i="8"/>
  <c r="O1075" i="8"/>
  <c r="P1075" i="8" s="1"/>
  <c r="N1076" i="8"/>
  <c r="O1074" i="8"/>
  <c r="O1076" i="8"/>
  <c r="P1076" i="8" s="1"/>
  <c r="M1068" i="8"/>
  <c r="N1069" i="8"/>
  <c r="O1070" i="8"/>
  <c r="N1071" i="8"/>
  <c r="O1071" i="8" s="1"/>
  <c r="R1023" i="8"/>
  <c r="R1022" i="8" s="1"/>
  <c r="U1031" i="8"/>
  <c r="W1032" i="8"/>
  <c r="Z1032" i="8" s="1"/>
  <c r="W1039" i="8"/>
  <c r="Z1039" i="8" s="1"/>
  <c r="T1024" i="8"/>
  <c r="W1025" i="8"/>
  <c r="Z1025" i="8" s="1"/>
  <c r="V1025" i="8"/>
  <c r="Y1025" i="8" s="1"/>
  <c r="AB1025" i="8" s="1"/>
  <c r="T1031" i="8"/>
  <c r="U1032" i="8"/>
  <c r="X1032" i="8" s="1"/>
  <c r="AA1032" i="8" s="1"/>
  <c r="R1037" i="8"/>
  <c r="R1036" i="8" s="1"/>
  <c r="U1038" i="8"/>
  <c r="U1052" i="8"/>
  <c r="W1053" i="8"/>
  <c r="Z1053" i="8" s="1"/>
  <c r="W1060" i="8"/>
  <c r="Z1060" i="8"/>
  <c r="U1025" i="8"/>
  <c r="X1025" i="8" s="1"/>
  <c r="R1030" i="8"/>
  <c r="R1029" i="8" s="1"/>
  <c r="V1032" i="8"/>
  <c r="S1037" i="8"/>
  <c r="S1036" i="8" s="1"/>
  <c r="T1038" i="8"/>
  <c r="V1038" i="8"/>
  <c r="X1038" i="8" s="1"/>
  <c r="Z1038" i="8" s="1"/>
  <c r="U1039" i="8"/>
  <c r="R1044" i="8"/>
  <c r="R1043" i="8" s="1"/>
  <c r="W1046" i="8"/>
  <c r="Z1046" i="8" s="1"/>
  <c r="AC1047" i="8"/>
  <c r="AC1048" i="8"/>
  <c r="AC1049" i="8"/>
  <c r="U1045" i="8"/>
  <c r="V1046" i="8"/>
  <c r="Y1046" i="8" s="1"/>
  <c r="AB1046" i="8" s="1"/>
  <c r="T1052" i="8"/>
  <c r="U1053" i="8"/>
  <c r="X1053" i="8" s="1"/>
  <c r="AA1053" i="8" s="1"/>
  <c r="R1058" i="8"/>
  <c r="R1057" i="8" s="1"/>
  <c r="U1059" i="8"/>
  <c r="V1060" i="8"/>
  <c r="Y1060" i="8" s="1"/>
  <c r="AB1060" i="8" s="1"/>
  <c r="X1060" i="8"/>
  <c r="T1045" i="8"/>
  <c r="U1046" i="8"/>
  <c r="R1051" i="8"/>
  <c r="R1050" i="8" s="1"/>
  <c r="V1053" i="8"/>
  <c r="T1059" i="8"/>
  <c r="V1059" i="8"/>
  <c r="U1060" i="8"/>
  <c r="M1008" i="8"/>
  <c r="M1276" i="8" s="1"/>
  <c r="M1280" i="8" s="1"/>
  <c r="N1009" i="8"/>
  <c r="O1009" i="8" s="1"/>
  <c r="P1009" i="8" s="1"/>
  <c r="O1010" i="8"/>
  <c r="N1011" i="8"/>
  <c r="O1012" i="8"/>
  <c r="N1013" i="8"/>
  <c r="P1010" i="8"/>
  <c r="O1011" i="8"/>
  <c r="P1011" i="8" s="1"/>
  <c r="P1012" i="8"/>
  <c r="Q1012" i="8" s="1"/>
  <c r="O1013" i="8"/>
  <c r="N885" i="8"/>
  <c r="N884" i="8" s="1"/>
  <c r="S891" i="8"/>
  <c r="S889" i="8" s="1"/>
  <c r="U891" i="8"/>
  <c r="U889" i="8" s="1"/>
  <c r="W891" i="8"/>
  <c r="W889" i="8" s="1"/>
  <c r="Y891" i="8"/>
  <c r="Y889" i="8" s="1"/>
  <c r="AA891" i="8"/>
  <c r="AA889" i="8" s="1"/>
  <c r="S894" i="8"/>
  <c r="S892" i="8" s="1"/>
  <c r="U894" i="8"/>
  <c r="U892" i="8" s="1"/>
  <c r="W894" i="8"/>
  <c r="W892" i="8" s="1"/>
  <c r="Y894" i="8"/>
  <c r="Y892" i="8" s="1"/>
  <c r="AA894" i="8"/>
  <c r="AA892" i="8" s="1"/>
  <c r="R891" i="8"/>
  <c r="R889" i="8" s="1"/>
  <c r="T891" i="8"/>
  <c r="T889" i="8" s="1"/>
  <c r="V891" i="8"/>
  <c r="V889" i="8" s="1"/>
  <c r="X891" i="8"/>
  <c r="X889" i="8" s="1"/>
  <c r="Z891" i="8"/>
  <c r="Z889" i="8" s="1"/>
  <c r="R894" i="8"/>
  <c r="R892" i="8" s="1"/>
  <c r="T894" i="8"/>
  <c r="T892" i="8" s="1"/>
  <c r="V894" i="8"/>
  <c r="V892" i="8" s="1"/>
  <c r="X894" i="8"/>
  <c r="X892" i="8" s="1"/>
  <c r="Z894" i="8"/>
  <c r="Z892" i="8" s="1"/>
  <c r="AC873" i="8"/>
  <c r="AC872" i="8" s="1"/>
  <c r="R879" i="8"/>
  <c r="R877" i="8" s="1"/>
  <c r="T879" i="8"/>
  <c r="T877" i="8" s="1"/>
  <c r="V879" i="8"/>
  <c r="V877" i="8" s="1"/>
  <c r="X879" i="8"/>
  <c r="X877" i="8" s="1"/>
  <c r="Z879" i="8"/>
  <c r="Z877" i="8" s="1"/>
  <c r="AB879" i="8"/>
  <c r="AB877" i="8" s="1"/>
  <c r="R882" i="8"/>
  <c r="R880" i="8" s="1"/>
  <c r="T882" i="8"/>
  <c r="T880" i="8" s="1"/>
  <c r="V882" i="8"/>
  <c r="V880" i="8" s="1"/>
  <c r="X882" i="8"/>
  <c r="X880" i="8" s="1"/>
  <c r="Z882" i="8"/>
  <c r="Z880" i="8" s="1"/>
  <c r="AB882" i="8"/>
  <c r="AB880" i="8" s="1"/>
  <c r="S879" i="8"/>
  <c r="S877" i="8" s="1"/>
  <c r="U879" i="8"/>
  <c r="U877" i="8" s="1"/>
  <c r="W879" i="8"/>
  <c r="W877" i="8" s="1"/>
  <c r="Y879" i="8"/>
  <c r="Y877" i="8" s="1"/>
  <c r="S882" i="8"/>
  <c r="S880" i="8" s="1"/>
  <c r="U882" i="8"/>
  <c r="U880" i="8" s="1"/>
  <c r="W882" i="8"/>
  <c r="W880" i="8" s="1"/>
  <c r="Y882" i="8"/>
  <c r="Y880" i="8" s="1"/>
  <c r="AC847" i="8"/>
  <c r="AC845" i="8" s="1"/>
  <c r="AC849" i="8"/>
  <c r="AC848" i="8" s="1"/>
  <c r="N852" i="8"/>
  <c r="N851" i="8" s="1"/>
  <c r="AC853" i="8"/>
  <c r="AC855" i="8"/>
  <c r="AC854" i="8" s="1"/>
  <c r="N858" i="8"/>
  <c r="N857" i="8" s="1"/>
  <c r="AC859" i="8"/>
  <c r="AC861" i="8"/>
  <c r="N862" i="8"/>
  <c r="N860" i="8" s="1"/>
  <c r="N833" i="8"/>
  <c r="AC824" i="8"/>
  <c r="AC823" i="8" s="1"/>
  <c r="AC828" i="8"/>
  <c r="AC832" i="8"/>
  <c r="AC834" i="8"/>
  <c r="AC836" i="8"/>
  <c r="AC838" i="8"/>
  <c r="AC837" i="8" s="1"/>
  <c r="AC842" i="8"/>
  <c r="N843" i="8"/>
  <c r="N840" i="8" s="1"/>
  <c r="N811" i="8"/>
  <c r="N810" i="8" s="1"/>
  <c r="AC812" i="8"/>
  <c r="AC816" i="8"/>
  <c r="AC814" i="8" s="1"/>
  <c r="AC820" i="8"/>
  <c r="N821" i="8"/>
  <c r="N818" i="8" s="1"/>
  <c r="AC795" i="8"/>
  <c r="AC797" i="8"/>
  <c r="N798" i="8"/>
  <c r="N794" i="8" s="1"/>
  <c r="N800" i="8"/>
  <c r="N799" i="8" s="1"/>
  <c r="AC801" i="8"/>
  <c r="AC803" i="8"/>
  <c r="N806" i="8"/>
  <c r="AC807" i="8"/>
  <c r="N808" i="8"/>
  <c r="AC808" i="8" s="1"/>
  <c r="AC790" i="8"/>
  <c r="AC789" i="8" s="1"/>
  <c r="R1288" i="7"/>
  <c r="S1288" i="7"/>
  <c r="T1288" i="7"/>
  <c r="U1288" i="7"/>
  <c r="V1288" i="7"/>
  <c r="W1288" i="7"/>
  <c r="X1288" i="7"/>
  <c r="Y1288" i="7"/>
  <c r="Z1288" i="7"/>
  <c r="AA1288" i="7"/>
  <c r="AB1288" i="7"/>
  <c r="AC1288" i="7"/>
  <c r="R1289" i="7"/>
  <c r="S1289" i="7"/>
  <c r="T1289" i="7"/>
  <c r="U1289" i="7"/>
  <c r="V1289" i="7"/>
  <c r="W1289" i="7"/>
  <c r="X1289" i="7"/>
  <c r="Y1289" i="7"/>
  <c r="Z1289" i="7"/>
  <c r="AA1289" i="7"/>
  <c r="AB1289" i="7"/>
  <c r="AC1289" i="7"/>
  <c r="R1087" i="7"/>
  <c r="T1087" i="7" s="1"/>
  <c r="R1062" i="7"/>
  <c r="X1062" i="7" s="1"/>
  <c r="S1062" i="7"/>
  <c r="T1062" i="7"/>
  <c r="Z1062" i="7" s="1"/>
  <c r="U1062" i="7"/>
  <c r="V1062" i="7"/>
  <c r="AB1062" i="7" s="1"/>
  <c r="Y1062" i="7"/>
  <c r="AA1062" i="7"/>
  <c r="R1063" i="7"/>
  <c r="X1063" i="7" s="1"/>
  <c r="S1063" i="7"/>
  <c r="Y1063" i="7" s="1"/>
  <c r="T1063" i="7"/>
  <c r="Z1063" i="7" s="1"/>
  <c r="U1063" i="7"/>
  <c r="AA1063" i="7" s="1"/>
  <c r="V1063" i="7"/>
  <c r="AB1063" i="7" s="1"/>
  <c r="W1056" i="7"/>
  <c r="X1056" i="7"/>
  <c r="Y1056" i="7"/>
  <c r="Z1056" i="7"/>
  <c r="AA1056" i="7"/>
  <c r="AB1056" i="7"/>
  <c r="W1055" i="7"/>
  <c r="X1055" i="7"/>
  <c r="Y1055" i="7"/>
  <c r="Z1055" i="7"/>
  <c r="AA1055" i="7"/>
  <c r="AB1055" i="7"/>
  <c r="R1056" i="7"/>
  <c r="S1056" i="7"/>
  <c r="T1056" i="7"/>
  <c r="U1056" i="7"/>
  <c r="V1056" i="7"/>
  <c r="R1055" i="7"/>
  <c r="S1055" i="7"/>
  <c r="T1055" i="7"/>
  <c r="U1055" i="7"/>
  <c r="V1055" i="7"/>
  <c r="R1048" i="7"/>
  <c r="X1048" i="7" s="1"/>
  <c r="S1048" i="7"/>
  <c r="Y1048" i="7" s="1"/>
  <c r="T1048" i="7"/>
  <c r="U1048" i="7"/>
  <c r="AA1048" i="7" s="1"/>
  <c r="V1048" i="7"/>
  <c r="AB1048" i="7" s="1"/>
  <c r="Z1048" i="7"/>
  <c r="R1049" i="7"/>
  <c r="X1049" i="7" s="1"/>
  <c r="S1049" i="7"/>
  <c r="Y1049" i="7" s="1"/>
  <c r="T1049" i="7"/>
  <c r="U1049" i="7"/>
  <c r="AA1049" i="7" s="1"/>
  <c r="V1049" i="7"/>
  <c r="AB1049" i="7" s="1"/>
  <c r="Z1049" i="7"/>
  <c r="R1042" i="7"/>
  <c r="S1042" i="7"/>
  <c r="T1042" i="7"/>
  <c r="U1042" i="7"/>
  <c r="V1042" i="7"/>
  <c r="W1042" i="7"/>
  <c r="X1042" i="7"/>
  <c r="Y1042" i="7"/>
  <c r="Z1042" i="7"/>
  <c r="AA1042" i="7"/>
  <c r="AB1042" i="7"/>
  <c r="AB1041" i="7"/>
  <c r="W1041" i="7"/>
  <c r="X1041" i="7"/>
  <c r="Y1041" i="7"/>
  <c r="Z1041" i="7"/>
  <c r="AA1041" i="7"/>
  <c r="T1041" i="7"/>
  <c r="U1041" i="7"/>
  <c r="V1041" i="7"/>
  <c r="S1041" i="7"/>
  <c r="R1041" i="7"/>
  <c r="AB1035" i="7"/>
  <c r="AA1035" i="7"/>
  <c r="Z1035" i="7"/>
  <c r="Y1035" i="7"/>
  <c r="X1035" i="7"/>
  <c r="W1035" i="7"/>
  <c r="V1035" i="7"/>
  <c r="U1035" i="7"/>
  <c r="T1035" i="7"/>
  <c r="S1035" i="7"/>
  <c r="R1035" i="7"/>
  <c r="AB1034" i="7"/>
  <c r="AA1034" i="7"/>
  <c r="Z1034" i="7"/>
  <c r="Y1034" i="7"/>
  <c r="X1034" i="7"/>
  <c r="W1034" i="7"/>
  <c r="V1034" i="7"/>
  <c r="U1034" i="7"/>
  <c r="T1034" i="7"/>
  <c r="S1034" i="7"/>
  <c r="R1034" i="7"/>
  <c r="V1033" i="7"/>
  <c r="AB1033" i="7" s="1"/>
  <c r="U1033" i="7"/>
  <c r="AA1033" i="7" s="1"/>
  <c r="T1033" i="7"/>
  <c r="Z1033" i="7" s="1"/>
  <c r="S1033" i="7"/>
  <c r="Y1033" i="7" s="1"/>
  <c r="R1033" i="7"/>
  <c r="X1033" i="7" s="1"/>
  <c r="S1032" i="7"/>
  <c r="V1032" i="7" s="1"/>
  <c r="R1032" i="7"/>
  <c r="U1032" i="7" s="1"/>
  <c r="X1032" i="7" s="1"/>
  <c r="R1031" i="7"/>
  <c r="T1031" i="7" s="1"/>
  <c r="T1518" i="8" l="1"/>
  <c r="AC833" i="8"/>
  <c r="N1072" i="8"/>
  <c r="AC1074" i="8"/>
  <c r="Y1087" i="8"/>
  <c r="N1276" i="9"/>
  <c r="N1280" i="9" s="1"/>
  <c r="N1518" i="8"/>
  <c r="V1087" i="7"/>
  <c r="AC1551" i="9"/>
  <c r="Q1076" i="9"/>
  <c r="R1076" i="9" s="1"/>
  <c r="R1011" i="9"/>
  <c r="N1004" i="9"/>
  <c r="N1552" i="9" s="1"/>
  <c r="N1553" i="9" s="1"/>
  <c r="AC830" i="8"/>
  <c r="V1052" i="8"/>
  <c r="X1052" i="8" s="1"/>
  <c r="Z1052" i="8" s="1"/>
  <c r="S1051" i="8"/>
  <c r="S1050" i="8" s="1"/>
  <c r="W1052" i="8"/>
  <c r="V1031" i="8"/>
  <c r="X1031" i="8" s="1"/>
  <c r="Z1031" i="8" s="1"/>
  <c r="W1031" i="8"/>
  <c r="S1023" i="8"/>
  <c r="S1022" i="8" s="1"/>
  <c r="N1551" i="8"/>
  <c r="N826" i="8"/>
  <c r="AC826" i="8"/>
  <c r="T1085" i="9"/>
  <c r="Y1086" i="9"/>
  <c r="AA1086" i="9" s="1"/>
  <c r="S1084" i="9"/>
  <c r="Z1086" i="9"/>
  <c r="Q1069" i="9"/>
  <c r="Q1072" i="9"/>
  <c r="S1077" i="9"/>
  <c r="T1078" i="9"/>
  <c r="S1071" i="9"/>
  <c r="S1075" i="9"/>
  <c r="U1079" i="9"/>
  <c r="R1069" i="9"/>
  <c r="P1070" i="9"/>
  <c r="T1075" i="9"/>
  <c r="V1079" i="9"/>
  <c r="O1068" i="9"/>
  <c r="O1276" i="9" s="1"/>
  <c r="O1280" i="9" s="1"/>
  <c r="O1552" i="9" s="1"/>
  <c r="O1553" i="9" s="1"/>
  <c r="V1080" i="9"/>
  <c r="S1022" i="9"/>
  <c r="T1023" i="9"/>
  <c r="S1029" i="9"/>
  <c r="Z1031" i="9"/>
  <c r="AB1031" i="9" s="1"/>
  <c r="S1050" i="9"/>
  <c r="Z1052" i="9"/>
  <c r="AB1052" i="9" s="1"/>
  <c r="T1051" i="9"/>
  <c r="U1051" i="9" s="1"/>
  <c r="U1050" i="9" s="1"/>
  <c r="U1023" i="9"/>
  <c r="U1022" i="9" s="1"/>
  <c r="AA1060" i="9"/>
  <c r="AC1060" i="9" s="1"/>
  <c r="T1057" i="9"/>
  <c r="W1058" i="9"/>
  <c r="AB1024" i="9"/>
  <c r="AA1046" i="9"/>
  <c r="AC1046" i="9" s="1"/>
  <c r="AA1031" i="9"/>
  <c r="AA1052" i="9"/>
  <c r="AC1053" i="9"/>
  <c r="P1015" i="9"/>
  <c r="V1036" i="9"/>
  <c r="T1030" i="9"/>
  <c r="W1037" i="9"/>
  <c r="X1037" i="9" s="1"/>
  <c r="X1036" i="9" s="1"/>
  <c r="Y1024" i="9"/>
  <c r="AA1024" i="9" s="1"/>
  <c r="S1043" i="9"/>
  <c r="V1044" i="9"/>
  <c r="AC1059" i="9"/>
  <c r="X1058" i="9"/>
  <c r="X1057" i="9" s="1"/>
  <c r="P1008" i="9"/>
  <c r="Q1009" i="9"/>
  <c r="S1011" i="9"/>
  <c r="R1012" i="9"/>
  <c r="R1010" i="9"/>
  <c r="R1009" i="9"/>
  <c r="R1013" i="9"/>
  <c r="AC863" i="9"/>
  <c r="AC1004" i="9" s="1"/>
  <c r="AA1087" i="8"/>
  <c r="AB1087" i="8"/>
  <c r="V1086" i="8"/>
  <c r="X1086" i="8" s="1"/>
  <c r="S1085" i="8"/>
  <c r="W1086" i="8"/>
  <c r="T1078" i="8"/>
  <c r="U1078" i="8" s="1"/>
  <c r="V1078" i="8" s="1"/>
  <c r="T1080" i="8"/>
  <c r="S1079" i="8"/>
  <c r="R1077" i="8"/>
  <c r="Q1076" i="8"/>
  <c r="R1076" i="8" s="1"/>
  <c r="P1072" i="8"/>
  <c r="O1072" i="8"/>
  <c r="Q1075" i="8"/>
  <c r="Q1072" i="8" s="1"/>
  <c r="P1071" i="8"/>
  <c r="N1068" i="8"/>
  <c r="Q1071" i="8"/>
  <c r="P1070" i="8"/>
  <c r="O1069" i="8"/>
  <c r="X1059" i="8"/>
  <c r="Z1059" i="8" s="1"/>
  <c r="AB1059" i="8" s="1"/>
  <c r="S1058" i="8"/>
  <c r="Z1045" i="8"/>
  <c r="V1045" i="8"/>
  <c r="X1045" i="8" s="1"/>
  <c r="W1059" i="8"/>
  <c r="Y1059" i="8" s="1"/>
  <c r="T1058" i="8"/>
  <c r="T1057" i="8" s="1"/>
  <c r="W1045" i="8"/>
  <c r="Y1045" i="8" s="1"/>
  <c r="AA1060" i="8"/>
  <c r="AC1060" i="8" s="1"/>
  <c r="X1039" i="8"/>
  <c r="AA1039" i="8" s="1"/>
  <c r="AC1039" i="8" s="1"/>
  <c r="W1038" i="8"/>
  <c r="Y1038" i="8" s="1"/>
  <c r="T1037" i="8"/>
  <c r="AB1038" i="8"/>
  <c r="AA1025" i="8"/>
  <c r="V1024" i="8"/>
  <c r="X1024" i="8" s="1"/>
  <c r="AC1025" i="8"/>
  <c r="T1023" i="8"/>
  <c r="W1024" i="8"/>
  <c r="Y1053" i="8"/>
  <c r="X1046" i="8"/>
  <c r="AA1046" i="8" s="1"/>
  <c r="S1044" i="8"/>
  <c r="Y1032" i="8"/>
  <c r="S1030" i="8"/>
  <c r="P1015" i="8"/>
  <c r="O1015" i="8"/>
  <c r="Q1011" i="8"/>
  <c r="Q1009" i="8"/>
  <c r="R1012" i="8"/>
  <c r="P1013" i="8"/>
  <c r="R1011" i="8"/>
  <c r="Q1010" i="8"/>
  <c r="O1008" i="8"/>
  <c r="R1009" i="8"/>
  <c r="N1008" i="8"/>
  <c r="N1276" i="8" s="1"/>
  <c r="N1280" i="8" s="1"/>
  <c r="AC891" i="8"/>
  <c r="AC889" i="8" s="1"/>
  <c r="AC894" i="8"/>
  <c r="AC892" i="8" s="1"/>
  <c r="AC885" i="8"/>
  <c r="AC884" i="8" s="1"/>
  <c r="AC882" i="8"/>
  <c r="AC880" i="8" s="1"/>
  <c r="AC879" i="8"/>
  <c r="AC877" i="8" s="1"/>
  <c r="AC858" i="8"/>
  <c r="AC857" i="8" s="1"/>
  <c r="AC852" i="8"/>
  <c r="AC851" i="8" s="1"/>
  <c r="AC862" i="8"/>
  <c r="AC860" i="8" s="1"/>
  <c r="AC843" i="8"/>
  <c r="AC840" i="8" s="1"/>
  <c r="AC811" i="8"/>
  <c r="AC810" i="8" s="1"/>
  <c r="AC821" i="8"/>
  <c r="AC818" i="8" s="1"/>
  <c r="AC798" i="8"/>
  <c r="N804" i="8"/>
  <c r="AC794" i="8"/>
  <c r="AC806" i="8"/>
  <c r="AC804" i="8" s="1"/>
  <c r="AC800" i="8"/>
  <c r="AC799" i="8" s="1"/>
  <c r="Y1032" i="7"/>
  <c r="AB1032" i="7" s="1"/>
  <c r="AA1032" i="7"/>
  <c r="V1031" i="7"/>
  <c r="X1031" i="7" s="1"/>
  <c r="Z1031" i="7" s="1"/>
  <c r="R1072" i="9" l="1"/>
  <c r="S1076" i="9"/>
  <c r="AC1087" i="8"/>
  <c r="R1075" i="8"/>
  <c r="X1087" i="7"/>
  <c r="AC1052" i="9"/>
  <c r="AC1031" i="9"/>
  <c r="AC1024" i="9"/>
  <c r="R1008" i="9"/>
  <c r="O1555" i="9"/>
  <c r="N1555" i="9"/>
  <c r="S1076" i="8"/>
  <c r="T1076" i="8" s="1"/>
  <c r="AB1052" i="8"/>
  <c r="T1051" i="8"/>
  <c r="Y1052" i="8"/>
  <c r="AB1031" i="8"/>
  <c r="Y1031" i="8"/>
  <c r="Y1024" i="8"/>
  <c r="AA1024" i="8" s="1"/>
  <c r="AB1031" i="7"/>
  <c r="AB1086" i="9"/>
  <c r="AC1086" i="9" s="1"/>
  <c r="T1084" i="9"/>
  <c r="U1085" i="9"/>
  <c r="U1075" i="9"/>
  <c r="S1072" i="9"/>
  <c r="T1076" i="9"/>
  <c r="U1076" i="9" s="1"/>
  <c r="W1079" i="9"/>
  <c r="T1077" i="9"/>
  <c r="U1078" i="9"/>
  <c r="W1080" i="9"/>
  <c r="X1080" i="9" s="1"/>
  <c r="Y1080" i="9" s="1"/>
  <c r="S1069" i="9"/>
  <c r="P1068" i="9"/>
  <c r="P1276" i="9" s="1"/>
  <c r="P1280" i="9" s="1"/>
  <c r="P1552" i="9" s="1"/>
  <c r="P1553" i="9" s="1"/>
  <c r="P1555" i="9" s="1"/>
  <c r="T1071" i="9"/>
  <c r="Q1070" i="9"/>
  <c r="T1069" i="9"/>
  <c r="W1036" i="9"/>
  <c r="Y1037" i="9"/>
  <c r="Y1036" i="9" s="1"/>
  <c r="W1057" i="9"/>
  <c r="W1044" i="9"/>
  <c r="T1050" i="9"/>
  <c r="V1051" i="9"/>
  <c r="W1051" i="9" s="1"/>
  <c r="W1050" i="9" s="1"/>
  <c r="T1022" i="9"/>
  <c r="Q1015" i="9"/>
  <c r="V1043" i="9"/>
  <c r="Y1058" i="9"/>
  <c r="Y1057" i="9" s="1"/>
  <c r="T1029" i="9"/>
  <c r="U1030" i="9"/>
  <c r="V1030" i="9" s="1"/>
  <c r="V1029" i="9" s="1"/>
  <c r="Z1037" i="9"/>
  <c r="Z1036" i="9" s="1"/>
  <c r="V1023" i="9"/>
  <c r="W1023" i="9" s="1"/>
  <c r="S1009" i="9"/>
  <c r="S1012" i="9"/>
  <c r="T1011" i="9"/>
  <c r="U1011" i="9" s="1"/>
  <c r="S1013" i="9"/>
  <c r="Q1008" i="9"/>
  <c r="T1009" i="9"/>
  <c r="S1010" i="9"/>
  <c r="T1085" i="8"/>
  <c r="Y1086" i="8"/>
  <c r="AA1086" i="8" s="1"/>
  <c r="S1084" i="8"/>
  <c r="Z1086" i="8"/>
  <c r="AB1086" i="8" s="1"/>
  <c r="T1079" i="8"/>
  <c r="U1079" i="8" s="1"/>
  <c r="S1077" i="8"/>
  <c r="U1080" i="8"/>
  <c r="W1078" i="8"/>
  <c r="O1068" i="8"/>
  <c r="O1276" i="8" s="1"/>
  <c r="O1280" i="8" s="1"/>
  <c r="P1069" i="8"/>
  <c r="P1068" i="8" s="1"/>
  <c r="Q1070" i="8"/>
  <c r="R1071" i="8"/>
  <c r="S1029" i="8"/>
  <c r="T1030" i="8"/>
  <c r="S1043" i="8"/>
  <c r="T1044" i="8"/>
  <c r="T1043" i="8" s="1"/>
  <c r="T1022" i="8"/>
  <c r="U1023" i="8"/>
  <c r="Z1024" i="8"/>
  <c r="AB1024" i="8" s="1"/>
  <c r="AB1032" i="8"/>
  <c r="AC1032" i="8" s="1"/>
  <c r="U1030" i="8"/>
  <c r="U1029" i="8" s="1"/>
  <c r="T1036" i="8"/>
  <c r="U1037" i="8"/>
  <c r="U1044" i="8"/>
  <c r="U1043" i="8" s="1"/>
  <c r="S1057" i="8"/>
  <c r="U1058" i="8"/>
  <c r="AB1045" i="8"/>
  <c r="AA1059" i="8"/>
  <c r="AC1059" i="8" s="1"/>
  <c r="AC1046" i="8"/>
  <c r="AB1053" i="8"/>
  <c r="AC1053" i="8" s="1"/>
  <c r="AA1045" i="8"/>
  <c r="AC1045" i="8" s="1"/>
  <c r="AA1038" i="8"/>
  <c r="AC1038" i="8" s="1"/>
  <c r="P1008" i="8"/>
  <c r="P1276" i="8" s="1"/>
  <c r="P1280" i="8" s="1"/>
  <c r="R1010" i="8"/>
  <c r="S1012" i="8"/>
  <c r="Q1013" i="8"/>
  <c r="S1009" i="8"/>
  <c r="T1009" i="8" s="1"/>
  <c r="S1011" i="8"/>
  <c r="R1013" i="8"/>
  <c r="S1010" i="8"/>
  <c r="T1077" i="8" l="1"/>
  <c r="U1077" i="8"/>
  <c r="Q1069" i="8"/>
  <c r="S1075" i="8"/>
  <c r="Z1087" i="7"/>
  <c r="AB1087" i="7" s="1"/>
  <c r="U1076" i="8"/>
  <c r="V1076" i="8" s="1"/>
  <c r="T1050" i="8"/>
  <c r="U1051" i="8"/>
  <c r="AA1052" i="8"/>
  <c r="AC1052" i="8" s="1"/>
  <c r="AA1031" i="8"/>
  <c r="AC1031" i="8" s="1"/>
  <c r="AC1024" i="8"/>
  <c r="U1084" i="9"/>
  <c r="V1085" i="9"/>
  <c r="V1084" i="9" s="1"/>
  <c r="R1070" i="9"/>
  <c r="R1068" i="9" s="1"/>
  <c r="R1276" i="9" s="1"/>
  <c r="R1280" i="9" s="1"/>
  <c r="R1552" i="9" s="1"/>
  <c r="R1553" i="9" s="1"/>
  <c r="U1069" i="9"/>
  <c r="V1069" i="9"/>
  <c r="W1069" i="9" s="1"/>
  <c r="X1069" i="9" s="1"/>
  <c r="Q1068" i="9"/>
  <c r="Q1276" i="9" s="1"/>
  <c r="Q1280" i="9" s="1"/>
  <c r="Q1552" i="9" s="1"/>
  <c r="Q1553" i="9" s="1"/>
  <c r="Q1555" i="9" s="1"/>
  <c r="V1078" i="9"/>
  <c r="V1077" i="9" s="1"/>
  <c r="U1072" i="9"/>
  <c r="V1075" i="9"/>
  <c r="W1075" i="9" s="1"/>
  <c r="Z1080" i="9"/>
  <c r="AA1080" i="9" s="1"/>
  <c r="AB1080" i="9" s="1"/>
  <c r="AC1080" i="9" s="1"/>
  <c r="U1077" i="9"/>
  <c r="S1070" i="9"/>
  <c r="S1068" i="9" s="1"/>
  <c r="V1076" i="9"/>
  <c r="U1071" i="9"/>
  <c r="T1072" i="9"/>
  <c r="X1079" i="9"/>
  <c r="W1022" i="9"/>
  <c r="W1030" i="9"/>
  <c r="W1029" i="9" s="1"/>
  <c r="W1043" i="9"/>
  <c r="AA1037" i="9"/>
  <c r="V1022" i="9"/>
  <c r="X1023" i="9"/>
  <c r="X1022" i="9" s="1"/>
  <c r="U1029" i="9"/>
  <c r="V1050" i="9"/>
  <c r="X1051" i="9"/>
  <c r="Y1051" i="9" s="1"/>
  <c r="Y1050" i="9" s="1"/>
  <c r="Z1058" i="9"/>
  <c r="AA1058" i="9" s="1"/>
  <c r="AA1057" i="9" s="1"/>
  <c r="X1044" i="9"/>
  <c r="V1011" i="9"/>
  <c r="S1008" i="9"/>
  <c r="S1276" i="9" s="1"/>
  <c r="S1280" i="9" s="1"/>
  <c r="S1552" i="9" s="1"/>
  <c r="S1553" i="9" s="1"/>
  <c r="U1009" i="9"/>
  <c r="T1013" i="9"/>
  <c r="T1010" i="9"/>
  <c r="U1013" i="9"/>
  <c r="V1013" i="9" s="1"/>
  <c r="W1013" i="9" s="1"/>
  <c r="X1013" i="9" s="1"/>
  <c r="Y1013" i="9" s="1"/>
  <c r="W1011" i="9"/>
  <c r="X1011" i="9"/>
  <c r="Y1011" i="9" s="1"/>
  <c r="Z1011" i="9" s="1"/>
  <c r="T1012" i="9"/>
  <c r="AC1086" i="8"/>
  <c r="T1084" i="8"/>
  <c r="U1085" i="8"/>
  <c r="V1080" i="8"/>
  <c r="W1080" i="8" s="1"/>
  <c r="V1079" i="8"/>
  <c r="X1078" i="8"/>
  <c r="Q1068" i="8"/>
  <c r="R1069" i="8"/>
  <c r="R1070" i="8"/>
  <c r="S1071" i="8"/>
  <c r="U1057" i="8"/>
  <c r="V1058" i="8"/>
  <c r="U1022" i="8"/>
  <c r="V1023" i="8"/>
  <c r="V1044" i="8"/>
  <c r="V1030" i="8"/>
  <c r="T1029" i="8"/>
  <c r="W1030" i="8"/>
  <c r="W1029" i="8" s="1"/>
  <c r="Q1015" i="8"/>
  <c r="U1036" i="8"/>
  <c r="V1037" i="8"/>
  <c r="W1023" i="8"/>
  <c r="W1022" i="8" s="1"/>
  <c r="X1030" i="8"/>
  <c r="X1029" i="8" s="1"/>
  <c r="U1009" i="8"/>
  <c r="T1010" i="8"/>
  <c r="V1009" i="8"/>
  <c r="U1010" i="8"/>
  <c r="T1011" i="8"/>
  <c r="U1011" i="8" s="1"/>
  <c r="R1008" i="8"/>
  <c r="Q1008" i="8"/>
  <c r="S1013" i="8"/>
  <c r="T1012" i="8"/>
  <c r="W1009" i="8" l="1"/>
  <c r="Y1078" i="8"/>
  <c r="Z1078" i="8" s="1"/>
  <c r="AA1078" i="8" s="1"/>
  <c r="W1078" i="9"/>
  <c r="W1085" i="9"/>
  <c r="W1084" i="9" s="1"/>
  <c r="T1075" i="8"/>
  <c r="U1075" i="8" s="1"/>
  <c r="X1030" i="9"/>
  <c r="X1029" i="9" s="1"/>
  <c r="R1555" i="9"/>
  <c r="S1555" i="9"/>
  <c r="W1076" i="8"/>
  <c r="X1076" i="8" s="1"/>
  <c r="Y1076" i="8" s="1"/>
  <c r="Z1076" i="8" s="1"/>
  <c r="AA1076" i="8" s="1"/>
  <c r="AB1076" i="8" s="1"/>
  <c r="AC1076" i="8" s="1"/>
  <c r="V1051" i="8"/>
  <c r="U1050" i="8"/>
  <c r="X1023" i="8"/>
  <c r="X1022" i="8" s="1"/>
  <c r="Q1276" i="8"/>
  <c r="Q1280" i="8" s="1"/>
  <c r="X1085" i="9"/>
  <c r="X1084" i="9" s="1"/>
  <c r="Y1085" i="9"/>
  <c r="Y1084" i="9" s="1"/>
  <c r="Y1069" i="9"/>
  <c r="T1070" i="9"/>
  <c r="U1070" i="9" s="1"/>
  <c r="V1070" i="9" s="1"/>
  <c r="V1068" i="9" s="1"/>
  <c r="V1071" i="9"/>
  <c r="W1071" i="9" s="1"/>
  <c r="X1071" i="9" s="1"/>
  <c r="Y1071" i="9" s="1"/>
  <c r="Z1071" i="9" s="1"/>
  <c r="AA1071" i="9" s="1"/>
  <c r="AB1071" i="9" s="1"/>
  <c r="AC1071" i="9" s="1"/>
  <c r="W1076" i="9"/>
  <c r="Y1079" i="9"/>
  <c r="Z1079" i="9" s="1"/>
  <c r="AA1079" i="9" s="1"/>
  <c r="V1072" i="9"/>
  <c r="X1075" i="9"/>
  <c r="Y1075" i="9" s="1"/>
  <c r="X1043" i="9"/>
  <c r="Y1023" i="9"/>
  <c r="Y1022" i="9" s="1"/>
  <c r="Z1023" i="9"/>
  <c r="Z1057" i="9"/>
  <c r="AB1058" i="9"/>
  <c r="X1050" i="9"/>
  <c r="Z1051" i="9"/>
  <c r="Z1050" i="9" s="1"/>
  <c r="AA1036" i="9"/>
  <c r="AB1037" i="9"/>
  <c r="Y1044" i="9"/>
  <c r="V1009" i="9"/>
  <c r="U1012" i="9"/>
  <c r="W1009" i="9"/>
  <c r="AA1011" i="9"/>
  <c r="AB1011" i="9" s="1"/>
  <c r="AC1011" i="9" s="1"/>
  <c r="T1008" i="9"/>
  <c r="U1010" i="9"/>
  <c r="V1010" i="9" s="1"/>
  <c r="W1010" i="9" s="1"/>
  <c r="Z1013" i="9"/>
  <c r="AA1013" i="9" s="1"/>
  <c r="AB1013" i="9" s="1"/>
  <c r="AC1013" i="9" s="1"/>
  <c r="U1084" i="8"/>
  <c r="V1085" i="8"/>
  <c r="V1077" i="8"/>
  <c r="W1079" i="8"/>
  <c r="X1080" i="8"/>
  <c r="Y1080" i="8"/>
  <c r="Z1080" i="8" s="1"/>
  <c r="AA1080" i="8" s="1"/>
  <c r="AB1080" i="8" s="1"/>
  <c r="AC1080" i="8" s="1"/>
  <c r="T1071" i="8"/>
  <c r="R1068" i="8"/>
  <c r="S1069" i="8"/>
  <c r="S1070" i="8"/>
  <c r="V1029" i="8"/>
  <c r="Y1030" i="8"/>
  <c r="Y1029" i="8" s="1"/>
  <c r="V1043" i="8"/>
  <c r="V1036" i="8"/>
  <c r="W1037" i="8"/>
  <c r="W1036" i="8" s="1"/>
  <c r="W1044" i="8"/>
  <c r="V1022" i="8"/>
  <c r="Y1023" i="8"/>
  <c r="Y1022" i="8" s="1"/>
  <c r="V1057" i="8"/>
  <c r="W1058" i="8"/>
  <c r="W1057" i="8" s="1"/>
  <c r="V1011" i="8"/>
  <c r="U1012" i="8"/>
  <c r="V1012" i="8" s="1"/>
  <c r="W1012" i="8" s="1"/>
  <c r="X1012" i="8" s="1"/>
  <c r="Y1012" i="8" s="1"/>
  <c r="S1008" i="8"/>
  <c r="T1013" i="8"/>
  <c r="T1008" i="8" s="1"/>
  <c r="V1010" i="8"/>
  <c r="U1013" i="8"/>
  <c r="W1011" i="8"/>
  <c r="X1011" i="8" s="1"/>
  <c r="Y1011" i="8" s="1"/>
  <c r="Z1011" i="8" s="1"/>
  <c r="AA1011" i="8" s="1"/>
  <c r="AB1011" i="8" s="1"/>
  <c r="AC1011" i="8" s="1"/>
  <c r="X1009" i="8"/>
  <c r="U1008" i="8" l="1"/>
  <c r="X1010" i="9"/>
  <c r="Y1010" i="9" s="1"/>
  <c r="AB1079" i="9"/>
  <c r="AC1079" i="9" s="1"/>
  <c r="U1068" i="9"/>
  <c r="W1075" i="8"/>
  <c r="V1075" i="8"/>
  <c r="W1077" i="9"/>
  <c r="X1078" i="9"/>
  <c r="Y1078" i="9"/>
  <c r="Z1010" i="9"/>
  <c r="AA1010" i="9" s="1"/>
  <c r="AB1010" i="9" s="1"/>
  <c r="AC1010" i="9" s="1"/>
  <c r="AA1051" i="9"/>
  <c r="AA1050" i="9" s="1"/>
  <c r="Y1030" i="9"/>
  <c r="V1050" i="8"/>
  <c r="W1051" i="8"/>
  <c r="Z1085" i="9"/>
  <c r="Z1075" i="9"/>
  <c r="X1076" i="9"/>
  <c r="Y1076" i="9" s="1"/>
  <c r="Z1076" i="9" s="1"/>
  <c r="AA1076" i="9" s="1"/>
  <c r="AB1076" i="9" s="1"/>
  <c r="W1072" i="9"/>
  <c r="T1068" i="9"/>
  <c r="T1276" i="9" s="1"/>
  <c r="T1280" i="9" s="1"/>
  <c r="T1552" i="9" s="1"/>
  <c r="T1553" i="9" s="1"/>
  <c r="T1555" i="9" s="1"/>
  <c r="W1070" i="9"/>
  <c r="Y1077" i="9"/>
  <c r="X1072" i="9"/>
  <c r="Z1069" i="9"/>
  <c r="AB1036" i="9"/>
  <c r="AC1037" i="9"/>
  <c r="AC1036" i="9" s="1"/>
  <c r="AB1051" i="9"/>
  <c r="Z1022" i="9"/>
  <c r="AA1023" i="9"/>
  <c r="Y1043" i="9"/>
  <c r="Z1044" i="9"/>
  <c r="AB1057" i="9"/>
  <c r="AC1058" i="9"/>
  <c r="AC1057" i="9" s="1"/>
  <c r="X1009" i="9"/>
  <c r="V1012" i="9"/>
  <c r="U1008" i="9"/>
  <c r="V1008" i="9"/>
  <c r="V1084" i="8"/>
  <c r="W1085" i="8"/>
  <c r="W1077" i="8"/>
  <c r="X1079" i="8"/>
  <c r="AB1078" i="8"/>
  <c r="S1068" i="8"/>
  <c r="T1069" i="8"/>
  <c r="T1070" i="8"/>
  <c r="U1070" i="8" s="1"/>
  <c r="U1071" i="8"/>
  <c r="W1043" i="8"/>
  <c r="X1044" i="8"/>
  <c r="Z1030" i="8"/>
  <c r="X1058" i="8"/>
  <c r="Z1023" i="8"/>
  <c r="X1037" i="8"/>
  <c r="Y1009" i="8"/>
  <c r="Z1009" i="8" s="1"/>
  <c r="V1013" i="8"/>
  <c r="W1013" i="8" s="1"/>
  <c r="X1013" i="8" s="1"/>
  <c r="Y1013" i="8" s="1"/>
  <c r="Z1013" i="8" s="1"/>
  <c r="AA1013" i="8" s="1"/>
  <c r="AB1013" i="8" s="1"/>
  <c r="AC1013" i="8" s="1"/>
  <c r="Z1012" i="8"/>
  <c r="AA1012" i="8" s="1"/>
  <c r="AB1012" i="8" s="1"/>
  <c r="AC1012" i="8" s="1"/>
  <c r="V1008" i="8"/>
  <c r="W1010" i="8"/>
  <c r="AC1076" i="9" l="1"/>
  <c r="X1077" i="9"/>
  <c r="Z1078" i="9"/>
  <c r="X1075" i="8"/>
  <c r="Y1075" i="8" s="1"/>
  <c r="Z1075" i="8" s="1"/>
  <c r="AA1075" i="8" s="1"/>
  <c r="AB1075" i="8" s="1"/>
  <c r="AC1075" i="8" s="1"/>
  <c r="V1070" i="8"/>
  <c r="W1070" i="8" s="1"/>
  <c r="X1070" i="8" s="1"/>
  <c r="Y1070" i="8" s="1"/>
  <c r="Z1070" i="8" s="1"/>
  <c r="AA1070" i="8" s="1"/>
  <c r="AB1070" i="8" s="1"/>
  <c r="AC1070" i="8" s="1"/>
  <c r="Y1029" i="9"/>
  <c r="Z1030" i="9"/>
  <c r="U1276" i="9"/>
  <c r="U1280" i="9" s="1"/>
  <c r="U1552" i="9" s="1"/>
  <c r="U1553" i="9" s="1"/>
  <c r="X1051" i="8"/>
  <c r="W1050" i="8"/>
  <c r="Y1051" i="8"/>
  <c r="Y1050" i="8" s="1"/>
  <c r="W1008" i="8"/>
  <c r="Z1084" i="9"/>
  <c r="AA1085" i="9"/>
  <c r="AA1069" i="9"/>
  <c r="X1070" i="9"/>
  <c r="W1068" i="9"/>
  <c r="Z1072" i="9"/>
  <c r="AA1075" i="9"/>
  <c r="Y1072" i="9"/>
  <c r="Z1043" i="9"/>
  <c r="AA1044" i="9"/>
  <c r="AA1022" i="9"/>
  <c r="AB1023" i="9"/>
  <c r="V1276" i="9"/>
  <c r="V1280" i="9" s="1"/>
  <c r="V1552" i="9" s="1"/>
  <c r="V1553" i="9" s="1"/>
  <c r="AB1050" i="9"/>
  <c r="AC1051" i="9"/>
  <c r="AC1050" i="9" s="1"/>
  <c r="Y1009" i="9"/>
  <c r="W1012" i="9"/>
  <c r="W1084" i="8"/>
  <c r="X1085" i="8"/>
  <c r="AC1078" i="8"/>
  <c r="X1077" i="8"/>
  <c r="Y1079" i="8"/>
  <c r="V1071" i="8"/>
  <c r="T1068" i="8"/>
  <c r="U1069" i="8"/>
  <c r="V1069" i="8" s="1"/>
  <c r="X1036" i="8"/>
  <c r="Y1037" i="8"/>
  <c r="X1057" i="8"/>
  <c r="Y1058" i="8"/>
  <c r="Z1022" i="8"/>
  <c r="AA1023" i="8"/>
  <c r="Z1029" i="8"/>
  <c r="AA1030" i="8"/>
  <c r="X1043" i="8"/>
  <c r="Y1044" i="8"/>
  <c r="AA1009" i="8"/>
  <c r="X1010" i="8"/>
  <c r="W1071" i="8" l="1"/>
  <c r="X1071" i="8" s="1"/>
  <c r="Y1071" i="8" s="1"/>
  <c r="Z1071" i="8" s="1"/>
  <c r="AA1078" i="9"/>
  <c r="AA1077" i="9" s="1"/>
  <c r="Z1077" i="9"/>
  <c r="AB1078" i="9"/>
  <c r="AB1077" i="9" s="1"/>
  <c r="Z1029" i="9"/>
  <c r="AA1030" i="9"/>
  <c r="V1555" i="9"/>
  <c r="U1555" i="9"/>
  <c r="X1050" i="8"/>
  <c r="Z1051" i="8"/>
  <c r="AA1084" i="9"/>
  <c r="AB1085" i="9"/>
  <c r="AA1072" i="9"/>
  <c r="AB1075" i="9"/>
  <c r="AB1069" i="9"/>
  <c r="X1068" i="9"/>
  <c r="Y1070" i="9"/>
  <c r="AB1022" i="9"/>
  <c r="AC1023" i="9"/>
  <c r="AC1022" i="9" s="1"/>
  <c r="AA1043" i="9"/>
  <c r="AB1044" i="9"/>
  <c r="W1008" i="9"/>
  <c r="W1276" i="9" s="1"/>
  <c r="W1280" i="9" s="1"/>
  <c r="W1552" i="9" s="1"/>
  <c r="W1553" i="9" s="1"/>
  <c r="X1012" i="9"/>
  <c r="Z1009" i="9"/>
  <c r="X1084" i="8"/>
  <c r="Y1085" i="8"/>
  <c r="Y1077" i="8"/>
  <c r="Z1079" i="8"/>
  <c r="V1068" i="8"/>
  <c r="W1069" i="8"/>
  <c r="W1068" i="8" s="1"/>
  <c r="U1068" i="8"/>
  <c r="X1069" i="8"/>
  <c r="AA1022" i="8"/>
  <c r="AB1023" i="8"/>
  <c r="Y1036" i="8"/>
  <c r="Z1037" i="8"/>
  <c r="Y1043" i="8"/>
  <c r="Z1044" i="8"/>
  <c r="Z1043" i="8" s="1"/>
  <c r="AA1029" i="8"/>
  <c r="AB1030" i="8"/>
  <c r="Y1057" i="8"/>
  <c r="Z1058" i="8"/>
  <c r="AB1009" i="8"/>
  <c r="Y1010" i="8"/>
  <c r="X1008" i="8"/>
  <c r="AA1071" i="8" l="1"/>
  <c r="AB1071" i="8" s="1"/>
  <c r="AC1071" i="8" s="1"/>
  <c r="AC1078" i="9"/>
  <c r="AC1077" i="9" s="1"/>
  <c r="AA1029" i="9"/>
  <c r="AB1030" i="9"/>
  <c r="W1555" i="9"/>
  <c r="Z1050" i="8"/>
  <c r="AA1051" i="8"/>
  <c r="AB1084" i="9"/>
  <c r="AC1085" i="9"/>
  <c r="AC1084" i="9" s="1"/>
  <c r="Z1070" i="9"/>
  <c r="Y1068" i="9"/>
  <c r="AC1069" i="9"/>
  <c r="AB1072" i="9"/>
  <c r="AC1075" i="9"/>
  <c r="AC1072" i="9" s="1"/>
  <c r="AB1043" i="9"/>
  <c r="AC1044" i="9"/>
  <c r="AC1043" i="9" s="1"/>
  <c r="AA1009" i="9"/>
  <c r="Y1012" i="9"/>
  <c r="X1008" i="9"/>
  <c r="X1276" i="9" s="1"/>
  <c r="X1280" i="9" s="1"/>
  <c r="X1552" i="9" s="1"/>
  <c r="X1553" i="9" s="1"/>
  <c r="X1555" i="9" s="1"/>
  <c r="Y1084" i="8"/>
  <c r="Z1085" i="8"/>
  <c r="Z1077" i="8"/>
  <c r="AA1079" i="8"/>
  <c r="X1068" i="8"/>
  <c r="Y1069" i="8"/>
  <c r="AB1029" i="8"/>
  <c r="AC1030" i="8"/>
  <c r="AC1029" i="8" s="1"/>
  <c r="AA1044" i="8"/>
  <c r="Z1036" i="8"/>
  <c r="AA1037" i="8"/>
  <c r="AB1022" i="8"/>
  <c r="AC1023" i="8"/>
  <c r="AC1022" i="8" s="1"/>
  <c r="Z1057" i="8"/>
  <c r="AA1058" i="8"/>
  <c r="AC1009" i="8"/>
  <c r="Z1010" i="8"/>
  <c r="Y1008" i="8"/>
  <c r="AC1030" i="9" l="1"/>
  <c r="AC1029" i="9" s="1"/>
  <c r="AB1029" i="9"/>
  <c r="AA1050" i="8"/>
  <c r="AB1051" i="8"/>
  <c r="AA1070" i="9"/>
  <c r="Z1068" i="9"/>
  <c r="AB1009" i="9"/>
  <c r="Z1012" i="9"/>
  <c r="Y1008" i="9"/>
  <c r="Y1276" i="9" s="1"/>
  <c r="Y1280" i="9" s="1"/>
  <c r="Y1552" i="9" s="1"/>
  <c r="Y1553" i="9" s="1"/>
  <c r="Y1555" i="9" s="1"/>
  <c r="Z1084" i="8"/>
  <c r="AA1085" i="8"/>
  <c r="AB1079" i="8"/>
  <c r="AA1077" i="8"/>
  <c r="Y1068" i="8"/>
  <c r="Z1069" i="8"/>
  <c r="AA1057" i="8"/>
  <c r="AB1058" i="8"/>
  <c r="AA1036" i="8"/>
  <c r="AB1037" i="8"/>
  <c r="AA1043" i="8"/>
  <c r="AB1044" i="8"/>
  <c r="Z1008" i="8"/>
  <c r="AA1010" i="8"/>
  <c r="AB1050" i="8" l="1"/>
  <c r="AC1051" i="8"/>
  <c r="AC1050" i="8" s="1"/>
  <c r="AB1070" i="9"/>
  <c r="AA1068" i="9"/>
  <c r="AC1009" i="9"/>
  <c r="AA1012" i="9"/>
  <c r="Z1008" i="9"/>
  <c r="Z1276" i="9" s="1"/>
  <c r="Z1280" i="9" s="1"/>
  <c r="Z1552" i="9" s="1"/>
  <c r="Z1553" i="9" s="1"/>
  <c r="Z1555" i="9" s="1"/>
  <c r="AA1084" i="8"/>
  <c r="AB1085" i="8"/>
  <c r="AC1079" i="8"/>
  <c r="AC1077" i="8" s="1"/>
  <c r="AB1077" i="8"/>
  <c r="Z1068" i="8"/>
  <c r="AA1069" i="8"/>
  <c r="AB1043" i="8"/>
  <c r="AC1044" i="8"/>
  <c r="AC1043" i="8" s="1"/>
  <c r="AB1036" i="8"/>
  <c r="AC1037" i="8"/>
  <c r="AC1036" i="8" s="1"/>
  <c r="AB1057" i="8"/>
  <c r="AC1058" i="8"/>
  <c r="AC1057" i="8" s="1"/>
  <c r="AB1010" i="8"/>
  <c r="AA1008" i="8"/>
  <c r="AC1070" i="9" l="1"/>
  <c r="AC1068" i="9" s="1"/>
  <c r="AB1068" i="9"/>
  <c r="AB1012" i="9"/>
  <c r="AA1008" i="9"/>
  <c r="AA1276" i="9" s="1"/>
  <c r="AA1280" i="9" s="1"/>
  <c r="AA1552" i="9" s="1"/>
  <c r="AA1553" i="9" s="1"/>
  <c r="AA1555" i="9" s="1"/>
  <c r="AB1084" i="8"/>
  <c r="AC1085" i="8"/>
  <c r="AC1084" i="8" s="1"/>
  <c r="AA1068" i="8"/>
  <c r="AB1069" i="8"/>
  <c r="AC1010" i="8"/>
  <c r="AC1008" i="8" s="1"/>
  <c r="AB1008" i="8"/>
  <c r="O888" i="7"/>
  <c r="P888" i="7"/>
  <c r="Q888" i="7"/>
  <c r="AC1012" i="9" l="1"/>
  <c r="AC1008" i="9" s="1"/>
  <c r="AC1276" i="9" s="1"/>
  <c r="AC1280" i="9" s="1"/>
  <c r="AC1552" i="9" s="1"/>
  <c r="AC1553" i="9" s="1"/>
  <c r="AB1008" i="9"/>
  <c r="AB1276" i="9" s="1"/>
  <c r="AB1280" i="9" s="1"/>
  <c r="AB1552" i="9" s="1"/>
  <c r="AB1553" i="9" s="1"/>
  <c r="AB1555" i="9" s="1"/>
  <c r="AB1068" i="8"/>
  <c r="AC1069" i="8"/>
  <c r="AC1068" i="8" s="1"/>
  <c r="M497" i="7"/>
  <c r="M493" i="7"/>
  <c r="M489" i="7"/>
  <c r="M486" i="7"/>
  <c r="M478" i="7"/>
  <c r="M482" i="7"/>
  <c r="M475" i="7"/>
  <c r="M472" i="7"/>
  <c r="M469" i="7"/>
  <c r="M466" i="7"/>
  <c r="M463" i="7"/>
  <c r="M460" i="7"/>
  <c r="M438" i="7"/>
  <c r="M441" i="7"/>
  <c r="M445" i="7"/>
  <c r="M448" i="7"/>
  <c r="M455" i="7"/>
  <c r="M452" i="7"/>
  <c r="M433" i="7"/>
  <c r="M429" i="7"/>
  <c r="M425" i="7"/>
  <c r="M419" i="7"/>
  <c r="M414" i="7"/>
  <c r="M409" i="7"/>
  <c r="M397" i="7"/>
  <c r="M400" i="7"/>
  <c r="M404" i="7"/>
  <c r="M394" i="7"/>
  <c r="M391" i="7"/>
  <c r="M388" i="7"/>
  <c r="M385" i="7"/>
  <c r="M382" i="7"/>
  <c r="M377" i="7"/>
  <c r="M374" i="7"/>
  <c r="M370" i="7"/>
  <c r="M367" i="7"/>
  <c r="M363" i="7"/>
  <c r="M360" i="7"/>
  <c r="M355" i="7"/>
  <c r="M351" i="7"/>
  <c r="M347" i="7"/>
  <c r="M341" i="7"/>
  <c r="M336" i="7"/>
  <c r="M331" i="7"/>
  <c r="M323" i="7"/>
  <c r="M316" i="7"/>
  <c r="M312" i="7"/>
  <c r="M308" i="7"/>
  <c r="M301" i="7"/>
  <c r="M296" i="7"/>
  <c r="M292" i="7"/>
  <c r="M288" i="7"/>
  <c r="M281" i="7"/>
  <c r="M274" i="7"/>
  <c r="M267" i="7"/>
  <c r="M260" i="7"/>
  <c r="M253" i="7"/>
  <c r="M246" i="7"/>
  <c r="M239" i="7"/>
  <c r="M232" i="7"/>
  <c r="AC1555" i="9" l="1"/>
  <c r="M500" i="7"/>
  <c r="M225" i="7"/>
  <c r="M221" i="7"/>
  <c r="M217" i="7"/>
  <c r="M214" i="7"/>
  <c r="M210" i="7"/>
  <c r="M206" i="7"/>
  <c r="M203" i="7"/>
  <c r="M200" i="7"/>
  <c r="M197" i="7"/>
  <c r="M194" i="7"/>
  <c r="M191" i="7"/>
  <c r="M188" i="7"/>
  <c r="M183" i="7"/>
  <c r="M180" i="7"/>
  <c r="M176" i="7"/>
  <c r="M173" i="7"/>
  <c r="M169" i="7"/>
  <c r="M166" i="7"/>
  <c r="M161" i="7"/>
  <c r="M157" i="7"/>
  <c r="M153" i="7"/>
  <c r="M147" i="7"/>
  <c r="M142" i="7"/>
  <c r="M137" i="7"/>
  <c r="M130" i="7"/>
  <c r="M127" i="7"/>
  <c r="M123" i="7"/>
  <c r="M119" i="7"/>
  <c r="M116" i="7"/>
  <c r="M113" i="7"/>
  <c r="M108" i="7"/>
  <c r="M104" i="7"/>
  <c r="M101" i="7"/>
  <c r="M96" i="7"/>
  <c r="M91" i="7"/>
  <c r="M87" i="7"/>
  <c r="M84" i="7"/>
  <c r="M81" i="7"/>
  <c r="M78" i="7"/>
  <c r="M75" i="7"/>
  <c r="M72" i="7"/>
  <c r="M69" i="7"/>
  <c r="M64" i="7"/>
  <c r="M61" i="7"/>
  <c r="M57" i="7"/>
  <c r="M54" i="7"/>
  <c r="M50" i="7"/>
  <c r="M47" i="7"/>
  <c r="M42" i="7"/>
  <c r="M38" i="7"/>
  <c r="M34" i="7"/>
  <c r="M28" i="7"/>
  <c r="M23" i="7"/>
  <c r="M18" i="7"/>
  <c r="M13" i="7"/>
  <c r="F780" i="7" l="1"/>
  <c r="F781" i="7"/>
  <c r="AB1512" i="7" l="1"/>
  <c r="AA1512" i="7"/>
  <c r="Z1512" i="7"/>
  <c r="Y1512" i="7"/>
  <c r="X1512" i="7"/>
  <c r="W1512" i="7"/>
  <c r="V1512" i="7"/>
  <c r="U1512" i="7"/>
  <c r="AB1434" i="7"/>
  <c r="AA1434" i="7"/>
  <c r="Z1434" i="7"/>
  <c r="Y1434" i="7"/>
  <c r="X1434" i="7"/>
  <c r="W1434" i="7"/>
  <c r="V1434" i="7"/>
  <c r="U1434" i="7"/>
  <c r="AB1356" i="7"/>
  <c r="AA1356" i="7"/>
  <c r="Z1356" i="7"/>
  <c r="Y1356" i="7"/>
  <c r="X1356" i="7"/>
  <c r="W1356" i="7"/>
  <c r="V1356" i="7"/>
  <c r="U1356" i="7"/>
  <c r="S1087" i="11" l="1"/>
  <c r="R1087" i="11"/>
  <c r="Q1087" i="11"/>
  <c r="P1087" i="11"/>
  <c r="O1087" i="11"/>
  <c r="N1087" i="11"/>
  <c r="T1087" i="11" s="1"/>
  <c r="R1086" i="11"/>
  <c r="Q1086" i="11"/>
  <c r="P1086" i="11"/>
  <c r="O1086" i="11"/>
  <c r="S1086" i="11" s="1"/>
  <c r="N1086" i="11"/>
  <c r="Q1085" i="11"/>
  <c r="P1085" i="11"/>
  <c r="O1085" i="11"/>
  <c r="N1085" i="11"/>
  <c r="AB1355" i="7"/>
  <c r="AA1355" i="7"/>
  <c r="Z1355" i="7"/>
  <c r="Y1355" i="7"/>
  <c r="X1355" i="7"/>
  <c r="W1355" i="7"/>
  <c r="V1355" i="7"/>
  <c r="U1355" i="7"/>
  <c r="T1355" i="7"/>
  <c r="S1355" i="7"/>
  <c r="R1355" i="7"/>
  <c r="AB1511" i="7"/>
  <c r="AA1511" i="7"/>
  <c r="Z1511" i="7"/>
  <c r="Y1511" i="7"/>
  <c r="X1511" i="7"/>
  <c r="W1511" i="7"/>
  <c r="V1511" i="7"/>
  <c r="U1511" i="7"/>
  <c r="T1511" i="7"/>
  <c r="S1511" i="7"/>
  <c r="R1511" i="7"/>
  <c r="U1086" i="11" l="1"/>
  <c r="W1087" i="11"/>
  <c r="Z1087" i="11" s="1"/>
  <c r="T1086" i="11"/>
  <c r="U1087" i="11"/>
  <c r="X1087" i="11" s="1"/>
  <c r="AA1087" i="11" s="1"/>
  <c r="R1085" i="11"/>
  <c r="S1085" i="11" s="1"/>
  <c r="V1087" i="11"/>
  <c r="Y1087" i="11" s="1"/>
  <c r="T1085" i="11" l="1"/>
  <c r="AB1087" i="11"/>
  <c r="V1086" i="11"/>
  <c r="X1086" i="11" s="1"/>
  <c r="W1086" i="11"/>
  <c r="Z1086" i="11" l="1"/>
  <c r="AB1086" i="11" s="1"/>
  <c r="U1085" i="11"/>
  <c r="Y1086" i="11"/>
  <c r="AA1086" i="11" s="1"/>
  <c r="V1085" i="11" l="1"/>
  <c r="W1085" i="11" l="1"/>
  <c r="X1085" i="11" s="1"/>
  <c r="Y1085" i="11" l="1"/>
  <c r="Z1085" i="11"/>
  <c r="AA1085" i="11" s="1"/>
  <c r="AB1085" i="11" s="1"/>
  <c r="O1509" i="7" l="1"/>
  <c r="P1509" i="7"/>
  <c r="Q1509" i="7"/>
  <c r="R1509" i="7"/>
  <c r="S1509" i="7"/>
  <c r="T1509" i="7"/>
  <c r="U1509" i="7"/>
  <c r="V1509" i="7"/>
  <c r="W1509" i="7"/>
  <c r="X1509" i="7"/>
  <c r="Y1509" i="7"/>
  <c r="Z1509" i="7"/>
  <c r="AA1509" i="7"/>
  <c r="AB1509" i="7"/>
  <c r="P1508" i="7"/>
  <c r="Q1508" i="7"/>
  <c r="R1508" i="7"/>
  <c r="S1508" i="7"/>
  <c r="T1508" i="7"/>
  <c r="U1508" i="7"/>
  <c r="V1508" i="7"/>
  <c r="W1508" i="7"/>
  <c r="X1508" i="7"/>
  <c r="Y1508" i="7"/>
  <c r="Z1508" i="7"/>
  <c r="AA1508" i="7"/>
  <c r="AB1508" i="7"/>
  <c r="O1508" i="7"/>
  <c r="O1506" i="7"/>
  <c r="P1506" i="7"/>
  <c r="Q1506" i="7"/>
  <c r="R1506" i="7"/>
  <c r="S1506" i="7"/>
  <c r="T1506" i="7"/>
  <c r="U1506" i="7"/>
  <c r="V1506" i="7"/>
  <c r="W1506" i="7"/>
  <c r="X1506" i="7"/>
  <c r="Y1506" i="7"/>
  <c r="Z1506" i="7"/>
  <c r="AA1506" i="7"/>
  <c r="AB1506" i="7"/>
  <c r="P1505" i="7"/>
  <c r="Q1505" i="7"/>
  <c r="R1505" i="7"/>
  <c r="S1505" i="7"/>
  <c r="T1505" i="7"/>
  <c r="U1505" i="7"/>
  <c r="V1505" i="7"/>
  <c r="W1505" i="7"/>
  <c r="X1505" i="7"/>
  <c r="Y1505" i="7"/>
  <c r="Z1505" i="7"/>
  <c r="AA1505" i="7"/>
  <c r="AB1505" i="7"/>
  <c r="O1505" i="7"/>
  <c r="O1503" i="7"/>
  <c r="P1503" i="7"/>
  <c r="Q1503" i="7"/>
  <c r="R1503" i="7"/>
  <c r="S1503" i="7"/>
  <c r="T1503" i="7"/>
  <c r="U1503" i="7"/>
  <c r="V1503" i="7"/>
  <c r="W1503" i="7"/>
  <c r="X1503" i="7"/>
  <c r="Y1503" i="7"/>
  <c r="Z1503" i="7"/>
  <c r="AA1503" i="7"/>
  <c r="AB1503" i="7"/>
  <c r="AA1502" i="7"/>
  <c r="AB1502" i="7"/>
  <c r="P1502" i="7"/>
  <c r="Q1502" i="7"/>
  <c r="R1502" i="7"/>
  <c r="S1502" i="7"/>
  <c r="T1502" i="7"/>
  <c r="U1502" i="7"/>
  <c r="V1502" i="7"/>
  <c r="W1502" i="7"/>
  <c r="X1502" i="7"/>
  <c r="Y1502" i="7"/>
  <c r="Z1502" i="7"/>
  <c r="O1502" i="7"/>
  <c r="O1500" i="7"/>
  <c r="P1500" i="7"/>
  <c r="Q1500" i="7"/>
  <c r="R1500" i="7"/>
  <c r="S1500" i="7"/>
  <c r="T1500" i="7"/>
  <c r="U1500" i="7"/>
  <c r="V1500" i="7"/>
  <c r="W1500" i="7"/>
  <c r="X1500" i="7"/>
  <c r="Y1500" i="7"/>
  <c r="Z1500" i="7"/>
  <c r="AA1500" i="7"/>
  <c r="AB1500" i="7"/>
  <c r="P1499" i="7"/>
  <c r="Q1499" i="7"/>
  <c r="R1499" i="7"/>
  <c r="S1499" i="7"/>
  <c r="T1499" i="7"/>
  <c r="U1499" i="7"/>
  <c r="V1499" i="7"/>
  <c r="W1499" i="7"/>
  <c r="X1499" i="7"/>
  <c r="Y1499" i="7"/>
  <c r="Z1499" i="7"/>
  <c r="AA1499" i="7"/>
  <c r="AB1499" i="7"/>
  <c r="O1499" i="7"/>
  <c r="O1497" i="7"/>
  <c r="P1497" i="7"/>
  <c r="Q1497" i="7"/>
  <c r="R1497" i="7"/>
  <c r="S1497" i="7"/>
  <c r="T1497" i="7"/>
  <c r="U1497" i="7"/>
  <c r="V1497" i="7"/>
  <c r="W1497" i="7"/>
  <c r="X1497" i="7"/>
  <c r="Y1497" i="7"/>
  <c r="Z1497" i="7"/>
  <c r="AA1497" i="7"/>
  <c r="AB1497" i="7"/>
  <c r="P1496" i="7"/>
  <c r="Q1496" i="7"/>
  <c r="R1496" i="7"/>
  <c r="S1496" i="7"/>
  <c r="T1496" i="7"/>
  <c r="U1496" i="7"/>
  <c r="V1496" i="7"/>
  <c r="W1496" i="7"/>
  <c r="X1496" i="7"/>
  <c r="Y1496" i="7"/>
  <c r="Z1496" i="7"/>
  <c r="AA1496" i="7"/>
  <c r="AB1496" i="7"/>
  <c r="O1496" i="7"/>
  <c r="O1494" i="7"/>
  <c r="P1494" i="7"/>
  <c r="Q1494" i="7"/>
  <c r="R1494" i="7"/>
  <c r="S1494" i="7"/>
  <c r="T1494" i="7"/>
  <c r="U1494" i="7"/>
  <c r="V1494" i="7"/>
  <c r="W1494" i="7"/>
  <c r="X1494" i="7"/>
  <c r="Y1494" i="7"/>
  <c r="Z1494" i="7"/>
  <c r="AA1494" i="7"/>
  <c r="AB1494" i="7"/>
  <c r="P1493" i="7"/>
  <c r="Q1493" i="7"/>
  <c r="R1493" i="7"/>
  <c r="S1493" i="7"/>
  <c r="T1493" i="7"/>
  <c r="U1493" i="7"/>
  <c r="V1493" i="7"/>
  <c r="W1493" i="7"/>
  <c r="X1493" i="7"/>
  <c r="Y1493" i="7"/>
  <c r="Z1493" i="7"/>
  <c r="AA1493" i="7"/>
  <c r="AB1493" i="7"/>
  <c r="O1493" i="7"/>
  <c r="O1489" i="7"/>
  <c r="P1489" i="7"/>
  <c r="Q1489" i="7"/>
  <c r="R1489" i="7"/>
  <c r="S1489" i="7"/>
  <c r="T1489" i="7"/>
  <c r="U1489" i="7"/>
  <c r="V1489" i="7"/>
  <c r="W1489" i="7"/>
  <c r="X1489" i="7"/>
  <c r="Y1489" i="7"/>
  <c r="Z1489" i="7"/>
  <c r="AA1489" i="7"/>
  <c r="AB1489" i="7"/>
  <c r="O1490" i="7"/>
  <c r="P1490" i="7"/>
  <c r="Q1490" i="7"/>
  <c r="R1490" i="7"/>
  <c r="S1490" i="7"/>
  <c r="T1490" i="7"/>
  <c r="U1490" i="7"/>
  <c r="V1490" i="7"/>
  <c r="W1490" i="7"/>
  <c r="X1490" i="7"/>
  <c r="Y1490" i="7"/>
  <c r="Z1490" i="7"/>
  <c r="AA1490" i="7"/>
  <c r="AB1490" i="7"/>
  <c r="P1488" i="7"/>
  <c r="Q1488" i="7"/>
  <c r="R1488" i="7"/>
  <c r="S1488" i="7"/>
  <c r="T1488" i="7"/>
  <c r="U1488" i="7"/>
  <c r="V1488" i="7"/>
  <c r="W1488" i="7"/>
  <c r="X1488" i="7"/>
  <c r="Y1488" i="7"/>
  <c r="Z1488" i="7"/>
  <c r="AA1488" i="7"/>
  <c r="AB1488" i="7"/>
  <c r="O1488" i="7"/>
  <c r="O1486" i="7"/>
  <c r="P1486" i="7"/>
  <c r="Q1486" i="7"/>
  <c r="R1486" i="7"/>
  <c r="S1486" i="7"/>
  <c r="T1486" i="7"/>
  <c r="U1486" i="7"/>
  <c r="V1486" i="7"/>
  <c r="W1486" i="7"/>
  <c r="X1486" i="7"/>
  <c r="Y1486" i="7"/>
  <c r="Z1486" i="7"/>
  <c r="AA1486" i="7"/>
  <c r="AB1486" i="7"/>
  <c r="P1485" i="7"/>
  <c r="Q1485" i="7"/>
  <c r="R1485" i="7"/>
  <c r="S1485" i="7"/>
  <c r="T1485" i="7"/>
  <c r="U1485" i="7"/>
  <c r="V1485" i="7"/>
  <c r="W1485" i="7"/>
  <c r="X1485" i="7"/>
  <c r="Y1485" i="7"/>
  <c r="Z1485" i="7"/>
  <c r="AA1485" i="7"/>
  <c r="AB1485" i="7"/>
  <c r="O1485" i="7"/>
  <c r="O1482" i="7"/>
  <c r="P1482" i="7"/>
  <c r="Q1482" i="7"/>
  <c r="R1482" i="7"/>
  <c r="S1482" i="7"/>
  <c r="T1482" i="7"/>
  <c r="U1482" i="7"/>
  <c r="V1482" i="7"/>
  <c r="W1482" i="7"/>
  <c r="X1482" i="7"/>
  <c r="Y1482" i="7"/>
  <c r="Z1482" i="7"/>
  <c r="AA1482" i="7"/>
  <c r="AB1482" i="7"/>
  <c r="O1483" i="7"/>
  <c r="P1483" i="7"/>
  <c r="Q1483" i="7"/>
  <c r="R1483" i="7"/>
  <c r="S1483" i="7"/>
  <c r="T1483" i="7"/>
  <c r="U1483" i="7"/>
  <c r="V1483" i="7"/>
  <c r="W1483" i="7"/>
  <c r="X1483" i="7"/>
  <c r="Y1483" i="7"/>
  <c r="Z1483" i="7"/>
  <c r="AA1483" i="7"/>
  <c r="AB1483" i="7"/>
  <c r="P1481" i="7"/>
  <c r="Q1481" i="7"/>
  <c r="R1481" i="7"/>
  <c r="S1481" i="7"/>
  <c r="T1481" i="7"/>
  <c r="U1481" i="7"/>
  <c r="V1481" i="7"/>
  <c r="W1481" i="7"/>
  <c r="X1481" i="7"/>
  <c r="Y1481" i="7"/>
  <c r="Z1481" i="7"/>
  <c r="AA1481" i="7"/>
  <c r="AB1481" i="7"/>
  <c r="O1481" i="7"/>
  <c r="O1479" i="7"/>
  <c r="P1479" i="7"/>
  <c r="Q1479" i="7"/>
  <c r="R1479" i="7"/>
  <c r="S1479" i="7"/>
  <c r="T1479" i="7"/>
  <c r="U1479" i="7"/>
  <c r="V1479" i="7"/>
  <c r="W1479" i="7"/>
  <c r="X1479" i="7"/>
  <c r="Y1479" i="7"/>
  <c r="Z1479" i="7"/>
  <c r="AA1479" i="7"/>
  <c r="AB1479" i="7"/>
  <c r="P1478" i="7"/>
  <c r="Q1478" i="7"/>
  <c r="R1478" i="7"/>
  <c r="S1478" i="7"/>
  <c r="T1478" i="7"/>
  <c r="U1478" i="7"/>
  <c r="V1478" i="7"/>
  <c r="W1478" i="7"/>
  <c r="X1478" i="7"/>
  <c r="Y1478" i="7"/>
  <c r="Z1478" i="7"/>
  <c r="AA1478" i="7"/>
  <c r="AB1478" i="7"/>
  <c r="O1478" i="7"/>
  <c r="O1475" i="7"/>
  <c r="P1475" i="7"/>
  <c r="Q1475" i="7"/>
  <c r="R1475" i="7"/>
  <c r="S1475" i="7"/>
  <c r="T1475" i="7"/>
  <c r="U1475" i="7"/>
  <c r="V1475" i="7"/>
  <c r="W1475" i="7"/>
  <c r="X1475" i="7"/>
  <c r="Y1475" i="7"/>
  <c r="Z1475" i="7"/>
  <c r="AA1475" i="7"/>
  <c r="AB1475" i="7"/>
  <c r="O1476" i="7"/>
  <c r="P1476" i="7"/>
  <c r="Q1476" i="7"/>
  <c r="R1476" i="7"/>
  <c r="S1476" i="7"/>
  <c r="T1476" i="7"/>
  <c r="U1476" i="7"/>
  <c r="V1476" i="7"/>
  <c r="W1476" i="7"/>
  <c r="X1476" i="7"/>
  <c r="Y1476" i="7"/>
  <c r="Z1476" i="7"/>
  <c r="AA1476" i="7"/>
  <c r="AB1476" i="7"/>
  <c r="P1474" i="7"/>
  <c r="Q1474" i="7"/>
  <c r="R1474" i="7"/>
  <c r="S1474" i="7"/>
  <c r="T1474" i="7"/>
  <c r="U1474" i="7"/>
  <c r="V1474" i="7"/>
  <c r="W1474" i="7"/>
  <c r="X1474" i="7"/>
  <c r="Y1474" i="7"/>
  <c r="Z1474" i="7"/>
  <c r="AA1474" i="7"/>
  <c r="AB1474" i="7"/>
  <c r="O1474" i="7"/>
  <c r="O1472" i="7"/>
  <c r="P1472" i="7"/>
  <c r="Q1472" i="7"/>
  <c r="R1472" i="7"/>
  <c r="S1472" i="7"/>
  <c r="T1472" i="7"/>
  <c r="U1472" i="7"/>
  <c r="V1472" i="7"/>
  <c r="W1472" i="7"/>
  <c r="X1472" i="7"/>
  <c r="Y1472" i="7"/>
  <c r="Z1472" i="7"/>
  <c r="AA1472" i="7"/>
  <c r="AB1472" i="7"/>
  <c r="P1471" i="7"/>
  <c r="Q1471" i="7"/>
  <c r="R1471" i="7"/>
  <c r="S1471" i="7"/>
  <c r="T1471" i="7"/>
  <c r="U1471" i="7"/>
  <c r="V1471" i="7"/>
  <c r="W1471" i="7"/>
  <c r="X1471" i="7"/>
  <c r="Y1471" i="7"/>
  <c r="Z1471" i="7"/>
  <c r="AA1471" i="7"/>
  <c r="AB1471" i="7"/>
  <c r="O1471" i="7"/>
  <c r="O1467" i="7"/>
  <c r="P1467" i="7"/>
  <c r="Q1467" i="7"/>
  <c r="R1467" i="7"/>
  <c r="S1467" i="7"/>
  <c r="T1467" i="7"/>
  <c r="U1467" i="7"/>
  <c r="V1467" i="7"/>
  <c r="W1467" i="7"/>
  <c r="X1467" i="7"/>
  <c r="Y1467" i="7"/>
  <c r="Z1467" i="7"/>
  <c r="AA1467" i="7"/>
  <c r="AB1467" i="7"/>
  <c r="O1468" i="7"/>
  <c r="P1468" i="7"/>
  <c r="Q1468" i="7"/>
  <c r="R1468" i="7"/>
  <c r="S1468" i="7"/>
  <c r="T1468" i="7"/>
  <c r="U1468" i="7"/>
  <c r="V1468" i="7"/>
  <c r="W1468" i="7"/>
  <c r="X1468" i="7"/>
  <c r="Y1468" i="7"/>
  <c r="Z1468" i="7"/>
  <c r="AA1468" i="7"/>
  <c r="AB1468" i="7"/>
  <c r="P1466" i="7"/>
  <c r="Q1466" i="7"/>
  <c r="R1466" i="7"/>
  <c r="S1466" i="7"/>
  <c r="T1466" i="7"/>
  <c r="U1466" i="7"/>
  <c r="V1466" i="7"/>
  <c r="W1466" i="7"/>
  <c r="X1466" i="7"/>
  <c r="Y1466" i="7"/>
  <c r="Z1466" i="7"/>
  <c r="AA1466" i="7"/>
  <c r="AB1466" i="7"/>
  <c r="O1466" i="7"/>
  <c r="O1463" i="7"/>
  <c r="P1463" i="7"/>
  <c r="Q1463" i="7"/>
  <c r="R1463" i="7"/>
  <c r="S1463" i="7"/>
  <c r="T1463" i="7"/>
  <c r="U1463" i="7"/>
  <c r="V1463" i="7"/>
  <c r="W1463" i="7"/>
  <c r="X1463" i="7"/>
  <c r="Y1463" i="7"/>
  <c r="Z1463" i="7"/>
  <c r="AA1463" i="7"/>
  <c r="AB1463" i="7"/>
  <c r="O1464" i="7"/>
  <c r="P1464" i="7"/>
  <c r="Q1464" i="7"/>
  <c r="R1464" i="7"/>
  <c r="S1464" i="7"/>
  <c r="T1464" i="7"/>
  <c r="U1464" i="7"/>
  <c r="V1464" i="7"/>
  <c r="W1464" i="7"/>
  <c r="X1464" i="7"/>
  <c r="Y1464" i="7"/>
  <c r="Z1464" i="7"/>
  <c r="AA1464" i="7"/>
  <c r="AB1464" i="7"/>
  <c r="P1462" i="7"/>
  <c r="Q1462" i="7"/>
  <c r="R1462" i="7"/>
  <c r="S1462" i="7"/>
  <c r="T1462" i="7"/>
  <c r="U1462" i="7"/>
  <c r="V1462" i="7"/>
  <c r="W1462" i="7"/>
  <c r="X1462" i="7"/>
  <c r="Y1462" i="7"/>
  <c r="Z1462" i="7"/>
  <c r="AA1462" i="7"/>
  <c r="AB1462" i="7"/>
  <c r="O1462" i="7"/>
  <c r="O1459" i="7"/>
  <c r="P1459" i="7"/>
  <c r="Q1459" i="7"/>
  <c r="R1459" i="7"/>
  <c r="S1459" i="7"/>
  <c r="T1459" i="7"/>
  <c r="U1459" i="7"/>
  <c r="V1459" i="7"/>
  <c r="W1459" i="7"/>
  <c r="X1459" i="7"/>
  <c r="Y1459" i="7"/>
  <c r="Z1459" i="7"/>
  <c r="AA1459" i="7"/>
  <c r="AB1459" i="7"/>
  <c r="O1460" i="7"/>
  <c r="P1460" i="7"/>
  <c r="Q1460" i="7"/>
  <c r="R1460" i="7"/>
  <c r="S1460" i="7"/>
  <c r="T1460" i="7"/>
  <c r="U1460" i="7"/>
  <c r="V1460" i="7"/>
  <c r="W1460" i="7"/>
  <c r="X1460" i="7"/>
  <c r="Y1460" i="7"/>
  <c r="Z1460" i="7"/>
  <c r="AA1460" i="7"/>
  <c r="AB1460" i="7"/>
  <c r="P1458" i="7"/>
  <c r="Q1458" i="7"/>
  <c r="R1458" i="7"/>
  <c r="S1458" i="7"/>
  <c r="T1458" i="7"/>
  <c r="U1458" i="7"/>
  <c r="V1458" i="7"/>
  <c r="W1458" i="7"/>
  <c r="X1458" i="7"/>
  <c r="Y1458" i="7"/>
  <c r="Z1458" i="7"/>
  <c r="AA1458" i="7"/>
  <c r="AB1458" i="7"/>
  <c r="O1458" i="7"/>
  <c r="O1453" i="7"/>
  <c r="P1453" i="7"/>
  <c r="Q1453" i="7"/>
  <c r="R1453" i="7"/>
  <c r="S1453" i="7"/>
  <c r="T1453" i="7"/>
  <c r="U1453" i="7"/>
  <c r="V1453" i="7"/>
  <c r="W1453" i="7"/>
  <c r="X1453" i="7"/>
  <c r="Y1453" i="7"/>
  <c r="Z1453" i="7"/>
  <c r="AA1453" i="7"/>
  <c r="AB1453" i="7"/>
  <c r="O1454" i="7"/>
  <c r="P1454" i="7"/>
  <c r="Q1454" i="7"/>
  <c r="R1454" i="7"/>
  <c r="S1454" i="7"/>
  <c r="T1454" i="7"/>
  <c r="U1454" i="7"/>
  <c r="V1454" i="7"/>
  <c r="W1454" i="7"/>
  <c r="X1454" i="7"/>
  <c r="Y1454" i="7"/>
  <c r="Z1454" i="7"/>
  <c r="AA1454" i="7"/>
  <c r="AB1454" i="7"/>
  <c r="O1455" i="7"/>
  <c r="P1455" i="7"/>
  <c r="Q1455" i="7"/>
  <c r="R1455" i="7"/>
  <c r="S1455" i="7"/>
  <c r="T1455" i="7"/>
  <c r="U1455" i="7"/>
  <c r="V1455" i="7"/>
  <c r="W1455" i="7"/>
  <c r="X1455" i="7"/>
  <c r="Y1455" i="7"/>
  <c r="Z1455" i="7"/>
  <c r="AA1455" i="7"/>
  <c r="AB1455" i="7"/>
  <c r="P1452" i="7"/>
  <c r="Q1452" i="7"/>
  <c r="R1452" i="7"/>
  <c r="S1452" i="7"/>
  <c r="T1452" i="7"/>
  <c r="U1452" i="7"/>
  <c r="V1452" i="7"/>
  <c r="W1452" i="7"/>
  <c r="X1452" i="7"/>
  <c r="Y1452" i="7"/>
  <c r="Z1452" i="7"/>
  <c r="AA1452" i="7"/>
  <c r="AB1452" i="7"/>
  <c r="O1452" i="7"/>
  <c r="O1448" i="7"/>
  <c r="P1448" i="7"/>
  <c r="Q1448" i="7"/>
  <c r="R1448" i="7"/>
  <c r="S1448" i="7"/>
  <c r="T1448" i="7"/>
  <c r="U1448" i="7"/>
  <c r="V1448" i="7"/>
  <c r="W1448" i="7"/>
  <c r="X1448" i="7"/>
  <c r="Y1448" i="7"/>
  <c r="Z1448" i="7"/>
  <c r="AA1448" i="7"/>
  <c r="AB1448" i="7"/>
  <c r="O1449" i="7"/>
  <c r="P1449" i="7"/>
  <c r="Q1449" i="7"/>
  <c r="R1449" i="7"/>
  <c r="S1449" i="7"/>
  <c r="T1449" i="7"/>
  <c r="U1449" i="7"/>
  <c r="V1449" i="7"/>
  <c r="W1449" i="7"/>
  <c r="X1449" i="7"/>
  <c r="Y1449" i="7"/>
  <c r="Z1449" i="7"/>
  <c r="AA1449" i="7"/>
  <c r="AB1449" i="7"/>
  <c r="O1450" i="7"/>
  <c r="P1450" i="7"/>
  <c r="Q1450" i="7"/>
  <c r="R1450" i="7"/>
  <c r="S1450" i="7"/>
  <c r="T1450" i="7"/>
  <c r="U1450" i="7"/>
  <c r="V1450" i="7"/>
  <c r="W1450" i="7"/>
  <c r="X1450" i="7"/>
  <c r="Y1450" i="7"/>
  <c r="Z1450" i="7"/>
  <c r="AA1450" i="7"/>
  <c r="AB1450" i="7"/>
  <c r="P1447" i="7"/>
  <c r="Q1447" i="7"/>
  <c r="R1447" i="7"/>
  <c r="S1447" i="7"/>
  <c r="T1447" i="7"/>
  <c r="U1447" i="7"/>
  <c r="V1447" i="7"/>
  <c r="W1447" i="7"/>
  <c r="X1447" i="7"/>
  <c r="Y1447" i="7"/>
  <c r="Z1447" i="7"/>
  <c r="AA1447" i="7"/>
  <c r="AB1447" i="7"/>
  <c r="O1447" i="7"/>
  <c r="O1443" i="7"/>
  <c r="P1443" i="7"/>
  <c r="Q1443" i="7"/>
  <c r="R1443" i="7"/>
  <c r="S1443" i="7"/>
  <c r="T1443" i="7"/>
  <c r="U1443" i="7"/>
  <c r="V1443" i="7"/>
  <c r="W1443" i="7"/>
  <c r="X1443" i="7"/>
  <c r="Y1443" i="7"/>
  <c r="Z1443" i="7"/>
  <c r="AA1443" i="7"/>
  <c r="AB1443" i="7"/>
  <c r="O1444" i="7"/>
  <c r="P1444" i="7"/>
  <c r="Q1444" i="7"/>
  <c r="R1444" i="7"/>
  <c r="S1444" i="7"/>
  <c r="T1444" i="7"/>
  <c r="U1444" i="7"/>
  <c r="V1444" i="7"/>
  <c r="W1444" i="7"/>
  <c r="X1444" i="7"/>
  <c r="Y1444" i="7"/>
  <c r="Z1444" i="7"/>
  <c r="AA1444" i="7"/>
  <c r="AB1444" i="7"/>
  <c r="O1445" i="7"/>
  <c r="P1445" i="7"/>
  <c r="Q1445" i="7"/>
  <c r="R1445" i="7"/>
  <c r="S1445" i="7"/>
  <c r="T1445" i="7"/>
  <c r="U1445" i="7"/>
  <c r="V1445" i="7"/>
  <c r="W1445" i="7"/>
  <c r="X1445" i="7"/>
  <c r="Y1445" i="7"/>
  <c r="Z1445" i="7"/>
  <c r="AA1445" i="7"/>
  <c r="AB1445" i="7"/>
  <c r="P1442" i="7"/>
  <c r="Q1442" i="7"/>
  <c r="R1442" i="7"/>
  <c r="S1442" i="7"/>
  <c r="T1442" i="7"/>
  <c r="U1442" i="7"/>
  <c r="V1442" i="7"/>
  <c r="W1442" i="7"/>
  <c r="X1442" i="7"/>
  <c r="Y1442" i="7"/>
  <c r="Z1442" i="7"/>
  <c r="AA1442" i="7"/>
  <c r="AB1442" i="7"/>
  <c r="O1442" i="7"/>
  <c r="S1433" i="7" l="1"/>
  <c r="T1433" i="7"/>
  <c r="U1433" i="7"/>
  <c r="V1433" i="7"/>
  <c r="W1433" i="7"/>
  <c r="X1433" i="7"/>
  <c r="Y1433" i="7"/>
  <c r="Z1433" i="7"/>
  <c r="AA1433" i="7"/>
  <c r="AB1433" i="7"/>
  <c r="R1433" i="7"/>
  <c r="O1431" i="7" l="1"/>
  <c r="P1431" i="7"/>
  <c r="Q1431" i="7"/>
  <c r="R1431" i="7"/>
  <c r="S1431" i="7"/>
  <c r="T1431" i="7"/>
  <c r="U1431" i="7"/>
  <c r="V1431" i="7"/>
  <c r="W1431" i="7"/>
  <c r="X1431" i="7"/>
  <c r="Y1431" i="7"/>
  <c r="Z1431" i="7"/>
  <c r="AA1431" i="7"/>
  <c r="AB1431" i="7"/>
  <c r="P1430" i="7"/>
  <c r="Q1430" i="7"/>
  <c r="R1430" i="7"/>
  <c r="S1430" i="7"/>
  <c r="T1430" i="7"/>
  <c r="U1430" i="7"/>
  <c r="V1430" i="7"/>
  <c r="W1430" i="7"/>
  <c r="X1430" i="7"/>
  <c r="Y1430" i="7"/>
  <c r="Z1430" i="7"/>
  <c r="AA1430" i="7"/>
  <c r="AB1430" i="7"/>
  <c r="O1430" i="7"/>
  <c r="O1428" i="7"/>
  <c r="P1428" i="7"/>
  <c r="Q1428" i="7"/>
  <c r="R1428" i="7"/>
  <c r="S1428" i="7"/>
  <c r="T1428" i="7"/>
  <c r="U1428" i="7"/>
  <c r="V1428" i="7"/>
  <c r="W1428" i="7"/>
  <c r="X1428" i="7"/>
  <c r="Y1428" i="7"/>
  <c r="Z1428" i="7"/>
  <c r="AA1428" i="7"/>
  <c r="AB1428" i="7"/>
  <c r="P1427" i="7"/>
  <c r="Q1427" i="7"/>
  <c r="R1427" i="7"/>
  <c r="S1427" i="7"/>
  <c r="T1427" i="7"/>
  <c r="U1427" i="7"/>
  <c r="V1427" i="7"/>
  <c r="W1427" i="7"/>
  <c r="X1427" i="7"/>
  <c r="Y1427" i="7"/>
  <c r="Z1427" i="7"/>
  <c r="AA1427" i="7"/>
  <c r="AB1427" i="7"/>
  <c r="O1427" i="7"/>
  <c r="O1425" i="7"/>
  <c r="P1425" i="7"/>
  <c r="Q1425" i="7"/>
  <c r="R1425" i="7"/>
  <c r="S1425" i="7"/>
  <c r="T1425" i="7"/>
  <c r="U1425" i="7"/>
  <c r="V1425" i="7"/>
  <c r="W1425" i="7"/>
  <c r="X1425" i="7"/>
  <c r="Y1425" i="7"/>
  <c r="Z1425" i="7"/>
  <c r="AA1425" i="7"/>
  <c r="AB1425" i="7"/>
  <c r="P1424" i="7"/>
  <c r="Q1424" i="7"/>
  <c r="R1424" i="7"/>
  <c r="S1424" i="7"/>
  <c r="T1424" i="7"/>
  <c r="U1424" i="7"/>
  <c r="V1424" i="7"/>
  <c r="W1424" i="7"/>
  <c r="X1424" i="7"/>
  <c r="Y1424" i="7"/>
  <c r="Z1424" i="7"/>
  <c r="AA1424" i="7"/>
  <c r="AB1424" i="7"/>
  <c r="O1424" i="7"/>
  <c r="O1422" i="7"/>
  <c r="P1422" i="7"/>
  <c r="Q1422" i="7"/>
  <c r="R1422" i="7"/>
  <c r="S1422" i="7"/>
  <c r="T1422" i="7"/>
  <c r="U1422" i="7"/>
  <c r="V1422" i="7"/>
  <c r="W1422" i="7"/>
  <c r="X1422" i="7"/>
  <c r="Y1422" i="7"/>
  <c r="Z1422" i="7"/>
  <c r="AA1422" i="7"/>
  <c r="AB1422" i="7"/>
  <c r="P1421" i="7"/>
  <c r="Q1421" i="7"/>
  <c r="R1421" i="7"/>
  <c r="S1421" i="7"/>
  <c r="T1421" i="7"/>
  <c r="U1421" i="7"/>
  <c r="V1421" i="7"/>
  <c r="W1421" i="7"/>
  <c r="X1421" i="7"/>
  <c r="Y1421" i="7"/>
  <c r="Z1421" i="7"/>
  <c r="AA1421" i="7"/>
  <c r="AB1421" i="7"/>
  <c r="O1421" i="7"/>
  <c r="O1419" i="7"/>
  <c r="P1419" i="7"/>
  <c r="Q1419" i="7"/>
  <c r="R1419" i="7"/>
  <c r="S1419" i="7"/>
  <c r="T1419" i="7"/>
  <c r="U1419" i="7"/>
  <c r="V1419" i="7"/>
  <c r="W1419" i="7"/>
  <c r="X1419" i="7"/>
  <c r="Y1419" i="7"/>
  <c r="Z1419" i="7"/>
  <c r="AA1419" i="7"/>
  <c r="AB1419" i="7"/>
  <c r="P1418" i="7"/>
  <c r="Q1418" i="7"/>
  <c r="R1418" i="7"/>
  <c r="S1418" i="7"/>
  <c r="T1418" i="7"/>
  <c r="U1418" i="7"/>
  <c r="V1418" i="7"/>
  <c r="W1418" i="7"/>
  <c r="X1418" i="7"/>
  <c r="Y1418" i="7"/>
  <c r="Z1418" i="7"/>
  <c r="AA1418" i="7"/>
  <c r="AB1418" i="7"/>
  <c r="O1418" i="7"/>
  <c r="O1416" i="7"/>
  <c r="P1416" i="7"/>
  <c r="Q1416" i="7"/>
  <c r="R1416" i="7"/>
  <c r="S1416" i="7"/>
  <c r="T1416" i="7"/>
  <c r="U1416" i="7"/>
  <c r="V1416" i="7"/>
  <c r="W1416" i="7"/>
  <c r="X1416" i="7"/>
  <c r="Y1416" i="7"/>
  <c r="Z1416" i="7"/>
  <c r="AA1416" i="7"/>
  <c r="AB1416" i="7"/>
  <c r="P1415" i="7"/>
  <c r="Q1415" i="7"/>
  <c r="R1415" i="7"/>
  <c r="S1415" i="7"/>
  <c r="T1415" i="7"/>
  <c r="U1415" i="7"/>
  <c r="V1415" i="7"/>
  <c r="W1415" i="7"/>
  <c r="X1415" i="7"/>
  <c r="Y1415" i="7"/>
  <c r="Z1415" i="7"/>
  <c r="AA1415" i="7"/>
  <c r="AB1415" i="7"/>
  <c r="O1415" i="7"/>
  <c r="O1411" i="7"/>
  <c r="P1411" i="7"/>
  <c r="Q1411" i="7"/>
  <c r="R1411" i="7"/>
  <c r="S1411" i="7"/>
  <c r="T1411" i="7"/>
  <c r="U1411" i="7"/>
  <c r="V1411" i="7"/>
  <c r="W1411" i="7"/>
  <c r="X1411" i="7"/>
  <c r="Y1411" i="7"/>
  <c r="Z1411" i="7"/>
  <c r="AA1411" i="7"/>
  <c r="AB1411" i="7"/>
  <c r="O1412" i="7"/>
  <c r="P1412" i="7"/>
  <c r="Q1412" i="7"/>
  <c r="R1412" i="7"/>
  <c r="S1412" i="7"/>
  <c r="T1412" i="7"/>
  <c r="U1412" i="7"/>
  <c r="V1412" i="7"/>
  <c r="W1412" i="7"/>
  <c r="X1412" i="7"/>
  <c r="Y1412" i="7"/>
  <c r="Z1412" i="7"/>
  <c r="AA1412" i="7"/>
  <c r="AB1412" i="7"/>
  <c r="P1410" i="7"/>
  <c r="Q1410" i="7"/>
  <c r="R1410" i="7"/>
  <c r="S1410" i="7"/>
  <c r="T1410" i="7"/>
  <c r="U1410" i="7"/>
  <c r="V1410" i="7"/>
  <c r="W1410" i="7"/>
  <c r="X1410" i="7"/>
  <c r="Y1410" i="7"/>
  <c r="Z1410" i="7"/>
  <c r="AA1410" i="7"/>
  <c r="AB1410" i="7"/>
  <c r="O1410" i="7"/>
  <c r="O1408" i="7"/>
  <c r="P1408" i="7"/>
  <c r="Q1408" i="7"/>
  <c r="R1408" i="7"/>
  <c r="S1408" i="7"/>
  <c r="T1408" i="7"/>
  <c r="U1408" i="7"/>
  <c r="V1408" i="7"/>
  <c r="W1408" i="7"/>
  <c r="X1408" i="7"/>
  <c r="Y1408" i="7"/>
  <c r="Z1408" i="7"/>
  <c r="AA1408" i="7"/>
  <c r="AB1408" i="7"/>
  <c r="P1407" i="7"/>
  <c r="Q1407" i="7"/>
  <c r="R1407" i="7"/>
  <c r="S1407" i="7"/>
  <c r="T1407" i="7"/>
  <c r="U1407" i="7"/>
  <c r="V1407" i="7"/>
  <c r="W1407" i="7"/>
  <c r="X1407" i="7"/>
  <c r="Y1407" i="7"/>
  <c r="Z1407" i="7"/>
  <c r="AA1407" i="7"/>
  <c r="AB1407" i="7"/>
  <c r="O1407" i="7"/>
  <c r="O1404" i="7"/>
  <c r="P1404" i="7"/>
  <c r="Q1404" i="7"/>
  <c r="R1404" i="7"/>
  <c r="S1404" i="7"/>
  <c r="T1404" i="7"/>
  <c r="U1404" i="7"/>
  <c r="V1404" i="7"/>
  <c r="W1404" i="7"/>
  <c r="X1404" i="7"/>
  <c r="Y1404" i="7"/>
  <c r="Z1404" i="7"/>
  <c r="AA1404" i="7"/>
  <c r="AB1404" i="7"/>
  <c r="O1405" i="7"/>
  <c r="P1405" i="7"/>
  <c r="Q1405" i="7"/>
  <c r="R1405" i="7"/>
  <c r="S1405" i="7"/>
  <c r="T1405" i="7"/>
  <c r="U1405" i="7"/>
  <c r="V1405" i="7"/>
  <c r="W1405" i="7"/>
  <c r="X1405" i="7"/>
  <c r="Y1405" i="7"/>
  <c r="Z1405" i="7"/>
  <c r="AA1405" i="7"/>
  <c r="AB1405" i="7"/>
  <c r="P1403" i="7"/>
  <c r="Q1403" i="7"/>
  <c r="R1403" i="7"/>
  <c r="S1403" i="7"/>
  <c r="T1403" i="7"/>
  <c r="U1403" i="7"/>
  <c r="V1403" i="7"/>
  <c r="W1403" i="7"/>
  <c r="X1403" i="7"/>
  <c r="Y1403" i="7"/>
  <c r="Z1403" i="7"/>
  <c r="AA1403" i="7"/>
  <c r="AB1403" i="7"/>
  <c r="O1403" i="7"/>
  <c r="O1401" i="7"/>
  <c r="P1401" i="7"/>
  <c r="Q1401" i="7"/>
  <c r="R1401" i="7"/>
  <c r="S1401" i="7"/>
  <c r="T1401" i="7"/>
  <c r="U1401" i="7"/>
  <c r="V1401" i="7"/>
  <c r="W1401" i="7"/>
  <c r="X1401" i="7"/>
  <c r="Y1401" i="7"/>
  <c r="Z1401" i="7"/>
  <c r="AA1401" i="7"/>
  <c r="AB1401" i="7"/>
  <c r="P1400" i="7"/>
  <c r="Q1400" i="7"/>
  <c r="R1400" i="7"/>
  <c r="S1400" i="7"/>
  <c r="T1400" i="7"/>
  <c r="U1400" i="7"/>
  <c r="V1400" i="7"/>
  <c r="W1400" i="7"/>
  <c r="X1400" i="7"/>
  <c r="Y1400" i="7"/>
  <c r="Z1400" i="7"/>
  <c r="AA1400" i="7"/>
  <c r="AB1400" i="7"/>
  <c r="O1400" i="7"/>
  <c r="O1397" i="7"/>
  <c r="P1397" i="7"/>
  <c r="Q1397" i="7"/>
  <c r="R1397" i="7"/>
  <c r="S1397" i="7"/>
  <c r="T1397" i="7"/>
  <c r="U1397" i="7"/>
  <c r="V1397" i="7"/>
  <c r="W1397" i="7"/>
  <c r="X1397" i="7"/>
  <c r="Y1397" i="7"/>
  <c r="Z1397" i="7"/>
  <c r="AA1397" i="7"/>
  <c r="AB1397" i="7"/>
  <c r="O1398" i="7"/>
  <c r="P1398" i="7"/>
  <c r="Q1398" i="7"/>
  <c r="R1398" i="7"/>
  <c r="S1398" i="7"/>
  <c r="T1398" i="7"/>
  <c r="U1398" i="7"/>
  <c r="V1398" i="7"/>
  <c r="W1398" i="7"/>
  <c r="X1398" i="7"/>
  <c r="Y1398" i="7"/>
  <c r="Z1398" i="7"/>
  <c r="AA1398" i="7"/>
  <c r="AB1398" i="7"/>
  <c r="P1396" i="7"/>
  <c r="Q1396" i="7"/>
  <c r="R1396" i="7"/>
  <c r="S1396" i="7"/>
  <c r="T1396" i="7"/>
  <c r="U1396" i="7"/>
  <c r="V1396" i="7"/>
  <c r="W1396" i="7"/>
  <c r="X1396" i="7"/>
  <c r="Y1396" i="7"/>
  <c r="Z1396" i="7"/>
  <c r="AA1396" i="7"/>
  <c r="AB1396" i="7"/>
  <c r="O1396" i="7"/>
  <c r="O1394" i="7"/>
  <c r="P1394" i="7"/>
  <c r="Q1394" i="7"/>
  <c r="R1394" i="7"/>
  <c r="S1394" i="7"/>
  <c r="T1394" i="7"/>
  <c r="U1394" i="7"/>
  <c r="V1394" i="7"/>
  <c r="W1394" i="7"/>
  <c r="X1394" i="7"/>
  <c r="Y1394" i="7"/>
  <c r="Z1394" i="7"/>
  <c r="AA1394" i="7"/>
  <c r="AB1394" i="7"/>
  <c r="P1393" i="7"/>
  <c r="Q1393" i="7"/>
  <c r="R1393" i="7"/>
  <c r="S1393" i="7"/>
  <c r="T1393" i="7"/>
  <c r="U1393" i="7"/>
  <c r="V1393" i="7"/>
  <c r="W1393" i="7"/>
  <c r="X1393" i="7"/>
  <c r="Y1393" i="7"/>
  <c r="Z1393" i="7"/>
  <c r="AA1393" i="7"/>
  <c r="AB1393" i="7"/>
  <c r="O1393" i="7"/>
  <c r="O1389" i="7"/>
  <c r="P1389" i="7"/>
  <c r="Q1389" i="7"/>
  <c r="R1389" i="7"/>
  <c r="S1389" i="7"/>
  <c r="T1389" i="7"/>
  <c r="U1389" i="7"/>
  <c r="V1389" i="7"/>
  <c r="W1389" i="7"/>
  <c r="X1389" i="7"/>
  <c r="Y1389" i="7"/>
  <c r="Z1389" i="7"/>
  <c r="AA1389" i="7"/>
  <c r="AB1389" i="7"/>
  <c r="O1390" i="7"/>
  <c r="P1390" i="7"/>
  <c r="Q1390" i="7"/>
  <c r="R1390" i="7"/>
  <c r="S1390" i="7"/>
  <c r="T1390" i="7"/>
  <c r="U1390" i="7"/>
  <c r="V1390" i="7"/>
  <c r="W1390" i="7"/>
  <c r="X1390" i="7"/>
  <c r="Y1390" i="7"/>
  <c r="Z1390" i="7"/>
  <c r="AA1390" i="7"/>
  <c r="AB1390" i="7"/>
  <c r="P1388" i="7"/>
  <c r="Q1388" i="7"/>
  <c r="R1388" i="7"/>
  <c r="S1388" i="7"/>
  <c r="T1388" i="7"/>
  <c r="U1388" i="7"/>
  <c r="V1388" i="7"/>
  <c r="W1388" i="7"/>
  <c r="X1388" i="7"/>
  <c r="Y1388" i="7"/>
  <c r="Z1388" i="7"/>
  <c r="AA1388" i="7"/>
  <c r="AB1388" i="7"/>
  <c r="O1388" i="7"/>
  <c r="O1385" i="7"/>
  <c r="P1385" i="7"/>
  <c r="Q1385" i="7"/>
  <c r="R1385" i="7"/>
  <c r="S1385" i="7"/>
  <c r="T1385" i="7"/>
  <c r="U1385" i="7"/>
  <c r="V1385" i="7"/>
  <c r="W1385" i="7"/>
  <c r="X1385" i="7"/>
  <c r="Y1385" i="7"/>
  <c r="Z1385" i="7"/>
  <c r="AA1385" i="7"/>
  <c r="AB1385" i="7"/>
  <c r="O1386" i="7"/>
  <c r="P1386" i="7"/>
  <c r="Q1386" i="7"/>
  <c r="R1386" i="7"/>
  <c r="S1386" i="7"/>
  <c r="T1386" i="7"/>
  <c r="U1386" i="7"/>
  <c r="V1386" i="7"/>
  <c r="W1386" i="7"/>
  <c r="X1386" i="7"/>
  <c r="Y1386" i="7"/>
  <c r="Z1386" i="7"/>
  <c r="AA1386" i="7"/>
  <c r="AB1386" i="7"/>
  <c r="P1384" i="7"/>
  <c r="Q1384" i="7"/>
  <c r="R1384" i="7"/>
  <c r="S1384" i="7"/>
  <c r="T1384" i="7"/>
  <c r="U1384" i="7"/>
  <c r="V1384" i="7"/>
  <c r="W1384" i="7"/>
  <c r="X1384" i="7"/>
  <c r="Y1384" i="7"/>
  <c r="Z1384" i="7"/>
  <c r="AA1384" i="7"/>
  <c r="AB1384" i="7"/>
  <c r="O1384" i="7"/>
  <c r="O1381" i="7"/>
  <c r="P1381" i="7"/>
  <c r="Q1381" i="7"/>
  <c r="R1381" i="7"/>
  <c r="S1381" i="7"/>
  <c r="T1381" i="7"/>
  <c r="U1381" i="7"/>
  <c r="V1381" i="7"/>
  <c r="W1381" i="7"/>
  <c r="X1381" i="7"/>
  <c r="Y1381" i="7"/>
  <c r="Z1381" i="7"/>
  <c r="AA1381" i="7"/>
  <c r="AB1381" i="7"/>
  <c r="O1382" i="7"/>
  <c r="P1382" i="7"/>
  <c r="Q1382" i="7"/>
  <c r="R1382" i="7"/>
  <c r="S1382" i="7"/>
  <c r="T1382" i="7"/>
  <c r="U1382" i="7"/>
  <c r="V1382" i="7"/>
  <c r="W1382" i="7"/>
  <c r="X1382" i="7"/>
  <c r="Y1382" i="7"/>
  <c r="Z1382" i="7"/>
  <c r="AA1382" i="7"/>
  <c r="AB1382" i="7"/>
  <c r="P1380" i="7"/>
  <c r="Q1380" i="7"/>
  <c r="R1380" i="7"/>
  <c r="S1380" i="7"/>
  <c r="T1380" i="7"/>
  <c r="U1380" i="7"/>
  <c r="V1380" i="7"/>
  <c r="W1380" i="7"/>
  <c r="X1380" i="7"/>
  <c r="Y1380" i="7"/>
  <c r="Z1380" i="7"/>
  <c r="AA1380" i="7"/>
  <c r="AB1380" i="7"/>
  <c r="O1380" i="7"/>
  <c r="O1375" i="7"/>
  <c r="P1375" i="7"/>
  <c r="Q1375" i="7"/>
  <c r="R1375" i="7"/>
  <c r="S1375" i="7"/>
  <c r="T1375" i="7"/>
  <c r="U1375" i="7"/>
  <c r="V1375" i="7"/>
  <c r="W1375" i="7"/>
  <c r="X1375" i="7"/>
  <c r="Y1375" i="7"/>
  <c r="Z1375" i="7"/>
  <c r="AA1375" i="7"/>
  <c r="AB1375" i="7"/>
  <c r="O1376" i="7"/>
  <c r="P1376" i="7"/>
  <c r="Q1376" i="7"/>
  <c r="R1376" i="7"/>
  <c r="S1376" i="7"/>
  <c r="T1376" i="7"/>
  <c r="U1376" i="7"/>
  <c r="V1376" i="7"/>
  <c r="W1376" i="7"/>
  <c r="X1376" i="7"/>
  <c r="Y1376" i="7"/>
  <c r="Z1376" i="7"/>
  <c r="AA1376" i="7"/>
  <c r="AB1376" i="7"/>
  <c r="O1377" i="7"/>
  <c r="P1377" i="7"/>
  <c r="Q1377" i="7"/>
  <c r="R1377" i="7"/>
  <c r="S1377" i="7"/>
  <c r="T1377" i="7"/>
  <c r="U1377" i="7"/>
  <c r="V1377" i="7"/>
  <c r="W1377" i="7"/>
  <c r="X1377" i="7"/>
  <c r="Y1377" i="7"/>
  <c r="Z1377" i="7"/>
  <c r="AA1377" i="7"/>
  <c r="AB1377" i="7"/>
  <c r="P1374" i="7"/>
  <c r="Q1374" i="7"/>
  <c r="R1374" i="7"/>
  <c r="S1374" i="7"/>
  <c r="T1374" i="7"/>
  <c r="U1374" i="7"/>
  <c r="V1374" i="7"/>
  <c r="W1374" i="7"/>
  <c r="X1374" i="7"/>
  <c r="Y1374" i="7"/>
  <c r="Z1374" i="7"/>
  <c r="AA1374" i="7"/>
  <c r="AB1374" i="7"/>
  <c r="O1374" i="7"/>
  <c r="O1370" i="7"/>
  <c r="P1370" i="7"/>
  <c r="Q1370" i="7"/>
  <c r="R1370" i="7"/>
  <c r="S1370" i="7"/>
  <c r="T1370" i="7"/>
  <c r="U1370" i="7"/>
  <c r="V1370" i="7"/>
  <c r="W1370" i="7"/>
  <c r="X1370" i="7"/>
  <c r="Y1370" i="7"/>
  <c r="Z1370" i="7"/>
  <c r="AA1370" i="7"/>
  <c r="AB1370" i="7"/>
  <c r="O1371" i="7"/>
  <c r="P1371" i="7"/>
  <c r="Q1371" i="7"/>
  <c r="R1371" i="7"/>
  <c r="S1371" i="7"/>
  <c r="T1371" i="7"/>
  <c r="U1371" i="7"/>
  <c r="V1371" i="7"/>
  <c r="W1371" i="7"/>
  <c r="X1371" i="7"/>
  <c r="Y1371" i="7"/>
  <c r="Z1371" i="7"/>
  <c r="AA1371" i="7"/>
  <c r="AB1371" i="7"/>
  <c r="O1372" i="7"/>
  <c r="P1372" i="7"/>
  <c r="Q1372" i="7"/>
  <c r="R1372" i="7"/>
  <c r="S1372" i="7"/>
  <c r="T1372" i="7"/>
  <c r="U1372" i="7"/>
  <c r="V1372" i="7"/>
  <c r="W1372" i="7"/>
  <c r="X1372" i="7"/>
  <c r="Y1372" i="7"/>
  <c r="Z1372" i="7"/>
  <c r="AA1372" i="7"/>
  <c r="AB1372" i="7"/>
  <c r="P1369" i="7"/>
  <c r="Q1369" i="7"/>
  <c r="R1369" i="7"/>
  <c r="S1369" i="7"/>
  <c r="T1369" i="7"/>
  <c r="U1369" i="7"/>
  <c r="V1369" i="7"/>
  <c r="W1369" i="7"/>
  <c r="X1369" i="7"/>
  <c r="Y1369" i="7"/>
  <c r="Z1369" i="7"/>
  <c r="AA1369" i="7"/>
  <c r="AB1369" i="7"/>
  <c r="O1369" i="7"/>
  <c r="O1365" i="7"/>
  <c r="P1365" i="7"/>
  <c r="Q1365" i="7"/>
  <c r="R1365" i="7"/>
  <c r="S1365" i="7"/>
  <c r="T1365" i="7"/>
  <c r="U1365" i="7"/>
  <c r="V1365" i="7"/>
  <c r="W1365" i="7"/>
  <c r="X1365" i="7"/>
  <c r="Y1365" i="7"/>
  <c r="Z1365" i="7"/>
  <c r="AA1365" i="7"/>
  <c r="AB1365" i="7"/>
  <c r="O1366" i="7"/>
  <c r="P1366" i="7"/>
  <c r="Q1366" i="7"/>
  <c r="R1366" i="7"/>
  <c r="S1366" i="7"/>
  <c r="T1366" i="7"/>
  <c r="U1366" i="7"/>
  <c r="V1366" i="7"/>
  <c r="W1366" i="7"/>
  <c r="X1366" i="7"/>
  <c r="Y1366" i="7"/>
  <c r="Z1366" i="7"/>
  <c r="AA1366" i="7"/>
  <c r="AB1366" i="7"/>
  <c r="O1367" i="7"/>
  <c r="P1367" i="7"/>
  <c r="Q1367" i="7"/>
  <c r="R1367" i="7"/>
  <c r="S1367" i="7"/>
  <c r="T1367" i="7"/>
  <c r="U1367" i="7"/>
  <c r="V1367" i="7"/>
  <c r="W1367" i="7"/>
  <c r="X1367" i="7"/>
  <c r="Y1367" i="7"/>
  <c r="Z1367" i="7"/>
  <c r="AA1367" i="7"/>
  <c r="AB1367" i="7"/>
  <c r="P1364" i="7"/>
  <c r="Q1364" i="7"/>
  <c r="R1364" i="7"/>
  <c r="S1364" i="7"/>
  <c r="T1364" i="7"/>
  <c r="U1364" i="7"/>
  <c r="V1364" i="7"/>
  <c r="W1364" i="7"/>
  <c r="X1364" i="7"/>
  <c r="Y1364" i="7"/>
  <c r="Z1364" i="7"/>
  <c r="AA1364" i="7"/>
  <c r="AB1364" i="7"/>
  <c r="O1364" i="7"/>
  <c r="O1353" i="7"/>
  <c r="P1353" i="7"/>
  <c r="Q1353" i="7"/>
  <c r="R1353" i="7"/>
  <c r="S1353" i="7"/>
  <c r="T1353" i="7"/>
  <c r="U1353" i="7"/>
  <c r="V1353" i="7"/>
  <c r="W1353" i="7"/>
  <c r="X1353" i="7"/>
  <c r="Y1353" i="7"/>
  <c r="Z1353" i="7"/>
  <c r="AA1353" i="7"/>
  <c r="AB1353" i="7"/>
  <c r="P1352" i="7"/>
  <c r="Q1352" i="7"/>
  <c r="R1352" i="7"/>
  <c r="S1352" i="7"/>
  <c r="T1352" i="7"/>
  <c r="U1352" i="7"/>
  <c r="V1352" i="7"/>
  <c r="W1352" i="7"/>
  <c r="X1352" i="7"/>
  <c r="Y1352" i="7"/>
  <c r="Z1352" i="7"/>
  <c r="AA1352" i="7"/>
  <c r="AB1352" i="7"/>
  <c r="O1352" i="7"/>
  <c r="O1350" i="7"/>
  <c r="P1350" i="7"/>
  <c r="Q1350" i="7"/>
  <c r="R1350" i="7"/>
  <c r="S1350" i="7"/>
  <c r="T1350" i="7"/>
  <c r="U1350" i="7"/>
  <c r="V1350" i="7"/>
  <c r="W1350" i="7"/>
  <c r="X1350" i="7"/>
  <c r="Y1350" i="7"/>
  <c r="Z1350" i="7"/>
  <c r="AA1350" i="7"/>
  <c r="AB1350" i="7"/>
  <c r="P1349" i="7"/>
  <c r="Q1349" i="7"/>
  <c r="R1349" i="7"/>
  <c r="S1349" i="7"/>
  <c r="T1349" i="7"/>
  <c r="U1349" i="7"/>
  <c r="V1349" i="7"/>
  <c r="W1349" i="7"/>
  <c r="X1349" i="7"/>
  <c r="Y1349" i="7"/>
  <c r="Z1349" i="7"/>
  <c r="AA1349" i="7"/>
  <c r="AB1349" i="7"/>
  <c r="O1349" i="7"/>
  <c r="O1347" i="7"/>
  <c r="P1347" i="7"/>
  <c r="Q1347" i="7"/>
  <c r="R1347" i="7"/>
  <c r="S1347" i="7"/>
  <c r="T1347" i="7"/>
  <c r="U1347" i="7"/>
  <c r="V1347" i="7"/>
  <c r="W1347" i="7"/>
  <c r="X1347" i="7"/>
  <c r="Y1347" i="7"/>
  <c r="Z1347" i="7"/>
  <c r="AA1347" i="7"/>
  <c r="AB1347" i="7"/>
  <c r="P1346" i="7"/>
  <c r="Q1346" i="7"/>
  <c r="R1346" i="7"/>
  <c r="S1346" i="7"/>
  <c r="T1346" i="7"/>
  <c r="U1346" i="7"/>
  <c r="V1346" i="7"/>
  <c r="W1346" i="7"/>
  <c r="X1346" i="7"/>
  <c r="Y1346" i="7"/>
  <c r="Z1346" i="7"/>
  <c r="AA1346" i="7"/>
  <c r="AB1346" i="7"/>
  <c r="O1346" i="7"/>
  <c r="O1344" i="7"/>
  <c r="P1344" i="7"/>
  <c r="Q1344" i="7"/>
  <c r="R1344" i="7"/>
  <c r="S1344" i="7"/>
  <c r="T1344" i="7"/>
  <c r="U1344" i="7"/>
  <c r="V1344" i="7"/>
  <c r="W1344" i="7"/>
  <c r="X1344" i="7"/>
  <c r="Y1344" i="7"/>
  <c r="Z1344" i="7"/>
  <c r="AA1344" i="7"/>
  <c r="AB1344" i="7"/>
  <c r="P1343" i="7"/>
  <c r="Q1343" i="7"/>
  <c r="R1343" i="7"/>
  <c r="S1343" i="7"/>
  <c r="T1343" i="7"/>
  <c r="U1343" i="7"/>
  <c r="V1343" i="7"/>
  <c r="W1343" i="7"/>
  <c r="X1343" i="7"/>
  <c r="Y1343" i="7"/>
  <c r="Z1343" i="7"/>
  <c r="AA1343" i="7"/>
  <c r="AB1343" i="7"/>
  <c r="O1343" i="7"/>
  <c r="O1341" i="7"/>
  <c r="P1341" i="7"/>
  <c r="Q1341" i="7"/>
  <c r="R1341" i="7"/>
  <c r="S1341" i="7"/>
  <c r="T1341" i="7"/>
  <c r="U1341" i="7"/>
  <c r="V1341" i="7"/>
  <c r="W1341" i="7"/>
  <c r="X1341" i="7"/>
  <c r="Y1341" i="7"/>
  <c r="Z1341" i="7"/>
  <c r="AA1341" i="7"/>
  <c r="AB1341" i="7"/>
  <c r="P1340" i="7"/>
  <c r="Q1340" i="7"/>
  <c r="R1340" i="7"/>
  <c r="S1340" i="7"/>
  <c r="T1340" i="7"/>
  <c r="U1340" i="7"/>
  <c r="V1340" i="7"/>
  <c r="W1340" i="7"/>
  <c r="X1340" i="7"/>
  <c r="Y1340" i="7"/>
  <c r="Z1340" i="7"/>
  <c r="AA1340" i="7"/>
  <c r="AB1340" i="7"/>
  <c r="O1340" i="7"/>
  <c r="O1338" i="7"/>
  <c r="P1338" i="7"/>
  <c r="Q1338" i="7"/>
  <c r="R1338" i="7"/>
  <c r="S1338" i="7"/>
  <c r="T1338" i="7"/>
  <c r="U1338" i="7"/>
  <c r="V1338" i="7"/>
  <c r="W1338" i="7"/>
  <c r="X1338" i="7"/>
  <c r="Y1338" i="7"/>
  <c r="Z1338" i="7"/>
  <c r="AA1338" i="7"/>
  <c r="AB1338" i="7"/>
  <c r="P1337" i="7"/>
  <c r="Q1337" i="7"/>
  <c r="R1337" i="7"/>
  <c r="S1337" i="7"/>
  <c r="T1337" i="7"/>
  <c r="U1337" i="7"/>
  <c r="V1337" i="7"/>
  <c r="W1337" i="7"/>
  <c r="X1337" i="7"/>
  <c r="Y1337" i="7"/>
  <c r="Z1337" i="7"/>
  <c r="AA1337" i="7"/>
  <c r="AB1337" i="7"/>
  <c r="O1337" i="7"/>
  <c r="O1333" i="7"/>
  <c r="P1333" i="7"/>
  <c r="Q1333" i="7"/>
  <c r="R1333" i="7"/>
  <c r="S1333" i="7"/>
  <c r="T1333" i="7"/>
  <c r="U1333" i="7"/>
  <c r="V1333" i="7"/>
  <c r="W1333" i="7"/>
  <c r="X1333" i="7"/>
  <c r="Y1333" i="7"/>
  <c r="Z1333" i="7"/>
  <c r="AA1333" i="7"/>
  <c r="AB1333" i="7"/>
  <c r="O1334" i="7"/>
  <c r="P1334" i="7"/>
  <c r="Q1334" i="7"/>
  <c r="R1334" i="7"/>
  <c r="S1334" i="7"/>
  <c r="T1334" i="7"/>
  <c r="U1334" i="7"/>
  <c r="V1334" i="7"/>
  <c r="W1334" i="7"/>
  <c r="X1334" i="7"/>
  <c r="Y1334" i="7"/>
  <c r="Z1334" i="7"/>
  <c r="AA1334" i="7"/>
  <c r="AB1334" i="7"/>
  <c r="P1332" i="7"/>
  <c r="Q1332" i="7"/>
  <c r="R1332" i="7"/>
  <c r="S1332" i="7"/>
  <c r="T1332" i="7"/>
  <c r="U1332" i="7"/>
  <c r="V1332" i="7"/>
  <c r="W1332" i="7"/>
  <c r="X1332" i="7"/>
  <c r="Y1332" i="7"/>
  <c r="Z1332" i="7"/>
  <c r="AA1332" i="7"/>
  <c r="AB1332" i="7"/>
  <c r="O1332" i="7"/>
  <c r="O1330" i="7"/>
  <c r="P1330" i="7"/>
  <c r="Q1330" i="7"/>
  <c r="R1330" i="7"/>
  <c r="S1330" i="7"/>
  <c r="T1330" i="7"/>
  <c r="U1330" i="7"/>
  <c r="V1330" i="7"/>
  <c r="W1330" i="7"/>
  <c r="X1330" i="7"/>
  <c r="Y1330" i="7"/>
  <c r="Z1330" i="7"/>
  <c r="AA1330" i="7"/>
  <c r="AB1330" i="7"/>
  <c r="P1329" i="7"/>
  <c r="Q1329" i="7"/>
  <c r="R1329" i="7"/>
  <c r="S1329" i="7"/>
  <c r="T1329" i="7"/>
  <c r="U1329" i="7"/>
  <c r="V1329" i="7"/>
  <c r="W1329" i="7"/>
  <c r="X1329" i="7"/>
  <c r="Y1329" i="7"/>
  <c r="Z1329" i="7"/>
  <c r="AA1329" i="7"/>
  <c r="AB1329" i="7"/>
  <c r="O1329" i="7"/>
  <c r="O1326" i="7"/>
  <c r="P1326" i="7"/>
  <c r="Q1326" i="7"/>
  <c r="R1326" i="7"/>
  <c r="S1326" i="7"/>
  <c r="T1326" i="7"/>
  <c r="U1326" i="7"/>
  <c r="V1326" i="7"/>
  <c r="W1326" i="7"/>
  <c r="X1326" i="7"/>
  <c r="Y1326" i="7"/>
  <c r="Z1326" i="7"/>
  <c r="AA1326" i="7"/>
  <c r="AB1326" i="7"/>
  <c r="O1327" i="7"/>
  <c r="P1327" i="7"/>
  <c r="Q1327" i="7"/>
  <c r="R1327" i="7"/>
  <c r="S1327" i="7"/>
  <c r="T1327" i="7"/>
  <c r="U1327" i="7"/>
  <c r="V1327" i="7"/>
  <c r="W1327" i="7"/>
  <c r="X1327" i="7"/>
  <c r="Y1327" i="7"/>
  <c r="Z1327" i="7"/>
  <c r="AA1327" i="7"/>
  <c r="AB1327" i="7"/>
  <c r="P1325" i="7"/>
  <c r="Q1325" i="7"/>
  <c r="R1325" i="7"/>
  <c r="S1325" i="7"/>
  <c r="T1325" i="7"/>
  <c r="U1325" i="7"/>
  <c r="V1325" i="7"/>
  <c r="W1325" i="7"/>
  <c r="X1325" i="7"/>
  <c r="Y1325" i="7"/>
  <c r="Z1325" i="7"/>
  <c r="AA1325" i="7"/>
  <c r="AB1325" i="7"/>
  <c r="O1325" i="7"/>
  <c r="O1323" i="7"/>
  <c r="P1323" i="7"/>
  <c r="Q1323" i="7"/>
  <c r="R1323" i="7"/>
  <c r="S1323" i="7"/>
  <c r="T1323" i="7"/>
  <c r="U1323" i="7"/>
  <c r="V1323" i="7"/>
  <c r="W1323" i="7"/>
  <c r="X1323" i="7"/>
  <c r="Y1323" i="7"/>
  <c r="Z1323" i="7"/>
  <c r="AA1323" i="7"/>
  <c r="AB1323" i="7"/>
  <c r="P1322" i="7"/>
  <c r="Q1322" i="7"/>
  <c r="R1322" i="7"/>
  <c r="S1322" i="7"/>
  <c r="T1322" i="7"/>
  <c r="U1322" i="7"/>
  <c r="V1322" i="7"/>
  <c r="W1322" i="7"/>
  <c r="X1322" i="7"/>
  <c r="Y1322" i="7"/>
  <c r="Z1322" i="7"/>
  <c r="AA1322" i="7"/>
  <c r="AB1322" i="7"/>
  <c r="O1322" i="7"/>
  <c r="O1319" i="7"/>
  <c r="P1319" i="7"/>
  <c r="Q1319" i="7"/>
  <c r="R1319" i="7"/>
  <c r="S1319" i="7"/>
  <c r="T1319" i="7"/>
  <c r="U1319" i="7"/>
  <c r="V1319" i="7"/>
  <c r="W1319" i="7"/>
  <c r="X1319" i="7"/>
  <c r="Y1319" i="7"/>
  <c r="Z1319" i="7"/>
  <c r="AA1319" i="7"/>
  <c r="AB1319" i="7"/>
  <c r="O1320" i="7"/>
  <c r="P1320" i="7"/>
  <c r="Q1320" i="7"/>
  <c r="R1320" i="7"/>
  <c r="S1320" i="7"/>
  <c r="T1320" i="7"/>
  <c r="U1320" i="7"/>
  <c r="V1320" i="7"/>
  <c r="W1320" i="7"/>
  <c r="X1320" i="7"/>
  <c r="Y1320" i="7"/>
  <c r="Z1320" i="7"/>
  <c r="AA1320" i="7"/>
  <c r="AB1320" i="7"/>
  <c r="P1318" i="7"/>
  <c r="Q1318" i="7"/>
  <c r="R1318" i="7"/>
  <c r="S1318" i="7"/>
  <c r="T1318" i="7"/>
  <c r="U1318" i="7"/>
  <c r="V1318" i="7"/>
  <c r="W1318" i="7"/>
  <c r="X1318" i="7"/>
  <c r="Y1318" i="7"/>
  <c r="Z1318" i="7"/>
  <c r="AA1318" i="7"/>
  <c r="AB1318" i="7"/>
  <c r="O1318" i="7"/>
  <c r="O1316" i="7"/>
  <c r="P1316" i="7"/>
  <c r="Q1316" i="7"/>
  <c r="R1316" i="7"/>
  <c r="S1316" i="7"/>
  <c r="T1316" i="7"/>
  <c r="U1316" i="7"/>
  <c r="V1316" i="7"/>
  <c r="W1316" i="7"/>
  <c r="X1316" i="7"/>
  <c r="Y1316" i="7"/>
  <c r="Z1316" i="7"/>
  <c r="AA1316" i="7"/>
  <c r="AB1316" i="7"/>
  <c r="P1315" i="7"/>
  <c r="Q1315" i="7"/>
  <c r="R1315" i="7"/>
  <c r="S1315" i="7"/>
  <c r="T1315" i="7"/>
  <c r="U1315" i="7"/>
  <c r="V1315" i="7"/>
  <c r="W1315" i="7"/>
  <c r="X1315" i="7"/>
  <c r="Y1315" i="7"/>
  <c r="Z1315" i="7"/>
  <c r="AA1315" i="7"/>
  <c r="AB1315" i="7"/>
  <c r="O1315" i="7"/>
  <c r="O1311" i="7"/>
  <c r="P1311" i="7"/>
  <c r="Q1311" i="7"/>
  <c r="R1311" i="7"/>
  <c r="S1311" i="7"/>
  <c r="T1311" i="7"/>
  <c r="U1311" i="7"/>
  <c r="V1311" i="7"/>
  <c r="W1311" i="7"/>
  <c r="X1311" i="7"/>
  <c r="Y1311" i="7"/>
  <c r="Z1311" i="7"/>
  <c r="AA1311" i="7"/>
  <c r="AB1311" i="7"/>
  <c r="O1312" i="7"/>
  <c r="P1312" i="7"/>
  <c r="Q1312" i="7"/>
  <c r="R1312" i="7"/>
  <c r="S1312" i="7"/>
  <c r="T1312" i="7"/>
  <c r="U1312" i="7"/>
  <c r="V1312" i="7"/>
  <c r="W1312" i="7"/>
  <c r="X1312" i="7"/>
  <c r="Y1312" i="7"/>
  <c r="Z1312" i="7"/>
  <c r="AA1312" i="7"/>
  <c r="AB1312" i="7"/>
  <c r="P1310" i="7"/>
  <c r="Q1310" i="7"/>
  <c r="R1310" i="7"/>
  <c r="S1310" i="7"/>
  <c r="T1310" i="7"/>
  <c r="U1310" i="7"/>
  <c r="V1310" i="7"/>
  <c r="W1310" i="7"/>
  <c r="X1310" i="7"/>
  <c r="Y1310" i="7"/>
  <c r="Z1310" i="7"/>
  <c r="AA1310" i="7"/>
  <c r="AB1310" i="7"/>
  <c r="O1310" i="7"/>
  <c r="O1307" i="7"/>
  <c r="P1307" i="7"/>
  <c r="Q1307" i="7"/>
  <c r="R1307" i="7"/>
  <c r="S1307" i="7"/>
  <c r="T1307" i="7"/>
  <c r="U1307" i="7"/>
  <c r="V1307" i="7"/>
  <c r="W1307" i="7"/>
  <c r="X1307" i="7"/>
  <c r="Y1307" i="7"/>
  <c r="Z1307" i="7"/>
  <c r="AA1307" i="7"/>
  <c r="AB1307" i="7"/>
  <c r="O1308" i="7"/>
  <c r="P1308" i="7"/>
  <c r="Q1308" i="7"/>
  <c r="R1308" i="7"/>
  <c r="S1308" i="7"/>
  <c r="T1308" i="7"/>
  <c r="U1308" i="7"/>
  <c r="V1308" i="7"/>
  <c r="W1308" i="7"/>
  <c r="X1308" i="7"/>
  <c r="Y1308" i="7"/>
  <c r="Z1308" i="7"/>
  <c r="AA1308" i="7"/>
  <c r="AB1308" i="7"/>
  <c r="P1306" i="7"/>
  <c r="Q1306" i="7"/>
  <c r="R1306" i="7"/>
  <c r="S1306" i="7"/>
  <c r="T1306" i="7"/>
  <c r="U1306" i="7"/>
  <c r="V1306" i="7"/>
  <c r="W1306" i="7"/>
  <c r="X1306" i="7"/>
  <c r="Y1306" i="7"/>
  <c r="Z1306" i="7"/>
  <c r="AA1306" i="7"/>
  <c r="AB1306" i="7"/>
  <c r="O1306" i="7"/>
  <c r="O1303" i="7"/>
  <c r="P1303" i="7"/>
  <c r="Q1303" i="7"/>
  <c r="R1303" i="7"/>
  <c r="S1303" i="7"/>
  <c r="T1303" i="7"/>
  <c r="U1303" i="7"/>
  <c r="V1303" i="7"/>
  <c r="W1303" i="7"/>
  <c r="X1303" i="7"/>
  <c r="Y1303" i="7"/>
  <c r="Z1303" i="7"/>
  <c r="AA1303" i="7"/>
  <c r="AB1303" i="7"/>
  <c r="O1304" i="7"/>
  <c r="P1304" i="7"/>
  <c r="Q1304" i="7"/>
  <c r="R1304" i="7"/>
  <c r="S1304" i="7"/>
  <c r="T1304" i="7"/>
  <c r="U1304" i="7"/>
  <c r="V1304" i="7"/>
  <c r="W1304" i="7"/>
  <c r="X1304" i="7"/>
  <c r="Y1304" i="7"/>
  <c r="Z1304" i="7"/>
  <c r="AA1304" i="7"/>
  <c r="AB1304" i="7"/>
  <c r="P1302" i="7"/>
  <c r="Q1302" i="7"/>
  <c r="R1302" i="7"/>
  <c r="S1302" i="7"/>
  <c r="T1302" i="7"/>
  <c r="U1302" i="7"/>
  <c r="V1302" i="7"/>
  <c r="W1302" i="7"/>
  <c r="X1302" i="7"/>
  <c r="Y1302" i="7"/>
  <c r="Z1302" i="7"/>
  <c r="AA1302" i="7"/>
  <c r="AB1302" i="7"/>
  <c r="O1302" i="7"/>
  <c r="O1297" i="7"/>
  <c r="P1297" i="7"/>
  <c r="Q1297" i="7"/>
  <c r="R1297" i="7"/>
  <c r="S1297" i="7"/>
  <c r="T1297" i="7"/>
  <c r="U1297" i="7"/>
  <c r="V1297" i="7"/>
  <c r="W1297" i="7"/>
  <c r="X1297" i="7"/>
  <c r="Y1297" i="7"/>
  <c r="Z1297" i="7"/>
  <c r="AA1297" i="7"/>
  <c r="AB1297" i="7"/>
  <c r="O1298" i="7"/>
  <c r="P1298" i="7"/>
  <c r="Q1298" i="7"/>
  <c r="R1298" i="7"/>
  <c r="S1298" i="7"/>
  <c r="T1298" i="7"/>
  <c r="U1298" i="7"/>
  <c r="V1298" i="7"/>
  <c r="W1298" i="7"/>
  <c r="X1298" i="7"/>
  <c r="Y1298" i="7"/>
  <c r="Z1298" i="7"/>
  <c r="AA1298" i="7"/>
  <c r="AB1298" i="7"/>
  <c r="O1299" i="7"/>
  <c r="P1299" i="7"/>
  <c r="Q1299" i="7"/>
  <c r="R1299" i="7"/>
  <c r="S1299" i="7"/>
  <c r="T1299" i="7"/>
  <c r="U1299" i="7"/>
  <c r="V1299" i="7"/>
  <c r="W1299" i="7"/>
  <c r="X1299" i="7"/>
  <c r="Y1299" i="7"/>
  <c r="Z1299" i="7"/>
  <c r="AA1299" i="7"/>
  <c r="AB1299" i="7"/>
  <c r="P1296" i="7"/>
  <c r="Q1296" i="7"/>
  <c r="R1296" i="7"/>
  <c r="S1296" i="7"/>
  <c r="T1296" i="7"/>
  <c r="U1296" i="7"/>
  <c r="V1296" i="7"/>
  <c r="W1296" i="7"/>
  <c r="X1296" i="7"/>
  <c r="Y1296" i="7"/>
  <c r="Z1296" i="7"/>
  <c r="AA1296" i="7"/>
  <c r="AB1296" i="7"/>
  <c r="O1296" i="7"/>
  <c r="O1292" i="7"/>
  <c r="P1292" i="7"/>
  <c r="Q1292" i="7"/>
  <c r="R1292" i="7"/>
  <c r="S1292" i="7"/>
  <c r="T1292" i="7"/>
  <c r="U1292" i="7"/>
  <c r="V1292" i="7"/>
  <c r="W1292" i="7"/>
  <c r="X1292" i="7"/>
  <c r="Y1292" i="7"/>
  <c r="Z1292" i="7"/>
  <c r="AA1292" i="7"/>
  <c r="AB1292" i="7"/>
  <c r="O1293" i="7"/>
  <c r="P1293" i="7"/>
  <c r="Q1293" i="7"/>
  <c r="R1293" i="7"/>
  <c r="S1293" i="7"/>
  <c r="T1293" i="7"/>
  <c r="U1293" i="7"/>
  <c r="V1293" i="7"/>
  <c r="W1293" i="7"/>
  <c r="X1293" i="7"/>
  <c r="Y1293" i="7"/>
  <c r="Z1293" i="7"/>
  <c r="AA1293" i="7"/>
  <c r="AB1293" i="7"/>
  <c r="O1294" i="7"/>
  <c r="P1294" i="7"/>
  <c r="Q1294" i="7"/>
  <c r="R1294" i="7"/>
  <c r="S1294" i="7"/>
  <c r="T1294" i="7"/>
  <c r="U1294" i="7"/>
  <c r="V1294" i="7"/>
  <c r="W1294" i="7"/>
  <c r="X1294" i="7"/>
  <c r="Y1294" i="7"/>
  <c r="Z1294" i="7"/>
  <c r="AA1294" i="7"/>
  <c r="AB1294" i="7"/>
  <c r="P1291" i="7"/>
  <c r="Q1291" i="7"/>
  <c r="R1291" i="7"/>
  <c r="S1291" i="7"/>
  <c r="T1291" i="7"/>
  <c r="U1291" i="7"/>
  <c r="V1291" i="7"/>
  <c r="W1291" i="7"/>
  <c r="X1291" i="7"/>
  <c r="Y1291" i="7"/>
  <c r="Z1291" i="7"/>
  <c r="AA1291" i="7"/>
  <c r="AB1291" i="7"/>
  <c r="O1291" i="7"/>
  <c r="O1287" i="7"/>
  <c r="P1287" i="7"/>
  <c r="Q1287" i="7"/>
  <c r="R1287" i="7"/>
  <c r="S1287" i="7"/>
  <c r="T1287" i="7"/>
  <c r="U1287" i="7"/>
  <c r="V1287" i="7"/>
  <c r="W1287" i="7"/>
  <c r="X1287" i="7"/>
  <c r="Y1287" i="7"/>
  <c r="Z1287" i="7"/>
  <c r="AA1287" i="7"/>
  <c r="AB1287" i="7"/>
  <c r="O1288" i="7"/>
  <c r="P1288" i="7"/>
  <c r="Q1288" i="7"/>
  <c r="O1289" i="7"/>
  <c r="P1289" i="7"/>
  <c r="Q1289" i="7"/>
  <c r="P1286" i="7"/>
  <c r="Q1286" i="7"/>
  <c r="R1286" i="7"/>
  <c r="S1286" i="7"/>
  <c r="T1286" i="7"/>
  <c r="U1286" i="7"/>
  <c r="V1286" i="7"/>
  <c r="W1286" i="7"/>
  <c r="X1286" i="7"/>
  <c r="Y1286" i="7"/>
  <c r="Z1286" i="7"/>
  <c r="AA1286" i="7"/>
  <c r="AB1286" i="7"/>
  <c r="O1286" i="7"/>
  <c r="O1383" i="7" l="1"/>
  <c r="P1383" i="7"/>
  <c r="Q1383" i="7"/>
  <c r="R1383" i="7"/>
  <c r="S1383" i="7"/>
  <c r="T1383" i="7"/>
  <c r="U1383" i="7"/>
  <c r="V1383" i="7"/>
  <c r="W1383" i="7"/>
  <c r="X1383" i="7"/>
  <c r="Y1383" i="7"/>
  <c r="Z1383" i="7"/>
  <c r="AA1383" i="7"/>
  <c r="AB1383" i="7"/>
  <c r="AC1513" i="7"/>
  <c r="AC1512" i="7"/>
  <c r="AC1511" i="7"/>
  <c r="AC1509" i="7"/>
  <c r="AC1508" i="7"/>
  <c r="AC1506" i="7"/>
  <c r="AC1505" i="7"/>
  <c r="AC1503" i="7"/>
  <c r="AC1502" i="7"/>
  <c r="AC1500" i="7"/>
  <c r="AC1499" i="7"/>
  <c r="AC1497" i="7"/>
  <c r="AC1496" i="7"/>
  <c r="AC1494" i="7"/>
  <c r="AC1493" i="7"/>
  <c r="AC1490" i="7"/>
  <c r="AC1489" i="7"/>
  <c r="AC1488" i="7"/>
  <c r="AC1486" i="7"/>
  <c r="AC1485" i="7"/>
  <c r="AC1483" i="7"/>
  <c r="AC1482" i="7"/>
  <c r="AC1481" i="7"/>
  <c r="AC1479" i="7"/>
  <c r="AC1478" i="7"/>
  <c r="AC1476" i="7"/>
  <c r="AC1475" i="7"/>
  <c r="AC1474" i="7"/>
  <c r="AC1472" i="7"/>
  <c r="AC1471" i="7"/>
  <c r="AC1468" i="7"/>
  <c r="AC1467" i="7"/>
  <c r="AC1466" i="7"/>
  <c r="AC1464" i="7"/>
  <c r="AC1463" i="7"/>
  <c r="AC1462" i="7"/>
  <c r="AC1460" i="7"/>
  <c r="AC1459" i="7"/>
  <c r="AC1458" i="7"/>
  <c r="AC1455" i="7"/>
  <c r="AC1454" i="7"/>
  <c r="AC1453" i="7"/>
  <c r="AC1452" i="7"/>
  <c r="AC1450" i="7"/>
  <c r="AC1449" i="7"/>
  <c r="AC1448" i="7"/>
  <c r="AC1447" i="7"/>
  <c r="AC1443" i="7"/>
  <c r="AC1444" i="7"/>
  <c r="AC1445" i="7"/>
  <c r="AC1442" i="7"/>
  <c r="AC1434" i="7"/>
  <c r="AC1435" i="7"/>
  <c r="AC1433" i="7"/>
  <c r="AC1431" i="7"/>
  <c r="AC1430" i="7"/>
  <c r="AC1428" i="7"/>
  <c r="AC1427" i="7"/>
  <c r="AC1425" i="7"/>
  <c r="AC1424" i="7"/>
  <c r="AC1422" i="7"/>
  <c r="AC1421" i="7"/>
  <c r="AC1419" i="7"/>
  <c r="AC1418" i="7"/>
  <c r="AC1416" i="7"/>
  <c r="AC1415" i="7"/>
  <c r="AC1412" i="7"/>
  <c r="AC1411" i="7"/>
  <c r="AC1410" i="7"/>
  <c r="AC1408" i="7"/>
  <c r="AC1407" i="7"/>
  <c r="AC1405" i="7"/>
  <c r="AC1404" i="7"/>
  <c r="AC1403" i="7"/>
  <c r="AC1401" i="7"/>
  <c r="AC1400" i="7"/>
  <c r="AC1398" i="7"/>
  <c r="AC1397" i="7"/>
  <c r="AC1396" i="7"/>
  <c r="AC1394" i="7"/>
  <c r="AC1393" i="7"/>
  <c r="AC1390" i="7"/>
  <c r="AC1389" i="7"/>
  <c r="AC1388" i="7"/>
  <c r="AC1386" i="7"/>
  <c r="AC1385" i="7"/>
  <c r="AC1384" i="7"/>
  <c r="AC1381" i="7"/>
  <c r="AC1382" i="7"/>
  <c r="AC1380" i="7"/>
  <c r="AC1375" i="7"/>
  <c r="AC1376" i="7"/>
  <c r="AC1377" i="7"/>
  <c r="AC1374" i="7"/>
  <c r="AC1370" i="7"/>
  <c r="AC1371" i="7"/>
  <c r="AC1372" i="7"/>
  <c r="AC1369" i="7"/>
  <c r="AC1365" i="7"/>
  <c r="AC1366" i="7"/>
  <c r="AC1367" i="7"/>
  <c r="AC1364" i="7"/>
  <c r="AC1357" i="7"/>
  <c r="AC1356" i="7"/>
  <c r="AC1355" i="7"/>
  <c r="AC1353" i="7"/>
  <c r="AC1352" i="7"/>
  <c r="AC1350" i="7"/>
  <c r="AC1349" i="7"/>
  <c r="AC1347" i="7"/>
  <c r="AC1346" i="7"/>
  <c r="AC1344" i="7"/>
  <c r="AC1343" i="7"/>
  <c r="AC1341" i="7"/>
  <c r="AC1340" i="7"/>
  <c r="AC1338" i="7"/>
  <c r="AC1337" i="7"/>
  <c r="AC1334" i="7"/>
  <c r="AC1333" i="7"/>
  <c r="AC1332" i="7"/>
  <c r="AC1330" i="7"/>
  <c r="AC1329" i="7"/>
  <c r="AC1327" i="7"/>
  <c r="AC1326" i="7"/>
  <c r="AC1325" i="7"/>
  <c r="AC1323" i="7"/>
  <c r="AC1322" i="7"/>
  <c r="AC1320" i="7"/>
  <c r="AC1319" i="7"/>
  <c r="AC1318" i="7"/>
  <c r="AC1316" i="7"/>
  <c r="AC1315" i="7"/>
  <c r="AC1312" i="7"/>
  <c r="AC1311" i="7"/>
  <c r="AC1310" i="7"/>
  <c r="AC1307" i="7"/>
  <c r="AC1308" i="7"/>
  <c r="AC1306" i="7"/>
  <c r="AC1304" i="7"/>
  <c r="AC1303" i="7"/>
  <c r="AC1302" i="7"/>
  <c r="AC1297" i="7"/>
  <c r="AC1298" i="7"/>
  <c r="AC1299" i="7"/>
  <c r="AC1296" i="7"/>
  <c r="AC1294" i="7"/>
  <c r="AC1293" i="7"/>
  <c r="AC1292" i="7"/>
  <c r="AC1291" i="7"/>
  <c r="AC1287" i="7"/>
  <c r="R1086" i="7"/>
  <c r="Q1086" i="7"/>
  <c r="Q1087" i="7"/>
  <c r="P1087" i="7"/>
  <c r="P1086" i="7"/>
  <c r="P1085" i="7"/>
  <c r="Q1085" i="7"/>
  <c r="O1087" i="7"/>
  <c r="O1086" i="7"/>
  <c r="O1085" i="7"/>
  <c r="N1087" i="7"/>
  <c r="S1087" i="7" s="1"/>
  <c r="N1086" i="7"/>
  <c r="N1085" i="7"/>
  <c r="N1079" i="7"/>
  <c r="O1079" i="7"/>
  <c r="P1079" i="7"/>
  <c r="Q1079" i="7"/>
  <c r="R1079" i="7"/>
  <c r="S1079" i="7" s="1"/>
  <c r="N1080" i="7"/>
  <c r="O1080" i="7"/>
  <c r="P1080" i="7"/>
  <c r="Q1080" i="7"/>
  <c r="O1078" i="7"/>
  <c r="P1078" i="7"/>
  <c r="Q1078" i="7"/>
  <c r="N1078" i="7"/>
  <c r="V1061" i="7"/>
  <c r="AB1061" i="7" s="1"/>
  <c r="U1061" i="7"/>
  <c r="AA1061" i="7" s="1"/>
  <c r="T1061" i="7"/>
  <c r="Z1061" i="7" s="1"/>
  <c r="S1061" i="7"/>
  <c r="Y1061" i="7" s="1"/>
  <c r="R1061" i="7"/>
  <c r="X1061" i="7" s="1"/>
  <c r="S1060" i="7"/>
  <c r="R1060" i="7"/>
  <c r="S1059" i="7"/>
  <c r="R1059" i="7"/>
  <c r="V1054" i="7"/>
  <c r="AB1054" i="7" s="1"/>
  <c r="U1054" i="7"/>
  <c r="AA1054" i="7" s="1"/>
  <c r="T1054" i="7"/>
  <c r="Z1054" i="7" s="1"/>
  <c r="S1054" i="7"/>
  <c r="Y1054" i="7" s="1"/>
  <c r="R1054" i="7"/>
  <c r="X1054" i="7" s="1"/>
  <c r="S1053" i="7"/>
  <c r="R1053" i="7"/>
  <c r="R1052" i="7"/>
  <c r="V1047" i="7"/>
  <c r="AB1047" i="7" s="1"/>
  <c r="U1047" i="7"/>
  <c r="AA1047" i="7" s="1"/>
  <c r="T1047" i="7"/>
  <c r="Z1047" i="7" s="1"/>
  <c r="S1047" i="7"/>
  <c r="Y1047" i="7" s="1"/>
  <c r="S1046" i="7"/>
  <c r="V1046" i="7" s="1"/>
  <c r="Y1046" i="7" s="1"/>
  <c r="S1045" i="7"/>
  <c r="S1040" i="7"/>
  <c r="S1039" i="7"/>
  <c r="S1038" i="7"/>
  <c r="R1047" i="7"/>
  <c r="X1047" i="7" s="1"/>
  <c r="R1046" i="7"/>
  <c r="R1045" i="7"/>
  <c r="Y1040" i="7"/>
  <c r="V1039" i="7"/>
  <c r="T1040" i="7"/>
  <c r="Z1040" i="7" s="1"/>
  <c r="U1040" i="7"/>
  <c r="AA1040" i="7" s="1"/>
  <c r="V1040" i="7"/>
  <c r="AB1040" i="7" s="1"/>
  <c r="R1040" i="7"/>
  <c r="X1040" i="7" s="1"/>
  <c r="R1039" i="7"/>
  <c r="R1038" i="7"/>
  <c r="Q1063" i="7"/>
  <c r="P1063" i="7"/>
  <c r="O1063" i="7"/>
  <c r="N1063" i="7"/>
  <c r="Q1062" i="7"/>
  <c r="P1062" i="7"/>
  <c r="O1062" i="7"/>
  <c r="N1062" i="7"/>
  <c r="W1062" i="7" s="1"/>
  <c r="Q1061" i="7"/>
  <c r="P1061" i="7"/>
  <c r="O1061" i="7"/>
  <c r="N1061" i="7"/>
  <c r="W1061" i="7" s="1"/>
  <c r="Q1060" i="7"/>
  <c r="P1060" i="7"/>
  <c r="O1060" i="7"/>
  <c r="N1060" i="7"/>
  <c r="T1060" i="7" s="1"/>
  <c r="W1060" i="7" s="1"/>
  <c r="Q1059" i="7"/>
  <c r="P1059" i="7"/>
  <c r="O1059" i="7"/>
  <c r="N1059" i="7"/>
  <c r="Q1058" i="7"/>
  <c r="P1058" i="7"/>
  <c r="O1058" i="7"/>
  <c r="N1058" i="7"/>
  <c r="Q1056" i="7"/>
  <c r="P1056" i="7"/>
  <c r="O1056" i="7"/>
  <c r="N1056" i="7"/>
  <c r="Q1055" i="7"/>
  <c r="P1055" i="7"/>
  <c r="O1055" i="7"/>
  <c r="N1055" i="7"/>
  <c r="Q1054" i="7"/>
  <c r="P1054" i="7"/>
  <c r="O1054" i="7"/>
  <c r="N1054" i="7"/>
  <c r="Q1053" i="7"/>
  <c r="P1053" i="7"/>
  <c r="O1053" i="7"/>
  <c r="N1053" i="7"/>
  <c r="Q1052" i="7"/>
  <c r="P1052" i="7"/>
  <c r="O1052" i="7"/>
  <c r="N1052" i="7"/>
  <c r="Q1051" i="7"/>
  <c r="P1051" i="7"/>
  <c r="O1051" i="7"/>
  <c r="N1051" i="7"/>
  <c r="Q1049" i="7"/>
  <c r="P1049" i="7"/>
  <c r="O1049" i="7"/>
  <c r="N1049" i="7"/>
  <c r="W1049" i="7" s="1"/>
  <c r="Q1048" i="7"/>
  <c r="P1048" i="7"/>
  <c r="O1048" i="7"/>
  <c r="N1048" i="7"/>
  <c r="W1048" i="7" s="1"/>
  <c r="Q1047" i="7"/>
  <c r="P1047" i="7"/>
  <c r="O1047" i="7"/>
  <c r="N1047" i="7"/>
  <c r="W1047" i="7" s="1"/>
  <c r="Q1046" i="7"/>
  <c r="P1046" i="7"/>
  <c r="O1046" i="7"/>
  <c r="N1046" i="7"/>
  <c r="Q1045" i="7"/>
  <c r="P1045" i="7"/>
  <c r="O1045" i="7"/>
  <c r="N1045" i="7"/>
  <c r="U1045" i="7" s="1"/>
  <c r="Q1044" i="7"/>
  <c r="P1044" i="7"/>
  <c r="O1044" i="7"/>
  <c r="N1044" i="7"/>
  <c r="Q1042" i="7"/>
  <c r="P1042" i="7"/>
  <c r="O1042" i="7"/>
  <c r="N1042" i="7"/>
  <c r="Q1041" i="7"/>
  <c r="P1041" i="7"/>
  <c r="O1041" i="7"/>
  <c r="N1041" i="7"/>
  <c r="Q1040" i="7"/>
  <c r="P1040" i="7"/>
  <c r="O1040" i="7"/>
  <c r="N1040" i="7"/>
  <c r="W1040" i="7" s="1"/>
  <c r="Q1039" i="7"/>
  <c r="P1039" i="7"/>
  <c r="O1039" i="7"/>
  <c r="N1039" i="7"/>
  <c r="Q1038" i="7"/>
  <c r="P1038" i="7"/>
  <c r="O1038" i="7"/>
  <c r="N1038" i="7"/>
  <c r="Q1037" i="7"/>
  <c r="P1037" i="7"/>
  <c r="O1037" i="7"/>
  <c r="N1037" i="7"/>
  <c r="Q1031" i="7"/>
  <c r="Q1032" i="7"/>
  <c r="Q1033" i="7"/>
  <c r="Q1034" i="7"/>
  <c r="Q1035" i="7"/>
  <c r="Q1030" i="7"/>
  <c r="P1031" i="7"/>
  <c r="P1032" i="7"/>
  <c r="P1033" i="7"/>
  <c r="P1034" i="7"/>
  <c r="P1035" i="7"/>
  <c r="P1030" i="7"/>
  <c r="O1031" i="7"/>
  <c r="O1032" i="7"/>
  <c r="O1033" i="7"/>
  <c r="O1034" i="7"/>
  <c r="O1035" i="7"/>
  <c r="O1030" i="7"/>
  <c r="N1031" i="7"/>
  <c r="N1032" i="7"/>
  <c r="T1032" i="7" s="1"/>
  <c r="W1032" i="7" s="1"/>
  <c r="Z1032" i="7" s="1"/>
  <c r="N1033" i="7"/>
  <c r="W1033" i="7" s="1"/>
  <c r="N1034" i="7"/>
  <c r="N1035" i="7"/>
  <c r="N1030" i="7"/>
  <c r="AB1028" i="7"/>
  <c r="AB1027" i="7"/>
  <c r="AA1028" i="7"/>
  <c r="AA1027" i="7"/>
  <c r="Z1028" i="7"/>
  <c r="Z1027" i="7"/>
  <c r="Y1028" i="7"/>
  <c r="Y1027" i="7"/>
  <c r="X1028" i="7"/>
  <c r="X1027" i="7"/>
  <c r="W1028" i="7"/>
  <c r="W1027" i="7"/>
  <c r="V1027" i="7"/>
  <c r="V1028" i="7"/>
  <c r="V1026" i="7"/>
  <c r="AB1026" i="7" s="1"/>
  <c r="U1027" i="7"/>
  <c r="U1028" i="7"/>
  <c r="U1026" i="7"/>
  <c r="AA1026" i="7" s="1"/>
  <c r="T1028" i="7"/>
  <c r="T1027" i="7"/>
  <c r="T1026" i="7"/>
  <c r="Z1026" i="7" s="1"/>
  <c r="S1026" i="7"/>
  <c r="Y1026" i="7" s="1"/>
  <c r="S1027" i="7"/>
  <c r="S1028" i="7"/>
  <c r="S1025" i="7"/>
  <c r="R1025" i="7"/>
  <c r="R1026" i="7"/>
  <c r="X1026" i="7" s="1"/>
  <c r="R1027" i="7"/>
  <c r="R1028" i="7"/>
  <c r="Q1025" i="7"/>
  <c r="Q1026" i="7"/>
  <c r="Q1027" i="7"/>
  <c r="Q1028" i="7"/>
  <c r="P1025" i="7"/>
  <c r="P1026" i="7"/>
  <c r="P1027" i="7"/>
  <c r="P1028" i="7"/>
  <c r="O1025" i="7"/>
  <c r="O1026" i="7"/>
  <c r="O1027" i="7"/>
  <c r="O1028" i="7"/>
  <c r="N1025" i="7"/>
  <c r="N1026" i="7"/>
  <c r="N1027" i="7"/>
  <c r="N1028" i="7"/>
  <c r="R868" i="7"/>
  <c r="W1063" i="7" l="1"/>
  <c r="T1053" i="7"/>
  <c r="W1053" i="7" s="1"/>
  <c r="S1052" i="7"/>
  <c r="U1052" i="7" s="1"/>
  <c r="W1052" i="7" s="1"/>
  <c r="Y1052" i="7" s="1"/>
  <c r="S1031" i="7"/>
  <c r="U1031" i="7" s="1"/>
  <c r="W1031" i="7" s="1"/>
  <c r="Y1031" i="7" s="1"/>
  <c r="R1030" i="7"/>
  <c r="R1029" i="7" s="1"/>
  <c r="U1087" i="7"/>
  <c r="W1087" i="7"/>
  <c r="Y1087" i="7" s="1"/>
  <c r="AA1087" i="7" s="1"/>
  <c r="U1038" i="7"/>
  <c r="W1038" i="7" s="1"/>
  <c r="R1058" i="7"/>
  <c r="S1058" i="7" s="1"/>
  <c r="W1054" i="7"/>
  <c r="R1051" i="7"/>
  <c r="S1051" i="7" s="1"/>
  <c r="R1037" i="7"/>
  <c r="S1037" i="7" s="1"/>
  <c r="T1037" i="7" s="1"/>
  <c r="U1037" i="7" s="1"/>
  <c r="V1037" i="7" s="1"/>
  <c r="W1026" i="7"/>
  <c r="T1025" i="7"/>
  <c r="W1025" i="7" s="1"/>
  <c r="Z1025" i="7" s="1"/>
  <c r="U1025" i="7"/>
  <c r="X1025" i="7" s="1"/>
  <c r="AA1025" i="7" s="1"/>
  <c r="T1039" i="7"/>
  <c r="W1039" i="7" s="1"/>
  <c r="Z1039" i="7" s="1"/>
  <c r="U1039" i="7"/>
  <c r="X1039" i="7" s="1"/>
  <c r="AA1039" i="7" s="1"/>
  <c r="R1044" i="7"/>
  <c r="S1044" i="7" s="1"/>
  <c r="T1044" i="7" s="1"/>
  <c r="T1046" i="7"/>
  <c r="U1046" i="7"/>
  <c r="X1046" i="7" s="1"/>
  <c r="AA1046" i="7" s="1"/>
  <c r="W1045" i="7"/>
  <c r="Y1045" i="7" s="1"/>
  <c r="AA1045" i="7" s="1"/>
  <c r="V1060" i="7"/>
  <c r="Y1060" i="7" s="1"/>
  <c r="AB1060" i="7" s="1"/>
  <c r="R1080" i="7"/>
  <c r="R1085" i="7"/>
  <c r="S1085" i="7" s="1"/>
  <c r="T1085" i="7" s="1"/>
  <c r="S1086" i="7"/>
  <c r="V1025" i="7"/>
  <c r="Y1025" i="7" s="1"/>
  <c r="T1038" i="7"/>
  <c r="T1045" i="7"/>
  <c r="V1045" i="7" s="1"/>
  <c r="V1053" i="7"/>
  <c r="Y1053" i="7" s="1"/>
  <c r="AB1053" i="7" s="1"/>
  <c r="R1078" i="7"/>
  <c r="T1086" i="7"/>
  <c r="U1086" i="7"/>
  <c r="W1086" i="7" s="1"/>
  <c r="Y1086" i="7" s="1"/>
  <c r="S1080" i="7"/>
  <c r="T1080" i="7" s="1"/>
  <c r="T1079" i="7"/>
  <c r="U1079" i="7" s="1"/>
  <c r="U1059" i="7"/>
  <c r="W1059" i="7" s="1"/>
  <c r="Y1059" i="7" s="1"/>
  <c r="Z1060" i="7"/>
  <c r="T1059" i="7"/>
  <c r="U1060" i="7"/>
  <c r="X1060" i="7" s="1"/>
  <c r="AA1060" i="7" s="1"/>
  <c r="T1052" i="7"/>
  <c r="U1053" i="7"/>
  <c r="X1053" i="7" s="1"/>
  <c r="AA1053" i="7" s="1"/>
  <c r="AB1046" i="7"/>
  <c r="Y1039" i="7"/>
  <c r="AB1039" i="7" s="1"/>
  <c r="Z1053" i="7" l="1"/>
  <c r="S1030" i="7"/>
  <c r="AA1031" i="7"/>
  <c r="V1038" i="7"/>
  <c r="X1038" i="7" s="1"/>
  <c r="Z1038" i="7" s="1"/>
  <c r="AB1038" i="7" s="1"/>
  <c r="X1045" i="7"/>
  <c r="V1086" i="7"/>
  <c r="AB1025" i="7"/>
  <c r="AA1086" i="7"/>
  <c r="W1046" i="7"/>
  <c r="Z1046" i="7" s="1"/>
  <c r="U1085" i="7"/>
  <c r="V1085" i="7" s="1"/>
  <c r="U1044" i="7"/>
  <c r="S1078" i="7"/>
  <c r="Y1038" i="7"/>
  <c r="AA1038" i="7" s="1"/>
  <c r="V1079" i="7"/>
  <c r="W1079" i="7" s="1"/>
  <c r="U1080" i="7"/>
  <c r="V1080" i="7" s="1"/>
  <c r="AA1059" i="7"/>
  <c r="T1058" i="7"/>
  <c r="U1058" i="7" s="1"/>
  <c r="V1058" i="7" s="1"/>
  <c r="V1059" i="7"/>
  <c r="X1059" i="7" s="1"/>
  <c r="AA1052" i="7"/>
  <c r="T1051" i="7"/>
  <c r="V1052" i="7"/>
  <c r="X1052" i="7" s="1"/>
  <c r="W1037" i="7"/>
  <c r="X1037" i="7" s="1"/>
  <c r="S1029" i="7" l="1"/>
  <c r="T1030" i="7"/>
  <c r="T1029" i="7" s="1"/>
  <c r="X1086" i="7"/>
  <c r="V1044" i="7"/>
  <c r="W1085" i="7"/>
  <c r="T1078" i="7"/>
  <c r="Z1045" i="7"/>
  <c r="AB1045" i="7" s="1"/>
  <c r="W1080" i="7"/>
  <c r="X1080" i="7" s="1"/>
  <c r="Y1080" i="7" s="1"/>
  <c r="X1079" i="7"/>
  <c r="W1058" i="7"/>
  <c r="Z1059" i="7"/>
  <c r="AB1059" i="7" s="1"/>
  <c r="X1058" i="7"/>
  <c r="Y1058" i="7" s="1"/>
  <c r="U1051" i="7"/>
  <c r="Z1052" i="7"/>
  <c r="Y1037" i="7"/>
  <c r="U1030" i="7" l="1"/>
  <c r="U1029" i="7" s="1"/>
  <c r="Z1086" i="7"/>
  <c r="AB1086" i="7" s="1"/>
  <c r="X1085" i="7"/>
  <c r="Y1085" i="7" s="1"/>
  <c r="Z1085" i="7" s="1"/>
  <c r="U1078" i="7"/>
  <c r="W1044" i="7"/>
  <c r="Y1079" i="7"/>
  <c r="Z1079" i="7" s="1"/>
  <c r="Z1080" i="7"/>
  <c r="AA1080" i="7" s="1"/>
  <c r="AB1080" i="7" s="1"/>
  <c r="Z1058" i="7"/>
  <c r="AA1058" i="7" s="1"/>
  <c r="AB1058" i="7" s="1"/>
  <c r="V1051" i="7"/>
  <c r="AB1052" i="7"/>
  <c r="Z1037" i="7"/>
  <c r="AA1037" i="7" s="1"/>
  <c r="V1030" i="7" l="1"/>
  <c r="V1029" i="7" s="1"/>
  <c r="AB1037" i="7"/>
  <c r="X1044" i="7"/>
  <c r="AA1085" i="7"/>
  <c r="AB1085" i="7" s="1"/>
  <c r="V1078" i="7"/>
  <c r="W1078" i="7" s="1"/>
  <c r="AA1079" i="7"/>
  <c r="AB1079" i="7" s="1"/>
  <c r="W1051" i="7"/>
  <c r="X1051" i="7" s="1"/>
  <c r="W1030" i="7" l="1"/>
  <c r="W1029" i="7" s="1"/>
  <c r="X1078" i="7"/>
  <c r="Y1078" i="7" s="1"/>
  <c r="Z1078" i="7" s="1"/>
  <c r="AA1078" i="7" s="1"/>
  <c r="Y1044" i="7"/>
  <c r="Z1044" i="7" s="1"/>
  <c r="AA1044" i="7" s="1"/>
  <c r="Y1051" i="7"/>
  <c r="Z1051" i="7" s="1"/>
  <c r="AA1051" i="7" s="1"/>
  <c r="AB1051" i="7" s="1"/>
  <c r="X1030" i="7" l="1"/>
  <c r="X1029" i="7" s="1"/>
  <c r="AB1078" i="7"/>
  <c r="AB1044" i="7"/>
  <c r="Y1030" i="7" l="1"/>
  <c r="Z1030" i="7" s="1"/>
  <c r="Z1029" i="7" s="1"/>
  <c r="R1024" i="7"/>
  <c r="Q1024" i="7"/>
  <c r="O1024" i="7"/>
  <c r="P1024" i="7"/>
  <c r="N1024" i="7"/>
  <c r="Q1023" i="7"/>
  <c r="O1023" i="7"/>
  <c r="P1023" i="7"/>
  <c r="N1023" i="7"/>
  <c r="O862" i="7"/>
  <c r="P862" i="7"/>
  <c r="Q862" i="7"/>
  <c r="R862" i="7"/>
  <c r="S862" i="7"/>
  <c r="T862" i="7"/>
  <c r="U862" i="7"/>
  <c r="V862" i="7"/>
  <c r="W862" i="7"/>
  <c r="X862" i="7"/>
  <c r="Y862" i="7"/>
  <c r="Z862" i="7"/>
  <c r="AA862" i="7"/>
  <c r="AB862" i="7"/>
  <c r="P861" i="7"/>
  <c r="Q861" i="7"/>
  <c r="R861" i="7"/>
  <c r="S861" i="7"/>
  <c r="T861" i="7"/>
  <c r="U861" i="7"/>
  <c r="V861" i="7"/>
  <c r="W861" i="7"/>
  <c r="X861" i="7"/>
  <c r="Y861" i="7"/>
  <c r="Z861" i="7"/>
  <c r="AA861" i="7"/>
  <c r="AB861" i="7"/>
  <c r="O861" i="7"/>
  <c r="O859" i="7"/>
  <c r="P859" i="7"/>
  <c r="Q859" i="7"/>
  <c r="R859" i="7"/>
  <c r="S859" i="7"/>
  <c r="T859" i="7"/>
  <c r="U859" i="7"/>
  <c r="V859" i="7"/>
  <c r="W859" i="7"/>
  <c r="X859" i="7"/>
  <c r="Y859" i="7"/>
  <c r="Z859" i="7"/>
  <c r="AA859" i="7"/>
  <c r="AB859" i="7"/>
  <c r="P858" i="7"/>
  <c r="Q858" i="7"/>
  <c r="R858" i="7"/>
  <c r="S858" i="7"/>
  <c r="T858" i="7"/>
  <c r="U858" i="7"/>
  <c r="V858" i="7"/>
  <c r="W858" i="7"/>
  <c r="X858" i="7"/>
  <c r="Y858" i="7"/>
  <c r="Z858" i="7"/>
  <c r="AA858" i="7"/>
  <c r="AB858" i="7"/>
  <c r="O858" i="7"/>
  <c r="O856" i="7"/>
  <c r="P856" i="7"/>
  <c r="Q856" i="7"/>
  <c r="R856" i="7"/>
  <c r="S856" i="7"/>
  <c r="T856" i="7"/>
  <c r="U856" i="7"/>
  <c r="V856" i="7"/>
  <c r="W856" i="7"/>
  <c r="X856" i="7"/>
  <c r="Y856" i="7"/>
  <c r="Z856" i="7"/>
  <c r="AA856" i="7"/>
  <c r="AB856" i="7"/>
  <c r="P855" i="7"/>
  <c r="Q855" i="7"/>
  <c r="R855" i="7"/>
  <c r="S855" i="7"/>
  <c r="T855" i="7"/>
  <c r="U855" i="7"/>
  <c r="V855" i="7"/>
  <c r="W855" i="7"/>
  <c r="X855" i="7"/>
  <c r="Y855" i="7"/>
  <c r="Z855" i="7"/>
  <c r="AA855" i="7"/>
  <c r="AB855" i="7"/>
  <c r="O855" i="7"/>
  <c r="O853" i="7"/>
  <c r="P853" i="7"/>
  <c r="Q853" i="7"/>
  <c r="R853" i="7"/>
  <c r="S853" i="7"/>
  <c r="T853" i="7"/>
  <c r="U853" i="7"/>
  <c r="V853" i="7"/>
  <c r="W853" i="7"/>
  <c r="X853" i="7"/>
  <c r="Y853" i="7"/>
  <c r="Z853" i="7"/>
  <c r="AA853" i="7"/>
  <c r="AB853" i="7"/>
  <c r="P852" i="7"/>
  <c r="Q852" i="7"/>
  <c r="R852" i="7"/>
  <c r="S852" i="7"/>
  <c r="T852" i="7"/>
  <c r="U852" i="7"/>
  <c r="V852" i="7"/>
  <c r="W852" i="7"/>
  <c r="X852" i="7"/>
  <c r="Y852" i="7"/>
  <c r="Z852" i="7"/>
  <c r="AA852" i="7"/>
  <c r="AB852" i="7"/>
  <c r="O852" i="7"/>
  <c r="O850" i="7"/>
  <c r="P850" i="7"/>
  <c r="Q850" i="7"/>
  <c r="R850" i="7"/>
  <c r="S850" i="7"/>
  <c r="T850" i="7"/>
  <c r="U850" i="7"/>
  <c r="V850" i="7"/>
  <c r="W850" i="7"/>
  <c r="X850" i="7"/>
  <c r="Y850" i="7"/>
  <c r="Z850" i="7"/>
  <c r="AA850" i="7"/>
  <c r="AB850" i="7"/>
  <c r="P849" i="7"/>
  <c r="Q849" i="7"/>
  <c r="R849" i="7"/>
  <c r="S849" i="7"/>
  <c r="T849" i="7"/>
  <c r="U849" i="7"/>
  <c r="V849" i="7"/>
  <c r="W849" i="7"/>
  <c r="X849" i="7"/>
  <c r="Y849" i="7"/>
  <c r="Z849" i="7"/>
  <c r="AA849" i="7"/>
  <c r="AB849" i="7"/>
  <c r="O849" i="7"/>
  <c r="O847" i="7"/>
  <c r="P847" i="7"/>
  <c r="Q847" i="7"/>
  <c r="R847" i="7"/>
  <c r="S847" i="7"/>
  <c r="T847" i="7"/>
  <c r="U847" i="7"/>
  <c r="V847" i="7"/>
  <c r="W847" i="7"/>
  <c r="X847" i="7"/>
  <c r="Y847" i="7"/>
  <c r="Z847" i="7"/>
  <c r="AA847" i="7"/>
  <c r="AB847" i="7"/>
  <c r="P846" i="7"/>
  <c r="Q846" i="7"/>
  <c r="R846" i="7"/>
  <c r="S846" i="7"/>
  <c r="T846" i="7"/>
  <c r="U846" i="7"/>
  <c r="V846" i="7"/>
  <c r="W846" i="7"/>
  <c r="X846" i="7"/>
  <c r="Y846" i="7"/>
  <c r="Z846" i="7"/>
  <c r="AA846" i="7"/>
  <c r="AB846" i="7"/>
  <c r="O846" i="7"/>
  <c r="O842" i="7"/>
  <c r="P842" i="7"/>
  <c r="Q842" i="7"/>
  <c r="R842" i="7"/>
  <c r="S842" i="7"/>
  <c r="T842" i="7"/>
  <c r="U842" i="7"/>
  <c r="V842" i="7"/>
  <c r="W842" i="7"/>
  <c r="X842" i="7"/>
  <c r="Y842" i="7"/>
  <c r="Z842" i="7"/>
  <c r="AA842" i="7"/>
  <c r="AB842" i="7"/>
  <c r="O843" i="7"/>
  <c r="P843" i="7"/>
  <c r="Q843" i="7"/>
  <c r="R843" i="7"/>
  <c r="S843" i="7"/>
  <c r="T843" i="7"/>
  <c r="U843" i="7"/>
  <c r="V843" i="7"/>
  <c r="W843" i="7"/>
  <c r="X843" i="7"/>
  <c r="Y843" i="7"/>
  <c r="Z843" i="7"/>
  <c r="AA843" i="7"/>
  <c r="AB843" i="7"/>
  <c r="P841" i="7"/>
  <c r="Q841" i="7"/>
  <c r="R841" i="7"/>
  <c r="S841" i="7"/>
  <c r="T841" i="7"/>
  <c r="U841" i="7"/>
  <c r="V841" i="7"/>
  <c r="W841" i="7"/>
  <c r="X841" i="7"/>
  <c r="Y841" i="7"/>
  <c r="Z841" i="7"/>
  <c r="AA841" i="7"/>
  <c r="AB841" i="7"/>
  <c r="O841" i="7"/>
  <c r="P839" i="7"/>
  <c r="Q839" i="7"/>
  <c r="R839" i="7"/>
  <c r="S839" i="7"/>
  <c r="T839" i="7"/>
  <c r="U839" i="7"/>
  <c r="V839" i="7"/>
  <c r="W839" i="7"/>
  <c r="X839" i="7"/>
  <c r="Y839" i="7"/>
  <c r="Z839" i="7"/>
  <c r="AA839" i="7"/>
  <c r="AB839" i="7"/>
  <c r="O839" i="7"/>
  <c r="P838" i="7"/>
  <c r="Q838" i="7"/>
  <c r="R838" i="7"/>
  <c r="S838" i="7"/>
  <c r="T838" i="7"/>
  <c r="U838" i="7"/>
  <c r="V838" i="7"/>
  <c r="W838" i="7"/>
  <c r="X838" i="7"/>
  <c r="Y838" i="7"/>
  <c r="Z838" i="7"/>
  <c r="AA838" i="7"/>
  <c r="AB838" i="7"/>
  <c r="O838" i="7"/>
  <c r="P836" i="7"/>
  <c r="Q836" i="7"/>
  <c r="R836" i="7"/>
  <c r="S836" i="7"/>
  <c r="T836" i="7"/>
  <c r="U836" i="7"/>
  <c r="V836" i="7"/>
  <c r="W836" i="7"/>
  <c r="X836" i="7"/>
  <c r="Y836" i="7"/>
  <c r="Z836" i="7"/>
  <c r="AA836" i="7"/>
  <c r="AB836" i="7"/>
  <c r="P835" i="7"/>
  <c r="Q835" i="7"/>
  <c r="R835" i="7"/>
  <c r="S835" i="7"/>
  <c r="T835" i="7"/>
  <c r="U835" i="7"/>
  <c r="V835" i="7"/>
  <c r="W835" i="7"/>
  <c r="X835" i="7"/>
  <c r="Y835" i="7"/>
  <c r="Z835" i="7"/>
  <c r="AA835" i="7"/>
  <c r="AB835" i="7"/>
  <c r="P834" i="7"/>
  <c r="Q834" i="7"/>
  <c r="R834" i="7"/>
  <c r="S834" i="7"/>
  <c r="T834" i="7"/>
  <c r="U834" i="7"/>
  <c r="V834" i="7"/>
  <c r="W834" i="7"/>
  <c r="X834" i="7"/>
  <c r="Y834" i="7"/>
  <c r="Z834" i="7"/>
  <c r="AA834" i="7"/>
  <c r="AB834" i="7"/>
  <c r="O835" i="7"/>
  <c r="O836" i="7"/>
  <c r="O834" i="7"/>
  <c r="P832" i="7"/>
  <c r="Q832" i="7"/>
  <c r="R832" i="7"/>
  <c r="S832" i="7"/>
  <c r="T832" i="7"/>
  <c r="U832" i="7"/>
  <c r="V832" i="7"/>
  <c r="W832" i="7"/>
  <c r="X832" i="7"/>
  <c r="Y832" i="7"/>
  <c r="Z832" i="7"/>
  <c r="AA832" i="7"/>
  <c r="AB832" i="7"/>
  <c r="O832" i="7"/>
  <c r="P831" i="7"/>
  <c r="Q831" i="7"/>
  <c r="R831" i="7"/>
  <c r="S831" i="7"/>
  <c r="T831" i="7"/>
  <c r="U831" i="7"/>
  <c r="V831" i="7"/>
  <c r="W831" i="7"/>
  <c r="X831" i="7"/>
  <c r="Y831" i="7"/>
  <c r="Z831" i="7"/>
  <c r="AA831" i="7"/>
  <c r="AB831" i="7"/>
  <c r="O831" i="7"/>
  <c r="P829" i="7"/>
  <c r="Q829" i="7"/>
  <c r="R829" i="7"/>
  <c r="S829" i="7"/>
  <c r="T829" i="7"/>
  <c r="U829" i="7"/>
  <c r="V829" i="7"/>
  <c r="W829" i="7"/>
  <c r="X829" i="7"/>
  <c r="Y829" i="7"/>
  <c r="Z829" i="7"/>
  <c r="AA829" i="7"/>
  <c r="AB829" i="7"/>
  <c r="P828" i="7"/>
  <c r="Q828" i="7"/>
  <c r="R828" i="7"/>
  <c r="S828" i="7"/>
  <c r="T828" i="7"/>
  <c r="U828" i="7"/>
  <c r="V828" i="7"/>
  <c r="W828" i="7"/>
  <c r="X828" i="7"/>
  <c r="Y828" i="7"/>
  <c r="Z828" i="7"/>
  <c r="AA828" i="7"/>
  <c r="AB828" i="7"/>
  <c r="O828" i="7"/>
  <c r="O829" i="7"/>
  <c r="P827" i="7"/>
  <c r="Q827" i="7"/>
  <c r="R827" i="7"/>
  <c r="S827" i="7"/>
  <c r="T827" i="7"/>
  <c r="U827" i="7"/>
  <c r="V827" i="7"/>
  <c r="W827" i="7"/>
  <c r="X827" i="7"/>
  <c r="Y827" i="7"/>
  <c r="Z827" i="7"/>
  <c r="AA827" i="7"/>
  <c r="AB827" i="7"/>
  <c r="O827" i="7"/>
  <c r="P825" i="7"/>
  <c r="Q825" i="7"/>
  <c r="R825" i="7"/>
  <c r="S825" i="7"/>
  <c r="T825" i="7"/>
  <c r="U825" i="7"/>
  <c r="V825" i="7"/>
  <c r="W825" i="7"/>
  <c r="X825" i="7"/>
  <c r="Y825" i="7"/>
  <c r="Z825" i="7"/>
  <c r="AA825" i="7"/>
  <c r="AB825" i="7"/>
  <c r="P824" i="7"/>
  <c r="Q824" i="7"/>
  <c r="R824" i="7"/>
  <c r="S824" i="7"/>
  <c r="T824" i="7"/>
  <c r="U824" i="7"/>
  <c r="V824" i="7"/>
  <c r="W824" i="7"/>
  <c r="X824" i="7"/>
  <c r="Y824" i="7"/>
  <c r="Z824" i="7"/>
  <c r="AA824" i="7"/>
  <c r="AB824" i="7"/>
  <c r="O825" i="7"/>
  <c r="O824" i="7"/>
  <c r="P821" i="7"/>
  <c r="Q821" i="7"/>
  <c r="R821" i="7"/>
  <c r="S821" i="7"/>
  <c r="T821" i="7"/>
  <c r="U821" i="7"/>
  <c r="V821" i="7"/>
  <c r="W821" i="7"/>
  <c r="X821" i="7"/>
  <c r="Y821" i="7"/>
  <c r="Z821" i="7"/>
  <c r="AA821" i="7"/>
  <c r="AB821" i="7"/>
  <c r="P820" i="7"/>
  <c r="Q820" i="7"/>
  <c r="R820" i="7"/>
  <c r="S820" i="7"/>
  <c r="T820" i="7"/>
  <c r="U820" i="7"/>
  <c r="V820" i="7"/>
  <c r="W820" i="7"/>
  <c r="X820" i="7"/>
  <c r="Y820" i="7"/>
  <c r="Z820" i="7"/>
  <c r="AA820" i="7"/>
  <c r="AB820" i="7"/>
  <c r="P819" i="7"/>
  <c r="Q819" i="7"/>
  <c r="R819" i="7"/>
  <c r="S819" i="7"/>
  <c r="T819" i="7"/>
  <c r="U819" i="7"/>
  <c r="V819" i="7"/>
  <c r="W819" i="7"/>
  <c r="X819" i="7"/>
  <c r="Y819" i="7"/>
  <c r="Z819" i="7"/>
  <c r="AA819" i="7"/>
  <c r="AB819" i="7"/>
  <c r="P817" i="7"/>
  <c r="Q817" i="7"/>
  <c r="R817" i="7"/>
  <c r="S817" i="7"/>
  <c r="T817" i="7"/>
  <c r="U817" i="7"/>
  <c r="V817" i="7"/>
  <c r="W817" i="7"/>
  <c r="X817" i="7"/>
  <c r="Y817" i="7"/>
  <c r="Z817" i="7"/>
  <c r="AA817" i="7"/>
  <c r="AB817" i="7"/>
  <c r="P816" i="7"/>
  <c r="Q816" i="7"/>
  <c r="R816" i="7"/>
  <c r="S816" i="7"/>
  <c r="T816" i="7"/>
  <c r="U816" i="7"/>
  <c r="V816" i="7"/>
  <c r="W816" i="7"/>
  <c r="X816" i="7"/>
  <c r="Y816" i="7"/>
  <c r="Z816" i="7"/>
  <c r="AA816" i="7"/>
  <c r="AB816" i="7"/>
  <c r="P815" i="7"/>
  <c r="Q815" i="7"/>
  <c r="R815" i="7"/>
  <c r="S815" i="7"/>
  <c r="T815" i="7"/>
  <c r="U815" i="7"/>
  <c r="V815" i="7"/>
  <c r="W815" i="7"/>
  <c r="X815" i="7"/>
  <c r="Y815" i="7"/>
  <c r="Z815" i="7"/>
  <c r="AA815" i="7"/>
  <c r="AB815" i="7"/>
  <c r="P813" i="7"/>
  <c r="Q813" i="7"/>
  <c r="R813" i="7"/>
  <c r="S813" i="7"/>
  <c r="T813" i="7"/>
  <c r="U813" i="7"/>
  <c r="V813" i="7"/>
  <c r="W813" i="7"/>
  <c r="X813" i="7"/>
  <c r="Y813" i="7"/>
  <c r="Z813" i="7"/>
  <c r="AA813" i="7"/>
  <c r="AB813" i="7"/>
  <c r="P812" i="7"/>
  <c r="Q812" i="7"/>
  <c r="R812" i="7"/>
  <c r="S812" i="7"/>
  <c r="T812" i="7"/>
  <c r="U812" i="7"/>
  <c r="V812" i="7"/>
  <c r="W812" i="7"/>
  <c r="X812" i="7"/>
  <c r="Y812" i="7"/>
  <c r="Z812" i="7"/>
  <c r="AA812" i="7"/>
  <c r="AB812" i="7"/>
  <c r="P811" i="7"/>
  <c r="Q811" i="7"/>
  <c r="R811" i="7"/>
  <c r="S811" i="7"/>
  <c r="T811" i="7"/>
  <c r="U811" i="7"/>
  <c r="V811" i="7"/>
  <c r="W811" i="7"/>
  <c r="X811" i="7"/>
  <c r="Y811" i="7"/>
  <c r="Z811" i="7"/>
  <c r="AA811" i="7"/>
  <c r="AB811" i="7"/>
  <c r="O820" i="7"/>
  <c r="O821" i="7"/>
  <c r="O819" i="7"/>
  <c r="O816" i="7"/>
  <c r="O817" i="7"/>
  <c r="O815" i="7"/>
  <c r="O812" i="7"/>
  <c r="O813" i="7"/>
  <c r="O811" i="7"/>
  <c r="O808" i="7"/>
  <c r="O807" i="7"/>
  <c r="O806" i="7"/>
  <c r="P795" i="7"/>
  <c r="Q795" i="7"/>
  <c r="R795" i="7"/>
  <c r="S795" i="7"/>
  <c r="T795" i="7"/>
  <c r="U795" i="7"/>
  <c r="V795" i="7"/>
  <c r="W795" i="7"/>
  <c r="X795" i="7"/>
  <c r="Y795" i="7"/>
  <c r="Z795" i="7"/>
  <c r="AA795" i="7"/>
  <c r="AB795" i="7"/>
  <c r="P796" i="7"/>
  <c r="Q796" i="7"/>
  <c r="R796" i="7"/>
  <c r="S796" i="7"/>
  <c r="T796" i="7"/>
  <c r="U796" i="7"/>
  <c r="V796" i="7"/>
  <c r="W796" i="7"/>
  <c r="X796" i="7"/>
  <c r="Y796" i="7"/>
  <c r="Z796" i="7"/>
  <c r="AA796" i="7"/>
  <c r="AB796" i="7"/>
  <c r="P797" i="7"/>
  <c r="Q797" i="7"/>
  <c r="R797" i="7"/>
  <c r="S797" i="7"/>
  <c r="T797" i="7"/>
  <c r="U797" i="7"/>
  <c r="V797" i="7"/>
  <c r="W797" i="7"/>
  <c r="X797" i="7"/>
  <c r="Y797" i="7"/>
  <c r="Z797" i="7"/>
  <c r="AA797" i="7"/>
  <c r="AB797" i="7"/>
  <c r="O797" i="7"/>
  <c r="O796" i="7"/>
  <c r="P798" i="7"/>
  <c r="Q798" i="7"/>
  <c r="R798" i="7"/>
  <c r="S798" i="7"/>
  <c r="T798" i="7"/>
  <c r="U798" i="7"/>
  <c r="V798" i="7"/>
  <c r="W798" i="7"/>
  <c r="X798" i="7"/>
  <c r="Y798" i="7"/>
  <c r="Z798" i="7"/>
  <c r="AA798" i="7"/>
  <c r="AB798" i="7"/>
  <c r="P803" i="7"/>
  <c r="Q803" i="7"/>
  <c r="R803" i="7"/>
  <c r="S803" i="7"/>
  <c r="T803" i="7"/>
  <c r="U803" i="7"/>
  <c r="V803" i="7"/>
  <c r="W803" i="7"/>
  <c r="X803" i="7"/>
  <c r="Y803" i="7"/>
  <c r="Z803" i="7"/>
  <c r="AA803" i="7"/>
  <c r="AB803" i="7"/>
  <c r="P802" i="7"/>
  <c r="Q802" i="7"/>
  <c r="R802" i="7"/>
  <c r="S802" i="7"/>
  <c r="T802" i="7"/>
  <c r="U802" i="7"/>
  <c r="V802" i="7"/>
  <c r="W802" i="7"/>
  <c r="X802" i="7"/>
  <c r="Y802" i="7"/>
  <c r="Z802" i="7"/>
  <c r="AA802" i="7"/>
  <c r="AB802" i="7"/>
  <c r="P801" i="7"/>
  <c r="Q801" i="7"/>
  <c r="R801" i="7"/>
  <c r="S801" i="7"/>
  <c r="T801" i="7"/>
  <c r="U801" i="7"/>
  <c r="V801" i="7"/>
  <c r="W801" i="7"/>
  <c r="X801" i="7"/>
  <c r="Y801" i="7"/>
  <c r="Z801" i="7"/>
  <c r="AA801" i="7"/>
  <c r="AB801" i="7"/>
  <c r="P800" i="7"/>
  <c r="Q800" i="7"/>
  <c r="R800" i="7"/>
  <c r="S800" i="7"/>
  <c r="T800" i="7"/>
  <c r="U800" i="7"/>
  <c r="V800" i="7"/>
  <c r="W800" i="7"/>
  <c r="X800" i="7"/>
  <c r="Y800" i="7"/>
  <c r="Z800" i="7"/>
  <c r="AA800" i="7"/>
  <c r="AB800" i="7"/>
  <c r="P805" i="7"/>
  <c r="Q805" i="7"/>
  <c r="R805" i="7"/>
  <c r="S805" i="7"/>
  <c r="T805" i="7"/>
  <c r="U805" i="7"/>
  <c r="V805" i="7"/>
  <c r="W805" i="7"/>
  <c r="X805" i="7"/>
  <c r="Y805" i="7"/>
  <c r="Z805" i="7"/>
  <c r="AA805" i="7"/>
  <c r="AB805" i="7"/>
  <c r="P806" i="7"/>
  <c r="Q806" i="7"/>
  <c r="R806" i="7"/>
  <c r="S806" i="7"/>
  <c r="T806" i="7"/>
  <c r="U806" i="7"/>
  <c r="V806" i="7"/>
  <c r="W806" i="7"/>
  <c r="X806" i="7"/>
  <c r="Y806" i="7"/>
  <c r="Z806" i="7"/>
  <c r="AA806" i="7"/>
  <c r="AB806" i="7"/>
  <c r="P807" i="7"/>
  <c r="Q807" i="7"/>
  <c r="R807" i="7"/>
  <c r="S807" i="7"/>
  <c r="T807" i="7"/>
  <c r="U807" i="7"/>
  <c r="V807" i="7"/>
  <c r="W807" i="7"/>
  <c r="X807" i="7"/>
  <c r="Y807" i="7"/>
  <c r="Z807" i="7"/>
  <c r="AA807" i="7"/>
  <c r="AB807" i="7"/>
  <c r="P808" i="7"/>
  <c r="Q808" i="7"/>
  <c r="R808" i="7"/>
  <c r="S808" i="7"/>
  <c r="T808" i="7"/>
  <c r="U808" i="7"/>
  <c r="V808" i="7"/>
  <c r="W808" i="7"/>
  <c r="X808" i="7"/>
  <c r="Y808" i="7"/>
  <c r="Z808" i="7"/>
  <c r="AA808" i="7"/>
  <c r="AB808" i="7"/>
  <c r="O805" i="7"/>
  <c r="O803" i="7"/>
  <c r="O802" i="7"/>
  <c r="O801" i="7"/>
  <c r="O800" i="7"/>
  <c r="O798" i="7"/>
  <c r="Y1029" i="7" l="1"/>
  <c r="AA1030" i="7"/>
  <c r="S1024" i="7"/>
  <c r="R1023" i="7"/>
  <c r="S1023" i="7" s="1"/>
  <c r="T1024" i="7"/>
  <c r="V1024" i="7" s="1"/>
  <c r="AB1030" i="7" l="1"/>
  <c r="AB1029" i="7" s="1"/>
  <c r="AA1029" i="7"/>
  <c r="X1024" i="7"/>
  <c r="Z1024" i="7" s="1"/>
  <c r="AB1024" i="7" s="1"/>
  <c r="U1024" i="7"/>
  <c r="W1024" i="7" s="1"/>
  <c r="Y1024" i="7" s="1"/>
  <c r="AA1024" i="7" l="1"/>
  <c r="O795" i="7" l="1"/>
  <c r="AC1354" i="7" l="1"/>
  <c r="AC1351" i="7"/>
  <c r="AC1348" i="7"/>
  <c r="AC1345" i="7"/>
  <c r="AC1342" i="7"/>
  <c r="AC1339" i="7"/>
  <c r="AC1336" i="7"/>
  <c r="AC1331" i="7"/>
  <c r="AC1328" i="7"/>
  <c r="AC1324" i="7"/>
  <c r="AC1321" i="7"/>
  <c r="AC1317" i="7"/>
  <c r="AC1314" i="7"/>
  <c r="AC1309" i="7"/>
  <c r="AC1305" i="7"/>
  <c r="AC1301" i="7"/>
  <c r="AC1295" i="7"/>
  <c r="AC1290" i="7"/>
  <c r="M1546" i="7"/>
  <c r="AC1546" i="7" s="1"/>
  <c r="M1545" i="7"/>
  <c r="AC1545" i="7" s="1"/>
  <c r="M1544" i="7"/>
  <c r="AC1544" i="7" s="1"/>
  <c r="M1543" i="7"/>
  <c r="AC1543" i="7" s="1"/>
  <c r="M1542" i="7"/>
  <c r="AC1542" i="7" s="1"/>
  <c r="M1541" i="7"/>
  <c r="AC1541" i="7" s="1"/>
  <c r="M1540" i="7"/>
  <c r="AC1540" i="7" s="1"/>
  <c r="M1538" i="7"/>
  <c r="AC1538" i="7" s="1"/>
  <c r="M1537" i="7"/>
  <c r="AC1537" i="7" s="1"/>
  <c r="M1536" i="7"/>
  <c r="AC1536" i="7" s="1"/>
  <c r="M1535" i="7"/>
  <c r="AC1535" i="7" s="1"/>
  <c r="M1534" i="7"/>
  <c r="AC1534" i="7" s="1"/>
  <c r="M1533" i="7"/>
  <c r="AC1533" i="7" s="1"/>
  <c r="M1532" i="7"/>
  <c r="AC1532" i="7" s="1"/>
  <c r="M1530" i="7"/>
  <c r="AC1530" i="7" s="1"/>
  <c r="M1529" i="7"/>
  <c r="AC1529" i="7" s="1"/>
  <c r="M1528" i="7"/>
  <c r="AC1528" i="7" s="1"/>
  <c r="M1527" i="7"/>
  <c r="AC1527" i="7" s="1"/>
  <c r="M1526" i="7"/>
  <c r="AC1526" i="7" s="1"/>
  <c r="M1525" i="7"/>
  <c r="AC1525" i="7" s="1"/>
  <c r="M1524" i="7"/>
  <c r="AC1524" i="7" s="1"/>
  <c r="M1521" i="7"/>
  <c r="M1476" i="7"/>
  <c r="N1476" i="7" s="1"/>
  <c r="M1475" i="7"/>
  <c r="N1475" i="7" s="1"/>
  <c r="M1474" i="7"/>
  <c r="N1474" i="7" s="1"/>
  <c r="M1490" i="7"/>
  <c r="N1490" i="7" s="1"/>
  <c r="M1489" i="7"/>
  <c r="N1489" i="7" s="1"/>
  <c r="M1488" i="7"/>
  <c r="N1488" i="7" s="1"/>
  <c r="M1483" i="7"/>
  <c r="N1483" i="7" s="1"/>
  <c r="M1482" i="7"/>
  <c r="N1482" i="7" s="1"/>
  <c r="M1481" i="7"/>
  <c r="N1481" i="7" s="1"/>
  <c r="M1513" i="7"/>
  <c r="M1516" i="7"/>
  <c r="M1515" i="7"/>
  <c r="M1512" i="7"/>
  <c r="R1512" i="7" s="1"/>
  <c r="M1511" i="7"/>
  <c r="Q1511" i="7" s="1"/>
  <c r="M1509" i="7"/>
  <c r="N1509" i="7" s="1"/>
  <c r="M1508" i="7"/>
  <c r="N1508" i="7" s="1"/>
  <c r="M1506" i="7"/>
  <c r="N1506" i="7" s="1"/>
  <c r="M1505" i="7"/>
  <c r="N1505" i="7" s="1"/>
  <c r="M1503" i="7"/>
  <c r="N1503" i="7" s="1"/>
  <c r="M1502" i="7"/>
  <c r="N1502" i="7" s="1"/>
  <c r="M1500" i="7"/>
  <c r="N1500" i="7" s="1"/>
  <c r="M1499" i="7"/>
  <c r="N1499" i="7" s="1"/>
  <c r="M1497" i="7"/>
  <c r="N1497" i="7" s="1"/>
  <c r="M1496" i="7"/>
  <c r="N1496" i="7" s="1"/>
  <c r="M1494" i="7"/>
  <c r="N1494" i="7" s="1"/>
  <c r="M1493" i="7"/>
  <c r="N1493" i="7" s="1"/>
  <c r="M1486" i="7"/>
  <c r="N1486" i="7" s="1"/>
  <c r="M1485" i="7"/>
  <c r="N1485" i="7" s="1"/>
  <c r="M1479" i="7"/>
  <c r="N1479" i="7" s="1"/>
  <c r="M1478" i="7"/>
  <c r="N1478" i="7" s="1"/>
  <c r="M1472" i="7"/>
  <c r="N1472" i="7" s="1"/>
  <c r="M1471" i="7"/>
  <c r="N1471" i="7" s="1"/>
  <c r="M1468" i="7"/>
  <c r="N1468" i="7" s="1"/>
  <c r="M1467" i="7"/>
  <c r="N1467" i="7" s="1"/>
  <c r="M1466" i="7"/>
  <c r="N1466" i="7" s="1"/>
  <c r="M1464" i="7"/>
  <c r="N1464" i="7" s="1"/>
  <c r="M1463" i="7"/>
  <c r="N1463" i="7" s="1"/>
  <c r="M1462" i="7"/>
  <c r="N1462" i="7" s="1"/>
  <c r="M1460" i="7"/>
  <c r="N1460" i="7" s="1"/>
  <c r="M1459" i="7"/>
  <c r="N1459" i="7" s="1"/>
  <c r="M1458" i="7"/>
  <c r="N1458" i="7" s="1"/>
  <c r="M1455" i="7"/>
  <c r="N1455" i="7" s="1"/>
  <c r="M1454" i="7"/>
  <c r="N1454" i="7" s="1"/>
  <c r="M1453" i="7"/>
  <c r="N1453" i="7" s="1"/>
  <c r="M1452" i="7"/>
  <c r="N1452" i="7" s="1"/>
  <c r="M1450" i="7"/>
  <c r="N1450" i="7" s="1"/>
  <c r="M1449" i="7"/>
  <c r="N1449" i="7" s="1"/>
  <c r="M1448" i="7"/>
  <c r="N1448" i="7" s="1"/>
  <c r="M1447" i="7"/>
  <c r="N1447" i="7" s="1"/>
  <c r="M1445" i="7"/>
  <c r="N1445" i="7" s="1"/>
  <c r="M1444" i="7"/>
  <c r="N1444" i="7" s="1"/>
  <c r="M1443" i="7"/>
  <c r="N1443" i="7" s="1"/>
  <c r="M1442" i="7"/>
  <c r="N1442" i="7" s="1"/>
  <c r="M1435" i="7"/>
  <c r="M1434" i="7"/>
  <c r="R1434" i="7" s="1"/>
  <c r="M1433" i="7"/>
  <c r="Q1433" i="7" s="1"/>
  <c r="M1438" i="7"/>
  <c r="M1437" i="7"/>
  <c r="M1431" i="7"/>
  <c r="N1431" i="7" s="1"/>
  <c r="M1430" i="7"/>
  <c r="N1430" i="7" s="1"/>
  <c r="M1428" i="7"/>
  <c r="N1428" i="7" s="1"/>
  <c r="M1427" i="7"/>
  <c r="N1427" i="7" s="1"/>
  <c r="M1425" i="7"/>
  <c r="N1425" i="7" s="1"/>
  <c r="M1424" i="7"/>
  <c r="N1424" i="7" s="1"/>
  <c r="M1422" i="7"/>
  <c r="N1422" i="7" s="1"/>
  <c r="M1421" i="7"/>
  <c r="N1421" i="7" s="1"/>
  <c r="M1419" i="7"/>
  <c r="N1419" i="7" s="1"/>
  <c r="M1418" i="7"/>
  <c r="N1418" i="7" s="1"/>
  <c r="M1416" i="7"/>
  <c r="N1416" i="7" s="1"/>
  <c r="M1415" i="7"/>
  <c r="N1415" i="7" s="1"/>
  <c r="M1412" i="7"/>
  <c r="N1412" i="7" s="1"/>
  <c r="M1411" i="7"/>
  <c r="N1411" i="7" s="1"/>
  <c r="M1410" i="7"/>
  <c r="N1410" i="7" s="1"/>
  <c r="M1405" i="7"/>
  <c r="N1405" i="7" s="1"/>
  <c r="M1404" i="7"/>
  <c r="N1404" i="7" s="1"/>
  <c r="M1403" i="7"/>
  <c r="N1403" i="7" s="1"/>
  <c r="M1398" i="7"/>
  <c r="N1398" i="7" s="1"/>
  <c r="M1397" i="7"/>
  <c r="N1397" i="7" s="1"/>
  <c r="M1396" i="7"/>
  <c r="N1396" i="7" s="1"/>
  <c r="M1408" i="7"/>
  <c r="N1408" i="7" s="1"/>
  <c r="M1407" i="7"/>
  <c r="N1407" i="7" s="1"/>
  <c r="M1401" i="7"/>
  <c r="N1401" i="7" s="1"/>
  <c r="M1400" i="7"/>
  <c r="N1400" i="7" s="1"/>
  <c r="M1394" i="7"/>
  <c r="N1394" i="7" s="1"/>
  <c r="M1393" i="7"/>
  <c r="N1393" i="7" s="1"/>
  <c r="M1390" i="7"/>
  <c r="N1390" i="7" s="1"/>
  <c r="M1389" i="7"/>
  <c r="N1389" i="7" s="1"/>
  <c r="M1388" i="7"/>
  <c r="N1388" i="7" s="1"/>
  <c r="M1386" i="7"/>
  <c r="N1386" i="7" s="1"/>
  <c r="M1385" i="7"/>
  <c r="N1385" i="7" s="1"/>
  <c r="M1384" i="7"/>
  <c r="N1384" i="7" s="1"/>
  <c r="M1382" i="7"/>
  <c r="N1382" i="7" s="1"/>
  <c r="M1381" i="7"/>
  <c r="N1381" i="7" s="1"/>
  <c r="M1380" i="7"/>
  <c r="N1380" i="7" s="1"/>
  <c r="M1377" i="7"/>
  <c r="N1377" i="7" s="1"/>
  <c r="M1376" i="7"/>
  <c r="N1376" i="7" s="1"/>
  <c r="M1375" i="7"/>
  <c r="N1375" i="7" s="1"/>
  <c r="M1374" i="7"/>
  <c r="N1374" i="7" s="1"/>
  <c r="M1372" i="7"/>
  <c r="N1372" i="7" s="1"/>
  <c r="M1371" i="7"/>
  <c r="N1371" i="7" s="1"/>
  <c r="M1370" i="7"/>
  <c r="N1370" i="7" s="1"/>
  <c r="M1369" i="7"/>
  <c r="N1369" i="7" s="1"/>
  <c r="M1367" i="7"/>
  <c r="N1367" i="7" s="1"/>
  <c r="M1366" i="7"/>
  <c r="N1366" i="7" s="1"/>
  <c r="M1365" i="7"/>
  <c r="N1365" i="7" s="1"/>
  <c r="M1364" i="7"/>
  <c r="N1364" i="7" s="1"/>
  <c r="M1357" i="7"/>
  <c r="M1356" i="7"/>
  <c r="R1356" i="7" s="1"/>
  <c r="M1355" i="7"/>
  <c r="Q1355" i="7" s="1"/>
  <c r="M1360" i="7"/>
  <c r="M1359" i="7"/>
  <c r="M1353" i="7"/>
  <c r="N1353" i="7" s="1"/>
  <c r="M1352" i="7"/>
  <c r="N1352" i="7" s="1"/>
  <c r="M1350" i="7"/>
  <c r="N1350" i="7" s="1"/>
  <c r="M1349" i="7"/>
  <c r="N1349" i="7" s="1"/>
  <c r="M1347" i="7"/>
  <c r="N1347" i="7" s="1"/>
  <c r="M1346" i="7"/>
  <c r="N1346" i="7" s="1"/>
  <c r="M1344" i="7"/>
  <c r="N1344" i="7" s="1"/>
  <c r="M1343" i="7"/>
  <c r="N1343" i="7" s="1"/>
  <c r="M1341" i="7"/>
  <c r="N1341" i="7" s="1"/>
  <c r="M1340" i="7"/>
  <c r="N1340" i="7" s="1"/>
  <c r="M1338" i="7"/>
  <c r="N1338" i="7" s="1"/>
  <c r="M1337" i="7"/>
  <c r="N1337" i="7" s="1"/>
  <c r="M1334" i="7"/>
  <c r="N1334" i="7" s="1"/>
  <c r="M1333" i="7"/>
  <c r="N1333" i="7" s="1"/>
  <c r="M1332" i="7"/>
  <c r="N1332" i="7" s="1"/>
  <c r="M1327" i="7"/>
  <c r="N1327" i="7" s="1"/>
  <c r="M1326" i="7"/>
  <c r="N1326" i="7" s="1"/>
  <c r="M1325" i="7"/>
  <c r="N1325" i="7" s="1"/>
  <c r="M1330" i="7"/>
  <c r="N1330" i="7" s="1"/>
  <c r="M1329" i="7"/>
  <c r="N1329" i="7" s="1"/>
  <c r="M1323" i="7"/>
  <c r="N1323" i="7" s="1"/>
  <c r="M1322" i="7"/>
  <c r="N1322" i="7" s="1"/>
  <c r="M1320" i="7"/>
  <c r="N1320" i="7" s="1"/>
  <c r="M1319" i="7"/>
  <c r="N1319" i="7" s="1"/>
  <c r="M1318" i="7"/>
  <c r="N1318" i="7" s="1"/>
  <c r="M1316" i="7"/>
  <c r="N1316" i="7" s="1"/>
  <c r="M1315" i="7"/>
  <c r="N1315" i="7" s="1"/>
  <c r="M1312" i="7"/>
  <c r="N1312" i="7" s="1"/>
  <c r="M1311" i="7"/>
  <c r="N1311" i="7" s="1"/>
  <c r="M1310" i="7"/>
  <c r="N1310" i="7" s="1"/>
  <c r="M1308" i="7"/>
  <c r="N1308" i="7" s="1"/>
  <c r="M1307" i="7"/>
  <c r="N1307" i="7" s="1"/>
  <c r="M1306" i="7"/>
  <c r="N1306" i="7" s="1"/>
  <c r="M1304" i="7"/>
  <c r="N1304" i="7" s="1"/>
  <c r="M1303" i="7"/>
  <c r="N1303" i="7" s="1"/>
  <c r="M1302" i="7"/>
  <c r="N1302" i="7" s="1"/>
  <c r="M1299" i="7"/>
  <c r="N1299" i="7" s="1"/>
  <c r="M1298" i="7"/>
  <c r="N1298" i="7" s="1"/>
  <c r="M1297" i="7"/>
  <c r="N1297" i="7" s="1"/>
  <c r="M1296" i="7"/>
  <c r="N1296" i="7" s="1"/>
  <c r="M1294" i="7"/>
  <c r="N1294" i="7" s="1"/>
  <c r="M1293" i="7"/>
  <c r="N1293" i="7" s="1"/>
  <c r="M1292" i="7"/>
  <c r="N1292" i="7" s="1"/>
  <c r="M1291" i="7"/>
  <c r="N1291" i="7" s="1"/>
  <c r="M1289" i="7"/>
  <c r="N1289" i="7" s="1"/>
  <c r="M1288" i="7"/>
  <c r="N1288" i="7" s="1"/>
  <c r="M1287" i="7"/>
  <c r="N1287" i="7" s="1"/>
  <c r="M1286" i="7"/>
  <c r="N1286" i="7" s="1"/>
  <c r="M1274" i="7"/>
  <c r="AC1274" i="7" s="1"/>
  <c r="AC1273" i="7" s="1"/>
  <c r="M1272" i="7"/>
  <c r="AC1272" i="7" s="1"/>
  <c r="M1271" i="7"/>
  <c r="AC1271" i="7" s="1"/>
  <c r="M1270" i="7"/>
  <c r="AC1270" i="7" s="1"/>
  <c r="M1268" i="7"/>
  <c r="AC1268" i="7" s="1"/>
  <c r="AB1267" i="7"/>
  <c r="AA1267" i="7"/>
  <c r="Z1267" i="7"/>
  <c r="Y1267" i="7"/>
  <c r="X1267" i="7"/>
  <c r="W1267" i="7"/>
  <c r="V1267" i="7"/>
  <c r="U1267" i="7"/>
  <c r="T1267" i="7"/>
  <c r="S1267" i="7"/>
  <c r="R1267" i="7"/>
  <c r="Q1267" i="7"/>
  <c r="P1267" i="7"/>
  <c r="O1267" i="7"/>
  <c r="N1267" i="7"/>
  <c r="M1267" i="7"/>
  <c r="AB1266" i="7"/>
  <c r="AA1266" i="7"/>
  <c r="Z1266" i="7"/>
  <c r="Y1266" i="7"/>
  <c r="X1266" i="7"/>
  <c r="W1266" i="7"/>
  <c r="V1266" i="7"/>
  <c r="U1266" i="7"/>
  <c r="T1266" i="7"/>
  <c r="S1266" i="7"/>
  <c r="R1266" i="7"/>
  <c r="Q1266" i="7"/>
  <c r="P1266" i="7"/>
  <c r="O1266" i="7"/>
  <c r="N1266" i="7"/>
  <c r="M1266" i="7"/>
  <c r="AB1264" i="7"/>
  <c r="AA1264" i="7"/>
  <c r="Z1264" i="7"/>
  <c r="Y1264" i="7"/>
  <c r="X1264" i="7"/>
  <c r="W1264" i="7"/>
  <c r="V1264" i="7"/>
  <c r="U1264" i="7"/>
  <c r="T1264" i="7"/>
  <c r="S1264" i="7"/>
  <c r="R1264" i="7"/>
  <c r="Q1264" i="7"/>
  <c r="P1264" i="7"/>
  <c r="O1264" i="7"/>
  <c r="N1264" i="7"/>
  <c r="M1264" i="7"/>
  <c r="M1263" i="7"/>
  <c r="AC1263" i="7" s="1"/>
  <c r="M1257" i="7"/>
  <c r="M1256" i="7"/>
  <c r="N1256" i="7" s="1"/>
  <c r="M1255" i="7"/>
  <c r="M1227" i="7"/>
  <c r="M1226" i="7"/>
  <c r="M1225" i="7"/>
  <c r="M1234" i="7"/>
  <c r="M1233" i="7"/>
  <c r="M1232" i="7"/>
  <c r="M1260" i="7"/>
  <c r="N1260" i="7" s="1"/>
  <c r="M1259" i="7"/>
  <c r="M1253" i="7"/>
  <c r="N1253" i="7" s="1"/>
  <c r="M1252" i="7"/>
  <c r="M1250" i="7"/>
  <c r="N1250" i="7" s="1"/>
  <c r="M1249" i="7"/>
  <c r="M1247" i="7"/>
  <c r="N1247" i="7" s="1"/>
  <c r="M1246" i="7"/>
  <c r="M1244" i="7"/>
  <c r="N1244" i="7" s="1"/>
  <c r="M1243" i="7"/>
  <c r="M1241" i="7"/>
  <c r="N1241" i="7" s="1"/>
  <c r="M1240" i="7"/>
  <c r="M1238" i="7"/>
  <c r="N1238" i="7" s="1"/>
  <c r="M1237" i="7"/>
  <c r="M1230" i="7"/>
  <c r="N1230" i="7" s="1"/>
  <c r="M1229" i="7"/>
  <c r="M1223" i="7"/>
  <c r="N1223" i="7" s="1"/>
  <c r="M1222" i="7"/>
  <c r="M1220" i="7"/>
  <c r="N1220" i="7" s="1"/>
  <c r="M1219" i="7"/>
  <c r="M1218" i="7"/>
  <c r="N1218" i="7" s="1"/>
  <c r="M1216" i="7"/>
  <c r="M1215" i="7"/>
  <c r="M1212" i="7"/>
  <c r="N1212" i="7" s="1"/>
  <c r="M1211" i="7"/>
  <c r="M1210" i="7"/>
  <c r="N1210" i="7" s="1"/>
  <c r="M1208" i="7"/>
  <c r="M1207" i="7"/>
  <c r="N1207" i="7" s="1"/>
  <c r="M1206" i="7"/>
  <c r="M1204" i="7"/>
  <c r="N1204" i="7" s="1"/>
  <c r="M1203" i="7"/>
  <c r="M1202" i="7"/>
  <c r="N1202" i="7" s="1"/>
  <c r="M1199" i="7"/>
  <c r="M1198" i="7"/>
  <c r="M1197" i="7"/>
  <c r="M1196" i="7"/>
  <c r="M1194" i="7"/>
  <c r="M1193" i="7"/>
  <c r="M1192" i="7"/>
  <c r="M1191" i="7"/>
  <c r="M1189" i="7"/>
  <c r="M1188" i="7"/>
  <c r="M1187" i="7"/>
  <c r="M1186" i="7"/>
  <c r="M1179" i="7"/>
  <c r="N1179" i="7"/>
  <c r="O1179" i="7"/>
  <c r="P1179" i="7"/>
  <c r="Q1179" i="7"/>
  <c r="R1179" i="7"/>
  <c r="S1179" i="7"/>
  <c r="T1179" i="7"/>
  <c r="U1179" i="7"/>
  <c r="V1179" i="7"/>
  <c r="W1179" i="7"/>
  <c r="X1179" i="7"/>
  <c r="Y1179" i="7"/>
  <c r="Z1179" i="7"/>
  <c r="AA1179" i="7"/>
  <c r="AB1179" i="7"/>
  <c r="AB1182" i="7"/>
  <c r="AA1182" i="7"/>
  <c r="Z1182" i="7"/>
  <c r="Y1182" i="7"/>
  <c r="X1182" i="7"/>
  <c r="W1182" i="7"/>
  <c r="V1182" i="7"/>
  <c r="U1182" i="7"/>
  <c r="T1182" i="7"/>
  <c r="S1182" i="7"/>
  <c r="R1182" i="7"/>
  <c r="Q1182" i="7"/>
  <c r="P1182" i="7"/>
  <c r="O1182" i="7"/>
  <c r="N1182" i="7"/>
  <c r="M1182" i="7"/>
  <c r="AB1181" i="7"/>
  <c r="AA1181" i="7"/>
  <c r="Z1181" i="7"/>
  <c r="Y1181" i="7"/>
  <c r="X1181" i="7"/>
  <c r="W1181" i="7"/>
  <c r="V1181" i="7"/>
  <c r="U1181" i="7"/>
  <c r="T1181" i="7"/>
  <c r="S1181" i="7"/>
  <c r="R1181" i="7"/>
  <c r="Q1181" i="7"/>
  <c r="P1181" i="7"/>
  <c r="O1181" i="7"/>
  <c r="N1181" i="7"/>
  <c r="M1181" i="7"/>
  <c r="AB1178" i="7"/>
  <c r="AA1178" i="7"/>
  <c r="Z1178" i="7"/>
  <c r="Y1178" i="7"/>
  <c r="X1178" i="7"/>
  <c r="W1178" i="7"/>
  <c r="V1178" i="7"/>
  <c r="U1178" i="7"/>
  <c r="T1178" i="7"/>
  <c r="S1178" i="7"/>
  <c r="R1178" i="7"/>
  <c r="Q1178" i="7"/>
  <c r="P1178" i="7"/>
  <c r="O1178" i="7"/>
  <c r="N1178" i="7"/>
  <c r="M1178" i="7"/>
  <c r="AB1177" i="7"/>
  <c r="AA1177" i="7"/>
  <c r="Z1177" i="7"/>
  <c r="Y1177" i="7"/>
  <c r="X1177" i="7"/>
  <c r="W1177" i="7"/>
  <c r="V1177" i="7"/>
  <c r="U1177" i="7"/>
  <c r="T1177" i="7"/>
  <c r="S1177" i="7"/>
  <c r="R1177" i="7"/>
  <c r="Q1177" i="7"/>
  <c r="P1177" i="7"/>
  <c r="O1177" i="7"/>
  <c r="N1177" i="7"/>
  <c r="M1177" i="7"/>
  <c r="AB1175" i="7"/>
  <c r="AA1175" i="7"/>
  <c r="Z1175" i="7"/>
  <c r="Y1175" i="7"/>
  <c r="X1175" i="7"/>
  <c r="W1175" i="7"/>
  <c r="V1175" i="7"/>
  <c r="U1175" i="7"/>
  <c r="T1175" i="7"/>
  <c r="S1175" i="7"/>
  <c r="R1175" i="7"/>
  <c r="Q1175" i="7"/>
  <c r="P1175" i="7"/>
  <c r="O1175" i="7"/>
  <c r="N1175" i="7"/>
  <c r="M1175" i="7"/>
  <c r="AC1175" i="7" s="1"/>
  <c r="AB1174" i="7"/>
  <c r="AA1174" i="7"/>
  <c r="Z1174" i="7"/>
  <c r="Y1174" i="7"/>
  <c r="X1174" i="7"/>
  <c r="W1174" i="7"/>
  <c r="V1174" i="7"/>
  <c r="U1174" i="7"/>
  <c r="T1174" i="7"/>
  <c r="S1174" i="7"/>
  <c r="R1174" i="7"/>
  <c r="Q1174" i="7"/>
  <c r="P1174" i="7"/>
  <c r="O1174" i="7"/>
  <c r="N1174" i="7"/>
  <c r="M1174" i="7"/>
  <c r="AC1174" i="7" s="1"/>
  <c r="AC1173" i="7" s="1"/>
  <c r="AB1172" i="7"/>
  <c r="AA1172" i="7"/>
  <c r="Z1172" i="7"/>
  <c r="Y1172" i="7"/>
  <c r="X1172" i="7"/>
  <c r="W1172" i="7"/>
  <c r="V1172" i="7"/>
  <c r="U1172" i="7"/>
  <c r="T1172" i="7"/>
  <c r="S1172" i="7"/>
  <c r="R1172" i="7"/>
  <c r="Q1172" i="7"/>
  <c r="P1172" i="7"/>
  <c r="O1172" i="7"/>
  <c r="N1172" i="7"/>
  <c r="M1172" i="7"/>
  <c r="AC1172" i="7" s="1"/>
  <c r="AB1171" i="7"/>
  <c r="AA1171" i="7"/>
  <c r="Z1171" i="7"/>
  <c r="Y1171" i="7"/>
  <c r="X1171" i="7"/>
  <c r="W1171" i="7"/>
  <c r="V1171" i="7"/>
  <c r="U1171" i="7"/>
  <c r="T1171" i="7"/>
  <c r="S1171" i="7"/>
  <c r="R1171" i="7"/>
  <c r="Q1171" i="7"/>
  <c r="P1171" i="7"/>
  <c r="O1171" i="7"/>
  <c r="N1171" i="7"/>
  <c r="M1171" i="7"/>
  <c r="AC1171" i="7" s="1"/>
  <c r="AC1170" i="7" s="1"/>
  <c r="AB1169" i="7"/>
  <c r="AA1169" i="7"/>
  <c r="Z1169" i="7"/>
  <c r="Y1169" i="7"/>
  <c r="X1169" i="7"/>
  <c r="W1169" i="7"/>
  <c r="V1169" i="7"/>
  <c r="U1169" i="7"/>
  <c r="T1169" i="7"/>
  <c r="S1169" i="7"/>
  <c r="R1169" i="7"/>
  <c r="Q1169" i="7"/>
  <c r="P1169" i="7"/>
  <c r="O1169" i="7"/>
  <c r="N1169" i="7"/>
  <c r="M1169" i="7"/>
  <c r="AB1168" i="7"/>
  <c r="AA1168" i="7"/>
  <c r="Z1168" i="7"/>
  <c r="Y1168" i="7"/>
  <c r="X1168" i="7"/>
  <c r="W1168" i="7"/>
  <c r="V1168" i="7"/>
  <c r="U1168" i="7"/>
  <c r="T1168" i="7"/>
  <c r="S1168" i="7"/>
  <c r="R1168" i="7"/>
  <c r="Q1168" i="7"/>
  <c r="P1168" i="7"/>
  <c r="O1168" i="7"/>
  <c r="N1168" i="7"/>
  <c r="M1168" i="7"/>
  <c r="AC1168" i="7" s="1"/>
  <c r="AB1166" i="7"/>
  <c r="AA1166" i="7"/>
  <c r="Z1166" i="7"/>
  <c r="Y1166" i="7"/>
  <c r="X1166" i="7"/>
  <c r="W1166" i="7"/>
  <c r="V1166" i="7"/>
  <c r="U1166" i="7"/>
  <c r="T1166" i="7"/>
  <c r="S1166" i="7"/>
  <c r="R1166" i="7"/>
  <c r="Q1166" i="7"/>
  <c r="P1166" i="7"/>
  <c r="O1166" i="7"/>
  <c r="N1166" i="7"/>
  <c r="M1166" i="7"/>
  <c r="AC1166" i="7" s="1"/>
  <c r="AB1165" i="7"/>
  <c r="AA1165" i="7"/>
  <c r="Z1165" i="7"/>
  <c r="Y1165" i="7"/>
  <c r="X1165" i="7"/>
  <c r="W1165" i="7"/>
  <c r="V1165" i="7"/>
  <c r="U1165" i="7"/>
  <c r="T1165" i="7"/>
  <c r="S1165" i="7"/>
  <c r="R1165" i="7"/>
  <c r="Q1165" i="7"/>
  <c r="P1165" i="7"/>
  <c r="O1165" i="7"/>
  <c r="N1165" i="7"/>
  <c r="M1165" i="7"/>
  <c r="AC1165" i="7" s="1"/>
  <c r="AC1164" i="7" s="1"/>
  <c r="AB1163" i="7"/>
  <c r="AA1163" i="7"/>
  <c r="Z1163" i="7"/>
  <c r="Y1163" i="7"/>
  <c r="X1163" i="7"/>
  <c r="W1163" i="7"/>
  <c r="V1163" i="7"/>
  <c r="U1163" i="7"/>
  <c r="T1163" i="7"/>
  <c r="S1163" i="7"/>
  <c r="R1163" i="7"/>
  <c r="Q1163" i="7"/>
  <c r="P1163" i="7"/>
  <c r="O1163" i="7"/>
  <c r="N1163" i="7"/>
  <c r="M1163" i="7"/>
  <c r="AC1163" i="7" s="1"/>
  <c r="AB1162" i="7"/>
  <c r="AA1162" i="7"/>
  <c r="Z1162" i="7"/>
  <c r="Y1162" i="7"/>
  <c r="X1162" i="7"/>
  <c r="W1162" i="7"/>
  <c r="V1162" i="7"/>
  <c r="U1162" i="7"/>
  <c r="T1162" i="7"/>
  <c r="S1162" i="7"/>
  <c r="R1162" i="7"/>
  <c r="Q1162" i="7"/>
  <c r="P1162" i="7"/>
  <c r="O1162" i="7"/>
  <c r="N1162" i="7"/>
  <c r="M1162" i="7"/>
  <c r="AC1162" i="7" s="1"/>
  <c r="AC1161" i="7" s="1"/>
  <c r="AB1160" i="7"/>
  <c r="AA1160" i="7"/>
  <c r="Z1160" i="7"/>
  <c r="Y1160" i="7"/>
  <c r="X1160" i="7"/>
  <c r="W1160" i="7"/>
  <c r="V1160" i="7"/>
  <c r="U1160" i="7"/>
  <c r="T1160" i="7"/>
  <c r="S1160" i="7"/>
  <c r="R1160" i="7"/>
  <c r="Q1160" i="7"/>
  <c r="P1160" i="7"/>
  <c r="O1160" i="7"/>
  <c r="N1160" i="7"/>
  <c r="M1160" i="7"/>
  <c r="AC1160" i="7" s="1"/>
  <c r="AB1159" i="7"/>
  <c r="AA1159" i="7"/>
  <c r="Z1159" i="7"/>
  <c r="Y1159" i="7"/>
  <c r="X1159" i="7"/>
  <c r="W1159" i="7"/>
  <c r="V1159" i="7"/>
  <c r="U1159" i="7"/>
  <c r="T1159" i="7"/>
  <c r="S1159" i="7"/>
  <c r="R1159" i="7"/>
  <c r="Q1159" i="7"/>
  <c r="P1159" i="7"/>
  <c r="O1159" i="7"/>
  <c r="N1159" i="7"/>
  <c r="M1159" i="7"/>
  <c r="AC1159" i="7" s="1"/>
  <c r="AC1158" i="7" s="1"/>
  <c r="AB1138" i="7"/>
  <c r="AA1138" i="7"/>
  <c r="Z1138" i="7"/>
  <c r="Y1138" i="7"/>
  <c r="X1138" i="7"/>
  <c r="W1138" i="7"/>
  <c r="V1138" i="7"/>
  <c r="U1138" i="7"/>
  <c r="T1138" i="7"/>
  <c r="S1138" i="7"/>
  <c r="R1138" i="7"/>
  <c r="Q1138" i="7"/>
  <c r="P1138" i="7"/>
  <c r="O1138" i="7"/>
  <c r="N1138" i="7"/>
  <c r="M1138" i="7"/>
  <c r="AB1137" i="7"/>
  <c r="AA1137" i="7"/>
  <c r="Z1137" i="7"/>
  <c r="Y1137" i="7"/>
  <c r="X1137" i="7"/>
  <c r="W1137" i="7"/>
  <c r="V1137" i="7"/>
  <c r="U1137" i="7"/>
  <c r="T1137" i="7"/>
  <c r="S1137" i="7"/>
  <c r="R1137" i="7"/>
  <c r="Q1137" i="7"/>
  <c r="P1137" i="7"/>
  <c r="O1137" i="7"/>
  <c r="N1137" i="7"/>
  <c r="M1137" i="7"/>
  <c r="AB1145" i="7"/>
  <c r="AA1145" i="7"/>
  <c r="Z1145" i="7"/>
  <c r="Y1145" i="7"/>
  <c r="X1145" i="7"/>
  <c r="W1145" i="7"/>
  <c r="V1145" i="7"/>
  <c r="U1145" i="7"/>
  <c r="T1145" i="7"/>
  <c r="S1145" i="7"/>
  <c r="R1145" i="7"/>
  <c r="Q1145" i="7"/>
  <c r="P1145" i="7"/>
  <c r="O1145" i="7"/>
  <c r="N1145" i="7"/>
  <c r="M1145" i="7"/>
  <c r="AC1145" i="7" s="1"/>
  <c r="AB1144" i="7"/>
  <c r="AA1144" i="7"/>
  <c r="Z1144" i="7"/>
  <c r="Y1144" i="7"/>
  <c r="X1144" i="7"/>
  <c r="W1144" i="7"/>
  <c r="V1144" i="7"/>
  <c r="U1144" i="7"/>
  <c r="T1144" i="7"/>
  <c r="S1144" i="7"/>
  <c r="R1144" i="7"/>
  <c r="Q1144" i="7"/>
  <c r="P1144" i="7"/>
  <c r="O1144" i="7"/>
  <c r="N1144" i="7"/>
  <c r="M1144" i="7"/>
  <c r="AB1152" i="7"/>
  <c r="AA1152" i="7"/>
  <c r="Z1152" i="7"/>
  <c r="Y1152" i="7"/>
  <c r="X1152" i="7"/>
  <c r="W1152" i="7"/>
  <c r="V1152" i="7"/>
  <c r="U1152" i="7"/>
  <c r="T1152" i="7"/>
  <c r="S1152" i="7"/>
  <c r="R1152" i="7"/>
  <c r="Q1152" i="7"/>
  <c r="P1152" i="7"/>
  <c r="O1152" i="7"/>
  <c r="N1152" i="7"/>
  <c r="M1152" i="7"/>
  <c r="AC1152" i="7" s="1"/>
  <c r="AB1151" i="7"/>
  <c r="AA1151" i="7"/>
  <c r="Z1151" i="7"/>
  <c r="Y1151" i="7"/>
  <c r="X1151" i="7"/>
  <c r="W1151" i="7"/>
  <c r="V1151" i="7"/>
  <c r="U1151" i="7"/>
  <c r="T1151" i="7"/>
  <c r="S1151" i="7"/>
  <c r="R1151" i="7"/>
  <c r="Q1151" i="7"/>
  <c r="P1151" i="7"/>
  <c r="O1151" i="7"/>
  <c r="N1151" i="7"/>
  <c r="M1151" i="7"/>
  <c r="AC1151" i="7" s="1"/>
  <c r="AC1150" i="7" s="1"/>
  <c r="AB1156" i="7"/>
  <c r="AA1156" i="7"/>
  <c r="Z1156" i="7"/>
  <c r="Y1156" i="7"/>
  <c r="X1156" i="7"/>
  <c r="W1156" i="7"/>
  <c r="V1156" i="7"/>
  <c r="U1156" i="7"/>
  <c r="T1156" i="7"/>
  <c r="S1156" i="7"/>
  <c r="R1156" i="7"/>
  <c r="Q1156" i="7"/>
  <c r="P1156" i="7"/>
  <c r="O1156" i="7"/>
  <c r="N1156" i="7"/>
  <c r="M1156" i="7"/>
  <c r="AC1156" i="7" s="1"/>
  <c r="AB1155" i="7"/>
  <c r="AA1155" i="7"/>
  <c r="Z1155" i="7"/>
  <c r="Y1155" i="7"/>
  <c r="X1155" i="7"/>
  <c r="W1155" i="7"/>
  <c r="V1155" i="7"/>
  <c r="U1155" i="7"/>
  <c r="T1155" i="7"/>
  <c r="S1155" i="7"/>
  <c r="R1155" i="7"/>
  <c r="Q1155" i="7"/>
  <c r="P1155" i="7"/>
  <c r="O1155" i="7"/>
  <c r="N1155" i="7"/>
  <c r="M1155" i="7"/>
  <c r="AC1155" i="7" s="1"/>
  <c r="AB1154" i="7"/>
  <c r="AA1154" i="7"/>
  <c r="Z1154" i="7"/>
  <c r="Y1154" i="7"/>
  <c r="X1154" i="7"/>
  <c r="W1154" i="7"/>
  <c r="V1154" i="7"/>
  <c r="U1154" i="7"/>
  <c r="T1154" i="7"/>
  <c r="S1154" i="7"/>
  <c r="R1154" i="7"/>
  <c r="Q1154" i="7"/>
  <c r="P1154" i="7"/>
  <c r="O1154" i="7"/>
  <c r="N1154" i="7"/>
  <c r="M1154" i="7"/>
  <c r="AC1154" i="7" s="1"/>
  <c r="AC1153" i="7" s="1"/>
  <c r="AB1149" i="7"/>
  <c r="AA1149" i="7"/>
  <c r="Z1149" i="7"/>
  <c r="Y1149" i="7"/>
  <c r="X1149" i="7"/>
  <c r="W1149" i="7"/>
  <c r="V1149" i="7"/>
  <c r="U1149" i="7"/>
  <c r="T1149" i="7"/>
  <c r="S1149" i="7"/>
  <c r="R1149" i="7"/>
  <c r="Q1149" i="7"/>
  <c r="P1149" i="7"/>
  <c r="O1149" i="7"/>
  <c r="N1149" i="7"/>
  <c r="M1149" i="7"/>
  <c r="AB1148" i="7"/>
  <c r="AA1148" i="7"/>
  <c r="Z1148" i="7"/>
  <c r="Y1148" i="7"/>
  <c r="X1148" i="7"/>
  <c r="W1148" i="7"/>
  <c r="V1148" i="7"/>
  <c r="U1148" i="7"/>
  <c r="T1148" i="7"/>
  <c r="S1148" i="7"/>
  <c r="R1148" i="7"/>
  <c r="Q1148" i="7"/>
  <c r="P1148" i="7"/>
  <c r="O1148" i="7"/>
  <c r="N1148" i="7"/>
  <c r="M1148" i="7"/>
  <c r="AC1148" i="7" s="1"/>
  <c r="AB1147" i="7"/>
  <c r="AA1147" i="7"/>
  <c r="Z1147" i="7"/>
  <c r="Y1147" i="7"/>
  <c r="X1147" i="7"/>
  <c r="W1147" i="7"/>
  <c r="V1147" i="7"/>
  <c r="U1147" i="7"/>
  <c r="T1147" i="7"/>
  <c r="S1147" i="7"/>
  <c r="R1147" i="7"/>
  <c r="Q1147" i="7"/>
  <c r="P1147" i="7"/>
  <c r="O1147" i="7"/>
  <c r="N1147" i="7"/>
  <c r="M1147" i="7"/>
  <c r="AC1147" i="7" s="1"/>
  <c r="AB1142" i="7"/>
  <c r="AA1142" i="7"/>
  <c r="Z1142" i="7"/>
  <c r="Y1142" i="7"/>
  <c r="X1142" i="7"/>
  <c r="W1142" i="7"/>
  <c r="V1142" i="7"/>
  <c r="U1142" i="7"/>
  <c r="T1142" i="7"/>
  <c r="S1142" i="7"/>
  <c r="R1142" i="7"/>
  <c r="Q1142" i="7"/>
  <c r="P1142" i="7"/>
  <c r="O1142" i="7"/>
  <c r="N1142" i="7"/>
  <c r="M1142" i="7"/>
  <c r="AB1141" i="7"/>
  <c r="AA1141" i="7"/>
  <c r="Z1141" i="7"/>
  <c r="Y1141" i="7"/>
  <c r="X1141" i="7"/>
  <c r="W1141" i="7"/>
  <c r="V1141" i="7"/>
  <c r="U1141" i="7"/>
  <c r="T1141" i="7"/>
  <c r="S1141" i="7"/>
  <c r="R1141" i="7"/>
  <c r="Q1141" i="7"/>
  <c r="P1141" i="7"/>
  <c r="O1141" i="7"/>
  <c r="N1141" i="7"/>
  <c r="M1141" i="7"/>
  <c r="AC1141" i="7" s="1"/>
  <c r="AB1140" i="7"/>
  <c r="AA1140" i="7"/>
  <c r="Z1140" i="7"/>
  <c r="Y1140" i="7"/>
  <c r="X1140" i="7"/>
  <c r="W1140" i="7"/>
  <c r="V1140" i="7"/>
  <c r="U1140" i="7"/>
  <c r="T1140" i="7"/>
  <c r="S1140" i="7"/>
  <c r="R1140" i="7"/>
  <c r="Q1140" i="7"/>
  <c r="P1140" i="7"/>
  <c r="O1140" i="7"/>
  <c r="N1140" i="7"/>
  <c r="M1140" i="7"/>
  <c r="AC1140" i="7" s="1"/>
  <c r="AB1134" i="7"/>
  <c r="AA1134" i="7"/>
  <c r="Z1134" i="7"/>
  <c r="Y1134" i="7"/>
  <c r="X1134" i="7"/>
  <c r="W1134" i="7"/>
  <c r="V1134" i="7"/>
  <c r="U1134" i="7"/>
  <c r="T1134" i="7"/>
  <c r="S1134" i="7"/>
  <c r="R1134" i="7"/>
  <c r="Q1134" i="7"/>
  <c r="P1134" i="7"/>
  <c r="O1134" i="7"/>
  <c r="N1134" i="7"/>
  <c r="M1134" i="7"/>
  <c r="AB1133" i="7"/>
  <c r="AA1133" i="7"/>
  <c r="Z1133" i="7"/>
  <c r="Y1133" i="7"/>
  <c r="X1133" i="7"/>
  <c r="W1133" i="7"/>
  <c r="V1133" i="7"/>
  <c r="U1133" i="7"/>
  <c r="T1133" i="7"/>
  <c r="S1133" i="7"/>
  <c r="R1133" i="7"/>
  <c r="Q1133" i="7"/>
  <c r="P1133" i="7"/>
  <c r="O1133" i="7"/>
  <c r="N1133" i="7"/>
  <c r="M1133" i="7"/>
  <c r="AC1133" i="7" s="1"/>
  <c r="AB1132" i="7"/>
  <c r="AA1132" i="7"/>
  <c r="Z1132" i="7"/>
  <c r="Y1132" i="7"/>
  <c r="X1132" i="7"/>
  <c r="W1132" i="7"/>
  <c r="V1132" i="7"/>
  <c r="U1132" i="7"/>
  <c r="T1132" i="7"/>
  <c r="S1132" i="7"/>
  <c r="R1132" i="7"/>
  <c r="Q1132" i="7"/>
  <c r="P1132" i="7"/>
  <c r="O1132" i="7"/>
  <c r="N1132" i="7"/>
  <c r="M1132" i="7"/>
  <c r="AC1132" i="7" s="1"/>
  <c r="AB1130" i="7"/>
  <c r="AA1130" i="7"/>
  <c r="Z1130" i="7"/>
  <c r="Y1130" i="7"/>
  <c r="X1130" i="7"/>
  <c r="W1130" i="7"/>
  <c r="V1130" i="7"/>
  <c r="U1130" i="7"/>
  <c r="T1130" i="7"/>
  <c r="S1130" i="7"/>
  <c r="R1130" i="7"/>
  <c r="Q1130" i="7"/>
  <c r="P1130" i="7"/>
  <c r="O1130" i="7"/>
  <c r="N1130" i="7"/>
  <c r="M1130" i="7"/>
  <c r="AC1130" i="7" s="1"/>
  <c r="AB1129" i="7"/>
  <c r="AA1129" i="7"/>
  <c r="Z1129" i="7"/>
  <c r="Y1129" i="7"/>
  <c r="X1129" i="7"/>
  <c r="W1129" i="7"/>
  <c r="V1129" i="7"/>
  <c r="U1129" i="7"/>
  <c r="T1129" i="7"/>
  <c r="S1129" i="7"/>
  <c r="R1129" i="7"/>
  <c r="Q1129" i="7"/>
  <c r="P1129" i="7"/>
  <c r="O1129" i="7"/>
  <c r="N1129" i="7"/>
  <c r="M1129" i="7"/>
  <c r="AC1129" i="7" s="1"/>
  <c r="AB1128" i="7"/>
  <c r="AA1128" i="7"/>
  <c r="Z1128" i="7"/>
  <c r="Y1128" i="7"/>
  <c r="X1128" i="7"/>
  <c r="W1128" i="7"/>
  <c r="V1128" i="7"/>
  <c r="U1128" i="7"/>
  <c r="T1128" i="7"/>
  <c r="S1128" i="7"/>
  <c r="R1128" i="7"/>
  <c r="Q1128" i="7"/>
  <c r="P1128" i="7"/>
  <c r="O1128" i="7"/>
  <c r="N1128" i="7"/>
  <c r="M1128" i="7"/>
  <c r="AC1128" i="7" s="1"/>
  <c r="AC1127" i="7" s="1"/>
  <c r="AB1126" i="7"/>
  <c r="AA1126" i="7"/>
  <c r="Z1126" i="7"/>
  <c r="Y1126" i="7"/>
  <c r="X1126" i="7"/>
  <c r="W1126" i="7"/>
  <c r="V1126" i="7"/>
  <c r="U1126" i="7"/>
  <c r="T1126" i="7"/>
  <c r="S1126" i="7"/>
  <c r="R1126" i="7"/>
  <c r="Q1126" i="7"/>
  <c r="P1126" i="7"/>
  <c r="O1126" i="7"/>
  <c r="N1126" i="7"/>
  <c r="M1126" i="7"/>
  <c r="AC1126" i="7" s="1"/>
  <c r="AB1125" i="7"/>
  <c r="AA1125" i="7"/>
  <c r="Z1125" i="7"/>
  <c r="Y1125" i="7"/>
  <c r="X1125" i="7"/>
  <c r="W1125" i="7"/>
  <c r="V1125" i="7"/>
  <c r="U1125" i="7"/>
  <c r="T1125" i="7"/>
  <c r="S1125" i="7"/>
  <c r="R1125" i="7"/>
  <c r="Q1125" i="7"/>
  <c r="P1125" i="7"/>
  <c r="O1125" i="7"/>
  <c r="N1125" i="7"/>
  <c r="M1125" i="7"/>
  <c r="AB1124" i="7"/>
  <c r="AA1124" i="7"/>
  <c r="Z1124" i="7"/>
  <c r="Y1124" i="7"/>
  <c r="X1124" i="7"/>
  <c r="W1124" i="7"/>
  <c r="V1124" i="7"/>
  <c r="U1124" i="7"/>
  <c r="T1124" i="7"/>
  <c r="S1124" i="7"/>
  <c r="R1124" i="7"/>
  <c r="Q1124" i="7"/>
  <c r="P1124" i="7"/>
  <c r="O1124" i="7"/>
  <c r="N1124" i="7"/>
  <c r="M1124" i="7"/>
  <c r="AB1121" i="7"/>
  <c r="AA1121" i="7"/>
  <c r="Z1121" i="7"/>
  <c r="Y1121" i="7"/>
  <c r="X1121" i="7"/>
  <c r="W1121" i="7"/>
  <c r="V1121" i="7"/>
  <c r="U1121" i="7"/>
  <c r="T1121" i="7"/>
  <c r="S1121" i="7"/>
  <c r="R1121" i="7"/>
  <c r="Q1121" i="7"/>
  <c r="P1121" i="7"/>
  <c r="O1121" i="7"/>
  <c r="N1121" i="7"/>
  <c r="M1121" i="7"/>
  <c r="AC1121" i="7" s="1"/>
  <c r="AB1120" i="7"/>
  <c r="AA1120" i="7"/>
  <c r="Z1120" i="7"/>
  <c r="Y1120" i="7"/>
  <c r="X1120" i="7"/>
  <c r="W1120" i="7"/>
  <c r="V1120" i="7"/>
  <c r="U1120" i="7"/>
  <c r="T1120" i="7"/>
  <c r="S1120" i="7"/>
  <c r="R1120" i="7"/>
  <c r="Q1120" i="7"/>
  <c r="P1120" i="7"/>
  <c r="O1120" i="7"/>
  <c r="N1120" i="7"/>
  <c r="M1120" i="7"/>
  <c r="AC1120" i="7" s="1"/>
  <c r="AB1119" i="7"/>
  <c r="AA1119" i="7"/>
  <c r="Z1119" i="7"/>
  <c r="Y1119" i="7"/>
  <c r="X1119" i="7"/>
  <c r="W1119" i="7"/>
  <c r="V1119" i="7"/>
  <c r="U1119" i="7"/>
  <c r="T1119" i="7"/>
  <c r="S1119" i="7"/>
  <c r="R1119" i="7"/>
  <c r="Q1119" i="7"/>
  <c r="P1119" i="7"/>
  <c r="O1119" i="7"/>
  <c r="N1119" i="7"/>
  <c r="M1119" i="7"/>
  <c r="AB1118" i="7"/>
  <c r="AA1118" i="7"/>
  <c r="Z1118" i="7"/>
  <c r="Y1118" i="7"/>
  <c r="X1118" i="7"/>
  <c r="W1118" i="7"/>
  <c r="V1118" i="7"/>
  <c r="U1118" i="7"/>
  <c r="T1118" i="7"/>
  <c r="S1118" i="7"/>
  <c r="R1118" i="7"/>
  <c r="Q1118" i="7"/>
  <c r="P1118" i="7"/>
  <c r="O1118" i="7"/>
  <c r="N1118" i="7"/>
  <c r="M1118" i="7"/>
  <c r="AB1116" i="7"/>
  <c r="AA1116" i="7"/>
  <c r="Z1116" i="7"/>
  <c r="Y1116" i="7"/>
  <c r="X1116" i="7"/>
  <c r="W1116" i="7"/>
  <c r="V1116" i="7"/>
  <c r="U1116" i="7"/>
  <c r="T1116" i="7"/>
  <c r="S1116" i="7"/>
  <c r="R1116" i="7"/>
  <c r="Q1116" i="7"/>
  <c r="P1116" i="7"/>
  <c r="O1116" i="7"/>
  <c r="N1116" i="7"/>
  <c r="M1116" i="7"/>
  <c r="AC1116" i="7" s="1"/>
  <c r="AB1115" i="7"/>
  <c r="AA1115" i="7"/>
  <c r="Z1115" i="7"/>
  <c r="Y1115" i="7"/>
  <c r="X1115" i="7"/>
  <c r="W1115" i="7"/>
  <c r="V1115" i="7"/>
  <c r="U1115" i="7"/>
  <c r="T1115" i="7"/>
  <c r="S1115" i="7"/>
  <c r="R1115" i="7"/>
  <c r="Q1115" i="7"/>
  <c r="P1115" i="7"/>
  <c r="O1115" i="7"/>
  <c r="N1115" i="7"/>
  <c r="M1115" i="7"/>
  <c r="AB1114" i="7"/>
  <c r="AA1114" i="7"/>
  <c r="Z1114" i="7"/>
  <c r="Y1114" i="7"/>
  <c r="X1114" i="7"/>
  <c r="W1114" i="7"/>
  <c r="V1114" i="7"/>
  <c r="U1114" i="7"/>
  <c r="T1114" i="7"/>
  <c r="S1114" i="7"/>
  <c r="R1114" i="7"/>
  <c r="Q1114" i="7"/>
  <c r="P1114" i="7"/>
  <c r="O1114" i="7"/>
  <c r="N1114" i="7"/>
  <c r="M1114" i="7"/>
  <c r="AB1113" i="7"/>
  <c r="AA1113" i="7"/>
  <c r="Z1113" i="7"/>
  <c r="Y1113" i="7"/>
  <c r="X1113" i="7"/>
  <c r="W1113" i="7"/>
  <c r="V1113" i="7"/>
  <c r="U1113" i="7"/>
  <c r="T1113" i="7"/>
  <c r="S1113" i="7"/>
  <c r="R1113" i="7"/>
  <c r="Q1113" i="7"/>
  <c r="P1113" i="7"/>
  <c r="O1113" i="7"/>
  <c r="N1113" i="7"/>
  <c r="M1113" i="7"/>
  <c r="AC1113" i="7" s="1"/>
  <c r="AB1111" i="7"/>
  <c r="AA1111" i="7"/>
  <c r="Z1111" i="7"/>
  <c r="Y1111" i="7"/>
  <c r="X1111" i="7"/>
  <c r="W1111" i="7"/>
  <c r="V1111" i="7"/>
  <c r="U1111" i="7"/>
  <c r="T1111" i="7"/>
  <c r="S1111" i="7"/>
  <c r="R1111" i="7"/>
  <c r="Q1111" i="7"/>
  <c r="P1111" i="7"/>
  <c r="O1111" i="7"/>
  <c r="N1111" i="7"/>
  <c r="M1111" i="7"/>
  <c r="AC1111" i="7" s="1"/>
  <c r="AB1110" i="7"/>
  <c r="AA1110" i="7"/>
  <c r="Z1110" i="7"/>
  <c r="Y1110" i="7"/>
  <c r="X1110" i="7"/>
  <c r="W1110" i="7"/>
  <c r="V1110" i="7"/>
  <c r="U1110" i="7"/>
  <c r="T1110" i="7"/>
  <c r="S1110" i="7"/>
  <c r="R1110" i="7"/>
  <c r="Q1110" i="7"/>
  <c r="P1110" i="7"/>
  <c r="O1110" i="7"/>
  <c r="N1110" i="7"/>
  <c r="M1110" i="7"/>
  <c r="AC1110" i="7" s="1"/>
  <c r="AB1109" i="7"/>
  <c r="AA1109" i="7"/>
  <c r="Z1109" i="7"/>
  <c r="Y1109" i="7"/>
  <c r="X1109" i="7"/>
  <c r="W1109" i="7"/>
  <c r="V1109" i="7"/>
  <c r="U1109" i="7"/>
  <c r="T1109" i="7"/>
  <c r="S1109" i="7"/>
  <c r="R1109" i="7"/>
  <c r="Q1109" i="7"/>
  <c r="P1109" i="7"/>
  <c r="O1109" i="7"/>
  <c r="N1109" i="7"/>
  <c r="M1109" i="7"/>
  <c r="AC1109" i="7" s="1"/>
  <c r="AB1108" i="7"/>
  <c r="AA1108" i="7"/>
  <c r="Z1108" i="7"/>
  <c r="Y1108" i="7"/>
  <c r="X1108" i="7"/>
  <c r="W1108" i="7"/>
  <c r="V1108" i="7"/>
  <c r="U1108" i="7"/>
  <c r="T1108" i="7"/>
  <c r="S1108" i="7"/>
  <c r="R1108" i="7"/>
  <c r="Q1108" i="7"/>
  <c r="P1108" i="7"/>
  <c r="O1108" i="7"/>
  <c r="N1108" i="7"/>
  <c r="M1108" i="7"/>
  <c r="AC1108" i="7" s="1"/>
  <c r="AC1107" i="7" s="1"/>
  <c r="AB1104" i="7"/>
  <c r="AA1104" i="7"/>
  <c r="Z1104" i="7"/>
  <c r="Y1104" i="7"/>
  <c r="X1104" i="7"/>
  <c r="W1104" i="7"/>
  <c r="V1104" i="7"/>
  <c r="U1104" i="7"/>
  <c r="T1104" i="7"/>
  <c r="S1104" i="7"/>
  <c r="R1104" i="7"/>
  <c r="Q1104" i="7"/>
  <c r="P1104" i="7"/>
  <c r="O1104" i="7"/>
  <c r="N1104" i="7"/>
  <c r="M1104" i="7"/>
  <c r="AC1104" i="7" s="1"/>
  <c r="AB1103" i="7"/>
  <c r="AA1103" i="7"/>
  <c r="Z1103" i="7"/>
  <c r="Y1103" i="7"/>
  <c r="X1103" i="7"/>
  <c r="W1103" i="7"/>
  <c r="V1103" i="7"/>
  <c r="U1103" i="7"/>
  <c r="T1103" i="7"/>
  <c r="S1103" i="7"/>
  <c r="R1103" i="7"/>
  <c r="Q1103" i="7"/>
  <c r="P1103" i="7"/>
  <c r="O1103" i="7"/>
  <c r="N1103" i="7"/>
  <c r="M1103" i="7"/>
  <c r="AB1102" i="7"/>
  <c r="AA1102" i="7"/>
  <c r="Z1102" i="7"/>
  <c r="Y1102" i="7"/>
  <c r="X1102" i="7"/>
  <c r="W1102" i="7"/>
  <c r="V1102" i="7"/>
  <c r="U1102" i="7"/>
  <c r="T1102" i="7"/>
  <c r="S1102" i="7"/>
  <c r="R1102" i="7"/>
  <c r="Q1102" i="7"/>
  <c r="P1102" i="7"/>
  <c r="O1102" i="7"/>
  <c r="N1102" i="7"/>
  <c r="M1102" i="7"/>
  <c r="AC1102" i="7" s="1"/>
  <c r="AB1101" i="7"/>
  <c r="AA1101" i="7"/>
  <c r="Z1101" i="7"/>
  <c r="Y1101" i="7"/>
  <c r="X1101" i="7"/>
  <c r="W1101" i="7"/>
  <c r="V1101" i="7"/>
  <c r="U1101" i="7"/>
  <c r="T1101" i="7"/>
  <c r="S1101" i="7"/>
  <c r="R1101" i="7"/>
  <c r="Q1101" i="7"/>
  <c r="P1101" i="7"/>
  <c r="O1101" i="7"/>
  <c r="N1101" i="7"/>
  <c r="M1101" i="7"/>
  <c r="AC1101" i="7" s="1"/>
  <c r="AB1100" i="7"/>
  <c r="AA1100" i="7"/>
  <c r="Z1100" i="7"/>
  <c r="Y1100" i="7"/>
  <c r="X1100" i="7"/>
  <c r="W1100" i="7"/>
  <c r="V1100" i="7"/>
  <c r="U1100" i="7"/>
  <c r="T1100" i="7"/>
  <c r="S1100" i="7"/>
  <c r="R1100" i="7"/>
  <c r="Q1100" i="7"/>
  <c r="P1100" i="7"/>
  <c r="O1100" i="7"/>
  <c r="N1100" i="7"/>
  <c r="M1100" i="7"/>
  <c r="AC1100" i="7" s="1"/>
  <c r="AB1098" i="7"/>
  <c r="AA1098" i="7"/>
  <c r="Z1098" i="7"/>
  <c r="Y1098" i="7"/>
  <c r="X1098" i="7"/>
  <c r="W1098" i="7"/>
  <c r="V1098" i="7"/>
  <c r="U1098" i="7"/>
  <c r="T1098" i="7"/>
  <c r="S1098" i="7"/>
  <c r="R1098" i="7"/>
  <c r="Q1098" i="7"/>
  <c r="P1098" i="7"/>
  <c r="O1098" i="7"/>
  <c r="N1098" i="7"/>
  <c r="M1098" i="7"/>
  <c r="AC1098" i="7" s="1"/>
  <c r="AB1097" i="7"/>
  <c r="AA1097" i="7"/>
  <c r="Z1097" i="7"/>
  <c r="Y1097" i="7"/>
  <c r="X1097" i="7"/>
  <c r="W1097" i="7"/>
  <c r="V1097" i="7"/>
  <c r="U1097" i="7"/>
  <c r="T1097" i="7"/>
  <c r="S1097" i="7"/>
  <c r="R1097" i="7"/>
  <c r="Q1097" i="7"/>
  <c r="P1097" i="7"/>
  <c r="O1097" i="7"/>
  <c r="N1097" i="7"/>
  <c r="M1097" i="7"/>
  <c r="AC1097" i="7" s="1"/>
  <c r="AB1096" i="7"/>
  <c r="AA1096" i="7"/>
  <c r="Z1096" i="7"/>
  <c r="Y1096" i="7"/>
  <c r="X1096" i="7"/>
  <c r="W1096" i="7"/>
  <c r="V1096" i="7"/>
  <c r="U1096" i="7"/>
  <c r="T1096" i="7"/>
  <c r="S1096" i="7"/>
  <c r="R1096" i="7"/>
  <c r="Q1096" i="7"/>
  <c r="P1096" i="7"/>
  <c r="O1096" i="7"/>
  <c r="N1096" i="7"/>
  <c r="M1096" i="7"/>
  <c r="AC1096" i="7" s="1"/>
  <c r="AB1095" i="7"/>
  <c r="AA1095" i="7"/>
  <c r="Z1095" i="7"/>
  <c r="Y1095" i="7"/>
  <c r="X1095" i="7"/>
  <c r="W1095" i="7"/>
  <c r="V1095" i="7"/>
  <c r="U1095" i="7"/>
  <c r="T1095" i="7"/>
  <c r="S1095" i="7"/>
  <c r="R1095" i="7"/>
  <c r="Q1095" i="7"/>
  <c r="P1095" i="7"/>
  <c r="O1095" i="7"/>
  <c r="N1095" i="7"/>
  <c r="M1095" i="7"/>
  <c r="AC1095" i="7" s="1"/>
  <c r="AB1094" i="7"/>
  <c r="AA1094" i="7"/>
  <c r="Z1094" i="7"/>
  <c r="Y1094" i="7"/>
  <c r="X1094" i="7"/>
  <c r="W1094" i="7"/>
  <c r="V1094" i="7"/>
  <c r="U1094" i="7"/>
  <c r="T1094" i="7"/>
  <c r="S1094" i="7"/>
  <c r="R1094" i="7"/>
  <c r="Q1094" i="7"/>
  <c r="P1094" i="7"/>
  <c r="O1094" i="7"/>
  <c r="N1094" i="7"/>
  <c r="M1094" i="7"/>
  <c r="AC1094" i="7" s="1"/>
  <c r="AB1093" i="7"/>
  <c r="AA1093" i="7"/>
  <c r="Z1093" i="7"/>
  <c r="Y1093" i="7"/>
  <c r="X1093" i="7"/>
  <c r="W1093" i="7"/>
  <c r="V1093" i="7"/>
  <c r="U1093" i="7"/>
  <c r="T1093" i="7"/>
  <c r="S1093" i="7"/>
  <c r="R1093" i="7"/>
  <c r="Q1093" i="7"/>
  <c r="P1093" i="7"/>
  <c r="O1093" i="7"/>
  <c r="N1093" i="7"/>
  <c r="M1093" i="7"/>
  <c r="AB1090" i="11"/>
  <c r="AA1090" i="11"/>
  <c r="Z1090" i="11"/>
  <c r="Y1090" i="11"/>
  <c r="X1090" i="11"/>
  <c r="W1090" i="11"/>
  <c r="V1090" i="11"/>
  <c r="U1090" i="11"/>
  <c r="T1090" i="11"/>
  <c r="S1090" i="11"/>
  <c r="R1090" i="11"/>
  <c r="Q1090" i="11"/>
  <c r="P1090" i="11"/>
  <c r="O1090" i="11"/>
  <c r="N1090" i="11"/>
  <c r="M1090" i="11"/>
  <c r="AC1090" i="11" s="1"/>
  <c r="AB1089" i="11"/>
  <c r="AA1089" i="11"/>
  <c r="Z1089" i="11"/>
  <c r="Y1089" i="11"/>
  <c r="X1089" i="11"/>
  <c r="W1089" i="11"/>
  <c r="V1089" i="11"/>
  <c r="U1089" i="11"/>
  <c r="T1089" i="11"/>
  <c r="S1089" i="11"/>
  <c r="R1089" i="11"/>
  <c r="Q1089" i="11"/>
  <c r="P1089" i="11"/>
  <c r="O1089" i="11"/>
  <c r="N1089" i="11"/>
  <c r="M1089" i="11"/>
  <c r="AC1089" i="11" s="1"/>
  <c r="AC1088" i="11" s="1"/>
  <c r="AB1090" i="7"/>
  <c r="AA1090" i="7"/>
  <c r="Z1090" i="7"/>
  <c r="Y1090" i="7"/>
  <c r="X1090" i="7"/>
  <c r="W1090" i="7"/>
  <c r="V1090" i="7"/>
  <c r="U1090" i="7"/>
  <c r="T1090" i="7"/>
  <c r="S1090" i="7"/>
  <c r="R1090" i="7"/>
  <c r="Q1090" i="7"/>
  <c r="P1090" i="7"/>
  <c r="O1090" i="7"/>
  <c r="N1090" i="7"/>
  <c r="M1090" i="7"/>
  <c r="AC1090" i="7" s="1"/>
  <c r="AB1089" i="7"/>
  <c r="AA1089" i="7"/>
  <c r="Z1089" i="7"/>
  <c r="Y1089" i="7"/>
  <c r="X1089" i="7"/>
  <c r="W1089" i="7"/>
  <c r="V1089" i="7"/>
  <c r="U1089" i="7"/>
  <c r="T1089" i="7"/>
  <c r="S1089" i="7"/>
  <c r="R1089" i="7"/>
  <c r="Q1089" i="7"/>
  <c r="P1089" i="7"/>
  <c r="O1089" i="7"/>
  <c r="N1089" i="7"/>
  <c r="M1089" i="7"/>
  <c r="AC1089" i="7" s="1"/>
  <c r="AC1088" i="7" s="1"/>
  <c r="M1087" i="11"/>
  <c r="AC1087" i="11" s="1"/>
  <c r="M1086" i="11"/>
  <c r="AC1086" i="11" s="1"/>
  <c r="M1085" i="11"/>
  <c r="AC1085" i="11" s="1"/>
  <c r="AC1084" i="11" s="1"/>
  <c r="M1087" i="7"/>
  <c r="AC1087" i="7" s="1"/>
  <c r="M1086" i="7"/>
  <c r="AC1086" i="7" s="1"/>
  <c r="M1085" i="7"/>
  <c r="AC1085" i="7" s="1"/>
  <c r="N1081" i="7"/>
  <c r="O1081" i="7"/>
  <c r="P1081" i="7"/>
  <c r="Q1081" i="7"/>
  <c r="R1081" i="7"/>
  <c r="S1081" i="7"/>
  <c r="T1081" i="7"/>
  <c r="U1081" i="7"/>
  <c r="V1081" i="7"/>
  <c r="W1081" i="7"/>
  <c r="X1081" i="7"/>
  <c r="Y1081" i="7"/>
  <c r="Z1081" i="7"/>
  <c r="AA1081" i="7"/>
  <c r="AB1081" i="7"/>
  <c r="N1082" i="7"/>
  <c r="O1082" i="7"/>
  <c r="P1082" i="7"/>
  <c r="Q1082" i="7"/>
  <c r="R1082" i="7"/>
  <c r="S1082" i="7"/>
  <c r="T1082" i="7"/>
  <c r="U1082" i="7"/>
  <c r="V1082" i="7"/>
  <c r="W1082" i="7"/>
  <c r="X1082" i="7"/>
  <c r="Y1082" i="7"/>
  <c r="Z1082" i="7"/>
  <c r="AA1082" i="7"/>
  <c r="AB1082" i="7"/>
  <c r="M1079" i="7"/>
  <c r="AC1079" i="7" s="1"/>
  <c r="M1080" i="7"/>
  <c r="AC1080" i="7" s="1"/>
  <c r="M1081" i="7"/>
  <c r="M1082" i="7"/>
  <c r="M1078" i="7"/>
  <c r="AC1078" i="7" s="1"/>
  <c r="M1076" i="7"/>
  <c r="M1075" i="7"/>
  <c r="M1074" i="7"/>
  <c r="M1073" i="7"/>
  <c r="M1071" i="7"/>
  <c r="M1070" i="7"/>
  <c r="M1069" i="7"/>
  <c r="N1066" i="7"/>
  <c r="O1066" i="7"/>
  <c r="P1066" i="7"/>
  <c r="Q1066" i="7"/>
  <c r="R1066" i="7"/>
  <c r="S1066" i="7"/>
  <c r="T1066" i="7"/>
  <c r="U1066" i="7"/>
  <c r="V1066" i="7"/>
  <c r="W1066" i="7"/>
  <c r="X1066" i="7"/>
  <c r="Y1066" i="7"/>
  <c r="Z1066" i="7"/>
  <c r="AA1066" i="7"/>
  <c r="AB1066" i="7"/>
  <c r="N1065" i="7"/>
  <c r="O1065" i="7"/>
  <c r="P1065" i="7"/>
  <c r="Q1065" i="7"/>
  <c r="R1065" i="7"/>
  <c r="S1065" i="7"/>
  <c r="T1065" i="7"/>
  <c r="U1065" i="7"/>
  <c r="V1065" i="7"/>
  <c r="W1065" i="7"/>
  <c r="X1065" i="7"/>
  <c r="Y1065" i="7"/>
  <c r="Z1065" i="7"/>
  <c r="AA1065" i="7"/>
  <c r="AB1065" i="7"/>
  <c r="M1066" i="7"/>
  <c r="M1065" i="7"/>
  <c r="AC1065" i="7" s="1"/>
  <c r="M1063" i="7"/>
  <c r="AC1063" i="7" s="1"/>
  <c r="M1062" i="7"/>
  <c r="AC1062" i="7" s="1"/>
  <c r="M1061" i="7"/>
  <c r="AC1061" i="7" s="1"/>
  <c r="M1060" i="7"/>
  <c r="AC1060" i="7" s="1"/>
  <c r="M1059" i="7"/>
  <c r="AC1059" i="7" s="1"/>
  <c r="M1058" i="7"/>
  <c r="AC1058" i="7" s="1"/>
  <c r="AC1057" i="7" s="1"/>
  <c r="M1056" i="7"/>
  <c r="AC1056" i="7" s="1"/>
  <c r="M1055" i="7"/>
  <c r="AC1055" i="7" s="1"/>
  <c r="M1054" i="7"/>
  <c r="AC1054" i="7" s="1"/>
  <c r="M1053" i="7"/>
  <c r="AC1053" i="7" s="1"/>
  <c r="M1052" i="7"/>
  <c r="AC1052" i="7" s="1"/>
  <c r="M1051" i="7"/>
  <c r="AC1051" i="7" s="1"/>
  <c r="M1049" i="7"/>
  <c r="AC1049" i="7" s="1"/>
  <c r="M1048" i="7"/>
  <c r="AC1048" i="7" s="1"/>
  <c r="M1047" i="7"/>
  <c r="AC1047" i="7" s="1"/>
  <c r="M1046" i="7"/>
  <c r="AC1046" i="7" s="1"/>
  <c r="M1045" i="7"/>
  <c r="AC1045" i="7" s="1"/>
  <c r="M1044" i="7"/>
  <c r="AC1044" i="7" s="1"/>
  <c r="AC1043" i="7" s="1"/>
  <c r="M1042" i="7"/>
  <c r="AC1042" i="7" s="1"/>
  <c r="M1041" i="7"/>
  <c r="AC1041" i="7" s="1"/>
  <c r="M1040" i="7"/>
  <c r="AC1040" i="7" s="1"/>
  <c r="M1039" i="7"/>
  <c r="AC1039" i="7" s="1"/>
  <c r="M1038" i="7"/>
  <c r="AC1038" i="7" s="1"/>
  <c r="M1037" i="7"/>
  <c r="AC1037" i="7" s="1"/>
  <c r="AC1036" i="7" s="1"/>
  <c r="M1035" i="7"/>
  <c r="AC1035" i="7" s="1"/>
  <c r="M1034" i="7"/>
  <c r="AC1034" i="7" s="1"/>
  <c r="M1033" i="7"/>
  <c r="AC1033" i="7" s="1"/>
  <c r="M1032" i="7"/>
  <c r="AC1032" i="7" s="1"/>
  <c r="M1031" i="7"/>
  <c r="AC1031" i="7" s="1"/>
  <c r="M1030" i="7"/>
  <c r="AC1030" i="7" s="1"/>
  <c r="M1028" i="7"/>
  <c r="AC1028" i="7" s="1"/>
  <c r="M1027" i="7"/>
  <c r="AC1027" i="7" s="1"/>
  <c r="M1026" i="7"/>
  <c r="M1025" i="7"/>
  <c r="AC1025" i="7" s="1"/>
  <c r="M1024" i="7"/>
  <c r="AC1024" i="7" s="1"/>
  <c r="M1023" i="7"/>
  <c r="M1021" i="7"/>
  <c r="M1020" i="7"/>
  <c r="M1019" i="7"/>
  <c r="M1018" i="7"/>
  <c r="AC1018" i="7" s="1"/>
  <c r="M1017" i="7"/>
  <c r="M1016" i="7"/>
  <c r="M1013" i="7"/>
  <c r="M1012" i="7"/>
  <c r="M1011" i="7"/>
  <c r="M1010" i="7"/>
  <c r="M1009" i="7"/>
  <c r="M1002" i="7"/>
  <c r="AC1002" i="7" s="1"/>
  <c r="AC1001" i="7" s="1"/>
  <c r="M1000" i="7"/>
  <c r="AC1000" i="7" s="1"/>
  <c r="M999" i="7"/>
  <c r="AC999" i="7" s="1"/>
  <c r="M998" i="7"/>
  <c r="AC998" i="7" s="1"/>
  <c r="M996" i="7"/>
  <c r="AC996" i="7" s="1"/>
  <c r="AB995" i="7"/>
  <c r="AA995" i="7"/>
  <c r="Z995" i="7"/>
  <c r="Y995" i="7"/>
  <c r="X995" i="7"/>
  <c r="W995" i="7"/>
  <c r="V995" i="7"/>
  <c r="U995" i="7"/>
  <c r="T995" i="7"/>
  <c r="S995" i="7"/>
  <c r="R995" i="7"/>
  <c r="Q995" i="7"/>
  <c r="P995" i="7"/>
  <c r="O995" i="7"/>
  <c r="N995" i="7"/>
  <c r="M995" i="7"/>
  <c r="AB994" i="7"/>
  <c r="AA994" i="7"/>
  <c r="Z994" i="7"/>
  <c r="Y994" i="7"/>
  <c r="X994" i="7"/>
  <c r="W994" i="7"/>
  <c r="V994" i="7"/>
  <c r="U994" i="7"/>
  <c r="T994" i="7"/>
  <c r="S994" i="7"/>
  <c r="R994" i="7"/>
  <c r="Q994" i="7"/>
  <c r="P994" i="7"/>
  <c r="O994" i="7"/>
  <c r="N994" i="7"/>
  <c r="M994" i="7"/>
  <c r="AC994" i="7" s="1"/>
  <c r="AB992" i="7"/>
  <c r="AA992" i="7"/>
  <c r="Z992" i="7"/>
  <c r="Y992" i="7"/>
  <c r="X992" i="7"/>
  <c r="W992" i="7"/>
  <c r="V992" i="7"/>
  <c r="U992" i="7"/>
  <c r="T992" i="7"/>
  <c r="S992" i="7"/>
  <c r="R992" i="7"/>
  <c r="Q992" i="7"/>
  <c r="P992" i="7"/>
  <c r="O992" i="7"/>
  <c r="N992" i="7"/>
  <c r="M992" i="7"/>
  <c r="M991" i="7"/>
  <c r="AC991" i="7" s="1"/>
  <c r="M985" i="7"/>
  <c r="N985" i="7"/>
  <c r="O985" i="7"/>
  <c r="P985" i="7"/>
  <c r="Q985" i="7"/>
  <c r="R985" i="7"/>
  <c r="S985" i="7"/>
  <c r="T985" i="7"/>
  <c r="U985" i="7"/>
  <c r="V985" i="7"/>
  <c r="W985" i="7"/>
  <c r="X985" i="7"/>
  <c r="Y985" i="7"/>
  <c r="Z985" i="7"/>
  <c r="AA985" i="7"/>
  <c r="AB985" i="7"/>
  <c r="AB984" i="7"/>
  <c r="AA984" i="7"/>
  <c r="Z984" i="7"/>
  <c r="Y984" i="7"/>
  <c r="X984" i="7"/>
  <c r="W984" i="7"/>
  <c r="V984" i="7"/>
  <c r="U984" i="7"/>
  <c r="T984" i="7"/>
  <c r="S984" i="7"/>
  <c r="R984" i="7"/>
  <c r="Q984" i="7"/>
  <c r="P984" i="7"/>
  <c r="O984" i="7"/>
  <c r="N984" i="7"/>
  <c r="M984" i="7"/>
  <c r="AB983" i="7"/>
  <c r="AA983" i="7"/>
  <c r="Z983" i="7"/>
  <c r="Y983" i="7"/>
  <c r="X983" i="7"/>
  <c r="W983" i="7"/>
  <c r="V983" i="7"/>
  <c r="U983" i="7"/>
  <c r="T983" i="7"/>
  <c r="S983" i="7"/>
  <c r="R983" i="7"/>
  <c r="Q983" i="7"/>
  <c r="P983" i="7"/>
  <c r="O983" i="7"/>
  <c r="N983" i="7"/>
  <c r="M983" i="7"/>
  <c r="AB988" i="7"/>
  <c r="AA988" i="7"/>
  <c r="Z988" i="7"/>
  <c r="Y988" i="7"/>
  <c r="X988" i="7"/>
  <c r="W988" i="7"/>
  <c r="V988" i="7"/>
  <c r="U988" i="7"/>
  <c r="T988" i="7"/>
  <c r="S988" i="7"/>
  <c r="R988" i="7"/>
  <c r="Q988" i="7"/>
  <c r="P988" i="7"/>
  <c r="O988" i="7"/>
  <c r="N988" i="7"/>
  <c r="M988" i="7"/>
  <c r="AB987" i="7"/>
  <c r="AA987" i="7"/>
  <c r="Z987" i="7"/>
  <c r="Y987" i="7"/>
  <c r="X987" i="7"/>
  <c r="W987" i="7"/>
  <c r="V987" i="7"/>
  <c r="U987" i="7"/>
  <c r="T987" i="7"/>
  <c r="S987" i="7"/>
  <c r="R987" i="7"/>
  <c r="Q987" i="7"/>
  <c r="P987" i="7"/>
  <c r="O987" i="7"/>
  <c r="N987" i="7"/>
  <c r="M987" i="7"/>
  <c r="AB981" i="7"/>
  <c r="AA981" i="7"/>
  <c r="Z981" i="7"/>
  <c r="Y981" i="7"/>
  <c r="X981" i="7"/>
  <c r="W981" i="7"/>
  <c r="V981" i="7"/>
  <c r="U981" i="7"/>
  <c r="T981" i="7"/>
  <c r="S981" i="7"/>
  <c r="R981" i="7"/>
  <c r="Q981" i="7"/>
  <c r="P981" i="7"/>
  <c r="O981" i="7"/>
  <c r="N981" i="7"/>
  <c r="M981" i="7"/>
  <c r="AB980" i="7"/>
  <c r="AA980" i="7"/>
  <c r="Z980" i="7"/>
  <c r="Y980" i="7"/>
  <c r="X980" i="7"/>
  <c r="W980" i="7"/>
  <c r="V980" i="7"/>
  <c r="U980" i="7"/>
  <c r="T980" i="7"/>
  <c r="S980" i="7"/>
  <c r="R980" i="7"/>
  <c r="Q980" i="7"/>
  <c r="P980" i="7"/>
  <c r="O980" i="7"/>
  <c r="N980" i="7"/>
  <c r="M980" i="7"/>
  <c r="AB978" i="7"/>
  <c r="AA978" i="7"/>
  <c r="Z978" i="7"/>
  <c r="Y978" i="7"/>
  <c r="X978" i="7"/>
  <c r="W978" i="7"/>
  <c r="V978" i="7"/>
  <c r="U978" i="7"/>
  <c r="T978" i="7"/>
  <c r="S978" i="7"/>
  <c r="R978" i="7"/>
  <c r="Q978" i="7"/>
  <c r="P978" i="7"/>
  <c r="O978" i="7"/>
  <c r="N978" i="7"/>
  <c r="M978" i="7"/>
  <c r="AB977" i="7"/>
  <c r="AA977" i="7"/>
  <c r="Z977" i="7"/>
  <c r="Y977" i="7"/>
  <c r="X977" i="7"/>
  <c r="W977" i="7"/>
  <c r="V977" i="7"/>
  <c r="U977" i="7"/>
  <c r="T977" i="7"/>
  <c r="S977" i="7"/>
  <c r="R977" i="7"/>
  <c r="Q977" i="7"/>
  <c r="P977" i="7"/>
  <c r="O977" i="7"/>
  <c r="N977" i="7"/>
  <c r="M977" i="7"/>
  <c r="AB975" i="7"/>
  <c r="AA975" i="7"/>
  <c r="Z975" i="7"/>
  <c r="Y975" i="7"/>
  <c r="X975" i="7"/>
  <c r="W975" i="7"/>
  <c r="V975" i="7"/>
  <c r="U975" i="7"/>
  <c r="T975" i="7"/>
  <c r="S975" i="7"/>
  <c r="R975" i="7"/>
  <c r="Q975" i="7"/>
  <c r="P975" i="7"/>
  <c r="O975" i="7"/>
  <c r="N975" i="7"/>
  <c r="M975" i="7"/>
  <c r="AB974" i="7"/>
  <c r="AA974" i="7"/>
  <c r="Z974" i="7"/>
  <c r="Y974" i="7"/>
  <c r="X974" i="7"/>
  <c r="W974" i="7"/>
  <c r="V974" i="7"/>
  <c r="U974" i="7"/>
  <c r="T974" i="7"/>
  <c r="S974" i="7"/>
  <c r="R974" i="7"/>
  <c r="Q974" i="7"/>
  <c r="P974" i="7"/>
  <c r="O974" i="7"/>
  <c r="N974" i="7"/>
  <c r="M974" i="7"/>
  <c r="AB972" i="7"/>
  <c r="AA972" i="7"/>
  <c r="Z972" i="7"/>
  <c r="Y972" i="7"/>
  <c r="X972" i="7"/>
  <c r="W972" i="7"/>
  <c r="V972" i="7"/>
  <c r="U972" i="7"/>
  <c r="T972" i="7"/>
  <c r="S972" i="7"/>
  <c r="R972" i="7"/>
  <c r="Q972" i="7"/>
  <c r="P972" i="7"/>
  <c r="O972" i="7"/>
  <c r="N972" i="7"/>
  <c r="M972" i="7"/>
  <c r="AB971" i="7"/>
  <c r="AA971" i="7"/>
  <c r="Z971" i="7"/>
  <c r="Y971" i="7"/>
  <c r="X971" i="7"/>
  <c r="W971" i="7"/>
  <c r="V971" i="7"/>
  <c r="U971" i="7"/>
  <c r="T971" i="7"/>
  <c r="S971" i="7"/>
  <c r="R971" i="7"/>
  <c r="Q971" i="7"/>
  <c r="P971" i="7"/>
  <c r="O971" i="7"/>
  <c r="N971" i="7"/>
  <c r="M971" i="7"/>
  <c r="AB969" i="7"/>
  <c r="AA969" i="7"/>
  <c r="Z969" i="7"/>
  <c r="Y969" i="7"/>
  <c r="X969" i="7"/>
  <c r="W969" i="7"/>
  <c r="V969" i="7"/>
  <c r="U969" i="7"/>
  <c r="T969" i="7"/>
  <c r="S969" i="7"/>
  <c r="R969" i="7"/>
  <c r="Q969" i="7"/>
  <c r="P969" i="7"/>
  <c r="O969" i="7"/>
  <c r="N969" i="7"/>
  <c r="M969" i="7"/>
  <c r="AB968" i="7"/>
  <c r="AA968" i="7"/>
  <c r="Z968" i="7"/>
  <c r="Y968" i="7"/>
  <c r="X968" i="7"/>
  <c r="W968" i="7"/>
  <c r="V968" i="7"/>
  <c r="U968" i="7"/>
  <c r="T968" i="7"/>
  <c r="S968" i="7"/>
  <c r="R968" i="7"/>
  <c r="Q968" i="7"/>
  <c r="P968" i="7"/>
  <c r="O968" i="7"/>
  <c r="N968" i="7"/>
  <c r="M968" i="7"/>
  <c r="AB966" i="7"/>
  <c r="AA966" i="7"/>
  <c r="Z966" i="7"/>
  <c r="Y966" i="7"/>
  <c r="X966" i="7"/>
  <c r="W966" i="7"/>
  <c r="V966" i="7"/>
  <c r="U966" i="7"/>
  <c r="T966" i="7"/>
  <c r="S966" i="7"/>
  <c r="R966" i="7"/>
  <c r="Q966" i="7"/>
  <c r="P966" i="7"/>
  <c r="O966" i="7"/>
  <c r="N966" i="7"/>
  <c r="M966" i="7"/>
  <c r="AB965" i="7"/>
  <c r="AA965" i="7"/>
  <c r="Z965" i="7"/>
  <c r="Y965" i="7"/>
  <c r="X965" i="7"/>
  <c r="W965" i="7"/>
  <c r="V965" i="7"/>
  <c r="U965" i="7"/>
  <c r="T965" i="7"/>
  <c r="S965" i="7"/>
  <c r="R965" i="7"/>
  <c r="Q965" i="7"/>
  <c r="P965" i="7"/>
  <c r="O965" i="7"/>
  <c r="N965" i="7"/>
  <c r="M965" i="7"/>
  <c r="AB962" i="7"/>
  <c r="AA962" i="7"/>
  <c r="Z962" i="7"/>
  <c r="Y962" i="7"/>
  <c r="X962" i="7"/>
  <c r="W962" i="7"/>
  <c r="V962" i="7"/>
  <c r="U962" i="7"/>
  <c r="T962" i="7"/>
  <c r="S962" i="7"/>
  <c r="R962" i="7"/>
  <c r="Q962" i="7"/>
  <c r="P962" i="7"/>
  <c r="O962" i="7"/>
  <c r="N962" i="7"/>
  <c r="M962" i="7"/>
  <c r="AB961" i="7"/>
  <c r="AA961" i="7"/>
  <c r="Z961" i="7"/>
  <c r="Y961" i="7"/>
  <c r="X961" i="7"/>
  <c r="W961" i="7"/>
  <c r="V961" i="7"/>
  <c r="U961" i="7"/>
  <c r="T961" i="7"/>
  <c r="S961" i="7"/>
  <c r="R961" i="7"/>
  <c r="Q961" i="7"/>
  <c r="P961" i="7"/>
  <c r="O961" i="7"/>
  <c r="N961" i="7"/>
  <c r="M961" i="7"/>
  <c r="AB960" i="7"/>
  <c r="AA960" i="7"/>
  <c r="Z960" i="7"/>
  <c r="Y960" i="7"/>
  <c r="X960" i="7"/>
  <c r="W960" i="7"/>
  <c r="V960" i="7"/>
  <c r="U960" i="7"/>
  <c r="T960" i="7"/>
  <c r="S960" i="7"/>
  <c r="R960" i="7"/>
  <c r="Q960" i="7"/>
  <c r="P960" i="7"/>
  <c r="O960" i="7"/>
  <c r="N960" i="7"/>
  <c r="M960" i="7"/>
  <c r="AB958" i="7"/>
  <c r="AA958" i="7"/>
  <c r="Z958" i="7"/>
  <c r="Y958" i="7"/>
  <c r="X958" i="7"/>
  <c r="W958" i="7"/>
  <c r="V958" i="7"/>
  <c r="U958" i="7"/>
  <c r="T958" i="7"/>
  <c r="S958" i="7"/>
  <c r="R958" i="7"/>
  <c r="Q958" i="7"/>
  <c r="P958" i="7"/>
  <c r="O958" i="7"/>
  <c r="N958" i="7"/>
  <c r="M958" i="7"/>
  <c r="AB957" i="7"/>
  <c r="AA957" i="7"/>
  <c r="Z957" i="7"/>
  <c r="Y957" i="7"/>
  <c r="X957" i="7"/>
  <c r="W957" i="7"/>
  <c r="V957" i="7"/>
  <c r="U957" i="7"/>
  <c r="T957" i="7"/>
  <c r="S957" i="7"/>
  <c r="R957" i="7"/>
  <c r="Q957" i="7"/>
  <c r="P957" i="7"/>
  <c r="O957" i="7"/>
  <c r="N957" i="7"/>
  <c r="M957" i="7"/>
  <c r="AB955" i="7"/>
  <c r="AA955" i="7"/>
  <c r="Z955" i="7"/>
  <c r="Y955" i="7"/>
  <c r="X955" i="7"/>
  <c r="W955" i="7"/>
  <c r="V955" i="7"/>
  <c r="U955" i="7"/>
  <c r="T955" i="7"/>
  <c r="S955" i="7"/>
  <c r="R955" i="7"/>
  <c r="Q955" i="7"/>
  <c r="P955" i="7"/>
  <c r="O955" i="7"/>
  <c r="N955" i="7"/>
  <c r="M955" i="7"/>
  <c r="AB954" i="7"/>
  <c r="AA954" i="7"/>
  <c r="Z954" i="7"/>
  <c r="Y954" i="7"/>
  <c r="X954" i="7"/>
  <c r="W954" i="7"/>
  <c r="V954" i="7"/>
  <c r="U954" i="7"/>
  <c r="T954" i="7"/>
  <c r="S954" i="7"/>
  <c r="R954" i="7"/>
  <c r="Q954" i="7"/>
  <c r="P954" i="7"/>
  <c r="O954" i="7"/>
  <c r="N954" i="7"/>
  <c r="M954" i="7"/>
  <c r="AB953" i="7"/>
  <c r="AA953" i="7"/>
  <c r="Z953" i="7"/>
  <c r="Y953" i="7"/>
  <c r="X953" i="7"/>
  <c r="W953" i="7"/>
  <c r="V953" i="7"/>
  <c r="U953" i="7"/>
  <c r="T953" i="7"/>
  <c r="S953" i="7"/>
  <c r="R953" i="7"/>
  <c r="Q953" i="7"/>
  <c r="P953" i="7"/>
  <c r="O953" i="7"/>
  <c r="N953" i="7"/>
  <c r="M953" i="7"/>
  <c r="AB948" i="7"/>
  <c r="AA948" i="7"/>
  <c r="Z948" i="7"/>
  <c r="Y948" i="7"/>
  <c r="X948" i="7"/>
  <c r="W948" i="7"/>
  <c r="V948" i="7"/>
  <c r="U948" i="7"/>
  <c r="T948" i="7"/>
  <c r="S948" i="7"/>
  <c r="R948" i="7"/>
  <c r="Q948" i="7"/>
  <c r="P948" i="7"/>
  <c r="O948" i="7"/>
  <c r="N948" i="7"/>
  <c r="M948" i="7"/>
  <c r="AB947" i="7"/>
  <c r="AA947" i="7"/>
  <c r="Z947" i="7"/>
  <c r="Y947" i="7"/>
  <c r="X947" i="7"/>
  <c r="W947" i="7"/>
  <c r="V947" i="7"/>
  <c r="U947" i="7"/>
  <c r="T947" i="7"/>
  <c r="S947" i="7"/>
  <c r="R947" i="7"/>
  <c r="Q947" i="7"/>
  <c r="P947" i="7"/>
  <c r="O947" i="7"/>
  <c r="N947" i="7"/>
  <c r="M947" i="7"/>
  <c r="AB946" i="7"/>
  <c r="AA946" i="7"/>
  <c r="Z946" i="7"/>
  <c r="Y946" i="7"/>
  <c r="X946" i="7"/>
  <c r="W946" i="7"/>
  <c r="V946" i="7"/>
  <c r="U946" i="7"/>
  <c r="T946" i="7"/>
  <c r="S946" i="7"/>
  <c r="R946" i="7"/>
  <c r="Q946" i="7"/>
  <c r="P946" i="7"/>
  <c r="O946" i="7"/>
  <c r="N946" i="7"/>
  <c r="M946" i="7"/>
  <c r="AB951" i="7"/>
  <c r="AA951" i="7"/>
  <c r="Z951" i="7"/>
  <c r="Y951" i="7"/>
  <c r="X951" i="7"/>
  <c r="W951" i="7"/>
  <c r="V951" i="7"/>
  <c r="U951" i="7"/>
  <c r="T951" i="7"/>
  <c r="S951" i="7"/>
  <c r="R951" i="7"/>
  <c r="Q951" i="7"/>
  <c r="P951" i="7"/>
  <c r="O951" i="7"/>
  <c r="N951" i="7"/>
  <c r="M951" i="7"/>
  <c r="AB950" i="7"/>
  <c r="AA950" i="7"/>
  <c r="Z950" i="7"/>
  <c r="Y950" i="7"/>
  <c r="X950" i="7"/>
  <c r="W950" i="7"/>
  <c r="V950" i="7"/>
  <c r="U950" i="7"/>
  <c r="T950" i="7"/>
  <c r="S950" i="7"/>
  <c r="R950" i="7"/>
  <c r="Q950" i="7"/>
  <c r="P950" i="7"/>
  <c r="O950" i="7"/>
  <c r="N950" i="7"/>
  <c r="M950" i="7"/>
  <c r="AB944" i="7"/>
  <c r="AA944" i="7"/>
  <c r="Z944" i="7"/>
  <c r="Y944" i="7"/>
  <c r="X944" i="7"/>
  <c r="W944" i="7"/>
  <c r="V944" i="7"/>
  <c r="U944" i="7"/>
  <c r="T944" i="7"/>
  <c r="S944" i="7"/>
  <c r="R944" i="7"/>
  <c r="Q944" i="7"/>
  <c r="P944" i="7"/>
  <c r="O944" i="7"/>
  <c r="N944" i="7"/>
  <c r="M944" i="7"/>
  <c r="AB943" i="7"/>
  <c r="AA943" i="7"/>
  <c r="Z943" i="7"/>
  <c r="Y943" i="7"/>
  <c r="X943" i="7"/>
  <c r="W943" i="7"/>
  <c r="V943" i="7"/>
  <c r="U943" i="7"/>
  <c r="T943" i="7"/>
  <c r="S943" i="7"/>
  <c r="R943" i="7"/>
  <c r="Q943" i="7"/>
  <c r="P943" i="7"/>
  <c r="O943" i="7"/>
  <c r="N943" i="7"/>
  <c r="M943" i="7"/>
  <c r="AB940" i="7"/>
  <c r="AA940" i="7"/>
  <c r="Z940" i="7"/>
  <c r="Y940" i="7"/>
  <c r="X940" i="7"/>
  <c r="W940" i="7"/>
  <c r="V940" i="7"/>
  <c r="U940" i="7"/>
  <c r="T940" i="7"/>
  <c r="S940" i="7"/>
  <c r="R940" i="7"/>
  <c r="Q940" i="7"/>
  <c r="P940" i="7"/>
  <c r="O940" i="7"/>
  <c r="N940" i="7"/>
  <c r="M940" i="7"/>
  <c r="AB939" i="7"/>
  <c r="AA939" i="7"/>
  <c r="Z939" i="7"/>
  <c r="Y939" i="7"/>
  <c r="X939" i="7"/>
  <c r="W939" i="7"/>
  <c r="V939" i="7"/>
  <c r="U939" i="7"/>
  <c r="T939" i="7"/>
  <c r="S939" i="7"/>
  <c r="R939" i="7"/>
  <c r="Q939" i="7"/>
  <c r="P939" i="7"/>
  <c r="O939" i="7"/>
  <c r="N939" i="7"/>
  <c r="M939" i="7"/>
  <c r="AB938" i="7"/>
  <c r="AA938" i="7"/>
  <c r="Z938" i="7"/>
  <c r="Y938" i="7"/>
  <c r="X938" i="7"/>
  <c r="W938" i="7"/>
  <c r="V938" i="7"/>
  <c r="U938" i="7"/>
  <c r="T938" i="7"/>
  <c r="S938" i="7"/>
  <c r="R938" i="7"/>
  <c r="Q938" i="7"/>
  <c r="P938" i="7"/>
  <c r="O938" i="7"/>
  <c r="N938" i="7"/>
  <c r="M938" i="7"/>
  <c r="AB936" i="7"/>
  <c r="AA936" i="7"/>
  <c r="Z936" i="7"/>
  <c r="Y936" i="7"/>
  <c r="X936" i="7"/>
  <c r="W936" i="7"/>
  <c r="V936" i="7"/>
  <c r="U936" i="7"/>
  <c r="T936" i="7"/>
  <c r="S936" i="7"/>
  <c r="R936" i="7"/>
  <c r="Q936" i="7"/>
  <c r="P936" i="7"/>
  <c r="O936" i="7"/>
  <c r="N936" i="7"/>
  <c r="M936" i="7"/>
  <c r="AB935" i="7"/>
  <c r="AA935" i="7"/>
  <c r="Z935" i="7"/>
  <c r="Y935" i="7"/>
  <c r="X935" i="7"/>
  <c r="W935" i="7"/>
  <c r="V935" i="7"/>
  <c r="U935" i="7"/>
  <c r="T935" i="7"/>
  <c r="S935" i="7"/>
  <c r="R935" i="7"/>
  <c r="Q935" i="7"/>
  <c r="P935" i="7"/>
  <c r="O935" i="7"/>
  <c r="N935" i="7"/>
  <c r="M935" i="7"/>
  <c r="AB934" i="7"/>
  <c r="AA934" i="7"/>
  <c r="Z934" i="7"/>
  <c r="Y934" i="7"/>
  <c r="X934" i="7"/>
  <c r="W934" i="7"/>
  <c r="V934" i="7"/>
  <c r="U934" i="7"/>
  <c r="T934" i="7"/>
  <c r="S934" i="7"/>
  <c r="R934" i="7"/>
  <c r="Q934" i="7"/>
  <c r="P934" i="7"/>
  <c r="O934" i="7"/>
  <c r="N934" i="7"/>
  <c r="M934" i="7"/>
  <c r="AB932" i="7"/>
  <c r="AA932" i="7"/>
  <c r="Z932" i="7"/>
  <c r="Y932" i="7"/>
  <c r="X932" i="7"/>
  <c r="W932" i="7"/>
  <c r="V932" i="7"/>
  <c r="U932" i="7"/>
  <c r="T932" i="7"/>
  <c r="S932" i="7"/>
  <c r="R932" i="7"/>
  <c r="Q932" i="7"/>
  <c r="P932" i="7"/>
  <c r="O932" i="7"/>
  <c r="N932" i="7"/>
  <c r="M932" i="7"/>
  <c r="AB931" i="7"/>
  <c r="AA931" i="7"/>
  <c r="Z931" i="7"/>
  <c r="Y931" i="7"/>
  <c r="X931" i="7"/>
  <c r="W931" i="7"/>
  <c r="V931" i="7"/>
  <c r="U931" i="7"/>
  <c r="T931" i="7"/>
  <c r="S931" i="7"/>
  <c r="R931" i="7"/>
  <c r="Q931" i="7"/>
  <c r="P931" i="7"/>
  <c r="O931" i="7"/>
  <c r="N931" i="7"/>
  <c r="M931" i="7"/>
  <c r="AB930" i="7"/>
  <c r="AA930" i="7"/>
  <c r="Z930" i="7"/>
  <c r="Y930" i="7"/>
  <c r="X930" i="7"/>
  <c r="W930" i="7"/>
  <c r="V930" i="7"/>
  <c r="U930" i="7"/>
  <c r="T930" i="7"/>
  <c r="S930" i="7"/>
  <c r="R930" i="7"/>
  <c r="Q930" i="7"/>
  <c r="P930" i="7"/>
  <c r="O930" i="7"/>
  <c r="N930" i="7"/>
  <c r="M930" i="7"/>
  <c r="AB927" i="7"/>
  <c r="AA927" i="7"/>
  <c r="Z927" i="7"/>
  <c r="Y927" i="7"/>
  <c r="X927" i="7"/>
  <c r="W927" i="7"/>
  <c r="V927" i="7"/>
  <c r="U927" i="7"/>
  <c r="T927" i="7"/>
  <c r="S927" i="7"/>
  <c r="R927" i="7"/>
  <c r="Q927" i="7"/>
  <c r="P927" i="7"/>
  <c r="O927" i="7"/>
  <c r="N927" i="7"/>
  <c r="M927" i="7"/>
  <c r="AB926" i="7"/>
  <c r="AA926" i="7"/>
  <c r="Z926" i="7"/>
  <c r="Y926" i="7"/>
  <c r="X926" i="7"/>
  <c r="W926" i="7"/>
  <c r="V926" i="7"/>
  <c r="U926" i="7"/>
  <c r="T926" i="7"/>
  <c r="S926" i="7"/>
  <c r="R926" i="7"/>
  <c r="Q926" i="7"/>
  <c r="P926" i="7"/>
  <c r="O926" i="7"/>
  <c r="N926" i="7"/>
  <c r="M926" i="7"/>
  <c r="AB925" i="7"/>
  <c r="AA925" i="7"/>
  <c r="Z925" i="7"/>
  <c r="Y925" i="7"/>
  <c r="X925" i="7"/>
  <c r="W925" i="7"/>
  <c r="V925" i="7"/>
  <c r="U925" i="7"/>
  <c r="T925" i="7"/>
  <c r="S925" i="7"/>
  <c r="R925" i="7"/>
  <c r="Q925" i="7"/>
  <c r="P925" i="7"/>
  <c r="O925" i="7"/>
  <c r="N925" i="7"/>
  <c r="M925" i="7"/>
  <c r="AB924" i="7"/>
  <c r="AA924" i="7"/>
  <c r="Z924" i="7"/>
  <c r="Y924" i="7"/>
  <c r="X924" i="7"/>
  <c r="W924" i="7"/>
  <c r="V924" i="7"/>
  <c r="U924" i="7"/>
  <c r="T924" i="7"/>
  <c r="S924" i="7"/>
  <c r="R924" i="7"/>
  <c r="Q924" i="7"/>
  <c r="P924" i="7"/>
  <c r="O924" i="7"/>
  <c r="N924" i="7"/>
  <c r="M924" i="7"/>
  <c r="AB922" i="7"/>
  <c r="AA922" i="7"/>
  <c r="Z922" i="7"/>
  <c r="Y922" i="7"/>
  <c r="X922" i="7"/>
  <c r="W922" i="7"/>
  <c r="V922" i="7"/>
  <c r="U922" i="7"/>
  <c r="T922" i="7"/>
  <c r="S922" i="7"/>
  <c r="R922" i="7"/>
  <c r="Q922" i="7"/>
  <c r="P922" i="7"/>
  <c r="O922" i="7"/>
  <c r="N922" i="7"/>
  <c r="M922" i="7"/>
  <c r="AB921" i="7"/>
  <c r="AA921" i="7"/>
  <c r="Z921" i="7"/>
  <c r="Y921" i="7"/>
  <c r="X921" i="7"/>
  <c r="W921" i="7"/>
  <c r="V921" i="7"/>
  <c r="U921" i="7"/>
  <c r="T921" i="7"/>
  <c r="S921" i="7"/>
  <c r="R921" i="7"/>
  <c r="Q921" i="7"/>
  <c r="P921" i="7"/>
  <c r="O921" i="7"/>
  <c r="N921" i="7"/>
  <c r="M921" i="7"/>
  <c r="AB920" i="7"/>
  <c r="AA920" i="7"/>
  <c r="Z920" i="7"/>
  <c r="Y920" i="7"/>
  <c r="X920" i="7"/>
  <c r="W920" i="7"/>
  <c r="V920" i="7"/>
  <c r="U920" i="7"/>
  <c r="T920" i="7"/>
  <c r="S920" i="7"/>
  <c r="R920" i="7"/>
  <c r="Q920" i="7"/>
  <c r="P920" i="7"/>
  <c r="O920" i="7"/>
  <c r="N920" i="7"/>
  <c r="M920" i="7"/>
  <c r="AB919" i="7"/>
  <c r="AA919" i="7"/>
  <c r="Z919" i="7"/>
  <c r="Y919" i="7"/>
  <c r="X919" i="7"/>
  <c r="W919" i="7"/>
  <c r="V919" i="7"/>
  <c r="U919" i="7"/>
  <c r="T919" i="7"/>
  <c r="S919" i="7"/>
  <c r="R919" i="7"/>
  <c r="Q919" i="7"/>
  <c r="P919" i="7"/>
  <c r="O919" i="7"/>
  <c r="N919" i="7"/>
  <c r="M919" i="7"/>
  <c r="AB917" i="7"/>
  <c r="AA917" i="7"/>
  <c r="Z917" i="7"/>
  <c r="Y917" i="7"/>
  <c r="X917" i="7"/>
  <c r="W917" i="7"/>
  <c r="V917" i="7"/>
  <c r="U917" i="7"/>
  <c r="T917" i="7"/>
  <c r="S917" i="7"/>
  <c r="R917" i="7"/>
  <c r="Q917" i="7"/>
  <c r="P917" i="7"/>
  <c r="O917" i="7"/>
  <c r="N917" i="7"/>
  <c r="M917" i="7"/>
  <c r="AB916" i="7"/>
  <c r="AA916" i="7"/>
  <c r="Z916" i="7"/>
  <c r="Y916" i="7"/>
  <c r="X916" i="7"/>
  <c r="W916" i="7"/>
  <c r="V916" i="7"/>
  <c r="U916" i="7"/>
  <c r="T916" i="7"/>
  <c r="S916" i="7"/>
  <c r="R916" i="7"/>
  <c r="Q916" i="7"/>
  <c r="P916" i="7"/>
  <c r="O916" i="7"/>
  <c r="N916" i="7"/>
  <c r="M916" i="7"/>
  <c r="AB915" i="7"/>
  <c r="AA915" i="7"/>
  <c r="Z915" i="7"/>
  <c r="Y915" i="7"/>
  <c r="X915" i="7"/>
  <c r="W915" i="7"/>
  <c r="V915" i="7"/>
  <c r="U915" i="7"/>
  <c r="T915" i="7"/>
  <c r="S915" i="7"/>
  <c r="R915" i="7"/>
  <c r="Q915" i="7"/>
  <c r="P915" i="7"/>
  <c r="O915" i="7"/>
  <c r="N915" i="7"/>
  <c r="M915" i="7"/>
  <c r="AB914" i="7"/>
  <c r="AA914" i="7"/>
  <c r="Z914" i="7"/>
  <c r="Y914" i="7"/>
  <c r="X914" i="7"/>
  <c r="W914" i="7"/>
  <c r="V914" i="7"/>
  <c r="U914" i="7"/>
  <c r="T914" i="7"/>
  <c r="S914" i="7"/>
  <c r="R914" i="7"/>
  <c r="Q914" i="7"/>
  <c r="P914" i="7"/>
  <c r="O914" i="7"/>
  <c r="N914" i="7"/>
  <c r="M914" i="7"/>
  <c r="N896" i="7"/>
  <c r="O896" i="7"/>
  <c r="P896" i="7"/>
  <c r="Q896" i="7"/>
  <c r="R896" i="7"/>
  <c r="S896" i="7"/>
  <c r="T896" i="7"/>
  <c r="U896" i="7"/>
  <c r="V896" i="7"/>
  <c r="W896" i="7"/>
  <c r="X896" i="7"/>
  <c r="Y896" i="7"/>
  <c r="Z896" i="7"/>
  <c r="AA896" i="7"/>
  <c r="AB896" i="7"/>
  <c r="N897" i="7"/>
  <c r="O897" i="7"/>
  <c r="P897" i="7"/>
  <c r="Q897" i="7"/>
  <c r="R897" i="7"/>
  <c r="S897" i="7"/>
  <c r="U897" i="7"/>
  <c r="V897" i="7"/>
  <c r="W897" i="7"/>
  <c r="X897" i="7"/>
  <c r="Y897" i="7"/>
  <c r="Z897" i="7"/>
  <c r="AA897" i="7"/>
  <c r="AB897" i="7"/>
  <c r="N900" i="7"/>
  <c r="O900" i="7"/>
  <c r="P900" i="7"/>
  <c r="Q900" i="7"/>
  <c r="R900" i="7"/>
  <c r="S900" i="7"/>
  <c r="T900" i="7"/>
  <c r="U900" i="7"/>
  <c r="V900" i="7"/>
  <c r="W900" i="7"/>
  <c r="X900" i="7"/>
  <c r="Y900" i="7"/>
  <c r="Z900" i="7"/>
  <c r="AA900" i="7"/>
  <c r="AB900" i="7"/>
  <c r="N901" i="7"/>
  <c r="O901" i="7"/>
  <c r="P901" i="7"/>
  <c r="Q901" i="7"/>
  <c r="R901" i="7"/>
  <c r="S901" i="7"/>
  <c r="U901" i="7"/>
  <c r="V901" i="7"/>
  <c r="W901" i="7"/>
  <c r="X901" i="7"/>
  <c r="Y901" i="7"/>
  <c r="Z901" i="7"/>
  <c r="AA901" i="7"/>
  <c r="AB901" i="7"/>
  <c r="N904" i="7"/>
  <c r="O904" i="7"/>
  <c r="P904" i="7"/>
  <c r="Q904" i="7"/>
  <c r="R904" i="7"/>
  <c r="S904" i="7"/>
  <c r="T904" i="7"/>
  <c r="U904" i="7"/>
  <c r="V904" i="7"/>
  <c r="W904" i="7"/>
  <c r="X904" i="7"/>
  <c r="Y904" i="7"/>
  <c r="Z904" i="7"/>
  <c r="AA904" i="7"/>
  <c r="AB904" i="7"/>
  <c r="N907" i="7"/>
  <c r="O907" i="7"/>
  <c r="P907" i="7"/>
  <c r="Q907" i="7"/>
  <c r="R907" i="7"/>
  <c r="S907" i="7"/>
  <c r="T907" i="7"/>
  <c r="U907" i="7"/>
  <c r="V907" i="7"/>
  <c r="W907" i="7"/>
  <c r="X907" i="7"/>
  <c r="Y907" i="7"/>
  <c r="Z907" i="7"/>
  <c r="AA907" i="7"/>
  <c r="AB907" i="7"/>
  <c r="N908" i="7"/>
  <c r="O908" i="7"/>
  <c r="P908" i="7"/>
  <c r="Q908" i="7"/>
  <c r="R908" i="7"/>
  <c r="S908" i="7"/>
  <c r="T908" i="7"/>
  <c r="U908" i="7"/>
  <c r="V908" i="7"/>
  <c r="W908" i="7"/>
  <c r="X908" i="7"/>
  <c r="Y908" i="7"/>
  <c r="Z908" i="7"/>
  <c r="AA908" i="7"/>
  <c r="AB908" i="7"/>
  <c r="N909" i="7"/>
  <c r="O909" i="7"/>
  <c r="P909" i="7"/>
  <c r="Q909" i="7"/>
  <c r="R909" i="7"/>
  <c r="S909" i="7"/>
  <c r="T909" i="7"/>
  <c r="U909" i="7"/>
  <c r="V909" i="7"/>
  <c r="W909" i="7"/>
  <c r="X909" i="7"/>
  <c r="Y909" i="7"/>
  <c r="Z909" i="7"/>
  <c r="AA909" i="7"/>
  <c r="AB909" i="7"/>
  <c r="N910" i="7"/>
  <c r="O910" i="7"/>
  <c r="P910" i="7"/>
  <c r="Q910" i="7"/>
  <c r="R910" i="7"/>
  <c r="S910" i="7"/>
  <c r="T910" i="7"/>
  <c r="U910" i="7"/>
  <c r="V910" i="7"/>
  <c r="W910" i="7"/>
  <c r="X910" i="7"/>
  <c r="Y910" i="7"/>
  <c r="Z910" i="7"/>
  <c r="AA910" i="7"/>
  <c r="AB910" i="7"/>
  <c r="M910" i="7"/>
  <c r="M909" i="7"/>
  <c r="M908" i="7"/>
  <c r="M907" i="7"/>
  <c r="AC907" i="7" s="1"/>
  <c r="M905" i="7"/>
  <c r="AC905" i="7" s="1"/>
  <c r="M904" i="7"/>
  <c r="AC904" i="7" s="1"/>
  <c r="M900" i="7"/>
  <c r="M901" i="7"/>
  <c r="AC901" i="7" s="1"/>
  <c r="M902" i="7"/>
  <c r="AC902" i="7" s="1"/>
  <c r="M898" i="7"/>
  <c r="AC898" i="7" s="1"/>
  <c r="M897" i="7"/>
  <c r="M896" i="7"/>
  <c r="AC896" i="7" s="1"/>
  <c r="N891" i="7"/>
  <c r="O891" i="7"/>
  <c r="P891" i="7"/>
  <c r="Q891" i="7"/>
  <c r="N894" i="7"/>
  <c r="O894" i="7"/>
  <c r="P894" i="7"/>
  <c r="Q894" i="7"/>
  <c r="M894" i="7"/>
  <c r="M893" i="7"/>
  <c r="AC893" i="7" s="1"/>
  <c r="M891" i="7"/>
  <c r="M890" i="7"/>
  <c r="AC890" i="7" s="1"/>
  <c r="N887" i="7"/>
  <c r="O887" i="7"/>
  <c r="P887" i="7"/>
  <c r="Q887" i="7"/>
  <c r="R887" i="7"/>
  <c r="S887" i="7"/>
  <c r="T887" i="7"/>
  <c r="U887" i="7"/>
  <c r="V887" i="7"/>
  <c r="W887" i="7"/>
  <c r="X887" i="7"/>
  <c r="Y887" i="7"/>
  <c r="Z887" i="7"/>
  <c r="AA887" i="7"/>
  <c r="AB887" i="7"/>
  <c r="N888" i="7"/>
  <c r="R888" i="7"/>
  <c r="S888" i="7"/>
  <c r="T888" i="7"/>
  <c r="U888" i="7"/>
  <c r="V888" i="7"/>
  <c r="W888" i="7"/>
  <c r="X888" i="7"/>
  <c r="Y888" i="7"/>
  <c r="Z888" i="7"/>
  <c r="AA888" i="7"/>
  <c r="AB888" i="7"/>
  <c r="M888" i="7"/>
  <c r="M887" i="7"/>
  <c r="M886" i="7"/>
  <c r="N886" i="7" s="1"/>
  <c r="M885" i="7"/>
  <c r="N885" i="7" s="1"/>
  <c r="N882" i="7"/>
  <c r="O882" i="7"/>
  <c r="P882" i="7"/>
  <c r="Q882" i="7"/>
  <c r="N879" i="7"/>
  <c r="O879" i="7"/>
  <c r="P879" i="7"/>
  <c r="Q879" i="7"/>
  <c r="M882" i="7"/>
  <c r="M881" i="7"/>
  <c r="AC881" i="7" s="1"/>
  <c r="M879" i="7"/>
  <c r="M878" i="7"/>
  <c r="AC878" i="7" s="1"/>
  <c r="AB876" i="7"/>
  <c r="AA876" i="7"/>
  <c r="Z876" i="7"/>
  <c r="Y876" i="7"/>
  <c r="X876" i="7"/>
  <c r="W876" i="7"/>
  <c r="V876" i="7"/>
  <c r="U876" i="7"/>
  <c r="T876" i="7"/>
  <c r="S876" i="7"/>
  <c r="R876" i="7"/>
  <c r="Q876" i="7"/>
  <c r="P876" i="7"/>
  <c r="O876" i="7"/>
  <c r="N876" i="7"/>
  <c r="AB875" i="7"/>
  <c r="AA875" i="7"/>
  <c r="Z875" i="7"/>
  <c r="Y875" i="7"/>
  <c r="X875" i="7"/>
  <c r="W875" i="7"/>
  <c r="V875" i="7"/>
  <c r="U875" i="7"/>
  <c r="T875" i="7"/>
  <c r="S875" i="7"/>
  <c r="R875" i="7"/>
  <c r="Q875" i="7"/>
  <c r="P875" i="7"/>
  <c r="O875" i="7"/>
  <c r="N875" i="7"/>
  <c r="M876" i="7"/>
  <c r="M875" i="7"/>
  <c r="M874" i="7"/>
  <c r="N874" i="7" s="1"/>
  <c r="M873" i="7"/>
  <c r="N873" i="7" s="1"/>
  <c r="AB869" i="7"/>
  <c r="AA869" i="7"/>
  <c r="Z869" i="7"/>
  <c r="Y869" i="7"/>
  <c r="X869" i="7"/>
  <c r="W869" i="7"/>
  <c r="V869" i="7"/>
  <c r="U869" i="7"/>
  <c r="T869" i="7"/>
  <c r="S869" i="7"/>
  <c r="R869" i="7"/>
  <c r="Q869" i="7"/>
  <c r="P869" i="7"/>
  <c r="O869" i="7"/>
  <c r="N869" i="7"/>
  <c r="M869" i="7"/>
  <c r="AB868" i="7"/>
  <c r="AA868" i="7"/>
  <c r="Z868" i="7"/>
  <c r="Y868" i="7"/>
  <c r="X868" i="7"/>
  <c r="W868" i="7"/>
  <c r="V868" i="7"/>
  <c r="U868" i="7"/>
  <c r="T868" i="7"/>
  <c r="S868" i="7"/>
  <c r="Q868" i="7"/>
  <c r="P868" i="7"/>
  <c r="O868" i="7"/>
  <c r="N868" i="7"/>
  <c r="M868" i="7"/>
  <c r="M866" i="7"/>
  <c r="AC866" i="7" s="1"/>
  <c r="M865" i="7"/>
  <c r="M864" i="7"/>
  <c r="Q864" i="7" s="1"/>
  <c r="M862" i="7"/>
  <c r="N862" i="7" s="1"/>
  <c r="M861" i="7"/>
  <c r="N861" i="7" s="1"/>
  <c r="M859" i="7"/>
  <c r="N859" i="7" s="1"/>
  <c r="M858" i="7"/>
  <c r="N858" i="7" s="1"/>
  <c r="M856" i="7"/>
  <c r="N856" i="7" s="1"/>
  <c r="M855" i="7"/>
  <c r="N855" i="7" s="1"/>
  <c r="M853" i="7"/>
  <c r="N853" i="7" s="1"/>
  <c r="M852" i="7"/>
  <c r="N852" i="7" s="1"/>
  <c r="M850" i="7"/>
  <c r="N850" i="7" s="1"/>
  <c r="M849" i="7"/>
  <c r="N849" i="7" s="1"/>
  <c r="M847" i="7"/>
  <c r="N847" i="7" s="1"/>
  <c r="M846" i="7"/>
  <c r="N846" i="7" s="1"/>
  <c r="M843" i="7"/>
  <c r="N843" i="7" s="1"/>
  <c r="M842" i="7"/>
  <c r="N842" i="7" s="1"/>
  <c r="M841" i="7"/>
  <c r="N841" i="7" s="1"/>
  <c r="M836" i="7"/>
  <c r="N836" i="7" s="1"/>
  <c r="M835" i="7"/>
  <c r="N835" i="7" s="1"/>
  <c r="M834" i="7"/>
  <c r="N834" i="7" s="1"/>
  <c r="M829" i="7"/>
  <c r="N829" i="7" s="1"/>
  <c r="M828" i="7"/>
  <c r="N828" i="7" s="1"/>
  <c r="M827" i="7"/>
  <c r="N827" i="7" s="1"/>
  <c r="M839" i="7"/>
  <c r="N839" i="7" s="1"/>
  <c r="M838" i="7"/>
  <c r="N838" i="7" s="1"/>
  <c r="M832" i="7"/>
  <c r="N832" i="7" s="1"/>
  <c r="M831" i="7"/>
  <c r="N831" i="7" s="1"/>
  <c r="M825" i="7"/>
  <c r="N825" i="7" s="1"/>
  <c r="M824" i="7"/>
  <c r="N824" i="7" s="1"/>
  <c r="M821" i="7"/>
  <c r="N821" i="7" s="1"/>
  <c r="M820" i="7"/>
  <c r="N820" i="7" s="1"/>
  <c r="M819" i="7"/>
  <c r="M817" i="7"/>
  <c r="N817" i="7" s="1"/>
  <c r="M816" i="7"/>
  <c r="N816" i="7" s="1"/>
  <c r="M815" i="7"/>
  <c r="M813" i="7"/>
  <c r="N813" i="7" s="1"/>
  <c r="M812" i="7"/>
  <c r="N812" i="7" s="1"/>
  <c r="M811" i="7"/>
  <c r="M808" i="7"/>
  <c r="N808" i="7" s="1"/>
  <c r="M807" i="7"/>
  <c r="N807" i="7" s="1"/>
  <c r="M806" i="7"/>
  <c r="N806" i="7" s="1"/>
  <c r="M805" i="7"/>
  <c r="M803" i="7"/>
  <c r="N803" i="7" s="1"/>
  <c r="M802" i="7"/>
  <c r="N802" i="7" s="1"/>
  <c r="M801" i="7"/>
  <c r="N801" i="7" s="1"/>
  <c r="M800" i="7"/>
  <c r="N800" i="7" s="1"/>
  <c r="M798" i="7"/>
  <c r="N798" i="7" s="1"/>
  <c r="M797" i="7"/>
  <c r="N797" i="7" s="1"/>
  <c r="M796" i="7"/>
  <c r="N796" i="7" s="1"/>
  <c r="M795" i="7"/>
  <c r="N795" i="7" s="1"/>
  <c r="AB791" i="7"/>
  <c r="AA791" i="7"/>
  <c r="Z791" i="7"/>
  <c r="Y791" i="7"/>
  <c r="X791" i="7"/>
  <c r="W791" i="7"/>
  <c r="V791" i="7"/>
  <c r="U791" i="7"/>
  <c r="T791" i="7"/>
  <c r="S791" i="7"/>
  <c r="R791" i="7"/>
  <c r="Q791" i="7"/>
  <c r="P791" i="7"/>
  <c r="O791" i="7"/>
  <c r="N791" i="7"/>
  <c r="M791" i="7"/>
  <c r="M790" i="7"/>
  <c r="N790" i="7" s="1"/>
  <c r="M788" i="7"/>
  <c r="N788" i="7" s="1"/>
  <c r="AB787" i="7"/>
  <c r="AA787" i="7"/>
  <c r="Z787" i="7"/>
  <c r="Y787" i="7"/>
  <c r="X787" i="7"/>
  <c r="W787" i="7"/>
  <c r="V787" i="7"/>
  <c r="U787" i="7"/>
  <c r="T787" i="7"/>
  <c r="S787" i="7"/>
  <c r="R787" i="7"/>
  <c r="Q787" i="7"/>
  <c r="P787" i="7"/>
  <c r="O787" i="7"/>
  <c r="N787" i="7"/>
  <c r="M787" i="7"/>
  <c r="M785" i="7"/>
  <c r="N785" i="7" s="1"/>
  <c r="AC993" i="8"/>
  <c r="AC990" i="8" s="1"/>
  <c r="AB869" i="8"/>
  <c r="AA869" i="8"/>
  <c r="Z869" i="8"/>
  <c r="Y869" i="8"/>
  <c r="X869" i="8"/>
  <c r="W869" i="8"/>
  <c r="V869" i="8"/>
  <c r="U869" i="8"/>
  <c r="T869" i="8"/>
  <c r="S869" i="8"/>
  <c r="R869" i="8"/>
  <c r="Q869" i="8"/>
  <c r="P869" i="8"/>
  <c r="O869" i="8"/>
  <c r="N869" i="8"/>
  <c r="M869" i="8"/>
  <c r="AC869" i="8" s="1"/>
  <c r="AB868" i="8"/>
  <c r="AA868" i="8"/>
  <c r="Z868" i="8"/>
  <c r="Y868" i="8"/>
  <c r="X868" i="8"/>
  <c r="W868" i="8"/>
  <c r="V868" i="8"/>
  <c r="U868" i="8"/>
  <c r="T868" i="8"/>
  <c r="S868" i="8"/>
  <c r="R868" i="8"/>
  <c r="Q868" i="8"/>
  <c r="P868" i="8"/>
  <c r="O868" i="8"/>
  <c r="N868" i="8"/>
  <c r="M868" i="8"/>
  <c r="M866" i="8"/>
  <c r="AC866" i="8" s="1"/>
  <c r="M865" i="8"/>
  <c r="M864" i="8"/>
  <c r="Q864" i="8" s="1"/>
  <c r="AC1144" i="7" l="1"/>
  <c r="AC1143" i="7" s="1"/>
  <c r="AC1137" i="7"/>
  <c r="AC1124" i="7"/>
  <c r="AC1125" i="7"/>
  <c r="AC1118" i="7"/>
  <c r="AC1119" i="7"/>
  <c r="AC1114" i="7"/>
  <c r="AC1115" i="7"/>
  <c r="AC1112" i="7" s="1"/>
  <c r="AC1093" i="7"/>
  <c r="AC1092" i="7" s="1"/>
  <c r="AC1082" i="7"/>
  <c r="AC1029" i="7"/>
  <c r="AC1276" i="11"/>
  <c r="AC1280" i="11" s="1"/>
  <c r="AC1552" i="11" s="1"/>
  <c r="AC1553" i="11" s="1"/>
  <c r="AC791" i="7"/>
  <c r="AC875" i="7"/>
  <c r="AC887" i="7"/>
  <c r="AC897" i="7"/>
  <c r="AC900" i="7"/>
  <c r="AC1017" i="7"/>
  <c r="AC1019" i="7"/>
  <c r="AC895" i="7"/>
  <c r="AC1020" i="7"/>
  <c r="AC1177" i="7"/>
  <c r="AC1178" i="7"/>
  <c r="AC1266" i="7"/>
  <c r="AC1267" i="7"/>
  <c r="AC1540" i="3"/>
  <c r="O1264" i="3"/>
  <c r="Q1264" i="3"/>
  <c r="S1264" i="3"/>
  <c r="U1264" i="3"/>
  <c r="W1264" i="3"/>
  <c r="Y1264" i="3"/>
  <c r="AA1264" i="3"/>
  <c r="P1264" i="3"/>
  <c r="R1264" i="3"/>
  <c r="T1264" i="3"/>
  <c r="V1264" i="3"/>
  <c r="X1264" i="3"/>
  <c r="Z1264" i="3"/>
  <c r="AB1264" i="3"/>
  <c r="AC868" i="8"/>
  <c r="AC867" i="8" s="1"/>
  <c r="T865" i="8"/>
  <c r="R865" i="8"/>
  <c r="S865" i="8"/>
  <c r="AC864" i="8"/>
  <c r="AC876" i="7"/>
  <c r="AC908" i="7"/>
  <c r="AC910" i="7"/>
  <c r="AC914" i="7"/>
  <c r="AC915" i="7"/>
  <c r="AC916" i="7"/>
  <c r="AC919" i="7"/>
  <c r="AC920" i="7"/>
  <c r="AC921" i="7"/>
  <c r="AC922" i="7"/>
  <c r="AC924" i="7"/>
  <c r="AC925" i="7"/>
  <c r="AC926" i="7"/>
  <c r="AC888" i="7"/>
  <c r="AC930" i="7"/>
  <c r="AC931" i="7"/>
  <c r="AC934" i="7"/>
  <c r="AC935" i="7"/>
  <c r="AC938" i="7"/>
  <c r="AC939" i="7"/>
  <c r="AC943" i="7"/>
  <c r="AC950" i="7"/>
  <c r="AC946" i="7"/>
  <c r="AC947" i="7"/>
  <c r="AC953" i="7"/>
  <c r="AC954" i="7"/>
  <c r="AC957" i="7"/>
  <c r="AC960" i="7"/>
  <c r="AC961" i="7"/>
  <c r="AC965" i="7"/>
  <c r="AC968" i="7"/>
  <c r="AC971" i="7"/>
  <c r="AC974" i="7"/>
  <c r="AC977" i="7"/>
  <c r="AC980" i="7"/>
  <c r="AC983" i="7"/>
  <c r="AC984" i="7"/>
  <c r="AC1066" i="7"/>
  <c r="AC1064" i="7" s="1"/>
  <c r="AC1269" i="7"/>
  <c r="N1383" i="7"/>
  <c r="M903" i="7"/>
  <c r="AC909" i="7"/>
  <c r="AC1264" i="7"/>
  <c r="AC1169" i="7"/>
  <c r="AC1167" i="7" s="1"/>
  <c r="AC995" i="7"/>
  <c r="AC993" i="7" s="1"/>
  <c r="AC987" i="7"/>
  <c r="AC981" i="7"/>
  <c r="AC979" i="7" s="1"/>
  <c r="AC978" i="7"/>
  <c r="AC976" i="7" s="1"/>
  <c r="AC975" i="7"/>
  <c r="AC973" i="7" s="1"/>
  <c r="AC972" i="7"/>
  <c r="AC970" i="7" s="1"/>
  <c r="AC969" i="7"/>
  <c r="AC967" i="7" s="1"/>
  <c r="AC966" i="7"/>
  <c r="AC964" i="7" s="1"/>
  <c r="AC962" i="7"/>
  <c r="AC959" i="7" s="1"/>
  <c r="AC958" i="7"/>
  <c r="AC956" i="7" s="1"/>
  <c r="AC955" i="7"/>
  <c r="AC951" i="7"/>
  <c r="AC949" i="7" s="1"/>
  <c r="AC948" i="7"/>
  <c r="AC945" i="7" s="1"/>
  <c r="AC944" i="7"/>
  <c r="AC942" i="7" s="1"/>
  <c r="AC940" i="7"/>
  <c r="AC937" i="7" s="1"/>
  <c r="AC936" i="7"/>
  <c r="AC933" i="7" s="1"/>
  <c r="AC932" i="7"/>
  <c r="AC929" i="7" s="1"/>
  <c r="AC927" i="7"/>
  <c r="AC923" i="7" s="1"/>
  <c r="AC913" i="7"/>
  <c r="AC917" i="7"/>
  <c r="AC868" i="7"/>
  <c r="AC867" i="7" s="1"/>
  <c r="AC869" i="7"/>
  <c r="AC787" i="7"/>
  <c r="AC786" i="7" s="1"/>
  <c r="N1521" i="7"/>
  <c r="AC1521" i="7"/>
  <c r="T1512" i="7"/>
  <c r="S1512" i="7"/>
  <c r="S1434" i="7"/>
  <c r="T1434" i="7"/>
  <c r="T1356" i="7"/>
  <c r="S1356" i="7"/>
  <c r="AC1050" i="7"/>
  <c r="AC952" i="7"/>
  <c r="AC988" i="7"/>
  <c r="AC986" i="7" s="1"/>
  <c r="AC992" i="7"/>
  <c r="AC985" i="7"/>
  <c r="N805" i="7"/>
  <c r="N804" i="7" s="1"/>
  <c r="AC1103" i="7"/>
  <c r="AC1099" i="7" s="1"/>
  <c r="AC1138" i="7"/>
  <c r="AC1136" i="7" s="1"/>
  <c r="AC1134" i="7"/>
  <c r="AC1131" i="7" s="1"/>
  <c r="AC1142" i="7"/>
  <c r="AC1139" i="7" s="1"/>
  <c r="AC1149" i="7"/>
  <c r="AC1146" i="7" s="1"/>
  <c r="AC899" i="7"/>
  <c r="AC982" i="7"/>
  <c r="AC997" i="7"/>
  <c r="AC903" i="7"/>
  <c r="AC906" i="7"/>
  <c r="AC796" i="7"/>
  <c r="N815" i="7"/>
  <c r="AC815" i="7" s="1"/>
  <c r="T865" i="7"/>
  <c r="R865" i="7"/>
  <c r="S865" i="7"/>
  <c r="AC865" i="7" s="1"/>
  <c r="T879" i="7"/>
  <c r="V879" i="7"/>
  <c r="X879" i="7"/>
  <c r="Z879" i="7"/>
  <c r="AB879" i="7"/>
  <c r="R879" i="7"/>
  <c r="S879" i="7"/>
  <c r="W879" i="7"/>
  <c r="AA879" i="7"/>
  <c r="U879" i="7"/>
  <c r="Y879" i="7"/>
  <c r="S882" i="7"/>
  <c r="U882" i="7"/>
  <c r="W882" i="7"/>
  <c r="Y882" i="7"/>
  <c r="AA882" i="7"/>
  <c r="R882" i="7"/>
  <c r="V882" i="7"/>
  <c r="Z882" i="7"/>
  <c r="T882" i="7"/>
  <c r="X882" i="7"/>
  <c r="AB882" i="7"/>
  <c r="AA894" i="7"/>
  <c r="AA892" i="7" s="1"/>
  <c r="Y894" i="7"/>
  <c r="Y892" i="7" s="1"/>
  <c r="W894" i="7"/>
  <c r="W892" i="7" s="1"/>
  <c r="U894" i="7"/>
  <c r="U892" i="7" s="1"/>
  <c r="S894" i="7"/>
  <c r="S892" i="7" s="1"/>
  <c r="AB894" i="7"/>
  <c r="AB892" i="7" s="1"/>
  <c r="Z894" i="7"/>
  <c r="Z892" i="7" s="1"/>
  <c r="X894" i="7"/>
  <c r="X892" i="7" s="1"/>
  <c r="V894" i="7"/>
  <c r="V892" i="7" s="1"/>
  <c r="T894" i="7"/>
  <c r="T892" i="7" s="1"/>
  <c r="R894" i="7"/>
  <c r="R892" i="7" s="1"/>
  <c r="AB891" i="7"/>
  <c r="Z891" i="7"/>
  <c r="X891" i="7"/>
  <c r="V891" i="7"/>
  <c r="T891" i="7"/>
  <c r="R891" i="7"/>
  <c r="W891" i="7"/>
  <c r="S891" i="7"/>
  <c r="AA891" i="7"/>
  <c r="Y891" i="7"/>
  <c r="U891" i="7"/>
  <c r="N1009" i="7"/>
  <c r="N1011" i="7"/>
  <c r="N1013" i="7"/>
  <c r="N1070" i="7"/>
  <c r="O1070" i="7" s="1"/>
  <c r="Q1073" i="7"/>
  <c r="O1073" i="7"/>
  <c r="P1073" i="7"/>
  <c r="N1073" i="7"/>
  <c r="N1075" i="7"/>
  <c r="AC1081" i="7"/>
  <c r="AC1077" i="7" s="1"/>
  <c r="AC1084" i="7"/>
  <c r="AC1179" i="7"/>
  <c r="N1187" i="7"/>
  <c r="AC1187" i="7" s="1"/>
  <c r="N1189" i="7"/>
  <c r="AC1189" i="7" s="1"/>
  <c r="N1192" i="7"/>
  <c r="AC1192" i="7" s="1"/>
  <c r="N1194" i="7"/>
  <c r="AC1194" i="7" s="1"/>
  <c r="N1197" i="7"/>
  <c r="AC1197" i="7" s="1"/>
  <c r="N1199" i="7"/>
  <c r="AC1199" i="7" s="1"/>
  <c r="N1232" i="7"/>
  <c r="AC1232" i="7" s="1"/>
  <c r="N1234" i="7"/>
  <c r="AC1234" i="7" s="1"/>
  <c r="N1226" i="7"/>
  <c r="AC1226" i="7" s="1"/>
  <c r="N1216" i="7"/>
  <c r="AC1216" i="7" s="1"/>
  <c r="AC790" i="7"/>
  <c r="AC789" i="7" s="1"/>
  <c r="AC797" i="7"/>
  <c r="AC801" i="7"/>
  <c r="AC803" i="7"/>
  <c r="AC807" i="7"/>
  <c r="AC812" i="7"/>
  <c r="AC816" i="7"/>
  <c r="AC820" i="7"/>
  <c r="AC824" i="7"/>
  <c r="AC828" i="7"/>
  <c r="AC832" i="7"/>
  <c r="AC835" i="7"/>
  <c r="AC838" i="7"/>
  <c r="AC842" i="7"/>
  <c r="AC847" i="7"/>
  <c r="AC850" i="7"/>
  <c r="AC852" i="7"/>
  <c r="AC855" i="7"/>
  <c r="AC859" i="7"/>
  <c r="AC862" i="7"/>
  <c r="AC864" i="7"/>
  <c r="AC874" i="7"/>
  <c r="AC885" i="7"/>
  <c r="AC795" i="7"/>
  <c r="N811" i="7"/>
  <c r="AC811" i="7" s="1"/>
  <c r="N819" i="7"/>
  <c r="AC819" i="7" s="1"/>
  <c r="N1010" i="7"/>
  <c r="O1010" i="7" s="1"/>
  <c r="N1012" i="7"/>
  <c r="N1069" i="7"/>
  <c r="N1071" i="7"/>
  <c r="O1071" i="7" s="1"/>
  <c r="P1071" i="7" s="1"/>
  <c r="P1074" i="7"/>
  <c r="N1074" i="7"/>
  <c r="Q1074" i="7"/>
  <c r="O1074" i="7"/>
  <c r="N1076" i="7"/>
  <c r="O1076" i="7" s="1"/>
  <c r="AC1176" i="7"/>
  <c r="AC1181" i="7"/>
  <c r="AC1180" i="7" s="1"/>
  <c r="AC1182" i="7"/>
  <c r="N1186" i="7"/>
  <c r="AC1186" i="7" s="1"/>
  <c r="AC1185" i="7" s="1"/>
  <c r="N1188" i="7"/>
  <c r="AC1188" i="7" s="1"/>
  <c r="N1191" i="7"/>
  <c r="AC1191" i="7" s="1"/>
  <c r="AC1190" i="7" s="1"/>
  <c r="N1193" i="7"/>
  <c r="AC1193" i="7" s="1"/>
  <c r="N1196" i="7"/>
  <c r="AC1196" i="7" s="1"/>
  <c r="AC1195" i="7" s="1"/>
  <c r="N1198" i="7"/>
  <c r="AC1198" i="7" s="1"/>
  <c r="AC1202" i="7"/>
  <c r="AC1204" i="7"/>
  <c r="AC1207" i="7"/>
  <c r="AC1210" i="7"/>
  <c r="AC1212" i="7"/>
  <c r="N1203" i="7"/>
  <c r="AC1203" i="7" s="1"/>
  <c r="N1206" i="7"/>
  <c r="AC1206" i="7" s="1"/>
  <c r="AC1205" i="7" s="1"/>
  <c r="N1208" i="7"/>
  <c r="AC1208" i="7" s="1"/>
  <c r="N1211" i="7"/>
  <c r="AC1211" i="7" s="1"/>
  <c r="AC1218" i="7"/>
  <c r="AC1220" i="7"/>
  <c r="AC1223" i="7"/>
  <c r="AC1230" i="7"/>
  <c r="AC1238" i="7"/>
  <c r="AC1241" i="7"/>
  <c r="AC1244" i="7"/>
  <c r="AC1247" i="7"/>
  <c r="AC1250" i="7"/>
  <c r="AC1253" i="7"/>
  <c r="AC1260" i="7"/>
  <c r="AC1256" i="7"/>
  <c r="N1255" i="7"/>
  <c r="AC1255" i="7" s="1"/>
  <c r="N1257" i="7"/>
  <c r="AC1257" i="7" s="1"/>
  <c r="N1233" i="7"/>
  <c r="AC1233" i="7" s="1"/>
  <c r="N1225" i="7"/>
  <c r="AC1225" i="7" s="1"/>
  <c r="AC1224" i="7" s="1"/>
  <c r="N1227" i="7"/>
  <c r="AC1227" i="7" s="1"/>
  <c r="N1219" i="7"/>
  <c r="AC1219" i="7" s="1"/>
  <c r="N1215" i="7"/>
  <c r="AC1215" i="7" s="1"/>
  <c r="AC1214" i="7" s="1"/>
  <c r="N1222" i="7"/>
  <c r="AC1222" i="7" s="1"/>
  <c r="AC1221" i="7" s="1"/>
  <c r="N1229" i="7"/>
  <c r="AC1229" i="7" s="1"/>
  <c r="N1237" i="7"/>
  <c r="AC1237" i="7" s="1"/>
  <c r="AC1236" i="7" s="1"/>
  <c r="N1240" i="7"/>
  <c r="AC1240" i="7" s="1"/>
  <c r="N1243" i="7"/>
  <c r="AC1243" i="7" s="1"/>
  <c r="AC1242" i="7" s="1"/>
  <c r="N1246" i="7"/>
  <c r="AC1246" i="7" s="1"/>
  <c r="N1249" i="7"/>
  <c r="AC1249" i="7" s="1"/>
  <c r="AC1248" i="7" s="1"/>
  <c r="N1252" i="7"/>
  <c r="AC1252" i="7" s="1"/>
  <c r="AC1251" i="7" s="1"/>
  <c r="N1259" i="7"/>
  <c r="AC1259" i="7" s="1"/>
  <c r="AC1258" i="7" s="1"/>
  <c r="AC1262" i="7"/>
  <c r="AC798" i="7"/>
  <c r="AC802" i="7"/>
  <c r="AC806" i="7"/>
  <c r="AC808" i="7"/>
  <c r="AC813" i="7"/>
  <c r="AC817" i="7"/>
  <c r="AC821" i="7"/>
  <c r="AC825" i="7"/>
  <c r="AC827" i="7"/>
  <c r="AC829" i="7"/>
  <c r="AC831" i="7"/>
  <c r="AC830" i="7" s="1"/>
  <c r="AC834" i="7"/>
  <c r="AC836" i="7"/>
  <c r="AC839" i="7"/>
  <c r="AC841" i="7"/>
  <c r="AC843" i="7"/>
  <c r="AC846" i="7"/>
  <c r="AC845" i="7" s="1"/>
  <c r="AC849" i="7"/>
  <c r="AC853" i="7"/>
  <c r="AC856" i="7"/>
  <c r="AC858" i="7"/>
  <c r="AC857" i="7" s="1"/>
  <c r="AC861" i="7"/>
  <c r="AC873" i="7"/>
  <c r="AC872" i="7" s="1"/>
  <c r="AC886" i="7"/>
  <c r="AC800" i="7"/>
  <c r="M874" i="3"/>
  <c r="AC840" i="7" l="1"/>
  <c r="AC826" i="7"/>
  <c r="AC805" i="7"/>
  <c r="AC865" i="8"/>
  <c r="AC1073" i="7"/>
  <c r="AC1265" i="7"/>
  <c r="AC1117" i="7"/>
  <c r="AC1123" i="7"/>
  <c r="AC1021" i="7"/>
  <c r="AC1245" i="7"/>
  <c r="AC1239" i="7"/>
  <c r="AC1228" i="7"/>
  <c r="AH992" i="11"/>
  <c r="AC863" i="8"/>
  <c r="AC1004" i="8" s="1"/>
  <c r="AC1551" i="8"/>
  <c r="AC918" i="7"/>
  <c r="AC990" i="7"/>
  <c r="AC799" i="7"/>
  <c r="AC882" i="7"/>
  <c r="AC880" i="7" s="1"/>
  <c r="AC879" i="7"/>
  <c r="AC877" i="7" s="1"/>
  <c r="AC804" i="7"/>
  <c r="AC860" i="7"/>
  <c r="AC848" i="7"/>
  <c r="AC1074" i="7"/>
  <c r="Q1071" i="7"/>
  <c r="AC794" i="7"/>
  <c r="AC891" i="7"/>
  <c r="AC889" i="7" s="1"/>
  <c r="AC1254" i="7"/>
  <c r="P1076" i="7"/>
  <c r="Q1076" i="7" s="1"/>
  <c r="R1076" i="7" s="1"/>
  <c r="AC1231" i="7"/>
  <c r="P1070" i="7"/>
  <c r="AC1217" i="7"/>
  <c r="AC1201" i="7"/>
  <c r="P1010" i="7"/>
  <c r="Q1010" i="7" s="1"/>
  <c r="AC818" i="7"/>
  <c r="AC810" i="7"/>
  <c r="AC884" i="7"/>
  <c r="AC863" i="7"/>
  <c r="AC851" i="7"/>
  <c r="AC837" i="7"/>
  <c r="AC823" i="7"/>
  <c r="O1013" i="7"/>
  <c r="P1013" i="7" s="1"/>
  <c r="Q1013" i="7" s="1"/>
  <c r="AC894" i="7"/>
  <c r="AC892" i="7" s="1"/>
  <c r="AC833" i="7"/>
  <c r="AC1209" i="7"/>
  <c r="R1071" i="7"/>
  <c r="O1069" i="7"/>
  <c r="O1012" i="7"/>
  <c r="AC854" i="7"/>
  <c r="O1075" i="7"/>
  <c r="P1075" i="7" s="1"/>
  <c r="Q1070" i="7"/>
  <c r="O1011" i="7"/>
  <c r="O1009" i="7"/>
  <c r="AC814" i="7"/>
  <c r="O13" i="7"/>
  <c r="P13" i="7"/>
  <c r="Q13" i="7"/>
  <c r="R13" i="7"/>
  <c r="S13" i="7"/>
  <c r="T13" i="7"/>
  <c r="U13" i="7"/>
  <c r="V13" i="7"/>
  <c r="W13" i="7"/>
  <c r="X13" i="7"/>
  <c r="Y13" i="7"/>
  <c r="Z13" i="7"/>
  <c r="AA13" i="7"/>
  <c r="AB13" i="7"/>
  <c r="AC13" i="7"/>
  <c r="N13" i="7"/>
  <c r="T908" i="3"/>
  <c r="R891" i="3"/>
  <c r="AC1355" i="3"/>
  <c r="AB1355" i="3"/>
  <c r="AA1355" i="3"/>
  <c r="Z1355" i="3"/>
  <c r="Y1355" i="3"/>
  <c r="X1355" i="3"/>
  <c r="W1355" i="3"/>
  <c r="V1355" i="3"/>
  <c r="U1355" i="3"/>
  <c r="T1355" i="3"/>
  <c r="S1355" i="3"/>
  <c r="R1355" i="3"/>
  <c r="Q1355" i="3"/>
  <c r="AC790" i="3"/>
  <c r="AC893" i="3"/>
  <c r="AC996" i="3"/>
  <c r="N789" i="7"/>
  <c r="O789" i="7"/>
  <c r="P789" i="7"/>
  <c r="Q789" i="7"/>
  <c r="R789" i="7"/>
  <c r="S789" i="7"/>
  <c r="T789" i="7"/>
  <c r="U789" i="7"/>
  <c r="V789" i="7"/>
  <c r="W789" i="7"/>
  <c r="X789" i="7"/>
  <c r="Y789" i="7"/>
  <c r="Z789" i="7"/>
  <c r="AA789" i="7"/>
  <c r="AB789" i="7"/>
  <c r="AC1004" i="7" l="1"/>
  <c r="AH992" i="8"/>
  <c r="R1072" i="8"/>
  <c r="R1276" i="8" s="1"/>
  <c r="R1280" i="8" s="1"/>
  <c r="S1076" i="7"/>
  <c r="T1076" i="7" s="1"/>
  <c r="U1076" i="7" s="1"/>
  <c r="AH992" i="10"/>
  <c r="S1071" i="7"/>
  <c r="P1009" i="7"/>
  <c r="Q1009" i="7" s="1"/>
  <c r="P1011" i="7"/>
  <c r="Q1011" i="7" s="1"/>
  <c r="R1013" i="7"/>
  <c r="R1070" i="7"/>
  <c r="P1069" i="7"/>
  <c r="S1070" i="7"/>
  <c r="P1012" i="7"/>
  <c r="Q1012" i="7" s="1"/>
  <c r="R1012" i="7" s="1"/>
  <c r="T1071" i="7"/>
  <c r="Q1075" i="7"/>
  <c r="R1010" i="7"/>
  <c r="S1072" i="8" l="1"/>
  <c r="S1276" i="8" s="1"/>
  <c r="S1280" i="8" s="1"/>
  <c r="T1070" i="7"/>
  <c r="R1009" i="7"/>
  <c r="S1013" i="7"/>
  <c r="R1011" i="7"/>
  <c r="S1011" i="7" s="1"/>
  <c r="T1011" i="7" s="1"/>
  <c r="Q1069" i="7"/>
  <c r="R1069" i="7" s="1"/>
  <c r="R1068" i="7" s="1"/>
  <c r="V1076" i="7"/>
  <c r="S1012" i="7"/>
  <c r="S1010" i="7"/>
  <c r="U1070" i="7"/>
  <c r="S1009" i="7"/>
  <c r="T1009" i="7" s="1"/>
  <c r="U1071" i="7"/>
  <c r="R1075" i="7"/>
  <c r="S1075" i="7" s="1"/>
  <c r="T1075" i="7" s="1"/>
  <c r="AB1127" i="7"/>
  <c r="AA1127" i="7"/>
  <c r="Z1127" i="7"/>
  <c r="Y1127" i="7"/>
  <c r="X1127" i="7"/>
  <c r="W1127" i="7"/>
  <c r="V1127" i="7"/>
  <c r="U1127" i="7"/>
  <c r="T1127" i="7"/>
  <c r="S1127" i="7"/>
  <c r="R1127" i="7"/>
  <c r="Q1127" i="7"/>
  <c r="P1127" i="7"/>
  <c r="O1127" i="7"/>
  <c r="N1127" i="7"/>
  <c r="M1127" i="7"/>
  <c r="N1123" i="7"/>
  <c r="O1123" i="7"/>
  <c r="P1123" i="7"/>
  <c r="Q1123" i="7"/>
  <c r="R1123" i="7"/>
  <c r="S1123" i="7"/>
  <c r="T1123" i="7"/>
  <c r="U1123" i="7"/>
  <c r="V1123" i="7"/>
  <c r="W1123" i="7"/>
  <c r="X1123" i="7"/>
  <c r="Y1123" i="7"/>
  <c r="Z1123" i="7"/>
  <c r="AA1123" i="7"/>
  <c r="AB1123" i="7"/>
  <c r="M1123" i="7"/>
  <c r="N990" i="7"/>
  <c r="O990" i="7"/>
  <c r="P990" i="7"/>
  <c r="Q990" i="7"/>
  <c r="R990" i="7"/>
  <c r="S990" i="7"/>
  <c r="T990" i="7"/>
  <c r="U990" i="7"/>
  <c r="V990" i="7"/>
  <c r="W990" i="7"/>
  <c r="X990" i="7"/>
  <c r="Y990" i="7"/>
  <c r="Z990" i="7"/>
  <c r="AA990" i="7"/>
  <c r="AB990" i="7"/>
  <c r="M990" i="7"/>
  <c r="N903" i="7"/>
  <c r="O903" i="7"/>
  <c r="P903" i="7"/>
  <c r="Q903" i="7"/>
  <c r="R903" i="7"/>
  <c r="S903" i="7"/>
  <c r="T903" i="7"/>
  <c r="U903" i="7"/>
  <c r="V903" i="7"/>
  <c r="W903" i="7"/>
  <c r="X903" i="7"/>
  <c r="Y903" i="7"/>
  <c r="Z903" i="7"/>
  <c r="AA903" i="7"/>
  <c r="AB903" i="7"/>
  <c r="M808" i="3"/>
  <c r="N808" i="3"/>
  <c r="O808" i="3"/>
  <c r="P808" i="3"/>
  <c r="Q808" i="3"/>
  <c r="R808" i="3"/>
  <c r="S808" i="3"/>
  <c r="T808" i="3"/>
  <c r="U808" i="3"/>
  <c r="V808" i="3"/>
  <c r="W808" i="3"/>
  <c r="X808" i="3"/>
  <c r="Y808" i="3"/>
  <c r="Z808" i="3"/>
  <c r="AA808" i="3"/>
  <c r="AB808" i="3"/>
  <c r="AC808" i="3"/>
  <c r="M1002" i="3"/>
  <c r="AB979" i="7"/>
  <c r="AA979" i="7"/>
  <c r="Z979" i="7"/>
  <c r="Y979" i="7"/>
  <c r="X979" i="7"/>
  <c r="W979" i="7"/>
  <c r="V979" i="7"/>
  <c r="U979" i="7"/>
  <c r="T979" i="7"/>
  <c r="S979" i="7"/>
  <c r="R979" i="7"/>
  <c r="Q979" i="7"/>
  <c r="P979" i="7"/>
  <c r="O979" i="7"/>
  <c r="N979" i="7"/>
  <c r="M979" i="7"/>
  <c r="AB976" i="7"/>
  <c r="AA976" i="7"/>
  <c r="Z976" i="7"/>
  <c r="Y976" i="7"/>
  <c r="X976" i="7"/>
  <c r="W976" i="7"/>
  <c r="V976" i="7"/>
  <c r="U976" i="7"/>
  <c r="T976" i="7"/>
  <c r="S976" i="7"/>
  <c r="R976" i="7"/>
  <c r="Q976" i="7"/>
  <c r="P976" i="7"/>
  <c r="O976" i="7"/>
  <c r="N976" i="7"/>
  <c r="M976" i="7"/>
  <c r="AB973" i="7"/>
  <c r="AA973" i="7"/>
  <c r="Z973" i="7"/>
  <c r="Y973" i="7"/>
  <c r="X973" i="7"/>
  <c r="W973" i="7"/>
  <c r="V973" i="7"/>
  <c r="U973" i="7"/>
  <c r="T973" i="7"/>
  <c r="S973" i="7"/>
  <c r="R973" i="7"/>
  <c r="Q973" i="7"/>
  <c r="P973" i="7"/>
  <c r="O973" i="7"/>
  <c r="N973" i="7"/>
  <c r="M973" i="7"/>
  <c r="AB970" i="7"/>
  <c r="AA970" i="7"/>
  <c r="Z970" i="7"/>
  <c r="Y970" i="7"/>
  <c r="X970" i="7"/>
  <c r="W970" i="7"/>
  <c r="V970" i="7"/>
  <c r="U970" i="7"/>
  <c r="T970" i="7"/>
  <c r="S970" i="7"/>
  <c r="R970" i="7"/>
  <c r="Q970" i="7"/>
  <c r="P970" i="7"/>
  <c r="O970" i="7"/>
  <c r="N970" i="7"/>
  <c r="M970" i="7"/>
  <c r="AB967" i="7"/>
  <c r="AA967" i="7"/>
  <c r="Z967" i="7"/>
  <c r="Y967" i="7"/>
  <c r="X967" i="7"/>
  <c r="W967" i="7"/>
  <c r="V967" i="7"/>
  <c r="U967" i="7"/>
  <c r="T967" i="7"/>
  <c r="S967" i="7"/>
  <c r="R967" i="7"/>
  <c r="Q967" i="7"/>
  <c r="P967" i="7"/>
  <c r="O967" i="7"/>
  <c r="N967" i="7"/>
  <c r="M967" i="7"/>
  <c r="N964" i="7"/>
  <c r="O964" i="7"/>
  <c r="P964" i="7"/>
  <c r="Q964" i="7"/>
  <c r="R964" i="7"/>
  <c r="S964" i="7"/>
  <c r="T964" i="7"/>
  <c r="U964" i="7"/>
  <c r="V964" i="7"/>
  <c r="W964" i="7"/>
  <c r="X964" i="7"/>
  <c r="Y964" i="7"/>
  <c r="Z964" i="7"/>
  <c r="AA964" i="7"/>
  <c r="AB964" i="7"/>
  <c r="M964" i="7"/>
  <c r="N956" i="7"/>
  <c r="O956" i="7"/>
  <c r="P956" i="7"/>
  <c r="Q956" i="7"/>
  <c r="R956" i="7"/>
  <c r="S956" i="7"/>
  <c r="T956" i="7"/>
  <c r="U956" i="7"/>
  <c r="V956" i="7"/>
  <c r="W956" i="7"/>
  <c r="X956" i="7"/>
  <c r="Y956" i="7"/>
  <c r="Z956" i="7"/>
  <c r="AA956" i="7"/>
  <c r="AB956" i="7"/>
  <c r="M956" i="7"/>
  <c r="N949" i="7"/>
  <c r="O949" i="7"/>
  <c r="P949" i="7"/>
  <c r="Q949" i="7"/>
  <c r="R949" i="7"/>
  <c r="S949" i="7"/>
  <c r="T949" i="7"/>
  <c r="U949" i="7"/>
  <c r="V949" i="7"/>
  <c r="W949" i="7"/>
  <c r="X949" i="7"/>
  <c r="Y949" i="7"/>
  <c r="Z949" i="7"/>
  <c r="AA949" i="7"/>
  <c r="AB949" i="7"/>
  <c r="M949" i="7"/>
  <c r="N942" i="7"/>
  <c r="O942" i="7"/>
  <c r="P942" i="7"/>
  <c r="Q942" i="7"/>
  <c r="R942" i="7"/>
  <c r="S942" i="7"/>
  <c r="T942" i="7"/>
  <c r="U942" i="7"/>
  <c r="V942" i="7"/>
  <c r="W942" i="7"/>
  <c r="X942" i="7"/>
  <c r="Y942" i="7"/>
  <c r="Z942" i="7"/>
  <c r="AA942" i="7"/>
  <c r="AB942" i="7"/>
  <c r="M942" i="7"/>
  <c r="AB923" i="7"/>
  <c r="AA923" i="7"/>
  <c r="Z923" i="7"/>
  <c r="Y923" i="7"/>
  <c r="X923" i="7"/>
  <c r="W923" i="7"/>
  <c r="V923" i="7"/>
  <c r="U923" i="7"/>
  <c r="T923" i="7"/>
  <c r="S923" i="7"/>
  <c r="R923" i="7"/>
  <c r="Q923" i="7"/>
  <c r="P923" i="7"/>
  <c r="O923" i="7"/>
  <c r="N923" i="7"/>
  <c r="M923" i="7"/>
  <c r="AB918" i="7"/>
  <c r="AA918" i="7"/>
  <c r="Z918" i="7"/>
  <c r="Y918" i="7"/>
  <c r="X918" i="7"/>
  <c r="W918" i="7"/>
  <c r="V918" i="7"/>
  <c r="U918" i="7"/>
  <c r="T918" i="7"/>
  <c r="S918" i="7"/>
  <c r="R918" i="7"/>
  <c r="Q918" i="7"/>
  <c r="P918" i="7"/>
  <c r="O918" i="7"/>
  <c r="N918" i="7"/>
  <c r="M918" i="7"/>
  <c r="N913" i="7"/>
  <c r="O913" i="7"/>
  <c r="P913" i="7"/>
  <c r="Q913" i="7"/>
  <c r="R913" i="7"/>
  <c r="S913" i="7"/>
  <c r="T913" i="7"/>
  <c r="U913" i="7"/>
  <c r="V913" i="7"/>
  <c r="W913" i="7"/>
  <c r="X913" i="7"/>
  <c r="Y913" i="7"/>
  <c r="Z913" i="7"/>
  <c r="AA913" i="7"/>
  <c r="AB913" i="7"/>
  <c r="M913" i="7"/>
  <c r="AB906" i="7"/>
  <c r="AA906" i="7"/>
  <c r="Z906" i="7"/>
  <c r="Y906" i="7"/>
  <c r="X906" i="7"/>
  <c r="W906" i="7"/>
  <c r="V906" i="7"/>
  <c r="U906" i="7"/>
  <c r="T906" i="7"/>
  <c r="S906" i="7"/>
  <c r="R906" i="7"/>
  <c r="Q906" i="7"/>
  <c r="P906" i="7"/>
  <c r="O906" i="7"/>
  <c r="N906" i="7"/>
  <c r="M906" i="7"/>
  <c r="AB993" i="7"/>
  <c r="AA993" i="7"/>
  <c r="Z993" i="7"/>
  <c r="Y993" i="7"/>
  <c r="X993" i="7"/>
  <c r="W993" i="7"/>
  <c r="V993" i="7"/>
  <c r="U993" i="7"/>
  <c r="T993" i="7"/>
  <c r="S993" i="7"/>
  <c r="R993" i="7"/>
  <c r="Q993" i="7"/>
  <c r="P993" i="7"/>
  <c r="O993" i="7"/>
  <c r="N993" i="7"/>
  <c r="M993" i="7"/>
  <c r="AB986" i="7"/>
  <c r="AA986" i="7"/>
  <c r="Z986" i="7"/>
  <c r="Y986" i="7"/>
  <c r="X986" i="7"/>
  <c r="W986" i="7"/>
  <c r="V986" i="7"/>
  <c r="U986" i="7"/>
  <c r="T986" i="7"/>
  <c r="S986" i="7"/>
  <c r="R986" i="7"/>
  <c r="Q986" i="7"/>
  <c r="P986" i="7"/>
  <c r="O986" i="7"/>
  <c r="N986" i="7"/>
  <c r="M986" i="7"/>
  <c r="AB982" i="7"/>
  <c r="AA982" i="7"/>
  <c r="Z982" i="7"/>
  <c r="Y982" i="7"/>
  <c r="X982" i="7"/>
  <c r="W982" i="7"/>
  <c r="V982" i="7"/>
  <c r="U982" i="7"/>
  <c r="T982" i="7"/>
  <c r="S982" i="7"/>
  <c r="R982" i="7"/>
  <c r="Q982" i="7"/>
  <c r="P982" i="7"/>
  <c r="O982" i="7"/>
  <c r="N982" i="7"/>
  <c r="M982" i="7"/>
  <c r="AB959" i="7"/>
  <c r="AA959" i="7"/>
  <c r="Z959" i="7"/>
  <c r="Y959" i="7"/>
  <c r="X959" i="7"/>
  <c r="W959" i="7"/>
  <c r="V959" i="7"/>
  <c r="U959" i="7"/>
  <c r="T959" i="7"/>
  <c r="S959" i="7"/>
  <c r="R959" i="7"/>
  <c r="Q959" i="7"/>
  <c r="P959" i="7"/>
  <c r="O959" i="7"/>
  <c r="N959" i="7"/>
  <c r="M959" i="7"/>
  <c r="AB952" i="7"/>
  <c r="AA952" i="7"/>
  <c r="Z952" i="7"/>
  <c r="Y952" i="7"/>
  <c r="X952" i="7"/>
  <c r="W952" i="7"/>
  <c r="V952" i="7"/>
  <c r="U952" i="7"/>
  <c r="T952" i="7"/>
  <c r="S952" i="7"/>
  <c r="R952" i="7"/>
  <c r="Q952" i="7"/>
  <c r="P952" i="7"/>
  <c r="O952" i="7"/>
  <c r="N952" i="7"/>
  <c r="M952" i="7"/>
  <c r="AB945" i="7"/>
  <c r="AA945" i="7"/>
  <c r="Z945" i="7"/>
  <c r="Y945" i="7"/>
  <c r="X945" i="7"/>
  <c r="W945" i="7"/>
  <c r="V945" i="7"/>
  <c r="U945" i="7"/>
  <c r="T945" i="7"/>
  <c r="S945" i="7"/>
  <c r="R945" i="7"/>
  <c r="Q945" i="7"/>
  <c r="P945" i="7"/>
  <c r="O945" i="7"/>
  <c r="N945" i="7"/>
  <c r="M945" i="7"/>
  <c r="AB937" i="7"/>
  <c r="AA937" i="7"/>
  <c r="Z937" i="7"/>
  <c r="Y937" i="7"/>
  <c r="X937" i="7"/>
  <c r="W937" i="7"/>
  <c r="V937" i="7"/>
  <c r="U937" i="7"/>
  <c r="T937" i="7"/>
  <c r="S937" i="7"/>
  <c r="R937" i="7"/>
  <c r="Q937" i="7"/>
  <c r="P937" i="7"/>
  <c r="O937" i="7"/>
  <c r="N937" i="7"/>
  <c r="M937" i="7"/>
  <c r="AB933" i="7"/>
  <c r="AA933" i="7"/>
  <c r="Z933" i="7"/>
  <c r="Y933" i="7"/>
  <c r="X933" i="7"/>
  <c r="W933" i="7"/>
  <c r="V933" i="7"/>
  <c r="U933" i="7"/>
  <c r="T933" i="7"/>
  <c r="S933" i="7"/>
  <c r="R933" i="7"/>
  <c r="Q933" i="7"/>
  <c r="P933" i="7"/>
  <c r="O933" i="7"/>
  <c r="N933" i="7"/>
  <c r="M933" i="7"/>
  <c r="AB929" i="7"/>
  <c r="AA929" i="7"/>
  <c r="Z929" i="7"/>
  <c r="Y929" i="7"/>
  <c r="X929" i="7"/>
  <c r="W929" i="7"/>
  <c r="V929" i="7"/>
  <c r="U929" i="7"/>
  <c r="T929" i="7"/>
  <c r="S929" i="7"/>
  <c r="R929" i="7"/>
  <c r="Q929" i="7"/>
  <c r="P929" i="7"/>
  <c r="O929" i="7"/>
  <c r="N929" i="7"/>
  <c r="M929" i="7"/>
  <c r="T86" i="3"/>
  <c r="T85" i="3"/>
  <c r="AB1548" i="7"/>
  <c r="AA1548" i="7"/>
  <c r="Z1548" i="7"/>
  <c r="Y1548" i="7"/>
  <c r="X1548" i="7"/>
  <c r="W1548" i="7"/>
  <c r="V1548" i="7"/>
  <c r="U1548" i="7"/>
  <c r="T1548" i="7"/>
  <c r="S1548" i="7"/>
  <c r="R1548" i="7"/>
  <c r="Q1548" i="7"/>
  <c r="P1548" i="7"/>
  <c r="O1548" i="7"/>
  <c r="N1548" i="7"/>
  <c r="AC1539" i="7"/>
  <c r="M1539" i="7"/>
  <c r="AC1531" i="7"/>
  <c r="M1531" i="7"/>
  <c r="AC1523" i="7"/>
  <c r="AC1548" i="7" s="1"/>
  <c r="M1523" i="7"/>
  <c r="M1548" i="7" s="1"/>
  <c r="M1514" i="7"/>
  <c r="AC1510" i="7"/>
  <c r="AB1510" i="7"/>
  <c r="AA1510" i="7"/>
  <c r="Z1510" i="7"/>
  <c r="Y1510" i="7"/>
  <c r="X1510" i="7"/>
  <c r="W1510" i="7"/>
  <c r="V1510" i="7"/>
  <c r="U1510" i="7"/>
  <c r="T1510" i="7"/>
  <c r="S1510" i="7"/>
  <c r="R1510" i="7"/>
  <c r="Q1510" i="7"/>
  <c r="M1510" i="7"/>
  <c r="AC1507" i="7"/>
  <c r="AB1507" i="7"/>
  <c r="AA1507" i="7"/>
  <c r="Z1507" i="7"/>
  <c r="Y1507" i="7"/>
  <c r="X1507" i="7"/>
  <c r="W1507" i="7"/>
  <c r="V1507" i="7"/>
  <c r="U1507" i="7"/>
  <c r="T1507" i="7"/>
  <c r="S1507" i="7"/>
  <c r="R1507" i="7"/>
  <c r="Q1507" i="7"/>
  <c r="P1507" i="7"/>
  <c r="O1507" i="7"/>
  <c r="N1507" i="7"/>
  <c r="M1507" i="7"/>
  <c r="AC1504" i="7"/>
  <c r="AB1504" i="7"/>
  <c r="AA1504" i="7"/>
  <c r="Z1504" i="7"/>
  <c r="Y1504" i="7"/>
  <c r="X1504" i="7"/>
  <c r="W1504" i="7"/>
  <c r="V1504" i="7"/>
  <c r="U1504" i="7"/>
  <c r="T1504" i="7"/>
  <c r="S1504" i="7"/>
  <c r="R1504" i="7"/>
  <c r="Q1504" i="7"/>
  <c r="P1504" i="7"/>
  <c r="O1504" i="7"/>
  <c r="N1504" i="7"/>
  <c r="M1504" i="7"/>
  <c r="AC1501" i="7"/>
  <c r="AB1501" i="7"/>
  <c r="AA1501" i="7"/>
  <c r="Z1501" i="7"/>
  <c r="Y1501" i="7"/>
  <c r="X1501" i="7"/>
  <c r="W1501" i="7"/>
  <c r="V1501" i="7"/>
  <c r="U1501" i="7"/>
  <c r="T1501" i="7"/>
  <c r="S1501" i="7"/>
  <c r="R1501" i="7"/>
  <c r="Q1501" i="7"/>
  <c r="P1501" i="7"/>
  <c r="O1501" i="7"/>
  <c r="N1501" i="7"/>
  <c r="M1501" i="7"/>
  <c r="AC1498" i="7"/>
  <c r="AB1498" i="7"/>
  <c r="AA1498" i="7"/>
  <c r="Z1498" i="7"/>
  <c r="Y1498" i="7"/>
  <c r="X1498" i="7"/>
  <c r="W1498" i="7"/>
  <c r="V1498" i="7"/>
  <c r="U1498" i="7"/>
  <c r="T1498" i="7"/>
  <c r="S1498" i="7"/>
  <c r="R1498" i="7"/>
  <c r="Q1498" i="7"/>
  <c r="P1498" i="7"/>
  <c r="O1498" i="7"/>
  <c r="N1498" i="7"/>
  <c r="M1498" i="7"/>
  <c r="AC1495" i="7"/>
  <c r="AB1495" i="7"/>
  <c r="AA1495" i="7"/>
  <c r="Z1495" i="7"/>
  <c r="Y1495" i="7"/>
  <c r="X1495" i="7"/>
  <c r="W1495" i="7"/>
  <c r="V1495" i="7"/>
  <c r="U1495" i="7"/>
  <c r="T1495" i="7"/>
  <c r="S1495" i="7"/>
  <c r="R1495" i="7"/>
  <c r="Q1495" i="7"/>
  <c r="P1495" i="7"/>
  <c r="O1495" i="7"/>
  <c r="N1495" i="7"/>
  <c r="M1495" i="7"/>
  <c r="AC1492" i="7"/>
  <c r="AB1492" i="7"/>
  <c r="AA1492" i="7"/>
  <c r="Z1492" i="7"/>
  <c r="Y1492" i="7"/>
  <c r="X1492" i="7"/>
  <c r="W1492" i="7"/>
  <c r="V1492" i="7"/>
  <c r="U1492" i="7"/>
  <c r="T1492" i="7"/>
  <c r="S1492" i="7"/>
  <c r="R1492" i="7"/>
  <c r="Q1492" i="7"/>
  <c r="P1492" i="7"/>
  <c r="O1492" i="7"/>
  <c r="N1492" i="7"/>
  <c r="M1492" i="7"/>
  <c r="AC1487" i="7"/>
  <c r="AB1487" i="7"/>
  <c r="AA1487" i="7"/>
  <c r="Z1487" i="7"/>
  <c r="Y1487" i="7"/>
  <c r="X1487" i="7"/>
  <c r="W1487" i="7"/>
  <c r="V1487" i="7"/>
  <c r="U1487" i="7"/>
  <c r="T1487" i="7"/>
  <c r="S1487" i="7"/>
  <c r="R1487" i="7"/>
  <c r="Q1487" i="7"/>
  <c r="P1487" i="7"/>
  <c r="O1487" i="7"/>
  <c r="N1487" i="7"/>
  <c r="M1487" i="7"/>
  <c r="AC1484" i="7"/>
  <c r="AB1484" i="7"/>
  <c r="AA1484" i="7"/>
  <c r="Z1484" i="7"/>
  <c r="Y1484" i="7"/>
  <c r="X1484" i="7"/>
  <c r="W1484" i="7"/>
  <c r="V1484" i="7"/>
  <c r="U1484" i="7"/>
  <c r="T1484" i="7"/>
  <c r="S1484" i="7"/>
  <c r="R1484" i="7"/>
  <c r="Q1484" i="7"/>
  <c r="P1484" i="7"/>
  <c r="O1484" i="7"/>
  <c r="N1484" i="7"/>
  <c r="M1484" i="7"/>
  <c r="AC1480" i="7"/>
  <c r="AB1480" i="7"/>
  <c r="AA1480" i="7"/>
  <c r="Z1480" i="7"/>
  <c r="Y1480" i="7"/>
  <c r="X1480" i="7"/>
  <c r="W1480" i="7"/>
  <c r="V1480" i="7"/>
  <c r="U1480" i="7"/>
  <c r="T1480" i="7"/>
  <c r="S1480" i="7"/>
  <c r="R1480" i="7"/>
  <c r="Q1480" i="7"/>
  <c r="P1480" i="7"/>
  <c r="O1480" i="7"/>
  <c r="N1480" i="7"/>
  <c r="M1480" i="7"/>
  <c r="AC1477" i="7"/>
  <c r="AB1477" i="7"/>
  <c r="AA1477" i="7"/>
  <c r="Z1477" i="7"/>
  <c r="Y1477" i="7"/>
  <c r="X1477" i="7"/>
  <c r="W1477" i="7"/>
  <c r="V1477" i="7"/>
  <c r="U1477" i="7"/>
  <c r="T1477" i="7"/>
  <c r="S1477" i="7"/>
  <c r="R1477" i="7"/>
  <c r="Q1477" i="7"/>
  <c r="P1477" i="7"/>
  <c r="O1477" i="7"/>
  <c r="N1477" i="7"/>
  <c r="M1477" i="7"/>
  <c r="AC1473" i="7"/>
  <c r="AB1473" i="7"/>
  <c r="AA1473" i="7"/>
  <c r="Z1473" i="7"/>
  <c r="Y1473" i="7"/>
  <c r="X1473" i="7"/>
  <c r="W1473" i="7"/>
  <c r="V1473" i="7"/>
  <c r="U1473" i="7"/>
  <c r="T1473" i="7"/>
  <c r="S1473" i="7"/>
  <c r="R1473" i="7"/>
  <c r="Q1473" i="7"/>
  <c r="P1473" i="7"/>
  <c r="O1473" i="7"/>
  <c r="N1473" i="7"/>
  <c r="M1473" i="7"/>
  <c r="AC1470" i="7"/>
  <c r="AB1470" i="7"/>
  <c r="AA1470" i="7"/>
  <c r="Z1470" i="7"/>
  <c r="Y1470" i="7"/>
  <c r="X1470" i="7"/>
  <c r="W1470" i="7"/>
  <c r="V1470" i="7"/>
  <c r="U1470" i="7"/>
  <c r="T1470" i="7"/>
  <c r="S1470" i="7"/>
  <c r="R1470" i="7"/>
  <c r="Q1470" i="7"/>
  <c r="P1470" i="7"/>
  <c r="O1470" i="7"/>
  <c r="N1470" i="7"/>
  <c r="M1470" i="7"/>
  <c r="AC1465" i="7"/>
  <c r="AB1465" i="7"/>
  <c r="AA1465" i="7"/>
  <c r="Z1465" i="7"/>
  <c r="Y1465" i="7"/>
  <c r="X1465" i="7"/>
  <c r="W1465" i="7"/>
  <c r="V1465" i="7"/>
  <c r="U1465" i="7"/>
  <c r="T1465" i="7"/>
  <c r="S1465" i="7"/>
  <c r="R1465" i="7"/>
  <c r="Q1465" i="7"/>
  <c r="P1465" i="7"/>
  <c r="O1465" i="7"/>
  <c r="N1465" i="7"/>
  <c r="M1465" i="7"/>
  <c r="AC1461" i="7"/>
  <c r="AB1461" i="7"/>
  <c r="AA1461" i="7"/>
  <c r="Z1461" i="7"/>
  <c r="Y1461" i="7"/>
  <c r="X1461" i="7"/>
  <c r="W1461" i="7"/>
  <c r="V1461" i="7"/>
  <c r="U1461" i="7"/>
  <c r="T1461" i="7"/>
  <c r="S1461" i="7"/>
  <c r="R1461" i="7"/>
  <c r="Q1461" i="7"/>
  <c r="P1461" i="7"/>
  <c r="O1461" i="7"/>
  <c r="N1461" i="7"/>
  <c r="M1461" i="7"/>
  <c r="AC1457" i="7"/>
  <c r="AB1457" i="7"/>
  <c r="AA1457" i="7"/>
  <c r="Z1457" i="7"/>
  <c r="Y1457" i="7"/>
  <c r="X1457" i="7"/>
  <c r="W1457" i="7"/>
  <c r="V1457" i="7"/>
  <c r="U1457" i="7"/>
  <c r="T1457" i="7"/>
  <c r="S1457" i="7"/>
  <c r="R1457" i="7"/>
  <c r="Q1457" i="7"/>
  <c r="P1457" i="7"/>
  <c r="O1457" i="7"/>
  <c r="N1457" i="7"/>
  <c r="M1457" i="7"/>
  <c r="AC1451" i="7"/>
  <c r="AB1451" i="7"/>
  <c r="AA1451" i="7"/>
  <c r="Z1451" i="7"/>
  <c r="Y1451" i="7"/>
  <c r="X1451" i="7"/>
  <c r="W1451" i="7"/>
  <c r="V1451" i="7"/>
  <c r="U1451" i="7"/>
  <c r="T1451" i="7"/>
  <c r="S1451" i="7"/>
  <c r="R1451" i="7"/>
  <c r="Q1451" i="7"/>
  <c r="P1451" i="7"/>
  <c r="O1451" i="7"/>
  <c r="N1451" i="7"/>
  <c r="M1451" i="7"/>
  <c r="AC1446" i="7"/>
  <c r="AB1446" i="7"/>
  <c r="AA1446" i="7"/>
  <c r="Z1446" i="7"/>
  <c r="Y1446" i="7"/>
  <c r="X1446" i="7"/>
  <c r="W1446" i="7"/>
  <c r="V1446" i="7"/>
  <c r="U1446" i="7"/>
  <c r="T1446" i="7"/>
  <c r="S1446" i="7"/>
  <c r="R1446" i="7"/>
  <c r="Q1446" i="7"/>
  <c r="P1446" i="7"/>
  <c r="O1446" i="7"/>
  <c r="N1446" i="7"/>
  <c r="M1446" i="7"/>
  <c r="AC1441" i="7"/>
  <c r="AB1441" i="7"/>
  <c r="AA1441" i="7"/>
  <c r="Z1441" i="7"/>
  <c r="Y1441" i="7"/>
  <c r="X1441" i="7"/>
  <c r="W1441" i="7"/>
  <c r="V1441" i="7"/>
  <c r="U1441" i="7"/>
  <c r="T1441" i="7"/>
  <c r="S1441" i="7"/>
  <c r="R1441" i="7"/>
  <c r="Q1441" i="7"/>
  <c r="P1441" i="7"/>
  <c r="O1441" i="7"/>
  <c r="N1441" i="7"/>
  <c r="M1441" i="7"/>
  <c r="M1436" i="7"/>
  <c r="AC1432" i="7"/>
  <c r="AB1432" i="7"/>
  <c r="AA1432" i="7"/>
  <c r="Z1432" i="7"/>
  <c r="Y1432" i="7"/>
  <c r="X1432" i="7"/>
  <c r="W1432" i="7"/>
  <c r="V1432" i="7"/>
  <c r="U1432" i="7"/>
  <c r="T1432" i="7"/>
  <c r="R1432" i="7"/>
  <c r="Q1432" i="7"/>
  <c r="M1432" i="7"/>
  <c r="AC1429" i="7"/>
  <c r="AB1429" i="7"/>
  <c r="AA1429" i="7"/>
  <c r="Z1429" i="7"/>
  <c r="Y1429" i="7"/>
  <c r="X1429" i="7"/>
  <c r="W1429" i="7"/>
  <c r="V1429" i="7"/>
  <c r="U1429" i="7"/>
  <c r="T1429" i="7"/>
  <c r="S1429" i="7"/>
  <c r="R1429" i="7"/>
  <c r="Q1429" i="7"/>
  <c r="P1429" i="7"/>
  <c r="O1429" i="7"/>
  <c r="N1429" i="7"/>
  <c r="M1429" i="7"/>
  <c r="AC1426" i="7"/>
  <c r="AB1426" i="7"/>
  <c r="AA1426" i="7"/>
  <c r="Z1426" i="7"/>
  <c r="Y1426" i="7"/>
  <c r="X1426" i="7"/>
  <c r="W1426" i="7"/>
  <c r="V1426" i="7"/>
  <c r="U1426" i="7"/>
  <c r="T1426" i="7"/>
  <c r="S1426" i="7"/>
  <c r="R1426" i="7"/>
  <c r="Q1426" i="7"/>
  <c r="P1426" i="7"/>
  <c r="O1426" i="7"/>
  <c r="N1426" i="7"/>
  <c r="M1426" i="7"/>
  <c r="AC1423" i="7"/>
  <c r="AB1423" i="7"/>
  <c r="AA1423" i="7"/>
  <c r="Z1423" i="7"/>
  <c r="Y1423" i="7"/>
  <c r="X1423" i="7"/>
  <c r="W1423" i="7"/>
  <c r="V1423" i="7"/>
  <c r="U1423" i="7"/>
  <c r="T1423" i="7"/>
  <c r="S1423" i="7"/>
  <c r="R1423" i="7"/>
  <c r="Q1423" i="7"/>
  <c r="P1423" i="7"/>
  <c r="O1423" i="7"/>
  <c r="N1423" i="7"/>
  <c r="M1423" i="7"/>
  <c r="AC1420" i="7"/>
  <c r="AB1420" i="7"/>
  <c r="AA1420" i="7"/>
  <c r="Z1420" i="7"/>
  <c r="Y1420" i="7"/>
  <c r="X1420" i="7"/>
  <c r="W1420" i="7"/>
  <c r="V1420" i="7"/>
  <c r="U1420" i="7"/>
  <c r="T1420" i="7"/>
  <c r="S1420" i="7"/>
  <c r="R1420" i="7"/>
  <c r="Q1420" i="7"/>
  <c r="P1420" i="7"/>
  <c r="O1420" i="7"/>
  <c r="N1420" i="7"/>
  <c r="M1420" i="7"/>
  <c r="AC1417" i="7"/>
  <c r="AB1417" i="7"/>
  <c r="AA1417" i="7"/>
  <c r="Z1417" i="7"/>
  <c r="Y1417" i="7"/>
  <c r="X1417" i="7"/>
  <c r="W1417" i="7"/>
  <c r="V1417" i="7"/>
  <c r="U1417" i="7"/>
  <c r="T1417" i="7"/>
  <c r="S1417" i="7"/>
  <c r="R1417" i="7"/>
  <c r="Q1417" i="7"/>
  <c r="P1417" i="7"/>
  <c r="O1417" i="7"/>
  <c r="N1417" i="7"/>
  <c r="M1417" i="7"/>
  <c r="AC1414" i="7"/>
  <c r="AB1414" i="7"/>
  <c r="AA1414" i="7"/>
  <c r="Z1414" i="7"/>
  <c r="Y1414" i="7"/>
  <c r="X1414" i="7"/>
  <c r="W1414" i="7"/>
  <c r="V1414" i="7"/>
  <c r="U1414" i="7"/>
  <c r="T1414" i="7"/>
  <c r="S1414" i="7"/>
  <c r="R1414" i="7"/>
  <c r="Q1414" i="7"/>
  <c r="P1414" i="7"/>
  <c r="O1414" i="7"/>
  <c r="N1414" i="7"/>
  <c r="M1414" i="7"/>
  <c r="AC1409" i="7"/>
  <c r="AB1409" i="7"/>
  <c r="AA1409" i="7"/>
  <c r="Z1409" i="7"/>
  <c r="Y1409" i="7"/>
  <c r="X1409" i="7"/>
  <c r="W1409" i="7"/>
  <c r="V1409" i="7"/>
  <c r="U1409" i="7"/>
  <c r="T1409" i="7"/>
  <c r="S1409" i="7"/>
  <c r="R1409" i="7"/>
  <c r="Q1409" i="7"/>
  <c r="P1409" i="7"/>
  <c r="O1409" i="7"/>
  <c r="N1409" i="7"/>
  <c r="M1409" i="7"/>
  <c r="AC1406" i="7"/>
  <c r="AB1406" i="7"/>
  <c r="AA1406" i="7"/>
  <c r="Z1406" i="7"/>
  <c r="Y1406" i="7"/>
  <c r="X1406" i="7"/>
  <c r="W1406" i="7"/>
  <c r="V1406" i="7"/>
  <c r="U1406" i="7"/>
  <c r="T1406" i="7"/>
  <c r="S1406" i="7"/>
  <c r="R1406" i="7"/>
  <c r="Q1406" i="7"/>
  <c r="P1406" i="7"/>
  <c r="O1406" i="7"/>
  <c r="N1406" i="7"/>
  <c r="M1406" i="7"/>
  <c r="AC1402" i="7"/>
  <c r="AB1402" i="7"/>
  <c r="AA1402" i="7"/>
  <c r="Z1402" i="7"/>
  <c r="Y1402" i="7"/>
  <c r="X1402" i="7"/>
  <c r="W1402" i="7"/>
  <c r="V1402" i="7"/>
  <c r="U1402" i="7"/>
  <c r="T1402" i="7"/>
  <c r="S1402" i="7"/>
  <c r="R1402" i="7"/>
  <c r="Q1402" i="7"/>
  <c r="P1402" i="7"/>
  <c r="O1402" i="7"/>
  <c r="N1402" i="7"/>
  <c r="M1402" i="7"/>
  <c r="AC1399" i="7"/>
  <c r="AB1399" i="7"/>
  <c r="AA1399" i="7"/>
  <c r="Z1399" i="7"/>
  <c r="Y1399" i="7"/>
  <c r="X1399" i="7"/>
  <c r="W1399" i="7"/>
  <c r="V1399" i="7"/>
  <c r="U1399" i="7"/>
  <c r="T1399" i="7"/>
  <c r="S1399" i="7"/>
  <c r="R1399" i="7"/>
  <c r="Q1399" i="7"/>
  <c r="P1399" i="7"/>
  <c r="O1399" i="7"/>
  <c r="N1399" i="7"/>
  <c r="M1399" i="7"/>
  <c r="AC1395" i="7"/>
  <c r="AB1395" i="7"/>
  <c r="AA1395" i="7"/>
  <c r="Z1395" i="7"/>
  <c r="Y1395" i="7"/>
  <c r="X1395" i="7"/>
  <c r="W1395" i="7"/>
  <c r="V1395" i="7"/>
  <c r="U1395" i="7"/>
  <c r="T1395" i="7"/>
  <c r="S1395" i="7"/>
  <c r="R1395" i="7"/>
  <c r="Q1395" i="7"/>
  <c r="P1395" i="7"/>
  <c r="O1395" i="7"/>
  <c r="N1395" i="7"/>
  <c r="M1395" i="7"/>
  <c r="AC1392" i="7"/>
  <c r="AB1392" i="7"/>
  <c r="AA1392" i="7"/>
  <c r="Z1392" i="7"/>
  <c r="Y1392" i="7"/>
  <c r="X1392" i="7"/>
  <c r="W1392" i="7"/>
  <c r="V1392" i="7"/>
  <c r="U1392" i="7"/>
  <c r="T1392" i="7"/>
  <c r="S1392" i="7"/>
  <c r="R1392" i="7"/>
  <c r="Q1392" i="7"/>
  <c r="P1392" i="7"/>
  <c r="O1392" i="7"/>
  <c r="N1392" i="7"/>
  <c r="M1392" i="7"/>
  <c r="AC1387" i="7"/>
  <c r="AB1387" i="7"/>
  <c r="AA1387" i="7"/>
  <c r="Z1387" i="7"/>
  <c r="Y1387" i="7"/>
  <c r="X1387" i="7"/>
  <c r="W1387" i="7"/>
  <c r="V1387" i="7"/>
  <c r="U1387" i="7"/>
  <c r="T1387" i="7"/>
  <c r="S1387" i="7"/>
  <c r="R1387" i="7"/>
  <c r="Q1387" i="7"/>
  <c r="P1387" i="7"/>
  <c r="O1387" i="7"/>
  <c r="N1387" i="7"/>
  <c r="M1387" i="7"/>
  <c r="AC1383" i="7"/>
  <c r="M1383" i="7"/>
  <c r="AC1379" i="7"/>
  <c r="AB1379" i="7"/>
  <c r="AA1379" i="7"/>
  <c r="Z1379" i="7"/>
  <c r="Y1379" i="7"/>
  <c r="X1379" i="7"/>
  <c r="W1379" i="7"/>
  <c r="V1379" i="7"/>
  <c r="U1379" i="7"/>
  <c r="T1379" i="7"/>
  <c r="S1379" i="7"/>
  <c r="R1379" i="7"/>
  <c r="Q1379" i="7"/>
  <c r="P1379" i="7"/>
  <c r="O1379" i="7"/>
  <c r="N1379" i="7"/>
  <c r="M1379" i="7"/>
  <c r="AC1373" i="7"/>
  <c r="AB1373" i="7"/>
  <c r="AA1373" i="7"/>
  <c r="Z1373" i="7"/>
  <c r="Y1373" i="7"/>
  <c r="X1373" i="7"/>
  <c r="W1373" i="7"/>
  <c r="V1373" i="7"/>
  <c r="U1373" i="7"/>
  <c r="T1373" i="7"/>
  <c r="S1373" i="7"/>
  <c r="R1373" i="7"/>
  <c r="Q1373" i="7"/>
  <c r="P1373" i="7"/>
  <c r="O1373" i="7"/>
  <c r="N1373" i="7"/>
  <c r="M1373" i="7"/>
  <c r="AC1368" i="7"/>
  <c r="AB1368" i="7"/>
  <c r="AA1368" i="7"/>
  <c r="Z1368" i="7"/>
  <c r="Y1368" i="7"/>
  <c r="X1368" i="7"/>
  <c r="W1368" i="7"/>
  <c r="V1368" i="7"/>
  <c r="U1368" i="7"/>
  <c r="T1368" i="7"/>
  <c r="S1368" i="7"/>
  <c r="R1368" i="7"/>
  <c r="Q1368" i="7"/>
  <c r="P1368" i="7"/>
  <c r="O1368" i="7"/>
  <c r="N1368" i="7"/>
  <c r="M1368" i="7"/>
  <c r="AC1363" i="7"/>
  <c r="AB1363" i="7"/>
  <c r="AA1363" i="7"/>
  <c r="Z1363" i="7"/>
  <c r="Y1363" i="7"/>
  <c r="X1363" i="7"/>
  <c r="W1363" i="7"/>
  <c r="V1363" i="7"/>
  <c r="U1363" i="7"/>
  <c r="T1363" i="7"/>
  <c r="S1363" i="7"/>
  <c r="R1363" i="7"/>
  <c r="Q1363" i="7"/>
  <c r="P1363" i="7"/>
  <c r="O1363" i="7"/>
  <c r="N1363" i="7"/>
  <c r="M1363" i="7"/>
  <c r="M1358" i="7"/>
  <c r="AB1354" i="7"/>
  <c r="AA1354" i="7"/>
  <c r="Z1354" i="7"/>
  <c r="Y1354" i="7"/>
  <c r="X1354" i="7"/>
  <c r="W1354" i="7"/>
  <c r="V1354" i="7"/>
  <c r="U1354" i="7"/>
  <c r="T1354" i="7"/>
  <c r="S1354" i="7"/>
  <c r="R1354" i="7"/>
  <c r="Q1354" i="7"/>
  <c r="M1354" i="7"/>
  <c r="AB1351" i="7"/>
  <c r="AA1351" i="7"/>
  <c r="Z1351" i="7"/>
  <c r="Y1351" i="7"/>
  <c r="X1351" i="7"/>
  <c r="W1351" i="7"/>
  <c r="V1351" i="7"/>
  <c r="U1351" i="7"/>
  <c r="T1351" i="7"/>
  <c r="S1351" i="7"/>
  <c r="R1351" i="7"/>
  <c r="Q1351" i="7"/>
  <c r="P1351" i="7"/>
  <c r="O1351" i="7"/>
  <c r="N1351" i="7"/>
  <c r="M1351" i="7"/>
  <c r="AB1348" i="7"/>
  <c r="AA1348" i="7"/>
  <c r="Z1348" i="7"/>
  <c r="Y1348" i="7"/>
  <c r="X1348" i="7"/>
  <c r="W1348" i="7"/>
  <c r="V1348" i="7"/>
  <c r="U1348" i="7"/>
  <c r="T1348" i="7"/>
  <c r="S1348" i="7"/>
  <c r="R1348" i="7"/>
  <c r="Q1348" i="7"/>
  <c r="P1348" i="7"/>
  <c r="O1348" i="7"/>
  <c r="N1348" i="7"/>
  <c r="M1348" i="7"/>
  <c r="AB1345" i="7"/>
  <c r="AA1345" i="7"/>
  <c r="Z1345" i="7"/>
  <c r="Y1345" i="7"/>
  <c r="X1345" i="7"/>
  <c r="W1345" i="7"/>
  <c r="V1345" i="7"/>
  <c r="U1345" i="7"/>
  <c r="T1345" i="7"/>
  <c r="S1345" i="7"/>
  <c r="R1345" i="7"/>
  <c r="Q1345" i="7"/>
  <c r="P1345" i="7"/>
  <c r="O1345" i="7"/>
  <c r="N1345" i="7"/>
  <c r="M1345" i="7"/>
  <c r="AB1342" i="7"/>
  <c r="AA1342" i="7"/>
  <c r="Z1342" i="7"/>
  <c r="Y1342" i="7"/>
  <c r="X1342" i="7"/>
  <c r="W1342" i="7"/>
  <c r="V1342" i="7"/>
  <c r="U1342" i="7"/>
  <c r="T1342" i="7"/>
  <c r="S1342" i="7"/>
  <c r="R1342" i="7"/>
  <c r="Q1342" i="7"/>
  <c r="P1342" i="7"/>
  <c r="O1342" i="7"/>
  <c r="N1342" i="7"/>
  <c r="M1342" i="7"/>
  <c r="AB1339" i="7"/>
  <c r="AA1339" i="7"/>
  <c r="Z1339" i="7"/>
  <c r="Y1339" i="7"/>
  <c r="X1339" i="7"/>
  <c r="W1339" i="7"/>
  <c r="V1339" i="7"/>
  <c r="U1339" i="7"/>
  <c r="T1339" i="7"/>
  <c r="S1339" i="7"/>
  <c r="R1339" i="7"/>
  <c r="Q1339" i="7"/>
  <c r="P1339" i="7"/>
  <c r="O1339" i="7"/>
  <c r="N1339" i="7"/>
  <c r="M1339" i="7"/>
  <c r="AB1336" i="7"/>
  <c r="AA1336" i="7"/>
  <c r="Z1336" i="7"/>
  <c r="Y1336" i="7"/>
  <c r="X1336" i="7"/>
  <c r="W1336" i="7"/>
  <c r="V1336" i="7"/>
  <c r="U1336" i="7"/>
  <c r="T1336" i="7"/>
  <c r="S1336" i="7"/>
  <c r="R1336" i="7"/>
  <c r="Q1336" i="7"/>
  <c r="P1336" i="7"/>
  <c r="O1336" i="7"/>
  <c r="N1336" i="7"/>
  <c r="M1336" i="7"/>
  <c r="AB1331" i="7"/>
  <c r="AA1331" i="7"/>
  <c r="Z1331" i="7"/>
  <c r="Y1331" i="7"/>
  <c r="X1331" i="7"/>
  <c r="W1331" i="7"/>
  <c r="V1331" i="7"/>
  <c r="U1331" i="7"/>
  <c r="T1331" i="7"/>
  <c r="S1331" i="7"/>
  <c r="R1331" i="7"/>
  <c r="Q1331" i="7"/>
  <c r="P1331" i="7"/>
  <c r="O1331" i="7"/>
  <c r="N1331" i="7"/>
  <c r="M1331" i="7"/>
  <c r="AB1328" i="7"/>
  <c r="AA1328" i="7"/>
  <c r="Z1328" i="7"/>
  <c r="Y1328" i="7"/>
  <c r="X1328" i="7"/>
  <c r="W1328" i="7"/>
  <c r="V1328" i="7"/>
  <c r="U1328" i="7"/>
  <c r="T1328" i="7"/>
  <c r="S1328" i="7"/>
  <c r="R1328" i="7"/>
  <c r="Q1328" i="7"/>
  <c r="P1328" i="7"/>
  <c r="O1328" i="7"/>
  <c r="N1328" i="7"/>
  <c r="M1328" i="7"/>
  <c r="AB1324" i="7"/>
  <c r="AA1324" i="7"/>
  <c r="Z1324" i="7"/>
  <c r="Y1324" i="7"/>
  <c r="X1324" i="7"/>
  <c r="W1324" i="7"/>
  <c r="V1324" i="7"/>
  <c r="U1324" i="7"/>
  <c r="T1324" i="7"/>
  <c r="S1324" i="7"/>
  <c r="R1324" i="7"/>
  <c r="Q1324" i="7"/>
  <c r="P1324" i="7"/>
  <c r="O1324" i="7"/>
  <c r="N1324" i="7"/>
  <c r="M1324" i="7"/>
  <c r="AB1321" i="7"/>
  <c r="AA1321" i="7"/>
  <c r="Z1321" i="7"/>
  <c r="Y1321" i="7"/>
  <c r="X1321" i="7"/>
  <c r="W1321" i="7"/>
  <c r="V1321" i="7"/>
  <c r="U1321" i="7"/>
  <c r="T1321" i="7"/>
  <c r="S1321" i="7"/>
  <c r="R1321" i="7"/>
  <c r="Q1321" i="7"/>
  <c r="P1321" i="7"/>
  <c r="O1321" i="7"/>
  <c r="N1321" i="7"/>
  <c r="M1321" i="7"/>
  <c r="AB1317" i="7"/>
  <c r="AA1317" i="7"/>
  <c r="Z1317" i="7"/>
  <c r="Y1317" i="7"/>
  <c r="X1317" i="7"/>
  <c r="W1317" i="7"/>
  <c r="V1317" i="7"/>
  <c r="U1317" i="7"/>
  <c r="T1317" i="7"/>
  <c r="S1317" i="7"/>
  <c r="R1317" i="7"/>
  <c r="Q1317" i="7"/>
  <c r="P1317" i="7"/>
  <c r="O1317" i="7"/>
  <c r="N1317" i="7"/>
  <c r="M1317" i="7"/>
  <c r="AB1314" i="7"/>
  <c r="AA1314" i="7"/>
  <c r="Z1314" i="7"/>
  <c r="Y1314" i="7"/>
  <c r="X1314" i="7"/>
  <c r="W1314" i="7"/>
  <c r="V1314" i="7"/>
  <c r="U1314" i="7"/>
  <c r="T1314" i="7"/>
  <c r="S1314" i="7"/>
  <c r="R1314" i="7"/>
  <c r="Q1314" i="7"/>
  <c r="P1314" i="7"/>
  <c r="O1314" i="7"/>
  <c r="N1314" i="7"/>
  <c r="M1314" i="7"/>
  <c r="AB1309" i="7"/>
  <c r="AA1309" i="7"/>
  <c r="Z1309" i="7"/>
  <c r="Y1309" i="7"/>
  <c r="X1309" i="7"/>
  <c r="W1309" i="7"/>
  <c r="V1309" i="7"/>
  <c r="U1309" i="7"/>
  <c r="T1309" i="7"/>
  <c r="S1309" i="7"/>
  <c r="R1309" i="7"/>
  <c r="Q1309" i="7"/>
  <c r="P1309" i="7"/>
  <c r="O1309" i="7"/>
  <c r="N1309" i="7"/>
  <c r="M1309" i="7"/>
  <c r="AB1305" i="7"/>
  <c r="AA1305" i="7"/>
  <c r="Z1305" i="7"/>
  <c r="Y1305" i="7"/>
  <c r="X1305" i="7"/>
  <c r="W1305" i="7"/>
  <c r="V1305" i="7"/>
  <c r="U1305" i="7"/>
  <c r="T1305" i="7"/>
  <c r="S1305" i="7"/>
  <c r="R1305" i="7"/>
  <c r="Q1305" i="7"/>
  <c r="P1305" i="7"/>
  <c r="O1305" i="7"/>
  <c r="N1305" i="7"/>
  <c r="M1305" i="7"/>
  <c r="AB1301" i="7"/>
  <c r="AA1301" i="7"/>
  <c r="Z1301" i="7"/>
  <c r="Y1301" i="7"/>
  <c r="X1301" i="7"/>
  <c r="W1301" i="7"/>
  <c r="V1301" i="7"/>
  <c r="U1301" i="7"/>
  <c r="T1301" i="7"/>
  <c r="S1301" i="7"/>
  <c r="R1301" i="7"/>
  <c r="Q1301" i="7"/>
  <c r="P1301" i="7"/>
  <c r="O1301" i="7"/>
  <c r="N1301" i="7"/>
  <c r="M1301" i="7"/>
  <c r="AB1295" i="7"/>
  <c r="AA1295" i="7"/>
  <c r="Z1295" i="7"/>
  <c r="Y1295" i="7"/>
  <c r="X1295" i="7"/>
  <c r="W1295" i="7"/>
  <c r="V1295" i="7"/>
  <c r="U1295" i="7"/>
  <c r="T1295" i="7"/>
  <c r="S1295" i="7"/>
  <c r="R1295" i="7"/>
  <c r="Q1295" i="7"/>
  <c r="P1295" i="7"/>
  <c r="O1295" i="7"/>
  <c r="N1295" i="7"/>
  <c r="M1295" i="7"/>
  <c r="AB1290" i="7"/>
  <c r="AA1290" i="7"/>
  <c r="Z1290" i="7"/>
  <c r="Y1290" i="7"/>
  <c r="X1290" i="7"/>
  <c r="W1290" i="7"/>
  <c r="V1290" i="7"/>
  <c r="U1290" i="7"/>
  <c r="T1290" i="7"/>
  <c r="S1290" i="7"/>
  <c r="R1290" i="7"/>
  <c r="Q1290" i="7"/>
  <c r="P1290" i="7"/>
  <c r="O1290" i="7"/>
  <c r="N1290" i="7"/>
  <c r="M1290" i="7"/>
  <c r="AB1285" i="7"/>
  <c r="AA1285" i="7"/>
  <c r="AA1518" i="7" s="1"/>
  <c r="Z1285" i="7"/>
  <c r="Y1285" i="7"/>
  <c r="Y1518" i="7" s="1"/>
  <c r="X1285" i="7"/>
  <c r="W1285" i="7"/>
  <c r="W1518" i="7" s="1"/>
  <c r="V1285" i="7"/>
  <c r="U1285" i="7"/>
  <c r="U1518" i="7" s="1"/>
  <c r="T1285" i="7"/>
  <c r="S1285" i="7"/>
  <c r="R1285" i="7"/>
  <c r="Q1285" i="7"/>
  <c r="Q1518" i="7" s="1"/>
  <c r="P1285" i="7"/>
  <c r="P1518" i="7" s="1"/>
  <c r="O1285" i="7"/>
  <c r="O1518" i="7" s="1"/>
  <c r="N1285" i="7"/>
  <c r="M1285" i="7"/>
  <c r="M1273" i="7"/>
  <c r="M1269" i="7"/>
  <c r="AB1265" i="7"/>
  <c r="AA1265" i="7"/>
  <c r="Z1265" i="7"/>
  <c r="Y1265" i="7"/>
  <c r="X1265" i="7"/>
  <c r="W1265" i="7"/>
  <c r="V1265" i="7"/>
  <c r="U1265" i="7"/>
  <c r="T1265" i="7"/>
  <c r="S1265" i="7"/>
  <c r="R1265" i="7"/>
  <c r="Q1265" i="7"/>
  <c r="P1265" i="7"/>
  <c r="O1265" i="7"/>
  <c r="N1265" i="7"/>
  <c r="M1265" i="7"/>
  <c r="AB1262" i="7"/>
  <c r="AA1262" i="7"/>
  <c r="Z1262" i="7"/>
  <c r="Y1262" i="7"/>
  <c r="X1262" i="7"/>
  <c r="W1262" i="7"/>
  <c r="V1262" i="7"/>
  <c r="U1262" i="7"/>
  <c r="T1262" i="7"/>
  <c r="S1262" i="7"/>
  <c r="R1262" i="7"/>
  <c r="Q1262" i="7"/>
  <c r="P1262" i="7"/>
  <c r="O1262" i="7"/>
  <c r="N1262" i="7"/>
  <c r="M1262" i="7"/>
  <c r="N1258" i="7"/>
  <c r="M1258" i="7"/>
  <c r="N1254" i="7"/>
  <c r="M1254" i="7"/>
  <c r="N1251" i="7"/>
  <c r="M1251" i="7"/>
  <c r="N1248" i="7"/>
  <c r="M1248" i="7"/>
  <c r="N1245" i="7"/>
  <c r="M1245" i="7"/>
  <c r="N1242" i="7"/>
  <c r="M1242" i="7"/>
  <c r="N1239" i="7"/>
  <c r="M1239" i="7"/>
  <c r="N1236" i="7"/>
  <c r="M1236" i="7"/>
  <c r="N1231" i="7"/>
  <c r="M1231" i="7"/>
  <c r="N1228" i="7"/>
  <c r="M1228" i="7"/>
  <c r="N1224" i="7"/>
  <c r="M1224" i="7"/>
  <c r="N1221" i="7"/>
  <c r="M1221" i="7"/>
  <c r="N1217" i="7"/>
  <c r="M1217" i="7"/>
  <c r="N1214" i="7"/>
  <c r="M1214" i="7"/>
  <c r="N1209" i="7"/>
  <c r="M1209" i="7"/>
  <c r="N1205" i="7"/>
  <c r="M1205" i="7"/>
  <c r="N1201" i="7"/>
  <c r="M1201" i="7"/>
  <c r="N1195" i="7"/>
  <c r="M1195" i="7"/>
  <c r="N1190" i="7"/>
  <c r="M1190" i="7"/>
  <c r="N1185" i="7"/>
  <c r="M1185" i="7"/>
  <c r="AB1180" i="7"/>
  <c r="AA1180" i="7"/>
  <c r="Z1180" i="7"/>
  <c r="Y1180" i="7"/>
  <c r="X1180" i="7"/>
  <c r="W1180" i="7"/>
  <c r="V1180" i="7"/>
  <c r="U1180" i="7"/>
  <c r="T1180" i="7"/>
  <c r="S1180" i="7"/>
  <c r="R1180" i="7"/>
  <c r="Q1180" i="7"/>
  <c r="P1180" i="7"/>
  <c r="O1180" i="7"/>
  <c r="N1180" i="7"/>
  <c r="M1180" i="7"/>
  <c r="AB1176" i="7"/>
  <c r="AA1176" i="7"/>
  <c r="Z1176" i="7"/>
  <c r="Y1176" i="7"/>
  <c r="X1176" i="7"/>
  <c r="W1176" i="7"/>
  <c r="V1176" i="7"/>
  <c r="U1176" i="7"/>
  <c r="T1176" i="7"/>
  <c r="S1176" i="7"/>
  <c r="R1176" i="7"/>
  <c r="Q1176" i="7"/>
  <c r="P1176" i="7"/>
  <c r="O1176" i="7"/>
  <c r="N1176" i="7"/>
  <c r="M1176" i="7"/>
  <c r="AB1173" i="7"/>
  <c r="AA1173" i="7"/>
  <c r="Z1173" i="7"/>
  <c r="Y1173" i="7"/>
  <c r="X1173" i="7"/>
  <c r="W1173" i="7"/>
  <c r="V1173" i="7"/>
  <c r="U1173" i="7"/>
  <c r="T1173" i="7"/>
  <c r="S1173" i="7"/>
  <c r="R1173" i="7"/>
  <c r="Q1173" i="7"/>
  <c r="P1173" i="7"/>
  <c r="O1173" i="7"/>
  <c r="N1173" i="7"/>
  <c r="M1173" i="7"/>
  <c r="AB1170" i="7"/>
  <c r="AA1170" i="7"/>
  <c r="Z1170" i="7"/>
  <c r="Y1170" i="7"/>
  <c r="X1170" i="7"/>
  <c r="W1170" i="7"/>
  <c r="V1170" i="7"/>
  <c r="U1170" i="7"/>
  <c r="T1170" i="7"/>
  <c r="S1170" i="7"/>
  <c r="R1170" i="7"/>
  <c r="Q1170" i="7"/>
  <c r="P1170" i="7"/>
  <c r="O1170" i="7"/>
  <c r="N1170" i="7"/>
  <c r="M1170" i="7"/>
  <c r="AB1167" i="7"/>
  <c r="AA1167" i="7"/>
  <c r="Z1167" i="7"/>
  <c r="Y1167" i="7"/>
  <c r="X1167" i="7"/>
  <c r="W1167" i="7"/>
  <c r="V1167" i="7"/>
  <c r="U1167" i="7"/>
  <c r="T1167" i="7"/>
  <c r="S1167" i="7"/>
  <c r="R1167" i="7"/>
  <c r="Q1167" i="7"/>
  <c r="P1167" i="7"/>
  <c r="O1167" i="7"/>
  <c r="N1167" i="7"/>
  <c r="M1167" i="7"/>
  <c r="AB1164" i="7"/>
  <c r="AA1164" i="7"/>
  <c r="Z1164" i="7"/>
  <c r="Y1164" i="7"/>
  <c r="X1164" i="7"/>
  <c r="W1164" i="7"/>
  <c r="V1164" i="7"/>
  <c r="U1164" i="7"/>
  <c r="T1164" i="7"/>
  <c r="S1164" i="7"/>
  <c r="R1164" i="7"/>
  <c r="Q1164" i="7"/>
  <c r="P1164" i="7"/>
  <c r="O1164" i="7"/>
  <c r="N1164" i="7"/>
  <c r="M1164" i="7"/>
  <c r="AB1161" i="7"/>
  <c r="AA1161" i="7"/>
  <c r="Z1161" i="7"/>
  <c r="Y1161" i="7"/>
  <c r="X1161" i="7"/>
  <c r="W1161" i="7"/>
  <c r="V1161" i="7"/>
  <c r="U1161" i="7"/>
  <c r="T1161" i="7"/>
  <c r="S1161" i="7"/>
  <c r="R1161" i="7"/>
  <c r="Q1161" i="7"/>
  <c r="P1161" i="7"/>
  <c r="O1161" i="7"/>
  <c r="N1161" i="7"/>
  <c r="M1161" i="7"/>
  <c r="AB1158" i="7"/>
  <c r="AA1158" i="7"/>
  <c r="Z1158" i="7"/>
  <c r="Y1158" i="7"/>
  <c r="X1158" i="7"/>
  <c r="W1158" i="7"/>
  <c r="V1158" i="7"/>
  <c r="U1158" i="7"/>
  <c r="T1158" i="7"/>
  <c r="S1158" i="7"/>
  <c r="R1158" i="7"/>
  <c r="Q1158" i="7"/>
  <c r="P1158" i="7"/>
  <c r="O1158" i="7"/>
  <c r="N1158" i="7"/>
  <c r="M1158" i="7"/>
  <c r="AB1153" i="7"/>
  <c r="AA1153" i="7"/>
  <c r="Z1153" i="7"/>
  <c r="Y1153" i="7"/>
  <c r="X1153" i="7"/>
  <c r="W1153" i="7"/>
  <c r="V1153" i="7"/>
  <c r="U1153" i="7"/>
  <c r="T1153" i="7"/>
  <c r="S1153" i="7"/>
  <c r="R1153" i="7"/>
  <c r="Q1153" i="7"/>
  <c r="P1153" i="7"/>
  <c r="O1153" i="7"/>
  <c r="N1153" i="7"/>
  <c r="M1153" i="7"/>
  <c r="AB1150" i="7"/>
  <c r="AA1150" i="7"/>
  <c r="Z1150" i="7"/>
  <c r="Y1150" i="7"/>
  <c r="X1150" i="7"/>
  <c r="W1150" i="7"/>
  <c r="V1150" i="7"/>
  <c r="U1150" i="7"/>
  <c r="T1150" i="7"/>
  <c r="S1150" i="7"/>
  <c r="R1150" i="7"/>
  <c r="Q1150" i="7"/>
  <c r="P1150" i="7"/>
  <c r="O1150" i="7"/>
  <c r="N1150" i="7"/>
  <c r="M1150" i="7"/>
  <c r="AB1146" i="7"/>
  <c r="AA1146" i="7"/>
  <c r="Z1146" i="7"/>
  <c r="Y1146" i="7"/>
  <c r="X1146" i="7"/>
  <c r="W1146" i="7"/>
  <c r="V1146" i="7"/>
  <c r="U1146" i="7"/>
  <c r="T1146" i="7"/>
  <c r="S1146" i="7"/>
  <c r="R1146" i="7"/>
  <c r="Q1146" i="7"/>
  <c r="P1146" i="7"/>
  <c r="O1146" i="7"/>
  <c r="N1146" i="7"/>
  <c r="M1146" i="7"/>
  <c r="AB1143" i="7"/>
  <c r="AA1143" i="7"/>
  <c r="Z1143" i="7"/>
  <c r="Y1143" i="7"/>
  <c r="X1143" i="7"/>
  <c r="W1143" i="7"/>
  <c r="V1143" i="7"/>
  <c r="U1143" i="7"/>
  <c r="T1143" i="7"/>
  <c r="S1143" i="7"/>
  <c r="R1143" i="7"/>
  <c r="Q1143" i="7"/>
  <c r="P1143" i="7"/>
  <c r="O1143" i="7"/>
  <c r="N1143" i="7"/>
  <c r="M1143" i="7"/>
  <c r="AB1139" i="7"/>
  <c r="AA1139" i="7"/>
  <c r="Z1139" i="7"/>
  <c r="Y1139" i="7"/>
  <c r="X1139" i="7"/>
  <c r="W1139" i="7"/>
  <c r="V1139" i="7"/>
  <c r="U1139" i="7"/>
  <c r="T1139" i="7"/>
  <c r="S1139" i="7"/>
  <c r="R1139" i="7"/>
  <c r="Q1139" i="7"/>
  <c r="P1139" i="7"/>
  <c r="O1139" i="7"/>
  <c r="N1139" i="7"/>
  <c r="M1139" i="7"/>
  <c r="AB1136" i="7"/>
  <c r="AA1136" i="7"/>
  <c r="Z1136" i="7"/>
  <c r="Y1136" i="7"/>
  <c r="X1136" i="7"/>
  <c r="W1136" i="7"/>
  <c r="V1136" i="7"/>
  <c r="U1136" i="7"/>
  <c r="T1136" i="7"/>
  <c r="S1136" i="7"/>
  <c r="R1136" i="7"/>
  <c r="Q1136" i="7"/>
  <c r="P1136" i="7"/>
  <c r="O1136" i="7"/>
  <c r="N1136" i="7"/>
  <c r="M1136" i="7"/>
  <c r="AB1131" i="7"/>
  <c r="AA1131" i="7"/>
  <c r="Z1131" i="7"/>
  <c r="Y1131" i="7"/>
  <c r="X1131" i="7"/>
  <c r="W1131" i="7"/>
  <c r="V1131" i="7"/>
  <c r="U1131" i="7"/>
  <c r="T1131" i="7"/>
  <c r="S1131" i="7"/>
  <c r="R1131" i="7"/>
  <c r="Q1131" i="7"/>
  <c r="P1131" i="7"/>
  <c r="O1131" i="7"/>
  <c r="N1131" i="7"/>
  <c r="M1131" i="7"/>
  <c r="AB1117" i="7"/>
  <c r="AA1117" i="7"/>
  <c r="Z1117" i="7"/>
  <c r="Y1117" i="7"/>
  <c r="X1117" i="7"/>
  <c r="W1117" i="7"/>
  <c r="V1117" i="7"/>
  <c r="U1117" i="7"/>
  <c r="T1117" i="7"/>
  <c r="S1117" i="7"/>
  <c r="R1117" i="7"/>
  <c r="Q1117" i="7"/>
  <c r="P1117" i="7"/>
  <c r="O1117" i="7"/>
  <c r="N1117" i="7"/>
  <c r="M1117" i="7"/>
  <c r="AB1112" i="7"/>
  <c r="AA1112" i="7"/>
  <c r="Z1112" i="7"/>
  <c r="Y1112" i="7"/>
  <c r="X1112" i="7"/>
  <c r="W1112" i="7"/>
  <c r="V1112" i="7"/>
  <c r="U1112" i="7"/>
  <c r="T1112" i="7"/>
  <c r="S1112" i="7"/>
  <c r="R1112" i="7"/>
  <c r="Q1112" i="7"/>
  <c r="P1112" i="7"/>
  <c r="O1112" i="7"/>
  <c r="N1112" i="7"/>
  <c r="M1112" i="7"/>
  <c r="AB1107" i="7"/>
  <c r="AA1107" i="7"/>
  <c r="Z1107" i="7"/>
  <c r="Y1107" i="7"/>
  <c r="X1107" i="7"/>
  <c r="W1107" i="7"/>
  <c r="V1107" i="7"/>
  <c r="U1107" i="7"/>
  <c r="T1107" i="7"/>
  <c r="S1107" i="7"/>
  <c r="R1107" i="7"/>
  <c r="Q1107" i="7"/>
  <c r="P1107" i="7"/>
  <c r="O1107" i="7"/>
  <c r="N1107" i="7"/>
  <c r="M1107" i="7"/>
  <c r="AB1099" i="7"/>
  <c r="AA1099" i="7"/>
  <c r="Z1099" i="7"/>
  <c r="Y1099" i="7"/>
  <c r="X1099" i="7"/>
  <c r="W1099" i="7"/>
  <c r="V1099" i="7"/>
  <c r="U1099" i="7"/>
  <c r="T1099" i="7"/>
  <c r="S1099" i="7"/>
  <c r="R1099" i="7"/>
  <c r="Q1099" i="7"/>
  <c r="P1099" i="7"/>
  <c r="O1099" i="7"/>
  <c r="N1099" i="7"/>
  <c r="M1099" i="7"/>
  <c r="AB1092" i="7"/>
  <c r="AA1092" i="7"/>
  <c r="Z1092" i="7"/>
  <c r="Y1092" i="7"/>
  <c r="X1092" i="7"/>
  <c r="W1092" i="7"/>
  <c r="V1092" i="7"/>
  <c r="U1092" i="7"/>
  <c r="T1092" i="7"/>
  <c r="S1092" i="7"/>
  <c r="R1092" i="7"/>
  <c r="Q1092" i="7"/>
  <c r="P1092" i="7"/>
  <c r="O1092" i="7"/>
  <c r="N1092" i="7"/>
  <c r="M1092" i="7"/>
  <c r="AB1088" i="7"/>
  <c r="AA1088" i="7"/>
  <c r="Z1088" i="7"/>
  <c r="Y1088" i="7"/>
  <c r="X1088" i="7"/>
  <c r="W1088" i="7"/>
  <c r="V1088" i="7"/>
  <c r="U1088" i="7"/>
  <c r="T1088" i="7"/>
  <c r="S1088" i="7"/>
  <c r="R1088" i="7"/>
  <c r="Q1088" i="7"/>
  <c r="P1088" i="7"/>
  <c r="O1088" i="7"/>
  <c r="N1088" i="7"/>
  <c r="M1088" i="7"/>
  <c r="AB1084" i="7"/>
  <c r="AA1084" i="7"/>
  <c r="Z1084" i="7"/>
  <c r="Y1084" i="7"/>
  <c r="X1084" i="7"/>
  <c r="W1084" i="7"/>
  <c r="V1084" i="7"/>
  <c r="U1084" i="7"/>
  <c r="T1084" i="7"/>
  <c r="S1084" i="7"/>
  <c r="R1084" i="7"/>
  <c r="Q1084" i="7"/>
  <c r="P1084" i="7"/>
  <c r="O1084" i="7"/>
  <c r="N1084" i="7"/>
  <c r="M1084" i="7"/>
  <c r="AB1077" i="7"/>
  <c r="AA1077" i="7"/>
  <c r="Z1077" i="7"/>
  <c r="Y1077" i="7"/>
  <c r="X1077" i="7"/>
  <c r="W1077" i="7"/>
  <c r="V1077" i="7"/>
  <c r="U1077" i="7"/>
  <c r="T1077" i="7"/>
  <c r="S1077" i="7"/>
  <c r="R1077" i="7"/>
  <c r="Q1077" i="7"/>
  <c r="P1077" i="7"/>
  <c r="O1077" i="7"/>
  <c r="N1077" i="7"/>
  <c r="M1077" i="7"/>
  <c r="T1072" i="7"/>
  <c r="S1072" i="7"/>
  <c r="R1072" i="7"/>
  <c r="Q1072" i="7"/>
  <c r="P1072" i="7"/>
  <c r="N1072" i="7"/>
  <c r="M1072" i="7"/>
  <c r="Q1068" i="7"/>
  <c r="O1068" i="7"/>
  <c r="N1068" i="7"/>
  <c r="M1068" i="7"/>
  <c r="AB1064" i="7"/>
  <c r="AA1064" i="7"/>
  <c r="Z1064" i="7"/>
  <c r="Y1064" i="7"/>
  <c r="X1064" i="7"/>
  <c r="W1064" i="7"/>
  <c r="V1064" i="7"/>
  <c r="U1064" i="7"/>
  <c r="T1064" i="7"/>
  <c r="S1064" i="7"/>
  <c r="R1064" i="7"/>
  <c r="Q1064" i="7"/>
  <c r="P1064" i="7"/>
  <c r="O1064" i="7"/>
  <c r="N1064" i="7"/>
  <c r="M1064" i="7"/>
  <c r="AB1057" i="7"/>
  <c r="AA1057" i="7"/>
  <c r="Z1057" i="7"/>
  <c r="Y1057" i="7"/>
  <c r="X1057" i="7"/>
  <c r="W1057" i="7"/>
  <c r="V1057" i="7"/>
  <c r="U1057" i="7"/>
  <c r="T1057" i="7"/>
  <c r="S1057" i="7"/>
  <c r="R1057" i="7"/>
  <c r="Q1057" i="7"/>
  <c r="P1057" i="7"/>
  <c r="O1057" i="7"/>
  <c r="N1057" i="7"/>
  <c r="M1057" i="7"/>
  <c r="AB1050" i="7"/>
  <c r="AA1050" i="7"/>
  <c r="Z1050" i="7"/>
  <c r="Y1050" i="7"/>
  <c r="X1050" i="7"/>
  <c r="W1050" i="7"/>
  <c r="V1050" i="7"/>
  <c r="U1050" i="7"/>
  <c r="T1050" i="7"/>
  <c r="S1050" i="7"/>
  <c r="R1050" i="7"/>
  <c r="Q1050" i="7"/>
  <c r="P1050" i="7"/>
  <c r="O1050" i="7"/>
  <c r="N1050" i="7"/>
  <c r="M1050" i="7"/>
  <c r="AB1043" i="7"/>
  <c r="AA1043" i="7"/>
  <c r="Z1043" i="7"/>
  <c r="Y1043" i="7"/>
  <c r="X1043" i="7"/>
  <c r="W1043" i="7"/>
  <c r="V1043" i="7"/>
  <c r="U1043" i="7"/>
  <c r="T1043" i="7"/>
  <c r="S1043" i="7"/>
  <c r="R1043" i="7"/>
  <c r="Q1043" i="7"/>
  <c r="P1043" i="7"/>
  <c r="O1043" i="7"/>
  <c r="N1043" i="7"/>
  <c r="M1043" i="7"/>
  <c r="AB1036" i="7"/>
  <c r="AA1036" i="7"/>
  <c r="Z1036" i="7"/>
  <c r="Y1036" i="7"/>
  <c r="X1036" i="7"/>
  <c r="W1036" i="7"/>
  <c r="V1036" i="7"/>
  <c r="U1036" i="7"/>
  <c r="T1036" i="7"/>
  <c r="S1036" i="7"/>
  <c r="R1036" i="7"/>
  <c r="Q1036" i="7"/>
  <c r="P1036" i="7"/>
  <c r="O1036" i="7"/>
  <c r="N1036" i="7"/>
  <c r="M1036" i="7"/>
  <c r="Q1029" i="7"/>
  <c r="P1029" i="7"/>
  <c r="O1029" i="7"/>
  <c r="N1029" i="7"/>
  <c r="M1029" i="7"/>
  <c r="R1022" i="7"/>
  <c r="Q1022" i="7"/>
  <c r="P1022" i="7"/>
  <c r="O1022" i="7"/>
  <c r="N1022" i="7"/>
  <c r="M1022" i="7"/>
  <c r="Q1015" i="7"/>
  <c r="P1015" i="7"/>
  <c r="O1015" i="7"/>
  <c r="M1015" i="7"/>
  <c r="N1008" i="7"/>
  <c r="M1008" i="7"/>
  <c r="M997" i="7"/>
  <c r="AB889" i="7"/>
  <c r="AA889" i="7"/>
  <c r="Z889" i="7"/>
  <c r="Y889" i="7"/>
  <c r="X889" i="7"/>
  <c r="W889" i="7"/>
  <c r="V889" i="7"/>
  <c r="U889" i="7"/>
  <c r="T889" i="7"/>
  <c r="S889" i="7"/>
  <c r="R889" i="7"/>
  <c r="Q889" i="7"/>
  <c r="P889" i="7"/>
  <c r="O889" i="7"/>
  <c r="N889" i="7"/>
  <c r="M889" i="7"/>
  <c r="AB880" i="7"/>
  <c r="AA880" i="7"/>
  <c r="Z880" i="7"/>
  <c r="Y880" i="7"/>
  <c r="X880" i="7"/>
  <c r="W880" i="7"/>
  <c r="V880" i="7"/>
  <c r="U880" i="7"/>
  <c r="T880" i="7"/>
  <c r="S880" i="7"/>
  <c r="R880" i="7"/>
  <c r="Q880" i="7"/>
  <c r="P880" i="7"/>
  <c r="O880" i="7"/>
  <c r="N880" i="7"/>
  <c r="M880" i="7"/>
  <c r="AB860" i="7"/>
  <c r="AA860" i="7"/>
  <c r="Z860" i="7"/>
  <c r="Y860" i="7"/>
  <c r="X860" i="7"/>
  <c r="W860" i="7"/>
  <c r="V860" i="7"/>
  <c r="U860" i="7"/>
  <c r="T860" i="7"/>
  <c r="S860" i="7"/>
  <c r="R860" i="7"/>
  <c r="Q860" i="7"/>
  <c r="P860" i="7"/>
  <c r="O860" i="7"/>
  <c r="N860" i="7"/>
  <c r="M860" i="7"/>
  <c r="AB840" i="7"/>
  <c r="AA840" i="7"/>
  <c r="Z840" i="7"/>
  <c r="Y840" i="7"/>
  <c r="X840" i="7"/>
  <c r="W840" i="7"/>
  <c r="V840" i="7"/>
  <c r="U840" i="7"/>
  <c r="T840" i="7"/>
  <c r="S840" i="7"/>
  <c r="R840" i="7"/>
  <c r="Q840" i="7"/>
  <c r="P840" i="7"/>
  <c r="O840" i="7"/>
  <c r="N840" i="7"/>
  <c r="M840" i="7"/>
  <c r="AB830" i="7"/>
  <c r="AA830" i="7"/>
  <c r="Z830" i="7"/>
  <c r="Y830" i="7"/>
  <c r="X830" i="7"/>
  <c r="W830" i="7"/>
  <c r="V830" i="7"/>
  <c r="U830" i="7"/>
  <c r="T830" i="7"/>
  <c r="S830" i="7"/>
  <c r="R830" i="7"/>
  <c r="Q830" i="7"/>
  <c r="P830" i="7"/>
  <c r="O830" i="7"/>
  <c r="N830" i="7"/>
  <c r="M830" i="7"/>
  <c r="AB818" i="7"/>
  <c r="AA818" i="7"/>
  <c r="Z818" i="7"/>
  <c r="Y818" i="7"/>
  <c r="X818" i="7"/>
  <c r="W818" i="7"/>
  <c r="V818" i="7"/>
  <c r="U818" i="7"/>
  <c r="T818" i="7"/>
  <c r="S818" i="7"/>
  <c r="R818" i="7"/>
  <c r="Q818" i="7"/>
  <c r="P818" i="7"/>
  <c r="O818" i="7"/>
  <c r="N818" i="7"/>
  <c r="M818" i="7"/>
  <c r="AB814" i="7"/>
  <c r="AA814" i="7"/>
  <c r="Z814" i="7"/>
  <c r="Y814" i="7"/>
  <c r="X814" i="7"/>
  <c r="W814" i="7"/>
  <c r="V814" i="7"/>
  <c r="U814" i="7"/>
  <c r="T814" i="7"/>
  <c r="S814" i="7"/>
  <c r="R814" i="7"/>
  <c r="Q814" i="7"/>
  <c r="P814" i="7"/>
  <c r="O814" i="7"/>
  <c r="N814" i="7"/>
  <c r="M814" i="7"/>
  <c r="AB810" i="7"/>
  <c r="AA810" i="7"/>
  <c r="Z810" i="7"/>
  <c r="Y810" i="7"/>
  <c r="X810" i="7"/>
  <c r="W810" i="7"/>
  <c r="V810" i="7"/>
  <c r="U810" i="7"/>
  <c r="T810" i="7"/>
  <c r="S810" i="7"/>
  <c r="R810" i="7"/>
  <c r="Q810" i="7"/>
  <c r="P810" i="7"/>
  <c r="O810" i="7"/>
  <c r="N810" i="7"/>
  <c r="M810" i="7"/>
  <c r="M789" i="7"/>
  <c r="AC719" i="7"/>
  <c r="AB719" i="7"/>
  <c r="AA719" i="7"/>
  <c r="Z719" i="7"/>
  <c r="Y719" i="7"/>
  <c r="X719" i="7"/>
  <c r="W719" i="7"/>
  <c r="V719" i="7"/>
  <c r="U719" i="7"/>
  <c r="T719" i="7"/>
  <c r="S719" i="7"/>
  <c r="R719" i="7"/>
  <c r="Q719" i="7"/>
  <c r="P719" i="7"/>
  <c r="O719" i="7"/>
  <c r="N719" i="7"/>
  <c r="M719" i="7"/>
  <c r="AC716" i="7"/>
  <c r="AB716" i="7"/>
  <c r="AA716" i="7"/>
  <c r="Z716" i="7"/>
  <c r="Y716" i="7"/>
  <c r="X716" i="7"/>
  <c r="W716" i="7"/>
  <c r="V716" i="7"/>
  <c r="U716" i="7"/>
  <c r="T716" i="7"/>
  <c r="S716" i="7"/>
  <c r="R716" i="7"/>
  <c r="Q716" i="7"/>
  <c r="P716" i="7"/>
  <c r="O716" i="7"/>
  <c r="N716" i="7"/>
  <c r="M716" i="7"/>
  <c r="AC711" i="7"/>
  <c r="AB711" i="7"/>
  <c r="AA711" i="7"/>
  <c r="Z711" i="7"/>
  <c r="Y711" i="7"/>
  <c r="X711" i="7"/>
  <c r="W711" i="7"/>
  <c r="V711" i="7"/>
  <c r="U711" i="7"/>
  <c r="T711" i="7"/>
  <c r="S711" i="7"/>
  <c r="R711" i="7"/>
  <c r="Q711" i="7"/>
  <c r="P711" i="7"/>
  <c r="O711" i="7"/>
  <c r="N711" i="7"/>
  <c r="M711" i="7"/>
  <c r="AC708" i="7"/>
  <c r="AB708" i="7"/>
  <c r="AA708" i="7"/>
  <c r="Z708" i="7"/>
  <c r="Y708" i="7"/>
  <c r="X708" i="7"/>
  <c r="W708" i="7"/>
  <c r="V708" i="7"/>
  <c r="U708" i="7"/>
  <c r="T708" i="7"/>
  <c r="S708" i="7"/>
  <c r="R708" i="7"/>
  <c r="Q708" i="7"/>
  <c r="P708" i="7"/>
  <c r="O708" i="7"/>
  <c r="N708" i="7"/>
  <c r="M708" i="7"/>
  <c r="AC670" i="7"/>
  <c r="AB670" i="7"/>
  <c r="AA670" i="7"/>
  <c r="Z670" i="7"/>
  <c r="Y670" i="7"/>
  <c r="X670" i="7"/>
  <c r="W670" i="7"/>
  <c r="V670" i="7"/>
  <c r="U670" i="7"/>
  <c r="T670" i="7"/>
  <c r="S670" i="7"/>
  <c r="R670" i="7"/>
  <c r="Q670" i="7"/>
  <c r="P670" i="7"/>
  <c r="O670" i="7"/>
  <c r="N670" i="7"/>
  <c r="M670" i="7"/>
  <c r="M660" i="7"/>
  <c r="AC650" i="7"/>
  <c r="AB650" i="7"/>
  <c r="AA650" i="7"/>
  <c r="Z650" i="7"/>
  <c r="Y650" i="7"/>
  <c r="X650" i="7"/>
  <c r="W650" i="7"/>
  <c r="V650" i="7"/>
  <c r="U650" i="7"/>
  <c r="T650" i="7"/>
  <c r="S650" i="7"/>
  <c r="R650" i="7"/>
  <c r="Q650" i="7"/>
  <c r="P650" i="7"/>
  <c r="O650" i="7"/>
  <c r="N650" i="7"/>
  <c r="M650" i="7"/>
  <c r="AC630" i="7"/>
  <c r="AB630" i="7"/>
  <c r="AA630" i="7"/>
  <c r="Z630" i="7"/>
  <c r="Y630" i="7"/>
  <c r="X630" i="7"/>
  <c r="W630" i="7"/>
  <c r="V630" i="7"/>
  <c r="U630" i="7"/>
  <c r="T630" i="7"/>
  <c r="S630" i="7"/>
  <c r="R630" i="7"/>
  <c r="Q630" i="7"/>
  <c r="P630" i="7"/>
  <c r="O630" i="7"/>
  <c r="N630" i="7"/>
  <c r="M630" i="7"/>
  <c r="AC616" i="7"/>
  <c r="AB616" i="7"/>
  <c r="AA616" i="7"/>
  <c r="Z616" i="7"/>
  <c r="Y616" i="7"/>
  <c r="X616" i="7"/>
  <c r="W616" i="7"/>
  <c r="V616" i="7"/>
  <c r="U616" i="7"/>
  <c r="T616" i="7"/>
  <c r="S616" i="7"/>
  <c r="R616" i="7"/>
  <c r="Q616" i="7"/>
  <c r="P616" i="7"/>
  <c r="O616" i="7"/>
  <c r="N616" i="7"/>
  <c r="M616" i="7"/>
  <c r="AC611" i="7"/>
  <c r="AB611" i="7"/>
  <c r="AA611" i="7"/>
  <c r="Z611" i="7"/>
  <c r="Y611" i="7"/>
  <c r="X611" i="7"/>
  <c r="W611" i="7"/>
  <c r="V611" i="7"/>
  <c r="U611" i="7"/>
  <c r="T611" i="7"/>
  <c r="S611" i="7"/>
  <c r="R611" i="7"/>
  <c r="Q611" i="7"/>
  <c r="P611" i="7"/>
  <c r="O611" i="7"/>
  <c r="N611" i="7"/>
  <c r="M611" i="7"/>
  <c r="AC607" i="7"/>
  <c r="AB607" i="7"/>
  <c r="AA607" i="7"/>
  <c r="Z607" i="7"/>
  <c r="Y607" i="7"/>
  <c r="X607" i="7"/>
  <c r="W607" i="7"/>
  <c r="V607" i="7"/>
  <c r="U607" i="7"/>
  <c r="T607" i="7"/>
  <c r="S607" i="7"/>
  <c r="R607" i="7"/>
  <c r="Q607" i="7"/>
  <c r="P607" i="7"/>
  <c r="O607" i="7"/>
  <c r="N607" i="7"/>
  <c r="M607" i="7"/>
  <c r="AC597" i="7"/>
  <c r="AB597" i="7"/>
  <c r="AA597" i="7"/>
  <c r="Z597" i="7"/>
  <c r="Y597" i="7"/>
  <c r="X597" i="7"/>
  <c r="W597" i="7"/>
  <c r="V597" i="7"/>
  <c r="U597" i="7"/>
  <c r="T597" i="7"/>
  <c r="S597" i="7"/>
  <c r="R597" i="7"/>
  <c r="Q597" i="7"/>
  <c r="P597" i="7"/>
  <c r="O597" i="7"/>
  <c r="N597" i="7"/>
  <c r="M597" i="7"/>
  <c r="AC587" i="7"/>
  <c r="AB587" i="7"/>
  <c r="AA587" i="7"/>
  <c r="Z587" i="7"/>
  <c r="Y587" i="7"/>
  <c r="X587" i="7"/>
  <c r="W587" i="7"/>
  <c r="V587" i="7"/>
  <c r="U587" i="7"/>
  <c r="T587" i="7"/>
  <c r="S587" i="7"/>
  <c r="R587" i="7"/>
  <c r="Q587" i="7"/>
  <c r="P587" i="7"/>
  <c r="O587" i="7"/>
  <c r="N587" i="7"/>
  <c r="M587" i="7"/>
  <c r="AC578" i="7"/>
  <c r="AB578" i="7"/>
  <c r="AA578" i="7"/>
  <c r="Z578" i="7"/>
  <c r="Y578" i="7"/>
  <c r="X578" i="7"/>
  <c r="W578" i="7"/>
  <c r="V578" i="7"/>
  <c r="U578" i="7"/>
  <c r="T578" i="7"/>
  <c r="S578" i="7"/>
  <c r="R578" i="7"/>
  <c r="Q578" i="7"/>
  <c r="P578" i="7"/>
  <c r="O578" i="7"/>
  <c r="N578" i="7"/>
  <c r="M578" i="7"/>
  <c r="AC569" i="7"/>
  <c r="AB569" i="7"/>
  <c r="AA569" i="7"/>
  <c r="Z569" i="7"/>
  <c r="Y569" i="7"/>
  <c r="X569" i="7"/>
  <c r="W569" i="7"/>
  <c r="V569" i="7"/>
  <c r="U569" i="7"/>
  <c r="T569" i="7"/>
  <c r="S569" i="7"/>
  <c r="R569" i="7"/>
  <c r="Q569" i="7"/>
  <c r="P569" i="7"/>
  <c r="O569" i="7"/>
  <c r="N569" i="7"/>
  <c r="M569" i="7"/>
  <c r="AC560" i="7"/>
  <c r="AB560" i="7"/>
  <c r="AA560" i="7"/>
  <c r="Z560" i="7"/>
  <c r="Y560" i="7"/>
  <c r="X560" i="7"/>
  <c r="W560" i="7"/>
  <c r="V560" i="7"/>
  <c r="U560" i="7"/>
  <c r="T560" i="7"/>
  <c r="S560" i="7"/>
  <c r="R560" i="7"/>
  <c r="Q560" i="7"/>
  <c r="P560" i="7"/>
  <c r="O560" i="7"/>
  <c r="N560" i="7"/>
  <c r="M560" i="7"/>
  <c r="AC548" i="7"/>
  <c r="AB548" i="7"/>
  <c r="AA548" i="7"/>
  <c r="Z548" i="7"/>
  <c r="Y548" i="7"/>
  <c r="X548" i="7"/>
  <c r="W548" i="7"/>
  <c r="V548" i="7"/>
  <c r="U548" i="7"/>
  <c r="T548" i="7"/>
  <c r="S548" i="7"/>
  <c r="R548" i="7"/>
  <c r="Q548" i="7"/>
  <c r="P548" i="7"/>
  <c r="O548" i="7"/>
  <c r="N548" i="7"/>
  <c r="M548" i="7"/>
  <c r="AC514" i="7"/>
  <c r="AB514" i="7"/>
  <c r="AA514" i="7"/>
  <c r="Z514" i="7"/>
  <c r="Y514" i="7"/>
  <c r="X514" i="7"/>
  <c r="W514" i="7"/>
  <c r="V514" i="7"/>
  <c r="U514" i="7"/>
  <c r="T514" i="7"/>
  <c r="S514" i="7"/>
  <c r="R514" i="7"/>
  <c r="Q514" i="7"/>
  <c r="P514" i="7"/>
  <c r="O514" i="7"/>
  <c r="N514" i="7"/>
  <c r="M514" i="7"/>
  <c r="AB509" i="7"/>
  <c r="AA509" i="7"/>
  <c r="Z509" i="7"/>
  <c r="Y509" i="7"/>
  <c r="X509" i="7"/>
  <c r="W509" i="7"/>
  <c r="V509" i="7"/>
  <c r="U509" i="7"/>
  <c r="T509" i="7"/>
  <c r="S509" i="7"/>
  <c r="R509" i="7"/>
  <c r="Q509" i="7"/>
  <c r="P509" i="7"/>
  <c r="O509" i="7"/>
  <c r="N509" i="7"/>
  <c r="M509" i="7"/>
  <c r="AC478" i="7"/>
  <c r="AB478" i="7"/>
  <c r="AA478" i="7"/>
  <c r="Z478" i="7"/>
  <c r="Y478" i="7"/>
  <c r="X478" i="7"/>
  <c r="W478" i="7"/>
  <c r="V478" i="7"/>
  <c r="U478" i="7"/>
  <c r="T478" i="7"/>
  <c r="S478" i="7"/>
  <c r="R478" i="7"/>
  <c r="Q478" i="7"/>
  <c r="P478" i="7"/>
  <c r="O478" i="7"/>
  <c r="N478" i="7"/>
  <c r="AC469" i="7"/>
  <c r="AB469" i="7"/>
  <c r="AA469" i="7"/>
  <c r="Z469" i="7"/>
  <c r="Y469" i="7"/>
  <c r="X469" i="7"/>
  <c r="W469" i="7"/>
  <c r="V469" i="7"/>
  <c r="U469" i="7"/>
  <c r="T469" i="7"/>
  <c r="S469" i="7"/>
  <c r="R469" i="7"/>
  <c r="Q469" i="7"/>
  <c r="P469" i="7"/>
  <c r="O469" i="7"/>
  <c r="N469" i="7"/>
  <c r="AC460" i="7"/>
  <c r="AB460" i="7"/>
  <c r="AA460" i="7"/>
  <c r="Z460" i="7"/>
  <c r="Y460" i="7"/>
  <c r="X460" i="7"/>
  <c r="W460" i="7"/>
  <c r="V460" i="7"/>
  <c r="U460" i="7"/>
  <c r="T460" i="7"/>
  <c r="S460" i="7"/>
  <c r="R460" i="7"/>
  <c r="Q460" i="7"/>
  <c r="P460" i="7"/>
  <c r="O460" i="7"/>
  <c r="N460" i="7"/>
  <c r="AC448" i="7"/>
  <c r="AB448" i="7"/>
  <c r="AA448" i="7"/>
  <c r="Z448" i="7"/>
  <c r="Y448" i="7"/>
  <c r="X448" i="7"/>
  <c r="W448" i="7"/>
  <c r="V448" i="7"/>
  <c r="U448" i="7"/>
  <c r="T448" i="7"/>
  <c r="S448" i="7"/>
  <c r="R448" i="7"/>
  <c r="Q448" i="7"/>
  <c r="P448" i="7"/>
  <c r="O448" i="7"/>
  <c r="N448" i="7"/>
  <c r="AC414" i="7"/>
  <c r="AB414" i="7"/>
  <c r="AA414" i="7"/>
  <c r="Z414" i="7"/>
  <c r="Y414" i="7"/>
  <c r="X414" i="7"/>
  <c r="W414" i="7"/>
  <c r="V414" i="7"/>
  <c r="U414" i="7"/>
  <c r="T414" i="7"/>
  <c r="S414" i="7"/>
  <c r="R414" i="7"/>
  <c r="Q414" i="7"/>
  <c r="P414" i="7"/>
  <c r="O414" i="7"/>
  <c r="N414" i="7"/>
  <c r="AC409" i="7"/>
  <c r="AB409" i="7"/>
  <c r="AA409" i="7"/>
  <c r="Z409" i="7"/>
  <c r="Y409" i="7"/>
  <c r="X409" i="7"/>
  <c r="W409" i="7"/>
  <c r="V409" i="7"/>
  <c r="U409" i="7"/>
  <c r="T409" i="7"/>
  <c r="S409" i="7"/>
  <c r="R409" i="7"/>
  <c r="Q409" i="7"/>
  <c r="P409" i="7"/>
  <c r="O409" i="7"/>
  <c r="N409" i="7"/>
  <c r="AC400" i="7"/>
  <c r="AB400" i="7"/>
  <c r="AA400" i="7"/>
  <c r="Z400" i="7"/>
  <c r="Y400" i="7"/>
  <c r="X400" i="7"/>
  <c r="W400" i="7"/>
  <c r="V400" i="7"/>
  <c r="U400" i="7"/>
  <c r="T400" i="7"/>
  <c r="S400" i="7"/>
  <c r="R400" i="7"/>
  <c r="Q400" i="7"/>
  <c r="P400" i="7"/>
  <c r="O400" i="7"/>
  <c r="N400" i="7"/>
  <c r="AC370" i="7"/>
  <c r="AB370" i="7"/>
  <c r="AA370" i="7"/>
  <c r="Z370" i="7"/>
  <c r="Y370" i="7"/>
  <c r="X370" i="7"/>
  <c r="W370" i="7"/>
  <c r="V370" i="7"/>
  <c r="U370" i="7"/>
  <c r="T370" i="7"/>
  <c r="S370" i="7"/>
  <c r="R370" i="7"/>
  <c r="Q370" i="7"/>
  <c r="P370" i="7"/>
  <c r="O370" i="7"/>
  <c r="N370" i="7"/>
  <c r="AC360" i="7"/>
  <c r="AB360" i="7"/>
  <c r="AA360" i="7"/>
  <c r="Z360" i="7"/>
  <c r="Y360" i="7"/>
  <c r="X360" i="7"/>
  <c r="W360" i="7"/>
  <c r="V360" i="7"/>
  <c r="U360" i="7"/>
  <c r="T360" i="7"/>
  <c r="S360" i="7"/>
  <c r="R360" i="7"/>
  <c r="Q360" i="7"/>
  <c r="P360" i="7"/>
  <c r="O360" i="7"/>
  <c r="N360" i="7"/>
  <c r="AC316" i="7"/>
  <c r="AB316" i="7"/>
  <c r="AA316" i="7"/>
  <c r="Z316" i="7"/>
  <c r="Y316" i="7"/>
  <c r="X316" i="7"/>
  <c r="W316" i="7"/>
  <c r="V316" i="7"/>
  <c r="U316" i="7"/>
  <c r="T316" i="7"/>
  <c r="S316" i="7"/>
  <c r="R316" i="7"/>
  <c r="Q316" i="7"/>
  <c r="P316" i="7"/>
  <c r="O316" i="7"/>
  <c r="N316" i="7"/>
  <c r="AC312" i="7"/>
  <c r="AB312" i="7"/>
  <c r="AA312" i="7"/>
  <c r="Z312" i="7"/>
  <c r="Y312" i="7"/>
  <c r="X312" i="7"/>
  <c r="W312" i="7"/>
  <c r="V312" i="7"/>
  <c r="U312" i="7"/>
  <c r="T312" i="7"/>
  <c r="S312" i="7"/>
  <c r="R312" i="7"/>
  <c r="Q312" i="7"/>
  <c r="P312" i="7"/>
  <c r="O312" i="7"/>
  <c r="N312" i="7"/>
  <c r="AC308" i="7"/>
  <c r="AB308" i="7"/>
  <c r="AA308" i="7"/>
  <c r="Z308" i="7"/>
  <c r="Y308" i="7"/>
  <c r="X308" i="7"/>
  <c r="W308" i="7"/>
  <c r="V308" i="7"/>
  <c r="U308" i="7"/>
  <c r="T308" i="7"/>
  <c r="S308" i="7"/>
  <c r="R308" i="7"/>
  <c r="Q308" i="7"/>
  <c r="P308" i="7"/>
  <c r="O308" i="7"/>
  <c r="N308" i="7"/>
  <c r="AC260" i="7"/>
  <c r="AB260" i="7"/>
  <c r="AA260" i="7"/>
  <c r="Z260" i="7"/>
  <c r="Y260" i="7"/>
  <c r="X260" i="7"/>
  <c r="W260" i="7"/>
  <c r="V260" i="7"/>
  <c r="U260" i="7"/>
  <c r="T260" i="7"/>
  <c r="S260" i="7"/>
  <c r="R260" i="7"/>
  <c r="Q260" i="7"/>
  <c r="P260" i="7"/>
  <c r="O260" i="7"/>
  <c r="N260" i="7"/>
  <c r="AC217" i="7"/>
  <c r="AB217" i="7"/>
  <c r="AA217" i="7"/>
  <c r="Z217" i="7"/>
  <c r="Y217" i="7"/>
  <c r="X217" i="7"/>
  <c r="W217" i="7"/>
  <c r="V217" i="7"/>
  <c r="U217" i="7"/>
  <c r="T217" i="7"/>
  <c r="S217" i="7"/>
  <c r="R217" i="7"/>
  <c r="Q217" i="7"/>
  <c r="P217" i="7"/>
  <c r="O217" i="7"/>
  <c r="N217" i="7"/>
  <c r="AC214" i="7"/>
  <c r="AB214" i="7"/>
  <c r="AA214" i="7"/>
  <c r="Z214" i="7"/>
  <c r="Y214" i="7"/>
  <c r="X214" i="7"/>
  <c r="W214" i="7"/>
  <c r="V214" i="7"/>
  <c r="U214" i="7"/>
  <c r="T214" i="7"/>
  <c r="S214" i="7"/>
  <c r="R214" i="7"/>
  <c r="Q214" i="7"/>
  <c r="P214" i="7"/>
  <c r="O214" i="7"/>
  <c r="N214" i="7"/>
  <c r="AC210" i="7"/>
  <c r="AB210" i="7"/>
  <c r="AA210" i="7"/>
  <c r="Z210" i="7"/>
  <c r="Y210" i="7"/>
  <c r="X210" i="7"/>
  <c r="W210" i="7"/>
  <c r="V210" i="7"/>
  <c r="U210" i="7"/>
  <c r="T210" i="7"/>
  <c r="S210" i="7"/>
  <c r="R210" i="7"/>
  <c r="Q210" i="7"/>
  <c r="P210" i="7"/>
  <c r="O210" i="7"/>
  <c r="N210" i="7"/>
  <c r="AC200" i="7"/>
  <c r="AB200" i="7"/>
  <c r="AA200" i="7"/>
  <c r="Z200" i="7"/>
  <c r="Y200" i="7"/>
  <c r="X200" i="7"/>
  <c r="W200" i="7"/>
  <c r="V200" i="7"/>
  <c r="U200" i="7"/>
  <c r="T200" i="7"/>
  <c r="S200" i="7"/>
  <c r="R200" i="7"/>
  <c r="Q200" i="7"/>
  <c r="P200" i="7"/>
  <c r="O200" i="7"/>
  <c r="N200" i="7"/>
  <c r="AC197" i="7"/>
  <c r="AB197" i="7"/>
  <c r="AA197" i="7"/>
  <c r="Z197" i="7"/>
  <c r="Y197" i="7"/>
  <c r="X197" i="7"/>
  <c r="W197" i="7"/>
  <c r="V197" i="7"/>
  <c r="U197" i="7"/>
  <c r="T197" i="7"/>
  <c r="S197" i="7"/>
  <c r="R197" i="7"/>
  <c r="Q197" i="7"/>
  <c r="P197" i="7"/>
  <c r="O197" i="7"/>
  <c r="N197" i="7"/>
  <c r="AC194" i="7"/>
  <c r="AB194" i="7"/>
  <c r="AA194" i="7"/>
  <c r="Z194" i="7"/>
  <c r="Y194" i="7"/>
  <c r="X194" i="7"/>
  <c r="W194" i="7"/>
  <c r="V194" i="7"/>
  <c r="U194" i="7"/>
  <c r="T194" i="7"/>
  <c r="S194" i="7"/>
  <c r="R194" i="7"/>
  <c r="Q194" i="7"/>
  <c r="P194" i="7"/>
  <c r="O194" i="7"/>
  <c r="N194" i="7"/>
  <c r="AC191" i="7"/>
  <c r="AB191" i="7"/>
  <c r="AA191" i="7"/>
  <c r="Z191" i="7"/>
  <c r="Y191" i="7"/>
  <c r="X191" i="7"/>
  <c r="W191" i="7"/>
  <c r="V191" i="7"/>
  <c r="U191" i="7"/>
  <c r="T191" i="7"/>
  <c r="S191" i="7"/>
  <c r="R191" i="7"/>
  <c r="Q191" i="7"/>
  <c r="P191" i="7"/>
  <c r="O191" i="7"/>
  <c r="N191" i="7"/>
  <c r="AC188" i="7"/>
  <c r="AB188" i="7"/>
  <c r="AA188" i="7"/>
  <c r="Z188" i="7"/>
  <c r="Y188" i="7"/>
  <c r="X188" i="7"/>
  <c r="W188" i="7"/>
  <c r="V188" i="7"/>
  <c r="U188" i="7"/>
  <c r="T188" i="7"/>
  <c r="S188" i="7"/>
  <c r="R188" i="7"/>
  <c r="Q188" i="7"/>
  <c r="P188" i="7"/>
  <c r="O188" i="7"/>
  <c r="N188" i="7"/>
  <c r="AC183" i="7"/>
  <c r="AB183" i="7"/>
  <c r="AA183" i="7"/>
  <c r="Z183" i="7"/>
  <c r="Y183" i="7"/>
  <c r="X183" i="7"/>
  <c r="W183" i="7"/>
  <c r="V183" i="7"/>
  <c r="U183" i="7"/>
  <c r="T183" i="7"/>
  <c r="S183" i="7"/>
  <c r="R183" i="7"/>
  <c r="Q183" i="7"/>
  <c r="P183" i="7"/>
  <c r="O183" i="7"/>
  <c r="N183" i="7"/>
  <c r="AC180" i="7"/>
  <c r="AB180" i="7"/>
  <c r="AA180" i="7"/>
  <c r="Z180" i="7"/>
  <c r="Y180" i="7"/>
  <c r="X180" i="7"/>
  <c r="W180" i="7"/>
  <c r="V180" i="7"/>
  <c r="U180" i="7"/>
  <c r="T180" i="7"/>
  <c r="S180" i="7"/>
  <c r="R180" i="7"/>
  <c r="Q180" i="7"/>
  <c r="P180" i="7"/>
  <c r="O180" i="7"/>
  <c r="N180" i="7"/>
  <c r="AC176" i="7"/>
  <c r="AB176" i="7"/>
  <c r="AA176" i="7"/>
  <c r="Z176" i="7"/>
  <c r="Y176" i="7"/>
  <c r="X176" i="7"/>
  <c r="W176" i="7"/>
  <c r="V176" i="7"/>
  <c r="U176" i="7"/>
  <c r="T176" i="7"/>
  <c r="S176" i="7"/>
  <c r="R176" i="7"/>
  <c r="Q176" i="7"/>
  <c r="P176" i="7"/>
  <c r="O176" i="7"/>
  <c r="N176" i="7"/>
  <c r="AC173" i="7"/>
  <c r="AB173" i="7"/>
  <c r="AA173" i="7"/>
  <c r="Z173" i="7"/>
  <c r="Y173" i="7"/>
  <c r="X173" i="7"/>
  <c r="W173" i="7"/>
  <c r="V173" i="7"/>
  <c r="U173" i="7"/>
  <c r="T173" i="7"/>
  <c r="S173" i="7"/>
  <c r="R173" i="7"/>
  <c r="Q173" i="7"/>
  <c r="P173" i="7"/>
  <c r="O173" i="7"/>
  <c r="N173" i="7"/>
  <c r="AC169" i="7"/>
  <c r="AB169" i="7"/>
  <c r="AA169" i="7"/>
  <c r="Z169" i="7"/>
  <c r="Y169" i="7"/>
  <c r="X169" i="7"/>
  <c r="W169" i="7"/>
  <c r="V169" i="7"/>
  <c r="U169" i="7"/>
  <c r="T169" i="7"/>
  <c r="S169" i="7"/>
  <c r="R169" i="7"/>
  <c r="Q169" i="7"/>
  <c r="P169" i="7"/>
  <c r="O169" i="7"/>
  <c r="N169" i="7"/>
  <c r="AC166" i="7"/>
  <c r="AB166" i="7"/>
  <c r="AA166" i="7"/>
  <c r="Z166" i="7"/>
  <c r="Y166" i="7"/>
  <c r="X166" i="7"/>
  <c r="W166" i="7"/>
  <c r="V166" i="7"/>
  <c r="U166" i="7"/>
  <c r="T166" i="7"/>
  <c r="S166" i="7"/>
  <c r="R166" i="7"/>
  <c r="Q166" i="7"/>
  <c r="P166" i="7"/>
  <c r="O166" i="7"/>
  <c r="N166" i="7"/>
  <c r="AC161" i="7"/>
  <c r="AB161" i="7"/>
  <c r="AA161" i="7"/>
  <c r="Z161" i="7"/>
  <c r="Y161" i="7"/>
  <c r="X161" i="7"/>
  <c r="W161" i="7"/>
  <c r="V161" i="7"/>
  <c r="U161" i="7"/>
  <c r="T161" i="7"/>
  <c r="S161" i="7"/>
  <c r="R161" i="7"/>
  <c r="Q161" i="7"/>
  <c r="P161" i="7"/>
  <c r="O161" i="7"/>
  <c r="N161" i="7"/>
  <c r="AC157" i="7"/>
  <c r="AB157" i="7"/>
  <c r="AA157" i="7"/>
  <c r="Z157" i="7"/>
  <c r="Y157" i="7"/>
  <c r="X157" i="7"/>
  <c r="W157" i="7"/>
  <c r="V157" i="7"/>
  <c r="U157" i="7"/>
  <c r="T157" i="7"/>
  <c r="S157" i="7"/>
  <c r="R157" i="7"/>
  <c r="Q157" i="7"/>
  <c r="P157" i="7"/>
  <c r="O157" i="7"/>
  <c r="N157" i="7"/>
  <c r="AC153" i="7"/>
  <c r="AB153" i="7"/>
  <c r="AA153" i="7"/>
  <c r="Z153" i="7"/>
  <c r="Y153" i="7"/>
  <c r="X153" i="7"/>
  <c r="W153" i="7"/>
  <c r="V153" i="7"/>
  <c r="U153" i="7"/>
  <c r="T153" i="7"/>
  <c r="S153" i="7"/>
  <c r="R153" i="7"/>
  <c r="Q153" i="7"/>
  <c r="P153" i="7"/>
  <c r="O153" i="7"/>
  <c r="N153" i="7"/>
  <c r="AC147" i="7"/>
  <c r="AB147" i="7"/>
  <c r="AA147" i="7"/>
  <c r="Z147" i="7"/>
  <c r="Y147" i="7"/>
  <c r="X147" i="7"/>
  <c r="W147" i="7"/>
  <c r="V147" i="7"/>
  <c r="U147" i="7"/>
  <c r="T147" i="7"/>
  <c r="S147" i="7"/>
  <c r="R147" i="7"/>
  <c r="Q147" i="7"/>
  <c r="P147" i="7"/>
  <c r="O147" i="7"/>
  <c r="N147" i="7"/>
  <c r="AC142" i="7"/>
  <c r="AB142" i="7"/>
  <c r="AA142" i="7"/>
  <c r="Z142" i="7"/>
  <c r="Y142" i="7"/>
  <c r="X142" i="7"/>
  <c r="W142" i="7"/>
  <c r="V142" i="7"/>
  <c r="U142" i="7"/>
  <c r="T142" i="7"/>
  <c r="S142" i="7"/>
  <c r="R142" i="7"/>
  <c r="Q142" i="7"/>
  <c r="P142" i="7"/>
  <c r="O142" i="7"/>
  <c r="N142" i="7"/>
  <c r="AC137" i="7"/>
  <c r="AB137" i="7"/>
  <c r="AA137" i="7"/>
  <c r="Z137" i="7"/>
  <c r="Y137" i="7"/>
  <c r="X137" i="7"/>
  <c r="W137" i="7"/>
  <c r="V137" i="7"/>
  <c r="U137" i="7"/>
  <c r="T137" i="7"/>
  <c r="S137" i="7"/>
  <c r="R137" i="7"/>
  <c r="Q137" i="7"/>
  <c r="P137" i="7"/>
  <c r="O137" i="7"/>
  <c r="N137" i="7"/>
  <c r="AC130" i="7"/>
  <c r="AB130" i="7"/>
  <c r="AA130" i="7"/>
  <c r="Z130" i="7"/>
  <c r="Y130" i="7"/>
  <c r="X130" i="7"/>
  <c r="W130" i="7"/>
  <c r="V130" i="7"/>
  <c r="U130" i="7"/>
  <c r="T130" i="7"/>
  <c r="S130" i="7"/>
  <c r="R130" i="7"/>
  <c r="Q130" i="7"/>
  <c r="P130" i="7"/>
  <c r="O130" i="7"/>
  <c r="N130" i="7"/>
  <c r="AC127" i="7"/>
  <c r="AB127" i="7"/>
  <c r="AA127" i="7"/>
  <c r="Z127" i="7"/>
  <c r="Y127" i="7"/>
  <c r="X127" i="7"/>
  <c r="W127" i="7"/>
  <c r="V127" i="7"/>
  <c r="U127" i="7"/>
  <c r="T127" i="7"/>
  <c r="S127" i="7"/>
  <c r="R127" i="7"/>
  <c r="Q127" i="7"/>
  <c r="P127" i="7"/>
  <c r="O127" i="7"/>
  <c r="N127" i="7"/>
  <c r="AC123" i="7"/>
  <c r="AB123" i="7"/>
  <c r="AA123" i="7"/>
  <c r="Z123" i="7"/>
  <c r="Y123" i="7"/>
  <c r="X123" i="7"/>
  <c r="W123" i="7"/>
  <c r="V123" i="7"/>
  <c r="U123" i="7"/>
  <c r="T123" i="7"/>
  <c r="S123" i="7"/>
  <c r="R123" i="7"/>
  <c r="Q123" i="7"/>
  <c r="P123" i="7"/>
  <c r="O123" i="7"/>
  <c r="N123" i="7"/>
  <c r="AC119" i="7"/>
  <c r="AB119" i="7"/>
  <c r="AA119" i="7"/>
  <c r="Z119" i="7"/>
  <c r="Y119" i="7"/>
  <c r="X119" i="7"/>
  <c r="W119" i="7"/>
  <c r="V119" i="7"/>
  <c r="U119" i="7"/>
  <c r="T119" i="7"/>
  <c r="S119" i="7"/>
  <c r="R119" i="7"/>
  <c r="Q119" i="7"/>
  <c r="P119" i="7"/>
  <c r="O119" i="7"/>
  <c r="N119" i="7"/>
  <c r="AC116" i="7"/>
  <c r="AB116" i="7"/>
  <c r="AA116" i="7"/>
  <c r="Z116" i="7"/>
  <c r="Y116" i="7"/>
  <c r="X116" i="7"/>
  <c r="W116" i="7"/>
  <c r="V116" i="7"/>
  <c r="U116" i="7"/>
  <c r="T116" i="7"/>
  <c r="S116" i="7"/>
  <c r="R116" i="7"/>
  <c r="Q116" i="7"/>
  <c r="P116" i="7"/>
  <c r="O116" i="7"/>
  <c r="N116" i="7"/>
  <c r="AC113" i="7"/>
  <c r="AB113" i="7"/>
  <c r="AA113" i="7"/>
  <c r="Z113" i="7"/>
  <c r="Y113" i="7"/>
  <c r="X113" i="7"/>
  <c r="W113" i="7"/>
  <c r="V113" i="7"/>
  <c r="U113" i="7"/>
  <c r="T113" i="7"/>
  <c r="S113" i="7"/>
  <c r="R113" i="7"/>
  <c r="Q113" i="7"/>
  <c r="P113" i="7"/>
  <c r="O113" i="7"/>
  <c r="N113" i="7"/>
  <c r="AC108" i="7"/>
  <c r="AB108" i="7"/>
  <c r="AA108" i="7"/>
  <c r="Z108" i="7"/>
  <c r="Y108" i="7"/>
  <c r="X108" i="7"/>
  <c r="W108" i="7"/>
  <c r="V108" i="7"/>
  <c r="U108" i="7"/>
  <c r="T108" i="7"/>
  <c r="S108" i="7"/>
  <c r="R108" i="7"/>
  <c r="Q108" i="7"/>
  <c r="P108" i="7"/>
  <c r="O108" i="7"/>
  <c r="N108" i="7"/>
  <c r="AC104" i="7"/>
  <c r="AB104" i="7"/>
  <c r="AA104" i="7"/>
  <c r="Z104" i="7"/>
  <c r="Y104" i="7"/>
  <c r="X104" i="7"/>
  <c r="W104" i="7"/>
  <c r="V104" i="7"/>
  <c r="U104" i="7"/>
  <c r="T104" i="7"/>
  <c r="S104" i="7"/>
  <c r="R104" i="7"/>
  <c r="Q104" i="7"/>
  <c r="P104" i="7"/>
  <c r="O104" i="7"/>
  <c r="N104" i="7"/>
  <c r="AC101" i="7"/>
  <c r="AB101" i="7"/>
  <c r="AA101" i="7"/>
  <c r="Z101" i="7"/>
  <c r="Y101" i="7"/>
  <c r="X101" i="7"/>
  <c r="W101" i="7"/>
  <c r="V101" i="7"/>
  <c r="U101" i="7"/>
  <c r="T101" i="7"/>
  <c r="S101" i="7"/>
  <c r="R101" i="7"/>
  <c r="Q101" i="7"/>
  <c r="P101" i="7"/>
  <c r="O101" i="7"/>
  <c r="N101" i="7"/>
  <c r="AC96" i="7"/>
  <c r="AB96" i="7"/>
  <c r="AA96" i="7"/>
  <c r="Z96" i="7"/>
  <c r="Y96" i="7"/>
  <c r="X96" i="7"/>
  <c r="W96" i="7"/>
  <c r="V96" i="7"/>
  <c r="U96" i="7"/>
  <c r="T96" i="7"/>
  <c r="S96" i="7"/>
  <c r="R96" i="7"/>
  <c r="Q96" i="7"/>
  <c r="P96" i="7"/>
  <c r="O96" i="7"/>
  <c r="N96" i="7"/>
  <c r="AC69" i="7"/>
  <c r="AB69" i="7"/>
  <c r="AA69" i="7"/>
  <c r="Z69" i="7"/>
  <c r="Y69" i="7"/>
  <c r="X69" i="7"/>
  <c r="W69" i="7"/>
  <c r="V69" i="7"/>
  <c r="U69" i="7"/>
  <c r="T69" i="7"/>
  <c r="S69" i="7"/>
  <c r="R69" i="7"/>
  <c r="Q69" i="7"/>
  <c r="P69" i="7"/>
  <c r="O69" i="7"/>
  <c r="N69" i="7"/>
  <c r="AC50" i="7"/>
  <c r="AB50" i="7"/>
  <c r="AA50" i="7"/>
  <c r="Z50" i="7"/>
  <c r="Y50" i="7"/>
  <c r="X50" i="7"/>
  <c r="W50" i="7"/>
  <c r="V50" i="7"/>
  <c r="U50" i="7"/>
  <c r="T50" i="7"/>
  <c r="S50" i="7"/>
  <c r="R50" i="7"/>
  <c r="Q50" i="7"/>
  <c r="P50" i="7"/>
  <c r="O50" i="7"/>
  <c r="N50" i="7"/>
  <c r="AC38" i="7"/>
  <c r="AB38" i="7"/>
  <c r="AA38" i="7"/>
  <c r="Z38" i="7"/>
  <c r="Y38" i="7"/>
  <c r="X38" i="7"/>
  <c r="W38" i="7"/>
  <c r="V38" i="7"/>
  <c r="U38" i="7"/>
  <c r="T38" i="7"/>
  <c r="S38" i="7"/>
  <c r="R38" i="7"/>
  <c r="Q38" i="7"/>
  <c r="P38" i="7"/>
  <c r="O38" i="7"/>
  <c r="N38" i="7"/>
  <c r="AC18" i="7"/>
  <c r="AB18" i="7"/>
  <c r="AA18" i="7"/>
  <c r="Z18" i="7"/>
  <c r="Y18" i="7"/>
  <c r="X18" i="7"/>
  <c r="W18" i="7"/>
  <c r="V18" i="7"/>
  <c r="U18" i="7"/>
  <c r="T18" i="7"/>
  <c r="S18" i="7"/>
  <c r="R18" i="7"/>
  <c r="Q18" i="7"/>
  <c r="P18" i="7"/>
  <c r="O18" i="7"/>
  <c r="N18" i="7"/>
  <c r="AC10" i="7"/>
  <c r="AB10" i="7"/>
  <c r="AA10" i="7"/>
  <c r="Z10" i="7"/>
  <c r="Y10" i="7"/>
  <c r="X10" i="7"/>
  <c r="W10" i="7"/>
  <c r="V10" i="7"/>
  <c r="U10" i="7"/>
  <c r="T10" i="7"/>
  <c r="S10" i="7"/>
  <c r="R10" i="7"/>
  <c r="Q10" i="7"/>
  <c r="P10" i="7"/>
  <c r="O10" i="7"/>
  <c r="N10" i="7"/>
  <c r="M10" i="7"/>
  <c r="M228" i="7" s="1"/>
  <c r="AC1227" i="3"/>
  <c r="AC1220" i="3"/>
  <c r="N1220" i="3"/>
  <c r="M1220" i="3"/>
  <c r="N1149" i="3"/>
  <c r="O1149" i="3"/>
  <c r="P1149" i="3"/>
  <c r="Q1149" i="3"/>
  <c r="R1149" i="3"/>
  <c r="S1149" i="3"/>
  <c r="T1149" i="3"/>
  <c r="U1149" i="3"/>
  <c r="V1149" i="3"/>
  <c r="W1149" i="3"/>
  <c r="X1149" i="3"/>
  <c r="Y1149" i="3"/>
  <c r="Z1149" i="3"/>
  <c r="AA1149" i="3"/>
  <c r="AB1149" i="3"/>
  <c r="AC1149" i="3"/>
  <c r="M1149" i="3"/>
  <c r="T1072" i="8" l="1"/>
  <c r="T1276" i="8" s="1"/>
  <c r="T1280" i="8" s="1"/>
  <c r="U1072" i="8"/>
  <c r="U1276" i="8" s="1"/>
  <c r="U1280" i="8" s="1"/>
  <c r="R1518" i="7"/>
  <c r="T1518" i="7"/>
  <c r="V1518" i="7"/>
  <c r="X1518" i="7"/>
  <c r="Z1518" i="7"/>
  <c r="AB1518" i="7"/>
  <c r="N1518" i="7"/>
  <c r="AI1265" i="7"/>
  <c r="U1009" i="7"/>
  <c r="T1010" i="7"/>
  <c r="U1010" i="7" s="1"/>
  <c r="V1010" i="7" s="1"/>
  <c r="S1069" i="7"/>
  <c r="S1068" i="7" s="1"/>
  <c r="T1013" i="7"/>
  <c r="V1070" i="7"/>
  <c r="W1070" i="7" s="1"/>
  <c r="X1070" i="7" s="1"/>
  <c r="U1075" i="7"/>
  <c r="V1075" i="7" s="1"/>
  <c r="V1072" i="7" s="1"/>
  <c r="V1009" i="7"/>
  <c r="W1009" i="7" s="1"/>
  <c r="T1012" i="7"/>
  <c r="U1012" i="7" s="1"/>
  <c r="V1071" i="7"/>
  <c r="W1071" i="7" s="1"/>
  <c r="W1076" i="7"/>
  <c r="X1076" i="7" s="1"/>
  <c r="Y1076" i="7" s="1"/>
  <c r="Z1076" i="7" s="1"/>
  <c r="AA1076" i="7" s="1"/>
  <c r="AB1076" i="7" s="1"/>
  <c r="AC1076" i="7" s="1"/>
  <c r="U1011" i="7"/>
  <c r="M1518" i="7"/>
  <c r="M1276" i="7"/>
  <c r="Y1070" i="7" l="1"/>
  <c r="Z1070" i="7" s="1"/>
  <c r="AA1070" i="7" s="1"/>
  <c r="AB1070" i="7" s="1"/>
  <c r="AC1070" i="7" s="1"/>
  <c r="X1009" i="7"/>
  <c r="Y1009" i="7" s="1"/>
  <c r="Z1009" i="7" s="1"/>
  <c r="AA1009" i="7" s="1"/>
  <c r="AB1009" i="7" s="1"/>
  <c r="V1011" i="7"/>
  <c r="W1011" i="7" s="1"/>
  <c r="X1011" i="7" s="1"/>
  <c r="Y1011" i="7" s="1"/>
  <c r="X1071" i="7"/>
  <c r="V1012" i="7"/>
  <c r="W1012" i="7" s="1"/>
  <c r="X1012" i="7" s="1"/>
  <c r="U1013" i="7"/>
  <c r="T1069" i="7"/>
  <c r="W1010" i="7"/>
  <c r="X1010" i="7" s="1"/>
  <c r="Y1010" i="7" s="1"/>
  <c r="Z1010" i="7" s="1"/>
  <c r="AA1010" i="7" s="1"/>
  <c r="AB1010" i="7" s="1"/>
  <c r="W1075" i="7"/>
  <c r="U1072" i="7"/>
  <c r="N1219" i="3"/>
  <c r="N1218" i="3"/>
  <c r="N1227" i="3"/>
  <c r="N1226" i="3"/>
  <c r="N1225" i="3"/>
  <c r="M1227" i="3"/>
  <c r="V1072" i="8" l="1"/>
  <c r="V1276" i="8" s="1"/>
  <c r="V1280" i="8" s="1"/>
  <c r="Z1011" i="7"/>
  <c r="Y1071" i="7"/>
  <c r="Z1071" i="7" s="1"/>
  <c r="AA1071" i="7" s="1"/>
  <c r="AB1071" i="7" s="1"/>
  <c r="AC1071" i="7" s="1"/>
  <c r="V1013" i="7"/>
  <c r="W1013" i="7" s="1"/>
  <c r="X1013" i="7" s="1"/>
  <c r="X1075" i="7"/>
  <c r="W1072" i="7"/>
  <c r="U1069" i="7"/>
  <c r="T1068" i="7"/>
  <c r="Y1012" i="7"/>
  <c r="N1217" i="3"/>
  <c r="N837" i="7"/>
  <c r="O837" i="7"/>
  <c r="P837" i="7"/>
  <c r="Q837" i="7"/>
  <c r="R837" i="7"/>
  <c r="S837" i="7"/>
  <c r="T837" i="7"/>
  <c r="U837" i="7"/>
  <c r="V837" i="7"/>
  <c r="W837" i="7"/>
  <c r="X837" i="7"/>
  <c r="Y837" i="7"/>
  <c r="Z837" i="7"/>
  <c r="AA837" i="7"/>
  <c r="AB837" i="7"/>
  <c r="M837" i="7"/>
  <c r="N61" i="7"/>
  <c r="O61" i="7"/>
  <c r="P61" i="7"/>
  <c r="Q61" i="7"/>
  <c r="R61" i="7"/>
  <c r="S61" i="7"/>
  <c r="T61" i="7"/>
  <c r="U61" i="7"/>
  <c r="V61" i="7"/>
  <c r="W61" i="7"/>
  <c r="X61" i="7"/>
  <c r="Y61" i="7"/>
  <c r="Z61" i="7"/>
  <c r="AA61" i="7"/>
  <c r="AB61" i="7"/>
  <c r="AC61" i="7"/>
  <c r="W1072" i="8" l="1"/>
  <c r="W1276" i="8" s="1"/>
  <c r="W1280" i="8" s="1"/>
  <c r="Y1013" i="7"/>
  <c r="Z1012" i="7"/>
  <c r="AA1012" i="7" s="1"/>
  <c r="U1068" i="7"/>
  <c r="V1069" i="7"/>
  <c r="Y1075" i="7"/>
  <c r="X1072" i="7"/>
  <c r="AA1011" i="7"/>
  <c r="AB1011" i="7" s="1"/>
  <c r="T35" i="5"/>
  <c r="M1567" i="8"/>
  <c r="X1072" i="8" l="1"/>
  <c r="X1276" i="8" s="1"/>
  <c r="X1280" i="8" s="1"/>
  <c r="Z1072" i="8"/>
  <c r="Z1276" i="8" s="1"/>
  <c r="Z1280" i="8" s="1"/>
  <c r="AB1012" i="7"/>
  <c r="Y1072" i="7"/>
  <c r="Z1075" i="7"/>
  <c r="V1068" i="7"/>
  <c r="W1069" i="7"/>
  <c r="Z1013" i="7"/>
  <c r="AA1013" i="7" s="1"/>
  <c r="AB1013" i="7" s="1"/>
  <c r="N15" i="3"/>
  <c r="N13" i="3" s="1"/>
  <c r="O15" i="3"/>
  <c r="O13" i="3" s="1"/>
  <c r="P15" i="3"/>
  <c r="P13" i="3" s="1"/>
  <c r="Q15" i="3"/>
  <c r="Q13" i="3" s="1"/>
  <c r="R15" i="3"/>
  <c r="R13" i="3" s="1"/>
  <c r="S15" i="3"/>
  <c r="S13" i="3" s="1"/>
  <c r="T15" i="3"/>
  <c r="T13" i="3" s="1"/>
  <c r="U15" i="3"/>
  <c r="U13" i="3" s="1"/>
  <c r="V15" i="3"/>
  <c r="V13" i="3" s="1"/>
  <c r="W15" i="3"/>
  <c r="W13" i="3" s="1"/>
  <c r="X15" i="3"/>
  <c r="X13" i="3" s="1"/>
  <c r="Y15" i="3"/>
  <c r="Y13" i="3" s="1"/>
  <c r="Z15" i="3"/>
  <c r="Z13" i="3" s="1"/>
  <c r="AA15" i="3"/>
  <c r="AA13" i="3" s="1"/>
  <c r="AB15" i="3"/>
  <c r="AB13" i="3" s="1"/>
  <c r="AC15" i="3"/>
  <c r="AC13" i="3" s="1"/>
  <c r="M15" i="3"/>
  <c r="M14" i="3"/>
  <c r="M9" i="3"/>
  <c r="Y1072" i="8" l="1"/>
  <c r="Y1276" i="8" s="1"/>
  <c r="Y1280" i="8" s="1"/>
  <c r="Z1072" i="7"/>
  <c r="AA1075" i="7"/>
  <c r="W1068" i="7"/>
  <c r="X1069" i="7"/>
  <c r="M13" i="3"/>
  <c r="AC787" i="3"/>
  <c r="AB787" i="3"/>
  <c r="AB786" i="3" s="1"/>
  <c r="AA1072" i="8" l="1"/>
  <c r="AA1276" i="8" s="1"/>
  <c r="AA1280" i="8" s="1"/>
  <c r="AB1075" i="7"/>
  <c r="AB1072" i="7" s="1"/>
  <c r="AA1072" i="7"/>
  <c r="X1068" i="7"/>
  <c r="Y1069" i="7"/>
  <c r="Y1068" i="7" s="1"/>
  <c r="M1278" i="7"/>
  <c r="AC1274" i="3"/>
  <c r="AB1072" i="8" l="1"/>
  <c r="AB1276" i="8" s="1"/>
  <c r="AB1280" i="8" s="1"/>
  <c r="AC1278" i="7"/>
  <c r="M1280" i="7"/>
  <c r="Z1069" i="7"/>
  <c r="Z1068" i="7" s="1"/>
  <c r="AC1278" i="3"/>
  <c r="M1568" i="3"/>
  <c r="N1568" i="3"/>
  <c r="O1568" i="3"/>
  <c r="P1568" i="3"/>
  <c r="Q1568" i="3"/>
  <c r="R1568" i="3"/>
  <c r="S1568" i="3"/>
  <c r="T1568" i="3"/>
  <c r="U1568" i="3"/>
  <c r="V1568" i="3"/>
  <c r="W1568" i="3"/>
  <c r="X1568" i="3"/>
  <c r="Y1568" i="3"/>
  <c r="Z1568" i="3"/>
  <c r="AA1568" i="3"/>
  <c r="AB1568" i="3"/>
  <c r="AC1568" i="3"/>
  <c r="M1569" i="3"/>
  <c r="N1569" i="3"/>
  <c r="O1569" i="3"/>
  <c r="P1569" i="3"/>
  <c r="Q1569" i="3"/>
  <c r="R1569" i="3"/>
  <c r="S1569" i="3"/>
  <c r="T1569" i="3"/>
  <c r="U1569" i="3"/>
  <c r="V1569" i="3"/>
  <c r="W1569" i="3"/>
  <c r="X1569" i="3"/>
  <c r="Y1569" i="3"/>
  <c r="Z1569" i="3"/>
  <c r="AA1569" i="3"/>
  <c r="AB1569" i="3"/>
  <c r="AC1569" i="3"/>
  <c r="M1570" i="3"/>
  <c r="N1570" i="3"/>
  <c r="O1570" i="3"/>
  <c r="P1570" i="3"/>
  <c r="Q1570" i="3"/>
  <c r="R1570" i="3"/>
  <c r="S1570" i="3"/>
  <c r="T1570" i="3"/>
  <c r="U1570" i="3"/>
  <c r="V1570" i="3"/>
  <c r="W1570" i="3"/>
  <c r="X1570" i="3"/>
  <c r="Y1570" i="3"/>
  <c r="Z1570" i="3"/>
  <c r="AA1570" i="3"/>
  <c r="AB1570" i="3"/>
  <c r="AC1570" i="3"/>
  <c r="M1571" i="3"/>
  <c r="N1571" i="3"/>
  <c r="O1571" i="3"/>
  <c r="P1571" i="3"/>
  <c r="Q1571" i="3"/>
  <c r="R1571" i="3"/>
  <c r="S1571" i="3"/>
  <c r="T1571" i="3"/>
  <c r="U1571" i="3"/>
  <c r="V1571" i="3"/>
  <c r="W1571" i="3"/>
  <c r="X1571" i="3"/>
  <c r="Y1571" i="3"/>
  <c r="Z1571" i="3"/>
  <c r="AA1571" i="3"/>
  <c r="AB1571" i="3"/>
  <c r="AC1571" i="3"/>
  <c r="M1572" i="3"/>
  <c r="N1572" i="3"/>
  <c r="O1572" i="3"/>
  <c r="P1572" i="3"/>
  <c r="Q1572" i="3"/>
  <c r="R1572" i="3"/>
  <c r="S1572" i="3"/>
  <c r="T1572" i="3"/>
  <c r="U1572" i="3"/>
  <c r="V1572" i="3"/>
  <c r="W1572" i="3"/>
  <c r="X1572" i="3"/>
  <c r="Y1572" i="3"/>
  <c r="Z1572" i="3"/>
  <c r="AA1572" i="3"/>
  <c r="AB1572" i="3"/>
  <c r="AC1572" i="3"/>
  <c r="M1573" i="3"/>
  <c r="N1573" i="3"/>
  <c r="O1573" i="3"/>
  <c r="P1573" i="3"/>
  <c r="Q1573" i="3"/>
  <c r="R1573" i="3"/>
  <c r="S1573" i="3"/>
  <c r="T1573" i="3"/>
  <c r="U1573" i="3"/>
  <c r="V1573" i="3"/>
  <c r="W1573" i="3"/>
  <c r="X1573" i="3"/>
  <c r="Y1573" i="3"/>
  <c r="Z1573" i="3"/>
  <c r="AA1573" i="3"/>
  <c r="AB1573" i="3"/>
  <c r="AC1573" i="3"/>
  <c r="M1574" i="3"/>
  <c r="N1574" i="3"/>
  <c r="O1574" i="3"/>
  <c r="P1574" i="3"/>
  <c r="Q1574" i="3"/>
  <c r="R1574" i="3"/>
  <c r="S1574" i="3"/>
  <c r="T1574" i="3"/>
  <c r="U1574" i="3"/>
  <c r="V1574" i="3"/>
  <c r="W1574" i="3"/>
  <c r="X1574" i="3"/>
  <c r="Y1574" i="3"/>
  <c r="Z1574" i="3"/>
  <c r="AA1574" i="3"/>
  <c r="AB1574" i="3"/>
  <c r="AC1574" i="3"/>
  <c r="N1567" i="8"/>
  <c r="O1567" i="8"/>
  <c r="P1567" i="8"/>
  <c r="Q1567" i="8"/>
  <c r="R1567" i="8"/>
  <c r="S1567" i="8"/>
  <c r="T1567" i="8"/>
  <c r="U1567" i="8"/>
  <c r="V1567" i="8"/>
  <c r="W1567" i="8"/>
  <c r="X1567" i="8"/>
  <c r="Y1567" i="8"/>
  <c r="Z1567" i="8"/>
  <c r="AA1567" i="8"/>
  <c r="AB1567" i="8"/>
  <c r="AC1567" i="8"/>
  <c r="AC1072" i="8" l="1"/>
  <c r="AC1276" i="8" s="1"/>
  <c r="AC1280" i="8" s="1"/>
  <c r="AC1552" i="8" s="1"/>
  <c r="AC1553" i="8" s="1"/>
  <c r="AA1069" i="7"/>
  <c r="N1567" i="3"/>
  <c r="O1567" i="3"/>
  <c r="P1567" i="3"/>
  <c r="Q1567" i="3"/>
  <c r="R1567" i="3"/>
  <c r="S1567" i="3"/>
  <c r="T1567" i="3"/>
  <c r="U1567" i="3"/>
  <c r="V1567" i="3"/>
  <c r="W1567" i="3"/>
  <c r="X1567" i="3"/>
  <c r="Y1567" i="3"/>
  <c r="Z1567" i="3"/>
  <c r="AA1567" i="3"/>
  <c r="AB1567" i="3"/>
  <c r="AC1567" i="3"/>
  <c r="M1567" i="3"/>
  <c r="AC1546" i="3"/>
  <c r="AC1545" i="3"/>
  <c r="AC1544" i="3"/>
  <c r="AC1543" i="3"/>
  <c r="AC1542" i="3"/>
  <c r="AC1541" i="3"/>
  <c r="M1546" i="3"/>
  <c r="M1545" i="3"/>
  <c r="M1544" i="3"/>
  <c r="M1543" i="3"/>
  <c r="M1542" i="3"/>
  <c r="M1541" i="3"/>
  <c r="M1540" i="3"/>
  <c r="AC1538" i="3"/>
  <c r="AC1537" i="3"/>
  <c r="AC1536" i="3"/>
  <c r="AC1535" i="3"/>
  <c r="AC1534" i="3"/>
  <c r="AC1533" i="3"/>
  <c r="AC1532" i="3"/>
  <c r="M1538" i="3"/>
  <c r="M1537" i="3"/>
  <c r="M1536" i="3"/>
  <c r="M1535" i="3"/>
  <c r="M1534" i="3"/>
  <c r="M1533" i="3"/>
  <c r="M1532" i="3"/>
  <c r="AC1530" i="3"/>
  <c r="AC1529" i="3"/>
  <c r="AC1528" i="3"/>
  <c r="AC1527" i="3"/>
  <c r="AC1526" i="3"/>
  <c r="AC1525" i="3"/>
  <c r="AC1524" i="3"/>
  <c r="M1530" i="3"/>
  <c r="M1529" i="3"/>
  <c r="M1528" i="3"/>
  <c r="M1527" i="3"/>
  <c r="M1526" i="3"/>
  <c r="M1525" i="3"/>
  <c r="M1524" i="3"/>
  <c r="AC1521" i="3"/>
  <c r="AB1548" i="3"/>
  <c r="AA1548" i="3"/>
  <c r="Z1548" i="3"/>
  <c r="Y1548" i="3"/>
  <c r="X1548" i="3"/>
  <c r="W1548" i="3"/>
  <c r="V1548" i="3"/>
  <c r="U1548" i="3"/>
  <c r="T1548" i="3"/>
  <c r="S1548" i="3"/>
  <c r="R1548" i="3"/>
  <c r="Q1548" i="3"/>
  <c r="P1548" i="3"/>
  <c r="O1548" i="3"/>
  <c r="N1521" i="3"/>
  <c r="N1548" i="3" s="1"/>
  <c r="M1521" i="3"/>
  <c r="M1516" i="3"/>
  <c r="M1515" i="3"/>
  <c r="AC1513" i="3"/>
  <c r="R1512" i="3"/>
  <c r="S1512" i="3"/>
  <c r="T1512" i="3"/>
  <c r="U1512" i="3"/>
  <c r="V1512" i="3"/>
  <c r="W1512" i="3"/>
  <c r="X1512" i="3"/>
  <c r="Y1512" i="3"/>
  <c r="Z1512" i="3"/>
  <c r="AA1512" i="3"/>
  <c r="AB1512" i="3"/>
  <c r="AC1512" i="3"/>
  <c r="R1511" i="3"/>
  <c r="S1511" i="3"/>
  <c r="T1511" i="3"/>
  <c r="U1511" i="3"/>
  <c r="V1511" i="3"/>
  <c r="W1511" i="3"/>
  <c r="X1511" i="3"/>
  <c r="Y1511" i="3"/>
  <c r="Z1511" i="3"/>
  <c r="AA1511" i="3"/>
  <c r="AB1511" i="3"/>
  <c r="AC1511" i="3"/>
  <c r="Q1511" i="3"/>
  <c r="M1512" i="3"/>
  <c r="M1513" i="3"/>
  <c r="M1511" i="3"/>
  <c r="AC1509" i="3"/>
  <c r="AB1509" i="3"/>
  <c r="AA1509" i="3"/>
  <c r="Z1509" i="3"/>
  <c r="Y1509" i="3"/>
  <c r="X1509" i="3"/>
  <c r="W1509" i="3"/>
  <c r="V1509" i="3"/>
  <c r="U1509" i="3"/>
  <c r="T1509" i="3"/>
  <c r="S1509" i="3"/>
  <c r="R1509" i="3"/>
  <c r="Q1509" i="3"/>
  <c r="P1509" i="3"/>
  <c r="O1509" i="3"/>
  <c r="N1509" i="3"/>
  <c r="M1509" i="3"/>
  <c r="AC1508" i="3"/>
  <c r="AB1508" i="3"/>
  <c r="AA1508" i="3"/>
  <c r="Z1508" i="3"/>
  <c r="Y1508" i="3"/>
  <c r="X1508" i="3"/>
  <c r="W1508" i="3"/>
  <c r="V1508" i="3"/>
  <c r="U1508" i="3"/>
  <c r="T1508" i="3"/>
  <c r="S1508" i="3"/>
  <c r="R1508" i="3"/>
  <c r="Q1508" i="3"/>
  <c r="P1508" i="3"/>
  <c r="O1508" i="3"/>
  <c r="N1508" i="3"/>
  <c r="M1508" i="3"/>
  <c r="AC1506" i="3"/>
  <c r="AB1506" i="3"/>
  <c r="AA1506" i="3"/>
  <c r="Z1506" i="3"/>
  <c r="Y1506" i="3"/>
  <c r="X1506" i="3"/>
  <c r="W1506" i="3"/>
  <c r="V1506" i="3"/>
  <c r="U1506" i="3"/>
  <c r="T1506" i="3"/>
  <c r="S1506" i="3"/>
  <c r="R1506" i="3"/>
  <c r="Q1506" i="3"/>
  <c r="P1506" i="3"/>
  <c r="O1506" i="3"/>
  <c r="N1506" i="3"/>
  <c r="M1506" i="3"/>
  <c r="AC1505" i="3"/>
  <c r="AB1505" i="3"/>
  <c r="AA1505" i="3"/>
  <c r="Z1505" i="3"/>
  <c r="Y1505" i="3"/>
  <c r="X1505" i="3"/>
  <c r="W1505" i="3"/>
  <c r="V1505" i="3"/>
  <c r="U1505" i="3"/>
  <c r="T1505" i="3"/>
  <c r="S1505" i="3"/>
  <c r="R1505" i="3"/>
  <c r="Q1505" i="3"/>
  <c r="P1505" i="3"/>
  <c r="O1505" i="3"/>
  <c r="N1505" i="3"/>
  <c r="M1505" i="3"/>
  <c r="AC1503" i="3"/>
  <c r="AB1503" i="3"/>
  <c r="AA1503" i="3"/>
  <c r="Z1503" i="3"/>
  <c r="Y1503" i="3"/>
  <c r="X1503" i="3"/>
  <c r="W1503" i="3"/>
  <c r="V1503" i="3"/>
  <c r="U1503" i="3"/>
  <c r="T1503" i="3"/>
  <c r="S1503" i="3"/>
  <c r="R1503" i="3"/>
  <c r="Q1503" i="3"/>
  <c r="P1503" i="3"/>
  <c r="O1503" i="3"/>
  <c r="N1503" i="3"/>
  <c r="M1503" i="3"/>
  <c r="AC1502" i="3"/>
  <c r="AB1502" i="3"/>
  <c r="AA1502" i="3"/>
  <c r="Z1502" i="3"/>
  <c r="Y1502" i="3"/>
  <c r="X1502" i="3"/>
  <c r="W1502" i="3"/>
  <c r="V1502" i="3"/>
  <c r="U1502" i="3"/>
  <c r="T1502" i="3"/>
  <c r="S1502" i="3"/>
  <c r="R1502" i="3"/>
  <c r="Q1502" i="3"/>
  <c r="P1502" i="3"/>
  <c r="O1502" i="3"/>
  <c r="N1502" i="3"/>
  <c r="M1502" i="3"/>
  <c r="AC1500" i="3"/>
  <c r="AB1500" i="3"/>
  <c r="AA1500" i="3"/>
  <c r="Z1500" i="3"/>
  <c r="Y1500" i="3"/>
  <c r="X1500" i="3"/>
  <c r="W1500" i="3"/>
  <c r="V1500" i="3"/>
  <c r="U1500" i="3"/>
  <c r="T1500" i="3"/>
  <c r="S1500" i="3"/>
  <c r="R1500" i="3"/>
  <c r="Q1500" i="3"/>
  <c r="P1500" i="3"/>
  <c r="O1500" i="3"/>
  <c r="N1500" i="3"/>
  <c r="M1500" i="3"/>
  <c r="AC1499" i="3"/>
  <c r="AB1499" i="3"/>
  <c r="AA1499" i="3"/>
  <c r="Z1499" i="3"/>
  <c r="Y1499" i="3"/>
  <c r="X1499" i="3"/>
  <c r="W1499" i="3"/>
  <c r="V1499" i="3"/>
  <c r="U1499" i="3"/>
  <c r="T1499" i="3"/>
  <c r="S1499" i="3"/>
  <c r="R1499" i="3"/>
  <c r="Q1499" i="3"/>
  <c r="P1499" i="3"/>
  <c r="O1499" i="3"/>
  <c r="N1499" i="3"/>
  <c r="M1499" i="3"/>
  <c r="AC1497" i="3"/>
  <c r="AB1497" i="3"/>
  <c r="AA1497" i="3"/>
  <c r="Z1497" i="3"/>
  <c r="Y1497" i="3"/>
  <c r="X1497" i="3"/>
  <c r="W1497" i="3"/>
  <c r="V1497" i="3"/>
  <c r="U1497" i="3"/>
  <c r="T1497" i="3"/>
  <c r="S1497" i="3"/>
  <c r="R1497" i="3"/>
  <c r="Q1497" i="3"/>
  <c r="P1497" i="3"/>
  <c r="O1497" i="3"/>
  <c r="N1497" i="3"/>
  <c r="M1497" i="3"/>
  <c r="AC1496" i="3"/>
  <c r="AB1496" i="3"/>
  <c r="AA1496" i="3"/>
  <c r="Z1496" i="3"/>
  <c r="Y1496" i="3"/>
  <c r="X1496" i="3"/>
  <c r="W1496" i="3"/>
  <c r="V1496" i="3"/>
  <c r="U1496" i="3"/>
  <c r="T1496" i="3"/>
  <c r="S1496" i="3"/>
  <c r="R1496" i="3"/>
  <c r="Q1496" i="3"/>
  <c r="P1496" i="3"/>
  <c r="O1496" i="3"/>
  <c r="N1496" i="3"/>
  <c r="M1496" i="3"/>
  <c r="AC1494" i="3"/>
  <c r="AB1494" i="3"/>
  <c r="AA1494" i="3"/>
  <c r="Z1494" i="3"/>
  <c r="Y1494" i="3"/>
  <c r="X1494" i="3"/>
  <c r="W1494" i="3"/>
  <c r="V1494" i="3"/>
  <c r="U1494" i="3"/>
  <c r="T1494" i="3"/>
  <c r="S1494" i="3"/>
  <c r="R1494" i="3"/>
  <c r="Q1494" i="3"/>
  <c r="P1494" i="3"/>
  <c r="O1494" i="3"/>
  <c r="N1494" i="3"/>
  <c r="M1494" i="3"/>
  <c r="AC1493" i="3"/>
  <c r="AB1493" i="3"/>
  <c r="AA1493" i="3"/>
  <c r="Z1493" i="3"/>
  <c r="Y1493" i="3"/>
  <c r="X1493" i="3"/>
  <c r="W1493" i="3"/>
  <c r="V1493" i="3"/>
  <c r="U1493" i="3"/>
  <c r="T1493" i="3"/>
  <c r="S1493" i="3"/>
  <c r="R1493" i="3"/>
  <c r="Q1493" i="3"/>
  <c r="P1493" i="3"/>
  <c r="O1493" i="3"/>
  <c r="N1493" i="3"/>
  <c r="M1493" i="3"/>
  <c r="M1483" i="3"/>
  <c r="N1483" i="3"/>
  <c r="O1483" i="3"/>
  <c r="P1483" i="3"/>
  <c r="Q1483" i="3"/>
  <c r="R1483" i="3"/>
  <c r="S1483" i="3"/>
  <c r="T1483" i="3"/>
  <c r="U1483" i="3"/>
  <c r="V1483" i="3"/>
  <c r="W1483" i="3"/>
  <c r="X1483" i="3"/>
  <c r="Y1483" i="3"/>
  <c r="Z1483" i="3"/>
  <c r="AA1483" i="3"/>
  <c r="AB1483" i="3"/>
  <c r="AC1483" i="3"/>
  <c r="M1490" i="3"/>
  <c r="N1490" i="3"/>
  <c r="O1490" i="3"/>
  <c r="P1490" i="3"/>
  <c r="Q1490" i="3"/>
  <c r="R1490" i="3"/>
  <c r="S1490" i="3"/>
  <c r="T1490" i="3"/>
  <c r="U1490" i="3"/>
  <c r="V1490" i="3"/>
  <c r="W1490" i="3"/>
  <c r="X1490" i="3"/>
  <c r="Y1490" i="3"/>
  <c r="Z1490" i="3"/>
  <c r="AA1490" i="3"/>
  <c r="AB1490" i="3"/>
  <c r="AC1490" i="3"/>
  <c r="AC1489" i="3"/>
  <c r="AB1489" i="3"/>
  <c r="AA1489" i="3"/>
  <c r="Z1489" i="3"/>
  <c r="Y1489" i="3"/>
  <c r="X1489" i="3"/>
  <c r="W1489" i="3"/>
  <c r="V1489" i="3"/>
  <c r="U1489" i="3"/>
  <c r="T1489" i="3"/>
  <c r="S1489" i="3"/>
  <c r="R1489" i="3"/>
  <c r="Q1489" i="3"/>
  <c r="P1489" i="3"/>
  <c r="O1489" i="3"/>
  <c r="N1489" i="3"/>
  <c r="M1489" i="3"/>
  <c r="AC1488" i="3"/>
  <c r="AB1488" i="3"/>
  <c r="AA1488" i="3"/>
  <c r="Z1488" i="3"/>
  <c r="Y1488" i="3"/>
  <c r="X1488" i="3"/>
  <c r="W1488" i="3"/>
  <c r="V1488" i="3"/>
  <c r="U1488" i="3"/>
  <c r="T1488" i="3"/>
  <c r="S1488" i="3"/>
  <c r="R1488" i="3"/>
  <c r="Q1488" i="3"/>
  <c r="P1488" i="3"/>
  <c r="O1488" i="3"/>
  <c r="N1488" i="3"/>
  <c r="M1488" i="3"/>
  <c r="AC1486" i="3"/>
  <c r="AB1486" i="3"/>
  <c r="AA1486" i="3"/>
  <c r="Z1486" i="3"/>
  <c r="Y1486" i="3"/>
  <c r="X1486" i="3"/>
  <c r="W1486" i="3"/>
  <c r="V1486" i="3"/>
  <c r="U1486" i="3"/>
  <c r="T1486" i="3"/>
  <c r="S1486" i="3"/>
  <c r="R1486" i="3"/>
  <c r="Q1486" i="3"/>
  <c r="P1486" i="3"/>
  <c r="O1486" i="3"/>
  <c r="N1486" i="3"/>
  <c r="M1486" i="3"/>
  <c r="AC1485" i="3"/>
  <c r="AB1485" i="3"/>
  <c r="AA1485" i="3"/>
  <c r="Z1485" i="3"/>
  <c r="Y1485" i="3"/>
  <c r="X1485" i="3"/>
  <c r="W1485" i="3"/>
  <c r="V1485" i="3"/>
  <c r="U1485" i="3"/>
  <c r="T1485" i="3"/>
  <c r="S1485" i="3"/>
  <c r="R1485" i="3"/>
  <c r="Q1485" i="3"/>
  <c r="P1485" i="3"/>
  <c r="O1485" i="3"/>
  <c r="N1485" i="3"/>
  <c r="M1485" i="3"/>
  <c r="AC1482" i="3"/>
  <c r="AB1482" i="3"/>
  <c r="AA1482" i="3"/>
  <c r="Z1482" i="3"/>
  <c r="Y1482" i="3"/>
  <c r="X1482" i="3"/>
  <c r="W1482" i="3"/>
  <c r="V1482" i="3"/>
  <c r="U1482" i="3"/>
  <c r="T1482" i="3"/>
  <c r="S1482" i="3"/>
  <c r="R1482" i="3"/>
  <c r="Q1482" i="3"/>
  <c r="P1482" i="3"/>
  <c r="O1482" i="3"/>
  <c r="N1482" i="3"/>
  <c r="M1482" i="3"/>
  <c r="AC1481" i="3"/>
  <c r="AB1481" i="3"/>
  <c r="AA1481" i="3"/>
  <c r="Z1481" i="3"/>
  <c r="Y1481" i="3"/>
  <c r="X1481" i="3"/>
  <c r="W1481" i="3"/>
  <c r="V1481" i="3"/>
  <c r="U1481" i="3"/>
  <c r="T1481" i="3"/>
  <c r="S1481" i="3"/>
  <c r="R1481" i="3"/>
  <c r="Q1481" i="3"/>
  <c r="P1481" i="3"/>
  <c r="O1481" i="3"/>
  <c r="N1481" i="3"/>
  <c r="M1481" i="3"/>
  <c r="M1476" i="3"/>
  <c r="N1476" i="3"/>
  <c r="O1476" i="3"/>
  <c r="P1476" i="3"/>
  <c r="Q1476" i="3"/>
  <c r="R1476" i="3"/>
  <c r="S1476" i="3"/>
  <c r="T1476" i="3"/>
  <c r="U1476" i="3"/>
  <c r="V1476" i="3"/>
  <c r="W1476" i="3"/>
  <c r="X1476" i="3"/>
  <c r="Y1476" i="3"/>
  <c r="Z1476" i="3"/>
  <c r="AA1476" i="3"/>
  <c r="AB1476" i="3"/>
  <c r="AC1476" i="3"/>
  <c r="AC1479" i="3"/>
  <c r="AB1479" i="3"/>
  <c r="AA1479" i="3"/>
  <c r="Z1479" i="3"/>
  <c r="Y1479" i="3"/>
  <c r="X1479" i="3"/>
  <c r="W1479" i="3"/>
  <c r="V1479" i="3"/>
  <c r="U1479" i="3"/>
  <c r="T1479" i="3"/>
  <c r="S1479" i="3"/>
  <c r="R1479" i="3"/>
  <c r="Q1479" i="3"/>
  <c r="P1479" i="3"/>
  <c r="O1479" i="3"/>
  <c r="N1479" i="3"/>
  <c r="M1479" i="3"/>
  <c r="AC1478" i="3"/>
  <c r="AB1478" i="3"/>
  <c r="AA1478" i="3"/>
  <c r="Z1478" i="3"/>
  <c r="Y1478" i="3"/>
  <c r="X1478" i="3"/>
  <c r="W1478" i="3"/>
  <c r="V1478" i="3"/>
  <c r="U1478" i="3"/>
  <c r="T1478" i="3"/>
  <c r="S1478" i="3"/>
  <c r="R1478" i="3"/>
  <c r="Q1478" i="3"/>
  <c r="P1478" i="3"/>
  <c r="O1478" i="3"/>
  <c r="N1478" i="3"/>
  <c r="M1478" i="3"/>
  <c r="AC1475" i="3"/>
  <c r="AB1475" i="3"/>
  <c r="AA1475" i="3"/>
  <c r="Z1475" i="3"/>
  <c r="Y1475" i="3"/>
  <c r="X1475" i="3"/>
  <c r="W1475" i="3"/>
  <c r="V1475" i="3"/>
  <c r="U1475" i="3"/>
  <c r="T1475" i="3"/>
  <c r="S1475" i="3"/>
  <c r="R1475" i="3"/>
  <c r="Q1475" i="3"/>
  <c r="P1475" i="3"/>
  <c r="O1475" i="3"/>
  <c r="N1475" i="3"/>
  <c r="M1475" i="3"/>
  <c r="AC1474" i="3"/>
  <c r="AB1474" i="3"/>
  <c r="AA1474" i="3"/>
  <c r="Z1474" i="3"/>
  <c r="Y1474" i="3"/>
  <c r="X1474" i="3"/>
  <c r="W1474" i="3"/>
  <c r="V1474" i="3"/>
  <c r="U1474" i="3"/>
  <c r="T1474" i="3"/>
  <c r="S1474" i="3"/>
  <c r="R1474" i="3"/>
  <c r="Q1474" i="3"/>
  <c r="P1474" i="3"/>
  <c r="O1474" i="3"/>
  <c r="N1474" i="3"/>
  <c r="M1474" i="3"/>
  <c r="AC1472" i="3"/>
  <c r="AB1472" i="3"/>
  <c r="AA1472" i="3"/>
  <c r="Z1472" i="3"/>
  <c r="Y1472" i="3"/>
  <c r="X1472" i="3"/>
  <c r="W1472" i="3"/>
  <c r="V1472" i="3"/>
  <c r="U1472" i="3"/>
  <c r="T1472" i="3"/>
  <c r="S1472" i="3"/>
  <c r="R1472" i="3"/>
  <c r="Q1472" i="3"/>
  <c r="P1472" i="3"/>
  <c r="O1472" i="3"/>
  <c r="N1472" i="3"/>
  <c r="M1472" i="3"/>
  <c r="AC1471" i="3"/>
  <c r="AB1471" i="3"/>
  <c r="AA1471" i="3"/>
  <c r="Z1471" i="3"/>
  <c r="Y1471" i="3"/>
  <c r="X1471" i="3"/>
  <c r="W1471" i="3"/>
  <c r="V1471" i="3"/>
  <c r="U1471" i="3"/>
  <c r="T1471" i="3"/>
  <c r="S1471" i="3"/>
  <c r="R1471" i="3"/>
  <c r="Q1471" i="3"/>
  <c r="P1471" i="3"/>
  <c r="O1471" i="3"/>
  <c r="N1471" i="3"/>
  <c r="M1471" i="3"/>
  <c r="AC1468" i="3"/>
  <c r="AB1468" i="3"/>
  <c r="AA1468" i="3"/>
  <c r="Z1468" i="3"/>
  <c r="Y1468" i="3"/>
  <c r="X1468" i="3"/>
  <c r="W1468" i="3"/>
  <c r="V1468" i="3"/>
  <c r="U1468" i="3"/>
  <c r="T1468" i="3"/>
  <c r="S1468" i="3"/>
  <c r="R1468" i="3"/>
  <c r="Q1468" i="3"/>
  <c r="P1468" i="3"/>
  <c r="O1468" i="3"/>
  <c r="N1468" i="3"/>
  <c r="M1468" i="3"/>
  <c r="AC1467" i="3"/>
  <c r="AB1467" i="3"/>
  <c r="AA1467" i="3"/>
  <c r="Z1467" i="3"/>
  <c r="Y1467" i="3"/>
  <c r="X1467" i="3"/>
  <c r="W1467" i="3"/>
  <c r="V1467" i="3"/>
  <c r="U1467" i="3"/>
  <c r="T1467" i="3"/>
  <c r="S1467" i="3"/>
  <c r="R1467" i="3"/>
  <c r="Q1467" i="3"/>
  <c r="P1467" i="3"/>
  <c r="O1467" i="3"/>
  <c r="N1467" i="3"/>
  <c r="M1467" i="3"/>
  <c r="AC1466" i="3"/>
  <c r="AB1466" i="3"/>
  <c r="AA1466" i="3"/>
  <c r="Z1466" i="3"/>
  <c r="Y1466" i="3"/>
  <c r="X1466" i="3"/>
  <c r="W1466" i="3"/>
  <c r="V1466" i="3"/>
  <c r="U1466" i="3"/>
  <c r="T1466" i="3"/>
  <c r="S1466" i="3"/>
  <c r="R1466" i="3"/>
  <c r="Q1466" i="3"/>
  <c r="P1466" i="3"/>
  <c r="O1466" i="3"/>
  <c r="N1466" i="3"/>
  <c r="M1466" i="3"/>
  <c r="AC1464" i="3"/>
  <c r="AB1464" i="3"/>
  <c r="AA1464" i="3"/>
  <c r="Z1464" i="3"/>
  <c r="Y1464" i="3"/>
  <c r="X1464" i="3"/>
  <c r="W1464" i="3"/>
  <c r="V1464" i="3"/>
  <c r="U1464" i="3"/>
  <c r="T1464" i="3"/>
  <c r="S1464" i="3"/>
  <c r="R1464" i="3"/>
  <c r="Q1464" i="3"/>
  <c r="P1464" i="3"/>
  <c r="O1464" i="3"/>
  <c r="N1464" i="3"/>
  <c r="M1464" i="3"/>
  <c r="AC1463" i="3"/>
  <c r="AB1463" i="3"/>
  <c r="AA1463" i="3"/>
  <c r="Z1463" i="3"/>
  <c r="Y1463" i="3"/>
  <c r="X1463" i="3"/>
  <c r="W1463" i="3"/>
  <c r="V1463" i="3"/>
  <c r="U1463" i="3"/>
  <c r="T1463" i="3"/>
  <c r="S1463" i="3"/>
  <c r="R1463" i="3"/>
  <c r="Q1463" i="3"/>
  <c r="P1463" i="3"/>
  <c r="O1463" i="3"/>
  <c r="N1463" i="3"/>
  <c r="M1463" i="3"/>
  <c r="AC1462" i="3"/>
  <c r="AB1462" i="3"/>
  <c r="AA1462" i="3"/>
  <c r="Z1462" i="3"/>
  <c r="Y1462" i="3"/>
  <c r="X1462" i="3"/>
  <c r="W1462" i="3"/>
  <c r="V1462" i="3"/>
  <c r="U1462" i="3"/>
  <c r="T1462" i="3"/>
  <c r="S1462" i="3"/>
  <c r="R1462" i="3"/>
  <c r="Q1462" i="3"/>
  <c r="P1462" i="3"/>
  <c r="O1462" i="3"/>
  <c r="N1462" i="3"/>
  <c r="M1462" i="3"/>
  <c r="AC1460" i="3"/>
  <c r="AB1460" i="3"/>
  <c r="AA1460" i="3"/>
  <c r="Z1460" i="3"/>
  <c r="Y1460" i="3"/>
  <c r="X1460" i="3"/>
  <c r="W1460" i="3"/>
  <c r="V1460" i="3"/>
  <c r="U1460" i="3"/>
  <c r="T1460" i="3"/>
  <c r="S1460" i="3"/>
  <c r="R1460" i="3"/>
  <c r="Q1460" i="3"/>
  <c r="P1460" i="3"/>
  <c r="O1460" i="3"/>
  <c r="N1460" i="3"/>
  <c r="M1460" i="3"/>
  <c r="AC1459" i="3"/>
  <c r="AB1459" i="3"/>
  <c r="AA1459" i="3"/>
  <c r="Z1459" i="3"/>
  <c r="Y1459" i="3"/>
  <c r="X1459" i="3"/>
  <c r="W1459" i="3"/>
  <c r="V1459" i="3"/>
  <c r="U1459" i="3"/>
  <c r="T1459" i="3"/>
  <c r="S1459" i="3"/>
  <c r="R1459" i="3"/>
  <c r="Q1459" i="3"/>
  <c r="P1459" i="3"/>
  <c r="O1459" i="3"/>
  <c r="N1459" i="3"/>
  <c r="M1459" i="3"/>
  <c r="AC1458" i="3"/>
  <c r="AB1458" i="3"/>
  <c r="AA1458" i="3"/>
  <c r="Z1458" i="3"/>
  <c r="Y1458" i="3"/>
  <c r="X1458" i="3"/>
  <c r="W1458" i="3"/>
  <c r="V1458" i="3"/>
  <c r="U1458" i="3"/>
  <c r="T1458" i="3"/>
  <c r="S1458" i="3"/>
  <c r="R1458" i="3"/>
  <c r="Q1458" i="3"/>
  <c r="P1458" i="3"/>
  <c r="O1458" i="3"/>
  <c r="N1458" i="3"/>
  <c r="M1458" i="3"/>
  <c r="AC1455" i="3"/>
  <c r="AB1455" i="3"/>
  <c r="AA1455" i="3"/>
  <c r="Z1455" i="3"/>
  <c r="Y1455" i="3"/>
  <c r="X1455" i="3"/>
  <c r="W1455" i="3"/>
  <c r="V1455" i="3"/>
  <c r="U1455" i="3"/>
  <c r="T1455" i="3"/>
  <c r="S1455" i="3"/>
  <c r="R1455" i="3"/>
  <c r="Q1455" i="3"/>
  <c r="P1455" i="3"/>
  <c r="O1455" i="3"/>
  <c r="N1455" i="3"/>
  <c r="M1455" i="3"/>
  <c r="AC1454" i="3"/>
  <c r="AB1454" i="3"/>
  <c r="AA1454" i="3"/>
  <c r="Z1454" i="3"/>
  <c r="Y1454" i="3"/>
  <c r="X1454" i="3"/>
  <c r="W1454" i="3"/>
  <c r="V1454" i="3"/>
  <c r="U1454" i="3"/>
  <c r="T1454" i="3"/>
  <c r="S1454" i="3"/>
  <c r="R1454" i="3"/>
  <c r="Q1454" i="3"/>
  <c r="P1454" i="3"/>
  <c r="O1454" i="3"/>
  <c r="N1454" i="3"/>
  <c r="M1454" i="3"/>
  <c r="AC1453" i="3"/>
  <c r="AB1453" i="3"/>
  <c r="AA1453" i="3"/>
  <c r="Z1453" i="3"/>
  <c r="Y1453" i="3"/>
  <c r="X1453" i="3"/>
  <c r="W1453" i="3"/>
  <c r="V1453" i="3"/>
  <c r="U1453" i="3"/>
  <c r="T1453" i="3"/>
  <c r="S1453" i="3"/>
  <c r="R1453" i="3"/>
  <c r="Q1453" i="3"/>
  <c r="P1453" i="3"/>
  <c r="O1453" i="3"/>
  <c r="N1453" i="3"/>
  <c r="M1453" i="3"/>
  <c r="AC1452" i="3"/>
  <c r="AB1452" i="3"/>
  <c r="AA1452" i="3"/>
  <c r="Z1452" i="3"/>
  <c r="Y1452" i="3"/>
  <c r="X1452" i="3"/>
  <c r="W1452" i="3"/>
  <c r="V1452" i="3"/>
  <c r="U1452" i="3"/>
  <c r="T1452" i="3"/>
  <c r="S1452" i="3"/>
  <c r="R1452" i="3"/>
  <c r="Q1452" i="3"/>
  <c r="P1452" i="3"/>
  <c r="O1452" i="3"/>
  <c r="N1452" i="3"/>
  <c r="M1452" i="3"/>
  <c r="AC1450" i="3"/>
  <c r="AB1450" i="3"/>
  <c r="AA1450" i="3"/>
  <c r="Z1450" i="3"/>
  <c r="Y1450" i="3"/>
  <c r="X1450" i="3"/>
  <c r="W1450" i="3"/>
  <c r="V1450" i="3"/>
  <c r="U1450" i="3"/>
  <c r="T1450" i="3"/>
  <c r="S1450" i="3"/>
  <c r="R1450" i="3"/>
  <c r="Q1450" i="3"/>
  <c r="P1450" i="3"/>
  <c r="O1450" i="3"/>
  <c r="N1450" i="3"/>
  <c r="M1450" i="3"/>
  <c r="AC1449" i="3"/>
  <c r="AB1449" i="3"/>
  <c r="AA1449" i="3"/>
  <c r="Z1449" i="3"/>
  <c r="Y1449" i="3"/>
  <c r="X1449" i="3"/>
  <c r="W1449" i="3"/>
  <c r="V1449" i="3"/>
  <c r="U1449" i="3"/>
  <c r="T1449" i="3"/>
  <c r="S1449" i="3"/>
  <c r="R1449" i="3"/>
  <c r="Q1449" i="3"/>
  <c r="P1449" i="3"/>
  <c r="O1449" i="3"/>
  <c r="N1449" i="3"/>
  <c r="M1449" i="3"/>
  <c r="AC1448" i="3"/>
  <c r="AB1448" i="3"/>
  <c r="AA1448" i="3"/>
  <c r="Z1448" i="3"/>
  <c r="Y1448" i="3"/>
  <c r="X1448" i="3"/>
  <c r="W1448" i="3"/>
  <c r="V1448" i="3"/>
  <c r="U1448" i="3"/>
  <c r="T1448" i="3"/>
  <c r="S1448" i="3"/>
  <c r="R1448" i="3"/>
  <c r="Q1448" i="3"/>
  <c r="P1448" i="3"/>
  <c r="O1448" i="3"/>
  <c r="N1448" i="3"/>
  <c r="M1448" i="3"/>
  <c r="AC1447" i="3"/>
  <c r="AB1447" i="3"/>
  <c r="AA1447" i="3"/>
  <c r="Z1447" i="3"/>
  <c r="Y1447" i="3"/>
  <c r="X1447" i="3"/>
  <c r="W1447" i="3"/>
  <c r="V1447" i="3"/>
  <c r="U1447" i="3"/>
  <c r="T1447" i="3"/>
  <c r="S1447" i="3"/>
  <c r="R1447" i="3"/>
  <c r="Q1447" i="3"/>
  <c r="P1447" i="3"/>
  <c r="O1447" i="3"/>
  <c r="N1447" i="3"/>
  <c r="M1447" i="3"/>
  <c r="M1443" i="3"/>
  <c r="N1443" i="3"/>
  <c r="O1443" i="3"/>
  <c r="P1443" i="3"/>
  <c r="Q1443" i="3"/>
  <c r="R1443" i="3"/>
  <c r="S1443" i="3"/>
  <c r="T1443" i="3"/>
  <c r="U1443" i="3"/>
  <c r="V1443" i="3"/>
  <c r="W1443" i="3"/>
  <c r="X1443" i="3"/>
  <c r="Y1443" i="3"/>
  <c r="Z1443" i="3"/>
  <c r="AA1443" i="3"/>
  <c r="AB1443" i="3"/>
  <c r="AC1443" i="3"/>
  <c r="M1444" i="3"/>
  <c r="N1444" i="3"/>
  <c r="O1444" i="3"/>
  <c r="P1444" i="3"/>
  <c r="Q1444" i="3"/>
  <c r="R1444" i="3"/>
  <c r="S1444" i="3"/>
  <c r="T1444" i="3"/>
  <c r="U1444" i="3"/>
  <c r="V1444" i="3"/>
  <c r="W1444" i="3"/>
  <c r="X1444" i="3"/>
  <c r="Y1444" i="3"/>
  <c r="Z1444" i="3"/>
  <c r="AA1444" i="3"/>
  <c r="AB1444" i="3"/>
  <c r="AC1444" i="3"/>
  <c r="M1445" i="3"/>
  <c r="N1445" i="3"/>
  <c r="O1445" i="3"/>
  <c r="P1445" i="3"/>
  <c r="Q1445" i="3"/>
  <c r="R1445" i="3"/>
  <c r="S1445" i="3"/>
  <c r="T1445" i="3"/>
  <c r="U1445" i="3"/>
  <c r="V1445" i="3"/>
  <c r="W1445" i="3"/>
  <c r="X1445" i="3"/>
  <c r="Y1445" i="3"/>
  <c r="Z1445" i="3"/>
  <c r="AA1445" i="3"/>
  <c r="AB1445" i="3"/>
  <c r="AC1445" i="3"/>
  <c r="N1442" i="3"/>
  <c r="O1442" i="3"/>
  <c r="P1442" i="3"/>
  <c r="Q1442" i="3"/>
  <c r="R1442" i="3"/>
  <c r="S1442" i="3"/>
  <c r="T1442" i="3"/>
  <c r="U1442" i="3"/>
  <c r="V1442" i="3"/>
  <c r="W1442" i="3"/>
  <c r="X1442" i="3"/>
  <c r="Y1442" i="3"/>
  <c r="Z1442" i="3"/>
  <c r="AA1442" i="3"/>
  <c r="AB1442" i="3"/>
  <c r="AC1442" i="3"/>
  <c r="M1442" i="3"/>
  <c r="AC1435" i="3"/>
  <c r="T1434" i="3"/>
  <c r="U1434" i="3"/>
  <c r="V1434" i="3"/>
  <c r="W1434" i="3"/>
  <c r="X1434" i="3"/>
  <c r="Y1434" i="3"/>
  <c r="Z1434" i="3"/>
  <c r="AA1434" i="3"/>
  <c r="AB1434" i="3"/>
  <c r="AC1434" i="3"/>
  <c r="R1434" i="3"/>
  <c r="R1433" i="3"/>
  <c r="S1433" i="3"/>
  <c r="T1433" i="3"/>
  <c r="U1433" i="3"/>
  <c r="V1433" i="3"/>
  <c r="W1433" i="3"/>
  <c r="X1433" i="3"/>
  <c r="Y1433" i="3"/>
  <c r="Z1433" i="3"/>
  <c r="AA1433" i="3"/>
  <c r="AB1433" i="3"/>
  <c r="AC1433" i="3"/>
  <c r="Q1433" i="3"/>
  <c r="M1438" i="3"/>
  <c r="M1437" i="3"/>
  <c r="M1435" i="3"/>
  <c r="M1434" i="3"/>
  <c r="M1433" i="3"/>
  <c r="AC1431" i="3"/>
  <c r="AB1431" i="3"/>
  <c r="AA1431" i="3"/>
  <c r="Z1431" i="3"/>
  <c r="Y1431" i="3"/>
  <c r="X1431" i="3"/>
  <c r="W1431" i="3"/>
  <c r="V1431" i="3"/>
  <c r="U1431" i="3"/>
  <c r="T1431" i="3"/>
  <c r="S1431" i="3"/>
  <c r="R1431" i="3"/>
  <c r="Q1431" i="3"/>
  <c r="P1431" i="3"/>
  <c r="O1431" i="3"/>
  <c r="N1431" i="3"/>
  <c r="M1431" i="3"/>
  <c r="AC1430" i="3"/>
  <c r="AB1430" i="3"/>
  <c r="AA1430" i="3"/>
  <c r="Z1430" i="3"/>
  <c r="Y1430" i="3"/>
  <c r="X1430" i="3"/>
  <c r="W1430" i="3"/>
  <c r="V1430" i="3"/>
  <c r="U1430" i="3"/>
  <c r="T1430" i="3"/>
  <c r="S1430" i="3"/>
  <c r="R1430" i="3"/>
  <c r="Q1430" i="3"/>
  <c r="P1430" i="3"/>
  <c r="O1430" i="3"/>
  <c r="N1430" i="3"/>
  <c r="M1430" i="3"/>
  <c r="AC1428" i="3"/>
  <c r="AB1428" i="3"/>
  <c r="AA1428" i="3"/>
  <c r="Z1428" i="3"/>
  <c r="Y1428" i="3"/>
  <c r="X1428" i="3"/>
  <c r="W1428" i="3"/>
  <c r="V1428" i="3"/>
  <c r="U1428" i="3"/>
  <c r="T1428" i="3"/>
  <c r="S1428" i="3"/>
  <c r="R1428" i="3"/>
  <c r="Q1428" i="3"/>
  <c r="P1428" i="3"/>
  <c r="O1428" i="3"/>
  <c r="N1428" i="3"/>
  <c r="M1428" i="3"/>
  <c r="AC1427" i="3"/>
  <c r="AB1427" i="3"/>
  <c r="AA1427" i="3"/>
  <c r="Z1427" i="3"/>
  <c r="Y1427" i="3"/>
  <c r="X1427" i="3"/>
  <c r="W1427" i="3"/>
  <c r="V1427" i="3"/>
  <c r="U1427" i="3"/>
  <c r="T1427" i="3"/>
  <c r="S1427" i="3"/>
  <c r="R1427" i="3"/>
  <c r="Q1427" i="3"/>
  <c r="P1427" i="3"/>
  <c r="O1427" i="3"/>
  <c r="N1427" i="3"/>
  <c r="M1427" i="3"/>
  <c r="AC1425" i="3"/>
  <c r="AB1425" i="3"/>
  <c r="AA1425" i="3"/>
  <c r="Z1425" i="3"/>
  <c r="Y1425" i="3"/>
  <c r="X1425" i="3"/>
  <c r="W1425" i="3"/>
  <c r="V1425" i="3"/>
  <c r="U1425" i="3"/>
  <c r="T1425" i="3"/>
  <c r="S1425" i="3"/>
  <c r="R1425" i="3"/>
  <c r="Q1425" i="3"/>
  <c r="P1425" i="3"/>
  <c r="O1425" i="3"/>
  <c r="N1425" i="3"/>
  <c r="M1425" i="3"/>
  <c r="AC1424" i="3"/>
  <c r="AB1424" i="3"/>
  <c r="AA1424" i="3"/>
  <c r="Z1424" i="3"/>
  <c r="Y1424" i="3"/>
  <c r="X1424" i="3"/>
  <c r="W1424" i="3"/>
  <c r="V1424" i="3"/>
  <c r="U1424" i="3"/>
  <c r="T1424" i="3"/>
  <c r="S1424" i="3"/>
  <c r="R1424" i="3"/>
  <c r="Q1424" i="3"/>
  <c r="P1424" i="3"/>
  <c r="O1424" i="3"/>
  <c r="N1424" i="3"/>
  <c r="M1424" i="3"/>
  <c r="AC1422" i="3"/>
  <c r="AB1422" i="3"/>
  <c r="AA1422" i="3"/>
  <c r="Z1422" i="3"/>
  <c r="Y1422" i="3"/>
  <c r="X1422" i="3"/>
  <c r="W1422" i="3"/>
  <c r="V1422" i="3"/>
  <c r="U1422" i="3"/>
  <c r="T1422" i="3"/>
  <c r="S1422" i="3"/>
  <c r="R1422" i="3"/>
  <c r="Q1422" i="3"/>
  <c r="P1422" i="3"/>
  <c r="O1422" i="3"/>
  <c r="N1422" i="3"/>
  <c r="M1422" i="3"/>
  <c r="AC1421" i="3"/>
  <c r="AB1421" i="3"/>
  <c r="AA1421" i="3"/>
  <c r="Z1421" i="3"/>
  <c r="Y1421" i="3"/>
  <c r="X1421" i="3"/>
  <c r="W1421" i="3"/>
  <c r="V1421" i="3"/>
  <c r="U1421" i="3"/>
  <c r="T1421" i="3"/>
  <c r="S1421" i="3"/>
  <c r="R1421" i="3"/>
  <c r="Q1421" i="3"/>
  <c r="P1421" i="3"/>
  <c r="O1421" i="3"/>
  <c r="N1421" i="3"/>
  <c r="M1421" i="3"/>
  <c r="AC1419" i="3"/>
  <c r="AB1419" i="3"/>
  <c r="AA1419" i="3"/>
  <c r="Z1419" i="3"/>
  <c r="Y1419" i="3"/>
  <c r="X1419" i="3"/>
  <c r="W1419" i="3"/>
  <c r="V1419" i="3"/>
  <c r="U1419" i="3"/>
  <c r="T1419" i="3"/>
  <c r="S1419" i="3"/>
  <c r="R1419" i="3"/>
  <c r="Q1419" i="3"/>
  <c r="P1419" i="3"/>
  <c r="O1419" i="3"/>
  <c r="N1419" i="3"/>
  <c r="M1419" i="3"/>
  <c r="AC1418" i="3"/>
  <c r="AB1418" i="3"/>
  <c r="AA1418" i="3"/>
  <c r="Z1418" i="3"/>
  <c r="Y1418" i="3"/>
  <c r="X1418" i="3"/>
  <c r="W1418" i="3"/>
  <c r="V1418" i="3"/>
  <c r="U1418" i="3"/>
  <c r="T1418" i="3"/>
  <c r="S1418" i="3"/>
  <c r="R1418" i="3"/>
  <c r="Q1418" i="3"/>
  <c r="P1418" i="3"/>
  <c r="O1418" i="3"/>
  <c r="N1418" i="3"/>
  <c r="M1418" i="3"/>
  <c r="AC1416" i="3"/>
  <c r="AB1416" i="3"/>
  <c r="AA1416" i="3"/>
  <c r="Z1416" i="3"/>
  <c r="Y1416" i="3"/>
  <c r="X1416" i="3"/>
  <c r="W1416" i="3"/>
  <c r="V1416" i="3"/>
  <c r="U1416" i="3"/>
  <c r="T1416" i="3"/>
  <c r="S1416" i="3"/>
  <c r="R1416" i="3"/>
  <c r="Q1416" i="3"/>
  <c r="P1416" i="3"/>
  <c r="O1416" i="3"/>
  <c r="N1416" i="3"/>
  <c r="M1416" i="3"/>
  <c r="AC1415" i="3"/>
  <c r="AB1415" i="3"/>
  <c r="AA1415" i="3"/>
  <c r="Z1415" i="3"/>
  <c r="Y1415" i="3"/>
  <c r="X1415" i="3"/>
  <c r="W1415" i="3"/>
  <c r="V1415" i="3"/>
  <c r="U1415" i="3"/>
  <c r="T1415" i="3"/>
  <c r="S1415" i="3"/>
  <c r="R1415" i="3"/>
  <c r="Q1415" i="3"/>
  <c r="P1415" i="3"/>
  <c r="O1415" i="3"/>
  <c r="N1415" i="3"/>
  <c r="M1415" i="3"/>
  <c r="AC1394" i="3"/>
  <c r="AB1394" i="3"/>
  <c r="AA1394" i="3"/>
  <c r="Z1394" i="3"/>
  <c r="Y1394" i="3"/>
  <c r="X1394" i="3"/>
  <c r="W1394" i="3"/>
  <c r="V1394" i="3"/>
  <c r="U1394" i="3"/>
  <c r="T1394" i="3"/>
  <c r="S1394" i="3"/>
  <c r="R1394" i="3"/>
  <c r="Q1394" i="3"/>
  <c r="P1394" i="3"/>
  <c r="O1394" i="3"/>
  <c r="N1394" i="3"/>
  <c r="M1394" i="3"/>
  <c r="AC1393" i="3"/>
  <c r="AB1393" i="3"/>
  <c r="AA1393" i="3"/>
  <c r="Z1393" i="3"/>
  <c r="Y1393" i="3"/>
  <c r="X1393" i="3"/>
  <c r="W1393" i="3"/>
  <c r="V1393" i="3"/>
  <c r="U1393" i="3"/>
  <c r="T1393" i="3"/>
  <c r="S1393" i="3"/>
  <c r="R1393" i="3"/>
  <c r="Q1393" i="3"/>
  <c r="P1393" i="3"/>
  <c r="O1393" i="3"/>
  <c r="N1393" i="3"/>
  <c r="M1393" i="3"/>
  <c r="AC1401" i="3"/>
  <c r="AB1401" i="3"/>
  <c r="AA1401" i="3"/>
  <c r="Z1401" i="3"/>
  <c r="Y1401" i="3"/>
  <c r="X1401" i="3"/>
  <c r="W1401" i="3"/>
  <c r="V1401" i="3"/>
  <c r="U1401" i="3"/>
  <c r="T1401" i="3"/>
  <c r="S1401" i="3"/>
  <c r="R1401" i="3"/>
  <c r="Q1401" i="3"/>
  <c r="P1401" i="3"/>
  <c r="O1401" i="3"/>
  <c r="N1401" i="3"/>
  <c r="M1401" i="3"/>
  <c r="AC1400" i="3"/>
  <c r="AB1400" i="3"/>
  <c r="AA1400" i="3"/>
  <c r="Z1400" i="3"/>
  <c r="Y1400" i="3"/>
  <c r="X1400" i="3"/>
  <c r="W1400" i="3"/>
  <c r="V1400" i="3"/>
  <c r="U1400" i="3"/>
  <c r="T1400" i="3"/>
  <c r="S1400" i="3"/>
  <c r="R1400" i="3"/>
  <c r="Q1400" i="3"/>
  <c r="P1400" i="3"/>
  <c r="O1400" i="3"/>
  <c r="N1400" i="3"/>
  <c r="M1400" i="3"/>
  <c r="AC1408" i="3"/>
  <c r="AB1408" i="3"/>
  <c r="AA1408" i="3"/>
  <c r="Z1408" i="3"/>
  <c r="Y1408" i="3"/>
  <c r="X1408" i="3"/>
  <c r="W1408" i="3"/>
  <c r="V1408" i="3"/>
  <c r="U1408" i="3"/>
  <c r="T1408" i="3"/>
  <c r="S1408" i="3"/>
  <c r="R1408" i="3"/>
  <c r="Q1408" i="3"/>
  <c r="P1408" i="3"/>
  <c r="O1408" i="3"/>
  <c r="N1408" i="3"/>
  <c r="M1408" i="3"/>
  <c r="AC1407" i="3"/>
  <c r="AB1407" i="3"/>
  <c r="AA1407" i="3"/>
  <c r="Z1407" i="3"/>
  <c r="Y1407" i="3"/>
  <c r="X1407" i="3"/>
  <c r="W1407" i="3"/>
  <c r="V1407" i="3"/>
  <c r="U1407" i="3"/>
  <c r="T1407" i="3"/>
  <c r="S1407" i="3"/>
  <c r="R1407" i="3"/>
  <c r="Q1407" i="3"/>
  <c r="P1407" i="3"/>
  <c r="O1407" i="3"/>
  <c r="N1407" i="3"/>
  <c r="M1407" i="3"/>
  <c r="AC1412" i="3"/>
  <c r="AB1412" i="3"/>
  <c r="AA1412" i="3"/>
  <c r="Z1412" i="3"/>
  <c r="Y1412" i="3"/>
  <c r="X1412" i="3"/>
  <c r="W1412" i="3"/>
  <c r="V1412" i="3"/>
  <c r="U1412" i="3"/>
  <c r="T1412" i="3"/>
  <c r="S1412" i="3"/>
  <c r="R1412" i="3"/>
  <c r="Q1412" i="3"/>
  <c r="P1412" i="3"/>
  <c r="O1412" i="3"/>
  <c r="N1412" i="3"/>
  <c r="M1412" i="3"/>
  <c r="AC1411" i="3"/>
  <c r="AB1411" i="3"/>
  <c r="AA1411" i="3"/>
  <c r="Z1411" i="3"/>
  <c r="Y1411" i="3"/>
  <c r="X1411" i="3"/>
  <c r="W1411" i="3"/>
  <c r="V1411" i="3"/>
  <c r="U1411" i="3"/>
  <c r="T1411" i="3"/>
  <c r="S1411" i="3"/>
  <c r="R1411" i="3"/>
  <c r="Q1411" i="3"/>
  <c r="P1411" i="3"/>
  <c r="O1411" i="3"/>
  <c r="N1411" i="3"/>
  <c r="M1411" i="3"/>
  <c r="AC1410" i="3"/>
  <c r="AB1410" i="3"/>
  <c r="AA1410" i="3"/>
  <c r="Z1410" i="3"/>
  <c r="Y1410" i="3"/>
  <c r="X1410" i="3"/>
  <c r="W1410" i="3"/>
  <c r="V1410" i="3"/>
  <c r="U1410" i="3"/>
  <c r="T1410" i="3"/>
  <c r="S1410" i="3"/>
  <c r="R1410" i="3"/>
  <c r="Q1410" i="3"/>
  <c r="P1410" i="3"/>
  <c r="O1410" i="3"/>
  <c r="N1410" i="3"/>
  <c r="M1410" i="3"/>
  <c r="AC1405" i="3"/>
  <c r="AB1405" i="3"/>
  <c r="AA1405" i="3"/>
  <c r="Z1405" i="3"/>
  <c r="Y1405" i="3"/>
  <c r="X1405" i="3"/>
  <c r="W1405" i="3"/>
  <c r="V1405" i="3"/>
  <c r="U1405" i="3"/>
  <c r="T1405" i="3"/>
  <c r="S1405" i="3"/>
  <c r="R1405" i="3"/>
  <c r="Q1405" i="3"/>
  <c r="P1405" i="3"/>
  <c r="O1405" i="3"/>
  <c r="N1405" i="3"/>
  <c r="M1405" i="3"/>
  <c r="AC1404" i="3"/>
  <c r="AB1404" i="3"/>
  <c r="AA1404" i="3"/>
  <c r="Z1404" i="3"/>
  <c r="Y1404" i="3"/>
  <c r="X1404" i="3"/>
  <c r="W1404" i="3"/>
  <c r="V1404" i="3"/>
  <c r="U1404" i="3"/>
  <c r="T1404" i="3"/>
  <c r="S1404" i="3"/>
  <c r="R1404" i="3"/>
  <c r="Q1404" i="3"/>
  <c r="P1404" i="3"/>
  <c r="O1404" i="3"/>
  <c r="N1404" i="3"/>
  <c r="M1404" i="3"/>
  <c r="AC1403" i="3"/>
  <c r="AB1403" i="3"/>
  <c r="AA1403" i="3"/>
  <c r="Z1403" i="3"/>
  <c r="Y1403" i="3"/>
  <c r="X1403" i="3"/>
  <c r="W1403" i="3"/>
  <c r="V1403" i="3"/>
  <c r="U1403" i="3"/>
  <c r="T1403" i="3"/>
  <c r="S1403" i="3"/>
  <c r="R1403" i="3"/>
  <c r="Q1403" i="3"/>
  <c r="P1403" i="3"/>
  <c r="O1403" i="3"/>
  <c r="N1403" i="3"/>
  <c r="M1403" i="3"/>
  <c r="T1402" i="3"/>
  <c r="AC1398" i="3"/>
  <c r="AB1398" i="3"/>
  <c r="AA1398" i="3"/>
  <c r="Z1398" i="3"/>
  <c r="Y1398" i="3"/>
  <c r="X1398" i="3"/>
  <c r="W1398" i="3"/>
  <c r="V1398" i="3"/>
  <c r="U1398" i="3"/>
  <c r="T1398" i="3"/>
  <c r="S1398" i="3"/>
  <c r="R1398" i="3"/>
  <c r="Q1398" i="3"/>
  <c r="P1398" i="3"/>
  <c r="O1398" i="3"/>
  <c r="N1398" i="3"/>
  <c r="M1398" i="3"/>
  <c r="AC1397" i="3"/>
  <c r="AB1397" i="3"/>
  <c r="AA1397" i="3"/>
  <c r="Z1397" i="3"/>
  <c r="Y1397" i="3"/>
  <c r="X1397" i="3"/>
  <c r="W1397" i="3"/>
  <c r="V1397" i="3"/>
  <c r="U1397" i="3"/>
  <c r="T1397" i="3"/>
  <c r="S1397" i="3"/>
  <c r="R1397" i="3"/>
  <c r="Q1397" i="3"/>
  <c r="P1397" i="3"/>
  <c r="O1397" i="3"/>
  <c r="N1397" i="3"/>
  <c r="M1397" i="3"/>
  <c r="AC1396" i="3"/>
  <c r="AB1396" i="3"/>
  <c r="AA1396" i="3"/>
  <c r="Z1396" i="3"/>
  <c r="Y1396" i="3"/>
  <c r="X1396" i="3"/>
  <c r="W1396" i="3"/>
  <c r="V1396" i="3"/>
  <c r="U1396" i="3"/>
  <c r="T1396" i="3"/>
  <c r="S1396" i="3"/>
  <c r="R1396" i="3"/>
  <c r="Q1396" i="3"/>
  <c r="P1396" i="3"/>
  <c r="O1396" i="3"/>
  <c r="N1396" i="3"/>
  <c r="M1396" i="3"/>
  <c r="AC1390" i="3"/>
  <c r="AB1390" i="3"/>
  <c r="AA1390" i="3"/>
  <c r="Z1390" i="3"/>
  <c r="Y1390" i="3"/>
  <c r="X1390" i="3"/>
  <c r="W1390" i="3"/>
  <c r="V1390" i="3"/>
  <c r="U1390" i="3"/>
  <c r="T1390" i="3"/>
  <c r="S1390" i="3"/>
  <c r="R1390" i="3"/>
  <c r="Q1390" i="3"/>
  <c r="P1390" i="3"/>
  <c r="O1390" i="3"/>
  <c r="N1390" i="3"/>
  <c r="M1390" i="3"/>
  <c r="AC1389" i="3"/>
  <c r="AB1389" i="3"/>
  <c r="AA1389" i="3"/>
  <c r="Z1389" i="3"/>
  <c r="Y1389" i="3"/>
  <c r="X1389" i="3"/>
  <c r="W1389" i="3"/>
  <c r="V1389" i="3"/>
  <c r="U1389" i="3"/>
  <c r="T1389" i="3"/>
  <c r="S1389" i="3"/>
  <c r="R1389" i="3"/>
  <c r="Q1389" i="3"/>
  <c r="P1389" i="3"/>
  <c r="O1389" i="3"/>
  <c r="N1389" i="3"/>
  <c r="M1389" i="3"/>
  <c r="AC1388" i="3"/>
  <c r="AB1388" i="3"/>
  <c r="AA1388" i="3"/>
  <c r="Z1388" i="3"/>
  <c r="Y1388" i="3"/>
  <c r="X1388" i="3"/>
  <c r="W1388" i="3"/>
  <c r="V1388" i="3"/>
  <c r="U1388" i="3"/>
  <c r="T1388" i="3"/>
  <c r="S1388" i="3"/>
  <c r="R1388" i="3"/>
  <c r="Q1388" i="3"/>
  <c r="P1388" i="3"/>
  <c r="O1388" i="3"/>
  <c r="N1388" i="3"/>
  <c r="M1388" i="3"/>
  <c r="AC1386" i="3"/>
  <c r="AB1386" i="3"/>
  <c r="AA1386" i="3"/>
  <c r="Z1386" i="3"/>
  <c r="Y1386" i="3"/>
  <c r="X1386" i="3"/>
  <c r="W1386" i="3"/>
  <c r="V1386" i="3"/>
  <c r="U1386" i="3"/>
  <c r="T1386" i="3"/>
  <c r="S1386" i="3"/>
  <c r="R1386" i="3"/>
  <c r="Q1386" i="3"/>
  <c r="P1386" i="3"/>
  <c r="O1386" i="3"/>
  <c r="N1386" i="3"/>
  <c r="M1386" i="3"/>
  <c r="AC1385" i="3"/>
  <c r="AB1385" i="3"/>
  <c r="AA1385" i="3"/>
  <c r="Z1385" i="3"/>
  <c r="Y1385" i="3"/>
  <c r="X1385" i="3"/>
  <c r="W1385" i="3"/>
  <c r="V1385" i="3"/>
  <c r="U1385" i="3"/>
  <c r="T1385" i="3"/>
  <c r="S1385" i="3"/>
  <c r="R1385" i="3"/>
  <c r="Q1385" i="3"/>
  <c r="P1385" i="3"/>
  <c r="O1385" i="3"/>
  <c r="N1385" i="3"/>
  <c r="M1385" i="3"/>
  <c r="AC1384" i="3"/>
  <c r="AB1384" i="3"/>
  <c r="AA1384" i="3"/>
  <c r="Z1384" i="3"/>
  <c r="Y1384" i="3"/>
  <c r="X1384" i="3"/>
  <c r="W1384" i="3"/>
  <c r="V1384" i="3"/>
  <c r="U1384" i="3"/>
  <c r="T1384" i="3"/>
  <c r="S1384" i="3"/>
  <c r="R1384" i="3"/>
  <c r="Q1384" i="3"/>
  <c r="P1384" i="3"/>
  <c r="O1384" i="3"/>
  <c r="N1384" i="3"/>
  <c r="M1384" i="3"/>
  <c r="M1382" i="3"/>
  <c r="N1382" i="3"/>
  <c r="O1382" i="3"/>
  <c r="P1382" i="3"/>
  <c r="Q1382" i="3"/>
  <c r="R1382" i="3"/>
  <c r="S1382" i="3"/>
  <c r="T1382" i="3"/>
  <c r="U1382" i="3"/>
  <c r="V1382" i="3"/>
  <c r="W1382" i="3"/>
  <c r="X1382" i="3"/>
  <c r="Y1382" i="3"/>
  <c r="Z1382" i="3"/>
  <c r="AA1382" i="3"/>
  <c r="AB1382" i="3"/>
  <c r="AC1382" i="3"/>
  <c r="N1380" i="3"/>
  <c r="O1380" i="3"/>
  <c r="P1380" i="3"/>
  <c r="Q1380" i="3"/>
  <c r="R1380" i="3"/>
  <c r="S1380" i="3"/>
  <c r="T1380" i="3"/>
  <c r="U1380" i="3"/>
  <c r="V1380" i="3"/>
  <c r="W1380" i="3"/>
  <c r="X1380" i="3"/>
  <c r="Y1380" i="3"/>
  <c r="Z1380" i="3"/>
  <c r="AA1380" i="3"/>
  <c r="AB1380" i="3"/>
  <c r="AC1380" i="3"/>
  <c r="N1381" i="3"/>
  <c r="O1381" i="3"/>
  <c r="P1381" i="3"/>
  <c r="Q1381" i="3"/>
  <c r="R1381" i="3"/>
  <c r="S1381" i="3"/>
  <c r="T1381" i="3"/>
  <c r="U1381" i="3"/>
  <c r="V1381" i="3"/>
  <c r="W1381" i="3"/>
  <c r="X1381" i="3"/>
  <c r="Y1381" i="3"/>
  <c r="Z1381" i="3"/>
  <c r="AA1381" i="3"/>
  <c r="AB1381" i="3"/>
  <c r="AC1381" i="3"/>
  <c r="M1381" i="3"/>
  <c r="M1380" i="3"/>
  <c r="AC1377" i="3"/>
  <c r="AB1377" i="3"/>
  <c r="AA1377" i="3"/>
  <c r="Z1377" i="3"/>
  <c r="Y1377" i="3"/>
  <c r="X1377" i="3"/>
  <c r="W1377" i="3"/>
  <c r="V1377" i="3"/>
  <c r="U1377" i="3"/>
  <c r="T1377" i="3"/>
  <c r="S1377" i="3"/>
  <c r="R1377" i="3"/>
  <c r="Q1377" i="3"/>
  <c r="P1377" i="3"/>
  <c r="O1377" i="3"/>
  <c r="N1377" i="3"/>
  <c r="M1377" i="3"/>
  <c r="AC1376" i="3"/>
  <c r="AB1376" i="3"/>
  <c r="AA1376" i="3"/>
  <c r="Z1376" i="3"/>
  <c r="Y1376" i="3"/>
  <c r="X1376" i="3"/>
  <c r="W1376" i="3"/>
  <c r="V1376" i="3"/>
  <c r="U1376" i="3"/>
  <c r="T1376" i="3"/>
  <c r="S1376" i="3"/>
  <c r="R1376" i="3"/>
  <c r="Q1376" i="3"/>
  <c r="P1376" i="3"/>
  <c r="O1376" i="3"/>
  <c r="N1376" i="3"/>
  <c r="M1376" i="3"/>
  <c r="AC1375" i="3"/>
  <c r="AB1375" i="3"/>
  <c r="AA1375" i="3"/>
  <c r="Z1375" i="3"/>
  <c r="Y1375" i="3"/>
  <c r="X1375" i="3"/>
  <c r="W1375" i="3"/>
  <c r="V1375" i="3"/>
  <c r="U1375" i="3"/>
  <c r="T1375" i="3"/>
  <c r="S1375" i="3"/>
  <c r="R1375" i="3"/>
  <c r="Q1375" i="3"/>
  <c r="P1375" i="3"/>
  <c r="O1375" i="3"/>
  <c r="N1375" i="3"/>
  <c r="M1375" i="3"/>
  <c r="AC1374" i="3"/>
  <c r="AB1374" i="3"/>
  <c r="AA1374" i="3"/>
  <c r="Z1374" i="3"/>
  <c r="Y1374" i="3"/>
  <c r="X1374" i="3"/>
  <c r="W1374" i="3"/>
  <c r="V1374" i="3"/>
  <c r="U1374" i="3"/>
  <c r="T1374" i="3"/>
  <c r="S1374" i="3"/>
  <c r="R1374" i="3"/>
  <c r="Q1374" i="3"/>
  <c r="P1374" i="3"/>
  <c r="O1374" i="3"/>
  <c r="N1374" i="3"/>
  <c r="M1374" i="3"/>
  <c r="AC1372" i="3"/>
  <c r="AB1372" i="3"/>
  <c r="AA1372" i="3"/>
  <c r="Z1372" i="3"/>
  <c r="Y1372" i="3"/>
  <c r="X1372" i="3"/>
  <c r="W1372" i="3"/>
  <c r="V1372" i="3"/>
  <c r="U1372" i="3"/>
  <c r="T1372" i="3"/>
  <c r="S1372" i="3"/>
  <c r="R1372" i="3"/>
  <c r="Q1372" i="3"/>
  <c r="P1372" i="3"/>
  <c r="O1372" i="3"/>
  <c r="N1372" i="3"/>
  <c r="M1372" i="3"/>
  <c r="AC1371" i="3"/>
  <c r="AB1371" i="3"/>
  <c r="AA1371" i="3"/>
  <c r="Z1371" i="3"/>
  <c r="Y1371" i="3"/>
  <c r="X1371" i="3"/>
  <c r="W1371" i="3"/>
  <c r="V1371" i="3"/>
  <c r="U1371" i="3"/>
  <c r="T1371" i="3"/>
  <c r="S1371" i="3"/>
  <c r="R1371" i="3"/>
  <c r="Q1371" i="3"/>
  <c r="P1371" i="3"/>
  <c r="O1371" i="3"/>
  <c r="N1371" i="3"/>
  <c r="M1371" i="3"/>
  <c r="AC1370" i="3"/>
  <c r="AB1370" i="3"/>
  <c r="AA1370" i="3"/>
  <c r="Z1370" i="3"/>
  <c r="Y1370" i="3"/>
  <c r="X1370" i="3"/>
  <c r="W1370" i="3"/>
  <c r="V1370" i="3"/>
  <c r="U1370" i="3"/>
  <c r="T1370" i="3"/>
  <c r="S1370" i="3"/>
  <c r="R1370" i="3"/>
  <c r="Q1370" i="3"/>
  <c r="P1370" i="3"/>
  <c r="O1370" i="3"/>
  <c r="N1370" i="3"/>
  <c r="M1370" i="3"/>
  <c r="AC1369" i="3"/>
  <c r="AB1369" i="3"/>
  <c r="AA1369" i="3"/>
  <c r="Z1369" i="3"/>
  <c r="Y1369" i="3"/>
  <c r="X1369" i="3"/>
  <c r="W1369" i="3"/>
  <c r="V1369" i="3"/>
  <c r="U1369" i="3"/>
  <c r="T1369" i="3"/>
  <c r="S1369" i="3"/>
  <c r="R1369" i="3"/>
  <c r="Q1369" i="3"/>
  <c r="P1369" i="3"/>
  <c r="O1369" i="3"/>
  <c r="N1369" i="3"/>
  <c r="M1369" i="3"/>
  <c r="AC1367" i="3"/>
  <c r="AB1367" i="3"/>
  <c r="AA1367" i="3"/>
  <c r="Z1367" i="3"/>
  <c r="Y1367" i="3"/>
  <c r="X1367" i="3"/>
  <c r="W1367" i="3"/>
  <c r="V1367" i="3"/>
  <c r="U1367" i="3"/>
  <c r="T1367" i="3"/>
  <c r="S1367" i="3"/>
  <c r="R1367" i="3"/>
  <c r="Q1367" i="3"/>
  <c r="P1367" i="3"/>
  <c r="O1367" i="3"/>
  <c r="N1367" i="3"/>
  <c r="M1367" i="3"/>
  <c r="AC1366" i="3"/>
  <c r="AB1366" i="3"/>
  <c r="AA1366" i="3"/>
  <c r="Z1366" i="3"/>
  <c r="Y1366" i="3"/>
  <c r="X1366" i="3"/>
  <c r="W1366" i="3"/>
  <c r="V1366" i="3"/>
  <c r="U1366" i="3"/>
  <c r="T1366" i="3"/>
  <c r="S1366" i="3"/>
  <c r="R1366" i="3"/>
  <c r="Q1366" i="3"/>
  <c r="P1366" i="3"/>
  <c r="O1366" i="3"/>
  <c r="N1366" i="3"/>
  <c r="M1366" i="3"/>
  <c r="AC1365" i="3"/>
  <c r="AB1365" i="3"/>
  <c r="AA1365" i="3"/>
  <c r="Z1365" i="3"/>
  <c r="Y1365" i="3"/>
  <c r="X1365" i="3"/>
  <c r="W1365" i="3"/>
  <c r="V1365" i="3"/>
  <c r="U1365" i="3"/>
  <c r="T1365" i="3"/>
  <c r="S1365" i="3"/>
  <c r="R1365" i="3"/>
  <c r="Q1365" i="3"/>
  <c r="P1365" i="3"/>
  <c r="O1365" i="3"/>
  <c r="N1365" i="3"/>
  <c r="M1365" i="3"/>
  <c r="AC1364" i="3"/>
  <c r="AB1364" i="3"/>
  <c r="AA1364" i="3"/>
  <c r="Z1364" i="3"/>
  <c r="Y1364" i="3"/>
  <c r="X1364" i="3"/>
  <c r="W1364" i="3"/>
  <c r="V1364" i="3"/>
  <c r="U1364" i="3"/>
  <c r="T1364" i="3"/>
  <c r="S1364" i="3"/>
  <c r="R1364" i="3"/>
  <c r="Q1364" i="3"/>
  <c r="P1364" i="3"/>
  <c r="O1364" i="3"/>
  <c r="N1364" i="3"/>
  <c r="M1364" i="3"/>
  <c r="M1360" i="3"/>
  <c r="M1359" i="3"/>
  <c r="AC1357" i="3"/>
  <c r="S1356" i="3"/>
  <c r="T1356" i="3"/>
  <c r="U1356" i="3"/>
  <c r="V1356" i="3"/>
  <c r="W1356" i="3"/>
  <c r="X1356" i="3"/>
  <c r="Y1356" i="3"/>
  <c r="Z1356" i="3"/>
  <c r="AA1356" i="3"/>
  <c r="AB1356" i="3"/>
  <c r="AC1356" i="3"/>
  <c r="R1356" i="3"/>
  <c r="M1357" i="3"/>
  <c r="M1356" i="3"/>
  <c r="M1355" i="3"/>
  <c r="AC1353" i="3"/>
  <c r="AB1353" i="3"/>
  <c r="AA1353" i="3"/>
  <c r="Z1353" i="3"/>
  <c r="Y1353" i="3"/>
  <c r="X1353" i="3"/>
  <c r="W1353" i="3"/>
  <c r="V1353" i="3"/>
  <c r="U1353" i="3"/>
  <c r="T1353" i="3"/>
  <c r="S1353" i="3"/>
  <c r="R1353" i="3"/>
  <c r="Q1353" i="3"/>
  <c r="P1353" i="3"/>
  <c r="O1353" i="3"/>
  <c r="N1353" i="3"/>
  <c r="M1353" i="3"/>
  <c r="AC1352" i="3"/>
  <c r="AB1352" i="3"/>
  <c r="AA1352" i="3"/>
  <c r="Z1352" i="3"/>
  <c r="Y1352" i="3"/>
  <c r="X1352" i="3"/>
  <c r="W1352" i="3"/>
  <c r="V1352" i="3"/>
  <c r="U1352" i="3"/>
  <c r="T1352" i="3"/>
  <c r="S1352" i="3"/>
  <c r="R1352" i="3"/>
  <c r="Q1352" i="3"/>
  <c r="P1352" i="3"/>
  <c r="O1352" i="3"/>
  <c r="N1352" i="3"/>
  <c r="M1352" i="3"/>
  <c r="AC1350" i="3"/>
  <c r="AB1350" i="3"/>
  <c r="AA1350" i="3"/>
  <c r="Z1350" i="3"/>
  <c r="Y1350" i="3"/>
  <c r="X1350" i="3"/>
  <c r="W1350" i="3"/>
  <c r="V1350" i="3"/>
  <c r="U1350" i="3"/>
  <c r="T1350" i="3"/>
  <c r="S1350" i="3"/>
  <c r="R1350" i="3"/>
  <c r="Q1350" i="3"/>
  <c r="P1350" i="3"/>
  <c r="O1350" i="3"/>
  <c r="N1350" i="3"/>
  <c r="M1350" i="3"/>
  <c r="AC1349" i="3"/>
  <c r="AB1349" i="3"/>
  <c r="AA1349" i="3"/>
  <c r="Z1349" i="3"/>
  <c r="Y1349" i="3"/>
  <c r="X1349" i="3"/>
  <c r="W1349" i="3"/>
  <c r="V1349" i="3"/>
  <c r="U1349" i="3"/>
  <c r="T1349" i="3"/>
  <c r="S1349" i="3"/>
  <c r="R1349" i="3"/>
  <c r="Q1349" i="3"/>
  <c r="P1349" i="3"/>
  <c r="O1349" i="3"/>
  <c r="N1349" i="3"/>
  <c r="M1349" i="3"/>
  <c r="AC1347" i="3"/>
  <c r="AB1347" i="3"/>
  <c r="AA1347" i="3"/>
  <c r="Z1347" i="3"/>
  <c r="Y1347" i="3"/>
  <c r="X1347" i="3"/>
  <c r="W1347" i="3"/>
  <c r="V1347" i="3"/>
  <c r="U1347" i="3"/>
  <c r="T1347" i="3"/>
  <c r="S1347" i="3"/>
  <c r="R1347" i="3"/>
  <c r="Q1347" i="3"/>
  <c r="P1347" i="3"/>
  <c r="O1347" i="3"/>
  <c r="N1347" i="3"/>
  <c r="M1347" i="3"/>
  <c r="AC1346" i="3"/>
  <c r="AB1346" i="3"/>
  <c r="AA1346" i="3"/>
  <c r="Z1346" i="3"/>
  <c r="Y1346" i="3"/>
  <c r="X1346" i="3"/>
  <c r="W1346" i="3"/>
  <c r="V1346" i="3"/>
  <c r="U1346" i="3"/>
  <c r="T1346" i="3"/>
  <c r="S1346" i="3"/>
  <c r="R1346" i="3"/>
  <c r="Q1346" i="3"/>
  <c r="P1346" i="3"/>
  <c r="O1346" i="3"/>
  <c r="N1346" i="3"/>
  <c r="M1346" i="3"/>
  <c r="AC1344" i="3"/>
  <c r="AB1344" i="3"/>
  <c r="AA1344" i="3"/>
  <c r="Z1344" i="3"/>
  <c r="Y1344" i="3"/>
  <c r="X1344" i="3"/>
  <c r="W1344" i="3"/>
  <c r="V1344" i="3"/>
  <c r="U1344" i="3"/>
  <c r="T1344" i="3"/>
  <c r="S1344" i="3"/>
  <c r="R1344" i="3"/>
  <c r="Q1344" i="3"/>
  <c r="P1344" i="3"/>
  <c r="O1344" i="3"/>
  <c r="N1344" i="3"/>
  <c r="M1344" i="3"/>
  <c r="AC1343" i="3"/>
  <c r="AB1343" i="3"/>
  <c r="AA1343" i="3"/>
  <c r="Z1343" i="3"/>
  <c r="Y1343" i="3"/>
  <c r="X1343" i="3"/>
  <c r="W1343" i="3"/>
  <c r="V1343" i="3"/>
  <c r="U1343" i="3"/>
  <c r="T1343" i="3"/>
  <c r="S1343" i="3"/>
  <c r="R1343" i="3"/>
  <c r="Q1343" i="3"/>
  <c r="P1343" i="3"/>
  <c r="O1343" i="3"/>
  <c r="N1343" i="3"/>
  <c r="M1343" i="3"/>
  <c r="AC1341" i="3"/>
  <c r="AB1341" i="3"/>
  <c r="AA1341" i="3"/>
  <c r="Z1341" i="3"/>
  <c r="Y1341" i="3"/>
  <c r="X1341" i="3"/>
  <c r="W1341" i="3"/>
  <c r="V1341" i="3"/>
  <c r="U1341" i="3"/>
  <c r="T1341" i="3"/>
  <c r="S1341" i="3"/>
  <c r="R1341" i="3"/>
  <c r="Q1341" i="3"/>
  <c r="P1341" i="3"/>
  <c r="O1341" i="3"/>
  <c r="N1341" i="3"/>
  <c r="M1341" i="3"/>
  <c r="AC1340" i="3"/>
  <c r="AB1340" i="3"/>
  <c r="AA1340" i="3"/>
  <c r="Z1340" i="3"/>
  <c r="Y1340" i="3"/>
  <c r="X1340" i="3"/>
  <c r="W1340" i="3"/>
  <c r="V1340" i="3"/>
  <c r="U1340" i="3"/>
  <c r="T1340" i="3"/>
  <c r="S1340" i="3"/>
  <c r="R1340" i="3"/>
  <c r="Q1340" i="3"/>
  <c r="P1340" i="3"/>
  <c r="O1340" i="3"/>
  <c r="N1340" i="3"/>
  <c r="M1340" i="3"/>
  <c r="AC1338" i="3"/>
  <c r="AB1338" i="3"/>
  <c r="AA1338" i="3"/>
  <c r="Z1338" i="3"/>
  <c r="Y1338" i="3"/>
  <c r="X1338" i="3"/>
  <c r="W1338" i="3"/>
  <c r="V1338" i="3"/>
  <c r="U1338" i="3"/>
  <c r="T1338" i="3"/>
  <c r="S1338" i="3"/>
  <c r="R1338" i="3"/>
  <c r="Q1338" i="3"/>
  <c r="P1338" i="3"/>
  <c r="O1338" i="3"/>
  <c r="N1338" i="3"/>
  <c r="M1338" i="3"/>
  <c r="AC1337" i="3"/>
  <c r="AB1337" i="3"/>
  <c r="AA1337" i="3"/>
  <c r="Z1337" i="3"/>
  <c r="Y1337" i="3"/>
  <c r="X1337" i="3"/>
  <c r="W1337" i="3"/>
  <c r="V1337" i="3"/>
  <c r="U1337" i="3"/>
  <c r="T1337" i="3"/>
  <c r="S1337" i="3"/>
  <c r="R1337" i="3"/>
  <c r="Q1337" i="3"/>
  <c r="P1337" i="3"/>
  <c r="O1337" i="3"/>
  <c r="N1337" i="3"/>
  <c r="M1337" i="3"/>
  <c r="AC1334" i="3"/>
  <c r="AB1334" i="3"/>
  <c r="AA1334" i="3"/>
  <c r="Z1334" i="3"/>
  <c r="Y1334" i="3"/>
  <c r="X1334" i="3"/>
  <c r="W1334" i="3"/>
  <c r="V1334" i="3"/>
  <c r="U1334" i="3"/>
  <c r="T1334" i="3"/>
  <c r="S1334" i="3"/>
  <c r="R1334" i="3"/>
  <c r="Q1334" i="3"/>
  <c r="P1334" i="3"/>
  <c r="O1334" i="3"/>
  <c r="N1334" i="3"/>
  <c r="M1334" i="3"/>
  <c r="AC1333" i="3"/>
  <c r="AB1333" i="3"/>
  <c r="AA1333" i="3"/>
  <c r="Z1333" i="3"/>
  <c r="Y1333" i="3"/>
  <c r="X1333" i="3"/>
  <c r="W1333" i="3"/>
  <c r="V1333" i="3"/>
  <c r="U1333" i="3"/>
  <c r="T1333" i="3"/>
  <c r="S1333" i="3"/>
  <c r="R1333" i="3"/>
  <c r="Q1333" i="3"/>
  <c r="P1333" i="3"/>
  <c r="O1333" i="3"/>
  <c r="N1333" i="3"/>
  <c r="M1333" i="3"/>
  <c r="AC1332" i="3"/>
  <c r="AB1332" i="3"/>
  <c r="AA1332" i="3"/>
  <c r="Z1332" i="3"/>
  <c r="Y1332" i="3"/>
  <c r="X1332" i="3"/>
  <c r="W1332" i="3"/>
  <c r="V1332" i="3"/>
  <c r="U1332" i="3"/>
  <c r="T1332" i="3"/>
  <c r="S1332" i="3"/>
  <c r="R1332" i="3"/>
  <c r="Q1332" i="3"/>
  <c r="P1332" i="3"/>
  <c r="O1332" i="3"/>
  <c r="N1332" i="3"/>
  <c r="M1332" i="3"/>
  <c r="AC1330" i="3"/>
  <c r="AB1330" i="3"/>
  <c r="AA1330" i="3"/>
  <c r="Z1330" i="3"/>
  <c r="Y1330" i="3"/>
  <c r="X1330" i="3"/>
  <c r="W1330" i="3"/>
  <c r="V1330" i="3"/>
  <c r="U1330" i="3"/>
  <c r="T1330" i="3"/>
  <c r="S1330" i="3"/>
  <c r="R1330" i="3"/>
  <c r="Q1330" i="3"/>
  <c r="P1330" i="3"/>
  <c r="O1330" i="3"/>
  <c r="N1330" i="3"/>
  <c r="M1330" i="3"/>
  <c r="AC1329" i="3"/>
  <c r="AB1329" i="3"/>
  <c r="AA1329" i="3"/>
  <c r="Z1329" i="3"/>
  <c r="Y1329" i="3"/>
  <c r="X1329" i="3"/>
  <c r="W1329" i="3"/>
  <c r="V1329" i="3"/>
  <c r="U1329" i="3"/>
  <c r="T1329" i="3"/>
  <c r="S1329" i="3"/>
  <c r="R1329" i="3"/>
  <c r="Q1329" i="3"/>
  <c r="P1329" i="3"/>
  <c r="O1329" i="3"/>
  <c r="N1329" i="3"/>
  <c r="M1329" i="3"/>
  <c r="AC1327" i="3"/>
  <c r="AB1327" i="3"/>
  <c r="AA1327" i="3"/>
  <c r="Z1327" i="3"/>
  <c r="Y1327" i="3"/>
  <c r="X1327" i="3"/>
  <c r="W1327" i="3"/>
  <c r="V1327" i="3"/>
  <c r="U1327" i="3"/>
  <c r="T1327" i="3"/>
  <c r="S1327" i="3"/>
  <c r="R1327" i="3"/>
  <c r="Q1327" i="3"/>
  <c r="P1327" i="3"/>
  <c r="O1327" i="3"/>
  <c r="N1327" i="3"/>
  <c r="M1327" i="3"/>
  <c r="AC1326" i="3"/>
  <c r="AB1326" i="3"/>
  <c r="AA1326" i="3"/>
  <c r="Z1326" i="3"/>
  <c r="Y1326" i="3"/>
  <c r="X1326" i="3"/>
  <c r="W1326" i="3"/>
  <c r="V1326" i="3"/>
  <c r="U1326" i="3"/>
  <c r="T1326" i="3"/>
  <c r="S1326" i="3"/>
  <c r="R1326" i="3"/>
  <c r="Q1326" i="3"/>
  <c r="P1326" i="3"/>
  <c r="O1326" i="3"/>
  <c r="N1326" i="3"/>
  <c r="M1326" i="3"/>
  <c r="AC1325" i="3"/>
  <c r="AB1325" i="3"/>
  <c r="AA1325" i="3"/>
  <c r="Z1325" i="3"/>
  <c r="Y1325" i="3"/>
  <c r="X1325" i="3"/>
  <c r="W1325" i="3"/>
  <c r="V1325" i="3"/>
  <c r="U1325" i="3"/>
  <c r="T1325" i="3"/>
  <c r="S1325" i="3"/>
  <c r="R1325" i="3"/>
  <c r="Q1325" i="3"/>
  <c r="P1325" i="3"/>
  <c r="O1325" i="3"/>
  <c r="N1325" i="3"/>
  <c r="M1325" i="3"/>
  <c r="AC1323" i="3"/>
  <c r="AB1323" i="3"/>
  <c r="AA1323" i="3"/>
  <c r="Z1323" i="3"/>
  <c r="Y1323" i="3"/>
  <c r="X1323" i="3"/>
  <c r="W1323" i="3"/>
  <c r="V1323" i="3"/>
  <c r="U1323" i="3"/>
  <c r="T1323" i="3"/>
  <c r="S1323" i="3"/>
  <c r="R1323" i="3"/>
  <c r="Q1323" i="3"/>
  <c r="P1323" i="3"/>
  <c r="O1323" i="3"/>
  <c r="N1323" i="3"/>
  <c r="M1323" i="3"/>
  <c r="AC1322" i="3"/>
  <c r="AB1322" i="3"/>
  <c r="AA1322" i="3"/>
  <c r="Z1322" i="3"/>
  <c r="Y1322" i="3"/>
  <c r="X1322" i="3"/>
  <c r="W1322" i="3"/>
  <c r="V1322" i="3"/>
  <c r="U1322" i="3"/>
  <c r="T1322" i="3"/>
  <c r="S1322" i="3"/>
  <c r="R1322" i="3"/>
  <c r="Q1322" i="3"/>
  <c r="P1322" i="3"/>
  <c r="O1322" i="3"/>
  <c r="N1322" i="3"/>
  <c r="M1322" i="3"/>
  <c r="AC1320" i="3"/>
  <c r="AB1320" i="3"/>
  <c r="AA1320" i="3"/>
  <c r="Z1320" i="3"/>
  <c r="Y1320" i="3"/>
  <c r="X1320" i="3"/>
  <c r="W1320" i="3"/>
  <c r="V1320" i="3"/>
  <c r="U1320" i="3"/>
  <c r="T1320" i="3"/>
  <c r="S1320" i="3"/>
  <c r="R1320" i="3"/>
  <c r="Q1320" i="3"/>
  <c r="P1320" i="3"/>
  <c r="O1320" i="3"/>
  <c r="N1320" i="3"/>
  <c r="M1320" i="3"/>
  <c r="AC1319" i="3"/>
  <c r="AB1319" i="3"/>
  <c r="AA1319" i="3"/>
  <c r="Z1319" i="3"/>
  <c r="Y1319" i="3"/>
  <c r="X1319" i="3"/>
  <c r="W1319" i="3"/>
  <c r="V1319" i="3"/>
  <c r="U1319" i="3"/>
  <c r="T1319" i="3"/>
  <c r="S1319" i="3"/>
  <c r="R1319" i="3"/>
  <c r="Q1319" i="3"/>
  <c r="P1319" i="3"/>
  <c r="O1319" i="3"/>
  <c r="N1319" i="3"/>
  <c r="M1319" i="3"/>
  <c r="AC1318" i="3"/>
  <c r="AB1318" i="3"/>
  <c r="AA1318" i="3"/>
  <c r="Z1318" i="3"/>
  <c r="Y1318" i="3"/>
  <c r="X1318" i="3"/>
  <c r="W1318" i="3"/>
  <c r="V1318" i="3"/>
  <c r="U1318" i="3"/>
  <c r="T1318" i="3"/>
  <c r="S1318" i="3"/>
  <c r="R1318" i="3"/>
  <c r="Q1318" i="3"/>
  <c r="P1318" i="3"/>
  <c r="O1318" i="3"/>
  <c r="N1318" i="3"/>
  <c r="M1318" i="3"/>
  <c r="AC1316" i="3"/>
  <c r="AB1316" i="3"/>
  <c r="AA1316" i="3"/>
  <c r="Z1316" i="3"/>
  <c r="Y1316" i="3"/>
  <c r="X1316" i="3"/>
  <c r="W1316" i="3"/>
  <c r="V1316" i="3"/>
  <c r="U1316" i="3"/>
  <c r="T1316" i="3"/>
  <c r="S1316" i="3"/>
  <c r="R1316" i="3"/>
  <c r="Q1316" i="3"/>
  <c r="P1316" i="3"/>
  <c r="O1316" i="3"/>
  <c r="N1316" i="3"/>
  <c r="M1316" i="3"/>
  <c r="AC1315" i="3"/>
  <c r="AB1315" i="3"/>
  <c r="AA1315" i="3"/>
  <c r="Z1315" i="3"/>
  <c r="Y1315" i="3"/>
  <c r="X1315" i="3"/>
  <c r="W1315" i="3"/>
  <c r="V1315" i="3"/>
  <c r="U1315" i="3"/>
  <c r="T1315" i="3"/>
  <c r="S1315" i="3"/>
  <c r="R1315" i="3"/>
  <c r="Q1315" i="3"/>
  <c r="P1315" i="3"/>
  <c r="O1315" i="3"/>
  <c r="N1315" i="3"/>
  <c r="M1315" i="3"/>
  <c r="AC1312" i="3"/>
  <c r="AB1312" i="3"/>
  <c r="AA1312" i="3"/>
  <c r="Z1312" i="3"/>
  <c r="Y1312" i="3"/>
  <c r="X1312" i="3"/>
  <c r="W1312" i="3"/>
  <c r="V1312" i="3"/>
  <c r="U1312" i="3"/>
  <c r="T1312" i="3"/>
  <c r="S1312" i="3"/>
  <c r="R1312" i="3"/>
  <c r="Q1312" i="3"/>
  <c r="P1312" i="3"/>
  <c r="O1312" i="3"/>
  <c r="N1312" i="3"/>
  <c r="M1312" i="3"/>
  <c r="AC1311" i="3"/>
  <c r="AB1311" i="3"/>
  <c r="AA1311" i="3"/>
  <c r="Z1311" i="3"/>
  <c r="Y1311" i="3"/>
  <c r="X1311" i="3"/>
  <c r="W1311" i="3"/>
  <c r="V1311" i="3"/>
  <c r="U1311" i="3"/>
  <c r="T1311" i="3"/>
  <c r="S1311" i="3"/>
  <c r="R1311" i="3"/>
  <c r="Q1311" i="3"/>
  <c r="P1311" i="3"/>
  <c r="O1311" i="3"/>
  <c r="N1311" i="3"/>
  <c r="M1311" i="3"/>
  <c r="AC1310" i="3"/>
  <c r="AB1310" i="3"/>
  <c r="AA1310" i="3"/>
  <c r="Z1310" i="3"/>
  <c r="Y1310" i="3"/>
  <c r="X1310" i="3"/>
  <c r="W1310" i="3"/>
  <c r="V1310" i="3"/>
  <c r="U1310" i="3"/>
  <c r="T1310" i="3"/>
  <c r="S1310" i="3"/>
  <c r="R1310" i="3"/>
  <c r="Q1310" i="3"/>
  <c r="P1310" i="3"/>
  <c r="O1310" i="3"/>
  <c r="N1310" i="3"/>
  <c r="M1310" i="3"/>
  <c r="AC1308" i="3"/>
  <c r="AB1308" i="3"/>
  <c r="AA1308" i="3"/>
  <c r="Z1308" i="3"/>
  <c r="Y1308" i="3"/>
  <c r="X1308" i="3"/>
  <c r="W1308" i="3"/>
  <c r="V1308" i="3"/>
  <c r="U1308" i="3"/>
  <c r="T1308" i="3"/>
  <c r="S1308" i="3"/>
  <c r="R1308" i="3"/>
  <c r="Q1308" i="3"/>
  <c r="P1308" i="3"/>
  <c r="O1308" i="3"/>
  <c r="N1308" i="3"/>
  <c r="M1308" i="3"/>
  <c r="AC1307" i="3"/>
  <c r="AB1307" i="3"/>
  <c r="AA1307" i="3"/>
  <c r="Z1307" i="3"/>
  <c r="Y1307" i="3"/>
  <c r="X1307" i="3"/>
  <c r="W1307" i="3"/>
  <c r="V1307" i="3"/>
  <c r="U1307" i="3"/>
  <c r="T1307" i="3"/>
  <c r="S1307" i="3"/>
  <c r="R1307" i="3"/>
  <c r="Q1307" i="3"/>
  <c r="P1307" i="3"/>
  <c r="O1307" i="3"/>
  <c r="N1307" i="3"/>
  <c r="M1307" i="3"/>
  <c r="AC1306" i="3"/>
  <c r="AB1306" i="3"/>
  <c r="AA1306" i="3"/>
  <c r="Z1306" i="3"/>
  <c r="Y1306" i="3"/>
  <c r="X1306" i="3"/>
  <c r="W1306" i="3"/>
  <c r="V1306" i="3"/>
  <c r="U1306" i="3"/>
  <c r="T1306" i="3"/>
  <c r="S1306" i="3"/>
  <c r="R1306" i="3"/>
  <c r="Q1306" i="3"/>
  <c r="P1306" i="3"/>
  <c r="O1306" i="3"/>
  <c r="N1306" i="3"/>
  <c r="M1306" i="3"/>
  <c r="AC1304" i="3"/>
  <c r="AB1304" i="3"/>
  <c r="AA1304" i="3"/>
  <c r="Z1304" i="3"/>
  <c r="Y1304" i="3"/>
  <c r="X1304" i="3"/>
  <c r="W1304" i="3"/>
  <c r="V1304" i="3"/>
  <c r="U1304" i="3"/>
  <c r="T1304" i="3"/>
  <c r="S1304" i="3"/>
  <c r="R1304" i="3"/>
  <c r="Q1304" i="3"/>
  <c r="P1304" i="3"/>
  <c r="O1304" i="3"/>
  <c r="N1304" i="3"/>
  <c r="M1304" i="3"/>
  <c r="AC1303" i="3"/>
  <c r="AB1303" i="3"/>
  <c r="AA1303" i="3"/>
  <c r="Z1303" i="3"/>
  <c r="Y1303" i="3"/>
  <c r="X1303" i="3"/>
  <c r="W1303" i="3"/>
  <c r="V1303" i="3"/>
  <c r="U1303" i="3"/>
  <c r="T1303" i="3"/>
  <c r="S1303" i="3"/>
  <c r="R1303" i="3"/>
  <c r="Q1303" i="3"/>
  <c r="P1303" i="3"/>
  <c r="O1303" i="3"/>
  <c r="N1303" i="3"/>
  <c r="M1303" i="3"/>
  <c r="AC1302" i="3"/>
  <c r="AB1302" i="3"/>
  <c r="AA1302" i="3"/>
  <c r="Z1302" i="3"/>
  <c r="Y1302" i="3"/>
  <c r="X1302" i="3"/>
  <c r="W1302" i="3"/>
  <c r="V1302" i="3"/>
  <c r="U1302" i="3"/>
  <c r="T1302" i="3"/>
  <c r="S1302" i="3"/>
  <c r="R1302" i="3"/>
  <c r="Q1302" i="3"/>
  <c r="P1302" i="3"/>
  <c r="O1302" i="3"/>
  <c r="N1302" i="3"/>
  <c r="M1302" i="3"/>
  <c r="AC1299" i="3"/>
  <c r="AB1299" i="3"/>
  <c r="AA1299" i="3"/>
  <c r="Z1299" i="3"/>
  <c r="Y1299" i="3"/>
  <c r="X1299" i="3"/>
  <c r="W1299" i="3"/>
  <c r="V1299" i="3"/>
  <c r="U1299" i="3"/>
  <c r="T1299" i="3"/>
  <c r="S1299" i="3"/>
  <c r="R1299" i="3"/>
  <c r="Q1299" i="3"/>
  <c r="P1299" i="3"/>
  <c r="O1299" i="3"/>
  <c r="N1299" i="3"/>
  <c r="M1299" i="3"/>
  <c r="AC1298" i="3"/>
  <c r="AB1298" i="3"/>
  <c r="AA1298" i="3"/>
  <c r="Z1298" i="3"/>
  <c r="Y1298" i="3"/>
  <c r="X1298" i="3"/>
  <c r="W1298" i="3"/>
  <c r="V1298" i="3"/>
  <c r="U1298" i="3"/>
  <c r="T1298" i="3"/>
  <c r="S1298" i="3"/>
  <c r="R1298" i="3"/>
  <c r="Q1298" i="3"/>
  <c r="P1298" i="3"/>
  <c r="O1298" i="3"/>
  <c r="N1298" i="3"/>
  <c r="M1298" i="3"/>
  <c r="AC1297" i="3"/>
  <c r="AB1297" i="3"/>
  <c r="AA1297" i="3"/>
  <c r="Z1297" i="3"/>
  <c r="Y1297" i="3"/>
  <c r="X1297" i="3"/>
  <c r="W1297" i="3"/>
  <c r="V1297" i="3"/>
  <c r="U1297" i="3"/>
  <c r="T1297" i="3"/>
  <c r="S1297" i="3"/>
  <c r="R1297" i="3"/>
  <c r="Q1297" i="3"/>
  <c r="P1297" i="3"/>
  <c r="O1297" i="3"/>
  <c r="N1297" i="3"/>
  <c r="M1297" i="3"/>
  <c r="AC1296" i="3"/>
  <c r="AB1296" i="3"/>
  <c r="AA1296" i="3"/>
  <c r="Z1296" i="3"/>
  <c r="Y1296" i="3"/>
  <c r="X1296" i="3"/>
  <c r="W1296" i="3"/>
  <c r="V1296" i="3"/>
  <c r="U1296" i="3"/>
  <c r="T1296" i="3"/>
  <c r="S1296" i="3"/>
  <c r="R1296" i="3"/>
  <c r="Q1296" i="3"/>
  <c r="P1296" i="3"/>
  <c r="O1296" i="3"/>
  <c r="N1296" i="3"/>
  <c r="M1296" i="3"/>
  <c r="AC1294" i="3"/>
  <c r="AB1294" i="3"/>
  <c r="AA1294" i="3"/>
  <c r="Z1294" i="3"/>
  <c r="Y1294" i="3"/>
  <c r="X1294" i="3"/>
  <c r="W1294" i="3"/>
  <c r="V1294" i="3"/>
  <c r="U1294" i="3"/>
  <c r="T1294" i="3"/>
  <c r="S1294" i="3"/>
  <c r="R1294" i="3"/>
  <c r="Q1294" i="3"/>
  <c r="P1294" i="3"/>
  <c r="O1294" i="3"/>
  <c r="N1294" i="3"/>
  <c r="M1294" i="3"/>
  <c r="AC1293" i="3"/>
  <c r="AB1293" i="3"/>
  <c r="AA1293" i="3"/>
  <c r="Z1293" i="3"/>
  <c r="Y1293" i="3"/>
  <c r="X1293" i="3"/>
  <c r="W1293" i="3"/>
  <c r="V1293" i="3"/>
  <c r="U1293" i="3"/>
  <c r="T1293" i="3"/>
  <c r="S1293" i="3"/>
  <c r="R1293" i="3"/>
  <c r="Q1293" i="3"/>
  <c r="P1293" i="3"/>
  <c r="O1293" i="3"/>
  <c r="N1293" i="3"/>
  <c r="M1293" i="3"/>
  <c r="AC1292" i="3"/>
  <c r="AB1292" i="3"/>
  <c r="AA1292" i="3"/>
  <c r="Z1292" i="3"/>
  <c r="Y1292" i="3"/>
  <c r="X1292" i="3"/>
  <c r="W1292" i="3"/>
  <c r="V1292" i="3"/>
  <c r="U1292" i="3"/>
  <c r="T1292" i="3"/>
  <c r="S1292" i="3"/>
  <c r="R1292" i="3"/>
  <c r="Q1292" i="3"/>
  <c r="P1292" i="3"/>
  <c r="O1292" i="3"/>
  <c r="N1292" i="3"/>
  <c r="M1292" i="3"/>
  <c r="AC1291" i="3"/>
  <c r="AB1291" i="3"/>
  <c r="AA1291" i="3"/>
  <c r="Z1291" i="3"/>
  <c r="Y1291" i="3"/>
  <c r="X1291" i="3"/>
  <c r="W1291" i="3"/>
  <c r="V1291" i="3"/>
  <c r="U1291" i="3"/>
  <c r="T1291" i="3"/>
  <c r="S1291" i="3"/>
  <c r="R1291" i="3"/>
  <c r="Q1291" i="3"/>
  <c r="P1291" i="3"/>
  <c r="O1291" i="3"/>
  <c r="N1291" i="3"/>
  <c r="M1291" i="3"/>
  <c r="AC1289" i="3"/>
  <c r="AB1289" i="3"/>
  <c r="AA1289" i="3"/>
  <c r="Z1289" i="3"/>
  <c r="Y1289" i="3"/>
  <c r="X1289" i="3"/>
  <c r="W1289" i="3"/>
  <c r="V1289" i="3"/>
  <c r="U1289" i="3"/>
  <c r="T1289" i="3"/>
  <c r="S1289" i="3"/>
  <c r="R1289" i="3"/>
  <c r="Q1289" i="3"/>
  <c r="P1289" i="3"/>
  <c r="O1289" i="3"/>
  <c r="N1289" i="3"/>
  <c r="M1289" i="3"/>
  <c r="AC1288" i="3"/>
  <c r="AB1288" i="3"/>
  <c r="AA1288" i="3"/>
  <c r="Z1288" i="3"/>
  <c r="Y1288" i="3"/>
  <c r="X1288" i="3"/>
  <c r="W1288" i="3"/>
  <c r="V1288" i="3"/>
  <c r="U1288" i="3"/>
  <c r="T1288" i="3"/>
  <c r="S1288" i="3"/>
  <c r="R1288" i="3"/>
  <c r="Q1288" i="3"/>
  <c r="P1288" i="3"/>
  <c r="O1288" i="3"/>
  <c r="N1288" i="3"/>
  <c r="M1288" i="3"/>
  <c r="AC1287" i="3"/>
  <c r="AB1287" i="3"/>
  <c r="AA1287" i="3"/>
  <c r="Z1287" i="3"/>
  <c r="Y1287" i="3"/>
  <c r="X1287" i="3"/>
  <c r="W1287" i="3"/>
  <c r="V1287" i="3"/>
  <c r="U1287" i="3"/>
  <c r="T1287" i="3"/>
  <c r="S1287" i="3"/>
  <c r="R1287" i="3"/>
  <c r="Q1287" i="3"/>
  <c r="P1287" i="3"/>
  <c r="O1287" i="3"/>
  <c r="N1287" i="3"/>
  <c r="M1287" i="3"/>
  <c r="AB1286" i="3"/>
  <c r="AA1286" i="3"/>
  <c r="Z1286" i="3"/>
  <c r="Y1286" i="3"/>
  <c r="X1286" i="3"/>
  <c r="W1286" i="3"/>
  <c r="V1286" i="3"/>
  <c r="U1286" i="3"/>
  <c r="T1286" i="3"/>
  <c r="S1286" i="3"/>
  <c r="R1286" i="3"/>
  <c r="Q1286" i="3"/>
  <c r="P1286" i="3"/>
  <c r="O1286" i="3"/>
  <c r="N1286" i="3"/>
  <c r="M1286" i="3"/>
  <c r="M1402" i="3" l="1"/>
  <c r="AC1402" i="3"/>
  <c r="O1402" i="3"/>
  <c r="Q1402" i="3"/>
  <c r="S1402" i="3"/>
  <c r="U1402" i="3"/>
  <c r="W1402" i="3"/>
  <c r="Y1402" i="3"/>
  <c r="AA1402" i="3"/>
  <c r="P1402" i="3"/>
  <c r="X1402" i="3"/>
  <c r="AA1068" i="7"/>
  <c r="AB1069" i="7"/>
  <c r="AB1068" i="7" s="1"/>
  <c r="R1354" i="3"/>
  <c r="AB1402" i="3"/>
  <c r="N1402" i="3"/>
  <c r="R1402" i="3"/>
  <c r="V1402" i="3"/>
  <c r="Z1402" i="3"/>
  <c r="M1274" i="3"/>
  <c r="M1272" i="3"/>
  <c r="M1271" i="3"/>
  <c r="M1270" i="3"/>
  <c r="AC1272" i="3"/>
  <c r="AC1271" i="3"/>
  <c r="AC1270" i="3"/>
  <c r="AC1268" i="3"/>
  <c r="M1268" i="3"/>
  <c r="AC1267" i="3"/>
  <c r="AB1267" i="3"/>
  <c r="AA1267" i="3"/>
  <c r="Z1267" i="3"/>
  <c r="Y1267" i="3"/>
  <c r="X1267" i="3"/>
  <c r="W1267" i="3"/>
  <c r="V1267" i="3"/>
  <c r="U1267" i="3"/>
  <c r="T1267" i="3"/>
  <c r="S1267" i="3"/>
  <c r="R1267" i="3"/>
  <c r="Q1267" i="3"/>
  <c r="P1267" i="3"/>
  <c r="O1267" i="3"/>
  <c r="N1267" i="3"/>
  <c r="M1267" i="3"/>
  <c r="AC1266" i="3"/>
  <c r="AB1266" i="3"/>
  <c r="AA1266" i="3"/>
  <c r="Z1266" i="3"/>
  <c r="Y1266" i="3"/>
  <c r="X1266" i="3"/>
  <c r="W1266" i="3"/>
  <c r="V1266" i="3"/>
  <c r="U1266" i="3"/>
  <c r="T1266" i="3"/>
  <c r="S1266" i="3"/>
  <c r="R1266" i="3"/>
  <c r="Q1266" i="3"/>
  <c r="P1266" i="3"/>
  <c r="O1266" i="3"/>
  <c r="N1266" i="3"/>
  <c r="M1266" i="3"/>
  <c r="AC1264" i="3"/>
  <c r="AC1263" i="3"/>
  <c r="N1264" i="3"/>
  <c r="N1262" i="3" s="1"/>
  <c r="M1264" i="3"/>
  <c r="M1263" i="3"/>
  <c r="AC1257" i="3"/>
  <c r="AC1260" i="3"/>
  <c r="AC1259" i="3"/>
  <c r="N1260" i="3"/>
  <c r="M1260" i="3"/>
  <c r="N1259" i="3"/>
  <c r="M1259" i="3"/>
  <c r="N1253" i="3"/>
  <c r="M1253" i="3"/>
  <c r="N1252" i="3"/>
  <c r="M1252" i="3"/>
  <c r="N1250" i="3"/>
  <c r="M1250" i="3"/>
  <c r="N1249" i="3"/>
  <c r="M1249" i="3"/>
  <c r="N1247" i="3"/>
  <c r="M1247" i="3"/>
  <c r="N1246" i="3"/>
  <c r="M1246" i="3"/>
  <c r="N1244" i="3"/>
  <c r="M1244" i="3"/>
  <c r="N1243" i="3"/>
  <c r="M1243" i="3"/>
  <c r="N1241" i="3"/>
  <c r="M1241" i="3"/>
  <c r="N1240" i="3"/>
  <c r="M1240" i="3"/>
  <c r="N1255" i="3"/>
  <c r="N1256" i="3"/>
  <c r="N1257" i="3"/>
  <c r="M1257" i="3"/>
  <c r="M1256" i="3"/>
  <c r="M1255" i="3"/>
  <c r="AC1256" i="3"/>
  <c r="AC1255" i="3"/>
  <c r="AC1253" i="3"/>
  <c r="AC1252" i="3"/>
  <c r="AC1250" i="3"/>
  <c r="AC1249" i="3"/>
  <c r="AC1247" i="3"/>
  <c r="AC1246" i="3"/>
  <c r="AC1244" i="3"/>
  <c r="AC1243" i="3"/>
  <c r="AC1241" i="3"/>
  <c r="AC1240" i="3"/>
  <c r="AC1238" i="3"/>
  <c r="AC1237" i="3"/>
  <c r="N1238" i="3"/>
  <c r="M1238" i="3"/>
  <c r="N1237" i="3"/>
  <c r="M1237" i="3"/>
  <c r="AC1234" i="3"/>
  <c r="AC1233" i="3"/>
  <c r="AC1232" i="3"/>
  <c r="N1234" i="3"/>
  <c r="N1233" i="3"/>
  <c r="N1232" i="3"/>
  <c r="M1234" i="3"/>
  <c r="M1233" i="3"/>
  <c r="M1232" i="3"/>
  <c r="AC1230" i="3"/>
  <c r="AC1229" i="3"/>
  <c r="AC1226" i="3"/>
  <c r="AC1225" i="3"/>
  <c r="AC1223" i="3"/>
  <c r="AC1222" i="3"/>
  <c r="AC1219" i="3"/>
  <c r="AC1218" i="3"/>
  <c r="N1230" i="3"/>
  <c r="M1230" i="3"/>
  <c r="N1229" i="3"/>
  <c r="M1229" i="3"/>
  <c r="M1226" i="3"/>
  <c r="M1225" i="3"/>
  <c r="N1223" i="3"/>
  <c r="M1223" i="3"/>
  <c r="N1222" i="3"/>
  <c r="M1222" i="3"/>
  <c r="M1219" i="3"/>
  <c r="M1218" i="3"/>
  <c r="AC1216" i="3"/>
  <c r="AC1215" i="3"/>
  <c r="N1215" i="3"/>
  <c r="N1216" i="3"/>
  <c r="M1216" i="3"/>
  <c r="M1215" i="3"/>
  <c r="AC1212" i="3"/>
  <c r="AC1211" i="3"/>
  <c r="AC1210" i="3"/>
  <c r="AC1208" i="3"/>
  <c r="AC1207" i="3"/>
  <c r="AC1206" i="3"/>
  <c r="AC1204" i="3"/>
  <c r="AC1203" i="3"/>
  <c r="AC1202" i="3"/>
  <c r="AC1199" i="3"/>
  <c r="AC1198" i="3"/>
  <c r="AC1197" i="3"/>
  <c r="AC1196" i="3"/>
  <c r="AC1194" i="3"/>
  <c r="AC1193" i="3"/>
  <c r="AC1192" i="3"/>
  <c r="AC1191" i="3"/>
  <c r="AC1189" i="3"/>
  <c r="AC1188" i="3"/>
  <c r="AC1187" i="3"/>
  <c r="AC1186" i="3"/>
  <c r="N1212" i="3"/>
  <c r="M1212" i="3"/>
  <c r="N1211" i="3"/>
  <c r="M1211" i="3"/>
  <c r="N1210" i="3"/>
  <c r="M1210" i="3"/>
  <c r="N1208" i="3"/>
  <c r="M1208" i="3"/>
  <c r="N1207" i="3"/>
  <c r="M1207" i="3"/>
  <c r="N1206" i="3"/>
  <c r="M1206" i="3"/>
  <c r="N1204" i="3"/>
  <c r="M1204" i="3"/>
  <c r="N1203" i="3"/>
  <c r="M1203" i="3"/>
  <c r="N1202" i="3"/>
  <c r="M1202" i="3"/>
  <c r="N1199" i="3"/>
  <c r="M1199" i="3"/>
  <c r="N1198" i="3"/>
  <c r="M1198" i="3"/>
  <c r="N1197" i="3"/>
  <c r="M1197" i="3"/>
  <c r="N1196" i="3"/>
  <c r="M1196" i="3"/>
  <c r="N1194" i="3"/>
  <c r="M1194" i="3"/>
  <c r="N1193" i="3"/>
  <c r="M1193" i="3"/>
  <c r="N1192" i="3"/>
  <c r="M1192" i="3"/>
  <c r="N1191" i="3"/>
  <c r="M1191" i="3"/>
  <c r="N1189" i="3"/>
  <c r="M1189" i="3"/>
  <c r="N1188" i="3"/>
  <c r="M1188" i="3"/>
  <c r="N1187" i="3"/>
  <c r="M1187" i="3"/>
  <c r="N1186" i="3"/>
  <c r="M1186" i="3"/>
  <c r="M1182" i="3"/>
  <c r="N1182" i="3"/>
  <c r="O1182" i="3"/>
  <c r="P1182" i="3"/>
  <c r="Q1182" i="3"/>
  <c r="R1182" i="3"/>
  <c r="S1182" i="3"/>
  <c r="T1182" i="3"/>
  <c r="U1182" i="3"/>
  <c r="V1182" i="3"/>
  <c r="W1182" i="3"/>
  <c r="X1182" i="3"/>
  <c r="Y1182" i="3"/>
  <c r="Z1182" i="3"/>
  <c r="AA1182" i="3"/>
  <c r="AB1182" i="3"/>
  <c r="AC1182" i="3"/>
  <c r="N1181" i="3"/>
  <c r="O1181" i="3"/>
  <c r="P1181" i="3"/>
  <c r="Q1181" i="3"/>
  <c r="R1181" i="3"/>
  <c r="S1181" i="3"/>
  <c r="T1181" i="3"/>
  <c r="U1181" i="3"/>
  <c r="V1181" i="3"/>
  <c r="W1181" i="3"/>
  <c r="X1181" i="3"/>
  <c r="Y1181" i="3"/>
  <c r="Z1181" i="3"/>
  <c r="AA1181" i="3"/>
  <c r="AB1181" i="3"/>
  <c r="AC1181" i="3"/>
  <c r="M1181" i="3"/>
  <c r="M1179" i="3"/>
  <c r="N1179" i="3"/>
  <c r="O1179" i="3"/>
  <c r="P1179" i="3"/>
  <c r="Q1179" i="3"/>
  <c r="R1179" i="3"/>
  <c r="S1179" i="3"/>
  <c r="T1179" i="3"/>
  <c r="U1179" i="3"/>
  <c r="V1179" i="3"/>
  <c r="W1179" i="3"/>
  <c r="X1179" i="3"/>
  <c r="Y1179" i="3"/>
  <c r="Z1179" i="3"/>
  <c r="AA1179" i="3"/>
  <c r="AB1179" i="3"/>
  <c r="AC1179" i="3"/>
  <c r="AC1178" i="3"/>
  <c r="AB1178" i="3"/>
  <c r="AA1178" i="3"/>
  <c r="Z1178" i="3"/>
  <c r="Y1178" i="3"/>
  <c r="X1178" i="3"/>
  <c r="W1178" i="3"/>
  <c r="V1178" i="3"/>
  <c r="U1178" i="3"/>
  <c r="T1178" i="3"/>
  <c r="S1178" i="3"/>
  <c r="R1178" i="3"/>
  <c r="Q1178" i="3"/>
  <c r="P1178" i="3"/>
  <c r="O1178" i="3"/>
  <c r="N1178" i="3"/>
  <c r="M1178" i="3"/>
  <c r="AC1177" i="3"/>
  <c r="AB1177" i="3"/>
  <c r="AA1177" i="3"/>
  <c r="Z1177" i="3"/>
  <c r="Y1177" i="3"/>
  <c r="X1177" i="3"/>
  <c r="W1177" i="3"/>
  <c r="V1177" i="3"/>
  <c r="U1177" i="3"/>
  <c r="T1177" i="3"/>
  <c r="S1177" i="3"/>
  <c r="R1177" i="3"/>
  <c r="Q1177" i="3"/>
  <c r="P1177" i="3"/>
  <c r="O1177" i="3"/>
  <c r="N1177" i="3"/>
  <c r="M1177" i="3"/>
  <c r="AC1175" i="3"/>
  <c r="AB1175" i="3"/>
  <c r="AA1175" i="3"/>
  <c r="Z1175" i="3"/>
  <c r="Y1175" i="3"/>
  <c r="X1175" i="3"/>
  <c r="W1175" i="3"/>
  <c r="V1175" i="3"/>
  <c r="U1175" i="3"/>
  <c r="T1175" i="3"/>
  <c r="S1175" i="3"/>
  <c r="R1175" i="3"/>
  <c r="Q1175" i="3"/>
  <c r="P1175" i="3"/>
  <c r="O1175" i="3"/>
  <c r="N1175" i="3"/>
  <c r="M1175" i="3"/>
  <c r="AC1174" i="3"/>
  <c r="AB1174" i="3"/>
  <c r="AA1174" i="3"/>
  <c r="Z1174" i="3"/>
  <c r="Y1174" i="3"/>
  <c r="X1174" i="3"/>
  <c r="W1174" i="3"/>
  <c r="V1174" i="3"/>
  <c r="U1174" i="3"/>
  <c r="T1174" i="3"/>
  <c r="S1174" i="3"/>
  <c r="R1174" i="3"/>
  <c r="Q1174" i="3"/>
  <c r="P1174" i="3"/>
  <c r="O1174" i="3"/>
  <c r="N1174" i="3"/>
  <c r="M1174" i="3"/>
  <c r="AC1172" i="3"/>
  <c r="AB1172" i="3"/>
  <c r="AA1172" i="3"/>
  <c r="Z1172" i="3"/>
  <c r="Y1172" i="3"/>
  <c r="X1172" i="3"/>
  <c r="W1172" i="3"/>
  <c r="V1172" i="3"/>
  <c r="U1172" i="3"/>
  <c r="T1172" i="3"/>
  <c r="S1172" i="3"/>
  <c r="R1172" i="3"/>
  <c r="Q1172" i="3"/>
  <c r="P1172" i="3"/>
  <c r="O1172" i="3"/>
  <c r="N1172" i="3"/>
  <c r="M1172" i="3"/>
  <c r="AC1171" i="3"/>
  <c r="AB1171" i="3"/>
  <c r="AA1171" i="3"/>
  <c r="Z1171" i="3"/>
  <c r="Y1171" i="3"/>
  <c r="X1171" i="3"/>
  <c r="W1171" i="3"/>
  <c r="V1171" i="3"/>
  <c r="U1171" i="3"/>
  <c r="T1171" i="3"/>
  <c r="S1171" i="3"/>
  <c r="R1171" i="3"/>
  <c r="Q1171" i="3"/>
  <c r="P1171" i="3"/>
  <c r="O1171" i="3"/>
  <c r="N1171" i="3"/>
  <c r="M1171" i="3"/>
  <c r="AC1169" i="3"/>
  <c r="AB1169" i="3"/>
  <c r="AA1169" i="3"/>
  <c r="Z1169" i="3"/>
  <c r="Y1169" i="3"/>
  <c r="X1169" i="3"/>
  <c r="W1169" i="3"/>
  <c r="V1169" i="3"/>
  <c r="U1169" i="3"/>
  <c r="T1169" i="3"/>
  <c r="S1169" i="3"/>
  <c r="R1169" i="3"/>
  <c r="Q1169" i="3"/>
  <c r="P1169" i="3"/>
  <c r="O1169" i="3"/>
  <c r="N1169" i="3"/>
  <c r="M1169" i="3"/>
  <c r="AC1168" i="3"/>
  <c r="AB1168" i="3"/>
  <c r="AA1168" i="3"/>
  <c r="Z1168" i="3"/>
  <c r="Y1168" i="3"/>
  <c r="X1168" i="3"/>
  <c r="W1168" i="3"/>
  <c r="V1168" i="3"/>
  <c r="U1168" i="3"/>
  <c r="T1168" i="3"/>
  <c r="S1168" i="3"/>
  <c r="R1168" i="3"/>
  <c r="Q1168" i="3"/>
  <c r="P1168" i="3"/>
  <c r="O1168" i="3"/>
  <c r="N1168" i="3"/>
  <c r="M1168" i="3"/>
  <c r="AC1166" i="3"/>
  <c r="AB1166" i="3"/>
  <c r="AA1166" i="3"/>
  <c r="Z1166" i="3"/>
  <c r="Y1166" i="3"/>
  <c r="X1166" i="3"/>
  <c r="W1166" i="3"/>
  <c r="V1166" i="3"/>
  <c r="U1166" i="3"/>
  <c r="T1166" i="3"/>
  <c r="S1166" i="3"/>
  <c r="R1166" i="3"/>
  <c r="Q1166" i="3"/>
  <c r="P1166" i="3"/>
  <c r="O1166" i="3"/>
  <c r="N1166" i="3"/>
  <c r="M1166" i="3"/>
  <c r="AC1165" i="3"/>
  <c r="AB1165" i="3"/>
  <c r="AA1165" i="3"/>
  <c r="Z1165" i="3"/>
  <c r="Y1165" i="3"/>
  <c r="X1165" i="3"/>
  <c r="W1165" i="3"/>
  <c r="V1165" i="3"/>
  <c r="U1165" i="3"/>
  <c r="T1165" i="3"/>
  <c r="S1165" i="3"/>
  <c r="R1165" i="3"/>
  <c r="Q1165" i="3"/>
  <c r="P1165" i="3"/>
  <c r="O1165" i="3"/>
  <c r="N1165" i="3"/>
  <c r="M1165" i="3"/>
  <c r="AC1163" i="3"/>
  <c r="AB1163" i="3"/>
  <c r="AA1163" i="3"/>
  <c r="Z1163" i="3"/>
  <c r="Y1163" i="3"/>
  <c r="X1163" i="3"/>
  <c r="W1163" i="3"/>
  <c r="V1163" i="3"/>
  <c r="U1163" i="3"/>
  <c r="T1163" i="3"/>
  <c r="S1163" i="3"/>
  <c r="R1163" i="3"/>
  <c r="Q1163" i="3"/>
  <c r="P1163" i="3"/>
  <c r="O1163" i="3"/>
  <c r="N1163" i="3"/>
  <c r="M1163" i="3"/>
  <c r="AC1162" i="3"/>
  <c r="AB1162" i="3"/>
  <c r="AA1162" i="3"/>
  <c r="Z1162" i="3"/>
  <c r="Y1162" i="3"/>
  <c r="X1162" i="3"/>
  <c r="W1162" i="3"/>
  <c r="V1162" i="3"/>
  <c r="U1162" i="3"/>
  <c r="T1162" i="3"/>
  <c r="S1162" i="3"/>
  <c r="R1162" i="3"/>
  <c r="Q1162" i="3"/>
  <c r="P1162" i="3"/>
  <c r="O1162" i="3"/>
  <c r="N1162" i="3"/>
  <c r="M1162" i="3"/>
  <c r="AC1160" i="3"/>
  <c r="AB1160" i="3"/>
  <c r="AA1160" i="3"/>
  <c r="Z1160" i="3"/>
  <c r="Y1160" i="3"/>
  <c r="X1160" i="3"/>
  <c r="W1160" i="3"/>
  <c r="V1160" i="3"/>
  <c r="U1160" i="3"/>
  <c r="T1160" i="3"/>
  <c r="S1160" i="3"/>
  <c r="R1160" i="3"/>
  <c r="Q1160" i="3"/>
  <c r="P1160" i="3"/>
  <c r="O1160" i="3"/>
  <c r="N1160" i="3"/>
  <c r="M1160" i="3"/>
  <c r="AC1159" i="3"/>
  <c r="AB1159" i="3"/>
  <c r="AA1159" i="3"/>
  <c r="Z1159" i="3"/>
  <c r="Y1159" i="3"/>
  <c r="X1159" i="3"/>
  <c r="W1159" i="3"/>
  <c r="V1159" i="3"/>
  <c r="U1159" i="3"/>
  <c r="T1159" i="3"/>
  <c r="S1159" i="3"/>
  <c r="R1159" i="3"/>
  <c r="Q1159" i="3"/>
  <c r="P1159" i="3"/>
  <c r="O1159" i="3"/>
  <c r="N1159" i="3"/>
  <c r="M1159" i="3"/>
  <c r="M1142" i="3"/>
  <c r="N1142" i="3"/>
  <c r="O1142" i="3"/>
  <c r="P1142" i="3"/>
  <c r="Q1142" i="3"/>
  <c r="R1142" i="3"/>
  <c r="S1142" i="3"/>
  <c r="T1142" i="3"/>
  <c r="U1142" i="3"/>
  <c r="V1142" i="3"/>
  <c r="W1142" i="3"/>
  <c r="X1142" i="3"/>
  <c r="Y1142" i="3"/>
  <c r="Z1142" i="3"/>
  <c r="AA1142" i="3"/>
  <c r="AB1142" i="3"/>
  <c r="AC1142" i="3"/>
  <c r="M1156" i="3"/>
  <c r="N1156" i="3"/>
  <c r="O1156" i="3"/>
  <c r="P1156" i="3"/>
  <c r="Q1156" i="3"/>
  <c r="R1156" i="3"/>
  <c r="S1156" i="3"/>
  <c r="T1156" i="3"/>
  <c r="U1156" i="3"/>
  <c r="V1156" i="3"/>
  <c r="W1156" i="3"/>
  <c r="X1156" i="3"/>
  <c r="Y1156" i="3"/>
  <c r="Z1156" i="3"/>
  <c r="AA1156" i="3"/>
  <c r="AB1156" i="3"/>
  <c r="AC1156" i="3"/>
  <c r="AC1155" i="3"/>
  <c r="AB1155" i="3"/>
  <c r="AA1155" i="3"/>
  <c r="Z1155" i="3"/>
  <c r="Y1155" i="3"/>
  <c r="X1155" i="3"/>
  <c r="W1155" i="3"/>
  <c r="V1155" i="3"/>
  <c r="U1155" i="3"/>
  <c r="T1155" i="3"/>
  <c r="S1155" i="3"/>
  <c r="R1155" i="3"/>
  <c r="Q1155" i="3"/>
  <c r="P1155" i="3"/>
  <c r="O1155" i="3"/>
  <c r="N1155" i="3"/>
  <c r="M1155" i="3"/>
  <c r="AC1154" i="3"/>
  <c r="AB1154" i="3"/>
  <c r="AA1154" i="3"/>
  <c r="Z1154" i="3"/>
  <c r="Y1154" i="3"/>
  <c r="X1154" i="3"/>
  <c r="W1154" i="3"/>
  <c r="V1154" i="3"/>
  <c r="U1154" i="3"/>
  <c r="T1154" i="3"/>
  <c r="S1154" i="3"/>
  <c r="R1154" i="3"/>
  <c r="Q1154" i="3"/>
  <c r="P1154" i="3"/>
  <c r="O1154" i="3"/>
  <c r="N1154" i="3"/>
  <c r="M1154" i="3"/>
  <c r="AC1141" i="3"/>
  <c r="AB1141" i="3"/>
  <c r="AA1141" i="3"/>
  <c r="Z1141" i="3"/>
  <c r="Y1141" i="3"/>
  <c r="X1141" i="3"/>
  <c r="W1141" i="3"/>
  <c r="V1141" i="3"/>
  <c r="U1141" i="3"/>
  <c r="T1141" i="3"/>
  <c r="S1141" i="3"/>
  <c r="R1141" i="3"/>
  <c r="Q1141" i="3"/>
  <c r="P1141" i="3"/>
  <c r="O1141" i="3"/>
  <c r="N1141" i="3"/>
  <c r="M1141" i="3"/>
  <c r="AC1140" i="3"/>
  <c r="AB1140" i="3"/>
  <c r="AA1140" i="3"/>
  <c r="Z1140" i="3"/>
  <c r="Y1140" i="3"/>
  <c r="X1140" i="3"/>
  <c r="W1140" i="3"/>
  <c r="V1140" i="3"/>
  <c r="U1140" i="3"/>
  <c r="T1140" i="3"/>
  <c r="S1140" i="3"/>
  <c r="R1140" i="3"/>
  <c r="Q1140" i="3"/>
  <c r="P1140" i="3"/>
  <c r="O1140" i="3"/>
  <c r="N1140" i="3"/>
  <c r="M1140" i="3"/>
  <c r="AC1148" i="3"/>
  <c r="AB1148" i="3"/>
  <c r="AA1148" i="3"/>
  <c r="Z1148" i="3"/>
  <c r="Y1148" i="3"/>
  <c r="X1148" i="3"/>
  <c r="W1148" i="3"/>
  <c r="V1148" i="3"/>
  <c r="U1148" i="3"/>
  <c r="T1148" i="3"/>
  <c r="S1148" i="3"/>
  <c r="R1148" i="3"/>
  <c r="Q1148" i="3"/>
  <c r="P1148" i="3"/>
  <c r="O1148" i="3"/>
  <c r="N1148" i="3"/>
  <c r="M1148" i="3"/>
  <c r="AC1147" i="3"/>
  <c r="AB1147" i="3"/>
  <c r="AA1147" i="3"/>
  <c r="Z1147" i="3"/>
  <c r="Y1147" i="3"/>
  <c r="X1147" i="3"/>
  <c r="W1147" i="3"/>
  <c r="V1147" i="3"/>
  <c r="U1147" i="3"/>
  <c r="T1147" i="3"/>
  <c r="S1147" i="3"/>
  <c r="R1147" i="3"/>
  <c r="Q1147" i="3"/>
  <c r="P1147" i="3"/>
  <c r="O1147" i="3"/>
  <c r="N1147" i="3"/>
  <c r="M1147" i="3"/>
  <c r="AC1152" i="3"/>
  <c r="AB1152" i="3"/>
  <c r="AA1152" i="3"/>
  <c r="Z1152" i="3"/>
  <c r="Y1152" i="3"/>
  <c r="X1152" i="3"/>
  <c r="W1152" i="3"/>
  <c r="V1152" i="3"/>
  <c r="U1152" i="3"/>
  <c r="T1152" i="3"/>
  <c r="S1152" i="3"/>
  <c r="R1152" i="3"/>
  <c r="Q1152" i="3"/>
  <c r="P1152" i="3"/>
  <c r="O1152" i="3"/>
  <c r="N1152" i="3"/>
  <c r="M1152" i="3"/>
  <c r="AC1151" i="3"/>
  <c r="AB1151" i="3"/>
  <c r="AA1151" i="3"/>
  <c r="Z1151" i="3"/>
  <c r="Y1151" i="3"/>
  <c r="X1151" i="3"/>
  <c r="W1151" i="3"/>
  <c r="V1151" i="3"/>
  <c r="U1151" i="3"/>
  <c r="T1151" i="3"/>
  <c r="S1151" i="3"/>
  <c r="R1151" i="3"/>
  <c r="Q1151" i="3"/>
  <c r="P1151" i="3"/>
  <c r="O1151" i="3"/>
  <c r="N1151" i="3"/>
  <c r="M1151" i="3"/>
  <c r="AC1145" i="3"/>
  <c r="AB1145" i="3"/>
  <c r="AA1145" i="3"/>
  <c r="Z1145" i="3"/>
  <c r="Y1145" i="3"/>
  <c r="X1145" i="3"/>
  <c r="W1145" i="3"/>
  <c r="V1145" i="3"/>
  <c r="U1145" i="3"/>
  <c r="T1145" i="3"/>
  <c r="S1145" i="3"/>
  <c r="R1145" i="3"/>
  <c r="Q1145" i="3"/>
  <c r="P1145" i="3"/>
  <c r="O1145" i="3"/>
  <c r="N1145" i="3"/>
  <c r="M1145" i="3"/>
  <c r="AC1144" i="3"/>
  <c r="AB1144" i="3"/>
  <c r="AA1144" i="3"/>
  <c r="Z1144" i="3"/>
  <c r="Y1144" i="3"/>
  <c r="X1144" i="3"/>
  <c r="W1144" i="3"/>
  <c r="V1144" i="3"/>
  <c r="U1144" i="3"/>
  <c r="T1144" i="3"/>
  <c r="S1144" i="3"/>
  <c r="R1144" i="3"/>
  <c r="Q1144" i="3"/>
  <c r="P1144" i="3"/>
  <c r="O1144" i="3"/>
  <c r="N1144" i="3"/>
  <c r="M1144" i="3"/>
  <c r="AC1138" i="3"/>
  <c r="AB1138" i="3"/>
  <c r="AA1138" i="3"/>
  <c r="Z1138" i="3"/>
  <c r="Y1138" i="3"/>
  <c r="X1138" i="3"/>
  <c r="W1138" i="3"/>
  <c r="V1138" i="3"/>
  <c r="U1138" i="3"/>
  <c r="T1138" i="3"/>
  <c r="S1138" i="3"/>
  <c r="R1138" i="3"/>
  <c r="Q1138" i="3"/>
  <c r="P1138" i="3"/>
  <c r="O1138" i="3"/>
  <c r="N1138" i="3"/>
  <c r="M1138" i="3"/>
  <c r="AC1137" i="3"/>
  <c r="AB1137" i="3"/>
  <c r="AA1137" i="3"/>
  <c r="Z1137" i="3"/>
  <c r="Y1137" i="3"/>
  <c r="X1137" i="3"/>
  <c r="W1137" i="3"/>
  <c r="V1137" i="3"/>
  <c r="U1137" i="3"/>
  <c r="T1137" i="3"/>
  <c r="S1137" i="3"/>
  <c r="R1137" i="3"/>
  <c r="Q1137" i="3"/>
  <c r="P1137" i="3"/>
  <c r="O1137" i="3"/>
  <c r="N1137" i="3"/>
  <c r="M1137" i="3"/>
  <c r="AC1134" i="3"/>
  <c r="AB1134" i="3"/>
  <c r="AA1134" i="3"/>
  <c r="Z1134" i="3"/>
  <c r="Y1134" i="3"/>
  <c r="X1134" i="3"/>
  <c r="W1134" i="3"/>
  <c r="V1134" i="3"/>
  <c r="U1134" i="3"/>
  <c r="T1134" i="3"/>
  <c r="S1134" i="3"/>
  <c r="R1134" i="3"/>
  <c r="Q1134" i="3"/>
  <c r="P1134" i="3"/>
  <c r="O1134" i="3"/>
  <c r="N1134" i="3"/>
  <c r="M1134" i="3"/>
  <c r="AC1133" i="3"/>
  <c r="AB1133" i="3"/>
  <c r="AA1133" i="3"/>
  <c r="Z1133" i="3"/>
  <c r="Y1133" i="3"/>
  <c r="X1133" i="3"/>
  <c r="W1133" i="3"/>
  <c r="V1133" i="3"/>
  <c r="U1133" i="3"/>
  <c r="T1133" i="3"/>
  <c r="S1133" i="3"/>
  <c r="R1133" i="3"/>
  <c r="Q1133" i="3"/>
  <c r="P1133" i="3"/>
  <c r="O1133" i="3"/>
  <c r="N1133" i="3"/>
  <c r="M1133" i="3"/>
  <c r="AC1132" i="3"/>
  <c r="AB1132" i="3"/>
  <c r="AA1132" i="3"/>
  <c r="Z1132" i="3"/>
  <c r="Y1132" i="3"/>
  <c r="X1132" i="3"/>
  <c r="W1132" i="3"/>
  <c r="V1132" i="3"/>
  <c r="U1132" i="3"/>
  <c r="T1132" i="3"/>
  <c r="S1132" i="3"/>
  <c r="R1132" i="3"/>
  <c r="Q1132" i="3"/>
  <c r="P1132" i="3"/>
  <c r="O1132" i="3"/>
  <c r="N1132" i="3"/>
  <c r="M1132" i="3"/>
  <c r="AC1130" i="3"/>
  <c r="AB1130" i="3"/>
  <c r="AA1130" i="3"/>
  <c r="Z1130" i="3"/>
  <c r="Y1130" i="3"/>
  <c r="X1130" i="3"/>
  <c r="W1130" i="3"/>
  <c r="V1130" i="3"/>
  <c r="U1130" i="3"/>
  <c r="T1130" i="3"/>
  <c r="S1130" i="3"/>
  <c r="R1130" i="3"/>
  <c r="Q1130" i="3"/>
  <c r="P1130" i="3"/>
  <c r="O1130" i="3"/>
  <c r="N1130" i="3"/>
  <c r="M1130" i="3"/>
  <c r="AC1129" i="3"/>
  <c r="AB1129" i="3"/>
  <c r="AA1129" i="3"/>
  <c r="Z1129" i="3"/>
  <c r="Y1129" i="3"/>
  <c r="X1129" i="3"/>
  <c r="W1129" i="3"/>
  <c r="V1129" i="3"/>
  <c r="U1129" i="3"/>
  <c r="T1129" i="3"/>
  <c r="S1129" i="3"/>
  <c r="R1129" i="3"/>
  <c r="Q1129" i="3"/>
  <c r="P1129" i="3"/>
  <c r="O1129" i="3"/>
  <c r="N1129" i="3"/>
  <c r="M1129" i="3"/>
  <c r="AC1128" i="3"/>
  <c r="AB1128" i="3"/>
  <c r="AA1128" i="3"/>
  <c r="Z1128" i="3"/>
  <c r="Y1128" i="3"/>
  <c r="X1128" i="3"/>
  <c r="W1128" i="3"/>
  <c r="V1128" i="3"/>
  <c r="U1128" i="3"/>
  <c r="T1128" i="3"/>
  <c r="S1128" i="3"/>
  <c r="R1128" i="3"/>
  <c r="Q1128" i="3"/>
  <c r="P1128" i="3"/>
  <c r="O1128" i="3"/>
  <c r="N1128" i="3"/>
  <c r="M1128" i="3"/>
  <c r="AC1126" i="3"/>
  <c r="AB1126" i="3"/>
  <c r="AA1126" i="3"/>
  <c r="Z1126" i="3"/>
  <c r="Y1126" i="3"/>
  <c r="X1126" i="3"/>
  <c r="W1126" i="3"/>
  <c r="V1126" i="3"/>
  <c r="U1126" i="3"/>
  <c r="T1126" i="3"/>
  <c r="S1126" i="3"/>
  <c r="R1126" i="3"/>
  <c r="Q1126" i="3"/>
  <c r="P1126" i="3"/>
  <c r="O1126" i="3"/>
  <c r="N1126" i="3"/>
  <c r="M1126" i="3"/>
  <c r="AC1125" i="3"/>
  <c r="AB1125" i="3"/>
  <c r="AA1125" i="3"/>
  <c r="Z1125" i="3"/>
  <c r="Y1125" i="3"/>
  <c r="X1125" i="3"/>
  <c r="W1125" i="3"/>
  <c r="V1125" i="3"/>
  <c r="U1125" i="3"/>
  <c r="T1125" i="3"/>
  <c r="S1125" i="3"/>
  <c r="R1125" i="3"/>
  <c r="Q1125" i="3"/>
  <c r="P1125" i="3"/>
  <c r="O1125" i="3"/>
  <c r="N1125" i="3"/>
  <c r="M1125" i="3"/>
  <c r="AC1124" i="3"/>
  <c r="AB1124" i="3"/>
  <c r="AA1124" i="3"/>
  <c r="Z1124" i="3"/>
  <c r="Y1124" i="3"/>
  <c r="X1124" i="3"/>
  <c r="W1124" i="3"/>
  <c r="V1124" i="3"/>
  <c r="U1124" i="3"/>
  <c r="T1124" i="3"/>
  <c r="S1124" i="3"/>
  <c r="R1124" i="3"/>
  <c r="Q1124" i="3"/>
  <c r="P1124" i="3"/>
  <c r="O1124" i="3"/>
  <c r="N1124" i="3"/>
  <c r="M1124" i="3"/>
  <c r="AC1121" i="3"/>
  <c r="AB1121" i="3"/>
  <c r="AA1121" i="3"/>
  <c r="Z1121" i="3"/>
  <c r="Y1121" i="3"/>
  <c r="X1121" i="3"/>
  <c r="W1121" i="3"/>
  <c r="V1121" i="3"/>
  <c r="U1121" i="3"/>
  <c r="T1121" i="3"/>
  <c r="S1121" i="3"/>
  <c r="R1121" i="3"/>
  <c r="Q1121" i="3"/>
  <c r="P1121" i="3"/>
  <c r="O1121" i="3"/>
  <c r="N1121" i="3"/>
  <c r="M1121" i="3"/>
  <c r="AC1120" i="3"/>
  <c r="AB1120" i="3"/>
  <c r="AA1120" i="3"/>
  <c r="Z1120" i="3"/>
  <c r="Y1120" i="3"/>
  <c r="X1120" i="3"/>
  <c r="W1120" i="3"/>
  <c r="V1120" i="3"/>
  <c r="U1120" i="3"/>
  <c r="T1120" i="3"/>
  <c r="S1120" i="3"/>
  <c r="R1120" i="3"/>
  <c r="Q1120" i="3"/>
  <c r="P1120" i="3"/>
  <c r="O1120" i="3"/>
  <c r="N1120" i="3"/>
  <c r="M1120" i="3"/>
  <c r="AC1119" i="3"/>
  <c r="AB1119" i="3"/>
  <c r="AA1119" i="3"/>
  <c r="Z1119" i="3"/>
  <c r="Y1119" i="3"/>
  <c r="X1119" i="3"/>
  <c r="W1119" i="3"/>
  <c r="V1119" i="3"/>
  <c r="U1119" i="3"/>
  <c r="T1119" i="3"/>
  <c r="S1119" i="3"/>
  <c r="R1119" i="3"/>
  <c r="Q1119" i="3"/>
  <c r="P1119" i="3"/>
  <c r="O1119" i="3"/>
  <c r="N1119" i="3"/>
  <c r="M1119" i="3"/>
  <c r="AC1118" i="3"/>
  <c r="AB1118" i="3"/>
  <c r="AA1118" i="3"/>
  <c r="Z1118" i="3"/>
  <c r="Y1118" i="3"/>
  <c r="X1118" i="3"/>
  <c r="W1118" i="3"/>
  <c r="V1118" i="3"/>
  <c r="U1118" i="3"/>
  <c r="T1118" i="3"/>
  <c r="S1118" i="3"/>
  <c r="R1118" i="3"/>
  <c r="Q1118" i="3"/>
  <c r="P1118" i="3"/>
  <c r="O1118" i="3"/>
  <c r="N1118" i="3"/>
  <c r="M1118" i="3"/>
  <c r="AC1116" i="3"/>
  <c r="AB1116" i="3"/>
  <c r="AA1116" i="3"/>
  <c r="Z1116" i="3"/>
  <c r="Y1116" i="3"/>
  <c r="X1116" i="3"/>
  <c r="W1116" i="3"/>
  <c r="V1116" i="3"/>
  <c r="U1116" i="3"/>
  <c r="T1116" i="3"/>
  <c r="S1116" i="3"/>
  <c r="R1116" i="3"/>
  <c r="Q1116" i="3"/>
  <c r="P1116" i="3"/>
  <c r="O1116" i="3"/>
  <c r="N1116" i="3"/>
  <c r="M1116" i="3"/>
  <c r="AC1115" i="3"/>
  <c r="AB1115" i="3"/>
  <c r="AA1115" i="3"/>
  <c r="Z1115" i="3"/>
  <c r="Y1115" i="3"/>
  <c r="X1115" i="3"/>
  <c r="W1115" i="3"/>
  <c r="V1115" i="3"/>
  <c r="U1115" i="3"/>
  <c r="T1115" i="3"/>
  <c r="S1115" i="3"/>
  <c r="R1115" i="3"/>
  <c r="Q1115" i="3"/>
  <c r="P1115" i="3"/>
  <c r="O1115" i="3"/>
  <c r="N1115" i="3"/>
  <c r="M1115" i="3"/>
  <c r="AC1114" i="3"/>
  <c r="AB1114" i="3"/>
  <c r="AA1114" i="3"/>
  <c r="Z1114" i="3"/>
  <c r="Y1114" i="3"/>
  <c r="X1114" i="3"/>
  <c r="W1114" i="3"/>
  <c r="V1114" i="3"/>
  <c r="U1114" i="3"/>
  <c r="T1114" i="3"/>
  <c r="S1114" i="3"/>
  <c r="R1114" i="3"/>
  <c r="Q1114" i="3"/>
  <c r="P1114" i="3"/>
  <c r="O1114" i="3"/>
  <c r="N1114" i="3"/>
  <c r="M1114" i="3"/>
  <c r="AC1113" i="3"/>
  <c r="AB1113" i="3"/>
  <c r="AA1113" i="3"/>
  <c r="Z1113" i="3"/>
  <c r="Y1113" i="3"/>
  <c r="X1113" i="3"/>
  <c r="W1113" i="3"/>
  <c r="V1113" i="3"/>
  <c r="U1113" i="3"/>
  <c r="T1113" i="3"/>
  <c r="S1113" i="3"/>
  <c r="R1113" i="3"/>
  <c r="Q1113" i="3"/>
  <c r="P1113" i="3"/>
  <c r="O1113" i="3"/>
  <c r="N1113" i="3"/>
  <c r="M1113" i="3"/>
  <c r="AC1111" i="3"/>
  <c r="AB1111" i="3"/>
  <c r="AA1111" i="3"/>
  <c r="Z1111" i="3"/>
  <c r="Y1111" i="3"/>
  <c r="X1111" i="3"/>
  <c r="W1111" i="3"/>
  <c r="V1111" i="3"/>
  <c r="U1111" i="3"/>
  <c r="T1111" i="3"/>
  <c r="S1111" i="3"/>
  <c r="R1111" i="3"/>
  <c r="Q1111" i="3"/>
  <c r="P1111" i="3"/>
  <c r="O1111" i="3"/>
  <c r="N1111" i="3"/>
  <c r="M1111" i="3"/>
  <c r="AC1110" i="3"/>
  <c r="AB1110" i="3"/>
  <c r="AA1110" i="3"/>
  <c r="Z1110" i="3"/>
  <c r="Y1110" i="3"/>
  <c r="X1110" i="3"/>
  <c r="W1110" i="3"/>
  <c r="V1110" i="3"/>
  <c r="U1110" i="3"/>
  <c r="T1110" i="3"/>
  <c r="S1110" i="3"/>
  <c r="R1110" i="3"/>
  <c r="Q1110" i="3"/>
  <c r="P1110" i="3"/>
  <c r="O1110" i="3"/>
  <c r="N1110" i="3"/>
  <c r="M1110" i="3"/>
  <c r="AC1109" i="3"/>
  <c r="AB1109" i="3"/>
  <c r="AA1109" i="3"/>
  <c r="Z1109" i="3"/>
  <c r="Y1109" i="3"/>
  <c r="X1109" i="3"/>
  <c r="W1109" i="3"/>
  <c r="V1109" i="3"/>
  <c r="U1109" i="3"/>
  <c r="T1109" i="3"/>
  <c r="S1109" i="3"/>
  <c r="R1109" i="3"/>
  <c r="Q1109" i="3"/>
  <c r="P1109" i="3"/>
  <c r="O1109" i="3"/>
  <c r="N1109" i="3"/>
  <c r="M1109" i="3"/>
  <c r="AC1108" i="3"/>
  <c r="AB1108" i="3"/>
  <c r="AA1108" i="3"/>
  <c r="Z1108" i="3"/>
  <c r="Y1108" i="3"/>
  <c r="X1108" i="3"/>
  <c r="W1108" i="3"/>
  <c r="V1108" i="3"/>
  <c r="U1108" i="3"/>
  <c r="T1108" i="3"/>
  <c r="S1108" i="3"/>
  <c r="R1108" i="3"/>
  <c r="Q1108" i="3"/>
  <c r="P1108" i="3"/>
  <c r="O1108" i="3"/>
  <c r="N1108" i="3"/>
  <c r="M1108" i="3"/>
  <c r="M1104" i="3"/>
  <c r="N1104" i="3"/>
  <c r="O1104" i="3"/>
  <c r="P1104" i="3"/>
  <c r="Q1104" i="3"/>
  <c r="R1104" i="3"/>
  <c r="S1104" i="3"/>
  <c r="T1104" i="3"/>
  <c r="U1104" i="3"/>
  <c r="V1104" i="3"/>
  <c r="W1104" i="3"/>
  <c r="X1104" i="3"/>
  <c r="Y1104" i="3"/>
  <c r="Z1104" i="3"/>
  <c r="AA1104" i="3"/>
  <c r="AB1104" i="3"/>
  <c r="AC1104" i="3"/>
  <c r="AC1103" i="3"/>
  <c r="AB1103" i="3"/>
  <c r="AA1103" i="3"/>
  <c r="Z1103" i="3"/>
  <c r="Y1103" i="3"/>
  <c r="X1103" i="3"/>
  <c r="W1103" i="3"/>
  <c r="V1103" i="3"/>
  <c r="U1103" i="3"/>
  <c r="T1103" i="3"/>
  <c r="S1103" i="3"/>
  <c r="R1103" i="3"/>
  <c r="Q1103" i="3"/>
  <c r="P1103" i="3"/>
  <c r="O1103" i="3"/>
  <c r="N1103" i="3"/>
  <c r="M1103" i="3"/>
  <c r="AC1102" i="3"/>
  <c r="AB1102" i="3"/>
  <c r="AA1102" i="3"/>
  <c r="Z1102" i="3"/>
  <c r="Y1102" i="3"/>
  <c r="X1102" i="3"/>
  <c r="W1102" i="3"/>
  <c r="V1102" i="3"/>
  <c r="U1102" i="3"/>
  <c r="T1102" i="3"/>
  <c r="S1102" i="3"/>
  <c r="R1102" i="3"/>
  <c r="Q1102" i="3"/>
  <c r="P1102" i="3"/>
  <c r="O1102" i="3"/>
  <c r="N1102" i="3"/>
  <c r="M1102" i="3"/>
  <c r="AC1101" i="3"/>
  <c r="AB1101" i="3"/>
  <c r="AA1101" i="3"/>
  <c r="Z1101" i="3"/>
  <c r="Y1101" i="3"/>
  <c r="X1101" i="3"/>
  <c r="W1101" i="3"/>
  <c r="V1101" i="3"/>
  <c r="U1101" i="3"/>
  <c r="T1101" i="3"/>
  <c r="S1101" i="3"/>
  <c r="R1101" i="3"/>
  <c r="Q1101" i="3"/>
  <c r="P1101" i="3"/>
  <c r="O1101" i="3"/>
  <c r="N1101" i="3"/>
  <c r="M1101" i="3"/>
  <c r="AC1100" i="3"/>
  <c r="AB1100" i="3"/>
  <c r="AA1100" i="3"/>
  <c r="Z1100" i="3"/>
  <c r="Y1100" i="3"/>
  <c r="X1100" i="3"/>
  <c r="W1100" i="3"/>
  <c r="V1100" i="3"/>
  <c r="U1100" i="3"/>
  <c r="T1100" i="3"/>
  <c r="S1100" i="3"/>
  <c r="R1100" i="3"/>
  <c r="Q1100" i="3"/>
  <c r="P1100" i="3"/>
  <c r="O1100" i="3"/>
  <c r="N1100" i="3"/>
  <c r="M1100" i="3"/>
  <c r="AC1098" i="3"/>
  <c r="AB1098" i="3"/>
  <c r="AA1098" i="3"/>
  <c r="Z1098" i="3"/>
  <c r="Y1098" i="3"/>
  <c r="X1098" i="3"/>
  <c r="W1098" i="3"/>
  <c r="V1098" i="3"/>
  <c r="U1098" i="3"/>
  <c r="T1098" i="3"/>
  <c r="S1098" i="3"/>
  <c r="R1098" i="3"/>
  <c r="Q1098" i="3"/>
  <c r="P1098" i="3"/>
  <c r="O1098" i="3"/>
  <c r="N1098" i="3"/>
  <c r="M1098" i="3"/>
  <c r="AC1097" i="3"/>
  <c r="AB1097" i="3"/>
  <c r="AA1097" i="3"/>
  <c r="Z1097" i="3"/>
  <c r="Y1097" i="3"/>
  <c r="X1097" i="3"/>
  <c r="W1097" i="3"/>
  <c r="V1097" i="3"/>
  <c r="U1097" i="3"/>
  <c r="T1097" i="3"/>
  <c r="S1097" i="3"/>
  <c r="R1097" i="3"/>
  <c r="Q1097" i="3"/>
  <c r="P1097" i="3"/>
  <c r="O1097" i="3"/>
  <c r="N1097" i="3"/>
  <c r="M1097" i="3"/>
  <c r="AC1096" i="3"/>
  <c r="AB1096" i="3"/>
  <c r="AA1096" i="3"/>
  <c r="Z1096" i="3"/>
  <c r="Y1096" i="3"/>
  <c r="X1096" i="3"/>
  <c r="W1096" i="3"/>
  <c r="V1096" i="3"/>
  <c r="U1096" i="3"/>
  <c r="T1096" i="3"/>
  <c r="S1096" i="3"/>
  <c r="R1096" i="3"/>
  <c r="Q1096" i="3"/>
  <c r="P1096" i="3"/>
  <c r="O1096" i="3"/>
  <c r="N1096" i="3"/>
  <c r="M1096" i="3"/>
  <c r="AC1095" i="3"/>
  <c r="AB1095" i="3"/>
  <c r="AA1095" i="3"/>
  <c r="Z1095" i="3"/>
  <c r="Y1095" i="3"/>
  <c r="X1095" i="3"/>
  <c r="W1095" i="3"/>
  <c r="V1095" i="3"/>
  <c r="U1095" i="3"/>
  <c r="T1095" i="3"/>
  <c r="S1095" i="3"/>
  <c r="R1095" i="3"/>
  <c r="Q1095" i="3"/>
  <c r="P1095" i="3"/>
  <c r="O1095" i="3"/>
  <c r="N1095" i="3"/>
  <c r="M1095" i="3"/>
  <c r="AC1094" i="3"/>
  <c r="AB1094" i="3"/>
  <c r="AA1094" i="3"/>
  <c r="Z1094" i="3"/>
  <c r="Y1094" i="3"/>
  <c r="X1094" i="3"/>
  <c r="W1094" i="3"/>
  <c r="V1094" i="3"/>
  <c r="U1094" i="3"/>
  <c r="T1094" i="3"/>
  <c r="S1094" i="3"/>
  <c r="R1094" i="3"/>
  <c r="Q1094" i="3"/>
  <c r="P1094" i="3"/>
  <c r="O1094" i="3"/>
  <c r="N1094" i="3"/>
  <c r="M1094" i="3"/>
  <c r="AC1093" i="3"/>
  <c r="AB1093" i="3"/>
  <c r="AA1093" i="3"/>
  <c r="Z1093" i="3"/>
  <c r="Y1093" i="3"/>
  <c r="X1093" i="3"/>
  <c r="W1093" i="3"/>
  <c r="V1093" i="3"/>
  <c r="U1093" i="3"/>
  <c r="T1093" i="3"/>
  <c r="S1093" i="3"/>
  <c r="R1093" i="3"/>
  <c r="Q1093" i="3"/>
  <c r="P1093" i="3"/>
  <c r="O1093" i="3"/>
  <c r="N1093" i="3"/>
  <c r="M1093" i="3"/>
  <c r="AC1090" i="3"/>
  <c r="AB1090" i="3"/>
  <c r="AA1090" i="3"/>
  <c r="Z1090" i="3"/>
  <c r="Y1090" i="3"/>
  <c r="X1090" i="3"/>
  <c r="W1090" i="3"/>
  <c r="V1090" i="3"/>
  <c r="U1090" i="3"/>
  <c r="T1090" i="3"/>
  <c r="S1090" i="3"/>
  <c r="R1090" i="3"/>
  <c r="Q1090" i="3"/>
  <c r="P1090" i="3"/>
  <c r="O1090" i="3"/>
  <c r="N1090" i="3"/>
  <c r="M1090" i="3"/>
  <c r="AC1089" i="3"/>
  <c r="AB1089" i="3"/>
  <c r="AA1089" i="3"/>
  <c r="Z1089" i="3"/>
  <c r="Y1089" i="3"/>
  <c r="X1089" i="3"/>
  <c r="W1089" i="3"/>
  <c r="V1089" i="3"/>
  <c r="U1089" i="3"/>
  <c r="T1089" i="3"/>
  <c r="S1089" i="3"/>
  <c r="R1089" i="3"/>
  <c r="Q1089" i="3"/>
  <c r="P1089" i="3"/>
  <c r="O1089" i="3"/>
  <c r="N1089" i="3"/>
  <c r="M1089" i="3"/>
  <c r="AC1087" i="3"/>
  <c r="AB1087" i="3"/>
  <c r="AA1087" i="3"/>
  <c r="Z1087" i="3"/>
  <c r="Y1087" i="3"/>
  <c r="X1087" i="3"/>
  <c r="W1087" i="3"/>
  <c r="V1087" i="3"/>
  <c r="U1087" i="3"/>
  <c r="T1087" i="3"/>
  <c r="S1087" i="3"/>
  <c r="R1087" i="3"/>
  <c r="Q1087" i="3"/>
  <c r="P1087" i="3"/>
  <c r="O1087" i="3"/>
  <c r="N1087" i="3"/>
  <c r="M1087" i="3"/>
  <c r="AC1086" i="3"/>
  <c r="AB1086" i="3"/>
  <c r="AA1086" i="3"/>
  <c r="Z1086" i="3"/>
  <c r="Y1086" i="3"/>
  <c r="X1086" i="3"/>
  <c r="W1086" i="3"/>
  <c r="V1086" i="3"/>
  <c r="U1086" i="3"/>
  <c r="T1086" i="3"/>
  <c r="S1086" i="3"/>
  <c r="R1086" i="3"/>
  <c r="Q1086" i="3"/>
  <c r="P1086" i="3"/>
  <c r="O1086" i="3"/>
  <c r="N1086" i="3"/>
  <c r="M1086" i="3"/>
  <c r="AC1085" i="3"/>
  <c r="AB1085" i="3"/>
  <c r="AA1085" i="3"/>
  <c r="Z1085" i="3"/>
  <c r="Y1085" i="3"/>
  <c r="X1085" i="3"/>
  <c r="W1085" i="3"/>
  <c r="V1085" i="3"/>
  <c r="U1085" i="3"/>
  <c r="T1085" i="3"/>
  <c r="S1085" i="3"/>
  <c r="R1085" i="3"/>
  <c r="Q1085" i="3"/>
  <c r="P1085" i="3"/>
  <c r="O1085" i="3"/>
  <c r="N1085" i="3"/>
  <c r="M1085" i="3"/>
  <c r="AA1078" i="3"/>
  <c r="AB1078" i="3"/>
  <c r="AC1078" i="3"/>
  <c r="AA1079" i="3"/>
  <c r="AB1079" i="3"/>
  <c r="AC1079" i="3"/>
  <c r="AA1080" i="3"/>
  <c r="AB1080" i="3"/>
  <c r="AC1080" i="3"/>
  <c r="AA1081" i="3"/>
  <c r="AB1081" i="3"/>
  <c r="AC1081" i="3"/>
  <c r="AA1082" i="3"/>
  <c r="AB1082" i="3"/>
  <c r="AC1082" i="3"/>
  <c r="N1078" i="3"/>
  <c r="O1078" i="3"/>
  <c r="P1078" i="3"/>
  <c r="Q1078" i="3"/>
  <c r="R1078" i="3"/>
  <c r="S1078" i="3"/>
  <c r="T1078" i="3"/>
  <c r="U1078" i="3"/>
  <c r="V1078" i="3"/>
  <c r="W1078" i="3"/>
  <c r="X1078" i="3"/>
  <c r="Y1078" i="3"/>
  <c r="Z1078" i="3"/>
  <c r="N1079" i="3"/>
  <c r="O1079" i="3"/>
  <c r="P1079" i="3"/>
  <c r="Q1079" i="3"/>
  <c r="R1079" i="3"/>
  <c r="S1079" i="3"/>
  <c r="T1079" i="3"/>
  <c r="U1079" i="3"/>
  <c r="V1079" i="3"/>
  <c r="W1079" i="3"/>
  <c r="X1079" i="3"/>
  <c r="Y1079" i="3"/>
  <c r="Z1079" i="3"/>
  <c r="N1080" i="3"/>
  <c r="O1080" i="3"/>
  <c r="P1080" i="3"/>
  <c r="Q1080" i="3"/>
  <c r="R1080" i="3"/>
  <c r="S1080" i="3"/>
  <c r="T1080" i="3"/>
  <c r="U1080" i="3"/>
  <c r="V1080" i="3"/>
  <c r="W1080" i="3"/>
  <c r="X1080" i="3"/>
  <c r="Y1080" i="3"/>
  <c r="Z1080" i="3"/>
  <c r="N1081" i="3"/>
  <c r="O1081" i="3"/>
  <c r="P1081" i="3"/>
  <c r="Q1081" i="3"/>
  <c r="R1081" i="3"/>
  <c r="S1081" i="3"/>
  <c r="T1081" i="3"/>
  <c r="U1081" i="3"/>
  <c r="V1081" i="3"/>
  <c r="W1081" i="3"/>
  <c r="X1081" i="3"/>
  <c r="Y1081" i="3"/>
  <c r="Z1081" i="3"/>
  <c r="N1082" i="3"/>
  <c r="O1082" i="3"/>
  <c r="P1082" i="3"/>
  <c r="Q1082" i="3"/>
  <c r="R1082" i="3"/>
  <c r="S1082" i="3"/>
  <c r="T1082" i="3"/>
  <c r="U1082" i="3"/>
  <c r="V1082" i="3"/>
  <c r="W1082" i="3"/>
  <c r="X1082" i="3"/>
  <c r="Y1082" i="3"/>
  <c r="Z1082" i="3"/>
  <c r="M1080" i="3"/>
  <c r="M1081" i="3"/>
  <c r="M1082" i="3"/>
  <c r="M1079" i="3"/>
  <c r="M1078" i="3"/>
  <c r="AC1074" i="3"/>
  <c r="AC1073" i="3"/>
  <c r="R1075" i="3"/>
  <c r="S1075" i="3"/>
  <c r="T1075" i="3"/>
  <c r="U1075" i="3"/>
  <c r="V1075" i="3"/>
  <c r="W1075" i="3"/>
  <c r="X1075" i="3"/>
  <c r="Y1075" i="3"/>
  <c r="Z1075" i="3"/>
  <c r="AA1075" i="3"/>
  <c r="AB1075" i="3"/>
  <c r="R1076" i="3"/>
  <c r="S1076" i="3"/>
  <c r="T1076" i="3"/>
  <c r="U1076" i="3"/>
  <c r="V1076" i="3"/>
  <c r="W1076" i="3"/>
  <c r="X1076" i="3"/>
  <c r="Y1076" i="3"/>
  <c r="Z1076" i="3"/>
  <c r="AA1076" i="3"/>
  <c r="AB1076" i="3"/>
  <c r="AC1076" i="3"/>
  <c r="Q1076" i="3"/>
  <c r="P1076" i="3"/>
  <c r="O1076" i="3"/>
  <c r="N1076" i="3"/>
  <c r="M1076" i="3"/>
  <c r="Q1075" i="3"/>
  <c r="P1075" i="3"/>
  <c r="N1075" i="3"/>
  <c r="M1075" i="3"/>
  <c r="Q1074" i="3"/>
  <c r="P1074" i="3"/>
  <c r="O1074" i="3"/>
  <c r="N1074" i="3"/>
  <c r="M1074" i="3"/>
  <c r="Q1073" i="3"/>
  <c r="P1073" i="3"/>
  <c r="O1073" i="3"/>
  <c r="N1073" i="3"/>
  <c r="M1073" i="3"/>
  <c r="AC1071" i="3"/>
  <c r="AB1071" i="3"/>
  <c r="AA1071" i="3"/>
  <c r="Z1071" i="3"/>
  <c r="Y1071" i="3"/>
  <c r="X1071" i="3"/>
  <c r="W1071" i="3"/>
  <c r="V1071" i="3"/>
  <c r="U1071" i="3"/>
  <c r="T1071" i="3"/>
  <c r="S1071" i="3"/>
  <c r="R1071" i="3"/>
  <c r="Q1071" i="3"/>
  <c r="P1071" i="3"/>
  <c r="O1071" i="3"/>
  <c r="N1071" i="3"/>
  <c r="M1071" i="3"/>
  <c r="AC1070" i="3"/>
  <c r="AB1070" i="3"/>
  <c r="AA1070" i="3"/>
  <c r="Z1070" i="3"/>
  <c r="Y1070" i="3"/>
  <c r="X1070" i="3"/>
  <c r="W1070" i="3"/>
  <c r="V1070" i="3"/>
  <c r="U1070" i="3"/>
  <c r="T1070" i="3"/>
  <c r="S1070" i="3"/>
  <c r="R1070" i="3"/>
  <c r="Q1070" i="3"/>
  <c r="P1070" i="3"/>
  <c r="O1070" i="3"/>
  <c r="N1070" i="3"/>
  <c r="M1070" i="3"/>
  <c r="AB1069" i="3"/>
  <c r="AA1069" i="3"/>
  <c r="Z1069" i="3"/>
  <c r="Y1069" i="3"/>
  <c r="X1069" i="3"/>
  <c r="W1069" i="3"/>
  <c r="V1069" i="3"/>
  <c r="U1069" i="3"/>
  <c r="T1069" i="3"/>
  <c r="S1069" i="3"/>
  <c r="R1069" i="3"/>
  <c r="Q1069" i="3"/>
  <c r="O1069" i="3"/>
  <c r="N1069" i="3"/>
  <c r="M1069" i="3"/>
  <c r="AC1066" i="3"/>
  <c r="AB1066" i="3"/>
  <c r="AA1066" i="3"/>
  <c r="Z1066" i="3"/>
  <c r="Y1066" i="3"/>
  <c r="X1066" i="3"/>
  <c r="W1066" i="3"/>
  <c r="V1066" i="3"/>
  <c r="U1066" i="3"/>
  <c r="T1066" i="3"/>
  <c r="S1066" i="3"/>
  <c r="R1066" i="3"/>
  <c r="Q1066" i="3"/>
  <c r="P1066" i="3"/>
  <c r="O1066" i="3"/>
  <c r="N1066" i="3"/>
  <c r="M1066" i="3"/>
  <c r="AC1065" i="3"/>
  <c r="AB1065" i="3"/>
  <c r="AA1065" i="3"/>
  <c r="Z1065" i="3"/>
  <c r="Y1065" i="3"/>
  <c r="X1065" i="3"/>
  <c r="W1065" i="3"/>
  <c r="V1065" i="3"/>
  <c r="U1065" i="3"/>
  <c r="T1065" i="3"/>
  <c r="S1065" i="3"/>
  <c r="R1065" i="3"/>
  <c r="Q1065" i="3"/>
  <c r="P1065" i="3"/>
  <c r="O1065" i="3"/>
  <c r="N1065" i="3"/>
  <c r="M1065" i="3"/>
  <c r="AC1063" i="3"/>
  <c r="AB1063" i="3"/>
  <c r="AA1063" i="3"/>
  <c r="Z1063" i="3"/>
  <c r="Y1063" i="3"/>
  <c r="X1063" i="3"/>
  <c r="W1063" i="3"/>
  <c r="V1063" i="3"/>
  <c r="U1063" i="3"/>
  <c r="T1063" i="3"/>
  <c r="S1063" i="3"/>
  <c r="R1063" i="3"/>
  <c r="Q1063" i="3"/>
  <c r="P1063" i="3"/>
  <c r="O1063" i="3"/>
  <c r="N1063" i="3"/>
  <c r="M1063" i="3"/>
  <c r="AC1062" i="3"/>
  <c r="AB1062" i="3"/>
  <c r="AA1062" i="3"/>
  <c r="Z1062" i="3"/>
  <c r="Y1062" i="3"/>
  <c r="X1062" i="3"/>
  <c r="W1062" i="3"/>
  <c r="V1062" i="3"/>
  <c r="U1062" i="3"/>
  <c r="T1062" i="3"/>
  <c r="S1062" i="3"/>
  <c r="R1062" i="3"/>
  <c r="Q1062" i="3"/>
  <c r="P1062" i="3"/>
  <c r="O1062" i="3"/>
  <c r="N1062" i="3"/>
  <c r="M1062" i="3"/>
  <c r="AC1061" i="3"/>
  <c r="AB1061" i="3"/>
  <c r="AA1061" i="3"/>
  <c r="Z1061" i="3"/>
  <c r="Y1061" i="3"/>
  <c r="X1061" i="3"/>
  <c r="W1061" i="3"/>
  <c r="V1061" i="3"/>
  <c r="U1061" i="3"/>
  <c r="T1061" i="3"/>
  <c r="S1061" i="3"/>
  <c r="R1061" i="3"/>
  <c r="Q1061" i="3"/>
  <c r="P1061" i="3"/>
  <c r="O1061" i="3"/>
  <c r="N1061" i="3"/>
  <c r="M1061" i="3"/>
  <c r="AC1060" i="3"/>
  <c r="AB1060" i="3"/>
  <c r="AA1060" i="3"/>
  <c r="Z1060" i="3"/>
  <c r="Y1060" i="3"/>
  <c r="X1060" i="3"/>
  <c r="W1060" i="3"/>
  <c r="V1060" i="3"/>
  <c r="U1060" i="3"/>
  <c r="T1060" i="3"/>
  <c r="S1060" i="3"/>
  <c r="R1060" i="3"/>
  <c r="Q1060" i="3"/>
  <c r="P1060" i="3"/>
  <c r="O1060" i="3"/>
  <c r="N1060" i="3"/>
  <c r="M1060" i="3"/>
  <c r="AC1059" i="3"/>
  <c r="AB1059" i="3"/>
  <c r="AA1059" i="3"/>
  <c r="Z1059" i="3"/>
  <c r="Y1059" i="3"/>
  <c r="X1059" i="3"/>
  <c r="W1059" i="3"/>
  <c r="V1059" i="3"/>
  <c r="U1059" i="3"/>
  <c r="T1059" i="3"/>
  <c r="S1059" i="3"/>
  <c r="R1059" i="3"/>
  <c r="Q1059" i="3"/>
  <c r="P1059" i="3"/>
  <c r="O1059" i="3"/>
  <c r="N1059" i="3"/>
  <c r="M1059" i="3"/>
  <c r="AC1058" i="3"/>
  <c r="AB1058" i="3"/>
  <c r="AA1058" i="3"/>
  <c r="Z1058" i="3"/>
  <c r="Y1058" i="3"/>
  <c r="X1058" i="3"/>
  <c r="W1058" i="3"/>
  <c r="V1058" i="3"/>
  <c r="U1058" i="3"/>
  <c r="T1058" i="3"/>
  <c r="S1058" i="3"/>
  <c r="R1058" i="3"/>
  <c r="Q1058" i="3"/>
  <c r="P1058" i="3"/>
  <c r="O1058" i="3"/>
  <c r="N1058" i="3"/>
  <c r="M1058" i="3"/>
  <c r="AC1056" i="3"/>
  <c r="AB1056" i="3"/>
  <c r="AA1056" i="3"/>
  <c r="Z1056" i="3"/>
  <c r="Y1056" i="3"/>
  <c r="X1056" i="3"/>
  <c r="W1056" i="3"/>
  <c r="V1056" i="3"/>
  <c r="U1056" i="3"/>
  <c r="T1056" i="3"/>
  <c r="S1056" i="3"/>
  <c r="R1056" i="3"/>
  <c r="Q1056" i="3"/>
  <c r="P1056" i="3"/>
  <c r="O1056" i="3"/>
  <c r="N1056" i="3"/>
  <c r="M1056" i="3"/>
  <c r="AC1055" i="3"/>
  <c r="AB1055" i="3"/>
  <c r="AA1055" i="3"/>
  <c r="Z1055" i="3"/>
  <c r="Y1055" i="3"/>
  <c r="X1055" i="3"/>
  <c r="W1055" i="3"/>
  <c r="V1055" i="3"/>
  <c r="U1055" i="3"/>
  <c r="T1055" i="3"/>
  <c r="S1055" i="3"/>
  <c r="R1055" i="3"/>
  <c r="Q1055" i="3"/>
  <c r="P1055" i="3"/>
  <c r="O1055" i="3"/>
  <c r="N1055" i="3"/>
  <c r="M1055" i="3"/>
  <c r="AC1054" i="3"/>
  <c r="AB1054" i="3"/>
  <c r="AA1054" i="3"/>
  <c r="Z1054" i="3"/>
  <c r="Y1054" i="3"/>
  <c r="X1054" i="3"/>
  <c r="W1054" i="3"/>
  <c r="V1054" i="3"/>
  <c r="U1054" i="3"/>
  <c r="T1054" i="3"/>
  <c r="S1054" i="3"/>
  <c r="R1054" i="3"/>
  <c r="Q1054" i="3"/>
  <c r="P1054" i="3"/>
  <c r="O1054" i="3"/>
  <c r="N1054" i="3"/>
  <c r="M1054" i="3"/>
  <c r="AC1053" i="3"/>
  <c r="AB1053" i="3"/>
  <c r="AA1053" i="3"/>
  <c r="Z1053" i="3"/>
  <c r="Y1053" i="3"/>
  <c r="X1053" i="3"/>
  <c r="W1053" i="3"/>
  <c r="V1053" i="3"/>
  <c r="U1053" i="3"/>
  <c r="T1053" i="3"/>
  <c r="S1053" i="3"/>
  <c r="R1053" i="3"/>
  <c r="Q1053" i="3"/>
  <c r="P1053" i="3"/>
  <c r="O1053" i="3"/>
  <c r="N1053" i="3"/>
  <c r="M1053" i="3"/>
  <c r="AC1052" i="3"/>
  <c r="AB1052" i="3"/>
  <c r="AA1052" i="3"/>
  <c r="Z1052" i="3"/>
  <c r="Y1052" i="3"/>
  <c r="X1052" i="3"/>
  <c r="W1052" i="3"/>
  <c r="V1052" i="3"/>
  <c r="U1052" i="3"/>
  <c r="T1052" i="3"/>
  <c r="S1052" i="3"/>
  <c r="R1052" i="3"/>
  <c r="Q1052" i="3"/>
  <c r="P1052" i="3"/>
  <c r="O1052" i="3"/>
  <c r="N1052" i="3"/>
  <c r="M1052" i="3"/>
  <c r="AC1051" i="3"/>
  <c r="AB1051" i="3"/>
  <c r="AA1051" i="3"/>
  <c r="Z1051" i="3"/>
  <c r="Y1051" i="3"/>
  <c r="X1051" i="3"/>
  <c r="W1051" i="3"/>
  <c r="V1051" i="3"/>
  <c r="U1051" i="3"/>
  <c r="T1051" i="3"/>
  <c r="S1051" i="3"/>
  <c r="R1051" i="3"/>
  <c r="Q1051" i="3"/>
  <c r="P1051" i="3"/>
  <c r="O1051" i="3"/>
  <c r="N1051" i="3"/>
  <c r="M1051" i="3"/>
  <c r="AC1049" i="3"/>
  <c r="AB1049" i="3"/>
  <c r="AA1049" i="3"/>
  <c r="Z1049" i="3"/>
  <c r="Y1049" i="3"/>
  <c r="X1049" i="3"/>
  <c r="W1049" i="3"/>
  <c r="V1049" i="3"/>
  <c r="U1049" i="3"/>
  <c r="T1049" i="3"/>
  <c r="S1049" i="3"/>
  <c r="R1049" i="3"/>
  <c r="Q1049" i="3"/>
  <c r="P1049" i="3"/>
  <c r="O1049" i="3"/>
  <c r="N1049" i="3"/>
  <c r="M1049" i="3"/>
  <c r="AC1048" i="3"/>
  <c r="AB1048" i="3"/>
  <c r="AA1048" i="3"/>
  <c r="Z1048" i="3"/>
  <c r="Y1048" i="3"/>
  <c r="X1048" i="3"/>
  <c r="W1048" i="3"/>
  <c r="V1048" i="3"/>
  <c r="U1048" i="3"/>
  <c r="T1048" i="3"/>
  <c r="S1048" i="3"/>
  <c r="R1048" i="3"/>
  <c r="Q1048" i="3"/>
  <c r="P1048" i="3"/>
  <c r="O1048" i="3"/>
  <c r="N1048" i="3"/>
  <c r="M1048" i="3"/>
  <c r="AC1047" i="3"/>
  <c r="AB1047" i="3"/>
  <c r="AA1047" i="3"/>
  <c r="Z1047" i="3"/>
  <c r="Y1047" i="3"/>
  <c r="X1047" i="3"/>
  <c r="W1047" i="3"/>
  <c r="V1047" i="3"/>
  <c r="U1047" i="3"/>
  <c r="T1047" i="3"/>
  <c r="S1047" i="3"/>
  <c r="R1047" i="3"/>
  <c r="Q1047" i="3"/>
  <c r="P1047" i="3"/>
  <c r="O1047" i="3"/>
  <c r="N1047" i="3"/>
  <c r="M1047" i="3"/>
  <c r="AC1046" i="3"/>
  <c r="AB1046" i="3"/>
  <c r="AA1046" i="3"/>
  <c r="Z1046" i="3"/>
  <c r="Y1046" i="3"/>
  <c r="X1046" i="3"/>
  <c r="W1046" i="3"/>
  <c r="V1046" i="3"/>
  <c r="U1046" i="3"/>
  <c r="T1046" i="3"/>
  <c r="S1046" i="3"/>
  <c r="R1046" i="3"/>
  <c r="Q1046" i="3"/>
  <c r="P1046" i="3"/>
  <c r="O1046" i="3"/>
  <c r="N1046" i="3"/>
  <c r="M1046" i="3"/>
  <c r="AC1045" i="3"/>
  <c r="AB1045" i="3"/>
  <c r="AA1045" i="3"/>
  <c r="Z1045" i="3"/>
  <c r="Y1045" i="3"/>
  <c r="X1045" i="3"/>
  <c r="W1045" i="3"/>
  <c r="V1045" i="3"/>
  <c r="U1045" i="3"/>
  <c r="T1045" i="3"/>
  <c r="S1045" i="3"/>
  <c r="R1045" i="3"/>
  <c r="Q1045" i="3"/>
  <c r="P1045" i="3"/>
  <c r="O1045" i="3"/>
  <c r="N1045" i="3"/>
  <c r="M1045" i="3"/>
  <c r="AC1044" i="3"/>
  <c r="AB1044" i="3"/>
  <c r="AA1044" i="3"/>
  <c r="Z1044" i="3"/>
  <c r="Y1044" i="3"/>
  <c r="X1044" i="3"/>
  <c r="W1044" i="3"/>
  <c r="V1044" i="3"/>
  <c r="U1044" i="3"/>
  <c r="T1044" i="3"/>
  <c r="S1044" i="3"/>
  <c r="R1044" i="3"/>
  <c r="Q1044" i="3"/>
  <c r="P1044" i="3"/>
  <c r="O1044" i="3"/>
  <c r="N1044" i="3"/>
  <c r="M1044" i="3"/>
  <c r="AC1042" i="3"/>
  <c r="AB1042" i="3"/>
  <c r="AA1042" i="3"/>
  <c r="Z1042" i="3"/>
  <c r="Y1042" i="3"/>
  <c r="X1042" i="3"/>
  <c r="W1042" i="3"/>
  <c r="V1042" i="3"/>
  <c r="U1042" i="3"/>
  <c r="T1042" i="3"/>
  <c r="S1042" i="3"/>
  <c r="R1042" i="3"/>
  <c r="Q1042" i="3"/>
  <c r="P1042" i="3"/>
  <c r="O1042" i="3"/>
  <c r="N1042" i="3"/>
  <c r="M1042" i="3"/>
  <c r="AC1041" i="3"/>
  <c r="AB1041" i="3"/>
  <c r="AA1041" i="3"/>
  <c r="Z1041" i="3"/>
  <c r="Y1041" i="3"/>
  <c r="X1041" i="3"/>
  <c r="W1041" i="3"/>
  <c r="V1041" i="3"/>
  <c r="U1041" i="3"/>
  <c r="T1041" i="3"/>
  <c r="S1041" i="3"/>
  <c r="R1041" i="3"/>
  <c r="Q1041" i="3"/>
  <c r="P1041" i="3"/>
  <c r="O1041" i="3"/>
  <c r="N1041" i="3"/>
  <c r="M1041" i="3"/>
  <c r="AC1040" i="3"/>
  <c r="AB1040" i="3"/>
  <c r="AA1040" i="3"/>
  <c r="Z1040" i="3"/>
  <c r="Y1040" i="3"/>
  <c r="X1040" i="3"/>
  <c r="W1040" i="3"/>
  <c r="V1040" i="3"/>
  <c r="U1040" i="3"/>
  <c r="T1040" i="3"/>
  <c r="S1040" i="3"/>
  <c r="R1040" i="3"/>
  <c r="Q1040" i="3"/>
  <c r="P1040" i="3"/>
  <c r="O1040" i="3"/>
  <c r="N1040" i="3"/>
  <c r="M1040" i="3"/>
  <c r="AC1039" i="3"/>
  <c r="AB1039" i="3"/>
  <c r="AA1039" i="3"/>
  <c r="Z1039" i="3"/>
  <c r="Y1039" i="3"/>
  <c r="X1039" i="3"/>
  <c r="W1039" i="3"/>
  <c r="V1039" i="3"/>
  <c r="U1039" i="3"/>
  <c r="T1039" i="3"/>
  <c r="S1039" i="3"/>
  <c r="R1039" i="3"/>
  <c r="Q1039" i="3"/>
  <c r="P1039" i="3"/>
  <c r="O1039" i="3"/>
  <c r="N1039" i="3"/>
  <c r="M1039" i="3"/>
  <c r="AC1038" i="3"/>
  <c r="AB1038" i="3"/>
  <c r="AA1038" i="3"/>
  <c r="Z1038" i="3"/>
  <c r="Y1038" i="3"/>
  <c r="X1038" i="3"/>
  <c r="W1038" i="3"/>
  <c r="V1038" i="3"/>
  <c r="U1038" i="3"/>
  <c r="T1038" i="3"/>
  <c r="S1038" i="3"/>
  <c r="R1038" i="3"/>
  <c r="Q1038" i="3"/>
  <c r="P1038" i="3"/>
  <c r="O1038" i="3"/>
  <c r="N1038" i="3"/>
  <c r="M1038" i="3"/>
  <c r="AC1037" i="3"/>
  <c r="AB1037" i="3"/>
  <c r="AA1037" i="3"/>
  <c r="Z1037" i="3"/>
  <c r="Y1037" i="3"/>
  <c r="X1037" i="3"/>
  <c r="W1037" i="3"/>
  <c r="V1037" i="3"/>
  <c r="U1037" i="3"/>
  <c r="T1037" i="3"/>
  <c r="S1037" i="3"/>
  <c r="R1037" i="3"/>
  <c r="Q1037" i="3"/>
  <c r="P1037" i="3"/>
  <c r="O1037" i="3"/>
  <c r="N1037" i="3"/>
  <c r="M1037" i="3"/>
  <c r="AC1035" i="3"/>
  <c r="AB1035" i="3"/>
  <c r="AA1035" i="3"/>
  <c r="Z1035" i="3"/>
  <c r="Y1035" i="3"/>
  <c r="X1035" i="3"/>
  <c r="W1035" i="3"/>
  <c r="V1035" i="3"/>
  <c r="U1035" i="3"/>
  <c r="T1035" i="3"/>
  <c r="S1035" i="3"/>
  <c r="R1035" i="3"/>
  <c r="Q1035" i="3"/>
  <c r="P1035" i="3"/>
  <c r="O1035" i="3"/>
  <c r="N1035" i="3"/>
  <c r="M1035" i="3"/>
  <c r="AC1034" i="3"/>
  <c r="AB1034" i="3"/>
  <c r="AA1034" i="3"/>
  <c r="Z1034" i="3"/>
  <c r="Y1034" i="3"/>
  <c r="X1034" i="3"/>
  <c r="W1034" i="3"/>
  <c r="V1034" i="3"/>
  <c r="U1034" i="3"/>
  <c r="T1034" i="3"/>
  <c r="S1034" i="3"/>
  <c r="R1034" i="3"/>
  <c r="Q1034" i="3"/>
  <c r="P1034" i="3"/>
  <c r="O1034" i="3"/>
  <c r="N1034" i="3"/>
  <c r="M1034" i="3"/>
  <c r="AC1033" i="3"/>
  <c r="AB1033" i="3"/>
  <c r="AA1033" i="3"/>
  <c r="Z1033" i="3"/>
  <c r="Y1033" i="3"/>
  <c r="X1033" i="3"/>
  <c r="W1033" i="3"/>
  <c r="V1033" i="3"/>
  <c r="U1033" i="3"/>
  <c r="T1033" i="3"/>
  <c r="S1033" i="3"/>
  <c r="R1033" i="3"/>
  <c r="Q1033" i="3"/>
  <c r="P1033" i="3"/>
  <c r="O1033" i="3"/>
  <c r="N1033" i="3"/>
  <c r="M1033" i="3"/>
  <c r="AC1032" i="3"/>
  <c r="AB1032" i="3"/>
  <c r="AA1032" i="3"/>
  <c r="Z1032" i="3"/>
  <c r="Y1032" i="3"/>
  <c r="X1032" i="3"/>
  <c r="W1032" i="3"/>
  <c r="V1032" i="3"/>
  <c r="U1032" i="3"/>
  <c r="T1032" i="3"/>
  <c r="S1032" i="3"/>
  <c r="R1032" i="3"/>
  <c r="Q1032" i="3"/>
  <c r="P1032" i="3"/>
  <c r="O1032" i="3"/>
  <c r="N1032" i="3"/>
  <c r="M1032" i="3"/>
  <c r="AC1031" i="3"/>
  <c r="AB1031" i="3"/>
  <c r="AA1031" i="3"/>
  <c r="Z1031" i="3"/>
  <c r="Y1031" i="3"/>
  <c r="X1031" i="3"/>
  <c r="W1031" i="3"/>
  <c r="V1031" i="3"/>
  <c r="U1031" i="3"/>
  <c r="T1031" i="3"/>
  <c r="S1031" i="3"/>
  <c r="R1031" i="3"/>
  <c r="Q1031" i="3"/>
  <c r="P1031" i="3"/>
  <c r="O1031" i="3"/>
  <c r="N1031" i="3"/>
  <c r="M1031" i="3"/>
  <c r="AC1030" i="3"/>
  <c r="AB1030" i="3"/>
  <c r="AA1030" i="3"/>
  <c r="Z1030" i="3"/>
  <c r="Y1030" i="3"/>
  <c r="X1030" i="3"/>
  <c r="W1030" i="3"/>
  <c r="V1030" i="3"/>
  <c r="U1030" i="3"/>
  <c r="T1030" i="3"/>
  <c r="S1030" i="3"/>
  <c r="R1030" i="3"/>
  <c r="Q1030" i="3"/>
  <c r="P1030" i="3"/>
  <c r="O1030" i="3"/>
  <c r="N1030" i="3"/>
  <c r="M1030" i="3"/>
  <c r="AC1028" i="3"/>
  <c r="AB1028" i="3"/>
  <c r="AA1028" i="3"/>
  <c r="Z1028" i="3"/>
  <c r="Y1028" i="3"/>
  <c r="X1028" i="3"/>
  <c r="W1028" i="3"/>
  <c r="V1028" i="3"/>
  <c r="U1028" i="3"/>
  <c r="T1028" i="3"/>
  <c r="S1028" i="3"/>
  <c r="R1028" i="3"/>
  <c r="Q1028" i="3"/>
  <c r="P1028" i="3"/>
  <c r="O1028" i="3"/>
  <c r="N1028" i="3"/>
  <c r="M1028" i="3"/>
  <c r="AC1027" i="3"/>
  <c r="AB1027" i="3"/>
  <c r="AA1027" i="3"/>
  <c r="Z1027" i="3"/>
  <c r="Y1027" i="3"/>
  <c r="X1027" i="3"/>
  <c r="W1027" i="3"/>
  <c r="V1027" i="3"/>
  <c r="U1027" i="3"/>
  <c r="T1027" i="3"/>
  <c r="S1027" i="3"/>
  <c r="R1027" i="3"/>
  <c r="Q1027" i="3"/>
  <c r="P1027" i="3"/>
  <c r="O1027" i="3"/>
  <c r="N1027" i="3"/>
  <c r="M1027" i="3"/>
  <c r="AB1026" i="3"/>
  <c r="AA1026" i="3"/>
  <c r="Z1026" i="3"/>
  <c r="Y1026" i="3"/>
  <c r="W1026" i="3"/>
  <c r="V1026" i="3"/>
  <c r="U1026" i="3"/>
  <c r="T1026" i="3"/>
  <c r="S1026" i="3"/>
  <c r="R1026" i="3"/>
  <c r="Q1026" i="3"/>
  <c r="P1026" i="3"/>
  <c r="O1026" i="3"/>
  <c r="N1026" i="3"/>
  <c r="M1026" i="3"/>
  <c r="AC1025" i="3"/>
  <c r="AB1025" i="3"/>
  <c r="AA1025" i="3"/>
  <c r="Z1025" i="3"/>
  <c r="Y1025" i="3"/>
  <c r="X1025" i="3"/>
  <c r="W1025" i="3"/>
  <c r="V1025" i="3"/>
  <c r="U1025" i="3"/>
  <c r="T1025" i="3"/>
  <c r="S1025" i="3"/>
  <c r="R1025" i="3"/>
  <c r="Q1025" i="3"/>
  <c r="P1025" i="3"/>
  <c r="O1025" i="3"/>
  <c r="N1025" i="3"/>
  <c r="M1025" i="3"/>
  <c r="AC1024" i="3"/>
  <c r="AB1024" i="3"/>
  <c r="AA1024" i="3"/>
  <c r="Z1024" i="3"/>
  <c r="Y1024" i="3"/>
  <c r="X1024" i="3"/>
  <c r="W1024" i="3"/>
  <c r="V1024" i="3"/>
  <c r="U1024" i="3"/>
  <c r="T1024" i="3"/>
  <c r="S1024" i="3"/>
  <c r="R1024" i="3"/>
  <c r="Q1024" i="3"/>
  <c r="P1024" i="3"/>
  <c r="O1024" i="3"/>
  <c r="N1024" i="3"/>
  <c r="M1024" i="3"/>
  <c r="R1023" i="3"/>
  <c r="Q1023" i="3"/>
  <c r="P1023" i="3"/>
  <c r="O1023" i="3"/>
  <c r="N1023" i="3"/>
  <c r="M1023" i="3"/>
  <c r="AC1021" i="3"/>
  <c r="AB1021" i="3"/>
  <c r="AA1021" i="3"/>
  <c r="Z1021" i="3"/>
  <c r="Y1021" i="3"/>
  <c r="X1021" i="3"/>
  <c r="W1021" i="3"/>
  <c r="V1021" i="3"/>
  <c r="U1021" i="3"/>
  <c r="T1021" i="3"/>
  <c r="S1021" i="3"/>
  <c r="R1021" i="3"/>
  <c r="Q1021" i="3"/>
  <c r="P1021" i="3"/>
  <c r="O1021" i="3"/>
  <c r="N1021" i="3"/>
  <c r="M1021" i="3"/>
  <c r="AC1020" i="3"/>
  <c r="AB1020" i="3"/>
  <c r="AA1020" i="3"/>
  <c r="Z1020" i="3"/>
  <c r="Y1020" i="3"/>
  <c r="X1020" i="3"/>
  <c r="W1020" i="3"/>
  <c r="V1020" i="3"/>
  <c r="U1020" i="3"/>
  <c r="T1020" i="3"/>
  <c r="S1020" i="3"/>
  <c r="R1020" i="3"/>
  <c r="Q1020" i="3"/>
  <c r="P1020" i="3"/>
  <c r="O1020" i="3"/>
  <c r="N1020" i="3"/>
  <c r="M1020" i="3"/>
  <c r="AC1019" i="3"/>
  <c r="AB1019" i="3"/>
  <c r="AA1019" i="3"/>
  <c r="Z1019" i="3"/>
  <c r="Y1019" i="3"/>
  <c r="X1019" i="3"/>
  <c r="W1019" i="3"/>
  <c r="V1019" i="3"/>
  <c r="U1019" i="3"/>
  <c r="T1019" i="3"/>
  <c r="S1019" i="3"/>
  <c r="R1019" i="3"/>
  <c r="Q1019" i="3"/>
  <c r="P1019" i="3"/>
  <c r="O1019" i="3"/>
  <c r="N1019" i="3"/>
  <c r="M1019" i="3"/>
  <c r="AC1018" i="3"/>
  <c r="AB1018" i="3"/>
  <c r="AA1018" i="3"/>
  <c r="Z1018" i="3"/>
  <c r="Y1018" i="3"/>
  <c r="X1018" i="3"/>
  <c r="W1018" i="3"/>
  <c r="V1018" i="3"/>
  <c r="U1018" i="3"/>
  <c r="T1018" i="3"/>
  <c r="S1018" i="3"/>
  <c r="R1018" i="3"/>
  <c r="Q1018" i="3"/>
  <c r="P1018" i="3"/>
  <c r="O1018" i="3"/>
  <c r="N1018" i="3"/>
  <c r="M1018" i="3"/>
  <c r="AC1017" i="3"/>
  <c r="AB1017" i="3"/>
  <c r="AA1017" i="3"/>
  <c r="Z1017" i="3"/>
  <c r="Y1017" i="3"/>
  <c r="X1017" i="3"/>
  <c r="W1017" i="3"/>
  <c r="V1017" i="3"/>
  <c r="U1017" i="3"/>
  <c r="T1017" i="3"/>
  <c r="S1017" i="3"/>
  <c r="R1017" i="3"/>
  <c r="Q1017" i="3"/>
  <c r="P1017" i="3"/>
  <c r="O1017" i="3"/>
  <c r="N1017" i="3"/>
  <c r="M1017" i="3"/>
  <c r="AB1016" i="3"/>
  <c r="AA1016" i="3"/>
  <c r="Z1016" i="3"/>
  <c r="Y1016" i="3"/>
  <c r="X1016" i="3"/>
  <c r="W1016" i="3"/>
  <c r="V1016" i="3"/>
  <c r="U1016" i="3"/>
  <c r="S1016" i="3"/>
  <c r="R1016" i="3"/>
  <c r="Q1016" i="3"/>
  <c r="P1016" i="3"/>
  <c r="O1016" i="3"/>
  <c r="M1016" i="3"/>
  <c r="N1013" i="3"/>
  <c r="M1013" i="3"/>
  <c r="N1012" i="3"/>
  <c r="M1012" i="3"/>
  <c r="N1011" i="3"/>
  <c r="M1011" i="3"/>
  <c r="N1010" i="3"/>
  <c r="M1010" i="3"/>
  <c r="N1009" i="3"/>
  <c r="M1009" i="3"/>
  <c r="AC1002" i="3"/>
  <c r="AC1001" i="3" s="1"/>
  <c r="AC1000" i="3"/>
  <c r="AC999" i="3"/>
  <c r="AC998" i="3"/>
  <c r="M1000" i="3"/>
  <c r="M999" i="3"/>
  <c r="M998" i="3"/>
  <c r="M996" i="3"/>
  <c r="AC995" i="3"/>
  <c r="AB995" i="3"/>
  <c r="AA995" i="3"/>
  <c r="Z995" i="3"/>
  <c r="Y995" i="3"/>
  <c r="X995" i="3"/>
  <c r="W995" i="3"/>
  <c r="V995" i="3"/>
  <c r="U995" i="3"/>
  <c r="T995" i="3"/>
  <c r="S995" i="3"/>
  <c r="R995" i="3"/>
  <c r="Q995" i="3"/>
  <c r="P995" i="3"/>
  <c r="O995" i="3"/>
  <c r="N995" i="3"/>
  <c r="M995" i="3"/>
  <c r="AC994" i="3"/>
  <c r="AB994" i="3"/>
  <c r="AA994" i="3"/>
  <c r="AA993" i="3" s="1"/>
  <c r="Z994" i="3"/>
  <c r="Y994" i="3"/>
  <c r="Y993" i="3" s="1"/>
  <c r="X994" i="3"/>
  <c r="W994" i="3"/>
  <c r="V994" i="3"/>
  <c r="U994" i="3"/>
  <c r="U993" i="3" s="1"/>
  <c r="T994" i="3"/>
  <c r="S994" i="3"/>
  <c r="S993" i="3" s="1"/>
  <c r="R994" i="3"/>
  <c r="Q994" i="3"/>
  <c r="P994" i="3"/>
  <c r="O994" i="3"/>
  <c r="N994" i="3"/>
  <c r="M994" i="3"/>
  <c r="M991" i="3"/>
  <c r="AC991" i="3"/>
  <c r="AC992" i="3"/>
  <c r="AB992" i="3"/>
  <c r="AB990" i="3" s="1"/>
  <c r="AA992" i="3"/>
  <c r="AA990" i="3" s="1"/>
  <c r="Z992" i="3"/>
  <c r="Z990" i="3" s="1"/>
  <c r="Y992" i="3"/>
  <c r="Y990" i="3" s="1"/>
  <c r="X992" i="3"/>
  <c r="X990" i="3" s="1"/>
  <c r="W992" i="3"/>
  <c r="W990" i="3" s="1"/>
  <c r="V992" i="3"/>
  <c r="V990" i="3" s="1"/>
  <c r="U992" i="3"/>
  <c r="U990" i="3" s="1"/>
  <c r="T992" i="3"/>
  <c r="T990" i="3" s="1"/>
  <c r="S992" i="3"/>
  <c r="S990" i="3" s="1"/>
  <c r="R992" i="3"/>
  <c r="R990" i="3" s="1"/>
  <c r="Q992" i="3"/>
  <c r="Q990" i="3" s="1"/>
  <c r="P992" i="3"/>
  <c r="P990" i="3" s="1"/>
  <c r="O992" i="3"/>
  <c r="O990" i="3" s="1"/>
  <c r="N992" i="3"/>
  <c r="M992" i="3"/>
  <c r="AC988" i="3"/>
  <c r="AB988" i="3"/>
  <c r="AA988" i="3"/>
  <c r="Z988" i="3"/>
  <c r="Y988" i="3"/>
  <c r="X988" i="3"/>
  <c r="W988" i="3"/>
  <c r="V988" i="3"/>
  <c r="U988" i="3"/>
  <c r="T988" i="3"/>
  <c r="S988" i="3"/>
  <c r="R988" i="3"/>
  <c r="Q988" i="3"/>
  <c r="P988" i="3"/>
  <c r="O988" i="3"/>
  <c r="N988" i="3"/>
  <c r="M988" i="3"/>
  <c r="AC987" i="3"/>
  <c r="AB987" i="3"/>
  <c r="AB986" i="3" s="1"/>
  <c r="AA987" i="3"/>
  <c r="Z987" i="3"/>
  <c r="Z986" i="3" s="1"/>
  <c r="Y987" i="3"/>
  <c r="X987" i="3"/>
  <c r="X986" i="3" s="1"/>
  <c r="W987" i="3"/>
  <c r="V987" i="3"/>
  <c r="V986" i="3" s="1"/>
  <c r="U987" i="3"/>
  <c r="T987" i="3"/>
  <c r="T986" i="3" s="1"/>
  <c r="S987" i="3"/>
  <c r="R987" i="3"/>
  <c r="R986" i="3" s="1"/>
  <c r="Q987" i="3"/>
  <c r="P987" i="3"/>
  <c r="P986" i="3" s="1"/>
  <c r="O987" i="3"/>
  <c r="N987" i="3"/>
  <c r="N986" i="3" s="1"/>
  <c r="M987" i="3"/>
  <c r="AC985" i="3"/>
  <c r="AB985" i="3"/>
  <c r="AA985" i="3"/>
  <c r="Z985" i="3"/>
  <c r="Y985" i="3"/>
  <c r="X985" i="3"/>
  <c r="W985" i="3"/>
  <c r="V985" i="3"/>
  <c r="U985" i="3"/>
  <c r="T985" i="3"/>
  <c r="S985" i="3"/>
  <c r="R985" i="3"/>
  <c r="Q985" i="3"/>
  <c r="P985" i="3"/>
  <c r="O985" i="3"/>
  <c r="N985" i="3"/>
  <c r="M985" i="3"/>
  <c r="AC984" i="3"/>
  <c r="AB984" i="3"/>
  <c r="AA984" i="3"/>
  <c r="Z984" i="3"/>
  <c r="Y984" i="3"/>
  <c r="X984" i="3"/>
  <c r="W984" i="3"/>
  <c r="V984" i="3"/>
  <c r="U984" i="3"/>
  <c r="T984" i="3"/>
  <c r="S984" i="3"/>
  <c r="R984" i="3"/>
  <c r="Q984" i="3"/>
  <c r="P984" i="3"/>
  <c r="O984" i="3"/>
  <c r="N984" i="3"/>
  <c r="M984" i="3"/>
  <c r="AC983" i="3"/>
  <c r="AB983" i="3"/>
  <c r="AA983" i="3"/>
  <c r="AA982" i="3" s="1"/>
  <c r="Z983" i="3"/>
  <c r="Y983" i="3"/>
  <c r="Y982" i="3" s="1"/>
  <c r="X983" i="3"/>
  <c r="W983" i="3"/>
  <c r="W982" i="3" s="1"/>
  <c r="V983" i="3"/>
  <c r="U983" i="3"/>
  <c r="U982" i="3" s="1"/>
  <c r="T983" i="3"/>
  <c r="S983" i="3"/>
  <c r="S982" i="3" s="1"/>
  <c r="R983" i="3"/>
  <c r="Q983" i="3"/>
  <c r="P983" i="3"/>
  <c r="O983" i="3"/>
  <c r="N983" i="3"/>
  <c r="M983" i="3"/>
  <c r="AC981" i="3"/>
  <c r="AB981" i="3"/>
  <c r="AA981" i="3"/>
  <c r="Z981" i="3"/>
  <c r="Y981" i="3"/>
  <c r="X981" i="3"/>
  <c r="W981" i="3"/>
  <c r="V981" i="3"/>
  <c r="U981" i="3"/>
  <c r="T981" i="3"/>
  <c r="S981" i="3"/>
  <c r="R981" i="3"/>
  <c r="Q981" i="3"/>
  <c r="P981" i="3"/>
  <c r="O981" i="3"/>
  <c r="N981" i="3"/>
  <c r="M981" i="3"/>
  <c r="AC980" i="3"/>
  <c r="AB980" i="3"/>
  <c r="AA980" i="3"/>
  <c r="AA979" i="3" s="1"/>
  <c r="Z980" i="3"/>
  <c r="Y980" i="3"/>
  <c r="Y979" i="3" s="1"/>
  <c r="X980" i="3"/>
  <c r="W980" i="3"/>
  <c r="W979" i="3" s="1"/>
  <c r="V980" i="3"/>
  <c r="U980" i="3"/>
  <c r="U979" i="3" s="1"/>
  <c r="T980" i="3"/>
  <c r="S980" i="3"/>
  <c r="S979" i="3" s="1"/>
  <c r="R980" i="3"/>
  <c r="Q980" i="3"/>
  <c r="P980" i="3"/>
  <c r="O980" i="3"/>
  <c r="N980" i="3"/>
  <c r="M980" i="3"/>
  <c r="AC978" i="3"/>
  <c r="AB978" i="3"/>
  <c r="AA978" i="3"/>
  <c r="Z978" i="3"/>
  <c r="Y978" i="3"/>
  <c r="X978" i="3"/>
  <c r="W978" i="3"/>
  <c r="V978" i="3"/>
  <c r="U978" i="3"/>
  <c r="T978" i="3"/>
  <c r="S978" i="3"/>
  <c r="R978" i="3"/>
  <c r="Q978" i="3"/>
  <c r="P978" i="3"/>
  <c r="O978" i="3"/>
  <c r="N978" i="3"/>
  <c r="M978" i="3"/>
  <c r="AC977" i="3"/>
  <c r="AB977" i="3"/>
  <c r="AA977" i="3"/>
  <c r="AA976" i="3" s="1"/>
  <c r="Z977" i="3"/>
  <c r="Y977" i="3"/>
  <c r="Y976" i="3" s="1"/>
  <c r="X977" i="3"/>
  <c r="W977" i="3"/>
  <c r="W976" i="3" s="1"/>
  <c r="V977" i="3"/>
  <c r="U977" i="3"/>
  <c r="U976" i="3" s="1"/>
  <c r="T977" i="3"/>
  <c r="S977" i="3"/>
  <c r="S976" i="3" s="1"/>
  <c r="R977" i="3"/>
  <c r="Q977" i="3"/>
  <c r="P977" i="3"/>
  <c r="O977" i="3"/>
  <c r="N977" i="3"/>
  <c r="M977" i="3"/>
  <c r="AC975" i="3"/>
  <c r="AB975" i="3"/>
  <c r="AA975" i="3"/>
  <c r="Z975" i="3"/>
  <c r="Y975" i="3"/>
  <c r="X975" i="3"/>
  <c r="W975" i="3"/>
  <c r="V975" i="3"/>
  <c r="U975" i="3"/>
  <c r="T975" i="3"/>
  <c r="S975" i="3"/>
  <c r="R975" i="3"/>
  <c r="Q975" i="3"/>
  <c r="P975" i="3"/>
  <c r="O975" i="3"/>
  <c r="N975" i="3"/>
  <c r="M975" i="3"/>
  <c r="AC974" i="3"/>
  <c r="AB974" i="3"/>
  <c r="AA974" i="3"/>
  <c r="AA973" i="3" s="1"/>
  <c r="Z974" i="3"/>
  <c r="Y974" i="3"/>
  <c r="Y973" i="3" s="1"/>
  <c r="X974" i="3"/>
  <c r="W974" i="3"/>
  <c r="W973" i="3" s="1"/>
  <c r="V974" i="3"/>
  <c r="U974" i="3"/>
  <c r="U973" i="3" s="1"/>
  <c r="T974" i="3"/>
  <c r="S974" i="3"/>
  <c r="S973" i="3" s="1"/>
  <c r="R974" i="3"/>
  <c r="Q974" i="3"/>
  <c r="P974" i="3"/>
  <c r="O974" i="3"/>
  <c r="N974" i="3"/>
  <c r="M974" i="3"/>
  <c r="AC972" i="3"/>
  <c r="AB972" i="3"/>
  <c r="AA972" i="3"/>
  <c r="Z972" i="3"/>
  <c r="Y972" i="3"/>
  <c r="X972" i="3"/>
  <c r="W972" i="3"/>
  <c r="V972" i="3"/>
  <c r="U972" i="3"/>
  <c r="T972" i="3"/>
  <c r="S972" i="3"/>
  <c r="R972" i="3"/>
  <c r="Q972" i="3"/>
  <c r="P972" i="3"/>
  <c r="O972" i="3"/>
  <c r="N972" i="3"/>
  <c r="M972" i="3"/>
  <c r="AC971" i="3"/>
  <c r="AB971" i="3"/>
  <c r="AA971" i="3"/>
  <c r="AA970" i="3" s="1"/>
  <c r="Z971" i="3"/>
  <c r="Y971" i="3"/>
  <c r="Y970" i="3" s="1"/>
  <c r="X971" i="3"/>
  <c r="W971" i="3"/>
  <c r="W970" i="3" s="1"/>
  <c r="V971" i="3"/>
  <c r="U971" i="3"/>
  <c r="U970" i="3" s="1"/>
  <c r="T971" i="3"/>
  <c r="S971" i="3"/>
  <c r="S970" i="3" s="1"/>
  <c r="R971" i="3"/>
  <c r="Q971" i="3"/>
  <c r="Q970" i="3" s="1"/>
  <c r="P971" i="3"/>
  <c r="O971" i="3"/>
  <c r="N971" i="3"/>
  <c r="M971" i="3"/>
  <c r="AC969" i="3"/>
  <c r="AB969" i="3"/>
  <c r="AA969" i="3"/>
  <c r="Z969" i="3"/>
  <c r="Y969" i="3"/>
  <c r="X969" i="3"/>
  <c r="W969" i="3"/>
  <c r="V969" i="3"/>
  <c r="U969" i="3"/>
  <c r="T969" i="3"/>
  <c r="S969" i="3"/>
  <c r="R969" i="3"/>
  <c r="Q969" i="3"/>
  <c r="P969" i="3"/>
  <c r="O969" i="3"/>
  <c r="N969" i="3"/>
  <c r="M969" i="3"/>
  <c r="AC968" i="3"/>
  <c r="AB968" i="3"/>
  <c r="AA968" i="3"/>
  <c r="AA967" i="3" s="1"/>
  <c r="Z968" i="3"/>
  <c r="Y968" i="3"/>
  <c r="Y967" i="3" s="1"/>
  <c r="X968" i="3"/>
  <c r="W968" i="3"/>
  <c r="W967" i="3" s="1"/>
  <c r="V968" i="3"/>
  <c r="U968" i="3"/>
  <c r="U967" i="3" s="1"/>
  <c r="T968" i="3"/>
  <c r="S968" i="3"/>
  <c r="S967" i="3" s="1"/>
  <c r="R968" i="3"/>
  <c r="Q968" i="3"/>
  <c r="Q967" i="3" s="1"/>
  <c r="P968" i="3"/>
  <c r="O968" i="3"/>
  <c r="N968" i="3"/>
  <c r="M968" i="3"/>
  <c r="AC966" i="3"/>
  <c r="AB966" i="3"/>
  <c r="AA966" i="3"/>
  <c r="Z966" i="3"/>
  <c r="Y966" i="3"/>
  <c r="X966" i="3"/>
  <c r="W966" i="3"/>
  <c r="V966" i="3"/>
  <c r="U966" i="3"/>
  <c r="T966" i="3"/>
  <c r="S966" i="3"/>
  <c r="R966" i="3"/>
  <c r="Q966" i="3"/>
  <c r="P966" i="3"/>
  <c r="O966" i="3"/>
  <c r="N966" i="3"/>
  <c r="M966" i="3"/>
  <c r="AC965" i="3"/>
  <c r="AB965" i="3"/>
  <c r="AA965" i="3"/>
  <c r="Z965" i="3"/>
  <c r="Y965" i="3"/>
  <c r="Y964" i="3" s="1"/>
  <c r="X965" i="3"/>
  <c r="W965" i="3"/>
  <c r="W964" i="3" s="1"/>
  <c r="V965" i="3"/>
  <c r="U965" i="3"/>
  <c r="U964" i="3" s="1"/>
  <c r="T965" i="3"/>
  <c r="S965" i="3"/>
  <c r="S964" i="3" s="1"/>
  <c r="R965" i="3"/>
  <c r="Q965" i="3"/>
  <c r="Q964" i="3" s="1"/>
  <c r="P965" i="3"/>
  <c r="O965" i="3"/>
  <c r="N965" i="3"/>
  <c r="M965" i="3"/>
  <c r="AC962" i="3"/>
  <c r="AB962" i="3"/>
  <c r="AA962" i="3"/>
  <c r="Z962" i="3"/>
  <c r="Y962" i="3"/>
  <c r="X962" i="3"/>
  <c r="W962" i="3"/>
  <c r="V962" i="3"/>
  <c r="U962" i="3"/>
  <c r="T962" i="3"/>
  <c r="S962" i="3"/>
  <c r="R962" i="3"/>
  <c r="Q962" i="3"/>
  <c r="P962" i="3"/>
  <c r="O962" i="3"/>
  <c r="N962" i="3"/>
  <c r="M962" i="3"/>
  <c r="AC961" i="3"/>
  <c r="AB961" i="3"/>
  <c r="AA961" i="3"/>
  <c r="Z961" i="3"/>
  <c r="Y961" i="3"/>
  <c r="X961" i="3"/>
  <c r="W961" i="3"/>
  <c r="V961" i="3"/>
  <c r="U961" i="3"/>
  <c r="T961" i="3"/>
  <c r="S961" i="3"/>
  <c r="R961" i="3"/>
  <c r="Q961" i="3"/>
  <c r="P961" i="3"/>
  <c r="O961" i="3"/>
  <c r="N961" i="3"/>
  <c r="M961" i="3"/>
  <c r="AC960" i="3"/>
  <c r="AB960" i="3"/>
  <c r="AB959" i="3" s="1"/>
  <c r="AA960" i="3"/>
  <c r="Z960" i="3"/>
  <c r="Z959" i="3" s="1"/>
  <c r="Y960" i="3"/>
  <c r="X960" i="3"/>
  <c r="X959" i="3" s="1"/>
  <c r="W960" i="3"/>
  <c r="V960" i="3"/>
  <c r="V959" i="3" s="1"/>
  <c r="U960" i="3"/>
  <c r="T960" i="3"/>
  <c r="S960" i="3"/>
  <c r="R960" i="3"/>
  <c r="R959" i="3" s="1"/>
  <c r="Q960" i="3"/>
  <c r="P960" i="3"/>
  <c r="P959" i="3" s="1"/>
  <c r="O960" i="3"/>
  <c r="N960" i="3"/>
  <c r="N959" i="3" s="1"/>
  <c r="M960" i="3"/>
  <c r="AC958" i="3"/>
  <c r="AB958" i="3"/>
  <c r="AA958" i="3"/>
  <c r="Z958" i="3"/>
  <c r="Y958" i="3"/>
  <c r="X958" i="3"/>
  <c r="W958" i="3"/>
  <c r="V958" i="3"/>
  <c r="U958" i="3"/>
  <c r="T958" i="3"/>
  <c r="S958" i="3"/>
  <c r="R958" i="3"/>
  <c r="Q958" i="3"/>
  <c r="P958" i="3"/>
  <c r="O958" i="3"/>
  <c r="N958" i="3"/>
  <c r="M958" i="3"/>
  <c r="AC957" i="3"/>
  <c r="AB957" i="3"/>
  <c r="AB956" i="3" s="1"/>
  <c r="AA957" i="3"/>
  <c r="Z957" i="3"/>
  <c r="Z956" i="3" s="1"/>
  <c r="Y957" i="3"/>
  <c r="X957" i="3"/>
  <c r="X956" i="3" s="1"/>
  <c r="W957" i="3"/>
  <c r="V957" i="3"/>
  <c r="V956" i="3" s="1"/>
  <c r="U957" i="3"/>
  <c r="T957" i="3"/>
  <c r="T956" i="3" s="1"/>
  <c r="S957" i="3"/>
  <c r="R957" i="3"/>
  <c r="R956" i="3" s="1"/>
  <c r="Q957" i="3"/>
  <c r="P957" i="3"/>
  <c r="P956" i="3" s="1"/>
  <c r="O957" i="3"/>
  <c r="N957" i="3"/>
  <c r="N956" i="3" s="1"/>
  <c r="M957" i="3"/>
  <c r="AC955" i="3"/>
  <c r="AB955" i="3"/>
  <c r="AA955" i="3"/>
  <c r="Z955" i="3"/>
  <c r="Y955" i="3"/>
  <c r="X955" i="3"/>
  <c r="W955" i="3"/>
  <c r="V955" i="3"/>
  <c r="U955" i="3"/>
  <c r="T955" i="3"/>
  <c r="S955" i="3"/>
  <c r="R955" i="3"/>
  <c r="Q955" i="3"/>
  <c r="P955" i="3"/>
  <c r="O955" i="3"/>
  <c r="N955" i="3"/>
  <c r="M955" i="3"/>
  <c r="AC954" i="3"/>
  <c r="AB954" i="3"/>
  <c r="AA954" i="3"/>
  <c r="Z954" i="3"/>
  <c r="Y954" i="3"/>
  <c r="X954" i="3"/>
  <c r="W954" i="3"/>
  <c r="V954" i="3"/>
  <c r="U954" i="3"/>
  <c r="T954" i="3"/>
  <c r="S954" i="3"/>
  <c r="R954" i="3"/>
  <c r="Q954" i="3"/>
  <c r="P954" i="3"/>
  <c r="O954" i="3"/>
  <c r="N954" i="3"/>
  <c r="M954" i="3"/>
  <c r="AC953" i="3"/>
  <c r="AB953" i="3"/>
  <c r="AA953" i="3"/>
  <c r="AA952" i="3" s="1"/>
  <c r="Z953" i="3"/>
  <c r="Y953" i="3"/>
  <c r="Y952" i="3" s="1"/>
  <c r="X953" i="3"/>
  <c r="W953" i="3"/>
  <c r="W952" i="3" s="1"/>
  <c r="V953" i="3"/>
  <c r="U953" i="3"/>
  <c r="U952" i="3" s="1"/>
  <c r="T953" i="3"/>
  <c r="S953" i="3"/>
  <c r="S952" i="3" s="1"/>
  <c r="R953" i="3"/>
  <c r="Q953" i="3"/>
  <c r="Q952" i="3" s="1"/>
  <c r="P953" i="3"/>
  <c r="O953" i="3"/>
  <c r="O952" i="3" s="1"/>
  <c r="N953" i="3"/>
  <c r="M953" i="3"/>
  <c r="AC951" i="3"/>
  <c r="AB951" i="3"/>
  <c r="AA951" i="3"/>
  <c r="Z951" i="3"/>
  <c r="Y951" i="3"/>
  <c r="X951" i="3"/>
  <c r="W951" i="3"/>
  <c r="V951" i="3"/>
  <c r="U951" i="3"/>
  <c r="T951" i="3"/>
  <c r="S951" i="3"/>
  <c r="R951" i="3"/>
  <c r="Q951" i="3"/>
  <c r="P951" i="3"/>
  <c r="O951" i="3"/>
  <c r="N951" i="3"/>
  <c r="M951" i="3"/>
  <c r="AC950" i="3"/>
  <c r="AB950" i="3"/>
  <c r="AA950" i="3"/>
  <c r="AA949" i="3" s="1"/>
  <c r="Z950" i="3"/>
  <c r="Y950" i="3"/>
  <c r="Y949" i="3" s="1"/>
  <c r="X950" i="3"/>
  <c r="W950" i="3"/>
  <c r="W949" i="3" s="1"/>
  <c r="V950" i="3"/>
  <c r="U950" i="3"/>
  <c r="U949" i="3" s="1"/>
  <c r="T950" i="3"/>
  <c r="S950" i="3"/>
  <c r="R950" i="3"/>
  <c r="Q950" i="3"/>
  <c r="Q949" i="3" s="1"/>
  <c r="P950" i="3"/>
  <c r="O950" i="3"/>
  <c r="N950" i="3"/>
  <c r="M950" i="3"/>
  <c r="AC948" i="3"/>
  <c r="AB948" i="3"/>
  <c r="AA948" i="3"/>
  <c r="Z948" i="3"/>
  <c r="Y948" i="3"/>
  <c r="X948" i="3"/>
  <c r="W948" i="3"/>
  <c r="V948" i="3"/>
  <c r="U948" i="3"/>
  <c r="T948" i="3"/>
  <c r="S948" i="3"/>
  <c r="R948" i="3"/>
  <c r="Q948" i="3"/>
  <c r="P948" i="3"/>
  <c r="O948" i="3"/>
  <c r="N948" i="3"/>
  <c r="M948" i="3"/>
  <c r="AC947" i="3"/>
  <c r="AB947" i="3"/>
  <c r="AA947" i="3"/>
  <c r="Z947" i="3"/>
  <c r="Y947" i="3"/>
  <c r="X947" i="3"/>
  <c r="W947" i="3"/>
  <c r="V947" i="3"/>
  <c r="U947" i="3"/>
  <c r="T947" i="3"/>
  <c r="S947" i="3"/>
  <c r="R947" i="3"/>
  <c r="Q947" i="3"/>
  <c r="P947" i="3"/>
  <c r="O947" i="3"/>
  <c r="N947" i="3"/>
  <c r="M947" i="3"/>
  <c r="AC946" i="3"/>
  <c r="AB946" i="3"/>
  <c r="AB945" i="3" s="1"/>
  <c r="AA946" i="3"/>
  <c r="Z946" i="3"/>
  <c r="Z945" i="3" s="1"/>
  <c r="Y946" i="3"/>
  <c r="X946" i="3"/>
  <c r="X945" i="3" s="1"/>
  <c r="W946" i="3"/>
  <c r="V946" i="3"/>
  <c r="V945" i="3" s="1"/>
  <c r="U946" i="3"/>
  <c r="T946" i="3"/>
  <c r="T945" i="3" s="1"/>
  <c r="S946" i="3"/>
  <c r="R946" i="3"/>
  <c r="R945" i="3" s="1"/>
  <c r="Q946" i="3"/>
  <c r="P946" i="3"/>
  <c r="P945" i="3" s="1"/>
  <c r="O946" i="3"/>
  <c r="N946" i="3"/>
  <c r="N945" i="3" s="1"/>
  <c r="M946" i="3"/>
  <c r="AC944" i="3"/>
  <c r="AB944" i="3"/>
  <c r="AA944" i="3"/>
  <c r="Z944" i="3"/>
  <c r="Y944" i="3"/>
  <c r="X944" i="3"/>
  <c r="W944" i="3"/>
  <c r="V944" i="3"/>
  <c r="U944" i="3"/>
  <c r="T944" i="3"/>
  <c r="S944" i="3"/>
  <c r="R944" i="3"/>
  <c r="Q944" i="3"/>
  <c r="P944" i="3"/>
  <c r="O944" i="3"/>
  <c r="N944" i="3"/>
  <c r="M944" i="3"/>
  <c r="AC943" i="3"/>
  <c r="AB943" i="3"/>
  <c r="AB942" i="3" s="1"/>
  <c r="AA943" i="3"/>
  <c r="Z943" i="3"/>
  <c r="Z942" i="3" s="1"/>
  <c r="Y943" i="3"/>
  <c r="X943" i="3"/>
  <c r="X942" i="3" s="1"/>
  <c r="W943" i="3"/>
  <c r="V943" i="3"/>
  <c r="V942" i="3" s="1"/>
  <c r="U943" i="3"/>
  <c r="T943" i="3"/>
  <c r="T942" i="3" s="1"/>
  <c r="S943" i="3"/>
  <c r="R943" i="3"/>
  <c r="R942" i="3" s="1"/>
  <c r="Q943" i="3"/>
  <c r="P943" i="3"/>
  <c r="P942" i="3" s="1"/>
  <c r="O943" i="3"/>
  <c r="N943" i="3"/>
  <c r="N942" i="3" s="1"/>
  <c r="M943" i="3"/>
  <c r="AC940" i="3"/>
  <c r="AB940" i="3"/>
  <c r="AA940" i="3"/>
  <c r="Z940" i="3"/>
  <c r="Y940" i="3"/>
  <c r="X940" i="3"/>
  <c r="W940" i="3"/>
  <c r="V940" i="3"/>
  <c r="U940" i="3"/>
  <c r="T940" i="3"/>
  <c r="S940" i="3"/>
  <c r="R940" i="3"/>
  <c r="Q940" i="3"/>
  <c r="P940" i="3"/>
  <c r="O940" i="3"/>
  <c r="N940" i="3"/>
  <c r="M940" i="3"/>
  <c r="AC939" i="3"/>
  <c r="AB939" i="3"/>
  <c r="AA939" i="3"/>
  <c r="Z939" i="3"/>
  <c r="Y939" i="3"/>
  <c r="X939" i="3"/>
  <c r="W939" i="3"/>
  <c r="V939" i="3"/>
  <c r="U939" i="3"/>
  <c r="T939" i="3"/>
  <c r="S939" i="3"/>
  <c r="R939" i="3"/>
  <c r="Q939" i="3"/>
  <c r="P939" i="3"/>
  <c r="O939" i="3"/>
  <c r="N939" i="3"/>
  <c r="M939" i="3"/>
  <c r="AC938" i="3"/>
  <c r="AB938" i="3"/>
  <c r="AA938" i="3"/>
  <c r="Z938" i="3"/>
  <c r="Y938" i="3"/>
  <c r="Y937" i="3" s="1"/>
  <c r="X938" i="3"/>
  <c r="W938" i="3"/>
  <c r="V938" i="3"/>
  <c r="U938" i="3"/>
  <c r="U937" i="3" s="1"/>
  <c r="T938" i="3"/>
  <c r="S938" i="3"/>
  <c r="S937" i="3" s="1"/>
  <c r="R938" i="3"/>
  <c r="Q938" i="3"/>
  <c r="Q937" i="3" s="1"/>
  <c r="P938" i="3"/>
  <c r="O938" i="3"/>
  <c r="O937" i="3" s="1"/>
  <c r="N938" i="3"/>
  <c r="M938" i="3"/>
  <c r="AC936" i="3"/>
  <c r="AB936" i="3"/>
  <c r="AA936" i="3"/>
  <c r="Z936" i="3"/>
  <c r="Y936" i="3"/>
  <c r="X936" i="3"/>
  <c r="W936" i="3"/>
  <c r="V936" i="3"/>
  <c r="U936" i="3"/>
  <c r="T936" i="3"/>
  <c r="S936" i="3"/>
  <c r="R936" i="3"/>
  <c r="Q936" i="3"/>
  <c r="P936" i="3"/>
  <c r="O936" i="3"/>
  <c r="N936" i="3"/>
  <c r="M936" i="3"/>
  <c r="AC935" i="3"/>
  <c r="AB935" i="3"/>
  <c r="AA935" i="3"/>
  <c r="Z935" i="3"/>
  <c r="Y935" i="3"/>
  <c r="X935" i="3"/>
  <c r="W935" i="3"/>
  <c r="V935" i="3"/>
  <c r="U935" i="3"/>
  <c r="T935" i="3"/>
  <c r="S935" i="3"/>
  <c r="R935" i="3"/>
  <c r="Q935" i="3"/>
  <c r="P935" i="3"/>
  <c r="O935" i="3"/>
  <c r="N935" i="3"/>
  <c r="M935" i="3"/>
  <c r="AC934" i="3"/>
  <c r="AB934" i="3"/>
  <c r="AB933" i="3" s="1"/>
  <c r="AA934" i="3"/>
  <c r="Z934" i="3"/>
  <c r="Z933" i="3" s="1"/>
  <c r="Y934" i="3"/>
  <c r="X934" i="3"/>
  <c r="X933" i="3" s="1"/>
  <c r="W934" i="3"/>
  <c r="V934" i="3"/>
  <c r="V933" i="3" s="1"/>
  <c r="U934" i="3"/>
  <c r="T934" i="3"/>
  <c r="T933" i="3" s="1"/>
  <c r="S934" i="3"/>
  <c r="R934" i="3"/>
  <c r="R933" i="3" s="1"/>
  <c r="Q934" i="3"/>
  <c r="P934" i="3"/>
  <c r="P933" i="3" s="1"/>
  <c r="O934" i="3"/>
  <c r="N934" i="3"/>
  <c r="N933" i="3" s="1"/>
  <c r="M934" i="3"/>
  <c r="AC932" i="3"/>
  <c r="AB932" i="3"/>
  <c r="AA932" i="3"/>
  <c r="Z932" i="3"/>
  <c r="Y932" i="3"/>
  <c r="X932" i="3"/>
  <c r="W932" i="3"/>
  <c r="V932" i="3"/>
  <c r="U932" i="3"/>
  <c r="T932" i="3"/>
  <c r="S932" i="3"/>
  <c r="R932" i="3"/>
  <c r="Q932" i="3"/>
  <c r="P932" i="3"/>
  <c r="O932" i="3"/>
  <c r="N932" i="3"/>
  <c r="M932" i="3"/>
  <c r="AC931" i="3"/>
  <c r="AB931" i="3"/>
  <c r="AA931" i="3"/>
  <c r="Z931" i="3"/>
  <c r="Y931" i="3"/>
  <c r="X931" i="3"/>
  <c r="W931" i="3"/>
  <c r="V931" i="3"/>
  <c r="U931" i="3"/>
  <c r="T931" i="3"/>
  <c r="S931" i="3"/>
  <c r="R931" i="3"/>
  <c r="Q931" i="3"/>
  <c r="P931" i="3"/>
  <c r="O931" i="3"/>
  <c r="N931" i="3"/>
  <c r="M931" i="3"/>
  <c r="AC930" i="3"/>
  <c r="AB930" i="3"/>
  <c r="AA930" i="3"/>
  <c r="AA929" i="3" s="1"/>
  <c r="Z930" i="3"/>
  <c r="Y930" i="3"/>
  <c r="Y929" i="3" s="1"/>
  <c r="X930" i="3"/>
  <c r="W930" i="3"/>
  <c r="W929" i="3" s="1"/>
  <c r="V930" i="3"/>
  <c r="U930" i="3"/>
  <c r="U929" i="3" s="1"/>
  <c r="T930" i="3"/>
  <c r="S930" i="3"/>
  <c r="S929" i="3" s="1"/>
  <c r="R930" i="3"/>
  <c r="Q930" i="3"/>
  <c r="Q929" i="3" s="1"/>
  <c r="P930" i="3"/>
  <c r="O930" i="3"/>
  <c r="O929" i="3" s="1"/>
  <c r="N930" i="3"/>
  <c r="M930" i="3"/>
  <c r="AC927" i="3"/>
  <c r="AB927" i="3"/>
  <c r="AA927" i="3"/>
  <c r="Z927" i="3"/>
  <c r="Y927" i="3"/>
  <c r="X927" i="3"/>
  <c r="W927" i="3"/>
  <c r="V927" i="3"/>
  <c r="U927" i="3"/>
  <c r="T927" i="3"/>
  <c r="S927" i="3"/>
  <c r="R927" i="3"/>
  <c r="Q927" i="3"/>
  <c r="P927" i="3"/>
  <c r="O927" i="3"/>
  <c r="N927" i="3"/>
  <c r="M927" i="3"/>
  <c r="AC926" i="3"/>
  <c r="AB926" i="3"/>
  <c r="AA926" i="3"/>
  <c r="Z926" i="3"/>
  <c r="Y926" i="3"/>
  <c r="X926" i="3"/>
  <c r="W926" i="3"/>
  <c r="V926" i="3"/>
  <c r="U926" i="3"/>
  <c r="T926" i="3"/>
  <c r="S926" i="3"/>
  <c r="R926" i="3"/>
  <c r="Q926" i="3"/>
  <c r="P926" i="3"/>
  <c r="O926" i="3"/>
  <c r="N926" i="3"/>
  <c r="M926" i="3"/>
  <c r="AC925" i="3"/>
  <c r="AB925" i="3"/>
  <c r="AA925" i="3"/>
  <c r="Z925" i="3"/>
  <c r="Y925" i="3"/>
  <c r="X925" i="3"/>
  <c r="W925" i="3"/>
  <c r="V925" i="3"/>
  <c r="U925" i="3"/>
  <c r="T925" i="3"/>
  <c r="S925" i="3"/>
  <c r="R925" i="3"/>
  <c r="Q925" i="3"/>
  <c r="P925" i="3"/>
  <c r="O925" i="3"/>
  <c r="N925" i="3"/>
  <c r="M925" i="3"/>
  <c r="AC924" i="3"/>
  <c r="AB924" i="3"/>
  <c r="AA924" i="3"/>
  <c r="Z924" i="3"/>
  <c r="Y924" i="3"/>
  <c r="Y923" i="3" s="1"/>
  <c r="X924" i="3"/>
  <c r="W924" i="3"/>
  <c r="W923" i="3" s="1"/>
  <c r="V924" i="3"/>
  <c r="U924" i="3"/>
  <c r="U923" i="3" s="1"/>
  <c r="T924" i="3"/>
  <c r="S924" i="3"/>
  <c r="S923" i="3" s="1"/>
  <c r="R924" i="3"/>
  <c r="Q924" i="3"/>
  <c r="Q923" i="3" s="1"/>
  <c r="P924" i="3"/>
  <c r="O924" i="3"/>
  <c r="O923" i="3" s="1"/>
  <c r="N924" i="3"/>
  <c r="M924" i="3"/>
  <c r="AC922" i="3"/>
  <c r="AB922" i="3"/>
  <c r="AA922" i="3"/>
  <c r="Z922" i="3"/>
  <c r="Y922" i="3"/>
  <c r="X922" i="3"/>
  <c r="W922" i="3"/>
  <c r="V922" i="3"/>
  <c r="U922" i="3"/>
  <c r="T922" i="3"/>
  <c r="S922" i="3"/>
  <c r="R922" i="3"/>
  <c r="Q922" i="3"/>
  <c r="P922" i="3"/>
  <c r="O922" i="3"/>
  <c r="N922" i="3"/>
  <c r="M922" i="3"/>
  <c r="AC921" i="3"/>
  <c r="AB921" i="3"/>
  <c r="AA921" i="3"/>
  <c r="Z921" i="3"/>
  <c r="Y921" i="3"/>
  <c r="X921" i="3"/>
  <c r="W921" i="3"/>
  <c r="V921" i="3"/>
  <c r="U921" i="3"/>
  <c r="T921" i="3"/>
  <c r="S921" i="3"/>
  <c r="R921" i="3"/>
  <c r="Q921" i="3"/>
  <c r="P921" i="3"/>
  <c r="O921" i="3"/>
  <c r="N921" i="3"/>
  <c r="M921" i="3"/>
  <c r="AC920" i="3"/>
  <c r="AB920" i="3"/>
  <c r="AA920" i="3"/>
  <c r="Z920" i="3"/>
  <c r="Y920" i="3"/>
  <c r="X920" i="3"/>
  <c r="W920" i="3"/>
  <c r="V920" i="3"/>
  <c r="U920" i="3"/>
  <c r="T920" i="3"/>
  <c r="S920" i="3"/>
  <c r="R920" i="3"/>
  <c r="Q920" i="3"/>
  <c r="P920" i="3"/>
  <c r="O920" i="3"/>
  <c r="N920" i="3"/>
  <c r="M920" i="3"/>
  <c r="AC919" i="3"/>
  <c r="AB919" i="3"/>
  <c r="AA919" i="3"/>
  <c r="AA918" i="3" s="1"/>
  <c r="Z919" i="3"/>
  <c r="Y919" i="3"/>
  <c r="Y918" i="3" s="1"/>
  <c r="X919" i="3"/>
  <c r="W919" i="3"/>
  <c r="W918" i="3" s="1"/>
  <c r="V919" i="3"/>
  <c r="U919" i="3"/>
  <c r="U918" i="3" s="1"/>
  <c r="T919" i="3"/>
  <c r="S919" i="3"/>
  <c r="R919" i="3"/>
  <c r="Q919" i="3"/>
  <c r="Q918" i="3" s="1"/>
  <c r="P919" i="3"/>
  <c r="O919" i="3"/>
  <c r="N919" i="3"/>
  <c r="M919" i="3"/>
  <c r="AC917" i="3"/>
  <c r="AB917" i="3"/>
  <c r="AA917" i="3"/>
  <c r="Z917" i="3"/>
  <c r="Y917" i="3"/>
  <c r="X917" i="3"/>
  <c r="W917" i="3"/>
  <c r="V917" i="3"/>
  <c r="U917" i="3"/>
  <c r="T917" i="3"/>
  <c r="S917" i="3"/>
  <c r="R917" i="3"/>
  <c r="Q917" i="3"/>
  <c r="P917" i="3"/>
  <c r="O917" i="3"/>
  <c r="N917" i="3"/>
  <c r="M917" i="3"/>
  <c r="AC916" i="3"/>
  <c r="AB916" i="3"/>
  <c r="AA916" i="3"/>
  <c r="Z916" i="3"/>
  <c r="Y916" i="3"/>
  <c r="X916" i="3"/>
  <c r="W916" i="3"/>
  <c r="V916" i="3"/>
  <c r="U916" i="3"/>
  <c r="T916" i="3"/>
  <c r="S916" i="3"/>
  <c r="R916" i="3"/>
  <c r="Q916" i="3"/>
  <c r="P916" i="3"/>
  <c r="O916" i="3"/>
  <c r="N916" i="3"/>
  <c r="M916" i="3"/>
  <c r="AC915" i="3"/>
  <c r="AB915" i="3"/>
  <c r="AA915" i="3"/>
  <c r="Z915" i="3"/>
  <c r="Y915" i="3"/>
  <c r="X915" i="3"/>
  <c r="W915" i="3"/>
  <c r="V915" i="3"/>
  <c r="U915" i="3"/>
  <c r="T915" i="3"/>
  <c r="S915" i="3"/>
  <c r="R915" i="3"/>
  <c r="Q915" i="3"/>
  <c r="P915" i="3"/>
  <c r="O915" i="3"/>
  <c r="N915" i="3"/>
  <c r="M915" i="3"/>
  <c r="AC914" i="3"/>
  <c r="AB914" i="3"/>
  <c r="AA914" i="3"/>
  <c r="AA913" i="3" s="1"/>
  <c r="Z914" i="3"/>
  <c r="Y914" i="3"/>
  <c r="Y913" i="3" s="1"/>
  <c r="X914" i="3"/>
  <c r="W914" i="3"/>
  <c r="W913" i="3" s="1"/>
  <c r="V914" i="3"/>
  <c r="U914" i="3"/>
  <c r="T914" i="3"/>
  <c r="S914" i="3"/>
  <c r="R914" i="3"/>
  <c r="Q914" i="3"/>
  <c r="Q913" i="3" s="1"/>
  <c r="P914" i="3"/>
  <c r="O914" i="3"/>
  <c r="N914" i="3"/>
  <c r="M914" i="3"/>
  <c r="AC910" i="3"/>
  <c r="AB910" i="3"/>
  <c r="AA910" i="3"/>
  <c r="Z910" i="3"/>
  <c r="Y910" i="3"/>
  <c r="X910" i="3"/>
  <c r="W910" i="3"/>
  <c r="V910" i="3"/>
  <c r="U910" i="3"/>
  <c r="T910" i="3"/>
  <c r="S910" i="3"/>
  <c r="R910" i="3"/>
  <c r="Q910" i="3"/>
  <c r="P910" i="3"/>
  <c r="O910" i="3"/>
  <c r="N910" i="3"/>
  <c r="M910" i="3"/>
  <c r="AC909" i="3"/>
  <c r="AB909" i="3"/>
  <c r="AA909" i="3"/>
  <c r="Z909" i="3"/>
  <c r="Y909" i="3"/>
  <c r="X909" i="3"/>
  <c r="W909" i="3"/>
  <c r="V909" i="3"/>
  <c r="U909" i="3"/>
  <c r="T909" i="3"/>
  <c r="S909" i="3"/>
  <c r="R909" i="3"/>
  <c r="Q909" i="3"/>
  <c r="P909" i="3"/>
  <c r="O909" i="3"/>
  <c r="N909" i="3"/>
  <c r="M909" i="3"/>
  <c r="AC908" i="3"/>
  <c r="AB908" i="3"/>
  <c r="AA908" i="3"/>
  <c r="Z908" i="3"/>
  <c r="Y908" i="3"/>
  <c r="X908" i="3"/>
  <c r="W908" i="3"/>
  <c r="V908" i="3"/>
  <c r="U908" i="3"/>
  <c r="S908" i="3"/>
  <c r="R908" i="3"/>
  <c r="Q908" i="3"/>
  <c r="P908" i="3"/>
  <c r="O908" i="3"/>
  <c r="N908" i="3"/>
  <c r="M908" i="3"/>
  <c r="AC907" i="3"/>
  <c r="AB907" i="3"/>
  <c r="AA907" i="3"/>
  <c r="Z907" i="3"/>
  <c r="Y907" i="3"/>
  <c r="X907" i="3"/>
  <c r="W907" i="3"/>
  <c r="V907" i="3"/>
  <c r="U907" i="3"/>
  <c r="T907" i="3"/>
  <c r="S907" i="3"/>
  <c r="R907" i="3"/>
  <c r="Q907" i="3"/>
  <c r="P907" i="3"/>
  <c r="O907" i="3"/>
  <c r="N907" i="3"/>
  <c r="M907" i="3"/>
  <c r="AC905" i="3"/>
  <c r="N904" i="3"/>
  <c r="O904" i="3"/>
  <c r="P904" i="3"/>
  <c r="Q904" i="3"/>
  <c r="R904" i="3"/>
  <c r="S904" i="3"/>
  <c r="T904" i="3"/>
  <c r="U904" i="3"/>
  <c r="V904" i="3"/>
  <c r="W904" i="3"/>
  <c r="X904" i="3"/>
  <c r="Y904" i="3"/>
  <c r="Z904" i="3"/>
  <c r="AA904" i="3"/>
  <c r="AB904" i="3"/>
  <c r="AC904" i="3"/>
  <c r="M905" i="3"/>
  <c r="M904" i="3"/>
  <c r="M902" i="3"/>
  <c r="AC902" i="3"/>
  <c r="M901" i="3"/>
  <c r="N901" i="3"/>
  <c r="O901" i="3"/>
  <c r="P901" i="3"/>
  <c r="Q901" i="3"/>
  <c r="R901" i="3"/>
  <c r="S901" i="3"/>
  <c r="T901" i="3"/>
  <c r="U901" i="3"/>
  <c r="V901" i="3"/>
  <c r="W901" i="3"/>
  <c r="X901" i="3"/>
  <c r="Y901" i="3"/>
  <c r="Z901" i="3"/>
  <c r="AA901" i="3"/>
  <c r="AB901" i="3"/>
  <c r="AC901" i="3"/>
  <c r="N900" i="3"/>
  <c r="O900" i="3"/>
  <c r="P900" i="3"/>
  <c r="Q900" i="3"/>
  <c r="R900" i="3"/>
  <c r="S900" i="3"/>
  <c r="T900" i="3"/>
  <c r="U900" i="3"/>
  <c r="V900" i="3"/>
  <c r="W900" i="3"/>
  <c r="X900" i="3"/>
  <c r="Y900" i="3"/>
  <c r="Z900" i="3"/>
  <c r="AA900" i="3"/>
  <c r="AB900" i="3"/>
  <c r="AC900" i="3"/>
  <c r="M900" i="3"/>
  <c r="AC898" i="3"/>
  <c r="M897" i="3"/>
  <c r="N897" i="3"/>
  <c r="O897" i="3"/>
  <c r="P897" i="3"/>
  <c r="Q897" i="3"/>
  <c r="R897" i="3"/>
  <c r="S897" i="3"/>
  <c r="T897" i="3"/>
  <c r="U897" i="3"/>
  <c r="V897" i="3"/>
  <c r="W897" i="3"/>
  <c r="X897" i="3"/>
  <c r="Y897" i="3"/>
  <c r="Z897" i="3"/>
  <c r="AA897" i="3"/>
  <c r="AB897" i="3"/>
  <c r="AC897" i="3"/>
  <c r="N896" i="3"/>
  <c r="O896" i="3"/>
  <c r="P896" i="3"/>
  <c r="Q896" i="3"/>
  <c r="R896" i="3"/>
  <c r="S896" i="3"/>
  <c r="T896" i="3"/>
  <c r="U896" i="3"/>
  <c r="V896" i="3"/>
  <c r="W896" i="3"/>
  <c r="X896" i="3"/>
  <c r="Y896" i="3"/>
  <c r="Z896" i="3"/>
  <c r="AA896" i="3"/>
  <c r="AB896" i="3"/>
  <c r="AC896" i="3"/>
  <c r="M898" i="3"/>
  <c r="M896" i="3"/>
  <c r="N894" i="3"/>
  <c r="O894" i="3"/>
  <c r="P894" i="3"/>
  <c r="Q894" i="3"/>
  <c r="R894" i="3"/>
  <c r="S894" i="3"/>
  <c r="T894" i="3"/>
  <c r="U894" i="3"/>
  <c r="V894" i="3"/>
  <c r="W894" i="3"/>
  <c r="X894" i="3"/>
  <c r="Y894" i="3"/>
  <c r="Z894" i="3"/>
  <c r="AA894" i="3"/>
  <c r="AB894" i="3"/>
  <c r="AC894" i="3"/>
  <c r="M894" i="3"/>
  <c r="M893" i="3"/>
  <c r="AC890" i="3"/>
  <c r="AC891" i="3"/>
  <c r="AB891" i="3"/>
  <c r="AA891" i="3"/>
  <c r="Z891" i="3"/>
  <c r="Y891" i="3"/>
  <c r="X891" i="3"/>
  <c r="W891" i="3"/>
  <c r="V891" i="3"/>
  <c r="U891" i="3"/>
  <c r="T891" i="3"/>
  <c r="S891" i="3"/>
  <c r="Q891" i="3"/>
  <c r="P891" i="3"/>
  <c r="O891" i="3"/>
  <c r="N891" i="3"/>
  <c r="M891" i="3"/>
  <c r="M890" i="3"/>
  <c r="AC886" i="3"/>
  <c r="AC885" i="3"/>
  <c r="AC888" i="3"/>
  <c r="AB888" i="3"/>
  <c r="AA888" i="3"/>
  <c r="Z888" i="3"/>
  <c r="Y888" i="3"/>
  <c r="X888" i="3"/>
  <c r="W888" i="3"/>
  <c r="V888" i="3"/>
  <c r="U888" i="3"/>
  <c r="T888" i="3"/>
  <c r="S888" i="3"/>
  <c r="R888" i="3"/>
  <c r="Q888" i="3"/>
  <c r="P888" i="3"/>
  <c r="O888" i="3"/>
  <c r="AC887" i="3"/>
  <c r="AB887" i="3"/>
  <c r="AA887" i="3"/>
  <c r="Z887" i="3"/>
  <c r="Y887" i="3"/>
  <c r="X887" i="3"/>
  <c r="W887" i="3"/>
  <c r="V887" i="3"/>
  <c r="U887" i="3"/>
  <c r="T887" i="3"/>
  <c r="S887" i="3"/>
  <c r="R887" i="3"/>
  <c r="Q887" i="3"/>
  <c r="P887" i="3"/>
  <c r="O887" i="3"/>
  <c r="N888" i="3"/>
  <c r="M888" i="3"/>
  <c r="N887" i="3"/>
  <c r="M887" i="3"/>
  <c r="N886" i="3"/>
  <c r="M886" i="3"/>
  <c r="N885" i="3"/>
  <c r="M885" i="3"/>
  <c r="AC881" i="3"/>
  <c r="N882" i="3"/>
  <c r="O882" i="3"/>
  <c r="P882" i="3"/>
  <c r="Q882" i="3"/>
  <c r="R882" i="3"/>
  <c r="S882" i="3"/>
  <c r="T882" i="3"/>
  <c r="U882" i="3"/>
  <c r="V882" i="3"/>
  <c r="W882" i="3"/>
  <c r="X882" i="3"/>
  <c r="Y882" i="3"/>
  <c r="Z882" i="3"/>
  <c r="AA882" i="3"/>
  <c r="AB882" i="3"/>
  <c r="AC882" i="3"/>
  <c r="M882" i="3"/>
  <c r="M881" i="3"/>
  <c r="AC878" i="3"/>
  <c r="AC879" i="3"/>
  <c r="AB879" i="3"/>
  <c r="AA879" i="3"/>
  <c r="Z879" i="3"/>
  <c r="Y879" i="3"/>
  <c r="X879" i="3"/>
  <c r="W879" i="3"/>
  <c r="V879" i="3"/>
  <c r="U879" i="3"/>
  <c r="T879" i="3"/>
  <c r="S879" i="3"/>
  <c r="R879" i="3"/>
  <c r="Q879" i="3"/>
  <c r="P879" i="3"/>
  <c r="O879" i="3"/>
  <c r="N879" i="3"/>
  <c r="M879" i="3"/>
  <c r="M878" i="3"/>
  <c r="AC876" i="3"/>
  <c r="AC875" i="3"/>
  <c r="AC874" i="3"/>
  <c r="AC873" i="3"/>
  <c r="O875" i="3"/>
  <c r="P875" i="3"/>
  <c r="Q875" i="3"/>
  <c r="R875" i="3"/>
  <c r="S875" i="3"/>
  <c r="T875" i="3"/>
  <c r="U875" i="3"/>
  <c r="V875" i="3"/>
  <c r="W875" i="3"/>
  <c r="X875" i="3"/>
  <c r="Y875" i="3"/>
  <c r="Z875" i="3"/>
  <c r="AA875" i="3"/>
  <c r="AB875" i="3"/>
  <c r="O876" i="3"/>
  <c r="P876" i="3"/>
  <c r="Q876" i="3"/>
  <c r="R876" i="3"/>
  <c r="S876" i="3"/>
  <c r="T876" i="3"/>
  <c r="U876" i="3"/>
  <c r="V876" i="3"/>
  <c r="W876" i="3"/>
  <c r="X876" i="3"/>
  <c r="Y876" i="3"/>
  <c r="Z876" i="3"/>
  <c r="AA876" i="3"/>
  <c r="AB876" i="3"/>
  <c r="N876" i="3"/>
  <c r="M876" i="3"/>
  <c r="N875" i="3"/>
  <c r="M875" i="3"/>
  <c r="N874" i="3"/>
  <c r="N873" i="3"/>
  <c r="M873" i="3"/>
  <c r="AC869" i="3"/>
  <c r="AB869" i="3"/>
  <c r="AA869" i="3"/>
  <c r="Z869" i="3"/>
  <c r="Y869" i="3"/>
  <c r="X869" i="3"/>
  <c r="W869" i="3"/>
  <c r="V869" i="3"/>
  <c r="U869" i="3"/>
  <c r="T869" i="3"/>
  <c r="S869" i="3"/>
  <c r="R869" i="3"/>
  <c r="Q869" i="3"/>
  <c r="P869" i="3"/>
  <c r="O869" i="3"/>
  <c r="N869" i="3"/>
  <c r="M869" i="3"/>
  <c r="AC868" i="3"/>
  <c r="AB868" i="3"/>
  <c r="AA868" i="3"/>
  <c r="Z868" i="3"/>
  <c r="Y868" i="3"/>
  <c r="X868" i="3"/>
  <c r="W868" i="3"/>
  <c r="V868" i="3"/>
  <c r="U868" i="3"/>
  <c r="T868" i="3"/>
  <c r="S868" i="3"/>
  <c r="R868" i="3"/>
  <c r="Q868" i="3"/>
  <c r="P868" i="3"/>
  <c r="O868" i="3"/>
  <c r="N868" i="3"/>
  <c r="M868" i="3"/>
  <c r="AC866" i="3"/>
  <c r="AC865" i="3"/>
  <c r="AC864" i="3"/>
  <c r="T865" i="3"/>
  <c r="S865" i="3"/>
  <c r="R865" i="3"/>
  <c r="Q864" i="3"/>
  <c r="M866" i="3"/>
  <c r="M865" i="3"/>
  <c r="M864" i="3"/>
  <c r="AC862" i="3"/>
  <c r="AB862" i="3"/>
  <c r="AA862" i="3"/>
  <c r="Z862" i="3"/>
  <c r="Y862" i="3"/>
  <c r="X862" i="3"/>
  <c r="W862" i="3"/>
  <c r="V862" i="3"/>
  <c r="U862" i="3"/>
  <c r="T862" i="3"/>
  <c r="S862" i="3"/>
  <c r="R862" i="3"/>
  <c r="Q862" i="3"/>
  <c r="P862" i="3"/>
  <c r="O862" i="3"/>
  <c r="N862" i="3"/>
  <c r="M862" i="3"/>
  <c r="AC861" i="3"/>
  <c r="AB861" i="3"/>
  <c r="AA861" i="3"/>
  <c r="Z861" i="3"/>
  <c r="Y861" i="3"/>
  <c r="X861" i="3"/>
  <c r="W861" i="3"/>
  <c r="V861" i="3"/>
  <c r="U861" i="3"/>
  <c r="T861" i="3"/>
  <c r="S861" i="3"/>
  <c r="R861" i="3"/>
  <c r="Q861" i="3"/>
  <c r="P861" i="3"/>
  <c r="O861" i="3"/>
  <c r="N861" i="3"/>
  <c r="M861" i="3"/>
  <c r="AC859" i="3"/>
  <c r="AB859" i="3"/>
  <c r="AA859" i="3"/>
  <c r="Z859" i="3"/>
  <c r="Y859" i="3"/>
  <c r="X859" i="3"/>
  <c r="W859" i="3"/>
  <c r="V859" i="3"/>
  <c r="U859" i="3"/>
  <c r="T859" i="3"/>
  <c r="S859" i="3"/>
  <c r="R859" i="3"/>
  <c r="Q859" i="3"/>
  <c r="P859" i="3"/>
  <c r="O859" i="3"/>
  <c r="N859" i="3"/>
  <c r="M859" i="3"/>
  <c r="AC858" i="3"/>
  <c r="AB858" i="3"/>
  <c r="AA858" i="3"/>
  <c r="Z858" i="3"/>
  <c r="Y858" i="3"/>
  <c r="X858" i="3"/>
  <c r="W858" i="3"/>
  <c r="V858" i="3"/>
  <c r="U858" i="3"/>
  <c r="T858" i="3"/>
  <c r="S858" i="3"/>
  <c r="R858" i="3"/>
  <c r="Q858" i="3"/>
  <c r="P858" i="3"/>
  <c r="O858" i="3"/>
  <c r="N858" i="3"/>
  <c r="M858" i="3"/>
  <c r="AC856" i="3"/>
  <c r="AB856" i="3"/>
  <c r="AA856" i="3"/>
  <c r="Z856" i="3"/>
  <c r="Y856" i="3"/>
  <c r="X856" i="3"/>
  <c r="W856" i="3"/>
  <c r="V856" i="3"/>
  <c r="U856" i="3"/>
  <c r="T856" i="3"/>
  <c r="S856" i="3"/>
  <c r="R856" i="3"/>
  <c r="Q856" i="3"/>
  <c r="P856" i="3"/>
  <c r="O856" i="3"/>
  <c r="N856" i="3"/>
  <c r="M856" i="3"/>
  <c r="AC855" i="3"/>
  <c r="AB855" i="3"/>
  <c r="AA855" i="3"/>
  <c r="Z855" i="3"/>
  <c r="Y855" i="3"/>
  <c r="X855" i="3"/>
  <c r="W855" i="3"/>
  <c r="V855" i="3"/>
  <c r="U855" i="3"/>
  <c r="T855" i="3"/>
  <c r="S855" i="3"/>
  <c r="R855" i="3"/>
  <c r="Q855" i="3"/>
  <c r="P855" i="3"/>
  <c r="O855" i="3"/>
  <c r="N855" i="3"/>
  <c r="M855" i="3"/>
  <c r="AC853" i="3"/>
  <c r="AB853" i="3"/>
  <c r="AA853" i="3"/>
  <c r="Z853" i="3"/>
  <c r="Y853" i="3"/>
  <c r="X853" i="3"/>
  <c r="W853" i="3"/>
  <c r="V853" i="3"/>
  <c r="U853" i="3"/>
  <c r="T853" i="3"/>
  <c r="S853" i="3"/>
  <c r="R853" i="3"/>
  <c r="Q853" i="3"/>
  <c r="P853" i="3"/>
  <c r="O853" i="3"/>
  <c r="N853" i="3"/>
  <c r="M853" i="3"/>
  <c r="AC852" i="3"/>
  <c r="AB852" i="3"/>
  <c r="AA852" i="3"/>
  <c r="Z852" i="3"/>
  <c r="Y852" i="3"/>
  <c r="X852" i="3"/>
  <c r="W852" i="3"/>
  <c r="V852" i="3"/>
  <c r="U852" i="3"/>
  <c r="T852" i="3"/>
  <c r="S852" i="3"/>
  <c r="R852" i="3"/>
  <c r="Q852" i="3"/>
  <c r="P852" i="3"/>
  <c r="O852" i="3"/>
  <c r="N852" i="3"/>
  <c r="M852" i="3"/>
  <c r="AC850" i="3"/>
  <c r="AB850" i="3"/>
  <c r="AA850" i="3"/>
  <c r="Z850" i="3"/>
  <c r="Y850" i="3"/>
  <c r="X850" i="3"/>
  <c r="W850" i="3"/>
  <c r="V850" i="3"/>
  <c r="U850" i="3"/>
  <c r="T850" i="3"/>
  <c r="S850" i="3"/>
  <c r="R850" i="3"/>
  <c r="Q850" i="3"/>
  <c r="P850" i="3"/>
  <c r="O850" i="3"/>
  <c r="N850" i="3"/>
  <c r="M850" i="3"/>
  <c r="AC849" i="3"/>
  <c r="AB849" i="3"/>
  <c r="AA849" i="3"/>
  <c r="Z849" i="3"/>
  <c r="Y849" i="3"/>
  <c r="X849" i="3"/>
  <c r="W849" i="3"/>
  <c r="V849" i="3"/>
  <c r="U849" i="3"/>
  <c r="T849" i="3"/>
  <c r="S849" i="3"/>
  <c r="R849" i="3"/>
  <c r="Q849" i="3"/>
  <c r="P849" i="3"/>
  <c r="O849" i="3"/>
  <c r="N849" i="3"/>
  <c r="M849" i="3"/>
  <c r="AC847" i="3"/>
  <c r="AB847" i="3"/>
  <c r="AA847" i="3"/>
  <c r="Z847" i="3"/>
  <c r="Y847" i="3"/>
  <c r="X847" i="3"/>
  <c r="W847" i="3"/>
  <c r="V847" i="3"/>
  <c r="U847" i="3"/>
  <c r="T847" i="3"/>
  <c r="S847" i="3"/>
  <c r="R847" i="3"/>
  <c r="Q847" i="3"/>
  <c r="P847" i="3"/>
  <c r="O847" i="3"/>
  <c r="N847" i="3"/>
  <c r="M847" i="3"/>
  <c r="AC846" i="3"/>
  <c r="AB846" i="3"/>
  <c r="AA846" i="3"/>
  <c r="Z846" i="3"/>
  <c r="Y846" i="3"/>
  <c r="X846" i="3"/>
  <c r="W846" i="3"/>
  <c r="V846" i="3"/>
  <c r="U846" i="3"/>
  <c r="T846" i="3"/>
  <c r="S846" i="3"/>
  <c r="R846" i="3"/>
  <c r="Q846" i="3"/>
  <c r="P846" i="3"/>
  <c r="O846" i="3"/>
  <c r="N846" i="3"/>
  <c r="M846" i="3"/>
  <c r="AC843" i="3"/>
  <c r="AB843" i="3"/>
  <c r="AA843" i="3"/>
  <c r="Z843" i="3"/>
  <c r="Y843" i="3"/>
  <c r="X843" i="3"/>
  <c r="W843" i="3"/>
  <c r="V843" i="3"/>
  <c r="U843" i="3"/>
  <c r="T843" i="3"/>
  <c r="S843" i="3"/>
  <c r="R843" i="3"/>
  <c r="Q843" i="3"/>
  <c r="P843" i="3"/>
  <c r="O843" i="3"/>
  <c r="N843" i="3"/>
  <c r="M843" i="3"/>
  <c r="AC842" i="3"/>
  <c r="AB842" i="3"/>
  <c r="AA842" i="3"/>
  <c r="Z842" i="3"/>
  <c r="Y842" i="3"/>
  <c r="X842" i="3"/>
  <c r="W842" i="3"/>
  <c r="V842" i="3"/>
  <c r="U842" i="3"/>
  <c r="T842" i="3"/>
  <c r="S842" i="3"/>
  <c r="R842" i="3"/>
  <c r="Q842" i="3"/>
  <c r="P842" i="3"/>
  <c r="O842" i="3"/>
  <c r="N842" i="3"/>
  <c r="M842" i="3"/>
  <c r="AC841" i="3"/>
  <c r="AB841" i="3"/>
  <c r="AA841" i="3"/>
  <c r="Z841" i="3"/>
  <c r="Y841" i="3"/>
  <c r="X841" i="3"/>
  <c r="W841" i="3"/>
  <c r="V841" i="3"/>
  <c r="U841" i="3"/>
  <c r="T841" i="3"/>
  <c r="S841" i="3"/>
  <c r="R841" i="3"/>
  <c r="Q841" i="3"/>
  <c r="P841" i="3"/>
  <c r="O841" i="3"/>
  <c r="N841" i="3"/>
  <c r="M841" i="3"/>
  <c r="AC839" i="3"/>
  <c r="AB839" i="3"/>
  <c r="AA839" i="3"/>
  <c r="Z839" i="3"/>
  <c r="Y839" i="3"/>
  <c r="X839" i="3"/>
  <c r="W839" i="3"/>
  <c r="V839" i="3"/>
  <c r="U839" i="3"/>
  <c r="T839" i="3"/>
  <c r="S839" i="3"/>
  <c r="R839" i="3"/>
  <c r="Q839" i="3"/>
  <c r="P839" i="3"/>
  <c r="O839" i="3"/>
  <c r="N839" i="3"/>
  <c r="M839" i="3"/>
  <c r="AC838" i="3"/>
  <c r="AB838" i="3"/>
  <c r="AA838" i="3"/>
  <c r="Z838" i="3"/>
  <c r="Y838" i="3"/>
  <c r="X838" i="3"/>
  <c r="W838" i="3"/>
  <c r="V838" i="3"/>
  <c r="U838" i="3"/>
  <c r="T838" i="3"/>
  <c r="S838" i="3"/>
  <c r="R838" i="3"/>
  <c r="Q838" i="3"/>
  <c r="P838" i="3"/>
  <c r="O838" i="3"/>
  <c r="N838" i="3"/>
  <c r="M838" i="3"/>
  <c r="AC836" i="3"/>
  <c r="AB836" i="3"/>
  <c r="AA836" i="3"/>
  <c r="Z836" i="3"/>
  <c r="Y836" i="3"/>
  <c r="X836" i="3"/>
  <c r="W836" i="3"/>
  <c r="V836" i="3"/>
  <c r="U836" i="3"/>
  <c r="T836" i="3"/>
  <c r="S836" i="3"/>
  <c r="R836" i="3"/>
  <c r="Q836" i="3"/>
  <c r="P836" i="3"/>
  <c r="O836" i="3"/>
  <c r="N836" i="3"/>
  <c r="M836" i="3"/>
  <c r="AC835" i="3"/>
  <c r="AB835" i="3"/>
  <c r="AA835" i="3"/>
  <c r="Z835" i="3"/>
  <c r="Y835" i="3"/>
  <c r="X835" i="3"/>
  <c r="W835" i="3"/>
  <c r="V835" i="3"/>
  <c r="U835" i="3"/>
  <c r="T835" i="3"/>
  <c r="S835" i="3"/>
  <c r="R835" i="3"/>
  <c r="Q835" i="3"/>
  <c r="P835" i="3"/>
  <c r="O835" i="3"/>
  <c r="N835" i="3"/>
  <c r="M835" i="3"/>
  <c r="AC834" i="3"/>
  <c r="AB834" i="3"/>
  <c r="AA834" i="3"/>
  <c r="Z834" i="3"/>
  <c r="Y834" i="3"/>
  <c r="X834" i="3"/>
  <c r="W834" i="3"/>
  <c r="V834" i="3"/>
  <c r="U834" i="3"/>
  <c r="T834" i="3"/>
  <c r="S834" i="3"/>
  <c r="R834" i="3"/>
  <c r="Q834" i="3"/>
  <c r="P834" i="3"/>
  <c r="O834" i="3"/>
  <c r="N834" i="3"/>
  <c r="M834" i="3"/>
  <c r="AC832" i="3"/>
  <c r="AB832" i="3"/>
  <c r="AA832" i="3"/>
  <c r="Z832" i="3"/>
  <c r="Y832" i="3"/>
  <c r="X832" i="3"/>
  <c r="W832" i="3"/>
  <c r="V832" i="3"/>
  <c r="U832" i="3"/>
  <c r="T832" i="3"/>
  <c r="S832" i="3"/>
  <c r="R832" i="3"/>
  <c r="Q832" i="3"/>
  <c r="P832" i="3"/>
  <c r="O832" i="3"/>
  <c r="N832" i="3"/>
  <c r="M832" i="3"/>
  <c r="AC831" i="3"/>
  <c r="AB831" i="3"/>
  <c r="AA831" i="3"/>
  <c r="Z831" i="3"/>
  <c r="Y831" i="3"/>
  <c r="X831" i="3"/>
  <c r="W831" i="3"/>
  <c r="V831" i="3"/>
  <c r="U831" i="3"/>
  <c r="T831" i="3"/>
  <c r="S831" i="3"/>
  <c r="R831" i="3"/>
  <c r="Q831" i="3"/>
  <c r="P831" i="3"/>
  <c r="O831" i="3"/>
  <c r="N831" i="3"/>
  <c r="M831" i="3"/>
  <c r="AC829" i="3"/>
  <c r="AB829" i="3"/>
  <c r="AA829" i="3"/>
  <c r="Z829" i="3"/>
  <c r="Y829" i="3"/>
  <c r="X829" i="3"/>
  <c r="W829" i="3"/>
  <c r="V829" i="3"/>
  <c r="U829" i="3"/>
  <c r="T829" i="3"/>
  <c r="S829" i="3"/>
  <c r="R829" i="3"/>
  <c r="Q829" i="3"/>
  <c r="P829" i="3"/>
  <c r="O829" i="3"/>
  <c r="N829" i="3"/>
  <c r="M829" i="3"/>
  <c r="AC828" i="3"/>
  <c r="AB828" i="3"/>
  <c r="AA828" i="3"/>
  <c r="Z828" i="3"/>
  <c r="Y828" i="3"/>
  <c r="X828" i="3"/>
  <c r="W828" i="3"/>
  <c r="V828" i="3"/>
  <c r="U828" i="3"/>
  <c r="T828" i="3"/>
  <c r="S828" i="3"/>
  <c r="R828" i="3"/>
  <c r="Q828" i="3"/>
  <c r="P828" i="3"/>
  <c r="O828" i="3"/>
  <c r="N828" i="3"/>
  <c r="M828" i="3"/>
  <c r="AC827" i="3"/>
  <c r="AB827" i="3"/>
  <c r="AA827" i="3"/>
  <c r="Z827" i="3"/>
  <c r="Y827" i="3"/>
  <c r="X827" i="3"/>
  <c r="W827" i="3"/>
  <c r="V827" i="3"/>
  <c r="U827" i="3"/>
  <c r="T827" i="3"/>
  <c r="S827" i="3"/>
  <c r="R827" i="3"/>
  <c r="Q827" i="3"/>
  <c r="P827" i="3"/>
  <c r="O827" i="3"/>
  <c r="N827" i="3"/>
  <c r="M827" i="3"/>
  <c r="AC825" i="3"/>
  <c r="AB825" i="3"/>
  <c r="AA825" i="3"/>
  <c r="Z825" i="3"/>
  <c r="Y825" i="3"/>
  <c r="X825" i="3"/>
  <c r="W825" i="3"/>
  <c r="V825" i="3"/>
  <c r="U825" i="3"/>
  <c r="T825" i="3"/>
  <c r="S825" i="3"/>
  <c r="R825" i="3"/>
  <c r="Q825" i="3"/>
  <c r="P825" i="3"/>
  <c r="O825" i="3"/>
  <c r="N825" i="3"/>
  <c r="M825" i="3"/>
  <c r="AC824" i="3"/>
  <c r="AB824" i="3"/>
  <c r="AA824" i="3"/>
  <c r="Z824" i="3"/>
  <c r="Y824" i="3"/>
  <c r="X824" i="3"/>
  <c r="W824" i="3"/>
  <c r="V824" i="3"/>
  <c r="U824" i="3"/>
  <c r="T824" i="3"/>
  <c r="S824" i="3"/>
  <c r="R824" i="3"/>
  <c r="Q824" i="3"/>
  <c r="P824" i="3"/>
  <c r="O824" i="3"/>
  <c r="N824" i="3"/>
  <c r="M824" i="3"/>
  <c r="AC821" i="3"/>
  <c r="AB821" i="3"/>
  <c r="AA821" i="3"/>
  <c r="Z821" i="3"/>
  <c r="Y821" i="3"/>
  <c r="X821" i="3"/>
  <c r="W821" i="3"/>
  <c r="V821" i="3"/>
  <c r="U821" i="3"/>
  <c r="T821" i="3"/>
  <c r="S821" i="3"/>
  <c r="R821" i="3"/>
  <c r="Q821" i="3"/>
  <c r="P821" i="3"/>
  <c r="O821" i="3"/>
  <c r="N821" i="3"/>
  <c r="M821" i="3"/>
  <c r="AC820" i="3"/>
  <c r="AB820" i="3"/>
  <c r="AA820" i="3"/>
  <c r="Z820" i="3"/>
  <c r="Y820" i="3"/>
  <c r="X820" i="3"/>
  <c r="W820" i="3"/>
  <c r="V820" i="3"/>
  <c r="U820" i="3"/>
  <c r="T820" i="3"/>
  <c r="S820" i="3"/>
  <c r="R820" i="3"/>
  <c r="Q820" i="3"/>
  <c r="P820" i="3"/>
  <c r="O820" i="3"/>
  <c r="N820" i="3"/>
  <c r="M820" i="3"/>
  <c r="AC819" i="3"/>
  <c r="AB819" i="3"/>
  <c r="AA819" i="3"/>
  <c r="Z819" i="3"/>
  <c r="Y819" i="3"/>
  <c r="X819" i="3"/>
  <c r="W819" i="3"/>
  <c r="V819" i="3"/>
  <c r="U819" i="3"/>
  <c r="T819" i="3"/>
  <c r="S819" i="3"/>
  <c r="R819" i="3"/>
  <c r="Q819" i="3"/>
  <c r="P819" i="3"/>
  <c r="O819" i="3"/>
  <c r="N819" i="3"/>
  <c r="M819" i="3"/>
  <c r="AC817" i="3"/>
  <c r="AB817" i="3"/>
  <c r="AA817" i="3"/>
  <c r="Z817" i="3"/>
  <c r="Y817" i="3"/>
  <c r="X817" i="3"/>
  <c r="W817" i="3"/>
  <c r="V817" i="3"/>
  <c r="U817" i="3"/>
  <c r="T817" i="3"/>
  <c r="S817" i="3"/>
  <c r="R817" i="3"/>
  <c r="Q817" i="3"/>
  <c r="P817" i="3"/>
  <c r="O817" i="3"/>
  <c r="N817" i="3"/>
  <c r="M817" i="3"/>
  <c r="AC816" i="3"/>
  <c r="AB816" i="3"/>
  <c r="AA816" i="3"/>
  <c r="Z816" i="3"/>
  <c r="Y816" i="3"/>
  <c r="X816" i="3"/>
  <c r="W816" i="3"/>
  <c r="V816" i="3"/>
  <c r="U816" i="3"/>
  <c r="T816" i="3"/>
  <c r="S816" i="3"/>
  <c r="R816" i="3"/>
  <c r="Q816" i="3"/>
  <c r="P816" i="3"/>
  <c r="O816" i="3"/>
  <c r="N816" i="3"/>
  <c r="M816" i="3"/>
  <c r="AC815" i="3"/>
  <c r="AB815" i="3"/>
  <c r="AA815" i="3"/>
  <c r="Z815" i="3"/>
  <c r="Y815" i="3"/>
  <c r="X815" i="3"/>
  <c r="W815" i="3"/>
  <c r="V815" i="3"/>
  <c r="U815" i="3"/>
  <c r="T815" i="3"/>
  <c r="S815" i="3"/>
  <c r="R815" i="3"/>
  <c r="Q815" i="3"/>
  <c r="P815" i="3"/>
  <c r="O815" i="3"/>
  <c r="N815" i="3"/>
  <c r="M815" i="3"/>
  <c r="AC813" i="3"/>
  <c r="AB813" i="3"/>
  <c r="AA813" i="3"/>
  <c r="Z813" i="3"/>
  <c r="Y813" i="3"/>
  <c r="X813" i="3"/>
  <c r="W813" i="3"/>
  <c r="V813" i="3"/>
  <c r="U813" i="3"/>
  <c r="T813" i="3"/>
  <c r="S813" i="3"/>
  <c r="R813" i="3"/>
  <c r="Q813" i="3"/>
  <c r="P813" i="3"/>
  <c r="O813" i="3"/>
  <c r="N813" i="3"/>
  <c r="M813" i="3"/>
  <c r="AC812" i="3"/>
  <c r="AB812" i="3"/>
  <c r="AA812" i="3"/>
  <c r="Z812" i="3"/>
  <c r="Y812" i="3"/>
  <c r="X812" i="3"/>
  <c r="W812" i="3"/>
  <c r="V812" i="3"/>
  <c r="U812" i="3"/>
  <c r="T812" i="3"/>
  <c r="S812" i="3"/>
  <c r="R812" i="3"/>
  <c r="Q812" i="3"/>
  <c r="P812" i="3"/>
  <c r="O812" i="3"/>
  <c r="N812" i="3"/>
  <c r="M812" i="3"/>
  <c r="AC811" i="3"/>
  <c r="AB811" i="3"/>
  <c r="AA811" i="3"/>
  <c r="Z811" i="3"/>
  <c r="Y811" i="3"/>
  <c r="X811" i="3"/>
  <c r="W811" i="3"/>
  <c r="V811" i="3"/>
  <c r="U811" i="3"/>
  <c r="T811" i="3"/>
  <c r="S811" i="3"/>
  <c r="R811" i="3"/>
  <c r="Q811" i="3"/>
  <c r="P811" i="3"/>
  <c r="O811" i="3"/>
  <c r="N811" i="3"/>
  <c r="M811" i="3"/>
  <c r="N805" i="3"/>
  <c r="O805" i="3"/>
  <c r="P805" i="3"/>
  <c r="Q805" i="3"/>
  <c r="R805" i="3"/>
  <c r="S805" i="3"/>
  <c r="T805" i="3"/>
  <c r="U805" i="3"/>
  <c r="V805" i="3"/>
  <c r="W805" i="3"/>
  <c r="X805" i="3"/>
  <c r="Y805" i="3"/>
  <c r="Z805" i="3"/>
  <c r="AA805" i="3"/>
  <c r="AB805" i="3"/>
  <c r="AC805" i="3"/>
  <c r="N806" i="3"/>
  <c r="O806" i="3"/>
  <c r="P806" i="3"/>
  <c r="Q806" i="3"/>
  <c r="R806" i="3"/>
  <c r="S806" i="3"/>
  <c r="T806" i="3"/>
  <c r="U806" i="3"/>
  <c r="V806" i="3"/>
  <c r="W806" i="3"/>
  <c r="X806" i="3"/>
  <c r="Y806" i="3"/>
  <c r="Z806" i="3"/>
  <c r="AA806" i="3"/>
  <c r="AB806" i="3"/>
  <c r="AC806" i="3"/>
  <c r="N807" i="3"/>
  <c r="O807" i="3"/>
  <c r="P807" i="3"/>
  <c r="Q807" i="3"/>
  <c r="R807" i="3"/>
  <c r="S807" i="3"/>
  <c r="T807" i="3"/>
  <c r="U807" i="3"/>
  <c r="V807" i="3"/>
  <c r="W807" i="3"/>
  <c r="X807" i="3"/>
  <c r="Y807" i="3"/>
  <c r="Z807" i="3"/>
  <c r="AA807" i="3"/>
  <c r="AB807" i="3"/>
  <c r="AC807" i="3"/>
  <c r="M806" i="3"/>
  <c r="M807" i="3"/>
  <c r="M805" i="3"/>
  <c r="AC803" i="3"/>
  <c r="AB803" i="3"/>
  <c r="AA803" i="3"/>
  <c r="Z803" i="3"/>
  <c r="Y803" i="3"/>
  <c r="X803" i="3"/>
  <c r="W803" i="3"/>
  <c r="V803" i="3"/>
  <c r="U803" i="3"/>
  <c r="T803" i="3"/>
  <c r="S803" i="3"/>
  <c r="R803" i="3"/>
  <c r="Q803" i="3"/>
  <c r="P803" i="3"/>
  <c r="O803" i="3"/>
  <c r="N803" i="3"/>
  <c r="M803" i="3"/>
  <c r="AC802" i="3"/>
  <c r="AB802" i="3"/>
  <c r="AA802" i="3"/>
  <c r="Z802" i="3"/>
  <c r="Y802" i="3"/>
  <c r="X802" i="3"/>
  <c r="W802" i="3"/>
  <c r="V802" i="3"/>
  <c r="U802" i="3"/>
  <c r="T802" i="3"/>
  <c r="S802" i="3"/>
  <c r="R802" i="3"/>
  <c r="Q802" i="3"/>
  <c r="P802" i="3"/>
  <c r="O802" i="3"/>
  <c r="N802" i="3"/>
  <c r="M802" i="3"/>
  <c r="AC801" i="3"/>
  <c r="AB801" i="3"/>
  <c r="AA801" i="3"/>
  <c r="Z801" i="3"/>
  <c r="Y801" i="3"/>
  <c r="X801" i="3"/>
  <c r="W801" i="3"/>
  <c r="V801" i="3"/>
  <c r="U801" i="3"/>
  <c r="T801" i="3"/>
  <c r="S801" i="3"/>
  <c r="R801" i="3"/>
  <c r="Q801" i="3"/>
  <c r="P801" i="3"/>
  <c r="O801" i="3"/>
  <c r="N801" i="3"/>
  <c r="M801" i="3"/>
  <c r="AC800" i="3"/>
  <c r="AB800" i="3"/>
  <c r="AA800" i="3"/>
  <c r="Z800" i="3"/>
  <c r="Y800" i="3"/>
  <c r="X800" i="3"/>
  <c r="W800" i="3"/>
  <c r="V800" i="3"/>
  <c r="U800" i="3"/>
  <c r="T800" i="3"/>
  <c r="S800" i="3"/>
  <c r="R800" i="3"/>
  <c r="Q800" i="3"/>
  <c r="P800" i="3"/>
  <c r="O800" i="3"/>
  <c r="N800" i="3"/>
  <c r="M800" i="3"/>
  <c r="AC798" i="3"/>
  <c r="AB798" i="3"/>
  <c r="AA798" i="3"/>
  <c r="Z798" i="3"/>
  <c r="Y798" i="3"/>
  <c r="X798" i="3"/>
  <c r="W798" i="3"/>
  <c r="V798" i="3"/>
  <c r="U798" i="3"/>
  <c r="T798" i="3"/>
  <c r="S798" i="3"/>
  <c r="R798" i="3"/>
  <c r="Q798" i="3"/>
  <c r="P798" i="3"/>
  <c r="O798" i="3"/>
  <c r="N798" i="3"/>
  <c r="M798" i="3"/>
  <c r="AC797" i="3"/>
  <c r="AB797" i="3"/>
  <c r="AA797" i="3"/>
  <c r="Z797" i="3"/>
  <c r="Y797" i="3"/>
  <c r="X797" i="3"/>
  <c r="W797" i="3"/>
  <c r="V797" i="3"/>
  <c r="U797" i="3"/>
  <c r="T797" i="3"/>
  <c r="S797" i="3"/>
  <c r="R797" i="3"/>
  <c r="Q797" i="3"/>
  <c r="P797" i="3"/>
  <c r="O797" i="3"/>
  <c r="N797" i="3"/>
  <c r="M797" i="3"/>
  <c r="AC796" i="3"/>
  <c r="AB796" i="3"/>
  <c r="AA796" i="3"/>
  <c r="Z796" i="3"/>
  <c r="Y796" i="3"/>
  <c r="X796" i="3"/>
  <c r="W796" i="3"/>
  <c r="V796" i="3"/>
  <c r="U796" i="3"/>
  <c r="T796" i="3"/>
  <c r="S796" i="3"/>
  <c r="R796" i="3"/>
  <c r="Q796" i="3"/>
  <c r="P796" i="3"/>
  <c r="O796" i="3"/>
  <c r="N796" i="3"/>
  <c r="M796" i="3"/>
  <c r="AC795" i="3"/>
  <c r="AB795" i="3"/>
  <c r="AA795" i="3"/>
  <c r="Z795" i="3"/>
  <c r="Y795" i="3"/>
  <c r="X795" i="3"/>
  <c r="W795" i="3"/>
  <c r="V795" i="3"/>
  <c r="U795" i="3"/>
  <c r="T795" i="3"/>
  <c r="S795" i="3"/>
  <c r="R795" i="3"/>
  <c r="Q795" i="3"/>
  <c r="P795" i="3"/>
  <c r="O795" i="3"/>
  <c r="N795" i="3"/>
  <c r="M795" i="3"/>
  <c r="O791" i="3"/>
  <c r="O789" i="3" s="1"/>
  <c r="P791" i="3"/>
  <c r="P789" i="3" s="1"/>
  <c r="Q791" i="3"/>
  <c r="Q789" i="3" s="1"/>
  <c r="R791" i="3"/>
  <c r="R789" i="3" s="1"/>
  <c r="S791" i="3"/>
  <c r="S789" i="3" s="1"/>
  <c r="T791" i="3"/>
  <c r="T789" i="3" s="1"/>
  <c r="U791" i="3"/>
  <c r="U789" i="3" s="1"/>
  <c r="V791" i="3"/>
  <c r="V789" i="3" s="1"/>
  <c r="W791" i="3"/>
  <c r="W789" i="3" s="1"/>
  <c r="X791" i="3"/>
  <c r="X789" i="3" s="1"/>
  <c r="Y791" i="3"/>
  <c r="Y789" i="3" s="1"/>
  <c r="Z791" i="3"/>
  <c r="Z789" i="3" s="1"/>
  <c r="AA791" i="3"/>
  <c r="AA789" i="3" s="1"/>
  <c r="AB791" i="3"/>
  <c r="AB789" i="3" s="1"/>
  <c r="AC791" i="3"/>
  <c r="AC789" i="3" s="1"/>
  <c r="N791" i="3"/>
  <c r="M791" i="3"/>
  <c r="N790" i="3"/>
  <c r="N789" i="3" s="1"/>
  <c r="M790" i="3"/>
  <c r="O787" i="3"/>
  <c r="P787" i="3"/>
  <c r="Q787" i="3"/>
  <c r="R787" i="3"/>
  <c r="S787" i="3"/>
  <c r="T787" i="3"/>
  <c r="U787" i="3"/>
  <c r="V787" i="3"/>
  <c r="W787" i="3"/>
  <c r="X787" i="3"/>
  <c r="Y787" i="3"/>
  <c r="Z787" i="3"/>
  <c r="AA787" i="3"/>
  <c r="N788" i="3"/>
  <c r="M788" i="3"/>
  <c r="N787" i="3"/>
  <c r="M787" i="3"/>
  <c r="N785" i="3"/>
  <c r="M785" i="3"/>
  <c r="M770" i="3"/>
  <c r="M769" i="3"/>
  <c r="M768" i="3"/>
  <c r="M767" i="3"/>
  <c r="M766" i="3"/>
  <c r="M765" i="3"/>
  <c r="M764" i="3"/>
  <c r="M762" i="3"/>
  <c r="M761" i="3"/>
  <c r="M760" i="3"/>
  <c r="M759" i="3"/>
  <c r="M758" i="3"/>
  <c r="M757" i="3"/>
  <c r="M756" i="3"/>
  <c r="M754" i="3"/>
  <c r="M753" i="3"/>
  <c r="M752" i="3"/>
  <c r="M751" i="3"/>
  <c r="M750" i="3"/>
  <c r="M749" i="3"/>
  <c r="M748" i="3"/>
  <c r="M745" i="3"/>
  <c r="M740" i="3"/>
  <c r="M739" i="3"/>
  <c r="M737" i="3"/>
  <c r="N737" i="3"/>
  <c r="O737" i="3"/>
  <c r="P737" i="3"/>
  <c r="Q737" i="3"/>
  <c r="R737" i="3"/>
  <c r="S737" i="3"/>
  <c r="T737" i="3"/>
  <c r="U737" i="3"/>
  <c r="V737" i="3"/>
  <c r="W737" i="3"/>
  <c r="X737" i="3"/>
  <c r="Y737" i="3"/>
  <c r="Z737" i="3"/>
  <c r="AA737" i="3"/>
  <c r="AB737" i="3"/>
  <c r="AC737" i="3"/>
  <c r="AC736" i="3"/>
  <c r="AB736" i="3"/>
  <c r="AA736" i="3"/>
  <c r="Z736" i="3"/>
  <c r="Y736" i="3"/>
  <c r="X736" i="3"/>
  <c r="W736" i="3"/>
  <c r="V736" i="3"/>
  <c r="U736" i="3"/>
  <c r="T736" i="3"/>
  <c r="S736" i="3"/>
  <c r="R736" i="3"/>
  <c r="Q736" i="3"/>
  <c r="P736" i="3"/>
  <c r="O736" i="3"/>
  <c r="N736" i="3"/>
  <c r="M736" i="3"/>
  <c r="AC735" i="3"/>
  <c r="AB735" i="3"/>
  <c r="AA735" i="3"/>
  <c r="Z735" i="3"/>
  <c r="Y735" i="3"/>
  <c r="X735" i="3"/>
  <c r="W735" i="3"/>
  <c r="V735" i="3"/>
  <c r="U735" i="3"/>
  <c r="T735" i="3"/>
  <c r="S735" i="3"/>
  <c r="R735" i="3"/>
  <c r="Q735" i="3"/>
  <c r="P735" i="3"/>
  <c r="O735" i="3"/>
  <c r="N735" i="3"/>
  <c r="M735" i="3"/>
  <c r="AC733" i="3"/>
  <c r="AB733" i="3"/>
  <c r="AA733" i="3"/>
  <c r="Z733" i="3"/>
  <c r="Y733" i="3"/>
  <c r="X733" i="3"/>
  <c r="W733" i="3"/>
  <c r="V733" i="3"/>
  <c r="U733" i="3"/>
  <c r="T733" i="3"/>
  <c r="S733" i="3"/>
  <c r="R733" i="3"/>
  <c r="Q733" i="3"/>
  <c r="P733" i="3"/>
  <c r="O733" i="3"/>
  <c r="N733" i="3"/>
  <c r="M733" i="3"/>
  <c r="AC732" i="3"/>
  <c r="AB732" i="3"/>
  <c r="AA732" i="3"/>
  <c r="Z732" i="3"/>
  <c r="Y732" i="3"/>
  <c r="X732" i="3"/>
  <c r="W732" i="3"/>
  <c r="V732" i="3"/>
  <c r="U732" i="3"/>
  <c r="T732" i="3"/>
  <c r="S732" i="3"/>
  <c r="R732" i="3"/>
  <c r="Q732" i="3"/>
  <c r="P732" i="3"/>
  <c r="O732" i="3"/>
  <c r="N732" i="3"/>
  <c r="M732" i="3"/>
  <c r="AC730" i="3"/>
  <c r="AB730" i="3"/>
  <c r="AA730" i="3"/>
  <c r="Z730" i="3"/>
  <c r="Y730" i="3"/>
  <c r="X730" i="3"/>
  <c r="W730" i="3"/>
  <c r="V730" i="3"/>
  <c r="U730" i="3"/>
  <c r="T730" i="3"/>
  <c r="S730" i="3"/>
  <c r="R730" i="3"/>
  <c r="Q730" i="3"/>
  <c r="P730" i="3"/>
  <c r="O730" i="3"/>
  <c r="N730" i="3"/>
  <c r="M730" i="3"/>
  <c r="AC729" i="3"/>
  <c r="AB729" i="3"/>
  <c r="AA729" i="3"/>
  <c r="Z729" i="3"/>
  <c r="Y729" i="3"/>
  <c r="X729" i="3"/>
  <c r="W729" i="3"/>
  <c r="V729" i="3"/>
  <c r="U729" i="3"/>
  <c r="T729" i="3"/>
  <c r="S729" i="3"/>
  <c r="R729" i="3"/>
  <c r="Q729" i="3"/>
  <c r="P729" i="3"/>
  <c r="O729" i="3"/>
  <c r="N729" i="3"/>
  <c r="M729" i="3"/>
  <c r="AC727" i="3"/>
  <c r="AB727" i="3"/>
  <c r="AA727" i="3"/>
  <c r="Z727" i="3"/>
  <c r="Y727" i="3"/>
  <c r="X727" i="3"/>
  <c r="W727" i="3"/>
  <c r="V727" i="3"/>
  <c r="U727" i="3"/>
  <c r="T727" i="3"/>
  <c r="S727" i="3"/>
  <c r="R727" i="3"/>
  <c r="Q727" i="3"/>
  <c r="P727" i="3"/>
  <c r="O727" i="3"/>
  <c r="N727" i="3"/>
  <c r="M727" i="3"/>
  <c r="AC726" i="3"/>
  <c r="AB726" i="3"/>
  <c r="AA726" i="3"/>
  <c r="Z726" i="3"/>
  <c r="Y726" i="3"/>
  <c r="X726" i="3"/>
  <c r="W726" i="3"/>
  <c r="V726" i="3"/>
  <c r="U726" i="3"/>
  <c r="T726" i="3"/>
  <c r="S726" i="3"/>
  <c r="R726" i="3"/>
  <c r="Q726" i="3"/>
  <c r="P726" i="3"/>
  <c r="O726" i="3"/>
  <c r="N726" i="3"/>
  <c r="M726" i="3"/>
  <c r="AC724" i="3"/>
  <c r="AB724" i="3"/>
  <c r="AA724" i="3"/>
  <c r="Z724" i="3"/>
  <c r="Y724" i="3"/>
  <c r="X724" i="3"/>
  <c r="W724" i="3"/>
  <c r="V724" i="3"/>
  <c r="U724" i="3"/>
  <c r="T724" i="3"/>
  <c r="S724" i="3"/>
  <c r="R724" i="3"/>
  <c r="Q724" i="3"/>
  <c r="P724" i="3"/>
  <c r="O724" i="3"/>
  <c r="N724" i="3"/>
  <c r="M724" i="3"/>
  <c r="AC723" i="3"/>
  <c r="AB723" i="3"/>
  <c r="AA723" i="3"/>
  <c r="Z723" i="3"/>
  <c r="Y723" i="3"/>
  <c r="X723" i="3"/>
  <c r="W723" i="3"/>
  <c r="V723" i="3"/>
  <c r="U723" i="3"/>
  <c r="T723" i="3"/>
  <c r="S723" i="3"/>
  <c r="R723" i="3"/>
  <c r="Q723" i="3"/>
  <c r="P723" i="3"/>
  <c r="O723" i="3"/>
  <c r="N723" i="3"/>
  <c r="M723" i="3"/>
  <c r="AC721" i="3"/>
  <c r="AB721" i="3"/>
  <c r="AA721" i="3"/>
  <c r="Z721" i="3"/>
  <c r="Y721" i="3"/>
  <c r="X721" i="3"/>
  <c r="W721" i="3"/>
  <c r="V721" i="3"/>
  <c r="U721" i="3"/>
  <c r="T721" i="3"/>
  <c r="S721" i="3"/>
  <c r="R721" i="3"/>
  <c r="Q721" i="3"/>
  <c r="P721" i="3"/>
  <c r="O721" i="3"/>
  <c r="N721" i="3"/>
  <c r="M721" i="3"/>
  <c r="AC720" i="3"/>
  <c r="AB720" i="3"/>
  <c r="AA720" i="3"/>
  <c r="Z720" i="3"/>
  <c r="Y720" i="3"/>
  <c r="X720" i="3"/>
  <c r="W720" i="3"/>
  <c r="V720" i="3"/>
  <c r="U720" i="3"/>
  <c r="T720" i="3"/>
  <c r="S720" i="3"/>
  <c r="R720" i="3"/>
  <c r="Q720" i="3"/>
  <c r="P720" i="3"/>
  <c r="O720" i="3"/>
  <c r="N720" i="3"/>
  <c r="M720" i="3"/>
  <c r="AC718" i="3"/>
  <c r="AB718" i="3"/>
  <c r="AA718" i="3"/>
  <c r="Z718" i="3"/>
  <c r="Y718" i="3"/>
  <c r="X718" i="3"/>
  <c r="W718" i="3"/>
  <c r="V718" i="3"/>
  <c r="U718" i="3"/>
  <c r="T718" i="3"/>
  <c r="S718" i="3"/>
  <c r="R718" i="3"/>
  <c r="Q718" i="3"/>
  <c r="P718" i="3"/>
  <c r="O718" i="3"/>
  <c r="N718" i="3"/>
  <c r="M718" i="3"/>
  <c r="AC717" i="3"/>
  <c r="AB717" i="3"/>
  <c r="AA717" i="3"/>
  <c r="Z717" i="3"/>
  <c r="Y717" i="3"/>
  <c r="X717" i="3"/>
  <c r="W717" i="3"/>
  <c r="V717" i="3"/>
  <c r="U717" i="3"/>
  <c r="T717" i="3"/>
  <c r="S717" i="3"/>
  <c r="R717" i="3"/>
  <c r="Q717" i="3"/>
  <c r="P717" i="3"/>
  <c r="O717" i="3"/>
  <c r="N717" i="3"/>
  <c r="M717" i="3"/>
  <c r="AC714" i="3"/>
  <c r="AB714" i="3"/>
  <c r="AA714" i="3"/>
  <c r="Z714" i="3"/>
  <c r="Y714" i="3"/>
  <c r="X714" i="3"/>
  <c r="W714" i="3"/>
  <c r="V714" i="3"/>
  <c r="U714" i="3"/>
  <c r="T714" i="3"/>
  <c r="S714" i="3"/>
  <c r="R714" i="3"/>
  <c r="Q714" i="3"/>
  <c r="P714" i="3"/>
  <c r="O714" i="3"/>
  <c r="N714" i="3"/>
  <c r="M714" i="3"/>
  <c r="AC713" i="3"/>
  <c r="AB713" i="3"/>
  <c r="AA713" i="3"/>
  <c r="Z713" i="3"/>
  <c r="Y713" i="3"/>
  <c r="X713" i="3"/>
  <c r="W713" i="3"/>
  <c r="V713" i="3"/>
  <c r="U713" i="3"/>
  <c r="T713" i="3"/>
  <c r="S713" i="3"/>
  <c r="R713" i="3"/>
  <c r="Q713" i="3"/>
  <c r="P713" i="3"/>
  <c r="O713" i="3"/>
  <c r="N713" i="3"/>
  <c r="M713" i="3"/>
  <c r="AC712" i="3"/>
  <c r="AB712" i="3"/>
  <c r="AA712" i="3"/>
  <c r="Z712" i="3"/>
  <c r="Y712" i="3"/>
  <c r="X712" i="3"/>
  <c r="W712" i="3"/>
  <c r="V712" i="3"/>
  <c r="U712" i="3"/>
  <c r="T712" i="3"/>
  <c r="S712" i="3"/>
  <c r="R712" i="3"/>
  <c r="Q712" i="3"/>
  <c r="P712" i="3"/>
  <c r="O712" i="3"/>
  <c r="N712" i="3"/>
  <c r="M712" i="3"/>
  <c r="AC707" i="3"/>
  <c r="AB707" i="3"/>
  <c r="AA707" i="3"/>
  <c r="Z707" i="3"/>
  <c r="Y707" i="3"/>
  <c r="X707" i="3"/>
  <c r="W707" i="3"/>
  <c r="V707" i="3"/>
  <c r="U707" i="3"/>
  <c r="T707" i="3"/>
  <c r="S707" i="3"/>
  <c r="R707" i="3"/>
  <c r="Q707" i="3"/>
  <c r="P707" i="3"/>
  <c r="O707" i="3"/>
  <c r="N707" i="3"/>
  <c r="M707" i="3"/>
  <c r="AC706" i="3"/>
  <c r="AB706" i="3"/>
  <c r="AA706" i="3"/>
  <c r="Z706" i="3"/>
  <c r="Y706" i="3"/>
  <c r="X706" i="3"/>
  <c r="W706" i="3"/>
  <c r="V706" i="3"/>
  <c r="U706" i="3"/>
  <c r="T706" i="3"/>
  <c r="S706" i="3"/>
  <c r="R706" i="3"/>
  <c r="Q706" i="3"/>
  <c r="P706" i="3"/>
  <c r="O706" i="3"/>
  <c r="N706" i="3"/>
  <c r="M706" i="3"/>
  <c r="AC705" i="3"/>
  <c r="AB705" i="3"/>
  <c r="AA705" i="3"/>
  <c r="Z705" i="3"/>
  <c r="Y705" i="3"/>
  <c r="X705" i="3"/>
  <c r="W705" i="3"/>
  <c r="V705" i="3"/>
  <c r="U705" i="3"/>
  <c r="T705" i="3"/>
  <c r="S705" i="3"/>
  <c r="R705" i="3"/>
  <c r="Q705" i="3"/>
  <c r="P705" i="3"/>
  <c r="O705" i="3"/>
  <c r="N705" i="3"/>
  <c r="M705" i="3"/>
  <c r="AC710" i="3"/>
  <c r="AB710" i="3"/>
  <c r="AA710" i="3"/>
  <c r="Z710" i="3"/>
  <c r="Y710" i="3"/>
  <c r="X710" i="3"/>
  <c r="W710" i="3"/>
  <c r="V710" i="3"/>
  <c r="U710" i="3"/>
  <c r="T710" i="3"/>
  <c r="S710" i="3"/>
  <c r="R710" i="3"/>
  <c r="Q710" i="3"/>
  <c r="P710" i="3"/>
  <c r="O710" i="3"/>
  <c r="N710" i="3"/>
  <c r="M710" i="3"/>
  <c r="AC709" i="3"/>
  <c r="AB709" i="3"/>
  <c r="AA709" i="3"/>
  <c r="Z709" i="3"/>
  <c r="Y709" i="3"/>
  <c r="X709" i="3"/>
  <c r="W709" i="3"/>
  <c r="V709" i="3"/>
  <c r="U709" i="3"/>
  <c r="T709" i="3"/>
  <c r="S709" i="3"/>
  <c r="R709" i="3"/>
  <c r="Q709" i="3"/>
  <c r="P709" i="3"/>
  <c r="O709" i="3"/>
  <c r="N709" i="3"/>
  <c r="M709" i="3"/>
  <c r="AC703" i="3"/>
  <c r="AB703" i="3"/>
  <c r="AA703" i="3"/>
  <c r="Z703" i="3"/>
  <c r="Y703" i="3"/>
  <c r="X703" i="3"/>
  <c r="W703" i="3"/>
  <c r="V703" i="3"/>
  <c r="U703" i="3"/>
  <c r="T703" i="3"/>
  <c r="S703" i="3"/>
  <c r="R703" i="3"/>
  <c r="Q703" i="3"/>
  <c r="P703" i="3"/>
  <c r="O703" i="3"/>
  <c r="N703" i="3"/>
  <c r="M703" i="3"/>
  <c r="AC702" i="3"/>
  <c r="AB702" i="3"/>
  <c r="AA702" i="3"/>
  <c r="Z702" i="3"/>
  <c r="Y702" i="3"/>
  <c r="X702" i="3"/>
  <c r="W702" i="3"/>
  <c r="V702" i="3"/>
  <c r="U702" i="3"/>
  <c r="T702" i="3"/>
  <c r="S702" i="3"/>
  <c r="R702" i="3"/>
  <c r="Q702" i="3"/>
  <c r="P702" i="3"/>
  <c r="O702" i="3"/>
  <c r="N702" i="3"/>
  <c r="M702" i="3"/>
  <c r="M700" i="3"/>
  <c r="N700" i="3"/>
  <c r="O700" i="3"/>
  <c r="P700" i="3"/>
  <c r="Q700" i="3"/>
  <c r="R700" i="3"/>
  <c r="S700" i="3"/>
  <c r="T700" i="3"/>
  <c r="U700" i="3"/>
  <c r="V700" i="3"/>
  <c r="W700" i="3"/>
  <c r="X700" i="3"/>
  <c r="Y700" i="3"/>
  <c r="Z700" i="3"/>
  <c r="AA700" i="3"/>
  <c r="AB700" i="3"/>
  <c r="AC700" i="3"/>
  <c r="AC699" i="3"/>
  <c r="AB699" i="3"/>
  <c r="AA699" i="3"/>
  <c r="Z699" i="3"/>
  <c r="Y699" i="3"/>
  <c r="X699" i="3"/>
  <c r="W699" i="3"/>
  <c r="V699" i="3"/>
  <c r="U699" i="3"/>
  <c r="T699" i="3"/>
  <c r="S699" i="3"/>
  <c r="R699" i="3"/>
  <c r="Q699" i="3"/>
  <c r="P699" i="3"/>
  <c r="O699" i="3"/>
  <c r="N699" i="3"/>
  <c r="M699" i="3"/>
  <c r="AC698" i="3"/>
  <c r="AB698" i="3"/>
  <c r="AA698" i="3"/>
  <c r="Z698" i="3"/>
  <c r="Y698" i="3"/>
  <c r="X698" i="3"/>
  <c r="W698" i="3"/>
  <c r="V698" i="3"/>
  <c r="U698" i="3"/>
  <c r="T698" i="3"/>
  <c r="S698" i="3"/>
  <c r="R698" i="3"/>
  <c r="Q698" i="3"/>
  <c r="P698" i="3"/>
  <c r="O698" i="3"/>
  <c r="N698" i="3"/>
  <c r="M698" i="3"/>
  <c r="AC696" i="3"/>
  <c r="AB696" i="3"/>
  <c r="AA696" i="3"/>
  <c r="Z696" i="3"/>
  <c r="Y696" i="3"/>
  <c r="X696" i="3"/>
  <c r="W696" i="3"/>
  <c r="V696" i="3"/>
  <c r="U696" i="3"/>
  <c r="T696" i="3"/>
  <c r="S696" i="3"/>
  <c r="R696" i="3"/>
  <c r="Q696" i="3"/>
  <c r="P696" i="3"/>
  <c r="O696" i="3"/>
  <c r="N696" i="3"/>
  <c r="M696" i="3"/>
  <c r="AC695" i="3"/>
  <c r="AB695" i="3"/>
  <c r="AA695" i="3"/>
  <c r="Z695" i="3"/>
  <c r="Y695" i="3"/>
  <c r="X695" i="3"/>
  <c r="W695" i="3"/>
  <c r="V695" i="3"/>
  <c r="U695" i="3"/>
  <c r="T695" i="3"/>
  <c r="S695" i="3"/>
  <c r="R695" i="3"/>
  <c r="Q695" i="3"/>
  <c r="P695" i="3"/>
  <c r="O695" i="3"/>
  <c r="N695" i="3"/>
  <c r="M695" i="3"/>
  <c r="AC692" i="3"/>
  <c r="AB692" i="3"/>
  <c r="AA692" i="3"/>
  <c r="Z692" i="3"/>
  <c r="Y692" i="3"/>
  <c r="X692" i="3"/>
  <c r="W692" i="3"/>
  <c r="V692" i="3"/>
  <c r="U692" i="3"/>
  <c r="T692" i="3"/>
  <c r="S692" i="3"/>
  <c r="R692" i="3"/>
  <c r="Q692" i="3"/>
  <c r="P692" i="3"/>
  <c r="O692" i="3"/>
  <c r="N692" i="3"/>
  <c r="M692" i="3"/>
  <c r="AC691" i="3"/>
  <c r="AB691" i="3"/>
  <c r="AA691" i="3"/>
  <c r="Z691" i="3"/>
  <c r="Y691" i="3"/>
  <c r="X691" i="3"/>
  <c r="W691" i="3"/>
  <c r="V691" i="3"/>
  <c r="U691" i="3"/>
  <c r="T691" i="3"/>
  <c r="S691" i="3"/>
  <c r="R691" i="3"/>
  <c r="Q691" i="3"/>
  <c r="P691" i="3"/>
  <c r="O691" i="3"/>
  <c r="N691" i="3"/>
  <c r="M691" i="3"/>
  <c r="AC690" i="3"/>
  <c r="AB690" i="3"/>
  <c r="AA690" i="3"/>
  <c r="Z690" i="3"/>
  <c r="Y690" i="3"/>
  <c r="X690" i="3"/>
  <c r="W690" i="3"/>
  <c r="V690" i="3"/>
  <c r="U690" i="3"/>
  <c r="T690" i="3"/>
  <c r="S690" i="3"/>
  <c r="R690" i="3"/>
  <c r="Q690" i="3"/>
  <c r="P690" i="3"/>
  <c r="O690" i="3"/>
  <c r="N690" i="3"/>
  <c r="M690" i="3"/>
  <c r="AC688" i="3"/>
  <c r="AB688" i="3"/>
  <c r="AA688" i="3"/>
  <c r="Z688" i="3"/>
  <c r="Y688" i="3"/>
  <c r="X688" i="3"/>
  <c r="W688" i="3"/>
  <c r="V688" i="3"/>
  <c r="U688" i="3"/>
  <c r="T688" i="3"/>
  <c r="S688" i="3"/>
  <c r="R688" i="3"/>
  <c r="Q688" i="3"/>
  <c r="P688" i="3"/>
  <c r="O688" i="3"/>
  <c r="N688" i="3"/>
  <c r="M688" i="3"/>
  <c r="AC687" i="3"/>
  <c r="AB687" i="3"/>
  <c r="AA687" i="3"/>
  <c r="Z687" i="3"/>
  <c r="Y687" i="3"/>
  <c r="X687" i="3"/>
  <c r="W687" i="3"/>
  <c r="V687" i="3"/>
  <c r="U687" i="3"/>
  <c r="T687" i="3"/>
  <c r="S687" i="3"/>
  <c r="R687" i="3"/>
  <c r="Q687" i="3"/>
  <c r="P687" i="3"/>
  <c r="O687" i="3"/>
  <c r="N687" i="3"/>
  <c r="M687" i="3"/>
  <c r="AC686" i="3"/>
  <c r="AB686" i="3"/>
  <c r="AA686" i="3"/>
  <c r="Z686" i="3"/>
  <c r="Y686" i="3"/>
  <c r="X686" i="3"/>
  <c r="W686" i="3"/>
  <c r="V686" i="3"/>
  <c r="U686" i="3"/>
  <c r="T686" i="3"/>
  <c r="S686" i="3"/>
  <c r="R686" i="3"/>
  <c r="Q686" i="3"/>
  <c r="P686" i="3"/>
  <c r="O686" i="3"/>
  <c r="N686" i="3"/>
  <c r="M686" i="3"/>
  <c r="AC684" i="3"/>
  <c r="AB684" i="3"/>
  <c r="AA684" i="3"/>
  <c r="Z684" i="3"/>
  <c r="Y684" i="3"/>
  <c r="X684" i="3"/>
  <c r="W684" i="3"/>
  <c r="V684" i="3"/>
  <c r="U684" i="3"/>
  <c r="T684" i="3"/>
  <c r="S684" i="3"/>
  <c r="R684" i="3"/>
  <c r="Q684" i="3"/>
  <c r="P684" i="3"/>
  <c r="O684" i="3"/>
  <c r="N684" i="3"/>
  <c r="M684" i="3"/>
  <c r="AC683" i="3"/>
  <c r="AB683" i="3"/>
  <c r="AA683" i="3"/>
  <c r="Z683" i="3"/>
  <c r="Y683" i="3"/>
  <c r="X683" i="3"/>
  <c r="W683" i="3"/>
  <c r="V683" i="3"/>
  <c r="U683" i="3"/>
  <c r="T683" i="3"/>
  <c r="S683" i="3"/>
  <c r="R683" i="3"/>
  <c r="Q683" i="3"/>
  <c r="P683" i="3"/>
  <c r="O683" i="3"/>
  <c r="N683" i="3"/>
  <c r="M683" i="3"/>
  <c r="AC682" i="3"/>
  <c r="AB682" i="3"/>
  <c r="AA682" i="3"/>
  <c r="Z682" i="3"/>
  <c r="Y682" i="3"/>
  <c r="X682" i="3"/>
  <c r="W682" i="3"/>
  <c r="V682" i="3"/>
  <c r="U682" i="3"/>
  <c r="T682" i="3"/>
  <c r="S682" i="3"/>
  <c r="R682" i="3"/>
  <c r="Q682" i="3"/>
  <c r="P682" i="3"/>
  <c r="O682" i="3"/>
  <c r="N682" i="3"/>
  <c r="M682" i="3"/>
  <c r="AC679" i="3"/>
  <c r="AB679" i="3"/>
  <c r="AA679" i="3"/>
  <c r="Z679" i="3"/>
  <c r="Y679" i="3"/>
  <c r="X679" i="3"/>
  <c r="W679" i="3"/>
  <c r="V679" i="3"/>
  <c r="U679" i="3"/>
  <c r="T679" i="3"/>
  <c r="S679" i="3"/>
  <c r="R679" i="3"/>
  <c r="Q679" i="3"/>
  <c r="P679" i="3"/>
  <c r="O679" i="3"/>
  <c r="N679" i="3"/>
  <c r="M679" i="3"/>
  <c r="AC678" i="3"/>
  <c r="AB678" i="3"/>
  <c r="AA678" i="3"/>
  <c r="Z678" i="3"/>
  <c r="Y678" i="3"/>
  <c r="X678" i="3"/>
  <c r="W678" i="3"/>
  <c r="V678" i="3"/>
  <c r="U678" i="3"/>
  <c r="T678" i="3"/>
  <c r="S678" i="3"/>
  <c r="R678" i="3"/>
  <c r="Q678" i="3"/>
  <c r="P678" i="3"/>
  <c r="O678" i="3"/>
  <c r="N678" i="3"/>
  <c r="M678" i="3"/>
  <c r="AC677" i="3"/>
  <c r="AB677" i="3"/>
  <c r="AA677" i="3"/>
  <c r="Z677" i="3"/>
  <c r="Y677" i="3"/>
  <c r="X677" i="3"/>
  <c r="W677" i="3"/>
  <c r="V677" i="3"/>
  <c r="U677" i="3"/>
  <c r="T677" i="3"/>
  <c r="S677" i="3"/>
  <c r="R677" i="3"/>
  <c r="Q677" i="3"/>
  <c r="P677" i="3"/>
  <c r="O677" i="3"/>
  <c r="N677" i="3"/>
  <c r="M677" i="3"/>
  <c r="AC676" i="3"/>
  <c r="AB676" i="3"/>
  <c r="AA676" i="3"/>
  <c r="Z676" i="3"/>
  <c r="Y676" i="3"/>
  <c r="X676" i="3"/>
  <c r="W676" i="3"/>
  <c r="V676" i="3"/>
  <c r="U676" i="3"/>
  <c r="T676" i="3"/>
  <c r="S676" i="3"/>
  <c r="R676" i="3"/>
  <c r="Q676" i="3"/>
  <c r="P676" i="3"/>
  <c r="O676" i="3"/>
  <c r="N676" i="3"/>
  <c r="M676" i="3"/>
  <c r="AC674" i="3"/>
  <c r="AB674" i="3"/>
  <c r="AA674" i="3"/>
  <c r="Z674" i="3"/>
  <c r="Y674" i="3"/>
  <c r="X674" i="3"/>
  <c r="W674" i="3"/>
  <c r="V674" i="3"/>
  <c r="U674" i="3"/>
  <c r="T674" i="3"/>
  <c r="S674" i="3"/>
  <c r="R674" i="3"/>
  <c r="Q674" i="3"/>
  <c r="P674" i="3"/>
  <c r="O674" i="3"/>
  <c r="N674" i="3"/>
  <c r="M674" i="3"/>
  <c r="AC673" i="3"/>
  <c r="AB673" i="3"/>
  <c r="AA673" i="3"/>
  <c r="Z673" i="3"/>
  <c r="Y673" i="3"/>
  <c r="X673" i="3"/>
  <c r="W673" i="3"/>
  <c r="V673" i="3"/>
  <c r="U673" i="3"/>
  <c r="T673" i="3"/>
  <c r="S673" i="3"/>
  <c r="R673" i="3"/>
  <c r="Q673" i="3"/>
  <c r="P673" i="3"/>
  <c r="O673" i="3"/>
  <c r="N673" i="3"/>
  <c r="M673" i="3"/>
  <c r="AC672" i="3"/>
  <c r="AB672" i="3"/>
  <c r="AA672" i="3"/>
  <c r="Z672" i="3"/>
  <c r="Y672" i="3"/>
  <c r="X672" i="3"/>
  <c r="W672" i="3"/>
  <c r="V672" i="3"/>
  <c r="U672" i="3"/>
  <c r="T672" i="3"/>
  <c r="S672" i="3"/>
  <c r="R672" i="3"/>
  <c r="Q672" i="3"/>
  <c r="P672" i="3"/>
  <c r="O672" i="3"/>
  <c r="N672" i="3"/>
  <c r="M672" i="3"/>
  <c r="AC671" i="3"/>
  <c r="AB671" i="3"/>
  <c r="AA671" i="3"/>
  <c r="Z671" i="3"/>
  <c r="Y671" i="3"/>
  <c r="X671" i="3"/>
  <c r="W671" i="3"/>
  <c r="V671" i="3"/>
  <c r="U671" i="3"/>
  <c r="T671" i="3"/>
  <c r="S671" i="3"/>
  <c r="R671" i="3"/>
  <c r="Q671" i="3"/>
  <c r="P671" i="3"/>
  <c r="O671" i="3"/>
  <c r="N671" i="3"/>
  <c r="M671" i="3"/>
  <c r="AC669" i="3"/>
  <c r="AB669" i="3"/>
  <c r="AA669" i="3"/>
  <c r="Z669" i="3"/>
  <c r="Y669" i="3"/>
  <c r="X669" i="3"/>
  <c r="W669" i="3"/>
  <c r="V669" i="3"/>
  <c r="U669" i="3"/>
  <c r="T669" i="3"/>
  <c r="S669" i="3"/>
  <c r="R669" i="3"/>
  <c r="Q669" i="3"/>
  <c r="P669" i="3"/>
  <c r="O669" i="3"/>
  <c r="N669" i="3"/>
  <c r="M669" i="3"/>
  <c r="AC668" i="3"/>
  <c r="AB668" i="3"/>
  <c r="AA668" i="3"/>
  <c r="Z668" i="3"/>
  <c r="Y668" i="3"/>
  <c r="X668" i="3"/>
  <c r="W668" i="3"/>
  <c r="V668" i="3"/>
  <c r="U668" i="3"/>
  <c r="T668" i="3"/>
  <c r="S668" i="3"/>
  <c r="R668" i="3"/>
  <c r="Q668" i="3"/>
  <c r="P668" i="3"/>
  <c r="O668" i="3"/>
  <c r="N668" i="3"/>
  <c r="M668" i="3"/>
  <c r="AC667" i="3"/>
  <c r="AB667" i="3"/>
  <c r="AA667" i="3"/>
  <c r="Z667" i="3"/>
  <c r="Y667" i="3"/>
  <c r="X667" i="3"/>
  <c r="W667" i="3"/>
  <c r="V667" i="3"/>
  <c r="U667" i="3"/>
  <c r="T667" i="3"/>
  <c r="S667" i="3"/>
  <c r="R667" i="3"/>
  <c r="Q667" i="3"/>
  <c r="P667" i="3"/>
  <c r="O667" i="3"/>
  <c r="N667" i="3"/>
  <c r="M667" i="3"/>
  <c r="AC666" i="3"/>
  <c r="AB666" i="3"/>
  <c r="AA666" i="3"/>
  <c r="Z666" i="3"/>
  <c r="Y666" i="3"/>
  <c r="X666" i="3"/>
  <c r="W666" i="3"/>
  <c r="V666" i="3"/>
  <c r="U666" i="3"/>
  <c r="T666" i="3"/>
  <c r="S666" i="3"/>
  <c r="R666" i="3"/>
  <c r="Q666" i="3"/>
  <c r="P666" i="3"/>
  <c r="O666" i="3"/>
  <c r="N666" i="3"/>
  <c r="M666" i="3"/>
  <c r="M662" i="3"/>
  <c r="M661" i="3"/>
  <c r="M659" i="3"/>
  <c r="N659" i="3"/>
  <c r="O659" i="3"/>
  <c r="P659" i="3"/>
  <c r="Q659" i="3"/>
  <c r="R659" i="3"/>
  <c r="S659" i="3"/>
  <c r="T659" i="3"/>
  <c r="U659" i="3"/>
  <c r="V659" i="3"/>
  <c r="W659" i="3"/>
  <c r="X659" i="3"/>
  <c r="Y659" i="3"/>
  <c r="Z659" i="3"/>
  <c r="AA659" i="3"/>
  <c r="AB659" i="3"/>
  <c r="AC659" i="3"/>
  <c r="AC658" i="3"/>
  <c r="AB658" i="3"/>
  <c r="AA658" i="3"/>
  <c r="Z658" i="3"/>
  <c r="Y658" i="3"/>
  <c r="X658" i="3"/>
  <c r="W658" i="3"/>
  <c r="V658" i="3"/>
  <c r="U658" i="3"/>
  <c r="T658" i="3"/>
  <c r="S658" i="3"/>
  <c r="R658" i="3"/>
  <c r="Q658" i="3"/>
  <c r="P658" i="3"/>
  <c r="O658" i="3"/>
  <c r="N658" i="3"/>
  <c r="M658" i="3"/>
  <c r="AC657" i="3"/>
  <c r="AB657" i="3"/>
  <c r="AA657" i="3"/>
  <c r="Z657" i="3"/>
  <c r="Y657" i="3"/>
  <c r="X657" i="3"/>
  <c r="W657" i="3"/>
  <c r="V657" i="3"/>
  <c r="U657" i="3"/>
  <c r="T657" i="3"/>
  <c r="S657" i="3"/>
  <c r="R657" i="3"/>
  <c r="Q657" i="3"/>
  <c r="P657" i="3"/>
  <c r="O657" i="3"/>
  <c r="N657" i="3"/>
  <c r="M657" i="3"/>
  <c r="AC655" i="3"/>
  <c r="AB655" i="3"/>
  <c r="AA655" i="3"/>
  <c r="Z655" i="3"/>
  <c r="Y655" i="3"/>
  <c r="X655" i="3"/>
  <c r="W655" i="3"/>
  <c r="V655" i="3"/>
  <c r="U655" i="3"/>
  <c r="T655" i="3"/>
  <c r="S655" i="3"/>
  <c r="R655" i="3"/>
  <c r="Q655" i="3"/>
  <c r="P655" i="3"/>
  <c r="O655" i="3"/>
  <c r="N655" i="3"/>
  <c r="M655" i="3"/>
  <c r="AC654" i="3"/>
  <c r="AB654" i="3"/>
  <c r="AA654" i="3"/>
  <c r="Z654" i="3"/>
  <c r="Y654" i="3"/>
  <c r="X654" i="3"/>
  <c r="W654" i="3"/>
  <c r="V654" i="3"/>
  <c r="U654" i="3"/>
  <c r="T654" i="3"/>
  <c r="S654" i="3"/>
  <c r="R654" i="3"/>
  <c r="Q654" i="3"/>
  <c r="P654" i="3"/>
  <c r="O654" i="3"/>
  <c r="N654" i="3"/>
  <c r="M654" i="3"/>
  <c r="AC652" i="3"/>
  <c r="AB652" i="3"/>
  <c r="AA652" i="3"/>
  <c r="Z652" i="3"/>
  <c r="Y652" i="3"/>
  <c r="X652" i="3"/>
  <c r="W652" i="3"/>
  <c r="V652" i="3"/>
  <c r="U652" i="3"/>
  <c r="T652" i="3"/>
  <c r="S652" i="3"/>
  <c r="R652" i="3"/>
  <c r="Q652" i="3"/>
  <c r="P652" i="3"/>
  <c r="O652" i="3"/>
  <c r="N652" i="3"/>
  <c r="M652" i="3"/>
  <c r="AC651" i="3"/>
  <c r="AB651" i="3"/>
  <c r="AA651" i="3"/>
  <c r="Z651" i="3"/>
  <c r="Y651" i="3"/>
  <c r="X651" i="3"/>
  <c r="W651" i="3"/>
  <c r="V651" i="3"/>
  <c r="U651" i="3"/>
  <c r="T651" i="3"/>
  <c r="S651" i="3"/>
  <c r="R651" i="3"/>
  <c r="Q651" i="3"/>
  <c r="P651" i="3"/>
  <c r="O651" i="3"/>
  <c r="N651" i="3"/>
  <c r="M651" i="3"/>
  <c r="AC649" i="3"/>
  <c r="AB649" i="3"/>
  <c r="AA649" i="3"/>
  <c r="Z649" i="3"/>
  <c r="Y649" i="3"/>
  <c r="X649" i="3"/>
  <c r="W649" i="3"/>
  <c r="V649" i="3"/>
  <c r="U649" i="3"/>
  <c r="T649" i="3"/>
  <c r="S649" i="3"/>
  <c r="R649" i="3"/>
  <c r="Q649" i="3"/>
  <c r="P649" i="3"/>
  <c r="O649" i="3"/>
  <c r="N649" i="3"/>
  <c r="M649" i="3"/>
  <c r="AC648" i="3"/>
  <c r="AB648" i="3"/>
  <c r="AA648" i="3"/>
  <c r="Z648" i="3"/>
  <c r="Y648" i="3"/>
  <c r="X648" i="3"/>
  <c r="W648" i="3"/>
  <c r="V648" i="3"/>
  <c r="U648" i="3"/>
  <c r="T648" i="3"/>
  <c r="S648" i="3"/>
  <c r="R648" i="3"/>
  <c r="Q648" i="3"/>
  <c r="P648" i="3"/>
  <c r="O648" i="3"/>
  <c r="N648" i="3"/>
  <c r="M648" i="3"/>
  <c r="AC646" i="3"/>
  <c r="AB646" i="3"/>
  <c r="AA646" i="3"/>
  <c r="Z646" i="3"/>
  <c r="Y646" i="3"/>
  <c r="X646" i="3"/>
  <c r="W646" i="3"/>
  <c r="V646" i="3"/>
  <c r="U646" i="3"/>
  <c r="T646" i="3"/>
  <c r="S646" i="3"/>
  <c r="R646" i="3"/>
  <c r="Q646" i="3"/>
  <c r="P646" i="3"/>
  <c r="O646" i="3"/>
  <c r="N646" i="3"/>
  <c r="M646" i="3"/>
  <c r="AC645" i="3"/>
  <c r="AB645" i="3"/>
  <c r="AA645" i="3"/>
  <c r="Z645" i="3"/>
  <c r="Y645" i="3"/>
  <c r="X645" i="3"/>
  <c r="W645" i="3"/>
  <c r="V645" i="3"/>
  <c r="U645" i="3"/>
  <c r="T645" i="3"/>
  <c r="S645" i="3"/>
  <c r="R645" i="3"/>
  <c r="Q645" i="3"/>
  <c r="P645" i="3"/>
  <c r="O645" i="3"/>
  <c r="N645" i="3"/>
  <c r="M645" i="3"/>
  <c r="AC643" i="3"/>
  <c r="AB643" i="3"/>
  <c r="AA643" i="3"/>
  <c r="Z643" i="3"/>
  <c r="Y643" i="3"/>
  <c r="X643" i="3"/>
  <c r="W643" i="3"/>
  <c r="V643" i="3"/>
  <c r="U643" i="3"/>
  <c r="T643" i="3"/>
  <c r="S643" i="3"/>
  <c r="R643" i="3"/>
  <c r="Q643" i="3"/>
  <c r="P643" i="3"/>
  <c r="O643" i="3"/>
  <c r="N643" i="3"/>
  <c r="M643" i="3"/>
  <c r="AC642" i="3"/>
  <c r="AB642" i="3"/>
  <c r="AA642" i="3"/>
  <c r="Z642" i="3"/>
  <c r="Y642" i="3"/>
  <c r="X642" i="3"/>
  <c r="W642" i="3"/>
  <c r="V642" i="3"/>
  <c r="U642" i="3"/>
  <c r="T642" i="3"/>
  <c r="S642" i="3"/>
  <c r="R642" i="3"/>
  <c r="Q642" i="3"/>
  <c r="P642" i="3"/>
  <c r="O642" i="3"/>
  <c r="N642" i="3"/>
  <c r="M642" i="3"/>
  <c r="AC640" i="3"/>
  <c r="AB640" i="3"/>
  <c r="AA640" i="3"/>
  <c r="Z640" i="3"/>
  <c r="Y640" i="3"/>
  <c r="X640" i="3"/>
  <c r="W640" i="3"/>
  <c r="V640" i="3"/>
  <c r="U640" i="3"/>
  <c r="T640" i="3"/>
  <c r="S640" i="3"/>
  <c r="R640" i="3"/>
  <c r="Q640" i="3"/>
  <c r="P640" i="3"/>
  <c r="O640" i="3"/>
  <c r="N640" i="3"/>
  <c r="M640" i="3"/>
  <c r="AC639" i="3"/>
  <c r="AB639" i="3"/>
  <c r="AA639" i="3"/>
  <c r="Z639" i="3"/>
  <c r="Y639" i="3"/>
  <c r="X639" i="3"/>
  <c r="W639" i="3"/>
  <c r="V639" i="3"/>
  <c r="U639" i="3"/>
  <c r="T639" i="3"/>
  <c r="S639" i="3"/>
  <c r="R639" i="3"/>
  <c r="Q639" i="3"/>
  <c r="P639" i="3"/>
  <c r="O639" i="3"/>
  <c r="N639" i="3"/>
  <c r="M639" i="3"/>
  <c r="AC632" i="3"/>
  <c r="AB632" i="3"/>
  <c r="AA632" i="3"/>
  <c r="Z632" i="3"/>
  <c r="Y632" i="3"/>
  <c r="X632" i="3"/>
  <c r="W632" i="3"/>
  <c r="V632" i="3"/>
  <c r="U632" i="3"/>
  <c r="T632" i="3"/>
  <c r="S632" i="3"/>
  <c r="R632" i="3"/>
  <c r="Q632" i="3"/>
  <c r="P632" i="3"/>
  <c r="O632" i="3"/>
  <c r="N632" i="3"/>
  <c r="M632" i="3"/>
  <c r="AC631" i="3"/>
  <c r="AB631" i="3"/>
  <c r="AA631" i="3"/>
  <c r="Z631" i="3"/>
  <c r="Y631" i="3"/>
  <c r="X631" i="3"/>
  <c r="W631" i="3"/>
  <c r="V631" i="3"/>
  <c r="U631" i="3"/>
  <c r="T631" i="3"/>
  <c r="S631" i="3"/>
  <c r="R631" i="3"/>
  <c r="Q631" i="3"/>
  <c r="P631" i="3"/>
  <c r="O631" i="3"/>
  <c r="N631" i="3"/>
  <c r="M631" i="3"/>
  <c r="AC625" i="3"/>
  <c r="AB625" i="3"/>
  <c r="AA625" i="3"/>
  <c r="Z625" i="3"/>
  <c r="Y625" i="3"/>
  <c r="X625" i="3"/>
  <c r="W625" i="3"/>
  <c r="V625" i="3"/>
  <c r="U625" i="3"/>
  <c r="T625" i="3"/>
  <c r="S625" i="3"/>
  <c r="R625" i="3"/>
  <c r="Q625" i="3"/>
  <c r="P625" i="3"/>
  <c r="O625" i="3"/>
  <c r="N625" i="3"/>
  <c r="M625" i="3"/>
  <c r="AC624" i="3"/>
  <c r="AB624" i="3"/>
  <c r="AA624" i="3"/>
  <c r="Z624" i="3"/>
  <c r="Y624" i="3"/>
  <c r="X624" i="3"/>
  <c r="W624" i="3"/>
  <c r="V624" i="3"/>
  <c r="U624" i="3"/>
  <c r="T624" i="3"/>
  <c r="S624" i="3"/>
  <c r="R624" i="3"/>
  <c r="Q624" i="3"/>
  <c r="P624" i="3"/>
  <c r="O624" i="3"/>
  <c r="N624" i="3"/>
  <c r="M624" i="3"/>
  <c r="AC618" i="3"/>
  <c r="AB618" i="3"/>
  <c r="AA618" i="3"/>
  <c r="Z618" i="3"/>
  <c r="Y618" i="3"/>
  <c r="X618" i="3"/>
  <c r="W618" i="3"/>
  <c r="V618" i="3"/>
  <c r="U618" i="3"/>
  <c r="T618" i="3"/>
  <c r="S618" i="3"/>
  <c r="R618" i="3"/>
  <c r="Q618" i="3"/>
  <c r="P618" i="3"/>
  <c r="O618" i="3"/>
  <c r="N618" i="3"/>
  <c r="M618" i="3"/>
  <c r="AC617" i="3"/>
  <c r="AB617" i="3"/>
  <c r="AA617" i="3"/>
  <c r="Z617" i="3"/>
  <c r="Y617" i="3"/>
  <c r="X617" i="3"/>
  <c r="W617" i="3"/>
  <c r="V617" i="3"/>
  <c r="U617" i="3"/>
  <c r="T617" i="3"/>
  <c r="S617" i="3"/>
  <c r="R617" i="3"/>
  <c r="Q617" i="3"/>
  <c r="P617" i="3"/>
  <c r="O617" i="3"/>
  <c r="N617" i="3"/>
  <c r="M617" i="3"/>
  <c r="AC636" i="3"/>
  <c r="AB636" i="3"/>
  <c r="AA636" i="3"/>
  <c r="Z636" i="3"/>
  <c r="Y636" i="3"/>
  <c r="X636" i="3"/>
  <c r="W636" i="3"/>
  <c r="V636" i="3"/>
  <c r="U636" i="3"/>
  <c r="T636" i="3"/>
  <c r="S636" i="3"/>
  <c r="R636" i="3"/>
  <c r="Q636" i="3"/>
  <c r="P636" i="3"/>
  <c r="O636" i="3"/>
  <c r="N636" i="3"/>
  <c r="M636" i="3"/>
  <c r="AC635" i="3"/>
  <c r="AB635" i="3"/>
  <c r="AA635" i="3"/>
  <c r="Z635" i="3"/>
  <c r="Y635" i="3"/>
  <c r="X635" i="3"/>
  <c r="W635" i="3"/>
  <c r="V635" i="3"/>
  <c r="U635" i="3"/>
  <c r="T635" i="3"/>
  <c r="S635" i="3"/>
  <c r="R635" i="3"/>
  <c r="Q635" i="3"/>
  <c r="P635" i="3"/>
  <c r="O635" i="3"/>
  <c r="N635" i="3"/>
  <c r="M635" i="3"/>
  <c r="AC634" i="3"/>
  <c r="AB634" i="3"/>
  <c r="AA634" i="3"/>
  <c r="Z634" i="3"/>
  <c r="Y634" i="3"/>
  <c r="X634" i="3"/>
  <c r="W634" i="3"/>
  <c r="V634" i="3"/>
  <c r="U634" i="3"/>
  <c r="T634" i="3"/>
  <c r="S634" i="3"/>
  <c r="R634" i="3"/>
  <c r="Q634" i="3"/>
  <c r="P634" i="3"/>
  <c r="O634" i="3"/>
  <c r="N634" i="3"/>
  <c r="M634" i="3"/>
  <c r="AC629" i="3"/>
  <c r="AB629" i="3"/>
  <c r="AA629" i="3"/>
  <c r="Z629" i="3"/>
  <c r="Y629" i="3"/>
  <c r="X629" i="3"/>
  <c r="W629" i="3"/>
  <c r="V629" i="3"/>
  <c r="U629" i="3"/>
  <c r="T629" i="3"/>
  <c r="S629" i="3"/>
  <c r="R629" i="3"/>
  <c r="Q629" i="3"/>
  <c r="P629" i="3"/>
  <c r="O629" i="3"/>
  <c r="N629" i="3"/>
  <c r="M629" i="3"/>
  <c r="AC628" i="3"/>
  <c r="AB628" i="3"/>
  <c r="AA628" i="3"/>
  <c r="Z628" i="3"/>
  <c r="Y628" i="3"/>
  <c r="X628" i="3"/>
  <c r="W628" i="3"/>
  <c r="V628" i="3"/>
  <c r="U628" i="3"/>
  <c r="T628" i="3"/>
  <c r="S628" i="3"/>
  <c r="R628" i="3"/>
  <c r="Q628" i="3"/>
  <c r="P628" i="3"/>
  <c r="O628" i="3"/>
  <c r="N628" i="3"/>
  <c r="M628" i="3"/>
  <c r="AC627" i="3"/>
  <c r="AB627" i="3"/>
  <c r="AA627" i="3"/>
  <c r="Z627" i="3"/>
  <c r="Y627" i="3"/>
  <c r="X627" i="3"/>
  <c r="W627" i="3"/>
  <c r="V627" i="3"/>
  <c r="U627" i="3"/>
  <c r="T627" i="3"/>
  <c r="S627" i="3"/>
  <c r="R627" i="3"/>
  <c r="Q627" i="3"/>
  <c r="P627" i="3"/>
  <c r="O627" i="3"/>
  <c r="N627" i="3"/>
  <c r="M627" i="3"/>
  <c r="AC622" i="3"/>
  <c r="AB622" i="3"/>
  <c r="AA622" i="3"/>
  <c r="Z622" i="3"/>
  <c r="Y622" i="3"/>
  <c r="X622" i="3"/>
  <c r="W622" i="3"/>
  <c r="V622" i="3"/>
  <c r="U622" i="3"/>
  <c r="T622" i="3"/>
  <c r="S622" i="3"/>
  <c r="R622" i="3"/>
  <c r="Q622" i="3"/>
  <c r="P622" i="3"/>
  <c r="O622" i="3"/>
  <c r="N622" i="3"/>
  <c r="M622" i="3"/>
  <c r="AC621" i="3"/>
  <c r="AB621" i="3"/>
  <c r="AA621" i="3"/>
  <c r="Z621" i="3"/>
  <c r="Y621" i="3"/>
  <c r="X621" i="3"/>
  <c r="W621" i="3"/>
  <c r="V621" i="3"/>
  <c r="U621" i="3"/>
  <c r="T621" i="3"/>
  <c r="S621" i="3"/>
  <c r="R621" i="3"/>
  <c r="Q621" i="3"/>
  <c r="P621" i="3"/>
  <c r="O621" i="3"/>
  <c r="N621" i="3"/>
  <c r="M621" i="3"/>
  <c r="AC620" i="3"/>
  <c r="AB620" i="3"/>
  <c r="AA620" i="3"/>
  <c r="Z620" i="3"/>
  <c r="Y620" i="3"/>
  <c r="X620" i="3"/>
  <c r="W620" i="3"/>
  <c r="V620" i="3"/>
  <c r="U620" i="3"/>
  <c r="T620" i="3"/>
  <c r="S620" i="3"/>
  <c r="R620" i="3"/>
  <c r="Q620" i="3"/>
  <c r="P620" i="3"/>
  <c r="O620" i="3"/>
  <c r="N620" i="3"/>
  <c r="M620" i="3"/>
  <c r="AC614" i="3"/>
  <c r="AB614" i="3"/>
  <c r="AA614" i="3"/>
  <c r="Z614" i="3"/>
  <c r="Y614" i="3"/>
  <c r="X614" i="3"/>
  <c r="W614" i="3"/>
  <c r="V614" i="3"/>
  <c r="U614" i="3"/>
  <c r="T614" i="3"/>
  <c r="S614" i="3"/>
  <c r="R614" i="3"/>
  <c r="Q614" i="3"/>
  <c r="P614" i="3"/>
  <c r="O614" i="3"/>
  <c r="N614" i="3"/>
  <c r="M614" i="3"/>
  <c r="AC613" i="3"/>
  <c r="AB613" i="3"/>
  <c r="AA613" i="3"/>
  <c r="Z613" i="3"/>
  <c r="Y613" i="3"/>
  <c r="X613" i="3"/>
  <c r="W613" i="3"/>
  <c r="V613" i="3"/>
  <c r="U613" i="3"/>
  <c r="T613" i="3"/>
  <c r="S613" i="3"/>
  <c r="R613" i="3"/>
  <c r="Q613" i="3"/>
  <c r="P613" i="3"/>
  <c r="O613" i="3"/>
  <c r="N613" i="3"/>
  <c r="M613" i="3"/>
  <c r="AC612" i="3"/>
  <c r="AB612" i="3"/>
  <c r="AA612" i="3"/>
  <c r="Z612" i="3"/>
  <c r="Y612" i="3"/>
  <c r="X612" i="3"/>
  <c r="W612" i="3"/>
  <c r="V612" i="3"/>
  <c r="U612" i="3"/>
  <c r="T612" i="3"/>
  <c r="S612" i="3"/>
  <c r="R612" i="3"/>
  <c r="Q612" i="3"/>
  <c r="P612" i="3"/>
  <c r="O612" i="3"/>
  <c r="N612" i="3"/>
  <c r="M612" i="3"/>
  <c r="AC610" i="3"/>
  <c r="AB610" i="3"/>
  <c r="AA610" i="3"/>
  <c r="Z610" i="3"/>
  <c r="Y610" i="3"/>
  <c r="X610" i="3"/>
  <c r="W610" i="3"/>
  <c r="V610" i="3"/>
  <c r="U610" i="3"/>
  <c r="T610" i="3"/>
  <c r="S610" i="3"/>
  <c r="R610" i="3"/>
  <c r="Q610" i="3"/>
  <c r="P610" i="3"/>
  <c r="O610" i="3"/>
  <c r="N610" i="3"/>
  <c r="M610" i="3"/>
  <c r="AC609" i="3"/>
  <c r="AB609" i="3"/>
  <c r="AA609" i="3"/>
  <c r="Z609" i="3"/>
  <c r="Y609" i="3"/>
  <c r="X609" i="3"/>
  <c r="W609" i="3"/>
  <c r="V609" i="3"/>
  <c r="U609" i="3"/>
  <c r="T609" i="3"/>
  <c r="S609" i="3"/>
  <c r="R609" i="3"/>
  <c r="Q609" i="3"/>
  <c r="P609" i="3"/>
  <c r="O609" i="3"/>
  <c r="N609" i="3"/>
  <c r="M609" i="3"/>
  <c r="AC608" i="3"/>
  <c r="AB608" i="3"/>
  <c r="AA608" i="3"/>
  <c r="Z608" i="3"/>
  <c r="Y608" i="3"/>
  <c r="X608" i="3"/>
  <c r="W608" i="3"/>
  <c r="V608" i="3"/>
  <c r="U608" i="3"/>
  <c r="T608" i="3"/>
  <c r="S608" i="3"/>
  <c r="R608" i="3"/>
  <c r="Q608" i="3"/>
  <c r="P608" i="3"/>
  <c r="O608" i="3"/>
  <c r="N608" i="3"/>
  <c r="M608" i="3"/>
  <c r="AC606" i="3"/>
  <c r="AB606" i="3"/>
  <c r="AA606" i="3"/>
  <c r="Z606" i="3"/>
  <c r="Y606" i="3"/>
  <c r="X606" i="3"/>
  <c r="W606" i="3"/>
  <c r="V606" i="3"/>
  <c r="U606" i="3"/>
  <c r="T606" i="3"/>
  <c r="S606" i="3"/>
  <c r="R606" i="3"/>
  <c r="Q606" i="3"/>
  <c r="P606" i="3"/>
  <c r="O606" i="3"/>
  <c r="N606" i="3"/>
  <c r="M606" i="3"/>
  <c r="AC605" i="3"/>
  <c r="AB605" i="3"/>
  <c r="AA605" i="3"/>
  <c r="Z605" i="3"/>
  <c r="Y605" i="3"/>
  <c r="X605" i="3"/>
  <c r="W605" i="3"/>
  <c r="V605" i="3"/>
  <c r="U605" i="3"/>
  <c r="T605" i="3"/>
  <c r="S605" i="3"/>
  <c r="R605" i="3"/>
  <c r="Q605" i="3"/>
  <c r="P605" i="3"/>
  <c r="O605" i="3"/>
  <c r="N605" i="3"/>
  <c r="M605" i="3"/>
  <c r="AC604" i="3"/>
  <c r="AB604" i="3"/>
  <c r="AA604" i="3"/>
  <c r="Z604" i="3"/>
  <c r="Y604" i="3"/>
  <c r="X604" i="3"/>
  <c r="W604" i="3"/>
  <c r="V604" i="3"/>
  <c r="U604" i="3"/>
  <c r="T604" i="3"/>
  <c r="S604" i="3"/>
  <c r="R604" i="3"/>
  <c r="Q604" i="3"/>
  <c r="P604" i="3"/>
  <c r="O604" i="3"/>
  <c r="N604" i="3"/>
  <c r="M604" i="3"/>
  <c r="AC601" i="3"/>
  <c r="AB601" i="3"/>
  <c r="AA601" i="3"/>
  <c r="Z601" i="3"/>
  <c r="Y601" i="3"/>
  <c r="X601" i="3"/>
  <c r="W601" i="3"/>
  <c r="V601" i="3"/>
  <c r="U601" i="3"/>
  <c r="T601" i="3"/>
  <c r="S601" i="3"/>
  <c r="R601" i="3"/>
  <c r="Q601" i="3"/>
  <c r="P601" i="3"/>
  <c r="O601" i="3"/>
  <c r="N601" i="3"/>
  <c r="M601" i="3"/>
  <c r="AC600" i="3"/>
  <c r="AB600" i="3"/>
  <c r="AA600" i="3"/>
  <c r="Z600" i="3"/>
  <c r="Y600" i="3"/>
  <c r="X600" i="3"/>
  <c r="W600" i="3"/>
  <c r="V600" i="3"/>
  <c r="U600" i="3"/>
  <c r="T600" i="3"/>
  <c r="S600" i="3"/>
  <c r="R600" i="3"/>
  <c r="Q600" i="3"/>
  <c r="P600" i="3"/>
  <c r="O600" i="3"/>
  <c r="N600" i="3"/>
  <c r="M600" i="3"/>
  <c r="AC599" i="3"/>
  <c r="AB599" i="3"/>
  <c r="AA599" i="3"/>
  <c r="Z599" i="3"/>
  <c r="Y599" i="3"/>
  <c r="X599" i="3"/>
  <c r="W599" i="3"/>
  <c r="V599" i="3"/>
  <c r="U599" i="3"/>
  <c r="T599" i="3"/>
  <c r="S599" i="3"/>
  <c r="R599" i="3"/>
  <c r="Q599" i="3"/>
  <c r="P599" i="3"/>
  <c r="O599" i="3"/>
  <c r="N599" i="3"/>
  <c r="M599" i="3"/>
  <c r="AC598" i="3"/>
  <c r="AB598" i="3"/>
  <c r="AA598" i="3"/>
  <c r="Z598" i="3"/>
  <c r="Y598" i="3"/>
  <c r="X598" i="3"/>
  <c r="W598" i="3"/>
  <c r="V598" i="3"/>
  <c r="U598" i="3"/>
  <c r="T598" i="3"/>
  <c r="S598" i="3"/>
  <c r="R598" i="3"/>
  <c r="Q598" i="3"/>
  <c r="P598" i="3"/>
  <c r="O598" i="3"/>
  <c r="N598" i="3"/>
  <c r="M598" i="3"/>
  <c r="AC596" i="3"/>
  <c r="AB596" i="3"/>
  <c r="AA596" i="3"/>
  <c r="Z596" i="3"/>
  <c r="Y596" i="3"/>
  <c r="X596" i="3"/>
  <c r="W596" i="3"/>
  <c r="V596" i="3"/>
  <c r="U596" i="3"/>
  <c r="T596" i="3"/>
  <c r="S596" i="3"/>
  <c r="R596" i="3"/>
  <c r="Q596" i="3"/>
  <c r="P596" i="3"/>
  <c r="O596" i="3"/>
  <c r="N596" i="3"/>
  <c r="M596" i="3"/>
  <c r="AC595" i="3"/>
  <c r="AB595" i="3"/>
  <c r="AA595" i="3"/>
  <c r="Z595" i="3"/>
  <c r="Y595" i="3"/>
  <c r="X595" i="3"/>
  <c r="W595" i="3"/>
  <c r="V595" i="3"/>
  <c r="U595" i="3"/>
  <c r="T595" i="3"/>
  <c r="S595" i="3"/>
  <c r="R595" i="3"/>
  <c r="Q595" i="3"/>
  <c r="P595" i="3"/>
  <c r="O595" i="3"/>
  <c r="N595" i="3"/>
  <c r="M595" i="3"/>
  <c r="AC594" i="3"/>
  <c r="AB594" i="3"/>
  <c r="AA594" i="3"/>
  <c r="Z594" i="3"/>
  <c r="Y594" i="3"/>
  <c r="X594" i="3"/>
  <c r="W594" i="3"/>
  <c r="V594" i="3"/>
  <c r="U594" i="3"/>
  <c r="T594" i="3"/>
  <c r="S594" i="3"/>
  <c r="R594" i="3"/>
  <c r="Q594" i="3"/>
  <c r="P594" i="3"/>
  <c r="O594" i="3"/>
  <c r="N594" i="3"/>
  <c r="M594" i="3"/>
  <c r="AC593" i="3"/>
  <c r="AB593" i="3"/>
  <c r="AA593" i="3"/>
  <c r="Z593" i="3"/>
  <c r="Y593" i="3"/>
  <c r="X593" i="3"/>
  <c r="W593" i="3"/>
  <c r="V593" i="3"/>
  <c r="U593" i="3"/>
  <c r="T593" i="3"/>
  <c r="S593" i="3"/>
  <c r="R593" i="3"/>
  <c r="Q593" i="3"/>
  <c r="P593" i="3"/>
  <c r="O593" i="3"/>
  <c r="N593" i="3"/>
  <c r="M593" i="3"/>
  <c r="M590" i="3"/>
  <c r="N590" i="3"/>
  <c r="O590" i="3"/>
  <c r="P590" i="3"/>
  <c r="Q590" i="3"/>
  <c r="R590" i="3"/>
  <c r="S590" i="3"/>
  <c r="T590" i="3"/>
  <c r="U590" i="3"/>
  <c r="V590" i="3"/>
  <c r="W590" i="3"/>
  <c r="X590" i="3"/>
  <c r="Y590" i="3"/>
  <c r="Z590" i="3"/>
  <c r="AA590" i="3"/>
  <c r="AB590" i="3"/>
  <c r="AC590" i="3"/>
  <c r="M591" i="3"/>
  <c r="N591" i="3"/>
  <c r="O591" i="3"/>
  <c r="P591" i="3"/>
  <c r="Q591" i="3"/>
  <c r="R591" i="3"/>
  <c r="S591" i="3"/>
  <c r="T591" i="3"/>
  <c r="U591" i="3"/>
  <c r="V591" i="3"/>
  <c r="W591" i="3"/>
  <c r="X591" i="3"/>
  <c r="Y591" i="3"/>
  <c r="Z591" i="3"/>
  <c r="AA591" i="3"/>
  <c r="AB591" i="3"/>
  <c r="AC591" i="3"/>
  <c r="AC589" i="3"/>
  <c r="AB589" i="3"/>
  <c r="AA589" i="3"/>
  <c r="Z589" i="3"/>
  <c r="Y589" i="3"/>
  <c r="X589" i="3"/>
  <c r="W589" i="3"/>
  <c r="V589" i="3"/>
  <c r="U589" i="3"/>
  <c r="T589" i="3"/>
  <c r="S589" i="3"/>
  <c r="R589" i="3"/>
  <c r="Q589" i="3"/>
  <c r="P589" i="3"/>
  <c r="O589" i="3"/>
  <c r="N589" i="3"/>
  <c r="M589" i="3"/>
  <c r="AC588" i="3"/>
  <c r="AB588" i="3"/>
  <c r="AA588" i="3"/>
  <c r="Z588" i="3"/>
  <c r="Y588" i="3"/>
  <c r="X588" i="3"/>
  <c r="W588" i="3"/>
  <c r="V588" i="3"/>
  <c r="U588" i="3"/>
  <c r="T588" i="3"/>
  <c r="S588" i="3"/>
  <c r="R588" i="3"/>
  <c r="Q588" i="3"/>
  <c r="P588" i="3"/>
  <c r="O588" i="3"/>
  <c r="N588" i="3"/>
  <c r="M588" i="3"/>
  <c r="M584" i="3"/>
  <c r="M583" i="3"/>
  <c r="M581" i="3"/>
  <c r="N581" i="3"/>
  <c r="O581" i="3"/>
  <c r="P581" i="3"/>
  <c r="Q581" i="3"/>
  <c r="R581" i="3"/>
  <c r="S581" i="3"/>
  <c r="T581" i="3"/>
  <c r="U581" i="3"/>
  <c r="V581" i="3"/>
  <c r="W581" i="3"/>
  <c r="X581" i="3"/>
  <c r="Y581" i="3"/>
  <c r="Z581" i="3"/>
  <c r="AA581" i="3"/>
  <c r="AB581" i="3"/>
  <c r="AC581" i="3"/>
  <c r="AC580" i="3"/>
  <c r="AB580" i="3"/>
  <c r="AA580" i="3"/>
  <c r="Z580" i="3"/>
  <c r="Y580" i="3"/>
  <c r="X580" i="3"/>
  <c r="W580" i="3"/>
  <c r="V580" i="3"/>
  <c r="U580" i="3"/>
  <c r="T580" i="3"/>
  <c r="S580" i="3"/>
  <c r="R580" i="3"/>
  <c r="Q580" i="3"/>
  <c r="P580" i="3"/>
  <c r="O580" i="3"/>
  <c r="N580" i="3"/>
  <c r="M580" i="3"/>
  <c r="AC579" i="3"/>
  <c r="AB579" i="3"/>
  <c r="AA579" i="3"/>
  <c r="Z579" i="3"/>
  <c r="Y579" i="3"/>
  <c r="X579" i="3"/>
  <c r="W579" i="3"/>
  <c r="V579" i="3"/>
  <c r="U579" i="3"/>
  <c r="T579" i="3"/>
  <c r="S579" i="3"/>
  <c r="R579" i="3"/>
  <c r="Q579" i="3"/>
  <c r="P579" i="3"/>
  <c r="O579" i="3"/>
  <c r="N579" i="3"/>
  <c r="M579" i="3"/>
  <c r="AC577" i="3"/>
  <c r="AB577" i="3"/>
  <c r="AA577" i="3"/>
  <c r="Z577" i="3"/>
  <c r="Y577" i="3"/>
  <c r="X577" i="3"/>
  <c r="W577" i="3"/>
  <c r="V577" i="3"/>
  <c r="U577" i="3"/>
  <c r="T577" i="3"/>
  <c r="S577" i="3"/>
  <c r="R577" i="3"/>
  <c r="Q577" i="3"/>
  <c r="P577" i="3"/>
  <c r="O577" i="3"/>
  <c r="N577" i="3"/>
  <c r="M577" i="3"/>
  <c r="AC576" i="3"/>
  <c r="AB576" i="3"/>
  <c r="AA576" i="3"/>
  <c r="Z576" i="3"/>
  <c r="Y576" i="3"/>
  <c r="X576" i="3"/>
  <c r="W576" i="3"/>
  <c r="V576" i="3"/>
  <c r="U576" i="3"/>
  <c r="T576" i="3"/>
  <c r="S576" i="3"/>
  <c r="R576" i="3"/>
  <c r="Q576" i="3"/>
  <c r="P576" i="3"/>
  <c r="O576" i="3"/>
  <c r="N576" i="3"/>
  <c r="M576" i="3"/>
  <c r="AC574" i="3"/>
  <c r="AB574" i="3"/>
  <c r="AA574" i="3"/>
  <c r="Z574" i="3"/>
  <c r="Y574" i="3"/>
  <c r="X574" i="3"/>
  <c r="W574" i="3"/>
  <c r="V574" i="3"/>
  <c r="U574" i="3"/>
  <c r="T574" i="3"/>
  <c r="S574" i="3"/>
  <c r="R574" i="3"/>
  <c r="Q574" i="3"/>
  <c r="P574" i="3"/>
  <c r="O574" i="3"/>
  <c r="N574" i="3"/>
  <c r="M574" i="3"/>
  <c r="AC573" i="3"/>
  <c r="AB573" i="3"/>
  <c r="AA573" i="3"/>
  <c r="Z573" i="3"/>
  <c r="Y573" i="3"/>
  <c r="X573" i="3"/>
  <c r="W573" i="3"/>
  <c r="V573" i="3"/>
  <c r="U573" i="3"/>
  <c r="T573" i="3"/>
  <c r="S573" i="3"/>
  <c r="R573" i="3"/>
  <c r="Q573" i="3"/>
  <c r="P573" i="3"/>
  <c r="O573" i="3"/>
  <c r="N573" i="3"/>
  <c r="M573" i="3"/>
  <c r="AC571" i="3"/>
  <c r="AB571" i="3"/>
  <c r="AA571" i="3"/>
  <c r="Z571" i="3"/>
  <c r="Y571" i="3"/>
  <c r="X571" i="3"/>
  <c r="W571" i="3"/>
  <c r="V571" i="3"/>
  <c r="U571" i="3"/>
  <c r="T571" i="3"/>
  <c r="S571" i="3"/>
  <c r="R571" i="3"/>
  <c r="Q571" i="3"/>
  <c r="P571" i="3"/>
  <c r="O571" i="3"/>
  <c r="N571" i="3"/>
  <c r="M571" i="3"/>
  <c r="AC570" i="3"/>
  <c r="AB570" i="3"/>
  <c r="AA570" i="3"/>
  <c r="Z570" i="3"/>
  <c r="Y570" i="3"/>
  <c r="X570" i="3"/>
  <c r="W570" i="3"/>
  <c r="V570" i="3"/>
  <c r="U570" i="3"/>
  <c r="T570" i="3"/>
  <c r="S570" i="3"/>
  <c r="R570" i="3"/>
  <c r="Q570" i="3"/>
  <c r="P570" i="3"/>
  <c r="O570" i="3"/>
  <c r="N570" i="3"/>
  <c r="M570" i="3"/>
  <c r="AC568" i="3"/>
  <c r="AB568" i="3"/>
  <c r="AA568" i="3"/>
  <c r="Z568" i="3"/>
  <c r="Y568" i="3"/>
  <c r="X568" i="3"/>
  <c r="W568" i="3"/>
  <c r="V568" i="3"/>
  <c r="U568" i="3"/>
  <c r="T568" i="3"/>
  <c r="S568" i="3"/>
  <c r="R568" i="3"/>
  <c r="Q568" i="3"/>
  <c r="P568" i="3"/>
  <c r="O568" i="3"/>
  <c r="N568" i="3"/>
  <c r="M568" i="3"/>
  <c r="AC567" i="3"/>
  <c r="AB567" i="3"/>
  <c r="AA567" i="3"/>
  <c r="Z567" i="3"/>
  <c r="Y567" i="3"/>
  <c r="X567" i="3"/>
  <c r="W567" i="3"/>
  <c r="V567" i="3"/>
  <c r="U567" i="3"/>
  <c r="T567" i="3"/>
  <c r="S567" i="3"/>
  <c r="R567" i="3"/>
  <c r="Q567" i="3"/>
  <c r="P567" i="3"/>
  <c r="O567" i="3"/>
  <c r="N567" i="3"/>
  <c r="M567" i="3"/>
  <c r="AC565" i="3"/>
  <c r="AB565" i="3"/>
  <c r="AA565" i="3"/>
  <c r="Z565" i="3"/>
  <c r="Y565" i="3"/>
  <c r="X565" i="3"/>
  <c r="W565" i="3"/>
  <c r="V565" i="3"/>
  <c r="U565" i="3"/>
  <c r="T565" i="3"/>
  <c r="S565" i="3"/>
  <c r="R565" i="3"/>
  <c r="Q565" i="3"/>
  <c r="P565" i="3"/>
  <c r="O565" i="3"/>
  <c r="N565" i="3"/>
  <c r="M565" i="3"/>
  <c r="AC564" i="3"/>
  <c r="AB564" i="3"/>
  <c r="AA564" i="3"/>
  <c r="Z564" i="3"/>
  <c r="Y564" i="3"/>
  <c r="X564" i="3"/>
  <c r="W564" i="3"/>
  <c r="V564" i="3"/>
  <c r="U564" i="3"/>
  <c r="T564" i="3"/>
  <c r="S564" i="3"/>
  <c r="R564" i="3"/>
  <c r="Q564" i="3"/>
  <c r="P564" i="3"/>
  <c r="O564" i="3"/>
  <c r="N564" i="3"/>
  <c r="M564" i="3"/>
  <c r="AC562" i="3"/>
  <c r="AB562" i="3"/>
  <c r="AA562" i="3"/>
  <c r="Z562" i="3"/>
  <c r="Y562" i="3"/>
  <c r="X562" i="3"/>
  <c r="W562" i="3"/>
  <c r="V562" i="3"/>
  <c r="U562" i="3"/>
  <c r="T562" i="3"/>
  <c r="S562" i="3"/>
  <c r="R562" i="3"/>
  <c r="Q562" i="3"/>
  <c r="P562" i="3"/>
  <c r="O562" i="3"/>
  <c r="N562" i="3"/>
  <c r="M562" i="3"/>
  <c r="AC561" i="3"/>
  <c r="AB561" i="3"/>
  <c r="AA561" i="3"/>
  <c r="Z561" i="3"/>
  <c r="Y561" i="3"/>
  <c r="X561" i="3"/>
  <c r="W561" i="3"/>
  <c r="V561" i="3"/>
  <c r="U561" i="3"/>
  <c r="T561" i="3"/>
  <c r="S561" i="3"/>
  <c r="R561" i="3"/>
  <c r="Q561" i="3"/>
  <c r="P561" i="3"/>
  <c r="O561" i="3"/>
  <c r="N561" i="3"/>
  <c r="M561" i="3"/>
  <c r="AC540" i="3"/>
  <c r="AB540" i="3"/>
  <c r="AA540" i="3"/>
  <c r="Z540" i="3"/>
  <c r="Y540" i="3"/>
  <c r="X540" i="3"/>
  <c r="W540" i="3"/>
  <c r="V540" i="3"/>
  <c r="U540" i="3"/>
  <c r="T540" i="3"/>
  <c r="S540" i="3"/>
  <c r="R540" i="3"/>
  <c r="Q540" i="3"/>
  <c r="P540" i="3"/>
  <c r="O540" i="3"/>
  <c r="N540" i="3"/>
  <c r="M540" i="3"/>
  <c r="AC539" i="3"/>
  <c r="AB539" i="3"/>
  <c r="AA539" i="3"/>
  <c r="Z539" i="3"/>
  <c r="Y539" i="3"/>
  <c r="X539" i="3"/>
  <c r="W539" i="3"/>
  <c r="V539" i="3"/>
  <c r="U539" i="3"/>
  <c r="T539" i="3"/>
  <c r="S539" i="3"/>
  <c r="R539" i="3"/>
  <c r="Q539" i="3"/>
  <c r="P539" i="3"/>
  <c r="O539" i="3"/>
  <c r="N539" i="3"/>
  <c r="M539" i="3"/>
  <c r="AC547" i="3"/>
  <c r="AB547" i="3"/>
  <c r="AA547" i="3"/>
  <c r="Z547" i="3"/>
  <c r="Y547" i="3"/>
  <c r="X547" i="3"/>
  <c r="W547" i="3"/>
  <c r="V547" i="3"/>
  <c r="U547" i="3"/>
  <c r="T547" i="3"/>
  <c r="S547" i="3"/>
  <c r="R547" i="3"/>
  <c r="Q547" i="3"/>
  <c r="P547" i="3"/>
  <c r="O547" i="3"/>
  <c r="N547" i="3"/>
  <c r="M547" i="3"/>
  <c r="AC546" i="3"/>
  <c r="AB546" i="3"/>
  <c r="AA546" i="3"/>
  <c r="Z546" i="3"/>
  <c r="Y546" i="3"/>
  <c r="X546" i="3"/>
  <c r="W546" i="3"/>
  <c r="V546" i="3"/>
  <c r="U546" i="3"/>
  <c r="T546" i="3"/>
  <c r="S546" i="3"/>
  <c r="R546" i="3"/>
  <c r="Q546" i="3"/>
  <c r="P546" i="3"/>
  <c r="O546" i="3"/>
  <c r="N546" i="3"/>
  <c r="M546" i="3"/>
  <c r="AC554" i="3"/>
  <c r="AB554" i="3"/>
  <c r="AA554" i="3"/>
  <c r="Z554" i="3"/>
  <c r="Y554" i="3"/>
  <c r="X554" i="3"/>
  <c r="W554" i="3"/>
  <c r="V554" i="3"/>
  <c r="U554" i="3"/>
  <c r="T554" i="3"/>
  <c r="S554" i="3"/>
  <c r="R554" i="3"/>
  <c r="Q554" i="3"/>
  <c r="P554" i="3"/>
  <c r="O554" i="3"/>
  <c r="N554" i="3"/>
  <c r="M554" i="3"/>
  <c r="AC553" i="3"/>
  <c r="AB553" i="3"/>
  <c r="AA553" i="3"/>
  <c r="Z553" i="3"/>
  <c r="Y553" i="3"/>
  <c r="X553" i="3"/>
  <c r="W553" i="3"/>
  <c r="V553" i="3"/>
  <c r="U553" i="3"/>
  <c r="T553" i="3"/>
  <c r="S553" i="3"/>
  <c r="R553" i="3"/>
  <c r="Q553" i="3"/>
  <c r="P553" i="3"/>
  <c r="O553" i="3"/>
  <c r="N553" i="3"/>
  <c r="M553" i="3"/>
  <c r="AC558" i="3"/>
  <c r="AB558" i="3"/>
  <c r="AA558" i="3"/>
  <c r="Z558" i="3"/>
  <c r="Y558" i="3"/>
  <c r="X558" i="3"/>
  <c r="W558" i="3"/>
  <c r="V558" i="3"/>
  <c r="U558" i="3"/>
  <c r="T558" i="3"/>
  <c r="S558" i="3"/>
  <c r="R558" i="3"/>
  <c r="Q558" i="3"/>
  <c r="P558" i="3"/>
  <c r="O558" i="3"/>
  <c r="N558" i="3"/>
  <c r="M558" i="3"/>
  <c r="AC557" i="3"/>
  <c r="AB557" i="3"/>
  <c r="AA557" i="3"/>
  <c r="Z557" i="3"/>
  <c r="Y557" i="3"/>
  <c r="X557" i="3"/>
  <c r="W557" i="3"/>
  <c r="V557" i="3"/>
  <c r="U557" i="3"/>
  <c r="T557" i="3"/>
  <c r="S557" i="3"/>
  <c r="R557" i="3"/>
  <c r="Q557" i="3"/>
  <c r="P557" i="3"/>
  <c r="O557" i="3"/>
  <c r="N557" i="3"/>
  <c r="M557" i="3"/>
  <c r="AC556" i="3"/>
  <c r="AB556" i="3"/>
  <c r="AA556" i="3"/>
  <c r="Z556" i="3"/>
  <c r="Y556" i="3"/>
  <c r="X556" i="3"/>
  <c r="W556" i="3"/>
  <c r="V556" i="3"/>
  <c r="U556" i="3"/>
  <c r="T556" i="3"/>
  <c r="S556" i="3"/>
  <c r="R556" i="3"/>
  <c r="Q556" i="3"/>
  <c r="P556" i="3"/>
  <c r="O556" i="3"/>
  <c r="N556" i="3"/>
  <c r="M556" i="3"/>
  <c r="AC551" i="3"/>
  <c r="AB551" i="3"/>
  <c r="AA551" i="3"/>
  <c r="Z551" i="3"/>
  <c r="Y551" i="3"/>
  <c r="X551" i="3"/>
  <c r="W551" i="3"/>
  <c r="V551" i="3"/>
  <c r="U551" i="3"/>
  <c r="T551" i="3"/>
  <c r="S551" i="3"/>
  <c r="R551" i="3"/>
  <c r="Q551" i="3"/>
  <c r="P551" i="3"/>
  <c r="O551" i="3"/>
  <c r="N551" i="3"/>
  <c r="M551" i="3"/>
  <c r="AC550" i="3"/>
  <c r="AB550" i="3"/>
  <c r="AA550" i="3"/>
  <c r="Z550" i="3"/>
  <c r="Y550" i="3"/>
  <c r="X550" i="3"/>
  <c r="W550" i="3"/>
  <c r="V550" i="3"/>
  <c r="U550" i="3"/>
  <c r="T550" i="3"/>
  <c r="S550" i="3"/>
  <c r="R550" i="3"/>
  <c r="Q550" i="3"/>
  <c r="P550" i="3"/>
  <c r="O550" i="3"/>
  <c r="N550" i="3"/>
  <c r="M550" i="3"/>
  <c r="AC549" i="3"/>
  <c r="AB549" i="3"/>
  <c r="AA549" i="3"/>
  <c r="Z549" i="3"/>
  <c r="Y549" i="3"/>
  <c r="X549" i="3"/>
  <c r="W549" i="3"/>
  <c r="V549" i="3"/>
  <c r="U549" i="3"/>
  <c r="T549" i="3"/>
  <c r="S549" i="3"/>
  <c r="R549" i="3"/>
  <c r="Q549" i="3"/>
  <c r="P549" i="3"/>
  <c r="O549" i="3"/>
  <c r="N549" i="3"/>
  <c r="M549" i="3"/>
  <c r="AC544" i="3"/>
  <c r="AB544" i="3"/>
  <c r="AA544" i="3"/>
  <c r="Z544" i="3"/>
  <c r="Y544" i="3"/>
  <c r="X544" i="3"/>
  <c r="W544" i="3"/>
  <c r="V544" i="3"/>
  <c r="U544" i="3"/>
  <c r="T544" i="3"/>
  <c r="S544" i="3"/>
  <c r="R544" i="3"/>
  <c r="Q544" i="3"/>
  <c r="P544" i="3"/>
  <c r="O544" i="3"/>
  <c r="N544" i="3"/>
  <c r="M544" i="3"/>
  <c r="AC543" i="3"/>
  <c r="AB543" i="3"/>
  <c r="AA543" i="3"/>
  <c r="Z543" i="3"/>
  <c r="Y543" i="3"/>
  <c r="X543" i="3"/>
  <c r="W543" i="3"/>
  <c r="V543" i="3"/>
  <c r="U543" i="3"/>
  <c r="T543" i="3"/>
  <c r="S543" i="3"/>
  <c r="R543" i="3"/>
  <c r="Q543" i="3"/>
  <c r="P543" i="3"/>
  <c r="O543" i="3"/>
  <c r="N543" i="3"/>
  <c r="M543" i="3"/>
  <c r="AC542" i="3"/>
  <c r="AB542" i="3"/>
  <c r="AA542" i="3"/>
  <c r="Z542" i="3"/>
  <c r="Y542" i="3"/>
  <c r="X542" i="3"/>
  <c r="W542" i="3"/>
  <c r="V542" i="3"/>
  <c r="U542" i="3"/>
  <c r="T542" i="3"/>
  <c r="S542" i="3"/>
  <c r="R542" i="3"/>
  <c r="Q542" i="3"/>
  <c r="P542" i="3"/>
  <c r="O542" i="3"/>
  <c r="N542" i="3"/>
  <c r="M542" i="3"/>
  <c r="AC536" i="3"/>
  <c r="AB536" i="3"/>
  <c r="AA536" i="3"/>
  <c r="Z536" i="3"/>
  <c r="Y536" i="3"/>
  <c r="X536" i="3"/>
  <c r="W536" i="3"/>
  <c r="V536" i="3"/>
  <c r="U536" i="3"/>
  <c r="T536" i="3"/>
  <c r="S536" i="3"/>
  <c r="R536" i="3"/>
  <c r="Q536" i="3"/>
  <c r="P536" i="3"/>
  <c r="O536" i="3"/>
  <c r="N536" i="3"/>
  <c r="M536" i="3"/>
  <c r="AC535" i="3"/>
  <c r="AB535" i="3"/>
  <c r="AA535" i="3"/>
  <c r="Z535" i="3"/>
  <c r="Y535" i="3"/>
  <c r="X535" i="3"/>
  <c r="W535" i="3"/>
  <c r="V535" i="3"/>
  <c r="U535" i="3"/>
  <c r="T535" i="3"/>
  <c r="S535" i="3"/>
  <c r="R535" i="3"/>
  <c r="Q535" i="3"/>
  <c r="P535" i="3"/>
  <c r="O535" i="3"/>
  <c r="N535" i="3"/>
  <c r="M535" i="3"/>
  <c r="AC534" i="3"/>
  <c r="AB534" i="3"/>
  <c r="AA534" i="3"/>
  <c r="Z534" i="3"/>
  <c r="Y534" i="3"/>
  <c r="X534" i="3"/>
  <c r="W534" i="3"/>
  <c r="V534" i="3"/>
  <c r="U534" i="3"/>
  <c r="T534" i="3"/>
  <c r="S534" i="3"/>
  <c r="R534" i="3"/>
  <c r="Q534" i="3"/>
  <c r="P534" i="3"/>
  <c r="O534" i="3"/>
  <c r="N534" i="3"/>
  <c r="M534" i="3"/>
  <c r="AC532" i="3"/>
  <c r="AB532" i="3"/>
  <c r="AA532" i="3"/>
  <c r="Z532" i="3"/>
  <c r="Y532" i="3"/>
  <c r="X532" i="3"/>
  <c r="W532" i="3"/>
  <c r="V532" i="3"/>
  <c r="U532" i="3"/>
  <c r="T532" i="3"/>
  <c r="S532" i="3"/>
  <c r="R532" i="3"/>
  <c r="Q532" i="3"/>
  <c r="P532" i="3"/>
  <c r="O532" i="3"/>
  <c r="N532" i="3"/>
  <c r="M532" i="3"/>
  <c r="AC531" i="3"/>
  <c r="AB531" i="3"/>
  <c r="AA531" i="3"/>
  <c r="Z531" i="3"/>
  <c r="Y531" i="3"/>
  <c r="X531" i="3"/>
  <c r="W531" i="3"/>
  <c r="V531" i="3"/>
  <c r="U531" i="3"/>
  <c r="T531" i="3"/>
  <c r="S531" i="3"/>
  <c r="R531" i="3"/>
  <c r="Q531" i="3"/>
  <c r="P531" i="3"/>
  <c r="O531" i="3"/>
  <c r="N531" i="3"/>
  <c r="M531" i="3"/>
  <c r="AC530" i="3"/>
  <c r="AB530" i="3"/>
  <c r="AA530" i="3"/>
  <c r="Z530" i="3"/>
  <c r="Y530" i="3"/>
  <c r="X530" i="3"/>
  <c r="W530" i="3"/>
  <c r="V530" i="3"/>
  <c r="U530" i="3"/>
  <c r="T530" i="3"/>
  <c r="S530" i="3"/>
  <c r="R530" i="3"/>
  <c r="Q530" i="3"/>
  <c r="P530" i="3"/>
  <c r="O530" i="3"/>
  <c r="N530" i="3"/>
  <c r="M530" i="3"/>
  <c r="M527" i="3"/>
  <c r="N527" i="3"/>
  <c r="O527" i="3"/>
  <c r="P527" i="3"/>
  <c r="Q527" i="3"/>
  <c r="R527" i="3"/>
  <c r="S527" i="3"/>
  <c r="T527" i="3"/>
  <c r="U527" i="3"/>
  <c r="V527" i="3"/>
  <c r="W527" i="3"/>
  <c r="X527" i="3"/>
  <c r="Y527" i="3"/>
  <c r="Z527" i="3"/>
  <c r="AA527" i="3"/>
  <c r="AB527" i="3"/>
  <c r="AC527" i="3"/>
  <c r="M528" i="3"/>
  <c r="N528" i="3"/>
  <c r="O528" i="3"/>
  <c r="P528" i="3"/>
  <c r="Q528" i="3"/>
  <c r="R528" i="3"/>
  <c r="S528" i="3"/>
  <c r="T528" i="3"/>
  <c r="U528" i="3"/>
  <c r="V528" i="3"/>
  <c r="W528" i="3"/>
  <c r="X528" i="3"/>
  <c r="Y528" i="3"/>
  <c r="Z528" i="3"/>
  <c r="AA528" i="3"/>
  <c r="AB528" i="3"/>
  <c r="AC528" i="3"/>
  <c r="AC526" i="3"/>
  <c r="AB526" i="3"/>
  <c r="AA526" i="3"/>
  <c r="Z526" i="3"/>
  <c r="Y526" i="3"/>
  <c r="X526" i="3"/>
  <c r="W526" i="3"/>
  <c r="V526" i="3"/>
  <c r="U526" i="3"/>
  <c r="T526" i="3"/>
  <c r="S526" i="3"/>
  <c r="R526" i="3"/>
  <c r="Q526" i="3"/>
  <c r="P526" i="3"/>
  <c r="O526" i="3"/>
  <c r="N526" i="3"/>
  <c r="M526" i="3"/>
  <c r="AC523" i="3"/>
  <c r="AB523" i="3"/>
  <c r="AA523" i="3"/>
  <c r="Z523" i="3"/>
  <c r="Y523" i="3"/>
  <c r="X523" i="3"/>
  <c r="W523" i="3"/>
  <c r="V523" i="3"/>
  <c r="U523" i="3"/>
  <c r="T523" i="3"/>
  <c r="S523" i="3"/>
  <c r="R523" i="3"/>
  <c r="Q523" i="3"/>
  <c r="P523" i="3"/>
  <c r="O523" i="3"/>
  <c r="N523" i="3"/>
  <c r="M523" i="3"/>
  <c r="AC522" i="3"/>
  <c r="AB522" i="3"/>
  <c r="AA522" i="3"/>
  <c r="Z522" i="3"/>
  <c r="Y522" i="3"/>
  <c r="X522" i="3"/>
  <c r="W522" i="3"/>
  <c r="V522" i="3"/>
  <c r="U522" i="3"/>
  <c r="T522" i="3"/>
  <c r="S522" i="3"/>
  <c r="R522" i="3"/>
  <c r="Q522" i="3"/>
  <c r="P522" i="3"/>
  <c r="O522" i="3"/>
  <c r="N522" i="3"/>
  <c r="M522" i="3"/>
  <c r="AC521" i="3"/>
  <c r="AB521" i="3"/>
  <c r="AA521" i="3"/>
  <c r="Z521" i="3"/>
  <c r="Y521" i="3"/>
  <c r="X521" i="3"/>
  <c r="W521" i="3"/>
  <c r="V521" i="3"/>
  <c r="U521" i="3"/>
  <c r="T521" i="3"/>
  <c r="S521" i="3"/>
  <c r="R521" i="3"/>
  <c r="Q521" i="3"/>
  <c r="P521" i="3"/>
  <c r="O521" i="3"/>
  <c r="N521" i="3"/>
  <c r="M521" i="3"/>
  <c r="AC520" i="3"/>
  <c r="AB520" i="3"/>
  <c r="AA520" i="3"/>
  <c r="Z520" i="3"/>
  <c r="Y520" i="3"/>
  <c r="X520" i="3"/>
  <c r="W520" i="3"/>
  <c r="V520" i="3"/>
  <c r="U520" i="3"/>
  <c r="T520" i="3"/>
  <c r="S520" i="3"/>
  <c r="R520" i="3"/>
  <c r="Q520" i="3"/>
  <c r="P520" i="3"/>
  <c r="O520" i="3"/>
  <c r="N520" i="3"/>
  <c r="M520" i="3"/>
  <c r="AC518" i="3"/>
  <c r="AB518" i="3"/>
  <c r="AA518" i="3"/>
  <c r="Z518" i="3"/>
  <c r="Y518" i="3"/>
  <c r="X518" i="3"/>
  <c r="W518" i="3"/>
  <c r="V518" i="3"/>
  <c r="U518" i="3"/>
  <c r="T518" i="3"/>
  <c r="S518" i="3"/>
  <c r="R518" i="3"/>
  <c r="Q518" i="3"/>
  <c r="P518" i="3"/>
  <c r="O518" i="3"/>
  <c r="N518" i="3"/>
  <c r="M518" i="3"/>
  <c r="AC517" i="3"/>
  <c r="AB517" i="3"/>
  <c r="AA517" i="3"/>
  <c r="Z517" i="3"/>
  <c r="Y517" i="3"/>
  <c r="X517" i="3"/>
  <c r="W517" i="3"/>
  <c r="V517" i="3"/>
  <c r="U517" i="3"/>
  <c r="T517" i="3"/>
  <c r="S517" i="3"/>
  <c r="R517" i="3"/>
  <c r="Q517" i="3"/>
  <c r="P517" i="3"/>
  <c r="O517" i="3"/>
  <c r="N517" i="3"/>
  <c r="M517" i="3"/>
  <c r="AC516" i="3"/>
  <c r="AB516" i="3"/>
  <c r="AA516" i="3"/>
  <c r="Z516" i="3"/>
  <c r="Y516" i="3"/>
  <c r="X516" i="3"/>
  <c r="W516" i="3"/>
  <c r="V516" i="3"/>
  <c r="U516" i="3"/>
  <c r="T516" i="3"/>
  <c r="S516" i="3"/>
  <c r="R516" i="3"/>
  <c r="Q516" i="3"/>
  <c r="P516" i="3"/>
  <c r="O516" i="3"/>
  <c r="N516" i="3"/>
  <c r="M516" i="3"/>
  <c r="AC515" i="3"/>
  <c r="AB515" i="3"/>
  <c r="AA515" i="3"/>
  <c r="Z515" i="3"/>
  <c r="Y515" i="3"/>
  <c r="X515" i="3"/>
  <c r="W515" i="3"/>
  <c r="V515" i="3"/>
  <c r="U515" i="3"/>
  <c r="T515" i="3"/>
  <c r="S515" i="3"/>
  <c r="R515" i="3"/>
  <c r="Q515" i="3"/>
  <c r="P515" i="3"/>
  <c r="O515" i="3"/>
  <c r="N515" i="3"/>
  <c r="M515" i="3"/>
  <c r="AC513" i="3"/>
  <c r="AB513" i="3"/>
  <c r="AA513" i="3"/>
  <c r="Z513" i="3"/>
  <c r="Y513" i="3"/>
  <c r="X513" i="3"/>
  <c r="W513" i="3"/>
  <c r="V513" i="3"/>
  <c r="U513" i="3"/>
  <c r="T513" i="3"/>
  <c r="S513" i="3"/>
  <c r="R513" i="3"/>
  <c r="Q513" i="3"/>
  <c r="P513" i="3"/>
  <c r="O513" i="3"/>
  <c r="N513" i="3"/>
  <c r="M513" i="3"/>
  <c r="AC512" i="3"/>
  <c r="AB512" i="3"/>
  <c r="AA512" i="3"/>
  <c r="Z512" i="3"/>
  <c r="Y512" i="3"/>
  <c r="X512" i="3"/>
  <c r="W512" i="3"/>
  <c r="V512" i="3"/>
  <c r="U512" i="3"/>
  <c r="T512" i="3"/>
  <c r="S512" i="3"/>
  <c r="R512" i="3"/>
  <c r="Q512" i="3"/>
  <c r="P512" i="3"/>
  <c r="O512" i="3"/>
  <c r="N512" i="3"/>
  <c r="M512" i="3"/>
  <c r="AC511" i="3"/>
  <c r="AB511" i="3"/>
  <c r="AA511" i="3"/>
  <c r="Z511" i="3"/>
  <c r="Y511" i="3"/>
  <c r="X511" i="3"/>
  <c r="W511" i="3"/>
  <c r="V511" i="3"/>
  <c r="U511" i="3"/>
  <c r="T511" i="3"/>
  <c r="S511" i="3"/>
  <c r="R511" i="3"/>
  <c r="Q511" i="3"/>
  <c r="P511" i="3"/>
  <c r="O511" i="3"/>
  <c r="N511" i="3"/>
  <c r="M511" i="3"/>
  <c r="AB510" i="3"/>
  <c r="AA510" i="3"/>
  <c r="Z510" i="3"/>
  <c r="Y510" i="3"/>
  <c r="X510" i="3"/>
  <c r="W510" i="3"/>
  <c r="V510" i="3"/>
  <c r="U510" i="3"/>
  <c r="T510" i="3"/>
  <c r="S510" i="3"/>
  <c r="R510" i="3"/>
  <c r="Q510" i="3"/>
  <c r="P510" i="3"/>
  <c r="O510" i="3"/>
  <c r="N510" i="3"/>
  <c r="M510" i="3"/>
  <c r="M502" i="3"/>
  <c r="M1278" i="3" s="1"/>
  <c r="AC498" i="3"/>
  <c r="AB498" i="3"/>
  <c r="AA498" i="3"/>
  <c r="Z498" i="3"/>
  <c r="Y498" i="3"/>
  <c r="X498" i="3"/>
  <c r="W498" i="3"/>
  <c r="V498" i="3"/>
  <c r="U498" i="3"/>
  <c r="T498" i="3"/>
  <c r="S498" i="3"/>
  <c r="R498" i="3"/>
  <c r="Q498" i="3"/>
  <c r="P498" i="3"/>
  <c r="O498" i="3"/>
  <c r="N498" i="3"/>
  <c r="M498" i="3"/>
  <c r="M495" i="3"/>
  <c r="M496" i="3"/>
  <c r="M494" i="3"/>
  <c r="M492" i="3"/>
  <c r="N492" i="3"/>
  <c r="O492" i="3"/>
  <c r="P492" i="3"/>
  <c r="Q492" i="3"/>
  <c r="R492" i="3"/>
  <c r="S492" i="3"/>
  <c r="T492" i="3"/>
  <c r="U492" i="3"/>
  <c r="V492" i="3"/>
  <c r="W492" i="3"/>
  <c r="X492" i="3"/>
  <c r="Y492" i="3"/>
  <c r="Z492" i="3"/>
  <c r="AA492" i="3"/>
  <c r="AB492" i="3"/>
  <c r="AC492" i="3"/>
  <c r="AC491" i="3"/>
  <c r="AB491" i="3"/>
  <c r="AA491" i="3"/>
  <c r="Z491" i="3"/>
  <c r="Y491" i="3"/>
  <c r="X491" i="3"/>
  <c r="W491" i="3"/>
  <c r="V491" i="3"/>
  <c r="U491" i="3"/>
  <c r="T491" i="3"/>
  <c r="S491" i="3"/>
  <c r="R491" i="3"/>
  <c r="Q491" i="3"/>
  <c r="P491" i="3"/>
  <c r="O491" i="3"/>
  <c r="N491" i="3"/>
  <c r="M491" i="3"/>
  <c r="AC490" i="3"/>
  <c r="AB490" i="3"/>
  <c r="AA490" i="3"/>
  <c r="Z490" i="3"/>
  <c r="Y490" i="3"/>
  <c r="X490" i="3"/>
  <c r="W490" i="3"/>
  <c r="V490" i="3"/>
  <c r="U490" i="3"/>
  <c r="T490" i="3"/>
  <c r="S490" i="3"/>
  <c r="R490" i="3"/>
  <c r="Q490" i="3"/>
  <c r="P490" i="3"/>
  <c r="O490" i="3"/>
  <c r="N490" i="3"/>
  <c r="M490" i="3"/>
  <c r="AC488" i="3"/>
  <c r="AB488" i="3"/>
  <c r="AA488" i="3"/>
  <c r="Z488" i="3"/>
  <c r="Y488" i="3"/>
  <c r="X488" i="3"/>
  <c r="W488" i="3"/>
  <c r="V488" i="3"/>
  <c r="U488" i="3"/>
  <c r="T488" i="3"/>
  <c r="S488" i="3"/>
  <c r="R488" i="3"/>
  <c r="Q488" i="3"/>
  <c r="P488" i="3"/>
  <c r="O488" i="3"/>
  <c r="N488" i="3"/>
  <c r="M488" i="3"/>
  <c r="AC487" i="3"/>
  <c r="AB487" i="3"/>
  <c r="AA487" i="3"/>
  <c r="Z487" i="3"/>
  <c r="Y487" i="3"/>
  <c r="X487" i="3"/>
  <c r="W487" i="3"/>
  <c r="V487" i="3"/>
  <c r="U487" i="3"/>
  <c r="T487" i="3"/>
  <c r="S487" i="3"/>
  <c r="R487" i="3"/>
  <c r="Q487" i="3"/>
  <c r="P487" i="3"/>
  <c r="O487" i="3"/>
  <c r="N487" i="3"/>
  <c r="M487" i="3"/>
  <c r="M481" i="3"/>
  <c r="N481" i="3"/>
  <c r="O481" i="3"/>
  <c r="P481" i="3"/>
  <c r="Q481" i="3"/>
  <c r="R481" i="3"/>
  <c r="S481" i="3"/>
  <c r="T481" i="3"/>
  <c r="U481" i="3"/>
  <c r="V481" i="3"/>
  <c r="W481" i="3"/>
  <c r="X481" i="3"/>
  <c r="Y481" i="3"/>
  <c r="Z481" i="3"/>
  <c r="AA481" i="3"/>
  <c r="AB481" i="3"/>
  <c r="AC481" i="3"/>
  <c r="AC484" i="3"/>
  <c r="AB484" i="3"/>
  <c r="AA484" i="3"/>
  <c r="Z484" i="3"/>
  <c r="Y484" i="3"/>
  <c r="X484" i="3"/>
  <c r="W484" i="3"/>
  <c r="V484" i="3"/>
  <c r="U484" i="3"/>
  <c r="T484" i="3"/>
  <c r="S484" i="3"/>
  <c r="R484" i="3"/>
  <c r="Q484" i="3"/>
  <c r="P484" i="3"/>
  <c r="O484" i="3"/>
  <c r="N484" i="3"/>
  <c r="M484" i="3"/>
  <c r="AC483" i="3"/>
  <c r="AB483" i="3"/>
  <c r="AA483" i="3"/>
  <c r="Z483" i="3"/>
  <c r="Y483" i="3"/>
  <c r="X483" i="3"/>
  <c r="W483" i="3"/>
  <c r="V483" i="3"/>
  <c r="U483" i="3"/>
  <c r="T483" i="3"/>
  <c r="S483" i="3"/>
  <c r="R483" i="3"/>
  <c r="Q483" i="3"/>
  <c r="P483" i="3"/>
  <c r="O483" i="3"/>
  <c r="N483" i="3"/>
  <c r="M483" i="3"/>
  <c r="AC480" i="3"/>
  <c r="AB480" i="3"/>
  <c r="AA480" i="3"/>
  <c r="Z480" i="3"/>
  <c r="Y480" i="3"/>
  <c r="X480" i="3"/>
  <c r="W480" i="3"/>
  <c r="V480" i="3"/>
  <c r="U480" i="3"/>
  <c r="T480" i="3"/>
  <c r="S480" i="3"/>
  <c r="R480" i="3"/>
  <c r="Q480" i="3"/>
  <c r="P480" i="3"/>
  <c r="O480" i="3"/>
  <c r="N480" i="3"/>
  <c r="M480" i="3"/>
  <c r="AC479" i="3"/>
  <c r="AB479" i="3"/>
  <c r="AA479" i="3"/>
  <c r="Z479" i="3"/>
  <c r="Y479" i="3"/>
  <c r="X479" i="3"/>
  <c r="W479" i="3"/>
  <c r="V479" i="3"/>
  <c r="U479" i="3"/>
  <c r="T479" i="3"/>
  <c r="S479" i="3"/>
  <c r="R479" i="3"/>
  <c r="Q479" i="3"/>
  <c r="P479" i="3"/>
  <c r="O479" i="3"/>
  <c r="N479" i="3"/>
  <c r="M479" i="3"/>
  <c r="AC477" i="3"/>
  <c r="AB477" i="3"/>
  <c r="AA477" i="3"/>
  <c r="Z477" i="3"/>
  <c r="Y477" i="3"/>
  <c r="X477" i="3"/>
  <c r="W477" i="3"/>
  <c r="V477" i="3"/>
  <c r="U477" i="3"/>
  <c r="T477" i="3"/>
  <c r="S477" i="3"/>
  <c r="R477" i="3"/>
  <c r="Q477" i="3"/>
  <c r="P477" i="3"/>
  <c r="O477" i="3"/>
  <c r="N477" i="3"/>
  <c r="M477" i="3"/>
  <c r="AC476" i="3"/>
  <c r="AB476" i="3"/>
  <c r="AA476" i="3"/>
  <c r="Z476" i="3"/>
  <c r="Y476" i="3"/>
  <c r="X476" i="3"/>
  <c r="W476" i="3"/>
  <c r="V476" i="3"/>
  <c r="U476" i="3"/>
  <c r="T476" i="3"/>
  <c r="S476" i="3"/>
  <c r="R476" i="3"/>
  <c r="Q476" i="3"/>
  <c r="P476" i="3"/>
  <c r="O476" i="3"/>
  <c r="N476" i="3"/>
  <c r="M476" i="3"/>
  <c r="AC474" i="3"/>
  <c r="AB474" i="3"/>
  <c r="AA474" i="3"/>
  <c r="Z474" i="3"/>
  <c r="Y474" i="3"/>
  <c r="X474" i="3"/>
  <c r="W474" i="3"/>
  <c r="V474" i="3"/>
  <c r="U474" i="3"/>
  <c r="T474" i="3"/>
  <c r="S474" i="3"/>
  <c r="R474" i="3"/>
  <c r="Q474" i="3"/>
  <c r="P474" i="3"/>
  <c r="O474" i="3"/>
  <c r="N474" i="3"/>
  <c r="M474" i="3"/>
  <c r="AC473" i="3"/>
  <c r="AB473" i="3"/>
  <c r="AA473" i="3"/>
  <c r="Z473" i="3"/>
  <c r="Y473" i="3"/>
  <c r="X473" i="3"/>
  <c r="W473" i="3"/>
  <c r="V473" i="3"/>
  <c r="U473" i="3"/>
  <c r="T473" i="3"/>
  <c r="S473" i="3"/>
  <c r="R473" i="3"/>
  <c r="Q473" i="3"/>
  <c r="P473" i="3"/>
  <c r="O473" i="3"/>
  <c r="N473" i="3"/>
  <c r="M473" i="3"/>
  <c r="AC471" i="3"/>
  <c r="AB471" i="3"/>
  <c r="AA471" i="3"/>
  <c r="Z471" i="3"/>
  <c r="Y471" i="3"/>
  <c r="X471" i="3"/>
  <c r="W471" i="3"/>
  <c r="V471" i="3"/>
  <c r="U471" i="3"/>
  <c r="T471" i="3"/>
  <c r="S471" i="3"/>
  <c r="R471" i="3"/>
  <c r="Q471" i="3"/>
  <c r="P471" i="3"/>
  <c r="O471" i="3"/>
  <c r="N471" i="3"/>
  <c r="M471" i="3"/>
  <c r="AC470" i="3"/>
  <c r="AB470" i="3"/>
  <c r="AA470" i="3"/>
  <c r="Z470" i="3"/>
  <c r="Y470" i="3"/>
  <c r="X470" i="3"/>
  <c r="W470" i="3"/>
  <c r="V470" i="3"/>
  <c r="U470" i="3"/>
  <c r="T470" i="3"/>
  <c r="S470" i="3"/>
  <c r="R470" i="3"/>
  <c r="Q470" i="3"/>
  <c r="P470" i="3"/>
  <c r="O470" i="3"/>
  <c r="N470" i="3"/>
  <c r="M470" i="3"/>
  <c r="AC468" i="3"/>
  <c r="AB468" i="3"/>
  <c r="AA468" i="3"/>
  <c r="Z468" i="3"/>
  <c r="Y468" i="3"/>
  <c r="X468" i="3"/>
  <c r="W468" i="3"/>
  <c r="V468" i="3"/>
  <c r="U468" i="3"/>
  <c r="T468" i="3"/>
  <c r="S468" i="3"/>
  <c r="R468" i="3"/>
  <c r="Q468" i="3"/>
  <c r="P468" i="3"/>
  <c r="O468" i="3"/>
  <c r="N468" i="3"/>
  <c r="M468" i="3"/>
  <c r="AC467" i="3"/>
  <c r="AB467" i="3"/>
  <c r="AA467" i="3"/>
  <c r="Z467" i="3"/>
  <c r="Y467" i="3"/>
  <c r="X467" i="3"/>
  <c r="W467" i="3"/>
  <c r="V467" i="3"/>
  <c r="U467" i="3"/>
  <c r="T467" i="3"/>
  <c r="S467" i="3"/>
  <c r="R467" i="3"/>
  <c r="Q467" i="3"/>
  <c r="P467" i="3"/>
  <c r="O467" i="3"/>
  <c r="N467" i="3"/>
  <c r="M467" i="3"/>
  <c r="AC465" i="3"/>
  <c r="AB465" i="3"/>
  <c r="AA465" i="3"/>
  <c r="Z465" i="3"/>
  <c r="Y465" i="3"/>
  <c r="X465" i="3"/>
  <c r="W465" i="3"/>
  <c r="V465" i="3"/>
  <c r="U465" i="3"/>
  <c r="T465" i="3"/>
  <c r="S465" i="3"/>
  <c r="R465" i="3"/>
  <c r="Q465" i="3"/>
  <c r="P465" i="3"/>
  <c r="O465" i="3"/>
  <c r="N465" i="3"/>
  <c r="M465" i="3"/>
  <c r="AC464" i="3"/>
  <c r="AB464" i="3"/>
  <c r="AA464" i="3"/>
  <c r="Z464" i="3"/>
  <c r="Y464" i="3"/>
  <c r="X464" i="3"/>
  <c r="W464" i="3"/>
  <c r="V464" i="3"/>
  <c r="U464" i="3"/>
  <c r="T464" i="3"/>
  <c r="S464" i="3"/>
  <c r="R464" i="3"/>
  <c r="Q464" i="3"/>
  <c r="P464" i="3"/>
  <c r="O464" i="3"/>
  <c r="N464" i="3"/>
  <c r="M464" i="3"/>
  <c r="AC462" i="3"/>
  <c r="AB462" i="3"/>
  <c r="AA462" i="3"/>
  <c r="Z462" i="3"/>
  <c r="Y462" i="3"/>
  <c r="X462" i="3"/>
  <c r="W462" i="3"/>
  <c r="V462" i="3"/>
  <c r="U462" i="3"/>
  <c r="T462" i="3"/>
  <c r="S462" i="3"/>
  <c r="R462" i="3"/>
  <c r="Q462" i="3"/>
  <c r="P462" i="3"/>
  <c r="O462" i="3"/>
  <c r="N462" i="3"/>
  <c r="M462" i="3"/>
  <c r="AC461" i="3"/>
  <c r="AB461" i="3"/>
  <c r="AA461" i="3"/>
  <c r="Z461" i="3"/>
  <c r="Y461" i="3"/>
  <c r="X461" i="3"/>
  <c r="W461" i="3"/>
  <c r="V461" i="3"/>
  <c r="U461" i="3"/>
  <c r="T461" i="3"/>
  <c r="S461" i="3"/>
  <c r="R461" i="3"/>
  <c r="Q461" i="3"/>
  <c r="P461" i="3"/>
  <c r="O461" i="3"/>
  <c r="N461" i="3"/>
  <c r="M461" i="3"/>
  <c r="AC454" i="3"/>
  <c r="AB454" i="3"/>
  <c r="AA454" i="3"/>
  <c r="Z454" i="3"/>
  <c r="Y454" i="3"/>
  <c r="X454" i="3"/>
  <c r="W454" i="3"/>
  <c r="V454" i="3"/>
  <c r="U454" i="3"/>
  <c r="T454" i="3"/>
  <c r="S454" i="3"/>
  <c r="R454" i="3"/>
  <c r="Q454" i="3"/>
  <c r="P454" i="3"/>
  <c r="O454" i="3"/>
  <c r="N454" i="3"/>
  <c r="M454" i="3"/>
  <c r="AC453" i="3"/>
  <c r="AB453" i="3"/>
  <c r="AA453" i="3"/>
  <c r="Z453" i="3"/>
  <c r="Y453" i="3"/>
  <c r="X453" i="3"/>
  <c r="W453" i="3"/>
  <c r="V453" i="3"/>
  <c r="U453" i="3"/>
  <c r="T453" i="3"/>
  <c r="S453" i="3"/>
  <c r="R453" i="3"/>
  <c r="P453" i="3"/>
  <c r="O453" i="3"/>
  <c r="N453" i="3"/>
  <c r="M453" i="3"/>
  <c r="AC440" i="3"/>
  <c r="AB440" i="3"/>
  <c r="AA440" i="3"/>
  <c r="Z440" i="3"/>
  <c r="Y440" i="3"/>
  <c r="X440" i="3"/>
  <c r="W440" i="3"/>
  <c r="V440" i="3"/>
  <c r="U440" i="3"/>
  <c r="T440" i="3"/>
  <c r="S440" i="3"/>
  <c r="R440" i="3"/>
  <c r="Q440" i="3"/>
  <c r="P440" i="3"/>
  <c r="O440" i="3"/>
  <c r="N440" i="3"/>
  <c r="M440" i="3"/>
  <c r="AC439" i="3"/>
  <c r="AB439" i="3"/>
  <c r="AA439" i="3"/>
  <c r="Z439" i="3"/>
  <c r="Y439" i="3"/>
  <c r="X439" i="3"/>
  <c r="W439" i="3"/>
  <c r="V439" i="3"/>
  <c r="U439" i="3"/>
  <c r="T439" i="3"/>
  <c r="S439" i="3"/>
  <c r="R439" i="3"/>
  <c r="Q439" i="3"/>
  <c r="P439" i="3"/>
  <c r="O439" i="3"/>
  <c r="N439" i="3"/>
  <c r="M439" i="3"/>
  <c r="AC447" i="3"/>
  <c r="AB447" i="3"/>
  <c r="AA447" i="3"/>
  <c r="Z447" i="3"/>
  <c r="Y447" i="3"/>
  <c r="X447" i="3"/>
  <c r="W447" i="3"/>
  <c r="V447" i="3"/>
  <c r="U447" i="3"/>
  <c r="T447" i="3"/>
  <c r="S447" i="3"/>
  <c r="R447" i="3"/>
  <c r="Q447" i="3"/>
  <c r="P447" i="3"/>
  <c r="O447" i="3"/>
  <c r="N447" i="3"/>
  <c r="M447" i="3"/>
  <c r="AC446" i="3"/>
  <c r="AB446" i="3"/>
  <c r="AA446" i="3"/>
  <c r="Z446" i="3"/>
  <c r="Y446" i="3"/>
  <c r="X446" i="3"/>
  <c r="W446" i="3"/>
  <c r="V446" i="3"/>
  <c r="U446" i="3"/>
  <c r="T446" i="3"/>
  <c r="S446" i="3"/>
  <c r="R446" i="3"/>
  <c r="Q446" i="3"/>
  <c r="P446" i="3"/>
  <c r="O446" i="3"/>
  <c r="N446" i="3"/>
  <c r="M446" i="3"/>
  <c r="AC458" i="3"/>
  <c r="AB458" i="3"/>
  <c r="AA458" i="3"/>
  <c r="Z458" i="3"/>
  <c r="Y458" i="3"/>
  <c r="X458" i="3"/>
  <c r="W458" i="3"/>
  <c r="V458" i="3"/>
  <c r="U458" i="3"/>
  <c r="T458" i="3"/>
  <c r="S458" i="3"/>
  <c r="R458" i="3"/>
  <c r="Q458" i="3"/>
  <c r="P458" i="3"/>
  <c r="O458" i="3"/>
  <c r="N458" i="3"/>
  <c r="M458" i="3"/>
  <c r="AC457" i="3"/>
  <c r="AB457" i="3"/>
  <c r="AA457" i="3"/>
  <c r="Z457" i="3"/>
  <c r="Y457" i="3"/>
  <c r="X457" i="3"/>
  <c r="W457" i="3"/>
  <c r="V457" i="3"/>
  <c r="U457" i="3"/>
  <c r="T457" i="3"/>
  <c r="S457" i="3"/>
  <c r="R457" i="3"/>
  <c r="Q457" i="3"/>
  <c r="P457" i="3"/>
  <c r="O457" i="3"/>
  <c r="N457" i="3"/>
  <c r="M457" i="3"/>
  <c r="AC456" i="3"/>
  <c r="AB456" i="3"/>
  <c r="AA456" i="3"/>
  <c r="Z456" i="3"/>
  <c r="Y456" i="3"/>
  <c r="X456" i="3"/>
  <c r="W456" i="3"/>
  <c r="V456" i="3"/>
  <c r="U456" i="3"/>
  <c r="T456" i="3"/>
  <c r="S456" i="3"/>
  <c r="R456" i="3"/>
  <c r="Q456" i="3"/>
  <c r="P456" i="3"/>
  <c r="O456" i="3"/>
  <c r="N456" i="3"/>
  <c r="M456" i="3"/>
  <c r="AC451" i="3"/>
  <c r="AB451" i="3"/>
  <c r="AA451" i="3"/>
  <c r="Z451" i="3"/>
  <c r="Y451" i="3"/>
  <c r="X451" i="3"/>
  <c r="W451" i="3"/>
  <c r="V451" i="3"/>
  <c r="U451" i="3"/>
  <c r="T451" i="3"/>
  <c r="S451" i="3"/>
  <c r="R451" i="3"/>
  <c r="Q451" i="3"/>
  <c r="P451" i="3"/>
  <c r="O451" i="3"/>
  <c r="N451" i="3"/>
  <c r="M451" i="3"/>
  <c r="AC450" i="3"/>
  <c r="AB450" i="3"/>
  <c r="AA450" i="3"/>
  <c r="Z450" i="3"/>
  <c r="Y450" i="3"/>
  <c r="X450" i="3"/>
  <c r="W450" i="3"/>
  <c r="V450" i="3"/>
  <c r="U450" i="3"/>
  <c r="T450" i="3"/>
  <c r="S450" i="3"/>
  <c r="R450" i="3"/>
  <c r="Q450" i="3"/>
  <c r="P450" i="3"/>
  <c r="O450" i="3"/>
  <c r="N450" i="3"/>
  <c r="M450" i="3"/>
  <c r="AC449" i="3"/>
  <c r="AB449" i="3"/>
  <c r="AA449" i="3"/>
  <c r="Z449" i="3"/>
  <c r="Y449" i="3"/>
  <c r="X449" i="3"/>
  <c r="W449" i="3"/>
  <c r="V449" i="3"/>
  <c r="U449" i="3"/>
  <c r="T449" i="3"/>
  <c r="S449" i="3"/>
  <c r="R449" i="3"/>
  <c r="Q449" i="3"/>
  <c r="P449" i="3"/>
  <c r="O449" i="3"/>
  <c r="N449" i="3"/>
  <c r="M449" i="3"/>
  <c r="AC444" i="3"/>
  <c r="AB444" i="3"/>
  <c r="AA444" i="3"/>
  <c r="Z444" i="3"/>
  <c r="Y444" i="3"/>
  <c r="X444" i="3"/>
  <c r="W444" i="3"/>
  <c r="V444" i="3"/>
  <c r="U444" i="3"/>
  <c r="T444" i="3"/>
  <c r="S444" i="3"/>
  <c r="R444" i="3"/>
  <c r="Q444" i="3"/>
  <c r="P444" i="3"/>
  <c r="O444" i="3"/>
  <c r="N444" i="3"/>
  <c r="M444" i="3"/>
  <c r="AC443" i="3"/>
  <c r="AB443" i="3"/>
  <c r="AA443" i="3"/>
  <c r="Z443" i="3"/>
  <c r="Y443" i="3"/>
  <c r="X443" i="3"/>
  <c r="W443" i="3"/>
  <c r="V443" i="3"/>
  <c r="U443" i="3"/>
  <c r="T443" i="3"/>
  <c r="S443" i="3"/>
  <c r="R443" i="3"/>
  <c r="Q443" i="3"/>
  <c r="P443" i="3"/>
  <c r="O443" i="3"/>
  <c r="N443" i="3"/>
  <c r="M443" i="3"/>
  <c r="AC442" i="3"/>
  <c r="AB442" i="3"/>
  <c r="AA442" i="3"/>
  <c r="Z442" i="3"/>
  <c r="Y442" i="3"/>
  <c r="X442" i="3"/>
  <c r="W442" i="3"/>
  <c r="V442" i="3"/>
  <c r="U442" i="3"/>
  <c r="T442" i="3"/>
  <c r="S442" i="3"/>
  <c r="R442" i="3"/>
  <c r="Q442" i="3"/>
  <c r="P442" i="3"/>
  <c r="O442" i="3"/>
  <c r="N442" i="3"/>
  <c r="M442" i="3"/>
  <c r="AC436" i="3"/>
  <c r="AB436" i="3"/>
  <c r="AA436" i="3"/>
  <c r="Z436" i="3"/>
  <c r="Y436" i="3"/>
  <c r="X436" i="3"/>
  <c r="W436" i="3"/>
  <c r="V436" i="3"/>
  <c r="U436" i="3"/>
  <c r="T436" i="3"/>
  <c r="S436" i="3"/>
  <c r="R436" i="3"/>
  <c r="Q436" i="3"/>
  <c r="P436" i="3"/>
  <c r="O436" i="3"/>
  <c r="N436" i="3"/>
  <c r="M436" i="3"/>
  <c r="AC435" i="3"/>
  <c r="AB435" i="3"/>
  <c r="AA435" i="3"/>
  <c r="Z435" i="3"/>
  <c r="Y435" i="3"/>
  <c r="X435" i="3"/>
  <c r="W435" i="3"/>
  <c r="V435" i="3"/>
  <c r="U435" i="3"/>
  <c r="T435" i="3"/>
  <c r="S435" i="3"/>
  <c r="R435" i="3"/>
  <c r="Q435" i="3"/>
  <c r="P435" i="3"/>
  <c r="O435" i="3"/>
  <c r="N435" i="3"/>
  <c r="M435" i="3"/>
  <c r="AC434" i="3"/>
  <c r="AB434" i="3"/>
  <c r="AA434" i="3"/>
  <c r="Z434" i="3"/>
  <c r="Y434" i="3"/>
  <c r="X434" i="3"/>
  <c r="W434" i="3"/>
  <c r="V434" i="3"/>
  <c r="U434" i="3"/>
  <c r="T434" i="3"/>
  <c r="S434" i="3"/>
  <c r="R434" i="3"/>
  <c r="Q434" i="3"/>
  <c r="P434" i="3"/>
  <c r="O434" i="3"/>
  <c r="N434" i="3"/>
  <c r="M434" i="3"/>
  <c r="M432" i="3"/>
  <c r="N432" i="3"/>
  <c r="O432" i="3"/>
  <c r="P432" i="3"/>
  <c r="Q432" i="3"/>
  <c r="R432" i="3"/>
  <c r="S432" i="3"/>
  <c r="T432" i="3"/>
  <c r="U432" i="3"/>
  <c r="V432" i="3"/>
  <c r="W432" i="3"/>
  <c r="X432" i="3"/>
  <c r="Y432" i="3"/>
  <c r="Z432" i="3"/>
  <c r="AA432" i="3"/>
  <c r="AB432" i="3"/>
  <c r="AC432" i="3"/>
  <c r="M428" i="3"/>
  <c r="N428" i="3"/>
  <c r="O428" i="3"/>
  <c r="P428" i="3"/>
  <c r="Q428" i="3"/>
  <c r="R428" i="3"/>
  <c r="S428" i="3"/>
  <c r="T428" i="3"/>
  <c r="U428" i="3"/>
  <c r="V428" i="3"/>
  <c r="W428" i="3"/>
  <c r="X428" i="3"/>
  <c r="Y428" i="3"/>
  <c r="Z428" i="3"/>
  <c r="AA428" i="3"/>
  <c r="AB428" i="3"/>
  <c r="AC428" i="3"/>
  <c r="AC431" i="3"/>
  <c r="AB431" i="3"/>
  <c r="AA431" i="3"/>
  <c r="Z431" i="3"/>
  <c r="Y431" i="3"/>
  <c r="X431" i="3"/>
  <c r="W431" i="3"/>
  <c r="V431" i="3"/>
  <c r="U431" i="3"/>
  <c r="T431" i="3"/>
  <c r="S431" i="3"/>
  <c r="R431" i="3"/>
  <c r="Q431" i="3"/>
  <c r="P431" i="3"/>
  <c r="O431" i="3"/>
  <c r="N431" i="3"/>
  <c r="M431" i="3"/>
  <c r="AC430" i="3"/>
  <c r="AB430" i="3"/>
  <c r="AA430" i="3"/>
  <c r="Z430" i="3"/>
  <c r="Y430" i="3"/>
  <c r="X430" i="3"/>
  <c r="W430" i="3"/>
  <c r="V430" i="3"/>
  <c r="U430" i="3"/>
  <c r="T430" i="3"/>
  <c r="S430" i="3"/>
  <c r="R430" i="3"/>
  <c r="Q430" i="3"/>
  <c r="P430" i="3"/>
  <c r="O430" i="3"/>
  <c r="N430" i="3"/>
  <c r="M430" i="3"/>
  <c r="AC427" i="3"/>
  <c r="AB427" i="3"/>
  <c r="AA427" i="3"/>
  <c r="Z427" i="3"/>
  <c r="Y427" i="3"/>
  <c r="X427" i="3"/>
  <c r="W427" i="3"/>
  <c r="V427" i="3"/>
  <c r="U427" i="3"/>
  <c r="T427" i="3"/>
  <c r="S427" i="3"/>
  <c r="R427" i="3"/>
  <c r="Q427" i="3"/>
  <c r="P427" i="3"/>
  <c r="O427" i="3"/>
  <c r="N427" i="3"/>
  <c r="M427" i="3"/>
  <c r="AC426" i="3"/>
  <c r="AB426" i="3"/>
  <c r="AA426" i="3"/>
  <c r="Z426" i="3"/>
  <c r="Y426" i="3"/>
  <c r="X426" i="3"/>
  <c r="W426" i="3"/>
  <c r="V426" i="3"/>
  <c r="U426" i="3"/>
  <c r="T426" i="3"/>
  <c r="S426" i="3"/>
  <c r="R426" i="3"/>
  <c r="Q426" i="3"/>
  <c r="P426" i="3"/>
  <c r="O426" i="3"/>
  <c r="N426" i="3"/>
  <c r="M426" i="3"/>
  <c r="AC423" i="3"/>
  <c r="AB423" i="3"/>
  <c r="AA423" i="3"/>
  <c r="Z423" i="3"/>
  <c r="Y423" i="3"/>
  <c r="X423" i="3"/>
  <c r="W423" i="3"/>
  <c r="V423" i="3"/>
  <c r="U423" i="3"/>
  <c r="T423" i="3"/>
  <c r="S423" i="3"/>
  <c r="R423" i="3"/>
  <c r="Q423" i="3"/>
  <c r="P423" i="3"/>
  <c r="O423" i="3"/>
  <c r="N423" i="3"/>
  <c r="M423" i="3"/>
  <c r="AC422" i="3"/>
  <c r="AB422" i="3"/>
  <c r="AA422" i="3"/>
  <c r="Z422" i="3"/>
  <c r="Y422" i="3"/>
  <c r="X422" i="3"/>
  <c r="W422" i="3"/>
  <c r="V422" i="3"/>
  <c r="U422" i="3"/>
  <c r="T422" i="3"/>
  <c r="S422" i="3"/>
  <c r="R422" i="3"/>
  <c r="Q422" i="3"/>
  <c r="P422" i="3"/>
  <c r="O422" i="3"/>
  <c r="N422" i="3"/>
  <c r="M422" i="3"/>
  <c r="AC421" i="3"/>
  <c r="AB421" i="3"/>
  <c r="AA421" i="3"/>
  <c r="Z421" i="3"/>
  <c r="Y421" i="3"/>
  <c r="X421" i="3"/>
  <c r="W421" i="3"/>
  <c r="V421" i="3"/>
  <c r="U421" i="3"/>
  <c r="T421" i="3"/>
  <c r="S421" i="3"/>
  <c r="R421" i="3"/>
  <c r="Q421" i="3"/>
  <c r="P421" i="3"/>
  <c r="O421" i="3"/>
  <c r="N421" i="3"/>
  <c r="M421" i="3"/>
  <c r="AC420" i="3"/>
  <c r="AB420" i="3"/>
  <c r="AA420" i="3"/>
  <c r="Z420" i="3"/>
  <c r="Y420" i="3"/>
  <c r="X420" i="3"/>
  <c r="W420" i="3"/>
  <c r="V420" i="3"/>
  <c r="U420" i="3"/>
  <c r="T420" i="3"/>
  <c r="S420" i="3"/>
  <c r="R420" i="3"/>
  <c r="Q420" i="3"/>
  <c r="P420" i="3"/>
  <c r="O420" i="3"/>
  <c r="N420" i="3"/>
  <c r="M420" i="3"/>
  <c r="AC418" i="3"/>
  <c r="AB418" i="3"/>
  <c r="AA418" i="3"/>
  <c r="Z418" i="3"/>
  <c r="Y418" i="3"/>
  <c r="X418" i="3"/>
  <c r="W418" i="3"/>
  <c r="V418" i="3"/>
  <c r="U418" i="3"/>
  <c r="T418" i="3"/>
  <c r="S418" i="3"/>
  <c r="R418" i="3"/>
  <c r="Q418" i="3"/>
  <c r="P418" i="3"/>
  <c r="O418" i="3"/>
  <c r="N418" i="3"/>
  <c r="M418" i="3"/>
  <c r="AC417" i="3"/>
  <c r="AB417" i="3"/>
  <c r="AA417" i="3"/>
  <c r="Z417" i="3"/>
  <c r="Y417" i="3"/>
  <c r="X417" i="3"/>
  <c r="W417" i="3"/>
  <c r="V417" i="3"/>
  <c r="U417" i="3"/>
  <c r="T417" i="3"/>
  <c r="S417" i="3"/>
  <c r="R417" i="3"/>
  <c r="Q417" i="3"/>
  <c r="P417" i="3"/>
  <c r="O417" i="3"/>
  <c r="N417" i="3"/>
  <c r="M417" i="3"/>
  <c r="AC416" i="3"/>
  <c r="AB416" i="3"/>
  <c r="AA416" i="3"/>
  <c r="Z416" i="3"/>
  <c r="Y416" i="3"/>
  <c r="X416" i="3"/>
  <c r="W416" i="3"/>
  <c r="V416" i="3"/>
  <c r="U416" i="3"/>
  <c r="T416" i="3"/>
  <c r="S416" i="3"/>
  <c r="R416" i="3"/>
  <c r="Q416" i="3"/>
  <c r="P416" i="3"/>
  <c r="O416" i="3"/>
  <c r="N416" i="3"/>
  <c r="M416" i="3"/>
  <c r="AC415" i="3"/>
  <c r="AB415" i="3"/>
  <c r="AA415" i="3"/>
  <c r="Z415" i="3"/>
  <c r="Y415" i="3"/>
  <c r="X415" i="3"/>
  <c r="W415" i="3"/>
  <c r="V415" i="3"/>
  <c r="U415" i="3"/>
  <c r="T415" i="3"/>
  <c r="S415" i="3"/>
  <c r="R415" i="3"/>
  <c r="Q415" i="3"/>
  <c r="P415" i="3"/>
  <c r="O415" i="3"/>
  <c r="N415" i="3"/>
  <c r="M415" i="3"/>
  <c r="AC413" i="3"/>
  <c r="AB413" i="3"/>
  <c r="AA413" i="3"/>
  <c r="Z413" i="3"/>
  <c r="Y413" i="3"/>
  <c r="X413" i="3"/>
  <c r="W413" i="3"/>
  <c r="V413" i="3"/>
  <c r="U413" i="3"/>
  <c r="T413" i="3"/>
  <c r="S413" i="3"/>
  <c r="R413" i="3"/>
  <c r="Q413" i="3"/>
  <c r="P413" i="3"/>
  <c r="O413" i="3"/>
  <c r="N413" i="3"/>
  <c r="M413" i="3"/>
  <c r="AC412" i="3"/>
  <c r="AB412" i="3"/>
  <c r="AA412" i="3"/>
  <c r="Z412" i="3"/>
  <c r="Y412" i="3"/>
  <c r="X412" i="3"/>
  <c r="W412" i="3"/>
  <c r="V412" i="3"/>
  <c r="U412" i="3"/>
  <c r="T412" i="3"/>
  <c r="S412" i="3"/>
  <c r="R412" i="3"/>
  <c r="Q412" i="3"/>
  <c r="P412" i="3"/>
  <c r="O412" i="3"/>
  <c r="N412" i="3"/>
  <c r="M412" i="3"/>
  <c r="AC411" i="3"/>
  <c r="AB411" i="3"/>
  <c r="AA411" i="3"/>
  <c r="Z411" i="3"/>
  <c r="Y411" i="3"/>
  <c r="X411" i="3"/>
  <c r="W411" i="3"/>
  <c r="V411" i="3"/>
  <c r="U411" i="3"/>
  <c r="T411" i="3"/>
  <c r="S411" i="3"/>
  <c r="R411" i="3"/>
  <c r="Q411" i="3"/>
  <c r="P411" i="3"/>
  <c r="O411" i="3"/>
  <c r="N411" i="3"/>
  <c r="M411" i="3"/>
  <c r="AC410" i="3"/>
  <c r="AB410" i="3"/>
  <c r="AA410" i="3"/>
  <c r="Z410" i="3"/>
  <c r="Y410" i="3"/>
  <c r="X410" i="3"/>
  <c r="W410" i="3"/>
  <c r="V410" i="3"/>
  <c r="U410" i="3"/>
  <c r="T410" i="3"/>
  <c r="S410" i="3"/>
  <c r="R410" i="3"/>
  <c r="Q410" i="3"/>
  <c r="P410" i="3"/>
  <c r="O410" i="3"/>
  <c r="N410" i="3"/>
  <c r="M410" i="3"/>
  <c r="M403" i="3"/>
  <c r="N403" i="3"/>
  <c r="O403" i="3"/>
  <c r="P403" i="3"/>
  <c r="Q403" i="3"/>
  <c r="R403" i="3"/>
  <c r="S403" i="3"/>
  <c r="T403" i="3"/>
  <c r="U403" i="3"/>
  <c r="V403" i="3"/>
  <c r="W403" i="3"/>
  <c r="X403" i="3"/>
  <c r="Y403" i="3"/>
  <c r="Z403" i="3"/>
  <c r="AA403" i="3"/>
  <c r="AB403" i="3"/>
  <c r="AC403" i="3"/>
  <c r="AC406" i="3"/>
  <c r="AB406" i="3"/>
  <c r="AA406" i="3"/>
  <c r="Z406" i="3"/>
  <c r="Y406" i="3"/>
  <c r="X406" i="3"/>
  <c r="W406" i="3"/>
  <c r="V406" i="3"/>
  <c r="U406" i="3"/>
  <c r="T406" i="3"/>
  <c r="S406" i="3"/>
  <c r="R406" i="3"/>
  <c r="Q406" i="3"/>
  <c r="P406" i="3"/>
  <c r="O406" i="3"/>
  <c r="N406" i="3"/>
  <c r="M406" i="3"/>
  <c r="AC405" i="3"/>
  <c r="AB405" i="3"/>
  <c r="AA405" i="3"/>
  <c r="Z405" i="3"/>
  <c r="Y405" i="3"/>
  <c r="X405" i="3"/>
  <c r="W405" i="3"/>
  <c r="V405" i="3"/>
  <c r="U405" i="3"/>
  <c r="T405" i="3"/>
  <c r="S405" i="3"/>
  <c r="R405" i="3"/>
  <c r="Q405" i="3"/>
  <c r="P405" i="3"/>
  <c r="O405" i="3"/>
  <c r="N405" i="3"/>
  <c r="M405" i="3"/>
  <c r="AC402" i="3"/>
  <c r="AB402" i="3"/>
  <c r="AA402" i="3"/>
  <c r="Z402" i="3"/>
  <c r="Y402" i="3"/>
  <c r="X402" i="3"/>
  <c r="W402" i="3"/>
  <c r="V402" i="3"/>
  <c r="U402" i="3"/>
  <c r="T402" i="3"/>
  <c r="S402" i="3"/>
  <c r="R402" i="3"/>
  <c r="Q402" i="3"/>
  <c r="P402" i="3"/>
  <c r="O402" i="3"/>
  <c r="N402" i="3"/>
  <c r="M402" i="3"/>
  <c r="AC401" i="3"/>
  <c r="AB401" i="3"/>
  <c r="AA401" i="3"/>
  <c r="Z401" i="3"/>
  <c r="Y401" i="3"/>
  <c r="X401" i="3"/>
  <c r="W401" i="3"/>
  <c r="V401" i="3"/>
  <c r="U401" i="3"/>
  <c r="T401" i="3"/>
  <c r="S401" i="3"/>
  <c r="R401" i="3"/>
  <c r="Q401" i="3"/>
  <c r="P401" i="3"/>
  <c r="O401" i="3"/>
  <c r="N401" i="3"/>
  <c r="M401" i="3"/>
  <c r="N993" i="3" l="1"/>
  <c r="P993" i="3"/>
  <c r="R993" i="3"/>
  <c r="T993" i="3"/>
  <c r="V993" i="3"/>
  <c r="X993" i="3"/>
  <c r="Z993" i="3"/>
  <c r="AB993" i="3"/>
  <c r="O913" i="3"/>
  <c r="S913" i="3"/>
  <c r="U913" i="3"/>
  <c r="Q993" i="3"/>
  <c r="O982" i="3"/>
  <c r="Q982" i="3"/>
  <c r="Q979" i="3"/>
  <c r="O979" i="3"/>
  <c r="Q976" i="3"/>
  <c r="Q973" i="3"/>
  <c r="O973" i="3"/>
  <c r="M982" i="3"/>
  <c r="M976" i="3"/>
  <c r="M979" i="3"/>
  <c r="M973" i="3"/>
  <c r="M970" i="3"/>
  <c r="M967" i="3"/>
  <c r="M964" i="3"/>
  <c r="M952" i="3"/>
  <c r="M949" i="3"/>
  <c r="M937" i="3"/>
  <c r="AC937" i="3"/>
  <c r="M929" i="3"/>
  <c r="AC929" i="3"/>
  <c r="M923" i="3"/>
  <c r="M918" i="3"/>
  <c r="S949" i="3"/>
  <c r="S918" i="3"/>
  <c r="O993" i="3"/>
  <c r="O976" i="3"/>
  <c r="O970" i="3"/>
  <c r="O967" i="3"/>
  <c r="O964" i="3"/>
  <c r="O949" i="3"/>
  <c r="O918" i="3"/>
  <c r="AA964" i="3"/>
  <c r="W937" i="3"/>
  <c r="M993" i="3"/>
  <c r="T959" i="3"/>
  <c r="M913" i="3"/>
  <c r="AA937" i="3"/>
  <c r="AA923" i="3"/>
  <c r="N837" i="3"/>
  <c r="P837" i="3"/>
  <c r="R837" i="3"/>
  <c r="T837" i="3"/>
  <c r="V837" i="3"/>
  <c r="X837" i="3"/>
  <c r="Z837" i="3"/>
  <c r="AB837" i="3"/>
  <c r="N929" i="3"/>
  <c r="P929" i="3"/>
  <c r="R929" i="3"/>
  <c r="T929" i="3"/>
  <c r="V929" i="3"/>
  <c r="X929" i="3"/>
  <c r="Z929" i="3"/>
  <c r="AB929" i="3"/>
  <c r="M933" i="3"/>
  <c r="O933" i="3"/>
  <c r="Q933" i="3"/>
  <c r="S933" i="3"/>
  <c r="U933" i="3"/>
  <c r="W933" i="3"/>
  <c r="Y933" i="3"/>
  <c r="AA933" i="3"/>
  <c r="AC933" i="3"/>
  <c r="N937" i="3"/>
  <c r="P937" i="3"/>
  <c r="R937" i="3"/>
  <c r="T937" i="3"/>
  <c r="V937" i="3"/>
  <c r="X937" i="3"/>
  <c r="Z937" i="3"/>
  <c r="AB937" i="3"/>
  <c r="AC918" i="3"/>
  <c r="AC970" i="3"/>
  <c r="AC990" i="3"/>
  <c r="AC913" i="3"/>
  <c r="AC976" i="3"/>
  <c r="AC993" i="3"/>
  <c r="AC973" i="3"/>
  <c r="AC949" i="3"/>
  <c r="AC923" i="3"/>
  <c r="AC952" i="3"/>
  <c r="AC967" i="3"/>
  <c r="AC964" i="3"/>
  <c r="AC979" i="3"/>
  <c r="AC982" i="3"/>
  <c r="M837" i="3"/>
  <c r="O837" i="3"/>
  <c r="Q837" i="3"/>
  <c r="S837" i="3"/>
  <c r="U837" i="3"/>
  <c r="W837" i="3"/>
  <c r="Y837" i="3"/>
  <c r="AC837" i="3"/>
  <c r="N913" i="3"/>
  <c r="P913" i="3"/>
  <c r="R913" i="3"/>
  <c r="T913" i="3"/>
  <c r="V913" i="3"/>
  <c r="X913" i="3"/>
  <c r="Z913" i="3"/>
  <c r="AB913" i="3"/>
  <c r="N918" i="3"/>
  <c r="P918" i="3"/>
  <c r="R918" i="3"/>
  <c r="T918" i="3"/>
  <c r="V918" i="3"/>
  <c r="X918" i="3"/>
  <c r="Z918" i="3"/>
  <c r="AB918" i="3"/>
  <c r="N923" i="3"/>
  <c r="P923" i="3"/>
  <c r="R923" i="3"/>
  <c r="T923" i="3"/>
  <c r="V923" i="3"/>
  <c r="X923" i="3"/>
  <c r="Z923" i="3"/>
  <c r="AB923" i="3"/>
  <c r="M942" i="3"/>
  <c r="O942" i="3"/>
  <c r="Q942" i="3"/>
  <c r="S942" i="3"/>
  <c r="U942" i="3"/>
  <c r="W942" i="3"/>
  <c r="Y942" i="3"/>
  <c r="AA942" i="3"/>
  <c r="AC942" i="3"/>
  <c r="M945" i="3"/>
  <c r="O945" i="3"/>
  <c r="S945" i="3"/>
  <c r="U945" i="3"/>
  <c r="W945" i="3"/>
  <c r="Y945" i="3"/>
  <c r="AA945" i="3"/>
  <c r="AC945" i="3"/>
  <c r="N949" i="3"/>
  <c r="P949" i="3"/>
  <c r="R949" i="3"/>
  <c r="T949" i="3"/>
  <c r="V949" i="3"/>
  <c r="X949" i="3"/>
  <c r="Z949" i="3"/>
  <c r="AB949" i="3"/>
  <c r="N952" i="3"/>
  <c r="P952" i="3"/>
  <c r="R952" i="3"/>
  <c r="T952" i="3"/>
  <c r="V952" i="3"/>
  <c r="X952" i="3"/>
  <c r="Z952" i="3"/>
  <c r="AB952" i="3"/>
  <c r="M956" i="3"/>
  <c r="O956" i="3"/>
  <c r="Q956" i="3"/>
  <c r="S956" i="3"/>
  <c r="U956" i="3"/>
  <c r="W956" i="3"/>
  <c r="Y956" i="3"/>
  <c r="AA956" i="3"/>
  <c r="AC956" i="3"/>
  <c r="M959" i="3"/>
  <c r="O959" i="3"/>
  <c r="Q959" i="3"/>
  <c r="S959" i="3"/>
  <c r="U959" i="3"/>
  <c r="W959" i="3"/>
  <c r="Y959" i="3"/>
  <c r="AA959" i="3"/>
  <c r="AC959" i="3"/>
  <c r="N964" i="3"/>
  <c r="P964" i="3"/>
  <c r="R964" i="3"/>
  <c r="T964" i="3"/>
  <c r="V964" i="3"/>
  <c r="X964" i="3"/>
  <c r="Z964" i="3"/>
  <c r="AB964" i="3"/>
  <c r="N967" i="3"/>
  <c r="P967" i="3"/>
  <c r="R967" i="3"/>
  <c r="T967" i="3"/>
  <c r="V967" i="3"/>
  <c r="X967" i="3"/>
  <c r="Z967" i="3"/>
  <c r="AB967" i="3"/>
  <c r="N970" i="3"/>
  <c r="P970" i="3"/>
  <c r="R970" i="3"/>
  <c r="T970" i="3"/>
  <c r="V970" i="3"/>
  <c r="X970" i="3"/>
  <c r="Z970" i="3"/>
  <c r="AB970" i="3"/>
  <c r="N973" i="3"/>
  <c r="P973" i="3"/>
  <c r="R973" i="3"/>
  <c r="T973" i="3"/>
  <c r="V973" i="3"/>
  <c r="X973" i="3"/>
  <c r="Z973" i="3"/>
  <c r="AB973" i="3"/>
  <c r="N976" i="3"/>
  <c r="P976" i="3"/>
  <c r="R976" i="3"/>
  <c r="T976" i="3"/>
  <c r="V976" i="3"/>
  <c r="X976" i="3"/>
  <c r="Z976" i="3"/>
  <c r="AB976" i="3"/>
  <c r="N979" i="3"/>
  <c r="P979" i="3"/>
  <c r="R979" i="3"/>
  <c r="T979" i="3"/>
  <c r="V979" i="3"/>
  <c r="X979" i="3"/>
  <c r="Z979" i="3"/>
  <c r="AB979" i="3"/>
  <c r="N982" i="3"/>
  <c r="P982" i="3"/>
  <c r="R982" i="3"/>
  <c r="T982" i="3"/>
  <c r="V982" i="3"/>
  <c r="X982" i="3"/>
  <c r="Z982" i="3"/>
  <c r="AB982" i="3"/>
  <c r="M986" i="3"/>
  <c r="O986" i="3"/>
  <c r="Q986" i="3"/>
  <c r="S986" i="3"/>
  <c r="U986" i="3"/>
  <c r="W986" i="3"/>
  <c r="Y986" i="3"/>
  <c r="AA986" i="3"/>
  <c r="AC986" i="3"/>
  <c r="Q945" i="3"/>
  <c r="W993" i="3"/>
  <c r="Y804" i="3"/>
  <c r="N990" i="3"/>
  <c r="X804" i="3"/>
  <c r="M990" i="3"/>
  <c r="AA837" i="3"/>
  <c r="AC399" i="3"/>
  <c r="AB399" i="3"/>
  <c r="AA399" i="3"/>
  <c r="Z399" i="3"/>
  <c r="Y399" i="3"/>
  <c r="X399" i="3"/>
  <c r="W399" i="3"/>
  <c r="V399" i="3"/>
  <c r="U399" i="3"/>
  <c r="T399" i="3"/>
  <c r="S399" i="3"/>
  <c r="R399" i="3"/>
  <c r="Q399" i="3"/>
  <c r="P399" i="3"/>
  <c r="O399" i="3"/>
  <c r="N399" i="3"/>
  <c r="M399" i="3"/>
  <c r="AC398" i="3"/>
  <c r="AB398" i="3"/>
  <c r="AA398" i="3"/>
  <c r="Z398" i="3"/>
  <c r="Y398" i="3"/>
  <c r="X398" i="3"/>
  <c r="W398" i="3"/>
  <c r="V398" i="3"/>
  <c r="U398" i="3"/>
  <c r="T398" i="3"/>
  <c r="S398" i="3"/>
  <c r="R398" i="3"/>
  <c r="Q398" i="3"/>
  <c r="P398" i="3"/>
  <c r="O398" i="3"/>
  <c r="N398" i="3"/>
  <c r="M398" i="3"/>
  <c r="AC396" i="3"/>
  <c r="AB396" i="3"/>
  <c r="AA396" i="3"/>
  <c r="Z396" i="3"/>
  <c r="Y396" i="3"/>
  <c r="X396" i="3"/>
  <c r="W396" i="3"/>
  <c r="V396" i="3"/>
  <c r="U396" i="3"/>
  <c r="T396" i="3"/>
  <c r="S396" i="3"/>
  <c r="R396" i="3"/>
  <c r="Q396" i="3"/>
  <c r="P396" i="3"/>
  <c r="O396" i="3"/>
  <c r="N396" i="3"/>
  <c r="M396" i="3"/>
  <c r="AC395" i="3"/>
  <c r="AB395" i="3"/>
  <c r="AA395" i="3"/>
  <c r="Z395" i="3"/>
  <c r="Y395" i="3"/>
  <c r="X395" i="3"/>
  <c r="W395" i="3"/>
  <c r="V395" i="3"/>
  <c r="U395" i="3"/>
  <c r="T395" i="3"/>
  <c r="S395" i="3"/>
  <c r="R395" i="3"/>
  <c r="Q395" i="3"/>
  <c r="P395" i="3"/>
  <c r="O395" i="3"/>
  <c r="N395" i="3"/>
  <c r="M395" i="3"/>
  <c r="AC393" i="3"/>
  <c r="AB393" i="3"/>
  <c r="AA393" i="3"/>
  <c r="Z393" i="3"/>
  <c r="Y393" i="3"/>
  <c r="X393" i="3"/>
  <c r="W393" i="3"/>
  <c r="V393" i="3"/>
  <c r="U393" i="3"/>
  <c r="T393" i="3"/>
  <c r="S393" i="3"/>
  <c r="R393" i="3"/>
  <c r="Q393" i="3"/>
  <c r="P393" i="3"/>
  <c r="O393" i="3"/>
  <c r="N393" i="3"/>
  <c r="M393" i="3"/>
  <c r="AC392" i="3"/>
  <c r="AB392" i="3"/>
  <c r="AA392" i="3"/>
  <c r="Z392" i="3"/>
  <c r="Y392" i="3"/>
  <c r="X392" i="3"/>
  <c r="W392" i="3"/>
  <c r="V392" i="3"/>
  <c r="U392" i="3"/>
  <c r="T392" i="3"/>
  <c r="S392" i="3"/>
  <c r="R392" i="3"/>
  <c r="Q392" i="3"/>
  <c r="P392" i="3"/>
  <c r="O392" i="3"/>
  <c r="N392" i="3"/>
  <c r="M392" i="3"/>
  <c r="AC390" i="3"/>
  <c r="AB390" i="3"/>
  <c r="AA390" i="3"/>
  <c r="Z390" i="3"/>
  <c r="Y390" i="3"/>
  <c r="X390" i="3"/>
  <c r="W390" i="3"/>
  <c r="V390" i="3"/>
  <c r="U390" i="3"/>
  <c r="T390" i="3"/>
  <c r="S390" i="3"/>
  <c r="R390" i="3"/>
  <c r="Q390" i="3"/>
  <c r="P390" i="3"/>
  <c r="O390" i="3"/>
  <c r="N390" i="3"/>
  <c r="M390" i="3"/>
  <c r="AC389" i="3"/>
  <c r="AB389" i="3"/>
  <c r="AA389" i="3"/>
  <c r="Z389" i="3"/>
  <c r="Y389" i="3"/>
  <c r="X389" i="3"/>
  <c r="W389" i="3"/>
  <c r="V389" i="3"/>
  <c r="U389" i="3"/>
  <c r="T389" i="3"/>
  <c r="S389" i="3"/>
  <c r="R389" i="3"/>
  <c r="Q389" i="3"/>
  <c r="P389" i="3"/>
  <c r="O389" i="3"/>
  <c r="N389" i="3"/>
  <c r="M389" i="3"/>
  <c r="AC387" i="3"/>
  <c r="AB387" i="3"/>
  <c r="AA387" i="3"/>
  <c r="Z387" i="3"/>
  <c r="Y387" i="3"/>
  <c r="X387" i="3"/>
  <c r="W387" i="3"/>
  <c r="V387" i="3"/>
  <c r="U387" i="3"/>
  <c r="T387" i="3"/>
  <c r="S387" i="3"/>
  <c r="R387" i="3"/>
  <c r="Q387" i="3"/>
  <c r="P387" i="3"/>
  <c r="O387" i="3"/>
  <c r="N387" i="3"/>
  <c r="M387" i="3"/>
  <c r="AC386" i="3"/>
  <c r="AB386" i="3"/>
  <c r="AA386" i="3"/>
  <c r="Z386" i="3"/>
  <c r="Y386" i="3"/>
  <c r="X386" i="3"/>
  <c r="W386" i="3"/>
  <c r="V386" i="3"/>
  <c r="U386" i="3"/>
  <c r="T386" i="3"/>
  <c r="S386" i="3"/>
  <c r="R386" i="3"/>
  <c r="Q386" i="3"/>
  <c r="P386" i="3"/>
  <c r="O386" i="3"/>
  <c r="N386" i="3"/>
  <c r="M386" i="3"/>
  <c r="AC384" i="3"/>
  <c r="AB384" i="3"/>
  <c r="AA384" i="3"/>
  <c r="Z384" i="3"/>
  <c r="Y384" i="3"/>
  <c r="X384" i="3"/>
  <c r="W384" i="3"/>
  <c r="V384" i="3"/>
  <c r="U384" i="3"/>
  <c r="T384" i="3"/>
  <c r="S384" i="3"/>
  <c r="R384" i="3"/>
  <c r="Q384" i="3"/>
  <c r="P384" i="3"/>
  <c r="O384" i="3"/>
  <c r="N384" i="3"/>
  <c r="M384" i="3"/>
  <c r="AC383" i="3"/>
  <c r="AB383" i="3"/>
  <c r="AA383" i="3"/>
  <c r="Z383" i="3"/>
  <c r="Y383" i="3"/>
  <c r="X383" i="3"/>
  <c r="W383" i="3"/>
  <c r="V383" i="3"/>
  <c r="U383" i="3"/>
  <c r="T383" i="3"/>
  <c r="S383" i="3"/>
  <c r="R383" i="3"/>
  <c r="Q383" i="3"/>
  <c r="P383" i="3"/>
  <c r="O383" i="3"/>
  <c r="N383" i="3"/>
  <c r="M383" i="3"/>
  <c r="AC380" i="3"/>
  <c r="AB380" i="3"/>
  <c r="AA380" i="3"/>
  <c r="Z380" i="3"/>
  <c r="Y380" i="3"/>
  <c r="X380" i="3"/>
  <c r="W380" i="3"/>
  <c r="V380" i="3"/>
  <c r="U380" i="3"/>
  <c r="T380" i="3"/>
  <c r="S380" i="3"/>
  <c r="R380" i="3"/>
  <c r="Q380" i="3"/>
  <c r="P380" i="3"/>
  <c r="O380" i="3"/>
  <c r="N380" i="3"/>
  <c r="M380" i="3"/>
  <c r="AC379" i="3"/>
  <c r="AB379" i="3"/>
  <c r="AA379" i="3"/>
  <c r="Z379" i="3"/>
  <c r="Y379" i="3"/>
  <c r="X379" i="3"/>
  <c r="W379" i="3"/>
  <c r="V379" i="3"/>
  <c r="U379" i="3"/>
  <c r="T379" i="3"/>
  <c r="S379" i="3"/>
  <c r="R379" i="3"/>
  <c r="Q379" i="3"/>
  <c r="P379" i="3"/>
  <c r="O379" i="3"/>
  <c r="N379" i="3"/>
  <c r="M379" i="3"/>
  <c r="AC378" i="3"/>
  <c r="AB378" i="3"/>
  <c r="AA378" i="3"/>
  <c r="Z378" i="3"/>
  <c r="Y378" i="3"/>
  <c r="X378" i="3"/>
  <c r="W378" i="3"/>
  <c r="V378" i="3"/>
  <c r="U378" i="3"/>
  <c r="T378" i="3"/>
  <c r="S378" i="3"/>
  <c r="R378" i="3"/>
  <c r="Q378" i="3"/>
  <c r="P378" i="3"/>
  <c r="O378" i="3"/>
  <c r="N378" i="3"/>
  <c r="M378" i="3"/>
  <c r="AC376" i="3"/>
  <c r="AB376" i="3"/>
  <c r="AA376" i="3"/>
  <c r="Z376" i="3"/>
  <c r="Y376" i="3"/>
  <c r="X376" i="3"/>
  <c r="W376" i="3"/>
  <c r="V376" i="3"/>
  <c r="U376" i="3"/>
  <c r="T376" i="3"/>
  <c r="S376" i="3"/>
  <c r="R376" i="3"/>
  <c r="Q376" i="3"/>
  <c r="P376" i="3"/>
  <c r="O376" i="3"/>
  <c r="N376" i="3"/>
  <c r="M376" i="3"/>
  <c r="AC375" i="3"/>
  <c r="AB375" i="3"/>
  <c r="AA375" i="3"/>
  <c r="Z375" i="3"/>
  <c r="Y375" i="3"/>
  <c r="X375" i="3"/>
  <c r="W375" i="3"/>
  <c r="V375" i="3"/>
  <c r="U375" i="3"/>
  <c r="T375" i="3"/>
  <c r="S375" i="3"/>
  <c r="R375" i="3"/>
  <c r="Q375" i="3"/>
  <c r="P375" i="3"/>
  <c r="O375" i="3"/>
  <c r="N375" i="3"/>
  <c r="M375" i="3"/>
  <c r="AC373" i="3"/>
  <c r="AB373" i="3"/>
  <c r="AA373" i="3"/>
  <c r="Z373" i="3"/>
  <c r="Y373" i="3"/>
  <c r="X373" i="3"/>
  <c r="W373" i="3"/>
  <c r="V373" i="3"/>
  <c r="U373" i="3"/>
  <c r="T373" i="3"/>
  <c r="S373" i="3"/>
  <c r="R373" i="3"/>
  <c r="Q373" i="3"/>
  <c r="P373" i="3"/>
  <c r="O373" i="3"/>
  <c r="N373" i="3"/>
  <c r="M373" i="3"/>
  <c r="AC372" i="3"/>
  <c r="AB372" i="3"/>
  <c r="AA372" i="3"/>
  <c r="Z372" i="3"/>
  <c r="Y372" i="3"/>
  <c r="X372" i="3"/>
  <c r="W372" i="3"/>
  <c r="V372" i="3"/>
  <c r="U372" i="3"/>
  <c r="T372" i="3"/>
  <c r="S372" i="3"/>
  <c r="R372" i="3"/>
  <c r="Q372" i="3"/>
  <c r="P372" i="3"/>
  <c r="O372" i="3"/>
  <c r="N372" i="3"/>
  <c r="M372" i="3"/>
  <c r="AC371" i="3"/>
  <c r="AB371" i="3"/>
  <c r="AA371" i="3"/>
  <c r="Z371" i="3"/>
  <c r="Y371" i="3"/>
  <c r="X371" i="3"/>
  <c r="W371" i="3"/>
  <c r="V371" i="3"/>
  <c r="U371" i="3"/>
  <c r="T371" i="3"/>
  <c r="S371" i="3"/>
  <c r="R371" i="3"/>
  <c r="Q371" i="3"/>
  <c r="P371" i="3"/>
  <c r="O371" i="3"/>
  <c r="N371" i="3"/>
  <c r="M371" i="3"/>
  <c r="AC369" i="3"/>
  <c r="AB369" i="3"/>
  <c r="AA369" i="3"/>
  <c r="Z369" i="3"/>
  <c r="Y369" i="3"/>
  <c r="X369" i="3"/>
  <c r="W369" i="3"/>
  <c r="V369" i="3"/>
  <c r="U369" i="3"/>
  <c r="T369" i="3"/>
  <c r="S369" i="3"/>
  <c r="R369" i="3"/>
  <c r="Q369" i="3"/>
  <c r="P369" i="3"/>
  <c r="O369" i="3"/>
  <c r="N369" i="3"/>
  <c r="M369" i="3"/>
  <c r="AC368" i="3"/>
  <c r="AB368" i="3"/>
  <c r="AA368" i="3"/>
  <c r="Z368" i="3"/>
  <c r="Y368" i="3"/>
  <c r="X368" i="3"/>
  <c r="W368" i="3"/>
  <c r="V368" i="3"/>
  <c r="U368" i="3"/>
  <c r="T368" i="3"/>
  <c r="S368" i="3"/>
  <c r="R368" i="3"/>
  <c r="Q368" i="3"/>
  <c r="P368" i="3"/>
  <c r="O368" i="3"/>
  <c r="N368" i="3"/>
  <c r="M368" i="3"/>
  <c r="AC366" i="3"/>
  <c r="AB366" i="3"/>
  <c r="AA366" i="3"/>
  <c r="Z366" i="3"/>
  <c r="Y366" i="3"/>
  <c r="X366" i="3"/>
  <c r="W366" i="3"/>
  <c r="V366" i="3"/>
  <c r="U366" i="3"/>
  <c r="T366" i="3"/>
  <c r="S366" i="3"/>
  <c r="R366" i="3"/>
  <c r="Q366" i="3"/>
  <c r="P366" i="3"/>
  <c r="O366" i="3"/>
  <c r="N366" i="3"/>
  <c r="M366" i="3"/>
  <c r="AC365" i="3"/>
  <c r="AB365" i="3"/>
  <c r="AA365" i="3"/>
  <c r="Z365" i="3"/>
  <c r="Y365" i="3"/>
  <c r="X365" i="3"/>
  <c r="W365" i="3"/>
  <c r="V365" i="3"/>
  <c r="U365" i="3"/>
  <c r="T365" i="3"/>
  <c r="S365" i="3"/>
  <c r="R365" i="3"/>
  <c r="Q365" i="3"/>
  <c r="P365" i="3"/>
  <c r="O365" i="3"/>
  <c r="N365" i="3"/>
  <c r="M365" i="3"/>
  <c r="AC364" i="3"/>
  <c r="AB364" i="3"/>
  <c r="AA364" i="3"/>
  <c r="Z364" i="3"/>
  <c r="Y364" i="3"/>
  <c r="X364" i="3"/>
  <c r="W364" i="3"/>
  <c r="V364" i="3"/>
  <c r="U364" i="3"/>
  <c r="T364" i="3"/>
  <c r="S364" i="3"/>
  <c r="R364" i="3"/>
  <c r="Q364" i="3"/>
  <c r="P364" i="3"/>
  <c r="O364" i="3"/>
  <c r="N364" i="3"/>
  <c r="M364" i="3"/>
  <c r="AC362" i="3"/>
  <c r="AB362" i="3"/>
  <c r="AA362" i="3"/>
  <c r="Z362" i="3"/>
  <c r="Y362" i="3"/>
  <c r="X362" i="3"/>
  <c r="W362" i="3"/>
  <c r="V362" i="3"/>
  <c r="U362" i="3"/>
  <c r="T362" i="3"/>
  <c r="S362" i="3"/>
  <c r="R362" i="3"/>
  <c r="Q362" i="3"/>
  <c r="P362" i="3"/>
  <c r="O362" i="3"/>
  <c r="N362" i="3"/>
  <c r="M362" i="3"/>
  <c r="AC361" i="3"/>
  <c r="AB361" i="3"/>
  <c r="AA361" i="3"/>
  <c r="Z361" i="3"/>
  <c r="Y361" i="3"/>
  <c r="X361" i="3"/>
  <c r="W361" i="3"/>
  <c r="V361" i="3"/>
  <c r="U361" i="3"/>
  <c r="T361" i="3"/>
  <c r="S361" i="3"/>
  <c r="R361" i="3"/>
  <c r="Q361" i="3"/>
  <c r="P361" i="3"/>
  <c r="O361" i="3"/>
  <c r="N361" i="3"/>
  <c r="M361" i="3"/>
  <c r="AC358" i="3"/>
  <c r="AB358" i="3"/>
  <c r="AA358" i="3"/>
  <c r="Z358" i="3"/>
  <c r="Y358" i="3"/>
  <c r="X358" i="3"/>
  <c r="W358" i="3"/>
  <c r="V358" i="3"/>
  <c r="U358" i="3"/>
  <c r="T358" i="3"/>
  <c r="S358" i="3"/>
  <c r="R358" i="3"/>
  <c r="Q358" i="3"/>
  <c r="P358" i="3"/>
  <c r="O358" i="3"/>
  <c r="N358" i="3"/>
  <c r="M358" i="3"/>
  <c r="AC357" i="3"/>
  <c r="AB357" i="3"/>
  <c r="AA357" i="3"/>
  <c r="Z357" i="3"/>
  <c r="Y357" i="3"/>
  <c r="X357" i="3"/>
  <c r="W357" i="3"/>
  <c r="V357" i="3"/>
  <c r="U357" i="3"/>
  <c r="T357" i="3"/>
  <c r="S357" i="3"/>
  <c r="R357" i="3"/>
  <c r="Q357" i="3"/>
  <c r="P357" i="3"/>
  <c r="O357" i="3"/>
  <c r="N357" i="3"/>
  <c r="M357" i="3"/>
  <c r="AC356" i="3"/>
  <c r="AB356" i="3"/>
  <c r="AA356" i="3"/>
  <c r="Z356" i="3"/>
  <c r="Y356" i="3"/>
  <c r="X356" i="3"/>
  <c r="W356" i="3"/>
  <c r="V356" i="3"/>
  <c r="U356" i="3"/>
  <c r="T356" i="3"/>
  <c r="S356" i="3"/>
  <c r="R356" i="3"/>
  <c r="Q356" i="3"/>
  <c r="P356" i="3"/>
  <c r="O356" i="3"/>
  <c r="N356" i="3"/>
  <c r="M356" i="3"/>
  <c r="AC354" i="3"/>
  <c r="AB354" i="3"/>
  <c r="AA354" i="3"/>
  <c r="Z354" i="3"/>
  <c r="Y354" i="3"/>
  <c r="X354" i="3"/>
  <c r="W354" i="3"/>
  <c r="V354" i="3"/>
  <c r="U354" i="3"/>
  <c r="T354" i="3"/>
  <c r="S354" i="3"/>
  <c r="R354" i="3"/>
  <c r="Q354" i="3"/>
  <c r="P354" i="3"/>
  <c r="O354" i="3"/>
  <c r="N354" i="3"/>
  <c r="M354" i="3"/>
  <c r="AC353" i="3"/>
  <c r="AB353" i="3"/>
  <c r="AA353" i="3"/>
  <c r="Z353" i="3"/>
  <c r="Y353" i="3"/>
  <c r="X353" i="3"/>
  <c r="W353" i="3"/>
  <c r="V353" i="3"/>
  <c r="U353" i="3"/>
  <c r="T353" i="3"/>
  <c r="S353" i="3"/>
  <c r="R353" i="3"/>
  <c r="Q353" i="3"/>
  <c r="P353" i="3"/>
  <c r="O353" i="3"/>
  <c r="N353" i="3"/>
  <c r="M353" i="3"/>
  <c r="AC352" i="3"/>
  <c r="AB352" i="3"/>
  <c r="AA352" i="3"/>
  <c r="Z352" i="3"/>
  <c r="Y352" i="3"/>
  <c r="X352" i="3"/>
  <c r="W352" i="3"/>
  <c r="V352" i="3"/>
  <c r="U352" i="3"/>
  <c r="T352" i="3"/>
  <c r="S352" i="3"/>
  <c r="R352" i="3"/>
  <c r="Q352" i="3"/>
  <c r="P352" i="3"/>
  <c r="O352" i="3"/>
  <c r="N352" i="3"/>
  <c r="M352" i="3"/>
  <c r="AC350" i="3"/>
  <c r="AB350" i="3"/>
  <c r="AA350" i="3"/>
  <c r="Z350" i="3"/>
  <c r="Y350" i="3"/>
  <c r="X350" i="3"/>
  <c r="W350" i="3"/>
  <c r="V350" i="3"/>
  <c r="U350" i="3"/>
  <c r="T350" i="3"/>
  <c r="S350" i="3"/>
  <c r="R350" i="3"/>
  <c r="Q350" i="3"/>
  <c r="P350" i="3"/>
  <c r="O350" i="3"/>
  <c r="N350" i="3"/>
  <c r="M350" i="3"/>
  <c r="AC349" i="3"/>
  <c r="AB349" i="3"/>
  <c r="AA349" i="3"/>
  <c r="Z349" i="3"/>
  <c r="Y349" i="3"/>
  <c r="X349" i="3"/>
  <c r="W349" i="3"/>
  <c r="V349" i="3"/>
  <c r="U349" i="3"/>
  <c r="T349" i="3"/>
  <c r="S349" i="3"/>
  <c r="R349" i="3"/>
  <c r="Q349" i="3"/>
  <c r="P349" i="3"/>
  <c r="O349" i="3"/>
  <c r="N349" i="3"/>
  <c r="M349" i="3"/>
  <c r="AC348" i="3"/>
  <c r="AB348" i="3"/>
  <c r="AA348" i="3"/>
  <c r="Z348" i="3"/>
  <c r="Y348" i="3"/>
  <c r="X348" i="3"/>
  <c r="W348" i="3"/>
  <c r="V348" i="3"/>
  <c r="U348" i="3"/>
  <c r="T348" i="3"/>
  <c r="S348" i="3"/>
  <c r="R348" i="3"/>
  <c r="Q348" i="3"/>
  <c r="P348" i="3"/>
  <c r="O348" i="3"/>
  <c r="N348" i="3"/>
  <c r="M348" i="3"/>
  <c r="AC345" i="3"/>
  <c r="AB345" i="3"/>
  <c r="AA345" i="3"/>
  <c r="Z345" i="3"/>
  <c r="Y345" i="3"/>
  <c r="X345" i="3"/>
  <c r="W345" i="3"/>
  <c r="V345" i="3"/>
  <c r="U345" i="3"/>
  <c r="T345" i="3"/>
  <c r="S345" i="3"/>
  <c r="R345" i="3"/>
  <c r="Q345" i="3"/>
  <c r="P345" i="3"/>
  <c r="O345" i="3"/>
  <c r="N345" i="3"/>
  <c r="M345" i="3"/>
  <c r="AC344" i="3"/>
  <c r="AB344" i="3"/>
  <c r="AA344" i="3"/>
  <c r="Z344" i="3"/>
  <c r="Y344" i="3"/>
  <c r="X344" i="3"/>
  <c r="W344" i="3"/>
  <c r="V344" i="3"/>
  <c r="U344" i="3"/>
  <c r="T344" i="3"/>
  <c r="S344" i="3"/>
  <c r="R344" i="3"/>
  <c r="Q344" i="3"/>
  <c r="P344" i="3"/>
  <c r="O344" i="3"/>
  <c r="N344" i="3"/>
  <c r="M344" i="3"/>
  <c r="AC343" i="3"/>
  <c r="AB343" i="3"/>
  <c r="AA343" i="3"/>
  <c r="Z343" i="3"/>
  <c r="Y343" i="3"/>
  <c r="X343" i="3"/>
  <c r="W343" i="3"/>
  <c r="V343" i="3"/>
  <c r="U343" i="3"/>
  <c r="T343" i="3"/>
  <c r="S343" i="3"/>
  <c r="R343" i="3"/>
  <c r="Q343" i="3"/>
  <c r="P343" i="3"/>
  <c r="O343" i="3"/>
  <c r="N343" i="3"/>
  <c r="M343" i="3"/>
  <c r="AC342" i="3"/>
  <c r="AB342" i="3"/>
  <c r="AA342" i="3"/>
  <c r="Z342" i="3"/>
  <c r="Y342" i="3"/>
  <c r="X342" i="3"/>
  <c r="W342" i="3"/>
  <c r="V342" i="3"/>
  <c r="U342" i="3"/>
  <c r="T342" i="3"/>
  <c r="S342" i="3"/>
  <c r="R342" i="3"/>
  <c r="Q342" i="3"/>
  <c r="P342" i="3"/>
  <c r="O342" i="3"/>
  <c r="N342" i="3"/>
  <c r="M342" i="3"/>
  <c r="AC340" i="3"/>
  <c r="AB340" i="3"/>
  <c r="AA340" i="3"/>
  <c r="Z340" i="3"/>
  <c r="Y340" i="3"/>
  <c r="X340" i="3"/>
  <c r="W340" i="3"/>
  <c r="V340" i="3"/>
  <c r="U340" i="3"/>
  <c r="T340" i="3"/>
  <c r="S340" i="3"/>
  <c r="R340" i="3"/>
  <c r="Q340" i="3"/>
  <c r="P340" i="3"/>
  <c r="O340" i="3"/>
  <c r="N340" i="3"/>
  <c r="M340" i="3"/>
  <c r="AC339" i="3"/>
  <c r="AB339" i="3"/>
  <c r="AA339" i="3"/>
  <c r="Z339" i="3"/>
  <c r="Y339" i="3"/>
  <c r="X339" i="3"/>
  <c r="W339" i="3"/>
  <c r="V339" i="3"/>
  <c r="U339" i="3"/>
  <c r="T339" i="3"/>
  <c r="S339" i="3"/>
  <c r="R339" i="3"/>
  <c r="Q339" i="3"/>
  <c r="P339" i="3"/>
  <c r="O339" i="3"/>
  <c r="N339" i="3"/>
  <c r="M339" i="3"/>
  <c r="AC338" i="3"/>
  <c r="AB338" i="3"/>
  <c r="AA338" i="3"/>
  <c r="Z338" i="3"/>
  <c r="Y338" i="3"/>
  <c r="X338" i="3"/>
  <c r="W338" i="3"/>
  <c r="V338" i="3"/>
  <c r="U338" i="3"/>
  <c r="T338" i="3"/>
  <c r="S338" i="3"/>
  <c r="R338" i="3"/>
  <c r="Q338" i="3"/>
  <c r="P338" i="3"/>
  <c r="O338" i="3"/>
  <c r="N338" i="3"/>
  <c r="M338" i="3"/>
  <c r="AC337" i="3"/>
  <c r="AB337" i="3"/>
  <c r="AA337" i="3"/>
  <c r="Z337" i="3"/>
  <c r="Y337" i="3"/>
  <c r="X337" i="3"/>
  <c r="W337" i="3"/>
  <c r="V337" i="3"/>
  <c r="U337" i="3"/>
  <c r="T337" i="3"/>
  <c r="S337" i="3"/>
  <c r="R337" i="3"/>
  <c r="Q337" i="3"/>
  <c r="P337" i="3"/>
  <c r="O337" i="3"/>
  <c r="N337" i="3"/>
  <c r="M337" i="3"/>
  <c r="AC335" i="3"/>
  <c r="AB335" i="3"/>
  <c r="AA335" i="3"/>
  <c r="Z335" i="3"/>
  <c r="Y335" i="3"/>
  <c r="X335" i="3"/>
  <c r="W335" i="3"/>
  <c r="V335" i="3"/>
  <c r="U335" i="3"/>
  <c r="T335" i="3"/>
  <c r="S335" i="3"/>
  <c r="R335" i="3"/>
  <c r="Q335" i="3"/>
  <c r="P335" i="3"/>
  <c r="O335" i="3"/>
  <c r="N335" i="3"/>
  <c r="M335" i="3"/>
  <c r="AC334" i="3"/>
  <c r="AB334" i="3"/>
  <c r="AA334" i="3"/>
  <c r="Z334" i="3"/>
  <c r="Y334" i="3"/>
  <c r="X334" i="3"/>
  <c r="W334" i="3"/>
  <c r="V334" i="3"/>
  <c r="U334" i="3"/>
  <c r="T334" i="3"/>
  <c r="S334" i="3"/>
  <c r="R334" i="3"/>
  <c r="Q334" i="3"/>
  <c r="P334" i="3"/>
  <c r="O334" i="3"/>
  <c r="N334" i="3"/>
  <c r="M334" i="3"/>
  <c r="AC333" i="3"/>
  <c r="AB333" i="3"/>
  <c r="AA333" i="3"/>
  <c r="Z333" i="3"/>
  <c r="Y333" i="3"/>
  <c r="X333" i="3"/>
  <c r="W333" i="3"/>
  <c r="V333" i="3"/>
  <c r="U333" i="3"/>
  <c r="T333" i="3"/>
  <c r="S333" i="3"/>
  <c r="R333" i="3"/>
  <c r="Q333" i="3"/>
  <c r="P333" i="3"/>
  <c r="O333" i="3"/>
  <c r="N333" i="3"/>
  <c r="M333" i="3"/>
  <c r="AC332" i="3"/>
  <c r="AB332" i="3"/>
  <c r="AA332" i="3"/>
  <c r="Z332" i="3"/>
  <c r="Y332" i="3"/>
  <c r="X332" i="3"/>
  <c r="W332" i="3"/>
  <c r="V332" i="3"/>
  <c r="U332" i="3"/>
  <c r="T332" i="3"/>
  <c r="S332" i="3"/>
  <c r="R332" i="3"/>
  <c r="Q332" i="3"/>
  <c r="P332" i="3"/>
  <c r="O332" i="3"/>
  <c r="N332" i="3"/>
  <c r="M332" i="3"/>
  <c r="M325" i="3"/>
  <c r="N325" i="3"/>
  <c r="O325" i="3"/>
  <c r="P325" i="3"/>
  <c r="Q325" i="3"/>
  <c r="R325" i="3"/>
  <c r="S325" i="3"/>
  <c r="T325" i="3"/>
  <c r="U325" i="3"/>
  <c r="V325" i="3"/>
  <c r="W325" i="3"/>
  <c r="X325" i="3"/>
  <c r="Y325" i="3"/>
  <c r="Z325" i="3"/>
  <c r="AA325" i="3"/>
  <c r="AB325" i="3"/>
  <c r="AC325" i="3"/>
  <c r="M326" i="3"/>
  <c r="N326" i="3"/>
  <c r="O326" i="3"/>
  <c r="P326" i="3"/>
  <c r="Q326" i="3"/>
  <c r="R326" i="3"/>
  <c r="S326" i="3"/>
  <c r="T326" i="3"/>
  <c r="U326" i="3"/>
  <c r="V326" i="3"/>
  <c r="W326" i="3"/>
  <c r="X326" i="3"/>
  <c r="Y326" i="3"/>
  <c r="Z326" i="3"/>
  <c r="AA326" i="3"/>
  <c r="AB326" i="3"/>
  <c r="AC326" i="3"/>
  <c r="M327" i="3"/>
  <c r="N327" i="3"/>
  <c r="O327" i="3"/>
  <c r="P327" i="3"/>
  <c r="Q327" i="3"/>
  <c r="R327" i="3"/>
  <c r="S327" i="3"/>
  <c r="T327" i="3"/>
  <c r="U327" i="3"/>
  <c r="V327" i="3"/>
  <c r="W327" i="3"/>
  <c r="X327" i="3"/>
  <c r="Y327" i="3"/>
  <c r="Z327" i="3"/>
  <c r="AA327" i="3"/>
  <c r="AB327" i="3"/>
  <c r="AC327" i="3"/>
  <c r="M328" i="3"/>
  <c r="N328" i="3"/>
  <c r="O328" i="3"/>
  <c r="P328" i="3"/>
  <c r="Q328" i="3"/>
  <c r="R328" i="3"/>
  <c r="S328" i="3"/>
  <c r="T328" i="3"/>
  <c r="U328" i="3"/>
  <c r="V328" i="3"/>
  <c r="W328" i="3"/>
  <c r="X328" i="3"/>
  <c r="Y328" i="3"/>
  <c r="Z328" i="3"/>
  <c r="AA328" i="3"/>
  <c r="AB328" i="3"/>
  <c r="AC328" i="3"/>
  <c r="AC324" i="3"/>
  <c r="AB324" i="3"/>
  <c r="AA324" i="3"/>
  <c r="Z324" i="3"/>
  <c r="Y324" i="3"/>
  <c r="X324" i="3"/>
  <c r="W324" i="3"/>
  <c r="V324" i="3"/>
  <c r="U324" i="3"/>
  <c r="T324" i="3"/>
  <c r="S324" i="3"/>
  <c r="R324" i="3"/>
  <c r="Q324" i="3"/>
  <c r="P324" i="3"/>
  <c r="O324" i="3"/>
  <c r="N324" i="3"/>
  <c r="M324" i="3"/>
  <c r="N317" i="3"/>
  <c r="O317" i="3"/>
  <c r="P317" i="3"/>
  <c r="Q317" i="3"/>
  <c r="R317" i="3"/>
  <c r="S317" i="3"/>
  <c r="T317" i="3"/>
  <c r="U317" i="3"/>
  <c r="V317" i="3"/>
  <c r="W317" i="3"/>
  <c r="X317" i="3"/>
  <c r="Y317" i="3"/>
  <c r="Z317" i="3"/>
  <c r="AA317" i="3"/>
  <c r="AB317" i="3"/>
  <c r="AC317" i="3"/>
  <c r="N318" i="3"/>
  <c r="O318" i="3"/>
  <c r="P318" i="3"/>
  <c r="Q318" i="3"/>
  <c r="R318" i="3"/>
  <c r="S318" i="3"/>
  <c r="T318" i="3"/>
  <c r="U318" i="3"/>
  <c r="V318" i="3"/>
  <c r="W318" i="3"/>
  <c r="X318" i="3"/>
  <c r="Y318" i="3"/>
  <c r="Z318" i="3"/>
  <c r="AA318" i="3"/>
  <c r="AB318" i="3"/>
  <c r="AC318" i="3"/>
  <c r="N319" i="3"/>
  <c r="O319" i="3"/>
  <c r="P319" i="3"/>
  <c r="Q319" i="3"/>
  <c r="R319" i="3"/>
  <c r="S319" i="3"/>
  <c r="T319" i="3"/>
  <c r="U319" i="3"/>
  <c r="V319" i="3"/>
  <c r="W319" i="3"/>
  <c r="X319" i="3"/>
  <c r="Y319" i="3"/>
  <c r="Z319" i="3"/>
  <c r="AA319" i="3"/>
  <c r="AB319" i="3"/>
  <c r="AC319" i="3"/>
  <c r="N320" i="3"/>
  <c r="O320" i="3"/>
  <c r="P320" i="3"/>
  <c r="Q320" i="3"/>
  <c r="R320" i="3"/>
  <c r="S320" i="3"/>
  <c r="T320" i="3"/>
  <c r="U320" i="3"/>
  <c r="V320" i="3"/>
  <c r="W320" i="3"/>
  <c r="X320" i="3"/>
  <c r="Y320" i="3"/>
  <c r="Z320" i="3"/>
  <c r="AA320" i="3"/>
  <c r="AB320" i="3"/>
  <c r="AC320" i="3"/>
  <c r="N321" i="3"/>
  <c r="O321" i="3"/>
  <c r="P321" i="3"/>
  <c r="Q321" i="3"/>
  <c r="R321" i="3"/>
  <c r="S321" i="3"/>
  <c r="T321" i="3"/>
  <c r="U321" i="3"/>
  <c r="V321" i="3"/>
  <c r="W321" i="3"/>
  <c r="X321" i="3"/>
  <c r="Y321" i="3"/>
  <c r="Z321" i="3"/>
  <c r="AA321" i="3"/>
  <c r="AB321" i="3"/>
  <c r="AC321" i="3"/>
  <c r="N322" i="3"/>
  <c r="O322" i="3"/>
  <c r="P322" i="3"/>
  <c r="Q322" i="3"/>
  <c r="R322" i="3"/>
  <c r="S322" i="3"/>
  <c r="T322" i="3"/>
  <c r="U322" i="3"/>
  <c r="V322" i="3"/>
  <c r="W322" i="3"/>
  <c r="X322" i="3"/>
  <c r="Y322" i="3"/>
  <c r="Z322" i="3"/>
  <c r="AA322" i="3"/>
  <c r="AB322" i="3"/>
  <c r="AC322" i="3"/>
  <c r="M318" i="3"/>
  <c r="M319" i="3"/>
  <c r="M320" i="3"/>
  <c r="M321" i="3"/>
  <c r="M322" i="3"/>
  <c r="M317" i="3"/>
  <c r="N313" i="3"/>
  <c r="O313" i="3"/>
  <c r="P313" i="3"/>
  <c r="Q313" i="3"/>
  <c r="R313" i="3"/>
  <c r="S313" i="3"/>
  <c r="T313" i="3"/>
  <c r="U313" i="3"/>
  <c r="V313" i="3"/>
  <c r="W313" i="3"/>
  <c r="X313" i="3"/>
  <c r="Y313" i="3"/>
  <c r="Z313" i="3"/>
  <c r="AA313" i="3"/>
  <c r="AB313" i="3"/>
  <c r="AC313" i="3"/>
  <c r="N314" i="3"/>
  <c r="O314" i="3"/>
  <c r="P314" i="3"/>
  <c r="Q314" i="3"/>
  <c r="R314" i="3"/>
  <c r="S314" i="3"/>
  <c r="T314" i="3"/>
  <c r="U314" i="3"/>
  <c r="V314" i="3"/>
  <c r="W314" i="3"/>
  <c r="X314" i="3"/>
  <c r="Y314" i="3"/>
  <c r="Z314" i="3"/>
  <c r="AA314" i="3"/>
  <c r="AB314" i="3"/>
  <c r="AC314" i="3"/>
  <c r="M314" i="3"/>
  <c r="M313" i="3"/>
  <c r="N309" i="3"/>
  <c r="O309" i="3"/>
  <c r="P309" i="3"/>
  <c r="Q309" i="3"/>
  <c r="N310" i="3"/>
  <c r="O310" i="3"/>
  <c r="P310" i="3"/>
  <c r="Q310" i="3"/>
  <c r="R310" i="3"/>
  <c r="N311" i="3"/>
  <c r="O311" i="3"/>
  <c r="P311" i="3"/>
  <c r="Q311" i="3"/>
  <c r="R311" i="3"/>
  <c r="S311" i="3"/>
  <c r="M310" i="3"/>
  <c r="M311" i="3"/>
  <c r="M309" i="3"/>
  <c r="N302" i="3"/>
  <c r="O302" i="3"/>
  <c r="P302" i="3"/>
  <c r="Q302" i="3"/>
  <c r="N303" i="3"/>
  <c r="O303" i="3"/>
  <c r="P303" i="3"/>
  <c r="Q303" i="3"/>
  <c r="N304" i="3"/>
  <c r="O304" i="3"/>
  <c r="P304" i="3"/>
  <c r="Q304" i="3"/>
  <c r="N305" i="3"/>
  <c r="O305" i="3"/>
  <c r="P305" i="3"/>
  <c r="Q305" i="3"/>
  <c r="R305" i="3"/>
  <c r="S305" i="3"/>
  <c r="T305" i="3"/>
  <c r="U305" i="3"/>
  <c r="V305" i="3"/>
  <c r="W305" i="3"/>
  <c r="X305" i="3"/>
  <c r="Y305" i="3"/>
  <c r="Z305" i="3"/>
  <c r="AA305" i="3"/>
  <c r="AB305" i="3"/>
  <c r="AC305" i="3"/>
  <c r="N306" i="3"/>
  <c r="O306" i="3"/>
  <c r="P306" i="3"/>
  <c r="Q306" i="3"/>
  <c r="R306" i="3"/>
  <c r="S306" i="3"/>
  <c r="T306" i="3"/>
  <c r="U306" i="3"/>
  <c r="V306" i="3"/>
  <c r="W306" i="3"/>
  <c r="X306" i="3"/>
  <c r="Y306" i="3"/>
  <c r="Z306" i="3"/>
  <c r="AA306" i="3"/>
  <c r="AB306" i="3"/>
  <c r="AC306" i="3"/>
  <c r="M303" i="3"/>
  <c r="M304" i="3"/>
  <c r="M305" i="3"/>
  <c r="M306" i="3"/>
  <c r="M302" i="3"/>
  <c r="M298" i="3"/>
  <c r="M299" i="3"/>
  <c r="M300" i="3"/>
  <c r="M297" i="3"/>
  <c r="M294" i="3"/>
  <c r="M295" i="3"/>
  <c r="M293" i="3"/>
  <c r="AC290" i="3"/>
  <c r="AB290" i="3"/>
  <c r="AA290" i="3"/>
  <c r="Z290" i="3"/>
  <c r="Y290" i="3"/>
  <c r="X290" i="3"/>
  <c r="W290" i="3"/>
  <c r="V290" i="3"/>
  <c r="U290" i="3"/>
  <c r="T290" i="3"/>
  <c r="S290" i="3"/>
  <c r="R290" i="3"/>
  <c r="Q290" i="3"/>
  <c r="P290" i="3"/>
  <c r="O290" i="3"/>
  <c r="N290" i="3"/>
  <c r="M290" i="3"/>
  <c r="AC289" i="3"/>
  <c r="AB289" i="3"/>
  <c r="AA289" i="3"/>
  <c r="Z289" i="3"/>
  <c r="Y289" i="3"/>
  <c r="X289" i="3"/>
  <c r="W289" i="3"/>
  <c r="V289" i="3"/>
  <c r="U289" i="3"/>
  <c r="T289" i="3"/>
  <c r="S289" i="3"/>
  <c r="R289" i="3"/>
  <c r="Q289" i="3"/>
  <c r="P289" i="3"/>
  <c r="O289" i="3"/>
  <c r="N289" i="3"/>
  <c r="M289" i="3"/>
  <c r="AC287" i="3"/>
  <c r="AB287" i="3"/>
  <c r="AA287" i="3"/>
  <c r="Z287" i="3"/>
  <c r="Y287" i="3"/>
  <c r="X287" i="3"/>
  <c r="W287" i="3"/>
  <c r="V287" i="3"/>
  <c r="U287" i="3"/>
  <c r="T287" i="3"/>
  <c r="S287" i="3"/>
  <c r="R287" i="3"/>
  <c r="Q287" i="3"/>
  <c r="P287" i="3"/>
  <c r="O287" i="3"/>
  <c r="N287" i="3"/>
  <c r="M287" i="3"/>
  <c r="AC286" i="3"/>
  <c r="AB286" i="3"/>
  <c r="AA286" i="3"/>
  <c r="Z286" i="3"/>
  <c r="Y286" i="3"/>
  <c r="X286" i="3"/>
  <c r="W286" i="3"/>
  <c r="V286" i="3"/>
  <c r="U286" i="3"/>
  <c r="T286" i="3"/>
  <c r="S286" i="3"/>
  <c r="R286" i="3"/>
  <c r="Q286" i="3"/>
  <c r="P286" i="3"/>
  <c r="O286" i="3"/>
  <c r="N286" i="3"/>
  <c r="M286" i="3"/>
  <c r="Y285" i="3"/>
  <c r="X285" i="3"/>
  <c r="W285" i="3"/>
  <c r="V285" i="3"/>
  <c r="U285" i="3"/>
  <c r="T285" i="3"/>
  <c r="S285" i="3"/>
  <c r="R285" i="3"/>
  <c r="Q285" i="3"/>
  <c r="P285" i="3"/>
  <c r="O285" i="3"/>
  <c r="N285" i="3"/>
  <c r="M285" i="3"/>
  <c r="U284" i="3"/>
  <c r="T284" i="3"/>
  <c r="S284" i="3"/>
  <c r="R284" i="3"/>
  <c r="Q284" i="3"/>
  <c r="P284" i="3"/>
  <c r="O284" i="3"/>
  <c r="N284" i="3"/>
  <c r="M284" i="3"/>
  <c r="S283" i="3"/>
  <c r="R283" i="3"/>
  <c r="Q283" i="3"/>
  <c r="P283" i="3"/>
  <c r="O283" i="3"/>
  <c r="N283" i="3"/>
  <c r="M283" i="3"/>
  <c r="R282" i="3"/>
  <c r="Q282" i="3"/>
  <c r="P282" i="3"/>
  <c r="O282" i="3"/>
  <c r="N282" i="3"/>
  <c r="M282" i="3"/>
  <c r="AC280" i="3"/>
  <c r="AB280" i="3"/>
  <c r="AA280" i="3"/>
  <c r="Z280" i="3"/>
  <c r="Y280" i="3"/>
  <c r="X280" i="3"/>
  <c r="W280" i="3"/>
  <c r="V280" i="3"/>
  <c r="U280" i="3"/>
  <c r="T280" i="3"/>
  <c r="S280" i="3"/>
  <c r="R280" i="3"/>
  <c r="Q280" i="3"/>
  <c r="P280" i="3"/>
  <c r="O280" i="3"/>
  <c r="N280" i="3"/>
  <c r="M280" i="3"/>
  <c r="AC279" i="3"/>
  <c r="AB279" i="3"/>
  <c r="AA279" i="3"/>
  <c r="Z279" i="3"/>
  <c r="Y279" i="3"/>
  <c r="X279" i="3"/>
  <c r="W279" i="3"/>
  <c r="V279" i="3"/>
  <c r="U279" i="3"/>
  <c r="T279" i="3"/>
  <c r="S279" i="3"/>
  <c r="R279" i="3"/>
  <c r="Q279" i="3"/>
  <c r="P279" i="3"/>
  <c r="O279" i="3"/>
  <c r="N279" i="3"/>
  <c r="M279" i="3"/>
  <c r="Y278" i="3"/>
  <c r="X278" i="3"/>
  <c r="W278" i="3"/>
  <c r="V278" i="3"/>
  <c r="U278" i="3"/>
  <c r="T278" i="3"/>
  <c r="S278" i="3"/>
  <c r="R278" i="3"/>
  <c r="Q278" i="3"/>
  <c r="P278" i="3"/>
  <c r="O278" i="3"/>
  <c r="N278" i="3"/>
  <c r="M278" i="3"/>
  <c r="U277" i="3"/>
  <c r="T277" i="3"/>
  <c r="S277" i="3"/>
  <c r="R277" i="3"/>
  <c r="Q277" i="3"/>
  <c r="P277" i="3"/>
  <c r="O277" i="3"/>
  <c r="N277" i="3"/>
  <c r="M277" i="3"/>
  <c r="S276" i="3"/>
  <c r="R276" i="3"/>
  <c r="Q276" i="3"/>
  <c r="P276" i="3"/>
  <c r="O276" i="3"/>
  <c r="N276" i="3"/>
  <c r="M276" i="3"/>
  <c r="R275" i="3"/>
  <c r="Q275" i="3"/>
  <c r="P275" i="3"/>
  <c r="O275" i="3"/>
  <c r="N275" i="3"/>
  <c r="M275" i="3"/>
  <c r="AC273" i="3"/>
  <c r="AB273" i="3"/>
  <c r="AA273" i="3"/>
  <c r="Z273" i="3"/>
  <c r="Y273" i="3"/>
  <c r="X273" i="3"/>
  <c r="W273" i="3"/>
  <c r="V273" i="3"/>
  <c r="U273" i="3"/>
  <c r="T273" i="3"/>
  <c r="S273" i="3"/>
  <c r="R273" i="3"/>
  <c r="Q273" i="3"/>
  <c r="P273" i="3"/>
  <c r="O273" i="3"/>
  <c r="N273" i="3"/>
  <c r="M273" i="3"/>
  <c r="AC272" i="3"/>
  <c r="AB272" i="3"/>
  <c r="AA272" i="3"/>
  <c r="Z272" i="3"/>
  <c r="Y272" i="3"/>
  <c r="X272" i="3"/>
  <c r="W272" i="3"/>
  <c r="V272" i="3"/>
  <c r="U272" i="3"/>
  <c r="T272" i="3"/>
  <c r="S272" i="3"/>
  <c r="R272" i="3"/>
  <c r="Q272" i="3"/>
  <c r="P272" i="3"/>
  <c r="O272" i="3"/>
  <c r="N272" i="3"/>
  <c r="M272" i="3"/>
  <c r="Y271" i="3"/>
  <c r="X271" i="3"/>
  <c r="W271" i="3"/>
  <c r="V271" i="3"/>
  <c r="U271" i="3"/>
  <c r="T271" i="3"/>
  <c r="S271" i="3"/>
  <c r="R271" i="3"/>
  <c r="Q271" i="3"/>
  <c r="P271" i="3"/>
  <c r="O271" i="3"/>
  <c r="N271" i="3"/>
  <c r="M271" i="3"/>
  <c r="U270" i="3"/>
  <c r="T270" i="3"/>
  <c r="S270" i="3"/>
  <c r="R270" i="3"/>
  <c r="Q270" i="3"/>
  <c r="P270" i="3"/>
  <c r="O270" i="3"/>
  <c r="N270" i="3"/>
  <c r="M270" i="3"/>
  <c r="S269" i="3"/>
  <c r="R269" i="3"/>
  <c r="Q269" i="3"/>
  <c r="P269" i="3"/>
  <c r="O269" i="3"/>
  <c r="N269" i="3"/>
  <c r="M269" i="3"/>
  <c r="R268" i="3"/>
  <c r="Q268" i="3"/>
  <c r="P268" i="3"/>
  <c r="O268" i="3"/>
  <c r="N268" i="3"/>
  <c r="M268" i="3"/>
  <c r="AC266" i="3"/>
  <c r="AB266" i="3"/>
  <c r="AA266" i="3"/>
  <c r="Z266" i="3"/>
  <c r="Y266" i="3"/>
  <c r="X266" i="3"/>
  <c r="W266" i="3"/>
  <c r="V266" i="3"/>
  <c r="U266" i="3"/>
  <c r="T266" i="3"/>
  <c r="S266" i="3"/>
  <c r="R266" i="3"/>
  <c r="Q266" i="3"/>
  <c r="P266" i="3"/>
  <c r="O266" i="3"/>
  <c r="N266" i="3"/>
  <c r="M266" i="3"/>
  <c r="AC265" i="3"/>
  <c r="AB265" i="3"/>
  <c r="AA265" i="3"/>
  <c r="Z265" i="3"/>
  <c r="Y265" i="3"/>
  <c r="X265" i="3"/>
  <c r="W265" i="3"/>
  <c r="V265" i="3"/>
  <c r="U265" i="3"/>
  <c r="T265" i="3"/>
  <c r="S265" i="3"/>
  <c r="R265" i="3"/>
  <c r="Q265" i="3"/>
  <c r="P265" i="3"/>
  <c r="O265" i="3"/>
  <c r="N265" i="3"/>
  <c r="M265" i="3"/>
  <c r="Y264" i="3"/>
  <c r="X264" i="3"/>
  <c r="W264" i="3"/>
  <c r="V264" i="3"/>
  <c r="U264" i="3"/>
  <c r="T264" i="3"/>
  <c r="S264" i="3"/>
  <c r="R264" i="3"/>
  <c r="Q264" i="3"/>
  <c r="P264" i="3"/>
  <c r="O264" i="3"/>
  <c r="N264" i="3"/>
  <c r="M264" i="3"/>
  <c r="U263" i="3"/>
  <c r="T263" i="3"/>
  <c r="S263" i="3"/>
  <c r="R263" i="3"/>
  <c r="Q263" i="3"/>
  <c r="P263" i="3"/>
  <c r="O263" i="3"/>
  <c r="N263" i="3"/>
  <c r="M263" i="3"/>
  <c r="S262" i="3"/>
  <c r="R262" i="3"/>
  <c r="Q262" i="3"/>
  <c r="P262" i="3"/>
  <c r="O262" i="3"/>
  <c r="N262" i="3"/>
  <c r="M262" i="3"/>
  <c r="R261" i="3"/>
  <c r="Q261" i="3"/>
  <c r="P261" i="3"/>
  <c r="O261" i="3"/>
  <c r="N261" i="3"/>
  <c r="M261" i="3"/>
  <c r="AC259" i="3"/>
  <c r="AB259" i="3"/>
  <c r="AA259" i="3"/>
  <c r="Z259" i="3"/>
  <c r="Y259" i="3"/>
  <c r="X259" i="3"/>
  <c r="W259" i="3"/>
  <c r="V259" i="3"/>
  <c r="U259" i="3"/>
  <c r="T259" i="3"/>
  <c r="S259" i="3"/>
  <c r="R259" i="3"/>
  <c r="Q259" i="3"/>
  <c r="P259" i="3"/>
  <c r="O259" i="3"/>
  <c r="N259" i="3"/>
  <c r="M259" i="3"/>
  <c r="AC258" i="3"/>
  <c r="AB258" i="3"/>
  <c r="AA258" i="3"/>
  <c r="Z258" i="3"/>
  <c r="Y258" i="3"/>
  <c r="X258" i="3"/>
  <c r="W258" i="3"/>
  <c r="V258" i="3"/>
  <c r="U258" i="3"/>
  <c r="S258" i="3"/>
  <c r="R258" i="3"/>
  <c r="Q258" i="3"/>
  <c r="P258" i="3"/>
  <c r="O258" i="3"/>
  <c r="N258" i="3"/>
  <c r="M258" i="3"/>
  <c r="Y257" i="3"/>
  <c r="X257" i="3"/>
  <c r="W257" i="3"/>
  <c r="V257" i="3"/>
  <c r="U257" i="3"/>
  <c r="S257" i="3"/>
  <c r="R257" i="3"/>
  <c r="Q257" i="3"/>
  <c r="P257" i="3"/>
  <c r="O257" i="3"/>
  <c r="N257" i="3"/>
  <c r="M257" i="3"/>
  <c r="U256" i="3"/>
  <c r="S256" i="3"/>
  <c r="R256" i="3"/>
  <c r="Q256" i="3"/>
  <c r="P256" i="3"/>
  <c r="O256" i="3"/>
  <c r="N256" i="3"/>
  <c r="M256" i="3"/>
  <c r="S255" i="3"/>
  <c r="R255" i="3"/>
  <c r="Q255" i="3"/>
  <c r="P255" i="3"/>
  <c r="O255" i="3"/>
  <c r="N255" i="3"/>
  <c r="M255" i="3"/>
  <c r="R254" i="3"/>
  <c r="Q254" i="3"/>
  <c r="P254" i="3"/>
  <c r="O254" i="3"/>
  <c r="N254" i="3"/>
  <c r="M254" i="3"/>
  <c r="AC252" i="3"/>
  <c r="AB252" i="3"/>
  <c r="AA252" i="3"/>
  <c r="Z252" i="3"/>
  <c r="Y252" i="3"/>
  <c r="X252" i="3"/>
  <c r="W252" i="3"/>
  <c r="V252" i="3"/>
  <c r="U252" i="3"/>
  <c r="T252" i="3"/>
  <c r="S252" i="3"/>
  <c r="R252" i="3"/>
  <c r="Q252" i="3"/>
  <c r="P252" i="3"/>
  <c r="O252" i="3"/>
  <c r="N252" i="3"/>
  <c r="M252" i="3"/>
  <c r="AC251" i="3"/>
  <c r="AB251" i="3"/>
  <c r="AA251" i="3"/>
  <c r="Z251" i="3"/>
  <c r="Y251" i="3"/>
  <c r="X251" i="3"/>
  <c r="W251" i="3"/>
  <c r="V251" i="3"/>
  <c r="U251" i="3"/>
  <c r="T251" i="3"/>
  <c r="S251" i="3"/>
  <c r="R251" i="3"/>
  <c r="Q251" i="3"/>
  <c r="P251" i="3"/>
  <c r="O251" i="3"/>
  <c r="N251" i="3"/>
  <c r="M251" i="3"/>
  <c r="Y250" i="3"/>
  <c r="X250" i="3"/>
  <c r="W250" i="3"/>
  <c r="V250" i="3"/>
  <c r="U250" i="3"/>
  <c r="T250" i="3"/>
  <c r="S250" i="3"/>
  <c r="R250" i="3"/>
  <c r="Q250" i="3"/>
  <c r="P250" i="3"/>
  <c r="O250" i="3"/>
  <c r="N250" i="3"/>
  <c r="M250" i="3"/>
  <c r="U249" i="3"/>
  <c r="T249" i="3"/>
  <c r="S249" i="3"/>
  <c r="R249" i="3"/>
  <c r="Q249" i="3"/>
  <c r="P249" i="3"/>
  <c r="O249" i="3"/>
  <c r="N249" i="3"/>
  <c r="M249" i="3"/>
  <c r="S248" i="3"/>
  <c r="R248" i="3"/>
  <c r="Q248" i="3"/>
  <c r="P248" i="3"/>
  <c r="O248" i="3"/>
  <c r="N248" i="3"/>
  <c r="M248" i="3"/>
  <c r="R247" i="3"/>
  <c r="Q247" i="3"/>
  <c r="P247" i="3"/>
  <c r="O247" i="3"/>
  <c r="N247" i="3"/>
  <c r="M247" i="3"/>
  <c r="N240" i="3"/>
  <c r="O240" i="3"/>
  <c r="P240" i="3"/>
  <c r="Q240" i="3"/>
  <c r="R240" i="3"/>
  <c r="S240" i="3"/>
  <c r="T240" i="3"/>
  <c r="U240" i="3"/>
  <c r="V240" i="3"/>
  <c r="W240" i="3"/>
  <c r="X240" i="3"/>
  <c r="Y240" i="3"/>
  <c r="Z240" i="3"/>
  <c r="AA240" i="3"/>
  <c r="AB240" i="3"/>
  <c r="AC240" i="3"/>
  <c r="N241" i="3"/>
  <c r="O241" i="3"/>
  <c r="P241" i="3"/>
  <c r="Q241" i="3"/>
  <c r="R241" i="3"/>
  <c r="S241" i="3"/>
  <c r="T241" i="3"/>
  <c r="U241" i="3"/>
  <c r="V241" i="3"/>
  <c r="W241" i="3"/>
  <c r="X241" i="3"/>
  <c r="Y241" i="3"/>
  <c r="Z241" i="3"/>
  <c r="AA241" i="3"/>
  <c r="AB241" i="3"/>
  <c r="AC241" i="3"/>
  <c r="N242" i="3"/>
  <c r="O242" i="3"/>
  <c r="P242" i="3"/>
  <c r="Q242" i="3"/>
  <c r="R242" i="3"/>
  <c r="S242" i="3"/>
  <c r="T242" i="3"/>
  <c r="U242" i="3"/>
  <c r="V242" i="3"/>
  <c r="W242" i="3"/>
  <c r="X242" i="3"/>
  <c r="Y242" i="3"/>
  <c r="Z242" i="3"/>
  <c r="AA242" i="3"/>
  <c r="AB242" i="3"/>
  <c r="AC242" i="3"/>
  <c r="N243" i="3"/>
  <c r="O243" i="3"/>
  <c r="P243" i="3"/>
  <c r="Q243" i="3"/>
  <c r="R243" i="3"/>
  <c r="S243" i="3"/>
  <c r="T243" i="3"/>
  <c r="U243" i="3"/>
  <c r="V243" i="3"/>
  <c r="W243" i="3"/>
  <c r="X243" i="3"/>
  <c r="Y243" i="3"/>
  <c r="Z243" i="3"/>
  <c r="AA243" i="3"/>
  <c r="AB243" i="3"/>
  <c r="AC243" i="3"/>
  <c r="N244" i="3"/>
  <c r="O244" i="3"/>
  <c r="P244" i="3"/>
  <c r="Q244" i="3"/>
  <c r="R244" i="3"/>
  <c r="S244" i="3"/>
  <c r="T244" i="3"/>
  <c r="U244" i="3"/>
  <c r="V244" i="3"/>
  <c r="W244" i="3"/>
  <c r="X244" i="3"/>
  <c r="Y244" i="3"/>
  <c r="Z244" i="3"/>
  <c r="AA244" i="3"/>
  <c r="AB244" i="3"/>
  <c r="AC244" i="3"/>
  <c r="N245" i="3"/>
  <c r="O245" i="3"/>
  <c r="P245" i="3"/>
  <c r="Q245" i="3"/>
  <c r="R245" i="3"/>
  <c r="S245" i="3"/>
  <c r="T245" i="3"/>
  <c r="U245" i="3"/>
  <c r="V245" i="3"/>
  <c r="W245" i="3"/>
  <c r="X245" i="3"/>
  <c r="Y245" i="3"/>
  <c r="Z245" i="3"/>
  <c r="AA245" i="3"/>
  <c r="AB245" i="3"/>
  <c r="AC245" i="3"/>
  <c r="M241" i="3"/>
  <c r="M242" i="3"/>
  <c r="M243" i="3"/>
  <c r="M244" i="3"/>
  <c r="M245" i="3"/>
  <c r="M240" i="3"/>
  <c r="M234" i="3"/>
  <c r="M235" i="3"/>
  <c r="M236" i="3"/>
  <c r="M237" i="3"/>
  <c r="M233" i="3"/>
  <c r="M226" i="3"/>
  <c r="M224" i="3"/>
  <c r="M223" i="3"/>
  <c r="M222" i="3"/>
  <c r="M220" i="3"/>
  <c r="AC219" i="3"/>
  <c r="AB219" i="3"/>
  <c r="AA219" i="3"/>
  <c r="Z219" i="3"/>
  <c r="Y219" i="3"/>
  <c r="X219" i="3"/>
  <c r="W219" i="3"/>
  <c r="V219" i="3"/>
  <c r="U219" i="3"/>
  <c r="T219" i="3"/>
  <c r="S219" i="3"/>
  <c r="R219" i="3"/>
  <c r="Q219" i="3"/>
  <c r="P219" i="3"/>
  <c r="O219" i="3"/>
  <c r="N219" i="3"/>
  <c r="M219" i="3"/>
  <c r="AC218" i="3"/>
  <c r="AB218" i="3"/>
  <c r="AA218" i="3"/>
  <c r="Z218" i="3"/>
  <c r="Y218" i="3"/>
  <c r="X218" i="3"/>
  <c r="W218" i="3"/>
  <c r="V218" i="3"/>
  <c r="U218" i="3"/>
  <c r="T218" i="3"/>
  <c r="S218" i="3"/>
  <c r="R218" i="3"/>
  <c r="Q218" i="3"/>
  <c r="P218" i="3"/>
  <c r="O218" i="3"/>
  <c r="N218" i="3"/>
  <c r="M218" i="3"/>
  <c r="AC216" i="3"/>
  <c r="AB216" i="3"/>
  <c r="AA216" i="3"/>
  <c r="Z216" i="3"/>
  <c r="Y216" i="3"/>
  <c r="X216" i="3"/>
  <c r="W216" i="3"/>
  <c r="V216" i="3"/>
  <c r="U216" i="3"/>
  <c r="T216" i="3"/>
  <c r="S216" i="3"/>
  <c r="R216" i="3"/>
  <c r="Q216" i="3"/>
  <c r="P216" i="3"/>
  <c r="O216" i="3"/>
  <c r="N216" i="3"/>
  <c r="M216" i="3"/>
  <c r="AC215" i="3"/>
  <c r="AB215" i="3"/>
  <c r="AA215" i="3"/>
  <c r="Z215" i="3"/>
  <c r="Y215" i="3"/>
  <c r="X215" i="3"/>
  <c r="W215" i="3"/>
  <c r="V215" i="3"/>
  <c r="U215" i="3"/>
  <c r="T215" i="3"/>
  <c r="S215" i="3"/>
  <c r="R215" i="3"/>
  <c r="Q215" i="3"/>
  <c r="P215" i="3"/>
  <c r="O215" i="3"/>
  <c r="N215" i="3"/>
  <c r="M215" i="3"/>
  <c r="AC212" i="3"/>
  <c r="AB212" i="3"/>
  <c r="AA212" i="3"/>
  <c r="Z212" i="3"/>
  <c r="Y212" i="3"/>
  <c r="X212" i="3"/>
  <c r="W212" i="3"/>
  <c r="V212" i="3"/>
  <c r="U212" i="3"/>
  <c r="T212" i="3"/>
  <c r="S212" i="3"/>
  <c r="R212" i="3"/>
  <c r="Q212" i="3"/>
  <c r="P212" i="3"/>
  <c r="O212" i="3"/>
  <c r="N212" i="3"/>
  <c r="M212" i="3"/>
  <c r="AC211" i="3"/>
  <c r="AB211" i="3"/>
  <c r="AA211" i="3"/>
  <c r="Z211" i="3"/>
  <c r="Y211" i="3"/>
  <c r="X211" i="3"/>
  <c r="W211" i="3"/>
  <c r="V211" i="3"/>
  <c r="U211" i="3"/>
  <c r="T211" i="3"/>
  <c r="S211" i="3"/>
  <c r="R211" i="3"/>
  <c r="Q211" i="3"/>
  <c r="P211" i="3"/>
  <c r="O211" i="3"/>
  <c r="N211" i="3"/>
  <c r="M211" i="3"/>
  <c r="AC209" i="3"/>
  <c r="AB209" i="3"/>
  <c r="AA209" i="3"/>
  <c r="Z209" i="3"/>
  <c r="Y209" i="3"/>
  <c r="X209" i="3"/>
  <c r="W209" i="3"/>
  <c r="V209" i="3"/>
  <c r="U209" i="3"/>
  <c r="T209" i="3"/>
  <c r="S209" i="3"/>
  <c r="R209" i="3"/>
  <c r="Q209" i="3"/>
  <c r="P209" i="3"/>
  <c r="O209" i="3"/>
  <c r="N209" i="3"/>
  <c r="M209" i="3"/>
  <c r="AC208" i="3"/>
  <c r="AB208" i="3"/>
  <c r="AA208" i="3"/>
  <c r="Z208" i="3"/>
  <c r="Y208" i="3"/>
  <c r="X208" i="3"/>
  <c r="W208" i="3"/>
  <c r="V208" i="3"/>
  <c r="U208" i="3"/>
  <c r="T208" i="3"/>
  <c r="S208" i="3"/>
  <c r="R208" i="3"/>
  <c r="Q208" i="3"/>
  <c r="P208" i="3"/>
  <c r="O208" i="3"/>
  <c r="N208" i="3"/>
  <c r="M208" i="3"/>
  <c r="AC207" i="3"/>
  <c r="AB207" i="3"/>
  <c r="AA207" i="3"/>
  <c r="Z207" i="3"/>
  <c r="Y207" i="3"/>
  <c r="X207" i="3"/>
  <c r="W207" i="3"/>
  <c r="V207" i="3"/>
  <c r="U207" i="3"/>
  <c r="T207" i="3"/>
  <c r="S207" i="3"/>
  <c r="R207" i="3"/>
  <c r="Q207" i="3"/>
  <c r="P207" i="3"/>
  <c r="O207" i="3"/>
  <c r="N207" i="3"/>
  <c r="M207" i="3"/>
  <c r="AC205" i="3"/>
  <c r="AB205" i="3"/>
  <c r="AA205" i="3"/>
  <c r="Z205" i="3"/>
  <c r="Y205" i="3"/>
  <c r="X205" i="3"/>
  <c r="W205" i="3"/>
  <c r="V205" i="3"/>
  <c r="U205" i="3"/>
  <c r="T205" i="3"/>
  <c r="S205" i="3"/>
  <c r="R205" i="3"/>
  <c r="Q205" i="3"/>
  <c r="P205" i="3"/>
  <c r="O205" i="3"/>
  <c r="N205" i="3"/>
  <c r="M205" i="3"/>
  <c r="AC204" i="3"/>
  <c r="AB204" i="3"/>
  <c r="AA204" i="3"/>
  <c r="Z204" i="3"/>
  <c r="Y204" i="3"/>
  <c r="X204" i="3"/>
  <c r="W204" i="3"/>
  <c r="V204" i="3"/>
  <c r="U204" i="3"/>
  <c r="T204" i="3"/>
  <c r="S204" i="3"/>
  <c r="R204" i="3"/>
  <c r="Q204" i="3"/>
  <c r="P204" i="3"/>
  <c r="O204" i="3"/>
  <c r="N204" i="3"/>
  <c r="M204" i="3"/>
  <c r="AC202" i="3"/>
  <c r="AB202" i="3"/>
  <c r="AA202" i="3"/>
  <c r="Z202" i="3"/>
  <c r="Y202" i="3"/>
  <c r="X202" i="3"/>
  <c r="W202" i="3"/>
  <c r="V202" i="3"/>
  <c r="U202" i="3"/>
  <c r="T202" i="3"/>
  <c r="S202" i="3"/>
  <c r="R202" i="3"/>
  <c r="Q202" i="3"/>
  <c r="P202" i="3"/>
  <c r="O202" i="3"/>
  <c r="N202" i="3"/>
  <c r="M202" i="3"/>
  <c r="AC201" i="3"/>
  <c r="AB201" i="3"/>
  <c r="AA201" i="3"/>
  <c r="Z201" i="3"/>
  <c r="Y201" i="3"/>
  <c r="X201" i="3"/>
  <c r="W201" i="3"/>
  <c r="V201" i="3"/>
  <c r="U201" i="3"/>
  <c r="T201" i="3"/>
  <c r="S201" i="3"/>
  <c r="R201" i="3"/>
  <c r="Q201" i="3"/>
  <c r="P201" i="3"/>
  <c r="O201" i="3"/>
  <c r="N201" i="3"/>
  <c r="M201" i="3"/>
  <c r="AC199" i="3"/>
  <c r="AB199" i="3"/>
  <c r="AA199" i="3"/>
  <c r="Z199" i="3"/>
  <c r="Y199" i="3"/>
  <c r="X199" i="3"/>
  <c r="W199" i="3"/>
  <c r="V199" i="3"/>
  <c r="U199" i="3"/>
  <c r="T199" i="3"/>
  <c r="S199" i="3"/>
  <c r="R199" i="3"/>
  <c r="Q199" i="3"/>
  <c r="P199" i="3"/>
  <c r="O199" i="3"/>
  <c r="N199" i="3"/>
  <c r="M199" i="3"/>
  <c r="AC198" i="3"/>
  <c r="AB198" i="3"/>
  <c r="AA198" i="3"/>
  <c r="Z198" i="3"/>
  <c r="Y198" i="3"/>
  <c r="X198" i="3"/>
  <c r="W198" i="3"/>
  <c r="V198" i="3"/>
  <c r="U198" i="3"/>
  <c r="T198" i="3"/>
  <c r="S198" i="3"/>
  <c r="R198" i="3"/>
  <c r="Q198" i="3"/>
  <c r="P198" i="3"/>
  <c r="O198" i="3"/>
  <c r="N198" i="3"/>
  <c r="M198" i="3"/>
  <c r="AC196" i="3"/>
  <c r="AB196" i="3"/>
  <c r="AA196" i="3"/>
  <c r="Z196" i="3"/>
  <c r="Y196" i="3"/>
  <c r="X196" i="3"/>
  <c r="W196" i="3"/>
  <c r="V196" i="3"/>
  <c r="U196" i="3"/>
  <c r="T196" i="3"/>
  <c r="S196" i="3"/>
  <c r="R196" i="3"/>
  <c r="Q196" i="3"/>
  <c r="P196" i="3"/>
  <c r="O196" i="3"/>
  <c r="N196" i="3"/>
  <c r="M196" i="3"/>
  <c r="AC195" i="3"/>
  <c r="AB195" i="3"/>
  <c r="AA195" i="3"/>
  <c r="Z195" i="3"/>
  <c r="Y195" i="3"/>
  <c r="X195" i="3"/>
  <c r="W195" i="3"/>
  <c r="V195" i="3"/>
  <c r="U195" i="3"/>
  <c r="T195" i="3"/>
  <c r="S195" i="3"/>
  <c r="R195" i="3"/>
  <c r="Q195" i="3"/>
  <c r="P195" i="3"/>
  <c r="O195" i="3"/>
  <c r="N195" i="3"/>
  <c r="M195" i="3"/>
  <c r="AC193" i="3"/>
  <c r="AB193" i="3"/>
  <c r="AA193" i="3"/>
  <c r="Z193" i="3"/>
  <c r="Y193" i="3"/>
  <c r="X193" i="3"/>
  <c r="W193" i="3"/>
  <c r="V193" i="3"/>
  <c r="U193" i="3"/>
  <c r="T193" i="3"/>
  <c r="S193" i="3"/>
  <c r="R193" i="3"/>
  <c r="Q193" i="3"/>
  <c r="P193" i="3"/>
  <c r="O193" i="3"/>
  <c r="N193" i="3"/>
  <c r="M193" i="3"/>
  <c r="AC192" i="3"/>
  <c r="AB192" i="3"/>
  <c r="AA192" i="3"/>
  <c r="Z192" i="3"/>
  <c r="Y192" i="3"/>
  <c r="X192" i="3"/>
  <c r="W192" i="3"/>
  <c r="V192" i="3"/>
  <c r="U192" i="3"/>
  <c r="T192" i="3"/>
  <c r="S192" i="3"/>
  <c r="R192" i="3"/>
  <c r="Q192" i="3"/>
  <c r="P192" i="3"/>
  <c r="O192" i="3"/>
  <c r="N192" i="3"/>
  <c r="M192" i="3"/>
  <c r="AC190" i="3"/>
  <c r="AB190" i="3"/>
  <c r="AA190" i="3"/>
  <c r="Z190" i="3"/>
  <c r="Y190" i="3"/>
  <c r="X190" i="3"/>
  <c r="W190" i="3"/>
  <c r="V190" i="3"/>
  <c r="U190" i="3"/>
  <c r="T190" i="3"/>
  <c r="S190" i="3"/>
  <c r="R190" i="3"/>
  <c r="Q190" i="3"/>
  <c r="P190" i="3"/>
  <c r="O190" i="3"/>
  <c r="N190" i="3"/>
  <c r="M190" i="3"/>
  <c r="AC189" i="3"/>
  <c r="AB189" i="3"/>
  <c r="AA189" i="3"/>
  <c r="Z189" i="3"/>
  <c r="Y189" i="3"/>
  <c r="X189" i="3"/>
  <c r="W189" i="3"/>
  <c r="V189" i="3"/>
  <c r="U189" i="3"/>
  <c r="T189" i="3"/>
  <c r="S189" i="3"/>
  <c r="R189" i="3"/>
  <c r="Q189" i="3"/>
  <c r="P189" i="3"/>
  <c r="O189" i="3"/>
  <c r="N189" i="3"/>
  <c r="M189" i="3"/>
  <c r="AC186" i="3"/>
  <c r="AB186" i="3"/>
  <c r="AA186" i="3"/>
  <c r="Z186" i="3"/>
  <c r="Y186" i="3"/>
  <c r="X186" i="3"/>
  <c r="W186" i="3"/>
  <c r="V186" i="3"/>
  <c r="U186" i="3"/>
  <c r="T186" i="3"/>
  <c r="S186" i="3"/>
  <c r="R186" i="3"/>
  <c r="Q186" i="3"/>
  <c r="P186" i="3"/>
  <c r="O186" i="3"/>
  <c r="N186" i="3"/>
  <c r="M186" i="3"/>
  <c r="AC185" i="3"/>
  <c r="AB185" i="3"/>
  <c r="AA185" i="3"/>
  <c r="Z185" i="3"/>
  <c r="Y185" i="3"/>
  <c r="X185" i="3"/>
  <c r="W185" i="3"/>
  <c r="V185" i="3"/>
  <c r="U185" i="3"/>
  <c r="T185" i="3"/>
  <c r="S185" i="3"/>
  <c r="R185" i="3"/>
  <c r="Q185" i="3"/>
  <c r="P185" i="3"/>
  <c r="O185" i="3"/>
  <c r="N185" i="3"/>
  <c r="M185" i="3"/>
  <c r="AC184" i="3"/>
  <c r="AB184" i="3"/>
  <c r="AA184" i="3"/>
  <c r="Z184" i="3"/>
  <c r="Y184" i="3"/>
  <c r="X184" i="3"/>
  <c r="W184" i="3"/>
  <c r="V184" i="3"/>
  <c r="U184" i="3"/>
  <c r="T184" i="3"/>
  <c r="S184" i="3"/>
  <c r="R184" i="3"/>
  <c r="Q184" i="3"/>
  <c r="P184" i="3"/>
  <c r="O184" i="3"/>
  <c r="N184" i="3"/>
  <c r="M184" i="3"/>
  <c r="AC182" i="3"/>
  <c r="AB182" i="3"/>
  <c r="AA182" i="3"/>
  <c r="Z182" i="3"/>
  <c r="Y182" i="3"/>
  <c r="X182" i="3"/>
  <c r="W182" i="3"/>
  <c r="V182" i="3"/>
  <c r="U182" i="3"/>
  <c r="T182" i="3"/>
  <c r="S182" i="3"/>
  <c r="R182" i="3"/>
  <c r="Q182" i="3"/>
  <c r="P182" i="3"/>
  <c r="O182" i="3"/>
  <c r="N182" i="3"/>
  <c r="M182" i="3"/>
  <c r="AC181" i="3"/>
  <c r="AB181" i="3"/>
  <c r="AA181" i="3"/>
  <c r="Z181" i="3"/>
  <c r="Y181" i="3"/>
  <c r="X181" i="3"/>
  <c r="W181" i="3"/>
  <c r="V181" i="3"/>
  <c r="U181" i="3"/>
  <c r="T181" i="3"/>
  <c r="S181" i="3"/>
  <c r="R181" i="3"/>
  <c r="Q181" i="3"/>
  <c r="P181" i="3"/>
  <c r="O181" i="3"/>
  <c r="N181" i="3"/>
  <c r="M181" i="3"/>
  <c r="AC179" i="3"/>
  <c r="AB179" i="3"/>
  <c r="AA179" i="3"/>
  <c r="Z179" i="3"/>
  <c r="Y179" i="3"/>
  <c r="X179" i="3"/>
  <c r="W179" i="3"/>
  <c r="V179" i="3"/>
  <c r="U179" i="3"/>
  <c r="T179" i="3"/>
  <c r="S179" i="3"/>
  <c r="R179" i="3"/>
  <c r="Q179" i="3"/>
  <c r="P179" i="3"/>
  <c r="O179" i="3"/>
  <c r="N179" i="3"/>
  <c r="M179" i="3"/>
  <c r="AC178" i="3"/>
  <c r="AB178" i="3"/>
  <c r="AA178" i="3"/>
  <c r="Z178" i="3"/>
  <c r="Y178" i="3"/>
  <c r="X178" i="3"/>
  <c r="W178" i="3"/>
  <c r="V178" i="3"/>
  <c r="U178" i="3"/>
  <c r="T178" i="3"/>
  <c r="S178" i="3"/>
  <c r="R178" i="3"/>
  <c r="Q178" i="3"/>
  <c r="P178" i="3"/>
  <c r="O178" i="3"/>
  <c r="N178" i="3"/>
  <c r="M178" i="3"/>
  <c r="AC177" i="3"/>
  <c r="AB177" i="3"/>
  <c r="AA177" i="3"/>
  <c r="Z177" i="3"/>
  <c r="Y177" i="3"/>
  <c r="X177" i="3"/>
  <c r="W177" i="3"/>
  <c r="V177" i="3"/>
  <c r="U177" i="3"/>
  <c r="T177" i="3"/>
  <c r="S177" i="3"/>
  <c r="R177" i="3"/>
  <c r="Q177" i="3"/>
  <c r="P177" i="3"/>
  <c r="O177" i="3"/>
  <c r="N177" i="3"/>
  <c r="M177" i="3"/>
  <c r="AC175" i="3"/>
  <c r="AB175" i="3"/>
  <c r="AA175" i="3"/>
  <c r="Z175" i="3"/>
  <c r="Y175" i="3"/>
  <c r="X175" i="3"/>
  <c r="W175" i="3"/>
  <c r="V175" i="3"/>
  <c r="U175" i="3"/>
  <c r="T175" i="3"/>
  <c r="S175" i="3"/>
  <c r="R175" i="3"/>
  <c r="Q175" i="3"/>
  <c r="P175" i="3"/>
  <c r="O175" i="3"/>
  <c r="N175" i="3"/>
  <c r="M175" i="3"/>
  <c r="AC174" i="3"/>
  <c r="AB174" i="3"/>
  <c r="AA174" i="3"/>
  <c r="Z174" i="3"/>
  <c r="Y174" i="3"/>
  <c r="X174" i="3"/>
  <c r="W174" i="3"/>
  <c r="V174" i="3"/>
  <c r="U174" i="3"/>
  <c r="T174" i="3"/>
  <c r="S174" i="3"/>
  <c r="R174" i="3"/>
  <c r="Q174" i="3"/>
  <c r="P174" i="3"/>
  <c r="O174" i="3"/>
  <c r="N174" i="3"/>
  <c r="M174" i="3"/>
  <c r="M172" i="3"/>
  <c r="N172" i="3"/>
  <c r="O172" i="3"/>
  <c r="P172" i="3"/>
  <c r="Q172" i="3"/>
  <c r="R172" i="3"/>
  <c r="S172" i="3"/>
  <c r="T172" i="3"/>
  <c r="U172" i="3"/>
  <c r="V172" i="3"/>
  <c r="W172" i="3"/>
  <c r="X172" i="3"/>
  <c r="Y172" i="3"/>
  <c r="Z172" i="3"/>
  <c r="AA172" i="3"/>
  <c r="AB172" i="3"/>
  <c r="AC172" i="3"/>
  <c r="AC171" i="3"/>
  <c r="AB171" i="3"/>
  <c r="AA171" i="3"/>
  <c r="Z171" i="3"/>
  <c r="Y171" i="3"/>
  <c r="X171" i="3"/>
  <c r="W171" i="3"/>
  <c r="V171" i="3"/>
  <c r="U171" i="3"/>
  <c r="T171" i="3"/>
  <c r="S171" i="3"/>
  <c r="R171" i="3"/>
  <c r="Q171" i="3"/>
  <c r="P171" i="3"/>
  <c r="O171" i="3"/>
  <c r="N171" i="3"/>
  <c r="M171" i="3"/>
  <c r="AC170" i="3"/>
  <c r="AB170" i="3"/>
  <c r="AA170" i="3"/>
  <c r="Z170" i="3"/>
  <c r="Y170" i="3"/>
  <c r="X170" i="3"/>
  <c r="W170" i="3"/>
  <c r="V170" i="3"/>
  <c r="U170" i="3"/>
  <c r="T170" i="3"/>
  <c r="S170" i="3"/>
  <c r="R170" i="3"/>
  <c r="Q170" i="3"/>
  <c r="P170" i="3"/>
  <c r="O170" i="3"/>
  <c r="N170" i="3"/>
  <c r="M170" i="3"/>
  <c r="N167" i="3"/>
  <c r="O167" i="3"/>
  <c r="P167" i="3"/>
  <c r="Q167" i="3"/>
  <c r="R167" i="3"/>
  <c r="S167" i="3"/>
  <c r="T167" i="3"/>
  <c r="U167" i="3"/>
  <c r="V167" i="3"/>
  <c r="W167" i="3"/>
  <c r="X167" i="3"/>
  <c r="Y167" i="3"/>
  <c r="Z167" i="3"/>
  <c r="AA167" i="3"/>
  <c r="AB167" i="3"/>
  <c r="AC167" i="3"/>
  <c r="N168" i="3"/>
  <c r="O168" i="3"/>
  <c r="P168" i="3"/>
  <c r="Q168" i="3"/>
  <c r="R168" i="3"/>
  <c r="S168" i="3"/>
  <c r="T168" i="3"/>
  <c r="U168" i="3"/>
  <c r="V168" i="3"/>
  <c r="W168" i="3"/>
  <c r="X168" i="3"/>
  <c r="Y168" i="3"/>
  <c r="Z168" i="3"/>
  <c r="AA168" i="3"/>
  <c r="AB168" i="3"/>
  <c r="AC168" i="3"/>
  <c r="M168" i="3"/>
  <c r="M167" i="3"/>
  <c r="AC164" i="3"/>
  <c r="AB164" i="3"/>
  <c r="AA164" i="3"/>
  <c r="Z164" i="3"/>
  <c r="Y164" i="3"/>
  <c r="X164" i="3"/>
  <c r="W164" i="3"/>
  <c r="V164" i="3"/>
  <c r="U164" i="3"/>
  <c r="T164" i="3"/>
  <c r="S164" i="3"/>
  <c r="R164" i="3"/>
  <c r="Q164" i="3"/>
  <c r="P164" i="3"/>
  <c r="O164" i="3"/>
  <c r="N164" i="3"/>
  <c r="M164" i="3"/>
  <c r="AC163" i="3"/>
  <c r="AB163" i="3"/>
  <c r="AA163" i="3"/>
  <c r="Z163" i="3"/>
  <c r="Y163" i="3"/>
  <c r="X163" i="3"/>
  <c r="W163" i="3"/>
  <c r="V163" i="3"/>
  <c r="U163" i="3"/>
  <c r="T163" i="3"/>
  <c r="S163" i="3"/>
  <c r="R163" i="3"/>
  <c r="Q163" i="3"/>
  <c r="P163" i="3"/>
  <c r="O163" i="3"/>
  <c r="N163" i="3"/>
  <c r="M163" i="3"/>
  <c r="AC162" i="3"/>
  <c r="AB162" i="3"/>
  <c r="AA162" i="3"/>
  <c r="Z162" i="3"/>
  <c r="Y162" i="3"/>
  <c r="X162" i="3"/>
  <c r="W162" i="3"/>
  <c r="V162" i="3"/>
  <c r="U162" i="3"/>
  <c r="T162" i="3"/>
  <c r="S162" i="3"/>
  <c r="R162" i="3"/>
  <c r="Q162" i="3"/>
  <c r="P162" i="3"/>
  <c r="O162" i="3"/>
  <c r="N162" i="3"/>
  <c r="M162" i="3"/>
  <c r="AC160" i="3"/>
  <c r="AB160" i="3"/>
  <c r="AA160" i="3"/>
  <c r="Z160" i="3"/>
  <c r="Y160" i="3"/>
  <c r="X160" i="3"/>
  <c r="W160" i="3"/>
  <c r="V160" i="3"/>
  <c r="U160" i="3"/>
  <c r="T160" i="3"/>
  <c r="S160" i="3"/>
  <c r="R160" i="3"/>
  <c r="Q160" i="3"/>
  <c r="P160" i="3"/>
  <c r="O160" i="3"/>
  <c r="N160" i="3"/>
  <c r="M160" i="3"/>
  <c r="AC159" i="3"/>
  <c r="AB159" i="3"/>
  <c r="AA159" i="3"/>
  <c r="Z159" i="3"/>
  <c r="Y159" i="3"/>
  <c r="X159" i="3"/>
  <c r="W159" i="3"/>
  <c r="V159" i="3"/>
  <c r="U159" i="3"/>
  <c r="T159" i="3"/>
  <c r="S159" i="3"/>
  <c r="R159" i="3"/>
  <c r="Q159" i="3"/>
  <c r="P159" i="3"/>
  <c r="O159" i="3"/>
  <c r="N159" i="3"/>
  <c r="M159" i="3"/>
  <c r="AC158" i="3"/>
  <c r="AB158" i="3"/>
  <c r="AA158" i="3"/>
  <c r="Z158" i="3"/>
  <c r="Y158" i="3"/>
  <c r="X158" i="3"/>
  <c r="W158" i="3"/>
  <c r="V158" i="3"/>
  <c r="U158" i="3"/>
  <c r="T158" i="3"/>
  <c r="S158" i="3"/>
  <c r="R158" i="3"/>
  <c r="Q158" i="3"/>
  <c r="P158" i="3"/>
  <c r="O158" i="3"/>
  <c r="N158" i="3"/>
  <c r="M158" i="3"/>
  <c r="AC156" i="3"/>
  <c r="AB156" i="3"/>
  <c r="AA156" i="3"/>
  <c r="Z156" i="3"/>
  <c r="Y156" i="3"/>
  <c r="X156" i="3"/>
  <c r="W156" i="3"/>
  <c r="V156" i="3"/>
  <c r="U156" i="3"/>
  <c r="T156" i="3"/>
  <c r="S156" i="3"/>
  <c r="R156" i="3"/>
  <c r="Q156" i="3"/>
  <c r="P156" i="3"/>
  <c r="O156" i="3"/>
  <c r="N156" i="3"/>
  <c r="M156" i="3"/>
  <c r="AC155" i="3"/>
  <c r="AB155" i="3"/>
  <c r="AA155" i="3"/>
  <c r="Z155" i="3"/>
  <c r="Y155" i="3"/>
  <c r="X155" i="3"/>
  <c r="W155" i="3"/>
  <c r="V155" i="3"/>
  <c r="U155" i="3"/>
  <c r="T155" i="3"/>
  <c r="S155" i="3"/>
  <c r="R155" i="3"/>
  <c r="Q155" i="3"/>
  <c r="P155" i="3"/>
  <c r="O155" i="3"/>
  <c r="N155" i="3"/>
  <c r="M155" i="3"/>
  <c r="AC154" i="3"/>
  <c r="AB154" i="3"/>
  <c r="AA154" i="3"/>
  <c r="Z154" i="3"/>
  <c r="Y154" i="3"/>
  <c r="X154" i="3"/>
  <c r="W154" i="3"/>
  <c r="V154" i="3"/>
  <c r="U154" i="3"/>
  <c r="T154" i="3"/>
  <c r="S154" i="3"/>
  <c r="R154" i="3"/>
  <c r="Q154" i="3"/>
  <c r="P154" i="3"/>
  <c r="O154" i="3"/>
  <c r="N154" i="3"/>
  <c r="M154" i="3"/>
  <c r="AC151" i="3"/>
  <c r="AB151" i="3"/>
  <c r="AA151" i="3"/>
  <c r="Z151" i="3"/>
  <c r="Y151" i="3"/>
  <c r="X151" i="3"/>
  <c r="W151" i="3"/>
  <c r="V151" i="3"/>
  <c r="U151" i="3"/>
  <c r="T151" i="3"/>
  <c r="S151" i="3"/>
  <c r="R151" i="3"/>
  <c r="Q151" i="3"/>
  <c r="P151" i="3"/>
  <c r="O151" i="3"/>
  <c r="N151" i="3"/>
  <c r="M151" i="3"/>
  <c r="AC150" i="3"/>
  <c r="AB150" i="3"/>
  <c r="AA150" i="3"/>
  <c r="Z150" i="3"/>
  <c r="Y150" i="3"/>
  <c r="X150" i="3"/>
  <c r="W150" i="3"/>
  <c r="V150" i="3"/>
  <c r="U150" i="3"/>
  <c r="T150" i="3"/>
  <c r="S150" i="3"/>
  <c r="R150" i="3"/>
  <c r="Q150" i="3"/>
  <c r="P150" i="3"/>
  <c r="O150" i="3"/>
  <c r="N150" i="3"/>
  <c r="M150" i="3"/>
  <c r="AC149" i="3"/>
  <c r="AB149" i="3"/>
  <c r="AA149" i="3"/>
  <c r="Z149" i="3"/>
  <c r="Y149" i="3"/>
  <c r="X149" i="3"/>
  <c r="W149" i="3"/>
  <c r="V149" i="3"/>
  <c r="U149" i="3"/>
  <c r="T149" i="3"/>
  <c r="S149" i="3"/>
  <c r="R149" i="3"/>
  <c r="Q149" i="3"/>
  <c r="P149" i="3"/>
  <c r="O149" i="3"/>
  <c r="N149" i="3"/>
  <c r="M149" i="3"/>
  <c r="AC148" i="3"/>
  <c r="AB148" i="3"/>
  <c r="AA148" i="3"/>
  <c r="Z148" i="3"/>
  <c r="Y148" i="3"/>
  <c r="X148" i="3"/>
  <c r="W148" i="3"/>
  <c r="V148" i="3"/>
  <c r="U148" i="3"/>
  <c r="T148" i="3"/>
  <c r="S148" i="3"/>
  <c r="R148" i="3"/>
  <c r="Q148" i="3"/>
  <c r="P148" i="3"/>
  <c r="O148" i="3"/>
  <c r="N148" i="3"/>
  <c r="M148" i="3"/>
  <c r="AC146" i="3"/>
  <c r="AB146" i="3"/>
  <c r="AA146" i="3"/>
  <c r="Z146" i="3"/>
  <c r="Y146" i="3"/>
  <c r="X146" i="3"/>
  <c r="W146" i="3"/>
  <c r="V146" i="3"/>
  <c r="U146" i="3"/>
  <c r="T146" i="3"/>
  <c r="S146" i="3"/>
  <c r="R146" i="3"/>
  <c r="Q146" i="3"/>
  <c r="P146" i="3"/>
  <c r="O146" i="3"/>
  <c r="N146" i="3"/>
  <c r="M146" i="3"/>
  <c r="AC145" i="3"/>
  <c r="AB145" i="3"/>
  <c r="AA145" i="3"/>
  <c r="Z145" i="3"/>
  <c r="Y145" i="3"/>
  <c r="X145" i="3"/>
  <c r="W145" i="3"/>
  <c r="V145" i="3"/>
  <c r="U145" i="3"/>
  <c r="T145" i="3"/>
  <c r="S145" i="3"/>
  <c r="R145" i="3"/>
  <c r="Q145" i="3"/>
  <c r="P145" i="3"/>
  <c r="O145" i="3"/>
  <c r="N145" i="3"/>
  <c r="M145" i="3"/>
  <c r="AC144" i="3"/>
  <c r="AB144" i="3"/>
  <c r="AA144" i="3"/>
  <c r="Z144" i="3"/>
  <c r="Y144" i="3"/>
  <c r="X144" i="3"/>
  <c r="W144" i="3"/>
  <c r="V144" i="3"/>
  <c r="U144" i="3"/>
  <c r="T144" i="3"/>
  <c r="S144" i="3"/>
  <c r="R144" i="3"/>
  <c r="Q144" i="3"/>
  <c r="P144" i="3"/>
  <c r="O144" i="3"/>
  <c r="N144" i="3"/>
  <c r="M144" i="3"/>
  <c r="AC143" i="3"/>
  <c r="AB143" i="3"/>
  <c r="AA143" i="3"/>
  <c r="Z143" i="3"/>
  <c r="Y143" i="3"/>
  <c r="X143" i="3"/>
  <c r="W143" i="3"/>
  <c r="V143" i="3"/>
  <c r="U143" i="3"/>
  <c r="T143" i="3"/>
  <c r="S143" i="3"/>
  <c r="R143" i="3"/>
  <c r="Q143" i="3"/>
  <c r="P143" i="3"/>
  <c r="O143" i="3"/>
  <c r="N143" i="3"/>
  <c r="M143" i="3"/>
  <c r="N138" i="3"/>
  <c r="O138" i="3"/>
  <c r="P138" i="3"/>
  <c r="Q138" i="3"/>
  <c r="R138" i="3"/>
  <c r="S138" i="3"/>
  <c r="T138" i="3"/>
  <c r="U138" i="3"/>
  <c r="V138" i="3"/>
  <c r="W138" i="3"/>
  <c r="X138" i="3"/>
  <c r="Y138" i="3"/>
  <c r="Z138" i="3"/>
  <c r="AA138" i="3"/>
  <c r="AB138" i="3"/>
  <c r="AC138" i="3"/>
  <c r="N139" i="3"/>
  <c r="O139" i="3"/>
  <c r="P139" i="3"/>
  <c r="Q139" i="3"/>
  <c r="R139" i="3"/>
  <c r="S139" i="3"/>
  <c r="T139" i="3"/>
  <c r="U139" i="3"/>
  <c r="V139" i="3"/>
  <c r="W139" i="3"/>
  <c r="X139" i="3"/>
  <c r="Y139" i="3"/>
  <c r="Z139" i="3"/>
  <c r="AA139" i="3"/>
  <c r="AB139" i="3"/>
  <c r="AC139" i="3"/>
  <c r="N140" i="3"/>
  <c r="O140" i="3"/>
  <c r="P140" i="3"/>
  <c r="Q140" i="3"/>
  <c r="R140" i="3"/>
  <c r="S140" i="3"/>
  <c r="T140" i="3"/>
  <c r="U140" i="3"/>
  <c r="V140" i="3"/>
  <c r="W140" i="3"/>
  <c r="X140" i="3"/>
  <c r="Y140" i="3"/>
  <c r="Z140" i="3"/>
  <c r="AA140" i="3"/>
  <c r="AB140" i="3"/>
  <c r="AC140" i="3"/>
  <c r="N141" i="3"/>
  <c r="O141" i="3"/>
  <c r="P141" i="3"/>
  <c r="Q141" i="3"/>
  <c r="R141" i="3"/>
  <c r="S141" i="3"/>
  <c r="T141" i="3"/>
  <c r="U141" i="3"/>
  <c r="V141" i="3"/>
  <c r="W141" i="3"/>
  <c r="X141" i="3"/>
  <c r="Y141" i="3"/>
  <c r="Z141" i="3"/>
  <c r="AA141" i="3"/>
  <c r="AB141" i="3"/>
  <c r="AC141" i="3"/>
  <c r="M139" i="3"/>
  <c r="M140" i="3"/>
  <c r="M141" i="3"/>
  <c r="M138" i="3"/>
  <c r="N131" i="3"/>
  <c r="O131" i="3"/>
  <c r="P131" i="3"/>
  <c r="Q131" i="3"/>
  <c r="R131" i="3"/>
  <c r="S131" i="3"/>
  <c r="T131" i="3"/>
  <c r="U131" i="3"/>
  <c r="V131" i="3"/>
  <c r="W131" i="3"/>
  <c r="X131" i="3"/>
  <c r="Y131" i="3"/>
  <c r="Z131" i="3"/>
  <c r="AA131" i="3"/>
  <c r="AB131" i="3"/>
  <c r="AC131" i="3"/>
  <c r="N132" i="3"/>
  <c r="O132" i="3"/>
  <c r="P132" i="3"/>
  <c r="Q132" i="3"/>
  <c r="R132" i="3"/>
  <c r="S132" i="3"/>
  <c r="T132" i="3"/>
  <c r="U132" i="3"/>
  <c r="V132" i="3"/>
  <c r="W132" i="3"/>
  <c r="X132" i="3"/>
  <c r="Y132" i="3"/>
  <c r="Z132" i="3"/>
  <c r="AA132" i="3"/>
  <c r="AB132" i="3"/>
  <c r="AC132" i="3"/>
  <c r="N133" i="3"/>
  <c r="O133" i="3"/>
  <c r="P133" i="3"/>
  <c r="Q133" i="3"/>
  <c r="R133" i="3"/>
  <c r="S133" i="3"/>
  <c r="T133" i="3"/>
  <c r="U133" i="3"/>
  <c r="V133" i="3"/>
  <c r="W133" i="3"/>
  <c r="X133" i="3"/>
  <c r="Y133" i="3"/>
  <c r="Z133" i="3"/>
  <c r="AA133" i="3"/>
  <c r="AB133" i="3"/>
  <c r="AC133" i="3"/>
  <c r="N134" i="3"/>
  <c r="O134" i="3"/>
  <c r="P134" i="3"/>
  <c r="Q134" i="3"/>
  <c r="R134" i="3"/>
  <c r="S134" i="3"/>
  <c r="T134" i="3"/>
  <c r="U134" i="3"/>
  <c r="V134" i="3"/>
  <c r="W134" i="3"/>
  <c r="X134" i="3"/>
  <c r="Y134" i="3"/>
  <c r="Z134" i="3"/>
  <c r="AA134" i="3"/>
  <c r="AB134" i="3"/>
  <c r="AC134" i="3"/>
  <c r="M132" i="3"/>
  <c r="M133" i="3"/>
  <c r="M134" i="3"/>
  <c r="M131" i="3"/>
  <c r="N128" i="3"/>
  <c r="O128" i="3"/>
  <c r="P128" i="3"/>
  <c r="Q128" i="3"/>
  <c r="R128" i="3"/>
  <c r="S128" i="3"/>
  <c r="T128" i="3"/>
  <c r="U128" i="3"/>
  <c r="V128" i="3"/>
  <c r="W128" i="3"/>
  <c r="X128" i="3"/>
  <c r="Y128" i="3"/>
  <c r="Z128" i="3"/>
  <c r="AA128" i="3"/>
  <c r="AB128" i="3"/>
  <c r="AC128" i="3"/>
  <c r="M129" i="3"/>
  <c r="M128" i="3"/>
  <c r="N124" i="3"/>
  <c r="O124" i="3"/>
  <c r="P124" i="3"/>
  <c r="Q124" i="3"/>
  <c r="R124" i="3"/>
  <c r="S124" i="3"/>
  <c r="T124" i="3"/>
  <c r="U124" i="3"/>
  <c r="V124" i="3"/>
  <c r="W124" i="3"/>
  <c r="X124" i="3"/>
  <c r="Y124" i="3"/>
  <c r="Z124" i="3"/>
  <c r="AA124" i="3"/>
  <c r="AB124" i="3"/>
  <c r="AC124" i="3"/>
  <c r="N125" i="3"/>
  <c r="O125" i="3"/>
  <c r="P125" i="3"/>
  <c r="Q125" i="3"/>
  <c r="R125" i="3"/>
  <c r="S125" i="3"/>
  <c r="T125" i="3"/>
  <c r="U125" i="3"/>
  <c r="V125" i="3"/>
  <c r="W125" i="3"/>
  <c r="X125" i="3"/>
  <c r="Y125" i="3"/>
  <c r="Z125" i="3"/>
  <c r="AA125" i="3"/>
  <c r="AB125" i="3"/>
  <c r="AC125" i="3"/>
  <c r="M125" i="3"/>
  <c r="M126" i="3"/>
  <c r="M124" i="3"/>
  <c r="N109" i="3"/>
  <c r="O109" i="3"/>
  <c r="P109" i="3"/>
  <c r="Q109" i="3"/>
  <c r="R109" i="3"/>
  <c r="S109" i="3"/>
  <c r="T109" i="3"/>
  <c r="U109" i="3"/>
  <c r="V109" i="3"/>
  <c r="W109" i="3"/>
  <c r="X109" i="3"/>
  <c r="Y109" i="3"/>
  <c r="Z109" i="3"/>
  <c r="AA109" i="3"/>
  <c r="AB109" i="3"/>
  <c r="AC109" i="3"/>
  <c r="N110" i="3"/>
  <c r="O110" i="3"/>
  <c r="P110" i="3"/>
  <c r="Q110" i="3"/>
  <c r="R110" i="3"/>
  <c r="S110" i="3"/>
  <c r="T110" i="3"/>
  <c r="U110" i="3"/>
  <c r="V110" i="3"/>
  <c r="W110" i="3"/>
  <c r="X110" i="3"/>
  <c r="Y110" i="3"/>
  <c r="Z110" i="3"/>
  <c r="AA110" i="3"/>
  <c r="AB110" i="3"/>
  <c r="AC110" i="3"/>
  <c r="N111" i="3"/>
  <c r="O111" i="3"/>
  <c r="P111" i="3"/>
  <c r="Q111" i="3"/>
  <c r="R111" i="3"/>
  <c r="S111" i="3"/>
  <c r="T111" i="3"/>
  <c r="U111" i="3"/>
  <c r="V111" i="3"/>
  <c r="W111" i="3"/>
  <c r="X111" i="3"/>
  <c r="Y111" i="3"/>
  <c r="Z111" i="3"/>
  <c r="AA111" i="3"/>
  <c r="AB111" i="3"/>
  <c r="AC111" i="3"/>
  <c r="N112" i="3"/>
  <c r="O112" i="3"/>
  <c r="P112" i="3"/>
  <c r="Q112" i="3"/>
  <c r="R112" i="3"/>
  <c r="S112" i="3"/>
  <c r="T112" i="3"/>
  <c r="U112" i="3"/>
  <c r="V112" i="3"/>
  <c r="W112" i="3"/>
  <c r="X112" i="3"/>
  <c r="Y112" i="3"/>
  <c r="Z112" i="3"/>
  <c r="AA112" i="3"/>
  <c r="AB112" i="3"/>
  <c r="AC112" i="3"/>
  <c r="M110" i="3"/>
  <c r="M111" i="3"/>
  <c r="M112" i="3"/>
  <c r="M109" i="3"/>
  <c r="M122" i="3"/>
  <c r="AC121" i="3"/>
  <c r="AB121" i="3"/>
  <c r="AA121" i="3"/>
  <c r="Z121" i="3"/>
  <c r="Y121" i="3"/>
  <c r="X121" i="3"/>
  <c r="W121" i="3"/>
  <c r="V121" i="3"/>
  <c r="U121" i="3"/>
  <c r="S121" i="3"/>
  <c r="R121" i="3"/>
  <c r="Q121" i="3"/>
  <c r="P121" i="3"/>
  <c r="O121" i="3"/>
  <c r="N121" i="3"/>
  <c r="M121" i="3"/>
  <c r="AC120" i="3"/>
  <c r="AB120" i="3"/>
  <c r="AA120" i="3"/>
  <c r="Z120" i="3"/>
  <c r="Y120" i="3"/>
  <c r="X120" i="3"/>
  <c r="W120" i="3"/>
  <c r="V120" i="3"/>
  <c r="U120" i="3"/>
  <c r="T120" i="3"/>
  <c r="S120" i="3"/>
  <c r="R120" i="3"/>
  <c r="Q120" i="3"/>
  <c r="P120" i="3"/>
  <c r="O120" i="3"/>
  <c r="N120" i="3"/>
  <c r="M120" i="3"/>
  <c r="AC118" i="3"/>
  <c r="AB118" i="3"/>
  <c r="AA118" i="3"/>
  <c r="Z118" i="3"/>
  <c r="Y118" i="3"/>
  <c r="X118" i="3"/>
  <c r="W118" i="3"/>
  <c r="V118" i="3"/>
  <c r="U118" i="3"/>
  <c r="T118" i="3"/>
  <c r="S118" i="3"/>
  <c r="R118" i="3"/>
  <c r="Q118" i="3"/>
  <c r="P118" i="3"/>
  <c r="O118" i="3"/>
  <c r="N118" i="3"/>
  <c r="M118" i="3"/>
  <c r="AC117" i="3"/>
  <c r="AB117" i="3"/>
  <c r="AA117" i="3"/>
  <c r="Z117" i="3"/>
  <c r="Y117" i="3"/>
  <c r="X117" i="3"/>
  <c r="W117" i="3"/>
  <c r="V117" i="3"/>
  <c r="U117" i="3"/>
  <c r="T117" i="3"/>
  <c r="S117" i="3"/>
  <c r="R117" i="3"/>
  <c r="Q117" i="3"/>
  <c r="P117" i="3"/>
  <c r="O117" i="3"/>
  <c r="N117" i="3"/>
  <c r="M117" i="3"/>
  <c r="AC115" i="3"/>
  <c r="AB115" i="3"/>
  <c r="AA115" i="3"/>
  <c r="Z115" i="3"/>
  <c r="Y115" i="3"/>
  <c r="X115" i="3"/>
  <c r="W115" i="3"/>
  <c r="V115" i="3"/>
  <c r="U115" i="3"/>
  <c r="T115" i="3"/>
  <c r="S115" i="3"/>
  <c r="R115" i="3"/>
  <c r="Q115" i="3"/>
  <c r="P115" i="3"/>
  <c r="O115" i="3"/>
  <c r="N115" i="3"/>
  <c r="M115" i="3"/>
  <c r="AC114" i="3"/>
  <c r="AB114" i="3"/>
  <c r="AA114" i="3"/>
  <c r="Z114" i="3"/>
  <c r="Y114" i="3"/>
  <c r="X114" i="3"/>
  <c r="W114" i="3"/>
  <c r="V114" i="3"/>
  <c r="U114" i="3"/>
  <c r="T114" i="3"/>
  <c r="S114" i="3"/>
  <c r="R114" i="3"/>
  <c r="Q114" i="3"/>
  <c r="P114" i="3"/>
  <c r="O114" i="3"/>
  <c r="N114" i="3"/>
  <c r="M114" i="3"/>
  <c r="AC106" i="3"/>
  <c r="AB106" i="3"/>
  <c r="AA106" i="3"/>
  <c r="Z106" i="3"/>
  <c r="Y106" i="3"/>
  <c r="X106" i="3"/>
  <c r="W106" i="3"/>
  <c r="V106" i="3"/>
  <c r="U106" i="3"/>
  <c r="T106" i="3"/>
  <c r="S106" i="3"/>
  <c r="R106" i="3"/>
  <c r="Q106" i="3"/>
  <c r="P106" i="3"/>
  <c r="O106" i="3"/>
  <c r="N106" i="3"/>
  <c r="M106" i="3"/>
  <c r="AC105" i="3"/>
  <c r="AB105" i="3"/>
  <c r="AA105" i="3"/>
  <c r="Z105" i="3"/>
  <c r="Y105" i="3"/>
  <c r="X105" i="3"/>
  <c r="W105" i="3"/>
  <c r="V105" i="3"/>
  <c r="U105" i="3"/>
  <c r="T105" i="3"/>
  <c r="S105" i="3"/>
  <c r="R105" i="3"/>
  <c r="Q105" i="3"/>
  <c r="P105" i="3"/>
  <c r="O105" i="3"/>
  <c r="N105" i="3"/>
  <c r="M105" i="3"/>
  <c r="N102" i="3"/>
  <c r="O102" i="3"/>
  <c r="P102" i="3"/>
  <c r="Q102" i="3"/>
  <c r="R102" i="3"/>
  <c r="S102" i="3"/>
  <c r="T102" i="3"/>
  <c r="U102" i="3"/>
  <c r="V102" i="3"/>
  <c r="W102" i="3"/>
  <c r="X102" i="3"/>
  <c r="Y102" i="3"/>
  <c r="Z102" i="3"/>
  <c r="AA102" i="3"/>
  <c r="AB102" i="3"/>
  <c r="AC102" i="3"/>
  <c r="N103" i="3"/>
  <c r="O103" i="3"/>
  <c r="P103" i="3"/>
  <c r="Q103" i="3"/>
  <c r="R103" i="3"/>
  <c r="S103" i="3"/>
  <c r="T103" i="3"/>
  <c r="U103" i="3"/>
  <c r="V103" i="3"/>
  <c r="W103" i="3"/>
  <c r="X103" i="3"/>
  <c r="Y103" i="3"/>
  <c r="Z103" i="3"/>
  <c r="AA103" i="3"/>
  <c r="AB103" i="3"/>
  <c r="AC103" i="3"/>
  <c r="M103" i="3"/>
  <c r="M102" i="3"/>
  <c r="N97" i="3"/>
  <c r="O97" i="3"/>
  <c r="P97" i="3"/>
  <c r="Q97" i="3"/>
  <c r="R97" i="3"/>
  <c r="S97" i="3"/>
  <c r="T97" i="3"/>
  <c r="U97" i="3"/>
  <c r="V97" i="3"/>
  <c r="W97" i="3"/>
  <c r="X97" i="3"/>
  <c r="Y97" i="3"/>
  <c r="Z97" i="3"/>
  <c r="AA97" i="3"/>
  <c r="AB97" i="3"/>
  <c r="AC97" i="3"/>
  <c r="N98" i="3"/>
  <c r="O98" i="3"/>
  <c r="P98" i="3"/>
  <c r="Q98" i="3"/>
  <c r="R98" i="3"/>
  <c r="S98" i="3"/>
  <c r="T98" i="3"/>
  <c r="U98" i="3"/>
  <c r="V98" i="3"/>
  <c r="W98" i="3"/>
  <c r="X98" i="3"/>
  <c r="Y98" i="3"/>
  <c r="Z98" i="3"/>
  <c r="AA98" i="3"/>
  <c r="AB98" i="3"/>
  <c r="AC98" i="3"/>
  <c r="N99" i="3"/>
  <c r="O99" i="3"/>
  <c r="P99" i="3"/>
  <c r="Q99" i="3"/>
  <c r="R99" i="3"/>
  <c r="S99" i="3"/>
  <c r="T99" i="3"/>
  <c r="U99" i="3"/>
  <c r="V99" i="3"/>
  <c r="W99" i="3"/>
  <c r="X99" i="3"/>
  <c r="Y99" i="3"/>
  <c r="Z99" i="3"/>
  <c r="AA99" i="3"/>
  <c r="AB99" i="3"/>
  <c r="AC99" i="3"/>
  <c r="N100" i="3"/>
  <c r="O100" i="3"/>
  <c r="P100" i="3"/>
  <c r="Q100" i="3"/>
  <c r="R100" i="3"/>
  <c r="S100" i="3"/>
  <c r="T100" i="3"/>
  <c r="U100" i="3"/>
  <c r="V100" i="3"/>
  <c r="W100" i="3"/>
  <c r="X100" i="3"/>
  <c r="Y100" i="3"/>
  <c r="Z100" i="3"/>
  <c r="AA100" i="3"/>
  <c r="AB100" i="3"/>
  <c r="AC100" i="3"/>
  <c r="M98" i="3"/>
  <c r="M99" i="3"/>
  <c r="M100" i="3"/>
  <c r="M97" i="3"/>
  <c r="N92" i="3"/>
  <c r="O92" i="3"/>
  <c r="P92" i="3"/>
  <c r="Q92" i="3"/>
  <c r="R92" i="3"/>
  <c r="S92" i="3"/>
  <c r="T92" i="3"/>
  <c r="U92" i="3"/>
  <c r="V92" i="3"/>
  <c r="W92" i="3"/>
  <c r="X92" i="3"/>
  <c r="Y92" i="3"/>
  <c r="Z92" i="3"/>
  <c r="AA92" i="3"/>
  <c r="AB92" i="3"/>
  <c r="AC92" i="3"/>
  <c r="N93" i="3"/>
  <c r="O93" i="3"/>
  <c r="P93" i="3"/>
  <c r="Q93" i="3"/>
  <c r="R93" i="3"/>
  <c r="S93" i="3"/>
  <c r="T93" i="3"/>
  <c r="U93" i="3"/>
  <c r="V93" i="3"/>
  <c r="W93" i="3"/>
  <c r="X93" i="3"/>
  <c r="Y93" i="3"/>
  <c r="Z93" i="3"/>
  <c r="AA93" i="3"/>
  <c r="AB93" i="3"/>
  <c r="AC93" i="3"/>
  <c r="M93" i="3"/>
  <c r="M92" i="3"/>
  <c r="M90" i="3"/>
  <c r="M89" i="3"/>
  <c r="M88" i="3"/>
  <c r="AC86" i="3"/>
  <c r="AB86" i="3"/>
  <c r="AA86" i="3"/>
  <c r="Z86" i="3"/>
  <c r="Y86" i="3"/>
  <c r="X86" i="3"/>
  <c r="W86" i="3"/>
  <c r="V86" i="3"/>
  <c r="U86" i="3"/>
  <c r="S86" i="3"/>
  <c r="R86" i="3"/>
  <c r="Q86" i="3"/>
  <c r="P86" i="3"/>
  <c r="O86" i="3"/>
  <c r="N86" i="3"/>
  <c r="M86" i="3"/>
  <c r="AC85" i="3"/>
  <c r="AB85" i="3"/>
  <c r="AA85" i="3"/>
  <c r="Z85" i="3"/>
  <c r="Y85" i="3"/>
  <c r="X85" i="3"/>
  <c r="W85" i="3"/>
  <c r="V85" i="3"/>
  <c r="U85" i="3"/>
  <c r="S85" i="3"/>
  <c r="R85" i="3"/>
  <c r="Q85" i="3"/>
  <c r="P85" i="3"/>
  <c r="O85" i="3"/>
  <c r="N85" i="3"/>
  <c r="M85" i="3"/>
  <c r="AC83" i="3"/>
  <c r="AB83" i="3"/>
  <c r="AA83" i="3"/>
  <c r="Z83" i="3"/>
  <c r="Y83" i="3"/>
  <c r="X83" i="3"/>
  <c r="W83" i="3"/>
  <c r="V83" i="3"/>
  <c r="U83" i="3"/>
  <c r="T83" i="3"/>
  <c r="S83" i="3"/>
  <c r="R83" i="3"/>
  <c r="Q83" i="3"/>
  <c r="P83" i="3"/>
  <c r="O83" i="3"/>
  <c r="N83" i="3"/>
  <c r="M83" i="3"/>
  <c r="AC82" i="3"/>
  <c r="AB82" i="3"/>
  <c r="AA82" i="3"/>
  <c r="Z82" i="3"/>
  <c r="Y82" i="3"/>
  <c r="X82" i="3"/>
  <c r="W82" i="3"/>
  <c r="V82" i="3"/>
  <c r="U82" i="3"/>
  <c r="T82" i="3"/>
  <c r="S82" i="3"/>
  <c r="R82" i="3"/>
  <c r="Q82" i="3"/>
  <c r="P82" i="3"/>
  <c r="O82" i="3"/>
  <c r="N82" i="3"/>
  <c r="M82" i="3"/>
  <c r="AC80" i="3"/>
  <c r="AB80" i="3"/>
  <c r="AA80" i="3"/>
  <c r="Z80" i="3"/>
  <c r="Y80" i="3"/>
  <c r="X80" i="3"/>
  <c r="W80" i="3"/>
  <c r="V80" i="3"/>
  <c r="U80" i="3"/>
  <c r="T80" i="3"/>
  <c r="S80" i="3"/>
  <c r="R80" i="3"/>
  <c r="Q80" i="3"/>
  <c r="P80" i="3"/>
  <c r="O80" i="3"/>
  <c r="N80" i="3"/>
  <c r="M80" i="3"/>
  <c r="AC79" i="3"/>
  <c r="AB79" i="3"/>
  <c r="AA79" i="3"/>
  <c r="Z79" i="3"/>
  <c r="Y79" i="3"/>
  <c r="X79" i="3"/>
  <c r="W79" i="3"/>
  <c r="V79" i="3"/>
  <c r="U79" i="3"/>
  <c r="T79" i="3"/>
  <c r="S79" i="3"/>
  <c r="R79" i="3"/>
  <c r="Q79" i="3"/>
  <c r="P79" i="3"/>
  <c r="O79" i="3"/>
  <c r="N79" i="3"/>
  <c r="M79" i="3"/>
  <c r="AC77" i="3"/>
  <c r="AB77" i="3"/>
  <c r="AA77" i="3"/>
  <c r="Z77" i="3"/>
  <c r="Y77" i="3"/>
  <c r="X77" i="3"/>
  <c r="W77" i="3"/>
  <c r="V77" i="3"/>
  <c r="U77" i="3"/>
  <c r="T77" i="3"/>
  <c r="S77" i="3"/>
  <c r="R77" i="3"/>
  <c r="Q77" i="3"/>
  <c r="P77" i="3"/>
  <c r="O77" i="3"/>
  <c r="N77" i="3"/>
  <c r="M77" i="3"/>
  <c r="AC76" i="3"/>
  <c r="AB76" i="3"/>
  <c r="AA76" i="3"/>
  <c r="Z76" i="3"/>
  <c r="Y76" i="3"/>
  <c r="X76" i="3"/>
  <c r="W76" i="3"/>
  <c r="V76" i="3"/>
  <c r="U76" i="3"/>
  <c r="T76" i="3"/>
  <c r="S76" i="3"/>
  <c r="R76" i="3"/>
  <c r="Q76" i="3"/>
  <c r="P76" i="3"/>
  <c r="O76" i="3"/>
  <c r="N76" i="3"/>
  <c r="M76" i="3"/>
  <c r="N73" i="3"/>
  <c r="O73" i="3"/>
  <c r="P73" i="3"/>
  <c r="Q73" i="3"/>
  <c r="R73" i="3"/>
  <c r="S73" i="3"/>
  <c r="T73" i="3"/>
  <c r="U73" i="3"/>
  <c r="V73" i="3"/>
  <c r="W73" i="3"/>
  <c r="X73" i="3"/>
  <c r="Y73" i="3"/>
  <c r="Z73" i="3"/>
  <c r="AA73" i="3"/>
  <c r="AB73" i="3"/>
  <c r="AC73" i="3"/>
  <c r="N74" i="3"/>
  <c r="O74" i="3"/>
  <c r="P74" i="3"/>
  <c r="Q74" i="3"/>
  <c r="R74" i="3"/>
  <c r="S74" i="3"/>
  <c r="T74" i="3"/>
  <c r="U74" i="3"/>
  <c r="V74" i="3"/>
  <c r="W74" i="3"/>
  <c r="X74" i="3"/>
  <c r="Y74" i="3"/>
  <c r="Z74" i="3"/>
  <c r="AA74" i="3"/>
  <c r="AB74" i="3"/>
  <c r="AC74" i="3"/>
  <c r="M74" i="3"/>
  <c r="M73" i="3"/>
  <c r="AC70" i="3"/>
  <c r="AC71" i="3"/>
  <c r="N70" i="3"/>
  <c r="O70" i="3"/>
  <c r="P70" i="3"/>
  <c r="Q70" i="3"/>
  <c r="R70" i="3"/>
  <c r="S70" i="3"/>
  <c r="T70" i="3"/>
  <c r="U70" i="3"/>
  <c r="V70" i="3"/>
  <c r="W70" i="3"/>
  <c r="X70" i="3"/>
  <c r="Y70" i="3"/>
  <c r="Z70" i="3"/>
  <c r="AA70" i="3"/>
  <c r="AB70" i="3"/>
  <c r="N71" i="3"/>
  <c r="O71" i="3"/>
  <c r="P71" i="3"/>
  <c r="Q71" i="3"/>
  <c r="R71" i="3"/>
  <c r="S71" i="3"/>
  <c r="T71" i="3"/>
  <c r="U71" i="3"/>
  <c r="V71" i="3"/>
  <c r="W71" i="3"/>
  <c r="X71" i="3"/>
  <c r="Y71" i="3"/>
  <c r="Z71" i="3"/>
  <c r="AA71" i="3"/>
  <c r="AB71" i="3"/>
  <c r="M71" i="3"/>
  <c r="M70" i="3"/>
  <c r="AC65" i="3"/>
  <c r="AC66" i="3"/>
  <c r="AC67" i="3"/>
  <c r="N65" i="3"/>
  <c r="O65" i="3"/>
  <c r="P65" i="3"/>
  <c r="Q65" i="3"/>
  <c r="R65" i="3"/>
  <c r="S65" i="3"/>
  <c r="T65" i="3"/>
  <c r="U65" i="3"/>
  <c r="V65" i="3"/>
  <c r="W65" i="3"/>
  <c r="X65" i="3"/>
  <c r="Y65" i="3"/>
  <c r="Z65" i="3"/>
  <c r="AA65" i="3"/>
  <c r="AB65" i="3"/>
  <c r="N66" i="3"/>
  <c r="O66" i="3"/>
  <c r="P66" i="3"/>
  <c r="Q66" i="3"/>
  <c r="R66" i="3"/>
  <c r="S66" i="3"/>
  <c r="T66" i="3"/>
  <c r="U66" i="3"/>
  <c r="V66" i="3"/>
  <c r="W66" i="3"/>
  <c r="X66" i="3"/>
  <c r="Y66" i="3"/>
  <c r="Z66" i="3"/>
  <c r="AA66" i="3"/>
  <c r="AB66" i="3"/>
  <c r="N67" i="3"/>
  <c r="O67" i="3"/>
  <c r="P67" i="3"/>
  <c r="Q67" i="3"/>
  <c r="R67" i="3"/>
  <c r="S67" i="3"/>
  <c r="T67" i="3"/>
  <c r="U67" i="3"/>
  <c r="V67" i="3"/>
  <c r="W67" i="3"/>
  <c r="X67" i="3"/>
  <c r="Y67" i="3"/>
  <c r="Z67" i="3"/>
  <c r="AA67" i="3"/>
  <c r="AB67" i="3"/>
  <c r="M66" i="3"/>
  <c r="M67" i="3"/>
  <c r="M65" i="3"/>
  <c r="N62" i="3"/>
  <c r="O62" i="3"/>
  <c r="P62" i="3"/>
  <c r="Q62" i="3"/>
  <c r="R62" i="3"/>
  <c r="S62" i="3"/>
  <c r="T62" i="3"/>
  <c r="U62" i="3"/>
  <c r="V62" i="3"/>
  <c r="W62" i="3"/>
  <c r="X62" i="3"/>
  <c r="Y62" i="3"/>
  <c r="Z62" i="3"/>
  <c r="AA62" i="3"/>
  <c r="AB62" i="3"/>
  <c r="AC62" i="3"/>
  <c r="N63" i="3"/>
  <c r="O63" i="3"/>
  <c r="P63" i="3"/>
  <c r="Q63" i="3"/>
  <c r="R63" i="3"/>
  <c r="S63" i="3"/>
  <c r="T63" i="3"/>
  <c r="U63" i="3"/>
  <c r="V63" i="3"/>
  <c r="W63" i="3"/>
  <c r="X63" i="3"/>
  <c r="Y63" i="3"/>
  <c r="Z63" i="3"/>
  <c r="AA63" i="3"/>
  <c r="AB63" i="3"/>
  <c r="AC63" i="3"/>
  <c r="M63" i="3"/>
  <c r="M62" i="3"/>
  <c r="N58" i="3"/>
  <c r="O58" i="3"/>
  <c r="P58" i="3"/>
  <c r="Q58" i="3"/>
  <c r="R58" i="3"/>
  <c r="S58" i="3"/>
  <c r="T58" i="3"/>
  <c r="U58" i="3"/>
  <c r="V58" i="3"/>
  <c r="W58" i="3"/>
  <c r="X58" i="3"/>
  <c r="Y58" i="3"/>
  <c r="Z58" i="3"/>
  <c r="AA58" i="3"/>
  <c r="AB58" i="3"/>
  <c r="AC58" i="3"/>
  <c r="N59" i="3"/>
  <c r="O59" i="3"/>
  <c r="P59" i="3"/>
  <c r="Q59" i="3"/>
  <c r="R59" i="3"/>
  <c r="S59" i="3"/>
  <c r="T59" i="3"/>
  <c r="U59" i="3"/>
  <c r="V59" i="3"/>
  <c r="W59" i="3"/>
  <c r="X59" i="3"/>
  <c r="Y59" i="3"/>
  <c r="Z59" i="3"/>
  <c r="AA59" i="3"/>
  <c r="AB59" i="3"/>
  <c r="AC59" i="3"/>
  <c r="N60" i="3"/>
  <c r="O60" i="3"/>
  <c r="P60" i="3"/>
  <c r="Q60" i="3"/>
  <c r="R60" i="3"/>
  <c r="S60" i="3"/>
  <c r="T60" i="3"/>
  <c r="U60" i="3"/>
  <c r="V60" i="3"/>
  <c r="W60" i="3"/>
  <c r="X60" i="3"/>
  <c r="Y60" i="3"/>
  <c r="Z60" i="3"/>
  <c r="AA60" i="3"/>
  <c r="AB60" i="3"/>
  <c r="AC60" i="3"/>
  <c r="M59" i="3"/>
  <c r="M60" i="3"/>
  <c r="M58" i="3"/>
  <c r="N55" i="3"/>
  <c r="O55" i="3"/>
  <c r="P55" i="3"/>
  <c r="Q55" i="3"/>
  <c r="R55" i="3"/>
  <c r="S55" i="3"/>
  <c r="T55" i="3"/>
  <c r="U55" i="3"/>
  <c r="V55" i="3"/>
  <c r="W55" i="3"/>
  <c r="X55" i="3"/>
  <c r="Y55" i="3"/>
  <c r="Z55" i="3"/>
  <c r="AA55" i="3"/>
  <c r="AB55" i="3"/>
  <c r="AC55" i="3"/>
  <c r="N56" i="3"/>
  <c r="O56" i="3"/>
  <c r="P56" i="3"/>
  <c r="Q56" i="3"/>
  <c r="R56" i="3"/>
  <c r="S56" i="3"/>
  <c r="T56" i="3"/>
  <c r="U56" i="3"/>
  <c r="V56" i="3"/>
  <c r="W56" i="3"/>
  <c r="X56" i="3"/>
  <c r="Y56" i="3"/>
  <c r="Z56" i="3"/>
  <c r="AA56" i="3"/>
  <c r="AB56" i="3"/>
  <c r="AC56" i="3"/>
  <c r="M56" i="3"/>
  <c r="M55" i="3"/>
  <c r="N51" i="3"/>
  <c r="O51" i="3"/>
  <c r="P51" i="3"/>
  <c r="Q51" i="3"/>
  <c r="R51" i="3"/>
  <c r="S51" i="3"/>
  <c r="T51" i="3"/>
  <c r="U51" i="3"/>
  <c r="V51" i="3"/>
  <c r="W51" i="3"/>
  <c r="X51" i="3"/>
  <c r="Y51" i="3"/>
  <c r="Z51" i="3"/>
  <c r="AA51" i="3"/>
  <c r="AB51" i="3"/>
  <c r="AC51" i="3"/>
  <c r="N52" i="3"/>
  <c r="O52" i="3"/>
  <c r="P52" i="3"/>
  <c r="Q52" i="3"/>
  <c r="R52" i="3"/>
  <c r="S52" i="3"/>
  <c r="T52" i="3"/>
  <c r="U52" i="3"/>
  <c r="V52" i="3"/>
  <c r="W52" i="3"/>
  <c r="X52" i="3"/>
  <c r="Y52" i="3"/>
  <c r="Z52" i="3"/>
  <c r="AA52" i="3"/>
  <c r="AB52" i="3"/>
  <c r="AC52" i="3"/>
  <c r="N53" i="3"/>
  <c r="O53" i="3"/>
  <c r="P53" i="3"/>
  <c r="Q53" i="3"/>
  <c r="R53" i="3"/>
  <c r="S53" i="3"/>
  <c r="T53" i="3"/>
  <c r="U53" i="3"/>
  <c r="V53" i="3"/>
  <c r="W53" i="3"/>
  <c r="X53" i="3"/>
  <c r="Y53" i="3"/>
  <c r="Z53" i="3"/>
  <c r="AA53" i="3"/>
  <c r="AB53" i="3"/>
  <c r="AC53" i="3"/>
  <c r="M52" i="3"/>
  <c r="M53" i="3"/>
  <c r="M51" i="3"/>
  <c r="AC48" i="3"/>
  <c r="AC49" i="3"/>
  <c r="N48" i="3"/>
  <c r="O48" i="3"/>
  <c r="P48" i="3"/>
  <c r="Q48" i="3"/>
  <c r="R48" i="3"/>
  <c r="S48" i="3"/>
  <c r="T48" i="3"/>
  <c r="U48" i="3"/>
  <c r="V48" i="3"/>
  <c r="W48" i="3"/>
  <c r="X48" i="3"/>
  <c r="Y48" i="3"/>
  <c r="Z48" i="3"/>
  <c r="AA48" i="3"/>
  <c r="AB48" i="3"/>
  <c r="N49" i="3"/>
  <c r="O49" i="3"/>
  <c r="P49" i="3"/>
  <c r="Q49" i="3"/>
  <c r="R49" i="3"/>
  <c r="S49" i="3"/>
  <c r="T49" i="3"/>
  <c r="U49" i="3"/>
  <c r="V49" i="3"/>
  <c r="W49" i="3"/>
  <c r="X49" i="3"/>
  <c r="Y49" i="3"/>
  <c r="Z49" i="3"/>
  <c r="AA49" i="3"/>
  <c r="AB49" i="3"/>
  <c r="M49" i="3"/>
  <c r="M48" i="3"/>
  <c r="N43" i="3"/>
  <c r="O43" i="3"/>
  <c r="P43" i="3"/>
  <c r="Q43" i="3"/>
  <c r="R43" i="3"/>
  <c r="S43" i="3"/>
  <c r="T43" i="3"/>
  <c r="U43" i="3"/>
  <c r="V43" i="3"/>
  <c r="W43" i="3"/>
  <c r="X43" i="3"/>
  <c r="Y43" i="3"/>
  <c r="Z43" i="3"/>
  <c r="AA43" i="3"/>
  <c r="AB43" i="3"/>
  <c r="AC43" i="3"/>
  <c r="N44" i="3"/>
  <c r="O44" i="3"/>
  <c r="P44" i="3"/>
  <c r="Q44" i="3"/>
  <c r="R44" i="3"/>
  <c r="S44" i="3"/>
  <c r="T44" i="3"/>
  <c r="U44" i="3"/>
  <c r="V44" i="3"/>
  <c r="W44" i="3"/>
  <c r="X44" i="3"/>
  <c r="Y44" i="3"/>
  <c r="Z44" i="3"/>
  <c r="AA44" i="3"/>
  <c r="AB44" i="3"/>
  <c r="AC44" i="3"/>
  <c r="N45" i="3"/>
  <c r="O45" i="3"/>
  <c r="P45" i="3"/>
  <c r="Q45" i="3"/>
  <c r="R45" i="3"/>
  <c r="S45" i="3"/>
  <c r="T45" i="3"/>
  <c r="U45" i="3"/>
  <c r="V45" i="3"/>
  <c r="W45" i="3"/>
  <c r="X45" i="3"/>
  <c r="Y45" i="3"/>
  <c r="Z45" i="3"/>
  <c r="AA45" i="3"/>
  <c r="AB45" i="3"/>
  <c r="AC45" i="3"/>
  <c r="M44" i="3"/>
  <c r="M45" i="3"/>
  <c r="M43" i="3"/>
  <c r="AC41" i="3"/>
  <c r="AB41" i="3"/>
  <c r="AA41" i="3"/>
  <c r="Z41" i="3"/>
  <c r="Y41" i="3"/>
  <c r="X41" i="3"/>
  <c r="W41" i="3"/>
  <c r="V41" i="3"/>
  <c r="U41" i="3"/>
  <c r="T41" i="3"/>
  <c r="S41" i="3"/>
  <c r="R41" i="3"/>
  <c r="Q41" i="3"/>
  <c r="P41" i="3"/>
  <c r="O41" i="3"/>
  <c r="N41" i="3"/>
  <c r="M41" i="3"/>
  <c r="AC40" i="3"/>
  <c r="AB40" i="3"/>
  <c r="AA40" i="3"/>
  <c r="Z40" i="3"/>
  <c r="Y40" i="3"/>
  <c r="X40" i="3"/>
  <c r="W40" i="3"/>
  <c r="V40" i="3"/>
  <c r="U40" i="3"/>
  <c r="T40" i="3"/>
  <c r="S40" i="3"/>
  <c r="R40" i="3"/>
  <c r="Q40" i="3"/>
  <c r="P40" i="3"/>
  <c r="O40" i="3"/>
  <c r="N40" i="3"/>
  <c r="M40" i="3"/>
  <c r="AC39" i="3"/>
  <c r="AB39" i="3"/>
  <c r="AA39" i="3"/>
  <c r="Z39" i="3"/>
  <c r="Y39" i="3"/>
  <c r="X39" i="3"/>
  <c r="W39" i="3"/>
  <c r="V39" i="3"/>
  <c r="U39" i="3"/>
  <c r="T39" i="3"/>
  <c r="S39" i="3"/>
  <c r="R39" i="3"/>
  <c r="Q39" i="3"/>
  <c r="P39" i="3"/>
  <c r="O39" i="3"/>
  <c r="N39" i="3"/>
  <c r="M39" i="3"/>
  <c r="N35" i="3"/>
  <c r="O35" i="3"/>
  <c r="P35" i="3"/>
  <c r="Q35" i="3"/>
  <c r="R35" i="3"/>
  <c r="S35" i="3"/>
  <c r="T35" i="3"/>
  <c r="U35" i="3"/>
  <c r="V35" i="3"/>
  <c r="W35" i="3"/>
  <c r="X35" i="3"/>
  <c r="Y35" i="3"/>
  <c r="Z35" i="3"/>
  <c r="AA35" i="3"/>
  <c r="AB35" i="3"/>
  <c r="AC35" i="3"/>
  <c r="N36" i="3"/>
  <c r="O36" i="3"/>
  <c r="P36" i="3"/>
  <c r="Q36" i="3"/>
  <c r="R36" i="3"/>
  <c r="S36" i="3"/>
  <c r="T36" i="3"/>
  <c r="U36" i="3"/>
  <c r="V36" i="3"/>
  <c r="W36" i="3"/>
  <c r="X36" i="3"/>
  <c r="Y36" i="3"/>
  <c r="Z36" i="3"/>
  <c r="AA36" i="3"/>
  <c r="AB36" i="3"/>
  <c r="AC36" i="3"/>
  <c r="N37" i="3"/>
  <c r="O37" i="3"/>
  <c r="P37" i="3"/>
  <c r="Q37" i="3"/>
  <c r="R37" i="3"/>
  <c r="S37" i="3"/>
  <c r="T37" i="3"/>
  <c r="U37" i="3"/>
  <c r="V37" i="3"/>
  <c r="W37" i="3"/>
  <c r="X37" i="3"/>
  <c r="Y37" i="3"/>
  <c r="Z37" i="3"/>
  <c r="AA37" i="3"/>
  <c r="AB37" i="3"/>
  <c r="AC37" i="3"/>
  <c r="M36" i="3"/>
  <c r="M37" i="3"/>
  <c r="M35" i="3"/>
  <c r="N29" i="3"/>
  <c r="O29" i="3"/>
  <c r="P29" i="3"/>
  <c r="Q29" i="3"/>
  <c r="R29" i="3"/>
  <c r="S29" i="3"/>
  <c r="T29" i="3"/>
  <c r="U29" i="3"/>
  <c r="V29" i="3"/>
  <c r="W29" i="3"/>
  <c r="X29" i="3"/>
  <c r="Y29" i="3"/>
  <c r="Z29" i="3"/>
  <c r="AA29" i="3"/>
  <c r="AB29" i="3"/>
  <c r="AC29" i="3"/>
  <c r="N30" i="3"/>
  <c r="O30" i="3"/>
  <c r="P30" i="3"/>
  <c r="Q30" i="3"/>
  <c r="R30" i="3"/>
  <c r="S30" i="3"/>
  <c r="T30" i="3"/>
  <c r="U30" i="3"/>
  <c r="V30" i="3"/>
  <c r="W30" i="3"/>
  <c r="X30" i="3"/>
  <c r="Y30" i="3"/>
  <c r="Z30" i="3"/>
  <c r="AA30" i="3"/>
  <c r="AB30" i="3"/>
  <c r="AC30" i="3"/>
  <c r="N31" i="3"/>
  <c r="O31" i="3"/>
  <c r="P31" i="3"/>
  <c r="Q31" i="3"/>
  <c r="R31" i="3"/>
  <c r="S31" i="3"/>
  <c r="T31" i="3"/>
  <c r="U31" i="3"/>
  <c r="V31" i="3"/>
  <c r="W31" i="3"/>
  <c r="X31" i="3"/>
  <c r="Y31" i="3"/>
  <c r="Z31" i="3"/>
  <c r="AA31" i="3"/>
  <c r="AB31" i="3"/>
  <c r="AC31" i="3"/>
  <c r="N32" i="3"/>
  <c r="O32" i="3"/>
  <c r="P32" i="3"/>
  <c r="Q32" i="3"/>
  <c r="R32" i="3"/>
  <c r="S32" i="3"/>
  <c r="T32" i="3"/>
  <c r="U32" i="3"/>
  <c r="V32" i="3"/>
  <c r="W32" i="3"/>
  <c r="X32" i="3"/>
  <c r="Y32" i="3"/>
  <c r="Z32" i="3"/>
  <c r="AA32" i="3"/>
  <c r="AB32" i="3"/>
  <c r="AC32" i="3"/>
  <c r="M30" i="3"/>
  <c r="M31" i="3"/>
  <c r="M32" i="3"/>
  <c r="M29" i="3"/>
  <c r="N24" i="3"/>
  <c r="O24" i="3"/>
  <c r="P24" i="3"/>
  <c r="Q24" i="3"/>
  <c r="R24" i="3"/>
  <c r="S24" i="3"/>
  <c r="T24" i="3"/>
  <c r="U24" i="3"/>
  <c r="V24" i="3"/>
  <c r="W24" i="3"/>
  <c r="X24" i="3"/>
  <c r="Y24" i="3"/>
  <c r="Z24" i="3"/>
  <c r="AA24" i="3"/>
  <c r="AB24" i="3"/>
  <c r="AC24" i="3"/>
  <c r="N25" i="3"/>
  <c r="O25" i="3"/>
  <c r="P25" i="3"/>
  <c r="Q25" i="3"/>
  <c r="R25" i="3"/>
  <c r="S25" i="3"/>
  <c r="T25" i="3"/>
  <c r="U25" i="3"/>
  <c r="V25" i="3"/>
  <c r="W25" i="3"/>
  <c r="X25" i="3"/>
  <c r="Y25" i="3"/>
  <c r="Z25" i="3"/>
  <c r="AA25" i="3"/>
  <c r="AB25" i="3"/>
  <c r="AC25" i="3"/>
  <c r="N26" i="3"/>
  <c r="O26" i="3"/>
  <c r="P26" i="3"/>
  <c r="Q26" i="3"/>
  <c r="R26" i="3"/>
  <c r="S26" i="3"/>
  <c r="T26" i="3"/>
  <c r="U26" i="3"/>
  <c r="V26" i="3"/>
  <c r="W26" i="3"/>
  <c r="X26" i="3"/>
  <c r="Y26" i="3"/>
  <c r="Z26" i="3"/>
  <c r="AA26" i="3"/>
  <c r="AB26" i="3"/>
  <c r="AC26" i="3"/>
  <c r="N27" i="3"/>
  <c r="O27" i="3"/>
  <c r="P27" i="3"/>
  <c r="Q27" i="3"/>
  <c r="R27" i="3"/>
  <c r="S27" i="3"/>
  <c r="T27" i="3"/>
  <c r="U27" i="3"/>
  <c r="V27" i="3"/>
  <c r="W27" i="3"/>
  <c r="X27" i="3"/>
  <c r="Y27" i="3"/>
  <c r="Z27" i="3"/>
  <c r="AA27" i="3"/>
  <c r="AB27" i="3"/>
  <c r="AC27" i="3"/>
  <c r="M25" i="3"/>
  <c r="M26" i="3"/>
  <c r="M27" i="3"/>
  <c r="M24" i="3"/>
  <c r="N19" i="3"/>
  <c r="O19" i="3"/>
  <c r="P19" i="3"/>
  <c r="Q19" i="3"/>
  <c r="R19" i="3"/>
  <c r="S19" i="3"/>
  <c r="T19" i="3"/>
  <c r="U19" i="3"/>
  <c r="V19" i="3"/>
  <c r="W19" i="3"/>
  <c r="X19" i="3"/>
  <c r="Y19" i="3"/>
  <c r="Z19" i="3"/>
  <c r="AA19" i="3"/>
  <c r="AB19" i="3"/>
  <c r="AC19" i="3"/>
  <c r="N20" i="3"/>
  <c r="O20" i="3"/>
  <c r="P20" i="3"/>
  <c r="Q20" i="3"/>
  <c r="R20" i="3"/>
  <c r="S20" i="3"/>
  <c r="T20" i="3"/>
  <c r="U20" i="3"/>
  <c r="V20" i="3"/>
  <c r="W20" i="3"/>
  <c r="X20" i="3"/>
  <c r="Y20" i="3"/>
  <c r="Z20" i="3"/>
  <c r="AA20" i="3"/>
  <c r="AB20" i="3"/>
  <c r="AC20" i="3"/>
  <c r="N21" i="3"/>
  <c r="O21" i="3"/>
  <c r="P21" i="3"/>
  <c r="Q21" i="3"/>
  <c r="R21" i="3"/>
  <c r="S21" i="3"/>
  <c r="T21" i="3"/>
  <c r="U21" i="3"/>
  <c r="V21" i="3"/>
  <c r="W21" i="3"/>
  <c r="X21" i="3"/>
  <c r="Y21" i="3"/>
  <c r="Z21" i="3"/>
  <c r="AA21" i="3"/>
  <c r="AB21" i="3"/>
  <c r="AC21" i="3"/>
  <c r="N22" i="3"/>
  <c r="O22" i="3"/>
  <c r="P22" i="3"/>
  <c r="Q22" i="3"/>
  <c r="R22" i="3"/>
  <c r="S22" i="3"/>
  <c r="T22" i="3"/>
  <c r="U22" i="3"/>
  <c r="V22" i="3"/>
  <c r="W22" i="3"/>
  <c r="X22" i="3"/>
  <c r="Y22" i="3"/>
  <c r="Z22" i="3"/>
  <c r="AA22" i="3"/>
  <c r="AB22" i="3"/>
  <c r="AC22" i="3"/>
  <c r="M20" i="3"/>
  <c r="M21" i="3"/>
  <c r="M22" i="3"/>
  <c r="M19" i="3"/>
  <c r="M12" i="3"/>
  <c r="N11" i="3"/>
  <c r="O11" i="3"/>
  <c r="P11" i="3"/>
  <c r="Q11" i="3"/>
  <c r="R11" i="3"/>
  <c r="S11" i="3"/>
  <c r="T11" i="3"/>
  <c r="U11" i="3"/>
  <c r="V11" i="3"/>
  <c r="W11" i="3"/>
  <c r="X11" i="3"/>
  <c r="Y11" i="3"/>
  <c r="Z11" i="3"/>
  <c r="AA11" i="3"/>
  <c r="AB11" i="3"/>
  <c r="AC11" i="3"/>
  <c r="M11" i="3"/>
  <c r="I31" i="15"/>
  <c r="I32" i="15" s="1"/>
  <c r="F492" i="15"/>
  <c r="F312" i="15"/>
  <c r="F220" i="15"/>
  <c r="F132" i="15"/>
  <c r="F130" i="15"/>
  <c r="F129" i="15"/>
  <c r="F127" i="15"/>
  <c r="F126" i="15"/>
  <c r="F125" i="15"/>
  <c r="F116" i="15"/>
  <c r="F115" i="15"/>
  <c r="F113" i="15"/>
  <c r="F112" i="15"/>
  <c r="F119" i="15"/>
  <c r="F118" i="15"/>
  <c r="F13" i="15"/>
  <c r="F15" i="15" s="1"/>
  <c r="G113" i="15"/>
  <c r="G112" i="15"/>
  <c r="Q191" i="3" l="1"/>
  <c r="U191" i="3"/>
  <c r="W191" i="3"/>
  <c r="Y191" i="3"/>
  <c r="AA191" i="3"/>
  <c r="O191" i="3"/>
  <c r="M123" i="3"/>
  <c r="N191" i="3"/>
  <c r="P191" i="3"/>
  <c r="R191" i="3"/>
  <c r="V191" i="3"/>
  <c r="X191" i="3"/>
  <c r="Z191" i="3"/>
  <c r="AB191" i="3"/>
  <c r="M61" i="3"/>
  <c r="M87" i="3"/>
  <c r="T191" i="3"/>
  <c r="M57" i="3"/>
  <c r="AB57" i="3"/>
  <c r="Z57" i="3"/>
  <c r="X57" i="3"/>
  <c r="V57" i="3"/>
  <c r="T57" i="3"/>
  <c r="R57" i="3"/>
  <c r="P57" i="3"/>
  <c r="N57" i="3"/>
  <c r="S191" i="3"/>
  <c r="S57" i="3"/>
  <c r="AC57" i="3"/>
  <c r="AA57" i="3"/>
  <c r="Y57" i="3"/>
  <c r="W57" i="3"/>
  <c r="U57" i="3"/>
  <c r="Q57" i="3"/>
  <c r="O57" i="3"/>
  <c r="AB61" i="3"/>
  <c r="Z61" i="3"/>
  <c r="X61" i="3"/>
  <c r="V61" i="3"/>
  <c r="T61" i="3"/>
  <c r="R61" i="3"/>
  <c r="P61" i="3"/>
  <c r="N61" i="3"/>
  <c r="AC61" i="3"/>
  <c r="AA61" i="3"/>
  <c r="Y61" i="3"/>
  <c r="W61" i="3"/>
  <c r="U61" i="3"/>
  <c r="S61" i="3"/>
  <c r="Q61" i="3"/>
  <c r="O61" i="3"/>
  <c r="M239" i="3"/>
  <c r="H84" i="15"/>
  <c r="H87" i="15"/>
  <c r="H86" i="15"/>
  <c r="H83" i="15"/>
  <c r="H81" i="15"/>
  <c r="H80" i="15"/>
  <c r="H75" i="15"/>
  <c r="H77" i="15"/>
  <c r="H74" i="15"/>
  <c r="H72" i="15"/>
  <c r="H68" i="15"/>
  <c r="H67" i="15"/>
  <c r="H66" i="15"/>
  <c r="H63" i="15"/>
  <c r="H60" i="15"/>
  <c r="H59" i="15"/>
  <c r="H57" i="15"/>
  <c r="H56" i="15"/>
  <c r="H53" i="15"/>
  <c r="H52" i="15"/>
  <c r="H78" i="15"/>
  <c r="H71" i="15"/>
  <c r="H64" i="15"/>
  <c r="H61" i="15"/>
  <c r="H54" i="15"/>
  <c r="H50" i="15"/>
  <c r="H49" i="15"/>
  <c r="I21" i="15"/>
  <c r="I22" i="15" s="1"/>
  <c r="I23" i="15" s="1"/>
  <c r="I26" i="15" s="1"/>
  <c r="I27" i="15" s="1"/>
  <c r="I28" i="15" s="1"/>
  <c r="I33" i="15" s="1"/>
  <c r="G492" i="15"/>
  <c r="G311" i="15"/>
  <c r="G312" i="15" s="1"/>
  <c r="G220" i="15"/>
  <c r="G132" i="15"/>
  <c r="G130" i="15"/>
  <c r="G129" i="15"/>
  <c r="G127" i="15"/>
  <c r="G126" i="15"/>
  <c r="G125" i="15"/>
  <c r="G116" i="15"/>
  <c r="G115" i="15"/>
  <c r="G110" i="15"/>
  <c r="G106" i="15"/>
  <c r="G118" i="15" s="1"/>
  <c r="G99" i="15"/>
  <c r="G111" i="15" s="1"/>
  <c r="T77" i="5"/>
  <c r="T76" i="5"/>
  <c r="T75" i="5"/>
  <c r="T63" i="5"/>
  <c r="T62" i="5"/>
  <c r="T61" i="5"/>
  <c r="T60" i="5"/>
  <c r="T59" i="5"/>
  <c r="T58" i="5"/>
  <c r="T56" i="5"/>
  <c r="T55" i="5"/>
  <c r="T54" i="5"/>
  <c r="T53" i="5"/>
  <c r="T52" i="5"/>
  <c r="T51" i="5"/>
  <c r="T49" i="5"/>
  <c r="T48" i="5"/>
  <c r="T47" i="5"/>
  <c r="T46" i="5"/>
  <c r="T45" i="5"/>
  <c r="T44" i="5"/>
  <c r="T42" i="5"/>
  <c r="T41" i="5"/>
  <c r="T40" i="5"/>
  <c r="T39" i="5"/>
  <c r="T38" i="5"/>
  <c r="T37" i="5"/>
  <c r="T34" i="5"/>
  <c r="T33" i="5"/>
  <c r="T32" i="5"/>
  <c r="T31" i="5"/>
  <c r="T30" i="5"/>
  <c r="T28" i="5"/>
  <c r="T27" i="5"/>
  <c r="T26" i="5"/>
  <c r="T25" i="5"/>
  <c r="T24" i="5"/>
  <c r="T23" i="5"/>
  <c r="AB1088" i="11" l="1"/>
  <c r="AA1088" i="11"/>
  <c r="Z1088" i="11"/>
  <c r="Y1088" i="11"/>
  <c r="X1088" i="11"/>
  <c r="W1088" i="11"/>
  <c r="V1088" i="11"/>
  <c r="U1088" i="11"/>
  <c r="T1088" i="11"/>
  <c r="S1088" i="11"/>
  <c r="R1088" i="11"/>
  <c r="Q1088" i="11"/>
  <c r="P1088" i="11"/>
  <c r="O1088" i="11"/>
  <c r="N1088" i="11"/>
  <c r="M1088" i="11"/>
  <c r="AB1084" i="11"/>
  <c r="AB1276" i="11" s="1"/>
  <c r="AB1280" i="11" s="1"/>
  <c r="AB1552" i="11" s="1"/>
  <c r="AB1553" i="11" s="1"/>
  <c r="AA1084" i="11"/>
  <c r="AA1276" i="11" s="1"/>
  <c r="AA1280" i="11" s="1"/>
  <c r="AA1552" i="11" s="1"/>
  <c r="AA1553" i="11" s="1"/>
  <c r="Z1084" i="11"/>
  <c r="Z1276" i="11" s="1"/>
  <c r="Z1280" i="11" s="1"/>
  <c r="Z1552" i="11" s="1"/>
  <c r="Z1553" i="11" s="1"/>
  <c r="Y1084" i="11"/>
  <c r="Y1276" i="11" s="1"/>
  <c r="Y1280" i="11" s="1"/>
  <c r="Y1552" i="11" s="1"/>
  <c r="Y1553" i="11" s="1"/>
  <c r="X1084" i="11"/>
  <c r="X1276" i="11" s="1"/>
  <c r="X1280" i="11" s="1"/>
  <c r="X1552" i="11" s="1"/>
  <c r="X1553" i="11" s="1"/>
  <c r="W1084" i="11"/>
  <c r="W1276" i="11" s="1"/>
  <c r="W1280" i="11" s="1"/>
  <c r="W1552" i="11" s="1"/>
  <c r="W1553" i="11" s="1"/>
  <c r="V1084" i="11"/>
  <c r="V1276" i="11" s="1"/>
  <c r="V1280" i="11" s="1"/>
  <c r="V1552" i="11" s="1"/>
  <c r="V1553" i="11" s="1"/>
  <c r="U1084" i="11"/>
  <c r="U1276" i="11" s="1"/>
  <c r="U1280" i="11" s="1"/>
  <c r="U1552" i="11" s="1"/>
  <c r="U1553" i="11" s="1"/>
  <c r="T1084" i="11"/>
  <c r="T1276" i="11" s="1"/>
  <c r="T1280" i="11" s="1"/>
  <c r="T1552" i="11" s="1"/>
  <c r="T1553" i="11" s="1"/>
  <c r="S1084" i="11"/>
  <c r="S1276" i="11" s="1"/>
  <c r="S1280" i="11" s="1"/>
  <c r="S1552" i="11" s="1"/>
  <c r="S1553" i="11" s="1"/>
  <c r="R1084" i="11"/>
  <c r="R1276" i="11" s="1"/>
  <c r="R1280" i="11" s="1"/>
  <c r="R1552" i="11" s="1"/>
  <c r="R1553" i="11" s="1"/>
  <c r="Q1084" i="11"/>
  <c r="Q1276" i="11" s="1"/>
  <c r="Q1280" i="11" s="1"/>
  <c r="Q1552" i="11" s="1"/>
  <c r="Q1553" i="11" s="1"/>
  <c r="P1084" i="11"/>
  <c r="P1276" i="11" s="1"/>
  <c r="P1280" i="11" s="1"/>
  <c r="P1552" i="11" s="1"/>
  <c r="P1553" i="11" s="1"/>
  <c r="O1084" i="11"/>
  <c r="O1276" i="11" s="1"/>
  <c r="O1280" i="11" s="1"/>
  <c r="O1552" i="11" s="1"/>
  <c r="O1553" i="11" s="1"/>
  <c r="N1084" i="11"/>
  <c r="N1276" i="11" s="1"/>
  <c r="N1280" i="11" s="1"/>
  <c r="N1552" i="11" s="1"/>
  <c r="N1553" i="11" s="1"/>
  <c r="M1084" i="11"/>
  <c r="M1276" i="11" s="1"/>
  <c r="M1280" i="11" s="1"/>
  <c r="AC312" i="11"/>
  <c r="AB312" i="11"/>
  <c r="AA312" i="11"/>
  <c r="Z312" i="11"/>
  <c r="Y312" i="11"/>
  <c r="X312" i="11"/>
  <c r="W312" i="11"/>
  <c r="V312" i="11"/>
  <c r="U312" i="11"/>
  <c r="T312" i="11"/>
  <c r="S312" i="11"/>
  <c r="R312" i="11"/>
  <c r="Q312" i="11"/>
  <c r="P312" i="11"/>
  <c r="O312" i="11"/>
  <c r="N312" i="11"/>
  <c r="M312" i="11"/>
  <c r="AC308" i="11"/>
  <c r="AC500" i="11" s="1"/>
  <c r="AC504" i="11" s="1"/>
  <c r="AB308" i="11"/>
  <c r="AB500" i="11" s="1"/>
  <c r="AB504" i="11" s="1"/>
  <c r="AA308" i="11"/>
  <c r="AA500" i="11" s="1"/>
  <c r="AA504" i="11" s="1"/>
  <c r="Z308" i="11"/>
  <c r="Z500" i="11" s="1"/>
  <c r="Z504" i="11" s="1"/>
  <c r="Y308" i="11"/>
  <c r="Y500" i="11" s="1"/>
  <c r="Y504" i="11" s="1"/>
  <c r="X308" i="11"/>
  <c r="X500" i="11" s="1"/>
  <c r="X504" i="11" s="1"/>
  <c r="W308" i="11"/>
  <c r="W500" i="11" s="1"/>
  <c r="W504" i="11" s="1"/>
  <c r="V308" i="11"/>
  <c r="V500" i="11" s="1"/>
  <c r="V504" i="11" s="1"/>
  <c r="U308" i="11"/>
  <c r="U500" i="11" s="1"/>
  <c r="U504" i="11" s="1"/>
  <c r="T308" i="11"/>
  <c r="T500" i="11" s="1"/>
  <c r="T504" i="11" s="1"/>
  <c r="S308" i="11"/>
  <c r="S500" i="11" s="1"/>
  <c r="S504" i="11" s="1"/>
  <c r="R308" i="11"/>
  <c r="R500" i="11" s="1"/>
  <c r="R504" i="11" s="1"/>
  <c r="Q308" i="11"/>
  <c r="Q500" i="11" s="1"/>
  <c r="Q504" i="11" s="1"/>
  <c r="P308" i="11"/>
  <c r="P500" i="11" s="1"/>
  <c r="P504" i="11" s="1"/>
  <c r="O308" i="11"/>
  <c r="O500" i="11" s="1"/>
  <c r="O504" i="11" s="1"/>
  <c r="N308" i="11"/>
  <c r="N500" i="11" s="1"/>
  <c r="N504" i="11" s="1"/>
  <c r="M308" i="11"/>
  <c r="M500" i="11" s="1"/>
  <c r="M504" i="11" s="1"/>
  <c r="AB867" i="8"/>
  <c r="AA867" i="8"/>
  <c r="Z867" i="8"/>
  <c r="Y867" i="8"/>
  <c r="X867" i="8"/>
  <c r="W867" i="8"/>
  <c r="V867" i="8"/>
  <c r="U867" i="8"/>
  <c r="T867" i="8"/>
  <c r="S867" i="8"/>
  <c r="R867" i="8"/>
  <c r="Q867" i="8"/>
  <c r="P867" i="8"/>
  <c r="O867" i="8"/>
  <c r="N867" i="8"/>
  <c r="M867" i="8"/>
  <c r="T863" i="8"/>
  <c r="S863" i="8"/>
  <c r="R863" i="8"/>
  <c r="Q863" i="8"/>
  <c r="M863" i="8"/>
  <c r="AA1551" i="8"/>
  <c r="Y1551" i="8"/>
  <c r="W1551" i="8"/>
  <c r="U1551" i="8"/>
  <c r="S1551" i="8"/>
  <c r="Q1551" i="8"/>
  <c r="O1551" i="8"/>
  <c r="AB899" i="7"/>
  <c r="AA899" i="7"/>
  <c r="Z899" i="7"/>
  <c r="Y899" i="7"/>
  <c r="X899" i="7"/>
  <c r="W899" i="7"/>
  <c r="V899" i="7"/>
  <c r="U899" i="7"/>
  <c r="T899" i="7"/>
  <c r="S899" i="7"/>
  <c r="R899" i="7"/>
  <c r="Q899" i="7"/>
  <c r="P899" i="7"/>
  <c r="O899" i="7"/>
  <c r="N899" i="7"/>
  <c r="M899" i="7"/>
  <c r="AB895" i="7"/>
  <c r="AA895" i="7"/>
  <c r="Z895" i="7"/>
  <c r="Y895" i="7"/>
  <c r="X895" i="7"/>
  <c r="W895" i="7"/>
  <c r="V895" i="7"/>
  <c r="U895" i="7"/>
  <c r="T895" i="7"/>
  <c r="S895" i="7"/>
  <c r="R895" i="7"/>
  <c r="Q895" i="7"/>
  <c r="P895" i="7"/>
  <c r="O895" i="7"/>
  <c r="N895" i="7"/>
  <c r="M895" i="7"/>
  <c r="Q892" i="7"/>
  <c r="P892" i="7"/>
  <c r="O892" i="7"/>
  <c r="N892" i="7"/>
  <c r="M892" i="7"/>
  <c r="AB884" i="7"/>
  <c r="AA884" i="7"/>
  <c r="Z884" i="7"/>
  <c r="Y884" i="7"/>
  <c r="X884" i="7"/>
  <c r="W884" i="7"/>
  <c r="V884" i="7"/>
  <c r="U884" i="7"/>
  <c r="T884" i="7"/>
  <c r="S884" i="7"/>
  <c r="R884" i="7"/>
  <c r="Q884" i="7"/>
  <c r="P884" i="7"/>
  <c r="O884" i="7"/>
  <c r="N884" i="7"/>
  <c r="M884" i="7"/>
  <c r="AB877" i="7"/>
  <c r="AA877" i="7"/>
  <c r="Z877" i="7"/>
  <c r="Y877" i="7"/>
  <c r="X877" i="7"/>
  <c r="W877" i="7"/>
  <c r="V877" i="7"/>
  <c r="U877" i="7"/>
  <c r="T877" i="7"/>
  <c r="S877" i="7"/>
  <c r="R877" i="7"/>
  <c r="Q877" i="7"/>
  <c r="P877" i="7"/>
  <c r="O877" i="7"/>
  <c r="N877" i="7"/>
  <c r="M877" i="7"/>
  <c r="AB872" i="7"/>
  <c r="AA872" i="7"/>
  <c r="Z872" i="7"/>
  <c r="Y872" i="7"/>
  <c r="X872" i="7"/>
  <c r="W872" i="7"/>
  <c r="V872" i="7"/>
  <c r="U872" i="7"/>
  <c r="T872" i="7"/>
  <c r="S872" i="7"/>
  <c r="R872" i="7"/>
  <c r="Q872" i="7"/>
  <c r="P872" i="7"/>
  <c r="O872" i="7"/>
  <c r="N872" i="7"/>
  <c r="M872" i="7"/>
  <c r="AB867" i="7"/>
  <c r="AA867" i="7"/>
  <c r="Z867" i="7"/>
  <c r="Y867" i="7"/>
  <c r="X867" i="7"/>
  <c r="W867" i="7"/>
  <c r="V867" i="7"/>
  <c r="U867" i="7"/>
  <c r="T867" i="7"/>
  <c r="S867" i="7"/>
  <c r="R867" i="7"/>
  <c r="Q867" i="7"/>
  <c r="P867" i="7"/>
  <c r="O867" i="7"/>
  <c r="N867" i="7"/>
  <c r="M867" i="7"/>
  <c r="T863" i="7"/>
  <c r="S863" i="7"/>
  <c r="R863" i="7"/>
  <c r="Q863" i="7"/>
  <c r="M863" i="7"/>
  <c r="AB857" i="7"/>
  <c r="AA857" i="7"/>
  <c r="Z857" i="7"/>
  <c r="Y857" i="7"/>
  <c r="X857" i="7"/>
  <c r="W857" i="7"/>
  <c r="V857" i="7"/>
  <c r="U857" i="7"/>
  <c r="T857" i="7"/>
  <c r="S857" i="7"/>
  <c r="R857" i="7"/>
  <c r="Q857" i="7"/>
  <c r="P857" i="7"/>
  <c r="O857" i="7"/>
  <c r="N857" i="7"/>
  <c r="M857" i="7"/>
  <c r="AB854" i="7"/>
  <c r="AA854" i="7"/>
  <c r="Z854" i="7"/>
  <c r="Y854" i="7"/>
  <c r="X854" i="7"/>
  <c r="W854" i="7"/>
  <c r="V854" i="7"/>
  <c r="U854" i="7"/>
  <c r="T854" i="7"/>
  <c r="S854" i="7"/>
  <c r="R854" i="7"/>
  <c r="Q854" i="7"/>
  <c r="P854" i="7"/>
  <c r="O854" i="7"/>
  <c r="N854" i="7"/>
  <c r="M854" i="7"/>
  <c r="AB851" i="7"/>
  <c r="AA851" i="7"/>
  <c r="Z851" i="7"/>
  <c r="Y851" i="7"/>
  <c r="X851" i="7"/>
  <c r="W851" i="7"/>
  <c r="V851" i="7"/>
  <c r="U851" i="7"/>
  <c r="T851" i="7"/>
  <c r="S851" i="7"/>
  <c r="R851" i="7"/>
  <c r="Q851" i="7"/>
  <c r="P851" i="7"/>
  <c r="O851" i="7"/>
  <c r="N851" i="7"/>
  <c r="M851" i="7"/>
  <c r="AB848" i="7"/>
  <c r="AA848" i="7"/>
  <c r="Z848" i="7"/>
  <c r="Y848" i="7"/>
  <c r="X848" i="7"/>
  <c r="W848" i="7"/>
  <c r="V848" i="7"/>
  <c r="U848" i="7"/>
  <c r="T848" i="7"/>
  <c r="S848" i="7"/>
  <c r="R848" i="7"/>
  <c r="Q848" i="7"/>
  <c r="P848" i="7"/>
  <c r="O848" i="7"/>
  <c r="N848" i="7"/>
  <c r="M848" i="7"/>
  <c r="AB845" i="7"/>
  <c r="AA845" i="7"/>
  <c r="Z845" i="7"/>
  <c r="Y845" i="7"/>
  <c r="X845" i="7"/>
  <c r="W845" i="7"/>
  <c r="V845" i="7"/>
  <c r="U845" i="7"/>
  <c r="T845" i="7"/>
  <c r="S845" i="7"/>
  <c r="R845" i="7"/>
  <c r="Q845" i="7"/>
  <c r="P845" i="7"/>
  <c r="O845" i="7"/>
  <c r="N845" i="7"/>
  <c r="M845" i="7"/>
  <c r="AB833" i="7"/>
  <c r="AA833" i="7"/>
  <c r="Z833" i="7"/>
  <c r="Y833" i="7"/>
  <c r="X833" i="7"/>
  <c r="W833" i="7"/>
  <c r="V833" i="7"/>
  <c r="U833" i="7"/>
  <c r="T833" i="7"/>
  <c r="S833" i="7"/>
  <c r="R833" i="7"/>
  <c r="Q833" i="7"/>
  <c r="P833" i="7"/>
  <c r="O833" i="7"/>
  <c r="N833" i="7"/>
  <c r="M833" i="7"/>
  <c r="AB826" i="7"/>
  <c r="AA826" i="7"/>
  <c r="Z826" i="7"/>
  <c r="Y826" i="7"/>
  <c r="X826" i="7"/>
  <c r="W826" i="7"/>
  <c r="V826" i="7"/>
  <c r="U826" i="7"/>
  <c r="T826" i="7"/>
  <c r="S826" i="7"/>
  <c r="R826" i="7"/>
  <c r="Q826" i="7"/>
  <c r="P826" i="7"/>
  <c r="O826" i="7"/>
  <c r="N826" i="7"/>
  <c r="M826" i="7"/>
  <c r="AB823" i="7"/>
  <c r="AA823" i="7"/>
  <c r="Z823" i="7"/>
  <c r="Y823" i="7"/>
  <c r="X823" i="7"/>
  <c r="W823" i="7"/>
  <c r="V823" i="7"/>
  <c r="U823" i="7"/>
  <c r="T823" i="7"/>
  <c r="S823" i="7"/>
  <c r="R823" i="7"/>
  <c r="Q823" i="7"/>
  <c r="P823" i="7"/>
  <c r="O823" i="7"/>
  <c r="N823" i="7"/>
  <c r="M823" i="7"/>
  <c r="AB804" i="7"/>
  <c r="AA804" i="7"/>
  <c r="Z804" i="7"/>
  <c r="Y804" i="7"/>
  <c r="X804" i="7"/>
  <c r="W804" i="7"/>
  <c r="V804" i="7"/>
  <c r="U804" i="7"/>
  <c r="T804" i="7"/>
  <c r="S804" i="7"/>
  <c r="R804" i="7"/>
  <c r="Q804" i="7"/>
  <c r="P804" i="7"/>
  <c r="O804" i="7"/>
  <c r="M804" i="7"/>
  <c r="AB799" i="7"/>
  <c r="AA799" i="7"/>
  <c r="Z799" i="7"/>
  <c r="Y799" i="7"/>
  <c r="X799" i="7"/>
  <c r="W799" i="7"/>
  <c r="V799" i="7"/>
  <c r="U799" i="7"/>
  <c r="T799" i="7"/>
  <c r="S799" i="7"/>
  <c r="R799" i="7"/>
  <c r="Q799" i="7"/>
  <c r="P799" i="7"/>
  <c r="O799" i="7"/>
  <c r="N799" i="7"/>
  <c r="M799" i="7"/>
  <c r="AB794" i="7"/>
  <c r="AA794" i="7"/>
  <c r="Z794" i="7"/>
  <c r="Y794" i="7"/>
  <c r="X794" i="7"/>
  <c r="W794" i="7"/>
  <c r="V794" i="7"/>
  <c r="U794" i="7"/>
  <c r="T794" i="7"/>
  <c r="S794" i="7"/>
  <c r="R794" i="7"/>
  <c r="Q794" i="7"/>
  <c r="P794" i="7"/>
  <c r="O794" i="7"/>
  <c r="N794" i="7"/>
  <c r="M794" i="7"/>
  <c r="AB786" i="7"/>
  <c r="AB1551" i="7" s="1"/>
  <c r="AA786" i="7"/>
  <c r="AA1551" i="7" s="1"/>
  <c r="Z786" i="7"/>
  <c r="Z1551" i="7" s="1"/>
  <c r="Y786" i="7"/>
  <c r="Y1551" i="7" s="1"/>
  <c r="X786" i="7"/>
  <c r="X1551" i="7" s="1"/>
  <c r="W786" i="7"/>
  <c r="W1551" i="7" s="1"/>
  <c r="V786" i="7"/>
  <c r="V1551" i="7" s="1"/>
  <c r="U786" i="7"/>
  <c r="U1551" i="7" s="1"/>
  <c r="T786" i="7"/>
  <c r="T1551" i="7" s="1"/>
  <c r="S786" i="7"/>
  <c r="S1551" i="7" s="1"/>
  <c r="R786" i="7"/>
  <c r="R1551" i="7" s="1"/>
  <c r="Q786" i="7"/>
  <c r="Q1551" i="7" s="1"/>
  <c r="P786" i="7"/>
  <c r="P1551" i="7" s="1"/>
  <c r="O786" i="7"/>
  <c r="O1551" i="7" s="1"/>
  <c r="N786" i="7"/>
  <c r="M786" i="7"/>
  <c r="AC772" i="7"/>
  <c r="AB772" i="7"/>
  <c r="AA772" i="7"/>
  <c r="Z772" i="7"/>
  <c r="Y772" i="7"/>
  <c r="X772" i="7"/>
  <c r="W772" i="7"/>
  <c r="V772" i="7"/>
  <c r="U772" i="7"/>
  <c r="T772" i="7"/>
  <c r="S772" i="7"/>
  <c r="R772" i="7"/>
  <c r="Q772" i="7"/>
  <c r="P772" i="7"/>
  <c r="O772" i="7"/>
  <c r="N772" i="7"/>
  <c r="M763" i="7"/>
  <c r="M755" i="7"/>
  <c r="M747" i="7"/>
  <c r="M738" i="7"/>
  <c r="AC734" i="7"/>
  <c r="AB734" i="7"/>
  <c r="AA734" i="7"/>
  <c r="Z734" i="7"/>
  <c r="Y734" i="7"/>
  <c r="X734" i="7"/>
  <c r="W734" i="7"/>
  <c r="V734" i="7"/>
  <c r="U734" i="7"/>
  <c r="T734" i="7"/>
  <c r="S734" i="7"/>
  <c r="R734" i="7"/>
  <c r="Q734" i="7"/>
  <c r="P734" i="7"/>
  <c r="O734" i="7"/>
  <c r="N734" i="7"/>
  <c r="M734" i="7"/>
  <c r="AC731" i="7"/>
  <c r="AB731" i="7"/>
  <c r="AA731" i="7"/>
  <c r="Z731" i="7"/>
  <c r="Y731" i="7"/>
  <c r="X731" i="7"/>
  <c r="W731" i="7"/>
  <c r="V731" i="7"/>
  <c r="U731" i="7"/>
  <c r="T731" i="7"/>
  <c r="S731" i="7"/>
  <c r="R731" i="7"/>
  <c r="Q731" i="7"/>
  <c r="P731" i="7"/>
  <c r="O731" i="7"/>
  <c r="N731" i="7"/>
  <c r="M731" i="7"/>
  <c r="AC728" i="7"/>
  <c r="AB728" i="7"/>
  <c r="AA728" i="7"/>
  <c r="Z728" i="7"/>
  <c r="Y728" i="7"/>
  <c r="X728" i="7"/>
  <c r="W728" i="7"/>
  <c r="V728" i="7"/>
  <c r="U728" i="7"/>
  <c r="T728" i="7"/>
  <c r="S728" i="7"/>
  <c r="R728" i="7"/>
  <c r="Q728" i="7"/>
  <c r="P728" i="7"/>
  <c r="O728" i="7"/>
  <c r="N728" i="7"/>
  <c r="M728" i="7"/>
  <c r="AC725" i="7"/>
  <c r="AB725" i="7"/>
  <c r="AA725" i="7"/>
  <c r="Z725" i="7"/>
  <c r="Y725" i="7"/>
  <c r="X725" i="7"/>
  <c r="W725" i="7"/>
  <c r="V725" i="7"/>
  <c r="U725" i="7"/>
  <c r="T725" i="7"/>
  <c r="S725" i="7"/>
  <c r="R725" i="7"/>
  <c r="Q725" i="7"/>
  <c r="P725" i="7"/>
  <c r="O725" i="7"/>
  <c r="N725" i="7"/>
  <c r="M725" i="7"/>
  <c r="AC722" i="7"/>
  <c r="AB722" i="7"/>
  <c r="AA722" i="7"/>
  <c r="Z722" i="7"/>
  <c r="Y722" i="7"/>
  <c r="X722" i="7"/>
  <c r="W722" i="7"/>
  <c r="V722" i="7"/>
  <c r="U722" i="7"/>
  <c r="T722" i="7"/>
  <c r="S722" i="7"/>
  <c r="R722" i="7"/>
  <c r="Q722" i="7"/>
  <c r="P722" i="7"/>
  <c r="O722" i="7"/>
  <c r="N722" i="7"/>
  <c r="M722" i="7"/>
  <c r="AC704" i="7"/>
  <c r="AB704" i="7"/>
  <c r="AA704" i="7"/>
  <c r="Z704" i="7"/>
  <c r="Y704" i="7"/>
  <c r="X704" i="7"/>
  <c r="W704" i="7"/>
  <c r="V704" i="7"/>
  <c r="U704" i="7"/>
  <c r="T704" i="7"/>
  <c r="S704" i="7"/>
  <c r="R704" i="7"/>
  <c r="Q704" i="7"/>
  <c r="P704" i="7"/>
  <c r="O704" i="7"/>
  <c r="N704" i="7"/>
  <c r="M704" i="7"/>
  <c r="AC701" i="7"/>
  <c r="AB701" i="7"/>
  <c r="AA701" i="7"/>
  <c r="Z701" i="7"/>
  <c r="Y701" i="7"/>
  <c r="X701" i="7"/>
  <c r="W701" i="7"/>
  <c r="V701" i="7"/>
  <c r="U701" i="7"/>
  <c r="T701" i="7"/>
  <c r="S701" i="7"/>
  <c r="R701" i="7"/>
  <c r="Q701" i="7"/>
  <c r="P701" i="7"/>
  <c r="O701" i="7"/>
  <c r="N701" i="7"/>
  <c r="M701" i="7"/>
  <c r="AC697" i="7"/>
  <c r="AB697" i="7"/>
  <c r="AA697" i="7"/>
  <c r="Z697" i="7"/>
  <c r="Y697" i="7"/>
  <c r="X697" i="7"/>
  <c r="W697" i="7"/>
  <c r="V697" i="7"/>
  <c r="U697" i="7"/>
  <c r="T697" i="7"/>
  <c r="S697" i="7"/>
  <c r="R697" i="7"/>
  <c r="Q697" i="7"/>
  <c r="P697" i="7"/>
  <c r="O697" i="7"/>
  <c r="N697" i="7"/>
  <c r="M697" i="7"/>
  <c r="AC694" i="7"/>
  <c r="AB694" i="7"/>
  <c r="AA694" i="7"/>
  <c r="Z694" i="7"/>
  <c r="Y694" i="7"/>
  <c r="X694" i="7"/>
  <c r="W694" i="7"/>
  <c r="V694" i="7"/>
  <c r="U694" i="7"/>
  <c r="T694" i="7"/>
  <c r="S694" i="7"/>
  <c r="R694" i="7"/>
  <c r="Q694" i="7"/>
  <c r="P694" i="7"/>
  <c r="O694" i="7"/>
  <c r="N694" i="7"/>
  <c r="M694" i="7"/>
  <c r="AC689" i="7"/>
  <c r="AB689" i="7"/>
  <c r="AA689" i="7"/>
  <c r="Z689" i="7"/>
  <c r="Y689" i="7"/>
  <c r="X689" i="7"/>
  <c r="W689" i="7"/>
  <c r="V689" i="7"/>
  <c r="U689" i="7"/>
  <c r="T689" i="7"/>
  <c r="S689" i="7"/>
  <c r="R689" i="7"/>
  <c r="Q689" i="7"/>
  <c r="P689" i="7"/>
  <c r="O689" i="7"/>
  <c r="N689" i="7"/>
  <c r="M689" i="7"/>
  <c r="AC685" i="7"/>
  <c r="AB685" i="7"/>
  <c r="AA685" i="7"/>
  <c r="Z685" i="7"/>
  <c r="Y685" i="7"/>
  <c r="X685" i="7"/>
  <c r="W685" i="7"/>
  <c r="V685" i="7"/>
  <c r="U685" i="7"/>
  <c r="T685" i="7"/>
  <c r="S685" i="7"/>
  <c r="R685" i="7"/>
  <c r="Q685" i="7"/>
  <c r="P685" i="7"/>
  <c r="O685" i="7"/>
  <c r="N685" i="7"/>
  <c r="M685" i="7"/>
  <c r="AC681" i="7"/>
  <c r="AB681" i="7"/>
  <c r="AA681" i="7"/>
  <c r="Z681" i="7"/>
  <c r="Y681" i="7"/>
  <c r="X681" i="7"/>
  <c r="W681" i="7"/>
  <c r="V681" i="7"/>
  <c r="U681" i="7"/>
  <c r="T681" i="7"/>
  <c r="S681" i="7"/>
  <c r="R681" i="7"/>
  <c r="Q681" i="7"/>
  <c r="P681" i="7"/>
  <c r="O681" i="7"/>
  <c r="N681" i="7"/>
  <c r="M681" i="7"/>
  <c r="AC675" i="7"/>
  <c r="AB675" i="7"/>
  <c r="AA675" i="7"/>
  <c r="Z675" i="7"/>
  <c r="Y675" i="7"/>
  <c r="X675" i="7"/>
  <c r="W675" i="7"/>
  <c r="V675" i="7"/>
  <c r="U675" i="7"/>
  <c r="T675" i="7"/>
  <c r="S675" i="7"/>
  <c r="R675" i="7"/>
  <c r="Q675" i="7"/>
  <c r="P675" i="7"/>
  <c r="O675" i="7"/>
  <c r="N675" i="7"/>
  <c r="M675" i="7"/>
  <c r="AC665" i="7"/>
  <c r="AB665" i="7"/>
  <c r="AA665" i="7"/>
  <c r="Z665" i="7"/>
  <c r="Y665" i="7"/>
  <c r="X665" i="7"/>
  <c r="W665" i="7"/>
  <c r="V665" i="7"/>
  <c r="U665" i="7"/>
  <c r="T665" i="7"/>
  <c r="S665" i="7"/>
  <c r="R665" i="7"/>
  <c r="Q665" i="7"/>
  <c r="P665" i="7"/>
  <c r="O665" i="7"/>
  <c r="N665" i="7"/>
  <c r="M665" i="7"/>
  <c r="AC656" i="7"/>
  <c r="AB656" i="7"/>
  <c r="AA656" i="7"/>
  <c r="Z656" i="7"/>
  <c r="Y656" i="7"/>
  <c r="X656" i="7"/>
  <c r="W656" i="7"/>
  <c r="V656" i="7"/>
  <c r="U656" i="7"/>
  <c r="T656" i="7"/>
  <c r="S656" i="7"/>
  <c r="R656" i="7"/>
  <c r="Q656" i="7"/>
  <c r="P656" i="7"/>
  <c r="O656" i="7"/>
  <c r="N656" i="7"/>
  <c r="M656" i="7"/>
  <c r="AC653" i="7"/>
  <c r="AB653" i="7"/>
  <c r="AA653" i="7"/>
  <c r="Z653" i="7"/>
  <c r="Y653" i="7"/>
  <c r="X653" i="7"/>
  <c r="W653" i="7"/>
  <c r="V653" i="7"/>
  <c r="U653" i="7"/>
  <c r="T653" i="7"/>
  <c r="S653" i="7"/>
  <c r="R653" i="7"/>
  <c r="Q653" i="7"/>
  <c r="P653" i="7"/>
  <c r="O653" i="7"/>
  <c r="N653" i="7"/>
  <c r="M653" i="7"/>
  <c r="AC647" i="7"/>
  <c r="AB647" i="7"/>
  <c r="AA647" i="7"/>
  <c r="Z647" i="7"/>
  <c r="Y647" i="7"/>
  <c r="X647" i="7"/>
  <c r="W647" i="7"/>
  <c r="V647" i="7"/>
  <c r="U647" i="7"/>
  <c r="T647" i="7"/>
  <c r="S647" i="7"/>
  <c r="R647" i="7"/>
  <c r="Q647" i="7"/>
  <c r="P647" i="7"/>
  <c r="O647" i="7"/>
  <c r="N647" i="7"/>
  <c r="M647" i="7"/>
  <c r="AC644" i="7"/>
  <c r="AB644" i="7"/>
  <c r="AA644" i="7"/>
  <c r="Z644" i="7"/>
  <c r="Y644" i="7"/>
  <c r="X644" i="7"/>
  <c r="W644" i="7"/>
  <c r="V644" i="7"/>
  <c r="U644" i="7"/>
  <c r="T644" i="7"/>
  <c r="S644" i="7"/>
  <c r="R644" i="7"/>
  <c r="Q644" i="7"/>
  <c r="P644" i="7"/>
  <c r="O644" i="7"/>
  <c r="N644" i="7"/>
  <c r="M644" i="7"/>
  <c r="AC641" i="7"/>
  <c r="AB641" i="7"/>
  <c r="AA641" i="7"/>
  <c r="Z641" i="7"/>
  <c r="Y641" i="7"/>
  <c r="X641" i="7"/>
  <c r="W641" i="7"/>
  <c r="V641" i="7"/>
  <c r="U641" i="7"/>
  <c r="T641" i="7"/>
  <c r="S641" i="7"/>
  <c r="R641" i="7"/>
  <c r="Q641" i="7"/>
  <c r="P641" i="7"/>
  <c r="O641" i="7"/>
  <c r="N641" i="7"/>
  <c r="M641" i="7"/>
  <c r="AC638" i="7"/>
  <c r="AB638" i="7"/>
  <c r="AA638" i="7"/>
  <c r="Z638" i="7"/>
  <c r="Y638" i="7"/>
  <c r="X638" i="7"/>
  <c r="W638" i="7"/>
  <c r="V638" i="7"/>
  <c r="U638" i="7"/>
  <c r="T638" i="7"/>
  <c r="S638" i="7"/>
  <c r="R638" i="7"/>
  <c r="Q638" i="7"/>
  <c r="P638" i="7"/>
  <c r="O638" i="7"/>
  <c r="N638" i="7"/>
  <c r="M638" i="7"/>
  <c r="AC633" i="7"/>
  <c r="AB633" i="7"/>
  <c r="AA633" i="7"/>
  <c r="Z633" i="7"/>
  <c r="Y633" i="7"/>
  <c r="X633" i="7"/>
  <c r="W633" i="7"/>
  <c r="V633" i="7"/>
  <c r="U633" i="7"/>
  <c r="T633" i="7"/>
  <c r="S633" i="7"/>
  <c r="R633" i="7"/>
  <c r="Q633" i="7"/>
  <c r="P633" i="7"/>
  <c r="O633" i="7"/>
  <c r="N633" i="7"/>
  <c r="M633" i="7"/>
  <c r="AC626" i="7"/>
  <c r="AB626" i="7"/>
  <c r="AA626" i="7"/>
  <c r="Z626" i="7"/>
  <c r="Y626" i="7"/>
  <c r="X626" i="7"/>
  <c r="W626" i="7"/>
  <c r="V626" i="7"/>
  <c r="U626" i="7"/>
  <c r="T626" i="7"/>
  <c r="S626" i="7"/>
  <c r="R626" i="7"/>
  <c r="Q626" i="7"/>
  <c r="P626" i="7"/>
  <c r="O626" i="7"/>
  <c r="N626" i="7"/>
  <c r="M626" i="7"/>
  <c r="AC623" i="7"/>
  <c r="AB623" i="7"/>
  <c r="AA623" i="7"/>
  <c r="Z623" i="7"/>
  <c r="Y623" i="7"/>
  <c r="X623" i="7"/>
  <c r="W623" i="7"/>
  <c r="V623" i="7"/>
  <c r="U623" i="7"/>
  <c r="T623" i="7"/>
  <c r="S623" i="7"/>
  <c r="R623" i="7"/>
  <c r="Q623" i="7"/>
  <c r="P623" i="7"/>
  <c r="O623" i="7"/>
  <c r="N623" i="7"/>
  <c r="M623" i="7"/>
  <c r="AC619" i="7"/>
  <c r="AB619" i="7"/>
  <c r="AA619" i="7"/>
  <c r="Z619" i="7"/>
  <c r="Y619" i="7"/>
  <c r="X619" i="7"/>
  <c r="W619" i="7"/>
  <c r="V619" i="7"/>
  <c r="U619" i="7"/>
  <c r="T619" i="7"/>
  <c r="S619" i="7"/>
  <c r="R619" i="7"/>
  <c r="Q619" i="7"/>
  <c r="P619" i="7"/>
  <c r="O619" i="7"/>
  <c r="N619" i="7"/>
  <c r="M619" i="7"/>
  <c r="AC603" i="7"/>
  <c r="AB603" i="7"/>
  <c r="AA603" i="7"/>
  <c r="Z603" i="7"/>
  <c r="Y603" i="7"/>
  <c r="X603" i="7"/>
  <c r="W603" i="7"/>
  <c r="V603" i="7"/>
  <c r="U603" i="7"/>
  <c r="T603" i="7"/>
  <c r="S603" i="7"/>
  <c r="R603" i="7"/>
  <c r="Q603" i="7"/>
  <c r="P603" i="7"/>
  <c r="O603" i="7"/>
  <c r="N603" i="7"/>
  <c r="M603" i="7"/>
  <c r="AC592" i="7"/>
  <c r="AB592" i="7"/>
  <c r="AA592" i="7"/>
  <c r="Z592" i="7"/>
  <c r="Y592" i="7"/>
  <c r="X592" i="7"/>
  <c r="W592" i="7"/>
  <c r="V592" i="7"/>
  <c r="U592" i="7"/>
  <c r="T592" i="7"/>
  <c r="S592" i="7"/>
  <c r="R592" i="7"/>
  <c r="Q592" i="7"/>
  <c r="P592" i="7"/>
  <c r="O592" i="7"/>
  <c r="N592" i="7"/>
  <c r="M592" i="7"/>
  <c r="M582" i="7"/>
  <c r="AC575" i="7"/>
  <c r="AB575" i="7"/>
  <c r="AA575" i="7"/>
  <c r="Z575" i="7"/>
  <c r="Y575" i="7"/>
  <c r="X575" i="7"/>
  <c r="W575" i="7"/>
  <c r="V575" i="7"/>
  <c r="U575" i="7"/>
  <c r="T575" i="7"/>
  <c r="S575" i="7"/>
  <c r="R575" i="7"/>
  <c r="Q575" i="7"/>
  <c r="P575" i="7"/>
  <c r="O575" i="7"/>
  <c r="N575" i="7"/>
  <c r="M575" i="7"/>
  <c r="AC572" i="7"/>
  <c r="AB572" i="7"/>
  <c r="AA572" i="7"/>
  <c r="Z572" i="7"/>
  <c r="Y572" i="7"/>
  <c r="X572" i="7"/>
  <c r="W572" i="7"/>
  <c r="V572" i="7"/>
  <c r="U572" i="7"/>
  <c r="T572" i="7"/>
  <c r="S572" i="7"/>
  <c r="R572" i="7"/>
  <c r="Q572" i="7"/>
  <c r="P572" i="7"/>
  <c r="O572" i="7"/>
  <c r="N572" i="7"/>
  <c r="M572" i="7"/>
  <c r="AC566" i="7"/>
  <c r="AB566" i="7"/>
  <c r="AA566" i="7"/>
  <c r="Z566" i="7"/>
  <c r="Y566" i="7"/>
  <c r="X566" i="7"/>
  <c r="W566" i="7"/>
  <c r="V566" i="7"/>
  <c r="U566" i="7"/>
  <c r="T566" i="7"/>
  <c r="S566" i="7"/>
  <c r="R566" i="7"/>
  <c r="Q566" i="7"/>
  <c r="P566" i="7"/>
  <c r="O566" i="7"/>
  <c r="N566" i="7"/>
  <c r="M566" i="7"/>
  <c r="AC563" i="7"/>
  <c r="AB563" i="7"/>
  <c r="AA563" i="7"/>
  <c r="Z563" i="7"/>
  <c r="Y563" i="7"/>
  <c r="X563" i="7"/>
  <c r="W563" i="7"/>
  <c r="V563" i="7"/>
  <c r="U563" i="7"/>
  <c r="T563" i="7"/>
  <c r="S563" i="7"/>
  <c r="R563" i="7"/>
  <c r="Q563" i="7"/>
  <c r="P563" i="7"/>
  <c r="O563" i="7"/>
  <c r="N563" i="7"/>
  <c r="M563" i="7"/>
  <c r="AC555" i="7"/>
  <c r="AB555" i="7"/>
  <c r="AA555" i="7"/>
  <c r="Z555" i="7"/>
  <c r="Y555" i="7"/>
  <c r="X555" i="7"/>
  <c r="W555" i="7"/>
  <c r="V555" i="7"/>
  <c r="U555" i="7"/>
  <c r="T555" i="7"/>
  <c r="S555" i="7"/>
  <c r="R555" i="7"/>
  <c r="Q555" i="7"/>
  <c r="P555" i="7"/>
  <c r="O555" i="7"/>
  <c r="N555" i="7"/>
  <c r="M555" i="7"/>
  <c r="AC552" i="7"/>
  <c r="AB552" i="7"/>
  <c r="AA552" i="7"/>
  <c r="Z552" i="7"/>
  <c r="Y552" i="7"/>
  <c r="X552" i="7"/>
  <c r="W552" i="7"/>
  <c r="V552" i="7"/>
  <c r="U552" i="7"/>
  <c r="T552" i="7"/>
  <c r="S552" i="7"/>
  <c r="R552" i="7"/>
  <c r="Q552" i="7"/>
  <c r="P552" i="7"/>
  <c r="O552" i="7"/>
  <c r="N552" i="7"/>
  <c r="M552" i="7"/>
  <c r="AC545" i="7"/>
  <c r="AB545" i="7"/>
  <c r="AA545" i="7"/>
  <c r="Z545" i="7"/>
  <c r="Y545" i="7"/>
  <c r="X545" i="7"/>
  <c r="W545" i="7"/>
  <c r="V545" i="7"/>
  <c r="U545" i="7"/>
  <c r="T545" i="7"/>
  <c r="S545" i="7"/>
  <c r="R545" i="7"/>
  <c r="Q545" i="7"/>
  <c r="P545" i="7"/>
  <c r="O545" i="7"/>
  <c r="N545" i="7"/>
  <c r="M545" i="7"/>
  <c r="AC541" i="7"/>
  <c r="AB541" i="7"/>
  <c r="AA541" i="7"/>
  <c r="Z541" i="7"/>
  <c r="Y541" i="7"/>
  <c r="X541" i="7"/>
  <c r="W541" i="7"/>
  <c r="V541" i="7"/>
  <c r="U541" i="7"/>
  <c r="T541" i="7"/>
  <c r="S541" i="7"/>
  <c r="R541" i="7"/>
  <c r="Q541" i="7"/>
  <c r="P541" i="7"/>
  <c r="O541" i="7"/>
  <c r="N541" i="7"/>
  <c r="M541" i="7"/>
  <c r="AC538" i="7"/>
  <c r="AB538" i="7"/>
  <c r="AA538" i="7"/>
  <c r="Z538" i="7"/>
  <c r="Y538" i="7"/>
  <c r="X538" i="7"/>
  <c r="W538" i="7"/>
  <c r="V538" i="7"/>
  <c r="U538" i="7"/>
  <c r="T538" i="7"/>
  <c r="S538" i="7"/>
  <c r="R538" i="7"/>
  <c r="Q538" i="7"/>
  <c r="P538" i="7"/>
  <c r="O538" i="7"/>
  <c r="N538" i="7"/>
  <c r="M538" i="7"/>
  <c r="AC533" i="7"/>
  <c r="AB533" i="7"/>
  <c r="AA533" i="7"/>
  <c r="Z533" i="7"/>
  <c r="Y533" i="7"/>
  <c r="X533" i="7"/>
  <c r="W533" i="7"/>
  <c r="V533" i="7"/>
  <c r="U533" i="7"/>
  <c r="T533" i="7"/>
  <c r="S533" i="7"/>
  <c r="R533" i="7"/>
  <c r="Q533" i="7"/>
  <c r="P533" i="7"/>
  <c r="O533" i="7"/>
  <c r="N533" i="7"/>
  <c r="M533" i="7"/>
  <c r="AC529" i="7"/>
  <c r="AB529" i="7"/>
  <c r="AA529" i="7"/>
  <c r="Z529" i="7"/>
  <c r="Y529" i="7"/>
  <c r="X529" i="7"/>
  <c r="W529" i="7"/>
  <c r="V529" i="7"/>
  <c r="U529" i="7"/>
  <c r="T529" i="7"/>
  <c r="S529" i="7"/>
  <c r="R529" i="7"/>
  <c r="Q529" i="7"/>
  <c r="P529" i="7"/>
  <c r="O529" i="7"/>
  <c r="N529" i="7"/>
  <c r="M529" i="7"/>
  <c r="AC525" i="7"/>
  <c r="AB525" i="7"/>
  <c r="AA525" i="7"/>
  <c r="Z525" i="7"/>
  <c r="Y525" i="7"/>
  <c r="X525" i="7"/>
  <c r="W525" i="7"/>
  <c r="V525" i="7"/>
  <c r="U525" i="7"/>
  <c r="T525" i="7"/>
  <c r="S525" i="7"/>
  <c r="R525" i="7"/>
  <c r="Q525" i="7"/>
  <c r="P525" i="7"/>
  <c r="O525" i="7"/>
  <c r="N525" i="7"/>
  <c r="M525" i="7"/>
  <c r="AC519" i="7"/>
  <c r="AB519" i="7"/>
  <c r="AA519" i="7"/>
  <c r="Z519" i="7"/>
  <c r="Y519" i="7"/>
  <c r="X519" i="7"/>
  <c r="W519" i="7"/>
  <c r="V519" i="7"/>
  <c r="U519" i="7"/>
  <c r="T519" i="7"/>
  <c r="S519" i="7"/>
  <c r="R519" i="7"/>
  <c r="Q519" i="7"/>
  <c r="P519" i="7"/>
  <c r="O519" i="7"/>
  <c r="N519" i="7"/>
  <c r="M519" i="7"/>
  <c r="AC489" i="7"/>
  <c r="AB489" i="7"/>
  <c r="AA489" i="7"/>
  <c r="Z489" i="7"/>
  <c r="Y489" i="7"/>
  <c r="X489" i="7"/>
  <c r="W489" i="7"/>
  <c r="V489" i="7"/>
  <c r="U489" i="7"/>
  <c r="T489" i="7"/>
  <c r="S489" i="7"/>
  <c r="R489" i="7"/>
  <c r="Q489" i="7"/>
  <c r="P489" i="7"/>
  <c r="O489" i="7"/>
  <c r="N489" i="7"/>
  <c r="AC486" i="7"/>
  <c r="AB486" i="7"/>
  <c r="AA486" i="7"/>
  <c r="Z486" i="7"/>
  <c r="Y486" i="7"/>
  <c r="X486" i="7"/>
  <c r="W486" i="7"/>
  <c r="V486" i="7"/>
  <c r="U486" i="7"/>
  <c r="T486" i="7"/>
  <c r="S486" i="7"/>
  <c r="R486" i="7"/>
  <c r="Q486" i="7"/>
  <c r="P486" i="7"/>
  <c r="O486" i="7"/>
  <c r="N486" i="7"/>
  <c r="AC482" i="7"/>
  <c r="AB482" i="7"/>
  <c r="AA482" i="7"/>
  <c r="Z482" i="7"/>
  <c r="Y482" i="7"/>
  <c r="X482" i="7"/>
  <c r="W482" i="7"/>
  <c r="V482" i="7"/>
  <c r="U482" i="7"/>
  <c r="T482" i="7"/>
  <c r="S482" i="7"/>
  <c r="R482" i="7"/>
  <c r="Q482" i="7"/>
  <c r="P482" i="7"/>
  <c r="O482" i="7"/>
  <c r="N482" i="7"/>
  <c r="AC475" i="7"/>
  <c r="AB475" i="7"/>
  <c r="AA475" i="7"/>
  <c r="Z475" i="7"/>
  <c r="Y475" i="7"/>
  <c r="X475" i="7"/>
  <c r="W475" i="7"/>
  <c r="V475" i="7"/>
  <c r="U475" i="7"/>
  <c r="T475" i="7"/>
  <c r="S475" i="7"/>
  <c r="R475" i="7"/>
  <c r="Q475" i="7"/>
  <c r="P475" i="7"/>
  <c r="O475" i="7"/>
  <c r="N475" i="7"/>
  <c r="AC472" i="7"/>
  <c r="AB472" i="7"/>
  <c r="AA472" i="7"/>
  <c r="Z472" i="7"/>
  <c r="Y472" i="7"/>
  <c r="X472" i="7"/>
  <c r="W472" i="7"/>
  <c r="V472" i="7"/>
  <c r="U472" i="7"/>
  <c r="T472" i="7"/>
  <c r="S472" i="7"/>
  <c r="R472" i="7"/>
  <c r="Q472" i="7"/>
  <c r="P472" i="7"/>
  <c r="O472" i="7"/>
  <c r="N472" i="7"/>
  <c r="AC466" i="7"/>
  <c r="AB466" i="7"/>
  <c r="AA466" i="7"/>
  <c r="Z466" i="7"/>
  <c r="Y466" i="7"/>
  <c r="X466" i="7"/>
  <c r="W466" i="7"/>
  <c r="V466" i="7"/>
  <c r="U466" i="7"/>
  <c r="T466" i="7"/>
  <c r="S466" i="7"/>
  <c r="R466" i="7"/>
  <c r="Q466" i="7"/>
  <c r="P466" i="7"/>
  <c r="O466" i="7"/>
  <c r="N466" i="7"/>
  <c r="AC463" i="7"/>
  <c r="AB463" i="7"/>
  <c r="AA463" i="7"/>
  <c r="Z463" i="7"/>
  <c r="Y463" i="7"/>
  <c r="X463" i="7"/>
  <c r="W463" i="7"/>
  <c r="V463" i="7"/>
  <c r="U463" i="7"/>
  <c r="T463" i="7"/>
  <c r="S463" i="7"/>
  <c r="R463" i="7"/>
  <c r="Q463" i="7"/>
  <c r="P463" i="7"/>
  <c r="O463" i="7"/>
  <c r="N463" i="7"/>
  <c r="AC455" i="7"/>
  <c r="AB455" i="7"/>
  <c r="AA455" i="7"/>
  <c r="Z455" i="7"/>
  <c r="Y455" i="7"/>
  <c r="X455" i="7"/>
  <c r="W455" i="7"/>
  <c r="V455" i="7"/>
  <c r="U455" i="7"/>
  <c r="T455" i="7"/>
  <c r="S455" i="7"/>
  <c r="R455" i="7"/>
  <c r="P455" i="7"/>
  <c r="O455" i="7"/>
  <c r="N455" i="7"/>
  <c r="AC452" i="7"/>
  <c r="AB452" i="7"/>
  <c r="AA452" i="7"/>
  <c r="Z452" i="7"/>
  <c r="Y452" i="7"/>
  <c r="X452" i="7"/>
  <c r="W452" i="7"/>
  <c r="V452" i="7"/>
  <c r="U452" i="7"/>
  <c r="T452" i="7"/>
  <c r="S452" i="7"/>
  <c r="R452" i="7"/>
  <c r="Q452" i="7"/>
  <c r="P452" i="7"/>
  <c r="O452" i="7"/>
  <c r="N452" i="7"/>
  <c r="AC445" i="7"/>
  <c r="AB445" i="7"/>
  <c r="AA445" i="7"/>
  <c r="Z445" i="7"/>
  <c r="Y445" i="7"/>
  <c r="X445" i="7"/>
  <c r="W445" i="7"/>
  <c r="V445" i="7"/>
  <c r="U445" i="7"/>
  <c r="T445" i="7"/>
  <c r="S445" i="7"/>
  <c r="R445" i="7"/>
  <c r="Q445" i="7"/>
  <c r="P445" i="7"/>
  <c r="O445" i="7"/>
  <c r="N445" i="7"/>
  <c r="AC441" i="7"/>
  <c r="AB441" i="7"/>
  <c r="AA441" i="7"/>
  <c r="Z441" i="7"/>
  <c r="Y441" i="7"/>
  <c r="X441" i="7"/>
  <c r="W441" i="7"/>
  <c r="V441" i="7"/>
  <c r="U441" i="7"/>
  <c r="T441" i="7"/>
  <c r="S441" i="7"/>
  <c r="R441" i="7"/>
  <c r="Q441" i="7"/>
  <c r="P441" i="7"/>
  <c r="O441" i="7"/>
  <c r="N441" i="7"/>
  <c r="AC438" i="7"/>
  <c r="AB438" i="7"/>
  <c r="AA438" i="7"/>
  <c r="Z438" i="7"/>
  <c r="Y438" i="7"/>
  <c r="X438" i="7"/>
  <c r="W438" i="7"/>
  <c r="V438" i="7"/>
  <c r="U438" i="7"/>
  <c r="T438" i="7"/>
  <c r="S438" i="7"/>
  <c r="R438" i="7"/>
  <c r="Q438" i="7"/>
  <c r="P438" i="7"/>
  <c r="O438" i="7"/>
  <c r="N438" i="7"/>
  <c r="AC433" i="7"/>
  <c r="AB433" i="7"/>
  <c r="AA433" i="7"/>
  <c r="Z433" i="7"/>
  <c r="Y433" i="7"/>
  <c r="X433" i="7"/>
  <c r="W433" i="7"/>
  <c r="V433" i="7"/>
  <c r="U433" i="7"/>
  <c r="T433" i="7"/>
  <c r="S433" i="7"/>
  <c r="R433" i="7"/>
  <c r="Q433" i="7"/>
  <c r="P433" i="7"/>
  <c r="O433" i="7"/>
  <c r="N433" i="7"/>
  <c r="AC429" i="7"/>
  <c r="AB429" i="7"/>
  <c r="AA429" i="7"/>
  <c r="Z429" i="7"/>
  <c r="Y429" i="7"/>
  <c r="X429" i="7"/>
  <c r="W429" i="7"/>
  <c r="V429" i="7"/>
  <c r="U429" i="7"/>
  <c r="T429" i="7"/>
  <c r="S429" i="7"/>
  <c r="R429" i="7"/>
  <c r="Q429" i="7"/>
  <c r="P429" i="7"/>
  <c r="O429" i="7"/>
  <c r="N429" i="7"/>
  <c r="AC425" i="7"/>
  <c r="AB425" i="7"/>
  <c r="AA425" i="7"/>
  <c r="Z425" i="7"/>
  <c r="Y425" i="7"/>
  <c r="X425" i="7"/>
  <c r="W425" i="7"/>
  <c r="V425" i="7"/>
  <c r="U425" i="7"/>
  <c r="T425" i="7"/>
  <c r="S425" i="7"/>
  <c r="R425" i="7"/>
  <c r="Q425" i="7"/>
  <c r="P425" i="7"/>
  <c r="O425" i="7"/>
  <c r="N425" i="7"/>
  <c r="AC419" i="7"/>
  <c r="AB419" i="7"/>
  <c r="AA419" i="7"/>
  <c r="Z419" i="7"/>
  <c r="Y419" i="7"/>
  <c r="X419" i="7"/>
  <c r="W419" i="7"/>
  <c r="V419" i="7"/>
  <c r="U419" i="7"/>
  <c r="T419" i="7"/>
  <c r="S419" i="7"/>
  <c r="R419" i="7"/>
  <c r="Q419" i="7"/>
  <c r="P419" i="7"/>
  <c r="O419" i="7"/>
  <c r="N419" i="7"/>
  <c r="AC404" i="7"/>
  <c r="AB404" i="7"/>
  <c r="AA404" i="7"/>
  <c r="Z404" i="7"/>
  <c r="Y404" i="7"/>
  <c r="X404" i="7"/>
  <c r="W404" i="7"/>
  <c r="V404" i="7"/>
  <c r="U404" i="7"/>
  <c r="T404" i="7"/>
  <c r="S404" i="7"/>
  <c r="R404" i="7"/>
  <c r="Q404" i="7"/>
  <c r="P404" i="7"/>
  <c r="O404" i="7"/>
  <c r="N404" i="7"/>
  <c r="AC397" i="7"/>
  <c r="AB397" i="7"/>
  <c r="AA397" i="7"/>
  <c r="Z397" i="7"/>
  <c r="Y397" i="7"/>
  <c r="X397" i="7"/>
  <c r="W397" i="7"/>
  <c r="V397" i="7"/>
  <c r="U397" i="7"/>
  <c r="T397" i="7"/>
  <c r="S397" i="7"/>
  <c r="R397" i="7"/>
  <c r="Q397" i="7"/>
  <c r="P397" i="7"/>
  <c r="O397" i="7"/>
  <c r="N397" i="7"/>
  <c r="AC394" i="7"/>
  <c r="AB394" i="7"/>
  <c r="AA394" i="7"/>
  <c r="Z394" i="7"/>
  <c r="Y394" i="7"/>
  <c r="X394" i="7"/>
  <c r="W394" i="7"/>
  <c r="V394" i="7"/>
  <c r="U394" i="7"/>
  <c r="T394" i="7"/>
  <c r="S394" i="7"/>
  <c r="R394" i="7"/>
  <c r="Q394" i="7"/>
  <c r="P394" i="7"/>
  <c r="O394" i="7"/>
  <c r="N394" i="7"/>
  <c r="AC391" i="7"/>
  <c r="AB391" i="7"/>
  <c r="AA391" i="7"/>
  <c r="Z391" i="7"/>
  <c r="Y391" i="7"/>
  <c r="X391" i="7"/>
  <c r="W391" i="7"/>
  <c r="V391" i="7"/>
  <c r="U391" i="7"/>
  <c r="T391" i="7"/>
  <c r="S391" i="7"/>
  <c r="R391" i="7"/>
  <c r="Q391" i="7"/>
  <c r="P391" i="7"/>
  <c r="O391" i="7"/>
  <c r="N391" i="7"/>
  <c r="AC388" i="7"/>
  <c r="AB388" i="7"/>
  <c r="AA388" i="7"/>
  <c r="Z388" i="7"/>
  <c r="Y388" i="7"/>
  <c r="X388" i="7"/>
  <c r="W388" i="7"/>
  <c r="V388" i="7"/>
  <c r="U388" i="7"/>
  <c r="T388" i="7"/>
  <c r="S388" i="7"/>
  <c r="R388" i="7"/>
  <c r="Q388" i="7"/>
  <c r="P388" i="7"/>
  <c r="O388" i="7"/>
  <c r="N388" i="7"/>
  <c r="AC385" i="7"/>
  <c r="AB385" i="7"/>
  <c r="AA385" i="7"/>
  <c r="Z385" i="7"/>
  <c r="Y385" i="7"/>
  <c r="X385" i="7"/>
  <c r="W385" i="7"/>
  <c r="V385" i="7"/>
  <c r="U385" i="7"/>
  <c r="T385" i="7"/>
  <c r="S385" i="7"/>
  <c r="R385" i="7"/>
  <c r="Q385" i="7"/>
  <c r="P385" i="7"/>
  <c r="O385" i="7"/>
  <c r="N385" i="7"/>
  <c r="AC382" i="7"/>
  <c r="AB382" i="7"/>
  <c r="AA382" i="7"/>
  <c r="Z382" i="7"/>
  <c r="Y382" i="7"/>
  <c r="X382" i="7"/>
  <c r="W382" i="7"/>
  <c r="V382" i="7"/>
  <c r="U382" i="7"/>
  <c r="T382" i="7"/>
  <c r="S382" i="7"/>
  <c r="R382" i="7"/>
  <c r="Q382" i="7"/>
  <c r="P382" i="7"/>
  <c r="O382" i="7"/>
  <c r="N382" i="7"/>
  <c r="AC377" i="7"/>
  <c r="AB377" i="7"/>
  <c r="AA377" i="7"/>
  <c r="Z377" i="7"/>
  <c r="Y377" i="7"/>
  <c r="X377" i="7"/>
  <c r="W377" i="7"/>
  <c r="V377" i="7"/>
  <c r="U377" i="7"/>
  <c r="T377" i="7"/>
  <c r="S377" i="7"/>
  <c r="R377" i="7"/>
  <c r="Q377" i="7"/>
  <c r="P377" i="7"/>
  <c r="O377" i="7"/>
  <c r="N377" i="7"/>
  <c r="AC374" i="7"/>
  <c r="AB374" i="7"/>
  <c r="AA374" i="7"/>
  <c r="Z374" i="7"/>
  <c r="Y374" i="7"/>
  <c r="X374" i="7"/>
  <c r="W374" i="7"/>
  <c r="V374" i="7"/>
  <c r="U374" i="7"/>
  <c r="T374" i="7"/>
  <c r="S374" i="7"/>
  <c r="R374" i="7"/>
  <c r="Q374" i="7"/>
  <c r="P374" i="7"/>
  <c r="O374" i="7"/>
  <c r="N374" i="7"/>
  <c r="AC367" i="7"/>
  <c r="AB367" i="7"/>
  <c r="AA367" i="7"/>
  <c r="Z367" i="7"/>
  <c r="Y367" i="7"/>
  <c r="X367" i="7"/>
  <c r="W367" i="7"/>
  <c r="V367" i="7"/>
  <c r="U367" i="7"/>
  <c r="T367" i="7"/>
  <c r="S367" i="7"/>
  <c r="R367" i="7"/>
  <c r="Q367" i="7"/>
  <c r="P367" i="7"/>
  <c r="O367" i="7"/>
  <c r="N367" i="7"/>
  <c r="AC363" i="7"/>
  <c r="AB363" i="7"/>
  <c r="AA363" i="7"/>
  <c r="Z363" i="7"/>
  <c r="Y363" i="7"/>
  <c r="X363" i="7"/>
  <c r="W363" i="7"/>
  <c r="V363" i="7"/>
  <c r="U363" i="7"/>
  <c r="T363" i="7"/>
  <c r="S363" i="7"/>
  <c r="R363" i="7"/>
  <c r="Q363" i="7"/>
  <c r="P363" i="7"/>
  <c r="O363" i="7"/>
  <c r="N363" i="7"/>
  <c r="AC355" i="7"/>
  <c r="AB355" i="7"/>
  <c r="AA355" i="7"/>
  <c r="Z355" i="7"/>
  <c r="Y355" i="7"/>
  <c r="X355" i="7"/>
  <c r="W355" i="7"/>
  <c r="V355" i="7"/>
  <c r="U355" i="7"/>
  <c r="T355" i="7"/>
  <c r="S355" i="7"/>
  <c r="R355" i="7"/>
  <c r="Q355" i="7"/>
  <c r="P355" i="7"/>
  <c r="O355" i="7"/>
  <c r="N355" i="7"/>
  <c r="AC351" i="7"/>
  <c r="AB351" i="7"/>
  <c r="AA351" i="7"/>
  <c r="Z351" i="7"/>
  <c r="Y351" i="7"/>
  <c r="X351" i="7"/>
  <c r="W351" i="7"/>
  <c r="V351" i="7"/>
  <c r="U351" i="7"/>
  <c r="T351" i="7"/>
  <c r="S351" i="7"/>
  <c r="R351" i="7"/>
  <c r="Q351" i="7"/>
  <c r="P351" i="7"/>
  <c r="O351" i="7"/>
  <c r="N351" i="7"/>
  <c r="AC347" i="7"/>
  <c r="AB347" i="7"/>
  <c r="AA347" i="7"/>
  <c r="Z347" i="7"/>
  <c r="Y347" i="7"/>
  <c r="X347" i="7"/>
  <c r="W347" i="7"/>
  <c r="V347" i="7"/>
  <c r="U347" i="7"/>
  <c r="T347" i="7"/>
  <c r="S347" i="7"/>
  <c r="R347" i="7"/>
  <c r="Q347" i="7"/>
  <c r="P347" i="7"/>
  <c r="O347" i="7"/>
  <c r="N347" i="7"/>
  <c r="AC341" i="7"/>
  <c r="AB341" i="7"/>
  <c r="AA341" i="7"/>
  <c r="Z341" i="7"/>
  <c r="Y341" i="7"/>
  <c r="X341" i="7"/>
  <c r="W341" i="7"/>
  <c r="V341" i="7"/>
  <c r="U341" i="7"/>
  <c r="T341" i="7"/>
  <c r="S341" i="7"/>
  <c r="R341" i="7"/>
  <c r="Q341" i="7"/>
  <c r="P341" i="7"/>
  <c r="O341" i="7"/>
  <c r="N341" i="7"/>
  <c r="AC336" i="7"/>
  <c r="AB336" i="7"/>
  <c r="AA336" i="7"/>
  <c r="Z336" i="7"/>
  <c r="Y336" i="7"/>
  <c r="X336" i="7"/>
  <c r="W336" i="7"/>
  <c r="V336" i="7"/>
  <c r="U336" i="7"/>
  <c r="T336" i="7"/>
  <c r="S336" i="7"/>
  <c r="R336" i="7"/>
  <c r="Q336" i="7"/>
  <c r="P336" i="7"/>
  <c r="O336" i="7"/>
  <c r="N336" i="7"/>
  <c r="AC331" i="7"/>
  <c r="AB331" i="7"/>
  <c r="AA331" i="7"/>
  <c r="Z331" i="7"/>
  <c r="Y331" i="7"/>
  <c r="X331" i="7"/>
  <c r="W331" i="7"/>
  <c r="V331" i="7"/>
  <c r="U331" i="7"/>
  <c r="T331" i="7"/>
  <c r="S331" i="7"/>
  <c r="R331" i="7"/>
  <c r="Q331" i="7"/>
  <c r="P331" i="7"/>
  <c r="O331" i="7"/>
  <c r="N331" i="7"/>
  <c r="AC323" i="7"/>
  <c r="AB323" i="7"/>
  <c r="AA323" i="7"/>
  <c r="Z323" i="7"/>
  <c r="Y323" i="7"/>
  <c r="X323" i="7"/>
  <c r="W323" i="7"/>
  <c r="V323" i="7"/>
  <c r="U323" i="7"/>
  <c r="T323" i="7"/>
  <c r="S323" i="7"/>
  <c r="R323" i="7"/>
  <c r="Q323" i="7"/>
  <c r="P323" i="7"/>
  <c r="O323" i="7"/>
  <c r="N323" i="7"/>
  <c r="AC301" i="7"/>
  <c r="AB301" i="7"/>
  <c r="AA301" i="7"/>
  <c r="Z301" i="7"/>
  <c r="Y301" i="7"/>
  <c r="X301" i="7"/>
  <c r="W301" i="7"/>
  <c r="V301" i="7"/>
  <c r="U301" i="7"/>
  <c r="T301" i="7"/>
  <c r="S301" i="7"/>
  <c r="R301" i="7"/>
  <c r="Q301" i="7"/>
  <c r="P301" i="7"/>
  <c r="O301" i="7"/>
  <c r="N301" i="7"/>
  <c r="AC288" i="7"/>
  <c r="AB288" i="7"/>
  <c r="AA288" i="7"/>
  <c r="Z288" i="7"/>
  <c r="Y288" i="7"/>
  <c r="X288" i="7"/>
  <c r="W288" i="7"/>
  <c r="V288" i="7"/>
  <c r="U288" i="7"/>
  <c r="T288" i="7"/>
  <c r="S288" i="7"/>
  <c r="R288" i="7"/>
  <c r="Q288" i="7"/>
  <c r="P288" i="7"/>
  <c r="O288" i="7"/>
  <c r="N288" i="7"/>
  <c r="AC281" i="7"/>
  <c r="AB281" i="7"/>
  <c r="AA281" i="7"/>
  <c r="Z281" i="7"/>
  <c r="Y281" i="7"/>
  <c r="X281" i="7"/>
  <c r="W281" i="7"/>
  <c r="V281" i="7"/>
  <c r="U281" i="7"/>
  <c r="T281" i="7"/>
  <c r="S281" i="7"/>
  <c r="R281" i="7"/>
  <c r="Q281" i="7"/>
  <c r="P281" i="7"/>
  <c r="O281" i="7"/>
  <c r="N281" i="7"/>
  <c r="AC274" i="7"/>
  <c r="AB274" i="7"/>
  <c r="AA274" i="7"/>
  <c r="Z274" i="7"/>
  <c r="Y274" i="7"/>
  <c r="X274" i="7"/>
  <c r="W274" i="7"/>
  <c r="V274" i="7"/>
  <c r="U274" i="7"/>
  <c r="T274" i="7"/>
  <c r="S274" i="7"/>
  <c r="R274" i="7"/>
  <c r="Q274" i="7"/>
  <c r="P274" i="7"/>
  <c r="O274" i="7"/>
  <c r="N274" i="7"/>
  <c r="AC267" i="7"/>
  <c r="AB267" i="7"/>
  <c r="AA267" i="7"/>
  <c r="Z267" i="7"/>
  <c r="Y267" i="7"/>
  <c r="X267" i="7"/>
  <c r="W267" i="7"/>
  <c r="V267" i="7"/>
  <c r="U267" i="7"/>
  <c r="T267" i="7"/>
  <c r="S267" i="7"/>
  <c r="R267" i="7"/>
  <c r="Q267" i="7"/>
  <c r="P267" i="7"/>
  <c r="O267" i="7"/>
  <c r="N267" i="7"/>
  <c r="AC253" i="7"/>
  <c r="AB253" i="7"/>
  <c r="AA253" i="7"/>
  <c r="Z253" i="7"/>
  <c r="Y253" i="7"/>
  <c r="X253" i="7"/>
  <c r="W253" i="7"/>
  <c r="V253" i="7"/>
  <c r="U253" i="7"/>
  <c r="T253" i="7"/>
  <c r="S253" i="7"/>
  <c r="R253" i="7"/>
  <c r="Q253" i="7"/>
  <c r="P253" i="7"/>
  <c r="O253" i="7"/>
  <c r="N253" i="7"/>
  <c r="AC246" i="7"/>
  <c r="AB246" i="7"/>
  <c r="AA246" i="7"/>
  <c r="Z246" i="7"/>
  <c r="Y246" i="7"/>
  <c r="X246" i="7"/>
  <c r="W246" i="7"/>
  <c r="V246" i="7"/>
  <c r="U246" i="7"/>
  <c r="T246" i="7"/>
  <c r="S246" i="7"/>
  <c r="R246" i="7"/>
  <c r="Q246" i="7"/>
  <c r="P246" i="7"/>
  <c r="O246" i="7"/>
  <c r="N246" i="7"/>
  <c r="AC239" i="7"/>
  <c r="AB239" i="7"/>
  <c r="AA239" i="7"/>
  <c r="AA500" i="7" s="1"/>
  <c r="Z239" i="7"/>
  <c r="Y239" i="7"/>
  <c r="X239" i="7"/>
  <c r="W239" i="7"/>
  <c r="V239" i="7"/>
  <c r="U239" i="7"/>
  <c r="T239" i="7"/>
  <c r="S239" i="7"/>
  <c r="R239" i="7"/>
  <c r="Q239" i="7"/>
  <c r="P239" i="7"/>
  <c r="O239" i="7"/>
  <c r="N239" i="7"/>
  <c r="AC206" i="7"/>
  <c r="AB206" i="7"/>
  <c r="AA206" i="7"/>
  <c r="Z206" i="7"/>
  <c r="Y206" i="7"/>
  <c r="X206" i="7"/>
  <c r="W206" i="7"/>
  <c r="V206" i="7"/>
  <c r="U206" i="7"/>
  <c r="T206" i="7"/>
  <c r="S206" i="7"/>
  <c r="R206" i="7"/>
  <c r="Q206" i="7"/>
  <c r="P206" i="7"/>
  <c r="O206" i="7"/>
  <c r="N206" i="7"/>
  <c r="AC203" i="7"/>
  <c r="AB203" i="7"/>
  <c r="AA203" i="7"/>
  <c r="Z203" i="7"/>
  <c r="Y203" i="7"/>
  <c r="X203" i="7"/>
  <c r="W203" i="7"/>
  <c r="V203" i="7"/>
  <c r="U203" i="7"/>
  <c r="T203" i="7"/>
  <c r="S203" i="7"/>
  <c r="R203" i="7"/>
  <c r="Q203" i="7"/>
  <c r="P203" i="7"/>
  <c r="O203" i="7"/>
  <c r="N203" i="7"/>
  <c r="AC91" i="7"/>
  <c r="AB91" i="7"/>
  <c r="AA91" i="7"/>
  <c r="Z91" i="7"/>
  <c r="Y91" i="7"/>
  <c r="X91" i="7"/>
  <c r="W91" i="7"/>
  <c r="V91" i="7"/>
  <c r="U91" i="7"/>
  <c r="T91" i="7"/>
  <c r="S91" i="7"/>
  <c r="R91" i="7"/>
  <c r="Q91" i="7"/>
  <c r="P91" i="7"/>
  <c r="O91" i="7"/>
  <c r="N91" i="7"/>
  <c r="AC84" i="7"/>
  <c r="AB84" i="7"/>
  <c r="AA84" i="7"/>
  <c r="Z84" i="7"/>
  <c r="Y84" i="7"/>
  <c r="X84" i="7"/>
  <c r="W84" i="7"/>
  <c r="V84" i="7"/>
  <c r="U84" i="7"/>
  <c r="T84" i="7"/>
  <c r="S84" i="7"/>
  <c r="R84" i="7"/>
  <c r="Q84" i="7"/>
  <c r="P84" i="7"/>
  <c r="O84" i="7"/>
  <c r="N84" i="7"/>
  <c r="AC81" i="7"/>
  <c r="AB81" i="7"/>
  <c r="AA81" i="7"/>
  <c r="Z81" i="7"/>
  <c r="Y81" i="7"/>
  <c r="X81" i="7"/>
  <c r="W81" i="7"/>
  <c r="V81" i="7"/>
  <c r="U81" i="7"/>
  <c r="T81" i="7"/>
  <c r="S81" i="7"/>
  <c r="R81" i="7"/>
  <c r="Q81" i="7"/>
  <c r="P81" i="7"/>
  <c r="O81" i="7"/>
  <c r="N81" i="7"/>
  <c r="AC78" i="7"/>
  <c r="AB78" i="7"/>
  <c r="AA78" i="7"/>
  <c r="Z78" i="7"/>
  <c r="Y78" i="7"/>
  <c r="X78" i="7"/>
  <c r="W78" i="7"/>
  <c r="V78" i="7"/>
  <c r="U78" i="7"/>
  <c r="T78" i="7"/>
  <c r="S78" i="7"/>
  <c r="R78" i="7"/>
  <c r="Q78" i="7"/>
  <c r="P78" i="7"/>
  <c r="O78" i="7"/>
  <c r="N78" i="7"/>
  <c r="AC75" i="7"/>
  <c r="AB75" i="7"/>
  <c r="AA75" i="7"/>
  <c r="Z75" i="7"/>
  <c r="Y75" i="7"/>
  <c r="X75" i="7"/>
  <c r="W75" i="7"/>
  <c r="V75" i="7"/>
  <c r="U75" i="7"/>
  <c r="T75" i="7"/>
  <c r="S75" i="7"/>
  <c r="R75" i="7"/>
  <c r="Q75" i="7"/>
  <c r="P75" i="7"/>
  <c r="O75" i="7"/>
  <c r="N75" i="7"/>
  <c r="AC72" i="7"/>
  <c r="AB72" i="7"/>
  <c r="AA72" i="7"/>
  <c r="Z72" i="7"/>
  <c r="Y72" i="7"/>
  <c r="X72" i="7"/>
  <c r="W72" i="7"/>
  <c r="V72" i="7"/>
  <c r="U72" i="7"/>
  <c r="T72" i="7"/>
  <c r="S72" i="7"/>
  <c r="R72" i="7"/>
  <c r="Q72" i="7"/>
  <c r="P72" i="7"/>
  <c r="O72" i="7"/>
  <c r="N72" i="7"/>
  <c r="AC64" i="7"/>
  <c r="AB64" i="7"/>
  <c r="AA64" i="7"/>
  <c r="Z64" i="7"/>
  <c r="Y64" i="7"/>
  <c r="X64" i="7"/>
  <c r="W64" i="7"/>
  <c r="V64" i="7"/>
  <c r="U64" i="7"/>
  <c r="T64" i="7"/>
  <c r="S64" i="7"/>
  <c r="R64" i="7"/>
  <c r="Q64" i="7"/>
  <c r="P64" i="7"/>
  <c r="O64" i="7"/>
  <c r="N64" i="7"/>
  <c r="AC57" i="7"/>
  <c r="AB57" i="7"/>
  <c r="AA57" i="7"/>
  <c r="Z57" i="7"/>
  <c r="Y57" i="7"/>
  <c r="X57" i="7"/>
  <c r="W57" i="7"/>
  <c r="V57" i="7"/>
  <c r="U57" i="7"/>
  <c r="T57" i="7"/>
  <c r="S57" i="7"/>
  <c r="R57" i="7"/>
  <c r="Q57" i="7"/>
  <c r="P57" i="7"/>
  <c r="O57" i="7"/>
  <c r="N57" i="7"/>
  <c r="AC54" i="7"/>
  <c r="AB54" i="7"/>
  <c r="AA54" i="7"/>
  <c r="Z54" i="7"/>
  <c r="Y54" i="7"/>
  <c r="X54" i="7"/>
  <c r="W54" i="7"/>
  <c r="V54" i="7"/>
  <c r="U54" i="7"/>
  <c r="T54" i="7"/>
  <c r="S54" i="7"/>
  <c r="R54" i="7"/>
  <c r="Q54" i="7"/>
  <c r="P54" i="7"/>
  <c r="O54" i="7"/>
  <c r="N54" i="7"/>
  <c r="AC47" i="7"/>
  <c r="AB47" i="7"/>
  <c r="AA47" i="7"/>
  <c r="Z47" i="7"/>
  <c r="Y47" i="7"/>
  <c r="X47" i="7"/>
  <c r="W47" i="7"/>
  <c r="V47" i="7"/>
  <c r="U47" i="7"/>
  <c r="T47" i="7"/>
  <c r="S47" i="7"/>
  <c r="R47" i="7"/>
  <c r="Q47" i="7"/>
  <c r="P47" i="7"/>
  <c r="O47" i="7"/>
  <c r="N47" i="7"/>
  <c r="AC42" i="7"/>
  <c r="AB42" i="7"/>
  <c r="AA42" i="7"/>
  <c r="Z42" i="7"/>
  <c r="Y42" i="7"/>
  <c r="X42" i="7"/>
  <c r="W42" i="7"/>
  <c r="V42" i="7"/>
  <c r="U42" i="7"/>
  <c r="T42" i="7"/>
  <c r="S42" i="7"/>
  <c r="R42" i="7"/>
  <c r="Q42" i="7"/>
  <c r="P42" i="7"/>
  <c r="O42" i="7"/>
  <c r="N42" i="7"/>
  <c r="AC34" i="7"/>
  <c r="AB34" i="7"/>
  <c r="AA34" i="7"/>
  <c r="Z34" i="7"/>
  <c r="Y34" i="7"/>
  <c r="X34" i="7"/>
  <c r="W34" i="7"/>
  <c r="V34" i="7"/>
  <c r="U34" i="7"/>
  <c r="T34" i="7"/>
  <c r="S34" i="7"/>
  <c r="R34" i="7"/>
  <c r="Q34" i="7"/>
  <c r="P34" i="7"/>
  <c r="O34" i="7"/>
  <c r="N34" i="7"/>
  <c r="AC28" i="7"/>
  <c r="AB28" i="7"/>
  <c r="AA28" i="7"/>
  <c r="Z28" i="7"/>
  <c r="Y28" i="7"/>
  <c r="X28" i="7"/>
  <c r="W28" i="7"/>
  <c r="V28" i="7"/>
  <c r="U28" i="7"/>
  <c r="T28" i="7"/>
  <c r="S28" i="7"/>
  <c r="R28" i="7"/>
  <c r="Q28" i="7"/>
  <c r="P28" i="7"/>
  <c r="O28" i="7"/>
  <c r="N28" i="7"/>
  <c r="AC23" i="7"/>
  <c r="AB23" i="7"/>
  <c r="AA23" i="7"/>
  <c r="Z23" i="7"/>
  <c r="Y23" i="7"/>
  <c r="X23" i="7"/>
  <c r="W23" i="7"/>
  <c r="V23" i="7"/>
  <c r="U23" i="7"/>
  <c r="T23" i="7"/>
  <c r="S23" i="7"/>
  <c r="R23" i="7"/>
  <c r="R228" i="7" s="1"/>
  <c r="Q23" i="7"/>
  <c r="P23" i="7"/>
  <c r="O23" i="7"/>
  <c r="N23" i="7"/>
  <c r="M1441" i="3"/>
  <c r="AC1269" i="3"/>
  <c r="N1072" i="3"/>
  <c r="P1072" i="3"/>
  <c r="Q1072" i="3"/>
  <c r="R1072" i="3"/>
  <c r="S1072" i="3"/>
  <c r="T1072" i="3"/>
  <c r="U1072" i="3"/>
  <c r="V1072" i="3"/>
  <c r="W1072" i="3"/>
  <c r="X1072" i="3"/>
  <c r="Y1072" i="3"/>
  <c r="Z1072" i="3"/>
  <c r="AA1072" i="3"/>
  <c r="AB1072" i="3"/>
  <c r="N1068" i="3"/>
  <c r="O1068" i="3"/>
  <c r="Q1068" i="3"/>
  <c r="R1068" i="3"/>
  <c r="S1068" i="3"/>
  <c r="T1068" i="3"/>
  <c r="U1068" i="3"/>
  <c r="V1068" i="3"/>
  <c r="W1068" i="3"/>
  <c r="X1068" i="3"/>
  <c r="Y1068" i="3"/>
  <c r="Z1068" i="3"/>
  <c r="AA1068" i="3"/>
  <c r="AB1068" i="3"/>
  <c r="N1008" i="3"/>
  <c r="M1008" i="3"/>
  <c r="AC997" i="3"/>
  <c r="Q863" i="3"/>
  <c r="R863" i="3"/>
  <c r="S863" i="3"/>
  <c r="T863" i="3"/>
  <c r="AC863" i="3"/>
  <c r="N786" i="3"/>
  <c r="O786" i="3"/>
  <c r="P786" i="3"/>
  <c r="Q786" i="3"/>
  <c r="R786" i="3"/>
  <c r="S786" i="3"/>
  <c r="T786" i="3"/>
  <c r="U786" i="3"/>
  <c r="V786" i="3"/>
  <c r="W786" i="3"/>
  <c r="X786" i="3"/>
  <c r="Y786" i="3"/>
  <c r="Z786" i="3"/>
  <c r="AA786" i="3"/>
  <c r="AC786" i="3"/>
  <c r="N895" i="3"/>
  <c r="O895" i="3"/>
  <c r="P895" i="3"/>
  <c r="Q895" i="3"/>
  <c r="R895" i="3"/>
  <c r="S895" i="3"/>
  <c r="T895" i="3"/>
  <c r="U895" i="3"/>
  <c r="V895" i="3"/>
  <c r="W895" i="3"/>
  <c r="X895" i="3"/>
  <c r="Y895" i="3"/>
  <c r="Z895" i="3"/>
  <c r="AA895" i="3"/>
  <c r="AB895" i="3"/>
  <c r="AC895" i="3"/>
  <c r="N903" i="3"/>
  <c r="O903" i="3"/>
  <c r="P903" i="3"/>
  <c r="Q903" i="3"/>
  <c r="R903" i="3"/>
  <c r="S903" i="3"/>
  <c r="T903" i="3"/>
  <c r="U903" i="3"/>
  <c r="V903" i="3"/>
  <c r="W903" i="3"/>
  <c r="X903" i="3"/>
  <c r="Y903" i="3"/>
  <c r="Z903" i="3"/>
  <c r="AA903" i="3"/>
  <c r="AB903" i="3"/>
  <c r="AC903" i="3"/>
  <c r="N899" i="3"/>
  <c r="O899" i="3"/>
  <c r="P899" i="3"/>
  <c r="Q899" i="3"/>
  <c r="R899" i="3"/>
  <c r="S899" i="3"/>
  <c r="T899" i="3"/>
  <c r="U899" i="3"/>
  <c r="V899" i="3"/>
  <c r="W899" i="3"/>
  <c r="X899" i="3"/>
  <c r="Y899" i="3"/>
  <c r="Z899" i="3"/>
  <c r="AA899" i="3"/>
  <c r="AB899" i="3"/>
  <c r="AC899" i="3"/>
  <c r="M899" i="3"/>
  <c r="M863" i="3"/>
  <c r="N772" i="3"/>
  <c r="O772" i="3"/>
  <c r="P772" i="3"/>
  <c r="Q772" i="3"/>
  <c r="R772" i="3"/>
  <c r="S772" i="3"/>
  <c r="T772" i="3"/>
  <c r="U772" i="3"/>
  <c r="V772" i="3"/>
  <c r="W772" i="3"/>
  <c r="X772" i="3"/>
  <c r="Y772" i="3"/>
  <c r="Z772" i="3"/>
  <c r="AA772" i="3"/>
  <c r="AB772" i="3"/>
  <c r="AC772" i="3"/>
  <c r="N351" i="3"/>
  <c r="O351" i="3"/>
  <c r="P351" i="3"/>
  <c r="Q351" i="3"/>
  <c r="R351" i="3"/>
  <c r="S351" i="3"/>
  <c r="T351" i="3"/>
  <c r="U351" i="3"/>
  <c r="V351" i="3"/>
  <c r="W351" i="3"/>
  <c r="X351" i="3"/>
  <c r="Y351" i="3"/>
  <c r="Z351" i="3"/>
  <c r="AA351" i="3"/>
  <c r="AB351" i="3"/>
  <c r="AC351" i="3"/>
  <c r="M351" i="3"/>
  <c r="N347" i="3"/>
  <c r="O347" i="3"/>
  <c r="P347" i="3"/>
  <c r="Q347" i="3"/>
  <c r="R347" i="3"/>
  <c r="S347" i="3"/>
  <c r="T347" i="3"/>
  <c r="U347" i="3"/>
  <c r="V347" i="3"/>
  <c r="W347" i="3"/>
  <c r="X347" i="3"/>
  <c r="Y347" i="3"/>
  <c r="Z347" i="3"/>
  <c r="AA347" i="3"/>
  <c r="AB347" i="3"/>
  <c r="AC347" i="3"/>
  <c r="M347" i="3"/>
  <c r="M232" i="3"/>
  <c r="AC1539" i="3"/>
  <c r="M1539" i="3"/>
  <c r="AC1531" i="3"/>
  <c r="M1531" i="3"/>
  <c r="AC1523" i="3"/>
  <c r="AC1548" i="3" s="1"/>
  <c r="M1523" i="3"/>
  <c r="M1548" i="3" s="1"/>
  <c r="M1514" i="3"/>
  <c r="AC1510" i="3"/>
  <c r="AB1510" i="3"/>
  <c r="AA1510" i="3"/>
  <c r="Z1510" i="3"/>
  <c r="Y1510" i="3"/>
  <c r="X1510" i="3"/>
  <c r="W1510" i="3"/>
  <c r="V1510" i="3"/>
  <c r="U1510" i="3"/>
  <c r="T1510" i="3"/>
  <c r="S1510" i="3"/>
  <c r="R1510" i="3"/>
  <c r="Q1510" i="3"/>
  <c r="M1510" i="3"/>
  <c r="AC1507" i="3"/>
  <c r="AB1507" i="3"/>
  <c r="AA1507" i="3"/>
  <c r="Z1507" i="3"/>
  <c r="Y1507" i="3"/>
  <c r="X1507" i="3"/>
  <c r="W1507" i="3"/>
  <c r="V1507" i="3"/>
  <c r="U1507" i="3"/>
  <c r="T1507" i="3"/>
  <c r="S1507" i="3"/>
  <c r="R1507" i="3"/>
  <c r="Q1507" i="3"/>
  <c r="P1507" i="3"/>
  <c r="O1507" i="3"/>
  <c r="N1507" i="3"/>
  <c r="M1507" i="3"/>
  <c r="AC1504" i="3"/>
  <c r="AB1504" i="3"/>
  <c r="AA1504" i="3"/>
  <c r="Z1504" i="3"/>
  <c r="Y1504" i="3"/>
  <c r="X1504" i="3"/>
  <c r="W1504" i="3"/>
  <c r="V1504" i="3"/>
  <c r="U1504" i="3"/>
  <c r="T1504" i="3"/>
  <c r="S1504" i="3"/>
  <c r="R1504" i="3"/>
  <c r="Q1504" i="3"/>
  <c r="P1504" i="3"/>
  <c r="O1504" i="3"/>
  <c r="N1504" i="3"/>
  <c r="M1504" i="3"/>
  <c r="AC1501" i="3"/>
  <c r="AB1501" i="3"/>
  <c r="AA1501" i="3"/>
  <c r="Z1501" i="3"/>
  <c r="Y1501" i="3"/>
  <c r="X1501" i="3"/>
  <c r="W1501" i="3"/>
  <c r="V1501" i="3"/>
  <c r="U1501" i="3"/>
  <c r="T1501" i="3"/>
  <c r="S1501" i="3"/>
  <c r="R1501" i="3"/>
  <c r="Q1501" i="3"/>
  <c r="P1501" i="3"/>
  <c r="O1501" i="3"/>
  <c r="N1501" i="3"/>
  <c r="M1501" i="3"/>
  <c r="AC1498" i="3"/>
  <c r="AB1498" i="3"/>
  <c r="AA1498" i="3"/>
  <c r="Z1498" i="3"/>
  <c r="Y1498" i="3"/>
  <c r="X1498" i="3"/>
  <c r="W1498" i="3"/>
  <c r="V1498" i="3"/>
  <c r="U1498" i="3"/>
  <c r="T1498" i="3"/>
  <c r="S1498" i="3"/>
  <c r="R1498" i="3"/>
  <c r="Q1498" i="3"/>
  <c r="P1498" i="3"/>
  <c r="O1498" i="3"/>
  <c r="N1498" i="3"/>
  <c r="M1498" i="3"/>
  <c r="AC1495" i="3"/>
  <c r="AB1495" i="3"/>
  <c r="AA1495" i="3"/>
  <c r="Z1495" i="3"/>
  <c r="Y1495" i="3"/>
  <c r="X1495" i="3"/>
  <c r="W1495" i="3"/>
  <c r="V1495" i="3"/>
  <c r="U1495" i="3"/>
  <c r="T1495" i="3"/>
  <c r="S1495" i="3"/>
  <c r="R1495" i="3"/>
  <c r="Q1495" i="3"/>
  <c r="P1495" i="3"/>
  <c r="O1495" i="3"/>
  <c r="N1495" i="3"/>
  <c r="M1495" i="3"/>
  <c r="AC1492" i="3"/>
  <c r="AB1492" i="3"/>
  <c r="AA1492" i="3"/>
  <c r="Z1492" i="3"/>
  <c r="Y1492" i="3"/>
  <c r="X1492" i="3"/>
  <c r="W1492" i="3"/>
  <c r="V1492" i="3"/>
  <c r="U1492" i="3"/>
  <c r="T1492" i="3"/>
  <c r="S1492" i="3"/>
  <c r="R1492" i="3"/>
  <c r="Q1492" i="3"/>
  <c r="P1492" i="3"/>
  <c r="O1492" i="3"/>
  <c r="N1492" i="3"/>
  <c r="M1492" i="3"/>
  <c r="AC1487" i="3"/>
  <c r="AB1487" i="3"/>
  <c r="AA1487" i="3"/>
  <c r="Z1487" i="3"/>
  <c r="Y1487" i="3"/>
  <c r="X1487" i="3"/>
  <c r="W1487" i="3"/>
  <c r="V1487" i="3"/>
  <c r="U1487" i="3"/>
  <c r="T1487" i="3"/>
  <c r="S1487" i="3"/>
  <c r="R1487" i="3"/>
  <c r="Q1487" i="3"/>
  <c r="P1487" i="3"/>
  <c r="O1487" i="3"/>
  <c r="N1487" i="3"/>
  <c r="M1487" i="3"/>
  <c r="AC1484" i="3"/>
  <c r="AB1484" i="3"/>
  <c r="AA1484" i="3"/>
  <c r="Z1484" i="3"/>
  <c r="Y1484" i="3"/>
  <c r="X1484" i="3"/>
  <c r="W1484" i="3"/>
  <c r="V1484" i="3"/>
  <c r="U1484" i="3"/>
  <c r="T1484" i="3"/>
  <c r="S1484" i="3"/>
  <c r="R1484" i="3"/>
  <c r="Q1484" i="3"/>
  <c r="P1484" i="3"/>
  <c r="O1484" i="3"/>
  <c r="N1484" i="3"/>
  <c r="M1484" i="3"/>
  <c r="AC1480" i="3"/>
  <c r="AB1480" i="3"/>
  <c r="AA1480" i="3"/>
  <c r="Z1480" i="3"/>
  <c r="Y1480" i="3"/>
  <c r="X1480" i="3"/>
  <c r="W1480" i="3"/>
  <c r="V1480" i="3"/>
  <c r="U1480" i="3"/>
  <c r="T1480" i="3"/>
  <c r="S1480" i="3"/>
  <c r="R1480" i="3"/>
  <c r="Q1480" i="3"/>
  <c r="P1480" i="3"/>
  <c r="O1480" i="3"/>
  <c r="N1480" i="3"/>
  <c r="M1480" i="3"/>
  <c r="AC1477" i="3"/>
  <c r="AB1477" i="3"/>
  <c r="AA1477" i="3"/>
  <c r="Z1477" i="3"/>
  <c r="Y1477" i="3"/>
  <c r="X1477" i="3"/>
  <c r="W1477" i="3"/>
  <c r="V1477" i="3"/>
  <c r="U1477" i="3"/>
  <c r="T1477" i="3"/>
  <c r="S1477" i="3"/>
  <c r="R1477" i="3"/>
  <c r="Q1477" i="3"/>
  <c r="P1477" i="3"/>
  <c r="O1477" i="3"/>
  <c r="N1477" i="3"/>
  <c r="M1477" i="3"/>
  <c r="AC1473" i="3"/>
  <c r="AB1473" i="3"/>
  <c r="AA1473" i="3"/>
  <c r="Z1473" i="3"/>
  <c r="Y1473" i="3"/>
  <c r="X1473" i="3"/>
  <c r="W1473" i="3"/>
  <c r="V1473" i="3"/>
  <c r="U1473" i="3"/>
  <c r="T1473" i="3"/>
  <c r="S1473" i="3"/>
  <c r="R1473" i="3"/>
  <c r="Q1473" i="3"/>
  <c r="P1473" i="3"/>
  <c r="O1473" i="3"/>
  <c r="N1473" i="3"/>
  <c r="M1473" i="3"/>
  <c r="AC1470" i="3"/>
  <c r="AB1470" i="3"/>
  <c r="AA1470" i="3"/>
  <c r="Z1470" i="3"/>
  <c r="Y1470" i="3"/>
  <c r="X1470" i="3"/>
  <c r="W1470" i="3"/>
  <c r="V1470" i="3"/>
  <c r="U1470" i="3"/>
  <c r="T1470" i="3"/>
  <c r="S1470" i="3"/>
  <c r="R1470" i="3"/>
  <c r="Q1470" i="3"/>
  <c r="P1470" i="3"/>
  <c r="O1470" i="3"/>
  <c r="N1470" i="3"/>
  <c r="M1470" i="3"/>
  <c r="AC1465" i="3"/>
  <c r="AB1465" i="3"/>
  <c r="AA1465" i="3"/>
  <c r="Z1465" i="3"/>
  <c r="Y1465" i="3"/>
  <c r="X1465" i="3"/>
  <c r="W1465" i="3"/>
  <c r="V1465" i="3"/>
  <c r="U1465" i="3"/>
  <c r="T1465" i="3"/>
  <c r="S1465" i="3"/>
  <c r="R1465" i="3"/>
  <c r="Q1465" i="3"/>
  <c r="P1465" i="3"/>
  <c r="O1465" i="3"/>
  <c r="N1465" i="3"/>
  <c r="M1465" i="3"/>
  <c r="AC1461" i="3"/>
  <c r="AB1461" i="3"/>
  <c r="AA1461" i="3"/>
  <c r="Z1461" i="3"/>
  <c r="Y1461" i="3"/>
  <c r="X1461" i="3"/>
  <c r="W1461" i="3"/>
  <c r="V1461" i="3"/>
  <c r="U1461" i="3"/>
  <c r="T1461" i="3"/>
  <c r="S1461" i="3"/>
  <c r="R1461" i="3"/>
  <c r="Q1461" i="3"/>
  <c r="P1461" i="3"/>
  <c r="O1461" i="3"/>
  <c r="N1461" i="3"/>
  <c r="M1461" i="3"/>
  <c r="AC1457" i="3"/>
  <c r="AB1457" i="3"/>
  <c r="AA1457" i="3"/>
  <c r="Z1457" i="3"/>
  <c r="Y1457" i="3"/>
  <c r="X1457" i="3"/>
  <c r="W1457" i="3"/>
  <c r="V1457" i="3"/>
  <c r="U1457" i="3"/>
  <c r="T1457" i="3"/>
  <c r="S1457" i="3"/>
  <c r="R1457" i="3"/>
  <c r="Q1457" i="3"/>
  <c r="P1457" i="3"/>
  <c r="O1457" i="3"/>
  <c r="N1457" i="3"/>
  <c r="M1457" i="3"/>
  <c r="AC1451" i="3"/>
  <c r="AB1451" i="3"/>
  <c r="AA1451" i="3"/>
  <c r="Z1451" i="3"/>
  <c r="Y1451" i="3"/>
  <c r="X1451" i="3"/>
  <c r="W1451" i="3"/>
  <c r="V1451" i="3"/>
  <c r="U1451" i="3"/>
  <c r="T1451" i="3"/>
  <c r="S1451" i="3"/>
  <c r="R1451" i="3"/>
  <c r="Q1451" i="3"/>
  <c r="P1451" i="3"/>
  <c r="O1451" i="3"/>
  <c r="N1451" i="3"/>
  <c r="M1451" i="3"/>
  <c r="AC1446" i="3"/>
  <c r="AB1446" i="3"/>
  <c r="AA1446" i="3"/>
  <c r="Z1446" i="3"/>
  <c r="Y1446" i="3"/>
  <c r="X1446" i="3"/>
  <c r="W1446" i="3"/>
  <c r="V1446" i="3"/>
  <c r="U1446" i="3"/>
  <c r="T1446" i="3"/>
  <c r="S1446" i="3"/>
  <c r="R1446" i="3"/>
  <c r="Q1446" i="3"/>
  <c r="P1446" i="3"/>
  <c r="O1446" i="3"/>
  <c r="N1446" i="3"/>
  <c r="M1446" i="3"/>
  <c r="AC1441" i="3"/>
  <c r="AB1441" i="3"/>
  <c r="AA1441" i="3"/>
  <c r="Z1441" i="3"/>
  <c r="Y1441" i="3"/>
  <c r="X1441" i="3"/>
  <c r="W1441" i="3"/>
  <c r="V1441" i="3"/>
  <c r="U1441" i="3"/>
  <c r="T1441" i="3"/>
  <c r="S1441" i="3"/>
  <c r="R1441" i="3"/>
  <c r="Q1441" i="3"/>
  <c r="P1441" i="3"/>
  <c r="O1441" i="3"/>
  <c r="N1441" i="3"/>
  <c r="M1436" i="3"/>
  <c r="AC1432" i="3"/>
  <c r="AB1432" i="3"/>
  <c r="AA1432" i="3"/>
  <c r="Z1432" i="3"/>
  <c r="Y1432" i="3"/>
  <c r="X1432" i="3"/>
  <c r="W1432" i="3"/>
  <c r="V1432" i="3"/>
  <c r="U1432" i="3"/>
  <c r="T1432" i="3"/>
  <c r="R1432" i="3"/>
  <c r="Q1432" i="3"/>
  <c r="M1432" i="3"/>
  <c r="AC1429" i="3"/>
  <c r="AB1429" i="3"/>
  <c r="AA1429" i="3"/>
  <c r="Z1429" i="3"/>
  <c r="Y1429" i="3"/>
  <c r="X1429" i="3"/>
  <c r="W1429" i="3"/>
  <c r="V1429" i="3"/>
  <c r="U1429" i="3"/>
  <c r="T1429" i="3"/>
  <c r="S1429" i="3"/>
  <c r="R1429" i="3"/>
  <c r="Q1429" i="3"/>
  <c r="P1429" i="3"/>
  <c r="O1429" i="3"/>
  <c r="N1429" i="3"/>
  <c r="M1429" i="3"/>
  <c r="AC1426" i="3"/>
  <c r="AB1426" i="3"/>
  <c r="AA1426" i="3"/>
  <c r="Z1426" i="3"/>
  <c r="Y1426" i="3"/>
  <c r="X1426" i="3"/>
  <c r="W1426" i="3"/>
  <c r="V1426" i="3"/>
  <c r="U1426" i="3"/>
  <c r="T1426" i="3"/>
  <c r="S1426" i="3"/>
  <c r="R1426" i="3"/>
  <c r="Q1426" i="3"/>
  <c r="P1426" i="3"/>
  <c r="O1426" i="3"/>
  <c r="N1426" i="3"/>
  <c r="M1426" i="3"/>
  <c r="AC1423" i="3"/>
  <c r="AB1423" i="3"/>
  <c r="AA1423" i="3"/>
  <c r="Z1423" i="3"/>
  <c r="Y1423" i="3"/>
  <c r="X1423" i="3"/>
  <c r="W1423" i="3"/>
  <c r="V1423" i="3"/>
  <c r="U1423" i="3"/>
  <c r="T1423" i="3"/>
  <c r="S1423" i="3"/>
  <c r="R1423" i="3"/>
  <c r="Q1423" i="3"/>
  <c r="P1423" i="3"/>
  <c r="O1423" i="3"/>
  <c r="N1423" i="3"/>
  <c r="M1423" i="3"/>
  <c r="AC1420" i="3"/>
  <c r="AB1420" i="3"/>
  <c r="AA1420" i="3"/>
  <c r="Z1420" i="3"/>
  <c r="Y1420" i="3"/>
  <c r="X1420" i="3"/>
  <c r="W1420" i="3"/>
  <c r="V1420" i="3"/>
  <c r="U1420" i="3"/>
  <c r="T1420" i="3"/>
  <c r="S1420" i="3"/>
  <c r="R1420" i="3"/>
  <c r="Q1420" i="3"/>
  <c r="P1420" i="3"/>
  <c r="O1420" i="3"/>
  <c r="N1420" i="3"/>
  <c r="M1420" i="3"/>
  <c r="AC1417" i="3"/>
  <c r="AB1417" i="3"/>
  <c r="AA1417" i="3"/>
  <c r="Z1417" i="3"/>
  <c r="Y1417" i="3"/>
  <c r="X1417" i="3"/>
  <c r="W1417" i="3"/>
  <c r="V1417" i="3"/>
  <c r="U1417" i="3"/>
  <c r="T1417" i="3"/>
  <c r="S1417" i="3"/>
  <c r="R1417" i="3"/>
  <c r="Q1417" i="3"/>
  <c r="P1417" i="3"/>
  <c r="O1417" i="3"/>
  <c r="N1417" i="3"/>
  <c r="M1417" i="3"/>
  <c r="AC1414" i="3"/>
  <c r="AB1414" i="3"/>
  <c r="AA1414" i="3"/>
  <c r="Z1414" i="3"/>
  <c r="Y1414" i="3"/>
  <c r="X1414" i="3"/>
  <c r="W1414" i="3"/>
  <c r="V1414" i="3"/>
  <c r="U1414" i="3"/>
  <c r="T1414" i="3"/>
  <c r="S1414" i="3"/>
  <c r="R1414" i="3"/>
  <c r="Q1414" i="3"/>
  <c r="P1414" i="3"/>
  <c r="O1414" i="3"/>
  <c r="N1414" i="3"/>
  <c r="M1414" i="3"/>
  <c r="AC1409" i="3"/>
  <c r="AB1409" i="3"/>
  <c r="AA1409" i="3"/>
  <c r="Z1409" i="3"/>
  <c r="Y1409" i="3"/>
  <c r="X1409" i="3"/>
  <c r="W1409" i="3"/>
  <c r="V1409" i="3"/>
  <c r="U1409" i="3"/>
  <c r="T1409" i="3"/>
  <c r="S1409" i="3"/>
  <c r="R1409" i="3"/>
  <c r="Q1409" i="3"/>
  <c r="P1409" i="3"/>
  <c r="O1409" i="3"/>
  <c r="N1409" i="3"/>
  <c r="M1409" i="3"/>
  <c r="AC1406" i="3"/>
  <c r="AB1406" i="3"/>
  <c r="AA1406" i="3"/>
  <c r="Z1406" i="3"/>
  <c r="Y1406" i="3"/>
  <c r="X1406" i="3"/>
  <c r="W1406" i="3"/>
  <c r="V1406" i="3"/>
  <c r="U1406" i="3"/>
  <c r="T1406" i="3"/>
  <c r="S1406" i="3"/>
  <c r="R1406" i="3"/>
  <c r="Q1406" i="3"/>
  <c r="P1406" i="3"/>
  <c r="O1406" i="3"/>
  <c r="N1406" i="3"/>
  <c r="M1406" i="3"/>
  <c r="AC1399" i="3"/>
  <c r="AB1399" i="3"/>
  <c r="AA1399" i="3"/>
  <c r="Z1399" i="3"/>
  <c r="Y1399" i="3"/>
  <c r="X1399" i="3"/>
  <c r="W1399" i="3"/>
  <c r="V1399" i="3"/>
  <c r="U1399" i="3"/>
  <c r="T1399" i="3"/>
  <c r="S1399" i="3"/>
  <c r="R1399" i="3"/>
  <c r="Q1399" i="3"/>
  <c r="P1399" i="3"/>
  <c r="O1399" i="3"/>
  <c r="N1399" i="3"/>
  <c r="M1399" i="3"/>
  <c r="AC1395" i="3"/>
  <c r="AB1395" i="3"/>
  <c r="AA1395" i="3"/>
  <c r="Z1395" i="3"/>
  <c r="Y1395" i="3"/>
  <c r="X1395" i="3"/>
  <c r="W1395" i="3"/>
  <c r="V1395" i="3"/>
  <c r="U1395" i="3"/>
  <c r="T1395" i="3"/>
  <c r="S1395" i="3"/>
  <c r="R1395" i="3"/>
  <c r="Q1395" i="3"/>
  <c r="P1395" i="3"/>
  <c r="O1395" i="3"/>
  <c r="N1395" i="3"/>
  <c r="M1395" i="3"/>
  <c r="AC1392" i="3"/>
  <c r="AB1392" i="3"/>
  <c r="AA1392" i="3"/>
  <c r="Z1392" i="3"/>
  <c r="Y1392" i="3"/>
  <c r="X1392" i="3"/>
  <c r="W1392" i="3"/>
  <c r="V1392" i="3"/>
  <c r="U1392" i="3"/>
  <c r="T1392" i="3"/>
  <c r="S1392" i="3"/>
  <c r="R1392" i="3"/>
  <c r="Q1392" i="3"/>
  <c r="P1392" i="3"/>
  <c r="O1392" i="3"/>
  <c r="N1392" i="3"/>
  <c r="M1392" i="3"/>
  <c r="AC1387" i="3"/>
  <c r="AB1387" i="3"/>
  <c r="AA1387" i="3"/>
  <c r="Z1387" i="3"/>
  <c r="Y1387" i="3"/>
  <c r="X1387" i="3"/>
  <c r="W1387" i="3"/>
  <c r="V1387" i="3"/>
  <c r="U1387" i="3"/>
  <c r="T1387" i="3"/>
  <c r="S1387" i="3"/>
  <c r="R1387" i="3"/>
  <c r="Q1387" i="3"/>
  <c r="P1387" i="3"/>
  <c r="O1387" i="3"/>
  <c r="N1387" i="3"/>
  <c r="M1387" i="3"/>
  <c r="AC1383" i="3"/>
  <c r="AB1383" i="3"/>
  <c r="AA1383" i="3"/>
  <c r="Z1383" i="3"/>
  <c r="Y1383" i="3"/>
  <c r="X1383" i="3"/>
  <c r="W1383" i="3"/>
  <c r="V1383" i="3"/>
  <c r="U1383" i="3"/>
  <c r="T1383" i="3"/>
  <c r="S1383" i="3"/>
  <c r="R1383" i="3"/>
  <c r="Q1383" i="3"/>
  <c r="P1383" i="3"/>
  <c r="O1383" i="3"/>
  <c r="N1383" i="3"/>
  <c r="M1383" i="3"/>
  <c r="AC1379" i="3"/>
  <c r="AB1379" i="3"/>
  <c r="AA1379" i="3"/>
  <c r="Z1379" i="3"/>
  <c r="Y1379" i="3"/>
  <c r="X1379" i="3"/>
  <c r="W1379" i="3"/>
  <c r="V1379" i="3"/>
  <c r="U1379" i="3"/>
  <c r="T1379" i="3"/>
  <c r="S1379" i="3"/>
  <c r="R1379" i="3"/>
  <c r="Q1379" i="3"/>
  <c r="P1379" i="3"/>
  <c r="O1379" i="3"/>
  <c r="N1379" i="3"/>
  <c r="M1379" i="3"/>
  <c r="AC1373" i="3"/>
  <c r="AB1373" i="3"/>
  <c r="AA1373" i="3"/>
  <c r="Z1373" i="3"/>
  <c r="Y1373" i="3"/>
  <c r="X1373" i="3"/>
  <c r="W1373" i="3"/>
  <c r="V1373" i="3"/>
  <c r="U1373" i="3"/>
  <c r="T1373" i="3"/>
  <c r="S1373" i="3"/>
  <c r="R1373" i="3"/>
  <c r="Q1373" i="3"/>
  <c r="P1373" i="3"/>
  <c r="O1373" i="3"/>
  <c r="N1373" i="3"/>
  <c r="M1373" i="3"/>
  <c r="AC1368" i="3"/>
  <c r="AB1368" i="3"/>
  <c r="AA1368" i="3"/>
  <c r="Z1368" i="3"/>
  <c r="Y1368" i="3"/>
  <c r="X1368" i="3"/>
  <c r="W1368" i="3"/>
  <c r="V1368" i="3"/>
  <c r="U1368" i="3"/>
  <c r="T1368" i="3"/>
  <c r="S1368" i="3"/>
  <c r="R1368" i="3"/>
  <c r="Q1368" i="3"/>
  <c r="P1368" i="3"/>
  <c r="O1368" i="3"/>
  <c r="N1368" i="3"/>
  <c r="M1368" i="3"/>
  <c r="AC1363" i="3"/>
  <c r="AB1363" i="3"/>
  <c r="AA1363" i="3"/>
  <c r="Z1363" i="3"/>
  <c r="Y1363" i="3"/>
  <c r="X1363" i="3"/>
  <c r="W1363" i="3"/>
  <c r="V1363" i="3"/>
  <c r="U1363" i="3"/>
  <c r="T1363" i="3"/>
  <c r="S1363" i="3"/>
  <c r="R1363" i="3"/>
  <c r="Q1363" i="3"/>
  <c r="P1363" i="3"/>
  <c r="O1363" i="3"/>
  <c r="N1363" i="3"/>
  <c r="M1363" i="3"/>
  <c r="M1358" i="3"/>
  <c r="AC1354" i="3"/>
  <c r="AB1354" i="3"/>
  <c r="AA1354" i="3"/>
  <c r="Z1354" i="3"/>
  <c r="Y1354" i="3"/>
  <c r="X1354" i="3"/>
  <c r="W1354" i="3"/>
  <c r="V1354" i="3"/>
  <c r="U1354" i="3"/>
  <c r="T1354" i="3"/>
  <c r="S1354" i="3"/>
  <c r="Q1354" i="3"/>
  <c r="M1354" i="3"/>
  <c r="AC1351" i="3"/>
  <c r="AB1351" i="3"/>
  <c r="AA1351" i="3"/>
  <c r="Z1351" i="3"/>
  <c r="Y1351" i="3"/>
  <c r="X1351" i="3"/>
  <c r="W1351" i="3"/>
  <c r="V1351" i="3"/>
  <c r="U1351" i="3"/>
  <c r="T1351" i="3"/>
  <c r="S1351" i="3"/>
  <c r="R1351" i="3"/>
  <c r="Q1351" i="3"/>
  <c r="P1351" i="3"/>
  <c r="O1351" i="3"/>
  <c r="N1351" i="3"/>
  <c r="M1351" i="3"/>
  <c r="AC1348" i="3"/>
  <c r="AB1348" i="3"/>
  <c r="AA1348" i="3"/>
  <c r="Z1348" i="3"/>
  <c r="Y1348" i="3"/>
  <c r="X1348" i="3"/>
  <c r="W1348" i="3"/>
  <c r="V1348" i="3"/>
  <c r="U1348" i="3"/>
  <c r="T1348" i="3"/>
  <c r="S1348" i="3"/>
  <c r="R1348" i="3"/>
  <c r="Q1348" i="3"/>
  <c r="P1348" i="3"/>
  <c r="O1348" i="3"/>
  <c r="N1348" i="3"/>
  <c r="M1348" i="3"/>
  <c r="AC1345" i="3"/>
  <c r="AB1345" i="3"/>
  <c r="AA1345" i="3"/>
  <c r="Z1345" i="3"/>
  <c r="Y1345" i="3"/>
  <c r="X1345" i="3"/>
  <c r="W1345" i="3"/>
  <c r="V1345" i="3"/>
  <c r="U1345" i="3"/>
  <c r="T1345" i="3"/>
  <c r="S1345" i="3"/>
  <c r="R1345" i="3"/>
  <c r="Q1345" i="3"/>
  <c r="P1345" i="3"/>
  <c r="O1345" i="3"/>
  <c r="N1345" i="3"/>
  <c r="M1345" i="3"/>
  <c r="AC1342" i="3"/>
  <c r="AB1342" i="3"/>
  <c r="AA1342" i="3"/>
  <c r="Z1342" i="3"/>
  <c r="Y1342" i="3"/>
  <c r="X1342" i="3"/>
  <c r="W1342" i="3"/>
  <c r="V1342" i="3"/>
  <c r="U1342" i="3"/>
  <c r="T1342" i="3"/>
  <c r="S1342" i="3"/>
  <c r="R1342" i="3"/>
  <c r="Q1342" i="3"/>
  <c r="P1342" i="3"/>
  <c r="O1342" i="3"/>
  <c r="N1342" i="3"/>
  <c r="M1342" i="3"/>
  <c r="AC1339" i="3"/>
  <c r="AB1339" i="3"/>
  <c r="AA1339" i="3"/>
  <c r="Z1339" i="3"/>
  <c r="Y1339" i="3"/>
  <c r="X1339" i="3"/>
  <c r="W1339" i="3"/>
  <c r="V1339" i="3"/>
  <c r="U1339" i="3"/>
  <c r="T1339" i="3"/>
  <c r="S1339" i="3"/>
  <c r="R1339" i="3"/>
  <c r="Q1339" i="3"/>
  <c r="P1339" i="3"/>
  <c r="O1339" i="3"/>
  <c r="N1339" i="3"/>
  <c r="M1339" i="3"/>
  <c r="AC1336" i="3"/>
  <c r="AB1336" i="3"/>
  <c r="AA1336" i="3"/>
  <c r="Z1336" i="3"/>
  <c r="Y1336" i="3"/>
  <c r="X1336" i="3"/>
  <c r="W1336" i="3"/>
  <c r="V1336" i="3"/>
  <c r="U1336" i="3"/>
  <c r="T1336" i="3"/>
  <c r="S1336" i="3"/>
  <c r="R1336" i="3"/>
  <c r="Q1336" i="3"/>
  <c r="P1336" i="3"/>
  <c r="O1336" i="3"/>
  <c r="N1336" i="3"/>
  <c r="M1336" i="3"/>
  <c r="AC1331" i="3"/>
  <c r="AB1331" i="3"/>
  <c r="AA1331" i="3"/>
  <c r="Z1331" i="3"/>
  <c r="Y1331" i="3"/>
  <c r="X1331" i="3"/>
  <c r="W1331" i="3"/>
  <c r="V1331" i="3"/>
  <c r="U1331" i="3"/>
  <c r="T1331" i="3"/>
  <c r="S1331" i="3"/>
  <c r="R1331" i="3"/>
  <c r="Q1331" i="3"/>
  <c r="P1331" i="3"/>
  <c r="O1331" i="3"/>
  <c r="N1331" i="3"/>
  <c r="M1331" i="3"/>
  <c r="AC1328" i="3"/>
  <c r="AB1328" i="3"/>
  <c r="AA1328" i="3"/>
  <c r="Z1328" i="3"/>
  <c r="Y1328" i="3"/>
  <c r="X1328" i="3"/>
  <c r="W1328" i="3"/>
  <c r="V1328" i="3"/>
  <c r="U1328" i="3"/>
  <c r="T1328" i="3"/>
  <c r="S1328" i="3"/>
  <c r="R1328" i="3"/>
  <c r="Q1328" i="3"/>
  <c r="P1328" i="3"/>
  <c r="O1328" i="3"/>
  <c r="N1328" i="3"/>
  <c r="M1328" i="3"/>
  <c r="AC1324" i="3"/>
  <c r="AB1324" i="3"/>
  <c r="AA1324" i="3"/>
  <c r="Z1324" i="3"/>
  <c r="Y1324" i="3"/>
  <c r="X1324" i="3"/>
  <c r="W1324" i="3"/>
  <c r="V1324" i="3"/>
  <c r="U1324" i="3"/>
  <c r="T1324" i="3"/>
  <c r="S1324" i="3"/>
  <c r="R1324" i="3"/>
  <c r="Q1324" i="3"/>
  <c r="P1324" i="3"/>
  <c r="O1324" i="3"/>
  <c r="N1324" i="3"/>
  <c r="M1324" i="3"/>
  <c r="AC1321" i="3"/>
  <c r="AB1321" i="3"/>
  <c r="AA1321" i="3"/>
  <c r="Z1321" i="3"/>
  <c r="Y1321" i="3"/>
  <c r="X1321" i="3"/>
  <c r="W1321" i="3"/>
  <c r="V1321" i="3"/>
  <c r="U1321" i="3"/>
  <c r="T1321" i="3"/>
  <c r="S1321" i="3"/>
  <c r="R1321" i="3"/>
  <c r="Q1321" i="3"/>
  <c r="P1321" i="3"/>
  <c r="O1321" i="3"/>
  <c r="N1321" i="3"/>
  <c r="M1321" i="3"/>
  <c r="AC1317" i="3"/>
  <c r="AB1317" i="3"/>
  <c r="AA1317" i="3"/>
  <c r="Z1317" i="3"/>
  <c r="Y1317" i="3"/>
  <c r="X1317" i="3"/>
  <c r="W1317" i="3"/>
  <c r="V1317" i="3"/>
  <c r="U1317" i="3"/>
  <c r="T1317" i="3"/>
  <c r="S1317" i="3"/>
  <c r="R1317" i="3"/>
  <c r="Q1317" i="3"/>
  <c r="P1317" i="3"/>
  <c r="O1317" i="3"/>
  <c r="N1317" i="3"/>
  <c r="M1317" i="3"/>
  <c r="AC1314" i="3"/>
  <c r="AB1314" i="3"/>
  <c r="AA1314" i="3"/>
  <c r="Z1314" i="3"/>
  <c r="Y1314" i="3"/>
  <c r="X1314" i="3"/>
  <c r="W1314" i="3"/>
  <c r="V1314" i="3"/>
  <c r="U1314" i="3"/>
  <c r="T1314" i="3"/>
  <c r="S1314" i="3"/>
  <c r="R1314" i="3"/>
  <c r="Q1314" i="3"/>
  <c r="P1314" i="3"/>
  <c r="O1314" i="3"/>
  <c r="N1314" i="3"/>
  <c r="M1314" i="3"/>
  <c r="AC1309" i="3"/>
  <c r="AB1309" i="3"/>
  <c r="AA1309" i="3"/>
  <c r="Z1309" i="3"/>
  <c r="Y1309" i="3"/>
  <c r="X1309" i="3"/>
  <c r="W1309" i="3"/>
  <c r="V1309" i="3"/>
  <c r="U1309" i="3"/>
  <c r="T1309" i="3"/>
  <c r="S1309" i="3"/>
  <c r="R1309" i="3"/>
  <c r="Q1309" i="3"/>
  <c r="P1309" i="3"/>
  <c r="O1309" i="3"/>
  <c r="N1309" i="3"/>
  <c r="M1309" i="3"/>
  <c r="AC1305" i="3"/>
  <c r="AB1305" i="3"/>
  <c r="AA1305" i="3"/>
  <c r="Z1305" i="3"/>
  <c r="Y1305" i="3"/>
  <c r="X1305" i="3"/>
  <c r="W1305" i="3"/>
  <c r="V1305" i="3"/>
  <c r="U1305" i="3"/>
  <c r="T1305" i="3"/>
  <c r="S1305" i="3"/>
  <c r="R1305" i="3"/>
  <c r="Q1305" i="3"/>
  <c r="P1305" i="3"/>
  <c r="O1305" i="3"/>
  <c r="N1305" i="3"/>
  <c r="M1305" i="3"/>
  <c r="AC1301" i="3"/>
  <c r="AB1301" i="3"/>
  <c r="AA1301" i="3"/>
  <c r="Z1301" i="3"/>
  <c r="Y1301" i="3"/>
  <c r="X1301" i="3"/>
  <c r="W1301" i="3"/>
  <c r="V1301" i="3"/>
  <c r="U1301" i="3"/>
  <c r="T1301" i="3"/>
  <c r="S1301" i="3"/>
  <c r="R1301" i="3"/>
  <c r="Q1301" i="3"/>
  <c r="P1301" i="3"/>
  <c r="O1301" i="3"/>
  <c r="N1301" i="3"/>
  <c r="M1301" i="3"/>
  <c r="AC1295" i="3"/>
  <c r="AB1295" i="3"/>
  <c r="AA1295" i="3"/>
  <c r="Z1295" i="3"/>
  <c r="Y1295" i="3"/>
  <c r="X1295" i="3"/>
  <c r="W1295" i="3"/>
  <c r="V1295" i="3"/>
  <c r="U1295" i="3"/>
  <c r="T1295" i="3"/>
  <c r="S1295" i="3"/>
  <c r="R1295" i="3"/>
  <c r="Q1295" i="3"/>
  <c r="P1295" i="3"/>
  <c r="O1295" i="3"/>
  <c r="N1295" i="3"/>
  <c r="M1295" i="3"/>
  <c r="AC1290" i="3"/>
  <c r="AB1290" i="3"/>
  <c r="AA1290" i="3"/>
  <c r="Z1290" i="3"/>
  <c r="Y1290" i="3"/>
  <c r="X1290" i="3"/>
  <c r="W1290" i="3"/>
  <c r="V1290" i="3"/>
  <c r="U1290" i="3"/>
  <c r="T1290" i="3"/>
  <c r="S1290" i="3"/>
  <c r="R1290" i="3"/>
  <c r="Q1290" i="3"/>
  <c r="P1290" i="3"/>
  <c r="O1290" i="3"/>
  <c r="N1290" i="3"/>
  <c r="M1290" i="3"/>
  <c r="AB1285" i="3"/>
  <c r="AA1285" i="3"/>
  <c r="Z1285" i="3"/>
  <c r="Y1285" i="3"/>
  <c r="X1285" i="3"/>
  <c r="W1285" i="3"/>
  <c r="V1285" i="3"/>
  <c r="U1285" i="3"/>
  <c r="T1285" i="3"/>
  <c r="S1285" i="3"/>
  <c r="R1285" i="3"/>
  <c r="Q1285" i="3"/>
  <c r="P1285" i="3"/>
  <c r="O1285" i="3"/>
  <c r="N1285" i="3"/>
  <c r="M1285" i="3"/>
  <c r="AC1273" i="3"/>
  <c r="M1273" i="3"/>
  <c r="M1269" i="3"/>
  <c r="AC1265" i="3"/>
  <c r="AB1265" i="3"/>
  <c r="AA1265" i="3"/>
  <c r="Z1265" i="3"/>
  <c r="Y1265" i="3"/>
  <c r="X1265" i="3"/>
  <c r="W1265" i="3"/>
  <c r="V1265" i="3"/>
  <c r="U1265" i="3"/>
  <c r="T1265" i="3"/>
  <c r="S1265" i="3"/>
  <c r="R1265" i="3"/>
  <c r="Q1265" i="3"/>
  <c r="P1265" i="3"/>
  <c r="O1265" i="3"/>
  <c r="N1265" i="3"/>
  <c r="M1265" i="3"/>
  <c r="AC1262" i="3"/>
  <c r="AB1262" i="3"/>
  <c r="AA1262" i="3"/>
  <c r="Z1262" i="3"/>
  <c r="Y1262" i="3"/>
  <c r="X1262" i="3"/>
  <c r="W1262" i="3"/>
  <c r="V1262" i="3"/>
  <c r="U1262" i="3"/>
  <c r="T1262" i="3"/>
  <c r="S1262" i="3"/>
  <c r="R1262" i="3"/>
  <c r="Q1262" i="3"/>
  <c r="P1262" i="3"/>
  <c r="O1262" i="3"/>
  <c r="M1262" i="3"/>
  <c r="AC1258" i="3"/>
  <c r="N1258" i="3"/>
  <c r="M1258" i="3"/>
  <c r="AC1254" i="3"/>
  <c r="N1254" i="3"/>
  <c r="M1254" i="3"/>
  <c r="AC1251" i="3"/>
  <c r="N1251" i="3"/>
  <c r="M1251" i="3"/>
  <c r="AC1248" i="3"/>
  <c r="N1248" i="3"/>
  <c r="M1248" i="3"/>
  <c r="AC1245" i="3"/>
  <c r="N1245" i="3"/>
  <c r="M1245" i="3"/>
  <c r="AC1242" i="3"/>
  <c r="N1242" i="3"/>
  <c r="M1242" i="3"/>
  <c r="AC1239" i="3"/>
  <c r="N1239" i="3"/>
  <c r="M1239" i="3"/>
  <c r="AC1236" i="3"/>
  <c r="N1236" i="3"/>
  <c r="M1236" i="3"/>
  <c r="AC1231" i="3"/>
  <c r="N1231" i="3"/>
  <c r="M1231" i="3"/>
  <c r="AC1228" i="3"/>
  <c r="N1228" i="3"/>
  <c r="M1228" i="3"/>
  <c r="AC1224" i="3"/>
  <c r="N1224" i="3"/>
  <c r="M1224" i="3"/>
  <c r="AC1221" i="3"/>
  <c r="N1221" i="3"/>
  <c r="M1221" i="3"/>
  <c r="AC1217" i="3"/>
  <c r="M1217" i="3"/>
  <c r="AC1214" i="3"/>
  <c r="N1214" i="3"/>
  <c r="M1214" i="3"/>
  <c r="AC1209" i="3"/>
  <c r="N1209" i="3"/>
  <c r="M1209" i="3"/>
  <c r="AC1205" i="3"/>
  <c r="N1205" i="3"/>
  <c r="M1205" i="3"/>
  <c r="AC1201" i="3"/>
  <c r="N1201" i="3"/>
  <c r="M1201" i="3"/>
  <c r="AC1195" i="3"/>
  <c r="N1195" i="3"/>
  <c r="M1195" i="3"/>
  <c r="AC1190" i="3"/>
  <c r="N1190" i="3"/>
  <c r="M1190" i="3"/>
  <c r="AC1185" i="3"/>
  <c r="N1185" i="3"/>
  <c r="M1185" i="3"/>
  <c r="AC1180" i="3"/>
  <c r="AB1180" i="3"/>
  <c r="AA1180" i="3"/>
  <c r="Z1180" i="3"/>
  <c r="Y1180" i="3"/>
  <c r="X1180" i="3"/>
  <c r="W1180" i="3"/>
  <c r="V1180" i="3"/>
  <c r="U1180" i="3"/>
  <c r="T1180" i="3"/>
  <c r="S1180" i="3"/>
  <c r="R1180" i="3"/>
  <c r="Q1180" i="3"/>
  <c r="P1180" i="3"/>
  <c r="O1180" i="3"/>
  <c r="N1180" i="3"/>
  <c r="M1180" i="3"/>
  <c r="AC1176" i="3"/>
  <c r="AB1176" i="3"/>
  <c r="AA1176" i="3"/>
  <c r="Z1176" i="3"/>
  <c r="Y1176" i="3"/>
  <c r="X1176" i="3"/>
  <c r="W1176" i="3"/>
  <c r="V1176" i="3"/>
  <c r="U1176" i="3"/>
  <c r="T1176" i="3"/>
  <c r="S1176" i="3"/>
  <c r="R1176" i="3"/>
  <c r="Q1176" i="3"/>
  <c r="P1176" i="3"/>
  <c r="O1176" i="3"/>
  <c r="N1176" i="3"/>
  <c r="M1176" i="3"/>
  <c r="AC1173" i="3"/>
  <c r="AB1173" i="3"/>
  <c r="AA1173" i="3"/>
  <c r="Z1173" i="3"/>
  <c r="Y1173" i="3"/>
  <c r="X1173" i="3"/>
  <c r="W1173" i="3"/>
  <c r="V1173" i="3"/>
  <c r="U1173" i="3"/>
  <c r="T1173" i="3"/>
  <c r="S1173" i="3"/>
  <c r="R1173" i="3"/>
  <c r="Q1173" i="3"/>
  <c r="P1173" i="3"/>
  <c r="O1173" i="3"/>
  <c r="N1173" i="3"/>
  <c r="M1173" i="3"/>
  <c r="AC1170" i="3"/>
  <c r="AB1170" i="3"/>
  <c r="AA1170" i="3"/>
  <c r="Z1170" i="3"/>
  <c r="Y1170" i="3"/>
  <c r="X1170" i="3"/>
  <c r="W1170" i="3"/>
  <c r="V1170" i="3"/>
  <c r="U1170" i="3"/>
  <c r="T1170" i="3"/>
  <c r="S1170" i="3"/>
  <c r="R1170" i="3"/>
  <c r="Q1170" i="3"/>
  <c r="P1170" i="3"/>
  <c r="O1170" i="3"/>
  <c r="N1170" i="3"/>
  <c r="M1170" i="3"/>
  <c r="AC1167" i="3"/>
  <c r="AB1167" i="3"/>
  <c r="AA1167" i="3"/>
  <c r="Z1167" i="3"/>
  <c r="Y1167" i="3"/>
  <c r="X1167" i="3"/>
  <c r="W1167" i="3"/>
  <c r="V1167" i="3"/>
  <c r="U1167" i="3"/>
  <c r="T1167" i="3"/>
  <c r="S1167" i="3"/>
  <c r="R1167" i="3"/>
  <c r="Q1167" i="3"/>
  <c r="P1167" i="3"/>
  <c r="O1167" i="3"/>
  <c r="N1167" i="3"/>
  <c r="M1167" i="3"/>
  <c r="AC1164" i="3"/>
  <c r="AB1164" i="3"/>
  <c r="AA1164" i="3"/>
  <c r="Z1164" i="3"/>
  <c r="Y1164" i="3"/>
  <c r="X1164" i="3"/>
  <c r="W1164" i="3"/>
  <c r="V1164" i="3"/>
  <c r="U1164" i="3"/>
  <c r="T1164" i="3"/>
  <c r="S1164" i="3"/>
  <c r="R1164" i="3"/>
  <c r="Q1164" i="3"/>
  <c r="P1164" i="3"/>
  <c r="O1164" i="3"/>
  <c r="N1164" i="3"/>
  <c r="M1164" i="3"/>
  <c r="AC1161" i="3"/>
  <c r="AB1161" i="3"/>
  <c r="AA1161" i="3"/>
  <c r="Z1161" i="3"/>
  <c r="Y1161" i="3"/>
  <c r="X1161" i="3"/>
  <c r="W1161" i="3"/>
  <c r="V1161" i="3"/>
  <c r="U1161" i="3"/>
  <c r="T1161" i="3"/>
  <c r="S1161" i="3"/>
  <c r="R1161" i="3"/>
  <c r="Q1161" i="3"/>
  <c r="P1161" i="3"/>
  <c r="O1161" i="3"/>
  <c r="N1161" i="3"/>
  <c r="M1161" i="3"/>
  <c r="AC1158" i="3"/>
  <c r="AB1158" i="3"/>
  <c r="AA1158" i="3"/>
  <c r="Z1158" i="3"/>
  <c r="Y1158" i="3"/>
  <c r="X1158" i="3"/>
  <c r="W1158" i="3"/>
  <c r="V1158" i="3"/>
  <c r="U1158" i="3"/>
  <c r="T1158" i="3"/>
  <c r="S1158" i="3"/>
  <c r="R1158" i="3"/>
  <c r="Q1158" i="3"/>
  <c r="P1158" i="3"/>
  <c r="O1158" i="3"/>
  <c r="N1158" i="3"/>
  <c r="M1158" i="3"/>
  <c r="AC1153" i="3"/>
  <c r="AB1153" i="3"/>
  <c r="AA1153" i="3"/>
  <c r="Z1153" i="3"/>
  <c r="Y1153" i="3"/>
  <c r="X1153" i="3"/>
  <c r="W1153" i="3"/>
  <c r="V1153" i="3"/>
  <c r="U1153" i="3"/>
  <c r="T1153" i="3"/>
  <c r="S1153" i="3"/>
  <c r="R1153" i="3"/>
  <c r="Q1153" i="3"/>
  <c r="P1153" i="3"/>
  <c r="O1153" i="3"/>
  <c r="N1153" i="3"/>
  <c r="M1153" i="3"/>
  <c r="AC1150" i="3"/>
  <c r="AB1150" i="3"/>
  <c r="AA1150" i="3"/>
  <c r="Z1150" i="3"/>
  <c r="Y1150" i="3"/>
  <c r="X1150" i="3"/>
  <c r="W1150" i="3"/>
  <c r="V1150" i="3"/>
  <c r="U1150" i="3"/>
  <c r="T1150" i="3"/>
  <c r="S1150" i="3"/>
  <c r="R1150" i="3"/>
  <c r="Q1150" i="3"/>
  <c r="P1150" i="3"/>
  <c r="O1150" i="3"/>
  <c r="N1150" i="3"/>
  <c r="M1150" i="3"/>
  <c r="AC1146" i="3"/>
  <c r="AB1146" i="3"/>
  <c r="AA1146" i="3"/>
  <c r="Z1146" i="3"/>
  <c r="Y1146" i="3"/>
  <c r="X1146" i="3"/>
  <c r="W1146" i="3"/>
  <c r="V1146" i="3"/>
  <c r="U1146" i="3"/>
  <c r="T1146" i="3"/>
  <c r="S1146" i="3"/>
  <c r="R1146" i="3"/>
  <c r="Q1146" i="3"/>
  <c r="P1146" i="3"/>
  <c r="O1146" i="3"/>
  <c r="N1146" i="3"/>
  <c r="M1146" i="3"/>
  <c r="AC1143" i="3"/>
  <c r="AB1143" i="3"/>
  <c r="AA1143" i="3"/>
  <c r="Z1143" i="3"/>
  <c r="Y1143" i="3"/>
  <c r="X1143" i="3"/>
  <c r="W1143" i="3"/>
  <c r="V1143" i="3"/>
  <c r="U1143" i="3"/>
  <c r="T1143" i="3"/>
  <c r="S1143" i="3"/>
  <c r="R1143" i="3"/>
  <c r="Q1143" i="3"/>
  <c r="P1143" i="3"/>
  <c r="O1143" i="3"/>
  <c r="N1143" i="3"/>
  <c r="M1143" i="3"/>
  <c r="AC1139" i="3"/>
  <c r="AB1139" i="3"/>
  <c r="AA1139" i="3"/>
  <c r="Z1139" i="3"/>
  <c r="Y1139" i="3"/>
  <c r="X1139" i="3"/>
  <c r="W1139" i="3"/>
  <c r="V1139" i="3"/>
  <c r="U1139" i="3"/>
  <c r="T1139" i="3"/>
  <c r="S1139" i="3"/>
  <c r="R1139" i="3"/>
  <c r="Q1139" i="3"/>
  <c r="P1139" i="3"/>
  <c r="O1139" i="3"/>
  <c r="N1139" i="3"/>
  <c r="M1139" i="3"/>
  <c r="AC1136" i="3"/>
  <c r="AB1136" i="3"/>
  <c r="AA1136" i="3"/>
  <c r="Z1136" i="3"/>
  <c r="Y1136" i="3"/>
  <c r="X1136" i="3"/>
  <c r="W1136" i="3"/>
  <c r="V1136" i="3"/>
  <c r="U1136" i="3"/>
  <c r="T1136" i="3"/>
  <c r="S1136" i="3"/>
  <c r="R1136" i="3"/>
  <c r="Q1136" i="3"/>
  <c r="P1136" i="3"/>
  <c r="O1136" i="3"/>
  <c r="N1136" i="3"/>
  <c r="M1136" i="3"/>
  <c r="AC1131" i="3"/>
  <c r="AC1127" i="3" s="1"/>
  <c r="AC1123" i="3" s="1"/>
  <c r="AB1131" i="3"/>
  <c r="AA1131" i="3"/>
  <c r="AA1127" i="3" s="1"/>
  <c r="AA1123" i="3" s="1"/>
  <c r="Z1131" i="3"/>
  <c r="Z1127" i="3" s="1"/>
  <c r="Z1123" i="3" s="1"/>
  <c r="Y1131" i="3"/>
  <c r="Y1127" i="3" s="1"/>
  <c r="Y1123" i="3" s="1"/>
  <c r="X1131" i="3"/>
  <c r="X1127" i="3" s="1"/>
  <c r="X1123" i="3" s="1"/>
  <c r="W1131" i="3"/>
  <c r="W1127" i="3" s="1"/>
  <c r="W1123" i="3" s="1"/>
  <c r="V1131" i="3"/>
  <c r="V1127" i="3" s="1"/>
  <c r="V1123" i="3" s="1"/>
  <c r="U1131" i="3"/>
  <c r="U1127" i="3" s="1"/>
  <c r="U1123" i="3" s="1"/>
  <c r="T1131" i="3"/>
  <c r="T1127" i="3" s="1"/>
  <c r="T1123" i="3" s="1"/>
  <c r="S1131" i="3"/>
  <c r="S1127" i="3" s="1"/>
  <c r="S1123" i="3" s="1"/>
  <c r="R1131" i="3"/>
  <c r="R1127" i="3" s="1"/>
  <c r="R1123" i="3" s="1"/>
  <c r="Q1131" i="3"/>
  <c r="Q1127" i="3" s="1"/>
  <c r="Q1123" i="3" s="1"/>
  <c r="P1131" i="3"/>
  <c r="P1127" i="3" s="1"/>
  <c r="P1123" i="3" s="1"/>
  <c r="O1131" i="3"/>
  <c r="O1127" i="3" s="1"/>
  <c r="O1123" i="3" s="1"/>
  <c r="N1131" i="3"/>
  <c r="N1127" i="3" s="1"/>
  <c r="N1123" i="3" s="1"/>
  <c r="M1131" i="3"/>
  <c r="M1127" i="3" s="1"/>
  <c r="M1123" i="3" s="1"/>
  <c r="AB1127" i="3"/>
  <c r="AB1123" i="3" s="1"/>
  <c r="AC1117" i="3"/>
  <c r="AB1117" i="3"/>
  <c r="AA1117" i="3"/>
  <c r="Z1117" i="3"/>
  <c r="Y1117" i="3"/>
  <c r="X1117" i="3"/>
  <c r="W1117" i="3"/>
  <c r="V1117" i="3"/>
  <c r="U1117" i="3"/>
  <c r="T1117" i="3"/>
  <c r="S1117" i="3"/>
  <c r="R1117" i="3"/>
  <c r="Q1117" i="3"/>
  <c r="P1117" i="3"/>
  <c r="O1117" i="3"/>
  <c r="N1117" i="3"/>
  <c r="M1117" i="3"/>
  <c r="AC1112" i="3"/>
  <c r="AB1112" i="3"/>
  <c r="AA1112" i="3"/>
  <c r="Z1112" i="3"/>
  <c r="Y1112" i="3"/>
  <c r="X1112" i="3"/>
  <c r="W1112" i="3"/>
  <c r="V1112" i="3"/>
  <c r="U1112" i="3"/>
  <c r="T1112" i="3"/>
  <c r="S1112" i="3"/>
  <c r="R1112" i="3"/>
  <c r="Q1112" i="3"/>
  <c r="P1112" i="3"/>
  <c r="O1112" i="3"/>
  <c r="N1112" i="3"/>
  <c r="M1112" i="3"/>
  <c r="AC1107" i="3"/>
  <c r="AB1107" i="3"/>
  <c r="AA1107" i="3"/>
  <c r="Z1107" i="3"/>
  <c r="Y1107" i="3"/>
  <c r="X1107" i="3"/>
  <c r="W1107" i="3"/>
  <c r="V1107" i="3"/>
  <c r="U1107" i="3"/>
  <c r="T1107" i="3"/>
  <c r="S1107" i="3"/>
  <c r="R1107" i="3"/>
  <c r="Q1107" i="3"/>
  <c r="P1107" i="3"/>
  <c r="O1107" i="3"/>
  <c r="N1107" i="3"/>
  <c r="M1107" i="3"/>
  <c r="AC1099" i="3"/>
  <c r="AB1099" i="3"/>
  <c r="AA1099" i="3"/>
  <c r="Z1099" i="3"/>
  <c r="Y1099" i="3"/>
  <c r="X1099" i="3"/>
  <c r="W1099" i="3"/>
  <c r="V1099" i="3"/>
  <c r="U1099" i="3"/>
  <c r="T1099" i="3"/>
  <c r="S1099" i="3"/>
  <c r="R1099" i="3"/>
  <c r="Q1099" i="3"/>
  <c r="P1099" i="3"/>
  <c r="O1099" i="3"/>
  <c r="N1099" i="3"/>
  <c r="M1099" i="3"/>
  <c r="AC1092" i="3"/>
  <c r="AB1092" i="3"/>
  <c r="AA1092" i="3"/>
  <c r="Z1092" i="3"/>
  <c r="Y1092" i="3"/>
  <c r="X1092" i="3"/>
  <c r="W1092" i="3"/>
  <c r="V1092" i="3"/>
  <c r="U1092" i="3"/>
  <c r="T1092" i="3"/>
  <c r="S1092" i="3"/>
  <c r="R1092" i="3"/>
  <c r="Q1092" i="3"/>
  <c r="P1092" i="3"/>
  <c r="O1092" i="3"/>
  <c r="N1092" i="3"/>
  <c r="M1092" i="3"/>
  <c r="AC1088" i="3"/>
  <c r="AB1088" i="3"/>
  <c r="AA1088" i="3"/>
  <c r="Z1088" i="3"/>
  <c r="Y1088" i="3"/>
  <c r="X1088" i="3"/>
  <c r="W1088" i="3"/>
  <c r="V1088" i="3"/>
  <c r="U1088" i="3"/>
  <c r="T1088" i="3"/>
  <c r="S1088" i="3"/>
  <c r="R1088" i="3"/>
  <c r="Q1088" i="3"/>
  <c r="P1088" i="3"/>
  <c r="O1088" i="3"/>
  <c r="N1088" i="3"/>
  <c r="M1088" i="3"/>
  <c r="AC1084" i="3"/>
  <c r="AB1084" i="3"/>
  <c r="AA1084" i="3"/>
  <c r="Z1084" i="3"/>
  <c r="Y1084" i="3"/>
  <c r="X1084" i="3"/>
  <c r="W1084" i="3"/>
  <c r="V1084" i="3"/>
  <c r="U1084" i="3"/>
  <c r="T1084" i="3"/>
  <c r="S1084" i="3"/>
  <c r="R1084" i="3"/>
  <c r="Q1084" i="3"/>
  <c r="P1084" i="3"/>
  <c r="O1084" i="3"/>
  <c r="N1084" i="3"/>
  <c r="M1084" i="3"/>
  <c r="AC1077" i="3"/>
  <c r="AB1077" i="3"/>
  <c r="AA1077" i="3"/>
  <c r="Z1077" i="3"/>
  <c r="Y1077" i="3"/>
  <c r="X1077" i="3"/>
  <c r="W1077" i="3"/>
  <c r="V1077" i="3"/>
  <c r="U1077" i="3"/>
  <c r="T1077" i="3"/>
  <c r="S1077" i="3"/>
  <c r="R1077" i="3"/>
  <c r="Q1077" i="3"/>
  <c r="P1077" i="3"/>
  <c r="O1077" i="3"/>
  <c r="N1077" i="3"/>
  <c r="M1077" i="3"/>
  <c r="M1072" i="3"/>
  <c r="M1068" i="3"/>
  <c r="AC1064" i="3"/>
  <c r="AB1064" i="3"/>
  <c r="AA1064" i="3"/>
  <c r="Z1064" i="3"/>
  <c r="Y1064" i="3"/>
  <c r="X1064" i="3"/>
  <c r="W1064" i="3"/>
  <c r="V1064" i="3"/>
  <c r="U1064" i="3"/>
  <c r="T1064" i="3"/>
  <c r="S1064" i="3"/>
  <c r="R1064" i="3"/>
  <c r="Q1064" i="3"/>
  <c r="P1064" i="3"/>
  <c r="O1064" i="3"/>
  <c r="N1064" i="3"/>
  <c r="M1064" i="3"/>
  <c r="AC1057" i="3"/>
  <c r="AB1057" i="3"/>
  <c r="AA1057" i="3"/>
  <c r="Z1057" i="3"/>
  <c r="Y1057" i="3"/>
  <c r="X1057" i="3"/>
  <c r="W1057" i="3"/>
  <c r="V1057" i="3"/>
  <c r="U1057" i="3"/>
  <c r="T1057" i="3"/>
  <c r="S1057" i="3"/>
  <c r="R1057" i="3"/>
  <c r="Q1057" i="3"/>
  <c r="P1057" i="3"/>
  <c r="O1057" i="3"/>
  <c r="N1057" i="3"/>
  <c r="M1057" i="3"/>
  <c r="AC1050" i="3"/>
  <c r="AB1050" i="3"/>
  <c r="AA1050" i="3"/>
  <c r="Z1050" i="3"/>
  <c r="Y1050" i="3"/>
  <c r="X1050" i="3"/>
  <c r="W1050" i="3"/>
  <c r="V1050" i="3"/>
  <c r="U1050" i="3"/>
  <c r="T1050" i="3"/>
  <c r="S1050" i="3"/>
  <c r="R1050" i="3"/>
  <c r="Q1050" i="3"/>
  <c r="P1050" i="3"/>
  <c r="O1050" i="3"/>
  <c r="N1050" i="3"/>
  <c r="M1050" i="3"/>
  <c r="AC1043" i="3"/>
  <c r="AB1043" i="3"/>
  <c r="AA1043" i="3"/>
  <c r="Z1043" i="3"/>
  <c r="Y1043" i="3"/>
  <c r="X1043" i="3"/>
  <c r="W1043" i="3"/>
  <c r="V1043" i="3"/>
  <c r="U1043" i="3"/>
  <c r="T1043" i="3"/>
  <c r="S1043" i="3"/>
  <c r="R1043" i="3"/>
  <c r="Q1043" i="3"/>
  <c r="P1043" i="3"/>
  <c r="O1043" i="3"/>
  <c r="N1043" i="3"/>
  <c r="M1043" i="3"/>
  <c r="AC1036" i="3"/>
  <c r="AB1036" i="3"/>
  <c r="AA1036" i="3"/>
  <c r="Z1036" i="3"/>
  <c r="Y1036" i="3"/>
  <c r="X1036" i="3"/>
  <c r="W1036" i="3"/>
  <c r="V1036" i="3"/>
  <c r="U1036" i="3"/>
  <c r="T1036" i="3"/>
  <c r="S1036" i="3"/>
  <c r="R1036" i="3"/>
  <c r="Q1036" i="3"/>
  <c r="P1036" i="3"/>
  <c r="O1036" i="3"/>
  <c r="N1036" i="3"/>
  <c r="M1036" i="3"/>
  <c r="AC1029" i="3"/>
  <c r="AB1029" i="3"/>
  <c r="AA1029" i="3"/>
  <c r="Z1029" i="3"/>
  <c r="Y1029" i="3"/>
  <c r="X1029" i="3"/>
  <c r="W1029" i="3"/>
  <c r="V1029" i="3"/>
  <c r="U1029" i="3"/>
  <c r="T1029" i="3"/>
  <c r="S1029" i="3"/>
  <c r="R1029" i="3"/>
  <c r="Q1029" i="3"/>
  <c r="P1029" i="3"/>
  <c r="O1029" i="3"/>
  <c r="N1029" i="3"/>
  <c r="M1029" i="3"/>
  <c r="R1022" i="3"/>
  <c r="Q1022" i="3"/>
  <c r="P1022" i="3"/>
  <c r="O1022" i="3"/>
  <c r="N1022" i="3"/>
  <c r="M1022" i="3"/>
  <c r="AB1015" i="3"/>
  <c r="AA1015" i="3"/>
  <c r="Z1015" i="3"/>
  <c r="Y1015" i="3"/>
  <c r="X1015" i="3"/>
  <c r="W1015" i="3"/>
  <c r="V1015" i="3"/>
  <c r="U1015" i="3"/>
  <c r="S1015" i="3"/>
  <c r="R1015" i="3"/>
  <c r="Q1015" i="3"/>
  <c r="P1015" i="3"/>
  <c r="O1015" i="3"/>
  <c r="M1015" i="3"/>
  <c r="N1551" i="7" l="1"/>
  <c r="AC1555" i="11"/>
  <c r="Y1555" i="11"/>
  <c r="U1555" i="11"/>
  <c r="Q1555" i="11"/>
  <c r="AB1555" i="11"/>
  <c r="X1555" i="11"/>
  <c r="T1555" i="11"/>
  <c r="P1555" i="11"/>
  <c r="AA1555" i="11"/>
  <c r="W1555" i="11"/>
  <c r="S1555" i="11"/>
  <c r="O1555" i="11"/>
  <c r="Z1555" i="11"/>
  <c r="V1555" i="11"/>
  <c r="R1555" i="11"/>
  <c r="N1555" i="11"/>
  <c r="N228" i="7"/>
  <c r="AB500" i="7"/>
  <c r="AH992" i="9"/>
  <c r="P1551" i="8"/>
  <c r="R1004" i="8"/>
  <c r="T1551" i="8"/>
  <c r="V1551" i="8"/>
  <c r="X1551" i="8"/>
  <c r="Z1551" i="8"/>
  <c r="AB1551" i="8"/>
  <c r="AH221" i="8"/>
  <c r="AH1509" i="8"/>
  <c r="AH1265" i="11"/>
  <c r="AH1266" i="11"/>
  <c r="AH736" i="11"/>
  <c r="AH221" i="7"/>
  <c r="Z500" i="7"/>
  <c r="Y500" i="7"/>
  <c r="R500" i="7"/>
  <c r="S500" i="7"/>
  <c r="N500" i="7"/>
  <c r="P500" i="7"/>
  <c r="V500" i="7"/>
  <c r="O500" i="7"/>
  <c r="T500" i="7"/>
  <c r="U500" i="7"/>
  <c r="W500" i="7"/>
  <c r="N1004" i="7"/>
  <c r="P1004" i="7"/>
  <c r="R1004" i="7"/>
  <c r="V1004" i="7"/>
  <c r="X1004" i="7"/>
  <c r="Z1004" i="7"/>
  <c r="AB1004" i="7"/>
  <c r="O1004" i="7"/>
  <c r="Q1004" i="7"/>
  <c r="S1004" i="7"/>
  <c r="U1004" i="7"/>
  <c r="W1004" i="7"/>
  <c r="Y1004" i="7"/>
  <c r="AA1004" i="7"/>
  <c r="AH1265" i="8"/>
  <c r="P1004" i="8"/>
  <c r="T1004" i="8"/>
  <c r="V1004" i="8"/>
  <c r="X1004" i="8"/>
  <c r="Z1004" i="8"/>
  <c r="AB1004" i="8"/>
  <c r="N1004" i="8"/>
  <c r="Q1004" i="8"/>
  <c r="S1004" i="8"/>
  <c r="U1004" i="8"/>
  <c r="W1004" i="8"/>
  <c r="Y1004" i="8"/>
  <c r="AA1004" i="8"/>
  <c r="AH1510" i="9"/>
  <c r="AH221" i="9"/>
  <c r="AH1264" i="9"/>
  <c r="AH495" i="10"/>
  <c r="T1004" i="7"/>
  <c r="AC500" i="7"/>
  <c r="AH495" i="9"/>
  <c r="R1551" i="8"/>
  <c r="X500" i="7"/>
  <c r="M742" i="7"/>
  <c r="M742" i="8"/>
  <c r="O742" i="8"/>
  <c r="Q742" i="8"/>
  <c r="S742" i="8"/>
  <c r="U742" i="8"/>
  <c r="W742" i="8"/>
  <c r="Y742" i="8"/>
  <c r="AA742" i="8"/>
  <c r="AC742" i="8"/>
  <c r="N742" i="8"/>
  <c r="P742" i="8"/>
  <c r="R742" i="8"/>
  <c r="T742" i="8"/>
  <c r="V742" i="8"/>
  <c r="X742" i="8"/>
  <c r="Z742" i="8"/>
  <c r="AB742" i="8"/>
  <c r="O1518" i="3"/>
  <c r="Q1518" i="3"/>
  <c r="U1518" i="3"/>
  <c r="W1518" i="3"/>
  <c r="Y1518" i="3"/>
  <c r="AA1518" i="3"/>
  <c r="M772" i="7"/>
  <c r="M1518" i="3"/>
  <c r="N1518" i="3"/>
  <c r="P1518" i="3"/>
  <c r="R1518" i="3"/>
  <c r="T1518" i="3"/>
  <c r="V1518" i="3"/>
  <c r="X1518" i="3"/>
  <c r="Z1518" i="3"/>
  <c r="AB1518" i="3"/>
  <c r="M1276" i="3"/>
  <c r="M1280" i="3" s="1"/>
  <c r="P1552" i="8" l="1"/>
  <c r="P1553" i="8" s="1"/>
  <c r="W1552" i="8"/>
  <c r="W1553" i="8" s="1"/>
  <c r="AB1552" i="8"/>
  <c r="AB1553" i="8" s="1"/>
  <c r="T1552" i="8"/>
  <c r="T1553" i="8" s="1"/>
  <c r="Y1552" i="8"/>
  <c r="Y1553" i="8" s="1"/>
  <c r="X1552" i="8"/>
  <c r="X1553" i="8" s="1"/>
  <c r="V1552" i="8"/>
  <c r="V1553" i="8" s="1"/>
  <c r="Z1552" i="8"/>
  <c r="Z1553" i="8" s="1"/>
  <c r="AA1552" i="8"/>
  <c r="AA1553" i="8" s="1"/>
  <c r="U1552" i="8"/>
  <c r="U1553" i="8" s="1"/>
  <c r="R1552" i="8"/>
  <c r="R1553" i="8" s="1"/>
  <c r="N1552" i="8"/>
  <c r="N1553" i="8" s="1"/>
  <c r="Q1552" i="8"/>
  <c r="Q1553" i="8" s="1"/>
  <c r="S1552" i="8"/>
  <c r="S1553" i="8" s="1"/>
  <c r="AC906" i="3"/>
  <c r="AB906" i="3"/>
  <c r="AA906" i="3"/>
  <c r="Z906" i="3"/>
  <c r="Y906" i="3"/>
  <c r="X906" i="3"/>
  <c r="W906" i="3"/>
  <c r="V906" i="3"/>
  <c r="U906" i="3"/>
  <c r="T906" i="3"/>
  <c r="S906" i="3"/>
  <c r="R906" i="3"/>
  <c r="Q906" i="3"/>
  <c r="P906" i="3"/>
  <c r="O906" i="3"/>
  <c r="N906" i="3"/>
  <c r="M906" i="3"/>
  <c r="M903" i="3"/>
  <c r="M895" i="3"/>
  <c r="AC892" i="3"/>
  <c r="AB892" i="3"/>
  <c r="AA892" i="3"/>
  <c r="Z892" i="3"/>
  <c r="Y892" i="3"/>
  <c r="X892" i="3"/>
  <c r="W892" i="3"/>
  <c r="V892" i="3"/>
  <c r="U892" i="3"/>
  <c r="T892" i="3"/>
  <c r="S892" i="3"/>
  <c r="R892" i="3"/>
  <c r="Q892" i="3"/>
  <c r="P892" i="3"/>
  <c r="O892" i="3"/>
  <c r="N892" i="3"/>
  <c r="M892" i="3"/>
  <c r="AC889" i="3"/>
  <c r="AB889" i="3"/>
  <c r="AA889" i="3"/>
  <c r="Z889" i="3"/>
  <c r="Y889" i="3"/>
  <c r="X889" i="3"/>
  <c r="W889" i="3"/>
  <c r="V889" i="3"/>
  <c r="U889" i="3"/>
  <c r="T889" i="3"/>
  <c r="S889" i="3"/>
  <c r="R889" i="3"/>
  <c r="Q889" i="3"/>
  <c r="P889" i="3"/>
  <c r="O889" i="3"/>
  <c r="N889" i="3"/>
  <c r="M889" i="3"/>
  <c r="AC884" i="3"/>
  <c r="AB884" i="3"/>
  <c r="AA884" i="3"/>
  <c r="Z884" i="3"/>
  <c r="Y884" i="3"/>
  <c r="X884" i="3"/>
  <c r="W884" i="3"/>
  <c r="V884" i="3"/>
  <c r="U884" i="3"/>
  <c r="T884" i="3"/>
  <c r="S884" i="3"/>
  <c r="R884" i="3"/>
  <c r="Q884" i="3"/>
  <c r="P884" i="3"/>
  <c r="O884" i="3"/>
  <c r="N884" i="3"/>
  <c r="M884" i="3"/>
  <c r="AC880" i="3"/>
  <c r="AB880" i="3"/>
  <c r="AA880" i="3"/>
  <c r="Z880" i="3"/>
  <c r="Y880" i="3"/>
  <c r="X880" i="3"/>
  <c r="W880" i="3"/>
  <c r="V880" i="3"/>
  <c r="U880" i="3"/>
  <c r="T880" i="3"/>
  <c r="S880" i="3"/>
  <c r="R880" i="3"/>
  <c r="Q880" i="3"/>
  <c r="P880" i="3"/>
  <c r="O880" i="3"/>
  <c r="N880" i="3"/>
  <c r="M880" i="3"/>
  <c r="AC877" i="3"/>
  <c r="AB877" i="3"/>
  <c r="AA877" i="3"/>
  <c r="Z877" i="3"/>
  <c r="Y877" i="3"/>
  <c r="X877" i="3"/>
  <c r="W877" i="3"/>
  <c r="V877" i="3"/>
  <c r="U877" i="3"/>
  <c r="T877" i="3"/>
  <c r="S877" i="3"/>
  <c r="R877" i="3"/>
  <c r="Q877" i="3"/>
  <c r="P877" i="3"/>
  <c r="O877" i="3"/>
  <c r="N877" i="3"/>
  <c r="M877" i="3"/>
  <c r="AC872" i="3"/>
  <c r="AB872" i="3"/>
  <c r="AA872" i="3"/>
  <c r="Z872" i="3"/>
  <c r="Y872" i="3"/>
  <c r="X872" i="3"/>
  <c r="W872" i="3"/>
  <c r="V872" i="3"/>
  <c r="U872" i="3"/>
  <c r="T872" i="3"/>
  <c r="S872" i="3"/>
  <c r="R872" i="3"/>
  <c r="Q872" i="3"/>
  <c r="P872" i="3"/>
  <c r="O872" i="3"/>
  <c r="N872" i="3"/>
  <c r="M872" i="3"/>
  <c r="AC867" i="3"/>
  <c r="AB867" i="3"/>
  <c r="AA867" i="3"/>
  <c r="Z867" i="3"/>
  <c r="Y867" i="3"/>
  <c r="X867" i="3"/>
  <c r="W867" i="3"/>
  <c r="V867" i="3"/>
  <c r="U867" i="3"/>
  <c r="T867" i="3"/>
  <c r="S867" i="3"/>
  <c r="R867" i="3"/>
  <c r="Q867" i="3"/>
  <c r="P867" i="3"/>
  <c r="O867" i="3"/>
  <c r="N867" i="3"/>
  <c r="M867" i="3"/>
  <c r="AC860" i="3"/>
  <c r="AB860" i="3"/>
  <c r="AA860" i="3"/>
  <c r="Z860" i="3"/>
  <c r="Y860" i="3"/>
  <c r="X860" i="3"/>
  <c r="W860" i="3"/>
  <c r="V860" i="3"/>
  <c r="U860" i="3"/>
  <c r="T860" i="3"/>
  <c r="S860" i="3"/>
  <c r="R860" i="3"/>
  <c r="Q860" i="3"/>
  <c r="P860" i="3"/>
  <c r="O860" i="3"/>
  <c r="N860" i="3"/>
  <c r="M860" i="3"/>
  <c r="AC857" i="3"/>
  <c r="AB857" i="3"/>
  <c r="AA857" i="3"/>
  <c r="Z857" i="3"/>
  <c r="Y857" i="3"/>
  <c r="X857" i="3"/>
  <c r="W857" i="3"/>
  <c r="V857" i="3"/>
  <c r="U857" i="3"/>
  <c r="T857" i="3"/>
  <c r="S857" i="3"/>
  <c r="R857" i="3"/>
  <c r="Q857" i="3"/>
  <c r="P857" i="3"/>
  <c r="O857" i="3"/>
  <c r="N857" i="3"/>
  <c r="M857" i="3"/>
  <c r="AC854" i="3"/>
  <c r="AB854" i="3"/>
  <c r="AA854" i="3"/>
  <c r="Z854" i="3"/>
  <c r="Y854" i="3"/>
  <c r="X854" i="3"/>
  <c r="W854" i="3"/>
  <c r="V854" i="3"/>
  <c r="U854" i="3"/>
  <c r="T854" i="3"/>
  <c r="S854" i="3"/>
  <c r="R854" i="3"/>
  <c r="Q854" i="3"/>
  <c r="P854" i="3"/>
  <c r="O854" i="3"/>
  <c r="N854" i="3"/>
  <c r="M854" i="3"/>
  <c r="AC851" i="3"/>
  <c r="AB851" i="3"/>
  <c r="AA851" i="3"/>
  <c r="Z851" i="3"/>
  <c r="Y851" i="3"/>
  <c r="X851" i="3"/>
  <c r="W851" i="3"/>
  <c r="V851" i="3"/>
  <c r="U851" i="3"/>
  <c r="T851" i="3"/>
  <c r="S851" i="3"/>
  <c r="R851" i="3"/>
  <c r="Q851" i="3"/>
  <c r="P851" i="3"/>
  <c r="O851" i="3"/>
  <c r="N851" i="3"/>
  <c r="M851" i="3"/>
  <c r="AC848" i="3"/>
  <c r="AB848" i="3"/>
  <c r="AA848" i="3"/>
  <c r="Z848" i="3"/>
  <c r="Y848" i="3"/>
  <c r="X848" i="3"/>
  <c r="W848" i="3"/>
  <c r="V848" i="3"/>
  <c r="U848" i="3"/>
  <c r="T848" i="3"/>
  <c r="S848" i="3"/>
  <c r="R848" i="3"/>
  <c r="Q848" i="3"/>
  <c r="P848" i="3"/>
  <c r="O848" i="3"/>
  <c r="N848" i="3"/>
  <c r="M848" i="3"/>
  <c r="AC845" i="3"/>
  <c r="AB845" i="3"/>
  <c r="AA845" i="3"/>
  <c r="Z845" i="3"/>
  <c r="Y845" i="3"/>
  <c r="X845" i="3"/>
  <c r="W845" i="3"/>
  <c r="V845" i="3"/>
  <c r="U845" i="3"/>
  <c r="T845" i="3"/>
  <c r="S845" i="3"/>
  <c r="R845" i="3"/>
  <c r="Q845" i="3"/>
  <c r="P845" i="3"/>
  <c r="O845" i="3"/>
  <c r="N845" i="3"/>
  <c r="M845" i="3"/>
  <c r="AC840" i="3"/>
  <c r="AB840" i="3"/>
  <c r="AA840" i="3"/>
  <c r="Z840" i="3"/>
  <c r="Y840" i="3"/>
  <c r="X840" i="3"/>
  <c r="W840" i="3"/>
  <c r="V840" i="3"/>
  <c r="U840" i="3"/>
  <c r="T840" i="3"/>
  <c r="S840" i="3"/>
  <c r="R840" i="3"/>
  <c r="Q840" i="3"/>
  <c r="P840" i="3"/>
  <c r="O840" i="3"/>
  <c r="N840" i="3"/>
  <c r="M840" i="3"/>
  <c r="AC833" i="3"/>
  <c r="AB833" i="3"/>
  <c r="AA833" i="3"/>
  <c r="Z833" i="3"/>
  <c r="Y833" i="3"/>
  <c r="X833" i="3"/>
  <c r="W833" i="3"/>
  <c r="V833" i="3"/>
  <c r="U833" i="3"/>
  <c r="T833" i="3"/>
  <c r="S833" i="3"/>
  <c r="R833" i="3"/>
  <c r="Q833" i="3"/>
  <c r="P833" i="3"/>
  <c r="O833" i="3"/>
  <c r="N833" i="3"/>
  <c r="M833" i="3"/>
  <c r="AC830" i="3"/>
  <c r="AB830" i="3"/>
  <c r="AA830" i="3"/>
  <c r="Z830" i="3"/>
  <c r="Y830" i="3"/>
  <c r="X830" i="3"/>
  <c r="W830" i="3"/>
  <c r="V830" i="3"/>
  <c r="U830" i="3"/>
  <c r="T830" i="3"/>
  <c r="S830" i="3"/>
  <c r="R830" i="3"/>
  <c r="Q830" i="3"/>
  <c r="P830" i="3"/>
  <c r="O830" i="3"/>
  <c r="N830" i="3"/>
  <c r="M830" i="3"/>
  <c r="AC826" i="3"/>
  <c r="AB826" i="3"/>
  <c r="AA826" i="3"/>
  <c r="Z826" i="3"/>
  <c r="Y826" i="3"/>
  <c r="X826" i="3"/>
  <c r="W826" i="3"/>
  <c r="V826" i="3"/>
  <c r="U826" i="3"/>
  <c r="T826" i="3"/>
  <c r="S826" i="3"/>
  <c r="R826" i="3"/>
  <c r="Q826" i="3"/>
  <c r="P826" i="3"/>
  <c r="O826" i="3"/>
  <c r="N826" i="3"/>
  <c r="M826" i="3"/>
  <c r="AC823" i="3"/>
  <c r="AB823" i="3"/>
  <c r="AA823" i="3"/>
  <c r="Z823" i="3"/>
  <c r="Y823" i="3"/>
  <c r="X823" i="3"/>
  <c r="W823" i="3"/>
  <c r="V823" i="3"/>
  <c r="U823" i="3"/>
  <c r="T823" i="3"/>
  <c r="S823" i="3"/>
  <c r="R823" i="3"/>
  <c r="Q823" i="3"/>
  <c r="P823" i="3"/>
  <c r="O823" i="3"/>
  <c r="N823" i="3"/>
  <c r="M823" i="3"/>
  <c r="AC818" i="3"/>
  <c r="AB818" i="3"/>
  <c r="AA818" i="3"/>
  <c r="Z818" i="3"/>
  <c r="Y818" i="3"/>
  <c r="X818" i="3"/>
  <c r="W818" i="3"/>
  <c r="V818" i="3"/>
  <c r="U818" i="3"/>
  <c r="T818" i="3"/>
  <c r="S818" i="3"/>
  <c r="R818" i="3"/>
  <c r="Q818" i="3"/>
  <c r="P818" i="3"/>
  <c r="O818" i="3"/>
  <c r="N818" i="3"/>
  <c r="M818" i="3"/>
  <c r="AC814" i="3"/>
  <c r="AB814" i="3"/>
  <c r="AA814" i="3"/>
  <c r="Z814" i="3"/>
  <c r="Y814" i="3"/>
  <c r="X814" i="3"/>
  <c r="W814" i="3"/>
  <c r="V814" i="3"/>
  <c r="U814" i="3"/>
  <c r="T814" i="3"/>
  <c r="S814" i="3"/>
  <c r="R814" i="3"/>
  <c r="Q814" i="3"/>
  <c r="P814" i="3"/>
  <c r="O814" i="3"/>
  <c r="N814" i="3"/>
  <c r="M814" i="3"/>
  <c r="AC810" i="3"/>
  <c r="AB810" i="3"/>
  <c r="AA810" i="3"/>
  <c r="Z810" i="3"/>
  <c r="Y810" i="3"/>
  <c r="X810" i="3"/>
  <c r="W810" i="3"/>
  <c r="V810" i="3"/>
  <c r="U810" i="3"/>
  <c r="T810" i="3"/>
  <c r="S810" i="3"/>
  <c r="R810" i="3"/>
  <c r="Q810" i="3"/>
  <c r="P810" i="3"/>
  <c r="O810" i="3"/>
  <c r="N810" i="3"/>
  <c r="M810" i="3"/>
  <c r="AC804" i="3"/>
  <c r="AB804" i="3"/>
  <c r="AA804" i="3"/>
  <c r="Z804" i="3"/>
  <c r="W804" i="3"/>
  <c r="V804" i="3"/>
  <c r="U804" i="3"/>
  <c r="T804" i="3"/>
  <c r="S804" i="3"/>
  <c r="R804" i="3"/>
  <c r="Q804" i="3"/>
  <c r="P804" i="3"/>
  <c r="O804" i="3"/>
  <c r="N804" i="3"/>
  <c r="M804" i="3"/>
  <c r="AC799" i="3"/>
  <c r="AB799" i="3"/>
  <c r="AB1551" i="3" s="1"/>
  <c r="AA799" i="3"/>
  <c r="AA1551" i="3" s="1"/>
  <c r="Z799" i="3"/>
  <c r="Z1551" i="3" s="1"/>
  <c r="Y799" i="3"/>
  <c r="Y1551" i="3" s="1"/>
  <c r="X799" i="3"/>
  <c r="X1551" i="3" s="1"/>
  <c r="W799" i="3"/>
  <c r="W1551" i="3" s="1"/>
  <c r="V799" i="3"/>
  <c r="V1551" i="3" s="1"/>
  <c r="U799" i="3"/>
  <c r="T799" i="3"/>
  <c r="T1551" i="3" s="1"/>
  <c r="S799" i="3"/>
  <c r="S1551" i="3" s="1"/>
  <c r="R799" i="3"/>
  <c r="R1551" i="3" s="1"/>
  <c r="Q799" i="3"/>
  <c r="Q1551" i="3" s="1"/>
  <c r="P799" i="3"/>
  <c r="P1551" i="3" s="1"/>
  <c r="O799" i="3"/>
  <c r="O1551" i="3" s="1"/>
  <c r="N799" i="3"/>
  <c r="N1551" i="3" s="1"/>
  <c r="M799" i="3"/>
  <c r="AC794" i="3"/>
  <c r="AB794" i="3"/>
  <c r="AA794" i="3"/>
  <c r="Z794" i="3"/>
  <c r="Y794" i="3"/>
  <c r="X794" i="3"/>
  <c r="W794" i="3"/>
  <c r="V794" i="3"/>
  <c r="U794" i="3"/>
  <c r="T794" i="3"/>
  <c r="S794" i="3"/>
  <c r="R794" i="3"/>
  <c r="Q794" i="3"/>
  <c r="P794" i="3"/>
  <c r="O794" i="3"/>
  <c r="N794" i="3"/>
  <c r="M794" i="3"/>
  <c r="M789" i="3"/>
  <c r="M786" i="3"/>
  <c r="M763" i="3"/>
  <c r="M755" i="3"/>
  <c r="M747" i="3"/>
  <c r="M738" i="3"/>
  <c r="AC734" i="3"/>
  <c r="AB734" i="3"/>
  <c r="AA734" i="3"/>
  <c r="Z734" i="3"/>
  <c r="Y734" i="3"/>
  <c r="X734" i="3"/>
  <c r="W734" i="3"/>
  <c r="V734" i="3"/>
  <c r="U734" i="3"/>
  <c r="T734" i="3"/>
  <c r="S734" i="3"/>
  <c r="R734" i="3"/>
  <c r="Q734" i="3"/>
  <c r="P734" i="3"/>
  <c r="O734" i="3"/>
  <c r="N734" i="3"/>
  <c r="M734" i="3"/>
  <c r="AC731" i="3"/>
  <c r="AB731" i="3"/>
  <c r="AA731" i="3"/>
  <c r="Z731" i="3"/>
  <c r="Y731" i="3"/>
  <c r="X731" i="3"/>
  <c r="W731" i="3"/>
  <c r="V731" i="3"/>
  <c r="U731" i="3"/>
  <c r="T731" i="3"/>
  <c r="S731" i="3"/>
  <c r="R731" i="3"/>
  <c r="Q731" i="3"/>
  <c r="P731" i="3"/>
  <c r="O731" i="3"/>
  <c r="N731" i="3"/>
  <c r="M731" i="3"/>
  <c r="AC728" i="3"/>
  <c r="AB728" i="3"/>
  <c r="AA728" i="3"/>
  <c r="Z728" i="3"/>
  <c r="Y728" i="3"/>
  <c r="X728" i="3"/>
  <c r="W728" i="3"/>
  <c r="V728" i="3"/>
  <c r="U728" i="3"/>
  <c r="T728" i="3"/>
  <c r="S728" i="3"/>
  <c r="R728" i="3"/>
  <c r="Q728" i="3"/>
  <c r="P728" i="3"/>
  <c r="O728" i="3"/>
  <c r="N728" i="3"/>
  <c r="M728" i="3"/>
  <c r="AC725" i="3"/>
  <c r="AB725" i="3"/>
  <c r="AA725" i="3"/>
  <c r="Z725" i="3"/>
  <c r="Y725" i="3"/>
  <c r="X725" i="3"/>
  <c r="W725" i="3"/>
  <c r="V725" i="3"/>
  <c r="U725" i="3"/>
  <c r="T725" i="3"/>
  <c r="S725" i="3"/>
  <c r="R725" i="3"/>
  <c r="Q725" i="3"/>
  <c r="P725" i="3"/>
  <c r="O725" i="3"/>
  <c r="N725" i="3"/>
  <c r="M725" i="3"/>
  <c r="AC722" i="3"/>
  <c r="AB722" i="3"/>
  <c r="AA722" i="3"/>
  <c r="Z722" i="3"/>
  <c r="Y722" i="3"/>
  <c r="X722" i="3"/>
  <c r="W722" i="3"/>
  <c r="V722" i="3"/>
  <c r="U722" i="3"/>
  <c r="T722" i="3"/>
  <c r="S722" i="3"/>
  <c r="R722" i="3"/>
  <c r="Q722" i="3"/>
  <c r="P722" i="3"/>
  <c r="O722" i="3"/>
  <c r="N722" i="3"/>
  <c r="M722" i="3"/>
  <c r="AC719" i="3"/>
  <c r="AB719" i="3"/>
  <c r="AA719" i="3"/>
  <c r="Z719" i="3"/>
  <c r="Y719" i="3"/>
  <c r="X719" i="3"/>
  <c r="W719" i="3"/>
  <c r="V719" i="3"/>
  <c r="U719" i="3"/>
  <c r="T719" i="3"/>
  <c r="S719" i="3"/>
  <c r="R719" i="3"/>
  <c r="Q719" i="3"/>
  <c r="P719" i="3"/>
  <c r="O719" i="3"/>
  <c r="N719" i="3"/>
  <c r="M719" i="3"/>
  <c r="AC716" i="3"/>
  <c r="AB716" i="3"/>
  <c r="AA716" i="3"/>
  <c r="Z716" i="3"/>
  <c r="Y716" i="3"/>
  <c r="X716" i="3"/>
  <c r="W716" i="3"/>
  <c r="V716" i="3"/>
  <c r="U716" i="3"/>
  <c r="T716" i="3"/>
  <c r="S716" i="3"/>
  <c r="R716" i="3"/>
  <c r="Q716" i="3"/>
  <c r="P716" i="3"/>
  <c r="O716" i="3"/>
  <c r="N716" i="3"/>
  <c r="M716" i="3"/>
  <c r="AC701" i="3"/>
  <c r="AB701" i="3"/>
  <c r="AA701" i="3"/>
  <c r="Z701" i="3"/>
  <c r="Y701" i="3"/>
  <c r="X701" i="3"/>
  <c r="W701" i="3"/>
  <c r="V701" i="3"/>
  <c r="U701" i="3"/>
  <c r="T701" i="3"/>
  <c r="S701" i="3"/>
  <c r="R701" i="3"/>
  <c r="Q701" i="3"/>
  <c r="P701" i="3"/>
  <c r="O701" i="3"/>
  <c r="N701" i="3"/>
  <c r="M701" i="3"/>
  <c r="AC694" i="3"/>
  <c r="AB694" i="3"/>
  <c r="AA694" i="3"/>
  <c r="Z694" i="3"/>
  <c r="Y694" i="3"/>
  <c r="X694" i="3"/>
  <c r="W694" i="3"/>
  <c r="V694" i="3"/>
  <c r="U694" i="3"/>
  <c r="T694" i="3"/>
  <c r="S694" i="3"/>
  <c r="R694" i="3"/>
  <c r="Q694" i="3"/>
  <c r="P694" i="3"/>
  <c r="O694" i="3"/>
  <c r="N694" i="3"/>
  <c r="M694" i="3"/>
  <c r="AC708" i="3"/>
  <c r="AB708" i="3"/>
  <c r="AA708" i="3"/>
  <c r="Z708" i="3"/>
  <c r="Y708" i="3"/>
  <c r="X708" i="3"/>
  <c r="W708" i="3"/>
  <c r="V708" i="3"/>
  <c r="U708" i="3"/>
  <c r="T708" i="3"/>
  <c r="S708" i="3"/>
  <c r="R708" i="3"/>
  <c r="Q708" i="3"/>
  <c r="P708" i="3"/>
  <c r="O708" i="3"/>
  <c r="N708" i="3"/>
  <c r="M708" i="3"/>
  <c r="AC711" i="3"/>
  <c r="AB711" i="3"/>
  <c r="AA711" i="3"/>
  <c r="Z711" i="3"/>
  <c r="Y711" i="3"/>
  <c r="X711" i="3"/>
  <c r="W711" i="3"/>
  <c r="V711" i="3"/>
  <c r="U711" i="3"/>
  <c r="T711" i="3"/>
  <c r="S711" i="3"/>
  <c r="R711" i="3"/>
  <c r="Q711" i="3"/>
  <c r="P711" i="3"/>
  <c r="O711" i="3"/>
  <c r="N711" i="3"/>
  <c r="M711" i="3"/>
  <c r="AC704" i="3"/>
  <c r="AB704" i="3"/>
  <c r="AA704" i="3"/>
  <c r="Z704" i="3"/>
  <c r="Y704" i="3"/>
  <c r="X704" i="3"/>
  <c r="W704" i="3"/>
  <c r="V704" i="3"/>
  <c r="U704" i="3"/>
  <c r="T704" i="3"/>
  <c r="S704" i="3"/>
  <c r="R704" i="3"/>
  <c r="Q704" i="3"/>
  <c r="P704" i="3"/>
  <c r="O704" i="3"/>
  <c r="N704" i="3"/>
  <c r="M704" i="3"/>
  <c r="AC697" i="3"/>
  <c r="AB697" i="3"/>
  <c r="AA697" i="3"/>
  <c r="Z697" i="3"/>
  <c r="Y697" i="3"/>
  <c r="X697" i="3"/>
  <c r="W697" i="3"/>
  <c r="V697" i="3"/>
  <c r="U697" i="3"/>
  <c r="T697" i="3"/>
  <c r="S697" i="3"/>
  <c r="R697" i="3"/>
  <c r="Q697" i="3"/>
  <c r="P697" i="3"/>
  <c r="O697" i="3"/>
  <c r="N697" i="3"/>
  <c r="M697" i="3"/>
  <c r="AC689" i="3"/>
  <c r="AB689" i="3"/>
  <c r="AA689" i="3"/>
  <c r="Z689" i="3"/>
  <c r="Y689" i="3"/>
  <c r="X689" i="3"/>
  <c r="W689" i="3"/>
  <c r="V689" i="3"/>
  <c r="U689" i="3"/>
  <c r="T689" i="3"/>
  <c r="S689" i="3"/>
  <c r="R689" i="3"/>
  <c r="Q689" i="3"/>
  <c r="P689" i="3"/>
  <c r="O689" i="3"/>
  <c r="N689" i="3"/>
  <c r="M689" i="3"/>
  <c r="AC685" i="3"/>
  <c r="AB685" i="3"/>
  <c r="AA685" i="3"/>
  <c r="Z685" i="3"/>
  <c r="Y685" i="3"/>
  <c r="X685" i="3"/>
  <c r="W685" i="3"/>
  <c r="V685" i="3"/>
  <c r="U685" i="3"/>
  <c r="T685" i="3"/>
  <c r="S685" i="3"/>
  <c r="R685" i="3"/>
  <c r="Q685" i="3"/>
  <c r="P685" i="3"/>
  <c r="O685" i="3"/>
  <c r="N685" i="3"/>
  <c r="M685" i="3"/>
  <c r="AC681" i="3"/>
  <c r="AB681" i="3"/>
  <c r="AA681" i="3"/>
  <c r="Z681" i="3"/>
  <c r="Y681" i="3"/>
  <c r="X681" i="3"/>
  <c r="W681" i="3"/>
  <c r="V681" i="3"/>
  <c r="U681" i="3"/>
  <c r="T681" i="3"/>
  <c r="S681" i="3"/>
  <c r="R681" i="3"/>
  <c r="Q681" i="3"/>
  <c r="P681" i="3"/>
  <c r="O681" i="3"/>
  <c r="N681" i="3"/>
  <c r="M681" i="3"/>
  <c r="AC675" i="3"/>
  <c r="AB675" i="3"/>
  <c r="AA675" i="3"/>
  <c r="Z675" i="3"/>
  <c r="Y675" i="3"/>
  <c r="X675" i="3"/>
  <c r="W675" i="3"/>
  <c r="V675" i="3"/>
  <c r="U675" i="3"/>
  <c r="T675" i="3"/>
  <c r="S675" i="3"/>
  <c r="R675" i="3"/>
  <c r="Q675" i="3"/>
  <c r="P675" i="3"/>
  <c r="O675" i="3"/>
  <c r="N675" i="3"/>
  <c r="M675" i="3"/>
  <c r="AC670" i="3"/>
  <c r="AB670" i="3"/>
  <c r="AA670" i="3"/>
  <c r="Z670" i="3"/>
  <c r="Y670" i="3"/>
  <c r="X670" i="3"/>
  <c r="W670" i="3"/>
  <c r="V670" i="3"/>
  <c r="U670" i="3"/>
  <c r="T670" i="3"/>
  <c r="S670" i="3"/>
  <c r="R670" i="3"/>
  <c r="Q670" i="3"/>
  <c r="P670" i="3"/>
  <c r="O670" i="3"/>
  <c r="N670" i="3"/>
  <c r="M670" i="3"/>
  <c r="AC665" i="3"/>
  <c r="AB665" i="3"/>
  <c r="AA665" i="3"/>
  <c r="Z665" i="3"/>
  <c r="Y665" i="3"/>
  <c r="X665" i="3"/>
  <c r="W665" i="3"/>
  <c r="V665" i="3"/>
  <c r="U665" i="3"/>
  <c r="T665" i="3"/>
  <c r="S665" i="3"/>
  <c r="R665" i="3"/>
  <c r="Q665" i="3"/>
  <c r="P665" i="3"/>
  <c r="O665" i="3"/>
  <c r="N665" i="3"/>
  <c r="M665" i="3"/>
  <c r="M660" i="3"/>
  <c r="AC656" i="3"/>
  <c r="AB656" i="3"/>
  <c r="AA656" i="3"/>
  <c r="Z656" i="3"/>
  <c r="Y656" i="3"/>
  <c r="X656" i="3"/>
  <c r="W656" i="3"/>
  <c r="V656" i="3"/>
  <c r="U656" i="3"/>
  <c r="T656" i="3"/>
  <c r="S656" i="3"/>
  <c r="R656" i="3"/>
  <c r="Q656" i="3"/>
  <c r="P656" i="3"/>
  <c r="O656" i="3"/>
  <c r="N656" i="3"/>
  <c r="M656" i="3"/>
  <c r="AC653" i="3"/>
  <c r="AB653" i="3"/>
  <c r="AA653" i="3"/>
  <c r="Z653" i="3"/>
  <c r="Y653" i="3"/>
  <c r="X653" i="3"/>
  <c r="W653" i="3"/>
  <c r="V653" i="3"/>
  <c r="U653" i="3"/>
  <c r="T653" i="3"/>
  <c r="S653" i="3"/>
  <c r="R653" i="3"/>
  <c r="Q653" i="3"/>
  <c r="P653" i="3"/>
  <c r="O653" i="3"/>
  <c r="N653" i="3"/>
  <c r="M653" i="3"/>
  <c r="AC650" i="3"/>
  <c r="AB650" i="3"/>
  <c r="AA650" i="3"/>
  <c r="Z650" i="3"/>
  <c r="Y650" i="3"/>
  <c r="X650" i="3"/>
  <c r="W650" i="3"/>
  <c r="V650" i="3"/>
  <c r="U650" i="3"/>
  <c r="T650" i="3"/>
  <c r="S650" i="3"/>
  <c r="R650" i="3"/>
  <c r="Q650" i="3"/>
  <c r="P650" i="3"/>
  <c r="O650" i="3"/>
  <c r="N650" i="3"/>
  <c r="M650" i="3"/>
  <c r="AC647" i="3"/>
  <c r="AB647" i="3"/>
  <c r="AA647" i="3"/>
  <c r="Z647" i="3"/>
  <c r="Y647" i="3"/>
  <c r="X647" i="3"/>
  <c r="W647" i="3"/>
  <c r="V647" i="3"/>
  <c r="U647" i="3"/>
  <c r="T647" i="3"/>
  <c r="S647" i="3"/>
  <c r="R647" i="3"/>
  <c r="Q647" i="3"/>
  <c r="P647" i="3"/>
  <c r="O647" i="3"/>
  <c r="N647" i="3"/>
  <c r="M647" i="3"/>
  <c r="AC644" i="3"/>
  <c r="AB644" i="3"/>
  <c r="AA644" i="3"/>
  <c r="Z644" i="3"/>
  <c r="Y644" i="3"/>
  <c r="X644" i="3"/>
  <c r="W644" i="3"/>
  <c r="V644" i="3"/>
  <c r="U644" i="3"/>
  <c r="T644" i="3"/>
  <c r="S644" i="3"/>
  <c r="R644" i="3"/>
  <c r="Q644" i="3"/>
  <c r="P644" i="3"/>
  <c r="O644" i="3"/>
  <c r="N644" i="3"/>
  <c r="M644" i="3"/>
  <c r="AC641" i="3"/>
  <c r="AB641" i="3"/>
  <c r="AA641" i="3"/>
  <c r="Z641" i="3"/>
  <c r="Y641" i="3"/>
  <c r="X641" i="3"/>
  <c r="W641" i="3"/>
  <c r="V641" i="3"/>
  <c r="U641" i="3"/>
  <c r="T641" i="3"/>
  <c r="S641" i="3"/>
  <c r="R641" i="3"/>
  <c r="Q641" i="3"/>
  <c r="P641" i="3"/>
  <c r="O641" i="3"/>
  <c r="N641" i="3"/>
  <c r="M641" i="3"/>
  <c r="AC638" i="3"/>
  <c r="AB638" i="3"/>
  <c r="AA638" i="3"/>
  <c r="Z638" i="3"/>
  <c r="Y638" i="3"/>
  <c r="X638" i="3"/>
  <c r="W638" i="3"/>
  <c r="V638" i="3"/>
  <c r="U638" i="3"/>
  <c r="T638" i="3"/>
  <c r="S638" i="3"/>
  <c r="R638" i="3"/>
  <c r="Q638" i="3"/>
  <c r="P638" i="3"/>
  <c r="O638" i="3"/>
  <c r="N638" i="3"/>
  <c r="M638" i="3"/>
  <c r="AC633" i="3"/>
  <c r="AB633" i="3"/>
  <c r="AA633" i="3"/>
  <c r="Z633" i="3"/>
  <c r="Y633" i="3"/>
  <c r="X633" i="3"/>
  <c r="W633" i="3"/>
  <c r="V633" i="3"/>
  <c r="U633" i="3"/>
  <c r="T633" i="3"/>
  <c r="S633" i="3"/>
  <c r="R633" i="3"/>
  <c r="Q633" i="3"/>
  <c r="P633" i="3"/>
  <c r="O633" i="3"/>
  <c r="N633" i="3"/>
  <c r="M633" i="3"/>
  <c r="AC626" i="3"/>
  <c r="AB626" i="3"/>
  <c r="AA626" i="3"/>
  <c r="Z626" i="3"/>
  <c r="Y626" i="3"/>
  <c r="X626" i="3"/>
  <c r="W626" i="3"/>
  <c r="V626" i="3"/>
  <c r="U626" i="3"/>
  <c r="T626" i="3"/>
  <c r="S626" i="3"/>
  <c r="R626" i="3"/>
  <c r="Q626" i="3"/>
  <c r="P626" i="3"/>
  <c r="O626" i="3"/>
  <c r="N626" i="3"/>
  <c r="M626" i="3"/>
  <c r="AC619" i="3"/>
  <c r="AB619" i="3"/>
  <c r="AA619" i="3"/>
  <c r="Z619" i="3"/>
  <c r="Y619" i="3"/>
  <c r="X619" i="3"/>
  <c r="W619" i="3"/>
  <c r="V619" i="3"/>
  <c r="U619" i="3"/>
  <c r="T619" i="3"/>
  <c r="S619" i="3"/>
  <c r="R619" i="3"/>
  <c r="Q619" i="3"/>
  <c r="P619" i="3"/>
  <c r="O619" i="3"/>
  <c r="N619" i="3"/>
  <c r="M619" i="3"/>
  <c r="AC623" i="3"/>
  <c r="AB623" i="3"/>
  <c r="AA623" i="3"/>
  <c r="Z623" i="3"/>
  <c r="Y623" i="3"/>
  <c r="X623" i="3"/>
  <c r="W623" i="3"/>
  <c r="V623" i="3"/>
  <c r="U623" i="3"/>
  <c r="T623" i="3"/>
  <c r="S623" i="3"/>
  <c r="R623" i="3"/>
  <c r="Q623" i="3"/>
  <c r="P623" i="3"/>
  <c r="O623" i="3"/>
  <c r="N623" i="3"/>
  <c r="M623" i="3"/>
  <c r="AC630" i="3"/>
  <c r="AB630" i="3"/>
  <c r="AA630" i="3"/>
  <c r="Z630" i="3"/>
  <c r="Y630" i="3"/>
  <c r="X630" i="3"/>
  <c r="W630" i="3"/>
  <c r="V630" i="3"/>
  <c r="U630" i="3"/>
  <c r="T630" i="3"/>
  <c r="S630" i="3"/>
  <c r="R630" i="3"/>
  <c r="Q630" i="3"/>
  <c r="P630" i="3"/>
  <c r="O630" i="3"/>
  <c r="N630" i="3"/>
  <c r="M630" i="3"/>
  <c r="AC616" i="3"/>
  <c r="AB616" i="3"/>
  <c r="AA616" i="3"/>
  <c r="Z616" i="3"/>
  <c r="Y616" i="3"/>
  <c r="X616" i="3"/>
  <c r="W616" i="3"/>
  <c r="V616" i="3"/>
  <c r="U616" i="3"/>
  <c r="T616" i="3"/>
  <c r="S616" i="3"/>
  <c r="R616" i="3"/>
  <c r="Q616" i="3"/>
  <c r="P616" i="3"/>
  <c r="O616" i="3"/>
  <c r="N616" i="3"/>
  <c r="M616" i="3"/>
  <c r="AC611" i="3"/>
  <c r="AB611" i="3"/>
  <c r="AA611" i="3"/>
  <c r="Z611" i="3"/>
  <c r="Y611" i="3"/>
  <c r="X611" i="3"/>
  <c r="W611" i="3"/>
  <c r="V611" i="3"/>
  <c r="U611" i="3"/>
  <c r="T611" i="3"/>
  <c r="S611" i="3"/>
  <c r="R611" i="3"/>
  <c r="Q611" i="3"/>
  <c r="P611" i="3"/>
  <c r="O611" i="3"/>
  <c r="N611" i="3"/>
  <c r="M611" i="3"/>
  <c r="AC607" i="3"/>
  <c r="AB607" i="3"/>
  <c r="AA607" i="3"/>
  <c r="Z607" i="3"/>
  <c r="Y607" i="3"/>
  <c r="X607" i="3"/>
  <c r="W607" i="3"/>
  <c r="V607" i="3"/>
  <c r="U607" i="3"/>
  <c r="T607" i="3"/>
  <c r="S607" i="3"/>
  <c r="R607" i="3"/>
  <c r="Q607" i="3"/>
  <c r="P607" i="3"/>
  <c r="O607" i="3"/>
  <c r="N607" i="3"/>
  <c r="M607" i="3"/>
  <c r="AC603" i="3"/>
  <c r="AB603" i="3"/>
  <c r="AA603" i="3"/>
  <c r="Z603" i="3"/>
  <c r="Y603" i="3"/>
  <c r="X603" i="3"/>
  <c r="W603" i="3"/>
  <c r="V603" i="3"/>
  <c r="U603" i="3"/>
  <c r="T603" i="3"/>
  <c r="S603" i="3"/>
  <c r="R603" i="3"/>
  <c r="Q603" i="3"/>
  <c r="P603" i="3"/>
  <c r="O603" i="3"/>
  <c r="N603" i="3"/>
  <c r="M603" i="3"/>
  <c r="AC597" i="3"/>
  <c r="AB597" i="3"/>
  <c r="AA597" i="3"/>
  <c r="Z597" i="3"/>
  <c r="Y597" i="3"/>
  <c r="X597" i="3"/>
  <c r="W597" i="3"/>
  <c r="V597" i="3"/>
  <c r="U597" i="3"/>
  <c r="T597" i="3"/>
  <c r="S597" i="3"/>
  <c r="R597" i="3"/>
  <c r="Q597" i="3"/>
  <c r="P597" i="3"/>
  <c r="O597" i="3"/>
  <c r="N597" i="3"/>
  <c r="M597" i="3"/>
  <c r="AC592" i="3"/>
  <c r="AB592" i="3"/>
  <c r="AA592" i="3"/>
  <c r="Z592" i="3"/>
  <c r="Y592" i="3"/>
  <c r="X592" i="3"/>
  <c r="W592" i="3"/>
  <c r="V592" i="3"/>
  <c r="U592" i="3"/>
  <c r="T592" i="3"/>
  <c r="S592" i="3"/>
  <c r="R592" i="3"/>
  <c r="Q592" i="3"/>
  <c r="P592" i="3"/>
  <c r="O592" i="3"/>
  <c r="N592" i="3"/>
  <c r="M592" i="3"/>
  <c r="AC587" i="3"/>
  <c r="AB587" i="3"/>
  <c r="AA587" i="3"/>
  <c r="Z587" i="3"/>
  <c r="Y587" i="3"/>
  <c r="X587" i="3"/>
  <c r="W587" i="3"/>
  <c r="V587" i="3"/>
  <c r="U587" i="3"/>
  <c r="T587" i="3"/>
  <c r="S587" i="3"/>
  <c r="R587" i="3"/>
  <c r="Q587" i="3"/>
  <c r="P587" i="3"/>
  <c r="O587" i="3"/>
  <c r="N587" i="3"/>
  <c r="M587" i="3"/>
  <c r="M582" i="3"/>
  <c r="N578" i="3"/>
  <c r="O578" i="3"/>
  <c r="P578" i="3"/>
  <c r="Q578" i="3"/>
  <c r="R578" i="3"/>
  <c r="S578" i="3"/>
  <c r="T578" i="3"/>
  <c r="U578" i="3"/>
  <c r="V578" i="3"/>
  <c r="W578" i="3"/>
  <c r="X578" i="3"/>
  <c r="Y578" i="3"/>
  <c r="Z578" i="3"/>
  <c r="AA578" i="3"/>
  <c r="AB578" i="3"/>
  <c r="AC578" i="3"/>
  <c r="M578" i="3"/>
  <c r="AC575" i="3"/>
  <c r="AB575" i="3"/>
  <c r="AA575" i="3"/>
  <c r="Z575" i="3"/>
  <c r="Y575" i="3"/>
  <c r="X575" i="3"/>
  <c r="W575" i="3"/>
  <c r="V575" i="3"/>
  <c r="U575" i="3"/>
  <c r="T575" i="3"/>
  <c r="S575" i="3"/>
  <c r="R575" i="3"/>
  <c r="Q575" i="3"/>
  <c r="P575" i="3"/>
  <c r="O575" i="3"/>
  <c r="N575" i="3"/>
  <c r="M575" i="3"/>
  <c r="AC572" i="3"/>
  <c r="AB572" i="3"/>
  <c r="AA572" i="3"/>
  <c r="Z572" i="3"/>
  <c r="Y572" i="3"/>
  <c r="X572" i="3"/>
  <c r="W572" i="3"/>
  <c r="V572" i="3"/>
  <c r="U572" i="3"/>
  <c r="T572" i="3"/>
  <c r="S572" i="3"/>
  <c r="R572" i="3"/>
  <c r="Q572" i="3"/>
  <c r="P572" i="3"/>
  <c r="O572" i="3"/>
  <c r="N572" i="3"/>
  <c r="M572" i="3"/>
  <c r="AC569" i="3"/>
  <c r="AB569" i="3"/>
  <c r="AA569" i="3"/>
  <c r="Z569" i="3"/>
  <c r="Y569" i="3"/>
  <c r="X569" i="3"/>
  <c r="W569" i="3"/>
  <c r="V569" i="3"/>
  <c r="U569" i="3"/>
  <c r="T569" i="3"/>
  <c r="S569" i="3"/>
  <c r="R569" i="3"/>
  <c r="Q569" i="3"/>
  <c r="P569" i="3"/>
  <c r="O569" i="3"/>
  <c r="N569" i="3"/>
  <c r="M569" i="3"/>
  <c r="AC566" i="3"/>
  <c r="AB566" i="3"/>
  <c r="AA566" i="3"/>
  <c r="Z566" i="3"/>
  <c r="Y566" i="3"/>
  <c r="X566" i="3"/>
  <c r="W566" i="3"/>
  <c r="V566" i="3"/>
  <c r="U566" i="3"/>
  <c r="T566" i="3"/>
  <c r="S566" i="3"/>
  <c r="R566" i="3"/>
  <c r="Q566" i="3"/>
  <c r="P566" i="3"/>
  <c r="O566" i="3"/>
  <c r="N566" i="3"/>
  <c r="M566" i="3"/>
  <c r="AC563" i="3"/>
  <c r="AB563" i="3"/>
  <c r="AA563" i="3"/>
  <c r="Z563" i="3"/>
  <c r="Y563" i="3"/>
  <c r="X563" i="3"/>
  <c r="W563" i="3"/>
  <c r="V563" i="3"/>
  <c r="U563" i="3"/>
  <c r="T563" i="3"/>
  <c r="S563" i="3"/>
  <c r="R563" i="3"/>
  <c r="Q563" i="3"/>
  <c r="P563" i="3"/>
  <c r="O563" i="3"/>
  <c r="N563" i="3"/>
  <c r="M563" i="3"/>
  <c r="AC560" i="3"/>
  <c r="AB560" i="3"/>
  <c r="AA560" i="3"/>
  <c r="Z560" i="3"/>
  <c r="Y560" i="3"/>
  <c r="X560" i="3"/>
  <c r="W560" i="3"/>
  <c r="V560" i="3"/>
  <c r="U560" i="3"/>
  <c r="T560" i="3"/>
  <c r="S560" i="3"/>
  <c r="R560" i="3"/>
  <c r="Q560" i="3"/>
  <c r="P560" i="3"/>
  <c r="O560" i="3"/>
  <c r="N560" i="3"/>
  <c r="M560" i="3"/>
  <c r="M555" i="3"/>
  <c r="AC555" i="3"/>
  <c r="AB555" i="3"/>
  <c r="AA555" i="3"/>
  <c r="Z555" i="3"/>
  <c r="Y555" i="3"/>
  <c r="X555" i="3"/>
  <c r="W555" i="3"/>
  <c r="V555" i="3"/>
  <c r="U555" i="3"/>
  <c r="T555" i="3"/>
  <c r="S555" i="3"/>
  <c r="R555" i="3"/>
  <c r="Q555" i="3"/>
  <c r="P555" i="3"/>
  <c r="O555" i="3"/>
  <c r="N555" i="3"/>
  <c r="AC548" i="3"/>
  <c r="AB548" i="3"/>
  <c r="AA548" i="3"/>
  <c r="Z548" i="3"/>
  <c r="Y548" i="3"/>
  <c r="X548" i="3"/>
  <c r="W548" i="3"/>
  <c r="V548" i="3"/>
  <c r="U548" i="3"/>
  <c r="T548" i="3"/>
  <c r="S548" i="3"/>
  <c r="R548" i="3"/>
  <c r="Q548" i="3"/>
  <c r="P548" i="3"/>
  <c r="O548" i="3"/>
  <c r="N548" i="3"/>
  <c r="M548" i="3"/>
  <c r="AC541" i="3"/>
  <c r="AB541" i="3"/>
  <c r="AA541" i="3"/>
  <c r="Z541" i="3"/>
  <c r="Y541" i="3"/>
  <c r="X541" i="3"/>
  <c r="W541" i="3"/>
  <c r="V541" i="3"/>
  <c r="U541" i="3"/>
  <c r="T541" i="3"/>
  <c r="S541" i="3"/>
  <c r="R541" i="3"/>
  <c r="Q541" i="3"/>
  <c r="P541" i="3"/>
  <c r="O541" i="3"/>
  <c r="N541" i="3"/>
  <c r="M541" i="3"/>
  <c r="AC545" i="3"/>
  <c r="AB545" i="3"/>
  <c r="AA545" i="3"/>
  <c r="Z545" i="3"/>
  <c r="Y545" i="3"/>
  <c r="X545" i="3"/>
  <c r="W545" i="3"/>
  <c r="V545" i="3"/>
  <c r="U545" i="3"/>
  <c r="T545" i="3"/>
  <c r="S545" i="3"/>
  <c r="R545" i="3"/>
  <c r="Q545" i="3"/>
  <c r="P545" i="3"/>
  <c r="O545" i="3"/>
  <c r="N545" i="3"/>
  <c r="M545" i="3"/>
  <c r="AC552" i="3"/>
  <c r="AB552" i="3"/>
  <c r="AA552" i="3"/>
  <c r="Z552" i="3"/>
  <c r="Y552" i="3"/>
  <c r="X552" i="3"/>
  <c r="W552" i="3"/>
  <c r="V552" i="3"/>
  <c r="U552" i="3"/>
  <c r="T552" i="3"/>
  <c r="S552" i="3"/>
  <c r="R552" i="3"/>
  <c r="Q552" i="3"/>
  <c r="P552" i="3"/>
  <c r="O552" i="3"/>
  <c r="N552" i="3"/>
  <c r="M552" i="3"/>
  <c r="AC538" i="3"/>
  <c r="AB538" i="3"/>
  <c r="AA538" i="3"/>
  <c r="Z538" i="3"/>
  <c r="Y538" i="3"/>
  <c r="X538" i="3"/>
  <c r="W538" i="3"/>
  <c r="V538" i="3"/>
  <c r="U538" i="3"/>
  <c r="T538" i="3"/>
  <c r="S538" i="3"/>
  <c r="R538" i="3"/>
  <c r="Q538" i="3"/>
  <c r="P538" i="3"/>
  <c r="O538" i="3"/>
  <c r="N538" i="3"/>
  <c r="M538" i="3"/>
  <c r="AC533" i="3"/>
  <c r="AB533" i="3"/>
  <c r="AA533" i="3"/>
  <c r="Z533" i="3"/>
  <c r="Y533" i="3"/>
  <c r="X533" i="3"/>
  <c r="W533" i="3"/>
  <c r="V533" i="3"/>
  <c r="U533" i="3"/>
  <c r="T533" i="3"/>
  <c r="S533" i="3"/>
  <c r="R533" i="3"/>
  <c r="Q533" i="3"/>
  <c r="P533" i="3"/>
  <c r="O533" i="3"/>
  <c r="N533" i="3"/>
  <c r="M533" i="3"/>
  <c r="AC529" i="3"/>
  <c r="AB529" i="3"/>
  <c r="AA529" i="3"/>
  <c r="Z529" i="3"/>
  <c r="Y529" i="3"/>
  <c r="X529" i="3"/>
  <c r="W529" i="3"/>
  <c r="V529" i="3"/>
  <c r="U529" i="3"/>
  <c r="T529" i="3"/>
  <c r="S529" i="3"/>
  <c r="R529" i="3"/>
  <c r="Q529" i="3"/>
  <c r="P529" i="3"/>
  <c r="O529" i="3"/>
  <c r="N529" i="3"/>
  <c r="M529" i="3"/>
  <c r="AC525" i="3"/>
  <c r="AB525" i="3"/>
  <c r="AA525" i="3"/>
  <c r="Z525" i="3"/>
  <c r="Y525" i="3"/>
  <c r="X525" i="3"/>
  <c r="W525" i="3"/>
  <c r="V525" i="3"/>
  <c r="U525" i="3"/>
  <c r="T525" i="3"/>
  <c r="S525" i="3"/>
  <c r="R525" i="3"/>
  <c r="Q525" i="3"/>
  <c r="P525" i="3"/>
  <c r="O525" i="3"/>
  <c r="N525" i="3"/>
  <c r="M525" i="3"/>
  <c r="AC519" i="3"/>
  <c r="AB519" i="3"/>
  <c r="AA519" i="3"/>
  <c r="Z519" i="3"/>
  <c r="Y519" i="3"/>
  <c r="X519" i="3"/>
  <c r="W519" i="3"/>
  <c r="V519" i="3"/>
  <c r="U519" i="3"/>
  <c r="T519" i="3"/>
  <c r="S519" i="3"/>
  <c r="R519" i="3"/>
  <c r="Q519" i="3"/>
  <c r="P519" i="3"/>
  <c r="O519" i="3"/>
  <c r="N519" i="3"/>
  <c r="M519" i="3"/>
  <c r="AC514" i="3"/>
  <c r="AB514" i="3"/>
  <c r="AA514" i="3"/>
  <c r="Z514" i="3"/>
  <c r="Y514" i="3"/>
  <c r="X514" i="3"/>
  <c r="W514" i="3"/>
  <c r="V514" i="3"/>
  <c r="U514" i="3"/>
  <c r="T514" i="3"/>
  <c r="S514" i="3"/>
  <c r="R514" i="3"/>
  <c r="Q514" i="3"/>
  <c r="P514" i="3"/>
  <c r="O514" i="3"/>
  <c r="N514" i="3"/>
  <c r="M514" i="3"/>
  <c r="AB509" i="3"/>
  <c r="AA509" i="3"/>
  <c r="Z509" i="3"/>
  <c r="Y509" i="3"/>
  <c r="X509" i="3"/>
  <c r="W509" i="3"/>
  <c r="V509" i="3"/>
  <c r="U509" i="3"/>
  <c r="T509" i="3"/>
  <c r="S509" i="3"/>
  <c r="R509" i="3"/>
  <c r="Q509" i="3"/>
  <c r="P509" i="3"/>
  <c r="O509" i="3"/>
  <c r="N509" i="3"/>
  <c r="M509" i="3"/>
  <c r="AC497" i="3"/>
  <c r="AB497" i="3"/>
  <c r="AA497" i="3"/>
  <c r="Z497" i="3"/>
  <c r="Y497" i="3"/>
  <c r="X497" i="3"/>
  <c r="W497" i="3"/>
  <c r="V497" i="3"/>
  <c r="U497" i="3"/>
  <c r="T497" i="3"/>
  <c r="S497" i="3"/>
  <c r="R497" i="3"/>
  <c r="Q497" i="3"/>
  <c r="P497" i="3"/>
  <c r="O497" i="3"/>
  <c r="N497" i="3"/>
  <c r="M497" i="3"/>
  <c r="N489" i="3"/>
  <c r="M493" i="3"/>
  <c r="O489" i="3"/>
  <c r="P489" i="3"/>
  <c r="Q489" i="3"/>
  <c r="R489" i="3"/>
  <c r="S489" i="3"/>
  <c r="T489" i="3"/>
  <c r="U489" i="3"/>
  <c r="V489" i="3"/>
  <c r="W489" i="3"/>
  <c r="X489" i="3"/>
  <c r="Y489" i="3"/>
  <c r="Z489" i="3"/>
  <c r="AA489" i="3"/>
  <c r="AB489" i="3"/>
  <c r="AC489" i="3"/>
  <c r="M489" i="3"/>
  <c r="AC486" i="3"/>
  <c r="AB486" i="3"/>
  <c r="AA486" i="3"/>
  <c r="Z486" i="3"/>
  <c r="Y486" i="3"/>
  <c r="X486" i="3"/>
  <c r="W486" i="3"/>
  <c r="V486" i="3"/>
  <c r="U486" i="3"/>
  <c r="T486" i="3"/>
  <c r="S486" i="3"/>
  <c r="R486" i="3"/>
  <c r="Q486" i="3"/>
  <c r="P486" i="3"/>
  <c r="O486" i="3"/>
  <c r="N486" i="3"/>
  <c r="M486" i="3"/>
  <c r="N478" i="3"/>
  <c r="O478" i="3"/>
  <c r="P478" i="3"/>
  <c r="Q478" i="3"/>
  <c r="R478" i="3"/>
  <c r="S478" i="3"/>
  <c r="T478" i="3"/>
  <c r="U478" i="3"/>
  <c r="V478" i="3"/>
  <c r="W478" i="3"/>
  <c r="X478" i="3"/>
  <c r="Y478" i="3"/>
  <c r="Z478" i="3"/>
  <c r="AA478" i="3"/>
  <c r="AB478" i="3"/>
  <c r="AC478" i="3"/>
  <c r="M478" i="3"/>
  <c r="AC482" i="3"/>
  <c r="AB482" i="3"/>
  <c r="AA482" i="3"/>
  <c r="Z482" i="3"/>
  <c r="Y482" i="3"/>
  <c r="X482" i="3"/>
  <c r="W482" i="3"/>
  <c r="V482" i="3"/>
  <c r="U482" i="3"/>
  <c r="T482" i="3"/>
  <c r="S482" i="3"/>
  <c r="R482" i="3"/>
  <c r="Q482" i="3"/>
  <c r="P482" i="3"/>
  <c r="O482" i="3"/>
  <c r="N482" i="3"/>
  <c r="M482" i="3"/>
  <c r="AC475" i="3"/>
  <c r="AB475" i="3"/>
  <c r="AA475" i="3"/>
  <c r="Z475" i="3"/>
  <c r="Y475" i="3"/>
  <c r="X475" i="3"/>
  <c r="W475" i="3"/>
  <c r="V475" i="3"/>
  <c r="U475" i="3"/>
  <c r="T475" i="3"/>
  <c r="S475" i="3"/>
  <c r="R475" i="3"/>
  <c r="Q475" i="3"/>
  <c r="P475" i="3"/>
  <c r="O475" i="3"/>
  <c r="N475" i="3"/>
  <c r="M475" i="3"/>
  <c r="AC472" i="3"/>
  <c r="AB472" i="3"/>
  <c r="AA472" i="3"/>
  <c r="Z472" i="3"/>
  <c r="Y472" i="3"/>
  <c r="X472" i="3"/>
  <c r="W472" i="3"/>
  <c r="V472" i="3"/>
  <c r="U472" i="3"/>
  <c r="T472" i="3"/>
  <c r="S472" i="3"/>
  <c r="R472" i="3"/>
  <c r="Q472" i="3"/>
  <c r="P472" i="3"/>
  <c r="O472" i="3"/>
  <c r="N472" i="3"/>
  <c r="M472" i="3"/>
  <c r="AC469" i="3"/>
  <c r="AB469" i="3"/>
  <c r="AA469" i="3"/>
  <c r="Z469" i="3"/>
  <c r="Y469" i="3"/>
  <c r="X469" i="3"/>
  <c r="W469" i="3"/>
  <c r="V469" i="3"/>
  <c r="U469" i="3"/>
  <c r="T469" i="3"/>
  <c r="S469" i="3"/>
  <c r="R469" i="3"/>
  <c r="Q469" i="3"/>
  <c r="P469" i="3"/>
  <c r="O469" i="3"/>
  <c r="N469" i="3"/>
  <c r="M469" i="3"/>
  <c r="AC466" i="3"/>
  <c r="AB466" i="3"/>
  <c r="AA466" i="3"/>
  <c r="Z466" i="3"/>
  <c r="Y466" i="3"/>
  <c r="X466" i="3"/>
  <c r="W466" i="3"/>
  <c r="V466" i="3"/>
  <c r="U466" i="3"/>
  <c r="T466" i="3"/>
  <c r="S466" i="3"/>
  <c r="R466" i="3"/>
  <c r="Q466" i="3"/>
  <c r="P466" i="3"/>
  <c r="O466" i="3"/>
  <c r="N466" i="3"/>
  <c r="M466" i="3"/>
  <c r="AC463" i="3"/>
  <c r="AB463" i="3"/>
  <c r="AA463" i="3"/>
  <c r="Z463" i="3"/>
  <c r="Y463" i="3"/>
  <c r="X463" i="3"/>
  <c r="W463" i="3"/>
  <c r="V463" i="3"/>
  <c r="U463" i="3"/>
  <c r="T463" i="3"/>
  <c r="S463" i="3"/>
  <c r="R463" i="3"/>
  <c r="Q463" i="3"/>
  <c r="P463" i="3"/>
  <c r="O463" i="3"/>
  <c r="N463" i="3"/>
  <c r="M463" i="3"/>
  <c r="AC460" i="3"/>
  <c r="AB460" i="3"/>
  <c r="AA460" i="3"/>
  <c r="Z460" i="3"/>
  <c r="Y460" i="3"/>
  <c r="X460" i="3"/>
  <c r="W460" i="3"/>
  <c r="V460" i="3"/>
  <c r="U460" i="3"/>
  <c r="T460" i="3"/>
  <c r="S460" i="3"/>
  <c r="R460" i="3"/>
  <c r="Q460" i="3"/>
  <c r="P460" i="3"/>
  <c r="O460" i="3"/>
  <c r="N460" i="3"/>
  <c r="M460" i="3"/>
  <c r="AC438" i="3"/>
  <c r="AB438" i="3"/>
  <c r="AA438" i="3"/>
  <c r="Z438" i="3"/>
  <c r="Y438" i="3"/>
  <c r="X438" i="3"/>
  <c r="W438" i="3"/>
  <c r="V438" i="3"/>
  <c r="U438" i="3"/>
  <c r="T438" i="3"/>
  <c r="S438" i="3"/>
  <c r="R438" i="3"/>
  <c r="Q438" i="3"/>
  <c r="P438" i="3"/>
  <c r="O438" i="3"/>
  <c r="N438" i="3"/>
  <c r="M438" i="3"/>
  <c r="AC445" i="3"/>
  <c r="AB445" i="3"/>
  <c r="AA445" i="3"/>
  <c r="Z445" i="3"/>
  <c r="Y445" i="3"/>
  <c r="X445" i="3"/>
  <c r="W445" i="3"/>
  <c r="V445" i="3"/>
  <c r="U445" i="3"/>
  <c r="T445" i="3"/>
  <c r="S445" i="3"/>
  <c r="R445" i="3"/>
  <c r="Q445" i="3"/>
  <c r="P445" i="3"/>
  <c r="O445" i="3"/>
  <c r="N445" i="3"/>
  <c r="M445" i="3"/>
  <c r="AC452" i="3"/>
  <c r="AB452" i="3"/>
  <c r="AA452" i="3"/>
  <c r="Z452" i="3"/>
  <c r="Y452" i="3"/>
  <c r="X452" i="3"/>
  <c r="W452" i="3"/>
  <c r="V452" i="3"/>
  <c r="U452" i="3"/>
  <c r="T452" i="3"/>
  <c r="S452" i="3"/>
  <c r="R452" i="3"/>
  <c r="Q452" i="3"/>
  <c r="P452" i="3"/>
  <c r="O452" i="3"/>
  <c r="N452" i="3"/>
  <c r="M452" i="3"/>
  <c r="AC455" i="3"/>
  <c r="AB455" i="3"/>
  <c r="AA455" i="3"/>
  <c r="Z455" i="3"/>
  <c r="Y455" i="3"/>
  <c r="X455" i="3"/>
  <c r="W455" i="3"/>
  <c r="V455" i="3"/>
  <c r="U455" i="3"/>
  <c r="T455" i="3"/>
  <c r="S455" i="3"/>
  <c r="R455" i="3"/>
  <c r="Q455" i="3"/>
  <c r="P455" i="3"/>
  <c r="O455" i="3"/>
  <c r="N455" i="3"/>
  <c r="M455" i="3"/>
  <c r="AC448" i="3"/>
  <c r="AB448" i="3"/>
  <c r="AA448" i="3"/>
  <c r="Z448" i="3"/>
  <c r="Y448" i="3"/>
  <c r="X448" i="3"/>
  <c r="W448" i="3"/>
  <c r="V448" i="3"/>
  <c r="U448" i="3"/>
  <c r="T448" i="3"/>
  <c r="S448" i="3"/>
  <c r="R448" i="3"/>
  <c r="Q448" i="3"/>
  <c r="P448" i="3"/>
  <c r="O448" i="3"/>
  <c r="N448" i="3"/>
  <c r="M448" i="3"/>
  <c r="AC441" i="3"/>
  <c r="AB441" i="3"/>
  <c r="AA441" i="3"/>
  <c r="Z441" i="3"/>
  <c r="Y441" i="3"/>
  <c r="X441" i="3"/>
  <c r="W441" i="3"/>
  <c r="V441" i="3"/>
  <c r="U441" i="3"/>
  <c r="T441" i="3"/>
  <c r="S441" i="3"/>
  <c r="R441" i="3"/>
  <c r="Q441" i="3"/>
  <c r="P441" i="3"/>
  <c r="O441" i="3"/>
  <c r="N441" i="3"/>
  <c r="M441" i="3"/>
  <c r="AC433" i="3"/>
  <c r="AB433" i="3"/>
  <c r="AA433" i="3"/>
  <c r="Z433" i="3"/>
  <c r="Y433" i="3"/>
  <c r="X433" i="3"/>
  <c r="W433" i="3"/>
  <c r="V433" i="3"/>
  <c r="U433" i="3"/>
  <c r="T433" i="3"/>
  <c r="S433" i="3"/>
  <c r="R433" i="3"/>
  <c r="Q433" i="3"/>
  <c r="P433" i="3"/>
  <c r="O433" i="3"/>
  <c r="N433" i="3"/>
  <c r="M433" i="3"/>
  <c r="AC429" i="3"/>
  <c r="AB429" i="3"/>
  <c r="AA429" i="3"/>
  <c r="Z429" i="3"/>
  <c r="Y429" i="3"/>
  <c r="X429" i="3"/>
  <c r="W429" i="3"/>
  <c r="V429" i="3"/>
  <c r="U429" i="3"/>
  <c r="T429" i="3"/>
  <c r="S429" i="3"/>
  <c r="R429" i="3"/>
  <c r="Q429" i="3"/>
  <c r="P429" i="3"/>
  <c r="O429" i="3"/>
  <c r="N429" i="3"/>
  <c r="M429" i="3"/>
  <c r="AC425" i="3"/>
  <c r="AB425" i="3"/>
  <c r="AA425" i="3"/>
  <c r="Z425" i="3"/>
  <c r="Y425" i="3"/>
  <c r="X425" i="3"/>
  <c r="W425" i="3"/>
  <c r="V425" i="3"/>
  <c r="U425" i="3"/>
  <c r="T425" i="3"/>
  <c r="S425" i="3"/>
  <c r="R425" i="3"/>
  <c r="Q425" i="3"/>
  <c r="P425" i="3"/>
  <c r="O425" i="3"/>
  <c r="N425" i="3"/>
  <c r="M425" i="3"/>
  <c r="AC419" i="3"/>
  <c r="AB419" i="3"/>
  <c r="AA419" i="3"/>
  <c r="Z419" i="3"/>
  <c r="Y419" i="3"/>
  <c r="X419" i="3"/>
  <c r="W419" i="3"/>
  <c r="V419" i="3"/>
  <c r="U419" i="3"/>
  <c r="T419" i="3"/>
  <c r="S419" i="3"/>
  <c r="R419" i="3"/>
  <c r="Q419" i="3"/>
  <c r="P419" i="3"/>
  <c r="O419" i="3"/>
  <c r="N419" i="3"/>
  <c r="M419" i="3"/>
  <c r="AC414" i="3"/>
  <c r="AB414" i="3"/>
  <c r="AA414" i="3"/>
  <c r="Z414" i="3"/>
  <c r="Y414" i="3"/>
  <c r="X414" i="3"/>
  <c r="W414" i="3"/>
  <c r="V414" i="3"/>
  <c r="U414" i="3"/>
  <c r="T414" i="3"/>
  <c r="S414" i="3"/>
  <c r="R414" i="3"/>
  <c r="Q414" i="3"/>
  <c r="P414" i="3"/>
  <c r="O414" i="3"/>
  <c r="N414" i="3"/>
  <c r="M414" i="3"/>
  <c r="AC409" i="3"/>
  <c r="AB409" i="3"/>
  <c r="AA409" i="3"/>
  <c r="Z409" i="3"/>
  <c r="Y409" i="3"/>
  <c r="X409" i="3"/>
  <c r="W409" i="3"/>
  <c r="V409" i="3"/>
  <c r="U409" i="3"/>
  <c r="T409" i="3"/>
  <c r="S409" i="3"/>
  <c r="R409" i="3"/>
  <c r="Q409" i="3"/>
  <c r="P409" i="3"/>
  <c r="O409" i="3"/>
  <c r="N409" i="3"/>
  <c r="M409" i="3"/>
  <c r="AC404" i="3"/>
  <c r="AB404" i="3"/>
  <c r="AA404" i="3"/>
  <c r="Z404" i="3"/>
  <c r="Y404" i="3"/>
  <c r="X404" i="3"/>
  <c r="W404" i="3"/>
  <c r="V404" i="3"/>
  <c r="U404" i="3"/>
  <c r="T404" i="3"/>
  <c r="S404" i="3"/>
  <c r="R404" i="3"/>
  <c r="Q404" i="3"/>
  <c r="P404" i="3"/>
  <c r="O404" i="3"/>
  <c r="N404" i="3"/>
  <c r="M404" i="3"/>
  <c r="AC400" i="3"/>
  <c r="AB400" i="3"/>
  <c r="AA400" i="3"/>
  <c r="Z400" i="3"/>
  <c r="Y400" i="3"/>
  <c r="X400" i="3"/>
  <c r="W400" i="3"/>
  <c r="V400" i="3"/>
  <c r="U400" i="3"/>
  <c r="T400" i="3"/>
  <c r="S400" i="3"/>
  <c r="R400" i="3"/>
  <c r="Q400" i="3"/>
  <c r="P400" i="3"/>
  <c r="O400" i="3"/>
  <c r="N400" i="3"/>
  <c r="M400" i="3"/>
  <c r="AC323" i="3"/>
  <c r="AB323" i="3"/>
  <c r="AA323" i="3"/>
  <c r="Z323" i="3"/>
  <c r="Y323" i="3"/>
  <c r="X323" i="3"/>
  <c r="W323" i="3"/>
  <c r="V323" i="3"/>
  <c r="U323" i="3"/>
  <c r="T323" i="3"/>
  <c r="S323" i="3"/>
  <c r="R323" i="3"/>
  <c r="Q323" i="3"/>
  <c r="P323" i="3"/>
  <c r="O323" i="3"/>
  <c r="N323" i="3"/>
  <c r="M323" i="3"/>
  <c r="AC397" i="3"/>
  <c r="AB397" i="3"/>
  <c r="AA397" i="3"/>
  <c r="Z397" i="3"/>
  <c r="Y397" i="3"/>
  <c r="X397" i="3"/>
  <c r="W397" i="3"/>
  <c r="V397" i="3"/>
  <c r="U397" i="3"/>
  <c r="T397" i="3"/>
  <c r="S397" i="3"/>
  <c r="R397" i="3"/>
  <c r="Q397" i="3"/>
  <c r="P397" i="3"/>
  <c r="O397" i="3"/>
  <c r="N397" i="3"/>
  <c r="M397" i="3"/>
  <c r="AC394" i="3"/>
  <c r="AB394" i="3"/>
  <c r="AA394" i="3"/>
  <c r="Z394" i="3"/>
  <c r="Y394" i="3"/>
  <c r="X394" i="3"/>
  <c r="W394" i="3"/>
  <c r="V394" i="3"/>
  <c r="U394" i="3"/>
  <c r="T394" i="3"/>
  <c r="S394" i="3"/>
  <c r="R394" i="3"/>
  <c r="Q394" i="3"/>
  <c r="P394" i="3"/>
  <c r="O394" i="3"/>
  <c r="N394" i="3"/>
  <c r="M394" i="3"/>
  <c r="AC391" i="3"/>
  <c r="AB391" i="3"/>
  <c r="AA391" i="3"/>
  <c r="Z391" i="3"/>
  <c r="Y391" i="3"/>
  <c r="X391" i="3"/>
  <c r="W391" i="3"/>
  <c r="V391" i="3"/>
  <c r="U391" i="3"/>
  <c r="T391" i="3"/>
  <c r="S391" i="3"/>
  <c r="R391" i="3"/>
  <c r="Q391" i="3"/>
  <c r="P391" i="3"/>
  <c r="O391" i="3"/>
  <c r="N391" i="3"/>
  <c r="M391" i="3"/>
  <c r="AC388" i="3"/>
  <c r="AB388" i="3"/>
  <c r="AA388" i="3"/>
  <c r="Z388" i="3"/>
  <c r="Y388" i="3"/>
  <c r="X388" i="3"/>
  <c r="W388" i="3"/>
  <c r="V388" i="3"/>
  <c r="U388" i="3"/>
  <c r="T388" i="3"/>
  <c r="S388" i="3"/>
  <c r="R388" i="3"/>
  <c r="Q388" i="3"/>
  <c r="P388" i="3"/>
  <c r="O388" i="3"/>
  <c r="N388" i="3"/>
  <c r="M388" i="3"/>
  <c r="AC385" i="3"/>
  <c r="AB385" i="3"/>
  <c r="AA385" i="3"/>
  <c r="Z385" i="3"/>
  <c r="Y385" i="3"/>
  <c r="X385" i="3"/>
  <c r="W385" i="3"/>
  <c r="V385" i="3"/>
  <c r="U385" i="3"/>
  <c r="T385" i="3"/>
  <c r="S385" i="3"/>
  <c r="R385" i="3"/>
  <c r="Q385" i="3"/>
  <c r="P385" i="3"/>
  <c r="O385" i="3"/>
  <c r="N385" i="3"/>
  <c r="M385" i="3"/>
  <c r="N382" i="3"/>
  <c r="O382" i="3"/>
  <c r="P382" i="3"/>
  <c r="Q382" i="3"/>
  <c r="R382" i="3"/>
  <c r="S382" i="3"/>
  <c r="T382" i="3"/>
  <c r="U382" i="3"/>
  <c r="V382" i="3"/>
  <c r="W382" i="3"/>
  <c r="X382" i="3"/>
  <c r="Y382" i="3"/>
  <c r="Z382" i="3"/>
  <c r="AA382" i="3"/>
  <c r="AB382" i="3"/>
  <c r="AC382" i="3"/>
  <c r="M382" i="3"/>
  <c r="N377" i="3"/>
  <c r="O377" i="3"/>
  <c r="P377" i="3"/>
  <c r="Q377" i="3"/>
  <c r="R377" i="3"/>
  <c r="S377" i="3"/>
  <c r="T377" i="3"/>
  <c r="U377" i="3"/>
  <c r="V377" i="3"/>
  <c r="W377" i="3"/>
  <c r="X377" i="3"/>
  <c r="Y377" i="3"/>
  <c r="Z377" i="3"/>
  <c r="AA377" i="3"/>
  <c r="AB377" i="3"/>
  <c r="AC377" i="3"/>
  <c r="M377" i="3"/>
  <c r="N374" i="3"/>
  <c r="O374" i="3"/>
  <c r="P374" i="3"/>
  <c r="Q374" i="3"/>
  <c r="R374" i="3"/>
  <c r="S374" i="3"/>
  <c r="T374" i="3"/>
  <c r="U374" i="3"/>
  <c r="V374" i="3"/>
  <c r="W374" i="3"/>
  <c r="X374" i="3"/>
  <c r="Y374" i="3"/>
  <c r="Z374" i="3"/>
  <c r="AA374" i="3"/>
  <c r="AB374" i="3"/>
  <c r="AC374" i="3"/>
  <c r="M374" i="3"/>
  <c r="AC370" i="3"/>
  <c r="AB370" i="3"/>
  <c r="AA370" i="3"/>
  <c r="Z370" i="3"/>
  <c r="Y370" i="3"/>
  <c r="X370" i="3"/>
  <c r="W370" i="3"/>
  <c r="V370" i="3"/>
  <c r="U370" i="3"/>
  <c r="T370" i="3"/>
  <c r="S370" i="3"/>
  <c r="R370" i="3"/>
  <c r="Q370" i="3"/>
  <c r="P370" i="3"/>
  <c r="O370" i="3"/>
  <c r="N370" i="3"/>
  <c r="M370" i="3"/>
  <c r="AC363" i="3"/>
  <c r="AB363" i="3"/>
  <c r="AA363" i="3"/>
  <c r="Z363" i="3"/>
  <c r="Y363" i="3"/>
  <c r="X363" i="3"/>
  <c r="W363" i="3"/>
  <c r="V363" i="3"/>
  <c r="U363" i="3"/>
  <c r="T363" i="3"/>
  <c r="S363" i="3"/>
  <c r="R363" i="3"/>
  <c r="Q363" i="3"/>
  <c r="P363" i="3"/>
  <c r="O363" i="3"/>
  <c r="N363" i="3"/>
  <c r="M363" i="3"/>
  <c r="AC367" i="3"/>
  <c r="AB367" i="3"/>
  <c r="AA367" i="3"/>
  <c r="Z367" i="3"/>
  <c r="Y367" i="3"/>
  <c r="X367" i="3"/>
  <c r="W367" i="3"/>
  <c r="V367" i="3"/>
  <c r="U367" i="3"/>
  <c r="T367" i="3"/>
  <c r="S367" i="3"/>
  <c r="R367" i="3"/>
  <c r="Q367" i="3"/>
  <c r="P367" i="3"/>
  <c r="O367" i="3"/>
  <c r="N367" i="3"/>
  <c r="M367" i="3"/>
  <c r="AC360" i="3"/>
  <c r="AB360" i="3"/>
  <c r="AA360" i="3"/>
  <c r="Z360" i="3"/>
  <c r="Y360" i="3"/>
  <c r="X360" i="3"/>
  <c r="W360" i="3"/>
  <c r="V360" i="3"/>
  <c r="U360" i="3"/>
  <c r="T360" i="3"/>
  <c r="S360" i="3"/>
  <c r="R360" i="3"/>
  <c r="Q360" i="3"/>
  <c r="P360" i="3"/>
  <c r="O360" i="3"/>
  <c r="N360" i="3"/>
  <c r="M360" i="3"/>
  <c r="M355" i="3"/>
  <c r="AC355" i="3"/>
  <c r="AB355" i="3"/>
  <c r="AA355" i="3"/>
  <c r="Z355" i="3"/>
  <c r="Y355" i="3"/>
  <c r="X355" i="3"/>
  <c r="W355" i="3"/>
  <c r="V355" i="3"/>
  <c r="U355" i="3"/>
  <c r="T355" i="3"/>
  <c r="S355" i="3"/>
  <c r="R355" i="3"/>
  <c r="Q355" i="3"/>
  <c r="P355" i="3"/>
  <c r="O355" i="3"/>
  <c r="N355" i="3"/>
  <c r="AC341" i="3"/>
  <c r="AB341" i="3"/>
  <c r="AA341" i="3"/>
  <c r="Z341" i="3"/>
  <c r="Y341" i="3"/>
  <c r="X341" i="3"/>
  <c r="W341" i="3"/>
  <c r="V341" i="3"/>
  <c r="U341" i="3"/>
  <c r="T341" i="3"/>
  <c r="S341" i="3"/>
  <c r="R341" i="3"/>
  <c r="Q341" i="3"/>
  <c r="P341" i="3"/>
  <c r="O341" i="3"/>
  <c r="N341" i="3"/>
  <c r="M341" i="3"/>
  <c r="AC336" i="3"/>
  <c r="AB336" i="3"/>
  <c r="AA336" i="3"/>
  <c r="Z336" i="3"/>
  <c r="Y336" i="3"/>
  <c r="X336" i="3"/>
  <c r="W336" i="3"/>
  <c r="V336" i="3"/>
  <c r="U336" i="3"/>
  <c r="T336" i="3"/>
  <c r="S336" i="3"/>
  <c r="R336" i="3"/>
  <c r="Q336" i="3"/>
  <c r="P336" i="3"/>
  <c r="O336" i="3"/>
  <c r="N336" i="3"/>
  <c r="M336" i="3"/>
  <c r="AC331" i="3"/>
  <c r="AB331" i="3"/>
  <c r="AA331" i="3"/>
  <c r="Z331" i="3"/>
  <c r="Y331" i="3"/>
  <c r="X331" i="3"/>
  <c r="W331" i="3"/>
  <c r="V331" i="3"/>
  <c r="U331" i="3"/>
  <c r="T331" i="3"/>
  <c r="S331" i="3"/>
  <c r="R331" i="3"/>
  <c r="Q331" i="3"/>
  <c r="P331" i="3"/>
  <c r="O331" i="3"/>
  <c r="N331" i="3"/>
  <c r="M331" i="3"/>
  <c r="AC316" i="3"/>
  <c r="AB316" i="3"/>
  <c r="AA316" i="3"/>
  <c r="Z316" i="3"/>
  <c r="Y316" i="3"/>
  <c r="X316" i="3"/>
  <c r="W316" i="3"/>
  <c r="V316" i="3"/>
  <c r="U316" i="3"/>
  <c r="T316" i="3"/>
  <c r="S316" i="3"/>
  <c r="R316" i="3"/>
  <c r="Q316" i="3"/>
  <c r="P316" i="3"/>
  <c r="O316" i="3"/>
  <c r="N316" i="3"/>
  <c r="M316" i="3"/>
  <c r="AC312" i="3"/>
  <c r="AB312" i="3"/>
  <c r="AA312" i="3"/>
  <c r="Z312" i="3"/>
  <c r="Y312" i="3"/>
  <c r="X312" i="3"/>
  <c r="W312" i="3"/>
  <c r="V312" i="3"/>
  <c r="U312" i="3"/>
  <c r="T312" i="3"/>
  <c r="S312" i="3"/>
  <c r="R312" i="3"/>
  <c r="Q312" i="3"/>
  <c r="P312" i="3"/>
  <c r="O312" i="3"/>
  <c r="N312" i="3"/>
  <c r="M312" i="3"/>
  <c r="AC308" i="3"/>
  <c r="AB308" i="3"/>
  <c r="AA308" i="3"/>
  <c r="Z308" i="3"/>
  <c r="Y308" i="3"/>
  <c r="X308" i="3"/>
  <c r="W308" i="3"/>
  <c r="V308" i="3"/>
  <c r="U308" i="3"/>
  <c r="T308" i="3"/>
  <c r="S308" i="3"/>
  <c r="R308" i="3"/>
  <c r="Q308" i="3"/>
  <c r="P308" i="3"/>
  <c r="O308" i="3"/>
  <c r="N308" i="3"/>
  <c r="M308" i="3"/>
  <c r="AC301" i="3"/>
  <c r="AB301" i="3"/>
  <c r="AA301" i="3"/>
  <c r="Z301" i="3"/>
  <c r="Y301" i="3"/>
  <c r="X301" i="3"/>
  <c r="W301" i="3"/>
  <c r="V301" i="3"/>
  <c r="U301" i="3"/>
  <c r="T301" i="3"/>
  <c r="S301" i="3"/>
  <c r="R301" i="3"/>
  <c r="Q301" i="3"/>
  <c r="P301" i="3"/>
  <c r="O301" i="3"/>
  <c r="N301" i="3"/>
  <c r="M301" i="3"/>
  <c r="M296" i="3"/>
  <c r="M292" i="3"/>
  <c r="AC288" i="3"/>
  <c r="AB288" i="3"/>
  <c r="AA288" i="3"/>
  <c r="Z288" i="3"/>
  <c r="Y288" i="3"/>
  <c r="X288" i="3"/>
  <c r="W288" i="3"/>
  <c r="V288" i="3"/>
  <c r="U288" i="3"/>
  <c r="T288" i="3"/>
  <c r="S288" i="3"/>
  <c r="R288" i="3"/>
  <c r="Q288" i="3"/>
  <c r="P288" i="3"/>
  <c r="O288" i="3"/>
  <c r="N288" i="3"/>
  <c r="M288" i="3"/>
  <c r="AC281" i="3"/>
  <c r="AB281" i="3"/>
  <c r="AA281" i="3"/>
  <c r="Z281" i="3"/>
  <c r="Y281" i="3"/>
  <c r="X281" i="3"/>
  <c r="W281" i="3"/>
  <c r="V281" i="3"/>
  <c r="U281" i="3"/>
  <c r="T281" i="3"/>
  <c r="S281" i="3"/>
  <c r="R281" i="3"/>
  <c r="Q281" i="3"/>
  <c r="P281" i="3"/>
  <c r="O281" i="3"/>
  <c r="N281" i="3"/>
  <c r="M281" i="3"/>
  <c r="AC274" i="3"/>
  <c r="AB274" i="3"/>
  <c r="AA274" i="3"/>
  <c r="Z274" i="3"/>
  <c r="Y274" i="3"/>
  <c r="X274" i="3"/>
  <c r="W274" i="3"/>
  <c r="V274" i="3"/>
  <c r="U274" i="3"/>
  <c r="T274" i="3"/>
  <c r="S274" i="3"/>
  <c r="R274" i="3"/>
  <c r="Q274" i="3"/>
  <c r="P274" i="3"/>
  <c r="O274" i="3"/>
  <c r="N274" i="3"/>
  <c r="M274" i="3"/>
  <c r="AC267" i="3"/>
  <c r="AB267" i="3"/>
  <c r="AA267" i="3"/>
  <c r="Z267" i="3"/>
  <c r="Y267" i="3"/>
  <c r="X267" i="3"/>
  <c r="W267" i="3"/>
  <c r="V267" i="3"/>
  <c r="U267" i="3"/>
  <c r="T267" i="3"/>
  <c r="S267" i="3"/>
  <c r="R267" i="3"/>
  <c r="Q267" i="3"/>
  <c r="P267" i="3"/>
  <c r="O267" i="3"/>
  <c r="N267" i="3"/>
  <c r="M267" i="3"/>
  <c r="AC260" i="3"/>
  <c r="AB260" i="3"/>
  <c r="AA260" i="3"/>
  <c r="Z260" i="3"/>
  <c r="Y260" i="3"/>
  <c r="X260" i="3"/>
  <c r="W260" i="3"/>
  <c r="V260" i="3"/>
  <c r="U260" i="3"/>
  <c r="T260" i="3"/>
  <c r="S260" i="3"/>
  <c r="R260" i="3"/>
  <c r="Q260" i="3"/>
  <c r="P260" i="3"/>
  <c r="O260" i="3"/>
  <c r="N260" i="3"/>
  <c r="M260" i="3"/>
  <c r="AC253" i="3"/>
  <c r="AB253" i="3"/>
  <c r="AA253" i="3"/>
  <c r="Z253" i="3"/>
  <c r="Y253" i="3"/>
  <c r="X253" i="3"/>
  <c r="W253" i="3"/>
  <c r="V253" i="3"/>
  <c r="U253" i="3"/>
  <c r="T253" i="3"/>
  <c r="S253" i="3"/>
  <c r="R253" i="3"/>
  <c r="Q253" i="3"/>
  <c r="P253" i="3"/>
  <c r="O253" i="3"/>
  <c r="N253" i="3"/>
  <c r="M253" i="3"/>
  <c r="AC239" i="3"/>
  <c r="AC246" i="3"/>
  <c r="AB246" i="3"/>
  <c r="AA246" i="3"/>
  <c r="Z246" i="3"/>
  <c r="Y246" i="3"/>
  <c r="X246" i="3"/>
  <c r="W246" i="3"/>
  <c r="V246" i="3"/>
  <c r="U246" i="3"/>
  <c r="T246" i="3"/>
  <c r="S246" i="3"/>
  <c r="R246" i="3"/>
  <c r="Q246" i="3"/>
  <c r="P246" i="3"/>
  <c r="O246" i="3"/>
  <c r="N246" i="3"/>
  <c r="M246" i="3"/>
  <c r="AB239" i="3"/>
  <c r="AA239" i="3"/>
  <c r="Z239" i="3"/>
  <c r="Y239" i="3"/>
  <c r="X239" i="3"/>
  <c r="W239" i="3"/>
  <c r="V239" i="3"/>
  <c r="U239" i="3"/>
  <c r="T239" i="3"/>
  <c r="S239" i="3"/>
  <c r="R239" i="3"/>
  <c r="Q239" i="3"/>
  <c r="P239" i="3"/>
  <c r="O239" i="3"/>
  <c r="N239" i="3"/>
  <c r="AC119" i="3"/>
  <c r="AB119" i="3"/>
  <c r="AA119" i="3"/>
  <c r="Z119" i="3"/>
  <c r="Y119" i="3"/>
  <c r="X119" i="3"/>
  <c r="W119" i="3"/>
  <c r="V119" i="3"/>
  <c r="U119" i="3"/>
  <c r="T119" i="3"/>
  <c r="S119" i="3"/>
  <c r="R119" i="3"/>
  <c r="Q119" i="3"/>
  <c r="P119" i="3"/>
  <c r="O119" i="3"/>
  <c r="N119" i="3"/>
  <c r="M119" i="3"/>
  <c r="AC116" i="3"/>
  <c r="AB116" i="3"/>
  <c r="AA116" i="3"/>
  <c r="Z116" i="3"/>
  <c r="Y116" i="3"/>
  <c r="X116" i="3"/>
  <c r="W116" i="3"/>
  <c r="V116" i="3"/>
  <c r="U116" i="3"/>
  <c r="T116" i="3"/>
  <c r="S116" i="3"/>
  <c r="R116" i="3"/>
  <c r="Q116" i="3"/>
  <c r="P116" i="3"/>
  <c r="O116" i="3"/>
  <c r="N116" i="3"/>
  <c r="M116" i="3"/>
  <c r="AC113" i="3"/>
  <c r="AB113" i="3"/>
  <c r="AA113" i="3"/>
  <c r="Z113" i="3"/>
  <c r="Y113" i="3"/>
  <c r="X113" i="3"/>
  <c r="W113" i="3"/>
  <c r="V113" i="3"/>
  <c r="U113" i="3"/>
  <c r="T113" i="3"/>
  <c r="S113" i="3"/>
  <c r="R113" i="3"/>
  <c r="Q113" i="3"/>
  <c r="P113" i="3"/>
  <c r="O113" i="3"/>
  <c r="N113" i="3"/>
  <c r="M113" i="3"/>
  <c r="AC108" i="3"/>
  <c r="AB108" i="3"/>
  <c r="AA108" i="3"/>
  <c r="Z108" i="3"/>
  <c r="Y108" i="3"/>
  <c r="X108" i="3"/>
  <c r="W108" i="3"/>
  <c r="V108" i="3"/>
  <c r="U108" i="3"/>
  <c r="T108" i="3"/>
  <c r="S108" i="3"/>
  <c r="R108" i="3"/>
  <c r="Q108" i="3"/>
  <c r="P108" i="3"/>
  <c r="O108" i="3"/>
  <c r="N108" i="3"/>
  <c r="M108" i="3"/>
  <c r="AC104" i="3"/>
  <c r="AB104" i="3"/>
  <c r="AA104" i="3"/>
  <c r="Z104" i="3"/>
  <c r="Y104" i="3"/>
  <c r="X104" i="3"/>
  <c r="W104" i="3"/>
  <c r="V104" i="3"/>
  <c r="U104" i="3"/>
  <c r="T104" i="3"/>
  <c r="S104" i="3"/>
  <c r="R104" i="3"/>
  <c r="Q104" i="3"/>
  <c r="P104" i="3"/>
  <c r="O104" i="3"/>
  <c r="N104" i="3"/>
  <c r="M104" i="3"/>
  <c r="AC101" i="3"/>
  <c r="AB101" i="3"/>
  <c r="AA101" i="3"/>
  <c r="Z101" i="3"/>
  <c r="Y101" i="3"/>
  <c r="X101" i="3"/>
  <c r="W101" i="3"/>
  <c r="V101" i="3"/>
  <c r="U101" i="3"/>
  <c r="T101" i="3"/>
  <c r="S101" i="3"/>
  <c r="R101" i="3"/>
  <c r="Q101" i="3"/>
  <c r="P101" i="3"/>
  <c r="O101" i="3"/>
  <c r="N101" i="3"/>
  <c r="M101" i="3"/>
  <c r="AC96" i="3"/>
  <c r="AB96" i="3"/>
  <c r="AA96" i="3"/>
  <c r="Z96" i="3"/>
  <c r="Y96" i="3"/>
  <c r="X96" i="3"/>
  <c r="W96" i="3"/>
  <c r="V96" i="3"/>
  <c r="U96" i="3"/>
  <c r="T96" i="3"/>
  <c r="S96" i="3"/>
  <c r="R96" i="3"/>
  <c r="Q96" i="3"/>
  <c r="P96" i="3"/>
  <c r="O96" i="3"/>
  <c r="N96" i="3"/>
  <c r="M96" i="3"/>
  <c r="AC91" i="3"/>
  <c r="AB91" i="3"/>
  <c r="AA91" i="3"/>
  <c r="Z91" i="3"/>
  <c r="Y91" i="3"/>
  <c r="X91" i="3"/>
  <c r="W91" i="3"/>
  <c r="V91" i="3"/>
  <c r="U91" i="3"/>
  <c r="T91" i="3"/>
  <c r="S91" i="3"/>
  <c r="R91" i="3"/>
  <c r="Q91" i="3"/>
  <c r="P91" i="3"/>
  <c r="O91" i="3"/>
  <c r="N91" i="3"/>
  <c r="M91" i="3"/>
  <c r="AC84" i="3"/>
  <c r="AB84" i="3"/>
  <c r="AA84" i="3"/>
  <c r="Z84" i="3"/>
  <c r="Y84" i="3"/>
  <c r="X84" i="3"/>
  <c r="W84" i="3"/>
  <c r="V84" i="3"/>
  <c r="U84" i="3"/>
  <c r="T84" i="3"/>
  <c r="S84" i="3"/>
  <c r="R84" i="3"/>
  <c r="Q84" i="3"/>
  <c r="P84" i="3"/>
  <c r="O84" i="3"/>
  <c r="N84" i="3"/>
  <c r="M84" i="3"/>
  <c r="AC81" i="3"/>
  <c r="AB81" i="3"/>
  <c r="AA81" i="3"/>
  <c r="Z81" i="3"/>
  <c r="Y81" i="3"/>
  <c r="X81" i="3"/>
  <c r="W81" i="3"/>
  <c r="V81" i="3"/>
  <c r="U81" i="3"/>
  <c r="T81" i="3"/>
  <c r="S81" i="3"/>
  <c r="R81" i="3"/>
  <c r="Q81" i="3"/>
  <c r="P81" i="3"/>
  <c r="O81" i="3"/>
  <c r="N81" i="3"/>
  <c r="M81" i="3"/>
  <c r="AC78" i="3"/>
  <c r="AB78" i="3"/>
  <c r="AA78" i="3"/>
  <c r="Z78" i="3"/>
  <c r="Y78" i="3"/>
  <c r="X78" i="3"/>
  <c r="W78" i="3"/>
  <c r="V78" i="3"/>
  <c r="U78" i="3"/>
  <c r="T78" i="3"/>
  <c r="S78" i="3"/>
  <c r="R78" i="3"/>
  <c r="Q78" i="3"/>
  <c r="P78" i="3"/>
  <c r="O78" i="3"/>
  <c r="N78" i="3"/>
  <c r="M78" i="3"/>
  <c r="AC75" i="3"/>
  <c r="AB75" i="3"/>
  <c r="AA75" i="3"/>
  <c r="Z75" i="3"/>
  <c r="Y75" i="3"/>
  <c r="X75" i="3"/>
  <c r="W75" i="3"/>
  <c r="V75" i="3"/>
  <c r="U75" i="3"/>
  <c r="T75" i="3"/>
  <c r="S75" i="3"/>
  <c r="R75" i="3"/>
  <c r="Q75" i="3"/>
  <c r="P75" i="3"/>
  <c r="O75" i="3"/>
  <c r="N75" i="3"/>
  <c r="M75" i="3"/>
  <c r="AC72" i="3"/>
  <c r="AB72" i="3"/>
  <c r="AA72" i="3"/>
  <c r="Z72" i="3"/>
  <c r="Y72" i="3"/>
  <c r="X72" i="3"/>
  <c r="W72" i="3"/>
  <c r="V72" i="3"/>
  <c r="U72" i="3"/>
  <c r="T72" i="3"/>
  <c r="S72" i="3"/>
  <c r="R72" i="3"/>
  <c r="Q72" i="3"/>
  <c r="P72" i="3"/>
  <c r="O72" i="3"/>
  <c r="N72" i="3"/>
  <c r="M72" i="3"/>
  <c r="AC69" i="3"/>
  <c r="AB69" i="3"/>
  <c r="AA69" i="3"/>
  <c r="Z69" i="3"/>
  <c r="Y69" i="3"/>
  <c r="X69" i="3"/>
  <c r="W69" i="3"/>
  <c r="V69" i="3"/>
  <c r="U69" i="3"/>
  <c r="T69" i="3"/>
  <c r="S69" i="3"/>
  <c r="R69" i="3"/>
  <c r="Q69" i="3"/>
  <c r="P69" i="3"/>
  <c r="O69" i="3"/>
  <c r="N69" i="3"/>
  <c r="M69" i="3"/>
  <c r="AC64" i="3"/>
  <c r="AB64" i="3"/>
  <c r="AA64" i="3"/>
  <c r="Z64" i="3"/>
  <c r="Y64" i="3"/>
  <c r="X64" i="3"/>
  <c r="W64" i="3"/>
  <c r="V64" i="3"/>
  <c r="U64" i="3"/>
  <c r="T64" i="3"/>
  <c r="S64" i="3"/>
  <c r="R64" i="3"/>
  <c r="Q64" i="3"/>
  <c r="P64" i="3"/>
  <c r="O64" i="3"/>
  <c r="N64" i="3"/>
  <c r="M64" i="3"/>
  <c r="AC54" i="3"/>
  <c r="AB54" i="3"/>
  <c r="AA54" i="3"/>
  <c r="Z54" i="3"/>
  <c r="Y54" i="3"/>
  <c r="X54" i="3"/>
  <c r="W54" i="3"/>
  <c r="V54" i="3"/>
  <c r="U54" i="3"/>
  <c r="T54" i="3"/>
  <c r="S54" i="3"/>
  <c r="R54" i="3"/>
  <c r="Q54" i="3"/>
  <c r="P54" i="3"/>
  <c r="O54" i="3"/>
  <c r="N54" i="3"/>
  <c r="M54" i="3"/>
  <c r="AC50" i="3"/>
  <c r="AB50" i="3"/>
  <c r="AA50" i="3"/>
  <c r="Z50" i="3"/>
  <c r="Y50" i="3"/>
  <c r="X50" i="3"/>
  <c r="W50" i="3"/>
  <c r="V50" i="3"/>
  <c r="U50" i="3"/>
  <c r="T50" i="3"/>
  <c r="S50" i="3"/>
  <c r="R50" i="3"/>
  <c r="Q50" i="3"/>
  <c r="P50" i="3"/>
  <c r="O50" i="3"/>
  <c r="N50" i="3"/>
  <c r="M50" i="3"/>
  <c r="AC47" i="3"/>
  <c r="AB47" i="3"/>
  <c r="AA47" i="3"/>
  <c r="Z47" i="3"/>
  <c r="Y47" i="3"/>
  <c r="X47" i="3"/>
  <c r="W47" i="3"/>
  <c r="V47" i="3"/>
  <c r="U47" i="3"/>
  <c r="T47" i="3"/>
  <c r="S47" i="3"/>
  <c r="R47" i="3"/>
  <c r="Q47" i="3"/>
  <c r="P47" i="3"/>
  <c r="O47" i="3"/>
  <c r="N47" i="3"/>
  <c r="M47" i="3"/>
  <c r="AC42" i="3"/>
  <c r="AB42" i="3"/>
  <c r="AA42" i="3"/>
  <c r="Z42" i="3"/>
  <c r="Y42" i="3"/>
  <c r="X42" i="3"/>
  <c r="W42" i="3"/>
  <c r="V42" i="3"/>
  <c r="U42" i="3"/>
  <c r="T42" i="3"/>
  <c r="S42" i="3"/>
  <c r="R42" i="3"/>
  <c r="Q42" i="3"/>
  <c r="P42" i="3"/>
  <c r="O42" i="3"/>
  <c r="N42" i="3"/>
  <c r="M42" i="3"/>
  <c r="AC38" i="3"/>
  <c r="AB38" i="3"/>
  <c r="AA38" i="3"/>
  <c r="Z38" i="3"/>
  <c r="Y38" i="3"/>
  <c r="X38" i="3"/>
  <c r="W38" i="3"/>
  <c r="V38" i="3"/>
  <c r="U38" i="3"/>
  <c r="T38" i="3"/>
  <c r="S38" i="3"/>
  <c r="R38" i="3"/>
  <c r="Q38" i="3"/>
  <c r="P38" i="3"/>
  <c r="O38" i="3"/>
  <c r="N38" i="3"/>
  <c r="M38" i="3"/>
  <c r="AC34" i="3"/>
  <c r="AB34" i="3"/>
  <c r="AA34" i="3"/>
  <c r="Z34" i="3"/>
  <c r="Y34" i="3"/>
  <c r="X34" i="3"/>
  <c r="W34" i="3"/>
  <c r="V34" i="3"/>
  <c r="U34" i="3"/>
  <c r="T34" i="3"/>
  <c r="S34" i="3"/>
  <c r="R34" i="3"/>
  <c r="Q34" i="3"/>
  <c r="P34" i="3"/>
  <c r="O34" i="3"/>
  <c r="N34" i="3"/>
  <c r="M34" i="3"/>
  <c r="AC28" i="3"/>
  <c r="AB28" i="3"/>
  <c r="AA28" i="3"/>
  <c r="Z28" i="3"/>
  <c r="Y28" i="3"/>
  <c r="X28" i="3"/>
  <c r="W28" i="3"/>
  <c r="V28" i="3"/>
  <c r="U28" i="3"/>
  <c r="T28" i="3"/>
  <c r="S28" i="3"/>
  <c r="R28" i="3"/>
  <c r="Q28" i="3"/>
  <c r="P28" i="3"/>
  <c r="O28" i="3"/>
  <c r="N28" i="3"/>
  <c r="M28" i="3"/>
  <c r="AC23" i="3"/>
  <c r="AB23" i="3"/>
  <c r="AA23" i="3"/>
  <c r="Z23" i="3"/>
  <c r="Y23" i="3"/>
  <c r="X23" i="3"/>
  <c r="W23" i="3"/>
  <c r="V23" i="3"/>
  <c r="U23" i="3"/>
  <c r="T23" i="3"/>
  <c r="S23" i="3"/>
  <c r="R23" i="3"/>
  <c r="Q23" i="3"/>
  <c r="P23" i="3"/>
  <c r="O23" i="3"/>
  <c r="N23" i="3"/>
  <c r="M23" i="3"/>
  <c r="AC10" i="3"/>
  <c r="AB10" i="3"/>
  <c r="AA10" i="3"/>
  <c r="Z10" i="3"/>
  <c r="Y10" i="3"/>
  <c r="X10" i="3"/>
  <c r="W10" i="3"/>
  <c r="V10" i="3"/>
  <c r="U10" i="3"/>
  <c r="T10" i="3"/>
  <c r="S10" i="3"/>
  <c r="R10" i="3"/>
  <c r="Q10" i="3"/>
  <c r="P10" i="3"/>
  <c r="O10" i="3"/>
  <c r="N10" i="3"/>
  <c r="AC18" i="3"/>
  <c r="AB18" i="3"/>
  <c r="AA18" i="3"/>
  <c r="Z18" i="3"/>
  <c r="Y18" i="3"/>
  <c r="X18" i="3"/>
  <c r="W18" i="3"/>
  <c r="V18" i="3"/>
  <c r="U18" i="3"/>
  <c r="T18" i="3"/>
  <c r="S18" i="3"/>
  <c r="R18" i="3"/>
  <c r="Q18" i="3"/>
  <c r="P18" i="3"/>
  <c r="O18" i="3"/>
  <c r="N18" i="3"/>
  <c r="M18" i="3"/>
  <c r="M10" i="3"/>
  <c r="U1551" i="3" l="1"/>
  <c r="AH993" i="3"/>
  <c r="AA1004" i="3"/>
  <c r="Q1004" i="3"/>
  <c r="S1004" i="3"/>
  <c r="U1004" i="3"/>
  <c r="W1004" i="3"/>
  <c r="Y1004" i="3"/>
  <c r="P1004" i="3"/>
  <c r="R1004" i="3"/>
  <c r="T1004" i="3"/>
  <c r="V1004" i="3"/>
  <c r="X1004" i="3"/>
  <c r="Z1004" i="3"/>
  <c r="AB1004" i="3"/>
  <c r="O1004" i="3"/>
  <c r="N1004" i="3"/>
  <c r="N1555" i="8"/>
  <c r="M742" i="3"/>
  <c r="O742" i="3"/>
  <c r="Q742" i="3"/>
  <c r="S742" i="3"/>
  <c r="U742" i="3"/>
  <c r="M500" i="3"/>
  <c r="M504" i="3" s="1"/>
  <c r="W742" i="3"/>
  <c r="Y742" i="3"/>
  <c r="AA742" i="3"/>
  <c r="O500" i="3"/>
  <c r="O504" i="3" s="1"/>
  <c r="Q500" i="3"/>
  <c r="Q504" i="3" s="1"/>
  <c r="S500" i="3"/>
  <c r="S504" i="3" s="1"/>
  <c r="U500" i="3"/>
  <c r="U504" i="3" s="1"/>
  <c r="W500" i="3"/>
  <c r="W504" i="3" s="1"/>
  <c r="Y500" i="3"/>
  <c r="Y504" i="3" s="1"/>
  <c r="AA500" i="3"/>
  <c r="AA504" i="3" s="1"/>
  <c r="N742" i="3"/>
  <c r="P742" i="3"/>
  <c r="R742" i="3"/>
  <c r="T742" i="3"/>
  <c r="V742" i="3"/>
  <c r="X742" i="3"/>
  <c r="Z742" i="3"/>
  <c r="AB742" i="3"/>
  <c r="M772" i="3"/>
  <c r="N500" i="3"/>
  <c r="N504" i="3" s="1"/>
  <c r="P500" i="3"/>
  <c r="P504" i="3" s="1"/>
  <c r="R500" i="3"/>
  <c r="R504" i="3" s="1"/>
  <c r="T500" i="3"/>
  <c r="T504" i="3" s="1"/>
  <c r="V500" i="3"/>
  <c r="V504" i="3" s="1"/>
  <c r="X500" i="3"/>
  <c r="X504" i="3" s="1"/>
  <c r="Z500" i="3"/>
  <c r="Z504" i="3" s="1"/>
  <c r="AB500" i="3"/>
  <c r="AB504" i="3" s="1"/>
  <c r="AC500" i="3"/>
  <c r="AC504" i="3" s="1"/>
  <c r="O123" i="3"/>
  <c r="P123" i="3"/>
  <c r="Q123" i="3"/>
  <c r="R123" i="3"/>
  <c r="S123" i="3"/>
  <c r="T123" i="3"/>
  <c r="U123" i="3"/>
  <c r="V123" i="3"/>
  <c r="W123" i="3"/>
  <c r="X123" i="3"/>
  <c r="Y123" i="3"/>
  <c r="Z123" i="3"/>
  <c r="AA123" i="3"/>
  <c r="AB123" i="3"/>
  <c r="AC123" i="3"/>
  <c r="N123" i="3"/>
  <c r="O127" i="3"/>
  <c r="P127" i="3"/>
  <c r="Q127" i="3"/>
  <c r="R127" i="3"/>
  <c r="S127" i="3"/>
  <c r="T127" i="3"/>
  <c r="U127" i="3"/>
  <c r="V127" i="3"/>
  <c r="W127" i="3"/>
  <c r="X127" i="3"/>
  <c r="Y127" i="3"/>
  <c r="Z127" i="3"/>
  <c r="AA127" i="3"/>
  <c r="AB127" i="3"/>
  <c r="AC127" i="3"/>
  <c r="N127" i="3"/>
  <c r="M127" i="3"/>
  <c r="N130" i="3"/>
  <c r="O130" i="3"/>
  <c r="P130" i="3"/>
  <c r="Q130" i="3"/>
  <c r="R130" i="3"/>
  <c r="S130" i="3"/>
  <c r="T130" i="3"/>
  <c r="U130" i="3"/>
  <c r="V130" i="3"/>
  <c r="W130" i="3"/>
  <c r="X130" i="3"/>
  <c r="Y130" i="3"/>
  <c r="Z130" i="3"/>
  <c r="AA130" i="3"/>
  <c r="AB130" i="3"/>
  <c r="AC130" i="3"/>
  <c r="M130" i="3"/>
  <c r="N142" i="3"/>
  <c r="O142" i="3"/>
  <c r="P142" i="3"/>
  <c r="Q142" i="3"/>
  <c r="R142" i="3"/>
  <c r="S142" i="3"/>
  <c r="T142" i="3"/>
  <c r="U142" i="3"/>
  <c r="V142" i="3"/>
  <c r="W142" i="3"/>
  <c r="X142" i="3"/>
  <c r="Y142" i="3"/>
  <c r="Z142" i="3"/>
  <c r="AA142" i="3"/>
  <c r="AB142" i="3"/>
  <c r="AC142" i="3"/>
  <c r="N137" i="3"/>
  <c r="O137" i="3"/>
  <c r="P137" i="3"/>
  <c r="Q137" i="3"/>
  <c r="R137" i="3"/>
  <c r="S137" i="3"/>
  <c r="T137" i="3"/>
  <c r="U137" i="3"/>
  <c r="V137" i="3"/>
  <c r="W137" i="3"/>
  <c r="X137" i="3"/>
  <c r="Y137" i="3"/>
  <c r="Z137" i="3"/>
  <c r="AA137" i="3"/>
  <c r="AB137" i="3"/>
  <c r="AC137" i="3"/>
  <c r="M137" i="3"/>
  <c r="M142" i="3"/>
  <c r="N147" i="3"/>
  <c r="O147" i="3"/>
  <c r="P147" i="3"/>
  <c r="Q147" i="3"/>
  <c r="R147" i="3"/>
  <c r="S147" i="3"/>
  <c r="T147" i="3"/>
  <c r="U147" i="3"/>
  <c r="V147" i="3"/>
  <c r="W147" i="3"/>
  <c r="X147" i="3"/>
  <c r="Y147" i="3"/>
  <c r="Z147" i="3"/>
  <c r="AA147" i="3"/>
  <c r="AB147" i="3"/>
  <c r="AC147" i="3"/>
  <c r="M147" i="3"/>
  <c r="N153" i="3"/>
  <c r="O153" i="3"/>
  <c r="P153" i="3"/>
  <c r="Q153" i="3"/>
  <c r="R153" i="3"/>
  <c r="S153" i="3"/>
  <c r="T153" i="3"/>
  <c r="U153" i="3"/>
  <c r="V153" i="3"/>
  <c r="W153" i="3"/>
  <c r="X153" i="3"/>
  <c r="Y153" i="3"/>
  <c r="Z153" i="3"/>
  <c r="AA153" i="3"/>
  <c r="AB153" i="3"/>
  <c r="AC153" i="3"/>
  <c r="M153" i="3"/>
  <c r="N157" i="3"/>
  <c r="O157" i="3"/>
  <c r="P157" i="3"/>
  <c r="Q157" i="3"/>
  <c r="R157" i="3"/>
  <c r="S157" i="3"/>
  <c r="T157" i="3"/>
  <c r="U157" i="3"/>
  <c r="V157" i="3"/>
  <c r="W157" i="3"/>
  <c r="X157" i="3"/>
  <c r="Y157" i="3"/>
  <c r="Z157" i="3"/>
  <c r="AA157" i="3"/>
  <c r="AB157" i="3"/>
  <c r="AC157" i="3"/>
  <c r="N161" i="3"/>
  <c r="O161" i="3"/>
  <c r="P161" i="3"/>
  <c r="Q161" i="3"/>
  <c r="R161" i="3"/>
  <c r="S161" i="3"/>
  <c r="T161" i="3"/>
  <c r="U161" i="3"/>
  <c r="V161" i="3"/>
  <c r="W161" i="3"/>
  <c r="X161" i="3"/>
  <c r="Y161" i="3"/>
  <c r="Z161" i="3"/>
  <c r="AA161" i="3"/>
  <c r="AB161" i="3"/>
  <c r="AC161" i="3"/>
  <c r="M157" i="3"/>
  <c r="M161" i="3"/>
  <c r="AC166" i="3"/>
  <c r="AB166" i="3"/>
  <c r="AA166" i="3"/>
  <c r="Z166" i="3"/>
  <c r="Y166" i="3"/>
  <c r="X166" i="3"/>
  <c r="W166" i="3"/>
  <c r="V166" i="3"/>
  <c r="U166" i="3"/>
  <c r="T166" i="3"/>
  <c r="S166" i="3"/>
  <c r="R166" i="3"/>
  <c r="Q166" i="3"/>
  <c r="P166" i="3"/>
  <c r="O166" i="3"/>
  <c r="N166" i="3"/>
  <c r="M166" i="3"/>
  <c r="AC169" i="3"/>
  <c r="AB169" i="3"/>
  <c r="AA169" i="3"/>
  <c r="Z169" i="3"/>
  <c r="Y169" i="3"/>
  <c r="X169" i="3"/>
  <c r="W169" i="3"/>
  <c r="V169" i="3"/>
  <c r="U169" i="3"/>
  <c r="T169" i="3"/>
  <c r="S169" i="3"/>
  <c r="R169" i="3"/>
  <c r="Q169" i="3"/>
  <c r="P169" i="3"/>
  <c r="O169" i="3"/>
  <c r="N169" i="3"/>
  <c r="M169" i="3"/>
  <c r="AB173" i="3"/>
  <c r="AA173" i="3"/>
  <c r="Z173" i="3"/>
  <c r="Y173" i="3"/>
  <c r="X173" i="3"/>
  <c r="W173" i="3"/>
  <c r="V173" i="3"/>
  <c r="U173" i="3"/>
  <c r="T173" i="3"/>
  <c r="S173" i="3"/>
  <c r="R173" i="3"/>
  <c r="Q173" i="3"/>
  <c r="P173" i="3"/>
  <c r="O173" i="3"/>
  <c r="N173" i="3"/>
  <c r="M173" i="3"/>
  <c r="AC176" i="3"/>
  <c r="AB176" i="3"/>
  <c r="AA176" i="3"/>
  <c r="Z176" i="3"/>
  <c r="Y176" i="3"/>
  <c r="X176" i="3"/>
  <c r="W176" i="3"/>
  <c r="V176" i="3"/>
  <c r="U176" i="3"/>
  <c r="T176" i="3"/>
  <c r="S176" i="3"/>
  <c r="R176" i="3"/>
  <c r="Q176" i="3"/>
  <c r="P176" i="3"/>
  <c r="O176" i="3"/>
  <c r="N176" i="3"/>
  <c r="M176" i="3"/>
  <c r="AC180" i="3"/>
  <c r="AB180" i="3"/>
  <c r="AA180" i="3"/>
  <c r="Z180" i="3"/>
  <c r="Y180" i="3"/>
  <c r="X180" i="3"/>
  <c r="W180" i="3"/>
  <c r="V180" i="3"/>
  <c r="U180" i="3"/>
  <c r="T180" i="3"/>
  <c r="S180" i="3"/>
  <c r="R180" i="3"/>
  <c r="Q180" i="3"/>
  <c r="P180" i="3"/>
  <c r="O180" i="3"/>
  <c r="N180" i="3"/>
  <c r="M180" i="3"/>
  <c r="AC183" i="3"/>
  <c r="AB183" i="3"/>
  <c r="AA183" i="3"/>
  <c r="Z183" i="3"/>
  <c r="Y183" i="3"/>
  <c r="X183" i="3"/>
  <c r="W183" i="3"/>
  <c r="V183" i="3"/>
  <c r="U183" i="3"/>
  <c r="T183" i="3"/>
  <c r="S183" i="3"/>
  <c r="R183" i="3"/>
  <c r="Q183" i="3"/>
  <c r="P183" i="3"/>
  <c r="O183" i="3"/>
  <c r="N183" i="3"/>
  <c r="M183" i="3"/>
  <c r="AC188" i="3"/>
  <c r="AB188" i="3"/>
  <c r="AA188" i="3"/>
  <c r="Z188" i="3"/>
  <c r="Y188" i="3"/>
  <c r="X188" i="3"/>
  <c r="W188" i="3"/>
  <c r="V188" i="3"/>
  <c r="U188" i="3"/>
  <c r="T188" i="3"/>
  <c r="S188" i="3"/>
  <c r="R188" i="3"/>
  <c r="Q188" i="3"/>
  <c r="P188" i="3"/>
  <c r="O188" i="3"/>
  <c r="N188" i="3"/>
  <c r="M188" i="3"/>
  <c r="M191" i="3"/>
  <c r="AC194" i="3"/>
  <c r="AB194" i="3"/>
  <c r="AA194" i="3"/>
  <c r="Z194" i="3"/>
  <c r="Y194" i="3"/>
  <c r="X194" i="3"/>
  <c r="W194" i="3"/>
  <c r="V194" i="3"/>
  <c r="U194" i="3"/>
  <c r="T194" i="3"/>
  <c r="S194" i="3"/>
  <c r="R194" i="3"/>
  <c r="Q194" i="3"/>
  <c r="P194" i="3"/>
  <c r="O194" i="3"/>
  <c r="N194" i="3"/>
  <c r="M194" i="3"/>
  <c r="AC197" i="3"/>
  <c r="AB197" i="3"/>
  <c r="AA197" i="3"/>
  <c r="Z197" i="3"/>
  <c r="Y197" i="3"/>
  <c r="X197" i="3"/>
  <c r="W197" i="3"/>
  <c r="V197" i="3"/>
  <c r="U197" i="3"/>
  <c r="T197" i="3"/>
  <c r="S197" i="3"/>
  <c r="R197" i="3"/>
  <c r="Q197" i="3"/>
  <c r="P197" i="3"/>
  <c r="O197" i="3"/>
  <c r="N197" i="3"/>
  <c r="M197" i="3"/>
  <c r="AC200" i="3"/>
  <c r="AB200" i="3"/>
  <c r="AA200" i="3"/>
  <c r="Z200" i="3"/>
  <c r="Y200" i="3"/>
  <c r="X200" i="3"/>
  <c r="W200" i="3"/>
  <c r="V200" i="3"/>
  <c r="U200" i="3"/>
  <c r="T200" i="3"/>
  <c r="S200" i="3"/>
  <c r="R200" i="3"/>
  <c r="Q200" i="3"/>
  <c r="P200" i="3"/>
  <c r="O200" i="3"/>
  <c r="N200" i="3"/>
  <c r="M200" i="3"/>
  <c r="AC203" i="3"/>
  <c r="AB203" i="3"/>
  <c r="AA203" i="3"/>
  <c r="Z203" i="3"/>
  <c r="Y203" i="3"/>
  <c r="X203" i="3"/>
  <c r="W203" i="3"/>
  <c r="V203" i="3"/>
  <c r="U203" i="3"/>
  <c r="T203" i="3"/>
  <c r="S203" i="3"/>
  <c r="R203" i="3"/>
  <c r="Q203" i="3"/>
  <c r="P203" i="3"/>
  <c r="O203" i="3"/>
  <c r="N203" i="3"/>
  <c r="M203" i="3"/>
  <c r="AC206" i="3"/>
  <c r="AB206" i="3"/>
  <c r="AA206" i="3"/>
  <c r="Z206" i="3"/>
  <c r="Y206" i="3"/>
  <c r="X206" i="3"/>
  <c r="W206" i="3"/>
  <c r="V206" i="3"/>
  <c r="U206" i="3"/>
  <c r="T206" i="3"/>
  <c r="S206" i="3"/>
  <c r="R206" i="3"/>
  <c r="Q206" i="3"/>
  <c r="P206" i="3"/>
  <c r="O206" i="3"/>
  <c r="N206" i="3"/>
  <c r="M206" i="3"/>
  <c r="AC210" i="3"/>
  <c r="AB210" i="3"/>
  <c r="AA210" i="3"/>
  <c r="Z210" i="3"/>
  <c r="Y210" i="3"/>
  <c r="X210" i="3"/>
  <c r="W210" i="3"/>
  <c r="V210" i="3"/>
  <c r="U210" i="3"/>
  <c r="T210" i="3"/>
  <c r="S210" i="3"/>
  <c r="R210" i="3"/>
  <c r="Q210" i="3"/>
  <c r="P210" i="3"/>
  <c r="O210" i="3"/>
  <c r="N210" i="3"/>
  <c r="M210" i="3"/>
  <c r="AC214" i="3"/>
  <c r="AB214" i="3"/>
  <c r="AA214" i="3"/>
  <c r="Z214" i="3"/>
  <c r="Y214" i="3"/>
  <c r="X214" i="3"/>
  <c r="W214" i="3"/>
  <c r="V214" i="3"/>
  <c r="U214" i="3"/>
  <c r="T214" i="3"/>
  <c r="S214" i="3"/>
  <c r="R214" i="3"/>
  <c r="Q214" i="3"/>
  <c r="P214" i="3"/>
  <c r="O214" i="3"/>
  <c r="N214" i="3"/>
  <c r="M214" i="3"/>
  <c r="AC217" i="3"/>
  <c r="AB217" i="3"/>
  <c r="AA217" i="3"/>
  <c r="Z217" i="3"/>
  <c r="Y217" i="3"/>
  <c r="X217" i="3"/>
  <c r="W217" i="3"/>
  <c r="V217" i="3"/>
  <c r="U217" i="3"/>
  <c r="T217" i="3"/>
  <c r="S217" i="3"/>
  <c r="R217" i="3"/>
  <c r="Q217" i="3"/>
  <c r="P217" i="3"/>
  <c r="O217" i="3"/>
  <c r="N217" i="3"/>
  <c r="M217" i="3"/>
  <c r="M225" i="3"/>
  <c r="M997" i="3"/>
  <c r="M221" i="3"/>
  <c r="AC191" i="3"/>
  <c r="AC173" i="3"/>
  <c r="X228" i="3" l="1"/>
  <c r="P228" i="3"/>
  <c r="AB228" i="3"/>
  <c r="V228" i="3"/>
  <c r="Z228" i="3"/>
  <c r="T228" i="3"/>
  <c r="R228" i="3"/>
  <c r="N228" i="3"/>
  <c r="AC228" i="3"/>
  <c r="AA228" i="3"/>
  <c r="Y228" i="3"/>
  <c r="W228" i="3"/>
  <c r="U228" i="3"/>
  <c r="S228" i="3"/>
  <c r="Q228" i="3"/>
  <c r="O228" i="3"/>
  <c r="M228" i="3"/>
  <c r="AC504" i="7" l="1"/>
  <c r="AA504" i="7"/>
  <c r="Y504" i="7"/>
  <c r="W504" i="7"/>
  <c r="U504" i="7"/>
  <c r="S504" i="7"/>
  <c r="AA742" i="7"/>
  <c r="W742" i="7"/>
  <c r="S742" i="7"/>
  <c r="O742" i="7"/>
  <c r="AB504" i="7"/>
  <c r="Z504" i="7"/>
  <c r="X504" i="7"/>
  <c r="V504" i="7"/>
  <c r="T504" i="7"/>
  <c r="R504" i="7"/>
  <c r="P504" i="7"/>
  <c r="N504" i="7"/>
  <c r="M504" i="7"/>
  <c r="Z742" i="7"/>
  <c r="V742" i="7"/>
  <c r="R742" i="7"/>
  <c r="N742" i="7"/>
  <c r="Y742" i="7"/>
  <c r="U742" i="7"/>
  <c r="Q742" i="7"/>
  <c r="AB742" i="7"/>
  <c r="X742" i="7"/>
  <c r="T742" i="7"/>
  <c r="P742" i="7"/>
  <c r="O504" i="7"/>
  <c r="O228" i="7"/>
  <c r="Q228" i="7"/>
  <c r="S228" i="7"/>
  <c r="U228" i="7"/>
  <c r="W228" i="7"/>
  <c r="Y228" i="7"/>
  <c r="AA228" i="7"/>
  <c r="AC228" i="7"/>
  <c r="P228" i="7"/>
  <c r="T228" i="7"/>
  <c r="V228" i="7"/>
  <c r="X228" i="7"/>
  <c r="Z228" i="7"/>
  <c r="AB228" i="7"/>
  <c r="O1004" i="8"/>
  <c r="O1552" i="8" l="1"/>
  <c r="O1553" i="8" s="1"/>
  <c r="P1555" i="8" l="1"/>
  <c r="AC1555" i="8"/>
  <c r="Q1555" i="8"/>
  <c r="R1555" i="8"/>
  <c r="S1555" i="8"/>
  <c r="AB1555" i="8"/>
  <c r="Y1555" i="8"/>
  <c r="V1555" i="8"/>
  <c r="Z1555" i="8"/>
  <c r="T1555" i="8"/>
  <c r="U1555" i="8"/>
  <c r="X1555" i="8"/>
  <c r="O1555" i="8"/>
  <c r="W1555" i="8"/>
  <c r="AA1555" i="8"/>
  <c r="AC1004" i="3"/>
  <c r="O1009" i="3"/>
  <c r="O1012" i="3"/>
  <c r="O1011" i="3"/>
  <c r="O1013" i="3"/>
  <c r="O1008" i="7"/>
  <c r="O1010" i="3"/>
  <c r="O1008" i="3" l="1"/>
  <c r="P1009" i="3"/>
  <c r="P1011" i="3"/>
  <c r="P1012" i="3"/>
  <c r="P1013" i="3"/>
  <c r="P1010" i="3"/>
  <c r="P1008" i="7"/>
  <c r="P1008" i="3" l="1"/>
  <c r="Q1009" i="3"/>
  <c r="R1009" i="3" l="1"/>
  <c r="U1009" i="3" l="1"/>
  <c r="T1009" i="3"/>
  <c r="S1009" i="3"/>
  <c r="V1009" i="3" l="1"/>
  <c r="Z1009" i="3" l="1"/>
  <c r="X1009" i="3"/>
  <c r="Y1009" i="3"/>
  <c r="W1009" i="3"/>
  <c r="AB1009" i="3" l="1"/>
  <c r="AA1009" i="3"/>
  <c r="AC1009" i="7"/>
  <c r="AC1009" i="3" l="1"/>
  <c r="Q1013" i="3"/>
  <c r="R1011" i="3"/>
  <c r="R1013" i="3"/>
  <c r="Q1012" i="3"/>
  <c r="Q1011" i="3"/>
  <c r="R1012" i="3"/>
  <c r="Q1010" i="3"/>
  <c r="R1010" i="3"/>
  <c r="S1010" i="3"/>
  <c r="Q1008" i="7"/>
  <c r="Q1276" i="7" s="1"/>
  <c r="Q1008" i="3" l="1"/>
  <c r="Q1276" i="3" s="1"/>
  <c r="Q1280" i="3" s="1"/>
  <c r="Q1552" i="3" s="1"/>
  <c r="Q1553" i="3" s="1"/>
  <c r="Q1280" i="7"/>
  <c r="Q1552" i="7" s="1"/>
  <c r="Q1553" i="7" s="1"/>
  <c r="R1008" i="3"/>
  <c r="R1276" i="3" s="1"/>
  <c r="R1280" i="3" s="1"/>
  <c r="R1552" i="3" s="1"/>
  <c r="R1553" i="3" s="1"/>
  <c r="R1008" i="7"/>
  <c r="R1276" i="7" s="1"/>
  <c r="R1280" i="7" l="1"/>
  <c r="R1552" i="7" s="1"/>
  <c r="R1553" i="7" s="1"/>
  <c r="V1010" i="3"/>
  <c r="T1011" i="3"/>
  <c r="U1010" i="3"/>
  <c r="S1013" i="3"/>
  <c r="S1011" i="3"/>
  <c r="S1008" i="7"/>
  <c r="U1011" i="3"/>
  <c r="S1012" i="3"/>
  <c r="T1013" i="3"/>
  <c r="T1012" i="3"/>
  <c r="T1010" i="3"/>
  <c r="T1008" i="7"/>
  <c r="T1008" i="3" l="1"/>
  <c r="S1008" i="3"/>
  <c r="W1010" i="3"/>
  <c r="U1013" i="3"/>
  <c r="W1011" i="3" l="1"/>
  <c r="X1010" i="3"/>
  <c r="U1012" i="3"/>
  <c r="U1008" i="3" s="1"/>
  <c r="U1008" i="7"/>
  <c r="V1011" i="3"/>
  <c r="W1013" i="3"/>
  <c r="X1011" i="3"/>
  <c r="Y1011" i="3"/>
  <c r="V1012" i="3"/>
  <c r="Y1010" i="3" l="1"/>
  <c r="V1008" i="7"/>
  <c r="V1013" i="3"/>
  <c r="V1008" i="3" s="1"/>
  <c r="Z1011" i="3"/>
  <c r="W1012" i="3" l="1"/>
  <c r="W1008" i="3" s="1"/>
  <c r="W1008" i="7"/>
  <c r="Z1010" i="3"/>
  <c r="AA1011" i="3" l="1"/>
  <c r="AA1010" i="3"/>
  <c r="AB1011" i="3"/>
  <c r="X1012" i="3"/>
  <c r="X1008" i="7"/>
  <c r="X1013" i="3"/>
  <c r="AC1011" i="7" l="1"/>
  <c r="AC1011" i="3" s="1"/>
  <c r="AB1010" i="3"/>
  <c r="AC1010" i="7"/>
  <c r="Y1012" i="3"/>
  <c r="Y1008" i="7"/>
  <c r="Y1013" i="3"/>
  <c r="X1008" i="3"/>
  <c r="AC1010" i="3" l="1"/>
  <c r="Z1013" i="3"/>
  <c r="Z1012" i="3"/>
  <c r="Z1008" i="7"/>
  <c r="Y1008" i="3"/>
  <c r="Z1008" i="3" l="1"/>
  <c r="AA1012" i="3"/>
  <c r="AA1008" i="7"/>
  <c r="AA1013" i="3"/>
  <c r="AA1008" i="3" l="1"/>
  <c r="AB1013" i="3"/>
  <c r="AC1013" i="7"/>
  <c r="AC1013" i="3" s="1"/>
  <c r="AB1012" i="3"/>
  <c r="AB1008" i="3" s="1"/>
  <c r="AC1012" i="7"/>
  <c r="AB1008" i="7"/>
  <c r="AC1012" i="3" l="1"/>
  <c r="AC1008" i="3" s="1"/>
  <c r="AC1008" i="7"/>
  <c r="N1016" i="3"/>
  <c r="N1015" i="3" s="1"/>
  <c r="N1276" i="3" s="1"/>
  <c r="N1280" i="3" s="1"/>
  <c r="N1552" i="3" s="1"/>
  <c r="N1553" i="3" s="1"/>
  <c r="N1015" i="7"/>
  <c r="N1276" i="7" s="1"/>
  <c r="N1280" i="7" l="1"/>
  <c r="N1555" i="3"/>
  <c r="X1026" i="3"/>
  <c r="AC1026" i="7"/>
  <c r="N1552" i="7" l="1"/>
  <c r="N1553" i="7" s="1"/>
  <c r="N1555" i="7" s="1"/>
  <c r="AC1026" i="3"/>
  <c r="T1023" i="7"/>
  <c r="T1022" i="7" s="1"/>
  <c r="S1022" i="7"/>
  <c r="S1276" i="7"/>
  <c r="S1023" i="3"/>
  <c r="S1022" i="3" s="1"/>
  <c r="S1276" i="3" s="1"/>
  <c r="S1280" i="3" s="1"/>
  <c r="S1280" i="7" l="1"/>
  <c r="U1023" i="7"/>
  <c r="T1023" i="3"/>
  <c r="T1022" i="3" s="1"/>
  <c r="U1023" i="3"/>
  <c r="U1022" i="3" s="1"/>
  <c r="U1276" i="3" s="1"/>
  <c r="U1280" i="3" s="1"/>
  <c r="U1552" i="3" s="1"/>
  <c r="U1553" i="3" s="1"/>
  <c r="U1022" i="7" l="1"/>
  <c r="U1276" i="7" s="1"/>
  <c r="V1023" i="7"/>
  <c r="U1280" i="7" l="1"/>
  <c r="U1552" i="7" s="1"/>
  <c r="U1553" i="7" s="1"/>
  <c r="V1022" i="7"/>
  <c r="V1276" i="7" s="1"/>
  <c r="V1023" i="3"/>
  <c r="V1022" i="3" s="1"/>
  <c r="V1276" i="3" s="1"/>
  <c r="V1280" i="3" s="1"/>
  <c r="V1552" i="3" s="1"/>
  <c r="V1553" i="3" s="1"/>
  <c r="W1023" i="7"/>
  <c r="V1280" i="7" l="1"/>
  <c r="V1552" i="7" s="1"/>
  <c r="V1553" i="7" s="1"/>
  <c r="X1023" i="7"/>
  <c r="Y1023" i="7" s="1"/>
  <c r="Z1023" i="7" s="1"/>
  <c r="W1022" i="7"/>
  <c r="W1276" i="7" s="1"/>
  <c r="W1023" i="3"/>
  <c r="W1022" i="3" s="1"/>
  <c r="W1276" i="3" s="1"/>
  <c r="W1280" i="3" s="1"/>
  <c r="W1552" i="3" s="1"/>
  <c r="W1553" i="3" s="1"/>
  <c r="P1068" i="7"/>
  <c r="P1276" i="7"/>
  <c r="P1069" i="3"/>
  <c r="P1068" i="3" s="1"/>
  <c r="P1276" i="3" s="1"/>
  <c r="P1280" i="3" s="1"/>
  <c r="P1552" i="3" s="1"/>
  <c r="P1553" i="3" s="1"/>
  <c r="AC1069" i="7"/>
  <c r="AC1069" i="3" s="1"/>
  <c r="AC1068" i="3" s="1"/>
  <c r="O1075" i="3"/>
  <c r="O1072" i="3" s="1"/>
  <c r="O1276" i="3" s="1"/>
  <c r="O1280" i="3" s="1"/>
  <c r="O1552" i="3" s="1"/>
  <c r="O1553" i="3" s="1"/>
  <c r="O1072" i="7"/>
  <c r="O1276" i="7" s="1"/>
  <c r="AC1075" i="7"/>
  <c r="AC1075" i="3" s="1"/>
  <c r="AC1072" i="3" s="1"/>
  <c r="AC1068" i="7" l="1"/>
  <c r="P1280" i="7"/>
  <c r="P1552" i="7" s="1"/>
  <c r="P1553" i="7" s="1"/>
  <c r="W1280" i="7"/>
  <c r="W1552" i="7" s="1"/>
  <c r="W1553" i="7" s="1"/>
  <c r="O1280" i="7"/>
  <c r="O1552" i="7" s="1"/>
  <c r="O1553" i="7" s="1"/>
  <c r="Z1022" i="7"/>
  <c r="Z1276" i="7" s="1"/>
  <c r="Z1023" i="3"/>
  <c r="Z1022" i="3" s="1"/>
  <c r="Z1276" i="3" s="1"/>
  <c r="Z1280" i="3" s="1"/>
  <c r="Z1552" i="3" s="1"/>
  <c r="Z1553" i="3" s="1"/>
  <c r="Y1022" i="7"/>
  <c r="Y1276" i="7" s="1"/>
  <c r="Y1023" i="3"/>
  <c r="Y1022" i="3" s="1"/>
  <c r="Y1276" i="3" s="1"/>
  <c r="Y1280" i="3" s="1"/>
  <c r="Y1552" i="3" s="1"/>
  <c r="Y1553" i="3" s="1"/>
  <c r="X1022" i="7"/>
  <c r="X1276" i="7" s="1"/>
  <c r="X1023" i="3"/>
  <c r="X1022" i="3" s="1"/>
  <c r="X1276" i="3" s="1"/>
  <c r="X1280" i="3" s="1"/>
  <c r="X1552" i="3" s="1"/>
  <c r="X1553" i="3" s="1"/>
  <c r="AA1023" i="7"/>
  <c r="O1555" i="3"/>
  <c r="Q1555" i="3"/>
  <c r="P1555" i="3"/>
  <c r="R1555" i="3"/>
  <c r="AC1072" i="7"/>
  <c r="AC509" i="7"/>
  <c r="AC742" i="7" s="1"/>
  <c r="AC510" i="3"/>
  <c r="AC509" i="3" s="1"/>
  <c r="AC742" i="3" s="1"/>
  <c r="AC1286" i="7"/>
  <c r="AC1285" i="7"/>
  <c r="AC1518" i="7" s="1"/>
  <c r="AC1286" i="3" l="1"/>
  <c r="AC1551" i="3" s="1"/>
  <c r="AC1551" i="7"/>
  <c r="Q1555" i="7"/>
  <c r="O1555" i="7"/>
  <c r="P1555" i="7"/>
  <c r="R1555" i="7"/>
  <c r="X1280" i="7"/>
  <c r="X1552" i="7" s="1"/>
  <c r="X1553" i="7" s="1"/>
  <c r="Y1280" i="7"/>
  <c r="Y1552" i="7" s="1"/>
  <c r="Y1553" i="7" s="1"/>
  <c r="Z1280" i="7"/>
  <c r="Z1552" i="7" s="1"/>
  <c r="Z1553" i="7" s="1"/>
  <c r="AA1023" i="3"/>
  <c r="AA1022" i="3" s="1"/>
  <c r="AA1276" i="3" s="1"/>
  <c r="AA1280" i="3" s="1"/>
  <c r="AA1552" i="3" s="1"/>
  <c r="AA1553" i="3" s="1"/>
  <c r="AA1022" i="7"/>
  <c r="AA1276" i="7" s="1"/>
  <c r="AB1023" i="7"/>
  <c r="AC1023" i="7" s="1"/>
  <c r="AC1285" i="3"/>
  <c r="AC1518" i="3" s="1"/>
  <c r="AA1280" i="7" l="1"/>
  <c r="AA1552" i="7" s="1"/>
  <c r="AA1553" i="7" s="1"/>
  <c r="AB1023" i="3"/>
  <c r="AB1022" i="3" s="1"/>
  <c r="AB1276" i="3" s="1"/>
  <c r="AB1280" i="3" s="1"/>
  <c r="AB1552" i="3" s="1"/>
  <c r="AB1553" i="3" s="1"/>
  <c r="AB1022" i="7"/>
  <c r="AB1276" i="7" s="1"/>
  <c r="AC1023" i="3"/>
  <c r="AC1022" i="3" s="1"/>
  <c r="AC1022" i="7"/>
  <c r="AB1280" i="7" l="1"/>
  <c r="AB1552" i="7" s="1"/>
  <c r="AB1553" i="7" s="1"/>
  <c r="S1434" i="3"/>
  <c r="S1432" i="3" s="1"/>
  <c r="S1518" i="3" s="1"/>
  <c r="S1552" i="3" s="1"/>
  <c r="S1553" i="3" s="1"/>
  <c r="S1432" i="7"/>
  <c r="S1518" i="7" l="1"/>
  <c r="S1552" i="7" s="1"/>
  <c r="S1553" i="7" s="1"/>
  <c r="S1555" i="3"/>
  <c r="AH992" i="7"/>
  <c r="S1555" i="7" l="1"/>
  <c r="AC1565" i="3"/>
  <c r="AA1565" i="3"/>
  <c r="Y1565" i="3"/>
  <c r="W1565" i="3"/>
  <c r="U1565" i="3"/>
  <c r="S1565" i="3"/>
  <c r="Q1565" i="3"/>
  <c r="O1565" i="3"/>
  <c r="M1565" i="3"/>
  <c r="AB1564" i="3"/>
  <c r="Z1564" i="3"/>
  <c r="X1564" i="3"/>
  <c r="V1564" i="3"/>
  <c r="T1564" i="3"/>
  <c r="R1564" i="3"/>
  <c r="P1564" i="3"/>
  <c r="N1564" i="3"/>
  <c r="AC1563" i="3"/>
  <c r="AA1563" i="3"/>
  <c r="Y1563" i="3"/>
  <c r="W1563" i="3"/>
  <c r="U1563" i="3"/>
  <c r="S1563" i="3"/>
  <c r="Q1563" i="3"/>
  <c r="O1563" i="3"/>
  <c r="M1563" i="3"/>
  <c r="AB1562" i="3"/>
  <c r="Z1562" i="3"/>
  <c r="X1562" i="3"/>
  <c r="V1562" i="3"/>
  <c r="T1562" i="3"/>
  <c r="R1562" i="3"/>
  <c r="P1562" i="3"/>
  <c r="N1562" i="3"/>
  <c r="AC1561" i="3"/>
  <c r="AA1561" i="3"/>
  <c r="Y1561" i="3"/>
  <c r="W1561" i="3"/>
  <c r="U1561" i="3"/>
  <c r="S1561" i="3"/>
  <c r="Q1561" i="3"/>
  <c r="O1561" i="3"/>
  <c r="M1561" i="3"/>
  <c r="AB1560" i="3"/>
  <c r="Z1560" i="3"/>
  <c r="X1560" i="3"/>
  <c r="V1560" i="3"/>
  <c r="T1560" i="3"/>
  <c r="R1560" i="3"/>
  <c r="P1560" i="3"/>
  <c r="N1560" i="3"/>
  <c r="AC1576" i="8"/>
  <c r="AC1576" i="3" s="1"/>
  <c r="AC1559" i="3"/>
  <c r="AA1559" i="3"/>
  <c r="AA1576" i="8"/>
  <c r="AA1576" i="3" s="1"/>
  <c r="Y1559" i="3"/>
  <c r="Y1576" i="8"/>
  <c r="Y1576" i="3" s="1"/>
  <c r="W1559" i="3"/>
  <c r="W1576" i="8"/>
  <c r="W1576" i="3" s="1"/>
  <c r="U1559" i="3"/>
  <c r="U1576" i="8"/>
  <c r="U1576" i="3" s="1"/>
  <c r="S1559" i="3"/>
  <c r="S1576" i="8"/>
  <c r="S1576" i="3" s="1"/>
  <c r="Q1559" i="3"/>
  <c r="Q1576" i="8"/>
  <c r="Q1576" i="3" s="1"/>
  <c r="O1559" i="3"/>
  <c r="O1576" i="8"/>
  <c r="O1576" i="3" s="1"/>
  <c r="M1559" i="3"/>
  <c r="M1576" i="8"/>
  <c r="M1576" i="3" s="1"/>
  <c r="AB1558" i="3"/>
  <c r="Z1558" i="3"/>
  <c r="X1558" i="3"/>
  <c r="V1558" i="3"/>
  <c r="T1558" i="3"/>
  <c r="R1558" i="3"/>
  <c r="P1558" i="3"/>
  <c r="N1558" i="3"/>
  <c r="AB1565" i="3"/>
  <c r="Z1565" i="3"/>
  <c r="X1565" i="3"/>
  <c r="V1565" i="3"/>
  <c r="T1565" i="3"/>
  <c r="R1565" i="3"/>
  <c r="P1565" i="3"/>
  <c r="N1565" i="3"/>
  <c r="AC1564" i="3"/>
  <c r="AA1564" i="3"/>
  <c r="Y1564" i="3"/>
  <c r="W1564" i="3"/>
  <c r="U1564" i="3"/>
  <c r="S1564" i="3"/>
  <c r="Q1564" i="3"/>
  <c r="O1564" i="3"/>
  <c r="M1564" i="3"/>
  <c r="AB1563" i="3"/>
  <c r="Z1563" i="3"/>
  <c r="X1563" i="3"/>
  <c r="V1563" i="3"/>
  <c r="T1563" i="3"/>
  <c r="R1563" i="3"/>
  <c r="P1563" i="3"/>
  <c r="N1563" i="3"/>
  <c r="AC1562" i="3"/>
  <c r="AA1562" i="3"/>
  <c r="Y1562" i="3"/>
  <c r="W1562" i="3"/>
  <c r="U1562" i="3"/>
  <c r="S1562" i="3"/>
  <c r="Q1562" i="3"/>
  <c r="O1562" i="3"/>
  <c r="M1562" i="3"/>
  <c r="AB1561" i="3"/>
  <c r="Z1561" i="3"/>
  <c r="X1561" i="3"/>
  <c r="V1561" i="3"/>
  <c r="T1561" i="3"/>
  <c r="R1561" i="3"/>
  <c r="P1561" i="3"/>
  <c r="N1561" i="3"/>
  <c r="AC1560" i="3"/>
  <c r="AA1560" i="3"/>
  <c r="Y1560" i="3"/>
  <c r="W1560" i="3"/>
  <c r="U1560" i="3"/>
  <c r="S1560" i="3"/>
  <c r="Q1560" i="3"/>
  <c r="O1560" i="3"/>
  <c r="M1560" i="3"/>
  <c r="AB1559" i="3"/>
  <c r="Z1576" i="8"/>
  <c r="Z1576" i="3" s="1"/>
  <c r="Z1559" i="3"/>
  <c r="X1559" i="3"/>
  <c r="V1576" i="8"/>
  <c r="V1576" i="3" s="1"/>
  <c r="V1559" i="3"/>
  <c r="T1559" i="3"/>
  <c r="R1576" i="8"/>
  <c r="R1576" i="3" s="1"/>
  <c r="R1559" i="3"/>
  <c r="P1559" i="3"/>
  <c r="N1576" i="8"/>
  <c r="N1576" i="3" s="1"/>
  <c r="N1559" i="3"/>
  <c r="AC1558" i="3"/>
  <c r="AA1558" i="3"/>
  <c r="Y1558" i="3"/>
  <c r="W1558" i="3"/>
  <c r="U1558" i="3"/>
  <c r="Q1558" i="3"/>
  <c r="AB1576" i="8"/>
  <c r="AB1576" i="3" s="1"/>
  <c r="X1576" i="8"/>
  <c r="X1576" i="3" s="1"/>
  <c r="T1576" i="8"/>
  <c r="T1576" i="3" s="1"/>
  <c r="P1576" i="8"/>
  <c r="P1576" i="3" s="1"/>
  <c r="S1558" i="3"/>
  <c r="O1558" i="3"/>
  <c r="M1558" i="3"/>
  <c r="Q500" i="7"/>
  <c r="Q504" i="7" s="1"/>
  <c r="T1016" i="3"/>
  <c r="T1015" i="3" s="1"/>
  <c r="T1276" i="3" s="1"/>
  <c r="T1280" i="3" s="1"/>
  <c r="T1552" i="3" s="1"/>
  <c r="T1553" i="3" s="1"/>
  <c r="AC1016" i="7"/>
  <c r="AC1016" i="3" s="1"/>
  <c r="AC1015" i="3" s="1"/>
  <c r="AC1276" i="3" s="1"/>
  <c r="AC1280" i="3" s="1"/>
  <c r="AC1552" i="3" s="1"/>
  <c r="AC1553" i="3" s="1"/>
  <c r="T1276" i="7"/>
  <c r="T1280" i="7" s="1"/>
  <c r="T1552" i="7" s="1"/>
  <c r="T1553" i="7" s="1"/>
  <c r="AB1555" i="7" l="1"/>
  <c r="V1555" i="7"/>
  <c r="W1555" i="7"/>
  <c r="T1555" i="7"/>
  <c r="Y1555" i="7"/>
  <c r="Z1555" i="7"/>
  <c r="AA1555" i="7"/>
  <c r="U1555" i="7"/>
  <c r="X1555" i="7"/>
  <c r="V1555" i="3"/>
  <c r="T1555" i="3"/>
  <c r="Y1555" i="3"/>
  <c r="AA1555" i="3"/>
  <c r="AB1555" i="3"/>
  <c r="AC1555" i="3"/>
  <c r="W1555" i="3"/>
  <c r="X1555" i="3"/>
  <c r="Z1555" i="3"/>
  <c r="U1555" i="3"/>
  <c r="AC1276" i="7"/>
  <c r="AC1280" i="7" s="1"/>
  <c r="AC1552" i="7" s="1"/>
  <c r="AC1553" i="7" s="1"/>
  <c r="AC1555" i="7" s="1"/>
  <c r="AG999" i="3" l="1"/>
  <c r="M1004" i="3"/>
  <c r="M1004" i="8"/>
  <c r="M1004" i="7"/>
  <c r="AH994" i="9"/>
  <c r="M1004" i="9"/>
  <c r="M1004" i="10"/>
  <c r="M1004" i="11"/>
</calcChain>
</file>

<file path=xl/sharedStrings.xml><?xml version="1.0" encoding="utf-8"?>
<sst xmlns="http://schemas.openxmlformats.org/spreadsheetml/2006/main" count="19040" uniqueCount="827">
  <si>
    <t>BILAN COMBINÉ</t>
  </si>
  <si>
    <t>Institution financière :</t>
  </si>
  <si>
    <t>(Équivalent en millions de dollars canadiens)</t>
  </si>
  <si>
    <t xml:space="preserve">&gt;365 </t>
  </si>
  <si>
    <t>Commentaires</t>
  </si>
  <si>
    <t>ACTIFS</t>
  </si>
  <si>
    <t>Liquidités</t>
  </si>
  <si>
    <t>Pièces et billets de banque</t>
  </si>
  <si>
    <t>Dépôts auprès de banques centrales</t>
  </si>
  <si>
    <t>Obligatoires</t>
  </si>
  <si>
    <t>Non grevés</t>
  </si>
  <si>
    <t>Dépôts auprès des institutions financières (IF)</t>
  </si>
  <si>
    <t>Titres</t>
  </si>
  <si>
    <t>Titres hypothécaires (TH)</t>
  </si>
  <si>
    <t>TH adossés par un organisme</t>
  </si>
  <si>
    <t>TH commerciaux (THC) non adossés par un organisme</t>
  </si>
  <si>
    <t>TH à cote élevée</t>
  </si>
  <si>
    <t>TH à cote moyenne</t>
  </si>
  <si>
    <t>TH résidentiels (THR) non adossés par un organisme</t>
  </si>
  <si>
    <t>THC à cote moyenne</t>
  </si>
  <si>
    <t>THR à cote élevée</t>
  </si>
  <si>
    <t>THR à cote moyenne</t>
  </si>
  <si>
    <t xml:space="preserve">Obligations et papier commercial (OPC) de sociétés </t>
  </si>
  <si>
    <t xml:space="preserve">Titres adossés à des actifs (TAA) et papier commercial adossé à des actifs (PCAA) </t>
  </si>
  <si>
    <t>Actions</t>
  </si>
  <si>
    <t>Autres actions</t>
  </si>
  <si>
    <t>Prêts</t>
  </si>
  <si>
    <t>Hypothèques résidentielles (HR)</t>
  </si>
  <si>
    <t>HR titrisées (HRT)</t>
  </si>
  <si>
    <t xml:space="preserve">HRT par des ALNGA (paiements) </t>
  </si>
  <si>
    <t xml:space="preserve">HRT par des actifs liquides non grevés admissibles (ALNGA) (solde à l'échéance) </t>
  </si>
  <si>
    <t xml:space="preserve">HRT grévées (solde à l'échéance) </t>
  </si>
  <si>
    <t xml:space="preserve">HRT grévées (paiements) </t>
  </si>
  <si>
    <t>HR assurées (HRA)</t>
  </si>
  <si>
    <t xml:space="preserve">HRA (solde à l'échéance) </t>
  </si>
  <si>
    <t xml:space="preserve">HRA (paiements) </t>
  </si>
  <si>
    <t>HR non assurées (HRNA)</t>
  </si>
  <si>
    <t xml:space="preserve">HRNA (solde à l'échéance) </t>
  </si>
  <si>
    <t xml:space="preserve">HRNA (paiements) </t>
  </si>
  <si>
    <t>Hypothèques commerciales (HC)</t>
  </si>
  <si>
    <t>HC titrisées (HCT)</t>
  </si>
  <si>
    <t xml:space="preserve">HCT par des ALNGA (solde à l'échéance) </t>
  </si>
  <si>
    <t xml:space="preserve">HCT par des ALNGA (paiements) </t>
  </si>
  <si>
    <t xml:space="preserve">HCT grévées (solde à l'échéance) </t>
  </si>
  <si>
    <t xml:space="preserve">HCT grévées (paiements) </t>
  </si>
  <si>
    <t>HC assurées (HCA)</t>
  </si>
  <si>
    <t xml:space="preserve">HCA (solde à l'échéance) </t>
  </si>
  <si>
    <t xml:space="preserve">HCA (paiements) </t>
  </si>
  <si>
    <t>HC non assurées (HRNA)</t>
  </si>
  <si>
    <t xml:space="preserve">HCNA (solde à l'échéance) </t>
  </si>
  <si>
    <t xml:space="preserve">HCNA (paiements) </t>
  </si>
  <si>
    <t>Prêts personnels (PP)</t>
  </si>
  <si>
    <t xml:space="preserve">PP - à échéance fixe </t>
  </si>
  <si>
    <t>Prêts à des entreprises ou à des gouvernements (PEG)</t>
  </si>
  <si>
    <t xml:space="preserve">PEG - à échéance fixe </t>
  </si>
  <si>
    <t xml:space="preserve">PP - à échéance ouverte avec paiement minimum </t>
  </si>
  <si>
    <t xml:space="preserve">PP - à échéance ouverte sans paiement minimum </t>
  </si>
  <si>
    <t xml:space="preserve">PEG - à échéance ouverte avec paiement minimum </t>
  </si>
  <si>
    <t xml:space="preserve">PEG - à échéance ouverte sans paiement minimum </t>
  </si>
  <si>
    <t>Autres prêts</t>
  </si>
  <si>
    <t>Cartes de crédit</t>
  </si>
  <si>
    <t>Prêts aux entités affiliées</t>
  </si>
  <si>
    <t>Prêts intrabancaires avec swap</t>
  </si>
  <si>
    <t>Engagements de clients aux titres d'acceptations</t>
  </si>
  <si>
    <t>Titres gouvernementaux (TG)</t>
  </si>
  <si>
    <t xml:space="preserve">TG d'émetteurs souverains et banques centrales </t>
  </si>
  <si>
    <t>TG à cote élevée</t>
  </si>
  <si>
    <t>TG à cote moyenne</t>
  </si>
  <si>
    <t>TG d'États, provinces et organismes</t>
  </si>
  <si>
    <t>Obligations et papier commercial de sociétés</t>
  </si>
  <si>
    <t>Autres actifs</t>
  </si>
  <si>
    <t>Actifs liés à des instruments dérivés (ALID)</t>
  </si>
  <si>
    <t>Actifs de swap et de devises</t>
  </si>
  <si>
    <t>Autres ALID</t>
  </si>
  <si>
    <t>Produits de base</t>
  </si>
  <si>
    <t>Métaux précieux</t>
  </si>
  <si>
    <t>Prêts de métaux précieux</t>
  </si>
  <si>
    <t>Autres produits de base détenus</t>
  </si>
  <si>
    <t>Entrées de trésorerie provenant d'actifs</t>
  </si>
  <si>
    <t>PASSIFS</t>
  </si>
  <si>
    <t>Dépôts</t>
  </si>
  <si>
    <t>Dépôts commmerciaux, d'entreprises et de gros (DCEG)</t>
  </si>
  <si>
    <t>DCEG à fins opérationnelles non assurés</t>
  </si>
  <si>
    <t>DCEG à fins opérationnelles, assurés hors juridiction approuvée</t>
  </si>
  <si>
    <t>DCEG à fins opérationnelles, assurés dans une juridiction approuvée</t>
  </si>
  <si>
    <t>DCEG à fins non opérationnelles assurés (institution financière)</t>
  </si>
  <si>
    <t>DCEG à fins non opérationnelles non assurés (institution financière)</t>
  </si>
  <si>
    <t>DCEG à fins non opérationnelles assurés 
(entreprise, gouvernement, banque centrale, entité du secteur public)</t>
  </si>
  <si>
    <t>DCEG à fins non opérationnelles non assurés 
(entreprise, gouvernement, banque centrale, entité du secteur public)</t>
  </si>
  <si>
    <t xml:space="preserve"> </t>
  </si>
  <si>
    <t>Dépôts à terme, client de gros</t>
  </si>
  <si>
    <t>Autres dépôts / garanties</t>
  </si>
  <si>
    <t>Acceptations bancaires à 1 mois émises</t>
  </si>
  <si>
    <t>Acceptations bancaires à 2 mois émises</t>
  </si>
  <si>
    <t>Acceptations bancaires à 3 mois émises</t>
  </si>
  <si>
    <t>Autres dépôts</t>
  </si>
  <si>
    <t>Dépôts intrabancaires avec swap</t>
  </si>
  <si>
    <t>Dépôts des entités affiliées</t>
  </si>
  <si>
    <t>Émissions de gros</t>
  </si>
  <si>
    <t>Acceptations bancaires</t>
  </si>
  <si>
    <t>Papier commercial émis</t>
  </si>
  <si>
    <t>Certificats de dépôts et billets de dépôt au porteur émis</t>
  </si>
  <si>
    <t>Billets structurés commerciaux / de gros</t>
  </si>
  <si>
    <t>Titres de créance non garantis de premier rang émis</t>
  </si>
  <si>
    <t>Titres de créance subordonnées émis</t>
  </si>
  <si>
    <t>Émissions de gros de titres de créance non garantis</t>
  </si>
  <si>
    <t>Émissions de gros de titres de créance garantis</t>
  </si>
  <si>
    <t>TH et obligations adossés par un organisme</t>
  </si>
  <si>
    <t>Opérations de pension et titres prêtés</t>
  </si>
  <si>
    <t>THC non adossés par un organisme, cote élevée</t>
  </si>
  <si>
    <t>THC non adossés par un organisme, cote moyenne</t>
  </si>
  <si>
    <t>THC non adossés par un organisme</t>
  </si>
  <si>
    <t>TH adossés par un organisme, cote élevée</t>
  </si>
  <si>
    <t>TH adossés par un organisme, cote moyenne</t>
  </si>
  <si>
    <t>THR non adossés par un organisme, cote élevée</t>
  </si>
  <si>
    <t>THR non adossés par un organisme, cote moyenne</t>
  </si>
  <si>
    <t>OPC non garantis émis par une IF, cote élevée</t>
  </si>
  <si>
    <t>OPC non garantis non émis par une IF, cote moyenne</t>
  </si>
  <si>
    <t>OPC de sociétés non émis par une IF, cote élevée</t>
  </si>
  <si>
    <t>OPC de sociétés émis par une IF, cote élevée</t>
  </si>
  <si>
    <t>OPC de sociétés non émis par une IF, cote moyenne</t>
  </si>
  <si>
    <t>OPC de sociétés émis par une IF, cote moyenne</t>
  </si>
  <si>
    <t>OPC non garantis émis par une IF, cote moyenne</t>
  </si>
  <si>
    <t>Émission géante d'obligations sécurisées par une IF, cote moyenne</t>
  </si>
  <si>
    <t>OPC non garantis non émis par une IF, cote élevée</t>
  </si>
  <si>
    <t>Émission géante d'obligations sécurisées par une IF, cote élevée</t>
  </si>
  <si>
    <t>TAA ET PCAA non émis par une IF, cote élevée</t>
  </si>
  <si>
    <t>TAA non émis par une IF, cote élevée</t>
  </si>
  <si>
    <t>PCAA non émis par une IF, cote élevée</t>
  </si>
  <si>
    <t>TAA ET PCAA émis par une IF, cote élevée</t>
  </si>
  <si>
    <t>TAA émis par une IF, cote élevée</t>
  </si>
  <si>
    <t>PCAA émis par une IF, cote élevée</t>
  </si>
  <si>
    <t>TAA ET PCAA non émis par une IF, cote moyenne</t>
  </si>
  <si>
    <t>TAA non émis par une IF, cote moyenne</t>
  </si>
  <si>
    <t>PCAA non émis par une IF, cote moyenne</t>
  </si>
  <si>
    <t>TAA ET PCAA émis par une IF, cote moyenne</t>
  </si>
  <si>
    <t>TAA émis par une IF, cote moyenne</t>
  </si>
  <si>
    <t>PCAA émis par une IF, cote moyenne</t>
  </si>
  <si>
    <t>THC à cote élevée</t>
  </si>
  <si>
    <t>Titres vendus à découvert</t>
  </si>
  <si>
    <t>Autres passifs</t>
  </si>
  <si>
    <t>Passifs liés à des instruments dérivés (PLID)</t>
  </si>
  <si>
    <t>Passifs de swaps de change et de swaps de devises</t>
  </si>
  <si>
    <t>Autres PLID</t>
  </si>
  <si>
    <t>Sûretés en liquidité reçues (SLR)</t>
  </si>
  <si>
    <t>SLR en échange d'instruments dérivés cotés en bourse</t>
  </si>
  <si>
    <t>SLR en échange d'instruments dérivés hors cote</t>
  </si>
  <si>
    <t>SLR</t>
  </si>
  <si>
    <t>Produits de base à découvert</t>
  </si>
  <si>
    <t>Métaux précieux à découvert</t>
  </si>
  <si>
    <t>Dépôts de métaux précieux</t>
  </si>
  <si>
    <t>Autres produits de base à découvert</t>
  </si>
  <si>
    <t>Sorties de trésorerie provenant de passifs</t>
  </si>
  <si>
    <t>Total de l'avoir des actionnaires</t>
  </si>
  <si>
    <t xml:space="preserve">TOTAL DU PASSIF ET DE L'AVOIR DES ACTIONNAIRES </t>
  </si>
  <si>
    <t>SÛRETÉS</t>
  </si>
  <si>
    <t>Actions ordinaires de sociétés non financières admissibles</t>
  </si>
  <si>
    <t>Actions ordinaires de sociétés financières admissibles</t>
  </si>
  <si>
    <t>Sorties de sûretés sur cessions en pension</t>
  </si>
  <si>
    <t>Entrées de liquidités / Sorties de sûretés</t>
  </si>
  <si>
    <t>ENGAGEMENT HORS BILAN</t>
  </si>
  <si>
    <t>Garantie de financement de filiales</t>
  </si>
  <si>
    <t>Facilité de crédit non engagée - Portion inutilisée</t>
  </si>
  <si>
    <t>Facilités de crédit</t>
  </si>
  <si>
    <t>Facilité de crédit engagée - Portion inutilisée ; clientèle de 
détail et petites entreprises</t>
  </si>
  <si>
    <t>Facilité de crédit engagée - Portion inutilisée ; marge de crédit adossée à un bien immobilier (MCBI) et carte de crédit</t>
  </si>
  <si>
    <t>Facilité de crédit engagée - Portion inutilisée ; institutions financières</t>
  </si>
  <si>
    <t>Facilité de crédit engagée - Portion inutilisée ; entreprise autre qu'une institution financière, gouvernement, entité du secteur public</t>
  </si>
  <si>
    <t>Facilité de crédit engagée - Portion inutilisée ; autres</t>
  </si>
  <si>
    <t>Facilités de liquidités inutilisées</t>
  </si>
  <si>
    <t>Facilité de liquidité non engagée - Portion inutilisée</t>
  </si>
  <si>
    <t>Facilité de liquidité engagée - Portion inutilisée ; institutions financières</t>
  </si>
  <si>
    <t>Facilité de liquidité engagée - Portion inutilisée ; entreprise autre qu'une institution financière, gouvernement, entité du secteur public</t>
  </si>
  <si>
    <t>Facilité de liquidité engagée - Portion inutilisée ; autres</t>
  </si>
  <si>
    <t>Facilités de liquidités utilisées</t>
  </si>
  <si>
    <t>Facilité de liquidité non engagée - Portion utilisée</t>
  </si>
  <si>
    <t>Facilité de liquidité engagée - Portion utilisée ; clientèle de 
détail et petites entreprises</t>
  </si>
  <si>
    <t>Facilité de liquidité engagée - Portion utilisée ; institutions financières</t>
  </si>
  <si>
    <t>Facilité de liquidité engagée - Portion utilisée ; entreprise autre qu'une institution financière, gouvernement, entité du secteur public</t>
  </si>
  <si>
    <t>Facilité de liquidité engagée - Portion utilisée ; autres</t>
  </si>
  <si>
    <t>Entrées / Sorties de trésorerie des engagements hors bilan</t>
  </si>
  <si>
    <t>CAD</t>
  </si>
  <si>
    <t>USD</t>
  </si>
  <si>
    <t>EUR</t>
  </si>
  <si>
    <t>GBP</t>
  </si>
  <si>
    <t>AUD</t>
  </si>
  <si>
    <t>JPY</t>
  </si>
  <si>
    <t>Autres</t>
  </si>
  <si>
    <t>FLUX DE TRÉSORERIE ALNGA</t>
  </si>
  <si>
    <t>FLUX DE TRÉSORERIE (TOTALE)</t>
  </si>
  <si>
    <t>FLUX DE TRÉSORERIE NETS CUMULATIFS</t>
  </si>
  <si>
    <t>FLUX DE TRÉSORERIE CALCULÉS</t>
  </si>
  <si>
    <t>FLUX DE TRÉSORERIE NETS (HORS ALNGA)</t>
  </si>
  <si>
    <t>Instruments dérivés sur devises (onglet 3.FTNC USD)</t>
  </si>
  <si>
    <t>Entrées / Sorties de trésorerie des instruments de devises</t>
  </si>
  <si>
    <t>Dépôts à terme d'entreprises / commerciaux et de gros (DTECG)</t>
  </si>
  <si>
    <t>DTECG à échéance initiale &lt;30 jours assurés dans une juridiction approuvée</t>
  </si>
  <si>
    <t>DTECG à échéance initiale &lt;30 jours assurés hors d'une juridiction approuvée</t>
  </si>
  <si>
    <t>DTECG à échéance initiale &lt;30 jours non assurés</t>
  </si>
  <si>
    <t>DTECG à échéance initiale &gt;30 jours non opérationnelles</t>
  </si>
  <si>
    <t xml:space="preserve">Acceptation bancaires de clients émises </t>
  </si>
  <si>
    <t>HC non assurées (HCNA)</t>
  </si>
  <si>
    <t>L'échéance résiduelle en liquidités (en jours)</t>
  </si>
  <si>
    <t>Dépôts à terme auprès des institutions financières (IF)</t>
  </si>
  <si>
    <t>BILAN LIVRE STERLING (GBP)</t>
  </si>
  <si>
    <t>Tableau des taux de retrait des dépôts</t>
  </si>
  <si>
    <t>Mois 2</t>
  </si>
  <si>
    <t>Mois 3</t>
  </si>
  <si>
    <t>Mois 4</t>
  </si>
  <si>
    <t>Titres gouvernementaux</t>
  </si>
  <si>
    <t/>
  </si>
  <si>
    <t>Titres gouvernementaux à cote élevée</t>
  </si>
  <si>
    <t>Titres gouvernementaux d’émetteurs souverains et de banques centrales (à cote élevée)</t>
  </si>
  <si>
    <t>Titres gouvernementaux à cote moyenne</t>
  </si>
  <si>
    <t>Titres gouvernementaux d’émetteurs souverains et de banques centrales (à cote moyenne)</t>
  </si>
  <si>
    <t>TH adossés par un organisme (à cote élevée)</t>
  </si>
  <si>
    <t>TH adossés par un organisme (à cote moyenne)</t>
  </si>
  <si>
    <t>THC non adossés par un organisme (à cote élevée)</t>
  </si>
  <si>
    <t>THC non adossés par un organisme (à cote moyenne)</t>
  </si>
  <si>
    <t>THR non adossés par un organisme (à cote élevée)</t>
  </si>
  <si>
    <t>THR non adossés par un organisme (à cote moyenne)</t>
  </si>
  <si>
    <t>DDPE de type 1 assurés, moins stables, à terme fixe (&gt;1 an)</t>
  </si>
  <si>
    <t>Obligations et papier commercial de sociétés non émis par une IF (à cote élevée)</t>
  </si>
  <si>
    <t>Obligations et papier commercial non garantis non émis par une IF (à cote élevée)</t>
  </si>
  <si>
    <t>Obligations sécurisées non émises par une IF (à cote élevée)</t>
  </si>
  <si>
    <t>Obligations et papier commercial de sociétés émis par une IF (à cote élevée)</t>
  </si>
  <si>
    <t>Obligations et papier commercial non garantis émis par une IF (à cote élevée)</t>
  </si>
  <si>
    <t>Obligations sécurisées émises par une IF (à cote élevée)</t>
  </si>
  <si>
    <t>Émission géante d’obligations sécurisées par une IF (à cote élevée)</t>
  </si>
  <si>
    <t>Obligations et papier commercial de sociétés non émis par une IF (à cote moyenne)</t>
  </si>
  <si>
    <t>Obligations et papier commercial non garantis non émis par une IF (à cote moyenne)</t>
  </si>
  <si>
    <t>Obligations sécurisées non émises par une IF (à cote moyenne)</t>
  </si>
  <si>
    <t>Obligations et papier commercial de sociétés émis par une IF (à cote moyenne)</t>
  </si>
  <si>
    <t>Obligations et papier commercial non garantis émis par une IF (à cote moyenne)</t>
  </si>
  <si>
    <t>Obligations sécurisées émises par une IF (à cote moyenne)</t>
  </si>
  <si>
    <t>Émission géante d’obligations sécurisées par une IF (à cote moyenne)</t>
  </si>
  <si>
    <t>DDPE à terme fixe – de tiers non affiliés</t>
  </si>
  <si>
    <t>Titres adossés à des actifs (TAA) et papier commercial adossé à des actifs (PCAA)</t>
  </si>
  <si>
    <t>TAA non émis par une IF (à cote élevée)</t>
  </si>
  <si>
    <t>PCAA non émis par une IF (à cote élevée)</t>
  </si>
  <si>
    <t>TAA émis par une IF (à cote élevée)</t>
  </si>
  <si>
    <t>PCAA émis par une IF (à cote élevée)</t>
  </si>
  <si>
    <t>Dépôts commerciaux, d’entreprises et de gros</t>
  </si>
  <si>
    <t>TAA et PCAA non émis par une IF (à cote moyenne)</t>
  </si>
  <si>
    <t>TAA non émis par une IF (à cote moyenne)</t>
  </si>
  <si>
    <t>Dépôts d’entreprises / commerciaux à fins opérationnelles assurés, dans une juridiction approuvée</t>
  </si>
  <si>
    <t>PCAA non émis par une IF (à cote moyenne)</t>
  </si>
  <si>
    <t>Dépôts d’entreprises / commerciaux à fins opérationnelles assurés, hors d’une juridiction approuvée</t>
  </si>
  <si>
    <t>TAA et PCAA émis par une IF (à cote moyenne)</t>
  </si>
  <si>
    <t>Dépôts d’entreprises / commerciaux à fins opérationnelles non assurés</t>
  </si>
  <si>
    <t>TAA émis par une IF (à cote moyenne)</t>
  </si>
  <si>
    <t>PCAA émis par une IF (à cote moyenne)</t>
  </si>
  <si>
    <t>Dépôts d’entreprises / commerciaux à fins non opérationnelles assurés (institution financière)</t>
  </si>
  <si>
    <t>Dépôts d’entreprises / commerciaux à fins non opérationnelles non assurés (institution financière)</t>
  </si>
  <si>
    <t>Dépôts d’entreprises / commerciaux à fins non opérationnelles assurés (entreprise, gouvernement, banque centrale, entité du secteur public)</t>
  </si>
  <si>
    <t>Dépôts d’entreprises / commerciaux à fins non opérationnelles non assurés (entreprise, gouvernement, banque centrale, entité du secteur public)</t>
  </si>
  <si>
    <t>Dépôts à terme d’entreprises / commerciaux et de gros</t>
  </si>
  <si>
    <t>Dépôts à terme opérationnels d’entreprises commerciales et de sociétés à échéance initiale &lt; 30 jours assurés, dans une jurisdiction approuvée</t>
  </si>
  <si>
    <t>Dépôts à terme opérationnels d’entreprises commerciales et de sociétés à échéance initiale &lt; 30 jours assurés, hors d'une jurisdiction approuvée</t>
  </si>
  <si>
    <t>Dépôts à terme opérationnels d’entreprises commerciales et de sociétés à échéance initiale &lt; 30 jours non-assurés</t>
  </si>
  <si>
    <t>Hypothèques résidentielles</t>
  </si>
  <si>
    <t>Hypothèques résidentielles titrisées</t>
  </si>
  <si>
    <t>Hypothèques résidentielles titrisées par des actifs liquides non grevés admissibles (ALNGA) (solde à l’échéance)</t>
  </si>
  <si>
    <t>Hypothèques résidentielles titrisées par des ALNGA (paiements)</t>
  </si>
  <si>
    <t>Hypothèques commerciales</t>
  </si>
  <si>
    <t>Notes:</t>
  </si>
  <si>
    <t>Hypothèques commerciales titrisées</t>
  </si>
  <si>
    <t>Hypothèques commerciales titrisées par des ALNGA (solde à l’échéance)</t>
  </si>
  <si>
    <t>Hypothèques commerciales titrisées par des ALNGA (paiements)</t>
  </si>
  <si>
    <t>Rapport</t>
  </si>
  <si>
    <t>Solde seulement</t>
  </si>
  <si>
    <t>Dépôts auprès de banques centrales – obligatoires</t>
  </si>
  <si>
    <t>Solde et entrées de trésorerie lorsque les dépôts cessent d’être grevés</t>
  </si>
  <si>
    <t>Les entrées sont constatées dans des tranches chronologiques lorsque les dépôts cessent d’être grevés.</t>
  </si>
  <si>
    <t>Dépôts auprès de banques centrales – non grevés</t>
  </si>
  <si>
    <t>Dépôts à terme auprès auprès des institutions financières</t>
  </si>
  <si>
    <t>Solde et entrées venant à échéance pour chaque période</t>
  </si>
  <si>
    <t>Solde (valeur marchande, excluant les intérêts courus) et entrées venant à échéance (valeur marchande) pour chaque période</t>
  </si>
  <si>
    <t>Le solde après décote pertinente est constaté à titre d’entrée la première semaine. Le montant de décote des entrées venant à échéance est constaté selon les tranches d’échéance contractuelle. Les décotes sont prescrites dans le tableau de décote des titres.</t>
  </si>
  <si>
    <t>11-17, 19-21, 23</t>
  </si>
  <si>
    <t xml:space="preserve">TH commerciaux (THC) non adossés par un organisme </t>
  </si>
  <si>
    <t>TAA et PCAA non émis par une IF (à cote élevée)</t>
  </si>
  <si>
    <t>TAA et PCAA émis par une IF (à cote élevée)</t>
  </si>
  <si>
    <t>Solde (valeur marchande) seulement</t>
  </si>
  <si>
    <t>50 % du solde est constaté comme entrée la quatrième semaine.</t>
  </si>
  <si>
    <t>Les entrées sont constatées comme suit : 12,5 % le deuxième mois; 25 % le troisième mois; et 12,5 % le quatrième mois.</t>
  </si>
  <si>
    <t>Aucune valeur d’entrée ne sera attribuée.</t>
  </si>
  <si>
    <t>Hypothèques résidentielles grevées (solde à l’échéance)</t>
  </si>
  <si>
    <t>Hypothèques résidentielles titrisées grevées (paiements)</t>
  </si>
  <si>
    <t>Hypothèques résidentielles – assurées</t>
  </si>
  <si>
    <t>Hypothèques résidentielles assurées (solde à l’échéance)</t>
  </si>
  <si>
    <t>Hypothèques résidentielles assurées (paiements)</t>
  </si>
  <si>
    <t>Hypothèques résidentielles – non assurées</t>
  </si>
  <si>
    <t>Hypothèques résidentielles non assurées (solde à l’échéance)</t>
  </si>
  <si>
    <t>Hypothèques commerciales titrisées grevées (solde à l’échéance)</t>
  </si>
  <si>
    <t>Hypothèques commerciales titrisées grevées (paiements)</t>
  </si>
  <si>
    <t>Hypothèques commerciales – assurées</t>
  </si>
  <si>
    <t>Hypothèques commerciales assurées (solde à l’échéance)</t>
  </si>
  <si>
    <t>Hypothèques commerciales assurées (paiements)</t>
  </si>
  <si>
    <t>Hypothèques commerciales – non assurées</t>
  </si>
  <si>
    <t>Hypothèques commerciales non assurées (solde à l’échéance)</t>
  </si>
  <si>
    <t>Hypothèques commerciales non assurées (paiements)</t>
  </si>
  <si>
    <t>Prêts personnels</t>
  </si>
  <si>
    <t>Prêts personnels – échéance fixe</t>
  </si>
  <si>
    <t>Prêts personnels – échéance ouverte (avec paiement minimum)</t>
  </si>
  <si>
    <t>Solde et entrées de paiement minimum pour chaque période</t>
  </si>
  <si>
    <t>Prêts à des entreprises ou à des gouvernements</t>
  </si>
  <si>
    <t>Prêts à des entreprises ou à des gouvernements – échéance fixe</t>
  </si>
  <si>
    <t>Prêts à des entreprises ou à des gouvernements – échéance ouverte (avec paiement minimum)</t>
  </si>
  <si>
    <t>Prêts à des entreprises ou à des gouvernements – échéance ouverte (sans paiement minimum)</t>
  </si>
  <si>
    <t>Solde et entrées de paiement brutes pour chaque période</t>
  </si>
  <si>
    <t>Les paiements bruts sont constatés à titre d’entrées dans chaque tranche chronologique de paiement.</t>
  </si>
  <si>
    <t xml:space="preserve">Prêts aux entités affiliées </t>
  </si>
  <si>
    <t>Les flux de trésorerie interbancaires dans la même tranche chronologique peuvent être compensés à l’échelle de la filiale/de l’entité.</t>
  </si>
  <si>
    <t>Engagements de clients au titre d’acceptations</t>
  </si>
  <si>
    <t>Solde et entrées en dates d’échéance contractuelle de la facilité sous-jacent</t>
  </si>
  <si>
    <t>Les entrées sont constatées dans les tranches d’échéance contractuelle.
Dans le cas des sûretés, le solde après décote est constaté comme une entrée la première semaine et les sorties venant à échéance après décote sont constatées dans les tranches d’échéance contractuelle. Les décotes sont prescrites dans le tableau de décote des titres.</t>
  </si>
  <si>
    <t>17, 30, 31</t>
  </si>
  <si>
    <t>Actifs de swaps de devises</t>
  </si>
  <si>
    <t>Solde (valeur marchande)
Pour le bilan en dollars américains seulement; déclarer aussi le montant nominal des flux de trésorerie contractuels nets venant à échéance pour chaque période.</t>
  </si>
  <si>
    <t>Aucune valeur de liquidité ne sera attribuée, sauf pour le bilan en dollars américains.
Aux fins du bilan en dollars américains, la somme des flux de trésorerie contractuels pour toutes les périodes est constatée comme une entrée dans la première semaine.</t>
  </si>
  <si>
    <t>Entrées de trésorerie provenant d’actifs</t>
  </si>
  <si>
    <t>Table 1</t>
  </si>
  <si>
    <t>Solde et sorties de paiements venant à échéance pour chaque période</t>
  </si>
  <si>
    <t>36, Table 1</t>
  </si>
  <si>
    <t>Arrondir l’échéance initiale des dépôts selon des tranches de 30 / 60 / 90 / 180 jours / 1 an / &gt;1 an; si l’échéance est moins de 30 jours, choisir la tranche de 30 jours; si l’échéance initiale tombe entre deux tranches, choisir la tranche de durée moindre. Les dépôts à terme sont réputés être renouvelés pour la même durée que l’échéance initiale arrondie.
Sur la ligne correspondant la tranche d’échéance initiale du dépôt à terme, déclarer le solde et les sorties de paiements venant à échéance pour chaque période</t>
  </si>
  <si>
    <t>35, Table 1</t>
  </si>
  <si>
    <t>Solde et sorties venant à échéance pour chaque période</t>
  </si>
  <si>
    <t>Solde et sorties à la première date de rachat</t>
  </si>
  <si>
    <t>Dépôts à terme opérationnels d’entreprises commerciales et de sociétés à échéance initiale &gt; 30 jours et non-opérationnelles</t>
  </si>
  <si>
    <t>Dépôts à terme, clientèle de gros</t>
  </si>
  <si>
    <t>Autres dépôts/garanties</t>
  </si>
  <si>
    <t>Acceptations bancaires de clients émises</t>
  </si>
  <si>
    <t>Déclarer le solde et les sorties venant à échéance pour chaque période sous la ligne des acceptations bancaires selon la tranche d’échéance initiale appropriée (regrouper dans la tranche d’échéance de 1 mois les acceptations dont l’échéance initiale est inférieure à 1 mois)</t>
  </si>
  <si>
    <t>Déclarer le solde et les sorties venant à échéance pour chaque période sous la ligne des acceptations bancaires selon la tranche d’échéance initiale appropriée</t>
  </si>
  <si>
    <t>Solde et sorties de paiements bruts pour chaque période</t>
  </si>
  <si>
    <t>Les paiements bruts sont constatés à titre de sorties dans chaque tranche d’échéance de paiement.
Les flux de trésorerie interbancaires dans la même tranche d’échéance peuvent être compensés à l’échelon de la filiale / de l’entité.</t>
  </si>
  <si>
    <t xml:space="preserve">Dépôts des entités affiliées </t>
  </si>
  <si>
    <t>Certificats de dépôt et billets de dépôt au porteur émis</t>
  </si>
  <si>
    <t>Pour les billets structurés avec rachat obligatoire / du client, déclarer le solde et les sorties à la première date de rachat.
Pour les autres billets structurés, déclarer le solde et les sorties venant à échéance pour chaque période.</t>
  </si>
  <si>
    <t>Pour les billets structurés avec rachat obligatoire / du client, les sorties sont constatées selon la première tranche d’option de rachat.
Pour les autres billets structurés, les sorties sont constatées dans les tranches d’échéance contractuelle.</t>
  </si>
  <si>
    <t>Titres de créance subordonnés émis</t>
  </si>
  <si>
    <t>Titrisations appartenant à d’autres institutions financières</t>
  </si>
  <si>
    <t>Les sorties sont constatées dans les tranches d’échéance contractuelle.
Pour les sûretés, le solde après décote est constaté comme une sortie dans la première semaine, les sorties après décote sont constatées dans les tranches d’échéance contractuelle, les décotes sont prescrites dans le tableau de décote des titres.</t>
  </si>
  <si>
    <t>39, 58</t>
  </si>
  <si>
    <t>Aucune valeur de liquidité ne sera attribuée, sauf pour le bilan en dollars américains.
Aux fins du bilan en dollars américains, la somme des flux de trésorerie contractuels pour toutes les périodes est constatée comme une sortie dans la première semaine.</t>
  </si>
  <si>
    <t>Sûretés en liquidités reçues</t>
  </si>
  <si>
    <t>Sûretés en liquidités reçues en échange d’instruments dérivés cotés en bourse</t>
  </si>
  <si>
    <t>Solde des sûretés en liquidité et sorties lorsque les instruments dérivés connexes sont réglés pour chaque période</t>
  </si>
  <si>
    <t>Les sorties sont constatées dans les tranches d’échéance lorsque les instruments dérivés connexes sont réglés.</t>
  </si>
  <si>
    <t>Sûretés en liquidités reçues en échange d’instruments dérivés hors cote</t>
  </si>
  <si>
    <t>Aucune valeur de sortie ne sera attribuée.</t>
  </si>
  <si>
    <t>Solde</t>
  </si>
  <si>
    <t>Sûretés</t>
  </si>
  <si>
    <t>Solde des sûretés (valeur marchande) et flux de sûretés venant à échéance (valeur marchande d’après l’échéance des instruments dérivés connexes) pour chaque période</t>
  </si>
  <si>
    <t>Le solde après décote est constaté comme sortie de trésorerie la première semaine. Les flux de sûretés après décote venant à échéance sont constatés dans les tranches d’échéance contractuelle. Les décotes sont prescrites dans le tableau de décote des titres.</t>
  </si>
  <si>
    <t>32, 42</t>
  </si>
  <si>
    <t>Solde des sûretés (valeur marchande) et sorties de sûretés venant à échéance (valeur marchande d’après l’échéance des opérations de pension connexes) pour chaque période</t>
  </si>
  <si>
    <t>Le solde après décote est constaté comme entrée la première semaine. Les sorties après décote venant à échéance sont constatées dans les tranches d’échéance contractuelle. Les décotes sont prescrites dans le tableau de décote des titres.</t>
  </si>
  <si>
    <t>Dans le cas des actions ordinaires reçues en guise de sûreté, les entrées sont constatées tel que décrit ci-haut (Actifs - Titres - Actions). 
Dans le cas des actions-sûretés renvoyer après les échéances spécifiées ci-haut, il faut constater la sortie cumulative (depuis la première semaine jusqu’à la période où la sûreté est remise) dans la période de la remise. Dans le cas des actions-sûretés remises, les sorties sont limitées aux montants constater comme entrées.</t>
  </si>
  <si>
    <t>Solde des sûretés (valeur marchande) et entrées de sûretés venant à échéance (valeur marchande d’après l’échéance des opérations de pension connexes) pour chaque période</t>
  </si>
  <si>
    <t>Le solde après décote est constaté comme sortie la première semaine. Les sorties après décote venant à échéance sont constatées dans les tranches d’échéance contractuelle. Les décotes sont prescrites dans le tableau de décote des titres.</t>
  </si>
  <si>
    <t>3.7, 3.10</t>
  </si>
  <si>
    <t>Engagements hors bilan</t>
  </si>
  <si>
    <t>Garantie de financement aux filiales</t>
  </si>
  <si>
    <t xml:space="preserve">Les sorties sont constatées la première semaine. </t>
  </si>
  <si>
    <t>Facilité de crédit non engagée – portion inutilisée</t>
  </si>
  <si>
    <t>Facilité de crédit engagée – portion inutilisée; clientèle de détail et petites entreprises</t>
  </si>
  <si>
    <t>Facilité de crédit engagée – portion inutilisée; marge de crédit adossée à un bien immobilier (MCBI) et carte de crédit</t>
  </si>
  <si>
    <t>Facilité de crédit engagée – portion inutilisée; institution financière</t>
  </si>
  <si>
    <t>Facilité de crédit engagée - portion inutilisée; entreprise autre qu’une institution financière, gouvernement, entité du secteur public</t>
  </si>
  <si>
    <t>Facilité de crédit engagée – portion inutilisée; PCAA et entités à détenteurs de droits variables</t>
  </si>
  <si>
    <t>Facilité de crédit engagée – portion inutilisée; autres</t>
  </si>
  <si>
    <t>Facilités de liquidité inutilisées</t>
  </si>
  <si>
    <t>Facilité de liquidité non engagée – portion inutilisée</t>
  </si>
  <si>
    <t>Facilité de liquidité engagée – portion inutilisée; clientèle de détail et petites entreprises</t>
  </si>
  <si>
    <t>Facilité de liquidité engagée – portion inutilisée; MCBI et carte de crédit</t>
  </si>
  <si>
    <t>Facilité de liquidité engagée – portion inutilisée; institution financière</t>
  </si>
  <si>
    <t>Facilité de liquidité engagée – portion inutilisée; entreprise autre qu’une institution financière, gouvernement, entité du secteur public</t>
  </si>
  <si>
    <t>Facilité de liquidité engagée – portion inutilisée; PCAA et entités à détenteurs de droits variables</t>
  </si>
  <si>
    <t>Facilité de liquidité engagée – portion inutilisée; autres</t>
  </si>
  <si>
    <t>Facilités de liquidité utilisées</t>
  </si>
  <si>
    <t>Facilité de liquidité non engagée – portion utilisée</t>
  </si>
  <si>
    <t>Facilité de liquidité engagée – portion utilisée; clientèle de détail et petites entreprises</t>
  </si>
  <si>
    <t>Facilité de liquidité engagée – portion utilisée; MCBI et carte de crédit</t>
  </si>
  <si>
    <t>Facilité de liquidité engagée – portion utilisée; institution financière</t>
  </si>
  <si>
    <t>Facilité de liquidité engagée – portion utilisée; entités à détenteurs de droits variables autres qu’une institution financière</t>
  </si>
  <si>
    <t>Facilité de liquidité engagée – portion utilisée; PCAA et entités à détenteurs de droits variables</t>
  </si>
  <si>
    <t>Facilité de liquidité engagée – portion utilisée; Autres</t>
  </si>
  <si>
    <t>Instruments dérivés sur devises</t>
  </si>
  <si>
    <t>Dépôts à vue auprès des institutions financières (IF)</t>
  </si>
  <si>
    <t>TABLEAU DE DÉCOTE DES TITRES</t>
  </si>
  <si>
    <t>DÉCOTES (NOTE 2,3)</t>
  </si>
  <si>
    <t>CAN</t>
  </si>
  <si>
    <r>
      <t xml:space="preserve">TH commerciaux (THC) non adossés par un organisme </t>
    </r>
    <r>
      <rPr>
        <b/>
        <sz val="11"/>
        <color rgb="FF0070C0"/>
        <rFont val="Calibri"/>
        <family val="2"/>
        <scheme val="minor"/>
      </rPr>
      <t>(Note 1)</t>
    </r>
  </si>
  <si>
    <r>
      <t>TH résidentiels (THR) non adossés par un organisme</t>
    </r>
    <r>
      <rPr>
        <b/>
        <sz val="11"/>
        <color rgb="FF0070C0"/>
        <rFont val="Calibri"/>
        <family val="2"/>
        <scheme val="minor"/>
      </rPr>
      <t xml:space="preserve"> (Note 1)</t>
    </r>
  </si>
  <si>
    <r>
      <t xml:space="preserve">TAA et PCAA non émis par une IF (à cote élevée) </t>
    </r>
    <r>
      <rPr>
        <b/>
        <sz val="11"/>
        <color rgb="FF0070C0"/>
        <rFont val="Calibri"/>
        <family val="2"/>
        <scheme val="minor"/>
      </rPr>
      <t>(Note 4)</t>
    </r>
  </si>
  <si>
    <r>
      <t>TAA et PCAA émis par une IF (à cote élevée)</t>
    </r>
    <r>
      <rPr>
        <b/>
        <sz val="11"/>
        <color rgb="FF0070C0"/>
        <rFont val="Calibri"/>
        <family val="2"/>
        <scheme val="minor"/>
      </rPr>
      <t xml:space="preserve"> (Note 4)</t>
    </r>
  </si>
  <si>
    <r>
      <t xml:space="preserve">1. Les décotes en équivalent </t>
    </r>
    <r>
      <rPr>
        <sz val="11"/>
        <rFont val="Calibri"/>
        <family val="2"/>
        <scheme val="minor"/>
      </rPr>
      <t xml:space="preserve">au premier </t>
    </r>
    <r>
      <rPr>
        <sz val="11"/>
        <color theme="1"/>
        <rFont val="Calibri"/>
        <family val="2"/>
        <scheme val="minor"/>
      </rPr>
      <t>mois sont indiqués pour les catégories de dép</t>
    </r>
    <r>
      <rPr>
        <sz val="11"/>
        <rFont val="Calibri"/>
        <family val="2"/>
        <scheme val="minor"/>
      </rPr>
      <t xml:space="preserve">ôts </t>
    </r>
    <r>
      <rPr>
        <sz val="11"/>
        <color theme="1"/>
        <rFont val="Calibri"/>
        <family val="2"/>
        <scheme val="minor"/>
      </rPr>
      <t>en vigeur seulement.</t>
    </r>
  </si>
  <si>
    <t>Dépôts d’entreprises / commerciaux à fins opérationnelles assurés, 
dans une juridiction approuvée</t>
  </si>
  <si>
    <t>Dépôts d’entreprises / commerciaux à fins non opérationnelles assurés (entreprise, gouvernement, 
banque centrale, entité du secteur public)</t>
  </si>
  <si>
    <t>Dépôts à terme opérationnels d’entreprises commerciales et de sociétés à échéance initiale 
&lt; 30 jours assurés, dans une jurisdiction approuvée</t>
  </si>
  <si>
    <t>Dépôts à terme opérationnels d’entreprises commerciales et de sociétés à échéance initiale 
&lt; 30 jours assurés, hors d'une jurisdiction approuvée</t>
  </si>
  <si>
    <t>Dépôts à terme opérationnels d’entreprises commerciales et de sociétés à échéance initiale 
&lt; 30 jours non-assurés</t>
  </si>
  <si>
    <t>Tableau des flux d'entrée des actions</t>
  </si>
  <si>
    <t>TITRES</t>
  </si>
  <si>
    <t>Solde de liquidité seulement</t>
  </si>
  <si>
    <t>Solde et entrées des flux CAD des instruments dérivés sur devises dans chaque période de paiement</t>
  </si>
  <si>
    <t>Solde et entrées des flux USD des instruments dérivés sur devises dans chaque période de paiement</t>
  </si>
  <si>
    <t>Solde et entrées des flux EUR des instruments dérivés sur devises dans chaque période de paiement</t>
  </si>
  <si>
    <t>Solde et entrées des flux GBP des instruments dérivés sur devises dans chaque période de paiement</t>
  </si>
  <si>
    <t>Solde et entrées des flux AUD des instruments dérivés sur devises dans chaque période de paiement</t>
  </si>
  <si>
    <t>Solde et entrées des flux JPY des instruments dérivés sur devises dans chaque période de paiement</t>
  </si>
  <si>
    <t>Solde et entrées des flux d'autres devises des instruments dérivés sur devises dans chaque période de paiement</t>
  </si>
  <si>
    <t>Solde et sorties des flux CAD des instruments dérivés sur devises dans chaque période de paiement</t>
  </si>
  <si>
    <t>Solde et sorties des flux USD des instruments dérivés sur devises dans chaque période de paiement</t>
  </si>
  <si>
    <t>Solde et sorties des flux EUR des instruments dérivés sur devises dans chaque période de paiement</t>
  </si>
  <si>
    <t>Solde et sorties des flux GBP des instruments dérivés sur devises dans chaque période de paiement</t>
  </si>
  <si>
    <t>Solde et sorties des flux AUD des instruments dérivés sur devises dans chaque période de paiement</t>
  </si>
  <si>
    <t>Solde et sorties des flux JPY des instruments dérivés sur devises dans chaque période de paiement</t>
  </si>
  <si>
    <t>Solde et sorties des flux d'autres devises des instruments dérivés sur devises dans chaque période de paiement</t>
  </si>
  <si>
    <t>39, 59</t>
  </si>
  <si>
    <t>INSTRUCTIONS</t>
  </si>
  <si>
    <t>Traitement  - NCCF</t>
  </si>
  <si>
    <t xml:space="preserve">Solde et sorties contractuelles pour chaque période </t>
  </si>
  <si>
    <t>BILAN AUTRES DEVISES ADMISSIBLES</t>
  </si>
  <si>
    <t>BILAN EURO (EUR)</t>
  </si>
  <si>
    <t>Prises en pension et titres empruntés</t>
  </si>
  <si>
    <t>Entrées de sûretés sur prises en pension</t>
  </si>
  <si>
    <t>Sorties de sûretés sur prises en pension</t>
  </si>
  <si>
    <t xml:space="preserve">TG d'émetteurs souverains et d'institutions financières centrales </t>
  </si>
  <si>
    <t>Émission géante d'obligations sécurisées 
par une IF, cote élevée</t>
  </si>
  <si>
    <t>Émission géante d'obligations sécurisées 
par une IF, cote moyenne</t>
  </si>
  <si>
    <t>DCEG à fins opérationnelles, assurés dans une 
juridiction approuvée</t>
  </si>
  <si>
    <t>DCEG à fins opérationnelles, assurés hors 
juridiction approuvée</t>
  </si>
  <si>
    <t>DCEG à fins non opérationnelles assurés 
(institution financière)</t>
  </si>
  <si>
    <t>DCEG à fins non opérationnelles non assurés 
(institution financière)</t>
  </si>
  <si>
    <t>DCEG à fins non opérationnelles assurés 
(entreprise, gouvernement, banque centrale, 
entité du secteur public)</t>
  </si>
  <si>
    <t>DCEG à fins non opérationnelles non assurés 
(entreprise, gouvernement, banque centrale, entité du 
secteur public)</t>
  </si>
  <si>
    <t>DTECG à échéance initiale &lt;30 jours assurés dans une 
juridiction approuvée</t>
  </si>
  <si>
    <t>DTECG à échéance initiale &gt;30 jours 
non opérationnelles</t>
  </si>
  <si>
    <t>Certificats de dépôts et billets de 
dépôt au porteur émis</t>
  </si>
  <si>
    <t>Certificats de dépôts et billets de dépôt au 
porteur émis</t>
  </si>
  <si>
    <t>Titres de créance non garantis de 
premier rang émis</t>
  </si>
  <si>
    <t>Facilité de liquidité engagée - 
Portion utilisée ; institutions financières</t>
  </si>
  <si>
    <t>Facilité de crédit engagée - 
Portion inutilisée ; institutions financières</t>
  </si>
  <si>
    <t>Facilité de liquidité engagée - Portion utilisée ; clientèle de détail et petites entreprises</t>
  </si>
  <si>
    <t>Facilité de crédit engagée - Portion inutilisée ; clientèle de détail et petites entreprises</t>
  </si>
  <si>
    <t>Facilité de liquidité engagée - Portion inutilisée ; clientèle de détail et petites entreprises</t>
  </si>
  <si>
    <t xml:space="preserve">Facilité de liquidité engagée - Portion inutilisée ; PCAA et entités à détenteurs de droits variables </t>
  </si>
  <si>
    <t xml:space="preserve">Facilité de liquidité engagée - Portion utilisée ; PCAA et entités à détenteurs de droits variables </t>
  </si>
  <si>
    <t xml:space="preserve">Facilité de crédit engagée - Portion inutilisée ; PCAA et entités à détenteurs de droits variables </t>
  </si>
  <si>
    <t>Facilité de liquidité engagée - Portion inutilisée ; marge de liquidité adossée à un bien immobilier (MCBI) et carte de crédit</t>
  </si>
  <si>
    <t>Facilité de liquidité engagée - Portion utilisée ; marge de liquidité adossée à un bien immobilier (MCBI) et carte de crédit</t>
  </si>
  <si>
    <t>Dépôts à vue auprès des institutions financières</t>
  </si>
  <si>
    <t>Solde (valeur du prêt) et entrées venant à échéance (valeur du prêt) pour chaque période.
Solde de la sûreté (valeur marchande) et sorties de sûreté venant à échéance (valeur marchande d’après l’échéance de la prise en pension connexe) pour chaque période sous « Sûretés – Entrées de sûretés sur prises en pension »</t>
  </si>
  <si>
    <t>Solde (valeur du prêt) et sorties venant à échéance (valeur du prêt) pour chaque période.
Solde de la sûreté (valeur marchande) et entrées de sûreté venant à échéance (valeur marchande d’après l’échéance de la prise en pension connexe) pour chaque période sous « Sûretés – Sorties de sûreté sur prises en pension »</t>
  </si>
  <si>
    <t>2. Les dépôts à vue d’entreprises / commerciaux et de gros à fins non opérationnelles sont assortis d'un taux de retrait de 25% chaque semaine dans les premiers quatres semaine, de maniere  non amortissement dégressif.</t>
  </si>
  <si>
    <t>À vue commerciaux / d’entreprises – à fins opérationnelles</t>
  </si>
  <si>
    <t>À vue commerciaux / d’entreprises – autres qu’à fins opérationnelles</t>
  </si>
  <si>
    <t>À vue commerciaux / d'entreprises - À fins opérationnelles</t>
  </si>
  <si>
    <t>À vue commerciaux / d'entreprises - Autres qu'à fins opérationnelles</t>
  </si>
  <si>
    <t>Titrisations appartenant à d'autres institutions financières</t>
  </si>
  <si>
    <t>Titrisations appartenant à d'autres 
institutions financières</t>
  </si>
  <si>
    <t>TG supranationaux et de banques
multilatérales de développement</t>
  </si>
  <si>
    <t>TG supranationaux et de banques 
multilatérales de développement</t>
  </si>
  <si>
    <t>Titres de créance de l'institution financière non éliminés</t>
  </si>
  <si>
    <t>Titres de l'institution financière - Non éliminés</t>
  </si>
  <si>
    <t>FP de l'institution financière non éliminées</t>
  </si>
  <si>
    <t>Total des capitaux propres</t>
  </si>
  <si>
    <t>Dépôts de la clientèle (DCD) de détail à vue et à préavis</t>
  </si>
  <si>
    <t>DCD à vue stables assurés de type 1</t>
  </si>
  <si>
    <t>DCD à vue stables assurés de type 2</t>
  </si>
  <si>
    <t>DCD à vue moins stables assurés</t>
  </si>
  <si>
    <t>DCD à vue provenant de tiers non affiliés</t>
  </si>
  <si>
    <t>DCD à vue non assurés</t>
  </si>
  <si>
    <t>Dépôts de la clientèle de détail (DCD) à terme</t>
  </si>
  <si>
    <t>DCD à terme encaissables</t>
  </si>
  <si>
    <t>DCD à terme encaissables stables assurés de type 1</t>
  </si>
  <si>
    <t>DCD à terme encaissables moins stables assurés de type 1</t>
  </si>
  <si>
    <t>DCD à terme encaissables stables assurés de type 2</t>
  </si>
  <si>
    <t>DCD à terme encaissables moins stables assurés de type 2</t>
  </si>
  <si>
    <t>DCD à terme encaissables non assurés</t>
  </si>
  <si>
    <t>DCD à terme encaissables provenant de tiers non affiliés</t>
  </si>
  <si>
    <t>DCD à terme fixe - De type 1, assurés, stables</t>
  </si>
  <si>
    <t>DCD de type 1 assurés, stables, à terme fixe 30 jours</t>
  </si>
  <si>
    <t>DCD de type 1 assurés, stables, à terme fixe 60 jours</t>
  </si>
  <si>
    <t>DCD de type 1 assurés, stables, à terme fixe 90 jours</t>
  </si>
  <si>
    <t>DCD de type 1 assurés, stables, à terme fixe 180 jours</t>
  </si>
  <si>
    <t>DCD de type 1 assurés, stables, à terme fixe 1 an</t>
  </si>
  <si>
    <t>DCD de type 1 assurés, stables, à terme fixe &gt; 1 an</t>
  </si>
  <si>
    <t>DCD de type 1 assurés, moins stables, à terme fixe 30 jours</t>
  </si>
  <si>
    <t>DCD de type 1 assurés, moins stables, à terme fixe 60 jours</t>
  </si>
  <si>
    <t>DCD à terme fixe - De type 1, assurés, moins stables</t>
  </si>
  <si>
    <t>DCD de type 1 assurés, moins stables, à terme fixe 90 jours</t>
  </si>
  <si>
    <t>DCD de type 1 assurés, moins stables, à terme fixe 180 jours</t>
  </si>
  <si>
    <t>DCD de type 1 assurés, moins stables, à terme fixe 1 an</t>
  </si>
  <si>
    <t>DCD de type 1 assurés, moins stables, à terme fixe &gt; 1 an</t>
  </si>
  <si>
    <t>DCD à terme fixe - De type 2, assurés, stables</t>
  </si>
  <si>
    <t>DCD de type 2 assurés, stables, à terme fixe 30 jours</t>
  </si>
  <si>
    <t>DCD de type 2 assurés, stables, à terme fixe 60 jours</t>
  </si>
  <si>
    <t>DCD de type 2 assurés, stables, à terme fixe 90 jours</t>
  </si>
  <si>
    <t>DCD de type 2 assurés, stables, à terme fixe 180 jours</t>
  </si>
  <si>
    <t>DCD de type 2 assurés, stables, à terme fixe 1 an</t>
  </si>
  <si>
    <t>DCD de type 2 assurés, stables, à terme fixe &gt; 1 an</t>
  </si>
  <si>
    <t>DCD à terme fixe - De type 2, assurés, moins stables</t>
  </si>
  <si>
    <t>DCD de type 2 assurés, moins stables, à terme fixe 30 jours</t>
  </si>
  <si>
    <t>DCD de type 2 assurés, moins stables, à terme fixe 60 jours</t>
  </si>
  <si>
    <t>DCD de type 2 assurés, moins stables, à terme fixe 90 jours</t>
  </si>
  <si>
    <t>DCD de type 2 assurés, moins stables, à terme fixe 180 jours</t>
  </si>
  <si>
    <t>DCD de type 2 assurés, moins stables, à terme fixe 1 an</t>
  </si>
  <si>
    <t>DCD de type 2 assurés, moins stables, à terme fixe &gt; 1 an</t>
  </si>
  <si>
    <t>DCD à terme fixe - Non assurés</t>
  </si>
  <si>
    <t>DCD non assurés, à terme fixe 30 jours</t>
  </si>
  <si>
    <t>DCD non assurés, à terme fixe 60 jours</t>
  </si>
  <si>
    <t>DCD non assurés, à terme fixe 90 jours</t>
  </si>
  <si>
    <t>DCD non assurés, à terme fixe 180 jours</t>
  </si>
  <si>
    <t>DCD non assurés, à terme fixe 1 an</t>
  </si>
  <si>
    <t>DCD non assurés, à terme fixe &gt; 1 an</t>
  </si>
  <si>
    <t>DCD de tiers non affiliés, à terme fixe 30 jours</t>
  </si>
  <si>
    <t>DCD de tiers non affiliés, à terme fixe 60 jours</t>
  </si>
  <si>
    <t>DCD de tiers non affiliés, à terme fixe 90 jours</t>
  </si>
  <si>
    <t>DCD de tiers non affiliés, à terme fixe 180 jours</t>
  </si>
  <si>
    <t>DCD de tiers non affiliés, à terme fixe 1 an</t>
  </si>
  <si>
    <t>DCD de tiers non affiliés, à terme fixe &gt; 1 an</t>
  </si>
  <si>
    <t>Billets structurés de la clientèle de détail (BSCD)</t>
  </si>
  <si>
    <t>BSCD sans option de rachat du client</t>
  </si>
  <si>
    <t>BSCD avec option de rachat du client</t>
  </si>
  <si>
    <t>Dépôts de la clientèle de détail (DCD) à vue et à préavis</t>
  </si>
  <si>
    <t>DCD à terme fixe - De tiers non affiliés</t>
  </si>
  <si>
    <t xml:space="preserve">Acceptations bancaires de clients émises </t>
  </si>
  <si>
    <t>DTECG à échéance initiale &gt;30 jours non 
opérationnelles</t>
  </si>
  <si>
    <t>TG supranationaux et de banques multilatérales de développement</t>
  </si>
  <si>
    <t>Titres gouvernementaux supranationaux et de banques multilatérales de développement (à cote élevée)</t>
  </si>
  <si>
    <t>Titres gouvernementaux supranationaux et de banques multilatérales de développement (à cote moyenne)</t>
  </si>
  <si>
    <t>Actions de l'institution financière non éliminées</t>
  </si>
  <si>
    <t>Titres de l'institution financière – non éliminés</t>
  </si>
  <si>
    <t>TG de municipalités</t>
  </si>
  <si>
    <t>Titres gouvernementaux de municipalités (à cote moyenne)</t>
  </si>
  <si>
    <t>Titres gouvernementaux de municipalités (à cote élevée)</t>
  </si>
  <si>
    <t>TAA ET PCAA non émis par une IF, cote faible ou non coté</t>
  </si>
  <si>
    <t>TAA non émis par une IF, cote faible ou non coté</t>
  </si>
  <si>
    <t>PCAA non émis par une IF, cote faible ou non coté</t>
  </si>
  <si>
    <t>TAA ET PCAA émis par une IF, cote faible ou non coté</t>
  </si>
  <si>
    <t>TAA émis par une IF, cote faible ou non coté</t>
  </si>
  <si>
    <t>PCAA émis par une IF, cote faible ou non coté</t>
  </si>
  <si>
    <t>OPC de sociétés non émis par une IF, cote faible ou non cotés</t>
  </si>
  <si>
    <t>OPC non garantis non émis par une IF, cote faible ou non cotés</t>
  </si>
  <si>
    <t>OPC de sociétés émis par une IF, cote faible ou non cotés</t>
  </si>
  <si>
    <t>OPC non garantis émis par une IF, cote faible ou non cotés</t>
  </si>
  <si>
    <t>TAA ET PCAA non émis par une IF, cote faible ou non cotés</t>
  </si>
  <si>
    <t>TAA non émis par une IF, cote faible ou non cotés</t>
  </si>
  <si>
    <t>PCAA non émis par une IF, cote faible ou non cotés</t>
  </si>
  <si>
    <t>TAA ET PCAA émis par une IF, cote faible ou non cotés</t>
  </si>
  <si>
    <t>TAA émis par une IF, cote faible ou non cotés</t>
  </si>
  <si>
    <t>PCAA émis par une IF, cote faible ou non cotés</t>
  </si>
  <si>
    <t>TG à cote faible ou non cotés</t>
  </si>
  <si>
    <t>TH adossés par un organisme, cote faible ou non cotés</t>
  </si>
  <si>
    <t>THR non adossés par un organisme, cote faible ou non cotés</t>
  </si>
  <si>
    <t>THC non adossés par un organisme, cote faible ou non cotés</t>
  </si>
  <si>
    <t>TH à cote faible ou non cotés</t>
  </si>
  <si>
    <t>THC à cote faible ou non cotés</t>
  </si>
  <si>
    <t>THR à cote faible ou non cotés</t>
  </si>
  <si>
    <t>THC non adossés par un organisme, cote faible ou non cotés ou non coté</t>
  </si>
  <si>
    <t>THR non adossés par un organisme, cote faible ou non cotés ou non coté</t>
  </si>
  <si>
    <t>TG à cote faible ou non coté ou non cotés</t>
  </si>
  <si>
    <t>Émission géante d'obligations sécurisées 
par une IF, cote faible ou non cotées</t>
  </si>
  <si>
    <t>OPC sécurisés émis par une IF, cote élevée</t>
  </si>
  <si>
    <t>PCAA de l'institution financière</t>
  </si>
  <si>
    <t>TAA et TH de l'institution financière</t>
  </si>
  <si>
    <t>OPC sécurisés non émis par une IF, cote faible ou non cotés</t>
  </si>
  <si>
    <t>OPC sécurisés non émis par une IF, cote élevée</t>
  </si>
  <si>
    <t>OPC sécurisés non émis par une IF, cote moyenne</t>
  </si>
  <si>
    <t>OPC sécurisés émis par une IF, cote moyenne</t>
  </si>
  <si>
    <t>OPC sécurisés émis par une IF, cote faible ou non cotés</t>
  </si>
  <si>
    <t>FLUX DE TRÉSORERIE NETS CUMULATIFS (NCCF)</t>
  </si>
  <si>
    <t>FP de l'institution financière non éliminés</t>
  </si>
  <si>
    <t>Actions ordinaires de l'institution financière admissible</t>
  </si>
  <si>
    <t>Actions ordinaires d'institutions non financières admissibles</t>
  </si>
  <si>
    <t>Titres de l'institution financière – non éliminés</t>
  </si>
  <si>
    <t>Fonds propres (FP)de l'institution financière non éliminés</t>
  </si>
  <si>
    <t>Fonds propres (FP) de l'institution financière non éliminés</t>
  </si>
  <si>
    <t>Obligations sécurisées de l'institution financière</t>
  </si>
  <si>
    <t>Actions ordinaires de l'institution financière admissibles</t>
  </si>
  <si>
    <t>Dépôts de la clientèle de détail (DCD) 
à vue et à préavis</t>
  </si>
  <si>
    <t>Dépôts de la clientèle de détail et des petites entreprises (DCD) à terme</t>
  </si>
  <si>
    <t>Billets structurés de la clientèle de détail (BSD)</t>
  </si>
  <si>
    <t>BSD sans option de rachat du client</t>
  </si>
  <si>
    <t>BSD avec option de rachat du client</t>
  </si>
  <si>
    <t>Facilité de crédit engagée - Portion inutilisée ; clientèle de 
détail</t>
  </si>
  <si>
    <t>Dépôts de la clientèle de détail (DCD) – à vue et à préavis</t>
  </si>
  <si>
    <t>DCD à vue stables assurés de type 1</t>
  </si>
  <si>
    <t>DCD à vue stables assurés de type 2</t>
  </si>
  <si>
    <t>Dépôts de la clientèle de détail (DCD) – à terme</t>
  </si>
  <si>
    <t>DCD à terme encaissables stables assurés de type 1</t>
  </si>
  <si>
    <t>DCD à terme encaissables moins stables assurés de type 1</t>
  </si>
  <si>
    <t>DCD à terme encaissables stables assurés de type 2</t>
  </si>
  <si>
    <t>DCD à terme encaissables moins stables assurés de type 2</t>
  </si>
  <si>
    <t>DCD de type 1 assurés, stables, à terme fixe (30 jours)</t>
  </si>
  <si>
    <t>DCD de type 1 assurés, stables, à terme fixe (60 jours)</t>
  </si>
  <si>
    <t>DCD de type 1 assurés, stables, à terme fixe (90 jours)</t>
  </si>
  <si>
    <t>DCD de type 1 assurés, stables, à terme fixe (180 jours)</t>
  </si>
  <si>
    <t>DCD de type 1 assurés, stables, à terme fixe (1 an)</t>
  </si>
  <si>
    <t>DCD de type 1 assurés, stables, à terme fixe (&gt;1 an)</t>
  </si>
  <si>
    <t>DCD à terme fixe – de type 1, assurés, moins stables</t>
  </si>
  <si>
    <t>DCD de type 1 assurés, moins stables, à terme fixe (30 jours)</t>
  </si>
  <si>
    <t>DCD de type 1 assurés, moins stables, à terme fixe (60 jours)</t>
  </si>
  <si>
    <t>DCD de type 1 assurés, moins stables, à terme fixe (90 jours)</t>
  </si>
  <si>
    <t>DCD de type 1 assurés, moins stables, à terme fixe (180 jours)</t>
  </si>
  <si>
    <t>DCD de type 1 assurés, moins stables, à terme fixe (1 an)</t>
  </si>
  <si>
    <t>DCD à terme fixe – de type 2, assurés, stables</t>
  </si>
  <si>
    <t>DCD de type 2 assurés, stables, à terme fixe (30 jours)</t>
  </si>
  <si>
    <t>DCD de type 2 assurés, stables, à terme fixe (60 jours)</t>
  </si>
  <si>
    <t>DCD de type 2 assurés, stables, à terme fixe (90 jours)</t>
  </si>
  <si>
    <t>DCD de type 2 assurés, stables, à terme fixe (180 jours)</t>
  </si>
  <si>
    <t>DCD de type 2 assurés, stables, à terme fixe (1 an)</t>
  </si>
  <si>
    <t>DCD à terme fixe – de type 2, assurés, moins stables</t>
  </si>
  <si>
    <t>DCD de type 2 assurés, moins stables, à terme fixe (30 jours)</t>
  </si>
  <si>
    <t>DCD de type 2 assurés, moins stables, à terme fixe (60 jours)</t>
  </si>
  <si>
    <t>DCD de type 2 assurés, moins stables, à terme fixe (90 jours)</t>
  </si>
  <si>
    <t>DCD de type 2 assurés, moins stables, à terme fixe (180 jours)</t>
  </si>
  <si>
    <t>DCD de type 2 assurés, moins stables, à terme fixe (1 an)</t>
  </si>
  <si>
    <t>DCD de type 2 assurés, moins stables, à terme fixe (&gt;1 an)</t>
  </si>
  <si>
    <t>DCD à terme fixe – non assurés</t>
  </si>
  <si>
    <t>DCD non assurés, à terme fixe (30 jours)</t>
  </si>
  <si>
    <t>DCD non assurés, à terme fixe (60 jours)</t>
  </si>
  <si>
    <t>DCD non assurés, à terme fixe (90 jours)</t>
  </si>
  <si>
    <t>DCD non assurés, à terme fixe (180 jours)</t>
  </si>
  <si>
    <t>DCD non assurés, à terme fixe (1 an)</t>
  </si>
  <si>
    <t>DCD non assurés, à terme fixe (&gt;1 an)</t>
  </si>
  <si>
    <t>DCD de tiers non affiliés à terme fixe (30 jours)</t>
  </si>
  <si>
    <t>DCD de tiers non affiliés à terme fixe (60 jours)</t>
  </si>
  <si>
    <t>DCD de tiers non affiliés à terme fixe (90 jours)</t>
  </si>
  <si>
    <t>DCD de tiers non affiliés à terme fixe (180 jours)</t>
  </si>
  <si>
    <t>DCD de tiers non affiliés à terme fixe (1 an)</t>
  </si>
  <si>
    <t>DCD de tiers non affiliés à terme fixe (&gt;1 an)</t>
  </si>
  <si>
    <t>DCD à terme fixe - de type 1, assurés, stables</t>
  </si>
  <si>
    <t>Fonds propres (FP) de l'institution financière non éliminées</t>
  </si>
  <si>
    <t>Dépôts à terme d'entreprises / commerciaux et gros (DTECG)</t>
  </si>
  <si>
    <t>Dépôts à terme d’entreprises / commerciaux et de gros (DTECG)</t>
  </si>
  <si>
    <t>DCD à terme fixe – de type 1, assurés, stables</t>
  </si>
  <si>
    <t>DCD de type 1 assurés, moins stables, à terme fixe (&gt;1 an)</t>
  </si>
  <si>
    <t>DCD à terme fixe – de tiers non affiliés</t>
  </si>
  <si>
    <t xml:space="preserve">TOTAL DU PASSIF ET DES CAPITAUX PROPRES </t>
  </si>
  <si>
    <t>Titres gouvernementaux d’États, de provinces et d’organismes (à cote moyenne)</t>
  </si>
  <si>
    <t>Titres gouvernementaux d’États, de provinces et d’organismes (à cote élevée)</t>
  </si>
  <si>
    <t>Titres gouvernementaux à cote faible ou non cotés</t>
  </si>
  <si>
    <t>Titres gouvernementaux d’émetteurs souverains et de banques centrales (à cote faible ou non cotés)</t>
  </si>
  <si>
    <t>Titres gouvernementaux d’États, de provinces et d’organismes (à cote faible ou non cotés)</t>
  </si>
  <si>
    <t>Titres gouvernementaux de municipalités (à cote faible ou non cotés)</t>
  </si>
  <si>
    <t>Titres gouvernementaux supranationaux et de banques multilatérales de développement (à cote faible ou non cotés)</t>
  </si>
  <si>
    <t>TH adossés par un organisme (à cote faible ou non cotés)</t>
  </si>
  <si>
    <t>THR non adossés par un organisme (à cote faible ou non cotés)</t>
  </si>
  <si>
    <t>Obligations et papier commercial de sociétés non émis par une IF (à cote faible ou non cotés)</t>
  </si>
  <si>
    <t>Obligations et papier commercial non garantis non émis par une IF (à cote faible ou non cotés)</t>
  </si>
  <si>
    <t>Obligations sécurisées non émises par une IF (à cote faible ou non cotés)</t>
  </si>
  <si>
    <t>Obligations et papier commercial de sociétés émis par une IF (à cote faible ou non cotés)</t>
  </si>
  <si>
    <t>Obligations et papier commercial non garantis émis par une IF (à cote faible ou non cotés)</t>
  </si>
  <si>
    <t>Obligations sécurisées émises par une IF (à cote faible ou non cotés)</t>
  </si>
  <si>
    <t>TAA et PCAA non émis par une IF (à cote faible ou non cotés)</t>
  </si>
  <si>
    <t>TAA non émis par une IF (à cote faible ou non cotés)</t>
  </si>
  <si>
    <t>PCAA non émis par une IF (à cote faible ou non cotés)</t>
  </si>
  <si>
    <t>TAA et PCAA émis par une IF (à cote faible ou non cotés)</t>
  </si>
  <si>
    <t>TAA émis par une IF (à cote faible ou non cotés)</t>
  </si>
  <si>
    <t>PCAA émis par une IF (à cote faible ou non cotés)</t>
  </si>
  <si>
    <t>Obligations sécurisées non émises par une IF (à cote faible ou non cotées)</t>
  </si>
  <si>
    <t>Obligations sécurisées émises par une IF (à cote faible ou non cotées)</t>
  </si>
  <si>
    <t>Émission géante d’obligations sécurisées par une IF (à cote faible ou non cotées)</t>
  </si>
  <si>
    <t>Émission géante d'obligations sécurisées
par une IF, cote faible ou non cotées</t>
  </si>
  <si>
    <t>Émission géante d'obligations sécurisées par une IF, cote faible ou non cotées</t>
  </si>
  <si>
    <t>TH adossés par un organisme, cote faible ou non cotés ou non cotés</t>
  </si>
  <si>
    <t>TG à cote faible ou non cotés ou non cotés</t>
  </si>
  <si>
    <t>Obligations et papier commercial (OPC) de sociétés</t>
  </si>
  <si>
    <t>Hypothèques résidentielles non assurées (paiements)</t>
  </si>
  <si>
    <t>Prêts personnels – échéance ouverte (sans paiement minimum)</t>
  </si>
  <si>
    <t>Prêts à demande (avec paiement minimum)</t>
  </si>
  <si>
    <t>Prêts à demande (sans paiement minimum)</t>
  </si>
  <si>
    <t>Prêts à demande</t>
  </si>
  <si>
    <t>Passifs de contrats à terme et swaps de devises</t>
  </si>
  <si>
    <t>Actifs de contrats à terme et swaps de devises</t>
  </si>
  <si>
    <t>Prêts à demande (PàD)</t>
  </si>
  <si>
    <t xml:space="preserve">PàD - avec paiement minimum </t>
  </si>
  <si>
    <t>PàD - sans paiement minimum</t>
  </si>
  <si>
    <t>Prêts à deamnde (PàD)</t>
  </si>
  <si>
    <t>Le solde constitue une entrée uniquement pour la première semaine.</t>
  </si>
  <si>
    <t>2.7</t>
  </si>
  <si>
    <t>3.6</t>
  </si>
  <si>
    <t>Renvoi aux Directives</t>
  </si>
  <si>
    <t>Renvoi à la LD
Chapitre 5</t>
  </si>
  <si>
    <t>2.4.</t>
  </si>
  <si>
    <t>2.3.</t>
  </si>
  <si>
    <t>2.5.</t>
  </si>
  <si>
    <t>2.6.</t>
  </si>
  <si>
    <t>2.7.</t>
  </si>
  <si>
    <t>2.8.</t>
  </si>
  <si>
    <t>3.3. et 3.4.</t>
  </si>
  <si>
    <t>3.3. et 3.5.</t>
  </si>
  <si>
    <t>3.3. et 3.6.</t>
  </si>
  <si>
    <t>3.6.</t>
  </si>
  <si>
    <t>3.7.</t>
  </si>
  <si>
    <t>3.8.</t>
  </si>
  <si>
    <t>3.8. et 3.11.</t>
  </si>
  <si>
    <t>3.9.</t>
  </si>
  <si>
    <t>3.10.</t>
  </si>
  <si>
    <t>3.11.</t>
  </si>
  <si>
    <t>3.12.</t>
  </si>
  <si>
    <t>2.8. et 3.10.</t>
  </si>
  <si>
    <t>2.7. et 2.9.</t>
  </si>
  <si>
    <t>3.13.</t>
  </si>
  <si>
    <t xml:space="preserve">Dans le cas des hypothèques titrisées servant à adosser des swaps de la Fiducie du Canada pour l’habitation (FCH) et vendus à des tiers,  les entrées sont constatées dans les   tranches d’échéance contractuelle. </t>
  </si>
  <si>
    <r>
      <t>1) Paiements périodiques d’amortissement contractuel pour chaque période, ou
2) Présumer que les paiements mensuels d’amortissement se poursuivront au même taux d’amortissement que lors du premier mois. Autrement dit, chaque paiement reçu au cours du premier mois sera constaté dans chacune des tranches d’échéance contractuelle du 2</t>
    </r>
    <r>
      <rPr>
        <vertAlign val="superscript"/>
        <sz val="11"/>
        <color theme="1"/>
        <rFont val="Calibri"/>
        <family val="2"/>
        <scheme val="minor"/>
      </rPr>
      <t>ième</t>
    </r>
    <r>
      <rPr>
        <sz val="11"/>
        <color theme="1"/>
        <rFont val="Calibri"/>
        <family val="2"/>
        <scheme val="minor"/>
      </rPr>
      <t xml:space="preserve">  au 12</t>
    </r>
    <r>
      <rPr>
        <vertAlign val="superscript"/>
        <sz val="11"/>
        <color theme="1"/>
        <rFont val="Calibri"/>
        <family val="2"/>
        <scheme val="minor"/>
      </rPr>
      <t>ième</t>
    </r>
    <r>
      <rPr>
        <sz val="11"/>
        <color theme="1"/>
        <rFont val="Calibri"/>
        <family val="2"/>
        <scheme val="minor"/>
      </rPr>
      <t xml:space="preserve"> mois. 
Il faut indiquer clairement l’option choisie dans la colonne « Commentaires » : « Contractuelle » pour l’option 1, « 1</t>
    </r>
    <r>
      <rPr>
        <vertAlign val="superscript"/>
        <sz val="11"/>
        <color theme="1"/>
        <rFont val="Calibri"/>
        <family val="2"/>
        <scheme val="minor"/>
      </rPr>
      <t>er</t>
    </r>
    <r>
      <rPr>
        <sz val="11"/>
        <color theme="1"/>
        <rFont val="Calibri"/>
        <family val="2"/>
        <scheme val="minor"/>
      </rPr>
      <t xml:space="preserve"> mois » pour l’option 2. 
</t>
    </r>
  </si>
  <si>
    <t>Aucune valeur de liquidité ne sera attribuée.</t>
  </si>
  <si>
    <t>Solde de sûretés en liquidité seulement</t>
  </si>
  <si>
    <t>Semaine 4</t>
  </si>
  <si>
    <t>2. Les titres dénominées en autres devises que l'Autorité juge admissible sont assortis des décotes pour la devise canadienne.</t>
  </si>
  <si>
    <t>THC non adossés par un organisme (à cote faible ou non cotés)</t>
  </si>
  <si>
    <t>DCD de type 2 assurés, stables, à terme fixe (&gt;1 an)</t>
  </si>
  <si>
    <t>3. Le cas échéant, l'Autorité peut évaluer comme admissible certaines titres qui sont maintenant assortis d'une décote de 100%.  Les critères  peuvent inclure, p. ex., les conditions de marchés, ou l'admissibilité à la banque centrale.</t>
  </si>
  <si>
    <r>
      <t>Décotes</t>
    </r>
    <r>
      <rPr>
        <b/>
        <sz val="12"/>
        <color rgb="FF0070C0"/>
        <rFont val="Calibri"/>
        <family val="2"/>
        <scheme val="minor"/>
      </rPr>
      <t xml:space="preserve"> (Note 2, 3)</t>
    </r>
  </si>
  <si>
    <t>Solde des sûretés en liquidité et entrées lorsque les liquidités données en garantie cessent d’être grevées pour chaque période</t>
  </si>
  <si>
    <t>Les sorties sont constatées la première semaine. 
Pour les sûretés en liquidités, les entrées sont constatées dans les tranches d’échéance lorsque les liquidités données en garantie cessent d’être grevées.</t>
  </si>
  <si>
    <t>Solde (valeur marchande) et sorties venant à échéance (montant nominal) pour chaque période.
Pour les options, solde (valeur marchande) et sorties de trésorerie contractuelle prévues (les options sont réputées être exercées lorsqu’elles sont « dans le cours » pour l’acheteur) pour chaque période.
Pour les sûretés de garantie, solde (valeur marchande) et entrées de sûretés venant à échéance (valeur marchande selon l’échéance des instruments dérivés connexes) pour chaque période sous « garantie de sûretés et charges – instruments dérivés et compensation ».
Pour les sûretés en liquidités, solde et entrées lorsque les liquidités données en garantie cessent d’être grevées pour chaque période sous « Autres actifs – Sûretés en liquidités données en garantie ».</t>
  </si>
  <si>
    <t>Les sorties sont constatées dans les tranches d’échéance contractuelle.
Pour les options, les sorties sont constatées dans les tranches d’échéance contractuelle.
Pour les titres donnés comme sureté, le solde après décote et constaté à titre de sortie dans la première semaine.
Les entrées venant à échéance après décote sont constatées dans les tranches d’échéance contractuelle dans la section «garantie de sûretés et charges – instruments dérivés et compensation».
Les décotes sont prescrites dans le tableau de décote des titres.
Pour les sûretés en liquidités, les entrées sont constatées dans les tranches d’échéance lorsque les liquidités données en garantie cessent d’être grevées.</t>
  </si>
  <si>
    <t>Dans le cas des actions ordinaires reçues en guise de sûreté, les entrées sont constatées tel que décrit ci-haut (Actifs - Titres - Actions). 
Dans le cas des actions-sûretés renvoyer après les échéances spécifiées ci-haut, il faut constater la sortie cumulative (depuis la première semaine jusqu’à la période où la sûreté est remise) dans la période de la remise. Dans le cas des actions-sûretés remises, les sorties sont limitées aux montants constater comme entrées.
Dans le cas des actions-sûretés données en garantie, les sorties sont constatées tel que décrit ci-haut (Actifs - Titres - Actions) quand les actions-sûretés sont remis à la contrepartie. Dans le cas des actions-sûretés renvoyer après les échéances spécifiées à la section 2.4., il faut constater l'entrée cumulative (depuis la première semaine jusqu’à la période où la sûreté est remise) dans la période de la remise.</t>
  </si>
  <si>
    <t>Dans le cas des actions-sûretés données en garantie, les sorties sont constatées tel que décrit ci-haut (Actifs - Titres - Actions) quand les actions-sûretés sont remis à la contrepartie. Dans le cas des actions-sûretés renvoyer après les échéances spécifiées à la section 2.4., il faut constater l'entrée cumulative (depuis la première semaine jusqu’à la période où la sûreté est remise) dans la période de la remise.</t>
  </si>
  <si>
    <t>Solde (valeur marchande) et entrées venant à échéance (montant nominal) pour chaque période.
Pour les options, solde (valeur marchande) et entrées de trésorerie contractuelle prévues (les options sont réputées être exercées lorsqu’elles sont « dans le cours » pour l’acheteur) pour chaque période.
Pour les sûretés de garantie, solde (valeur marchande) et sorties de sûretés venant à échéance (valeur marchande selon l’échéance des instruments dérivés connexes) pour chaque période sous « garantie de sûretés et charges – instruments dérivés et compensation »</t>
  </si>
  <si>
    <t>Les entrées sont constatées dans les tranches d’échéance contractuelle.
Pour les options, les entrées sont constatées dans les tranches d’échéance contractuelle.
Pour les sûretés de garantie, le solde après décote est constaté à titre d’entrée dans la première semaine.
Les sorties venant à échéance après décote sont constatées dans les tranches d’échéance contractuelle dans la section «garantie de sûretés et charges – instruments dérivés et compensation».
Les décotes sont prescrites dans le tableau de décote des titres.
Pour les sûretés en liquidités, les sorties sont constatées lorsque les instruments dérivés connexes sont réglés.</t>
  </si>
  <si>
    <t>Sûretés en liquidités données en garantie</t>
  </si>
  <si>
    <t>Sûretés en liquidités données en garantie pour des instruments dérivés cotés en bourse</t>
  </si>
  <si>
    <t>Les entrées sont constatées dans les tranches d’échéance lorsque les liquidités données en garantie cessent d’être grevées.</t>
  </si>
  <si>
    <t>Sûretés en liquidités données en garantie pour des instruments dérivés hors cote</t>
  </si>
  <si>
    <t>Garantie de sûretés et charges - Instruments dérivés et compensation</t>
  </si>
  <si>
    <t>Les sorties sont constatées pour les paiements venant à échéance dans la période en cours et toutes les périodes de renouvellement antérieures d’après les taux de retrait du tableau 1 du chapitre 4 de la LD</t>
  </si>
  <si>
    <t xml:space="preserve">Solde (valeur du prêt) seulement.
Solde des sûretés en liquidités et entrées lorsque les liquidités données en garantie cessent d'être grevées pour chaque période sous « Autres actifs - sûretés en liqudités données en garantie » </t>
  </si>
  <si>
    <t>Sûretés en liquidité données en garantie (SLDG)</t>
  </si>
  <si>
    <t>SLDG pour des instruments dérivés cotés en bourse</t>
  </si>
  <si>
    <t>SLDG pour des instruments dérivés hors cote</t>
  </si>
  <si>
    <t>SLDG pour des ventes à découvert</t>
  </si>
  <si>
    <r>
      <t>1. Dans le cas des TH commerciaux (THC) même ceux avec une cote de crédit elevée (AA et plus haut), une décote de 100%  est assorti pour chaque devise.</t>
    </r>
    <r>
      <rPr>
        <sz val="11"/>
        <color theme="1"/>
        <rFont val="Calibri"/>
        <family val="2"/>
        <scheme val="minor"/>
      </rPr>
      <t xml:space="preserve">  Le cas échéant, L'Autorité peut évaluer comme admissibles certaines de ces titres, en évaluant des crit</t>
    </r>
    <r>
      <rPr>
        <sz val="11"/>
        <rFont val="Calibri"/>
        <family val="2"/>
        <scheme val="minor"/>
      </rPr>
      <t>è</t>
    </r>
    <r>
      <rPr>
        <sz val="11"/>
        <color theme="1"/>
        <rFont val="Calibri"/>
        <family val="2"/>
        <scheme val="minor"/>
      </rPr>
      <t>res tels que les conditions de marchés, ou l'admissibilité à la banque centrale.</t>
    </r>
  </si>
  <si>
    <t>AUTRES</t>
  </si>
  <si>
    <t>BILAN DOLLAR CANADIEN ($CAN)</t>
  </si>
  <si>
    <t>BILAN DOLLAR DES ÉTAS-UNIS ($USD)</t>
  </si>
  <si>
    <t>4. Dans le cas des titres adossés à des actifs (TAA) et papier commercial adossé à des actifs (PCAA) émis par une « IF » OU non émis par une « IF » (à cote élevée), seulement les PCAA admissibles aux banques centrales, canadienne et américaine, sont assortis d'une décote de 7,5%.
ABCPs accepted at the central banks in Canada and U.S. are eligible for the 7.5% haircut noted above.</t>
  </si>
  <si>
    <r>
      <t>Date du rapport :</t>
    </r>
    <r>
      <rPr>
        <b/>
        <sz val="8"/>
        <color theme="1"/>
        <rFont val="Calibri"/>
        <family val="2"/>
        <scheme val="minor"/>
      </rPr>
      <t xml:space="preserve"> 
</t>
    </r>
    <r>
      <rPr>
        <sz val="7"/>
        <color theme="1"/>
        <rFont val="Calibri"/>
        <family val="2"/>
        <scheme val="minor"/>
      </rPr>
      <t>(AAAA-MM-JJ)</t>
    </r>
  </si>
  <si>
    <r>
      <t xml:space="preserve">Date du rapport :
</t>
    </r>
    <r>
      <rPr>
        <sz val="7"/>
        <color theme="1"/>
        <rFont val="Calibri"/>
        <family val="2"/>
        <scheme val="minor"/>
      </rPr>
      <t xml:space="preserve"> (AAAA-MM-JJ)</t>
    </r>
  </si>
  <si>
    <r>
      <rPr>
        <b/>
        <sz val="11"/>
        <color theme="1"/>
        <rFont val="Calibri"/>
        <family val="2"/>
        <scheme val="minor"/>
      </rPr>
      <t>Date du rapport :</t>
    </r>
    <r>
      <rPr>
        <b/>
        <sz val="12"/>
        <color theme="1"/>
        <rFont val="Calibri"/>
        <family val="2"/>
        <scheme val="minor"/>
      </rPr>
      <t xml:space="preserve">
</t>
    </r>
    <r>
      <rPr>
        <sz val="7"/>
        <color theme="1"/>
        <rFont val="Calibri"/>
        <family val="2"/>
        <scheme val="minor"/>
      </rPr>
      <t>(AAAA-MM-JJ)</t>
    </r>
  </si>
  <si>
    <t>LIBELLÉ</t>
  </si>
  <si>
    <t>Les entrées sont constatées dans les tranches d’échéance contractuelle.</t>
  </si>
  <si>
    <t>Le solde est constaté à titre d’entrée la première semaine après décote pertinente (c.‑à‑d. « Titres hypothécaires (TH) – TH adossés par un organisme – TH adossés par un organisme (à cote élevée) prescrite dans le tableau de décote des titres.</t>
  </si>
  <si>
    <r>
      <t>1) Paiements périodiques d’amortissement contractuel pour chaque période, ou
2) Présumer que les paiements mensuels d’amortissement se poursuivront au même taux d’amortissement que lors du premier mois. Autrement dit, chaque paiement reçu au cours du premier mois sera constaté dans chacune des tranches d’échéance contractuelle du 2</t>
    </r>
    <r>
      <rPr>
        <vertAlign val="superscript"/>
        <sz val="11"/>
        <color theme="1"/>
        <rFont val="Calibri"/>
        <family val="2"/>
        <scheme val="minor"/>
      </rPr>
      <t>ième</t>
    </r>
    <r>
      <rPr>
        <sz val="11"/>
        <color theme="1"/>
        <rFont val="Calibri"/>
        <family val="2"/>
        <scheme val="minor"/>
      </rPr>
      <t xml:space="preserve">  au 12</t>
    </r>
    <r>
      <rPr>
        <vertAlign val="superscript"/>
        <sz val="11"/>
        <color theme="1"/>
        <rFont val="Calibri"/>
        <family val="2"/>
        <scheme val="minor"/>
      </rPr>
      <t>ième</t>
    </r>
    <r>
      <rPr>
        <sz val="11"/>
        <color theme="1"/>
        <rFont val="Calibri"/>
        <family val="2"/>
        <scheme val="minor"/>
      </rPr>
      <t xml:space="preserve"> mois. Il faut indiquer clairement l’option choisie dans la colonne « Commentaires » : « Contractuelle » pour l’option 1, « 1</t>
    </r>
    <r>
      <rPr>
        <vertAlign val="superscript"/>
        <sz val="11"/>
        <color theme="1"/>
        <rFont val="Calibri"/>
        <family val="2"/>
        <scheme val="minor"/>
      </rPr>
      <t>er</t>
    </r>
    <r>
      <rPr>
        <sz val="11"/>
        <color theme="1"/>
        <rFont val="Calibri"/>
        <family val="2"/>
        <scheme val="minor"/>
      </rPr>
      <t xml:space="preserve"> mois » pour l’option 2. 
</t>
    </r>
  </si>
  <si>
    <r>
      <t>1) Paiements périodiques d’amortissement contractuel pour chaque période, ou
2) Présumer que les paiements mensuels d’amortissement se poursuivront au même taux d’amortissement que lors du premier mois. Autrement dit, chaque paiement reçu au cours du premier mois sera constaté dans chacune des tranches d’échéance contractuelle du 2</t>
    </r>
    <r>
      <rPr>
        <vertAlign val="superscript"/>
        <sz val="11"/>
        <color theme="1"/>
        <rFont val="Calibri"/>
        <family val="2"/>
        <scheme val="minor"/>
      </rPr>
      <t>ième</t>
    </r>
    <r>
      <rPr>
        <sz val="11"/>
        <color theme="1"/>
        <rFont val="Calibri"/>
        <family val="2"/>
        <scheme val="minor"/>
      </rPr>
      <t xml:space="preserve">  au 12</t>
    </r>
    <r>
      <rPr>
        <vertAlign val="superscript"/>
        <sz val="11"/>
        <color theme="1"/>
        <rFont val="Calibri"/>
        <family val="2"/>
        <scheme val="minor"/>
      </rPr>
      <t>ième</t>
    </r>
    <r>
      <rPr>
        <sz val="11"/>
        <color theme="1"/>
        <rFont val="Calibri"/>
        <family val="2"/>
        <scheme val="minor"/>
      </rPr>
      <t xml:space="preserve"> mois. Il faut indiquer clairement l’option choisie dans la colonne « Commentaires » : « Contractuelle » pour l’option 1, « 1</t>
    </r>
    <r>
      <rPr>
        <vertAlign val="superscript"/>
        <sz val="11"/>
        <color theme="1"/>
        <rFont val="Calibri"/>
        <family val="2"/>
        <scheme val="minor"/>
      </rPr>
      <t>er</t>
    </r>
    <r>
      <rPr>
        <sz val="11"/>
        <color theme="1"/>
        <rFont val="Calibri"/>
        <family val="2"/>
        <scheme val="minor"/>
      </rPr>
      <t xml:space="preserve"> mois » pour l’option 2. </t>
    </r>
  </si>
  <si>
    <t>Dans le cas des hypothèques titrisées servant à adosser des swaps de la Fiducie du Canada pour l’habitation (FCH), déclarer à la fois les soldes à l’échéance et les paiements périodiques d’amortissement, déclarer les paiements périodiques d’amortissement dans les même tranches d’échéance contractuelle que les entrées liés aux soldes a l'échéance. Dans le cas des titres hypothécaires vendus à des tiers, déclarer les soldes et les paiements périodiques d’amortissement.</t>
  </si>
  <si>
    <t>Dans le cas des hypothèques titrisées servant à adosser des swaps de la Fiducie du Canada pour l’habitation (FCH), ne déclarer pas les paiements périodiques d’amortissement en cette ligne. Dans le cas des titres hypothécaires vendus à des tiers, déclarer les soldes à l'échéance et les paiements périodiques d’amortissement.</t>
  </si>
  <si>
    <t>Dans le cas des hypothèques titrisées servant à adosser des swaps de la Fiducie du Canada pour l’habitation (FCH), Aucune valeur d’entrée de trésorerie ne serait reçue jusqu’à l’échéance des swaps de la FCH. Dans le cas des titres hypothécaires vendus à des tiers, les paiements périodiques d’amortissement et les entrées issues de soldes à l’échéance seraient constatés dans les tranches d’échéance contractuelle des paiements.</t>
  </si>
  <si>
    <t>Les entrées sont constatées dans les tranches chronologiques de paiement minimum.</t>
  </si>
  <si>
    <t>Les entrées sont constatées dans les tranches d’échéance contractuelle de la facilité sous-jacent.</t>
  </si>
  <si>
    <t>Les sorties sont constatées dans chaque période selon le calendrier de retrait du tableau 1 du chapitre 4 de la LD.</t>
  </si>
  <si>
    <t>Les sorties de paiements venant à échéance sont constatées dans la période en cours et toutes les périodes antérieures selon les taux de retrait des dépôts à vue du même type (voir le tableau 1 de la LD).</t>
  </si>
  <si>
    <t>Les sorties de paiements venant à échéance sont constatées dans la période en cours et toutes les périodes antérieures selon les taux de retrait des dépôts à vue du même type (voir le tableau 1 du chapitre 4 de la LD).</t>
  </si>
  <si>
    <t>Les sorties sont constatées pour les paiements venant à échéance dans la période en cours et toutes les périodes de renouvellement antérieures d’après les taux de retrait du tableau 1 du chapitre 4 de la LD.</t>
  </si>
  <si>
    <t>Arrondir l’échéance initiale des dépôts selon des tranches de 30 / 60 / 90 / 180 jours / 1 an / &gt;1 an; si l’échéance est moins de 30 jours, choisir la tranche de 30 jours; si l’échéance initiale tombe entre deux tranches, choisir la tranche de durée moindre. Les dépôts à terme sont réputés être renouvelés pour la même durée que l’échéance initiale arrondie.
Sur la ligne correspondant la tranche d’échéance initiale du dépôt à terme, déclarer le solde et les sorties de paiements venant à échéance pour chaque période.</t>
  </si>
  <si>
    <t>Les sorties sont constatées dans les tranches d’échéance contractuelle.</t>
  </si>
  <si>
    <t>Les sorties sont constatées dans la première tranche d’option de rachat.</t>
  </si>
  <si>
    <t>Les sorties sont constatées dans chaque période selon le calendrier de retrait du tableau 1 du chapitre 4 de la LAR.</t>
  </si>
  <si>
    <t>Les sorties sont constatées pour les paiements venant à échéance dans la période en cours et toutes les périodes de renouvellement antérieures d’après les taux de retrait des d'entreprises / commerciaux du tableau 1 du chapitre 4 de la LD.</t>
  </si>
  <si>
    <t>Les sorties sont constatées dans les tranche d’échéance contractuelle.</t>
  </si>
  <si>
    <t>Les sorties sont constatées pour 75 % des paiements venant à échéance pour la période en cours et pour toutes les périodes de renouvellement antérieures.</t>
  </si>
  <si>
    <t>Liste des acronymes et définitions</t>
  </si>
  <si>
    <t>Acronyme</t>
  </si>
  <si>
    <t>Définition</t>
  </si>
  <si>
    <t>IF</t>
  </si>
  <si>
    <t>Institutions financières</t>
  </si>
  <si>
    <t>TG</t>
  </si>
  <si>
    <t>TH</t>
  </si>
  <si>
    <t>Titres hypothécaires</t>
  </si>
  <si>
    <t>THC</t>
  </si>
  <si>
    <t>Titres hypothécaires commerciaux</t>
  </si>
  <si>
    <t>THR</t>
  </si>
  <si>
    <t>Titres hypothécaires résidentiels</t>
  </si>
  <si>
    <t>OPC</t>
  </si>
  <si>
    <t>Obligations et papier commercial</t>
  </si>
  <si>
    <t>TAA</t>
  </si>
  <si>
    <t>Titres adossés à des actifs</t>
  </si>
  <si>
    <t>PCAA</t>
  </si>
  <si>
    <t>Papier commercial adossé à des actifs</t>
  </si>
  <si>
    <t>FP</t>
  </si>
  <si>
    <t>Fonds propres</t>
  </si>
  <si>
    <t>HR</t>
  </si>
  <si>
    <t>HRT</t>
  </si>
  <si>
    <t>HRA</t>
  </si>
  <si>
    <t>Hypothèques résidentielles assurées</t>
  </si>
  <si>
    <t>HRNA</t>
  </si>
  <si>
    <t>Hypothèques résidentielles non assurées</t>
  </si>
  <si>
    <t>HC</t>
  </si>
  <si>
    <t>HCT</t>
  </si>
  <si>
    <t>HCA</t>
  </si>
  <si>
    <t>Hypothèques commerciales assurées</t>
  </si>
  <si>
    <t>HCNA</t>
  </si>
  <si>
    <t>Hypothèques commerciales non assurées</t>
  </si>
  <si>
    <t>PP</t>
  </si>
  <si>
    <t>PEG</t>
  </si>
  <si>
    <t>PàD</t>
  </si>
  <si>
    <t>ALID</t>
  </si>
  <si>
    <t>Actifs liés à des instruments dérivés</t>
  </si>
  <si>
    <t>SLDG</t>
  </si>
  <si>
    <t>DCD</t>
  </si>
  <si>
    <t>Dépôts de la clientèle de détail</t>
  </si>
  <si>
    <t>BSCD</t>
  </si>
  <si>
    <t>Billets structurés de la clientèle de détail</t>
  </si>
  <si>
    <t>BCEG</t>
  </si>
  <si>
    <t>DTECG</t>
  </si>
  <si>
    <t>PLID</t>
  </si>
  <si>
    <t>Passifs liés à des instruments dérivés</t>
  </si>
  <si>
    <r>
      <rPr>
        <i/>
        <sz val="11"/>
        <color theme="1"/>
        <rFont val="Calibri"/>
        <family val="2"/>
        <scheme val="minor"/>
      </rPr>
      <t xml:space="preserve">NCCF </t>
    </r>
    <r>
      <rPr>
        <sz val="11"/>
        <color theme="1"/>
        <rFont val="Calibri"/>
        <family val="2"/>
        <scheme val="minor"/>
      </rPr>
      <t>(FTNC)</t>
    </r>
  </si>
  <si>
    <r>
      <t xml:space="preserve">FLUX DE TRÉSORERIE NETS CUMULATIFS - NCCF </t>
    </r>
    <r>
      <rPr>
        <b/>
        <i/>
        <sz val="14"/>
        <rFont val="Calibri"/>
        <family val="2"/>
        <scheme val="minor"/>
      </rPr>
      <t>(NET CUMULATIVE CASH FLOW)</t>
    </r>
  </si>
  <si>
    <r>
      <t>FLUX DE TRÉSORERIE NETS CUMULATIFS - NCCF</t>
    </r>
    <r>
      <rPr>
        <b/>
        <i/>
        <sz val="14"/>
        <color theme="1"/>
        <rFont val="Calibri"/>
        <family val="2"/>
        <scheme val="minor"/>
      </rPr>
      <t xml:space="preserve"> (NET CUMULATIVE CASH FLOW)</t>
    </r>
  </si>
  <si>
    <r>
      <t xml:space="preserve">FLUX DE TRÉSORERIE NETS CUMULATIFS - NCCF </t>
    </r>
    <r>
      <rPr>
        <b/>
        <i/>
        <sz val="14"/>
        <color theme="1"/>
        <rFont val="Calibri"/>
        <family val="2"/>
        <scheme val="minor"/>
      </rPr>
      <t>(NET CUMULATIVE CASH FLOW)</t>
    </r>
  </si>
  <si>
    <t>ALNGA</t>
  </si>
  <si>
    <t>Actifs liquides non grevés admissibles</t>
  </si>
  <si>
    <r>
      <rPr>
        <b/>
        <i/>
        <sz val="11"/>
        <color theme="1"/>
        <rFont val="Calibri"/>
        <family val="2"/>
        <scheme val="minor"/>
      </rPr>
      <t>Net cumulative cash flow</t>
    </r>
    <r>
      <rPr>
        <b/>
        <sz val="11"/>
        <color theme="1"/>
        <rFont val="Calibri"/>
        <family val="2"/>
        <scheme val="minor"/>
      </rPr>
      <t xml:space="preserve"> (Flux de trésorerie nets cumulatifs)</t>
    </r>
  </si>
  <si>
    <t>Instruments dérivés sur devises (onglet 3. FTNC USD)</t>
  </si>
  <si>
    <r>
      <t>Semaines 1 - 4 (C.1)
Équivalent à mois 1 (C.2)
Mois 2 - 12</t>
    </r>
    <r>
      <rPr>
        <b/>
        <sz val="12"/>
        <color rgb="FF0070C0"/>
        <rFont val="Calibri"/>
        <family val="2"/>
        <scheme val="minor"/>
      </rPr>
      <t xml:space="preserve"> </t>
    </r>
    <r>
      <rPr>
        <b/>
        <sz val="12"/>
        <rFont val="Calibri"/>
        <family val="2"/>
        <scheme val="minor"/>
      </rPr>
      <t>(C.3)</t>
    </r>
    <r>
      <rPr>
        <b/>
        <sz val="12"/>
        <color rgb="FF0070C0"/>
        <rFont val="Calibri"/>
        <family val="2"/>
        <scheme val="minor"/>
      </rPr>
      <t xml:space="preserve"> (Note 1)</t>
    </r>
  </si>
  <si>
    <t>Garantie de sûretés et charges – instruments dérivés et compensation</t>
  </si>
  <si>
    <t>Marge de liquidité adossée à un bien immobilier</t>
  </si>
  <si>
    <t>MCBI</t>
  </si>
  <si>
    <t>Tableau des flux d'entrées des actions</t>
  </si>
  <si>
    <t xml:space="preserve">Semaine 4 </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</si>
</sst>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64" formatCode="_-* #,##0.00_-;\-* #,##0.00_-;_-* &quot;-&quot;??_-;_-@_-"/>
    <numFmt numFmtId="165" formatCode=";;;"/>
    <numFmt numFmtId="166" formatCode="_-* #,##0_-;\-* #,##0_-;_-* &quot;-&quot;??_-;_-@_-"/>
    <numFmt numFmtId="167" formatCode="0.0%"/>
    <numFmt numFmtId="168" formatCode="#,##0.0"/>
    <numFmt numFmtId="169" formatCode="_-&quot;$&quot;* #,##0.00_-;\-&quot;$&quot;* #,##0.00_-;_-&quot;$&quot;* &quot;-&quot;??_-;_-@_-"/>
    <numFmt numFmtId="170" formatCode="#,##0_);[Red]\(#,##0\)"/>
    <numFmt numFmtId="171" formatCode="0.00_);[Red]\(0.00\)"/>
    <numFmt numFmtId="172" formatCode="#,##0_);[Red]\(#,##0\);&quot;-&quot;"/>
    <numFmt numFmtId="173" formatCode="yyyy/mm/dd;@"/>
  </numFmts>
  <fonts count="50" x14ac:knownFonts="1">
    <font>
      <sz val="8"/>
      <color theme="1"/>
      <name val="Arial"/>
      <family val="2"/>
    </font>
    <font>
      <sz val="10"/>
      <name val="Arial"/>
      <family val="2"/>
    </font>
    <font>
      <sz val="8"/>
      <color theme="1"/>
      <name val="Arial"/>
      <family val="2"/>
    </font>
    <font>
      <sz val="7"/>
      <color theme="1"/>
      <name val="Arial"/>
      <family val="2"/>
    </font>
    <font>
      <sz val="8"/>
      <name val="Arial"/>
      <family val="2"/>
    </font>
    <font>
      <b/>
      <sz val="10"/>
      <color theme="1"/>
      <name val="Arial"/>
      <family val="2"/>
    </font>
    <font>
      <b/>
      <sz val="8"/>
      <color theme="1"/>
      <name val="Arial"/>
      <family val="2"/>
    </font>
    <font>
      <b/>
      <sz val="7"/>
      <color theme="1"/>
      <name val="Arial"/>
      <family val="2"/>
    </font>
    <font>
      <sz val="6"/>
      <color theme="1"/>
      <name val="Arial"/>
      <family val="2"/>
    </font>
    <font>
      <b/>
      <sz val="11"/>
      <color theme="1"/>
      <name val="Calibri"/>
      <family val="2"/>
      <scheme val="minor"/>
    </font>
    <font>
      <b/>
      <sz val="14"/>
      <name val="Calibri"/>
      <family val="2"/>
      <scheme val="minor"/>
    </font>
    <font>
      <sz val="10"/>
      <color theme="1"/>
      <name val="Arial"/>
      <family val="2"/>
    </font>
    <font>
      <sz val="11"/>
      <color theme="1"/>
      <name val="Calibri"/>
      <family val="2"/>
      <scheme val="minor"/>
    </font>
    <font>
      <b/>
      <sz val="12"/>
      <color theme="1"/>
      <name val="Calibri"/>
      <family val="2"/>
      <scheme val="minor"/>
    </font>
    <font>
      <b/>
      <sz val="14"/>
      <color theme="1"/>
      <name val="Calibri"/>
      <family val="2"/>
      <scheme val="minor"/>
    </font>
    <font>
      <sz val="11"/>
      <name val="Calibri"/>
      <family val="2"/>
      <scheme val="minor"/>
    </font>
    <font>
      <b/>
      <sz val="9"/>
      <color theme="1"/>
      <name val="Calibri"/>
      <family val="2"/>
      <scheme val="minor"/>
    </font>
    <font>
      <b/>
      <sz val="10"/>
      <name val="Arial"/>
      <family val="2"/>
    </font>
    <font>
      <sz val="11"/>
      <color indexed="17"/>
      <name val="Calibri"/>
      <family val="2"/>
    </font>
    <font>
      <b/>
      <sz val="10"/>
      <color rgb="FF0070C0"/>
      <name val="Arial"/>
      <family val="2"/>
    </font>
    <font>
      <sz val="10"/>
      <color indexed="10"/>
      <name val="Arial"/>
      <family val="2"/>
    </font>
    <font>
      <sz val="11"/>
      <color rgb="FF006100"/>
      <name val="Calibri"/>
      <family val="2"/>
      <scheme val="minor"/>
    </font>
    <font>
      <sz val="10"/>
      <color rgb="FF006100"/>
      <name val="Arial"/>
      <family val="2"/>
    </font>
    <font>
      <u/>
      <sz val="10"/>
      <color theme="10"/>
      <name val="Calibri"/>
      <family val="2"/>
    </font>
    <font>
      <sz val="10"/>
      <color theme="1"/>
      <name val="Calibri"/>
      <family val="2"/>
    </font>
    <font>
      <b/>
      <sz val="11"/>
      <name val="Calibri"/>
      <family val="2"/>
      <scheme val="minor"/>
    </font>
    <font>
      <b/>
      <sz val="11"/>
      <color rgb="FF0070C0"/>
      <name val="Calibri"/>
      <family val="2"/>
      <scheme val="minor"/>
    </font>
    <font>
      <sz val="11"/>
      <color rgb="FF0070C0"/>
      <name val="Calibri"/>
      <family val="2"/>
      <scheme val="minor"/>
    </font>
    <font>
      <sz val="10"/>
      <color rgb="FF0070C0"/>
      <name val="Arial"/>
      <family val="2"/>
    </font>
    <font>
      <sz val="8"/>
      <color rgb="FF0070C0"/>
      <name val="Arial"/>
      <family val="2"/>
    </font>
    <font>
      <b/>
      <sz val="11"/>
      <color rgb="FFFF0000"/>
      <name val="Calibri"/>
      <family val="2"/>
      <scheme val="minor"/>
    </font>
    <font>
      <b/>
      <sz val="8"/>
      <color theme="1"/>
      <name val="Calibri"/>
      <family val="2"/>
      <scheme val="minor"/>
    </font>
    <font>
      <b/>
      <sz val="12"/>
      <color theme="1"/>
      <name val="Calibri"/>
      <family val="2"/>
    </font>
    <font>
      <b/>
      <sz val="11"/>
      <color theme="0"/>
      <name val="Calibri"/>
      <family val="2"/>
      <scheme val="minor"/>
    </font>
    <font>
      <sz val="14"/>
      <color theme="1"/>
      <name val="Calibri"/>
      <family val="2"/>
      <scheme val="minor"/>
    </font>
    <font>
      <sz val="8"/>
      <color theme="0"/>
      <name val="Arial"/>
      <family val="2"/>
    </font>
    <font>
      <vertAlign val="superscript"/>
      <sz val="11"/>
      <color theme="1"/>
      <name val="Calibri"/>
      <family val="2"/>
      <scheme val="minor"/>
    </font>
    <font>
      <b/>
      <sz val="12"/>
      <name val="Calibri"/>
      <family val="2"/>
      <scheme val="minor"/>
    </font>
    <font>
      <b/>
      <sz val="12"/>
      <color rgb="FF0070C0"/>
      <name val="Calibri"/>
      <family val="2"/>
      <scheme val="minor"/>
    </font>
    <font>
      <sz val="11"/>
      <color theme="3" tint="0.39997558519241921"/>
      <name val="Calibri"/>
      <family val="2"/>
      <scheme val="minor"/>
    </font>
    <font>
      <sz val="10"/>
      <color rgb="FFFF0000"/>
      <name val="Arial"/>
      <family val="2"/>
    </font>
    <font>
      <sz val="7"/>
      <color theme="1"/>
      <name val="Calibri"/>
      <family val="2"/>
      <scheme val="minor"/>
    </font>
    <font>
      <sz val="11"/>
      <color rgb="FF006100"/>
      <name val="Arial"/>
      <family val="2"/>
    </font>
    <font>
      <b/>
      <sz val="14"/>
      <color theme="1"/>
      <name val="Calibri"/>
      <family val="2"/>
    </font>
    <font>
      <sz val="14"/>
      <color theme="1"/>
      <name val="Arial"/>
      <family val="2"/>
    </font>
    <font>
      <b/>
      <i/>
      <sz val="11"/>
      <color theme="1"/>
      <name val="Calibri"/>
      <family val="2"/>
      <scheme val="minor"/>
    </font>
    <font>
      <i/>
      <sz val="11"/>
      <color theme="1"/>
      <name val="Calibri"/>
      <family val="2"/>
      <scheme val="minor"/>
    </font>
    <font>
      <b/>
      <i/>
      <sz val="14"/>
      <name val="Calibri"/>
      <family val="2"/>
      <scheme val="minor"/>
    </font>
    <font>
      <b/>
      <i/>
      <sz val="14"/>
      <color theme="1"/>
      <name val="Calibri"/>
      <family val="2"/>
      <scheme val="minor"/>
    </font>
    <font>
      <sz val="9"/>
      <color theme="1"/>
      <name val="Calibri"/>
      <family val="2"/>
      <scheme val="minor"/>
    </font>
  </fonts>
  <fills count="27">
    <fill>
      <patternFill patternType="none"/>
    </fill>
    <fill>
      <patternFill patternType="gray125"/>
    </fill>
    <fill>
      <patternFill patternType="solid">
        <fgColor theme="6" tint="0.59996337778862885"/>
        <bgColor indexed="64"/>
      </patternFill>
    </fill>
    <fill>
      <patternFill patternType="solid">
        <fgColor rgb="FFBFBFBF"/>
        <bgColor indexed="64"/>
      </patternFill>
    </fill>
    <fill>
      <patternFill patternType="solid">
        <fgColor rgb="FFDCE6F1"/>
        <bgColor indexed="64"/>
      </patternFill>
    </fill>
    <fill>
      <patternFill patternType="solid">
        <fgColor rgb="FFD9D9D9"/>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FF00"/>
        <bgColor indexed="64"/>
      </patternFill>
    </fill>
    <fill>
      <patternFill patternType="solid">
        <fgColor theme="0" tint="-0.249977111117893"/>
        <bgColor indexed="64"/>
      </patternFill>
    </fill>
    <fill>
      <patternFill patternType="solid">
        <fgColor rgb="FFC6EFCE"/>
      </patternFill>
    </fill>
    <fill>
      <patternFill patternType="solid">
        <fgColor theme="0"/>
        <bgColor indexed="64"/>
      </patternFill>
    </fill>
    <fill>
      <patternFill patternType="solid">
        <fgColor indexed="42"/>
      </patternFill>
    </fill>
    <fill>
      <patternFill patternType="solid">
        <fgColor indexed="9"/>
        <bgColor indexed="64"/>
      </patternFill>
    </fill>
    <fill>
      <patternFill patternType="solid">
        <fgColor indexed="22"/>
        <bgColor indexed="64"/>
      </patternFill>
    </fill>
    <fill>
      <patternFill patternType="solid">
        <fgColor indexed="47"/>
        <bgColor indexed="64"/>
      </patternFill>
    </fill>
    <fill>
      <patternFill patternType="solid">
        <fgColor indexed="13"/>
        <bgColor indexed="64"/>
      </patternFill>
    </fill>
    <fill>
      <patternFill patternType="solid">
        <fgColor theme="3" tint="0.79998168889431442"/>
        <bgColor indexed="64"/>
      </patternFill>
    </fill>
    <fill>
      <patternFill patternType="solid">
        <fgColor theme="7" tint="0.59999389629810485"/>
        <bgColor indexed="64"/>
      </patternFill>
    </fill>
    <fill>
      <patternFill patternType="gray0625">
        <bgColor theme="0"/>
      </patternFill>
    </fill>
    <fill>
      <gradientFill degree="90">
        <stop position="0">
          <color theme="0"/>
        </stop>
        <stop position="1">
          <color rgb="FFD2A203"/>
        </stop>
      </gradientFill>
    </fill>
    <fill>
      <patternFill patternType="solid">
        <fgColor rgb="FF003767"/>
        <bgColor indexed="64"/>
      </patternFill>
    </fill>
    <fill>
      <patternFill patternType="gray0625"/>
    </fill>
    <fill>
      <patternFill patternType="solid">
        <fgColor theme="4" tint="0.79998168889431442"/>
        <bgColor indexed="64"/>
      </patternFill>
    </fill>
    <fill>
      <patternFill patternType="solid">
        <fgColor theme="7" tint="0.59996337778862885"/>
        <bgColor indexed="64"/>
      </patternFill>
    </fill>
    <fill>
      <patternFill patternType="solid">
        <fgColor rgb="FFC5D9F1"/>
        <bgColor indexed="64"/>
      </patternFill>
    </fill>
    <fill>
      <patternFill patternType="solid">
        <fgColor theme="0" tint="-4.9989318521683403E-2"/>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medium">
        <color indexed="64"/>
      </right>
      <top/>
      <bottom/>
      <diagonal/>
    </border>
  </borders>
  <cellStyleXfs count="38">
    <xf numFmtId="0" fontId="0" fillId="0" borderId="0">
      <alignment vertical="center"/>
    </xf>
    <xf numFmtId="165" fontId="1" fillId="0" borderId="0">
      <alignment vertical="center"/>
    </xf>
    <xf numFmtId="0" fontId="3" fillId="0" borderId="0">
      <alignment horizontal="center" vertical="center"/>
    </xf>
    <xf numFmtId="165" fontId="4" fillId="2" borderId="0">
      <alignment vertical="center"/>
    </xf>
    <xf numFmtId="0" fontId="2" fillId="1" borderId="0">
      <alignment vertical="center"/>
    </xf>
    <xf numFmtId="49" fontId="5" fillId="0" borderId="0">
      <alignment vertical="center"/>
    </xf>
    <xf numFmtId="0" fontId="7" fillId="0" borderId="0">
      <alignment horizontal="right" vertical="center"/>
    </xf>
    <xf numFmtId="0" fontId="6" fillId="0" borderId="0">
      <alignment vertical="center"/>
    </xf>
    <xf numFmtId="0" fontId="8" fillId="0" borderId="0">
      <alignment vertical="center"/>
    </xf>
    <xf numFmtId="164" fontId="2" fillId="0" borderId="0" applyFont="0" applyFill="0" applyBorder="0" applyAlignment="0" applyProtection="0"/>
    <xf numFmtId="0" fontId="1" fillId="0" borderId="0">
      <alignment horizontal="left" wrapText="1"/>
    </xf>
    <xf numFmtId="9" fontId="1" fillId="0" borderId="0" applyFont="0" applyFill="0" applyBorder="0" applyAlignment="0" applyProtection="0"/>
    <xf numFmtId="0" fontId="18" fillId="12" borderId="0" applyNumberFormat="0" applyBorder="0" applyAlignment="0" applyProtection="0"/>
    <xf numFmtId="3" fontId="20" fillId="13" borderId="1" applyFont="0" applyFill="0" applyProtection="0">
      <alignment horizontal="right"/>
    </xf>
    <xf numFmtId="164" fontId="11" fillId="0" borderId="0" applyFont="0" applyFill="0" applyBorder="0" applyAlignment="0" applyProtection="0"/>
    <xf numFmtId="169" fontId="1" fillId="0" borderId="0" applyFont="0" applyFill="0" applyBorder="0" applyAlignment="0" applyProtection="0"/>
    <xf numFmtId="0" fontId="18" fillId="12" borderId="0" applyNumberFormat="0" applyBorder="0" applyAlignment="0" applyProtection="0"/>
    <xf numFmtId="0" fontId="21" fillId="10" borderId="0" applyNumberFormat="0" applyBorder="0" applyAlignment="0" applyProtection="0"/>
    <xf numFmtId="0" fontId="22" fillId="10" borderId="0" applyNumberFormat="0" applyBorder="0" applyAlignment="0" applyProtection="0"/>
    <xf numFmtId="0" fontId="1" fillId="14" borderId="1" applyNumberFormat="0" applyFont="0" applyBorder="0" applyAlignment="0" applyProtection="0">
      <alignment horizontal="center"/>
    </xf>
    <xf numFmtId="0" fontId="17" fillId="13" borderId="7" applyFont="0" applyBorder="0">
      <alignment horizontal="center" wrapText="1"/>
    </xf>
    <xf numFmtId="3" fontId="1" fillId="15" borderId="1" applyFont="0" applyProtection="0">
      <alignment horizontal="right"/>
    </xf>
    <xf numFmtId="0" fontId="1" fillId="15" borderId="7" applyNumberFormat="0" applyFont="0" applyBorder="0" applyAlignment="0" applyProtection="0">
      <alignment horizontal="left"/>
    </xf>
    <xf numFmtId="0" fontId="23" fillId="0" borderId="0" applyNumberFormat="0" applyFill="0" applyBorder="0" applyAlignment="0" applyProtection="0"/>
    <xf numFmtId="3" fontId="1" fillId="16" borderId="1" applyFont="0">
      <alignment horizontal="right"/>
      <protection locked="0"/>
    </xf>
    <xf numFmtId="167" fontId="1" fillId="16" borderId="14" applyFont="0">
      <alignment horizontal="right"/>
      <protection locked="0"/>
    </xf>
    <xf numFmtId="0" fontId="12" fillId="0" borderId="0"/>
    <xf numFmtId="0" fontId="12" fillId="0" borderId="0"/>
    <xf numFmtId="0" fontId="24" fillId="0" borderId="0"/>
    <xf numFmtId="0" fontId="1" fillId="0" borderId="0">
      <alignment horizontal="left" wrapText="1"/>
    </xf>
    <xf numFmtId="0" fontId="12" fillId="0" borderId="0"/>
    <xf numFmtId="0" fontId="11" fillId="0" borderId="0"/>
    <xf numFmtId="9" fontId="1" fillId="0" borderId="0" applyFont="0" applyFill="0" applyBorder="0" applyAlignment="0" applyProtection="0"/>
    <xf numFmtId="9" fontId="11" fillId="0" borderId="0" applyFont="0" applyFill="0" applyBorder="0" applyAlignment="0" applyProtection="0"/>
    <xf numFmtId="3" fontId="1" fillId="13" borderId="1" applyFont="0">
      <alignment horizontal="right"/>
    </xf>
    <xf numFmtId="164" fontId="1" fillId="0" borderId="0" applyFont="0" applyFill="0" applyBorder="0" applyAlignment="0" applyProtection="0"/>
    <xf numFmtId="169" fontId="1" fillId="0" borderId="0" applyFont="0" applyFill="0" applyBorder="0" applyAlignment="0" applyProtection="0"/>
    <xf numFmtId="0" fontId="42" fillId="10" borderId="0" applyNumberFormat="0" applyBorder="0" applyAlignment="0" applyProtection="0"/>
  </cellStyleXfs>
  <cellXfs count="1938">
    <xf numFmtId="0" fontId="0" fillId="0" borderId="0" xfId="0">
      <alignment vertical="center"/>
    </xf>
    <xf numFmtId="0" fontId="11" fillId="0" borderId="0" xfId="0" applyFont="1" applyAlignment="1">
      <alignment horizontal="center" vertical="center"/>
    </xf>
    <xf numFmtId="0" fontId="12" fillId="0" borderId="1" xfId="2" applyFont="1" applyBorder="1" applyAlignment="1">
      <alignment horizontal="center" vertical="center"/>
    </xf>
    <xf numFmtId="0" fontId="11" fillId="0" borderId="0" xfId="0" applyFont="1" applyBorder="1">
      <alignment vertical="center"/>
    </xf>
    <xf numFmtId="0" fontId="11" fillId="0" borderId="0" xfId="0" applyFont="1">
      <alignment vertical="center"/>
    </xf>
    <xf numFmtId="0" fontId="11" fillId="0" borderId="13" xfId="0" applyFont="1" applyBorder="1">
      <alignment vertical="center"/>
    </xf>
    <xf numFmtId="0" fontId="12" fillId="0" borderId="0" xfId="0" applyFont="1" applyBorder="1" applyAlignment="1">
      <alignment vertical="center"/>
    </xf>
    <xf numFmtId="0" fontId="9" fillId="0" borderId="0" xfId="0" applyFont="1" applyFill="1" applyBorder="1" applyAlignment="1">
      <alignment horizontal="left" vertical="center"/>
    </xf>
    <xf numFmtId="15" fontId="16" fillId="5" borderId="7" xfId="0" applyNumberFormat="1" applyFont="1" applyFill="1" applyBorder="1" applyAlignment="1">
      <alignment horizontal="center" vertical="center" wrapText="1"/>
    </xf>
    <xf numFmtId="0" fontId="12" fillId="8" borderId="0" xfId="2" applyFont="1" applyFill="1" applyBorder="1" applyAlignment="1">
      <alignment horizontal="center" vertical="center"/>
    </xf>
    <xf numFmtId="0" fontId="11" fillId="8" borderId="0" xfId="0" applyFont="1" applyFill="1">
      <alignment vertical="center"/>
    </xf>
    <xf numFmtId="0" fontId="12" fillId="0" borderId="7" xfId="2" applyFont="1" applyBorder="1" applyAlignment="1">
      <alignment horizontal="center" vertical="center"/>
    </xf>
    <xf numFmtId="0" fontId="11" fillId="11" borderId="0" xfId="0" applyFont="1" applyFill="1">
      <alignment vertical="center"/>
    </xf>
    <xf numFmtId="0" fontId="1" fillId="0" borderId="0" xfId="10" applyFont="1" applyBorder="1" applyProtection="1">
      <alignment horizontal="left" wrapText="1"/>
    </xf>
    <xf numFmtId="10" fontId="0" fillId="0" borderId="0" xfId="11" applyNumberFormat="1" applyFont="1" applyBorder="1" applyAlignment="1" applyProtection="1">
      <alignment horizontal="left" wrapText="1"/>
    </xf>
    <xf numFmtId="10" fontId="0" fillId="0" borderId="0" xfId="11" applyNumberFormat="1" applyFont="1" applyFill="1" applyBorder="1" applyAlignment="1" applyProtection="1">
      <alignment vertical="top"/>
    </xf>
    <xf numFmtId="10" fontId="0" fillId="0" borderId="0" xfId="11" applyNumberFormat="1" applyFont="1" applyFill="1" applyBorder="1" applyAlignment="1" applyProtection="1">
      <alignment vertical="top" wrapText="1"/>
    </xf>
    <xf numFmtId="0" fontId="1" fillId="0" borderId="0" xfId="10" applyFont="1" applyBorder="1" applyAlignment="1" applyProtection="1">
      <alignment horizontal="left"/>
    </xf>
    <xf numFmtId="167" fontId="1" fillId="0" borderId="0" xfId="10" applyNumberFormat="1" applyFont="1" applyBorder="1" applyAlignment="1" applyProtection="1">
      <alignment horizontal="left"/>
    </xf>
    <xf numFmtId="10" fontId="1" fillId="0" borderId="0" xfId="10" applyNumberFormat="1" applyFont="1" applyBorder="1" applyAlignment="1" applyProtection="1">
      <alignment horizontal="left"/>
    </xf>
    <xf numFmtId="0" fontId="1" fillId="0" borderId="0" xfId="10" quotePrefix="1" applyFont="1" applyFill="1" applyBorder="1" applyAlignment="1" applyProtection="1">
      <alignment horizontal="right" vertical="top"/>
    </xf>
    <xf numFmtId="10" fontId="0" fillId="0" borderId="0" xfId="11" applyNumberFormat="1" applyFont="1" applyBorder="1" applyAlignment="1" applyProtection="1">
      <alignment horizontal="left"/>
    </xf>
    <xf numFmtId="0" fontId="9" fillId="3" borderId="1" xfId="0" applyFont="1" applyFill="1" applyBorder="1" applyAlignment="1">
      <alignment horizontal="center" vertical="center"/>
    </xf>
    <xf numFmtId="0" fontId="9" fillId="3" borderId="7" xfId="0" applyFont="1" applyFill="1" applyBorder="1" applyAlignment="1">
      <alignment horizontal="left" vertical="center"/>
    </xf>
    <xf numFmtId="0" fontId="9" fillId="3" borderId="8" xfId="0" applyFont="1" applyFill="1" applyBorder="1" applyAlignment="1">
      <alignment horizontal="left" vertical="center"/>
    </xf>
    <xf numFmtId="0" fontId="12" fillId="0" borderId="0" xfId="0" applyFont="1">
      <alignment vertical="center"/>
    </xf>
    <xf numFmtId="0" fontId="12" fillId="0" borderId="13" xfId="0" applyFont="1" applyBorder="1">
      <alignment vertical="center"/>
    </xf>
    <xf numFmtId="0" fontId="15" fillId="0" borderId="0" xfId="10" applyFont="1" applyFill="1" applyBorder="1" applyAlignment="1" applyProtection="1">
      <alignment vertical="top"/>
    </xf>
    <xf numFmtId="167" fontId="12" fillId="0" borderId="2" xfId="11" applyNumberFormat="1" applyFont="1" applyFill="1" applyBorder="1" applyAlignment="1" applyProtection="1">
      <alignment horizontal="center" vertical="top"/>
    </xf>
    <xf numFmtId="167" fontId="12" fillId="0" borderId="1" xfId="11" applyNumberFormat="1" applyFont="1" applyFill="1" applyBorder="1" applyAlignment="1" applyProtection="1">
      <alignment horizontal="center" vertical="top"/>
    </xf>
    <xf numFmtId="10" fontId="12" fillId="0" borderId="1" xfId="11" applyNumberFormat="1" applyFont="1" applyFill="1" applyBorder="1" applyAlignment="1" applyProtection="1">
      <alignment vertical="top"/>
    </xf>
    <xf numFmtId="10" fontId="12" fillId="0" borderId="7" xfId="11" applyNumberFormat="1" applyFont="1" applyFill="1" applyBorder="1" applyAlignment="1" applyProtection="1">
      <alignment vertical="top"/>
    </xf>
    <xf numFmtId="10" fontId="12" fillId="0" borderId="9" xfId="11" applyNumberFormat="1" applyFont="1" applyFill="1" applyBorder="1" applyAlignment="1" applyProtection="1">
      <alignment vertical="top"/>
    </xf>
    <xf numFmtId="0" fontId="26" fillId="0" borderId="0" xfId="10" applyFont="1" applyFill="1" applyBorder="1" applyAlignment="1" applyProtection="1">
      <alignment horizontal="right" vertical="top"/>
    </xf>
    <xf numFmtId="10" fontId="12" fillId="0" borderId="1" xfId="11" applyNumberFormat="1" applyFont="1" applyFill="1" applyBorder="1" applyAlignment="1" applyProtection="1">
      <alignment vertical="top" wrapText="1"/>
    </xf>
    <xf numFmtId="0" fontId="0" fillId="0" borderId="0" xfId="0" applyFont="1" applyBorder="1" applyAlignment="1" applyProtection="1">
      <alignment vertical="top"/>
    </xf>
    <xf numFmtId="0" fontId="0" fillId="0" borderId="0" xfId="0" applyFont="1" applyBorder="1" applyAlignment="1" applyProtection="1">
      <alignment horizontal="left" wrapText="1"/>
    </xf>
    <xf numFmtId="0" fontId="0" fillId="0" borderId="0" xfId="0" quotePrefix="1" applyFont="1" applyFill="1" applyBorder="1" applyAlignment="1" applyProtection="1">
      <alignment horizontal="right" vertical="top"/>
    </xf>
    <xf numFmtId="0" fontId="0" fillId="0" borderId="0" xfId="0" applyFont="1" applyBorder="1" applyAlignment="1" applyProtection="1">
      <alignment horizontal="left"/>
    </xf>
    <xf numFmtId="0" fontId="29" fillId="0" borderId="0" xfId="0" applyFont="1">
      <alignment vertical="center"/>
    </xf>
    <xf numFmtId="0" fontId="12" fillId="0" borderId="0" xfId="0" applyFont="1" applyFill="1" applyBorder="1" applyAlignment="1" applyProtection="1">
      <alignment vertical="top"/>
    </xf>
    <xf numFmtId="0" fontId="12" fillId="11" borderId="0" xfId="0" applyFont="1" applyFill="1" applyBorder="1" applyAlignment="1" applyProtection="1">
      <alignment vertical="top"/>
    </xf>
    <xf numFmtId="168" fontId="12" fillId="0" borderId="0" xfId="0" applyNumberFormat="1" applyFont="1" applyFill="1" applyBorder="1" applyAlignment="1" applyProtection="1">
      <alignment vertical="top"/>
    </xf>
    <xf numFmtId="0" fontId="12" fillId="0" borderId="0" xfId="0" applyFont="1" applyFill="1" applyBorder="1" applyAlignment="1" applyProtection="1"/>
    <xf numFmtId="0" fontId="12" fillId="0" borderId="0" xfId="0" applyFont="1" applyBorder="1" applyAlignment="1" applyProtection="1">
      <alignment vertical="top"/>
    </xf>
    <xf numFmtId="0" fontId="12" fillId="0" borderId="0" xfId="0" applyFont="1" applyBorder="1" applyAlignment="1" applyProtection="1">
      <alignment horizontal="left" wrapText="1"/>
    </xf>
    <xf numFmtId="10" fontId="12" fillId="0" borderId="1" xfId="11" applyNumberFormat="1" applyFont="1" applyFill="1" applyBorder="1" applyAlignment="1" applyProtection="1">
      <alignment vertical="center"/>
    </xf>
    <xf numFmtId="167" fontId="12" fillId="0" borderId="7" xfId="11" applyNumberFormat="1" applyFont="1" applyFill="1" applyBorder="1" applyAlignment="1" applyProtection="1">
      <alignment horizontal="center" vertical="top"/>
    </xf>
    <xf numFmtId="0" fontId="27" fillId="3" borderId="14" xfId="0" applyFont="1" applyFill="1" applyBorder="1">
      <alignment vertical="center"/>
    </xf>
    <xf numFmtId="0" fontId="26" fillId="3" borderId="15" xfId="0" applyFont="1" applyFill="1" applyBorder="1" applyAlignment="1">
      <alignment horizontal="left" vertical="center"/>
    </xf>
    <xf numFmtId="10" fontId="27" fillId="3" borderId="15" xfId="11" applyNumberFormat="1" applyFont="1" applyFill="1" applyBorder="1" applyAlignment="1" applyProtection="1">
      <alignment horizontal="center" vertical="top"/>
    </xf>
    <xf numFmtId="0" fontId="1" fillId="0" borderId="11" xfId="10" applyFont="1" applyBorder="1" applyAlignment="1" applyProtection="1">
      <alignment horizontal="left"/>
    </xf>
    <xf numFmtId="167" fontId="1" fillId="0" borderId="11" xfId="10" applyNumberFormat="1" applyFont="1" applyBorder="1" applyAlignment="1" applyProtection="1">
      <alignment horizontal="left"/>
    </xf>
    <xf numFmtId="10" fontId="28" fillId="3" borderId="15" xfId="10" applyNumberFormat="1" applyFont="1" applyFill="1" applyBorder="1" applyAlignment="1" applyProtection="1">
      <alignment horizontal="left"/>
    </xf>
    <xf numFmtId="10" fontId="28" fillId="3" borderId="2" xfId="10" applyNumberFormat="1" applyFont="1" applyFill="1" applyBorder="1" applyAlignment="1" applyProtection="1">
      <alignment horizontal="left"/>
    </xf>
    <xf numFmtId="0" fontId="12" fillId="0" borderId="10" xfId="0" applyFont="1" applyBorder="1">
      <alignment vertical="center"/>
    </xf>
    <xf numFmtId="0" fontId="14" fillId="3" borderId="1" xfId="0" applyFont="1" applyFill="1" applyBorder="1" applyAlignment="1">
      <alignment horizontal="center" vertical="center"/>
    </xf>
    <xf numFmtId="0" fontId="14" fillId="3" borderId="7" xfId="0" applyFont="1" applyFill="1" applyBorder="1" applyAlignment="1">
      <alignment horizontal="center" vertical="center"/>
    </xf>
    <xf numFmtId="0" fontId="25" fillId="11" borderId="0" xfId="0" applyFont="1" applyFill="1" applyBorder="1" applyAlignment="1" applyProtection="1">
      <alignment vertical="top"/>
    </xf>
    <xf numFmtId="0" fontId="12" fillId="11" borderId="13" xfId="0" applyFont="1" applyFill="1" applyBorder="1" applyAlignment="1" applyProtection="1">
      <alignment vertical="top"/>
    </xf>
    <xf numFmtId="0" fontId="12" fillId="0" borderId="11" xfId="0" applyFont="1" applyFill="1" applyBorder="1" applyAlignment="1" applyProtection="1">
      <alignment vertical="top"/>
    </xf>
    <xf numFmtId="0" fontId="12" fillId="0" borderId="3" xfId="0" applyFont="1" applyFill="1" applyBorder="1" applyAlignment="1" applyProtection="1">
      <alignment vertical="top"/>
    </xf>
    <xf numFmtId="168" fontId="12" fillId="0" borderId="13" xfId="0" applyNumberFormat="1" applyFont="1" applyFill="1" applyBorder="1" applyAlignment="1" applyProtection="1">
      <alignment vertical="top"/>
    </xf>
    <xf numFmtId="0" fontId="12" fillId="0" borderId="13" xfId="0" applyFont="1" applyBorder="1" applyAlignment="1" applyProtection="1">
      <alignment vertical="top"/>
    </xf>
    <xf numFmtId="0" fontId="25" fillId="0" borderId="13" xfId="0" applyFont="1" applyFill="1" applyBorder="1" applyAlignment="1" applyProtection="1">
      <alignment vertical="top"/>
    </xf>
    <xf numFmtId="0" fontId="25" fillId="0" borderId="13" xfId="0" applyFont="1" applyFill="1" applyBorder="1" applyAlignment="1" applyProtection="1">
      <alignment horizontal="left" vertical="top"/>
    </xf>
    <xf numFmtId="0" fontId="12" fillId="0" borderId="12" xfId="0" applyFont="1" applyFill="1" applyBorder="1" applyAlignment="1" applyProtection="1">
      <alignment vertical="top"/>
    </xf>
    <xf numFmtId="0" fontId="25" fillId="0" borderId="1" xfId="35" applyNumberFormat="1" applyFont="1" applyFill="1" applyBorder="1" applyAlignment="1" applyProtection="1">
      <alignment horizontal="center" vertical="center" wrapText="1"/>
    </xf>
    <xf numFmtId="0" fontId="0" fillId="7" borderId="0" xfId="0" applyFill="1">
      <alignment vertical="center"/>
    </xf>
    <xf numFmtId="0" fontId="12" fillId="6" borderId="0" xfId="0" applyFont="1" applyFill="1" applyBorder="1" applyAlignment="1" applyProtection="1">
      <alignment vertical="top"/>
    </xf>
    <xf numFmtId="0" fontId="11" fillId="0" borderId="0" xfId="0" applyFont="1" applyBorder="1">
      <alignment vertical="center"/>
    </xf>
    <xf numFmtId="0" fontId="11" fillId="0" borderId="11" xfId="0" applyFont="1" applyBorder="1">
      <alignment vertical="center"/>
    </xf>
    <xf numFmtId="0" fontId="11" fillId="11" borderId="0" xfId="0" applyFont="1" applyFill="1" applyBorder="1">
      <alignment vertical="center"/>
    </xf>
    <xf numFmtId="0" fontId="12" fillId="0" borderId="5" xfId="0" applyFont="1" applyBorder="1">
      <alignment vertical="center"/>
    </xf>
    <xf numFmtId="0" fontId="12" fillId="0" borderId="0" xfId="0" applyFont="1" applyBorder="1">
      <alignment vertical="center"/>
    </xf>
    <xf numFmtId="0" fontId="11" fillId="0" borderId="3" xfId="0" applyFont="1" applyBorder="1">
      <alignment vertical="center"/>
    </xf>
    <xf numFmtId="0" fontId="11" fillId="0" borderId="10" xfId="0" applyFont="1" applyBorder="1">
      <alignment vertical="center"/>
    </xf>
    <xf numFmtId="0" fontId="11" fillId="0" borderId="10" xfId="0" applyFont="1" applyBorder="1" applyAlignment="1">
      <alignment horizontal="center" vertical="center"/>
    </xf>
    <xf numFmtId="0" fontId="11" fillId="0" borderId="4" xfId="0" applyFont="1" applyBorder="1">
      <alignment vertical="center"/>
    </xf>
    <xf numFmtId="0" fontId="11" fillId="0" borderId="10" xfId="0" applyFont="1" applyBorder="1" applyAlignment="1">
      <alignment vertical="center" wrapText="1"/>
    </xf>
    <xf numFmtId="0" fontId="11" fillId="0" borderId="0" xfId="0" applyFont="1" applyAlignment="1">
      <alignment vertical="center" wrapText="1"/>
    </xf>
    <xf numFmtId="0" fontId="11" fillId="8" borderId="0" xfId="0" applyFont="1" applyFill="1" applyBorder="1">
      <alignment vertical="center"/>
    </xf>
    <xf numFmtId="0" fontId="12" fillId="8" borderId="13" xfId="2" applyFont="1" applyFill="1" applyBorder="1" applyAlignment="1">
      <alignment horizontal="center" vertical="center"/>
    </xf>
    <xf numFmtId="0" fontId="11" fillId="11" borderId="13" xfId="0" applyFont="1" applyFill="1" applyBorder="1">
      <alignment vertical="center"/>
    </xf>
    <xf numFmtId="0" fontId="0" fillId="0" borderId="0" xfId="0" applyBorder="1" applyAlignment="1">
      <alignment vertical="center"/>
    </xf>
    <xf numFmtId="0" fontId="12" fillId="0" borderId="0" xfId="0" applyFont="1" applyBorder="1">
      <alignment vertical="center"/>
    </xf>
    <xf numFmtId="0" fontId="25" fillId="0" borderId="0" xfId="0" applyFont="1" applyFill="1" applyBorder="1" applyAlignment="1" applyProtection="1">
      <alignment vertical="top"/>
    </xf>
    <xf numFmtId="0" fontId="27" fillId="3" borderId="15" xfId="0" applyFont="1" applyFill="1" applyBorder="1">
      <alignment vertical="center"/>
    </xf>
    <xf numFmtId="0" fontId="12" fillId="11" borderId="1" xfId="0" applyFont="1" applyFill="1" applyBorder="1" applyAlignment="1" applyProtection="1">
      <alignment vertical="center" wrapText="1"/>
    </xf>
    <xf numFmtId="0" fontId="12" fillId="0" borderId="1" xfId="0" applyNumberFormat="1" applyFont="1" applyFill="1" applyBorder="1" applyAlignment="1" applyProtection="1">
      <alignment horizontal="center" vertical="center" wrapText="1"/>
    </xf>
    <xf numFmtId="0" fontId="12" fillId="0" borderId="1" xfId="0" applyFont="1" applyFill="1" applyBorder="1" applyAlignment="1" applyProtection="1">
      <alignment vertical="center" wrapText="1"/>
    </xf>
    <xf numFmtId="0" fontId="12" fillId="0" borderId="1" xfId="0" applyFont="1" applyBorder="1" applyAlignment="1">
      <alignment horizontal="center" vertical="center"/>
    </xf>
    <xf numFmtId="0" fontId="12" fillId="0" borderId="1" xfId="12" applyNumberFormat="1" applyFont="1" applyFill="1" applyBorder="1" applyAlignment="1" applyProtection="1">
      <alignment horizontal="center" vertical="center" wrapText="1"/>
    </xf>
    <xf numFmtId="0" fontId="12" fillId="0" borderId="1" xfId="0" applyFont="1" applyBorder="1" applyAlignment="1" applyProtection="1">
      <alignment vertical="center" wrapText="1"/>
    </xf>
    <xf numFmtId="0" fontId="12" fillId="6" borderId="1" xfId="0" applyFont="1" applyFill="1" applyBorder="1" applyAlignment="1" applyProtection="1">
      <alignment vertical="center" wrapText="1"/>
    </xf>
    <xf numFmtId="0" fontId="12" fillId="6" borderId="1" xfId="0" applyNumberFormat="1" applyFont="1" applyFill="1" applyBorder="1" applyAlignment="1" applyProtection="1">
      <alignment horizontal="center" vertical="center" wrapText="1"/>
    </xf>
    <xf numFmtId="168" fontId="12" fillId="0" borderId="1" xfId="0" applyNumberFormat="1" applyFont="1" applyFill="1" applyBorder="1" applyAlignment="1" applyProtection="1">
      <alignment vertical="center" wrapText="1"/>
    </xf>
    <xf numFmtId="0" fontId="0" fillId="0" borderId="1" xfId="0" applyBorder="1" applyAlignment="1">
      <alignment vertical="center"/>
    </xf>
    <xf numFmtId="38" fontId="9" fillId="0" borderId="7" xfId="36" applyNumberFormat="1" applyFont="1" applyBorder="1" applyAlignment="1" applyProtection="1">
      <alignment horizontal="center" vertical="center" wrapText="1"/>
    </xf>
    <xf numFmtId="38" fontId="12" fillId="0" borderId="7" xfId="36" applyNumberFormat="1" applyFont="1" applyBorder="1" applyAlignment="1" applyProtection="1">
      <alignment horizontal="left" vertical="center" wrapText="1"/>
    </xf>
    <xf numFmtId="38" fontId="12" fillId="11" borderId="7" xfId="0" applyNumberFormat="1" applyFont="1" applyFill="1" applyBorder="1" applyAlignment="1" applyProtection="1">
      <alignment horizontal="left" vertical="center" wrapText="1"/>
    </xf>
    <xf numFmtId="38" fontId="12" fillId="6" borderId="7" xfId="0" applyNumberFormat="1" applyFont="1" applyFill="1" applyBorder="1" applyAlignment="1" applyProtection="1">
      <alignment horizontal="left" vertical="center" wrapText="1"/>
    </xf>
    <xf numFmtId="38" fontId="12" fillId="0" borderId="7" xfId="0" applyNumberFormat="1" applyFont="1" applyFill="1" applyBorder="1" applyAlignment="1" applyProtection="1">
      <alignment horizontal="left" vertical="center" wrapText="1"/>
    </xf>
    <xf numFmtId="38" fontId="12" fillId="11" borderId="7" xfId="36" applyNumberFormat="1" applyFont="1" applyFill="1" applyBorder="1" applyAlignment="1" applyProtection="1">
      <alignment horizontal="left" vertical="center" wrapText="1"/>
    </xf>
    <xf numFmtId="38" fontId="12" fillId="0" borderId="7" xfId="12" applyNumberFormat="1" applyFont="1" applyFill="1" applyBorder="1" applyAlignment="1" applyProtection="1">
      <alignment horizontal="left" vertical="center" wrapText="1"/>
    </xf>
    <xf numFmtId="38" fontId="12" fillId="6" borderId="7" xfId="12" applyNumberFormat="1" applyFont="1" applyFill="1" applyBorder="1" applyAlignment="1" applyProtection="1">
      <alignment horizontal="left" vertical="center" wrapText="1"/>
    </xf>
    <xf numFmtId="38" fontId="15" fillId="0" borderId="7" xfId="12" applyNumberFormat="1" applyFont="1" applyFill="1" applyBorder="1" applyAlignment="1" applyProtection="1">
      <alignment horizontal="left" vertical="center" wrapText="1"/>
    </xf>
    <xf numFmtId="0" fontId="12" fillId="0" borderId="7" xfId="0" applyFont="1" applyFill="1" applyBorder="1" applyAlignment="1" applyProtection="1">
      <alignment horizontal="left" vertical="center" wrapText="1"/>
    </xf>
    <xf numFmtId="0" fontId="12" fillId="11" borderId="7" xfId="0" applyFont="1" applyFill="1" applyBorder="1" applyAlignment="1" applyProtection="1">
      <alignment horizontal="left" vertical="center" wrapText="1"/>
    </xf>
    <xf numFmtId="0" fontId="12" fillId="0" borderId="7" xfId="0" applyFont="1" applyBorder="1" applyAlignment="1">
      <alignment vertical="center"/>
    </xf>
    <xf numFmtId="38" fontId="12" fillId="0" borderId="7" xfId="36" applyNumberFormat="1" applyFont="1" applyFill="1" applyBorder="1" applyAlignment="1" applyProtection="1">
      <alignment horizontal="left" vertical="center" wrapText="1"/>
    </xf>
    <xf numFmtId="0" fontId="0" fillId="0" borderId="7" xfId="0" applyBorder="1" applyAlignment="1">
      <alignment vertical="center"/>
    </xf>
    <xf numFmtId="0" fontId="25" fillId="11" borderId="1" xfId="35" applyNumberFormat="1" applyFont="1" applyFill="1" applyBorder="1" applyAlignment="1" applyProtection="1">
      <alignment horizontal="center" vertical="center" wrapText="1"/>
    </xf>
    <xf numFmtId="0" fontId="12" fillId="0" borderId="1" xfId="36" applyNumberFormat="1" applyFont="1" applyBorder="1" applyAlignment="1" applyProtection="1">
      <alignment horizontal="center" vertical="center" wrapText="1"/>
    </xf>
    <xf numFmtId="38" fontId="12" fillId="0" borderId="1" xfId="0" applyNumberFormat="1" applyFont="1" applyFill="1" applyBorder="1" applyAlignment="1" applyProtection="1">
      <alignment horizontal="center" vertical="center" wrapText="1"/>
    </xf>
    <xf numFmtId="0" fontId="12" fillId="6" borderId="1" xfId="12" applyNumberFormat="1" applyFont="1" applyFill="1" applyBorder="1" applyAlignment="1" applyProtection="1">
      <alignment horizontal="center" vertical="center" wrapText="1"/>
    </xf>
    <xf numFmtId="0" fontId="12" fillId="0" borderId="10" xfId="0" applyFont="1" applyBorder="1" applyAlignment="1">
      <alignment vertical="center"/>
    </xf>
    <xf numFmtId="0" fontId="0" fillId="0" borderId="10" xfId="0" applyBorder="1" applyAlignment="1">
      <alignment vertical="center"/>
    </xf>
    <xf numFmtId="0" fontId="12" fillId="0" borderId="10" xfId="0" applyFont="1" applyBorder="1" applyAlignment="1">
      <alignment horizontal="center" vertical="center"/>
    </xf>
    <xf numFmtId="0" fontId="12" fillId="0" borderId="4" xfId="0" applyFont="1" applyBorder="1" applyAlignment="1">
      <alignment horizontal="center" vertical="center"/>
    </xf>
    <xf numFmtId="0" fontId="12" fillId="0" borderId="5" xfId="0" applyFont="1" applyBorder="1" applyAlignment="1">
      <alignment horizontal="center" vertical="center"/>
    </xf>
    <xf numFmtId="0" fontId="12" fillId="0" borderId="11" xfId="0" applyFont="1" applyBorder="1" applyAlignment="1">
      <alignment vertical="center"/>
    </xf>
    <xf numFmtId="0" fontId="0" fillId="0" borderId="11" xfId="0" applyBorder="1" applyAlignment="1">
      <alignment vertical="center"/>
    </xf>
    <xf numFmtId="0" fontId="12" fillId="0" borderId="6" xfId="0" applyFont="1" applyBorder="1" applyAlignment="1">
      <alignment horizontal="center" vertical="center"/>
    </xf>
    <xf numFmtId="0" fontId="0" fillId="0" borderId="3" xfId="0" applyBorder="1">
      <alignment vertical="center"/>
    </xf>
    <xf numFmtId="0" fontId="0" fillId="0" borderId="10" xfId="0" applyBorder="1">
      <alignment vertical="center"/>
    </xf>
    <xf numFmtId="0" fontId="0" fillId="0" borderId="13" xfId="0" applyBorder="1">
      <alignment vertical="center"/>
    </xf>
    <xf numFmtId="0" fontId="0" fillId="0" borderId="0" xfId="0" applyBorder="1">
      <alignment vertical="center"/>
    </xf>
    <xf numFmtId="0" fontId="0" fillId="0" borderId="4" xfId="0" applyBorder="1">
      <alignment vertical="center"/>
    </xf>
    <xf numFmtId="0" fontId="0" fillId="0" borderId="5" xfId="0" applyBorder="1">
      <alignment vertical="center"/>
    </xf>
    <xf numFmtId="0" fontId="25" fillId="0" borderId="13" xfId="10" applyFont="1" applyFill="1" applyBorder="1" applyAlignment="1" applyProtection="1">
      <alignment vertical="top"/>
    </xf>
    <xf numFmtId="0" fontId="15" fillId="0" borderId="13" xfId="10" applyFont="1" applyFill="1" applyBorder="1" applyAlignment="1" applyProtection="1">
      <alignment vertical="top"/>
    </xf>
    <xf numFmtId="0" fontId="1" fillId="0" borderId="12" xfId="10" applyFont="1" applyBorder="1" applyAlignment="1" applyProtection="1">
      <alignment horizontal="left"/>
    </xf>
    <xf numFmtId="10" fontId="1" fillId="0" borderId="11" xfId="10" applyNumberFormat="1" applyFont="1" applyBorder="1" applyAlignment="1" applyProtection="1">
      <alignment horizontal="left"/>
    </xf>
    <xf numFmtId="0" fontId="0" fillId="0" borderId="11" xfId="0" applyFont="1" applyBorder="1" applyAlignment="1" applyProtection="1">
      <alignment horizontal="left"/>
    </xf>
    <xf numFmtId="0" fontId="0" fillId="0" borderId="11" xfId="0" quotePrefix="1" applyFont="1" applyFill="1" applyBorder="1" applyAlignment="1" applyProtection="1">
      <alignment horizontal="right" vertical="top"/>
    </xf>
    <xf numFmtId="10" fontId="0" fillId="0" borderId="11" xfId="11" applyNumberFormat="1" applyFont="1" applyBorder="1" applyAlignment="1" applyProtection="1">
      <alignment horizontal="left"/>
    </xf>
    <xf numFmtId="0" fontId="0" fillId="0" borderId="6" xfId="0" applyBorder="1">
      <alignment vertical="center"/>
    </xf>
    <xf numFmtId="0" fontId="27" fillId="3" borderId="10" xfId="0" applyFont="1" applyFill="1" applyBorder="1">
      <alignment vertical="center"/>
    </xf>
    <xf numFmtId="0" fontId="27" fillId="3" borderId="0" xfId="0" applyFont="1" applyFill="1" applyBorder="1">
      <alignment vertical="center"/>
    </xf>
    <xf numFmtId="0" fontId="26" fillId="3" borderId="0" xfId="0" applyFont="1" applyFill="1" applyBorder="1" applyAlignment="1">
      <alignment horizontal="left" vertical="center"/>
    </xf>
    <xf numFmtId="10" fontId="27" fillId="3" borderId="0" xfId="11" applyNumberFormat="1" applyFont="1" applyFill="1" applyBorder="1" applyAlignment="1" applyProtection="1">
      <alignment horizontal="center" vertical="top"/>
    </xf>
    <xf numFmtId="10" fontId="28" fillId="3" borderId="0" xfId="10" applyNumberFormat="1" applyFont="1" applyFill="1" applyBorder="1" applyAlignment="1" applyProtection="1">
      <alignment horizontal="left"/>
    </xf>
    <xf numFmtId="10" fontId="28" fillId="3" borderId="11" xfId="10" applyNumberFormat="1" applyFont="1" applyFill="1" applyBorder="1" applyAlignment="1" applyProtection="1">
      <alignment horizontal="left"/>
    </xf>
    <xf numFmtId="10" fontId="27" fillId="3" borderId="13" xfId="11" applyNumberFormat="1" applyFont="1" applyFill="1" applyBorder="1" applyAlignment="1" applyProtection="1">
      <alignment horizontal="center" vertical="top"/>
    </xf>
    <xf numFmtId="0" fontId="32" fillId="0" borderId="0" xfId="0" applyFont="1" applyFill="1" applyBorder="1" applyAlignment="1">
      <alignment horizontal="left" vertical="center" wrapText="1"/>
    </xf>
    <xf numFmtId="0" fontId="12" fillId="0" borderId="0" xfId="2" applyFont="1" applyFill="1" applyBorder="1" applyAlignment="1">
      <alignment horizontal="center" vertical="center"/>
    </xf>
    <xf numFmtId="0" fontId="9" fillId="0" borderId="0" xfId="0" applyFont="1" applyFill="1" applyBorder="1" applyAlignment="1">
      <alignment horizontal="center" vertical="center"/>
    </xf>
    <xf numFmtId="0" fontId="12" fillId="0" borderId="0" xfId="0" applyFont="1" applyBorder="1">
      <alignment vertical="center"/>
    </xf>
    <xf numFmtId="0" fontId="25" fillId="0" borderId="0" xfId="0" applyFont="1" applyFill="1" applyBorder="1" applyAlignment="1" applyProtection="1">
      <alignment vertical="top"/>
    </xf>
    <xf numFmtId="10" fontId="12" fillId="0" borderId="14" xfId="11" applyNumberFormat="1" applyFont="1" applyFill="1" applyBorder="1" applyAlignment="1" applyProtection="1">
      <alignment vertical="top"/>
    </xf>
    <xf numFmtId="10" fontId="12" fillId="0" borderId="2" xfId="11" applyNumberFormat="1" applyFont="1" applyFill="1" applyBorder="1" applyAlignment="1" applyProtection="1">
      <alignment vertical="top"/>
    </xf>
    <xf numFmtId="167" fontId="12" fillId="0" borderId="14" xfId="11" applyNumberFormat="1" applyFont="1" applyFill="1" applyBorder="1" applyAlignment="1" applyProtection="1">
      <alignment horizontal="center" vertical="top"/>
    </xf>
    <xf numFmtId="167" fontId="12" fillId="0" borderId="3" xfId="11" applyNumberFormat="1" applyFont="1" applyFill="1" applyBorder="1" applyAlignment="1" applyProtection="1">
      <alignment horizontal="center" vertical="top"/>
    </xf>
    <xf numFmtId="10" fontId="12" fillId="0" borderId="2" xfId="11" applyNumberFormat="1" applyFont="1" applyFill="1" applyBorder="1" applyAlignment="1" applyProtection="1">
      <alignment vertical="top" wrapText="1"/>
    </xf>
    <xf numFmtId="0" fontId="9" fillId="3" borderId="0" xfId="0" applyFont="1" applyFill="1" applyBorder="1" applyAlignment="1">
      <alignment horizontal="left" vertical="center"/>
    </xf>
    <xf numFmtId="0" fontId="9" fillId="3" borderId="0" xfId="0" applyFont="1" applyFill="1" applyBorder="1" applyAlignment="1">
      <alignment horizontal="center" vertical="center"/>
    </xf>
    <xf numFmtId="0" fontId="12" fillId="0" borderId="0" xfId="2" applyFont="1" applyBorder="1" applyAlignment="1">
      <alignment horizontal="center" vertical="center"/>
    </xf>
    <xf numFmtId="0" fontId="12" fillId="0" borderId="14" xfId="0" applyFont="1" applyFill="1" applyBorder="1" applyAlignment="1" applyProtection="1">
      <alignment vertical="center" wrapText="1"/>
    </xf>
    <xf numFmtId="0" fontId="12" fillId="0" borderId="2" xfId="0" applyFont="1" applyFill="1" applyBorder="1" applyAlignment="1" applyProtection="1">
      <alignment vertical="center" wrapText="1"/>
    </xf>
    <xf numFmtId="0" fontId="12" fillId="6" borderId="7" xfId="0" applyFont="1" applyFill="1" applyBorder="1" applyAlignment="1" applyProtection="1">
      <alignment vertical="top"/>
    </xf>
    <xf numFmtId="0" fontId="12" fillId="0" borderId="2" xfId="0" applyFont="1" applyBorder="1" applyAlignment="1" applyProtection="1">
      <alignment vertical="center" wrapText="1"/>
    </xf>
    <xf numFmtId="38" fontId="12" fillId="0" borderId="12" xfId="0" applyNumberFormat="1" applyFont="1" applyFill="1" applyBorder="1" applyAlignment="1" applyProtection="1">
      <alignment horizontal="left" vertical="center" wrapText="1"/>
    </xf>
    <xf numFmtId="38" fontId="12" fillId="6" borderId="1" xfId="12" applyNumberFormat="1" applyFont="1" applyFill="1" applyBorder="1" applyAlignment="1" applyProtection="1">
      <alignment horizontal="left" vertical="center" wrapText="1"/>
    </xf>
    <xf numFmtId="38" fontId="12" fillId="0" borderId="3" xfId="0" applyNumberFormat="1" applyFont="1" applyFill="1" applyBorder="1" applyAlignment="1" applyProtection="1">
      <alignment horizontal="left" vertical="center" wrapText="1"/>
    </xf>
    <xf numFmtId="38" fontId="12" fillId="6" borderId="1" xfId="0" applyNumberFormat="1" applyFont="1" applyFill="1" applyBorder="1" applyAlignment="1" applyProtection="1">
      <alignment horizontal="left" vertical="center" wrapText="1"/>
    </xf>
    <xf numFmtId="0" fontId="12" fillId="6" borderId="8" xfId="0" applyFont="1" applyFill="1" applyBorder="1" applyAlignment="1" applyProtection="1">
      <alignment vertical="top"/>
    </xf>
    <xf numFmtId="0" fontId="12" fillId="6" borderId="9" xfId="0" applyFont="1" applyFill="1" applyBorder="1" applyAlignment="1" applyProtection="1">
      <alignment vertical="top"/>
    </xf>
    <xf numFmtId="38" fontId="12" fillId="0" borderId="3" xfId="36" applyNumberFormat="1" applyFont="1" applyBorder="1" applyAlignment="1" applyProtection="1">
      <alignment horizontal="left" vertical="center" wrapText="1"/>
    </xf>
    <xf numFmtId="38" fontId="12" fillId="0" borderId="12" xfId="36" applyNumberFormat="1" applyFont="1" applyBorder="1" applyAlignment="1" applyProtection="1">
      <alignment horizontal="left" vertical="center" wrapText="1"/>
    </xf>
    <xf numFmtId="38" fontId="12" fillId="11" borderId="3" xfId="36" applyNumberFormat="1" applyFont="1" applyFill="1" applyBorder="1" applyAlignment="1" applyProtection="1">
      <alignment horizontal="left" vertical="center" wrapText="1"/>
    </xf>
    <xf numFmtId="38" fontId="12" fillId="11" borderId="3" xfId="0" applyNumberFormat="1" applyFont="1" applyFill="1" applyBorder="1" applyAlignment="1" applyProtection="1">
      <alignment horizontal="left" vertical="center" wrapText="1"/>
    </xf>
    <xf numFmtId="38" fontId="12" fillId="11" borderId="12" xfId="0" applyNumberFormat="1" applyFont="1" applyFill="1" applyBorder="1" applyAlignment="1" applyProtection="1">
      <alignment horizontal="left" vertical="center" wrapText="1"/>
    </xf>
    <xf numFmtId="0" fontId="0" fillId="0" borderId="0" xfId="0" applyFill="1">
      <alignment vertical="center"/>
    </xf>
    <xf numFmtId="0" fontId="12" fillId="0" borderId="0" xfId="0" applyFont="1" applyFill="1" applyBorder="1">
      <alignment vertical="center"/>
    </xf>
    <xf numFmtId="0" fontId="12" fillId="0" borderId="0" xfId="0" applyFont="1" applyFill="1">
      <alignment vertical="center"/>
    </xf>
    <xf numFmtId="0" fontId="35" fillId="0" borderId="0" xfId="0" applyFont="1" applyBorder="1">
      <alignment vertical="center"/>
    </xf>
    <xf numFmtId="0" fontId="35" fillId="0" borderId="0" xfId="0" applyFont="1" applyFill="1" applyBorder="1">
      <alignment vertical="center"/>
    </xf>
    <xf numFmtId="0" fontId="12" fillId="0" borderId="7" xfId="36" applyNumberFormat="1" applyFont="1" applyBorder="1" applyAlignment="1" applyProtection="1">
      <alignment horizontal="center" vertical="center" wrapText="1"/>
    </xf>
    <xf numFmtId="0" fontId="9" fillId="0" borderId="13" xfId="0" applyFont="1" applyFill="1" applyBorder="1" applyAlignment="1">
      <alignment horizontal="left" vertical="center"/>
    </xf>
    <xf numFmtId="0" fontId="0" fillId="0" borderId="13" xfId="0" applyFill="1" applyBorder="1">
      <alignment vertical="center"/>
    </xf>
    <xf numFmtId="0" fontId="0" fillId="0" borderId="0" xfId="0" applyFill="1" applyBorder="1">
      <alignment vertical="center"/>
    </xf>
    <xf numFmtId="0" fontId="12" fillId="19" borderId="1" xfId="0" applyNumberFormat="1" applyFont="1" applyFill="1" applyBorder="1" applyAlignment="1" applyProtection="1">
      <alignment horizontal="center" vertical="center" wrapText="1"/>
    </xf>
    <xf numFmtId="0" fontId="30" fillId="0" borderId="0" xfId="0" applyFont="1" applyFill="1" applyBorder="1" applyAlignment="1">
      <alignment horizontal="left" vertical="center"/>
    </xf>
    <xf numFmtId="0" fontId="9" fillId="18" borderId="7" xfId="0" applyFont="1" applyFill="1" applyBorder="1" applyAlignment="1">
      <alignment horizontal="left" vertical="center"/>
    </xf>
    <xf numFmtId="0" fontId="9" fillId="18" borderId="8" xfId="0" applyFont="1" applyFill="1" applyBorder="1" applyAlignment="1">
      <alignment horizontal="left" vertical="center"/>
    </xf>
    <xf numFmtId="0" fontId="9" fillId="18" borderId="9" xfId="0" applyFont="1" applyFill="1" applyBorder="1" applyAlignment="1">
      <alignment horizontal="left" vertical="center"/>
    </xf>
    <xf numFmtId="0" fontId="33" fillId="21" borderId="7" xfId="0" applyFont="1" applyFill="1" applyBorder="1" applyAlignment="1">
      <alignment horizontal="left" vertical="center"/>
    </xf>
    <xf numFmtId="0" fontId="33" fillId="21" borderId="8" xfId="0" applyFont="1" applyFill="1" applyBorder="1" applyAlignment="1">
      <alignment horizontal="left" vertical="center"/>
    </xf>
    <xf numFmtId="0" fontId="33" fillId="21" borderId="9" xfId="0" applyFont="1" applyFill="1" applyBorder="1" applyAlignment="1">
      <alignment horizontal="left" vertical="center"/>
    </xf>
    <xf numFmtId="0" fontId="9" fillId="18" borderId="6" xfId="0" applyFont="1" applyFill="1" applyBorder="1" applyAlignment="1">
      <alignment horizontal="left" vertical="center"/>
    </xf>
    <xf numFmtId="0" fontId="12" fillId="0" borderId="11" xfId="0" applyFont="1" applyBorder="1" applyAlignment="1">
      <alignment horizontal="center" vertical="center"/>
    </xf>
    <xf numFmtId="0" fontId="12" fillId="0" borderId="0" xfId="0" applyFont="1" applyBorder="1" applyAlignment="1">
      <alignment horizontal="center" vertical="center"/>
    </xf>
    <xf numFmtId="0" fontId="14" fillId="0" borderId="7" xfId="0" applyFont="1" applyBorder="1">
      <alignment vertical="center"/>
    </xf>
    <xf numFmtId="0" fontId="14" fillId="0" borderId="8" xfId="0" applyFont="1" applyBorder="1">
      <alignment vertical="center"/>
    </xf>
    <xf numFmtId="0" fontId="12" fillId="0" borderId="13" xfId="0" applyFont="1" applyFill="1" applyBorder="1" applyAlignment="1" applyProtection="1">
      <alignment vertical="top"/>
    </xf>
    <xf numFmtId="0" fontId="12" fillId="0" borderId="0" xfId="0" applyFont="1" applyFill="1" applyBorder="1" applyAlignment="1" applyProtection="1">
      <alignment vertical="top"/>
    </xf>
    <xf numFmtId="0" fontId="33" fillId="0" borderId="0" xfId="0" applyFont="1" applyFill="1" applyBorder="1" applyAlignment="1">
      <alignment horizontal="left" vertical="center"/>
    </xf>
    <xf numFmtId="0" fontId="12" fillId="0" borderId="1" xfId="0" quotePrefix="1" applyNumberFormat="1" applyFont="1" applyFill="1" applyBorder="1" applyAlignment="1" applyProtection="1">
      <alignment horizontal="center" vertical="center" wrapText="1"/>
    </xf>
    <xf numFmtId="0" fontId="12" fillId="0" borderId="1" xfId="36" quotePrefix="1" applyNumberFormat="1" applyFont="1" applyBorder="1" applyAlignment="1" applyProtection="1">
      <alignment horizontal="center" vertical="center" wrapText="1"/>
    </xf>
    <xf numFmtId="0" fontId="12" fillId="19" borderId="1" xfId="12" applyNumberFormat="1" applyFont="1" applyFill="1" applyBorder="1" applyAlignment="1" applyProtection="1">
      <alignment horizontal="center" vertical="center" wrapText="1"/>
    </xf>
    <xf numFmtId="0" fontId="12" fillId="0" borderId="1" xfId="12" quotePrefix="1" applyNumberFormat="1" applyFont="1" applyFill="1" applyBorder="1" applyAlignment="1" applyProtection="1">
      <alignment horizontal="center" vertical="center" wrapText="1"/>
    </xf>
    <xf numFmtId="0" fontId="12" fillId="6" borderId="14" xfId="0" applyNumberFormat="1" applyFont="1" applyFill="1" applyBorder="1" applyAlignment="1" applyProtection="1">
      <alignment horizontal="center" vertical="center" wrapText="1"/>
    </xf>
    <xf numFmtId="0" fontId="12" fillId="19" borderId="1" xfId="0" applyFont="1" applyFill="1" applyBorder="1" applyAlignment="1">
      <alignment horizontal="center" vertical="center"/>
    </xf>
    <xf numFmtId="0" fontId="12" fillId="19" borderId="14" xfId="0" applyNumberFormat="1" applyFont="1" applyFill="1" applyBorder="1" applyAlignment="1" applyProtection="1">
      <alignment horizontal="center" vertical="center" wrapText="1"/>
    </xf>
    <xf numFmtId="0" fontId="12" fillId="19" borderId="15" xfId="0" applyNumberFormat="1" applyFont="1" applyFill="1" applyBorder="1" applyAlignment="1" applyProtection="1">
      <alignment horizontal="center" vertical="center" wrapText="1"/>
    </xf>
    <xf numFmtId="0" fontId="12" fillId="19" borderId="2" xfId="0" applyNumberFormat="1" applyFont="1" applyFill="1" applyBorder="1" applyAlignment="1" applyProtection="1">
      <alignment horizontal="center" vertical="center" wrapText="1"/>
    </xf>
    <xf numFmtId="10" fontId="37" fillId="11" borderId="1" xfId="11" applyNumberFormat="1" applyFont="1" applyFill="1" applyBorder="1" applyAlignment="1" applyProtection="1">
      <alignment horizontal="center" vertical="center" wrapText="1"/>
    </xf>
    <xf numFmtId="10" fontId="37" fillId="11" borderId="1" xfId="11" applyNumberFormat="1" applyFont="1" applyFill="1" applyBorder="1" applyAlignment="1" applyProtection="1">
      <alignment horizontal="center" vertical="center"/>
    </xf>
    <xf numFmtId="10" fontId="28" fillId="0" borderId="0" xfId="10" applyNumberFormat="1" applyFont="1" applyFill="1" applyBorder="1" applyAlignment="1" applyProtection="1">
      <alignment horizontal="left"/>
    </xf>
    <xf numFmtId="0" fontId="27" fillId="3" borderId="3" xfId="0" applyFont="1" applyFill="1" applyBorder="1">
      <alignment vertical="center"/>
    </xf>
    <xf numFmtId="0" fontId="27" fillId="3" borderId="13" xfId="0" applyFont="1" applyFill="1" applyBorder="1">
      <alignment vertical="center"/>
    </xf>
    <xf numFmtId="0" fontId="26" fillId="3" borderId="13" xfId="0" applyFont="1" applyFill="1" applyBorder="1" applyAlignment="1">
      <alignment horizontal="left" vertical="center"/>
    </xf>
    <xf numFmtId="0" fontId="27" fillId="0" borderId="0" xfId="0" applyFont="1" applyFill="1" applyBorder="1">
      <alignment vertical="center"/>
    </xf>
    <xf numFmtId="0" fontId="12" fillId="0" borderId="13" xfId="0" applyFont="1" applyFill="1" applyBorder="1">
      <alignment vertical="center"/>
    </xf>
    <xf numFmtId="0" fontId="26" fillId="0" borderId="0" xfId="0" applyFont="1" applyFill="1" applyBorder="1" applyAlignment="1">
      <alignment horizontal="left" vertical="center"/>
    </xf>
    <xf numFmtId="10" fontId="27" fillId="0" borderId="0" xfId="11" applyNumberFormat="1" applyFont="1" applyFill="1" applyBorder="1" applyAlignment="1" applyProtection="1">
      <alignment horizontal="center" vertical="top"/>
    </xf>
    <xf numFmtId="0" fontId="29" fillId="0" borderId="0" xfId="0" applyFont="1" applyFill="1">
      <alignment vertical="center"/>
    </xf>
    <xf numFmtId="0" fontId="1" fillId="0" borderId="0" xfId="10" applyFont="1" applyFill="1" applyBorder="1" applyAlignment="1" applyProtection="1">
      <alignment horizontal="left"/>
    </xf>
    <xf numFmtId="167" fontId="1" fillId="0" borderId="0" xfId="10" applyNumberFormat="1" applyFont="1" applyFill="1" applyBorder="1" applyAlignment="1" applyProtection="1">
      <alignment horizontal="left"/>
    </xf>
    <xf numFmtId="10" fontId="28" fillId="3" borderId="10" xfId="10" applyNumberFormat="1" applyFont="1" applyFill="1" applyBorder="1" applyAlignment="1" applyProtection="1">
      <alignment horizontal="left"/>
    </xf>
    <xf numFmtId="0" fontId="1" fillId="0" borderId="10" xfId="10" applyFont="1" applyBorder="1" applyAlignment="1" applyProtection="1">
      <alignment horizontal="left"/>
    </xf>
    <xf numFmtId="167" fontId="1" fillId="0" borderId="10" xfId="10" applyNumberFormat="1" applyFont="1" applyBorder="1" applyAlignment="1" applyProtection="1">
      <alignment horizontal="left"/>
    </xf>
    <xf numFmtId="10" fontId="1" fillId="0" borderId="10" xfId="10" applyNumberFormat="1" applyFont="1" applyBorder="1" applyAlignment="1" applyProtection="1">
      <alignment horizontal="left"/>
    </xf>
    <xf numFmtId="10" fontId="12" fillId="19" borderId="2" xfId="11" applyNumberFormat="1" applyFont="1" applyFill="1" applyBorder="1" applyAlignment="1" applyProtection="1">
      <alignment vertical="top"/>
    </xf>
    <xf numFmtId="10" fontId="12" fillId="19" borderId="14" xfId="11" applyNumberFormat="1" applyFont="1" applyFill="1" applyBorder="1" applyAlignment="1" applyProtection="1">
      <alignment vertical="top"/>
    </xf>
    <xf numFmtId="10" fontId="12" fillId="19" borderId="15" xfId="11" applyNumberFormat="1" applyFont="1" applyFill="1" applyBorder="1" applyAlignment="1" applyProtection="1">
      <alignment vertical="top"/>
    </xf>
    <xf numFmtId="167" fontId="12" fillId="0" borderId="12" xfId="11" applyNumberFormat="1" applyFont="1" applyFill="1" applyBorder="1" applyAlignment="1" applyProtection="1">
      <alignment horizontal="center" vertical="top"/>
    </xf>
    <xf numFmtId="10" fontId="12" fillId="19" borderId="14" xfId="11" applyNumberFormat="1" applyFont="1" applyFill="1" applyBorder="1" applyAlignment="1" applyProtection="1">
      <alignment vertical="top" wrapText="1"/>
    </xf>
    <xf numFmtId="10" fontId="12" fillId="19" borderId="2" xfId="11" applyNumberFormat="1" applyFont="1" applyFill="1" applyBorder="1" applyAlignment="1" applyProtection="1">
      <alignment vertical="top" wrapText="1"/>
    </xf>
    <xf numFmtId="0" fontId="12" fillId="6" borderId="5" xfId="0" applyFont="1" applyFill="1" applyBorder="1" applyAlignment="1" applyProtection="1">
      <alignment vertical="top"/>
    </xf>
    <xf numFmtId="0" fontId="11" fillId="0" borderId="0" xfId="0" applyFont="1" applyProtection="1">
      <alignment vertical="center"/>
    </xf>
    <xf numFmtId="0" fontId="12" fillId="0" borderId="7" xfId="2" applyFont="1" applyBorder="1" applyAlignment="1" applyProtection="1">
      <alignment horizontal="center" vertical="center"/>
    </xf>
    <xf numFmtId="0" fontId="11" fillId="0" borderId="13" xfId="0" applyFont="1" applyBorder="1" applyProtection="1">
      <alignment vertical="center"/>
    </xf>
    <xf numFmtId="0" fontId="11" fillId="0" borderId="0" xfId="0" applyFont="1" applyBorder="1" applyProtection="1">
      <alignment vertical="center"/>
    </xf>
    <xf numFmtId="0" fontId="12" fillId="0" borderId="0" xfId="0" applyFont="1" applyBorder="1" applyAlignment="1" applyProtection="1">
      <alignment horizontal="center" vertical="center"/>
    </xf>
    <xf numFmtId="0" fontId="32" fillId="0" borderId="13" xfId="0" applyFont="1" applyFill="1" applyBorder="1" applyAlignment="1" applyProtection="1">
      <alignment horizontal="left" vertical="center" wrapText="1"/>
    </xf>
    <xf numFmtId="0" fontId="11" fillId="0" borderId="0" xfId="0" applyFont="1" applyFill="1" applyProtection="1">
      <alignment vertical="center"/>
    </xf>
    <xf numFmtId="0" fontId="11" fillId="8" borderId="0" xfId="0" applyFont="1" applyFill="1" applyProtection="1">
      <alignment vertical="center"/>
    </xf>
    <xf numFmtId="0" fontId="11" fillId="11" borderId="0" xfId="0" applyFont="1" applyFill="1" applyProtection="1">
      <alignment vertical="center"/>
    </xf>
    <xf numFmtId="0" fontId="9" fillId="11" borderId="13" xfId="0" applyFont="1" applyFill="1" applyBorder="1" applyAlignment="1" applyProtection="1">
      <alignment horizontal="center" vertical="center"/>
    </xf>
    <xf numFmtId="0" fontId="9" fillId="11" borderId="0" xfId="0" applyFont="1" applyFill="1" applyBorder="1" applyAlignment="1" applyProtection="1">
      <alignment horizontal="center" vertical="center" wrapText="1"/>
    </xf>
    <xf numFmtId="0" fontId="12" fillId="19" borderId="13" xfId="0" applyFont="1" applyFill="1" applyBorder="1" applyProtection="1">
      <alignment vertical="center"/>
    </xf>
    <xf numFmtId="0" fontId="11" fillId="0" borderId="0" xfId="0" applyFont="1" applyAlignment="1" applyProtection="1">
      <alignment vertical="center" wrapText="1"/>
    </xf>
    <xf numFmtId="0" fontId="11" fillId="0" borderId="0" xfId="0" applyFont="1" applyAlignment="1" applyProtection="1">
      <alignment horizontal="center" vertical="center"/>
    </xf>
    <xf numFmtId="0" fontId="11" fillId="0" borderId="0" xfId="0" applyFont="1" applyProtection="1">
      <alignment vertical="center"/>
    </xf>
    <xf numFmtId="0" fontId="11" fillId="0" borderId="0" xfId="0" applyFont="1" applyBorder="1">
      <alignment vertical="center"/>
    </xf>
    <xf numFmtId="0" fontId="11" fillId="0" borderId="13" xfId="0" applyFont="1" applyBorder="1">
      <alignment vertical="center"/>
    </xf>
    <xf numFmtId="166" fontId="11" fillId="0" borderId="0" xfId="0" applyNumberFormat="1" applyFont="1" applyBorder="1">
      <alignment vertical="center"/>
    </xf>
    <xf numFmtId="166" fontId="11" fillId="0" borderId="0" xfId="0" applyNumberFormat="1" applyFont="1">
      <alignment vertical="center"/>
    </xf>
    <xf numFmtId="166" fontId="11" fillId="0" borderId="0" xfId="0" applyNumberFormat="1" applyFont="1" applyProtection="1">
      <alignment vertical="center"/>
    </xf>
    <xf numFmtId="170" fontId="9" fillId="11" borderId="1" xfId="0" applyNumberFormat="1" applyFont="1" applyFill="1" applyBorder="1" applyAlignment="1">
      <alignment horizontal="right" vertical="center"/>
    </xf>
    <xf numFmtId="2" fontId="12" fillId="0" borderId="0" xfId="0" applyNumberFormat="1" applyFont="1" applyBorder="1" applyProtection="1">
      <alignment vertical="center"/>
    </xf>
    <xf numFmtId="2" fontId="12" fillId="0" borderId="5" xfId="0" applyNumberFormat="1" applyFont="1" applyBorder="1" applyProtection="1">
      <alignment vertical="center"/>
    </xf>
    <xf numFmtId="2" fontId="12" fillId="0" borderId="0" xfId="0" applyNumberFormat="1" applyFont="1" applyBorder="1" applyAlignment="1" applyProtection="1">
      <alignment horizontal="center" vertical="center"/>
    </xf>
    <xf numFmtId="2" fontId="12" fillId="19" borderId="13" xfId="0" applyNumberFormat="1" applyFont="1" applyFill="1" applyBorder="1" applyProtection="1">
      <alignment vertical="center"/>
    </xf>
    <xf numFmtId="2" fontId="12" fillId="19" borderId="0" xfId="0" applyNumberFormat="1" applyFont="1" applyFill="1" applyBorder="1" applyProtection="1">
      <alignment vertical="center"/>
    </xf>
    <xf numFmtId="2" fontId="9" fillId="19" borderId="13" xfId="0" applyNumberFormat="1" applyFont="1" applyFill="1" applyBorder="1" applyAlignment="1" applyProtection="1">
      <alignment horizontal="left" vertical="center"/>
    </xf>
    <xf numFmtId="2" fontId="9" fillId="19" borderId="0" xfId="0" applyNumberFormat="1" applyFont="1" applyFill="1" applyBorder="1" applyAlignment="1" applyProtection="1">
      <alignment horizontal="left" vertical="center"/>
    </xf>
    <xf numFmtId="2" fontId="12" fillId="0" borderId="13" xfId="0" applyNumberFormat="1" applyFont="1" applyBorder="1" applyProtection="1">
      <alignment vertical="center"/>
    </xf>
    <xf numFmtId="171" fontId="12" fillId="0" borderId="5" xfId="0" applyNumberFormat="1" applyFont="1" applyBorder="1" applyProtection="1">
      <alignment vertical="center"/>
    </xf>
    <xf numFmtId="171" fontId="9" fillId="19" borderId="4" xfId="0" applyNumberFormat="1" applyFont="1" applyFill="1" applyBorder="1" applyAlignment="1" applyProtection="1">
      <alignment horizontal="left" vertical="center"/>
    </xf>
    <xf numFmtId="171" fontId="9" fillId="19" borderId="5" xfId="0" applyNumberFormat="1" applyFont="1" applyFill="1" applyBorder="1" applyAlignment="1" applyProtection="1">
      <alignment horizontal="left" vertical="center"/>
    </xf>
    <xf numFmtId="171" fontId="12" fillId="0" borderId="0" xfId="0" applyNumberFormat="1" applyFont="1" applyBorder="1" applyAlignment="1" applyProtection="1">
      <alignment horizontal="left" vertical="center"/>
    </xf>
    <xf numFmtId="171" fontId="12" fillId="0" borderId="5" xfId="0" applyNumberFormat="1" applyFont="1" applyBorder="1" applyAlignment="1" applyProtection="1">
      <alignment horizontal="left" vertical="center"/>
    </xf>
    <xf numFmtId="171" fontId="12" fillId="0" borderId="0" xfId="0" applyNumberFormat="1" applyFont="1" applyBorder="1" applyAlignment="1" applyProtection="1">
      <alignment vertical="center"/>
    </xf>
    <xf numFmtId="171" fontId="9" fillId="0" borderId="0" xfId="7" applyNumberFormat="1" applyFont="1" applyBorder="1" applyAlignment="1" applyProtection="1">
      <alignment horizontal="left" vertical="center"/>
    </xf>
    <xf numFmtId="171" fontId="12" fillId="0" borderId="0" xfId="0" applyNumberFormat="1" applyFont="1" applyBorder="1" applyAlignment="1" applyProtection="1">
      <alignment horizontal="center" vertical="center"/>
    </xf>
    <xf numFmtId="171" fontId="12" fillId="0" borderId="4" xfId="0" applyNumberFormat="1" applyFont="1" applyBorder="1" applyProtection="1">
      <alignment vertical="center"/>
    </xf>
    <xf numFmtId="171" fontId="12" fillId="0" borderId="0" xfId="0" applyNumberFormat="1" applyFont="1" applyBorder="1" applyAlignment="1" applyProtection="1">
      <alignment vertical="center" wrapText="1"/>
    </xf>
    <xf numFmtId="171" fontId="12" fillId="0" borderId="5" xfId="0" applyNumberFormat="1" applyFont="1" applyBorder="1" applyAlignment="1" applyProtection="1">
      <alignment vertical="center" wrapText="1"/>
    </xf>
    <xf numFmtId="171" fontId="9" fillId="0" borderId="0" xfId="0" applyNumberFormat="1" applyFont="1" applyFill="1" applyBorder="1" applyAlignment="1" applyProtection="1">
      <alignment horizontal="left" vertical="center"/>
    </xf>
    <xf numFmtId="171" fontId="9" fillId="0" borderId="4" xfId="0" applyNumberFormat="1" applyFont="1" applyBorder="1" applyAlignment="1" applyProtection="1">
      <alignment horizontal="left" vertical="center"/>
    </xf>
    <xf numFmtId="171" fontId="15" fillId="0" borderId="0" xfId="9" applyNumberFormat="1" applyFont="1" applyFill="1" applyBorder="1" applyAlignment="1" applyProtection="1">
      <alignment vertical="center"/>
    </xf>
    <xf numFmtId="171" fontId="12" fillId="0" borderId="10" xfId="0" applyNumberFormat="1" applyFont="1" applyBorder="1" applyProtection="1">
      <alignment vertical="center"/>
    </xf>
    <xf numFmtId="171" fontId="32" fillId="0" borderId="0" xfId="0" applyNumberFormat="1" applyFont="1" applyFill="1" applyBorder="1" applyAlignment="1" applyProtection="1">
      <alignment horizontal="left" vertical="center" wrapText="1"/>
    </xf>
    <xf numFmtId="171" fontId="32" fillId="0" borderId="5" xfId="0" applyNumberFormat="1" applyFont="1" applyFill="1" applyBorder="1" applyAlignment="1" applyProtection="1">
      <alignment horizontal="left" vertical="center" wrapText="1"/>
    </xf>
    <xf numFmtId="171" fontId="11" fillId="0" borderId="13" xfId="0" applyNumberFormat="1" applyFont="1" applyBorder="1">
      <alignment vertical="center"/>
    </xf>
    <xf numFmtId="171" fontId="11" fillId="0" borderId="0" xfId="0" applyNumberFormat="1" applyFont="1" applyBorder="1">
      <alignment vertical="center"/>
    </xf>
    <xf numFmtId="171" fontId="9" fillId="0" borderId="5" xfId="0" applyNumberFormat="1" applyFont="1" applyBorder="1" applyAlignment="1">
      <alignment horizontal="left" vertical="center"/>
    </xf>
    <xf numFmtId="171" fontId="12" fillId="0" borderId="0" xfId="0" applyNumberFormat="1" applyFont="1" applyBorder="1" applyAlignment="1">
      <alignment horizontal="left" vertical="center"/>
    </xf>
    <xf numFmtId="171" fontId="12" fillId="0" borderId="5" xfId="0" applyNumberFormat="1" applyFont="1" applyBorder="1" applyAlignment="1">
      <alignment horizontal="left" vertical="center"/>
    </xf>
    <xf numFmtId="171" fontId="11" fillId="0" borderId="5" xfId="0" applyNumberFormat="1" applyFont="1" applyBorder="1">
      <alignment vertical="center"/>
    </xf>
    <xf numFmtId="171" fontId="13" fillId="0" borderId="0" xfId="0" applyNumberFormat="1" applyFont="1" applyBorder="1" applyAlignment="1">
      <alignment horizontal="left" vertical="center"/>
    </xf>
    <xf numFmtId="171" fontId="12" fillId="0" borderId="0" xfId="0" applyNumberFormat="1" applyFont="1" applyBorder="1" applyAlignment="1">
      <alignment horizontal="left" vertical="center" wrapText="1"/>
    </xf>
    <xf numFmtId="171" fontId="12" fillId="0" borderId="0" xfId="0" applyNumberFormat="1" applyFont="1" applyBorder="1" applyAlignment="1">
      <alignment vertical="center"/>
    </xf>
    <xf numFmtId="171" fontId="9" fillId="0" borderId="0" xfId="7" applyNumberFormat="1" applyFont="1" applyBorder="1" applyAlignment="1">
      <alignment horizontal="left" vertical="center"/>
    </xf>
    <xf numFmtId="171" fontId="11" fillId="0" borderId="0" xfId="0" applyNumberFormat="1" applyFont="1" applyBorder="1" applyAlignment="1">
      <alignment horizontal="center" vertical="center"/>
    </xf>
    <xf numFmtId="171" fontId="5" fillId="0" borderId="0" xfId="0" applyNumberFormat="1" applyFont="1" applyBorder="1" applyAlignment="1">
      <alignment horizontal="left" vertical="center"/>
    </xf>
    <xf numFmtId="171" fontId="12" fillId="0" borderId="0" xfId="0" applyNumberFormat="1" applyFont="1" applyBorder="1" applyAlignment="1">
      <alignment vertical="center" wrapText="1"/>
    </xf>
    <xf numFmtId="171" fontId="12" fillId="0" borderId="5" xfId="0" applyNumberFormat="1" applyFont="1" applyBorder="1" applyAlignment="1">
      <alignment vertical="center" wrapText="1"/>
    </xf>
    <xf numFmtId="171" fontId="12" fillId="0" borderId="5" xfId="0" applyNumberFormat="1" applyFont="1" applyBorder="1" applyAlignment="1">
      <alignment horizontal="left" vertical="center" wrapText="1"/>
    </xf>
    <xf numFmtId="171" fontId="15" fillId="0" borderId="0" xfId="9" applyNumberFormat="1" applyFont="1" applyFill="1" applyBorder="1" applyAlignment="1" applyProtection="1">
      <alignment vertical="center"/>
      <protection locked="0"/>
    </xf>
    <xf numFmtId="171" fontId="9" fillId="0" borderId="0" xfId="0" applyNumberFormat="1" applyFont="1" applyFill="1" applyBorder="1" applyAlignment="1">
      <alignment horizontal="left" vertical="center"/>
    </xf>
    <xf numFmtId="171" fontId="5" fillId="0" borderId="10" xfId="0" applyNumberFormat="1" applyFont="1" applyBorder="1" applyAlignment="1">
      <alignment horizontal="left" vertical="center"/>
    </xf>
    <xf numFmtId="171" fontId="11" fillId="0" borderId="0" xfId="0" applyNumberFormat="1" applyFont="1" applyBorder="1" applyProtection="1">
      <alignment vertical="center"/>
    </xf>
    <xf numFmtId="171" fontId="11" fillId="0" borderId="5" xfId="0" applyNumberFormat="1" applyFont="1" applyBorder="1" applyProtection="1">
      <alignment vertical="center"/>
    </xf>
    <xf numFmtId="171" fontId="13" fillId="0" borderId="0" xfId="0" applyNumberFormat="1" applyFont="1" applyBorder="1" applyAlignment="1" applyProtection="1">
      <alignment horizontal="left" vertical="center"/>
    </xf>
    <xf numFmtId="171" fontId="11" fillId="0" borderId="0" xfId="0" applyNumberFormat="1" applyFont="1" applyBorder="1" applyAlignment="1" applyProtection="1">
      <alignment horizontal="center" vertical="center"/>
    </xf>
    <xf numFmtId="171" fontId="5" fillId="0" borderId="0" xfId="0" applyNumberFormat="1" applyFont="1" applyBorder="1" applyAlignment="1" applyProtection="1">
      <alignment horizontal="left" vertical="center"/>
    </xf>
    <xf numFmtId="171" fontId="11" fillId="0" borderId="13" xfId="0" applyNumberFormat="1" applyFont="1" applyBorder="1" applyProtection="1">
      <alignment vertical="center"/>
    </xf>
    <xf numFmtId="0" fontId="1" fillId="0" borderId="13" xfId="10" applyFont="1" applyBorder="1" applyAlignment="1" applyProtection="1">
      <alignment horizontal="left"/>
    </xf>
    <xf numFmtId="0" fontId="1" fillId="0" borderId="0" xfId="10" applyFont="1" applyBorder="1" applyAlignment="1" applyProtection="1">
      <alignment horizontal="left"/>
    </xf>
    <xf numFmtId="0" fontId="15" fillId="0" borderId="1" xfId="10" applyFont="1" applyFill="1" applyBorder="1" applyAlignment="1" applyProtection="1">
      <alignment vertical="top"/>
    </xf>
    <xf numFmtId="0" fontId="15" fillId="0" borderId="2" xfId="10" applyFont="1" applyFill="1" applyBorder="1" applyAlignment="1" applyProtection="1">
      <alignment vertical="top"/>
    </xf>
    <xf numFmtId="0" fontId="15" fillId="0" borderId="1" xfId="10" applyFont="1" applyFill="1" applyBorder="1" applyAlignment="1" applyProtection="1">
      <alignment vertical="center"/>
    </xf>
    <xf numFmtId="0" fontId="15" fillId="0" borderId="14" xfId="10" applyFont="1" applyFill="1" applyBorder="1" applyAlignment="1" applyProtection="1">
      <alignment vertical="top"/>
    </xf>
    <xf numFmtId="167" fontId="12" fillId="0" borderId="15" xfId="11" applyNumberFormat="1" applyFont="1" applyFill="1" applyBorder="1" applyAlignment="1" applyProtection="1">
      <alignment horizontal="center" vertical="top"/>
    </xf>
    <xf numFmtId="167" fontId="1" fillId="0" borderId="5" xfId="10" applyNumberFormat="1" applyFont="1" applyBorder="1" applyAlignment="1" applyProtection="1">
      <alignment horizontal="left"/>
    </xf>
    <xf numFmtId="167" fontId="1" fillId="0" borderId="6" xfId="10" applyNumberFormat="1" applyFont="1" applyBorder="1" applyAlignment="1" applyProtection="1">
      <alignment horizontal="left"/>
    </xf>
    <xf numFmtId="167" fontId="12" fillId="0" borderId="14" xfId="11" applyNumberFormat="1" applyFont="1" applyFill="1" applyBorder="1" applyAlignment="1" applyProtection="1">
      <alignment horizontal="center" vertical="center"/>
    </xf>
    <xf numFmtId="167" fontId="12" fillId="0" borderId="3" xfId="11" applyNumberFormat="1" applyFont="1" applyFill="1" applyBorder="1" applyAlignment="1" applyProtection="1">
      <alignment horizontal="center" vertical="center"/>
    </xf>
    <xf numFmtId="167" fontId="12" fillId="0" borderId="2" xfId="11" applyNumberFormat="1" applyFont="1" applyFill="1" applyBorder="1" applyAlignment="1" applyProtection="1">
      <alignment horizontal="center" vertical="center"/>
    </xf>
    <xf numFmtId="167" fontId="12" fillId="0" borderId="12" xfId="11" applyNumberFormat="1" applyFont="1" applyFill="1" applyBorder="1" applyAlignment="1" applyProtection="1">
      <alignment horizontal="center" vertical="center"/>
    </xf>
    <xf numFmtId="171" fontId="12" fillId="0" borderId="0" xfId="0" applyNumberFormat="1" applyFont="1" applyBorder="1" applyProtection="1">
      <alignment vertical="center"/>
    </xf>
    <xf numFmtId="171" fontId="32" fillId="20" borderId="7" xfId="0" applyNumberFormat="1" applyFont="1" applyFill="1" applyBorder="1" applyAlignment="1" applyProtection="1">
      <alignment horizontal="left" vertical="center" wrapText="1"/>
    </xf>
    <xf numFmtId="171" fontId="32" fillId="20" borderId="8" xfId="0" applyNumberFormat="1" applyFont="1" applyFill="1" applyBorder="1" applyAlignment="1" applyProtection="1">
      <alignment horizontal="left" vertical="center" wrapText="1"/>
    </xf>
    <xf numFmtId="171" fontId="32" fillId="20" borderId="9" xfId="0" applyNumberFormat="1" applyFont="1" applyFill="1" applyBorder="1" applyAlignment="1" applyProtection="1">
      <alignment horizontal="left" vertical="center" wrapText="1"/>
    </xf>
    <xf numFmtId="171" fontId="9" fillId="0" borderId="11" xfId="0" applyNumberFormat="1" applyFont="1" applyBorder="1" applyAlignment="1" applyProtection="1">
      <alignment horizontal="left" vertical="center"/>
    </xf>
    <xf numFmtId="171" fontId="12" fillId="0" borderId="0" xfId="0" applyNumberFormat="1" applyFont="1" applyBorder="1" applyAlignment="1" applyProtection="1">
      <alignment horizontal="left" vertical="center" wrapText="1"/>
    </xf>
    <xf numFmtId="171" fontId="12" fillId="0" borderId="5" xfId="0" applyNumberFormat="1" applyFont="1" applyBorder="1" applyAlignment="1" applyProtection="1">
      <alignment horizontal="left" vertical="center" wrapText="1"/>
    </xf>
    <xf numFmtId="171" fontId="9" fillId="0" borderId="0" xfId="0" applyNumberFormat="1" applyFont="1" applyBorder="1" applyAlignment="1" applyProtection="1">
      <alignment horizontal="left" vertical="center"/>
    </xf>
    <xf numFmtId="171" fontId="9" fillId="0" borderId="5" xfId="0" applyNumberFormat="1" applyFont="1" applyBorder="1" applyAlignment="1" applyProtection="1">
      <alignment horizontal="left" vertical="center"/>
    </xf>
    <xf numFmtId="171" fontId="12" fillId="19" borderId="6" xfId="0" applyNumberFormat="1" applyFont="1" applyFill="1" applyBorder="1" applyProtection="1">
      <alignment vertical="center"/>
    </xf>
    <xf numFmtId="171" fontId="11" fillId="0" borderId="12" xfId="0" applyNumberFormat="1" applyFont="1" applyBorder="1" applyProtection="1">
      <alignment vertical="center"/>
    </xf>
    <xf numFmtId="171" fontId="11" fillId="0" borderId="3" xfId="0" applyNumberFormat="1" applyFont="1" applyBorder="1" applyProtection="1">
      <alignment vertical="center"/>
    </xf>
    <xf numFmtId="171" fontId="11" fillId="0" borderId="10" xfId="0" applyNumberFormat="1" applyFont="1" applyBorder="1" applyProtection="1">
      <alignment vertical="center"/>
    </xf>
    <xf numFmtId="171" fontId="11" fillId="0" borderId="4" xfId="0" applyNumberFormat="1" applyFont="1" applyBorder="1" applyProtection="1">
      <alignment vertical="center"/>
    </xf>
    <xf numFmtId="171" fontId="0" fillId="22" borderId="13" xfId="0" applyNumberFormat="1" applyFill="1" applyBorder="1" applyAlignment="1" applyProtection="1">
      <alignment vertical="center"/>
    </xf>
    <xf numFmtId="171" fontId="0" fillId="22" borderId="5" xfId="0" applyNumberFormat="1" applyFill="1" applyBorder="1" applyAlignment="1" applyProtection="1">
      <alignment vertical="center"/>
    </xf>
    <xf numFmtId="171" fontId="0" fillId="24" borderId="7" xfId="0" applyNumberFormat="1" applyFill="1" applyBorder="1" applyAlignment="1" applyProtection="1">
      <alignment vertical="center"/>
    </xf>
    <xf numFmtId="171" fontId="0" fillId="24" borderId="8" xfId="0" applyNumberFormat="1" applyFill="1" applyBorder="1" applyAlignment="1" applyProtection="1">
      <alignment vertical="center"/>
    </xf>
    <xf numFmtId="171" fontId="0" fillId="24" borderId="9" xfId="0" applyNumberFormat="1" applyFill="1" applyBorder="1" applyAlignment="1" applyProtection="1">
      <alignment vertical="center"/>
    </xf>
    <xf numFmtId="171" fontId="0" fillId="22" borderId="0" xfId="0" applyNumberFormat="1" applyFill="1" applyBorder="1" applyAlignment="1" applyProtection="1">
      <alignment vertical="center"/>
    </xf>
    <xf numFmtId="0" fontId="11" fillId="0" borderId="0" xfId="0" applyFont="1" applyFill="1">
      <alignment vertical="center"/>
    </xf>
    <xf numFmtId="0" fontId="40" fillId="0" borderId="0" xfId="0" applyFont="1" applyFill="1">
      <alignment vertical="center"/>
    </xf>
    <xf numFmtId="0" fontId="11" fillId="0" borderId="0" xfId="0" applyFont="1" applyFill="1" applyBorder="1">
      <alignment vertical="center"/>
    </xf>
    <xf numFmtId="0" fontId="14" fillId="11" borderId="12" xfId="0" applyFont="1" applyFill="1" applyBorder="1" applyAlignment="1" applyProtection="1">
      <alignment horizontal="center" vertical="center"/>
    </xf>
    <xf numFmtId="0" fontId="14" fillId="11" borderId="11" xfId="0" applyFont="1" applyFill="1" applyBorder="1" applyAlignment="1" applyProtection="1">
      <alignment horizontal="center" vertical="center"/>
    </xf>
    <xf numFmtId="0" fontId="14" fillId="11" borderId="11" xfId="0" applyFont="1" applyFill="1" applyBorder="1" applyAlignment="1" applyProtection="1">
      <alignment horizontal="center" vertical="center" wrapText="1"/>
    </xf>
    <xf numFmtId="0" fontId="9" fillId="11" borderId="11" xfId="0" applyFont="1" applyFill="1" applyBorder="1" applyAlignment="1" applyProtection="1">
      <alignment horizontal="center" vertical="center"/>
    </xf>
    <xf numFmtId="0" fontId="9" fillId="11" borderId="6" xfId="0" applyFont="1" applyFill="1" applyBorder="1" applyAlignment="1" applyProtection="1">
      <alignment horizontal="center" vertical="center"/>
    </xf>
    <xf numFmtId="15" fontId="16" fillId="5" borderId="7" xfId="0" applyNumberFormat="1" applyFont="1" applyFill="1" applyBorder="1" applyAlignment="1" applyProtection="1">
      <alignment horizontal="center" vertical="center" wrapText="1"/>
    </xf>
    <xf numFmtId="171" fontId="14" fillId="11" borderId="12" xfId="0" applyNumberFormat="1" applyFont="1" applyFill="1" applyBorder="1" applyAlignment="1" applyProtection="1">
      <alignment horizontal="center" vertical="center"/>
    </xf>
    <xf numFmtId="171" fontId="14" fillId="11" borderId="11" xfId="0" applyNumberFormat="1" applyFont="1" applyFill="1" applyBorder="1" applyAlignment="1" applyProtection="1">
      <alignment horizontal="center" vertical="center"/>
    </xf>
    <xf numFmtId="171" fontId="14" fillId="11" borderId="11" xfId="0" applyNumberFormat="1" applyFont="1" applyFill="1" applyBorder="1" applyAlignment="1" applyProtection="1">
      <alignment horizontal="center" vertical="center" wrapText="1"/>
    </xf>
    <xf numFmtId="171" fontId="9" fillId="11" borderId="11" xfId="0" applyNumberFormat="1" applyFont="1" applyFill="1" applyBorder="1" applyAlignment="1" applyProtection="1">
      <alignment horizontal="center" vertical="center"/>
    </xf>
    <xf numFmtId="171" fontId="9" fillId="11" borderId="6" xfId="0" applyNumberFormat="1" applyFont="1" applyFill="1" applyBorder="1" applyAlignment="1" applyProtection="1">
      <alignment horizontal="center" vertical="center"/>
    </xf>
    <xf numFmtId="0" fontId="15" fillId="0" borderId="1" xfId="10" applyFont="1" applyFill="1" applyBorder="1" applyAlignment="1" applyProtection="1">
      <alignment horizontal="left" vertical="center"/>
    </xf>
    <xf numFmtId="1" fontId="11" fillId="0" borderId="0" xfId="0" applyNumberFormat="1" applyFont="1">
      <alignment vertical="center"/>
    </xf>
    <xf numFmtId="1" fontId="11" fillId="0" borderId="3" xfId="0" applyNumberFormat="1" applyFont="1" applyBorder="1">
      <alignment vertical="center"/>
    </xf>
    <xf numFmtId="1" fontId="11" fillId="11" borderId="0" xfId="0" applyNumberFormat="1" applyFont="1" applyFill="1">
      <alignment vertical="center"/>
    </xf>
    <xf numFmtId="1" fontId="12" fillId="0" borderId="7" xfId="2" applyNumberFormat="1" applyFont="1" applyBorder="1" applyAlignment="1">
      <alignment horizontal="center" vertical="center"/>
    </xf>
    <xf numFmtId="1" fontId="16" fillId="5" borderId="7" xfId="0" applyNumberFormat="1" applyFont="1" applyFill="1" applyBorder="1" applyAlignment="1">
      <alignment horizontal="center" vertical="center" wrapText="1"/>
    </xf>
    <xf numFmtId="1" fontId="16" fillId="5" borderId="16" xfId="0" applyNumberFormat="1" applyFont="1" applyFill="1" applyBorder="1" applyAlignment="1">
      <alignment horizontal="center" vertical="center" wrapText="1"/>
    </xf>
    <xf numFmtId="1" fontId="16" fillId="5" borderId="8" xfId="0" applyNumberFormat="1" applyFont="1" applyFill="1" applyBorder="1" applyAlignment="1">
      <alignment horizontal="center" vertical="center" wrapText="1"/>
    </xf>
    <xf numFmtId="1" fontId="12" fillId="0" borderId="0" xfId="0" applyNumberFormat="1" applyFont="1" applyBorder="1" applyAlignment="1">
      <alignment horizontal="left" vertical="center"/>
    </xf>
    <xf numFmtId="1" fontId="12" fillId="0" borderId="0" xfId="0" applyNumberFormat="1" applyFont="1" applyBorder="1" applyAlignment="1">
      <alignment vertical="center" wrapText="1"/>
    </xf>
    <xf numFmtId="1" fontId="12" fillId="0" borderId="5" xfId="0" applyNumberFormat="1" applyFont="1" applyBorder="1" applyAlignment="1">
      <alignment vertical="center" wrapText="1"/>
    </xf>
    <xf numFmtId="1" fontId="12" fillId="0" borderId="5" xfId="0" applyNumberFormat="1" applyFont="1" applyBorder="1" applyAlignment="1">
      <alignment horizontal="left" vertical="center" wrapText="1"/>
    </xf>
    <xf numFmtId="1" fontId="12" fillId="0" borderId="5" xfId="0" applyNumberFormat="1" applyFont="1" applyBorder="1" applyAlignment="1">
      <alignment horizontal="left" vertical="center"/>
    </xf>
    <xf numFmtId="1" fontId="11" fillId="0" borderId="0" xfId="0" applyNumberFormat="1" applyFont="1" applyBorder="1">
      <alignment vertical="center"/>
    </xf>
    <xf numFmtId="1" fontId="9" fillId="0" borderId="5" xfId="0" applyNumberFormat="1" applyFont="1" applyBorder="1" applyAlignment="1">
      <alignment horizontal="left" vertical="center"/>
    </xf>
    <xf numFmtId="1" fontId="11" fillId="11" borderId="0" xfId="0" applyNumberFormat="1" applyFont="1" applyFill="1" applyBorder="1">
      <alignment vertical="center"/>
    </xf>
    <xf numFmtId="1" fontId="13" fillId="0" borderId="0" xfId="0" applyNumberFormat="1" applyFont="1" applyBorder="1" applyAlignment="1">
      <alignment horizontal="left" vertical="center"/>
    </xf>
    <xf numFmtId="1" fontId="12" fillId="0" borderId="0" xfId="0" applyNumberFormat="1" applyFont="1" applyBorder="1" applyAlignment="1">
      <alignment vertical="center"/>
    </xf>
    <xf numFmtId="1" fontId="9" fillId="0" borderId="0" xfId="7" applyNumberFormat="1" applyFont="1" applyBorder="1" applyAlignment="1">
      <alignment horizontal="left" vertical="center"/>
    </xf>
    <xf numFmtId="1" fontId="11" fillId="0" borderId="0" xfId="0" applyNumberFormat="1" applyFont="1" applyBorder="1" applyAlignment="1">
      <alignment horizontal="center" vertical="center"/>
    </xf>
    <xf numFmtId="1" fontId="5" fillId="0" borderId="0" xfId="0" applyNumberFormat="1" applyFont="1" applyBorder="1" applyAlignment="1">
      <alignment horizontal="left" vertical="center"/>
    </xf>
    <xf numFmtId="1" fontId="15" fillId="0" borderId="0" xfId="9" applyNumberFormat="1" applyFont="1" applyFill="1" applyBorder="1" applyAlignment="1" applyProtection="1">
      <alignment vertical="center"/>
      <protection locked="0"/>
    </xf>
    <xf numFmtId="1" fontId="9" fillId="0" borderId="0" xfId="0" applyNumberFormat="1" applyFont="1" applyFill="1" applyBorder="1" applyAlignment="1">
      <alignment horizontal="left" vertical="center"/>
    </xf>
    <xf numFmtId="1" fontId="11" fillId="0" borderId="11" xfId="0" applyNumberFormat="1" applyFont="1" applyBorder="1" applyAlignment="1">
      <alignment horizontal="center" vertical="center"/>
    </xf>
    <xf numFmtId="1" fontId="12" fillId="8" borderId="0" xfId="2" applyNumberFormat="1" applyFont="1" applyFill="1" applyBorder="1" applyAlignment="1">
      <alignment horizontal="center" vertical="center"/>
    </xf>
    <xf numFmtId="1" fontId="11" fillId="8" borderId="0" xfId="0" applyNumberFormat="1" applyFont="1" applyFill="1">
      <alignment vertical="center"/>
    </xf>
    <xf numFmtId="1" fontId="12" fillId="8" borderId="0" xfId="2" applyNumberFormat="1" applyFont="1" applyFill="1" applyBorder="1" applyAlignment="1" applyProtection="1">
      <alignment horizontal="center" vertical="center"/>
    </xf>
    <xf numFmtId="1" fontId="11" fillId="0" borderId="0" xfId="0" applyNumberFormat="1" applyFont="1" applyProtection="1">
      <alignment vertical="center"/>
    </xf>
    <xf numFmtId="1" fontId="11" fillId="11" borderId="0" xfId="0" applyNumberFormat="1" applyFont="1" applyFill="1" applyProtection="1">
      <alignment vertical="center"/>
    </xf>
    <xf numFmtId="1" fontId="14" fillId="11" borderId="11" xfId="0" applyNumberFormat="1" applyFont="1" applyFill="1" applyBorder="1" applyAlignment="1" applyProtection="1">
      <alignment horizontal="center" vertical="center"/>
    </xf>
    <xf numFmtId="1" fontId="14" fillId="11" borderId="11" xfId="0" applyNumberFormat="1" applyFont="1" applyFill="1" applyBorder="1" applyAlignment="1" applyProtection="1">
      <alignment horizontal="center" vertical="center" wrapText="1"/>
    </xf>
    <xf numFmtId="1" fontId="9" fillId="11" borderId="11" xfId="0" applyNumberFormat="1" applyFont="1" applyFill="1" applyBorder="1" applyAlignment="1" applyProtection="1">
      <alignment horizontal="center" vertical="center"/>
    </xf>
    <xf numFmtId="1" fontId="9" fillId="11" borderId="6" xfId="0" applyNumberFormat="1" applyFont="1" applyFill="1" applyBorder="1" applyAlignment="1" applyProtection="1">
      <alignment horizontal="center" vertical="center"/>
    </xf>
    <xf numFmtId="1" fontId="12" fillId="0" borderId="7" xfId="2" applyNumberFormat="1" applyFont="1" applyBorder="1" applyAlignment="1" applyProtection="1">
      <alignment horizontal="center" vertical="center"/>
    </xf>
    <xf numFmtId="1" fontId="16" fillId="5" borderId="7" xfId="0" applyNumberFormat="1" applyFont="1" applyFill="1" applyBorder="1" applyAlignment="1" applyProtection="1">
      <alignment horizontal="center" vertical="center" wrapText="1"/>
    </xf>
    <xf numFmtId="1" fontId="16" fillId="5" borderId="16" xfId="0" applyNumberFormat="1" applyFont="1" applyFill="1" applyBorder="1" applyAlignment="1" applyProtection="1">
      <alignment horizontal="center" vertical="center" wrapText="1"/>
    </xf>
    <xf numFmtId="1" fontId="16" fillId="5" borderId="8" xfId="0" applyNumberFormat="1" applyFont="1" applyFill="1" applyBorder="1" applyAlignment="1" applyProtection="1">
      <alignment horizontal="center" vertical="center" wrapText="1"/>
    </xf>
    <xf numFmtId="1" fontId="12" fillId="0" borderId="0" xfId="0" applyNumberFormat="1" applyFont="1" applyBorder="1" applyAlignment="1" applyProtection="1">
      <alignment horizontal="left" vertical="center"/>
    </xf>
    <xf numFmtId="1" fontId="12" fillId="0" borderId="0" xfId="0" applyNumberFormat="1" applyFont="1" applyBorder="1" applyAlignment="1" applyProtection="1">
      <alignment vertical="center" wrapText="1"/>
    </xf>
    <xf numFmtId="1" fontId="12" fillId="0" borderId="5" xfId="0" applyNumberFormat="1" applyFont="1" applyBorder="1" applyAlignment="1" applyProtection="1">
      <alignment vertical="center" wrapText="1"/>
    </xf>
    <xf numFmtId="1" fontId="12" fillId="0" borderId="5" xfId="0" applyNumberFormat="1" applyFont="1" applyBorder="1" applyAlignment="1" applyProtection="1">
      <alignment horizontal="left" vertical="center" wrapText="1"/>
    </xf>
    <xf numFmtId="1" fontId="12" fillId="0" borderId="5" xfId="0" applyNumberFormat="1" applyFont="1" applyBorder="1" applyAlignment="1" applyProtection="1">
      <alignment horizontal="left" vertical="center"/>
    </xf>
    <xf numFmtId="1" fontId="9" fillId="0" borderId="5" xfId="0" applyNumberFormat="1" applyFont="1" applyBorder="1" applyAlignment="1" applyProtection="1">
      <alignment horizontal="left" vertical="center"/>
    </xf>
    <xf numFmtId="1" fontId="13" fillId="0" borderId="0" xfId="0" applyNumberFormat="1" applyFont="1" applyBorder="1" applyAlignment="1" applyProtection="1">
      <alignment horizontal="left" vertical="center"/>
    </xf>
    <xf numFmtId="1" fontId="12" fillId="0" borderId="0" xfId="0" applyNumberFormat="1" applyFont="1" applyBorder="1" applyAlignment="1" applyProtection="1">
      <alignment vertical="center"/>
    </xf>
    <xf numFmtId="1" fontId="9" fillId="0" borderId="0" xfId="7" applyNumberFormat="1" applyFont="1" applyBorder="1" applyAlignment="1" applyProtection="1">
      <alignment horizontal="left" vertical="center"/>
    </xf>
    <xf numFmtId="1" fontId="11" fillId="0" borderId="0" xfId="0" applyNumberFormat="1" applyFont="1" applyBorder="1" applyAlignment="1" applyProtection="1">
      <alignment horizontal="center" vertical="center"/>
    </xf>
    <xf numFmtId="1" fontId="5" fillId="0" borderId="0" xfId="0" applyNumberFormat="1" applyFont="1" applyBorder="1" applyAlignment="1" applyProtection="1">
      <alignment horizontal="left" vertical="center"/>
    </xf>
    <xf numFmtId="1" fontId="15" fillId="0" borderId="0" xfId="9" applyNumberFormat="1" applyFont="1" applyFill="1" applyBorder="1" applyAlignment="1" applyProtection="1">
      <alignment vertical="center"/>
    </xf>
    <xf numFmtId="1" fontId="9" fillId="11" borderId="1" xfId="0" applyNumberFormat="1" applyFont="1" applyFill="1" applyBorder="1" applyAlignment="1">
      <alignment horizontal="right" vertical="center"/>
    </xf>
    <xf numFmtId="1" fontId="9" fillId="0" borderId="0" xfId="0" applyNumberFormat="1" applyFont="1" applyFill="1" applyBorder="1" applyAlignment="1" applyProtection="1">
      <alignment horizontal="left" vertical="center"/>
    </xf>
    <xf numFmtId="1" fontId="12" fillId="0" borderId="0" xfId="2" applyNumberFormat="1" applyFont="1" applyBorder="1" applyAlignment="1" applyProtection="1">
      <alignment horizontal="center" vertical="center"/>
    </xf>
    <xf numFmtId="1" fontId="12" fillId="0" borderId="3" xfId="2" applyNumberFormat="1" applyFont="1" applyBorder="1" applyAlignment="1" applyProtection="1">
      <alignment horizontal="center" vertical="center"/>
    </xf>
    <xf numFmtId="1" fontId="11" fillId="0" borderId="0" xfId="0" applyNumberFormat="1" applyFont="1" applyBorder="1" applyAlignment="1">
      <alignment vertical="center" wrapText="1"/>
    </xf>
    <xf numFmtId="1" fontId="12" fillId="0" borderId="0" xfId="0" applyNumberFormat="1" applyFont="1" applyBorder="1">
      <alignment vertical="center"/>
    </xf>
    <xf numFmtId="1" fontId="11" fillId="0" borderId="0" xfId="0" applyNumberFormat="1" applyFont="1" applyAlignment="1">
      <alignment vertical="center" wrapText="1"/>
    </xf>
    <xf numFmtId="1" fontId="11" fillId="0" borderId="0" xfId="0" applyNumberFormat="1" applyFont="1" applyAlignment="1">
      <alignment horizontal="center" vertical="center"/>
    </xf>
    <xf numFmtId="1" fontId="12" fillId="0" borderId="0" xfId="0" applyNumberFormat="1" applyFont="1">
      <alignment vertical="center"/>
    </xf>
    <xf numFmtId="1" fontId="39" fillId="19" borderId="10" xfId="0" applyNumberFormat="1" applyFont="1" applyFill="1" applyBorder="1" applyAlignment="1" applyProtection="1">
      <alignment horizontal="left" vertical="center"/>
    </xf>
    <xf numFmtId="172" fontId="25" fillId="11" borderId="20" xfId="0" applyNumberFormat="1" applyFont="1" applyFill="1" applyBorder="1" applyAlignment="1" applyProtection="1">
      <alignment horizontal="center" vertical="center"/>
    </xf>
    <xf numFmtId="172" fontId="15" fillId="9" borderId="20" xfId="0" applyNumberFormat="1" applyFont="1" applyFill="1" applyBorder="1" applyAlignment="1" applyProtection="1">
      <alignment horizontal="center" vertical="center"/>
    </xf>
    <xf numFmtId="172" fontId="25" fillId="9" borderId="20" xfId="0" applyNumberFormat="1" applyFont="1" applyFill="1" applyBorder="1" applyAlignment="1" applyProtection="1">
      <alignment horizontal="center" vertical="center"/>
    </xf>
    <xf numFmtId="172" fontId="25" fillId="11" borderId="24" xfId="0" applyNumberFormat="1" applyFont="1" applyFill="1" applyBorder="1" applyAlignment="1" applyProtection="1">
      <alignment horizontal="center" vertical="center"/>
    </xf>
    <xf numFmtId="172" fontId="25" fillId="11" borderId="19" xfId="0" applyNumberFormat="1" applyFont="1" applyFill="1" applyBorder="1" applyAlignment="1" applyProtection="1">
      <alignment horizontal="center" vertical="center"/>
    </xf>
    <xf numFmtId="172" fontId="25" fillId="11" borderId="23" xfId="0" applyNumberFormat="1" applyFont="1" applyFill="1" applyBorder="1" applyAlignment="1" applyProtection="1">
      <alignment horizontal="center" vertical="center"/>
    </xf>
    <xf numFmtId="172" fontId="25" fillId="11" borderId="9" xfId="0" applyNumberFormat="1" applyFont="1" applyFill="1" applyBorder="1" applyAlignment="1" applyProtection="1">
      <alignment horizontal="center" vertical="center"/>
    </xf>
    <xf numFmtId="172" fontId="25" fillId="11" borderId="1" xfId="0" applyNumberFormat="1" applyFont="1" applyFill="1" applyBorder="1" applyAlignment="1" applyProtection="1">
      <alignment horizontal="center" vertical="center"/>
    </xf>
    <xf numFmtId="172" fontId="25" fillId="11" borderId="16" xfId="0" applyNumberFormat="1" applyFont="1" applyFill="1" applyBorder="1" applyAlignment="1" applyProtection="1">
      <alignment horizontal="center" vertical="center"/>
    </xf>
    <xf numFmtId="172" fontId="0" fillId="9" borderId="9" xfId="0" applyNumberFormat="1" applyFont="1" applyFill="1" applyBorder="1" applyAlignment="1" applyProtection="1">
      <alignment horizontal="center" vertical="center"/>
    </xf>
    <xf numFmtId="172" fontId="0" fillId="9" borderId="16" xfId="0" applyNumberFormat="1" applyFont="1" applyFill="1" applyBorder="1" applyAlignment="1" applyProtection="1">
      <alignment horizontal="center" vertical="center"/>
    </xf>
    <xf numFmtId="172" fontId="25" fillId="9" borderId="24" xfId="0" applyNumberFormat="1" applyFont="1" applyFill="1" applyBorder="1" applyAlignment="1" applyProtection="1">
      <alignment horizontal="center" vertical="center"/>
    </xf>
    <xf numFmtId="172" fontId="15" fillId="9" borderId="24" xfId="0" applyNumberFormat="1" applyFont="1" applyFill="1" applyBorder="1" applyAlignment="1" applyProtection="1">
      <alignment horizontal="center" vertical="center"/>
    </xf>
    <xf numFmtId="172" fontId="15" fillId="9" borderId="23" xfId="0" applyNumberFormat="1" applyFont="1" applyFill="1" applyBorder="1" applyAlignment="1" applyProtection="1">
      <alignment horizontal="center" vertical="center"/>
    </xf>
    <xf numFmtId="172" fontId="15" fillId="9" borderId="9" xfId="0" applyNumberFormat="1" applyFont="1" applyFill="1" applyBorder="1" applyAlignment="1" applyProtection="1">
      <alignment horizontal="center" vertical="center"/>
    </xf>
    <xf numFmtId="172" fontId="15" fillId="9" borderId="1" xfId="0" applyNumberFormat="1" applyFont="1" applyFill="1" applyBorder="1" applyAlignment="1" applyProtection="1">
      <alignment horizontal="center" vertical="center"/>
    </xf>
    <xf numFmtId="172" fontId="15" fillId="9" borderId="16" xfId="0" applyNumberFormat="1" applyFont="1" applyFill="1" applyBorder="1" applyAlignment="1" applyProtection="1">
      <alignment horizontal="center" vertical="center"/>
    </xf>
    <xf numFmtId="172" fontId="25" fillId="11" borderId="7" xfId="0" applyNumberFormat="1" applyFont="1" applyFill="1" applyBorder="1" applyAlignment="1" applyProtection="1">
      <alignment horizontal="center" vertical="center"/>
    </xf>
    <xf numFmtId="172" fontId="0" fillId="9" borderId="8" xfId="0" applyNumberFormat="1" applyFont="1" applyFill="1" applyBorder="1" applyAlignment="1" applyProtection="1">
      <alignment horizontal="center" vertical="center"/>
    </xf>
    <xf numFmtId="172" fontId="15" fillId="9" borderId="8" xfId="0" applyNumberFormat="1" applyFont="1" applyFill="1" applyBorder="1" applyAlignment="1" applyProtection="1">
      <alignment horizontal="center" vertical="center"/>
    </xf>
    <xf numFmtId="172" fontId="15" fillId="19" borderId="1" xfId="0" applyNumberFormat="1" applyFont="1" applyFill="1" applyBorder="1" applyAlignment="1" applyProtection="1">
      <alignment horizontal="center" vertical="center"/>
    </xf>
    <xf numFmtId="172" fontId="15" fillId="19" borderId="9" xfId="0" applyNumberFormat="1" applyFont="1" applyFill="1" applyBorder="1" applyAlignment="1" applyProtection="1">
      <alignment horizontal="center" vertical="center"/>
    </xf>
    <xf numFmtId="172" fontId="15" fillId="19" borderId="7" xfId="0" applyNumberFormat="1" applyFont="1" applyFill="1" applyBorder="1" applyAlignment="1" applyProtection="1">
      <alignment horizontal="center" vertical="center"/>
    </xf>
    <xf numFmtId="172" fontId="15" fillId="19" borderId="20" xfId="0" applyNumberFormat="1" applyFont="1" applyFill="1" applyBorder="1" applyAlignment="1" applyProtection="1">
      <alignment horizontal="center" vertical="center"/>
    </xf>
    <xf numFmtId="172" fontId="15" fillId="8" borderId="20" xfId="0" applyNumberFormat="1" applyFont="1" applyFill="1" applyBorder="1" applyAlignment="1" applyProtection="1">
      <alignment horizontal="center" vertical="center"/>
    </xf>
    <xf numFmtId="172" fontId="25" fillId="11" borderId="8" xfId="0" applyNumberFormat="1" applyFont="1" applyFill="1" applyBorder="1" applyAlignment="1" applyProtection="1">
      <alignment horizontal="center" vertical="center"/>
    </xf>
    <xf numFmtId="172" fontId="0" fillId="9" borderId="20" xfId="0" applyNumberFormat="1" applyFont="1" applyFill="1" applyBorder="1" applyAlignment="1" applyProtection="1">
      <alignment horizontal="center" vertical="center"/>
    </xf>
    <xf numFmtId="172" fontId="15" fillId="9" borderId="7" xfId="0" applyNumberFormat="1" applyFont="1" applyFill="1" applyBorder="1" applyAlignment="1" applyProtection="1">
      <alignment horizontal="center" vertical="center"/>
    </xf>
    <xf numFmtId="1" fontId="12" fillId="19" borderId="11" xfId="0" applyNumberFormat="1" applyFont="1" applyFill="1" applyBorder="1" applyAlignment="1" applyProtection="1">
      <alignment vertical="center"/>
    </xf>
    <xf numFmtId="171" fontId="0" fillId="22" borderId="7" xfId="0" applyNumberFormat="1" applyFill="1" applyBorder="1" applyAlignment="1" applyProtection="1">
      <alignment vertical="center"/>
    </xf>
    <xf numFmtId="171" fontId="0" fillId="22" borderId="8" xfId="0" applyNumberFormat="1" applyFill="1" applyBorder="1" applyAlignment="1" applyProtection="1">
      <alignment vertical="center"/>
    </xf>
    <xf numFmtId="172" fontId="25" fillId="8" borderId="20" xfId="0" applyNumberFormat="1" applyFont="1" applyFill="1" applyBorder="1" applyAlignment="1" applyProtection="1">
      <alignment horizontal="center" vertical="center"/>
    </xf>
    <xf numFmtId="172" fontId="15" fillId="8" borderId="16" xfId="0" applyNumberFormat="1" applyFont="1" applyFill="1" applyBorder="1" applyAlignment="1" applyProtection="1">
      <alignment horizontal="center" vertical="center"/>
    </xf>
    <xf numFmtId="172" fontId="15" fillId="8" borderId="1" xfId="0" applyNumberFormat="1" applyFont="1" applyFill="1" applyBorder="1" applyAlignment="1" applyProtection="1">
      <alignment horizontal="center" vertical="center"/>
    </xf>
    <xf numFmtId="172" fontId="15" fillId="11" borderId="20" xfId="0" applyNumberFormat="1" applyFont="1" applyFill="1" applyBorder="1" applyAlignment="1" applyProtection="1">
      <alignment horizontal="center" vertical="center"/>
    </xf>
    <xf numFmtId="172" fontId="15" fillId="11" borderId="23" xfId="0" applyNumberFormat="1" applyFont="1" applyFill="1" applyBorder="1" applyAlignment="1" applyProtection="1">
      <alignment horizontal="center" vertical="center"/>
    </xf>
    <xf numFmtId="172" fontId="15" fillId="11" borderId="1" xfId="0" applyNumberFormat="1" applyFont="1" applyFill="1" applyBorder="1" applyAlignment="1" applyProtection="1">
      <alignment horizontal="center" vertical="center"/>
    </xf>
    <xf numFmtId="172" fontId="15" fillId="11" borderId="9" xfId="0" applyNumberFormat="1" applyFont="1" applyFill="1" applyBorder="1" applyAlignment="1" applyProtection="1">
      <alignment horizontal="center" vertical="center"/>
    </xf>
    <xf numFmtId="172" fontId="15" fillId="11" borderId="16" xfId="0" applyNumberFormat="1" applyFont="1" applyFill="1" applyBorder="1" applyAlignment="1" applyProtection="1">
      <alignment horizontal="center" vertical="center"/>
    </xf>
    <xf numFmtId="172" fontId="15" fillId="11" borderId="24" xfId="0" applyNumberFormat="1" applyFont="1" applyFill="1" applyBorder="1" applyAlignment="1" applyProtection="1">
      <alignment horizontal="center" vertical="center"/>
    </xf>
    <xf numFmtId="172" fontId="15" fillId="11" borderId="7" xfId="0" applyNumberFormat="1" applyFont="1" applyFill="1" applyBorder="1" applyAlignment="1" applyProtection="1">
      <alignment horizontal="center" vertical="center"/>
    </xf>
    <xf numFmtId="172" fontId="15" fillId="9" borderId="21" xfId="0" applyNumberFormat="1" applyFont="1" applyFill="1" applyBorder="1" applyAlignment="1" applyProtection="1">
      <alignment horizontal="center" vertical="center"/>
    </xf>
    <xf numFmtId="172" fontId="15" fillId="9" borderId="31" xfId="0" applyNumberFormat="1" applyFont="1" applyFill="1" applyBorder="1" applyAlignment="1" applyProtection="1">
      <alignment horizontal="center" vertical="center"/>
    </xf>
    <xf numFmtId="172" fontId="15" fillId="9" borderId="14" xfId="0" applyNumberFormat="1" applyFont="1" applyFill="1" applyBorder="1" applyAlignment="1" applyProtection="1">
      <alignment horizontal="center" vertical="center"/>
    </xf>
    <xf numFmtId="172" fontId="15" fillId="9" borderId="17" xfId="0" applyNumberFormat="1" applyFont="1" applyFill="1" applyBorder="1" applyAlignment="1" applyProtection="1">
      <alignment horizontal="center" vertical="center"/>
    </xf>
    <xf numFmtId="172" fontId="25" fillId="11" borderId="22" xfId="0" applyNumberFormat="1" applyFont="1" applyFill="1" applyBorder="1" applyAlignment="1" applyProtection="1">
      <alignment horizontal="center" vertical="center"/>
    </xf>
    <xf numFmtId="172" fontId="25" fillId="11" borderId="32" xfId="0" applyNumberFormat="1" applyFont="1" applyFill="1" applyBorder="1" applyAlignment="1" applyProtection="1">
      <alignment horizontal="center" vertical="center"/>
    </xf>
    <xf numFmtId="172" fontId="25" fillId="11" borderId="2" xfId="0" applyNumberFormat="1" applyFont="1" applyFill="1" applyBorder="1" applyAlignment="1" applyProtection="1">
      <alignment horizontal="center" vertical="center"/>
    </xf>
    <xf numFmtId="172" fontId="25" fillId="11" borderId="6" xfId="0" applyNumberFormat="1" applyFont="1" applyFill="1" applyBorder="1" applyAlignment="1" applyProtection="1">
      <alignment horizontal="center" vertical="center"/>
    </xf>
    <xf numFmtId="172" fontId="25" fillId="11" borderId="18" xfId="0" applyNumberFormat="1" applyFont="1" applyFill="1" applyBorder="1" applyAlignment="1" applyProtection="1">
      <alignment horizontal="center" vertical="center"/>
    </xf>
    <xf numFmtId="172" fontId="25" fillId="11" borderId="12" xfId="0" applyNumberFormat="1" applyFont="1" applyFill="1" applyBorder="1" applyAlignment="1" applyProtection="1">
      <alignment horizontal="center" vertical="center"/>
    </xf>
    <xf numFmtId="172" fontId="25" fillId="9" borderId="23" xfId="0" applyNumberFormat="1" applyFont="1" applyFill="1" applyBorder="1" applyAlignment="1" applyProtection="1">
      <alignment horizontal="center" vertical="center"/>
    </xf>
    <xf numFmtId="172" fontId="25" fillId="11" borderId="28" xfId="0" applyNumberFormat="1" applyFont="1" applyFill="1" applyBorder="1" applyAlignment="1" applyProtection="1">
      <alignment horizontal="center" vertical="center"/>
    </xf>
    <xf numFmtId="172" fontId="25" fillId="11" borderId="25" xfId="0" applyNumberFormat="1" applyFont="1" applyFill="1" applyBorder="1" applyAlignment="1" applyProtection="1">
      <alignment horizontal="center" vertical="center"/>
    </xf>
    <xf numFmtId="172" fontId="25" fillId="26" borderId="20" xfId="37" applyNumberFormat="1" applyFont="1" applyFill="1" applyBorder="1" applyAlignment="1" applyProtection="1">
      <alignment horizontal="center" vertical="center" wrapText="1"/>
    </xf>
    <xf numFmtId="172" fontId="15" fillId="17" borderId="20" xfId="0" applyNumberFormat="1" applyFont="1" applyFill="1" applyBorder="1" applyAlignment="1" applyProtection="1">
      <alignment horizontal="center" vertical="center"/>
    </xf>
    <xf numFmtId="172" fontId="15" fillId="17" borderId="24" xfId="0" applyNumberFormat="1" applyFont="1" applyFill="1" applyBorder="1" applyAlignment="1" applyProtection="1">
      <alignment horizontal="center" vertical="center"/>
    </xf>
    <xf numFmtId="172" fontId="15" fillId="17" borderId="1" xfId="0" applyNumberFormat="1" applyFont="1" applyFill="1" applyBorder="1" applyAlignment="1" applyProtection="1">
      <alignment horizontal="center" vertical="center"/>
    </xf>
    <xf numFmtId="172" fontId="15" fillId="17" borderId="16" xfId="0" applyNumberFormat="1" applyFont="1" applyFill="1" applyBorder="1" applyAlignment="1" applyProtection="1">
      <alignment horizontal="center" vertical="center"/>
    </xf>
    <xf numFmtId="172" fontId="15" fillId="17" borderId="9" xfId="0" applyNumberFormat="1" applyFont="1" applyFill="1" applyBorder="1" applyAlignment="1" applyProtection="1">
      <alignment horizontal="center" vertical="center"/>
    </xf>
    <xf numFmtId="0" fontId="12" fillId="19" borderId="11" xfId="0" applyFont="1" applyFill="1" applyBorder="1" applyProtection="1">
      <alignment vertical="center"/>
    </xf>
    <xf numFmtId="0" fontId="12" fillId="19" borderId="0" xfId="0" applyFont="1" applyFill="1" applyBorder="1" applyProtection="1">
      <alignment vertical="center"/>
    </xf>
    <xf numFmtId="0" fontId="12" fillId="19" borderId="27" xfId="0" applyFont="1" applyFill="1" applyBorder="1" applyAlignment="1" applyProtection="1">
      <alignment vertical="center"/>
    </xf>
    <xf numFmtId="1" fontId="0" fillId="24" borderId="8" xfId="0" applyNumberFormat="1" applyFill="1" applyBorder="1" applyAlignment="1" applyProtection="1">
      <alignment vertical="center"/>
    </xf>
    <xf numFmtId="1" fontId="0" fillId="24" borderId="9" xfId="0" applyNumberFormat="1" applyFill="1" applyBorder="1" applyAlignment="1" applyProtection="1">
      <alignment vertical="center"/>
    </xf>
    <xf numFmtId="171" fontId="12" fillId="19" borderId="10" xfId="0" applyNumberFormat="1" applyFont="1" applyFill="1" applyBorder="1" applyProtection="1">
      <alignment vertical="center"/>
    </xf>
    <xf numFmtId="171" fontId="12" fillId="19" borderId="0" xfId="0" applyNumberFormat="1" applyFont="1" applyFill="1" applyBorder="1" applyProtection="1">
      <alignment vertical="center"/>
    </xf>
    <xf numFmtId="171" fontId="12" fillId="0" borderId="13" xfId="0" applyNumberFormat="1" applyFont="1" applyBorder="1" applyProtection="1">
      <alignment vertical="center"/>
    </xf>
    <xf numFmtId="171" fontId="12" fillId="0" borderId="0" xfId="0" applyNumberFormat="1" applyFont="1" applyBorder="1" applyProtection="1">
      <alignment vertical="center"/>
    </xf>
    <xf numFmtId="0" fontId="12" fillId="0" borderId="12" xfId="0" applyFont="1" applyBorder="1" applyProtection="1">
      <alignment vertical="center"/>
    </xf>
    <xf numFmtId="0" fontId="12" fillId="0" borderId="11" xfId="0" applyFont="1" applyBorder="1" applyProtection="1">
      <alignment vertical="center"/>
    </xf>
    <xf numFmtId="171" fontId="12" fillId="19" borderId="3" xfId="0" applyNumberFormat="1" applyFont="1" applyFill="1" applyBorder="1" applyProtection="1">
      <alignment vertical="center"/>
    </xf>
    <xf numFmtId="171" fontId="12" fillId="19" borderId="12" xfId="0" applyNumberFormat="1" applyFont="1" applyFill="1" applyBorder="1" applyProtection="1">
      <alignment vertical="center"/>
    </xf>
    <xf numFmtId="171" fontId="12" fillId="19" borderId="11" xfId="0" applyNumberFormat="1" applyFont="1" applyFill="1" applyBorder="1" applyProtection="1">
      <alignment vertical="center"/>
    </xf>
    <xf numFmtId="2" fontId="12" fillId="19" borderId="12" xfId="0" applyNumberFormat="1" applyFont="1" applyFill="1" applyBorder="1" applyProtection="1">
      <alignment vertical="center"/>
    </xf>
    <xf numFmtId="2" fontId="12" fillId="19" borderId="11" xfId="0" applyNumberFormat="1" applyFont="1" applyFill="1" applyBorder="1" applyProtection="1">
      <alignment vertical="center"/>
    </xf>
    <xf numFmtId="171" fontId="9" fillId="0" borderId="0" xfId="0" applyNumberFormat="1" applyFont="1" applyBorder="1" applyAlignment="1" applyProtection="1">
      <alignment horizontal="left" vertical="center"/>
    </xf>
    <xf numFmtId="171" fontId="9" fillId="0" borderId="5" xfId="0" applyNumberFormat="1" applyFont="1" applyBorder="1" applyAlignment="1" applyProtection="1">
      <alignment horizontal="left" vertical="center"/>
    </xf>
    <xf numFmtId="171" fontId="9" fillId="0" borderId="11" xfId="0" applyNumberFormat="1" applyFont="1" applyBorder="1" applyAlignment="1" applyProtection="1">
      <alignment horizontal="left" vertical="center"/>
    </xf>
    <xf numFmtId="171" fontId="12" fillId="0" borderId="11" xfId="0" applyNumberFormat="1" applyFont="1" applyBorder="1" applyAlignment="1" applyProtection="1">
      <alignment horizontal="left" vertical="center" wrapText="1"/>
    </xf>
    <xf numFmtId="171" fontId="12" fillId="0" borderId="6" xfId="0" applyNumberFormat="1" applyFont="1" applyBorder="1" applyAlignment="1" applyProtection="1">
      <alignment horizontal="left" vertical="center" wrapText="1"/>
    </xf>
    <xf numFmtId="171" fontId="9" fillId="19" borderId="3" xfId="0" applyNumberFormat="1" applyFont="1" applyFill="1" applyBorder="1" applyAlignment="1" applyProtection="1">
      <alignment horizontal="left" vertical="center"/>
    </xf>
    <xf numFmtId="171" fontId="12" fillId="19" borderId="13" xfId="0" applyNumberFormat="1" applyFont="1" applyFill="1" applyBorder="1" applyProtection="1">
      <alignment vertical="center"/>
    </xf>
    <xf numFmtId="171" fontId="12" fillId="19" borderId="5" xfId="0" applyNumberFormat="1" applyFont="1" applyFill="1" applyBorder="1" applyProtection="1">
      <alignment vertical="center"/>
    </xf>
    <xf numFmtId="171" fontId="12" fillId="0" borderId="0" xfId="0" applyNumberFormat="1" applyFont="1" applyBorder="1" applyAlignment="1" applyProtection="1">
      <alignment horizontal="left" vertical="center" wrapText="1"/>
    </xf>
    <xf numFmtId="171" fontId="12" fillId="19" borderId="7" xfId="0" applyNumberFormat="1" applyFont="1" applyFill="1" applyBorder="1" applyProtection="1">
      <alignment vertical="center"/>
    </xf>
    <xf numFmtId="171" fontId="12" fillId="19" borderId="8" xfId="0" applyNumberFormat="1" applyFont="1" applyFill="1" applyBorder="1" applyProtection="1">
      <alignment vertical="center"/>
    </xf>
    <xf numFmtId="171" fontId="12" fillId="0" borderId="5" xfId="0" applyNumberFormat="1" applyFont="1" applyBorder="1" applyAlignment="1" applyProtection="1">
      <alignment horizontal="left" vertical="center" wrapText="1"/>
    </xf>
    <xf numFmtId="171" fontId="32" fillId="20" borderId="8" xfId="0" applyNumberFormat="1" applyFont="1" applyFill="1" applyBorder="1" applyAlignment="1" applyProtection="1">
      <alignment horizontal="left" vertical="center" wrapText="1"/>
    </xf>
    <xf numFmtId="171" fontId="12" fillId="0" borderId="12" xfId="0" applyNumberFormat="1" applyFont="1" applyBorder="1" applyProtection="1">
      <alignment vertical="center"/>
    </xf>
    <xf numFmtId="171" fontId="12" fillId="0" borderId="11" xfId="0" applyNumberFormat="1" applyFont="1" applyBorder="1" applyProtection="1">
      <alignment vertical="center"/>
    </xf>
    <xf numFmtId="171" fontId="12" fillId="0" borderId="6" xfId="0" applyNumberFormat="1" applyFont="1" applyBorder="1" applyProtection="1">
      <alignment vertical="center"/>
    </xf>
    <xf numFmtId="171" fontId="15" fillId="19" borderId="3" xfId="9" applyNumberFormat="1" applyFont="1" applyFill="1" applyBorder="1" applyAlignment="1" applyProtection="1">
      <alignment vertical="center"/>
    </xf>
    <xf numFmtId="171" fontId="15" fillId="19" borderId="10" xfId="9" applyNumberFormat="1" applyFont="1" applyFill="1" applyBorder="1" applyAlignment="1" applyProtection="1">
      <alignment vertical="center"/>
    </xf>
    <xf numFmtId="171" fontId="15" fillId="19" borderId="4" xfId="9" applyNumberFormat="1" applyFont="1" applyFill="1" applyBorder="1" applyAlignment="1" applyProtection="1">
      <alignment vertical="center"/>
    </xf>
    <xf numFmtId="171" fontId="15" fillId="19" borderId="13" xfId="9" applyNumberFormat="1" applyFont="1" applyFill="1" applyBorder="1" applyAlignment="1" applyProtection="1">
      <alignment vertical="center"/>
    </xf>
    <xf numFmtId="171" fontId="15" fillId="19" borderId="0" xfId="9" applyNumberFormat="1" applyFont="1" applyFill="1" applyBorder="1" applyAlignment="1" applyProtection="1">
      <alignment vertical="center"/>
    </xf>
    <xf numFmtId="171" fontId="15" fillId="19" borderId="12" xfId="9" applyNumberFormat="1" applyFont="1" applyFill="1" applyBorder="1" applyAlignment="1" applyProtection="1">
      <alignment vertical="center"/>
    </xf>
    <xf numFmtId="171" fontId="15" fillId="19" borderId="11" xfId="9" applyNumberFormat="1" applyFont="1" applyFill="1" applyBorder="1" applyAlignment="1" applyProtection="1">
      <alignment vertical="center"/>
    </xf>
    <xf numFmtId="171" fontId="15" fillId="19" borderId="6" xfId="9" applyNumberFormat="1" applyFont="1" applyFill="1" applyBorder="1" applyAlignment="1" applyProtection="1">
      <alignment vertical="center"/>
    </xf>
    <xf numFmtId="0" fontId="12" fillId="0" borderId="13" xfId="0" applyFont="1" applyBorder="1" applyProtection="1">
      <alignment vertical="center"/>
    </xf>
    <xf numFmtId="0" fontId="12" fillId="0" borderId="0" xfId="0" applyFont="1" applyBorder="1" applyProtection="1">
      <alignment vertical="center"/>
    </xf>
    <xf numFmtId="0" fontId="12" fillId="0" borderId="3" xfId="0" applyFont="1" applyBorder="1" applyProtection="1">
      <alignment vertical="center"/>
    </xf>
    <xf numFmtId="0" fontId="11" fillId="0" borderId="0" xfId="0" applyFont="1" applyProtection="1">
      <alignment vertical="center"/>
    </xf>
    <xf numFmtId="2" fontId="12" fillId="0" borderId="12" xfId="0" applyNumberFormat="1" applyFont="1" applyBorder="1" applyProtection="1">
      <alignment vertical="center"/>
    </xf>
    <xf numFmtId="2" fontId="12" fillId="0" borderId="11" xfId="0" applyNumberFormat="1" applyFont="1" applyBorder="1" applyProtection="1">
      <alignment vertical="center"/>
    </xf>
    <xf numFmtId="2" fontId="12" fillId="0" borderId="6" xfId="0" applyNumberFormat="1" applyFont="1" applyBorder="1" applyProtection="1">
      <alignment vertical="center"/>
    </xf>
    <xf numFmtId="0" fontId="9" fillId="11" borderId="0" xfId="0" applyFont="1" applyFill="1" applyBorder="1" applyAlignment="1" applyProtection="1">
      <alignment horizontal="center" vertical="center"/>
    </xf>
    <xf numFmtId="1" fontId="0" fillId="22" borderId="11" xfId="0" applyNumberFormat="1" applyFill="1" applyBorder="1" applyAlignment="1" applyProtection="1">
      <alignment vertical="center"/>
    </xf>
    <xf numFmtId="1" fontId="0" fillId="22" borderId="6" xfId="0" applyNumberFormat="1" applyFill="1" applyBorder="1" applyAlignment="1" applyProtection="1">
      <alignment vertical="center"/>
    </xf>
    <xf numFmtId="1" fontId="0" fillId="22" borderId="0" xfId="0" applyNumberFormat="1" applyFill="1" applyBorder="1" applyAlignment="1" applyProtection="1">
      <alignment vertical="center"/>
    </xf>
    <xf numFmtId="1" fontId="0" fillId="22" borderId="5" xfId="0" applyNumberFormat="1" applyFill="1" applyBorder="1" applyAlignment="1" applyProtection="1">
      <alignment vertical="center"/>
    </xf>
    <xf numFmtId="171" fontId="12" fillId="19" borderId="5" xfId="0" applyNumberFormat="1" applyFont="1" applyFill="1" applyBorder="1" applyAlignment="1" applyProtection="1">
      <alignment vertical="center"/>
    </xf>
    <xf numFmtId="0" fontId="11" fillId="0" borderId="12" xfId="0" applyFont="1" applyBorder="1" applyProtection="1">
      <alignment vertical="center"/>
    </xf>
    <xf numFmtId="171" fontId="11" fillId="0" borderId="0" xfId="0" applyNumberFormat="1" applyFont="1" applyBorder="1" applyProtection="1">
      <alignment vertical="center"/>
    </xf>
    <xf numFmtId="171" fontId="11" fillId="0" borderId="5" xfId="0" applyNumberFormat="1" applyFont="1" applyBorder="1" applyProtection="1">
      <alignment vertical="center"/>
    </xf>
    <xf numFmtId="171" fontId="11" fillId="0" borderId="11" xfId="0" applyNumberFormat="1" applyFont="1" applyBorder="1" applyProtection="1">
      <alignment vertical="center"/>
    </xf>
    <xf numFmtId="171" fontId="11" fillId="0" borderId="9" xfId="0" applyNumberFormat="1" applyFont="1" applyBorder="1" applyProtection="1">
      <alignment vertical="center"/>
    </xf>
    <xf numFmtId="171" fontId="11" fillId="0" borderId="9" xfId="0" applyNumberFormat="1" applyFont="1" applyBorder="1">
      <alignment vertical="center"/>
    </xf>
    <xf numFmtId="171" fontId="11" fillId="0" borderId="12" xfId="0" applyNumberFormat="1" applyFont="1" applyBorder="1">
      <alignment vertical="center"/>
    </xf>
    <xf numFmtId="171" fontId="11" fillId="0" borderId="11" xfId="0" applyNumberFormat="1" applyFont="1" applyBorder="1">
      <alignment vertical="center"/>
    </xf>
    <xf numFmtId="171" fontId="11" fillId="0" borderId="6" xfId="0" applyNumberFormat="1" applyFont="1" applyBorder="1">
      <alignment vertical="center"/>
    </xf>
    <xf numFmtId="0" fontId="11" fillId="0" borderId="0" xfId="0" applyFont="1" applyBorder="1">
      <alignment vertical="center"/>
    </xf>
    <xf numFmtId="171" fontId="9" fillId="19" borderId="10" xfId="0" applyNumberFormat="1" applyFont="1" applyFill="1" applyBorder="1" applyAlignment="1" applyProtection="1">
      <alignment horizontal="left" vertical="center"/>
    </xf>
    <xf numFmtId="171" fontId="11" fillId="0" borderId="12" xfId="0" applyNumberFormat="1" applyFont="1" applyBorder="1" applyProtection="1">
      <alignment vertical="center"/>
    </xf>
    <xf numFmtId="171" fontId="11" fillId="0" borderId="6" xfId="0" applyNumberFormat="1" applyFont="1" applyBorder="1" applyProtection="1">
      <alignment vertical="center"/>
    </xf>
    <xf numFmtId="171" fontId="9" fillId="19" borderId="13" xfId="0" applyNumberFormat="1" applyFont="1" applyFill="1" applyBorder="1" applyAlignment="1" applyProtection="1">
      <alignment horizontal="left" vertical="center"/>
    </xf>
    <xf numFmtId="171" fontId="9" fillId="19" borderId="0" xfId="0" applyNumberFormat="1" applyFont="1" applyFill="1" applyBorder="1" applyAlignment="1" applyProtection="1">
      <alignment horizontal="left" vertical="center"/>
    </xf>
    <xf numFmtId="171" fontId="5" fillId="0" borderId="11" xfId="0" applyNumberFormat="1" applyFont="1" applyBorder="1" applyAlignment="1" applyProtection="1">
      <alignment horizontal="left" vertical="center"/>
    </xf>
    <xf numFmtId="0" fontId="11" fillId="0" borderId="13" xfId="0" applyFont="1" applyBorder="1">
      <alignment vertical="center"/>
    </xf>
    <xf numFmtId="0" fontId="11" fillId="0" borderId="5" xfId="0" applyFont="1" applyBorder="1">
      <alignment vertical="center"/>
    </xf>
    <xf numFmtId="0" fontId="0" fillId="0" borderId="0" xfId="0" applyBorder="1" applyAlignment="1">
      <alignment vertical="center"/>
    </xf>
    <xf numFmtId="172" fontId="0" fillId="9" borderId="23" xfId="0" applyNumberFormat="1" applyFont="1" applyFill="1" applyBorder="1" applyAlignment="1" applyProtection="1">
      <alignment horizontal="center" vertical="center"/>
    </xf>
    <xf numFmtId="0" fontId="12" fillId="0" borderId="12" xfId="0" applyFont="1" applyBorder="1" applyProtection="1">
      <alignment vertical="center"/>
    </xf>
    <xf numFmtId="0" fontId="12" fillId="0" borderId="13" xfId="0" applyFont="1" applyBorder="1" applyProtection="1">
      <alignment vertical="center"/>
    </xf>
    <xf numFmtId="0" fontId="12" fillId="0" borderId="0" xfId="0" applyFont="1" applyBorder="1" applyProtection="1">
      <alignment vertical="center"/>
    </xf>
    <xf numFmtId="171" fontId="12" fillId="0" borderId="11" xfId="0" applyNumberFormat="1" applyFont="1" applyBorder="1" applyProtection="1">
      <alignment vertical="center"/>
    </xf>
    <xf numFmtId="171" fontId="12" fillId="0" borderId="6" xfId="0" applyNumberFormat="1" applyFont="1" applyBorder="1" applyProtection="1">
      <alignment vertical="center"/>
    </xf>
    <xf numFmtId="171" fontId="12" fillId="0" borderId="13" xfId="0" applyNumberFormat="1" applyFont="1" applyBorder="1" applyProtection="1">
      <alignment vertical="center"/>
    </xf>
    <xf numFmtId="171" fontId="12" fillId="0" borderId="0" xfId="0" applyNumberFormat="1" applyFont="1" applyBorder="1" applyProtection="1">
      <alignment vertical="center"/>
    </xf>
    <xf numFmtId="2" fontId="12" fillId="0" borderId="11" xfId="0" applyNumberFormat="1" applyFont="1" applyBorder="1" applyProtection="1">
      <alignment vertical="center"/>
    </xf>
    <xf numFmtId="0" fontId="9" fillId="22" borderId="13" xfId="0" applyFont="1" applyFill="1" applyBorder="1" applyAlignment="1" applyProtection="1">
      <alignment horizontal="center" vertical="center"/>
    </xf>
    <xf numFmtId="0" fontId="9" fillId="22" borderId="0" xfId="0" applyFont="1" applyFill="1" applyBorder="1" applyAlignment="1" applyProtection="1">
      <alignment horizontal="center" vertical="center"/>
    </xf>
    <xf numFmtId="171" fontId="9" fillId="0" borderId="11" xfId="0" applyNumberFormat="1" applyFont="1" applyBorder="1" applyAlignment="1" applyProtection="1">
      <alignment horizontal="left" vertical="center"/>
    </xf>
    <xf numFmtId="171" fontId="12" fillId="19" borderId="13" xfId="0" applyNumberFormat="1" applyFont="1" applyFill="1" applyBorder="1" applyProtection="1">
      <alignment vertical="center"/>
    </xf>
    <xf numFmtId="171" fontId="12" fillId="19" borderId="0" xfId="0" applyNumberFormat="1" applyFont="1" applyFill="1" applyBorder="1" applyProtection="1">
      <alignment vertical="center"/>
    </xf>
    <xf numFmtId="171" fontId="12" fillId="19" borderId="5" xfId="0" applyNumberFormat="1" applyFont="1" applyFill="1" applyBorder="1" applyProtection="1">
      <alignment vertical="center"/>
    </xf>
    <xf numFmtId="171" fontId="9" fillId="0" borderId="0" xfId="0" applyNumberFormat="1" applyFont="1" applyBorder="1" applyAlignment="1" applyProtection="1">
      <alignment horizontal="left" vertical="center"/>
    </xf>
    <xf numFmtId="171" fontId="9" fillId="0" borderId="5" xfId="0" applyNumberFormat="1" applyFont="1" applyBorder="1" applyAlignment="1" applyProtection="1">
      <alignment horizontal="left" vertical="center"/>
    </xf>
    <xf numFmtId="171" fontId="12" fillId="19" borderId="27" xfId="0" applyNumberFormat="1" applyFont="1" applyFill="1" applyBorder="1" applyProtection="1">
      <alignment vertical="center"/>
    </xf>
    <xf numFmtId="171" fontId="12" fillId="19" borderId="10" xfId="0" applyNumberFormat="1" applyFont="1" applyFill="1" applyBorder="1" applyProtection="1">
      <alignment vertical="center"/>
    </xf>
    <xf numFmtId="171" fontId="12" fillId="19" borderId="12" xfId="0" applyNumberFormat="1" applyFont="1" applyFill="1" applyBorder="1" applyProtection="1">
      <alignment vertical="center"/>
    </xf>
    <xf numFmtId="171" fontId="12" fillId="19" borderId="11" xfId="0" applyNumberFormat="1" applyFont="1" applyFill="1" applyBorder="1" applyProtection="1">
      <alignment vertical="center"/>
    </xf>
    <xf numFmtId="1" fontId="9" fillId="18" borderId="8" xfId="0" applyNumberFormat="1" applyFont="1" applyFill="1" applyBorder="1" applyAlignment="1" applyProtection="1">
      <alignment horizontal="left" vertical="center"/>
    </xf>
    <xf numFmtId="1" fontId="9" fillId="18" borderId="9" xfId="0" applyNumberFormat="1" applyFont="1" applyFill="1" applyBorder="1" applyAlignment="1" applyProtection="1">
      <alignment horizontal="left" vertical="center"/>
    </xf>
    <xf numFmtId="171" fontId="12" fillId="19" borderId="3" xfId="0" applyNumberFormat="1" applyFont="1" applyFill="1" applyBorder="1" applyProtection="1">
      <alignment vertical="center"/>
    </xf>
    <xf numFmtId="1" fontId="0" fillId="18" borderId="8" xfId="0" applyNumberFormat="1" applyFill="1" applyBorder="1" applyAlignment="1" applyProtection="1">
      <alignment vertical="center"/>
    </xf>
    <xf numFmtId="1" fontId="0" fillId="18" borderId="9" xfId="0" applyNumberFormat="1" applyFill="1" applyBorder="1" applyAlignment="1" applyProtection="1">
      <alignment vertical="center"/>
    </xf>
    <xf numFmtId="171" fontId="9" fillId="19" borderId="13" xfId="0" applyNumberFormat="1" applyFont="1" applyFill="1" applyBorder="1" applyAlignment="1" applyProtection="1">
      <alignment horizontal="left" vertical="center"/>
    </xf>
    <xf numFmtId="171" fontId="9" fillId="19" borderId="0" xfId="0" applyNumberFormat="1" applyFont="1" applyFill="1" applyBorder="1" applyAlignment="1" applyProtection="1">
      <alignment horizontal="left" vertical="center"/>
    </xf>
    <xf numFmtId="0" fontId="12" fillId="0" borderId="13" xfId="0" applyFont="1" applyFill="1" applyBorder="1" applyAlignment="1" applyProtection="1">
      <alignment vertical="top"/>
    </xf>
    <xf numFmtId="0" fontId="12" fillId="19" borderId="5" xfId="0" applyFont="1" applyFill="1" applyBorder="1" applyProtection="1">
      <alignment vertical="center"/>
    </xf>
    <xf numFmtId="0" fontId="12" fillId="19" borderId="12" xfId="0" applyFont="1" applyFill="1" applyBorder="1" applyProtection="1">
      <alignment vertical="center"/>
    </xf>
    <xf numFmtId="0" fontId="12" fillId="19" borderId="6" xfId="0" applyFont="1" applyFill="1" applyBorder="1" applyProtection="1">
      <alignment vertical="center"/>
    </xf>
    <xf numFmtId="0" fontId="12" fillId="19" borderId="10" xfId="0" applyFont="1" applyFill="1" applyBorder="1" applyAlignment="1" applyProtection="1">
      <alignment vertical="center"/>
    </xf>
    <xf numFmtId="0" fontId="12" fillId="19" borderId="4" xfId="0" applyFont="1" applyFill="1" applyBorder="1" applyAlignment="1" applyProtection="1">
      <alignment vertical="center"/>
    </xf>
    <xf numFmtId="0" fontId="12" fillId="19" borderId="0" xfId="0" applyFont="1" applyFill="1" applyBorder="1" applyAlignment="1" applyProtection="1">
      <alignment vertical="center"/>
    </xf>
    <xf numFmtId="0" fontId="12" fillId="19" borderId="5" xfId="0" applyFont="1" applyFill="1" applyBorder="1" applyAlignment="1" applyProtection="1">
      <alignment vertical="center"/>
    </xf>
    <xf numFmtId="0" fontId="12" fillId="19" borderId="11" xfId="0" applyFont="1" applyFill="1" applyBorder="1" applyAlignment="1" applyProtection="1">
      <alignment vertical="center"/>
    </xf>
    <xf numFmtId="0" fontId="12" fillId="19" borderId="6" xfId="0" applyFont="1" applyFill="1" applyBorder="1" applyAlignment="1" applyProtection="1">
      <alignment vertical="center"/>
    </xf>
    <xf numFmtId="0" fontId="12" fillId="19" borderId="26" xfId="0" applyFont="1" applyFill="1" applyBorder="1" applyAlignment="1" applyProtection="1">
      <alignment vertical="center"/>
    </xf>
    <xf numFmtId="0" fontId="12" fillId="19" borderId="25" xfId="0" applyFont="1" applyFill="1" applyBorder="1" applyAlignment="1" applyProtection="1">
      <alignment vertical="center"/>
    </xf>
    <xf numFmtId="172" fontId="15" fillId="9" borderId="4" xfId="0" applyNumberFormat="1" applyFont="1" applyFill="1" applyBorder="1" applyAlignment="1" applyProtection="1">
      <alignment horizontal="center" vertical="center"/>
    </xf>
    <xf numFmtId="171" fontId="12" fillId="19" borderId="29" xfId="0" applyNumberFormat="1" applyFont="1" applyFill="1" applyBorder="1" applyProtection="1">
      <alignment vertical="center"/>
    </xf>
    <xf numFmtId="171" fontId="12" fillId="19" borderId="25" xfId="0" applyNumberFormat="1" applyFont="1" applyFill="1" applyBorder="1" applyProtection="1">
      <alignment vertical="center"/>
    </xf>
    <xf numFmtId="1" fontId="9" fillId="0" borderId="5" xfId="0" applyNumberFormat="1" applyFont="1" applyFill="1" applyBorder="1" applyAlignment="1">
      <alignment horizontal="left" vertical="center"/>
    </xf>
    <xf numFmtId="1" fontId="11" fillId="0" borderId="12" xfId="0" applyNumberFormat="1" applyFont="1" applyBorder="1">
      <alignment vertical="center"/>
    </xf>
    <xf numFmtId="1" fontId="16" fillId="5" borderId="3" xfId="0" applyNumberFormat="1" applyFont="1" applyFill="1" applyBorder="1" applyAlignment="1" applyProtection="1">
      <alignment horizontal="center" vertical="center" wrapText="1"/>
    </xf>
    <xf numFmtId="1" fontId="16" fillId="5" borderId="24" xfId="0" applyNumberFormat="1" applyFont="1" applyFill="1" applyBorder="1" applyAlignment="1" applyProtection="1">
      <alignment horizontal="center" vertical="center" wrapText="1"/>
    </xf>
    <xf numFmtId="1" fontId="16" fillId="5" borderId="1" xfId="0" applyNumberFormat="1" applyFont="1" applyFill="1" applyBorder="1" applyAlignment="1" applyProtection="1">
      <alignment horizontal="center" vertical="center" wrapText="1"/>
    </xf>
    <xf numFmtId="1" fontId="16" fillId="5" borderId="9" xfId="0" applyNumberFormat="1" applyFont="1" applyFill="1" applyBorder="1" applyAlignment="1" applyProtection="1">
      <alignment horizontal="center" vertical="center" wrapText="1"/>
    </xf>
    <xf numFmtId="1" fontId="16" fillId="5" borderId="10" xfId="0" applyNumberFormat="1" applyFont="1" applyFill="1" applyBorder="1" applyAlignment="1" applyProtection="1">
      <alignment horizontal="center" vertical="center" wrapText="1"/>
    </xf>
    <xf numFmtId="1" fontId="16" fillId="5" borderId="23" xfId="0" applyNumberFormat="1" applyFont="1" applyFill="1" applyBorder="1" applyAlignment="1" applyProtection="1">
      <alignment horizontal="center" vertical="center" wrapText="1"/>
    </xf>
    <xf numFmtId="15" fontId="16" fillId="5" borderId="32" xfId="0" applyNumberFormat="1" applyFont="1" applyFill="1" applyBorder="1" applyAlignment="1" applyProtection="1">
      <alignment horizontal="center" vertical="center" shrinkToFit="1"/>
    </xf>
    <xf numFmtId="15" fontId="16" fillId="5" borderId="12" xfId="0" applyNumberFormat="1" applyFont="1" applyFill="1" applyBorder="1" applyAlignment="1" applyProtection="1">
      <alignment horizontal="center" vertical="center" shrinkToFit="1"/>
    </xf>
    <xf numFmtId="15" fontId="16" fillId="5" borderId="18" xfId="0" applyNumberFormat="1" applyFont="1" applyFill="1" applyBorder="1" applyAlignment="1" applyProtection="1">
      <alignment horizontal="center" vertical="center" shrinkToFit="1"/>
    </xf>
    <xf numFmtId="15" fontId="16" fillId="5" borderId="11" xfId="0" applyNumberFormat="1" applyFont="1" applyFill="1" applyBorder="1" applyAlignment="1" applyProtection="1">
      <alignment horizontal="center" vertical="center" shrinkToFit="1"/>
    </xf>
    <xf numFmtId="15" fontId="16" fillId="5" borderId="8" xfId="0" applyNumberFormat="1" applyFont="1" applyFill="1" applyBorder="1" applyAlignment="1" applyProtection="1">
      <alignment horizontal="center" vertical="center" wrapText="1"/>
    </xf>
    <xf numFmtId="15" fontId="16" fillId="5" borderId="24" xfId="0" applyNumberFormat="1" applyFont="1" applyFill="1" applyBorder="1" applyAlignment="1" applyProtection="1">
      <alignment horizontal="center" vertical="center" wrapText="1"/>
    </xf>
    <xf numFmtId="15" fontId="16" fillId="5" borderId="1" xfId="0" applyNumberFormat="1" applyFont="1" applyFill="1" applyBorder="1" applyAlignment="1" applyProtection="1">
      <alignment horizontal="center" vertical="center" wrapText="1"/>
    </xf>
    <xf numFmtId="15" fontId="16" fillId="5" borderId="9" xfId="0" applyNumberFormat="1" applyFont="1" applyFill="1" applyBorder="1" applyAlignment="1" applyProtection="1">
      <alignment horizontal="center" vertical="center" wrapText="1"/>
    </xf>
    <xf numFmtId="15" fontId="16" fillId="5" borderId="16" xfId="0" applyNumberFormat="1" applyFont="1" applyFill="1" applyBorder="1" applyAlignment="1" applyProtection="1">
      <alignment horizontal="center" vertical="center" wrapText="1"/>
    </xf>
    <xf numFmtId="1" fontId="16" fillId="5" borderId="23" xfId="0" applyNumberFormat="1" applyFont="1" applyFill="1" applyBorder="1" applyAlignment="1">
      <alignment horizontal="center" vertical="center" wrapText="1"/>
    </xf>
    <xf numFmtId="0" fontId="12" fillId="0" borderId="12" xfId="2" applyFont="1" applyBorder="1" applyAlignment="1">
      <alignment horizontal="center" vertical="center"/>
    </xf>
    <xf numFmtId="0" fontId="11" fillId="0" borderId="6" xfId="0" applyFont="1" applyBorder="1">
      <alignment vertical="center"/>
    </xf>
    <xf numFmtId="15" fontId="16" fillId="5" borderId="8" xfId="0" applyNumberFormat="1" applyFont="1" applyFill="1" applyBorder="1" applyAlignment="1">
      <alignment horizontal="center" vertical="center" wrapText="1"/>
    </xf>
    <xf numFmtId="15" fontId="16" fillId="5" borderId="23" xfId="0" applyNumberFormat="1" applyFont="1" applyFill="1" applyBorder="1" applyAlignment="1">
      <alignment horizontal="center" vertical="center" wrapText="1"/>
    </xf>
    <xf numFmtId="15" fontId="16" fillId="5" borderId="16" xfId="0" applyNumberFormat="1" applyFont="1" applyFill="1" applyBorder="1" applyAlignment="1">
      <alignment horizontal="center" vertical="center" wrapText="1"/>
    </xf>
    <xf numFmtId="172" fontId="15" fillId="9" borderId="19" xfId="0" applyNumberFormat="1" applyFont="1" applyFill="1" applyBorder="1" applyAlignment="1" applyProtection="1">
      <alignment horizontal="center" vertical="center"/>
    </xf>
    <xf numFmtId="15" fontId="16" fillId="5" borderId="23" xfId="0" applyNumberFormat="1" applyFont="1" applyFill="1" applyBorder="1" applyAlignment="1" applyProtection="1">
      <alignment horizontal="center" vertical="center" wrapText="1"/>
    </xf>
    <xf numFmtId="172" fontId="25" fillId="8" borderId="23" xfId="0" applyNumberFormat="1" applyFont="1" applyFill="1" applyBorder="1" applyAlignment="1" applyProtection="1">
      <alignment horizontal="center" vertical="center"/>
    </xf>
    <xf numFmtId="171" fontId="11" fillId="0" borderId="11" xfId="0" applyNumberFormat="1" applyFont="1" applyBorder="1" applyAlignment="1" applyProtection="1">
      <alignment horizontal="center" vertical="center"/>
    </xf>
    <xf numFmtId="171" fontId="13" fillId="0" borderId="5" xfId="0" applyNumberFormat="1" applyFont="1" applyBorder="1" applyAlignment="1" applyProtection="1">
      <alignment horizontal="left" vertical="center"/>
    </xf>
    <xf numFmtId="171" fontId="12" fillId="19" borderId="4" xfId="0" applyNumberFormat="1" applyFont="1" applyFill="1" applyBorder="1" applyProtection="1">
      <alignment vertical="center"/>
    </xf>
    <xf numFmtId="171" fontId="12" fillId="19" borderId="6" xfId="0" applyNumberFormat="1" applyFont="1" applyFill="1" applyBorder="1" applyProtection="1">
      <alignment vertical="center"/>
    </xf>
    <xf numFmtId="0" fontId="11" fillId="0" borderId="13" xfId="0" applyFont="1" applyFill="1" applyBorder="1">
      <alignment vertical="center"/>
    </xf>
    <xf numFmtId="170" fontId="9" fillId="11" borderId="0" xfId="0" applyNumberFormat="1" applyFont="1" applyFill="1" applyBorder="1" applyAlignment="1">
      <alignment horizontal="right" vertical="center"/>
    </xf>
    <xf numFmtId="0" fontId="12" fillId="0" borderId="13" xfId="2" applyFont="1" applyFill="1" applyBorder="1" applyAlignment="1" applyProtection="1">
      <alignment horizontal="center" vertical="center"/>
    </xf>
    <xf numFmtId="0" fontId="12" fillId="8" borderId="13" xfId="2" applyFont="1" applyFill="1" applyBorder="1" applyAlignment="1" applyProtection="1">
      <alignment horizontal="center" vertical="center"/>
    </xf>
    <xf numFmtId="0" fontId="11" fillId="11" borderId="13" xfId="0" applyFont="1" applyFill="1" applyBorder="1" applyProtection="1">
      <alignment vertical="center"/>
    </xf>
    <xf numFmtId="0" fontId="12" fillId="0" borderId="5" xfId="0" applyFont="1" applyBorder="1" applyProtection="1">
      <alignment vertical="center"/>
    </xf>
    <xf numFmtId="0" fontId="12" fillId="0" borderId="13" xfId="2" applyFont="1" applyBorder="1" applyAlignment="1" applyProtection="1">
      <alignment horizontal="center" vertical="center"/>
    </xf>
    <xf numFmtId="0" fontId="12" fillId="0" borderId="12" xfId="2" applyFont="1" applyBorder="1" applyAlignment="1" applyProtection="1">
      <alignment horizontal="center" vertical="center"/>
    </xf>
    <xf numFmtId="171" fontId="12" fillId="0" borderId="11" xfId="0" applyNumberFormat="1" applyFont="1" applyBorder="1" applyAlignment="1" applyProtection="1">
      <alignment horizontal="center" vertical="center"/>
    </xf>
    <xf numFmtId="171" fontId="12" fillId="0" borderId="10" xfId="0" applyNumberFormat="1" applyFont="1" applyBorder="1" applyAlignment="1" applyProtection="1">
      <alignment horizontal="center" vertical="center"/>
    </xf>
    <xf numFmtId="171" fontId="12" fillId="0" borderId="11" xfId="0" applyNumberFormat="1" applyFont="1" applyBorder="1" applyAlignment="1" applyProtection="1">
      <alignment horizontal="left" vertical="center"/>
    </xf>
    <xf numFmtId="171" fontId="12" fillId="0" borderId="6" xfId="0" applyNumberFormat="1" applyFont="1" applyBorder="1" applyAlignment="1" applyProtection="1">
      <alignment horizontal="left" vertical="center"/>
    </xf>
    <xf numFmtId="171" fontId="12" fillId="0" borderId="3" xfId="0" applyNumberFormat="1" applyFont="1" applyBorder="1" applyProtection="1">
      <alignment vertical="center"/>
    </xf>
    <xf numFmtId="171" fontId="12" fillId="0" borderId="10" xfId="0" applyNumberFormat="1" applyFont="1" applyBorder="1" applyAlignment="1" applyProtection="1">
      <alignment horizontal="left" vertical="center"/>
    </xf>
    <xf numFmtId="171" fontId="9" fillId="0" borderId="10" xfId="0" applyNumberFormat="1" applyFont="1" applyFill="1" applyBorder="1" applyAlignment="1" applyProtection="1">
      <alignment horizontal="left" vertical="center"/>
    </xf>
    <xf numFmtId="171" fontId="12" fillId="0" borderId="10" xfId="0" applyNumberFormat="1" applyFont="1" applyBorder="1" applyAlignment="1" applyProtection="1">
      <alignment vertical="center"/>
    </xf>
    <xf numFmtId="0" fontId="9" fillId="22" borderId="12" xfId="0" applyFont="1" applyFill="1" applyBorder="1" applyAlignment="1" applyProtection="1">
      <alignment horizontal="center" vertical="center"/>
    </xf>
    <xf numFmtId="0" fontId="9" fillId="22" borderId="11" xfId="0" applyFont="1" applyFill="1" applyBorder="1" applyAlignment="1" applyProtection="1">
      <alignment horizontal="center" vertical="center"/>
    </xf>
    <xf numFmtId="171" fontId="12" fillId="0" borderId="11" xfId="0" applyNumberFormat="1" applyFont="1" applyBorder="1" applyAlignment="1" applyProtection="1">
      <alignment vertical="center" wrapText="1"/>
    </xf>
    <xf numFmtId="171" fontId="12" fillId="0" borderId="6" xfId="0" applyNumberFormat="1" applyFont="1" applyBorder="1" applyAlignment="1" applyProtection="1">
      <alignment vertical="center" wrapText="1"/>
    </xf>
    <xf numFmtId="2" fontId="12" fillId="0" borderId="11" xfId="0" applyNumberFormat="1" applyFont="1" applyBorder="1" applyAlignment="1" applyProtection="1">
      <alignment horizontal="center" vertical="center"/>
    </xf>
    <xf numFmtId="2" fontId="12" fillId="0" borderId="10" xfId="0" applyNumberFormat="1" applyFont="1" applyBorder="1" applyAlignment="1" applyProtection="1">
      <alignment horizontal="center" vertical="center"/>
    </xf>
    <xf numFmtId="0" fontId="11" fillId="0" borderId="3" xfId="0" applyFont="1" applyBorder="1" applyAlignment="1" applyProtection="1">
      <alignment horizontal="right" vertical="center"/>
    </xf>
    <xf numFmtId="171" fontId="12" fillId="0" borderId="11" xfId="0" applyNumberFormat="1" applyFont="1" applyBorder="1" applyAlignment="1" applyProtection="1">
      <alignment horizontal="left" vertical="center" wrapText="1"/>
    </xf>
    <xf numFmtId="171" fontId="12" fillId="0" borderId="6" xfId="0" applyNumberFormat="1" applyFont="1" applyBorder="1" applyAlignment="1" applyProtection="1">
      <alignment horizontal="left" vertical="center" wrapText="1"/>
    </xf>
    <xf numFmtId="1" fontId="32" fillId="20" borderId="8" xfId="0" applyNumberFormat="1" applyFont="1" applyFill="1" applyBorder="1" applyAlignment="1" applyProtection="1">
      <alignment horizontal="left" vertical="center" wrapText="1"/>
    </xf>
    <xf numFmtId="1" fontId="32" fillId="20" borderId="9" xfId="0" applyNumberFormat="1" applyFont="1" applyFill="1" applyBorder="1" applyAlignment="1" applyProtection="1">
      <alignment horizontal="left" vertical="center" wrapText="1"/>
    </xf>
    <xf numFmtId="171" fontId="12" fillId="0" borderId="0" xfId="0" applyNumberFormat="1" applyFont="1" applyBorder="1" applyAlignment="1" applyProtection="1">
      <alignment vertical="center"/>
    </xf>
    <xf numFmtId="171" fontId="12" fillId="0" borderId="12" xfId="0" applyNumberFormat="1" applyFont="1" applyBorder="1" applyProtection="1">
      <alignment vertical="center"/>
    </xf>
    <xf numFmtId="171" fontId="12" fillId="0" borderId="11" xfId="0" applyNumberFormat="1" applyFont="1" applyBorder="1" applyProtection="1">
      <alignment vertical="center"/>
    </xf>
    <xf numFmtId="1" fontId="0" fillId="24" borderId="8" xfId="0" applyNumberFormat="1" applyFill="1" applyBorder="1" applyAlignment="1" applyProtection="1">
      <alignment vertical="center"/>
    </xf>
    <xf numFmtId="1" fontId="0" fillId="24" borderId="9" xfId="0" applyNumberFormat="1" applyFill="1" applyBorder="1" applyAlignment="1" applyProtection="1">
      <alignment vertical="center"/>
    </xf>
    <xf numFmtId="1" fontId="12" fillId="19" borderId="11" xfId="0" applyNumberFormat="1" applyFont="1" applyFill="1" applyBorder="1" applyAlignment="1" applyProtection="1">
      <alignment vertical="center"/>
    </xf>
    <xf numFmtId="1" fontId="11" fillId="0" borderId="9" xfId="0" applyNumberFormat="1" applyFont="1" applyBorder="1" applyProtection="1">
      <alignment vertical="center"/>
    </xf>
    <xf numFmtId="0" fontId="12" fillId="0" borderId="12" xfId="0" applyFont="1" applyBorder="1" applyProtection="1">
      <alignment vertical="center"/>
    </xf>
    <xf numFmtId="171" fontId="9" fillId="0" borderId="5" xfId="0" applyNumberFormat="1" applyFont="1" applyBorder="1" applyAlignment="1" applyProtection="1">
      <alignment horizontal="left" vertical="center"/>
    </xf>
    <xf numFmtId="171" fontId="9" fillId="0" borderId="11" xfId="0" applyNumberFormat="1" applyFont="1" applyBorder="1" applyAlignment="1" applyProtection="1">
      <alignment horizontal="left" vertical="center"/>
    </xf>
    <xf numFmtId="171" fontId="12" fillId="0" borderId="0" xfId="0" applyNumberFormat="1" applyFont="1" applyBorder="1" applyAlignment="1" applyProtection="1">
      <alignment horizontal="left" vertical="center" wrapText="1"/>
    </xf>
    <xf numFmtId="171" fontId="12" fillId="0" borderId="5" xfId="0" applyNumberFormat="1" applyFont="1" applyBorder="1" applyAlignment="1" applyProtection="1">
      <alignment horizontal="left" vertical="center" wrapText="1"/>
    </xf>
    <xf numFmtId="171" fontId="32" fillId="20" borderId="8" xfId="0" applyNumberFormat="1" applyFont="1" applyFill="1" applyBorder="1" applyAlignment="1" applyProtection="1">
      <alignment horizontal="left" vertical="center" wrapText="1"/>
    </xf>
    <xf numFmtId="171" fontId="32" fillId="20" borderId="9" xfId="0" applyNumberFormat="1" applyFont="1" applyFill="1" applyBorder="1" applyAlignment="1" applyProtection="1">
      <alignment horizontal="left" vertical="center" wrapText="1"/>
    </xf>
    <xf numFmtId="1" fontId="11" fillId="0" borderId="11" xfId="0" applyNumberFormat="1" applyFont="1" applyBorder="1">
      <alignment vertical="center"/>
    </xf>
    <xf numFmtId="1" fontId="11" fillId="0" borderId="6" xfId="0" applyNumberFormat="1" applyFont="1" applyBorder="1">
      <alignment vertical="center"/>
    </xf>
    <xf numFmtId="1" fontId="12" fillId="0" borderId="11" xfId="0" applyNumberFormat="1" applyFont="1" applyBorder="1" applyAlignment="1">
      <alignment horizontal="left" vertical="center" wrapText="1"/>
    </xf>
    <xf numFmtId="1" fontId="12" fillId="0" borderId="0" xfId="0" applyNumberFormat="1" applyFont="1" applyBorder="1" applyAlignment="1">
      <alignment horizontal="left" vertical="center" wrapText="1"/>
    </xf>
    <xf numFmtId="1" fontId="11" fillId="0" borderId="9" xfId="0" applyNumberFormat="1" applyFont="1" applyBorder="1">
      <alignment vertical="center"/>
    </xf>
    <xf numFmtId="1" fontId="12" fillId="0" borderId="0" xfId="0" applyNumberFormat="1" applyFont="1" applyBorder="1" applyAlignment="1" applyProtection="1">
      <alignment horizontal="left" vertical="center" wrapText="1"/>
    </xf>
    <xf numFmtId="1" fontId="11" fillId="0" borderId="12" xfId="0" applyNumberFormat="1" applyFont="1" applyBorder="1" applyProtection="1">
      <alignment vertical="center"/>
    </xf>
    <xf numFmtId="1" fontId="11" fillId="0" borderId="11" xfId="0" applyNumberFormat="1" applyFont="1" applyBorder="1" applyProtection="1">
      <alignment vertical="center"/>
    </xf>
    <xf numFmtId="1" fontId="11" fillId="0" borderId="3" xfId="0" applyNumberFormat="1" applyFont="1" applyBorder="1" applyProtection="1">
      <alignment vertical="center"/>
    </xf>
    <xf numFmtId="1" fontId="11" fillId="0" borderId="10" xfId="0" applyNumberFormat="1" applyFont="1" applyBorder="1" applyProtection="1">
      <alignment vertical="center"/>
    </xf>
    <xf numFmtId="1" fontId="11" fillId="0" borderId="6" xfId="0" applyNumberFormat="1" applyFont="1" applyBorder="1" applyProtection="1">
      <alignment vertical="center"/>
    </xf>
    <xf numFmtId="1" fontId="11" fillId="0" borderId="0" xfId="0" applyNumberFormat="1" applyFont="1" applyBorder="1">
      <alignment vertical="center"/>
    </xf>
    <xf numFmtId="1" fontId="11" fillId="0" borderId="5" xfId="0" applyNumberFormat="1" applyFont="1" applyBorder="1">
      <alignment vertical="center"/>
    </xf>
    <xf numFmtId="1" fontId="11" fillId="0" borderId="13" xfId="0" applyNumberFormat="1" applyFont="1" applyBorder="1" applyProtection="1">
      <alignment vertical="center"/>
    </xf>
    <xf numFmtId="1" fontId="11" fillId="0" borderId="0" xfId="0" applyNumberFormat="1" applyFont="1" applyBorder="1" applyProtection="1">
      <alignment vertical="center"/>
    </xf>
    <xf numFmtId="1" fontId="11" fillId="0" borderId="5" xfId="0" applyNumberFormat="1" applyFont="1" applyBorder="1" applyProtection="1">
      <alignment vertical="center"/>
    </xf>
    <xf numFmtId="171" fontId="11" fillId="0" borderId="13" xfId="0" applyNumberFormat="1" applyFont="1" applyBorder="1" applyProtection="1">
      <alignment vertical="center"/>
    </xf>
    <xf numFmtId="171" fontId="11" fillId="0" borderId="0" xfId="0" applyNumberFormat="1" applyFont="1" applyBorder="1" applyProtection="1">
      <alignment vertical="center"/>
    </xf>
    <xf numFmtId="171" fontId="11" fillId="0" borderId="5" xfId="0" applyNumberFormat="1" applyFont="1" applyBorder="1" applyProtection="1">
      <alignment vertical="center"/>
    </xf>
    <xf numFmtId="171" fontId="11" fillId="0" borderId="11" xfId="0" applyNumberFormat="1" applyFont="1" applyBorder="1" applyProtection="1">
      <alignment vertical="center"/>
    </xf>
    <xf numFmtId="171" fontId="12" fillId="0" borderId="11" xfId="0" applyNumberFormat="1" applyFont="1" applyBorder="1" applyAlignment="1">
      <alignment horizontal="left" vertical="center" wrapText="1"/>
    </xf>
    <xf numFmtId="171" fontId="12" fillId="0" borderId="6" xfId="0" applyNumberFormat="1" applyFont="1" applyBorder="1" applyAlignment="1">
      <alignment horizontal="left" vertical="center" wrapText="1"/>
    </xf>
    <xf numFmtId="171" fontId="9" fillId="18" borderId="7" xfId="0" applyNumberFormat="1" applyFont="1" applyFill="1" applyBorder="1" applyAlignment="1">
      <alignment horizontal="left" vertical="center"/>
    </xf>
    <xf numFmtId="171" fontId="9" fillId="18" borderId="8" xfId="0" applyNumberFormat="1" applyFont="1" applyFill="1" applyBorder="1" applyAlignment="1">
      <alignment horizontal="left" vertical="center"/>
    </xf>
    <xf numFmtId="171" fontId="9" fillId="18" borderId="9" xfId="0" applyNumberFormat="1" applyFont="1" applyFill="1" applyBorder="1" applyAlignment="1">
      <alignment horizontal="left" vertical="center"/>
    </xf>
    <xf numFmtId="171" fontId="12" fillId="0" borderId="0" xfId="0" applyNumberFormat="1" applyFont="1" applyBorder="1" applyAlignment="1">
      <alignment horizontal="left" vertical="center" wrapText="1"/>
    </xf>
    <xf numFmtId="171" fontId="12" fillId="0" borderId="5" xfId="0" applyNumberFormat="1" applyFont="1" applyBorder="1" applyAlignment="1">
      <alignment horizontal="left" vertical="center" wrapText="1"/>
    </xf>
    <xf numFmtId="171" fontId="11" fillId="0" borderId="9" xfId="0" applyNumberFormat="1" applyFont="1" applyBorder="1">
      <alignment vertical="center"/>
    </xf>
    <xf numFmtId="0" fontId="11" fillId="0" borderId="3" xfId="0" applyFont="1" applyBorder="1">
      <alignment vertical="center"/>
    </xf>
    <xf numFmtId="0" fontId="11" fillId="0" borderId="10" xfId="0" applyFont="1" applyBorder="1">
      <alignment vertical="center"/>
    </xf>
    <xf numFmtId="0" fontId="11" fillId="0" borderId="4" xfId="0" applyFont="1" applyBorder="1">
      <alignment vertical="center"/>
    </xf>
    <xf numFmtId="171" fontId="11" fillId="0" borderId="12" xfId="0" applyNumberFormat="1" applyFont="1" applyBorder="1">
      <alignment vertical="center"/>
    </xf>
    <xf numFmtId="171" fontId="11" fillId="0" borderId="11" xfId="0" applyNumberFormat="1" applyFont="1" applyBorder="1">
      <alignment vertical="center"/>
    </xf>
    <xf numFmtId="171" fontId="11" fillId="0" borderId="6" xfId="0" applyNumberFormat="1" applyFont="1" applyBorder="1">
      <alignment vertical="center"/>
    </xf>
    <xf numFmtId="171" fontId="11" fillId="0" borderId="12" xfId="0" applyNumberFormat="1" applyFont="1" applyBorder="1" applyProtection="1">
      <alignment vertical="center"/>
    </xf>
    <xf numFmtId="171" fontId="11" fillId="0" borderId="6" xfId="0" applyNumberFormat="1" applyFont="1" applyBorder="1" applyProtection="1">
      <alignment vertical="center"/>
    </xf>
    <xf numFmtId="0" fontId="11" fillId="0" borderId="12" xfId="0" applyFont="1" applyBorder="1">
      <alignment vertical="center"/>
    </xf>
    <xf numFmtId="0" fontId="11" fillId="0" borderId="11" xfId="0" applyFont="1" applyBorder="1">
      <alignment vertical="center"/>
    </xf>
    <xf numFmtId="171" fontId="11" fillId="0" borderId="13" xfId="0" applyNumberFormat="1" applyFont="1" applyBorder="1">
      <alignment vertical="center"/>
    </xf>
    <xf numFmtId="171" fontId="11" fillId="0" borderId="0" xfId="0" applyNumberFormat="1" applyFont="1" applyBorder="1">
      <alignment vertical="center"/>
    </xf>
    <xf numFmtId="171" fontId="11" fillId="0" borderId="5" xfId="0" applyNumberFormat="1" applyFont="1" applyBorder="1">
      <alignment vertical="center"/>
    </xf>
    <xf numFmtId="171" fontId="5" fillId="0" borderId="11" xfId="0" applyNumberFormat="1" applyFont="1" applyBorder="1" applyAlignment="1" applyProtection="1">
      <alignment horizontal="left" vertical="center"/>
    </xf>
    <xf numFmtId="171" fontId="5" fillId="0" borderId="11" xfId="0" applyNumberFormat="1" applyFont="1" applyBorder="1" applyAlignment="1">
      <alignment horizontal="left" vertical="center"/>
    </xf>
    <xf numFmtId="0" fontId="11" fillId="0" borderId="13" xfId="0" applyFont="1" applyBorder="1">
      <alignment vertical="center"/>
    </xf>
    <xf numFmtId="0" fontId="11" fillId="0" borderId="0" xfId="0" applyFont="1" applyBorder="1">
      <alignment vertical="center"/>
    </xf>
    <xf numFmtId="172" fontId="15" fillId="25" borderId="20" xfId="0" applyNumberFormat="1" applyFont="1" applyFill="1" applyBorder="1" applyAlignment="1" applyProtection="1">
      <alignment horizontal="center" vertical="center"/>
      <protection locked="0"/>
    </xf>
    <xf numFmtId="172" fontId="15" fillId="25" borderId="24" xfId="0" applyNumberFormat="1" applyFont="1" applyFill="1" applyBorder="1" applyAlignment="1" applyProtection="1">
      <alignment horizontal="center" vertical="center"/>
      <protection locked="0"/>
    </xf>
    <xf numFmtId="172" fontId="15" fillId="25" borderId="1" xfId="0" applyNumberFormat="1" applyFont="1" applyFill="1" applyBorder="1" applyAlignment="1" applyProtection="1">
      <alignment horizontal="center" vertical="center"/>
      <protection locked="0"/>
    </xf>
    <xf numFmtId="172" fontId="15" fillId="25" borderId="9" xfId="0" applyNumberFormat="1" applyFont="1" applyFill="1" applyBorder="1" applyAlignment="1" applyProtection="1">
      <alignment horizontal="center" vertical="center"/>
      <protection locked="0"/>
    </xf>
    <xf numFmtId="172" fontId="15" fillId="25" borderId="19" xfId="0" applyNumberFormat="1" applyFont="1" applyFill="1" applyBorder="1" applyAlignment="1" applyProtection="1">
      <alignment horizontal="center" vertical="center"/>
      <protection locked="0"/>
    </xf>
    <xf numFmtId="172" fontId="15" fillId="25" borderId="8" xfId="0" applyNumberFormat="1" applyFont="1" applyFill="1" applyBorder="1" applyAlignment="1" applyProtection="1">
      <alignment horizontal="center" vertical="center"/>
      <protection locked="0"/>
    </xf>
    <xf numFmtId="172" fontId="15" fillId="25" borderId="23" xfId="0" applyNumberFormat="1" applyFont="1" applyFill="1" applyBorder="1" applyAlignment="1" applyProtection="1">
      <alignment horizontal="center" vertical="center"/>
      <protection locked="0"/>
    </xf>
    <xf numFmtId="172" fontId="15" fillId="25" borderId="16" xfId="0" applyNumberFormat="1" applyFont="1" applyFill="1" applyBorder="1" applyAlignment="1" applyProtection="1">
      <alignment horizontal="center" vertical="center"/>
      <protection locked="0"/>
    </xf>
    <xf numFmtId="172" fontId="15" fillId="25" borderId="7" xfId="0" applyNumberFormat="1" applyFont="1" applyFill="1" applyBorder="1" applyAlignment="1" applyProtection="1">
      <alignment horizontal="center" vertical="center"/>
      <protection locked="0"/>
    </xf>
    <xf numFmtId="172" fontId="15" fillId="8" borderId="20" xfId="0" applyNumberFormat="1" applyFont="1" applyFill="1" applyBorder="1" applyAlignment="1" applyProtection="1">
      <alignment horizontal="center" vertical="center"/>
      <protection locked="0"/>
    </xf>
    <xf numFmtId="172" fontId="15" fillId="19" borderId="10" xfId="0" applyNumberFormat="1" applyFont="1" applyFill="1" applyBorder="1" applyAlignment="1" applyProtection="1">
      <alignment horizontal="center" vertical="center"/>
    </xf>
    <xf numFmtId="172" fontId="15" fillId="19" borderId="30" xfId="0" applyNumberFormat="1" applyFont="1" applyFill="1" applyBorder="1" applyAlignment="1" applyProtection="1">
      <alignment horizontal="center" vertical="center"/>
    </xf>
    <xf numFmtId="172" fontId="15" fillId="19" borderId="11" xfId="0" applyNumberFormat="1" applyFont="1" applyFill="1" applyBorder="1" applyAlignment="1" applyProtection="1">
      <alignment horizontal="center" vertical="center"/>
    </xf>
    <xf numFmtId="172" fontId="15" fillId="19" borderId="28" xfId="0" applyNumberFormat="1" applyFont="1" applyFill="1" applyBorder="1" applyAlignment="1" applyProtection="1">
      <alignment horizontal="center" vertical="center"/>
    </xf>
    <xf numFmtId="172" fontId="15" fillId="19" borderId="0" xfId="0" applyNumberFormat="1" applyFont="1" applyFill="1" applyBorder="1" applyAlignment="1" applyProtection="1">
      <alignment horizontal="center" vertical="center"/>
    </xf>
    <xf numFmtId="172" fontId="15" fillId="19" borderId="29" xfId="0" applyNumberFormat="1" applyFont="1" applyFill="1" applyBorder="1" applyAlignment="1" applyProtection="1">
      <alignment horizontal="center" vertical="center"/>
    </xf>
    <xf numFmtId="172" fontId="15" fillId="19" borderId="27" xfId="0" applyNumberFormat="1" applyFont="1" applyFill="1" applyBorder="1" applyAlignment="1" applyProtection="1">
      <alignment horizontal="center" vertical="center"/>
    </xf>
    <xf numFmtId="172" fontId="15" fillId="19" borderId="26" xfId="0" applyNumberFormat="1" applyFont="1" applyFill="1" applyBorder="1" applyAlignment="1" applyProtection="1">
      <alignment horizontal="center" vertical="center"/>
    </xf>
    <xf numFmtId="172" fontId="15" fillId="19" borderId="25" xfId="0" applyNumberFormat="1" applyFont="1" applyFill="1" applyBorder="1" applyAlignment="1" applyProtection="1">
      <alignment horizontal="center" vertical="center"/>
    </xf>
    <xf numFmtId="172" fontId="15" fillId="25" borderId="21" xfId="0" applyNumberFormat="1" applyFont="1" applyFill="1" applyBorder="1" applyAlignment="1" applyProtection="1">
      <alignment horizontal="center" vertical="center"/>
      <protection locked="0"/>
    </xf>
    <xf numFmtId="172" fontId="15" fillId="25" borderId="31" xfId="0" applyNumberFormat="1" applyFont="1" applyFill="1" applyBorder="1" applyAlignment="1" applyProtection="1">
      <alignment horizontal="center" vertical="center"/>
      <protection locked="0"/>
    </xf>
    <xf numFmtId="172" fontId="15" fillId="25" borderId="14" xfId="0" applyNumberFormat="1" applyFont="1" applyFill="1" applyBorder="1" applyAlignment="1" applyProtection="1">
      <alignment horizontal="center" vertical="center"/>
      <protection locked="0"/>
    </xf>
    <xf numFmtId="172" fontId="15" fillId="25" borderId="17" xfId="0" applyNumberFormat="1" applyFont="1" applyFill="1" applyBorder="1" applyAlignment="1" applyProtection="1">
      <alignment horizontal="center" vertical="center"/>
      <protection locked="0"/>
    </xf>
    <xf numFmtId="172" fontId="15" fillId="25" borderId="4" xfId="0" applyNumberFormat="1" applyFont="1" applyFill="1" applyBorder="1" applyAlignment="1" applyProtection="1">
      <alignment horizontal="center" vertical="center"/>
      <protection locked="0"/>
    </xf>
    <xf numFmtId="172" fontId="15" fillId="25" borderId="3" xfId="0" applyNumberFormat="1" applyFont="1" applyFill="1" applyBorder="1" applyAlignment="1" applyProtection="1">
      <alignment horizontal="center" vertical="center"/>
      <protection locked="0"/>
    </xf>
    <xf numFmtId="1" fontId="0" fillId="18" borderId="23" xfId="0" applyNumberFormat="1" applyFill="1" applyBorder="1" applyAlignment="1" applyProtection="1">
      <alignment vertical="center"/>
    </xf>
    <xf numFmtId="0" fontId="9" fillId="22" borderId="3" xfId="0" applyFont="1" applyFill="1" applyBorder="1" applyAlignment="1" applyProtection="1">
      <alignment horizontal="center" vertical="center"/>
    </xf>
    <xf numFmtId="0" fontId="9" fillId="22" borderId="10" xfId="0" applyFont="1" applyFill="1" applyBorder="1" applyAlignment="1" applyProtection="1">
      <alignment horizontal="center" vertical="center"/>
    </xf>
    <xf numFmtId="0" fontId="9" fillId="22" borderId="4" xfId="0" applyFont="1" applyFill="1" applyBorder="1" applyAlignment="1" applyProtection="1">
      <alignment horizontal="center" vertical="center"/>
    </xf>
    <xf numFmtId="171" fontId="12" fillId="0" borderId="5" xfId="0" applyNumberFormat="1" applyFont="1" applyBorder="1" applyAlignment="1" applyProtection="1">
      <alignment horizontal="center" vertical="center"/>
    </xf>
    <xf numFmtId="0" fontId="12" fillId="0" borderId="5" xfId="0" applyFont="1" applyBorder="1" applyAlignment="1" applyProtection="1">
      <alignment horizontal="center" vertical="center"/>
    </xf>
    <xf numFmtId="0" fontId="12" fillId="0" borderId="15" xfId="0" applyFont="1" applyBorder="1" applyProtection="1">
      <alignment vertical="center"/>
    </xf>
    <xf numFmtId="171" fontId="9" fillId="19" borderId="29" xfId="0" applyNumberFormat="1" applyFont="1" applyFill="1" applyBorder="1" applyAlignment="1" applyProtection="1">
      <alignment horizontal="left" vertical="center"/>
    </xf>
    <xf numFmtId="172" fontId="15" fillId="9" borderId="22" xfId="0" applyNumberFormat="1" applyFont="1" applyFill="1" applyBorder="1" applyAlignment="1" applyProtection="1">
      <alignment horizontal="center" vertical="center"/>
    </xf>
    <xf numFmtId="172" fontId="15" fillId="9" borderId="32" xfId="0" applyNumberFormat="1" applyFont="1" applyFill="1" applyBorder="1" applyAlignment="1" applyProtection="1">
      <alignment horizontal="center" vertical="center"/>
    </xf>
    <xf numFmtId="172" fontId="15" fillId="9" borderId="2" xfId="0" applyNumberFormat="1" applyFont="1" applyFill="1" applyBorder="1" applyAlignment="1" applyProtection="1">
      <alignment horizontal="center" vertical="center"/>
    </xf>
    <xf numFmtId="172" fontId="15" fillId="9" borderId="18" xfId="0" applyNumberFormat="1" applyFont="1" applyFill="1" applyBorder="1" applyAlignment="1" applyProtection="1">
      <alignment horizontal="center" vertical="center"/>
    </xf>
    <xf numFmtId="172" fontId="15" fillId="9" borderId="6" xfId="0" applyNumberFormat="1" applyFont="1" applyFill="1" applyBorder="1" applyAlignment="1" applyProtection="1">
      <alignment horizontal="center" vertical="center"/>
    </xf>
    <xf numFmtId="0" fontId="12" fillId="0" borderId="11" xfId="0" applyFont="1" applyBorder="1" applyAlignment="1" applyProtection="1">
      <alignment horizontal="center" vertical="center"/>
    </xf>
    <xf numFmtId="1" fontId="5" fillId="0" borderId="11" xfId="0" applyNumberFormat="1" applyFont="1" applyBorder="1" applyAlignment="1">
      <alignment horizontal="left" vertical="center"/>
    </xf>
    <xf numFmtId="1" fontId="12" fillId="0" borderId="11" xfId="0" applyNumberFormat="1" applyFont="1" applyBorder="1" applyAlignment="1">
      <alignment horizontal="left" vertical="center"/>
    </xf>
    <xf numFmtId="1" fontId="12" fillId="0" borderId="6" xfId="0" applyNumberFormat="1" applyFont="1" applyBorder="1" applyAlignment="1">
      <alignment horizontal="left" vertical="center"/>
    </xf>
    <xf numFmtId="1" fontId="12" fillId="0" borderId="6" xfId="0" applyNumberFormat="1" applyFont="1" applyBorder="1" applyAlignment="1">
      <alignment horizontal="left" vertical="center" wrapText="1"/>
    </xf>
    <xf numFmtId="1" fontId="11" fillId="0" borderId="10" xfId="0" applyNumberFormat="1" applyFont="1" applyBorder="1">
      <alignment vertical="center"/>
    </xf>
    <xf numFmtId="1" fontId="11" fillId="0" borderId="4" xfId="0" applyNumberFormat="1" applyFont="1" applyBorder="1">
      <alignment vertical="center"/>
    </xf>
    <xf numFmtId="0" fontId="0" fillId="0" borderId="0" xfId="0" applyBorder="1" applyAlignment="1">
      <alignment vertical="center"/>
    </xf>
    <xf numFmtId="0" fontId="9" fillId="18" borderId="7" xfId="0" applyFont="1" applyFill="1" applyBorder="1" applyAlignment="1">
      <alignment horizontal="left" vertical="center"/>
    </xf>
    <xf numFmtId="0" fontId="9" fillId="18" borderId="8" xfId="0" applyFont="1" applyFill="1" applyBorder="1" applyAlignment="1">
      <alignment horizontal="left" vertical="center"/>
    </xf>
    <xf numFmtId="0" fontId="33" fillId="21" borderId="7" xfId="0" applyFont="1" applyFill="1" applyBorder="1" applyAlignment="1">
      <alignment horizontal="left" vertical="center"/>
    </xf>
    <xf numFmtId="0" fontId="33" fillId="21" borderId="8" xfId="0" applyFont="1" applyFill="1" applyBorder="1" applyAlignment="1">
      <alignment horizontal="left" vertical="center"/>
    </xf>
    <xf numFmtId="0" fontId="9" fillId="0" borderId="0" xfId="0" applyFont="1" applyFill="1" applyBorder="1" applyAlignment="1">
      <alignment horizontal="left" vertical="center"/>
    </xf>
    <xf numFmtId="0" fontId="12" fillId="0" borderId="0" xfId="0" applyFont="1" applyFill="1" applyBorder="1" applyAlignment="1" applyProtection="1">
      <alignment vertical="top"/>
    </xf>
    <xf numFmtId="0" fontId="33" fillId="0" borderId="0" xfId="0" applyFont="1" applyFill="1" applyBorder="1" applyAlignment="1">
      <alignment horizontal="left" vertical="center"/>
    </xf>
    <xf numFmtId="1" fontId="11" fillId="0" borderId="13" xfId="0" applyNumberFormat="1" applyFont="1" applyBorder="1">
      <alignment vertical="center"/>
    </xf>
    <xf numFmtId="1" fontId="11" fillId="0" borderId="10" xfId="0" applyNumberFormat="1" applyFont="1" applyBorder="1" applyAlignment="1">
      <alignment horizontal="center" vertical="center"/>
    </xf>
    <xf numFmtId="1" fontId="12" fillId="0" borderId="10" xfId="0" applyNumberFormat="1" applyFont="1" applyBorder="1" applyAlignment="1">
      <alignment horizontal="left" vertical="center"/>
    </xf>
    <xf numFmtId="1" fontId="9" fillId="0" borderId="10" xfId="0" applyNumberFormat="1" applyFont="1" applyFill="1" applyBorder="1" applyAlignment="1">
      <alignment horizontal="left" vertical="center"/>
    </xf>
    <xf numFmtId="1" fontId="12" fillId="0" borderId="10" xfId="0" applyNumberFormat="1" applyFont="1" applyBorder="1" applyAlignment="1">
      <alignment vertical="center"/>
    </xf>
    <xf numFmtId="1" fontId="14" fillId="11" borderId="12" xfId="0" applyNumberFormat="1" applyFont="1" applyFill="1" applyBorder="1" applyAlignment="1" applyProtection="1">
      <alignment horizontal="center" vertical="center"/>
    </xf>
    <xf numFmtId="1" fontId="11" fillId="0" borderId="11" xfId="0" applyNumberFormat="1" applyFont="1" applyBorder="1" applyAlignment="1" applyProtection="1">
      <alignment horizontal="center" vertical="center"/>
    </xf>
    <xf numFmtId="1" fontId="5" fillId="0" borderId="11" xfId="0" applyNumberFormat="1" applyFont="1" applyBorder="1" applyAlignment="1" applyProtection="1">
      <alignment horizontal="left" vertical="center"/>
    </xf>
    <xf numFmtId="1" fontId="11" fillId="0" borderId="10" xfId="0" applyNumberFormat="1" applyFont="1" applyBorder="1" applyAlignment="1" applyProtection="1">
      <alignment horizontal="center" vertical="center"/>
    </xf>
    <xf numFmtId="1" fontId="12" fillId="0" borderId="11" xfId="0" applyNumberFormat="1" applyFont="1" applyBorder="1" applyAlignment="1" applyProtection="1">
      <alignment horizontal="left" vertical="center"/>
    </xf>
    <xf numFmtId="1" fontId="12" fillId="0" borderId="6" xfId="0" applyNumberFormat="1" applyFont="1" applyBorder="1" applyAlignment="1" applyProtection="1">
      <alignment horizontal="left" vertical="center"/>
    </xf>
    <xf numFmtId="1" fontId="12" fillId="0" borderId="10" xfId="0" applyNumberFormat="1" applyFont="1" applyBorder="1" applyAlignment="1" applyProtection="1">
      <alignment horizontal="left" vertical="center"/>
    </xf>
    <xf numFmtId="1" fontId="9" fillId="0" borderId="10" xfId="0" applyNumberFormat="1" applyFont="1" applyFill="1" applyBorder="1" applyAlignment="1" applyProtection="1">
      <alignment horizontal="left" vertical="center"/>
    </xf>
    <xf numFmtId="1" fontId="12" fillId="0" borderId="11" xfId="0" applyNumberFormat="1" applyFont="1" applyBorder="1" applyAlignment="1" applyProtection="1">
      <alignment vertical="center" wrapText="1"/>
    </xf>
    <xf numFmtId="1" fontId="12" fillId="0" borderId="6" xfId="0" applyNumberFormat="1" applyFont="1" applyBorder="1" applyAlignment="1" applyProtection="1">
      <alignment vertical="center" wrapText="1"/>
    </xf>
    <xf numFmtId="1" fontId="11" fillId="0" borderId="5" xfId="0" applyNumberFormat="1" applyFont="1" applyBorder="1" applyAlignment="1" applyProtection="1">
      <alignment horizontal="center" vertical="center"/>
    </xf>
    <xf numFmtId="1" fontId="13" fillId="0" borderId="10" xfId="0" applyNumberFormat="1" applyFont="1" applyBorder="1" applyAlignment="1" applyProtection="1">
      <alignment horizontal="left" vertical="center"/>
    </xf>
    <xf numFmtId="1" fontId="5" fillId="0" borderId="10" xfId="0" applyNumberFormat="1" applyFont="1" applyBorder="1" applyAlignment="1" applyProtection="1">
      <alignment horizontal="left" vertical="center"/>
    </xf>
    <xf numFmtId="171" fontId="11" fillId="0" borderId="11" xfId="0" applyNumberFormat="1" applyFont="1" applyBorder="1" applyAlignment="1">
      <alignment horizontal="center" vertical="center"/>
    </xf>
    <xf numFmtId="171" fontId="11" fillId="0" borderId="3" xfId="0" applyNumberFormat="1" applyFont="1" applyBorder="1">
      <alignment vertical="center"/>
    </xf>
    <xf numFmtId="171" fontId="11" fillId="0" borderId="10" xfId="0" applyNumberFormat="1" applyFont="1" applyBorder="1" applyAlignment="1">
      <alignment horizontal="center" vertical="center"/>
    </xf>
    <xf numFmtId="171" fontId="12" fillId="0" borderId="11" xfId="0" applyNumberFormat="1" applyFont="1" applyBorder="1" applyAlignment="1">
      <alignment horizontal="left" vertical="center"/>
    </xf>
    <xf numFmtId="171" fontId="12" fillId="0" borderId="6" xfId="0" applyNumberFormat="1" applyFont="1" applyBorder="1" applyAlignment="1">
      <alignment horizontal="left" vertical="center"/>
    </xf>
    <xf numFmtId="171" fontId="12" fillId="0" borderId="10" xfId="0" applyNumberFormat="1" applyFont="1" applyBorder="1" applyAlignment="1">
      <alignment horizontal="left" vertical="center"/>
    </xf>
    <xf numFmtId="171" fontId="9" fillId="0" borderId="10" xfId="0" applyNumberFormat="1" applyFont="1" applyFill="1" applyBorder="1" applyAlignment="1">
      <alignment horizontal="left" vertical="center"/>
    </xf>
    <xf numFmtId="171" fontId="11" fillId="0" borderId="10" xfId="0" applyNumberFormat="1" applyFont="1" applyBorder="1">
      <alignment vertical="center"/>
    </xf>
    <xf numFmtId="171" fontId="12" fillId="0" borderId="10" xfId="0" applyNumberFormat="1" applyFont="1" applyBorder="1" applyAlignment="1">
      <alignment vertical="center"/>
    </xf>
    <xf numFmtId="171" fontId="11" fillId="0" borderId="10" xfId="0" applyNumberFormat="1" applyFont="1" applyBorder="1" applyAlignment="1" applyProtection="1">
      <alignment horizontal="center" vertical="center"/>
    </xf>
    <xf numFmtId="171" fontId="11" fillId="0" borderId="15" xfId="0" applyNumberFormat="1" applyFont="1" applyBorder="1" applyProtection="1">
      <alignment vertical="center"/>
    </xf>
    <xf numFmtId="171" fontId="13" fillId="0" borderId="10" xfId="0" applyNumberFormat="1" applyFont="1" applyBorder="1" applyAlignment="1" applyProtection="1">
      <alignment horizontal="left" vertical="center"/>
    </xf>
    <xf numFmtId="171" fontId="5" fillId="0" borderId="10" xfId="0" applyNumberFormat="1" applyFont="1" applyBorder="1" applyAlignment="1" applyProtection="1">
      <alignment horizontal="left" vertical="center"/>
    </xf>
    <xf numFmtId="0" fontId="12" fillId="0" borderId="13" xfId="0" applyFont="1" applyFill="1" applyBorder="1" applyAlignment="1" applyProtection="1">
      <alignment horizontal="center" vertical="top"/>
    </xf>
    <xf numFmtId="0" fontId="12" fillId="0" borderId="13" xfId="0" applyFont="1" applyBorder="1" applyAlignment="1" applyProtection="1">
      <alignment horizontal="center" vertical="top"/>
    </xf>
    <xf numFmtId="0" fontId="0" fillId="0" borderId="2" xfId="0" applyBorder="1" applyAlignment="1">
      <alignment vertical="center"/>
    </xf>
    <xf numFmtId="172" fontId="15" fillId="8" borderId="9" xfId="0" applyNumberFormat="1" applyFont="1" applyFill="1" applyBorder="1" applyAlignment="1" applyProtection="1">
      <alignment horizontal="center" vertical="center"/>
    </xf>
    <xf numFmtId="0" fontId="33" fillId="0" borderId="0" xfId="0" applyFont="1" applyFill="1" applyBorder="1" applyAlignment="1">
      <alignment horizontal="left" vertical="center"/>
    </xf>
    <xf numFmtId="171" fontId="9" fillId="0" borderId="0" xfId="0" applyNumberFormat="1" applyFont="1" applyBorder="1" applyAlignment="1" applyProtection="1">
      <alignment horizontal="left" vertical="center"/>
    </xf>
    <xf numFmtId="166" fontId="12" fillId="19" borderId="27" xfId="0" applyNumberFormat="1" applyFont="1" applyFill="1" applyBorder="1" applyProtection="1">
      <alignment vertical="center"/>
    </xf>
    <xf numFmtId="166" fontId="12" fillId="19" borderId="10" xfId="0" applyNumberFormat="1" applyFont="1" applyFill="1" applyBorder="1" applyProtection="1">
      <alignment vertical="center"/>
    </xf>
    <xf numFmtId="166" fontId="12" fillId="19" borderId="30" xfId="0" applyNumberFormat="1" applyFont="1" applyFill="1" applyBorder="1" applyProtection="1">
      <alignment vertical="center"/>
    </xf>
    <xf numFmtId="2" fontId="9" fillId="19" borderId="26" xfId="0" applyNumberFormat="1" applyFont="1" applyFill="1" applyBorder="1" applyAlignment="1" applyProtection="1">
      <alignment horizontal="left" vertical="center"/>
    </xf>
    <xf numFmtId="2" fontId="9" fillId="19" borderId="29" xfId="0" applyNumberFormat="1" applyFont="1" applyFill="1" applyBorder="1" applyAlignment="1" applyProtection="1">
      <alignment horizontal="left" vertical="center"/>
    </xf>
    <xf numFmtId="0" fontId="12" fillId="0" borderId="4" xfId="0" applyFont="1" applyBorder="1">
      <alignment vertical="center"/>
    </xf>
    <xf numFmtId="0" fontId="0" fillId="0" borderId="12" xfId="0" applyBorder="1">
      <alignment vertical="center"/>
    </xf>
    <xf numFmtId="0" fontId="12" fillId="0" borderId="6" xfId="0" applyFont="1" applyBorder="1">
      <alignment vertical="center"/>
    </xf>
    <xf numFmtId="10" fontId="12" fillId="0" borderId="7" xfId="11" applyNumberFormat="1" applyFont="1" applyFill="1" applyBorder="1" applyAlignment="1" applyProtection="1">
      <alignment vertical="center"/>
    </xf>
    <xf numFmtId="167" fontId="12" fillId="0" borderId="15" xfId="11" applyNumberFormat="1" applyFont="1" applyFill="1" applyBorder="1" applyAlignment="1" applyProtection="1">
      <alignment horizontal="center" vertical="center"/>
    </xf>
    <xf numFmtId="0" fontId="0" fillId="0" borderId="10" xfId="0" applyBorder="1" applyAlignment="1">
      <alignment vertical="center"/>
    </xf>
    <xf numFmtId="0" fontId="0" fillId="0" borderId="0" xfId="0" applyBorder="1" applyAlignment="1">
      <alignment vertical="center"/>
    </xf>
    <xf numFmtId="0" fontId="12" fillId="0" borderId="0" xfId="0" applyFont="1" applyBorder="1" applyAlignment="1">
      <alignment horizontal="center" vertical="center"/>
    </xf>
    <xf numFmtId="0" fontId="0" fillId="0" borderId="10" xfId="0" applyBorder="1">
      <alignment vertical="center"/>
    </xf>
    <xf numFmtId="38" fontId="12" fillId="6" borderId="8" xfId="0" applyNumberFormat="1" applyFont="1" applyFill="1" applyBorder="1" applyAlignment="1" applyProtection="1">
      <alignment horizontal="left" vertical="center" wrapText="1"/>
    </xf>
    <xf numFmtId="0" fontId="12" fillId="11" borderId="14" xfId="0" applyFont="1" applyFill="1" applyBorder="1" applyAlignment="1" applyProtection="1">
      <alignment vertical="center" wrapText="1"/>
    </xf>
    <xf numFmtId="0" fontId="12" fillId="11" borderId="3" xfId="0" applyFont="1" applyFill="1" applyBorder="1" applyAlignment="1" applyProtection="1">
      <alignment horizontal="left" vertical="center" wrapText="1"/>
    </xf>
    <xf numFmtId="0" fontId="12" fillId="0" borderId="14" xfId="0" quotePrefix="1" applyNumberFormat="1" applyFont="1" applyFill="1" applyBorder="1" applyAlignment="1" applyProtection="1">
      <alignment horizontal="center" vertical="center" wrapText="1"/>
    </xf>
    <xf numFmtId="1" fontId="0" fillId="22" borderId="26" xfId="0" applyNumberFormat="1" applyFill="1" applyBorder="1" applyAlignment="1" applyProtection="1">
      <alignment vertical="center"/>
    </xf>
    <xf numFmtId="1" fontId="0" fillId="22" borderId="0" xfId="0" applyNumberFormat="1" applyFill="1" applyBorder="1" applyAlignment="1" applyProtection="1">
      <alignment vertical="center"/>
    </xf>
    <xf numFmtId="1" fontId="9" fillId="19" borderId="27" xfId="0" applyNumberFormat="1" applyFont="1" applyFill="1" applyBorder="1" applyAlignment="1" applyProtection="1">
      <alignment vertical="center"/>
    </xf>
    <xf numFmtId="1" fontId="9" fillId="19" borderId="10" xfId="0" applyNumberFormat="1" applyFont="1" applyFill="1" applyBorder="1" applyAlignment="1" applyProtection="1">
      <alignment vertical="center"/>
    </xf>
    <xf numFmtId="1" fontId="9" fillId="19" borderId="30" xfId="0" applyNumberFormat="1" applyFont="1" applyFill="1" applyBorder="1" applyAlignment="1" applyProtection="1">
      <alignment vertical="center"/>
    </xf>
    <xf numFmtId="1" fontId="9" fillId="19" borderId="25" xfId="0" applyNumberFormat="1" applyFont="1" applyFill="1" applyBorder="1" applyAlignment="1" applyProtection="1">
      <alignment vertical="center"/>
    </xf>
    <xf numFmtId="1" fontId="9" fillId="19" borderId="11" xfId="0" applyNumberFormat="1" applyFont="1" applyFill="1" applyBorder="1" applyAlignment="1" applyProtection="1">
      <alignment vertical="center"/>
    </xf>
    <xf numFmtId="1" fontId="9" fillId="19" borderId="28" xfId="0" applyNumberFormat="1" applyFont="1" applyFill="1" applyBorder="1" applyAlignment="1" applyProtection="1">
      <alignment vertical="center"/>
    </xf>
    <xf numFmtId="167" fontId="12" fillId="0" borderId="1" xfId="11" applyNumberFormat="1" applyFont="1" applyFill="1" applyBorder="1" applyAlignment="1" applyProtection="1">
      <alignment horizontal="center" vertical="top"/>
    </xf>
    <xf numFmtId="15" fontId="49" fillId="5" borderId="23" xfId="0" applyNumberFormat="1" applyFont="1" applyFill="1" applyBorder="1" applyAlignment="1">
      <alignment horizontal="center" vertical="center" wrapText="1"/>
    </xf>
    <xf numFmtId="15" fontId="49" fillId="5" borderId="7" xfId="0" applyNumberFormat="1" applyFont="1" applyFill="1" applyBorder="1" applyAlignment="1">
      <alignment horizontal="center" vertical="center" wrapText="1"/>
    </xf>
    <xf numFmtId="15" fontId="49" fillId="5" borderId="16" xfId="0" applyNumberFormat="1" applyFont="1" applyFill="1" applyBorder="1" applyAlignment="1">
      <alignment horizontal="center" vertical="center" wrapText="1"/>
    </xf>
    <xf numFmtId="15" fontId="49" fillId="5" borderId="8" xfId="0" applyNumberFormat="1" applyFont="1" applyFill="1" applyBorder="1" applyAlignment="1">
      <alignment horizontal="center" vertical="center" wrapText="1"/>
    </xf>
    <xf numFmtId="1" fontId="49" fillId="5" borderId="23" xfId="0" applyNumberFormat="1" applyFont="1" applyFill="1" applyBorder="1" applyAlignment="1">
      <alignment horizontal="center" vertical="center" wrapText="1"/>
    </xf>
    <xf numFmtId="1" fontId="49" fillId="5" borderId="7" xfId="0" applyNumberFormat="1" applyFont="1" applyFill="1" applyBorder="1" applyAlignment="1">
      <alignment horizontal="center" vertical="center" wrapText="1"/>
    </xf>
    <xf numFmtId="1" fontId="49" fillId="5" borderId="16" xfId="0" applyNumberFormat="1" applyFont="1" applyFill="1" applyBorder="1" applyAlignment="1">
      <alignment horizontal="center" vertical="center" wrapText="1"/>
    </xf>
    <xf numFmtId="1" fontId="49" fillId="5" borderId="8" xfId="0" applyNumberFormat="1" applyFont="1" applyFill="1" applyBorder="1" applyAlignment="1">
      <alignment horizontal="center" vertical="center" wrapText="1"/>
    </xf>
    <xf numFmtId="0" fontId="12" fillId="0" borderId="1" xfId="0" applyFont="1" applyFill="1" applyBorder="1" applyAlignment="1" applyProtection="1">
      <alignment vertical="top"/>
    </xf>
    <xf numFmtId="0" fontId="11" fillId="0" borderId="3" xfId="0" applyFont="1" applyBorder="1" applyAlignment="1" applyProtection="1">
      <alignment horizontal="right" vertical="center"/>
    </xf>
    <xf numFmtId="0" fontId="11" fillId="0" borderId="10" xfId="0" applyFont="1" applyBorder="1" applyAlignment="1" applyProtection="1">
      <alignment horizontal="right" vertical="center"/>
    </xf>
    <xf numFmtId="0" fontId="11" fillId="0" borderId="4" xfId="0" applyFont="1" applyBorder="1" applyAlignment="1" applyProtection="1">
      <alignment horizontal="right" vertical="center"/>
    </xf>
    <xf numFmtId="0" fontId="12" fillId="19" borderId="27" xfId="0" applyFont="1" applyFill="1" applyBorder="1" applyAlignment="1" applyProtection="1">
      <alignment vertical="center"/>
    </xf>
    <xf numFmtId="0" fontId="0" fillId="0" borderId="10" xfId="0" applyBorder="1" applyAlignment="1">
      <alignment vertical="center"/>
    </xf>
    <xf numFmtId="0" fontId="0" fillId="0" borderId="4" xfId="0" applyBorder="1" applyAlignment="1">
      <alignment vertical="center"/>
    </xf>
    <xf numFmtId="0" fontId="0" fillId="0" borderId="26" xfId="0" applyBorder="1" applyAlignment="1">
      <alignment vertical="center"/>
    </xf>
    <xf numFmtId="0" fontId="0" fillId="0" borderId="0" xfId="0" applyBorder="1" applyAlignment="1">
      <alignment vertical="center"/>
    </xf>
    <xf numFmtId="0" fontId="0" fillId="0" borderId="5" xfId="0" applyBorder="1" applyAlignment="1">
      <alignment vertical="center"/>
    </xf>
    <xf numFmtId="0" fontId="0" fillId="0" borderId="25" xfId="0" applyBorder="1" applyAlignment="1">
      <alignment vertical="center"/>
    </xf>
    <xf numFmtId="0" fontId="0" fillId="0" borderId="11" xfId="0" applyBorder="1" applyAlignment="1">
      <alignment vertical="center"/>
    </xf>
    <xf numFmtId="0" fontId="0" fillId="0" borderId="6" xfId="0" applyBorder="1" applyAlignment="1">
      <alignment vertical="center"/>
    </xf>
    <xf numFmtId="0" fontId="12" fillId="0" borderId="10" xfId="0" applyFont="1" applyBorder="1" applyProtection="1">
      <alignment vertical="center"/>
    </xf>
    <xf numFmtId="0" fontId="12" fillId="19" borderId="10" xfId="0" applyFont="1" applyFill="1" applyBorder="1" applyAlignment="1" applyProtection="1">
      <alignment vertical="center"/>
    </xf>
    <xf numFmtId="171" fontId="33" fillId="21" borderId="13" xfId="0" applyNumberFormat="1" applyFont="1" applyFill="1" applyBorder="1" applyAlignment="1" applyProtection="1">
      <alignment horizontal="left" vertical="center"/>
    </xf>
    <xf numFmtId="171" fontId="33" fillId="21" borderId="0" xfId="0" applyNumberFormat="1" applyFont="1" applyFill="1" applyBorder="1" applyAlignment="1" applyProtection="1">
      <alignment horizontal="left" vertical="center"/>
    </xf>
    <xf numFmtId="171" fontId="33" fillId="21" borderId="5" xfId="0" applyNumberFormat="1" applyFont="1" applyFill="1" applyBorder="1" applyAlignment="1" applyProtection="1">
      <alignment horizontal="left" vertical="center"/>
    </xf>
    <xf numFmtId="2" fontId="33" fillId="21" borderId="12" xfId="0" applyNumberFormat="1" applyFont="1" applyFill="1" applyBorder="1" applyAlignment="1" applyProtection="1">
      <alignment horizontal="left" vertical="center"/>
    </xf>
    <xf numFmtId="2" fontId="33" fillId="21" borderId="11" xfId="0" applyNumberFormat="1" applyFont="1" applyFill="1" applyBorder="1" applyAlignment="1" applyProtection="1">
      <alignment horizontal="left" vertical="center"/>
    </xf>
    <xf numFmtId="2" fontId="33" fillId="21" borderId="6" xfId="0" applyNumberFormat="1" applyFont="1" applyFill="1" applyBorder="1" applyAlignment="1" applyProtection="1">
      <alignment horizontal="left" vertical="center"/>
    </xf>
    <xf numFmtId="171" fontId="9" fillId="18" borderId="7" xfId="0" applyNumberFormat="1" applyFont="1" applyFill="1" applyBorder="1" applyAlignment="1" applyProtection="1">
      <alignment horizontal="left" vertical="center"/>
    </xf>
    <xf numFmtId="171" fontId="9" fillId="18" borderId="8" xfId="0" applyNumberFormat="1" applyFont="1" applyFill="1" applyBorder="1" applyAlignment="1" applyProtection="1">
      <alignment horizontal="left" vertical="center"/>
    </xf>
    <xf numFmtId="171" fontId="9" fillId="18" borderId="9" xfId="0" applyNumberFormat="1" applyFont="1" applyFill="1" applyBorder="1" applyAlignment="1" applyProtection="1">
      <alignment horizontal="left" vertical="center"/>
    </xf>
    <xf numFmtId="2" fontId="33" fillId="21" borderId="3" xfId="0" applyNumberFormat="1" applyFont="1" applyFill="1" applyBorder="1" applyAlignment="1" applyProtection="1">
      <alignment horizontal="left" vertical="center"/>
    </xf>
    <xf numFmtId="2" fontId="33" fillId="21" borderId="10" xfId="0" applyNumberFormat="1" applyFont="1" applyFill="1" applyBorder="1" applyAlignment="1" applyProtection="1">
      <alignment horizontal="left" vertical="center"/>
    </xf>
    <xf numFmtId="2" fontId="33" fillId="21" borderId="4" xfId="0" applyNumberFormat="1" applyFont="1" applyFill="1" applyBorder="1" applyAlignment="1" applyProtection="1">
      <alignment horizontal="left" vertical="center"/>
    </xf>
    <xf numFmtId="2" fontId="9" fillId="18" borderId="7" xfId="0" applyNumberFormat="1" applyFont="1" applyFill="1" applyBorder="1" applyAlignment="1" applyProtection="1">
      <alignment horizontal="left" vertical="center"/>
    </xf>
    <xf numFmtId="2" fontId="9" fillId="18" borderId="8" xfId="0" applyNumberFormat="1" applyFont="1" applyFill="1" applyBorder="1" applyAlignment="1" applyProtection="1">
      <alignment horizontal="left" vertical="center"/>
    </xf>
    <xf numFmtId="2" fontId="9" fillId="18" borderId="9" xfId="0" applyNumberFormat="1" applyFont="1" applyFill="1" applyBorder="1" applyAlignment="1" applyProtection="1">
      <alignment horizontal="left" vertical="center"/>
    </xf>
    <xf numFmtId="171" fontId="9" fillId="0" borderId="7" xfId="0" applyNumberFormat="1" applyFont="1" applyBorder="1" applyAlignment="1" applyProtection="1">
      <alignment horizontal="left" vertical="center"/>
    </xf>
    <xf numFmtId="171" fontId="9" fillId="0" borderId="8" xfId="0" applyNumberFormat="1" applyFont="1" applyBorder="1" applyAlignment="1" applyProtection="1">
      <alignment horizontal="left" vertical="center"/>
    </xf>
    <xf numFmtId="171" fontId="9" fillId="0" borderId="9" xfId="0" applyNumberFormat="1" applyFont="1" applyBorder="1" applyAlignment="1" applyProtection="1">
      <alignment horizontal="left" vertical="center"/>
    </xf>
    <xf numFmtId="171" fontId="12" fillId="0" borderId="12" xfId="0" applyNumberFormat="1" applyFont="1" applyBorder="1" applyAlignment="1" applyProtection="1">
      <alignment horizontal="left" vertical="center" wrapText="1"/>
    </xf>
    <xf numFmtId="171" fontId="12" fillId="0" borderId="11" xfId="0" applyNumberFormat="1" applyFont="1" applyBorder="1" applyAlignment="1" applyProtection="1">
      <alignment horizontal="left" vertical="center" wrapText="1"/>
    </xf>
    <xf numFmtId="171" fontId="12" fillId="0" borderId="6" xfId="0" applyNumberFormat="1" applyFont="1" applyBorder="1" applyAlignment="1" applyProtection="1">
      <alignment horizontal="left" vertical="center" wrapText="1"/>
    </xf>
    <xf numFmtId="171" fontId="12" fillId="0" borderId="3" xfId="0" applyNumberFormat="1" applyFont="1" applyBorder="1" applyAlignment="1" applyProtection="1">
      <alignment horizontal="left" vertical="center" wrapText="1"/>
    </xf>
    <xf numFmtId="171" fontId="12" fillId="0" borderId="10" xfId="0" applyNumberFormat="1" applyFont="1" applyBorder="1" applyAlignment="1" applyProtection="1">
      <alignment horizontal="left" vertical="center" wrapText="1"/>
    </xf>
    <xf numFmtId="171" fontId="12" fillId="0" borderId="4" xfId="0" applyNumberFormat="1" applyFont="1" applyBorder="1" applyAlignment="1" applyProtection="1">
      <alignment horizontal="left" vertical="center" wrapText="1"/>
    </xf>
    <xf numFmtId="0" fontId="12" fillId="19" borderId="27" xfId="0" applyFont="1" applyFill="1" applyBorder="1" applyProtection="1">
      <alignment vertical="center"/>
    </xf>
    <xf numFmtId="0" fontId="12" fillId="19" borderId="10" xfId="0" applyFont="1" applyFill="1" applyBorder="1" applyProtection="1">
      <alignment vertical="center"/>
    </xf>
    <xf numFmtId="0" fontId="12" fillId="19" borderId="4" xfId="0" applyFont="1" applyFill="1" applyBorder="1" applyProtection="1">
      <alignment vertical="center"/>
    </xf>
    <xf numFmtId="0" fontId="12" fillId="19" borderId="25" xfId="0" applyFont="1" applyFill="1" applyBorder="1" applyProtection="1">
      <alignment vertical="center"/>
    </xf>
    <xf numFmtId="0" fontId="12" fillId="19" borderId="11" xfId="0" applyFont="1" applyFill="1" applyBorder="1" applyProtection="1">
      <alignment vertical="center"/>
    </xf>
    <xf numFmtId="0" fontId="12" fillId="19" borderId="6" xfId="0" applyFont="1" applyFill="1" applyBorder="1" applyProtection="1">
      <alignment vertical="center"/>
    </xf>
    <xf numFmtId="0" fontId="12" fillId="19" borderId="0" xfId="0" applyFont="1" applyFill="1" applyBorder="1" applyProtection="1">
      <alignment vertical="center"/>
    </xf>
    <xf numFmtId="0" fontId="12" fillId="19" borderId="5" xfId="0" applyFont="1" applyFill="1" applyBorder="1" applyProtection="1">
      <alignment vertical="center"/>
    </xf>
    <xf numFmtId="0" fontId="12" fillId="19" borderId="26" xfId="0" applyFont="1" applyFill="1" applyBorder="1" applyProtection="1">
      <alignment vertical="center"/>
    </xf>
    <xf numFmtId="2" fontId="12" fillId="0" borderId="12" xfId="0" applyNumberFormat="1" applyFont="1" applyBorder="1" applyAlignment="1" applyProtection="1">
      <alignment horizontal="left" vertical="center" wrapText="1"/>
    </xf>
    <xf numFmtId="2" fontId="12" fillId="0" borderId="11" xfId="0" applyNumberFormat="1" applyFont="1" applyBorder="1" applyAlignment="1" applyProtection="1">
      <alignment horizontal="left" vertical="center" wrapText="1"/>
    </xf>
    <xf numFmtId="2" fontId="12" fillId="0" borderId="6" xfId="0" applyNumberFormat="1" applyFont="1" applyBorder="1" applyAlignment="1" applyProtection="1">
      <alignment horizontal="left" vertical="center" wrapText="1"/>
    </xf>
    <xf numFmtId="2" fontId="12" fillId="0" borderId="3" xfId="0" applyNumberFormat="1" applyFont="1" applyBorder="1" applyAlignment="1" applyProtection="1">
      <alignment horizontal="left" vertical="center" wrapText="1"/>
    </xf>
    <xf numFmtId="2" fontId="12" fillId="0" borderId="10" xfId="0" applyNumberFormat="1" applyFont="1" applyBorder="1" applyAlignment="1" applyProtection="1">
      <alignment horizontal="left" vertical="center" wrapText="1"/>
    </xf>
    <xf numFmtId="2" fontId="12" fillId="0" borderId="4" xfId="0" applyNumberFormat="1" applyFont="1" applyBorder="1" applyAlignment="1" applyProtection="1">
      <alignment horizontal="left" vertical="center" wrapText="1"/>
    </xf>
    <xf numFmtId="49" fontId="9" fillId="19" borderId="26" xfId="5" applyFont="1" applyFill="1" applyBorder="1" applyAlignment="1" applyProtection="1">
      <alignment vertical="center" wrapText="1"/>
    </xf>
    <xf numFmtId="0" fontId="0" fillId="0" borderId="0" xfId="0" applyBorder="1" applyAlignment="1">
      <alignment vertical="center" wrapText="1"/>
    </xf>
    <xf numFmtId="0" fontId="0" fillId="0" borderId="5" xfId="0" applyBorder="1" applyAlignment="1">
      <alignment vertical="center" wrapText="1"/>
    </xf>
    <xf numFmtId="0" fontId="0" fillId="0" borderId="25" xfId="0" applyBorder="1" applyAlignment="1">
      <alignment vertical="center" wrapText="1"/>
    </xf>
    <xf numFmtId="0" fontId="0" fillId="0" borderId="11" xfId="0" applyBorder="1" applyAlignment="1">
      <alignment vertical="center" wrapText="1"/>
    </xf>
    <xf numFmtId="0" fontId="0" fillId="0" borderId="6" xfId="0" applyBorder="1" applyAlignment="1">
      <alignment vertical="center" wrapText="1"/>
    </xf>
    <xf numFmtId="49" fontId="13" fillId="0" borderId="8" xfId="5" applyFont="1" applyFill="1" applyBorder="1" applyAlignment="1" applyProtection="1">
      <alignment horizontal="center" vertical="center" wrapText="1"/>
    </xf>
    <xf numFmtId="0" fontId="0" fillId="0" borderId="8" xfId="0" applyBorder="1" applyAlignment="1">
      <alignment vertical="center" wrapText="1"/>
    </xf>
    <xf numFmtId="0" fontId="0" fillId="0" borderId="9" xfId="0" applyBorder="1" applyAlignment="1">
      <alignment vertical="center" wrapText="1"/>
    </xf>
    <xf numFmtId="171" fontId="12" fillId="19" borderId="25" xfId="0" applyNumberFormat="1" applyFont="1" applyFill="1" applyBorder="1" applyProtection="1">
      <alignment vertical="center"/>
    </xf>
    <xf numFmtId="171" fontId="12" fillId="19" borderId="11" xfId="0" applyNumberFormat="1" applyFont="1" applyFill="1" applyBorder="1" applyProtection="1">
      <alignment vertical="center"/>
    </xf>
    <xf numFmtId="171" fontId="12" fillId="19" borderId="28" xfId="0" applyNumberFormat="1" applyFont="1" applyFill="1" applyBorder="1" applyProtection="1">
      <alignment vertical="center"/>
    </xf>
    <xf numFmtId="171" fontId="9" fillId="19" borderId="27" xfId="0" applyNumberFormat="1" applyFont="1" applyFill="1" applyBorder="1" applyAlignment="1" applyProtection="1">
      <alignment horizontal="left" vertical="center"/>
    </xf>
    <xf numFmtId="0" fontId="12" fillId="19" borderId="4" xfId="0" applyFont="1" applyFill="1" applyBorder="1" applyAlignment="1" applyProtection="1">
      <alignment vertical="center"/>
    </xf>
    <xf numFmtId="0" fontId="12" fillId="19" borderId="26" xfId="0" applyFont="1" applyFill="1" applyBorder="1" applyAlignment="1" applyProtection="1">
      <alignment vertical="center"/>
    </xf>
    <xf numFmtId="0" fontId="12" fillId="19" borderId="0" xfId="0" applyFont="1" applyFill="1" applyBorder="1" applyAlignment="1" applyProtection="1">
      <alignment vertical="center"/>
    </xf>
    <xf numFmtId="0" fontId="12" fillId="19" borderId="5" xfId="0" applyFont="1" applyFill="1" applyBorder="1" applyAlignment="1" applyProtection="1">
      <alignment vertical="center"/>
    </xf>
    <xf numFmtId="0" fontId="12" fillId="19" borderId="25" xfId="0" applyFont="1" applyFill="1" applyBorder="1" applyAlignment="1" applyProtection="1">
      <alignment vertical="center"/>
    </xf>
    <xf numFmtId="0" fontId="12" fillId="19" borderId="11" xfId="0" applyFont="1" applyFill="1" applyBorder="1" applyAlignment="1" applyProtection="1">
      <alignment vertical="center"/>
    </xf>
    <xf numFmtId="0" fontId="12" fillId="19" borderId="6" xfId="0" applyFont="1" applyFill="1" applyBorder="1" applyAlignment="1" applyProtection="1">
      <alignment vertical="center"/>
    </xf>
    <xf numFmtId="0" fontId="0" fillId="19" borderId="27" xfId="0" applyFill="1" applyBorder="1" applyAlignment="1">
      <alignment vertical="center"/>
    </xf>
    <xf numFmtId="0" fontId="0" fillId="19" borderId="10" xfId="0" applyFill="1" applyBorder="1" applyAlignment="1">
      <alignment vertical="center"/>
    </xf>
    <xf numFmtId="0" fontId="0" fillId="19" borderId="4" xfId="0" applyFill="1" applyBorder="1" applyAlignment="1">
      <alignment vertical="center"/>
    </xf>
    <xf numFmtId="0" fontId="0" fillId="19" borderId="26" xfId="0" applyFill="1" applyBorder="1" applyAlignment="1">
      <alignment vertical="center"/>
    </xf>
    <xf numFmtId="0" fontId="0" fillId="19" borderId="0" xfId="0" applyFill="1" applyBorder="1" applyAlignment="1">
      <alignment vertical="center"/>
    </xf>
    <xf numFmtId="0" fontId="0" fillId="19" borderId="5" xfId="0" applyFill="1" applyBorder="1" applyAlignment="1">
      <alignment vertical="center"/>
    </xf>
    <xf numFmtId="0" fontId="0" fillId="19" borderId="25" xfId="0" applyFill="1" applyBorder="1" applyAlignment="1">
      <alignment vertical="center"/>
    </xf>
    <xf numFmtId="0" fontId="0" fillId="19" borderId="11" xfId="0" applyFill="1" applyBorder="1" applyAlignment="1">
      <alignment vertical="center"/>
    </xf>
    <xf numFmtId="0" fontId="0" fillId="19" borderId="6" xfId="0" applyFill="1" applyBorder="1" applyAlignment="1">
      <alignment vertical="center"/>
    </xf>
    <xf numFmtId="0" fontId="0" fillId="22" borderId="27" xfId="0" applyFill="1" applyBorder="1" applyAlignment="1">
      <alignment vertical="center"/>
    </xf>
    <xf numFmtId="0" fontId="0" fillId="22" borderId="10" xfId="0" applyFill="1" applyBorder="1" applyAlignment="1">
      <alignment vertical="center"/>
    </xf>
    <xf numFmtId="0" fontId="0" fillId="22" borderId="4" xfId="0" applyFill="1" applyBorder="1" applyAlignment="1">
      <alignment vertical="center"/>
    </xf>
    <xf numFmtId="0" fontId="0" fillId="22" borderId="26" xfId="0" applyFill="1" applyBorder="1" applyAlignment="1">
      <alignment vertical="center"/>
    </xf>
    <xf numFmtId="0" fontId="0" fillId="22" borderId="0" xfId="0" applyFill="1" applyBorder="1" applyAlignment="1">
      <alignment vertical="center"/>
    </xf>
    <xf numFmtId="0" fontId="0" fillId="22" borderId="5" xfId="0" applyFill="1" applyBorder="1" applyAlignment="1">
      <alignment vertical="center"/>
    </xf>
    <xf numFmtId="0" fontId="0" fillId="22" borderId="25" xfId="0" applyFill="1" applyBorder="1" applyAlignment="1">
      <alignment vertical="center"/>
    </xf>
    <xf numFmtId="0" fontId="0" fillId="22" borderId="11" xfId="0" applyFill="1" applyBorder="1" applyAlignment="1">
      <alignment vertical="center"/>
    </xf>
    <xf numFmtId="0" fontId="0" fillId="22" borderId="6" xfId="0" applyFill="1" applyBorder="1" applyAlignment="1">
      <alignment vertical="center"/>
    </xf>
    <xf numFmtId="171" fontId="12" fillId="0" borderId="7" xfId="0" applyNumberFormat="1" applyFont="1" applyBorder="1" applyAlignment="1" applyProtection="1">
      <alignment horizontal="left" vertical="center" wrapText="1"/>
    </xf>
    <xf numFmtId="171" fontId="12" fillId="0" borderId="8" xfId="0" applyNumberFormat="1" applyFont="1" applyBorder="1" applyAlignment="1" applyProtection="1">
      <alignment horizontal="left" vertical="center" wrapText="1"/>
    </xf>
    <xf numFmtId="171" fontId="12" fillId="0" borderId="9" xfId="0" applyNumberFormat="1" applyFont="1" applyBorder="1" applyAlignment="1" applyProtection="1">
      <alignment horizontal="left" vertical="center" wrapText="1"/>
    </xf>
    <xf numFmtId="171" fontId="9" fillId="0" borderId="12" xfId="0" applyNumberFormat="1" applyFont="1" applyBorder="1" applyAlignment="1" applyProtection="1">
      <alignment horizontal="left" vertical="center"/>
    </xf>
    <xf numFmtId="171" fontId="9" fillId="0" borderId="11" xfId="0" applyNumberFormat="1" applyFont="1" applyBorder="1" applyAlignment="1" applyProtection="1">
      <alignment horizontal="left" vertical="center"/>
    </xf>
    <xf numFmtId="171" fontId="9" fillId="0" borderId="6" xfId="0" applyNumberFormat="1" applyFont="1" applyBorder="1" applyAlignment="1" applyProtection="1">
      <alignment horizontal="left" vertical="center"/>
    </xf>
    <xf numFmtId="1" fontId="0" fillId="24" borderId="8" xfId="0" applyNumberFormat="1" applyFill="1" applyBorder="1" applyAlignment="1" applyProtection="1">
      <alignment vertical="center"/>
    </xf>
    <xf numFmtId="1" fontId="0" fillId="24" borderId="9" xfId="0" applyNumberFormat="1" applyFill="1" applyBorder="1" applyAlignment="1" applyProtection="1">
      <alignment vertical="center"/>
    </xf>
    <xf numFmtId="1" fontId="32" fillId="20" borderId="8" xfId="0" applyNumberFormat="1" applyFont="1" applyFill="1" applyBorder="1" applyAlignment="1" applyProtection="1">
      <alignment horizontal="left" vertical="center" wrapText="1"/>
    </xf>
    <xf numFmtId="1" fontId="32" fillId="20" borderId="9" xfId="0" applyNumberFormat="1" applyFont="1" applyFill="1" applyBorder="1" applyAlignment="1" applyProtection="1">
      <alignment horizontal="left" vertical="center" wrapText="1"/>
    </xf>
    <xf numFmtId="1" fontId="0" fillId="24" borderId="23" xfId="0" applyNumberFormat="1" applyFill="1" applyBorder="1" applyAlignment="1" applyProtection="1">
      <alignment vertical="center"/>
    </xf>
    <xf numFmtId="0" fontId="0" fillId="0" borderId="8" xfId="0" applyBorder="1" applyAlignment="1">
      <alignment vertical="center"/>
    </xf>
    <xf numFmtId="0" fontId="0" fillId="0" borderId="9" xfId="0" applyBorder="1" applyAlignment="1">
      <alignment vertical="center"/>
    </xf>
    <xf numFmtId="171" fontId="12" fillId="0" borderId="13" xfId="0" applyNumberFormat="1" applyFont="1" applyBorder="1" applyAlignment="1" applyProtection="1">
      <alignment vertical="center"/>
    </xf>
    <xf numFmtId="171" fontId="12" fillId="0" borderId="0" xfId="0" applyNumberFormat="1" applyFont="1" applyBorder="1" applyAlignment="1" applyProtection="1">
      <alignment vertical="center"/>
    </xf>
    <xf numFmtId="171" fontId="12" fillId="0" borderId="12" xfId="0" applyNumberFormat="1" applyFont="1" applyBorder="1" applyProtection="1">
      <alignment vertical="center"/>
    </xf>
    <xf numFmtId="171" fontId="12" fillId="0" borderId="11" xfId="0" applyNumberFormat="1" applyFont="1" applyBorder="1" applyProtection="1">
      <alignment vertical="center"/>
    </xf>
    <xf numFmtId="171" fontId="12" fillId="0" borderId="6" xfId="0" applyNumberFormat="1" applyFont="1" applyBorder="1" applyProtection="1">
      <alignment vertical="center"/>
    </xf>
    <xf numFmtId="0" fontId="12" fillId="0" borderId="7" xfId="0" applyFont="1" applyBorder="1" applyProtection="1">
      <alignment vertical="center"/>
    </xf>
    <xf numFmtId="0" fontId="12" fillId="0" borderId="8" xfId="0" applyFont="1" applyBorder="1" applyProtection="1">
      <alignment vertical="center"/>
    </xf>
    <xf numFmtId="0" fontId="12" fillId="0" borderId="9" xfId="0" applyFont="1" applyBorder="1" applyProtection="1">
      <alignment vertical="center"/>
    </xf>
    <xf numFmtId="171" fontId="12" fillId="19" borderId="27" xfId="0" applyNumberFormat="1" applyFont="1" applyFill="1" applyBorder="1" applyProtection="1">
      <alignment vertical="center"/>
    </xf>
    <xf numFmtId="171" fontId="12" fillId="19" borderId="10" xfId="0" applyNumberFormat="1" applyFont="1" applyFill="1" applyBorder="1" applyProtection="1">
      <alignment vertical="center"/>
    </xf>
    <xf numFmtId="171" fontId="12" fillId="19" borderId="30" xfId="0" applyNumberFormat="1" applyFont="1" applyFill="1" applyBorder="1" applyProtection="1">
      <alignment vertical="center"/>
    </xf>
    <xf numFmtId="171" fontId="12" fillId="19" borderId="26" xfId="0" applyNumberFormat="1" applyFont="1" applyFill="1" applyBorder="1" applyProtection="1">
      <alignment vertical="center"/>
    </xf>
    <xf numFmtId="171" fontId="12" fillId="19" borderId="0" xfId="0" applyNumberFormat="1" applyFont="1" applyFill="1" applyBorder="1" applyProtection="1">
      <alignment vertical="center"/>
    </xf>
    <xf numFmtId="171" fontId="12" fillId="19" borderId="29" xfId="0" applyNumberFormat="1" applyFont="1" applyFill="1" applyBorder="1" applyProtection="1">
      <alignment vertical="center"/>
    </xf>
    <xf numFmtId="1" fontId="0" fillId="22" borderId="27" xfId="0" applyNumberFormat="1" applyFill="1" applyBorder="1" applyAlignment="1" applyProtection="1">
      <alignment vertical="center"/>
    </xf>
    <xf numFmtId="1" fontId="0" fillId="22" borderId="23" xfId="0" applyNumberFormat="1" applyFill="1" applyBorder="1" applyAlignment="1" applyProtection="1">
      <alignment vertical="center"/>
    </xf>
    <xf numFmtId="1" fontId="0" fillId="22" borderId="8" xfId="0" applyNumberFormat="1" applyFill="1" applyBorder="1" applyAlignment="1" applyProtection="1">
      <alignment vertical="center"/>
    </xf>
    <xf numFmtId="1" fontId="0" fillId="22" borderId="9" xfId="0" applyNumberFormat="1" applyFill="1" applyBorder="1" applyAlignment="1" applyProtection="1">
      <alignment vertical="center"/>
    </xf>
    <xf numFmtId="0" fontId="32" fillId="20" borderId="12" xfId="0" applyFont="1" applyFill="1" applyBorder="1" applyAlignment="1" applyProtection="1">
      <alignment horizontal="left" vertical="center" wrapText="1"/>
    </xf>
    <xf numFmtId="0" fontId="32" fillId="20" borderId="11" xfId="0" applyFont="1" applyFill="1" applyBorder="1" applyAlignment="1" applyProtection="1">
      <alignment horizontal="left" vertical="center" wrapText="1"/>
    </xf>
    <xf numFmtId="0" fontId="32" fillId="20" borderId="6" xfId="0" applyFont="1" applyFill="1" applyBorder="1" applyAlignment="1" applyProtection="1">
      <alignment horizontal="left" vertical="center" wrapText="1"/>
    </xf>
    <xf numFmtId="171" fontId="12" fillId="22" borderId="7" xfId="0" applyNumberFormat="1" applyFont="1" applyFill="1" applyBorder="1" applyAlignment="1" applyProtection="1">
      <alignment vertical="center"/>
    </xf>
    <xf numFmtId="0" fontId="0" fillId="22" borderId="8" xfId="0" applyFill="1" applyBorder="1" applyAlignment="1">
      <alignment vertical="center"/>
    </xf>
    <xf numFmtId="0" fontId="0" fillId="22" borderId="9" xfId="0" applyFill="1" applyBorder="1" applyAlignment="1">
      <alignment vertical="center"/>
    </xf>
    <xf numFmtId="171" fontId="12" fillId="19" borderId="13" xfId="0" applyNumberFormat="1" applyFont="1" applyFill="1" applyBorder="1" applyProtection="1">
      <alignment vertical="center"/>
    </xf>
    <xf numFmtId="171" fontId="12" fillId="19" borderId="5" xfId="0" applyNumberFormat="1" applyFont="1" applyFill="1" applyBorder="1" applyProtection="1">
      <alignment vertical="center"/>
    </xf>
    <xf numFmtId="0" fontId="33" fillId="21" borderId="7" xfId="0" applyFont="1" applyFill="1" applyBorder="1" applyAlignment="1" applyProtection="1">
      <alignment horizontal="left" vertical="center"/>
    </xf>
    <xf numFmtId="0" fontId="33" fillId="21" borderId="8" xfId="0" applyFont="1" applyFill="1" applyBorder="1" applyAlignment="1" applyProtection="1">
      <alignment horizontal="left" vertical="center"/>
    </xf>
    <xf numFmtId="0" fontId="33" fillId="21" borderId="9" xfId="0" applyFont="1" applyFill="1" applyBorder="1" applyAlignment="1" applyProtection="1">
      <alignment horizontal="left" vertical="center"/>
    </xf>
    <xf numFmtId="0" fontId="9" fillId="18" borderId="12" xfId="0" applyFont="1" applyFill="1" applyBorder="1" applyAlignment="1" applyProtection="1">
      <alignment horizontal="left" vertical="center"/>
    </xf>
    <xf numFmtId="0" fontId="9" fillId="18" borderId="11" xfId="0" applyFont="1" applyFill="1" applyBorder="1" applyAlignment="1" applyProtection="1">
      <alignment horizontal="left" vertical="center"/>
    </xf>
    <xf numFmtId="0" fontId="9" fillId="18" borderId="6" xfId="0" applyFont="1" applyFill="1" applyBorder="1" applyAlignment="1" applyProtection="1">
      <alignment horizontal="left" vertical="center"/>
    </xf>
    <xf numFmtId="1" fontId="12" fillId="19" borderId="11" xfId="0" applyNumberFormat="1" applyFont="1" applyFill="1" applyBorder="1" applyAlignment="1" applyProtection="1">
      <alignment vertical="center"/>
    </xf>
    <xf numFmtId="1" fontId="0" fillId="0" borderId="11" xfId="0" applyNumberFormat="1" applyBorder="1" applyAlignment="1" applyProtection="1">
      <alignment vertical="center"/>
    </xf>
    <xf numFmtId="1" fontId="0" fillId="0" borderId="6" xfId="0" applyNumberFormat="1" applyBorder="1" applyAlignment="1" applyProtection="1">
      <alignment vertical="center"/>
    </xf>
    <xf numFmtId="171" fontId="32" fillId="20" borderId="7" xfId="0" applyNumberFormat="1" applyFont="1" applyFill="1" applyBorder="1" applyAlignment="1" applyProtection="1">
      <alignment horizontal="left" vertical="center" wrapText="1"/>
    </xf>
    <xf numFmtId="171" fontId="32" fillId="20" borderId="8" xfId="0" applyNumberFormat="1" applyFont="1" applyFill="1" applyBorder="1" applyAlignment="1" applyProtection="1">
      <alignment horizontal="left" vertical="center" wrapText="1"/>
    </xf>
    <xf numFmtId="1" fontId="11" fillId="0" borderId="7" xfId="0" applyNumberFormat="1" applyFont="1" applyBorder="1" applyProtection="1">
      <alignment vertical="center"/>
    </xf>
    <xf numFmtId="1" fontId="11" fillId="0" borderId="8" xfId="0" applyNumberFormat="1" applyFont="1" applyBorder="1" applyProtection="1">
      <alignment vertical="center"/>
    </xf>
    <xf numFmtId="1" fontId="11" fillId="0" borderId="9" xfId="0" applyNumberFormat="1" applyFont="1" applyBorder="1" applyProtection="1">
      <alignment vertical="center"/>
    </xf>
    <xf numFmtId="1" fontId="32" fillId="20" borderId="23" xfId="0" applyNumberFormat="1" applyFont="1" applyFill="1" applyBorder="1" applyAlignment="1" applyProtection="1">
      <alignment horizontal="left" vertical="center" wrapText="1"/>
    </xf>
    <xf numFmtId="171" fontId="33" fillId="21" borderId="3" xfId="0" applyNumberFormat="1" applyFont="1" applyFill="1" applyBorder="1" applyAlignment="1" applyProtection="1">
      <alignment horizontal="left" vertical="center"/>
    </xf>
    <xf numFmtId="171" fontId="33" fillId="21" borderId="10" xfId="0" applyNumberFormat="1" applyFont="1" applyFill="1" applyBorder="1" applyAlignment="1" applyProtection="1">
      <alignment horizontal="left" vertical="center"/>
    </xf>
    <xf numFmtId="171" fontId="33" fillId="21" borderId="4" xfId="0" applyNumberFormat="1" applyFont="1" applyFill="1" applyBorder="1" applyAlignment="1" applyProtection="1">
      <alignment horizontal="left" vertical="center"/>
    </xf>
    <xf numFmtId="0" fontId="32" fillId="20" borderId="7" xfId="0" applyFont="1" applyFill="1" applyBorder="1" applyAlignment="1" applyProtection="1">
      <alignment horizontal="left" vertical="center" wrapText="1"/>
    </xf>
    <xf numFmtId="0" fontId="32" fillId="20" borderId="8" xfId="0" applyFont="1" applyFill="1" applyBorder="1" applyAlignment="1" applyProtection="1">
      <alignment horizontal="left" vertical="center" wrapText="1"/>
    </xf>
    <xf numFmtId="0" fontId="32" fillId="20" borderId="9" xfId="0" applyFont="1" applyFill="1" applyBorder="1" applyAlignment="1" applyProtection="1">
      <alignment horizontal="left" vertical="center" wrapText="1"/>
    </xf>
    <xf numFmtId="171" fontId="9" fillId="0" borderId="7" xfId="0" applyNumberFormat="1" applyFont="1" applyBorder="1" applyAlignment="1" applyProtection="1">
      <alignment vertical="center"/>
    </xf>
    <xf numFmtId="171" fontId="9" fillId="0" borderId="8" xfId="0" applyNumberFormat="1" applyFont="1" applyBorder="1" applyAlignment="1" applyProtection="1">
      <alignment vertical="center"/>
    </xf>
    <xf numFmtId="171" fontId="9" fillId="0" borderId="9" xfId="0" applyNumberFormat="1" applyFont="1" applyBorder="1" applyAlignment="1" applyProtection="1">
      <alignment vertical="center"/>
    </xf>
    <xf numFmtId="1" fontId="9" fillId="19" borderId="23" xfId="0" applyNumberFormat="1" applyFont="1" applyFill="1" applyBorder="1" applyAlignment="1" applyProtection="1">
      <alignment horizontal="left" vertical="center"/>
    </xf>
    <xf numFmtId="1" fontId="9" fillId="19" borderId="8" xfId="0" applyNumberFormat="1" applyFont="1" applyFill="1" applyBorder="1" applyAlignment="1" applyProtection="1">
      <alignment horizontal="left" vertical="center"/>
    </xf>
    <xf numFmtId="1" fontId="9" fillId="19" borderId="19" xfId="0" applyNumberFormat="1" applyFont="1" applyFill="1" applyBorder="1" applyAlignment="1" applyProtection="1">
      <alignment horizontal="left" vertical="center"/>
    </xf>
    <xf numFmtId="0" fontId="12" fillId="0" borderId="12" xfId="0" applyFont="1" applyBorder="1" applyProtection="1">
      <alignment vertical="center"/>
    </xf>
    <xf numFmtId="0" fontId="12" fillId="0" borderId="11" xfId="0" applyFont="1" applyBorder="1" applyProtection="1">
      <alignment vertical="center"/>
    </xf>
    <xf numFmtId="0" fontId="12" fillId="0" borderId="6" xfId="0" applyFont="1" applyBorder="1" applyProtection="1">
      <alignment vertical="center"/>
    </xf>
    <xf numFmtId="0" fontId="33" fillId="21" borderId="13" xfId="0" applyFont="1" applyFill="1" applyBorder="1" applyAlignment="1" applyProtection="1">
      <alignment horizontal="left" vertical="center"/>
    </xf>
    <xf numFmtId="0" fontId="33" fillId="21" borderId="0" xfId="0" applyFont="1" applyFill="1" applyBorder="1" applyAlignment="1" applyProtection="1">
      <alignment horizontal="left" vertical="center"/>
    </xf>
    <xf numFmtId="0" fontId="33" fillId="21" borderId="5" xfId="0" applyFont="1" applyFill="1" applyBorder="1" applyAlignment="1" applyProtection="1">
      <alignment horizontal="left" vertical="center"/>
    </xf>
    <xf numFmtId="171" fontId="9" fillId="0" borderId="7" xfId="0" applyNumberFormat="1" applyFont="1" applyBorder="1" applyAlignment="1" applyProtection="1">
      <alignment vertical="center" wrapText="1"/>
    </xf>
    <xf numFmtId="171" fontId="9" fillId="0" borderId="8" xfId="0" applyNumberFormat="1" applyFont="1" applyBorder="1" applyProtection="1">
      <alignment vertical="center"/>
    </xf>
    <xf numFmtId="171" fontId="9" fillId="0" borderId="9" xfId="0" applyNumberFormat="1" applyFont="1" applyBorder="1" applyProtection="1">
      <alignment vertical="center"/>
    </xf>
    <xf numFmtId="171" fontId="9" fillId="19" borderId="3" xfId="0" applyNumberFormat="1" applyFont="1" applyFill="1" applyBorder="1" applyAlignment="1" applyProtection="1">
      <alignment horizontal="left" vertical="center"/>
    </xf>
    <xf numFmtId="0" fontId="0" fillId="0" borderId="10" xfId="0" applyBorder="1" applyAlignment="1">
      <alignment horizontal="left" vertical="center"/>
    </xf>
    <xf numFmtId="0" fontId="0" fillId="0" borderId="13" xfId="0" applyBorder="1" applyAlignment="1">
      <alignment horizontal="left" vertical="center"/>
    </xf>
    <xf numFmtId="0" fontId="0" fillId="0" borderId="0" xfId="0" applyBorder="1" applyAlignment="1">
      <alignment horizontal="left" vertical="center"/>
    </xf>
    <xf numFmtId="0" fontId="0" fillId="0" borderId="12" xfId="0" applyBorder="1" applyAlignment="1">
      <alignment horizontal="left" vertical="center"/>
    </xf>
    <xf numFmtId="0" fontId="0" fillId="0" borderId="11" xfId="0" applyBorder="1" applyAlignment="1">
      <alignment horizontal="left" vertical="center"/>
    </xf>
    <xf numFmtId="171" fontId="12" fillId="17" borderId="7" xfId="0" applyNumberFormat="1" applyFont="1" applyFill="1" applyBorder="1" applyProtection="1">
      <alignment vertical="center"/>
      <protection locked="0"/>
    </xf>
    <xf numFmtId="171" fontId="12" fillId="17" borderId="8" xfId="0" applyNumberFormat="1" applyFont="1" applyFill="1" applyBorder="1" applyProtection="1">
      <alignment vertical="center"/>
      <protection locked="0"/>
    </xf>
    <xf numFmtId="171" fontId="12" fillId="17" borderId="9" xfId="0" applyNumberFormat="1" applyFont="1" applyFill="1" applyBorder="1" applyProtection="1">
      <alignment vertical="center"/>
      <protection locked="0"/>
    </xf>
    <xf numFmtId="14" fontId="9" fillId="4" borderId="7" xfId="5" applyNumberFormat="1" applyFont="1" applyFill="1" applyBorder="1" applyAlignment="1" applyProtection="1">
      <alignment horizontal="left" vertical="center" wrapText="1"/>
    </xf>
    <xf numFmtId="14" fontId="9" fillId="4" borderId="8" xfId="5" applyNumberFormat="1" applyFont="1" applyFill="1" applyBorder="1" applyAlignment="1" applyProtection="1">
      <alignment horizontal="left" vertical="center" wrapText="1"/>
    </xf>
    <xf numFmtId="14" fontId="9" fillId="4" borderId="19" xfId="5" applyNumberFormat="1" applyFont="1" applyFill="1" applyBorder="1" applyAlignment="1" applyProtection="1">
      <alignment horizontal="left" vertical="center" wrapText="1"/>
    </xf>
    <xf numFmtId="0" fontId="16" fillId="5" borderId="10" xfId="0" applyFont="1" applyFill="1" applyBorder="1" applyAlignment="1" applyProtection="1">
      <alignment horizontal="center" vertical="center" wrapText="1"/>
    </xf>
    <xf numFmtId="0" fontId="16" fillId="5" borderId="11" xfId="0" applyFont="1" applyFill="1" applyBorder="1" applyAlignment="1" applyProtection="1">
      <alignment horizontal="center" vertical="center" wrapText="1"/>
    </xf>
    <xf numFmtId="15" fontId="16" fillId="5" borderId="21" xfId="0" applyNumberFormat="1" applyFont="1" applyFill="1" applyBorder="1" applyAlignment="1" applyProtection="1">
      <alignment horizontal="center" vertical="center" wrapText="1"/>
    </xf>
    <xf numFmtId="15" fontId="16" fillId="5" borderId="22" xfId="0" applyNumberFormat="1" applyFont="1" applyFill="1" applyBorder="1" applyAlignment="1" applyProtection="1">
      <alignment horizontal="center" vertical="center" wrapText="1"/>
    </xf>
    <xf numFmtId="15" fontId="16" fillId="5" borderId="10" xfId="0" applyNumberFormat="1" applyFont="1" applyFill="1" applyBorder="1" applyAlignment="1" applyProtection="1">
      <alignment horizontal="center" vertical="center" wrapText="1"/>
    </xf>
    <xf numFmtId="15" fontId="16" fillId="5" borderId="4" xfId="0" applyNumberFormat="1" applyFont="1" applyFill="1" applyBorder="1" applyAlignment="1" applyProtection="1">
      <alignment horizontal="center" vertical="center" wrapText="1"/>
    </xf>
    <xf numFmtId="15" fontId="16" fillId="5" borderId="11" xfId="0" applyNumberFormat="1" applyFont="1" applyFill="1" applyBorder="1" applyAlignment="1" applyProtection="1">
      <alignment horizontal="center" vertical="center" wrapText="1"/>
    </xf>
    <xf numFmtId="15" fontId="16" fillId="5" borderId="6" xfId="0" applyNumberFormat="1" applyFont="1" applyFill="1" applyBorder="1" applyAlignment="1" applyProtection="1">
      <alignment horizontal="center" vertical="center" wrapText="1"/>
    </xf>
    <xf numFmtId="0" fontId="16" fillId="5" borderId="7" xfId="0" applyFont="1" applyFill="1" applyBorder="1" applyAlignment="1" applyProtection="1">
      <alignment vertical="center"/>
    </xf>
    <xf numFmtId="0" fontId="16" fillId="5" borderId="8" xfId="0" applyFont="1" applyFill="1" applyBorder="1" applyAlignment="1" applyProtection="1">
      <alignment vertical="center"/>
    </xf>
    <xf numFmtId="0" fontId="16" fillId="5" borderId="19" xfId="0" applyFont="1" applyFill="1" applyBorder="1" applyAlignment="1" applyProtection="1">
      <alignment vertical="center"/>
    </xf>
    <xf numFmtId="171" fontId="12" fillId="0" borderId="13" xfId="0" applyNumberFormat="1" applyFont="1" applyBorder="1" applyAlignment="1" applyProtection="1">
      <alignment horizontal="left" vertical="center" wrapText="1"/>
    </xf>
    <xf numFmtId="171" fontId="12" fillId="0" borderId="0" xfId="0" applyNumberFormat="1" applyFont="1" applyBorder="1" applyAlignment="1" applyProtection="1">
      <alignment horizontal="left" vertical="center" wrapText="1"/>
    </xf>
    <xf numFmtId="171" fontId="12" fillId="19" borderId="7" xfId="0" applyNumberFormat="1" applyFont="1" applyFill="1" applyBorder="1" applyProtection="1">
      <alignment vertical="center"/>
    </xf>
    <xf numFmtId="171" fontId="12" fillId="19" borderId="8" xfId="0" applyNumberFormat="1" applyFont="1" applyFill="1" applyBorder="1" applyProtection="1">
      <alignment vertical="center"/>
    </xf>
    <xf numFmtId="171" fontId="12" fillId="17" borderId="23" xfId="0" applyNumberFormat="1" applyFont="1" applyFill="1" applyBorder="1" applyProtection="1">
      <alignment vertical="center"/>
      <protection locked="0"/>
    </xf>
    <xf numFmtId="1" fontId="25" fillId="4" borderId="7" xfId="5" applyNumberFormat="1" applyFont="1" applyFill="1" applyBorder="1" applyAlignment="1" applyProtection="1">
      <alignment horizontal="left" vertical="center" wrapText="1"/>
    </xf>
    <xf numFmtId="1" fontId="25" fillId="4" borderId="8" xfId="5" applyNumberFormat="1" applyFont="1" applyFill="1" applyBorder="1" applyAlignment="1" applyProtection="1">
      <alignment horizontal="left" vertical="center" wrapText="1"/>
    </xf>
    <xf numFmtId="1" fontId="25" fillId="4" borderId="19" xfId="5" applyNumberFormat="1" applyFont="1" applyFill="1" applyBorder="1" applyAlignment="1" applyProtection="1">
      <alignment horizontal="left" vertical="center" wrapText="1"/>
    </xf>
    <xf numFmtId="0" fontId="9" fillId="0" borderId="7" xfId="7" applyFont="1" applyBorder="1" applyAlignment="1" applyProtection="1">
      <alignment horizontal="left" vertical="center"/>
    </xf>
    <xf numFmtId="0" fontId="9" fillId="0" borderId="8" xfId="7" applyFont="1" applyBorder="1" applyAlignment="1" applyProtection="1">
      <alignment horizontal="left" vertical="center"/>
    </xf>
    <xf numFmtId="0" fontId="9" fillId="0" borderId="7" xfId="7" applyFont="1" applyBorder="1" applyAlignment="1" applyProtection="1">
      <alignment horizontal="left" vertical="center" wrapText="1"/>
    </xf>
    <xf numFmtId="171" fontId="9" fillId="18" borderId="10" xfId="0" applyNumberFormat="1" applyFont="1" applyFill="1" applyBorder="1" applyAlignment="1" applyProtection="1">
      <alignment horizontal="left" vertical="center"/>
    </xf>
    <xf numFmtId="171" fontId="33" fillId="21" borderId="7" xfId="0" applyNumberFormat="1" applyFont="1" applyFill="1" applyBorder="1" applyAlignment="1" applyProtection="1">
      <alignment horizontal="left" vertical="center"/>
    </xf>
    <xf numFmtId="171" fontId="33" fillId="21" borderId="8" xfId="0" applyNumberFormat="1" applyFont="1" applyFill="1" applyBorder="1" applyAlignment="1" applyProtection="1">
      <alignment horizontal="left" vertical="center"/>
    </xf>
    <xf numFmtId="171" fontId="33" fillId="21" borderId="9" xfId="0" applyNumberFormat="1" applyFont="1" applyFill="1" applyBorder="1" applyAlignment="1" applyProtection="1">
      <alignment horizontal="left" vertical="center"/>
    </xf>
    <xf numFmtId="171" fontId="12" fillId="0" borderId="19" xfId="0" applyNumberFormat="1" applyFont="1" applyBorder="1" applyAlignment="1" applyProtection="1">
      <alignment horizontal="left" vertical="center" wrapText="1"/>
    </xf>
    <xf numFmtId="171" fontId="12" fillId="0" borderId="5" xfId="0" applyNumberFormat="1" applyFont="1" applyBorder="1" applyAlignment="1" applyProtection="1">
      <alignment horizontal="left" vertical="center" wrapText="1"/>
    </xf>
    <xf numFmtId="171" fontId="9" fillId="18" borderId="7" xfId="0" applyNumberFormat="1" applyFont="1" applyFill="1" applyBorder="1" applyAlignment="1" applyProtection="1">
      <alignment horizontal="left" vertical="center" wrapText="1"/>
    </xf>
    <xf numFmtId="171" fontId="9" fillId="18" borderId="10" xfId="0" applyNumberFormat="1" applyFont="1" applyFill="1" applyBorder="1" applyAlignment="1" applyProtection="1">
      <alignment horizontal="left" vertical="center" wrapText="1"/>
    </xf>
    <xf numFmtId="171" fontId="9" fillId="18" borderId="8" xfId="0" applyNumberFormat="1" applyFont="1" applyFill="1" applyBorder="1" applyAlignment="1" applyProtection="1">
      <alignment horizontal="left" vertical="center" wrapText="1"/>
    </xf>
    <xf numFmtId="171" fontId="9" fillId="18" borderId="9" xfId="0" applyNumberFormat="1" applyFont="1" applyFill="1" applyBorder="1" applyAlignment="1" applyProtection="1">
      <alignment horizontal="left" vertical="center" wrapText="1"/>
    </xf>
    <xf numFmtId="171" fontId="12" fillId="19" borderId="12" xfId="0" applyNumberFormat="1" applyFont="1" applyFill="1" applyBorder="1" applyProtection="1">
      <alignment vertical="center"/>
    </xf>
    <xf numFmtId="171" fontId="12" fillId="19" borderId="6" xfId="0" applyNumberFormat="1" applyFont="1" applyFill="1" applyBorder="1" applyProtection="1">
      <alignment vertical="center"/>
    </xf>
    <xf numFmtId="15" fontId="16" fillId="5" borderId="33" xfId="0" applyNumberFormat="1" applyFont="1" applyFill="1" applyBorder="1" applyAlignment="1" applyProtection="1">
      <alignment horizontal="center" vertical="center" wrapText="1"/>
    </xf>
    <xf numFmtId="0" fontId="9" fillId="0" borderId="9" xfId="7" applyFont="1" applyBorder="1" applyAlignment="1" applyProtection="1">
      <alignment horizontal="left" vertical="center"/>
    </xf>
    <xf numFmtId="0" fontId="16" fillId="5" borderId="0" xfId="0" applyFont="1" applyFill="1" applyBorder="1" applyAlignment="1" applyProtection="1">
      <alignment horizontal="center" vertical="center" wrapText="1"/>
    </xf>
    <xf numFmtId="0" fontId="12" fillId="17" borderId="23" xfId="0" applyFont="1" applyFill="1" applyBorder="1" applyProtection="1">
      <alignment vertical="center"/>
      <protection locked="0"/>
    </xf>
    <xf numFmtId="0" fontId="12" fillId="17" borderId="8" xfId="0" applyFont="1" applyFill="1" applyBorder="1" applyProtection="1">
      <alignment vertical="center"/>
      <protection locked="0"/>
    </xf>
    <xf numFmtId="0" fontId="12" fillId="17" borderId="9" xfId="0" applyFont="1" applyFill="1" applyBorder="1" applyProtection="1">
      <alignment vertical="center"/>
      <protection locked="0"/>
    </xf>
    <xf numFmtId="2" fontId="12" fillId="0" borderId="7" xfId="0" applyNumberFormat="1" applyFont="1" applyBorder="1" applyAlignment="1" applyProtection="1">
      <alignment horizontal="left" vertical="center" wrapText="1"/>
    </xf>
    <xf numFmtId="2" fontId="12" fillId="0" borderId="8" xfId="0" applyNumberFormat="1" applyFont="1" applyBorder="1" applyAlignment="1" applyProtection="1">
      <alignment horizontal="left" vertical="center" wrapText="1"/>
    </xf>
    <xf numFmtId="2" fontId="12" fillId="0" borderId="9" xfId="0" applyNumberFormat="1" applyFont="1" applyBorder="1" applyAlignment="1" applyProtection="1">
      <alignment horizontal="left" vertical="center" wrapText="1"/>
    </xf>
    <xf numFmtId="171" fontId="33" fillId="21" borderId="12" xfId="0" applyNumberFormat="1" applyFont="1" applyFill="1" applyBorder="1" applyAlignment="1" applyProtection="1">
      <alignment horizontal="left" vertical="center"/>
    </xf>
    <xf numFmtId="171" fontId="33" fillId="21" borderId="11" xfId="0" applyNumberFormat="1" applyFont="1" applyFill="1" applyBorder="1" applyAlignment="1" applyProtection="1">
      <alignment horizontal="left" vertical="center"/>
    </xf>
    <xf numFmtId="171" fontId="33" fillId="21" borderId="6" xfId="0" applyNumberFormat="1" applyFont="1" applyFill="1" applyBorder="1" applyAlignment="1" applyProtection="1">
      <alignment horizontal="left" vertical="center"/>
    </xf>
    <xf numFmtId="2" fontId="33" fillId="21" borderId="7" xfId="0" applyNumberFormat="1" applyFont="1" applyFill="1" applyBorder="1" applyAlignment="1" applyProtection="1">
      <alignment horizontal="left" vertical="center"/>
    </xf>
    <xf numFmtId="2" fontId="33" fillId="21" borderId="8" xfId="0" applyNumberFormat="1" applyFont="1" applyFill="1" applyBorder="1" applyAlignment="1" applyProtection="1">
      <alignment horizontal="left" vertical="center"/>
    </xf>
    <xf numFmtId="2" fontId="33" fillId="21" borderId="9" xfId="0" applyNumberFormat="1" applyFont="1" applyFill="1" applyBorder="1" applyAlignment="1" applyProtection="1">
      <alignment horizontal="left" vertical="center"/>
    </xf>
    <xf numFmtId="171" fontId="12" fillId="0" borderId="7" xfId="0" applyNumberFormat="1" applyFont="1" applyBorder="1" applyProtection="1">
      <alignment vertical="center"/>
    </xf>
    <xf numFmtId="171" fontId="12" fillId="0" borderId="8" xfId="0" applyNumberFormat="1" applyFont="1" applyBorder="1" applyProtection="1">
      <alignment vertical="center"/>
    </xf>
    <xf numFmtId="171" fontId="12" fillId="0" borderId="9" xfId="0" applyNumberFormat="1" applyFont="1" applyBorder="1" applyProtection="1">
      <alignment vertical="center"/>
    </xf>
    <xf numFmtId="171" fontId="15" fillId="19" borderId="3" xfId="9" applyNumberFormat="1" applyFont="1" applyFill="1" applyBorder="1" applyAlignment="1" applyProtection="1">
      <alignment vertical="center"/>
    </xf>
    <xf numFmtId="171" fontId="15" fillId="19" borderId="10" xfId="9" applyNumberFormat="1" applyFont="1" applyFill="1" applyBorder="1" applyAlignment="1" applyProtection="1">
      <alignment vertical="center"/>
    </xf>
    <xf numFmtId="171" fontId="15" fillId="19" borderId="4" xfId="9" applyNumberFormat="1" applyFont="1" applyFill="1" applyBorder="1" applyAlignment="1" applyProtection="1">
      <alignment vertical="center"/>
    </xf>
    <xf numFmtId="171" fontId="15" fillId="19" borderId="13" xfId="9" applyNumberFormat="1" applyFont="1" applyFill="1" applyBorder="1" applyAlignment="1" applyProtection="1">
      <alignment vertical="center"/>
    </xf>
    <xf numFmtId="171" fontId="15" fillId="19" borderId="0" xfId="9" applyNumberFormat="1" applyFont="1" applyFill="1" applyBorder="1" applyAlignment="1" applyProtection="1">
      <alignment vertical="center"/>
    </xf>
    <xf numFmtId="171" fontId="15" fillId="19" borderId="5" xfId="9" applyNumberFormat="1" applyFont="1" applyFill="1" applyBorder="1" applyAlignment="1" applyProtection="1">
      <alignment vertical="center"/>
    </xf>
    <xf numFmtId="171" fontId="9" fillId="18" borderId="12" xfId="0" applyNumberFormat="1" applyFont="1" applyFill="1" applyBorder="1" applyAlignment="1" applyProtection="1">
      <alignment horizontal="left" vertical="center"/>
    </xf>
    <xf numFmtId="171" fontId="9" fillId="18" borderId="11" xfId="0" applyNumberFormat="1" applyFont="1" applyFill="1" applyBorder="1" applyAlignment="1" applyProtection="1">
      <alignment horizontal="left" vertical="center"/>
    </xf>
    <xf numFmtId="1" fontId="15" fillId="19" borderId="8" xfId="9" applyNumberFormat="1" applyFont="1" applyFill="1" applyBorder="1" applyAlignment="1" applyProtection="1">
      <alignment vertical="center"/>
    </xf>
    <xf numFmtId="0" fontId="0" fillId="0" borderId="0" xfId="0" applyAlignment="1">
      <alignment vertical="center"/>
    </xf>
    <xf numFmtId="171" fontId="9" fillId="19" borderId="10" xfId="0" applyNumberFormat="1" applyFont="1" applyFill="1" applyBorder="1" applyAlignment="1" applyProtection="1">
      <alignment horizontal="left" vertical="center"/>
    </xf>
    <xf numFmtId="171" fontId="9" fillId="19" borderId="30" xfId="0" applyNumberFormat="1" applyFont="1" applyFill="1" applyBorder="1" applyAlignment="1" applyProtection="1">
      <alignment horizontal="left" vertical="center"/>
    </xf>
    <xf numFmtId="171" fontId="9" fillId="19" borderId="13" xfId="0" applyNumberFormat="1" applyFont="1" applyFill="1" applyBorder="1" applyAlignment="1" applyProtection="1">
      <alignment horizontal="left" vertical="center"/>
    </xf>
    <xf numFmtId="171" fontId="9" fillId="19" borderId="0" xfId="0" applyNumberFormat="1" applyFont="1" applyFill="1" applyBorder="1" applyAlignment="1" applyProtection="1">
      <alignment horizontal="left" vertical="center"/>
    </xf>
    <xf numFmtId="171" fontId="9" fillId="19" borderId="29" xfId="0" applyNumberFormat="1" applyFont="1" applyFill="1" applyBorder="1" applyAlignment="1" applyProtection="1">
      <alignment horizontal="left" vertical="center"/>
    </xf>
    <xf numFmtId="171" fontId="9" fillId="19" borderId="12" xfId="0" applyNumberFormat="1" applyFont="1" applyFill="1" applyBorder="1" applyAlignment="1" applyProtection="1">
      <alignment horizontal="left" vertical="center"/>
    </xf>
    <xf numFmtId="171" fontId="9" fillId="19" borderId="11" xfId="0" applyNumberFormat="1" applyFont="1" applyFill="1" applyBorder="1" applyAlignment="1" applyProtection="1">
      <alignment horizontal="left" vertical="center"/>
    </xf>
    <xf numFmtId="171" fontId="9" fillId="19" borderId="28" xfId="0" applyNumberFormat="1" applyFont="1" applyFill="1" applyBorder="1" applyAlignment="1" applyProtection="1">
      <alignment horizontal="left" vertical="center"/>
    </xf>
    <xf numFmtId="171" fontId="9" fillId="18" borderId="6" xfId="0" applyNumberFormat="1" applyFont="1" applyFill="1" applyBorder="1" applyAlignment="1" applyProtection="1">
      <alignment horizontal="left" vertical="center"/>
    </xf>
    <xf numFmtId="2" fontId="33" fillId="21" borderId="13" xfId="0" applyNumberFormat="1" applyFont="1" applyFill="1" applyBorder="1" applyAlignment="1" applyProtection="1">
      <alignment horizontal="left" vertical="center"/>
    </xf>
    <xf numFmtId="2" fontId="33" fillId="21" borderId="0" xfId="0" applyNumberFormat="1" applyFont="1" applyFill="1" applyBorder="1" applyAlignment="1" applyProtection="1">
      <alignment horizontal="left" vertical="center"/>
    </xf>
    <xf numFmtId="2" fontId="33" fillId="21" borderId="5" xfId="0" applyNumberFormat="1" applyFont="1" applyFill="1" applyBorder="1" applyAlignment="1" applyProtection="1">
      <alignment horizontal="left" vertical="center"/>
    </xf>
    <xf numFmtId="0" fontId="32" fillId="20" borderId="19" xfId="0" applyFont="1" applyFill="1" applyBorder="1" applyAlignment="1" applyProtection="1">
      <alignment horizontal="left" vertical="center" wrapText="1"/>
    </xf>
    <xf numFmtId="0" fontId="9" fillId="0" borderId="12" xfId="0" applyFont="1" applyBorder="1" applyAlignment="1" applyProtection="1">
      <alignment horizontal="left" vertical="center"/>
    </xf>
    <xf numFmtId="0" fontId="9" fillId="0" borderId="11" xfId="0" applyFont="1" applyBorder="1" applyAlignment="1" applyProtection="1">
      <alignment horizontal="left" vertical="center"/>
    </xf>
    <xf numFmtId="0" fontId="9" fillId="0" borderId="6" xfId="0" applyFont="1" applyBorder="1" applyAlignment="1" applyProtection="1">
      <alignment horizontal="left" vertical="center"/>
    </xf>
    <xf numFmtId="0" fontId="9" fillId="0" borderId="7" xfId="0" applyFont="1" applyBorder="1" applyAlignment="1" applyProtection="1">
      <alignment horizontal="left" vertical="center"/>
    </xf>
    <xf numFmtId="0" fontId="9" fillId="0" borderId="8" xfId="0" applyFont="1" applyBorder="1" applyAlignment="1" applyProtection="1">
      <alignment horizontal="left" vertical="center"/>
    </xf>
    <xf numFmtId="0" fontId="9" fillId="0" borderId="9" xfId="0" applyFont="1" applyBorder="1" applyAlignment="1" applyProtection="1">
      <alignment horizontal="left" vertical="center"/>
    </xf>
    <xf numFmtId="0" fontId="9" fillId="18" borderId="7" xfId="0" applyFont="1" applyFill="1" applyBorder="1" applyAlignment="1" applyProtection="1">
      <alignment horizontal="left" vertical="center"/>
    </xf>
    <xf numFmtId="0" fontId="9" fillId="18" borderId="8" xfId="0" applyFont="1" applyFill="1" applyBorder="1" applyAlignment="1" applyProtection="1">
      <alignment horizontal="left" vertical="center"/>
    </xf>
    <xf numFmtId="0" fontId="9" fillId="18" borderId="9" xfId="0" applyFont="1" applyFill="1" applyBorder="1" applyAlignment="1" applyProtection="1">
      <alignment horizontal="left" vertical="center"/>
    </xf>
    <xf numFmtId="0" fontId="12" fillId="0" borderId="3" xfId="0" applyFont="1" applyBorder="1" applyAlignment="1" applyProtection="1">
      <alignment horizontal="left" vertical="center" wrapText="1"/>
    </xf>
    <xf numFmtId="0" fontId="12" fillId="0" borderId="10" xfId="0" applyFont="1" applyBorder="1" applyAlignment="1" applyProtection="1">
      <alignment horizontal="left" vertical="center" wrapText="1"/>
    </xf>
    <xf numFmtId="0" fontId="12" fillId="0" borderId="4" xfId="0" applyFont="1" applyBorder="1" applyAlignment="1" applyProtection="1">
      <alignment horizontal="left" vertical="center" wrapText="1"/>
    </xf>
    <xf numFmtId="0" fontId="12" fillId="0" borderId="12" xfId="0" applyFont="1" applyBorder="1" applyAlignment="1" applyProtection="1">
      <alignment horizontal="left" vertical="center" wrapText="1"/>
    </xf>
    <xf numFmtId="0" fontId="12" fillId="0" borderId="11" xfId="0" applyFont="1" applyBorder="1" applyAlignment="1" applyProtection="1">
      <alignment horizontal="left" vertical="center" wrapText="1"/>
    </xf>
    <xf numFmtId="0" fontId="12" fillId="0" borderId="6" xfId="0" applyFont="1" applyBorder="1" applyAlignment="1" applyProtection="1">
      <alignment horizontal="left" vertical="center" wrapText="1"/>
    </xf>
    <xf numFmtId="0" fontId="12" fillId="0" borderId="7" xfId="0" applyFont="1" applyBorder="1" applyAlignment="1" applyProtection="1">
      <alignment horizontal="left" vertical="center" wrapText="1"/>
    </xf>
    <xf numFmtId="0" fontId="12" fillId="0" borderId="8" xfId="0" applyFont="1" applyBorder="1" applyAlignment="1" applyProtection="1">
      <alignment horizontal="left" vertical="center" wrapText="1"/>
    </xf>
    <xf numFmtId="0" fontId="12" fillId="0" borderId="9" xfId="0" applyFont="1" applyBorder="1" applyAlignment="1" applyProtection="1">
      <alignment horizontal="left" vertical="center" wrapText="1"/>
    </xf>
    <xf numFmtId="171" fontId="9" fillId="19" borderId="26" xfId="0" applyNumberFormat="1" applyFont="1" applyFill="1" applyBorder="1" applyAlignment="1" applyProtection="1">
      <alignment horizontal="left" vertical="center"/>
    </xf>
    <xf numFmtId="171" fontId="9" fillId="19" borderId="25" xfId="0" applyNumberFormat="1" applyFont="1" applyFill="1" applyBorder="1" applyAlignment="1" applyProtection="1">
      <alignment horizontal="left" vertical="center"/>
    </xf>
    <xf numFmtId="171" fontId="12" fillId="22" borderId="8" xfId="0" applyNumberFormat="1" applyFont="1" applyFill="1" applyBorder="1" applyProtection="1">
      <alignment vertical="center"/>
    </xf>
    <xf numFmtId="171" fontId="12" fillId="22" borderId="19" xfId="0" applyNumberFormat="1" applyFont="1" applyFill="1" applyBorder="1" applyProtection="1">
      <alignment vertical="center"/>
    </xf>
    <xf numFmtId="1" fontId="9" fillId="18" borderId="23" xfId="0" applyNumberFormat="1" applyFont="1" applyFill="1" applyBorder="1" applyAlignment="1" applyProtection="1">
      <alignment horizontal="left" vertical="center"/>
    </xf>
    <xf numFmtId="1" fontId="9" fillId="18" borderId="8" xfId="0" applyNumberFormat="1" applyFont="1" applyFill="1" applyBorder="1" applyAlignment="1" applyProtection="1">
      <alignment horizontal="left" vertical="center"/>
    </xf>
    <xf numFmtId="171" fontId="32" fillId="20" borderId="9" xfId="0" applyNumberFormat="1" applyFont="1" applyFill="1" applyBorder="1" applyAlignment="1" applyProtection="1">
      <alignment horizontal="left" vertical="center" wrapText="1"/>
    </xf>
    <xf numFmtId="171" fontId="12" fillId="0" borderId="13" xfId="0" applyNumberFormat="1" applyFont="1" applyBorder="1" applyProtection="1">
      <alignment vertical="center"/>
    </xf>
    <xf numFmtId="171" fontId="12" fillId="0" borderId="0" xfId="0" applyNumberFormat="1" applyFont="1" applyBorder="1" applyProtection="1">
      <alignment vertical="center"/>
    </xf>
    <xf numFmtId="171" fontId="12" fillId="0" borderId="7" xfId="0" applyNumberFormat="1" applyFont="1" applyBorder="1" applyAlignment="1" applyProtection="1">
      <alignment horizontal="left" vertical="center"/>
    </xf>
    <xf numFmtId="171" fontId="12" fillId="0" borderId="8" xfId="0" applyNumberFormat="1" applyFont="1" applyBorder="1" applyAlignment="1" applyProtection="1">
      <alignment horizontal="left" vertical="center"/>
    </xf>
    <xf numFmtId="171" fontId="12" fillId="0" borderId="9" xfId="0" applyNumberFormat="1" applyFont="1" applyBorder="1" applyAlignment="1" applyProtection="1">
      <alignment horizontal="left" vertical="center"/>
    </xf>
    <xf numFmtId="171" fontId="32" fillId="20" borderId="12" xfId="0" applyNumberFormat="1" applyFont="1" applyFill="1" applyBorder="1" applyAlignment="1" applyProtection="1">
      <alignment horizontal="left" vertical="center" wrapText="1"/>
    </xf>
    <xf numFmtId="171" fontId="32" fillId="20" borderId="11" xfId="0" applyNumberFormat="1" applyFont="1" applyFill="1" applyBorder="1" applyAlignment="1" applyProtection="1">
      <alignment horizontal="left" vertical="center" wrapText="1"/>
    </xf>
    <xf numFmtId="171" fontId="32" fillId="20" borderId="6" xfId="0" applyNumberFormat="1" applyFont="1" applyFill="1" applyBorder="1" applyAlignment="1" applyProtection="1">
      <alignment horizontal="left" vertical="center" wrapText="1"/>
    </xf>
    <xf numFmtId="1" fontId="32" fillId="20" borderId="7" xfId="0" applyNumberFormat="1" applyFont="1" applyFill="1" applyBorder="1" applyAlignment="1" applyProtection="1">
      <alignment horizontal="left" vertical="center" wrapText="1"/>
    </xf>
    <xf numFmtId="1" fontId="32" fillId="20" borderId="19" xfId="0" applyNumberFormat="1" applyFont="1" applyFill="1" applyBorder="1" applyAlignment="1" applyProtection="1">
      <alignment horizontal="left" vertical="center" wrapText="1"/>
    </xf>
    <xf numFmtId="0" fontId="12" fillId="0" borderId="12" xfId="0" applyFont="1" applyBorder="1" applyAlignment="1" applyProtection="1">
      <alignment vertical="center"/>
    </xf>
    <xf numFmtId="0" fontId="12" fillId="0" borderId="11" xfId="0" applyFont="1" applyBorder="1" applyAlignment="1" applyProtection="1">
      <alignment vertical="center"/>
    </xf>
    <xf numFmtId="0" fontId="12" fillId="0" borderId="13" xfId="0" applyFont="1" applyBorder="1" applyProtection="1">
      <alignment vertical="center"/>
    </xf>
    <xf numFmtId="0" fontId="12" fillId="0" borderId="0" xfId="0" applyFont="1" applyBorder="1" applyProtection="1">
      <alignment vertical="center"/>
    </xf>
    <xf numFmtId="0" fontId="12" fillId="0" borderId="5" xfId="0" applyFont="1" applyBorder="1" applyProtection="1">
      <alignment vertical="center"/>
    </xf>
    <xf numFmtId="2" fontId="12" fillId="19" borderId="12" xfId="0" applyNumberFormat="1" applyFont="1" applyFill="1" applyBorder="1" applyProtection="1">
      <alignment vertical="center"/>
    </xf>
    <xf numFmtId="2" fontId="12" fillId="19" borderId="11" xfId="0" applyNumberFormat="1" applyFont="1" applyFill="1" applyBorder="1" applyProtection="1">
      <alignment vertical="center"/>
    </xf>
    <xf numFmtId="2" fontId="12" fillId="19" borderId="6" xfId="0" applyNumberFormat="1" applyFont="1" applyFill="1" applyBorder="1" applyProtection="1">
      <alignment vertical="center"/>
    </xf>
    <xf numFmtId="49" fontId="10" fillId="0" borderId="13" xfId="5" applyFont="1" applyBorder="1" applyAlignment="1" applyProtection="1">
      <alignment horizontal="center" vertical="center"/>
    </xf>
    <xf numFmtId="49" fontId="10" fillId="0" borderId="0" xfId="5" applyFont="1" applyBorder="1" applyAlignment="1" applyProtection="1">
      <alignment horizontal="center" vertical="center"/>
    </xf>
    <xf numFmtId="49" fontId="10" fillId="0" borderId="5" xfId="5" applyFont="1" applyBorder="1" applyAlignment="1" applyProtection="1">
      <alignment horizontal="center" vertical="center"/>
    </xf>
    <xf numFmtId="49" fontId="10" fillId="0" borderId="12" xfId="5" applyFont="1" applyBorder="1" applyAlignment="1" applyProtection="1">
      <alignment horizontal="center" vertical="center"/>
    </xf>
    <xf numFmtId="49" fontId="10" fillId="0" borderId="11" xfId="5" applyFont="1" applyBorder="1" applyAlignment="1" applyProtection="1">
      <alignment horizontal="center" vertical="center"/>
    </xf>
    <xf numFmtId="49" fontId="10" fillId="0" borderId="6" xfId="5" applyFont="1" applyBorder="1" applyAlignment="1" applyProtection="1">
      <alignment horizontal="center" vertical="center"/>
    </xf>
    <xf numFmtId="171" fontId="9" fillId="0" borderId="7" xfId="0" applyNumberFormat="1" applyFont="1" applyBorder="1" applyAlignment="1" applyProtection="1">
      <alignment horizontal="left" vertical="center" wrapText="1"/>
    </xf>
    <xf numFmtId="0" fontId="9" fillId="18" borderId="10" xfId="0" applyFont="1" applyFill="1" applyBorder="1" applyAlignment="1" applyProtection="1">
      <alignment horizontal="left" vertical="center"/>
    </xf>
    <xf numFmtId="166" fontId="12" fillId="19" borderId="7" xfId="0" applyNumberFormat="1" applyFont="1" applyFill="1" applyBorder="1" applyAlignment="1" applyProtection="1">
      <alignment vertical="center"/>
    </xf>
    <xf numFmtId="0" fontId="0" fillId="19" borderId="8" xfId="0" applyFill="1" applyBorder="1" applyAlignment="1" applyProtection="1">
      <alignment vertical="center"/>
    </xf>
    <xf numFmtId="49" fontId="13" fillId="11" borderId="8" xfId="5" applyFont="1" applyFill="1" applyBorder="1" applyAlignment="1" applyProtection="1">
      <alignment horizontal="center" vertical="center" wrapText="1"/>
    </xf>
    <xf numFmtId="49" fontId="13" fillId="11" borderId="9" xfId="5" applyFont="1" applyFill="1" applyBorder="1" applyAlignment="1" applyProtection="1">
      <alignment horizontal="center" vertical="center" wrapText="1"/>
    </xf>
    <xf numFmtId="0" fontId="12" fillId="17" borderId="7" xfId="0" applyFont="1" applyFill="1" applyBorder="1" applyProtection="1">
      <alignment vertical="center"/>
      <protection locked="0"/>
    </xf>
    <xf numFmtId="171" fontId="12" fillId="0" borderId="1" xfId="0" applyNumberFormat="1" applyFont="1" applyBorder="1" applyAlignment="1" applyProtection="1">
      <alignment horizontal="left" vertical="center" wrapText="1"/>
    </xf>
    <xf numFmtId="2" fontId="12" fillId="17" borderId="23" xfId="0" applyNumberFormat="1" applyFont="1" applyFill="1" applyBorder="1" applyProtection="1">
      <alignment vertical="center"/>
      <protection locked="0"/>
    </xf>
    <xf numFmtId="2" fontId="12" fillId="17" borderId="8" xfId="0" applyNumberFormat="1" applyFont="1" applyFill="1" applyBorder="1" applyProtection="1">
      <alignment vertical="center"/>
      <protection locked="0"/>
    </xf>
    <xf numFmtId="2" fontId="12" fillId="17" borderId="9" xfId="0" applyNumberFormat="1" applyFont="1" applyFill="1" applyBorder="1" applyProtection="1">
      <alignment vertical="center"/>
      <protection locked="0"/>
    </xf>
    <xf numFmtId="1" fontId="9" fillId="4" borderId="7" xfId="5" applyNumberFormat="1" applyFont="1" applyFill="1" applyBorder="1" applyAlignment="1" applyProtection="1">
      <alignment vertical="center" wrapText="1"/>
    </xf>
    <xf numFmtId="0" fontId="9" fillId="4" borderId="8" xfId="5" applyNumberFormat="1" applyFont="1" applyFill="1" applyBorder="1" applyAlignment="1" applyProtection="1">
      <alignment vertical="center" wrapText="1"/>
    </xf>
    <xf numFmtId="0" fontId="9" fillId="4" borderId="19" xfId="5" applyNumberFormat="1" applyFont="1" applyFill="1" applyBorder="1" applyAlignment="1" applyProtection="1">
      <alignment vertical="center" wrapText="1"/>
    </xf>
    <xf numFmtId="2" fontId="32" fillId="20" borderId="7" xfId="0" applyNumberFormat="1" applyFont="1" applyFill="1" applyBorder="1" applyAlignment="1" applyProtection="1">
      <alignment horizontal="left" vertical="center" wrapText="1"/>
    </xf>
    <xf numFmtId="2" fontId="32" fillId="20" borderId="8" xfId="0" applyNumberFormat="1" applyFont="1" applyFill="1" applyBorder="1" applyAlignment="1" applyProtection="1">
      <alignment horizontal="left" vertical="center" wrapText="1"/>
    </xf>
    <xf numFmtId="2" fontId="12" fillId="17" borderId="7" xfId="0" applyNumberFormat="1" applyFont="1" applyFill="1" applyBorder="1" applyProtection="1">
      <alignment vertical="center"/>
      <protection locked="0"/>
    </xf>
    <xf numFmtId="2" fontId="12" fillId="0" borderId="12" xfId="0" applyNumberFormat="1" applyFont="1" applyBorder="1" applyProtection="1">
      <alignment vertical="center"/>
    </xf>
    <xf numFmtId="2" fontId="12" fillId="0" borderId="11" xfId="0" applyNumberFormat="1" applyFont="1" applyBorder="1" applyProtection="1">
      <alignment vertical="center"/>
    </xf>
    <xf numFmtId="2" fontId="12" fillId="0" borderId="6" xfId="0" applyNumberFormat="1" applyFont="1" applyBorder="1" applyProtection="1">
      <alignment vertical="center"/>
    </xf>
    <xf numFmtId="0" fontId="43" fillId="0" borderId="3" xfId="0" applyFont="1" applyFill="1" applyBorder="1" applyAlignment="1" applyProtection="1">
      <alignment horizontal="center" vertical="center" wrapText="1"/>
    </xf>
    <xf numFmtId="0" fontId="43" fillId="0" borderId="10" xfId="0" applyFont="1" applyFill="1" applyBorder="1" applyAlignment="1" applyProtection="1">
      <alignment horizontal="center" vertical="center" wrapText="1"/>
    </xf>
    <xf numFmtId="0" fontId="43" fillId="0" borderId="4" xfId="0" applyFont="1" applyFill="1" applyBorder="1" applyAlignment="1" applyProtection="1">
      <alignment horizontal="center" vertical="center" wrapText="1"/>
    </xf>
    <xf numFmtId="172" fontId="15" fillId="19" borderId="27" xfId="0" applyNumberFormat="1" applyFont="1" applyFill="1" applyBorder="1" applyAlignment="1" applyProtection="1">
      <alignment horizontal="center" vertical="center"/>
    </xf>
    <xf numFmtId="172" fontId="15" fillId="19" borderId="10" xfId="0" applyNumberFormat="1" applyFont="1" applyFill="1" applyBorder="1" applyAlignment="1" applyProtection="1">
      <alignment horizontal="center" vertical="center"/>
    </xf>
    <xf numFmtId="172" fontId="15" fillId="19" borderId="30" xfId="0" applyNumberFormat="1" applyFont="1" applyFill="1" applyBorder="1" applyAlignment="1" applyProtection="1">
      <alignment horizontal="center" vertical="center"/>
    </xf>
    <xf numFmtId="172" fontId="15" fillId="19" borderId="26" xfId="0" applyNumberFormat="1" applyFont="1" applyFill="1" applyBorder="1" applyAlignment="1" applyProtection="1">
      <alignment horizontal="center" vertical="center"/>
    </xf>
    <xf numFmtId="172" fontId="15" fillId="19" borderId="0" xfId="0" applyNumberFormat="1" applyFont="1" applyFill="1" applyBorder="1" applyAlignment="1" applyProtection="1">
      <alignment horizontal="center" vertical="center"/>
    </xf>
    <xf numFmtId="172" fontId="15" fillId="19" borderId="29" xfId="0" applyNumberFormat="1" applyFont="1" applyFill="1" applyBorder="1" applyAlignment="1" applyProtection="1">
      <alignment horizontal="center" vertical="center"/>
    </xf>
    <xf numFmtId="172" fontId="15" fillId="19" borderId="25" xfId="0" applyNumberFormat="1" applyFont="1" applyFill="1" applyBorder="1" applyAlignment="1" applyProtection="1">
      <alignment horizontal="center" vertical="center"/>
    </xf>
    <xf numFmtId="172" fontId="15" fillId="19" borderId="11" xfId="0" applyNumberFormat="1" applyFont="1" applyFill="1" applyBorder="1" applyAlignment="1" applyProtection="1">
      <alignment horizontal="center" vertical="center"/>
    </xf>
    <xf numFmtId="172" fontId="15" fillId="19" borderId="28" xfId="0" applyNumberFormat="1" applyFont="1" applyFill="1" applyBorder="1" applyAlignment="1" applyProtection="1">
      <alignment horizontal="center" vertical="center"/>
    </xf>
    <xf numFmtId="172" fontId="15" fillId="19" borderId="21" xfId="0" applyNumberFormat="1" applyFont="1" applyFill="1" applyBorder="1" applyAlignment="1" applyProtection="1">
      <alignment horizontal="center" vertical="center"/>
    </xf>
    <xf numFmtId="0" fontId="0" fillId="19" borderId="33" xfId="0" applyFill="1" applyBorder="1" applyAlignment="1">
      <alignment horizontal="center" vertical="center"/>
    </xf>
    <xf numFmtId="0" fontId="0" fillId="19" borderId="22" xfId="0" applyFill="1" applyBorder="1" applyAlignment="1">
      <alignment horizontal="center" vertical="center"/>
    </xf>
    <xf numFmtId="172" fontId="15" fillId="19" borderId="23" xfId="0" applyNumberFormat="1" applyFont="1" applyFill="1" applyBorder="1" applyAlignment="1" applyProtection="1">
      <alignment horizontal="center" vertical="center"/>
    </xf>
    <xf numFmtId="172" fontId="15" fillId="19" borderId="12" xfId="0" applyNumberFormat="1" applyFont="1" applyFill="1" applyBorder="1" applyAlignment="1" applyProtection="1">
      <alignment horizontal="center" vertical="center"/>
    </xf>
    <xf numFmtId="0" fontId="0" fillId="0" borderId="33" xfId="0" applyBorder="1" applyAlignment="1">
      <alignment horizontal="center" vertical="center"/>
    </xf>
    <xf numFmtId="0" fontId="0" fillId="0" borderId="22" xfId="0" applyBorder="1" applyAlignment="1">
      <alignment horizontal="center" vertical="center"/>
    </xf>
    <xf numFmtId="171" fontId="12" fillId="19" borderId="19" xfId="0" applyNumberFormat="1" applyFont="1" applyFill="1" applyBorder="1" applyProtection="1">
      <alignment vertical="center"/>
    </xf>
    <xf numFmtId="171" fontId="12" fillId="19" borderId="3" xfId="0" applyNumberFormat="1" applyFont="1" applyFill="1" applyBorder="1" applyProtection="1">
      <alignment vertical="center"/>
    </xf>
    <xf numFmtId="171" fontId="12" fillId="19" borderId="23" xfId="0" applyNumberFormat="1" applyFont="1" applyFill="1" applyBorder="1" applyProtection="1">
      <alignment vertical="center"/>
    </xf>
    <xf numFmtId="171" fontId="15" fillId="19" borderId="23" xfId="9" applyNumberFormat="1" applyFont="1" applyFill="1" applyBorder="1" applyAlignment="1" applyProtection="1">
      <alignment vertical="center"/>
    </xf>
    <xf numFmtId="171" fontId="15" fillId="19" borderId="8" xfId="9" applyNumberFormat="1" applyFont="1" applyFill="1" applyBorder="1" applyAlignment="1" applyProtection="1">
      <alignment vertical="center"/>
    </xf>
    <xf numFmtId="171" fontId="15" fillId="19" borderId="19" xfId="9" applyNumberFormat="1" applyFont="1" applyFill="1" applyBorder="1" applyAlignment="1" applyProtection="1">
      <alignment vertical="center"/>
    </xf>
    <xf numFmtId="0" fontId="14" fillId="8" borderId="13" xfId="0" applyFont="1" applyFill="1" applyBorder="1" applyAlignment="1" applyProtection="1">
      <alignment horizontal="center" vertical="center"/>
    </xf>
    <xf numFmtId="0" fontId="14" fillId="8" borderId="0" xfId="0" applyFont="1" applyFill="1" applyBorder="1" applyAlignment="1" applyProtection="1">
      <alignment horizontal="center" vertical="center"/>
    </xf>
    <xf numFmtId="0" fontId="14" fillId="8" borderId="5" xfId="0" applyFont="1" applyFill="1" applyBorder="1" applyAlignment="1" applyProtection="1">
      <alignment horizontal="center" vertical="center"/>
    </xf>
    <xf numFmtId="0" fontId="14" fillId="8" borderId="12" xfId="0" applyFont="1" applyFill="1" applyBorder="1" applyAlignment="1" applyProtection="1">
      <alignment horizontal="center" vertical="center"/>
    </xf>
    <xf numFmtId="0" fontId="14" fillId="8" borderId="11" xfId="0" applyFont="1" applyFill="1" applyBorder="1" applyAlignment="1" applyProtection="1">
      <alignment horizontal="center" vertical="center"/>
    </xf>
    <xf numFmtId="0" fontId="14" fillId="8" borderId="6" xfId="0" applyFont="1" applyFill="1" applyBorder="1" applyAlignment="1" applyProtection="1">
      <alignment horizontal="center" vertical="center"/>
    </xf>
    <xf numFmtId="0" fontId="9" fillId="11" borderId="0" xfId="0" applyFont="1" applyFill="1" applyBorder="1" applyAlignment="1" applyProtection="1">
      <alignment horizontal="center" vertical="center"/>
    </xf>
    <xf numFmtId="0" fontId="9" fillId="11" borderId="5" xfId="0" applyFont="1" applyFill="1" applyBorder="1" applyAlignment="1" applyProtection="1">
      <alignment horizontal="center" vertical="center"/>
    </xf>
    <xf numFmtId="1" fontId="0" fillId="22" borderId="10" xfId="0" applyNumberFormat="1" applyFill="1" applyBorder="1" applyAlignment="1" applyProtection="1">
      <alignment vertical="center"/>
    </xf>
    <xf numFmtId="1" fontId="0" fillId="22" borderId="4" xfId="0" applyNumberFormat="1" applyFill="1" applyBorder="1" applyAlignment="1" applyProtection="1">
      <alignment vertical="center"/>
    </xf>
    <xf numFmtId="1" fontId="0" fillId="22" borderId="26" xfId="0" applyNumberFormat="1" applyFill="1" applyBorder="1" applyAlignment="1" applyProtection="1">
      <alignment vertical="center"/>
    </xf>
    <xf numFmtId="1" fontId="0" fillId="22" borderId="0" xfId="0" applyNumberFormat="1" applyFill="1" applyBorder="1" applyAlignment="1" applyProtection="1">
      <alignment vertical="center"/>
    </xf>
    <xf numFmtId="1" fontId="0" fillId="22" borderId="5" xfId="0" applyNumberFormat="1" applyFill="1" applyBorder="1" applyAlignment="1" applyProtection="1">
      <alignment vertical="center"/>
    </xf>
    <xf numFmtId="1" fontId="0" fillId="22" borderId="25" xfId="0" applyNumberFormat="1" applyFill="1" applyBorder="1" applyAlignment="1" applyProtection="1">
      <alignment vertical="center"/>
    </xf>
    <xf numFmtId="1" fontId="0" fillId="22" borderId="11" xfId="0" applyNumberFormat="1" applyFill="1" applyBorder="1" applyAlignment="1" applyProtection="1">
      <alignment vertical="center"/>
    </xf>
    <xf numFmtId="1" fontId="0" fillId="22" borderId="6" xfId="0" applyNumberFormat="1" applyFill="1" applyBorder="1" applyAlignment="1" applyProtection="1">
      <alignment vertical="center"/>
    </xf>
    <xf numFmtId="1" fontId="9" fillId="19" borderId="3" xfId="0" applyNumberFormat="1" applyFont="1" applyFill="1" applyBorder="1" applyAlignment="1" applyProtection="1">
      <alignment horizontal="left" vertical="center"/>
    </xf>
    <xf numFmtId="1" fontId="9" fillId="19" borderId="10" xfId="0" applyNumberFormat="1" applyFont="1" applyFill="1" applyBorder="1" applyAlignment="1" applyProtection="1">
      <alignment horizontal="left" vertical="center"/>
    </xf>
    <xf numFmtId="1" fontId="9" fillId="19" borderId="30" xfId="0" applyNumberFormat="1" applyFont="1" applyFill="1" applyBorder="1" applyAlignment="1" applyProtection="1">
      <alignment horizontal="left" vertical="center"/>
    </xf>
    <xf numFmtId="1" fontId="9" fillId="19" borderId="13" xfId="0" applyNumberFormat="1" applyFont="1" applyFill="1" applyBorder="1" applyAlignment="1" applyProtection="1">
      <alignment horizontal="left" vertical="center"/>
    </xf>
    <xf numFmtId="1" fontId="9" fillId="19" borderId="0" xfId="0" applyNumberFormat="1" applyFont="1" applyFill="1" applyBorder="1" applyAlignment="1" applyProtection="1">
      <alignment horizontal="left" vertical="center"/>
    </xf>
    <xf numFmtId="1" fontId="9" fillId="19" borderId="29" xfId="0" applyNumberFormat="1" applyFont="1" applyFill="1" applyBorder="1" applyAlignment="1" applyProtection="1">
      <alignment horizontal="left" vertical="center"/>
    </xf>
    <xf numFmtId="1" fontId="9" fillId="19" borderId="12" xfId="0" applyNumberFormat="1" applyFont="1" applyFill="1" applyBorder="1" applyAlignment="1" applyProtection="1">
      <alignment horizontal="left" vertical="center"/>
    </xf>
    <xf numFmtId="1" fontId="9" fillId="19" borderId="11" xfId="0" applyNumberFormat="1" applyFont="1" applyFill="1" applyBorder="1" applyAlignment="1" applyProtection="1">
      <alignment horizontal="left" vertical="center"/>
    </xf>
    <xf numFmtId="1" fontId="9" fillId="19" borderId="28" xfId="0" applyNumberFormat="1" applyFont="1" applyFill="1" applyBorder="1" applyAlignment="1" applyProtection="1">
      <alignment horizontal="left" vertical="center"/>
    </xf>
    <xf numFmtId="1" fontId="0" fillId="22" borderId="3" xfId="0" applyNumberFormat="1" applyFill="1" applyBorder="1" applyAlignment="1" applyProtection="1">
      <alignment horizontal="left" vertical="center"/>
    </xf>
    <xf numFmtId="1" fontId="0" fillId="22" borderId="10" xfId="0" applyNumberFormat="1" applyFill="1" applyBorder="1" applyAlignment="1" applyProtection="1">
      <alignment horizontal="left" vertical="center"/>
    </xf>
    <xf numFmtId="1" fontId="0" fillId="22" borderId="30" xfId="0" applyNumberFormat="1" applyFill="1" applyBorder="1" applyAlignment="1" applyProtection="1">
      <alignment horizontal="left" vertical="center"/>
    </xf>
    <xf numFmtId="1" fontId="0" fillId="22" borderId="13" xfId="0" applyNumberFormat="1" applyFill="1" applyBorder="1" applyAlignment="1" applyProtection="1">
      <alignment horizontal="left" vertical="center"/>
    </xf>
    <xf numFmtId="1" fontId="0" fillId="22" borderId="0" xfId="0" applyNumberFormat="1" applyFill="1" applyBorder="1" applyAlignment="1" applyProtection="1">
      <alignment horizontal="left" vertical="center"/>
    </xf>
    <xf numFmtId="1" fontId="0" fillId="22" borderId="29" xfId="0" applyNumberFormat="1" applyFill="1" applyBorder="1" applyAlignment="1" applyProtection="1">
      <alignment horizontal="left" vertical="center"/>
    </xf>
    <xf numFmtId="1" fontId="0" fillId="22" borderId="12" xfId="0" applyNumberFormat="1" applyFill="1" applyBorder="1" applyAlignment="1" applyProtection="1">
      <alignment horizontal="left" vertical="center"/>
    </xf>
    <xf numFmtId="1" fontId="0" fillId="22" borderId="11" xfId="0" applyNumberFormat="1" applyFill="1" applyBorder="1" applyAlignment="1" applyProtection="1">
      <alignment horizontal="left" vertical="center"/>
    </xf>
    <xf numFmtId="1" fontId="0" fillId="22" borderId="28" xfId="0" applyNumberFormat="1" applyFill="1" applyBorder="1" applyAlignment="1" applyProtection="1">
      <alignment horizontal="left" vertical="center"/>
    </xf>
    <xf numFmtId="1" fontId="9" fillId="11" borderId="8" xfId="0" applyNumberFormat="1" applyFont="1" applyFill="1" applyBorder="1" applyAlignment="1">
      <alignment horizontal="left" vertical="center"/>
    </xf>
    <xf numFmtId="1" fontId="9" fillId="11" borderId="19" xfId="0" applyNumberFormat="1" applyFont="1" applyFill="1" applyBorder="1" applyAlignment="1">
      <alignment horizontal="left" vertical="center"/>
    </xf>
    <xf numFmtId="1" fontId="12" fillId="19" borderId="25" xfId="0" applyNumberFormat="1" applyFont="1" applyFill="1" applyBorder="1" applyAlignment="1" applyProtection="1">
      <alignment vertical="center"/>
    </xf>
    <xf numFmtId="0" fontId="0" fillId="0" borderId="28" xfId="0" applyBorder="1" applyAlignment="1">
      <alignment vertical="center"/>
    </xf>
    <xf numFmtId="1" fontId="12" fillId="0" borderId="7" xfId="0" applyNumberFormat="1" applyFont="1" applyBorder="1" applyAlignment="1" applyProtection="1">
      <alignment horizontal="left" vertical="center" wrapText="1"/>
    </xf>
    <xf numFmtId="1" fontId="12" fillId="0" borderId="8" xfId="0" applyNumberFormat="1" applyFont="1" applyBorder="1" applyAlignment="1" applyProtection="1">
      <alignment horizontal="left" vertical="center" wrapText="1"/>
    </xf>
    <xf numFmtId="1" fontId="12" fillId="17" borderId="23" xfId="0" applyNumberFormat="1" applyFont="1" applyFill="1" applyBorder="1" applyProtection="1">
      <alignment vertical="center"/>
      <protection locked="0"/>
    </xf>
    <xf numFmtId="1" fontId="12" fillId="17" borderId="8" xfId="0" applyNumberFormat="1" applyFont="1" applyFill="1" applyBorder="1" applyProtection="1">
      <alignment vertical="center"/>
      <protection locked="0"/>
    </xf>
    <xf numFmtId="1" fontId="12" fillId="17" borderId="9" xfId="0" applyNumberFormat="1" applyFont="1" applyFill="1" applyBorder="1" applyProtection="1">
      <alignment vertical="center"/>
      <protection locked="0"/>
    </xf>
    <xf numFmtId="1" fontId="9" fillId="0" borderId="7" xfId="7" applyNumberFormat="1" applyFont="1" applyBorder="1" applyAlignment="1" applyProtection="1">
      <alignment horizontal="left" vertical="center"/>
    </xf>
    <xf numFmtId="1" fontId="9" fillId="0" borderId="8" xfId="7" applyNumberFormat="1" applyFont="1" applyBorder="1" applyAlignment="1" applyProtection="1">
      <alignment horizontal="left" vertical="center"/>
    </xf>
    <xf numFmtId="1" fontId="12" fillId="0" borderId="7" xfId="0" applyNumberFormat="1" applyFont="1" applyBorder="1" applyAlignment="1">
      <alignment horizontal="left" vertical="center" wrapText="1"/>
    </xf>
    <xf numFmtId="1" fontId="12" fillId="0" borderId="8" xfId="0" applyNumberFormat="1" applyFont="1" applyBorder="1" applyAlignment="1">
      <alignment horizontal="left" vertical="center" wrapText="1"/>
    </xf>
    <xf numFmtId="1" fontId="32" fillId="20" borderId="7" xfId="0" applyNumberFormat="1" applyFont="1" applyFill="1" applyBorder="1" applyAlignment="1">
      <alignment horizontal="left" vertical="center" wrapText="1"/>
    </xf>
    <xf numFmtId="1" fontId="32" fillId="20" borderId="8" xfId="0" applyNumberFormat="1" applyFont="1" applyFill="1" applyBorder="1" applyAlignment="1">
      <alignment horizontal="left" vertical="center" wrapText="1"/>
    </xf>
    <xf numFmtId="1" fontId="32" fillId="20" borderId="9" xfId="0" applyNumberFormat="1" applyFont="1" applyFill="1" applyBorder="1" applyAlignment="1">
      <alignment horizontal="left" vertical="center" wrapText="1"/>
    </xf>
    <xf numFmtId="1" fontId="12" fillId="19" borderId="0" xfId="0" applyNumberFormat="1" applyFont="1" applyFill="1" applyBorder="1" applyAlignment="1" applyProtection="1">
      <alignment vertical="center"/>
    </xf>
    <xf numFmtId="1" fontId="9" fillId="18" borderId="7" xfId="0" applyNumberFormat="1" applyFont="1" applyFill="1" applyBorder="1" applyAlignment="1" applyProtection="1">
      <alignment horizontal="left" vertical="center"/>
    </xf>
    <xf numFmtId="1" fontId="9" fillId="0" borderId="7" xfId="0" applyNumberFormat="1" applyFont="1" applyBorder="1" applyAlignment="1" applyProtection="1">
      <alignment horizontal="left" vertical="center"/>
    </xf>
    <xf numFmtId="1" fontId="9" fillId="0" borderId="8" xfId="0" applyNumberFormat="1" applyFont="1" applyBorder="1" applyAlignment="1" applyProtection="1">
      <alignment horizontal="left" vertical="center"/>
    </xf>
    <xf numFmtId="1" fontId="12" fillId="0" borderId="12" xfId="0" applyNumberFormat="1" applyFont="1" applyBorder="1" applyAlignment="1" applyProtection="1">
      <alignment horizontal="left" vertical="center" wrapText="1"/>
    </xf>
    <xf numFmtId="1" fontId="12" fillId="0" borderId="11" xfId="0" applyNumberFormat="1" applyFont="1" applyBorder="1" applyAlignment="1" applyProtection="1">
      <alignment horizontal="left" vertical="center" wrapText="1"/>
    </xf>
    <xf numFmtId="1" fontId="12" fillId="0" borderId="3" xfId="0" applyNumberFormat="1" applyFont="1" applyBorder="1" applyAlignment="1" applyProtection="1">
      <alignment horizontal="left" vertical="center" wrapText="1"/>
    </xf>
    <xf numFmtId="1" fontId="12" fillId="0" borderId="10" xfId="0" applyNumberFormat="1" applyFont="1" applyBorder="1" applyAlignment="1" applyProtection="1">
      <alignment horizontal="left" vertical="center" wrapText="1"/>
    </xf>
    <xf numFmtId="1" fontId="9" fillId="0" borderId="12" xfId="0" applyNumberFormat="1" applyFont="1" applyBorder="1" applyAlignment="1" applyProtection="1">
      <alignment horizontal="left" vertical="center"/>
    </xf>
    <xf numFmtId="1" fontId="9" fillId="0" borderId="11" xfId="0" applyNumberFormat="1" applyFont="1" applyBorder="1" applyAlignment="1" applyProtection="1">
      <alignment horizontal="left" vertical="center"/>
    </xf>
    <xf numFmtId="1" fontId="10" fillId="0" borderId="12" xfId="5" applyNumberFormat="1" applyFont="1" applyBorder="1" applyAlignment="1" applyProtection="1">
      <alignment horizontal="center" vertical="center"/>
    </xf>
    <xf numFmtId="1" fontId="10" fillId="0" borderId="11" xfId="5" applyNumberFormat="1" applyFont="1" applyBorder="1" applyAlignment="1" applyProtection="1">
      <alignment horizontal="center" vertical="center"/>
    </xf>
    <xf numFmtId="1" fontId="10" fillId="0" borderId="6" xfId="5" applyNumberFormat="1" applyFont="1" applyBorder="1" applyAlignment="1" applyProtection="1">
      <alignment horizontal="center" vertical="center"/>
    </xf>
    <xf numFmtId="1" fontId="9" fillId="18" borderId="7" xfId="0" applyNumberFormat="1" applyFont="1" applyFill="1" applyBorder="1" applyAlignment="1">
      <alignment horizontal="left" vertical="center"/>
    </xf>
    <xf numFmtId="1" fontId="9" fillId="18" borderId="8" xfId="0" applyNumberFormat="1" applyFont="1" applyFill="1" applyBorder="1" applyAlignment="1">
      <alignment horizontal="left" vertical="center"/>
    </xf>
    <xf numFmtId="1" fontId="9" fillId="23" borderId="7" xfId="5" applyNumberFormat="1" applyFont="1" applyFill="1" applyBorder="1" applyAlignment="1" applyProtection="1">
      <alignment vertical="center" wrapText="1"/>
    </xf>
    <xf numFmtId="1" fontId="9" fillId="23" borderId="8" xfId="5" applyNumberFormat="1" applyFont="1" applyFill="1" applyBorder="1" applyAlignment="1" applyProtection="1">
      <alignment vertical="center" wrapText="1"/>
    </xf>
    <xf numFmtId="1" fontId="9" fillId="23" borderId="19" xfId="5" applyNumberFormat="1" applyFont="1" applyFill="1" applyBorder="1" applyAlignment="1" applyProtection="1">
      <alignment vertical="center" wrapText="1"/>
    </xf>
    <xf numFmtId="1" fontId="11" fillId="0" borderId="12" xfId="0" applyNumberFormat="1" applyFont="1" applyBorder="1">
      <alignment vertical="center"/>
    </xf>
    <xf numFmtId="1" fontId="11" fillId="0" borderId="11" xfId="0" applyNumberFormat="1" applyFont="1" applyBorder="1">
      <alignment vertical="center"/>
    </xf>
    <xf numFmtId="1" fontId="11" fillId="0" borderId="6" xfId="0" applyNumberFormat="1" applyFont="1" applyBorder="1">
      <alignment vertical="center"/>
    </xf>
    <xf numFmtId="1" fontId="11" fillId="0" borderId="10" xfId="0" applyNumberFormat="1" applyFont="1" applyBorder="1">
      <alignment vertical="center"/>
    </xf>
    <xf numFmtId="1" fontId="0" fillId="0" borderId="10" xfId="0" applyNumberFormat="1" applyBorder="1" applyAlignment="1" applyProtection="1">
      <alignment vertical="center"/>
    </xf>
    <xf numFmtId="1" fontId="0" fillId="0" borderId="0" xfId="0" applyNumberFormat="1" applyBorder="1" applyAlignment="1" applyProtection="1">
      <alignment vertical="center"/>
    </xf>
    <xf numFmtId="1" fontId="12" fillId="19" borderId="8" xfId="0" applyNumberFormat="1" applyFont="1" applyFill="1" applyBorder="1" applyAlignment="1" applyProtection="1">
      <alignment vertical="center"/>
    </xf>
    <xf numFmtId="1" fontId="0" fillId="0" borderId="8" xfId="0" applyNumberFormat="1" applyBorder="1" applyAlignment="1" applyProtection="1">
      <alignment vertical="center"/>
    </xf>
    <xf numFmtId="1" fontId="12" fillId="17" borderId="11" xfId="0" applyNumberFormat="1" applyFont="1" applyFill="1" applyBorder="1" applyProtection="1">
      <alignment vertical="center"/>
      <protection locked="0"/>
    </xf>
    <xf numFmtId="1" fontId="12" fillId="17" borderId="6" xfId="0" applyNumberFormat="1" applyFont="1" applyFill="1" applyBorder="1" applyProtection="1">
      <alignment vertical="center"/>
      <protection locked="0"/>
    </xf>
    <xf numFmtId="1" fontId="12" fillId="0" borderId="3" xfId="0" applyNumberFormat="1" applyFont="1" applyBorder="1" applyAlignment="1">
      <alignment horizontal="left" vertical="center" wrapText="1"/>
    </xf>
    <xf numFmtId="1" fontId="12" fillId="0" borderId="10" xfId="0" applyNumberFormat="1" applyFont="1" applyBorder="1" applyAlignment="1">
      <alignment horizontal="left" vertical="center" wrapText="1"/>
    </xf>
    <xf numFmtId="1" fontId="9" fillId="0" borderId="7" xfId="0" applyNumberFormat="1" applyFont="1" applyBorder="1" applyAlignment="1">
      <alignment horizontal="left" vertical="center"/>
    </xf>
    <xf numFmtId="1" fontId="9" fillId="0" borderId="8" xfId="0" applyNumberFormat="1" applyFont="1" applyBorder="1" applyAlignment="1">
      <alignment horizontal="left" vertical="center"/>
    </xf>
    <xf numFmtId="1" fontId="12" fillId="0" borderId="12" xfId="0" applyNumberFormat="1" applyFont="1" applyBorder="1" applyAlignment="1">
      <alignment horizontal="left" vertical="center" wrapText="1"/>
    </xf>
    <xf numFmtId="1" fontId="12" fillId="0" borderId="11" xfId="0" applyNumberFormat="1" applyFont="1" applyBorder="1" applyAlignment="1">
      <alignment horizontal="left" vertical="center" wrapText="1"/>
    </xf>
    <xf numFmtId="1" fontId="33" fillId="21" borderId="3" xfId="0" applyNumberFormat="1" applyFont="1" applyFill="1" applyBorder="1" applyAlignment="1">
      <alignment horizontal="left" vertical="center"/>
    </xf>
    <xf numFmtId="1" fontId="33" fillId="21" borderId="10" xfId="0" applyNumberFormat="1" applyFont="1" applyFill="1" applyBorder="1" applyAlignment="1">
      <alignment horizontal="left" vertical="center"/>
    </xf>
    <xf numFmtId="1" fontId="33" fillId="21" borderId="4" xfId="0" applyNumberFormat="1" applyFont="1" applyFill="1" applyBorder="1" applyAlignment="1">
      <alignment horizontal="left" vertical="center"/>
    </xf>
    <xf numFmtId="1" fontId="9" fillId="18" borderId="9" xfId="0" applyNumberFormat="1" applyFont="1" applyFill="1" applyBorder="1" applyAlignment="1">
      <alignment horizontal="left" vertical="center"/>
    </xf>
    <xf numFmtId="1" fontId="9" fillId="18" borderId="10" xfId="0" applyNumberFormat="1" applyFont="1" applyFill="1" applyBorder="1" applyAlignment="1">
      <alignment horizontal="left" vertical="center"/>
    </xf>
    <xf numFmtId="1" fontId="9" fillId="19" borderId="10" xfId="0" applyNumberFormat="1" applyFont="1" applyFill="1" applyBorder="1" applyAlignment="1">
      <alignment horizontal="left" vertical="center"/>
    </xf>
    <xf numFmtId="1" fontId="9" fillId="19" borderId="0" xfId="0" applyNumberFormat="1" applyFont="1" applyFill="1" applyBorder="1" applyAlignment="1">
      <alignment horizontal="left" vertical="center"/>
    </xf>
    <xf numFmtId="1" fontId="9" fillId="19" borderId="11" xfId="0" applyNumberFormat="1" applyFont="1" applyFill="1" applyBorder="1" applyAlignment="1">
      <alignment horizontal="left" vertical="center"/>
    </xf>
    <xf numFmtId="1" fontId="33" fillId="21" borderId="7" xfId="0" applyNumberFormat="1" applyFont="1" applyFill="1" applyBorder="1" applyAlignment="1">
      <alignment horizontal="left" vertical="center"/>
    </xf>
    <xf numFmtId="1" fontId="33" fillId="21" borderId="8" xfId="0" applyNumberFormat="1" applyFont="1" applyFill="1" applyBorder="1" applyAlignment="1">
      <alignment horizontal="left" vertical="center"/>
    </xf>
    <xf numFmtId="1" fontId="33" fillId="21" borderId="9" xfId="0" applyNumberFormat="1" applyFont="1" applyFill="1" applyBorder="1" applyAlignment="1">
      <alignment horizontal="left" vertical="center"/>
    </xf>
    <xf numFmtId="1" fontId="9" fillId="19" borderId="27" xfId="0" applyNumberFormat="1" applyFont="1" applyFill="1" applyBorder="1" applyAlignment="1" applyProtection="1">
      <alignment horizontal="left" vertical="center"/>
    </xf>
    <xf numFmtId="1" fontId="9" fillId="19" borderId="26" xfId="0" applyNumberFormat="1" applyFont="1" applyFill="1" applyBorder="1" applyAlignment="1" applyProtection="1">
      <alignment horizontal="left" vertical="center"/>
    </xf>
    <xf numFmtId="1" fontId="9" fillId="19" borderId="25" xfId="0" applyNumberFormat="1" applyFont="1" applyFill="1" applyBorder="1" applyAlignment="1" applyProtection="1">
      <alignment horizontal="left" vertical="center"/>
    </xf>
    <xf numFmtId="1" fontId="12" fillId="17" borderId="10" xfId="0" applyNumberFormat="1" applyFont="1" applyFill="1" applyBorder="1" applyProtection="1">
      <alignment vertical="center"/>
      <protection locked="0"/>
    </xf>
    <xf numFmtId="1" fontId="12" fillId="17" borderId="4" xfId="0" applyNumberFormat="1" applyFont="1" applyFill="1" applyBorder="1" applyProtection="1">
      <alignment vertical="center"/>
      <protection locked="0"/>
    </xf>
    <xf numFmtId="1" fontId="9" fillId="18" borderId="12" xfId="0" applyNumberFormat="1" applyFont="1" applyFill="1" applyBorder="1" applyAlignment="1">
      <alignment horizontal="left" vertical="center"/>
    </xf>
    <xf numFmtId="1" fontId="9" fillId="18" borderId="11" xfId="0" applyNumberFormat="1" applyFont="1" applyFill="1" applyBorder="1" applyAlignment="1">
      <alignment horizontal="left" vertical="center"/>
    </xf>
    <xf numFmtId="1" fontId="9" fillId="18" borderId="6" xfId="0" applyNumberFormat="1" applyFont="1" applyFill="1" applyBorder="1" applyAlignment="1">
      <alignment horizontal="left" vertical="center"/>
    </xf>
    <xf numFmtId="1" fontId="9" fillId="0" borderId="7" xfId="0" applyNumberFormat="1" applyFont="1" applyBorder="1">
      <alignment vertical="center"/>
    </xf>
    <xf numFmtId="1" fontId="9" fillId="0" borderId="8" xfId="0" applyNumberFormat="1" applyFont="1" applyBorder="1">
      <alignment vertical="center"/>
    </xf>
    <xf numFmtId="1" fontId="9" fillId="0" borderId="12" xfId="0" applyNumberFormat="1" applyFont="1" applyBorder="1" applyAlignment="1">
      <alignment horizontal="left" vertical="center"/>
    </xf>
    <xf numFmtId="1" fontId="9" fillId="0" borderId="11" xfId="0" applyNumberFormat="1" applyFont="1" applyBorder="1" applyAlignment="1">
      <alignment horizontal="left" vertical="center"/>
    </xf>
    <xf numFmtId="1" fontId="9" fillId="18" borderId="0" xfId="0" applyNumberFormat="1" applyFont="1" applyFill="1" applyBorder="1" applyAlignment="1">
      <alignment horizontal="left" vertical="center"/>
    </xf>
    <xf numFmtId="1" fontId="10" fillId="0" borderId="13" xfId="5" applyNumberFormat="1" applyFont="1" applyBorder="1" applyAlignment="1">
      <alignment horizontal="center" vertical="center"/>
    </xf>
    <xf numFmtId="1" fontId="10" fillId="0" borderId="0" xfId="5" applyNumberFormat="1" applyFont="1" applyBorder="1" applyAlignment="1">
      <alignment horizontal="center" vertical="center"/>
    </xf>
    <xf numFmtId="1" fontId="10" fillId="0" borderId="5" xfId="5" applyNumberFormat="1" applyFont="1" applyBorder="1" applyAlignment="1">
      <alignment horizontal="center" vertical="center"/>
    </xf>
    <xf numFmtId="1" fontId="10" fillId="0" borderId="12" xfId="5" applyNumberFormat="1" applyFont="1" applyBorder="1" applyAlignment="1">
      <alignment horizontal="center" vertical="center"/>
    </xf>
    <xf numFmtId="1" fontId="10" fillId="0" borderId="11" xfId="5" applyNumberFormat="1" applyFont="1" applyBorder="1" applyAlignment="1">
      <alignment horizontal="center" vertical="center"/>
    </xf>
    <xf numFmtId="1" fontId="10" fillId="0" borderId="6" xfId="5" applyNumberFormat="1" applyFont="1" applyBorder="1" applyAlignment="1">
      <alignment horizontal="center" vertical="center"/>
    </xf>
    <xf numFmtId="1" fontId="9" fillId="0" borderId="7" xfId="7" applyNumberFormat="1" applyFont="1" applyBorder="1" applyAlignment="1">
      <alignment horizontal="left" vertical="center"/>
    </xf>
    <xf numFmtId="1" fontId="9" fillId="0" borderId="8" xfId="7" applyNumberFormat="1" applyFont="1" applyBorder="1" applyAlignment="1">
      <alignment horizontal="left" vertical="center"/>
    </xf>
    <xf numFmtId="1" fontId="9" fillId="0" borderId="7" xfId="7" applyNumberFormat="1" applyFont="1" applyBorder="1" applyAlignment="1">
      <alignment horizontal="left" vertical="center" wrapText="1"/>
    </xf>
    <xf numFmtId="14" fontId="9" fillId="4" borderId="7" xfId="5" applyNumberFormat="1" applyFont="1" applyFill="1" applyBorder="1" applyAlignment="1" applyProtection="1">
      <alignment horizontal="left" vertical="center" wrapText="1"/>
      <protection locked="0"/>
    </xf>
    <xf numFmtId="14" fontId="9" fillId="4" borderId="8" xfId="5" applyNumberFormat="1" applyFont="1" applyFill="1" applyBorder="1" applyAlignment="1" applyProtection="1">
      <alignment horizontal="left" vertical="center" wrapText="1"/>
      <protection locked="0"/>
    </xf>
    <xf numFmtId="14" fontId="9" fillId="4" borderId="19" xfId="5" applyNumberFormat="1" applyFont="1" applyFill="1" applyBorder="1" applyAlignment="1" applyProtection="1">
      <alignment horizontal="left" vertical="center" wrapText="1"/>
      <protection locked="0"/>
    </xf>
    <xf numFmtId="1" fontId="16" fillId="5" borderId="30" xfId="0" applyNumberFormat="1" applyFont="1" applyFill="1" applyBorder="1" applyAlignment="1">
      <alignment horizontal="center" vertical="center" wrapText="1"/>
    </xf>
    <xf numFmtId="1" fontId="16" fillId="5" borderId="28" xfId="0" applyNumberFormat="1" applyFont="1" applyFill="1" applyBorder="1" applyAlignment="1">
      <alignment horizontal="center" vertical="center" wrapText="1"/>
    </xf>
    <xf numFmtId="1" fontId="16" fillId="5" borderId="21" xfId="0" applyNumberFormat="1" applyFont="1" applyFill="1" applyBorder="1" applyAlignment="1">
      <alignment horizontal="center" vertical="center" wrapText="1"/>
    </xf>
    <xf numFmtId="1" fontId="16" fillId="5" borderId="22" xfId="0" applyNumberFormat="1" applyFont="1" applyFill="1" applyBorder="1" applyAlignment="1">
      <alignment horizontal="center" vertical="center" wrapText="1"/>
    </xf>
    <xf numFmtId="1" fontId="16" fillId="5" borderId="4" xfId="0" applyNumberFormat="1" applyFont="1" applyFill="1" applyBorder="1" applyAlignment="1">
      <alignment horizontal="center" vertical="center" wrapText="1"/>
    </xf>
    <xf numFmtId="1" fontId="0" fillId="0" borderId="14" xfId="0" applyNumberFormat="1" applyBorder="1" applyAlignment="1">
      <alignment horizontal="center" vertical="center" wrapText="1"/>
    </xf>
    <xf numFmtId="1" fontId="0" fillId="0" borderId="6" xfId="0" applyNumberFormat="1" applyBorder="1" applyAlignment="1">
      <alignment horizontal="center" vertical="center" wrapText="1"/>
    </xf>
    <xf numFmtId="1" fontId="0" fillId="0" borderId="2" xfId="0" applyNumberFormat="1" applyBorder="1" applyAlignment="1">
      <alignment horizontal="center" vertical="center" wrapText="1"/>
    </xf>
    <xf numFmtId="1" fontId="16" fillId="5" borderId="7" xfId="0" applyNumberFormat="1" applyFont="1" applyFill="1" applyBorder="1" applyAlignment="1">
      <alignment vertical="center"/>
    </xf>
    <xf numFmtId="1" fontId="16" fillId="5" borderId="8" xfId="0" applyNumberFormat="1" applyFont="1" applyFill="1" applyBorder="1" applyAlignment="1">
      <alignment vertical="center"/>
    </xf>
    <xf numFmtId="1" fontId="16" fillId="5" borderId="19" xfId="0" applyNumberFormat="1" applyFont="1" applyFill="1" applyBorder="1" applyAlignment="1">
      <alignment vertical="center"/>
    </xf>
    <xf numFmtId="1" fontId="12" fillId="0" borderId="13" xfId="0" applyNumberFormat="1" applyFont="1" applyBorder="1" applyAlignment="1">
      <alignment horizontal="left" vertical="center" wrapText="1"/>
    </xf>
    <xf numFmtId="1" fontId="12" fillId="0" borderId="0" xfId="0" applyNumberFormat="1" applyFont="1" applyBorder="1" applyAlignment="1">
      <alignment horizontal="left" vertical="center" wrapText="1"/>
    </xf>
    <xf numFmtId="1" fontId="12" fillId="19" borderId="23" xfId="0" applyNumberFormat="1" applyFont="1" applyFill="1" applyBorder="1" applyProtection="1">
      <alignment vertical="center"/>
      <protection locked="0"/>
    </xf>
    <xf numFmtId="1" fontId="12" fillId="19" borderId="8" xfId="0" applyNumberFormat="1" applyFont="1" applyFill="1" applyBorder="1" applyProtection="1">
      <alignment vertical="center"/>
      <protection locked="0"/>
    </xf>
    <xf numFmtId="1" fontId="12" fillId="19" borderId="19" xfId="0" applyNumberFormat="1" applyFont="1" applyFill="1" applyBorder="1" applyProtection="1">
      <alignment vertical="center"/>
      <protection locked="0"/>
    </xf>
    <xf numFmtId="1" fontId="12" fillId="19" borderId="23" xfId="0" applyNumberFormat="1" applyFont="1" applyFill="1" applyBorder="1" applyProtection="1">
      <alignment vertical="center"/>
    </xf>
    <xf numFmtId="1" fontId="12" fillId="19" borderId="8" xfId="0" applyNumberFormat="1" applyFont="1" applyFill="1" applyBorder="1" applyProtection="1">
      <alignment vertical="center"/>
    </xf>
    <xf numFmtId="1" fontId="12" fillId="19" borderId="19" xfId="0" applyNumberFormat="1" applyFont="1" applyFill="1" applyBorder="1" applyProtection="1">
      <alignment vertical="center"/>
    </xf>
    <xf numFmtId="1" fontId="13" fillId="11" borderId="8" xfId="5" applyNumberFormat="1" applyFont="1" applyFill="1" applyBorder="1" applyAlignment="1">
      <alignment horizontal="center" vertical="center" wrapText="1"/>
    </xf>
    <xf numFmtId="1" fontId="13" fillId="11" borderId="9" xfId="5" applyNumberFormat="1" applyFont="1" applyFill="1" applyBorder="1" applyAlignment="1">
      <alignment horizontal="center" vertical="center" wrapText="1"/>
    </xf>
    <xf numFmtId="1" fontId="9" fillId="4" borderId="7" xfId="5" applyNumberFormat="1" applyFont="1" applyFill="1" applyBorder="1" applyAlignment="1" applyProtection="1">
      <alignment vertical="center" wrapText="1"/>
      <protection locked="0"/>
    </xf>
    <xf numFmtId="1" fontId="9" fillId="4" borderId="8" xfId="5" applyNumberFormat="1" applyFont="1" applyFill="1" applyBorder="1" applyAlignment="1" applyProtection="1">
      <alignment vertical="center" wrapText="1"/>
      <protection locked="0"/>
    </xf>
    <xf numFmtId="1" fontId="9" fillId="4" borderId="19" xfId="5" applyNumberFormat="1" applyFont="1" applyFill="1" applyBorder="1" applyAlignment="1" applyProtection="1">
      <alignment vertical="center" wrapText="1"/>
      <protection locked="0"/>
    </xf>
    <xf numFmtId="1" fontId="5" fillId="0" borderId="7" xfId="0" applyNumberFormat="1" applyFont="1" applyBorder="1" applyAlignment="1">
      <alignment horizontal="left" vertical="center"/>
    </xf>
    <xf numFmtId="1" fontId="5" fillId="0" borderId="8" xfId="0" applyNumberFormat="1" applyFont="1" applyBorder="1" applyAlignment="1">
      <alignment horizontal="left" vertical="center"/>
    </xf>
    <xf numFmtId="1" fontId="9" fillId="0" borderId="7" xfId="0" applyNumberFormat="1" applyFont="1" applyBorder="1" applyAlignment="1">
      <alignment vertical="center"/>
    </xf>
    <xf numFmtId="1" fontId="9" fillId="0" borderId="8" xfId="0" applyNumberFormat="1" applyFont="1" applyBorder="1" applyAlignment="1">
      <alignment vertical="center"/>
    </xf>
    <xf numFmtId="1" fontId="15" fillId="19" borderId="10" xfId="9" applyNumberFormat="1" applyFont="1" applyFill="1" applyBorder="1" applyAlignment="1" applyProtection="1">
      <alignment vertical="center"/>
    </xf>
    <xf numFmtId="1" fontId="9" fillId="18" borderId="7" xfId="0" applyNumberFormat="1" applyFont="1" applyFill="1" applyBorder="1" applyAlignment="1">
      <alignment horizontal="left" vertical="center" wrapText="1"/>
    </xf>
    <xf numFmtId="1" fontId="32" fillId="20" borderId="12" xfId="0" applyNumberFormat="1" applyFont="1" applyFill="1" applyBorder="1" applyAlignment="1">
      <alignment horizontal="left" vertical="center" wrapText="1"/>
    </xf>
    <xf numFmtId="1" fontId="32" fillId="20" borderId="11" xfId="0" applyNumberFormat="1" applyFont="1" applyFill="1" applyBorder="1" applyAlignment="1">
      <alignment horizontal="left" vertical="center" wrapText="1"/>
    </xf>
    <xf numFmtId="1" fontId="32" fillId="20" borderId="6" xfId="0" applyNumberFormat="1" applyFont="1" applyFill="1" applyBorder="1" applyAlignment="1">
      <alignment horizontal="left" vertical="center" wrapText="1"/>
    </xf>
    <xf numFmtId="1" fontId="11" fillId="0" borderId="7" xfId="0" applyNumberFormat="1" applyFont="1" applyBorder="1">
      <alignment vertical="center"/>
    </xf>
    <xf numFmtId="1" fontId="11" fillId="0" borderId="8" xfId="0" applyNumberFormat="1" applyFont="1" applyBorder="1">
      <alignment vertical="center"/>
    </xf>
    <xf numFmtId="1" fontId="11" fillId="0" borderId="9" xfId="0" applyNumberFormat="1" applyFont="1" applyBorder="1">
      <alignment vertical="center"/>
    </xf>
    <xf numFmtId="1" fontId="11" fillId="0" borderId="12" xfId="0" applyNumberFormat="1" applyFont="1" applyBorder="1" applyAlignment="1">
      <alignment vertical="center"/>
    </xf>
    <xf numFmtId="1" fontId="11" fillId="0" borderId="11" xfId="0" applyNumberFormat="1" applyFont="1" applyBorder="1" applyAlignment="1">
      <alignment vertical="center"/>
    </xf>
    <xf numFmtId="1" fontId="11" fillId="0" borderId="8" xfId="0" applyNumberFormat="1" applyFont="1" applyBorder="1" applyAlignment="1">
      <alignment vertical="center"/>
    </xf>
    <xf numFmtId="1" fontId="11" fillId="0" borderId="9" xfId="0" applyNumberFormat="1" applyFont="1" applyBorder="1" applyAlignment="1">
      <alignment vertical="center"/>
    </xf>
    <xf numFmtId="1" fontId="13" fillId="0" borderId="7" xfId="7" applyNumberFormat="1" applyFont="1" applyBorder="1" applyAlignment="1" applyProtection="1">
      <alignment horizontal="left" vertical="center" wrapText="1"/>
    </xf>
    <xf numFmtId="1" fontId="13" fillId="0" borderId="8" xfId="7" applyNumberFormat="1" applyFont="1" applyBorder="1" applyAlignment="1" applyProtection="1">
      <alignment horizontal="left" vertical="center"/>
    </xf>
    <xf numFmtId="14" fontId="9" fillId="4" borderId="7" xfId="5" applyNumberFormat="1" applyFont="1" applyFill="1" applyBorder="1" applyAlignment="1">
      <alignment horizontal="left" vertical="center" wrapText="1"/>
    </xf>
    <xf numFmtId="14" fontId="9" fillId="4" borderId="8" xfId="5" applyNumberFormat="1" applyFont="1" applyFill="1" applyBorder="1" applyAlignment="1">
      <alignment horizontal="left" vertical="center" wrapText="1"/>
    </xf>
    <xf numFmtId="14" fontId="9" fillId="4" borderId="19" xfId="5" applyNumberFormat="1" applyFont="1" applyFill="1" applyBorder="1" applyAlignment="1">
      <alignment horizontal="left" vertical="center" wrapText="1"/>
    </xf>
    <xf numFmtId="1" fontId="9" fillId="19" borderId="4" xfId="0" applyNumberFormat="1" applyFont="1" applyFill="1" applyBorder="1" applyAlignment="1" applyProtection="1">
      <alignment horizontal="center" vertical="center" wrapText="1"/>
    </xf>
    <xf numFmtId="1" fontId="12" fillId="19" borderId="14" xfId="0" applyNumberFormat="1" applyFont="1" applyFill="1" applyBorder="1" applyAlignment="1" applyProtection="1">
      <alignment horizontal="center" vertical="center" wrapText="1"/>
    </xf>
    <xf numFmtId="1" fontId="12" fillId="19" borderId="6" xfId="0" applyNumberFormat="1" applyFont="1" applyFill="1" applyBorder="1" applyAlignment="1" applyProtection="1">
      <alignment horizontal="center" vertical="center" wrapText="1"/>
    </xf>
    <xf numFmtId="1" fontId="12" fillId="19" borderId="2" xfId="0" applyNumberFormat="1" applyFont="1" applyFill="1" applyBorder="1" applyAlignment="1" applyProtection="1">
      <alignment horizontal="center" vertical="center" wrapText="1"/>
    </xf>
    <xf numFmtId="1" fontId="16" fillId="5" borderId="12" xfId="0" applyNumberFormat="1" applyFont="1" applyFill="1" applyBorder="1" applyAlignment="1" applyProtection="1">
      <alignment vertical="center"/>
    </xf>
    <xf numFmtId="1" fontId="16" fillId="5" borderId="11" xfId="0" applyNumberFormat="1" applyFont="1" applyFill="1" applyBorder="1" applyAlignment="1" applyProtection="1">
      <alignment vertical="center"/>
    </xf>
    <xf numFmtId="1" fontId="9" fillId="19" borderId="27" xfId="0" applyNumberFormat="1" applyFont="1" applyFill="1" applyBorder="1" applyAlignment="1">
      <alignment horizontal="left" vertical="center"/>
    </xf>
    <xf numFmtId="1" fontId="13" fillId="11" borderId="23" xfId="5" applyNumberFormat="1" applyFont="1" applyFill="1" applyBorder="1" applyAlignment="1" applyProtection="1">
      <alignment horizontal="center" vertical="center" wrapText="1"/>
    </xf>
    <xf numFmtId="1" fontId="13" fillId="11" borderId="8" xfId="5" applyNumberFormat="1" applyFont="1" applyFill="1" applyBorder="1" applyAlignment="1" applyProtection="1">
      <alignment horizontal="center" vertical="center" wrapText="1"/>
    </xf>
    <xf numFmtId="1" fontId="13" fillId="11" borderId="9" xfId="5" applyNumberFormat="1" applyFont="1" applyFill="1" applyBorder="1" applyAlignment="1" applyProtection="1">
      <alignment horizontal="center" vertical="center" wrapText="1"/>
    </xf>
    <xf numFmtId="1" fontId="14" fillId="8" borderId="3" xfId="0" applyNumberFormat="1" applyFont="1" applyFill="1" applyBorder="1" applyAlignment="1" applyProtection="1">
      <alignment horizontal="center" vertical="center"/>
    </xf>
    <xf numFmtId="1" fontId="14" fillId="8" borderId="10" xfId="0" applyNumberFormat="1" applyFont="1" applyFill="1" applyBorder="1" applyAlignment="1" applyProtection="1">
      <alignment horizontal="center" vertical="center"/>
    </xf>
    <xf numFmtId="1" fontId="14" fillId="8" borderId="4" xfId="0" applyNumberFormat="1" applyFont="1" applyFill="1" applyBorder="1" applyAlignment="1" applyProtection="1">
      <alignment horizontal="center" vertical="center"/>
    </xf>
    <xf numFmtId="1" fontId="14" fillId="8" borderId="13" xfId="0" applyNumberFormat="1" applyFont="1" applyFill="1" applyBorder="1" applyAlignment="1" applyProtection="1">
      <alignment horizontal="center" vertical="center"/>
    </xf>
    <xf numFmtId="1" fontId="14" fillId="8" borderId="0" xfId="0" applyNumberFormat="1" applyFont="1" applyFill="1" applyBorder="1" applyAlignment="1" applyProtection="1">
      <alignment horizontal="center" vertical="center"/>
    </xf>
    <xf numFmtId="1" fontId="14" fillId="8" borderId="5" xfId="0" applyNumberFormat="1" applyFont="1" applyFill="1" applyBorder="1" applyAlignment="1" applyProtection="1">
      <alignment horizontal="center" vertical="center"/>
    </xf>
    <xf numFmtId="1" fontId="14" fillId="8" borderId="12" xfId="0" applyNumberFormat="1" applyFont="1" applyFill="1" applyBorder="1" applyAlignment="1" applyProtection="1">
      <alignment horizontal="center" vertical="center"/>
    </xf>
    <xf numFmtId="1" fontId="14" fillId="8" borderId="11" xfId="0" applyNumberFormat="1" applyFont="1" applyFill="1" applyBorder="1" applyAlignment="1" applyProtection="1">
      <alignment horizontal="center" vertical="center"/>
    </xf>
    <xf numFmtId="1" fontId="14" fillId="8" borderId="6" xfId="0" applyNumberFormat="1" applyFont="1" applyFill="1" applyBorder="1" applyAlignment="1" applyProtection="1">
      <alignment horizontal="center" vertical="center"/>
    </xf>
    <xf numFmtId="1" fontId="16" fillId="5" borderId="21" xfId="0" applyNumberFormat="1" applyFont="1" applyFill="1" applyBorder="1" applyAlignment="1" applyProtection="1">
      <alignment horizontal="center" vertical="center" wrapText="1"/>
    </xf>
    <xf numFmtId="1" fontId="16" fillId="5" borderId="22" xfId="0" applyNumberFormat="1" applyFont="1" applyFill="1" applyBorder="1" applyAlignment="1" applyProtection="1">
      <alignment horizontal="center" vertical="center" wrapText="1"/>
    </xf>
    <xf numFmtId="1" fontId="12" fillId="0" borderId="13" xfId="0" applyNumberFormat="1" applyFont="1" applyBorder="1" applyAlignment="1" applyProtection="1">
      <alignment horizontal="left" vertical="center" wrapText="1"/>
    </xf>
    <xf numFmtId="1" fontId="12" fillId="0" borderId="0" xfId="0" applyNumberFormat="1" applyFont="1" applyBorder="1" applyAlignment="1" applyProtection="1">
      <alignment horizontal="left" vertical="center" wrapText="1"/>
    </xf>
    <xf numFmtId="1" fontId="9" fillId="0" borderId="7" xfId="0" applyNumberFormat="1" applyFont="1" applyBorder="1" applyAlignment="1" applyProtection="1">
      <alignment vertical="center"/>
    </xf>
    <xf numFmtId="1" fontId="9" fillId="0" borderId="8" xfId="0" applyNumberFormat="1" applyFont="1" applyBorder="1" applyAlignment="1" applyProtection="1">
      <alignment vertical="center"/>
    </xf>
    <xf numFmtId="1" fontId="9" fillId="18" borderId="9" xfId="0" applyNumberFormat="1" applyFont="1" applyFill="1" applyBorder="1" applyAlignment="1" applyProtection="1">
      <alignment horizontal="left" vertical="center"/>
    </xf>
    <xf numFmtId="1" fontId="11" fillId="0" borderId="10" xfId="0" applyNumberFormat="1" applyFont="1" applyBorder="1" applyProtection="1">
      <alignment vertical="center"/>
    </xf>
    <xf numFmtId="1" fontId="11" fillId="0" borderId="12" xfId="0" applyNumberFormat="1" applyFont="1" applyBorder="1" applyProtection="1">
      <alignment vertical="center"/>
    </xf>
    <xf numFmtId="1" fontId="11" fillId="0" borderId="11" xfId="0" applyNumberFormat="1" applyFont="1" applyBorder="1" applyProtection="1">
      <alignment vertical="center"/>
    </xf>
    <xf numFmtId="1" fontId="33" fillId="21" borderId="7" xfId="0" applyNumberFormat="1" applyFont="1" applyFill="1" applyBorder="1" applyAlignment="1" applyProtection="1">
      <alignment horizontal="left" vertical="center"/>
    </xf>
    <xf numFmtId="1" fontId="33" fillId="21" borderId="8" xfId="0" applyNumberFormat="1" applyFont="1" applyFill="1" applyBorder="1" applyAlignment="1" applyProtection="1">
      <alignment horizontal="left" vertical="center"/>
    </xf>
    <xf numFmtId="1" fontId="33" fillId="21" borderId="9" xfId="0" applyNumberFormat="1" applyFont="1" applyFill="1" applyBorder="1" applyAlignment="1" applyProtection="1">
      <alignment horizontal="left" vertical="center"/>
    </xf>
    <xf numFmtId="1" fontId="9" fillId="18" borderId="12" xfId="0" applyNumberFormat="1" applyFont="1" applyFill="1" applyBorder="1" applyAlignment="1" applyProtection="1">
      <alignment horizontal="left" vertical="center"/>
    </xf>
    <xf numFmtId="1" fontId="9" fillId="18" borderId="11" xfId="0" applyNumberFormat="1" applyFont="1" applyFill="1" applyBorder="1" applyAlignment="1" applyProtection="1">
      <alignment horizontal="left" vertical="center"/>
    </xf>
    <xf numFmtId="1" fontId="0" fillId="0" borderId="13" xfId="0" applyNumberFormat="1" applyBorder="1" applyAlignment="1" applyProtection="1">
      <alignment vertical="center"/>
    </xf>
    <xf numFmtId="1" fontId="12" fillId="19" borderId="10" xfId="0" applyNumberFormat="1" applyFont="1" applyFill="1" applyBorder="1" applyAlignment="1" applyProtection="1">
      <alignment horizontal="left" vertical="center"/>
    </xf>
    <xf numFmtId="1" fontId="12" fillId="19" borderId="4" xfId="0" applyNumberFormat="1" applyFont="1" applyFill="1" applyBorder="1" applyAlignment="1" applyProtection="1">
      <alignment horizontal="left" vertical="center"/>
    </xf>
    <xf numFmtId="1" fontId="12" fillId="19" borderId="0" xfId="0" applyNumberFormat="1" applyFont="1" applyFill="1" applyBorder="1" applyAlignment="1" applyProtection="1">
      <alignment horizontal="left" vertical="center"/>
    </xf>
    <xf numFmtId="1" fontId="12" fillId="19" borderId="5" xfId="0" applyNumberFormat="1" applyFont="1" applyFill="1" applyBorder="1" applyAlignment="1" applyProtection="1">
      <alignment horizontal="left" vertical="center"/>
    </xf>
    <xf numFmtId="1" fontId="0" fillId="18" borderId="8" xfId="0" applyNumberFormat="1" applyFill="1" applyBorder="1" applyAlignment="1" applyProtection="1">
      <alignment vertical="center"/>
    </xf>
    <xf numFmtId="1" fontId="0" fillId="18" borderId="9" xfId="0" applyNumberFormat="1" applyFill="1" applyBorder="1" applyAlignment="1" applyProtection="1">
      <alignment vertical="center"/>
    </xf>
    <xf numFmtId="1" fontId="11" fillId="0" borderId="6" xfId="0" applyNumberFormat="1" applyFont="1" applyBorder="1" applyProtection="1">
      <alignment vertical="center"/>
    </xf>
    <xf numFmtId="1" fontId="12" fillId="19" borderId="7" xfId="0" applyNumberFormat="1" applyFont="1" applyFill="1" applyBorder="1" applyAlignment="1" applyProtection="1">
      <alignment vertical="center"/>
    </xf>
    <xf numFmtId="1" fontId="9" fillId="18" borderId="12" xfId="0" applyNumberFormat="1" applyFont="1" applyFill="1" applyBorder="1" applyAlignment="1" applyProtection="1">
      <alignment horizontal="left" vertical="center" wrapText="1"/>
    </xf>
    <xf numFmtId="1" fontId="0" fillId="24" borderId="7" xfId="0" applyNumberFormat="1" applyFill="1" applyBorder="1" applyAlignment="1" applyProtection="1">
      <alignment vertical="center"/>
    </xf>
    <xf numFmtId="1" fontId="0" fillId="0" borderId="0" xfId="0" applyNumberFormat="1" applyBorder="1" applyAlignment="1" applyProtection="1">
      <alignment horizontal="left" vertical="center"/>
    </xf>
    <xf numFmtId="1" fontId="0" fillId="0" borderId="13" xfId="0" applyNumberFormat="1" applyBorder="1" applyAlignment="1" applyProtection="1">
      <alignment horizontal="left" vertical="center"/>
    </xf>
    <xf numFmtId="1" fontId="0" fillId="0" borderId="12" xfId="0" applyNumberFormat="1" applyBorder="1" applyAlignment="1" applyProtection="1">
      <alignment horizontal="left" vertical="center"/>
    </xf>
    <xf numFmtId="1" fontId="0" fillId="0" borderId="11" xfId="0" applyNumberFormat="1" applyBorder="1" applyAlignment="1" applyProtection="1">
      <alignment horizontal="left" vertical="center"/>
    </xf>
    <xf numFmtId="1" fontId="0" fillId="19" borderId="8" xfId="0" applyNumberFormat="1" applyFill="1" applyBorder="1" applyAlignment="1" applyProtection="1">
      <alignment vertical="center"/>
    </xf>
    <xf numFmtId="1" fontId="12" fillId="19" borderId="12" xfId="0" applyNumberFormat="1" applyFont="1" applyFill="1" applyBorder="1" applyProtection="1">
      <alignment vertical="center"/>
    </xf>
    <xf numFmtId="1" fontId="12" fillId="19" borderId="11" xfId="0" applyNumberFormat="1" applyFont="1" applyFill="1" applyBorder="1" applyProtection="1">
      <alignment vertical="center"/>
    </xf>
    <xf numFmtId="1" fontId="0" fillId="0" borderId="8" xfId="0" applyNumberFormat="1" applyBorder="1" applyAlignment="1" applyProtection="1">
      <alignment horizontal="left" vertical="center"/>
    </xf>
    <xf numFmtId="1" fontId="12" fillId="19" borderId="10" xfId="0" applyNumberFormat="1" applyFont="1" applyFill="1" applyBorder="1" applyAlignment="1" applyProtection="1">
      <alignment vertical="center"/>
    </xf>
    <xf numFmtId="1" fontId="12" fillId="19" borderId="3" xfId="0" applyNumberFormat="1" applyFont="1" applyFill="1" applyBorder="1" applyAlignment="1" applyProtection="1">
      <alignment vertical="center"/>
    </xf>
    <xf numFmtId="1" fontId="0" fillId="0" borderId="12" xfId="0" applyNumberFormat="1" applyBorder="1" applyAlignment="1" applyProtection="1">
      <alignment vertical="center"/>
    </xf>
    <xf numFmtId="1" fontId="12" fillId="0" borderId="8" xfId="0" applyNumberFormat="1" applyFont="1" applyBorder="1" applyAlignment="1" applyProtection="1">
      <alignment vertical="center"/>
    </xf>
    <xf numFmtId="1" fontId="12" fillId="0" borderId="10" xfId="0" applyNumberFormat="1" applyFont="1" applyBorder="1" applyAlignment="1" applyProtection="1">
      <alignment vertical="center"/>
    </xf>
    <xf numFmtId="1" fontId="12" fillId="0" borderId="12" xfId="0" applyNumberFormat="1" applyFont="1" applyBorder="1" applyAlignment="1" applyProtection="1">
      <alignment vertical="center"/>
    </xf>
    <xf numFmtId="1" fontId="12" fillId="0" borderId="11" xfId="0" applyNumberFormat="1" applyFont="1" applyBorder="1" applyAlignment="1" applyProtection="1">
      <alignment vertical="center"/>
    </xf>
    <xf numFmtId="1" fontId="0" fillId="0" borderId="9" xfId="0" applyNumberFormat="1" applyBorder="1" applyAlignment="1" applyProtection="1">
      <alignment vertical="center"/>
    </xf>
    <xf numFmtId="1" fontId="15" fillId="19" borderId="11" xfId="9" applyNumberFormat="1" applyFont="1" applyFill="1" applyBorder="1" applyAlignment="1" applyProtection="1">
      <alignment vertical="center"/>
    </xf>
    <xf numFmtId="1" fontId="11" fillId="0" borderId="0" xfId="0" applyNumberFormat="1" applyFont="1" applyBorder="1">
      <alignment vertical="center"/>
    </xf>
    <xf numFmtId="1" fontId="11" fillId="0" borderId="5" xfId="0" applyNumberFormat="1" applyFont="1" applyBorder="1">
      <alignment vertical="center"/>
    </xf>
    <xf numFmtId="1" fontId="12" fillId="0" borderId="7" xfId="0" applyNumberFormat="1" applyFont="1" applyBorder="1" applyAlignment="1" applyProtection="1">
      <alignment vertical="center"/>
    </xf>
    <xf numFmtId="1" fontId="11" fillId="0" borderId="13" xfId="0" applyNumberFormat="1" applyFont="1" applyBorder="1" applyProtection="1">
      <alignment vertical="center"/>
    </xf>
    <xf numFmtId="1" fontId="11" fillId="0" borderId="0" xfId="0" applyNumberFormat="1" applyFont="1" applyBorder="1" applyProtection="1">
      <alignment vertical="center"/>
    </xf>
    <xf numFmtId="1" fontId="11" fillId="0" borderId="5" xfId="0" applyNumberFormat="1" applyFont="1" applyBorder="1" applyProtection="1">
      <alignment vertical="center"/>
    </xf>
    <xf numFmtId="1" fontId="9" fillId="18" borderId="6" xfId="0" applyNumberFormat="1" applyFont="1" applyFill="1" applyBorder="1" applyAlignment="1" applyProtection="1">
      <alignment horizontal="left" vertical="center"/>
    </xf>
    <xf numFmtId="1" fontId="0" fillId="0" borderId="4" xfId="0" applyNumberFormat="1" applyBorder="1" applyAlignment="1" applyProtection="1">
      <alignment vertical="center"/>
    </xf>
    <xf numFmtId="1" fontId="0" fillId="0" borderId="5" xfId="0" applyNumberFormat="1" applyBorder="1" applyAlignment="1" applyProtection="1">
      <alignment vertical="center"/>
    </xf>
    <xf numFmtId="1" fontId="12" fillId="0" borderId="12" xfId="2" applyNumberFormat="1" applyFont="1" applyBorder="1" applyAlignment="1" applyProtection="1">
      <alignment horizontal="center" vertical="center"/>
    </xf>
    <xf numFmtId="1" fontId="12" fillId="0" borderId="11" xfId="2" applyNumberFormat="1" applyFont="1" applyBorder="1" applyAlignment="1" applyProtection="1">
      <alignment horizontal="center" vertical="center"/>
    </xf>
    <xf numFmtId="1" fontId="12" fillId="0" borderId="6" xfId="2" applyNumberFormat="1" applyFont="1" applyBorder="1" applyAlignment="1" applyProtection="1">
      <alignment horizontal="center" vertical="center"/>
    </xf>
    <xf numFmtId="1" fontId="11" fillId="22" borderId="27" xfId="0" applyNumberFormat="1" applyFont="1" applyFill="1" applyBorder="1" applyAlignment="1" applyProtection="1">
      <alignment vertical="center"/>
    </xf>
    <xf numFmtId="1" fontId="11" fillId="22" borderId="10" xfId="0" applyNumberFormat="1" applyFont="1" applyFill="1" applyBorder="1" applyAlignment="1" applyProtection="1">
      <alignment vertical="center"/>
    </xf>
    <xf numFmtId="1" fontId="11" fillId="22" borderId="4" xfId="0" applyNumberFormat="1" applyFont="1" applyFill="1" applyBorder="1" applyAlignment="1" applyProtection="1">
      <alignment vertical="center"/>
    </xf>
    <xf numFmtId="1" fontId="11" fillId="22" borderId="26" xfId="0" applyNumberFormat="1" applyFont="1" applyFill="1" applyBorder="1" applyAlignment="1" applyProtection="1">
      <alignment vertical="center"/>
    </xf>
    <xf numFmtId="1" fontId="11" fillId="22" borderId="0" xfId="0" applyNumberFormat="1" applyFont="1" applyFill="1" applyBorder="1" applyAlignment="1" applyProtection="1">
      <alignment vertical="center"/>
    </xf>
    <xf numFmtId="1" fontId="11" fillId="22" borderId="5" xfId="0" applyNumberFormat="1" applyFont="1" applyFill="1" applyBorder="1" applyAlignment="1" applyProtection="1">
      <alignment vertical="center"/>
    </xf>
    <xf numFmtId="1" fontId="11" fillId="22" borderId="25" xfId="0" applyNumberFormat="1" applyFont="1" applyFill="1" applyBorder="1" applyAlignment="1" applyProtection="1">
      <alignment vertical="center"/>
    </xf>
    <xf numFmtId="1" fontId="11" fillId="22" borderId="11" xfId="0" applyNumberFormat="1" applyFont="1" applyFill="1" applyBorder="1" applyAlignment="1" applyProtection="1">
      <alignment vertical="center"/>
    </xf>
    <xf numFmtId="1" fontId="11" fillId="22" borderId="6" xfId="0" applyNumberFormat="1" applyFont="1" applyFill="1" applyBorder="1" applyAlignment="1" applyProtection="1">
      <alignment vertical="center"/>
    </xf>
    <xf numFmtId="1" fontId="9" fillId="19" borderId="4" xfId="0" applyNumberFormat="1" applyFont="1" applyFill="1" applyBorder="1" applyAlignment="1" applyProtection="1">
      <alignment horizontal="left" vertical="center"/>
    </xf>
    <xf numFmtId="1" fontId="9" fillId="19" borderId="5" xfId="0" applyNumberFormat="1" applyFont="1" applyFill="1" applyBorder="1" applyAlignment="1" applyProtection="1">
      <alignment horizontal="left" vertical="center"/>
    </xf>
    <xf numFmtId="172" fontId="15" fillId="19" borderId="33" xfId="0" applyNumberFormat="1" applyFont="1" applyFill="1" applyBorder="1" applyAlignment="1" applyProtection="1">
      <alignment horizontal="center" vertical="center"/>
    </xf>
    <xf numFmtId="172" fontId="15" fillId="19" borderId="22" xfId="0" applyNumberFormat="1" applyFont="1" applyFill="1" applyBorder="1" applyAlignment="1" applyProtection="1">
      <alignment horizontal="center" vertical="center"/>
    </xf>
    <xf numFmtId="172" fontId="15" fillId="19" borderId="7" xfId="0" applyNumberFormat="1" applyFont="1" applyFill="1" applyBorder="1" applyAlignment="1" applyProtection="1">
      <alignment horizontal="center" vertical="center"/>
    </xf>
    <xf numFmtId="0" fontId="0" fillId="0" borderId="11" xfId="0" applyBorder="1" applyAlignment="1">
      <alignment horizontal="center" vertical="center"/>
    </xf>
    <xf numFmtId="0" fontId="0" fillId="0" borderId="0" xfId="0" applyBorder="1" applyAlignment="1">
      <alignment horizontal="center" vertical="center"/>
    </xf>
    <xf numFmtId="0" fontId="0" fillId="0" borderId="29" xfId="0" applyBorder="1" applyAlignment="1">
      <alignment horizontal="center" vertical="center"/>
    </xf>
    <xf numFmtId="0" fontId="0" fillId="0" borderId="28" xfId="0" applyBorder="1" applyAlignment="1">
      <alignment horizontal="center" vertical="center"/>
    </xf>
    <xf numFmtId="1" fontId="11" fillId="0" borderId="4" xfId="0" applyNumberFormat="1" applyFont="1" applyBorder="1">
      <alignment vertical="center"/>
    </xf>
    <xf numFmtId="171" fontId="12" fillId="11" borderId="7" xfId="0" applyNumberFormat="1" applyFont="1" applyFill="1" applyBorder="1" applyProtection="1">
      <alignment vertical="center"/>
    </xf>
    <xf numFmtId="171" fontId="12" fillId="11" borderId="8" xfId="0" applyNumberFormat="1" applyFont="1" applyFill="1" applyBorder="1" applyProtection="1">
      <alignment vertical="center"/>
    </xf>
    <xf numFmtId="171" fontId="12" fillId="11" borderId="9" xfId="0" applyNumberFormat="1" applyFont="1" applyFill="1" applyBorder="1" applyProtection="1">
      <alignment vertical="center"/>
    </xf>
    <xf numFmtId="171" fontId="11" fillId="0" borderId="13" xfId="0" applyNumberFormat="1" applyFont="1" applyBorder="1" applyProtection="1">
      <alignment vertical="center"/>
    </xf>
    <xf numFmtId="171" fontId="11" fillId="0" borderId="0" xfId="0" applyNumberFormat="1" applyFont="1" applyBorder="1" applyProtection="1">
      <alignment vertical="center"/>
    </xf>
    <xf numFmtId="171" fontId="11" fillId="0" borderId="5" xfId="0" applyNumberFormat="1" applyFont="1" applyBorder="1" applyProtection="1">
      <alignment vertical="center"/>
    </xf>
    <xf numFmtId="171" fontId="12" fillId="0" borderId="10" xfId="0" applyNumberFormat="1" applyFont="1" applyBorder="1" applyProtection="1">
      <alignment vertical="center"/>
    </xf>
    <xf numFmtId="171" fontId="11" fillId="0" borderId="11" xfId="0" applyNumberFormat="1" applyFont="1" applyBorder="1" applyProtection="1">
      <alignment vertical="center"/>
    </xf>
    <xf numFmtId="171" fontId="11" fillId="0" borderId="8" xfId="0" applyNumberFormat="1" applyFont="1" applyBorder="1" applyProtection="1">
      <alignment vertical="center"/>
    </xf>
    <xf numFmtId="171" fontId="11" fillId="0" borderId="9" xfId="0" applyNumberFormat="1" applyFont="1" applyBorder="1" applyProtection="1">
      <alignment vertical="center"/>
    </xf>
    <xf numFmtId="1" fontId="12" fillId="19" borderId="28" xfId="0" applyNumberFormat="1" applyFont="1" applyFill="1" applyBorder="1" applyAlignment="1" applyProtection="1">
      <alignment vertical="center"/>
    </xf>
    <xf numFmtId="171" fontId="0" fillId="22" borderId="27" xfId="0" applyNumberFormat="1" applyFill="1" applyBorder="1" applyAlignment="1" applyProtection="1">
      <alignment vertical="center"/>
    </xf>
    <xf numFmtId="171" fontId="0" fillId="22" borderId="10" xfId="0" applyNumberFormat="1" applyFill="1" applyBorder="1" applyAlignment="1" applyProtection="1">
      <alignment vertical="center"/>
    </xf>
    <xf numFmtId="171" fontId="0" fillId="22" borderId="4" xfId="0" applyNumberFormat="1" applyFill="1" applyBorder="1" applyAlignment="1" applyProtection="1">
      <alignment vertical="center"/>
    </xf>
    <xf numFmtId="171" fontId="0" fillId="22" borderId="26" xfId="0" applyNumberFormat="1" applyFill="1" applyBorder="1" applyAlignment="1" applyProtection="1">
      <alignment vertical="center"/>
    </xf>
    <xf numFmtId="171" fontId="0" fillId="22" borderId="0" xfId="0" applyNumberFormat="1" applyFill="1" applyBorder="1" applyAlignment="1" applyProtection="1">
      <alignment vertical="center"/>
    </xf>
    <xf numFmtId="171" fontId="0" fillId="22" borderId="5" xfId="0" applyNumberFormat="1" applyFill="1" applyBorder="1" applyAlignment="1" applyProtection="1">
      <alignment vertical="center"/>
    </xf>
    <xf numFmtId="171" fontId="0" fillId="22" borderId="25" xfId="0" applyNumberFormat="1" applyFill="1" applyBorder="1" applyAlignment="1" applyProtection="1">
      <alignment vertical="center"/>
    </xf>
    <xf numFmtId="171" fontId="0" fillId="22" borderId="11" xfId="0" applyNumberFormat="1" applyFill="1" applyBorder="1" applyAlignment="1" applyProtection="1">
      <alignment vertical="center"/>
    </xf>
    <xf numFmtId="171" fontId="0" fillId="22" borderId="6" xfId="0" applyNumberFormat="1" applyFill="1" applyBorder="1" applyAlignment="1" applyProtection="1">
      <alignment vertical="center"/>
    </xf>
    <xf numFmtId="171" fontId="12" fillId="0" borderId="7" xfId="0" applyNumberFormat="1" applyFont="1" applyBorder="1" applyAlignment="1">
      <alignment horizontal="left" vertical="center" wrapText="1"/>
    </xf>
    <xf numFmtId="171" fontId="12" fillId="0" borderId="8" xfId="0" applyNumberFormat="1" applyFont="1" applyBorder="1" applyAlignment="1">
      <alignment horizontal="left" vertical="center" wrapText="1"/>
    </xf>
    <xf numFmtId="171" fontId="12" fillId="0" borderId="9" xfId="0" applyNumberFormat="1" applyFont="1" applyBorder="1" applyAlignment="1">
      <alignment horizontal="left" vertical="center" wrapText="1"/>
    </xf>
    <xf numFmtId="171" fontId="9" fillId="0" borderId="7" xfId="0" applyNumberFormat="1" applyFont="1" applyBorder="1" applyAlignment="1">
      <alignment horizontal="left" vertical="center"/>
    </xf>
    <xf numFmtId="171" fontId="9" fillId="0" borderId="8" xfId="0" applyNumberFormat="1" applyFont="1" applyBorder="1" applyAlignment="1">
      <alignment horizontal="left" vertical="center"/>
    </xf>
    <xf numFmtId="171" fontId="9" fillId="0" borderId="9" xfId="0" applyNumberFormat="1" applyFont="1" applyBorder="1" applyAlignment="1">
      <alignment horizontal="left" vertical="center"/>
    </xf>
    <xf numFmtId="171" fontId="12" fillId="0" borderId="12" xfId="0" applyNumberFormat="1" applyFont="1" applyBorder="1" applyAlignment="1">
      <alignment horizontal="left" vertical="center" wrapText="1"/>
    </xf>
    <xf numFmtId="171" fontId="12" fillId="0" borderId="11" xfId="0" applyNumberFormat="1" applyFont="1" applyBorder="1" applyAlignment="1">
      <alignment horizontal="left" vertical="center" wrapText="1"/>
    </xf>
    <xf numFmtId="171" fontId="12" fillId="0" borderId="6" xfId="0" applyNumberFormat="1" applyFont="1" applyBorder="1" applyAlignment="1">
      <alignment horizontal="left" vertical="center" wrapText="1"/>
    </xf>
    <xf numFmtId="171" fontId="12" fillId="0" borderId="3" xfId="0" applyNumberFormat="1" applyFont="1" applyBorder="1" applyAlignment="1">
      <alignment horizontal="left" vertical="center" wrapText="1"/>
    </xf>
    <xf numFmtId="171" fontId="12" fillId="0" borderId="10" xfId="0" applyNumberFormat="1" applyFont="1" applyBorder="1" applyAlignment="1">
      <alignment horizontal="left" vertical="center" wrapText="1"/>
    </xf>
    <xf numFmtId="171" fontId="12" fillId="0" borderId="4" xfId="0" applyNumberFormat="1" applyFont="1" applyBorder="1" applyAlignment="1">
      <alignment horizontal="left" vertical="center" wrapText="1"/>
    </xf>
    <xf numFmtId="171" fontId="12" fillId="19" borderId="27" xfId="0" applyNumberFormat="1" applyFont="1" applyFill="1" applyBorder="1" applyAlignment="1" applyProtection="1">
      <alignment vertical="center"/>
    </xf>
    <xf numFmtId="171" fontId="12" fillId="19" borderId="10" xfId="0" applyNumberFormat="1" applyFont="1" applyFill="1" applyBorder="1" applyAlignment="1" applyProtection="1">
      <alignment vertical="center"/>
    </xf>
    <xf numFmtId="171" fontId="12" fillId="19" borderId="4" xfId="0" applyNumberFormat="1" applyFont="1" applyFill="1" applyBorder="1" applyAlignment="1" applyProtection="1">
      <alignment vertical="center"/>
    </xf>
    <xf numFmtId="171" fontId="12" fillId="19" borderId="26" xfId="0" applyNumberFormat="1" applyFont="1" applyFill="1" applyBorder="1" applyAlignment="1" applyProtection="1">
      <alignment vertical="center"/>
    </xf>
    <xf numFmtId="171" fontId="12" fillId="19" borderId="0" xfId="0" applyNumberFormat="1" applyFont="1" applyFill="1" applyBorder="1" applyAlignment="1" applyProtection="1">
      <alignment vertical="center"/>
    </xf>
    <xf numFmtId="171" fontId="12" fillId="19" borderId="5" xfId="0" applyNumberFormat="1" applyFont="1" applyFill="1" applyBorder="1" applyAlignment="1" applyProtection="1">
      <alignment vertical="center"/>
    </xf>
    <xf numFmtId="171" fontId="12" fillId="19" borderId="25" xfId="0" applyNumberFormat="1" applyFont="1" applyFill="1" applyBorder="1" applyAlignment="1" applyProtection="1">
      <alignment vertical="center"/>
    </xf>
    <xf numFmtId="171" fontId="12" fillId="19" borderId="11" xfId="0" applyNumberFormat="1" applyFont="1" applyFill="1" applyBorder="1" applyAlignment="1" applyProtection="1">
      <alignment vertical="center"/>
    </xf>
    <xf numFmtId="171" fontId="12" fillId="19" borderId="6" xfId="0" applyNumberFormat="1" applyFont="1" applyFill="1" applyBorder="1" applyAlignment="1" applyProtection="1">
      <alignment vertical="center"/>
    </xf>
    <xf numFmtId="0" fontId="11" fillId="0" borderId="12" xfId="0" applyFont="1" applyBorder="1" applyProtection="1">
      <alignment vertical="center"/>
    </xf>
    <xf numFmtId="0" fontId="11" fillId="0" borderId="11" xfId="0" applyFont="1" applyBorder="1" applyProtection="1">
      <alignment vertical="center"/>
    </xf>
    <xf numFmtId="0" fontId="11" fillId="0" borderId="6" xfId="0" applyFont="1" applyBorder="1" applyProtection="1">
      <alignment vertical="center"/>
    </xf>
    <xf numFmtId="171" fontId="0" fillId="19" borderId="3" xfId="0" applyNumberFormat="1" applyFill="1" applyBorder="1" applyAlignment="1" applyProtection="1">
      <alignment horizontal="left" vertical="center"/>
    </xf>
    <xf numFmtId="171" fontId="0" fillId="19" borderId="10" xfId="0" applyNumberFormat="1" applyFill="1" applyBorder="1" applyAlignment="1" applyProtection="1">
      <alignment horizontal="left" vertical="center"/>
    </xf>
    <xf numFmtId="171" fontId="0" fillId="19" borderId="30" xfId="0" applyNumberFormat="1" applyFill="1" applyBorder="1" applyAlignment="1" applyProtection="1">
      <alignment horizontal="left" vertical="center"/>
    </xf>
    <xf numFmtId="171" fontId="0" fillId="19" borderId="13" xfId="0" applyNumberFormat="1" applyFill="1" applyBorder="1" applyAlignment="1" applyProtection="1">
      <alignment horizontal="left" vertical="center"/>
    </xf>
    <xf numFmtId="171" fontId="0" fillId="19" borderId="0" xfId="0" applyNumberFormat="1" applyFill="1" applyBorder="1" applyAlignment="1" applyProtection="1">
      <alignment horizontal="left" vertical="center"/>
    </xf>
    <xf numFmtId="171" fontId="0" fillId="19" borderId="29" xfId="0" applyNumberFormat="1" applyFill="1" applyBorder="1" applyAlignment="1" applyProtection="1">
      <alignment horizontal="left" vertical="center"/>
    </xf>
    <xf numFmtId="171" fontId="0" fillId="19" borderId="12" xfId="0" applyNumberFormat="1" applyFill="1" applyBorder="1" applyAlignment="1" applyProtection="1">
      <alignment horizontal="left" vertical="center"/>
    </xf>
    <xf numFmtId="171" fontId="0" fillId="19" borderId="11" xfId="0" applyNumberFormat="1" applyFill="1" applyBorder="1" applyAlignment="1" applyProtection="1">
      <alignment horizontal="left" vertical="center"/>
    </xf>
    <xf numFmtId="171" fontId="0" fillId="19" borderId="28" xfId="0" applyNumberFormat="1" applyFill="1" applyBorder="1" applyAlignment="1" applyProtection="1">
      <alignment horizontal="left" vertical="center"/>
    </xf>
    <xf numFmtId="171" fontId="33" fillId="21" borderId="7" xfId="0" applyNumberFormat="1" applyFont="1" applyFill="1" applyBorder="1" applyAlignment="1">
      <alignment horizontal="left" vertical="center"/>
    </xf>
    <xf numFmtId="171" fontId="33" fillId="21" borderId="8" xfId="0" applyNumberFormat="1" applyFont="1" applyFill="1" applyBorder="1" applyAlignment="1">
      <alignment horizontal="left" vertical="center"/>
    </xf>
    <xf numFmtId="171" fontId="33" fillId="21" borderId="9" xfId="0" applyNumberFormat="1" applyFont="1" applyFill="1" applyBorder="1" applyAlignment="1">
      <alignment horizontal="left" vertical="center"/>
    </xf>
    <xf numFmtId="171" fontId="9" fillId="18" borderId="7" xfId="0" applyNumberFormat="1" applyFont="1" applyFill="1" applyBorder="1" applyAlignment="1">
      <alignment horizontal="left" vertical="center"/>
    </xf>
    <xf numFmtId="171" fontId="9" fillId="18" borderId="8" xfId="0" applyNumberFormat="1" applyFont="1" applyFill="1" applyBorder="1" applyAlignment="1">
      <alignment horizontal="left" vertical="center"/>
    </xf>
    <xf numFmtId="171" fontId="9" fillId="18" borderId="9" xfId="0" applyNumberFormat="1" applyFont="1" applyFill="1" applyBorder="1" applyAlignment="1">
      <alignment horizontal="left" vertical="center"/>
    </xf>
    <xf numFmtId="49" fontId="13" fillId="11" borderId="8" xfId="5" applyFont="1" applyFill="1" applyBorder="1" applyAlignment="1">
      <alignment horizontal="center" vertical="center" wrapText="1"/>
    </xf>
    <xf numFmtId="49" fontId="13" fillId="11" borderId="9" xfId="5" applyFont="1" applyFill="1" applyBorder="1" applyAlignment="1">
      <alignment horizontal="center" vertical="center" wrapText="1"/>
    </xf>
    <xf numFmtId="49" fontId="10" fillId="0" borderId="13" xfId="5" applyFont="1" applyBorder="1" applyAlignment="1">
      <alignment horizontal="center" vertical="center"/>
    </xf>
    <xf numFmtId="49" fontId="10" fillId="0" borderId="0" xfId="5" applyFont="1" applyBorder="1" applyAlignment="1">
      <alignment horizontal="center" vertical="center"/>
    </xf>
    <xf numFmtId="49" fontId="10" fillId="0" borderId="5" xfId="5" applyFont="1" applyBorder="1" applyAlignment="1">
      <alignment horizontal="center" vertical="center"/>
    </xf>
    <xf numFmtId="49" fontId="10" fillId="0" borderId="12" xfId="5" applyFont="1" applyBorder="1" applyAlignment="1">
      <alignment horizontal="center" vertical="center"/>
    </xf>
    <xf numFmtId="49" fontId="10" fillId="0" borderId="11" xfId="5" applyFont="1" applyBorder="1" applyAlignment="1">
      <alignment horizontal="center" vertical="center"/>
    </xf>
    <xf numFmtId="49" fontId="10" fillId="0" borderId="6" xfId="5" applyFont="1" applyBorder="1" applyAlignment="1">
      <alignment horizontal="center" vertical="center"/>
    </xf>
    <xf numFmtId="0" fontId="9" fillId="0" borderId="7" xfId="7" applyFont="1" applyBorder="1" applyAlignment="1">
      <alignment horizontal="left" vertical="center"/>
    </xf>
    <xf numFmtId="0" fontId="9" fillId="0" borderId="8" xfId="7" applyFont="1" applyBorder="1" applyAlignment="1">
      <alignment horizontal="left" vertical="center"/>
    </xf>
    <xf numFmtId="1" fontId="9" fillId="0" borderId="9" xfId="7" applyNumberFormat="1" applyFont="1" applyBorder="1" applyAlignment="1">
      <alignment horizontal="left" vertical="center"/>
    </xf>
    <xf numFmtId="173" fontId="25" fillId="4" borderId="7" xfId="5" applyNumberFormat="1" applyFont="1" applyFill="1" applyBorder="1" applyAlignment="1">
      <alignment horizontal="left" vertical="center" wrapText="1"/>
    </xf>
    <xf numFmtId="173" fontId="25" fillId="4" borderId="8" xfId="5" applyNumberFormat="1" applyFont="1" applyFill="1" applyBorder="1" applyAlignment="1">
      <alignment horizontal="left" vertical="center" wrapText="1"/>
    </xf>
    <xf numFmtId="173" fontId="25" fillId="4" borderId="19" xfId="5" applyNumberFormat="1" applyFont="1" applyFill="1" applyBorder="1" applyAlignment="1">
      <alignment horizontal="left" vertical="center" wrapText="1"/>
    </xf>
    <xf numFmtId="0" fontId="16" fillId="5" borderId="21" xfId="0" applyFont="1" applyFill="1" applyBorder="1" applyAlignment="1">
      <alignment horizontal="center" vertical="center" wrapText="1"/>
    </xf>
    <xf numFmtId="0" fontId="16" fillId="5" borderId="22" xfId="0" applyFont="1" applyFill="1" applyBorder="1" applyAlignment="1">
      <alignment horizontal="center" vertical="center" wrapText="1"/>
    </xf>
    <xf numFmtId="15" fontId="16" fillId="5" borderId="21" xfId="0" applyNumberFormat="1" applyFont="1" applyFill="1" applyBorder="1" applyAlignment="1">
      <alignment horizontal="center" vertical="center" wrapText="1"/>
    </xf>
    <xf numFmtId="15" fontId="16" fillId="5" borderId="22" xfId="0" applyNumberFormat="1" applyFont="1" applyFill="1" applyBorder="1" applyAlignment="1">
      <alignment horizontal="center" vertical="center" wrapText="1"/>
    </xf>
    <xf numFmtId="15" fontId="16" fillId="5" borderId="4" xfId="0" applyNumberFormat="1" applyFont="1" applyFill="1" applyBorder="1" applyAlignment="1">
      <alignment horizontal="center" vertical="center" wrapText="1"/>
    </xf>
    <xf numFmtId="0" fontId="0" fillId="0" borderId="14" xfId="0" applyBorder="1" applyAlignment="1">
      <alignment horizontal="center" vertical="center" wrapText="1"/>
    </xf>
    <xf numFmtId="0" fontId="0" fillId="0" borderId="6" xfId="0" applyBorder="1" applyAlignment="1">
      <alignment horizontal="center" vertical="center" wrapText="1"/>
    </xf>
    <xf numFmtId="0" fontId="0" fillId="0" borderId="2" xfId="0" applyBorder="1" applyAlignment="1">
      <alignment horizontal="center" vertical="center" wrapText="1"/>
    </xf>
    <xf numFmtId="0" fontId="16" fillId="5" borderId="7" xfId="0" applyFont="1" applyFill="1" applyBorder="1" applyAlignment="1">
      <alignment vertical="center"/>
    </xf>
    <xf numFmtId="0" fontId="16" fillId="5" borderId="8" xfId="0" applyFont="1" applyFill="1" applyBorder="1" applyAlignment="1">
      <alignment vertical="center"/>
    </xf>
    <xf numFmtId="0" fontId="16" fillId="5" borderId="19" xfId="0" applyFont="1" applyFill="1" applyBorder="1" applyAlignment="1">
      <alignment vertical="center"/>
    </xf>
    <xf numFmtId="0" fontId="32" fillId="20" borderId="7" xfId="0" applyFont="1" applyFill="1" applyBorder="1" applyAlignment="1">
      <alignment horizontal="left" vertical="center" wrapText="1"/>
    </xf>
    <xf numFmtId="0" fontId="32" fillId="20" borderId="8" xfId="0" applyFont="1" applyFill="1" applyBorder="1" applyAlignment="1">
      <alignment horizontal="left" vertical="center" wrapText="1"/>
    </xf>
    <xf numFmtId="0" fontId="32" fillId="20" borderId="9" xfId="0" applyFont="1" applyFill="1" applyBorder="1" applyAlignment="1">
      <alignment horizontal="left" vertical="center" wrapText="1"/>
    </xf>
    <xf numFmtId="0" fontId="33" fillId="21" borderId="7" xfId="0" applyFont="1" applyFill="1" applyBorder="1" applyAlignment="1">
      <alignment horizontal="left" vertical="center"/>
    </xf>
    <xf numFmtId="0" fontId="33" fillId="21" borderId="8" xfId="0" applyFont="1" applyFill="1" applyBorder="1" applyAlignment="1">
      <alignment horizontal="left" vertical="center"/>
    </xf>
    <xf numFmtId="0" fontId="33" fillId="21" borderId="9" xfId="0" applyFont="1" applyFill="1" applyBorder="1" applyAlignment="1">
      <alignment horizontal="left" vertical="center"/>
    </xf>
    <xf numFmtId="171" fontId="12" fillId="0" borderId="13" xfId="0" applyNumberFormat="1" applyFont="1" applyBorder="1" applyAlignment="1">
      <alignment horizontal="left" vertical="center" wrapText="1"/>
    </xf>
    <xf numFmtId="171" fontId="12" fillId="0" borderId="0" xfId="0" applyNumberFormat="1" applyFont="1" applyBorder="1" applyAlignment="1">
      <alignment horizontal="left" vertical="center" wrapText="1"/>
    </xf>
    <xf numFmtId="171" fontId="12" fillId="0" borderId="5" xfId="0" applyNumberFormat="1" applyFont="1" applyBorder="1" applyAlignment="1">
      <alignment horizontal="left" vertical="center" wrapText="1"/>
    </xf>
    <xf numFmtId="1" fontId="25" fillId="4" borderId="7" xfId="5" applyNumberFormat="1" applyFont="1" applyFill="1" applyBorder="1" applyAlignment="1">
      <alignment horizontal="left" vertical="center" wrapText="1"/>
    </xf>
    <xf numFmtId="0" fontId="25" fillId="4" borderId="8" xfId="5" applyNumberFormat="1" applyFont="1" applyFill="1" applyBorder="1" applyAlignment="1">
      <alignment horizontal="left" vertical="center" wrapText="1"/>
    </xf>
    <xf numFmtId="0" fontId="25" fillId="4" borderId="19" xfId="5" applyNumberFormat="1" applyFont="1" applyFill="1" applyBorder="1" applyAlignment="1">
      <alignment horizontal="left" vertical="center" wrapText="1"/>
    </xf>
    <xf numFmtId="171" fontId="9" fillId="0" borderId="7" xfId="0" applyNumberFormat="1" applyFont="1" applyBorder="1" applyAlignment="1">
      <alignment vertical="center"/>
    </xf>
    <xf numFmtId="171" fontId="9" fillId="0" borderId="8" xfId="0" applyNumberFormat="1" applyFont="1" applyBorder="1" applyAlignment="1">
      <alignment vertical="center"/>
    </xf>
    <xf numFmtId="171" fontId="9" fillId="0" borderId="9" xfId="0" applyNumberFormat="1" applyFont="1" applyBorder="1" applyAlignment="1">
      <alignment vertical="center"/>
    </xf>
    <xf numFmtId="171" fontId="11" fillId="0" borderId="7" xfId="0" applyNumberFormat="1" applyFont="1" applyBorder="1">
      <alignment vertical="center"/>
    </xf>
    <xf numFmtId="171" fontId="11" fillId="0" borderId="8" xfId="0" applyNumberFormat="1" applyFont="1" applyBorder="1">
      <alignment vertical="center"/>
    </xf>
    <xf numFmtId="171" fontId="11" fillId="0" borderId="9" xfId="0" applyNumberFormat="1" applyFont="1" applyBorder="1">
      <alignment vertical="center"/>
    </xf>
    <xf numFmtId="171" fontId="33" fillId="21" borderId="10" xfId="0" applyNumberFormat="1" applyFont="1" applyFill="1" applyBorder="1" applyAlignment="1">
      <alignment horizontal="left" vertical="center"/>
    </xf>
    <xf numFmtId="171" fontId="9" fillId="0" borderId="12" xfId="0" applyNumberFormat="1" applyFont="1" applyBorder="1" applyAlignment="1">
      <alignment horizontal="left" vertical="center"/>
    </xf>
    <xf numFmtId="171" fontId="9" fillId="0" borderId="11" xfId="0" applyNumberFormat="1" applyFont="1" applyBorder="1" applyAlignment="1">
      <alignment horizontal="left" vertical="center"/>
    </xf>
    <xf numFmtId="171" fontId="9" fillId="0" borderId="6" xfId="0" applyNumberFormat="1" applyFont="1" applyBorder="1" applyAlignment="1">
      <alignment horizontal="left" vertical="center"/>
    </xf>
    <xf numFmtId="171" fontId="9" fillId="18" borderId="7" xfId="0" applyNumberFormat="1" applyFont="1" applyFill="1" applyBorder="1" applyAlignment="1">
      <alignment horizontal="left" vertical="center" wrapText="1"/>
    </xf>
    <xf numFmtId="171" fontId="9" fillId="18" borderId="8" xfId="0" applyNumberFormat="1" applyFont="1" applyFill="1" applyBorder="1" applyAlignment="1">
      <alignment horizontal="left" vertical="center" wrapText="1"/>
    </xf>
    <xf numFmtId="171" fontId="9" fillId="18" borderId="9" xfId="0" applyNumberFormat="1" applyFont="1" applyFill="1" applyBorder="1" applyAlignment="1">
      <alignment horizontal="left" vertical="center" wrapText="1"/>
    </xf>
    <xf numFmtId="171" fontId="32" fillId="20" borderId="7" xfId="0" applyNumberFormat="1" applyFont="1" applyFill="1" applyBorder="1" applyAlignment="1">
      <alignment horizontal="left" vertical="center" wrapText="1"/>
    </xf>
    <xf numFmtId="171" fontId="32" fillId="20" borderId="8" xfId="0" applyNumberFormat="1" applyFont="1" applyFill="1" applyBorder="1" applyAlignment="1">
      <alignment horizontal="left" vertical="center" wrapText="1"/>
    </xf>
    <xf numFmtId="171" fontId="9" fillId="11" borderId="7" xfId="0" applyNumberFormat="1" applyFont="1" applyFill="1" applyBorder="1" applyAlignment="1">
      <alignment horizontal="left" vertical="center"/>
    </xf>
    <xf numFmtId="171" fontId="9" fillId="11" borderId="8" xfId="0" applyNumberFormat="1" applyFont="1" applyFill="1" applyBorder="1" applyAlignment="1">
      <alignment horizontal="left" vertical="center"/>
    </xf>
    <xf numFmtId="171" fontId="9" fillId="11" borderId="9" xfId="0" applyNumberFormat="1" applyFont="1" applyFill="1" applyBorder="1" applyAlignment="1">
      <alignment horizontal="left" vertical="center"/>
    </xf>
    <xf numFmtId="171" fontId="9" fillId="11" borderId="7" xfId="0" applyNumberFormat="1" applyFont="1" applyFill="1" applyBorder="1">
      <alignment vertical="center"/>
    </xf>
    <xf numFmtId="171" fontId="9" fillId="11" borderId="8" xfId="0" applyNumberFormat="1" applyFont="1" applyFill="1" applyBorder="1">
      <alignment vertical="center"/>
    </xf>
    <xf numFmtId="171" fontId="9" fillId="11" borderId="9" xfId="0" applyNumberFormat="1" applyFont="1" applyFill="1" applyBorder="1">
      <alignment vertical="center"/>
    </xf>
    <xf numFmtId="171" fontId="33" fillId="21" borderId="3" xfId="0" applyNumberFormat="1" applyFont="1" applyFill="1" applyBorder="1" applyAlignment="1">
      <alignment horizontal="left" vertical="center"/>
    </xf>
    <xf numFmtId="171" fontId="33" fillId="21" borderId="4" xfId="0" applyNumberFormat="1" applyFont="1" applyFill="1" applyBorder="1" applyAlignment="1">
      <alignment horizontal="left" vertical="center"/>
    </xf>
    <xf numFmtId="171" fontId="32" fillId="20" borderId="9" xfId="0" applyNumberFormat="1" applyFont="1" applyFill="1" applyBorder="1" applyAlignment="1">
      <alignment horizontal="left" vertical="center" wrapText="1"/>
    </xf>
    <xf numFmtId="0" fontId="12" fillId="0" borderId="7" xfId="0" applyFont="1" applyBorder="1" applyAlignment="1">
      <alignment horizontal="left" vertical="center" wrapText="1"/>
    </xf>
    <xf numFmtId="0" fontId="12" fillId="0" borderId="8" xfId="0" applyFont="1" applyBorder="1" applyAlignment="1">
      <alignment horizontal="left" vertical="center" wrapText="1"/>
    </xf>
    <xf numFmtId="0" fontId="12" fillId="0" borderId="9" xfId="0" applyFont="1" applyBorder="1" applyAlignment="1">
      <alignment horizontal="left" vertical="center" wrapText="1"/>
    </xf>
    <xf numFmtId="0" fontId="11" fillId="0" borderId="10" xfId="0" applyFont="1" applyBorder="1">
      <alignment vertical="center"/>
    </xf>
    <xf numFmtId="171" fontId="11" fillId="0" borderId="12" xfId="0" applyNumberFormat="1" applyFont="1" applyBorder="1">
      <alignment vertical="center"/>
    </xf>
    <xf numFmtId="171" fontId="11" fillId="0" borderId="11" xfId="0" applyNumberFormat="1" applyFont="1" applyBorder="1">
      <alignment vertical="center"/>
    </xf>
    <xf numFmtId="171" fontId="11" fillId="0" borderId="6" xfId="0" applyNumberFormat="1" applyFont="1" applyBorder="1">
      <alignment vertical="center"/>
    </xf>
    <xf numFmtId="166" fontId="12" fillId="17" borderId="23" xfId="0" applyNumberFormat="1" applyFont="1" applyFill="1" applyBorder="1" applyProtection="1">
      <alignment vertical="center"/>
      <protection locked="0"/>
    </xf>
    <xf numFmtId="166" fontId="12" fillId="17" borderId="8" xfId="0" applyNumberFormat="1" applyFont="1" applyFill="1" applyBorder="1" applyProtection="1">
      <alignment vertical="center"/>
      <protection locked="0"/>
    </xf>
    <xf numFmtId="166" fontId="12" fillId="17" borderId="9" xfId="0" applyNumberFormat="1" applyFont="1" applyFill="1" applyBorder="1" applyProtection="1">
      <alignment vertical="center"/>
      <protection locked="0"/>
    </xf>
    <xf numFmtId="0" fontId="9" fillId="18" borderId="7" xfId="0" applyFont="1" applyFill="1" applyBorder="1" applyAlignment="1">
      <alignment horizontal="left" vertical="center"/>
    </xf>
    <xf numFmtId="0" fontId="9" fillId="18" borderId="8" xfId="0" applyFont="1" applyFill="1" applyBorder="1" applyAlignment="1">
      <alignment horizontal="left" vertical="center"/>
    </xf>
    <xf numFmtId="0" fontId="9" fillId="18" borderId="9" xfId="0" applyFont="1" applyFill="1" applyBorder="1" applyAlignment="1">
      <alignment horizontal="left" vertical="center"/>
    </xf>
    <xf numFmtId="0" fontId="11" fillId="0" borderId="13" xfId="0" applyFont="1" applyBorder="1" applyAlignment="1">
      <alignment vertical="center"/>
    </xf>
    <xf numFmtId="0" fontId="11" fillId="0" borderId="0" xfId="0" applyFont="1" applyBorder="1" applyAlignment="1">
      <alignment vertical="center"/>
    </xf>
    <xf numFmtId="0" fontId="11" fillId="0" borderId="11" xfId="0" applyFont="1" applyBorder="1" applyAlignment="1">
      <alignment vertical="center"/>
    </xf>
    <xf numFmtId="0" fontId="0" fillId="18" borderId="7" xfId="0" applyFill="1" applyBorder="1" applyAlignment="1" applyProtection="1">
      <alignment vertical="center"/>
    </xf>
    <xf numFmtId="0" fontId="0" fillId="18" borderId="8" xfId="0" applyFill="1" applyBorder="1" applyAlignment="1" applyProtection="1">
      <alignment vertical="center"/>
    </xf>
    <xf numFmtId="0" fontId="0" fillId="18" borderId="9" xfId="0" applyFill="1" applyBorder="1" applyAlignment="1" applyProtection="1">
      <alignment vertical="center"/>
    </xf>
    <xf numFmtId="166" fontId="12" fillId="17" borderId="7" xfId="0" applyNumberFormat="1" applyFont="1" applyFill="1" applyBorder="1" applyProtection="1">
      <alignment vertical="center"/>
      <protection locked="0"/>
    </xf>
    <xf numFmtId="0" fontId="11" fillId="0" borderId="12" xfId="0" applyFont="1" applyBorder="1" applyAlignment="1">
      <alignment vertical="center"/>
    </xf>
    <xf numFmtId="15" fontId="9" fillId="19" borderId="4" xfId="0" applyNumberFormat="1" applyFont="1" applyFill="1" applyBorder="1" applyAlignment="1" applyProtection="1">
      <alignment horizontal="center" vertical="center" wrapText="1"/>
    </xf>
    <xf numFmtId="0" fontId="12" fillId="19" borderId="14" xfId="0" applyFont="1" applyFill="1" applyBorder="1" applyAlignment="1" applyProtection="1">
      <alignment horizontal="center" vertical="center" wrapText="1"/>
    </xf>
    <xf numFmtId="0" fontId="12" fillId="19" borderId="6" xfId="0" applyFont="1" applyFill="1" applyBorder="1" applyAlignment="1" applyProtection="1">
      <alignment horizontal="center" vertical="center" wrapText="1"/>
    </xf>
    <xf numFmtId="0" fontId="12" fillId="19" borderId="2" xfId="0" applyFont="1" applyFill="1" applyBorder="1" applyAlignment="1" applyProtection="1">
      <alignment horizontal="center" vertical="center" wrapText="1"/>
    </xf>
    <xf numFmtId="0" fontId="16" fillId="5" borderId="12" xfId="0" applyFont="1" applyFill="1" applyBorder="1" applyAlignment="1" applyProtection="1">
      <alignment vertical="center"/>
    </xf>
    <xf numFmtId="0" fontId="16" fillId="5" borderId="11" xfId="0" applyFont="1" applyFill="1" applyBorder="1" applyAlignment="1" applyProtection="1">
      <alignment vertical="center"/>
    </xf>
    <xf numFmtId="0" fontId="16" fillId="5" borderId="28" xfId="0" applyFont="1" applyFill="1" applyBorder="1" applyAlignment="1" applyProtection="1">
      <alignment vertical="center"/>
    </xf>
    <xf numFmtId="173" fontId="9" fillId="4" borderId="7" xfId="5" applyNumberFormat="1" applyFont="1" applyFill="1" applyBorder="1" applyAlignment="1">
      <alignment horizontal="left" vertical="center" wrapText="1"/>
    </xf>
    <xf numFmtId="173" fontId="9" fillId="4" borderId="8" xfId="5" applyNumberFormat="1" applyFont="1" applyFill="1" applyBorder="1" applyAlignment="1">
      <alignment horizontal="left" vertical="center" wrapText="1"/>
    </xf>
    <xf numFmtId="173" fontId="9" fillId="4" borderId="19" xfId="5" applyNumberFormat="1" applyFont="1" applyFill="1" applyBorder="1" applyAlignment="1">
      <alignment horizontal="left" vertical="center" wrapText="1"/>
    </xf>
    <xf numFmtId="0" fontId="16" fillId="5" borderId="21" xfId="0" applyFont="1" applyFill="1" applyBorder="1" applyAlignment="1" applyProtection="1">
      <alignment horizontal="center" vertical="center" wrapText="1"/>
    </xf>
    <xf numFmtId="0" fontId="16" fillId="5" borderId="22" xfId="0" applyFont="1" applyFill="1" applyBorder="1" applyAlignment="1" applyProtection="1">
      <alignment horizontal="center" vertical="center" wrapText="1"/>
    </xf>
    <xf numFmtId="171" fontId="0" fillId="0" borderId="10" xfId="0" applyNumberFormat="1" applyBorder="1" applyAlignment="1" applyProtection="1">
      <alignment vertical="center"/>
    </xf>
    <xf numFmtId="171" fontId="0" fillId="0" borderId="13" xfId="0" applyNumberFormat="1" applyBorder="1" applyAlignment="1" applyProtection="1">
      <alignment vertical="center"/>
    </xf>
    <xf numFmtId="171" fontId="0" fillId="0" borderId="0" xfId="0" applyNumberFormat="1" applyBorder="1" applyAlignment="1" applyProtection="1">
      <alignment vertical="center"/>
    </xf>
    <xf numFmtId="171" fontId="0" fillId="0" borderId="12" xfId="0" applyNumberFormat="1" applyBorder="1" applyAlignment="1" applyProtection="1">
      <alignment vertical="center"/>
    </xf>
    <xf numFmtId="171" fontId="0" fillId="0" borderId="11" xfId="0" applyNumberFormat="1" applyBorder="1" applyAlignment="1" applyProtection="1">
      <alignment vertical="center"/>
    </xf>
    <xf numFmtId="171" fontId="0" fillId="0" borderId="6" xfId="0" applyNumberFormat="1" applyBorder="1" applyAlignment="1" applyProtection="1">
      <alignment vertical="center"/>
    </xf>
    <xf numFmtId="171" fontId="0" fillId="0" borderId="4" xfId="0" applyNumberFormat="1" applyBorder="1" applyAlignment="1" applyProtection="1">
      <alignment vertical="center"/>
    </xf>
    <xf numFmtId="171" fontId="0" fillId="0" borderId="5" xfId="0" applyNumberFormat="1" applyBorder="1" applyAlignment="1" applyProtection="1">
      <alignment vertical="center"/>
    </xf>
    <xf numFmtId="171" fontId="12" fillId="19" borderId="7" xfId="0" applyNumberFormat="1" applyFont="1" applyFill="1" applyBorder="1" applyAlignment="1" applyProtection="1">
      <alignment vertical="center"/>
    </xf>
    <xf numFmtId="171" fontId="0" fillId="0" borderId="8" xfId="0" applyNumberFormat="1" applyBorder="1" applyAlignment="1" applyProtection="1">
      <alignment vertical="center"/>
    </xf>
    <xf numFmtId="171" fontId="0" fillId="24" borderId="7" xfId="0" applyNumberFormat="1" applyFill="1" applyBorder="1" applyAlignment="1" applyProtection="1">
      <alignment vertical="center"/>
    </xf>
    <xf numFmtId="0" fontId="0" fillId="24" borderId="8" xfId="0" applyFill="1" applyBorder="1" applyAlignment="1" applyProtection="1">
      <alignment vertical="center"/>
    </xf>
    <xf numFmtId="0" fontId="0" fillId="24" borderId="9" xfId="0" applyFill="1" applyBorder="1" applyAlignment="1" applyProtection="1">
      <alignment vertical="center"/>
    </xf>
    <xf numFmtId="171" fontId="11" fillId="0" borderId="12" xfId="0" applyNumberFormat="1" applyFont="1" applyBorder="1" applyProtection="1">
      <alignment vertical="center"/>
    </xf>
    <xf numFmtId="171" fontId="11" fillId="0" borderId="6" xfId="0" applyNumberFormat="1" applyFont="1" applyBorder="1" applyProtection="1">
      <alignment vertical="center"/>
    </xf>
    <xf numFmtId="171" fontId="9" fillId="18" borderId="12" xfId="0" applyNumberFormat="1" applyFont="1" applyFill="1" applyBorder="1" applyAlignment="1" applyProtection="1">
      <alignment horizontal="left" vertical="center" wrapText="1"/>
    </xf>
    <xf numFmtId="171" fontId="9" fillId="18" borderId="11" xfId="0" applyNumberFormat="1" applyFont="1" applyFill="1" applyBorder="1" applyAlignment="1" applyProtection="1">
      <alignment horizontal="left" vertical="center" wrapText="1"/>
    </xf>
    <xf numFmtId="171" fontId="9" fillId="18" borderId="6" xfId="0" applyNumberFormat="1" applyFont="1" applyFill="1" applyBorder="1" applyAlignment="1" applyProtection="1">
      <alignment horizontal="left" vertical="center" wrapText="1"/>
    </xf>
    <xf numFmtId="171" fontId="11" fillId="0" borderId="10" xfId="0" applyNumberFormat="1" applyFont="1" applyBorder="1" applyProtection="1">
      <alignment vertical="center"/>
    </xf>
    <xf numFmtId="171" fontId="9" fillId="0" borderId="7" xfId="0" applyNumberFormat="1" applyFont="1" applyBorder="1" applyProtection="1">
      <alignment vertical="center"/>
    </xf>
    <xf numFmtId="171" fontId="11" fillId="0" borderId="7" xfId="0" applyNumberFormat="1" applyFont="1" applyBorder="1" applyProtection="1">
      <alignment vertical="center"/>
    </xf>
    <xf numFmtId="171" fontId="0" fillId="0" borderId="9" xfId="0" applyNumberFormat="1" applyBorder="1" applyAlignment="1" applyProtection="1">
      <alignment vertical="center"/>
    </xf>
    <xf numFmtId="0" fontId="33" fillId="21" borderId="3" xfId="0" applyFont="1" applyFill="1" applyBorder="1" applyAlignment="1">
      <alignment horizontal="left" vertical="center"/>
    </xf>
    <xf numFmtId="0" fontId="33" fillId="21" borderId="10" xfId="0" applyFont="1" applyFill="1" applyBorder="1" applyAlignment="1">
      <alignment horizontal="left" vertical="center"/>
    </xf>
    <xf numFmtId="0" fontId="33" fillId="21" borderId="4" xfId="0" applyFont="1" applyFill="1" applyBorder="1" applyAlignment="1">
      <alignment horizontal="left" vertical="center"/>
    </xf>
    <xf numFmtId="171" fontId="0" fillId="19" borderId="8" xfId="0" applyNumberFormat="1" applyFill="1" applyBorder="1" applyAlignment="1" applyProtection="1">
      <alignment vertical="center"/>
    </xf>
    <xf numFmtId="171" fontId="12" fillId="19" borderId="9" xfId="0" applyNumberFormat="1" applyFont="1" applyFill="1" applyBorder="1" applyProtection="1">
      <alignment vertical="center"/>
    </xf>
    <xf numFmtId="171" fontId="0" fillId="22" borderId="13" xfId="0" applyNumberFormat="1" applyFill="1" applyBorder="1" applyAlignment="1" applyProtection="1">
      <alignment vertical="center"/>
    </xf>
    <xf numFmtId="171" fontId="0" fillId="22" borderId="12" xfId="0" applyNumberFormat="1" applyFill="1" applyBorder="1" applyAlignment="1" applyProtection="1">
      <alignment vertical="center"/>
    </xf>
    <xf numFmtId="171" fontId="0" fillId="24" borderId="8" xfId="0" applyNumberFormat="1" applyFill="1" applyBorder="1" applyAlignment="1" applyProtection="1">
      <alignment vertical="center"/>
    </xf>
    <xf numFmtId="171" fontId="0" fillId="24" borderId="9" xfId="0" applyNumberFormat="1" applyFill="1" applyBorder="1" applyAlignment="1" applyProtection="1">
      <alignment vertical="center"/>
    </xf>
    <xf numFmtId="171" fontId="0" fillId="0" borderId="0" xfId="0" applyNumberFormat="1" applyBorder="1" applyAlignment="1" applyProtection="1">
      <alignment horizontal="left" vertical="center"/>
    </xf>
    <xf numFmtId="171" fontId="0" fillId="0" borderId="5" xfId="0" applyNumberFormat="1" applyBorder="1" applyAlignment="1" applyProtection="1">
      <alignment horizontal="left" vertical="center"/>
    </xf>
    <xf numFmtId="171" fontId="0" fillId="0" borderId="13" xfId="0" applyNumberFormat="1" applyBorder="1" applyAlignment="1" applyProtection="1">
      <alignment horizontal="left" vertical="center"/>
    </xf>
    <xf numFmtId="171" fontId="9" fillId="19" borderId="7" xfId="0" applyNumberFormat="1" applyFont="1" applyFill="1" applyBorder="1" applyAlignment="1" applyProtection="1">
      <alignment horizontal="left" vertical="center"/>
    </xf>
    <xf numFmtId="171" fontId="9" fillId="19" borderId="8" xfId="0" applyNumberFormat="1" applyFont="1" applyFill="1" applyBorder="1" applyAlignment="1" applyProtection="1">
      <alignment horizontal="left" vertical="center"/>
    </xf>
    <xf numFmtId="171" fontId="9" fillId="19" borderId="9" xfId="0" applyNumberFormat="1" applyFont="1" applyFill="1" applyBorder="1" applyAlignment="1" applyProtection="1">
      <alignment horizontal="left" vertical="center"/>
    </xf>
    <xf numFmtId="171" fontId="0" fillId="22" borderId="23" xfId="0" applyNumberFormat="1" applyFill="1" applyBorder="1" applyAlignment="1" applyProtection="1">
      <alignment vertical="center"/>
    </xf>
    <xf numFmtId="171" fontId="32" fillId="20" borderId="10" xfId="0" applyNumberFormat="1" applyFont="1" applyFill="1" applyBorder="1" applyAlignment="1" applyProtection="1">
      <alignment horizontal="left" vertical="center" wrapText="1"/>
    </xf>
    <xf numFmtId="171" fontId="11" fillId="0" borderId="8" xfId="0" applyNumberFormat="1" applyFont="1" applyBorder="1" applyAlignment="1" applyProtection="1">
      <alignment vertical="center" wrapText="1"/>
    </xf>
    <xf numFmtId="171" fontId="11" fillId="0" borderId="9" xfId="0" applyNumberFormat="1" applyFont="1" applyBorder="1" applyAlignment="1" applyProtection="1">
      <alignment vertical="center" wrapText="1"/>
    </xf>
    <xf numFmtId="171" fontId="0" fillId="18" borderId="7" xfId="0" applyNumberFormat="1" applyFill="1" applyBorder="1" applyAlignment="1" applyProtection="1">
      <alignment vertical="center"/>
    </xf>
    <xf numFmtId="171" fontId="0" fillId="18" borderId="8" xfId="0" applyNumberFormat="1" applyFill="1" applyBorder="1" applyAlignment="1" applyProtection="1">
      <alignment vertical="center"/>
    </xf>
    <xf numFmtId="171" fontId="0" fillId="18" borderId="9" xfId="0" applyNumberFormat="1" applyFill="1" applyBorder="1" applyAlignment="1" applyProtection="1">
      <alignment vertical="center"/>
    </xf>
    <xf numFmtId="0" fontId="14" fillId="8" borderId="3" xfId="0" applyFont="1" applyFill="1" applyBorder="1" applyAlignment="1" applyProtection="1">
      <alignment horizontal="center" vertical="center"/>
    </xf>
    <xf numFmtId="0" fontId="14" fillId="8" borderId="10" xfId="0" applyFont="1" applyFill="1" applyBorder="1" applyAlignment="1" applyProtection="1">
      <alignment horizontal="center" vertical="center"/>
    </xf>
    <xf numFmtId="0" fontId="14" fillId="8" borderId="4" xfId="0" applyFont="1" applyFill="1" applyBorder="1" applyAlignment="1" applyProtection="1">
      <alignment horizontal="center" vertical="center"/>
    </xf>
    <xf numFmtId="0" fontId="9" fillId="19" borderId="3" xfId="0" applyFont="1" applyFill="1" applyBorder="1" applyAlignment="1">
      <alignment horizontal="left" vertical="center"/>
    </xf>
    <xf numFmtId="0" fontId="9" fillId="19" borderId="10" xfId="0" applyFont="1" applyFill="1" applyBorder="1" applyAlignment="1">
      <alignment horizontal="left" vertical="center"/>
    </xf>
    <xf numFmtId="0" fontId="9" fillId="19" borderId="4" xfId="0" applyFont="1" applyFill="1" applyBorder="1" applyAlignment="1">
      <alignment horizontal="left" vertical="center"/>
    </xf>
    <xf numFmtId="0" fontId="9" fillId="19" borderId="12" xfId="0" applyFont="1" applyFill="1" applyBorder="1" applyAlignment="1">
      <alignment horizontal="left" vertical="center"/>
    </xf>
    <xf numFmtId="0" fontId="9" fillId="19" borderId="11" xfId="0" applyFont="1" applyFill="1" applyBorder="1" applyAlignment="1">
      <alignment horizontal="left" vertical="center"/>
    </xf>
    <xf numFmtId="0" fontId="9" fillId="19" borderId="6" xfId="0" applyFont="1" applyFill="1" applyBorder="1" applyAlignment="1">
      <alignment horizontal="left" vertical="center"/>
    </xf>
    <xf numFmtId="0" fontId="9" fillId="23" borderId="7" xfId="5" applyNumberFormat="1" applyFont="1" applyFill="1" applyBorder="1" applyAlignment="1" applyProtection="1">
      <alignment vertical="center" wrapText="1"/>
    </xf>
    <xf numFmtId="0" fontId="9" fillId="23" borderId="8" xfId="5" applyNumberFormat="1" applyFont="1" applyFill="1" applyBorder="1" applyAlignment="1" applyProtection="1">
      <alignment vertical="center" wrapText="1"/>
    </xf>
    <xf numFmtId="0" fontId="9" fillId="23" borderId="19" xfId="5" applyNumberFormat="1" applyFont="1" applyFill="1" applyBorder="1" applyAlignment="1" applyProtection="1">
      <alignment vertical="center" wrapText="1"/>
    </xf>
    <xf numFmtId="49" fontId="13" fillId="11" borderId="23" xfId="5" applyFont="1" applyFill="1" applyBorder="1" applyAlignment="1" applyProtection="1">
      <alignment horizontal="center" vertical="center" wrapText="1"/>
    </xf>
    <xf numFmtId="0" fontId="16" fillId="5" borderId="10" xfId="0" applyFont="1" applyFill="1" applyBorder="1" applyAlignment="1">
      <alignment horizontal="center" vertical="center" wrapText="1"/>
    </xf>
    <xf numFmtId="0" fontId="16" fillId="5" borderId="11" xfId="0" applyFont="1" applyFill="1" applyBorder="1" applyAlignment="1">
      <alignment horizontal="center" vertical="center" wrapText="1"/>
    </xf>
    <xf numFmtId="171" fontId="9" fillId="18" borderId="10" xfId="0" applyNumberFormat="1" applyFont="1" applyFill="1" applyBorder="1" applyAlignment="1">
      <alignment horizontal="left" vertical="center"/>
    </xf>
    <xf numFmtId="1" fontId="9" fillId="4" borderId="7" xfId="5" applyNumberFormat="1" applyFont="1" applyFill="1" applyBorder="1" applyAlignment="1">
      <alignment horizontal="left" vertical="center" wrapText="1"/>
    </xf>
    <xf numFmtId="0" fontId="9" fillId="4" borderId="8" xfId="5" applyNumberFormat="1" applyFont="1" applyFill="1" applyBorder="1" applyAlignment="1">
      <alignment horizontal="left" vertical="center" wrapText="1"/>
    </xf>
    <xf numFmtId="0" fontId="9" fillId="4" borderId="19" xfId="5" applyNumberFormat="1" applyFont="1" applyFill="1" applyBorder="1" applyAlignment="1">
      <alignment horizontal="left" vertical="center" wrapText="1"/>
    </xf>
    <xf numFmtId="171" fontId="9" fillId="0" borderId="7" xfId="0" applyNumberFormat="1" applyFont="1" applyBorder="1">
      <alignment vertical="center"/>
    </xf>
    <xf numFmtId="171" fontId="9" fillId="0" borderId="8" xfId="0" applyNumberFormat="1" applyFont="1" applyBorder="1">
      <alignment vertical="center"/>
    </xf>
    <xf numFmtId="171" fontId="9" fillId="0" borderId="9" xfId="0" applyNumberFormat="1" applyFont="1" applyBorder="1">
      <alignment vertical="center"/>
    </xf>
    <xf numFmtId="171" fontId="9" fillId="19" borderId="4" xfId="0" applyNumberFormat="1" applyFont="1" applyFill="1" applyBorder="1" applyAlignment="1" applyProtection="1">
      <alignment horizontal="center" vertical="center" wrapText="1"/>
    </xf>
    <xf numFmtId="171" fontId="12" fillId="19" borderId="14" xfId="0" applyNumberFormat="1" applyFont="1" applyFill="1" applyBorder="1" applyAlignment="1" applyProtection="1">
      <alignment horizontal="center" vertical="center" wrapText="1"/>
    </xf>
    <xf numFmtId="171" fontId="12" fillId="19" borderId="6" xfId="0" applyNumberFormat="1" applyFont="1" applyFill="1" applyBorder="1" applyAlignment="1" applyProtection="1">
      <alignment horizontal="center" vertical="center" wrapText="1"/>
    </xf>
    <xf numFmtId="171" fontId="12" fillId="19" borderId="2" xfId="0" applyNumberFormat="1" applyFont="1" applyFill="1" applyBorder="1" applyAlignment="1" applyProtection="1">
      <alignment horizontal="center" vertical="center" wrapText="1"/>
    </xf>
    <xf numFmtId="171" fontId="16" fillId="5" borderId="12" xfId="0" applyNumberFormat="1" applyFont="1" applyFill="1" applyBorder="1" applyAlignment="1" applyProtection="1">
      <alignment vertical="center"/>
    </xf>
    <xf numFmtId="171" fontId="16" fillId="5" borderId="11" xfId="0" applyNumberFormat="1" applyFont="1" applyFill="1" applyBorder="1" applyAlignment="1" applyProtection="1">
      <alignment vertical="center"/>
    </xf>
    <xf numFmtId="171" fontId="16" fillId="5" borderId="28" xfId="0" applyNumberFormat="1" applyFont="1" applyFill="1" applyBorder="1" applyAlignment="1" applyProtection="1">
      <alignment vertical="center"/>
    </xf>
    <xf numFmtId="1" fontId="9" fillId="0" borderId="23" xfId="7" applyNumberFormat="1" applyFont="1" applyBorder="1" applyAlignment="1">
      <alignment horizontal="left" vertical="center" wrapText="1"/>
    </xf>
    <xf numFmtId="171" fontId="16" fillId="5" borderId="21" xfId="0" applyNumberFormat="1" applyFont="1" applyFill="1" applyBorder="1" applyAlignment="1" applyProtection="1">
      <alignment horizontal="center" vertical="center" wrapText="1"/>
    </xf>
    <xf numFmtId="171" fontId="16" fillId="5" borderId="22" xfId="0" applyNumberFormat="1" applyFont="1" applyFill="1" applyBorder="1" applyAlignment="1" applyProtection="1">
      <alignment horizontal="center" vertical="center" wrapText="1"/>
    </xf>
    <xf numFmtId="171" fontId="9" fillId="0" borderId="0" xfId="0" applyNumberFormat="1" applyFont="1" applyBorder="1" applyAlignment="1" applyProtection="1">
      <alignment horizontal="left" vertical="center"/>
    </xf>
    <xf numFmtId="171" fontId="9" fillId="0" borderId="5" xfId="0" applyNumberFormat="1" applyFont="1" applyBorder="1" applyAlignment="1" applyProtection="1">
      <alignment horizontal="left" vertical="center"/>
    </xf>
    <xf numFmtId="171" fontId="9" fillId="0" borderId="1" xfId="0" applyNumberFormat="1" applyFont="1" applyBorder="1" applyAlignment="1" applyProtection="1">
      <alignment horizontal="left" vertical="center"/>
    </xf>
    <xf numFmtId="171" fontId="9" fillId="0" borderId="16" xfId="0" applyNumberFormat="1" applyFont="1" applyBorder="1" applyAlignment="1" applyProtection="1">
      <alignment horizontal="left" vertical="center"/>
    </xf>
    <xf numFmtId="1" fontId="0" fillId="0" borderId="0" xfId="0" applyNumberFormat="1" applyAlignment="1" applyProtection="1">
      <alignment vertical="center"/>
    </xf>
    <xf numFmtId="171" fontId="9" fillId="0" borderId="7" xfId="7" applyNumberFormat="1" applyFont="1" applyBorder="1" applyAlignment="1" applyProtection="1">
      <alignment horizontal="left" vertical="center"/>
    </xf>
    <xf numFmtId="171" fontId="9" fillId="0" borderId="8" xfId="7" applyNumberFormat="1" applyFont="1" applyBorder="1" applyAlignment="1" applyProtection="1">
      <alignment horizontal="left" vertical="center"/>
    </xf>
    <xf numFmtId="171" fontId="10" fillId="0" borderId="12" xfId="5" applyNumberFormat="1" applyFont="1" applyBorder="1" applyAlignment="1" applyProtection="1">
      <alignment horizontal="center" vertical="center"/>
    </xf>
    <xf numFmtId="171" fontId="10" fillId="0" borderId="11" xfId="5" applyNumberFormat="1" applyFont="1" applyBorder="1" applyAlignment="1" applyProtection="1">
      <alignment horizontal="center" vertical="center"/>
    </xf>
    <xf numFmtId="171" fontId="10" fillId="0" borderId="6" xfId="5" applyNumberFormat="1" applyFont="1" applyBorder="1" applyAlignment="1" applyProtection="1">
      <alignment horizontal="center" vertical="center"/>
    </xf>
    <xf numFmtId="171" fontId="9" fillId="18" borderId="12" xfId="0" applyNumberFormat="1" applyFont="1" applyFill="1" applyBorder="1" applyAlignment="1">
      <alignment horizontal="left" vertical="center"/>
    </xf>
    <xf numFmtId="171" fontId="9" fillId="18" borderId="11" xfId="0" applyNumberFormat="1" applyFont="1" applyFill="1" applyBorder="1" applyAlignment="1">
      <alignment horizontal="left" vertical="center"/>
    </xf>
    <xf numFmtId="171" fontId="9" fillId="18" borderId="6" xfId="0" applyNumberFormat="1" applyFont="1" applyFill="1" applyBorder="1" applyAlignment="1">
      <alignment horizontal="left" vertical="center"/>
    </xf>
    <xf numFmtId="171" fontId="12" fillId="17" borderId="3" xfId="0" applyNumberFormat="1" applyFont="1" applyFill="1" applyBorder="1" applyProtection="1">
      <alignment vertical="center"/>
      <protection locked="0"/>
    </xf>
    <xf numFmtId="171" fontId="12" fillId="17" borderId="10" xfId="0" applyNumberFormat="1" applyFont="1" applyFill="1" applyBorder="1" applyProtection="1">
      <alignment vertical="center"/>
      <protection locked="0"/>
    </xf>
    <xf numFmtId="171" fontId="12" fillId="17" borderId="4" xfId="0" applyNumberFormat="1" applyFont="1" applyFill="1" applyBorder="1" applyProtection="1">
      <alignment vertical="center"/>
      <protection locked="0"/>
    </xf>
    <xf numFmtId="0" fontId="11" fillId="0" borderId="7" xfId="0" applyFont="1" applyBorder="1">
      <alignment vertical="center"/>
    </xf>
    <xf numFmtId="0" fontId="11" fillId="0" borderId="8" xfId="0" applyFont="1" applyBorder="1">
      <alignment vertical="center"/>
    </xf>
    <xf numFmtId="0" fontId="11" fillId="0" borderId="9" xfId="0" applyFont="1" applyBorder="1">
      <alignment vertical="center"/>
    </xf>
    <xf numFmtId="0" fontId="11" fillId="0" borderId="12" xfId="0" applyFont="1" applyBorder="1">
      <alignment vertical="center"/>
    </xf>
    <xf numFmtId="0" fontId="11" fillId="0" borderId="11" xfId="0" applyFont="1" applyBorder="1">
      <alignment vertical="center"/>
    </xf>
    <xf numFmtId="171" fontId="11" fillId="0" borderId="13" xfId="0" applyNumberFormat="1" applyFont="1" applyBorder="1">
      <alignment vertical="center"/>
    </xf>
    <xf numFmtId="171" fontId="11" fillId="0" borderId="0" xfId="0" applyNumberFormat="1" applyFont="1" applyBorder="1">
      <alignment vertical="center"/>
    </xf>
    <xf numFmtId="171" fontId="11" fillId="0" borderId="5" xfId="0" applyNumberFormat="1" applyFont="1" applyBorder="1">
      <alignment vertical="center"/>
    </xf>
    <xf numFmtId="171" fontId="0" fillId="0" borderId="8" xfId="0" applyNumberFormat="1" applyBorder="1" applyAlignment="1">
      <alignment vertical="center"/>
    </xf>
    <xf numFmtId="171" fontId="12" fillId="17" borderId="7" xfId="0" applyNumberFormat="1" applyFont="1" applyFill="1" applyBorder="1">
      <alignment vertical="center"/>
    </xf>
    <xf numFmtId="171" fontId="12" fillId="17" borderId="8" xfId="0" applyNumberFormat="1" applyFont="1" applyFill="1" applyBorder="1">
      <alignment vertical="center"/>
    </xf>
    <xf numFmtId="171" fontId="12" fillId="17" borderId="9" xfId="0" applyNumberFormat="1" applyFont="1" applyFill="1" applyBorder="1">
      <alignment vertical="center"/>
    </xf>
    <xf numFmtId="171" fontId="12" fillId="11" borderId="3" xfId="0" applyNumberFormat="1" applyFont="1" applyFill="1" applyBorder="1" applyProtection="1">
      <alignment vertical="center"/>
    </xf>
    <xf numFmtId="171" fontId="12" fillId="11" borderId="10" xfId="0" applyNumberFormat="1" applyFont="1" applyFill="1" applyBorder="1" applyProtection="1">
      <alignment vertical="center"/>
    </xf>
    <xf numFmtId="171" fontId="12" fillId="11" borderId="4" xfId="0" applyNumberFormat="1" applyFont="1" applyFill="1" applyBorder="1" applyProtection="1">
      <alignment vertical="center"/>
    </xf>
    <xf numFmtId="171" fontId="12" fillId="19" borderId="3" xfId="0" applyNumberFormat="1" applyFont="1" applyFill="1" applyBorder="1" applyAlignment="1" applyProtection="1">
      <alignment vertical="center"/>
    </xf>
    <xf numFmtId="171" fontId="12" fillId="19" borderId="12" xfId="0" applyNumberFormat="1" applyFont="1" applyFill="1" applyBorder="1" applyAlignment="1" applyProtection="1">
      <alignment vertical="center"/>
    </xf>
    <xf numFmtId="1" fontId="0" fillId="0" borderId="0" xfId="0" applyNumberFormat="1" applyAlignment="1" applyProtection="1">
      <alignment horizontal="left" vertical="center"/>
    </xf>
    <xf numFmtId="171" fontId="9" fillId="11" borderId="7" xfId="0" applyNumberFormat="1" applyFont="1" applyFill="1" applyBorder="1" applyProtection="1">
      <alignment vertical="center"/>
    </xf>
    <xf numFmtId="171" fontId="9" fillId="11" borderId="8" xfId="0" applyNumberFormat="1" applyFont="1" applyFill="1" applyBorder="1" applyProtection="1">
      <alignment vertical="center"/>
    </xf>
    <xf numFmtId="171" fontId="9" fillId="11" borderId="9" xfId="0" applyNumberFormat="1" applyFont="1" applyFill="1" applyBorder="1" applyProtection="1">
      <alignment vertical="center"/>
    </xf>
    <xf numFmtId="171" fontId="12" fillId="18" borderId="7" xfId="0" applyNumberFormat="1" applyFont="1" applyFill="1" applyBorder="1" applyAlignment="1" applyProtection="1">
      <alignment vertical="center"/>
    </xf>
    <xf numFmtId="171" fontId="12" fillId="18" borderId="8" xfId="0" applyNumberFormat="1" applyFont="1" applyFill="1" applyBorder="1" applyAlignment="1" applyProtection="1">
      <alignment vertical="center"/>
    </xf>
    <xf numFmtId="171" fontId="12" fillId="18" borderId="9" xfId="0" applyNumberFormat="1" applyFont="1" applyFill="1" applyBorder="1" applyAlignment="1" applyProtection="1">
      <alignment vertical="center"/>
    </xf>
    <xf numFmtId="172" fontId="15" fillId="19" borderId="13" xfId="0" applyNumberFormat="1" applyFont="1" applyFill="1" applyBorder="1" applyAlignment="1" applyProtection="1">
      <alignment horizontal="center" vertical="center"/>
    </xf>
    <xf numFmtId="1" fontId="9" fillId="4" borderId="7" xfId="5" applyNumberFormat="1" applyFont="1" applyFill="1" applyBorder="1" applyAlignment="1">
      <alignment vertical="center" wrapText="1"/>
    </xf>
    <xf numFmtId="0" fontId="9" fillId="4" borderId="8" xfId="5" applyNumberFormat="1" applyFont="1" applyFill="1" applyBorder="1" applyAlignment="1">
      <alignment vertical="center" wrapText="1"/>
    </xf>
    <xf numFmtId="0" fontId="9" fillId="4" borderId="19" xfId="5" applyNumberFormat="1" applyFont="1" applyFill="1" applyBorder="1" applyAlignment="1">
      <alignment vertical="center" wrapText="1"/>
    </xf>
    <xf numFmtId="171" fontId="13" fillId="11" borderId="23" xfId="5" applyNumberFormat="1" applyFont="1" applyFill="1" applyBorder="1" applyAlignment="1" applyProtection="1">
      <alignment horizontal="center" vertical="center" wrapText="1"/>
    </xf>
    <xf numFmtId="171" fontId="13" fillId="11" borderId="8" xfId="5" applyNumberFormat="1" applyFont="1" applyFill="1" applyBorder="1" applyAlignment="1" applyProtection="1">
      <alignment horizontal="center" vertical="center" wrapText="1"/>
    </xf>
    <xf numFmtId="0" fontId="0" fillId="11" borderId="8" xfId="0" applyFill="1" applyBorder="1" applyAlignment="1">
      <alignment vertical="center" wrapText="1"/>
    </xf>
    <xf numFmtId="0" fontId="0" fillId="11" borderId="9" xfId="0" applyFill="1" applyBorder="1" applyAlignment="1">
      <alignment vertical="center" wrapText="1"/>
    </xf>
    <xf numFmtId="171" fontId="9" fillId="19" borderId="3" xfId="0" applyNumberFormat="1" applyFont="1" applyFill="1" applyBorder="1" applyAlignment="1">
      <alignment horizontal="left" vertical="center"/>
    </xf>
    <xf numFmtId="171" fontId="9" fillId="19" borderId="10" xfId="0" applyNumberFormat="1" applyFont="1" applyFill="1" applyBorder="1" applyAlignment="1">
      <alignment horizontal="left" vertical="center"/>
    </xf>
    <xf numFmtId="171" fontId="9" fillId="19" borderId="4" xfId="0" applyNumberFormat="1" applyFont="1" applyFill="1" applyBorder="1" applyAlignment="1">
      <alignment horizontal="left" vertical="center"/>
    </xf>
    <xf numFmtId="171" fontId="9" fillId="19" borderId="12" xfId="0" applyNumberFormat="1" applyFont="1" applyFill="1" applyBorder="1" applyAlignment="1">
      <alignment horizontal="left" vertical="center"/>
    </xf>
    <xf numFmtId="171" fontId="9" fillId="19" borderId="11" xfId="0" applyNumberFormat="1" applyFont="1" applyFill="1" applyBorder="1" applyAlignment="1">
      <alignment horizontal="left" vertical="center"/>
    </xf>
    <xf numFmtId="171" fontId="9" fillId="19" borderId="6" xfId="0" applyNumberFormat="1" applyFont="1" applyFill="1" applyBorder="1" applyAlignment="1">
      <alignment horizontal="left" vertical="center"/>
    </xf>
    <xf numFmtId="171" fontId="14" fillId="8" borderId="3" xfId="0" applyNumberFormat="1" applyFont="1" applyFill="1" applyBorder="1" applyAlignment="1" applyProtection="1">
      <alignment horizontal="center" vertical="center"/>
    </xf>
    <xf numFmtId="171" fontId="14" fillId="8" borderId="10" xfId="0" applyNumberFormat="1" applyFont="1" applyFill="1" applyBorder="1" applyAlignment="1" applyProtection="1">
      <alignment horizontal="center" vertical="center"/>
    </xf>
    <xf numFmtId="171" fontId="14" fillId="8" borderId="4" xfId="0" applyNumberFormat="1" applyFont="1" applyFill="1" applyBorder="1" applyAlignment="1" applyProtection="1">
      <alignment horizontal="center" vertical="center"/>
    </xf>
    <xf numFmtId="171" fontId="14" fillId="8" borderId="13" xfId="0" applyNumberFormat="1" applyFont="1" applyFill="1" applyBorder="1" applyAlignment="1" applyProtection="1">
      <alignment horizontal="center" vertical="center"/>
    </xf>
    <xf numFmtId="171" fontId="14" fillId="8" borderId="0" xfId="0" applyNumberFormat="1" applyFont="1" applyFill="1" applyBorder="1" applyAlignment="1" applyProtection="1">
      <alignment horizontal="center" vertical="center"/>
    </xf>
    <xf numFmtId="171" fontId="14" fillId="8" borderId="5" xfId="0" applyNumberFormat="1" applyFont="1" applyFill="1" applyBorder="1" applyAlignment="1" applyProtection="1">
      <alignment horizontal="center" vertical="center"/>
    </xf>
    <xf numFmtId="171" fontId="14" fillId="8" borderId="12" xfId="0" applyNumberFormat="1" applyFont="1" applyFill="1" applyBorder="1" applyAlignment="1" applyProtection="1">
      <alignment horizontal="center" vertical="center"/>
    </xf>
    <xf numFmtId="171" fontId="14" fillId="8" borderId="11" xfId="0" applyNumberFormat="1" applyFont="1" applyFill="1" applyBorder="1" applyAlignment="1" applyProtection="1">
      <alignment horizontal="center" vertical="center"/>
    </xf>
    <xf numFmtId="171" fontId="14" fillId="8" borderId="6" xfId="0" applyNumberFormat="1" applyFont="1" applyFill="1" applyBorder="1" applyAlignment="1" applyProtection="1">
      <alignment horizontal="center" vertical="center"/>
    </xf>
    <xf numFmtId="0" fontId="0" fillId="0" borderId="10" xfId="0" applyBorder="1" applyAlignment="1">
      <alignment horizontal="center" vertical="center"/>
    </xf>
    <xf numFmtId="0" fontId="0" fillId="0" borderId="30" xfId="0" applyBorder="1" applyAlignment="1">
      <alignment horizontal="center" vertical="center"/>
    </xf>
    <xf numFmtId="0" fontId="0" fillId="0" borderId="26" xfId="0" applyBorder="1" applyAlignment="1">
      <alignment horizontal="center" vertical="center"/>
    </xf>
    <xf numFmtId="0" fontId="0" fillId="0" borderId="0" xfId="0" applyAlignment="1">
      <alignment horizontal="center" vertical="center"/>
    </xf>
    <xf numFmtId="0" fontId="0" fillId="0" borderId="25" xfId="0" applyBorder="1" applyAlignment="1">
      <alignment horizontal="center" vertical="center"/>
    </xf>
    <xf numFmtId="171" fontId="5" fillId="0" borderId="7" xfId="0" applyNumberFormat="1" applyFont="1" applyBorder="1" applyAlignment="1">
      <alignment horizontal="left" vertical="center"/>
    </xf>
    <xf numFmtId="171" fontId="5" fillId="0" borderId="8" xfId="0" applyNumberFormat="1" applyFont="1" applyBorder="1" applyAlignment="1">
      <alignment horizontal="left" vertical="center"/>
    </xf>
    <xf numFmtId="171" fontId="5" fillId="0" borderId="9" xfId="0" applyNumberFormat="1" applyFont="1" applyBorder="1" applyAlignment="1">
      <alignment horizontal="left" vertical="center"/>
    </xf>
    <xf numFmtId="15" fontId="49" fillId="5" borderId="21" xfId="0" applyNumberFormat="1" applyFont="1" applyFill="1" applyBorder="1" applyAlignment="1">
      <alignment horizontal="center" vertical="center" wrapText="1"/>
    </xf>
    <xf numFmtId="15" fontId="49" fillId="5" borderId="22" xfId="0" applyNumberFormat="1" applyFont="1" applyFill="1" applyBorder="1" applyAlignment="1">
      <alignment horizontal="center" vertical="center" wrapText="1"/>
    </xf>
    <xf numFmtId="15" fontId="49" fillId="5" borderId="4" xfId="0" applyNumberFormat="1" applyFont="1" applyFill="1" applyBorder="1" applyAlignment="1">
      <alignment horizontal="center" vertical="center" wrapText="1"/>
    </xf>
    <xf numFmtId="0" fontId="0" fillId="0" borderId="14" xfId="0" applyFont="1" applyBorder="1" applyAlignment="1">
      <alignment horizontal="center" vertical="center" wrapText="1"/>
    </xf>
    <xf numFmtId="0" fontId="0" fillId="0" borderId="6" xfId="0" applyFont="1" applyBorder="1" applyAlignment="1">
      <alignment horizontal="center" vertical="center" wrapText="1"/>
    </xf>
    <xf numFmtId="0" fontId="0" fillId="0" borderId="2" xfId="0" applyFont="1" applyBorder="1" applyAlignment="1">
      <alignment horizontal="center" vertical="center" wrapText="1"/>
    </xf>
    <xf numFmtId="171" fontId="5" fillId="0" borderId="12" xfId="0" applyNumberFormat="1" applyFont="1" applyBorder="1" applyAlignment="1">
      <alignment horizontal="left" vertical="center"/>
    </xf>
    <xf numFmtId="171" fontId="5" fillId="0" borderId="11" xfId="0" applyNumberFormat="1" applyFont="1" applyBorder="1" applyAlignment="1">
      <alignment horizontal="left" vertical="center"/>
    </xf>
    <xf numFmtId="171" fontId="5" fillId="0" borderId="6" xfId="0" applyNumberFormat="1" applyFont="1" applyBorder="1" applyAlignment="1">
      <alignment horizontal="left" vertical="center"/>
    </xf>
    <xf numFmtId="171" fontId="9" fillId="0" borderId="19" xfId="0" applyNumberFormat="1" applyFont="1" applyBorder="1" applyAlignment="1">
      <alignment horizontal="left" vertical="center"/>
    </xf>
    <xf numFmtId="171" fontId="12" fillId="0" borderId="28" xfId="0" applyNumberFormat="1" applyFont="1" applyBorder="1" applyAlignment="1">
      <alignment horizontal="left" vertical="center" wrapText="1"/>
    </xf>
    <xf numFmtId="171" fontId="12" fillId="0" borderId="19" xfId="0" applyNumberFormat="1" applyFont="1" applyBorder="1" applyAlignment="1">
      <alignment horizontal="left" vertical="center" wrapText="1"/>
    </xf>
    <xf numFmtId="171" fontId="12" fillId="0" borderId="30" xfId="0" applyNumberFormat="1" applyFont="1" applyBorder="1" applyAlignment="1">
      <alignment horizontal="left" vertical="center" wrapText="1"/>
    </xf>
    <xf numFmtId="171" fontId="9" fillId="18" borderId="7" xfId="0" applyNumberFormat="1" applyFont="1" applyFill="1" applyBorder="1" applyAlignment="1">
      <alignment vertical="center"/>
    </xf>
    <xf numFmtId="171" fontId="9" fillId="18" borderId="8" xfId="0" applyNumberFormat="1" applyFont="1" applyFill="1" applyBorder="1" applyAlignment="1">
      <alignment vertical="center"/>
    </xf>
    <xf numFmtId="171" fontId="9" fillId="18" borderId="9" xfId="0" applyNumberFormat="1" applyFont="1" applyFill="1" applyBorder="1" applyAlignment="1">
      <alignment vertical="center"/>
    </xf>
    <xf numFmtId="171" fontId="12" fillId="17" borderId="12" xfId="0" applyNumberFormat="1" applyFont="1" applyFill="1" applyBorder="1" applyProtection="1">
      <alignment vertical="center"/>
      <protection locked="0"/>
    </xf>
    <xf numFmtId="171" fontId="12" fillId="17" borderId="11" xfId="0" applyNumberFormat="1" applyFont="1" applyFill="1" applyBorder="1" applyProtection="1">
      <alignment vertical="center"/>
      <protection locked="0"/>
    </xf>
    <xf numFmtId="171" fontId="12" fillId="17" borderId="6" xfId="0" applyNumberFormat="1" applyFont="1" applyFill="1" applyBorder="1" applyProtection="1">
      <alignment vertical="center"/>
      <protection locked="0"/>
    </xf>
    <xf numFmtId="171" fontId="11" fillId="0" borderId="12" xfId="0" applyNumberFormat="1" applyFont="1" applyBorder="1" applyAlignment="1">
      <alignment vertical="center"/>
    </xf>
    <xf numFmtId="171" fontId="11" fillId="0" borderId="11" xfId="0" applyNumberFormat="1" applyFont="1" applyBorder="1" applyAlignment="1">
      <alignment vertical="center"/>
    </xf>
    <xf numFmtId="0" fontId="14" fillId="11" borderId="7" xfId="0" applyFont="1" applyFill="1" applyBorder="1" applyAlignment="1" applyProtection="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0" fillId="19" borderId="12" xfId="0" applyFill="1" applyBorder="1" applyAlignment="1">
      <alignment vertical="center"/>
    </xf>
    <xf numFmtId="171" fontId="5" fillId="0" borderId="7" xfId="0" applyNumberFormat="1" applyFont="1" applyBorder="1" applyAlignment="1" applyProtection="1">
      <alignment horizontal="left" vertical="center"/>
    </xf>
    <xf numFmtId="171" fontId="5" fillId="0" borderId="8" xfId="0" applyNumberFormat="1" applyFont="1" applyBorder="1" applyAlignment="1" applyProtection="1">
      <alignment horizontal="left" vertical="center"/>
    </xf>
    <xf numFmtId="171" fontId="5" fillId="0" borderId="9" xfId="0" applyNumberFormat="1" applyFont="1" applyBorder="1" applyAlignment="1" applyProtection="1">
      <alignment horizontal="left" vertical="center"/>
    </xf>
    <xf numFmtId="171" fontId="5" fillId="0" borderId="12" xfId="0" applyNumberFormat="1" applyFont="1" applyBorder="1" applyAlignment="1" applyProtection="1">
      <alignment horizontal="left" vertical="center"/>
    </xf>
    <xf numFmtId="171" fontId="5" fillId="0" borderId="11" xfId="0" applyNumberFormat="1" applyFont="1" applyBorder="1" applyAlignment="1" applyProtection="1">
      <alignment horizontal="left" vertical="center"/>
    </xf>
    <xf numFmtId="171" fontId="5" fillId="0" borderId="6" xfId="0" applyNumberFormat="1" applyFont="1" applyBorder="1" applyAlignment="1" applyProtection="1">
      <alignment horizontal="left" vertical="center"/>
    </xf>
    <xf numFmtId="171" fontId="9" fillId="11" borderId="7" xfId="0" applyNumberFormat="1" applyFont="1" applyFill="1" applyBorder="1" applyAlignment="1" applyProtection="1">
      <alignment horizontal="left" vertical="center"/>
    </xf>
    <xf numFmtId="171" fontId="9" fillId="11" borderId="8" xfId="0" applyNumberFormat="1" applyFont="1" applyFill="1" applyBorder="1" applyAlignment="1" applyProtection="1">
      <alignment horizontal="left" vertical="center"/>
    </xf>
    <xf numFmtId="171" fontId="9" fillId="11" borderId="9" xfId="0" applyNumberFormat="1" applyFont="1" applyFill="1" applyBorder="1" applyAlignment="1" applyProtection="1">
      <alignment horizontal="left" vertical="center"/>
    </xf>
    <xf numFmtId="171" fontId="9" fillId="11" borderId="12" xfId="0" applyNumberFormat="1" applyFont="1" applyFill="1" applyBorder="1" applyAlignment="1" applyProtection="1">
      <alignment horizontal="left" vertical="center"/>
    </xf>
    <xf numFmtId="171" fontId="9" fillId="11" borderId="11" xfId="0" applyNumberFormat="1" applyFont="1" applyFill="1" applyBorder="1" applyAlignment="1" applyProtection="1">
      <alignment horizontal="left" vertical="center"/>
    </xf>
    <xf numFmtId="171" fontId="9" fillId="11" borderId="6" xfId="0" applyNumberFormat="1" applyFont="1" applyFill="1" applyBorder="1" applyAlignment="1" applyProtection="1">
      <alignment horizontal="left" vertical="center"/>
    </xf>
    <xf numFmtId="0" fontId="0" fillId="0" borderId="13" xfId="0" applyBorder="1" applyAlignment="1">
      <alignment vertical="center"/>
    </xf>
    <xf numFmtId="0" fontId="0" fillId="0" borderId="12" xfId="0" applyBorder="1" applyAlignment="1">
      <alignment vertical="center"/>
    </xf>
    <xf numFmtId="171" fontId="9" fillId="0" borderId="19" xfId="0" applyNumberFormat="1" applyFont="1" applyBorder="1" applyAlignment="1" applyProtection="1">
      <alignment horizontal="left" vertical="center"/>
    </xf>
    <xf numFmtId="0" fontId="13" fillId="0" borderId="7" xfId="7" applyFont="1" applyBorder="1" applyAlignment="1" applyProtection="1">
      <alignment horizontal="left" vertical="center"/>
    </xf>
    <xf numFmtId="0" fontId="13" fillId="0" borderId="8" xfId="7" applyFont="1" applyBorder="1" applyAlignment="1" applyProtection="1">
      <alignment horizontal="left" vertical="center"/>
    </xf>
    <xf numFmtId="171" fontId="12" fillId="11" borderId="11" xfId="0" applyNumberFormat="1" applyFont="1" applyFill="1" applyBorder="1" applyProtection="1">
      <alignment vertical="center"/>
    </xf>
    <xf numFmtId="171" fontId="12" fillId="11" borderId="6" xfId="0" applyNumberFormat="1" applyFont="1" applyFill="1" applyBorder="1" applyProtection="1">
      <alignment vertical="center"/>
    </xf>
    <xf numFmtId="171" fontId="0" fillId="24" borderId="3" xfId="0" applyNumberFormat="1" applyFill="1" applyBorder="1" applyAlignment="1" applyProtection="1">
      <alignment vertical="center"/>
    </xf>
    <xf numFmtId="171" fontId="0" fillId="24" borderId="10" xfId="0" applyNumberFormat="1" applyFill="1" applyBorder="1" applyAlignment="1" applyProtection="1">
      <alignment vertical="center"/>
    </xf>
    <xf numFmtId="171" fontId="0" fillId="24" borderId="4" xfId="0" applyNumberFormat="1" applyFill="1" applyBorder="1" applyAlignment="1" applyProtection="1">
      <alignment vertical="center"/>
    </xf>
    <xf numFmtId="171" fontId="0" fillId="24" borderId="13" xfId="0" applyNumberFormat="1" applyFill="1" applyBorder="1" applyAlignment="1" applyProtection="1">
      <alignment vertical="center"/>
    </xf>
    <xf numFmtId="171" fontId="0" fillId="24" borderId="0" xfId="0" applyNumberFormat="1" applyFill="1" applyBorder="1" applyAlignment="1" applyProtection="1">
      <alignment vertical="center"/>
    </xf>
    <xf numFmtId="171" fontId="0" fillId="24" borderId="5" xfId="0" applyNumberFormat="1" applyFill="1" applyBorder="1" applyAlignment="1" applyProtection="1">
      <alignment vertical="center"/>
    </xf>
    <xf numFmtId="171" fontId="12" fillId="19" borderId="8" xfId="0" applyNumberFormat="1" applyFont="1" applyFill="1" applyBorder="1" applyAlignment="1" applyProtection="1">
      <alignment vertical="center"/>
    </xf>
    <xf numFmtId="171" fontId="12" fillId="19" borderId="9" xfId="0" applyNumberFormat="1" applyFont="1" applyFill="1" applyBorder="1" applyAlignment="1" applyProtection="1">
      <alignment vertical="center"/>
    </xf>
    <xf numFmtId="171" fontId="12" fillId="19" borderId="13" xfId="0" applyNumberFormat="1" applyFont="1" applyFill="1" applyBorder="1" applyAlignment="1" applyProtection="1">
      <alignment vertical="center"/>
    </xf>
    <xf numFmtId="1" fontId="25" fillId="4" borderId="7" xfId="5" applyNumberFormat="1" applyFont="1" applyFill="1" applyBorder="1" applyAlignment="1">
      <alignment vertical="center" wrapText="1"/>
    </xf>
    <xf numFmtId="0" fontId="25" fillId="4" borderId="8" xfId="5" applyNumberFormat="1" applyFont="1" applyFill="1" applyBorder="1" applyAlignment="1">
      <alignment vertical="center" wrapText="1"/>
    </xf>
    <xf numFmtId="0" fontId="25" fillId="4" borderId="19" xfId="5" applyNumberFormat="1" applyFont="1" applyFill="1" applyBorder="1" applyAlignment="1">
      <alignment vertical="center" wrapText="1"/>
    </xf>
    <xf numFmtId="172" fontId="15" fillId="19" borderId="3" xfId="0" applyNumberFormat="1" applyFont="1" applyFill="1" applyBorder="1" applyAlignment="1" applyProtection="1">
      <alignment horizontal="center" vertical="center"/>
    </xf>
    <xf numFmtId="0" fontId="49" fillId="5" borderId="21" xfId="0" applyFont="1" applyFill="1" applyBorder="1" applyAlignment="1">
      <alignment horizontal="center" vertical="center" wrapText="1"/>
    </xf>
    <xf numFmtId="0" fontId="49" fillId="5" borderId="22" xfId="0" applyFont="1" applyFill="1" applyBorder="1" applyAlignment="1">
      <alignment horizontal="center" vertical="center" wrapText="1"/>
    </xf>
    <xf numFmtId="0" fontId="0" fillId="0" borderId="12" xfId="0" applyFont="1" applyBorder="1" applyAlignment="1">
      <alignment horizontal="center" vertical="center" wrapText="1"/>
    </xf>
    <xf numFmtId="0" fontId="16" fillId="5" borderId="12" xfId="0" applyFont="1" applyFill="1" applyBorder="1" applyAlignment="1">
      <alignment vertical="center"/>
    </xf>
    <xf numFmtId="0" fontId="16" fillId="5" borderId="11" xfId="0" applyFont="1" applyFill="1" applyBorder="1" applyAlignment="1">
      <alignment vertical="center"/>
    </xf>
    <xf numFmtId="1" fontId="9" fillId="4" borderId="7" xfId="5" applyNumberFormat="1" applyFont="1" applyFill="1" applyBorder="1" applyAlignment="1" applyProtection="1">
      <alignment horizontal="left" vertical="center" wrapText="1"/>
    </xf>
    <xf numFmtId="0" fontId="9" fillId="4" borderId="8" xfId="5" applyNumberFormat="1" applyFont="1" applyFill="1" applyBorder="1" applyAlignment="1" applyProtection="1">
      <alignment horizontal="left" vertical="center" wrapText="1"/>
    </xf>
    <xf numFmtId="0" fontId="9" fillId="4" borderId="19" xfId="5" applyNumberFormat="1" applyFont="1" applyFill="1" applyBorder="1" applyAlignment="1" applyProtection="1">
      <alignment horizontal="left" vertical="center" wrapText="1"/>
    </xf>
    <xf numFmtId="0" fontId="33" fillId="21" borderId="13" xfId="0" applyFont="1" applyFill="1" applyBorder="1" applyAlignment="1">
      <alignment horizontal="left" vertical="center"/>
    </xf>
    <xf numFmtId="0" fontId="33" fillId="21" borderId="0" xfId="0" applyFont="1" applyFill="1" applyBorder="1" applyAlignment="1">
      <alignment horizontal="left" vertical="center"/>
    </xf>
    <xf numFmtId="0" fontId="32" fillId="20" borderId="3" xfId="0" applyFont="1" applyFill="1" applyBorder="1" applyAlignment="1">
      <alignment horizontal="left" vertical="center" wrapText="1"/>
    </xf>
    <xf numFmtId="0" fontId="32" fillId="20" borderId="10" xfId="0" applyFont="1" applyFill="1" applyBorder="1" applyAlignment="1">
      <alignment horizontal="left" vertical="center" wrapText="1"/>
    </xf>
    <xf numFmtId="171" fontId="5" fillId="0" borderId="7" xfId="0" applyNumberFormat="1" applyFont="1" applyBorder="1">
      <alignment vertical="center"/>
    </xf>
    <xf numFmtId="171" fontId="5" fillId="0" borderId="8" xfId="0" applyNumberFormat="1" applyFont="1" applyBorder="1">
      <alignment vertical="center"/>
    </xf>
    <xf numFmtId="171" fontId="5" fillId="0" borderId="9" xfId="0" applyNumberFormat="1" applyFont="1" applyBorder="1">
      <alignment vertical="center"/>
    </xf>
    <xf numFmtId="0" fontId="11" fillId="0" borderId="13" xfId="0" applyFont="1" applyBorder="1">
      <alignment vertical="center"/>
    </xf>
    <xf numFmtId="0" fontId="11" fillId="0" borderId="0" xfId="0" applyFont="1" applyBorder="1">
      <alignment vertical="center"/>
    </xf>
    <xf numFmtId="0" fontId="12" fillId="19" borderId="3" xfId="0" applyFont="1" applyFill="1" applyBorder="1" applyAlignment="1" applyProtection="1">
      <alignment horizontal="center" vertical="center" wrapText="1"/>
    </xf>
    <xf numFmtId="0" fontId="12" fillId="19" borderId="12" xfId="0" applyFont="1" applyFill="1" applyBorder="1" applyAlignment="1" applyProtection="1">
      <alignment horizontal="center" vertical="center" wrapText="1"/>
    </xf>
    <xf numFmtId="173" fontId="9" fillId="4" borderId="7" xfId="5" applyNumberFormat="1" applyFont="1" applyFill="1" applyBorder="1" applyAlignment="1" applyProtection="1">
      <alignment horizontal="left" vertical="center" wrapText="1"/>
    </xf>
    <xf numFmtId="173" fontId="9" fillId="4" borderId="8" xfId="5" applyNumberFormat="1" applyFont="1" applyFill="1" applyBorder="1" applyAlignment="1" applyProtection="1">
      <alignment horizontal="left" vertical="center" wrapText="1"/>
    </xf>
    <xf numFmtId="173" fontId="9" fillId="4" borderId="19" xfId="5" applyNumberFormat="1" applyFont="1" applyFill="1" applyBorder="1" applyAlignment="1" applyProtection="1">
      <alignment horizontal="left" vertical="center" wrapText="1"/>
    </xf>
    <xf numFmtId="171" fontId="0" fillId="22" borderId="3" xfId="0" applyNumberFormat="1" applyFill="1" applyBorder="1" applyAlignment="1" applyProtection="1">
      <alignment vertical="center"/>
    </xf>
    <xf numFmtId="171" fontId="0" fillId="0" borderId="0" xfId="0" applyNumberFormat="1" applyAlignment="1" applyProtection="1">
      <alignment vertical="center"/>
    </xf>
    <xf numFmtId="171" fontId="0" fillId="22" borderId="7" xfId="0" applyNumberFormat="1" applyFill="1" applyBorder="1" applyAlignment="1" applyProtection="1">
      <alignment vertical="center"/>
    </xf>
    <xf numFmtId="171" fontId="9" fillId="18" borderId="0" xfId="0" applyNumberFormat="1" applyFont="1" applyFill="1" applyBorder="1" applyAlignment="1" applyProtection="1">
      <alignment horizontal="left" vertical="center"/>
    </xf>
    <xf numFmtId="1" fontId="12" fillId="19" borderId="23" xfId="0" applyNumberFormat="1" applyFont="1" applyFill="1" applyBorder="1" applyAlignment="1" applyProtection="1">
      <alignment vertical="center"/>
    </xf>
    <xf numFmtId="0" fontId="12" fillId="0" borderId="7" xfId="0" applyFont="1" applyFill="1" applyBorder="1" applyAlignment="1" applyProtection="1">
      <alignment vertical="center"/>
    </xf>
    <xf numFmtId="0" fontId="12" fillId="0" borderId="8" xfId="0" applyFont="1" applyFill="1" applyBorder="1" applyAlignment="1" applyProtection="1">
      <alignment vertical="center"/>
    </xf>
    <xf numFmtId="0" fontId="12" fillId="0" borderId="9" xfId="0" applyFont="1" applyFill="1" applyBorder="1" applyAlignment="1" applyProtection="1">
      <alignment vertical="center"/>
    </xf>
    <xf numFmtId="0" fontId="12" fillId="0" borderId="7" xfId="0" applyFont="1" applyFill="1" applyBorder="1" applyAlignment="1" applyProtection="1">
      <alignment vertical="top"/>
    </xf>
    <xf numFmtId="0" fontId="12" fillId="0" borderId="8" xfId="0" applyFont="1" applyFill="1" applyBorder="1" applyAlignment="1" applyProtection="1">
      <alignment vertical="top"/>
    </xf>
    <xf numFmtId="0" fontId="12" fillId="0" borderId="9" xfId="0" applyFont="1" applyFill="1" applyBorder="1" applyAlignment="1" applyProtection="1">
      <alignment vertical="top"/>
    </xf>
    <xf numFmtId="168" fontId="12" fillId="0" borderId="7" xfId="0" applyNumberFormat="1" applyFont="1" applyFill="1" applyBorder="1" applyAlignment="1" applyProtection="1">
      <alignment vertical="top"/>
    </xf>
    <xf numFmtId="168" fontId="12" fillId="0" borderId="8" xfId="0" applyNumberFormat="1" applyFont="1" applyFill="1" applyBorder="1" applyAlignment="1" applyProtection="1">
      <alignment vertical="top"/>
    </xf>
    <xf numFmtId="168" fontId="12" fillId="0" borderId="9" xfId="0" applyNumberFormat="1" applyFont="1" applyFill="1" applyBorder="1" applyAlignment="1" applyProtection="1">
      <alignment vertical="top"/>
    </xf>
    <xf numFmtId="0" fontId="12" fillId="0" borderId="1" xfId="0" applyFont="1" applyFill="1" applyBorder="1" applyAlignment="1" applyProtection="1">
      <alignment vertical="top"/>
    </xf>
    <xf numFmtId="168" fontId="12" fillId="0" borderId="7" xfId="0" applyNumberFormat="1" applyFont="1" applyFill="1" applyBorder="1" applyAlignment="1" applyProtection="1">
      <alignment vertical="top" wrapText="1"/>
    </xf>
    <xf numFmtId="168" fontId="12" fillId="0" borderId="8" xfId="0" applyNumberFormat="1" applyFont="1" applyFill="1" applyBorder="1" applyAlignment="1" applyProtection="1">
      <alignment vertical="top" wrapText="1"/>
    </xf>
    <xf numFmtId="168" fontId="12" fillId="0" borderId="9" xfId="0" applyNumberFormat="1" applyFont="1" applyFill="1" applyBorder="1" applyAlignment="1" applyProtection="1">
      <alignment vertical="top" wrapText="1"/>
    </xf>
    <xf numFmtId="0" fontId="12" fillId="0" borderId="1" xfId="0" applyFont="1" applyFill="1" applyBorder="1" applyAlignment="1" applyProtection="1">
      <alignment wrapText="1"/>
    </xf>
    <xf numFmtId="0" fontId="25" fillId="18" borderId="7" xfId="0" applyFont="1" applyFill="1" applyBorder="1" applyAlignment="1" applyProtection="1">
      <alignment vertical="top"/>
    </xf>
    <xf numFmtId="0" fontId="25" fillId="18" borderId="8" xfId="0" applyFont="1" applyFill="1" applyBorder="1" applyAlignment="1" applyProtection="1">
      <alignment vertical="top"/>
    </xf>
    <xf numFmtId="0" fontId="25" fillId="18" borderId="9" xfId="0" applyFont="1" applyFill="1" applyBorder="1" applyAlignment="1" applyProtection="1">
      <alignment vertical="top"/>
    </xf>
    <xf numFmtId="0" fontId="25" fillId="0" borderId="1" xfId="10" applyFont="1" applyFill="1" applyBorder="1" applyAlignment="1" applyProtection="1">
      <alignment vertical="top"/>
    </xf>
    <xf numFmtId="0" fontId="1" fillId="0" borderId="13" xfId="10" applyFont="1" applyBorder="1" applyAlignment="1" applyProtection="1">
      <alignment horizontal="left"/>
    </xf>
    <xf numFmtId="0" fontId="1" fillId="0" borderId="0" xfId="10" applyFont="1" applyBorder="1" applyAlignment="1" applyProtection="1">
      <alignment horizontal="left"/>
    </xf>
    <xf numFmtId="0" fontId="1" fillId="0" borderId="5" xfId="10" applyFont="1" applyBorder="1" applyAlignment="1" applyProtection="1">
      <alignment horizontal="left"/>
    </xf>
    <xf numFmtId="0" fontId="19" fillId="11" borderId="13" xfId="0" applyFont="1" applyFill="1" applyBorder="1" applyAlignment="1" applyProtection="1">
      <alignment vertical="top"/>
    </xf>
    <xf numFmtId="0" fontId="19" fillId="11" borderId="0" xfId="0" applyFont="1" applyFill="1" applyBorder="1" applyAlignment="1" applyProtection="1">
      <alignment vertical="top"/>
    </xf>
    <xf numFmtId="0" fontId="19" fillId="11" borderId="5" xfId="0" applyFont="1" applyFill="1" applyBorder="1" applyAlignment="1" applyProtection="1">
      <alignment vertical="top"/>
    </xf>
    <xf numFmtId="0" fontId="15" fillId="11" borderId="13" xfId="10" applyFont="1" applyFill="1" applyBorder="1" applyAlignment="1" applyProtection="1">
      <alignment horizontal="left" vertical="top" wrapText="1"/>
    </xf>
    <xf numFmtId="0" fontId="15" fillId="11" borderId="0" xfId="10" applyFont="1" applyFill="1" applyBorder="1" applyAlignment="1" applyProtection="1">
      <alignment horizontal="left" vertical="top" wrapText="1"/>
    </xf>
    <xf numFmtId="0" fontId="15" fillId="11" borderId="5" xfId="10" applyFont="1" applyFill="1" applyBorder="1" applyAlignment="1" applyProtection="1">
      <alignment horizontal="left" vertical="top" wrapText="1"/>
    </xf>
    <xf numFmtId="0" fontId="15" fillId="11" borderId="13" xfId="10" applyFont="1" applyFill="1" applyBorder="1" applyAlignment="1" applyProtection="1">
      <alignment horizontal="left"/>
    </xf>
    <xf numFmtId="0" fontId="15" fillId="11" borderId="0" xfId="10" applyFont="1" applyFill="1" applyBorder="1" applyAlignment="1" applyProtection="1">
      <alignment horizontal="left"/>
    </xf>
    <xf numFmtId="0" fontId="15" fillId="11" borderId="5" xfId="10" applyFont="1" applyFill="1" applyBorder="1" applyAlignment="1" applyProtection="1">
      <alignment horizontal="left"/>
    </xf>
    <xf numFmtId="0" fontId="14" fillId="0" borderId="0" xfId="0" applyFont="1" applyBorder="1" applyAlignment="1">
      <alignment horizontal="center" vertical="center"/>
    </xf>
    <xf numFmtId="0" fontId="14" fillId="0" borderId="5" xfId="0" applyFont="1" applyBorder="1" applyAlignment="1">
      <alignment horizontal="center" vertical="center"/>
    </xf>
    <xf numFmtId="0" fontId="14" fillId="0" borderId="10" xfId="0" applyFont="1" applyBorder="1" applyAlignment="1">
      <alignment horizontal="center" vertical="center"/>
    </xf>
    <xf numFmtId="0" fontId="14" fillId="0" borderId="4" xfId="0" applyFont="1" applyBorder="1" applyAlignment="1">
      <alignment horizontal="center" vertical="center"/>
    </xf>
    <xf numFmtId="0" fontId="9" fillId="18" borderId="10" xfId="0" applyFont="1" applyFill="1" applyBorder="1" applyAlignment="1">
      <alignment horizontal="left" vertical="center"/>
    </xf>
    <xf numFmtId="0" fontId="9" fillId="18" borderId="0" xfId="0" applyFont="1" applyFill="1" applyBorder="1" applyAlignment="1">
      <alignment horizontal="left" vertical="center"/>
    </xf>
    <xf numFmtId="0" fontId="9" fillId="18" borderId="4" xfId="0" applyFont="1" applyFill="1" applyBorder="1" applyAlignment="1">
      <alignment horizontal="left" vertical="center"/>
    </xf>
    <xf numFmtId="0" fontId="9" fillId="18" borderId="11" xfId="0" applyFont="1" applyFill="1" applyBorder="1" applyAlignment="1">
      <alignment horizontal="left" vertical="center"/>
    </xf>
    <xf numFmtId="0" fontId="25" fillId="0" borderId="7" xfId="10" applyFont="1" applyFill="1" applyBorder="1" applyAlignment="1" applyProtection="1">
      <alignment vertical="top"/>
    </xf>
    <xf numFmtId="0" fontId="25" fillId="0" borderId="8" xfId="10" applyFont="1" applyFill="1" applyBorder="1" applyAlignment="1" applyProtection="1">
      <alignment vertical="top"/>
    </xf>
    <xf numFmtId="0" fontId="25" fillId="0" borderId="9" xfId="10" applyFont="1" applyFill="1" applyBorder="1" applyAlignment="1" applyProtection="1">
      <alignment vertical="top"/>
    </xf>
    <xf numFmtId="0" fontId="25" fillId="0" borderId="10" xfId="10" applyFont="1" applyFill="1" applyBorder="1" applyAlignment="1" applyProtection="1">
      <alignment vertical="top"/>
    </xf>
    <xf numFmtId="0" fontId="25" fillId="0" borderId="0" xfId="10" applyFont="1" applyFill="1" applyBorder="1" applyAlignment="1" applyProtection="1">
      <alignment vertical="top"/>
    </xf>
    <xf numFmtId="0" fontId="25" fillId="0" borderId="14" xfId="10" applyFont="1" applyFill="1" applyBorder="1" applyAlignment="1" applyProtection="1">
      <alignment vertical="top"/>
    </xf>
    <xf numFmtId="167" fontId="12" fillId="0" borderId="1" xfId="11" applyNumberFormat="1" applyFont="1" applyFill="1" applyBorder="1" applyAlignment="1" applyProtection="1">
      <alignment horizontal="center" vertical="top"/>
    </xf>
    <xf numFmtId="0" fontId="14" fillId="0" borderId="7" xfId="0" applyFont="1" applyBorder="1">
      <alignment vertical="center"/>
    </xf>
    <xf numFmtId="0" fontId="14" fillId="0" borderId="8" xfId="0" applyFont="1" applyBorder="1">
      <alignment vertical="center"/>
    </xf>
    <xf numFmtId="0" fontId="14" fillId="0" borderId="9" xfId="0" applyFont="1" applyBorder="1">
      <alignment vertical="center"/>
    </xf>
    <xf numFmtId="0" fontId="12" fillId="0" borderId="11" xfId="0" applyFont="1" applyBorder="1" applyAlignment="1">
      <alignment horizontal="center" vertical="center"/>
    </xf>
    <xf numFmtId="0" fontId="12" fillId="0" borderId="0" xfId="0" applyFont="1" applyBorder="1" applyAlignment="1">
      <alignment horizontal="center" vertical="center"/>
    </xf>
    <xf numFmtId="0" fontId="9" fillId="0" borderId="7" xfId="0" applyFont="1" applyFill="1" applyBorder="1" applyAlignment="1">
      <alignment horizontal="left" vertical="center"/>
    </xf>
    <xf numFmtId="0" fontId="9" fillId="0" borderId="8" xfId="0" applyFont="1" applyFill="1" applyBorder="1" applyAlignment="1">
      <alignment horizontal="left" vertical="center"/>
    </xf>
    <xf numFmtId="0" fontId="9" fillId="0" borderId="9" xfId="0" applyFont="1" applyFill="1" applyBorder="1" applyAlignment="1">
      <alignment horizontal="left" vertical="center"/>
    </xf>
    <xf numFmtId="0" fontId="25" fillId="0" borderId="7" xfId="0" applyFont="1" applyFill="1" applyBorder="1" applyAlignment="1" applyProtection="1">
      <alignment vertical="top"/>
    </xf>
    <xf numFmtId="0" fontId="25" fillId="0" borderId="8" xfId="0" applyFont="1" applyFill="1" applyBorder="1" applyAlignment="1" applyProtection="1">
      <alignment vertical="top"/>
    </xf>
    <xf numFmtId="0" fontId="25" fillId="0" borderId="9" xfId="0" applyFont="1" applyFill="1" applyBorder="1" applyAlignment="1" applyProtection="1">
      <alignment vertical="top"/>
    </xf>
    <xf numFmtId="0" fontId="12" fillId="0" borderId="11" xfId="0" applyFont="1" applyBorder="1" applyAlignment="1" applyProtection="1">
      <alignment vertical="top"/>
    </xf>
    <xf numFmtId="0" fontId="12" fillId="0" borderId="6" xfId="0" applyFont="1" applyBorder="1" applyAlignment="1" applyProtection="1">
      <alignment vertical="top"/>
    </xf>
    <xf numFmtId="0" fontId="12" fillId="11" borderId="0" xfId="0" applyFont="1" applyFill="1" applyBorder="1" applyAlignment="1" applyProtection="1">
      <alignment horizontal="left"/>
    </xf>
    <xf numFmtId="0" fontId="12" fillId="11" borderId="5" xfId="0" applyFont="1" applyFill="1" applyBorder="1" applyAlignment="1" applyProtection="1">
      <alignment horizontal="left"/>
    </xf>
    <xf numFmtId="0" fontId="12" fillId="11" borderId="0" xfId="0" applyFont="1" applyFill="1" applyBorder="1" applyAlignment="1" applyProtection="1">
      <alignment horizontal="left" vertical="top" wrapText="1"/>
    </xf>
    <xf numFmtId="0" fontId="12" fillId="11" borderId="5" xfId="0" applyFont="1" applyFill="1" applyBorder="1" applyAlignment="1" applyProtection="1">
      <alignment horizontal="left" vertical="top" wrapText="1"/>
    </xf>
    <xf numFmtId="0" fontId="26" fillId="11" borderId="0" xfId="0" applyFont="1" applyFill="1" applyBorder="1" applyAlignment="1" applyProtection="1">
      <alignment vertical="top"/>
    </xf>
    <xf numFmtId="0" fontId="26" fillId="11" borderId="5" xfId="0" applyFont="1" applyFill="1" applyBorder="1" applyAlignment="1" applyProtection="1">
      <alignment vertical="top"/>
    </xf>
    <xf numFmtId="0" fontId="12" fillId="0" borderId="0" xfId="0" applyFont="1" applyFill="1" applyBorder="1" applyAlignment="1">
      <alignment horizontal="center" vertical="center"/>
    </xf>
    <xf numFmtId="0" fontId="34" fillId="0" borderId="0" xfId="0" applyFont="1" applyFill="1" applyBorder="1" applyAlignment="1">
      <alignment horizontal="center" vertical="center"/>
    </xf>
    <xf numFmtId="167" fontId="37" fillId="0" borderId="3" xfId="10" applyNumberFormat="1" applyFont="1" applyFill="1" applyBorder="1" applyAlignment="1" applyProtection="1">
      <alignment horizontal="center" vertical="center" wrapText="1"/>
    </xf>
    <xf numFmtId="167" fontId="37" fillId="0" borderId="10" xfId="10" applyNumberFormat="1" applyFont="1" applyFill="1" applyBorder="1" applyAlignment="1" applyProtection="1">
      <alignment horizontal="center" vertical="center" wrapText="1"/>
    </xf>
    <xf numFmtId="167" fontId="37" fillId="0" borderId="4" xfId="10" applyNumberFormat="1" applyFont="1" applyFill="1" applyBorder="1" applyAlignment="1" applyProtection="1">
      <alignment horizontal="center" vertical="center" wrapText="1"/>
    </xf>
    <xf numFmtId="10" fontId="37" fillId="11" borderId="7" xfId="11" applyNumberFormat="1" applyFont="1" applyFill="1" applyBorder="1" applyAlignment="1" applyProtection="1">
      <alignment horizontal="center" vertical="top" wrapText="1"/>
    </xf>
    <xf numFmtId="10" fontId="37" fillId="11" borderId="8" xfId="11" applyNumberFormat="1" applyFont="1" applyFill="1" applyBorder="1" applyAlignment="1" applyProtection="1">
      <alignment horizontal="center" vertical="top" wrapText="1"/>
    </xf>
    <xf numFmtId="10" fontId="37" fillId="11" borderId="9" xfId="11" applyNumberFormat="1" applyFont="1" applyFill="1" applyBorder="1" applyAlignment="1" applyProtection="1">
      <alignment horizontal="center" vertical="top" wrapText="1"/>
    </xf>
    <xf numFmtId="0" fontId="12" fillId="6" borderId="7" xfId="0" applyFont="1" applyFill="1" applyBorder="1" applyAlignment="1" applyProtection="1">
      <alignment vertical="top"/>
    </xf>
    <xf numFmtId="0" fontId="12" fillId="6" borderId="8" xfId="0" applyFont="1" applyFill="1" applyBorder="1" applyAlignment="1" applyProtection="1">
      <alignment vertical="top"/>
    </xf>
    <xf numFmtId="0" fontId="12" fillId="6" borderId="9" xfId="0" applyFont="1" applyFill="1" applyBorder="1" applyAlignment="1" applyProtection="1">
      <alignment vertical="top"/>
    </xf>
    <xf numFmtId="0" fontId="32" fillId="20" borderId="13" xfId="0" applyFont="1" applyFill="1" applyBorder="1" applyAlignment="1">
      <alignment horizontal="left" vertical="center" wrapText="1"/>
    </xf>
    <xf numFmtId="0" fontId="32" fillId="20" borderId="0" xfId="0" applyFont="1" applyFill="1" applyBorder="1" applyAlignment="1">
      <alignment horizontal="left" vertical="center" wrapText="1"/>
    </xf>
    <xf numFmtId="0" fontId="32" fillId="20" borderId="5" xfId="0" applyFont="1" applyFill="1" applyBorder="1" applyAlignment="1">
      <alignment horizontal="left" vertical="center" wrapText="1"/>
    </xf>
    <xf numFmtId="0" fontId="9" fillId="0" borderId="0" xfId="0" applyFont="1" applyFill="1" applyBorder="1" applyAlignment="1">
      <alignment horizontal="left" vertical="center"/>
    </xf>
    <xf numFmtId="0" fontId="12" fillId="0" borderId="13" xfId="0" applyFont="1" applyFill="1" applyBorder="1" applyAlignment="1" applyProtection="1">
      <alignment vertical="top"/>
    </xf>
    <xf numFmtId="0" fontId="12" fillId="0" borderId="0" xfId="0" applyFont="1" applyFill="1" applyBorder="1" applyAlignment="1" applyProtection="1">
      <alignment vertical="top"/>
    </xf>
    <xf numFmtId="0" fontId="12" fillId="0" borderId="5" xfId="0" applyFont="1" applyFill="1" applyBorder="1" applyAlignment="1" applyProtection="1">
      <alignment vertical="top"/>
    </xf>
    <xf numFmtId="0" fontId="33" fillId="0" borderId="0" xfId="0" applyFont="1" applyFill="1" applyBorder="1" applyAlignment="1">
      <alignment horizontal="left" vertical="center"/>
    </xf>
    <xf numFmtId="0" fontId="25" fillId="18" borderId="7" xfId="0" applyFont="1" applyFill="1" applyBorder="1" applyAlignment="1">
      <alignment horizontal="left" vertical="center"/>
    </xf>
    <xf numFmtId="0" fontId="25" fillId="18" borderId="8" xfId="0" applyFont="1" applyFill="1" applyBorder="1" applyAlignment="1">
      <alignment horizontal="left" vertical="center"/>
    </xf>
    <xf numFmtId="0" fontId="25" fillId="18" borderId="9" xfId="0" applyFont="1" applyFill="1" applyBorder="1" applyAlignment="1">
      <alignment horizontal="left" vertical="center"/>
    </xf>
    <xf numFmtId="166" fontId="10" fillId="0" borderId="3" xfId="35" applyNumberFormat="1" applyFont="1" applyFill="1" applyBorder="1" applyAlignment="1" applyProtection="1">
      <alignment horizontal="center" vertical="center" wrapText="1"/>
    </xf>
    <xf numFmtId="166" fontId="10" fillId="0" borderId="10" xfId="35" applyNumberFormat="1" applyFont="1" applyFill="1" applyBorder="1" applyAlignment="1" applyProtection="1">
      <alignment horizontal="center" vertical="center" wrapText="1"/>
    </xf>
    <xf numFmtId="166" fontId="10" fillId="0" borderId="4" xfId="35" applyNumberFormat="1" applyFont="1" applyFill="1" applyBorder="1" applyAlignment="1" applyProtection="1">
      <alignment horizontal="center" vertical="center" wrapText="1"/>
    </xf>
    <xf numFmtId="166" fontId="10" fillId="0" borderId="12" xfId="35" applyNumberFormat="1" applyFont="1" applyFill="1" applyBorder="1" applyAlignment="1" applyProtection="1">
      <alignment horizontal="center" vertical="center" wrapText="1"/>
    </xf>
    <xf numFmtId="166" fontId="10" fillId="0" borderId="11" xfId="35" applyNumberFormat="1" applyFont="1" applyFill="1" applyBorder="1" applyAlignment="1" applyProtection="1">
      <alignment horizontal="center" vertical="center" wrapText="1"/>
    </xf>
    <xf numFmtId="166" fontId="10" fillId="0" borderId="6" xfId="35" applyNumberFormat="1" applyFont="1" applyFill="1" applyBorder="1" applyAlignment="1" applyProtection="1">
      <alignment horizontal="center" vertical="center" wrapText="1"/>
    </xf>
    <xf numFmtId="0" fontId="14" fillId="11" borderId="3" xfId="0" applyFont="1" applyFill="1" applyBorder="1" applyAlignment="1">
      <alignment vertical="center"/>
    </xf>
    <xf numFmtId="0" fontId="44" fillId="11" borderId="10" xfId="0" applyFont="1" applyFill="1" applyBorder="1" applyAlignment="1">
      <alignment vertical="center"/>
    </xf>
    <xf numFmtId="0" fontId="44" fillId="11" borderId="4" xfId="0" applyFont="1" applyFill="1" applyBorder="1" applyAlignment="1">
      <alignment vertical="center"/>
    </xf>
    <xf numFmtId="0" fontId="44" fillId="11" borderId="13" xfId="0" applyFont="1" applyFill="1" applyBorder="1" applyAlignment="1">
      <alignment vertical="center"/>
    </xf>
    <xf numFmtId="0" fontId="44" fillId="11" borderId="0" xfId="0" applyFont="1" applyFill="1" applyAlignment="1">
      <alignment vertical="center"/>
    </xf>
    <xf numFmtId="0" fontId="44" fillId="11" borderId="5" xfId="0" applyFont="1" applyFill="1" applyBorder="1" applyAlignment="1">
      <alignment vertical="center"/>
    </xf>
    <xf numFmtId="0" fontId="44" fillId="11" borderId="12" xfId="0" applyFont="1" applyFill="1" applyBorder="1" applyAlignment="1">
      <alignment vertical="center"/>
    </xf>
    <xf numFmtId="0" fontId="44" fillId="11" borderId="11" xfId="0" applyFont="1" applyFill="1" applyBorder="1" applyAlignment="1">
      <alignment vertical="center"/>
    </xf>
    <xf numFmtId="0" fontId="44" fillId="11" borderId="6" xfId="0" applyFont="1" applyFill="1" applyBorder="1" applyAlignment="1">
      <alignment vertical="center"/>
    </xf>
    <xf numFmtId="0" fontId="12" fillId="0" borderId="7" xfId="0" applyFont="1" applyFill="1" applyBorder="1" applyAlignment="1" applyProtection="1">
      <alignment vertical="center" wrapText="1"/>
    </xf>
    <xf numFmtId="0" fontId="12" fillId="0" borderId="8" xfId="0" applyFont="1" applyFill="1" applyBorder="1" applyAlignment="1" applyProtection="1">
      <alignment vertical="center" wrapText="1"/>
    </xf>
    <xf numFmtId="0" fontId="12" fillId="0" borderId="9" xfId="0" applyFont="1" applyFill="1" applyBorder="1" applyAlignment="1" applyProtection="1">
      <alignment vertical="center" wrapText="1"/>
    </xf>
    <xf numFmtId="0" fontId="0" fillId="0" borderId="10" xfId="0" applyBorder="1">
      <alignment vertical="center"/>
    </xf>
    <xf numFmtId="0" fontId="0" fillId="0" borderId="11" xfId="0" applyBorder="1">
      <alignment vertical="center"/>
    </xf>
    <xf numFmtId="0" fontId="12" fillId="6" borderId="1" xfId="0" applyFont="1" applyFill="1" applyBorder="1" applyAlignment="1" applyProtection="1">
      <alignment vertical="top"/>
    </xf>
    <xf numFmtId="0" fontId="13" fillId="11" borderId="3" xfId="0" applyFont="1" applyFill="1" applyBorder="1" applyAlignment="1">
      <alignment vertical="center"/>
    </xf>
    <xf numFmtId="0" fontId="13" fillId="11" borderId="13" xfId="0" applyFont="1" applyFill="1" applyBorder="1" applyAlignment="1">
      <alignment vertical="center"/>
    </xf>
    <xf numFmtId="0" fontId="13" fillId="11" borderId="3" xfId="0" applyFont="1" applyFill="1" applyBorder="1" applyAlignment="1">
      <alignment horizontal="center" vertical="center"/>
    </xf>
    <xf numFmtId="0" fontId="13" fillId="11" borderId="10" xfId="0" applyFont="1" applyFill="1" applyBorder="1" applyAlignment="1">
      <alignment horizontal="center" vertical="center"/>
    </xf>
    <xf numFmtId="0" fontId="13" fillId="11" borderId="13" xfId="0" applyFont="1" applyFill="1" applyBorder="1" applyAlignment="1">
      <alignment horizontal="center" vertical="center"/>
    </xf>
    <xf numFmtId="0" fontId="13" fillId="11" borderId="0" xfId="0" applyFont="1" applyFill="1" applyBorder="1" applyAlignment="1">
      <alignment horizontal="center" vertical="center"/>
    </xf>
    <xf numFmtId="0" fontId="9" fillId="18" borderId="1" xfId="0" applyFont="1" applyFill="1" applyBorder="1" applyAlignment="1">
      <alignment horizontal="left" vertical="center"/>
    </xf>
    <xf numFmtId="0" fontId="10" fillId="0" borderId="23" xfId="0" applyFont="1" applyFill="1" applyBorder="1" applyAlignment="1" applyProtection="1">
      <alignment vertical="center"/>
    </xf>
    <xf numFmtId="0" fontId="10" fillId="0" borderId="8" xfId="0" applyFont="1" applyFill="1" applyBorder="1" applyAlignment="1" applyProtection="1">
      <alignment vertical="center"/>
    </xf>
    <xf numFmtId="0" fontId="10" fillId="0" borderId="9" xfId="0" applyFont="1" applyFill="1" applyBorder="1" applyAlignment="1" applyProtection="1">
      <alignment vertical="center"/>
    </xf>
    <xf numFmtId="10" fontId="12" fillId="19" borderId="7" xfId="11" applyNumberFormat="1" applyFont="1" applyFill="1" applyBorder="1" applyAlignment="1" applyProtection="1">
      <alignment vertical="top"/>
    </xf>
    <xf numFmtId="10" fontId="12" fillId="19" borderId="8" xfId="11" applyNumberFormat="1" applyFont="1" applyFill="1" applyBorder="1" applyAlignment="1" applyProtection="1">
      <alignment vertical="top"/>
    </xf>
    <xf numFmtId="10" fontId="12" fillId="19" borderId="9" xfId="11" applyNumberFormat="1" applyFont="1" applyFill="1" applyBorder="1" applyAlignment="1" applyProtection="1">
      <alignment vertical="top"/>
    </xf>
    <xf numFmtId="0" fontId="0" fillId="0" borderId="27" xfId="0" applyFont="1" applyFill="1" applyBorder="1" applyAlignment="1" applyProtection="1">
      <alignment horizontal="center"/>
    </xf>
    <xf numFmtId="0" fontId="0" fillId="0" borderId="10" xfId="0" applyFont="1" applyFill="1" applyBorder="1" applyAlignment="1" applyProtection="1">
      <alignment horizontal="center"/>
    </xf>
    <xf numFmtId="0" fontId="0" fillId="0" borderId="25" xfId="0" applyFont="1" applyBorder="1" applyAlignment="1" applyProtection="1">
      <alignment horizontal="left" wrapText="1"/>
    </xf>
    <xf numFmtId="0" fontId="17" fillId="0" borderId="11" xfId="0" applyFont="1" applyFill="1" applyBorder="1" applyAlignment="1" applyProtection="1">
      <alignment vertical="top"/>
    </xf>
    <xf numFmtId="10" fontId="12" fillId="19" borderId="1" xfId="11" applyNumberFormat="1" applyFont="1" applyFill="1" applyBorder="1" applyAlignment="1" applyProtection="1">
      <alignment vertical="top"/>
    </xf>
  </cellXfs>
  <cellStyles count="38">
    <cellStyle name="Calcul" xfId="1" builtinId="22" customBuiltin="1"/>
    <cellStyle name="Calculated Cell" xfId="3"/>
    <cellStyle name="checkExposure" xfId="13"/>
    <cellStyle name="Comma 2" xfId="14"/>
    <cellStyle name="Currency 2" xfId="15"/>
    <cellStyle name="DPA" xfId="2"/>
    <cellStyle name="Good 2" xfId="16"/>
    <cellStyle name="Good 3" xfId="17"/>
    <cellStyle name="Good 4" xfId="18"/>
    <cellStyle name="greyed" xfId="19"/>
    <cellStyle name="Greyed Out Cell" xfId="4"/>
    <cellStyle name="Heading Style 1" xfId="5"/>
    <cellStyle name="HeadingTable" xfId="20"/>
    <cellStyle name="highlightExposure" xfId="21"/>
    <cellStyle name="highlightText" xfId="22"/>
    <cellStyle name="HStyle 2" xfId="6"/>
    <cellStyle name="HStyle 3" xfId="7"/>
    <cellStyle name="HStyle 4" xfId="8"/>
    <cellStyle name="Hyperlink 2" xfId="23"/>
    <cellStyle name="inputExposure" xfId="24"/>
    <cellStyle name="inputPercentageS" xfId="25"/>
    <cellStyle name="Milliers" xfId="9" builtinId="3"/>
    <cellStyle name="Milliers 2" xfId="35"/>
    <cellStyle name="Monétaire 2" xfId="36"/>
    <cellStyle name="Normal" xfId="0" builtinId="0" customBuiltin="1"/>
    <cellStyle name="Normal 2" xfId="10"/>
    <cellStyle name="Normal 3" xfId="26"/>
    <cellStyle name="Normal 3 2" xfId="27"/>
    <cellStyle name="Normal 4" xfId="28"/>
    <cellStyle name="Normal 5" xfId="29"/>
    <cellStyle name="Normal 6" xfId="30"/>
    <cellStyle name="Normal 7" xfId="31"/>
    <cellStyle name="Percent 2" xfId="32"/>
    <cellStyle name="Percent 3" xfId="33"/>
    <cellStyle name="Pourcentage 2" xfId="11"/>
    <cellStyle name="Satisfaisant" xfId="37" builtinId="26"/>
    <cellStyle name="Satisfaisant 2" xfId="12"/>
    <cellStyle name="showExposure" xfId="34"/>
  </cellStyles>
  <dxfs count="9">
    <dxf>
      <font>
        <color rgb="FFDCE6F1"/>
      </font>
    </dxf>
    <dxf>
      <font>
        <color rgb="FFDCE6F1"/>
      </font>
    </dxf>
    <dxf>
      <font>
        <color rgb="FFDCE6F1"/>
      </font>
    </dxf>
    <dxf>
      <font>
        <color rgb="FFDCE6F1"/>
      </font>
    </dxf>
    <dxf>
      <font>
        <color rgb="FFDCE6F1"/>
      </font>
    </dxf>
    <dxf>
      <font>
        <color rgb="FFDCE6F1"/>
      </font>
    </dxf>
    <dxf>
      <font>
        <color rgb="FFDCE6F1"/>
      </font>
    </dxf>
    <dxf>
      <font>
        <color theme="4" tint="0.79998168889431442"/>
      </font>
    </dxf>
    <dxf>
      <font>
        <color theme="4" tint="0.79998168889431442"/>
      </font>
    </dxf>
  </dxfs>
  <tableStyles count="0" defaultTableStyle="TableStyleMedium2" defaultPivotStyle="PivotStyleLight16"/>
  <colors>
    <mruColors>
      <color rgb="FFDCE6F1"/>
      <color rgb="FFC5D9F1"/>
      <color rgb="FFA6A6A6"/>
      <color rgb="FF003767"/>
      <color rgb="FFF9C91B"/>
      <color rgb="FFFBD447"/>
      <color rgb="FFFCE17C"/>
      <color rgb="FFFFE0C1"/>
      <color rgb="FFFFDA3F"/>
      <color rgb="FFFFCC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9</xdr:col>
      <xdr:colOff>635000</xdr:colOff>
      <xdr:row>65</xdr:row>
      <xdr:rowOff>63500</xdr:rowOff>
    </xdr:to>
    <xdr:pic>
      <xdr:nvPicPr>
        <xdr:cNvPr id="2" name="Picture 11" descr="AMF rapport lettre 150dpi 2.jp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0"/>
          <a:ext cx="6778624" cy="9350375"/>
        </a:xfrm>
        <a:prstGeom prst="rect">
          <a:avLst/>
        </a:prstGeom>
        <a:noFill/>
        <a:ln>
          <a:noFill/>
        </a:ln>
      </xdr:spPr>
    </xdr:pic>
    <xdr:clientData/>
  </xdr:twoCellAnchor>
  <xdr:twoCellAnchor>
    <xdr:from>
      <xdr:col>0</xdr:col>
      <xdr:colOff>454025</xdr:colOff>
      <xdr:row>26</xdr:row>
      <xdr:rowOff>104775</xdr:rowOff>
    </xdr:from>
    <xdr:to>
      <xdr:col>4</xdr:col>
      <xdr:colOff>339725</xdr:colOff>
      <xdr:row>41</xdr:row>
      <xdr:rowOff>19050</xdr:rowOff>
    </xdr:to>
    <xdr:grpSp>
      <xdr:nvGrpSpPr>
        <xdr:cNvPr id="3" name="Group 4"/>
        <xdr:cNvGrpSpPr>
          <a:grpSpLocks/>
        </xdr:cNvGrpSpPr>
      </xdr:nvGrpSpPr>
      <xdr:grpSpPr bwMode="auto">
        <a:xfrm>
          <a:off x="454025" y="3819525"/>
          <a:ext cx="2628900" cy="2057400"/>
          <a:chOff x="1143" y="6300"/>
          <a:chExt cx="4140" cy="3240"/>
        </a:xfrm>
      </xdr:grpSpPr>
      <xdr:sp macro="" textlink="">
        <xdr:nvSpPr>
          <xdr:cNvPr id="4" name="AutoShape 5"/>
          <xdr:cNvSpPr>
            <a:spLocks noChangeArrowheads="1"/>
          </xdr:cNvSpPr>
        </xdr:nvSpPr>
        <xdr:spPr bwMode="auto">
          <a:xfrm>
            <a:off x="1143" y="6300"/>
            <a:ext cx="4140" cy="3240"/>
          </a:xfrm>
          <a:prstGeom prst="roundRect">
            <a:avLst>
              <a:gd name="adj" fmla="val 16667"/>
            </a:avLst>
          </a:prstGeom>
          <a:solidFill>
            <a:srgbClr val="FFFFFF"/>
          </a:solidFill>
          <a:ln>
            <a:noFill/>
          </a:ln>
          <a:effectLst/>
          <a:extLst>
            <a:ext uri="{91240B29-F687-4F45-9708-019B960494DF}">
              <a14:hiddenLine xmlns:a14="http://schemas.microsoft.com/office/drawing/2010/main" w="19050">
                <a:solidFill>
                  <a:srgbClr val="4A7EBB"/>
                </a:solidFill>
                <a:round/>
                <a:headEnd/>
                <a:tailEnd/>
              </a14:hiddenLine>
            </a:ext>
            <a:ext uri="{AF507438-7753-43E0-B8FC-AC1667EBCBE1}">
              <a14:hiddenEffects xmlns:a14="http://schemas.microsoft.com/office/drawing/2010/main">
                <a:effectLst>
                  <a:outerShdw dist="25400" dir="5400000" algn="ctr" rotWithShape="0">
                    <a:srgbClr val="808080">
                      <a:alpha val="35001"/>
                    </a:srgbClr>
                  </a:outerShdw>
                </a:effectLst>
              </a14:hiddenEffects>
            </a:ext>
          </a:extLst>
        </xdr:spPr>
        <xdr:txBody>
          <a:bodyPr rot="0" vert="horz" wrap="square" lIns="91440" tIns="91440" rIns="91440" bIns="91440" anchor="t" anchorCtr="0" upright="1">
            <a:noAutofit/>
          </a:bodyPr>
          <a:lstStyle/>
          <a:p>
            <a:pPr>
              <a:spcAft>
                <a:spcPts val="0"/>
              </a:spcAft>
            </a:pPr>
            <a:r>
              <a:rPr lang="fr-CA" sz="1000">
                <a:solidFill>
                  <a:srgbClr val="000000"/>
                </a:solidFill>
                <a:effectLst/>
                <a:latin typeface="Arial"/>
                <a:ea typeface="Times New Roman"/>
              </a:rPr>
              <a:t> </a:t>
            </a:r>
          </a:p>
        </xdr:txBody>
      </xdr:sp>
      <xdr:pic>
        <xdr:nvPicPr>
          <xdr:cNvPr id="5" name="Image 4" descr="AMF logo.jpg"/>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51" y="7200"/>
            <a:ext cx="3437" cy="1431"/>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4</xdr:col>
      <xdr:colOff>431800</xdr:colOff>
      <xdr:row>26</xdr:row>
      <xdr:rowOff>107950</xdr:rowOff>
    </xdr:from>
    <xdr:to>
      <xdr:col>9</xdr:col>
      <xdr:colOff>158750</xdr:colOff>
      <xdr:row>41</xdr:row>
      <xdr:rowOff>9525</xdr:rowOff>
    </xdr:to>
    <xdr:sp macro="" textlink="">
      <xdr:nvSpPr>
        <xdr:cNvPr id="6" name="AutoShape 2"/>
        <xdr:cNvSpPr>
          <a:spLocks noChangeArrowheads="1"/>
        </xdr:cNvSpPr>
      </xdr:nvSpPr>
      <xdr:spPr bwMode="auto">
        <a:xfrm>
          <a:off x="3175000" y="3822700"/>
          <a:ext cx="3155950" cy="2044700"/>
        </a:xfrm>
        <a:prstGeom prst="roundRect">
          <a:avLst>
            <a:gd name="adj" fmla="val 16667"/>
          </a:avLst>
        </a:prstGeom>
        <a:solidFill>
          <a:srgbClr val="FFFFFF"/>
        </a:solidFill>
        <a:ln>
          <a:noFill/>
        </a:ln>
        <a:effectLst/>
        <a:extLst>
          <a:ext uri="{91240B29-F687-4F45-9708-019B960494DF}">
            <a14:hiddenLine xmlns:a14="http://schemas.microsoft.com/office/drawing/2010/main" w="19050">
              <a:solidFill>
                <a:srgbClr val="4A7EBB"/>
              </a:solidFill>
              <a:round/>
              <a:headEnd/>
              <a:tailEnd/>
            </a14:hiddenLine>
          </a:ext>
          <a:ext uri="{AF507438-7753-43E0-B8FC-AC1667EBCBE1}">
            <a14:hiddenEffects xmlns:a14="http://schemas.microsoft.com/office/drawing/2010/main">
              <a:effectLst>
                <a:outerShdw dist="25400" dir="5400000" algn="ctr" rotWithShape="0">
                  <a:srgbClr val="808080">
                    <a:alpha val="35001"/>
                  </a:srgbClr>
                </a:outerShdw>
              </a:effectLst>
            </a14:hiddenEffects>
          </a:ext>
        </a:extLst>
      </xdr:spPr>
      <xdr:txBody>
        <a:bodyPr rot="0" vert="horz" wrap="square" lIns="91440" tIns="91440" rIns="91440" bIns="91440" anchor="t" anchorCtr="0" upright="1">
          <a:noAutofit/>
        </a:bodyPr>
        <a:lstStyle/>
        <a:p>
          <a:pPr>
            <a:spcAft>
              <a:spcPts val="0"/>
            </a:spcAft>
          </a:pPr>
          <a:endParaRPr lang="fr-CA" sz="1100" b="1" baseline="0">
            <a:solidFill>
              <a:srgbClr val="003767"/>
            </a:solidFill>
            <a:effectLst/>
            <a:latin typeface="Arial"/>
            <a:ea typeface="Cambria"/>
            <a:cs typeface="Times New Roman"/>
          </a:endParaRPr>
        </a:p>
        <a:p>
          <a:pPr>
            <a:spcAft>
              <a:spcPts val="0"/>
            </a:spcAft>
          </a:pPr>
          <a:r>
            <a:rPr lang="fr-CA" sz="2200" b="1" baseline="0">
              <a:solidFill>
                <a:srgbClr val="003767"/>
              </a:solidFill>
              <a:effectLst/>
              <a:latin typeface="Arial"/>
              <a:ea typeface="Cambria"/>
              <a:cs typeface="Times New Roman"/>
            </a:rPr>
            <a:t>DIVULGATION</a:t>
          </a:r>
          <a:endParaRPr lang="fr-CA" sz="2500" b="1" baseline="0">
            <a:solidFill>
              <a:srgbClr val="003767"/>
            </a:solidFill>
            <a:effectLst/>
            <a:latin typeface="Arial"/>
            <a:ea typeface="Cambria"/>
            <a:cs typeface="Times New Roman"/>
          </a:endParaRPr>
        </a:p>
        <a:p>
          <a:pPr>
            <a:spcAft>
              <a:spcPts val="0"/>
            </a:spcAft>
          </a:pPr>
          <a:r>
            <a:rPr lang="fr-CA" sz="900" b="1">
              <a:solidFill>
                <a:srgbClr val="003767"/>
              </a:solidFill>
              <a:effectLst/>
              <a:latin typeface="Arial"/>
              <a:ea typeface="Cambria"/>
              <a:cs typeface="Times New Roman"/>
            </a:rPr>
            <a:t> </a:t>
          </a:r>
        </a:p>
        <a:p>
          <a:pPr>
            <a:spcAft>
              <a:spcPts val="0"/>
            </a:spcAft>
          </a:pPr>
          <a:r>
            <a:rPr lang="fr-CA" sz="900" b="1">
              <a:solidFill>
                <a:srgbClr val="003767"/>
              </a:solidFill>
              <a:effectLst/>
              <a:latin typeface="Arial"/>
              <a:ea typeface="Cambria"/>
              <a:cs typeface="Times New Roman"/>
            </a:rPr>
            <a:t> </a:t>
          </a:r>
          <a:endParaRPr lang="fr-CA" sz="2500" b="1">
            <a:solidFill>
              <a:srgbClr val="003767"/>
            </a:solidFill>
            <a:effectLst/>
            <a:latin typeface="Arial"/>
            <a:ea typeface="Cambria"/>
            <a:cs typeface="Times New Roman"/>
          </a:endParaRPr>
        </a:p>
        <a:p>
          <a:r>
            <a:rPr lang="fr-CA" sz="1400" b="0" baseline="0">
              <a:solidFill>
                <a:srgbClr val="364349"/>
              </a:solidFill>
              <a:effectLst/>
              <a:latin typeface="Arial" panose="020B0604020202020204" pitchFamily="34" charset="0"/>
              <a:ea typeface="+mn-ea"/>
              <a:cs typeface="Arial" panose="020B0604020202020204" pitchFamily="34" charset="0"/>
            </a:rPr>
            <a:t>Flux de trésorerie nets cumulatifs  (NCCF)</a:t>
          </a:r>
        </a:p>
        <a:p>
          <a:pPr>
            <a:spcAft>
              <a:spcPts val="0"/>
            </a:spcAft>
          </a:pPr>
          <a:endParaRPr lang="fr-CA" sz="1000" b="1">
            <a:solidFill>
              <a:srgbClr val="000000"/>
            </a:solidFill>
            <a:effectLst/>
            <a:latin typeface="Arial"/>
            <a:ea typeface="Times New Roman"/>
          </a:endParaRPr>
        </a:p>
        <a:p>
          <a:pPr>
            <a:spcAft>
              <a:spcPts val="0"/>
            </a:spcAft>
          </a:pPr>
          <a:endParaRPr lang="fr-CA" sz="1000" b="1">
            <a:solidFill>
              <a:srgbClr val="000000"/>
            </a:solidFill>
            <a:effectLst/>
            <a:latin typeface="Arial"/>
            <a:ea typeface="Times New Roman"/>
          </a:endParaRPr>
        </a:p>
        <a:p>
          <a:pPr>
            <a:spcAft>
              <a:spcPts val="0"/>
            </a:spcAft>
          </a:pPr>
          <a:r>
            <a:rPr lang="en-CA" sz="1200" b="0" baseline="0">
              <a:solidFill>
                <a:srgbClr val="364349"/>
              </a:solidFill>
              <a:effectLst/>
              <a:latin typeface="Arial"/>
              <a:ea typeface="Times New Roman"/>
            </a:rPr>
            <a:t>Mars 2016</a:t>
          </a:r>
          <a:endParaRPr lang="fr-CA" sz="1200" b="0" baseline="0">
            <a:solidFill>
              <a:srgbClr val="364349"/>
            </a:solidFill>
            <a:effectLst/>
            <a:latin typeface="Arial"/>
            <a:ea typeface="Times New Roman"/>
          </a:endParaRPr>
        </a:p>
        <a:p>
          <a:pPr>
            <a:spcAft>
              <a:spcPts val="0"/>
            </a:spcAft>
          </a:pPr>
          <a:r>
            <a:rPr lang="en-CA" sz="900" b="1">
              <a:solidFill>
                <a:srgbClr val="000000"/>
              </a:solidFill>
              <a:effectLst/>
              <a:latin typeface="Arial"/>
              <a:ea typeface="Times New Roman"/>
            </a:rPr>
            <a:t> </a:t>
          </a:r>
          <a:endParaRPr lang="fr-CA" sz="1000">
            <a:solidFill>
              <a:srgbClr val="000000"/>
            </a:solidFill>
            <a:effectLst/>
            <a:latin typeface="Arial"/>
            <a:ea typeface="Times New Roman"/>
          </a:endParaRPr>
        </a:p>
        <a:p>
          <a:pPr>
            <a:spcAft>
              <a:spcPts val="0"/>
            </a:spcAft>
          </a:pPr>
          <a:r>
            <a:rPr lang="en-CA" sz="900" b="1">
              <a:solidFill>
                <a:srgbClr val="000000"/>
              </a:solidFill>
              <a:effectLst/>
              <a:latin typeface="Arial"/>
              <a:ea typeface="Times New Roman"/>
            </a:rPr>
            <a:t> </a:t>
          </a:r>
          <a:endParaRPr lang="fr-CA" sz="1000" b="1">
            <a:solidFill>
              <a:srgbClr val="000000"/>
            </a:solidFill>
            <a:effectLst/>
            <a:latin typeface="Arial"/>
            <a:ea typeface="Times New Roman"/>
          </a:endParaRPr>
        </a:p>
        <a:p>
          <a:pPr>
            <a:spcAft>
              <a:spcPts val="0"/>
            </a:spcAft>
          </a:pPr>
          <a:r>
            <a:rPr lang="fr-CA" sz="1800" b="1">
              <a:solidFill>
                <a:srgbClr val="000000"/>
              </a:solidFill>
              <a:effectLst/>
              <a:latin typeface="Arial"/>
              <a:ea typeface="Times New Roman"/>
            </a:rPr>
            <a:t> </a:t>
          </a:r>
          <a:endParaRPr lang="fr-CA" sz="1000" b="1">
            <a:solidFill>
              <a:srgbClr val="000000"/>
            </a:solidFill>
            <a:effectLst/>
            <a:latin typeface="Arial"/>
            <a:ea typeface="Times New Roman"/>
          </a:endParaRPr>
        </a:p>
        <a:p>
          <a:pPr>
            <a:spcAft>
              <a:spcPts val="0"/>
            </a:spcAft>
          </a:pPr>
          <a:r>
            <a:rPr lang="fr-CA" sz="1800" b="1">
              <a:solidFill>
                <a:srgbClr val="000000"/>
              </a:solidFill>
              <a:effectLst/>
              <a:latin typeface="Arial"/>
              <a:ea typeface="Times New Roman"/>
            </a:rPr>
            <a:t> </a:t>
          </a:r>
          <a:endParaRPr lang="fr-CA" sz="1000" b="1">
            <a:solidFill>
              <a:srgbClr val="000000"/>
            </a:solidFill>
            <a:effectLst/>
            <a:latin typeface="Arial"/>
            <a:ea typeface="Times New Roman"/>
          </a:endParaRPr>
        </a:p>
        <a:p>
          <a:pPr>
            <a:spcAft>
              <a:spcPts val="0"/>
            </a:spcAft>
          </a:pPr>
          <a:r>
            <a:rPr lang="fr-CA" sz="1600">
              <a:solidFill>
                <a:srgbClr val="364349"/>
              </a:solidFill>
              <a:effectLst/>
              <a:latin typeface="Arial"/>
              <a:ea typeface="Cambria"/>
              <a:cs typeface="Times New Roman"/>
            </a:rPr>
            <a:t> </a:t>
          </a:r>
          <a:endParaRPr lang="fr-CA" sz="2000">
            <a:solidFill>
              <a:srgbClr val="364349"/>
            </a:solidFill>
            <a:effectLst/>
            <a:latin typeface="Arial"/>
            <a:ea typeface="Cambria"/>
            <a:cs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29633</xdr:colOff>
      <xdr:row>0</xdr:row>
      <xdr:rowOff>29633</xdr:rowOff>
    </xdr:from>
    <xdr:to>
      <xdr:col>1</xdr:col>
      <xdr:colOff>632708</xdr:colOff>
      <xdr:row>3</xdr:row>
      <xdr:rowOff>160133</xdr:rowOff>
    </xdr:to>
    <xdr:pic>
      <xdr:nvPicPr>
        <xdr:cNvPr id="2" name="Image 1"/>
        <xdr:cNvPicPr>
          <a:picLocks noChangeAspect="1"/>
        </xdr:cNvPicPr>
      </xdr:nvPicPr>
      <xdr:blipFill>
        <a:blip xmlns:r="http://schemas.openxmlformats.org/officeDocument/2006/relationships" r:embed="rId1"/>
        <a:stretch>
          <a:fillRect/>
        </a:stretch>
      </xdr:blipFill>
      <xdr:spPr>
        <a:xfrm>
          <a:off x="29633" y="29633"/>
          <a:ext cx="1450800" cy="702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25978</xdr:colOff>
      <xdr:row>0</xdr:row>
      <xdr:rowOff>25977</xdr:rowOff>
    </xdr:from>
    <xdr:to>
      <xdr:col>4</xdr:col>
      <xdr:colOff>899217</xdr:colOff>
      <xdr:row>2</xdr:row>
      <xdr:rowOff>253892</xdr:rowOff>
    </xdr:to>
    <xdr:pic>
      <xdr:nvPicPr>
        <xdr:cNvPr id="5" name="Image 4"/>
        <xdr:cNvPicPr>
          <a:picLocks noChangeAspect="1"/>
        </xdr:cNvPicPr>
      </xdr:nvPicPr>
      <xdr:blipFill>
        <a:blip xmlns:r="http://schemas.openxmlformats.org/officeDocument/2006/relationships" r:embed="rId1"/>
        <a:stretch>
          <a:fillRect/>
        </a:stretch>
      </xdr:blipFill>
      <xdr:spPr>
        <a:xfrm>
          <a:off x="441614" y="25977"/>
          <a:ext cx="1453398" cy="702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28575</xdr:colOff>
      <xdr:row>0</xdr:row>
      <xdr:rowOff>28575</xdr:rowOff>
    </xdr:from>
    <xdr:to>
      <xdr:col>4</xdr:col>
      <xdr:colOff>898350</xdr:colOff>
      <xdr:row>2</xdr:row>
      <xdr:rowOff>278138</xdr:rowOff>
    </xdr:to>
    <xdr:pic>
      <xdr:nvPicPr>
        <xdr:cNvPr id="2" name="Image 1"/>
        <xdr:cNvPicPr>
          <a:picLocks noChangeAspect="1"/>
        </xdr:cNvPicPr>
      </xdr:nvPicPr>
      <xdr:blipFill>
        <a:blip xmlns:r="http://schemas.openxmlformats.org/officeDocument/2006/relationships" r:embed="rId1"/>
        <a:stretch>
          <a:fillRect/>
        </a:stretch>
      </xdr:blipFill>
      <xdr:spPr>
        <a:xfrm>
          <a:off x="447675" y="28575"/>
          <a:ext cx="1450800" cy="70676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19050</xdr:colOff>
      <xdr:row>0</xdr:row>
      <xdr:rowOff>19050</xdr:rowOff>
    </xdr:from>
    <xdr:to>
      <xdr:col>4</xdr:col>
      <xdr:colOff>888825</xdr:colOff>
      <xdr:row>2</xdr:row>
      <xdr:rowOff>249563</xdr:rowOff>
    </xdr:to>
    <xdr:pic>
      <xdr:nvPicPr>
        <xdr:cNvPr id="2" name="Image 1"/>
        <xdr:cNvPicPr>
          <a:picLocks noChangeAspect="1"/>
        </xdr:cNvPicPr>
      </xdr:nvPicPr>
      <xdr:blipFill>
        <a:blip xmlns:r="http://schemas.openxmlformats.org/officeDocument/2006/relationships" r:embed="rId1"/>
        <a:stretch>
          <a:fillRect/>
        </a:stretch>
      </xdr:blipFill>
      <xdr:spPr>
        <a:xfrm>
          <a:off x="19050" y="19050"/>
          <a:ext cx="1450800" cy="702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19050</xdr:colOff>
      <xdr:row>0</xdr:row>
      <xdr:rowOff>19050</xdr:rowOff>
    </xdr:from>
    <xdr:to>
      <xdr:col>4</xdr:col>
      <xdr:colOff>888825</xdr:colOff>
      <xdr:row>2</xdr:row>
      <xdr:rowOff>244800</xdr:rowOff>
    </xdr:to>
    <xdr:pic>
      <xdr:nvPicPr>
        <xdr:cNvPr id="2" name="Image 1"/>
        <xdr:cNvPicPr>
          <a:picLocks noChangeAspect="1"/>
        </xdr:cNvPicPr>
      </xdr:nvPicPr>
      <xdr:blipFill>
        <a:blip xmlns:r="http://schemas.openxmlformats.org/officeDocument/2006/relationships" r:embed="rId1"/>
        <a:stretch>
          <a:fillRect/>
        </a:stretch>
      </xdr:blipFill>
      <xdr:spPr>
        <a:xfrm>
          <a:off x="19050" y="19050"/>
          <a:ext cx="1450800" cy="702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19050</xdr:colOff>
      <xdr:row>0</xdr:row>
      <xdr:rowOff>19050</xdr:rowOff>
    </xdr:from>
    <xdr:to>
      <xdr:col>4</xdr:col>
      <xdr:colOff>888825</xdr:colOff>
      <xdr:row>2</xdr:row>
      <xdr:rowOff>244800</xdr:rowOff>
    </xdr:to>
    <xdr:pic>
      <xdr:nvPicPr>
        <xdr:cNvPr id="2" name="Image 1"/>
        <xdr:cNvPicPr>
          <a:picLocks noChangeAspect="1"/>
        </xdr:cNvPicPr>
      </xdr:nvPicPr>
      <xdr:blipFill>
        <a:blip xmlns:r="http://schemas.openxmlformats.org/officeDocument/2006/relationships" r:embed="rId1"/>
        <a:stretch>
          <a:fillRect/>
        </a:stretch>
      </xdr:blipFill>
      <xdr:spPr>
        <a:xfrm>
          <a:off x="19050" y="19050"/>
          <a:ext cx="1450800" cy="702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19050</xdr:colOff>
      <xdr:row>0</xdr:row>
      <xdr:rowOff>19050</xdr:rowOff>
    </xdr:from>
    <xdr:to>
      <xdr:col>4</xdr:col>
      <xdr:colOff>888825</xdr:colOff>
      <xdr:row>2</xdr:row>
      <xdr:rowOff>244800</xdr:rowOff>
    </xdr:to>
    <xdr:pic>
      <xdr:nvPicPr>
        <xdr:cNvPr id="2" name="Image 1"/>
        <xdr:cNvPicPr>
          <a:picLocks noChangeAspect="1"/>
        </xdr:cNvPicPr>
      </xdr:nvPicPr>
      <xdr:blipFill>
        <a:blip xmlns:r="http://schemas.openxmlformats.org/officeDocument/2006/relationships" r:embed="rId1"/>
        <a:stretch>
          <a:fillRect/>
        </a:stretch>
      </xdr:blipFill>
      <xdr:spPr>
        <a:xfrm>
          <a:off x="19050" y="19050"/>
          <a:ext cx="1450800" cy="702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19050</xdr:colOff>
      <xdr:row>0</xdr:row>
      <xdr:rowOff>31750</xdr:rowOff>
    </xdr:from>
    <xdr:to>
      <xdr:col>3</xdr:col>
      <xdr:colOff>98250</xdr:colOff>
      <xdr:row>3</xdr:row>
      <xdr:rowOff>19375</xdr:rowOff>
    </xdr:to>
    <xdr:pic>
      <xdr:nvPicPr>
        <xdr:cNvPr id="2" name="Image 1"/>
        <xdr:cNvPicPr>
          <a:picLocks noChangeAspect="1"/>
        </xdr:cNvPicPr>
      </xdr:nvPicPr>
      <xdr:blipFill>
        <a:blip xmlns:r="http://schemas.openxmlformats.org/officeDocument/2006/relationships" r:embed="rId1"/>
        <a:stretch>
          <a:fillRect/>
        </a:stretch>
      </xdr:blipFill>
      <xdr:spPr>
        <a:xfrm>
          <a:off x="95250" y="31750"/>
          <a:ext cx="1450800" cy="702000"/>
        </a:xfrm>
        <a:prstGeom prst="rect">
          <a:avLst/>
        </a:prstGeom>
      </xdr:spPr>
    </xdr:pic>
    <xdr:clientData/>
  </xdr:twoCellAnchor>
  <xdr:twoCellAnchor editAs="oneCell">
    <xdr:from>
      <xdr:col>10</xdr:col>
      <xdr:colOff>22225</xdr:colOff>
      <xdr:row>0</xdr:row>
      <xdr:rowOff>28575</xdr:rowOff>
    </xdr:from>
    <xdr:to>
      <xdr:col>12</xdr:col>
      <xdr:colOff>127000</xdr:colOff>
      <xdr:row>3</xdr:row>
      <xdr:rowOff>28575</xdr:rowOff>
    </xdr:to>
    <xdr:pic>
      <xdr:nvPicPr>
        <xdr:cNvPr id="3" name="Image 2"/>
        <xdr:cNvPicPr>
          <a:picLocks noChangeAspect="1"/>
        </xdr:cNvPicPr>
      </xdr:nvPicPr>
      <xdr:blipFill>
        <a:blip xmlns:r="http://schemas.openxmlformats.org/officeDocument/2006/relationships" r:embed="rId1"/>
        <a:stretch>
          <a:fillRect/>
        </a:stretch>
      </xdr:blipFill>
      <xdr:spPr>
        <a:xfrm>
          <a:off x="11766550" y="28575"/>
          <a:ext cx="1476375" cy="7143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10583</xdr:colOff>
      <xdr:row>0</xdr:row>
      <xdr:rowOff>29633</xdr:rowOff>
    </xdr:from>
    <xdr:to>
      <xdr:col>2</xdr:col>
      <xdr:colOff>89783</xdr:colOff>
      <xdr:row>3</xdr:row>
      <xdr:rowOff>160133</xdr:rowOff>
    </xdr:to>
    <xdr:pic>
      <xdr:nvPicPr>
        <xdr:cNvPr id="2" name="Image 1"/>
        <xdr:cNvPicPr>
          <a:picLocks noChangeAspect="1"/>
        </xdr:cNvPicPr>
      </xdr:nvPicPr>
      <xdr:blipFill>
        <a:blip xmlns:r="http://schemas.openxmlformats.org/officeDocument/2006/relationships" r:embed="rId1"/>
        <a:stretch>
          <a:fillRect/>
        </a:stretch>
      </xdr:blipFill>
      <xdr:spPr>
        <a:xfrm>
          <a:off x="10583" y="29633"/>
          <a:ext cx="1450800" cy="702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ivulgation_%20Flux_Tr&#233;sorerie_VFran&#231;aise_test&#233;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Titre"/>
      <sheetName val="1. FTNC bilan combiné"/>
      <sheetName val="2. FTNC CAN"/>
      <sheetName val="3. FTNC USD"/>
      <sheetName val="4. FTNC EUR"/>
      <sheetName val="5. FTNC GBP"/>
      <sheetName val="6. FTNC Autres (inclus)"/>
      <sheetName val="Annexe1. Taux de référence"/>
      <sheetName val="Annexe 2. Instructions"/>
      <sheetName val="Liste des acronymes"/>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view="pageBreakPreview" topLeftCell="A7" zoomScaleNormal="100" zoomScaleSheetLayoutView="100" workbookViewId="0">
      <selection activeCell="M44" sqref="M44"/>
    </sheetView>
  </sheetViews>
  <sheetFormatPr baseColWidth="10" defaultRowHeight="11.25" x14ac:dyDescent="0.2"/>
  <cols>
    <col min="1" max="1" width="12" customWidth="1"/>
    <col min="11" max="11" width="8.33203125" customWidth="1"/>
    <col min="12" max="12" width="7.1640625" customWidth="1"/>
  </cols>
  <sheetData/>
  <sheetProtection password="CF06" sheet="1" objects="1" scenarios="1" selectLockedCells="1" selectUnlockedCells="1"/>
  <printOptions horizontalCentered="1" verticalCentered="1"/>
  <pageMargins left="0.70866141732283472" right="0.70866141732283472" top="0.74803149606299213" bottom="0.74803149606299213" header="0.31496062992125984" footer="0.31496062992125984"/>
  <pageSetup paperSize="5" scale="95" orientation="portrait" horizontalDpi="4294967292" verticalDpi="4294967292" r:id="rId1"/>
  <rowBreaks count="1" manualBreakCount="1">
    <brk id="67" max="9" man="1"/>
  </rowBreaks>
  <colBreaks count="1" manualBreakCount="1">
    <brk id="10" max="71"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5"/>
  <sheetViews>
    <sheetView view="pageBreakPreview" zoomScaleNormal="80" zoomScaleSheetLayoutView="100" workbookViewId="0">
      <pane xSplit="5" ySplit="7" topLeftCell="F8" activePane="bottomRight" state="frozen"/>
      <selection activeCell="H43" sqref="H43"/>
      <selection pane="topRight" activeCell="H43" sqref="H43"/>
      <selection pane="bottomLeft" activeCell="H43" sqref="H43"/>
      <selection pane="bottomRight" activeCell="C45" sqref="C45:E45"/>
    </sheetView>
  </sheetViews>
  <sheetFormatPr baseColWidth="10" defaultRowHeight="11.25" x14ac:dyDescent="0.2"/>
  <cols>
    <col min="1" max="1" width="14.83203125" customWidth="1"/>
    <col min="3" max="3" width="70.6640625" customWidth="1"/>
    <col min="5" max="5" width="46.33203125" style="97" customWidth="1"/>
  </cols>
  <sheetData>
    <row r="1" spans="1:46" ht="15" customHeight="1" x14ac:dyDescent="0.2">
      <c r="A1" s="124"/>
      <c r="B1" s="125"/>
      <c r="C1" s="1917"/>
      <c r="D1" s="1917"/>
      <c r="E1" s="1917"/>
    </row>
    <row r="2" spans="1:46" ht="15" customHeight="1" x14ac:dyDescent="0.2">
      <c r="A2" s="126"/>
      <c r="B2" s="127"/>
      <c r="C2" s="1843" t="s">
        <v>816</v>
      </c>
      <c r="D2" s="1843"/>
      <c r="E2" s="1843"/>
    </row>
    <row r="3" spans="1:46" ht="15" customHeight="1" x14ac:dyDescent="0.2">
      <c r="A3" s="126"/>
      <c r="B3" s="127"/>
      <c r="C3" s="1843" t="s">
        <v>767</v>
      </c>
      <c r="D3" s="1843"/>
      <c r="E3" s="1843"/>
    </row>
    <row r="4" spans="1:46" ht="15" customHeight="1" x14ac:dyDescent="0.2">
      <c r="A4" s="126"/>
      <c r="B4" s="127"/>
      <c r="C4" s="1918"/>
      <c r="D4" s="1918"/>
      <c r="E4" s="1918"/>
    </row>
    <row r="5" spans="1:46" ht="15" customHeight="1" x14ac:dyDescent="0.2">
      <c r="A5" s="1920" t="s">
        <v>768</v>
      </c>
      <c r="B5" s="1922" t="s">
        <v>769</v>
      </c>
      <c r="C5" s="1923"/>
      <c r="D5" s="1923"/>
      <c r="E5" s="1923"/>
    </row>
    <row r="6" spans="1:46" ht="15" customHeight="1" x14ac:dyDescent="0.2">
      <c r="A6" s="1921"/>
      <c r="B6" s="1924"/>
      <c r="C6" s="1925"/>
      <c r="D6" s="1925"/>
      <c r="E6" s="1925"/>
    </row>
    <row r="7" spans="1:46" s="68" customFormat="1" ht="22.5" customHeight="1" x14ac:dyDescent="0.2">
      <c r="A7" s="1513" t="s">
        <v>5</v>
      </c>
      <c r="B7" s="1514"/>
      <c r="C7" s="1514"/>
      <c r="D7" s="1514"/>
      <c r="E7" s="1514"/>
      <c r="F7" s="145"/>
      <c r="G7" s="145"/>
      <c r="H7" s="145"/>
      <c r="I7" s="145"/>
      <c r="J7" s="145"/>
      <c r="K7" s="145"/>
      <c r="L7" s="145"/>
      <c r="M7" s="145"/>
      <c r="N7" s="145"/>
      <c r="O7" s="145"/>
      <c r="P7" s="145"/>
      <c r="Q7" s="145"/>
      <c r="R7" s="145"/>
      <c r="S7" s="145"/>
      <c r="T7" s="145"/>
      <c r="U7" s="145"/>
      <c r="V7" s="145"/>
      <c r="W7" s="145"/>
      <c r="X7" s="145"/>
      <c r="Y7" s="145"/>
      <c r="Z7" s="145"/>
      <c r="AA7" s="145"/>
      <c r="AB7" s="181"/>
      <c r="AC7" s="181"/>
      <c r="AD7" s="181"/>
      <c r="AE7" s="181"/>
      <c r="AF7" s="181"/>
      <c r="AG7" s="181"/>
      <c r="AH7" s="181"/>
      <c r="AI7" s="173"/>
      <c r="AJ7" s="173"/>
      <c r="AK7" s="173"/>
      <c r="AL7" s="173"/>
      <c r="AM7" s="173"/>
      <c r="AN7" s="173"/>
      <c r="AO7" s="173"/>
      <c r="AP7" s="173"/>
      <c r="AQ7" s="173"/>
      <c r="AR7" s="173"/>
      <c r="AS7" s="173"/>
      <c r="AT7" s="173"/>
    </row>
    <row r="8" spans="1:46" s="68" customFormat="1" ht="15" customHeight="1" x14ac:dyDescent="0.2">
      <c r="A8" s="782" t="s">
        <v>813</v>
      </c>
      <c r="B8" s="749"/>
      <c r="C8" s="1559" t="s">
        <v>819</v>
      </c>
      <c r="D8" s="1560"/>
      <c r="E8" s="1560"/>
      <c r="F8" s="145"/>
      <c r="G8" s="145"/>
      <c r="H8" s="145"/>
      <c r="I8" s="145"/>
      <c r="J8" s="145"/>
      <c r="K8" s="145"/>
      <c r="L8" s="145"/>
      <c r="M8" s="145"/>
      <c r="N8" s="145"/>
      <c r="O8" s="145"/>
      <c r="P8" s="145"/>
      <c r="Q8" s="145"/>
      <c r="R8" s="145"/>
      <c r="S8" s="145"/>
      <c r="T8" s="145"/>
      <c r="U8" s="145"/>
      <c r="V8" s="145"/>
      <c r="W8" s="145"/>
      <c r="X8" s="145"/>
      <c r="Y8" s="145"/>
      <c r="Z8" s="145"/>
      <c r="AA8" s="145"/>
      <c r="AB8" s="181"/>
      <c r="AC8" s="181"/>
      <c r="AD8" s="181"/>
      <c r="AE8" s="181"/>
      <c r="AF8" s="181"/>
      <c r="AG8" s="181"/>
      <c r="AH8" s="181"/>
      <c r="AI8" s="173"/>
      <c r="AJ8" s="173"/>
      <c r="AK8" s="173"/>
      <c r="AL8" s="173"/>
      <c r="AM8" s="173"/>
      <c r="AN8" s="173"/>
      <c r="AO8" s="173"/>
      <c r="AP8" s="173"/>
      <c r="AQ8" s="173"/>
      <c r="AR8" s="173"/>
      <c r="AS8" s="173"/>
      <c r="AT8" s="173"/>
    </row>
    <row r="9" spans="1:46" ht="15" x14ac:dyDescent="0.2">
      <c r="A9" s="782" t="s">
        <v>770</v>
      </c>
      <c r="B9" s="749"/>
      <c r="C9" s="744" t="s">
        <v>771</v>
      </c>
      <c r="D9" s="745"/>
      <c r="E9" s="745"/>
      <c r="F9" s="748"/>
      <c r="G9" s="748"/>
      <c r="H9" s="748"/>
      <c r="I9" s="748"/>
      <c r="J9" s="748"/>
      <c r="K9" s="748"/>
      <c r="L9" s="748"/>
      <c r="M9" s="748"/>
      <c r="N9" s="748"/>
      <c r="O9" s="748"/>
      <c r="P9" s="748"/>
      <c r="Q9" s="748"/>
      <c r="R9" s="748"/>
      <c r="S9" s="748"/>
      <c r="T9" s="748"/>
      <c r="U9" s="748"/>
      <c r="V9" s="748"/>
      <c r="W9" s="748"/>
      <c r="X9" s="748"/>
      <c r="Y9" s="748"/>
      <c r="Z9" s="748"/>
      <c r="AA9" s="748"/>
      <c r="AB9" s="181"/>
    </row>
    <row r="10" spans="1:46" ht="15" x14ac:dyDescent="0.2">
      <c r="A10" s="782"/>
      <c r="B10" s="1516" t="s">
        <v>12</v>
      </c>
      <c r="C10" s="1517"/>
      <c r="D10" s="1517"/>
      <c r="E10" s="1517"/>
      <c r="F10" s="750"/>
      <c r="G10" s="750"/>
      <c r="H10" s="750"/>
      <c r="I10" s="750"/>
      <c r="J10" s="750"/>
      <c r="K10" s="750"/>
      <c r="L10" s="750"/>
      <c r="M10" s="750"/>
      <c r="N10" s="750"/>
      <c r="O10" s="750"/>
      <c r="P10" s="750"/>
      <c r="Q10" s="750"/>
      <c r="R10" s="750"/>
      <c r="S10" s="750"/>
      <c r="T10" s="750"/>
      <c r="U10" s="750"/>
      <c r="V10" s="750"/>
      <c r="W10" s="750"/>
      <c r="X10" s="750"/>
      <c r="Y10" s="750"/>
      <c r="Z10" s="750"/>
      <c r="AA10" s="750"/>
      <c r="AB10" s="181"/>
    </row>
    <row r="11" spans="1:46" ht="15" x14ac:dyDescent="0.2">
      <c r="A11" s="782" t="s">
        <v>772</v>
      </c>
      <c r="B11" s="149"/>
      <c r="C11" s="1559" t="s">
        <v>209</v>
      </c>
      <c r="D11" s="1560"/>
      <c r="E11" s="1560"/>
      <c r="F11" s="748"/>
      <c r="G11" s="748"/>
      <c r="H11" s="748"/>
      <c r="I11" s="748"/>
      <c r="J11" s="748"/>
      <c r="K11" s="748"/>
      <c r="L11" s="748"/>
      <c r="M11" s="748"/>
      <c r="N11" s="748"/>
      <c r="O11" s="748"/>
      <c r="P11" s="748"/>
      <c r="Q11" s="748"/>
      <c r="R11" s="748"/>
      <c r="S11" s="748"/>
      <c r="T11" s="748"/>
      <c r="U11" s="748"/>
      <c r="V11" s="748"/>
      <c r="W11" s="748"/>
      <c r="X11" s="748"/>
      <c r="Y11" s="748"/>
      <c r="Z11" s="748"/>
      <c r="AA11" s="748"/>
      <c r="AB11" s="181"/>
    </row>
    <row r="12" spans="1:46" ht="15" x14ac:dyDescent="0.2">
      <c r="A12" s="782" t="s">
        <v>773</v>
      </c>
      <c r="B12" s="149"/>
      <c r="C12" s="1559" t="s">
        <v>774</v>
      </c>
      <c r="D12" s="1560"/>
      <c r="E12" s="1560"/>
      <c r="F12" s="748"/>
      <c r="G12" s="748"/>
      <c r="H12" s="748"/>
      <c r="I12" s="748"/>
      <c r="J12" s="748"/>
      <c r="K12" s="748"/>
      <c r="L12" s="748"/>
      <c r="M12" s="748"/>
      <c r="N12" s="748"/>
      <c r="O12" s="748"/>
      <c r="P12" s="748"/>
      <c r="Q12" s="748"/>
      <c r="R12" s="748"/>
      <c r="S12" s="748"/>
      <c r="T12" s="748"/>
      <c r="U12" s="748"/>
      <c r="V12" s="748"/>
      <c r="W12" s="748"/>
      <c r="X12" s="748"/>
      <c r="Y12" s="748"/>
      <c r="Z12" s="748"/>
      <c r="AA12" s="748"/>
      <c r="AB12" s="181"/>
    </row>
    <row r="13" spans="1:46" ht="15" x14ac:dyDescent="0.2">
      <c r="A13" s="782" t="s">
        <v>775</v>
      </c>
      <c r="B13" s="149"/>
      <c r="C13" s="1885" t="s">
        <v>776</v>
      </c>
      <c r="D13" s="1886"/>
      <c r="E13" s="1887"/>
      <c r="F13" s="181"/>
      <c r="G13" s="181"/>
      <c r="H13" s="181"/>
      <c r="I13" s="181"/>
      <c r="J13" s="181"/>
      <c r="K13" s="181"/>
      <c r="L13" s="181"/>
      <c r="M13" s="181"/>
      <c r="N13" s="181"/>
      <c r="O13" s="181"/>
      <c r="P13" s="181"/>
      <c r="Q13" s="181"/>
      <c r="R13" s="181"/>
      <c r="S13" s="181"/>
      <c r="T13" s="181"/>
      <c r="U13" s="181"/>
      <c r="V13" s="181"/>
      <c r="W13" s="181"/>
      <c r="X13" s="181"/>
      <c r="Y13" s="181"/>
      <c r="Z13" s="181"/>
      <c r="AA13" s="181"/>
      <c r="AB13" s="181"/>
    </row>
    <row r="14" spans="1:46" ht="15" x14ac:dyDescent="0.2">
      <c r="A14" s="782" t="s">
        <v>777</v>
      </c>
      <c r="B14" s="149"/>
      <c r="C14" s="1885" t="s">
        <v>778</v>
      </c>
      <c r="D14" s="1886"/>
      <c r="E14" s="1887"/>
      <c r="F14" s="181"/>
      <c r="G14" s="181"/>
      <c r="H14" s="181"/>
      <c r="I14" s="181"/>
      <c r="J14" s="181"/>
      <c r="K14" s="181"/>
      <c r="L14" s="181"/>
      <c r="M14" s="181"/>
      <c r="N14" s="181"/>
      <c r="O14" s="181"/>
      <c r="P14" s="181"/>
      <c r="Q14" s="181"/>
      <c r="R14" s="181"/>
      <c r="S14" s="181"/>
      <c r="T14" s="181"/>
      <c r="U14" s="181"/>
      <c r="V14" s="181"/>
      <c r="W14" s="181"/>
      <c r="X14" s="181"/>
      <c r="Y14" s="181"/>
      <c r="Z14" s="181"/>
      <c r="AA14" s="181"/>
      <c r="AB14" s="181"/>
    </row>
    <row r="15" spans="1:46" ht="15" x14ac:dyDescent="0.2">
      <c r="A15" s="782" t="s">
        <v>779</v>
      </c>
      <c r="B15" s="149"/>
      <c r="C15" s="1559" t="s">
        <v>780</v>
      </c>
      <c r="D15" s="1560"/>
      <c r="E15" s="1560"/>
      <c r="F15" s="748"/>
      <c r="G15" s="748"/>
      <c r="H15" s="748"/>
      <c r="I15" s="748"/>
      <c r="J15" s="748"/>
      <c r="K15" s="748"/>
      <c r="L15" s="748"/>
      <c r="M15" s="748"/>
      <c r="N15" s="748"/>
      <c r="O15" s="748"/>
      <c r="P15" s="748"/>
      <c r="Q15" s="748"/>
      <c r="R15" s="748"/>
      <c r="S15" s="748"/>
      <c r="T15" s="748"/>
      <c r="U15" s="748"/>
      <c r="V15" s="748"/>
      <c r="W15" s="748"/>
      <c r="X15" s="748"/>
      <c r="Y15" s="748"/>
      <c r="Z15" s="748"/>
      <c r="AA15" s="748"/>
      <c r="AB15" s="181"/>
    </row>
    <row r="16" spans="1:46" ht="15" x14ac:dyDescent="0.2">
      <c r="A16" s="782" t="s">
        <v>781</v>
      </c>
      <c r="B16" s="149"/>
      <c r="C16" s="1559" t="s">
        <v>782</v>
      </c>
      <c r="D16" s="1560"/>
      <c r="E16" s="1560"/>
      <c r="F16" s="748"/>
      <c r="G16" s="748"/>
      <c r="H16" s="748"/>
      <c r="I16" s="748"/>
      <c r="J16" s="748"/>
      <c r="K16" s="748"/>
      <c r="L16" s="748"/>
      <c r="M16" s="748"/>
      <c r="N16" s="748"/>
      <c r="O16" s="748"/>
      <c r="P16" s="748"/>
      <c r="Q16" s="748"/>
      <c r="R16" s="748"/>
      <c r="S16" s="748"/>
      <c r="T16" s="748"/>
      <c r="U16" s="748"/>
      <c r="V16" s="748"/>
      <c r="W16" s="748"/>
      <c r="X16" s="748"/>
      <c r="Y16" s="748"/>
      <c r="Z16" s="748"/>
      <c r="AA16" s="748"/>
      <c r="AB16" s="181"/>
    </row>
    <row r="17" spans="1:30" ht="15" x14ac:dyDescent="0.2">
      <c r="A17" s="782" t="s">
        <v>783</v>
      </c>
      <c r="B17" s="149"/>
      <c r="C17" s="1559" t="s">
        <v>784</v>
      </c>
      <c r="D17" s="1560" t="s">
        <v>281</v>
      </c>
      <c r="E17" s="1560"/>
      <c r="F17" s="181"/>
      <c r="G17" s="181"/>
      <c r="H17" s="181"/>
      <c r="I17" s="181"/>
      <c r="J17" s="181"/>
      <c r="K17" s="181"/>
      <c r="L17" s="181"/>
      <c r="M17" s="181"/>
      <c r="N17" s="181"/>
      <c r="O17" s="181"/>
      <c r="P17" s="181"/>
      <c r="Q17" s="181"/>
      <c r="R17" s="181"/>
      <c r="S17" s="181"/>
      <c r="T17" s="181"/>
      <c r="U17" s="181"/>
      <c r="V17" s="181"/>
      <c r="W17" s="181"/>
      <c r="X17" s="181"/>
      <c r="Y17" s="181"/>
      <c r="Z17" s="181"/>
      <c r="AA17" s="181"/>
      <c r="AB17" s="181"/>
    </row>
    <row r="18" spans="1:30" ht="14.25" customHeight="1" x14ac:dyDescent="0.2">
      <c r="A18" s="782" t="s">
        <v>785</v>
      </c>
      <c r="B18" s="149"/>
      <c r="C18" s="1914" t="s">
        <v>786</v>
      </c>
      <c r="D18" s="1915"/>
      <c r="E18" s="1916"/>
      <c r="F18" s="181"/>
      <c r="G18" s="181"/>
      <c r="H18" s="181"/>
      <c r="I18" s="181"/>
      <c r="J18" s="181"/>
      <c r="K18" s="181"/>
      <c r="L18" s="181"/>
      <c r="M18" s="181"/>
      <c r="N18" s="181"/>
      <c r="O18" s="181"/>
      <c r="P18" s="181"/>
      <c r="Q18" s="181"/>
      <c r="R18" s="181"/>
      <c r="S18" s="181"/>
      <c r="T18" s="181"/>
      <c r="U18" s="181"/>
      <c r="V18" s="181"/>
      <c r="W18" s="181"/>
      <c r="X18" s="181"/>
      <c r="Y18" s="181"/>
      <c r="Z18" s="181"/>
      <c r="AA18" s="181"/>
      <c r="AB18" s="181"/>
    </row>
    <row r="19" spans="1:30" ht="15" x14ac:dyDescent="0.2">
      <c r="A19" s="782"/>
      <c r="B19" s="1516" t="s">
        <v>26</v>
      </c>
      <c r="C19" s="1517"/>
      <c r="D19" s="1517"/>
      <c r="E19" s="1517"/>
      <c r="F19" s="750"/>
      <c r="G19" s="750"/>
      <c r="H19" s="750"/>
      <c r="I19" s="750"/>
      <c r="J19" s="750"/>
      <c r="K19" s="750"/>
      <c r="L19" s="750"/>
      <c r="M19" s="750"/>
      <c r="N19" s="750"/>
      <c r="O19" s="750"/>
      <c r="P19" s="750"/>
      <c r="Q19" s="750"/>
      <c r="R19" s="750"/>
      <c r="S19" s="750"/>
      <c r="T19" s="750"/>
      <c r="U19" s="750"/>
      <c r="V19" s="750"/>
      <c r="W19" s="750"/>
      <c r="X19" s="750"/>
      <c r="Y19" s="750"/>
      <c r="Z19" s="750"/>
      <c r="AA19" s="750"/>
      <c r="AB19" s="181"/>
    </row>
    <row r="20" spans="1:30" ht="15" x14ac:dyDescent="0.2">
      <c r="A20" s="782" t="s">
        <v>817</v>
      </c>
      <c r="B20" s="149"/>
      <c r="C20" s="1914" t="s">
        <v>818</v>
      </c>
      <c r="D20" s="1915"/>
      <c r="E20" s="1916"/>
      <c r="F20" s="786"/>
      <c r="G20" s="786"/>
      <c r="H20" s="786"/>
      <c r="I20" s="786"/>
      <c r="J20" s="786"/>
      <c r="K20" s="786"/>
      <c r="L20" s="786"/>
      <c r="M20" s="786"/>
      <c r="N20" s="786"/>
      <c r="O20" s="786"/>
      <c r="P20" s="786"/>
      <c r="Q20" s="786"/>
      <c r="R20" s="786"/>
      <c r="S20" s="786"/>
      <c r="T20" s="786"/>
      <c r="U20" s="786"/>
      <c r="V20" s="786"/>
      <c r="W20" s="786"/>
      <c r="X20" s="786"/>
      <c r="Y20" s="786"/>
      <c r="Z20" s="786"/>
      <c r="AA20" s="786"/>
      <c r="AB20" s="181"/>
    </row>
    <row r="21" spans="1:30" ht="15" x14ac:dyDescent="0.2">
      <c r="A21" s="782" t="s">
        <v>787</v>
      </c>
      <c r="B21" s="149"/>
      <c r="C21" s="1559" t="s">
        <v>260</v>
      </c>
      <c r="D21" s="1560"/>
      <c r="E21" s="1560"/>
      <c r="F21" s="748"/>
      <c r="G21" s="748"/>
      <c r="H21" s="748"/>
      <c r="I21" s="748"/>
      <c r="J21" s="748"/>
      <c r="K21" s="748"/>
      <c r="L21" s="748"/>
      <c r="M21" s="748"/>
      <c r="N21" s="748"/>
      <c r="O21" s="748"/>
      <c r="P21" s="748"/>
      <c r="Q21" s="748"/>
      <c r="R21" s="748"/>
      <c r="S21" s="748"/>
      <c r="T21" s="748"/>
      <c r="U21" s="748"/>
      <c r="V21" s="748"/>
      <c r="W21" s="748"/>
      <c r="X21" s="748"/>
      <c r="Y21" s="748"/>
      <c r="Z21" s="748"/>
      <c r="AA21" s="748"/>
      <c r="AB21" s="181"/>
    </row>
    <row r="22" spans="1:30" ht="15" x14ac:dyDescent="0.2">
      <c r="A22" s="782" t="s">
        <v>788</v>
      </c>
      <c r="B22" s="149"/>
      <c r="C22" s="1919" t="s">
        <v>261</v>
      </c>
      <c r="D22" s="1919"/>
      <c r="E22" s="1919"/>
      <c r="F22" s="181"/>
      <c r="G22" s="181"/>
      <c r="H22" s="181"/>
      <c r="I22" s="181"/>
      <c r="J22" s="181"/>
      <c r="K22" s="181"/>
      <c r="L22" s="181"/>
      <c r="M22" s="181"/>
      <c r="N22" s="181"/>
      <c r="O22" s="181"/>
      <c r="P22" s="181"/>
      <c r="Q22" s="181"/>
      <c r="R22" s="181"/>
      <c r="S22" s="181"/>
      <c r="T22" s="181"/>
      <c r="U22" s="181"/>
      <c r="V22" s="181"/>
      <c r="W22" s="181"/>
      <c r="X22" s="181"/>
      <c r="Y22" s="181"/>
      <c r="Z22" s="181"/>
      <c r="AA22" s="181"/>
      <c r="AB22" s="181"/>
    </row>
    <row r="23" spans="1:30" ht="15" x14ac:dyDescent="0.2">
      <c r="A23" s="782" t="s">
        <v>789</v>
      </c>
      <c r="B23" s="749"/>
      <c r="C23" s="1919" t="s">
        <v>790</v>
      </c>
      <c r="D23" s="1919"/>
      <c r="E23" s="1919"/>
      <c r="F23" s="181"/>
      <c r="G23" s="181"/>
      <c r="H23" s="181"/>
      <c r="I23" s="181"/>
      <c r="J23" s="181"/>
      <c r="K23" s="181"/>
      <c r="L23" s="181"/>
      <c r="M23" s="181"/>
      <c r="N23" s="181"/>
      <c r="O23" s="181"/>
      <c r="P23" s="181"/>
      <c r="Q23" s="181"/>
      <c r="R23" s="181"/>
      <c r="S23" s="181"/>
      <c r="T23" s="181"/>
      <c r="U23" s="181"/>
      <c r="V23" s="181"/>
      <c r="W23" s="181"/>
      <c r="X23" s="181"/>
      <c r="Y23" s="181"/>
      <c r="Z23" s="181"/>
      <c r="AA23" s="181"/>
      <c r="AB23" s="181"/>
    </row>
    <row r="24" spans="1:30" ht="15" x14ac:dyDescent="0.2">
      <c r="A24" s="782" t="s">
        <v>791</v>
      </c>
      <c r="B24" s="749"/>
      <c r="C24" s="1919" t="s">
        <v>792</v>
      </c>
      <c r="D24" s="1919"/>
      <c r="E24" s="1919"/>
      <c r="F24" s="181"/>
      <c r="G24" s="181"/>
      <c r="H24" s="181"/>
      <c r="I24" s="181"/>
      <c r="J24" s="181"/>
      <c r="K24" s="181"/>
      <c r="L24" s="181"/>
      <c r="M24" s="181"/>
      <c r="N24" s="181"/>
      <c r="O24" s="181"/>
      <c r="P24" s="181"/>
      <c r="Q24" s="181"/>
      <c r="R24" s="181"/>
      <c r="S24" s="181"/>
      <c r="T24" s="181"/>
      <c r="U24" s="181"/>
      <c r="V24" s="181"/>
      <c r="W24" s="181"/>
      <c r="X24" s="181"/>
      <c r="Y24" s="181"/>
      <c r="Z24" s="181"/>
      <c r="AA24" s="181"/>
      <c r="AB24" s="181"/>
    </row>
    <row r="25" spans="1:30" ht="15" x14ac:dyDescent="0.2">
      <c r="A25" s="782" t="s">
        <v>793</v>
      </c>
      <c r="B25" s="149"/>
      <c r="C25" s="1559" t="s">
        <v>264</v>
      </c>
      <c r="D25" s="1560"/>
      <c r="E25" s="1560"/>
      <c r="F25" s="748"/>
      <c r="G25" s="748"/>
      <c r="H25" s="748"/>
      <c r="I25" s="748"/>
      <c r="J25" s="748"/>
      <c r="K25" s="748"/>
      <c r="L25" s="748"/>
      <c r="M25" s="748"/>
      <c r="N25" s="748"/>
      <c r="O25" s="748"/>
      <c r="P25" s="748"/>
      <c r="Q25" s="748"/>
      <c r="R25" s="748"/>
      <c r="S25" s="748"/>
      <c r="T25" s="748"/>
      <c r="U25" s="748"/>
      <c r="V25" s="748"/>
      <c r="W25" s="748"/>
      <c r="X25" s="748"/>
      <c r="Y25" s="748"/>
      <c r="Z25" s="748"/>
      <c r="AA25" s="748"/>
      <c r="AB25" s="181"/>
      <c r="AC25" s="181"/>
      <c r="AD25" s="181"/>
    </row>
    <row r="26" spans="1:30" ht="15" x14ac:dyDescent="0.2">
      <c r="A26" s="782" t="s">
        <v>794</v>
      </c>
      <c r="B26" s="149"/>
      <c r="C26" s="1919" t="s">
        <v>266</v>
      </c>
      <c r="D26" s="1919"/>
      <c r="E26" s="1919"/>
      <c r="F26" s="181"/>
      <c r="G26" s="181"/>
      <c r="H26" s="181"/>
      <c r="I26" s="181"/>
      <c r="J26" s="181"/>
      <c r="K26" s="181"/>
      <c r="L26" s="181"/>
      <c r="M26" s="181"/>
      <c r="N26" s="181"/>
      <c r="O26" s="181"/>
      <c r="P26" s="181"/>
      <c r="Q26" s="181"/>
      <c r="R26" s="181"/>
      <c r="S26" s="181"/>
      <c r="T26" s="181"/>
      <c r="U26" s="181"/>
      <c r="V26" s="181"/>
      <c r="W26" s="181"/>
      <c r="X26" s="181"/>
      <c r="Y26" s="181"/>
      <c r="Z26" s="181"/>
      <c r="AA26" s="181"/>
      <c r="AB26" s="181"/>
      <c r="AC26" s="181"/>
      <c r="AD26" s="181"/>
    </row>
    <row r="27" spans="1:30" ht="15" x14ac:dyDescent="0.2">
      <c r="A27" s="782" t="s">
        <v>795</v>
      </c>
      <c r="B27" s="749"/>
      <c r="C27" s="1919" t="s">
        <v>796</v>
      </c>
      <c r="D27" s="1919"/>
      <c r="E27" s="1919"/>
      <c r="F27" s="181"/>
      <c r="G27" s="181"/>
      <c r="H27" s="181"/>
      <c r="I27" s="181"/>
      <c r="J27" s="181"/>
      <c r="K27" s="181"/>
      <c r="L27" s="181"/>
      <c r="M27" s="181"/>
      <c r="N27" s="181"/>
      <c r="O27" s="181"/>
      <c r="P27" s="181"/>
      <c r="Q27" s="181"/>
      <c r="R27" s="181"/>
      <c r="S27" s="181"/>
      <c r="T27" s="181"/>
      <c r="U27" s="181"/>
      <c r="V27" s="181"/>
      <c r="W27" s="181"/>
      <c r="X27" s="181"/>
      <c r="Y27" s="181"/>
      <c r="Z27" s="181"/>
      <c r="AA27" s="181"/>
      <c r="AB27" s="181"/>
    </row>
    <row r="28" spans="1:30" ht="15" x14ac:dyDescent="0.2">
      <c r="A28" s="782" t="s">
        <v>797</v>
      </c>
      <c r="B28" s="749"/>
      <c r="C28" s="1919" t="s">
        <v>798</v>
      </c>
      <c r="D28" s="1919"/>
      <c r="E28" s="1919"/>
      <c r="F28" s="181"/>
      <c r="G28" s="181"/>
      <c r="H28" s="181"/>
      <c r="I28" s="181"/>
      <c r="J28" s="181"/>
      <c r="K28" s="181"/>
      <c r="L28" s="181"/>
      <c r="M28" s="181"/>
      <c r="N28" s="181"/>
      <c r="O28" s="181"/>
      <c r="P28" s="181"/>
      <c r="Q28" s="181"/>
      <c r="R28" s="181"/>
      <c r="S28" s="181"/>
      <c r="T28" s="181"/>
      <c r="U28" s="181"/>
      <c r="V28" s="181"/>
      <c r="W28" s="181"/>
      <c r="X28" s="181"/>
      <c r="Y28" s="181"/>
      <c r="Z28" s="181"/>
      <c r="AA28" s="181"/>
      <c r="AB28" s="181"/>
    </row>
    <row r="29" spans="1:30" ht="15" x14ac:dyDescent="0.2">
      <c r="A29" s="782" t="s">
        <v>799</v>
      </c>
      <c r="B29" s="749"/>
      <c r="C29" s="744" t="s">
        <v>302</v>
      </c>
      <c r="D29" s="745"/>
      <c r="E29" s="745"/>
      <c r="F29" s="748"/>
      <c r="G29" s="748"/>
      <c r="H29" s="748"/>
      <c r="I29" s="748"/>
      <c r="J29" s="748"/>
      <c r="K29" s="748"/>
      <c r="L29" s="748"/>
      <c r="M29" s="748"/>
      <c r="N29" s="748"/>
      <c r="O29" s="748"/>
      <c r="P29" s="748"/>
      <c r="Q29" s="748"/>
      <c r="R29" s="748"/>
      <c r="S29" s="748"/>
      <c r="T29" s="748"/>
      <c r="U29" s="748"/>
      <c r="V29" s="748"/>
      <c r="W29" s="748"/>
      <c r="X29" s="748"/>
      <c r="Y29" s="748"/>
      <c r="Z29" s="748"/>
      <c r="AA29" s="748"/>
      <c r="AB29" s="181"/>
    </row>
    <row r="30" spans="1:30" ht="15" x14ac:dyDescent="0.2">
      <c r="A30" s="782" t="s">
        <v>800</v>
      </c>
      <c r="B30" s="749"/>
      <c r="C30" s="1559" t="s">
        <v>306</v>
      </c>
      <c r="D30" s="1560"/>
      <c r="E30" s="1560"/>
      <c r="F30" s="748"/>
      <c r="G30" s="748"/>
      <c r="H30" s="748"/>
      <c r="I30" s="748"/>
      <c r="J30" s="748"/>
      <c r="K30" s="748"/>
      <c r="L30" s="748"/>
      <c r="M30" s="748"/>
      <c r="N30" s="748"/>
      <c r="O30" s="748"/>
      <c r="P30" s="748"/>
      <c r="Q30" s="748"/>
      <c r="R30" s="748"/>
      <c r="S30" s="748"/>
      <c r="T30" s="748"/>
      <c r="U30" s="748"/>
      <c r="V30" s="748"/>
      <c r="W30" s="748"/>
      <c r="X30" s="748"/>
      <c r="Y30" s="748"/>
      <c r="Z30" s="748"/>
      <c r="AA30" s="748"/>
      <c r="AB30" s="181"/>
    </row>
    <row r="31" spans="1:30" ht="15" x14ac:dyDescent="0.2">
      <c r="A31" s="782" t="s">
        <v>801</v>
      </c>
      <c r="B31" s="749"/>
      <c r="C31" s="1559" t="s">
        <v>677</v>
      </c>
      <c r="D31" s="1560"/>
      <c r="E31" s="1560"/>
      <c r="F31" s="748"/>
      <c r="G31" s="748"/>
      <c r="H31" s="748"/>
      <c r="I31" s="748"/>
      <c r="J31" s="748"/>
      <c r="K31" s="748"/>
      <c r="L31" s="748"/>
      <c r="M31" s="748"/>
      <c r="N31" s="748"/>
      <c r="O31" s="748"/>
      <c r="P31" s="748"/>
      <c r="Q31" s="748"/>
      <c r="R31" s="748"/>
      <c r="S31" s="748"/>
      <c r="T31" s="748"/>
      <c r="U31" s="748"/>
      <c r="V31" s="748"/>
      <c r="W31" s="748"/>
      <c r="X31" s="748"/>
      <c r="Y31" s="748"/>
      <c r="Z31" s="748"/>
      <c r="AA31" s="748"/>
      <c r="AB31" s="181"/>
    </row>
    <row r="32" spans="1:30" ht="15" x14ac:dyDescent="0.2">
      <c r="A32" s="782"/>
      <c r="B32" s="1516" t="s">
        <v>70</v>
      </c>
      <c r="C32" s="1517"/>
      <c r="D32" s="1517"/>
      <c r="E32" s="1517"/>
      <c r="F32" s="750"/>
      <c r="G32" s="750"/>
      <c r="H32" s="750"/>
      <c r="I32" s="750"/>
      <c r="J32" s="750"/>
      <c r="K32" s="750"/>
      <c r="L32" s="750"/>
      <c r="M32" s="750"/>
      <c r="N32" s="750"/>
      <c r="O32" s="750"/>
      <c r="P32" s="750"/>
      <c r="Q32" s="750"/>
      <c r="R32" s="750"/>
      <c r="S32" s="750"/>
      <c r="T32" s="750"/>
      <c r="U32" s="750"/>
      <c r="V32" s="750"/>
      <c r="W32" s="750"/>
      <c r="X32" s="750"/>
      <c r="Y32" s="750"/>
      <c r="Z32" s="750"/>
      <c r="AA32" s="750"/>
      <c r="AB32" s="181"/>
    </row>
    <row r="33" spans="1:28" ht="15" x14ac:dyDescent="0.2">
      <c r="A33" s="782" t="s">
        <v>802</v>
      </c>
      <c r="B33" s="149"/>
      <c r="C33" s="1559" t="s">
        <v>803</v>
      </c>
      <c r="D33" s="1560"/>
      <c r="E33" s="1560"/>
      <c r="F33" s="748"/>
      <c r="G33" s="748"/>
      <c r="H33" s="748"/>
      <c r="I33" s="748"/>
      <c r="J33" s="748"/>
      <c r="K33" s="748"/>
      <c r="L33" s="748"/>
      <c r="M33" s="748"/>
      <c r="N33" s="748"/>
      <c r="O33" s="748"/>
      <c r="P33" s="748"/>
      <c r="Q33" s="748"/>
      <c r="R33" s="748"/>
      <c r="S33" s="748"/>
      <c r="T33" s="748"/>
      <c r="U33" s="748"/>
      <c r="V33" s="748"/>
      <c r="W33" s="748"/>
      <c r="X33" s="748"/>
      <c r="Y33" s="748"/>
      <c r="Z33" s="748"/>
      <c r="AA33" s="748"/>
      <c r="AB33" s="181"/>
    </row>
    <row r="34" spans="1:28" ht="15" x14ac:dyDescent="0.2">
      <c r="A34" s="782" t="s">
        <v>804</v>
      </c>
      <c r="B34" s="749"/>
      <c r="C34" s="744" t="s">
        <v>727</v>
      </c>
      <c r="D34" s="745"/>
      <c r="E34" s="745"/>
      <c r="F34" s="748"/>
      <c r="G34" s="748"/>
      <c r="H34" s="748"/>
      <c r="I34" s="748"/>
      <c r="J34" s="748"/>
      <c r="K34" s="748"/>
      <c r="L34" s="748"/>
      <c r="M34" s="748"/>
      <c r="N34" s="748"/>
      <c r="O34" s="748"/>
      <c r="P34" s="748"/>
      <c r="Q34" s="748"/>
      <c r="R34" s="748"/>
      <c r="S34" s="748"/>
      <c r="T34" s="748"/>
      <c r="U34" s="748"/>
      <c r="V34" s="748"/>
      <c r="W34" s="748"/>
      <c r="X34" s="748"/>
      <c r="Y34" s="748"/>
      <c r="Z34" s="748"/>
      <c r="AA34" s="748"/>
      <c r="AB34" s="181"/>
    </row>
    <row r="35" spans="1:28" ht="7.5" customHeight="1" x14ac:dyDescent="0.2">
      <c r="A35" s="1816"/>
      <c r="B35" s="1817"/>
      <c r="C35" s="1817"/>
      <c r="D35" s="1817"/>
      <c r="E35" s="1817"/>
      <c r="F35" s="181"/>
      <c r="G35" s="181"/>
      <c r="H35" s="181"/>
      <c r="I35" s="181"/>
      <c r="J35" s="181"/>
      <c r="K35" s="181"/>
      <c r="L35" s="181"/>
      <c r="M35" s="181"/>
      <c r="N35" s="181"/>
      <c r="O35" s="181"/>
      <c r="P35" s="181"/>
      <c r="Q35" s="181"/>
      <c r="R35" s="181"/>
      <c r="S35" s="181"/>
      <c r="T35" s="181"/>
      <c r="U35" s="181"/>
      <c r="V35" s="181"/>
      <c r="W35" s="181"/>
      <c r="X35" s="181"/>
      <c r="Y35" s="181"/>
      <c r="Z35" s="181"/>
      <c r="AA35" s="181"/>
      <c r="AB35" s="181"/>
    </row>
    <row r="36" spans="1:28" ht="22.5" customHeight="1" x14ac:dyDescent="0.2">
      <c r="A36" s="1513" t="s">
        <v>79</v>
      </c>
      <c r="B36" s="1514"/>
      <c r="C36" s="1514"/>
      <c r="D36" s="1514"/>
      <c r="E36" s="1514"/>
      <c r="F36" s="145"/>
      <c r="G36" s="145"/>
      <c r="H36" s="145"/>
      <c r="I36" s="145"/>
      <c r="J36" s="145"/>
      <c r="K36" s="145"/>
      <c r="L36" s="145"/>
      <c r="M36" s="145"/>
      <c r="N36" s="145"/>
      <c r="O36" s="145"/>
      <c r="P36" s="145"/>
      <c r="Q36" s="145"/>
      <c r="R36" s="145"/>
      <c r="S36" s="145"/>
      <c r="T36" s="145"/>
      <c r="U36" s="145"/>
      <c r="V36" s="145"/>
      <c r="W36" s="145"/>
      <c r="X36" s="145"/>
      <c r="Y36" s="145"/>
      <c r="Z36" s="145"/>
      <c r="AA36" s="145"/>
      <c r="AB36" s="181"/>
    </row>
    <row r="37" spans="1:28" ht="15" x14ac:dyDescent="0.2">
      <c r="A37" s="61"/>
      <c r="B37" s="746" t="s">
        <v>80</v>
      </c>
      <c r="C37" s="747"/>
      <c r="D37" s="747"/>
      <c r="E37" s="747"/>
      <c r="F37" s="750"/>
      <c r="G37" s="750"/>
      <c r="H37" s="750"/>
      <c r="I37" s="750"/>
      <c r="J37" s="750"/>
      <c r="K37" s="750"/>
      <c r="L37" s="750"/>
      <c r="M37" s="750"/>
      <c r="N37" s="750"/>
      <c r="O37" s="750"/>
      <c r="P37" s="750"/>
      <c r="Q37" s="750"/>
      <c r="R37" s="750"/>
      <c r="S37" s="750"/>
      <c r="T37" s="750"/>
      <c r="U37" s="750"/>
      <c r="V37" s="750"/>
      <c r="W37" s="750"/>
      <c r="X37" s="750"/>
      <c r="Y37" s="750"/>
      <c r="Z37" s="750"/>
      <c r="AA37" s="750"/>
      <c r="AB37" s="181"/>
    </row>
    <row r="38" spans="1:28" ht="15" x14ac:dyDescent="0.2">
      <c r="A38" s="782" t="s">
        <v>805</v>
      </c>
      <c r="B38" s="749"/>
      <c r="C38" s="1559" t="s">
        <v>806</v>
      </c>
      <c r="D38" s="1560"/>
      <c r="E38" s="1560"/>
      <c r="F38" s="748"/>
      <c r="G38" s="748"/>
      <c r="H38" s="748"/>
      <c r="I38" s="748"/>
      <c r="J38" s="748"/>
      <c r="K38" s="748"/>
      <c r="L38" s="748"/>
      <c r="M38" s="748"/>
      <c r="N38" s="748"/>
      <c r="O38" s="748"/>
      <c r="P38" s="748"/>
      <c r="Q38" s="748"/>
      <c r="R38" s="748"/>
      <c r="S38" s="748"/>
      <c r="T38" s="748"/>
      <c r="U38" s="748"/>
      <c r="V38" s="748"/>
      <c r="W38" s="748"/>
      <c r="X38" s="748"/>
      <c r="Y38" s="748"/>
      <c r="Z38" s="748"/>
      <c r="AA38" s="748"/>
      <c r="AB38" s="181"/>
    </row>
    <row r="39" spans="1:28" ht="15" x14ac:dyDescent="0.2">
      <c r="A39" s="782" t="s">
        <v>807</v>
      </c>
      <c r="B39" s="749"/>
      <c r="C39" s="1559" t="s">
        <v>808</v>
      </c>
      <c r="D39" s="1560"/>
      <c r="E39" s="1560"/>
      <c r="F39" s="748"/>
      <c r="G39" s="748"/>
      <c r="H39" s="748"/>
      <c r="I39" s="748"/>
      <c r="J39" s="748"/>
      <c r="K39" s="748"/>
      <c r="L39" s="748"/>
      <c r="M39" s="748"/>
      <c r="N39" s="748"/>
      <c r="O39" s="748"/>
      <c r="P39" s="748"/>
      <c r="Q39" s="748"/>
      <c r="R39" s="748"/>
      <c r="S39" s="748"/>
      <c r="T39" s="748"/>
      <c r="U39" s="748"/>
      <c r="V39" s="748"/>
      <c r="W39" s="748"/>
      <c r="X39" s="748"/>
      <c r="Y39" s="748"/>
      <c r="Z39" s="748"/>
      <c r="AA39" s="748"/>
    </row>
    <row r="40" spans="1:28" ht="15" x14ac:dyDescent="0.2">
      <c r="A40" s="783" t="s">
        <v>809</v>
      </c>
      <c r="B40" s="44"/>
      <c r="C40" s="1559" t="s">
        <v>242</v>
      </c>
      <c r="D40" s="1560"/>
      <c r="E40" s="1560"/>
      <c r="F40" s="748"/>
      <c r="G40" s="748"/>
      <c r="H40" s="748"/>
      <c r="I40" s="748"/>
      <c r="J40" s="748"/>
      <c r="K40" s="748"/>
      <c r="L40" s="748"/>
      <c r="M40" s="748"/>
      <c r="N40" s="748"/>
      <c r="O40" s="748"/>
      <c r="P40" s="748"/>
      <c r="Q40" s="748"/>
      <c r="R40" s="748"/>
      <c r="S40" s="748"/>
      <c r="T40" s="748"/>
      <c r="U40" s="748"/>
      <c r="V40" s="748"/>
      <c r="W40" s="748"/>
      <c r="X40" s="748"/>
      <c r="Y40" s="748"/>
      <c r="Z40" s="748"/>
      <c r="AA40" s="748"/>
    </row>
    <row r="41" spans="1:28" ht="15" x14ac:dyDescent="0.2">
      <c r="A41" s="782" t="s">
        <v>810</v>
      </c>
      <c r="B41" s="749"/>
      <c r="C41" s="1919" t="s">
        <v>256</v>
      </c>
      <c r="D41" s="1919"/>
      <c r="E41" s="1919"/>
    </row>
    <row r="42" spans="1:28" ht="15" x14ac:dyDescent="0.2">
      <c r="A42" s="782"/>
      <c r="B42" s="1516" t="s">
        <v>140</v>
      </c>
      <c r="C42" s="1517"/>
      <c r="D42" s="1517"/>
      <c r="E42" s="1517"/>
      <c r="F42" s="750"/>
      <c r="G42" s="750"/>
      <c r="H42" s="750"/>
      <c r="I42" s="750"/>
      <c r="J42" s="750"/>
      <c r="K42" s="750"/>
      <c r="L42" s="750"/>
      <c r="M42" s="750"/>
      <c r="N42" s="750"/>
      <c r="O42" s="750"/>
      <c r="P42" s="750"/>
      <c r="Q42" s="750"/>
      <c r="R42" s="750"/>
      <c r="S42" s="750"/>
      <c r="T42" s="750"/>
      <c r="U42" s="750"/>
      <c r="V42" s="750"/>
      <c r="W42" s="750"/>
      <c r="X42" s="750"/>
      <c r="Y42" s="750"/>
      <c r="Z42" s="750"/>
      <c r="AA42" s="750"/>
      <c r="AB42" s="181"/>
    </row>
    <row r="43" spans="1:28" ht="15" x14ac:dyDescent="0.2">
      <c r="A43" s="782" t="s">
        <v>811</v>
      </c>
      <c r="B43" s="149"/>
      <c r="C43" s="1559" t="s">
        <v>812</v>
      </c>
      <c r="D43" s="1560"/>
      <c r="E43" s="1560"/>
      <c r="F43" s="748"/>
      <c r="G43" s="748"/>
      <c r="H43" s="748"/>
      <c r="I43" s="748"/>
      <c r="J43" s="748"/>
      <c r="K43" s="748"/>
      <c r="L43" s="748"/>
      <c r="M43" s="748"/>
      <c r="N43" s="748"/>
      <c r="O43" s="748"/>
      <c r="P43" s="748"/>
      <c r="Q43" s="748"/>
      <c r="R43" s="748"/>
      <c r="S43" s="748"/>
      <c r="T43" s="748"/>
      <c r="U43" s="748"/>
      <c r="V43" s="748"/>
      <c r="W43" s="748"/>
      <c r="X43" s="748"/>
      <c r="Y43" s="748"/>
      <c r="Z43" s="748"/>
      <c r="AA43" s="748"/>
      <c r="AB43" s="181"/>
    </row>
    <row r="44" spans="1:28" ht="15" x14ac:dyDescent="0.2">
      <c r="A44" s="782" t="s">
        <v>147</v>
      </c>
      <c r="B44" s="749"/>
      <c r="C44" s="1926" t="s">
        <v>346</v>
      </c>
      <c r="D44" s="1926"/>
      <c r="E44" s="1926"/>
      <c r="F44" s="748"/>
      <c r="G44" s="748"/>
      <c r="H44" s="748"/>
      <c r="I44" s="748"/>
      <c r="J44" s="748"/>
      <c r="K44" s="748"/>
      <c r="L44" s="748"/>
      <c r="M44" s="748"/>
      <c r="N44" s="748"/>
      <c r="O44" s="748"/>
      <c r="P44" s="748"/>
      <c r="Q44" s="748"/>
      <c r="R44" s="748"/>
      <c r="S44" s="748"/>
      <c r="T44" s="748"/>
      <c r="U44" s="748"/>
      <c r="V44" s="748"/>
      <c r="W44" s="748"/>
      <c r="X44" s="748"/>
      <c r="Y44" s="748"/>
      <c r="Z44" s="748"/>
      <c r="AA44" s="748"/>
      <c r="AB44" s="181"/>
    </row>
    <row r="45" spans="1:28" s="127" customFormat="1" ht="15" x14ac:dyDescent="0.2">
      <c r="A45" s="782" t="s">
        <v>824</v>
      </c>
      <c r="C45" s="1914" t="s">
        <v>823</v>
      </c>
      <c r="D45" s="1915"/>
      <c r="E45" s="1916"/>
    </row>
    <row r="46" spans="1:28" s="127" customFormat="1" x14ac:dyDescent="0.2">
      <c r="E46" s="743"/>
    </row>
    <row r="47" spans="1:28" s="127" customFormat="1" x14ac:dyDescent="0.2">
      <c r="E47" s="743"/>
    </row>
    <row r="48" spans="1:28" s="127" customFormat="1" x14ac:dyDescent="0.2">
      <c r="E48" s="743"/>
    </row>
    <row r="49" spans="5:5" s="127" customFormat="1" x14ac:dyDescent="0.2">
      <c r="E49" s="743"/>
    </row>
    <row r="50" spans="5:5" s="127" customFormat="1" x14ac:dyDescent="0.2">
      <c r="E50" s="743"/>
    </row>
    <row r="51" spans="5:5" s="127" customFormat="1" x14ac:dyDescent="0.2">
      <c r="E51" s="743"/>
    </row>
    <row r="52" spans="5:5" s="127" customFormat="1" x14ac:dyDescent="0.2">
      <c r="E52" s="743"/>
    </row>
    <row r="53" spans="5:5" s="127" customFormat="1" x14ac:dyDescent="0.2">
      <c r="E53" s="743"/>
    </row>
    <row r="54" spans="5:5" s="127" customFormat="1" x14ac:dyDescent="0.2">
      <c r="E54" s="743"/>
    </row>
    <row r="55" spans="5:5" s="127" customFormat="1" x14ac:dyDescent="0.2">
      <c r="E55" s="743"/>
    </row>
    <row r="56" spans="5:5" s="127" customFormat="1" x14ac:dyDescent="0.2">
      <c r="E56" s="743"/>
    </row>
    <row r="57" spans="5:5" s="127" customFormat="1" x14ac:dyDescent="0.2">
      <c r="E57" s="743"/>
    </row>
    <row r="58" spans="5:5" s="127" customFormat="1" x14ac:dyDescent="0.2">
      <c r="E58" s="743"/>
    </row>
    <row r="59" spans="5:5" s="127" customFormat="1" x14ac:dyDescent="0.2">
      <c r="E59" s="743"/>
    </row>
    <row r="60" spans="5:5" s="127" customFormat="1" x14ac:dyDescent="0.2">
      <c r="E60" s="743"/>
    </row>
    <row r="61" spans="5:5" s="127" customFormat="1" x14ac:dyDescent="0.2">
      <c r="E61" s="743"/>
    </row>
    <row r="62" spans="5:5" s="127" customFormat="1" x14ac:dyDescent="0.2">
      <c r="E62" s="743"/>
    </row>
    <row r="63" spans="5:5" s="127" customFormat="1" x14ac:dyDescent="0.2">
      <c r="E63" s="743"/>
    </row>
    <row r="64" spans="5:5" s="127" customFormat="1" x14ac:dyDescent="0.2">
      <c r="E64" s="743"/>
    </row>
    <row r="65" spans="5:5" s="127" customFormat="1" x14ac:dyDescent="0.2">
      <c r="E65" s="743"/>
    </row>
    <row r="66" spans="5:5" s="127" customFormat="1" x14ac:dyDescent="0.2">
      <c r="E66" s="743"/>
    </row>
    <row r="67" spans="5:5" s="127" customFormat="1" x14ac:dyDescent="0.2">
      <c r="E67" s="743"/>
    </row>
    <row r="68" spans="5:5" s="127" customFormat="1" x14ac:dyDescent="0.2">
      <c r="E68" s="743"/>
    </row>
    <row r="69" spans="5:5" s="127" customFormat="1" x14ac:dyDescent="0.2">
      <c r="E69" s="743"/>
    </row>
    <row r="70" spans="5:5" s="127" customFormat="1" x14ac:dyDescent="0.2">
      <c r="E70" s="743"/>
    </row>
    <row r="71" spans="5:5" s="127" customFormat="1" x14ac:dyDescent="0.2">
      <c r="E71" s="743"/>
    </row>
    <row r="72" spans="5:5" s="127" customFormat="1" x14ac:dyDescent="0.2">
      <c r="E72" s="743"/>
    </row>
    <row r="73" spans="5:5" s="127" customFormat="1" x14ac:dyDescent="0.2">
      <c r="E73" s="743"/>
    </row>
    <row r="74" spans="5:5" s="127" customFormat="1" x14ac:dyDescent="0.2">
      <c r="E74" s="743"/>
    </row>
    <row r="75" spans="5:5" s="127" customFormat="1" x14ac:dyDescent="0.2">
      <c r="E75" s="743"/>
    </row>
    <row r="76" spans="5:5" s="127" customFormat="1" x14ac:dyDescent="0.2">
      <c r="E76" s="743"/>
    </row>
    <row r="77" spans="5:5" s="127" customFormat="1" x14ac:dyDescent="0.2">
      <c r="E77" s="743"/>
    </row>
    <row r="78" spans="5:5" s="127" customFormat="1" x14ac:dyDescent="0.2">
      <c r="E78" s="743"/>
    </row>
    <row r="79" spans="5:5" s="127" customFormat="1" x14ac:dyDescent="0.2">
      <c r="E79" s="743"/>
    </row>
    <row r="80" spans="5:5" s="127" customFormat="1" x14ac:dyDescent="0.2">
      <c r="E80" s="743"/>
    </row>
    <row r="81" spans="5:5" s="127" customFormat="1" x14ac:dyDescent="0.2">
      <c r="E81" s="743"/>
    </row>
    <row r="82" spans="5:5" s="127" customFormat="1" x14ac:dyDescent="0.2">
      <c r="E82" s="743"/>
    </row>
    <row r="83" spans="5:5" s="127" customFormat="1" x14ac:dyDescent="0.2">
      <c r="E83" s="743"/>
    </row>
    <row r="84" spans="5:5" s="127" customFormat="1" x14ac:dyDescent="0.2">
      <c r="E84" s="743"/>
    </row>
    <row r="85" spans="5:5" s="127" customFormat="1" x14ac:dyDescent="0.2">
      <c r="E85" s="743"/>
    </row>
    <row r="86" spans="5:5" s="127" customFormat="1" x14ac:dyDescent="0.2">
      <c r="E86" s="743"/>
    </row>
    <row r="87" spans="5:5" s="127" customFormat="1" x14ac:dyDescent="0.2">
      <c r="E87" s="743"/>
    </row>
    <row r="88" spans="5:5" s="127" customFormat="1" x14ac:dyDescent="0.2">
      <c r="E88" s="743"/>
    </row>
    <row r="89" spans="5:5" s="127" customFormat="1" x14ac:dyDescent="0.2">
      <c r="E89" s="743"/>
    </row>
    <row r="90" spans="5:5" s="127" customFormat="1" x14ac:dyDescent="0.2">
      <c r="E90" s="743"/>
    </row>
    <row r="91" spans="5:5" s="127" customFormat="1" x14ac:dyDescent="0.2">
      <c r="E91" s="743"/>
    </row>
    <row r="92" spans="5:5" s="127" customFormat="1" x14ac:dyDescent="0.2">
      <c r="E92" s="743"/>
    </row>
    <row r="93" spans="5:5" s="127" customFormat="1" x14ac:dyDescent="0.2">
      <c r="E93" s="743"/>
    </row>
    <row r="94" spans="5:5" s="127" customFormat="1" x14ac:dyDescent="0.2">
      <c r="E94" s="743"/>
    </row>
    <row r="95" spans="5:5" s="127" customFormat="1" x14ac:dyDescent="0.2">
      <c r="E95" s="743"/>
    </row>
    <row r="96" spans="5:5" s="127" customFormat="1" x14ac:dyDescent="0.2">
      <c r="E96" s="743"/>
    </row>
    <row r="97" spans="5:5" s="127" customFormat="1" x14ac:dyDescent="0.2">
      <c r="E97" s="743"/>
    </row>
    <row r="98" spans="5:5" s="127" customFormat="1" x14ac:dyDescent="0.2">
      <c r="E98" s="743"/>
    </row>
    <row r="99" spans="5:5" s="127" customFormat="1" x14ac:dyDescent="0.2">
      <c r="E99" s="743"/>
    </row>
    <row r="100" spans="5:5" s="127" customFormat="1" x14ac:dyDescent="0.2">
      <c r="E100" s="743"/>
    </row>
    <row r="101" spans="5:5" s="127" customFormat="1" x14ac:dyDescent="0.2">
      <c r="E101" s="743"/>
    </row>
    <row r="102" spans="5:5" s="127" customFormat="1" x14ac:dyDescent="0.2">
      <c r="E102" s="743"/>
    </row>
    <row r="103" spans="5:5" s="127" customFormat="1" x14ac:dyDescent="0.2">
      <c r="E103" s="743"/>
    </row>
    <row r="104" spans="5:5" s="127" customFormat="1" x14ac:dyDescent="0.2">
      <c r="E104" s="743"/>
    </row>
    <row r="105" spans="5:5" s="127" customFormat="1" x14ac:dyDescent="0.2">
      <c r="E105" s="743"/>
    </row>
    <row r="106" spans="5:5" s="127" customFormat="1" x14ac:dyDescent="0.2">
      <c r="E106" s="743"/>
    </row>
    <row r="107" spans="5:5" s="127" customFormat="1" x14ac:dyDescent="0.2">
      <c r="E107" s="743"/>
    </row>
    <row r="108" spans="5:5" s="127" customFormat="1" x14ac:dyDescent="0.2">
      <c r="E108" s="743"/>
    </row>
    <row r="109" spans="5:5" s="127" customFormat="1" x14ac:dyDescent="0.2">
      <c r="E109" s="743"/>
    </row>
    <row r="110" spans="5:5" s="127" customFormat="1" x14ac:dyDescent="0.2">
      <c r="E110" s="743"/>
    </row>
    <row r="111" spans="5:5" s="127" customFormat="1" x14ac:dyDescent="0.2">
      <c r="E111" s="743"/>
    </row>
    <row r="112" spans="5:5" s="127" customFormat="1" x14ac:dyDescent="0.2">
      <c r="E112" s="743"/>
    </row>
    <row r="113" spans="5:5" s="127" customFormat="1" x14ac:dyDescent="0.2">
      <c r="E113" s="743"/>
    </row>
    <row r="114" spans="5:5" s="127" customFormat="1" x14ac:dyDescent="0.2">
      <c r="E114" s="743"/>
    </row>
    <row r="115" spans="5:5" s="127" customFormat="1" x14ac:dyDescent="0.2">
      <c r="E115" s="743"/>
    </row>
    <row r="116" spans="5:5" s="127" customFormat="1" x14ac:dyDescent="0.2">
      <c r="E116" s="743"/>
    </row>
    <row r="117" spans="5:5" s="127" customFormat="1" x14ac:dyDescent="0.2">
      <c r="E117" s="743"/>
    </row>
    <row r="118" spans="5:5" s="127" customFormat="1" x14ac:dyDescent="0.2">
      <c r="E118" s="743"/>
    </row>
    <row r="119" spans="5:5" s="127" customFormat="1" x14ac:dyDescent="0.2">
      <c r="E119" s="743"/>
    </row>
    <row r="120" spans="5:5" s="127" customFormat="1" x14ac:dyDescent="0.2">
      <c r="E120" s="743"/>
    </row>
    <row r="121" spans="5:5" s="127" customFormat="1" x14ac:dyDescent="0.2">
      <c r="E121" s="743"/>
    </row>
    <row r="122" spans="5:5" s="127" customFormat="1" x14ac:dyDescent="0.2">
      <c r="E122" s="743"/>
    </row>
    <row r="123" spans="5:5" s="127" customFormat="1" x14ac:dyDescent="0.2">
      <c r="E123" s="743"/>
    </row>
    <row r="124" spans="5:5" s="127" customFormat="1" x14ac:dyDescent="0.2">
      <c r="E124" s="743"/>
    </row>
    <row r="125" spans="5:5" s="127" customFormat="1" x14ac:dyDescent="0.2">
      <c r="E125" s="743"/>
    </row>
    <row r="126" spans="5:5" s="127" customFormat="1" x14ac:dyDescent="0.2">
      <c r="E126" s="743"/>
    </row>
    <row r="127" spans="5:5" s="127" customFormat="1" x14ac:dyDescent="0.2">
      <c r="E127" s="743"/>
    </row>
    <row r="128" spans="5:5" s="127" customFormat="1" x14ac:dyDescent="0.2">
      <c r="E128" s="743"/>
    </row>
    <row r="129" spans="5:5" s="127" customFormat="1" x14ac:dyDescent="0.2">
      <c r="E129" s="743"/>
    </row>
    <row r="130" spans="5:5" s="127" customFormat="1" x14ac:dyDescent="0.2">
      <c r="E130" s="743"/>
    </row>
    <row r="131" spans="5:5" s="127" customFormat="1" x14ac:dyDescent="0.2">
      <c r="E131" s="743"/>
    </row>
    <row r="132" spans="5:5" s="127" customFormat="1" x14ac:dyDescent="0.2">
      <c r="E132" s="743"/>
    </row>
    <row r="133" spans="5:5" s="127" customFormat="1" x14ac:dyDescent="0.2">
      <c r="E133" s="743"/>
    </row>
    <row r="134" spans="5:5" s="127" customFormat="1" x14ac:dyDescent="0.2">
      <c r="E134" s="743"/>
    </row>
    <row r="135" spans="5:5" s="127" customFormat="1" x14ac:dyDescent="0.2">
      <c r="E135" s="743"/>
    </row>
    <row r="136" spans="5:5" s="127" customFormat="1" x14ac:dyDescent="0.2">
      <c r="E136" s="743"/>
    </row>
    <row r="137" spans="5:5" s="127" customFormat="1" x14ac:dyDescent="0.2">
      <c r="E137" s="743"/>
    </row>
    <row r="138" spans="5:5" s="127" customFormat="1" x14ac:dyDescent="0.2">
      <c r="E138" s="743"/>
    </row>
    <row r="139" spans="5:5" s="127" customFormat="1" x14ac:dyDescent="0.2">
      <c r="E139" s="743"/>
    </row>
    <row r="140" spans="5:5" s="127" customFormat="1" x14ac:dyDescent="0.2">
      <c r="E140" s="743"/>
    </row>
    <row r="141" spans="5:5" s="127" customFormat="1" x14ac:dyDescent="0.2">
      <c r="E141" s="743"/>
    </row>
    <row r="142" spans="5:5" s="127" customFormat="1" x14ac:dyDescent="0.2">
      <c r="E142" s="743"/>
    </row>
    <row r="143" spans="5:5" s="127" customFormat="1" x14ac:dyDescent="0.2">
      <c r="E143" s="743"/>
    </row>
    <row r="144" spans="5:5" s="127" customFormat="1" x14ac:dyDescent="0.2">
      <c r="E144" s="743"/>
    </row>
    <row r="145" spans="5:5" s="127" customFormat="1" x14ac:dyDescent="0.2">
      <c r="E145" s="743"/>
    </row>
    <row r="146" spans="5:5" s="127" customFormat="1" x14ac:dyDescent="0.2">
      <c r="E146" s="743"/>
    </row>
    <row r="147" spans="5:5" s="127" customFormat="1" x14ac:dyDescent="0.2">
      <c r="E147" s="743"/>
    </row>
    <row r="148" spans="5:5" s="127" customFormat="1" x14ac:dyDescent="0.2">
      <c r="E148" s="743"/>
    </row>
    <row r="149" spans="5:5" s="127" customFormat="1" x14ac:dyDescent="0.2">
      <c r="E149" s="743"/>
    </row>
    <row r="150" spans="5:5" s="127" customFormat="1" x14ac:dyDescent="0.2">
      <c r="E150" s="743"/>
    </row>
    <row r="151" spans="5:5" s="127" customFormat="1" x14ac:dyDescent="0.2">
      <c r="E151" s="743"/>
    </row>
    <row r="152" spans="5:5" s="127" customFormat="1" x14ac:dyDescent="0.2">
      <c r="E152" s="743"/>
    </row>
    <row r="153" spans="5:5" s="127" customFormat="1" x14ac:dyDescent="0.2">
      <c r="E153" s="743"/>
    </row>
    <row r="154" spans="5:5" s="127" customFormat="1" x14ac:dyDescent="0.2">
      <c r="E154" s="743"/>
    </row>
    <row r="155" spans="5:5" s="127" customFormat="1" x14ac:dyDescent="0.2">
      <c r="E155" s="743"/>
    </row>
    <row r="156" spans="5:5" s="127" customFormat="1" x14ac:dyDescent="0.2">
      <c r="E156" s="743"/>
    </row>
    <row r="157" spans="5:5" s="127" customFormat="1" x14ac:dyDescent="0.2">
      <c r="E157" s="743"/>
    </row>
    <row r="158" spans="5:5" s="127" customFormat="1" x14ac:dyDescent="0.2">
      <c r="E158" s="743"/>
    </row>
    <row r="159" spans="5:5" s="127" customFormat="1" x14ac:dyDescent="0.2">
      <c r="E159" s="743"/>
    </row>
    <row r="160" spans="5:5" s="127" customFormat="1" x14ac:dyDescent="0.2">
      <c r="E160" s="743"/>
    </row>
    <row r="161" spans="5:5" s="127" customFormat="1" x14ac:dyDescent="0.2">
      <c r="E161" s="743"/>
    </row>
    <row r="162" spans="5:5" s="127" customFormat="1" x14ac:dyDescent="0.2">
      <c r="E162" s="743"/>
    </row>
    <row r="163" spans="5:5" s="127" customFormat="1" x14ac:dyDescent="0.2">
      <c r="E163" s="743"/>
    </row>
    <row r="164" spans="5:5" s="127" customFormat="1" x14ac:dyDescent="0.2">
      <c r="E164" s="743"/>
    </row>
    <row r="165" spans="5:5" s="127" customFormat="1" x14ac:dyDescent="0.2">
      <c r="E165" s="743"/>
    </row>
    <row r="166" spans="5:5" s="127" customFormat="1" x14ac:dyDescent="0.2">
      <c r="E166" s="743"/>
    </row>
    <row r="167" spans="5:5" s="127" customFormat="1" x14ac:dyDescent="0.2">
      <c r="E167" s="743"/>
    </row>
    <row r="168" spans="5:5" s="127" customFormat="1" x14ac:dyDescent="0.2">
      <c r="E168" s="743"/>
    </row>
    <row r="169" spans="5:5" s="127" customFormat="1" x14ac:dyDescent="0.2">
      <c r="E169" s="743"/>
    </row>
    <row r="170" spans="5:5" s="127" customFormat="1" x14ac:dyDescent="0.2">
      <c r="E170" s="743"/>
    </row>
    <row r="171" spans="5:5" s="127" customFormat="1" x14ac:dyDescent="0.2">
      <c r="E171" s="743"/>
    </row>
    <row r="172" spans="5:5" s="127" customFormat="1" x14ac:dyDescent="0.2">
      <c r="E172" s="743"/>
    </row>
    <row r="173" spans="5:5" s="127" customFormat="1" x14ac:dyDescent="0.2">
      <c r="E173" s="743"/>
    </row>
    <row r="174" spans="5:5" s="127" customFormat="1" x14ac:dyDescent="0.2">
      <c r="E174" s="743"/>
    </row>
    <row r="175" spans="5:5" s="127" customFormat="1" x14ac:dyDescent="0.2">
      <c r="E175" s="743"/>
    </row>
    <row r="176" spans="5:5" s="127" customFormat="1" x14ac:dyDescent="0.2">
      <c r="E176" s="743"/>
    </row>
    <row r="177" spans="5:5" s="127" customFormat="1" x14ac:dyDescent="0.2">
      <c r="E177" s="743"/>
    </row>
    <row r="178" spans="5:5" s="127" customFormat="1" x14ac:dyDescent="0.2">
      <c r="E178" s="743"/>
    </row>
    <row r="179" spans="5:5" s="127" customFormat="1" x14ac:dyDescent="0.2">
      <c r="E179" s="743"/>
    </row>
    <row r="180" spans="5:5" s="127" customFormat="1" x14ac:dyDescent="0.2">
      <c r="E180" s="743"/>
    </row>
    <row r="181" spans="5:5" s="127" customFormat="1" x14ac:dyDescent="0.2">
      <c r="E181" s="743"/>
    </row>
    <row r="182" spans="5:5" s="127" customFormat="1" x14ac:dyDescent="0.2">
      <c r="E182" s="743"/>
    </row>
    <row r="183" spans="5:5" s="127" customFormat="1" x14ac:dyDescent="0.2">
      <c r="E183" s="743"/>
    </row>
    <row r="184" spans="5:5" s="127" customFormat="1" x14ac:dyDescent="0.2">
      <c r="E184" s="743"/>
    </row>
    <row r="185" spans="5:5" x14ac:dyDescent="0.2">
      <c r="E185" s="784"/>
    </row>
  </sheetData>
  <sheetProtection password="CF06" sheet="1" objects="1" scenarios="1" selectLockedCells="1" selectUnlockedCells="1"/>
  <mergeCells count="41">
    <mergeCell ref="B32:E32"/>
    <mergeCell ref="C26:E26"/>
    <mergeCell ref="C27:E27"/>
    <mergeCell ref="C28:E28"/>
    <mergeCell ref="C44:E44"/>
    <mergeCell ref="A35:E35"/>
    <mergeCell ref="A36:E36"/>
    <mergeCell ref="C38:E38"/>
    <mergeCell ref="C39:E39"/>
    <mergeCell ref="C40:E40"/>
    <mergeCell ref="C41:E41"/>
    <mergeCell ref="A5:A6"/>
    <mergeCell ref="B5:E6"/>
    <mergeCell ref="B19:E19"/>
    <mergeCell ref="A7:E7"/>
    <mergeCell ref="C8:E8"/>
    <mergeCell ref="B10:E10"/>
    <mergeCell ref="C11:E11"/>
    <mergeCell ref="C12:E12"/>
    <mergeCell ref="C13:E13"/>
    <mergeCell ref="C14:E14"/>
    <mergeCell ref="C15:E15"/>
    <mergeCell ref="C16:E16"/>
    <mergeCell ref="C17:E17"/>
    <mergeCell ref="C18:E18"/>
    <mergeCell ref="C45:E45"/>
    <mergeCell ref="C1:E1"/>
    <mergeCell ref="C2:E2"/>
    <mergeCell ref="C3:E3"/>
    <mergeCell ref="C4:E4"/>
    <mergeCell ref="C30:E30"/>
    <mergeCell ref="C31:E31"/>
    <mergeCell ref="C20:E20"/>
    <mergeCell ref="B42:E42"/>
    <mergeCell ref="C43:E43"/>
    <mergeCell ref="C33:E33"/>
    <mergeCell ref="C21:E21"/>
    <mergeCell ref="C22:E22"/>
    <mergeCell ref="C23:E23"/>
    <mergeCell ref="C24:E24"/>
    <mergeCell ref="C25:E25"/>
  </mergeCells>
  <pageMargins left="0" right="0" top="0.19685039370078741" bottom="0.39370078740157483" header="0" footer="0.11811023622047245"/>
  <pageSetup paperSize="5" scale="7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K1576"/>
  <sheetViews>
    <sheetView view="pageLayout" zoomScaleNormal="100" zoomScaleSheetLayoutView="90" workbookViewId="0">
      <selection activeCell="F4" sqref="F4:L4"/>
    </sheetView>
  </sheetViews>
  <sheetFormatPr baseColWidth="10" defaultColWidth="9.33203125" defaultRowHeight="12.75" outlineLevelRow="2" outlineLevelCol="1" x14ac:dyDescent="0.2"/>
  <cols>
    <col min="1" max="1" width="7.33203125" style="231" hidden="1" customWidth="1" outlineLevel="1"/>
    <col min="2" max="2" width="2.5" style="231" customWidth="1" collapsed="1"/>
    <col min="3" max="4" width="3.83203125" style="231" customWidth="1"/>
    <col min="5" max="5" width="22.83203125" style="231" customWidth="1"/>
    <col min="6" max="11" width="9.1640625" style="243" customWidth="1" outlineLevel="1"/>
    <col min="12" max="12" width="12.1640625" style="243" customWidth="1" outlineLevel="1"/>
    <col min="13" max="13" width="12.5" style="231" customWidth="1"/>
    <col min="14" max="14" width="11.83203125" style="244" customWidth="1"/>
    <col min="15" max="22" width="11.83203125" style="231" customWidth="1"/>
    <col min="23" max="23" width="11.33203125" style="231" customWidth="1"/>
    <col min="24" max="24" width="12" style="231" bestFit="1" customWidth="1"/>
    <col min="25" max="27" width="11.33203125" style="231" customWidth="1"/>
    <col min="28" max="28" width="11.83203125" style="231" bestFit="1" customWidth="1"/>
    <col min="29" max="29" width="11.33203125" style="231" customWidth="1"/>
    <col min="30" max="31" width="9.33203125" style="234"/>
    <col min="32" max="32" width="4.6640625" style="234" customWidth="1"/>
    <col min="33" max="34" width="11.1640625" style="231" bestFit="1" customWidth="1"/>
    <col min="35" max="16384" width="9.33203125" style="231"/>
  </cols>
  <sheetData>
    <row r="1" spans="1:32" ht="15" customHeight="1" outlineLevel="1" x14ac:dyDescent="0.2">
      <c r="A1" s="634"/>
      <c r="B1" s="824"/>
      <c r="C1" s="825"/>
      <c r="D1" s="825"/>
      <c r="E1" s="825"/>
      <c r="F1" s="825"/>
      <c r="G1" s="825"/>
      <c r="H1" s="825"/>
      <c r="I1" s="825"/>
      <c r="J1" s="825"/>
      <c r="K1" s="825"/>
      <c r="L1" s="825"/>
      <c r="M1" s="825"/>
      <c r="N1" s="825"/>
      <c r="O1" s="825"/>
      <c r="P1" s="825"/>
      <c r="Q1" s="825"/>
      <c r="R1" s="825"/>
      <c r="S1" s="825"/>
      <c r="T1" s="825"/>
      <c r="U1" s="825"/>
      <c r="V1" s="825"/>
      <c r="W1" s="825"/>
      <c r="X1" s="825"/>
      <c r="Y1" s="825"/>
      <c r="Z1" s="825"/>
      <c r="AA1" s="825"/>
      <c r="AB1" s="825"/>
      <c r="AC1" s="825"/>
      <c r="AD1" s="825"/>
      <c r="AE1" s="825"/>
      <c r="AF1" s="826"/>
    </row>
    <row r="2" spans="1:32" ht="22.5" customHeight="1" outlineLevel="1" x14ac:dyDescent="0.2">
      <c r="A2" s="233"/>
      <c r="B2" s="1120" t="s">
        <v>814</v>
      </c>
      <c r="C2" s="1121"/>
      <c r="D2" s="1121"/>
      <c r="E2" s="1121"/>
      <c r="F2" s="1121"/>
      <c r="G2" s="1121"/>
      <c r="H2" s="1121"/>
      <c r="I2" s="1121"/>
      <c r="J2" s="1121"/>
      <c r="K2" s="1121"/>
      <c r="L2" s="1121"/>
      <c r="M2" s="1121"/>
      <c r="N2" s="1121"/>
      <c r="O2" s="1121"/>
      <c r="P2" s="1121"/>
      <c r="Q2" s="1121"/>
      <c r="R2" s="1121"/>
      <c r="S2" s="1121"/>
      <c r="T2" s="1121"/>
      <c r="U2" s="1121"/>
      <c r="V2" s="1121"/>
      <c r="W2" s="1121"/>
      <c r="X2" s="1121"/>
      <c r="Y2" s="1121"/>
      <c r="Z2" s="1121"/>
      <c r="AA2" s="1121"/>
      <c r="AB2" s="1121"/>
      <c r="AC2" s="1121"/>
      <c r="AD2" s="1121"/>
      <c r="AE2" s="1121"/>
      <c r="AF2" s="1122"/>
    </row>
    <row r="3" spans="1:32" ht="22.5" customHeight="1" outlineLevel="1" x14ac:dyDescent="0.2">
      <c r="A3" s="520"/>
      <c r="B3" s="1123" t="s">
        <v>0</v>
      </c>
      <c r="C3" s="1124"/>
      <c r="D3" s="1124"/>
      <c r="E3" s="1124"/>
      <c r="F3" s="1124"/>
      <c r="G3" s="1124"/>
      <c r="H3" s="1124"/>
      <c r="I3" s="1124"/>
      <c r="J3" s="1124"/>
      <c r="K3" s="1124"/>
      <c r="L3" s="1124"/>
      <c r="M3" s="1124"/>
      <c r="N3" s="1124"/>
      <c r="O3" s="1124"/>
      <c r="P3" s="1124"/>
      <c r="Q3" s="1124"/>
      <c r="R3" s="1124"/>
      <c r="S3" s="1124"/>
      <c r="T3" s="1124"/>
      <c r="U3" s="1124"/>
      <c r="V3" s="1124"/>
      <c r="W3" s="1124"/>
      <c r="X3" s="1124"/>
      <c r="Y3" s="1124"/>
      <c r="Z3" s="1124"/>
      <c r="AA3" s="1124"/>
      <c r="AB3" s="1124"/>
      <c r="AC3" s="1124"/>
      <c r="AD3" s="1124"/>
      <c r="AE3" s="1124"/>
      <c r="AF3" s="1125"/>
    </row>
    <row r="4" spans="1:32" ht="22.5" customHeight="1" outlineLevel="1" x14ac:dyDescent="0.2">
      <c r="A4" s="232">
        <v>100</v>
      </c>
      <c r="B4" s="1021" t="s">
        <v>1</v>
      </c>
      <c r="C4" s="1022"/>
      <c r="D4" s="1022"/>
      <c r="E4" s="1022"/>
      <c r="F4" s="1018">
        <f>'2. FTNC CAN'!F4</f>
        <v>0</v>
      </c>
      <c r="G4" s="1019"/>
      <c r="H4" s="1019"/>
      <c r="I4" s="1019"/>
      <c r="J4" s="1019"/>
      <c r="K4" s="1019"/>
      <c r="L4" s="1020"/>
      <c r="M4" s="1130" t="s">
        <v>202</v>
      </c>
      <c r="N4" s="1130"/>
      <c r="O4" s="1130"/>
      <c r="P4" s="1130"/>
      <c r="Q4" s="1130"/>
      <c r="R4" s="1130"/>
      <c r="S4" s="1130"/>
      <c r="T4" s="1130"/>
      <c r="U4" s="1130"/>
      <c r="V4" s="1130"/>
      <c r="W4" s="1130"/>
      <c r="X4" s="1130"/>
      <c r="Y4" s="1130"/>
      <c r="Z4" s="1130"/>
      <c r="AA4" s="1130"/>
      <c r="AB4" s="1130"/>
      <c r="AC4" s="1130"/>
      <c r="AD4" s="1130"/>
      <c r="AE4" s="1130"/>
      <c r="AF4" s="1131"/>
    </row>
    <row r="5" spans="1:32" ht="25.5" customHeight="1" outlineLevel="1" x14ac:dyDescent="0.2">
      <c r="A5" s="232">
        <v>101</v>
      </c>
      <c r="B5" s="1023" t="s">
        <v>744</v>
      </c>
      <c r="C5" s="1022"/>
      <c r="D5" s="1022"/>
      <c r="E5" s="1022"/>
      <c r="F5" s="999">
        <f>'2. FTNC CAN'!F5</f>
        <v>0</v>
      </c>
      <c r="G5" s="1000"/>
      <c r="H5" s="1000"/>
      <c r="I5" s="1000"/>
      <c r="J5" s="1000"/>
      <c r="K5" s="1000"/>
      <c r="L5" s="1001"/>
      <c r="M5" s="1002" t="s">
        <v>352</v>
      </c>
      <c r="N5" s="595">
        <f>'2. FTNC CAN'!N5</f>
        <v>7</v>
      </c>
      <c r="O5" s="596">
        <f>'2. FTNC CAN'!O5</f>
        <v>14</v>
      </c>
      <c r="P5" s="596">
        <f>'2. FTNC CAN'!P5</f>
        <v>21</v>
      </c>
      <c r="Q5" s="598">
        <f>'2. FTNC CAN'!Q5</f>
        <v>31</v>
      </c>
      <c r="R5" s="595">
        <f>'2. FTNC CAN'!R5</f>
        <v>60</v>
      </c>
      <c r="S5" s="596">
        <f>'2. FTNC CAN'!S5</f>
        <v>89</v>
      </c>
      <c r="T5" s="596">
        <f>'2. FTNC CAN'!T5</f>
        <v>120</v>
      </c>
      <c r="U5" s="598">
        <f>'2. FTNC CAN'!U5</f>
        <v>150</v>
      </c>
      <c r="V5" s="595">
        <f>'2. FTNC CAN'!V5</f>
        <v>181</v>
      </c>
      <c r="W5" s="596">
        <f>'2. FTNC CAN'!W5</f>
        <v>211</v>
      </c>
      <c r="X5" s="596">
        <f>'2. FTNC CAN'!X5</f>
        <v>242</v>
      </c>
      <c r="Y5" s="598">
        <f>'2. FTNC CAN'!Y5</f>
        <v>273</v>
      </c>
      <c r="Z5" s="595">
        <f>'2. FTNC CAN'!Z5</f>
        <v>303</v>
      </c>
      <c r="AA5" s="596">
        <f>'2. FTNC CAN'!AA5</f>
        <v>334</v>
      </c>
      <c r="AB5" s="596">
        <f>'2. FTNC CAN'!AB5</f>
        <v>364</v>
      </c>
      <c r="AC5" s="1004" t="s">
        <v>3</v>
      </c>
      <c r="AD5" s="1006" t="s">
        <v>4</v>
      </c>
      <c r="AE5" s="1006"/>
      <c r="AF5" s="1007"/>
    </row>
    <row r="6" spans="1:32" ht="30" customHeight="1" outlineLevel="1" x14ac:dyDescent="0.2">
      <c r="A6" s="232">
        <v>102</v>
      </c>
      <c r="B6" s="1010" t="s">
        <v>2</v>
      </c>
      <c r="C6" s="1011"/>
      <c r="D6" s="1011"/>
      <c r="E6" s="1011"/>
      <c r="F6" s="1011"/>
      <c r="G6" s="1011"/>
      <c r="H6" s="1011"/>
      <c r="I6" s="1011"/>
      <c r="J6" s="1011"/>
      <c r="K6" s="1011"/>
      <c r="L6" s="1012"/>
      <c r="M6" s="1003"/>
      <c r="N6" s="589" t="str">
        <f>'2. FTNC CAN'!N6</f>
        <v>7 
(Semaine 1)</v>
      </c>
      <c r="O6" s="382" t="str">
        <f>'2. FTNC CAN'!O6</f>
        <v>14 
(Semaine 2)</v>
      </c>
      <c r="P6" s="382" t="str">
        <f>'2. FTNC CAN'!P6</f>
        <v>21 
(Semaine 3)</v>
      </c>
      <c r="Q6" s="383" t="str">
        <f>'2. FTNC CAN'!Q6</f>
        <v>31 
(Semaine 4)</v>
      </c>
      <c r="R6" s="384" t="str">
        <f>'2. FTNC CAN'!R6</f>
        <v>60 
(Mois 2)</v>
      </c>
      <c r="S6" s="382" t="str">
        <f>'2. FTNC CAN'!S6</f>
        <v>89 
(Mois 3)</v>
      </c>
      <c r="T6" s="382" t="str">
        <f>'2. FTNC CAN'!T6</f>
        <v>120 
(Mois 4)</v>
      </c>
      <c r="U6" s="382" t="str">
        <f>'2. FTNC CAN'!U6</f>
        <v>150 
(Mois 5)</v>
      </c>
      <c r="V6" s="382" t="str">
        <f>'2. FTNC CAN'!V6</f>
        <v>181 
(Mois 6)</v>
      </c>
      <c r="W6" s="382" t="str">
        <f>'2. FTNC CAN'!W6</f>
        <v>211 
(Mois 7)</v>
      </c>
      <c r="X6" s="382" t="str">
        <f>'2. FTNC CAN'!X6</f>
        <v>242 
(Mois 8)</v>
      </c>
      <c r="Y6" s="382" t="str">
        <f>'2. FTNC CAN'!Y6</f>
        <v>273 
(Mois 9)</v>
      </c>
      <c r="Z6" s="382" t="str">
        <f>'2. FTNC CAN'!Z6</f>
        <v>303 
(Mois 10)</v>
      </c>
      <c r="AA6" s="382" t="str">
        <f>'2. FTNC CAN'!AA6</f>
        <v>334 
(Mois 11)</v>
      </c>
      <c r="AB6" s="382" t="str">
        <f>'2. FTNC CAN'!AB6</f>
        <v>364 
(Mois 12)</v>
      </c>
      <c r="AC6" s="1005"/>
      <c r="AD6" s="1008"/>
      <c r="AE6" s="1008"/>
      <c r="AF6" s="1009"/>
    </row>
    <row r="7" spans="1:32" ht="22.5" customHeight="1" outlineLevel="1" x14ac:dyDescent="0.2">
      <c r="A7" s="232">
        <v>103</v>
      </c>
      <c r="B7" s="972" t="s">
        <v>5</v>
      </c>
      <c r="C7" s="973"/>
      <c r="D7" s="973"/>
      <c r="E7" s="973"/>
      <c r="F7" s="973"/>
      <c r="G7" s="973"/>
      <c r="H7" s="973"/>
      <c r="I7" s="973"/>
      <c r="J7" s="973"/>
      <c r="K7" s="973"/>
      <c r="L7" s="973"/>
      <c r="M7" s="973"/>
      <c r="N7" s="973"/>
      <c r="O7" s="973"/>
      <c r="P7" s="973"/>
      <c r="Q7" s="973"/>
      <c r="R7" s="973"/>
      <c r="S7" s="973"/>
      <c r="T7" s="973"/>
      <c r="U7" s="973"/>
      <c r="V7" s="973"/>
      <c r="W7" s="973"/>
      <c r="X7" s="973"/>
      <c r="Y7" s="973"/>
      <c r="Z7" s="973"/>
      <c r="AA7" s="973"/>
      <c r="AB7" s="973"/>
      <c r="AC7" s="973"/>
      <c r="AD7" s="973"/>
      <c r="AE7" s="973"/>
      <c r="AF7" s="974"/>
    </row>
    <row r="8" spans="1:32" ht="15" customHeight="1" x14ac:dyDescent="0.2">
      <c r="A8" s="232">
        <v>104</v>
      </c>
      <c r="B8" s="233"/>
      <c r="C8" s="954" t="s">
        <v>6</v>
      </c>
      <c r="D8" s="955"/>
      <c r="E8" s="955"/>
      <c r="F8" s="955"/>
      <c r="G8" s="955"/>
      <c r="H8" s="955"/>
      <c r="I8" s="955"/>
      <c r="J8" s="955"/>
      <c r="K8" s="955"/>
      <c r="L8" s="955"/>
      <c r="M8" s="955"/>
      <c r="N8" s="955"/>
      <c r="O8" s="955"/>
      <c r="P8" s="955"/>
      <c r="Q8" s="955"/>
      <c r="R8" s="955"/>
      <c r="S8" s="955"/>
      <c r="T8" s="955"/>
      <c r="U8" s="955"/>
      <c r="V8" s="955"/>
      <c r="W8" s="955"/>
      <c r="X8" s="955"/>
      <c r="Y8" s="955"/>
      <c r="Z8" s="955"/>
      <c r="AA8" s="955"/>
      <c r="AB8" s="955"/>
      <c r="AC8" s="955"/>
      <c r="AD8" s="955"/>
      <c r="AE8" s="955"/>
      <c r="AF8" s="956"/>
    </row>
    <row r="9" spans="1:32" ht="15" customHeight="1" x14ac:dyDescent="0.2">
      <c r="A9" s="232">
        <v>105</v>
      </c>
      <c r="B9" s="507"/>
      <c r="C9" s="263"/>
      <c r="D9" s="263"/>
      <c r="E9" s="263"/>
      <c r="F9" s="1013" t="s">
        <v>7</v>
      </c>
      <c r="G9" s="1014"/>
      <c r="H9" s="1014"/>
      <c r="I9" s="1014"/>
      <c r="J9" s="1014"/>
      <c r="K9" s="1014"/>
      <c r="L9" s="1014"/>
      <c r="M9" s="441">
        <f>'2. FTNC CAN'!M9+'3. FTNC USD'!M9+'4. FTNC EUR'!M9+'5. FTNC GBP'!M9+'6. FTNC Autres (inclus)'!M9</f>
        <v>0</v>
      </c>
      <c r="N9" s="1015"/>
      <c r="O9" s="1016"/>
      <c r="P9" s="1016"/>
      <c r="Q9" s="1016"/>
      <c r="R9" s="1016"/>
      <c r="S9" s="1016"/>
      <c r="T9" s="1016"/>
      <c r="U9" s="1016"/>
      <c r="V9" s="1016"/>
      <c r="W9" s="1016"/>
      <c r="X9" s="1016"/>
      <c r="Y9" s="1016"/>
      <c r="Z9" s="1016"/>
      <c r="AA9" s="1016"/>
      <c r="AB9" s="1016"/>
      <c r="AC9" s="1016"/>
      <c r="AD9" s="1017"/>
      <c r="AE9" s="997"/>
      <c r="AF9" s="998"/>
    </row>
    <row r="10" spans="1:32" ht="15" customHeight="1" x14ac:dyDescent="0.2">
      <c r="A10" s="232">
        <v>106</v>
      </c>
      <c r="B10" s="507"/>
      <c r="C10" s="263"/>
      <c r="D10" s="844" t="s">
        <v>8</v>
      </c>
      <c r="E10" s="845"/>
      <c r="F10" s="845"/>
      <c r="G10" s="845"/>
      <c r="H10" s="845"/>
      <c r="I10" s="845"/>
      <c r="J10" s="845"/>
      <c r="K10" s="845"/>
      <c r="L10" s="846"/>
      <c r="M10" s="407">
        <f>SUBTOTAL(9,M11:M12)</f>
        <v>0</v>
      </c>
      <c r="N10" s="412">
        <f>SUBTOTAL(9,N11)</f>
        <v>0</v>
      </c>
      <c r="O10" s="414">
        <f t="shared" ref="O10:AC10" si="0">SUBTOTAL(9,O11)</f>
        <v>0</v>
      </c>
      <c r="P10" s="413">
        <f t="shared" si="0"/>
        <v>0</v>
      </c>
      <c r="Q10" s="415">
        <f t="shared" si="0"/>
        <v>0</v>
      </c>
      <c r="R10" s="413">
        <f t="shared" si="0"/>
        <v>0</v>
      </c>
      <c r="S10" s="414">
        <f t="shared" si="0"/>
        <v>0</v>
      </c>
      <c r="T10" s="414">
        <f t="shared" si="0"/>
        <v>0</v>
      </c>
      <c r="U10" s="414">
        <f t="shared" si="0"/>
        <v>0</v>
      </c>
      <c r="V10" s="414">
        <f t="shared" si="0"/>
        <v>0</v>
      </c>
      <c r="W10" s="414">
        <f t="shared" si="0"/>
        <v>0</v>
      </c>
      <c r="X10" s="414">
        <f t="shared" si="0"/>
        <v>0</v>
      </c>
      <c r="Y10" s="414">
        <f t="shared" si="0"/>
        <v>0</v>
      </c>
      <c r="Z10" s="414">
        <f t="shared" si="0"/>
        <v>0</v>
      </c>
      <c r="AA10" s="414">
        <f t="shared" si="0"/>
        <v>0</v>
      </c>
      <c r="AB10" s="415">
        <f t="shared" si="0"/>
        <v>0</v>
      </c>
      <c r="AC10" s="424">
        <f t="shared" si="0"/>
        <v>0</v>
      </c>
      <c r="AD10" s="1017"/>
      <c r="AE10" s="997"/>
      <c r="AF10" s="998"/>
    </row>
    <row r="11" spans="1:32" ht="15" customHeight="1" x14ac:dyDescent="0.2">
      <c r="A11" s="232">
        <v>107</v>
      </c>
      <c r="B11" s="507"/>
      <c r="C11" s="269"/>
      <c r="D11" s="269"/>
      <c r="E11" s="270"/>
      <c r="F11" s="856" t="s">
        <v>9</v>
      </c>
      <c r="G11" s="857"/>
      <c r="H11" s="857"/>
      <c r="I11" s="857"/>
      <c r="J11" s="857"/>
      <c r="K11" s="857"/>
      <c r="L11" s="858"/>
      <c r="M11" s="441">
        <f>'2. FTNC CAN'!M11+'3. FTNC USD'!M11+'4. FTNC EUR'!M11+'5. FTNC GBP'!M11+'6. FTNC Autres (inclus)'!M11</f>
        <v>0</v>
      </c>
      <c r="N11" s="442">
        <f>'2. FTNC CAN'!N11+'3. FTNC USD'!N11+'4. FTNC EUR'!N11+'5. FTNC GBP'!N11+'6. FTNC Autres (inclus)'!N11</f>
        <v>0</v>
      </c>
      <c r="O11" s="443">
        <f>'2. FTNC CAN'!O11+'3. FTNC USD'!O11+'4. FTNC EUR'!O11+'5. FTNC GBP'!O11+'6. FTNC Autres (inclus)'!O11</f>
        <v>0</v>
      </c>
      <c r="P11" s="444">
        <f>'2. FTNC CAN'!P11+'3. FTNC USD'!P11+'4. FTNC EUR'!P11+'5. FTNC GBP'!P11+'6. FTNC Autres (inclus)'!P11</f>
        <v>0</v>
      </c>
      <c r="Q11" s="445">
        <f>'2. FTNC CAN'!Q11+'3. FTNC USD'!Q11+'4. FTNC EUR'!Q11+'5. FTNC GBP'!Q11+'6. FTNC Autres (inclus)'!Q11</f>
        <v>0</v>
      </c>
      <c r="R11" s="444">
        <f>'2. FTNC CAN'!R11+'3. FTNC USD'!R11+'4. FTNC EUR'!R11+'5. FTNC GBP'!R11+'6. FTNC Autres (inclus)'!R11</f>
        <v>0</v>
      </c>
      <c r="S11" s="444">
        <f>'2. FTNC CAN'!S11+'3. FTNC USD'!S11+'4. FTNC EUR'!S11+'5. FTNC GBP'!S11+'6. FTNC Autres (inclus)'!S11</f>
        <v>0</v>
      </c>
      <c r="T11" s="444">
        <f>'2. FTNC CAN'!T11+'3. FTNC USD'!T11+'4. FTNC EUR'!T11+'5. FTNC GBP'!T11+'6. FTNC Autres (inclus)'!T11</f>
        <v>0</v>
      </c>
      <c r="U11" s="444">
        <f>'2. FTNC CAN'!U11+'3. FTNC USD'!U11+'4. FTNC EUR'!U11+'5. FTNC GBP'!U11+'6. FTNC Autres (inclus)'!U11</f>
        <v>0</v>
      </c>
      <c r="V11" s="444">
        <f>'2. FTNC CAN'!V11+'3. FTNC USD'!V11+'4. FTNC EUR'!V11+'5. FTNC GBP'!V11+'6. FTNC Autres (inclus)'!V11</f>
        <v>0</v>
      </c>
      <c r="W11" s="444">
        <f>'2. FTNC CAN'!W11+'3. FTNC USD'!W11+'4. FTNC EUR'!W11+'5. FTNC GBP'!W11+'6. FTNC Autres (inclus)'!W11</f>
        <v>0</v>
      </c>
      <c r="X11" s="444">
        <f>'2. FTNC CAN'!X11+'3. FTNC USD'!X11+'4. FTNC EUR'!X11+'5. FTNC GBP'!X11+'6. FTNC Autres (inclus)'!X11</f>
        <v>0</v>
      </c>
      <c r="Y11" s="444">
        <f>'2. FTNC CAN'!Y11+'3. FTNC USD'!Y11+'4. FTNC EUR'!Y11+'5. FTNC GBP'!Y11+'6. FTNC Autres (inclus)'!Y11</f>
        <v>0</v>
      </c>
      <c r="Z11" s="444">
        <f>'2. FTNC CAN'!Z11+'3. FTNC USD'!Z11+'4. FTNC EUR'!Z11+'5. FTNC GBP'!Z11+'6. FTNC Autres (inclus)'!Z11</f>
        <v>0</v>
      </c>
      <c r="AA11" s="444">
        <f>'2. FTNC CAN'!AA11+'3. FTNC USD'!AA11+'4. FTNC EUR'!AA11+'5. FTNC GBP'!AA11+'6. FTNC Autres (inclus)'!AA11</f>
        <v>0</v>
      </c>
      <c r="AB11" s="445">
        <f>'2. FTNC CAN'!AB11+'3. FTNC USD'!AB11+'4. FTNC EUR'!AB11+'5. FTNC GBP'!AB11+'6. FTNC Autres (inclus)'!AB11</f>
        <v>0</v>
      </c>
      <c r="AC11" s="447">
        <f>'2. FTNC CAN'!AC11+'3. FTNC USD'!AC11+'4. FTNC EUR'!AC11+'5. FTNC GBP'!AC11+'6. FTNC Autres (inclus)'!AC11</f>
        <v>0</v>
      </c>
      <c r="AD11" s="1017"/>
      <c r="AE11" s="997"/>
      <c r="AF11" s="998"/>
    </row>
    <row r="12" spans="1:32" ht="15" customHeight="1" x14ac:dyDescent="0.2">
      <c r="A12" s="232">
        <v>108</v>
      </c>
      <c r="B12" s="507"/>
      <c r="C12" s="269"/>
      <c r="D12" s="269"/>
      <c r="E12" s="270"/>
      <c r="F12" s="859" t="s">
        <v>10</v>
      </c>
      <c r="G12" s="860"/>
      <c r="H12" s="860"/>
      <c r="I12" s="860"/>
      <c r="J12" s="860"/>
      <c r="K12" s="860"/>
      <c r="L12" s="861"/>
      <c r="M12" s="441">
        <f>'2. FTNC CAN'!M12+'3. FTNC USD'!M12+'4. FTNC EUR'!M12+'5. FTNC GBP'!M12+'6. FTNC Autres (inclus)'!M12</f>
        <v>0</v>
      </c>
      <c r="N12" s="1015"/>
      <c r="O12" s="1016"/>
      <c r="P12" s="1016"/>
      <c r="Q12" s="1016"/>
      <c r="R12" s="1016"/>
      <c r="S12" s="1016"/>
      <c r="T12" s="1016"/>
      <c r="U12" s="1016"/>
      <c r="V12" s="1016"/>
      <c r="W12" s="1016"/>
      <c r="X12" s="1016"/>
      <c r="Y12" s="1016"/>
      <c r="Z12" s="1016"/>
      <c r="AA12" s="1016"/>
      <c r="AB12" s="1016"/>
      <c r="AC12" s="1016"/>
      <c r="AD12" s="1017"/>
      <c r="AE12" s="997"/>
      <c r="AF12" s="998"/>
    </row>
    <row r="13" spans="1:32" ht="15" customHeight="1" x14ac:dyDescent="0.2">
      <c r="A13" s="232">
        <v>109</v>
      </c>
      <c r="B13" s="507"/>
      <c r="C13" s="263"/>
      <c r="D13" s="844" t="s">
        <v>11</v>
      </c>
      <c r="E13" s="845"/>
      <c r="F13" s="845"/>
      <c r="G13" s="845"/>
      <c r="H13" s="845"/>
      <c r="I13" s="845"/>
      <c r="J13" s="845"/>
      <c r="K13" s="845"/>
      <c r="L13" s="846"/>
      <c r="M13" s="407">
        <f>SUBTOTAL(9,M14:M15)</f>
        <v>0</v>
      </c>
      <c r="N13" s="412">
        <f t="shared" ref="N13:AC13" si="1">SUBTOTAL(9,N14:N15)</f>
        <v>0</v>
      </c>
      <c r="O13" s="414">
        <f t="shared" si="1"/>
        <v>0</v>
      </c>
      <c r="P13" s="413">
        <f t="shared" si="1"/>
        <v>0</v>
      </c>
      <c r="Q13" s="415">
        <f t="shared" si="1"/>
        <v>0</v>
      </c>
      <c r="R13" s="413">
        <f t="shared" si="1"/>
        <v>0</v>
      </c>
      <c r="S13" s="414">
        <f t="shared" si="1"/>
        <v>0</v>
      </c>
      <c r="T13" s="414">
        <f t="shared" si="1"/>
        <v>0</v>
      </c>
      <c r="U13" s="414">
        <f t="shared" si="1"/>
        <v>0</v>
      </c>
      <c r="V13" s="414">
        <f t="shared" si="1"/>
        <v>0</v>
      </c>
      <c r="W13" s="414">
        <f t="shared" si="1"/>
        <v>0</v>
      </c>
      <c r="X13" s="414">
        <f t="shared" si="1"/>
        <v>0</v>
      </c>
      <c r="Y13" s="414">
        <f t="shared" si="1"/>
        <v>0</v>
      </c>
      <c r="Z13" s="414">
        <f t="shared" si="1"/>
        <v>0</v>
      </c>
      <c r="AA13" s="414">
        <f t="shared" si="1"/>
        <v>0</v>
      </c>
      <c r="AB13" s="415">
        <f t="shared" si="1"/>
        <v>0</v>
      </c>
      <c r="AC13" s="424">
        <f t="shared" si="1"/>
        <v>0</v>
      </c>
      <c r="AD13" s="1017"/>
      <c r="AE13" s="997"/>
      <c r="AF13" s="998"/>
    </row>
    <row r="14" spans="1:32" ht="15" customHeight="1" x14ac:dyDescent="0.2">
      <c r="A14" s="232">
        <v>110</v>
      </c>
      <c r="B14" s="507"/>
      <c r="C14" s="491"/>
      <c r="D14" s="491"/>
      <c r="E14" s="494"/>
      <c r="F14" s="856" t="s">
        <v>390</v>
      </c>
      <c r="G14" s="857"/>
      <c r="H14" s="857"/>
      <c r="I14" s="857"/>
      <c r="J14" s="857"/>
      <c r="K14" s="857"/>
      <c r="L14" s="858"/>
      <c r="M14" s="441">
        <f>'2. FTNC CAN'!M14+'3. FTNC USD'!M14+'4. FTNC EUR'!M14+'5. FTNC GBP'!M14+'6. FTNC Autres (inclus)'!M14</f>
        <v>0</v>
      </c>
      <c r="N14" s="1015"/>
      <c r="O14" s="1016"/>
      <c r="P14" s="1016"/>
      <c r="Q14" s="1016"/>
      <c r="R14" s="1016"/>
      <c r="S14" s="1016"/>
      <c r="T14" s="1016"/>
      <c r="U14" s="1016"/>
      <c r="V14" s="1016"/>
      <c r="W14" s="1016"/>
      <c r="X14" s="1016"/>
      <c r="Y14" s="1016"/>
      <c r="Z14" s="1016"/>
      <c r="AA14" s="1016"/>
      <c r="AB14" s="1016"/>
      <c r="AC14" s="1016"/>
      <c r="AD14" s="1017"/>
      <c r="AE14" s="997"/>
      <c r="AF14" s="998"/>
    </row>
    <row r="15" spans="1:32" ht="15" customHeight="1" x14ac:dyDescent="0.2">
      <c r="A15" s="232">
        <v>111</v>
      </c>
      <c r="B15" s="507"/>
      <c r="C15" s="263"/>
      <c r="D15" s="263"/>
      <c r="E15" s="264"/>
      <c r="F15" s="859" t="s">
        <v>203</v>
      </c>
      <c r="G15" s="860"/>
      <c r="H15" s="860"/>
      <c r="I15" s="860"/>
      <c r="J15" s="860"/>
      <c r="K15" s="860"/>
      <c r="L15" s="861"/>
      <c r="M15" s="441">
        <f>'2. FTNC CAN'!M15+'3. FTNC USD'!M15+'4. FTNC EUR'!M15+'5. FTNC GBP'!M15+'6. FTNC Autres (inclus)'!M15</f>
        <v>0</v>
      </c>
      <c r="N15" s="442">
        <f>'2. FTNC CAN'!N15+'3. FTNC USD'!N15+'4. FTNC EUR'!N15+'5. FTNC GBP'!N15+'6. FTNC Autres (inclus)'!N15</f>
        <v>0</v>
      </c>
      <c r="O15" s="443">
        <f>'2. FTNC CAN'!O15+'3. FTNC USD'!O15+'4. FTNC EUR'!O15+'5. FTNC GBP'!O15+'6. FTNC Autres (inclus)'!O15</f>
        <v>0</v>
      </c>
      <c r="P15" s="444">
        <f>'2. FTNC CAN'!P15+'3. FTNC USD'!P15+'4. FTNC EUR'!P15+'5. FTNC GBP'!P15+'6. FTNC Autres (inclus)'!P15</f>
        <v>0</v>
      </c>
      <c r="Q15" s="445">
        <f>'2. FTNC CAN'!Q15+'3. FTNC USD'!Q15+'4. FTNC EUR'!Q15+'5. FTNC GBP'!Q15+'6. FTNC Autres (inclus)'!Q15</f>
        <v>0</v>
      </c>
      <c r="R15" s="444">
        <f>'2. FTNC CAN'!R15+'3. FTNC USD'!R15+'4. FTNC EUR'!R15+'5. FTNC GBP'!R15+'6. FTNC Autres (inclus)'!R15</f>
        <v>0</v>
      </c>
      <c r="S15" s="444">
        <f>'2. FTNC CAN'!S15+'3. FTNC USD'!S15+'4. FTNC EUR'!S15+'5. FTNC GBP'!S15+'6. FTNC Autres (inclus)'!S15</f>
        <v>0</v>
      </c>
      <c r="T15" s="444">
        <f>'2. FTNC CAN'!T15+'3. FTNC USD'!T15+'4. FTNC EUR'!T15+'5. FTNC GBP'!T15+'6. FTNC Autres (inclus)'!T15</f>
        <v>0</v>
      </c>
      <c r="U15" s="444">
        <f>'2. FTNC CAN'!U15+'3. FTNC USD'!U15+'4. FTNC EUR'!U15+'5. FTNC GBP'!U15+'6. FTNC Autres (inclus)'!U15</f>
        <v>0</v>
      </c>
      <c r="V15" s="444">
        <f>'2. FTNC CAN'!V15+'3. FTNC USD'!V15+'4. FTNC EUR'!V15+'5. FTNC GBP'!V15+'6. FTNC Autres (inclus)'!V15</f>
        <v>0</v>
      </c>
      <c r="W15" s="444">
        <f>'2. FTNC CAN'!W15+'3. FTNC USD'!W15+'4. FTNC EUR'!W15+'5. FTNC GBP'!W15+'6. FTNC Autres (inclus)'!W15</f>
        <v>0</v>
      </c>
      <c r="X15" s="444">
        <f>'2. FTNC CAN'!X15+'3. FTNC USD'!X15+'4. FTNC EUR'!X15+'5. FTNC GBP'!X15+'6. FTNC Autres (inclus)'!X15</f>
        <v>0</v>
      </c>
      <c r="Y15" s="444">
        <f>'2. FTNC CAN'!Y15+'3. FTNC USD'!Y15+'4. FTNC EUR'!Y15+'5. FTNC GBP'!Y15+'6. FTNC Autres (inclus)'!Y15</f>
        <v>0</v>
      </c>
      <c r="Z15" s="444">
        <f>'2. FTNC CAN'!Z15+'3. FTNC USD'!Z15+'4. FTNC EUR'!Z15+'5. FTNC GBP'!Z15+'6. FTNC Autres (inclus)'!Z15</f>
        <v>0</v>
      </c>
      <c r="AA15" s="444">
        <f>'2. FTNC CAN'!AA15+'3. FTNC USD'!AA15+'4. FTNC EUR'!AA15+'5. FTNC GBP'!AA15+'6. FTNC Autres (inclus)'!AA15</f>
        <v>0</v>
      </c>
      <c r="AB15" s="445">
        <f>'2. FTNC CAN'!AB15+'3. FTNC USD'!AB15+'4. FTNC EUR'!AB15+'5. FTNC GBP'!AB15+'6. FTNC Autres (inclus)'!AB15</f>
        <v>0</v>
      </c>
      <c r="AC15" s="447">
        <f>'2. FTNC CAN'!AC15+'3. FTNC USD'!AC15+'4. FTNC EUR'!AC15+'5. FTNC GBP'!AC15+'6. FTNC Autres (inclus)'!AC15</f>
        <v>0</v>
      </c>
      <c r="AD15" s="1017"/>
      <c r="AE15" s="997"/>
      <c r="AF15" s="998"/>
    </row>
    <row r="16" spans="1:32" ht="15" customHeight="1" x14ac:dyDescent="0.2">
      <c r="A16" s="232">
        <v>112</v>
      </c>
      <c r="B16" s="507"/>
      <c r="C16" s="1025" t="s">
        <v>12</v>
      </c>
      <c r="D16" s="1026"/>
      <c r="E16" s="1026"/>
      <c r="F16" s="1026"/>
      <c r="G16" s="1026"/>
      <c r="H16" s="1026"/>
      <c r="I16" s="1026"/>
      <c r="J16" s="1026"/>
      <c r="K16" s="1026"/>
      <c r="L16" s="1026"/>
      <c r="M16" s="1026"/>
      <c r="N16" s="1026"/>
      <c r="O16" s="1026"/>
      <c r="P16" s="1026"/>
      <c r="Q16" s="1026"/>
      <c r="R16" s="1026"/>
      <c r="S16" s="1026"/>
      <c r="T16" s="1026"/>
      <c r="U16" s="1026"/>
      <c r="V16" s="1026"/>
      <c r="W16" s="1026"/>
      <c r="X16" s="1026"/>
      <c r="Y16" s="1026"/>
      <c r="Z16" s="1026"/>
      <c r="AA16" s="1026"/>
      <c r="AB16" s="1026"/>
      <c r="AC16" s="1026"/>
      <c r="AD16" s="1026"/>
      <c r="AE16" s="1026"/>
      <c r="AF16" s="1027"/>
    </row>
    <row r="17" spans="1:32" ht="15" customHeight="1" x14ac:dyDescent="0.2">
      <c r="A17" s="232">
        <v>113</v>
      </c>
      <c r="B17" s="507"/>
      <c r="C17" s="475"/>
      <c r="D17" s="1060" t="s">
        <v>64</v>
      </c>
      <c r="E17" s="1061"/>
      <c r="F17" s="1061"/>
      <c r="G17" s="1061"/>
      <c r="H17" s="1061"/>
      <c r="I17" s="1061"/>
      <c r="J17" s="1061"/>
      <c r="K17" s="1061"/>
      <c r="L17" s="1061"/>
      <c r="M17" s="1061"/>
      <c r="N17" s="1061"/>
      <c r="O17" s="1061"/>
      <c r="P17" s="1061"/>
      <c r="Q17" s="1061"/>
      <c r="R17" s="1061"/>
      <c r="S17" s="1061"/>
      <c r="T17" s="1061"/>
      <c r="U17" s="1061"/>
      <c r="V17" s="1061"/>
      <c r="W17" s="1061"/>
      <c r="X17" s="1061"/>
      <c r="Y17" s="1061"/>
      <c r="Z17" s="1061"/>
      <c r="AA17" s="1061"/>
      <c r="AB17" s="1061"/>
      <c r="AC17" s="1061"/>
      <c r="AD17" s="1061"/>
      <c r="AE17" s="1061"/>
      <c r="AF17" s="1072"/>
    </row>
    <row r="18" spans="1:32" ht="15" customHeight="1" x14ac:dyDescent="0.2">
      <c r="A18" s="232">
        <v>114</v>
      </c>
      <c r="B18" s="507"/>
      <c r="C18" s="475"/>
      <c r="D18" s="475"/>
      <c r="E18" s="853" t="s">
        <v>66</v>
      </c>
      <c r="F18" s="854"/>
      <c r="G18" s="854"/>
      <c r="H18" s="854"/>
      <c r="I18" s="854"/>
      <c r="J18" s="854"/>
      <c r="K18" s="854"/>
      <c r="L18" s="855"/>
      <c r="M18" s="407">
        <f>SUBTOTAL(9,M19:M22)</f>
        <v>0</v>
      </c>
      <c r="N18" s="410">
        <f t="shared" ref="N18:AC18" si="2">SUBTOTAL(9,N19:N22)</f>
        <v>0</v>
      </c>
      <c r="O18" s="414">
        <f t="shared" si="2"/>
        <v>0</v>
      </c>
      <c r="P18" s="413">
        <f t="shared" si="2"/>
        <v>0</v>
      </c>
      <c r="Q18" s="411">
        <f t="shared" si="2"/>
        <v>0</v>
      </c>
      <c r="R18" s="414">
        <f t="shared" si="2"/>
        <v>0</v>
      </c>
      <c r="S18" s="414">
        <f t="shared" si="2"/>
        <v>0</v>
      </c>
      <c r="T18" s="414">
        <f t="shared" si="2"/>
        <v>0</v>
      </c>
      <c r="U18" s="414">
        <f t="shared" si="2"/>
        <v>0</v>
      </c>
      <c r="V18" s="414">
        <f t="shared" si="2"/>
        <v>0</v>
      </c>
      <c r="W18" s="414">
        <f t="shared" si="2"/>
        <v>0</v>
      </c>
      <c r="X18" s="414">
        <f t="shared" si="2"/>
        <v>0</v>
      </c>
      <c r="Y18" s="414">
        <f t="shared" si="2"/>
        <v>0</v>
      </c>
      <c r="Z18" s="414">
        <f t="shared" si="2"/>
        <v>0</v>
      </c>
      <c r="AA18" s="414">
        <f t="shared" si="2"/>
        <v>0</v>
      </c>
      <c r="AB18" s="424">
        <f t="shared" si="2"/>
        <v>0</v>
      </c>
      <c r="AC18" s="407">
        <f t="shared" si="2"/>
        <v>0</v>
      </c>
      <c r="AD18" s="996"/>
      <c r="AE18" s="997"/>
      <c r="AF18" s="998"/>
    </row>
    <row r="19" spans="1:32" ht="15" customHeight="1" x14ac:dyDescent="0.2">
      <c r="A19" s="232">
        <v>115</v>
      </c>
      <c r="B19" s="507"/>
      <c r="C19" s="475"/>
      <c r="D19" s="475"/>
      <c r="E19" s="484"/>
      <c r="F19" s="856" t="s">
        <v>65</v>
      </c>
      <c r="G19" s="857"/>
      <c r="H19" s="857"/>
      <c r="I19" s="857"/>
      <c r="J19" s="857"/>
      <c r="K19" s="857"/>
      <c r="L19" s="858"/>
      <c r="M19" s="441">
        <f>'2. FTNC CAN'!M19+'3. FTNC USD'!M19+'4. FTNC EUR'!M19+'5. FTNC GBP'!M19+'6. FTNC Autres (inclus)'!M19</f>
        <v>0</v>
      </c>
      <c r="N19" s="442">
        <f>'2. FTNC CAN'!N19+'3. FTNC USD'!N19+'4. FTNC EUR'!N19+'5. FTNC GBP'!N19+'6. FTNC Autres (inclus)'!N19</f>
        <v>0</v>
      </c>
      <c r="O19" s="443">
        <f>'2. FTNC CAN'!O19+'3. FTNC USD'!O19+'4. FTNC EUR'!O19+'5. FTNC GBP'!O19+'6. FTNC Autres (inclus)'!O19</f>
        <v>0</v>
      </c>
      <c r="P19" s="444">
        <f>'2. FTNC CAN'!P19+'3. FTNC USD'!P19+'4. FTNC EUR'!P19+'5. FTNC GBP'!P19+'6. FTNC Autres (inclus)'!P19</f>
        <v>0</v>
      </c>
      <c r="Q19" s="445">
        <f>'2. FTNC CAN'!Q19+'3. FTNC USD'!Q19+'4. FTNC EUR'!Q19+'5. FTNC GBP'!Q19+'6. FTNC Autres (inclus)'!Q19</f>
        <v>0</v>
      </c>
      <c r="R19" s="444">
        <f>'2. FTNC CAN'!R19+'3. FTNC USD'!R19+'4. FTNC EUR'!R19+'5. FTNC GBP'!R19+'6. FTNC Autres (inclus)'!R19</f>
        <v>0</v>
      </c>
      <c r="S19" s="444">
        <f>'2. FTNC CAN'!S19+'3. FTNC USD'!S19+'4. FTNC EUR'!S19+'5. FTNC GBP'!S19+'6. FTNC Autres (inclus)'!S19</f>
        <v>0</v>
      </c>
      <c r="T19" s="444">
        <f>'2. FTNC CAN'!T19+'3. FTNC USD'!T19+'4. FTNC EUR'!T19+'5. FTNC GBP'!T19+'6. FTNC Autres (inclus)'!T19</f>
        <v>0</v>
      </c>
      <c r="U19" s="444">
        <f>'2. FTNC CAN'!U19+'3. FTNC USD'!U19+'4. FTNC EUR'!U19+'5. FTNC GBP'!U19+'6. FTNC Autres (inclus)'!U19</f>
        <v>0</v>
      </c>
      <c r="V19" s="444">
        <f>'2. FTNC CAN'!V19+'3. FTNC USD'!V19+'4. FTNC EUR'!V19+'5. FTNC GBP'!V19+'6. FTNC Autres (inclus)'!V19</f>
        <v>0</v>
      </c>
      <c r="W19" s="444">
        <f>'2. FTNC CAN'!W19+'3. FTNC USD'!W19+'4. FTNC EUR'!W19+'5. FTNC GBP'!W19+'6. FTNC Autres (inclus)'!W19</f>
        <v>0</v>
      </c>
      <c r="X19" s="444">
        <f>'2. FTNC CAN'!X19+'3. FTNC USD'!X19+'4. FTNC EUR'!X19+'5. FTNC GBP'!X19+'6. FTNC Autres (inclus)'!X19</f>
        <v>0</v>
      </c>
      <c r="Y19" s="444">
        <f>'2. FTNC CAN'!Y19+'3. FTNC USD'!Y19+'4. FTNC EUR'!Y19+'5. FTNC GBP'!Y19+'6. FTNC Autres (inclus)'!Y19</f>
        <v>0</v>
      </c>
      <c r="Z19" s="444">
        <f>'2. FTNC CAN'!Z19+'3. FTNC USD'!Z19+'4. FTNC EUR'!Z19+'5. FTNC GBP'!Z19+'6. FTNC Autres (inclus)'!Z19</f>
        <v>0</v>
      </c>
      <c r="AA19" s="444">
        <f>'2. FTNC CAN'!AA19+'3. FTNC USD'!AA19+'4. FTNC EUR'!AA19+'5. FTNC GBP'!AA19+'6. FTNC Autres (inclus)'!AA19</f>
        <v>0</v>
      </c>
      <c r="AB19" s="445">
        <f>'2. FTNC CAN'!AB19+'3. FTNC USD'!AB19+'4. FTNC EUR'!AB19+'5. FTNC GBP'!AB19+'6. FTNC Autres (inclus)'!AB19</f>
        <v>0</v>
      </c>
      <c r="AC19" s="445">
        <f>'2. FTNC CAN'!AC19+'3. FTNC USD'!AC19+'4. FTNC EUR'!AC19+'5. FTNC GBP'!AC19+'6. FTNC Autres (inclus)'!AC19</f>
        <v>0</v>
      </c>
      <c r="AD19" s="996"/>
      <c r="AE19" s="997"/>
      <c r="AF19" s="998"/>
    </row>
    <row r="20" spans="1:32" ht="15" customHeight="1" x14ac:dyDescent="0.2">
      <c r="A20" s="232">
        <v>116</v>
      </c>
      <c r="B20" s="507"/>
      <c r="C20" s="475"/>
      <c r="D20" s="475"/>
      <c r="E20" s="484"/>
      <c r="F20" s="915" t="s">
        <v>68</v>
      </c>
      <c r="G20" s="916"/>
      <c r="H20" s="916"/>
      <c r="I20" s="916"/>
      <c r="J20" s="916"/>
      <c r="K20" s="916"/>
      <c r="L20" s="917"/>
      <c r="M20" s="441">
        <f>'2. FTNC CAN'!M20+'3. FTNC USD'!M20+'4. FTNC EUR'!M20+'5. FTNC GBP'!M20+'6. FTNC Autres (inclus)'!M20</f>
        <v>0</v>
      </c>
      <c r="N20" s="442">
        <f>'2. FTNC CAN'!N20+'3. FTNC USD'!N20+'4. FTNC EUR'!N20+'5. FTNC GBP'!N20+'6. FTNC Autres (inclus)'!N20</f>
        <v>0</v>
      </c>
      <c r="O20" s="443">
        <f>'2. FTNC CAN'!O20+'3. FTNC USD'!O20+'4. FTNC EUR'!O20+'5. FTNC GBP'!O20+'6. FTNC Autres (inclus)'!O20</f>
        <v>0</v>
      </c>
      <c r="P20" s="444">
        <f>'2. FTNC CAN'!P20+'3. FTNC USD'!P20+'4. FTNC EUR'!P20+'5. FTNC GBP'!P20+'6. FTNC Autres (inclus)'!P20</f>
        <v>0</v>
      </c>
      <c r="Q20" s="445">
        <f>'2. FTNC CAN'!Q20+'3. FTNC USD'!Q20+'4. FTNC EUR'!Q20+'5. FTNC GBP'!Q20+'6. FTNC Autres (inclus)'!Q20</f>
        <v>0</v>
      </c>
      <c r="R20" s="444">
        <f>'2. FTNC CAN'!R20+'3. FTNC USD'!R20+'4. FTNC EUR'!R20+'5. FTNC GBP'!R20+'6. FTNC Autres (inclus)'!R20</f>
        <v>0</v>
      </c>
      <c r="S20" s="444">
        <f>'2. FTNC CAN'!S20+'3. FTNC USD'!S20+'4. FTNC EUR'!S20+'5. FTNC GBP'!S20+'6. FTNC Autres (inclus)'!S20</f>
        <v>0</v>
      </c>
      <c r="T20" s="444">
        <f>'2. FTNC CAN'!T20+'3. FTNC USD'!T20+'4. FTNC EUR'!T20+'5. FTNC GBP'!T20+'6. FTNC Autres (inclus)'!T20</f>
        <v>0</v>
      </c>
      <c r="U20" s="444">
        <f>'2. FTNC CAN'!U20+'3. FTNC USD'!U20+'4. FTNC EUR'!U20+'5. FTNC GBP'!U20+'6. FTNC Autres (inclus)'!U20</f>
        <v>0</v>
      </c>
      <c r="V20" s="444">
        <f>'2. FTNC CAN'!V20+'3. FTNC USD'!V20+'4. FTNC EUR'!V20+'5. FTNC GBP'!V20+'6. FTNC Autres (inclus)'!V20</f>
        <v>0</v>
      </c>
      <c r="W20" s="444">
        <f>'2. FTNC CAN'!W20+'3. FTNC USD'!W20+'4. FTNC EUR'!W20+'5. FTNC GBP'!W20+'6. FTNC Autres (inclus)'!W20</f>
        <v>0</v>
      </c>
      <c r="X20" s="444">
        <f>'2. FTNC CAN'!X20+'3. FTNC USD'!X20+'4. FTNC EUR'!X20+'5. FTNC GBP'!X20+'6. FTNC Autres (inclus)'!X20</f>
        <v>0</v>
      </c>
      <c r="Y20" s="444">
        <f>'2. FTNC CAN'!Y20+'3. FTNC USD'!Y20+'4. FTNC EUR'!Y20+'5. FTNC GBP'!Y20+'6. FTNC Autres (inclus)'!Y20</f>
        <v>0</v>
      </c>
      <c r="Z20" s="444">
        <f>'2. FTNC CAN'!Z20+'3. FTNC USD'!Z20+'4. FTNC EUR'!Z20+'5. FTNC GBP'!Z20+'6. FTNC Autres (inclus)'!Z20</f>
        <v>0</v>
      </c>
      <c r="AA20" s="444">
        <f>'2. FTNC CAN'!AA20+'3. FTNC USD'!AA20+'4. FTNC EUR'!AA20+'5. FTNC GBP'!AA20+'6. FTNC Autres (inclus)'!AA20</f>
        <v>0</v>
      </c>
      <c r="AB20" s="445">
        <f>'2. FTNC CAN'!AB20+'3. FTNC USD'!AB20+'4. FTNC EUR'!AB20+'5. FTNC GBP'!AB20+'6. FTNC Autres (inclus)'!AB20</f>
        <v>0</v>
      </c>
      <c r="AC20" s="445">
        <f>'2. FTNC CAN'!AC20+'3. FTNC USD'!AC20+'4. FTNC EUR'!AC20+'5. FTNC GBP'!AC20+'6. FTNC Autres (inclus)'!AC20</f>
        <v>0</v>
      </c>
      <c r="AD20" s="996"/>
      <c r="AE20" s="997"/>
      <c r="AF20" s="998"/>
    </row>
    <row r="21" spans="1:32" ht="15" customHeight="1" x14ac:dyDescent="0.2">
      <c r="A21" s="232">
        <v>117</v>
      </c>
      <c r="B21" s="507"/>
      <c r="C21" s="263"/>
      <c r="D21" s="263"/>
      <c r="E21" s="264"/>
      <c r="F21" s="915" t="s">
        <v>537</v>
      </c>
      <c r="G21" s="916"/>
      <c r="H21" s="916"/>
      <c r="I21" s="916"/>
      <c r="J21" s="916"/>
      <c r="K21" s="916"/>
      <c r="L21" s="917"/>
      <c r="M21" s="441">
        <f>'2. FTNC CAN'!M21+'3. FTNC USD'!M21+'4. FTNC EUR'!M21+'5. FTNC GBP'!M21+'6. FTNC Autres (inclus)'!M21</f>
        <v>0</v>
      </c>
      <c r="N21" s="442">
        <f>'2. FTNC CAN'!N21+'3. FTNC USD'!N21+'4. FTNC EUR'!N21+'5. FTNC GBP'!N21+'6. FTNC Autres (inclus)'!N21</f>
        <v>0</v>
      </c>
      <c r="O21" s="443">
        <f>'2. FTNC CAN'!O21+'3. FTNC USD'!O21+'4. FTNC EUR'!O21+'5. FTNC GBP'!O21+'6. FTNC Autres (inclus)'!O21</f>
        <v>0</v>
      </c>
      <c r="P21" s="444">
        <f>'2. FTNC CAN'!P21+'3. FTNC USD'!P21+'4. FTNC EUR'!P21+'5. FTNC GBP'!P21+'6. FTNC Autres (inclus)'!P21</f>
        <v>0</v>
      </c>
      <c r="Q21" s="445">
        <f>'2. FTNC CAN'!Q21+'3. FTNC USD'!Q21+'4. FTNC EUR'!Q21+'5. FTNC GBP'!Q21+'6. FTNC Autres (inclus)'!Q21</f>
        <v>0</v>
      </c>
      <c r="R21" s="444">
        <f>'2. FTNC CAN'!R21+'3. FTNC USD'!R21+'4. FTNC EUR'!R21+'5. FTNC GBP'!R21+'6. FTNC Autres (inclus)'!R21</f>
        <v>0</v>
      </c>
      <c r="S21" s="444">
        <f>'2. FTNC CAN'!S21+'3. FTNC USD'!S21+'4. FTNC EUR'!S21+'5. FTNC GBP'!S21+'6. FTNC Autres (inclus)'!S21</f>
        <v>0</v>
      </c>
      <c r="T21" s="444">
        <f>'2. FTNC CAN'!T21+'3. FTNC USD'!T21+'4. FTNC EUR'!T21+'5. FTNC GBP'!T21+'6. FTNC Autres (inclus)'!T21</f>
        <v>0</v>
      </c>
      <c r="U21" s="444">
        <f>'2. FTNC CAN'!U21+'3. FTNC USD'!U21+'4. FTNC EUR'!U21+'5. FTNC GBP'!U21+'6. FTNC Autres (inclus)'!U21</f>
        <v>0</v>
      </c>
      <c r="V21" s="444">
        <f>'2. FTNC CAN'!V21+'3. FTNC USD'!V21+'4. FTNC EUR'!V21+'5. FTNC GBP'!V21+'6. FTNC Autres (inclus)'!V21</f>
        <v>0</v>
      </c>
      <c r="W21" s="444">
        <f>'2. FTNC CAN'!W21+'3. FTNC USD'!W21+'4. FTNC EUR'!W21+'5. FTNC GBP'!W21+'6. FTNC Autres (inclus)'!W21</f>
        <v>0</v>
      </c>
      <c r="X21" s="444">
        <f>'2. FTNC CAN'!X21+'3. FTNC USD'!X21+'4. FTNC EUR'!X21+'5. FTNC GBP'!X21+'6. FTNC Autres (inclus)'!X21</f>
        <v>0</v>
      </c>
      <c r="Y21" s="444">
        <f>'2. FTNC CAN'!Y21+'3. FTNC USD'!Y21+'4. FTNC EUR'!Y21+'5. FTNC GBP'!Y21+'6. FTNC Autres (inclus)'!Y21</f>
        <v>0</v>
      </c>
      <c r="Z21" s="444">
        <f>'2. FTNC CAN'!Z21+'3. FTNC USD'!Z21+'4. FTNC EUR'!Z21+'5. FTNC GBP'!Z21+'6. FTNC Autres (inclus)'!Z21</f>
        <v>0</v>
      </c>
      <c r="AA21" s="444">
        <f>'2. FTNC CAN'!AA21+'3. FTNC USD'!AA21+'4. FTNC EUR'!AA21+'5. FTNC GBP'!AA21+'6. FTNC Autres (inclus)'!AA21</f>
        <v>0</v>
      </c>
      <c r="AB21" s="445">
        <f>'2. FTNC CAN'!AB21+'3. FTNC USD'!AB21+'4. FTNC EUR'!AB21+'5. FTNC GBP'!AB21+'6. FTNC Autres (inclus)'!AB21</f>
        <v>0</v>
      </c>
      <c r="AC21" s="445">
        <f>'2. FTNC CAN'!AC21+'3. FTNC USD'!AC21+'4. FTNC EUR'!AC21+'5. FTNC GBP'!AC21+'6. FTNC Autres (inclus)'!AC21</f>
        <v>0</v>
      </c>
      <c r="AD21" s="996"/>
      <c r="AE21" s="997"/>
      <c r="AF21" s="998"/>
    </row>
    <row r="22" spans="1:32" s="234" customFormat="1" ht="27.75" customHeight="1" x14ac:dyDescent="0.2">
      <c r="A22" s="232">
        <v>118</v>
      </c>
      <c r="B22" s="507"/>
      <c r="C22" s="475"/>
      <c r="D22" s="475"/>
      <c r="E22" s="260"/>
      <c r="F22" s="859" t="s">
        <v>464</v>
      </c>
      <c r="G22" s="860"/>
      <c r="H22" s="860"/>
      <c r="I22" s="860"/>
      <c r="J22" s="860"/>
      <c r="K22" s="860"/>
      <c r="L22" s="861"/>
      <c r="M22" s="441">
        <f>'2. FTNC CAN'!M22+'3. FTNC USD'!M22+'4. FTNC EUR'!M22+'5. FTNC GBP'!M22+'6. FTNC Autres (inclus)'!M22</f>
        <v>0</v>
      </c>
      <c r="N22" s="442">
        <f>'2. FTNC CAN'!N22+'3. FTNC USD'!N22+'4. FTNC EUR'!N22+'5. FTNC GBP'!N22+'6. FTNC Autres (inclus)'!N22</f>
        <v>0</v>
      </c>
      <c r="O22" s="443">
        <f>'2. FTNC CAN'!O22+'3. FTNC USD'!O22+'4. FTNC EUR'!O22+'5. FTNC GBP'!O22+'6. FTNC Autres (inclus)'!O22</f>
        <v>0</v>
      </c>
      <c r="P22" s="444">
        <f>'2. FTNC CAN'!P22+'3. FTNC USD'!P22+'4. FTNC EUR'!P22+'5. FTNC GBP'!P22+'6. FTNC Autres (inclus)'!P22</f>
        <v>0</v>
      </c>
      <c r="Q22" s="445">
        <f>'2. FTNC CAN'!Q22+'3. FTNC USD'!Q22+'4. FTNC EUR'!Q22+'5. FTNC GBP'!Q22+'6. FTNC Autres (inclus)'!Q22</f>
        <v>0</v>
      </c>
      <c r="R22" s="444">
        <f>'2. FTNC CAN'!R22+'3. FTNC USD'!R22+'4. FTNC EUR'!R22+'5. FTNC GBP'!R22+'6. FTNC Autres (inclus)'!R22</f>
        <v>0</v>
      </c>
      <c r="S22" s="444">
        <f>'2. FTNC CAN'!S22+'3. FTNC USD'!S22+'4. FTNC EUR'!S22+'5. FTNC GBP'!S22+'6. FTNC Autres (inclus)'!S22</f>
        <v>0</v>
      </c>
      <c r="T22" s="444">
        <f>'2. FTNC CAN'!T22+'3. FTNC USD'!T22+'4. FTNC EUR'!T22+'5. FTNC GBP'!T22+'6. FTNC Autres (inclus)'!T22</f>
        <v>0</v>
      </c>
      <c r="U22" s="444">
        <f>'2. FTNC CAN'!U22+'3. FTNC USD'!U22+'4. FTNC EUR'!U22+'5. FTNC GBP'!U22+'6. FTNC Autres (inclus)'!U22</f>
        <v>0</v>
      </c>
      <c r="V22" s="444">
        <f>'2. FTNC CAN'!V22+'3. FTNC USD'!V22+'4. FTNC EUR'!V22+'5. FTNC GBP'!V22+'6. FTNC Autres (inclus)'!V22</f>
        <v>0</v>
      </c>
      <c r="W22" s="444">
        <f>'2. FTNC CAN'!W22+'3. FTNC USD'!W22+'4. FTNC EUR'!W22+'5. FTNC GBP'!W22+'6. FTNC Autres (inclus)'!W22</f>
        <v>0</v>
      </c>
      <c r="X22" s="444">
        <f>'2. FTNC CAN'!X22+'3. FTNC USD'!X22+'4. FTNC EUR'!X22+'5. FTNC GBP'!X22+'6. FTNC Autres (inclus)'!X22</f>
        <v>0</v>
      </c>
      <c r="Y22" s="444">
        <f>'2. FTNC CAN'!Y22+'3. FTNC USD'!Y22+'4. FTNC EUR'!Y22+'5. FTNC GBP'!Y22+'6. FTNC Autres (inclus)'!Y22</f>
        <v>0</v>
      </c>
      <c r="Z22" s="444">
        <f>'2. FTNC CAN'!Z22+'3. FTNC USD'!Z22+'4. FTNC EUR'!Z22+'5. FTNC GBP'!Z22+'6. FTNC Autres (inclus)'!Z22</f>
        <v>0</v>
      </c>
      <c r="AA22" s="444">
        <f>'2. FTNC CAN'!AA22+'3. FTNC USD'!AA22+'4. FTNC EUR'!AA22+'5. FTNC GBP'!AA22+'6. FTNC Autres (inclus)'!AA22</f>
        <v>0</v>
      </c>
      <c r="AB22" s="445">
        <f>'2. FTNC CAN'!AB22+'3. FTNC USD'!AB22+'4. FTNC EUR'!AB22+'5. FTNC GBP'!AB22+'6. FTNC Autres (inclus)'!AB22</f>
        <v>0</v>
      </c>
      <c r="AC22" s="445">
        <f>'2. FTNC CAN'!AC22+'3. FTNC USD'!AC22+'4. FTNC EUR'!AC22+'5. FTNC GBP'!AC22+'6. FTNC Autres (inclus)'!AC22</f>
        <v>0</v>
      </c>
      <c r="AD22" s="996"/>
      <c r="AE22" s="997"/>
      <c r="AF22" s="998"/>
    </row>
    <row r="23" spans="1:32" ht="15" customHeight="1" x14ac:dyDescent="0.2">
      <c r="A23" s="232">
        <v>119</v>
      </c>
      <c r="B23" s="507"/>
      <c r="C23" s="483"/>
      <c r="D23" s="483"/>
      <c r="E23" s="853" t="s">
        <v>67</v>
      </c>
      <c r="F23" s="854"/>
      <c r="G23" s="854"/>
      <c r="H23" s="854"/>
      <c r="I23" s="854"/>
      <c r="J23" s="854"/>
      <c r="K23" s="854"/>
      <c r="L23" s="855"/>
      <c r="M23" s="407">
        <f>SUBTOTAL(9,M24:M27)</f>
        <v>0</v>
      </c>
      <c r="N23" s="410">
        <f t="shared" ref="N23:AC23" si="3">SUBTOTAL(9,N24:N27)</f>
        <v>0</v>
      </c>
      <c r="O23" s="414">
        <f t="shared" si="3"/>
        <v>0</v>
      </c>
      <c r="P23" s="413">
        <f t="shared" si="3"/>
        <v>0</v>
      </c>
      <c r="Q23" s="411">
        <f t="shared" si="3"/>
        <v>0</v>
      </c>
      <c r="R23" s="414">
        <f t="shared" si="3"/>
        <v>0</v>
      </c>
      <c r="S23" s="414">
        <f t="shared" si="3"/>
        <v>0</v>
      </c>
      <c r="T23" s="414">
        <f t="shared" si="3"/>
        <v>0</v>
      </c>
      <c r="U23" s="414">
        <f t="shared" si="3"/>
        <v>0</v>
      </c>
      <c r="V23" s="414">
        <f t="shared" si="3"/>
        <v>0</v>
      </c>
      <c r="W23" s="414">
        <f t="shared" si="3"/>
        <v>0</v>
      </c>
      <c r="X23" s="414">
        <f t="shared" si="3"/>
        <v>0</v>
      </c>
      <c r="Y23" s="414">
        <f t="shared" si="3"/>
        <v>0</v>
      </c>
      <c r="Z23" s="414">
        <f t="shared" si="3"/>
        <v>0</v>
      </c>
      <c r="AA23" s="414">
        <f t="shared" si="3"/>
        <v>0</v>
      </c>
      <c r="AB23" s="424">
        <f t="shared" si="3"/>
        <v>0</v>
      </c>
      <c r="AC23" s="407">
        <f t="shared" si="3"/>
        <v>0</v>
      </c>
      <c r="AD23" s="996"/>
      <c r="AE23" s="997"/>
      <c r="AF23" s="998"/>
    </row>
    <row r="24" spans="1:32" ht="15" customHeight="1" x14ac:dyDescent="0.2">
      <c r="A24" s="232">
        <v>120</v>
      </c>
      <c r="B24" s="507"/>
      <c r="C24" s="491"/>
      <c r="D24" s="491"/>
      <c r="E24" s="491"/>
      <c r="F24" s="856" t="s">
        <v>65</v>
      </c>
      <c r="G24" s="857"/>
      <c r="H24" s="857"/>
      <c r="I24" s="857"/>
      <c r="J24" s="857"/>
      <c r="K24" s="857"/>
      <c r="L24" s="858"/>
      <c r="M24" s="441">
        <f>'2. FTNC CAN'!M24+'3. FTNC USD'!M24+'4. FTNC EUR'!M24+'5. FTNC GBP'!M24+'6. FTNC Autres (inclus)'!M24</f>
        <v>0</v>
      </c>
      <c r="N24" s="442">
        <f>'2. FTNC CAN'!N24+'3. FTNC USD'!N24+'4. FTNC EUR'!N24+'5. FTNC GBP'!N24+'6. FTNC Autres (inclus)'!N24</f>
        <v>0</v>
      </c>
      <c r="O24" s="443">
        <f>'2. FTNC CAN'!O24+'3. FTNC USD'!O24+'4. FTNC EUR'!O24+'5. FTNC GBP'!O24+'6. FTNC Autres (inclus)'!O24</f>
        <v>0</v>
      </c>
      <c r="P24" s="444">
        <f>'2. FTNC CAN'!P24+'3. FTNC USD'!P24+'4. FTNC EUR'!P24+'5. FTNC GBP'!P24+'6. FTNC Autres (inclus)'!P24</f>
        <v>0</v>
      </c>
      <c r="Q24" s="445">
        <f>'2. FTNC CAN'!Q24+'3. FTNC USD'!Q24+'4. FTNC EUR'!Q24+'5. FTNC GBP'!Q24+'6. FTNC Autres (inclus)'!Q24</f>
        <v>0</v>
      </c>
      <c r="R24" s="444">
        <f>'2. FTNC CAN'!R24+'3. FTNC USD'!R24+'4. FTNC EUR'!R24+'5. FTNC GBP'!R24+'6. FTNC Autres (inclus)'!R24</f>
        <v>0</v>
      </c>
      <c r="S24" s="444">
        <f>'2. FTNC CAN'!S24+'3. FTNC USD'!S24+'4. FTNC EUR'!S24+'5. FTNC GBP'!S24+'6. FTNC Autres (inclus)'!S24</f>
        <v>0</v>
      </c>
      <c r="T24" s="444">
        <f>'2. FTNC CAN'!T24+'3. FTNC USD'!T24+'4. FTNC EUR'!T24+'5. FTNC GBP'!T24+'6. FTNC Autres (inclus)'!T24</f>
        <v>0</v>
      </c>
      <c r="U24" s="444">
        <f>'2. FTNC CAN'!U24+'3. FTNC USD'!U24+'4. FTNC EUR'!U24+'5. FTNC GBP'!U24+'6. FTNC Autres (inclus)'!U24</f>
        <v>0</v>
      </c>
      <c r="V24" s="444">
        <f>'2. FTNC CAN'!V24+'3. FTNC USD'!V24+'4. FTNC EUR'!V24+'5. FTNC GBP'!V24+'6. FTNC Autres (inclus)'!V24</f>
        <v>0</v>
      </c>
      <c r="W24" s="444">
        <f>'2. FTNC CAN'!W24+'3. FTNC USD'!W24+'4. FTNC EUR'!W24+'5. FTNC GBP'!W24+'6. FTNC Autres (inclus)'!W24</f>
        <v>0</v>
      </c>
      <c r="X24" s="444">
        <f>'2. FTNC CAN'!X24+'3. FTNC USD'!X24+'4. FTNC EUR'!X24+'5. FTNC GBP'!X24+'6. FTNC Autres (inclus)'!X24</f>
        <v>0</v>
      </c>
      <c r="Y24" s="444">
        <f>'2. FTNC CAN'!Y24+'3. FTNC USD'!Y24+'4. FTNC EUR'!Y24+'5. FTNC GBP'!Y24+'6. FTNC Autres (inclus)'!Y24</f>
        <v>0</v>
      </c>
      <c r="Z24" s="444">
        <f>'2. FTNC CAN'!Z24+'3. FTNC USD'!Z24+'4. FTNC EUR'!Z24+'5. FTNC GBP'!Z24+'6. FTNC Autres (inclus)'!Z24</f>
        <v>0</v>
      </c>
      <c r="AA24" s="444">
        <f>'2. FTNC CAN'!AA24+'3. FTNC USD'!AA24+'4. FTNC EUR'!AA24+'5. FTNC GBP'!AA24+'6. FTNC Autres (inclus)'!AA24</f>
        <v>0</v>
      </c>
      <c r="AB24" s="445">
        <f>'2. FTNC CAN'!AB24+'3. FTNC USD'!AB24+'4. FTNC EUR'!AB24+'5. FTNC GBP'!AB24+'6. FTNC Autres (inclus)'!AB24</f>
        <v>0</v>
      </c>
      <c r="AC24" s="445">
        <f>'2. FTNC CAN'!AC24+'3. FTNC USD'!AC24+'4. FTNC EUR'!AC24+'5. FTNC GBP'!AC24+'6. FTNC Autres (inclus)'!AC24</f>
        <v>0</v>
      </c>
      <c r="AD24" s="996"/>
      <c r="AE24" s="997"/>
      <c r="AF24" s="998"/>
    </row>
    <row r="25" spans="1:32" ht="15" customHeight="1" x14ac:dyDescent="0.2">
      <c r="A25" s="232">
        <v>121</v>
      </c>
      <c r="B25" s="507"/>
      <c r="C25" s="491"/>
      <c r="D25" s="491"/>
      <c r="E25" s="491"/>
      <c r="F25" s="915" t="s">
        <v>68</v>
      </c>
      <c r="G25" s="916"/>
      <c r="H25" s="916"/>
      <c r="I25" s="916"/>
      <c r="J25" s="916"/>
      <c r="K25" s="916"/>
      <c r="L25" s="917"/>
      <c r="M25" s="441">
        <f>'2. FTNC CAN'!M25+'3. FTNC USD'!M25+'4. FTNC EUR'!M25+'5. FTNC GBP'!M25+'6. FTNC Autres (inclus)'!M25</f>
        <v>0</v>
      </c>
      <c r="N25" s="442">
        <f>'2. FTNC CAN'!N25+'3. FTNC USD'!N25+'4. FTNC EUR'!N25+'5. FTNC GBP'!N25+'6. FTNC Autres (inclus)'!N25</f>
        <v>0</v>
      </c>
      <c r="O25" s="443">
        <f>'2. FTNC CAN'!O25+'3. FTNC USD'!O25+'4. FTNC EUR'!O25+'5. FTNC GBP'!O25+'6. FTNC Autres (inclus)'!O25</f>
        <v>0</v>
      </c>
      <c r="P25" s="444">
        <f>'2. FTNC CAN'!P25+'3. FTNC USD'!P25+'4. FTNC EUR'!P25+'5. FTNC GBP'!P25+'6. FTNC Autres (inclus)'!P25</f>
        <v>0</v>
      </c>
      <c r="Q25" s="445">
        <f>'2. FTNC CAN'!Q25+'3. FTNC USD'!Q25+'4. FTNC EUR'!Q25+'5. FTNC GBP'!Q25+'6. FTNC Autres (inclus)'!Q25</f>
        <v>0</v>
      </c>
      <c r="R25" s="444">
        <f>'2. FTNC CAN'!R25+'3. FTNC USD'!R25+'4. FTNC EUR'!R25+'5. FTNC GBP'!R25+'6. FTNC Autres (inclus)'!R25</f>
        <v>0</v>
      </c>
      <c r="S25" s="444">
        <f>'2. FTNC CAN'!S25+'3. FTNC USD'!S25+'4. FTNC EUR'!S25+'5. FTNC GBP'!S25+'6. FTNC Autres (inclus)'!S25</f>
        <v>0</v>
      </c>
      <c r="T25" s="444">
        <f>'2. FTNC CAN'!T25+'3. FTNC USD'!T25+'4. FTNC EUR'!T25+'5. FTNC GBP'!T25+'6. FTNC Autres (inclus)'!T25</f>
        <v>0</v>
      </c>
      <c r="U25" s="444">
        <f>'2. FTNC CAN'!U25+'3. FTNC USD'!U25+'4. FTNC EUR'!U25+'5. FTNC GBP'!U25+'6. FTNC Autres (inclus)'!U25</f>
        <v>0</v>
      </c>
      <c r="V25" s="444">
        <f>'2. FTNC CAN'!V25+'3. FTNC USD'!V25+'4. FTNC EUR'!V25+'5. FTNC GBP'!V25+'6. FTNC Autres (inclus)'!V25</f>
        <v>0</v>
      </c>
      <c r="W25" s="444">
        <f>'2. FTNC CAN'!W25+'3. FTNC USD'!W25+'4. FTNC EUR'!W25+'5. FTNC GBP'!W25+'6. FTNC Autres (inclus)'!W25</f>
        <v>0</v>
      </c>
      <c r="X25" s="444">
        <f>'2. FTNC CAN'!X25+'3. FTNC USD'!X25+'4. FTNC EUR'!X25+'5. FTNC GBP'!X25+'6. FTNC Autres (inclus)'!X25</f>
        <v>0</v>
      </c>
      <c r="Y25" s="444">
        <f>'2. FTNC CAN'!Y25+'3. FTNC USD'!Y25+'4. FTNC EUR'!Y25+'5. FTNC GBP'!Y25+'6. FTNC Autres (inclus)'!Y25</f>
        <v>0</v>
      </c>
      <c r="Z25" s="444">
        <f>'2. FTNC CAN'!Z25+'3. FTNC USD'!Z25+'4. FTNC EUR'!Z25+'5. FTNC GBP'!Z25+'6. FTNC Autres (inclus)'!Z25</f>
        <v>0</v>
      </c>
      <c r="AA25" s="444">
        <f>'2. FTNC CAN'!AA25+'3. FTNC USD'!AA25+'4. FTNC EUR'!AA25+'5. FTNC GBP'!AA25+'6. FTNC Autres (inclus)'!AA25</f>
        <v>0</v>
      </c>
      <c r="AB25" s="445">
        <f>'2. FTNC CAN'!AB25+'3. FTNC USD'!AB25+'4. FTNC EUR'!AB25+'5. FTNC GBP'!AB25+'6. FTNC Autres (inclus)'!AB25</f>
        <v>0</v>
      </c>
      <c r="AC25" s="445">
        <f>'2. FTNC CAN'!AC25+'3. FTNC USD'!AC25+'4. FTNC EUR'!AC25+'5. FTNC GBP'!AC25+'6. FTNC Autres (inclus)'!AC25</f>
        <v>0</v>
      </c>
      <c r="AD25" s="996"/>
      <c r="AE25" s="997"/>
      <c r="AF25" s="998"/>
    </row>
    <row r="26" spans="1:32" ht="15" customHeight="1" x14ac:dyDescent="0.2">
      <c r="A26" s="232">
        <v>122</v>
      </c>
      <c r="B26" s="507"/>
      <c r="C26" s="265"/>
      <c r="D26" s="265"/>
      <c r="E26" s="265"/>
      <c r="F26" s="915" t="s">
        <v>537</v>
      </c>
      <c r="G26" s="916"/>
      <c r="H26" s="916"/>
      <c r="I26" s="916"/>
      <c r="J26" s="916"/>
      <c r="K26" s="916"/>
      <c r="L26" s="917"/>
      <c r="M26" s="441">
        <f>'2. FTNC CAN'!M26+'3. FTNC USD'!M26+'4. FTNC EUR'!M26+'5. FTNC GBP'!M26+'6. FTNC Autres (inclus)'!M26</f>
        <v>0</v>
      </c>
      <c r="N26" s="442">
        <f>'2. FTNC CAN'!N26+'3. FTNC USD'!N26+'4. FTNC EUR'!N26+'5. FTNC GBP'!N26+'6. FTNC Autres (inclus)'!N26</f>
        <v>0</v>
      </c>
      <c r="O26" s="443">
        <f>'2. FTNC CAN'!O26+'3. FTNC USD'!O26+'4. FTNC EUR'!O26+'5. FTNC GBP'!O26+'6. FTNC Autres (inclus)'!O26</f>
        <v>0</v>
      </c>
      <c r="P26" s="444">
        <f>'2. FTNC CAN'!P26+'3. FTNC USD'!P26+'4. FTNC EUR'!P26+'5. FTNC GBP'!P26+'6. FTNC Autres (inclus)'!P26</f>
        <v>0</v>
      </c>
      <c r="Q26" s="445">
        <f>'2. FTNC CAN'!Q26+'3. FTNC USD'!Q26+'4. FTNC EUR'!Q26+'5. FTNC GBP'!Q26+'6. FTNC Autres (inclus)'!Q26</f>
        <v>0</v>
      </c>
      <c r="R26" s="444">
        <f>'2. FTNC CAN'!R26+'3. FTNC USD'!R26+'4. FTNC EUR'!R26+'5. FTNC GBP'!R26+'6. FTNC Autres (inclus)'!R26</f>
        <v>0</v>
      </c>
      <c r="S26" s="444">
        <f>'2. FTNC CAN'!S26+'3. FTNC USD'!S26+'4. FTNC EUR'!S26+'5. FTNC GBP'!S26+'6. FTNC Autres (inclus)'!S26</f>
        <v>0</v>
      </c>
      <c r="T26" s="444">
        <f>'2. FTNC CAN'!T26+'3. FTNC USD'!T26+'4. FTNC EUR'!T26+'5. FTNC GBP'!T26+'6. FTNC Autres (inclus)'!T26</f>
        <v>0</v>
      </c>
      <c r="U26" s="444">
        <f>'2. FTNC CAN'!U26+'3. FTNC USD'!U26+'4. FTNC EUR'!U26+'5. FTNC GBP'!U26+'6. FTNC Autres (inclus)'!U26</f>
        <v>0</v>
      </c>
      <c r="V26" s="444">
        <f>'2. FTNC CAN'!V26+'3. FTNC USD'!V26+'4. FTNC EUR'!V26+'5. FTNC GBP'!V26+'6. FTNC Autres (inclus)'!V26</f>
        <v>0</v>
      </c>
      <c r="W26" s="444">
        <f>'2. FTNC CAN'!W26+'3. FTNC USD'!W26+'4. FTNC EUR'!W26+'5. FTNC GBP'!W26+'6. FTNC Autres (inclus)'!W26</f>
        <v>0</v>
      </c>
      <c r="X26" s="444">
        <f>'2. FTNC CAN'!X26+'3. FTNC USD'!X26+'4. FTNC EUR'!X26+'5. FTNC GBP'!X26+'6. FTNC Autres (inclus)'!X26</f>
        <v>0</v>
      </c>
      <c r="Y26" s="444">
        <f>'2. FTNC CAN'!Y26+'3. FTNC USD'!Y26+'4. FTNC EUR'!Y26+'5. FTNC GBP'!Y26+'6. FTNC Autres (inclus)'!Y26</f>
        <v>0</v>
      </c>
      <c r="Z26" s="444">
        <f>'2. FTNC CAN'!Z26+'3. FTNC USD'!Z26+'4. FTNC EUR'!Z26+'5. FTNC GBP'!Z26+'6. FTNC Autres (inclus)'!Z26</f>
        <v>0</v>
      </c>
      <c r="AA26" s="444">
        <f>'2. FTNC CAN'!AA26+'3. FTNC USD'!AA26+'4. FTNC EUR'!AA26+'5. FTNC GBP'!AA26+'6. FTNC Autres (inclus)'!AA26</f>
        <v>0</v>
      </c>
      <c r="AB26" s="445">
        <f>'2. FTNC CAN'!AB26+'3. FTNC USD'!AB26+'4. FTNC EUR'!AB26+'5. FTNC GBP'!AB26+'6. FTNC Autres (inclus)'!AB26</f>
        <v>0</v>
      </c>
      <c r="AC26" s="445">
        <f>'2. FTNC CAN'!AC26+'3. FTNC USD'!AC26+'4. FTNC EUR'!AC26+'5. FTNC GBP'!AC26+'6. FTNC Autres (inclus)'!AC26</f>
        <v>0</v>
      </c>
      <c r="AD26" s="996"/>
      <c r="AE26" s="997"/>
      <c r="AF26" s="998"/>
    </row>
    <row r="27" spans="1:32" ht="27.75" customHeight="1" x14ac:dyDescent="0.2">
      <c r="A27" s="232">
        <v>123</v>
      </c>
      <c r="B27" s="507"/>
      <c r="C27" s="263"/>
      <c r="D27" s="263"/>
      <c r="E27" s="263"/>
      <c r="F27" s="859" t="s">
        <v>464</v>
      </c>
      <c r="G27" s="860"/>
      <c r="H27" s="860"/>
      <c r="I27" s="860"/>
      <c r="J27" s="860"/>
      <c r="K27" s="860"/>
      <c r="L27" s="861"/>
      <c r="M27" s="441">
        <f>'2. FTNC CAN'!M27+'3. FTNC USD'!M27+'4. FTNC EUR'!M27+'5. FTNC GBP'!M27+'6. FTNC Autres (inclus)'!M27</f>
        <v>0</v>
      </c>
      <c r="N27" s="442">
        <f>'2. FTNC CAN'!N27+'3. FTNC USD'!N27+'4. FTNC EUR'!N27+'5. FTNC GBP'!N27+'6. FTNC Autres (inclus)'!N27</f>
        <v>0</v>
      </c>
      <c r="O27" s="443">
        <f>'2. FTNC CAN'!O27+'3. FTNC USD'!O27+'4. FTNC EUR'!O27+'5. FTNC GBP'!O27+'6. FTNC Autres (inclus)'!O27</f>
        <v>0</v>
      </c>
      <c r="P27" s="444">
        <f>'2. FTNC CAN'!P27+'3. FTNC USD'!P27+'4. FTNC EUR'!P27+'5. FTNC GBP'!P27+'6. FTNC Autres (inclus)'!P27</f>
        <v>0</v>
      </c>
      <c r="Q27" s="445">
        <f>'2. FTNC CAN'!Q27+'3. FTNC USD'!Q27+'4. FTNC EUR'!Q27+'5. FTNC GBP'!Q27+'6. FTNC Autres (inclus)'!Q27</f>
        <v>0</v>
      </c>
      <c r="R27" s="444">
        <f>'2. FTNC CAN'!R27+'3. FTNC USD'!R27+'4. FTNC EUR'!R27+'5. FTNC GBP'!R27+'6. FTNC Autres (inclus)'!R27</f>
        <v>0</v>
      </c>
      <c r="S27" s="444">
        <f>'2. FTNC CAN'!S27+'3. FTNC USD'!S27+'4. FTNC EUR'!S27+'5. FTNC GBP'!S27+'6. FTNC Autres (inclus)'!S27</f>
        <v>0</v>
      </c>
      <c r="T27" s="444">
        <f>'2. FTNC CAN'!T27+'3. FTNC USD'!T27+'4. FTNC EUR'!T27+'5. FTNC GBP'!T27+'6. FTNC Autres (inclus)'!T27</f>
        <v>0</v>
      </c>
      <c r="U27" s="444">
        <f>'2. FTNC CAN'!U27+'3. FTNC USD'!U27+'4. FTNC EUR'!U27+'5. FTNC GBP'!U27+'6. FTNC Autres (inclus)'!U27</f>
        <v>0</v>
      </c>
      <c r="V27" s="444">
        <f>'2. FTNC CAN'!V27+'3. FTNC USD'!V27+'4. FTNC EUR'!V27+'5. FTNC GBP'!V27+'6. FTNC Autres (inclus)'!V27</f>
        <v>0</v>
      </c>
      <c r="W27" s="444">
        <f>'2. FTNC CAN'!W27+'3. FTNC USD'!W27+'4. FTNC EUR'!W27+'5. FTNC GBP'!W27+'6. FTNC Autres (inclus)'!W27</f>
        <v>0</v>
      </c>
      <c r="X27" s="444">
        <f>'2. FTNC CAN'!X27+'3. FTNC USD'!X27+'4. FTNC EUR'!X27+'5. FTNC GBP'!X27+'6. FTNC Autres (inclus)'!X27</f>
        <v>0</v>
      </c>
      <c r="Y27" s="444">
        <f>'2. FTNC CAN'!Y27+'3. FTNC USD'!Y27+'4. FTNC EUR'!Y27+'5. FTNC GBP'!Y27+'6. FTNC Autres (inclus)'!Y27</f>
        <v>0</v>
      </c>
      <c r="Z27" s="444">
        <f>'2. FTNC CAN'!Z27+'3. FTNC USD'!Z27+'4. FTNC EUR'!Z27+'5. FTNC GBP'!Z27+'6. FTNC Autres (inclus)'!Z27</f>
        <v>0</v>
      </c>
      <c r="AA27" s="444">
        <f>'2. FTNC CAN'!AA27+'3. FTNC USD'!AA27+'4. FTNC EUR'!AA27+'5. FTNC GBP'!AA27+'6. FTNC Autres (inclus)'!AA27</f>
        <v>0</v>
      </c>
      <c r="AB27" s="445">
        <f>'2. FTNC CAN'!AB27+'3. FTNC USD'!AB27+'4. FTNC EUR'!AB27+'5. FTNC GBP'!AB27+'6. FTNC Autres (inclus)'!AB27</f>
        <v>0</v>
      </c>
      <c r="AC27" s="445">
        <f>'2. FTNC CAN'!AC27+'3. FTNC USD'!AC27+'4. FTNC EUR'!AC27+'5. FTNC GBP'!AC27+'6. FTNC Autres (inclus)'!AC27</f>
        <v>0</v>
      </c>
      <c r="AD27" s="996"/>
      <c r="AE27" s="997"/>
      <c r="AF27" s="998"/>
    </row>
    <row r="28" spans="1:32" ht="15" customHeight="1" x14ac:dyDescent="0.2">
      <c r="A28" s="232">
        <v>124</v>
      </c>
      <c r="B28" s="507"/>
      <c r="C28" s="265"/>
      <c r="D28" s="265"/>
      <c r="E28" s="853" t="s">
        <v>565</v>
      </c>
      <c r="F28" s="854"/>
      <c r="G28" s="854"/>
      <c r="H28" s="854"/>
      <c r="I28" s="854"/>
      <c r="J28" s="854"/>
      <c r="K28" s="854"/>
      <c r="L28" s="855"/>
      <c r="M28" s="407">
        <f>SUBTOTAL(9,M29:M32)</f>
        <v>0</v>
      </c>
      <c r="N28" s="410">
        <f t="shared" ref="N28:AC28" si="4">SUBTOTAL(9,N29:N32)</f>
        <v>0</v>
      </c>
      <c r="O28" s="414">
        <f t="shared" si="4"/>
        <v>0</v>
      </c>
      <c r="P28" s="413">
        <f t="shared" si="4"/>
        <v>0</v>
      </c>
      <c r="Q28" s="411">
        <f t="shared" si="4"/>
        <v>0</v>
      </c>
      <c r="R28" s="414">
        <f t="shared" si="4"/>
        <v>0</v>
      </c>
      <c r="S28" s="414">
        <f t="shared" si="4"/>
        <v>0</v>
      </c>
      <c r="T28" s="414">
        <f t="shared" si="4"/>
        <v>0</v>
      </c>
      <c r="U28" s="414">
        <f t="shared" si="4"/>
        <v>0</v>
      </c>
      <c r="V28" s="414">
        <f t="shared" si="4"/>
        <v>0</v>
      </c>
      <c r="W28" s="414">
        <f t="shared" si="4"/>
        <v>0</v>
      </c>
      <c r="X28" s="414">
        <f t="shared" si="4"/>
        <v>0</v>
      </c>
      <c r="Y28" s="414">
        <f t="shared" si="4"/>
        <v>0</v>
      </c>
      <c r="Z28" s="414">
        <f t="shared" si="4"/>
        <v>0</v>
      </c>
      <c r="AA28" s="414">
        <f t="shared" si="4"/>
        <v>0</v>
      </c>
      <c r="AB28" s="424">
        <f t="shared" si="4"/>
        <v>0</v>
      </c>
      <c r="AC28" s="407">
        <f t="shared" si="4"/>
        <v>0</v>
      </c>
      <c r="AD28" s="996"/>
      <c r="AE28" s="997"/>
      <c r="AF28" s="998"/>
    </row>
    <row r="29" spans="1:32" ht="15" customHeight="1" x14ac:dyDescent="0.2">
      <c r="A29" s="232">
        <v>125</v>
      </c>
      <c r="B29" s="507"/>
      <c r="C29" s="491"/>
      <c r="D29" s="491"/>
      <c r="E29" s="491"/>
      <c r="F29" s="856" t="s">
        <v>65</v>
      </c>
      <c r="G29" s="857"/>
      <c r="H29" s="857"/>
      <c r="I29" s="857"/>
      <c r="J29" s="857"/>
      <c r="K29" s="857"/>
      <c r="L29" s="858"/>
      <c r="M29" s="441">
        <f>'2. FTNC CAN'!M29+'3. FTNC USD'!M29+'4. FTNC EUR'!M29+'5. FTNC GBP'!M29+'6. FTNC Autres (inclus)'!M29</f>
        <v>0</v>
      </c>
      <c r="N29" s="442">
        <f>'2. FTNC CAN'!N29+'3. FTNC USD'!N29+'4. FTNC EUR'!N29+'5. FTNC GBP'!N29+'6. FTNC Autres (inclus)'!N29</f>
        <v>0</v>
      </c>
      <c r="O29" s="443">
        <f>'2. FTNC CAN'!O29+'3. FTNC USD'!O29+'4. FTNC EUR'!O29+'5. FTNC GBP'!O29+'6. FTNC Autres (inclus)'!O29</f>
        <v>0</v>
      </c>
      <c r="P29" s="444">
        <f>'2. FTNC CAN'!P29+'3. FTNC USD'!P29+'4. FTNC EUR'!P29+'5. FTNC GBP'!P29+'6. FTNC Autres (inclus)'!P29</f>
        <v>0</v>
      </c>
      <c r="Q29" s="445">
        <f>'2. FTNC CAN'!Q29+'3. FTNC USD'!Q29+'4. FTNC EUR'!Q29+'5. FTNC GBP'!Q29+'6. FTNC Autres (inclus)'!Q29</f>
        <v>0</v>
      </c>
      <c r="R29" s="444">
        <f>'2. FTNC CAN'!R29+'3. FTNC USD'!R29+'4. FTNC EUR'!R29+'5. FTNC GBP'!R29+'6. FTNC Autres (inclus)'!R29</f>
        <v>0</v>
      </c>
      <c r="S29" s="444">
        <f>'2. FTNC CAN'!S29+'3. FTNC USD'!S29+'4. FTNC EUR'!S29+'5. FTNC GBP'!S29+'6. FTNC Autres (inclus)'!S29</f>
        <v>0</v>
      </c>
      <c r="T29" s="444">
        <f>'2. FTNC CAN'!T29+'3. FTNC USD'!T29+'4. FTNC EUR'!T29+'5. FTNC GBP'!T29+'6. FTNC Autres (inclus)'!T29</f>
        <v>0</v>
      </c>
      <c r="U29" s="444">
        <f>'2. FTNC CAN'!U29+'3. FTNC USD'!U29+'4. FTNC EUR'!U29+'5. FTNC GBP'!U29+'6. FTNC Autres (inclus)'!U29</f>
        <v>0</v>
      </c>
      <c r="V29" s="444">
        <f>'2. FTNC CAN'!V29+'3. FTNC USD'!V29+'4. FTNC EUR'!V29+'5. FTNC GBP'!V29+'6. FTNC Autres (inclus)'!V29</f>
        <v>0</v>
      </c>
      <c r="W29" s="444">
        <f>'2. FTNC CAN'!W29+'3. FTNC USD'!W29+'4. FTNC EUR'!W29+'5. FTNC GBP'!W29+'6. FTNC Autres (inclus)'!W29</f>
        <v>0</v>
      </c>
      <c r="X29" s="444">
        <f>'2. FTNC CAN'!X29+'3. FTNC USD'!X29+'4. FTNC EUR'!X29+'5. FTNC GBP'!X29+'6. FTNC Autres (inclus)'!X29</f>
        <v>0</v>
      </c>
      <c r="Y29" s="444">
        <f>'2. FTNC CAN'!Y29+'3. FTNC USD'!Y29+'4. FTNC EUR'!Y29+'5. FTNC GBP'!Y29+'6. FTNC Autres (inclus)'!Y29</f>
        <v>0</v>
      </c>
      <c r="Z29" s="444">
        <f>'2. FTNC CAN'!Z29+'3. FTNC USD'!Z29+'4. FTNC EUR'!Z29+'5. FTNC GBP'!Z29+'6. FTNC Autres (inclus)'!Z29</f>
        <v>0</v>
      </c>
      <c r="AA29" s="444">
        <f>'2. FTNC CAN'!AA29+'3. FTNC USD'!AA29+'4. FTNC EUR'!AA29+'5. FTNC GBP'!AA29+'6. FTNC Autres (inclus)'!AA29</f>
        <v>0</v>
      </c>
      <c r="AB29" s="445">
        <f>'2. FTNC CAN'!AB29+'3. FTNC USD'!AB29+'4. FTNC EUR'!AB29+'5. FTNC GBP'!AB29+'6. FTNC Autres (inclus)'!AB29</f>
        <v>0</v>
      </c>
      <c r="AC29" s="445">
        <f>'2. FTNC CAN'!AC29+'3. FTNC USD'!AC29+'4. FTNC EUR'!AC29+'5. FTNC GBP'!AC29+'6. FTNC Autres (inclus)'!AC29</f>
        <v>0</v>
      </c>
      <c r="AD29" s="996"/>
      <c r="AE29" s="997"/>
      <c r="AF29" s="998"/>
    </row>
    <row r="30" spans="1:32" ht="15" customHeight="1" x14ac:dyDescent="0.2">
      <c r="A30" s="232">
        <v>126</v>
      </c>
      <c r="B30" s="507"/>
      <c r="C30" s="266"/>
      <c r="D30" s="266"/>
      <c r="E30" s="266"/>
      <c r="F30" s="915" t="s">
        <v>68</v>
      </c>
      <c r="G30" s="916"/>
      <c r="H30" s="916"/>
      <c r="I30" s="916"/>
      <c r="J30" s="916"/>
      <c r="K30" s="916"/>
      <c r="L30" s="917"/>
      <c r="M30" s="441">
        <f>'2. FTNC CAN'!M30+'3. FTNC USD'!M30+'4. FTNC EUR'!M30+'5. FTNC GBP'!M30+'6. FTNC Autres (inclus)'!M30</f>
        <v>0</v>
      </c>
      <c r="N30" s="442">
        <f>'2. FTNC CAN'!N30+'3. FTNC USD'!N30+'4. FTNC EUR'!N30+'5. FTNC GBP'!N30+'6. FTNC Autres (inclus)'!N30</f>
        <v>0</v>
      </c>
      <c r="O30" s="443">
        <f>'2. FTNC CAN'!O30+'3. FTNC USD'!O30+'4. FTNC EUR'!O30+'5. FTNC GBP'!O30+'6. FTNC Autres (inclus)'!O30</f>
        <v>0</v>
      </c>
      <c r="P30" s="444">
        <f>'2. FTNC CAN'!P30+'3. FTNC USD'!P30+'4. FTNC EUR'!P30+'5. FTNC GBP'!P30+'6. FTNC Autres (inclus)'!P30</f>
        <v>0</v>
      </c>
      <c r="Q30" s="445">
        <f>'2. FTNC CAN'!Q30+'3. FTNC USD'!Q30+'4. FTNC EUR'!Q30+'5. FTNC GBP'!Q30+'6. FTNC Autres (inclus)'!Q30</f>
        <v>0</v>
      </c>
      <c r="R30" s="444">
        <f>'2. FTNC CAN'!R30+'3. FTNC USD'!R30+'4. FTNC EUR'!R30+'5. FTNC GBP'!R30+'6. FTNC Autres (inclus)'!R30</f>
        <v>0</v>
      </c>
      <c r="S30" s="444">
        <f>'2. FTNC CAN'!S30+'3. FTNC USD'!S30+'4. FTNC EUR'!S30+'5. FTNC GBP'!S30+'6. FTNC Autres (inclus)'!S30</f>
        <v>0</v>
      </c>
      <c r="T30" s="444">
        <f>'2. FTNC CAN'!T30+'3. FTNC USD'!T30+'4. FTNC EUR'!T30+'5. FTNC GBP'!T30+'6. FTNC Autres (inclus)'!T30</f>
        <v>0</v>
      </c>
      <c r="U30" s="444">
        <f>'2. FTNC CAN'!U30+'3. FTNC USD'!U30+'4. FTNC EUR'!U30+'5. FTNC GBP'!U30+'6. FTNC Autres (inclus)'!U30</f>
        <v>0</v>
      </c>
      <c r="V30" s="444">
        <f>'2. FTNC CAN'!V30+'3. FTNC USD'!V30+'4. FTNC EUR'!V30+'5. FTNC GBP'!V30+'6. FTNC Autres (inclus)'!V30</f>
        <v>0</v>
      </c>
      <c r="W30" s="444">
        <f>'2. FTNC CAN'!W30+'3. FTNC USD'!W30+'4. FTNC EUR'!W30+'5. FTNC GBP'!W30+'6. FTNC Autres (inclus)'!W30</f>
        <v>0</v>
      </c>
      <c r="X30" s="444">
        <f>'2. FTNC CAN'!X30+'3. FTNC USD'!X30+'4. FTNC EUR'!X30+'5. FTNC GBP'!X30+'6. FTNC Autres (inclus)'!X30</f>
        <v>0</v>
      </c>
      <c r="Y30" s="444">
        <f>'2. FTNC CAN'!Y30+'3. FTNC USD'!Y30+'4. FTNC EUR'!Y30+'5. FTNC GBP'!Y30+'6. FTNC Autres (inclus)'!Y30</f>
        <v>0</v>
      </c>
      <c r="Z30" s="444">
        <f>'2. FTNC CAN'!Z30+'3. FTNC USD'!Z30+'4. FTNC EUR'!Z30+'5. FTNC GBP'!Z30+'6. FTNC Autres (inclus)'!Z30</f>
        <v>0</v>
      </c>
      <c r="AA30" s="444">
        <f>'2. FTNC CAN'!AA30+'3. FTNC USD'!AA30+'4. FTNC EUR'!AA30+'5. FTNC GBP'!AA30+'6. FTNC Autres (inclus)'!AA30</f>
        <v>0</v>
      </c>
      <c r="AB30" s="445">
        <f>'2. FTNC CAN'!AB30+'3. FTNC USD'!AB30+'4. FTNC EUR'!AB30+'5. FTNC GBP'!AB30+'6. FTNC Autres (inclus)'!AB30</f>
        <v>0</v>
      </c>
      <c r="AC30" s="445">
        <f>'2. FTNC CAN'!AC30+'3. FTNC USD'!AC30+'4. FTNC EUR'!AC30+'5. FTNC GBP'!AC30+'6. FTNC Autres (inclus)'!AC30</f>
        <v>0</v>
      </c>
      <c r="AD30" s="996"/>
      <c r="AE30" s="997"/>
      <c r="AF30" s="998"/>
    </row>
    <row r="31" spans="1:32" ht="15" customHeight="1" x14ac:dyDescent="0.2">
      <c r="A31" s="232">
        <v>127</v>
      </c>
      <c r="B31" s="507"/>
      <c r="C31" s="266"/>
      <c r="D31" s="266"/>
      <c r="E31" s="266"/>
      <c r="F31" s="915" t="s">
        <v>537</v>
      </c>
      <c r="G31" s="916"/>
      <c r="H31" s="916"/>
      <c r="I31" s="916"/>
      <c r="J31" s="916"/>
      <c r="K31" s="916"/>
      <c r="L31" s="917"/>
      <c r="M31" s="441">
        <f>'2. FTNC CAN'!M31+'3. FTNC USD'!M31+'4. FTNC EUR'!M31+'5. FTNC GBP'!M31+'6. FTNC Autres (inclus)'!M31</f>
        <v>0</v>
      </c>
      <c r="N31" s="442">
        <f>'2. FTNC CAN'!N31+'3. FTNC USD'!N31+'4. FTNC EUR'!N31+'5. FTNC GBP'!N31+'6. FTNC Autres (inclus)'!N31</f>
        <v>0</v>
      </c>
      <c r="O31" s="443">
        <f>'2. FTNC CAN'!O31+'3. FTNC USD'!O31+'4. FTNC EUR'!O31+'5. FTNC GBP'!O31+'6. FTNC Autres (inclus)'!O31</f>
        <v>0</v>
      </c>
      <c r="P31" s="444">
        <f>'2. FTNC CAN'!P31+'3. FTNC USD'!P31+'4. FTNC EUR'!P31+'5. FTNC GBP'!P31+'6. FTNC Autres (inclus)'!P31</f>
        <v>0</v>
      </c>
      <c r="Q31" s="445">
        <f>'2. FTNC CAN'!Q31+'3. FTNC USD'!Q31+'4. FTNC EUR'!Q31+'5. FTNC GBP'!Q31+'6. FTNC Autres (inclus)'!Q31</f>
        <v>0</v>
      </c>
      <c r="R31" s="444">
        <f>'2. FTNC CAN'!R31+'3. FTNC USD'!R31+'4. FTNC EUR'!R31+'5. FTNC GBP'!R31+'6. FTNC Autres (inclus)'!R31</f>
        <v>0</v>
      </c>
      <c r="S31" s="444">
        <f>'2. FTNC CAN'!S31+'3. FTNC USD'!S31+'4. FTNC EUR'!S31+'5. FTNC GBP'!S31+'6. FTNC Autres (inclus)'!S31</f>
        <v>0</v>
      </c>
      <c r="T31" s="444">
        <f>'2. FTNC CAN'!T31+'3. FTNC USD'!T31+'4. FTNC EUR'!T31+'5. FTNC GBP'!T31+'6. FTNC Autres (inclus)'!T31</f>
        <v>0</v>
      </c>
      <c r="U31" s="444">
        <f>'2. FTNC CAN'!U31+'3. FTNC USD'!U31+'4. FTNC EUR'!U31+'5. FTNC GBP'!U31+'6. FTNC Autres (inclus)'!U31</f>
        <v>0</v>
      </c>
      <c r="V31" s="444">
        <f>'2. FTNC CAN'!V31+'3. FTNC USD'!V31+'4. FTNC EUR'!V31+'5. FTNC GBP'!V31+'6. FTNC Autres (inclus)'!V31</f>
        <v>0</v>
      </c>
      <c r="W31" s="444">
        <f>'2. FTNC CAN'!W31+'3. FTNC USD'!W31+'4. FTNC EUR'!W31+'5. FTNC GBP'!W31+'6. FTNC Autres (inclus)'!W31</f>
        <v>0</v>
      </c>
      <c r="X31" s="444">
        <f>'2. FTNC CAN'!X31+'3. FTNC USD'!X31+'4. FTNC EUR'!X31+'5. FTNC GBP'!X31+'6. FTNC Autres (inclus)'!X31</f>
        <v>0</v>
      </c>
      <c r="Y31" s="444">
        <f>'2. FTNC CAN'!Y31+'3. FTNC USD'!Y31+'4. FTNC EUR'!Y31+'5. FTNC GBP'!Y31+'6. FTNC Autres (inclus)'!Y31</f>
        <v>0</v>
      </c>
      <c r="Z31" s="444">
        <f>'2. FTNC CAN'!Z31+'3. FTNC USD'!Z31+'4. FTNC EUR'!Z31+'5. FTNC GBP'!Z31+'6. FTNC Autres (inclus)'!Z31</f>
        <v>0</v>
      </c>
      <c r="AA31" s="444">
        <f>'2. FTNC CAN'!AA31+'3. FTNC USD'!AA31+'4. FTNC EUR'!AA31+'5. FTNC GBP'!AA31+'6. FTNC Autres (inclus)'!AA31</f>
        <v>0</v>
      </c>
      <c r="AB31" s="445">
        <f>'2. FTNC CAN'!AB31+'3. FTNC USD'!AB31+'4. FTNC EUR'!AB31+'5. FTNC GBP'!AB31+'6. FTNC Autres (inclus)'!AB31</f>
        <v>0</v>
      </c>
      <c r="AC31" s="445">
        <f>'2. FTNC CAN'!AC31+'3. FTNC USD'!AC31+'4. FTNC EUR'!AC31+'5. FTNC GBP'!AC31+'6. FTNC Autres (inclus)'!AC31</f>
        <v>0</v>
      </c>
      <c r="AD31" s="996"/>
      <c r="AE31" s="997"/>
      <c r="AF31" s="998"/>
    </row>
    <row r="32" spans="1:32" ht="27.75" customHeight="1" x14ac:dyDescent="0.2">
      <c r="A32" s="232">
        <v>128</v>
      </c>
      <c r="B32" s="507"/>
      <c r="C32" s="267"/>
      <c r="D32" s="267"/>
      <c r="E32" s="267"/>
      <c r="F32" s="859" t="s">
        <v>464</v>
      </c>
      <c r="G32" s="860"/>
      <c r="H32" s="860"/>
      <c r="I32" s="860"/>
      <c r="J32" s="860"/>
      <c r="K32" s="860"/>
      <c r="L32" s="861"/>
      <c r="M32" s="441">
        <f>'2. FTNC CAN'!M32+'3. FTNC USD'!M32+'4. FTNC EUR'!M32+'5. FTNC GBP'!M32+'6. FTNC Autres (inclus)'!M32</f>
        <v>0</v>
      </c>
      <c r="N32" s="442">
        <f>'2. FTNC CAN'!N32+'3. FTNC USD'!N32+'4. FTNC EUR'!N32+'5. FTNC GBP'!N32+'6. FTNC Autres (inclus)'!N32</f>
        <v>0</v>
      </c>
      <c r="O32" s="443">
        <f>'2. FTNC CAN'!O32+'3. FTNC USD'!O32+'4. FTNC EUR'!O32+'5. FTNC GBP'!O32+'6. FTNC Autres (inclus)'!O32</f>
        <v>0</v>
      </c>
      <c r="P32" s="444">
        <f>'2. FTNC CAN'!P32+'3. FTNC USD'!P32+'4. FTNC EUR'!P32+'5. FTNC GBP'!P32+'6. FTNC Autres (inclus)'!P32</f>
        <v>0</v>
      </c>
      <c r="Q32" s="445">
        <f>'2. FTNC CAN'!Q32+'3. FTNC USD'!Q32+'4. FTNC EUR'!Q32+'5. FTNC GBP'!Q32+'6. FTNC Autres (inclus)'!Q32</f>
        <v>0</v>
      </c>
      <c r="R32" s="444">
        <f>'2. FTNC CAN'!R32+'3. FTNC USD'!R32+'4. FTNC EUR'!R32+'5. FTNC GBP'!R32+'6. FTNC Autres (inclus)'!R32</f>
        <v>0</v>
      </c>
      <c r="S32" s="444">
        <f>'2. FTNC CAN'!S32+'3. FTNC USD'!S32+'4. FTNC EUR'!S32+'5. FTNC GBP'!S32+'6. FTNC Autres (inclus)'!S32</f>
        <v>0</v>
      </c>
      <c r="T32" s="444">
        <f>'2. FTNC CAN'!T32+'3. FTNC USD'!T32+'4. FTNC EUR'!T32+'5. FTNC GBP'!T32+'6. FTNC Autres (inclus)'!T32</f>
        <v>0</v>
      </c>
      <c r="U32" s="444">
        <f>'2. FTNC CAN'!U32+'3. FTNC USD'!U32+'4. FTNC EUR'!U32+'5. FTNC GBP'!U32+'6. FTNC Autres (inclus)'!U32</f>
        <v>0</v>
      </c>
      <c r="V32" s="444">
        <f>'2. FTNC CAN'!V32+'3. FTNC USD'!V32+'4. FTNC EUR'!V32+'5. FTNC GBP'!V32+'6. FTNC Autres (inclus)'!V32</f>
        <v>0</v>
      </c>
      <c r="W32" s="444">
        <f>'2. FTNC CAN'!W32+'3. FTNC USD'!W32+'4. FTNC EUR'!W32+'5. FTNC GBP'!W32+'6. FTNC Autres (inclus)'!W32</f>
        <v>0</v>
      </c>
      <c r="X32" s="444">
        <f>'2. FTNC CAN'!X32+'3. FTNC USD'!X32+'4. FTNC EUR'!X32+'5. FTNC GBP'!X32+'6. FTNC Autres (inclus)'!X32</f>
        <v>0</v>
      </c>
      <c r="Y32" s="444">
        <f>'2. FTNC CAN'!Y32+'3. FTNC USD'!Y32+'4. FTNC EUR'!Y32+'5. FTNC GBP'!Y32+'6. FTNC Autres (inclus)'!Y32</f>
        <v>0</v>
      </c>
      <c r="Z32" s="444">
        <f>'2. FTNC CAN'!Z32+'3. FTNC USD'!Z32+'4. FTNC EUR'!Z32+'5. FTNC GBP'!Z32+'6. FTNC Autres (inclus)'!Z32</f>
        <v>0</v>
      </c>
      <c r="AA32" s="444">
        <f>'2. FTNC CAN'!AA32+'3. FTNC USD'!AA32+'4. FTNC EUR'!AA32+'5. FTNC GBP'!AA32+'6. FTNC Autres (inclus)'!AA32</f>
        <v>0</v>
      </c>
      <c r="AB32" s="445">
        <f>'2. FTNC CAN'!AB32+'3. FTNC USD'!AB32+'4. FTNC EUR'!AB32+'5. FTNC GBP'!AB32+'6. FTNC Autres (inclus)'!AB32</f>
        <v>0</v>
      </c>
      <c r="AC32" s="445">
        <f>'2. FTNC CAN'!AC32+'3. FTNC USD'!AC32+'4. FTNC EUR'!AC32+'5. FTNC GBP'!AC32+'6. FTNC Autres (inclus)'!AC32</f>
        <v>0</v>
      </c>
      <c r="AD32" s="996"/>
      <c r="AE32" s="997"/>
      <c r="AF32" s="998"/>
    </row>
    <row r="33" spans="1:32" ht="15" customHeight="1" x14ac:dyDescent="0.2">
      <c r="A33" s="232">
        <v>129</v>
      </c>
      <c r="B33" s="507"/>
      <c r="C33" s="267"/>
      <c r="D33" s="844" t="s">
        <v>13</v>
      </c>
      <c r="E33" s="845"/>
      <c r="F33" s="845"/>
      <c r="G33" s="845"/>
      <c r="H33" s="845"/>
      <c r="I33" s="845"/>
      <c r="J33" s="845"/>
      <c r="K33" s="845"/>
      <c r="L33" s="845"/>
      <c r="M33" s="845"/>
      <c r="N33" s="845"/>
      <c r="O33" s="845"/>
      <c r="P33" s="845"/>
      <c r="Q33" s="845"/>
      <c r="R33" s="845"/>
      <c r="S33" s="845"/>
      <c r="T33" s="845"/>
      <c r="U33" s="845"/>
      <c r="V33" s="845"/>
      <c r="W33" s="845"/>
      <c r="X33" s="845"/>
      <c r="Y33" s="845"/>
      <c r="Z33" s="845"/>
      <c r="AA33" s="845"/>
      <c r="AB33" s="845"/>
      <c r="AC33" s="845"/>
      <c r="AD33" s="845"/>
      <c r="AE33" s="845"/>
      <c r="AF33" s="846"/>
    </row>
    <row r="34" spans="1:32" ht="15" customHeight="1" x14ac:dyDescent="0.2">
      <c r="A34" s="232">
        <v>130</v>
      </c>
      <c r="B34" s="507"/>
      <c r="C34" s="267"/>
      <c r="D34" s="267"/>
      <c r="E34" s="853" t="s">
        <v>14</v>
      </c>
      <c r="F34" s="854"/>
      <c r="G34" s="854"/>
      <c r="H34" s="854"/>
      <c r="I34" s="854"/>
      <c r="J34" s="854"/>
      <c r="K34" s="854"/>
      <c r="L34" s="855"/>
      <c r="M34" s="407">
        <f>SUBTOTAL(9,M35:M37)</f>
        <v>0</v>
      </c>
      <c r="N34" s="410">
        <f t="shared" ref="N34:AC34" si="5">SUBTOTAL(9,N35:N37)</f>
        <v>0</v>
      </c>
      <c r="O34" s="414">
        <f t="shared" si="5"/>
        <v>0</v>
      </c>
      <c r="P34" s="413">
        <f t="shared" si="5"/>
        <v>0</v>
      </c>
      <c r="Q34" s="411">
        <f t="shared" si="5"/>
        <v>0</v>
      </c>
      <c r="R34" s="414">
        <f t="shared" si="5"/>
        <v>0</v>
      </c>
      <c r="S34" s="414">
        <f t="shared" si="5"/>
        <v>0</v>
      </c>
      <c r="T34" s="414">
        <f t="shared" si="5"/>
        <v>0</v>
      </c>
      <c r="U34" s="414">
        <f t="shared" si="5"/>
        <v>0</v>
      </c>
      <c r="V34" s="414">
        <f t="shared" si="5"/>
        <v>0</v>
      </c>
      <c r="W34" s="414">
        <f t="shared" si="5"/>
        <v>0</v>
      </c>
      <c r="X34" s="414">
        <f t="shared" si="5"/>
        <v>0</v>
      </c>
      <c r="Y34" s="414">
        <f t="shared" si="5"/>
        <v>0</v>
      </c>
      <c r="Z34" s="414">
        <f t="shared" si="5"/>
        <v>0</v>
      </c>
      <c r="AA34" s="414">
        <f t="shared" si="5"/>
        <v>0</v>
      </c>
      <c r="AB34" s="424">
        <f t="shared" si="5"/>
        <v>0</v>
      </c>
      <c r="AC34" s="407">
        <f t="shared" si="5"/>
        <v>0</v>
      </c>
      <c r="AD34" s="996"/>
      <c r="AE34" s="997"/>
      <c r="AF34" s="998"/>
    </row>
    <row r="35" spans="1:32" ht="15" customHeight="1" x14ac:dyDescent="0.2">
      <c r="A35" s="232">
        <v>131</v>
      </c>
      <c r="B35" s="507"/>
      <c r="C35" s="267"/>
      <c r="D35" s="267"/>
      <c r="E35" s="483"/>
      <c r="F35" s="856" t="s">
        <v>112</v>
      </c>
      <c r="G35" s="857"/>
      <c r="H35" s="857"/>
      <c r="I35" s="857"/>
      <c r="J35" s="857"/>
      <c r="K35" s="857"/>
      <c r="L35" s="858"/>
      <c r="M35" s="441">
        <f>'2. FTNC CAN'!M35+'3. FTNC USD'!M35+'4. FTNC EUR'!M35+'5. FTNC GBP'!M35+'6. FTNC Autres (inclus)'!M35</f>
        <v>0</v>
      </c>
      <c r="N35" s="442">
        <f>'2. FTNC CAN'!N35+'3. FTNC USD'!N35+'4. FTNC EUR'!N35+'5. FTNC GBP'!N35+'6. FTNC Autres (inclus)'!N35</f>
        <v>0</v>
      </c>
      <c r="O35" s="443">
        <f>'2. FTNC CAN'!O35+'3. FTNC USD'!O35+'4. FTNC EUR'!O35+'5. FTNC GBP'!O35+'6. FTNC Autres (inclus)'!O35</f>
        <v>0</v>
      </c>
      <c r="P35" s="444">
        <f>'2. FTNC CAN'!P35+'3. FTNC USD'!P35+'4. FTNC EUR'!P35+'5. FTNC GBP'!P35+'6. FTNC Autres (inclus)'!P35</f>
        <v>0</v>
      </c>
      <c r="Q35" s="445">
        <f>'2. FTNC CAN'!Q35+'3. FTNC USD'!Q35+'4. FTNC EUR'!Q35+'5. FTNC GBP'!Q35+'6. FTNC Autres (inclus)'!Q35</f>
        <v>0</v>
      </c>
      <c r="R35" s="444">
        <f>'2. FTNC CAN'!R35+'3. FTNC USD'!R35+'4. FTNC EUR'!R35+'5. FTNC GBP'!R35+'6. FTNC Autres (inclus)'!R35</f>
        <v>0</v>
      </c>
      <c r="S35" s="444">
        <f>'2. FTNC CAN'!S35+'3. FTNC USD'!S35+'4. FTNC EUR'!S35+'5. FTNC GBP'!S35+'6. FTNC Autres (inclus)'!S35</f>
        <v>0</v>
      </c>
      <c r="T35" s="444">
        <f>'2. FTNC CAN'!T35+'3. FTNC USD'!T35+'4. FTNC EUR'!T35+'5. FTNC GBP'!T35+'6. FTNC Autres (inclus)'!T35</f>
        <v>0</v>
      </c>
      <c r="U35" s="444">
        <f>'2. FTNC CAN'!U35+'3. FTNC USD'!U35+'4. FTNC EUR'!U35+'5. FTNC GBP'!U35+'6. FTNC Autres (inclus)'!U35</f>
        <v>0</v>
      </c>
      <c r="V35" s="444">
        <f>'2. FTNC CAN'!V35+'3. FTNC USD'!V35+'4. FTNC EUR'!V35+'5. FTNC GBP'!V35+'6. FTNC Autres (inclus)'!V35</f>
        <v>0</v>
      </c>
      <c r="W35" s="444">
        <f>'2. FTNC CAN'!W35+'3. FTNC USD'!W35+'4. FTNC EUR'!W35+'5. FTNC GBP'!W35+'6. FTNC Autres (inclus)'!W35</f>
        <v>0</v>
      </c>
      <c r="X35" s="444">
        <f>'2. FTNC CAN'!X35+'3. FTNC USD'!X35+'4. FTNC EUR'!X35+'5. FTNC GBP'!X35+'6. FTNC Autres (inclus)'!X35</f>
        <v>0</v>
      </c>
      <c r="Y35" s="444">
        <f>'2. FTNC CAN'!Y35+'3. FTNC USD'!Y35+'4. FTNC EUR'!Y35+'5. FTNC GBP'!Y35+'6. FTNC Autres (inclus)'!Y35</f>
        <v>0</v>
      </c>
      <c r="Z35" s="444">
        <f>'2. FTNC CAN'!Z35+'3. FTNC USD'!Z35+'4. FTNC EUR'!Z35+'5. FTNC GBP'!Z35+'6. FTNC Autres (inclus)'!Z35</f>
        <v>0</v>
      </c>
      <c r="AA35" s="444">
        <f>'2. FTNC CAN'!AA35+'3. FTNC USD'!AA35+'4. FTNC EUR'!AA35+'5. FTNC GBP'!AA35+'6. FTNC Autres (inclus)'!AA35</f>
        <v>0</v>
      </c>
      <c r="AB35" s="445">
        <f>'2. FTNC CAN'!AB35+'3. FTNC USD'!AB35+'4. FTNC EUR'!AB35+'5. FTNC GBP'!AB35+'6. FTNC Autres (inclus)'!AB35</f>
        <v>0</v>
      </c>
      <c r="AC35" s="445">
        <f>'2. FTNC CAN'!AC35+'3. FTNC USD'!AC35+'4. FTNC EUR'!AC35+'5. FTNC GBP'!AC35+'6. FTNC Autres (inclus)'!AC35</f>
        <v>0</v>
      </c>
      <c r="AD35" s="996"/>
      <c r="AE35" s="997"/>
      <c r="AF35" s="998"/>
    </row>
    <row r="36" spans="1:32" ht="15" customHeight="1" x14ac:dyDescent="0.2">
      <c r="A36" s="232">
        <v>132</v>
      </c>
      <c r="B36" s="507"/>
      <c r="C36" s="267"/>
      <c r="D36" s="267"/>
      <c r="E36" s="483"/>
      <c r="F36" s="915" t="s">
        <v>113</v>
      </c>
      <c r="G36" s="916"/>
      <c r="H36" s="916"/>
      <c r="I36" s="916"/>
      <c r="J36" s="916"/>
      <c r="K36" s="916"/>
      <c r="L36" s="917"/>
      <c r="M36" s="441">
        <f>'2. FTNC CAN'!M36+'3. FTNC USD'!M36+'4. FTNC EUR'!M36+'5. FTNC GBP'!M36+'6. FTNC Autres (inclus)'!M36</f>
        <v>0</v>
      </c>
      <c r="N36" s="442">
        <f>'2. FTNC CAN'!N36+'3. FTNC USD'!N36+'4. FTNC EUR'!N36+'5. FTNC GBP'!N36+'6. FTNC Autres (inclus)'!N36</f>
        <v>0</v>
      </c>
      <c r="O36" s="443">
        <f>'2. FTNC CAN'!O36+'3. FTNC USD'!O36+'4. FTNC EUR'!O36+'5. FTNC GBP'!O36+'6. FTNC Autres (inclus)'!O36</f>
        <v>0</v>
      </c>
      <c r="P36" s="444">
        <f>'2. FTNC CAN'!P36+'3. FTNC USD'!P36+'4. FTNC EUR'!P36+'5. FTNC GBP'!P36+'6. FTNC Autres (inclus)'!P36</f>
        <v>0</v>
      </c>
      <c r="Q36" s="445">
        <f>'2. FTNC CAN'!Q36+'3. FTNC USD'!Q36+'4. FTNC EUR'!Q36+'5. FTNC GBP'!Q36+'6. FTNC Autres (inclus)'!Q36</f>
        <v>0</v>
      </c>
      <c r="R36" s="444">
        <f>'2. FTNC CAN'!R36+'3. FTNC USD'!R36+'4. FTNC EUR'!R36+'5. FTNC GBP'!R36+'6. FTNC Autres (inclus)'!R36</f>
        <v>0</v>
      </c>
      <c r="S36" s="444">
        <f>'2. FTNC CAN'!S36+'3. FTNC USD'!S36+'4. FTNC EUR'!S36+'5. FTNC GBP'!S36+'6. FTNC Autres (inclus)'!S36</f>
        <v>0</v>
      </c>
      <c r="T36" s="444">
        <f>'2. FTNC CAN'!T36+'3. FTNC USD'!T36+'4. FTNC EUR'!T36+'5. FTNC GBP'!T36+'6. FTNC Autres (inclus)'!T36</f>
        <v>0</v>
      </c>
      <c r="U36" s="444">
        <f>'2. FTNC CAN'!U36+'3. FTNC USD'!U36+'4. FTNC EUR'!U36+'5. FTNC GBP'!U36+'6. FTNC Autres (inclus)'!U36</f>
        <v>0</v>
      </c>
      <c r="V36" s="444">
        <f>'2. FTNC CAN'!V36+'3. FTNC USD'!V36+'4. FTNC EUR'!V36+'5. FTNC GBP'!V36+'6. FTNC Autres (inclus)'!V36</f>
        <v>0</v>
      </c>
      <c r="W36" s="444">
        <f>'2. FTNC CAN'!W36+'3. FTNC USD'!W36+'4. FTNC EUR'!W36+'5. FTNC GBP'!W36+'6. FTNC Autres (inclus)'!W36</f>
        <v>0</v>
      </c>
      <c r="X36" s="444">
        <f>'2. FTNC CAN'!X36+'3. FTNC USD'!X36+'4. FTNC EUR'!X36+'5. FTNC GBP'!X36+'6. FTNC Autres (inclus)'!X36</f>
        <v>0</v>
      </c>
      <c r="Y36" s="444">
        <f>'2. FTNC CAN'!Y36+'3. FTNC USD'!Y36+'4. FTNC EUR'!Y36+'5. FTNC GBP'!Y36+'6. FTNC Autres (inclus)'!Y36</f>
        <v>0</v>
      </c>
      <c r="Z36" s="444">
        <f>'2. FTNC CAN'!Z36+'3. FTNC USD'!Z36+'4. FTNC EUR'!Z36+'5. FTNC GBP'!Z36+'6. FTNC Autres (inclus)'!Z36</f>
        <v>0</v>
      </c>
      <c r="AA36" s="444">
        <f>'2. FTNC CAN'!AA36+'3. FTNC USD'!AA36+'4. FTNC EUR'!AA36+'5. FTNC GBP'!AA36+'6. FTNC Autres (inclus)'!AA36</f>
        <v>0</v>
      </c>
      <c r="AB36" s="445">
        <f>'2. FTNC CAN'!AB36+'3. FTNC USD'!AB36+'4. FTNC EUR'!AB36+'5. FTNC GBP'!AB36+'6. FTNC Autres (inclus)'!AB36</f>
        <v>0</v>
      </c>
      <c r="AC36" s="445">
        <f>'2. FTNC CAN'!AC36+'3. FTNC USD'!AC36+'4. FTNC EUR'!AC36+'5. FTNC GBP'!AC36+'6. FTNC Autres (inclus)'!AC36</f>
        <v>0</v>
      </c>
      <c r="AD36" s="996"/>
      <c r="AE36" s="997"/>
      <c r="AF36" s="998"/>
    </row>
    <row r="37" spans="1:32" ht="15" customHeight="1" x14ac:dyDescent="0.2">
      <c r="A37" s="232">
        <v>133</v>
      </c>
      <c r="B37" s="507"/>
      <c r="C37" s="267"/>
      <c r="D37" s="267"/>
      <c r="E37" s="483"/>
      <c r="F37" s="859" t="s">
        <v>557</v>
      </c>
      <c r="G37" s="860"/>
      <c r="H37" s="860"/>
      <c r="I37" s="860"/>
      <c r="J37" s="860"/>
      <c r="K37" s="860"/>
      <c r="L37" s="861"/>
      <c r="M37" s="441">
        <f>'2. FTNC CAN'!M37+'3. FTNC USD'!M37+'4. FTNC EUR'!M37+'5. FTNC GBP'!M37+'6. FTNC Autres (inclus)'!M37</f>
        <v>0</v>
      </c>
      <c r="N37" s="442">
        <f>'2. FTNC CAN'!N37+'3. FTNC USD'!N37+'4. FTNC EUR'!N37+'5. FTNC GBP'!N37+'6. FTNC Autres (inclus)'!N37</f>
        <v>0</v>
      </c>
      <c r="O37" s="443">
        <f>'2. FTNC CAN'!O37+'3. FTNC USD'!O37+'4. FTNC EUR'!O37+'5. FTNC GBP'!O37+'6. FTNC Autres (inclus)'!O37</f>
        <v>0</v>
      </c>
      <c r="P37" s="444">
        <f>'2. FTNC CAN'!P37+'3. FTNC USD'!P37+'4. FTNC EUR'!P37+'5. FTNC GBP'!P37+'6. FTNC Autres (inclus)'!P37</f>
        <v>0</v>
      </c>
      <c r="Q37" s="445">
        <f>'2. FTNC CAN'!Q37+'3. FTNC USD'!Q37+'4. FTNC EUR'!Q37+'5. FTNC GBP'!Q37+'6. FTNC Autres (inclus)'!Q37</f>
        <v>0</v>
      </c>
      <c r="R37" s="444">
        <f>'2. FTNC CAN'!R37+'3. FTNC USD'!R37+'4. FTNC EUR'!R37+'5. FTNC GBP'!R37+'6. FTNC Autres (inclus)'!R37</f>
        <v>0</v>
      </c>
      <c r="S37" s="444">
        <f>'2. FTNC CAN'!S37+'3. FTNC USD'!S37+'4. FTNC EUR'!S37+'5. FTNC GBP'!S37+'6. FTNC Autres (inclus)'!S37</f>
        <v>0</v>
      </c>
      <c r="T37" s="444">
        <f>'2. FTNC CAN'!T37+'3. FTNC USD'!T37+'4. FTNC EUR'!T37+'5. FTNC GBP'!T37+'6. FTNC Autres (inclus)'!T37</f>
        <v>0</v>
      </c>
      <c r="U37" s="444">
        <f>'2. FTNC CAN'!U37+'3. FTNC USD'!U37+'4. FTNC EUR'!U37+'5. FTNC GBP'!U37+'6. FTNC Autres (inclus)'!U37</f>
        <v>0</v>
      </c>
      <c r="V37" s="444">
        <f>'2. FTNC CAN'!V37+'3. FTNC USD'!V37+'4. FTNC EUR'!V37+'5. FTNC GBP'!V37+'6. FTNC Autres (inclus)'!V37</f>
        <v>0</v>
      </c>
      <c r="W37" s="444">
        <f>'2. FTNC CAN'!W37+'3. FTNC USD'!W37+'4. FTNC EUR'!W37+'5. FTNC GBP'!W37+'6. FTNC Autres (inclus)'!W37</f>
        <v>0</v>
      </c>
      <c r="X37" s="444">
        <f>'2. FTNC CAN'!X37+'3. FTNC USD'!X37+'4. FTNC EUR'!X37+'5. FTNC GBP'!X37+'6. FTNC Autres (inclus)'!X37</f>
        <v>0</v>
      </c>
      <c r="Y37" s="444">
        <f>'2. FTNC CAN'!Y37+'3. FTNC USD'!Y37+'4. FTNC EUR'!Y37+'5. FTNC GBP'!Y37+'6. FTNC Autres (inclus)'!Y37</f>
        <v>0</v>
      </c>
      <c r="Z37" s="444">
        <f>'2. FTNC CAN'!Z37+'3. FTNC USD'!Z37+'4. FTNC EUR'!Z37+'5. FTNC GBP'!Z37+'6. FTNC Autres (inclus)'!Z37</f>
        <v>0</v>
      </c>
      <c r="AA37" s="444">
        <f>'2. FTNC CAN'!AA37+'3. FTNC USD'!AA37+'4. FTNC EUR'!AA37+'5. FTNC GBP'!AA37+'6. FTNC Autres (inclus)'!AA37</f>
        <v>0</v>
      </c>
      <c r="AB37" s="445">
        <f>'2. FTNC CAN'!AB37+'3. FTNC USD'!AB37+'4. FTNC EUR'!AB37+'5. FTNC GBP'!AB37+'6. FTNC Autres (inclus)'!AB37</f>
        <v>0</v>
      </c>
      <c r="AC37" s="445">
        <f>'2. FTNC CAN'!AC37+'3. FTNC USD'!AC37+'4. FTNC EUR'!AC37+'5. FTNC GBP'!AC37+'6. FTNC Autres (inclus)'!AC37</f>
        <v>0</v>
      </c>
      <c r="AD37" s="996"/>
      <c r="AE37" s="997"/>
      <c r="AF37" s="998"/>
    </row>
    <row r="38" spans="1:32" ht="15" customHeight="1" x14ac:dyDescent="0.2">
      <c r="A38" s="232">
        <v>134</v>
      </c>
      <c r="B38" s="507"/>
      <c r="C38" s="267"/>
      <c r="D38" s="267"/>
      <c r="E38" s="853" t="s">
        <v>15</v>
      </c>
      <c r="F38" s="854"/>
      <c r="G38" s="854"/>
      <c r="H38" s="854"/>
      <c r="I38" s="854"/>
      <c r="J38" s="854"/>
      <c r="K38" s="854"/>
      <c r="L38" s="855"/>
      <c r="M38" s="407">
        <f>SUBTOTAL(9,M39:M41)</f>
        <v>0</v>
      </c>
      <c r="N38" s="410">
        <f t="shared" ref="N38:AC38" si="6">SUBTOTAL(9,N39:N41)</f>
        <v>0</v>
      </c>
      <c r="O38" s="414">
        <f t="shared" si="6"/>
        <v>0</v>
      </c>
      <c r="P38" s="413">
        <f t="shared" si="6"/>
        <v>0</v>
      </c>
      <c r="Q38" s="411">
        <f t="shared" si="6"/>
        <v>0</v>
      </c>
      <c r="R38" s="414">
        <f t="shared" si="6"/>
        <v>0</v>
      </c>
      <c r="S38" s="414">
        <f t="shared" si="6"/>
        <v>0</v>
      </c>
      <c r="T38" s="414">
        <f t="shared" si="6"/>
        <v>0</v>
      </c>
      <c r="U38" s="414">
        <f t="shared" si="6"/>
        <v>0</v>
      </c>
      <c r="V38" s="414">
        <f t="shared" si="6"/>
        <v>0</v>
      </c>
      <c r="W38" s="414">
        <f t="shared" si="6"/>
        <v>0</v>
      </c>
      <c r="X38" s="414">
        <f t="shared" si="6"/>
        <v>0</v>
      </c>
      <c r="Y38" s="414">
        <f t="shared" si="6"/>
        <v>0</v>
      </c>
      <c r="Z38" s="414">
        <f t="shared" si="6"/>
        <v>0</v>
      </c>
      <c r="AA38" s="414">
        <f t="shared" si="6"/>
        <v>0</v>
      </c>
      <c r="AB38" s="424">
        <f t="shared" si="6"/>
        <v>0</v>
      </c>
      <c r="AC38" s="407">
        <f t="shared" si="6"/>
        <v>0</v>
      </c>
      <c r="AD38" s="996"/>
      <c r="AE38" s="997"/>
      <c r="AF38" s="998"/>
    </row>
    <row r="39" spans="1:32" ht="15" customHeight="1" x14ac:dyDescent="0.2">
      <c r="A39" s="232">
        <v>135</v>
      </c>
      <c r="B39" s="507"/>
      <c r="C39" s="267"/>
      <c r="D39" s="267"/>
      <c r="E39" s="483"/>
      <c r="F39" s="856" t="s">
        <v>109</v>
      </c>
      <c r="G39" s="857"/>
      <c r="H39" s="857"/>
      <c r="I39" s="857"/>
      <c r="J39" s="857"/>
      <c r="K39" s="857"/>
      <c r="L39" s="858"/>
      <c r="M39" s="441">
        <f>'2. FTNC CAN'!M39+'3. FTNC USD'!M39+'4. FTNC EUR'!M39+'5. FTNC GBP'!M39+'6. FTNC Autres (inclus)'!M39</f>
        <v>0</v>
      </c>
      <c r="N39" s="442">
        <f>'2. FTNC CAN'!N39+'3. FTNC USD'!N39+'4. FTNC EUR'!N39+'5. FTNC GBP'!N39+'6. FTNC Autres (inclus)'!N39</f>
        <v>0</v>
      </c>
      <c r="O39" s="443">
        <f>'2. FTNC CAN'!O39+'3. FTNC USD'!O39+'4. FTNC EUR'!O39+'5. FTNC GBP'!O39+'6. FTNC Autres (inclus)'!O39</f>
        <v>0</v>
      </c>
      <c r="P39" s="444">
        <f>'2. FTNC CAN'!P39+'3. FTNC USD'!P39+'4. FTNC EUR'!P39+'5. FTNC GBP'!P39+'6. FTNC Autres (inclus)'!P39</f>
        <v>0</v>
      </c>
      <c r="Q39" s="445">
        <f>'2. FTNC CAN'!Q39+'3. FTNC USD'!Q39+'4. FTNC EUR'!Q39+'5. FTNC GBP'!Q39+'6. FTNC Autres (inclus)'!Q39</f>
        <v>0</v>
      </c>
      <c r="R39" s="444">
        <f>'2. FTNC CAN'!R39+'3. FTNC USD'!R39+'4. FTNC EUR'!R39+'5. FTNC GBP'!R39+'6. FTNC Autres (inclus)'!R39</f>
        <v>0</v>
      </c>
      <c r="S39" s="444">
        <f>'2. FTNC CAN'!S39+'3. FTNC USD'!S39+'4. FTNC EUR'!S39+'5. FTNC GBP'!S39+'6. FTNC Autres (inclus)'!S39</f>
        <v>0</v>
      </c>
      <c r="T39" s="444">
        <f>'2. FTNC CAN'!T39+'3. FTNC USD'!T39+'4. FTNC EUR'!T39+'5. FTNC GBP'!T39+'6. FTNC Autres (inclus)'!T39</f>
        <v>0</v>
      </c>
      <c r="U39" s="444">
        <f>'2. FTNC CAN'!U39+'3. FTNC USD'!U39+'4. FTNC EUR'!U39+'5. FTNC GBP'!U39+'6. FTNC Autres (inclus)'!U39</f>
        <v>0</v>
      </c>
      <c r="V39" s="444">
        <f>'2. FTNC CAN'!V39+'3. FTNC USD'!V39+'4. FTNC EUR'!V39+'5. FTNC GBP'!V39+'6. FTNC Autres (inclus)'!V39</f>
        <v>0</v>
      </c>
      <c r="W39" s="444">
        <f>'2. FTNC CAN'!W39+'3. FTNC USD'!W39+'4. FTNC EUR'!W39+'5. FTNC GBP'!W39+'6. FTNC Autres (inclus)'!W39</f>
        <v>0</v>
      </c>
      <c r="X39" s="444">
        <f>'2. FTNC CAN'!X39+'3. FTNC USD'!X39+'4. FTNC EUR'!X39+'5. FTNC GBP'!X39+'6. FTNC Autres (inclus)'!X39</f>
        <v>0</v>
      </c>
      <c r="Y39" s="444">
        <f>'2. FTNC CAN'!Y39+'3. FTNC USD'!Y39+'4. FTNC EUR'!Y39+'5. FTNC GBP'!Y39+'6. FTNC Autres (inclus)'!Y39</f>
        <v>0</v>
      </c>
      <c r="Z39" s="444">
        <f>'2. FTNC CAN'!Z39+'3. FTNC USD'!Z39+'4. FTNC EUR'!Z39+'5. FTNC GBP'!Z39+'6. FTNC Autres (inclus)'!Z39</f>
        <v>0</v>
      </c>
      <c r="AA39" s="444">
        <f>'2. FTNC CAN'!AA39+'3. FTNC USD'!AA39+'4. FTNC EUR'!AA39+'5. FTNC GBP'!AA39+'6. FTNC Autres (inclus)'!AA39</f>
        <v>0</v>
      </c>
      <c r="AB39" s="445">
        <f>'2. FTNC CAN'!AB39+'3. FTNC USD'!AB39+'4. FTNC EUR'!AB39+'5. FTNC GBP'!AB39+'6. FTNC Autres (inclus)'!AB39</f>
        <v>0</v>
      </c>
      <c r="AC39" s="445">
        <f>'2. FTNC CAN'!AC39+'3. FTNC USD'!AC39+'4. FTNC EUR'!AC39+'5. FTNC GBP'!AC39+'6. FTNC Autres (inclus)'!AC39</f>
        <v>0</v>
      </c>
      <c r="AD39" s="996"/>
      <c r="AE39" s="997"/>
      <c r="AF39" s="998"/>
    </row>
    <row r="40" spans="1:32" ht="15" customHeight="1" x14ac:dyDescent="0.2">
      <c r="A40" s="232">
        <v>136</v>
      </c>
      <c r="B40" s="507"/>
      <c r="C40" s="267"/>
      <c r="D40" s="267"/>
      <c r="E40" s="483"/>
      <c r="F40" s="915" t="s">
        <v>110</v>
      </c>
      <c r="G40" s="916"/>
      <c r="H40" s="916"/>
      <c r="I40" s="916"/>
      <c r="J40" s="916"/>
      <c r="K40" s="916"/>
      <c r="L40" s="917"/>
      <c r="M40" s="441">
        <f>'2. FTNC CAN'!M40+'3. FTNC USD'!M40+'4. FTNC EUR'!M40+'5. FTNC GBP'!M40+'6. FTNC Autres (inclus)'!M40</f>
        <v>0</v>
      </c>
      <c r="N40" s="442">
        <f>'2. FTNC CAN'!N40+'3. FTNC USD'!N40+'4. FTNC EUR'!N40+'5. FTNC GBP'!N40+'6. FTNC Autres (inclus)'!N40</f>
        <v>0</v>
      </c>
      <c r="O40" s="443">
        <f>'2. FTNC CAN'!O40+'3. FTNC USD'!O40+'4. FTNC EUR'!O40+'5. FTNC GBP'!O40+'6. FTNC Autres (inclus)'!O40</f>
        <v>0</v>
      </c>
      <c r="P40" s="444">
        <f>'2. FTNC CAN'!P40+'3. FTNC USD'!P40+'4. FTNC EUR'!P40+'5. FTNC GBP'!P40+'6. FTNC Autres (inclus)'!P40</f>
        <v>0</v>
      </c>
      <c r="Q40" s="445">
        <f>'2. FTNC CAN'!Q40+'3. FTNC USD'!Q40+'4. FTNC EUR'!Q40+'5. FTNC GBP'!Q40+'6. FTNC Autres (inclus)'!Q40</f>
        <v>0</v>
      </c>
      <c r="R40" s="444">
        <f>'2. FTNC CAN'!R40+'3. FTNC USD'!R40+'4. FTNC EUR'!R40+'5. FTNC GBP'!R40+'6. FTNC Autres (inclus)'!R40</f>
        <v>0</v>
      </c>
      <c r="S40" s="444">
        <f>'2. FTNC CAN'!S40+'3. FTNC USD'!S40+'4. FTNC EUR'!S40+'5. FTNC GBP'!S40+'6. FTNC Autres (inclus)'!S40</f>
        <v>0</v>
      </c>
      <c r="T40" s="444">
        <f>'2. FTNC CAN'!T40+'3. FTNC USD'!T40+'4. FTNC EUR'!T40+'5. FTNC GBP'!T40+'6. FTNC Autres (inclus)'!T40</f>
        <v>0</v>
      </c>
      <c r="U40" s="444">
        <f>'2. FTNC CAN'!U40+'3. FTNC USD'!U40+'4. FTNC EUR'!U40+'5. FTNC GBP'!U40+'6. FTNC Autres (inclus)'!U40</f>
        <v>0</v>
      </c>
      <c r="V40" s="444">
        <f>'2. FTNC CAN'!V40+'3. FTNC USD'!V40+'4. FTNC EUR'!V40+'5. FTNC GBP'!V40+'6. FTNC Autres (inclus)'!V40</f>
        <v>0</v>
      </c>
      <c r="W40" s="444">
        <f>'2. FTNC CAN'!W40+'3. FTNC USD'!W40+'4. FTNC EUR'!W40+'5. FTNC GBP'!W40+'6. FTNC Autres (inclus)'!W40</f>
        <v>0</v>
      </c>
      <c r="X40" s="444">
        <f>'2. FTNC CAN'!X40+'3. FTNC USD'!X40+'4. FTNC EUR'!X40+'5. FTNC GBP'!X40+'6. FTNC Autres (inclus)'!X40</f>
        <v>0</v>
      </c>
      <c r="Y40" s="444">
        <f>'2. FTNC CAN'!Y40+'3. FTNC USD'!Y40+'4. FTNC EUR'!Y40+'5. FTNC GBP'!Y40+'6. FTNC Autres (inclus)'!Y40</f>
        <v>0</v>
      </c>
      <c r="Z40" s="444">
        <f>'2. FTNC CAN'!Z40+'3. FTNC USD'!Z40+'4. FTNC EUR'!Z40+'5. FTNC GBP'!Z40+'6. FTNC Autres (inclus)'!Z40</f>
        <v>0</v>
      </c>
      <c r="AA40" s="444">
        <f>'2. FTNC CAN'!AA40+'3. FTNC USD'!AA40+'4. FTNC EUR'!AA40+'5. FTNC GBP'!AA40+'6. FTNC Autres (inclus)'!AA40</f>
        <v>0</v>
      </c>
      <c r="AB40" s="445">
        <f>'2. FTNC CAN'!AB40+'3. FTNC USD'!AB40+'4. FTNC EUR'!AB40+'5. FTNC GBP'!AB40+'6. FTNC Autres (inclus)'!AB40</f>
        <v>0</v>
      </c>
      <c r="AC40" s="445">
        <f>'2. FTNC CAN'!AC40+'3. FTNC USD'!AC40+'4. FTNC EUR'!AC40+'5. FTNC GBP'!AC40+'6. FTNC Autres (inclus)'!AC40</f>
        <v>0</v>
      </c>
      <c r="AD40" s="996"/>
      <c r="AE40" s="997"/>
      <c r="AF40" s="998"/>
    </row>
    <row r="41" spans="1:32" ht="15" customHeight="1" x14ac:dyDescent="0.2">
      <c r="A41" s="232">
        <v>137</v>
      </c>
      <c r="B41" s="507"/>
      <c r="C41" s="267"/>
      <c r="D41" s="267"/>
      <c r="E41" s="483"/>
      <c r="F41" s="859" t="s">
        <v>559</v>
      </c>
      <c r="G41" s="860"/>
      <c r="H41" s="860"/>
      <c r="I41" s="860"/>
      <c r="J41" s="860"/>
      <c r="K41" s="860"/>
      <c r="L41" s="861"/>
      <c r="M41" s="441">
        <f>'2. FTNC CAN'!M41+'3. FTNC USD'!M41+'4. FTNC EUR'!M41+'5. FTNC GBP'!M41+'6. FTNC Autres (inclus)'!M41</f>
        <v>0</v>
      </c>
      <c r="N41" s="442">
        <f>'2. FTNC CAN'!N41+'3. FTNC USD'!N41+'4. FTNC EUR'!N41+'5. FTNC GBP'!N41+'6. FTNC Autres (inclus)'!N41</f>
        <v>0</v>
      </c>
      <c r="O41" s="443">
        <f>'2. FTNC CAN'!O41+'3. FTNC USD'!O41+'4. FTNC EUR'!O41+'5. FTNC GBP'!O41+'6. FTNC Autres (inclus)'!O41</f>
        <v>0</v>
      </c>
      <c r="P41" s="444">
        <f>'2. FTNC CAN'!P41+'3. FTNC USD'!P41+'4. FTNC EUR'!P41+'5. FTNC GBP'!P41+'6. FTNC Autres (inclus)'!P41</f>
        <v>0</v>
      </c>
      <c r="Q41" s="445">
        <f>'2. FTNC CAN'!Q41+'3. FTNC USD'!Q41+'4. FTNC EUR'!Q41+'5. FTNC GBP'!Q41+'6. FTNC Autres (inclus)'!Q41</f>
        <v>0</v>
      </c>
      <c r="R41" s="444">
        <f>'2. FTNC CAN'!R41+'3. FTNC USD'!R41+'4. FTNC EUR'!R41+'5. FTNC GBP'!R41+'6. FTNC Autres (inclus)'!R41</f>
        <v>0</v>
      </c>
      <c r="S41" s="444">
        <f>'2. FTNC CAN'!S41+'3. FTNC USD'!S41+'4. FTNC EUR'!S41+'5. FTNC GBP'!S41+'6. FTNC Autres (inclus)'!S41</f>
        <v>0</v>
      </c>
      <c r="T41" s="444">
        <f>'2. FTNC CAN'!T41+'3. FTNC USD'!T41+'4. FTNC EUR'!T41+'5. FTNC GBP'!T41+'6. FTNC Autres (inclus)'!T41</f>
        <v>0</v>
      </c>
      <c r="U41" s="444">
        <f>'2. FTNC CAN'!U41+'3. FTNC USD'!U41+'4. FTNC EUR'!U41+'5. FTNC GBP'!U41+'6. FTNC Autres (inclus)'!U41</f>
        <v>0</v>
      </c>
      <c r="V41" s="444">
        <f>'2. FTNC CAN'!V41+'3. FTNC USD'!V41+'4. FTNC EUR'!V41+'5. FTNC GBP'!V41+'6. FTNC Autres (inclus)'!V41</f>
        <v>0</v>
      </c>
      <c r="W41" s="444">
        <f>'2. FTNC CAN'!W41+'3. FTNC USD'!W41+'4. FTNC EUR'!W41+'5. FTNC GBP'!W41+'6. FTNC Autres (inclus)'!W41</f>
        <v>0</v>
      </c>
      <c r="X41" s="444">
        <f>'2. FTNC CAN'!X41+'3. FTNC USD'!X41+'4. FTNC EUR'!X41+'5. FTNC GBP'!X41+'6. FTNC Autres (inclus)'!X41</f>
        <v>0</v>
      </c>
      <c r="Y41" s="444">
        <f>'2. FTNC CAN'!Y41+'3. FTNC USD'!Y41+'4. FTNC EUR'!Y41+'5. FTNC GBP'!Y41+'6. FTNC Autres (inclus)'!Y41</f>
        <v>0</v>
      </c>
      <c r="Z41" s="444">
        <f>'2. FTNC CAN'!Z41+'3. FTNC USD'!Z41+'4. FTNC EUR'!Z41+'5. FTNC GBP'!Z41+'6. FTNC Autres (inclus)'!Z41</f>
        <v>0</v>
      </c>
      <c r="AA41" s="444">
        <f>'2. FTNC CAN'!AA41+'3. FTNC USD'!AA41+'4. FTNC EUR'!AA41+'5. FTNC GBP'!AA41+'6. FTNC Autres (inclus)'!AA41</f>
        <v>0</v>
      </c>
      <c r="AB41" s="445">
        <f>'2. FTNC CAN'!AB41+'3. FTNC USD'!AB41+'4. FTNC EUR'!AB41+'5. FTNC GBP'!AB41+'6. FTNC Autres (inclus)'!AB41</f>
        <v>0</v>
      </c>
      <c r="AC41" s="445">
        <f>'2. FTNC CAN'!AC41+'3. FTNC USD'!AC41+'4. FTNC EUR'!AC41+'5. FTNC GBP'!AC41+'6. FTNC Autres (inclus)'!AC41</f>
        <v>0</v>
      </c>
      <c r="AD41" s="996"/>
      <c r="AE41" s="997"/>
      <c r="AF41" s="998"/>
    </row>
    <row r="42" spans="1:32" ht="15" customHeight="1" x14ac:dyDescent="0.2">
      <c r="A42" s="232">
        <v>138</v>
      </c>
      <c r="B42" s="507"/>
      <c r="C42" s="267"/>
      <c r="D42" s="267"/>
      <c r="E42" s="853" t="s">
        <v>18</v>
      </c>
      <c r="F42" s="854"/>
      <c r="G42" s="854"/>
      <c r="H42" s="854"/>
      <c r="I42" s="854"/>
      <c r="J42" s="854"/>
      <c r="K42" s="854"/>
      <c r="L42" s="855"/>
      <c r="M42" s="407">
        <f>SUBTOTAL(9,M43:M45)</f>
        <v>0</v>
      </c>
      <c r="N42" s="410">
        <f t="shared" ref="N42:AC42" si="7">SUBTOTAL(9,N43:N45)</f>
        <v>0</v>
      </c>
      <c r="O42" s="414">
        <f t="shared" si="7"/>
        <v>0</v>
      </c>
      <c r="P42" s="413">
        <f t="shared" si="7"/>
        <v>0</v>
      </c>
      <c r="Q42" s="411">
        <f t="shared" si="7"/>
        <v>0</v>
      </c>
      <c r="R42" s="414">
        <f t="shared" si="7"/>
        <v>0</v>
      </c>
      <c r="S42" s="414">
        <f t="shared" si="7"/>
        <v>0</v>
      </c>
      <c r="T42" s="414">
        <f t="shared" si="7"/>
        <v>0</v>
      </c>
      <c r="U42" s="414">
        <f t="shared" si="7"/>
        <v>0</v>
      </c>
      <c r="V42" s="414">
        <f t="shared" si="7"/>
        <v>0</v>
      </c>
      <c r="W42" s="414">
        <f t="shared" si="7"/>
        <v>0</v>
      </c>
      <c r="X42" s="414">
        <f t="shared" si="7"/>
        <v>0</v>
      </c>
      <c r="Y42" s="414">
        <f t="shared" si="7"/>
        <v>0</v>
      </c>
      <c r="Z42" s="414">
        <f t="shared" si="7"/>
        <v>0</v>
      </c>
      <c r="AA42" s="414">
        <f t="shared" si="7"/>
        <v>0</v>
      </c>
      <c r="AB42" s="424">
        <f t="shared" si="7"/>
        <v>0</v>
      </c>
      <c r="AC42" s="407">
        <f t="shared" si="7"/>
        <v>0</v>
      </c>
      <c r="AD42" s="996"/>
      <c r="AE42" s="997"/>
      <c r="AF42" s="998"/>
    </row>
    <row r="43" spans="1:32" ht="15" customHeight="1" x14ac:dyDescent="0.2">
      <c r="A43" s="232">
        <v>139</v>
      </c>
      <c r="B43" s="507"/>
      <c r="C43" s="267"/>
      <c r="D43" s="267"/>
      <c r="E43" s="483"/>
      <c r="F43" s="856" t="s">
        <v>114</v>
      </c>
      <c r="G43" s="857"/>
      <c r="H43" s="857"/>
      <c r="I43" s="857"/>
      <c r="J43" s="857"/>
      <c r="K43" s="857"/>
      <c r="L43" s="858"/>
      <c r="M43" s="441">
        <f>'2. FTNC CAN'!M43+'3. FTNC USD'!M43+'4. FTNC EUR'!M43+'5. FTNC GBP'!M43+'6. FTNC Autres (inclus)'!M43</f>
        <v>0</v>
      </c>
      <c r="N43" s="442">
        <f>'2. FTNC CAN'!N43+'3. FTNC USD'!N43+'4. FTNC EUR'!N43+'5. FTNC GBP'!N43+'6. FTNC Autres (inclus)'!N43</f>
        <v>0</v>
      </c>
      <c r="O43" s="443">
        <f>'2. FTNC CAN'!O43+'3. FTNC USD'!O43+'4. FTNC EUR'!O43+'5. FTNC GBP'!O43+'6. FTNC Autres (inclus)'!O43</f>
        <v>0</v>
      </c>
      <c r="P43" s="444">
        <f>'2. FTNC CAN'!P43+'3. FTNC USD'!P43+'4. FTNC EUR'!P43+'5. FTNC GBP'!P43+'6. FTNC Autres (inclus)'!P43</f>
        <v>0</v>
      </c>
      <c r="Q43" s="445">
        <f>'2. FTNC CAN'!Q43+'3. FTNC USD'!Q43+'4. FTNC EUR'!Q43+'5. FTNC GBP'!Q43+'6. FTNC Autres (inclus)'!Q43</f>
        <v>0</v>
      </c>
      <c r="R43" s="444">
        <f>'2. FTNC CAN'!R43+'3. FTNC USD'!R43+'4. FTNC EUR'!R43+'5. FTNC GBP'!R43+'6. FTNC Autres (inclus)'!R43</f>
        <v>0</v>
      </c>
      <c r="S43" s="444">
        <f>'2. FTNC CAN'!S43+'3. FTNC USD'!S43+'4. FTNC EUR'!S43+'5. FTNC GBP'!S43+'6. FTNC Autres (inclus)'!S43</f>
        <v>0</v>
      </c>
      <c r="T43" s="444">
        <f>'2. FTNC CAN'!T43+'3. FTNC USD'!T43+'4. FTNC EUR'!T43+'5. FTNC GBP'!T43+'6. FTNC Autres (inclus)'!T43</f>
        <v>0</v>
      </c>
      <c r="U43" s="444">
        <f>'2. FTNC CAN'!U43+'3. FTNC USD'!U43+'4. FTNC EUR'!U43+'5. FTNC GBP'!U43+'6. FTNC Autres (inclus)'!U43</f>
        <v>0</v>
      </c>
      <c r="V43" s="444">
        <f>'2. FTNC CAN'!V43+'3. FTNC USD'!V43+'4. FTNC EUR'!V43+'5. FTNC GBP'!V43+'6. FTNC Autres (inclus)'!V43</f>
        <v>0</v>
      </c>
      <c r="W43" s="444">
        <f>'2. FTNC CAN'!W43+'3. FTNC USD'!W43+'4. FTNC EUR'!W43+'5. FTNC GBP'!W43+'6. FTNC Autres (inclus)'!W43</f>
        <v>0</v>
      </c>
      <c r="X43" s="444">
        <f>'2. FTNC CAN'!X43+'3. FTNC USD'!X43+'4. FTNC EUR'!X43+'5. FTNC GBP'!X43+'6. FTNC Autres (inclus)'!X43</f>
        <v>0</v>
      </c>
      <c r="Y43" s="444">
        <f>'2. FTNC CAN'!Y43+'3. FTNC USD'!Y43+'4. FTNC EUR'!Y43+'5. FTNC GBP'!Y43+'6. FTNC Autres (inclus)'!Y43</f>
        <v>0</v>
      </c>
      <c r="Z43" s="444">
        <f>'2. FTNC CAN'!Z43+'3. FTNC USD'!Z43+'4. FTNC EUR'!Z43+'5. FTNC GBP'!Z43+'6. FTNC Autres (inclus)'!Z43</f>
        <v>0</v>
      </c>
      <c r="AA43" s="444">
        <f>'2. FTNC CAN'!AA43+'3. FTNC USD'!AA43+'4. FTNC EUR'!AA43+'5. FTNC GBP'!AA43+'6. FTNC Autres (inclus)'!AA43</f>
        <v>0</v>
      </c>
      <c r="AB43" s="445">
        <f>'2. FTNC CAN'!AB43+'3. FTNC USD'!AB43+'4. FTNC EUR'!AB43+'5. FTNC GBP'!AB43+'6. FTNC Autres (inclus)'!AB43</f>
        <v>0</v>
      </c>
      <c r="AC43" s="445">
        <f>'2. FTNC CAN'!AC43+'3. FTNC USD'!AC43+'4. FTNC EUR'!AC43+'5. FTNC GBP'!AC43+'6. FTNC Autres (inclus)'!AC43</f>
        <v>0</v>
      </c>
      <c r="AD43" s="996"/>
      <c r="AE43" s="997"/>
      <c r="AF43" s="998"/>
    </row>
    <row r="44" spans="1:32" ht="15" customHeight="1" x14ac:dyDescent="0.2">
      <c r="A44" s="232">
        <v>140</v>
      </c>
      <c r="B44" s="507"/>
      <c r="C44" s="267"/>
      <c r="D44" s="267"/>
      <c r="E44" s="483"/>
      <c r="F44" s="915" t="s">
        <v>115</v>
      </c>
      <c r="G44" s="916"/>
      <c r="H44" s="916"/>
      <c r="I44" s="916"/>
      <c r="J44" s="916"/>
      <c r="K44" s="916"/>
      <c r="L44" s="917"/>
      <c r="M44" s="441">
        <f>'2. FTNC CAN'!M44+'3. FTNC USD'!M44+'4. FTNC EUR'!M44+'5. FTNC GBP'!M44+'6. FTNC Autres (inclus)'!M44</f>
        <v>0</v>
      </c>
      <c r="N44" s="442">
        <f>'2. FTNC CAN'!N44+'3. FTNC USD'!N44+'4. FTNC EUR'!N44+'5. FTNC GBP'!N44+'6. FTNC Autres (inclus)'!N44</f>
        <v>0</v>
      </c>
      <c r="O44" s="443">
        <f>'2. FTNC CAN'!O44+'3. FTNC USD'!O44+'4. FTNC EUR'!O44+'5. FTNC GBP'!O44+'6. FTNC Autres (inclus)'!O44</f>
        <v>0</v>
      </c>
      <c r="P44" s="444">
        <f>'2. FTNC CAN'!P44+'3. FTNC USD'!P44+'4. FTNC EUR'!P44+'5. FTNC GBP'!P44+'6. FTNC Autres (inclus)'!P44</f>
        <v>0</v>
      </c>
      <c r="Q44" s="445">
        <f>'2. FTNC CAN'!Q44+'3. FTNC USD'!Q44+'4. FTNC EUR'!Q44+'5. FTNC GBP'!Q44+'6. FTNC Autres (inclus)'!Q44</f>
        <v>0</v>
      </c>
      <c r="R44" s="444">
        <f>'2. FTNC CAN'!R44+'3. FTNC USD'!R44+'4. FTNC EUR'!R44+'5. FTNC GBP'!R44+'6. FTNC Autres (inclus)'!R44</f>
        <v>0</v>
      </c>
      <c r="S44" s="444">
        <f>'2. FTNC CAN'!S44+'3. FTNC USD'!S44+'4. FTNC EUR'!S44+'5. FTNC GBP'!S44+'6. FTNC Autres (inclus)'!S44</f>
        <v>0</v>
      </c>
      <c r="T44" s="444">
        <f>'2. FTNC CAN'!T44+'3. FTNC USD'!T44+'4. FTNC EUR'!T44+'5. FTNC GBP'!T44+'6. FTNC Autres (inclus)'!T44</f>
        <v>0</v>
      </c>
      <c r="U44" s="444">
        <f>'2. FTNC CAN'!U44+'3. FTNC USD'!U44+'4. FTNC EUR'!U44+'5. FTNC GBP'!U44+'6. FTNC Autres (inclus)'!U44</f>
        <v>0</v>
      </c>
      <c r="V44" s="444">
        <f>'2. FTNC CAN'!V44+'3. FTNC USD'!V44+'4. FTNC EUR'!V44+'5. FTNC GBP'!V44+'6. FTNC Autres (inclus)'!V44</f>
        <v>0</v>
      </c>
      <c r="W44" s="444">
        <f>'2. FTNC CAN'!W44+'3. FTNC USD'!W44+'4. FTNC EUR'!W44+'5. FTNC GBP'!W44+'6. FTNC Autres (inclus)'!W44</f>
        <v>0</v>
      </c>
      <c r="X44" s="444">
        <f>'2. FTNC CAN'!X44+'3. FTNC USD'!X44+'4. FTNC EUR'!X44+'5. FTNC GBP'!X44+'6. FTNC Autres (inclus)'!X44</f>
        <v>0</v>
      </c>
      <c r="Y44" s="444">
        <f>'2. FTNC CAN'!Y44+'3. FTNC USD'!Y44+'4. FTNC EUR'!Y44+'5. FTNC GBP'!Y44+'6. FTNC Autres (inclus)'!Y44</f>
        <v>0</v>
      </c>
      <c r="Z44" s="444">
        <f>'2. FTNC CAN'!Z44+'3. FTNC USD'!Z44+'4. FTNC EUR'!Z44+'5. FTNC GBP'!Z44+'6. FTNC Autres (inclus)'!Z44</f>
        <v>0</v>
      </c>
      <c r="AA44" s="444">
        <f>'2. FTNC CAN'!AA44+'3. FTNC USD'!AA44+'4. FTNC EUR'!AA44+'5. FTNC GBP'!AA44+'6. FTNC Autres (inclus)'!AA44</f>
        <v>0</v>
      </c>
      <c r="AB44" s="445">
        <f>'2. FTNC CAN'!AB44+'3. FTNC USD'!AB44+'4. FTNC EUR'!AB44+'5. FTNC GBP'!AB44+'6. FTNC Autres (inclus)'!AB44</f>
        <v>0</v>
      </c>
      <c r="AC44" s="445">
        <f>'2. FTNC CAN'!AC44+'3. FTNC USD'!AC44+'4. FTNC EUR'!AC44+'5. FTNC GBP'!AC44+'6. FTNC Autres (inclus)'!AC44</f>
        <v>0</v>
      </c>
      <c r="AD44" s="996"/>
      <c r="AE44" s="997"/>
      <c r="AF44" s="998"/>
    </row>
    <row r="45" spans="1:32" ht="15" customHeight="1" x14ac:dyDescent="0.2">
      <c r="A45" s="232">
        <v>141</v>
      </c>
      <c r="B45" s="507"/>
      <c r="C45" s="267"/>
      <c r="D45" s="267"/>
      <c r="E45" s="483"/>
      <c r="F45" s="859" t="s">
        <v>558</v>
      </c>
      <c r="G45" s="860"/>
      <c r="H45" s="860"/>
      <c r="I45" s="860"/>
      <c r="J45" s="860"/>
      <c r="K45" s="860"/>
      <c r="L45" s="861"/>
      <c r="M45" s="441">
        <f>'2. FTNC CAN'!M45+'3. FTNC USD'!M45+'4. FTNC EUR'!M45+'5. FTNC GBP'!M45+'6. FTNC Autres (inclus)'!M45</f>
        <v>0</v>
      </c>
      <c r="N45" s="442">
        <f>'2. FTNC CAN'!N45+'3. FTNC USD'!N45+'4. FTNC EUR'!N45+'5. FTNC GBP'!N45+'6. FTNC Autres (inclus)'!N45</f>
        <v>0</v>
      </c>
      <c r="O45" s="443">
        <f>'2. FTNC CAN'!O45+'3. FTNC USD'!O45+'4. FTNC EUR'!O45+'5. FTNC GBP'!O45+'6. FTNC Autres (inclus)'!O45</f>
        <v>0</v>
      </c>
      <c r="P45" s="444">
        <f>'2. FTNC CAN'!P45+'3. FTNC USD'!P45+'4. FTNC EUR'!P45+'5. FTNC GBP'!P45+'6. FTNC Autres (inclus)'!P45</f>
        <v>0</v>
      </c>
      <c r="Q45" s="445">
        <f>'2. FTNC CAN'!Q45+'3. FTNC USD'!Q45+'4. FTNC EUR'!Q45+'5. FTNC GBP'!Q45+'6. FTNC Autres (inclus)'!Q45</f>
        <v>0</v>
      </c>
      <c r="R45" s="444">
        <f>'2. FTNC CAN'!R45+'3. FTNC USD'!R45+'4. FTNC EUR'!R45+'5. FTNC GBP'!R45+'6. FTNC Autres (inclus)'!R45</f>
        <v>0</v>
      </c>
      <c r="S45" s="444">
        <f>'2. FTNC CAN'!S45+'3. FTNC USD'!S45+'4. FTNC EUR'!S45+'5. FTNC GBP'!S45+'6. FTNC Autres (inclus)'!S45</f>
        <v>0</v>
      </c>
      <c r="T45" s="444">
        <f>'2. FTNC CAN'!T45+'3. FTNC USD'!T45+'4. FTNC EUR'!T45+'5. FTNC GBP'!T45+'6. FTNC Autres (inclus)'!T45</f>
        <v>0</v>
      </c>
      <c r="U45" s="444">
        <f>'2. FTNC CAN'!U45+'3. FTNC USD'!U45+'4. FTNC EUR'!U45+'5. FTNC GBP'!U45+'6. FTNC Autres (inclus)'!U45</f>
        <v>0</v>
      </c>
      <c r="V45" s="444">
        <f>'2. FTNC CAN'!V45+'3. FTNC USD'!V45+'4. FTNC EUR'!V45+'5. FTNC GBP'!V45+'6. FTNC Autres (inclus)'!V45</f>
        <v>0</v>
      </c>
      <c r="W45" s="444">
        <f>'2. FTNC CAN'!W45+'3. FTNC USD'!W45+'4. FTNC EUR'!W45+'5. FTNC GBP'!W45+'6. FTNC Autres (inclus)'!W45</f>
        <v>0</v>
      </c>
      <c r="X45" s="444">
        <f>'2. FTNC CAN'!X45+'3. FTNC USD'!X45+'4. FTNC EUR'!X45+'5. FTNC GBP'!X45+'6. FTNC Autres (inclus)'!X45</f>
        <v>0</v>
      </c>
      <c r="Y45" s="444">
        <f>'2. FTNC CAN'!Y45+'3. FTNC USD'!Y45+'4. FTNC EUR'!Y45+'5. FTNC GBP'!Y45+'6. FTNC Autres (inclus)'!Y45</f>
        <v>0</v>
      </c>
      <c r="Z45" s="444">
        <f>'2. FTNC CAN'!Z45+'3. FTNC USD'!Z45+'4. FTNC EUR'!Z45+'5. FTNC GBP'!Z45+'6. FTNC Autres (inclus)'!Z45</f>
        <v>0</v>
      </c>
      <c r="AA45" s="444">
        <f>'2. FTNC CAN'!AA45+'3. FTNC USD'!AA45+'4. FTNC EUR'!AA45+'5. FTNC GBP'!AA45+'6. FTNC Autres (inclus)'!AA45</f>
        <v>0</v>
      </c>
      <c r="AB45" s="445">
        <f>'2. FTNC CAN'!AB45+'3. FTNC USD'!AB45+'4. FTNC EUR'!AB45+'5. FTNC GBP'!AB45+'6. FTNC Autres (inclus)'!AB45</f>
        <v>0</v>
      </c>
      <c r="AC45" s="445">
        <f>'2. FTNC CAN'!AC45+'3. FTNC USD'!AC45+'4. FTNC EUR'!AC45+'5. FTNC GBP'!AC45+'6. FTNC Autres (inclus)'!AC45</f>
        <v>0</v>
      </c>
      <c r="AD45" s="996"/>
      <c r="AE45" s="997"/>
      <c r="AF45" s="998"/>
    </row>
    <row r="46" spans="1:32" ht="15" customHeight="1" x14ac:dyDescent="0.2">
      <c r="A46" s="232">
        <v>142</v>
      </c>
      <c r="B46" s="507"/>
      <c r="C46" s="267"/>
      <c r="D46" s="844" t="s">
        <v>22</v>
      </c>
      <c r="E46" s="845"/>
      <c r="F46" s="845"/>
      <c r="G46" s="845"/>
      <c r="H46" s="845"/>
      <c r="I46" s="845"/>
      <c r="J46" s="845"/>
      <c r="K46" s="845"/>
      <c r="L46" s="845"/>
      <c r="M46" s="845"/>
      <c r="N46" s="845"/>
      <c r="O46" s="845"/>
      <c r="P46" s="845"/>
      <c r="Q46" s="845"/>
      <c r="R46" s="845"/>
      <c r="S46" s="845"/>
      <c r="T46" s="845"/>
      <c r="U46" s="845"/>
      <c r="V46" s="845"/>
      <c r="W46" s="845"/>
      <c r="X46" s="845"/>
      <c r="Y46" s="845"/>
      <c r="Z46" s="845"/>
      <c r="AA46" s="845"/>
      <c r="AB46" s="845"/>
      <c r="AC46" s="845"/>
      <c r="AD46" s="845"/>
      <c r="AE46" s="845"/>
      <c r="AF46" s="846"/>
    </row>
    <row r="47" spans="1:32" ht="15" customHeight="1" x14ac:dyDescent="0.2">
      <c r="A47" s="232">
        <v>143</v>
      </c>
      <c r="B47" s="507"/>
      <c r="C47" s="267"/>
      <c r="D47" s="267"/>
      <c r="E47" s="853" t="s">
        <v>118</v>
      </c>
      <c r="F47" s="854"/>
      <c r="G47" s="854"/>
      <c r="H47" s="854"/>
      <c r="I47" s="854"/>
      <c r="J47" s="854"/>
      <c r="K47" s="854"/>
      <c r="L47" s="855"/>
      <c r="M47" s="407">
        <f>SUBTOTAL(9,M48:M49)</f>
        <v>0</v>
      </c>
      <c r="N47" s="410">
        <f t="shared" ref="N47:AC47" si="8">SUBTOTAL(9,N48:N49)</f>
        <v>0</v>
      </c>
      <c r="O47" s="414">
        <f t="shared" si="8"/>
        <v>0</v>
      </c>
      <c r="P47" s="413">
        <f t="shared" si="8"/>
        <v>0</v>
      </c>
      <c r="Q47" s="411">
        <f t="shared" si="8"/>
        <v>0</v>
      </c>
      <c r="R47" s="414">
        <f t="shared" si="8"/>
        <v>0</v>
      </c>
      <c r="S47" s="414">
        <f t="shared" si="8"/>
        <v>0</v>
      </c>
      <c r="T47" s="414">
        <f t="shared" si="8"/>
        <v>0</v>
      </c>
      <c r="U47" s="414">
        <f t="shared" si="8"/>
        <v>0</v>
      </c>
      <c r="V47" s="414">
        <f t="shared" si="8"/>
        <v>0</v>
      </c>
      <c r="W47" s="414">
        <f t="shared" si="8"/>
        <v>0</v>
      </c>
      <c r="X47" s="414">
        <f t="shared" si="8"/>
        <v>0</v>
      </c>
      <c r="Y47" s="414">
        <f t="shared" si="8"/>
        <v>0</v>
      </c>
      <c r="Z47" s="414">
        <f t="shared" si="8"/>
        <v>0</v>
      </c>
      <c r="AA47" s="414">
        <f t="shared" si="8"/>
        <v>0</v>
      </c>
      <c r="AB47" s="424">
        <f t="shared" si="8"/>
        <v>0</v>
      </c>
      <c r="AC47" s="407">
        <f t="shared" si="8"/>
        <v>0</v>
      </c>
      <c r="AD47" s="996"/>
      <c r="AE47" s="997"/>
      <c r="AF47" s="998"/>
    </row>
    <row r="48" spans="1:32" ht="15" customHeight="1" x14ac:dyDescent="0.2">
      <c r="A48" s="232">
        <v>144</v>
      </c>
      <c r="B48" s="507"/>
      <c r="C48" s="267"/>
      <c r="D48" s="267"/>
      <c r="E48" s="483"/>
      <c r="F48" s="856" t="s">
        <v>124</v>
      </c>
      <c r="G48" s="857"/>
      <c r="H48" s="857"/>
      <c r="I48" s="857"/>
      <c r="J48" s="857"/>
      <c r="K48" s="857"/>
      <c r="L48" s="858"/>
      <c r="M48" s="441">
        <f>'2. FTNC CAN'!M48+'3. FTNC USD'!M48+'4. FTNC EUR'!M48+'5. FTNC GBP'!M48+'6. FTNC Autres (inclus)'!M48</f>
        <v>0</v>
      </c>
      <c r="N48" s="442">
        <f>'2. FTNC CAN'!N48+'3. FTNC USD'!N48+'4. FTNC EUR'!N48+'5. FTNC GBP'!N48+'6. FTNC Autres (inclus)'!N48</f>
        <v>0</v>
      </c>
      <c r="O48" s="443">
        <f>'2. FTNC CAN'!O48+'3. FTNC USD'!O48+'4. FTNC EUR'!O48+'5. FTNC GBP'!O48+'6. FTNC Autres (inclus)'!O48</f>
        <v>0</v>
      </c>
      <c r="P48" s="444">
        <f>'2. FTNC CAN'!P48+'3. FTNC USD'!P48+'4. FTNC EUR'!P48+'5. FTNC GBP'!P48+'6. FTNC Autres (inclus)'!P48</f>
        <v>0</v>
      </c>
      <c r="Q48" s="445">
        <f>'2. FTNC CAN'!Q48+'3. FTNC USD'!Q48+'4. FTNC EUR'!Q48+'5. FTNC GBP'!Q48+'6. FTNC Autres (inclus)'!Q48</f>
        <v>0</v>
      </c>
      <c r="R48" s="444">
        <f>'2. FTNC CAN'!R48+'3. FTNC USD'!R48+'4. FTNC EUR'!R48+'5. FTNC GBP'!R48+'6. FTNC Autres (inclus)'!R48</f>
        <v>0</v>
      </c>
      <c r="S48" s="444">
        <f>'2. FTNC CAN'!S48+'3. FTNC USD'!S48+'4. FTNC EUR'!S48+'5. FTNC GBP'!S48+'6. FTNC Autres (inclus)'!S48</f>
        <v>0</v>
      </c>
      <c r="T48" s="444">
        <f>'2. FTNC CAN'!T48+'3. FTNC USD'!T48+'4. FTNC EUR'!T48+'5. FTNC GBP'!T48+'6. FTNC Autres (inclus)'!T48</f>
        <v>0</v>
      </c>
      <c r="U48" s="444">
        <f>'2. FTNC CAN'!U48+'3. FTNC USD'!U48+'4. FTNC EUR'!U48+'5. FTNC GBP'!U48+'6. FTNC Autres (inclus)'!U48</f>
        <v>0</v>
      </c>
      <c r="V48" s="444">
        <f>'2. FTNC CAN'!V48+'3. FTNC USD'!V48+'4. FTNC EUR'!V48+'5. FTNC GBP'!V48+'6. FTNC Autres (inclus)'!V48</f>
        <v>0</v>
      </c>
      <c r="W48" s="444">
        <f>'2. FTNC CAN'!W48+'3. FTNC USD'!W48+'4. FTNC EUR'!W48+'5. FTNC GBP'!W48+'6. FTNC Autres (inclus)'!W48</f>
        <v>0</v>
      </c>
      <c r="X48" s="444">
        <f>'2. FTNC CAN'!X48+'3. FTNC USD'!X48+'4. FTNC EUR'!X48+'5. FTNC GBP'!X48+'6. FTNC Autres (inclus)'!X48</f>
        <v>0</v>
      </c>
      <c r="Y48" s="444">
        <f>'2. FTNC CAN'!Y48+'3. FTNC USD'!Y48+'4. FTNC EUR'!Y48+'5. FTNC GBP'!Y48+'6. FTNC Autres (inclus)'!Y48</f>
        <v>0</v>
      </c>
      <c r="Z48" s="444">
        <f>'2. FTNC CAN'!Z48+'3. FTNC USD'!Z48+'4. FTNC EUR'!Z48+'5. FTNC GBP'!Z48+'6. FTNC Autres (inclus)'!Z48</f>
        <v>0</v>
      </c>
      <c r="AA48" s="444">
        <f>'2. FTNC CAN'!AA48+'3. FTNC USD'!AA48+'4. FTNC EUR'!AA48+'5. FTNC GBP'!AA48+'6. FTNC Autres (inclus)'!AA48</f>
        <v>0</v>
      </c>
      <c r="AB48" s="445">
        <f>'2. FTNC CAN'!AB48+'3. FTNC USD'!AB48+'4. FTNC EUR'!AB48+'5. FTNC GBP'!AB48+'6. FTNC Autres (inclus)'!AB48</f>
        <v>0</v>
      </c>
      <c r="AC48" s="445">
        <f>'2. FTNC CAN'!AC48+'3. FTNC USD'!AC48+'4. FTNC EUR'!AC48+'5. FTNC GBP'!AC48+'6. FTNC Autres (inclus)'!AC48</f>
        <v>0</v>
      </c>
      <c r="AD48" s="996"/>
      <c r="AE48" s="997"/>
      <c r="AF48" s="998"/>
    </row>
    <row r="49" spans="1:32" ht="15" customHeight="1" x14ac:dyDescent="0.2">
      <c r="A49" s="232">
        <v>145</v>
      </c>
      <c r="B49" s="507"/>
      <c r="C49" s="267"/>
      <c r="D49" s="267"/>
      <c r="E49" s="483"/>
      <c r="F49" s="859" t="s">
        <v>571</v>
      </c>
      <c r="G49" s="860"/>
      <c r="H49" s="860"/>
      <c r="I49" s="860"/>
      <c r="J49" s="860"/>
      <c r="K49" s="860"/>
      <c r="L49" s="861"/>
      <c r="M49" s="441">
        <f>'2. FTNC CAN'!M49+'3. FTNC USD'!M49+'4. FTNC EUR'!M49+'5. FTNC GBP'!M49+'6. FTNC Autres (inclus)'!M49</f>
        <v>0</v>
      </c>
      <c r="N49" s="442">
        <f>'2. FTNC CAN'!N49+'3. FTNC USD'!N49+'4. FTNC EUR'!N49+'5. FTNC GBP'!N49+'6. FTNC Autres (inclus)'!N49</f>
        <v>0</v>
      </c>
      <c r="O49" s="443">
        <f>'2. FTNC CAN'!O49+'3. FTNC USD'!O49+'4. FTNC EUR'!O49+'5. FTNC GBP'!O49+'6. FTNC Autres (inclus)'!O49</f>
        <v>0</v>
      </c>
      <c r="P49" s="444">
        <f>'2. FTNC CAN'!P49+'3. FTNC USD'!P49+'4. FTNC EUR'!P49+'5. FTNC GBP'!P49+'6. FTNC Autres (inclus)'!P49</f>
        <v>0</v>
      </c>
      <c r="Q49" s="445">
        <f>'2. FTNC CAN'!Q49+'3. FTNC USD'!Q49+'4. FTNC EUR'!Q49+'5. FTNC GBP'!Q49+'6. FTNC Autres (inclus)'!Q49</f>
        <v>0</v>
      </c>
      <c r="R49" s="444">
        <f>'2. FTNC CAN'!R49+'3. FTNC USD'!R49+'4. FTNC EUR'!R49+'5. FTNC GBP'!R49+'6. FTNC Autres (inclus)'!R49</f>
        <v>0</v>
      </c>
      <c r="S49" s="444">
        <f>'2. FTNC CAN'!S49+'3. FTNC USD'!S49+'4. FTNC EUR'!S49+'5. FTNC GBP'!S49+'6. FTNC Autres (inclus)'!S49</f>
        <v>0</v>
      </c>
      <c r="T49" s="444">
        <f>'2. FTNC CAN'!T49+'3. FTNC USD'!T49+'4. FTNC EUR'!T49+'5. FTNC GBP'!T49+'6. FTNC Autres (inclus)'!T49</f>
        <v>0</v>
      </c>
      <c r="U49" s="444">
        <f>'2. FTNC CAN'!U49+'3. FTNC USD'!U49+'4. FTNC EUR'!U49+'5. FTNC GBP'!U49+'6. FTNC Autres (inclus)'!U49</f>
        <v>0</v>
      </c>
      <c r="V49" s="444">
        <f>'2. FTNC CAN'!V49+'3. FTNC USD'!V49+'4. FTNC EUR'!V49+'5. FTNC GBP'!V49+'6. FTNC Autres (inclus)'!V49</f>
        <v>0</v>
      </c>
      <c r="W49" s="444">
        <f>'2. FTNC CAN'!W49+'3. FTNC USD'!W49+'4. FTNC EUR'!W49+'5. FTNC GBP'!W49+'6. FTNC Autres (inclus)'!W49</f>
        <v>0</v>
      </c>
      <c r="X49" s="444">
        <f>'2. FTNC CAN'!X49+'3. FTNC USD'!X49+'4. FTNC EUR'!X49+'5. FTNC GBP'!X49+'6. FTNC Autres (inclus)'!X49</f>
        <v>0</v>
      </c>
      <c r="Y49" s="444">
        <f>'2. FTNC CAN'!Y49+'3. FTNC USD'!Y49+'4. FTNC EUR'!Y49+'5. FTNC GBP'!Y49+'6. FTNC Autres (inclus)'!Y49</f>
        <v>0</v>
      </c>
      <c r="Z49" s="444">
        <f>'2. FTNC CAN'!Z49+'3. FTNC USD'!Z49+'4. FTNC EUR'!Z49+'5. FTNC GBP'!Z49+'6. FTNC Autres (inclus)'!Z49</f>
        <v>0</v>
      </c>
      <c r="AA49" s="444">
        <f>'2. FTNC CAN'!AA49+'3. FTNC USD'!AA49+'4. FTNC EUR'!AA49+'5. FTNC GBP'!AA49+'6. FTNC Autres (inclus)'!AA49</f>
        <v>0</v>
      </c>
      <c r="AB49" s="445">
        <f>'2. FTNC CAN'!AB49+'3. FTNC USD'!AB49+'4. FTNC EUR'!AB49+'5. FTNC GBP'!AB49+'6. FTNC Autres (inclus)'!AB49</f>
        <v>0</v>
      </c>
      <c r="AC49" s="445">
        <f>'2. FTNC CAN'!AC49+'3. FTNC USD'!AC49+'4. FTNC EUR'!AC49+'5. FTNC GBP'!AC49+'6. FTNC Autres (inclus)'!AC49</f>
        <v>0</v>
      </c>
      <c r="AD49" s="996"/>
      <c r="AE49" s="997"/>
      <c r="AF49" s="998"/>
    </row>
    <row r="50" spans="1:32" ht="15" customHeight="1" x14ac:dyDescent="0.2">
      <c r="A50" s="232">
        <v>146</v>
      </c>
      <c r="B50" s="507"/>
      <c r="C50" s="267"/>
      <c r="D50" s="267"/>
      <c r="E50" s="853" t="s">
        <v>119</v>
      </c>
      <c r="F50" s="854"/>
      <c r="G50" s="854"/>
      <c r="H50" s="854"/>
      <c r="I50" s="854"/>
      <c r="J50" s="854"/>
      <c r="K50" s="854"/>
      <c r="L50" s="855"/>
      <c r="M50" s="407">
        <f>SUBTOTAL(9,M51:M53)</f>
        <v>0</v>
      </c>
      <c r="N50" s="410">
        <f t="shared" ref="N50:AC50" si="9">SUBTOTAL(9,N51:N53)</f>
        <v>0</v>
      </c>
      <c r="O50" s="414">
        <f t="shared" si="9"/>
        <v>0</v>
      </c>
      <c r="P50" s="413">
        <f t="shared" si="9"/>
        <v>0</v>
      </c>
      <c r="Q50" s="411">
        <f t="shared" si="9"/>
        <v>0</v>
      </c>
      <c r="R50" s="414">
        <f t="shared" si="9"/>
        <v>0</v>
      </c>
      <c r="S50" s="414">
        <f t="shared" si="9"/>
        <v>0</v>
      </c>
      <c r="T50" s="414">
        <f t="shared" si="9"/>
        <v>0</v>
      </c>
      <c r="U50" s="414">
        <f t="shared" si="9"/>
        <v>0</v>
      </c>
      <c r="V50" s="414">
        <f t="shared" si="9"/>
        <v>0</v>
      </c>
      <c r="W50" s="414">
        <f t="shared" si="9"/>
        <v>0</v>
      </c>
      <c r="X50" s="414">
        <f t="shared" si="9"/>
        <v>0</v>
      </c>
      <c r="Y50" s="414">
        <f t="shared" si="9"/>
        <v>0</v>
      </c>
      <c r="Z50" s="414">
        <f t="shared" si="9"/>
        <v>0</v>
      </c>
      <c r="AA50" s="414">
        <f t="shared" si="9"/>
        <v>0</v>
      </c>
      <c r="AB50" s="424">
        <f t="shared" si="9"/>
        <v>0</v>
      </c>
      <c r="AC50" s="407">
        <f t="shared" si="9"/>
        <v>0</v>
      </c>
      <c r="AD50" s="996"/>
      <c r="AE50" s="997"/>
      <c r="AF50" s="998"/>
    </row>
    <row r="51" spans="1:32" ht="15" customHeight="1" x14ac:dyDescent="0.2">
      <c r="A51" s="232">
        <v>147</v>
      </c>
      <c r="B51" s="507"/>
      <c r="C51" s="267"/>
      <c r="D51" s="267"/>
      <c r="E51" s="483"/>
      <c r="F51" s="856" t="s">
        <v>116</v>
      </c>
      <c r="G51" s="857"/>
      <c r="H51" s="857"/>
      <c r="I51" s="857"/>
      <c r="J51" s="857"/>
      <c r="K51" s="857"/>
      <c r="L51" s="858"/>
      <c r="M51" s="441">
        <f>'2. FTNC CAN'!M51+'3. FTNC USD'!M51+'4. FTNC EUR'!M51+'5. FTNC GBP'!M51+'6. FTNC Autres (inclus)'!M51</f>
        <v>0</v>
      </c>
      <c r="N51" s="442">
        <f>'2. FTNC CAN'!N51+'3. FTNC USD'!N51+'4. FTNC EUR'!N51+'5. FTNC GBP'!N51+'6. FTNC Autres (inclus)'!N51</f>
        <v>0</v>
      </c>
      <c r="O51" s="443">
        <f>'2. FTNC CAN'!O51+'3. FTNC USD'!O51+'4. FTNC EUR'!O51+'5. FTNC GBP'!O51+'6. FTNC Autres (inclus)'!O51</f>
        <v>0</v>
      </c>
      <c r="P51" s="444">
        <f>'2. FTNC CAN'!P51+'3. FTNC USD'!P51+'4. FTNC EUR'!P51+'5. FTNC GBP'!P51+'6. FTNC Autres (inclus)'!P51</f>
        <v>0</v>
      </c>
      <c r="Q51" s="445">
        <f>'2. FTNC CAN'!Q51+'3. FTNC USD'!Q51+'4. FTNC EUR'!Q51+'5. FTNC GBP'!Q51+'6. FTNC Autres (inclus)'!Q51</f>
        <v>0</v>
      </c>
      <c r="R51" s="444">
        <f>'2. FTNC CAN'!R51+'3. FTNC USD'!R51+'4. FTNC EUR'!R51+'5. FTNC GBP'!R51+'6. FTNC Autres (inclus)'!R51</f>
        <v>0</v>
      </c>
      <c r="S51" s="444">
        <f>'2. FTNC CAN'!S51+'3. FTNC USD'!S51+'4. FTNC EUR'!S51+'5. FTNC GBP'!S51+'6. FTNC Autres (inclus)'!S51</f>
        <v>0</v>
      </c>
      <c r="T51" s="444">
        <f>'2. FTNC CAN'!T51+'3. FTNC USD'!T51+'4. FTNC EUR'!T51+'5. FTNC GBP'!T51+'6. FTNC Autres (inclus)'!T51</f>
        <v>0</v>
      </c>
      <c r="U51" s="444">
        <f>'2. FTNC CAN'!U51+'3. FTNC USD'!U51+'4. FTNC EUR'!U51+'5. FTNC GBP'!U51+'6. FTNC Autres (inclus)'!U51</f>
        <v>0</v>
      </c>
      <c r="V51" s="444">
        <f>'2. FTNC CAN'!V51+'3. FTNC USD'!V51+'4. FTNC EUR'!V51+'5. FTNC GBP'!V51+'6. FTNC Autres (inclus)'!V51</f>
        <v>0</v>
      </c>
      <c r="W51" s="444">
        <f>'2. FTNC CAN'!W51+'3. FTNC USD'!W51+'4. FTNC EUR'!W51+'5. FTNC GBP'!W51+'6. FTNC Autres (inclus)'!W51</f>
        <v>0</v>
      </c>
      <c r="X51" s="444">
        <f>'2. FTNC CAN'!X51+'3. FTNC USD'!X51+'4. FTNC EUR'!X51+'5. FTNC GBP'!X51+'6. FTNC Autres (inclus)'!X51</f>
        <v>0</v>
      </c>
      <c r="Y51" s="444">
        <f>'2. FTNC CAN'!Y51+'3. FTNC USD'!Y51+'4. FTNC EUR'!Y51+'5. FTNC GBP'!Y51+'6. FTNC Autres (inclus)'!Y51</f>
        <v>0</v>
      </c>
      <c r="Z51" s="444">
        <f>'2. FTNC CAN'!Z51+'3. FTNC USD'!Z51+'4. FTNC EUR'!Z51+'5. FTNC GBP'!Z51+'6. FTNC Autres (inclus)'!Z51</f>
        <v>0</v>
      </c>
      <c r="AA51" s="444">
        <f>'2. FTNC CAN'!AA51+'3. FTNC USD'!AA51+'4. FTNC EUR'!AA51+'5. FTNC GBP'!AA51+'6. FTNC Autres (inclus)'!AA51</f>
        <v>0</v>
      </c>
      <c r="AB51" s="445">
        <f>'2. FTNC CAN'!AB51+'3. FTNC USD'!AB51+'4. FTNC EUR'!AB51+'5. FTNC GBP'!AB51+'6. FTNC Autres (inclus)'!AB51</f>
        <v>0</v>
      </c>
      <c r="AC51" s="445">
        <f>'2. FTNC CAN'!AC51+'3. FTNC USD'!AC51+'4. FTNC EUR'!AC51+'5. FTNC GBP'!AC51+'6. FTNC Autres (inclus)'!AC51</f>
        <v>0</v>
      </c>
      <c r="AD51" s="996"/>
      <c r="AE51" s="997"/>
      <c r="AF51" s="998"/>
    </row>
    <row r="52" spans="1:32" ht="15" customHeight="1" x14ac:dyDescent="0.2">
      <c r="A52" s="232">
        <v>148</v>
      </c>
      <c r="B52" s="507"/>
      <c r="C52" s="267"/>
      <c r="D52" s="267"/>
      <c r="E52" s="483"/>
      <c r="F52" s="915" t="s">
        <v>567</v>
      </c>
      <c r="G52" s="916"/>
      <c r="H52" s="916"/>
      <c r="I52" s="916"/>
      <c r="J52" s="916"/>
      <c r="K52" s="916"/>
      <c r="L52" s="917"/>
      <c r="M52" s="441">
        <f>'2. FTNC CAN'!M52+'3. FTNC USD'!M52+'4. FTNC EUR'!M52+'5. FTNC GBP'!M52+'6. FTNC Autres (inclus)'!M52</f>
        <v>0</v>
      </c>
      <c r="N52" s="442">
        <f>'2. FTNC CAN'!N52+'3. FTNC USD'!N52+'4. FTNC EUR'!N52+'5. FTNC GBP'!N52+'6. FTNC Autres (inclus)'!N52</f>
        <v>0</v>
      </c>
      <c r="O52" s="443">
        <f>'2. FTNC CAN'!O52+'3. FTNC USD'!O52+'4. FTNC EUR'!O52+'5. FTNC GBP'!O52+'6. FTNC Autres (inclus)'!O52</f>
        <v>0</v>
      </c>
      <c r="P52" s="444">
        <f>'2. FTNC CAN'!P52+'3. FTNC USD'!P52+'4. FTNC EUR'!P52+'5. FTNC GBP'!P52+'6. FTNC Autres (inclus)'!P52</f>
        <v>0</v>
      </c>
      <c r="Q52" s="445">
        <f>'2. FTNC CAN'!Q52+'3. FTNC USD'!Q52+'4. FTNC EUR'!Q52+'5. FTNC GBP'!Q52+'6. FTNC Autres (inclus)'!Q52</f>
        <v>0</v>
      </c>
      <c r="R52" s="444">
        <f>'2. FTNC CAN'!R52+'3. FTNC USD'!R52+'4. FTNC EUR'!R52+'5. FTNC GBP'!R52+'6. FTNC Autres (inclus)'!R52</f>
        <v>0</v>
      </c>
      <c r="S52" s="444">
        <f>'2. FTNC CAN'!S52+'3. FTNC USD'!S52+'4. FTNC EUR'!S52+'5. FTNC GBP'!S52+'6. FTNC Autres (inclus)'!S52</f>
        <v>0</v>
      </c>
      <c r="T52" s="444">
        <f>'2. FTNC CAN'!T52+'3. FTNC USD'!T52+'4. FTNC EUR'!T52+'5. FTNC GBP'!T52+'6. FTNC Autres (inclus)'!T52</f>
        <v>0</v>
      </c>
      <c r="U52" s="444">
        <f>'2. FTNC CAN'!U52+'3. FTNC USD'!U52+'4. FTNC EUR'!U52+'5. FTNC GBP'!U52+'6. FTNC Autres (inclus)'!U52</f>
        <v>0</v>
      </c>
      <c r="V52" s="444">
        <f>'2. FTNC CAN'!V52+'3. FTNC USD'!V52+'4. FTNC EUR'!V52+'5. FTNC GBP'!V52+'6. FTNC Autres (inclus)'!V52</f>
        <v>0</v>
      </c>
      <c r="W52" s="444">
        <f>'2. FTNC CAN'!W52+'3. FTNC USD'!W52+'4. FTNC EUR'!W52+'5. FTNC GBP'!W52+'6. FTNC Autres (inclus)'!W52</f>
        <v>0</v>
      </c>
      <c r="X52" s="444">
        <f>'2. FTNC CAN'!X52+'3. FTNC USD'!X52+'4. FTNC EUR'!X52+'5. FTNC GBP'!X52+'6. FTNC Autres (inclus)'!X52</f>
        <v>0</v>
      </c>
      <c r="Y52" s="444">
        <f>'2. FTNC CAN'!Y52+'3. FTNC USD'!Y52+'4. FTNC EUR'!Y52+'5. FTNC GBP'!Y52+'6. FTNC Autres (inclus)'!Y52</f>
        <v>0</v>
      </c>
      <c r="Z52" s="444">
        <f>'2. FTNC CAN'!Z52+'3. FTNC USD'!Z52+'4. FTNC EUR'!Z52+'5. FTNC GBP'!Z52+'6. FTNC Autres (inclus)'!Z52</f>
        <v>0</v>
      </c>
      <c r="AA52" s="444">
        <f>'2. FTNC CAN'!AA52+'3. FTNC USD'!AA52+'4. FTNC EUR'!AA52+'5. FTNC GBP'!AA52+'6. FTNC Autres (inclus)'!AA52</f>
        <v>0</v>
      </c>
      <c r="AB52" s="445">
        <f>'2. FTNC CAN'!AB52+'3. FTNC USD'!AB52+'4. FTNC EUR'!AB52+'5. FTNC GBP'!AB52+'6. FTNC Autres (inclus)'!AB52</f>
        <v>0</v>
      </c>
      <c r="AC52" s="445">
        <f>'2. FTNC CAN'!AC52+'3. FTNC USD'!AC52+'4. FTNC EUR'!AC52+'5. FTNC GBP'!AC52+'6. FTNC Autres (inclus)'!AC52</f>
        <v>0</v>
      </c>
      <c r="AD52" s="996"/>
      <c r="AE52" s="997"/>
      <c r="AF52" s="998"/>
    </row>
    <row r="53" spans="1:32" ht="27.75" customHeight="1" x14ac:dyDescent="0.2">
      <c r="A53" s="232">
        <v>149</v>
      </c>
      <c r="B53" s="476"/>
      <c r="C53" s="620"/>
      <c r="D53" s="620"/>
      <c r="E53" s="485"/>
      <c r="F53" s="915" t="s">
        <v>431</v>
      </c>
      <c r="G53" s="916"/>
      <c r="H53" s="916"/>
      <c r="I53" s="916"/>
      <c r="J53" s="916"/>
      <c r="K53" s="916"/>
      <c r="L53" s="917"/>
      <c r="M53" s="441">
        <f>'2. FTNC CAN'!M53+'3. FTNC USD'!M53+'4. FTNC EUR'!M53+'5. FTNC GBP'!M53+'6. FTNC Autres (inclus)'!M53</f>
        <v>0</v>
      </c>
      <c r="N53" s="442">
        <f>'2. FTNC CAN'!N53+'3. FTNC USD'!N53+'4. FTNC EUR'!N53+'5. FTNC GBP'!N53+'6. FTNC Autres (inclus)'!N53</f>
        <v>0</v>
      </c>
      <c r="O53" s="443">
        <f>'2. FTNC CAN'!O53+'3. FTNC USD'!O53+'4. FTNC EUR'!O53+'5. FTNC GBP'!O53+'6. FTNC Autres (inclus)'!O53</f>
        <v>0</v>
      </c>
      <c r="P53" s="444">
        <f>'2. FTNC CAN'!P53+'3. FTNC USD'!P53+'4. FTNC EUR'!P53+'5. FTNC GBP'!P53+'6. FTNC Autres (inclus)'!P53</f>
        <v>0</v>
      </c>
      <c r="Q53" s="445">
        <f>'2. FTNC CAN'!Q53+'3. FTNC USD'!Q53+'4. FTNC EUR'!Q53+'5. FTNC GBP'!Q53+'6. FTNC Autres (inclus)'!Q53</f>
        <v>0</v>
      </c>
      <c r="R53" s="444">
        <f>'2. FTNC CAN'!R53+'3. FTNC USD'!R53+'4. FTNC EUR'!R53+'5. FTNC GBP'!R53+'6. FTNC Autres (inclus)'!R53</f>
        <v>0</v>
      </c>
      <c r="S53" s="444">
        <f>'2. FTNC CAN'!S53+'3. FTNC USD'!S53+'4. FTNC EUR'!S53+'5. FTNC GBP'!S53+'6. FTNC Autres (inclus)'!S53</f>
        <v>0</v>
      </c>
      <c r="T53" s="444">
        <f>'2. FTNC CAN'!T53+'3. FTNC USD'!T53+'4. FTNC EUR'!T53+'5. FTNC GBP'!T53+'6. FTNC Autres (inclus)'!T53</f>
        <v>0</v>
      </c>
      <c r="U53" s="444">
        <f>'2. FTNC CAN'!U53+'3. FTNC USD'!U53+'4. FTNC EUR'!U53+'5. FTNC GBP'!U53+'6. FTNC Autres (inclus)'!U53</f>
        <v>0</v>
      </c>
      <c r="V53" s="444">
        <f>'2. FTNC CAN'!V53+'3. FTNC USD'!V53+'4. FTNC EUR'!V53+'5. FTNC GBP'!V53+'6. FTNC Autres (inclus)'!V53</f>
        <v>0</v>
      </c>
      <c r="W53" s="444">
        <f>'2. FTNC CAN'!W53+'3. FTNC USD'!W53+'4. FTNC EUR'!W53+'5. FTNC GBP'!W53+'6. FTNC Autres (inclus)'!W53</f>
        <v>0</v>
      </c>
      <c r="X53" s="444">
        <f>'2. FTNC CAN'!X53+'3. FTNC USD'!X53+'4. FTNC EUR'!X53+'5. FTNC GBP'!X53+'6. FTNC Autres (inclus)'!X53</f>
        <v>0</v>
      </c>
      <c r="Y53" s="444">
        <f>'2. FTNC CAN'!Y53+'3. FTNC USD'!Y53+'4. FTNC EUR'!Y53+'5. FTNC GBP'!Y53+'6. FTNC Autres (inclus)'!Y53</f>
        <v>0</v>
      </c>
      <c r="Z53" s="444">
        <f>'2. FTNC CAN'!Z53+'3. FTNC USD'!Z53+'4. FTNC EUR'!Z53+'5. FTNC GBP'!Z53+'6. FTNC Autres (inclus)'!Z53</f>
        <v>0</v>
      </c>
      <c r="AA53" s="444">
        <f>'2. FTNC CAN'!AA53+'3. FTNC USD'!AA53+'4. FTNC EUR'!AA53+'5. FTNC GBP'!AA53+'6. FTNC Autres (inclus)'!AA53</f>
        <v>0</v>
      </c>
      <c r="AB53" s="445">
        <f>'2. FTNC CAN'!AB53+'3. FTNC USD'!AB53+'4. FTNC EUR'!AB53+'5. FTNC GBP'!AB53+'6. FTNC Autres (inclus)'!AB53</f>
        <v>0</v>
      </c>
      <c r="AC53" s="445">
        <f>'2. FTNC CAN'!AC53+'3. FTNC USD'!AC53+'4. FTNC EUR'!AC53+'5. FTNC GBP'!AC53+'6. FTNC Autres (inclus)'!AC53</f>
        <v>0</v>
      </c>
      <c r="AD53" s="996"/>
      <c r="AE53" s="997"/>
      <c r="AF53" s="998"/>
    </row>
    <row r="54" spans="1:32" ht="15" customHeight="1" x14ac:dyDescent="0.2">
      <c r="A54" s="619">
        <v>150</v>
      </c>
      <c r="B54" s="509"/>
      <c r="C54" s="621"/>
      <c r="D54" s="621"/>
      <c r="E54" s="853" t="s">
        <v>120</v>
      </c>
      <c r="F54" s="854"/>
      <c r="G54" s="854"/>
      <c r="H54" s="854"/>
      <c r="I54" s="854"/>
      <c r="J54" s="854"/>
      <c r="K54" s="854"/>
      <c r="L54" s="855"/>
      <c r="M54" s="407">
        <f>SUBTOTAL(9,M55:M56)</f>
        <v>0</v>
      </c>
      <c r="N54" s="410">
        <f t="shared" ref="N54:AC54" si="10">SUBTOTAL(9,N55:N56)</f>
        <v>0</v>
      </c>
      <c r="O54" s="414">
        <f t="shared" si="10"/>
        <v>0</v>
      </c>
      <c r="P54" s="413">
        <f t="shared" si="10"/>
        <v>0</v>
      </c>
      <c r="Q54" s="411">
        <f t="shared" si="10"/>
        <v>0</v>
      </c>
      <c r="R54" s="414">
        <f t="shared" si="10"/>
        <v>0</v>
      </c>
      <c r="S54" s="414">
        <f t="shared" si="10"/>
        <v>0</v>
      </c>
      <c r="T54" s="414">
        <f t="shared" si="10"/>
        <v>0</v>
      </c>
      <c r="U54" s="414">
        <f t="shared" si="10"/>
        <v>0</v>
      </c>
      <c r="V54" s="414">
        <f t="shared" si="10"/>
        <v>0</v>
      </c>
      <c r="W54" s="414">
        <f t="shared" si="10"/>
        <v>0</v>
      </c>
      <c r="X54" s="414">
        <f t="shared" si="10"/>
        <v>0</v>
      </c>
      <c r="Y54" s="414">
        <f t="shared" si="10"/>
        <v>0</v>
      </c>
      <c r="Z54" s="414">
        <f t="shared" si="10"/>
        <v>0</v>
      </c>
      <c r="AA54" s="414">
        <f t="shared" si="10"/>
        <v>0</v>
      </c>
      <c r="AB54" s="424">
        <f t="shared" si="10"/>
        <v>0</v>
      </c>
      <c r="AC54" s="407">
        <f t="shared" si="10"/>
        <v>0</v>
      </c>
      <c r="AD54" s="996"/>
      <c r="AE54" s="997"/>
      <c r="AF54" s="998"/>
    </row>
    <row r="55" spans="1:32" ht="15" customHeight="1" x14ac:dyDescent="0.2">
      <c r="A55" s="232">
        <v>151</v>
      </c>
      <c r="B55" s="507"/>
      <c r="C55" s="267"/>
      <c r="D55" s="267"/>
      <c r="E55" s="483"/>
      <c r="F55" s="856" t="s">
        <v>117</v>
      </c>
      <c r="G55" s="857"/>
      <c r="H55" s="857"/>
      <c r="I55" s="857"/>
      <c r="J55" s="857"/>
      <c r="K55" s="857"/>
      <c r="L55" s="858"/>
      <c r="M55" s="441">
        <f>'2. FTNC CAN'!M55+'3. FTNC USD'!M55+'4. FTNC EUR'!M55+'5. FTNC GBP'!M55+'6. FTNC Autres (inclus)'!M55</f>
        <v>0</v>
      </c>
      <c r="N55" s="442">
        <f>'2. FTNC CAN'!N55+'3. FTNC USD'!N55+'4. FTNC EUR'!N55+'5. FTNC GBP'!N55+'6. FTNC Autres (inclus)'!N55</f>
        <v>0</v>
      </c>
      <c r="O55" s="443">
        <f>'2. FTNC CAN'!O55+'3. FTNC USD'!O55+'4. FTNC EUR'!O55+'5. FTNC GBP'!O55+'6. FTNC Autres (inclus)'!O55</f>
        <v>0</v>
      </c>
      <c r="P55" s="444">
        <f>'2. FTNC CAN'!P55+'3. FTNC USD'!P55+'4. FTNC EUR'!P55+'5. FTNC GBP'!P55+'6. FTNC Autres (inclus)'!P55</f>
        <v>0</v>
      </c>
      <c r="Q55" s="445">
        <f>'2. FTNC CAN'!Q55+'3. FTNC USD'!Q55+'4. FTNC EUR'!Q55+'5. FTNC GBP'!Q55+'6. FTNC Autres (inclus)'!Q55</f>
        <v>0</v>
      </c>
      <c r="R55" s="444">
        <f>'2. FTNC CAN'!R55+'3. FTNC USD'!R55+'4. FTNC EUR'!R55+'5. FTNC GBP'!R55+'6. FTNC Autres (inclus)'!R55</f>
        <v>0</v>
      </c>
      <c r="S55" s="444">
        <f>'2. FTNC CAN'!S55+'3. FTNC USD'!S55+'4. FTNC EUR'!S55+'5. FTNC GBP'!S55+'6. FTNC Autres (inclus)'!S55</f>
        <v>0</v>
      </c>
      <c r="T55" s="444">
        <f>'2. FTNC CAN'!T55+'3. FTNC USD'!T55+'4. FTNC EUR'!T55+'5. FTNC GBP'!T55+'6. FTNC Autres (inclus)'!T55</f>
        <v>0</v>
      </c>
      <c r="U55" s="444">
        <f>'2. FTNC CAN'!U55+'3. FTNC USD'!U55+'4. FTNC EUR'!U55+'5. FTNC GBP'!U55+'6. FTNC Autres (inclus)'!U55</f>
        <v>0</v>
      </c>
      <c r="V55" s="444">
        <f>'2. FTNC CAN'!V55+'3. FTNC USD'!V55+'4. FTNC EUR'!V55+'5. FTNC GBP'!V55+'6. FTNC Autres (inclus)'!V55</f>
        <v>0</v>
      </c>
      <c r="W55" s="444">
        <f>'2. FTNC CAN'!W55+'3. FTNC USD'!W55+'4. FTNC EUR'!W55+'5. FTNC GBP'!W55+'6. FTNC Autres (inclus)'!W55</f>
        <v>0</v>
      </c>
      <c r="X55" s="444">
        <f>'2. FTNC CAN'!X55+'3. FTNC USD'!X55+'4. FTNC EUR'!X55+'5. FTNC GBP'!X55+'6. FTNC Autres (inclus)'!X55</f>
        <v>0</v>
      </c>
      <c r="Y55" s="444">
        <f>'2. FTNC CAN'!Y55+'3. FTNC USD'!Y55+'4. FTNC EUR'!Y55+'5. FTNC GBP'!Y55+'6. FTNC Autres (inclus)'!Y55</f>
        <v>0</v>
      </c>
      <c r="Z55" s="444">
        <f>'2. FTNC CAN'!Z55+'3. FTNC USD'!Z55+'4. FTNC EUR'!Z55+'5. FTNC GBP'!Z55+'6. FTNC Autres (inclus)'!Z55</f>
        <v>0</v>
      </c>
      <c r="AA55" s="444">
        <f>'2. FTNC CAN'!AA55+'3. FTNC USD'!AA55+'4. FTNC EUR'!AA55+'5. FTNC GBP'!AA55+'6. FTNC Autres (inclus)'!AA55</f>
        <v>0</v>
      </c>
      <c r="AB55" s="445">
        <f>'2. FTNC CAN'!AB55+'3. FTNC USD'!AB55+'4. FTNC EUR'!AB55+'5. FTNC GBP'!AB55+'6. FTNC Autres (inclus)'!AB55</f>
        <v>0</v>
      </c>
      <c r="AC55" s="445">
        <f>'2. FTNC CAN'!AC55+'3. FTNC USD'!AC55+'4. FTNC EUR'!AC55+'5. FTNC GBP'!AC55+'6. FTNC Autres (inclus)'!AC55</f>
        <v>0</v>
      </c>
      <c r="AD55" s="996"/>
      <c r="AE55" s="997"/>
      <c r="AF55" s="998"/>
    </row>
    <row r="56" spans="1:32" ht="15" customHeight="1" x14ac:dyDescent="0.2">
      <c r="A56" s="232">
        <v>152</v>
      </c>
      <c r="B56" s="507"/>
      <c r="C56" s="267"/>
      <c r="D56" s="267"/>
      <c r="E56" s="483"/>
      <c r="F56" s="859" t="s">
        <v>572</v>
      </c>
      <c r="G56" s="860"/>
      <c r="H56" s="860"/>
      <c r="I56" s="860"/>
      <c r="J56" s="860"/>
      <c r="K56" s="860"/>
      <c r="L56" s="861"/>
      <c r="M56" s="441">
        <f>'2. FTNC CAN'!M56+'3. FTNC USD'!M56+'4. FTNC EUR'!M56+'5. FTNC GBP'!M56+'6. FTNC Autres (inclus)'!M56</f>
        <v>0</v>
      </c>
      <c r="N56" s="442">
        <f>'2. FTNC CAN'!N56+'3. FTNC USD'!N56+'4. FTNC EUR'!N56+'5. FTNC GBP'!N56+'6. FTNC Autres (inclus)'!N56</f>
        <v>0</v>
      </c>
      <c r="O56" s="443">
        <f>'2. FTNC CAN'!O56+'3. FTNC USD'!O56+'4. FTNC EUR'!O56+'5. FTNC GBP'!O56+'6. FTNC Autres (inclus)'!O56</f>
        <v>0</v>
      </c>
      <c r="P56" s="444">
        <f>'2. FTNC CAN'!P56+'3. FTNC USD'!P56+'4. FTNC EUR'!P56+'5. FTNC GBP'!P56+'6. FTNC Autres (inclus)'!P56</f>
        <v>0</v>
      </c>
      <c r="Q56" s="445">
        <f>'2. FTNC CAN'!Q56+'3. FTNC USD'!Q56+'4. FTNC EUR'!Q56+'5. FTNC GBP'!Q56+'6. FTNC Autres (inclus)'!Q56</f>
        <v>0</v>
      </c>
      <c r="R56" s="444">
        <f>'2. FTNC CAN'!R56+'3. FTNC USD'!R56+'4. FTNC EUR'!R56+'5. FTNC GBP'!R56+'6. FTNC Autres (inclus)'!R56</f>
        <v>0</v>
      </c>
      <c r="S56" s="444">
        <f>'2. FTNC CAN'!S56+'3. FTNC USD'!S56+'4. FTNC EUR'!S56+'5. FTNC GBP'!S56+'6. FTNC Autres (inclus)'!S56</f>
        <v>0</v>
      </c>
      <c r="T56" s="444">
        <f>'2. FTNC CAN'!T56+'3. FTNC USD'!T56+'4. FTNC EUR'!T56+'5. FTNC GBP'!T56+'6. FTNC Autres (inclus)'!T56</f>
        <v>0</v>
      </c>
      <c r="U56" s="444">
        <f>'2. FTNC CAN'!U56+'3. FTNC USD'!U56+'4. FTNC EUR'!U56+'5. FTNC GBP'!U56+'6. FTNC Autres (inclus)'!U56</f>
        <v>0</v>
      </c>
      <c r="V56" s="444">
        <f>'2. FTNC CAN'!V56+'3. FTNC USD'!V56+'4. FTNC EUR'!V56+'5. FTNC GBP'!V56+'6. FTNC Autres (inclus)'!V56</f>
        <v>0</v>
      </c>
      <c r="W56" s="444">
        <f>'2. FTNC CAN'!W56+'3. FTNC USD'!W56+'4. FTNC EUR'!W56+'5. FTNC GBP'!W56+'6. FTNC Autres (inclus)'!W56</f>
        <v>0</v>
      </c>
      <c r="X56" s="444">
        <f>'2. FTNC CAN'!X56+'3. FTNC USD'!X56+'4. FTNC EUR'!X56+'5. FTNC GBP'!X56+'6. FTNC Autres (inclus)'!X56</f>
        <v>0</v>
      </c>
      <c r="Y56" s="444">
        <f>'2. FTNC CAN'!Y56+'3. FTNC USD'!Y56+'4. FTNC EUR'!Y56+'5. FTNC GBP'!Y56+'6. FTNC Autres (inclus)'!Y56</f>
        <v>0</v>
      </c>
      <c r="Z56" s="444">
        <f>'2. FTNC CAN'!Z56+'3. FTNC USD'!Z56+'4. FTNC EUR'!Z56+'5. FTNC GBP'!Z56+'6. FTNC Autres (inclus)'!Z56</f>
        <v>0</v>
      </c>
      <c r="AA56" s="444">
        <f>'2. FTNC CAN'!AA56+'3. FTNC USD'!AA56+'4. FTNC EUR'!AA56+'5. FTNC GBP'!AA56+'6. FTNC Autres (inclus)'!AA56</f>
        <v>0</v>
      </c>
      <c r="AB56" s="445">
        <f>'2. FTNC CAN'!AB56+'3. FTNC USD'!AB56+'4. FTNC EUR'!AB56+'5. FTNC GBP'!AB56+'6. FTNC Autres (inclus)'!AB56</f>
        <v>0</v>
      </c>
      <c r="AC56" s="445">
        <f>'2. FTNC CAN'!AC56+'3. FTNC USD'!AC56+'4. FTNC EUR'!AC56+'5. FTNC GBP'!AC56+'6. FTNC Autres (inclus)'!AC56</f>
        <v>0</v>
      </c>
      <c r="AD56" s="996"/>
      <c r="AE56" s="997"/>
      <c r="AF56" s="998"/>
    </row>
    <row r="57" spans="1:32" ht="13.5" customHeight="1" x14ac:dyDescent="0.2">
      <c r="A57" s="232">
        <v>153</v>
      </c>
      <c r="B57" s="236"/>
      <c r="C57" s="275"/>
      <c r="D57" s="276"/>
      <c r="E57" s="853" t="s">
        <v>121</v>
      </c>
      <c r="F57" s="854"/>
      <c r="G57" s="854"/>
      <c r="H57" s="854"/>
      <c r="I57" s="854"/>
      <c r="J57" s="854"/>
      <c r="K57" s="854"/>
      <c r="L57" s="855"/>
      <c r="M57" s="407">
        <f>SUBTOTAL(9,M58:M60)</f>
        <v>0</v>
      </c>
      <c r="N57" s="410">
        <f t="shared" ref="N57:AC57" si="11">SUBTOTAL(9,N58:N60)</f>
        <v>0</v>
      </c>
      <c r="O57" s="414">
        <f t="shared" si="11"/>
        <v>0</v>
      </c>
      <c r="P57" s="413">
        <f t="shared" si="11"/>
        <v>0</v>
      </c>
      <c r="Q57" s="411">
        <f t="shared" si="11"/>
        <v>0</v>
      </c>
      <c r="R57" s="414">
        <f t="shared" si="11"/>
        <v>0</v>
      </c>
      <c r="S57" s="414">
        <f t="shared" si="11"/>
        <v>0</v>
      </c>
      <c r="T57" s="414">
        <f t="shared" si="11"/>
        <v>0</v>
      </c>
      <c r="U57" s="414">
        <f t="shared" si="11"/>
        <v>0</v>
      </c>
      <c r="V57" s="414">
        <f t="shared" si="11"/>
        <v>0</v>
      </c>
      <c r="W57" s="414">
        <f t="shared" si="11"/>
        <v>0</v>
      </c>
      <c r="X57" s="414">
        <f t="shared" si="11"/>
        <v>0</v>
      </c>
      <c r="Y57" s="414">
        <f t="shared" si="11"/>
        <v>0</v>
      </c>
      <c r="Z57" s="414">
        <f t="shared" si="11"/>
        <v>0</v>
      </c>
      <c r="AA57" s="414">
        <f t="shared" si="11"/>
        <v>0</v>
      </c>
      <c r="AB57" s="424">
        <f t="shared" si="11"/>
        <v>0</v>
      </c>
      <c r="AC57" s="407">
        <f t="shared" si="11"/>
        <v>0</v>
      </c>
      <c r="AD57" s="996"/>
      <c r="AE57" s="997"/>
      <c r="AF57" s="998"/>
    </row>
    <row r="58" spans="1:32" ht="15" customHeight="1" x14ac:dyDescent="0.2">
      <c r="A58" s="232">
        <v>154</v>
      </c>
      <c r="B58" s="507"/>
      <c r="C58" s="267"/>
      <c r="D58" s="267"/>
      <c r="E58" s="483"/>
      <c r="F58" s="856" t="s">
        <v>122</v>
      </c>
      <c r="G58" s="857"/>
      <c r="H58" s="857"/>
      <c r="I58" s="857"/>
      <c r="J58" s="857"/>
      <c r="K58" s="857"/>
      <c r="L58" s="858"/>
      <c r="M58" s="441">
        <f>'2. FTNC CAN'!M58+'3. FTNC USD'!M58+'4. FTNC EUR'!M58+'5. FTNC GBP'!M58+'6. FTNC Autres (inclus)'!M58</f>
        <v>0</v>
      </c>
      <c r="N58" s="442">
        <f>'2. FTNC CAN'!N58+'3. FTNC USD'!N58+'4. FTNC EUR'!N58+'5. FTNC GBP'!N58+'6. FTNC Autres (inclus)'!N58</f>
        <v>0</v>
      </c>
      <c r="O58" s="443">
        <f>'2. FTNC CAN'!O58+'3. FTNC USD'!O58+'4. FTNC EUR'!O58+'5. FTNC GBP'!O58+'6. FTNC Autres (inclus)'!O58</f>
        <v>0</v>
      </c>
      <c r="P58" s="444">
        <f>'2. FTNC CAN'!P58+'3. FTNC USD'!P58+'4. FTNC EUR'!P58+'5. FTNC GBP'!P58+'6. FTNC Autres (inclus)'!P58</f>
        <v>0</v>
      </c>
      <c r="Q58" s="445">
        <f>'2. FTNC CAN'!Q58+'3. FTNC USD'!Q58+'4. FTNC EUR'!Q58+'5. FTNC GBP'!Q58+'6. FTNC Autres (inclus)'!Q58</f>
        <v>0</v>
      </c>
      <c r="R58" s="444">
        <f>'2. FTNC CAN'!R58+'3. FTNC USD'!R58+'4. FTNC EUR'!R58+'5. FTNC GBP'!R58+'6. FTNC Autres (inclus)'!R58</f>
        <v>0</v>
      </c>
      <c r="S58" s="444">
        <f>'2. FTNC CAN'!S58+'3. FTNC USD'!S58+'4. FTNC EUR'!S58+'5. FTNC GBP'!S58+'6. FTNC Autres (inclus)'!S58</f>
        <v>0</v>
      </c>
      <c r="T58" s="444">
        <f>'2. FTNC CAN'!T58+'3. FTNC USD'!T58+'4. FTNC EUR'!T58+'5. FTNC GBP'!T58+'6. FTNC Autres (inclus)'!T58</f>
        <v>0</v>
      </c>
      <c r="U58" s="444">
        <f>'2. FTNC CAN'!U58+'3. FTNC USD'!U58+'4. FTNC EUR'!U58+'5. FTNC GBP'!U58+'6. FTNC Autres (inclus)'!U58</f>
        <v>0</v>
      </c>
      <c r="V58" s="444">
        <f>'2. FTNC CAN'!V58+'3. FTNC USD'!V58+'4. FTNC EUR'!V58+'5. FTNC GBP'!V58+'6. FTNC Autres (inclus)'!V58</f>
        <v>0</v>
      </c>
      <c r="W58" s="444">
        <f>'2. FTNC CAN'!W58+'3. FTNC USD'!W58+'4. FTNC EUR'!W58+'5. FTNC GBP'!W58+'6. FTNC Autres (inclus)'!W58</f>
        <v>0</v>
      </c>
      <c r="X58" s="444">
        <f>'2. FTNC CAN'!X58+'3. FTNC USD'!X58+'4. FTNC EUR'!X58+'5. FTNC GBP'!X58+'6. FTNC Autres (inclus)'!X58</f>
        <v>0</v>
      </c>
      <c r="Y58" s="444">
        <f>'2. FTNC CAN'!Y58+'3. FTNC USD'!Y58+'4. FTNC EUR'!Y58+'5. FTNC GBP'!Y58+'6. FTNC Autres (inclus)'!Y58</f>
        <v>0</v>
      </c>
      <c r="Z58" s="444">
        <f>'2. FTNC CAN'!Z58+'3. FTNC USD'!Z58+'4. FTNC EUR'!Z58+'5. FTNC GBP'!Z58+'6. FTNC Autres (inclus)'!Z58</f>
        <v>0</v>
      </c>
      <c r="AA58" s="444">
        <f>'2. FTNC CAN'!AA58+'3. FTNC USD'!AA58+'4. FTNC EUR'!AA58+'5. FTNC GBP'!AA58+'6. FTNC Autres (inclus)'!AA58</f>
        <v>0</v>
      </c>
      <c r="AB58" s="445">
        <f>'2. FTNC CAN'!AB58+'3. FTNC USD'!AB58+'4. FTNC EUR'!AB58+'5. FTNC GBP'!AB58+'6. FTNC Autres (inclus)'!AB58</f>
        <v>0</v>
      </c>
      <c r="AC58" s="445">
        <f>'2. FTNC CAN'!AC58+'3. FTNC USD'!AC58+'4. FTNC EUR'!AC58+'5. FTNC GBP'!AC58+'6. FTNC Autres (inclus)'!AC58</f>
        <v>0</v>
      </c>
      <c r="AD58" s="996"/>
      <c r="AE58" s="997"/>
      <c r="AF58" s="998"/>
    </row>
    <row r="59" spans="1:32" ht="15" customHeight="1" x14ac:dyDescent="0.2">
      <c r="A59" s="232">
        <v>155</v>
      </c>
      <c r="B59" s="507"/>
      <c r="C59" s="267"/>
      <c r="D59" s="267"/>
      <c r="E59" s="483"/>
      <c r="F59" s="915" t="s">
        <v>573</v>
      </c>
      <c r="G59" s="916"/>
      <c r="H59" s="916"/>
      <c r="I59" s="916"/>
      <c r="J59" s="916"/>
      <c r="K59" s="916"/>
      <c r="L59" s="917"/>
      <c r="M59" s="441">
        <f>'2. FTNC CAN'!M59+'3. FTNC USD'!M59+'4. FTNC EUR'!M59+'5. FTNC GBP'!M59+'6. FTNC Autres (inclus)'!M59</f>
        <v>0</v>
      </c>
      <c r="N59" s="442">
        <f>'2. FTNC CAN'!N59+'3. FTNC USD'!N59+'4. FTNC EUR'!N59+'5. FTNC GBP'!N59+'6. FTNC Autres (inclus)'!N59</f>
        <v>0</v>
      </c>
      <c r="O59" s="443">
        <f>'2. FTNC CAN'!O59+'3. FTNC USD'!O59+'4. FTNC EUR'!O59+'5. FTNC GBP'!O59+'6. FTNC Autres (inclus)'!O59</f>
        <v>0</v>
      </c>
      <c r="P59" s="444">
        <f>'2. FTNC CAN'!P59+'3. FTNC USD'!P59+'4. FTNC EUR'!P59+'5. FTNC GBP'!P59+'6. FTNC Autres (inclus)'!P59</f>
        <v>0</v>
      </c>
      <c r="Q59" s="445">
        <f>'2. FTNC CAN'!Q59+'3. FTNC USD'!Q59+'4. FTNC EUR'!Q59+'5. FTNC GBP'!Q59+'6. FTNC Autres (inclus)'!Q59</f>
        <v>0</v>
      </c>
      <c r="R59" s="444">
        <f>'2. FTNC CAN'!R59+'3. FTNC USD'!R59+'4. FTNC EUR'!R59+'5. FTNC GBP'!R59+'6. FTNC Autres (inclus)'!R59</f>
        <v>0</v>
      </c>
      <c r="S59" s="444">
        <f>'2. FTNC CAN'!S59+'3. FTNC USD'!S59+'4. FTNC EUR'!S59+'5. FTNC GBP'!S59+'6. FTNC Autres (inclus)'!S59</f>
        <v>0</v>
      </c>
      <c r="T59" s="444">
        <f>'2. FTNC CAN'!T59+'3. FTNC USD'!T59+'4. FTNC EUR'!T59+'5. FTNC GBP'!T59+'6. FTNC Autres (inclus)'!T59</f>
        <v>0</v>
      </c>
      <c r="U59" s="444">
        <f>'2. FTNC CAN'!U59+'3. FTNC USD'!U59+'4. FTNC EUR'!U59+'5. FTNC GBP'!U59+'6. FTNC Autres (inclus)'!U59</f>
        <v>0</v>
      </c>
      <c r="V59" s="444">
        <f>'2. FTNC CAN'!V59+'3. FTNC USD'!V59+'4. FTNC EUR'!V59+'5. FTNC GBP'!V59+'6. FTNC Autres (inclus)'!V59</f>
        <v>0</v>
      </c>
      <c r="W59" s="444">
        <f>'2. FTNC CAN'!W59+'3. FTNC USD'!W59+'4. FTNC EUR'!W59+'5. FTNC GBP'!W59+'6. FTNC Autres (inclus)'!W59</f>
        <v>0</v>
      </c>
      <c r="X59" s="444">
        <f>'2. FTNC CAN'!X59+'3. FTNC USD'!X59+'4. FTNC EUR'!X59+'5. FTNC GBP'!X59+'6. FTNC Autres (inclus)'!X59</f>
        <v>0</v>
      </c>
      <c r="Y59" s="444">
        <f>'2. FTNC CAN'!Y59+'3. FTNC USD'!Y59+'4. FTNC EUR'!Y59+'5. FTNC GBP'!Y59+'6. FTNC Autres (inclus)'!Y59</f>
        <v>0</v>
      </c>
      <c r="Z59" s="444">
        <f>'2. FTNC CAN'!Z59+'3. FTNC USD'!Z59+'4. FTNC EUR'!Z59+'5. FTNC GBP'!Z59+'6. FTNC Autres (inclus)'!Z59</f>
        <v>0</v>
      </c>
      <c r="AA59" s="444">
        <f>'2. FTNC CAN'!AA59+'3. FTNC USD'!AA59+'4. FTNC EUR'!AA59+'5. FTNC GBP'!AA59+'6. FTNC Autres (inclus)'!AA59</f>
        <v>0</v>
      </c>
      <c r="AB59" s="445">
        <f>'2. FTNC CAN'!AB59+'3. FTNC USD'!AB59+'4. FTNC EUR'!AB59+'5. FTNC GBP'!AB59+'6. FTNC Autres (inclus)'!AB59</f>
        <v>0</v>
      </c>
      <c r="AC59" s="445">
        <f>'2. FTNC CAN'!AC59+'3. FTNC USD'!AC59+'4. FTNC EUR'!AC59+'5. FTNC GBP'!AC59+'6. FTNC Autres (inclus)'!AC59</f>
        <v>0</v>
      </c>
      <c r="AD59" s="996"/>
      <c r="AE59" s="997"/>
      <c r="AF59" s="998"/>
    </row>
    <row r="60" spans="1:32" ht="27.75" customHeight="1" x14ac:dyDescent="0.2">
      <c r="A60" s="232">
        <v>156</v>
      </c>
      <c r="B60" s="507"/>
      <c r="C60" s="267"/>
      <c r="D60" s="267"/>
      <c r="E60" s="483"/>
      <c r="F60" s="859" t="s">
        <v>432</v>
      </c>
      <c r="G60" s="860"/>
      <c r="H60" s="860"/>
      <c r="I60" s="860"/>
      <c r="J60" s="860"/>
      <c r="K60" s="860"/>
      <c r="L60" s="861"/>
      <c r="M60" s="441">
        <f>'2. FTNC CAN'!M60+'3. FTNC USD'!M60+'4. FTNC EUR'!M60+'5. FTNC GBP'!M60+'6. FTNC Autres (inclus)'!M60</f>
        <v>0</v>
      </c>
      <c r="N60" s="442">
        <f>'2. FTNC CAN'!N60+'3. FTNC USD'!N60+'4. FTNC EUR'!N60+'5. FTNC GBP'!N60+'6. FTNC Autres (inclus)'!N60</f>
        <v>0</v>
      </c>
      <c r="O60" s="443">
        <f>'2. FTNC CAN'!O60+'3. FTNC USD'!O60+'4. FTNC EUR'!O60+'5. FTNC GBP'!O60+'6. FTNC Autres (inclus)'!O60</f>
        <v>0</v>
      </c>
      <c r="P60" s="444">
        <f>'2. FTNC CAN'!P60+'3. FTNC USD'!P60+'4. FTNC EUR'!P60+'5. FTNC GBP'!P60+'6. FTNC Autres (inclus)'!P60</f>
        <v>0</v>
      </c>
      <c r="Q60" s="445">
        <f>'2. FTNC CAN'!Q60+'3. FTNC USD'!Q60+'4. FTNC EUR'!Q60+'5. FTNC GBP'!Q60+'6. FTNC Autres (inclus)'!Q60</f>
        <v>0</v>
      </c>
      <c r="R60" s="444">
        <f>'2. FTNC CAN'!R60+'3. FTNC USD'!R60+'4. FTNC EUR'!R60+'5. FTNC GBP'!R60+'6. FTNC Autres (inclus)'!R60</f>
        <v>0</v>
      </c>
      <c r="S60" s="444">
        <f>'2. FTNC CAN'!S60+'3. FTNC USD'!S60+'4. FTNC EUR'!S60+'5. FTNC GBP'!S60+'6. FTNC Autres (inclus)'!S60</f>
        <v>0</v>
      </c>
      <c r="T60" s="444">
        <f>'2. FTNC CAN'!T60+'3. FTNC USD'!T60+'4. FTNC EUR'!T60+'5. FTNC GBP'!T60+'6. FTNC Autres (inclus)'!T60</f>
        <v>0</v>
      </c>
      <c r="U60" s="444">
        <f>'2. FTNC CAN'!U60+'3. FTNC USD'!U60+'4. FTNC EUR'!U60+'5. FTNC GBP'!U60+'6. FTNC Autres (inclus)'!U60</f>
        <v>0</v>
      </c>
      <c r="V60" s="444">
        <f>'2. FTNC CAN'!V60+'3. FTNC USD'!V60+'4. FTNC EUR'!V60+'5. FTNC GBP'!V60+'6. FTNC Autres (inclus)'!V60</f>
        <v>0</v>
      </c>
      <c r="W60" s="444">
        <f>'2. FTNC CAN'!W60+'3. FTNC USD'!W60+'4. FTNC EUR'!W60+'5. FTNC GBP'!W60+'6. FTNC Autres (inclus)'!W60</f>
        <v>0</v>
      </c>
      <c r="X60" s="444">
        <f>'2. FTNC CAN'!X60+'3. FTNC USD'!X60+'4. FTNC EUR'!X60+'5. FTNC GBP'!X60+'6. FTNC Autres (inclus)'!X60</f>
        <v>0</v>
      </c>
      <c r="Y60" s="444">
        <f>'2. FTNC CAN'!Y60+'3. FTNC USD'!Y60+'4. FTNC EUR'!Y60+'5. FTNC GBP'!Y60+'6. FTNC Autres (inclus)'!Y60</f>
        <v>0</v>
      </c>
      <c r="Z60" s="444">
        <f>'2. FTNC CAN'!Z60+'3. FTNC USD'!Z60+'4. FTNC EUR'!Z60+'5. FTNC GBP'!Z60+'6. FTNC Autres (inclus)'!Z60</f>
        <v>0</v>
      </c>
      <c r="AA60" s="444">
        <f>'2. FTNC CAN'!AA60+'3. FTNC USD'!AA60+'4. FTNC EUR'!AA60+'5. FTNC GBP'!AA60+'6. FTNC Autres (inclus)'!AA60</f>
        <v>0</v>
      </c>
      <c r="AB60" s="445">
        <f>'2. FTNC CAN'!AB60+'3. FTNC USD'!AB60+'4. FTNC EUR'!AB60+'5. FTNC GBP'!AB60+'6. FTNC Autres (inclus)'!AB60</f>
        <v>0</v>
      </c>
      <c r="AC60" s="445">
        <f>'2. FTNC CAN'!AC60+'3. FTNC USD'!AC60+'4. FTNC EUR'!AC60+'5. FTNC GBP'!AC60+'6. FTNC Autres (inclus)'!AC60</f>
        <v>0</v>
      </c>
      <c r="AD60" s="996"/>
      <c r="AE60" s="997"/>
      <c r="AF60" s="998"/>
    </row>
    <row r="61" spans="1:32" ht="15" customHeight="1" x14ac:dyDescent="0.2">
      <c r="A61" s="232">
        <v>157</v>
      </c>
      <c r="B61" s="507"/>
      <c r="C61" s="267"/>
      <c r="D61" s="267"/>
      <c r="E61" s="853" t="s">
        <v>546</v>
      </c>
      <c r="F61" s="854"/>
      <c r="G61" s="854"/>
      <c r="H61" s="854"/>
      <c r="I61" s="854"/>
      <c r="J61" s="854"/>
      <c r="K61" s="854"/>
      <c r="L61" s="855"/>
      <c r="M61" s="407">
        <f>SUBTOTAL(9,M62:M63)</f>
        <v>0</v>
      </c>
      <c r="N61" s="410">
        <f t="shared" ref="N61:AC61" si="12">SUBTOTAL(9,N62:N63)</f>
        <v>0</v>
      </c>
      <c r="O61" s="414">
        <f t="shared" si="12"/>
        <v>0</v>
      </c>
      <c r="P61" s="413">
        <f t="shared" si="12"/>
        <v>0</v>
      </c>
      <c r="Q61" s="411">
        <f t="shared" si="12"/>
        <v>0</v>
      </c>
      <c r="R61" s="414">
        <f t="shared" si="12"/>
        <v>0</v>
      </c>
      <c r="S61" s="414">
        <f t="shared" si="12"/>
        <v>0</v>
      </c>
      <c r="T61" s="414">
        <f t="shared" si="12"/>
        <v>0</v>
      </c>
      <c r="U61" s="414">
        <f t="shared" si="12"/>
        <v>0</v>
      </c>
      <c r="V61" s="414">
        <f t="shared" si="12"/>
        <v>0</v>
      </c>
      <c r="W61" s="414">
        <f t="shared" si="12"/>
        <v>0</v>
      </c>
      <c r="X61" s="414">
        <f t="shared" si="12"/>
        <v>0</v>
      </c>
      <c r="Y61" s="414">
        <f t="shared" si="12"/>
        <v>0</v>
      </c>
      <c r="Z61" s="414">
        <f t="shared" si="12"/>
        <v>0</v>
      </c>
      <c r="AA61" s="414">
        <f t="shared" si="12"/>
        <v>0</v>
      </c>
      <c r="AB61" s="424">
        <f t="shared" si="12"/>
        <v>0</v>
      </c>
      <c r="AC61" s="407">
        <f t="shared" si="12"/>
        <v>0</v>
      </c>
      <c r="AD61" s="996"/>
      <c r="AE61" s="997"/>
      <c r="AF61" s="998"/>
    </row>
    <row r="62" spans="1:32" ht="15" customHeight="1" x14ac:dyDescent="0.2">
      <c r="A62" s="232">
        <v>158</v>
      </c>
      <c r="B62" s="507"/>
      <c r="C62" s="267"/>
      <c r="D62" s="267"/>
      <c r="E62" s="483"/>
      <c r="F62" s="856" t="s">
        <v>547</v>
      </c>
      <c r="G62" s="857"/>
      <c r="H62" s="857"/>
      <c r="I62" s="857"/>
      <c r="J62" s="857"/>
      <c r="K62" s="857"/>
      <c r="L62" s="858"/>
      <c r="M62" s="441">
        <f>'2. FTNC CAN'!M62+'3. FTNC USD'!M62+'4. FTNC EUR'!M62+'5. FTNC GBP'!M62+'6. FTNC Autres (inclus)'!M62</f>
        <v>0</v>
      </c>
      <c r="N62" s="442">
        <f>'2. FTNC CAN'!N62+'3. FTNC USD'!N62+'4. FTNC EUR'!N62+'5. FTNC GBP'!N62+'6. FTNC Autres (inclus)'!N62</f>
        <v>0</v>
      </c>
      <c r="O62" s="443">
        <f>'2. FTNC CAN'!O62+'3. FTNC USD'!O62+'4. FTNC EUR'!O62+'5. FTNC GBP'!O62+'6. FTNC Autres (inclus)'!O62</f>
        <v>0</v>
      </c>
      <c r="P62" s="444">
        <f>'2. FTNC CAN'!P62+'3. FTNC USD'!P62+'4. FTNC EUR'!P62+'5. FTNC GBP'!P62+'6. FTNC Autres (inclus)'!P62</f>
        <v>0</v>
      </c>
      <c r="Q62" s="445">
        <f>'2. FTNC CAN'!Q62+'3. FTNC USD'!Q62+'4. FTNC EUR'!Q62+'5. FTNC GBP'!Q62+'6. FTNC Autres (inclus)'!Q62</f>
        <v>0</v>
      </c>
      <c r="R62" s="444">
        <f>'2. FTNC CAN'!R62+'3. FTNC USD'!R62+'4. FTNC EUR'!R62+'5. FTNC GBP'!R62+'6. FTNC Autres (inclus)'!R62</f>
        <v>0</v>
      </c>
      <c r="S62" s="444">
        <f>'2. FTNC CAN'!S62+'3. FTNC USD'!S62+'4. FTNC EUR'!S62+'5. FTNC GBP'!S62+'6. FTNC Autres (inclus)'!S62</f>
        <v>0</v>
      </c>
      <c r="T62" s="444">
        <f>'2. FTNC CAN'!T62+'3. FTNC USD'!T62+'4. FTNC EUR'!T62+'5. FTNC GBP'!T62+'6. FTNC Autres (inclus)'!T62</f>
        <v>0</v>
      </c>
      <c r="U62" s="444">
        <f>'2. FTNC CAN'!U62+'3. FTNC USD'!U62+'4. FTNC EUR'!U62+'5. FTNC GBP'!U62+'6. FTNC Autres (inclus)'!U62</f>
        <v>0</v>
      </c>
      <c r="V62" s="444">
        <f>'2. FTNC CAN'!V62+'3. FTNC USD'!V62+'4. FTNC EUR'!V62+'5. FTNC GBP'!V62+'6. FTNC Autres (inclus)'!V62</f>
        <v>0</v>
      </c>
      <c r="W62" s="444">
        <f>'2. FTNC CAN'!W62+'3. FTNC USD'!W62+'4. FTNC EUR'!W62+'5. FTNC GBP'!W62+'6. FTNC Autres (inclus)'!W62</f>
        <v>0</v>
      </c>
      <c r="X62" s="444">
        <f>'2. FTNC CAN'!X62+'3. FTNC USD'!X62+'4. FTNC EUR'!X62+'5. FTNC GBP'!X62+'6. FTNC Autres (inclus)'!X62</f>
        <v>0</v>
      </c>
      <c r="Y62" s="444">
        <f>'2. FTNC CAN'!Y62+'3. FTNC USD'!Y62+'4. FTNC EUR'!Y62+'5. FTNC GBP'!Y62+'6. FTNC Autres (inclus)'!Y62</f>
        <v>0</v>
      </c>
      <c r="Z62" s="444">
        <f>'2. FTNC CAN'!Z62+'3. FTNC USD'!Z62+'4. FTNC EUR'!Z62+'5. FTNC GBP'!Z62+'6. FTNC Autres (inclus)'!Z62</f>
        <v>0</v>
      </c>
      <c r="AA62" s="444">
        <f>'2. FTNC CAN'!AA62+'3. FTNC USD'!AA62+'4. FTNC EUR'!AA62+'5. FTNC GBP'!AA62+'6. FTNC Autres (inclus)'!AA62</f>
        <v>0</v>
      </c>
      <c r="AB62" s="445">
        <f>'2. FTNC CAN'!AB62+'3. FTNC USD'!AB62+'4. FTNC EUR'!AB62+'5. FTNC GBP'!AB62+'6. FTNC Autres (inclus)'!AB62</f>
        <v>0</v>
      </c>
      <c r="AC62" s="445">
        <f>'2. FTNC CAN'!AC62+'3. FTNC USD'!AC62+'4. FTNC EUR'!AC62+'5. FTNC GBP'!AC62+'6. FTNC Autres (inclus)'!AC62</f>
        <v>0</v>
      </c>
      <c r="AD62" s="996"/>
      <c r="AE62" s="997"/>
      <c r="AF62" s="998"/>
    </row>
    <row r="63" spans="1:32" ht="15" customHeight="1" x14ac:dyDescent="0.2">
      <c r="A63" s="232">
        <v>159</v>
      </c>
      <c r="B63" s="507"/>
      <c r="C63" s="267"/>
      <c r="D63" s="267"/>
      <c r="E63" s="483"/>
      <c r="F63" s="859" t="s">
        <v>570</v>
      </c>
      <c r="G63" s="860"/>
      <c r="H63" s="860"/>
      <c r="I63" s="860"/>
      <c r="J63" s="860"/>
      <c r="K63" s="860"/>
      <c r="L63" s="861"/>
      <c r="M63" s="441">
        <f>'2. FTNC CAN'!M63+'3. FTNC USD'!M63+'4. FTNC EUR'!M63+'5. FTNC GBP'!M63+'6. FTNC Autres (inclus)'!M63</f>
        <v>0</v>
      </c>
      <c r="N63" s="442">
        <f>'2. FTNC CAN'!N63+'3. FTNC USD'!N63+'4. FTNC EUR'!N63+'5. FTNC GBP'!N63+'6. FTNC Autres (inclus)'!N63</f>
        <v>0</v>
      </c>
      <c r="O63" s="443">
        <f>'2. FTNC CAN'!O63+'3. FTNC USD'!O63+'4. FTNC EUR'!O63+'5. FTNC GBP'!O63+'6. FTNC Autres (inclus)'!O63</f>
        <v>0</v>
      </c>
      <c r="P63" s="444">
        <f>'2. FTNC CAN'!P63+'3. FTNC USD'!P63+'4. FTNC EUR'!P63+'5. FTNC GBP'!P63+'6. FTNC Autres (inclus)'!P63</f>
        <v>0</v>
      </c>
      <c r="Q63" s="445">
        <f>'2. FTNC CAN'!Q63+'3. FTNC USD'!Q63+'4. FTNC EUR'!Q63+'5. FTNC GBP'!Q63+'6. FTNC Autres (inclus)'!Q63</f>
        <v>0</v>
      </c>
      <c r="R63" s="444">
        <f>'2. FTNC CAN'!R63+'3. FTNC USD'!R63+'4. FTNC EUR'!R63+'5. FTNC GBP'!R63+'6. FTNC Autres (inclus)'!R63</f>
        <v>0</v>
      </c>
      <c r="S63" s="444">
        <f>'2. FTNC CAN'!S63+'3. FTNC USD'!S63+'4. FTNC EUR'!S63+'5. FTNC GBP'!S63+'6. FTNC Autres (inclus)'!S63</f>
        <v>0</v>
      </c>
      <c r="T63" s="444">
        <f>'2. FTNC CAN'!T63+'3. FTNC USD'!T63+'4. FTNC EUR'!T63+'5. FTNC GBP'!T63+'6. FTNC Autres (inclus)'!T63</f>
        <v>0</v>
      </c>
      <c r="U63" s="444">
        <f>'2. FTNC CAN'!U63+'3. FTNC USD'!U63+'4. FTNC EUR'!U63+'5. FTNC GBP'!U63+'6. FTNC Autres (inclus)'!U63</f>
        <v>0</v>
      </c>
      <c r="V63" s="444">
        <f>'2. FTNC CAN'!V63+'3. FTNC USD'!V63+'4. FTNC EUR'!V63+'5. FTNC GBP'!V63+'6. FTNC Autres (inclus)'!V63</f>
        <v>0</v>
      </c>
      <c r="W63" s="444">
        <f>'2. FTNC CAN'!W63+'3. FTNC USD'!W63+'4. FTNC EUR'!W63+'5. FTNC GBP'!W63+'6. FTNC Autres (inclus)'!W63</f>
        <v>0</v>
      </c>
      <c r="X63" s="444">
        <f>'2. FTNC CAN'!X63+'3. FTNC USD'!X63+'4. FTNC EUR'!X63+'5. FTNC GBP'!X63+'6. FTNC Autres (inclus)'!X63</f>
        <v>0</v>
      </c>
      <c r="Y63" s="444">
        <f>'2. FTNC CAN'!Y63+'3. FTNC USD'!Y63+'4. FTNC EUR'!Y63+'5. FTNC GBP'!Y63+'6. FTNC Autres (inclus)'!Y63</f>
        <v>0</v>
      </c>
      <c r="Z63" s="444">
        <f>'2. FTNC CAN'!Z63+'3. FTNC USD'!Z63+'4. FTNC EUR'!Z63+'5. FTNC GBP'!Z63+'6. FTNC Autres (inclus)'!Z63</f>
        <v>0</v>
      </c>
      <c r="AA63" s="444">
        <f>'2. FTNC CAN'!AA63+'3. FTNC USD'!AA63+'4. FTNC EUR'!AA63+'5. FTNC GBP'!AA63+'6. FTNC Autres (inclus)'!AA63</f>
        <v>0</v>
      </c>
      <c r="AB63" s="445">
        <f>'2. FTNC CAN'!AB63+'3. FTNC USD'!AB63+'4. FTNC EUR'!AB63+'5. FTNC GBP'!AB63+'6. FTNC Autres (inclus)'!AB63</f>
        <v>0</v>
      </c>
      <c r="AC63" s="445">
        <f>'2. FTNC CAN'!AC63+'3. FTNC USD'!AC63+'4. FTNC EUR'!AC63+'5. FTNC GBP'!AC63+'6. FTNC Autres (inclus)'!AC63</f>
        <v>0</v>
      </c>
      <c r="AD63" s="996"/>
      <c r="AE63" s="997"/>
      <c r="AF63" s="998"/>
    </row>
    <row r="64" spans="1:32" ht="15" customHeight="1" x14ac:dyDescent="0.2">
      <c r="A64" s="232">
        <v>160</v>
      </c>
      <c r="B64" s="507"/>
      <c r="C64" s="267"/>
      <c r="D64" s="267"/>
      <c r="E64" s="853" t="s">
        <v>548</v>
      </c>
      <c r="F64" s="854"/>
      <c r="G64" s="854"/>
      <c r="H64" s="854"/>
      <c r="I64" s="854"/>
      <c r="J64" s="854"/>
      <c r="K64" s="854"/>
      <c r="L64" s="855"/>
      <c r="M64" s="407">
        <f>SUBTOTAL(9,M65:M67)</f>
        <v>0</v>
      </c>
      <c r="N64" s="410">
        <f t="shared" ref="N64:AC64" si="13">SUBTOTAL(9,N65:N67)</f>
        <v>0</v>
      </c>
      <c r="O64" s="414">
        <f t="shared" si="13"/>
        <v>0</v>
      </c>
      <c r="P64" s="413">
        <f t="shared" si="13"/>
        <v>0</v>
      </c>
      <c r="Q64" s="411">
        <f t="shared" si="13"/>
        <v>0</v>
      </c>
      <c r="R64" s="414">
        <f t="shared" si="13"/>
        <v>0</v>
      </c>
      <c r="S64" s="414">
        <f t="shared" si="13"/>
        <v>0</v>
      </c>
      <c r="T64" s="414">
        <f t="shared" si="13"/>
        <v>0</v>
      </c>
      <c r="U64" s="414">
        <f t="shared" si="13"/>
        <v>0</v>
      </c>
      <c r="V64" s="414">
        <f t="shared" si="13"/>
        <v>0</v>
      </c>
      <c r="W64" s="414">
        <f t="shared" si="13"/>
        <v>0</v>
      </c>
      <c r="X64" s="414">
        <f t="shared" si="13"/>
        <v>0</v>
      </c>
      <c r="Y64" s="414">
        <f t="shared" si="13"/>
        <v>0</v>
      </c>
      <c r="Z64" s="414">
        <f t="shared" si="13"/>
        <v>0</v>
      </c>
      <c r="AA64" s="414">
        <f t="shared" si="13"/>
        <v>0</v>
      </c>
      <c r="AB64" s="424">
        <f t="shared" si="13"/>
        <v>0</v>
      </c>
      <c r="AC64" s="407">
        <f t="shared" si="13"/>
        <v>0</v>
      </c>
      <c r="AD64" s="996"/>
      <c r="AE64" s="997"/>
      <c r="AF64" s="998"/>
    </row>
    <row r="65" spans="1:32" ht="15" customHeight="1" x14ac:dyDescent="0.2">
      <c r="A65" s="232">
        <v>161</v>
      </c>
      <c r="B65" s="507"/>
      <c r="C65" s="267"/>
      <c r="D65" s="267"/>
      <c r="E65" s="483"/>
      <c r="F65" s="856" t="s">
        <v>549</v>
      </c>
      <c r="G65" s="857"/>
      <c r="H65" s="857"/>
      <c r="I65" s="857"/>
      <c r="J65" s="857"/>
      <c r="K65" s="857"/>
      <c r="L65" s="858"/>
      <c r="M65" s="441">
        <f>'2. FTNC CAN'!M65+'3. FTNC USD'!M65+'4. FTNC EUR'!M65+'5. FTNC GBP'!M65+'6. FTNC Autres (inclus)'!M65</f>
        <v>0</v>
      </c>
      <c r="N65" s="442">
        <f>'2. FTNC CAN'!N65+'3. FTNC USD'!N65+'4. FTNC EUR'!N65+'5. FTNC GBP'!N65+'6. FTNC Autres (inclus)'!N65</f>
        <v>0</v>
      </c>
      <c r="O65" s="443">
        <f>'2. FTNC CAN'!O65+'3. FTNC USD'!O65+'4. FTNC EUR'!O65+'5. FTNC GBP'!O65+'6. FTNC Autres (inclus)'!O65</f>
        <v>0</v>
      </c>
      <c r="P65" s="444">
        <f>'2. FTNC CAN'!P65+'3. FTNC USD'!P65+'4. FTNC EUR'!P65+'5. FTNC GBP'!P65+'6. FTNC Autres (inclus)'!P65</f>
        <v>0</v>
      </c>
      <c r="Q65" s="445">
        <f>'2. FTNC CAN'!Q65+'3. FTNC USD'!Q65+'4. FTNC EUR'!Q65+'5. FTNC GBP'!Q65+'6. FTNC Autres (inclus)'!Q65</f>
        <v>0</v>
      </c>
      <c r="R65" s="444">
        <f>'2. FTNC CAN'!R65+'3. FTNC USD'!R65+'4. FTNC EUR'!R65+'5. FTNC GBP'!R65+'6. FTNC Autres (inclus)'!R65</f>
        <v>0</v>
      </c>
      <c r="S65" s="444">
        <f>'2. FTNC CAN'!S65+'3. FTNC USD'!S65+'4. FTNC EUR'!S65+'5. FTNC GBP'!S65+'6. FTNC Autres (inclus)'!S65</f>
        <v>0</v>
      </c>
      <c r="T65" s="444">
        <f>'2. FTNC CAN'!T65+'3. FTNC USD'!T65+'4. FTNC EUR'!T65+'5. FTNC GBP'!T65+'6. FTNC Autres (inclus)'!T65</f>
        <v>0</v>
      </c>
      <c r="U65" s="444">
        <f>'2. FTNC CAN'!U65+'3. FTNC USD'!U65+'4. FTNC EUR'!U65+'5. FTNC GBP'!U65+'6. FTNC Autres (inclus)'!U65</f>
        <v>0</v>
      </c>
      <c r="V65" s="444">
        <f>'2. FTNC CAN'!V65+'3. FTNC USD'!V65+'4. FTNC EUR'!V65+'5. FTNC GBP'!V65+'6. FTNC Autres (inclus)'!V65</f>
        <v>0</v>
      </c>
      <c r="W65" s="444">
        <f>'2. FTNC CAN'!W65+'3. FTNC USD'!W65+'4. FTNC EUR'!W65+'5. FTNC GBP'!W65+'6. FTNC Autres (inclus)'!W65</f>
        <v>0</v>
      </c>
      <c r="X65" s="444">
        <f>'2. FTNC CAN'!X65+'3. FTNC USD'!X65+'4. FTNC EUR'!X65+'5. FTNC GBP'!X65+'6. FTNC Autres (inclus)'!X65</f>
        <v>0</v>
      </c>
      <c r="Y65" s="444">
        <f>'2. FTNC CAN'!Y65+'3. FTNC USD'!Y65+'4. FTNC EUR'!Y65+'5. FTNC GBP'!Y65+'6. FTNC Autres (inclus)'!Y65</f>
        <v>0</v>
      </c>
      <c r="Z65" s="444">
        <f>'2. FTNC CAN'!Z65+'3. FTNC USD'!Z65+'4. FTNC EUR'!Z65+'5. FTNC GBP'!Z65+'6. FTNC Autres (inclus)'!Z65</f>
        <v>0</v>
      </c>
      <c r="AA65" s="444">
        <f>'2. FTNC CAN'!AA65+'3. FTNC USD'!AA65+'4. FTNC EUR'!AA65+'5. FTNC GBP'!AA65+'6. FTNC Autres (inclus)'!AA65</f>
        <v>0</v>
      </c>
      <c r="AB65" s="445">
        <f>'2. FTNC CAN'!AB65+'3. FTNC USD'!AB65+'4. FTNC EUR'!AB65+'5. FTNC GBP'!AB65+'6. FTNC Autres (inclus)'!AB65</f>
        <v>0</v>
      </c>
      <c r="AC65" s="445">
        <f>'2. FTNC CAN'!AC65+'3. FTNC USD'!AC65+'4. FTNC EUR'!AC65+'5. FTNC GBP'!AC65+'6. FTNC Autres (inclus)'!AC65</f>
        <v>0</v>
      </c>
      <c r="AD65" s="996"/>
      <c r="AE65" s="997"/>
      <c r="AF65" s="998"/>
    </row>
    <row r="66" spans="1:32" ht="15" x14ac:dyDescent="0.2">
      <c r="A66" s="232">
        <v>162</v>
      </c>
      <c r="B66" s="507"/>
      <c r="C66" s="475"/>
      <c r="D66" s="475"/>
      <c r="E66" s="475"/>
      <c r="F66" s="915" t="s">
        <v>574</v>
      </c>
      <c r="G66" s="916"/>
      <c r="H66" s="916"/>
      <c r="I66" s="916"/>
      <c r="J66" s="916"/>
      <c r="K66" s="916"/>
      <c r="L66" s="917"/>
      <c r="M66" s="441">
        <f>'2. FTNC CAN'!M66+'3. FTNC USD'!M66+'4. FTNC EUR'!M66+'5. FTNC GBP'!M66+'6. FTNC Autres (inclus)'!M66</f>
        <v>0</v>
      </c>
      <c r="N66" s="442">
        <f>'2. FTNC CAN'!N66+'3. FTNC USD'!N66+'4. FTNC EUR'!N66+'5. FTNC GBP'!N66+'6. FTNC Autres (inclus)'!N66</f>
        <v>0</v>
      </c>
      <c r="O66" s="443">
        <f>'2. FTNC CAN'!O66+'3. FTNC USD'!O66+'4. FTNC EUR'!O66+'5. FTNC GBP'!O66+'6. FTNC Autres (inclus)'!O66</f>
        <v>0</v>
      </c>
      <c r="P66" s="444">
        <f>'2. FTNC CAN'!P66+'3. FTNC USD'!P66+'4. FTNC EUR'!P66+'5. FTNC GBP'!P66+'6. FTNC Autres (inclus)'!P66</f>
        <v>0</v>
      </c>
      <c r="Q66" s="445">
        <f>'2. FTNC CAN'!Q66+'3. FTNC USD'!Q66+'4. FTNC EUR'!Q66+'5. FTNC GBP'!Q66+'6. FTNC Autres (inclus)'!Q66</f>
        <v>0</v>
      </c>
      <c r="R66" s="444">
        <f>'2. FTNC CAN'!R66+'3. FTNC USD'!R66+'4. FTNC EUR'!R66+'5. FTNC GBP'!R66+'6. FTNC Autres (inclus)'!R66</f>
        <v>0</v>
      </c>
      <c r="S66" s="444">
        <f>'2. FTNC CAN'!S66+'3. FTNC USD'!S66+'4. FTNC EUR'!S66+'5. FTNC GBP'!S66+'6. FTNC Autres (inclus)'!S66</f>
        <v>0</v>
      </c>
      <c r="T66" s="444">
        <f>'2. FTNC CAN'!T66+'3. FTNC USD'!T66+'4. FTNC EUR'!T66+'5. FTNC GBP'!T66+'6. FTNC Autres (inclus)'!T66</f>
        <v>0</v>
      </c>
      <c r="U66" s="444">
        <f>'2. FTNC CAN'!U66+'3. FTNC USD'!U66+'4. FTNC EUR'!U66+'5. FTNC GBP'!U66+'6. FTNC Autres (inclus)'!U66</f>
        <v>0</v>
      </c>
      <c r="V66" s="444">
        <f>'2. FTNC CAN'!V66+'3. FTNC USD'!V66+'4. FTNC EUR'!V66+'5. FTNC GBP'!V66+'6. FTNC Autres (inclus)'!V66</f>
        <v>0</v>
      </c>
      <c r="W66" s="444">
        <f>'2. FTNC CAN'!W66+'3. FTNC USD'!W66+'4. FTNC EUR'!W66+'5. FTNC GBP'!W66+'6. FTNC Autres (inclus)'!W66</f>
        <v>0</v>
      </c>
      <c r="X66" s="444">
        <f>'2. FTNC CAN'!X66+'3. FTNC USD'!X66+'4. FTNC EUR'!X66+'5. FTNC GBP'!X66+'6. FTNC Autres (inclus)'!X66</f>
        <v>0</v>
      </c>
      <c r="Y66" s="444">
        <f>'2. FTNC CAN'!Y66+'3. FTNC USD'!Y66+'4. FTNC EUR'!Y66+'5. FTNC GBP'!Y66+'6. FTNC Autres (inclus)'!Y66</f>
        <v>0</v>
      </c>
      <c r="Z66" s="444">
        <f>'2. FTNC CAN'!Z66+'3. FTNC USD'!Z66+'4. FTNC EUR'!Z66+'5. FTNC GBP'!Z66+'6. FTNC Autres (inclus)'!Z66</f>
        <v>0</v>
      </c>
      <c r="AA66" s="444">
        <f>'2. FTNC CAN'!AA66+'3. FTNC USD'!AA66+'4. FTNC EUR'!AA66+'5. FTNC GBP'!AA66+'6. FTNC Autres (inclus)'!AA66</f>
        <v>0</v>
      </c>
      <c r="AB66" s="445">
        <f>'2. FTNC CAN'!AB66+'3. FTNC USD'!AB66+'4. FTNC EUR'!AB66+'5. FTNC GBP'!AB66+'6. FTNC Autres (inclus)'!AB66</f>
        <v>0</v>
      </c>
      <c r="AC66" s="445">
        <f>'2. FTNC CAN'!AC66+'3. FTNC USD'!AC66+'4. FTNC EUR'!AC66+'5. FTNC GBP'!AC66+'6. FTNC Autres (inclus)'!AC66</f>
        <v>0</v>
      </c>
      <c r="AD66" s="996"/>
      <c r="AE66" s="997"/>
      <c r="AF66" s="998"/>
    </row>
    <row r="67" spans="1:32" ht="27.75" customHeight="1" x14ac:dyDescent="0.2">
      <c r="A67" s="232">
        <v>163</v>
      </c>
      <c r="B67" s="507"/>
      <c r="C67" s="475"/>
      <c r="D67" s="475"/>
      <c r="E67" s="475"/>
      <c r="F67" s="859" t="s">
        <v>566</v>
      </c>
      <c r="G67" s="860"/>
      <c r="H67" s="860"/>
      <c r="I67" s="860"/>
      <c r="J67" s="860"/>
      <c r="K67" s="860"/>
      <c r="L67" s="861"/>
      <c r="M67" s="441">
        <f>'2. FTNC CAN'!M67+'3. FTNC USD'!M67+'4. FTNC EUR'!M67+'5. FTNC GBP'!M67+'6. FTNC Autres (inclus)'!M67</f>
        <v>0</v>
      </c>
      <c r="N67" s="442">
        <f>'2. FTNC CAN'!N67+'3. FTNC USD'!N67+'4. FTNC EUR'!N67+'5. FTNC GBP'!N67+'6. FTNC Autres (inclus)'!N67</f>
        <v>0</v>
      </c>
      <c r="O67" s="443">
        <f>'2. FTNC CAN'!O67+'3. FTNC USD'!O67+'4. FTNC EUR'!O67+'5. FTNC GBP'!O67+'6. FTNC Autres (inclus)'!O67</f>
        <v>0</v>
      </c>
      <c r="P67" s="444">
        <f>'2. FTNC CAN'!P67+'3. FTNC USD'!P67+'4. FTNC EUR'!P67+'5. FTNC GBP'!P67+'6. FTNC Autres (inclus)'!P67</f>
        <v>0</v>
      </c>
      <c r="Q67" s="445">
        <f>'2. FTNC CAN'!Q67+'3. FTNC USD'!Q67+'4. FTNC EUR'!Q67+'5. FTNC GBP'!Q67+'6. FTNC Autres (inclus)'!Q67</f>
        <v>0</v>
      </c>
      <c r="R67" s="444">
        <f>'2. FTNC CAN'!R67+'3. FTNC USD'!R67+'4. FTNC EUR'!R67+'5. FTNC GBP'!R67+'6. FTNC Autres (inclus)'!R67</f>
        <v>0</v>
      </c>
      <c r="S67" s="444">
        <f>'2. FTNC CAN'!S67+'3. FTNC USD'!S67+'4. FTNC EUR'!S67+'5. FTNC GBP'!S67+'6. FTNC Autres (inclus)'!S67</f>
        <v>0</v>
      </c>
      <c r="T67" s="444">
        <f>'2. FTNC CAN'!T67+'3. FTNC USD'!T67+'4. FTNC EUR'!T67+'5. FTNC GBP'!T67+'6. FTNC Autres (inclus)'!T67</f>
        <v>0</v>
      </c>
      <c r="U67" s="444">
        <f>'2. FTNC CAN'!U67+'3. FTNC USD'!U67+'4. FTNC EUR'!U67+'5. FTNC GBP'!U67+'6. FTNC Autres (inclus)'!U67</f>
        <v>0</v>
      </c>
      <c r="V67" s="444">
        <f>'2. FTNC CAN'!V67+'3. FTNC USD'!V67+'4. FTNC EUR'!V67+'5. FTNC GBP'!V67+'6. FTNC Autres (inclus)'!V67</f>
        <v>0</v>
      </c>
      <c r="W67" s="444">
        <f>'2. FTNC CAN'!W67+'3. FTNC USD'!W67+'4. FTNC EUR'!W67+'5. FTNC GBP'!W67+'6. FTNC Autres (inclus)'!W67</f>
        <v>0</v>
      </c>
      <c r="X67" s="444">
        <f>'2. FTNC CAN'!X67+'3. FTNC USD'!X67+'4. FTNC EUR'!X67+'5. FTNC GBP'!X67+'6. FTNC Autres (inclus)'!X67</f>
        <v>0</v>
      </c>
      <c r="Y67" s="444">
        <f>'2. FTNC CAN'!Y67+'3. FTNC USD'!Y67+'4. FTNC EUR'!Y67+'5. FTNC GBP'!Y67+'6. FTNC Autres (inclus)'!Y67</f>
        <v>0</v>
      </c>
      <c r="Z67" s="444">
        <f>'2. FTNC CAN'!Z67+'3. FTNC USD'!Z67+'4. FTNC EUR'!Z67+'5. FTNC GBP'!Z67+'6. FTNC Autres (inclus)'!Z67</f>
        <v>0</v>
      </c>
      <c r="AA67" s="444">
        <f>'2. FTNC CAN'!AA67+'3. FTNC USD'!AA67+'4. FTNC EUR'!AA67+'5. FTNC GBP'!AA67+'6. FTNC Autres (inclus)'!AA67</f>
        <v>0</v>
      </c>
      <c r="AB67" s="445">
        <f>'2. FTNC CAN'!AB67+'3. FTNC USD'!AB67+'4. FTNC EUR'!AB67+'5. FTNC GBP'!AB67+'6. FTNC Autres (inclus)'!AB67</f>
        <v>0</v>
      </c>
      <c r="AC67" s="445">
        <f>'2. FTNC CAN'!AC67+'3. FTNC USD'!AC67+'4. FTNC EUR'!AC67+'5. FTNC GBP'!AC67+'6. FTNC Autres (inclus)'!AC67</f>
        <v>0</v>
      </c>
      <c r="AD67" s="996"/>
      <c r="AE67" s="997"/>
      <c r="AF67" s="998"/>
    </row>
    <row r="68" spans="1:32" ht="15" x14ac:dyDescent="0.2">
      <c r="A68" s="232">
        <v>164</v>
      </c>
      <c r="B68" s="507"/>
      <c r="C68" s="475"/>
      <c r="D68" s="844" t="s">
        <v>23</v>
      </c>
      <c r="E68" s="845"/>
      <c r="F68" s="845"/>
      <c r="G68" s="845"/>
      <c r="H68" s="845"/>
      <c r="I68" s="845"/>
      <c r="J68" s="845"/>
      <c r="K68" s="845"/>
      <c r="L68" s="845"/>
      <c r="M68" s="845"/>
      <c r="N68" s="845"/>
      <c r="O68" s="845"/>
      <c r="P68" s="845"/>
      <c r="Q68" s="845"/>
      <c r="R68" s="845"/>
      <c r="S68" s="845"/>
      <c r="T68" s="845"/>
      <c r="U68" s="845"/>
      <c r="V68" s="845"/>
      <c r="W68" s="845"/>
      <c r="X68" s="845"/>
      <c r="Y68" s="845"/>
      <c r="Z68" s="845"/>
      <c r="AA68" s="845"/>
      <c r="AB68" s="845"/>
      <c r="AC68" s="845"/>
      <c r="AD68" s="845"/>
      <c r="AE68" s="845"/>
      <c r="AF68" s="846"/>
    </row>
    <row r="69" spans="1:32" ht="15" x14ac:dyDescent="0.2">
      <c r="A69" s="232">
        <v>165</v>
      </c>
      <c r="B69" s="507"/>
      <c r="C69" s="475"/>
      <c r="D69" s="475"/>
      <c r="E69" s="853" t="s">
        <v>126</v>
      </c>
      <c r="F69" s="854"/>
      <c r="G69" s="854"/>
      <c r="H69" s="854"/>
      <c r="I69" s="854"/>
      <c r="J69" s="854"/>
      <c r="K69" s="854"/>
      <c r="L69" s="855"/>
      <c r="M69" s="407">
        <f>SUBTOTAL(9,M70:M71)</f>
        <v>0</v>
      </c>
      <c r="N69" s="410">
        <f t="shared" ref="N69:AC69" si="14">SUBTOTAL(9,N70:N71)</f>
        <v>0</v>
      </c>
      <c r="O69" s="414">
        <f t="shared" si="14"/>
        <v>0</v>
      </c>
      <c r="P69" s="413">
        <f t="shared" si="14"/>
        <v>0</v>
      </c>
      <c r="Q69" s="411">
        <f t="shared" si="14"/>
        <v>0</v>
      </c>
      <c r="R69" s="414">
        <f t="shared" si="14"/>
        <v>0</v>
      </c>
      <c r="S69" s="414">
        <f t="shared" si="14"/>
        <v>0</v>
      </c>
      <c r="T69" s="414">
        <f t="shared" si="14"/>
        <v>0</v>
      </c>
      <c r="U69" s="414">
        <f t="shared" si="14"/>
        <v>0</v>
      </c>
      <c r="V69" s="414">
        <f t="shared" si="14"/>
        <v>0</v>
      </c>
      <c r="W69" s="414">
        <f t="shared" si="14"/>
        <v>0</v>
      </c>
      <c r="X69" s="414">
        <f t="shared" si="14"/>
        <v>0</v>
      </c>
      <c r="Y69" s="414">
        <f t="shared" si="14"/>
        <v>0</v>
      </c>
      <c r="Z69" s="414">
        <f t="shared" si="14"/>
        <v>0</v>
      </c>
      <c r="AA69" s="414">
        <f t="shared" si="14"/>
        <v>0</v>
      </c>
      <c r="AB69" s="424">
        <f t="shared" si="14"/>
        <v>0</v>
      </c>
      <c r="AC69" s="407">
        <f t="shared" si="14"/>
        <v>0</v>
      </c>
      <c r="AD69" s="996"/>
      <c r="AE69" s="997"/>
      <c r="AF69" s="998"/>
    </row>
    <row r="70" spans="1:32" ht="15" x14ac:dyDescent="0.2">
      <c r="A70" s="232">
        <v>166</v>
      </c>
      <c r="B70" s="507"/>
      <c r="C70" s="475"/>
      <c r="D70" s="475"/>
      <c r="E70" s="475"/>
      <c r="F70" s="856" t="s">
        <v>127</v>
      </c>
      <c r="G70" s="857"/>
      <c r="H70" s="857"/>
      <c r="I70" s="857"/>
      <c r="J70" s="857"/>
      <c r="K70" s="857"/>
      <c r="L70" s="858"/>
      <c r="M70" s="441">
        <f>'2. FTNC CAN'!M70+'3. FTNC USD'!M70+'4. FTNC EUR'!M70+'5. FTNC GBP'!M70+'6. FTNC Autres (inclus)'!M70</f>
        <v>0</v>
      </c>
      <c r="N70" s="442">
        <f>'2. FTNC CAN'!N70+'3. FTNC USD'!N70+'4. FTNC EUR'!N70+'5. FTNC GBP'!N70+'6. FTNC Autres (inclus)'!N70</f>
        <v>0</v>
      </c>
      <c r="O70" s="443">
        <f>'2. FTNC CAN'!O70+'3. FTNC USD'!O70+'4. FTNC EUR'!O70+'5. FTNC GBP'!O70+'6. FTNC Autres (inclus)'!O70</f>
        <v>0</v>
      </c>
      <c r="P70" s="444">
        <f>'2. FTNC CAN'!P70+'3. FTNC USD'!P70+'4. FTNC EUR'!P70+'5. FTNC GBP'!P70+'6. FTNC Autres (inclus)'!P70</f>
        <v>0</v>
      </c>
      <c r="Q70" s="445">
        <f>'2. FTNC CAN'!Q70+'3. FTNC USD'!Q70+'4. FTNC EUR'!Q70+'5. FTNC GBP'!Q70+'6. FTNC Autres (inclus)'!Q70</f>
        <v>0</v>
      </c>
      <c r="R70" s="444">
        <f>'2. FTNC CAN'!R70+'3. FTNC USD'!R70+'4. FTNC EUR'!R70+'5. FTNC GBP'!R70+'6. FTNC Autres (inclus)'!R70</f>
        <v>0</v>
      </c>
      <c r="S70" s="444">
        <f>'2. FTNC CAN'!S70+'3. FTNC USD'!S70+'4. FTNC EUR'!S70+'5. FTNC GBP'!S70+'6. FTNC Autres (inclus)'!S70</f>
        <v>0</v>
      </c>
      <c r="T70" s="444">
        <f>'2. FTNC CAN'!T70+'3. FTNC USD'!T70+'4. FTNC EUR'!T70+'5. FTNC GBP'!T70+'6. FTNC Autres (inclus)'!T70</f>
        <v>0</v>
      </c>
      <c r="U70" s="444">
        <f>'2. FTNC CAN'!U70+'3. FTNC USD'!U70+'4. FTNC EUR'!U70+'5. FTNC GBP'!U70+'6. FTNC Autres (inclus)'!U70</f>
        <v>0</v>
      </c>
      <c r="V70" s="444">
        <f>'2. FTNC CAN'!V70+'3. FTNC USD'!V70+'4. FTNC EUR'!V70+'5. FTNC GBP'!V70+'6. FTNC Autres (inclus)'!V70</f>
        <v>0</v>
      </c>
      <c r="W70" s="444">
        <f>'2. FTNC CAN'!W70+'3. FTNC USD'!W70+'4. FTNC EUR'!W70+'5. FTNC GBP'!W70+'6. FTNC Autres (inclus)'!W70</f>
        <v>0</v>
      </c>
      <c r="X70" s="444">
        <f>'2. FTNC CAN'!X70+'3. FTNC USD'!X70+'4. FTNC EUR'!X70+'5. FTNC GBP'!X70+'6. FTNC Autres (inclus)'!X70</f>
        <v>0</v>
      </c>
      <c r="Y70" s="444">
        <f>'2. FTNC CAN'!Y70+'3. FTNC USD'!Y70+'4. FTNC EUR'!Y70+'5. FTNC GBP'!Y70+'6. FTNC Autres (inclus)'!Y70</f>
        <v>0</v>
      </c>
      <c r="Z70" s="444">
        <f>'2. FTNC CAN'!Z70+'3. FTNC USD'!Z70+'4. FTNC EUR'!Z70+'5. FTNC GBP'!Z70+'6. FTNC Autres (inclus)'!Z70</f>
        <v>0</v>
      </c>
      <c r="AA70" s="444">
        <f>'2. FTNC CAN'!AA70+'3. FTNC USD'!AA70+'4. FTNC EUR'!AA70+'5. FTNC GBP'!AA70+'6. FTNC Autres (inclus)'!AA70</f>
        <v>0</v>
      </c>
      <c r="AB70" s="445">
        <f>'2. FTNC CAN'!AB70+'3. FTNC USD'!AB70+'4. FTNC EUR'!AB70+'5. FTNC GBP'!AB70+'6. FTNC Autres (inclus)'!AB70</f>
        <v>0</v>
      </c>
      <c r="AC70" s="445">
        <f>'2. FTNC CAN'!AC70+'3. FTNC USD'!AC70+'4. FTNC EUR'!AC70+'5. FTNC GBP'!AC70+'6. FTNC Autres (inclus)'!AC70</f>
        <v>0</v>
      </c>
      <c r="AD70" s="996"/>
      <c r="AE70" s="997"/>
      <c r="AF70" s="998"/>
    </row>
    <row r="71" spans="1:32" ht="15" x14ac:dyDescent="0.2">
      <c r="A71" s="232">
        <v>167</v>
      </c>
      <c r="B71" s="507"/>
      <c r="C71" s="475"/>
      <c r="D71" s="475"/>
      <c r="E71" s="475"/>
      <c r="F71" s="859" t="s">
        <v>128</v>
      </c>
      <c r="G71" s="860"/>
      <c r="H71" s="860"/>
      <c r="I71" s="860"/>
      <c r="J71" s="860"/>
      <c r="K71" s="860"/>
      <c r="L71" s="861"/>
      <c r="M71" s="441">
        <f>'2. FTNC CAN'!M71+'3. FTNC USD'!M71+'4. FTNC EUR'!M71+'5. FTNC GBP'!M71+'6. FTNC Autres (inclus)'!M71</f>
        <v>0</v>
      </c>
      <c r="N71" s="442">
        <f>'2. FTNC CAN'!N71+'3. FTNC USD'!N71+'4. FTNC EUR'!N71+'5. FTNC GBP'!N71+'6. FTNC Autres (inclus)'!N71</f>
        <v>0</v>
      </c>
      <c r="O71" s="443">
        <f>'2. FTNC CAN'!O71+'3. FTNC USD'!O71+'4. FTNC EUR'!O71+'5. FTNC GBP'!O71+'6. FTNC Autres (inclus)'!O71</f>
        <v>0</v>
      </c>
      <c r="P71" s="444">
        <f>'2. FTNC CAN'!P71+'3. FTNC USD'!P71+'4. FTNC EUR'!P71+'5. FTNC GBP'!P71+'6. FTNC Autres (inclus)'!P71</f>
        <v>0</v>
      </c>
      <c r="Q71" s="445">
        <f>'2. FTNC CAN'!Q71+'3. FTNC USD'!Q71+'4. FTNC EUR'!Q71+'5. FTNC GBP'!Q71+'6. FTNC Autres (inclus)'!Q71</f>
        <v>0</v>
      </c>
      <c r="R71" s="444">
        <f>'2. FTNC CAN'!R71+'3. FTNC USD'!R71+'4. FTNC EUR'!R71+'5. FTNC GBP'!R71+'6. FTNC Autres (inclus)'!R71</f>
        <v>0</v>
      </c>
      <c r="S71" s="444">
        <f>'2. FTNC CAN'!S71+'3. FTNC USD'!S71+'4. FTNC EUR'!S71+'5. FTNC GBP'!S71+'6. FTNC Autres (inclus)'!S71</f>
        <v>0</v>
      </c>
      <c r="T71" s="444">
        <f>'2. FTNC CAN'!T71+'3. FTNC USD'!T71+'4. FTNC EUR'!T71+'5. FTNC GBP'!T71+'6. FTNC Autres (inclus)'!T71</f>
        <v>0</v>
      </c>
      <c r="U71" s="444">
        <f>'2. FTNC CAN'!U71+'3. FTNC USD'!U71+'4. FTNC EUR'!U71+'5. FTNC GBP'!U71+'6. FTNC Autres (inclus)'!U71</f>
        <v>0</v>
      </c>
      <c r="V71" s="444">
        <f>'2. FTNC CAN'!V71+'3. FTNC USD'!V71+'4. FTNC EUR'!V71+'5. FTNC GBP'!V71+'6. FTNC Autres (inclus)'!V71</f>
        <v>0</v>
      </c>
      <c r="W71" s="444">
        <f>'2. FTNC CAN'!W71+'3. FTNC USD'!W71+'4. FTNC EUR'!W71+'5. FTNC GBP'!W71+'6. FTNC Autres (inclus)'!W71</f>
        <v>0</v>
      </c>
      <c r="X71" s="444">
        <f>'2. FTNC CAN'!X71+'3. FTNC USD'!X71+'4. FTNC EUR'!X71+'5. FTNC GBP'!X71+'6. FTNC Autres (inclus)'!X71</f>
        <v>0</v>
      </c>
      <c r="Y71" s="444">
        <f>'2. FTNC CAN'!Y71+'3. FTNC USD'!Y71+'4. FTNC EUR'!Y71+'5. FTNC GBP'!Y71+'6. FTNC Autres (inclus)'!Y71</f>
        <v>0</v>
      </c>
      <c r="Z71" s="444">
        <f>'2. FTNC CAN'!Z71+'3. FTNC USD'!Z71+'4. FTNC EUR'!Z71+'5. FTNC GBP'!Z71+'6. FTNC Autres (inclus)'!Z71</f>
        <v>0</v>
      </c>
      <c r="AA71" s="444">
        <f>'2. FTNC CAN'!AA71+'3. FTNC USD'!AA71+'4. FTNC EUR'!AA71+'5. FTNC GBP'!AA71+'6. FTNC Autres (inclus)'!AA71</f>
        <v>0</v>
      </c>
      <c r="AB71" s="445">
        <f>'2. FTNC CAN'!AB71+'3. FTNC USD'!AB71+'4. FTNC EUR'!AB71+'5. FTNC GBP'!AB71+'6. FTNC Autres (inclus)'!AB71</f>
        <v>0</v>
      </c>
      <c r="AC71" s="445">
        <f>'2. FTNC CAN'!AC71+'3. FTNC USD'!AC71+'4. FTNC EUR'!AC71+'5. FTNC GBP'!AC71+'6. FTNC Autres (inclus)'!AC71</f>
        <v>0</v>
      </c>
      <c r="AD71" s="996"/>
      <c r="AE71" s="997"/>
      <c r="AF71" s="998"/>
    </row>
    <row r="72" spans="1:32" ht="15" x14ac:dyDescent="0.2">
      <c r="A72" s="232">
        <v>168</v>
      </c>
      <c r="B72" s="507"/>
      <c r="C72" s="475"/>
      <c r="D72" s="475"/>
      <c r="E72" s="853" t="s">
        <v>129</v>
      </c>
      <c r="F72" s="854"/>
      <c r="G72" s="854"/>
      <c r="H72" s="854"/>
      <c r="I72" s="854"/>
      <c r="J72" s="854"/>
      <c r="K72" s="854"/>
      <c r="L72" s="855"/>
      <c r="M72" s="407">
        <f>SUBTOTAL(9,M73:M74)</f>
        <v>0</v>
      </c>
      <c r="N72" s="410">
        <f t="shared" ref="N72:AC72" si="15">SUBTOTAL(9,N73:N74)</f>
        <v>0</v>
      </c>
      <c r="O72" s="414">
        <f t="shared" si="15"/>
        <v>0</v>
      </c>
      <c r="P72" s="413">
        <f t="shared" si="15"/>
        <v>0</v>
      </c>
      <c r="Q72" s="411">
        <f t="shared" si="15"/>
        <v>0</v>
      </c>
      <c r="R72" s="414">
        <f t="shared" si="15"/>
        <v>0</v>
      </c>
      <c r="S72" s="414">
        <f t="shared" si="15"/>
        <v>0</v>
      </c>
      <c r="T72" s="414">
        <f t="shared" si="15"/>
        <v>0</v>
      </c>
      <c r="U72" s="414">
        <f t="shared" si="15"/>
        <v>0</v>
      </c>
      <c r="V72" s="414">
        <f t="shared" si="15"/>
        <v>0</v>
      </c>
      <c r="W72" s="414">
        <f t="shared" si="15"/>
        <v>0</v>
      </c>
      <c r="X72" s="414">
        <f t="shared" si="15"/>
        <v>0</v>
      </c>
      <c r="Y72" s="414">
        <f t="shared" si="15"/>
        <v>0</v>
      </c>
      <c r="Z72" s="414">
        <f t="shared" si="15"/>
        <v>0</v>
      </c>
      <c r="AA72" s="414">
        <f t="shared" si="15"/>
        <v>0</v>
      </c>
      <c r="AB72" s="424">
        <f t="shared" si="15"/>
        <v>0</v>
      </c>
      <c r="AC72" s="407">
        <f t="shared" si="15"/>
        <v>0</v>
      </c>
      <c r="AD72" s="996"/>
      <c r="AE72" s="997"/>
      <c r="AF72" s="998"/>
    </row>
    <row r="73" spans="1:32" ht="15" x14ac:dyDescent="0.2">
      <c r="A73" s="232">
        <v>169</v>
      </c>
      <c r="B73" s="507"/>
      <c r="C73" s="475"/>
      <c r="D73" s="475"/>
      <c r="E73" s="475"/>
      <c r="F73" s="856" t="s">
        <v>130</v>
      </c>
      <c r="G73" s="857"/>
      <c r="H73" s="857"/>
      <c r="I73" s="857"/>
      <c r="J73" s="857"/>
      <c r="K73" s="857"/>
      <c r="L73" s="858"/>
      <c r="M73" s="441">
        <f>'2. FTNC CAN'!M73+'3. FTNC USD'!M73+'4. FTNC EUR'!M73+'5. FTNC GBP'!M73+'6. FTNC Autres (inclus)'!M73</f>
        <v>0</v>
      </c>
      <c r="N73" s="442">
        <f>'2. FTNC CAN'!N73+'3. FTNC USD'!N73+'4. FTNC EUR'!N73+'5. FTNC GBP'!N73+'6. FTNC Autres (inclus)'!N73</f>
        <v>0</v>
      </c>
      <c r="O73" s="443">
        <f>'2. FTNC CAN'!O73+'3. FTNC USD'!O73+'4. FTNC EUR'!O73+'5. FTNC GBP'!O73+'6. FTNC Autres (inclus)'!O73</f>
        <v>0</v>
      </c>
      <c r="P73" s="444">
        <f>'2. FTNC CAN'!P73+'3. FTNC USD'!P73+'4. FTNC EUR'!P73+'5. FTNC GBP'!P73+'6. FTNC Autres (inclus)'!P73</f>
        <v>0</v>
      </c>
      <c r="Q73" s="445">
        <f>'2. FTNC CAN'!Q73+'3. FTNC USD'!Q73+'4. FTNC EUR'!Q73+'5. FTNC GBP'!Q73+'6. FTNC Autres (inclus)'!Q73</f>
        <v>0</v>
      </c>
      <c r="R73" s="444">
        <f>'2. FTNC CAN'!R73+'3. FTNC USD'!R73+'4. FTNC EUR'!R73+'5. FTNC GBP'!R73+'6. FTNC Autres (inclus)'!R73</f>
        <v>0</v>
      </c>
      <c r="S73" s="444">
        <f>'2. FTNC CAN'!S73+'3. FTNC USD'!S73+'4. FTNC EUR'!S73+'5. FTNC GBP'!S73+'6. FTNC Autres (inclus)'!S73</f>
        <v>0</v>
      </c>
      <c r="T73" s="444">
        <f>'2. FTNC CAN'!T73+'3. FTNC USD'!T73+'4. FTNC EUR'!T73+'5. FTNC GBP'!T73+'6. FTNC Autres (inclus)'!T73</f>
        <v>0</v>
      </c>
      <c r="U73" s="444">
        <f>'2. FTNC CAN'!U73+'3. FTNC USD'!U73+'4. FTNC EUR'!U73+'5. FTNC GBP'!U73+'6. FTNC Autres (inclus)'!U73</f>
        <v>0</v>
      </c>
      <c r="V73" s="444">
        <f>'2. FTNC CAN'!V73+'3. FTNC USD'!V73+'4. FTNC EUR'!V73+'5. FTNC GBP'!V73+'6. FTNC Autres (inclus)'!V73</f>
        <v>0</v>
      </c>
      <c r="W73" s="444">
        <f>'2. FTNC CAN'!W73+'3. FTNC USD'!W73+'4. FTNC EUR'!W73+'5. FTNC GBP'!W73+'6. FTNC Autres (inclus)'!W73</f>
        <v>0</v>
      </c>
      <c r="X73" s="444">
        <f>'2. FTNC CAN'!X73+'3. FTNC USD'!X73+'4. FTNC EUR'!X73+'5. FTNC GBP'!X73+'6. FTNC Autres (inclus)'!X73</f>
        <v>0</v>
      </c>
      <c r="Y73" s="444">
        <f>'2. FTNC CAN'!Y73+'3. FTNC USD'!Y73+'4. FTNC EUR'!Y73+'5. FTNC GBP'!Y73+'6. FTNC Autres (inclus)'!Y73</f>
        <v>0</v>
      </c>
      <c r="Z73" s="444">
        <f>'2. FTNC CAN'!Z73+'3. FTNC USD'!Z73+'4. FTNC EUR'!Z73+'5. FTNC GBP'!Z73+'6. FTNC Autres (inclus)'!Z73</f>
        <v>0</v>
      </c>
      <c r="AA73" s="444">
        <f>'2. FTNC CAN'!AA73+'3. FTNC USD'!AA73+'4. FTNC EUR'!AA73+'5. FTNC GBP'!AA73+'6. FTNC Autres (inclus)'!AA73</f>
        <v>0</v>
      </c>
      <c r="AB73" s="445">
        <f>'2. FTNC CAN'!AB73+'3. FTNC USD'!AB73+'4. FTNC EUR'!AB73+'5. FTNC GBP'!AB73+'6. FTNC Autres (inclus)'!AB73</f>
        <v>0</v>
      </c>
      <c r="AC73" s="445">
        <f>'2. FTNC CAN'!AC73+'3. FTNC USD'!AC73+'4. FTNC EUR'!AC73+'5. FTNC GBP'!AC73+'6. FTNC Autres (inclus)'!AC73</f>
        <v>0</v>
      </c>
      <c r="AD73" s="996"/>
      <c r="AE73" s="997"/>
      <c r="AF73" s="998"/>
    </row>
    <row r="74" spans="1:32" ht="15" x14ac:dyDescent="0.2">
      <c r="A74" s="232">
        <v>170</v>
      </c>
      <c r="B74" s="507"/>
      <c r="C74" s="475"/>
      <c r="D74" s="475"/>
      <c r="E74" s="475"/>
      <c r="F74" s="859" t="s">
        <v>131</v>
      </c>
      <c r="G74" s="860"/>
      <c r="H74" s="860"/>
      <c r="I74" s="860"/>
      <c r="J74" s="860"/>
      <c r="K74" s="860"/>
      <c r="L74" s="861"/>
      <c r="M74" s="441">
        <f>'2. FTNC CAN'!M74+'3. FTNC USD'!M74+'4. FTNC EUR'!M74+'5. FTNC GBP'!M74+'6. FTNC Autres (inclus)'!M74</f>
        <v>0</v>
      </c>
      <c r="N74" s="442">
        <f>'2. FTNC CAN'!N74+'3. FTNC USD'!N74+'4. FTNC EUR'!N74+'5. FTNC GBP'!N74+'6. FTNC Autres (inclus)'!N74</f>
        <v>0</v>
      </c>
      <c r="O74" s="443">
        <f>'2. FTNC CAN'!O74+'3. FTNC USD'!O74+'4. FTNC EUR'!O74+'5. FTNC GBP'!O74+'6. FTNC Autres (inclus)'!O74</f>
        <v>0</v>
      </c>
      <c r="P74" s="444">
        <f>'2. FTNC CAN'!P74+'3. FTNC USD'!P74+'4. FTNC EUR'!P74+'5. FTNC GBP'!P74+'6. FTNC Autres (inclus)'!P74</f>
        <v>0</v>
      </c>
      <c r="Q74" s="445">
        <f>'2. FTNC CAN'!Q74+'3. FTNC USD'!Q74+'4. FTNC EUR'!Q74+'5. FTNC GBP'!Q74+'6. FTNC Autres (inclus)'!Q74</f>
        <v>0</v>
      </c>
      <c r="R74" s="444">
        <f>'2. FTNC CAN'!R74+'3. FTNC USD'!R74+'4. FTNC EUR'!R74+'5. FTNC GBP'!R74+'6. FTNC Autres (inclus)'!R74</f>
        <v>0</v>
      </c>
      <c r="S74" s="444">
        <f>'2. FTNC CAN'!S74+'3. FTNC USD'!S74+'4. FTNC EUR'!S74+'5. FTNC GBP'!S74+'6. FTNC Autres (inclus)'!S74</f>
        <v>0</v>
      </c>
      <c r="T74" s="444">
        <f>'2. FTNC CAN'!T74+'3. FTNC USD'!T74+'4. FTNC EUR'!T74+'5. FTNC GBP'!T74+'6. FTNC Autres (inclus)'!T74</f>
        <v>0</v>
      </c>
      <c r="U74" s="444">
        <f>'2. FTNC CAN'!U74+'3. FTNC USD'!U74+'4. FTNC EUR'!U74+'5. FTNC GBP'!U74+'6. FTNC Autres (inclus)'!U74</f>
        <v>0</v>
      </c>
      <c r="V74" s="444">
        <f>'2. FTNC CAN'!V74+'3. FTNC USD'!V74+'4. FTNC EUR'!V74+'5. FTNC GBP'!V74+'6. FTNC Autres (inclus)'!V74</f>
        <v>0</v>
      </c>
      <c r="W74" s="444">
        <f>'2. FTNC CAN'!W74+'3. FTNC USD'!W74+'4. FTNC EUR'!W74+'5. FTNC GBP'!W74+'6. FTNC Autres (inclus)'!W74</f>
        <v>0</v>
      </c>
      <c r="X74" s="444">
        <f>'2. FTNC CAN'!X74+'3. FTNC USD'!X74+'4. FTNC EUR'!X74+'5. FTNC GBP'!X74+'6. FTNC Autres (inclus)'!X74</f>
        <v>0</v>
      </c>
      <c r="Y74" s="444">
        <f>'2. FTNC CAN'!Y74+'3. FTNC USD'!Y74+'4. FTNC EUR'!Y74+'5. FTNC GBP'!Y74+'6. FTNC Autres (inclus)'!Y74</f>
        <v>0</v>
      </c>
      <c r="Z74" s="444">
        <f>'2. FTNC CAN'!Z74+'3. FTNC USD'!Z74+'4. FTNC EUR'!Z74+'5. FTNC GBP'!Z74+'6. FTNC Autres (inclus)'!Z74</f>
        <v>0</v>
      </c>
      <c r="AA74" s="444">
        <f>'2. FTNC CAN'!AA74+'3. FTNC USD'!AA74+'4. FTNC EUR'!AA74+'5. FTNC GBP'!AA74+'6. FTNC Autres (inclus)'!AA74</f>
        <v>0</v>
      </c>
      <c r="AB74" s="445">
        <f>'2. FTNC CAN'!AB74+'3. FTNC USD'!AB74+'4. FTNC EUR'!AB74+'5. FTNC GBP'!AB74+'6. FTNC Autres (inclus)'!AB74</f>
        <v>0</v>
      </c>
      <c r="AC74" s="445">
        <f>'2. FTNC CAN'!AC74+'3. FTNC USD'!AC74+'4. FTNC EUR'!AC74+'5. FTNC GBP'!AC74+'6. FTNC Autres (inclus)'!AC74</f>
        <v>0</v>
      </c>
      <c r="AD74" s="996"/>
      <c r="AE74" s="997"/>
      <c r="AF74" s="998"/>
    </row>
    <row r="75" spans="1:32" ht="15" x14ac:dyDescent="0.2">
      <c r="A75" s="232">
        <v>171</v>
      </c>
      <c r="B75" s="507"/>
      <c r="C75" s="475"/>
      <c r="D75" s="475"/>
      <c r="E75" s="853" t="s">
        <v>132</v>
      </c>
      <c r="F75" s="854"/>
      <c r="G75" s="854"/>
      <c r="H75" s="854"/>
      <c r="I75" s="854"/>
      <c r="J75" s="854"/>
      <c r="K75" s="854"/>
      <c r="L75" s="855"/>
      <c r="M75" s="407">
        <f>SUBTOTAL(9,M76:M77)</f>
        <v>0</v>
      </c>
      <c r="N75" s="410">
        <f t="shared" ref="N75:AC75" si="16">SUBTOTAL(9,N76:N77)</f>
        <v>0</v>
      </c>
      <c r="O75" s="414">
        <f t="shared" si="16"/>
        <v>0</v>
      </c>
      <c r="P75" s="413">
        <f t="shared" si="16"/>
        <v>0</v>
      </c>
      <c r="Q75" s="411">
        <f t="shared" si="16"/>
        <v>0</v>
      </c>
      <c r="R75" s="414">
        <f t="shared" si="16"/>
        <v>0</v>
      </c>
      <c r="S75" s="414">
        <f t="shared" si="16"/>
        <v>0</v>
      </c>
      <c r="T75" s="414">
        <f t="shared" si="16"/>
        <v>0</v>
      </c>
      <c r="U75" s="414">
        <f t="shared" si="16"/>
        <v>0</v>
      </c>
      <c r="V75" s="414">
        <f t="shared" si="16"/>
        <v>0</v>
      </c>
      <c r="W75" s="414">
        <f t="shared" si="16"/>
        <v>0</v>
      </c>
      <c r="X75" s="414">
        <f t="shared" si="16"/>
        <v>0</v>
      </c>
      <c r="Y75" s="414">
        <f t="shared" si="16"/>
        <v>0</v>
      </c>
      <c r="Z75" s="414">
        <f t="shared" si="16"/>
        <v>0</v>
      </c>
      <c r="AA75" s="414">
        <f t="shared" si="16"/>
        <v>0</v>
      </c>
      <c r="AB75" s="424">
        <f t="shared" si="16"/>
        <v>0</v>
      </c>
      <c r="AC75" s="407">
        <f t="shared" si="16"/>
        <v>0</v>
      </c>
      <c r="AD75" s="996"/>
      <c r="AE75" s="997"/>
      <c r="AF75" s="998"/>
    </row>
    <row r="76" spans="1:32" ht="15" x14ac:dyDescent="0.2">
      <c r="A76" s="232">
        <v>172</v>
      </c>
      <c r="B76" s="507"/>
      <c r="C76" s="475"/>
      <c r="D76" s="475"/>
      <c r="E76" s="475"/>
      <c r="F76" s="856" t="s">
        <v>133</v>
      </c>
      <c r="G76" s="857"/>
      <c r="H76" s="857"/>
      <c r="I76" s="857"/>
      <c r="J76" s="857"/>
      <c r="K76" s="857"/>
      <c r="L76" s="858"/>
      <c r="M76" s="441">
        <f>'2. FTNC CAN'!M76+'3. FTNC USD'!M76+'4. FTNC EUR'!M76+'5. FTNC GBP'!M76+'6. FTNC Autres (inclus)'!M76</f>
        <v>0</v>
      </c>
      <c r="N76" s="442">
        <f>'2. FTNC CAN'!N76+'3. FTNC USD'!N76+'4. FTNC EUR'!N76+'5. FTNC GBP'!N76+'6. FTNC Autres (inclus)'!N76</f>
        <v>0</v>
      </c>
      <c r="O76" s="443">
        <f>'2. FTNC CAN'!O76+'3. FTNC USD'!O76+'4. FTNC EUR'!O76+'5. FTNC GBP'!O76+'6. FTNC Autres (inclus)'!O76</f>
        <v>0</v>
      </c>
      <c r="P76" s="444">
        <f>'2. FTNC CAN'!P76+'3. FTNC USD'!P76+'4. FTNC EUR'!P76+'5. FTNC GBP'!P76+'6. FTNC Autres (inclus)'!P76</f>
        <v>0</v>
      </c>
      <c r="Q76" s="445">
        <f>'2. FTNC CAN'!Q76+'3. FTNC USD'!Q76+'4. FTNC EUR'!Q76+'5. FTNC GBP'!Q76+'6. FTNC Autres (inclus)'!Q76</f>
        <v>0</v>
      </c>
      <c r="R76" s="444">
        <f>'2. FTNC CAN'!R76+'3. FTNC USD'!R76+'4. FTNC EUR'!R76+'5. FTNC GBP'!R76+'6. FTNC Autres (inclus)'!R76</f>
        <v>0</v>
      </c>
      <c r="S76" s="444">
        <f>'2. FTNC CAN'!S76+'3. FTNC USD'!S76+'4. FTNC EUR'!S76+'5. FTNC GBP'!S76+'6. FTNC Autres (inclus)'!S76</f>
        <v>0</v>
      </c>
      <c r="T76" s="444">
        <f>'2. FTNC CAN'!T76+'3. FTNC USD'!T76+'4. FTNC EUR'!T76+'5. FTNC GBP'!T76+'6. FTNC Autres (inclus)'!T76</f>
        <v>0</v>
      </c>
      <c r="U76" s="444">
        <f>'2. FTNC CAN'!U76+'3. FTNC USD'!U76+'4. FTNC EUR'!U76+'5. FTNC GBP'!U76+'6. FTNC Autres (inclus)'!U76</f>
        <v>0</v>
      </c>
      <c r="V76" s="444">
        <f>'2. FTNC CAN'!V76+'3. FTNC USD'!V76+'4. FTNC EUR'!V76+'5. FTNC GBP'!V76+'6. FTNC Autres (inclus)'!V76</f>
        <v>0</v>
      </c>
      <c r="W76" s="444">
        <f>'2. FTNC CAN'!W76+'3. FTNC USD'!W76+'4. FTNC EUR'!W76+'5. FTNC GBP'!W76+'6. FTNC Autres (inclus)'!W76</f>
        <v>0</v>
      </c>
      <c r="X76" s="444">
        <f>'2. FTNC CAN'!X76+'3. FTNC USD'!X76+'4. FTNC EUR'!X76+'5. FTNC GBP'!X76+'6. FTNC Autres (inclus)'!X76</f>
        <v>0</v>
      </c>
      <c r="Y76" s="444">
        <f>'2. FTNC CAN'!Y76+'3. FTNC USD'!Y76+'4. FTNC EUR'!Y76+'5. FTNC GBP'!Y76+'6. FTNC Autres (inclus)'!Y76</f>
        <v>0</v>
      </c>
      <c r="Z76" s="444">
        <f>'2. FTNC CAN'!Z76+'3. FTNC USD'!Z76+'4. FTNC EUR'!Z76+'5. FTNC GBP'!Z76+'6. FTNC Autres (inclus)'!Z76</f>
        <v>0</v>
      </c>
      <c r="AA76" s="444">
        <f>'2. FTNC CAN'!AA76+'3. FTNC USD'!AA76+'4. FTNC EUR'!AA76+'5. FTNC GBP'!AA76+'6. FTNC Autres (inclus)'!AA76</f>
        <v>0</v>
      </c>
      <c r="AB76" s="445">
        <f>'2. FTNC CAN'!AB76+'3. FTNC USD'!AB76+'4. FTNC EUR'!AB76+'5. FTNC GBP'!AB76+'6. FTNC Autres (inclus)'!AB76</f>
        <v>0</v>
      </c>
      <c r="AC76" s="445">
        <f>'2. FTNC CAN'!AC76+'3. FTNC USD'!AC76+'4. FTNC EUR'!AC76+'5. FTNC GBP'!AC76+'6. FTNC Autres (inclus)'!AC76</f>
        <v>0</v>
      </c>
      <c r="AD76" s="996"/>
      <c r="AE76" s="997"/>
      <c r="AF76" s="998"/>
    </row>
    <row r="77" spans="1:32" ht="15" x14ac:dyDescent="0.2">
      <c r="A77" s="232">
        <v>173</v>
      </c>
      <c r="B77" s="507"/>
      <c r="C77" s="475"/>
      <c r="D77" s="475"/>
      <c r="E77" s="475"/>
      <c r="F77" s="859" t="s">
        <v>134</v>
      </c>
      <c r="G77" s="860"/>
      <c r="H77" s="860"/>
      <c r="I77" s="860"/>
      <c r="J77" s="860"/>
      <c r="K77" s="860"/>
      <c r="L77" s="861"/>
      <c r="M77" s="441">
        <f>'2. FTNC CAN'!M77+'3. FTNC USD'!M77+'4. FTNC EUR'!M77+'5. FTNC GBP'!M77+'6. FTNC Autres (inclus)'!M77</f>
        <v>0</v>
      </c>
      <c r="N77" s="442">
        <f>'2. FTNC CAN'!N77+'3. FTNC USD'!N77+'4. FTNC EUR'!N77+'5. FTNC GBP'!N77+'6. FTNC Autres (inclus)'!N77</f>
        <v>0</v>
      </c>
      <c r="O77" s="443">
        <f>'2. FTNC CAN'!O77+'3. FTNC USD'!O77+'4. FTNC EUR'!O77+'5. FTNC GBP'!O77+'6. FTNC Autres (inclus)'!O77</f>
        <v>0</v>
      </c>
      <c r="P77" s="444">
        <f>'2. FTNC CAN'!P77+'3. FTNC USD'!P77+'4. FTNC EUR'!P77+'5. FTNC GBP'!P77+'6. FTNC Autres (inclus)'!P77</f>
        <v>0</v>
      </c>
      <c r="Q77" s="445">
        <f>'2. FTNC CAN'!Q77+'3. FTNC USD'!Q77+'4. FTNC EUR'!Q77+'5. FTNC GBP'!Q77+'6. FTNC Autres (inclus)'!Q77</f>
        <v>0</v>
      </c>
      <c r="R77" s="444">
        <f>'2. FTNC CAN'!R77+'3. FTNC USD'!R77+'4. FTNC EUR'!R77+'5. FTNC GBP'!R77+'6. FTNC Autres (inclus)'!R77</f>
        <v>0</v>
      </c>
      <c r="S77" s="444">
        <f>'2. FTNC CAN'!S77+'3. FTNC USD'!S77+'4. FTNC EUR'!S77+'5. FTNC GBP'!S77+'6. FTNC Autres (inclus)'!S77</f>
        <v>0</v>
      </c>
      <c r="T77" s="444">
        <f>'2. FTNC CAN'!T77+'3. FTNC USD'!T77+'4. FTNC EUR'!T77+'5. FTNC GBP'!T77+'6. FTNC Autres (inclus)'!T77</f>
        <v>0</v>
      </c>
      <c r="U77" s="444">
        <f>'2. FTNC CAN'!U77+'3. FTNC USD'!U77+'4. FTNC EUR'!U77+'5. FTNC GBP'!U77+'6. FTNC Autres (inclus)'!U77</f>
        <v>0</v>
      </c>
      <c r="V77" s="444">
        <f>'2. FTNC CAN'!V77+'3. FTNC USD'!V77+'4. FTNC EUR'!V77+'5. FTNC GBP'!V77+'6. FTNC Autres (inclus)'!V77</f>
        <v>0</v>
      </c>
      <c r="W77" s="444">
        <f>'2. FTNC CAN'!W77+'3. FTNC USD'!W77+'4. FTNC EUR'!W77+'5. FTNC GBP'!W77+'6. FTNC Autres (inclus)'!W77</f>
        <v>0</v>
      </c>
      <c r="X77" s="444">
        <f>'2. FTNC CAN'!X77+'3. FTNC USD'!X77+'4. FTNC EUR'!X77+'5. FTNC GBP'!X77+'6. FTNC Autres (inclus)'!X77</f>
        <v>0</v>
      </c>
      <c r="Y77" s="444">
        <f>'2. FTNC CAN'!Y77+'3. FTNC USD'!Y77+'4. FTNC EUR'!Y77+'5. FTNC GBP'!Y77+'6. FTNC Autres (inclus)'!Y77</f>
        <v>0</v>
      </c>
      <c r="Z77" s="444">
        <f>'2. FTNC CAN'!Z77+'3. FTNC USD'!Z77+'4. FTNC EUR'!Z77+'5. FTNC GBP'!Z77+'6. FTNC Autres (inclus)'!Z77</f>
        <v>0</v>
      </c>
      <c r="AA77" s="444">
        <f>'2. FTNC CAN'!AA77+'3. FTNC USD'!AA77+'4. FTNC EUR'!AA77+'5. FTNC GBP'!AA77+'6. FTNC Autres (inclus)'!AA77</f>
        <v>0</v>
      </c>
      <c r="AB77" s="445">
        <f>'2. FTNC CAN'!AB77+'3. FTNC USD'!AB77+'4. FTNC EUR'!AB77+'5. FTNC GBP'!AB77+'6. FTNC Autres (inclus)'!AB77</f>
        <v>0</v>
      </c>
      <c r="AC77" s="445">
        <f>'2. FTNC CAN'!AC77+'3. FTNC USD'!AC77+'4. FTNC EUR'!AC77+'5. FTNC GBP'!AC77+'6. FTNC Autres (inclus)'!AC77</f>
        <v>0</v>
      </c>
      <c r="AD77" s="996"/>
      <c r="AE77" s="997"/>
      <c r="AF77" s="998"/>
    </row>
    <row r="78" spans="1:32" ht="15" x14ac:dyDescent="0.2">
      <c r="A78" s="232">
        <v>174</v>
      </c>
      <c r="B78" s="507"/>
      <c r="C78" s="475"/>
      <c r="D78" s="475"/>
      <c r="E78" s="853" t="s">
        <v>135</v>
      </c>
      <c r="F78" s="854"/>
      <c r="G78" s="854"/>
      <c r="H78" s="854"/>
      <c r="I78" s="854"/>
      <c r="J78" s="854"/>
      <c r="K78" s="854"/>
      <c r="L78" s="855"/>
      <c r="M78" s="407">
        <f>SUBTOTAL(9,M79:M80)</f>
        <v>0</v>
      </c>
      <c r="N78" s="410">
        <f t="shared" ref="N78:AC78" si="17">SUBTOTAL(9,N79:N80)</f>
        <v>0</v>
      </c>
      <c r="O78" s="414">
        <f t="shared" si="17"/>
        <v>0</v>
      </c>
      <c r="P78" s="413">
        <f t="shared" si="17"/>
        <v>0</v>
      </c>
      <c r="Q78" s="411">
        <f t="shared" si="17"/>
        <v>0</v>
      </c>
      <c r="R78" s="414">
        <f t="shared" si="17"/>
        <v>0</v>
      </c>
      <c r="S78" s="414">
        <f t="shared" si="17"/>
        <v>0</v>
      </c>
      <c r="T78" s="414">
        <f t="shared" si="17"/>
        <v>0</v>
      </c>
      <c r="U78" s="414">
        <f t="shared" si="17"/>
        <v>0</v>
      </c>
      <c r="V78" s="414">
        <f t="shared" si="17"/>
        <v>0</v>
      </c>
      <c r="W78" s="414">
        <f t="shared" si="17"/>
        <v>0</v>
      </c>
      <c r="X78" s="414">
        <f t="shared" si="17"/>
        <v>0</v>
      </c>
      <c r="Y78" s="414">
        <f t="shared" si="17"/>
        <v>0</v>
      </c>
      <c r="Z78" s="414">
        <f t="shared" si="17"/>
        <v>0</v>
      </c>
      <c r="AA78" s="414">
        <f t="shared" si="17"/>
        <v>0</v>
      </c>
      <c r="AB78" s="424">
        <f t="shared" si="17"/>
        <v>0</v>
      </c>
      <c r="AC78" s="407">
        <f t="shared" si="17"/>
        <v>0</v>
      </c>
      <c r="AD78" s="996"/>
      <c r="AE78" s="997"/>
      <c r="AF78" s="998"/>
    </row>
    <row r="79" spans="1:32" ht="15" x14ac:dyDescent="0.2">
      <c r="A79" s="232">
        <v>175</v>
      </c>
      <c r="B79" s="507"/>
      <c r="C79" s="475"/>
      <c r="D79" s="475"/>
      <c r="E79" s="475"/>
      <c r="F79" s="856" t="s">
        <v>136</v>
      </c>
      <c r="G79" s="857"/>
      <c r="H79" s="857"/>
      <c r="I79" s="857"/>
      <c r="J79" s="857"/>
      <c r="K79" s="857"/>
      <c r="L79" s="858"/>
      <c r="M79" s="441">
        <f>'2. FTNC CAN'!M79+'3. FTNC USD'!M79+'4. FTNC EUR'!M79+'5. FTNC GBP'!M79+'6. FTNC Autres (inclus)'!M79</f>
        <v>0</v>
      </c>
      <c r="N79" s="442">
        <f>'2. FTNC CAN'!N79+'3. FTNC USD'!N79+'4. FTNC EUR'!N79+'5. FTNC GBP'!N79+'6. FTNC Autres (inclus)'!N79</f>
        <v>0</v>
      </c>
      <c r="O79" s="443">
        <f>'2. FTNC CAN'!O79+'3. FTNC USD'!O79+'4. FTNC EUR'!O79+'5. FTNC GBP'!O79+'6. FTNC Autres (inclus)'!O79</f>
        <v>0</v>
      </c>
      <c r="P79" s="444">
        <f>'2. FTNC CAN'!P79+'3. FTNC USD'!P79+'4. FTNC EUR'!P79+'5. FTNC GBP'!P79+'6. FTNC Autres (inclus)'!P79</f>
        <v>0</v>
      </c>
      <c r="Q79" s="445">
        <f>'2. FTNC CAN'!Q79+'3. FTNC USD'!Q79+'4. FTNC EUR'!Q79+'5. FTNC GBP'!Q79+'6. FTNC Autres (inclus)'!Q79</f>
        <v>0</v>
      </c>
      <c r="R79" s="444">
        <f>'2. FTNC CAN'!R79+'3. FTNC USD'!R79+'4. FTNC EUR'!R79+'5. FTNC GBP'!R79+'6. FTNC Autres (inclus)'!R79</f>
        <v>0</v>
      </c>
      <c r="S79" s="444">
        <f>'2. FTNC CAN'!S79+'3. FTNC USD'!S79+'4. FTNC EUR'!S79+'5. FTNC GBP'!S79+'6. FTNC Autres (inclus)'!S79</f>
        <v>0</v>
      </c>
      <c r="T79" s="444">
        <f>'2. FTNC CAN'!T79+'3. FTNC USD'!T79+'4. FTNC EUR'!T79+'5. FTNC GBP'!T79+'6. FTNC Autres (inclus)'!T79</f>
        <v>0</v>
      </c>
      <c r="U79" s="444">
        <f>'2. FTNC CAN'!U79+'3. FTNC USD'!U79+'4. FTNC EUR'!U79+'5. FTNC GBP'!U79+'6. FTNC Autres (inclus)'!U79</f>
        <v>0</v>
      </c>
      <c r="V79" s="444">
        <f>'2. FTNC CAN'!V79+'3. FTNC USD'!V79+'4. FTNC EUR'!V79+'5. FTNC GBP'!V79+'6. FTNC Autres (inclus)'!V79</f>
        <v>0</v>
      </c>
      <c r="W79" s="444">
        <f>'2. FTNC CAN'!W79+'3. FTNC USD'!W79+'4. FTNC EUR'!W79+'5. FTNC GBP'!W79+'6. FTNC Autres (inclus)'!W79</f>
        <v>0</v>
      </c>
      <c r="X79" s="444">
        <f>'2. FTNC CAN'!X79+'3. FTNC USD'!X79+'4. FTNC EUR'!X79+'5. FTNC GBP'!X79+'6. FTNC Autres (inclus)'!X79</f>
        <v>0</v>
      </c>
      <c r="Y79" s="444">
        <f>'2. FTNC CAN'!Y79+'3. FTNC USD'!Y79+'4. FTNC EUR'!Y79+'5. FTNC GBP'!Y79+'6. FTNC Autres (inclus)'!Y79</f>
        <v>0</v>
      </c>
      <c r="Z79" s="444">
        <f>'2. FTNC CAN'!Z79+'3. FTNC USD'!Z79+'4. FTNC EUR'!Z79+'5. FTNC GBP'!Z79+'6. FTNC Autres (inclus)'!Z79</f>
        <v>0</v>
      </c>
      <c r="AA79" s="444">
        <f>'2. FTNC CAN'!AA79+'3. FTNC USD'!AA79+'4. FTNC EUR'!AA79+'5. FTNC GBP'!AA79+'6. FTNC Autres (inclus)'!AA79</f>
        <v>0</v>
      </c>
      <c r="AB79" s="445">
        <f>'2. FTNC CAN'!AB79+'3. FTNC USD'!AB79+'4. FTNC EUR'!AB79+'5. FTNC GBP'!AB79+'6. FTNC Autres (inclus)'!AB79</f>
        <v>0</v>
      </c>
      <c r="AC79" s="445">
        <f>'2. FTNC CAN'!AC79+'3. FTNC USD'!AC79+'4. FTNC EUR'!AC79+'5. FTNC GBP'!AC79+'6. FTNC Autres (inclus)'!AC79</f>
        <v>0</v>
      </c>
      <c r="AD79" s="996"/>
      <c r="AE79" s="997"/>
      <c r="AF79" s="998"/>
    </row>
    <row r="80" spans="1:32" ht="15" x14ac:dyDescent="0.2">
      <c r="A80" s="232">
        <v>176</v>
      </c>
      <c r="B80" s="507"/>
      <c r="C80" s="475"/>
      <c r="D80" s="475"/>
      <c r="E80" s="475"/>
      <c r="F80" s="859" t="s">
        <v>137</v>
      </c>
      <c r="G80" s="860"/>
      <c r="H80" s="860"/>
      <c r="I80" s="860"/>
      <c r="J80" s="860"/>
      <c r="K80" s="860"/>
      <c r="L80" s="861"/>
      <c r="M80" s="441">
        <f>'2. FTNC CAN'!M80+'3. FTNC USD'!M80+'4. FTNC EUR'!M80+'5. FTNC GBP'!M80+'6. FTNC Autres (inclus)'!M80</f>
        <v>0</v>
      </c>
      <c r="N80" s="442">
        <f>'2. FTNC CAN'!N80+'3. FTNC USD'!N80+'4. FTNC EUR'!N80+'5. FTNC GBP'!N80+'6. FTNC Autres (inclus)'!N80</f>
        <v>0</v>
      </c>
      <c r="O80" s="443">
        <f>'2. FTNC CAN'!O80+'3. FTNC USD'!O80+'4. FTNC EUR'!O80+'5. FTNC GBP'!O80+'6. FTNC Autres (inclus)'!O80</f>
        <v>0</v>
      </c>
      <c r="P80" s="444">
        <f>'2. FTNC CAN'!P80+'3. FTNC USD'!P80+'4. FTNC EUR'!P80+'5. FTNC GBP'!P80+'6. FTNC Autres (inclus)'!P80</f>
        <v>0</v>
      </c>
      <c r="Q80" s="445">
        <f>'2. FTNC CAN'!Q80+'3. FTNC USD'!Q80+'4. FTNC EUR'!Q80+'5. FTNC GBP'!Q80+'6. FTNC Autres (inclus)'!Q80</f>
        <v>0</v>
      </c>
      <c r="R80" s="444">
        <f>'2. FTNC CAN'!R80+'3. FTNC USD'!R80+'4. FTNC EUR'!R80+'5. FTNC GBP'!R80+'6. FTNC Autres (inclus)'!R80</f>
        <v>0</v>
      </c>
      <c r="S80" s="444">
        <f>'2. FTNC CAN'!S80+'3. FTNC USD'!S80+'4. FTNC EUR'!S80+'5. FTNC GBP'!S80+'6. FTNC Autres (inclus)'!S80</f>
        <v>0</v>
      </c>
      <c r="T80" s="444">
        <f>'2. FTNC CAN'!T80+'3. FTNC USD'!T80+'4. FTNC EUR'!T80+'5. FTNC GBP'!T80+'6. FTNC Autres (inclus)'!T80</f>
        <v>0</v>
      </c>
      <c r="U80" s="444">
        <f>'2. FTNC CAN'!U80+'3. FTNC USD'!U80+'4. FTNC EUR'!U80+'5. FTNC GBP'!U80+'6. FTNC Autres (inclus)'!U80</f>
        <v>0</v>
      </c>
      <c r="V80" s="444">
        <f>'2. FTNC CAN'!V80+'3. FTNC USD'!V80+'4. FTNC EUR'!V80+'5. FTNC GBP'!V80+'6. FTNC Autres (inclus)'!V80</f>
        <v>0</v>
      </c>
      <c r="W80" s="444">
        <f>'2. FTNC CAN'!W80+'3. FTNC USD'!W80+'4. FTNC EUR'!W80+'5. FTNC GBP'!W80+'6. FTNC Autres (inclus)'!W80</f>
        <v>0</v>
      </c>
      <c r="X80" s="444">
        <f>'2. FTNC CAN'!X80+'3. FTNC USD'!X80+'4. FTNC EUR'!X80+'5. FTNC GBP'!X80+'6. FTNC Autres (inclus)'!X80</f>
        <v>0</v>
      </c>
      <c r="Y80" s="444">
        <f>'2. FTNC CAN'!Y80+'3. FTNC USD'!Y80+'4. FTNC EUR'!Y80+'5. FTNC GBP'!Y80+'6. FTNC Autres (inclus)'!Y80</f>
        <v>0</v>
      </c>
      <c r="Z80" s="444">
        <f>'2. FTNC CAN'!Z80+'3. FTNC USD'!Z80+'4. FTNC EUR'!Z80+'5. FTNC GBP'!Z80+'6. FTNC Autres (inclus)'!Z80</f>
        <v>0</v>
      </c>
      <c r="AA80" s="444">
        <f>'2. FTNC CAN'!AA80+'3. FTNC USD'!AA80+'4. FTNC EUR'!AA80+'5. FTNC GBP'!AA80+'6. FTNC Autres (inclus)'!AA80</f>
        <v>0</v>
      </c>
      <c r="AB80" s="445">
        <f>'2. FTNC CAN'!AB80+'3. FTNC USD'!AB80+'4. FTNC EUR'!AB80+'5. FTNC GBP'!AB80+'6. FTNC Autres (inclus)'!AB80</f>
        <v>0</v>
      </c>
      <c r="AC80" s="445">
        <f>'2. FTNC CAN'!AC80+'3. FTNC USD'!AC80+'4. FTNC EUR'!AC80+'5. FTNC GBP'!AC80+'6. FTNC Autres (inclus)'!AC80</f>
        <v>0</v>
      </c>
      <c r="AD80" s="996"/>
      <c r="AE80" s="997"/>
      <c r="AF80" s="998"/>
    </row>
    <row r="81" spans="1:32" ht="15" x14ac:dyDescent="0.2">
      <c r="A81" s="232">
        <v>177</v>
      </c>
      <c r="B81" s="507"/>
      <c r="C81" s="475"/>
      <c r="D81" s="475"/>
      <c r="E81" s="853" t="s">
        <v>550</v>
      </c>
      <c r="F81" s="854"/>
      <c r="G81" s="854"/>
      <c r="H81" s="854"/>
      <c r="I81" s="854"/>
      <c r="J81" s="854"/>
      <c r="K81" s="854"/>
      <c r="L81" s="855"/>
      <c r="M81" s="407">
        <f>SUBTOTAL(9,M82:M83)</f>
        <v>0</v>
      </c>
      <c r="N81" s="410">
        <f t="shared" ref="N81:AC81" si="18">SUBTOTAL(9,N82:N83)</f>
        <v>0</v>
      </c>
      <c r="O81" s="414">
        <f t="shared" si="18"/>
        <v>0</v>
      </c>
      <c r="P81" s="413">
        <f t="shared" si="18"/>
        <v>0</v>
      </c>
      <c r="Q81" s="411">
        <f t="shared" si="18"/>
        <v>0</v>
      </c>
      <c r="R81" s="414">
        <f t="shared" si="18"/>
        <v>0</v>
      </c>
      <c r="S81" s="414">
        <f t="shared" si="18"/>
        <v>0</v>
      </c>
      <c r="T81" s="414">
        <f t="shared" si="18"/>
        <v>0</v>
      </c>
      <c r="U81" s="414">
        <f t="shared" si="18"/>
        <v>0</v>
      </c>
      <c r="V81" s="414">
        <f t="shared" si="18"/>
        <v>0</v>
      </c>
      <c r="W81" s="414">
        <f t="shared" si="18"/>
        <v>0</v>
      </c>
      <c r="X81" s="414">
        <f t="shared" si="18"/>
        <v>0</v>
      </c>
      <c r="Y81" s="414">
        <f t="shared" si="18"/>
        <v>0</v>
      </c>
      <c r="Z81" s="414">
        <f t="shared" si="18"/>
        <v>0</v>
      </c>
      <c r="AA81" s="414">
        <f t="shared" si="18"/>
        <v>0</v>
      </c>
      <c r="AB81" s="424">
        <f t="shared" si="18"/>
        <v>0</v>
      </c>
      <c r="AC81" s="407">
        <f t="shared" si="18"/>
        <v>0</v>
      </c>
      <c r="AD81" s="996"/>
      <c r="AE81" s="997"/>
      <c r="AF81" s="998"/>
    </row>
    <row r="82" spans="1:32" ht="15" x14ac:dyDescent="0.2">
      <c r="A82" s="232">
        <v>178</v>
      </c>
      <c r="B82" s="507"/>
      <c r="C82" s="475"/>
      <c r="D82" s="475"/>
      <c r="E82" s="475"/>
      <c r="F82" s="856" t="s">
        <v>551</v>
      </c>
      <c r="G82" s="857"/>
      <c r="H82" s="857"/>
      <c r="I82" s="857"/>
      <c r="J82" s="857"/>
      <c r="K82" s="857"/>
      <c r="L82" s="858"/>
      <c r="M82" s="441">
        <f>'2. FTNC CAN'!M82+'3. FTNC USD'!M82+'4. FTNC EUR'!M82+'5. FTNC GBP'!M82+'6. FTNC Autres (inclus)'!M82</f>
        <v>0</v>
      </c>
      <c r="N82" s="442">
        <f>'2. FTNC CAN'!N82+'3. FTNC USD'!N82+'4. FTNC EUR'!N82+'5. FTNC GBP'!N82+'6. FTNC Autres (inclus)'!N82</f>
        <v>0</v>
      </c>
      <c r="O82" s="443">
        <f>'2. FTNC CAN'!O82+'3. FTNC USD'!O82+'4. FTNC EUR'!O82+'5. FTNC GBP'!O82+'6. FTNC Autres (inclus)'!O82</f>
        <v>0</v>
      </c>
      <c r="P82" s="444">
        <f>'2. FTNC CAN'!P82+'3. FTNC USD'!P82+'4. FTNC EUR'!P82+'5. FTNC GBP'!P82+'6. FTNC Autres (inclus)'!P82</f>
        <v>0</v>
      </c>
      <c r="Q82" s="445">
        <f>'2. FTNC CAN'!Q82+'3. FTNC USD'!Q82+'4. FTNC EUR'!Q82+'5. FTNC GBP'!Q82+'6. FTNC Autres (inclus)'!Q82</f>
        <v>0</v>
      </c>
      <c r="R82" s="444">
        <f>'2. FTNC CAN'!R82+'3. FTNC USD'!R82+'4. FTNC EUR'!R82+'5. FTNC GBP'!R82+'6. FTNC Autres (inclus)'!R82</f>
        <v>0</v>
      </c>
      <c r="S82" s="444">
        <f>'2. FTNC CAN'!S82+'3. FTNC USD'!S82+'4. FTNC EUR'!S82+'5. FTNC GBP'!S82+'6. FTNC Autres (inclus)'!S82</f>
        <v>0</v>
      </c>
      <c r="T82" s="444">
        <f>'2. FTNC CAN'!T82+'3. FTNC USD'!T82+'4. FTNC EUR'!T82+'5. FTNC GBP'!T82+'6. FTNC Autres (inclus)'!T82</f>
        <v>0</v>
      </c>
      <c r="U82" s="444">
        <f>'2. FTNC CAN'!U82+'3. FTNC USD'!U82+'4. FTNC EUR'!U82+'5. FTNC GBP'!U82+'6. FTNC Autres (inclus)'!U82</f>
        <v>0</v>
      </c>
      <c r="V82" s="444">
        <f>'2. FTNC CAN'!V82+'3. FTNC USD'!V82+'4. FTNC EUR'!V82+'5. FTNC GBP'!V82+'6. FTNC Autres (inclus)'!V82</f>
        <v>0</v>
      </c>
      <c r="W82" s="444">
        <f>'2. FTNC CAN'!W82+'3. FTNC USD'!W82+'4. FTNC EUR'!W82+'5. FTNC GBP'!W82+'6. FTNC Autres (inclus)'!W82</f>
        <v>0</v>
      </c>
      <c r="X82" s="444">
        <f>'2. FTNC CAN'!X82+'3. FTNC USD'!X82+'4. FTNC EUR'!X82+'5. FTNC GBP'!X82+'6. FTNC Autres (inclus)'!X82</f>
        <v>0</v>
      </c>
      <c r="Y82" s="444">
        <f>'2. FTNC CAN'!Y82+'3. FTNC USD'!Y82+'4. FTNC EUR'!Y82+'5. FTNC GBP'!Y82+'6. FTNC Autres (inclus)'!Y82</f>
        <v>0</v>
      </c>
      <c r="Z82" s="444">
        <f>'2. FTNC CAN'!Z82+'3. FTNC USD'!Z82+'4. FTNC EUR'!Z82+'5. FTNC GBP'!Z82+'6. FTNC Autres (inclus)'!Z82</f>
        <v>0</v>
      </c>
      <c r="AA82" s="444">
        <f>'2. FTNC CAN'!AA82+'3. FTNC USD'!AA82+'4. FTNC EUR'!AA82+'5. FTNC GBP'!AA82+'6. FTNC Autres (inclus)'!AA82</f>
        <v>0</v>
      </c>
      <c r="AB82" s="445">
        <f>'2. FTNC CAN'!AB82+'3. FTNC USD'!AB82+'4. FTNC EUR'!AB82+'5. FTNC GBP'!AB82+'6. FTNC Autres (inclus)'!AB82</f>
        <v>0</v>
      </c>
      <c r="AC82" s="445">
        <f>'2. FTNC CAN'!AC82+'3. FTNC USD'!AC82+'4. FTNC EUR'!AC82+'5. FTNC GBP'!AC82+'6. FTNC Autres (inclus)'!AC82</f>
        <v>0</v>
      </c>
      <c r="AD82" s="996"/>
      <c r="AE82" s="997"/>
      <c r="AF82" s="998"/>
    </row>
    <row r="83" spans="1:32" ht="15" x14ac:dyDescent="0.2">
      <c r="A83" s="232">
        <v>179</v>
      </c>
      <c r="B83" s="507"/>
      <c r="C83" s="475"/>
      <c r="D83" s="475"/>
      <c r="E83" s="475"/>
      <c r="F83" s="859" t="s">
        <v>552</v>
      </c>
      <c r="G83" s="860"/>
      <c r="H83" s="860"/>
      <c r="I83" s="860"/>
      <c r="J83" s="860"/>
      <c r="K83" s="860"/>
      <c r="L83" s="861"/>
      <c r="M83" s="441">
        <f>'2. FTNC CAN'!M83+'3. FTNC USD'!M83+'4. FTNC EUR'!M83+'5. FTNC GBP'!M83+'6. FTNC Autres (inclus)'!M83</f>
        <v>0</v>
      </c>
      <c r="N83" s="442">
        <f>'2. FTNC CAN'!N83+'3. FTNC USD'!N83+'4. FTNC EUR'!N83+'5. FTNC GBP'!N83+'6. FTNC Autres (inclus)'!N83</f>
        <v>0</v>
      </c>
      <c r="O83" s="443">
        <f>'2. FTNC CAN'!O83+'3. FTNC USD'!O83+'4. FTNC EUR'!O83+'5. FTNC GBP'!O83+'6. FTNC Autres (inclus)'!O83</f>
        <v>0</v>
      </c>
      <c r="P83" s="444">
        <f>'2. FTNC CAN'!P83+'3. FTNC USD'!P83+'4. FTNC EUR'!P83+'5. FTNC GBP'!P83+'6. FTNC Autres (inclus)'!P83</f>
        <v>0</v>
      </c>
      <c r="Q83" s="445">
        <f>'2. FTNC CAN'!Q83+'3. FTNC USD'!Q83+'4. FTNC EUR'!Q83+'5. FTNC GBP'!Q83+'6. FTNC Autres (inclus)'!Q83</f>
        <v>0</v>
      </c>
      <c r="R83" s="444">
        <f>'2. FTNC CAN'!R83+'3. FTNC USD'!R83+'4. FTNC EUR'!R83+'5. FTNC GBP'!R83+'6. FTNC Autres (inclus)'!R83</f>
        <v>0</v>
      </c>
      <c r="S83" s="444">
        <f>'2. FTNC CAN'!S83+'3. FTNC USD'!S83+'4. FTNC EUR'!S83+'5. FTNC GBP'!S83+'6. FTNC Autres (inclus)'!S83</f>
        <v>0</v>
      </c>
      <c r="T83" s="444">
        <f>'2. FTNC CAN'!T83+'3. FTNC USD'!T83+'4. FTNC EUR'!T83+'5. FTNC GBP'!T83+'6. FTNC Autres (inclus)'!T83</f>
        <v>0</v>
      </c>
      <c r="U83" s="444">
        <f>'2. FTNC CAN'!U83+'3. FTNC USD'!U83+'4. FTNC EUR'!U83+'5. FTNC GBP'!U83+'6. FTNC Autres (inclus)'!U83</f>
        <v>0</v>
      </c>
      <c r="V83" s="444">
        <f>'2. FTNC CAN'!V83+'3. FTNC USD'!V83+'4. FTNC EUR'!V83+'5. FTNC GBP'!V83+'6. FTNC Autres (inclus)'!V83</f>
        <v>0</v>
      </c>
      <c r="W83" s="444">
        <f>'2. FTNC CAN'!W83+'3. FTNC USD'!W83+'4. FTNC EUR'!W83+'5. FTNC GBP'!W83+'6. FTNC Autres (inclus)'!W83</f>
        <v>0</v>
      </c>
      <c r="X83" s="444">
        <f>'2. FTNC CAN'!X83+'3. FTNC USD'!X83+'4. FTNC EUR'!X83+'5. FTNC GBP'!X83+'6. FTNC Autres (inclus)'!X83</f>
        <v>0</v>
      </c>
      <c r="Y83" s="444">
        <f>'2. FTNC CAN'!Y83+'3. FTNC USD'!Y83+'4. FTNC EUR'!Y83+'5. FTNC GBP'!Y83+'6. FTNC Autres (inclus)'!Y83</f>
        <v>0</v>
      </c>
      <c r="Z83" s="444">
        <f>'2. FTNC CAN'!Z83+'3. FTNC USD'!Z83+'4. FTNC EUR'!Z83+'5. FTNC GBP'!Z83+'6. FTNC Autres (inclus)'!Z83</f>
        <v>0</v>
      </c>
      <c r="AA83" s="444">
        <f>'2. FTNC CAN'!AA83+'3. FTNC USD'!AA83+'4. FTNC EUR'!AA83+'5. FTNC GBP'!AA83+'6. FTNC Autres (inclus)'!AA83</f>
        <v>0</v>
      </c>
      <c r="AB83" s="445">
        <f>'2. FTNC CAN'!AB83+'3. FTNC USD'!AB83+'4. FTNC EUR'!AB83+'5. FTNC GBP'!AB83+'6. FTNC Autres (inclus)'!AB83</f>
        <v>0</v>
      </c>
      <c r="AC83" s="445">
        <f>'2. FTNC CAN'!AC83+'3. FTNC USD'!AC83+'4. FTNC EUR'!AC83+'5. FTNC GBP'!AC83+'6. FTNC Autres (inclus)'!AC83</f>
        <v>0</v>
      </c>
      <c r="AD83" s="996"/>
      <c r="AE83" s="997"/>
      <c r="AF83" s="998"/>
    </row>
    <row r="84" spans="1:32" ht="15" x14ac:dyDescent="0.2">
      <c r="A84" s="232">
        <v>180</v>
      </c>
      <c r="B84" s="507"/>
      <c r="C84" s="475"/>
      <c r="D84" s="475"/>
      <c r="E84" s="853" t="s">
        <v>553</v>
      </c>
      <c r="F84" s="854"/>
      <c r="G84" s="854"/>
      <c r="H84" s="854"/>
      <c r="I84" s="854"/>
      <c r="J84" s="854"/>
      <c r="K84" s="854"/>
      <c r="L84" s="855"/>
      <c r="M84" s="407">
        <f>SUBTOTAL(9,M85:M86)</f>
        <v>0</v>
      </c>
      <c r="N84" s="410">
        <f t="shared" ref="N84:AC84" si="19">SUBTOTAL(9,N85:N86)</f>
        <v>0</v>
      </c>
      <c r="O84" s="414">
        <f t="shared" si="19"/>
        <v>0</v>
      </c>
      <c r="P84" s="413">
        <f t="shared" si="19"/>
        <v>0</v>
      </c>
      <c r="Q84" s="411">
        <f t="shared" si="19"/>
        <v>0</v>
      </c>
      <c r="R84" s="414">
        <f t="shared" si="19"/>
        <v>0</v>
      </c>
      <c r="S84" s="414">
        <f t="shared" si="19"/>
        <v>0</v>
      </c>
      <c r="T84" s="414">
        <f t="shared" si="19"/>
        <v>0</v>
      </c>
      <c r="U84" s="414">
        <f t="shared" si="19"/>
        <v>0</v>
      </c>
      <c r="V84" s="414">
        <f t="shared" si="19"/>
        <v>0</v>
      </c>
      <c r="W84" s="414">
        <f t="shared" si="19"/>
        <v>0</v>
      </c>
      <c r="X84" s="414">
        <f t="shared" si="19"/>
        <v>0</v>
      </c>
      <c r="Y84" s="414">
        <f t="shared" si="19"/>
        <v>0</v>
      </c>
      <c r="Z84" s="414">
        <f t="shared" si="19"/>
        <v>0</v>
      </c>
      <c r="AA84" s="414">
        <f t="shared" si="19"/>
        <v>0</v>
      </c>
      <c r="AB84" s="424">
        <f t="shared" si="19"/>
        <v>0</v>
      </c>
      <c r="AC84" s="407">
        <f t="shared" si="19"/>
        <v>0</v>
      </c>
      <c r="AD84" s="996"/>
      <c r="AE84" s="997"/>
      <c r="AF84" s="998"/>
    </row>
    <row r="85" spans="1:32" ht="15" x14ac:dyDescent="0.2">
      <c r="A85" s="232">
        <v>181</v>
      </c>
      <c r="B85" s="507"/>
      <c r="C85" s="475"/>
      <c r="D85" s="475"/>
      <c r="E85" s="475"/>
      <c r="F85" s="856" t="s">
        <v>554</v>
      </c>
      <c r="G85" s="857"/>
      <c r="H85" s="857"/>
      <c r="I85" s="857"/>
      <c r="J85" s="857"/>
      <c r="K85" s="857"/>
      <c r="L85" s="858"/>
      <c r="M85" s="441">
        <f>'2. FTNC CAN'!M85+'3. FTNC USD'!M85+'4. FTNC EUR'!M85+'5. FTNC GBP'!M85+'6. FTNC Autres (inclus)'!M85</f>
        <v>0</v>
      </c>
      <c r="N85" s="442">
        <f>'2. FTNC CAN'!N85+'3. FTNC USD'!N85+'4. FTNC EUR'!N85+'5. FTNC GBP'!N85+'6. FTNC Autres (inclus)'!N85</f>
        <v>0</v>
      </c>
      <c r="O85" s="443">
        <f>'2. FTNC CAN'!O85+'3. FTNC USD'!O85+'4. FTNC EUR'!O85+'5. FTNC GBP'!O85+'6. FTNC Autres (inclus)'!O85</f>
        <v>0</v>
      </c>
      <c r="P85" s="444">
        <f>'2. FTNC CAN'!P85+'3. FTNC USD'!P85+'4. FTNC EUR'!P85+'5. FTNC GBP'!P85+'6. FTNC Autres (inclus)'!P85</f>
        <v>0</v>
      </c>
      <c r="Q85" s="445">
        <f>'2. FTNC CAN'!Q85+'3. FTNC USD'!Q85+'4. FTNC EUR'!Q85+'5. FTNC GBP'!Q85+'6. FTNC Autres (inclus)'!Q85</f>
        <v>0</v>
      </c>
      <c r="R85" s="444">
        <f>'2. FTNC CAN'!R85+'3. FTNC USD'!R85+'4. FTNC EUR'!R85+'5. FTNC GBP'!R85+'6. FTNC Autres (inclus)'!R85</f>
        <v>0</v>
      </c>
      <c r="S85" s="444">
        <f>'2. FTNC CAN'!S85+'3. FTNC USD'!S85+'4. FTNC EUR'!S85+'5. FTNC GBP'!S85+'6. FTNC Autres (inclus)'!S85</f>
        <v>0</v>
      </c>
      <c r="T85" s="444">
        <f>'2. FTNC CAN'!T85+'3. FTNC USD'!T85+'4. FTNC EUR'!T85+'5. FTNC GBP'!T85+'6. FTNC Autres (inclus)'!T85</f>
        <v>0</v>
      </c>
      <c r="U85" s="444">
        <f>'2. FTNC CAN'!U85+'3. FTNC USD'!U85+'4. FTNC EUR'!U85+'5. FTNC GBP'!U85+'6. FTNC Autres (inclus)'!U85</f>
        <v>0</v>
      </c>
      <c r="V85" s="444">
        <f>'2. FTNC CAN'!V85+'3. FTNC USD'!V85+'4. FTNC EUR'!V85+'5. FTNC GBP'!V85+'6. FTNC Autres (inclus)'!V85</f>
        <v>0</v>
      </c>
      <c r="W85" s="444">
        <f>'2. FTNC CAN'!W85+'3. FTNC USD'!W85+'4. FTNC EUR'!W85+'5. FTNC GBP'!W85+'6. FTNC Autres (inclus)'!W85</f>
        <v>0</v>
      </c>
      <c r="X85" s="444">
        <f>'2. FTNC CAN'!X85+'3. FTNC USD'!X85+'4. FTNC EUR'!X85+'5. FTNC GBP'!X85+'6. FTNC Autres (inclus)'!X85</f>
        <v>0</v>
      </c>
      <c r="Y85" s="444">
        <f>'2. FTNC CAN'!Y85+'3. FTNC USD'!Y85+'4. FTNC EUR'!Y85+'5. FTNC GBP'!Y85+'6. FTNC Autres (inclus)'!Y85</f>
        <v>0</v>
      </c>
      <c r="Z85" s="444">
        <f>'2. FTNC CAN'!Z85+'3. FTNC USD'!Z85+'4. FTNC EUR'!Z85+'5. FTNC GBP'!Z85+'6. FTNC Autres (inclus)'!Z85</f>
        <v>0</v>
      </c>
      <c r="AA85" s="444">
        <f>'2. FTNC CAN'!AA85+'3. FTNC USD'!AA85+'4. FTNC EUR'!AA85+'5. FTNC GBP'!AA85+'6. FTNC Autres (inclus)'!AA85</f>
        <v>0</v>
      </c>
      <c r="AB85" s="445">
        <f>'2. FTNC CAN'!AB85+'3. FTNC USD'!AB85+'4. FTNC EUR'!AB85+'5. FTNC GBP'!AB85+'6. FTNC Autres (inclus)'!AB85</f>
        <v>0</v>
      </c>
      <c r="AC85" s="445">
        <f>'2. FTNC CAN'!AC85+'3. FTNC USD'!AC85+'4. FTNC EUR'!AC85+'5. FTNC GBP'!AC85+'6. FTNC Autres (inclus)'!AC85</f>
        <v>0</v>
      </c>
      <c r="AD85" s="996"/>
      <c r="AE85" s="997"/>
      <c r="AF85" s="998"/>
    </row>
    <row r="86" spans="1:32" ht="15" x14ac:dyDescent="0.2">
      <c r="A86" s="232">
        <v>182</v>
      </c>
      <c r="B86" s="507"/>
      <c r="C86" s="475"/>
      <c r="D86" s="475"/>
      <c r="E86" s="475"/>
      <c r="F86" s="859" t="s">
        <v>555</v>
      </c>
      <c r="G86" s="860"/>
      <c r="H86" s="860"/>
      <c r="I86" s="860"/>
      <c r="J86" s="860"/>
      <c r="K86" s="860"/>
      <c r="L86" s="861"/>
      <c r="M86" s="441">
        <f>'2. FTNC CAN'!M86+'3. FTNC USD'!M86+'4. FTNC EUR'!M86+'5. FTNC GBP'!M86+'6. FTNC Autres (inclus)'!M86</f>
        <v>0</v>
      </c>
      <c r="N86" s="442">
        <f>'2. FTNC CAN'!N86+'3. FTNC USD'!N86+'4. FTNC EUR'!N86+'5. FTNC GBP'!N86+'6. FTNC Autres (inclus)'!N86</f>
        <v>0</v>
      </c>
      <c r="O86" s="443">
        <f>'2. FTNC CAN'!O86+'3. FTNC USD'!O86+'4. FTNC EUR'!O86+'5. FTNC GBP'!O86+'6. FTNC Autres (inclus)'!O86</f>
        <v>0</v>
      </c>
      <c r="P86" s="444">
        <f>'2. FTNC CAN'!P86+'3. FTNC USD'!P86+'4. FTNC EUR'!P86+'5. FTNC GBP'!P86+'6. FTNC Autres (inclus)'!P86</f>
        <v>0</v>
      </c>
      <c r="Q86" s="445">
        <f>'2. FTNC CAN'!Q86+'3. FTNC USD'!Q86+'4. FTNC EUR'!Q86+'5. FTNC GBP'!Q86+'6. FTNC Autres (inclus)'!Q86</f>
        <v>0</v>
      </c>
      <c r="R86" s="444">
        <f>'2. FTNC CAN'!R86+'3. FTNC USD'!R86+'4. FTNC EUR'!R86+'5. FTNC GBP'!R86+'6. FTNC Autres (inclus)'!R86</f>
        <v>0</v>
      </c>
      <c r="S86" s="444">
        <f>'2. FTNC CAN'!S86+'3. FTNC USD'!S86+'4. FTNC EUR'!S86+'5. FTNC GBP'!S86+'6. FTNC Autres (inclus)'!S86</f>
        <v>0</v>
      </c>
      <c r="T86" s="444">
        <f>'2. FTNC CAN'!T86+'3. FTNC USD'!T86+'4. FTNC EUR'!T86+'5. FTNC GBP'!T86+'6. FTNC Autres (inclus)'!T86</f>
        <v>0</v>
      </c>
      <c r="U86" s="444">
        <f>'2. FTNC CAN'!U86+'3. FTNC USD'!U86+'4. FTNC EUR'!U86+'5. FTNC GBP'!U86+'6. FTNC Autres (inclus)'!U86</f>
        <v>0</v>
      </c>
      <c r="V86" s="444">
        <f>'2. FTNC CAN'!V86+'3. FTNC USD'!V86+'4. FTNC EUR'!V86+'5. FTNC GBP'!V86+'6. FTNC Autres (inclus)'!V86</f>
        <v>0</v>
      </c>
      <c r="W86" s="444">
        <f>'2. FTNC CAN'!W86+'3. FTNC USD'!W86+'4. FTNC EUR'!W86+'5. FTNC GBP'!W86+'6. FTNC Autres (inclus)'!W86</f>
        <v>0</v>
      </c>
      <c r="X86" s="444">
        <f>'2. FTNC CAN'!X86+'3. FTNC USD'!X86+'4. FTNC EUR'!X86+'5. FTNC GBP'!X86+'6. FTNC Autres (inclus)'!X86</f>
        <v>0</v>
      </c>
      <c r="Y86" s="444">
        <f>'2. FTNC CAN'!Y86+'3. FTNC USD'!Y86+'4. FTNC EUR'!Y86+'5. FTNC GBP'!Y86+'6. FTNC Autres (inclus)'!Y86</f>
        <v>0</v>
      </c>
      <c r="Z86" s="444">
        <f>'2. FTNC CAN'!Z86+'3. FTNC USD'!Z86+'4. FTNC EUR'!Z86+'5. FTNC GBP'!Z86+'6. FTNC Autres (inclus)'!Z86</f>
        <v>0</v>
      </c>
      <c r="AA86" s="444">
        <f>'2. FTNC CAN'!AA86+'3. FTNC USD'!AA86+'4. FTNC EUR'!AA86+'5. FTNC GBP'!AA86+'6. FTNC Autres (inclus)'!AA86</f>
        <v>0</v>
      </c>
      <c r="AB86" s="445">
        <f>'2. FTNC CAN'!AB86+'3. FTNC USD'!AB86+'4. FTNC EUR'!AB86+'5. FTNC GBP'!AB86+'6. FTNC Autres (inclus)'!AB86</f>
        <v>0</v>
      </c>
      <c r="AC86" s="447">
        <f>'2. FTNC CAN'!AC86+'3. FTNC USD'!AC86+'4. FTNC EUR'!AC86+'5. FTNC GBP'!AC86+'6. FTNC Autres (inclus)'!AC86</f>
        <v>0</v>
      </c>
      <c r="AD86" s="1017"/>
      <c r="AE86" s="997"/>
      <c r="AF86" s="998"/>
    </row>
    <row r="87" spans="1:32" ht="15" x14ac:dyDescent="0.2">
      <c r="A87" s="232">
        <v>183</v>
      </c>
      <c r="B87" s="507"/>
      <c r="C87" s="475"/>
      <c r="D87" s="844" t="s">
        <v>24</v>
      </c>
      <c r="E87" s="845"/>
      <c r="F87" s="845"/>
      <c r="G87" s="845"/>
      <c r="H87" s="845"/>
      <c r="I87" s="845"/>
      <c r="J87" s="845"/>
      <c r="K87" s="845"/>
      <c r="L87" s="845"/>
      <c r="M87" s="407">
        <f>SUBTOTAL(9,M88:M90)</f>
        <v>0</v>
      </c>
      <c r="N87" s="488"/>
      <c r="O87" s="530"/>
      <c r="P87" s="530"/>
      <c r="Q87" s="530"/>
      <c r="R87" s="530"/>
      <c r="S87" s="530"/>
      <c r="T87" s="530"/>
      <c r="U87" s="530"/>
      <c r="V87" s="530"/>
      <c r="W87" s="530"/>
      <c r="X87" s="530"/>
      <c r="Y87" s="530"/>
      <c r="Z87" s="530"/>
      <c r="AA87" s="530"/>
      <c r="AB87" s="530"/>
      <c r="AC87" s="472"/>
      <c r="AD87" s="1017"/>
      <c r="AE87" s="997"/>
      <c r="AF87" s="998"/>
    </row>
    <row r="88" spans="1:32" ht="15" customHeight="1" x14ac:dyDescent="0.2">
      <c r="A88" s="232">
        <v>184</v>
      </c>
      <c r="B88" s="507"/>
      <c r="C88" s="475"/>
      <c r="D88" s="475"/>
      <c r="E88" s="475"/>
      <c r="F88" s="856" t="s">
        <v>156</v>
      </c>
      <c r="G88" s="857"/>
      <c r="H88" s="857"/>
      <c r="I88" s="857"/>
      <c r="J88" s="857"/>
      <c r="K88" s="857"/>
      <c r="L88" s="858"/>
      <c r="M88" s="441">
        <f>'2. FTNC CAN'!M88+'3. FTNC USD'!M88+'4. FTNC EUR'!M88+'5. FTNC GBP'!M88+'6. FTNC Autres (inclus)'!M88</f>
        <v>0</v>
      </c>
      <c r="N88" s="489"/>
      <c r="O88" s="473"/>
      <c r="P88" s="473"/>
      <c r="Q88" s="473"/>
      <c r="R88" s="473"/>
      <c r="S88" s="473"/>
      <c r="T88" s="473"/>
      <c r="U88" s="473"/>
      <c r="V88" s="473"/>
      <c r="W88" s="473"/>
      <c r="X88" s="473"/>
      <c r="Y88" s="473"/>
      <c r="Z88" s="473"/>
      <c r="AA88" s="473"/>
      <c r="AB88" s="473"/>
      <c r="AC88" s="473"/>
      <c r="AD88" s="1017"/>
      <c r="AE88" s="997"/>
      <c r="AF88" s="998"/>
    </row>
    <row r="89" spans="1:32" ht="15" customHeight="1" x14ac:dyDescent="0.2">
      <c r="A89" s="232">
        <v>185</v>
      </c>
      <c r="B89" s="507"/>
      <c r="C89" s="475"/>
      <c r="D89" s="475"/>
      <c r="E89" s="475"/>
      <c r="F89" s="915" t="s">
        <v>157</v>
      </c>
      <c r="G89" s="916"/>
      <c r="H89" s="916"/>
      <c r="I89" s="916"/>
      <c r="J89" s="916"/>
      <c r="K89" s="916"/>
      <c r="L89" s="917"/>
      <c r="M89" s="441">
        <f>'2. FTNC CAN'!M89+'3. FTNC USD'!M89+'4. FTNC EUR'!M89+'5. FTNC GBP'!M89+'6. FTNC Autres (inclus)'!M89</f>
        <v>0</v>
      </c>
      <c r="N89" s="489"/>
      <c r="O89" s="473"/>
      <c r="P89" s="473"/>
      <c r="Q89" s="473"/>
      <c r="R89" s="473"/>
      <c r="S89" s="473"/>
      <c r="T89" s="473"/>
      <c r="U89" s="473"/>
      <c r="V89" s="473"/>
      <c r="W89" s="473"/>
      <c r="X89" s="473"/>
      <c r="Y89" s="473"/>
      <c r="Z89" s="473"/>
      <c r="AA89" s="473"/>
      <c r="AB89" s="473"/>
      <c r="AC89" s="473"/>
      <c r="AD89" s="1017"/>
      <c r="AE89" s="997"/>
      <c r="AF89" s="998"/>
    </row>
    <row r="90" spans="1:32" ht="15" x14ac:dyDescent="0.2">
      <c r="A90" s="232">
        <v>186</v>
      </c>
      <c r="B90" s="507"/>
      <c r="C90" s="475"/>
      <c r="D90" s="475"/>
      <c r="E90" s="475"/>
      <c r="F90" s="859" t="s">
        <v>25</v>
      </c>
      <c r="G90" s="860"/>
      <c r="H90" s="860"/>
      <c r="I90" s="860"/>
      <c r="J90" s="860"/>
      <c r="K90" s="860"/>
      <c r="L90" s="861"/>
      <c r="M90" s="441">
        <f>'2. FTNC CAN'!M90+'3. FTNC USD'!M90+'4. FTNC EUR'!M90+'5. FTNC GBP'!M90+'6. FTNC Autres (inclus)'!M90</f>
        <v>0</v>
      </c>
      <c r="N90" s="479"/>
      <c r="O90" s="480"/>
      <c r="P90" s="480"/>
      <c r="Q90" s="480"/>
      <c r="R90" s="480"/>
      <c r="S90" s="480"/>
      <c r="T90" s="480"/>
      <c r="U90" s="480"/>
      <c r="V90" s="480"/>
      <c r="W90" s="480"/>
      <c r="X90" s="480"/>
      <c r="Y90" s="480"/>
      <c r="Z90" s="480"/>
      <c r="AA90" s="480"/>
      <c r="AB90" s="480"/>
      <c r="AC90" s="480"/>
      <c r="AD90" s="1017"/>
      <c r="AE90" s="997"/>
      <c r="AF90" s="998"/>
    </row>
    <row r="91" spans="1:32" ht="15" x14ac:dyDescent="0.2">
      <c r="A91" s="232">
        <v>187</v>
      </c>
      <c r="B91" s="507"/>
      <c r="C91" s="475"/>
      <c r="D91" s="844" t="s">
        <v>467</v>
      </c>
      <c r="E91" s="845"/>
      <c r="F91" s="845"/>
      <c r="G91" s="845"/>
      <c r="H91" s="845"/>
      <c r="I91" s="845"/>
      <c r="J91" s="845"/>
      <c r="K91" s="845"/>
      <c r="L91" s="845"/>
      <c r="M91" s="407">
        <f>SUBTOTAL(9,M92:M93)</f>
        <v>0</v>
      </c>
      <c r="N91" s="410">
        <f t="shared" ref="N91:AC91" si="20">SUBTOTAL(9,N92:N93)</f>
        <v>0</v>
      </c>
      <c r="O91" s="414">
        <f t="shared" si="20"/>
        <v>0</v>
      </c>
      <c r="P91" s="413">
        <f t="shared" si="20"/>
        <v>0</v>
      </c>
      <c r="Q91" s="411">
        <f t="shared" si="20"/>
        <v>0</v>
      </c>
      <c r="R91" s="414">
        <f t="shared" si="20"/>
        <v>0</v>
      </c>
      <c r="S91" s="414">
        <f t="shared" si="20"/>
        <v>0</v>
      </c>
      <c r="T91" s="414">
        <f t="shared" si="20"/>
        <v>0</v>
      </c>
      <c r="U91" s="414">
        <f t="shared" si="20"/>
        <v>0</v>
      </c>
      <c r="V91" s="414">
        <f t="shared" si="20"/>
        <v>0</v>
      </c>
      <c r="W91" s="414">
        <f t="shared" si="20"/>
        <v>0</v>
      </c>
      <c r="X91" s="414">
        <f t="shared" si="20"/>
        <v>0</v>
      </c>
      <c r="Y91" s="414">
        <f t="shared" si="20"/>
        <v>0</v>
      </c>
      <c r="Z91" s="414">
        <f t="shared" si="20"/>
        <v>0</v>
      </c>
      <c r="AA91" s="414">
        <f t="shared" si="20"/>
        <v>0</v>
      </c>
      <c r="AB91" s="424">
        <f t="shared" si="20"/>
        <v>0</v>
      </c>
      <c r="AC91" s="412">
        <f t="shared" si="20"/>
        <v>0</v>
      </c>
      <c r="AD91" s="1017"/>
      <c r="AE91" s="997"/>
      <c r="AF91" s="998"/>
    </row>
    <row r="92" spans="1:32" ht="15" x14ac:dyDescent="0.2">
      <c r="A92" s="232">
        <v>188</v>
      </c>
      <c r="B92" s="507"/>
      <c r="C92" s="475"/>
      <c r="D92" s="475"/>
      <c r="E92" s="475"/>
      <c r="F92" s="856" t="s">
        <v>466</v>
      </c>
      <c r="G92" s="857"/>
      <c r="H92" s="857"/>
      <c r="I92" s="857"/>
      <c r="J92" s="857"/>
      <c r="K92" s="857"/>
      <c r="L92" s="858"/>
      <c r="M92" s="441">
        <f>'2. FTNC CAN'!M92+'3. FTNC USD'!M92+'4. FTNC EUR'!M92+'5. FTNC GBP'!M92+'6. FTNC Autres (inclus)'!M92</f>
        <v>0</v>
      </c>
      <c r="N92" s="442">
        <f>'2. FTNC CAN'!N92+'3. FTNC USD'!N92+'4. FTNC EUR'!N92+'5. FTNC GBP'!N92+'6. FTNC Autres (inclus)'!N92</f>
        <v>0</v>
      </c>
      <c r="O92" s="443">
        <f>'2. FTNC CAN'!O92+'3. FTNC USD'!O92+'4. FTNC EUR'!O92+'5. FTNC GBP'!O92+'6. FTNC Autres (inclus)'!O92</f>
        <v>0</v>
      </c>
      <c r="P92" s="444">
        <f>'2. FTNC CAN'!P92+'3. FTNC USD'!P92+'4. FTNC EUR'!P92+'5. FTNC GBP'!P92+'6. FTNC Autres (inclus)'!P92</f>
        <v>0</v>
      </c>
      <c r="Q92" s="445">
        <f>'2. FTNC CAN'!Q92+'3. FTNC USD'!Q92+'4. FTNC EUR'!Q92+'5. FTNC GBP'!Q92+'6. FTNC Autres (inclus)'!Q92</f>
        <v>0</v>
      </c>
      <c r="R92" s="444">
        <f>'2. FTNC CAN'!R92+'3. FTNC USD'!R92+'4. FTNC EUR'!R92+'5. FTNC GBP'!R92+'6. FTNC Autres (inclus)'!R92</f>
        <v>0</v>
      </c>
      <c r="S92" s="444">
        <f>'2. FTNC CAN'!S92+'3. FTNC USD'!S92+'4. FTNC EUR'!S92+'5. FTNC GBP'!S92+'6. FTNC Autres (inclus)'!S92</f>
        <v>0</v>
      </c>
      <c r="T92" s="444">
        <f>'2. FTNC CAN'!T92+'3. FTNC USD'!T92+'4. FTNC EUR'!T92+'5. FTNC GBP'!T92+'6. FTNC Autres (inclus)'!T92</f>
        <v>0</v>
      </c>
      <c r="U92" s="444">
        <f>'2. FTNC CAN'!U92+'3. FTNC USD'!U92+'4. FTNC EUR'!U92+'5. FTNC GBP'!U92+'6. FTNC Autres (inclus)'!U92</f>
        <v>0</v>
      </c>
      <c r="V92" s="444">
        <f>'2. FTNC CAN'!V92+'3. FTNC USD'!V92+'4. FTNC EUR'!V92+'5. FTNC GBP'!V92+'6. FTNC Autres (inclus)'!V92</f>
        <v>0</v>
      </c>
      <c r="W92" s="444">
        <f>'2. FTNC CAN'!W92+'3. FTNC USD'!W92+'4. FTNC EUR'!W92+'5. FTNC GBP'!W92+'6. FTNC Autres (inclus)'!W92</f>
        <v>0</v>
      </c>
      <c r="X92" s="444">
        <f>'2. FTNC CAN'!X92+'3. FTNC USD'!X92+'4. FTNC EUR'!X92+'5. FTNC GBP'!X92+'6. FTNC Autres (inclus)'!X92</f>
        <v>0</v>
      </c>
      <c r="Y92" s="444">
        <f>'2. FTNC CAN'!Y92+'3. FTNC USD'!Y92+'4. FTNC EUR'!Y92+'5. FTNC GBP'!Y92+'6. FTNC Autres (inclus)'!Y92</f>
        <v>0</v>
      </c>
      <c r="Z92" s="444">
        <f>'2. FTNC CAN'!Z92+'3. FTNC USD'!Z92+'4. FTNC EUR'!Z92+'5. FTNC GBP'!Z92+'6. FTNC Autres (inclus)'!Z92</f>
        <v>0</v>
      </c>
      <c r="AA92" s="444">
        <f>'2. FTNC CAN'!AA92+'3. FTNC USD'!AA92+'4. FTNC EUR'!AA92+'5. FTNC GBP'!AA92+'6. FTNC Autres (inclus)'!AA92</f>
        <v>0</v>
      </c>
      <c r="AB92" s="445">
        <f>'2. FTNC CAN'!AB92+'3. FTNC USD'!AB92+'4. FTNC EUR'!AB92+'5. FTNC GBP'!AB92+'6. FTNC Autres (inclus)'!AB92</f>
        <v>0</v>
      </c>
      <c r="AC92" s="445">
        <f>'2. FTNC CAN'!AC92+'3. FTNC USD'!AC92+'4. FTNC EUR'!AC92+'5. FTNC GBP'!AC92+'6. FTNC Autres (inclus)'!AC92</f>
        <v>0</v>
      </c>
      <c r="AD92" s="996"/>
      <c r="AE92" s="997"/>
      <c r="AF92" s="998"/>
    </row>
    <row r="93" spans="1:32" ht="15" x14ac:dyDescent="0.2">
      <c r="A93" s="232">
        <v>189</v>
      </c>
      <c r="B93" s="476"/>
      <c r="C93" s="497"/>
      <c r="D93" s="497"/>
      <c r="E93" s="497"/>
      <c r="F93" s="915" t="s">
        <v>581</v>
      </c>
      <c r="G93" s="916"/>
      <c r="H93" s="916"/>
      <c r="I93" s="916"/>
      <c r="J93" s="916"/>
      <c r="K93" s="916"/>
      <c r="L93" s="917"/>
      <c r="M93" s="441">
        <f>'2. FTNC CAN'!M93+'3. FTNC USD'!M93+'4. FTNC EUR'!M93+'5. FTNC GBP'!M93+'6. FTNC Autres (inclus)'!M93</f>
        <v>0</v>
      </c>
      <c r="N93" s="442">
        <f>'2. FTNC CAN'!N93+'3. FTNC USD'!N93+'4. FTNC EUR'!N93+'5. FTNC GBP'!N93+'6. FTNC Autres (inclus)'!N93</f>
        <v>0</v>
      </c>
      <c r="O93" s="443">
        <f>'2. FTNC CAN'!O93+'3. FTNC USD'!O93+'4. FTNC EUR'!O93+'5. FTNC GBP'!O93+'6. FTNC Autres (inclus)'!O93</f>
        <v>0</v>
      </c>
      <c r="P93" s="444">
        <f>'2. FTNC CAN'!P93+'3. FTNC USD'!P93+'4. FTNC EUR'!P93+'5. FTNC GBP'!P93+'6. FTNC Autres (inclus)'!P93</f>
        <v>0</v>
      </c>
      <c r="Q93" s="445">
        <f>'2. FTNC CAN'!Q93+'3. FTNC USD'!Q93+'4. FTNC EUR'!Q93+'5. FTNC GBP'!Q93+'6. FTNC Autres (inclus)'!Q93</f>
        <v>0</v>
      </c>
      <c r="R93" s="444">
        <f>'2. FTNC CAN'!R93+'3. FTNC USD'!R93+'4. FTNC EUR'!R93+'5. FTNC GBP'!R93+'6. FTNC Autres (inclus)'!R93</f>
        <v>0</v>
      </c>
      <c r="S93" s="444">
        <f>'2. FTNC CAN'!S93+'3. FTNC USD'!S93+'4. FTNC EUR'!S93+'5. FTNC GBP'!S93+'6. FTNC Autres (inclus)'!S93</f>
        <v>0</v>
      </c>
      <c r="T93" s="444">
        <f>'2. FTNC CAN'!T93+'3. FTNC USD'!T93+'4. FTNC EUR'!T93+'5. FTNC GBP'!T93+'6. FTNC Autres (inclus)'!T93</f>
        <v>0</v>
      </c>
      <c r="U93" s="444">
        <f>'2. FTNC CAN'!U93+'3. FTNC USD'!U93+'4. FTNC EUR'!U93+'5. FTNC GBP'!U93+'6. FTNC Autres (inclus)'!U93</f>
        <v>0</v>
      </c>
      <c r="V93" s="444">
        <f>'2. FTNC CAN'!V93+'3. FTNC USD'!V93+'4. FTNC EUR'!V93+'5. FTNC GBP'!V93+'6. FTNC Autres (inclus)'!V93</f>
        <v>0</v>
      </c>
      <c r="W93" s="444">
        <f>'2. FTNC CAN'!W93+'3. FTNC USD'!W93+'4. FTNC EUR'!W93+'5. FTNC GBP'!W93+'6. FTNC Autres (inclus)'!W93</f>
        <v>0</v>
      </c>
      <c r="X93" s="444">
        <f>'2. FTNC CAN'!X93+'3. FTNC USD'!X93+'4. FTNC EUR'!X93+'5. FTNC GBP'!X93+'6. FTNC Autres (inclus)'!X93</f>
        <v>0</v>
      </c>
      <c r="Y93" s="444">
        <f>'2. FTNC CAN'!Y93+'3. FTNC USD'!Y93+'4. FTNC EUR'!Y93+'5. FTNC GBP'!Y93+'6. FTNC Autres (inclus)'!Y93</f>
        <v>0</v>
      </c>
      <c r="Z93" s="444">
        <f>'2. FTNC CAN'!Z93+'3. FTNC USD'!Z93+'4. FTNC EUR'!Z93+'5. FTNC GBP'!Z93+'6. FTNC Autres (inclus)'!Z93</f>
        <v>0</v>
      </c>
      <c r="AA93" s="444">
        <f>'2. FTNC CAN'!AA93+'3. FTNC USD'!AA93+'4. FTNC EUR'!AA93+'5. FTNC GBP'!AA93+'6. FTNC Autres (inclus)'!AA93</f>
        <v>0</v>
      </c>
      <c r="AB93" s="445">
        <f>'2. FTNC CAN'!AB93+'3. FTNC USD'!AB93+'4. FTNC EUR'!AB93+'5. FTNC GBP'!AB93+'6. FTNC Autres (inclus)'!AB93</f>
        <v>0</v>
      </c>
      <c r="AC93" s="445">
        <f>'2. FTNC CAN'!AC93+'3. FTNC USD'!AC93+'4. FTNC EUR'!AC93+'5. FTNC GBP'!AC93+'6. FTNC Autres (inclus)'!AC93</f>
        <v>0</v>
      </c>
      <c r="AD93" s="996"/>
      <c r="AE93" s="997"/>
      <c r="AF93" s="998"/>
    </row>
    <row r="94" spans="1:32" ht="15" x14ac:dyDescent="0.2">
      <c r="A94" s="232">
        <v>190</v>
      </c>
      <c r="B94" s="509"/>
      <c r="C94" s="1025" t="s">
        <v>26</v>
      </c>
      <c r="D94" s="1026"/>
      <c r="E94" s="1026"/>
      <c r="F94" s="1026"/>
      <c r="G94" s="1026"/>
      <c r="H94" s="1026"/>
      <c r="I94" s="1026"/>
      <c r="J94" s="1026"/>
      <c r="K94" s="1026"/>
      <c r="L94" s="1026"/>
      <c r="M94" s="1026"/>
      <c r="N94" s="1026"/>
      <c r="O94" s="1026"/>
      <c r="P94" s="1026"/>
      <c r="Q94" s="1026"/>
      <c r="R94" s="1026"/>
      <c r="S94" s="1026"/>
      <c r="T94" s="1026"/>
      <c r="U94" s="1026"/>
      <c r="V94" s="1026"/>
      <c r="W94" s="1026"/>
      <c r="X94" s="1026"/>
      <c r="Y94" s="1026"/>
      <c r="Z94" s="1026"/>
      <c r="AA94" s="1026"/>
      <c r="AB94" s="1026"/>
      <c r="AC94" s="1026"/>
      <c r="AD94" s="1026"/>
      <c r="AE94" s="1026"/>
      <c r="AF94" s="1027"/>
    </row>
    <row r="95" spans="1:32" ht="15" x14ac:dyDescent="0.2">
      <c r="A95" s="232">
        <v>191</v>
      </c>
      <c r="B95" s="507"/>
      <c r="C95" s="475"/>
      <c r="D95" s="1060" t="s">
        <v>27</v>
      </c>
      <c r="E95" s="1061"/>
      <c r="F95" s="1061"/>
      <c r="G95" s="1061"/>
      <c r="H95" s="1061"/>
      <c r="I95" s="1061"/>
      <c r="J95" s="1061"/>
      <c r="K95" s="1061"/>
      <c r="L95" s="1061"/>
      <c r="M95" s="1061"/>
      <c r="N95" s="1061"/>
      <c r="O95" s="1061"/>
      <c r="P95" s="1061"/>
      <c r="Q95" s="1061"/>
      <c r="R95" s="1061"/>
      <c r="S95" s="1061"/>
      <c r="T95" s="1061"/>
      <c r="U95" s="1061"/>
      <c r="V95" s="1061"/>
      <c r="W95" s="1061"/>
      <c r="X95" s="1061"/>
      <c r="Y95" s="1061"/>
      <c r="Z95" s="1061"/>
      <c r="AA95" s="1061"/>
      <c r="AB95" s="1061"/>
      <c r="AC95" s="1061"/>
      <c r="AD95" s="1061"/>
      <c r="AE95" s="1061"/>
      <c r="AF95" s="1072"/>
    </row>
    <row r="96" spans="1:32" ht="15" x14ac:dyDescent="0.2">
      <c r="A96" s="232">
        <v>192</v>
      </c>
      <c r="B96" s="507"/>
      <c r="C96" s="475"/>
      <c r="D96" s="475"/>
      <c r="E96" s="853" t="s">
        <v>28</v>
      </c>
      <c r="F96" s="854"/>
      <c r="G96" s="854"/>
      <c r="H96" s="854"/>
      <c r="I96" s="854"/>
      <c r="J96" s="854"/>
      <c r="K96" s="854"/>
      <c r="L96" s="855"/>
      <c r="M96" s="407">
        <f>SUBTOTAL(9,M97:M100)</f>
        <v>0</v>
      </c>
      <c r="N96" s="410">
        <f t="shared" ref="N96:AC96" si="21">SUBTOTAL(9,N97:N100)</f>
        <v>0</v>
      </c>
      <c r="O96" s="414">
        <f t="shared" si="21"/>
        <v>0</v>
      </c>
      <c r="P96" s="413">
        <f t="shared" si="21"/>
        <v>0</v>
      </c>
      <c r="Q96" s="411">
        <f t="shared" si="21"/>
        <v>0</v>
      </c>
      <c r="R96" s="414">
        <f t="shared" si="21"/>
        <v>0</v>
      </c>
      <c r="S96" s="414">
        <f t="shared" si="21"/>
        <v>0</v>
      </c>
      <c r="T96" s="414">
        <f t="shared" si="21"/>
        <v>0</v>
      </c>
      <c r="U96" s="414">
        <f t="shared" si="21"/>
        <v>0</v>
      </c>
      <c r="V96" s="414">
        <f t="shared" si="21"/>
        <v>0</v>
      </c>
      <c r="W96" s="414">
        <f t="shared" si="21"/>
        <v>0</v>
      </c>
      <c r="X96" s="414">
        <f t="shared" si="21"/>
        <v>0</v>
      </c>
      <c r="Y96" s="414">
        <f t="shared" si="21"/>
        <v>0</v>
      </c>
      <c r="Z96" s="414">
        <f t="shared" si="21"/>
        <v>0</v>
      </c>
      <c r="AA96" s="414">
        <f t="shared" si="21"/>
        <v>0</v>
      </c>
      <c r="AB96" s="424">
        <f t="shared" si="21"/>
        <v>0</v>
      </c>
      <c r="AC96" s="407">
        <f t="shared" si="21"/>
        <v>0</v>
      </c>
      <c r="AD96" s="996"/>
      <c r="AE96" s="997"/>
      <c r="AF96" s="998"/>
    </row>
    <row r="97" spans="1:32" ht="15" customHeight="1" x14ac:dyDescent="0.2">
      <c r="A97" s="232">
        <v>193</v>
      </c>
      <c r="B97" s="507"/>
      <c r="C97" s="475"/>
      <c r="D97" s="475"/>
      <c r="E97" s="475"/>
      <c r="F97" s="856" t="s">
        <v>30</v>
      </c>
      <c r="G97" s="857"/>
      <c r="H97" s="857"/>
      <c r="I97" s="857"/>
      <c r="J97" s="857"/>
      <c r="K97" s="857"/>
      <c r="L97" s="858"/>
      <c r="M97" s="441">
        <f>'2. FTNC CAN'!M97+'3. FTNC USD'!M97+'4. FTNC EUR'!M97+'5. FTNC GBP'!M97+'6. FTNC Autres (inclus)'!M97</f>
        <v>0</v>
      </c>
      <c r="N97" s="442">
        <f>'2. FTNC CAN'!N97+'3. FTNC USD'!N97+'4. FTNC EUR'!N97+'5. FTNC GBP'!N97+'6. FTNC Autres (inclus)'!N97</f>
        <v>0</v>
      </c>
      <c r="O97" s="443">
        <f>'2. FTNC CAN'!O97+'3. FTNC USD'!O97+'4. FTNC EUR'!O97+'5. FTNC GBP'!O97+'6. FTNC Autres (inclus)'!O97</f>
        <v>0</v>
      </c>
      <c r="P97" s="444">
        <f>'2. FTNC CAN'!P97+'3. FTNC USD'!P97+'4. FTNC EUR'!P97+'5. FTNC GBP'!P97+'6. FTNC Autres (inclus)'!P97</f>
        <v>0</v>
      </c>
      <c r="Q97" s="445">
        <f>'2. FTNC CAN'!Q97+'3. FTNC USD'!Q97+'4. FTNC EUR'!Q97+'5. FTNC GBP'!Q97+'6. FTNC Autres (inclus)'!Q97</f>
        <v>0</v>
      </c>
      <c r="R97" s="444">
        <f>'2. FTNC CAN'!R97+'3. FTNC USD'!R97+'4. FTNC EUR'!R97+'5. FTNC GBP'!R97+'6. FTNC Autres (inclus)'!R97</f>
        <v>0</v>
      </c>
      <c r="S97" s="444">
        <f>'2. FTNC CAN'!S97+'3. FTNC USD'!S97+'4. FTNC EUR'!S97+'5. FTNC GBP'!S97+'6. FTNC Autres (inclus)'!S97</f>
        <v>0</v>
      </c>
      <c r="T97" s="444">
        <f>'2. FTNC CAN'!T97+'3. FTNC USD'!T97+'4. FTNC EUR'!T97+'5. FTNC GBP'!T97+'6. FTNC Autres (inclus)'!T97</f>
        <v>0</v>
      </c>
      <c r="U97" s="444">
        <f>'2. FTNC CAN'!U97+'3. FTNC USD'!U97+'4. FTNC EUR'!U97+'5. FTNC GBP'!U97+'6. FTNC Autres (inclus)'!U97</f>
        <v>0</v>
      </c>
      <c r="V97" s="444">
        <f>'2. FTNC CAN'!V97+'3. FTNC USD'!V97+'4. FTNC EUR'!V97+'5. FTNC GBP'!V97+'6. FTNC Autres (inclus)'!V97</f>
        <v>0</v>
      </c>
      <c r="W97" s="444">
        <f>'2. FTNC CAN'!W97+'3. FTNC USD'!W97+'4. FTNC EUR'!W97+'5. FTNC GBP'!W97+'6. FTNC Autres (inclus)'!W97</f>
        <v>0</v>
      </c>
      <c r="X97" s="444">
        <f>'2. FTNC CAN'!X97+'3. FTNC USD'!X97+'4. FTNC EUR'!X97+'5. FTNC GBP'!X97+'6. FTNC Autres (inclus)'!X97</f>
        <v>0</v>
      </c>
      <c r="Y97" s="444">
        <f>'2. FTNC CAN'!Y97+'3. FTNC USD'!Y97+'4. FTNC EUR'!Y97+'5. FTNC GBP'!Y97+'6. FTNC Autres (inclus)'!Y97</f>
        <v>0</v>
      </c>
      <c r="Z97" s="444">
        <f>'2. FTNC CAN'!Z97+'3. FTNC USD'!Z97+'4. FTNC EUR'!Z97+'5. FTNC GBP'!Z97+'6. FTNC Autres (inclus)'!Z97</f>
        <v>0</v>
      </c>
      <c r="AA97" s="444">
        <f>'2. FTNC CAN'!AA97+'3. FTNC USD'!AA97+'4. FTNC EUR'!AA97+'5. FTNC GBP'!AA97+'6. FTNC Autres (inclus)'!AA97</f>
        <v>0</v>
      </c>
      <c r="AB97" s="445">
        <f>'2. FTNC CAN'!AB97+'3. FTNC USD'!AB97+'4. FTNC EUR'!AB97+'5. FTNC GBP'!AB97+'6. FTNC Autres (inclus)'!AB97</f>
        <v>0</v>
      </c>
      <c r="AC97" s="445">
        <f>'2. FTNC CAN'!AC97+'3. FTNC USD'!AC97+'4. FTNC EUR'!AC97+'5. FTNC GBP'!AC97+'6. FTNC Autres (inclus)'!AC97</f>
        <v>0</v>
      </c>
      <c r="AD97" s="996"/>
      <c r="AE97" s="997"/>
      <c r="AF97" s="998"/>
    </row>
    <row r="98" spans="1:32" ht="15" x14ac:dyDescent="0.2">
      <c r="A98" s="232">
        <v>194</v>
      </c>
      <c r="B98" s="507"/>
      <c r="C98" s="475"/>
      <c r="D98" s="475"/>
      <c r="E98" s="475"/>
      <c r="F98" s="915" t="s">
        <v>29</v>
      </c>
      <c r="G98" s="916"/>
      <c r="H98" s="916"/>
      <c r="I98" s="916"/>
      <c r="J98" s="916"/>
      <c r="K98" s="916"/>
      <c r="L98" s="917"/>
      <c r="M98" s="441">
        <f>'2. FTNC CAN'!M98+'3. FTNC USD'!M98+'4. FTNC EUR'!M98+'5. FTNC GBP'!M98+'6. FTNC Autres (inclus)'!M98</f>
        <v>0</v>
      </c>
      <c r="N98" s="442">
        <f>'2. FTNC CAN'!N98+'3. FTNC USD'!N98+'4. FTNC EUR'!N98+'5. FTNC GBP'!N98+'6. FTNC Autres (inclus)'!N98</f>
        <v>0</v>
      </c>
      <c r="O98" s="443">
        <f>'2. FTNC CAN'!O98+'3. FTNC USD'!O98+'4. FTNC EUR'!O98+'5. FTNC GBP'!O98+'6. FTNC Autres (inclus)'!O98</f>
        <v>0</v>
      </c>
      <c r="P98" s="444">
        <f>'2. FTNC CAN'!P98+'3. FTNC USD'!P98+'4. FTNC EUR'!P98+'5. FTNC GBP'!P98+'6. FTNC Autres (inclus)'!P98</f>
        <v>0</v>
      </c>
      <c r="Q98" s="445">
        <f>'2. FTNC CAN'!Q98+'3. FTNC USD'!Q98+'4. FTNC EUR'!Q98+'5. FTNC GBP'!Q98+'6. FTNC Autres (inclus)'!Q98</f>
        <v>0</v>
      </c>
      <c r="R98" s="444">
        <f>'2. FTNC CAN'!R98+'3. FTNC USD'!R98+'4. FTNC EUR'!R98+'5. FTNC GBP'!R98+'6. FTNC Autres (inclus)'!R98</f>
        <v>0</v>
      </c>
      <c r="S98" s="444">
        <f>'2. FTNC CAN'!S98+'3. FTNC USD'!S98+'4. FTNC EUR'!S98+'5. FTNC GBP'!S98+'6. FTNC Autres (inclus)'!S98</f>
        <v>0</v>
      </c>
      <c r="T98" s="444">
        <f>'2. FTNC CAN'!T98+'3. FTNC USD'!T98+'4. FTNC EUR'!T98+'5. FTNC GBP'!T98+'6. FTNC Autres (inclus)'!T98</f>
        <v>0</v>
      </c>
      <c r="U98" s="444">
        <f>'2. FTNC CAN'!U98+'3. FTNC USD'!U98+'4. FTNC EUR'!U98+'5. FTNC GBP'!U98+'6. FTNC Autres (inclus)'!U98</f>
        <v>0</v>
      </c>
      <c r="V98" s="444">
        <f>'2. FTNC CAN'!V98+'3. FTNC USD'!V98+'4. FTNC EUR'!V98+'5. FTNC GBP'!V98+'6. FTNC Autres (inclus)'!V98</f>
        <v>0</v>
      </c>
      <c r="W98" s="444">
        <f>'2. FTNC CAN'!W98+'3. FTNC USD'!W98+'4. FTNC EUR'!W98+'5. FTNC GBP'!W98+'6. FTNC Autres (inclus)'!W98</f>
        <v>0</v>
      </c>
      <c r="X98" s="444">
        <f>'2. FTNC CAN'!X98+'3. FTNC USD'!X98+'4. FTNC EUR'!X98+'5. FTNC GBP'!X98+'6. FTNC Autres (inclus)'!X98</f>
        <v>0</v>
      </c>
      <c r="Y98" s="444">
        <f>'2. FTNC CAN'!Y98+'3. FTNC USD'!Y98+'4. FTNC EUR'!Y98+'5. FTNC GBP'!Y98+'6. FTNC Autres (inclus)'!Y98</f>
        <v>0</v>
      </c>
      <c r="Z98" s="444">
        <f>'2. FTNC CAN'!Z98+'3. FTNC USD'!Z98+'4. FTNC EUR'!Z98+'5. FTNC GBP'!Z98+'6. FTNC Autres (inclus)'!Z98</f>
        <v>0</v>
      </c>
      <c r="AA98" s="444">
        <f>'2. FTNC CAN'!AA98+'3. FTNC USD'!AA98+'4. FTNC EUR'!AA98+'5. FTNC GBP'!AA98+'6. FTNC Autres (inclus)'!AA98</f>
        <v>0</v>
      </c>
      <c r="AB98" s="445">
        <f>'2. FTNC CAN'!AB98+'3. FTNC USD'!AB98+'4. FTNC EUR'!AB98+'5. FTNC GBP'!AB98+'6. FTNC Autres (inclus)'!AB98</f>
        <v>0</v>
      </c>
      <c r="AC98" s="445">
        <f>'2. FTNC CAN'!AC98+'3. FTNC USD'!AC98+'4. FTNC EUR'!AC98+'5. FTNC GBP'!AC98+'6. FTNC Autres (inclus)'!AC98</f>
        <v>0</v>
      </c>
      <c r="AD98" s="996"/>
      <c r="AE98" s="997"/>
      <c r="AF98" s="998"/>
    </row>
    <row r="99" spans="1:32" ht="15" x14ac:dyDescent="0.2">
      <c r="A99" s="232">
        <v>195</v>
      </c>
      <c r="B99" s="507"/>
      <c r="C99" s="475"/>
      <c r="D99" s="475"/>
      <c r="E99" s="475"/>
      <c r="F99" s="915" t="s">
        <v>31</v>
      </c>
      <c r="G99" s="916"/>
      <c r="H99" s="916"/>
      <c r="I99" s="916"/>
      <c r="J99" s="916"/>
      <c r="K99" s="916"/>
      <c r="L99" s="917"/>
      <c r="M99" s="441">
        <f>'2. FTNC CAN'!M99+'3. FTNC USD'!M99+'4. FTNC EUR'!M99+'5. FTNC GBP'!M99+'6. FTNC Autres (inclus)'!M99</f>
        <v>0</v>
      </c>
      <c r="N99" s="442">
        <f>'2. FTNC CAN'!N99+'3. FTNC USD'!N99+'4. FTNC EUR'!N99+'5. FTNC GBP'!N99+'6. FTNC Autres (inclus)'!N99</f>
        <v>0</v>
      </c>
      <c r="O99" s="443">
        <f>'2. FTNC CAN'!O99+'3. FTNC USD'!O99+'4. FTNC EUR'!O99+'5. FTNC GBP'!O99+'6. FTNC Autres (inclus)'!O99</f>
        <v>0</v>
      </c>
      <c r="P99" s="444">
        <f>'2. FTNC CAN'!P99+'3. FTNC USD'!P99+'4. FTNC EUR'!P99+'5. FTNC GBP'!P99+'6. FTNC Autres (inclus)'!P99</f>
        <v>0</v>
      </c>
      <c r="Q99" s="445">
        <f>'2. FTNC CAN'!Q99+'3. FTNC USD'!Q99+'4. FTNC EUR'!Q99+'5. FTNC GBP'!Q99+'6. FTNC Autres (inclus)'!Q99</f>
        <v>0</v>
      </c>
      <c r="R99" s="444">
        <f>'2. FTNC CAN'!R99+'3. FTNC USD'!R99+'4. FTNC EUR'!R99+'5. FTNC GBP'!R99+'6. FTNC Autres (inclus)'!R99</f>
        <v>0</v>
      </c>
      <c r="S99" s="444">
        <f>'2. FTNC CAN'!S99+'3. FTNC USD'!S99+'4. FTNC EUR'!S99+'5. FTNC GBP'!S99+'6. FTNC Autres (inclus)'!S99</f>
        <v>0</v>
      </c>
      <c r="T99" s="444">
        <f>'2. FTNC CAN'!T99+'3. FTNC USD'!T99+'4. FTNC EUR'!T99+'5. FTNC GBP'!T99+'6. FTNC Autres (inclus)'!T99</f>
        <v>0</v>
      </c>
      <c r="U99" s="444">
        <f>'2. FTNC CAN'!U99+'3. FTNC USD'!U99+'4. FTNC EUR'!U99+'5. FTNC GBP'!U99+'6. FTNC Autres (inclus)'!U99</f>
        <v>0</v>
      </c>
      <c r="V99" s="444">
        <f>'2. FTNC CAN'!V99+'3. FTNC USD'!V99+'4. FTNC EUR'!V99+'5. FTNC GBP'!V99+'6. FTNC Autres (inclus)'!V99</f>
        <v>0</v>
      </c>
      <c r="W99" s="444">
        <f>'2. FTNC CAN'!W99+'3. FTNC USD'!W99+'4. FTNC EUR'!W99+'5. FTNC GBP'!W99+'6. FTNC Autres (inclus)'!W99</f>
        <v>0</v>
      </c>
      <c r="X99" s="444">
        <f>'2. FTNC CAN'!X99+'3. FTNC USD'!X99+'4. FTNC EUR'!X99+'5. FTNC GBP'!X99+'6. FTNC Autres (inclus)'!X99</f>
        <v>0</v>
      </c>
      <c r="Y99" s="444">
        <f>'2. FTNC CAN'!Y99+'3. FTNC USD'!Y99+'4. FTNC EUR'!Y99+'5. FTNC GBP'!Y99+'6. FTNC Autres (inclus)'!Y99</f>
        <v>0</v>
      </c>
      <c r="Z99" s="444">
        <f>'2. FTNC CAN'!Z99+'3. FTNC USD'!Z99+'4. FTNC EUR'!Z99+'5. FTNC GBP'!Z99+'6. FTNC Autres (inclus)'!Z99</f>
        <v>0</v>
      </c>
      <c r="AA99" s="444">
        <f>'2. FTNC CAN'!AA99+'3. FTNC USD'!AA99+'4. FTNC EUR'!AA99+'5. FTNC GBP'!AA99+'6. FTNC Autres (inclus)'!AA99</f>
        <v>0</v>
      </c>
      <c r="AB99" s="445">
        <f>'2. FTNC CAN'!AB99+'3. FTNC USD'!AB99+'4. FTNC EUR'!AB99+'5. FTNC GBP'!AB99+'6. FTNC Autres (inclus)'!AB99</f>
        <v>0</v>
      </c>
      <c r="AC99" s="445">
        <f>'2. FTNC CAN'!AC99+'3. FTNC USD'!AC99+'4. FTNC EUR'!AC99+'5. FTNC GBP'!AC99+'6. FTNC Autres (inclus)'!AC99</f>
        <v>0</v>
      </c>
      <c r="AD99" s="996"/>
      <c r="AE99" s="997"/>
      <c r="AF99" s="998"/>
    </row>
    <row r="100" spans="1:32" ht="15" x14ac:dyDescent="0.2">
      <c r="A100" s="232">
        <v>196</v>
      </c>
      <c r="B100" s="507"/>
      <c r="C100" s="475"/>
      <c r="D100" s="475"/>
      <c r="E100" s="475"/>
      <c r="F100" s="859" t="s">
        <v>32</v>
      </c>
      <c r="G100" s="860"/>
      <c r="H100" s="860"/>
      <c r="I100" s="860"/>
      <c r="J100" s="860"/>
      <c r="K100" s="860"/>
      <c r="L100" s="861"/>
      <c r="M100" s="441">
        <f>'2. FTNC CAN'!M100+'3. FTNC USD'!M100+'4. FTNC EUR'!M100+'5. FTNC GBP'!M100+'6. FTNC Autres (inclus)'!M100</f>
        <v>0</v>
      </c>
      <c r="N100" s="442">
        <f>'2. FTNC CAN'!N100+'3. FTNC USD'!N100+'4. FTNC EUR'!N100+'5. FTNC GBP'!N100+'6. FTNC Autres (inclus)'!N100</f>
        <v>0</v>
      </c>
      <c r="O100" s="443">
        <f>'2. FTNC CAN'!O100+'3. FTNC USD'!O100+'4. FTNC EUR'!O100+'5. FTNC GBP'!O100+'6. FTNC Autres (inclus)'!O100</f>
        <v>0</v>
      </c>
      <c r="P100" s="444">
        <f>'2. FTNC CAN'!P100+'3. FTNC USD'!P100+'4. FTNC EUR'!P100+'5. FTNC GBP'!P100+'6. FTNC Autres (inclus)'!P100</f>
        <v>0</v>
      </c>
      <c r="Q100" s="445">
        <f>'2. FTNC CAN'!Q100+'3. FTNC USD'!Q100+'4. FTNC EUR'!Q100+'5. FTNC GBP'!Q100+'6. FTNC Autres (inclus)'!Q100</f>
        <v>0</v>
      </c>
      <c r="R100" s="444">
        <f>'2. FTNC CAN'!R100+'3. FTNC USD'!R100+'4. FTNC EUR'!R100+'5. FTNC GBP'!R100+'6. FTNC Autres (inclus)'!R100</f>
        <v>0</v>
      </c>
      <c r="S100" s="444">
        <f>'2. FTNC CAN'!S100+'3. FTNC USD'!S100+'4. FTNC EUR'!S100+'5. FTNC GBP'!S100+'6. FTNC Autres (inclus)'!S100</f>
        <v>0</v>
      </c>
      <c r="T100" s="444">
        <f>'2. FTNC CAN'!T100+'3. FTNC USD'!T100+'4. FTNC EUR'!T100+'5. FTNC GBP'!T100+'6. FTNC Autres (inclus)'!T100</f>
        <v>0</v>
      </c>
      <c r="U100" s="444">
        <f>'2. FTNC CAN'!U100+'3. FTNC USD'!U100+'4. FTNC EUR'!U100+'5. FTNC GBP'!U100+'6. FTNC Autres (inclus)'!U100</f>
        <v>0</v>
      </c>
      <c r="V100" s="444">
        <f>'2. FTNC CAN'!V100+'3. FTNC USD'!V100+'4. FTNC EUR'!V100+'5. FTNC GBP'!V100+'6. FTNC Autres (inclus)'!V100</f>
        <v>0</v>
      </c>
      <c r="W100" s="444">
        <f>'2. FTNC CAN'!W100+'3. FTNC USD'!W100+'4. FTNC EUR'!W100+'5. FTNC GBP'!W100+'6. FTNC Autres (inclus)'!W100</f>
        <v>0</v>
      </c>
      <c r="X100" s="444">
        <f>'2. FTNC CAN'!X100+'3. FTNC USD'!X100+'4. FTNC EUR'!X100+'5. FTNC GBP'!X100+'6. FTNC Autres (inclus)'!X100</f>
        <v>0</v>
      </c>
      <c r="Y100" s="444">
        <f>'2. FTNC CAN'!Y100+'3. FTNC USD'!Y100+'4. FTNC EUR'!Y100+'5. FTNC GBP'!Y100+'6. FTNC Autres (inclus)'!Y100</f>
        <v>0</v>
      </c>
      <c r="Z100" s="444">
        <f>'2. FTNC CAN'!Z100+'3. FTNC USD'!Z100+'4. FTNC EUR'!Z100+'5. FTNC GBP'!Z100+'6. FTNC Autres (inclus)'!Z100</f>
        <v>0</v>
      </c>
      <c r="AA100" s="444">
        <f>'2. FTNC CAN'!AA100+'3. FTNC USD'!AA100+'4. FTNC EUR'!AA100+'5. FTNC GBP'!AA100+'6. FTNC Autres (inclus)'!AA100</f>
        <v>0</v>
      </c>
      <c r="AB100" s="445">
        <f>'2. FTNC CAN'!AB100+'3. FTNC USD'!AB100+'4. FTNC EUR'!AB100+'5. FTNC GBP'!AB100+'6. FTNC Autres (inclus)'!AB100</f>
        <v>0</v>
      </c>
      <c r="AC100" s="445">
        <f>'2. FTNC CAN'!AC100+'3. FTNC USD'!AC100+'4. FTNC EUR'!AC100+'5. FTNC GBP'!AC100+'6. FTNC Autres (inclus)'!AC100</f>
        <v>0</v>
      </c>
      <c r="AD100" s="996"/>
      <c r="AE100" s="997"/>
      <c r="AF100" s="998"/>
    </row>
    <row r="101" spans="1:32" ht="15" x14ac:dyDescent="0.2">
      <c r="A101" s="232">
        <v>197</v>
      </c>
      <c r="B101" s="507"/>
      <c r="C101" s="475"/>
      <c r="D101" s="475"/>
      <c r="E101" s="853" t="s">
        <v>33</v>
      </c>
      <c r="F101" s="854"/>
      <c r="G101" s="854"/>
      <c r="H101" s="854"/>
      <c r="I101" s="854"/>
      <c r="J101" s="854"/>
      <c r="K101" s="854"/>
      <c r="L101" s="855"/>
      <c r="M101" s="407">
        <f>SUBTOTAL(9,M102:M103)</f>
        <v>0</v>
      </c>
      <c r="N101" s="410">
        <f t="shared" ref="N101:AC101" si="22">SUBTOTAL(9,N102:N103)</f>
        <v>0</v>
      </c>
      <c r="O101" s="414">
        <f t="shared" si="22"/>
        <v>0</v>
      </c>
      <c r="P101" s="413">
        <f t="shared" si="22"/>
        <v>0</v>
      </c>
      <c r="Q101" s="411">
        <f t="shared" si="22"/>
        <v>0</v>
      </c>
      <c r="R101" s="414">
        <f t="shared" si="22"/>
        <v>0</v>
      </c>
      <c r="S101" s="414">
        <f t="shared" si="22"/>
        <v>0</v>
      </c>
      <c r="T101" s="414">
        <f t="shared" si="22"/>
        <v>0</v>
      </c>
      <c r="U101" s="414">
        <f t="shared" si="22"/>
        <v>0</v>
      </c>
      <c r="V101" s="414">
        <f t="shared" si="22"/>
        <v>0</v>
      </c>
      <c r="W101" s="414">
        <f t="shared" si="22"/>
        <v>0</v>
      </c>
      <c r="X101" s="414">
        <f t="shared" si="22"/>
        <v>0</v>
      </c>
      <c r="Y101" s="414">
        <f t="shared" si="22"/>
        <v>0</v>
      </c>
      <c r="Z101" s="414">
        <f t="shared" si="22"/>
        <v>0</v>
      </c>
      <c r="AA101" s="414">
        <f t="shared" si="22"/>
        <v>0</v>
      </c>
      <c r="AB101" s="424">
        <f t="shared" si="22"/>
        <v>0</v>
      </c>
      <c r="AC101" s="407">
        <f t="shared" si="22"/>
        <v>0</v>
      </c>
      <c r="AD101" s="996"/>
      <c r="AE101" s="997"/>
      <c r="AF101" s="998"/>
    </row>
    <row r="102" spans="1:32" ht="15" x14ac:dyDescent="0.2">
      <c r="A102" s="232">
        <v>198</v>
      </c>
      <c r="B102" s="507"/>
      <c r="C102" s="475"/>
      <c r="D102" s="475"/>
      <c r="E102" s="475"/>
      <c r="F102" s="856" t="s">
        <v>34</v>
      </c>
      <c r="G102" s="857"/>
      <c r="H102" s="857"/>
      <c r="I102" s="857"/>
      <c r="J102" s="857"/>
      <c r="K102" s="857"/>
      <c r="L102" s="858"/>
      <c r="M102" s="441">
        <f>'2. FTNC CAN'!M102+'3. FTNC USD'!M102+'4. FTNC EUR'!M102+'5. FTNC GBP'!M102+'6. FTNC Autres (inclus)'!M102</f>
        <v>0</v>
      </c>
      <c r="N102" s="442">
        <f>'2. FTNC CAN'!N102+'3. FTNC USD'!N102+'4. FTNC EUR'!N102+'5. FTNC GBP'!N102+'6. FTNC Autres (inclus)'!N102</f>
        <v>0</v>
      </c>
      <c r="O102" s="443">
        <f>'2. FTNC CAN'!O102+'3. FTNC USD'!O102+'4. FTNC EUR'!O102+'5. FTNC GBP'!O102+'6. FTNC Autres (inclus)'!O102</f>
        <v>0</v>
      </c>
      <c r="P102" s="444">
        <f>'2. FTNC CAN'!P102+'3. FTNC USD'!P102+'4. FTNC EUR'!P102+'5. FTNC GBP'!P102+'6. FTNC Autres (inclus)'!P102</f>
        <v>0</v>
      </c>
      <c r="Q102" s="445">
        <f>'2. FTNC CAN'!Q102+'3. FTNC USD'!Q102+'4. FTNC EUR'!Q102+'5. FTNC GBP'!Q102+'6. FTNC Autres (inclus)'!Q102</f>
        <v>0</v>
      </c>
      <c r="R102" s="444">
        <f>'2. FTNC CAN'!R102+'3. FTNC USD'!R102+'4. FTNC EUR'!R102+'5. FTNC GBP'!R102+'6. FTNC Autres (inclus)'!R102</f>
        <v>0</v>
      </c>
      <c r="S102" s="444">
        <f>'2. FTNC CAN'!S102+'3. FTNC USD'!S102+'4. FTNC EUR'!S102+'5. FTNC GBP'!S102+'6. FTNC Autres (inclus)'!S102</f>
        <v>0</v>
      </c>
      <c r="T102" s="444">
        <f>'2. FTNC CAN'!T102+'3. FTNC USD'!T102+'4. FTNC EUR'!T102+'5. FTNC GBP'!T102+'6. FTNC Autres (inclus)'!T102</f>
        <v>0</v>
      </c>
      <c r="U102" s="444">
        <f>'2. FTNC CAN'!U102+'3. FTNC USD'!U102+'4. FTNC EUR'!U102+'5. FTNC GBP'!U102+'6. FTNC Autres (inclus)'!U102</f>
        <v>0</v>
      </c>
      <c r="V102" s="444">
        <f>'2. FTNC CAN'!V102+'3. FTNC USD'!V102+'4. FTNC EUR'!V102+'5. FTNC GBP'!V102+'6. FTNC Autres (inclus)'!V102</f>
        <v>0</v>
      </c>
      <c r="W102" s="444">
        <f>'2. FTNC CAN'!W102+'3. FTNC USD'!W102+'4. FTNC EUR'!W102+'5. FTNC GBP'!W102+'6. FTNC Autres (inclus)'!W102</f>
        <v>0</v>
      </c>
      <c r="X102" s="444">
        <f>'2. FTNC CAN'!X102+'3. FTNC USD'!X102+'4. FTNC EUR'!X102+'5. FTNC GBP'!X102+'6. FTNC Autres (inclus)'!X102</f>
        <v>0</v>
      </c>
      <c r="Y102" s="444">
        <f>'2. FTNC CAN'!Y102+'3. FTNC USD'!Y102+'4. FTNC EUR'!Y102+'5. FTNC GBP'!Y102+'6. FTNC Autres (inclus)'!Y102</f>
        <v>0</v>
      </c>
      <c r="Z102" s="444">
        <f>'2. FTNC CAN'!Z102+'3. FTNC USD'!Z102+'4. FTNC EUR'!Z102+'5. FTNC GBP'!Z102+'6. FTNC Autres (inclus)'!Z102</f>
        <v>0</v>
      </c>
      <c r="AA102" s="444">
        <f>'2. FTNC CAN'!AA102+'3. FTNC USD'!AA102+'4. FTNC EUR'!AA102+'5. FTNC GBP'!AA102+'6. FTNC Autres (inclus)'!AA102</f>
        <v>0</v>
      </c>
      <c r="AB102" s="445">
        <f>'2. FTNC CAN'!AB102+'3. FTNC USD'!AB102+'4. FTNC EUR'!AB102+'5. FTNC GBP'!AB102+'6. FTNC Autres (inclus)'!AB102</f>
        <v>0</v>
      </c>
      <c r="AC102" s="445">
        <f>'2. FTNC CAN'!AC102+'3. FTNC USD'!AC102+'4. FTNC EUR'!AC102+'5. FTNC GBP'!AC102+'6. FTNC Autres (inclus)'!AC102</f>
        <v>0</v>
      </c>
      <c r="AD102" s="996"/>
      <c r="AE102" s="997"/>
      <c r="AF102" s="998"/>
    </row>
    <row r="103" spans="1:32" ht="15" x14ac:dyDescent="0.2">
      <c r="A103" s="232">
        <v>199</v>
      </c>
      <c r="B103" s="507"/>
      <c r="C103" s="475"/>
      <c r="D103" s="475"/>
      <c r="E103" s="475"/>
      <c r="F103" s="859" t="s">
        <v>35</v>
      </c>
      <c r="G103" s="860"/>
      <c r="H103" s="860"/>
      <c r="I103" s="860"/>
      <c r="J103" s="860"/>
      <c r="K103" s="860"/>
      <c r="L103" s="861"/>
      <c r="M103" s="441">
        <f>'2. FTNC CAN'!M103+'3. FTNC USD'!M103+'4. FTNC EUR'!M103+'5. FTNC GBP'!M103+'6. FTNC Autres (inclus)'!M103</f>
        <v>0</v>
      </c>
      <c r="N103" s="442">
        <f>'2. FTNC CAN'!N103+'3. FTNC USD'!N103+'4. FTNC EUR'!N103+'5. FTNC GBP'!N103+'6. FTNC Autres (inclus)'!N103</f>
        <v>0</v>
      </c>
      <c r="O103" s="443">
        <f>'2. FTNC CAN'!O103+'3. FTNC USD'!O103+'4. FTNC EUR'!O103+'5. FTNC GBP'!O103+'6. FTNC Autres (inclus)'!O103</f>
        <v>0</v>
      </c>
      <c r="P103" s="444">
        <f>'2. FTNC CAN'!P103+'3. FTNC USD'!P103+'4. FTNC EUR'!P103+'5. FTNC GBP'!P103+'6. FTNC Autres (inclus)'!P103</f>
        <v>0</v>
      </c>
      <c r="Q103" s="445">
        <f>'2. FTNC CAN'!Q103+'3. FTNC USD'!Q103+'4. FTNC EUR'!Q103+'5. FTNC GBP'!Q103+'6. FTNC Autres (inclus)'!Q103</f>
        <v>0</v>
      </c>
      <c r="R103" s="444">
        <f>'2. FTNC CAN'!R103+'3. FTNC USD'!R103+'4. FTNC EUR'!R103+'5. FTNC GBP'!R103+'6. FTNC Autres (inclus)'!R103</f>
        <v>0</v>
      </c>
      <c r="S103" s="444">
        <f>'2. FTNC CAN'!S103+'3. FTNC USD'!S103+'4. FTNC EUR'!S103+'5. FTNC GBP'!S103+'6. FTNC Autres (inclus)'!S103</f>
        <v>0</v>
      </c>
      <c r="T103" s="444">
        <f>'2. FTNC CAN'!T103+'3. FTNC USD'!T103+'4. FTNC EUR'!T103+'5. FTNC GBP'!T103+'6. FTNC Autres (inclus)'!T103</f>
        <v>0</v>
      </c>
      <c r="U103" s="444">
        <f>'2. FTNC CAN'!U103+'3. FTNC USD'!U103+'4. FTNC EUR'!U103+'5. FTNC GBP'!U103+'6. FTNC Autres (inclus)'!U103</f>
        <v>0</v>
      </c>
      <c r="V103" s="444">
        <f>'2. FTNC CAN'!V103+'3. FTNC USD'!V103+'4. FTNC EUR'!V103+'5. FTNC GBP'!V103+'6. FTNC Autres (inclus)'!V103</f>
        <v>0</v>
      </c>
      <c r="W103" s="444">
        <f>'2. FTNC CAN'!W103+'3. FTNC USD'!W103+'4. FTNC EUR'!W103+'5. FTNC GBP'!W103+'6. FTNC Autres (inclus)'!W103</f>
        <v>0</v>
      </c>
      <c r="X103" s="444">
        <f>'2. FTNC CAN'!X103+'3. FTNC USD'!X103+'4. FTNC EUR'!X103+'5. FTNC GBP'!X103+'6. FTNC Autres (inclus)'!X103</f>
        <v>0</v>
      </c>
      <c r="Y103" s="444">
        <f>'2. FTNC CAN'!Y103+'3. FTNC USD'!Y103+'4. FTNC EUR'!Y103+'5. FTNC GBP'!Y103+'6. FTNC Autres (inclus)'!Y103</f>
        <v>0</v>
      </c>
      <c r="Z103" s="444">
        <f>'2. FTNC CAN'!Z103+'3. FTNC USD'!Z103+'4. FTNC EUR'!Z103+'5. FTNC GBP'!Z103+'6. FTNC Autres (inclus)'!Z103</f>
        <v>0</v>
      </c>
      <c r="AA103" s="444">
        <f>'2. FTNC CAN'!AA103+'3. FTNC USD'!AA103+'4. FTNC EUR'!AA103+'5. FTNC GBP'!AA103+'6. FTNC Autres (inclus)'!AA103</f>
        <v>0</v>
      </c>
      <c r="AB103" s="445">
        <f>'2. FTNC CAN'!AB103+'3. FTNC USD'!AB103+'4. FTNC EUR'!AB103+'5. FTNC GBP'!AB103+'6. FTNC Autres (inclus)'!AB103</f>
        <v>0</v>
      </c>
      <c r="AC103" s="445">
        <f>'2. FTNC CAN'!AC103+'3. FTNC USD'!AC103+'4. FTNC EUR'!AC103+'5. FTNC GBP'!AC103+'6. FTNC Autres (inclus)'!AC103</f>
        <v>0</v>
      </c>
      <c r="AD103" s="996"/>
      <c r="AE103" s="997"/>
      <c r="AF103" s="998"/>
    </row>
    <row r="104" spans="1:32" ht="15" x14ac:dyDescent="0.2">
      <c r="A104" s="232">
        <v>200</v>
      </c>
      <c r="B104" s="507"/>
      <c r="C104" s="475"/>
      <c r="D104" s="475"/>
      <c r="E104" s="853" t="s">
        <v>36</v>
      </c>
      <c r="F104" s="854"/>
      <c r="G104" s="854"/>
      <c r="H104" s="854"/>
      <c r="I104" s="854"/>
      <c r="J104" s="854"/>
      <c r="K104" s="854"/>
      <c r="L104" s="855"/>
      <c r="M104" s="407">
        <f>SUBTOTAL(9,M105:M106)</f>
        <v>0</v>
      </c>
      <c r="N104" s="410">
        <f t="shared" ref="N104:AC104" si="23">SUBTOTAL(9,N105:N106)</f>
        <v>0</v>
      </c>
      <c r="O104" s="414">
        <f t="shared" si="23"/>
        <v>0</v>
      </c>
      <c r="P104" s="413">
        <f t="shared" si="23"/>
        <v>0</v>
      </c>
      <c r="Q104" s="411">
        <f t="shared" si="23"/>
        <v>0</v>
      </c>
      <c r="R104" s="414">
        <f t="shared" si="23"/>
        <v>0</v>
      </c>
      <c r="S104" s="414">
        <f t="shared" si="23"/>
        <v>0</v>
      </c>
      <c r="T104" s="414">
        <f t="shared" si="23"/>
        <v>0</v>
      </c>
      <c r="U104" s="414">
        <f t="shared" si="23"/>
        <v>0</v>
      </c>
      <c r="V104" s="414">
        <f t="shared" si="23"/>
        <v>0</v>
      </c>
      <c r="W104" s="414">
        <f t="shared" si="23"/>
        <v>0</v>
      </c>
      <c r="X104" s="414">
        <f t="shared" si="23"/>
        <v>0</v>
      </c>
      <c r="Y104" s="414">
        <f t="shared" si="23"/>
        <v>0</v>
      </c>
      <c r="Z104" s="414">
        <f t="shared" si="23"/>
        <v>0</v>
      </c>
      <c r="AA104" s="414">
        <f t="shared" si="23"/>
        <v>0</v>
      </c>
      <c r="AB104" s="424">
        <f t="shared" si="23"/>
        <v>0</v>
      </c>
      <c r="AC104" s="407">
        <f t="shared" si="23"/>
        <v>0</v>
      </c>
      <c r="AD104" s="996"/>
      <c r="AE104" s="997"/>
      <c r="AF104" s="998"/>
    </row>
    <row r="105" spans="1:32" ht="15" x14ac:dyDescent="0.2">
      <c r="A105" s="232">
        <v>201</v>
      </c>
      <c r="B105" s="507"/>
      <c r="C105" s="475"/>
      <c r="D105" s="475"/>
      <c r="E105" s="475"/>
      <c r="F105" s="856" t="s">
        <v>37</v>
      </c>
      <c r="G105" s="857"/>
      <c r="H105" s="857"/>
      <c r="I105" s="857"/>
      <c r="J105" s="857"/>
      <c r="K105" s="857"/>
      <c r="L105" s="858"/>
      <c r="M105" s="441">
        <f>'2. FTNC CAN'!M105+'3. FTNC USD'!M105+'4. FTNC EUR'!M105+'5. FTNC GBP'!M105+'6. FTNC Autres (inclus)'!M105</f>
        <v>0</v>
      </c>
      <c r="N105" s="442">
        <f>'2. FTNC CAN'!N105+'3. FTNC USD'!N105+'4. FTNC EUR'!N105+'5. FTNC GBP'!N105+'6. FTNC Autres (inclus)'!N105</f>
        <v>0</v>
      </c>
      <c r="O105" s="443">
        <f>'2. FTNC CAN'!O105+'3. FTNC USD'!O105+'4. FTNC EUR'!O105+'5. FTNC GBP'!O105+'6. FTNC Autres (inclus)'!O105</f>
        <v>0</v>
      </c>
      <c r="P105" s="444">
        <f>'2. FTNC CAN'!P105+'3. FTNC USD'!P105+'4. FTNC EUR'!P105+'5. FTNC GBP'!P105+'6. FTNC Autres (inclus)'!P105</f>
        <v>0</v>
      </c>
      <c r="Q105" s="445">
        <f>'2. FTNC CAN'!Q105+'3. FTNC USD'!Q105+'4. FTNC EUR'!Q105+'5. FTNC GBP'!Q105+'6. FTNC Autres (inclus)'!Q105</f>
        <v>0</v>
      </c>
      <c r="R105" s="444">
        <f>'2. FTNC CAN'!R105+'3. FTNC USD'!R105+'4. FTNC EUR'!R105+'5. FTNC GBP'!R105+'6. FTNC Autres (inclus)'!R105</f>
        <v>0</v>
      </c>
      <c r="S105" s="444">
        <f>'2. FTNC CAN'!S105+'3. FTNC USD'!S105+'4. FTNC EUR'!S105+'5. FTNC GBP'!S105+'6. FTNC Autres (inclus)'!S105</f>
        <v>0</v>
      </c>
      <c r="T105" s="444">
        <f>'2. FTNC CAN'!T105+'3. FTNC USD'!T105+'4. FTNC EUR'!T105+'5. FTNC GBP'!T105+'6. FTNC Autres (inclus)'!T105</f>
        <v>0</v>
      </c>
      <c r="U105" s="444">
        <f>'2. FTNC CAN'!U105+'3. FTNC USD'!U105+'4. FTNC EUR'!U105+'5. FTNC GBP'!U105+'6. FTNC Autres (inclus)'!U105</f>
        <v>0</v>
      </c>
      <c r="V105" s="444">
        <f>'2. FTNC CAN'!V105+'3. FTNC USD'!V105+'4. FTNC EUR'!V105+'5. FTNC GBP'!V105+'6. FTNC Autres (inclus)'!V105</f>
        <v>0</v>
      </c>
      <c r="W105" s="444">
        <f>'2. FTNC CAN'!W105+'3. FTNC USD'!W105+'4. FTNC EUR'!W105+'5. FTNC GBP'!W105+'6. FTNC Autres (inclus)'!W105</f>
        <v>0</v>
      </c>
      <c r="X105" s="444">
        <f>'2. FTNC CAN'!X105+'3. FTNC USD'!X105+'4. FTNC EUR'!X105+'5. FTNC GBP'!X105+'6. FTNC Autres (inclus)'!X105</f>
        <v>0</v>
      </c>
      <c r="Y105" s="444">
        <f>'2. FTNC CAN'!Y105+'3. FTNC USD'!Y105+'4. FTNC EUR'!Y105+'5. FTNC GBP'!Y105+'6. FTNC Autres (inclus)'!Y105</f>
        <v>0</v>
      </c>
      <c r="Z105" s="444">
        <f>'2. FTNC CAN'!Z105+'3. FTNC USD'!Z105+'4. FTNC EUR'!Z105+'5. FTNC GBP'!Z105+'6. FTNC Autres (inclus)'!Z105</f>
        <v>0</v>
      </c>
      <c r="AA105" s="444">
        <f>'2. FTNC CAN'!AA105+'3. FTNC USD'!AA105+'4. FTNC EUR'!AA105+'5. FTNC GBP'!AA105+'6. FTNC Autres (inclus)'!AA105</f>
        <v>0</v>
      </c>
      <c r="AB105" s="445">
        <f>'2. FTNC CAN'!AB105+'3. FTNC USD'!AB105+'4. FTNC EUR'!AB105+'5. FTNC GBP'!AB105+'6. FTNC Autres (inclus)'!AB105</f>
        <v>0</v>
      </c>
      <c r="AC105" s="445">
        <f>'2. FTNC CAN'!AC105+'3. FTNC USD'!AC105+'4. FTNC EUR'!AC105+'5. FTNC GBP'!AC105+'6. FTNC Autres (inclus)'!AC105</f>
        <v>0</v>
      </c>
      <c r="AD105" s="996"/>
      <c r="AE105" s="997"/>
      <c r="AF105" s="998"/>
    </row>
    <row r="106" spans="1:32" ht="15" x14ac:dyDescent="0.2">
      <c r="A106" s="232">
        <v>202</v>
      </c>
      <c r="B106" s="507"/>
      <c r="C106" s="475"/>
      <c r="D106" s="475"/>
      <c r="E106" s="475"/>
      <c r="F106" s="859" t="s">
        <v>38</v>
      </c>
      <c r="G106" s="860"/>
      <c r="H106" s="860"/>
      <c r="I106" s="860"/>
      <c r="J106" s="860"/>
      <c r="K106" s="860"/>
      <c r="L106" s="861"/>
      <c r="M106" s="441">
        <f>'2. FTNC CAN'!M106+'3. FTNC USD'!M106+'4. FTNC EUR'!M106+'5. FTNC GBP'!M106+'6. FTNC Autres (inclus)'!M106</f>
        <v>0</v>
      </c>
      <c r="N106" s="442">
        <f>'2. FTNC CAN'!N106+'3. FTNC USD'!N106+'4. FTNC EUR'!N106+'5. FTNC GBP'!N106+'6. FTNC Autres (inclus)'!N106</f>
        <v>0</v>
      </c>
      <c r="O106" s="443">
        <f>'2. FTNC CAN'!O106+'3. FTNC USD'!O106+'4. FTNC EUR'!O106+'5. FTNC GBP'!O106+'6. FTNC Autres (inclus)'!O106</f>
        <v>0</v>
      </c>
      <c r="P106" s="444">
        <f>'2. FTNC CAN'!P106+'3. FTNC USD'!P106+'4. FTNC EUR'!P106+'5. FTNC GBP'!P106+'6. FTNC Autres (inclus)'!P106</f>
        <v>0</v>
      </c>
      <c r="Q106" s="445">
        <f>'2. FTNC CAN'!Q106+'3. FTNC USD'!Q106+'4. FTNC EUR'!Q106+'5. FTNC GBP'!Q106+'6. FTNC Autres (inclus)'!Q106</f>
        <v>0</v>
      </c>
      <c r="R106" s="444">
        <f>'2. FTNC CAN'!R106+'3. FTNC USD'!R106+'4. FTNC EUR'!R106+'5. FTNC GBP'!R106+'6. FTNC Autres (inclus)'!R106</f>
        <v>0</v>
      </c>
      <c r="S106" s="444">
        <f>'2. FTNC CAN'!S106+'3. FTNC USD'!S106+'4. FTNC EUR'!S106+'5. FTNC GBP'!S106+'6. FTNC Autres (inclus)'!S106</f>
        <v>0</v>
      </c>
      <c r="T106" s="444">
        <f>'2. FTNC CAN'!T106+'3. FTNC USD'!T106+'4. FTNC EUR'!T106+'5. FTNC GBP'!T106+'6. FTNC Autres (inclus)'!T106</f>
        <v>0</v>
      </c>
      <c r="U106" s="444">
        <f>'2. FTNC CAN'!U106+'3. FTNC USD'!U106+'4. FTNC EUR'!U106+'5. FTNC GBP'!U106+'6. FTNC Autres (inclus)'!U106</f>
        <v>0</v>
      </c>
      <c r="V106" s="444">
        <f>'2. FTNC CAN'!V106+'3. FTNC USD'!V106+'4. FTNC EUR'!V106+'5. FTNC GBP'!V106+'6. FTNC Autres (inclus)'!V106</f>
        <v>0</v>
      </c>
      <c r="W106" s="444">
        <f>'2. FTNC CAN'!W106+'3. FTNC USD'!W106+'4. FTNC EUR'!W106+'5. FTNC GBP'!W106+'6. FTNC Autres (inclus)'!W106</f>
        <v>0</v>
      </c>
      <c r="X106" s="444">
        <f>'2. FTNC CAN'!X106+'3. FTNC USD'!X106+'4. FTNC EUR'!X106+'5. FTNC GBP'!X106+'6. FTNC Autres (inclus)'!X106</f>
        <v>0</v>
      </c>
      <c r="Y106" s="444">
        <f>'2. FTNC CAN'!Y106+'3. FTNC USD'!Y106+'4. FTNC EUR'!Y106+'5. FTNC GBP'!Y106+'6. FTNC Autres (inclus)'!Y106</f>
        <v>0</v>
      </c>
      <c r="Z106" s="444">
        <f>'2. FTNC CAN'!Z106+'3. FTNC USD'!Z106+'4. FTNC EUR'!Z106+'5. FTNC GBP'!Z106+'6. FTNC Autres (inclus)'!Z106</f>
        <v>0</v>
      </c>
      <c r="AA106" s="444">
        <f>'2. FTNC CAN'!AA106+'3. FTNC USD'!AA106+'4. FTNC EUR'!AA106+'5. FTNC GBP'!AA106+'6. FTNC Autres (inclus)'!AA106</f>
        <v>0</v>
      </c>
      <c r="AB106" s="445">
        <f>'2. FTNC CAN'!AB106+'3. FTNC USD'!AB106+'4. FTNC EUR'!AB106+'5. FTNC GBP'!AB106+'6. FTNC Autres (inclus)'!AB106</f>
        <v>0</v>
      </c>
      <c r="AC106" s="445">
        <f>'2. FTNC CAN'!AC106+'3. FTNC USD'!AC106+'4. FTNC EUR'!AC106+'5. FTNC GBP'!AC106+'6. FTNC Autres (inclus)'!AC106</f>
        <v>0</v>
      </c>
      <c r="AD106" s="996"/>
      <c r="AE106" s="997"/>
      <c r="AF106" s="998"/>
    </row>
    <row r="107" spans="1:32" ht="15" x14ac:dyDescent="0.2">
      <c r="A107" s="232">
        <v>203</v>
      </c>
      <c r="B107" s="507"/>
      <c r="C107" s="475"/>
      <c r="D107" s="844" t="s">
        <v>39</v>
      </c>
      <c r="E107" s="845"/>
      <c r="F107" s="845"/>
      <c r="G107" s="845"/>
      <c r="H107" s="845"/>
      <c r="I107" s="845"/>
      <c r="J107" s="845"/>
      <c r="K107" s="845"/>
      <c r="L107" s="845"/>
      <c r="M107" s="845"/>
      <c r="N107" s="845"/>
      <c r="O107" s="845"/>
      <c r="P107" s="845"/>
      <c r="Q107" s="845"/>
      <c r="R107" s="845"/>
      <c r="S107" s="845"/>
      <c r="T107" s="845"/>
      <c r="U107" s="845"/>
      <c r="V107" s="845"/>
      <c r="W107" s="845"/>
      <c r="X107" s="845"/>
      <c r="Y107" s="845"/>
      <c r="Z107" s="845"/>
      <c r="AA107" s="845"/>
      <c r="AB107" s="845"/>
      <c r="AC107" s="845"/>
      <c r="AD107" s="845"/>
      <c r="AE107" s="845"/>
      <c r="AF107" s="846"/>
    </row>
    <row r="108" spans="1:32" ht="15" x14ac:dyDescent="0.2">
      <c r="A108" s="232">
        <v>204</v>
      </c>
      <c r="B108" s="507"/>
      <c r="C108" s="475"/>
      <c r="D108" s="475"/>
      <c r="E108" s="853" t="s">
        <v>40</v>
      </c>
      <c r="F108" s="854"/>
      <c r="G108" s="854"/>
      <c r="H108" s="854"/>
      <c r="I108" s="854"/>
      <c r="J108" s="854"/>
      <c r="K108" s="854"/>
      <c r="L108" s="855"/>
      <c r="M108" s="407">
        <f>SUBTOTAL(9,M109:M112)</f>
        <v>0</v>
      </c>
      <c r="N108" s="410">
        <f t="shared" ref="N108:AC108" si="24">SUBTOTAL(9,N109:N112)</f>
        <v>0</v>
      </c>
      <c r="O108" s="414">
        <f t="shared" si="24"/>
        <v>0</v>
      </c>
      <c r="P108" s="413">
        <f t="shared" si="24"/>
        <v>0</v>
      </c>
      <c r="Q108" s="411">
        <f t="shared" si="24"/>
        <v>0</v>
      </c>
      <c r="R108" s="414">
        <f t="shared" si="24"/>
        <v>0</v>
      </c>
      <c r="S108" s="414">
        <f t="shared" si="24"/>
        <v>0</v>
      </c>
      <c r="T108" s="414">
        <f t="shared" si="24"/>
        <v>0</v>
      </c>
      <c r="U108" s="414">
        <f t="shared" si="24"/>
        <v>0</v>
      </c>
      <c r="V108" s="414">
        <f t="shared" si="24"/>
        <v>0</v>
      </c>
      <c r="W108" s="414">
        <f t="shared" si="24"/>
        <v>0</v>
      </c>
      <c r="X108" s="414">
        <f t="shared" si="24"/>
        <v>0</v>
      </c>
      <c r="Y108" s="414">
        <f t="shared" si="24"/>
        <v>0</v>
      </c>
      <c r="Z108" s="414">
        <f t="shared" si="24"/>
        <v>0</v>
      </c>
      <c r="AA108" s="414">
        <f t="shared" si="24"/>
        <v>0</v>
      </c>
      <c r="AB108" s="424">
        <f t="shared" si="24"/>
        <v>0</v>
      </c>
      <c r="AC108" s="407">
        <f t="shared" si="24"/>
        <v>0</v>
      </c>
      <c r="AD108" s="996"/>
      <c r="AE108" s="997"/>
      <c r="AF108" s="998"/>
    </row>
    <row r="109" spans="1:32" ht="15" x14ac:dyDescent="0.2">
      <c r="A109" s="232">
        <v>205</v>
      </c>
      <c r="B109" s="507"/>
      <c r="C109" s="475"/>
      <c r="D109" s="475"/>
      <c r="E109" s="475"/>
      <c r="F109" s="856" t="s">
        <v>41</v>
      </c>
      <c r="G109" s="857"/>
      <c r="H109" s="857"/>
      <c r="I109" s="857"/>
      <c r="J109" s="857"/>
      <c r="K109" s="857"/>
      <c r="L109" s="858"/>
      <c r="M109" s="441">
        <f>'2. FTNC CAN'!M109+'3. FTNC USD'!M109+'4. FTNC EUR'!M109+'5. FTNC GBP'!M109+'6. FTNC Autres (inclus)'!M109</f>
        <v>0</v>
      </c>
      <c r="N109" s="442">
        <f>'2. FTNC CAN'!N109+'3. FTNC USD'!N109+'4. FTNC EUR'!N109+'5. FTNC GBP'!N109+'6. FTNC Autres (inclus)'!N109</f>
        <v>0</v>
      </c>
      <c r="O109" s="443">
        <f>'2. FTNC CAN'!O109+'3. FTNC USD'!O109+'4. FTNC EUR'!O109+'5. FTNC GBP'!O109+'6. FTNC Autres (inclus)'!O109</f>
        <v>0</v>
      </c>
      <c r="P109" s="444">
        <f>'2. FTNC CAN'!P109+'3. FTNC USD'!P109+'4. FTNC EUR'!P109+'5. FTNC GBP'!P109+'6. FTNC Autres (inclus)'!P109</f>
        <v>0</v>
      </c>
      <c r="Q109" s="445">
        <f>'2. FTNC CAN'!Q109+'3. FTNC USD'!Q109+'4. FTNC EUR'!Q109+'5. FTNC GBP'!Q109+'6. FTNC Autres (inclus)'!Q109</f>
        <v>0</v>
      </c>
      <c r="R109" s="444">
        <f>'2. FTNC CAN'!R109+'3. FTNC USD'!R109+'4. FTNC EUR'!R109+'5. FTNC GBP'!R109+'6. FTNC Autres (inclus)'!R109</f>
        <v>0</v>
      </c>
      <c r="S109" s="444">
        <f>'2. FTNC CAN'!S109+'3. FTNC USD'!S109+'4. FTNC EUR'!S109+'5. FTNC GBP'!S109+'6. FTNC Autres (inclus)'!S109</f>
        <v>0</v>
      </c>
      <c r="T109" s="444">
        <f>'2. FTNC CAN'!T109+'3. FTNC USD'!T109+'4. FTNC EUR'!T109+'5. FTNC GBP'!T109+'6. FTNC Autres (inclus)'!T109</f>
        <v>0</v>
      </c>
      <c r="U109" s="444">
        <f>'2. FTNC CAN'!U109+'3. FTNC USD'!U109+'4. FTNC EUR'!U109+'5. FTNC GBP'!U109+'6. FTNC Autres (inclus)'!U109</f>
        <v>0</v>
      </c>
      <c r="V109" s="444">
        <f>'2. FTNC CAN'!V109+'3. FTNC USD'!V109+'4. FTNC EUR'!V109+'5. FTNC GBP'!V109+'6. FTNC Autres (inclus)'!V109</f>
        <v>0</v>
      </c>
      <c r="W109" s="444">
        <f>'2. FTNC CAN'!W109+'3. FTNC USD'!W109+'4. FTNC EUR'!W109+'5. FTNC GBP'!W109+'6. FTNC Autres (inclus)'!W109</f>
        <v>0</v>
      </c>
      <c r="X109" s="444">
        <f>'2. FTNC CAN'!X109+'3. FTNC USD'!X109+'4. FTNC EUR'!X109+'5. FTNC GBP'!X109+'6. FTNC Autres (inclus)'!X109</f>
        <v>0</v>
      </c>
      <c r="Y109" s="444">
        <f>'2. FTNC CAN'!Y109+'3. FTNC USD'!Y109+'4. FTNC EUR'!Y109+'5. FTNC GBP'!Y109+'6. FTNC Autres (inclus)'!Y109</f>
        <v>0</v>
      </c>
      <c r="Z109" s="444">
        <f>'2. FTNC CAN'!Z109+'3. FTNC USD'!Z109+'4. FTNC EUR'!Z109+'5. FTNC GBP'!Z109+'6. FTNC Autres (inclus)'!Z109</f>
        <v>0</v>
      </c>
      <c r="AA109" s="444">
        <f>'2. FTNC CAN'!AA109+'3. FTNC USD'!AA109+'4. FTNC EUR'!AA109+'5. FTNC GBP'!AA109+'6. FTNC Autres (inclus)'!AA109</f>
        <v>0</v>
      </c>
      <c r="AB109" s="445">
        <f>'2. FTNC CAN'!AB109+'3. FTNC USD'!AB109+'4. FTNC EUR'!AB109+'5. FTNC GBP'!AB109+'6. FTNC Autres (inclus)'!AB109</f>
        <v>0</v>
      </c>
      <c r="AC109" s="445">
        <f>'2. FTNC CAN'!AC109+'3. FTNC USD'!AC109+'4. FTNC EUR'!AC109+'5. FTNC GBP'!AC109+'6. FTNC Autres (inclus)'!AC109</f>
        <v>0</v>
      </c>
      <c r="AD109" s="996"/>
      <c r="AE109" s="997"/>
      <c r="AF109" s="998"/>
    </row>
    <row r="110" spans="1:32" ht="15" x14ac:dyDescent="0.2">
      <c r="A110" s="232">
        <v>206</v>
      </c>
      <c r="B110" s="507"/>
      <c r="C110" s="475"/>
      <c r="D110" s="475"/>
      <c r="E110" s="475"/>
      <c r="F110" s="915" t="s">
        <v>42</v>
      </c>
      <c r="G110" s="916"/>
      <c r="H110" s="916"/>
      <c r="I110" s="916"/>
      <c r="J110" s="916"/>
      <c r="K110" s="916"/>
      <c r="L110" s="917"/>
      <c r="M110" s="441">
        <f>'2. FTNC CAN'!M110+'3. FTNC USD'!M110+'4. FTNC EUR'!M110+'5. FTNC GBP'!M110+'6. FTNC Autres (inclus)'!M110</f>
        <v>0</v>
      </c>
      <c r="N110" s="442">
        <f>'2. FTNC CAN'!N110+'3. FTNC USD'!N110+'4. FTNC EUR'!N110+'5. FTNC GBP'!N110+'6. FTNC Autres (inclus)'!N110</f>
        <v>0</v>
      </c>
      <c r="O110" s="443">
        <f>'2. FTNC CAN'!O110+'3. FTNC USD'!O110+'4. FTNC EUR'!O110+'5. FTNC GBP'!O110+'6. FTNC Autres (inclus)'!O110</f>
        <v>0</v>
      </c>
      <c r="P110" s="444">
        <f>'2. FTNC CAN'!P110+'3. FTNC USD'!P110+'4. FTNC EUR'!P110+'5. FTNC GBP'!P110+'6. FTNC Autres (inclus)'!P110</f>
        <v>0</v>
      </c>
      <c r="Q110" s="445">
        <f>'2. FTNC CAN'!Q110+'3. FTNC USD'!Q110+'4. FTNC EUR'!Q110+'5. FTNC GBP'!Q110+'6. FTNC Autres (inclus)'!Q110</f>
        <v>0</v>
      </c>
      <c r="R110" s="444">
        <f>'2. FTNC CAN'!R110+'3. FTNC USD'!R110+'4. FTNC EUR'!R110+'5. FTNC GBP'!R110+'6. FTNC Autres (inclus)'!R110</f>
        <v>0</v>
      </c>
      <c r="S110" s="444">
        <f>'2. FTNC CAN'!S110+'3. FTNC USD'!S110+'4. FTNC EUR'!S110+'5. FTNC GBP'!S110+'6. FTNC Autres (inclus)'!S110</f>
        <v>0</v>
      </c>
      <c r="T110" s="444">
        <f>'2. FTNC CAN'!T110+'3. FTNC USD'!T110+'4. FTNC EUR'!T110+'5. FTNC GBP'!T110+'6. FTNC Autres (inclus)'!T110</f>
        <v>0</v>
      </c>
      <c r="U110" s="444">
        <f>'2. FTNC CAN'!U110+'3. FTNC USD'!U110+'4. FTNC EUR'!U110+'5. FTNC GBP'!U110+'6. FTNC Autres (inclus)'!U110</f>
        <v>0</v>
      </c>
      <c r="V110" s="444">
        <f>'2. FTNC CAN'!V110+'3. FTNC USD'!V110+'4. FTNC EUR'!V110+'5. FTNC GBP'!V110+'6. FTNC Autres (inclus)'!V110</f>
        <v>0</v>
      </c>
      <c r="W110" s="444">
        <f>'2. FTNC CAN'!W110+'3. FTNC USD'!W110+'4. FTNC EUR'!W110+'5. FTNC GBP'!W110+'6. FTNC Autres (inclus)'!W110</f>
        <v>0</v>
      </c>
      <c r="X110" s="444">
        <f>'2. FTNC CAN'!X110+'3. FTNC USD'!X110+'4. FTNC EUR'!X110+'5. FTNC GBP'!X110+'6. FTNC Autres (inclus)'!X110</f>
        <v>0</v>
      </c>
      <c r="Y110" s="444">
        <f>'2. FTNC CAN'!Y110+'3. FTNC USD'!Y110+'4. FTNC EUR'!Y110+'5. FTNC GBP'!Y110+'6. FTNC Autres (inclus)'!Y110</f>
        <v>0</v>
      </c>
      <c r="Z110" s="444">
        <f>'2. FTNC CAN'!Z110+'3. FTNC USD'!Z110+'4. FTNC EUR'!Z110+'5. FTNC GBP'!Z110+'6. FTNC Autres (inclus)'!Z110</f>
        <v>0</v>
      </c>
      <c r="AA110" s="444">
        <f>'2. FTNC CAN'!AA110+'3. FTNC USD'!AA110+'4. FTNC EUR'!AA110+'5. FTNC GBP'!AA110+'6. FTNC Autres (inclus)'!AA110</f>
        <v>0</v>
      </c>
      <c r="AB110" s="445">
        <f>'2. FTNC CAN'!AB110+'3. FTNC USD'!AB110+'4. FTNC EUR'!AB110+'5. FTNC GBP'!AB110+'6. FTNC Autres (inclus)'!AB110</f>
        <v>0</v>
      </c>
      <c r="AC110" s="445">
        <f>'2. FTNC CAN'!AC110+'3. FTNC USD'!AC110+'4. FTNC EUR'!AC110+'5. FTNC GBP'!AC110+'6. FTNC Autres (inclus)'!AC110</f>
        <v>0</v>
      </c>
      <c r="AD110" s="996"/>
      <c r="AE110" s="997"/>
      <c r="AF110" s="998"/>
    </row>
    <row r="111" spans="1:32" ht="15" x14ac:dyDescent="0.2">
      <c r="A111" s="232">
        <v>207</v>
      </c>
      <c r="B111" s="507"/>
      <c r="C111" s="475"/>
      <c r="D111" s="475"/>
      <c r="E111" s="475"/>
      <c r="F111" s="915" t="s">
        <v>43</v>
      </c>
      <c r="G111" s="916"/>
      <c r="H111" s="916"/>
      <c r="I111" s="916"/>
      <c r="J111" s="916"/>
      <c r="K111" s="916"/>
      <c r="L111" s="917"/>
      <c r="M111" s="441">
        <f>'2. FTNC CAN'!M111+'3. FTNC USD'!M111+'4. FTNC EUR'!M111+'5. FTNC GBP'!M111+'6. FTNC Autres (inclus)'!M111</f>
        <v>0</v>
      </c>
      <c r="N111" s="442">
        <f>'2. FTNC CAN'!N111+'3. FTNC USD'!N111+'4. FTNC EUR'!N111+'5. FTNC GBP'!N111+'6. FTNC Autres (inclus)'!N111</f>
        <v>0</v>
      </c>
      <c r="O111" s="443">
        <f>'2. FTNC CAN'!O111+'3. FTNC USD'!O111+'4. FTNC EUR'!O111+'5. FTNC GBP'!O111+'6. FTNC Autres (inclus)'!O111</f>
        <v>0</v>
      </c>
      <c r="P111" s="444">
        <f>'2. FTNC CAN'!P111+'3. FTNC USD'!P111+'4. FTNC EUR'!P111+'5. FTNC GBP'!P111+'6. FTNC Autres (inclus)'!P111</f>
        <v>0</v>
      </c>
      <c r="Q111" s="445">
        <f>'2. FTNC CAN'!Q111+'3. FTNC USD'!Q111+'4. FTNC EUR'!Q111+'5. FTNC GBP'!Q111+'6. FTNC Autres (inclus)'!Q111</f>
        <v>0</v>
      </c>
      <c r="R111" s="444">
        <f>'2. FTNC CAN'!R111+'3. FTNC USD'!R111+'4. FTNC EUR'!R111+'5. FTNC GBP'!R111+'6. FTNC Autres (inclus)'!R111</f>
        <v>0</v>
      </c>
      <c r="S111" s="444">
        <f>'2. FTNC CAN'!S111+'3. FTNC USD'!S111+'4. FTNC EUR'!S111+'5. FTNC GBP'!S111+'6. FTNC Autres (inclus)'!S111</f>
        <v>0</v>
      </c>
      <c r="T111" s="444">
        <f>'2. FTNC CAN'!T111+'3. FTNC USD'!T111+'4. FTNC EUR'!T111+'5. FTNC GBP'!T111+'6. FTNC Autres (inclus)'!T111</f>
        <v>0</v>
      </c>
      <c r="U111" s="444">
        <f>'2. FTNC CAN'!U111+'3. FTNC USD'!U111+'4. FTNC EUR'!U111+'5. FTNC GBP'!U111+'6. FTNC Autres (inclus)'!U111</f>
        <v>0</v>
      </c>
      <c r="V111" s="444">
        <f>'2. FTNC CAN'!V111+'3. FTNC USD'!V111+'4. FTNC EUR'!V111+'5. FTNC GBP'!V111+'6. FTNC Autres (inclus)'!V111</f>
        <v>0</v>
      </c>
      <c r="W111" s="444">
        <f>'2. FTNC CAN'!W111+'3. FTNC USD'!W111+'4. FTNC EUR'!W111+'5. FTNC GBP'!W111+'6. FTNC Autres (inclus)'!W111</f>
        <v>0</v>
      </c>
      <c r="X111" s="444">
        <f>'2. FTNC CAN'!X111+'3. FTNC USD'!X111+'4. FTNC EUR'!X111+'5. FTNC GBP'!X111+'6. FTNC Autres (inclus)'!X111</f>
        <v>0</v>
      </c>
      <c r="Y111" s="444">
        <f>'2. FTNC CAN'!Y111+'3. FTNC USD'!Y111+'4. FTNC EUR'!Y111+'5. FTNC GBP'!Y111+'6. FTNC Autres (inclus)'!Y111</f>
        <v>0</v>
      </c>
      <c r="Z111" s="444">
        <f>'2. FTNC CAN'!Z111+'3. FTNC USD'!Z111+'4. FTNC EUR'!Z111+'5. FTNC GBP'!Z111+'6. FTNC Autres (inclus)'!Z111</f>
        <v>0</v>
      </c>
      <c r="AA111" s="444">
        <f>'2. FTNC CAN'!AA111+'3. FTNC USD'!AA111+'4. FTNC EUR'!AA111+'5. FTNC GBP'!AA111+'6. FTNC Autres (inclus)'!AA111</f>
        <v>0</v>
      </c>
      <c r="AB111" s="445">
        <f>'2. FTNC CAN'!AB111+'3. FTNC USD'!AB111+'4. FTNC EUR'!AB111+'5. FTNC GBP'!AB111+'6. FTNC Autres (inclus)'!AB111</f>
        <v>0</v>
      </c>
      <c r="AC111" s="445">
        <f>'2. FTNC CAN'!AC111+'3. FTNC USD'!AC111+'4. FTNC EUR'!AC111+'5. FTNC GBP'!AC111+'6. FTNC Autres (inclus)'!AC111</f>
        <v>0</v>
      </c>
      <c r="AD111" s="996"/>
      <c r="AE111" s="997"/>
      <c r="AF111" s="998"/>
    </row>
    <row r="112" spans="1:32" ht="15" x14ac:dyDescent="0.2">
      <c r="A112" s="232">
        <v>208</v>
      </c>
      <c r="B112" s="507"/>
      <c r="C112" s="475"/>
      <c r="D112" s="475"/>
      <c r="E112" s="475"/>
      <c r="F112" s="859" t="s">
        <v>44</v>
      </c>
      <c r="G112" s="860"/>
      <c r="H112" s="860"/>
      <c r="I112" s="860"/>
      <c r="J112" s="860"/>
      <c r="K112" s="860"/>
      <c r="L112" s="861"/>
      <c r="M112" s="441">
        <f>'2. FTNC CAN'!M112+'3. FTNC USD'!M112+'4. FTNC EUR'!M112+'5. FTNC GBP'!M112+'6. FTNC Autres (inclus)'!M112</f>
        <v>0</v>
      </c>
      <c r="N112" s="442">
        <f>'2. FTNC CAN'!N112+'3. FTNC USD'!N112+'4. FTNC EUR'!N112+'5. FTNC GBP'!N112+'6. FTNC Autres (inclus)'!N112</f>
        <v>0</v>
      </c>
      <c r="O112" s="443">
        <f>'2. FTNC CAN'!O112+'3. FTNC USD'!O112+'4. FTNC EUR'!O112+'5. FTNC GBP'!O112+'6. FTNC Autres (inclus)'!O112</f>
        <v>0</v>
      </c>
      <c r="P112" s="444">
        <f>'2. FTNC CAN'!P112+'3. FTNC USD'!P112+'4. FTNC EUR'!P112+'5. FTNC GBP'!P112+'6. FTNC Autres (inclus)'!P112</f>
        <v>0</v>
      </c>
      <c r="Q112" s="445">
        <f>'2. FTNC CAN'!Q112+'3. FTNC USD'!Q112+'4. FTNC EUR'!Q112+'5. FTNC GBP'!Q112+'6. FTNC Autres (inclus)'!Q112</f>
        <v>0</v>
      </c>
      <c r="R112" s="444">
        <f>'2. FTNC CAN'!R112+'3. FTNC USD'!R112+'4. FTNC EUR'!R112+'5. FTNC GBP'!R112+'6. FTNC Autres (inclus)'!R112</f>
        <v>0</v>
      </c>
      <c r="S112" s="444">
        <f>'2. FTNC CAN'!S112+'3. FTNC USD'!S112+'4. FTNC EUR'!S112+'5. FTNC GBP'!S112+'6. FTNC Autres (inclus)'!S112</f>
        <v>0</v>
      </c>
      <c r="T112" s="444">
        <f>'2. FTNC CAN'!T112+'3. FTNC USD'!T112+'4. FTNC EUR'!T112+'5. FTNC GBP'!T112+'6. FTNC Autres (inclus)'!T112</f>
        <v>0</v>
      </c>
      <c r="U112" s="444">
        <f>'2. FTNC CAN'!U112+'3. FTNC USD'!U112+'4. FTNC EUR'!U112+'5. FTNC GBP'!U112+'6. FTNC Autres (inclus)'!U112</f>
        <v>0</v>
      </c>
      <c r="V112" s="444">
        <f>'2. FTNC CAN'!V112+'3. FTNC USD'!V112+'4. FTNC EUR'!V112+'5. FTNC GBP'!V112+'6. FTNC Autres (inclus)'!V112</f>
        <v>0</v>
      </c>
      <c r="W112" s="444">
        <f>'2. FTNC CAN'!W112+'3. FTNC USD'!W112+'4. FTNC EUR'!W112+'5. FTNC GBP'!W112+'6. FTNC Autres (inclus)'!W112</f>
        <v>0</v>
      </c>
      <c r="X112" s="444">
        <f>'2. FTNC CAN'!X112+'3. FTNC USD'!X112+'4. FTNC EUR'!X112+'5. FTNC GBP'!X112+'6. FTNC Autres (inclus)'!X112</f>
        <v>0</v>
      </c>
      <c r="Y112" s="444">
        <f>'2. FTNC CAN'!Y112+'3. FTNC USD'!Y112+'4. FTNC EUR'!Y112+'5. FTNC GBP'!Y112+'6. FTNC Autres (inclus)'!Y112</f>
        <v>0</v>
      </c>
      <c r="Z112" s="444">
        <f>'2. FTNC CAN'!Z112+'3. FTNC USD'!Z112+'4. FTNC EUR'!Z112+'5. FTNC GBP'!Z112+'6. FTNC Autres (inclus)'!Z112</f>
        <v>0</v>
      </c>
      <c r="AA112" s="444">
        <f>'2. FTNC CAN'!AA112+'3. FTNC USD'!AA112+'4. FTNC EUR'!AA112+'5. FTNC GBP'!AA112+'6. FTNC Autres (inclus)'!AA112</f>
        <v>0</v>
      </c>
      <c r="AB112" s="445">
        <f>'2. FTNC CAN'!AB112+'3. FTNC USD'!AB112+'4. FTNC EUR'!AB112+'5. FTNC GBP'!AB112+'6. FTNC Autres (inclus)'!AB112</f>
        <v>0</v>
      </c>
      <c r="AC112" s="445">
        <f>'2. FTNC CAN'!AC112+'3. FTNC USD'!AC112+'4. FTNC EUR'!AC112+'5. FTNC GBP'!AC112+'6. FTNC Autres (inclus)'!AC112</f>
        <v>0</v>
      </c>
      <c r="AD112" s="996"/>
      <c r="AE112" s="997"/>
      <c r="AF112" s="998"/>
    </row>
    <row r="113" spans="1:32" ht="15" x14ac:dyDescent="0.2">
      <c r="A113" s="232">
        <v>209</v>
      </c>
      <c r="B113" s="507"/>
      <c r="C113" s="475"/>
      <c r="D113" s="475"/>
      <c r="E113" s="853" t="s">
        <v>45</v>
      </c>
      <c r="F113" s="854"/>
      <c r="G113" s="854"/>
      <c r="H113" s="854"/>
      <c r="I113" s="854"/>
      <c r="J113" s="854"/>
      <c r="K113" s="854"/>
      <c r="L113" s="855"/>
      <c r="M113" s="407">
        <f>SUBTOTAL(9,M114:M115)</f>
        <v>0</v>
      </c>
      <c r="N113" s="410">
        <f t="shared" ref="N113:AC113" si="25">SUBTOTAL(9,N114:N115)</f>
        <v>0</v>
      </c>
      <c r="O113" s="414">
        <f t="shared" si="25"/>
        <v>0</v>
      </c>
      <c r="P113" s="413">
        <f t="shared" si="25"/>
        <v>0</v>
      </c>
      <c r="Q113" s="411">
        <f t="shared" si="25"/>
        <v>0</v>
      </c>
      <c r="R113" s="414">
        <f t="shared" si="25"/>
        <v>0</v>
      </c>
      <c r="S113" s="414">
        <f t="shared" si="25"/>
        <v>0</v>
      </c>
      <c r="T113" s="414">
        <f t="shared" si="25"/>
        <v>0</v>
      </c>
      <c r="U113" s="414">
        <f t="shared" si="25"/>
        <v>0</v>
      </c>
      <c r="V113" s="414">
        <f t="shared" si="25"/>
        <v>0</v>
      </c>
      <c r="W113" s="414">
        <f t="shared" si="25"/>
        <v>0</v>
      </c>
      <c r="X113" s="414">
        <f t="shared" si="25"/>
        <v>0</v>
      </c>
      <c r="Y113" s="414">
        <f t="shared" si="25"/>
        <v>0</v>
      </c>
      <c r="Z113" s="414">
        <f t="shared" si="25"/>
        <v>0</v>
      </c>
      <c r="AA113" s="414">
        <f t="shared" si="25"/>
        <v>0</v>
      </c>
      <c r="AB113" s="424">
        <f t="shared" si="25"/>
        <v>0</v>
      </c>
      <c r="AC113" s="407">
        <f t="shared" si="25"/>
        <v>0</v>
      </c>
      <c r="AD113" s="996"/>
      <c r="AE113" s="997"/>
      <c r="AF113" s="998"/>
    </row>
    <row r="114" spans="1:32" ht="15" x14ac:dyDescent="0.2">
      <c r="A114" s="232">
        <v>210</v>
      </c>
      <c r="B114" s="507"/>
      <c r="C114" s="475"/>
      <c r="D114" s="475"/>
      <c r="E114" s="475"/>
      <c r="F114" s="856" t="s">
        <v>46</v>
      </c>
      <c r="G114" s="857"/>
      <c r="H114" s="857"/>
      <c r="I114" s="857"/>
      <c r="J114" s="857"/>
      <c r="K114" s="857"/>
      <c r="L114" s="858"/>
      <c r="M114" s="441">
        <f>'2. FTNC CAN'!M114+'3. FTNC USD'!M114+'4. FTNC EUR'!M114+'5. FTNC GBP'!M114+'6. FTNC Autres (inclus)'!M114</f>
        <v>0</v>
      </c>
      <c r="N114" s="442">
        <f>'2. FTNC CAN'!N114+'3. FTNC USD'!N114+'4. FTNC EUR'!N114+'5. FTNC GBP'!N114+'6. FTNC Autres (inclus)'!N114</f>
        <v>0</v>
      </c>
      <c r="O114" s="443">
        <f>'2. FTNC CAN'!O114+'3. FTNC USD'!O114+'4. FTNC EUR'!O114+'5. FTNC GBP'!O114+'6. FTNC Autres (inclus)'!O114</f>
        <v>0</v>
      </c>
      <c r="P114" s="444">
        <f>'2. FTNC CAN'!P114+'3. FTNC USD'!P114+'4. FTNC EUR'!P114+'5. FTNC GBP'!P114+'6. FTNC Autres (inclus)'!P114</f>
        <v>0</v>
      </c>
      <c r="Q114" s="445">
        <f>'2. FTNC CAN'!Q114+'3. FTNC USD'!Q114+'4. FTNC EUR'!Q114+'5. FTNC GBP'!Q114+'6. FTNC Autres (inclus)'!Q114</f>
        <v>0</v>
      </c>
      <c r="R114" s="444">
        <f>'2. FTNC CAN'!R114+'3. FTNC USD'!R114+'4. FTNC EUR'!R114+'5. FTNC GBP'!R114+'6. FTNC Autres (inclus)'!R114</f>
        <v>0</v>
      </c>
      <c r="S114" s="444">
        <f>'2. FTNC CAN'!S114+'3. FTNC USD'!S114+'4. FTNC EUR'!S114+'5. FTNC GBP'!S114+'6. FTNC Autres (inclus)'!S114</f>
        <v>0</v>
      </c>
      <c r="T114" s="444">
        <f>'2. FTNC CAN'!T114+'3. FTNC USD'!T114+'4. FTNC EUR'!T114+'5. FTNC GBP'!T114+'6. FTNC Autres (inclus)'!T114</f>
        <v>0</v>
      </c>
      <c r="U114" s="444">
        <f>'2. FTNC CAN'!U114+'3. FTNC USD'!U114+'4. FTNC EUR'!U114+'5. FTNC GBP'!U114+'6. FTNC Autres (inclus)'!U114</f>
        <v>0</v>
      </c>
      <c r="V114" s="444">
        <f>'2. FTNC CAN'!V114+'3. FTNC USD'!V114+'4. FTNC EUR'!V114+'5. FTNC GBP'!V114+'6. FTNC Autres (inclus)'!V114</f>
        <v>0</v>
      </c>
      <c r="W114" s="444">
        <f>'2. FTNC CAN'!W114+'3. FTNC USD'!W114+'4. FTNC EUR'!W114+'5. FTNC GBP'!W114+'6. FTNC Autres (inclus)'!W114</f>
        <v>0</v>
      </c>
      <c r="X114" s="444">
        <f>'2. FTNC CAN'!X114+'3. FTNC USD'!X114+'4. FTNC EUR'!X114+'5. FTNC GBP'!X114+'6. FTNC Autres (inclus)'!X114</f>
        <v>0</v>
      </c>
      <c r="Y114" s="444">
        <f>'2. FTNC CAN'!Y114+'3. FTNC USD'!Y114+'4. FTNC EUR'!Y114+'5. FTNC GBP'!Y114+'6. FTNC Autres (inclus)'!Y114</f>
        <v>0</v>
      </c>
      <c r="Z114" s="444">
        <f>'2. FTNC CAN'!Z114+'3. FTNC USD'!Z114+'4. FTNC EUR'!Z114+'5. FTNC GBP'!Z114+'6. FTNC Autres (inclus)'!Z114</f>
        <v>0</v>
      </c>
      <c r="AA114" s="444">
        <f>'2. FTNC CAN'!AA114+'3. FTNC USD'!AA114+'4. FTNC EUR'!AA114+'5. FTNC GBP'!AA114+'6. FTNC Autres (inclus)'!AA114</f>
        <v>0</v>
      </c>
      <c r="AB114" s="445">
        <f>'2. FTNC CAN'!AB114+'3. FTNC USD'!AB114+'4. FTNC EUR'!AB114+'5. FTNC GBP'!AB114+'6. FTNC Autres (inclus)'!AB114</f>
        <v>0</v>
      </c>
      <c r="AC114" s="445">
        <f>'2. FTNC CAN'!AC114+'3. FTNC USD'!AC114+'4. FTNC EUR'!AC114+'5. FTNC GBP'!AC114+'6. FTNC Autres (inclus)'!AC114</f>
        <v>0</v>
      </c>
      <c r="AD114" s="996"/>
      <c r="AE114" s="997"/>
      <c r="AF114" s="998"/>
    </row>
    <row r="115" spans="1:32" ht="15" x14ac:dyDescent="0.2">
      <c r="A115" s="232">
        <v>211</v>
      </c>
      <c r="B115" s="507"/>
      <c r="C115" s="475"/>
      <c r="D115" s="475"/>
      <c r="E115" s="475"/>
      <c r="F115" s="859" t="s">
        <v>47</v>
      </c>
      <c r="G115" s="860"/>
      <c r="H115" s="860"/>
      <c r="I115" s="860"/>
      <c r="J115" s="860"/>
      <c r="K115" s="860"/>
      <c r="L115" s="861"/>
      <c r="M115" s="441">
        <f>'2. FTNC CAN'!M115+'3. FTNC USD'!M115+'4. FTNC EUR'!M115+'5. FTNC GBP'!M115+'6. FTNC Autres (inclus)'!M115</f>
        <v>0</v>
      </c>
      <c r="N115" s="442">
        <f>'2. FTNC CAN'!N115+'3. FTNC USD'!N115+'4. FTNC EUR'!N115+'5. FTNC GBP'!N115+'6. FTNC Autres (inclus)'!N115</f>
        <v>0</v>
      </c>
      <c r="O115" s="443">
        <f>'2. FTNC CAN'!O115+'3. FTNC USD'!O115+'4. FTNC EUR'!O115+'5. FTNC GBP'!O115+'6. FTNC Autres (inclus)'!O115</f>
        <v>0</v>
      </c>
      <c r="P115" s="444">
        <f>'2. FTNC CAN'!P115+'3. FTNC USD'!P115+'4. FTNC EUR'!P115+'5. FTNC GBP'!P115+'6. FTNC Autres (inclus)'!P115</f>
        <v>0</v>
      </c>
      <c r="Q115" s="445">
        <f>'2. FTNC CAN'!Q115+'3. FTNC USD'!Q115+'4. FTNC EUR'!Q115+'5. FTNC GBP'!Q115+'6. FTNC Autres (inclus)'!Q115</f>
        <v>0</v>
      </c>
      <c r="R115" s="444">
        <f>'2. FTNC CAN'!R115+'3. FTNC USD'!R115+'4. FTNC EUR'!R115+'5. FTNC GBP'!R115+'6. FTNC Autres (inclus)'!R115</f>
        <v>0</v>
      </c>
      <c r="S115" s="444">
        <f>'2. FTNC CAN'!S115+'3. FTNC USD'!S115+'4. FTNC EUR'!S115+'5. FTNC GBP'!S115+'6. FTNC Autres (inclus)'!S115</f>
        <v>0</v>
      </c>
      <c r="T115" s="444">
        <f>'2. FTNC CAN'!T115+'3. FTNC USD'!T115+'4. FTNC EUR'!T115+'5. FTNC GBP'!T115+'6. FTNC Autres (inclus)'!T115</f>
        <v>0</v>
      </c>
      <c r="U115" s="444">
        <f>'2. FTNC CAN'!U115+'3. FTNC USD'!U115+'4. FTNC EUR'!U115+'5. FTNC GBP'!U115+'6. FTNC Autres (inclus)'!U115</f>
        <v>0</v>
      </c>
      <c r="V115" s="444">
        <f>'2. FTNC CAN'!V115+'3. FTNC USD'!V115+'4. FTNC EUR'!V115+'5. FTNC GBP'!V115+'6. FTNC Autres (inclus)'!V115</f>
        <v>0</v>
      </c>
      <c r="W115" s="444">
        <f>'2. FTNC CAN'!W115+'3. FTNC USD'!W115+'4. FTNC EUR'!W115+'5. FTNC GBP'!W115+'6. FTNC Autres (inclus)'!W115</f>
        <v>0</v>
      </c>
      <c r="X115" s="444">
        <f>'2. FTNC CAN'!X115+'3. FTNC USD'!X115+'4. FTNC EUR'!X115+'5. FTNC GBP'!X115+'6. FTNC Autres (inclus)'!X115</f>
        <v>0</v>
      </c>
      <c r="Y115" s="444">
        <f>'2. FTNC CAN'!Y115+'3. FTNC USD'!Y115+'4. FTNC EUR'!Y115+'5. FTNC GBP'!Y115+'6. FTNC Autres (inclus)'!Y115</f>
        <v>0</v>
      </c>
      <c r="Z115" s="444">
        <f>'2. FTNC CAN'!Z115+'3. FTNC USD'!Z115+'4. FTNC EUR'!Z115+'5. FTNC GBP'!Z115+'6. FTNC Autres (inclus)'!Z115</f>
        <v>0</v>
      </c>
      <c r="AA115" s="444">
        <f>'2. FTNC CAN'!AA115+'3. FTNC USD'!AA115+'4. FTNC EUR'!AA115+'5. FTNC GBP'!AA115+'6. FTNC Autres (inclus)'!AA115</f>
        <v>0</v>
      </c>
      <c r="AB115" s="445">
        <f>'2. FTNC CAN'!AB115+'3. FTNC USD'!AB115+'4. FTNC EUR'!AB115+'5. FTNC GBP'!AB115+'6. FTNC Autres (inclus)'!AB115</f>
        <v>0</v>
      </c>
      <c r="AC115" s="445">
        <f>'2. FTNC CAN'!AC115+'3. FTNC USD'!AC115+'4. FTNC EUR'!AC115+'5. FTNC GBP'!AC115+'6. FTNC Autres (inclus)'!AC115</f>
        <v>0</v>
      </c>
      <c r="AD115" s="996"/>
      <c r="AE115" s="997"/>
      <c r="AF115" s="998"/>
    </row>
    <row r="116" spans="1:32" ht="15" x14ac:dyDescent="0.2">
      <c r="A116" s="232">
        <v>212</v>
      </c>
      <c r="B116" s="507"/>
      <c r="C116" s="475"/>
      <c r="D116" s="475"/>
      <c r="E116" s="853" t="s">
        <v>201</v>
      </c>
      <c r="F116" s="854"/>
      <c r="G116" s="854"/>
      <c r="H116" s="854"/>
      <c r="I116" s="854"/>
      <c r="J116" s="854"/>
      <c r="K116" s="854"/>
      <c r="L116" s="855"/>
      <c r="M116" s="407">
        <f t="shared" ref="M116:AC116" si="26">SUBTOTAL(9,M117:M118)</f>
        <v>0</v>
      </c>
      <c r="N116" s="410">
        <f t="shared" si="26"/>
        <v>0</v>
      </c>
      <c r="O116" s="414">
        <f t="shared" si="26"/>
        <v>0</v>
      </c>
      <c r="P116" s="413">
        <f t="shared" si="26"/>
        <v>0</v>
      </c>
      <c r="Q116" s="411">
        <f t="shared" si="26"/>
        <v>0</v>
      </c>
      <c r="R116" s="414">
        <f t="shared" si="26"/>
        <v>0</v>
      </c>
      <c r="S116" s="414">
        <f t="shared" si="26"/>
        <v>0</v>
      </c>
      <c r="T116" s="414">
        <f t="shared" si="26"/>
        <v>0</v>
      </c>
      <c r="U116" s="414">
        <f t="shared" si="26"/>
        <v>0</v>
      </c>
      <c r="V116" s="414">
        <f t="shared" si="26"/>
        <v>0</v>
      </c>
      <c r="W116" s="414">
        <f t="shared" si="26"/>
        <v>0</v>
      </c>
      <c r="X116" s="414">
        <f t="shared" si="26"/>
        <v>0</v>
      </c>
      <c r="Y116" s="414">
        <f t="shared" si="26"/>
        <v>0</v>
      </c>
      <c r="Z116" s="414">
        <f t="shared" si="26"/>
        <v>0</v>
      </c>
      <c r="AA116" s="414">
        <f t="shared" si="26"/>
        <v>0</v>
      </c>
      <c r="AB116" s="424">
        <f t="shared" si="26"/>
        <v>0</v>
      </c>
      <c r="AC116" s="407">
        <f t="shared" si="26"/>
        <v>0</v>
      </c>
      <c r="AD116" s="996"/>
      <c r="AE116" s="997"/>
      <c r="AF116" s="998"/>
    </row>
    <row r="117" spans="1:32" ht="15" x14ac:dyDescent="0.2">
      <c r="A117" s="232">
        <v>213</v>
      </c>
      <c r="B117" s="507"/>
      <c r="C117" s="475"/>
      <c r="D117" s="475"/>
      <c r="E117" s="475"/>
      <c r="F117" s="856" t="s">
        <v>49</v>
      </c>
      <c r="G117" s="857"/>
      <c r="H117" s="857"/>
      <c r="I117" s="857"/>
      <c r="J117" s="857"/>
      <c r="K117" s="857"/>
      <c r="L117" s="858"/>
      <c r="M117" s="441">
        <f>'2. FTNC CAN'!M117+'3. FTNC USD'!M117+'4. FTNC EUR'!M117+'5. FTNC GBP'!M117+'6. FTNC Autres (inclus)'!M117</f>
        <v>0</v>
      </c>
      <c r="N117" s="442">
        <f>'2. FTNC CAN'!N117+'3. FTNC USD'!N117+'4. FTNC EUR'!N117+'5. FTNC GBP'!N117+'6. FTNC Autres (inclus)'!N117</f>
        <v>0</v>
      </c>
      <c r="O117" s="443">
        <f>'2. FTNC CAN'!O117+'3. FTNC USD'!O117+'4. FTNC EUR'!O117+'5. FTNC GBP'!O117+'6. FTNC Autres (inclus)'!O117</f>
        <v>0</v>
      </c>
      <c r="P117" s="444">
        <f>'2. FTNC CAN'!P117+'3. FTNC USD'!P117+'4. FTNC EUR'!P117+'5. FTNC GBP'!P117+'6. FTNC Autres (inclus)'!P117</f>
        <v>0</v>
      </c>
      <c r="Q117" s="445">
        <f>'2. FTNC CAN'!Q117+'3. FTNC USD'!Q117+'4. FTNC EUR'!Q117+'5. FTNC GBP'!Q117+'6. FTNC Autres (inclus)'!Q117</f>
        <v>0</v>
      </c>
      <c r="R117" s="444">
        <f>'2. FTNC CAN'!R117+'3. FTNC USD'!R117+'4. FTNC EUR'!R117+'5. FTNC GBP'!R117+'6. FTNC Autres (inclus)'!R117</f>
        <v>0</v>
      </c>
      <c r="S117" s="444">
        <f>'2. FTNC CAN'!S117+'3. FTNC USD'!S117+'4. FTNC EUR'!S117+'5. FTNC GBP'!S117+'6. FTNC Autres (inclus)'!S117</f>
        <v>0</v>
      </c>
      <c r="T117" s="444">
        <f>'2. FTNC CAN'!T117+'3. FTNC USD'!T117+'4. FTNC EUR'!T117+'5. FTNC GBP'!T117+'6. FTNC Autres (inclus)'!T117</f>
        <v>0</v>
      </c>
      <c r="U117" s="444">
        <f>'2. FTNC CAN'!U117+'3. FTNC USD'!U117+'4. FTNC EUR'!U117+'5. FTNC GBP'!U117+'6. FTNC Autres (inclus)'!U117</f>
        <v>0</v>
      </c>
      <c r="V117" s="444">
        <f>'2. FTNC CAN'!V117+'3. FTNC USD'!V117+'4. FTNC EUR'!V117+'5. FTNC GBP'!V117+'6. FTNC Autres (inclus)'!V117</f>
        <v>0</v>
      </c>
      <c r="W117" s="444">
        <f>'2. FTNC CAN'!W117+'3. FTNC USD'!W117+'4. FTNC EUR'!W117+'5. FTNC GBP'!W117+'6. FTNC Autres (inclus)'!W117</f>
        <v>0</v>
      </c>
      <c r="X117" s="444">
        <f>'2. FTNC CAN'!X117+'3. FTNC USD'!X117+'4. FTNC EUR'!X117+'5. FTNC GBP'!X117+'6. FTNC Autres (inclus)'!X117</f>
        <v>0</v>
      </c>
      <c r="Y117" s="444">
        <f>'2. FTNC CAN'!Y117+'3. FTNC USD'!Y117+'4. FTNC EUR'!Y117+'5. FTNC GBP'!Y117+'6. FTNC Autres (inclus)'!Y117</f>
        <v>0</v>
      </c>
      <c r="Z117" s="444">
        <f>'2. FTNC CAN'!Z117+'3. FTNC USD'!Z117+'4. FTNC EUR'!Z117+'5. FTNC GBP'!Z117+'6. FTNC Autres (inclus)'!Z117</f>
        <v>0</v>
      </c>
      <c r="AA117" s="444">
        <f>'2. FTNC CAN'!AA117+'3. FTNC USD'!AA117+'4. FTNC EUR'!AA117+'5. FTNC GBP'!AA117+'6. FTNC Autres (inclus)'!AA117</f>
        <v>0</v>
      </c>
      <c r="AB117" s="445">
        <f>'2. FTNC CAN'!AB117+'3. FTNC USD'!AB117+'4. FTNC EUR'!AB117+'5. FTNC GBP'!AB117+'6. FTNC Autres (inclus)'!AB117</f>
        <v>0</v>
      </c>
      <c r="AC117" s="445">
        <f>'2. FTNC CAN'!AC117+'3. FTNC USD'!AC117+'4. FTNC EUR'!AC117+'5. FTNC GBP'!AC117+'6. FTNC Autres (inclus)'!AC117</f>
        <v>0</v>
      </c>
      <c r="AD117" s="996"/>
      <c r="AE117" s="997"/>
      <c r="AF117" s="998"/>
    </row>
    <row r="118" spans="1:32" ht="15" x14ac:dyDescent="0.2">
      <c r="A118" s="232">
        <v>214</v>
      </c>
      <c r="B118" s="507"/>
      <c r="C118" s="475"/>
      <c r="D118" s="475"/>
      <c r="E118" s="475"/>
      <c r="F118" s="859" t="s">
        <v>50</v>
      </c>
      <c r="G118" s="860"/>
      <c r="H118" s="860"/>
      <c r="I118" s="860"/>
      <c r="J118" s="860"/>
      <c r="K118" s="860"/>
      <c r="L118" s="861"/>
      <c r="M118" s="441">
        <f>'2. FTNC CAN'!M118+'3. FTNC USD'!M118+'4. FTNC EUR'!M118+'5. FTNC GBP'!M118+'6. FTNC Autres (inclus)'!M118</f>
        <v>0</v>
      </c>
      <c r="N118" s="442">
        <f>'2. FTNC CAN'!N118+'3. FTNC USD'!N118+'4. FTNC EUR'!N118+'5. FTNC GBP'!N118+'6. FTNC Autres (inclus)'!N118</f>
        <v>0</v>
      </c>
      <c r="O118" s="443">
        <f>'2. FTNC CAN'!O118+'3. FTNC USD'!O118+'4. FTNC EUR'!O118+'5. FTNC GBP'!O118+'6. FTNC Autres (inclus)'!O118</f>
        <v>0</v>
      </c>
      <c r="P118" s="444">
        <f>'2. FTNC CAN'!P118+'3. FTNC USD'!P118+'4. FTNC EUR'!P118+'5. FTNC GBP'!P118+'6. FTNC Autres (inclus)'!P118</f>
        <v>0</v>
      </c>
      <c r="Q118" s="445">
        <f>'2. FTNC CAN'!Q118+'3. FTNC USD'!Q118+'4. FTNC EUR'!Q118+'5. FTNC GBP'!Q118+'6. FTNC Autres (inclus)'!Q118</f>
        <v>0</v>
      </c>
      <c r="R118" s="444">
        <f>'2. FTNC CAN'!R118+'3. FTNC USD'!R118+'4. FTNC EUR'!R118+'5. FTNC GBP'!R118+'6. FTNC Autres (inclus)'!R118</f>
        <v>0</v>
      </c>
      <c r="S118" s="444">
        <f>'2. FTNC CAN'!S118+'3. FTNC USD'!S118+'4. FTNC EUR'!S118+'5. FTNC GBP'!S118+'6. FTNC Autres (inclus)'!S118</f>
        <v>0</v>
      </c>
      <c r="T118" s="444">
        <f>'2. FTNC CAN'!T118+'3. FTNC USD'!T118+'4. FTNC EUR'!T118+'5. FTNC GBP'!T118+'6. FTNC Autres (inclus)'!T118</f>
        <v>0</v>
      </c>
      <c r="U118" s="444">
        <f>'2. FTNC CAN'!U118+'3. FTNC USD'!U118+'4. FTNC EUR'!U118+'5. FTNC GBP'!U118+'6. FTNC Autres (inclus)'!U118</f>
        <v>0</v>
      </c>
      <c r="V118" s="444">
        <f>'2. FTNC CAN'!V118+'3. FTNC USD'!V118+'4. FTNC EUR'!V118+'5. FTNC GBP'!V118+'6. FTNC Autres (inclus)'!V118</f>
        <v>0</v>
      </c>
      <c r="W118" s="444">
        <f>'2. FTNC CAN'!W118+'3. FTNC USD'!W118+'4. FTNC EUR'!W118+'5. FTNC GBP'!W118+'6. FTNC Autres (inclus)'!W118</f>
        <v>0</v>
      </c>
      <c r="X118" s="444">
        <f>'2. FTNC CAN'!X118+'3. FTNC USD'!X118+'4. FTNC EUR'!X118+'5. FTNC GBP'!X118+'6. FTNC Autres (inclus)'!X118</f>
        <v>0</v>
      </c>
      <c r="Y118" s="444">
        <f>'2. FTNC CAN'!Y118+'3. FTNC USD'!Y118+'4. FTNC EUR'!Y118+'5. FTNC GBP'!Y118+'6. FTNC Autres (inclus)'!Y118</f>
        <v>0</v>
      </c>
      <c r="Z118" s="444">
        <f>'2. FTNC CAN'!Z118+'3. FTNC USD'!Z118+'4. FTNC EUR'!Z118+'5. FTNC GBP'!Z118+'6. FTNC Autres (inclus)'!Z118</f>
        <v>0</v>
      </c>
      <c r="AA118" s="444">
        <f>'2. FTNC CAN'!AA118+'3. FTNC USD'!AA118+'4. FTNC EUR'!AA118+'5. FTNC GBP'!AA118+'6. FTNC Autres (inclus)'!AA118</f>
        <v>0</v>
      </c>
      <c r="AB118" s="445">
        <f>'2. FTNC CAN'!AB118+'3. FTNC USD'!AB118+'4. FTNC EUR'!AB118+'5. FTNC GBP'!AB118+'6. FTNC Autres (inclus)'!AB118</f>
        <v>0</v>
      </c>
      <c r="AC118" s="445">
        <f>'2. FTNC CAN'!AC118+'3. FTNC USD'!AC118+'4. FTNC EUR'!AC118+'5. FTNC GBP'!AC118+'6. FTNC Autres (inclus)'!AC118</f>
        <v>0</v>
      </c>
      <c r="AD118" s="996"/>
      <c r="AE118" s="997"/>
      <c r="AF118" s="998"/>
    </row>
    <row r="119" spans="1:32" ht="15" x14ac:dyDescent="0.2">
      <c r="A119" s="232">
        <v>215</v>
      </c>
      <c r="B119" s="507"/>
      <c r="C119" s="475"/>
      <c r="D119" s="844" t="s">
        <v>51</v>
      </c>
      <c r="E119" s="845"/>
      <c r="F119" s="845"/>
      <c r="G119" s="845"/>
      <c r="H119" s="845"/>
      <c r="I119" s="845"/>
      <c r="J119" s="845"/>
      <c r="K119" s="845"/>
      <c r="L119" s="845"/>
      <c r="M119" s="407">
        <f>SUBTOTAL(9,M120:M122)</f>
        <v>0</v>
      </c>
      <c r="N119" s="410">
        <f>SUBTOTAL(9,N120:N121)</f>
        <v>0</v>
      </c>
      <c r="O119" s="414">
        <f t="shared" ref="O119:AC119" si="27">SUBTOTAL(9,O120:O121)</f>
        <v>0</v>
      </c>
      <c r="P119" s="413">
        <f t="shared" si="27"/>
        <v>0</v>
      </c>
      <c r="Q119" s="411">
        <f t="shared" si="27"/>
        <v>0</v>
      </c>
      <c r="R119" s="414">
        <f t="shared" si="27"/>
        <v>0</v>
      </c>
      <c r="S119" s="414">
        <f t="shared" si="27"/>
        <v>0</v>
      </c>
      <c r="T119" s="414">
        <f t="shared" si="27"/>
        <v>0</v>
      </c>
      <c r="U119" s="414">
        <f t="shared" si="27"/>
        <v>0</v>
      </c>
      <c r="V119" s="414">
        <f t="shared" si="27"/>
        <v>0</v>
      </c>
      <c r="W119" s="414">
        <f t="shared" si="27"/>
        <v>0</v>
      </c>
      <c r="X119" s="414">
        <f t="shared" si="27"/>
        <v>0</v>
      </c>
      <c r="Y119" s="414">
        <f t="shared" si="27"/>
        <v>0</v>
      </c>
      <c r="Z119" s="414">
        <f t="shared" si="27"/>
        <v>0</v>
      </c>
      <c r="AA119" s="414">
        <f t="shared" si="27"/>
        <v>0</v>
      </c>
      <c r="AB119" s="424">
        <f t="shared" si="27"/>
        <v>0</v>
      </c>
      <c r="AC119" s="407">
        <f t="shared" si="27"/>
        <v>0</v>
      </c>
      <c r="AD119" s="996"/>
      <c r="AE119" s="997"/>
      <c r="AF119" s="998"/>
    </row>
    <row r="120" spans="1:32" ht="15" x14ac:dyDescent="0.2">
      <c r="A120" s="232">
        <v>216</v>
      </c>
      <c r="B120" s="507"/>
      <c r="C120" s="475"/>
      <c r="D120" s="475"/>
      <c r="E120" s="475"/>
      <c r="F120" s="856" t="s">
        <v>52</v>
      </c>
      <c r="G120" s="857"/>
      <c r="H120" s="857"/>
      <c r="I120" s="857"/>
      <c r="J120" s="857"/>
      <c r="K120" s="857"/>
      <c r="L120" s="858"/>
      <c r="M120" s="441">
        <f>'2. FTNC CAN'!M120+'3. FTNC USD'!M120+'4. FTNC EUR'!M120+'5. FTNC GBP'!M120+'6. FTNC Autres (inclus)'!M120</f>
        <v>0</v>
      </c>
      <c r="N120" s="442">
        <f>'2. FTNC CAN'!N120+'3. FTNC USD'!N120+'4. FTNC EUR'!N120+'5. FTNC GBP'!N120+'6. FTNC Autres (inclus)'!N120</f>
        <v>0</v>
      </c>
      <c r="O120" s="443">
        <f>'2. FTNC CAN'!O120+'3. FTNC USD'!O120+'4. FTNC EUR'!O120+'5. FTNC GBP'!O120+'6. FTNC Autres (inclus)'!O120</f>
        <v>0</v>
      </c>
      <c r="P120" s="444">
        <f>'2. FTNC CAN'!P120+'3. FTNC USD'!P120+'4. FTNC EUR'!P120+'5. FTNC GBP'!P120+'6. FTNC Autres (inclus)'!P120</f>
        <v>0</v>
      </c>
      <c r="Q120" s="445">
        <f>'2. FTNC CAN'!Q120+'3. FTNC USD'!Q120+'4. FTNC EUR'!Q120+'5. FTNC GBP'!Q120+'6. FTNC Autres (inclus)'!Q120</f>
        <v>0</v>
      </c>
      <c r="R120" s="444">
        <f>'2. FTNC CAN'!R120+'3. FTNC USD'!R120+'4. FTNC EUR'!R120+'5. FTNC GBP'!R120+'6. FTNC Autres (inclus)'!R120</f>
        <v>0</v>
      </c>
      <c r="S120" s="444">
        <f>'2. FTNC CAN'!S120+'3. FTNC USD'!S120+'4. FTNC EUR'!S120+'5. FTNC GBP'!S120+'6. FTNC Autres (inclus)'!S120</f>
        <v>0</v>
      </c>
      <c r="T120" s="444">
        <f>'2. FTNC CAN'!T120+'3. FTNC USD'!T120+'4. FTNC EUR'!T120+'5. FTNC GBP'!T120+'6. FTNC Autres (inclus)'!T120</f>
        <v>0</v>
      </c>
      <c r="U120" s="444">
        <f>'2. FTNC CAN'!U120+'3. FTNC USD'!U120+'4. FTNC EUR'!U120+'5. FTNC GBP'!U120+'6. FTNC Autres (inclus)'!U120</f>
        <v>0</v>
      </c>
      <c r="V120" s="444">
        <f>'2. FTNC CAN'!V120+'3. FTNC USD'!V120+'4. FTNC EUR'!V120+'5. FTNC GBP'!V120+'6. FTNC Autres (inclus)'!V120</f>
        <v>0</v>
      </c>
      <c r="W120" s="444">
        <f>'2. FTNC CAN'!W120+'3. FTNC USD'!W120+'4. FTNC EUR'!W120+'5. FTNC GBP'!W120+'6. FTNC Autres (inclus)'!W120</f>
        <v>0</v>
      </c>
      <c r="X120" s="444">
        <f>'2. FTNC CAN'!X120+'3. FTNC USD'!X120+'4. FTNC EUR'!X120+'5. FTNC GBP'!X120+'6. FTNC Autres (inclus)'!X120</f>
        <v>0</v>
      </c>
      <c r="Y120" s="444">
        <f>'2. FTNC CAN'!Y120+'3. FTNC USD'!Y120+'4. FTNC EUR'!Y120+'5. FTNC GBP'!Y120+'6. FTNC Autres (inclus)'!Y120</f>
        <v>0</v>
      </c>
      <c r="Z120" s="444">
        <f>'2. FTNC CAN'!Z120+'3. FTNC USD'!Z120+'4. FTNC EUR'!Z120+'5. FTNC GBP'!Z120+'6. FTNC Autres (inclus)'!Z120</f>
        <v>0</v>
      </c>
      <c r="AA120" s="444">
        <f>'2. FTNC CAN'!AA120+'3. FTNC USD'!AA120+'4. FTNC EUR'!AA120+'5. FTNC GBP'!AA120+'6. FTNC Autres (inclus)'!AA120</f>
        <v>0</v>
      </c>
      <c r="AB120" s="445">
        <f>'2. FTNC CAN'!AB120+'3. FTNC USD'!AB120+'4. FTNC EUR'!AB120+'5. FTNC GBP'!AB120+'6. FTNC Autres (inclus)'!AB120</f>
        <v>0</v>
      </c>
      <c r="AC120" s="445">
        <f>'2. FTNC CAN'!AC120+'3. FTNC USD'!AC120+'4. FTNC EUR'!AC120+'5. FTNC GBP'!AC120+'6. FTNC Autres (inclus)'!AC120</f>
        <v>0</v>
      </c>
      <c r="AD120" s="996"/>
      <c r="AE120" s="997"/>
      <c r="AF120" s="998"/>
    </row>
    <row r="121" spans="1:32" ht="15" x14ac:dyDescent="0.2">
      <c r="A121" s="232">
        <v>217</v>
      </c>
      <c r="B121" s="507"/>
      <c r="C121" s="475"/>
      <c r="D121" s="475"/>
      <c r="E121" s="475"/>
      <c r="F121" s="915" t="s">
        <v>55</v>
      </c>
      <c r="G121" s="916"/>
      <c r="H121" s="916"/>
      <c r="I121" s="916"/>
      <c r="J121" s="916"/>
      <c r="K121" s="916"/>
      <c r="L121" s="917"/>
      <c r="M121" s="441">
        <f>'2. FTNC CAN'!M121+'3. FTNC USD'!M121+'4. FTNC EUR'!M121+'5. FTNC GBP'!M121+'6. FTNC Autres (inclus)'!M121</f>
        <v>0</v>
      </c>
      <c r="N121" s="442">
        <f>'2. FTNC CAN'!N121+'3. FTNC USD'!N121+'4. FTNC EUR'!N121+'5. FTNC GBP'!N121+'6. FTNC Autres (inclus)'!N121</f>
        <v>0</v>
      </c>
      <c r="O121" s="443">
        <f>'2. FTNC CAN'!O121+'3. FTNC USD'!O121+'4. FTNC EUR'!O121+'5. FTNC GBP'!O121+'6. FTNC Autres (inclus)'!O121</f>
        <v>0</v>
      </c>
      <c r="P121" s="444">
        <f>'2. FTNC CAN'!P121+'3. FTNC USD'!P121+'4. FTNC EUR'!P121+'5. FTNC GBP'!P121+'6. FTNC Autres (inclus)'!P121</f>
        <v>0</v>
      </c>
      <c r="Q121" s="445">
        <f>'2. FTNC CAN'!Q121+'3. FTNC USD'!Q121+'4. FTNC EUR'!Q121+'5. FTNC GBP'!Q121+'6. FTNC Autres (inclus)'!Q121</f>
        <v>0</v>
      </c>
      <c r="R121" s="444">
        <f>'2. FTNC CAN'!R121+'3. FTNC USD'!R121+'4. FTNC EUR'!R121+'5. FTNC GBP'!R121+'6. FTNC Autres (inclus)'!R121</f>
        <v>0</v>
      </c>
      <c r="S121" s="444">
        <f>'2. FTNC CAN'!S121+'3. FTNC USD'!S121+'4. FTNC EUR'!S121+'5. FTNC GBP'!S121+'6. FTNC Autres (inclus)'!S121</f>
        <v>0</v>
      </c>
      <c r="T121" s="444">
        <f>'2. FTNC CAN'!T121+'3. FTNC USD'!T121+'4. FTNC EUR'!T121+'5. FTNC GBP'!T121+'6. FTNC Autres (inclus)'!T121</f>
        <v>0</v>
      </c>
      <c r="U121" s="444">
        <f>'2. FTNC CAN'!U121+'3. FTNC USD'!U121+'4. FTNC EUR'!U121+'5. FTNC GBP'!U121+'6. FTNC Autres (inclus)'!U121</f>
        <v>0</v>
      </c>
      <c r="V121" s="444">
        <f>'2. FTNC CAN'!V121+'3. FTNC USD'!V121+'4. FTNC EUR'!V121+'5. FTNC GBP'!V121+'6. FTNC Autres (inclus)'!V121</f>
        <v>0</v>
      </c>
      <c r="W121" s="444">
        <f>'2. FTNC CAN'!W121+'3. FTNC USD'!W121+'4. FTNC EUR'!W121+'5. FTNC GBP'!W121+'6. FTNC Autres (inclus)'!W121</f>
        <v>0</v>
      </c>
      <c r="X121" s="444">
        <f>'2. FTNC CAN'!X121+'3. FTNC USD'!X121+'4. FTNC EUR'!X121+'5. FTNC GBP'!X121+'6. FTNC Autres (inclus)'!X121</f>
        <v>0</v>
      </c>
      <c r="Y121" s="444">
        <f>'2. FTNC CAN'!Y121+'3. FTNC USD'!Y121+'4. FTNC EUR'!Y121+'5. FTNC GBP'!Y121+'6. FTNC Autres (inclus)'!Y121</f>
        <v>0</v>
      </c>
      <c r="Z121" s="444">
        <f>'2. FTNC CAN'!Z121+'3. FTNC USD'!Z121+'4. FTNC EUR'!Z121+'5. FTNC GBP'!Z121+'6. FTNC Autres (inclus)'!Z121</f>
        <v>0</v>
      </c>
      <c r="AA121" s="444">
        <f>'2. FTNC CAN'!AA121+'3. FTNC USD'!AA121+'4. FTNC EUR'!AA121+'5. FTNC GBP'!AA121+'6. FTNC Autres (inclus)'!AA121</f>
        <v>0</v>
      </c>
      <c r="AB121" s="445">
        <f>'2. FTNC CAN'!AB121+'3. FTNC USD'!AB121+'4. FTNC EUR'!AB121+'5. FTNC GBP'!AB121+'6. FTNC Autres (inclus)'!AB121</f>
        <v>0</v>
      </c>
      <c r="AC121" s="445">
        <f>'2. FTNC CAN'!AC121+'3. FTNC USD'!AC121+'4. FTNC EUR'!AC121+'5. FTNC GBP'!AC121+'6. FTNC Autres (inclus)'!AC121</f>
        <v>0</v>
      </c>
      <c r="AD121" s="996"/>
      <c r="AE121" s="997"/>
      <c r="AF121" s="998"/>
    </row>
    <row r="122" spans="1:32" ht="15" x14ac:dyDescent="0.2">
      <c r="A122" s="232">
        <v>218</v>
      </c>
      <c r="B122" s="507"/>
      <c r="C122" s="475"/>
      <c r="D122" s="475"/>
      <c r="E122" s="475"/>
      <c r="F122" s="859" t="s">
        <v>56</v>
      </c>
      <c r="G122" s="860"/>
      <c r="H122" s="860"/>
      <c r="I122" s="860"/>
      <c r="J122" s="860"/>
      <c r="K122" s="860"/>
      <c r="L122" s="861"/>
      <c r="M122" s="441">
        <f>'2. FTNC CAN'!M122+'3. FTNC USD'!M122+'4. FTNC EUR'!M122+'5. FTNC GBP'!M122+'6. FTNC Autres (inclus)'!M122</f>
        <v>0</v>
      </c>
      <c r="N122" s="492"/>
      <c r="O122" s="493"/>
      <c r="P122" s="493"/>
      <c r="Q122" s="493"/>
      <c r="R122" s="493"/>
      <c r="S122" s="493"/>
      <c r="T122" s="493"/>
      <c r="U122" s="493"/>
      <c r="V122" s="493"/>
      <c r="W122" s="493"/>
      <c r="X122" s="493"/>
      <c r="Y122" s="493"/>
      <c r="Z122" s="493"/>
      <c r="AA122" s="493"/>
      <c r="AB122" s="493"/>
      <c r="AC122" s="493"/>
      <c r="AD122" s="1017"/>
      <c r="AE122" s="997"/>
      <c r="AF122" s="998"/>
    </row>
    <row r="123" spans="1:32" ht="15" x14ac:dyDescent="0.2">
      <c r="A123" s="232">
        <v>219</v>
      </c>
      <c r="B123" s="507"/>
      <c r="C123" s="475"/>
      <c r="D123" s="844" t="s">
        <v>53</v>
      </c>
      <c r="E123" s="845"/>
      <c r="F123" s="845"/>
      <c r="G123" s="845"/>
      <c r="H123" s="845"/>
      <c r="I123" s="845"/>
      <c r="J123" s="845"/>
      <c r="K123" s="845"/>
      <c r="L123" s="845"/>
      <c r="M123" s="407">
        <f>SUBTOTAL(9,M124:M126)</f>
        <v>0</v>
      </c>
      <c r="N123" s="410">
        <f>SUBTOTAL(9,N124:N125)</f>
        <v>0</v>
      </c>
      <c r="O123" s="414">
        <f t="shared" ref="O123:AC123" si="28">SUBTOTAL(9,O124:O125)</f>
        <v>0</v>
      </c>
      <c r="P123" s="413">
        <f t="shared" si="28"/>
        <v>0</v>
      </c>
      <c r="Q123" s="411">
        <f t="shared" si="28"/>
        <v>0</v>
      </c>
      <c r="R123" s="414">
        <f t="shared" si="28"/>
        <v>0</v>
      </c>
      <c r="S123" s="414">
        <f t="shared" si="28"/>
        <v>0</v>
      </c>
      <c r="T123" s="414">
        <f t="shared" si="28"/>
        <v>0</v>
      </c>
      <c r="U123" s="414">
        <f t="shared" si="28"/>
        <v>0</v>
      </c>
      <c r="V123" s="414">
        <f t="shared" si="28"/>
        <v>0</v>
      </c>
      <c r="W123" s="414">
        <f t="shared" si="28"/>
        <v>0</v>
      </c>
      <c r="X123" s="414">
        <f t="shared" si="28"/>
        <v>0</v>
      </c>
      <c r="Y123" s="414">
        <f t="shared" si="28"/>
        <v>0</v>
      </c>
      <c r="Z123" s="414">
        <f t="shared" si="28"/>
        <v>0</v>
      </c>
      <c r="AA123" s="414">
        <f t="shared" si="28"/>
        <v>0</v>
      </c>
      <c r="AB123" s="424">
        <f t="shared" si="28"/>
        <v>0</v>
      </c>
      <c r="AC123" s="412">
        <f t="shared" si="28"/>
        <v>0</v>
      </c>
      <c r="AD123" s="1017"/>
      <c r="AE123" s="997"/>
      <c r="AF123" s="998"/>
    </row>
    <row r="124" spans="1:32" ht="15" x14ac:dyDescent="0.2">
      <c r="A124" s="232">
        <v>220</v>
      </c>
      <c r="B124" s="507"/>
      <c r="C124" s="475"/>
      <c r="D124" s="475"/>
      <c r="E124" s="475"/>
      <c r="F124" s="856" t="s">
        <v>54</v>
      </c>
      <c r="G124" s="857"/>
      <c r="H124" s="857"/>
      <c r="I124" s="857"/>
      <c r="J124" s="857"/>
      <c r="K124" s="857"/>
      <c r="L124" s="858"/>
      <c r="M124" s="441">
        <f>'2. FTNC CAN'!M124+'3. FTNC USD'!M124+'4. FTNC EUR'!M124+'5. FTNC GBP'!M124+'6. FTNC Autres (inclus)'!M124</f>
        <v>0</v>
      </c>
      <c r="N124" s="442">
        <f>'2. FTNC CAN'!N124+'3. FTNC USD'!N124+'4. FTNC EUR'!N124+'5. FTNC GBP'!N124+'6. FTNC Autres (inclus)'!N124</f>
        <v>0</v>
      </c>
      <c r="O124" s="443">
        <f>'2. FTNC CAN'!O124+'3. FTNC USD'!O124+'4. FTNC EUR'!O124+'5. FTNC GBP'!O124+'6. FTNC Autres (inclus)'!O124</f>
        <v>0</v>
      </c>
      <c r="P124" s="444">
        <f>'2. FTNC CAN'!P124+'3. FTNC USD'!P124+'4. FTNC EUR'!P124+'5. FTNC GBP'!P124+'6. FTNC Autres (inclus)'!P124</f>
        <v>0</v>
      </c>
      <c r="Q124" s="445">
        <f>'2. FTNC CAN'!Q124+'3. FTNC USD'!Q124+'4. FTNC EUR'!Q124+'5. FTNC GBP'!Q124+'6. FTNC Autres (inclus)'!Q124</f>
        <v>0</v>
      </c>
      <c r="R124" s="444">
        <f>'2. FTNC CAN'!R124+'3. FTNC USD'!R124+'4. FTNC EUR'!R124+'5. FTNC GBP'!R124+'6. FTNC Autres (inclus)'!R124</f>
        <v>0</v>
      </c>
      <c r="S124" s="444">
        <f>'2. FTNC CAN'!S124+'3. FTNC USD'!S124+'4. FTNC EUR'!S124+'5. FTNC GBP'!S124+'6. FTNC Autres (inclus)'!S124</f>
        <v>0</v>
      </c>
      <c r="T124" s="444">
        <f>'2. FTNC CAN'!T124+'3. FTNC USD'!T124+'4. FTNC EUR'!T124+'5. FTNC GBP'!T124+'6. FTNC Autres (inclus)'!T124</f>
        <v>0</v>
      </c>
      <c r="U124" s="444">
        <f>'2. FTNC CAN'!U124+'3. FTNC USD'!U124+'4. FTNC EUR'!U124+'5. FTNC GBP'!U124+'6. FTNC Autres (inclus)'!U124</f>
        <v>0</v>
      </c>
      <c r="V124" s="444">
        <f>'2. FTNC CAN'!V124+'3. FTNC USD'!V124+'4. FTNC EUR'!V124+'5. FTNC GBP'!V124+'6. FTNC Autres (inclus)'!V124</f>
        <v>0</v>
      </c>
      <c r="W124" s="444">
        <f>'2. FTNC CAN'!W124+'3. FTNC USD'!W124+'4. FTNC EUR'!W124+'5. FTNC GBP'!W124+'6. FTNC Autres (inclus)'!W124</f>
        <v>0</v>
      </c>
      <c r="X124" s="444">
        <f>'2. FTNC CAN'!X124+'3. FTNC USD'!X124+'4. FTNC EUR'!X124+'5. FTNC GBP'!X124+'6. FTNC Autres (inclus)'!X124</f>
        <v>0</v>
      </c>
      <c r="Y124" s="444">
        <f>'2. FTNC CAN'!Y124+'3. FTNC USD'!Y124+'4. FTNC EUR'!Y124+'5. FTNC GBP'!Y124+'6. FTNC Autres (inclus)'!Y124</f>
        <v>0</v>
      </c>
      <c r="Z124" s="444">
        <f>'2. FTNC CAN'!Z124+'3. FTNC USD'!Z124+'4. FTNC EUR'!Z124+'5. FTNC GBP'!Z124+'6. FTNC Autres (inclus)'!Z124</f>
        <v>0</v>
      </c>
      <c r="AA124" s="444">
        <f>'2. FTNC CAN'!AA124+'3. FTNC USD'!AA124+'4. FTNC EUR'!AA124+'5. FTNC GBP'!AA124+'6. FTNC Autres (inclus)'!AA124</f>
        <v>0</v>
      </c>
      <c r="AB124" s="445">
        <f>'2. FTNC CAN'!AB124+'3. FTNC USD'!AB124+'4. FTNC EUR'!AB124+'5. FTNC GBP'!AB124+'6. FTNC Autres (inclus)'!AB124</f>
        <v>0</v>
      </c>
      <c r="AC124" s="447">
        <f>'2. FTNC CAN'!AC124+'3. FTNC USD'!AC124+'4. FTNC EUR'!AC124+'5. FTNC GBP'!AC124+'6. FTNC Autres (inclus)'!AC124</f>
        <v>0</v>
      </c>
      <c r="AD124" s="1017"/>
      <c r="AE124" s="997"/>
      <c r="AF124" s="998"/>
    </row>
    <row r="125" spans="1:32" ht="15" x14ac:dyDescent="0.2">
      <c r="A125" s="232">
        <v>221</v>
      </c>
      <c r="B125" s="507"/>
      <c r="C125" s="475"/>
      <c r="D125" s="475"/>
      <c r="E125" s="475"/>
      <c r="F125" s="915" t="s">
        <v>57</v>
      </c>
      <c r="G125" s="916"/>
      <c r="H125" s="916"/>
      <c r="I125" s="916"/>
      <c r="J125" s="916"/>
      <c r="K125" s="916"/>
      <c r="L125" s="917"/>
      <c r="M125" s="441">
        <f>'2. FTNC CAN'!M125+'3. FTNC USD'!M125+'4. FTNC EUR'!M125+'5. FTNC GBP'!M125+'6. FTNC Autres (inclus)'!M125</f>
        <v>0</v>
      </c>
      <c r="N125" s="442">
        <f>'2. FTNC CAN'!N125+'3. FTNC USD'!N125+'4. FTNC EUR'!N125+'5. FTNC GBP'!N125+'6. FTNC Autres (inclus)'!N125</f>
        <v>0</v>
      </c>
      <c r="O125" s="443">
        <f>'2. FTNC CAN'!O125+'3. FTNC USD'!O125+'4. FTNC EUR'!O125+'5. FTNC GBP'!O125+'6. FTNC Autres (inclus)'!O125</f>
        <v>0</v>
      </c>
      <c r="P125" s="444">
        <f>'2. FTNC CAN'!P125+'3. FTNC USD'!P125+'4. FTNC EUR'!P125+'5. FTNC GBP'!P125+'6. FTNC Autres (inclus)'!P125</f>
        <v>0</v>
      </c>
      <c r="Q125" s="445">
        <f>'2. FTNC CAN'!Q125+'3. FTNC USD'!Q125+'4. FTNC EUR'!Q125+'5. FTNC GBP'!Q125+'6. FTNC Autres (inclus)'!Q125</f>
        <v>0</v>
      </c>
      <c r="R125" s="444">
        <f>'2. FTNC CAN'!R125+'3. FTNC USD'!R125+'4. FTNC EUR'!R125+'5. FTNC GBP'!R125+'6. FTNC Autres (inclus)'!R125</f>
        <v>0</v>
      </c>
      <c r="S125" s="444">
        <f>'2. FTNC CAN'!S125+'3. FTNC USD'!S125+'4. FTNC EUR'!S125+'5. FTNC GBP'!S125+'6. FTNC Autres (inclus)'!S125</f>
        <v>0</v>
      </c>
      <c r="T125" s="444">
        <f>'2. FTNC CAN'!T121+'3. FTNC USD'!T125+'4. FTNC EUR'!T125+'5. FTNC GBP'!T125+'6. FTNC Autres (inclus)'!T125</f>
        <v>0</v>
      </c>
      <c r="U125" s="444">
        <f>'2. FTNC CAN'!U125+'3. FTNC USD'!U125+'4. FTNC EUR'!U125+'5. FTNC GBP'!U125+'6. FTNC Autres (inclus)'!U125</f>
        <v>0</v>
      </c>
      <c r="V125" s="444">
        <f>'2. FTNC CAN'!V125+'3. FTNC USD'!V125+'4. FTNC EUR'!V125+'5. FTNC GBP'!V125+'6. FTNC Autres (inclus)'!V125</f>
        <v>0</v>
      </c>
      <c r="W125" s="444">
        <f>'2. FTNC CAN'!W125+'3. FTNC USD'!W125+'4. FTNC EUR'!W125+'5. FTNC GBP'!W125+'6. FTNC Autres (inclus)'!W125</f>
        <v>0</v>
      </c>
      <c r="X125" s="444">
        <f>'2. FTNC CAN'!X125+'3. FTNC USD'!X125+'4. FTNC EUR'!X125+'5. FTNC GBP'!X125+'6. FTNC Autres (inclus)'!X125</f>
        <v>0</v>
      </c>
      <c r="Y125" s="444">
        <f>'2. FTNC CAN'!Y125+'3. FTNC USD'!Y125+'4. FTNC EUR'!Y125+'5. FTNC GBP'!Y125+'6. FTNC Autres (inclus)'!Y125</f>
        <v>0</v>
      </c>
      <c r="Z125" s="444">
        <f>'2. FTNC CAN'!Z125+'3. FTNC USD'!Z125+'4. FTNC EUR'!Z125+'5. FTNC GBP'!Z125+'6. FTNC Autres (inclus)'!Z125</f>
        <v>0</v>
      </c>
      <c r="AA125" s="444">
        <f>'2. FTNC CAN'!AA125+'3. FTNC USD'!AA125+'4. FTNC EUR'!AA125+'5. FTNC GBP'!AA125+'6. FTNC Autres (inclus)'!AA125</f>
        <v>0</v>
      </c>
      <c r="AB125" s="445">
        <f>'2. FTNC CAN'!AB125+'3. FTNC USD'!AB125+'4. FTNC EUR'!AB125+'5. FTNC GBP'!AB125+'6. FTNC Autres (inclus)'!AB125</f>
        <v>0</v>
      </c>
      <c r="AC125" s="447">
        <f>'2. FTNC CAN'!AC125+'3. FTNC USD'!AC125+'4. FTNC EUR'!AC125+'5. FTNC GBP'!AC125+'6. FTNC Autres (inclus)'!AC125</f>
        <v>0</v>
      </c>
      <c r="AD125" s="1017"/>
      <c r="AE125" s="997"/>
      <c r="AF125" s="998"/>
    </row>
    <row r="126" spans="1:32" ht="15" x14ac:dyDescent="0.2">
      <c r="A126" s="232">
        <v>222</v>
      </c>
      <c r="B126" s="507"/>
      <c r="C126" s="475"/>
      <c r="D126" s="475"/>
      <c r="E126" s="475"/>
      <c r="F126" s="859" t="s">
        <v>58</v>
      </c>
      <c r="G126" s="860"/>
      <c r="H126" s="860"/>
      <c r="I126" s="860"/>
      <c r="J126" s="860"/>
      <c r="K126" s="860"/>
      <c r="L126" s="861"/>
      <c r="M126" s="441">
        <f>'2. FTNC CAN'!M126+'3. FTNC USD'!M126+'4. FTNC EUR'!M126+'5. FTNC GBP'!M126+'6. FTNC Autres (inclus)'!M126</f>
        <v>0</v>
      </c>
      <c r="N126" s="492"/>
      <c r="O126" s="493"/>
      <c r="P126" s="493"/>
      <c r="Q126" s="493"/>
      <c r="R126" s="493"/>
      <c r="S126" s="493"/>
      <c r="T126" s="493"/>
      <c r="U126" s="493"/>
      <c r="V126" s="493"/>
      <c r="W126" s="493"/>
      <c r="X126" s="493"/>
      <c r="Y126" s="493"/>
      <c r="Z126" s="493"/>
      <c r="AA126" s="493"/>
      <c r="AB126" s="493"/>
      <c r="AC126" s="493"/>
      <c r="AD126" s="1017"/>
      <c r="AE126" s="997"/>
      <c r="AF126" s="998"/>
    </row>
    <row r="127" spans="1:32" ht="15" x14ac:dyDescent="0.2">
      <c r="A127" s="232">
        <v>223</v>
      </c>
      <c r="B127" s="507"/>
      <c r="C127" s="475"/>
      <c r="D127" s="844" t="s">
        <v>680</v>
      </c>
      <c r="E127" s="845"/>
      <c r="F127" s="845"/>
      <c r="G127" s="845"/>
      <c r="H127" s="845"/>
      <c r="I127" s="845"/>
      <c r="J127" s="845"/>
      <c r="K127" s="845"/>
      <c r="L127" s="845"/>
      <c r="M127" s="407">
        <f>SUBTOTAL(9,M128:M129)</f>
        <v>0</v>
      </c>
      <c r="N127" s="410">
        <f>SUBTOTAL(9,N128)</f>
        <v>0</v>
      </c>
      <c r="O127" s="414">
        <f t="shared" ref="O127:AC127" si="29">SUBTOTAL(9,O128)</f>
        <v>0</v>
      </c>
      <c r="P127" s="413">
        <f t="shared" si="29"/>
        <v>0</v>
      </c>
      <c r="Q127" s="411">
        <f t="shared" si="29"/>
        <v>0</v>
      </c>
      <c r="R127" s="414">
        <f t="shared" si="29"/>
        <v>0</v>
      </c>
      <c r="S127" s="414">
        <f t="shared" si="29"/>
        <v>0</v>
      </c>
      <c r="T127" s="414">
        <f t="shared" si="29"/>
        <v>0</v>
      </c>
      <c r="U127" s="414">
        <f t="shared" si="29"/>
        <v>0</v>
      </c>
      <c r="V127" s="414">
        <f t="shared" si="29"/>
        <v>0</v>
      </c>
      <c r="W127" s="414">
        <f t="shared" si="29"/>
        <v>0</v>
      </c>
      <c r="X127" s="414">
        <f t="shared" si="29"/>
        <v>0</v>
      </c>
      <c r="Y127" s="414">
        <f t="shared" si="29"/>
        <v>0</v>
      </c>
      <c r="Z127" s="414">
        <f t="shared" si="29"/>
        <v>0</v>
      </c>
      <c r="AA127" s="414">
        <f t="shared" si="29"/>
        <v>0</v>
      </c>
      <c r="AB127" s="424">
        <f t="shared" si="29"/>
        <v>0</v>
      </c>
      <c r="AC127" s="412">
        <f t="shared" si="29"/>
        <v>0</v>
      </c>
      <c r="AD127" s="1017"/>
      <c r="AE127" s="997"/>
      <c r="AF127" s="998"/>
    </row>
    <row r="128" spans="1:32" ht="15" x14ac:dyDescent="0.2">
      <c r="A128" s="232">
        <v>224</v>
      </c>
      <c r="B128" s="507"/>
      <c r="C128" s="475"/>
      <c r="D128" s="475"/>
      <c r="E128" s="475"/>
      <c r="F128" s="856" t="s">
        <v>681</v>
      </c>
      <c r="G128" s="857"/>
      <c r="H128" s="857"/>
      <c r="I128" s="857"/>
      <c r="J128" s="857"/>
      <c r="K128" s="857"/>
      <c r="L128" s="858"/>
      <c r="M128" s="441">
        <f>'2. FTNC CAN'!M128+'3. FTNC USD'!M128+'4. FTNC EUR'!M128+'5. FTNC GBP'!M128+'6. FTNC Autres (inclus)'!M128</f>
        <v>0</v>
      </c>
      <c r="N128" s="442">
        <f>'2. FTNC CAN'!N128+'3. FTNC USD'!N128+'4. FTNC EUR'!N128+'5. FTNC GBP'!N128+'6. FTNC Autres (inclus)'!N128</f>
        <v>0</v>
      </c>
      <c r="O128" s="443">
        <f>'2. FTNC CAN'!O128+'3. FTNC USD'!O128+'4. FTNC EUR'!O128+'5. FTNC GBP'!O128+'6. FTNC Autres (inclus)'!O128</f>
        <v>0</v>
      </c>
      <c r="P128" s="444">
        <f>'2. FTNC CAN'!P128+'3. FTNC USD'!P128+'4. FTNC EUR'!P128+'5. FTNC GBP'!P128+'6. FTNC Autres (inclus)'!P128</f>
        <v>0</v>
      </c>
      <c r="Q128" s="445">
        <f>'2. FTNC CAN'!Q128+'3. FTNC USD'!Q128+'4. FTNC EUR'!Q128+'5. FTNC GBP'!Q128+'6. FTNC Autres (inclus)'!Q128</f>
        <v>0</v>
      </c>
      <c r="R128" s="444">
        <f>'2. FTNC CAN'!R128+'3. FTNC USD'!R128+'4. FTNC EUR'!R128+'5. FTNC GBP'!R128+'6. FTNC Autres (inclus)'!R128</f>
        <v>0</v>
      </c>
      <c r="S128" s="444">
        <f>'2. FTNC CAN'!S128+'3. FTNC USD'!S128+'4. FTNC EUR'!S128+'5. FTNC GBP'!S128+'6. FTNC Autres (inclus)'!S128</f>
        <v>0</v>
      </c>
      <c r="T128" s="444">
        <f>'2. FTNC CAN'!T128+'3. FTNC USD'!T128+'4. FTNC EUR'!T128+'5. FTNC GBP'!T128+'6. FTNC Autres (inclus)'!T128</f>
        <v>0</v>
      </c>
      <c r="U128" s="444">
        <f>'2. FTNC CAN'!U128+'3. FTNC USD'!U128+'4. FTNC EUR'!U128+'5. FTNC GBP'!U128+'6. FTNC Autres (inclus)'!U128</f>
        <v>0</v>
      </c>
      <c r="V128" s="444">
        <f>'2. FTNC CAN'!V128+'3. FTNC USD'!V128+'4. FTNC EUR'!V128+'5. FTNC GBP'!V128+'6. FTNC Autres (inclus)'!V128</f>
        <v>0</v>
      </c>
      <c r="W128" s="444">
        <f>'2. FTNC CAN'!W128+'3. FTNC USD'!W128+'4. FTNC EUR'!W128+'5. FTNC GBP'!W128+'6. FTNC Autres (inclus)'!W128</f>
        <v>0</v>
      </c>
      <c r="X128" s="444">
        <f>'2. FTNC CAN'!X128+'3. FTNC USD'!X128+'4. FTNC EUR'!X128+'5. FTNC GBP'!X128+'6. FTNC Autres (inclus)'!X128</f>
        <v>0</v>
      </c>
      <c r="Y128" s="444">
        <f>'2. FTNC CAN'!Y128+'3. FTNC USD'!Y128+'4. FTNC EUR'!Y128+'5. FTNC GBP'!Y128+'6. FTNC Autres (inclus)'!Y128</f>
        <v>0</v>
      </c>
      <c r="Z128" s="444">
        <f>'2. FTNC CAN'!Z128+'3. FTNC USD'!Z128+'4. FTNC EUR'!Z128+'5. FTNC GBP'!Z128+'6. FTNC Autres (inclus)'!Z128</f>
        <v>0</v>
      </c>
      <c r="AA128" s="444">
        <f>'2. FTNC CAN'!AA128+'3. FTNC USD'!AA128+'4. FTNC EUR'!AA128+'5. FTNC GBP'!AA128+'6. FTNC Autres (inclus)'!AA128</f>
        <v>0</v>
      </c>
      <c r="AB128" s="445">
        <f>'2. FTNC CAN'!AB128+'3. FTNC USD'!AB128+'4. FTNC EUR'!AB128+'5. FTNC GBP'!AB128+'6. FTNC Autres (inclus)'!AB128</f>
        <v>0</v>
      </c>
      <c r="AC128" s="447">
        <f>'2. FTNC CAN'!AC128+'3. FTNC USD'!AC128+'4. FTNC EUR'!AC128+'5. FTNC GBP'!AC128+'6. FTNC Autres (inclus)'!AC128</f>
        <v>0</v>
      </c>
      <c r="AD128" s="1017"/>
      <c r="AE128" s="997"/>
      <c r="AF128" s="998"/>
    </row>
    <row r="129" spans="1:32" ht="15" x14ac:dyDescent="0.2">
      <c r="A129" s="232">
        <v>225</v>
      </c>
      <c r="B129" s="507"/>
      <c r="C129" s="475"/>
      <c r="D129" s="475"/>
      <c r="E129" s="475"/>
      <c r="F129" s="859" t="s">
        <v>682</v>
      </c>
      <c r="G129" s="860"/>
      <c r="H129" s="860"/>
      <c r="I129" s="860"/>
      <c r="J129" s="860"/>
      <c r="K129" s="860"/>
      <c r="L129" s="861"/>
      <c r="M129" s="441">
        <f>'2. FTNC CAN'!M129+'3. FTNC USD'!M129+'4. FTNC EUR'!M129+'5. FTNC GBP'!M129+'6. FTNC Autres (inclus)'!M129</f>
        <v>0</v>
      </c>
      <c r="N129" s="492"/>
      <c r="O129" s="493"/>
      <c r="P129" s="493"/>
      <c r="Q129" s="493"/>
      <c r="R129" s="493"/>
      <c r="S129" s="493"/>
      <c r="T129" s="493"/>
      <c r="U129" s="493"/>
      <c r="V129" s="493"/>
      <c r="W129" s="493"/>
      <c r="X129" s="493"/>
      <c r="Y129" s="493"/>
      <c r="Z129" s="493"/>
      <c r="AA129" s="493"/>
      <c r="AB129" s="493"/>
      <c r="AC129" s="493"/>
      <c r="AD129" s="1017"/>
      <c r="AE129" s="997"/>
      <c r="AF129" s="998"/>
    </row>
    <row r="130" spans="1:32" ht="15" x14ac:dyDescent="0.2">
      <c r="A130" s="232">
        <v>226</v>
      </c>
      <c r="B130" s="507"/>
      <c r="C130" s="475"/>
      <c r="D130" s="844" t="s">
        <v>59</v>
      </c>
      <c r="E130" s="845"/>
      <c r="F130" s="845"/>
      <c r="G130" s="845"/>
      <c r="H130" s="845"/>
      <c r="I130" s="845"/>
      <c r="J130" s="845"/>
      <c r="K130" s="845"/>
      <c r="L130" s="845"/>
      <c r="M130" s="407">
        <f>SUBTOTAL(9,M131:M134)</f>
        <v>0</v>
      </c>
      <c r="N130" s="410">
        <f t="shared" ref="N130:AC130" si="30">SUBTOTAL(9,N131:N134)</f>
        <v>0</v>
      </c>
      <c r="O130" s="414">
        <f t="shared" si="30"/>
        <v>0</v>
      </c>
      <c r="P130" s="413">
        <f t="shared" si="30"/>
        <v>0</v>
      </c>
      <c r="Q130" s="411">
        <f t="shared" si="30"/>
        <v>0</v>
      </c>
      <c r="R130" s="414">
        <f t="shared" si="30"/>
        <v>0</v>
      </c>
      <c r="S130" s="414">
        <f t="shared" si="30"/>
        <v>0</v>
      </c>
      <c r="T130" s="414">
        <f t="shared" si="30"/>
        <v>0</v>
      </c>
      <c r="U130" s="414">
        <f t="shared" si="30"/>
        <v>0</v>
      </c>
      <c r="V130" s="414">
        <f t="shared" si="30"/>
        <v>0</v>
      </c>
      <c r="W130" s="414">
        <f t="shared" si="30"/>
        <v>0</v>
      </c>
      <c r="X130" s="414">
        <f t="shared" si="30"/>
        <v>0</v>
      </c>
      <c r="Y130" s="414">
        <f t="shared" si="30"/>
        <v>0</v>
      </c>
      <c r="Z130" s="414">
        <f t="shared" si="30"/>
        <v>0</v>
      </c>
      <c r="AA130" s="414">
        <f t="shared" si="30"/>
        <v>0</v>
      </c>
      <c r="AB130" s="424">
        <f t="shared" si="30"/>
        <v>0</v>
      </c>
      <c r="AC130" s="412">
        <f t="shared" si="30"/>
        <v>0</v>
      </c>
      <c r="AD130" s="1017"/>
      <c r="AE130" s="997"/>
      <c r="AF130" s="998"/>
    </row>
    <row r="131" spans="1:32" ht="15" x14ac:dyDescent="0.2">
      <c r="A131" s="232">
        <v>227</v>
      </c>
      <c r="B131" s="507"/>
      <c r="C131" s="475"/>
      <c r="D131" s="475"/>
      <c r="E131" s="475"/>
      <c r="F131" s="856" t="s">
        <v>60</v>
      </c>
      <c r="G131" s="857"/>
      <c r="H131" s="857"/>
      <c r="I131" s="857"/>
      <c r="J131" s="857"/>
      <c r="K131" s="857"/>
      <c r="L131" s="858"/>
      <c r="M131" s="441">
        <f>'2. FTNC CAN'!M131+'3. FTNC USD'!M131+'4. FTNC EUR'!M131+'5. FTNC GBP'!M131+'6. FTNC Autres (inclus)'!M131</f>
        <v>0</v>
      </c>
      <c r="N131" s="442">
        <f>'2. FTNC CAN'!N131+'3. FTNC USD'!N131+'4. FTNC EUR'!N131+'5. FTNC GBP'!N131+'6. FTNC Autres (inclus)'!N131</f>
        <v>0</v>
      </c>
      <c r="O131" s="443">
        <f>'2. FTNC CAN'!O131+'3. FTNC USD'!O131+'4. FTNC EUR'!O131+'5. FTNC GBP'!O131+'6. FTNC Autres (inclus)'!O131</f>
        <v>0</v>
      </c>
      <c r="P131" s="444">
        <f>'2. FTNC CAN'!P131+'3. FTNC USD'!P131+'4. FTNC EUR'!P131+'5. FTNC GBP'!P131+'6. FTNC Autres (inclus)'!P131</f>
        <v>0</v>
      </c>
      <c r="Q131" s="445">
        <f>'2. FTNC CAN'!Q131+'3. FTNC USD'!Q131+'4. FTNC EUR'!Q131+'5. FTNC GBP'!Q131+'6. FTNC Autres (inclus)'!Q131</f>
        <v>0</v>
      </c>
      <c r="R131" s="444">
        <f>'2. FTNC CAN'!R131+'3. FTNC USD'!R131+'4. FTNC EUR'!R131+'5. FTNC GBP'!R131+'6. FTNC Autres (inclus)'!R131</f>
        <v>0</v>
      </c>
      <c r="S131" s="444">
        <f>'2. FTNC CAN'!S131+'3. FTNC USD'!S131+'4. FTNC EUR'!S131+'5. FTNC GBP'!S131+'6. FTNC Autres (inclus)'!S131</f>
        <v>0</v>
      </c>
      <c r="T131" s="444">
        <f>'2. FTNC CAN'!T131+'3. FTNC USD'!T131+'4. FTNC EUR'!T131+'5. FTNC GBP'!T131+'6. FTNC Autres (inclus)'!T131</f>
        <v>0</v>
      </c>
      <c r="U131" s="444">
        <f>'2. FTNC CAN'!U131+'3. FTNC USD'!U131+'4. FTNC EUR'!U131+'5. FTNC GBP'!U131+'6. FTNC Autres (inclus)'!U131</f>
        <v>0</v>
      </c>
      <c r="V131" s="444">
        <f>'2. FTNC CAN'!V131+'3. FTNC USD'!V131+'4. FTNC EUR'!V131+'5. FTNC GBP'!V131+'6. FTNC Autres (inclus)'!V131</f>
        <v>0</v>
      </c>
      <c r="W131" s="444">
        <f>'2. FTNC CAN'!W131+'3. FTNC USD'!W131+'4. FTNC EUR'!W131+'5. FTNC GBP'!W131+'6. FTNC Autres (inclus)'!W131</f>
        <v>0</v>
      </c>
      <c r="X131" s="444">
        <f>'2. FTNC CAN'!X131+'3. FTNC USD'!X131+'4. FTNC EUR'!X131+'5. FTNC GBP'!X131+'6. FTNC Autres (inclus)'!X131</f>
        <v>0</v>
      </c>
      <c r="Y131" s="444">
        <f>'2. FTNC CAN'!Y131+'3. FTNC USD'!Y131+'4. FTNC EUR'!Y131+'5. FTNC GBP'!Y131+'6. FTNC Autres (inclus)'!Y131</f>
        <v>0</v>
      </c>
      <c r="Z131" s="444">
        <f>'2. FTNC CAN'!Z131+'3. FTNC USD'!Z131+'4. FTNC EUR'!Z131+'5. FTNC GBP'!Z131+'6. FTNC Autres (inclus)'!Z131</f>
        <v>0</v>
      </c>
      <c r="AA131" s="444">
        <f>'2. FTNC CAN'!AA131+'3. FTNC USD'!AA131+'4. FTNC EUR'!AA131+'5. FTNC GBP'!AA131+'6. FTNC Autres (inclus)'!AA131</f>
        <v>0</v>
      </c>
      <c r="AB131" s="445">
        <f>'2. FTNC CAN'!AB131+'3. FTNC USD'!AB131+'4. FTNC EUR'!AB131+'5. FTNC GBP'!AB131+'6. FTNC Autres (inclus)'!AB131</f>
        <v>0</v>
      </c>
      <c r="AC131" s="445">
        <f>'2. FTNC CAN'!AC131+'3. FTNC USD'!AC131+'4. FTNC EUR'!AC131+'5. FTNC GBP'!AC131+'6. FTNC Autres (inclus)'!AC131</f>
        <v>0</v>
      </c>
      <c r="AD131" s="996"/>
      <c r="AE131" s="997"/>
      <c r="AF131" s="998"/>
    </row>
    <row r="132" spans="1:32" ht="15" x14ac:dyDescent="0.2">
      <c r="A132" s="232">
        <v>228</v>
      </c>
      <c r="B132" s="507"/>
      <c r="C132" s="475"/>
      <c r="D132" s="475"/>
      <c r="E132" s="475"/>
      <c r="F132" s="915" t="s">
        <v>62</v>
      </c>
      <c r="G132" s="916"/>
      <c r="H132" s="916"/>
      <c r="I132" s="916"/>
      <c r="J132" s="916"/>
      <c r="K132" s="916"/>
      <c r="L132" s="917"/>
      <c r="M132" s="441">
        <f>'2. FTNC CAN'!M132+'3. FTNC USD'!M132+'4. FTNC EUR'!M132+'5. FTNC GBP'!M132+'6. FTNC Autres (inclus)'!M132</f>
        <v>0</v>
      </c>
      <c r="N132" s="442">
        <f>'2. FTNC CAN'!N132+'3. FTNC USD'!N132+'4. FTNC EUR'!N132+'5. FTNC GBP'!N132+'6. FTNC Autres (inclus)'!N132</f>
        <v>0</v>
      </c>
      <c r="O132" s="443">
        <f>'2. FTNC CAN'!O132+'3. FTNC USD'!O132+'4. FTNC EUR'!O132+'5. FTNC GBP'!O132+'6. FTNC Autres (inclus)'!O132</f>
        <v>0</v>
      </c>
      <c r="P132" s="444">
        <f>'2. FTNC CAN'!P132+'3. FTNC USD'!P132+'4. FTNC EUR'!P132+'5. FTNC GBP'!P132+'6. FTNC Autres (inclus)'!P132</f>
        <v>0</v>
      </c>
      <c r="Q132" s="445">
        <f>'2. FTNC CAN'!Q132+'3. FTNC USD'!Q132+'4. FTNC EUR'!Q132+'5. FTNC GBP'!Q132+'6. FTNC Autres (inclus)'!Q132</f>
        <v>0</v>
      </c>
      <c r="R132" s="444">
        <f>'2. FTNC CAN'!R132+'3. FTNC USD'!R132+'4. FTNC EUR'!R132+'5. FTNC GBP'!R132+'6. FTNC Autres (inclus)'!R132</f>
        <v>0</v>
      </c>
      <c r="S132" s="444">
        <f>'2. FTNC CAN'!S132+'3. FTNC USD'!S132+'4. FTNC EUR'!S132+'5. FTNC GBP'!S132+'6. FTNC Autres (inclus)'!S132</f>
        <v>0</v>
      </c>
      <c r="T132" s="444">
        <f>'2. FTNC CAN'!T132+'3. FTNC USD'!T132+'4. FTNC EUR'!T132+'5. FTNC GBP'!T132+'6. FTNC Autres (inclus)'!T132</f>
        <v>0</v>
      </c>
      <c r="U132" s="444">
        <f>'2. FTNC CAN'!U132+'3. FTNC USD'!U132+'4. FTNC EUR'!U132+'5. FTNC GBP'!U132+'6. FTNC Autres (inclus)'!U132</f>
        <v>0</v>
      </c>
      <c r="V132" s="444">
        <f>'2. FTNC CAN'!V132+'3. FTNC USD'!V132+'4. FTNC EUR'!V132+'5. FTNC GBP'!V132+'6. FTNC Autres (inclus)'!V132</f>
        <v>0</v>
      </c>
      <c r="W132" s="444">
        <f>'2. FTNC CAN'!W132+'3. FTNC USD'!W132+'4. FTNC EUR'!W132+'5. FTNC GBP'!W132+'6. FTNC Autres (inclus)'!W132</f>
        <v>0</v>
      </c>
      <c r="X132" s="444">
        <f>'2. FTNC CAN'!X132+'3. FTNC USD'!X132+'4. FTNC EUR'!X132+'5. FTNC GBP'!X132+'6. FTNC Autres (inclus)'!X132</f>
        <v>0</v>
      </c>
      <c r="Y132" s="444">
        <f>'2. FTNC CAN'!Y132+'3. FTNC USD'!Y132+'4. FTNC EUR'!Y132+'5. FTNC GBP'!Y132+'6. FTNC Autres (inclus)'!Y132</f>
        <v>0</v>
      </c>
      <c r="Z132" s="444">
        <f>'2. FTNC CAN'!Z132+'3. FTNC USD'!Z132+'4. FTNC EUR'!Z132+'5. FTNC GBP'!Z132+'6. FTNC Autres (inclus)'!Z132</f>
        <v>0</v>
      </c>
      <c r="AA132" s="444">
        <f>'2. FTNC CAN'!AA132+'3. FTNC USD'!AA132+'4. FTNC EUR'!AA132+'5. FTNC GBP'!AA132+'6. FTNC Autres (inclus)'!AA132</f>
        <v>0</v>
      </c>
      <c r="AB132" s="445">
        <f>'2. FTNC CAN'!AB132+'3. FTNC USD'!AB132+'4. FTNC EUR'!AB132+'5. FTNC GBP'!AB132+'6. FTNC Autres (inclus)'!AB132</f>
        <v>0</v>
      </c>
      <c r="AC132" s="445">
        <f>'2. FTNC CAN'!AC132+'3. FTNC USD'!AC132+'4. FTNC EUR'!AC132+'5. FTNC GBP'!AC132+'6. FTNC Autres (inclus)'!AC132</f>
        <v>0</v>
      </c>
      <c r="AD132" s="996"/>
      <c r="AE132" s="997"/>
      <c r="AF132" s="998"/>
    </row>
    <row r="133" spans="1:32" ht="15" x14ac:dyDescent="0.2">
      <c r="A133" s="232">
        <v>229</v>
      </c>
      <c r="B133" s="507"/>
      <c r="C133" s="475"/>
      <c r="D133" s="475"/>
      <c r="E133" s="475"/>
      <c r="F133" s="915" t="s">
        <v>61</v>
      </c>
      <c r="G133" s="916"/>
      <c r="H133" s="916"/>
      <c r="I133" s="916"/>
      <c r="J133" s="916"/>
      <c r="K133" s="916"/>
      <c r="L133" s="917"/>
      <c r="M133" s="441">
        <f>'2. FTNC CAN'!M133+'3. FTNC USD'!M133+'4. FTNC EUR'!M133+'5. FTNC GBP'!M133+'6. FTNC Autres (inclus)'!M133</f>
        <v>0</v>
      </c>
      <c r="N133" s="442">
        <f>'2. FTNC CAN'!N133+'3. FTNC USD'!N133+'4. FTNC EUR'!N133+'5. FTNC GBP'!N133+'6. FTNC Autres (inclus)'!N133</f>
        <v>0</v>
      </c>
      <c r="O133" s="443">
        <f>'2. FTNC CAN'!O133+'3. FTNC USD'!O133+'4. FTNC EUR'!O133+'5. FTNC GBP'!O133+'6. FTNC Autres (inclus)'!O133</f>
        <v>0</v>
      </c>
      <c r="P133" s="444">
        <f>'2. FTNC CAN'!P133+'3. FTNC USD'!P133+'4. FTNC EUR'!P133+'5. FTNC GBP'!P133+'6. FTNC Autres (inclus)'!P133</f>
        <v>0</v>
      </c>
      <c r="Q133" s="445">
        <f>'2. FTNC CAN'!Q133+'3. FTNC USD'!Q133+'4. FTNC EUR'!Q133+'5. FTNC GBP'!Q133+'6. FTNC Autres (inclus)'!Q133</f>
        <v>0</v>
      </c>
      <c r="R133" s="444">
        <f>'2. FTNC CAN'!R133+'3. FTNC USD'!R133+'4. FTNC EUR'!R133+'5. FTNC GBP'!R133+'6. FTNC Autres (inclus)'!R133</f>
        <v>0</v>
      </c>
      <c r="S133" s="444">
        <f>'2. FTNC CAN'!S133+'3. FTNC USD'!S133+'4. FTNC EUR'!S133+'5. FTNC GBP'!S133+'6. FTNC Autres (inclus)'!S133</f>
        <v>0</v>
      </c>
      <c r="T133" s="444">
        <f>'2. FTNC CAN'!T133+'3. FTNC USD'!T133+'4. FTNC EUR'!T133+'5. FTNC GBP'!T133+'6. FTNC Autres (inclus)'!T133</f>
        <v>0</v>
      </c>
      <c r="U133" s="444">
        <f>'2. FTNC CAN'!U133+'3. FTNC USD'!U133+'4. FTNC EUR'!U133+'5. FTNC GBP'!U133+'6. FTNC Autres (inclus)'!U133</f>
        <v>0</v>
      </c>
      <c r="V133" s="444">
        <f>'2. FTNC CAN'!V133+'3. FTNC USD'!V133+'4. FTNC EUR'!V133+'5. FTNC GBP'!V133+'6. FTNC Autres (inclus)'!V133</f>
        <v>0</v>
      </c>
      <c r="W133" s="444">
        <f>'2. FTNC CAN'!W133+'3. FTNC USD'!W133+'4. FTNC EUR'!W133+'5. FTNC GBP'!W133+'6. FTNC Autres (inclus)'!W133</f>
        <v>0</v>
      </c>
      <c r="X133" s="444">
        <f>'2. FTNC CAN'!X133+'3. FTNC USD'!X133+'4. FTNC EUR'!X133+'5. FTNC GBP'!X133+'6. FTNC Autres (inclus)'!X133</f>
        <v>0</v>
      </c>
      <c r="Y133" s="444">
        <f>'2. FTNC CAN'!Y133+'3. FTNC USD'!Y133+'4. FTNC EUR'!Y133+'5. FTNC GBP'!Y133+'6. FTNC Autres (inclus)'!Y133</f>
        <v>0</v>
      </c>
      <c r="Z133" s="444">
        <f>'2. FTNC CAN'!Z133+'3. FTNC USD'!Z133+'4. FTNC EUR'!Z133+'5. FTNC GBP'!Z133+'6. FTNC Autres (inclus)'!Z133</f>
        <v>0</v>
      </c>
      <c r="AA133" s="444">
        <f>'2. FTNC CAN'!AA133+'3. FTNC USD'!AA133+'4. FTNC EUR'!AA133+'5. FTNC GBP'!AA133+'6. FTNC Autres (inclus)'!AA133</f>
        <v>0</v>
      </c>
      <c r="AB133" s="445">
        <f>'2. FTNC CAN'!AB133+'3. FTNC USD'!AB133+'4. FTNC EUR'!AB133+'5. FTNC GBP'!AB133+'6. FTNC Autres (inclus)'!AB133</f>
        <v>0</v>
      </c>
      <c r="AC133" s="445">
        <f>'2. FTNC CAN'!AC133+'3. FTNC USD'!AC133+'4. FTNC EUR'!AC133+'5. FTNC GBP'!AC133+'6. FTNC Autres (inclus)'!AC133</f>
        <v>0</v>
      </c>
      <c r="AD133" s="996"/>
      <c r="AE133" s="997"/>
      <c r="AF133" s="998"/>
    </row>
    <row r="134" spans="1:32" ht="15" x14ac:dyDescent="0.2">
      <c r="A134" s="232">
        <v>230</v>
      </c>
      <c r="B134" s="476"/>
      <c r="C134" s="497"/>
      <c r="D134" s="497"/>
      <c r="E134" s="497"/>
      <c r="F134" s="915" t="s">
        <v>63</v>
      </c>
      <c r="G134" s="916"/>
      <c r="H134" s="916"/>
      <c r="I134" s="916"/>
      <c r="J134" s="916"/>
      <c r="K134" s="916"/>
      <c r="L134" s="917"/>
      <c r="M134" s="441">
        <f>'2. FTNC CAN'!M134+'3. FTNC USD'!M134+'4. FTNC EUR'!M134+'5. FTNC GBP'!M134+'6. FTNC Autres (inclus)'!M134</f>
        <v>0</v>
      </c>
      <c r="N134" s="442">
        <f>'2. FTNC CAN'!N134+'3. FTNC USD'!N134+'4. FTNC EUR'!N134+'5. FTNC GBP'!N134+'6. FTNC Autres (inclus)'!N134</f>
        <v>0</v>
      </c>
      <c r="O134" s="443">
        <f>'2. FTNC CAN'!O134+'3. FTNC USD'!O134+'4. FTNC EUR'!O134+'5. FTNC GBP'!O134+'6. FTNC Autres (inclus)'!O134</f>
        <v>0</v>
      </c>
      <c r="P134" s="444">
        <f>'2. FTNC CAN'!P134+'3. FTNC USD'!P134+'4. FTNC EUR'!P134+'5. FTNC GBP'!P134+'6. FTNC Autres (inclus)'!P134</f>
        <v>0</v>
      </c>
      <c r="Q134" s="445">
        <f>'2. FTNC CAN'!Q134+'3. FTNC USD'!Q134+'4. FTNC EUR'!Q134+'5. FTNC GBP'!Q134+'6. FTNC Autres (inclus)'!Q134</f>
        <v>0</v>
      </c>
      <c r="R134" s="444">
        <f>'2. FTNC CAN'!R134+'3. FTNC USD'!R134+'4. FTNC EUR'!R134+'5. FTNC GBP'!R134+'6. FTNC Autres (inclus)'!R134</f>
        <v>0</v>
      </c>
      <c r="S134" s="444">
        <f>'2. FTNC CAN'!S134+'3. FTNC USD'!S134+'4. FTNC EUR'!S134+'5. FTNC GBP'!S134+'6. FTNC Autres (inclus)'!S134</f>
        <v>0</v>
      </c>
      <c r="T134" s="444">
        <f>'2. FTNC CAN'!T134+'3. FTNC USD'!T134+'4. FTNC EUR'!T134+'5. FTNC GBP'!T134+'6. FTNC Autres (inclus)'!T134</f>
        <v>0</v>
      </c>
      <c r="U134" s="444">
        <f>'2. FTNC CAN'!U134+'3. FTNC USD'!U134+'4. FTNC EUR'!U134+'5. FTNC GBP'!U134+'6. FTNC Autres (inclus)'!U134</f>
        <v>0</v>
      </c>
      <c r="V134" s="444">
        <f>'2. FTNC CAN'!V134+'3. FTNC USD'!V134+'4. FTNC EUR'!V134+'5. FTNC GBP'!V134+'6. FTNC Autres (inclus)'!V134</f>
        <v>0</v>
      </c>
      <c r="W134" s="444">
        <f>'2. FTNC CAN'!W134+'3. FTNC USD'!W134+'4. FTNC EUR'!W134+'5. FTNC GBP'!W134+'6. FTNC Autres (inclus)'!W134</f>
        <v>0</v>
      </c>
      <c r="X134" s="444">
        <f>'2. FTNC CAN'!X134+'3. FTNC USD'!X134+'4. FTNC EUR'!X134+'5. FTNC GBP'!X134+'6. FTNC Autres (inclus)'!X134</f>
        <v>0</v>
      </c>
      <c r="Y134" s="444">
        <f>'2. FTNC CAN'!Y134+'3. FTNC USD'!Y134+'4. FTNC EUR'!Y134+'5. FTNC GBP'!Y134+'6. FTNC Autres (inclus)'!Y134</f>
        <v>0</v>
      </c>
      <c r="Z134" s="444">
        <f>'2. FTNC CAN'!Z134+'3. FTNC USD'!Z134+'4. FTNC EUR'!Z134+'5. FTNC GBP'!Z134+'6. FTNC Autres (inclus)'!Z134</f>
        <v>0</v>
      </c>
      <c r="AA134" s="444">
        <f>'2. FTNC CAN'!AA134+'3. FTNC USD'!AA134+'4. FTNC EUR'!AA134+'5. FTNC GBP'!AA134+'6. FTNC Autres (inclus)'!AA134</f>
        <v>0</v>
      </c>
      <c r="AB134" s="445">
        <f>'2. FTNC CAN'!AB134+'3. FTNC USD'!AB134+'4. FTNC EUR'!AB134+'5. FTNC GBP'!AB134+'6. FTNC Autres (inclus)'!AB134</f>
        <v>0</v>
      </c>
      <c r="AC134" s="445">
        <f>'2. FTNC CAN'!AC134+'3. FTNC USD'!AC134+'4. FTNC EUR'!AC134+'5. FTNC GBP'!AC134+'6. FTNC Autres (inclus)'!AC134</f>
        <v>0</v>
      </c>
      <c r="AD134" s="996"/>
      <c r="AE134" s="997"/>
      <c r="AF134" s="998"/>
    </row>
    <row r="135" spans="1:32" ht="15" x14ac:dyDescent="0.2">
      <c r="A135" s="232">
        <v>231</v>
      </c>
      <c r="B135" s="509"/>
      <c r="C135" s="1025" t="s">
        <v>427</v>
      </c>
      <c r="D135" s="1026"/>
      <c r="E135" s="1026"/>
      <c r="F135" s="1026"/>
      <c r="G135" s="1026"/>
      <c r="H135" s="1026"/>
      <c r="I135" s="1026"/>
      <c r="J135" s="1026"/>
      <c r="K135" s="1026"/>
      <c r="L135" s="1026"/>
      <c r="M135" s="1026"/>
      <c r="N135" s="1026"/>
      <c r="O135" s="1026"/>
      <c r="P135" s="1026"/>
      <c r="Q135" s="1026"/>
      <c r="R135" s="1026"/>
      <c r="S135" s="1026"/>
      <c r="T135" s="1026"/>
      <c r="U135" s="1026"/>
      <c r="V135" s="1026"/>
      <c r="W135" s="1026"/>
      <c r="X135" s="1026"/>
      <c r="Y135" s="1026"/>
      <c r="Z135" s="1026"/>
      <c r="AA135" s="1026"/>
      <c r="AB135" s="1026"/>
      <c r="AC135" s="1026"/>
      <c r="AD135" s="1026"/>
      <c r="AE135" s="1026"/>
      <c r="AF135" s="1027"/>
    </row>
    <row r="136" spans="1:32" ht="15" x14ac:dyDescent="0.2">
      <c r="A136" s="232">
        <v>232</v>
      </c>
      <c r="B136" s="507"/>
      <c r="C136" s="475"/>
      <c r="D136" s="1060" t="s">
        <v>64</v>
      </c>
      <c r="E136" s="1061"/>
      <c r="F136" s="1061"/>
      <c r="G136" s="1061"/>
      <c r="H136" s="1061"/>
      <c r="I136" s="1061"/>
      <c r="J136" s="1061"/>
      <c r="K136" s="1061"/>
      <c r="L136" s="1061"/>
      <c r="M136" s="1061"/>
      <c r="N136" s="1061"/>
      <c r="O136" s="1061"/>
      <c r="P136" s="1061"/>
      <c r="Q136" s="1061"/>
      <c r="R136" s="1061"/>
      <c r="S136" s="1061"/>
      <c r="T136" s="1061"/>
      <c r="U136" s="1061"/>
      <c r="V136" s="1061"/>
      <c r="W136" s="1061"/>
      <c r="X136" s="1061"/>
      <c r="Y136" s="1061"/>
      <c r="Z136" s="1061"/>
      <c r="AA136" s="1061"/>
      <c r="AB136" s="1061"/>
      <c r="AC136" s="1061"/>
      <c r="AD136" s="1061"/>
      <c r="AE136" s="1061"/>
      <c r="AF136" s="1072"/>
    </row>
    <row r="137" spans="1:32" ht="15" x14ac:dyDescent="0.2">
      <c r="A137" s="232">
        <v>233</v>
      </c>
      <c r="B137" s="507"/>
      <c r="C137" s="475"/>
      <c r="D137" s="475"/>
      <c r="E137" s="853" t="s">
        <v>66</v>
      </c>
      <c r="F137" s="854"/>
      <c r="G137" s="854"/>
      <c r="H137" s="854"/>
      <c r="I137" s="854"/>
      <c r="J137" s="854"/>
      <c r="K137" s="854"/>
      <c r="L137" s="855"/>
      <c r="M137" s="407">
        <f>SUBTOTAL(9,M138:M141)</f>
        <v>0</v>
      </c>
      <c r="N137" s="410">
        <f t="shared" ref="N137:AC137" si="31">SUBTOTAL(9,N138:N141)</f>
        <v>0</v>
      </c>
      <c r="O137" s="414">
        <f t="shared" si="31"/>
        <v>0</v>
      </c>
      <c r="P137" s="413">
        <f t="shared" si="31"/>
        <v>0</v>
      </c>
      <c r="Q137" s="411">
        <f t="shared" si="31"/>
        <v>0</v>
      </c>
      <c r="R137" s="414">
        <f t="shared" si="31"/>
        <v>0</v>
      </c>
      <c r="S137" s="414">
        <f t="shared" si="31"/>
        <v>0</v>
      </c>
      <c r="T137" s="414">
        <f t="shared" si="31"/>
        <v>0</v>
      </c>
      <c r="U137" s="414">
        <f t="shared" si="31"/>
        <v>0</v>
      </c>
      <c r="V137" s="414">
        <f t="shared" si="31"/>
        <v>0</v>
      </c>
      <c r="W137" s="414">
        <f t="shared" si="31"/>
        <v>0</v>
      </c>
      <c r="X137" s="414">
        <f t="shared" si="31"/>
        <v>0</v>
      </c>
      <c r="Y137" s="414">
        <f t="shared" si="31"/>
        <v>0</v>
      </c>
      <c r="Z137" s="414">
        <f t="shared" si="31"/>
        <v>0</v>
      </c>
      <c r="AA137" s="414">
        <f t="shared" si="31"/>
        <v>0</v>
      </c>
      <c r="AB137" s="424">
        <f t="shared" si="31"/>
        <v>0</v>
      </c>
      <c r="AC137" s="407">
        <f t="shared" si="31"/>
        <v>0</v>
      </c>
      <c r="AD137" s="996"/>
      <c r="AE137" s="997"/>
      <c r="AF137" s="998"/>
    </row>
    <row r="138" spans="1:32" ht="15" x14ac:dyDescent="0.2">
      <c r="A138" s="232">
        <v>234</v>
      </c>
      <c r="B138" s="507"/>
      <c r="C138" s="475"/>
      <c r="D138" s="475"/>
      <c r="E138" s="484"/>
      <c r="F138" s="856" t="s">
        <v>65</v>
      </c>
      <c r="G138" s="857"/>
      <c r="H138" s="857"/>
      <c r="I138" s="857"/>
      <c r="J138" s="857"/>
      <c r="K138" s="857"/>
      <c r="L138" s="858"/>
      <c r="M138" s="441">
        <f>'2. FTNC CAN'!M138+'3. FTNC USD'!M138+'4. FTNC EUR'!M138+'5. FTNC GBP'!M138+'6. FTNC Autres (inclus)'!M138</f>
        <v>0</v>
      </c>
      <c r="N138" s="442">
        <f>'2. FTNC CAN'!N138+'3. FTNC USD'!N138+'4. FTNC EUR'!N138+'5. FTNC GBP'!N138+'6. FTNC Autres (inclus)'!N138</f>
        <v>0</v>
      </c>
      <c r="O138" s="443">
        <f>'2. FTNC CAN'!O138+'3. FTNC USD'!O138+'4. FTNC EUR'!O138+'5. FTNC GBP'!O138+'6. FTNC Autres (inclus)'!O138</f>
        <v>0</v>
      </c>
      <c r="P138" s="444">
        <f>'2. FTNC CAN'!P138+'3. FTNC USD'!P138+'4. FTNC EUR'!P138+'5. FTNC GBP'!P138+'6. FTNC Autres (inclus)'!P138</f>
        <v>0</v>
      </c>
      <c r="Q138" s="445">
        <f>'2. FTNC CAN'!Q138+'3. FTNC USD'!Q138+'4. FTNC EUR'!Q138+'5. FTNC GBP'!Q138+'6. FTNC Autres (inclus)'!Q138</f>
        <v>0</v>
      </c>
      <c r="R138" s="444">
        <f>'2. FTNC CAN'!R138+'3. FTNC USD'!R138+'4. FTNC EUR'!R138+'5. FTNC GBP'!R138+'6. FTNC Autres (inclus)'!R138</f>
        <v>0</v>
      </c>
      <c r="S138" s="444">
        <f>'2. FTNC CAN'!S138+'3. FTNC USD'!S138+'4. FTNC EUR'!S138+'5. FTNC GBP'!S138+'6. FTNC Autres (inclus)'!S138</f>
        <v>0</v>
      </c>
      <c r="T138" s="444">
        <f>'2. FTNC CAN'!T138+'3. FTNC USD'!T138+'4. FTNC EUR'!T138+'5. FTNC GBP'!T138+'6. FTNC Autres (inclus)'!T138</f>
        <v>0</v>
      </c>
      <c r="U138" s="444">
        <f>'2. FTNC CAN'!U138+'3. FTNC USD'!U138+'4. FTNC EUR'!U138+'5. FTNC GBP'!U138+'6. FTNC Autres (inclus)'!U138</f>
        <v>0</v>
      </c>
      <c r="V138" s="444">
        <f>'2. FTNC CAN'!V138+'3. FTNC USD'!V138+'4. FTNC EUR'!V138+'5. FTNC GBP'!V138+'6. FTNC Autres (inclus)'!V138</f>
        <v>0</v>
      </c>
      <c r="W138" s="444">
        <f>'2. FTNC CAN'!W138+'3. FTNC USD'!W138+'4. FTNC EUR'!W138+'5. FTNC GBP'!W138+'6. FTNC Autres (inclus)'!W138</f>
        <v>0</v>
      </c>
      <c r="X138" s="444">
        <f>'2. FTNC CAN'!X138+'3. FTNC USD'!X138+'4. FTNC EUR'!X138+'5. FTNC GBP'!X138+'6. FTNC Autres (inclus)'!X138</f>
        <v>0</v>
      </c>
      <c r="Y138" s="444">
        <f>'2. FTNC CAN'!Y138+'3. FTNC USD'!Y138+'4. FTNC EUR'!Y138+'5. FTNC GBP'!Y138+'6. FTNC Autres (inclus)'!Y138</f>
        <v>0</v>
      </c>
      <c r="Z138" s="444">
        <f>'2. FTNC CAN'!Z138+'3. FTNC USD'!Z138+'4. FTNC EUR'!Z138+'5. FTNC GBP'!Z138+'6. FTNC Autres (inclus)'!Z138</f>
        <v>0</v>
      </c>
      <c r="AA138" s="444">
        <f>'2. FTNC CAN'!AA138+'3. FTNC USD'!AA138+'4. FTNC EUR'!AA138+'5. FTNC GBP'!AA138+'6. FTNC Autres (inclus)'!AA138</f>
        <v>0</v>
      </c>
      <c r="AB138" s="445">
        <f>'2. FTNC CAN'!AB138+'3. FTNC USD'!AB138+'4. FTNC EUR'!AB138+'5. FTNC GBP'!AB138+'6. FTNC Autres (inclus)'!AB138</f>
        <v>0</v>
      </c>
      <c r="AC138" s="445">
        <f>'2. FTNC CAN'!AC138+'3. FTNC USD'!AC138+'4. FTNC EUR'!AC138+'5. FTNC GBP'!AC138+'6. FTNC Autres (inclus)'!AC138</f>
        <v>0</v>
      </c>
      <c r="AD138" s="996"/>
      <c r="AE138" s="997"/>
      <c r="AF138" s="998"/>
    </row>
    <row r="139" spans="1:32" ht="15" x14ac:dyDescent="0.2">
      <c r="A139" s="232">
        <v>235</v>
      </c>
      <c r="B139" s="507"/>
      <c r="C139" s="475"/>
      <c r="D139" s="475"/>
      <c r="E139" s="484"/>
      <c r="F139" s="915" t="s">
        <v>68</v>
      </c>
      <c r="G139" s="916"/>
      <c r="H139" s="916"/>
      <c r="I139" s="916"/>
      <c r="J139" s="916"/>
      <c r="K139" s="916"/>
      <c r="L139" s="917"/>
      <c r="M139" s="441">
        <f>'2. FTNC CAN'!M139+'3. FTNC USD'!M139+'4. FTNC EUR'!M139+'5. FTNC GBP'!M139+'6. FTNC Autres (inclus)'!M139</f>
        <v>0</v>
      </c>
      <c r="N139" s="442">
        <f>'2. FTNC CAN'!N139+'3. FTNC USD'!N139+'4. FTNC EUR'!N139+'5. FTNC GBP'!N139+'6. FTNC Autres (inclus)'!N139</f>
        <v>0</v>
      </c>
      <c r="O139" s="443">
        <f>'2. FTNC CAN'!O139+'3. FTNC USD'!O139+'4. FTNC EUR'!O139+'5. FTNC GBP'!O139+'6. FTNC Autres (inclus)'!O139</f>
        <v>0</v>
      </c>
      <c r="P139" s="444">
        <f>'2. FTNC CAN'!P139+'3. FTNC USD'!P139+'4. FTNC EUR'!P139+'5. FTNC GBP'!P139+'6. FTNC Autres (inclus)'!P139</f>
        <v>0</v>
      </c>
      <c r="Q139" s="445">
        <f>'2. FTNC CAN'!Q139+'3. FTNC USD'!Q139+'4. FTNC EUR'!Q139+'5. FTNC GBP'!Q139+'6. FTNC Autres (inclus)'!Q139</f>
        <v>0</v>
      </c>
      <c r="R139" s="444">
        <f>'2. FTNC CAN'!R139+'3. FTNC USD'!R139+'4. FTNC EUR'!R139+'5. FTNC GBP'!R139+'6. FTNC Autres (inclus)'!R139</f>
        <v>0</v>
      </c>
      <c r="S139" s="444">
        <f>'2. FTNC CAN'!S139+'3. FTNC USD'!S139+'4. FTNC EUR'!S139+'5. FTNC GBP'!S139+'6. FTNC Autres (inclus)'!S139</f>
        <v>0</v>
      </c>
      <c r="T139" s="444">
        <f>'2. FTNC CAN'!T139+'3. FTNC USD'!T139+'4. FTNC EUR'!T139+'5. FTNC GBP'!T139+'6. FTNC Autres (inclus)'!T139</f>
        <v>0</v>
      </c>
      <c r="U139" s="444">
        <f>'2. FTNC CAN'!U139+'3. FTNC USD'!U139+'4. FTNC EUR'!U139+'5. FTNC GBP'!U139+'6. FTNC Autres (inclus)'!U139</f>
        <v>0</v>
      </c>
      <c r="V139" s="444">
        <f>'2. FTNC CAN'!V139+'3. FTNC USD'!V139+'4. FTNC EUR'!V139+'5. FTNC GBP'!V139+'6. FTNC Autres (inclus)'!V139</f>
        <v>0</v>
      </c>
      <c r="W139" s="444">
        <f>'2. FTNC CAN'!W139+'3. FTNC USD'!W139+'4. FTNC EUR'!W139+'5. FTNC GBP'!W139+'6. FTNC Autres (inclus)'!W139</f>
        <v>0</v>
      </c>
      <c r="X139" s="444">
        <f>'2. FTNC CAN'!X139+'3. FTNC USD'!X139+'4. FTNC EUR'!X139+'5. FTNC GBP'!X139+'6. FTNC Autres (inclus)'!X139</f>
        <v>0</v>
      </c>
      <c r="Y139" s="444">
        <f>'2. FTNC CAN'!Y139+'3. FTNC USD'!Y139+'4. FTNC EUR'!Y139+'5. FTNC GBP'!Y139+'6. FTNC Autres (inclus)'!Y139</f>
        <v>0</v>
      </c>
      <c r="Z139" s="444">
        <f>'2. FTNC CAN'!Z139+'3. FTNC USD'!Z139+'4. FTNC EUR'!Z139+'5. FTNC GBP'!Z139+'6. FTNC Autres (inclus)'!Z139</f>
        <v>0</v>
      </c>
      <c r="AA139" s="444">
        <f>'2. FTNC CAN'!AA139+'3. FTNC USD'!AA139+'4. FTNC EUR'!AA139+'5. FTNC GBP'!AA139+'6. FTNC Autres (inclus)'!AA139</f>
        <v>0</v>
      </c>
      <c r="AB139" s="445">
        <f>'2. FTNC CAN'!AB139+'3. FTNC USD'!AB139+'4. FTNC EUR'!AB139+'5. FTNC GBP'!AB139+'6. FTNC Autres (inclus)'!AB139</f>
        <v>0</v>
      </c>
      <c r="AC139" s="445">
        <f>'2. FTNC CAN'!AC139+'3. FTNC USD'!AC139+'4. FTNC EUR'!AC139+'5. FTNC GBP'!AC139+'6. FTNC Autres (inclus)'!AC139</f>
        <v>0</v>
      </c>
      <c r="AD139" s="996"/>
      <c r="AE139" s="997"/>
      <c r="AF139" s="998"/>
    </row>
    <row r="140" spans="1:32" ht="15" x14ac:dyDescent="0.2">
      <c r="A140" s="232">
        <v>236</v>
      </c>
      <c r="B140" s="507"/>
      <c r="C140" s="475"/>
      <c r="D140" s="263"/>
      <c r="E140" s="264"/>
      <c r="F140" s="859" t="s">
        <v>537</v>
      </c>
      <c r="G140" s="860"/>
      <c r="H140" s="860"/>
      <c r="I140" s="860"/>
      <c r="J140" s="860"/>
      <c r="K140" s="860"/>
      <c r="L140" s="861"/>
      <c r="M140" s="441">
        <f>'2. FTNC CAN'!M140+'3. FTNC USD'!M140+'4. FTNC EUR'!M140+'5. FTNC GBP'!M140+'6. FTNC Autres (inclus)'!M140</f>
        <v>0</v>
      </c>
      <c r="N140" s="442">
        <f>'2. FTNC CAN'!N140+'3. FTNC USD'!N140+'4. FTNC EUR'!N140+'5. FTNC GBP'!N140+'6. FTNC Autres (inclus)'!N140</f>
        <v>0</v>
      </c>
      <c r="O140" s="443">
        <f>'2. FTNC CAN'!O140+'3. FTNC USD'!O140+'4. FTNC EUR'!O140+'5. FTNC GBP'!O140+'6. FTNC Autres (inclus)'!O140</f>
        <v>0</v>
      </c>
      <c r="P140" s="444">
        <f>'2. FTNC CAN'!P140+'3. FTNC USD'!P140+'4. FTNC EUR'!P140+'5. FTNC GBP'!P140+'6. FTNC Autres (inclus)'!P140</f>
        <v>0</v>
      </c>
      <c r="Q140" s="445">
        <f>'2. FTNC CAN'!Q140+'3. FTNC USD'!Q140+'4. FTNC EUR'!Q140+'5. FTNC GBP'!Q140+'6. FTNC Autres (inclus)'!Q140</f>
        <v>0</v>
      </c>
      <c r="R140" s="444">
        <f>'2. FTNC CAN'!R140+'3. FTNC USD'!R140+'4. FTNC EUR'!R140+'5. FTNC GBP'!R140+'6. FTNC Autres (inclus)'!R140</f>
        <v>0</v>
      </c>
      <c r="S140" s="444">
        <f>'2. FTNC CAN'!S140+'3. FTNC USD'!S140+'4. FTNC EUR'!S140+'5. FTNC GBP'!S140+'6. FTNC Autres (inclus)'!S140</f>
        <v>0</v>
      </c>
      <c r="T140" s="444">
        <f>'2. FTNC CAN'!T140+'3. FTNC USD'!T140+'4. FTNC EUR'!T140+'5. FTNC GBP'!T140+'6. FTNC Autres (inclus)'!T140</f>
        <v>0</v>
      </c>
      <c r="U140" s="444">
        <f>'2. FTNC CAN'!U140+'3. FTNC USD'!U140+'4. FTNC EUR'!U140+'5. FTNC GBP'!U140+'6. FTNC Autres (inclus)'!U140</f>
        <v>0</v>
      </c>
      <c r="V140" s="444">
        <f>'2. FTNC CAN'!V140+'3. FTNC USD'!V140+'4. FTNC EUR'!V140+'5. FTNC GBP'!V140+'6. FTNC Autres (inclus)'!V140</f>
        <v>0</v>
      </c>
      <c r="W140" s="444">
        <f>'2. FTNC CAN'!W140+'3. FTNC USD'!W140+'4. FTNC EUR'!W140+'5. FTNC GBP'!W140+'6. FTNC Autres (inclus)'!W140</f>
        <v>0</v>
      </c>
      <c r="X140" s="444">
        <f>'2. FTNC CAN'!X140+'3. FTNC USD'!X140+'4. FTNC EUR'!X140+'5. FTNC GBP'!X140+'6. FTNC Autres (inclus)'!X140</f>
        <v>0</v>
      </c>
      <c r="Y140" s="444">
        <f>'2. FTNC CAN'!Y140+'3. FTNC USD'!Y140+'4. FTNC EUR'!Y140+'5. FTNC GBP'!Y140+'6. FTNC Autres (inclus)'!Y140</f>
        <v>0</v>
      </c>
      <c r="Z140" s="444">
        <f>'2. FTNC CAN'!Z140+'3. FTNC USD'!Z140+'4. FTNC EUR'!Z140+'5. FTNC GBP'!Z140+'6. FTNC Autres (inclus)'!Z140</f>
        <v>0</v>
      </c>
      <c r="AA140" s="444">
        <f>'2. FTNC CAN'!AA140+'3. FTNC USD'!AA140+'4. FTNC EUR'!AA140+'5. FTNC GBP'!AA140+'6. FTNC Autres (inclus)'!AA140</f>
        <v>0</v>
      </c>
      <c r="AB140" s="445">
        <f>'2. FTNC CAN'!AB140+'3. FTNC USD'!AB140+'4. FTNC EUR'!AB140+'5. FTNC GBP'!AB140+'6. FTNC Autres (inclus)'!AB140</f>
        <v>0</v>
      </c>
      <c r="AC140" s="445">
        <f>'2. FTNC CAN'!AC140+'3. FTNC USD'!AC140+'4. FTNC EUR'!AC140+'5. FTNC GBP'!AC140+'6. FTNC Autres (inclus)'!AC140</f>
        <v>0</v>
      </c>
      <c r="AD140" s="996"/>
      <c r="AE140" s="997"/>
      <c r="AF140" s="998"/>
    </row>
    <row r="141" spans="1:32" ht="27.75" customHeight="1" x14ac:dyDescent="0.2">
      <c r="A141" s="232">
        <v>237</v>
      </c>
      <c r="B141" s="507"/>
      <c r="C141" s="475"/>
      <c r="D141" s="475"/>
      <c r="E141" s="475"/>
      <c r="F141" s="915" t="s">
        <v>464</v>
      </c>
      <c r="G141" s="916"/>
      <c r="H141" s="916"/>
      <c r="I141" s="916"/>
      <c r="J141" s="916"/>
      <c r="K141" s="916"/>
      <c r="L141" s="917"/>
      <c r="M141" s="441">
        <f>'2. FTNC CAN'!M141+'3. FTNC USD'!M141+'4. FTNC EUR'!M141+'5. FTNC GBP'!M141+'6. FTNC Autres (inclus)'!M141</f>
        <v>0</v>
      </c>
      <c r="N141" s="442">
        <f>'2. FTNC CAN'!N141+'3. FTNC USD'!N141+'4. FTNC EUR'!N141+'5. FTNC GBP'!N141+'6. FTNC Autres (inclus)'!N141</f>
        <v>0</v>
      </c>
      <c r="O141" s="443">
        <f>'2. FTNC CAN'!O141+'3. FTNC USD'!O141+'4. FTNC EUR'!O141+'5. FTNC GBP'!O141+'6. FTNC Autres (inclus)'!O141</f>
        <v>0</v>
      </c>
      <c r="P141" s="444">
        <f>'2. FTNC CAN'!P141+'3. FTNC USD'!P141+'4. FTNC EUR'!P141+'5. FTNC GBP'!P141+'6. FTNC Autres (inclus)'!P141</f>
        <v>0</v>
      </c>
      <c r="Q141" s="445">
        <f>'2. FTNC CAN'!Q141+'3. FTNC USD'!Q141+'4. FTNC EUR'!Q141+'5. FTNC GBP'!Q141+'6. FTNC Autres (inclus)'!Q141</f>
        <v>0</v>
      </c>
      <c r="R141" s="444">
        <f>'2. FTNC CAN'!R141+'3. FTNC USD'!R141+'4. FTNC EUR'!R141+'5. FTNC GBP'!R141+'6. FTNC Autres (inclus)'!R141</f>
        <v>0</v>
      </c>
      <c r="S141" s="444">
        <f>'2. FTNC CAN'!S141+'3. FTNC USD'!S141+'4. FTNC EUR'!S141+'5. FTNC GBP'!S141+'6. FTNC Autres (inclus)'!S141</f>
        <v>0</v>
      </c>
      <c r="T141" s="444">
        <f>'2. FTNC CAN'!T141+'3. FTNC USD'!T141+'4. FTNC EUR'!T141+'5. FTNC GBP'!T141+'6. FTNC Autres (inclus)'!T141</f>
        <v>0</v>
      </c>
      <c r="U141" s="444">
        <f>'2. FTNC CAN'!U141+'3. FTNC USD'!U141+'4. FTNC EUR'!U141+'5. FTNC GBP'!U141+'6. FTNC Autres (inclus)'!U141</f>
        <v>0</v>
      </c>
      <c r="V141" s="444">
        <f>'2. FTNC CAN'!V141+'3. FTNC USD'!V141+'4. FTNC EUR'!V141+'5. FTNC GBP'!V141+'6. FTNC Autres (inclus)'!V141</f>
        <v>0</v>
      </c>
      <c r="W141" s="444">
        <f>'2. FTNC CAN'!W141+'3. FTNC USD'!W141+'4. FTNC EUR'!W141+'5. FTNC GBP'!W141+'6. FTNC Autres (inclus)'!W141</f>
        <v>0</v>
      </c>
      <c r="X141" s="444">
        <f>'2. FTNC CAN'!X141+'3. FTNC USD'!X141+'4. FTNC EUR'!X141+'5. FTNC GBP'!X141+'6. FTNC Autres (inclus)'!X141</f>
        <v>0</v>
      </c>
      <c r="Y141" s="444">
        <f>'2. FTNC CAN'!Y141+'3. FTNC USD'!Y141+'4. FTNC EUR'!Y141+'5. FTNC GBP'!Y141+'6. FTNC Autres (inclus)'!Y141</f>
        <v>0</v>
      </c>
      <c r="Z141" s="444">
        <f>'2. FTNC CAN'!Z141+'3. FTNC USD'!Z141+'4. FTNC EUR'!Z141+'5. FTNC GBP'!Z141+'6. FTNC Autres (inclus)'!Z141</f>
        <v>0</v>
      </c>
      <c r="AA141" s="444">
        <f>'2. FTNC CAN'!AA141+'3. FTNC USD'!AA141+'4. FTNC EUR'!AA141+'5. FTNC GBP'!AA141+'6. FTNC Autres (inclus)'!AA141</f>
        <v>0</v>
      </c>
      <c r="AB141" s="445">
        <f>'2. FTNC CAN'!AB141+'3. FTNC USD'!AB141+'4. FTNC EUR'!AB141+'5. FTNC GBP'!AB141+'6. FTNC Autres (inclus)'!AB141</f>
        <v>0</v>
      </c>
      <c r="AC141" s="445">
        <f>'2. FTNC CAN'!AC141+'3. FTNC USD'!AC141+'4. FTNC EUR'!AC141+'5. FTNC GBP'!AC141+'6. FTNC Autres (inclus)'!AC141</f>
        <v>0</v>
      </c>
      <c r="AD141" s="996"/>
      <c r="AE141" s="997"/>
      <c r="AF141" s="998"/>
    </row>
    <row r="142" spans="1:32" ht="15" x14ac:dyDescent="0.2">
      <c r="A142" s="232">
        <v>238</v>
      </c>
      <c r="B142" s="507"/>
      <c r="C142" s="475"/>
      <c r="D142" s="483"/>
      <c r="E142" s="853" t="s">
        <v>67</v>
      </c>
      <c r="F142" s="919"/>
      <c r="G142" s="919"/>
      <c r="H142" s="919"/>
      <c r="I142" s="919"/>
      <c r="J142" s="919"/>
      <c r="K142" s="919"/>
      <c r="L142" s="920"/>
      <c r="M142" s="407">
        <f>SUBTOTAL(9,M143:M146)</f>
        <v>0</v>
      </c>
      <c r="N142" s="410">
        <f t="shared" ref="N142:AC142" si="32">SUBTOTAL(9,N143:N146)</f>
        <v>0</v>
      </c>
      <c r="O142" s="414">
        <f t="shared" si="32"/>
        <v>0</v>
      </c>
      <c r="P142" s="413">
        <f t="shared" si="32"/>
        <v>0</v>
      </c>
      <c r="Q142" s="411">
        <f t="shared" si="32"/>
        <v>0</v>
      </c>
      <c r="R142" s="414">
        <f t="shared" si="32"/>
        <v>0</v>
      </c>
      <c r="S142" s="414">
        <f t="shared" si="32"/>
        <v>0</v>
      </c>
      <c r="T142" s="414">
        <f t="shared" si="32"/>
        <v>0</v>
      </c>
      <c r="U142" s="414">
        <f t="shared" si="32"/>
        <v>0</v>
      </c>
      <c r="V142" s="414">
        <f t="shared" si="32"/>
        <v>0</v>
      </c>
      <c r="W142" s="414">
        <f t="shared" si="32"/>
        <v>0</v>
      </c>
      <c r="X142" s="414">
        <f t="shared" si="32"/>
        <v>0</v>
      </c>
      <c r="Y142" s="414">
        <f t="shared" si="32"/>
        <v>0</v>
      </c>
      <c r="Z142" s="414">
        <f t="shared" si="32"/>
        <v>0</v>
      </c>
      <c r="AA142" s="414">
        <f t="shared" si="32"/>
        <v>0</v>
      </c>
      <c r="AB142" s="424">
        <f t="shared" si="32"/>
        <v>0</v>
      </c>
      <c r="AC142" s="407">
        <f t="shared" si="32"/>
        <v>0</v>
      </c>
      <c r="AD142" s="996"/>
      <c r="AE142" s="997"/>
      <c r="AF142" s="998"/>
    </row>
    <row r="143" spans="1:32" ht="15" x14ac:dyDescent="0.2">
      <c r="A143" s="232">
        <v>239</v>
      </c>
      <c r="B143" s="507"/>
      <c r="C143" s="475"/>
      <c r="D143" s="491"/>
      <c r="E143" s="491"/>
      <c r="F143" s="856" t="s">
        <v>65</v>
      </c>
      <c r="G143" s="857"/>
      <c r="H143" s="857"/>
      <c r="I143" s="857"/>
      <c r="J143" s="857"/>
      <c r="K143" s="857"/>
      <c r="L143" s="858"/>
      <c r="M143" s="441">
        <f>'2. FTNC CAN'!M143+'3. FTNC USD'!M143+'4. FTNC EUR'!M143+'5. FTNC GBP'!M143+'6. FTNC Autres (inclus)'!M143</f>
        <v>0</v>
      </c>
      <c r="N143" s="442">
        <f>'2. FTNC CAN'!N143+'3. FTNC USD'!N143+'4. FTNC EUR'!N143+'5. FTNC GBP'!N143+'6. FTNC Autres (inclus)'!N143</f>
        <v>0</v>
      </c>
      <c r="O143" s="443">
        <f>'2. FTNC CAN'!O143+'3. FTNC USD'!O143+'4. FTNC EUR'!O143+'5. FTNC GBP'!O143+'6. FTNC Autres (inclus)'!O143</f>
        <v>0</v>
      </c>
      <c r="P143" s="444">
        <f>'2. FTNC CAN'!P143+'3. FTNC USD'!P143+'4. FTNC EUR'!P143+'5. FTNC GBP'!P143+'6. FTNC Autres (inclus)'!P143</f>
        <v>0</v>
      </c>
      <c r="Q143" s="445">
        <f>'2. FTNC CAN'!Q143+'3. FTNC USD'!Q143+'4. FTNC EUR'!Q143+'5. FTNC GBP'!Q143+'6. FTNC Autres (inclus)'!Q143</f>
        <v>0</v>
      </c>
      <c r="R143" s="444">
        <f>'2. FTNC CAN'!R143+'3. FTNC USD'!R143+'4. FTNC EUR'!R143+'5. FTNC GBP'!R143+'6. FTNC Autres (inclus)'!R143</f>
        <v>0</v>
      </c>
      <c r="S143" s="444">
        <f>'2. FTNC CAN'!S143+'3. FTNC USD'!S143+'4. FTNC EUR'!S143+'5. FTNC GBP'!S143+'6. FTNC Autres (inclus)'!S143</f>
        <v>0</v>
      </c>
      <c r="T143" s="444">
        <f>'2. FTNC CAN'!T143+'3. FTNC USD'!T143+'4. FTNC EUR'!T143+'5. FTNC GBP'!T143+'6. FTNC Autres (inclus)'!T143</f>
        <v>0</v>
      </c>
      <c r="U143" s="444">
        <f>'2. FTNC CAN'!U143+'3. FTNC USD'!U143+'4. FTNC EUR'!U143+'5. FTNC GBP'!U143+'6. FTNC Autres (inclus)'!U143</f>
        <v>0</v>
      </c>
      <c r="V143" s="444">
        <f>'2. FTNC CAN'!V143+'3. FTNC USD'!V143+'4. FTNC EUR'!V143+'5. FTNC GBP'!V143+'6. FTNC Autres (inclus)'!V143</f>
        <v>0</v>
      </c>
      <c r="W143" s="444">
        <f>'2. FTNC CAN'!W143+'3. FTNC USD'!W143+'4. FTNC EUR'!W143+'5. FTNC GBP'!W143+'6. FTNC Autres (inclus)'!W143</f>
        <v>0</v>
      </c>
      <c r="X143" s="444">
        <f>'2. FTNC CAN'!X143+'3. FTNC USD'!X143+'4. FTNC EUR'!X143+'5. FTNC GBP'!X143+'6. FTNC Autres (inclus)'!X143</f>
        <v>0</v>
      </c>
      <c r="Y143" s="444">
        <f>'2. FTNC CAN'!Y143+'3. FTNC USD'!Y143+'4. FTNC EUR'!Y143+'5. FTNC GBP'!Y143+'6. FTNC Autres (inclus)'!Y143</f>
        <v>0</v>
      </c>
      <c r="Z143" s="444">
        <f>'2. FTNC CAN'!Z143+'3. FTNC USD'!Z143+'4. FTNC EUR'!Z143+'5. FTNC GBP'!Z143+'6. FTNC Autres (inclus)'!Z143</f>
        <v>0</v>
      </c>
      <c r="AA143" s="444">
        <f>'2. FTNC CAN'!AA143+'3. FTNC USD'!AA143+'4. FTNC EUR'!AA143+'5. FTNC GBP'!AA143+'6. FTNC Autres (inclus)'!AA143</f>
        <v>0</v>
      </c>
      <c r="AB143" s="445">
        <f>'2. FTNC CAN'!AB143+'3. FTNC USD'!AB143+'4. FTNC EUR'!AB143+'5. FTNC GBP'!AB143+'6. FTNC Autres (inclus)'!AB143</f>
        <v>0</v>
      </c>
      <c r="AC143" s="445">
        <f>'2. FTNC CAN'!AC143+'3. FTNC USD'!AC143+'4. FTNC EUR'!AC143+'5. FTNC GBP'!AC143+'6. FTNC Autres (inclus)'!AC143</f>
        <v>0</v>
      </c>
      <c r="AD143" s="996"/>
      <c r="AE143" s="997"/>
      <c r="AF143" s="998"/>
    </row>
    <row r="144" spans="1:32" ht="15" x14ac:dyDescent="0.2">
      <c r="A144" s="232">
        <v>240</v>
      </c>
      <c r="B144" s="507"/>
      <c r="C144" s="475"/>
      <c r="D144" s="491"/>
      <c r="E144" s="491"/>
      <c r="F144" s="915" t="s">
        <v>68</v>
      </c>
      <c r="G144" s="916"/>
      <c r="H144" s="916"/>
      <c r="I144" s="916"/>
      <c r="J144" s="916"/>
      <c r="K144" s="916"/>
      <c r="L144" s="917"/>
      <c r="M144" s="441">
        <f>'2. FTNC CAN'!M144+'3. FTNC USD'!M144+'4. FTNC EUR'!M144+'5. FTNC GBP'!M144+'6. FTNC Autres (inclus)'!M144</f>
        <v>0</v>
      </c>
      <c r="N144" s="442">
        <f>'2. FTNC CAN'!N144+'3. FTNC USD'!N144+'4. FTNC EUR'!N144+'5. FTNC GBP'!N144+'6. FTNC Autres (inclus)'!N144</f>
        <v>0</v>
      </c>
      <c r="O144" s="443">
        <f>'2. FTNC CAN'!O144+'3. FTNC USD'!O144+'4. FTNC EUR'!O144+'5. FTNC GBP'!O144+'6. FTNC Autres (inclus)'!O144</f>
        <v>0</v>
      </c>
      <c r="P144" s="444">
        <f>'2. FTNC CAN'!P144+'3. FTNC USD'!P144+'4. FTNC EUR'!P144+'5. FTNC GBP'!P144+'6. FTNC Autres (inclus)'!P144</f>
        <v>0</v>
      </c>
      <c r="Q144" s="445">
        <f>'2. FTNC CAN'!Q144+'3. FTNC USD'!Q144+'4. FTNC EUR'!Q144+'5. FTNC GBP'!Q144+'6. FTNC Autres (inclus)'!Q144</f>
        <v>0</v>
      </c>
      <c r="R144" s="444">
        <f>'2. FTNC CAN'!R144+'3. FTNC USD'!R144+'4. FTNC EUR'!R144+'5. FTNC GBP'!R144+'6. FTNC Autres (inclus)'!R144</f>
        <v>0</v>
      </c>
      <c r="S144" s="444">
        <f>'2. FTNC CAN'!S144+'3. FTNC USD'!S144+'4. FTNC EUR'!S144+'5. FTNC GBP'!S144+'6. FTNC Autres (inclus)'!S144</f>
        <v>0</v>
      </c>
      <c r="T144" s="444">
        <f>'2. FTNC CAN'!T144+'3. FTNC USD'!T144+'4. FTNC EUR'!T144+'5. FTNC GBP'!T144+'6. FTNC Autres (inclus)'!T144</f>
        <v>0</v>
      </c>
      <c r="U144" s="444">
        <f>'2. FTNC CAN'!U144+'3. FTNC USD'!U144+'4. FTNC EUR'!U144+'5. FTNC GBP'!U144+'6. FTNC Autres (inclus)'!U144</f>
        <v>0</v>
      </c>
      <c r="V144" s="444">
        <f>'2. FTNC CAN'!V144+'3. FTNC USD'!V144+'4. FTNC EUR'!V144+'5. FTNC GBP'!V144+'6. FTNC Autres (inclus)'!V144</f>
        <v>0</v>
      </c>
      <c r="W144" s="444">
        <f>'2. FTNC CAN'!W144+'3. FTNC USD'!W144+'4. FTNC EUR'!W144+'5. FTNC GBP'!W144+'6. FTNC Autres (inclus)'!W144</f>
        <v>0</v>
      </c>
      <c r="X144" s="444">
        <f>'2. FTNC CAN'!X144+'3. FTNC USD'!X144+'4. FTNC EUR'!X144+'5. FTNC GBP'!X144+'6. FTNC Autres (inclus)'!X144</f>
        <v>0</v>
      </c>
      <c r="Y144" s="444">
        <f>'2. FTNC CAN'!Y144+'3. FTNC USD'!Y144+'4. FTNC EUR'!Y144+'5. FTNC GBP'!Y144+'6. FTNC Autres (inclus)'!Y144</f>
        <v>0</v>
      </c>
      <c r="Z144" s="444">
        <f>'2. FTNC CAN'!Z144+'3. FTNC USD'!Z144+'4. FTNC EUR'!Z144+'5. FTNC GBP'!Z144+'6. FTNC Autres (inclus)'!Z144</f>
        <v>0</v>
      </c>
      <c r="AA144" s="444">
        <f>'2. FTNC CAN'!AA144+'3. FTNC USD'!AA144+'4. FTNC EUR'!AA144+'5. FTNC GBP'!AA144+'6. FTNC Autres (inclus)'!AA144</f>
        <v>0</v>
      </c>
      <c r="AB144" s="445">
        <f>'2. FTNC CAN'!AB144+'3. FTNC USD'!AB144+'4. FTNC EUR'!AB144+'5. FTNC GBP'!AB144+'6. FTNC Autres (inclus)'!AB144</f>
        <v>0</v>
      </c>
      <c r="AC144" s="445">
        <f>'2. FTNC CAN'!AC144+'3. FTNC USD'!AC144+'4. FTNC EUR'!AC144+'5. FTNC GBP'!AC144+'6. FTNC Autres (inclus)'!AC144</f>
        <v>0</v>
      </c>
      <c r="AD144" s="996"/>
      <c r="AE144" s="997"/>
      <c r="AF144" s="998"/>
    </row>
    <row r="145" spans="1:32" ht="15" x14ac:dyDescent="0.2">
      <c r="A145" s="232">
        <v>241</v>
      </c>
      <c r="B145" s="507"/>
      <c r="C145" s="475"/>
      <c r="D145" s="265"/>
      <c r="E145" s="265"/>
      <c r="F145" s="915" t="s">
        <v>537</v>
      </c>
      <c r="G145" s="916"/>
      <c r="H145" s="916"/>
      <c r="I145" s="916"/>
      <c r="J145" s="916"/>
      <c r="K145" s="916"/>
      <c r="L145" s="917"/>
      <c r="M145" s="441">
        <f>'2. FTNC CAN'!M145+'3. FTNC USD'!M145+'4. FTNC EUR'!M145+'5. FTNC GBP'!M145+'6. FTNC Autres (inclus)'!M145</f>
        <v>0</v>
      </c>
      <c r="N145" s="442">
        <f>'2. FTNC CAN'!N145+'3. FTNC USD'!N145+'4. FTNC EUR'!N145+'5. FTNC GBP'!N145+'6. FTNC Autres (inclus)'!N145</f>
        <v>0</v>
      </c>
      <c r="O145" s="443">
        <f>'2. FTNC CAN'!O145+'3. FTNC USD'!O145+'4. FTNC EUR'!O145+'5. FTNC GBP'!O145+'6. FTNC Autres (inclus)'!O145</f>
        <v>0</v>
      </c>
      <c r="P145" s="444">
        <f>'2. FTNC CAN'!P145+'3. FTNC USD'!P145+'4. FTNC EUR'!P145+'5. FTNC GBP'!P145+'6. FTNC Autres (inclus)'!P145</f>
        <v>0</v>
      </c>
      <c r="Q145" s="445">
        <f>'2. FTNC CAN'!Q145+'3. FTNC USD'!Q145+'4. FTNC EUR'!Q145+'5. FTNC GBP'!Q145+'6. FTNC Autres (inclus)'!Q145</f>
        <v>0</v>
      </c>
      <c r="R145" s="444">
        <f>'2. FTNC CAN'!R145+'3. FTNC USD'!R145+'4. FTNC EUR'!R145+'5. FTNC GBP'!R145+'6. FTNC Autres (inclus)'!R145</f>
        <v>0</v>
      </c>
      <c r="S145" s="444">
        <f>'2. FTNC CAN'!S145+'3. FTNC USD'!S145+'4. FTNC EUR'!S145+'5. FTNC GBP'!S145+'6. FTNC Autres (inclus)'!S145</f>
        <v>0</v>
      </c>
      <c r="T145" s="444">
        <f>'2. FTNC CAN'!T145+'3. FTNC USD'!T145+'4. FTNC EUR'!T145+'5. FTNC GBP'!T145+'6. FTNC Autres (inclus)'!T145</f>
        <v>0</v>
      </c>
      <c r="U145" s="444">
        <f>'2. FTNC CAN'!U145+'3. FTNC USD'!U145+'4. FTNC EUR'!U145+'5. FTNC GBP'!U145+'6. FTNC Autres (inclus)'!U145</f>
        <v>0</v>
      </c>
      <c r="V145" s="444">
        <f>'2. FTNC CAN'!V145+'3. FTNC USD'!V145+'4. FTNC EUR'!V145+'5. FTNC GBP'!V145+'6. FTNC Autres (inclus)'!V145</f>
        <v>0</v>
      </c>
      <c r="W145" s="444">
        <f>'2. FTNC CAN'!W145+'3. FTNC USD'!W145+'4. FTNC EUR'!W145+'5. FTNC GBP'!W145+'6. FTNC Autres (inclus)'!W145</f>
        <v>0</v>
      </c>
      <c r="X145" s="444">
        <f>'2. FTNC CAN'!X145+'3. FTNC USD'!X145+'4. FTNC EUR'!X145+'5. FTNC GBP'!X145+'6. FTNC Autres (inclus)'!X145</f>
        <v>0</v>
      </c>
      <c r="Y145" s="444">
        <f>'2. FTNC CAN'!Y145+'3. FTNC USD'!Y145+'4. FTNC EUR'!Y145+'5. FTNC GBP'!Y145+'6. FTNC Autres (inclus)'!Y145</f>
        <v>0</v>
      </c>
      <c r="Z145" s="444">
        <f>'2. FTNC CAN'!Z145+'3. FTNC USD'!Z145+'4. FTNC EUR'!Z145+'5. FTNC GBP'!Z145+'6. FTNC Autres (inclus)'!Z145</f>
        <v>0</v>
      </c>
      <c r="AA145" s="444">
        <f>'2. FTNC CAN'!AA145+'3. FTNC USD'!AA145+'4. FTNC EUR'!AA145+'5. FTNC GBP'!AA145+'6. FTNC Autres (inclus)'!AA145</f>
        <v>0</v>
      </c>
      <c r="AB145" s="445">
        <f>'2. FTNC CAN'!AB145+'3. FTNC USD'!AB145+'4. FTNC EUR'!AB145+'5. FTNC GBP'!AB145+'6. FTNC Autres (inclus)'!AB145</f>
        <v>0</v>
      </c>
      <c r="AC145" s="445">
        <f>'2. FTNC CAN'!AC145+'3. FTNC USD'!AC145+'4. FTNC EUR'!AC145+'5. FTNC GBP'!AC145+'6. FTNC Autres (inclus)'!AC145</f>
        <v>0</v>
      </c>
      <c r="AD145" s="996"/>
      <c r="AE145" s="997"/>
      <c r="AF145" s="998"/>
    </row>
    <row r="146" spans="1:32" ht="27.75" customHeight="1" x14ac:dyDescent="0.2">
      <c r="A146" s="232">
        <v>242</v>
      </c>
      <c r="B146" s="507"/>
      <c r="C146" s="475"/>
      <c r="D146" s="263"/>
      <c r="E146" s="263"/>
      <c r="F146" s="859" t="s">
        <v>464</v>
      </c>
      <c r="G146" s="860"/>
      <c r="H146" s="860"/>
      <c r="I146" s="860"/>
      <c r="J146" s="860"/>
      <c r="K146" s="860"/>
      <c r="L146" s="861"/>
      <c r="M146" s="441">
        <f>'2. FTNC CAN'!M146+'3. FTNC USD'!M146+'4. FTNC EUR'!M146+'5. FTNC GBP'!M146+'6. FTNC Autres (inclus)'!M146</f>
        <v>0</v>
      </c>
      <c r="N146" s="442">
        <f>'2. FTNC CAN'!N146+'3. FTNC USD'!N146+'4. FTNC EUR'!N146+'5. FTNC GBP'!N146+'6. FTNC Autres (inclus)'!N146</f>
        <v>0</v>
      </c>
      <c r="O146" s="443">
        <f>'2. FTNC CAN'!O146+'3. FTNC USD'!O146+'4. FTNC EUR'!O146+'5. FTNC GBP'!O146+'6. FTNC Autres (inclus)'!O146</f>
        <v>0</v>
      </c>
      <c r="P146" s="444">
        <f>'2. FTNC CAN'!P146+'3. FTNC USD'!P146+'4. FTNC EUR'!P146+'5. FTNC GBP'!P146+'6. FTNC Autres (inclus)'!P146</f>
        <v>0</v>
      </c>
      <c r="Q146" s="445">
        <f>'2. FTNC CAN'!Q146+'3. FTNC USD'!Q146+'4. FTNC EUR'!Q146+'5. FTNC GBP'!Q146+'6. FTNC Autres (inclus)'!Q146</f>
        <v>0</v>
      </c>
      <c r="R146" s="444">
        <f>'2. FTNC CAN'!R146+'3. FTNC USD'!R146+'4. FTNC EUR'!R146+'5. FTNC GBP'!R146+'6. FTNC Autres (inclus)'!R146</f>
        <v>0</v>
      </c>
      <c r="S146" s="444">
        <f>'2. FTNC CAN'!S146+'3. FTNC USD'!S146+'4. FTNC EUR'!S146+'5. FTNC GBP'!S146+'6. FTNC Autres (inclus)'!S146</f>
        <v>0</v>
      </c>
      <c r="T146" s="444">
        <f>'2. FTNC CAN'!T146+'3. FTNC USD'!T146+'4. FTNC EUR'!T146+'5. FTNC GBP'!T146+'6. FTNC Autres (inclus)'!T146</f>
        <v>0</v>
      </c>
      <c r="U146" s="444">
        <f>'2. FTNC CAN'!U146+'3. FTNC USD'!U146+'4. FTNC EUR'!U146+'5. FTNC GBP'!U146+'6. FTNC Autres (inclus)'!U146</f>
        <v>0</v>
      </c>
      <c r="V146" s="444">
        <f>'2. FTNC CAN'!V146+'3. FTNC USD'!V146+'4. FTNC EUR'!V146+'5. FTNC GBP'!V146+'6. FTNC Autres (inclus)'!V146</f>
        <v>0</v>
      </c>
      <c r="W146" s="444">
        <f>'2. FTNC CAN'!W146+'3. FTNC USD'!W146+'4. FTNC EUR'!W146+'5. FTNC GBP'!W146+'6. FTNC Autres (inclus)'!W146</f>
        <v>0</v>
      </c>
      <c r="X146" s="444">
        <f>'2. FTNC CAN'!X146+'3. FTNC USD'!X146+'4. FTNC EUR'!X146+'5. FTNC GBP'!X146+'6. FTNC Autres (inclus)'!X146</f>
        <v>0</v>
      </c>
      <c r="Y146" s="444">
        <f>'2. FTNC CAN'!Y146+'3. FTNC USD'!Y146+'4. FTNC EUR'!Y146+'5. FTNC GBP'!Y146+'6. FTNC Autres (inclus)'!Y146</f>
        <v>0</v>
      </c>
      <c r="Z146" s="444">
        <f>'2. FTNC CAN'!Z146+'3. FTNC USD'!Z146+'4. FTNC EUR'!Z146+'5. FTNC GBP'!Z146+'6. FTNC Autres (inclus)'!Z146</f>
        <v>0</v>
      </c>
      <c r="AA146" s="444">
        <f>'2. FTNC CAN'!AA146+'3. FTNC USD'!AA146+'4. FTNC EUR'!AA146+'5. FTNC GBP'!AA146+'6. FTNC Autres (inclus)'!AA146</f>
        <v>0</v>
      </c>
      <c r="AB146" s="445">
        <f>'2. FTNC CAN'!AB146+'3. FTNC USD'!AB146+'4. FTNC EUR'!AB146+'5. FTNC GBP'!AB146+'6. FTNC Autres (inclus)'!AB146</f>
        <v>0</v>
      </c>
      <c r="AC146" s="445">
        <f>'2. FTNC CAN'!AC146+'3. FTNC USD'!AC146+'4. FTNC EUR'!AC146+'5. FTNC GBP'!AC146+'6. FTNC Autres (inclus)'!AC146</f>
        <v>0</v>
      </c>
      <c r="AD146" s="996"/>
      <c r="AE146" s="997"/>
      <c r="AF146" s="998"/>
    </row>
    <row r="147" spans="1:32" ht="15.75" customHeight="1" x14ac:dyDescent="0.2">
      <c r="A147" s="232">
        <v>243</v>
      </c>
      <c r="B147" s="507"/>
      <c r="C147" s="475"/>
      <c r="D147" s="265"/>
      <c r="E147" s="853" t="s">
        <v>556</v>
      </c>
      <c r="F147" s="854"/>
      <c r="G147" s="854"/>
      <c r="H147" s="854"/>
      <c r="I147" s="854"/>
      <c r="J147" s="854"/>
      <c r="K147" s="854"/>
      <c r="L147" s="855"/>
      <c r="M147" s="407">
        <f>SUBTOTAL(9,M148:M151)</f>
        <v>0</v>
      </c>
      <c r="N147" s="410">
        <f t="shared" ref="N147:AC147" si="33">SUBTOTAL(9,N148:N151)</f>
        <v>0</v>
      </c>
      <c r="O147" s="414">
        <f t="shared" si="33"/>
        <v>0</v>
      </c>
      <c r="P147" s="413">
        <f t="shared" si="33"/>
        <v>0</v>
      </c>
      <c r="Q147" s="411">
        <f t="shared" si="33"/>
        <v>0</v>
      </c>
      <c r="R147" s="414">
        <f t="shared" si="33"/>
        <v>0</v>
      </c>
      <c r="S147" s="414">
        <f t="shared" si="33"/>
        <v>0</v>
      </c>
      <c r="T147" s="414">
        <f t="shared" si="33"/>
        <v>0</v>
      </c>
      <c r="U147" s="414">
        <f t="shared" si="33"/>
        <v>0</v>
      </c>
      <c r="V147" s="414">
        <f t="shared" si="33"/>
        <v>0</v>
      </c>
      <c r="W147" s="414">
        <f t="shared" si="33"/>
        <v>0</v>
      </c>
      <c r="X147" s="414">
        <f t="shared" si="33"/>
        <v>0</v>
      </c>
      <c r="Y147" s="414">
        <f t="shared" si="33"/>
        <v>0</v>
      </c>
      <c r="Z147" s="414">
        <f t="shared" si="33"/>
        <v>0</v>
      </c>
      <c r="AA147" s="414">
        <f t="shared" si="33"/>
        <v>0</v>
      </c>
      <c r="AB147" s="424">
        <f t="shared" si="33"/>
        <v>0</v>
      </c>
      <c r="AC147" s="407">
        <f t="shared" si="33"/>
        <v>0</v>
      </c>
      <c r="AD147" s="996"/>
      <c r="AE147" s="997"/>
      <c r="AF147" s="998"/>
    </row>
    <row r="148" spans="1:32" ht="15" x14ac:dyDescent="0.2">
      <c r="A148" s="232">
        <v>244</v>
      </c>
      <c r="B148" s="507"/>
      <c r="C148" s="475"/>
      <c r="D148" s="491"/>
      <c r="E148" s="491"/>
      <c r="F148" s="856" t="s">
        <v>65</v>
      </c>
      <c r="G148" s="857"/>
      <c r="H148" s="857"/>
      <c r="I148" s="857"/>
      <c r="J148" s="857"/>
      <c r="K148" s="857"/>
      <c r="L148" s="858"/>
      <c r="M148" s="441">
        <f>'2. FTNC CAN'!M148+'3. FTNC USD'!M148+'4. FTNC EUR'!M148+'5. FTNC GBP'!M148+'6. FTNC Autres (inclus)'!M148</f>
        <v>0</v>
      </c>
      <c r="N148" s="442">
        <f>'2. FTNC CAN'!N148+'3. FTNC USD'!N148+'4. FTNC EUR'!N148+'5. FTNC GBP'!N148+'6. FTNC Autres (inclus)'!N148</f>
        <v>0</v>
      </c>
      <c r="O148" s="443">
        <f>'2. FTNC CAN'!O148+'3. FTNC USD'!O148+'4. FTNC EUR'!O148+'5. FTNC GBP'!O148+'6. FTNC Autres (inclus)'!O148</f>
        <v>0</v>
      </c>
      <c r="P148" s="444">
        <f>'2. FTNC CAN'!P148+'3. FTNC USD'!P148+'4. FTNC EUR'!P148+'5. FTNC GBP'!P148+'6. FTNC Autres (inclus)'!P148</f>
        <v>0</v>
      </c>
      <c r="Q148" s="445">
        <f>'2. FTNC CAN'!Q148+'3. FTNC USD'!Q148+'4. FTNC EUR'!Q148+'5. FTNC GBP'!Q148+'6. FTNC Autres (inclus)'!Q148</f>
        <v>0</v>
      </c>
      <c r="R148" s="444">
        <f>'2. FTNC CAN'!R148+'3. FTNC USD'!R148+'4. FTNC EUR'!R148+'5. FTNC GBP'!R148+'6. FTNC Autres (inclus)'!R148</f>
        <v>0</v>
      </c>
      <c r="S148" s="444">
        <f>'2. FTNC CAN'!S148+'3. FTNC USD'!S148+'4. FTNC EUR'!S148+'5. FTNC GBP'!S148+'6. FTNC Autres (inclus)'!S148</f>
        <v>0</v>
      </c>
      <c r="T148" s="444">
        <f>'2. FTNC CAN'!T148+'3. FTNC USD'!T148+'4. FTNC EUR'!T148+'5. FTNC GBP'!T148+'6. FTNC Autres (inclus)'!T148</f>
        <v>0</v>
      </c>
      <c r="U148" s="444">
        <f>'2. FTNC CAN'!U148+'3. FTNC USD'!U148+'4. FTNC EUR'!U148+'5. FTNC GBP'!U148+'6. FTNC Autres (inclus)'!U148</f>
        <v>0</v>
      </c>
      <c r="V148" s="444">
        <f>'2. FTNC CAN'!V148+'3. FTNC USD'!V148+'4. FTNC EUR'!V148+'5. FTNC GBP'!V148+'6. FTNC Autres (inclus)'!V148</f>
        <v>0</v>
      </c>
      <c r="W148" s="444">
        <f>'2. FTNC CAN'!W148+'3. FTNC USD'!W148+'4. FTNC EUR'!W148+'5. FTNC GBP'!W148+'6. FTNC Autres (inclus)'!W148</f>
        <v>0</v>
      </c>
      <c r="X148" s="444">
        <f>'2. FTNC CAN'!X148+'3. FTNC USD'!X148+'4. FTNC EUR'!X148+'5. FTNC GBP'!X148+'6. FTNC Autres (inclus)'!X148</f>
        <v>0</v>
      </c>
      <c r="Y148" s="444">
        <f>'2. FTNC CAN'!Y148+'3. FTNC USD'!Y148+'4. FTNC EUR'!Y148+'5. FTNC GBP'!Y148+'6. FTNC Autres (inclus)'!Y148</f>
        <v>0</v>
      </c>
      <c r="Z148" s="444">
        <f>'2. FTNC CAN'!Z148+'3. FTNC USD'!Z148+'4. FTNC EUR'!Z148+'5. FTNC GBP'!Z148+'6. FTNC Autres (inclus)'!Z148</f>
        <v>0</v>
      </c>
      <c r="AA148" s="444">
        <f>'2. FTNC CAN'!AA148+'3. FTNC USD'!AA148+'4. FTNC EUR'!AA148+'5. FTNC GBP'!AA148+'6. FTNC Autres (inclus)'!AA148</f>
        <v>0</v>
      </c>
      <c r="AB148" s="445">
        <f>'2. FTNC CAN'!AB148+'3. FTNC USD'!AB148+'4. FTNC EUR'!AB148+'5. FTNC GBP'!AB148+'6. FTNC Autres (inclus)'!AB148</f>
        <v>0</v>
      </c>
      <c r="AC148" s="445">
        <f>'2. FTNC CAN'!AC148+'3. FTNC USD'!AC148+'4. FTNC EUR'!AC148+'5. FTNC GBP'!AC148+'6. FTNC Autres (inclus)'!AC148</f>
        <v>0</v>
      </c>
      <c r="AD148" s="996"/>
      <c r="AE148" s="997"/>
      <c r="AF148" s="998"/>
    </row>
    <row r="149" spans="1:32" ht="15" x14ac:dyDescent="0.2">
      <c r="A149" s="232">
        <v>245</v>
      </c>
      <c r="B149" s="507"/>
      <c r="C149" s="475"/>
      <c r="D149" s="266"/>
      <c r="E149" s="266"/>
      <c r="F149" s="915" t="s">
        <v>68</v>
      </c>
      <c r="G149" s="916"/>
      <c r="H149" s="916"/>
      <c r="I149" s="916"/>
      <c r="J149" s="916"/>
      <c r="K149" s="916"/>
      <c r="L149" s="917"/>
      <c r="M149" s="441">
        <f>'2. FTNC CAN'!M149+'3. FTNC USD'!M149+'4. FTNC EUR'!M149+'5. FTNC GBP'!M149+'6. FTNC Autres (inclus)'!M149</f>
        <v>0</v>
      </c>
      <c r="N149" s="442">
        <f>'2. FTNC CAN'!N149+'3. FTNC USD'!N149+'4. FTNC EUR'!N149+'5. FTNC GBP'!N149+'6. FTNC Autres (inclus)'!N149</f>
        <v>0</v>
      </c>
      <c r="O149" s="443">
        <f>'2. FTNC CAN'!O149+'3. FTNC USD'!O149+'4. FTNC EUR'!O149+'5. FTNC GBP'!O149+'6. FTNC Autres (inclus)'!O149</f>
        <v>0</v>
      </c>
      <c r="P149" s="444">
        <f>'2. FTNC CAN'!P149+'3. FTNC USD'!P149+'4. FTNC EUR'!P149+'5. FTNC GBP'!P149+'6. FTNC Autres (inclus)'!P149</f>
        <v>0</v>
      </c>
      <c r="Q149" s="445">
        <f>'2. FTNC CAN'!Q149+'3. FTNC USD'!Q149+'4. FTNC EUR'!Q149+'5. FTNC GBP'!Q149+'6. FTNC Autres (inclus)'!Q149</f>
        <v>0</v>
      </c>
      <c r="R149" s="444">
        <f>'2. FTNC CAN'!R149+'3. FTNC USD'!R149+'4. FTNC EUR'!R149+'5. FTNC GBP'!R149+'6. FTNC Autres (inclus)'!R149</f>
        <v>0</v>
      </c>
      <c r="S149" s="444">
        <f>'2. FTNC CAN'!S149+'3. FTNC USD'!S149+'4. FTNC EUR'!S149+'5. FTNC GBP'!S149+'6. FTNC Autres (inclus)'!S149</f>
        <v>0</v>
      </c>
      <c r="T149" s="444">
        <f>'2. FTNC CAN'!T149+'3. FTNC USD'!T149+'4. FTNC EUR'!T149+'5. FTNC GBP'!T149+'6. FTNC Autres (inclus)'!T149</f>
        <v>0</v>
      </c>
      <c r="U149" s="444">
        <f>'2. FTNC CAN'!U149+'3. FTNC USD'!U149+'4. FTNC EUR'!U149+'5. FTNC GBP'!U149+'6. FTNC Autres (inclus)'!U149</f>
        <v>0</v>
      </c>
      <c r="V149" s="444">
        <f>'2. FTNC CAN'!V149+'3. FTNC USD'!V149+'4. FTNC EUR'!V149+'5. FTNC GBP'!V149+'6. FTNC Autres (inclus)'!V149</f>
        <v>0</v>
      </c>
      <c r="W149" s="444">
        <f>'2. FTNC CAN'!W149+'3. FTNC USD'!W149+'4. FTNC EUR'!W149+'5. FTNC GBP'!W149+'6. FTNC Autres (inclus)'!W149</f>
        <v>0</v>
      </c>
      <c r="X149" s="444">
        <f>'2. FTNC CAN'!X149+'3. FTNC USD'!X149+'4. FTNC EUR'!X149+'5. FTNC GBP'!X149+'6. FTNC Autres (inclus)'!X149</f>
        <v>0</v>
      </c>
      <c r="Y149" s="444">
        <f>'2. FTNC CAN'!Y149+'3. FTNC USD'!Y149+'4. FTNC EUR'!Y149+'5. FTNC GBP'!Y149+'6. FTNC Autres (inclus)'!Y149</f>
        <v>0</v>
      </c>
      <c r="Z149" s="444">
        <f>'2. FTNC CAN'!Z149+'3. FTNC USD'!Z149+'4. FTNC EUR'!Z149+'5. FTNC GBP'!Z149+'6. FTNC Autres (inclus)'!Z149</f>
        <v>0</v>
      </c>
      <c r="AA149" s="444">
        <f>'2. FTNC CAN'!AA149+'3. FTNC USD'!AA149+'4. FTNC EUR'!AA149+'5. FTNC GBP'!AA149+'6. FTNC Autres (inclus)'!AA149</f>
        <v>0</v>
      </c>
      <c r="AB149" s="445">
        <f>'2. FTNC CAN'!AB149+'3. FTNC USD'!AB149+'4. FTNC EUR'!AB149+'5. FTNC GBP'!AB149+'6. FTNC Autres (inclus)'!AB149</f>
        <v>0</v>
      </c>
      <c r="AC149" s="445">
        <f>'2. FTNC CAN'!AC149+'3. FTNC USD'!AC149+'4. FTNC EUR'!AC149+'5. FTNC GBP'!AC149+'6. FTNC Autres (inclus)'!AC149</f>
        <v>0</v>
      </c>
      <c r="AD149" s="996"/>
      <c r="AE149" s="997"/>
      <c r="AF149" s="998"/>
    </row>
    <row r="150" spans="1:32" ht="15" x14ac:dyDescent="0.2">
      <c r="A150" s="232">
        <v>246</v>
      </c>
      <c r="B150" s="507"/>
      <c r="C150" s="475"/>
      <c r="D150" s="266"/>
      <c r="E150" s="266"/>
      <c r="F150" s="915" t="s">
        <v>537</v>
      </c>
      <c r="G150" s="916"/>
      <c r="H150" s="916"/>
      <c r="I150" s="916"/>
      <c r="J150" s="916"/>
      <c r="K150" s="916"/>
      <c r="L150" s="917"/>
      <c r="M150" s="441">
        <f>'2. FTNC CAN'!M150+'3. FTNC USD'!M150+'4. FTNC EUR'!M150+'5. FTNC GBP'!M150+'6. FTNC Autres (inclus)'!M150</f>
        <v>0</v>
      </c>
      <c r="N150" s="442">
        <f>'2. FTNC CAN'!N150+'3. FTNC USD'!N150+'4. FTNC EUR'!N150+'5. FTNC GBP'!N150+'6. FTNC Autres (inclus)'!N150</f>
        <v>0</v>
      </c>
      <c r="O150" s="443">
        <f>'2. FTNC CAN'!O150+'3. FTNC USD'!O150+'4. FTNC EUR'!O150+'5. FTNC GBP'!O150+'6. FTNC Autres (inclus)'!O150</f>
        <v>0</v>
      </c>
      <c r="P150" s="444">
        <f>'2. FTNC CAN'!P150+'3. FTNC USD'!P150+'4. FTNC EUR'!P150+'5. FTNC GBP'!P150+'6. FTNC Autres (inclus)'!P150</f>
        <v>0</v>
      </c>
      <c r="Q150" s="445">
        <f>'2. FTNC CAN'!Q150+'3. FTNC USD'!Q150+'4. FTNC EUR'!Q150+'5. FTNC GBP'!Q150+'6. FTNC Autres (inclus)'!Q150</f>
        <v>0</v>
      </c>
      <c r="R150" s="444">
        <f>'2. FTNC CAN'!R150+'3. FTNC USD'!R150+'4. FTNC EUR'!R150+'5. FTNC GBP'!R150+'6. FTNC Autres (inclus)'!R150</f>
        <v>0</v>
      </c>
      <c r="S150" s="444">
        <f>'2. FTNC CAN'!S150+'3. FTNC USD'!S150+'4. FTNC EUR'!S150+'5. FTNC GBP'!S150+'6. FTNC Autres (inclus)'!S150</f>
        <v>0</v>
      </c>
      <c r="T150" s="444">
        <f>'2. FTNC CAN'!T150+'3. FTNC USD'!T150+'4. FTNC EUR'!T150+'5. FTNC GBP'!T150+'6. FTNC Autres (inclus)'!T150</f>
        <v>0</v>
      </c>
      <c r="U150" s="444">
        <f>'2. FTNC CAN'!U150+'3. FTNC USD'!U150+'4. FTNC EUR'!U150+'5. FTNC GBP'!U150+'6. FTNC Autres (inclus)'!U150</f>
        <v>0</v>
      </c>
      <c r="V150" s="444">
        <f>'2. FTNC CAN'!V150+'3. FTNC USD'!V150+'4. FTNC EUR'!V150+'5. FTNC GBP'!V150+'6. FTNC Autres (inclus)'!V150</f>
        <v>0</v>
      </c>
      <c r="W150" s="444">
        <f>'2. FTNC CAN'!W150+'3. FTNC USD'!W150+'4. FTNC EUR'!W150+'5. FTNC GBP'!W150+'6. FTNC Autres (inclus)'!W150</f>
        <v>0</v>
      </c>
      <c r="X150" s="444">
        <f>'2. FTNC CAN'!X150+'3. FTNC USD'!X150+'4. FTNC EUR'!X150+'5. FTNC GBP'!X150+'6. FTNC Autres (inclus)'!X150</f>
        <v>0</v>
      </c>
      <c r="Y150" s="444">
        <f>'2. FTNC CAN'!Y150+'3. FTNC USD'!Y150+'4. FTNC EUR'!Y150+'5. FTNC GBP'!Y150+'6. FTNC Autres (inclus)'!Y150</f>
        <v>0</v>
      </c>
      <c r="Z150" s="444">
        <f>'2. FTNC CAN'!Z150+'3. FTNC USD'!Z150+'4. FTNC EUR'!Z150+'5. FTNC GBP'!Z150+'6. FTNC Autres (inclus)'!Z150</f>
        <v>0</v>
      </c>
      <c r="AA150" s="444">
        <f>'2. FTNC CAN'!AA150+'3. FTNC USD'!AA150+'4. FTNC EUR'!AA150+'5. FTNC GBP'!AA150+'6. FTNC Autres (inclus)'!AA150</f>
        <v>0</v>
      </c>
      <c r="AB150" s="445">
        <f>'2. FTNC CAN'!AB150+'3. FTNC USD'!AB150+'4. FTNC EUR'!AB150+'5. FTNC GBP'!AB150+'6. FTNC Autres (inclus)'!AB150</f>
        <v>0</v>
      </c>
      <c r="AC150" s="445">
        <f>'2. FTNC CAN'!AC150+'3. FTNC USD'!AC150+'4. FTNC EUR'!AC150+'5. FTNC GBP'!AC150+'6. FTNC Autres (inclus)'!AC150</f>
        <v>0</v>
      </c>
      <c r="AD150" s="996"/>
      <c r="AE150" s="997"/>
      <c r="AF150" s="998"/>
    </row>
    <row r="151" spans="1:32" ht="27.75" customHeight="1" x14ac:dyDescent="0.2">
      <c r="A151" s="232">
        <v>247</v>
      </c>
      <c r="B151" s="507"/>
      <c r="C151" s="475"/>
      <c r="D151" s="267"/>
      <c r="E151" s="267"/>
      <c r="F151" s="859" t="s">
        <v>464</v>
      </c>
      <c r="G151" s="860"/>
      <c r="H151" s="860"/>
      <c r="I151" s="860"/>
      <c r="J151" s="860"/>
      <c r="K151" s="860"/>
      <c r="L151" s="861"/>
      <c r="M151" s="441">
        <f>'2. FTNC CAN'!M151+'3. FTNC USD'!M151+'4. FTNC EUR'!M151+'5. FTNC GBP'!M151+'6. FTNC Autres (inclus)'!M151</f>
        <v>0</v>
      </c>
      <c r="N151" s="442">
        <f>'2. FTNC CAN'!N151+'3. FTNC USD'!N151+'4. FTNC EUR'!N151+'5. FTNC GBP'!N151+'6. FTNC Autres (inclus)'!N151</f>
        <v>0</v>
      </c>
      <c r="O151" s="443">
        <f>'2. FTNC CAN'!O151+'3. FTNC USD'!O151+'4. FTNC EUR'!O151+'5. FTNC GBP'!O151+'6. FTNC Autres (inclus)'!O151</f>
        <v>0</v>
      </c>
      <c r="P151" s="444">
        <f>'2. FTNC CAN'!P151+'3. FTNC USD'!P151+'4. FTNC EUR'!P151+'5. FTNC GBP'!P151+'6. FTNC Autres (inclus)'!P151</f>
        <v>0</v>
      </c>
      <c r="Q151" s="445">
        <f>'2. FTNC CAN'!Q151+'3. FTNC USD'!Q151+'4. FTNC EUR'!Q151+'5. FTNC GBP'!Q151+'6. FTNC Autres (inclus)'!Q151</f>
        <v>0</v>
      </c>
      <c r="R151" s="444">
        <f>'2. FTNC CAN'!R151+'3. FTNC USD'!R151+'4. FTNC EUR'!R151+'5. FTNC GBP'!R151+'6. FTNC Autres (inclus)'!R151</f>
        <v>0</v>
      </c>
      <c r="S151" s="444">
        <f>'2. FTNC CAN'!S151+'3. FTNC USD'!S151+'4. FTNC EUR'!S151+'5. FTNC GBP'!S151+'6. FTNC Autres (inclus)'!S151</f>
        <v>0</v>
      </c>
      <c r="T151" s="444">
        <f>'2. FTNC CAN'!T151+'3. FTNC USD'!T151+'4. FTNC EUR'!T151+'5. FTNC GBP'!T151+'6. FTNC Autres (inclus)'!T151</f>
        <v>0</v>
      </c>
      <c r="U151" s="444">
        <f>'2. FTNC CAN'!U151+'3. FTNC USD'!U151+'4. FTNC EUR'!U151+'5. FTNC GBP'!U151+'6. FTNC Autres (inclus)'!U151</f>
        <v>0</v>
      </c>
      <c r="V151" s="444">
        <f>'2. FTNC CAN'!V151+'3. FTNC USD'!V151+'4. FTNC EUR'!V151+'5. FTNC GBP'!V151+'6. FTNC Autres (inclus)'!V151</f>
        <v>0</v>
      </c>
      <c r="W151" s="444">
        <f>'2. FTNC CAN'!W151+'3. FTNC USD'!W151+'4. FTNC EUR'!W151+'5. FTNC GBP'!W151+'6. FTNC Autres (inclus)'!W151</f>
        <v>0</v>
      </c>
      <c r="X151" s="444">
        <f>'2. FTNC CAN'!X151+'3. FTNC USD'!X151+'4. FTNC EUR'!X151+'5. FTNC GBP'!X151+'6. FTNC Autres (inclus)'!X151</f>
        <v>0</v>
      </c>
      <c r="Y151" s="444">
        <f>'2. FTNC CAN'!Y151+'3. FTNC USD'!Y151+'4. FTNC EUR'!Y151+'5. FTNC GBP'!Y151+'6. FTNC Autres (inclus)'!Y151</f>
        <v>0</v>
      </c>
      <c r="Z151" s="444">
        <f>'2. FTNC CAN'!Z151+'3. FTNC USD'!Z151+'4. FTNC EUR'!Z151+'5. FTNC GBP'!Z151+'6. FTNC Autres (inclus)'!Z151</f>
        <v>0</v>
      </c>
      <c r="AA151" s="444">
        <f>'2. FTNC CAN'!AA151+'3. FTNC USD'!AA151+'4. FTNC EUR'!AA151+'5. FTNC GBP'!AA151+'6. FTNC Autres (inclus)'!AA151</f>
        <v>0</v>
      </c>
      <c r="AB151" s="445">
        <f>'2. FTNC CAN'!AB151+'3. FTNC USD'!AB151+'4. FTNC EUR'!AB151+'5. FTNC GBP'!AB151+'6. FTNC Autres (inclus)'!AB151</f>
        <v>0</v>
      </c>
      <c r="AC151" s="445">
        <f>'2. FTNC CAN'!AC151+'3. FTNC USD'!AC151+'4. FTNC EUR'!AC151+'5. FTNC GBP'!AC151+'6. FTNC Autres (inclus)'!AC151</f>
        <v>0</v>
      </c>
      <c r="AD151" s="996"/>
      <c r="AE151" s="997"/>
      <c r="AF151" s="998"/>
    </row>
    <row r="152" spans="1:32" ht="15" x14ac:dyDescent="0.2">
      <c r="A152" s="232">
        <v>248</v>
      </c>
      <c r="B152" s="507"/>
      <c r="C152" s="475"/>
      <c r="D152" s="844" t="s">
        <v>13</v>
      </c>
      <c r="E152" s="1024"/>
      <c r="F152" s="1024"/>
      <c r="G152" s="1024"/>
      <c r="H152" s="1024"/>
      <c r="I152" s="1024"/>
      <c r="J152" s="1024"/>
      <c r="K152" s="1024"/>
      <c r="L152" s="1024"/>
      <c r="M152" s="845"/>
      <c r="N152" s="845"/>
      <c r="O152" s="845"/>
      <c r="P152" s="845"/>
      <c r="Q152" s="845"/>
      <c r="R152" s="845"/>
      <c r="S152" s="845"/>
      <c r="T152" s="845"/>
      <c r="U152" s="845"/>
      <c r="V152" s="845"/>
      <c r="W152" s="845"/>
      <c r="X152" s="845"/>
      <c r="Y152" s="845"/>
      <c r="Z152" s="845"/>
      <c r="AA152" s="845"/>
      <c r="AB152" s="845"/>
      <c r="AC152" s="845"/>
      <c r="AD152" s="845"/>
      <c r="AE152" s="845"/>
      <c r="AF152" s="846"/>
    </row>
    <row r="153" spans="1:32" ht="15.75" customHeight="1" x14ac:dyDescent="0.2">
      <c r="A153" s="232">
        <v>249</v>
      </c>
      <c r="B153" s="507"/>
      <c r="C153" s="475"/>
      <c r="D153" s="267"/>
      <c r="E153" s="853" t="s">
        <v>14</v>
      </c>
      <c r="F153" s="854"/>
      <c r="G153" s="854"/>
      <c r="H153" s="854"/>
      <c r="I153" s="854"/>
      <c r="J153" s="854"/>
      <c r="K153" s="854"/>
      <c r="L153" s="855"/>
      <c r="M153" s="407">
        <f>SUBTOTAL(9,M154:M156)</f>
        <v>0</v>
      </c>
      <c r="N153" s="410">
        <f t="shared" ref="N153:AC153" si="34">SUBTOTAL(9,N154:N156)</f>
        <v>0</v>
      </c>
      <c r="O153" s="414">
        <f t="shared" si="34"/>
        <v>0</v>
      </c>
      <c r="P153" s="413">
        <f t="shared" si="34"/>
        <v>0</v>
      </c>
      <c r="Q153" s="411">
        <f t="shared" si="34"/>
        <v>0</v>
      </c>
      <c r="R153" s="414">
        <f t="shared" si="34"/>
        <v>0</v>
      </c>
      <c r="S153" s="414">
        <f t="shared" si="34"/>
        <v>0</v>
      </c>
      <c r="T153" s="414">
        <f t="shared" si="34"/>
        <v>0</v>
      </c>
      <c r="U153" s="414">
        <f t="shared" si="34"/>
        <v>0</v>
      </c>
      <c r="V153" s="414">
        <f t="shared" si="34"/>
        <v>0</v>
      </c>
      <c r="W153" s="414">
        <f t="shared" si="34"/>
        <v>0</v>
      </c>
      <c r="X153" s="414">
        <f t="shared" si="34"/>
        <v>0</v>
      </c>
      <c r="Y153" s="414">
        <f t="shared" si="34"/>
        <v>0</v>
      </c>
      <c r="Z153" s="414">
        <f t="shared" si="34"/>
        <v>0</v>
      </c>
      <c r="AA153" s="414">
        <f t="shared" si="34"/>
        <v>0</v>
      </c>
      <c r="AB153" s="424">
        <f t="shared" si="34"/>
        <v>0</v>
      </c>
      <c r="AC153" s="407">
        <f t="shared" si="34"/>
        <v>0</v>
      </c>
      <c r="AD153" s="996"/>
      <c r="AE153" s="997"/>
      <c r="AF153" s="998"/>
    </row>
    <row r="154" spans="1:32" ht="15" x14ac:dyDescent="0.2">
      <c r="A154" s="232">
        <v>250</v>
      </c>
      <c r="B154" s="507"/>
      <c r="C154" s="475"/>
      <c r="D154" s="267"/>
      <c r="E154" s="483"/>
      <c r="F154" s="856" t="s">
        <v>16</v>
      </c>
      <c r="G154" s="857"/>
      <c r="H154" s="857"/>
      <c r="I154" s="857"/>
      <c r="J154" s="857"/>
      <c r="K154" s="857"/>
      <c r="L154" s="858"/>
      <c r="M154" s="441">
        <f>'2. FTNC CAN'!M154+'3. FTNC USD'!M154+'4. FTNC EUR'!M154+'5. FTNC GBP'!M154+'6. FTNC Autres (inclus)'!M154</f>
        <v>0</v>
      </c>
      <c r="N154" s="442">
        <f>'2. FTNC CAN'!N154+'3. FTNC USD'!N154+'4. FTNC EUR'!N154+'5. FTNC GBP'!N154+'6. FTNC Autres (inclus)'!N154</f>
        <v>0</v>
      </c>
      <c r="O154" s="443">
        <f>'2. FTNC CAN'!O154+'3. FTNC USD'!O154+'4. FTNC EUR'!O154+'5. FTNC GBP'!O154+'6. FTNC Autres (inclus)'!O154</f>
        <v>0</v>
      </c>
      <c r="P154" s="444">
        <f>'2. FTNC CAN'!P154+'3. FTNC USD'!P154+'4. FTNC EUR'!P154+'5. FTNC GBP'!P154+'6. FTNC Autres (inclus)'!P154</f>
        <v>0</v>
      </c>
      <c r="Q154" s="445">
        <f>'2. FTNC CAN'!Q154+'3. FTNC USD'!Q154+'4. FTNC EUR'!Q154+'5. FTNC GBP'!Q154+'6. FTNC Autres (inclus)'!Q154</f>
        <v>0</v>
      </c>
      <c r="R154" s="444">
        <f>'2. FTNC CAN'!R154+'3. FTNC USD'!R154+'4. FTNC EUR'!R154+'5. FTNC GBP'!R154+'6. FTNC Autres (inclus)'!R154</f>
        <v>0</v>
      </c>
      <c r="S154" s="444">
        <f>'2. FTNC CAN'!S154+'3. FTNC USD'!S154+'4. FTNC EUR'!S154+'5. FTNC GBP'!S154+'6. FTNC Autres (inclus)'!S154</f>
        <v>0</v>
      </c>
      <c r="T154" s="444">
        <f>'2. FTNC CAN'!T154+'3. FTNC USD'!T154+'4. FTNC EUR'!T154+'5. FTNC GBP'!T154+'6. FTNC Autres (inclus)'!T154</f>
        <v>0</v>
      </c>
      <c r="U154" s="444">
        <f>'2. FTNC CAN'!U154+'3. FTNC USD'!U154+'4. FTNC EUR'!U154+'5. FTNC GBP'!U154+'6. FTNC Autres (inclus)'!U154</f>
        <v>0</v>
      </c>
      <c r="V154" s="444">
        <f>'2. FTNC CAN'!V154+'3. FTNC USD'!V154+'4. FTNC EUR'!V154+'5. FTNC GBP'!V154+'6. FTNC Autres (inclus)'!V154</f>
        <v>0</v>
      </c>
      <c r="W154" s="444">
        <f>'2. FTNC CAN'!W154+'3. FTNC USD'!W154+'4. FTNC EUR'!W154+'5. FTNC GBP'!W154+'6. FTNC Autres (inclus)'!W154</f>
        <v>0</v>
      </c>
      <c r="X154" s="444">
        <f>'2. FTNC CAN'!X154+'3. FTNC USD'!X154+'4. FTNC EUR'!X154+'5. FTNC GBP'!X154+'6. FTNC Autres (inclus)'!X154</f>
        <v>0</v>
      </c>
      <c r="Y154" s="444">
        <f>'2. FTNC CAN'!Y154+'3. FTNC USD'!Y154+'4. FTNC EUR'!Y154+'5. FTNC GBP'!Y154+'6. FTNC Autres (inclus)'!Y154</f>
        <v>0</v>
      </c>
      <c r="Z154" s="444">
        <f>'2. FTNC CAN'!Z154+'3. FTNC USD'!Z154+'4. FTNC EUR'!Z154+'5. FTNC GBP'!Z154+'6. FTNC Autres (inclus)'!Z154</f>
        <v>0</v>
      </c>
      <c r="AA154" s="444">
        <f>'2. FTNC CAN'!AA154+'3. FTNC USD'!AA154+'4. FTNC EUR'!AA154+'5. FTNC GBP'!AA154+'6. FTNC Autres (inclus)'!AA154</f>
        <v>0</v>
      </c>
      <c r="AB154" s="445">
        <f>'2. FTNC CAN'!AB154+'3. FTNC USD'!AB154+'4. FTNC EUR'!AB154+'5. FTNC GBP'!AB154+'6. FTNC Autres (inclus)'!AB154</f>
        <v>0</v>
      </c>
      <c r="AC154" s="445">
        <f>'2. FTNC CAN'!AC154+'3. FTNC USD'!AC154+'4. FTNC EUR'!AC154+'5. FTNC GBP'!AC154+'6. FTNC Autres (inclus)'!AC154</f>
        <v>0</v>
      </c>
      <c r="AD154" s="996"/>
      <c r="AE154" s="997"/>
      <c r="AF154" s="998"/>
    </row>
    <row r="155" spans="1:32" ht="15" x14ac:dyDescent="0.2">
      <c r="A155" s="232">
        <v>251</v>
      </c>
      <c r="B155" s="507"/>
      <c r="C155" s="475"/>
      <c r="D155" s="267"/>
      <c r="E155" s="483"/>
      <c r="F155" s="915" t="s">
        <v>17</v>
      </c>
      <c r="G155" s="916"/>
      <c r="H155" s="916"/>
      <c r="I155" s="916"/>
      <c r="J155" s="916"/>
      <c r="K155" s="916"/>
      <c r="L155" s="917"/>
      <c r="M155" s="441">
        <f>'2. FTNC CAN'!M155+'3. FTNC USD'!M155+'4. FTNC EUR'!M155+'5. FTNC GBP'!M155+'6. FTNC Autres (inclus)'!M155</f>
        <v>0</v>
      </c>
      <c r="N155" s="442">
        <f>'2. FTNC CAN'!N155+'3. FTNC USD'!N155+'4. FTNC EUR'!N155+'5. FTNC GBP'!N155+'6. FTNC Autres (inclus)'!N155</f>
        <v>0</v>
      </c>
      <c r="O155" s="443">
        <f>'2. FTNC CAN'!O155+'3. FTNC USD'!O155+'4. FTNC EUR'!O155+'5. FTNC GBP'!O155+'6. FTNC Autres (inclus)'!O155</f>
        <v>0</v>
      </c>
      <c r="P155" s="444">
        <f>'2. FTNC CAN'!P155+'3. FTNC USD'!P155+'4. FTNC EUR'!P155+'5. FTNC GBP'!P155+'6. FTNC Autres (inclus)'!P155</f>
        <v>0</v>
      </c>
      <c r="Q155" s="445">
        <f>'2. FTNC CAN'!Q155+'3. FTNC USD'!Q155+'4. FTNC EUR'!Q155+'5. FTNC GBP'!Q155+'6. FTNC Autres (inclus)'!Q155</f>
        <v>0</v>
      </c>
      <c r="R155" s="444">
        <f>'2. FTNC CAN'!R155+'3. FTNC USD'!R155+'4. FTNC EUR'!R155+'5. FTNC GBP'!R155+'6. FTNC Autres (inclus)'!R155</f>
        <v>0</v>
      </c>
      <c r="S155" s="444">
        <f>'2. FTNC CAN'!S155+'3. FTNC USD'!S155+'4. FTNC EUR'!S155+'5. FTNC GBP'!S155+'6. FTNC Autres (inclus)'!S155</f>
        <v>0</v>
      </c>
      <c r="T155" s="444">
        <f>'2. FTNC CAN'!T155+'3. FTNC USD'!T155+'4. FTNC EUR'!T155+'5. FTNC GBP'!T155+'6. FTNC Autres (inclus)'!T155</f>
        <v>0</v>
      </c>
      <c r="U155" s="444">
        <f>'2. FTNC CAN'!U155+'3. FTNC USD'!U155+'4. FTNC EUR'!U155+'5. FTNC GBP'!U155+'6. FTNC Autres (inclus)'!U155</f>
        <v>0</v>
      </c>
      <c r="V155" s="444">
        <f>'2. FTNC CAN'!V155+'3. FTNC USD'!V155+'4. FTNC EUR'!V155+'5. FTNC GBP'!V155+'6. FTNC Autres (inclus)'!V155</f>
        <v>0</v>
      </c>
      <c r="W155" s="444">
        <f>'2. FTNC CAN'!W155+'3. FTNC USD'!W155+'4. FTNC EUR'!W155+'5. FTNC GBP'!W155+'6. FTNC Autres (inclus)'!W155</f>
        <v>0</v>
      </c>
      <c r="X155" s="444">
        <f>'2. FTNC CAN'!X155+'3. FTNC USD'!X155+'4. FTNC EUR'!X155+'5. FTNC GBP'!X155+'6. FTNC Autres (inclus)'!X155</f>
        <v>0</v>
      </c>
      <c r="Y155" s="444">
        <f>'2. FTNC CAN'!Y155+'3. FTNC USD'!Y155+'4. FTNC EUR'!Y155+'5. FTNC GBP'!Y155+'6. FTNC Autres (inclus)'!Y155</f>
        <v>0</v>
      </c>
      <c r="Z155" s="444">
        <f>'2. FTNC CAN'!Z155+'3. FTNC USD'!Z155+'4. FTNC EUR'!Z155+'5. FTNC GBP'!Z155+'6. FTNC Autres (inclus)'!Z155</f>
        <v>0</v>
      </c>
      <c r="AA155" s="444">
        <f>'2. FTNC CAN'!AA155+'3. FTNC USD'!AA155+'4. FTNC EUR'!AA155+'5. FTNC GBP'!AA155+'6. FTNC Autres (inclus)'!AA155</f>
        <v>0</v>
      </c>
      <c r="AB155" s="445">
        <f>'2. FTNC CAN'!AB155+'3. FTNC USD'!AB155+'4. FTNC EUR'!AB155+'5. FTNC GBP'!AB155+'6. FTNC Autres (inclus)'!AB155</f>
        <v>0</v>
      </c>
      <c r="AC155" s="445">
        <f>'2. FTNC CAN'!AC155+'3. FTNC USD'!AC155+'4. FTNC EUR'!AC155+'5. FTNC GBP'!AC155+'6. FTNC Autres (inclus)'!AC155</f>
        <v>0</v>
      </c>
      <c r="AD155" s="996"/>
      <c r="AE155" s="997"/>
      <c r="AF155" s="998"/>
    </row>
    <row r="156" spans="1:32" ht="15" x14ac:dyDescent="0.2">
      <c r="A156" s="232">
        <v>252</v>
      </c>
      <c r="B156" s="507"/>
      <c r="C156" s="475"/>
      <c r="D156" s="267"/>
      <c r="E156" s="483"/>
      <c r="F156" s="859" t="s">
        <v>560</v>
      </c>
      <c r="G156" s="860"/>
      <c r="H156" s="860"/>
      <c r="I156" s="860"/>
      <c r="J156" s="860"/>
      <c r="K156" s="860"/>
      <c r="L156" s="861"/>
      <c r="M156" s="441">
        <f>'2. FTNC CAN'!M156+'3. FTNC USD'!M156+'4. FTNC EUR'!M156+'5. FTNC GBP'!M156+'6. FTNC Autres (inclus)'!M156</f>
        <v>0</v>
      </c>
      <c r="N156" s="442">
        <f>'2. FTNC CAN'!N156+'3. FTNC USD'!N156+'4. FTNC EUR'!N156+'5. FTNC GBP'!N156+'6. FTNC Autres (inclus)'!N156</f>
        <v>0</v>
      </c>
      <c r="O156" s="443">
        <f>'2. FTNC CAN'!O156+'3. FTNC USD'!O156+'4. FTNC EUR'!O156+'5. FTNC GBP'!O156+'6. FTNC Autres (inclus)'!O156</f>
        <v>0</v>
      </c>
      <c r="P156" s="444">
        <f>'2. FTNC CAN'!P156+'3. FTNC USD'!P156+'4. FTNC EUR'!P156+'5. FTNC GBP'!P156+'6. FTNC Autres (inclus)'!P156</f>
        <v>0</v>
      </c>
      <c r="Q156" s="445">
        <f>'2. FTNC CAN'!Q156+'3. FTNC USD'!Q156+'4. FTNC EUR'!Q156+'5. FTNC GBP'!Q156+'6. FTNC Autres (inclus)'!Q156</f>
        <v>0</v>
      </c>
      <c r="R156" s="444">
        <f>'2. FTNC CAN'!R156+'3. FTNC USD'!R156+'4. FTNC EUR'!R156+'5. FTNC GBP'!R156+'6. FTNC Autres (inclus)'!R156</f>
        <v>0</v>
      </c>
      <c r="S156" s="444">
        <f>'2. FTNC CAN'!S156+'3. FTNC USD'!S156+'4. FTNC EUR'!S156+'5. FTNC GBP'!S156+'6. FTNC Autres (inclus)'!S156</f>
        <v>0</v>
      </c>
      <c r="T156" s="444">
        <f>'2. FTNC CAN'!T156+'3. FTNC USD'!T156+'4. FTNC EUR'!T156+'5. FTNC GBP'!T156+'6. FTNC Autres (inclus)'!T156</f>
        <v>0</v>
      </c>
      <c r="U156" s="444">
        <f>'2. FTNC CAN'!U156+'3. FTNC USD'!U156+'4. FTNC EUR'!U156+'5. FTNC GBP'!U156+'6. FTNC Autres (inclus)'!U156</f>
        <v>0</v>
      </c>
      <c r="V156" s="444">
        <f>'2. FTNC CAN'!V156+'3. FTNC USD'!V156+'4. FTNC EUR'!V156+'5. FTNC GBP'!V156+'6. FTNC Autres (inclus)'!V156</f>
        <v>0</v>
      </c>
      <c r="W156" s="444">
        <f>'2. FTNC CAN'!W156+'3. FTNC USD'!W156+'4. FTNC EUR'!W156+'5. FTNC GBP'!W156+'6. FTNC Autres (inclus)'!W156</f>
        <v>0</v>
      </c>
      <c r="X156" s="444">
        <f>'2. FTNC CAN'!X156+'3. FTNC USD'!X156+'4. FTNC EUR'!X156+'5. FTNC GBP'!X156+'6. FTNC Autres (inclus)'!X156</f>
        <v>0</v>
      </c>
      <c r="Y156" s="444">
        <f>'2. FTNC CAN'!Y156+'3. FTNC USD'!Y156+'4. FTNC EUR'!Y156+'5. FTNC GBP'!Y156+'6. FTNC Autres (inclus)'!Y156</f>
        <v>0</v>
      </c>
      <c r="Z156" s="444">
        <f>'2. FTNC CAN'!Z156+'3. FTNC USD'!Z156+'4. FTNC EUR'!Z156+'5. FTNC GBP'!Z156+'6. FTNC Autres (inclus)'!Z156</f>
        <v>0</v>
      </c>
      <c r="AA156" s="444">
        <f>'2. FTNC CAN'!AA156+'3. FTNC USD'!AA156+'4. FTNC EUR'!AA156+'5. FTNC GBP'!AA156+'6. FTNC Autres (inclus)'!AA156</f>
        <v>0</v>
      </c>
      <c r="AB156" s="445">
        <f>'2. FTNC CAN'!AB156+'3. FTNC USD'!AB156+'4. FTNC EUR'!AB156+'5. FTNC GBP'!AB156+'6. FTNC Autres (inclus)'!AB156</f>
        <v>0</v>
      </c>
      <c r="AC156" s="445">
        <f>'2. FTNC CAN'!AC156+'3. FTNC USD'!AC156+'4. FTNC EUR'!AC156+'5. FTNC GBP'!AC156+'6. FTNC Autres (inclus)'!AC156</f>
        <v>0</v>
      </c>
      <c r="AD156" s="996"/>
      <c r="AE156" s="997"/>
      <c r="AF156" s="998"/>
    </row>
    <row r="157" spans="1:32" ht="15" x14ac:dyDescent="0.2">
      <c r="A157" s="232">
        <v>253</v>
      </c>
      <c r="B157" s="507"/>
      <c r="C157" s="475"/>
      <c r="D157" s="267"/>
      <c r="E157" s="975" t="s">
        <v>15</v>
      </c>
      <c r="F157" s="976"/>
      <c r="G157" s="976"/>
      <c r="H157" s="976"/>
      <c r="I157" s="976"/>
      <c r="J157" s="976"/>
      <c r="K157" s="976"/>
      <c r="L157" s="977"/>
      <c r="M157" s="407">
        <f>SUBTOTAL(9,M158:M160)</f>
        <v>0</v>
      </c>
      <c r="N157" s="410">
        <f t="shared" ref="N157:AC157" si="35">SUBTOTAL(9,N158:N160)</f>
        <v>0</v>
      </c>
      <c r="O157" s="414">
        <f t="shared" si="35"/>
        <v>0</v>
      </c>
      <c r="P157" s="413">
        <f t="shared" si="35"/>
        <v>0</v>
      </c>
      <c r="Q157" s="411">
        <f t="shared" si="35"/>
        <v>0</v>
      </c>
      <c r="R157" s="414">
        <f t="shared" si="35"/>
        <v>0</v>
      </c>
      <c r="S157" s="414">
        <f t="shared" si="35"/>
        <v>0</v>
      </c>
      <c r="T157" s="414">
        <f t="shared" si="35"/>
        <v>0</v>
      </c>
      <c r="U157" s="414">
        <f t="shared" si="35"/>
        <v>0</v>
      </c>
      <c r="V157" s="414">
        <f t="shared" si="35"/>
        <v>0</v>
      </c>
      <c r="W157" s="414">
        <f t="shared" si="35"/>
        <v>0</v>
      </c>
      <c r="X157" s="414">
        <f t="shared" si="35"/>
        <v>0</v>
      </c>
      <c r="Y157" s="414">
        <f t="shared" si="35"/>
        <v>0</v>
      </c>
      <c r="Z157" s="414">
        <f t="shared" si="35"/>
        <v>0</v>
      </c>
      <c r="AA157" s="414">
        <f t="shared" si="35"/>
        <v>0</v>
      </c>
      <c r="AB157" s="424">
        <f t="shared" si="35"/>
        <v>0</v>
      </c>
      <c r="AC157" s="407">
        <f t="shared" si="35"/>
        <v>0</v>
      </c>
      <c r="AD157" s="996"/>
      <c r="AE157" s="997"/>
      <c r="AF157" s="998"/>
    </row>
    <row r="158" spans="1:32" ht="15" x14ac:dyDescent="0.2">
      <c r="A158" s="232">
        <v>254</v>
      </c>
      <c r="B158" s="507"/>
      <c r="C158" s="475"/>
      <c r="D158" s="267"/>
      <c r="E158" s="483"/>
      <c r="F158" s="856" t="s">
        <v>138</v>
      </c>
      <c r="G158" s="857"/>
      <c r="H158" s="857"/>
      <c r="I158" s="857"/>
      <c r="J158" s="857"/>
      <c r="K158" s="857"/>
      <c r="L158" s="858"/>
      <c r="M158" s="441">
        <f>'2. FTNC CAN'!M158+'3. FTNC USD'!M158+'4. FTNC EUR'!M158+'5. FTNC GBP'!M158+'6. FTNC Autres (inclus)'!M158</f>
        <v>0</v>
      </c>
      <c r="N158" s="442">
        <f>'2. FTNC CAN'!N158+'3. FTNC USD'!N158+'4. FTNC EUR'!N158+'5. FTNC GBP'!N158+'6. FTNC Autres (inclus)'!N158</f>
        <v>0</v>
      </c>
      <c r="O158" s="443">
        <f>'2. FTNC CAN'!O158+'3. FTNC USD'!O158+'4. FTNC EUR'!O158+'5. FTNC GBP'!O158+'6. FTNC Autres (inclus)'!O158</f>
        <v>0</v>
      </c>
      <c r="P158" s="444">
        <f>'2. FTNC CAN'!P158+'3. FTNC USD'!P158+'4. FTNC EUR'!P158+'5. FTNC GBP'!P158+'6. FTNC Autres (inclus)'!P158</f>
        <v>0</v>
      </c>
      <c r="Q158" s="445">
        <f>'2. FTNC CAN'!Q158+'3. FTNC USD'!Q158+'4. FTNC EUR'!Q158+'5. FTNC GBP'!Q158+'6. FTNC Autres (inclus)'!Q158</f>
        <v>0</v>
      </c>
      <c r="R158" s="444">
        <f>'2. FTNC CAN'!R158+'3. FTNC USD'!R158+'4. FTNC EUR'!R158+'5. FTNC GBP'!R158+'6. FTNC Autres (inclus)'!R158</f>
        <v>0</v>
      </c>
      <c r="S158" s="444">
        <f>'2. FTNC CAN'!S158+'3. FTNC USD'!S158+'4. FTNC EUR'!S158+'5. FTNC GBP'!S158+'6. FTNC Autres (inclus)'!S158</f>
        <v>0</v>
      </c>
      <c r="T158" s="444">
        <f>'2. FTNC CAN'!T158+'3. FTNC USD'!T158+'4. FTNC EUR'!T158+'5. FTNC GBP'!T158+'6. FTNC Autres (inclus)'!T158</f>
        <v>0</v>
      </c>
      <c r="U158" s="444">
        <f>'2. FTNC CAN'!U158+'3. FTNC USD'!U158+'4. FTNC EUR'!U158+'5. FTNC GBP'!U158+'6. FTNC Autres (inclus)'!U158</f>
        <v>0</v>
      </c>
      <c r="V158" s="444">
        <f>'2. FTNC CAN'!V158+'3. FTNC USD'!V158+'4. FTNC EUR'!V158+'5. FTNC GBP'!V158+'6. FTNC Autres (inclus)'!V158</f>
        <v>0</v>
      </c>
      <c r="W158" s="444">
        <f>'2. FTNC CAN'!W158+'3. FTNC USD'!W158+'4. FTNC EUR'!W158+'5. FTNC GBP'!W158+'6. FTNC Autres (inclus)'!W158</f>
        <v>0</v>
      </c>
      <c r="X158" s="444">
        <f>'2. FTNC CAN'!X158+'3. FTNC USD'!X158+'4. FTNC EUR'!X158+'5. FTNC GBP'!X158+'6. FTNC Autres (inclus)'!X158</f>
        <v>0</v>
      </c>
      <c r="Y158" s="444">
        <f>'2. FTNC CAN'!Y158+'3. FTNC USD'!Y158+'4. FTNC EUR'!Y158+'5. FTNC GBP'!Y158+'6. FTNC Autres (inclus)'!Y158</f>
        <v>0</v>
      </c>
      <c r="Z158" s="444">
        <f>'2. FTNC CAN'!Z158+'3. FTNC USD'!Z158+'4. FTNC EUR'!Z158+'5. FTNC GBP'!Z158+'6. FTNC Autres (inclus)'!Z158</f>
        <v>0</v>
      </c>
      <c r="AA158" s="444">
        <f>'2. FTNC CAN'!AA158+'3. FTNC USD'!AA158+'4. FTNC EUR'!AA158+'5. FTNC GBP'!AA158+'6. FTNC Autres (inclus)'!AA158</f>
        <v>0</v>
      </c>
      <c r="AB158" s="445">
        <f>'2. FTNC CAN'!AB158+'3. FTNC USD'!AB158+'4. FTNC EUR'!AB158+'5. FTNC GBP'!AB158+'6. FTNC Autres (inclus)'!AB158</f>
        <v>0</v>
      </c>
      <c r="AC158" s="445">
        <f>'2. FTNC CAN'!AC158+'3. FTNC USD'!AC158+'4. FTNC EUR'!AC158+'5. FTNC GBP'!AC158+'6. FTNC Autres (inclus)'!AC158</f>
        <v>0</v>
      </c>
      <c r="AD158" s="996"/>
      <c r="AE158" s="997"/>
      <c r="AF158" s="998"/>
    </row>
    <row r="159" spans="1:32" ht="15" x14ac:dyDescent="0.2">
      <c r="A159" s="232">
        <v>255</v>
      </c>
      <c r="B159" s="507"/>
      <c r="C159" s="475"/>
      <c r="D159" s="267"/>
      <c r="E159" s="483"/>
      <c r="F159" s="915" t="s">
        <v>19</v>
      </c>
      <c r="G159" s="916"/>
      <c r="H159" s="916"/>
      <c r="I159" s="916"/>
      <c r="J159" s="916"/>
      <c r="K159" s="916"/>
      <c r="L159" s="917"/>
      <c r="M159" s="441">
        <f>'2. FTNC CAN'!M159+'3. FTNC USD'!M159+'4. FTNC EUR'!M159+'5. FTNC GBP'!M159+'6. FTNC Autres (inclus)'!M159</f>
        <v>0</v>
      </c>
      <c r="N159" s="442">
        <f>'2. FTNC CAN'!N159+'3. FTNC USD'!N159+'4. FTNC EUR'!N159+'5. FTNC GBP'!N159+'6. FTNC Autres (inclus)'!N159</f>
        <v>0</v>
      </c>
      <c r="O159" s="443">
        <f>'2. FTNC CAN'!O159+'3. FTNC USD'!O159+'4. FTNC EUR'!O159+'5. FTNC GBP'!O159+'6. FTNC Autres (inclus)'!O159</f>
        <v>0</v>
      </c>
      <c r="P159" s="444">
        <f>'2. FTNC CAN'!P159+'3. FTNC USD'!P159+'4. FTNC EUR'!P159+'5. FTNC GBP'!P159+'6. FTNC Autres (inclus)'!P159</f>
        <v>0</v>
      </c>
      <c r="Q159" s="445">
        <f>'2. FTNC CAN'!Q159+'3. FTNC USD'!Q159+'4. FTNC EUR'!Q159+'5. FTNC GBP'!Q159+'6. FTNC Autres (inclus)'!Q159</f>
        <v>0</v>
      </c>
      <c r="R159" s="444">
        <f>'2. FTNC CAN'!R159+'3. FTNC USD'!R159+'4. FTNC EUR'!R159+'5. FTNC GBP'!R159+'6. FTNC Autres (inclus)'!R159</f>
        <v>0</v>
      </c>
      <c r="S159" s="444">
        <f>'2. FTNC CAN'!S159+'3. FTNC USD'!S159+'4. FTNC EUR'!S159+'5. FTNC GBP'!S159+'6. FTNC Autres (inclus)'!S159</f>
        <v>0</v>
      </c>
      <c r="T159" s="444">
        <f>'2. FTNC CAN'!T159+'3. FTNC USD'!T159+'4. FTNC EUR'!T159+'5. FTNC GBP'!T159+'6. FTNC Autres (inclus)'!T159</f>
        <v>0</v>
      </c>
      <c r="U159" s="444">
        <f>'2. FTNC CAN'!U159+'3. FTNC USD'!U159+'4. FTNC EUR'!U159+'5. FTNC GBP'!U159+'6. FTNC Autres (inclus)'!U159</f>
        <v>0</v>
      </c>
      <c r="V159" s="444">
        <f>'2. FTNC CAN'!V159+'3. FTNC USD'!V159+'4. FTNC EUR'!V159+'5. FTNC GBP'!V159+'6. FTNC Autres (inclus)'!V159</f>
        <v>0</v>
      </c>
      <c r="W159" s="444">
        <f>'2. FTNC CAN'!W159+'3. FTNC USD'!W159+'4. FTNC EUR'!W159+'5. FTNC GBP'!W159+'6. FTNC Autres (inclus)'!W159</f>
        <v>0</v>
      </c>
      <c r="X159" s="444">
        <f>'2. FTNC CAN'!X159+'3. FTNC USD'!X159+'4. FTNC EUR'!X159+'5. FTNC GBP'!X159+'6. FTNC Autres (inclus)'!X159</f>
        <v>0</v>
      </c>
      <c r="Y159" s="444">
        <f>'2. FTNC CAN'!Y159+'3. FTNC USD'!Y159+'4. FTNC EUR'!Y159+'5. FTNC GBP'!Y159+'6. FTNC Autres (inclus)'!Y159</f>
        <v>0</v>
      </c>
      <c r="Z159" s="444">
        <f>'2. FTNC CAN'!Z159+'3. FTNC USD'!Z159+'4. FTNC EUR'!Z159+'5. FTNC GBP'!Z159+'6. FTNC Autres (inclus)'!Z159</f>
        <v>0</v>
      </c>
      <c r="AA159" s="444">
        <f>'2. FTNC CAN'!AA159+'3. FTNC USD'!AA159+'4. FTNC EUR'!AA159+'5. FTNC GBP'!AA159+'6. FTNC Autres (inclus)'!AA159</f>
        <v>0</v>
      </c>
      <c r="AB159" s="445">
        <f>'2. FTNC CAN'!AB159+'3. FTNC USD'!AB159+'4. FTNC EUR'!AB159+'5. FTNC GBP'!AB159+'6. FTNC Autres (inclus)'!AB159</f>
        <v>0</v>
      </c>
      <c r="AC159" s="445">
        <f>'2. FTNC CAN'!AC159+'3. FTNC USD'!AC159+'4. FTNC EUR'!AC159+'5. FTNC GBP'!AC159+'6. FTNC Autres (inclus)'!AC159</f>
        <v>0</v>
      </c>
      <c r="AD159" s="996"/>
      <c r="AE159" s="997"/>
      <c r="AF159" s="998"/>
    </row>
    <row r="160" spans="1:32" ht="15" x14ac:dyDescent="0.2">
      <c r="A160" s="232">
        <v>256</v>
      </c>
      <c r="B160" s="507"/>
      <c r="C160" s="475"/>
      <c r="D160" s="267"/>
      <c r="E160" s="483"/>
      <c r="F160" s="859" t="s">
        <v>561</v>
      </c>
      <c r="G160" s="860"/>
      <c r="H160" s="860"/>
      <c r="I160" s="860"/>
      <c r="J160" s="860"/>
      <c r="K160" s="860"/>
      <c r="L160" s="861"/>
      <c r="M160" s="441">
        <f>'2. FTNC CAN'!M160+'3. FTNC USD'!M160+'4. FTNC EUR'!M160+'5. FTNC GBP'!M160+'6. FTNC Autres (inclus)'!M160</f>
        <v>0</v>
      </c>
      <c r="N160" s="442">
        <f>'2. FTNC CAN'!N160+'3. FTNC USD'!N160+'4. FTNC EUR'!N160+'5. FTNC GBP'!N160+'6. FTNC Autres (inclus)'!N160</f>
        <v>0</v>
      </c>
      <c r="O160" s="443">
        <f>'2. FTNC CAN'!O160+'3. FTNC USD'!O160+'4. FTNC EUR'!O160+'5. FTNC GBP'!O160+'6. FTNC Autres (inclus)'!O160</f>
        <v>0</v>
      </c>
      <c r="P160" s="444">
        <f>'2. FTNC CAN'!P160+'3. FTNC USD'!P160+'4. FTNC EUR'!P160+'5. FTNC GBP'!P160+'6. FTNC Autres (inclus)'!P160</f>
        <v>0</v>
      </c>
      <c r="Q160" s="445">
        <f>'2. FTNC CAN'!Q160+'3. FTNC USD'!Q160+'4. FTNC EUR'!Q160+'5. FTNC GBP'!Q160+'6. FTNC Autres (inclus)'!Q160</f>
        <v>0</v>
      </c>
      <c r="R160" s="444">
        <f>'2. FTNC CAN'!R160+'3. FTNC USD'!R160+'4. FTNC EUR'!R160+'5. FTNC GBP'!R160+'6. FTNC Autres (inclus)'!R160</f>
        <v>0</v>
      </c>
      <c r="S160" s="444">
        <f>'2. FTNC CAN'!S160+'3. FTNC USD'!S160+'4. FTNC EUR'!S160+'5. FTNC GBP'!S160+'6. FTNC Autres (inclus)'!S160</f>
        <v>0</v>
      </c>
      <c r="T160" s="444">
        <f>'2. FTNC CAN'!T160+'3. FTNC USD'!T160+'4. FTNC EUR'!T160+'5. FTNC GBP'!T160+'6. FTNC Autres (inclus)'!T160</f>
        <v>0</v>
      </c>
      <c r="U160" s="444">
        <f>'2. FTNC CAN'!U160+'3. FTNC USD'!U160+'4. FTNC EUR'!U160+'5. FTNC GBP'!U160+'6. FTNC Autres (inclus)'!U160</f>
        <v>0</v>
      </c>
      <c r="V160" s="444">
        <f>'2. FTNC CAN'!V160+'3. FTNC USD'!V160+'4. FTNC EUR'!V160+'5. FTNC GBP'!V160+'6. FTNC Autres (inclus)'!V160</f>
        <v>0</v>
      </c>
      <c r="W160" s="444">
        <f>'2. FTNC CAN'!W160+'3. FTNC USD'!W160+'4. FTNC EUR'!W160+'5. FTNC GBP'!W160+'6. FTNC Autres (inclus)'!W160</f>
        <v>0</v>
      </c>
      <c r="X160" s="444">
        <f>'2. FTNC CAN'!X160+'3. FTNC USD'!X160+'4. FTNC EUR'!X160+'5. FTNC GBP'!X160+'6. FTNC Autres (inclus)'!X160</f>
        <v>0</v>
      </c>
      <c r="Y160" s="444">
        <f>'2. FTNC CAN'!Y160+'3. FTNC USD'!Y160+'4. FTNC EUR'!Y160+'5. FTNC GBP'!Y160+'6. FTNC Autres (inclus)'!Y160</f>
        <v>0</v>
      </c>
      <c r="Z160" s="444">
        <f>'2. FTNC CAN'!Z160+'3. FTNC USD'!Z160+'4. FTNC EUR'!Z160+'5. FTNC GBP'!Z160+'6. FTNC Autres (inclus)'!Z160</f>
        <v>0</v>
      </c>
      <c r="AA160" s="444">
        <f>'2. FTNC CAN'!AA160+'3. FTNC USD'!AA160+'4. FTNC EUR'!AA160+'5. FTNC GBP'!AA160+'6. FTNC Autres (inclus)'!AA160</f>
        <v>0</v>
      </c>
      <c r="AB160" s="445">
        <f>'2. FTNC CAN'!AB160+'3. FTNC USD'!AB160+'4. FTNC EUR'!AB160+'5. FTNC GBP'!AB160+'6. FTNC Autres (inclus)'!AB160</f>
        <v>0</v>
      </c>
      <c r="AC160" s="445">
        <f>'2. FTNC CAN'!AC160+'3. FTNC USD'!AC160+'4. FTNC EUR'!AC160+'5. FTNC GBP'!AC160+'6. FTNC Autres (inclus)'!AC160</f>
        <v>0</v>
      </c>
      <c r="AD160" s="996"/>
      <c r="AE160" s="997"/>
      <c r="AF160" s="998"/>
    </row>
    <row r="161" spans="1:32" ht="15" x14ac:dyDescent="0.2">
      <c r="A161" s="232">
        <v>257</v>
      </c>
      <c r="B161" s="507"/>
      <c r="C161" s="475"/>
      <c r="D161" s="267"/>
      <c r="E161" s="853" t="s">
        <v>18</v>
      </c>
      <c r="F161" s="854"/>
      <c r="G161" s="854"/>
      <c r="H161" s="854"/>
      <c r="I161" s="854"/>
      <c r="J161" s="854"/>
      <c r="K161" s="854"/>
      <c r="L161" s="855"/>
      <c r="M161" s="407">
        <f>SUBTOTAL(9,M162:M164)</f>
        <v>0</v>
      </c>
      <c r="N161" s="410">
        <f t="shared" ref="N161:AC161" si="36">SUBTOTAL(9,N162:N164)</f>
        <v>0</v>
      </c>
      <c r="O161" s="414">
        <f t="shared" si="36"/>
        <v>0</v>
      </c>
      <c r="P161" s="413">
        <f t="shared" si="36"/>
        <v>0</v>
      </c>
      <c r="Q161" s="411">
        <f t="shared" si="36"/>
        <v>0</v>
      </c>
      <c r="R161" s="414">
        <f t="shared" si="36"/>
        <v>0</v>
      </c>
      <c r="S161" s="414">
        <f t="shared" si="36"/>
        <v>0</v>
      </c>
      <c r="T161" s="414">
        <f t="shared" si="36"/>
        <v>0</v>
      </c>
      <c r="U161" s="414">
        <f t="shared" si="36"/>
        <v>0</v>
      </c>
      <c r="V161" s="414">
        <f t="shared" si="36"/>
        <v>0</v>
      </c>
      <c r="W161" s="414">
        <f t="shared" si="36"/>
        <v>0</v>
      </c>
      <c r="X161" s="414">
        <f t="shared" si="36"/>
        <v>0</v>
      </c>
      <c r="Y161" s="414">
        <f t="shared" si="36"/>
        <v>0</v>
      </c>
      <c r="Z161" s="414">
        <f t="shared" si="36"/>
        <v>0</v>
      </c>
      <c r="AA161" s="414">
        <f t="shared" si="36"/>
        <v>0</v>
      </c>
      <c r="AB161" s="424">
        <f t="shared" si="36"/>
        <v>0</v>
      </c>
      <c r="AC161" s="407">
        <f t="shared" si="36"/>
        <v>0</v>
      </c>
      <c r="AD161" s="996"/>
      <c r="AE161" s="997"/>
      <c r="AF161" s="998"/>
    </row>
    <row r="162" spans="1:32" ht="15" x14ac:dyDescent="0.2">
      <c r="A162" s="232">
        <v>258</v>
      </c>
      <c r="B162" s="507"/>
      <c r="C162" s="475"/>
      <c r="D162" s="267"/>
      <c r="E162" s="483"/>
      <c r="F162" s="856" t="s">
        <v>20</v>
      </c>
      <c r="G162" s="857"/>
      <c r="H162" s="857"/>
      <c r="I162" s="857"/>
      <c r="J162" s="857"/>
      <c r="K162" s="857"/>
      <c r="L162" s="858"/>
      <c r="M162" s="441">
        <f>'2. FTNC CAN'!M162+'3. FTNC USD'!M162+'4. FTNC EUR'!M162+'5. FTNC GBP'!M162+'6. FTNC Autres (inclus)'!M162</f>
        <v>0</v>
      </c>
      <c r="N162" s="442">
        <f>'2. FTNC CAN'!N162+'3. FTNC USD'!N162+'4. FTNC EUR'!N162+'5. FTNC GBP'!N162+'6. FTNC Autres (inclus)'!N162</f>
        <v>0</v>
      </c>
      <c r="O162" s="443">
        <f>'2. FTNC CAN'!O162+'3. FTNC USD'!O162+'4. FTNC EUR'!O162+'5. FTNC GBP'!O162+'6. FTNC Autres (inclus)'!O162</f>
        <v>0</v>
      </c>
      <c r="P162" s="444">
        <f>'2. FTNC CAN'!P162+'3. FTNC USD'!P162+'4. FTNC EUR'!P162+'5. FTNC GBP'!P162+'6. FTNC Autres (inclus)'!P162</f>
        <v>0</v>
      </c>
      <c r="Q162" s="445">
        <f>'2. FTNC CAN'!Q162+'3. FTNC USD'!Q162+'4. FTNC EUR'!Q162+'5. FTNC GBP'!Q162+'6. FTNC Autres (inclus)'!Q162</f>
        <v>0</v>
      </c>
      <c r="R162" s="444">
        <f>'2. FTNC CAN'!R162+'3. FTNC USD'!R162+'4. FTNC EUR'!R162+'5. FTNC GBP'!R162+'6. FTNC Autres (inclus)'!R162</f>
        <v>0</v>
      </c>
      <c r="S162" s="444">
        <f>'2. FTNC CAN'!S162+'3. FTNC USD'!S162+'4. FTNC EUR'!S162+'5. FTNC GBP'!S162+'6. FTNC Autres (inclus)'!S162</f>
        <v>0</v>
      </c>
      <c r="T162" s="444">
        <f>'2. FTNC CAN'!T162+'3. FTNC USD'!T162+'4. FTNC EUR'!T162+'5. FTNC GBP'!T162+'6. FTNC Autres (inclus)'!T162</f>
        <v>0</v>
      </c>
      <c r="U162" s="444">
        <f>'2. FTNC CAN'!U162+'3. FTNC USD'!U162+'4. FTNC EUR'!U162+'5. FTNC GBP'!U162+'6. FTNC Autres (inclus)'!U162</f>
        <v>0</v>
      </c>
      <c r="V162" s="444">
        <f>'2. FTNC CAN'!V162+'3. FTNC USD'!V162+'4. FTNC EUR'!V162+'5. FTNC GBP'!V162+'6. FTNC Autres (inclus)'!V162</f>
        <v>0</v>
      </c>
      <c r="W162" s="444">
        <f>'2. FTNC CAN'!W162+'3. FTNC USD'!W162+'4. FTNC EUR'!W162+'5. FTNC GBP'!W162+'6. FTNC Autres (inclus)'!W162</f>
        <v>0</v>
      </c>
      <c r="X162" s="444">
        <f>'2. FTNC CAN'!X162+'3. FTNC USD'!X162+'4. FTNC EUR'!X162+'5. FTNC GBP'!X162+'6. FTNC Autres (inclus)'!X162</f>
        <v>0</v>
      </c>
      <c r="Y162" s="444">
        <f>'2. FTNC CAN'!Y162+'3. FTNC USD'!Y162+'4. FTNC EUR'!Y162+'5. FTNC GBP'!Y162+'6. FTNC Autres (inclus)'!Y162</f>
        <v>0</v>
      </c>
      <c r="Z162" s="444">
        <f>'2. FTNC CAN'!Z162+'3. FTNC USD'!Z162+'4. FTNC EUR'!Z162+'5. FTNC GBP'!Z162+'6. FTNC Autres (inclus)'!Z162</f>
        <v>0</v>
      </c>
      <c r="AA162" s="444">
        <f>'2. FTNC CAN'!AA162+'3. FTNC USD'!AA162+'4. FTNC EUR'!AA162+'5. FTNC GBP'!AA162+'6. FTNC Autres (inclus)'!AA162</f>
        <v>0</v>
      </c>
      <c r="AB162" s="445">
        <f>'2. FTNC CAN'!AB162+'3. FTNC USD'!AB162+'4. FTNC EUR'!AB162+'5. FTNC GBP'!AB162+'6. FTNC Autres (inclus)'!AB162</f>
        <v>0</v>
      </c>
      <c r="AC162" s="445">
        <f>'2. FTNC CAN'!AC162+'3. FTNC USD'!AC162+'4. FTNC EUR'!AC162+'5. FTNC GBP'!AC162+'6. FTNC Autres (inclus)'!AC162</f>
        <v>0</v>
      </c>
      <c r="AD162" s="996"/>
      <c r="AE162" s="997"/>
      <c r="AF162" s="998"/>
    </row>
    <row r="163" spans="1:32" ht="15" x14ac:dyDescent="0.2">
      <c r="A163" s="232">
        <v>259</v>
      </c>
      <c r="B163" s="507"/>
      <c r="C163" s="475"/>
      <c r="D163" s="267"/>
      <c r="E163" s="483"/>
      <c r="F163" s="915" t="s">
        <v>21</v>
      </c>
      <c r="G163" s="916"/>
      <c r="H163" s="916"/>
      <c r="I163" s="916"/>
      <c r="J163" s="916"/>
      <c r="K163" s="916"/>
      <c r="L163" s="917"/>
      <c r="M163" s="441">
        <f>'2. FTNC CAN'!M163+'3. FTNC USD'!M163+'4. FTNC EUR'!M163+'5. FTNC GBP'!M163+'6. FTNC Autres (inclus)'!M163</f>
        <v>0</v>
      </c>
      <c r="N163" s="442">
        <f>'2. FTNC CAN'!N163+'3. FTNC USD'!N163+'4. FTNC EUR'!N163+'5. FTNC GBP'!N163+'6. FTNC Autres (inclus)'!N163</f>
        <v>0</v>
      </c>
      <c r="O163" s="443">
        <f>'2. FTNC CAN'!O163+'3. FTNC USD'!O163+'4. FTNC EUR'!O163+'5. FTNC GBP'!O163+'6. FTNC Autres (inclus)'!O163</f>
        <v>0</v>
      </c>
      <c r="P163" s="444">
        <f>'2. FTNC CAN'!P163+'3. FTNC USD'!P163+'4. FTNC EUR'!P163+'5. FTNC GBP'!P163+'6. FTNC Autres (inclus)'!P163</f>
        <v>0</v>
      </c>
      <c r="Q163" s="445">
        <f>'2. FTNC CAN'!Q163+'3. FTNC USD'!Q163+'4. FTNC EUR'!Q163+'5. FTNC GBP'!Q163+'6. FTNC Autres (inclus)'!Q163</f>
        <v>0</v>
      </c>
      <c r="R163" s="444">
        <f>'2. FTNC CAN'!R163+'3. FTNC USD'!R163+'4. FTNC EUR'!R163+'5. FTNC GBP'!R163+'6. FTNC Autres (inclus)'!R163</f>
        <v>0</v>
      </c>
      <c r="S163" s="444">
        <f>'2. FTNC CAN'!S163+'3. FTNC USD'!S163+'4. FTNC EUR'!S163+'5. FTNC GBP'!S163+'6. FTNC Autres (inclus)'!S163</f>
        <v>0</v>
      </c>
      <c r="T163" s="444">
        <f>'2. FTNC CAN'!T163+'3. FTNC USD'!T163+'4. FTNC EUR'!T163+'5. FTNC GBP'!T163+'6. FTNC Autres (inclus)'!T163</f>
        <v>0</v>
      </c>
      <c r="U163" s="444">
        <f>'2. FTNC CAN'!U163+'3. FTNC USD'!U163+'4. FTNC EUR'!U163+'5. FTNC GBP'!U163+'6. FTNC Autres (inclus)'!U163</f>
        <v>0</v>
      </c>
      <c r="V163" s="444">
        <f>'2. FTNC CAN'!V163+'3. FTNC USD'!V163+'4. FTNC EUR'!V163+'5. FTNC GBP'!V163+'6. FTNC Autres (inclus)'!V163</f>
        <v>0</v>
      </c>
      <c r="W163" s="444">
        <f>'2. FTNC CAN'!W163+'3. FTNC USD'!W163+'4. FTNC EUR'!W163+'5. FTNC GBP'!W163+'6. FTNC Autres (inclus)'!W163</f>
        <v>0</v>
      </c>
      <c r="X163" s="444">
        <f>'2. FTNC CAN'!X163+'3. FTNC USD'!X163+'4. FTNC EUR'!X163+'5. FTNC GBP'!X163+'6. FTNC Autres (inclus)'!X163</f>
        <v>0</v>
      </c>
      <c r="Y163" s="444">
        <f>'2. FTNC CAN'!Y163+'3. FTNC USD'!Y163+'4. FTNC EUR'!Y163+'5. FTNC GBP'!Y163+'6. FTNC Autres (inclus)'!Y163</f>
        <v>0</v>
      </c>
      <c r="Z163" s="444">
        <f>'2. FTNC CAN'!Z163+'3. FTNC USD'!Z163+'4. FTNC EUR'!Z163+'5. FTNC GBP'!Z163+'6. FTNC Autres (inclus)'!Z163</f>
        <v>0</v>
      </c>
      <c r="AA163" s="444">
        <f>'2. FTNC CAN'!AA163+'3. FTNC USD'!AA163+'4. FTNC EUR'!AA163+'5. FTNC GBP'!AA163+'6. FTNC Autres (inclus)'!AA163</f>
        <v>0</v>
      </c>
      <c r="AB163" s="445">
        <f>'2. FTNC CAN'!AB163+'3. FTNC USD'!AB163+'4. FTNC EUR'!AB163+'5. FTNC GBP'!AB163+'6. FTNC Autres (inclus)'!AB163</f>
        <v>0</v>
      </c>
      <c r="AC163" s="445">
        <f>'2. FTNC CAN'!AC163+'3. FTNC USD'!AC163+'4. FTNC EUR'!AC163+'5. FTNC GBP'!AC163+'6. FTNC Autres (inclus)'!AC163</f>
        <v>0</v>
      </c>
      <c r="AD163" s="996"/>
      <c r="AE163" s="997"/>
      <c r="AF163" s="998"/>
    </row>
    <row r="164" spans="1:32" ht="15" x14ac:dyDescent="0.2">
      <c r="A164" s="232">
        <v>260</v>
      </c>
      <c r="B164" s="507"/>
      <c r="C164" s="475"/>
      <c r="D164" s="267"/>
      <c r="E164" s="483"/>
      <c r="F164" s="859" t="s">
        <v>562</v>
      </c>
      <c r="G164" s="860"/>
      <c r="H164" s="860"/>
      <c r="I164" s="860"/>
      <c r="J164" s="860"/>
      <c r="K164" s="860"/>
      <c r="L164" s="861"/>
      <c r="M164" s="441">
        <f>'2. FTNC CAN'!M164+'3. FTNC USD'!M164+'4. FTNC EUR'!M164+'5. FTNC GBP'!M164+'6. FTNC Autres (inclus)'!M164</f>
        <v>0</v>
      </c>
      <c r="N164" s="442">
        <f>'2. FTNC CAN'!N164+'3. FTNC USD'!N164+'4. FTNC EUR'!N164+'5. FTNC GBP'!N164+'6. FTNC Autres (inclus)'!N164</f>
        <v>0</v>
      </c>
      <c r="O164" s="443">
        <f>'2. FTNC CAN'!O164+'3. FTNC USD'!O164+'4. FTNC EUR'!O164+'5. FTNC GBP'!O164+'6. FTNC Autres (inclus)'!O164</f>
        <v>0</v>
      </c>
      <c r="P164" s="444">
        <f>'2. FTNC CAN'!P164+'3. FTNC USD'!P164+'4. FTNC EUR'!P164+'5. FTNC GBP'!P164+'6. FTNC Autres (inclus)'!P164</f>
        <v>0</v>
      </c>
      <c r="Q164" s="445">
        <f>'2. FTNC CAN'!Q164+'3. FTNC USD'!Q164+'4. FTNC EUR'!Q164+'5. FTNC GBP'!Q164+'6. FTNC Autres (inclus)'!Q164</f>
        <v>0</v>
      </c>
      <c r="R164" s="444">
        <f>'2. FTNC CAN'!R164+'3. FTNC USD'!R164+'4. FTNC EUR'!R164+'5. FTNC GBP'!R164+'6. FTNC Autres (inclus)'!R164</f>
        <v>0</v>
      </c>
      <c r="S164" s="444">
        <f>'2. FTNC CAN'!S164+'3. FTNC USD'!S164+'4. FTNC EUR'!S164+'5. FTNC GBP'!S164+'6. FTNC Autres (inclus)'!S164</f>
        <v>0</v>
      </c>
      <c r="T164" s="444">
        <f>'2. FTNC CAN'!T164+'3. FTNC USD'!T164+'4. FTNC EUR'!T164+'5. FTNC GBP'!T164+'6. FTNC Autres (inclus)'!T164</f>
        <v>0</v>
      </c>
      <c r="U164" s="444">
        <f>'2. FTNC CAN'!U164+'3. FTNC USD'!U164+'4. FTNC EUR'!U164+'5. FTNC GBP'!U164+'6. FTNC Autres (inclus)'!U164</f>
        <v>0</v>
      </c>
      <c r="V164" s="444">
        <f>'2. FTNC CAN'!V164+'3. FTNC USD'!V164+'4. FTNC EUR'!V164+'5. FTNC GBP'!V164+'6. FTNC Autres (inclus)'!V164</f>
        <v>0</v>
      </c>
      <c r="W164" s="444">
        <f>'2. FTNC CAN'!W164+'3. FTNC USD'!W164+'4. FTNC EUR'!W164+'5. FTNC GBP'!W164+'6. FTNC Autres (inclus)'!W164</f>
        <v>0</v>
      </c>
      <c r="X164" s="444">
        <f>'2. FTNC CAN'!X164+'3. FTNC USD'!X164+'4. FTNC EUR'!X164+'5. FTNC GBP'!X164+'6. FTNC Autres (inclus)'!X164</f>
        <v>0</v>
      </c>
      <c r="Y164" s="444">
        <f>'2. FTNC CAN'!Y164+'3. FTNC USD'!Y164+'4. FTNC EUR'!Y164+'5. FTNC GBP'!Y164+'6. FTNC Autres (inclus)'!Y164</f>
        <v>0</v>
      </c>
      <c r="Z164" s="444">
        <f>'2. FTNC CAN'!Z164+'3. FTNC USD'!Z164+'4. FTNC EUR'!Z164+'5. FTNC GBP'!Z164+'6. FTNC Autres (inclus)'!Z164</f>
        <v>0</v>
      </c>
      <c r="AA164" s="444">
        <f>'2. FTNC CAN'!AA164+'3. FTNC USD'!AA164+'4. FTNC EUR'!AA164+'5. FTNC GBP'!AA164+'6. FTNC Autres (inclus)'!AA164</f>
        <v>0</v>
      </c>
      <c r="AB164" s="445">
        <f>'2. FTNC CAN'!AB164+'3. FTNC USD'!AB164+'4. FTNC EUR'!AB164+'5. FTNC GBP'!AB164+'6. FTNC Autres (inclus)'!AB164</f>
        <v>0</v>
      </c>
      <c r="AC164" s="445">
        <f>'2. FTNC CAN'!AC164+'3. FTNC USD'!AC164+'4. FTNC EUR'!AC164+'5. FTNC GBP'!AC164+'6. FTNC Autres (inclus)'!AC164</f>
        <v>0</v>
      </c>
      <c r="AD164" s="996"/>
      <c r="AE164" s="997"/>
      <c r="AF164" s="998"/>
    </row>
    <row r="165" spans="1:32" ht="15" x14ac:dyDescent="0.2">
      <c r="A165" s="232">
        <v>261</v>
      </c>
      <c r="B165" s="507"/>
      <c r="C165" s="475"/>
      <c r="D165" s="844" t="s">
        <v>672</v>
      </c>
      <c r="E165" s="845"/>
      <c r="F165" s="845"/>
      <c r="G165" s="845"/>
      <c r="H165" s="845"/>
      <c r="I165" s="845"/>
      <c r="J165" s="845"/>
      <c r="K165" s="845"/>
      <c r="L165" s="845"/>
      <c r="M165" s="845"/>
      <c r="N165" s="845"/>
      <c r="O165" s="845"/>
      <c r="P165" s="845"/>
      <c r="Q165" s="845"/>
      <c r="R165" s="845"/>
      <c r="S165" s="845"/>
      <c r="T165" s="845"/>
      <c r="U165" s="845"/>
      <c r="V165" s="845"/>
      <c r="W165" s="845"/>
      <c r="X165" s="845"/>
      <c r="Y165" s="845"/>
      <c r="Z165" s="845"/>
      <c r="AA165" s="845"/>
      <c r="AB165" s="845"/>
      <c r="AC165" s="845"/>
      <c r="AD165" s="845"/>
      <c r="AE165" s="845"/>
      <c r="AF165" s="846"/>
    </row>
    <row r="166" spans="1:32" ht="15" customHeight="1" x14ac:dyDescent="0.2">
      <c r="A166" s="232">
        <v>262</v>
      </c>
      <c r="B166" s="507"/>
      <c r="C166" s="267"/>
      <c r="D166" s="267"/>
      <c r="E166" s="853" t="s">
        <v>118</v>
      </c>
      <c r="F166" s="854"/>
      <c r="G166" s="854"/>
      <c r="H166" s="854"/>
      <c r="I166" s="854"/>
      <c r="J166" s="854"/>
      <c r="K166" s="854"/>
      <c r="L166" s="855"/>
      <c r="M166" s="407">
        <f>SUBTOTAL(9,M167:M168)</f>
        <v>0</v>
      </c>
      <c r="N166" s="410">
        <f t="shared" ref="N166:AC166" si="37">SUBTOTAL(9,N167:N168)</f>
        <v>0</v>
      </c>
      <c r="O166" s="414">
        <f t="shared" si="37"/>
        <v>0</v>
      </c>
      <c r="P166" s="413">
        <f t="shared" si="37"/>
        <v>0</v>
      </c>
      <c r="Q166" s="411">
        <f t="shared" si="37"/>
        <v>0</v>
      </c>
      <c r="R166" s="414">
        <f t="shared" si="37"/>
        <v>0</v>
      </c>
      <c r="S166" s="414">
        <f t="shared" si="37"/>
        <v>0</v>
      </c>
      <c r="T166" s="414">
        <f t="shared" si="37"/>
        <v>0</v>
      </c>
      <c r="U166" s="414">
        <f t="shared" si="37"/>
        <v>0</v>
      </c>
      <c r="V166" s="414">
        <f t="shared" si="37"/>
        <v>0</v>
      </c>
      <c r="W166" s="414">
        <f t="shared" si="37"/>
        <v>0</v>
      </c>
      <c r="X166" s="414">
        <f t="shared" si="37"/>
        <v>0</v>
      </c>
      <c r="Y166" s="414">
        <f t="shared" si="37"/>
        <v>0</v>
      </c>
      <c r="Z166" s="414">
        <f t="shared" si="37"/>
        <v>0</v>
      </c>
      <c r="AA166" s="414">
        <f t="shared" si="37"/>
        <v>0</v>
      </c>
      <c r="AB166" s="424">
        <f t="shared" si="37"/>
        <v>0</v>
      </c>
      <c r="AC166" s="407">
        <f t="shared" si="37"/>
        <v>0</v>
      </c>
      <c r="AD166" s="996"/>
      <c r="AE166" s="997"/>
      <c r="AF166" s="998"/>
    </row>
    <row r="167" spans="1:32" ht="15" customHeight="1" x14ac:dyDescent="0.2">
      <c r="A167" s="232">
        <v>263</v>
      </c>
      <c r="B167" s="507"/>
      <c r="C167" s="267"/>
      <c r="D167" s="267"/>
      <c r="E167" s="483"/>
      <c r="F167" s="856" t="s">
        <v>124</v>
      </c>
      <c r="G167" s="857"/>
      <c r="H167" s="857"/>
      <c r="I167" s="857"/>
      <c r="J167" s="857"/>
      <c r="K167" s="857"/>
      <c r="L167" s="858"/>
      <c r="M167" s="441">
        <f>'2. FTNC CAN'!M167+'3. FTNC USD'!M167+'4. FTNC EUR'!M167+'5. FTNC GBP'!M167+'6. FTNC Autres (inclus)'!M167</f>
        <v>0</v>
      </c>
      <c r="N167" s="442">
        <f>'2. FTNC CAN'!N167+'3. FTNC USD'!N167+'4. FTNC EUR'!N167+'5. FTNC GBP'!N167+'6. FTNC Autres (inclus)'!N167</f>
        <v>0</v>
      </c>
      <c r="O167" s="443">
        <f>'2. FTNC CAN'!O167+'3. FTNC USD'!O167+'4. FTNC EUR'!O167+'5. FTNC GBP'!O167+'6. FTNC Autres (inclus)'!O167</f>
        <v>0</v>
      </c>
      <c r="P167" s="444">
        <f>'2. FTNC CAN'!P167+'3. FTNC USD'!P167+'4. FTNC EUR'!P167+'5. FTNC GBP'!P167+'6. FTNC Autres (inclus)'!P167</f>
        <v>0</v>
      </c>
      <c r="Q167" s="445">
        <f>'2. FTNC CAN'!Q167+'3. FTNC USD'!Q167+'4. FTNC EUR'!Q167+'5. FTNC GBP'!Q167+'6. FTNC Autres (inclus)'!Q167</f>
        <v>0</v>
      </c>
      <c r="R167" s="444">
        <f>'2. FTNC CAN'!R167+'3. FTNC USD'!R167+'4. FTNC EUR'!R167+'5. FTNC GBP'!R167+'6. FTNC Autres (inclus)'!R167</f>
        <v>0</v>
      </c>
      <c r="S167" s="444">
        <f>'2. FTNC CAN'!S167+'3. FTNC USD'!S167+'4. FTNC EUR'!S167+'5. FTNC GBP'!S167+'6. FTNC Autres (inclus)'!S167</f>
        <v>0</v>
      </c>
      <c r="T167" s="444">
        <f>'2. FTNC CAN'!T167+'3. FTNC USD'!T167+'4. FTNC EUR'!T167+'5. FTNC GBP'!T167+'6. FTNC Autres (inclus)'!T167</f>
        <v>0</v>
      </c>
      <c r="U167" s="444">
        <f>'2. FTNC CAN'!U167+'3. FTNC USD'!U167+'4. FTNC EUR'!U167+'5. FTNC GBP'!U167+'6. FTNC Autres (inclus)'!U167</f>
        <v>0</v>
      </c>
      <c r="V167" s="444">
        <f>'2. FTNC CAN'!V167+'3. FTNC USD'!V167+'4. FTNC EUR'!V167+'5. FTNC GBP'!V167+'6. FTNC Autres (inclus)'!V167</f>
        <v>0</v>
      </c>
      <c r="W167" s="444">
        <f>'2. FTNC CAN'!W167+'3. FTNC USD'!W167+'4. FTNC EUR'!W167+'5. FTNC GBP'!W167+'6. FTNC Autres (inclus)'!W167</f>
        <v>0</v>
      </c>
      <c r="X167" s="444">
        <f>'2. FTNC CAN'!X167+'3. FTNC USD'!X167+'4. FTNC EUR'!X167+'5. FTNC GBP'!X167+'6. FTNC Autres (inclus)'!X167</f>
        <v>0</v>
      </c>
      <c r="Y167" s="444">
        <f>'2. FTNC CAN'!Y167+'3. FTNC USD'!Y167+'4. FTNC EUR'!Y167+'5. FTNC GBP'!Y167+'6. FTNC Autres (inclus)'!Y167</f>
        <v>0</v>
      </c>
      <c r="Z167" s="444">
        <f>'2. FTNC CAN'!Z167+'3. FTNC USD'!Z167+'4. FTNC EUR'!Z167+'5. FTNC GBP'!Z167+'6. FTNC Autres (inclus)'!Z167</f>
        <v>0</v>
      </c>
      <c r="AA167" s="444">
        <f>'2. FTNC CAN'!AA167+'3. FTNC USD'!AA167+'4. FTNC EUR'!AA167+'5. FTNC GBP'!AA167+'6. FTNC Autres (inclus)'!AA167</f>
        <v>0</v>
      </c>
      <c r="AB167" s="445">
        <f>'2. FTNC CAN'!AB167+'3. FTNC USD'!AB167+'4. FTNC EUR'!AB167+'5. FTNC GBP'!AB167+'6. FTNC Autres (inclus)'!AB167</f>
        <v>0</v>
      </c>
      <c r="AC167" s="445">
        <f>'2. FTNC CAN'!AC167+'3. FTNC USD'!AC167+'4. FTNC EUR'!AC167+'5. FTNC GBP'!AC167+'6. FTNC Autres (inclus)'!AC167</f>
        <v>0</v>
      </c>
      <c r="AD167" s="996"/>
      <c r="AE167" s="997"/>
      <c r="AF167" s="998"/>
    </row>
    <row r="168" spans="1:32" ht="15" customHeight="1" x14ac:dyDescent="0.2">
      <c r="A168" s="232">
        <v>264</v>
      </c>
      <c r="B168" s="507"/>
      <c r="C168" s="267"/>
      <c r="D168" s="267"/>
      <c r="E168" s="483"/>
      <c r="F168" s="859" t="s">
        <v>571</v>
      </c>
      <c r="G168" s="860"/>
      <c r="H168" s="860"/>
      <c r="I168" s="860"/>
      <c r="J168" s="860"/>
      <c r="K168" s="860"/>
      <c r="L168" s="861"/>
      <c r="M168" s="441">
        <f>'2. FTNC CAN'!M168+'3. FTNC USD'!M168+'4. FTNC EUR'!M168+'5. FTNC GBP'!M168+'6. FTNC Autres (inclus)'!M168</f>
        <v>0</v>
      </c>
      <c r="N168" s="442">
        <f>'2. FTNC CAN'!N168+'3. FTNC USD'!N168+'4. FTNC EUR'!N168+'5. FTNC GBP'!N168+'6. FTNC Autres (inclus)'!N168</f>
        <v>0</v>
      </c>
      <c r="O168" s="443">
        <f>'2. FTNC CAN'!O168+'3. FTNC USD'!O168+'4. FTNC EUR'!O168+'5. FTNC GBP'!O168+'6. FTNC Autres (inclus)'!O168</f>
        <v>0</v>
      </c>
      <c r="P168" s="444">
        <f>'2. FTNC CAN'!P168+'3. FTNC USD'!P168+'4. FTNC EUR'!P168+'5. FTNC GBP'!P168+'6. FTNC Autres (inclus)'!P168</f>
        <v>0</v>
      </c>
      <c r="Q168" s="445">
        <f>'2. FTNC CAN'!Q168+'3. FTNC USD'!Q168+'4. FTNC EUR'!Q168+'5. FTNC GBP'!Q168+'6. FTNC Autres (inclus)'!Q168</f>
        <v>0</v>
      </c>
      <c r="R168" s="444">
        <f>'2. FTNC CAN'!R168+'3. FTNC USD'!R168+'4. FTNC EUR'!R168+'5. FTNC GBP'!R168+'6. FTNC Autres (inclus)'!R168</f>
        <v>0</v>
      </c>
      <c r="S168" s="444">
        <f>'2. FTNC CAN'!S168+'3. FTNC USD'!S168+'4. FTNC EUR'!S168+'5. FTNC GBP'!S168+'6. FTNC Autres (inclus)'!S168</f>
        <v>0</v>
      </c>
      <c r="T168" s="444">
        <f>'2. FTNC CAN'!T168+'3. FTNC USD'!T168+'4. FTNC EUR'!T168+'5. FTNC GBP'!T168+'6. FTNC Autres (inclus)'!T168</f>
        <v>0</v>
      </c>
      <c r="U168" s="444">
        <f>'2. FTNC CAN'!U168+'3. FTNC USD'!U168+'4. FTNC EUR'!U168+'5. FTNC GBP'!U168+'6. FTNC Autres (inclus)'!U168</f>
        <v>0</v>
      </c>
      <c r="V168" s="444">
        <f>'2. FTNC CAN'!V168+'3. FTNC USD'!V168+'4. FTNC EUR'!V168+'5. FTNC GBP'!V168+'6. FTNC Autres (inclus)'!V168</f>
        <v>0</v>
      </c>
      <c r="W168" s="444">
        <f>'2. FTNC CAN'!W168+'3. FTNC USD'!W168+'4. FTNC EUR'!W168+'5. FTNC GBP'!W168+'6. FTNC Autres (inclus)'!W168</f>
        <v>0</v>
      </c>
      <c r="X168" s="444">
        <f>'2. FTNC CAN'!X168+'3. FTNC USD'!X168+'4. FTNC EUR'!X168+'5. FTNC GBP'!X168+'6. FTNC Autres (inclus)'!X168</f>
        <v>0</v>
      </c>
      <c r="Y168" s="444">
        <f>'2. FTNC CAN'!Y168+'3. FTNC USD'!Y168+'4. FTNC EUR'!Y168+'5. FTNC GBP'!Y168+'6. FTNC Autres (inclus)'!Y168</f>
        <v>0</v>
      </c>
      <c r="Z168" s="444">
        <f>'2. FTNC CAN'!Z168+'3. FTNC USD'!Z168+'4. FTNC EUR'!Z168+'5. FTNC GBP'!Z168+'6. FTNC Autres (inclus)'!Z168</f>
        <v>0</v>
      </c>
      <c r="AA168" s="444">
        <f>'2. FTNC CAN'!AA168+'3. FTNC USD'!AA168+'4. FTNC EUR'!AA168+'5. FTNC GBP'!AA168+'6. FTNC Autres (inclus)'!AA168</f>
        <v>0</v>
      </c>
      <c r="AB168" s="445">
        <f>'2. FTNC CAN'!AB168+'3. FTNC USD'!AB168+'4. FTNC EUR'!AB168+'5. FTNC GBP'!AB168+'6. FTNC Autres (inclus)'!AB168</f>
        <v>0</v>
      </c>
      <c r="AC168" s="445">
        <f>'2. FTNC CAN'!AC168+'3. FTNC USD'!AC168+'4. FTNC EUR'!AC168+'5. FTNC GBP'!AC168+'6. FTNC Autres (inclus)'!AC168</f>
        <v>0</v>
      </c>
      <c r="AD168" s="996"/>
      <c r="AE168" s="997"/>
      <c r="AF168" s="998"/>
    </row>
    <row r="169" spans="1:32" ht="15" customHeight="1" x14ac:dyDescent="0.2">
      <c r="A169" s="232">
        <v>265</v>
      </c>
      <c r="B169" s="507"/>
      <c r="C169" s="267"/>
      <c r="D169" s="267"/>
      <c r="E169" s="853" t="s">
        <v>119</v>
      </c>
      <c r="F169" s="854"/>
      <c r="G169" s="854"/>
      <c r="H169" s="854"/>
      <c r="I169" s="854"/>
      <c r="J169" s="854"/>
      <c r="K169" s="854"/>
      <c r="L169" s="855"/>
      <c r="M169" s="407">
        <f>SUBTOTAL(9,M170:M172)</f>
        <v>0</v>
      </c>
      <c r="N169" s="410">
        <f t="shared" ref="N169:AC169" si="38">SUBTOTAL(9,N170:N172)</f>
        <v>0</v>
      </c>
      <c r="O169" s="414">
        <f t="shared" si="38"/>
        <v>0</v>
      </c>
      <c r="P169" s="413">
        <f t="shared" si="38"/>
        <v>0</v>
      </c>
      <c r="Q169" s="411">
        <f t="shared" si="38"/>
        <v>0</v>
      </c>
      <c r="R169" s="414">
        <f t="shared" si="38"/>
        <v>0</v>
      </c>
      <c r="S169" s="414">
        <f t="shared" si="38"/>
        <v>0</v>
      </c>
      <c r="T169" s="414">
        <f t="shared" si="38"/>
        <v>0</v>
      </c>
      <c r="U169" s="414">
        <f t="shared" si="38"/>
        <v>0</v>
      </c>
      <c r="V169" s="414">
        <f t="shared" si="38"/>
        <v>0</v>
      </c>
      <c r="W169" s="414">
        <f t="shared" si="38"/>
        <v>0</v>
      </c>
      <c r="X169" s="414">
        <f t="shared" si="38"/>
        <v>0</v>
      </c>
      <c r="Y169" s="414">
        <f t="shared" si="38"/>
        <v>0</v>
      </c>
      <c r="Z169" s="414">
        <f t="shared" si="38"/>
        <v>0</v>
      </c>
      <c r="AA169" s="414">
        <f t="shared" si="38"/>
        <v>0</v>
      </c>
      <c r="AB169" s="424">
        <f t="shared" si="38"/>
        <v>0</v>
      </c>
      <c r="AC169" s="407">
        <f t="shared" si="38"/>
        <v>0</v>
      </c>
      <c r="AD169" s="996"/>
      <c r="AE169" s="997"/>
      <c r="AF169" s="998"/>
    </row>
    <row r="170" spans="1:32" ht="15" customHeight="1" x14ac:dyDescent="0.2">
      <c r="A170" s="232">
        <v>266</v>
      </c>
      <c r="B170" s="507"/>
      <c r="C170" s="267"/>
      <c r="D170" s="267"/>
      <c r="E170" s="483"/>
      <c r="F170" s="856" t="s">
        <v>116</v>
      </c>
      <c r="G170" s="857"/>
      <c r="H170" s="857"/>
      <c r="I170" s="857"/>
      <c r="J170" s="857"/>
      <c r="K170" s="857"/>
      <c r="L170" s="858"/>
      <c r="M170" s="441">
        <f>'2. FTNC CAN'!M170+'3. FTNC USD'!M170+'4. FTNC EUR'!M170+'5. FTNC GBP'!M170+'6. FTNC Autres (inclus)'!M170</f>
        <v>0</v>
      </c>
      <c r="N170" s="442">
        <f>'2. FTNC CAN'!N170+'3. FTNC USD'!N170+'4. FTNC EUR'!N170+'5. FTNC GBP'!N170+'6. FTNC Autres (inclus)'!N170</f>
        <v>0</v>
      </c>
      <c r="O170" s="443">
        <f>'2. FTNC CAN'!O170+'3. FTNC USD'!O170+'4. FTNC EUR'!O170+'5. FTNC GBP'!O170+'6. FTNC Autres (inclus)'!O170</f>
        <v>0</v>
      </c>
      <c r="P170" s="444">
        <f>'2. FTNC CAN'!P170+'3. FTNC USD'!P170+'4. FTNC EUR'!P170+'5. FTNC GBP'!P170+'6. FTNC Autres (inclus)'!P170</f>
        <v>0</v>
      </c>
      <c r="Q170" s="445">
        <f>'2. FTNC CAN'!Q170+'3. FTNC USD'!Q170+'4. FTNC EUR'!Q170+'5. FTNC GBP'!Q170+'6. FTNC Autres (inclus)'!Q170</f>
        <v>0</v>
      </c>
      <c r="R170" s="444">
        <f>'2. FTNC CAN'!R170+'3. FTNC USD'!R170+'4. FTNC EUR'!R170+'5. FTNC GBP'!R170+'6. FTNC Autres (inclus)'!R170</f>
        <v>0</v>
      </c>
      <c r="S170" s="444">
        <f>'2. FTNC CAN'!S170+'3. FTNC USD'!S170+'4. FTNC EUR'!S170+'5. FTNC GBP'!S170+'6. FTNC Autres (inclus)'!S170</f>
        <v>0</v>
      </c>
      <c r="T170" s="444">
        <f>'2. FTNC CAN'!T170+'3. FTNC USD'!T170+'4. FTNC EUR'!T170+'5. FTNC GBP'!T170+'6. FTNC Autres (inclus)'!T170</f>
        <v>0</v>
      </c>
      <c r="U170" s="444">
        <f>'2. FTNC CAN'!U170+'3. FTNC USD'!U170+'4. FTNC EUR'!U170+'5. FTNC GBP'!U170+'6. FTNC Autres (inclus)'!U170</f>
        <v>0</v>
      </c>
      <c r="V170" s="444">
        <f>'2. FTNC CAN'!V170+'3. FTNC USD'!V170+'4. FTNC EUR'!V170+'5. FTNC GBP'!V170+'6. FTNC Autres (inclus)'!V170</f>
        <v>0</v>
      </c>
      <c r="W170" s="444">
        <f>'2. FTNC CAN'!W170+'3. FTNC USD'!W170+'4. FTNC EUR'!W170+'5. FTNC GBP'!W170+'6. FTNC Autres (inclus)'!W170</f>
        <v>0</v>
      </c>
      <c r="X170" s="444">
        <f>'2. FTNC CAN'!X170+'3. FTNC USD'!X170+'4. FTNC EUR'!X170+'5. FTNC GBP'!X170+'6. FTNC Autres (inclus)'!X170</f>
        <v>0</v>
      </c>
      <c r="Y170" s="444">
        <f>'2. FTNC CAN'!Y170+'3. FTNC USD'!Y170+'4. FTNC EUR'!Y170+'5. FTNC GBP'!Y170+'6. FTNC Autres (inclus)'!Y170</f>
        <v>0</v>
      </c>
      <c r="Z170" s="444">
        <f>'2. FTNC CAN'!Z170+'3. FTNC USD'!Z170+'4. FTNC EUR'!Z170+'5. FTNC GBP'!Z170+'6. FTNC Autres (inclus)'!Z170</f>
        <v>0</v>
      </c>
      <c r="AA170" s="444">
        <f>'2. FTNC CAN'!AA170+'3. FTNC USD'!AA170+'4. FTNC EUR'!AA170+'5. FTNC GBP'!AA170+'6. FTNC Autres (inclus)'!AA170</f>
        <v>0</v>
      </c>
      <c r="AB170" s="445">
        <f>'2. FTNC CAN'!AB170+'3. FTNC USD'!AB170+'4. FTNC EUR'!AB170+'5. FTNC GBP'!AB170+'6. FTNC Autres (inclus)'!AB170</f>
        <v>0</v>
      </c>
      <c r="AC170" s="445">
        <f>'2. FTNC CAN'!AC170+'3. FTNC USD'!AC170+'4. FTNC EUR'!AC170+'5. FTNC GBP'!AC170+'6. FTNC Autres (inclus)'!AC170</f>
        <v>0</v>
      </c>
      <c r="AD170" s="996"/>
      <c r="AE170" s="997"/>
      <c r="AF170" s="998"/>
    </row>
    <row r="171" spans="1:32" ht="15" customHeight="1" x14ac:dyDescent="0.2">
      <c r="A171" s="232">
        <v>267</v>
      </c>
      <c r="B171" s="507"/>
      <c r="C171" s="267"/>
      <c r="D171" s="267"/>
      <c r="E171" s="483"/>
      <c r="F171" s="915" t="s">
        <v>567</v>
      </c>
      <c r="G171" s="916"/>
      <c r="H171" s="916"/>
      <c r="I171" s="916"/>
      <c r="J171" s="916"/>
      <c r="K171" s="916"/>
      <c r="L171" s="917"/>
      <c r="M171" s="441">
        <f>'2. FTNC CAN'!M171+'3. FTNC USD'!M171+'4. FTNC EUR'!M171+'5. FTNC GBP'!M171+'6. FTNC Autres (inclus)'!M171</f>
        <v>0</v>
      </c>
      <c r="N171" s="442">
        <f>'2. FTNC CAN'!N171+'3. FTNC USD'!N171+'4. FTNC EUR'!N171+'5. FTNC GBP'!N171+'6. FTNC Autres (inclus)'!N171</f>
        <v>0</v>
      </c>
      <c r="O171" s="443">
        <f>'2. FTNC CAN'!O171+'3. FTNC USD'!O171+'4. FTNC EUR'!O171+'5. FTNC GBP'!O171+'6. FTNC Autres (inclus)'!O171</f>
        <v>0</v>
      </c>
      <c r="P171" s="444">
        <f>'2. FTNC CAN'!P171+'3. FTNC USD'!P171+'4. FTNC EUR'!P171+'5. FTNC GBP'!P171+'6. FTNC Autres (inclus)'!P171</f>
        <v>0</v>
      </c>
      <c r="Q171" s="445">
        <f>'2. FTNC CAN'!Q171+'3. FTNC USD'!Q171+'4. FTNC EUR'!Q171+'5. FTNC GBP'!Q171+'6. FTNC Autres (inclus)'!Q171</f>
        <v>0</v>
      </c>
      <c r="R171" s="444">
        <f>'2. FTNC CAN'!R171+'3. FTNC USD'!R171+'4. FTNC EUR'!R171+'5. FTNC GBP'!R171+'6. FTNC Autres (inclus)'!R171</f>
        <v>0</v>
      </c>
      <c r="S171" s="444">
        <f>'2. FTNC CAN'!S171+'3. FTNC USD'!S171+'4. FTNC EUR'!S171+'5. FTNC GBP'!S171+'6. FTNC Autres (inclus)'!S171</f>
        <v>0</v>
      </c>
      <c r="T171" s="444">
        <f>'2. FTNC CAN'!T171+'3. FTNC USD'!T171+'4. FTNC EUR'!T171+'5. FTNC GBP'!T171+'6. FTNC Autres (inclus)'!T171</f>
        <v>0</v>
      </c>
      <c r="U171" s="444">
        <f>'2. FTNC CAN'!U171+'3. FTNC USD'!U171+'4. FTNC EUR'!U171+'5. FTNC GBP'!U171+'6. FTNC Autres (inclus)'!U171</f>
        <v>0</v>
      </c>
      <c r="V171" s="444">
        <f>'2. FTNC CAN'!V171+'3. FTNC USD'!V171+'4. FTNC EUR'!V171+'5. FTNC GBP'!V171+'6. FTNC Autres (inclus)'!V171</f>
        <v>0</v>
      </c>
      <c r="W171" s="444">
        <f>'2. FTNC CAN'!W171+'3. FTNC USD'!W171+'4. FTNC EUR'!W171+'5. FTNC GBP'!W171+'6. FTNC Autres (inclus)'!W171</f>
        <v>0</v>
      </c>
      <c r="X171" s="444">
        <f>'2. FTNC CAN'!X171+'3. FTNC USD'!X171+'4. FTNC EUR'!X171+'5. FTNC GBP'!X171+'6. FTNC Autres (inclus)'!X171</f>
        <v>0</v>
      </c>
      <c r="Y171" s="444">
        <f>'2. FTNC CAN'!Y171+'3. FTNC USD'!Y171+'4. FTNC EUR'!Y171+'5. FTNC GBP'!Y171+'6. FTNC Autres (inclus)'!Y171</f>
        <v>0</v>
      </c>
      <c r="Z171" s="444">
        <f>'2. FTNC CAN'!Z171+'3. FTNC USD'!Z171+'4. FTNC EUR'!Z171+'5. FTNC GBP'!Z171+'6. FTNC Autres (inclus)'!Z171</f>
        <v>0</v>
      </c>
      <c r="AA171" s="444">
        <f>'2. FTNC CAN'!AA171+'3. FTNC USD'!AA171+'4. FTNC EUR'!AA171+'5. FTNC GBP'!AA171+'6. FTNC Autres (inclus)'!AA171</f>
        <v>0</v>
      </c>
      <c r="AB171" s="445">
        <f>'2. FTNC CAN'!AB171+'3. FTNC USD'!AB171+'4. FTNC EUR'!AB171+'5. FTNC GBP'!AB171+'6. FTNC Autres (inclus)'!AB171</f>
        <v>0</v>
      </c>
      <c r="AC171" s="445">
        <f>'2. FTNC CAN'!AC171+'3. FTNC USD'!AC171+'4. FTNC EUR'!AC171+'5. FTNC GBP'!AC171+'6. FTNC Autres (inclus)'!AC171</f>
        <v>0</v>
      </c>
      <c r="AD171" s="996"/>
      <c r="AE171" s="997"/>
      <c r="AF171" s="998"/>
    </row>
    <row r="172" spans="1:32" ht="27.75" customHeight="1" x14ac:dyDescent="0.2">
      <c r="A172" s="232">
        <v>268</v>
      </c>
      <c r="B172" s="507"/>
      <c r="C172" s="267"/>
      <c r="D172" s="267"/>
      <c r="E172" s="483"/>
      <c r="F172" s="859" t="s">
        <v>431</v>
      </c>
      <c r="G172" s="860"/>
      <c r="H172" s="860"/>
      <c r="I172" s="860"/>
      <c r="J172" s="860"/>
      <c r="K172" s="860"/>
      <c r="L172" s="861"/>
      <c r="M172" s="441">
        <f>'2. FTNC CAN'!M172+'3. FTNC USD'!M172+'4. FTNC EUR'!M172+'5. FTNC GBP'!M172+'6. FTNC Autres (inclus)'!M172</f>
        <v>0</v>
      </c>
      <c r="N172" s="442">
        <f>'2. FTNC CAN'!N172+'3. FTNC USD'!N172+'4. FTNC EUR'!N172+'5. FTNC GBP'!N172+'6. FTNC Autres (inclus)'!N172</f>
        <v>0</v>
      </c>
      <c r="O172" s="443">
        <f>'2. FTNC CAN'!O172+'3. FTNC USD'!O172+'4. FTNC EUR'!O172+'5. FTNC GBP'!O172+'6. FTNC Autres (inclus)'!O172</f>
        <v>0</v>
      </c>
      <c r="P172" s="444">
        <f>'2. FTNC CAN'!P172+'3. FTNC USD'!P172+'4. FTNC EUR'!P172+'5. FTNC GBP'!P172+'6. FTNC Autres (inclus)'!P172</f>
        <v>0</v>
      </c>
      <c r="Q172" s="445">
        <f>'2. FTNC CAN'!Q172+'3. FTNC USD'!Q172+'4. FTNC EUR'!Q172+'5. FTNC GBP'!Q172+'6. FTNC Autres (inclus)'!Q172</f>
        <v>0</v>
      </c>
      <c r="R172" s="444">
        <f>'2. FTNC CAN'!R172+'3. FTNC USD'!R172+'4. FTNC EUR'!R172+'5. FTNC GBP'!R172+'6. FTNC Autres (inclus)'!R172</f>
        <v>0</v>
      </c>
      <c r="S172" s="444">
        <f>'2. FTNC CAN'!S172+'3. FTNC USD'!S172+'4. FTNC EUR'!S172+'5. FTNC GBP'!S172+'6. FTNC Autres (inclus)'!S172</f>
        <v>0</v>
      </c>
      <c r="T172" s="444">
        <f>'2. FTNC CAN'!T172+'3. FTNC USD'!T172+'4. FTNC EUR'!T172+'5. FTNC GBP'!T172+'6. FTNC Autres (inclus)'!T172</f>
        <v>0</v>
      </c>
      <c r="U172" s="444">
        <f>'2. FTNC CAN'!U172+'3. FTNC USD'!U172+'4. FTNC EUR'!U172+'5. FTNC GBP'!U172+'6. FTNC Autres (inclus)'!U172</f>
        <v>0</v>
      </c>
      <c r="V172" s="444">
        <f>'2. FTNC CAN'!V172+'3. FTNC USD'!V172+'4. FTNC EUR'!V172+'5. FTNC GBP'!V172+'6. FTNC Autres (inclus)'!V172</f>
        <v>0</v>
      </c>
      <c r="W172" s="444">
        <f>'2. FTNC CAN'!W172+'3. FTNC USD'!W172+'4. FTNC EUR'!W172+'5. FTNC GBP'!W172+'6. FTNC Autres (inclus)'!W172</f>
        <v>0</v>
      </c>
      <c r="X172" s="444">
        <f>'2. FTNC CAN'!X172+'3. FTNC USD'!X172+'4. FTNC EUR'!X172+'5. FTNC GBP'!X172+'6. FTNC Autres (inclus)'!X172</f>
        <v>0</v>
      </c>
      <c r="Y172" s="444">
        <f>'2. FTNC CAN'!Y172+'3. FTNC USD'!Y172+'4. FTNC EUR'!Y172+'5. FTNC GBP'!Y172+'6. FTNC Autres (inclus)'!Y172</f>
        <v>0</v>
      </c>
      <c r="Z172" s="444">
        <f>'2. FTNC CAN'!Z172+'3. FTNC USD'!Z172+'4. FTNC EUR'!Z172+'5. FTNC GBP'!Z172+'6. FTNC Autres (inclus)'!Z172</f>
        <v>0</v>
      </c>
      <c r="AA172" s="444">
        <f>'2. FTNC CAN'!AA172+'3. FTNC USD'!AA172+'4. FTNC EUR'!AA172+'5. FTNC GBP'!AA172+'6. FTNC Autres (inclus)'!AA172</f>
        <v>0</v>
      </c>
      <c r="AB172" s="445">
        <f>'2. FTNC CAN'!AB172+'3. FTNC USD'!AB172+'4. FTNC EUR'!AB172+'5. FTNC GBP'!AB172+'6. FTNC Autres (inclus)'!AB172</f>
        <v>0</v>
      </c>
      <c r="AC172" s="445">
        <f>'2. FTNC CAN'!AC172+'3. FTNC USD'!AC172+'4. FTNC EUR'!AC172+'5. FTNC GBP'!AC172+'6. FTNC Autres (inclus)'!AC172</f>
        <v>0</v>
      </c>
      <c r="AD172" s="996"/>
      <c r="AE172" s="997"/>
      <c r="AF172" s="998"/>
    </row>
    <row r="173" spans="1:32" ht="15" customHeight="1" x14ac:dyDescent="0.2">
      <c r="A173" s="232">
        <v>269</v>
      </c>
      <c r="B173" s="507"/>
      <c r="C173" s="267"/>
      <c r="D173" s="267"/>
      <c r="E173" s="853" t="s">
        <v>120</v>
      </c>
      <c r="F173" s="854"/>
      <c r="G173" s="854"/>
      <c r="H173" s="854"/>
      <c r="I173" s="854"/>
      <c r="J173" s="854"/>
      <c r="K173" s="854"/>
      <c r="L173" s="855"/>
      <c r="M173" s="407">
        <f>SUBTOTAL(9,M174:M175)</f>
        <v>0</v>
      </c>
      <c r="N173" s="410">
        <f t="shared" ref="N173:AB173" si="39">SUBTOTAL(9,N174:N175)</f>
        <v>0</v>
      </c>
      <c r="O173" s="414">
        <f t="shared" si="39"/>
        <v>0</v>
      </c>
      <c r="P173" s="413">
        <f t="shared" si="39"/>
        <v>0</v>
      </c>
      <c r="Q173" s="411">
        <f t="shared" si="39"/>
        <v>0</v>
      </c>
      <c r="R173" s="414">
        <f t="shared" si="39"/>
        <v>0</v>
      </c>
      <c r="S173" s="414">
        <f t="shared" si="39"/>
        <v>0</v>
      </c>
      <c r="T173" s="414">
        <f t="shared" si="39"/>
        <v>0</v>
      </c>
      <c r="U173" s="414">
        <f t="shared" si="39"/>
        <v>0</v>
      </c>
      <c r="V173" s="414">
        <f t="shared" si="39"/>
        <v>0</v>
      </c>
      <c r="W173" s="414">
        <f t="shared" si="39"/>
        <v>0</v>
      </c>
      <c r="X173" s="414">
        <f t="shared" si="39"/>
        <v>0</v>
      </c>
      <c r="Y173" s="414">
        <f t="shared" si="39"/>
        <v>0</v>
      </c>
      <c r="Z173" s="414">
        <f t="shared" si="39"/>
        <v>0</v>
      </c>
      <c r="AA173" s="414">
        <f t="shared" si="39"/>
        <v>0</v>
      </c>
      <c r="AB173" s="424">
        <f t="shared" si="39"/>
        <v>0</v>
      </c>
      <c r="AC173" s="407">
        <f t="shared" ref="AC173" si="40">SUM(AC174:AC175)</f>
        <v>0</v>
      </c>
      <c r="AD173" s="996"/>
      <c r="AE173" s="997"/>
      <c r="AF173" s="998"/>
    </row>
    <row r="174" spans="1:32" ht="15" customHeight="1" x14ac:dyDescent="0.2">
      <c r="A174" s="232">
        <v>270</v>
      </c>
      <c r="B174" s="507"/>
      <c r="C174" s="267"/>
      <c r="D174" s="267"/>
      <c r="E174" s="483"/>
      <c r="F174" s="856" t="s">
        <v>117</v>
      </c>
      <c r="G174" s="857"/>
      <c r="H174" s="857"/>
      <c r="I174" s="857"/>
      <c r="J174" s="857"/>
      <c r="K174" s="857"/>
      <c r="L174" s="857"/>
      <c r="M174" s="441">
        <f>'2. FTNC CAN'!M174+'3. FTNC USD'!M174+'4. FTNC EUR'!M174+'5. FTNC GBP'!M174+'6. FTNC Autres (inclus)'!M174</f>
        <v>0</v>
      </c>
      <c r="N174" s="442">
        <f>'2. FTNC CAN'!N174+'3. FTNC USD'!N174+'4. FTNC EUR'!N174+'5. FTNC GBP'!N174+'6. FTNC Autres (inclus)'!N174</f>
        <v>0</v>
      </c>
      <c r="O174" s="443">
        <f>'2. FTNC CAN'!O174+'3. FTNC USD'!O174+'4. FTNC EUR'!O174+'5. FTNC GBP'!O174+'6. FTNC Autres (inclus)'!O174</f>
        <v>0</v>
      </c>
      <c r="P174" s="444">
        <f>'2. FTNC CAN'!P174+'3. FTNC USD'!P174+'4. FTNC EUR'!P174+'5. FTNC GBP'!P174+'6. FTNC Autres (inclus)'!P174</f>
        <v>0</v>
      </c>
      <c r="Q174" s="445">
        <f>'2. FTNC CAN'!Q174+'3. FTNC USD'!Q174+'4. FTNC EUR'!Q174+'5. FTNC GBP'!Q174+'6. FTNC Autres (inclus)'!Q174</f>
        <v>0</v>
      </c>
      <c r="R174" s="444">
        <f>'2. FTNC CAN'!R174+'3. FTNC USD'!R174+'4. FTNC EUR'!R174+'5. FTNC GBP'!R174+'6. FTNC Autres (inclus)'!R174</f>
        <v>0</v>
      </c>
      <c r="S174" s="444">
        <f>'2. FTNC CAN'!S174+'3. FTNC USD'!S174+'4. FTNC EUR'!S174+'5. FTNC GBP'!S174+'6. FTNC Autres (inclus)'!S174</f>
        <v>0</v>
      </c>
      <c r="T174" s="444">
        <f>'2. FTNC CAN'!T174+'3. FTNC USD'!T174+'4. FTNC EUR'!T174+'5. FTNC GBP'!T174+'6. FTNC Autres (inclus)'!T174</f>
        <v>0</v>
      </c>
      <c r="U174" s="444">
        <f>'2. FTNC CAN'!U174+'3. FTNC USD'!U174+'4. FTNC EUR'!U174+'5. FTNC GBP'!U174+'6. FTNC Autres (inclus)'!U174</f>
        <v>0</v>
      </c>
      <c r="V174" s="444">
        <f>'2. FTNC CAN'!V174+'3. FTNC USD'!V174+'4. FTNC EUR'!V174+'5. FTNC GBP'!V174+'6. FTNC Autres (inclus)'!V174</f>
        <v>0</v>
      </c>
      <c r="W174" s="444">
        <f>'2. FTNC CAN'!W174+'3. FTNC USD'!W174+'4. FTNC EUR'!W174+'5. FTNC GBP'!W174+'6. FTNC Autres (inclus)'!W174</f>
        <v>0</v>
      </c>
      <c r="X174" s="444">
        <f>'2. FTNC CAN'!X174+'3. FTNC USD'!X174+'4. FTNC EUR'!X174+'5. FTNC GBP'!X174+'6. FTNC Autres (inclus)'!X174</f>
        <v>0</v>
      </c>
      <c r="Y174" s="444">
        <f>'2. FTNC CAN'!Y174+'3. FTNC USD'!Y174+'4. FTNC EUR'!Y174+'5. FTNC GBP'!Y174+'6. FTNC Autres (inclus)'!Y174</f>
        <v>0</v>
      </c>
      <c r="Z174" s="444">
        <f>'2. FTNC CAN'!Z174+'3. FTNC USD'!Z174+'4. FTNC EUR'!Z174+'5. FTNC GBP'!Z174+'6. FTNC Autres (inclus)'!Z174</f>
        <v>0</v>
      </c>
      <c r="AA174" s="444">
        <f>'2. FTNC CAN'!AA174+'3. FTNC USD'!AA174+'4. FTNC EUR'!AA174+'5. FTNC GBP'!AA174+'6. FTNC Autres (inclus)'!AA174</f>
        <v>0</v>
      </c>
      <c r="AB174" s="445">
        <f>'2. FTNC CAN'!AB174+'3. FTNC USD'!AB174+'4. FTNC EUR'!AB174+'5. FTNC GBP'!AB174+'6. FTNC Autres (inclus)'!AB174</f>
        <v>0</v>
      </c>
      <c r="AC174" s="445">
        <f>'2. FTNC CAN'!AC174+'3. FTNC USD'!AC174+'4. FTNC EUR'!AC174+'5. FTNC GBP'!AC174+'6. FTNC Autres (inclus)'!AC174</f>
        <v>0</v>
      </c>
      <c r="AD174" s="996"/>
      <c r="AE174" s="997"/>
      <c r="AF174" s="998"/>
    </row>
    <row r="175" spans="1:32" ht="15" customHeight="1" x14ac:dyDescent="0.2">
      <c r="A175" s="232">
        <v>271</v>
      </c>
      <c r="B175" s="507"/>
      <c r="C175" s="267"/>
      <c r="D175" s="267"/>
      <c r="E175" s="483"/>
      <c r="F175" s="859" t="s">
        <v>572</v>
      </c>
      <c r="G175" s="860"/>
      <c r="H175" s="860"/>
      <c r="I175" s="860"/>
      <c r="J175" s="860"/>
      <c r="K175" s="860"/>
      <c r="L175" s="860"/>
      <c r="M175" s="441">
        <f>'2. FTNC CAN'!M175+'3. FTNC USD'!M175+'4. FTNC EUR'!M175+'5. FTNC GBP'!M175+'6. FTNC Autres (inclus)'!M175</f>
        <v>0</v>
      </c>
      <c r="N175" s="442">
        <f>'2. FTNC CAN'!N175+'3. FTNC USD'!N175+'4. FTNC EUR'!N175+'5. FTNC GBP'!N175+'6. FTNC Autres (inclus)'!N175</f>
        <v>0</v>
      </c>
      <c r="O175" s="443">
        <f>'2. FTNC CAN'!O175+'3. FTNC USD'!O175+'4. FTNC EUR'!O175+'5. FTNC GBP'!O175+'6. FTNC Autres (inclus)'!O175</f>
        <v>0</v>
      </c>
      <c r="P175" s="444">
        <f>'2. FTNC CAN'!P175+'3. FTNC USD'!P175+'4. FTNC EUR'!P175+'5. FTNC GBP'!P175+'6. FTNC Autres (inclus)'!P175</f>
        <v>0</v>
      </c>
      <c r="Q175" s="445">
        <f>'2. FTNC CAN'!Q175+'3. FTNC USD'!Q175+'4. FTNC EUR'!Q175+'5. FTNC GBP'!Q175+'6. FTNC Autres (inclus)'!Q175</f>
        <v>0</v>
      </c>
      <c r="R175" s="444">
        <f>'2. FTNC CAN'!R175+'3. FTNC USD'!R175+'4. FTNC EUR'!R175+'5. FTNC GBP'!R175+'6. FTNC Autres (inclus)'!R175</f>
        <v>0</v>
      </c>
      <c r="S175" s="444">
        <f>'2. FTNC CAN'!S175+'3. FTNC USD'!S175+'4. FTNC EUR'!S175+'5. FTNC GBP'!S175+'6. FTNC Autres (inclus)'!S175</f>
        <v>0</v>
      </c>
      <c r="T175" s="444">
        <f>'2. FTNC CAN'!T175+'3. FTNC USD'!T175+'4. FTNC EUR'!T175+'5. FTNC GBP'!T175+'6. FTNC Autres (inclus)'!T175</f>
        <v>0</v>
      </c>
      <c r="U175" s="444">
        <f>'2. FTNC CAN'!U175+'3. FTNC USD'!U175+'4. FTNC EUR'!U175+'5. FTNC GBP'!U175+'6. FTNC Autres (inclus)'!U175</f>
        <v>0</v>
      </c>
      <c r="V175" s="444">
        <f>'2. FTNC CAN'!V175+'3. FTNC USD'!V175+'4. FTNC EUR'!V175+'5. FTNC GBP'!V175+'6. FTNC Autres (inclus)'!V175</f>
        <v>0</v>
      </c>
      <c r="W175" s="444">
        <f>'2. FTNC CAN'!W175+'3. FTNC USD'!W175+'4. FTNC EUR'!W175+'5. FTNC GBP'!W175+'6. FTNC Autres (inclus)'!W175</f>
        <v>0</v>
      </c>
      <c r="X175" s="444">
        <f>'2. FTNC CAN'!X175+'3. FTNC USD'!X175+'4. FTNC EUR'!X175+'5. FTNC GBP'!X175+'6. FTNC Autres (inclus)'!X175</f>
        <v>0</v>
      </c>
      <c r="Y175" s="444">
        <f>'2. FTNC CAN'!Y175+'3. FTNC USD'!Y175+'4. FTNC EUR'!Y175+'5. FTNC GBP'!Y175+'6. FTNC Autres (inclus)'!Y175</f>
        <v>0</v>
      </c>
      <c r="Z175" s="444">
        <f>'2. FTNC CAN'!Z175+'3. FTNC USD'!Z175+'4. FTNC EUR'!Z175+'5. FTNC GBP'!Z175+'6. FTNC Autres (inclus)'!Z175</f>
        <v>0</v>
      </c>
      <c r="AA175" s="444">
        <f>'2. FTNC CAN'!AA175+'3. FTNC USD'!AA175+'4. FTNC EUR'!AA175+'5. FTNC GBP'!AA175+'6. FTNC Autres (inclus)'!AA175</f>
        <v>0</v>
      </c>
      <c r="AB175" s="445">
        <f>'2. FTNC CAN'!AB175+'3. FTNC USD'!AB175+'4. FTNC EUR'!AB175+'5. FTNC GBP'!AB175+'6. FTNC Autres (inclus)'!AB175</f>
        <v>0</v>
      </c>
      <c r="AC175" s="445">
        <f>'2. FTNC CAN'!AC175+'3. FTNC USD'!AC175+'4. FTNC EUR'!AC175+'5. FTNC GBP'!AC175+'6. FTNC Autres (inclus)'!AC175</f>
        <v>0</v>
      </c>
      <c r="AD175" s="996"/>
      <c r="AE175" s="997"/>
      <c r="AF175" s="998"/>
    </row>
    <row r="176" spans="1:32" ht="15" customHeight="1" x14ac:dyDescent="0.2">
      <c r="A176" s="232">
        <v>272</v>
      </c>
      <c r="B176" s="507"/>
      <c r="C176" s="267"/>
      <c r="D176" s="267"/>
      <c r="E176" s="853" t="s">
        <v>121</v>
      </c>
      <c r="F176" s="854"/>
      <c r="G176" s="854"/>
      <c r="H176" s="854"/>
      <c r="I176" s="854"/>
      <c r="J176" s="854"/>
      <c r="K176" s="854"/>
      <c r="L176" s="855"/>
      <c r="M176" s="407">
        <f>SUBTOTAL(9,M177:M179)</f>
        <v>0</v>
      </c>
      <c r="N176" s="410">
        <f t="shared" ref="N176:AC176" si="41">SUBTOTAL(9,N177:N179)</f>
        <v>0</v>
      </c>
      <c r="O176" s="414">
        <f t="shared" si="41"/>
        <v>0</v>
      </c>
      <c r="P176" s="413">
        <f t="shared" si="41"/>
        <v>0</v>
      </c>
      <c r="Q176" s="411">
        <f t="shared" si="41"/>
        <v>0</v>
      </c>
      <c r="R176" s="414">
        <f t="shared" si="41"/>
        <v>0</v>
      </c>
      <c r="S176" s="414">
        <f t="shared" si="41"/>
        <v>0</v>
      </c>
      <c r="T176" s="414">
        <f t="shared" si="41"/>
        <v>0</v>
      </c>
      <c r="U176" s="414">
        <f t="shared" si="41"/>
        <v>0</v>
      </c>
      <c r="V176" s="414">
        <f t="shared" si="41"/>
        <v>0</v>
      </c>
      <c r="W176" s="414">
        <f t="shared" si="41"/>
        <v>0</v>
      </c>
      <c r="X176" s="414">
        <f t="shared" si="41"/>
        <v>0</v>
      </c>
      <c r="Y176" s="414">
        <f t="shared" si="41"/>
        <v>0</v>
      </c>
      <c r="Z176" s="414">
        <f t="shared" si="41"/>
        <v>0</v>
      </c>
      <c r="AA176" s="414">
        <f t="shared" si="41"/>
        <v>0</v>
      </c>
      <c r="AB176" s="424">
        <f t="shared" si="41"/>
        <v>0</v>
      </c>
      <c r="AC176" s="407">
        <f t="shared" si="41"/>
        <v>0</v>
      </c>
      <c r="AD176" s="996"/>
      <c r="AE176" s="997"/>
      <c r="AF176" s="998"/>
    </row>
    <row r="177" spans="1:32" ht="15" customHeight="1" x14ac:dyDescent="0.2">
      <c r="A177" s="232">
        <v>273</v>
      </c>
      <c r="B177" s="507"/>
      <c r="C177" s="267"/>
      <c r="D177" s="267"/>
      <c r="E177" s="483"/>
      <c r="F177" s="856" t="s">
        <v>122</v>
      </c>
      <c r="G177" s="857"/>
      <c r="H177" s="857"/>
      <c r="I177" s="857"/>
      <c r="J177" s="857"/>
      <c r="K177" s="857"/>
      <c r="L177" s="858"/>
      <c r="M177" s="441">
        <f>'2. FTNC CAN'!M177+'3. FTNC USD'!M177+'4. FTNC EUR'!M177+'5. FTNC GBP'!M177+'6. FTNC Autres (inclus)'!M177</f>
        <v>0</v>
      </c>
      <c r="N177" s="442">
        <f>'2. FTNC CAN'!N177+'3. FTNC USD'!N177+'4. FTNC EUR'!N177+'5. FTNC GBP'!N177+'6. FTNC Autres (inclus)'!N177</f>
        <v>0</v>
      </c>
      <c r="O177" s="443">
        <f>'2. FTNC CAN'!O177+'3. FTNC USD'!O177+'4. FTNC EUR'!O177+'5. FTNC GBP'!O177+'6. FTNC Autres (inclus)'!O177</f>
        <v>0</v>
      </c>
      <c r="P177" s="444">
        <f>'2. FTNC CAN'!P177+'3. FTNC USD'!P177+'4. FTNC EUR'!P177+'5. FTNC GBP'!P177+'6. FTNC Autres (inclus)'!P177</f>
        <v>0</v>
      </c>
      <c r="Q177" s="445">
        <f>'2. FTNC CAN'!Q177+'3. FTNC USD'!Q177+'4. FTNC EUR'!Q177+'5. FTNC GBP'!Q177+'6. FTNC Autres (inclus)'!Q177</f>
        <v>0</v>
      </c>
      <c r="R177" s="444">
        <f>'2. FTNC CAN'!R177+'3. FTNC USD'!R177+'4. FTNC EUR'!R177+'5. FTNC GBP'!R177+'6. FTNC Autres (inclus)'!R177</f>
        <v>0</v>
      </c>
      <c r="S177" s="444">
        <f>'2. FTNC CAN'!S177+'3. FTNC USD'!S177+'4. FTNC EUR'!S177+'5. FTNC GBP'!S177+'6. FTNC Autres (inclus)'!S177</f>
        <v>0</v>
      </c>
      <c r="T177" s="444">
        <f>'2. FTNC CAN'!T177+'3. FTNC USD'!T177+'4. FTNC EUR'!T177+'5. FTNC GBP'!T177+'6. FTNC Autres (inclus)'!T177</f>
        <v>0</v>
      </c>
      <c r="U177" s="444">
        <f>'2. FTNC CAN'!U177+'3. FTNC USD'!U177+'4. FTNC EUR'!U177+'5. FTNC GBP'!U177+'6. FTNC Autres (inclus)'!U177</f>
        <v>0</v>
      </c>
      <c r="V177" s="444">
        <f>'2. FTNC CAN'!V177+'3. FTNC USD'!V177+'4. FTNC EUR'!V177+'5. FTNC GBP'!V177+'6. FTNC Autres (inclus)'!V177</f>
        <v>0</v>
      </c>
      <c r="W177" s="444">
        <f>'2. FTNC CAN'!W177+'3. FTNC USD'!W177+'4. FTNC EUR'!W177+'5. FTNC GBP'!W177+'6. FTNC Autres (inclus)'!W177</f>
        <v>0</v>
      </c>
      <c r="X177" s="444">
        <f>'2. FTNC CAN'!X177+'3. FTNC USD'!X177+'4. FTNC EUR'!X177+'5. FTNC GBP'!X177+'6. FTNC Autres (inclus)'!X177</f>
        <v>0</v>
      </c>
      <c r="Y177" s="444">
        <f>'2. FTNC CAN'!Y177+'3. FTNC USD'!Y177+'4. FTNC EUR'!Y177+'5. FTNC GBP'!Y177+'6. FTNC Autres (inclus)'!Y177</f>
        <v>0</v>
      </c>
      <c r="Z177" s="444">
        <f>'2. FTNC CAN'!Z177+'3. FTNC USD'!Z177+'4. FTNC EUR'!Z177+'5. FTNC GBP'!Z177+'6. FTNC Autres (inclus)'!Z177</f>
        <v>0</v>
      </c>
      <c r="AA177" s="444">
        <f>'2. FTNC CAN'!AA177+'3. FTNC USD'!AA177+'4. FTNC EUR'!AA177+'5. FTNC GBP'!AA177+'6. FTNC Autres (inclus)'!AA177</f>
        <v>0</v>
      </c>
      <c r="AB177" s="445">
        <f>'2. FTNC CAN'!AB177+'3. FTNC USD'!AB177+'4. FTNC EUR'!AB177+'5. FTNC GBP'!AB177+'6. FTNC Autres (inclus)'!AB177</f>
        <v>0</v>
      </c>
      <c r="AC177" s="445">
        <f>'2. FTNC CAN'!AC177+'3. FTNC USD'!AC177+'4. FTNC EUR'!AC177+'5. FTNC GBP'!AC177+'6. FTNC Autres (inclus)'!AC177</f>
        <v>0</v>
      </c>
      <c r="AD177" s="996"/>
      <c r="AE177" s="997"/>
      <c r="AF177" s="998"/>
    </row>
    <row r="178" spans="1:32" ht="15" customHeight="1" x14ac:dyDescent="0.2">
      <c r="A178" s="232">
        <v>274</v>
      </c>
      <c r="B178" s="507"/>
      <c r="C178" s="267"/>
      <c r="D178" s="267"/>
      <c r="E178" s="483"/>
      <c r="F178" s="915" t="s">
        <v>573</v>
      </c>
      <c r="G178" s="916"/>
      <c r="H178" s="916"/>
      <c r="I178" s="916"/>
      <c r="J178" s="916"/>
      <c r="K178" s="916"/>
      <c r="L178" s="917"/>
      <c r="M178" s="441">
        <f>'2. FTNC CAN'!M178+'3. FTNC USD'!M178+'4. FTNC EUR'!M178+'5. FTNC GBP'!M178+'6. FTNC Autres (inclus)'!M178</f>
        <v>0</v>
      </c>
      <c r="N178" s="442">
        <f>'2. FTNC CAN'!N178+'3. FTNC USD'!N178+'4. FTNC EUR'!N178+'5. FTNC GBP'!N178+'6. FTNC Autres (inclus)'!N178</f>
        <v>0</v>
      </c>
      <c r="O178" s="443">
        <f>'2. FTNC CAN'!O178+'3. FTNC USD'!O178+'4. FTNC EUR'!O178+'5. FTNC GBP'!O178+'6. FTNC Autres (inclus)'!O178</f>
        <v>0</v>
      </c>
      <c r="P178" s="444">
        <f>'2. FTNC CAN'!P178+'3. FTNC USD'!P178+'4. FTNC EUR'!P178+'5. FTNC GBP'!P178+'6. FTNC Autres (inclus)'!P178</f>
        <v>0</v>
      </c>
      <c r="Q178" s="445">
        <f>'2. FTNC CAN'!Q178+'3. FTNC USD'!Q178+'4. FTNC EUR'!Q178+'5. FTNC GBP'!Q178+'6. FTNC Autres (inclus)'!Q178</f>
        <v>0</v>
      </c>
      <c r="R178" s="444">
        <f>'2. FTNC CAN'!R178+'3. FTNC USD'!R178+'4. FTNC EUR'!R178+'5. FTNC GBP'!R178+'6. FTNC Autres (inclus)'!R178</f>
        <v>0</v>
      </c>
      <c r="S178" s="444">
        <f>'2. FTNC CAN'!S178+'3. FTNC USD'!S178+'4. FTNC EUR'!S178+'5. FTNC GBP'!S178+'6. FTNC Autres (inclus)'!S178</f>
        <v>0</v>
      </c>
      <c r="T178" s="444">
        <f>'2. FTNC CAN'!T178+'3. FTNC USD'!T178+'4. FTNC EUR'!T178+'5. FTNC GBP'!T178+'6. FTNC Autres (inclus)'!T178</f>
        <v>0</v>
      </c>
      <c r="U178" s="444">
        <f>'2. FTNC CAN'!U178+'3. FTNC USD'!U178+'4. FTNC EUR'!U178+'5. FTNC GBP'!U178+'6. FTNC Autres (inclus)'!U178</f>
        <v>0</v>
      </c>
      <c r="V178" s="444">
        <f>'2. FTNC CAN'!V178+'3. FTNC USD'!V178+'4. FTNC EUR'!V178+'5. FTNC GBP'!V178+'6. FTNC Autres (inclus)'!V178</f>
        <v>0</v>
      </c>
      <c r="W178" s="444">
        <f>'2. FTNC CAN'!W178+'3. FTNC USD'!W178+'4. FTNC EUR'!W178+'5. FTNC GBP'!W178+'6. FTNC Autres (inclus)'!W178</f>
        <v>0</v>
      </c>
      <c r="X178" s="444">
        <f>'2. FTNC CAN'!X178+'3. FTNC USD'!X178+'4. FTNC EUR'!X178+'5. FTNC GBP'!X178+'6. FTNC Autres (inclus)'!X178</f>
        <v>0</v>
      </c>
      <c r="Y178" s="444">
        <f>'2. FTNC CAN'!Y178+'3. FTNC USD'!Y178+'4. FTNC EUR'!Y178+'5. FTNC GBP'!Y178+'6. FTNC Autres (inclus)'!Y178</f>
        <v>0</v>
      </c>
      <c r="Z178" s="444">
        <f>'2. FTNC CAN'!Z178+'3. FTNC USD'!Z178+'4. FTNC EUR'!Z178+'5. FTNC GBP'!Z178+'6. FTNC Autres (inclus)'!Z178</f>
        <v>0</v>
      </c>
      <c r="AA178" s="444">
        <f>'2. FTNC CAN'!AA178+'3. FTNC USD'!AA178+'4. FTNC EUR'!AA178+'5. FTNC GBP'!AA178+'6. FTNC Autres (inclus)'!AA178</f>
        <v>0</v>
      </c>
      <c r="AB178" s="445">
        <f>'2. FTNC CAN'!AB178+'3. FTNC USD'!AB178+'4. FTNC EUR'!AB178+'5. FTNC GBP'!AB178+'6. FTNC Autres (inclus)'!AB178</f>
        <v>0</v>
      </c>
      <c r="AC178" s="445">
        <f>'2. FTNC CAN'!AC178+'3. FTNC USD'!AC178+'4. FTNC EUR'!AC178+'5. FTNC GBP'!AC178+'6. FTNC Autres (inclus)'!AC178</f>
        <v>0</v>
      </c>
      <c r="AD178" s="996"/>
      <c r="AE178" s="997"/>
      <c r="AF178" s="998"/>
    </row>
    <row r="179" spans="1:32" ht="27.75" customHeight="1" x14ac:dyDescent="0.2">
      <c r="A179" s="232">
        <v>275</v>
      </c>
      <c r="B179" s="476"/>
      <c r="C179" s="620"/>
      <c r="D179" s="620"/>
      <c r="E179" s="485"/>
      <c r="F179" s="915" t="s">
        <v>432</v>
      </c>
      <c r="G179" s="916"/>
      <c r="H179" s="916"/>
      <c r="I179" s="916"/>
      <c r="J179" s="916"/>
      <c r="K179" s="916"/>
      <c r="L179" s="917"/>
      <c r="M179" s="441">
        <f>'2. FTNC CAN'!M179+'3. FTNC USD'!M179+'4. FTNC EUR'!M179+'5. FTNC GBP'!M179+'6. FTNC Autres (inclus)'!M179</f>
        <v>0</v>
      </c>
      <c r="N179" s="442">
        <f>'2. FTNC CAN'!N179+'3. FTNC USD'!N179+'4. FTNC EUR'!N179+'5. FTNC GBP'!N179+'6. FTNC Autres (inclus)'!N179</f>
        <v>0</v>
      </c>
      <c r="O179" s="443">
        <f>'2. FTNC CAN'!O179+'3. FTNC USD'!O179+'4. FTNC EUR'!O179+'5. FTNC GBP'!O179+'6. FTNC Autres (inclus)'!O179</f>
        <v>0</v>
      </c>
      <c r="P179" s="444">
        <f>'2. FTNC CAN'!P179+'3. FTNC USD'!P179+'4. FTNC EUR'!P179+'5. FTNC GBP'!P179+'6. FTNC Autres (inclus)'!P179</f>
        <v>0</v>
      </c>
      <c r="Q179" s="445">
        <f>'2. FTNC CAN'!Q179+'3. FTNC USD'!Q179+'4. FTNC EUR'!Q179+'5. FTNC GBP'!Q179+'6. FTNC Autres (inclus)'!Q179</f>
        <v>0</v>
      </c>
      <c r="R179" s="444">
        <f>'2. FTNC CAN'!R179+'3. FTNC USD'!R179+'4. FTNC EUR'!R179+'5. FTNC GBP'!R179+'6. FTNC Autres (inclus)'!R179</f>
        <v>0</v>
      </c>
      <c r="S179" s="444">
        <f>'2. FTNC CAN'!S179+'3. FTNC USD'!S179+'4. FTNC EUR'!S179+'5. FTNC GBP'!S179+'6. FTNC Autres (inclus)'!S179</f>
        <v>0</v>
      </c>
      <c r="T179" s="444">
        <f>'2. FTNC CAN'!T179+'3. FTNC USD'!T179+'4. FTNC EUR'!T179+'5. FTNC GBP'!T179+'6. FTNC Autres (inclus)'!T179</f>
        <v>0</v>
      </c>
      <c r="U179" s="444">
        <f>'2. FTNC CAN'!U179+'3. FTNC USD'!U179+'4. FTNC EUR'!U179+'5. FTNC GBP'!U179+'6. FTNC Autres (inclus)'!U179</f>
        <v>0</v>
      </c>
      <c r="V179" s="444">
        <f>'2. FTNC CAN'!V179+'3. FTNC USD'!V179+'4. FTNC EUR'!V179+'5. FTNC GBP'!V179+'6. FTNC Autres (inclus)'!V179</f>
        <v>0</v>
      </c>
      <c r="W179" s="444">
        <f>'2. FTNC CAN'!W179+'3. FTNC USD'!W179+'4. FTNC EUR'!W179+'5. FTNC GBP'!W179+'6. FTNC Autres (inclus)'!W179</f>
        <v>0</v>
      </c>
      <c r="X179" s="444">
        <f>'2. FTNC CAN'!X179+'3. FTNC USD'!X179+'4. FTNC EUR'!X179+'5. FTNC GBP'!X179+'6. FTNC Autres (inclus)'!X179</f>
        <v>0</v>
      </c>
      <c r="Y179" s="444">
        <f>'2. FTNC CAN'!Y179+'3. FTNC USD'!Y179+'4. FTNC EUR'!Y179+'5. FTNC GBP'!Y179+'6. FTNC Autres (inclus)'!Y179</f>
        <v>0</v>
      </c>
      <c r="Z179" s="444">
        <f>'2. FTNC CAN'!Z179+'3. FTNC USD'!Z179+'4. FTNC EUR'!Z179+'5. FTNC GBP'!Z179+'6. FTNC Autres (inclus)'!Z179</f>
        <v>0</v>
      </c>
      <c r="AA179" s="444">
        <f>'2. FTNC CAN'!AA179+'3. FTNC USD'!AA179+'4. FTNC EUR'!AA179+'5. FTNC GBP'!AA179+'6. FTNC Autres (inclus)'!AA179</f>
        <v>0</v>
      </c>
      <c r="AB179" s="445">
        <f>'2. FTNC CAN'!AB179+'3. FTNC USD'!AB179+'4. FTNC EUR'!AB179+'5. FTNC GBP'!AB179+'6. FTNC Autres (inclus)'!AB179</f>
        <v>0</v>
      </c>
      <c r="AC179" s="445">
        <f>'2. FTNC CAN'!AC179+'3. FTNC USD'!AC179+'4. FTNC EUR'!AC179+'5. FTNC GBP'!AC179+'6. FTNC Autres (inclus)'!AC179</f>
        <v>0</v>
      </c>
      <c r="AD179" s="996"/>
      <c r="AE179" s="997"/>
      <c r="AF179" s="998"/>
    </row>
    <row r="180" spans="1:32" ht="15" customHeight="1" x14ac:dyDescent="0.2">
      <c r="A180" s="232">
        <v>276</v>
      </c>
      <c r="B180" s="509"/>
      <c r="C180" s="621"/>
      <c r="D180" s="621"/>
      <c r="E180" s="853" t="s">
        <v>546</v>
      </c>
      <c r="F180" s="854"/>
      <c r="G180" s="854"/>
      <c r="H180" s="854"/>
      <c r="I180" s="854"/>
      <c r="J180" s="854"/>
      <c r="K180" s="854"/>
      <c r="L180" s="855"/>
      <c r="M180" s="407">
        <f>SUBTOTAL(9,M181:M182)</f>
        <v>0</v>
      </c>
      <c r="N180" s="410">
        <f t="shared" ref="N180:AC180" si="42">SUBTOTAL(9,N181:N182)</f>
        <v>0</v>
      </c>
      <c r="O180" s="414">
        <f t="shared" si="42"/>
        <v>0</v>
      </c>
      <c r="P180" s="413">
        <f t="shared" si="42"/>
        <v>0</v>
      </c>
      <c r="Q180" s="411">
        <f t="shared" si="42"/>
        <v>0</v>
      </c>
      <c r="R180" s="414">
        <f t="shared" si="42"/>
        <v>0</v>
      </c>
      <c r="S180" s="414">
        <f t="shared" si="42"/>
        <v>0</v>
      </c>
      <c r="T180" s="414">
        <f t="shared" si="42"/>
        <v>0</v>
      </c>
      <c r="U180" s="414">
        <f t="shared" si="42"/>
        <v>0</v>
      </c>
      <c r="V180" s="414">
        <f t="shared" si="42"/>
        <v>0</v>
      </c>
      <c r="W180" s="414">
        <f t="shared" si="42"/>
        <v>0</v>
      </c>
      <c r="X180" s="414">
        <f t="shared" si="42"/>
        <v>0</v>
      </c>
      <c r="Y180" s="414">
        <f t="shared" si="42"/>
        <v>0</v>
      </c>
      <c r="Z180" s="414">
        <f t="shared" si="42"/>
        <v>0</v>
      </c>
      <c r="AA180" s="414">
        <f t="shared" si="42"/>
        <v>0</v>
      </c>
      <c r="AB180" s="424">
        <f t="shared" si="42"/>
        <v>0</v>
      </c>
      <c r="AC180" s="407">
        <f t="shared" si="42"/>
        <v>0</v>
      </c>
      <c r="AD180" s="996"/>
      <c r="AE180" s="997"/>
      <c r="AF180" s="998"/>
    </row>
    <row r="181" spans="1:32" ht="15" customHeight="1" x14ac:dyDescent="0.2">
      <c r="A181" s="232">
        <v>277</v>
      </c>
      <c r="B181" s="507"/>
      <c r="C181" s="267"/>
      <c r="D181" s="267"/>
      <c r="E181" s="483"/>
      <c r="F181" s="856" t="s">
        <v>547</v>
      </c>
      <c r="G181" s="857"/>
      <c r="H181" s="857"/>
      <c r="I181" s="857"/>
      <c r="J181" s="857"/>
      <c r="K181" s="857"/>
      <c r="L181" s="858"/>
      <c r="M181" s="441">
        <f>'2. FTNC CAN'!M181+'3. FTNC USD'!M181+'4. FTNC EUR'!M181+'5. FTNC GBP'!M181+'6. FTNC Autres (inclus)'!M181</f>
        <v>0</v>
      </c>
      <c r="N181" s="442">
        <f>'2. FTNC CAN'!N181+'3. FTNC USD'!N181+'4. FTNC EUR'!N181+'5. FTNC GBP'!N181+'6. FTNC Autres (inclus)'!N181</f>
        <v>0</v>
      </c>
      <c r="O181" s="443">
        <f>'2. FTNC CAN'!O181+'3. FTNC USD'!O181+'4. FTNC EUR'!O181+'5. FTNC GBP'!O181+'6. FTNC Autres (inclus)'!O181</f>
        <v>0</v>
      </c>
      <c r="P181" s="444">
        <f>'2. FTNC CAN'!P181+'3. FTNC USD'!P181+'4. FTNC EUR'!P181+'5. FTNC GBP'!P181+'6. FTNC Autres (inclus)'!P181</f>
        <v>0</v>
      </c>
      <c r="Q181" s="445">
        <f>'2. FTNC CAN'!Q181+'3. FTNC USD'!Q181+'4. FTNC EUR'!Q181+'5. FTNC GBP'!Q181+'6. FTNC Autres (inclus)'!Q181</f>
        <v>0</v>
      </c>
      <c r="R181" s="444">
        <f>'2. FTNC CAN'!R181+'3. FTNC USD'!R181+'4. FTNC EUR'!R181+'5. FTNC GBP'!R181+'6. FTNC Autres (inclus)'!R181</f>
        <v>0</v>
      </c>
      <c r="S181" s="444">
        <f>'2. FTNC CAN'!S181+'3. FTNC USD'!S181+'4. FTNC EUR'!S181+'5. FTNC GBP'!S181+'6. FTNC Autres (inclus)'!S181</f>
        <v>0</v>
      </c>
      <c r="T181" s="444">
        <f>'2. FTNC CAN'!T181+'3. FTNC USD'!T181+'4. FTNC EUR'!T181+'5. FTNC GBP'!T181+'6. FTNC Autres (inclus)'!T181</f>
        <v>0</v>
      </c>
      <c r="U181" s="444">
        <f>'2. FTNC CAN'!U181+'3. FTNC USD'!U181+'4. FTNC EUR'!U181+'5. FTNC GBP'!U181+'6. FTNC Autres (inclus)'!U181</f>
        <v>0</v>
      </c>
      <c r="V181" s="444">
        <f>'2. FTNC CAN'!V181+'3. FTNC USD'!V181+'4. FTNC EUR'!V181+'5. FTNC GBP'!V181+'6. FTNC Autres (inclus)'!V181</f>
        <v>0</v>
      </c>
      <c r="W181" s="444">
        <f>'2. FTNC CAN'!W181+'3. FTNC USD'!W181+'4. FTNC EUR'!W181+'5. FTNC GBP'!W181+'6. FTNC Autres (inclus)'!W181</f>
        <v>0</v>
      </c>
      <c r="X181" s="444">
        <f>'2. FTNC CAN'!X181+'3. FTNC USD'!X181+'4. FTNC EUR'!X181+'5. FTNC GBP'!X181+'6. FTNC Autres (inclus)'!X181</f>
        <v>0</v>
      </c>
      <c r="Y181" s="444">
        <f>'2. FTNC CAN'!Y181+'3. FTNC USD'!Y181+'4. FTNC EUR'!Y181+'5. FTNC GBP'!Y181+'6. FTNC Autres (inclus)'!Y181</f>
        <v>0</v>
      </c>
      <c r="Z181" s="444">
        <f>'2. FTNC CAN'!Z181+'3. FTNC USD'!Z181+'4. FTNC EUR'!Z181+'5. FTNC GBP'!Z181+'6. FTNC Autres (inclus)'!Z181</f>
        <v>0</v>
      </c>
      <c r="AA181" s="444">
        <f>'2. FTNC CAN'!AA181+'3. FTNC USD'!AA181+'4. FTNC EUR'!AA181+'5. FTNC GBP'!AA181+'6. FTNC Autres (inclus)'!AA181</f>
        <v>0</v>
      </c>
      <c r="AB181" s="445">
        <f>'2. FTNC CAN'!AB181+'3. FTNC USD'!AB181+'4. FTNC EUR'!AB181+'5. FTNC GBP'!AB181+'6. FTNC Autres (inclus)'!AB181</f>
        <v>0</v>
      </c>
      <c r="AC181" s="445">
        <f>'2. FTNC CAN'!AC181+'3. FTNC USD'!AC181+'4. FTNC EUR'!AC181+'5. FTNC GBP'!AC181+'6. FTNC Autres (inclus)'!AC181</f>
        <v>0</v>
      </c>
      <c r="AD181" s="996"/>
      <c r="AE181" s="997"/>
      <c r="AF181" s="998"/>
    </row>
    <row r="182" spans="1:32" ht="15" customHeight="1" x14ac:dyDescent="0.2">
      <c r="A182" s="232">
        <v>278</v>
      </c>
      <c r="B182" s="507"/>
      <c r="C182" s="267"/>
      <c r="D182" s="267"/>
      <c r="E182" s="483"/>
      <c r="F182" s="859" t="s">
        <v>570</v>
      </c>
      <c r="G182" s="860"/>
      <c r="H182" s="860"/>
      <c r="I182" s="860"/>
      <c r="J182" s="860"/>
      <c r="K182" s="860"/>
      <c r="L182" s="861"/>
      <c r="M182" s="441">
        <f>'2. FTNC CAN'!M182+'3. FTNC USD'!M182+'4. FTNC EUR'!M182+'5. FTNC GBP'!M182+'6. FTNC Autres (inclus)'!M182</f>
        <v>0</v>
      </c>
      <c r="N182" s="442">
        <f>'2. FTNC CAN'!N182+'3. FTNC USD'!N182+'4. FTNC EUR'!N182+'5. FTNC GBP'!N182+'6. FTNC Autres (inclus)'!N182</f>
        <v>0</v>
      </c>
      <c r="O182" s="443">
        <f>'2. FTNC CAN'!O182+'3. FTNC USD'!O182+'4. FTNC EUR'!O182+'5. FTNC GBP'!O182+'6. FTNC Autres (inclus)'!O182</f>
        <v>0</v>
      </c>
      <c r="P182" s="444">
        <f>'2. FTNC CAN'!P182+'3. FTNC USD'!P182+'4. FTNC EUR'!P182+'5. FTNC GBP'!P182+'6. FTNC Autres (inclus)'!P182</f>
        <v>0</v>
      </c>
      <c r="Q182" s="445">
        <f>'2. FTNC CAN'!Q182+'3. FTNC USD'!Q182+'4. FTNC EUR'!Q182+'5. FTNC GBP'!Q182+'6. FTNC Autres (inclus)'!Q182</f>
        <v>0</v>
      </c>
      <c r="R182" s="444">
        <f>'2. FTNC CAN'!R182+'3. FTNC USD'!R182+'4. FTNC EUR'!R182+'5. FTNC GBP'!R182+'6. FTNC Autres (inclus)'!R182</f>
        <v>0</v>
      </c>
      <c r="S182" s="444">
        <f>'2. FTNC CAN'!S182+'3. FTNC USD'!S182+'4. FTNC EUR'!S182+'5. FTNC GBP'!S182+'6. FTNC Autres (inclus)'!S182</f>
        <v>0</v>
      </c>
      <c r="T182" s="444">
        <f>'2. FTNC CAN'!T182+'3. FTNC USD'!T182+'4. FTNC EUR'!T182+'5. FTNC GBP'!T182+'6. FTNC Autres (inclus)'!T182</f>
        <v>0</v>
      </c>
      <c r="U182" s="444">
        <f>'2. FTNC CAN'!U182+'3. FTNC USD'!U182+'4. FTNC EUR'!U182+'5. FTNC GBP'!U182+'6. FTNC Autres (inclus)'!U182</f>
        <v>0</v>
      </c>
      <c r="V182" s="444">
        <f>'2. FTNC CAN'!V182+'3. FTNC USD'!V182+'4. FTNC EUR'!V182+'5. FTNC GBP'!V182+'6. FTNC Autres (inclus)'!V182</f>
        <v>0</v>
      </c>
      <c r="W182" s="444">
        <f>'2. FTNC CAN'!W182+'3. FTNC USD'!W182+'4. FTNC EUR'!W182+'5. FTNC GBP'!W182+'6. FTNC Autres (inclus)'!W182</f>
        <v>0</v>
      </c>
      <c r="X182" s="444">
        <f>'2. FTNC CAN'!X182+'3. FTNC USD'!X182+'4. FTNC EUR'!X182+'5. FTNC GBP'!X182+'6. FTNC Autres (inclus)'!X182</f>
        <v>0</v>
      </c>
      <c r="Y182" s="444">
        <f>'2. FTNC CAN'!Y182+'3. FTNC USD'!Y182+'4. FTNC EUR'!Y182+'5. FTNC GBP'!Y182+'6. FTNC Autres (inclus)'!Y182</f>
        <v>0</v>
      </c>
      <c r="Z182" s="444">
        <f>'2. FTNC CAN'!Z182+'3. FTNC USD'!Z182+'4. FTNC EUR'!Z182+'5. FTNC GBP'!Z182+'6. FTNC Autres (inclus)'!Z182</f>
        <v>0</v>
      </c>
      <c r="AA182" s="444">
        <f>'2. FTNC CAN'!AA182+'3. FTNC USD'!AA182+'4. FTNC EUR'!AA182+'5. FTNC GBP'!AA182+'6. FTNC Autres (inclus)'!AA182</f>
        <v>0</v>
      </c>
      <c r="AB182" s="445">
        <f>'2. FTNC CAN'!AB182+'3. FTNC USD'!AB182+'4. FTNC EUR'!AB182+'5. FTNC GBP'!AB182+'6. FTNC Autres (inclus)'!AB182</f>
        <v>0</v>
      </c>
      <c r="AC182" s="445">
        <f>'2. FTNC CAN'!AC182+'3. FTNC USD'!AC182+'4. FTNC EUR'!AC182+'5. FTNC GBP'!AC182+'6. FTNC Autres (inclus)'!AC182</f>
        <v>0</v>
      </c>
      <c r="AD182" s="996"/>
      <c r="AE182" s="997"/>
      <c r="AF182" s="998"/>
    </row>
    <row r="183" spans="1:32" ht="15" customHeight="1" x14ac:dyDescent="0.2">
      <c r="A183" s="232">
        <v>279</v>
      </c>
      <c r="B183" s="507"/>
      <c r="C183" s="267"/>
      <c r="D183" s="267"/>
      <c r="E183" s="853" t="s">
        <v>548</v>
      </c>
      <c r="F183" s="854"/>
      <c r="G183" s="854"/>
      <c r="H183" s="854"/>
      <c r="I183" s="854"/>
      <c r="J183" s="854"/>
      <c r="K183" s="854"/>
      <c r="L183" s="855"/>
      <c r="M183" s="407">
        <f>SUBTOTAL(9,M184:M186)</f>
        <v>0</v>
      </c>
      <c r="N183" s="410">
        <f t="shared" ref="N183:AC183" si="43">SUBTOTAL(9,N184:N186)</f>
        <v>0</v>
      </c>
      <c r="O183" s="414">
        <f t="shared" si="43"/>
        <v>0</v>
      </c>
      <c r="P183" s="413">
        <f t="shared" si="43"/>
        <v>0</v>
      </c>
      <c r="Q183" s="411">
        <f t="shared" si="43"/>
        <v>0</v>
      </c>
      <c r="R183" s="414">
        <f t="shared" si="43"/>
        <v>0</v>
      </c>
      <c r="S183" s="414">
        <f t="shared" si="43"/>
        <v>0</v>
      </c>
      <c r="T183" s="414">
        <f t="shared" si="43"/>
        <v>0</v>
      </c>
      <c r="U183" s="414">
        <f t="shared" si="43"/>
        <v>0</v>
      </c>
      <c r="V183" s="414">
        <f t="shared" si="43"/>
        <v>0</v>
      </c>
      <c r="W183" s="414">
        <f t="shared" si="43"/>
        <v>0</v>
      </c>
      <c r="X183" s="414">
        <f t="shared" si="43"/>
        <v>0</v>
      </c>
      <c r="Y183" s="414">
        <f t="shared" si="43"/>
        <v>0</v>
      </c>
      <c r="Z183" s="414">
        <f t="shared" si="43"/>
        <v>0</v>
      </c>
      <c r="AA183" s="414">
        <f t="shared" si="43"/>
        <v>0</v>
      </c>
      <c r="AB183" s="424">
        <f t="shared" si="43"/>
        <v>0</v>
      </c>
      <c r="AC183" s="407">
        <f t="shared" si="43"/>
        <v>0</v>
      </c>
      <c r="AD183" s="996"/>
      <c r="AE183" s="997"/>
      <c r="AF183" s="998"/>
    </row>
    <row r="184" spans="1:32" ht="15" customHeight="1" x14ac:dyDescent="0.2">
      <c r="A184" s="232">
        <v>280</v>
      </c>
      <c r="B184" s="507"/>
      <c r="C184" s="267"/>
      <c r="D184" s="267"/>
      <c r="E184" s="483"/>
      <c r="F184" s="856" t="s">
        <v>549</v>
      </c>
      <c r="G184" s="857"/>
      <c r="H184" s="857"/>
      <c r="I184" s="857"/>
      <c r="J184" s="857"/>
      <c r="K184" s="857"/>
      <c r="L184" s="858"/>
      <c r="M184" s="441">
        <f>'2. FTNC CAN'!M184+'3. FTNC USD'!M184+'4. FTNC EUR'!M184+'5. FTNC GBP'!M184+'6. FTNC Autres (inclus)'!M184</f>
        <v>0</v>
      </c>
      <c r="N184" s="442">
        <f>'2. FTNC CAN'!N184+'3. FTNC USD'!N184+'4. FTNC EUR'!N184+'5. FTNC GBP'!N184+'6. FTNC Autres (inclus)'!N184</f>
        <v>0</v>
      </c>
      <c r="O184" s="443">
        <f>'2. FTNC CAN'!O184+'3. FTNC USD'!O184+'4. FTNC EUR'!O184+'5. FTNC GBP'!O184+'6. FTNC Autres (inclus)'!O184</f>
        <v>0</v>
      </c>
      <c r="P184" s="444">
        <f>'2. FTNC CAN'!P184+'3. FTNC USD'!P184+'4. FTNC EUR'!P184+'5. FTNC GBP'!P184+'6. FTNC Autres (inclus)'!P184</f>
        <v>0</v>
      </c>
      <c r="Q184" s="445">
        <f>'2. FTNC CAN'!Q184+'3. FTNC USD'!Q184+'4. FTNC EUR'!Q184+'5. FTNC GBP'!Q184+'6. FTNC Autres (inclus)'!Q184</f>
        <v>0</v>
      </c>
      <c r="R184" s="444">
        <f>'2. FTNC CAN'!R184+'3. FTNC USD'!R184+'4. FTNC EUR'!R184+'5. FTNC GBP'!R184+'6. FTNC Autres (inclus)'!R184</f>
        <v>0</v>
      </c>
      <c r="S184" s="444">
        <f>'2. FTNC CAN'!S184+'3. FTNC USD'!S184+'4. FTNC EUR'!S184+'5. FTNC GBP'!S184+'6. FTNC Autres (inclus)'!S184</f>
        <v>0</v>
      </c>
      <c r="T184" s="444">
        <f>'2. FTNC CAN'!T184+'3. FTNC USD'!T184+'4. FTNC EUR'!T184+'5. FTNC GBP'!T184+'6. FTNC Autres (inclus)'!T184</f>
        <v>0</v>
      </c>
      <c r="U184" s="444">
        <f>'2. FTNC CAN'!U184+'3. FTNC USD'!U184+'4. FTNC EUR'!U184+'5. FTNC GBP'!U184+'6. FTNC Autres (inclus)'!U184</f>
        <v>0</v>
      </c>
      <c r="V184" s="444">
        <f>'2. FTNC CAN'!V184+'3. FTNC USD'!V184+'4. FTNC EUR'!V184+'5. FTNC GBP'!V184+'6. FTNC Autres (inclus)'!V184</f>
        <v>0</v>
      </c>
      <c r="W184" s="444">
        <f>'2. FTNC CAN'!W184+'3. FTNC USD'!W184+'4. FTNC EUR'!W184+'5. FTNC GBP'!W184+'6. FTNC Autres (inclus)'!W184</f>
        <v>0</v>
      </c>
      <c r="X184" s="444">
        <f>'2. FTNC CAN'!X184+'3. FTNC USD'!X184+'4. FTNC EUR'!X184+'5. FTNC GBP'!X184+'6. FTNC Autres (inclus)'!X184</f>
        <v>0</v>
      </c>
      <c r="Y184" s="444">
        <f>'2. FTNC CAN'!Y184+'3. FTNC USD'!Y184+'4. FTNC EUR'!Y184+'5. FTNC GBP'!Y184+'6. FTNC Autres (inclus)'!Y184</f>
        <v>0</v>
      </c>
      <c r="Z184" s="444">
        <f>'2. FTNC CAN'!Z184+'3. FTNC USD'!Z184+'4. FTNC EUR'!Z184+'5. FTNC GBP'!Z184+'6. FTNC Autres (inclus)'!Z184</f>
        <v>0</v>
      </c>
      <c r="AA184" s="444">
        <f>'2. FTNC CAN'!AA184+'3. FTNC USD'!AA184+'4. FTNC EUR'!AA184+'5. FTNC GBP'!AA184+'6. FTNC Autres (inclus)'!AA184</f>
        <v>0</v>
      </c>
      <c r="AB184" s="445">
        <f>'2. FTNC CAN'!AB184+'3. FTNC USD'!AB184+'4. FTNC EUR'!AB184+'5. FTNC GBP'!AB184+'6. FTNC Autres (inclus)'!AB184</f>
        <v>0</v>
      </c>
      <c r="AC184" s="445">
        <f>'2. FTNC CAN'!AC184+'3. FTNC USD'!AC184+'4. FTNC EUR'!AC184+'5. FTNC GBP'!AC184+'6. FTNC Autres (inclus)'!AC184</f>
        <v>0</v>
      </c>
      <c r="AD184" s="996"/>
      <c r="AE184" s="997"/>
      <c r="AF184" s="998"/>
    </row>
    <row r="185" spans="1:32" ht="15" x14ac:dyDescent="0.2">
      <c r="A185" s="232">
        <v>281</v>
      </c>
      <c r="B185" s="507"/>
      <c r="C185" s="475"/>
      <c r="D185" s="475"/>
      <c r="E185" s="475"/>
      <c r="F185" s="915" t="s">
        <v>574</v>
      </c>
      <c r="G185" s="916"/>
      <c r="H185" s="916"/>
      <c r="I185" s="916"/>
      <c r="J185" s="916"/>
      <c r="K185" s="916"/>
      <c r="L185" s="917"/>
      <c r="M185" s="441">
        <f>'2. FTNC CAN'!M185+'3. FTNC USD'!M185+'4. FTNC EUR'!M185+'5. FTNC GBP'!M185+'6. FTNC Autres (inclus)'!M185</f>
        <v>0</v>
      </c>
      <c r="N185" s="442">
        <f>'2. FTNC CAN'!N185+'3. FTNC USD'!N185+'4. FTNC EUR'!N185+'5. FTNC GBP'!N185+'6. FTNC Autres (inclus)'!N185</f>
        <v>0</v>
      </c>
      <c r="O185" s="443">
        <f>'2. FTNC CAN'!O185+'3. FTNC USD'!O185+'4. FTNC EUR'!O185+'5. FTNC GBP'!O185+'6. FTNC Autres (inclus)'!O185</f>
        <v>0</v>
      </c>
      <c r="P185" s="444">
        <f>'2. FTNC CAN'!P185+'3. FTNC USD'!P185+'4. FTNC EUR'!P185+'5. FTNC GBP'!P185+'6. FTNC Autres (inclus)'!P185</f>
        <v>0</v>
      </c>
      <c r="Q185" s="445">
        <f>'2. FTNC CAN'!Q185+'3. FTNC USD'!Q185+'4. FTNC EUR'!Q185+'5. FTNC GBP'!Q185+'6. FTNC Autres (inclus)'!Q185</f>
        <v>0</v>
      </c>
      <c r="R185" s="444">
        <f>'2. FTNC CAN'!R185+'3. FTNC USD'!R185+'4. FTNC EUR'!R185+'5. FTNC GBP'!R185+'6. FTNC Autres (inclus)'!R185</f>
        <v>0</v>
      </c>
      <c r="S185" s="444">
        <f>'2. FTNC CAN'!S185+'3. FTNC USD'!S185+'4. FTNC EUR'!S185+'5. FTNC GBP'!S185+'6. FTNC Autres (inclus)'!S185</f>
        <v>0</v>
      </c>
      <c r="T185" s="444">
        <f>'2. FTNC CAN'!T185+'3. FTNC USD'!T185+'4. FTNC EUR'!T185+'5. FTNC GBP'!T185+'6. FTNC Autres (inclus)'!T185</f>
        <v>0</v>
      </c>
      <c r="U185" s="444">
        <f>'2. FTNC CAN'!U185+'3. FTNC USD'!U185+'4. FTNC EUR'!U185+'5. FTNC GBP'!U185+'6. FTNC Autres (inclus)'!U185</f>
        <v>0</v>
      </c>
      <c r="V185" s="444">
        <f>'2. FTNC CAN'!V185+'3. FTNC USD'!V185+'4. FTNC EUR'!V185+'5. FTNC GBP'!V185+'6. FTNC Autres (inclus)'!V185</f>
        <v>0</v>
      </c>
      <c r="W185" s="444">
        <f>'2. FTNC CAN'!W185+'3. FTNC USD'!W185+'4. FTNC EUR'!W185+'5. FTNC GBP'!W185+'6. FTNC Autres (inclus)'!W185</f>
        <v>0</v>
      </c>
      <c r="X185" s="444">
        <f>'2. FTNC CAN'!X185+'3. FTNC USD'!X185+'4. FTNC EUR'!X185+'5. FTNC GBP'!X185+'6. FTNC Autres (inclus)'!X185</f>
        <v>0</v>
      </c>
      <c r="Y185" s="444">
        <f>'2. FTNC CAN'!Y185+'3. FTNC USD'!Y185+'4. FTNC EUR'!Y185+'5. FTNC GBP'!Y185+'6. FTNC Autres (inclus)'!Y185</f>
        <v>0</v>
      </c>
      <c r="Z185" s="444">
        <f>'2. FTNC CAN'!Z185+'3. FTNC USD'!Z185+'4. FTNC EUR'!Z185+'5. FTNC GBP'!Z185+'6. FTNC Autres (inclus)'!Z185</f>
        <v>0</v>
      </c>
      <c r="AA185" s="444">
        <f>'2. FTNC CAN'!AA185+'3. FTNC USD'!AA185+'4. FTNC EUR'!AA185+'5. FTNC GBP'!AA185+'6. FTNC Autres (inclus)'!AA185</f>
        <v>0</v>
      </c>
      <c r="AB185" s="445">
        <f>'2. FTNC CAN'!AB185+'3. FTNC USD'!AB185+'4. FTNC EUR'!AB185+'5. FTNC GBP'!AB185+'6. FTNC Autres (inclus)'!AB185</f>
        <v>0</v>
      </c>
      <c r="AC185" s="445">
        <f>'2. FTNC CAN'!AC185+'3. FTNC USD'!AC185+'4. FTNC EUR'!AC185+'5. FTNC GBP'!AC185+'6. FTNC Autres (inclus)'!AC185</f>
        <v>0</v>
      </c>
      <c r="AD185" s="996"/>
      <c r="AE185" s="997"/>
      <c r="AF185" s="998"/>
    </row>
    <row r="186" spans="1:32" ht="27.75" customHeight="1" x14ac:dyDescent="0.2">
      <c r="A186" s="232">
        <v>282</v>
      </c>
      <c r="B186" s="507"/>
      <c r="C186" s="475"/>
      <c r="D186" s="475"/>
      <c r="E186" s="475"/>
      <c r="F186" s="859" t="s">
        <v>566</v>
      </c>
      <c r="G186" s="860"/>
      <c r="H186" s="860"/>
      <c r="I186" s="860"/>
      <c r="J186" s="860"/>
      <c r="K186" s="860"/>
      <c r="L186" s="861"/>
      <c r="M186" s="441">
        <f>'2. FTNC CAN'!M186+'3. FTNC USD'!M186+'4. FTNC EUR'!M186+'5. FTNC GBP'!M186+'6. FTNC Autres (inclus)'!M186</f>
        <v>0</v>
      </c>
      <c r="N186" s="442">
        <f>'2. FTNC CAN'!N186+'3. FTNC USD'!N186+'4. FTNC EUR'!N186+'5. FTNC GBP'!N186+'6. FTNC Autres (inclus)'!N186</f>
        <v>0</v>
      </c>
      <c r="O186" s="443">
        <f>'2. FTNC CAN'!O186+'3. FTNC USD'!O186+'4. FTNC EUR'!O186+'5. FTNC GBP'!O186+'6. FTNC Autres (inclus)'!O186</f>
        <v>0</v>
      </c>
      <c r="P186" s="444">
        <f>'2. FTNC CAN'!P186+'3. FTNC USD'!P186+'4. FTNC EUR'!P186+'5. FTNC GBP'!P186+'6. FTNC Autres (inclus)'!P186</f>
        <v>0</v>
      </c>
      <c r="Q186" s="445">
        <f>'2. FTNC CAN'!Q186+'3. FTNC USD'!Q186+'4. FTNC EUR'!Q186+'5. FTNC GBP'!Q186+'6. FTNC Autres (inclus)'!Q186</f>
        <v>0</v>
      </c>
      <c r="R186" s="444">
        <f>'2. FTNC CAN'!R186+'3. FTNC USD'!R186+'4. FTNC EUR'!R186+'5. FTNC GBP'!R186+'6. FTNC Autres (inclus)'!R186</f>
        <v>0</v>
      </c>
      <c r="S186" s="444">
        <f>'2. FTNC CAN'!S186+'3. FTNC USD'!S186+'4. FTNC EUR'!S186+'5. FTNC GBP'!S186+'6. FTNC Autres (inclus)'!S186</f>
        <v>0</v>
      </c>
      <c r="T186" s="444">
        <f>'2. FTNC CAN'!T186+'3. FTNC USD'!T186+'4. FTNC EUR'!T186+'5. FTNC GBP'!T186+'6. FTNC Autres (inclus)'!T186</f>
        <v>0</v>
      </c>
      <c r="U186" s="444">
        <f>'2. FTNC CAN'!U186+'3. FTNC USD'!U186+'4. FTNC EUR'!U186+'5. FTNC GBP'!U186+'6. FTNC Autres (inclus)'!U186</f>
        <v>0</v>
      </c>
      <c r="V186" s="444">
        <f>'2. FTNC CAN'!V186+'3. FTNC USD'!V186+'4. FTNC EUR'!V186+'5. FTNC GBP'!V186+'6. FTNC Autres (inclus)'!V186</f>
        <v>0</v>
      </c>
      <c r="W186" s="444">
        <f>'2. FTNC CAN'!W186+'3. FTNC USD'!W186+'4. FTNC EUR'!W186+'5. FTNC GBP'!W186+'6. FTNC Autres (inclus)'!W186</f>
        <v>0</v>
      </c>
      <c r="X186" s="444">
        <f>'2. FTNC CAN'!X186+'3. FTNC USD'!X186+'4. FTNC EUR'!X186+'5. FTNC GBP'!X186+'6. FTNC Autres (inclus)'!X186</f>
        <v>0</v>
      </c>
      <c r="Y186" s="444">
        <f>'2. FTNC CAN'!Y186+'3. FTNC USD'!Y186+'4. FTNC EUR'!Y186+'5. FTNC GBP'!Y186+'6. FTNC Autres (inclus)'!Y186</f>
        <v>0</v>
      </c>
      <c r="Z186" s="444">
        <f>'2. FTNC CAN'!Z186+'3. FTNC USD'!Z186+'4. FTNC EUR'!Z186+'5. FTNC GBP'!Z186+'6. FTNC Autres (inclus)'!Z186</f>
        <v>0</v>
      </c>
      <c r="AA186" s="444">
        <f>'2. FTNC CAN'!AA186+'3. FTNC USD'!AA186+'4. FTNC EUR'!AA186+'5. FTNC GBP'!AA186+'6. FTNC Autres (inclus)'!AA186</f>
        <v>0</v>
      </c>
      <c r="AB186" s="445">
        <f>'2. FTNC CAN'!AB186+'3. FTNC USD'!AB186+'4. FTNC EUR'!AB186+'5. FTNC GBP'!AB186+'6. FTNC Autres (inclus)'!AB186</f>
        <v>0</v>
      </c>
      <c r="AC186" s="445">
        <f>'2. FTNC CAN'!AC186+'3. FTNC USD'!AC186+'4. FTNC EUR'!AC186+'5. FTNC GBP'!AC186+'6. FTNC Autres (inclus)'!AC186</f>
        <v>0</v>
      </c>
      <c r="AD186" s="996"/>
      <c r="AE186" s="997"/>
      <c r="AF186" s="998"/>
    </row>
    <row r="187" spans="1:32" ht="15" x14ac:dyDescent="0.2">
      <c r="A187" s="232">
        <v>283</v>
      </c>
      <c r="B187" s="507"/>
      <c r="C187" s="475"/>
      <c r="D187" s="844" t="s">
        <v>23</v>
      </c>
      <c r="E187" s="1024"/>
      <c r="F187" s="1024"/>
      <c r="G187" s="1024"/>
      <c r="H187" s="1024"/>
      <c r="I187" s="1024"/>
      <c r="J187" s="1024"/>
      <c r="K187" s="1024"/>
      <c r="L187" s="1024"/>
      <c r="M187" s="845"/>
      <c r="N187" s="845"/>
      <c r="O187" s="845"/>
      <c r="P187" s="845"/>
      <c r="Q187" s="845"/>
      <c r="R187" s="845"/>
      <c r="S187" s="845"/>
      <c r="T187" s="845"/>
      <c r="U187" s="845"/>
      <c r="V187" s="845"/>
      <c r="W187" s="845"/>
      <c r="X187" s="845"/>
      <c r="Y187" s="845"/>
      <c r="Z187" s="845"/>
      <c r="AA187" s="845"/>
      <c r="AB187" s="845"/>
      <c r="AC187" s="845"/>
      <c r="AD187" s="845"/>
      <c r="AE187" s="845"/>
      <c r="AF187" s="846"/>
    </row>
    <row r="188" spans="1:32" ht="15" x14ac:dyDescent="0.2">
      <c r="A188" s="232">
        <v>284</v>
      </c>
      <c r="B188" s="507"/>
      <c r="C188" s="475"/>
      <c r="D188" s="475"/>
      <c r="E188" s="853" t="s">
        <v>126</v>
      </c>
      <c r="F188" s="854"/>
      <c r="G188" s="854"/>
      <c r="H188" s="854"/>
      <c r="I188" s="854"/>
      <c r="J188" s="854"/>
      <c r="K188" s="854"/>
      <c r="L188" s="855"/>
      <c r="M188" s="407">
        <f>SUBTOTAL(9,M189:M190)</f>
        <v>0</v>
      </c>
      <c r="N188" s="410">
        <f t="shared" ref="N188:AC188" si="44">SUBTOTAL(9,N189:N190)</f>
        <v>0</v>
      </c>
      <c r="O188" s="414">
        <f t="shared" si="44"/>
        <v>0</v>
      </c>
      <c r="P188" s="413">
        <f t="shared" si="44"/>
        <v>0</v>
      </c>
      <c r="Q188" s="411">
        <f t="shared" si="44"/>
        <v>0</v>
      </c>
      <c r="R188" s="414">
        <f t="shared" si="44"/>
        <v>0</v>
      </c>
      <c r="S188" s="414">
        <f t="shared" si="44"/>
        <v>0</v>
      </c>
      <c r="T188" s="414">
        <f t="shared" si="44"/>
        <v>0</v>
      </c>
      <c r="U188" s="414">
        <f t="shared" si="44"/>
        <v>0</v>
      </c>
      <c r="V188" s="414">
        <f t="shared" si="44"/>
        <v>0</v>
      </c>
      <c r="W188" s="414">
        <f t="shared" si="44"/>
        <v>0</v>
      </c>
      <c r="X188" s="414">
        <f t="shared" si="44"/>
        <v>0</v>
      </c>
      <c r="Y188" s="414">
        <f t="shared" si="44"/>
        <v>0</v>
      </c>
      <c r="Z188" s="414">
        <f t="shared" si="44"/>
        <v>0</v>
      </c>
      <c r="AA188" s="414">
        <f t="shared" si="44"/>
        <v>0</v>
      </c>
      <c r="AB188" s="424">
        <f t="shared" si="44"/>
        <v>0</v>
      </c>
      <c r="AC188" s="407">
        <f t="shared" si="44"/>
        <v>0</v>
      </c>
      <c r="AD188" s="996"/>
      <c r="AE188" s="997"/>
      <c r="AF188" s="998"/>
    </row>
    <row r="189" spans="1:32" ht="15" x14ac:dyDescent="0.2">
      <c r="A189" s="232">
        <v>285</v>
      </c>
      <c r="B189" s="507"/>
      <c r="C189" s="475"/>
      <c r="D189" s="475"/>
      <c r="E189" s="475"/>
      <c r="F189" s="856" t="s">
        <v>127</v>
      </c>
      <c r="G189" s="857"/>
      <c r="H189" s="857"/>
      <c r="I189" s="857"/>
      <c r="J189" s="857"/>
      <c r="K189" s="857"/>
      <c r="L189" s="858"/>
      <c r="M189" s="441">
        <f>'2. FTNC CAN'!M189+'3. FTNC USD'!M189+'4. FTNC EUR'!M189+'5. FTNC GBP'!M189+'6. FTNC Autres (inclus)'!M189</f>
        <v>0</v>
      </c>
      <c r="N189" s="442">
        <f>'2. FTNC CAN'!N189+'3. FTNC USD'!N189+'4. FTNC EUR'!N189+'5. FTNC GBP'!N189+'6. FTNC Autres (inclus)'!N189</f>
        <v>0</v>
      </c>
      <c r="O189" s="443">
        <f>'2. FTNC CAN'!O189+'3. FTNC USD'!O189+'4. FTNC EUR'!O189+'5. FTNC GBP'!O189+'6. FTNC Autres (inclus)'!O189</f>
        <v>0</v>
      </c>
      <c r="P189" s="444">
        <f>'2. FTNC CAN'!P189+'3. FTNC USD'!P189+'4. FTNC EUR'!P189+'5. FTNC GBP'!P189+'6. FTNC Autres (inclus)'!P189</f>
        <v>0</v>
      </c>
      <c r="Q189" s="445">
        <f>'2. FTNC CAN'!Q189+'3. FTNC USD'!Q189+'4. FTNC EUR'!Q189+'5. FTNC GBP'!Q189+'6. FTNC Autres (inclus)'!Q189</f>
        <v>0</v>
      </c>
      <c r="R189" s="444">
        <f>'2. FTNC CAN'!R189+'3. FTNC USD'!R189+'4. FTNC EUR'!R189+'5. FTNC GBP'!R189+'6. FTNC Autres (inclus)'!R189</f>
        <v>0</v>
      </c>
      <c r="S189" s="444">
        <f>'2. FTNC CAN'!S189+'3. FTNC USD'!S189+'4. FTNC EUR'!S189+'5. FTNC GBP'!S189+'6. FTNC Autres (inclus)'!S189</f>
        <v>0</v>
      </c>
      <c r="T189" s="444">
        <f>'2. FTNC CAN'!T189+'3. FTNC USD'!T189+'4. FTNC EUR'!T189+'5. FTNC GBP'!T189+'6. FTNC Autres (inclus)'!T189</f>
        <v>0</v>
      </c>
      <c r="U189" s="444">
        <f>'2. FTNC CAN'!U189+'3. FTNC USD'!U189+'4. FTNC EUR'!U189+'5. FTNC GBP'!U189+'6. FTNC Autres (inclus)'!U189</f>
        <v>0</v>
      </c>
      <c r="V189" s="444">
        <f>'2. FTNC CAN'!V189+'3. FTNC USD'!V189+'4. FTNC EUR'!V189+'5. FTNC GBP'!V189+'6. FTNC Autres (inclus)'!V189</f>
        <v>0</v>
      </c>
      <c r="W189" s="444">
        <f>'2. FTNC CAN'!W189+'3. FTNC USD'!W189+'4. FTNC EUR'!W189+'5. FTNC GBP'!W189+'6. FTNC Autres (inclus)'!W189</f>
        <v>0</v>
      </c>
      <c r="X189" s="444">
        <f>'2. FTNC CAN'!X189+'3. FTNC USD'!X189+'4. FTNC EUR'!X189+'5. FTNC GBP'!X189+'6. FTNC Autres (inclus)'!X189</f>
        <v>0</v>
      </c>
      <c r="Y189" s="444">
        <f>'2. FTNC CAN'!Y189+'3. FTNC USD'!Y189+'4. FTNC EUR'!Y189+'5. FTNC GBP'!Y189+'6. FTNC Autres (inclus)'!Y189</f>
        <v>0</v>
      </c>
      <c r="Z189" s="444">
        <f>'2. FTNC CAN'!Z189+'3. FTNC USD'!Z189+'4. FTNC EUR'!Z189+'5. FTNC GBP'!Z189+'6. FTNC Autres (inclus)'!Z189</f>
        <v>0</v>
      </c>
      <c r="AA189" s="444">
        <f>'2. FTNC CAN'!AA189+'3. FTNC USD'!AA189+'4. FTNC EUR'!AA189+'5. FTNC GBP'!AA189+'6. FTNC Autres (inclus)'!AA189</f>
        <v>0</v>
      </c>
      <c r="AB189" s="445">
        <f>'2. FTNC CAN'!AB189+'3. FTNC USD'!AB189+'4. FTNC EUR'!AB189+'5. FTNC GBP'!AB189+'6. FTNC Autres (inclus)'!AB189</f>
        <v>0</v>
      </c>
      <c r="AC189" s="445">
        <f>'2. FTNC CAN'!AC189+'3. FTNC USD'!AC189+'4. FTNC EUR'!AC189+'5. FTNC GBP'!AC189+'6. FTNC Autres (inclus)'!AC189</f>
        <v>0</v>
      </c>
      <c r="AD189" s="996"/>
      <c r="AE189" s="997"/>
      <c r="AF189" s="998"/>
    </row>
    <row r="190" spans="1:32" ht="15" x14ac:dyDescent="0.2">
      <c r="A190" s="232">
        <v>286</v>
      </c>
      <c r="B190" s="507"/>
      <c r="C190" s="475"/>
      <c r="D190" s="475"/>
      <c r="E190" s="475"/>
      <c r="F190" s="859" t="s">
        <v>128</v>
      </c>
      <c r="G190" s="860"/>
      <c r="H190" s="860"/>
      <c r="I190" s="860"/>
      <c r="J190" s="860"/>
      <c r="K190" s="860"/>
      <c r="L190" s="861"/>
      <c r="M190" s="441">
        <f>'2. FTNC CAN'!M190+'3. FTNC USD'!M190+'4. FTNC EUR'!M190+'5. FTNC GBP'!M190+'6. FTNC Autres (inclus)'!M190</f>
        <v>0</v>
      </c>
      <c r="N190" s="442">
        <f>'2. FTNC CAN'!N190+'3. FTNC USD'!N190+'4. FTNC EUR'!N190+'5. FTNC GBP'!N190+'6. FTNC Autres (inclus)'!N190</f>
        <v>0</v>
      </c>
      <c r="O190" s="443">
        <f>'2. FTNC CAN'!O190+'3. FTNC USD'!O190+'4. FTNC EUR'!O190+'5. FTNC GBP'!O190+'6. FTNC Autres (inclus)'!O190</f>
        <v>0</v>
      </c>
      <c r="P190" s="444">
        <f>'2. FTNC CAN'!P190+'3. FTNC USD'!P190+'4. FTNC EUR'!P190+'5. FTNC GBP'!P190+'6. FTNC Autres (inclus)'!P190</f>
        <v>0</v>
      </c>
      <c r="Q190" s="445">
        <f>'2. FTNC CAN'!Q190+'3. FTNC USD'!Q190+'4. FTNC EUR'!Q190+'5. FTNC GBP'!Q190+'6. FTNC Autres (inclus)'!Q190</f>
        <v>0</v>
      </c>
      <c r="R190" s="444">
        <f>'2. FTNC CAN'!R190+'3. FTNC USD'!R190+'4. FTNC EUR'!R190+'5. FTNC GBP'!R190+'6. FTNC Autres (inclus)'!R190</f>
        <v>0</v>
      </c>
      <c r="S190" s="444">
        <f>'2. FTNC CAN'!S190+'3. FTNC USD'!S190+'4. FTNC EUR'!S190+'5. FTNC GBP'!S190+'6. FTNC Autres (inclus)'!S190</f>
        <v>0</v>
      </c>
      <c r="T190" s="444">
        <f>'2. FTNC CAN'!T190+'3. FTNC USD'!T190+'4. FTNC EUR'!T190+'5. FTNC GBP'!T190+'6. FTNC Autres (inclus)'!T190</f>
        <v>0</v>
      </c>
      <c r="U190" s="444">
        <f>'2. FTNC CAN'!U190+'3. FTNC USD'!U190+'4. FTNC EUR'!U190+'5. FTNC GBP'!U190+'6. FTNC Autres (inclus)'!U190</f>
        <v>0</v>
      </c>
      <c r="V190" s="444">
        <f>'2. FTNC CAN'!V190+'3. FTNC USD'!V190+'4. FTNC EUR'!V190+'5. FTNC GBP'!V190+'6. FTNC Autres (inclus)'!V190</f>
        <v>0</v>
      </c>
      <c r="W190" s="444">
        <f>'2. FTNC CAN'!W190+'3. FTNC USD'!W190+'4. FTNC EUR'!W190+'5. FTNC GBP'!W190+'6. FTNC Autres (inclus)'!W190</f>
        <v>0</v>
      </c>
      <c r="X190" s="444">
        <f>'2. FTNC CAN'!X190+'3. FTNC USD'!X190+'4. FTNC EUR'!X190+'5. FTNC GBP'!X190+'6. FTNC Autres (inclus)'!X190</f>
        <v>0</v>
      </c>
      <c r="Y190" s="444">
        <f>'2. FTNC CAN'!Y190+'3. FTNC USD'!Y190+'4. FTNC EUR'!Y190+'5. FTNC GBP'!Y190+'6. FTNC Autres (inclus)'!Y190</f>
        <v>0</v>
      </c>
      <c r="Z190" s="444">
        <f>'2. FTNC CAN'!Z190+'3. FTNC USD'!Z190+'4. FTNC EUR'!Z190+'5. FTNC GBP'!Z190+'6. FTNC Autres (inclus)'!Z190</f>
        <v>0</v>
      </c>
      <c r="AA190" s="444">
        <f>'2. FTNC CAN'!AA190+'3. FTNC USD'!AA190+'4. FTNC EUR'!AA190+'5. FTNC GBP'!AA190+'6. FTNC Autres (inclus)'!AA190</f>
        <v>0</v>
      </c>
      <c r="AB190" s="445">
        <f>'2. FTNC CAN'!AB190+'3. FTNC USD'!AB190+'4. FTNC EUR'!AB190+'5. FTNC GBP'!AB190+'6. FTNC Autres (inclus)'!AB190</f>
        <v>0</v>
      </c>
      <c r="AC190" s="445">
        <f>'2. FTNC CAN'!AC190+'3. FTNC USD'!AC190+'4. FTNC EUR'!AC190+'5. FTNC GBP'!AC190+'6. FTNC Autres (inclus)'!AC190</f>
        <v>0</v>
      </c>
      <c r="AD190" s="996"/>
      <c r="AE190" s="997"/>
      <c r="AF190" s="998"/>
    </row>
    <row r="191" spans="1:32" ht="15" x14ac:dyDescent="0.2">
      <c r="A191" s="232">
        <v>287</v>
      </c>
      <c r="B191" s="507"/>
      <c r="C191" s="475"/>
      <c r="D191" s="475"/>
      <c r="E191" s="853" t="s">
        <v>129</v>
      </c>
      <c r="F191" s="854"/>
      <c r="G191" s="854"/>
      <c r="H191" s="854"/>
      <c r="I191" s="854"/>
      <c r="J191" s="854"/>
      <c r="K191" s="854"/>
      <c r="L191" s="855"/>
      <c r="M191" s="407">
        <f>SUBTOTAL(9,M192:M193)</f>
        <v>0</v>
      </c>
      <c r="N191" s="410">
        <f t="shared" ref="N191:AB191" si="45">SUBTOTAL(9,N192:N193)</f>
        <v>0</v>
      </c>
      <c r="O191" s="414">
        <f t="shared" si="45"/>
        <v>0</v>
      </c>
      <c r="P191" s="413">
        <f t="shared" si="45"/>
        <v>0</v>
      </c>
      <c r="Q191" s="411">
        <f t="shared" si="45"/>
        <v>0</v>
      </c>
      <c r="R191" s="414">
        <f t="shared" si="45"/>
        <v>0</v>
      </c>
      <c r="S191" s="414">
        <f t="shared" si="45"/>
        <v>0</v>
      </c>
      <c r="T191" s="414">
        <f t="shared" si="45"/>
        <v>0</v>
      </c>
      <c r="U191" s="414">
        <f t="shared" si="45"/>
        <v>0</v>
      </c>
      <c r="V191" s="414">
        <f t="shared" si="45"/>
        <v>0</v>
      </c>
      <c r="W191" s="414">
        <f t="shared" si="45"/>
        <v>0</v>
      </c>
      <c r="X191" s="414">
        <f t="shared" si="45"/>
        <v>0</v>
      </c>
      <c r="Y191" s="414">
        <f t="shared" si="45"/>
        <v>0</v>
      </c>
      <c r="Z191" s="414">
        <f t="shared" si="45"/>
        <v>0</v>
      </c>
      <c r="AA191" s="414">
        <f t="shared" si="45"/>
        <v>0</v>
      </c>
      <c r="AB191" s="424">
        <f t="shared" si="45"/>
        <v>0</v>
      </c>
      <c r="AC191" s="407">
        <f t="shared" ref="AC191" si="46">SUM(AC192:AC193)</f>
        <v>0</v>
      </c>
      <c r="AD191" s="996"/>
      <c r="AE191" s="997"/>
      <c r="AF191" s="998"/>
    </row>
    <row r="192" spans="1:32" ht="15" x14ac:dyDescent="0.2">
      <c r="A192" s="232">
        <v>288</v>
      </c>
      <c r="B192" s="507"/>
      <c r="C192" s="475"/>
      <c r="D192" s="475"/>
      <c r="E192" s="475"/>
      <c r="F192" s="856" t="s">
        <v>130</v>
      </c>
      <c r="G192" s="857"/>
      <c r="H192" s="857"/>
      <c r="I192" s="857"/>
      <c r="J192" s="857"/>
      <c r="K192" s="857"/>
      <c r="L192" s="857"/>
      <c r="M192" s="441">
        <f>'2. FTNC CAN'!M192+'3. FTNC USD'!M192+'4. FTNC EUR'!M192+'5. FTNC GBP'!M192+'6. FTNC Autres (inclus)'!M192</f>
        <v>0</v>
      </c>
      <c r="N192" s="442">
        <f>'2. FTNC CAN'!N192+'3. FTNC USD'!N192+'4. FTNC EUR'!N192+'5. FTNC GBP'!N192+'6. FTNC Autres (inclus)'!N192</f>
        <v>0</v>
      </c>
      <c r="O192" s="443">
        <f>'2. FTNC CAN'!O192+'3. FTNC USD'!O192+'4. FTNC EUR'!O192+'5. FTNC GBP'!O192+'6. FTNC Autres (inclus)'!O192</f>
        <v>0</v>
      </c>
      <c r="P192" s="444">
        <f>'2. FTNC CAN'!P192+'3. FTNC USD'!P192+'4. FTNC EUR'!P192+'5. FTNC GBP'!P192+'6. FTNC Autres (inclus)'!P192</f>
        <v>0</v>
      </c>
      <c r="Q192" s="445">
        <f>'2. FTNC CAN'!Q192+'3. FTNC USD'!Q192+'4. FTNC EUR'!Q192+'5. FTNC GBP'!Q192+'6. FTNC Autres (inclus)'!Q192</f>
        <v>0</v>
      </c>
      <c r="R192" s="444">
        <f>'2. FTNC CAN'!R192+'3. FTNC USD'!R192+'4. FTNC EUR'!R192+'5. FTNC GBP'!R192+'6. FTNC Autres (inclus)'!R192</f>
        <v>0</v>
      </c>
      <c r="S192" s="444">
        <f>'2. FTNC CAN'!S192+'3. FTNC USD'!S192+'4. FTNC EUR'!S192+'5. FTNC GBP'!S192+'6. FTNC Autres (inclus)'!S192</f>
        <v>0</v>
      </c>
      <c r="T192" s="444">
        <f>'2. FTNC CAN'!T192+'3. FTNC USD'!T192+'4. FTNC EUR'!T192+'5. FTNC GBP'!T192+'6. FTNC Autres (inclus)'!T192</f>
        <v>0</v>
      </c>
      <c r="U192" s="444">
        <f>'2. FTNC CAN'!U192+'3. FTNC USD'!U192+'4. FTNC EUR'!U192+'5. FTNC GBP'!U192+'6. FTNC Autres (inclus)'!U192</f>
        <v>0</v>
      </c>
      <c r="V192" s="444">
        <f>'2. FTNC CAN'!V192+'3. FTNC USD'!V192+'4. FTNC EUR'!V192+'5. FTNC GBP'!V192+'6. FTNC Autres (inclus)'!V192</f>
        <v>0</v>
      </c>
      <c r="W192" s="444">
        <f>'2. FTNC CAN'!W192+'3. FTNC USD'!W192+'4. FTNC EUR'!W192+'5. FTNC GBP'!W192+'6. FTNC Autres (inclus)'!W192</f>
        <v>0</v>
      </c>
      <c r="X192" s="444">
        <f>'2. FTNC CAN'!X192+'3. FTNC USD'!X192+'4. FTNC EUR'!X192+'5. FTNC GBP'!X192+'6. FTNC Autres (inclus)'!X192</f>
        <v>0</v>
      </c>
      <c r="Y192" s="444">
        <f>'2. FTNC CAN'!Y192+'3. FTNC USD'!Y192+'4. FTNC EUR'!Y192+'5. FTNC GBP'!Y192+'6. FTNC Autres (inclus)'!Y192</f>
        <v>0</v>
      </c>
      <c r="Z192" s="444">
        <f>'2. FTNC CAN'!Z192+'3. FTNC USD'!Z192+'4. FTNC EUR'!Z192+'5. FTNC GBP'!Z192+'6. FTNC Autres (inclus)'!Z192</f>
        <v>0</v>
      </c>
      <c r="AA192" s="444">
        <f>'2. FTNC CAN'!AA192+'3. FTNC USD'!AA192+'4. FTNC EUR'!AA192+'5. FTNC GBP'!AA192+'6. FTNC Autres (inclus)'!AA192</f>
        <v>0</v>
      </c>
      <c r="AB192" s="445">
        <f>'2. FTNC CAN'!AB192+'3. FTNC USD'!AB192+'4. FTNC EUR'!AB192+'5. FTNC GBP'!AB192+'6. FTNC Autres (inclus)'!AB192</f>
        <v>0</v>
      </c>
      <c r="AC192" s="445">
        <f>'2. FTNC CAN'!AC192+'3. FTNC USD'!AC192+'4. FTNC EUR'!AC192+'5. FTNC GBP'!AC192+'6. FTNC Autres (inclus)'!AC192</f>
        <v>0</v>
      </c>
      <c r="AD192" s="996"/>
      <c r="AE192" s="997"/>
      <c r="AF192" s="998"/>
    </row>
    <row r="193" spans="1:32" ht="15" x14ac:dyDescent="0.2">
      <c r="A193" s="232">
        <v>289</v>
      </c>
      <c r="B193" s="507"/>
      <c r="C193" s="475"/>
      <c r="D193" s="475"/>
      <c r="E193" s="475"/>
      <c r="F193" s="859" t="s">
        <v>131</v>
      </c>
      <c r="G193" s="860"/>
      <c r="H193" s="860"/>
      <c r="I193" s="860"/>
      <c r="J193" s="860"/>
      <c r="K193" s="860"/>
      <c r="L193" s="860"/>
      <c r="M193" s="441">
        <f>'2. FTNC CAN'!M193+'3. FTNC USD'!M193+'4. FTNC EUR'!M193+'5. FTNC GBP'!M193+'6. FTNC Autres (inclus)'!M193</f>
        <v>0</v>
      </c>
      <c r="N193" s="442">
        <f>'2. FTNC CAN'!N193+'3. FTNC USD'!N193+'4. FTNC EUR'!N193+'5. FTNC GBP'!N193+'6. FTNC Autres (inclus)'!N193</f>
        <v>0</v>
      </c>
      <c r="O193" s="443">
        <f>'2. FTNC CAN'!O193+'3. FTNC USD'!O193+'4. FTNC EUR'!O193+'5. FTNC GBP'!O193+'6. FTNC Autres (inclus)'!O193</f>
        <v>0</v>
      </c>
      <c r="P193" s="444">
        <f>'2. FTNC CAN'!P193+'3. FTNC USD'!P193+'4. FTNC EUR'!P193+'5. FTNC GBP'!P193+'6. FTNC Autres (inclus)'!P193</f>
        <v>0</v>
      </c>
      <c r="Q193" s="445">
        <f>'2. FTNC CAN'!Q193+'3. FTNC USD'!Q193+'4. FTNC EUR'!Q193+'5. FTNC GBP'!Q193+'6. FTNC Autres (inclus)'!Q193</f>
        <v>0</v>
      </c>
      <c r="R193" s="444">
        <f>'2. FTNC CAN'!R193+'3. FTNC USD'!R193+'4. FTNC EUR'!R193+'5. FTNC GBP'!R193+'6. FTNC Autres (inclus)'!R193</f>
        <v>0</v>
      </c>
      <c r="S193" s="444">
        <f>'2. FTNC CAN'!S193+'3. FTNC USD'!S193+'4. FTNC EUR'!S193+'5. FTNC GBP'!S193+'6. FTNC Autres (inclus)'!S193</f>
        <v>0</v>
      </c>
      <c r="T193" s="444">
        <f>'2. FTNC CAN'!T193+'3. FTNC USD'!T193+'4. FTNC EUR'!T193+'5. FTNC GBP'!T193+'6. FTNC Autres (inclus)'!T193</f>
        <v>0</v>
      </c>
      <c r="U193" s="444">
        <f>'2. FTNC CAN'!U193+'3. FTNC USD'!U193+'4. FTNC EUR'!U193+'5. FTNC GBP'!U193+'6. FTNC Autres (inclus)'!U193</f>
        <v>0</v>
      </c>
      <c r="V193" s="444">
        <f>'2. FTNC CAN'!V193+'3. FTNC USD'!V193+'4. FTNC EUR'!V193+'5. FTNC GBP'!V193+'6. FTNC Autres (inclus)'!V193</f>
        <v>0</v>
      </c>
      <c r="W193" s="444">
        <f>'2. FTNC CAN'!W193+'3. FTNC USD'!W193+'4. FTNC EUR'!W193+'5. FTNC GBP'!W193+'6. FTNC Autres (inclus)'!W193</f>
        <v>0</v>
      </c>
      <c r="X193" s="444">
        <f>'2. FTNC CAN'!X193+'3. FTNC USD'!X193+'4. FTNC EUR'!X193+'5. FTNC GBP'!X193+'6. FTNC Autres (inclus)'!X193</f>
        <v>0</v>
      </c>
      <c r="Y193" s="444">
        <f>'2. FTNC CAN'!Y193+'3. FTNC USD'!Y193+'4. FTNC EUR'!Y193+'5. FTNC GBP'!Y193+'6. FTNC Autres (inclus)'!Y193</f>
        <v>0</v>
      </c>
      <c r="Z193" s="444">
        <f>'2. FTNC CAN'!Z193+'3. FTNC USD'!Z193+'4. FTNC EUR'!Z193+'5. FTNC GBP'!Z193+'6. FTNC Autres (inclus)'!Z193</f>
        <v>0</v>
      </c>
      <c r="AA193" s="444">
        <f>'2. FTNC CAN'!AA193+'3. FTNC USD'!AA193+'4. FTNC EUR'!AA193+'5. FTNC GBP'!AA193+'6. FTNC Autres (inclus)'!AA193</f>
        <v>0</v>
      </c>
      <c r="AB193" s="445">
        <f>'2. FTNC CAN'!AB193+'3. FTNC USD'!AB193+'4. FTNC EUR'!AB193+'5. FTNC GBP'!AB193+'6. FTNC Autres (inclus)'!AB193</f>
        <v>0</v>
      </c>
      <c r="AC193" s="445">
        <f>'2. FTNC CAN'!AC193+'3. FTNC USD'!AC193+'4. FTNC EUR'!AC193+'5. FTNC GBP'!AC193+'6. FTNC Autres (inclus)'!AC193</f>
        <v>0</v>
      </c>
      <c r="AD193" s="996"/>
      <c r="AE193" s="997"/>
      <c r="AF193" s="998"/>
    </row>
    <row r="194" spans="1:32" ht="15" x14ac:dyDescent="0.2">
      <c r="A194" s="232">
        <v>290</v>
      </c>
      <c r="B194" s="507"/>
      <c r="C194" s="475"/>
      <c r="D194" s="475"/>
      <c r="E194" s="853" t="s">
        <v>132</v>
      </c>
      <c r="F194" s="854"/>
      <c r="G194" s="854"/>
      <c r="H194" s="854"/>
      <c r="I194" s="854"/>
      <c r="J194" s="854"/>
      <c r="K194" s="854"/>
      <c r="L194" s="855"/>
      <c r="M194" s="407">
        <f>SUBTOTAL(9,M195:M196)</f>
        <v>0</v>
      </c>
      <c r="N194" s="410">
        <f t="shared" ref="N194:AC194" si="47">SUBTOTAL(9,N195:N196)</f>
        <v>0</v>
      </c>
      <c r="O194" s="414">
        <f t="shared" si="47"/>
        <v>0</v>
      </c>
      <c r="P194" s="413">
        <f t="shared" si="47"/>
        <v>0</v>
      </c>
      <c r="Q194" s="411">
        <f t="shared" si="47"/>
        <v>0</v>
      </c>
      <c r="R194" s="414">
        <f t="shared" si="47"/>
        <v>0</v>
      </c>
      <c r="S194" s="414">
        <f t="shared" si="47"/>
        <v>0</v>
      </c>
      <c r="T194" s="414">
        <f t="shared" si="47"/>
        <v>0</v>
      </c>
      <c r="U194" s="414">
        <f t="shared" si="47"/>
        <v>0</v>
      </c>
      <c r="V194" s="414">
        <f t="shared" si="47"/>
        <v>0</v>
      </c>
      <c r="W194" s="414">
        <f t="shared" si="47"/>
        <v>0</v>
      </c>
      <c r="X194" s="414">
        <f t="shared" si="47"/>
        <v>0</v>
      </c>
      <c r="Y194" s="414">
        <f t="shared" si="47"/>
        <v>0</v>
      </c>
      <c r="Z194" s="414">
        <f t="shared" si="47"/>
        <v>0</v>
      </c>
      <c r="AA194" s="414">
        <f t="shared" si="47"/>
        <v>0</v>
      </c>
      <c r="AB194" s="424">
        <f t="shared" si="47"/>
        <v>0</v>
      </c>
      <c r="AC194" s="407">
        <f t="shared" si="47"/>
        <v>0</v>
      </c>
      <c r="AD194" s="996"/>
      <c r="AE194" s="997"/>
      <c r="AF194" s="998"/>
    </row>
    <row r="195" spans="1:32" ht="15" x14ac:dyDescent="0.2">
      <c r="A195" s="232">
        <v>291</v>
      </c>
      <c r="B195" s="507"/>
      <c r="C195" s="475"/>
      <c r="D195" s="475"/>
      <c r="E195" s="475"/>
      <c r="F195" s="856" t="s">
        <v>133</v>
      </c>
      <c r="G195" s="857"/>
      <c r="H195" s="857"/>
      <c r="I195" s="857"/>
      <c r="J195" s="857"/>
      <c r="K195" s="857"/>
      <c r="L195" s="857"/>
      <c r="M195" s="441">
        <f>'2. FTNC CAN'!M195+'3. FTNC USD'!M195+'4. FTNC EUR'!M195+'5. FTNC GBP'!M195+'6. FTNC Autres (inclus)'!M195</f>
        <v>0</v>
      </c>
      <c r="N195" s="442">
        <f>'2. FTNC CAN'!N195+'3. FTNC USD'!N195+'4. FTNC EUR'!N195+'5. FTNC GBP'!N195+'6. FTNC Autres (inclus)'!N195</f>
        <v>0</v>
      </c>
      <c r="O195" s="443">
        <f>'2. FTNC CAN'!O195+'3. FTNC USD'!O195+'4. FTNC EUR'!O195+'5. FTNC GBP'!O195+'6. FTNC Autres (inclus)'!O195</f>
        <v>0</v>
      </c>
      <c r="P195" s="444">
        <f>'2. FTNC CAN'!P195+'3. FTNC USD'!P195+'4. FTNC EUR'!P195+'5. FTNC GBP'!P195+'6. FTNC Autres (inclus)'!P195</f>
        <v>0</v>
      </c>
      <c r="Q195" s="445">
        <f>'2. FTNC CAN'!Q195+'3. FTNC USD'!Q195+'4. FTNC EUR'!Q195+'5. FTNC GBP'!Q195+'6. FTNC Autres (inclus)'!Q195</f>
        <v>0</v>
      </c>
      <c r="R195" s="444">
        <f>'2. FTNC CAN'!R195+'3. FTNC USD'!R195+'4. FTNC EUR'!R195+'5. FTNC GBP'!R195+'6. FTNC Autres (inclus)'!R195</f>
        <v>0</v>
      </c>
      <c r="S195" s="444">
        <f>'2. FTNC CAN'!S195+'3. FTNC USD'!S195+'4. FTNC EUR'!S195+'5. FTNC GBP'!S195+'6. FTNC Autres (inclus)'!S195</f>
        <v>0</v>
      </c>
      <c r="T195" s="444">
        <f>'2. FTNC CAN'!T195+'3. FTNC USD'!T195+'4. FTNC EUR'!T195+'5. FTNC GBP'!T195+'6. FTNC Autres (inclus)'!T195</f>
        <v>0</v>
      </c>
      <c r="U195" s="444">
        <f>'2. FTNC CAN'!U195+'3. FTNC USD'!U195+'4. FTNC EUR'!U195+'5. FTNC GBP'!U195+'6. FTNC Autres (inclus)'!U195</f>
        <v>0</v>
      </c>
      <c r="V195" s="444">
        <f>'2. FTNC CAN'!V195+'3. FTNC USD'!V195+'4. FTNC EUR'!V195+'5. FTNC GBP'!V195+'6. FTNC Autres (inclus)'!V195</f>
        <v>0</v>
      </c>
      <c r="W195" s="444">
        <f>'2. FTNC CAN'!W195+'3. FTNC USD'!W195+'4. FTNC EUR'!W195+'5. FTNC GBP'!W195+'6. FTNC Autres (inclus)'!W195</f>
        <v>0</v>
      </c>
      <c r="X195" s="444">
        <f>'2. FTNC CAN'!X195+'3. FTNC USD'!X195+'4. FTNC EUR'!X195+'5. FTNC GBP'!X195+'6. FTNC Autres (inclus)'!X195</f>
        <v>0</v>
      </c>
      <c r="Y195" s="444">
        <f>'2. FTNC CAN'!Y195+'3. FTNC USD'!Y195+'4. FTNC EUR'!Y195+'5. FTNC GBP'!Y195+'6. FTNC Autres (inclus)'!Y195</f>
        <v>0</v>
      </c>
      <c r="Z195" s="444">
        <f>'2. FTNC CAN'!Z195+'3. FTNC USD'!Z195+'4. FTNC EUR'!Z195+'5. FTNC GBP'!Z195+'6. FTNC Autres (inclus)'!Z195</f>
        <v>0</v>
      </c>
      <c r="AA195" s="444">
        <f>'2. FTNC CAN'!AA195+'3. FTNC USD'!AA195+'4. FTNC EUR'!AA195+'5. FTNC GBP'!AA195+'6. FTNC Autres (inclus)'!AA195</f>
        <v>0</v>
      </c>
      <c r="AB195" s="445">
        <f>'2. FTNC CAN'!AB195+'3. FTNC USD'!AB195+'4. FTNC EUR'!AB195+'5. FTNC GBP'!AB195+'6. FTNC Autres (inclus)'!AB195</f>
        <v>0</v>
      </c>
      <c r="AC195" s="445">
        <f>'2. FTNC CAN'!AC195+'3. FTNC USD'!AC195+'4. FTNC EUR'!AC195+'5. FTNC GBP'!AC195+'6. FTNC Autres (inclus)'!AC195</f>
        <v>0</v>
      </c>
      <c r="AD195" s="996"/>
      <c r="AE195" s="997"/>
      <c r="AF195" s="998"/>
    </row>
    <row r="196" spans="1:32" ht="15" x14ac:dyDescent="0.2">
      <c r="A196" s="232">
        <v>292</v>
      </c>
      <c r="B196" s="507"/>
      <c r="C196" s="475"/>
      <c r="D196" s="475"/>
      <c r="E196" s="475"/>
      <c r="F196" s="859" t="s">
        <v>134</v>
      </c>
      <c r="G196" s="860"/>
      <c r="H196" s="860"/>
      <c r="I196" s="860"/>
      <c r="J196" s="860"/>
      <c r="K196" s="860"/>
      <c r="L196" s="860"/>
      <c r="M196" s="441">
        <f>'2. FTNC CAN'!M196+'3. FTNC USD'!M196+'4. FTNC EUR'!M196+'5. FTNC GBP'!M196+'6. FTNC Autres (inclus)'!M196</f>
        <v>0</v>
      </c>
      <c r="N196" s="442">
        <f>'2. FTNC CAN'!N196+'3. FTNC USD'!N196+'4. FTNC EUR'!N196+'5. FTNC GBP'!N196+'6. FTNC Autres (inclus)'!N196</f>
        <v>0</v>
      </c>
      <c r="O196" s="443">
        <f>'2. FTNC CAN'!O196+'3. FTNC USD'!O196+'4. FTNC EUR'!O196+'5. FTNC GBP'!O196+'6. FTNC Autres (inclus)'!O196</f>
        <v>0</v>
      </c>
      <c r="P196" s="444">
        <f>'2. FTNC CAN'!P196+'3. FTNC USD'!P196+'4. FTNC EUR'!P196+'5. FTNC GBP'!P196+'6. FTNC Autres (inclus)'!P196</f>
        <v>0</v>
      </c>
      <c r="Q196" s="445">
        <f>'2. FTNC CAN'!Q196+'3. FTNC USD'!Q196+'4. FTNC EUR'!Q196+'5. FTNC GBP'!Q196+'6. FTNC Autres (inclus)'!Q196</f>
        <v>0</v>
      </c>
      <c r="R196" s="444">
        <f>'2. FTNC CAN'!R196+'3. FTNC USD'!R196+'4. FTNC EUR'!R196+'5. FTNC GBP'!R196+'6. FTNC Autres (inclus)'!R196</f>
        <v>0</v>
      </c>
      <c r="S196" s="444">
        <f>'2. FTNC CAN'!S196+'3. FTNC USD'!S196+'4. FTNC EUR'!S196+'5. FTNC GBP'!S196+'6. FTNC Autres (inclus)'!S196</f>
        <v>0</v>
      </c>
      <c r="T196" s="444">
        <f>'2. FTNC CAN'!T196+'3. FTNC USD'!T196+'4. FTNC EUR'!T196+'5. FTNC GBP'!T196+'6. FTNC Autres (inclus)'!T196</f>
        <v>0</v>
      </c>
      <c r="U196" s="444">
        <f>'2. FTNC CAN'!U196+'3. FTNC USD'!U196+'4. FTNC EUR'!U196+'5. FTNC GBP'!U196+'6. FTNC Autres (inclus)'!U196</f>
        <v>0</v>
      </c>
      <c r="V196" s="444">
        <f>'2. FTNC CAN'!V196+'3. FTNC USD'!V196+'4. FTNC EUR'!V196+'5. FTNC GBP'!V196+'6. FTNC Autres (inclus)'!V196</f>
        <v>0</v>
      </c>
      <c r="W196" s="444">
        <f>'2. FTNC CAN'!W196+'3. FTNC USD'!W196+'4. FTNC EUR'!W196+'5. FTNC GBP'!W196+'6. FTNC Autres (inclus)'!W196</f>
        <v>0</v>
      </c>
      <c r="X196" s="444">
        <f>'2. FTNC CAN'!X196+'3. FTNC USD'!X196+'4. FTNC EUR'!X196+'5. FTNC GBP'!X196+'6. FTNC Autres (inclus)'!X196</f>
        <v>0</v>
      </c>
      <c r="Y196" s="444">
        <f>'2. FTNC CAN'!Y196+'3. FTNC USD'!Y196+'4. FTNC EUR'!Y196+'5. FTNC GBP'!Y196+'6. FTNC Autres (inclus)'!Y196</f>
        <v>0</v>
      </c>
      <c r="Z196" s="444">
        <f>'2. FTNC CAN'!Z196+'3. FTNC USD'!Z196+'4. FTNC EUR'!Z196+'5. FTNC GBP'!Z196+'6. FTNC Autres (inclus)'!Z196</f>
        <v>0</v>
      </c>
      <c r="AA196" s="444">
        <f>'2. FTNC CAN'!AA196+'3. FTNC USD'!AA196+'4. FTNC EUR'!AA196+'5. FTNC GBP'!AA196+'6. FTNC Autres (inclus)'!AA196</f>
        <v>0</v>
      </c>
      <c r="AB196" s="445">
        <f>'2. FTNC CAN'!AB196+'3. FTNC USD'!AB196+'4. FTNC EUR'!AB196+'5. FTNC GBP'!AB196+'6. FTNC Autres (inclus)'!AB196</f>
        <v>0</v>
      </c>
      <c r="AC196" s="445">
        <f>'2. FTNC CAN'!AC196+'3. FTNC USD'!AC196+'4. FTNC EUR'!AC196+'5. FTNC GBP'!AC196+'6. FTNC Autres (inclus)'!AC196</f>
        <v>0</v>
      </c>
      <c r="AD196" s="996"/>
      <c r="AE196" s="997"/>
      <c r="AF196" s="998"/>
    </row>
    <row r="197" spans="1:32" ht="15" x14ac:dyDescent="0.2">
      <c r="A197" s="232">
        <v>293</v>
      </c>
      <c r="B197" s="507"/>
      <c r="C197" s="475"/>
      <c r="D197" s="475"/>
      <c r="E197" s="853" t="s">
        <v>135</v>
      </c>
      <c r="F197" s="854"/>
      <c r="G197" s="854"/>
      <c r="H197" s="854"/>
      <c r="I197" s="854"/>
      <c r="J197" s="854"/>
      <c r="K197" s="854"/>
      <c r="L197" s="855"/>
      <c r="M197" s="407">
        <f>SUBTOTAL(9,M198:M199)</f>
        <v>0</v>
      </c>
      <c r="N197" s="410">
        <f t="shared" ref="N197:AC197" si="48">SUBTOTAL(9,N198:N199)</f>
        <v>0</v>
      </c>
      <c r="O197" s="414">
        <f t="shared" si="48"/>
        <v>0</v>
      </c>
      <c r="P197" s="413">
        <f t="shared" si="48"/>
        <v>0</v>
      </c>
      <c r="Q197" s="411">
        <f t="shared" si="48"/>
        <v>0</v>
      </c>
      <c r="R197" s="414">
        <f t="shared" si="48"/>
        <v>0</v>
      </c>
      <c r="S197" s="414">
        <f t="shared" si="48"/>
        <v>0</v>
      </c>
      <c r="T197" s="414">
        <f t="shared" si="48"/>
        <v>0</v>
      </c>
      <c r="U197" s="414">
        <f t="shared" si="48"/>
        <v>0</v>
      </c>
      <c r="V197" s="414">
        <f t="shared" si="48"/>
        <v>0</v>
      </c>
      <c r="W197" s="414">
        <f t="shared" si="48"/>
        <v>0</v>
      </c>
      <c r="X197" s="414">
        <f t="shared" si="48"/>
        <v>0</v>
      </c>
      <c r="Y197" s="414">
        <f t="shared" si="48"/>
        <v>0</v>
      </c>
      <c r="Z197" s="414">
        <f t="shared" si="48"/>
        <v>0</v>
      </c>
      <c r="AA197" s="414">
        <f t="shared" si="48"/>
        <v>0</v>
      </c>
      <c r="AB197" s="424">
        <f t="shared" si="48"/>
        <v>0</v>
      </c>
      <c r="AC197" s="407">
        <f t="shared" si="48"/>
        <v>0</v>
      </c>
      <c r="AD197" s="996"/>
      <c r="AE197" s="997"/>
      <c r="AF197" s="998"/>
    </row>
    <row r="198" spans="1:32" ht="15" x14ac:dyDescent="0.2">
      <c r="A198" s="232">
        <v>294</v>
      </c>
      <c r="B198" s="507"/>
      <c r="C198" s="475"/>
      <c r="D198" s="475"/>
      <c r="E198" s="475"/>
      <c r="F198" s="856" t="s">
        <v>136</v>
      </c>
      <c r="G198" s="857"/>
      <c r="H198" s="857"/>
      <c r="I198" s="857"/>
      <c r="J198" s="857"/>
      <c r="K198" s="857"/>
      <c r="L198" s="857"/>
      <c r="M198" s="441">
        <f>'2. FTNC CAN'!M198+'3. FTNC USD'!M198+'4. FTNC EUR'!M198+'5. FTNC GBP'!M198+'6. FTNC Autres (inclus)'!M198</f>
        <v>0</v>
      </c>
      <c r="N198" s="442">
        <f>'2. FTNC CAN'!N198+'3. FTNC USD'!N198+'4. FTNC EUR'!N198+'5. FTNC GBP'!N198+'6. FTNC Autres (inclus)'!N198</f>
        <v>0</v>
      </c>
      <c r="O198" s="443">
        <f>'2. FTNC CAN'!O198+'3. FTNC USD'!O198+'4. FTNC EUR'!O198+'5. FTNC GBP'!O198+'6. FTNC Autres (inclus)'!O198</f>
        <v>0</v>
      </c>
      <c r="P198" s="444">
        <f>'2. FTNC CAN'!P198+'3. FTNC USD'!P198+'4. FTNC EUR'!P198+'5. FTNC GBP'!P198+'6. FTNC Autres (inclus)'!P198</f>
        <v>0</v>
      </c>
      <c r="Q198" s="445">
        <f>'2. FTNC CAN'!Q198+'3. FTNC USD'!Q198+'4. FTNC EUR'!Q198+'5. FTNC GBP'!Q198+'6. FTNC Autres (inclus)'!Q198</f>
        <v>0</v>
      </c>
      <c r="R198" s="444">
        <f>'2. FTNC CAN'!R198+'3. FTNC USD'!R198+'4. FTNC EUR'!R198+'5. FTNC GBP'!R198+'6. FTNC Autres (inclus)'!R198</f>
        <v>0</v>
      </c>
      <c r="S198" s="444">
        <f>'2. FTNC CAN'!S198+'3. FTNC USD'!S198+'4. FTNC EUR'!S198+'5. FTNC GBP'!S198+'6. FTNC Autres (inclus)'!S198</f>
        <v>0</v>
      </c>
      <c r="T198" s="444">
        <f>'2. FTNC CAN'!T198+'3. FTNC USD'!T198+'4. FTNC EUR'!T198+'5. FTNC GBP'!T198+'6. FTNC Autres (inclus)'!T198</f>
        <v>0</v>
      </c>
      <c r="U198" s="444">
        <f>'2. FTNC CAN'!U198+'3. FTNC USD'!U198+'4. FTNC EUR'!U198+'5. FTNC GBP'!U198+'6. FTNC Autres (inclus)'!U198</f>
        <v>0</v>
      </c>
      <c r="V198" s="444">
        <f>'2. FTNC CAN'!V198+'3. FTNC USD'!V198+'4. FTNC EUR'!V198+'5. FTNC GBP'!V198+'6. FTNC Autres (inclus)'!V198</f>
        <v>0</v>
      </c>
      <c r="W198" s="444">
        <f>'2. FTNC CAN'!W198+'3. FTNC USD'!W198+'4. FTNC EUR'!W198+'5. FTNC GBP'!W198+'6. FTNC Autres (inclus)'!W198</f>
        <v>0</v>
      </c>
      <c r="X198" s="444">
        <f>'2. FTNC CAN'!X198+'3. FTNC USD'!X198+'4. FTNC EUR'!X198+'5. FTNC GBP'!X198+'6. FTNC Autres (inclus)'!X198</f>
        <v>0</v>
      </c>
      <c r="Y198" s="444">
        <f>'2. FTNC CAN'!Y198+'3. FTNC USD'!Y198+'4. FTNC EUR'!Y198+'5. FTNC GBP'!Y198+'6. FTNC Autres (inclus)'!Y198</f>
        <v>0</v>
      </c>
      <c r="Z198" s="444">
        <f>'2. FTNC CAN'!Z198+'3. FTNC USD'!Z198+'4. FTNC EUR'!Z198+'5. FTNC GBP'!Z198+'6. FTNC Autres (inclus)'!Z198</f>
        <v>0</v>
      </c>
      <c r="AA198" s="444">
        <f>'2. FTNC CAN'!AA198+'3. FTNC USD'!AA198+'4. FTNC EUR'!AA198+'5. FTNC GBP'!AA198+'6. FTNC Autres (inclus)'!AA198</f>
        <v>0</v>
      </c>
      <c r="AB198" s="445">
        <f>'2. FTNC CAN'!AB198+'3. FTNC USD'!AB198+'4. FTNC EUR'!AB198+'5. FTNC GBP'!AB198+'6. FTNC Autres (inclus)'!AB198</f>
        <v>0</v>
      </c>
      <c r="AC198" s="445">
        <f>'2. FTNC CAN'!AC198+'3. FTNC USD'!AC198+'4. FTNC EUR'!AC198+'5. FTNC GBP'!AC198+'6. FTNC Autres (inclus)'!AC198</f>
        <v>0</v>
      </c>
      <c r="AD198" s="996"/>
      <c r="AE198" s="997"/>
      <c r="AF198" s="998"/>
    </row>
    <row r="199" spans="1:32" ht="15" x14ac:dyDescent="0.2">
      <c r="A199" s="232">
        <v>295</v>
      </c>
      <c r="B199" s="507"/>
      <c r="C199" s="475"/>
      <c r="D199" s="475"/>
      <c r="E199" s="475"/>
      <c r="F199" s="859" t="s">
        <v>137</v>
      </c>
      <c r="G199" s="860"/>
      <c r="H199" s="860"/>
      <c r="I199" s="860"/>
      <c r="J199" s="860"/>
      <c r="K199" s="860"/>
      <c r="L199" s="860"/>
      <c r="M199" s="441">
        <f>'2. FTNC CAN'!M199+'3. FTNC USD'!M199+'4. FTNC EUR'!M199+'5. FTNC GBP'!M199+'6. FTNC Autres (inclus)'!M199</f>
        <v>0</v>
      </c>
      <c r="N199" s="442">
        <f>'2. FTNC CAN'!N199+'3. FTNC USD'!N199+'4. FTNC EUR'!N199+'5. FTNC GBP'!N199+'6. FTNC Autres (inclus)'!N199</f>
        <v>0</v>
      </c>
      <c r="O199" s="443">
        <f>'2. FTNC CAN'!O199+'3. FTNC USD'!O199+'4. FTNC EUR'!O199+'5. FTNC GBP'!O199+'6. FTNC Autres (inclus)'!O199</f>
        <v>0</v>
      </c>
      <c r="P199" s="444">
        <f>'2. FTNC CAN'!P199+'3. FTNC USD'!P199+'4. FTNC EUR'!P199+'5. FTNC GBP'!P199+'6. FTNC Autres (inclus)'!P199</f>
        <v>0</v>
      </c>
      <c r="Q199" s="445">
        <f>'2. FTNC CAN'!Q199+'3. FTNC USD'!Q199+'4. FTNC EUR'!Q199+'5. FTNC GBP'!Q199+'6. FTNC Autres (inclus)'!Q199</f>
        <v>0</v>
      </c>
      <c r="R199" s="444">
        <f>'2. FTNC CAN'!R199+'3. FTNC USD'!R199+'4. FTNC EUR'!R199+'5. FTNC GBP'!R199+'6. FTNC Autres (inclus)'!R199</f>
        <v>0</v>
      </c>
      <c r="S199" s="444">
        <f>'2. FTNC CAN'!S199+'3. FTNC USD'!S199+'4. FTNC EUR'!S199+'5. FTNC GBP'!S199+'6. FTNC Autres (inclus)'!S199</f>
        <v>0</v>
      </c>
      <c r="T199" s="444">
        <f>'2. FTNC CAN'!T199+'3. FTNC USD'!T199+'4. FTNC EUR'!T199+'5. FTNC GBP'!T199+'6. FTNC Autres (inclus)'!T199</f>
        <v>0</v>
      </c>
      <c r="U199" s="444">
        <f>'2. FTNC CAN'!U199+'3. FTNC USD'!U199+'4. FTNC EUR'!U199+'5. FTNC GBP'!U199+'6. FTNC Autres (inclus)'!U199</f>
        <v>0</v>
      </c>
      <c r="V199" s="444">
        <f>'2. FTNC CAN'!V199+'3. FTNC USD'!V199+'4. FTNC EUR'!V199+'5. FTNC GBP'!V199+'6. FTNC Autres (inclus)'!V199</f>
        <v>0</v>
      </c>
      <c r="W199" s="444">
        <f>'2. FTNC CAN'!W199+'3. FTNC USD'!W199+'4. FTNC EUR'!W199+'5. FTNC GBP'!W199+'6. FTNC Autres (inclus)'!W199</f>
        <v>0</v>
      </c>
      <c r="X199" s="444">
        <f>'2. FTNC CAN'!X199+'3. FTNC USD'!X199+'4. FTNC EUR'!X199+'5. FTNC GBP'!X199+'6. FTNC Autres (inclus)'!X199</f>
        <v>0</v>
      </c>
      <c r="Y199" s="444">
        <f>'2. FTNC CAN'!Y199+'3. FTNC USD'!Y199+'4. FTNC EUR'!Y199+'5. FTNC GBP'!Y199+'6. FTNC Autres (inclus)'!Y199</f>
        <v>0</v>
      </c>
      <c r="Z199" s="444">
        <f>'2. FTNC CAN'!Z199+'3. FTNC USD'!Z199+'4. FTNC EUR'!Z199+'5. FTNC GBP'!Z199+'6. FTNC Autres (inclus)'!Z199</f>
        <v>0</v>
      </c>
      <c r="AA199" s="444">
        <f>'2. FTNC CAN'!AA199+'3. FTNC USD'!AA199+'4. FTNC EUR'!AA199+'5. FTNC GBP'!AA199+'6. FTNC Autres (inclus)'!AA199</f>
        <v>0</v>
      </c>
      <c r="AB199" s="445">
        <f>'2. FTNC CAN'!AB199+'3. FTNC USD'!AB199+'4. FTNC EUR'!AB199+'5. FTNC GBP'!AB199+'6. FTNC Autres (inclus)'!AB199</f>
        <v>0</v>
      </c>
      <c r="AC199" s="445">
        <f>'2. FTNC CAN'!AC199+'3. FTNC USD'!AC199+'4. FTNC EUR'!AC199+'5. FTNC GBP'!AC199+'6. FTNC Autres (inclus)'!AC199</f>
        <v>0</v>
      </c>
      <c r="AD199" s="996"/>
      <c r="AE199" s="997"/>
      <c r="AF199" s="998"/>
    </row>
    <row r="200" spans="1:32" ht="15" x14ac:dyDescent="0.2">
      <c r="A200" s="232">
        <v>296</v>
      </c>
      <c r="B200" s="507"/>
      <c r="C200" s="475"/>
      <c r="D200" s="475"/>
      <c r="E200" s="853" t="s">
        <v>550</v>
      </c>
      <c r="F200" s="854"/>
      <c r="G200" s="854"/>
      <c r="H200" s="854"/>
      <c r="I200" s="854"/>
      <c r="J200" s="854"/>
      <c r="K200" s="854"/>
      <c r="L200" s="855"/>
      <c r="M200" s="407">
        <f>SUBTOTAL(9,M201:M202)</f>
        <v>0</v>
      </c>
      <c r="N200" s="410">
        <f t="shared" ref="N200:AC200" si="49">SUBTOTAL(9,N201:N202)</f>
        <v>0</v>
      </c>
      <c r="O200" s="414">
        <f t="shared" si="49"/>
        <v>0</v>
      </c>
      <c r="P200" s="413">
        <f t="shared" si="49"/>
        <v>0</v>
      </c>
      <c r="Q200" s="411">
        <f t="shared" si="49"/>
        <v>0</v>
      </c>
      <c r="R200" s="414">
        <f t="shared" si="49"/>
        <v>0</v>
      </c>
      <c r="S200" s="414">
        <f t="shared" si="49"/>
        <v>0</v>
      </c>
      <c r="T200" s="414">
        <f t="shared" si="49"/>
        <v>0</v>
      </c>
      <c r="U200" s="414">
        <f t="shared" si="49"/>
        <v>0</v>
      </c>
      <c r="V200" s="414">
        <f t="shared" si="49"/>
        <v>0</v>
      </c>
      <c r="W200" s="414">
        <f t="shared" si="49"/>
        <v>0</v>
      </c>
      <c r="X200" s="414">
        <f t="shared" si="49"/>
        <v>0</v>
      </c>
      <c r="Y200" s="414">
        <f t="shared" si="49"/>
        <v>0</v>
      </c>
      <c r="Z200" s="414">
        <f t="shared" si="49"/>
        <v>0</v>
      </c>
      <c r="AA200" s="414">
        <f t="shared" si="49"/>
        <v>0</v>
      </c>
      <c r="AB200" s="424">
        <f t="shared" si="49"/>
        <v>0</v>
      </c>
      <c r="AC200" s="407">
        <f t="shared" si="49"/>
        <v>0</v>
      </c>
      <c r="AD200" s="996"/>
      <c r="AE200" s="997"/>
      <c r="AF200" s="998"/>
    </row>
    <row r="201" spans="1:32" ht="15" x14ac:dyDescent="0.2">
      <c r="A201" s="232">
        <v>297</v>
      </c>
      <c r="B201" s="507"/>
      <c r="C201" s="475"/>
      <c r="D201" s="475"/>
      <c r="E201" s="475"/>
      <c r="F201" s="856" t="s">
        <v>551</v>
      </c>
      <c r="G201" s="857"/>
      <c r="H201" s="857"/>
      <c r="I201" s="857"/>
      <c r="J201" s="857"/>
      <c r="K201" s="857"/>
      <c r="L201" s="857"/>
      <c r="M201" s="441">
        <f>'2. FTNC CAN'!M201+'3. FTNC USD'!M201+'4. FTNC EUR'!M201+'5. FTNC GBP'!M201+'6. FTNC Autres (inclus)'!M201</f>
        <v>0</v>
      </c>
      <c r="N201" s="442">
        <f>'2. FTNC CAN'!N201+'3. FTNC USD'!N201+'4. FTNC EUR'!N201+'5. FTNC GBP'!N201+'6. FTNC Autres (inclus)'!N201</f>
        <v>0</v>
      </c>
      <c r="O201" s="443">
        <f>'2. FTNC CAN'!O201+'3. FTNC USD'!O201+'4. FTNC EUR'!O201+'5. FTNC GBP'!O201+'6. FTNC Autres (inclus)'!O201</f>
        <v>0</v>
      </c>
      <c r="P201" s="444">
        <f>'2. FTNC CAN'!P201+'3. FTNC USD'!P201+'4. FTNC EUR'!P201+'5. FTNC GBP'!P201+'6. FTNC Autres (inclus)'!P201</f>
        <v>0</v>
      </c>
      <c r="Q201" s="445">
        <f>'2. FTNC CAN'!Q201+'3. FTNC USD'!Q201+'4. FTNC EUR'!Q201+'5. FTNC GBP'!Q201+'6. FTNC Autres (inclus)'!Q201</f>
        <v>0</v>
      </c>
      <c r="R201" s="444">
        <f>'2. FTNC CAN'!R201+'3. FTNC USD'!R201+'4. FTNC EUR'!R201+'5. FTNC GBP'!R201+'6. FTNC Autres (inclus)'!R201</f>
        <v>0</v>
      </c>
      <c r="S201" s="444">
        <f>'2. FTNC CAN'!S201+'3. FTNC USD'!S201+'4. FTNC EUR'!S201+'5. FTNC GBP'!S201+'6. FTNC Autres (inclus)'!S201</f>
        <v>0</v>
      </c>
      <c r="T201" s="444">
        <f>'2. FTNC CAN'!T201+'3. FTNC USD'!T201+'4. FTNC EUR'!T201+'5. FTNC GBP'!T201+'6. FTNC Autres (inclus)'!T201</f>
        <v>0</v>
      </c>
      <c r="U201" s="444">
        <f>'2. FTNC CAN'!U201+'3. FTNC USD'!U201+'4. FTNC EUR'!U201+'5. FTNC GBP'!U201+'6. FTNC Autres (inclus)'!U201</f>
        <v>0</v>
      </c>
      <c r="V201" s="444">
        <f>'2. FTNC CAN'!V201+'3. FTNC USD'!V201+'4. FTNC EUR'!V201+'5. FTNC GBP'!V201+'6. FTNC Autres (inclus)'!V201</f>
        <v>0</v>
      </c>
      <c r="W201" s="444">
        <f>'2. FTNC CAN'!W201+'3. FTNC USD'!W201+'4. FTNC EUR'!W201+'5. FTNC GBP'!W201+'6. FTNC Autres (inclus)'!W201</f>
        <v>0</v>
      </c>
      <c r="X201" s="444">
        <f>'2. FTNC CAN'!X201+'3. FTNC USD'!X201+'4. FTNC EUR'!X201+'5. FTNC GBP'!X201+'6. FTNC Autres (inclus)'!X201</f>
        <v>0</v>
      </c>
      <c r="Y201" s="444">
        <f>'2. FTNC CAN'!Y201+'3. FTNC USD'!Y201+'4. FTNC EUR'!Y201+'5. FTNC GBP'!Y201+'6. FTNC Autres (inclus)'!Y201</f>
        <v>0</v>
      </c>
      <c r="Z201" s="444">
        <f>'2. FTNC CAN'!Z201+'3. FTNC USD'!Z201+'4. FTNC EUR'!Z201+'5. FTNC GBP'!Z201+'6. FTNC Autres (inclus)'!Z201</f>
        <v>0</v>
      </c>
      <c r="AA201" s="444">
        <f>'2. FTNC CAN'!AA201+'3. FTNC USD'!AA201+'4. FTNC EUR'!AA201+'5. FTNC GBP'!AA201+'6. FTNC Autres (inclus)'!AA201</f>
        <v>0</v>
      </c>
      <c r="AB201" s="445">
        <f>'2. FTNC CAN'!AB201+'3. FTNC USD'!AB201+'4. FTNC EUR'!AB201+'5. FTNC GBP'!AB201+'6. FTNC Autres (inclus)'!AB201</f>
        <v>0</v>
      </c>
      <c r="AC201" s="445">
        <f>'2. FTNC CAN'!AC201+'3. FTNC USD'!AC201+'4. FTNC EUR'!AC201+'5. FTNC GBP'!AC201+'6. FTNC Autres (inclus)'!AC201</f>
        <v>0</v>
      </c>
      <c r="AD201" s="996"/>
      <c r="AE201" s="997"/>
      <c r="AF201" s="998"/>
    </row>
    <row r="202" spans="1:32" ht="15" x14ac:dyDescent="0.2">
      <c r="A202" s="232">
        <v>298</v>
      </c>
      <c r="B202" s="507"/>
      <c r="C202" s="475"/>
      <c r="D202" s="475"/>
      <c r="E202" s="475"/>
      <c r="F202" s="859" t="s">
        <v>552</v>
      </c>
      <c r="G202" s="860"/>
      <c r="H202" s="860"/>
      <c r="I202" s="860"/>
      <c r="J202" s="860"/>
      <c r="K202" s="860"/>
      <c r="L202" s="860"/>
      <c r="M202" s="441">
        <f>'2. FTNC CAN'!M202+'3. FTNC USD'!M202+'4. FTNC EUR'!M202+'5. FTNC GBP'!M202+'6. FTNC Autres (inclus)'!M202</f>
        <v>0</v>
      </c>
      <c r="N202" s="442">
        <f>'2. FTNC CAN'!N202+'3. FTNC USD'!N202+'4. FTNC EUR'!N202+'5. FTNC GBP'!N202+'6. FTNC Autres (inclus)'!N202</f>
        <v>0</v>
      </c>
      <c r="O202" s="443">
        <f>'2. FTNC CAN'!O202+'3. FTNC USD'!O202+'4. FTNC EUR'!O202+'5. FTNC GBP'!O202+'6. FTNC Autres (inclus)'!O202</f>
        <v>0</v>
      </c>
      <c r="P202" s="444">
        <f>'2. FTNC CAN'!P202+'3. FTNC USD'!P202+'4. FTNC EUR'!P202+'5. FTNC GBP'!P202+'6. FTNC Autres (inclus)'!P202</f>
        <v>0</v>
      </c>
      <c r="Q202" s="445">
        <f>'2. FTNC CAN'!Q202+'3. FTNC USD'!Q202+'4. FTNC EUR'!Q202+'5. FTNC GBP'!Q202+'6. FTNC Autres (inclus)'!Q202</f>
        <v>0</v>
      </c>
      <c r="R202" s="444">
        <f>'2. FTNC CAN'!R202+'3. FTNC USD'!R202+'4. FTNC EUR'!R202+'5. FTNC GBP'!R202+'6. FTNC Autres (inclus)'!R202</f>
        <v>0</v>
      </c>
      <c r="S202" s="444">
        <f>'2. FTNC CAN'!S202+'3. FTNC USD'!S202+'4. FTNC EUR'!S202+'5. FTNC GBP'!S202+'6. FTNC Autres (inclus)'!S202</f>
        <v>0</v>
      </c>
      <c r="T202" s="444">
        <f>'2. FTNC CAN'!T202+'3. FTNC USD'!T202+'4. FTNC EUR'!T202+'5. FTNC GBP'!T202+'6. FTNC Autres (inclus)'!T202</f>
        <v>0</v>
      </c>
      <c r="U202" s="444">
        <f>'2. FTNC CAN'!U202+'3. FTNC USD'!U202+'4. FTNC EUR'!U202+'5. FTNC GBP'!U202+'6. FTNC Autres (inclus)'!U202</f>
        <v>0</v>
      </c>
      <c r="V202" s="444">
        <f>'2. FTNC CAN'!V202+'3. FTNC USD'!V202+'4. FTNC EUR'!V202+'5. FTNC GBP'!V202+'6. FTNC Autres (inclus)'!V202</f>
        <v>0</v>
      </c>
      <c r="W202" s="444">
        <f>'2. FTNC CAN'!W202+'3. FTNC USD'!W202+'4. FTNC EUR'!W202+'5. FTNC GBP'!W202+'6. FTNC Autres (inclus)'!W202</f>
        <v>0</v>
      </c>
      <c r="X202" s="444">
        <f>'2. FTNC CAN'!X202+'3. FTNC USD'!X202+'4. FTNC EUR'!X202+'5. FTNC GBP'!X202+'6. FTNC Autres (inclus)'!X202</f>
        <v>0</v>
      </c>
      <c r="Y202" s="444">
        <f>'2. FTNC CAN'!Y202+'3. FTNC USD'!Y202+'4. FTNC EUR'!Y202+'5. FTNC GBP'!Y202+'6. FTNC Autres (inclus)'!Y202</f>
        <v>0</v>
      </c>
      <c r="Z202" s="444">
        <f>'2. FTNC CAN'!Z202+'3. FTNC USD'!Z202+'4. FTNC EUR'!Z202+'5. FTNC GBP'!Z202+'6. FTNC Autres (inclus)'!Z202</f>
        <v>0</v>
      </c>
      <c r="AA202" s="444">
        <f>'2. FTNC CAN'!AA202+'3. FTNC USD'!AA202+'4. FTNC EUR'!AA202+'5. FTNC GBP'!AA202+'6. FTNC Autres (inclus)'!AA202</f>
        <v>0</v>
      </c>
      <c r="AB202" s="445">
        <f>'2. FTNC CAN'!AB202+'3. FTNC USD'!AB202+'4. FTNC EUR'!AB202+'5. FTNC GBP'!AB202+'6. FTNC Autres (inclus)'!AB202</f>
        <v>0</v>
      </c>
      <c r="AC202" s="445">
        <f>'2. FTNC CAN'!AC202+'3. FTNC USD'!AC202+'4. FTNC EUR'!AC202+'5. FTNC GBP'!AC202+'6. FTNC Autres (inclus)'!AC202</f>
        <v>0</v>
      </c>
      <c r="AD202" s="996"/>
      <c r="AE202" s="997"/>
      <c r="AF202" s="998"/>
    </row>
    <row r="203" spans="1:32" ht="15" x14ac:dyDescent="0.2">
      <c r="A203" s="232">
        <v>299</v>
      </c>
      <c r="B203" s="507"/>
      <c r="C203" s="475"/>
      <c r="D203" s="475"/>
      <c r="E203" s="853" t="s">
        <v>553</v>
      </c>
      <c r="F203" s="854"/>
      <c r="G203" s="854"/>
      <c r="H203" s="854"/>
      <c r="I203" s="854"/>
      <c r="J203" s="854"/>
      <c r="K203" s="854"/>
      <c r="L203" s="855"/>
      <c r="M203" s="407">
        <f>SUBTOTAL(9,M204:M205)</f>
        <v>0</v>
      </c>
      <c r="N203" s="410">
        <f t="shared" ref="N203:AC203" si="50">SUBTOTAL(9,N204:N205)</f>
        <v>0</v>
      </c>
      <c r="O203" s="414">
        <f t="shared" si="50"/>
        <v>0</v>
      </c>
      <c r="P203" s="413">
        <f t="shared" si="50"/>
        <v>0</v>
      </c>
      <c r="Q203" s="411">
        <f t="shared" si="50"/>
        <v>0</v>
      </c>
      <c r="R203" s="414">
        <f t="shared" si="50"/>
        <v>0</v>
      </c>
      <c r="S203" s="414">
        <f t="shared" si="50"/>
        <v>0</v>
      </c>
      <c r="T203" s="414">
        <f t="shared" si="50"/>
        <v>0</v>
      </c>
      <c r="U203" s="414">
        <f t="shared" si="50"/>
        <v>0</v>
      </c>
      <c r="V203" s="414">
        <f t="shared" si="50"/>
        <v>0</v>
      </c>
      <c r="W203" s="414">
        <f t="shared" si="50"/>
        <v>0</v>
      </c>
      <c r="X203" s="414">
        <f t="shared" si="50"/>
        <v>0</v>
      </c>
      <c r="Y203" s="414">
        <f t="shared" si="50"/>
        <v>0</v>
      </c>
      <c r="Z203" s="414">
        <f t="shared" si="50"/>
        <v>0</v>
      </c>
      <c r="AA203" s="414">
        <f t="shared" si="50"/>
        <v>0</v>
      </c>
      <c r="AB203" s="424">
        <f t="shared" si="50"/>
        <v>0</v>
      </c>
      <c r="AC203" s="407">
        <f t="shared" si="50"/>
        <v>0</v>
      </c>
      <c r="AD203" s="996"/>
      <c r="AE203" s="997"/>
      <c r="AF203" s="998"/>
    </row>
    <row r="204" spans="1:32" ht="15" x14ac:dyDescent="0.2">
      <c r="A204" s="232">
        <v>300</v>
      </c>
      <c r="B204" s="507"/>
      <c r="C204" s="475"/>
      <c r="D204" s="475"/>
      <c r="E204" s="475"/>
      <c r="F204" s="856" t="s">
        <v>554</v>
      </c>
      <c r="G204" s="857"/>
      <c r="H204" s="857"/>
      <c r="I204" s="857"/>
      <c r="J204" s="857"/>
      <c r="K204" s="857"/>
      <c r="L204" s="858"/>
      <c r="M204" s="441">
        <f>'2. FTNC CAN'!M204+'3. FTNC USD'!M204+'4. FTNC EUR'!M204+'5. FTNC GBP'!M204+'6. FTNC Autres (inclus)'!M204</f>
        <v>0</v>
      </c>
      <c r="N204" s="442">
        <f>'2. FTNC CAN'!N204+'3. FTNC USD'!N204+'4. FTNC EUR'!N204+'5. FTNC GBP'!N204+'6. FTNC Autres (inclus)'!N204</f>
        <v>0</v>
      </c>
      <c r="O204" s="443">
        <f>'2. FTNC CAN'!O204+'3. FTNC USD'!O204+'4. FTNC EUR'!O204+'5. FTNC GBP'!O204+'6. FTNC Autres (inclus)'!O204</f>
        <v>0</v>
      </c>
      <c r="P204" s="444">
        <f>'2. FTNC CAN'!P204+'3. FTNC USD'!P204+'4. FTNC EUR'!P204+'5. FTNC GBP'!P204+'6. FTNC Autres (inclus)'!P204</f>
        <v>0</v>
      </c>
      <c r="Q204" s="445">
        <f>'2. FTNC CAN'!Q204+'3. FTNC USD'!Q204+'4. FTNC EUR'!Q204+'5. FTNC GBP'!Q204+'6. FTNC Autres (inclus)'!Q204</f>
        <v>0</v>
      </c>
      <c r="R204" s="444">
        <f>'2. FTNC CAN'!R204+'3. FTNC USD'!R204+'4. FTNC EUR'!R204+'5. FTNC GBP'!R204+'6. FTNC Autres (inclus)'!R204</f>
        <v>0</v>
      </c>
      <c r="S204" s="444">
        <f>'2. FTNC CAN'!S204+'3. FTNC USD'!S204+'4. FTNC EUR'!S204+'5. FTNC GBP'!S204+'6. FTNC Autres (inclus)'!S204</f>
        <v>0</v>
      </c>
      <c r="T204" s="444">
        <f>'2. FTNC CAN'!T204+'3. FTNC USD'!T204+'4. FTNC EUR'!T204+'5. FTNC GBP'!T204+'6. FTNC Autres (inclus)'!T204</f>
        <v>0</v>
      </c>
      <c r="U204" s="444">
        <f>'2. FTNC CAN'!U204+'3. FTNC USD'!U204+'4. FTNC EUR'!U204+'5. FTNC GBP'!U204+'6. FTNC Autres (inclus)'!U204</f>
        <v>0</v>
      </c>
      <c r="V204" s="444">
        <f>'2. FTNC CAN'!V204+'3. FTNC USD'!V204+'4. FTNC EUR'!V204+'5. FTNC GBP'!V204+'6. FTNC Autres (inclus)'!V204</f>
        <v>0</v>
      </c>
      <c r="W204" s="444">
        <f>'2. FTNC CAN'!W204+'3. FTNC USD'!W204+'4. FTNC EUR'!W204+'5. FTNC GBP'!W204+'6. FTNC Autres (inclus)'!W204</f>
        <v>0</v>
      </c>
      <c r="X204" s="444">
        <f>'2. FTNC CAN'!X204+'3. FTNC USD'!X204+'4. FTNC EUR'!X204+'5. FTNC GBP'!X204+'6. FTNC Autres (inclus)'!X204</f>
        <v>0</v>
      </c>
      <c r="Y204" s="444">
        <f>'2. FTNC CAN'!Y204+'3. FTNC USD'!Y204+'4. FTNC EUR'!Y204+'5. FTNC GBP'!Y204+'6. FTNC Autres (inclus)'!Y204</f>
        <v>0</v>
      </c>
      <c r="Z204" s="444">
        <f>'2. FTNC CAN'!Z204+'3. FTNC USD'!Z204+'4. FTNC EUR'!Z204+'5. FTNC GBP'!Z204+'6. FTNC Autres (inclus)'!Z204</f>
        <v>0</v>
      </c>
      <c r="AA204" s="444">
        <f>'2. FTNC CAN'!AA204+'3. FTNC USD'!AA204+'4. FTNC EUR'!AA204+'5. FTNC GBP'!AA204+'6. FTNC Autres (inclus)'!AA204</f>
        <v>0</v>
      </c>
      <c r="AB204" s="445">
        <f>'2. FTNC CAN'!AB204+'3. FTNC USD'!AB204+'4. FTNC EUR'!AB204+'5. FTNC GBP'!AB204+'6. FTNC Autres (inclus)'!AB204</f>
        <v>0</v>
      </c>
      <c r="AC204" s="445">
        <f>'2. FTNC CAN'!AC204+'3. FTNC USD'!AC204+'4. FTNC EUR'!AC204+'5. FTNC GBP'!AC204+'6. FTNC Autres (inclus)'!AC204</f>
        <v>0</v>
      </c>
      <c r="AD204" s="996"/>
      <c r="AE204" s="997"/>
      <c r="AF204" s="998"/>
    </row>
    <row r="205" spans="1:32" ht="15" x14ac:dyDescent="0.2">
      <c r="A205" s="232">
        <v>301</v>
      </c>
      <c r="B205" s="507"/>
      <c r="C205" s="475"/>
      <c r="D205" s="475"/>
      <c r="E205" s="475"/>
      <c r="F205" s="859" t="s">
        <v>555</v>
      </c>
      <c r="G205" s="860"/>
      <c r="H205" s="860"/>
      <c r="I205" s="860"/>
      <c r="J205" s="860"/>
      <c r="K205" s="860"/>
      <c r="L205" s="861"/>
      <c r="M205" s="441">
        <f>'2. FTNC CAN'!M205+'3. FTNC USD'!M205+'4. FTNC EUR'!M205+'5. FTNC GBP'!M205+'6. FTNC Autres (inclus)'!M205</f>
        <v>0</v>
      </c>
      <c r="N205" s="442">
        <f>'2. FTNC CAN'!N205+'3. FTNC USD'!N205+'4. FTNC EUR'!N205+'5. FTNC GBP'!N205+'6. FTNC Autres (inclus)'!N205</f>
        <v>0</v>
      </c>
      <c r="O205" s="443">
        <f>'2. FTNC CAN'!O205+'3. FTNC USD'!O205+'4. FTNC EUR'!O205+'5. FTNC GBP'!O205+'6. FTNC Autres (inclus)'!O205</f>
        <v>0</v>
      </c>
      <c r="P205" s="444">
        <f>'2. FTNC CAN'!P205+'3. FTNC USD'!P205+'4. FTNC EUR'!P205+'5. FTNC GBP'!P205+'6. FTNC Autres (inclus)'!P205</f>
        <v>0</v>
      </c>
      <c r="Q205" s="445">
        <f>'2. FTNC CAN'!Q205+'3. FTNC USD'!Q205+'4. FTNC EUR'!Q205+'5. FTNC GBP'!Q205+'6. FTNC Autres (inclus)'!Q205</f>
        <v>0</v>
      </c>
      <c r="R205" s="444">
        <f>'2. FTNC CAN'!R205+'3. FTNC USD'!R205+'4. FTNC EUR'!R205+'5. FTNC GBP'!R205+'6. FTNC Autres (inclus)'!R205</f>
        <v>0</v>
      </c>
      <c r="S205" s="444">
        <f>'2. FTNC CAN'!S205+'3. FTNC USD'!S205+'4. FTNC EUR'!S205+'5. FTNC GBP'!S205+'6. FTNC Autres (inclus)'!S205</f>
        <v>0</v>
      </c>
      <c r="T205" s="444">
        <f>'2. FTNC CAN'!T205+'3. FTNC USD'!T205+'4. FTNC EUR'!T205+'5. FTNC GBP'!T205+'6. FTNC Autres (inclus)'!T205</f>
        <v>0</v>
      </c>
      <c r="U205" s="444">
        <f>'2. FTNC CAN'!U205+'3. FTNC USD'!U205+'4. FTNC EUR'!U205+'5. FTNC GBP'!U205+'6. FTNC Autres (inclus)'!U205</f>
        <v>0</v>
      </c>
      <c r="V205" s="444">
        <f>'2. FTNC CAN'!V205+'3. FTNC USD'!V205+'4. FTNC EUR'!V205+'5. FTNC GBP'!V205+'6. FTNC Autres (inclus)'!V205</f>
        <v>0</v>
      </c>
      <c r="W205" s="444">
        <f>'2. FTNC CAN'!W205+'3. FTNC USD'!W205+'4. FTNC EUR'!W205+'5. FTNC GBP'!W205+'6. FTNC Autres (inclus)'!W205</f>
        <v>0</v>
      </c>
      <c r="X205" s="444">
        <f>'2. FTNC CAN'!X205+'3. FTNC USD'!X205+'4. FTNC EUR'!X205+'5. FTNC GBP'!X205+'6. FTNC Autres (inclus)'!X205</f>
        <v>0</v>
      </c>
      <c r="Y205" s="444">
        <f>'2. FTNC CAN'!Y205+'3. FTNC USD'!Y205+'4. FTNC EUR'!Y205+'5. FTNC GBP'!Y205+'6. FTNC Autres (inclus)'!Y205</f>
        <v>0</v>
      </c>
      <c r="Z205" s="444">
        <f>'2. FTNC CAN'!Z205+'3. FTNC USD'!Z205+'4. FTNC EUR'!Z205+'5. FTNC GBP'!Z205+'6. FTNC Autres (inclus)'!Z205</f>
        <v>0</v>
      </c>
      <c r="AA205" s="444">
        <f>'2. FTNC CAN'!AA205+'3. FTNC USD'!AA205+'4. FTNC EUR'!AA205+'5. FTNC GBP'!AA205+'6. FTNC Autres (inclus)'!AA205</f>
        <v>0</v>
      </c>
      <c r="AB205" s="445">
        <f>'2. FTNC CAN'!AB205+'3. FTNC USD'!AB205+'4. FTNC EUR'!AB205+'5. FTNC GBP'!AB205+'6. FTNC Autres (inclus)'!AB205</f>
        <v>0</v>
      </c>
      <c r="AC205" s="445">
        <f>'2. FTNC CAN'!AC205+'3. FTNC USD'!AC205+'4. FTNC EUR'!AC205+'5. FTNC GBP'!AC205+'6. FTNC Autres (inclus)'!AC205</f>
        <v>0</v>
      </c>
      <c r="AD205" s="996"/>
      <c r="AE205" s="997"/>
      <c r="AF205" s="998"/>
    </row>
    <row r="206" spans="1:32" ht="15" x14ac:dyDescent="0.2">
      <c r="A206" s="232">
        <v>302</v>
      </c>
      <c r="B206" s="507"/>
      <c r="C206" s="475"/>
      <c r="D206" s="844" t="s">
        <v>24</v>
      </c>
      <c r="E206" s="845"/>
      <c r="F206" s="845"/>
      <c r="G206" s="845"/>
      <c r="H206" s="845"/>
      <c r="I206" s="845"/>
      <c r="J206" s="845"/>
      <c r="K206" s="845"/>
      <c r="L206" s="846"/>
      <c r="M206" s="407">
        <f>SUBTOTAL(9,M207:M209)</f>
        <v>0</v>
      </c>
      <c r="N206" s="410">
        <f t="shared" ref="N206:AC206" si="51">SUBTOTAL(9,N207:N209)</f>
        <v>0</v>
      </c>
      <c r="O206" s="414">
        <f t="shared" si="51"/>
        <v>0</v>
      </c>
      <c r="P206" s="413">
        <f t="shared" si="51"/>
        <v>0</v>
      </c>
      <c r="Q206" s="411">
        <f t="shared" si="51"/>
        <v>0</v>
      </c>
      <c r="R206" s="414">
        <f t="shared" si="51"/>
        <v>0</v>
      </c>
      <c r="S206" s="414">
        <f t="shared" si="51"/>
        <v>0</v>
      </c>
      <c r="T206" s="414">
        <f t="shared" si="51"/>
        <v>0</v>
      </c>
      <c r="U206" s="414">
        <f t="shared" si="51"/>
        <v>0</v>
      </c>
      <c r="V206" s="414">
        <f t="shared" si="51"/>
        <v>0</v>
      </c>
      <c r="W206" s="414">
        <f t="shared" si="51"/>
        <v>0</v>
      </c>
      <c r="X206" s="414">
        <f t="shared" si="51"/>
        <v>0</v>
      </c>
      <c r="Y206" s="414">
        <f t="shared" si="51"/>
        <v>0</v>
      </c>
      <c r="Z206" s="414">
        <f t="shared" si="51"/>
        <v>0</v>
      </c>
      <c r="AA206" s="414">
        <f t="shared" si="51"/>
        <v>0</v>
      </c>
      <c r="AB206" s="424">
        <f t="shared" si="51"/>
        <v>0</v>
      </c>
      <c r="AC206" s="407">
        <f t="shared" si="51"/>
        <v>0</v>
      </c>
      <c r="AD206" s="996"/>
      <c r="AE206" s="997"/>
      <c r="AF206" s="998"/>
    </row>
    <row r="207" spans="1:32" ht="15" customHeight="1" x14ac:dyDescent="0.2">
      <c r="A207" s="232">
        <v>303</v>
      </c>
      <c r="B207" s="507"/>
      <c r="C207" s="475"/>
      <c r="D207" s="475"/>
      <c r="E207" s="475"/>
      <c r="F207" s="856" t="s">
        <v>156</v>
      </c>
      <c r="G207" s="857"/>
      <c r="H207" s="857"/>
      <c r="I207" s="857"/>
      <c r="J207" s="857"/>
      <c r="K207" s="857"/>
      <c r="L207" s="858"/>
      <c r="M207" s="441">
        <f>'2. FTNC CAN'!M207+'3. FTNC USD'!M207+'4. FTNC EUR'!M207+'5. FTNC GBP'!M207+'6. FTNC Autres (inclus)'!M207</f>
        <v>0</v>
      </c>
      <c r="N207" s="442">
        <f>'2. FTNC CAN'!N207+'3. FTNC USD'!N207+'4. FTNC EUR'!N207+'5. FTNC GBP'!N207+'6. FTNC Autres (inclus)'!N207</f>
        <v>0</v>
      </c>
      <c r="O207" s="443">
        <f>'2. FTNC CAN'!O207+'3. FTNC USD'!O207+'4. FTNC EUR'!O207+'5. FTNC GBP'!O207+'6. FTNC Autres (inclus)'!O207</f>
        <v>0</v>
      </c>
      <c r="P207" s="444">
        <f>'2. FTNC CAN'!P207+'3. FTNC USD'!P207+'4. FTNC EUR'!P207+'5. FTNC GBP'!P207+'6. FTNC Autres (inclus)'!P207</f>
        <v>0</v>
      </c>
      <c r="Q207" s="445">
        <f>'2. FTNC CAN'!Q207+'3. FTNC USD'!Q207+'4. FTNC EUR'!Q207+'5. FTNC GBP'!Q207+'6. FTNC Autres (inclus)'!Q207</f>
        <v>0</v>
      </c>
      <c r="R207" s="444">
        <f>'2. FTNC CAN'!R207+'3. FTNC USD'!R207+'4. FTNC EUR'!R207+'5. FTNC GBP'!R207+'6. FTNC Autres (inclus)'!R207</f>
        <v>0</v>
      </c>
      <c r="S207" s="444">
        <f>'2. FTNC CAN'!S207+'3. FTNC USD'!S207+'4. FTNC EUR'!S207+'5. FTNC GBP'!S207+'6. FTNC Autres (inclus)'!S207</f>
        <v>0</v>
      </c>
      <c r="T207" s="444">
        <f>'2. FTNC CAN'!T207+'3. FTNC USD'!T207+'4. FTNC EUR'!T207+'5. FTNC GBP'!T207+'6. FTNC Autres (inclus)'!T207</f>
        <v>0</v>
      </c>
      <c r="U207" s="444">
        <f>'2. FTNC CAN'!U207+'3. FTNC USD'!U207+'4. FTNC EUR'!U207+'5. FTNC GBP'!U207+'6. FTNC Autres (inclus)'!U207</f>
        <v>0</v>
      </c>
      <c r="V207" s="444">
        <f>'2. FTNC CAN'!V207+'3. FTNC USD'!V207+'4. FTNC EUR'!V207+'5. FTNC GBP'!V207+'6. FTNC Autres (inclus)'!V207</f>
        <v>0</v>
      </c>
      <c r="W207" s="444">
        <f>'2. FTNC CAN'!W207+'3. FTNC USD'!W207+'4. FTNC EUR'!W207+'5. FTNC GBP'!W207+'6. FTNC Autres (inclus)'!W207</f>
        <v>0</v>
      </c>
      <c r="X207" s="444">
        <f>'2. FTNC CAN'!X207+'3. FTNC USD'!X207+'4. FTNC EUR'!X207+'5. FTNC GBP'!X207+'6. FTNC Autres (inclus)'!X207</f>
        <v>0</v>
      </c>
      <c r="Y207" s="444">
        <f>'2. FTNC CAN'!Y207+'3. FTNC USD'!Y207+'4. FTNC EUR'!Y207+'5. FTNC GBP'!Y207+'6. FTNC Autres (inclus)'!Y207</f>
        <v>0</v>
      </c>
      <c r="Z207" s="444">
        <f>'2. FTNC CAN'!Z207+'3. FTNC USD'!Z207+'4. FTNC EUR'!Z207+'5. FTNC GBP'!Z207+'6. FTNC Autres (inclus)'!Z207</f>
        <v>0</v>
      </c>
      <c r="AA207" s="444">
        <f>'2. FTNC CAN'!AA207+'3. FTNC USD'!AA207+'4. FTNC EUR'!AA207+'5. FTNC GBP'!AA207+'6. FTNC Autres (inclus)'!AA207</f>
        <v>0</v>
      </c>
      <c r="AB207" s="445">
        <f>'2. FTNC CAN'!AB207+'3. FTNC USD'!AB207+'4. FTNC EUR'!AB207+'5. FTNC GBP'!AB207+'6. FTNC Autres (inclus)'!AB207</f>
        <v>0</v>
      </c>
      <c r="AC207" s="445">
        <f>'2. FTNC CAN'!AC207+'3. FTNC USD'!AC207+'4. FTNC EUR'!AC207+'5. FTNC GBP'!AC207+'6. FTNC Autres (inclus)'!AC207</f>
        <v>0</v>
      </c>
      <c r="AD207" s="996"/>
      <c r="AE207" s="997"/>
      <c r="AF207" s="998"/>
    </row>
    <row r="208" spans="1:32" ht="15" customHeight="1" x14ac:dyDescent="0.2">
      <c r="A208" s="232">
        <v>304</v>
      </c>
      <c r="B208" s="507"/>
      <c r="C208" s="475"/>
      <c r="D208" s="475"/>
      <c r="E208" s="475"/>
      <c r="F208" s="915" t="s">
        <v>157</v>
      </c>
      <c r="G208" s="916"/>
      <c r="H208" s="916"/>
      <c r="I208" s="916"/>
      <c r="J208" s="916"/>
      <c r="K208" s="916"/>
      <c r="L208" s="917"/>
      <c r="M208" s="441">
        <f>'2. FTNC CAN'!M208+'3. FTNC USD'!M208+'4. FTNC EUR'!M208+'5. FTNC GBP'!M208+'6. FTNC Autres (inclus)'!M208</f>
        <v>0</v>
      </c>
      <c r="N208" s="442">
        <f>'2. FTNC CAN'!N208+'3. FTNC USD'!N208+'4. FTNC EUR'!N208+'5. FTNC GBP'!N208+'6. FTNC Autres (inclus)'!N208</f>
        <v>0</v>
      </c>
      <c r="O208" s="443">
        <f>'2. FTNC CAN'!O208+'3. FTNC USD'!O208+'4. FTNC EUR'!O208+'5. FTNC GBP'!O208+'6. FTNC Autres (inclus)'!O208</f>
        <v>0</v>
      </c>
      <c r="P208" s="444">
        <f>'2. FTNC CAN'!P208+'3. FTNC USD'!P208+'4. FTNC EUR'!P208+'5. FTNC GBP'!P208+'6. FTNC Autres (inclus)'!P208</f>
        <v>0</v>
      </c>
      <c r="Q208" s="445">
        <f>'2. FTNC CAN'!Q208+'3. FTNC USD'!Q208+'4. FTNC EUR'!Q208+'5. FTNC GBP'!Q208+'6. FTNC Autres (inclus)'!Q208</f>
        <v>0</v>
      </c>
      <c r="R208" s="444">
        <f>'2. FTNC CAN'!R208+'3. FTNC USD'!R208+'4. FTNC EUR'!R208+'5. FTNC GBP'!R208+'6. FTNC Autres (inclus)'!R208</f>
        <v>0</v>
      </c>
      <c r="S208" s="444">
        <f>'2. FTNC CAN'!S208+'3. FTNC USD'!S208+'4. FTNC EUR'!S208+'5. FTNC GBP'!S208+'6. FTNC Autres (inclus)'!S208</f>
        <v>0</v>
      </c>
      <c r="T208" s="444">
        <f>'2. FTNC CAN'!T208+'3. FTNC USD'!T208+'4. FTNC EUR'!T208+'5. FTNC GBP'!T208+'6. FTNC Autres (inclus)'!T208</f>
        <v>0</v>
      </c>
      <c r="U208" s="444">
        <f>'2. FTNC CAN'!U208+'3. FTNC USD'!U208+'4. FTNC EUR'!U208+'5. FTNC GBP'!U208+'6. FTNC Autres (inclus)'!U208</f>
        <v>0</v>
      </c>
      <c r="V208" s="444">
        <f>'2. FTNC CAN'!V208+'3. FTNC USD'!V208+'4. FTNC EUR'!V208+'5. FTNC GBP'!V208+'6. FTNC Autres (inclus)'!V208</f>
        <v>0</v>
      </c>
      <c r="W208" s="444">
        <f>'2. FTNC CAN'!W208+'3. FTNC USD'!W208+'4. FTNC EUR'!W208+'5. FTNC GBP'!W208+'6. FTNC Autres (inclus)'!W208</f>
        <v>0</v>
      </c>
      <c r="X208" s="444">
        <f>'2. FTNC CAN'!X208+'3. FTNC USD'!X208+'4. FTNC EUR'!X208+'5. FTNC GBP'!X208+'6. FTNC Autres (inclus)'!X208</f>
        <v>0</v>
      </c>
      <c r="Y208" s="444">
        <f>'2. FTNC CAN'!Y208+'3. FTNC USD'!Y208+'4. FTNC EUR'!Y208+'5. FTNC GBP'!Y208+'6. FTNC Autres (inclus)'!Y208</f>
        <v>0</v>
      </c>
      <c r="Z208" s="444">
        <f>'2. FTNC CAN'!Z208+'3. FTNC USD'!Z208+'4. FTNC EUR'!Z208+'5. FTNC GBP'!Z208+'6. FTNC Autres (inclus)'!Z208</f>
        <v>0</v>
      </c>
      <c r="AA208" s="444">
        <f>'2. FTNC CAN'!AA208+'3. FTNC USD'!AA208+'4. FTNC EUR'!AA208+'5. FTNC GBP'!AA208+'6. FTNC Autres (inclus)'!AA208</f>
        <v>0</v>
      </c>
      <c r="AB208" s="445">
        <f>'2. FTNC CAN'!AB208+'3. FTNC USD'!AB208+'4. FTNC EUR'!AB208+'5. FTNC GBP'!AB208+'6. FTNC Autres (inclus)'!AB208</f>
        <v>0</v>
      </c>
      <c r="AC208" s="445">
        <f>'2. FTNC CAN'!AC208+'3. FTNC USD'!AC208+'4. FTNC EUR'!AC208+'5. FTNC GBP'!AC208+'6. FTNC Autres (inclus)'!AC208</f>
        <v>0</v>
      </c>
      <c r="AD208" s="996"/>
      <c r="AE208" s="997"/>
      <c r="AF208" s="998"/>
    </row>
    <row r="209" spans="1:32" ht="15" x14ac:dyDescent="0.2">
      <c r="A209" s="232">
        <v>305</v>
      </c>
      <c r="B209" s="507"/>
      <c r="C209" s="475"/>
      <c r="D209" s="475"/>
      <c r="E209" s="475"/>
      <c r="F209" s="859" t="s">
        <v>25</v>
      </c>
      <c r="G209" s="860"/>
      <c r="H209" s="860"/>
      <c r="I209" s="860"/>
      <c r="J209" s="860"/>
      <c r="K209" s="860"/>
      <c r="L209" s="861"/>
      <c r="M209" s="441">
        <f>'2. FTNC CAN'!M209+'3. FTNC USD'!M209+'4. FTNC EUR'!M209+'5. FTNC GBP'!M209+'6. FTNC Autres (inclus)'!M209</f>
        <v>0</v>
      </c>
      <c r="N209" s="442">
        <f>'2. FTNC CAN'!N209+'3. FTNC USD'!N209+'4. FTNC EUR'!N209+'5. FTNC GBP'!N209+'6. FTNC Autres (inclus)'!N209</f>
        <v>0</v>
      </c>
      <c r="O209" s="443">
        <f>'2. FTNC CAN'!O209+'3. FTNC USD'!O209+'4. FTNC EUR'!O209+'5. FTNC GBP'!O209+'6. FTNC Autres (inclus)'!O209</f>
        <v>0</v>
      </c>
      <c r="P209" s="444">
        <f>'2. FTNC CAN'!P209+'3. FTNC USD'!P209+'4. FTNC EUR'!P209+'5. FTNC GBP'!P209+'6. FTNC Autres (inclus)'!P209</f>
        <v>0</v>
      </c>
      <c r="Q209" s="445">
        <f>'2. FTNC CAN'!Q209+'3. FTNC USD'!Q209+'4. FTNC EUR'!Q209+'5. FTNC GBP'!Q209+'6. FTNC Autres (inclus)'!Q209</f>
        <v>0</v>
      </c>
      <c r="R209" s="444">
        <f>'2. FTNC CAN'!R209+'3. FTNC USD'!R209+'4. FTNC EUR'!R209+'5. FTNC GBP'!R209+'6. FTNC Autres (inclus)'!R209</f>
        <v>0</v>
      </c>
      <c r="S209" s="444">
        <f>'2. FTNC CAN'!S209+'3. FTNC USD'!S209+'4. FTNC EUR'!S209+'5. FTNC GBP'!S209+'6. FTNC Autres (inclus)'!S209</f>
        <v>0</v>
      </c>
      <c r="T209" s="444">
        <f>'2. FTNC CAN'!T209+'3. FTNC USD'!T209+'4. FTNC EUR'!T209+'5. FTNC GBP'!T209+'6. FTNC Autres (inclus)'!T209</f>
        <v>0</v>
      </c>
      <c r="U209" s="444">
        <f>'2. FTNC CAN'!U209+'3. FTNC USD'!U209+'4. FTNC EUR'!U209+'5. FTNC GBP'!U209+'6. FTNC Autres (inclus)'!U209</f>
        <v>0</v>
      </c>
      <c r="V209" s="444">
        <f>'2. FTNC CAN'!V209+'3. FTNC USD'!V209+'4. FTNC EUR'!V209+'5. FTNC GBP'!V209+'6. FTNC Autres (inclus)'!V209</f>
        <v>0</v>
      </c>
      <c r="W209" s="444">
        <f>'2. FTNC CAN'!W209+'3. FTNC USD'!W209+'4. FTNC EUR'!W209+'5. FTNC GBP'!W209+'6. FTNC Autres (inclus)'!W209</f>
        <v>0</v>
      </c>
      <c r="X209" s="444">
        <f>'2. FTNC CAN'!X209+'3. FTNC USD'!X209+'4. FTNC EUR'!X209+'5. FTNC GBP'!X209+'6. FTNC Autres (inclus)'!X209</f>
        <v>0</v>
      </c>
      <c r="Y209" s="444">
        <f>'2. FTNC CAN'!Y209+'3. FTNC USD'!Y209+'4. FTNC EUR'!Y209+'5. FTNC GBP'!Y209+'6. FTNC Autres (inclus)'!Y209</f>
        <v>0</v>
      </c>
      <c r="Z209" s="444">
        <f>'2. FTNC CAN'!Z209+'3. FTNC USD'!Z209+'4. FTNC EUR'!Z209+'5. FTNC GBP'!Z209+'6. FTNC Autres (inclus)'!Z209</f>
        <v>0</v>
      </c>
      <c r="AA209" s="444">
        <f>'2. FTNC CAN'!AA209+'3. FTNC USD'!AA209+'4. FTNC EUR'!AA209+'5. FTNC GBP'!AA209+'6. FTNC Autres (inclus)'!AA209</f>
        <v>0</v>
      </c>
      <c r="AB209" s="445">
        <f>'2. FTNC CAN'!AB209+'3. FTNC USD'!AB209+'4. FTNC EUR'!AB209+'5. FTNC GBP'!AB209+'6. FTNC Autres (inclus)'!AB209</f>
        <v>0</v>
      </c>
      <c r="AC209" s="445">
        <f>'2. FTNC CAN'!AC209+'3. FTNC USD'!AC209+'4. FTNC EUR'!AC209+'5. FTNC GBP'!AC209+'6. FTNC Autres (inclus)'!AC209</f>
        <v>0</v>
      </c>
      <c r="AD209" s="996"/>
      <c r="AE209" s="997"/>
      <c r="AF209" s="998"/>
    </row>
    <row r="210" spans="1:32" ht="15" x14ac:dyDescent="0.2">
      <c r="A210" s="232">
        <v>306</v>
      </c>
      <c r="B210" s="507"/>
      <c r="C210" s="475"/>
      <c r="D210" s="844" t="s">
        <v>467</v>
      </c>
      <c r="E210" s="845"/>
      <c r="F210" s="845"/>
      <c r="G210" s="845"/>
      <c r="H210" s="845"/>
      <c r="I210" s="845"/>
      <c r="J210" s="845"/>
      <c r="K210" s="845"/>
      <c r="L210" s="846"/>
      <c r="M210" s="407">
        <f>SUBTOTAL(9,M211:M212)</f>
        <v>0</v>
      </c>
      <c r="N210" s="410">
        <f t="shared" ref="N210:AC210" si="52">SUBTOTAL(9,N211:N212)</f>
        <v>0</v>
      </c>
      <c r="O210" s="414">
        <f t="shared" si="52"/>
        <v>0</v>
      </c>
      <c r="P210" s="413">
        <f t="shared" si="52"/>
        <v>0</v>
      </c>
      <c r="Q210" s="411">
        <f t="shared" si="52"/>
        <v>0</v>
      </c>
      <c r="R210" s="414">
        <f t="shared" si="52"/>
        <v>0</v>
      </c>
      <c r="S210" s="414">
        <f t="shared" si="52"/>
        <v>0</v>
      </c>
      <c r="T210" s="414">
        <f t="shared" si="52"/>
        <v>0</v>
      </c>
      <c r="U210" s="414">
        <f t="shared" si="52"/>
        <v>0</v>
      </c>
      <c r="V210" s="414">
        <f t="shared" si="52"/>
        <v>0</v>
      </c>
      <c r="W210" s="414">
        <f t="shared" si="52"/>
        <v>0</v>
      </c>
      <c r="X210" s="414">
        <f t="shared" si="52"/>
        <v>0</v>
      </c>
      <c r="Y210" s="414">
        <f t="shared" si="52"/>
        <v>0</v>
      </c>
      <c r="Z210" s="414">
        <f t="shared" si="52"/>
        <v>0</v>
      </c>
      <c r="AA210" s="414">
        <f t="shared" si="52"/>
        <v>0</v>
      </c>
      <c r="AB210" s="424">
        <f t="shared" si="52"/>
        <v>0</v>
      </c>
      <c r="AC210" s="407">
        <f t="shared" si="52"/>
        <v>0</v>
      </c>
      <c r="AD210" s="996"/>
      <c r="AE210" s="997"/>
      <c r="AF210" s="998"/>
    </row>
    <row r="211" spans="1:32" ht="15" x14ac:dyDescent="0.2">
      <c r="A211" s="232">
        <v>307</v>
      </c>
      <c r="B211" s="507"/>
      <c r="C211" s="273"/>
      <c r="D211" s="273"/>
      <c r="E211" s="273"/>
      <c r="F211" s="856" t="s">
        <v>466</v>
      </c>
      <c r="G211" s="857"/>
      <c r="H211" s="857"/>
      <c r="I211" s="857"/>
      <c r="J211" s="857"/>
      <c r="K211" s="857"/>
      <c r="L211" s="858"/>
      <c r="M211" s="441">
        <f>'2. FTNC CAN'!M211+'3. FTNC USD'!M211+'4. FTNC EUR'!M211+'5. FTNC GBP'!M211+'6. FTNC Autres (inclus)'!M211</f>
        <v>0</v>
      </c>
      <c r="N211" s="442">
        <f>'2. FTNC CAN'!N211+'3. FTNC USD'!N211+'4. FTNC EUR'!N211+'5. FTNC GBP'!N211+'6. FTNC Autres (inclus)'!N211</f>
        <v>0</v>
      </c>
      <c r="O211" s="443">
        <f>'2. FTNC CAN'!O211+'3. FTNC USD'!O211+'4. FTNC EUR'!O211+'5. FTNC GBP'!O211+'6. FTNC Autres (inclus)'!O211</f>
        <v>0</v>
      </c>
      <c r="P211" s="444">
        <f>'2. FTNC CAN'!P211+'3. FTNC USD'!P211+'4. FTNC EUR'!P211+'5. FTNC GBP'!P211+'6. FTNC Autres (inclus)'!P211</f>
        <v>0</v>
      </c>
      <c r="Q211" s="445">
        <f>'2. FTNC CAN'!Q211+'3. FTNC USD'!Q211+'4. FTNC EUR'!Q211+'5. FTNC GBP'!Q211+'6. FTNC Autres (inclus)'!Q211</f>
        <v>0</v>
      </c>
      <c r="R211" s="444">
        <f>'2. FTNC CAN'!R211+'3. FTNC USD'!R211+'4. FTNC EUR'!R211+'5. FTNC GBP'!R211+'6. FTNC Autres (inclus)'!R211</f>
        <v>0</v>
      </c>
      <c r="S211" s="444">
        <f>'2. FTNC CAN'!S211+'3. FTNC USD'!S211+'4. FTNC EUR'!S211+'5. FTNC GBP'!S211+'6. FTNC Autres (inclus)'!S211</f>
        <v>0</v>
      </c>
      <c r="T211" s="444">
        <f>'2. FTNC CAN'!T211+'3. FTNC USD'!T211+'4. FTNC EUR'!T211+'5. FTNC GBP'!T211+'6. FTNC Autres (inclus)'!T211</f>
        <v>0</v>
      </c>
      <c r="U211" s="444">
        <f>'2. FTNC CAN'!U211+'3. FTNC USD'!U211+'4. FTNC EUR'!U211+'5. FTNC GBP'!U211+'6. FTNC Autres (inclus)'!U211</f>
        <v>0</v>
      </c>
      <c r="V211" s="444">
        <f>'2. FTNC CAN'!V211+'3. FTNC USD'!V211+'4. FTNC EUR'!V211+'5. FTNC GBP'!V211+'6. FTNC Autres (inclus)'!V211</f>
        <v>0</v>
      </c>
      <c r="W211" s="444">
        <f>'2. FTNC CAN'!W211+'3. FTNC USD'!W211+'4. FTNC EUR'!W211+'5. FTNC GBP'!W211+'6. FTNC Autres (inclus)'!W211</f>
        <v>0</v>
      </c>
      <c r="X211" s="444">
        <f>'2. FTNC CAN'!X211+'3. FTNC USD'!X211+'4. FTNC EUR'!X211+'5. FTNC GBP'!X211+'6. FTNC Autres (inclus)'!X211</f>
        <v>0</v>
      </c>
      <c r="Y211" s="444">
        <f>'2. FTNC CAN'!Y211+'3. FTNC USD'!Y211+'4. FTNC EUR'!Y211+'5. FTNC GBP'!Y211+'6. FTNC Autres (inclus)'!Y211</f>
        <v>0</v>
      </c>
      <c r="Z211" s="444">
        <f>'2. FTNC CAN'!Z211+'3. FTNC USD'!Z211+'4. FTNC EUR'!Z211+'5. FTNC GBP'!Z211+'6. FTNC Autres (inclus)'!Z211</f>
        <v>0</v>
      </c>
      <c r="AA211" s="444">
        <f>'2. FTNC CAN'!AA211+'3. FTNC USD'!AA211+'4. FTNC EUR'!AA211+'5. FTNC GBP'!AA211+'6. FTNC Autres (inclus)'!AA211</f>
        <v>0</v>
      </c>
      <c r="AB211" s="445">
        <f>'2. FTNC CAN'!AB211+'3. FTNC USD'!AB211+'4. FTNC EUR'!AB211+'5. FTNC GBP'!AB211+'6. FTNC Autres (inclus)'!AB211</f>
        <v>0</v>
      </c>
      <c r="AC211" s="445">
        <f>'2. FTNC CAN'!AC211+'3. FTNC USD'!AC211+'4. FTNC EUR'!AC211+'5. FTNC GBP'!AC211+'6. FTNC Autres (inclus)'!AC211</f>
        <v>0</v>
      </c>
      <c r="AD211" s="996"/>
      <c r="AE211" s="997"/>
      <c r="AF211" s="998"/>
    </row>
    <row r="212" spans="1:32" ht="15" x14ac:dyDescent="0.2">
      <c r="A212" s="232">
        <v>308</v>
      </c>
      <c r="B212" s="507"/>
      <c r="C212" s="273"/>
      <c r="D212" s="273"/>
      <c r="E212" s="273"/>
      <c r="F212" s="859" t="s">
        <v>576</v>
      </c>
      <c r="G212" s="860"/>
      <c r="H212" s="860"/>
      <c r="I212" s="860"/>
      <c r="J212" s="860"/>
      <c r="K212" s="860"/>
      <c r="L212" s="861"/>
      <c r="M212" s="441">
        <f>'2. FTNC CAN'!M212+'3. FTNC USD'!M212+'4. FTNC EUR'!M212+'5. FTNC GBP'!M212+'6. FTNC Autres (inclus)'!M212</f>
        <v>0</v>
      </c>
      <c r="N212" s="442">
        <f>'2. FTNC CAN'!N212+'3. FTNC USD'!N212+'4. FTNC EUR'!N212+'5. FTNC GBP'!N212+'6. FTNC Autres (inclus)'!N212</f>
        <v>0</v>
      </c>
      <c r="O212" s="443">
        <f>'2. FTNC CAN'!O212+'3. FTNC USD'!O212+'4. FTNC EUR'!O212+'5. FTNC GBP'!O212+'6. FTNC Autres (inclus)'!O212</f>
        <v>0</v>
      </c>
      <c r="P212" s="444">
        <f>'2. FTNC CAN'!P212+'3. FTNC USD'!P212+'4. FTNC EUR'!P212+'5. FTNC GBP'!P212+'6. FTNC Autres (inclus)'!P212</f>
        <v>0</v>
      </c>
      <c r="Q212" s="445">
        <f>'2. FTNC CAN'!Q212+'3. FTNC USD'!Q212+'4. FTNC EUR'!Q212+'5. FTNC GBP'!Q212+'6. FTNC Autres (inclus)'!Q212</f>
        <v>0</v>
      </c>
      <c r="R212" s="444">
        <f>'2. FTNC CAN'!R212+'3. FTNC USD'!R212+'4. FTNC EUR'!R212+'5. FTNC GBP'!R212+'6. FTNC Autres (inclus)'!R212</f>
        <v>0</v>
      </c>
      <c r="S212" s="444">
        <f>'2. FTNC CAN'!S212+'3. FTNC USD'!S212+'4. FTNC EUR'!S212+'5. FTNC GBP'!S212+'6. FTNC Autres (inclus)'!S212</f>
        <v>0</v>
      </c>
      <c r="T212" s="444">
        <f>'2. FTNC CAN'!T212+'3. FTNC USD'!T212+'4. FTNC EUR'!T212+'5. FTNC GBP'!T212+'6. FTNC Autres (inclus)'!T212</f>
        <v>0</v>
      </c>
      <c r="U212" s="444">
        <f>'2. FTNC CAN'!U212+'3. FTNC USD'!U212+'4. FTNC EUR'!U212+'5. FTNC GBP'!U212+'6. FTNC Autres (inclus)'!U212</f>
        <v>0</v>
      </c>
      <c r="V212" s="444">
        <f>'2. FTNC CAN'!V212+'3. FTNC USD'!V212+'4. FTNC EUR'!V212+'5. FTNC GBP'!V212+'6. FTNC Autres (inclus)'!V212</f>
        <v>0</v>
      </c>
      <c r="W212" s="444">
        <f>'2. FTNC CAN'!W212+'3. FTNC USD'!W212+'4. FTNC EUR'!W212+'5. FTNC GBP'!W212+'6. FTNC Autres (inclus)'!W212</f>
        <v>0</v>
      </c>
      <c r="X212" s="444">
        <f>'2. FTNC CAN'!X212+'3. FTNC USD'!X212+'4. FTNC EUR'!X212+'5. FTNC GBP'!X212+'6. FTNC Autres (inclus)'!X212</f>
        <v>0</v>
      </c>
      <c r="Y212" s="444">
        <f>'2. FTNC CAN'!Y212+'3. FTNC USD'!Y212+'4. FTNC EUR'!Y212+'5. FTNC GBP'!Y212+'6. FTNC Autres (inclus)'!Y212</f>
        <v>0</v>
      </c>
      <c r="Z212" s="444">
        <f>'2. FTNC CAN'!Z212+'3. FTNC USD'!Z212+'4. FTNC EUR'!Z212+'5. FTNC GBP'!Z212+'6. FTNC Autres (inclus)'!Z212</f>
        <v>0</v>
      </c>
      <c r="AA212" s="444">
        <f>'2. FTNC CAN'!AA212+'3. FTNC USD'!AA212+'4. FTNC EUR'!AA212+'5. FTNC GBP'!AA212+'6. FTNC Autres (inclus)'!AA212</f>
        <v>0</v>
      </c>
      <c r="AB212" s="445">
        <f>'2. FTNC CAN'!AB212+'3. FTNC USD'!AB212+'4. FTNC EUR'!AB212+'5. FTNC GBP'!AB212+'6. FTNC Autres (inclus)'!AB212</f>
        <v>0</v>
      </c>
      <c r="AC212" s="445">
        <f>'2. FTNC CAN'!AC212+'3. FTNC USD'!AC212+'4. FTNC EUR'!AC212+'5. FTNC GBP'!AC212+'6. FTNC Autres (inclus)'!AC212</f>
        <v>0</v>
      </c>
      <c r="AD212" s="996"/>
      <c r="AE212" s="997"/>
      <c r="AF212" s="998"/>
    </row>
    <row r="213" spans="1:32" ht="15" x14ac:dyDescent="0.2">
      <c r="A213" s="232">
        <v>231</v>
      </c>
      <c r="B213" s="507"/>
      <c r="C213" s="1025" t="s">
        <v>70</v>
      </c>
      <c r="D213" s="1026"/>
      <c r="E213" s="1026"/>
      <c r="F213" s="1026"/>
      <c r="G213" s="1026"/>
      <c r="H213" s="1026"/>
      <c r="I213" s="1026"/>
      <c r="J213" s="1026"/>
      <c r="K213" s="1026"/>
      <c r="L213" s="1026"/>
      <c r="M213" s="1026"/>
      <c r="N213" s="1026"/>
      <c r="O213" s="1026"/>
      <c r="P213" s="1026"/>
      <c r="Q213" s="1026"/>
      <c r="R213" s="1026"/>
      <c r="S213" s="1026"/>
      <c r="T213" s="1026"/>
      <c r="U213" s="1026"/>
      <c r="V213" s="1026"/>
      <c r="W213" s="1026"/>
      <c r="X213" s="1026"/>
      <c r="Y213" s="1026"/>
      <c r="Z213" s="1026"/>
      <c r="AA213" s="1026"/>
      <c r="AB213" s="1026"/>
      <c r="AC213" s="1026"/>
      <c r="AD213" s="1026"/>
      <c r="AE213" s="1026"/>
      <c r="AF213" s="1027"/>
    </row>
    <row r="214" spans="1:32" ht="15" x14ac:dyDescent="0.2">
      <c r="A214" s="232">
        <v>310</v>
      </c>
      <c r="B214" s="507"/>
      <c r="C214" s="475"/>
      <c r="D214" s="844" t="s">
        <v>71</v>
      </c>
      <c r="E214" s="845"/>
      <c r="F214" s="845"/>
      <c r="G214" s="845"/>
      <c r="H214" s="845"/>
      <c r="I214" s="845"/>
      <c r="J214" s="845"/>
      <c r="K214" s="845"/>
      <c r="L214" s="846"/>
      <c r="M214" s="407">
        <f>SUBTOTAL(9,M215:M216)</f>
        <v>0</v>
      </c>
      <c r="N214" s="410">
        <f t="shared" ref="N214:AC214" si="53">SUBTOTAL(9,N215:N216)</f>
        <v>0</v>
      </c>
      <c r="O214" s="414">
        <f t="shared" si="53"/>
        <v>0</v>
      </c>
      <c r="P214" s="413">
        <f t="shared" si="53"/>
        <v>0</v>
      </c>
      <c r="Q214" s="411">
        <f t="shared" si="53"/>
        <v>0</v>
      </c>
      <c r="R214" s="414">
        <f t="shared" si="53"/>
        <v>0</v>
      </c>
      <c r="S214" s="414">
        <f t="shared" si="53"/>
        <v>0</v>
      </c>
      <c r="T214" s="414">
        <f t="shared" si="53"/>
        <v>0</v>
      </c>
      <c r="U214" s="414">
        <f t="shared" si="53"/>
        <v>0</v>
      </c>
      <c r="V214" s="414">
        <f t="shared" si="53"/>
        <v>0</v>
      </c>
      <c r="W214" s="414">
        <f t="shared" si="53"/>
        <v>0</v>
      </c>
      <c r="X214" s="414">
        <f t="shared" si="53"/>
        <v>0</v>
      </c>
      <c r="Y214" s="414">
        <f t="shared" si="53"/>
        <v>0</v>
      </c>
      <c r="Z214" s="414">
        <f t="shared" si="53"/>
        <v>0</v>
      </c>
      <c r="AA214" s="414">
        <f t="shared" si="53"/>
        <v>0</v>
      </c>
      <c r="AB214" s="424">
        <f t="shared" si="53"/>
        <v>0</v>
      </c>
      <c r="AC214" s="407">
        <f t="shared" si="53"/>
        <v>0</v>
      </c>
      <c r="AD214" s="996"/>
      <c r="AE214" s="997"/>
      <c r="AF214" s="998"/>
    </row>
    <row r="215" spans="1:32" ht="15" x14ac:dyDescent="0.2">
      <c r="A215" s="232">
        <v>311</v>
      </c>
      <c r="B215" s="507"/>
      <c r="C215" s="475"/>
      <c r="D215" s="475"/>
      <c r="E215" s="475"/>
      <c r="F215" s="856" t="s">
        <v>72</v>
      </c>
      <c r="G215" s="857"/>
      <c r="H215" s="857"/>
      <c r="I215" s="857"/>
      <c r="J215" s="857"/>
      <c r="K215" s="857"/>
      <c r="L215" s="858"/>
      <c r="M215" s="441">
        <f>'2. FTNC CAN'!M215+'3. FTNC USD'!M215+'4. FTNC EUR'!M215+'5. FTNC GBP'!M215+'6. FTNC Autres (inclus)'!M215</f>
        <v>0</v>
      </c>
      <c r="N215" s="442">
        <f>'2. FTNC CAN'!N215+'3. FTNC USD'!N215+'4. FTNC EUR'!N215+'5. FTNC GBP'!N215+'6. FTNC Autres (inclus)'!N215</f>
        <v>0</v>
      </c>
      <c r="O215" s="443">
        <f>'2. FTNC CAN'!O215+'3. FTNC USD'!O215+'4. FTNC EUR'!O215+'5. FTNC GBP'!O215+'6. FTNC Autres (inclus)'!O215</f>
        <v>0</v>
      </c>
      <c r="P215" s="444">
        <f>'2. FTNC CAN'!P215+'3. FTNC USD'!P215+'4. FTNC EUR'!P215+'5. FTNC GBP'!P215+'6. FTNC Autres (inclus)'!P215</f>
        <v>0</v>
      </c>
      <c r="Q215" s="445">
        <f>'2. FTNC CAN'!Q215+'3. FTNC USD'!Q215+'4. FTNC EUR'!Q215+'5. FTNC GBP'!Q215+'6. FTNC Autres (inclus)'!Q215</f>
        <v>0</v>
      </c>
      <c r="R215" s="444">
        <f>'2. FTNC CAN'!R215+'3. FTNC USD'!R215+'4. FTNC EUR'!R215+'5. FTNC GBP'!R215+'6. FTNC Autres (inclus)'!R215</f>
        <v>0</v>
      </c>
      <c r="S215" s="444">
        <f>'2. FTNC CAN'!S215+'3. FTNC USD'!S215+'4. FTNC EUR'!S215+'5. FTNC GBP'!S215+'6. FTNC Autres (inclus)'!S215</f>
        <v>0</v>
      </c>
      <c r="T215" s="444">
        <f>'2. FTNC CAN'!T215+'3. FTNC USD'!T215+'4. FTNC EUR'!T215+'5. FTNC GBP'!T215+'6. FTNC Autres (inclus)'!T215</f>
        <v>0</v>
      </c>
      <c r="U215" s="444">
        <f>'2. FTNC CAN'!U215+'3. FTNC USD'!U215+'4. FTNC EUR'!U215+'5. FTNC GBP'!U215+'6. FTNC Autres (inclus)'!U215</f>
        <v>0</v>
      </c>
      <c r="V215" s="444">
        <f>'2. FTNC CAN'!V215+'3. FTNC USD'!V215+'4. FTNC EUR'!V215+'5. FTNC GBP'!V215+'6. FTNC Autres (inclus)'!V215</f>
        <v>0</v>
      </c>
      <c r="W215" s="444">
        <f>'2. FTNC CAN'!W215+'3. FTNC USD'!W215+'4. FTNC EUR'!W215+'5. FTNC GBP'!W215+'6. FTNC Autres (inclus)'!W215</f>
        <v>0</v>
      </c>
      <c r="X215" s="444">
        <f>'2. FTNC CAN'!X215+'3. FTNC USD'!X215+'4. FTNC EUR'!X215+'5. FTNC GBP'!X215+'6. FTNC Autres (inclus)'!X215</f>
        <v>0</v>
      </c>
      <c r="Y215" s="444">
        <f>'2. FTNC CAN'!Y215+'3. FTNC USD'!Y215+'4. FTNC EUR'!Y215+'5. FTNC GBP'!Y215+'6. FTNC Autres (inclus)'!Y215</f>
        <v>0</v>
      </c>
      <c r="Z215" s="444">
        <f>'2. FTNC CAN'!Z215+'3. FTNC USD'!Z215+'4. FTNC EUR'!Z215+'5. FTNC GBP'!Z215+'6. FTNC Autres (inclus)'!Z215</f>
        <v>0</v>
      </c>
      <c r="AA215" s="444">
        <f>'2. FTNC CAN'!AA215+'3. FTNC USD'!AA215+'4. FTNC EUR'!AA215+'5. FTNC GBP'!AA215+'6. FTNC Autres (inclus)'!AA215</f>
        <v>0</v>
      </c>
      <c r="AB215" s="445">
        <f>'2. FTNC CAN'!AB215+'3. FTNC USD'!AB215+'4. FTNC EUR'!AB215+'5. FTNC GBP'!AB215+'6. FTNC Autres (inclus)'!AB215</f>
        <v>0</v>
      </c>
      <c r="AC215" s="445">
        <f>'2. FTNC CAN'!AC215+'3. FTNC USD'!AC215+'4. FTNC EUR'!AC215+'5. FTNC GBP'!AC215+'6. FTNC Autres (inclus)'!AC215</f>
        <v>0</v>
      </c>
      <c r="AD215" s="996"/>
      <c r="AE215" s="997"/>
      <c r="AF215" s="998"/>
    </row>
    <row r="216" spans="1:32" ht="15" x14ac:dyDescent="0.2">
      <c r="A216" s="232">
        <v>312</v>
      </c>
      <c r="B216" s="507"/>
      <c r="C216" s="475"/>
      <c r="D216" s="475"/>
      <c r="E216" s="475"/>
      <c r="F216" s="859" t="s">
        <v>73</v>
      </c>
      <c r="G216" s="860"/>
      <c r="H216" s="860"/>
      <c r="I216" s="860"/>
      <c r="J216" s="860"/>
      <c r="K216" s="860"/>
      <c r="L216" s="861"/>
      <c r="M216" s="441">
        <f>'2. FTNC CAN'!M216+'3. FTNC USD'!M216+'4. FTNC EUR'!M216+'5. FTNC GBP'!M216+'6. FTNC Autres (inclus)'!M216</f>
        <v>0</v>
      </c>
      <c r="N216" s="442">
        <f>'2. FTNC CAN'!N216+'3. FTNC USD'!N216+'4. FTNC EUR'!N216+'5. FTNC GBP'!N216+'6. FTNC Autres (inclus)'!N216</f>
        <v>0</v>
      </c>
      <c r="O216" s="443">
        <f>'2. FTNC CAN'!O216+'3. FTNC USD'!O216+'4. FTNC EUR'!O216+'5. FTNC GBP'!O216+'6. FTNC Autres (inclus)'!O216</f>
        <v>0</v>
      </c>
      <c r="P216" s="444">
        <f>'2. FTNC CAN'!P216+'3. FTNC USD'!P216+'4. FTNC EUR'!P216+'5. FTNC GBP'!P216+'6. FTNC Autres (inclus)'!P216</f>
        <v>0</v>
      </c>
      <c r="Q216" s="445">
        <f>'2. FTNC CAN'!Q216+'3. FTNC USD'!Q216+'4. FTNC EUR'!Q216+'5. FTNC GBP'!Q216+'6. FTNC Autres (inclus)'!Q216</f>
        <v>0</v>
      </c>
      <c r="R216" s="444">
        <f>'2. FTNC CAN'!R216+'3. FTNC USD'!R216+'4. FTNC EUR'!R216+'5. FTNC GBP'!R216+'6. FTNC Autres (inclus)'!R216</f>
        <v>0</v>
      </c>
      <c r="S216" s="444">
        <f>'2. FTNC CAN'!S216+'3. FTNC USD'!S216+'4. FTNC EUR'!S216+'5. FTNC GBP'!S216+'6. FTNC Autres (inclus)'!S216</f>
        <v>0</v>
      </c>
      <c r="T216" s="444">
        <f>'2. FTNC CAN'!T216+'3. FTNC USD'!T216+'4. FTNC EUR'!T216+'5. FTNC GBP'!T216+'6. FTNC Autres (inclus)'!T216</f>
        <v>0</v>
      </c>
      <c r="U216" s="444">
        <f>'2. FTNC CAN'!U216+'3. FTNC USD'!U216+'4. FTNC EUR'!U216+'5. FTNC GBP'!U216+'6. FTNC Autres (inclus)'!U216</f>
        <v>0</v>
      </c>
      <c r="V216" s="444">
        <f>'2. FTNC CAN'!V216+'3. FTNC USD'!V216+'4. FTNC EUR'!V216+'5. FTNC GBP'!V216+'6. FTNC Autres (inclus)'!V216</f>
        <v>0</v>
      </c>
      <c r="W216" s="444">
        <f>'2. FTNC CAN'!W216+'3. FTNC USD'!W216+'4. FTNC EUR'!W216+'5. FTNC GBP'!W216+'6. FTNC Autres (inclus)'!W216</f>
        <v>0</v>
      </c>
      <c r="X216" s="444">
        <f>'2. FTNC CAN'!X216+'3. FTNC USD'!X216+'4. FTNC EUR'!X216+'5. FTNC GBP'!X216+'6. FTNC Autres (inclus)'!X216</f>
        <v>0</v>
      </c>
      <c r="Y216" s="444">
        <f>'2. FTNC CAN'!Y216+'3. FTNC USD'!Y216+'4. FTNC EUR'!Y216+'5. FTNC GBP'!Y216+'6. FTNC Autres (inclus)'!Y216</f>
        <v>0</v>
      </c>
      <c r="Z216" s="444">
        <f>'2. FTNC CAN'!Z216+'3. FTNC USD'!Z216+'4. FTNC EUR'!Z216+'5. FTNC GBP'!Z216+'6. FTNC Autres (inclus)'!Z216</f>
        <v>0</v>
      </c>
      <c r="AA216" s="444">
        <f>'2. FTNC CAN'!AA216+'3. FTNC USD'!AA216+'4. FTNC EUR'!AA216+'5. FTNC GBP'!AA216+'6. FTNC Autres (inclus)'!AA216</f>
        <v>0</v>
      </c>
      <c r="AB216" s="445">
        <f>'2. FTNC CAN'!AB216+'3. FTNC USD'!AB216+'4. FTNC EUR'!AB216+'5. FTNC GBP'!AB216+'6. FTNC Autres (inclus)'!AB216</f>
        <v>0</v>
      </c>
      <c r="AC216" s="445">
        <f>'2. FTNC CAN'!AC216+'3. FTNC USD'!AC216+'4. FTNC EUR'!AC216+'5. FTNC GBP'!AC216+'6. FTNC Autres (inclus)'!AC216</f>
        <v>0</v>
      </c>
      <c r="AD216" s="996"/>
      <c r="AE216" s="997"/>
      <c r="AF216" s="998"/>
    </row>
    <row r="217" spans="1:32" ht="15" x14ac:dyDescent="0.2">
      <c r="A217" s="232">
        <v>313</v>
      </c>
      <c r="B217" s="507"/>
      <c r="C217" s="475"/>
      <c r="D217" s="844" t="s">
        <v>734</v>
      </c>
      <c r="E217" s="845"/>
      <c r="F217" s="845"/>
      <c r="G217" s="845"/>
      <c r="H217" s="845"/>
      <c r="I217" s="845"/>
      <c r="J217" s="845"/>
      <c r="K217" s="845"/>
      <c r="L217" s="846"/>
      <c r="M217" s="407">
        <f>SUBTOTAL(9,M218:M220)</f>
        <v>0</v>
      </c>
      <c r="N217" s="410">
        <f t="shared" ref="N217:AC217" si="54">SUBTOTAL(9,N218:N220)</f>
        <v>0</v>
      </c>
      <c r="O217" s="414">
        <f t="shared" si="54"/>
        <v>0</v>
      </c>
      <c r="P217" s="413">
        <f t="shared" si="54"/>
        <v>0</v>
      </c>
      <c r="Q217" s="411">
        <f t="shared" si="54"/>
        <v>0</v>
      </c>
      <c r="R217" s="414">
        <f t="shared" si="54"/>
        <v>0</v>
      </c>
      <c r="S217" s="414">
        <f t="shared" si="54"/>
        <v>0</v>
      </c>
      <c r="T217" s="414">
        <f t="shared" si="54"/>
        <v>0</v>
      </c>
      <c r="U217" s="414">
        <f t="shared" si="54"/>
        <v>0</v>
      </c>
      <c r="V217" s="414">
        <f t="shared" si="54"/>
        <v>0</v>
      </c>
      <c r="W217" s="414">
        <f t="shared" si="54"/>
        <v>0</v>
      </c>
      <c r="X217" s="414">
        <f t="shared" si="54"/>
        <v>0</v>
      </c>
      <c r="Y217" s="414">
        <f t="shared" si="54"/>
        <v>0</v>
      </c>
      <c r="Z217" s="414">
        <f t="shared" si="54"/>
        <v>0</v>
      </c>
      <c r="AA217" s="414">
        <f t="shared" si="54"/>
        <v>0</v>
      </c>
      <c r="AB217" s="424">
        <f t="shared" si="54"/>
        <v>0</v>
      </c>
      <c r="AC217" s="407">
        <f t="shared" si="54"/>
        <v>0</v>
      </c>
      <c r="AD217" s="996"/>
      <c r="AE217" s="997"/>
      <c r="AF217" s="998"/>
    </row>
    <row r="218" spans="1:32" ht="15" x14ac:dyDescent="0.2">
      <c r="A218" s="232">
        <v>314</v>
      </c>
      <c r="B218" s="507"/>
      <c r="C218" s="475"/>
      <c r="D218" s="475"/>
      <c r="E218" s="475"/>
      <c r="F218" s="856" t="s">
        <v>735</v>
      </c>
      <c r="G218" s="857"/>
      <c r="H218" s="857"/>
      <c r="I218" s="857"/>
      <c r="J218" s="857"/>
      <c r="K218" s="857"/>
      <c r="L218" s="857"/>
      <c r="M218" s="441">
        <f>'2. FTNC CAN'!M218+'3. FTNC USD'!M218+'4. FTNC EUR'!M218+'5. FTNC GBP'!M218+'6. FTNC Autres (inclus)'!M218</f>
        <v>0</v>
      </c>
      <c r="N218" s="442">
        <f>'2. FTNC CAN'!N218+'3. FTNC USD'!N218+'4. FTNC EUR'!N218+'5. FTNC GBP'!N218+'6. FTNC Autres (inclus)'!N218</f>
        <v>0</v>
      </c>
      <c r="O218" s="443">
        <f>'2. FTNC CAN'!O218+'3. FTNC USD'!O218+'4. FTNC EUR'!O218+'5. FTNC GBP'!O218+'6. FTNC Autres (inclus)'!O218</f>
        <v>0</v>
      </c>
      <c r="P218" s="444">
        <f>'2. FTNC CAN'!P218+'3. FTNC USD'!P218+'4. FTNC EUR'!P218+'5. FTNC GBP'!P218+'6. FTNC Autres (inclus)'!P218</f>
        <v>0</v>
      </c>
      <c r="Q218" s="445">
        <f>'2. FTNC CAN'!Q218+'3. FTNC USD'!Q218+'4. FTNC EUR'!Q218+'5. FTNC GBP'!Q218+'6. FTNC Autres (inclus)'!Q218</f>
        <v>0</v>
      </c>
      <c r="R218" s="444">
        <f>'2. FTNC CAN'!R218+'3. FTNC USD'!R218+'4. FTNC EUR'!R218+'5. FTNC GBP'!R218+'6. FTNC Autres (inclus)'!R218</f>
        <v>0</v>
      </c>
      <c r="S218" s="444">
        <f>'2. FTNC CAN'!S218+'3. FTNC USD'!S218+'4. FTNC EUR'!S218+'5. FTNC GBP'!S218+'6. FTNC Autres (inclus)'!S218</f>
        <v>0</v>
      </c>
      <c r="T218" s="444">
        <f>'2. FTNC CAN'!T218+'3. FTNC USD'!T218+'4. FTNC EUR'!T218+'5. FTNC GBP'!T218+'6. FTNC Autres (inclus)'!T218</f>
        <v>0</v>
      </c>
      <c r="U218" s="444">
        <f>'2. FTNC CAN'!U218+'3. FTNC USD'!U218+'4. FTNC EUR'!U218+'5. FTNC GBP'!U218+'6. FTNC Autres (inclus)'!U218</f>
        <v>0</v>
      </c>
      <c r="V218" s="444">
        <f>'2. FTNC CAN'!V218+'3. FTNC USD'!V218+'4. FTNC EUR'!V218+'5. FTNC GBP'!V218+'6. FTNC Autres (inclus)'!V218</f>
        <v>0</v>
      </c>
      <c r="W218" s="444">
        <f>'2. FTNC CAN'!W218+'3. FTNC USD'!W218+'4. FTNC EUR'!W218+'5. FTNC GBP'!W218+'6. FTNC Autres (inclus)'!W218</f>
        <v>0</v>
      </c>
      <c r="X218" s="444">
        <f>'2. FTNC CAN'!X218+'3. FTNC USD'!X218+'4. FTNC EUR'!X218+'5. FTNC GBP'!X218+'6. FTNC Autres (inclus)'!X218</f>
        <v>0</v>
      </c>
      <c r="Y218" s="444">
        <f>'2. FTNC CAN'!Y218+'3. FTNC USD'!Y218+'4. FTNC EUR'!Y218+'5. FTNC GBP'!Y218+'6. FTNC Autres (inclus)'!Y218</f>
        <v>0</v>
      </c>
      <c r="Z218" s="444">
        <f>'2. FTNC CAN'!Z218+'3. FTNC USD'!Z218+'4. FTNC EUR'!Z218+'5. FTNC GBP'!Z218+'6. FTNC Autres (inclus)'!Z218</f>
        <v>0</v>
      </c>
      <c r="AA218" s="444">
        <f>'2. FTNC CAN'!AA218+'3. FTNC USD'!AA218+'4. FTNC EUR'!AA218+'5. FTNC GBP'!AA218+'6. FTNC Autres (inclus)'!AA218</f>
        <v>0</v>
      </c>
      <c r="AB218" s="445">
        <f>'2. FTNC CAN'!AB218+'3. FTNC USD'!AB218+'4. FTNC EUR'!AB218+'5. FTNC GBP'!AB218+'6. FTNC Autres (inclus)'!AB218</f>
        <v>0</v>
      </c>
      <c r="AC218" s="445">
        <f>'2. FTNC CAN'!AC218+'3. FTNC USD'!AC218+'4. FTNC EUR'!AC218+'5. FTNC GBP'!AC218+'6. FTNC Autres (inclus)'!AC218</f>
        <v>0</v>
      </c>
      <c r="AD218" s="996"/>
      <c r="AE218" s="997"/>
      <c r="AF218" s="998"/>
    </row>
    <row r="219" spans="1:32" ht="15" x14ac:dyDescent="0.2">
      <c r="A219" s="232">
        <v>315</v>
      </c>
      <c r="B219" s="507"/>
      <c r="C219" s="475"/>
      <c r="D219" s="475"/>
      <c r="E219" s="475"/>
      <c r="F219" s="915" t="s">
        <v>736</v>
      </c>
      <c r="G219" s="916"/>
      <c r="H219" s="916"/>
      <c r="I219" s="916"/>
      <c r="J219" s="916"/>
      <c r="K219" s="916"/>
      <c r="L219" s="916"/>
      <c r="M219" s="441">
        <f>'2. FTNC CAN'!M219+'3. FTNC USD'!M219+'4. FTNC EUR'!M219+'5. FTNC GBP'!M219+'6. FTNC Autres (inclus)'!M219</f>
        <v>0</v>
      </c>
      <c r="N219" s="442">
        <f>'2. FTNC CAN'!N219+'3. FTNC USD'!N219+'4. FTNC EUR'!N219+'5. FTNC GBP'!N219+'6. FTNC Autres (inclus)'!N219</f>
        <v>0</v>
      </c>
      <c r="O219" s="443">
        <f>'2. FTNC CAN'!O219+'3. FTNC USD'!O219+'4. FTNC EUR'!O219+'5. FTNC GBP'!O219+'6. FTNC Autres (inclus)'!O219</f>
        <v>0</v>
      </c>
      <c r="P219" s="444">
        <f>'2. FTNC CAN'!P219+'3. FTNC USD'!P219+'4. FTNC EUR'!P219+'5. FTNC GBP'!P219+'6. FTNC Autres (inclus)'!P219</f>
        <v>0</v>
      </c>
      <c r="Q219" s="445">
        <f>'2. FTNC CAN'!Q219+'3. FTNC USD'!Q219+'4. FTNC EUR'!Q219+'5. FTNC GBP'!Q219+'6. FTNC Autres (inclus)'!Q219</f>
        <v>0</v>
      </c>
      <c r="R219" s="444">
        <f>'2. FTNC CAN'!R219+'3. FTNC USD'!R219+'4. FTNC EUR'!R219+'5. FTNC GBP'!R219+'6. FTNC Autres (inclus)'!R219</f>
        <v>0</v>
      </c>
      <c r="S219" s="444">
        <f>'2. FTNC CAN'!S219+'3. FTNC USD'!S219+'4. FTNC EUR'!S219+'5. FTNC GBP'!S219+'6. FTNC Autres (inclus)'!S219</f>
        <v>0</v>
      </c>
      <c r="T219" s="444">
        <f>'2. FTNC CAN'!T219+'3. FTNC USD'!T219+'4. FTNC EUR'!T219+'5. FTNC GBP'!T219+'6. FTNC Autres (inclus)'!T219</f>
        <v>0</v>
      </c>
      <c r="U219" s="444">
        <f>'2. FTNC CAN'!U219+'3. FTNC USD'!U219+'4. FTNC EUR'!U219+'5. FTNC GBP'!U219+'6. FTNC Autres (inclus)'!U219</f>
        <v>0</v>
      </c>
      <c r="V219" s="444">
        <f>'2. FTNC CAN'!V219+'3. FTNC USD'!V219+'4. FTNC EUR'!V219+'5. FTNC GBP'!V219+'6. FTNC Autres (inclus)'!V219</f>
        <v>0</v>
      </c>
      <c r="W219" s="444">
        <f>'2. FTNC CAN'!W219+'3. FTNC USD'!W219+'4. FTNC EUR'!W219+'5. FTNC GBP'!W219+'6. FTNC Autres (inclus)'!W219</f>
        <v>0</v>
      </c>
      <c r="X219" s="444">
        <f>'2. FTNC CAN'!X219+'3. FTNC USD'!X219+'4. FTNC EUR'!X219+'5. FTNC GBP'!X219+'6. FTNC Autres (inclus)'!X219</f>
        <v>0</v>
      </c>
      <c r="Y219" s="444">
        <f>'2. FTNC CAN'!Y219+'3. FTNC USD'!Y219+'4. FTNC EUR'!Y219+'5. FTNC GBP'!Y219+'6. FTNC Autres (inclus)'!Y219</f>
        <v>0</v>
      </c>
      <c r="Z219" s="444">
        <f>'2. FTNC CAN'!Z219+'3. FTNC USD'!Z219+'4. FTNC EUR'!Z219+'5. FTNC GBP'!Z219+'6. FTNC Autres (inclus)'!Z219</f>
        <v>0</v>
      </c>
      <c r="AA219" s="444">
        <f>'2. FTNC CAN'!AA219+'3. FTNC USD'!AA219+'4. FTNC EUR'!AA219+'5. FTNC GBP'!AA219+'6. FTNC Autres (inclus)'!AA219</f>
        <v>0</v>
      </c>
      <c r="AB219" s="445">
        <f>'2. FTNC CAN'!AB219+'3. FTNC USD'!AB219+'4. FTNC EUR'!AB219+'5. FTNC GBP'!AB219+'6. FTNC Autres (inclus)'!AB219</f>
        <v>0</v>
      </c>
      <c r="AC219" s="445">
        <f>'2. FTNC CAN'!AC219+'3. FTNC USD'!AC219+'4. FTNC EUR'!AC219+'5. FTNC GBP'!AC219+'6. FTNC Autres (inclus)'!AC219</f>
        <v>0</v>
      </c>
      <c r="AD219" s="996"/>
      <c r="AE219" s="997"/>
      <c r="AF219" s="998"/>
    </row>
    <row r="220" spans="1:32" ht="15" x14ac:dyDescent="0.2">
      <c r="A220" s="232">
        <v>316</v>
      </c>
      <c r="B220" s="507"/>
      <c r="C220" s="475"/>
      <c r="D220" s="475"/>
      <c r="E220" s="475"/>
      <c r="F220" s="859" t="s">
        <v>737</v>
      </c>
      <c r="G220" s="860"/>
      <c r="H220" s="860"/>
      <c r="I220" s="860"/>
      <c r="J220" s="860"/>
      <c r="K220" s="860"/>
      <c r="L220" s="860"/>
      <c r="M220" s="441">
        <f>'2. FTNC CAN'!M220+'3. FTNC USD'!M220+'4. FTNC EUR'!M220+'5. FTNC GBP'!M220+'6. FTNC Autres (inclus)'!M220</f>
        <v>0</v>
      </c>
      <c r="N220" s="478"/>
      <c r="O220" s="472"/>
      <c r="P220" s="472"/>
      <c r="Q220" s="472"/>
      <c r="R220" s="472"/>
      <c r="S220" s="472"/>
      <c r="T220" s="472"/>
      <c r="U220" s="472"/>
      <c r="V220" s="472"/>
      <c r="W220" s="472"/>
      <c r="X220" s="472"/>
      <c r="Y220" s="472"/>
      <c r="Z220" s="472"/>
      <c r="AA220" s="472"/>
      <c r="AB220" s="472"/>
      <c r="AC220" s="472"/>
      <c r="AD220" s="1017"/>
      <c r="AE220" s="997"/>
      <c r="AF220" s="998"/>
    </row>
    <row r="221" spans="1:32" ht="15" x14ac:dyDescent="0.2">
      <c r="A221" s="232">
        <v>317</v>
      </c>
      <c r="B221" s="507"/>
      <c r="C221" s="475"/>
      <c r="D221" s="844" t="s">
        <v>74</v>
      </c>
      <c r="E221" s="845"/>
      <c r="F221" s="845"/>
      <c r="G221" s="845"/>
      <c r="H221" s="845"/>
      <c r="I221" s="845"/>
      <c r="J221" s="845"/>
      <c r="K221" s="845"/>
      <c r="L221" s="846"/>
      <c r="M221" s="407">
        <f>SUBTOTAL(9,M222:M224)</f>
        <v>0</v>
      </c>
      <c r="N221" s="489"/>
      <c r="O221" s="473"/>
      <c r="P221" s="473"/>
      <c r="Q221" s="473"/>
      <c r="R221" s="473"/>
      <c r="S221" s="473"/>
      <c r="T221" s="473"/>
      <c r="U221" s="473"/>
      <c r="V221" s="473"/>
      <c r="W221" s="473"/>
      <c r="X221" s="473"/>
      <c r="Y221" s="473"/>
      <c r="Z221" s="473"/>
      <c r="AA221" s="473"/>
      <c r="AB221" s="473"/>
      <c r="AC221" s="473"/>
      <c r="AD221" s="1017"/>
      <c r="AE221" s="997"/>
      <c r="AF221" s="998"/>
    </row>
    <row r="222" spans="1:32" ht="15" x14ac:dyDescent="0.2">
      <c r="A222" s="232">
        <v>318</v>
      </c>
      <c r="B222" s="507"/>
      <c r="C222" s="475"/>
      <c r="D222" s="475"/>
      <c r="E222" s="475"/>
      <c r="F222" s="856" t="s">
        <v>75</v>
      </c>
      <c r="G222" s="857"/>
      <c r="H222" s="857"/>
      <c r="I222" s="857"/>
      <c r="J222" s="857"/>
      <c r="K222" s="857"/>
      <c r="L222" s="858"/>
      <c r="M222" s="441">
        <f>'2. FTNC CAN'!M222+'3. FTNC USD'!M222+'4. FTNC EUR'!M222+'5. FTNC GBP'!M222+'6. FTNC Autres (inclus)'!M222</f>
        <v>0</v>
      </c>
      <c r="N222" s="489"/>
      <c r="O222" s="473"/>
      <c r="P222" s="473"/>
      <c r="Q222" s="473"/>
      <c r="R222" s="473"/>
      <c r="S222" s="473"/>
      <c r="T222" s="473"/>
      <c r="U222" s="473"/>
      <c r="V222" s="473"/>
      <c r="W222" s="473"/>
      <c r="X222" s="473"/>
      <c r="Y222" s="473"/>
      <c r="Z222" s="473"/>
      <c r="AA222" s="473"/>
      <c r="AB222" s="473"/>
      <c r="AC222" s="473"/>
      <c r="AD222" s="1017"/>
      <c r="AE222" s="997"/>
      <c r="AF222" s="998"/>
    </row>
    <row r="223" spans="1:32" ht="15" x14ac:dyDescent="0.2">
      <c r="A223" s="232">
        <v>319</v>
      </c>
      <c r="B223" s="507"/>
      <c r="C223" s="475"/>
      <c r="D223" s="475"/>
      <c r="E223" s="475"/>
      <c r="F223" s="915" t="s">
        <v>76</v>
      </c>
      <c r="G223" s="916"/>
      <c r="H223" s="916"/>
      <c r="I223" s="916"/>
      <c r="J223" s="916"/>
      <c r="K223" s="916"/>
      <c r="L223" s="917"/>
      <c r="M223" s="441">
        <f>'2. FTNC CAN'!M223+'3. FTNC USD'!M223+'4. FTNC EUR'!M223+'5. FTNC GBP'!M223+'6. FTNC Autres (inclus)'!M223</f>
        <v>0</v>
      </c>
      <c r="N223" s="489"/>
      <c r="O223" s="473"/>
      <c r="P223" s="473"/>
      <c r="Q223" s="473"/>
      <c r="R223" s="473"/>
      <c r="S223" s="473"/>
      <c r="T223" s="473"/>
      <c r="U223" s="473"/>
      <c r="V223" s="473"/>
      <c r="W223" s="473"/>
      <c r="X223" s="473"/>
      <c r="Y223" s="473"/>
      <c r="Z223" s="473"/>
      <c r="AA223" s="473"/>
      <c r="AB223" s="473"/>
      <c r="AC223" s="473"/>
      <c r="AD223" s="1017"/>
      <c r="AE223" s="997"/>
      <c r="AF223" s="998"/>
    </row>
    <row r="224" spans="1:32" ht="15" x14ac:dyDescent="0.2">
      <c r="A224" s="232">
        <v>320</v>
      </c>
      <c r="B224" s="507"/>
      <c r="C224" s="475"/>
      <c r="D224" s="475"/>
      <c r="E224" s="475"/>
      <c r="F224" s="915" t="s">
        <v>77</v>
      </c>
      <c r="G224" s="916"/>
      <c r="H224" s="916"/>
      <c r="I224" s="916"/>
      <c r="J224" s="916"/>
      <c r="K224" s="916"/>
      <c r="L224" s="917"/>
      <c r="M224" s="441">
        <f>'2. FTNC CAN'!M224+'3. FTNC USD'!M224+'4. FTNC EUR'!M224+'5. FTNC GBP'!M224+'6. FTNC Autres (inclus)'!M224</f>
        <v>0</v>
      </c>
      <c r="N224" s="489"/>
      <c r="O224" s="473"/>
      <c r="P224" s="473"/>
      <c r="Q224" s="473"/>
      <c r="R224" s="473"/>
      <c r="S224" s="473"/>
      <c r="T224" s="473"/>
      <c r="U224" s="473"/>
      <c r="V224" s="473"/>
      <c r="W224" s="473"/>
      <c r="X224" s="473"/>
      <c r="Y224" s="473"/>
      <c r="Z224" s="473"/>
      <c r="AA224" s="473"/>
      <c r="AB224" s="473"/>
      <c r="AC224" s="473"/>
      <c r="AD224" s="1017"/>
      <c r="AE224" s="997"/>
      <c r="AF224" s="998"/>
    </row>
    <row r="225" spans="1:32" ht="15" x14ac:dyDescent="0.2">
      <c r="A225" s="232">
        <v>321</v>
      </c>
      <c r="B225" s="507"/>
      <c r="C225" s="475"/>
      <c r="D225" s="844" t="s">
        <v>70</v>
      </c>
      <c r="E225" s="845"/>
      <c r="F225" s="845"/>
      <c r="G225" s="845"/>
      <c r="H225" s="845"/>
      <c r="I225" s="845"/>
      <c r="J225" s="845"/>
      <c r="K225" s="845"/>
      <c r="L225" s="846"/>
      <c r="M225" s="407">
        <f>SUBTOTAL(9,M226)</f>
        <v>0</v>
      </c>
      <c r="N225" s="489"/>
      <c r="O225" s="473"/>
      <c r="P225" s="473"/>
      <c r="Q225" s="473"/>
      <c r="R225" s="473"/>
      <c r="S225" s="473"/>
      <c r="T225" s="473"/>
      <c r="U225" s="473"/>
      <c r="V225" s="473"/>
      <c r="W225" s="473"/>
      <c r="X225" s="473"/>
      <c r="Y225" s="473"/>
      <c r="Z225" s="473"/>
      <c r="AA225" s="473"/>
      <c r="AB225" s="473"/>
      <c r="AC225" s="473"/>
      <c r="AD225" s="1017"/>
      <c r="AE225" s="997"/>
      <c r="AF225" s="998"/>
    </row>
    <row r="226" spans="1:32" ht="15" x14ac:dyDescent="0.2">
      <c r="A226" s="232">
        <v>322</v>
      </c>
      <c r="B226" s="476"/>
      <c r="C226" s="497"/>
      <c r="D226" s="497"/>
      <c r="E226" s="498"/>
      <c r="F226" s="1133" t="s">
        <v>70</v>
      </c>
      <c r="G226" s="1133"/>
      <c r="H226" s="1133"/>
      <c r="I226" s="1133"/>
      <c r="J226" s="1133"/>
      <c r="K226" s="1133"/>
      <c r="L226" s="1133"/>
      <c r="M226" s="441">
        <f>'2. FTNC CAN'!M226+'3. FTNC USD'!M226+'4. FTNC EUR'!M226+'5. FTNC GBP'!M226+'6. FTNC Autres (inclus)'!M226</f>
        <v>0</v>
      </c>
      <c r="N226" s="479"/>
      <c r="O226" s="480"/>
      <c r="P226" s="480"/>
      <c r="Q226" s="480"/>
      <c r="R226" s="480"/>
      <c r="S226" s="480"/>
      <c r="T226" s="480"/>
      <c r="U226" s="480"/>
      <c r="V226" s="480"/>
      <c r="W226" s="480"/>
      <c r="X226" s="480"/>
      <c r="Y226" s="480"/>
      <c r="Z226" s="480"/>
      <c r="AA226" s="480"/>
      <c r="AB226" s="480"/>
      <c r="AC226" s="480"/>
      <c r="AD226" s="1017"/>
      <c r="AE226" s="997"/>
      <c r="AF226" s="998"/>
    </row>
    <row r="227" spans="1:32" ht="7.5" hidden="1" customHeight="1" x14ac:dyDescent="0.2">
      <c r="A227" s="232"/>
      <c r="B227" s="981"/>
      <c r="C227" s="982"/>
      <c r="D227" s="982"/>
      <c r="E227" s="982"/>
      <c r="F227" s="982"/>
      <c r="G227" s="982"/>
      <c r="H227" s="982"/>
      <c r="I227" s="982"/>
      <c r="J227" s="982"/>
      <c r="K227" s="982"/>
      <c r="L227" s="982"/>
      <c r="M227" s="982"/>
      <c r="N227" s="982"/>
      <c r="O227" s="982"/>
      <c r="P227" s="982"/>
      <c r="Q227" s="982"/>
      <c r="R227" s="982"/>
      <c r="S227" s="982"/>
      <c r="T227" s="982"/>
      <c r="U227" s="982"/>
      <c r="V227" s="982"/>
      <c r="W227" s="982"/>
      <c r="X227" s="982"/>
      <c r="Y227" s="982"/>
      <c r="Z227" s="982"/>
      <c r="AA227" s="982"/>
      <c r="AB227" s="982"/>
      <c r="AC227" s="982"/>
      <c r="AD227" s="982"/>
      <c r="AE227" s="982"/>
      <c r="AF227" s="983"/>
    </row>
    <row r="228" spans="1:32" ht="22.5" customHeight="1" x14ac:dyDescent="0.2">
      <c r="A228" s="232">
        <v>323</v>
      </c>
      <c r="B228" s="972" t="s">
        <v>78</v>
      </c>
      <c r="C228" s="973"/>
      <c r="D228" s="973"/>
      <c r="E228" s="973"/>
      <c r="F228" s="973"/>
      <c r="G228" s="973"/>
      <c r="H228" s="973"/>
      <c r="I228" s="973"/>
      <c r="J228" s="973"/>
      <c r="K228" s="973"/>
      <c r="L228" s="974"/>
      <c r="M228" s="407">
        <f t="shared" ref="M228:AC228" si="55">SUBTOTAL(9,M9:M226)</f>
        <v>0</v>
      </c>
      <c r="N228" s="410">
        <f t="shared" si="55"/>
        <v>0</v>
      </c>
      <c r="O228" s="414">
        <f t="shared" si="55"/>
        <v>0</v>
      </c>
      <c r="P228" s="413">
        <f t="shared" si="55"/>
        <v>0</v>
      </c>
      <c r="Q228" s="415">
        <f t="shared" si="55"/>
        <v>0</v>
      </c>
      <c r="R228" s="410">
        <f t="shared" si="55"/>
        <v>0</v>
      </c>
      <c r="S228" s="413">
        <f t="shared" si="55"/>
        <v>0</v>
      </c>
      <c r="T228" s="413">
        <f t="shared" si="55"/>
        <v>0</v>
      </c>
      <c r="U228" s="413">
        <f t="shared" si="55"/>
        <v>0</v>
      </c>
      <c r="V228" s="413">
        <f t="shared" si="55"/>
        <v>0</v>
      </c>
      <c r="W228" s="413">
        <f t="shared" si="55"/>
        <v>0</v>
      </c>
      <c r="X228" s="413">
        <f t="shared" si="55"/>
        <v>0</v>
      </c>
      <c r="Y228" s="413">
        <f t="shared" si="55"/>
        <v>0</v>
      </c>
      <c r="Z228" s="413">
        <f t="shared" si="55"/>
        <v>0</v>
      </c>
      <c r="AA228" s="413">
        <f t="shared" si="55"/>
        <v>0</v>
      </c>
      <c r="AB228" s="415">
        <f t="shared" si="55"/>
        <v>0</v>
      </c>
      <c r="AC228" s="415">
        <f t="shared" si="55"/>
        <v>0</v>
      </c>
      <c r="AD228" s="1132"/>
      <c r="AE228" s="1040"/>
      <c r="AF228" s="1041"/>
    </row>
    <row r="229" spans="1:32" ht="7.5" customHeight="1" x14ac:dyDescent="0.2">
      <c r="A229" s="232">
        <v>324</v>
      </c>
      <c r="B229" s="836"/>
      <c r="C229" s="836"/>
      <c r="D229" s="836"/>
      <c r="E229" s="836"/>
      <c r="F229" s="836"/>
      <c r="G229" s="836"/>
      <c r="H229" s="836"/>
      <c r="I229" s="836"/>
      <c r="J229" s="836"/>
      <c r="K229" s="836"/>
      <c r="L229" s="836"/>
      <c r="M229" s="836"/>
      <c r="N229" s="836"/>
      <c r="O229" s="836"/>
      <c r="P229" s="836"/>
      <c r="Q229" s="836"/>
      <c r="R229" s="836"/>
      <c r="S229" s="836"/>
      <c r="T229" s="836"/>
      <c r="U229" s="836"/>
      <c r="V229" s="836"/>
      <c r="W229" s="836"/>
      <c r="X229" s="836"/>
      <c r="Y229" s="836"/>
      <c r="Z229" s="836"/>
      <c r="AA229" s="836"/>
      <c r="AB229" s="836"/>
      <c r="AC229" s="836"/>
      <c r="AD229" s="836"/>
      <c r="AE229" s="836"/>
      <c r="AF229" s="836"/>
    </row>
    <row r="230" spans="1:32" ht="22.5" customHeight="1" outlineLevel="1" x14ac:dyDescent="0.2">
      <c r="A230" s="232">
        <v>325</v>
      </c>
      <c r="B230" s="946" t="s">
        <v>79</v>
      </c>
      <c r="C230" s="947"/>
      <c r="D230" s="947"/>
      <c r="E230" s="947"/>
      <c r="F230" s="947"/>
      <c r="G230" s="947"/>
      <c r="H230" s="947"/>
      <c r="I230" s="947"/>
      <c r="J230" s="947"/>
      <c r="K230" s="947"/>
      <c r="L230" s="947"/>
      <c r="M230" s="947"/>
      <c r="N230" s="947"/>
      <c r="O230" s="947"/>
      <c r="P230" s="947"/>
      <c r="Q230" s="947"/>
      <c r="R230" s="947"/>
      <c r="S230" s="947"/>
      <c r="T230" s="947"/>
      <c r="U230" s="947"/>
      <c r="V230" s="947"/>
      <c r="W230" s="947"/>
      <c r="X230" s="947"/>
      <c r="Y230" s="947"/>
      <c r="Z230" s="947"/>
      <c r="AA230" s="947"/>
      <c r="AB230" s="947"/>
      <c r="AC230" s="947"/>
      <c r="AD230" s="947"/>
      <c r="AE230" s="947"/>
      <c r="AF230" s="948"/>
    </row>
    <row r="231" spans="1:32" ht="15" customHeight="1" x14ac:dyDescent="0.2">
      <c r="A231" s="232">
        <v>326</v>
      </c>
      <c r="B231" s="507"/>
      <c r="C231" s="954" t="s">
        <v>80</v>
      </c>
      <c r="D231" s="955"/>
      <c r="E231" s="955"/>
      <c r="F231" s="955"/>
      <c r="G231" s="955"/>
      <c r="H231" s="955"/>
      <c r="I231" s="955"/>
      <c r="J231" s="955"/>
      <c r="K231" s="955"/>
      <c r="L231" s="955"/>
      <c r="M231" s="955"/>
      <c r="N231" s="955"/>
      <c r="O231" s="955"/>
      <c r="P231" s="955"/>
      <c r="Q231" s="955"/>
      <c r="R231" s="955"/>
      <c r="S231" s="955"/>
      <c r="T231" s="955"/>
      <c r="U231" s="955"/>
      <c r="V231" s="955"/>
      <c r="W231" s="955"/>
      <c r="X231" s="955"/>
      <c r="Y231" s="955"/>
      <c r="Z231" s="955"/>
      <c r="AA231" s="955"/>
      <c r="AB231" s="955"/>
      <c r="AC231" s="955"/>
      <c r="AD231" s="955"/>
      <c r="AE231" s="955"/>
      <c r="AF231" s="956"/>
    </row>
    <row r="232" spans="1:32" ht="15" customHeight="1" x14ac:dyDescent="0.2">
      <c r="A232" s="232">
        <v>327</v>
      </c>
      <c r="B232" s="474"/>
      <c r="C232" s="263"/>
      <c r="D232" s="844" t="s">
        <v>470</v>
      </c>
      <c r="E232" s="845"/>
      <c r="F232" s="845"/>
      <c r="G232" s="845"/>
      <c r="H232" s="845"/>
      <c r="I232" s="845"/>
      <c r="J232" s="845"/>
      <c r="K232" s="845"/>
      <c r="L232" s="846"/>
      <c r="M232" s="407">
        <f>SUBTOTAL(9,M233:M237)</f>
        <v>0</v>
      </c>
      <c r="N232" s="473"/>
      <c r="O232" s="473"/>
      <c r="P232" s="473"/>
      <c r="Q232" s="473"/>
      <c r="R232" s="473"/>
      <c r="S232" s="473"/>
      <c r="T232" s="473"/>
      <c r="U232" s="473"/>
      <c r="V232" s="473"/>
      <c r="W232" s="473"/>
      <c r="X232" s="473"/>
      <c r="Y232" s="473"/>
      <c r="Z232" s="473"/>
      <c r="AA232" s="473"/>
      <c r="AB232" s="473"/>
      <c r="AC232" s="473"/>
      <c r="AD232" s="996"/>
      <c r="AE232" s="997"/>
      <c r="AF232" s="998"/>
    </row>
    <row r="233" spans="1:32" ht="15" customHeight="1" x14ac:dyDescent="0.2">
      <c r="A233" s="232">
        <v>328</v>
      </c>
      <c r="B233" s="474"/>
      <c r="C233" s="269"/>
      <c r="D233" s="269"/>
      <c r="E233" s="270"/>
      <c r="F233" s="856" t="s">
        <v>471</v>
      </c>
      <c r="G233" s="857"/>
      <c r="H233" s="857"/>
      <c r="I233" s="857"/>
      <c r="J233" s="857"/>
      <c r="K233" s="857"/>
      <c r="L233" s="858"/>
      <c r="M233" s="441">
        <f>'2. FTNC CAN'!M233+'3. FTNC USD'!M233+'4. FTNC EUR'!M233+'5. FTNC GBP'!M233+'6. FTNC Autres (inclus)'!M233</f>
        <v>0</v>
      </c>
      <c r="N233" s="473"/>
      <c r="O233" s="473"/>
      <c r="P233" s="473"/>
      <c r="Q233" s="473"/>
      <c r="R233" s="473"/>
      <c r="S233" s="473"/>
      <c r="T233" s="473"/>
      <c r="U233" s="473"/>
      <c r="V233" s="473"/>
      <c r="W233" s="473"/>
      <c r="X233" s="473"/>
      <c r="Y233" s="473"/>
      <c r="Z233" s="473"/>
      <c r="AA233" s="473"/>
      <c r="AB233" s="473"/>
      <c r="AC233" s="473"/>
      <c r="AD233" s="996"/>
      <c r="AE233" s="997"/>
      <c r="AF233" s="998"/>
    </row>
    <row r="234" spans="1:32" ht="15" customHeight="1" x14ac:dyDescent="0.2">
      <c r="A234" s="232">
        <v>329</v>
      </c>
      <c r="B234" s="474"/>
      <c r="C234" s="269"/>
      <c r="D234" s="269"/>
      <c r="E234" s="270"/>
      <c r="F234" s="915" t="s">
        <v>472</v>
      </c>
      <c r="G234" s="916"/>
      <c r="H234" s="916"/>
      <c r="I234" s="916"/>
      <c r="J234" s="916"/>
      <c r="K234" s="916"/>
      <c r="L234" s="917"/>
      <c r="M234" s="441">
        <f>'2. FTNC CAN'!M234+'3. FTNC USD'!M234+'4. FTNC EUR'!M234+'5. FTNC GBP'!M234+'6. FTNC Autres (inclus)'!M234</f>
        <v>0</v>
      </c>
      <c r="N234" s="473"/>
      <c r="O234" s="473"/>
      <c r="P234" s="473"/>
      <c r="Q234" s="473"/>
      <c r="R234" s="473"/>
      <c r="S234" s="473"/>
      <c r="T234" s="473"/>
      <c r="U234" s="473"/>
      <c r="V234" s="473"/>
      <c r="W234" s="473"/>
      <c r="X234" s="473"/>
      <c r="Y234" s="473"/>
      <c r="Z234" s="473"/>
      <c r="AA234" s="473"/>
      <c r="AB234" s="473"/>
      <c r="AC234" s="473"/>
      <c r="AD234" s="996"/>
      <c r="AE234" s="997"/>
      <c r="AF234" s="998"/>
    </row>
    <row r="235" spans="1:32" ht="15" customHeight="1" x14ac:dyDescent="0.2">
      <c r="A235" s="232"/>
      <c r="B235" s="474"/>
      <c r="C235" s="269"/>
      <c r="D235" s="269"/>
      <c r="E235" s="270"/>
      <c r="F235" s="915" t="s">
        <v>473</v>
      </c>
      <c r="G235" s="916"/>
      <c r="H235" s="916"/>
      <c r="I235" s="916"/>
      <c r="J235" s="916"/>
      <c r="K235" s="916"/>
      <c r="L235" s="917"/>
      <c r="M235" s="441">
        <f>'2. FTNC CAN'!M235+'3. FTNC USD'!M235+'4. FTNC EUR'!M235+'5. FTNC GBP'!M235+'6. FTNC Autres (inclus)'!M235</f>
        <v>0</v>
      </c>
      <c r="N235" s="473"/>
      <c r="O235" s="473"/>
      <c r="P235" s="473"/>
      <c r="Q235" s="473"/>
      <c r="R235" s="473"/>
      <c r="S235" s="473"/>
      <c r="T235" s="473"/>
      <c r="U235" s="473"/>
      <c r="V235" s="473"/>
      <c r="W235" s="473"/>
      <c r="X235" s="473"/>
      <c r="Y235" s="473"/>
      <c r="Z235" s="473"/>
      <c r="AA235" s="473"/>
      <c r="AB235" s="473"/>
      <c r="AC235" s="473"/>
      <c r="AD235" s="996"/>
      <c r="AE235" s="997"/>
      <c r="AF235" s="998"/>
    </row>
    <row r="236" spans="1:32" ht="15" customHeight="1" x14ac:dyDescent="0.2">
      <c r="A236" s="232">
        <v>330</v>
      </c>
      <c r="B236" s="474"/>
      <c r="C236" s="269"/>
      <c r="D236" s="269"/>
      <c r="E236" s="270"/>
      <c r="F236" s="915" t="s">
        <v>474</v>
      </c>
      <c r="G236" s="916"/>
      <c r="H236" s="916"/>
      <c r="I236" s="916"/>
      <c r="J236" s="916"/>
      <c r="K236" s="916"/>
      <c r="L236" s="917"/>
      <c r="M236" s="441">
        <f>'2. FTNC CAN'!M236+'3. FTNC USD'!M236+'4. FTNC EUR'!M236+'5. FTNC GBP'!M236+'6. FTNC Autres (inclus)'!M236</f>
        <v>0</v>
      </c>
      <c r="N236" s="473"/>
      <c r="O236" s="473"/>
      <c r="P236" s="473"/>
      <c r="Q236" s="473"/>
      <c r="R236" s="473"/>
      <c r="S236" s="473"/>
      <c r="T236" s="473"/>
      <c r="U236" s="473"/>
      <c r="V236" s="473"/>
      <c r="W236" s="473"/>
      <c r="X236" s="473"/>
      <c r="Y236" s="473"/>
      <c r="Z236" s="473"/>
      <c r="AA236" s="473"/>
      <c r="AB236" s="473"/>
      <c r="AC236" s="473"/>
      <c r="AD236" s="996"/>
      <c r="AE236" s="997"/>
      <c r="AF236" s="998"/>
    </row>
    <row r="237" spans="1:32" ht="15" customHeight="1" x14ac:dyDescent="0.2">
      <c r="A237" s="232">
        <v>331</v>
      </c>
      <c r="B237" s="474"/>
      <c r="C237" s="269"/>
      <c r="D237" s="269"/>
      <c r="E237" s="270"/>
      <c r="F237" s="859" t="s">
        <v>475</v>
      </c>
      <c r="G237" s="860"/>
      <c r="H237" s="860"/>
      <c r="I237" s="860"/>
      <c r="J237" s="860"/>
      <c r="K237" s="860"/>
      <c r="L237" s="861"/>
      <c r="M237" s="441">
        <f>'2. FTNC CAN'!M237+'3. FTNC USD'!M237+'4. FTNC EUR'!M237+'5. FTNC GBP'!M237+'6. FTNC Autres (inclus)'!M237</f>
        <v>0</v>
      </c>
      <c r="N237" s="473"/>
      <c r="O237" s="473"/>
      <c r="P237" s="473"/>
      <c r="Q237" s="473"/>
      <c r="R237" s="473"/>
      <c r="S237" s="473"/>
      <c r="T237" s="473"/>
      <c r="U237" s="473"/>
      <c r="V237" s="473"/>
      <c r="W237" s="473"/>
      <c r="X237" s="473"/>
      <c r="Y237" s="473"/>
      <c r="Z237" s="473"/>
      <c r="AA237" s="473"/>
      <c r="AB237" s="473"/>
      <c r="AC237" s="473"/>
      <c r="AD237" s="996"/>
      <c r="AE237" s="997"/>
      <c r="AF237" s="998"/>
    </row>
    <row r="238" spans="1:32" ht="15" customHeight="1" x14ac:dyDescent="0.2">
      <c r="A238" s="232">
        <v>332</v>
      </c>
      <c r="B238" s="474"/>
      <c r="C238" s="263"/>
      <c r="D238" s="844" t="s">
        <v>476</v>
      </c>
      <c r="E238" s="845"/>
      <c r="F238" s="845"/>
      <c r="G238" s="845"/>
      <c r="H238" s="845"/>
      <c r="I238" s="845"/>
      <c r="J238" s="845"/>
      <c r="K238" s="845"/>
      <c r="L238" s="845"/>
      <c r="M238" s="845"/>
      <c r="N238" s="845"/>
      <c r="O238" s="845"/>
      <c r="P238" s="845"/>
      <c r="Q238" s="845"/>
      <c r="R238" s="845"/>
      <c r="S238" s="845"/>
      <c r="T238" s="845"/>
      <c r="U238" s="845"/>
      <c r="V238" s="845"/>
      <c r="W238" s="845"/>
      <c r="X238" s="845"/>
      <c r="Y238" s="845"/>
      <c r="Z238" s="845"/>
      <c r="AA238" s="845"/>
      <c r="AB238" s="845"/>
      <c r="AC238" s="845"/>
      <c r="AD238" s="845"/>
      <c r="AE238" s="845"/>
      <c r="AF238" s="846"/>
    </row>
    <row r="239" spans="1:32" ht="15" customHeight="1" x14ac:dyDescent="0.2">
      <c r="A239" s="232">
        <v>333</v>
      </c>
      <c r="B239" s="474"/>
      <c r="C239" s="263"/>
      <c r="D239" s="271"/>
      <c r="E239" s="853" t="s">
        <v>477</v>
      </c>
      <c r="F239" s="854"/>
      <c r="G239" s="854"/>
      <c r="H239" s="854"/>
      <c r="I239" s="854"/>
      <c r="J239" s="854"/>
      <c r="K239" s="854"/>
      <c r="L239" s="855"/>
      <c r="M239" s="407">
        <f>SUBTOTAL(9,M240:M245)</f>
        <v>0</v>
      </c>
      <c r="N239" s="410">
        <f t="shared" ref="N239:AC239" si="56">SUBTOTAL(9,N240:N245)</f>
        <v>0</v>
      </c>
      <c r="O239" s="414">
        <f t="shared" si="56"/>
        <v>0</v>
      </c>
      <c r="P239" s="413">
        <f t="shared" si="56"/>
        <v>0</v>
      </c>
      <c r="Q239" s="415">
        <f t="shared" si="56"/>
        <v>0</v>
      </c>
      <c r="R239" s="414">
        <f t="shared" si="56"/>
        <v>0</v>
      </c>
      <c r="S239" s="414">
        <f t="shared" si="56"/>
        <v>0</v>
      </c>
      <c r="T239" s="414">
        <f t="shared" si="56"/>
        <v>0</v>
      </c>
      <c r="U239" s="414">
        <f t="shared" si="56"/>
        <v>0</v>
      </c>
      <c r="V239" s="414">
        <f t="shared" si="56"/>
        <v>0</v>
      </c>
      <c r="W239" s="414">
        <f t="shared" si="56"/>
        <v>0</v>
      </c>
      <c r="X239" s="414">
        <f t="shared" si="56"/>
        <v>0</v>
      </c>
      <c r="Y239" s="414">
        <f t="shared" si="56"/>
        <v>0</v>
      </c>
      <c r="Z239" s="414">
        <f t="shared" si="56"/>
        <v>0</v>
      </c>
      <c r="AA239" s="414">
        <f t="shared" si="56"/>
        <v>0</v>
      </c>
      <c r="AB239" s="424">
        <f t="shared" si="56"/>
        <v>0</v>
      </c>
      <c r="AC239" s="407">
        <f t="shared" si="56"/>
        <v>0</v>
      </c>
      <c r="AD239" s="996"/>
      <c r="AE239" s="997"/>
      <c r="AF239" s="998"/>
    </row>
    <row r="240" spans="1:32" ht="15" customHeight="1" x14ac:dyDescent="0.2">
      <c r="A240" s="232">
        <v>334</v>
      </c>
      <c r="B240" s="474"/>
      <c r="C240" s="491"/>
      <c r="D240" s="491"/>
      <c r="E240" s="494"/>
      <c r="F240" s="856" t="s">
        <v>478</v>
      </c>
      <c r="G240" s="857"/>
      <c r="H240" s="857"/>
      <c r="I240" s="857"/>
      <c r="J240" s="857"/>
      <c r="K240" s="857"/>
      <c r="L240" s="858"/>
      <c r="M240" s="441">
        <f>'2. FTNC CAN'!M240+'3. FTNC USD'!M240+'4. FTNC EUR'!M240+'5. FTNC GBP'!M240+'6. FTNC Autres (inclus)'!M240</f>
        <v>0</v>
      </c>
      <c r="N240" s="446">
        <f>'2. FTNC CAN'!N240+'3. FTNC USD'!N240+'4. FTNC EUR'!N240+'5. FTNC GBP'!N240+'6. FTNC Autres (inclus)'!N240</f>
        <v>0</v>
      </c>
      <c r="O240" s="443">
        <f>'2. FTNC CAN'!O240+'3. FTNC USD'!O240+'4. FTNC EUR'!O240+'5. FTNC GBP'!O240+'6. FTNC Autres (inclus)'!O240</f>
        <v>0</v>
      </c>
      <c r="P240" s="443">
        <f>'2. FTNC CAN'!P240+'3. FTNC USD'!P240+'4. FTNC EUR'!P240+'5. FTNC GBP'!P240+'6. FTNC Autres (inclus)'!P240</f>
        <v>0</v>
      </c>
      <c r="Q240" s="445">
        <f>'2. FTNC CAN'!Q240+'3. FTNC USD'!Q240+'4. FTNC EUR'!Q240+'5. FTNC GBP'!Q240+'6. FTNC Autres (inclus)'!Q240</f>
        <v>0</v>
      </c>
      <c r="R240" s="443">
        <f>'2. FTNC CAN'!R240+'3. FTNC USD'!R240+'4. FTNC EUR'!R240+'5. FTNC GBP'!R240+'6. FTNC Autres (inclus)'!R240</f>
        <v>0</v>
      </c>
      <c r="S240" s="444">
        <f>'2. FTNC CAN'!S240+'3. FTNC USD'!S240+'4. FTNC EUR'!S240+'5. FTNC GBP'!S240+'6. FTNC Autres (inclus)'!S240</f>
        <v>0</v>
      </c>
      <c r="T240" s="443">
        <f>'2. FTNC CAN'!T240+'3. FTNC USD'!T240+'4. FTNC EUR'!T240+'5. FTNC GBP'!T240+'6. FTNC Autres (inclus)'!T240</f>
        <v>0</v>
      </c>
      <c r="U240" s="444">
        <f>'2. FTNC CAN'!U240+'3. FTNC USD'!U240+'4. FTNC EUR'!U240+'5. FTNC GBP'!U240+'6. FTNC Autres (inclus)'!U240</f>
        <v>0</v>
      </c>
      <c r="V240" s="443">
        <f>'2. FTNC CAN'!V240+'3. FTNC USD'!V240+'4. FTNC EUR'!V240+'5. FTNC GBP'!V240+'6. FTNC Autres (inclus)'!V240</f>
        <v>0</v>
      </c>
      <c r="W240" s="444">
        <f>'2. FTNC CAN'!W240+'3. FTNC USD'!W240+'4. FTNC EUR'!W240+'5. FTNC GBP'!W240+'6. FTNC Autres (inclus)'!W240</f>
        <v>0</v>
      </c>
      <c r="X240" s="443">
        <f>'2. FTNC CAN'!X240+'3. FTNC USD'!X240+'4. FTNC EUR'!X240+'5. FTNC GBP'!X240+'6. FTNC Autres (inclus)'!X240</f>
        <v>0</v>
      </c>
      <c r="Y240" s="444">
        <f>'2. FTNC CAN'!Y240+'3. FTNC USD'!Y240+'4. FTNC EUR'!Y240+'5. FTNC GBP'!Y240+'6. FTNC Autres (inclus)'!Y240</f>
        <v>0</v>
      </c>
      <c r="Z240" s="443">
        <f>'2. FTNC CAN'!Z240+'3. FTNC USD'!Z240+'4. FTNC EUR'!Z240+'5. FTNC GBP'!Z240+'6. FTNC Autres (inclus)'!Z240</f>
        <v>0</v>
      </c>
      <c r="AA240" s="444">
        <f>'2. FTNC CAN'!AA240+'3. FTNC USD'!AA240+'4. FTNC EUR'!AA240+'5. FTNC GBP'!AA240+'6. FTNC Autres (inclus)'!AA240</f>
        <v>0</v>
      </c>
      <c r="AB240" s="447">
        <f>'2. FTNC CAN'!AB240+'3. FTNC USD'!AB240+'4. FTNC EUR'!AB240+'5. FTNC GBP'!AB240+'6. FTNC Autres (inclus)'!AB240</f>
        <v>0</v>
      </c>
      <c r="AC240" s="441">
        <f>'2. FTNC CAN'!AC240+'3. FTNC USD'!AC240+'4. FTNC EUR'!AC240+'5. FTNC GBP'!AC240+'6. FTNC Autres (inclus)'!AC240</f>
        <v>0</v>
      </c>
      <c r="AD240" s="996"/>
      <c r="AE240" s="997"/>
      <c r="AF240" s="998"/>
    </row>
    <row r="241" spans="1:32" ht="15" customHeight="1" x14ac:dyDescent="0.2">
      <c r="A241" s="232">
        <v>335</v>
      </c>
      <c r="B241" s="474"/>
      <c r="C241" s="491"/>
      <c r="D241" s="491"/>
      <c r="E241" s="494"/>
      <c r="F241" s="915" t="s">
        <v>479</v>
      </c>
      <c r="G241" s="916"/>
      <c r="H241" s="916"/>
      <c r="I241" s="916"/>
      <c r="J241" s="916"/>
      <c r="K241" s="916"/>
      <c r="L241" s="917"/>
      <c r="M241" s="441">
        <f>'2. FTNC CAN'!M241+'3. FTNC USD'!M241+'4. FTNC EUR'!M241+'5. FTNC GBP'!M241+'6. FTNC Autres (inclus)'!M241</f>
        <v>0</v>
      </c>
      <c r="N241" s="446">
        <f>'2. FTNC CAN'!N241+'3. FTNC USD'!N241+'4. FTNC EUR'!N241+'5. FTNC GBP'!N241+'6. FTNC Autres (inclus)'!N241</f>
        <v>0</v>
      </c>
      <c r="O241" s="443">
        <f>'2. FTNC CAN'!O241+'3. FTNC USD'!O241+'4. FTNC EUR'!O241+'5. FTNC GBP'!O241+'6. FTNC Autres (inclus)'!O241</f>
        <v>0</v>
      </c>
      <c r="P241" s="443">
        <f>'2. FTNC CAN'!P241+'3. FTNC USD'!P241+'4. FTNC EUR'!P241+'5. FTNC GBP'!P241+'6. FTNC Autres (inclus)'!P241</f>
        <v>0</v>
      </c>
      <c r="Q241" s="445">
        <f>'2. FTNC CAN'!Q241+'3. FTNC USD'!Q241+'4. FTNC EUR'!Q241+'5. FTNC GBP'!Q241+'6. FTNC Autres (inclus)'!Q241</f>
        <v>0</v>
      </c>
      <c r="R241" s="443">
        <f>'2. FTNC CAN'!R241+'3. FTNC USD'!R241+'4. FTNC EUR'!R241+'5. FTNC GBP'!R241+'6. FTNC Autres (inclus)'!R241</f>
        <v>0</v>
      </c>
      <c r="S241" s="444">
        <f>'2. FTNC CAN'!S241+'3. FTNC USD'!S241+'4. FTNC EUR'!S241+'5. FTNC GBP'!S241+'6. FTNC Autres (inclus)'!S241</f>
        <v>0</v>
      </c>
      <c r="T241" s="443">
        <f>'2. FTNC CAN'!T241+'3. FTNC USD'!T241+'4. FTNC EUR'!T241+'5. FTNC GBP'!T241+'6. FTNC Autres (inclus)'!T241</f>
        <v>0</v>
      </c>
      <c r="U241" s="444">
        <f>'2. FTNC CAN'!U241+'3. FTNC USD'!U241+'4. FTNC EUR'!U241+'5. FTNC GBP'!U241+'6. FTNC Autres (inclus)'!U241</f>
        <v>0</v>
      </c>
      <c r="V241" s="443">
        <f>'2. FTNC CAN'!V241+'3. FTNC USD'!V241+'4. FTNC EUR'!V241+'5. FTNC GBP'!V241+'6. FTNC Autres (inclus)'!V241</f>
        <v>0</v>
      </c>
      <c r="W241" s="444">
        <f>'2. FTNC CAN'!W241+'3. FTNC USD'!W241+'4. FTNC EUR'!W241+'5. FTNC GBP'!W241+'6. FTNC Autres (inclus)'!W241</f>
        <v>0</v>
      </c>
      <c r="X241" s="443">
        <f>'2. FTNC CAN'!X241+'3. FTNC USD'!X241+'4. FTNC EUR'!X241+'5. FTNC GBP'!X241+'6. FTNC Autres (inclus)'!X241</f>
        <v>0</v>
      </c>
      <c r="Y241" s="444">
        <f>'2. FTNC CAN'!Y241+'3. FTNC USD'!Y241+'4. FTNC EUR'!Y241+'5. FTNC GBP'!Y241+'6. FTNC Autres (inclus)'!Y241</f>
        <v>0</v>
      </c>
      <c r="Z241" s="443">
        <f>'2. FTNC CAN'!Z241+'3. FTNC USD'!Z241+'4. FTNC EUR'!Z241+'5. FTNC GBP'!Z241+'6. FTNC Autres (inclus)'!Z241</f>
        <v>0</v>
      </c>
      <c r="AA241" s="444">
        <f>'2. FTNC CAN'!AA241+'3. FTNC USD'!AA241+'4. FTNC EUR'!AA241+'5. FTNC GBP'!AA241+'6. FTNC Autres (inclus)'!AA241</f>
        <v>0</v>
      </c>
      <c r="AB241" s="447">
        <f>'2. FTNC CAN'!AB241+'3. FTNC USD'!AB241+'4. FTNC EUR'!AB241+'5. FTNC GBP'!AB241+'6. FTNC Autres (inclus)'!AB241</f>
        <v>0</v>
      </c>
      <c r="AC241" s="441">
        <f>'2. FTNC CAN'!AC241+'3. FTNC USD'!AC241+'4. FTNC EUR'!AC241+'5. FTNC GBP'!AC241+'6. FTNC Autres (inclus)'!AC241</f>
        <v>0</v>
      </c>
      <c r="AD241" s="996"/>
      <c r="AE241" s="997"/>
      <c r="AF241" s="998"/>
    </row>
    <row r="242" spans="1:32" ht="15" customHeight="1" x14ac:dyDescent="0.2">
      <c r="A242" s="232">
        <v>336</v>
      </c>
      <c r="B242" s="474"/>
      <c r="C242" s="491"/>
      <c r="D242" s="491"/>
      <c r="E242" s="494"/>
      <c r="F242" s="915" t="s">
        <v>480</v>
      </c>
      <c r="G242" s="916"/>
      <c r="H242" s="916"/>
      <c r="I242" s="916"/>
      <c r="J242" s="916"/>
      <c r="K242" s="916"/>
      <c r="L242" s="917"/>
      <c r="M242" s="441">
        <f>'2. FTNC CAN'!M242+'3. FTNC USD'!M242+'4. FTNC EUR'!M242+'5. FTNC GBP'!M242+'6. FTNC Autres (inclus)'!M242</f>
        <v>0</v>
      </c>
      <c r="N242" s="446">
        <f>'2. FTNC CAN'!N242+'3. FTNC USD'!N242+'4. FTNC EUR'!N242+'5. FTNC GBP'!N242+'6. FTNC Autres (inclus)'!N242</f>
        <v>0</v>
      </c>
      <c r="O242" s="443">
        <f>'2. FTNC CAN'!O242+'3. FTNC USD'!O242+'4. FTNC EUR'!O242+'5. FTNC GBP'!O242+'6. FTNC Autres (inclus)'!O242</f>
        <v>0</v>
      </c>
      <c r="P242" s="443">
        <f>'2. FTNC CAN'!P242+'3. FTNC USD'!P242+'4. FTNC EUR'!P242+'5. FTNC GBP'!P242+'6. FTNC Autres (inclus)'!P242</f>
        <v>0</v>
      </c>
      <c r="Q242" s="445">
        <f>'2. FTNC CAN'!Q242+'3. FTNC USD'!Q242+'4. FTNC EUR'!Q242+'5. FTNC GBP'!Q242+'6. FTNC Autres (inclus)'!Q242</f>
        <v>0</v>
      </c>
      <c r="R242" s="443">
        <f>'2. FTNC CAN'!R242+'3. FTNC USD'!R242+'4. FTNC EUR'!R242+'5. FTNC GBP'!R242+'6. FTNC Autres (inclus)'!R242</f>
        <v>0</v>
      </c>
      <c r="S242" s="444">
        <f>'2. FTNC CAN'!S242+'3. FTNC USD'!S242+'4. FTNC EUR'!S242+'5. FTNC GBP'!S242+'6. FTNC Autres (inclus)'!S242</f>
        <v>0</v>
      </c>
      <c r="T242" s="443">
        <f>'2. FTNC CAN'!T242+'3. FTNC USD'!T242+'4. FTNC EUR'!T242+'5. FTNC GBP'!T242+'6. FTNC Autres (inclus)'!T242</f>
        <v>0</v>
      </c>
      <c r="U242" s="444">
        <f>'2. FTNC CAN'!U242+'3. FTNC USD'!U242+'4. FTNC EUR'!U242+'5. FTNC GBP'!U242+'6. FTNC Autres (inclus)'!U242</f>
        <v>0</v>
      </c>
      <c r="V242" s="443">
        <f>'2. FTNC CAN'!V242+'3. FTNC USD'!V242+'4. FTNC EUR'!V242+'5. FTNC GBP'!V242+'6. FTNC Autres (inclus)'!V242</f>
        <v>0</v>
      </c>
      <c r="W242" s="444">
        <f>'2. FTNC CAN'!W242+'3. FTNC USD'!W242+'4. FTNC EUR'!W242+'5. FTNC GBP'!W242+'6. FTNC Autres (inclus)'!W242</f>
        <v>0</v>
      </c>
      <c r="X242" s="443">
        <f>'2. FTNC CAN'!X242+'3. FTNC USD'!X242+'4. FTNC EUR'!X242+'5. FTNC GBP'!X242+'6. FTNC Autres (inclus)'!X242</f>
        <v>0</v>
      </c>
      <c r="Y242" s="444">
        <f>'2. FTNC CAN'!Y242+'3. FTNC USD'!Y242+'4. FTNC EUR'!Y242+'5. FTNC GBP'!Y242+'6. FTNC Autres (inclus)'!Y242</f>
        <v>0</v>
      </c>
      <c r="Z242" s="443">
        <f>'2. FTNC CAN'!Z242+'3. FTNC USD'!Z242+'4. FTNC EUR'!Z242+'5. FTNC GBP'!Z242+'6. FTNC Autres (inclus)'!Z242</f>
        <v>0</v>
      </c>
      <c r="AA242" s="444">
        <f>'2. FTNC CAN'!AA242+'3. FTNC USD'!AA242+'4. FTNC EUR'!AA242+'5. FTNC GBP'!AA242+'6. FTNC Autres (inclus)'!AA242</f>
        <v>0</v>
      </c>
      <c r="AB242" s="447">
        <f>'2. FTNC CAN'!AB242+'3. FTNC USD'!AB242+'4. FTNC EUR'!AB242+'5. FTNC GBP'!AB242+'6. FTNC Autres (inclus)'!AB242</f>
        <v>0</v>
      </c>
      <c r="AC242" s="441">
        <f>'2. FTNC CAN'!AC242+'3. FTNC USD'!AC242+'4. FTNC EUR'!AC242+'5. FTNC GBP'!AC242+'6. FTNC Autres (inclus)'!AC242</f>
        <v>0</v>
      </c>
      <c r="AD242" s="996"/>
      <c r="AE242" s="997"/>
      <c r="AF242" s="998"/>
    </row>
    <row r="243" spans="1:32" ht="15" customHeight="1" x14ac:dyDescent="0.2">
      <c r="A243" s="232">
        <v>337</v>
      </c>
      <c r="B243" s="474"/>
      <c r="C243" s="491"/>
      <c r="D243" s="491"/>
      <c r="E243" s="494"/>
      <c r="F243" s="915" t="s">
        <v>481</v>
      </c>
      <c r="G243" s="916"/>
      <c r="H243" s="916"/>
      <c r="I243" s="916"/>
      <c r="J243" s="916"/>
      <c r="K243" s="916"/>
      <c r="L243" s="917"/>
      <c r="M243" s="441">
        <f>'2. FTNC CAN'!M243+'3. FTNC USD'!M243+'4. FTNC EUR'!M243+'5. FTNC GBP'!M243+'6. FTNC Autres (inclus)'!M243</f>
        <v>0</v>
      </c>
      <c r="N243" s="446">
        <f>'2. FTNC CAN'!N243+'3. FTNC USD'!N243+'4. FTNC EUR'!N243+'5. FTNC GBP'!N243+'6. FTNC Autres (inclus)'!N243</f>
        <v>0</v>
      </c>
      <c r="O243" s="443">
        <f>'2. FTNC CAN'!O243+'3. FTNC USD'!O243+'4. FTNC EUR'!O243+'5. FTNC GBP'!O243+'6. FTNC Autres (inclus)'!O243</f>
        <v>0</v>
      </c>
      <c r="P243" s="443">
        <f>'2. FTNC CAN'!P243+'3. FTNC USD'!P243+'4. FTNC EUR'!P243+'5. FTNC GBP'!P243+'6. FTNC Autres (inclus)'!P243</f>
        <v>0</v>
      </c>
      <c r="Q243" s="445">
        <f>'2. FTNC CAN'!Q243+'3. FTNC USD'!Q243+'4. FTNC EUR'!Q243+'5. FTNC GBP'!Q243+'6. FTNC Autres (inclus)'!Q243</f>
        <v>0</v>
      </c>
      <c r="R243" s="443">
        <f>'2. FTNC CAN'!R243+'3. FTNC USD'!R243+'4. FTNC EUR'!R243+'5. FTNC GBP'!R243+'6. FTNC Autres (inclus)'!R243</f>
        <v>0</v>
      </c>
      <c r="S243" s="444">
        <f>'2. FTNC CAN'!S243+'3. FTNC USD'!S243+'4. FTNC EUR'!S243+'5. FTNC GBP'!S243+'6. FTNC Autres (inclus)'!S243</f>
        <v>0</v>
      </c>
      <c r="T243" s="443">
        <f>'2. FTNC CAN'!T243+'3. FTNC USD'!T243+'4. FTNC EUR'!T243+'5. FTNC GBP'!T243+'6. FTNC Autres (inclus)'!T243</f>
        <v>0</v>
      </c>
      <c r="U243" s="444">
        <f>'2. FTNC CAN'!U243+'3. FTNC USD'!U243+'4. FTNC EUR'!U243+'5. FTNC GBP'!U243+'6. FTNC Autres (inclus)'!U243</f>
        <v>0</v>
      </c>
      <c r="V243" s="443">
        <f>'2. FTNC CAN'!V243+'3. FTNC USD'!V243+'4. FTNC EUR'!V243+'5. FTNC GBP'!V243+'6. FTNC Autres (inclus)'!V243</f>
        <v>0</v>
      </c>
      <c r="W243" s="444">
        <f>'2. FTNC CAN'!W243+'3. FTNC USD'!W243+'4. FTNC EUR'!W243+'5. FTNC GBP'!W243+'6. FTNC Autres (inclus)'!W243</f>
        <v>0</v>
      </c>
      <c r="X243" s="443">
        <f>'2. FTNC CAN'!X243+'3. FTNC USD'!X243+'4. FTNC EUR'!X243+'5. FTNC GBP'!X243+'6. FTNC Autres (inclus)'!X243</f>
        <v>0</v>
      </c>
      <c r="Y243" s="444">
        <f>'2. FTNC CAN'!Y243+'3. FTNC USD'!Y243+'4. FTNC EUR'!Y243+'5. FTNC GBP'!Y243+'6. FTNC Autres (inclus)'!Y243</f>
        <v>0</v>
      </c>
      <c r="Z243" s="443">
        <f>'2. FTNC CAN'!Z243+'3. FTNC USD'!Z243+'4. FTNC EUR'!Z243+'5. FTNC GBP'!Z243+'6. FTNC Autres (inclus)'!Z243</f>
        <v>0</v>
      </c>
      <c r="AA243" s="444">
        <f>'2. FTNC CAN'!AA243+'3. FTNC USD'!AA243+'4. FTNC EUR'!AA243+'5. FTNC GBP'!AA243+'6. FTNC Autres (inclus)'!AA243</f>
        <v>0</v>
      </c>
      <c r="AB243" s="447">
        <f>'2. FTNC CAN'!AB243+'3. FTNC USD'!AB243+'4. FTNC EUR'!AB243+'5. FTNC GBP'!AB243+'6. FTNC Autres (inclus)'!AB243</f>
        <v>0</v>
      </c>
      <c r="AC243" s="441">
        <f>'2. FTNC CAN'!AC243+'3. FTNC USD'!AC243+'4. FTNC EUR'!AC243+'5. FTNC GBP'!AC243+'6. FTNC Autres (inclus)'!AC243</f>
        <v>0</v>
      </c>
      <c r="AD243" s="996"/>
      <c r="AE243" s="997"/>
      <c r="AF243" s="998"/>
    </row>
    <row r="244" spans="1:32" ht="15" customHeight="1" x14ac:dyDescent="0.2">
      <c r="A244" s="232">
        <v>338</v>
      </c>
      <c r="B244" s="474"/>
      <c r="C244" s="491"/>
      <c r="D244" s="491"/>
      <c r="E244" s="494"/>
      <c r="F244" s="915" t="s">
        <v>482</v>
      </c>
      <c r="G244" s="916"/>
      <c r="H244" s="916"/>
      <c r="I244" s="916"/>
      <c r="J244" s="916"/>
      <c r="K244" s="916"/>
      <c r="L244" s="917"/>
      <c r="M244" s="441">
        <f>'2. FTNC CAN'!M244+'3. FTNC USD'!M244+'4. FTNC EUR'!M244+'5. FTNC GBP'!M244+'6. FTNC Autres (inclus)'!M244</f>
        <v>0</v>
      </c>
      <c r="N244" s="446">
        <f>'2. FTNC CAN'!N244+'3. FTNC USD'!N244+'4. FTNC EUR'!N244+'5. FTNC GBP'!N244+'6. FTNC Autres (inclus)'!N244</f>
        <v>0</v>
      </c>
      <c r="O244" s="443">
        <f>'2. FTNC CAN'!O244+'3. FTNC USD'!O244+'4. FTNC EUR'!O244+'5. FTNC GBP'!O244+'6. FTNC Autres (inclus)'!O244</f>
        <v>0</v>
      </c>
      <c r="P244" s="443">
        <f>'2. FTNC CAN'!P244+'3. FTNC USD'!P244+'4. FTNC EUR'!P244+'5. FTNC GBP'!P244+'6. FTNC Autres (inclus)'!P244</f>
        <v>0</v>
      </c>
      <c r="Q244" s="445">
        <f>'2. FTNC CAN'!Q244+'3. FTNC USD'!Q244+'4. FTNC EUR'!Q244+'5. FTNC GBP'!Q244+'6. FTNC Autres (inclus)'!Q244</f>
        <v>0</v>
      </c>
      <c r="R244" s="443">
        <f>'2. FTNC CAN'!R244+'3. FTNC USD'!R244+'4. FTNC EUR'!R244+'5. FTNC GBP'!R244+'6. FTNC Autres (inclus)'!R244</f>
        <v>0</v>
      </c>
      <c r="S244" s="444">
        <f>'2. FTNC CAN'!S244+'3. FTNC USD'!S244+'4. FTNC EUR'!S244+'5. FTNC GBP'!S244+'6. FTNC Autres (inclus)'!S244</f>
        <v>0</v>
      </c>
      <c r="T244" s="443">
        <f>'2. FTNC CAN'!T244+'3. FTNC USD'!T244+'4. FTNC EUR'!T244+'5. FTNC GBP'!T244+'6. FTNC Autres (inclus)'!T244</f>
        <v>0</v>
      </c>
      <c r="U244" s="444">
        <f>'2. FTNC CAN'!U244+'3. FTNC USD'!U244+'4. FTNC EUR'!U244+'5. FTNC GBP'!U244+'6. FTNC Autres (inclus)'!U244</f>
        <v>0</v>
      </c>
      <c r="V244" s="443">
        <f>'2. FTNC CAN'!V244+'3. FTNC USD'!V244+'4. FTNC EUR'!V244+'5. FTNC GBP'!V244+'6. FTNC Autres (inclus)'!V244</f>
        <v>0</v>
      </c>
      <c r="W244" s="444">
        <f>'2. FTNC CAN'!W244+'3. FTNC USD'!W244+'4. FTNC EUR'!W244+'5. FTNC GBP'!W244+'6. FTNC Autres (inclus)'!W244</f>
        <v>0</v>
      </c>
      <c r="X244" s="443">
        <f>'2. FTNC CAN'!X244+'3. FTNC USD'!X244+'4. FTNC EUR'!X244+'5. FTNC GBP'!X244+'6. FTNC Autres (inclus)'!X244</f>
        <v>0</v>
      </c>
      <c r="Y244" s="444">
        <f>'2. FTNC CAN'!Y244+'3. FTNC USD'!Y244+'4. FTNC EUR'!Y244+'5. FTNC GBP'!Y244+'6. FTNC Autres (inclus)'!Y244</f>
        <v>0</v>
      </c>
      <c r="Z244" s="443">
        <f>'2. FTNC CAN'!Z244+'3. FTNC USD'!Z244+'4. FTNC EUR'!Z244+'5. FTNC GBP'!Z244+'6. FTNC Autres (inclus)'!Z244</f>
        <v>0</v>
      </c>
      <c r="AA244" s="444">
        <f>'2. FTNC CAN'!AA244+'3. FTNC USD'!AA244+'4. FTNC EUR'!AA244+'5. FTNC GBP'!AA244+'6. FTNC Autres (inclus)'!AA244</f>
        <v>0</v>
      </c>
      <c r="AB244" s="447">
        <f>'2. FTNC CAN'!AB244+'3. FTNC USD'!AB244+'4. FTNC EUR'!AB244+'5. FTNC GBP'!AB244+'6. FTNC Autres (inclus)'!AB244</f>
        <v>0</v>
      </c>
      <c r="AC244" s="441">
        <f>'2. FTNC CAN'!AC244+'3. FTNC USD'!AC244+'4. FTNC EUR'!AC244+'5. FTNC GBP'!AC244+'6. FTNC Autres (inclus)'!AC244</f>
        <v>0</v>
      </c>
      <c r="AD244" s="996"/>
      <c r="AE244" s="997"/>
      <c r="AF244" s="998"/>
    </row>
    <row r="245" spans="1:32" ht="15" customHeight="1" x14ac:dyDescent="0.2">
      <c r="A245" s="232">
        <v>339</v>
      </c>
      <c r="B245" s="474"/>
      <c r="C245" s="263"/>
      <c r="D245" s="263"/>
      <c r="E245" s="264"/>
      <c r="F245" s="859" t="s">
        <v>483</v>
      </c>
      <c r="G245" s="860"/>
      <c r="H245" s="860"/>
      <c r="I245" s="860"/>
      <c r="J245" s="860"/>
      <c r="K245" s="860"/>
      <c r="L245" s="861"/>
      <c r="M245" s="441">
        <f>'2. FTNC CAN'!M245+'3. FTNC USD'!M245+'4. FTNC EUR'!M245+'5. FTNC GBP'!M245+'6. FTNC Autres (inclus)'!M245</f>
        <v>0</v>
      </c>
      <c r="N245" s="446">
        <f>'2. FTNC CAN'!N245+'3. FTNC USD'!N245+'4. FTNC EUR'!N245+'5. FTNC GBP'!N245+'6. FTNC Autres (inclus)'!N245</f>
        <v>0</v>
      </c>
      <c r="O245" s="443">
        <f>'2. FTNC CAN'!O245+'3. FTNC USD'!O245+'4. FTNC EUR'!O245+'5. FTNC GBP'!O245+'6. FTNC Autres (inclus)'!O245</f>
        <v>0</v>
      </c>
      <c r="P245" s="443">
        <f>'2. FTNC CAN'!P245+'3. FTNC USD'!P245+'4. FTNC EUR'!P245+'5. FTNC GBP'!P245+'6. FTNC Autres (inclus)'!P245</f>
        <v>0</v>
      </c>
      <c r="Q245" s="445">
        <f>'2. FTNC CAN'!Q245+'3. FTNC USD'!Q245+'4. FTNC EUR'!Q245+'5. FTNC GBP'!Q245+'6. FTNC Autres (inclus)'!Q245</f>
        <v>0</v>
      </c>
      <c r="R245" s="443">
        <f>'2. FTNC CAN'!R245+'3. FTNC USD'!R245+'4. FTNC EUR'!R245+'5. FTNC GBP'!R245+'6. FTNC Autres (inclus)'!R245</f>
        <v>0</v>
      </c>
      <c r="S245" s="444">
        <f>'2. FTNC CAN'!S245+'3. FTNC USD'!S245+'4. FTNC EUR'!S245+'5. FTNC GBP'!S245+'6. FTNC Autres (inclus)'!S245</f>
        <v>0</v>
      </c>
      <c r="T245" s="443">
        <f>'2. FTNC CAN'!T245+'3. FTNC USD'!T245+'4. FTNC EUR'!T245+'5. FTNC GBP'!T245+'6. FTNC Autres (inclus)'!T245</f>
        <v>0</v>
      </c>
      <c r="U245" s="444">
        <f>'2. FTNC CAN'!U245+'3. FTNC USD'!U245+'4. FTNC EUR'!U245+'5. FTNC GBP'!U245+'6. FTNC Autres (inclus)'!U245</f>
        <v>0</v>
      </c>
      <c r="V245" s="443">
        <f>'2. FTNC CAN'!V245+'3. FTNC USD'!V245+'4. FTNC EUR'!V245+'5. FTNC GBP'!V245+'6. FTNC Autres (inclus)'!V245</f>
        <v>0</v>
      </c>
      <c r="W245" s="444">
        <f>'2. FTNC CAN'!W245+'3. FTNC USD'!W245+'4. FTNC EUR'!W245+'5. FTNC GBP'!W245+'6. FTNC Autres (inclus)'!W245</f>
        <v>0</v>
      </c>
      <c r="X245" s="443">
        <f>'2. FTNC CAN'!X245+'3. FTNC USD'!X245+'4. FTNC EUR'!X245+'5. FTNC GBP'!X245+'6. FTNC Autres (inclus)'!X245</f>
        <v>0</v>
      </c>
      <c r="Y245" s="444">
        <f>'2. FTNC CAN'!Y245+'3. FTNC USD'!Y245+'4. FTNC EUR'!Y245+'5. FTNC GBP'!Y245+'6. FTNC Autres (inclus)'!Y245</f>
        <v>0</v>
      </c>
      <c r="Z245" s="443">
        <f>'2. FTNC CAN'!Z245+'3. FTNC USD'!Z245+'4. FTNC EUR'!Z245+'5. FTNC GBP'!Z245+'6. FTNC Autres (inclus)'!Z245</f>
        <v>0</v>
      </c>
      <c r="AA245" s="444">
        <f>'2. FTNC CAN'!AA245+'3. FTNC USD'!AA245+'4. FTNC EUR'!AA245+'5. FTNC GBP'!AA245+'6. FTNC Autres (inclus)'!AA245</f>
        <v>0</v>
      </c>
      <c r="AB245" s="447">
        <f>'2. FTNC CAN'!AB245+'3. FTNC USD'!AB245+'4. FTNC EUR'!AB245+'5. FTNC GBP'!AB245+'6. FTNC Autres (inclus)'!AB245</f>
        <v>0</v>
      </c>
      <c r="AC245" s="441">
        <f>'2. FTNC CAN'!AC245+'3. FTNC USD'!AC245+'4. FTNC EUR'!AC245+'5. FTNC GBP'!AC245+'6. FTNC Autres (inclus)'!AC245</f>
        <v>0</v>
      </c>
      <c r="AD245" s="996"/>
      <c r="AE245" s="997"/>
      <c r="AF245" s="998"/>
    </row>
    <row r="246" spans="1:32" ht="15" customHeight="1" x14ac:dyDescent="0.2">
      <c r="A246" s="232">
        <v>340</v>
      </c>
      <c r="B246" s="474"/>
      <c r="C246" s="263"/>
      <c r="D246" s="271"/>
      <c r="E246" s="853" t="s">
        <v>484</v>
      </c>
      <c r="F246" s="854"/>
      <c r="G246" s="854"/>
      <c r="H246" s="854"/>
      <c r="I246" s="854"/>
      <c r="J246" s="854"/>
      <c r="K246" s="854"/>
      <c r="L246" s="855"/>
      <c r="M246" s="407">
        <f>SUBTOTAL(9,M247:M252)</f>
        <v>0</v>
      </c>
      <c r="N246" s="410">
        <f t="shared" ref="N246:AC246" si="57">SUBTOTAL(9,N247:N252)</f>
        <v>0</v>
      </c>
      <c r="O246" s="414">
        <f t="shared" si="57"/>
        <v>0</v>
      </c>
      <c r="P246" s="413">
        <f t="shared" si="57"/>
        <v>0</v>
      </c>
      <c r="Q246" s="415">
        <f t="shared" si="57"/>
        <v>0</v>
      </c>
      <c r="R246" s="414">
        <f t="shared" si="57"/>
        <v>0</v>
      </c>
      <c r="S246" s="414">
        <f t="shared" si="57"/>
        <v>0</v>
      </c>
      <c r="T246" s="414">
        <f t="shared" si="57"/>
        <v>0</v>
      </c>
      <c r="U246" s="414">
        <f t="shared" si="57"/>
        <v>0</v>
      </c>
      <c r="V246" s="414">
        <f t="shared" si="57"/>
        <v>0</v>
      </c>
      <c r="W246" s="414">
        <f t="shared" si="57"/>
        <v>0</v>
      </c>
      <c r="X246" s="414">
        <f t="shared" si="57"/>
        <v>0</v>
      </c>
      <c r="Y246" s="414">
        <f t="shared" si="57"/>
        <v>0</v>
      </c>
      <c r="Z246" s="414">
        <f t="shared" si="57"/>
        <v>0</v>
      </c>
      <c r="AA246" s="414">
        <f t="shared" si="57"/>
        <v>0</v>
      </c>
      <c r="AB246" s="424">
        <f t="shared" si="57"/>
        <v>0</v>
      </c>
      <c r="AC246" s="407">
        <f t="shared" si="57"/>
        <v>0</v>
      </c>
      <c r="AD246" s="996"/>
      <c r="AE246" s="997"/>
      <c r="AF246" s="998"/>
    </row>
    <row r="247" spans="1:32" ht="15" customHeight="1" x14ac:dyDescent="0.2">
      <c r="A247" s="232">
        <v>341</v>
      </c>
      <c r="B247" s="474"/>
      <c r="C247" s="491"/>
      <c r="D247" s="491"/>
      <c r="E247" s="494"/>
      <c r="F247" s="856" t="s">
        <v>485</v>
      </c>
      <c r="G247" s="857"/>
      <c r="H247" s="857"/>
      <c r="I247" s="857"/>
      <c r="J247" s="857"/>
      <c r="K247" s="857"/>
      <c r="L247" s="858"/>
      <c r="M247" s="441">
        <f>'2. FTNC CAN'!M247+'3. FTNC USD'!M247+'4. FTNC EUR'!M247+'5. FTNC GBP'!M247+'6. FTNC Autres (inclus)'!M247</f>
        <v>0</v>
      </c>
      <c r="N247" s="446">
        <f>'2. FTNC CAN'!N247+'3. FTNC USD'!N247+'4. FTNC EUR'!N247+'5. FTNC GBP'!N247+'6. FTNC Autres (inclus)'!N247</f>
        <v>0</v>
      </c>
      <c r="O247" s="443">
        <f>'2. FTNC CAN'!O247+'3. FTNC USD'!O247+'4. FTNC EUR'!O247+'5. FTNC GBP'!O247+'6. FTNC Autres (inclus)'!O247</f>
        <v>0</v>
      </c>
      <c r="P247" s="443">
        <f>'2. FTNC CAN'!P247+'3. FTNC USD'!P247+'4. FTNC EUR'!P247+'5. FTNC GBP'!P247+'6. FTNC Autres (inclus)'!P247</f>
        <v>0</v>
      </c>
      <c r="Q247" s="445">
        <f>'2. FTNC CAN'!Q247+'3. FTNC USD'!Q247+'4. FTNC EUR'!Q247+'5. FTNC GBP'!Q247+'6. FTNC Autres (inclus)'!Q247</f>
        <v>0</v>
      </c>
      <c r="R247" s="443">
        <f>'2. FTNC CAN'!R247+'3. FTNC USD'!R247+'4. FTNC EUR'!R247+'5. FTNC GBP'!R247+'6. FTNC Autres (inclus)'!R247</f>
        <v>0</v>
      </c>
      <c r="S247" s="428"/>
      <c r="T247" s="427"/>
      <c r="U247" s="428"/>
      <c r="V247" s="427"/>
      <c r="W247" s="428"/>
      <c r="X247" s="427"/>
      <c r="Y247" s="428"/>
      <c r="Z247" s="427"/>
      <c r="AA247" s="428"/>
      <c r="AB247" s="429"/>
      <c r="AC247" s="430"/>
      <c r="AD247" s="996"/>
      <c r="AE247" s="997"/>
      <c r="AF247" s="998"/>
    </row>
    <row r="248" spans="1:32" ht="15" customHeight="1" x14ac:dyDescent="0.2">
      <c r="A248" s="232">
        <v>342</v>
      </c>
      <c r="B248" s="474"/>
      <c r="C248" s="491"/>
      <c r="D248" s="491"/>
      <c r="E248" s="494"/>
      <c r="F248" s="915" t="s">
        <v>486</v>
      </c>
      <c r="G248" s="916"/>
      <c r="H248" s="916"/>
      <c r="I248" s="916"/>
      <c r="J248" s="916"/>
      <c r="K248" s="916"/>
      <c r="L248" s="917"/>
      <c r="M248" s="441">
        <f>'2. FTNC CAN'!M248+'3. FTNC USD'!M248+'4. FTNC EUR'!M248+'5. FTNC GBP'!M248+'6. FTNC Autres (inclus)'!M248</f>
        <v>0</v>
      </c>
      <c r="N248" s="446">
        <f>'2. FTNC CAN'!N248+'3. FTNC USD'!N248+'4. FTNC EUR'!N248+'5. FTNC GBP'!N248+'6. FTNC Autres (inclus)'!N248</f>
        <v>0</v>
      </c>
      <c r="O248" s="443">
        <f>'2. FTNC CAN'!O248+'3. FTNC USD'!O248+'4. FTNC EUR'!O248+'5. FTNC GBP'!O248+'6. FTNC Autres (inclus)'!O248</f>
        <v>0</v>
      </c>
      <c r="P248" s="443">
        <f>'2. FTNC CAN'!P248+'3. FTNC USD'!P248+'4. FTNC EUR'!P248+'5. FTNC GBP'!P248+'6. FTNC Autres (inclus)'!P248</f>
        <v>0</v>
      </c>
      <c r="Q248" s="445">
        <f>'2. FTNC CAN'!Q248+'3. FTNC USD'!Q248+'4. FTNC EUR'!Q248+'5. FTNC GBP'!Q248+'6. FTNC Autres (inclus)'!Q248</f>
        <v>0</v>
      </c>
      <c r="R248" s="443">
        <f>'2. FTNC CAN'!R248+'3. FTNC USD'!R248+'4. FTNC EUR'!R248+'5. FTNC GBP'!R248+'6. FTNC Autres (inclus)'!R248</f>
        <v>0</v>
      </c>
      <c r="S248" s="444">
        <f>'2. FTNC CAN'!S248+'3. FTNC USD'!S248+'4. FTNC EUR'!S248+'5. FTNC GBP'!S248+'6. FTNC Autres (inclus)'!S248</f>
        <v>0</v>
      </c>
      <c r="T248" s="427"/>
      <c r="U248" s="428"/>
      <c r="V248" s="427"/>
      <c r="W248" s="428"/>
      <c r="X248" s="427"/>
      <c r="Y248" s="428"/>
      <c r="Z248" s="427"/>
      <c r="AA248" s="428"/>
      <c r="AB248" s="429"/>
      <c r="AC248" s="430"/>
      <c r="AD248" s="996"/>
      <c r="AE248" s="997"/>
      <c r="AF248" s="998"/>
    </row>
    <row r="249" spans="1:32" ht="15" customHeight="1" x14ac:dyDescent="0.2">
      <c r="A249" s="232">
        <v>343</v>
      </c>
      <c r="B249" s="474"/>
      <c r="C249" s="491"/>
      <c r="D249" s="491"/>
      <c r="E249" s="494"/>
      <c r="F249" s="915" t="s">
        <v>487</v>
      </c>
      <c r="G249" s="916"/>
      <c r="H249" s="916"/>
      <c r="I249" s="916"/>
      <c r="J249" s="916"/>
      <c r="K249" s="916"/>
      <c r="L249" s="917"/>
      <c r="M249" s="441">
        <f>'2. FTNC CAN'!M249+'3. FTNC USD'!M249+'4. FTNC EUR'!M249+'5. FTNC GBP'!M249+'6. FTNC Autres (inclus)'!M249</f>
        <v>0</v>
      </c>
      <c r="N249" s="446">
        <f>'2. FTNC CAN'!N249+'3. FTNC USD'!N249+'4. FTNC EUR'!N249+'5. FTNC GBP'!N249+'6. FTNC Autres (inclus)'!N249</f>
        <v>0</v>
      </c>
      <c r="O249" s="443">
        <f>'2. FTNC CAN'!O249+'3. FTNC USD'!O249+'4. FTNC EUR'!O249+'5. FTNC GBP'!O249+'6. FTNC Autres (inclus)'!O249</f>
        <v>0</v>
      </c>
      <c r="P249" s="443">
        <f>'2. FTNC CAN'!P249+'3. FTNC USD'!P249+'4. FTNC EUR'!P249+'5. FTNC GBP'!P249+'6. FTNC Autres (inclus)'!P249</f>
        <v>0</v>
      </c>
      <c r="Q249" s="445">
        <f>'2. FTNC CAN'!Q249+'3. FTNC USD'!Q249+'4. FTNC EUR'!Q249+'5. FTNC GBP'!Q249+'6. FTNC Autres (inclus)'!Q249</f>
        <v>0</v>
      </c>
      <c r="R249" s="443">
        <f>'2. FTNC CAN'!R249+'3. FTNC USD'!R249+'4. FTNC EUR'!R249+'5. FTNC GBP'!R249+'6. FTNC Autres (inclus)'!R249</f>
        <v>0</v>
      </c>
      <c r="S249" s="444">
        <f>'2. FTNC CAN'!S249+'3. FTNC USD'!S249+'4. FTNC EUR'!S249+'5. FTNC GBP'!S249+'6. FTNC Autres (inclus)'!S249</f>
        <v>0</v>
      </c>
      <c r="T249" s="443">
        <f>'2. FTNC CAN'!T249+'3. FTNC USD'!T249+'4. FTNC EUR'!T249+'5. FTNC GBP'!T249+'6. FTNC Autres (inclus)'!T249</f>
        <v>0</v>
      </c>
      <c r="U249" s="444">
        <f>'2. FTNC CAN'!U249+'3. FTNC USD'!U249+'4. FTNC EUR'!U249+'5. FTNC GBP'!U249+'6. FTNC Autres (inclus)'!U249</f>
        <v>0</v>
      </c>
      <c r="V249" s="427"/>
      <c r="W249" s="428"/>
      <c r="X249" s="427"/>
      <c r="Y249" s="428"/>
      <c r="Z249" s="427"/>
      <c r="AA249" s="428"/>
      <c r="AB249" s="429"/>
      <c r="AC249" s="430"/>
      <c r="AD249" s="996"/>
      <c r="AE249" s="997"/>
      <c r="AF249" s="998"/>
    </row>
    <row r="250" spans="1:32" ht="15" customHeight="1" x14ac:dyDescent="0.2">
      <c r="A250" s="232">
        <v>344</v>
      </c>
      <c r="B250" s="474"/>
      <c r="C250" s="491"/>
      <c r="D250" s="491"/>
      <c r="E250" s="494"/>
      <c r="F250" s="915" t="s">
        <v>488</v>
      </c>
      <c r="G250" s="916"/>
      <c r="H250" s="916"/>
      <c r="I250" s="916"/>
      <c r="J250" s="916"/>
      <c r="K250" s="916"/>
      <c r="L250" s="917"/>
      <c r="M250" s="441">
        <f>'2. FTNC CAN'!M250+'3. FTNC USD'!M250+'4. FTNC EUR'!M250+'5. FTNC GBP'!M250+'6. FTNC Autres (inclus)'!M250</f>
        <v>0</v>
      </c>
      <c r="N250" s="446">
        <f>'2. FTNC CAN'!N250+'3. FTNC USD'!N250+'4. FTNC EUR'!N250+'5. FTNC GBP'!N250+'6. FTNC Autres (inclus)'!N250</f>
        <v>0</v>
      </c>
      <c r="O250" s="443">
        <f>'2. FTNC CAN'!O250+'3. FTNC USD'!O250+'4. FTNC EUR'!O250+'5. FTNC GBP'!O250+'6. FTNC Autres (inclus)'!O250</f>
        <v>0</v>
      </c>
      <c r="P250" s="443">
        <f>'2. FTNC CAN'!P250+'3. FTNC USD'!P250+'4. FTNC EUR'!P250+'5. FTNC GBP'!P250+'6. FTNC Autres (inclus)'!P250</f>
        <v>0</v>
      </c>
      <c r="Q250" s="445">
        <f>'2. FTNC CAN'!Q250+'3. FTNC USD'!Q250+'4. FTNC EUR'!Q250+'5. FTNC GBP'!Q250+'6. FTNC Autres (inclus)'!Q250</f>
        <v>0</v>
      </c>
      <c r="R250" s="443">
        <f>'2. FTNC CAN'!R250+'3. FTNC USD'!R250+'4. FTNC EUR'!R250+'5. FTNC GBP'!R250+'6. FTNC Autres (inclus)'!R250</f>
        <v>0</v>
      </c>
      <c r="S250" s="444">
        <f>'2. FTNC CAN'!S250+'3. FTNC USD'!S250+'4. FTNC EUR'!S250+'5. FTNC GBP'!S250+'6. FTNC Autres (inclus)'!S250</f>
        <v>0</v>
      </c>
      <c r="T250" s="443">
        <f>'2. FTNC CAN'!T250+'3. FTNC USD'!T250+'4. FTNC EUR'!T250+'5. FTNC GBP'!T250+'6. FTNC Autres (inclus)'!T250</f>
        <v>0</v>
      </c>
      <c r="U250" s="444">
        <f>'2. FTNC CAN'!U250+'3. FTNC USD'!U250+'4. FTNC EUR'!U250+'5. FTNC GBP'!U250+'6. FTNC Autres (inclus)'!U250</f>
        <v>0</v>
      </c>
      <c r="V250" s="443">
        <f>'2. FTNC CAN'!V250+'3. FTNC USD'!V250+'4. FTNC EUR'!V250+'5. FTNC GBP'!V250+'6. FTNC Autres (inclus)'!V250</f>
        <v>0</v>
      </c>
      <c r="W250" s="444">
        <f>'2. FTNC CAN'!W250+'3. FTNC USD'!W250+'4. FTNC EUR'!W250+'5. FTNC GBP'!W250+'6. FTNC Autres (inclus)'!W250</f>
        <v>0</v>
      </c>
      <c r="X250" s="443">
        <f>'2. FTNC CAN'!X250+'3. FTNC USD'!X250+'4. FTNC EUR'!X250+'5. FTNC GBP'!X250+'6. FTNC Autres (inclus)'!X250</f>
        <v>0</v>
      </c>
      <c r="Y250" s="444">
        <f>'2. FTNC CAN'!Y250+'3. FTNC USD'!Y250+'4. FTNC EUR'!Y250+'5. FTNC GBP'!Y250+'6. FTNC Autres (inclus)'!Y250</f>
        <v>0</v>
      </c>
      <c r="Z250" s="427"/>
      <c r="AA250" s="428"/>
      <c r="AB250" s="429"/>
      <c r="AC250" s="430"/>
      <c r="AD250" s="996"/>
      <c r="AE250" s="997"/>
      <c r="AF250" s="998"/>
    </row>
    <row r="251" spans="1:32" ht="15" customHeight="1" x14ac:dyDescent="0.2">
      <c r="A251" s="232">
        <v>345</v>
      </c>
      <c r="B251" s="474"/>
      <c r="C251" s="491"/>
      <c r="D251" s="491"/>
      <c r="E251" s="494"/>
      <c r="F251" s="915" t="s">
        <v>489</v>
      </c>
      <c r="G251" s="916"/>
      <c r="H251" s="916"/>
      <c r="I251" s="916"/>
      <c r="J251" s="916"/>
      <c r="K251" s="916"/>
      <c r="L251" s="917"/>
      <c r="M251" s="441">
        <f>'2. FTNC CAN'!M251+'3. FTNC USD'!M251+'4. FTNC EUR'!M251+'5. FTNC GBP'!M251+'6. FTNC Autres (inclus)'!M251</f>
        <v>0</v>
      </c>
      <c r="N251" s="446">
        <f>'2. FTNC CAN'!N251+'3. FTNC USD'!N251+'4. FTNC EUR'!N251+'5. FTNC GBP'!N251+'6. FTNC Autres (inclus)'!N251</f>
        <v>0</v>
      </c>
      <c r="O251" s="443">
        <f>'2. FTNC CAN'!O251+'3. FTNC USD'!O251+'4. FTNC EUR'!O251+'5. FTNC GBP'!O251+'6. FTNC Autres (inclus)'!O251</f>
        <v>0</v>
      </c>
      <c r="P251" s="443">
        <f>'2. FTNC CAN'!P251+'3. FTNC USD'!P251+'4. FTNC EUR'!P251+'5. FTNC GBP'!P251+'6. FTNC Autres (inclus)'!P251</f>
        <v>0</v>
      </c>
      <c r="Q251" s="445">
        <f>'2. FTNC CAN'!Q251+'3. FTNC USD'!Q251+'4. FTNC EUR'!Q251+'5. FTNC GBP'!Q251+'6. FTNC Autres (inclus)'!Q251</f>
        <v>0</v>
      </c>
      <c r="R251" s="443">
        <f>'2. FTNC CAN'!R251+'3. FTNC USD'!R251+'4. FTNC EUR'!R251+'5. FTNC GBP'!R251+'6. FTNC Autres (inclus)'!R251</f>
        <v>0</v>
      </c>
      <c r="S251" s="444">
        <f>'2. FTNC CAN'!S251+'3. FTNC USD'!S251+'4. FTNC EUR'!S251+'5. FTNC GBP'!S251+'6. FTNC Autres (inclus)'!S251</f>
        <v>0</v>
      </c>
      <c r="T251" s="443">
        <f>'2. FTNC CAN'!T251+'3. FTNC USD'!T251+'4. FTNC EUR'!T251+'5. FTNC GBP'!T251+'6. FTNC Autres (inclus)'!T251</f>
        <v>0</v>
      </c>
      <c r="U251" s="444">
        <f>'2. FTNC CAN'!U251+'3. FTNC USD'!U251+'4. FTNC EUR'!U251+'5. FTNC GBP'!U251+'6. FTNC Autres (inclus)'!U251</f>
        <v>0</v>
      </c>
      <c r="V251" s="443">
        <f>'2. FTNC CAN'!V251+'3. FTNC USD'!V251+'4. FTNC EUR'!V251+'5. FTNC GBP'!V251+'6. FTNC Autres (inclus)'!V251</f>
        <v>0</v>
      </c>
      <c r="W251" s="444">
        <f>'2. FTNC CAN'!W251+'3. FTNC USD'!W251+'4. FTNC EUR'!W251+'5. FTNC GBP'!W251+'6. FTNC Autres (inclus)'!W251</f>
        <v>0</v>
      </c>
      <c r="X251" s="443">
        <f>'2. FTNC CAN'!X251+'3. FTNC USD'!X251+'4. FTNC EUR'!X251+'5. FTNC GBP'!X251+'6. FTNC Autres (inclus)'!X251</f>
        <v>0</v>
      </c>
      <c r="Y251" s="444">
        <f>'2. FTNC CAN'!Y251+'3. FTNC USD'!Y251+'4. FTNC EUR'!Y251+'5. FTNC GBP'!Y251+'6. FTNC Autres (inclus)'!Y251</f>
        <v>0</v>
      </c>
      <c r="Z251" s="443">
        <f>'2. FTNC CAN'!Z251+'3. FTNC USD'!Z251+'4. FTNC EUR'!Z251+'5. FTNC GBP'!Z251+'6. FTNC Autres (inclus)'!Z251</f>
        <v>0</v>
      </c>
      <c r="AA251" s="444">
        <f>'2. FTNC CAN'!AA251+'3. FTNC USD'!AA251+'4. FTNC EUR'!AA251+'5. FTNC GBP'!AA251+'6. FTNC Autres (inclus)'!AA251</f>
        <v>0</v>
      </c>
      <c r="AB251" s="447">
        <f>'2. FTNC CAN'!AB251+'3. FTNC USD'!AB251+'4. FTNC EUR'!AB251+'5. FTNC GBP'!AB251+'6. FTNC Autres (inclus)'!AB251</f>
        <v>0</v>
      </c>
      <c r="AC251" s="441">
        <f>'2. FTNC CAN'!AC251+'3. FTNC USD'!AC251+'4. FTNC EUR'!AC251+'5. FTNC GBP'!AC251+'6. FTNC Autres (inclus)'!AC251</f>
        <v>0</v>
      </c>
      <c r="AD251" s="996"/>
      <c r="AE251" s="997"/>
      <c r="AF251" s="998"/>
    </row>
    <row r="252" spans="1:32" ht="15" customHeight="1" x14ac:dyDescent="0.2">
      <c r="A252" s="232">
        <v>346</v>
      </c>
      <c r="B252" s="474"/>
      <c r="C252" s="263"/>
      <c r="D252" s="263"/>
      <c r="E252" s="264"/>
      <c r="F252" s="859" t="s">
        <v>490</v>
      </c>
      <c r="G252" s="860"/>
      <c r="H252" s="860"/>
      <c r="I252" s="860"/>
      <c r="J252" s="860"/>
      <c r="K252" s="860"/>
      <c r="L252" s="861"/>
      <c r="M252" s="441">
        <f>'2. FTNC CAN'!M252+'3. FTNC USD'!M252+'4. FTNC EUR'!M252+'5. FTNC GBP'!M252+'6. FTNC Autres (inclus)'!M252</f>
        <v>0</v>
      </c>
      <c r="N252" s="446">
        <f>'2. FTNC CAN'!N252+'3. FTNC USD'!N252+'4. FTNC EUR'!N252+'5. FTNC GBP'!N252+'6. FTNC Autres (inclus)'!N252</f>
        <v>0</v>
      </c>
      <c r="O252" s="443">
        <f>'2. FTNC CAN'!O252+'3. FTNC USD'!O252+'4. FTNC EUR'!O252+'5. FTNC GBP'!O252+'6. FTNC Autres (inclus)'!O252</f>
        <v>0</v>
      </c>
      <c r="P252" s="443">
        <f>'2. FTNC CAN'!P252+'3. FTNC USD'!P252+'4. FTNC EUR'!P252+'5. FTNC GBP'!P252+'6. FTNC Autres (inclus)'!P252</f>
        <v>0</v>
      </c>
      <c r="Q252" s="445">
        <f>'2. FTNC CAN'!Q252+'3. FTNC USD'!Q252+'4. FTNC EUR'!Q252+'5. FTNC GBP'!Q252+'6. FTNC Autres (inclus)'!Q252</f>
        <v>0</v>
      </c>
      <c r="R252" s="443">
        <f>'2. FTNC CAN'!R252+'3. FTNC USD'!R252+'4. FTNC EUR'!R252+'5. FTNC GBP'!R252+'6. FTNC Autres (inclus)'!R252</f>
        <v>0</v>
      </c>
      <c r="S252" s="444">
        <f>'2. FTNC CAN'!S252+'3. FTNC USD'!S252+'4. FTNC EUR'!S252+'5. FTNC GBP'!S252+'6. FTNC Autres (inclus)'!S252</f>
        <v>0</v>
      </c>
      <c r="T252" s="443">
        <f>'2. FTNC CAN'!T252+'3. FTNC USD'!T252+'4. FTNC EUR'!T252+'5. FTNC GBP'!T252+'6. FTNC Autres (inclus)'!T252</f>
        <v>0</v>
      </c>
      <c r="U252" s="444">
        <f>'2. FTNC CAN'!U252+'3. FTNC USD'!U252+'4. FTNC EUR'!U252+'5. FTNC GBP'!U252+'6. FTNC Autres (inclus)'!U252</f>
        <v>0</v>
      </c>
      <c r="V252" s="443">
        <f>'2. FTNC CAN'!V252+'3. FTNC USD'!V252+'4. FTNC EUR'!V252+'5. FTNC GBP'!V252+'6. FTNC Autres (inclus)'!V252</f>
        <v>0</v>
      </c>
      <c r="W252" s="444">
        <f>'2. FTNC CAN'!W252+'3. FTNC USD'!W252+'4. FTNC EUR'!W252+'5. FTNC GBP'!W252+'6. FTNC Autres (inclus)'!W252</f>
        <v>0</v>
      </c>
      <c r="X252" s="443">
        <f>'2. FTNC CAN'!X252+'3. FTNC USD'!X252+'4. FTNC EUR'!X252+'5. FTNC GBP'!X252+'6. FTNC Autres (inclus)'!X252</f>
        <v>0</v>
      </c>
      <c r="Y252" s="444">
        <f>'2. FTNC CAN'!Y252+'3. FTNC USD'!Y252+'4. FTNC EUR'!Y252+'5. FTNC GBP'!Y252+'6. FTNC Autres (inclus)'!Y252</f>
        <v>0</v>
      </c>
      <c r="Z252" s="443">
        <f>'2. FTNC CAN'!Z252+'3. FTNC USD'!Z252+'4. FTNC EUR'!Z252+'5. FTNC GBP'!Z252+'6. FTNC Autres (inclus)'!Z252</f>
        <v>0</v>
      </c>
      <c r="AA252" s="444">
        <f>'2. FTNC CAN'!AA252+'3. FTNC USD'!AA252+'4. FTNC EUR'!AA252+'5. FTNC GBP'!AA252+'6. FTNC Autres (inclus)'!AA252</f>
        <v>0</v>
      </c>
      <c r="AB252" s="447">
        <f>'2. FTNC CAN'!AB252+'3. FTNC USD'!AB252+'4. FTNC EUR'!AB252+'5. FTNC GBP'!AB252+'6. FTNC Autres (inclus)'!AB252</f>
        <v>0</v>
      </c>
      <c r="AC252" s="441">
        <f>'2. FTNC CAN'!AC252+'3. FTNC USD'!AC252+'4. FTNC EUR'!AC252+'5. FTNC GBP'!AC252+'6. FTNC Autres (inclus)'!AC252</f>
        <v>0</v>
      </c>
      <c r="AD252" s="996"/>
      <c r="AE252" s="997"/>
      <c r="AF252" s="998"/>
    </row>
    <row r="253" spans="1:32" ht="15" customHeight="1" x14ac:dyDescent="0.2">
      <c r="A253" s="232">
        <v>347</v>
      </c>
      <c r="B253" s="474"/>
      <c r="C253" s="263"/>
      <c r="D253" s="271"/>
      <c r="E253" s="853" t="s">
        <v>493</v>
      </c>
      <c r="F253" s="854"/>
      <c r="G253" s="854"/>
      <c r="H253" s="854"/>
      <c r="I253" s="854"/>
      <c r="J253" s="854"/>
      <c r="K253" s="854"/>
      <c r="L253" s="855"/>
      <c r="M253" s="407">
        <f>SUBTOTAL(9,M254:M259)</f>
        <v>0</v>
      </c>
      <c r="N253" s="410">
        <f t="shared" ref="N253:AC253" si="58">SUBTOTAL(9,N254:N259)</f>
        <v>0</v>
      </c>
      <c r="O253" s="414">
        <f t="shared" si="58"/>
        <v>0</v>
      </c>
      <c r="P253" s="413">
        <f t="shared" si="58"/>
        <v>0</v>
      </c>
      <c r="Q253" s="415">
        <f t="shared" si="58"/>
        <v>0</v>
      </c>
      <c r="R253" s="414">
        <f t="shared" si="58"/>
        <v>0</v>
      </c>
      <c r="S253" s="414">
        <f t="shared" si="58"/>
        <v>0</v>
      </c>
      <c r="T253" s="414">
        <f t="shared" si="58"/>
        <v>0</v>
      </c>
      <c r="U253" s="414">
        <f t="shared" si="58"/>
        <v>0</v>
      </c>
      <c r="V253" s="414">
        <f t="shared" si="58"/>
        <v>0</v>
      </c>
      <c r="W253" s="414">
        <f t="shared" si="58"/>
        <v>0</v>
      </c>
      <c r="X253" s="414">
        <f t="shared" si="58"/>
        <v>0</v>
      </c>
      <c r="Y253" s="414">
        <f t="shared" si="58"/>
        <v>0</v>
      </c>
      <c r="Z253" s="414">
        <f t="shared" si="58"/>
        <v>0</v>
      </c>
      <c r="AA253" s="414">
        <f t="shared" si="58"/>
        <v>0</v>
      </c>
      <c r="AB253" s="424">
        <f t="shared" si="58"/>
        <v>0</v>
      </c>
      <c r="AC253" s="407">
        <f t="shared" si="58"/>
        <v>0</v>
      </c>
      <c r="AD253" s="996"/>
      <c r="AE253" s="997"/>
      <c r="AF253" s="998"/>
    </row>
    <row r="254" spans="1:32" ht="15" customHeight="1" x14ac:dyDescent="0.2">
      <c r="A254" s="232">
        <v>348</v>
      </c>
      <c r="B254" s="474"/>
      <c r="C254" s="491"/>
      <c r="D254" s="491"/>
      <c r="E254" s="494"/>
      <c r="F254" s="856" t="s">
        <v>491</v>
      </c>
      <c r="G254" s="857"/>
      <c r="H254" s="857"/>
      <c r="I254" s="857"/>
      <c r="J254" s="857"/>
      <c r="K254" s="857"/>
      <c r="L254" s="858"/>
      <c r="M254" s="441">
        <f>'2. FTNC CAN'!M254+'3. FTNC USD'!M254+'4. FTNC EUR'!M254+'5. FTNC GBP'!M254+'6. FTNC Autres (inclus)'!M254</f>
        <v>0</v>
      </c>
      <c r="N254" s="446">
        <f>'2. FTNC CAN'!N254+'3. FTNC USD'!N254+'4. FTNC EUR'!N254+'5. FTNC GBP'!N254+'6. FTNC Autres (inclus)'!N254</f>
        <v>0</v>
      </c>
      <c r="O254" s="443">
        <f>'2. FTNC CAN'!O254+'3. FTNC USD'!O254+'4. FTNC EUR'!O254+'5. FTNC GBP'!O254+'6. FTNC Autres (inclus)'!O254</f>
        <v>0</v>
      </c>
      <c r="P254" s="443">
        <f>'2. FTNC CAN'!P254+'3. FTNC USD'!P254+'4. FTNC EUR'!P254+'5. FTNC GBP'!P254+'6. FTNC Autres (inclus)'!P254</f>
        <v>0</v>
      </c>
      <c r="Q254" s="445">
        <f>'2. FTNC CAN'!Q254+'3. FTNC USD'!Q254+'4. FTNC EUR'!Q254+'5. FTNC GBP'!Q254+'6. FTNC Autres (inclus)'!Q254</f>
        <v>0</v>
      </c>
      <c r="R254" s="443">
        <f>'2. FTNC CAN'!R254+'3. FTNC USD'!R254+'4. FTNC EUR'!R254+'5. FTNC GBP'!R254+'6. FTNC Autres (inclus)'!R254</f>
        <v>0</v>
      </c>
      <c r="S254" s="428"/>
      <c r="T254" s="427"/>
      <c r="U254" s="428"/>
      <c r="V254" s="427"/>
      <c r="W254" s="428"/>
      <c r="X254" s="427"/>
      <c r="Y254" s="428"/>
      <c r="Z254" s="427"/>
      <c r="AA254" s="428"/>
      <c r="AB254" s="429"/>
      <c r="AC254" s="430"/>
      <c r="AD254" s="996"/>
      <c r="AE254" s="997"/>
      <c r="AF254" s="998"/>
    </row>
    <row r="255" spans="1:32" ht="15" customHeight="1" x14ac:dyDescent="0.2">
      <c r="A255" s="232">
        <v>349</v>
      </c>
      <c r="B255" s="474"/>
      <c r="C255" s="491"/>
      <c r="D255" s="491"/>
      <c r="E255" s="494"/>
      <c r="F255" s="915" t="s">
        <v>492</v>
      </c>
      <c r="G255" s="916"/>
      <c r="H255" s="916"/>
      <c r="I255" s="916"/>
      <c r="J255" s="916"/>
      <c r="K255" s="916"/>
      <c r="L255" s="917"/>
      <c r="M255" s="441">
        <f>'2. FTNC CAN'!M255+'3. FTNC USD'!M255+'4. FTNC EUR'!M255+'5. FTNC GBP'!M255+'6. FTNC Autres (inclus)'!M255</f>
        <v>0</v>
      </c>
      <c r="N255" s="446">
        <f>'2. FTNC CAN'!N255+'3. FTNC USD'!N255+'4. FTNC EUR'!N255+'5. FTNC GBP'!N255+'6. FTNC Autres (inclus)'!N255</f>
        <v>0</v>
      </c>
      <c r="O255" s="443">
        <f>'2. FTNC CAN'!O255+'3. FTNC USD'!O255+'4. FTNC EUR'!O255+'5. FTNC GBP'!O255+'6. FTNC Autres (inclus)'!O255</f>
        <v>0</v>
      </c>
      <c r="P255" s="443">
        <f>'2. FTNC CAN'!P255+'3. FTNC USD'!P255+'4. FTNC EUR'!P255+'5. FTNC GBP'!P255+'6. FTNC Autres (inclus)'!P255</f>
        <v>0</v>
      </c>
      <c r="Q255" s="445">
        <f>'2. FTNC CAN'!Q255+'3. FTNC USD'!Q255+'4. FTNC EUR'!Q255+'5. FTNC GBP'!Q255+'6. FTNC Autres (inclus)'!Q255</f>
        <v>0</v>
      </c>
      <c r="R255" s="443">
        <f>'2. FTNC CAN'!R255+'3. FTNC USD'!R255+'4. FTNC EUR'!R255+'5. FTNC GBP'!R255+'6. FTNC Autres (inclus)'!R255</f>
        <v>0</v>
      </c>
      <c r="S255" s="444">
        <f>'2. FTNC CAN'!T256+'3. FTNC USD'!S255+'4. FTNC EUR'!S255+'5. FTNC GBP'!S255+'6. FTNC Autres (inclus)'!S255</f>
        <v>0</v>
      </c>
      <c r="T255" s="427"/>
      <c r="U255" s="428"/>
      <c r="V255" s="427"/>
      <c r="W255" s="428"/>
      <c r="X255" s="427"/>
      <c r="Y255" s="428"/>
      <c r="Z255" s="427"/>
      <c r="AA255" s="428"/>
      <c r="AB255" s="429"/>
      <c r="AC255" s="430"/>
      <c r="AD255" s="996"/>
      <c r="AE255" s="997"/>
      <c r="AF255" s="998"/>
    </row>
    <row r="256" spans="1:32" ht="15" customHeight="1" x14ac:dyDescent="0.2">
      <c r="A256" s="232">
        <v>350</v>
      </c>
      <c r="B256" s="474"/>
      <c r="C256" s="491"/>
      <c r="D256" s="491"/>
      <c r="E256" s="494"/>
      <c r="F256" s="915" t="s">
        <v>494</v>
      </c>
      <c r="G256" s="916"/>
      <c r="H256" s="916"/>
      <c r="I256" s="916"/>
      <c r="J256" s="916"/>
      <c r="K256" s="916"/>
      <c r="L256" s="917"/>
      <c r="M256" s="441">
        <f>'2. FTNC CAN'!M256+'3. FTNC USD'!M256+'4. FTNC EUR'!M256+'5. FTNC GBP'!M256+'6. FTNC Autres (inclus)'!M256</f>
        <v>0</v>
      </c>
      <c r="N256" s="446">
        <f>'2. FTNC CAN'!N256+'3. FTNC USD'!N256+'4. FTNC EUR'!N256+'5. FTNC GBP'!N256+'6. FTNC Autres (inclus)'!N256</f>
        <v>0</v>
      </c>
      <c r="O256" s="443">
        <f>'2. FTNC CAN'!O256+'3. FTNC USD'!O256+'4. FTNC EUR'!O256+'5. FTNC GBP'!O256+'6. FTNC Autres (inclus)'!O256</f>
        <v>0</v>
      </c>
      <c r="P256" s="443">
        <f>'2. FTNC CAN'!P256+'3. FTNC USD'!P256+'4. FTNC EUR'!P256+'5. FTNC GBP'!P256+'6. FTNC Autres (inclus)'!P256</f>
        <v>0</v>
      </c>
      <c r="Q256" s="445">
        <f>'2. FTNC CAN'!Q256+'3. FTNC USD'!Q256+'4. FTNC EUR'!Q256+'5. FTNC GBP'!Q256+'6. FTNC Autres (inclus)'!Q256</f>
        <v>0</v>
      </c>
      <c r="R256" s="443">
        <f>'2. FTNC CAN'!R256+'3. FTNC USD'!R256+'4. FTNC EUR'!R256+'5. FTNC GBP'!R256+'6. FTNC Autres (inclus)'!R256</f>
        <v>0</v>
      </c>
      <c r="S256" s="444">
        <f>'2. FTNC CAN'!T257+'3. FTNC USD'!S256+'4. FTNC EUR'!S256+'5. FTNC GBP'!S256+'6. FTNC Autres (inclus)'!S256</f>
        <v>0</v>
      </c>
      <c r="T256" s="443">
        <f>'2. FTNC CAN'!T256+'3. FTNC USD'!T256+'4. FTNC EUR'!T256+'5. FTNC GBP'!T256+'6. FTNC Autres (inclus)'!T256</f>
        <v>0</v>
      </c>
      <c r="U256" s="444">
        <f>'2. FTNC CAN'!U256+'3. FTNC USD'!U256+'4. FTNC EUR'!U256+'5. FTNC GBP'!U256+'6. FTNC Autres (inclus)'!U256</f>
        <v>0</v>
      </c>
      <c r="V256" s="427"/>
      <c r="W256" s="428"/>
      <c r="X256" s="427"/>
      <c r="Y256" s="428"/>
      <c r="Z256" s="427"/>
      <c r="AA256" s="428"/>
      <c r="AB256" s="429"/>
      <c r="AC256" s="430"/>
      <c r="AD256" s="996"/>
      <c r="AE256" s="997"/>
      <c r="AF256" s="998"/>
    </row>
    <row r="257" spans="1:32" ht="15" customHeight="1" x14ac:dyDescent="0.2">
      <c r="A257" s="232">
        <v>351</v>
      </c>
      <c r="B257" s="474"/>
      <c r="C257" s="491"/>
      <c r="D257" s="491"/>
      <c r="E257" s="494"/>
      <c r="F257" s="915" t="s">
        <v>495</v>
      </c>
      <c r="G257" s="916"/>
      <c r="H257" s="916"/>
      <c r="I257" s="916"/>
      <c r="J257" s="916"/>
      <c r="K257" s="916"/>
      <c r="L257" s="917"/>
      <c r="M257" s="441">
        <f>'2. FTNC CAN'!M257+'3. FTNC USD'!M257+'4. FTNC EUR'!M257+'5. FTNC GBP'!M257+'6. FTNC Autres (inclus)'!M257</f>
        <v>0</v>
      </c>
      <c r="N257" s="446">
        <f>'2. FTNC CAN'!N257+'3. FTNC USD'!N257+'4. FTNC EUR'!N257+'5. FTNC GBP'!N257+'6. FTNC Autres (inclus)'!N257</f>
        <v>0</v>
      </c>
      <c r="O257" s="443">
        <f>'2. FTNC CAN'!O257+'3. FTNC USD'!O257+'4. FTNC EUR'!O257+'5. FTNC GBP'!O257+'6. FTNC Autres (inclus)'!O257</f>
        <v>0</v>
      </c>
      <c r="P257" s="443">
        <f>'2. FTNC CAN'!P257+'3. FTNC USD'!P257+'4. FTNC EUR'!P257+'5. FTNC GBP'!P257+'6. FTNC Autres (inclus)'!P257</f>
        <v>0</v>
      </c>
      <c r="Q257" s="445">
        <f>'2. FTNC CAN'!Q257+'3. FTNC USD'!Q257+'4. FTNC EUR'!Q257+'5. FTNC GBP'!Q257+'6. FTNC Autres (inclus)'!Q257</f>
        <v>0</v>
      </c>
      <c r="R257" s="443">
        <f>'2. FTNC CAN'!R257+'3. FTNC USD'!R257+'4. FTNC EUR'!R257+'5. FTNC GBP'!R257+'6. FTNC Autres (inclus)'!R257</f>
        <v>0</v>
      </c>
      <c r="S257" s="444">
        <f>'2. FTNC CAN'!T258+'3. FTNC USD'!S257+'4. FTNC EUR'!S257+'5. FTNC GBP'!S257+'6. FTNC Autres (inclus)'!S257</f>
        <v>0</v>
      </c>
      <c r="T257" s="443">
        <f>'2. FTNC CAN'!T257+'3. FTNC USD'!T257+'4. FTNC EUR'!T257+'5. FTNC GBP'!T257+'6. FTNC Autres (inclus)'!T257</f>
        <v>0</v>
      </c>
      <c r="U257" s="444">
        <f>'2. FTNC CAN'!U257+'3. FTNC USD'!U257+'4. FTNC EUR'!U257+'5. FTNC GBP'!U257+'6. FTNC Autres (inclus)'!U257</f>
        <v>0</v>
      </c>
      <c r="V257" s="443">
        <f>'2. FTNC CAN'!V257+'3. FTNC USD'!V257+'4. FTNC EUR'!V257+'5. FTNC GBP'!V257+'6. FTNC Autres (inclus)'!V257</f>
        <v>0</v>
      </c>
      <c r="W257" s="444">
        <f>'2. FTNC CAN'!W257+'3. FTNC USD'!W257+'4. FTNC EUR'!W257+'5. FTNC GBP'!W257+'6. FTNC Autres (inclus)'!W257</f>
        <v>0</v>
      </c>
      <c r="X257" s="443">
        <f>'2. FTNC CAN'!X257+'3. FTNC USD'!X257+'4. FTNC EUR'!X257+'5. FTNC GBP'!X257+'6. FTNC Autres (inclus)'!X257</f>
        <v>0</v>
      </c>
      <c r="Y257" s="444">
        <f>'2. FTNC CAN'!Y257+'3. FTNC USD'!Y257+'4. FTNC EUR'!Y257+'5. FTNC GBP'!Y257+'6. FTNC Autres (inclus)'!Y257</f>
        <v>0</v>
      </c>
      <c r="Z257" s="427"/>
      <c r="AA257" s="428"/>
      <c r="AB257" s="429"/>
      <c r="AC257" s="430"/>
      <c r="AD257" s="996"/>
      <c r="AE257" s="997"/>
      <c r="AF257" s="998"/>
    </row>
    <row r="258" spans="1:32" ht="15" customHeight="1" x14ac:dyDescent="0.2">
      <c r="A258" s="232">
        <v>352</v>
      </c>
      <c r="B258" s="474"/>
      <c r="C258" s="491"/>
      <c r="D258" s="491"/>
      <c r="E258" s="494"/>
      <c r="F258" s="915" t="s">
        <v>496</v>
      </c>
      <c r="G258" s="916"/>
      <c r="H258" s="916"/>
      <c r="I258" s="916"/>
      <c r="J258" s="916"/>
      <c r="K258" s="916"/>
      <c r="L258" s="917"/>
      <c r="M258" s="441">
        <f>'2. FTNC CAN'!M258+'3. FTNC USD'!M258+'4. FTNC EUR'!M258+'5. FTNC GBP'!M258+'6. FTNC Autres (inclus)'!M258</f>
        <v>0</v>
      </c>
      <c r="N258" s="446">
        <f>'2. FTNC CAN'!N258+'3. FTNC USD'!N258+'4. FTNC EUR'!N258+'5. FTNC GBP'!N258+'6. FTNC Autres (inclus)'!N258</f>
        <v>0</v>
      </c>
      <c r="O258" s="443">
        <f>'2. FTNC CAN'!O258+'3. FTNC USD'!O258+'4. FTNC EUR'!O258+'5. FTNC GBP'!O258+'6. FTNC Autres (inclus)'!O258</f>
        <v>0</v>
      </c>
      <c r="P258" s="443">
        <f>'2. FTNC CAN'!P258+'3. FTNC USD'!P258+'4. FTNC EUR'!P258+'5. FTNC GBP'!P258+'6. FTNC Autres (inclus)'!P258</f>
        <v>0</v>
      </c>
      <c r="Q258" s="445">
        <f>'2. FTNC CAN'!Q258+'3. FTNC USD'!Q258+'4. FTNC EUR'!Q258+'5. FTNC GBP'!Q258+'6. FTNC Autres (inclus)'!Q258</f>
        <v>0</v>
      </c>
      <c r="R258" s="443">
        <f>'2. FTNC CAN'!R258+'3. FTNC USD'!R258+'4. FTNC EUR'!R258+'5. FTNC GBP'!R258+'6. FTNC Autres (inclus)'!R258</f>
        <v>0</v>
      </c>
      <c r="S258" s="444">
        <f>'2. FTNC CAN'!S258+'3. FTNC USD'!S258+'4. FTNC EUR'!S258+'5. FTNC GBP'!S258+'6. FTNC Autres (inclus)'!S258</f>
        <v>0</v>
      </c>
      <c r="T258" s="443">
        <f>'2. FTNC CAN'!T258+'3. FTNC USD'!T258+'4. FTNC EUR'!T258+'5. FTNC GBP'!T258+'6. FTNC Autres (inclus)'!T258</f>
        <v>0</v>
      </c>
      <c r="U258" s="444">
        <f>'2. FTNC CAN'!U258+'3. FTNC USD'!U258+'4. FTNC EUR'!U258+'5. FTNC GBP'!U258+'6. FTNC Autres (inclus)'!U258</f>
        <v>0</v>
      </c>
      <c r="V258" s="443">
        <f>'2. FTNC CAN'!V258+'3. FTNC USD'!V258+'4. FTNC EUR'!V258+'5. FTNC GBP'!V258+'6. FTNC Autres (inclus)'!V258</f>
        <v>0</v>
      </c>
      <c r="W258" s="444">
        <f>'2. FTNC CAN'!W258+'3. FTNC USD'!W258+'4. FTNC EUR'!W258+'5. FTNC GBP'!W258+'6. FTNC Autres (inclus)'!W258</f>
        <v>0</v>
      </c>
      <c r="X258" s="443">
        <f>'2. FTNC CAN'!X258+'3. FTNC USD'!X258+'4. FTNC EUR'!X258+'5. FTNC GBP'!X258+'6. FTNC Autres (inclus)'!X258</f>
        <v>0</v>
      </c>
      <c r="Y258" s="444">
        <f>'2. FTNC CAN'!Y258+'3. FTNC USD'!Y258+'4. FTNC EUR'!Y258+'5. FTNC GBP'!Y258+'6. FTNC Autres (inclus)'!Y258</f>
        <v>0</v>
      </c>
      <c r="Z258" s="443">
        <f>'2. FTNC CAN'!Z258+'3. FTNC USD'!Z258+'4. FTNC EUR'!Z258+'5. FTNC GBP'!Z258+'6. FTNC Autres (inclus)'!Z258</f>
        <v>0</v>
      </c>
      <c r="AA258" s="444">
        <f>'2. FTNC CAN'!AA258+'3. FTNC USD'!AA258+'4. FTNC EUR'!AA258+'5. FTNC GBP'!AA258+'6. FTNC Autres (inclus)'!AA258</f>
        <v>0</v>
      </c>
      <c r="AB258" s="447">
        <f>'2. FTNC CAN'!AB258+'3. FTNC USD'!AB258+'4. FTNC EUR'!AB258+'5. FTNC GBP'!AB258+'6. FTNC Autres (inclus)'!AB258</f>
        <v>0</v>
      </c>
      <c r="AC258" s="441">
        <f>'2. FTNC CAN'!AC258+'3. FTNC USD'!AC258+'4. FTNC EUR'!AC258+'5. FTNC GBP'!AC258+'6. FTNC Autres (inclus)'!AC258</f>
        <v>0</v>
      </c>
      <c r="AD258" s="996"/>
      <c r="AE258" s="997"/>
      <c r="AF258" s="998"/>
    </row>
    <row r="259" spans="1:32" ht="15" customHeight="1" x14ac:dyDescent="0.2">
      <c r="A259" s="232">
        <v>353</v>
      </c>
      <c r="B259" s="474"/>
      <c r="C259" s="263"/>
      <c r="D259" s="263"/>
      <c r="E259" s="264"/>
      <c r="F259" s="859" t="s">
        <v>497</v>
      </c>
      <c r="G259" s="860"/>
      <c r="H259" s="860"/>
      <c r="I259" s="860"/>
      <c r="J259" s="860"/>
      <c r="K259" s="860"/>
      <c r="L259" s="861"/>
      <c r="M259" s="441">
        <f>'2. FTNC CAN'!M259+'3. FTNC USD'!M259+'4. FTNC EUR'!M259+'5. FTNC GBP'!M259+'6. FTNC Autres (inclus)'!M259</f>
        <v>0</v>
      </c>
      <c r="N259" s="446">
        <f>'2. FTNC CAN'!N259+'3. FTNC USD'!N259+'4. FTNC EUR'!N259+'5. FTNC GBP'!N259+'6. FTNC Autres (inclus)'!N259</f>
        <v>0</v>
      </c>
      <c r="O259" s="443">
        <f>'2. FTNC CAN'!O259+'3. FTNC USD'!O259+'4. FTNC EUR'!O259+'5. FTNC GBP'!O259+'6. FTNC Autres (inclus)'!O259</f>
        <v>0</v>
      </c>
      <c r="P259" s="443">
        <f>'2. FTNC CAN'!P259+'3. FTNC USD'!P259+'4. FTNC EUR'!P259+'5. FTNC GBP'!P259+'6. FTNC Autres (inclus)'!P259</f>
        <v>0</v>
      </c>
      <c r="Q259" s="445">
        <f>'2. FTNC CAN'!Q259+'3. FTNC USD'!Q259+'4. FTNC EUR'!Q259+'5. FTNC GBP'!Q259+'6. FTNC Autres (inclus)'!Q259</f>
        <v>0</v>
      </c>
      <c r="R259" s="443">
        <f>'2. FTNC CAN'!R259+'3. FTNC USD'!R259+'4. FTNC EUR'!R259+'5. FTNC GBP'!R259+'6. FTNC Autres (inclus)'!R259</f>
        <v>0</v>
      </c>
      <c r="S259" s="444">
        <f>'2. FTNC CAN'!S259+'3. FTNC USD'!S259+'4. FTNC EUR'!S259+'5. FTNC GBP'!S259+'6. FTNC Autres (inclus)'!S259</f>
        <v>0</v>
      </c>
      <c r="T259" s="443">
        <f>'2. FTNC CAN'!T259+'3. FTNC USD'!T259+'4. FTNC EUR'!T259+'5. FTNC GBP'!T259+'6. FTNC Autres (inclus)'!T259</f>
        <v>0</v>
      </c>
      <c r="U259" s="444">
        <f>'2. FTNC CAN'!U259+'3. FTNC USD'!U259+'4. FTNC EUR'!U259+'5. FTNC GBP'!U259+'6. FTNC Autres (inclus)'!U259</f>
        <v>0</v>
      </c>
      <c r="V259" s="443">
        <f>'2. FTNC CAN'!V259+'3. FTNC USD'!V259+'4. FTNC EUR'!V259+'5. FTNC GBP'!V259+'6. FTNC Autres (inclus)'!V259</f>
        <v>0</v>
      </c>
      <c r="W259" s="444">
        <f>'2. FTNC CAN'!W259+'3. FTNC USD'!W259+'4. FTNC EUR'!W259+'5. FTNC GBP'!W259+'6. FTNC Autres (inclus)'!W259</f>
        <v>0</v>
      </c>
      <c r="X259" s="443">
        <f>'2. FTNC CAN'!X259+'3. FTNC USD'!X259+'4. FTNC EUR'!X259+'5. FTNC GBP'!X259+'6. FTNC Autres (inclus)'!X259</f>
        <v>0</v>
      </c>
      <c r="Y259" s="444">
        <f>'2. FTNC CAN'!Y259+'3. FTNC USD'!Y259+'4. FTNC EUR'!Y259+'5. FTNC GBP'!Y259+'6. FTNC Autres (inclus)'!Y259</f>
        <v>0</v>
      </c>
      <c r="Z259" s="443">
        <f>'2. FTNC CAN'!Z259+'3. FTNC USD'!Z259+'4. FTNC EUR'!Z259+'5. FTNC GBP'!Z259+'6. FTNC Autres (inclus)'!Z259</f>
        <v>0</v>
      </c>
      <c r="AA259" s="444">
        <f>'2. FTNC CAN'!AA259+'3. FTNC USD'!AA259+'4. FTNC EUR'!AA259+'5. FTNC GBP'!AA259+'6. FTNC Autres (inclus)'!AA259</f>
        <v>0</v>
      </c>
      <c r="AB259" s="447">
        <f>'2. FTNC CAN'!AB259+'3. FTNC USD'!AB259+'4. FTNC EUR'!AB259+'5. FTNC GBP'!AB259+'6. FTNC Autres (inclus)'!AB259</f>
        <v>0</v>
      </c>
      <c r="AC259" s="441">
        <f>'2. FTNC CAN'!AC259+'3. FTNC USD'!AC259+'4. FTNC EUR'!AC259+'5. FTNC GBP'!AC259+'6. FTNC Autres (inclus)'!AC259</f>
        <v>0</v>
      </c>
      <c r="AD259" s="996"/>
      <c r="AE259" s="997"/>
      <c r="AF259" s="998"/>
    </row>
    <row r="260" spans="1:32" ht="15" customHeight="1" x14ac:dyDescent="0.2">
      <c r="A260" s="232">
        <v>354</v>
      </c>
      <c r="B260" s="474"/>
      <c r="C260" s="263"/>
      <c r="D260" s="271"/>
      <c r="E260" s="853" t="s">
        <v>498</v>
      </c>
      <c r="F260" s="854"/>
      <c r="G260" s="854"/>
      <c r="H260" s="854"/>
      <c r="I260" s="854"/>
      <c r="J260" s="854"/>
      <c r="K260" s="854"/>
      <c r="L260" s="855"/>
      <c r="M260" s="407">
        <f>SUBTOTAL(9,M261:M266)</f>
        <v>0</v>
      </c>
      <c r="N260" s="410">
        <f t="shared" ref="N260:AC260" si="59">SUBTOTAL(9,N261:N266)</f>
        <v>0</v>
      </c>
      <c r="O260" s="414">
        <f t="shared" si="59"/>
        <v>0</v>
      </c>
      <c r="P260" s="413">
        <f t="shared" si="59"/>
        <v>0</v>
      </c>
      <c r="Q260" s="415">
        <f t="shared" si="59"/>
        <v>0</v>
      </c>
      <c r="R260" s="414">
        <f t="shared" si="59"/>
        <v>0</v>
      </c>
      <c r="S260" s="414">
        <f t="shared" si="59"/>
        <v>0</v>
      </c>
      <c r="T260" s="414">
        <f t="shared" si="59"/>
        <v>0</v>
      </c>
      <c r="U260" s="414">
        <f t="shared" si="59"/>
        <v>0</v>
      </c>
      <c r="V260" s="414">
        <f t="shared" si="59"/>
        <v>0</v>
      </c>
      <c r="W260" s="414">
        <f t="shared" si="59"/>
        <v>0</v>
      </c>
      <c r="X260" s="414">
        <f t="shared" si="59"/>
        <v>0</v>
      </c>
      <c r="Y260" s="414">
        <f t="shared" si="59"/>
        <v>0</v>
      </c>
      <c r="Z260" s="414">
        <f t="shared" si="59"/>
        <v>0</v>
      </c>
      <c r="AA260" s="414">
        <f t="shared" si="59"/>
        <v>0</v>
      </c>
      <c r="AB260" s="424">
        <f t="shared" si="59"/>
        <v>0</v>
      </c>
      <c r="AC260" s="407">
        <f t="shared" si="59"/>
        <v>0</v>
      </c>
      <c r="AD260" s="996"/>
      <c r="AE260" s="997"/>
      <c r="AF260" s="998"/>
    </row>
    <row r="261" spans="1:32" ht="15" customHeight="1" x14ac:dyDescent="0.2">
      <c r="A261" s="232">
        <v>355</v>
      </c>
      <c r="B261" s="474"/>
      <c r="C261" s="491"/>
      <c r="D261" s="491"/>
      <c r="E261" s="494"/>
      <c r="F261" s="856" t="s">
        <v>499</v>
      </c>
      <c r="G261" s="857"/>
      <c r="H261" s="857"/>
      <c r="I261" s="857"/>
      <c r="J261" s="857"/>
      <c r="K261" s="857"/>
      <c r="L261" s="858"/>
      <c r="M261" s="441">
        <f>'2. FTNC CAN'!M261+'3. FTNC USD'!M261+'4. FTNC EUR'!M261+'5. FTNC GBP'!M261+'6. FTNC Autres (inclus)'!M261</f>
        <v>0</v>
      </c>
      <c r="N261" s="446">
        <f>'2. FTNC CAN'!N261+'3. FTNC USD'!N261+'4. FTNC EUR'!N261+'5. FTNC GBP'!N261+'6. FTNC Autres (inclus)'!N261</f>
        <v>0</v>
      </c>
      <c r="O261" s="443">
        <f>'2. FTNC CAN'!O261+'3. FTNC USD'!O261+'4. FTNC EUR'!O261+'5. FTNC GBP'!O261+'6. FTNC Autres (inclus)'!O261</f>
        <v>0</v>
      </c>
      <c r="P261" s="443">
        <f>'2. FTNC CAN'!P261+'3. FTNC USD'!P261+'4. FTNC EUR'!P261+'5. FTNC GBP'!P261+'6. FTNC Autres (inclus)'!P261</f>
        <v>0</v>
      </c>
      <c r="Q261" s="445">
        <f>'2. FTNC CAN'!Q261+'3. FTNC USD'!Q261+'4. FTNC EUR'!Q261+'5. FTNC GBP'!Q261+'6. FTNC Autres (inclus)'!Q261</f>
        <v>0</v>
      </c>
      <c r="R261" s="443">
        <f>'2. FTNC CAN'!R261+'3. FTNC USD'!R261+'4. FTNC EUR'!R261+'5. FTNC GBP'!R261+'6. FTNC Autres (inclus)'!R261</f>
        <v>0</v>
      </c>
      <c r="S261" s="428"/>
      <c r="T261" s="427"/>
      <c r="U261" s="428"/>
      <c r="V261" s="427"/>
      <c r="W261" s="428"/>
      <c r="X261" s="427"/>
      <c r="Y261" s="428"/>
      <c r="Z261" s="427"/>
      <c r="AA261" s="428"/>
      <c r="AB261" s="429"/>
      <c r="AC261" s="430"/>
      <c r="AD261" s="996"/>
      <c r="AE261" s="997"/>
      <c r="AF261" s="998"/>
    </row>
    <row r="262" spans="1:32" ht="15" customHeight="1" x14ac:dyDescent="0.2">
      <c r="A262" s="232">
        <v>356</v>
      </c>
      <c r="B262" s="474"/>
      <c r="C262" s="491"/>
      <c r="D262" s="491"/>
      <c r="E262" s="494"/>
      <c r="F262" s="915" t="s">
        <v>500</v>
      </c>
      <c r="G262" s="916"/>
      <c r="H262" s="916"/>
      <c r="I262" s="916"/>
      <c r="J262" s="916"/>
      <c r="K262" s="916"/>
      <c r="L262" s="917"/>
      <c r="M262" s="441">
        <f>'2. FTNC CAN'!M262+'3. FTNC USD'!M262+'4. FTNC EUR'!M262+'5. FTNC GBP'!M262+'6. FTNC Autres (inclus)'!M262</f>
        <v>0</v>
      </c>
      <c r="N262" s="446">
        <f>'2. FTNC CAN'!N262+'3. FTNC USD'!N262+'4. FTNC EUR'!N262+'5. FTNC GBP'!N262+'6. FTNC Autres (inclus)'!N262</f>
        <v>0</v>
      </c>
      <c r="O262" s="443">
        <f>'2. FTNC CAN'!O262+'3. FTNC USD'!O262+'4. FTNC EUR'!O262+'5. FTNC GBP'!O262+'6. FTNC Autres (inclus)'!O262</f>
        <v>0</v>
      </c>
      <c r="P262" s="443">
        <f>'2. FTNC CAN'!P262+'3. FTNC USD'!P262+'4. FTNC EUR'!P262+'5. FTNC GBP'!P262+'6. FTNC Autres (inclus)'!P262</f>
        <v>0</v>
      </c>
      <c r="Q262" s="445">
        <f>'2. FTNC CAN'!Q262+'3. FTNC USD'!Q262+'4. FTNC EUR'!Q262+'5. FTNC GBP'!Q262+'6. FTNC Autres (inclus)'!Q262</f>
        <v>0</v>
      </c>
      <c r="R262" s="443">
        <f>'2. FTNC CAN'!R262+'3. FTNC USD'!R262+'4. FTNC EUR'!R262+'5. FTNC GBP'!R262+'6. FTNC Autres (inclus)'!R262</f>
        <v>0</v>
      </c>
      <c r="S262" s="444">
        <f>'2. FTNC CAN'!S262+'3. FTNC USD'!S262+'4. FTNC EUR'!S262+'5. FTNC GBP'!S262+'6. FTNC Autres (inclus)'!S262</f>
        <v>0</v>
      </c>
      <c r="T262" s="427"/>
      <c r="U262" s="428"/>
      <c r="V262" s="427"/>
      <c r="W262" s="428"/>
      <c r="X262" s="427"/>
      <c r="Y262" s="428"/>
      <c r="Z262" s="427"/>
      <c r="AA262" s="428"/>
      <c r="AB262" s="429"/>
      <c r="AC262" s="430"/>
      <c r="AD262" s="996"/>
      <c r="AE262" s="997"/>
      <c r="AF262" s="998"/>
    </row>
    <row r="263" spans="1:32" ht="15" customHeight="1" x14ac:dyDescent="0.2">
      <c r="A263" s="232">
        <v>357</v>
      </c>
      <c r="B263" s="474"/>
      <c r="C263" s="491"/>
      <c r="D263" s="491"/>
      <c r="E263" s="494"/>
      <c r="F263" s="915" t="s">
        <v>501</v>
      </c>
      <c r="G263" s="916"/>
      <c r="H263" s="916"/>
      <c r="I263" s="916"/>
      <c r="J263" s="916"/>
      <c r="K263" s="916"/>
      <c r="L263" s="917"/>
      <c r="M263" s="441">
        <f>'2. FTNC CAN'!M263+'3. FTNC USD'!M263+'4. FTNC EUR'!M263+'5. FTNC GBP'!M263+'6. FTNC Autres (inclus)'!M263</f>
        <v>0</v>
      </c>
      <c r="N263" s="446">
        <f>'2. FTNC CAN'!N263+'3. FTNC USD'!N263+'4. FTNC EUR'!N263+'5. FTNC GBP'!N263+'6. FTNC Autres (inclus)'!N263</f>
        <v>0</v>
      </c>
      <c r="O263" s="443">
        <f>'2. FTNC CAN'!O263+'3. FTNC USD'!O263+'4. FTNC EUR'!O263+'5. FTNC GBP'!O263+'6. FTNC Autres (inclus)'!O263</f>
        <v>0</v>
      </c>
      <c r="P263" s="443">
        <f>'2. FTNC CAN'!P263+'3. FTNC USD'!P263+'4. FTNC EUR'!P263+'5. FTNC GBP'!P263+'6. FTNC Autres (inclus)'!P263</f>
        <v>0</v>
      </c>
      <c r="Q263" s="445">
        <f>'2. FTNC CAN'!Q263+'3. FTNC USD'!Q263+'4. FTNC EUR'!Q263+'5. FTNC GBP'!Q263+'6. FTNC Autres (inclus)'!Q263</f>
        <v>0</v>
      </c>
      <c r="R263" s="443">
        <f>'2. FTNC CAN'!R263+'3. FTNC USD'!R263+'4. FTNC EUR'!R263+'5. FTNC GBP'!R263+'6. FTNC Autres (inclus)'!R263</f>
        <v>0</v>
      </c>
      <c r="S263" s="444">
        <f>'2. FTNC CAN'!S263+'3. FTNC USD'!S263+'4. FTNC EUR'!S263+'5. FTNC GBP'!S263+'6. FTNC Autres (inclus)'!S263</f>
        <v>0</v>
      </c>
      <c r="T263" s="443">
        <f>'2. FTNC CAN'!T263+'3. FTNC USD'!T263+'4. FTNC EUR'!T263+'5. FTNC GBP'!T263+'6. FTNC Autres (inclus)'!T263</f>
        <v>0</v>
      </c>
      <c r="U263" s="444">
        <f>'2. FTNC CAN'!U263+'3. FTNC USD'!U263+'4. FTNC EUR'!U263+'5. FTNC GBP'!U263+'6. FTNC Autres (inclus)'!U263</f>
        <v>0</v>
      </c>
      <c r="V263" s="427"/>
      <c r="W263" s="428"/>
      <c r="X263" s="427"/>
      <c r="Y263" s="428"/>
      <c r="Z263" s="427"/>
      <c r="AA263" s="428"/>
      <c r="AB263" s="429"/>
      <c r="AC263" s="430"/>
      <c r="AD263" s="996"/>
      <c r="AE263" s="997"/>
      <c r="AF263" s="998"/>
    </row>
    <row r="264" spans="1:32" ht="15" customHeight="1" x14ac:dyDescent="0.2">
      <c r="A264" s="232">
        <v>358</v>
      </c>
      <c r="B264" s="474"/>
      <c r="C264" s="491"/>
      <c r="D264" s="491"/>
      <c r="E264" s="494"/>
      <c r="F264" s="915" t="s">
        <v>502</v>
      </c>
      <c r="G264" s="916"/>
      <c r="H264" s="916"/>
      <c r="I264" s="916"/>
      <c r="J264" s="916"/>
      <c r="K264" s="916"/>
      <c r="L264" s="917"/>
      <c r="M264" s="441">
        <f>'2. FTNC CAN'!M264+'3. FTNC USD'!M264+'4. FTNC EUR'!M264+'5. FTNC GBP'!M264+'6. FTNC Autres (inclus)'!M264</f>
        <v>0</v>
      </c>
      <c r="N264" s="446">
        <f>'2. FTNC CAN'!N264+'3. FTNC USD'!N264+'4. FTNC EUR'!N264+'5. FTNC GBP'!N264+'6. FTNC Autres (inclus)'!N264</f>
        <v>0</v>
      </c>
      <c r="O264" s="443">
        <f>'2. FTNC CAN'!O264+'3. FTNC USD'!O264+'4. FTNC EUR'!O264+'5. FTNC GBP'!O264+'6. FTNC Autres (inclus)'!O264</f>
        <v>0</v>
      </c>
      <c r="P264" s="443">
        <f>'2. FTNC CAN'!P264+'3. FTNC USD'!P264+'4. FTNC EUR'!P264+'5. FTNC GBP'!P264+'6. FTNC Autres (inclus)'!P264</f>
        <v>0</v>
      </c>
      <c r="Q264" s="445">
        <f>'2. FTNC CAN'!Q264+'3. FTNC USD'!Q264+'4. FTNC EUR'!Q264+'5. FTNC GBP'!Q264+'6. FTNC Autres (inclus)'!Q264</f>
        <v>0</v>
      </c>
      <c r="R264" s="443">
        <f>'2. FTNC CAN'!R264+'3. FTNC USD'!R264+'4. FTNC EUR'!R264+'5. FTNC GBP'!R264+'6. FTNC Autres (inclus)'!R264</f>
        <v>0</v>
      </c>
      <c r="S264" s="444">
        <f>'2. FTNC CAN'!S264+'3. FTNC USD'!S264+'4. FTNC EUR'!S264+'5. FTNC GBP'!S264+'6. FTNC Autres (inclus)'!S264</f>
        <v>0</v>
      </c>
      <c r="T264" s="443">
        <f>'2. FTNC CAN'!T264+'3. FTNC USD'!T264+'4. FTNC EUR'!T264+'5. FTNC GBP'!T264+'6. FTNC Autres (inclus)'!T264</f>
        <v>0</v>
      </c>
      <c r="U264" s="444">
        <f>'2. FTNC CAN'!U264+'3. FTNC USD'!U264+'4. FTNC EUR'!U264+'5. FTNC GBP'!U264+'6. FTNC Autres (inclus)'!U264</f>
        <v>0</v>
      </c>
      <c r="V264" s="443">
        <f>'2. FTNC CAN'!V264+'3. FTNC USD'!V264+'4. FTNC EUR'!V264+'5. FTNC GBP'!V264+'6. FTNC Autres (inclus)'!V264</f>
        <v>0</v>
      </c>
      <c r="W264" s="444">
        <f>'2. FTNC CAN'!W264+'3. FTNC USD'!W264+'4. FTNC EUR'!W264+'5. FTNC GBP'!W264+'6. FTNC Autres (inclus)'!W264</f>
        <v>0</v>
      </c>
      <c r="X264" s="443">
        <f>'2. FTNC CAN'!X264+'3. FTNC USD'!X264+'4. FTNC EUR'!X264+'5. FTNC GBP'!X264+'6. FTNC Autres (inclus)'!X264</f>
        <v>0</v>
      </c>
      <c r="Y264" s="444">
        <f>'2. FTNC CAN'!Y264+'3. FTNC USD'!Y264+'4. FTNC EUR'!Y264+'5. FTNC GBP'!Y264+'6. FTNC Autres (inclus)'!Y264</f>
        <v>0</v>
      </c>
      <c r="Z264" s="427"/>
      <c r="AA264" s="428"/>
      <c r="AB264" s="429"/>
      <c r="AC264" s="430"/>
      <c r="AD264" s="996"/>
      <c r="AE264" s="997"/>
      <c r="AF264" s="998"/>
    </row>
    <row r="265" spans="1:32" ht="15" customHeight="1" x14ac:dyDescent="0.2">
      <c r="A265" s="232">
        <v>359</v>
      </c>
      <c r="B265" s="474"/>
      <c r="C265" s="491"/>
      <c r="D265" s="491"/>
      <c r="E265" s="494"/>
      <c r="F265" s="915" t="s">
        <v>503</v>
      </c>
      <c r="G265" s="916"/>
      <c r="H265" s="916"/>
      <c r="I265" s="916"/>
      <c r="J265" s="916"/>
      <c r="K265" s="916"/>
      <c r="L265" s="917"/>
      <c r="M265" s="441">
        <f>'2. FTNC CAN'!M265+'3. FTNC USD'!M265+'4. FTNC EUR'!M265+'5. FTNC GBP'!M265+'6. FTNC Autres (inclus)'!M265</f>
        <v>0</v>
      </c>
      <c r="N265" s="446">
        <f>'2. FTNC CAN'!N265+'3. FTNC USD'!N265+'4. FTNC EUR'!N265+'5. FTNC GBP'!N265+'6. FTNC Autres (inclus)'!N265</f>
        <v>0</v>
      </c>
      <c r="O265" s="443">
        <f>'2. FTNC CAN'!O265+'3. FTNC USD'!O265+'4. FTNC EUR'!O265+'5. FTNC GBP'!O265+'6. FTNC Autres (inclus)'!O265</f>
        <v>0</v>
      </c>
      <c r="P265" s="443">
        <f>'2. FTNC CAN'!P265+'3. FTNC USD'!P265+'4. FTNC EUR'!P265+'5. FTNC GBP'!P265+'6. FTNC Autres (inclus)'!P265</f>
        <v>0</v>
      </c>
      <c r="Q265" s="445">
        <f>'2. FTNC CAN'!Q265+'3. FTNC USD'!Q265+'4. FTNC EUR'!Q265+'5. FTNC GBP'!Q265+'6. FTNC Autres (inclus)'!Q265</f>
        <v>0</v>
      </c>
      <c r="R265" s="443">
        <f>'2. FTNC CAN'!R265+'3. FTNC USD'!R265+'4. FTNC EUR'!R265+'5. FTNC GBP'!R265+'6. FTNC Autres (inclus)'!R265</f>
        <v>0</v>
      </c>
      <c r="S265" s="444">
        <f>'2. FTNC CAN'!S265+'3. FTNC USD'!S265+'4. FTNC EUR'!S265+'5. FTNC GBP'!S265+'6. FTNC Autres (inclus)'!S265</f>
        <v>0</v>
      </c>
      <c r="T265" s="443">
        <f>'2. FTNC CAN'!T265+'3. FTNC USD'!T265+'4. FTNC EUR'!T265+'5. FTNC GBP'!T265+'6. FTNC Autres (inclus)'!T265</f>
        <v>0</v>
      </c>
      <c r="U265" s="444">
        <f>'2. FTNC CAN'!U265+'3. FTNC USD'!U265+'4. FTNC EUR'!U265+'5. FTNC GBP'!U265+'6. FTNC Autres (inclus)'!U265</f>
        <v>0</v>
      </c>
      <c r="V265" s="443">
        <f>'2. FTNC CAN'!V265+'3. FTNC USD'!V265+'4. FTNC EUR'!V265+'5. FTNC GBP'!V265+'6. FTNC Autres (inclus)'!V265</f>
        <v>0</v>
      </c>
      <c r="W265" s="444">
        <f>'2. FTNC CAN'!W265+'3. FTNC USD'!W265+'4. FTNC EUR'!W265+'5. FTNC GBP'!W265+'6. FTNC Autres (inclus)'!W265</f>
        <v>0</v>
      </c>
      <c r="X265" s="443">
        <f>'2. FTNC CAN'!X265+'3. FTNC USD'!X265+'4. FTNC EUR'!X265+'5. FTNC GBP'!X265+'6. FTNC Autres (inclus)'!X265</f>
        <v>0</v>
      </c>
      <c r="Y265" s="444">
        <f>'2. FTNC CAN'!Y265+'3. FTNC USD'!Y265+'4. FTNC EUR'!Y265+'5. FTNC GBP'!Y265+'6. FTNC Autres (inclus)'!Y265</f>
        <v>0</v>
      </c>
      <c r="Z265" s="443">
        <f>'2. FTNC CAN'!Z265+'3. FTNC USD'!Z265+'4. FTNC EUR'!Z265+'5. FTNC GBP'!Z265+'6. FTNC Autres (inclus)'!Z265</f>
        <v>0</v>
      </c>
      <c r="AA265" s="444">
        <f>'2. FTNC CAN'!AA265+'3. FTNC USD'!AA265+'4. FTNC EUR'!AA265+'5. FTNC GBP'!AA265+'6. FTNC Autres (inclus)'!AA265</f>
        <v>0</v>
      </c>
      <c r="AB265" s="447">
        <f>'2. FTNC CAN'!AB265+'3. FTNC USD'!AB265+'4. FTNC EUR'!AB265+'5. FTNC GBP'!AB265+'6. FTNC Autres (inclus)'!AB265</f>
        <v>0</v>
      </c>
      <c r="AC265" s="441">
        <f>'2. FTNC CAN'!AC265+'3. FTNC USD'!AC265+'4. FTNC EUR'!AC265+'5. FTNC GBP'!AC265+'6. FTNC Autres (inclus)'!AC265</f>
        <v>0</v>
      </c>
      <c r="AD265" s="996"/>
      <c r="AE265" s="997"/>
      <c r="AF265" s="998"/>
    </row>
    <row r="266" spans="1:32" ht="15" customHeight="1" x14ac:dyDescent="0.2">
      <c r="A266" s="232">
        <v>360</v>
      </c>
      <c r="B266" s="474"/>
      <c r="C266" s="263"/>
      <c r="D266" s="263"/>
      <c r="E266" s="264"/>
      <c r="F266" s="859" t="s">
        <v>504</v>
      </c>
      <c r="G266" s="860"/>
      <c r="H266" s="860"/>
      <c r="I266" s="860"/>
      <c r="J266" s="860"/>
      <c r="K266" s="860"/>
      <c r="L266" s="861"/>
      <c r="M266" s="441">
        <f>'2. FTNC CAN'!M266+'3. FTNC USD'!M266+'4. FTNC EUR'!M266+'5. FTNC GBP'!M266+'6. FTNC Autres (inclus)'!M266</f>
        <v>0</v>
      </c>
      <c r="N266" s="446">
        <f>'2. FTNC CAN'!N266+'3. FTNC USD'!N266+'4. FTNC EUR'!N266+'5. FTNC GBP'!N266+'6. FTNC Autres (inclus)'!N266</f>
        <v>0</v>
      </c>
      <c r="O266" s="443">
        <f>'2. FTNC CAN'!O266+'3. FTNC USD'!O266+'4. FTNC EUR'!O266+'5. FTNC GBP'!O266+'6. FTNC Autres (inclus)'!O266</f>
        <v>0</v>
      </c>
      <c r="P266" s="443">
        <f>'2. FTNC CAN'!P266+'3. FTNC USD'!P266+'4. FTNC EUR'!P266+'5. FTNC GBP'!P266+'6. FTNC Autres (inclus)'!P266</f>
        <v>0</v>
      </c>
      <c r="Q266" s="445">
        <f>'2. FTNC CAN'!Q266+'3. FTNC USD'!Q266+'4. FTNC EUR'!Q266+'5. FTNC GBP'!Q266+'6. FTNC Autres (inclus)'!Q266</f>
        <v>0</v>
      </c>
      <c r="R266" s="443">
        <f>'2. FTNC CAN'!R266+'3. FTNC USD'!R266+'4. FTNC EUR'!R266+'5. FTNC GBP'!R266+'6. FTNC Autres (inclus)'!R266</f>
        <v>0</v>
      </c>
      <c r="S266" s="444">
        <f>'2. FTNC CAN'!S266+'3. FTNC USD'!S266+'4. FTNC EUR'!S266+'5. FTNC GBP'!S266+'6. FTNC Autres (inclus)'!S266</f>
        <v>0</v>
      </c>
      <c r="T266" s="443">
        <f>'2. FTNC CAN'!T266+'3. FTNC USD'!T266+'4. FTNC EUR'!T266+'5. FTNC GBP'!T266+'6. FTNC Autres (inclus)'!T266</f>
        <v>0</v>
      </c>
      <c r="U266" s="444">
        <f>'2. FTNC CAN'!U266+'3. FTNC USD'!U266+'4. FTNC EUR'!U266+'5. FTNC GBP'!U266+'6. FTNC Autres (inclus)'!U266</f>
        <v>0</v>
      </c>
      <c r="V266" s="443">
        <f>'2. FTNC CAN'!V266+'3. FTNC USD'!V266+'4. FTNC EUR'!V266+'5. FTNC GBP'!V266+'6. FTNC Autres (inclus)'!V266</f>
        <v>0</v>
      </c>
      <c r="W266" s="444">
        <f>'2. FTNC CAN'!W266+'3. FTNC USD'!W266+'4. FTNC EUR'!W266+'5. FTNC GBP'!W266+'6. FTNC Autres (inclus)'!W266</f>
        <v>0</v>
      </c>
      <c r="X266" s="443">
        <f>'2. FTNC CAN'!X266+'3. FTNC USD'!X266+'4. FTNC EUR'!X266+'5. FTNC GBP'!X266+'6. FTNC Autres (inclus)'!X266</f>
        <v>0</v>
      </c>
      <c r="Y266" s="444">
        <f>'2. FTNC CAN'!Y266+'3. FTNC USD'!Y266+'4. FTNC EUR'!Y266+'5. FTNC GBP'!Y266+'6. FTNC Autres (inclus)'!Y266</f>
        <v>0</v>
      </c>
      <c r="Z266" s="443">
        <f>'2. FTNC CAN'!Z266+'3. FTNC USD'!Z266+'4. FTNC EUR'!Z266+'5. FTNC GBP'!Z266+'6. FTNC Autres (inclus)'!Z266</f>
        <v>0</v>
      </c>
      <c r="AA266" s="444">
        <f>'2. FTNC CAN'!AA266+'3. FTNC USD'!AA266+'4. FTNC EUR'!AA266+'5. FTNC GBP'!AA266+'6. FTNC Autres (inclus)'!AA266</f>
        <v>0</v>
      </c>
      <c r="AB266" s="447">
        <f>'2. FTNC CAN'!AB266+'3. FTNC USD'!AB266+'4. FTNC EUR'!AB266+'5. FTNC GBP'!AB266+'6. FTNC Autres (inclus)'!AB266</f>
        <v>0</v>
      </c>
      <c r="AC266" s="441">
        <f>'2. FTNC CAN'!AC266+'3. FTNC USD'!AC266+'4. FTNC EUR'!AC266+'5. FTNC GBP'!AC266+'6. FTNC Autres (inclus)'!AC266</f>
        <v>0</v>
      </c>
      <c r="AD266" s="996"/>
      <c r="AE266" s="997"/>
      <c r="AF266" s="998"/>
    </row>
    <row r="267" spans="1:32" ht="15" customHeight="1" x14ac:dyDescent="0.2">
      <c r="A267" s="232">
        <v>361</v>
      </c>
      <c r="B267" s="474"/>
      <c r="C267" s="263"/>
      <c r="D267" s="271"/>
      <c r="E267" s="853" t="s">
        <v>505</v>
      </c>
      <c r="F267" s="854"/>
      <c r="G267" s="854"/>
      <c r="H267" s="854"/>
      <c r="I267" s="854"/>
      <c r="J267" s="854"/>
      <c r="K267" s="854"/>
      <c r="L267" s="855"/>
      <c r="M267" s="407">
        <f>SUBTOTAL(9,M268:M273)</f>
        <v>0</v>
      </c>
      <c r="N267" s="410">
        <f t="shared" ref="N267:AC267" si="60">SUBTOTAL(9,N268:N273)</f>
        <v>0</v>
      </c>
      <c r="O267" s="414">
        <f t="shared" si="60"/>
        <v>0</v>
      </c>
      <c r="P267" s="413">
        <f t="shared" si="60"/>
        <v>0</v>
      </c>
      <c r="Q267" s="415">
        <f t="shared" si="60"/>
        <v>0</v>
      </c>
      <c r="R267" s="414">
        <f t="shared" si="60"/>
        <v>0</v>
      </c>
      <c r="S267" s="414">
        <f t="shared" si="60"/>
        <v>0</v>
      </c>
      <c r="T267" s="414">
        <f t="shared" si="60"/>
        <v>0</v>
      </c>
      <c r="U267" s="414">
        <f t="shared" si="60"/>
        <v>0</v>
      </c>
      <c r="V267" s="414">
        <f t="shared" si="60"/>
        <v>0</v>
      </c>
      <c r="W267" s="414">
        <f t="shared" si="60"/>
        <v>0</v>
      </c>
      <c r="X267" s="414">
        <f t="shared" si="60"/>
        <v>0</v>
      </c>
      <c r="Y267" s="414">
        <f t="shared" si="60"/>
        <v>0</v>
      </c>
      <c r="Z267" s="414">
        <f t="shared" si="60"/>
        <v>0</v>
      </c>
      <c r="AA267" s="414">
        <f t="shared" si="60"/>
        <v>0</v>
      </c>
      <c r="AB267" s="424">
        <f t="shared" si="60"/>
        <v>0</v>
      </c>
      <c r="AC267" s="407">
        <f t="shared" si="60"/>
        <v>0</v>
      </c>
      <c r="AD267" s="996"/>
      <c r="AE267" s="997"/>
      <c r="AF267" s="998"/>
    </row>
    <row r="268" spans="1:32" ht="15" customHeight="1" x14ac:dyDescent="0.2">
      <c r="A268" s="232">
        <v>362</v>
      </c>
      <c r="B268" s="474"/>
      <c r="C268" s="491"/>
      <c r="D268" s="491"/>
      <c r="E268" s="494"/>
      <c r="F268" s="856" t="s">
        <v>506</v>
      </c>
      <c r="G268" s="857"/>
      <c r="H268" s="857"/>
      <c r="I268" s="857"/>
      <c r="J268" s="857"/>
      <c r="K268" s="857"/>
      <c r="L268" s="858"/>
      <c r="M268" s="441">
        <f>'2. FTNC CAN'!M268+'3. FTNC USD'!M268+'4. FTNC EUR'!M268+'5. FTNC GBP'!M268+'6. FTNC Autres (inclus)'!M268</f>
        <v>0</v>
      </c>
      <c r="N268" s="446">
        <f>'2. FTNC CAN'!N268+'3. FTNC USD'!N268+'4. FTNC EUR'!N268+'5. FTNC GBP'!N268+'6. FTNC Autres (inclus)'!N268</f>
        <v>0</v>
      </c>
      <c r="O268" s="443">
        <f>'2. FTNC CAN'!O268+'3. FTNC USD'!O268+'4. FTNC EUR'!O268+'5. FTNC GBP'!O268+'6. FTNC Autres (inclus)'!O268</f>
        <v>0</v>
      </c>
      <c r="P268" s="443">
        <f>'2. FTNC CAN'!P268+'3. FTNC USD'!P268+'4. FTNC EUR'!P268+'5. FTNC GBP'!P268+'6. FTNC Autres (inclus)'!P268</f>
        <v>0</v>
      </c>
      <c r="Q268" s="445">
        <f>'2. FTNC CAN'!Q268+'3. FTNC USD'!Q268+'4. FTNC EUR'!Q268+'5. FTNC GBP'!Q268+'6. FTNC Autres (inclus)'!Q268</f>
        <v>0</v>
      </c>
      <c r="R268" s="443">
        <f>'2. FTNC CAN'!R268+'3. FTNC USD'!R268+'4. FTNC EUR'!R268+'5. FTNC GBP'!R268+'6. FTNC Autres (inclus)'!R268</f>
        <v>0</v>
      </c>
      <c r="S268" s="428"/>
      <c r="T268" s="427"/>
      <c r="U268" s="428"/>
      <c r="V268" s="427"/>
      <c r="W268" s="428"/>
      <c r="X268" s="427"/>
      <c r="Y268" s="428"/>
      <c r="Z268" s="427"/>
      <c r="AA268" s="428"/>
      <c r="AB268" s="429"/>
      <c r="AC268" s="430"/>
      <c r="AD268" s="996"/>
      <c r="AE268" s="997"/>
      <c r="AF268" s="998"/>
    </row>
    <row r="269" spans="1:32" ht="15" customHeight="1" x14ac:dyDescent="0.2">
      <c r="A269" s="232">
        <v>363</v>
      </c>
      <c r="B269" s="474"/>
      <c r="C269" s="491"/>
      <c r="D269" s="491"/>
      <c r="E269" s="494"/>
      <c r="F269" s="915" t="s">
        <v>507</v>
      </c>
      <c r="G269" s="916"/>
      <c r="H269" s="916"/>
      <c r="I269" s="916"/>
      <c r="J269" s="916"/>
      <c r="K269" s="916"/>
      <c r="L269" s="917"/>
      <c r="M269" s="441">
        <f>'2. FTNC CAN'!M269+'3. FTNC USD'!M269+'4. FTNC EUR'!M269+'5. FTNC GBP'!M269+'6. FTNC Autres (inclus)'!M269</f>
        <v>0</v>
      </c>
      <c r="N269" s="446">
        <f>'2. FTNC CAN'!N269+'3. FTNC USD'!N269+'4. FTNC EUR'!N269+'5. FTNC GBP'!N269+'6. FTNC Autres (inclus)'!N269</f>
        <v>0</v>
      </c>
      <c r="O269" s="443">
        <f>'2. FTNC CAN'!O269+'3. FTNC USD'!O269+'4. FTNC EUR'!O269+'5. FTNC GBP'!O269+'6. FTNC Autres (inclus)'!O269</f>
        <v>0</v>
      </c>
      <c r="P269" s="443">
        <f>'2. FTNC CAN'!P269+'3. FTNC USD'!P269+'4. FTNC EUR'!P269+'5. FTNC GBP'!P269+'6. FTNC Autres (inclus)'!P269</f>
        <v>0</v>
      </c>
      <c r="Q269" s="445">
        <f>'2. FTNC CAN'!Q269+'3. FTNC USD'!Q269+'4. FTNC EUR'!Q269+'5. FTNC GBP'!Q269+'6. FTNC Autres (inclus)'!Q269</f>
        <v>0</v>
      </c>
      <c r="R269" s="443">
        <f>'2. FTNC CAN'!R269+'3. FTNC USD'!R269+'4. FTNC EUR'!R269+'5. FTNC GBP'!R269+'6. FTNC Autres (inclus)'!R269</f>
        <v>0</v>
      </c>
      <c r="S269" s="444">
        <f>'2. FTNC CAN'!S269+'3. FTNC USD'!S269+'4. FTNC EUR'!S269+'5. FTNC GBP'!S269+'6. FTNC Autres (inclus)'!S269</f>
        <v>0</v>
      </c>
      <c r="T269" s="427"/>
      <c r="U269" s="428"/>
      <c r="V269" s="427"/>
      <c r="W269" s="428"/>
      <c r="X269" s="427"/>
      <c r="Y269" s="428"/>
      <c r="Z269" s="427"/>
      <c r="AA269" s="428"/>
      <c r="AB269" s="429"/>
      <c r="AC269" s="430"/>
      <c r="AD269" s="996"/>
      <c r="AE269" s="997"/>
      <c r="AF269" s="998"/>
    </row>
    <row r="270" spans="1:32" ht="15" customHeight="1" x14ac:dyDescent="0.2">
      <c r="A270" s="232">
        <v>364</v>
      </c>
      <c r="B270" s="474"/>
      <c r="C270" s="491"/>
      <c r="D270" s="491"/>
      <c r="E270" s="494"/>
      <c r="F270" s="915" t="s">
        <v>508</v>
      </c>
      <c r="G270" s="916"/>
      <c r="H270" s="916"/>
      <c r="I270" s="916"/>
      <c r="J270" s="916"/>
      <c r="K270" s="916"/>
      <c r="L270" s="917"/>
      <c r="M270" s="441">
        <f>'2. FTNC CAN'!M270+'3. FTNC USD'!M270+'4. FTNC EUR'!M270+'5. FTNC GBP'!M270+'6. FTNC Autres (inclus)'!M270</f>
        <v>0</v>
      </c>
      <c r="N270" s="446">
        <f>'2. FTNC CAN'!N270+'3. FTNC USD'!N270+'4. FTNC EUR'!N270+'5. FTNC GBP'!N270+'6. FTNC Autres (inclus)'!N270</f>
        <v>0</v>
      </c>
      <c r="O270" s="443">
        <f>'2. FTNC CAN'!O270+'3. FTNC USD'!O270+'4. FTNC EUR'!O270+'5. FTNC GBP'!O270+'6. FTNC Autres (inclus)'!O270</f>
        <v>0</v>
      </c>
      <c r="P270" s="443">
        <f>'2. FTNC CAN'!P270+'3. FTNC USD'!P270+'4. FTNC EUR'!P270+'5. FTNC GBP'!P270+'6. FTNC Autres (inclus)'!P270</f>
        <v>0</v>
      </c>
      <c r="Q270" s="445">
        <f>'2. FTNC CAN'!Q270+'3. FTNC USD'!Q270+'4. FTNC EUR'!Q270+'5. FTNC GBP'!Q270+'6. FTNC Autres (inclus)'!Q270</f>
        <v>0</v>
      </c>
      <c r="R270" s="443">
        <f>'2. FTNC CAN'!R270+'3. FTNC USD'!R270+'4. FTNC EUR'!R270+'5. FTNC GBP'!R270+'6. FTNC Autres (inclus)'!R270</f>
        <v>0</v>
      </c>
      <c r="S270" s="444">
        <f>'2. FTNC CAN'!S270+'3. FTNC USD'!S270+'4. FTNC EUR'!S270+'5. FTNC GBP'!S270+'6. FTNC Autres (inclus)'!S270</f>
        <v>0</v>
      </c>
      <c r="T270" s="443">
        <f>'2. FTNC CAN'!T270+'3. FTNC USD'!T270+'4. FTNC EUR'!T270+'5. FTNC GBP'!T270+'6. FTNC Autres (inclus)'!T270</f>
        <v>0</v>
      </c>
      <c r="U270" s="444">
        <f>'2. FTNC CAN'!U270+'3. FTNC USD'!U270+'4. FTNC EUR'!U270+'5. FTNC GBP'!U270+'6. FTNC Autres (inclus)'!U270</f>
        <v>0</v>
      </c>
      <c r="V270" s="427"/>
      <c r="W270" s="428"/>
      <c r="X270" s="427"/>
      <c r="Y270" s="428"/>
      <c r="Z270" s="427"/>
      <c r="AA270" s="428"/>
      <c r="AB270" s="429"/>
      <c r="AC270" s="430"/>
      <c r="AD270" s="996"/>
      <c r="AE270" s="997"/>
      <c r="AF270" s="998"/>
    </row>
    <row r="271" spans="1:32" ht="15" customHeight="1" x14ac:dyDescent="0.2">
      <c r="A271" s="232">
        <v>365</v>
      </c>
      <c r="B271" s="474"/>
      <c r="C271" s="491"/>
      <c r="D271" s="491"/>
      <c r="E271" s="494"/>
      <c r="F271" s="915" t="s">
        <v>509</v>
      </c>
      <c r="G271" s="916"/>
      <c r="H271" s="916"/>
      <c r="I271" s="916"/>
      <c r="J271" s="916"/>
      <c r="K271" s="916"/>
      <c r="L271" s="917"/>
      <c r="M271" s="441">
        <f>'2. FTNC CAN'!M271+'3. FTNC USD'!M271+'4. FTNC EUR'!M271+'5. FTNC GBP'!M271+'6. FTNC Autres (inclus)'!M271</f>
        <v>0</v>
      </c>
      <c r="N271" s="446">
        <f>'2. FTNC CAN'!N271+'3. FTNC USD'!N271+'4. FTNC EUR'!N271+'5. FTNC GBP'!N271+'6. FTNC Autres (inclus)'!N271</f>
        <v>0</v>
      </c>
      <c r="O271" s="443">
        <f>'2. FTNC CAN'!O271+'3. FTNC USD'!O271+'4. FTNC EUR'!O271+'5. FTNC GBP'!O271+'6. FTNC Autres (inclus)'!O271</f>
        <v>0</v>
      </c>
      <c r="P271" s="443">
        <f>'2. FTNC CAN'!P271+'3. FTNC USD'!P271+'4. FTNC EUR'!P271+'5. FTNC GBP'!P271+'6. FTNC Autres (inclus)'!P271</f>
        <v>0</v>
      </c>
      <c r="Q271" s="445">
        <f>'2. FTNC CAN'!Q271+'3. FTNC USD'!Q271+'4. FTNC EUR'!Q271+'5. FTNC GBP'!Q271+'6. FTNC Autres (inclus)'!Q271</f>
        <v>0</v>
      </c>
      <c r="R271" s="443">
        <f>'2. FTNC CAN'!R271+'3. FTNC USD'!R271+'4. FTNC EUR'!R271+'5. FTNC GBP'!R271+'6. FTNC Autres (inclus)'!R271</f>
        <v>0</v>
      </c>
      <c r="S271" s="444">
        <f>'2. FTNC CAN'!S271+'3. FTNC USD'!S271+'4. FTNC EUR'!S271+'5. FTNC GBP'!S271+'6. FTNC Autres (inclus)'!S271</f>
        <v>0</v>
      </c>
      <c r="T271" s="443">
        <f>'2. FTNC CAN'!T271+'3. FTNC USD'!T271+'4. FTNC EUR'!T271+'5. FTNC GBP'!T271+'6. FTNC Autres (inclus)'!T271</f>
        <v>0</v>
      </c>
      <c r="U271" s="444">
        <f>'2. FTNC CAN'!U271+'3. FTNC USD'!U271+'4. FTNC EUR'!U271+'5. FTNC GBP'!U271+'6. FTNC Autres (inclus)'!U271</f>
        <v>0</v>
      </c>
      <c r="V271" s="443">
        <f>'2. FTNC CAN'!V271+'3. FTNC USD'!V271+'4. FTNC EUR'!V271+'5. FTNC GBP'!V271+'6. FTNC Autres (inclus)'!V271</f>
        <v>0</v>
      </c>
      <c r="W271" s="444">
        <f>'2. FTNC CAN'!W271+'3. FTNC USD'!W271+'4. FTNC EUR'!W271+'5. FTNC GBP'!W271+'6. FTNC Autres (inclus)'!W271</f>
        <v>0</v>
      </c>
      <c r="X271" s="443">
        <f>'2. FTNC CAN'!X271+'3. FTNC USD'!X271+'4. FTNC EUR'!X271+'5. FTNC GBP'!X271+'6. FTNC Autres (inclus)'!X271</f>
        <v>0</v>
      </c>
      <c r="Y271" s="444">
        <f>'2. FTNC CAN'!Y271+'3. FTNC USD'!Y271+'4. FTNC EUR'!Y271+'5. FTNC GBP'!Y271+'6. FTNC Autres (inclus)'!Y271</f>
        <v>0</v>
      </c>
      <c r="Z271" s="427"/>
      <c r="AA271" s="428"/>
      <c r="AB271" s="429"/>
      <c r="AC271" s="430"/>
      <c r="AD271" s="996"/>
      <c r="AE271" s="997"/>
      <c r="AF271" s="998"/>
    </row>
    <row r="272" spans="1:32" ht="15" customHeight="1" x14ac:dyDescent="0.2">
      <c r="A272" s="232">
        <v>366</v>
      </c>
      <c r="B272" s="474"/>
      <c r="C272" s="491"/>
      <c r="D272" s="491"/>
      <c r="E272" s="494"/>
      <c r="F272" s="915" t="s">
        <v>510</v>
      </c>
      <c r="G272" s="916"/>
      <c r="H272" s="916"/>
      <c r="I272" s="916"/>
      <c r="J272" s="916"/>
      <c r="K272" s="916"/>
      <c r="L272" s="917"/>
      <c r="M272" s="441">
        <f>'2. FTNC CAN'!M272+'3. FTNC USD'!M272+'4. FTNC EUR'!M272+'5. FTNC GBP'!M272+'6. FTNC Autres (inclus)'!M272</f>
        <v>0</v>
      </c>
      <c r="N272" s="446">
        <f>'2. FTNC CAN'!N272+'3. FTNC USD'!N272+'4. FTNC EUR'!N272+'5. FTNC GBP'!N272+'6. FTNC Autres (inclus)'!N272</f>
        <v>0</v>
      </c>
      <c r="O272" s="443">
        <f>'2. FTNC CAN'!O272+'3. FTNC USD'!O272+'4. FTNC EUR'!O272+'5. FTNC GBP'!O272+'6. FTNC Autres (inclus)'!O272</f>
        <v>0</v>
      </c>
      <c r="P272" s="443">
        <f>'2. FTNC CAN'!P272+'3. FTNC USD'!P272+'4. FTNC EUR'!P272+'5. FTNC GBP'!P272+'6. FTNC Autres (inclus)'!P272</f>
        <v>0</v>
      </c>
      <c r="Q272" s="445">
        <f>'2. FTNC CAN'!Q272+'3. FTNC USD'!Q272+'4. FTNC EUR'!Q272+'5. FTNC GBP'!Q272+'6. FTNC Autres (inclus)'!Q272</f>
        <v>0</v>
      </c>
      <c r="R272" s="443">
        <f>'2. FTNC CAN'!R272+'3. FTNC USD'!R272+'4. FTNC EUR'!R272+'5. FTNC GBP'!R272+'6. FTNC Autres (inclus)'!R272</f>
        <v>0</v>
      </c>
      <c r="S272" s="444">
        <f>'2. FTNC CAN'!S272+'3. FTNC USD'!S272+'4. FTNC EUR'!S272+'5. FTNC GBP'!S272+'6. FTNC Autres (inclus)'!S272</f>
        <v>0</v>
      </c>
      <c r="T272" s="443">
        <f>'2. FTNC CAN'!T272+'3. FTNC USD'!T272+'4. FTNC EUR'!T272+'5. FTNC GBP'!T272+'6. FTNC Autres (inclus)'!T272</f>
        <v>0</v>
      </c>
      <c r="U272" s="444">
        <f>'2. FTNC CAN'!U272+'3. FTNC USD'!U272+'4. FTNC EUR'!U272+'5. FTNC GBP'!U272+'6. FTNC Autres (inclus)'!U272</f>
        <v>0</v>
      </c>
      <c r="V272" s="443">
        <f>'2. FTNC CAN'!V272+'3. FTNC USD'!V272+'4. FTNC EUR'!V272+'5. FTNC GBP'!V272+'6. FTNC Autres (inclus)'!V272</f>
        <v>0</v>
      </c>
      <c r="W272" s="444">
        <f>'2. FTNC CAN'!W272+'3. FTNC USD'!W272+'4. FTNC EUR'!W272+'5. FTNC GBP'!W272+'6. FTNC Autres (inclus)'!W272</f>
        <v>0</v>
      </c>
      <c r="X272" s="443">
        <f>'2. FTNC CAN'!X272+'3. FTNC USD'!X272+'4. FTNC EUR'!X272+'5. FTNC GBP'!X272+'6. FTNC Autres (inclus)'!X272</f>
        <v>0</v>
      </c>
      <c r="Y272" s="444">
        <f>'2. FTNC CAN'!Y272+'3. FTNC USD'!Y272+'4. FTNC EUR'!Y272+'5. FTNC GBP'!Y272+'6. FTNC Autres (inclus)'!Y272</f>
        <v>0</v>
      </c>
      <c r="Z272" s="443">
        <f>'2. FTNC CAN'!Z272+'3. FTNC USD'!Z272+'4. FTNC EUR'!Z272+'5. FTNC GBP'!Z272+'6. FTNC Autres (inclus)'!Z272</f>
        <v>0</v>
      </c>
      <c r="AA272" s="444">
        <f>'2. FTNC CAN'!AA272+'3. FTNC USD'!AA272+'4. FTNC EUR'!AA272+'5. FTNC GBP'!AA272+'6. FTNC Autres (inclus)'!AA272</f>
        <v>0</v>
      </c>
      <c r="AB272" s="447">
        <f>'2. FTNC CAN'!AB272+'3. FTNC USD'!AB272+'4. FTNC EUR'!AB272+'5. FTNC GBP'!AB272+'6. FTNC Autres (inclus)'!AB272</f>
        <v>0</v>
      </c>
      <c r="AC272" s="441">
        <f>'2. FTNC CAN'!AC272+'3. FTNC USD'!AC272+'4. FTNC EUR'!AC272+'5. FTNC GBP'!AC272+'6. FTNC Autres (inclus)'!AC272</f>
        <v>0</v>
      </c>
      <c r="AD272" s="996"/>
      <c r="AE272" s="997"/>
      <c r="AF272" s="998"/>
    </row>
    <row r="273" spans="1:32" ht="15" customHeight="1" x14ac:dyDescent="0.2">
      <c r="A273" s="232">
        <v>367</v>
      </c>
      <c r="B273" s="474"/>
      <c r="C273" s="263"/>
      <c r="D273" s="263"/>
      <c r="E273" s="264"/>
      <c r="F273" s="859" t="s">
        <v>511</v>
      </c>
      <c r="G273" s="860"/>
      <c r="H273" s="860"/>
      <c r="I273" s="860"/>
      <c r="J273" s="860"/>
      <c r="K273" s="860"/>
      <c r="L273" s="861"/>
      <c r="M273" s="441">
        <f>'2. FTNC CAN'!M273+'3. FTNC USD'!M273+'4. FTNC EUR'!M273+'5. FTNC GBP'!M273+'6. FTNC Autres (inclus)'!M273</f>
        <v>0</v>
      </c>
      <c r="N273" s="446">
        <f>'2. FTNC CAN'!N273+'3. FTNC USD'!N273+'4. FTNC EUR'!N273+'5. FTNC GBP'!N273+'6. FTNC Autres (inclus)'!N273</f>
        <v>0</v>
      </c>
      <c r="O273" s="443">
        <f>'2. FTNC CAN'!O273+'3. FTNC USD'!O273+'4. FTNC EUR'!O273+'5. FTNC GBP'!O273+'6. FTNC Autres (inclus)'!O273</f>
        <v>0</v>
      </c>
      <c r="P273" s="443">
        <f>'2. FTNC CAN'!P273+'3. FTNC USD'!P273+'4. FTNC EUR'!P273+'5. FTNC GBP'!P273+'6. FTNC Autres (inclus)'!P273</f>
        <v>0</v>
      </c>
      <c r="Q273" s="445">
        <f>'2. FTNC CAN'!Q273+'3. FTNC USD'!Q273+'4. FTNC EUR'!Q273+'5. FTNC GBP'!Q273+'6. FTNC Autres (inclus)'!Q273</f>
        <v>0</v>
      </c>
      <c r="R273" s="443">
        <f>'2. FTNC CAN'!R273+'3. FTNC USD'!R273+'4. FTNC EUR'!R273+'5. FTNC GBP'!R273+'6. FTNC Autres (inclus)'!R273</f>
        <v>0</v>
      </c>
      <c r="S273" s="444">
        <f>'2. FTNC CAN'!S273+'3. FTNC USD'!S273+'4. FTNC EUR'!S273+'5. FTNC GBP'!S273+'6. FTNC Autres (inclus)'!S273</f>
        <v>0</v>
      </c>
      <c r="T273" s="443">
        <f>'2. FTNC CAN'!T273+'3. FTNC USD'!T273+'4. FTNC EUR'!T273+'5. FTNC GBP'!T273+'6. FTNC Autres (inclus)'!T273</f>
        <v>0</v>
      </c>
      <c r="U273" s="444">
        <f>'2. FTNC CAN'!U273+'3. FTNC USD'!U273+'4. FTNC EUR'!U273+'5. FTNC GBP'!U273+'6. FTNC Autres (inclus)'!U273</f>
        <v>0</v>
      </c>
      <c r="V273" s="443">
        <f>'2. FTNC CAN'!V273+'3. FTNC USD'!V273+'4. FTNC EUR'!V273+'5. FTNC GBP'!V273+'6. FTNC Autres (inclus)'!V273</f>
        <v>0</v>
      </c>
      <c r="W273" s="444">
        <f>'2. FTNC CAN'!W273+'3. FTNC USD'!W273+'4. FTNC EUR'!W273+'5. FTNC GBP'!W273+'6. FTNC Autres (inclus)'!W273</f>
        <v>0</v>
      </c>
      <c r="X273" s="443">
        <f>'2. FTNC CAN'!X273+'3. FTNC USD'!X273+'4. FTNC EUR'!X273+'5. FTNC GBP'!X273+'6. FTNC Autres (inclus)'!X273</f>
        <v>0</v>
      </c>
      <c r="Y273" s="444">
        <f>'2. FTNC CAN'!Y273+'3. FTNC USD'!Y273+'4. FTNC EUR'!Y273+'5. FTNC GBP'!Y273+'6. FTNC Autres (inclus)'!Y273</f>
        <v>0</v>
      </c>
      <c r="Z273" s="443">
        <f>'2. FTNC CAN'!Z273+'3. FTNC USD'!Z273+'4. FTNC EUR'!Z273+'5. FTNC GBP'!Z273+'6. FTNC Autres (inclus)'!Z273</f>
        <v>0</v>
      </c>
      <c r="AA273" s="444">
        <f>'2. FTNC CAN'!AA273+'3. FTNC USD'!AA273+'4. FTNC EUR'!AA273+'5. FTNC GBP'!AA273+'6. FTNC Autres (inclus)'!AA273</f>
        <v>0</v>
      </c>
      <c r="AB273" s="447">
        <f>'2. FTNC CAN'!AB273+'3. FTNC USD'!AB273+'4. FTNC EUR'!AB273+'5. FTNC GBP'!AB273+'6. FTNC Autres (inclus)'!AB273</f>
        <v>0</v>
      </c>
      <c r="AC273" s="441">
        <f>'2. FTNC CAN'!AC273+'3. FTNC USD'!AC273+'4. FTNC EUR'!AC273+'5. FTNC GBP'!AC273+'6. FTNC Autres (inclus)'!AC273</f>
        <v>0</v>
      </c>
      <c r="AD273" s="996"/>
      <c r="AE273" s="997"/>
      <c r="AF273" s="998"/>
    </row>
    <row r="274" spans="1:32" ht="15" customHeight="1" x14ac:dyDescent="0.2">
      <c r="A274" s="232">
        <v>368</v>
      </c>
      <c r="B274" s="474"/>
      <c r="C274" s="263"/>
      <c r="D274" s="271"/>
      <c r="E274" s="853" t="s">
        <v>512</v>
      </c>
      <c r="F274" s="854"/>
      <c r="G274" s="854"/>
      <c r="H274" s="854"/>
      <c r="I274" s="854"/>
      <c r="J274" s="854"/>
      <c r="K274" s="854"/>
      <c r="L274" s="855"/>
      <c r="M274" s="407">
        <f>SUBTOTAL(9,M275:M280)</f>
        <v>0</v>
      </c>
      <c r="N274" s="410">
        <f t="shared" ref="N274:AC274" si="61">SUBTOTAL(9,N275:N280)</f>
        <v>0</v>
      </c>
      <c r="O274" s="414">
        <f t="shared" si="61"/>
        <v>0</v>
      </c>
      <c r="P274" s="413">
        <f t="shared" si="61"/>
        <v>0</v>
      </c>
      <c r="Q274" s="415">
        <f t="shared" si="61"/>
        <v>0</v>
      </c>
      <c r="R274" s="414">
        <f t="shared" si="61"/>
        <v>0</v>
      </c>
      <c r="S274" s="414">
        <f t="shared" si="61"/>
        <v>0</v>
      </c>
      <c r="T274" s="414">
        <f t="shared" si="61"/>
        <v>0</v>
      </c>
      <c r="U274" s="414">
        <f t="shared" si="61"/>
        <v>0</v>
      </c>
      <c r="V274" s="414">
        <f t="shared" si="61"/>
        <v>0</v>
      </c>
      <c r="W274" s="414">
        <f t="shared" si="61"/>
        <v>0</v>
      </c>
      <c r="X274" s="414">
        <f t="shared" si="61"/>
        <v>0</v>
      </c>
      <c r="Y274" s="414">
        <f t="shared" si="61"/>
        <v>0</v>
      </c>
      <c r="Z274" s="414">
        <f t="shared" si="61"/>
        <v>0</v>
      </c>
      <c r="AA274" s="414">
        <f t="shared" si="61"/>
        <v>0</v>
      </c>
      <c r="AB274" s="424">
        <f t="shared" si="61"/>
        <v>0</v>
      </c>
      <c r="AC274" s="407">
        <f t="shared" si="61"/>
        <v>0</v>
      </c>
      <c r="AD274" s="996"/>
      <c r="AE274" s="997"/>
      <c r="AF274" s="998"/>
    </row>
    <row r="275" spans="1:32" ht="15" customHeight="1" x14ac:dyDescent="0.2">
      <c r="A275" s="232">
        <v>369</v>
      </c>
      <c r="B275" s="474"/>
      <c r="C275" s="491"/>
      <c r="D275" s="491"/>
      <c r="E275" s="494"/>
      <c r="F275" s="856" t="s">
        <v>513</v>
      </c>
      <c r="G275" s="857"/>
      <c r="H275" s="857"/>
      <c r="I275" s="857"/>
      <c r="J275" s="857"/>
      <c r="K275" s="857"/>
      <c r="L275" s="858"/>
      <c r="M275" s="441">
        <f>'2. FTNC CAN'!M275+'3. FTNC USD'!M275+'4. FTNC EUR'!M275+'5. FTNC GBP'!M275+'6. FTNC Autres (inclus)'!M275</f>
        <v>0</v>
      </c>
      <c r="N275" s="446">
        <f>'2. FTNC CAN'!N275+'3. FTNC USD'!N275+'4. FTNC EUR'!N275+'5. FTNC GBP'!N275+'6. FTNC Autres (inclus)'!N275</f>
        <v>0</v>
      </c>
      <c r="O275" s="443">
        <f>'2. FTNC CAN'!O275+'3. FTNC USD'!O275+'4. FTNC EUR'!O275+'5. FTNC GBP'!O275+'6. FTNC Autres (inclus)'!O275</f>
        <v>0</v>
      </c>
      <c r="P275" s="443">
        <f>'2. FTNC CAN'!P275+'3. FTNC USD'!P275+'4. FTNC EUR'!P275+'5. FTNC GBP'!P275+'6. FTNC Autres (inclus)'!P275</f>
        <v>0</v>
      </c>
      <c r="Q275" s="445">
        <f>'2. FTNC CAN'!Q275+'3. FTNC USD'!Q275+'4. FTNC EUR'!Q275+'5. FTNC GBP'!Q275+'6. FTNC Autres (inclus)'!Q275</f>
        <v>0</v>
      </c>
      <c r="R275" s="443">
        <f>'2. FTNC CAN'!R275+'3. FTNC USD'!R275+'4. FTNC EUR'!R275+'5. FTNC GBP'!R275+'6. FTNC Autres (inclus)'!R275</f>
        <v>0</v>
      </c>
      <c r="S275" s="428"/>
      <c r="T275" s="427"/>
      <c r="U275" s="428"/>
      <c r="V275" s="427"/>
      <c r="W275" s="428"/>
      <c r="X275" s="427"/>
      <c r="Y275" s="428"/>
      <c r="Z275" s="427"/>
      <c r="AA275" s="428"/>
      <c r="AB275" s="429"/>
      <c r="AC275" s="430"/>
      <c r="AD275" s="996"/>
      <c r="AE275" s="997"/>
      <c r="AF275" s="998"/>
    </row>
    <row r="276" spans="1:32" ht="15" customHeight="1" x14ac:dyDescent="0.2">
      <c r="A276" s="232">
        <v>370</v>
      </c>
      <c r="B276" s="474"/>
      <c r="C276" s="491"/>
      <c r="D276" s="491"/>
      <c r="E276" s="494"/>
      <c r="F276" s="915" t="s">
        <v>514</v>
      </c>
      <c r="G276" s="916"/>
      <c r="H276" s="916"/>
      <c r="I276" s="916"/>
      <c r="J276" s="916"/>
      <c r="K276" s="916"/>
      <c r="L276" s="917"/>
      <c r="M276" s="441">
        <f>'2. FTNC CAN'!M276+'3. FTNC USD'!M276+'4. FTNC EUR'!M276+'5. FTNC GBP'!M276+'6. FTNC Autres (inclus)'!M276</f>
        <v>0</v>
      </c>
      <c r="N276" s="446">
        <f>'2. FTNC CAN'!N276+'3. FTNC USD'!N276+'4. FTNC EUR'!N276+'5. FTNC GBP'!N276+'6. FTNC Autres (inclus)'!N276</f>
        <v>0</v>
      </c>
      <c r="O276" s="443">
        <f>'2. FTNC CAN'!O276+'3. FTNC USD'!O276+'4. FTNC EUR'!O276+'5. FTNC GBP'!O276+'6. FTNC Autres (inclus)'!O276</f>
        <v>0</v>
      </c>
      <c r="P276" s="443">
        <f>'2. FTNC CAN'!P276+'3. FTNC USD'!P276+'4. FTNC EUR'!P276+'5. FTNC GBP'!P276+'6. FTNC Autres (inclus)'!P276</f>
        <v>0</v>
      </c>
      <c r="Q276" s="445">
        <f>'2. FTNC CAN'!Q276+'3. FTNC USD'!Q276+'4. FTNC EUR'!Q276+'5. FTNC GBP'!Q276+'6. FTNC Autres (inclus)'!Q276</f>
        <v>0</v>
      </c>
      <c r="R276" s="443">
        <f>'2. FTNC CAN'!R276+'3. FTNC USD'!R276+'4. FTNC EUR'!R276+'5. FTNC GBP'!R276+'6. FTNC Autres (inclus)'!R276</f>
        <v>0</v>
      </c>
      <c r="S276" s="444">
        <f>'2. FTNC CAN'!S276+'3. FTNC USD'!S276+'4. FTNC EUR'!S276+'5. FTNC GBP'!S276+'6. FTNC Autres (inclus)'!S276</f>
        <v>0</v>
      </c>
      <c r="T276" s="427"/>
      <c r="U276" s="428"/>
      <c r="V276" s="427"/>
      <c r="W276" s="428"/>
      <c r="X276" s="427"/>
      <c r="Y276" s="428"/>
      <c r="Z276" s="427"/>
      <c r="AA276" s="428"/>
      <c r="AB276" s="429"/>
      <c r="AC276" s="430"/>
      <c r="AD276" s="996"/>
      <c r="AE276" s="997"/>
      <c r="AF276" s="998"/>
    </row>
    <row r="277" spans="1:32" ht="15" customHeight="1" x14ac:dyDescent="0.2">
      <c r="A277" s="232">
        <v>371</v>
      </c>
      <c r="B277" s="474"/>
      <c r="C277" s="491"/>
      <c r="D277" s="491"/>
      <c r="E277" s="494"/>
      <c r="F277" s="915" t="s">
        <v>515</v>
      </c>
      <c r="G277" s="916"/>
      <c r="H277" s="916"/>
      <c r="I277" s="916"/>
      <c r="J277" s="916"/>
      <c r="K277" s="916"/>
      <c r="L277" s="917"/>
      <c r="M277" s="441">
        <f>'2. FTNC CAN'!M277+'3. FTNC USD'!M277+'4. FTNC EUR'!M277+'5. FTNC GBP'!M277+'6. FTNC Autres (inclus)'!M277</f>
        <v>0</v>
      </c>
      <c r="N277" s="446">
        <f>'2. FTNC CAN'!N277+'3. FTNC USD'!N277+'4. FTNC EUR'!N277+'5. FTNC GBP'!N277+'6. FTNC Autres (inclus)'!N277</f>
        <v>0</v>
      </c>
      <c r="O277" s="443">
        <f>'2. FTNC CAN'!O277+'3. FTNC USD'!O277+'4. FTNC EUR'!O277+'5. FTNC GBP'!O277+'6. FTNC Autres (inclus)'!O277</f>
        <v>0</v>
      </c>
      <c r="P277" s="443">
        <f>'2. FTNC CAN'!P277+'3. FTNC USD'!P277+'4. FTNC EUR'!P277+'5. FTNC GBP'!P277+'6. FTNC Autres (inclus)'!P277</f>
        <v>0</v>
      </c>
      <c r="Q277" s="445">
        <f>'2. FTNC CAN'!Q277+'3. FTNC USD'!Q277+'4. FTNC EUR'!Q277+'5. FTNC GBP'!Q277+'6. FTNC Autres (inclus)'!Q277</f>
        <v>0</v>
      </c>
      <c r="R277" s="443">
        <f>'2. FTNC CAN'!R277+'3. FTNC USD'!R277+'4. FTNC EUR'!R277+'5. FTNC GBP'!R277+'6. FTNC Autres (inclus)'!R277</f>
        <v>0</v>
      </c>
      <c r="S277" s="444">
        <f>'2. FTNC CAN'!S277+'3. FTNC USD'!S277+'4. FTNC EUR'!S277+'5. FTNC GBP'!S277+'6. FTNC Autres (inclus)'!S277</f>
        <v>0</v>
      </c>
      <c r="T277" s="443">
        <f>'2. FTNC CAN'!T277+'3. FTNC USD'!T277+'4. FTNC EUR'!T277+'5. FTNC GBP'!T277+'6. FTNC Autres (inclus)'!T277</f>
        <v>0</v>
      </c>
      <c r="U277" s="444">
        <f>'2. FTNC CAN'!U277+'3. FTNC USD'!U277+'4. FTNC EUR'!U277+'5. FTNC GBP'!U277+'6. FTNC Autres (inclus)'!U277</f>
        <v>0</v>
      </c>
      <c r="V277" s="427"/>
      <c r="W277" s="428"/>
      <c r="X277" s="427"/>
      <c r="Y277" s="428"/>
      <c r="Z277" s="427"/>
      <c r="AA277" s="428"/>
      <c r="AB277" s="429"/>
      <c r="AC277" s="430"/>
      <c r="AD277" s="996"/>
      <c r="AE277" s="997"/>
      <c r="AF277" s="998"/>
    </row>
    <row r="278" spans="1:32" ht="15" customHeight="1" x14ac:dyDescent="0.2">
      <c r="A278" s="232">
        <v>372</v>
      </c>
      <c r="B278" s="474"/>
      <c r="C278" s="491"/>
      <c r="D278" s="491"/>
      <c r="E278" s="494"/>
      <c r="F278" s="915" t="s">
        <v>516</v>
      </c>
      <c r="G278" s="916"/>
      <c r="H278" s="916"/>
      <c r="I278" s="916"/>
      <c r="J278" s="916"/>
      <c r="K278" s="916"/>
      <c r="L278" s="917"/>
      <c r="M278" s="441">
        <f>'2. FTNC CAN'!M278+'3. FTNC USD'!M278+'4. FTNC EUR'!M278+'5. FTNC GBP'!M278+'6. FTNC Autres (inclus)'!M278</f>
        <v>0</v>
      </c>
      <c r="N278" s="446">
        <f>'2. FTNC CAN'!N278+'3. FTNC USD'!N278+'4. FTNC EUR'!N278+'5. FTNC GBP'!N278+'6. FTNC Autres (inclus)'!N278</f>
        <v>0</v>
      </c>
      <c r="O278" s="443">
        <f>'2. FTNC CAN'!O278+'3. FTNC USD'!O278+'4. FTNC EUR'!O278+'5. FTNC GBP'!O278+'6. FTNC Autres (inclus)'!O278</f>
        <v>0</v>
      </c>
      <c r="P278" s="443">
        <f>'2. FTNC CAN'!P278+'3. FTNC USD'!P278+'4. FTNC EUR'!P278+'5. FTNC GBP'!P278+'6. FTNC Autres (inclus)'!P278</f>
        <v>0</v>
      </c>
      <c r="Q278" s="445">
        <f>'2. FTNC CAN'!Q278+'3. FTNC USD'!Q278+'4. FTNC EUR'!Q278+'5. FTNC GBP'!Q278+'6. FTNC Autres (inclus)'!Q278</f>
        <v>0</v>
      </c>
      <c r="R278" s="443">
        <f>'2. FTNC CAN'!R278+'3. FTNC USD'!R278+'4. FTNC EUR'!R278+'5. FTNC GBP'!R278+'6. FTNC Autres (inclus)'!R278</f>
        <v>0</v>
      </c>
      <c r="S278" s="444">
        <f>'2. FTNC CAN'!S278+'3. FTNC USD'!S278+'4. FTNC EUR'!S278+'5. FTNC GBP'!S278+'6. FTNC Autres (inclus)'!S278</f>
        <v>0</v>
      </c>
      <c r="T278" s="443">
        <f>'2. FTNC CAN'!T278+'3. FTNC USD'!T278+'4. FTNC EUR'!T278+'5. FTNC GBP'!T278+'6. FTNC Autres (inclus)'!T278</f>
        <v>0</v>
      </c>
      <c r="U278" s="444">
        <f>'2. FTNC CAN'!U278+'3. FTNC USD'!U278+'4. FTNC EUR'!U278+'5. FTNC GBP'!U278+'6. FTNC Autres (inclus)'!U278</f>
        <v>0</v>
      </c>
      <c r="V278" s="443">
        <f>'2. FTNC CAN'!V278+'3. FTNC USD'!V278+'4. FTNC EUR'!V278+'5. FTNC GBP'!V278+'6. FTNC Autres (inclus)'!V278</f>
        <v>0</v>
      </c>
      <c r="W278" s="444">
        <f>'2. FTNC CAN'!W278+'3. FTNC USD'!W278+'4. FTNC EUR'!W278+'5. FTNC GBP'!W278+'6. FTNC Autres (inclus)'!W278</f>
        <v>0</v>
      </c>
      <c r="X278" s="443">
        <f>'2. FTNC CAN'!X278+'3. FTNC USD'!X278+'4. FTNC EUR'!X278+'5. FTNC GBP'!X278+'6. FTNC Autres (inclus)'!X278</f>
        <v>0</v>
      </c>
      <c r="Y278" s="444">
        <f>'2. FTNC CAN'!Y278+'3. FTNC USD'!Y278+'4. FTNC EUR'!Y278+'5. FTNC GBP'!Y278+'6. FTNC Autres (inclus)'!Y278</f>
        <v>0</v>
      </c>
      <c r="Z278" s="427"/>
      <c r="AA278" s="428"/>
      <c r="AB278" s="429"/>
      <c r="AC278" s="430"/>
      <c r="AD278" s="996"/>
      <c r="AE278" s="997"/>
      <c r="AF278" s="998"/>
    </row>
    <row r="279" spans="1:32" ht="15" customHeight="1" x14ac:dyDescent="0.2">
      <c r="A279" s="232">
        <v>373</v>
      </c>
      <c r="B279" s="474"/>
      <c r="C279" s="491"/>
      <c r="D279" s="491"/>
      <c r="E279" s="494"/>
      <c r="F279" s="915" t="s">
        <v>517</v>
      </c>
      <c r="G279" s="916"/>
      <c r="H279" s="916"/>
      <c r="I279" s="916"/>
      <c r="J279" s="916"/>
      <c r="K279" s="916"/>
      <c r="L279" s="917"/>
      <c r="M279" s="441">
        <f>'2. FTNC CAN'!M279+'3. FTNC USD'!M279+'4. FTNC EUR'!M279+'5. FTNC GBP'!M279+'6. FTNC Autres (inclus)'!M279</f>
        <v>0</v>
      </c>
      <c r="N279" s="446">
        <f>'2. FTNC CAN'!N279+'3. FTNC USD'!N279+'4. FTNC EUR'!N279+'5. FTNC GBP'!N279+'6. FTNC Autres (inclus)'!N279</f>
        <v>0</v>
      </c>
      <c r="O279" s="443">
        <f>'2. FTNC CAN'!O279+'3. FTNC USD'!O279+'4. FTNC EUR'!O279+'5. FTNC GBP'!O279+'6. FTNC Autres (inclus)'!O279</f>
        <v>0</v>
      </c>
      <c r="P279" s="443">
        <f>'2. FTNC CAN'!P279+'3. FTNC USD'!P279+'4. FTNC EUR'!P279+'5. FTNC GBP'!P279+'6. FTNC Autres (inclus)'!P279</f>
        <v>0</v>
      </c>
      <c r="Q279" s="445">
        <f>'2. FTNC CAN'!Q279+'3. FTNC USD'!Q279+'4. FTNC EUR'!Q279+'5. FTNC GBP'!Q279+'6. FTNC Autres (inclus)'!Q279</f>
        <v>0</v>
      </c>
      <c r="R279" s="443">
        <f>'2. FTNC CAN'!R279+'3. FTNC USD'!R279+'4. FTNC EUR'!R279+'5. FTNC GBP'!R279+'6. FTNC Autres (inclus)'!R279</f>
        <v>0</v>
      </c>
      <c r="S279" s="444">
        <f>'2. FTNC CAN'!S279+'3. FTNC USD'!S279+'4. FTNC EUR'!S279+'5. FTNC GBP'!S279+'6. FTNC Autres (inclus)'!S279</f>
        <v>0</v>
      </c>
      <c r="T279" s="443">
        <f>'2. FTNC CAN'!T279+'3. FTNC USD'!T279+'4. FTNC EUR'!T279+'5. FTNC GBP'!T279+'6. FTNC Autres (inclus)'!T279</f>
        <v>0</v>
      </c>
      <c r="U279" s="444">
        <f>'2. FTNC CAN'!U279+'3. FTNC USD'!U279+'4. FTNC EUR'!U279+'5. FTNC GBP'!U279+'6. FTNC Autres (inclus)'!U279</f>
        <v>0</v>
      </c>
      <c r="V279" s="443">
        <f>'2. FTNC CAN'!V279+'3. FTNC USD'!V279+'4. FTNC EUR'!V279+'5. FTNC GBP'!V279+'6. FTNC Autres (inclus)'!V279</f>
        <v>0</v>
      </c>
      <c r="W279" s="444">
        <f>'2. FTNC CAN'!W279+'3. FTNC USD'!W279+'4. FTNC EUR'!W279+'5. FTNC GBP'!W279+'6. FTNC Autres (inclus)'!W279</f>
        <v>0</v>
      </c>
      <c r="X279" s="443">
        <f>'2. FTNC CAN'!X279+'3. FTNC USD'!X279+'4. FTNC EUR'!X279+'5. FTNC GBP'!X279+'6. FTNC Autres (inclus)'!X279</f>
        <v>0</v>
      </c>
      <c r="Y279" s="444">
        <f>'2. FTNC CAN'!Y279+'3. FTNC USD'!Y279+'4. FTNC EUR'!Y279+'5. FTNC GBP'!Y279+'6. FTNC Autres (inclus)'!Y279</f>
        <v>0</v>
      </c>
      <c r="Z279" s="443">
        <f>'2. FTNC CAN'!Z279+'3. FTNC USD'!Z279+'4. FTNC EUR'!Z279+'5. FTNC GBP'!Z279+'6. FTNC Autres (inclus)'!Z279</f>
        <v>0</v>
      </c>
      <c r="AA279" s="444">
        <f>'2. FTNC CAN'!AA279+'3. FTNC USD'!AA279+'4. FTNC EUR'!AA279+'5. FTNC GBP'!AA279+'6. FTNC Autres (inclus)'!AA279</f>
        <v>0</v>
      </c>
      <c r="AB279" s="447">
        <f>'2. FTNC CAN'!AB279+'3. FTNC USD'!AB279+'4. FTNC EUR'!AB279+'5. FTNC GBP'!AB279+'6. FTNC Autres (inclus)'!AB279</f>
        <v>0</v>
      </c>
      <c r="AC279" s="441">
        <f>'2. FTNC CAN'!AC279+'3. FTNC USD'!AC279+'4. FTNC EUR'!AC279+'5. FTNC GBP'!AC279+'6. FTNC Autres (inclus)'!AC279</f>
        <v>0</v>
      </c>
      <c r="AD279" s="996"/>
      <c r="AE279" s="997"/>
      <c r="AF279" s="998"/>
    </row>
    <row r="280" spans="1:32" ht="15" customHeight="1" x14ac:dyDescent="0.2">
      <c r="A280" s="232">
        <v>374</v>
      </c>
      <c r="B280" s="496"/>
      <c r="C280" s="622"/>
      <c r="D280" s="622"/>
      <c r="E280" s="623"/>
      <c r="F280" s="915" t="s">
        <v>518</v>
      </c>
      <c r="G280" s="916"/>
      <c r="H280" s="916"/>
      <c r="I280" s="916"/>
      <c r="J280" s="916"/>
      <c r="K280" s="916"/>
      <c r="L280" s="917"/>
      <c r="M280" s="441">
        <f>'2. FTNC CAN'!M280+'3. FTNC USD'!M280+'4. FTNC EUR'!M280+'5. FTNC GBP'!M280+'6. FTNC Autres (inclus)'!M280</f>
        <v>0</v>
      </c>
      <c r="N280" s="446">
        <f>'2. FTNC CAN'!N280+'3. FTNC USD'!N280+'4. FTNC EUR'!N280+'5. FTNC GBP'!N280+'6. FTNC Autres (inclus)'!N280</f>
        <v>0</v>
      </c>
      <c r="O280" s="443">
        <f>'2. FTNC CAN'!O280+'3. FTNC USD'!O280+'4. FTNC EUR'!O280+'5. FTNC GBP'!O280+'6. FTNC Autres (inclus)'!O280</f>
        <v>0</v>
      </c>
      <c r="P280" s="443">
        <f>'2. FTNC CAN'!P280+'3. FTNC USD'!P280+'4. FTNC EUR'!P280+'5. FTNC GBP'!P280+'6. FTNC Autres (inclus)'!P280</f>
        <v>0</v>
      </c>
      <c r="Q280" s="445">
        <f>'2. FTNC CAN'!Q280+'3. FTNC USD'!Q280+'4. FTNC EUR'!Q280+'5. FTNC GBP'!Q280+'6. FTNC Autres (inclus)'!Q280</f>
        <v>0</v>
      </c>
      <c r="R280" s="443">
        <f>'2. FTNC CAN'!R280+'3. FTNC USD'!R280+'4. FTNC EUR'!R280+'5. FTNC GBP'!R280+'6. FTNC Autres (inclus)'!R280</f>
        <v>0</v>
      </c>
      <c r="S280" s="444">
        <f>'2. FTNC CAN'!S280+'3. FTNC USD'!S280+'4. FTNC EUR'!S280+'5. FTNC GBP'!S280+'6. FTNC Autres (inclus)'!S280</f>
        <v>0</v>
      </c>
      <c r="T280" s="443">
        <f>'2. FTNC CAN'!T280+'3. FTNC USD'!T280+'4. FTNC EUR'!T280+'5. FTNC GBP'!T280+'6. FTNC Autres (inclus)'!T280</f>
        <v>0</v>
      </c>
      <c r="U280" s="444">
        <f>'2. FTNC CAN'!U280+'3. FTNC USD'!U280+'4. FTNC EUR'!U280+'5. FTNC GBP'!U280+'6. FTNC Autres (inclus)'!U280</f>
        <v>0</v>
      </c>
      <c r="V280" s="443">
        <f>'2. FTNC CAN'!V280+'3. FTNC USD'!V280+'4. FTNC EUR'!V280+'5. FTNC GBP'!V280+'6. FTNC Autres (inclus)'!V280</f>
        <v>0</v>
      </c>
      <c r="W280" s="444">
        <f>'2. FTNC CAN'!W280+'3. FTNC USD'!W280+'4. FTNC EUR'!W280+'5. FTNC GBP'!W280+'6. FTNC Autres (inclus)'!W280</f>
        <v>0</v>
      </c>
      <c r="X280" s="443">
        <f>'2. FTNC CAN'!X280+'3. FTNC USD'!X280+'4. FTNC EUR'!X280+'5. FTNC GBP'!X280+'6. FTNC Autres (inclus)'!X280</f>
        <v>0</v>
      </c>
      <c r="Y280" s="444">
        <f>'2. FTNC CAN'!Y280+'3. FTNC USD'!Y280+'4. FTNC EUR'!Y280+'5. FTNC GBP'!Y280+'6. FTNC Autres (inclus)'!Y280</f>
        <v>0</v>
      </c>
      <c r="Z280" s="443">
        <f>'2. FTNC CAN'!Z280+'3. FTNC USD'!Z280+'4. FTNC EUR'!Z280+'5. FTNC GBP'!Z280+'6. FTNC Autres (inclus)'!Z280</f>
        <v>0</v>
      </c>
      <c r="AA280" s="444">
        <f>'2. FTNC CAN'!AA280+'3. FTNC USD'!AA280+'4. FTNC EUR'!AA280+'5. FTNC GBP'!AA280+'6. FTNC Autres (inclus)'!AA280</f>
        <v>0</v>
      </c>
      <c r="AB280" s="447">
        <f>'2. FTNC CAN'!AB280+'3. FTNC USD'!AB280+'4. FTNC EUR'!AB280+'5. FTNC GBP'!AB280+'6. FTNC Autres (inclus)'!AB280</f>
        <v>0</v>
      </c>
      <c r="AC280" s="441">
        <f>'2. FTNC CAN'!AC280+'3. FTNC USD'!AC280+'4. FTNC EUR'!AC280+'5. FTNC GBP'!AC280+'6. FTNC Autres (inclus)'!AC280</f>
        <v>0</v>
      </c>
      <c r="AD280" s="996"/>
      <c r="AE280" s="997"/>
      <c r="AF280" s="998"/>
    </row>
    <row r="281" spans="1:32" ht="15" customHeight="1" x14ac:dyDescent="0.2">
      <c r="A281" s="232">
        <v>375</v>
      </c>
      <c r="B281" s="624"/>
      <c r="C281" s="625"/>
      <c r="D281" s="626"/>
      <c r="E281" s="853" t="s">
        <v>529</v>
      </c>
      <c r="F281" s="854"/>
      <c r="G281" s="854"/>
      <c r="H281" s="854"/>
      <c r="I281" s="854"/>
      <c r="J281" s="854"/>
      <c r="K281" s="854"/>
      <c r="L281" s="855"/>
      <c r="M281" s="407">
        <f>SUBTOTAL(9,M282:M287)</f>
        <v>0</v>
      </c>
      <c r="N281" s="410">
        <f t="shared" ref="N281:AC281" si="62">SUBTOTAL(9,N282:N287)</f>
        <v>0</v>
      </c>
      <c r="O281" s="414">
        <f t="shared" si="62"/>
        <v>0</v>
      </c>
      <c r="P281" s="413">
        <f t="shared" si="62"/>
        <v>0</v>
      </c>
      <c r="Q281" s="415">
        <f t="shared" si="62"/>
        <v>0</v>
      </c>
      <c r="R281" s="414">
        <f t="shared" si="62"/>
        <v>0</v>
      </c>
      <c r="S281" s="414">
        <f t="shared" si="62"/>
        <v>0</v>
      </c>
      <c r="T281" s="414">
        <f t="shared" si="62"/>
        <v>0</v>
      </c>
      <c r="U281" s="414">
        <f t="shared" si="62"/>
        <v>0</v>
      </c>
      <c r="V281" s="414">
        <f t="shared" si="62"/>
        <v>0</v>
      </c>
      <c r="W281" s="414">
        <f t="shared" si="62"/>
        <v>0</v>
      </c>
      <c r="X281" s="414">
        <f t="shared" si="62"/>
        <v>0</v>
      </c>
      <c r="Y281" s="414">
        <f t="shared" si="62"/>
        <v>0</v>
      </c>
      <c r="Z281" s="414">
        <f t="shared" si="62"/>
        <v>0</v>
      </c>
      <c r="AA281" s="414">
        <f t="shared" si="62"/>
        <v>0</v>
      </c>
      <c r="AB281" s="424">
        <f t="shared" si="62"/>
        <v>0</v>
      </c>
      <c r="AC281" s="407">
        <f t="shared" si="62"/>
        <v>0</v>
      </c>
      <c r="AD281" s="996"/>
      <c r="AE281" s="997"/>
      <c r="AF281" s="998"/>
    </row>
    <row r="282" spans="1:32" ht="15" customHeight="1" x14ac:dyDescent="0.2">
      <c r="A282" s="232">
        <v>376</v>
      </c>
      <c r="B282" s="474"/>
      <c r="C282" s="491"/>
      <c r="D282" s="491"/>
      <c r="E282" s="494"/>
      <c r="F282" s="856" t="s">
        <v>519</v>
      </c>
      <c r="G282" s="857"/>
      <c r="H282" s="857"/>
      <c r="I282" s="857"/>
      <c r="J282" s="857"/>
      <c r="K282" s="857"/>
      <c r="L282" s="858"/>
      <c r="M282" s="441">
        <f>'2. FTNC CAN'!M282+'3. FTNC USD'!M282+'4. FTNC EUR'!M282+'5. FTNC GBP'!M282+'6. FTNC Autres (inclus)'!M282</f>
        <v>0</v>
      </c>
      <c r="N282" s="446">
        <f>'2. FTNC CAN'!N282+'3. FTNC USD'!N282+'4. FTNC EUR'!N282+'5. FTNC GBP'!N282+'6. FTNC Autres (inclus)'!N282</f>
        <v>0</v>
      </c>
      <c r="O282" s="443">
        <f>'2. FTNC CAN'!O282+'3. FTNC USD'!O282+'4. FTNC EUR'!O282+'5. FTNC GBP'!O282+'6. FTNC Autres (inclus)'!O282</f>
        <v>0</v>
      </c>
      <c r="P282" s="443">
        <f>'2. FTNC CAN'!P282+'3. FTNC USD'!P282+'4. FTNC EUR'!P282+'5. FTNC GBP'!P282+'6. FTNC Autres (inclus)'!P282</f>
        <v>0</v>
      </c>
      <c r="Q282" s="445">
        <f>'2. FTNC CAN'!Q282+'3. FTNC USD'!Q282+'4. FTNC EUR'!Q282+'5. FTNC GBP'!Q282+'6. FTNC Autres (inclus)'!Q282</f>
        <v>0</v>
      </c>
      <c r="R282" s="443">
        <f>'2. FTNC CAN'!R282+'3. FTNC USD'!R282+'4. FTNC EUR'!R282+'5. FTNC GBP'!R282+'6. FTNC Autres (inclus)'!R282</f>
        <v>0</v>
      </c>
      <c r="S282" s="428"/>
      <c r="T282" s="427"/>
      <c r="U282" s="428"/>
      <c r="V282" s="427"/>
      <c r="W282" s="428"/>
      <c r="X282" s="427"/>
      <c r="Y282" s="428"/>
      <c r="Z282" s="427"/>
      <c r="AA282" s="428"/>
      <c r="AB282" s="429"/>
      <c r="AC282" s="430"/>
      <c r="AD282" s="996"/>
      <c r="AE282" s="997"/>
      <c r="AF282" s="998"/>
    </row>
    <row r="283" spans="1:32" ht="15" customHeight="1" x14ac:dyDescent="0.2">
      <c r="A283" s="232">
        <v>377</v>
      </c>
      <c r="B283" s="474"/>
      <c r="C283" s="491"/>
      <c r="D283" s="491"/>
      <c r="E283" s="494"/>
      <c r="F283" s="915" t="s">
        <v>520</v>
      </c>
      <c r="G283" s="916"/>
      <c r="H283" s="916"/>
      <c r="I283" s="916"/>
      <c r="J283" s="916"/>
      <c r="K283" s="916"/>
      <c r="L283" s="917"/>
      <c r="M283" s="441">
        <f>'2. FTNC CAN'!M283+'3. FTNC USD'!M283+'4. FTNC EUR'!M283+'5. FTNC GBP'!M283+'6. FTNC Autres (inclus)'!M283</f>
        <v>0</v>
      </c>
      <c r="N283" s="446">
        <f>'2. FTNC CAN'!N283+'3. FTNC USD'!N283+'4. FTNC EUR'!N283+'5. FTNC GBP'!N283+'6. FTNC Autres (inclus)'!N283</f>
        <v>0</v>
      </c>
      <c r="O283" s="443">
        <f>'2. FTNC CAN'!O283+'3. FTNC USD'!O283+'4. FTNC EUR'!O283+'5. FTNC GBP'!O283+'6. FTNC Autres (inclus)'!O283</f>
        <v>0</v>
      </c>
      <c r="P283" s="443">
        <f>'2. FTNC CAN'!P283+'3. FTNC USD'!P283+'4. FTNC EUR'!P283+'5. FTNC GBP'!P283+'6. FTNC Autres (inclus)'!P283</f>
        <v>0</v>
      </c>
      <c r="Q283" s="445">
        <f>'2. FTNC CAN'!Q283+'3. FTNC USD'!Q283+'4. FTNC EUR'!Q283+'5. FTNC GBP'!Q283+'6. FTNC Autres (inclus)'!Q283</f>
        <v>0</v>
      </c>
      <c r="R283" s="443">
        <f>'2. FTNC CAN'!R283+'3. FTNC USD'!R283+'4. FTNC EUR'!R283+'5. FTNC GBP'!R283+'6. FTNC Autres (inclus)'!R283</f>
        <v>0</v>
      </c>
      <c r="S283" s="444">
        <f>'2. FTNC CAN'!S283+'3. FTNC USD'!S283+'4. FTNC EUR'!S283+'5. FTNC GBP'!S283+'6. FTNC Autres (inclus)'!S283</f>
        <v>0</v>
      </c>
      <c r="T283" s="427"/>
      <c r="U283" s="428"/>
      <c r="V283" s="427"/>
      <c r="W283" s="428"/>
      <c r="X283" s="427"/>
      <c r="Y283" s="428"/>
      <c r="Z283" s="427"/>
      <c r="AA283" s="428"/>
      <c r="AB283" s="429"/>
      <c r="AC283" s="430"/>
      <c r="AD283" s="996"/>
      <c r="AE283" s="997"/>
      <c r="AF283" s="998"/>
    </row>
    <row r="284" spans="1:32" ht="15" customHeight="1" x14ac:dyDescent="0.2">
      <c r="A284" s="232">
        <v>378</v>
      </c>
      <c r="B284" s="474"/>
      <c r="C284" s="491"/>
      <c r="D284" s="491"/>
      <c r="E284" s="494"/>
      <c r="F284" s="915" t="s">
        <v>521</v>
      </c>
      <c r="G284" s="916"/>
      <c r="H284" s="916"/>
      <c r="I284" s="916"/>
      <c r="J284" s="916"/>
      <c r="K284" s="916"/>
      <c r="L284" s="917"/>
      <c r="M284" s="441">
        <f>'2. FTNC CAN'!M284+'3. FTNC USD'!M284+'4. FTNC EUR'!M284+'5. FTNC GBP'!M284+'6. FTNC Autres (inclus)'!M284</f>
        <v>0</v>
      </c>
      <c r="N284" s="446">
        <f>'2. FTNC CAN'!N284+'3. FTNC USD'!N284+'4. FTNC EUR'!N284+'5. FTNC GBP'!N284+'6. FTNC Autres (inclus)'!N284</f>
        <v>0</v>
      </c>
      <c r="O284" s="443">
        <f>'2. FTNC CAN'!O284+'3. FTNC USD'!O284+'4. FTNC EUR'!O284+'5. FTNC GBP'!O284+'6. FTNC Autres (inclus)'!O284</f>
        <v>0</v>
      </c>
      <c r="P284" s="443">
        <f>'2. FTNC CAN'!P284+'3. FTNC USD'!P284+'4. FTNC EUR'!P284+'5. FTNC GBP'!P284+'6. FTNC Autres (inclus)'!P284</f>
        <v>0</v>
      </c>
      <c r="Q284" s="445">
        <f>'2. FTNC CAN'!Q284+'3. FTNC USD'!Q284+'4. FTNC EUR'!Q284+'5. FTNC GBP'!Q284+'6. FTNC Autres (inclus)'!Q284</f>
        <v>0</v>
      </c>
      <c r="R284" s="443">
        <f>'2. FTNC CAN'!R284+'3. FTNC USD'!R284+'4. FTNC EUR'!R284+'5. FTNC GBP'!R284+'6. FTNC Autres (inclus)'!R284</f>
        <v>0</v>
      </c>
      <c r="S284" s="444">
        <f>'2. FTNC CAN'!S284+'3. FTNC USD'!S284+'4. FTNC EUR'!S284+'5. FTNC GBP'!S284+'6. FTNC Autres (inclus)'!S284</f>
        <v>0</v>
      </c>
      <c r="T284" s="443">
        <f>'2. FTNC CAN'!T284+'3. FTNC USD'!T284+'4. FTNC EUR'!T284+'5. FTNC GBP'!T284+'6. FTNC Autres (inclus)'!T284</f>
        <v>0</v>
      </c>
      <c r="U284" s="444">
        <f>'2. FTNC CAN'!U284+'3. FTNC USD'!U284+'4. FTNC EUR'!U284+'5. FTNC GBP'!U284+'6. FTNC Autres (inclus)'!U284</f>
        <v>0</v>
      </c>
      <c r="V284" s="427"/>
      <c r="W284" s="428"/>
      <c r="X284" s="427"/>
      <c r="Y284" s="428"/>
      <c r="Z284" s="427"/>
      <c r="AA284" s="428"/>
      <c r="AB284" s="429"/>
      <c r="AC284" s="430"/>
      <c r="AD284" s="996"/>
      <c r="AE284" s="997"/>
      <c r="AF284" s="998"/>
    </row>
    <row r="285" spans="1:32" ht="15" customHeight="1" x14ac:dyDescent="0.2">
      <c r="A285" s="232">
        <v>379</v>
      </c>
      <c r="B285" s="474"/>
      <c r="C285" s="491"/>
      <c r="D285" s="491"/>
      <c r="E285" s="494"/>
      <c r="F285" s="915" t="s">
        <v>522</v>
      </c>
      <c r="G285" s="916"/>
      <c r="H285" s="916"/>
      <c r="I285" s="916"/>
      <c r="J285" s="916"/>
      <c r="K285" s="916"/>
      <c r="L285" s="917"/>
      <c r="M285" s="441">
        <f>'2. FTNC CAN'!M285+'3. FTNC USD'!M285+'4. FTNC EUR'!M285+'5. FTNC GBP'!M285+'6. FTNC Autres (inclus)'!M285</f>
        <v>0</v>
      </c>
      <c r="N285" s="446">
        <f>'2. FTNC CAN'!N285+'3. FTNC USD'!N285+'4. FTNC EUR'!N285+'5. FTNC GBP'!N285+'6. FTNC Autres (inclus)'!N285</f>
        <v>0</v>
      </c>
      <c r="O285" s="443">
        <f>'2. FTNC CAN'!O285+'3. FTNC USD'!O285+'4. FTNC EUR'!O285+'5. FTNC GBP'!O285+'6. FTNC Autres (inclus)'!O285</f>
        <v>0</v>
      </c>
      <c r="P285" s="443">
        <f>'2. FTNC CAN'!P285+'3. FTNC USD'!P285+'4. FTNC EUR'!P285+'5. FTNC GBP'!P285+'6. FTNC Autres (inclus)'!P285</f>
        <v>0</v>
      </c>
      <c r="Q285" s="445">
        <f>'2. FTNC CAN'!Q285+'3. FTNC USD'!Q285+'4. FTNC EUR'!Q285+'5. FTNC GBP'!Q285+'6. FTNC Autres (inclus)'!Q285</f>
        <v>0</v>
      </c>
      <c r="R285" s="443">
        <f>'2. FTNC CAN'!R285+'3. FTNC USD'!R285+'4. FTNC EUR'!R285+'5. FTNC GBP'!R285+'6. FTNC Autres (inclus)'!R285</f>
        <v>0</v>
      </c>
      <c r="S285" s="444">
        <f>'2. FTNC CAN'!S285+'3. FTNC USD'!S285+'4. FTNC EUR'!S285+'5. FTNC GBP'!S285+'6. FTNC Autres (inclus)'!S285</f>
        <v>0</v>
      </c>
      <c r="T285" s="443">
        <f>'2. FTNC CAN'!T285+'3. FTNC USD'!T285+'4. FTNC EUR'!T285+'5. FTNC GBP'!T285+'6. FTNC Autres (inclus)'!T285</f>
        <v>0</v>
      </c>
      <c r="U285" s="444">
        <f>'2. FTNC CAN'!U285+'3. FTNC USD'!U285+'4. FTNC EUR'!U285+'5. FTNC GBP'!U285+'6. FTNC Autres (inclus)'!U285</f>
        <v>0</v>
      </c>
      <c r="V285" s="443">
        <f>'2. FTNC CAN'!V285+'3. FTNC USD'!V285+'4. FTNC EUR'!V285+'5. FTNC GBP'!V285+'6. FTNC Autres (inclus)'!V285</f>
        <v>0</v>
      </c>
      <c r="W285" s="444">
        <f>'2. FTNC CAN'!W285+'3. FTNC USD'!W285+'4. FTNC EUR'!W285+'5. FTNC GBP'!W285+'6. FTNC Autres (inclus)'!W285</f>
        <v>0</v>
      </c>
      <c r="X285" s="443">
        <f>'2. FTNC CAN'!X285+'3. FTNC USD'!X285+'4. FTNC EUR'!X285+'5. FTNC GBP'!X285+'6. FTNC Autres (inclus)'!X285</f>
        <v>0</v>
      </c>
      <c r="Y285" s="444">
        <f>'2. FTNC CAN'!Y285+'3. FTNC USD'!Y285+'4. FTNC EUR'!Y285+'5. FTNC GBP'!Y285+'6. FTNC Autres (inclus)'!Y285</f>
        <v>0</v>
      </c>
      <c r="Z285" s="427"/>
      <c r="AA285" s="428"/>
      <c r="AB285" s="429"/>
      <c r="AC285" s="430"/>
      <c r="AD285" s="996"/>
      <c r="AE285" s="997"/>
      <c r="AF285" s="998"/>
    </row>
    <row r="286" spans="1:32" ht="15" customHeight="1" x14ac:dyDescent="0.2">
      <c r="A286" s="232">
        <v>380</v>
      </c>
      <c r="B286" s="474"/>
      <c r="C286" s="491"/>
      <c r="D286" s="491"/>
      <c r="E286" s="494"/>
      <c r="F286" s="915" t="s">
        <v>523</v>
      </c>
      <c r="G286" s="916"/>
      <c r="H286" s="916"/>
      <c r="I286" s="916"/>
      <c r="J286" s="916"/>
      <c r="K286" s="916"/>
      <c r="L286" s="917"/>
      <c r="M286" s="441">
        <f>'2. FTNC CAN'!M286+'3. FTNC USD'!M286+'4. FTNC EUR'!M286+'5. FTNC GBP'!M286+'6. FTNC Autres (inclus)'!M286</f>
        <v>0</v>
      </c>
      <c r="N286" s="446">
        <f>'2. FTNC CAN'!N286+'3. FTNC USD'!N286+'4. FTNC EUR'!N286+'5. FTNC GBP'!N286+'6. FTNC Autres (inclus)'!N286</f>
        <v>0</v>
      </c>
      <c r="O286" s="443">
        <f>'2. FTNC CAN'!O286+'3. FTNC USD'!O286+'4. FTNC EUR'!O286+'5. FTNC GBP'!O286+'6. FTNC Autres (inclus)'!O286</f>
        <v>0</v>
      </c>
      <c r="P286" s="443">
        <f>'2. FTNC CAN'!P286+'3. FTNC USD'!P286+'4. FTNC EUR'!P286+'5. FTNC GBP'!P286+'6. FTNC Autres (inclus)'!P286</f>
        <v>0</v>
      </c>
      <c r="Q286" s="445">
        <f>'2. FTNC CAN'!Q286+'3. FTNC USD'!Q286+'4. FTNC EUR'!Q286+'5. FTNC GBP'!Q286+'6. FTNC Autres (inclus)'!Q286</f>
        <v>0</v>
      </c>
      <c r="R286" s="443">
        <f>'2. FTNC CAN'!R286+'3. FTNC USD'!R286+'4. FTNC EUR'!R286+'5. FTNC GBP'!R286+'6. FTNC Autres (inclus)'!R286</f>
        <v>0</v>
      </c>
      <c r="S286" s="444">
        <f>'2. FTNC CAN'!S286+'3. FTNC USD'!S286+'4. FTNC EUR'!S286+'5. FTNC GBP'!S286+'6. FTNC Autres (inclus)'!S286</f>
        <v>0</v>
      </c>
      <c r="T286" s="443">
        <f>'2. FTNC CAN'!T286+'3. FTNC USD'!T286+'4. FTNC EUR'!T286+'5. FTNC GBP'!T286+'6. FTNC Autres (inclus)'!T286</f>
        <v>0</v>
      </c>
      <c r="U286" s="444">
        <f>'2. FTNC CAN'!U286+'3. FTNC USD'!U286+'4. FTNC EUR'!U286+'5. FTNC GBP'!U286+'6. FTNC Autres (inclus)'!U286</f>
        <v>0</v>
      </c>
      <c r="V286" s="443">
        <f>'2. FTNC CAN'!V286+'3. FTNC USD'!V286+'4. FTNC EUR'!V286+'5. FTNC GBP'!V286+'6. FTNC Autres (inclus)'!V286</f>
        <v>0</v>
      </c>
      <c r="W286" s="444">
        <f>'2. FTNC CAN'!W286+'3. FTNC USD'!W286+'4. FTNC EUR'!W286+'5. FTNC GBP'!W286+'6. FTNC Autres (inclus)'!W286</f>
        <v>0</v>
      </c>
      <c r="X286" s="443">
        <f>'2. FTNC CAN'!X286+'3. FTNC USD'!X286+'4. FTNC EUR'!X286+'5. FTNC GBP'!X286+'6. FTNC Autres (inclus)'!X286</f>
        <v>0</v>
      </c>
      <c r="Y286" s="444">
        <f>'2. FTNC CAN'!Y286+'3. FTNC USD'!Y286+'4. FTNC EUR'!Y286+'5. FTNC GBP'!Y286+'6. FTNC Autres (inclus)'!Y286</f>
        <v>0</v>
      </c>
      <c r="Z286" s="443">
        <f>'2. FTNC CAN'!Z286+'3. FTNC USD'!Z286+'4. FTNC EUR'!Z286+'5. FTNC GBP'!Z286+'6. FTNC Autres (inclus)'!Z286</f>
        <v>0</v>
      </c>
      <c r="AA286" s="444">
        <f>'2. FTNC CAN'!AA286+'3. FTNC USD'!AA286+'4. FTNC EUR'!AA286+'5. FTNC GBP'!AA286+'6. FTNC Autres (inclus)'!AA286</f>
        <v>0</v>
      </c>
      <c r="AB286" s="447">
        <f>'2. FTNC CAN'!AB286+'3. FTNC USD'!AB286+'4. FTNC EUR'!AB286+'5. FTNC GBP'!AB286+'6. FTNC Autres (inclus)'!AB286</f>
        <v>0</v>
      </c>
      <c r="AC286" s="441">
        <f>'2. FTNC CAN'!AC286+'3. FTNC USD'!AC286+'4. FTNC EUR'!AC286+'5. FTNC GBP'!AC286+'6. FTNC Autres (inclus)'!AC286</f>
        <v>0</v>
      </c>
      <c r="AD286" s="996"/>
      <c r="AE286" s="997"/>
      <c r="AF286" s="998"/>
    </row>
    <row r="287" spans="1:32" ht="15" customHeight="1" x14ac:dyDescent="0.2">
      <c r="A287" s="232">
        <v>381</v>
      </c>
      <c r="B287" s="474"/>
      <c r="C287" s="263"/>
      <c r="D287" s="263"/>
      <c r="E287" s="264"/>
      <c r="F287" s="859" t="s">
        <v>524</v>
      </c>
      <c r="G287" s="860"/>
      <c r="H287" s="860"/>
      <c r="I287" s="860"/>
      <c r="J287" s="860"/>
      <c r="K287" s="860"/>
      <c r="L287" s="861"/>
      <c r="M287" s="441">
        <f>'2. FTNC CAN'!M287+'3. FTNC USD'!M287+'4. FTNC EUR'!M287+'5. FTNC GBP'!M287+'6. FTNC Autres (inclus)'!M287</f>
        <v>0</v>
      </c>
      <c r="N287" s="446">
        <f>'2. FTNC CAN'!N287+'3. FTNC USD'!N287+'4. FTNC EUR'!N287+'5. FTNC GBP'!N287+'6. FTNC Autres (inclus)'!N287</f>
        <v>0</v>
      </c>
      <c r="O287" s="443">
        <f>'2. FTNC CAN'!O287+'3. FTNC USD'!O287+'4. FTNC EUR'!O287+'5. FTNC GBP'!O287+'6. FTNC Autres (inclus)'!O287</f>
        <v>0</v>
      </c>
      <c r="P287" s="443">
        <f>'2. FTNC CAN'!P287+'3. FTNC USD'!P287+'4. FTNC EUR'!P287+'5. FTNC GBP'!P287+'6. FTNC Autres (inclus)'!P287</f>
        <v>0</v>
      </c>
      <c r="Q287" s="445">
        <f>'2. FTNC CAN'!Q287+'3. FTNC USD'!Q287+'4. FTNC EUR'!Q287+'5. FTNC GBP'!Q287+'6. FTNC Autres (inclus)'!Q287</f>
        <v>0</v>
      </c>
      <c r="R287" s="443">
        <f>'2. FTNC CAN'!R287+'3. FTNC USD'!R287+'4. FTNC EUR'!R287+'5. FTNC GBP'!R287+'6. FTNC Autres (inclus)'!R287</f>
        <v>0</v>
      </c>
      <c r="S287" s="444">
        <f>'2. FTNC CAN'!S287+'3. FTNC USD'!S287+'4. FTNC EUR'!S287+'5. FTNC GBP'!S287+'6. FTNC Autres (inclus)'!S287</f>
        <v>0</v>
      </c>
      <c r="T287" s="443">
        <f>'2. FTNC CAN'!T287+'3. FTNC USD'!T287+'4. FTNC EUR'!T287+'5. FTNC GBP'!T287+'6. FTNC Autres (inclus)'!T287</f>
        <v>0</v>
      </c>
      <c r="U287" s="444">
        <f>'2. FTNC CAN'!U287+'3. FTNC USD'!U287+'4. FTNC EUR'!U287+'5. FTNC GBP'!U287+'6. FTNC Autres (inclus)'!U287</f>
        <v>0</v>
      </c>
      <c r="V287" s="443">
        <f>'2. FTNC CAN'!V287+'3. FTNC USD'!V287+'4. FTNC EUR'!V287+'5. FTNC GBP'!V287+'6. FTNC Autres (inclus)'!V287</f>
        <v>0</v>
      </c>
      <c r="W287" s="444">
        <f>'2. FTNC CAN'!W287+'3. FTNC USD'!W287+'4. FTNC EUR'!W287+'5. FTNC GBP'!W287+'6. FTNC Autres (inclus)'!W287</f>
        <v>0</v>
      </c>
      <c r="X287" s="443">
        <f>'2. FTNC CAN'!X287+'3. FTNC USD'!X287+'4. FTNC EUR'!X287+'5. FTNC GBP'!X287+'6. FTNC Autres (inclus)'!X287</f>
        <v>0</v>
      </c>
      <c r="Y287" s="444">
        <f>'2. FTNC CAN'!Y287+'3. FTNC USD'!Y287+'4. FTNC EUR'!Y287+'5. FTNC GBP'!Y287+'6. FTNC Autres (inclus)'!Y287</f>
        <v>0</v>
      </c>
      <c r="Z287" s="443">
        <f>'2. FTNC CAN'!Z287+'3. FTNC USD'!Z287+'4. FTNC EUR'!Z287+'5. FTNC GBP'!Z287+'6. FTNC Autres (inclus)'!Z287</f>
        <v>0</v>
      </c>
      <c r="AA287" s="444">
        <f>'2. FTNC CAN'!AA287+'3. FTNC USD'!AA287+'4. FTNC EUR'!AA287+'5. FTNC GBP'!AA287+'6. FTNC Autres (inclus)'!AA287</f>
        <v>0</v>
      </c>
      <c r="AB287" s="447">
        <f>'2. FTNC CAN'!AB287+'3. FTNC USD'!AB287+'4. FTNC EUR'!AB287+'5. FTNC GBP'!AB287+'6. FTNC Autres (inclus)'!AB287</f>
        <v>0</v>
      </c>
      <c r="AC287" s="441">
        <f>'2. FTNC CAN'!AC287+'3. FTNC USD'!AC287+'4. FTNC EUR'!AC287+'5. FTNC GBP'!AC287+'6. FTNC Autres (inclus)'!AC287</f>
        <v>0</v>
      </c>
      <c r="AD287" s="996"/>
      <c r="AE287" s="997"/>
      <c r="AF287" s="998"/>
    </row>
    <row r="288" spans="1:32" ht="15" customHeight="1" x14ac:dyDescent="0.2">
      <c r="A288" s="232">
        <v>382</v>
      </c>
      <c r="B288" s="474"/>
      <c r="C288" s="263"/>
      <c r="D288" s="271"/>
      <c r="E288" s="853" t="s">
        <v>525</v>
      </c>
      <c r="F288" s="854"/>
      <c r="G288" s="854"/>
      <c r="H288" s="854"/>
      <c r="I288" s="854"/>
      <c r="J288" s="854"/>
      <c r="K288" s="854"/>
      <c r="L288" s="855"/>
      <c r="M288" s="407">
        <f>SUBTOTAL(9,M289:M290)</f>
        <v>0</v>
      </c>
      <c r="N288" s="410">
        <f t="shared" ref="N288:AC288" si="63">SUBTOTAL(9,N289:N290)</f>
        <v>0</v>
      </c>
      <c r="O288" s="414">
        <f t="shared" si="63"/>
        <v>0</v>
      </c>
      <c r="P288" s="413">
        <f t="shared" si="63"/>
        <v>0</v>
      </c>
      <c r="Q288" s="415">
        <f t="shared" si="63"/>
        <v>0</v>
      </c>
      <c r="R288" s="414">
        <f t="shared" si="63"/>
        <v>0</v>
      </c>
      <c r="S288" s="414">
        <f t="shared" si="63"/>
        <v>0</v>
      </c>
      <c r="T288" s="414">
        <f t="shared" si="63"/>
        <v>0</v>
      </c>
      <c r="U288" s="414">
        <f t="shared" si="63"/>
        <v>0</v>
      </c>
      <c r="V288" s="414">
        <f t="shared" si="63"/>
        <v>0</v>
      </c>
      <c r="W288" s="414">
        <f t="shared" si="63"/>
        <v>0</v>
      </c>
      <c r="X288" s="414">
        <f t="shared" si="63"/>
        <v>0</v>
      </c>
      <c r="Y288" s="414">
        <f t="shared" si="63"/>
        <v>0</v>
      </c>
      <c r="Z288" s="414">
        <f t="shared" si="63"/>
        <v>0</v>
      </c>
      <c r="AA288" s="414">
        <f t="shared" si="63"/>
        <v>0</v>
      </c>
      <c r="AB288" s="424">
        <f t="shared" si="63"/>
        <v>0</v>
      </c>
      <c r="AC288" s="407">
        <f t="shared" si="63"/>
        <v>0</v>
      </c>
      <c r="AD288" s="996"/>
      <c r="AE288" s="997"/>
      <c r="AF288" s="998"/>
    </row>
    <row r="289" spans="1:32" ht="15" customHeight="1" x14ac:dyDescent="0.2">
      <c r="A289" s="232">
        <v>383</v>
      </c>
      <c r="B289" s="474"/>
      <c r="C289" s="491"/>
      <c r="D289" s="491"/>
      <c r="E289" s="494"/>
      <c r="F289" s="856" t="s">
        <v>526</v>
      </c>
      <c r="G289" s="857"/>
      <c r="H289" s="857"/>
      <c r="I289" s="857"/>
      <c r="J289" s="857"/>
      <c r="K289" s="857"/>
      <c r="L289" s="858"/>
      <c r="M289" s="441">
        <f>'2. FTNC CAN'!M289+'3. FTNC USD'!M289+'4. FTNC EUR'!M289+'5. FTNC GBP'!M289+'6. FTNC Autres (inclus)'!M289</f>
        <v>0</v>
      </c>
      <c r="N289" s="446">
        <f>'2. FTNC CAN'!N289+'3. FTNC USD'!N289+'4. FTNC EUR'!N289+'5. FTNC GBP'!N289+'6. FTNC Autres (inclus)'!N289</f>
        <v>0</v>
      </c>
      <c r="O289" s="443">
        <f>'2. FTNC CAN'!O289+'3. FTNC USD'!O289+'4. FTNC EUR'!O289+'5. FTNC GBP'!O289+'6. FTNC Autres (inclus)'!O289</f>
        <v>0</v>
      </c>
      <c r="P289" s="443">
        <f>'2. FTNC CAN'!P289+'3. FTNC USD'!P289+'4. FTNC EUR'!P289+'5. FTNC GBP'!P289+'6. FTNC Autres (inclus)'!P289</f>
        <v>0</v>
      </c>
      <c r="Q289" s="445">
        <f>'2. FTNC CAN'!Q289+'3. FTNC USD'!Q289+'4. FTNC EUR'!Q289+'5. FTNC GBP'!Q289+'6. FTNC Autres (inclus)'!Q289</f>
        <v>0</v>
      </c>
      <c r="R289" s="443">
        <f>'2. FTNC CAN'!R289+'3. FTNC USD'!R289+'4. FTNC EUR'!R289+'5. FTNC GBP'!R289+'6. FTNC Autres (inclus)'!R289</f>
        <v>0</v>
      </c>
      <c r="S289" s="444">
        <f>'2. FTNC CAN'!S289+'3. FTNC USD'!S289+'4. FTNC EUR'!S289+'5. FTNC GBP'!S289+'6. FTNC Autres (inclus)'!S289</f>
        <v>0</v>
      </c>
      <c r="T289" s="443">
        <f>'2. FTNC CAN'!T289+'3. FTNC USD'!T289+'4. FTNC EUR'!T289+'5. FTNC GBP'!T289+'6. FTNC Autres (inclus)'!T289</f>
        <v>0</v>
      </c>
      <c r="U289" s="444">
        <f>'2. FTNC CAN'!U289+'3. FTNC USD'!U289+'4. FTNC EUR'!U289+'5. FTNC GBP'!U289+'6. FTNC Autres (inclus)'!U289</f>
        <v>0</v>
      </c>
      <c r="V289" s="443">
        <f>'2. FTNC CAN'!V289+'3. FTNC USD'!V289+'4. FTNC EUR'!V289+'5. FTNC GBP'!V289+'6. FTNC Autres (inclus)'!V289</f>
        <v>0</v>
      </c>
      <c r="W289" s="444">
        <f>'2. FTNC CAN'!W289+'3. FTNC USD'!W289+'4. FTNC EUR'!W289+'5. FTNC GBP'!W289+'6. FTNC Autres (inclus)'!W289</f>
        <v>0</v>
      </c>
      <c r="X289" s="443">
        <f>'2. FTNC CAN'!X289+'3. FTNC USD'!X289+'4. FTNC EUR'!X289+'5. FTNC GBP'!X289+'6. FTNC Autres (inclus)'!X289</f>
        <v>0</v>
      </c>
      <c r="Y289" s="444">
        <f>'2. FTNC CAN'!Y289+'3. FTNC USD'!Y289+'4. FTNC EUR'!Y289+'5. FTNC GBP'!Y289+'6. FTNC Autres (inclus)'!Y289</f>
        <v>0</v>
      </c>
      <c r="Z289" s="443">
        <f>'2. FTNC CAN'!Z289+'3. FTNC USD'!Z289+'4. FTNC EUR'!Z289+'5. FTNC GBP'!Z289+'6. FTNC Autres (inclus)'!Z289</f>
        <v>0</v>
      </c>
      <c r="AA289" s="444">
        <f>'2. FTNC CAN'!AA289+'3. FTNC USD'!AA289+'4. FTNC EUR'!AA289+'5. FTNC GBP'!AA289+'6. FTNC Autres (inclus)'!AA289</f>
        <v>0</v>
      </c>
      <c r="AB289" s="447">
        <f>'2. FTNC CAN'!AB289+'3. FTNC USD'!AB289+'4. FTNC EUR'!AB289+'5. FTNC GBP'!AB289+'6. FTNC Autres (inclus)'!AB289</f>
        <v>0</v>
      </c>
      <c r="AC289" s="441">
        <f>'2. FTNC CAN'!AC289+'3. FTNC USD'!AC289+'4. FTNC EUR'!AC289+'5. FTNC GBP'!AC289+'6. FTNC Autres (inclus)'!AC289</f>
        <v>0</v>
      </c>
      <c r="AD289" s="996"/>
      <c r="AE289" s="997"/>
      <c r="AF289" s="998"/>
    </row>
    <row r="290" spans="1:32" ht="15" customHeight="1" x14ac:dyDescent="0.2">
      <c r="A290" s="232">
        <v>384</v>
      </c>
      <c r="B290" s="474"/>
      <c r="C290" s="491"/>
      <c r="D290" s="491"/>
      <c r="E290" s="494"/>
      <c r="F290" s="859" t="s">
        <v>527</v>
      </c>
      <c r="G290" s="860"/>
      <c r="H290" s="860"/>
      <c r="I290" s="860"/>
      <c r="J290" s="860"/>
      <c r="K290" s="860"/>
      <c r="L290" s="861"/>
      <c r="M290" s="441">
        <f>'2. FTNC CAN'!M290+'3. FTNC USD'!M290+'4. FTNC EUR'!M290+'5. FTNC GBP'!M290+'6. FTNC Autres (inclus)'!M290</f>
        <v>0</v>
      </c>
      <c r="N290" s="446">
        <f>'2. FTNC CAN'!N290+'3. FTNC USD'!N290+'4. FTNC EUR'!N290+'5. FTNC GBP'!N290+'6. FTNC Autres (inclus)'!N290</f>
        <v>0</v>
      </c>
      <c r="O290" s="443">
        <f>'2. FTNC CAN'!O290+'3. FTNC USD'!O290+'4. FTNC EUR'!O290+'5. FTNC GBP'!O290+'6. FTNC Autres (inclus)'!O290</f>
        <v>0</v>
      </c>
      <c r="P290" s="443">
        <f>'2. FTNC CAN'!P290+'3. FTNC USD'!P290+'4. FTNC EUR'!P290+'5. FTNC GBP'!P290+'6. FTNC Autres (inclus)'!P290</f>
        <v>0</v>
      </c>
      <c r="Q290" s="445">
        <f>'2. FTNC CAN'!Q290+'3. FTNC USD'!Q290+'4. FTNC EUR'!Q290+'5. FTNC GBP'!Q290+'6. FTNC Autres (inclus)'!Q290</f>
        <v>0</v>
      </c>
      <c r="R290" s="443">
        <f>'2. FTNC CAN'!R290+'3. FTNC USD'!R290+'4. FTNC EUR'!R290+'5. FTNC GBP'!R290+'6. FTNC Autres (inclus)'!R290</f>
        <v>0</v>
      </c>
      <c r="S290" s="444">
        <f>'2. FTNC CAN'!S290+'3. FTNC USD'!S290+'4. FTNC EUR'!S290+'5. FTNC GBP'!S290+'6. FTNC Autres (inclus)'!S290</f>
        <v>0</v>
      </c>
      <c r="T290" s="443">
        <f>'2. FTNC CAN'!T290+'3. FTNC USD'!T290+'4. FTNC EUR'!T290+'5. FTNC GBP'!T290+'6. FTNC Autres (inclus)'!T290</f>
        <v>0</v>
      </c>
      <c r="U290" s="444">
        <f>'2. FTNC CAN'!U290+'3. FTNC USD'!U290+'4. FTNC EUR'!U290+'5. FTNC GBP'!U290+'6. FTNC Autres (inclus)'!U290</f>
        <v>0</v>
      </c>
      <c r="V290" s="443">
        <f>'2. FTNC CAN'!V290+'3. FTNC USD'!V290+'4. FTNC EUR'!V290+'5. FTNC GBP'!V290+'6. FTNC Autres (inclus)'!V290</f>
        <v>0</v>
      </c>
      <c r="W290" s="444">
        <f>'2. FTNC CAN'!W290+'3. FTNC USD'!W290+'4. FTNC EUR'!W290+'5. FTNC GBP'!W290+'6. FTNC Autres (inclus)'!W290</f>
        <v>0</v>
      </c>
      <c r="X290" s="443">
        <f>'2. FTNC CAN'!X290+'3. FTNC USD'!X290+'4. FTNC EUR'!X290+'5. FTNC GBP'!X290+'6. FTNC Autres (inclus)'!X290</f>
        <v>0</v>
      </c>
      <c r="Y290" s="444">
        <f>'2. FTNC CAN'!Y290+'3. FTNC USD'!Y290+'4. FTNC EUR'!Y290+'5. FTNC GBP'!Y290+'6. FTNC Autres (inclus)'!Y290</f>
        <v>0</v>
      </c>
      <c r="Z290" s="443">
        <f>'2. FTNC CAN'!Z290+'3. FTNC USD'!Z290+'4. FTNC EUR'!Z290+'5. FTNC GBP'!Z290+'6. FTNC Autres (inclus)'!Z290</f>
        <v>0</v>
      </c>
      <c r="AA290" s="444">
        <f>'2. FTNC CAN'!AA290+'3. FTNC USD'!AA290+'4. FTNC EUR'!AA290+'5. FTNC GBP'!AA290+'6. FTNC Autres (inclus)'!AA290</f>
        <v>0</v>
      </c>
      <c r="AB290" s="447">
        <f>'2. FTNC CAN'!AB290+'3. FTNC USD'!AB290+'4. FTNC EUR'!AB290+'5. FTNC GBP'!AB290+'6. FTNC Autres (inclus)'!AB290</f>
        <v>0</v>
      </c>
      <c r="AC290" s="441">
        <f>'2. FTNC CAN'!AC290+'3. FTNC USD'!AC290+'4. FTNC EUR'!AC290+'5. FTNC GBP'!AC290+'6. FTNC Autres (inclus)'!AC290</f>
        <v>0</v>
      </c>
      <c r="AD290" s="996"/>
      <c r="AE290" s="997"/>
      <c r="AF290" s="998"/>
    </row>
    <row r="291" spans="1:32" ht="15" customHeight="1" x14ac:dyDescent="0.2">
      <c r="A291" s="232">
        <v>385</v>
      </c>
      <c r="B291" s="474"/>
      <c r="C291" s="263"/>
      <c r="D291" s="844" t="s">
        <v>81</v>
      </c>
      <c r="E291" s="1024"/>
      <c r="F291" s="1024"/>
      <c r="G291" s="1024"/>
      <c r="H291" s="1024"/>
      <c r="I291" s="1024"/>
      <c r="J291" s="1024"/>
      <c r="K291" s="1024"/>
      <c r="L291" s="1024"/>
      <c r="M291" s="845"/>
      <c r="N291" s="845"/>
      <c r="O291" s="845"/>
      <c r="P291" s="845"/>
      <c r="Q291" s="845"/>
      <c r="R291" s="845"/>
      <c r="S291" s="845"/>
      <c r="T291" s="845"/>
      <c r="U291" s="845"/>
      <c r="V291" s="845"/>
      <c r="W291" s="845"/>
      <c r="X291" s="845"/>
      <c r="Y291" s="845"/>
      <c r="Z291" s="845"/>
      <c r="AA291" s="845"/>
      <c r="AB291" s="845"/>
      <c r="AC291" s="845"/>
      <c r="AD291" s="845"/>
      <c r="AE291" s="845"/>
      <c r="AF291" s="846"/>
    </row>
    <row r="292" spans="1:32" ht="15" customHeight="1" x14ac:dyDescent="0.2">
      <c r="A292" s="232">
        <v>386</v>
      </c>
      <c r="B292" s="474"/>
      <c r="C292" s="263"/>
      <c r="D292" s="271"/>
      <c r="E292" s="853" t="s">
        <v>460</v>
      </c>
      <c r="F292" s="854"/>
      <c r="G292" s="854"/>
      <c r="H292" s="854"/>
      <c r="I292" s="854"/>
      <c r="J292" s="854"/>
      <c r="K292" s="854"/>
      <c r="L292" s="855"/>
      <c r="M292" s="407">
        <f>SUBTOTAL(9,M293:M295)</f>
        <v>0</v>
      </c>
      <c r="N292" s="533"/>
      <c r="O292" s="534"/>
      <c r="P292" s="534"/>
      <c r="Q292" s="534"/>
      <c r="R292" s="534"/>
      <c r="S292" s="534"/>
      <c r="T292" s="534"/>
      <c r="U292" s="534"/>
      <c r="V292" s="534"/>
      <c r="W292" s="534"/>
      <c r="X292" s="534"/>
      <c r="Y292" s="534"/>
      <c r="Z292" s="534"/>
      <c r="AA292" s="534"/>
      <c r="AB292" s="534"/>
      <c r="AC292" s="473"/>
      <c r="AD292" s="1017"/>
      <c r="AE292" s="997"/>
      <c r="AF292" s="998"/>
    </row>
    <row r="293" spans="1:32" ht="27.75" customHeight="1" x14ac:dyDescent="0.2">
      <c r="A293" s="232">
        <v>387</v>
      </c>
      <c r="B293" s="474"/>
      <c r="C293" s="491"/>
      <c r="D293" s="491"/>
      <c r="E293" s="494"/>
      <c r="F293" s="856" t="s">
        <v>433</v>
      </c>
      <c r="G293" s="857"/>
      <c r="H293" s="857"/>
      <c r="I293" s="857"/>
      <c r="J293" s="857"/>
      <c r="K293" s="857"/>
      <c r="L293" s="858"/>
      <c r="M293" s="441">
        <f>'2. FTNC CAN'!M293+'3. FTNC USD'!M293+'4. FTNC EUR'!M293+'5. FTNC GBP'!M293+'6. FTNC Autres (inclus)'!M293</f>
        <v>0</v>
      </c>
      <c r="N293" s="502"/>
      <c r="O293" s="503"/>
      <c r="P293" s="503"/>
      <c r="Q293" s="503"/>
      <c r="R293" s="503"/>
      <c r="S293" s="503"/>
      <c r="T293" s="503"/>
      <c r="U293" s="503"/>
      <c r="V293" s="503"/>
      <c r="W293" s="503"/>
      <c r="X293" s="503"/>
      <c r="Y293" s="503"/>
      <c r="Z293" s="503"/>
      <c r="AA293" s="503"/>
      <c r="AB293" s="503"/>
      <c r="AC293" s="473"/>
      <c r="AD293" s="1017"/>
      <c r="AE293" s="997"/>
      <c r="AF293" s="998"/>
    </row>
    <row r="294" spans="1:32" ht="27.75" customHeight="1" x14ac:dyDescent="0.2">
      <c r="A294" s="232">
        <v>388</v>
      </c>
      <c r="B294" s="474"/>
      <c r="C294" s="491"/>
      <c r="D294" s="491"/>
      <c r="E294" s="494"/>
      <c r="F294" s="915" t="s">
        <v>434</v>
      </c>
      <c r="G294" s="916"/>
      <c r="H294" s="916"/>
      <c r="I294" s="916"/>
      <c r="J294" s="916"/>
      <c r="K294" s="916"/>
      <c r="L294" s="917"/>
      <c r="M294" s="441">
        <f>'2. FTNC CAN'!M294+'3. FTNC USD'!M294+'4. FTNC EUR'!M294+'5. FTNC GBP'!M294+'6. FTNC Autres (inclus)'!M294</f>
        <v>0</v>
      </c>
      <c r="N294" s="502"/>
      <c r="O294" s="503"/>
      <c r="P294" s="503"/>
      <c r="Q294" s="503"/>
      <c r="R294" s="503"/>
      <c r="S294" s="503"/>
      <c r="T294" s="503"/>
      <c r="U294" s="503"/>
      <c r="V294" s="503"/>
      <c r="W294" s="503"/>
      <c r="X294" s="503"/>
      <c r="Y294" s="503"/>
      <c r="Z294" s="503"/>
      <c r="AA294" s="503"/>
      <c r="AB294" s="503"/>
      <c r="AC294" s="473"/>
      <c r="AD294" s="1017"/>
      <c r="AE294" s="997"/>
      <c r="AF294" s="998"/>
    </row>
    <row r="295" spans="1:32" ht="15" customHeight="1" x14ac:dyDescent="0.2">
      <c r="A295" s="232">
        <v>389</v>
      </c>
      <c r="B295" s="474"/>
      <c r="C295" s="491"/>
      <c r="D295" s="491"/>
      <c r="E295" s="494"/>
      <c r="F295" s="859" t="s">
        <v>82</v>
      </c>
      <c r="G295" s="860"/>
      <c r="H295" s="860"/>
      <c r="I295" s="860"/>
      <c r="J295" s="860"/>
      <c r="K295" s="860"/>
      <c r="L295" s="861"/>
      <c r="M295" s="441">
        <f>'2. FTNC CAN'!M295+'3. FTNC USD'!M295+'4. FTNC EUR'!M295+'5. FTNC GBP'!M295+'6. FTNC Autres (inclus)'!M295</f>
        <v>0</v>
      </c>
      <c r="N295" s="502"/>
      <c r="O295" s="503"/>
      <c r="P295" s="503"/>
      <c r="Q295" s="503"/>
      <c r="R295" s="503"/>
      <c r="S295" s="503"/>
      <c r="T295" s="503"/>
      <c r="U295" s="503"/>
      <c r="V295" s="503"/>
      <c r="W295" s="503"/>
      <c r="X295" s="503"/>
      <c r="Y295" s="503"/>
      <c r="Z295" s="503"/>
      <c r="AA295" s="503"/>
      <c r="AB295" s="503"/>
      <c r="AC295" s="473"/>
      <c r="AD295" s="1017"/>
      <c r="AE295" s="997"/>
      <c r="AF295" s="998"/>
    </row>
    <row r="296" spans="1:32" ht="15" customHeight="1" x14ac:dyDescent="0.2">
      <c r="A296" s="232">
        <v>390</v>
      </c>
      <c r="B296" s="474"/>
      <c r="C296" s="263"/>
      <c r="D296" s="271"/>
      <c r="E296" s="1126" t="s">
        <v>461</v>
      </c>
      <c r="F296" s="854"/>
      <c r="G296" s="854"/>
      <c r="H296" s="854"/>
      <c r="I296" s="854"/>
      <c r="J296" s="854"/>
      <c r="K296" s="854"/>
      <c r="L296" s="855"/>
      <c r="M296" s="407">
        <f>SUBTOTAL(9,M297:M300)</f>
        <v>0</v>
      </c>
      <c r="N296" s="533"/>
      <c r="O296" s="534"/>
      <c r="P296" s="534"/>
      <c r="Q296" s="534"/>
      <c r="R296" s="534"/>
      <c r="S296" s="534"/>
      <c r="T296" s="534"/>
      <c r="U296" s="534"/>
      <c r="V296" s="534"/>
      <c r="W296" s="534"/>
      <c r="X296" s="534"/>
      <c r="Y296" s="534"/>
      <c r="Z296" s="534"/>
      <c r="AA296" s="534"/>
      <c r="AB296" s="534"/>
      <c r="AC296" s="473"/>
      <c r="AD296" s="1017"/>
      <c r="AE296" s="997"/>
      <c r="AF296" s="998"/>
    </row>
    <row r="297" spans="1:32" ht="27.75" customHeight="1" x14ac:dyDescent="0.2">
      <c r="A297" s="232">
        <v>391</v>
      </c>
      <c r="B297" s="474"/>
      <c r="C297" s="491"/>
      <c r="D297" s="491"/>
      <c r="E297" s="494"/>
      <c r="F297" s="856" t="s">
        <v>435</v>
      </c>
      <c r="G297" s="857"/>
      <c r="H297" s="857"/>
      <c r="I297" s="857"/>
      <c r="J297" s="857"/>
      <c r="K297" s="857"/>
      <c r="L297" s="858"/>
      <c r="M297" s="441">
        <f>'2. FTNC CAN'!M297+'3. FTNC USD'!M297+'4. FTNC EUR'!M297+'5. FTNC GBP'!M297+'6. FTNC Autres (inclus)'!M297</f>
        <v>0</v>
      </c>
      <c r="N297" s="502"/>
      <c r="O297" s="503"/>
      <c r="P297" s="503"/>
      <c r="Q297" s="503"/>
      <c r="R297" s="503"/>
      <c r="S297" s="503"/>
      <c r="T297" s="503"/>
      <c r="U297" s="503"/>
      <c r="V297" s="503"/>
      <c r="W297" s="503"/>
      <c r="X297" s="503"/>
      <c r="Y297" s="503"/>
      <c r="Z297" s="503"/>
      <c r="AA297" s="503"/>
      <c r="AB297" s="503"/>
      <c r="AC297" s="473"/>
      <c r="AD297" s="1017"/>
      <c r="AE297" s="997"/>
      <c r="AF297" s="998"/>
    </row>
    <row r="298" spans="1:32" ht="27.75" customHeight="1" x14ac:dyDescent="0.2">
      <c r="A298" s="232">
        <v>392</v>
      </c>
      <c r="B298" s="474"/>
      <c r="C298" s="491"/>
      <c r="D298" s="491"/>
      <c r="E298" s="494"/>
      <c r="F298" s="915" t="s">
        <v>436</v>
      </c>
      <c r="G298" s="916"/>
      <c r="H298" s="916"/>
      <c r="I298" s="916"/>
      <c r="J298" s="916"/>
      <c r="K298" s="916"/>
      <c r="L298" s="917"/>
      <c r="M298" s="441">
        <f>'2. FTNC CAN'!M298+'3. FTNC USD'!M298+'4. FTNC EUR'!M298+'5. FTNC GBP'!M298+'6. FTNC Autres (inclus)'!M298</f>
        <v>0</v>
      </c>
      <c r="N298" s="502"/>
      <c r="O298" s="503"/>
      <c r="P298" s="503"/>
      <c r="Q298" s="503"/>
      <c r="R298" s="503"/>
      <c r="S298" s="503"/>
      <c r="T298" s="503"/>
      <c r="U298" s="503"/>
      <c r="V298" s="503"/>
      <c r="W298" s="503"/>
      <c r="X298" s="503"/>
      <c r="Y298" s="503"/>
      <c r="Z298" s="503"/>
      <c r="AA298" s="503"/>
      <c r="AB298" s="503"/>
      <c r="AC298" s="473"/>
      <c r="AD298" s="1017"/>
      <c r="AE298" s="997"/>
      <c r="AF298" s="998"/>
    </row>
    <row r="299" spans="1:32" ht="45" customHeight="1" x14ac:dyDescent="0.2">
      <c r="A299" s="232">
        <v>393</v>
      </c>
      <c r="B299" s="474"/>
      <c r="C299" s="491"/>
      <c r="D299" s="491"/>
      <c r="E299" s="494" t="s">
        <v>89</v>
      </c>
      <c r="F299" s="915" t="s">
        <v>437</v>
      </c>
      <c r="G299" s="916"/>
      <c r="H299" s="916"/>
      <c r="I299" s="916"/>
      <c r="J299" s="916"/>
      <c r="K299" s="916"/>
      <c r="L299" s="917"/>
      <c r="M299" s="441">
        <f>'2. FTNC CAN'!M299+'3. FTNC USD'!M299+'4. FTNC EUR'!M299+'5. FTNC GBP'!M299+'6. FTNC Autres (inclus)'!M299</f>
        <v>0</v>
      </c>
      <c r="N299" s="502"/>
      <c r="O299" s="503"/>
      <c r="P299" s="503"/>
      <c r="Q299" s="503"/>
      <c r="R299" s="503"/>
      <c r="S299" s="503"/>
      <c r="T299" s="503"/>
      <c r="U299" s="503"/>
      <c r="V299" s="503"/>
      <c r="W299" s="503"/>
      <c r="X299" s="503"/>
      <c r="Y299" s="503"/>
      <c r="Z299" s="503"/>
      <c r="AA299" s="503"/>
      <c r="AB299" s="503"/>
      <c r="AC299" s="473"/>
      <c r="AD299" s="1017"/>
      <c r="AE299" s="997"/>
      <c r="AF299" s="998"/>
    </row>
    <row r="300" spans="1:32" ht="45" customHeight="1" x14ac:dyDescent="0.2">
      <c r="A300" s="232">
        <v>394</v>
      </c>
      <c r="B300" s="474"/>
      <c r="C300" s="475"/>
      <c r="D300" s="475"/>
      <c r="E300" s="475"/>
      <c r="F300" s="859" t="s">
        <v>438</v>
      </c>
      <c r="G300" s="860"/>
      <c r="H300" s="860"/>
      <c r="I300" s="860"/>
      <c r="J300" s="860"/>
      <c r="K300" s="860"/>
      <c r="L300" s="861"/>
      <c r="M300" s="441">
        <f>'2. FTNC CAN'!M300+'3. FTNC USD'!M300+'4. FTNC EUR'!M300+'5. FTNC GBP'!M300+'6. FTNC Autres (inclus)'!M300</f>
        <v>0</v>
      </c>
      <c r="N300" s="504"/>
      <c r="O300" s="505"/>
      <c r="P300" s="505"/>
      <c r="Q300" s="505"/>
      <c r="R300" s="505"/>
      <c r="S300" s="505"/>
      <c r="T300" s="505"/>
      <c r="U300" s="505"/>
      <c r="V300" s="505"/>
      <c r="W300" s="505"/>
      <c r="X300" s="505"/>
      <c r="Y300" s="505"/>
      <c r="Z300" s="505"/>
      <c r="AA300" s="505"/>
      <c r="AB300" s="505"/>
      <c r="AC300" s="480"/>
      <c r="AD300" s="1017"/>
      <c r="AE300" s="997"/>
      <c r="AF300" s="998"/>
    </row>
    <row r="301" spans="1:32" ht="15" customHeight="1" x14ac:dyDescent="0.2">
      <c r="A301" s="232">
        <v>395</v>
      </c>
      <c r="B301" s="474"/>
      <c r="C301" s="475"/>
      <c r="D301" s="475"/>
      <c r="E301" s="987" t="s">
        <v>195</v>
      </c>
      <c r="F301" s="988"/>
      <c r="G301" s="988"/>
      <c r="H301" s="988"/>
      <c r="I301" s="988"/>
      <c r="J301" s="988"/>
      <c r="K301" s="988"/>
      <c r="L301" s="989"/>
      <c r="M301" s="407">
        <f>SUBTOTAL(9,M302:M306)</f>
        <v>0</v>
      </c>
      <c r="N301" s="410">
        <f t="shared" ref="N301:AC301" si="64">SUBTOTAL(9,N302:N306)</f>
        <v>0</v>
      </c>
      <c r="O301" s="414">
        <f t="shared" si="64"/>
        <v>0</v>
      </c>
      <c r="P301" s="413">
        <f t="shared" si="64"/>
        <v>0</v>
      </c>
      <c r="Q301" s="415">
        <f t="shared" si="64"/>
        <v>0</v>
      </c>
      <c r="R301" s="414">
        <f t="shared" si="64"/>
        <v>0</v>
      </c>
      <c r="S301" s="414">
        <f t="shared" si="64"/>
        <v>0</v>
      </c>
      <c r="T301" s="414">
        <f t="shared" si="64"/>
        <v>0</v>
      </c>
      <c r="U301" s="414">
        <f t="shared" si="64"/>
        <v>0</v>
      </c>
      <c r="V301" s="414">
        <f t="shared" si="64"/>
        <v>0</v>
      </c>
      <c r="W301" s="414">
        <f t="shared" si="64"/>
        <v>0</v>
      </c>
      <c r="X301" s="414">
        <f t="shared" si="64"/>
        <v>0</v>
      </c>
      <c r="Y301" s="414">
        <f t="shared" si="64"/>
        <v>0</v>
      </c>
      <c r="Z301" s="414">
        <f t="shared" si="64"/>
        <v>0</v>
      </c>
      <c r="AA301" s="414">
        <f t="shared" si="64"/>
        <v>0</v>
      </c>
      <c r="AB301" s="424">
        <f t="shared" si="64"/>
        <v>0</v>
      </c>
      <c r="AC301" s="407">
        <f t="shared" si="64"/>
        <v>0</v>
      </c>
      <c r="AD301" s="996"/>
      <c r="AE301" s="997"/>
      <c r="AF301" s="998"/>
    </row>
    <row r="302" spans="1:32" ht="27" customHeight="1" x14ac:dyDescent="0.2">
      <c r="A302" s="232">
        <v>396</v>
      </c>
      <c r="B302" s="474"/>
      <c r="C302" s="491"/>
      <c r="D302" s="491"/>
      <c r="E302" s="494"/>
      <c r="F302" s="856" t="s">
        <v>439</v>
      </c>
      <c r="G302" s="857"/>
      <c r="H302" s="857"/>
      <c r="I302" s="857"/>
      <c r="J302" s="857"/>
      <c r="K302" s="857"/>
      <c r="L302" s="858"/>
      <c r="M302" s="441">
        <f>'2. FTNC CAN'!M302+'3. FTNC USD'!M302+'4. FTNC EUR'!M302+'5. FTNC GBP'!M302+'6. FTNC Autres (inclus)'!M302</f>
        <v>0</v>
      </c>
      <c r="N302" s="446">
        <f>'2. FTNC CAN'!N302+'3. FTNC USD'!N302+'4. FTNC EUR'!N302+'5. FTNC GBP'!N302+'6. FTNC Autres (inclus)'!N302</f>
        <v>0</v>
      </c>
      <c r="O302" s="443">
        <f>'2. FTNC CAN'!O302+'3. FTNC USD'!O302+'4. FTNC EUR'!O302+'5. FTNC GBP'!O302+'6. FTNC Autres (inclus)'!O302</f>
        <v>0</v>
      </c>
      <c r="P302" s="443">
        <f>'2. FTNC CAN'!P302+'3. FTNC USD'!P302+'4. FTNC EUR'!P302+'5. FTNC GBP'!P302+'6. FTNC Autres (inclus)'!P302</f>
        <v>0</v>
      </c>
      <c r="Q302" s="445">
        <f>'2. FTNC CAN'!Q302+'3. FTNC USD'!Q302+'4. FTNC EUR'!Q302+'5. FTNC GBP'!Q302+'6. FTNC Autres (inclus)'!Q302</f>
        <v>0</v>
      </c>
      <c r="R302" s="1149"/>
      <c r="S302" s="1150"/>
      <c r="T302" s="1150"/>
      <c r="U302" s="1150"/>
      <c r="V302" s="1150"/>
      <c r="W302" s="1150"/>
      <c r="X302" s="1150"/>
      <c r="Y302" s="1150"/>
      <c r="Z302" s="1150"/>
      <c r="AA302" s="1150"/>
      <c r="AB302" s="1151"/>
      <c r="AC302" s="1158"/>
      <c r="AD302" s="996"/>
      <c r="AE302" s="997"/>
      <c r="AF302" s="998"/>
    </row>
    <row r="303" spans="1:32" ht="27.75" customHeight="1" x14ac:dyDescent="0.2">
      <c r="A303" s="232">
        <v>397</v>
      </c>
      <c r="B303" s="474"/>
      <c r="C303" s="491"/>
      <c r="D303" s="491"/>
      <c r="E303" s="494"/>
      <c r="F303" s="915" t="s">
        <v>197</v>
      </c>
      <c r="G303" s="916"/>
      <c r="H303" s="916"/>
      <c r="I303" s="916"/>
      <c r="J303" s="916"/>
      <c r="K303" s="916"/>
      <c r="L303" s="917"/>
      <c r="M303" s="441">
        <f>'2. FTNC CAN'!M303+'3. FTNC USD'!M303+'4. FTNC EUR'!M303+'5. FTNC GBP'!M303+'6. FTNC Autres (inclus)'!M303</f>
        <v>0</v>
      </c>
      <c r="N303" s="446">
        <f>'2. FTNC CAN'!N303+'3. FTNC USD'!N303+'4. FTNC EUR'!N303+'5. FTNC GBP'!N303+'6. FTNC Autres (inclus)'!N303</f>
        <v>0</v>
      </c>
      <c r="O303" s="443">
        <f>'2. FTNC CAN'!O303+'3. FTNC USD'!O303+'4. FTNC EUR'!O303+'5. FTNC GBP'!O303+'6. FTNC Autres (inclus)'!O303</f>
        <v>0</v>
      </c>
      <c r="P303" s="443">
        <f>'2. FTNC CAN'!P303+'3. FTNC USD'!P303+'4. FTNC EUR'!P303+'5. FTNC GBP'!P303+'6. FTNC Autres (inclus)'!P303</f>
        <v>0</v>
      </c>
      <c r="Q303" s="445">
        <f>'2. FTNC CAN'!Q303+'3. FTNC USD'!Q303+'4. FTNC EUR'!Q303+'5. FTNC GBP'!Q303+'6. FTNC Autres (inclus)'!Q303</f>
        <v>0</v>
      </c>
      <c r="R303" s="1152"/>
      <c r="S303" s="1153"/>
      <c r="T303" s="1153"/>
      <c r="U303" s="1153"/>
      <c r="V303" s="1153"/>
      <c r="W303" s="1153"/>
      <c r="X303" s="1153"/>
      <c r="Y303" s="1153"/>
      <c r="Z303" s="1153"/>
      <c r="AA303" s="1153"/>
      <c r="AB303" s="1154"/>
      <c r="AC303" s="1159"/>
      <c r="AD303" s="996"/>
      <c r="AE303" s="997"/>
      <c r="AF303" s="998"/>
    </row>
    <row r="304" spans="1:32" ht="15" customHeight="1" x14ac:dyDescent="0.2">
      <c r="A304" s="232">
        <v>397</v>
      </c>
      <c r="B304" s="474"/>
      <c r="C304" s="491"/>
      <c r="D304" s="491"/>
      <c r="E304" s="494"/>
      <c r="F304" s="915" t="s">
        <v>198</v>
      </c>
      <c r="G304" s="916"/>
      <c r="H304" s="916"/>
      <c r="I304" s="916"/>
      <c r="J304" s="916"/>
      <c r="K304" s="916"/>
      <c r="L304" s="917"/>
      <c r="M304" s="441">
        <f>'2. FTNC CAN'!M304+'3. FTNC USD'!M304+'4. FTNC EUR'!M304+'5. FTNC GBP'!M304+'6. FTNC Autres (inclus)'!M304</f>
        <v>0</v>
      </c>
      <c r="N304" s="446">
        <f>'2. FTNC CAN'!N304+'3. FTNC USD'!N304+'4. FTNC EUR'!N304+'5. FTNC GBP'!N304+'6. FTNC Autres (inclus)'!N304</f>
        <v>0</v>
      </c>
      <c r="O304" s="443">
        <f>'2. FTNC CAN'!O304+'3. FTNC USD'!O304+'4. FTNC EUR'!O304+'5. FTNC GBP'!O304+'6. FTNC Autres (inclus)'!O304</f>
        <v>0</v>
      </c>
      <c r="P304" s="443">
        <f>'2. FTNC CAN'!P304+'3. FTNC USD'!P304+'4. FTNC EUR'!P304+'5. FTNC GBP'!P304+'6. FTNC Autres (inclus)'!P304</f>
        <v>0</v>
      </c>
      <c r="Q304" s="445">
        <f>'2. FTNC CAN'!Q304+'3. FTNC USD'!Q304+'4. FTNC EUR'!Q304+'5. FTNC GBP'!Q304+'6. FTNC Autres (inclus)'!Q304</f>
        <v>0</v>
      </c>
      <c r="R304" s="1155"/>
      <c r="S304" s="1156"/>
      <c r="T304" s="1156"/>
      <c r="U304" s="1156"/>
      <c r="V304" s="1156"/>
      <c r="W304" s="1156"/>
      <c r="X304" s="1156"/>
      <c r="Y304" s="1156"/>
      <c r="Z304" s="1156"/>
      <c r="AA304" s="1156"/>
      <c r="AB304" s="1157"/>
      <c r="AC304" s="1160"/>
      <c r="AD304" s="996"/>
      <c r="AE304" s="997"/>
      <c r="AF304" s="998"/>
    </row>
    <row r="305" spans="1:32" ht="27.75" customHeight="1" x14ac:dyDescent="0.2">
      <c r="A305" s="232">
        <v>397</v>
      </c>
      <c r="B305" s="474"/>
      <c r="C305" s="491"/>
      <c r="D305" s="491"/>
      <c r="E305" s="494"/>
      <c r="F305" s="915" t="s">
        <v>440</v>
      </c>
      <c r="G305" s="916"/>
      <c r="H305" s="916"/>
      <c r="I305" s="916"/>
      <c r="J305" s="916"/>
      <c r="K305" s="916"/>
      <c r="L305" s="917"/>
      <c r="M305" s="441">
        <f>'2. FTNC CAN'!M305+'3. FTNC USD'!M305+'4. FTNC EUR'!M305+'5. FTNC GBP'!M305+'6. FTNC Autres (inclus)'!M305</f>
        <v>0</v>
      </c>
      <c r="N305" s="446">
        <f>'2. FTNC CAN'!N305+'3. FTNC USD'!N305+'4. FTNC EUR'!N305+'5. FTNC GBP'!N305+'6. FTNC Autres (inclus)'!N305</f>
        <v>0</v>
      </c>
      <c r="O305" s="443">
        <f>'2. FTNC CAN'!O305+'3. FTNC USD'!O305+'4. FTNC EUR'!O305+'5. FTNC GBP'!O305+'6. FTNC Autres (inclus)'!O305</f>
        <v>0</v>
      </c>
      <c r="P305" s="443">
        <f>'2. FTNC CAN'!P305+'3. FTNC USD'!P305+'4. FTNC EUR'!P305+'5. FTNC GBP'!P305+'6. FTNC Autres (inclus)'!P305</f>
        <v>0</v>
      </c>
      <c r="Q305" s="445">
        <f>'2. FTNC CAN'!Q305+'3. FTNC USD'!Q305+'4. FTNC EUR'!Q305+'5. FTNC GBP'!Q305+'6. FTNC Autres (inclus)'!Q305</f>
        <v>0</v>
      </c>
      <c r="R305" s="443">
        <f>'2. FTNC CAN'!R305+'3. FTNC USD'!R305+'4. FTNC EUR'!R305+'5. FTNC GBP'!R305+'6. FTNC Autres (inclus)'!R305</f>
        <v>0</v>
      </c>
      <c r="S305" s="444">
        <f>'2. FTNC CAN'!S305+'3. FTNC USD'!S305+'4. FTNC EUR'!S305+'5. FTNC GBP'!S305+'6. FTNC Autres (inclus)'!S305</f>
        <v>0</v>
      </c>
      <c r="T305" s="443">
        <f>'2. FTNC CAN'!T305+'3. FTNC USD'!T305+'4. FTNC EUR'!T305+'5. FTNC GBP'!T305+'6. FTNC Autres (inclus)'!T305</f>
        <v>0</v>
      </c>
      <c r="U305" s="444">
        <f>'2. FTNC CAN'!U305+'3. FTNC USD'!U305+'4. FTNC EUR'!U305+'5. FTNC GBP'!U305+'6. FTNC Autres (inclus)'!U305</f>
        <v>0</v>
      </c>
      <c r="V305" s="443">
        <f>'2. FTNC CAN'!V305+'3. FTNC USD'!V305+'4. FTNC EUR'!V305+'5. FTNC GBP'!V305+'6. FTNC Autres (inclus)'!V305</f>
        <v>0</v>
      </c>
      <c r="W305" s="444">
        <f>'2. FTNC CAN'!W305+'3. FTNC USD'!W305+'4. FTNC EUR'!W305+'5. FTNC GBP'!W305+'6. FTNC Autres (inclus)'!W305</f>
        <v>0</v>
      </c>
      <c r="X305" s="443">
        <f>'2. FTNC CAN'!X305+'3. FTNC USD'!X305+'4. FTNC EUR'!X305+'5. FTNC GBP'!X305+'6. FTNC Autres (inclus)'!X305</f>
        <v>0</v>
      </c>
      <c r="Y305" s="444">
        <f>'2. FTNC CAN'!Y305+'3. FTNC USD'!Y305+'4. FTNC EUR'!Y305+'5. FTNC GBP'!Y305+'6. FTNC Autres (inclus)'!Y305</f>
        <v>0</v>
      </c>
      <c r="Z305" s="443">
        <f>'2. FTNC CAN'!Z305+'3. FTNC USD'!Z305+'4. FTNC EUR'!Z305+'5. FTNC GBP'!Z305+'6. FTNC Autres (inclus)'!Z305</f>
        <v>0</v>
      </c>
      <c r="AA305" s="444">
        <f>'2. FTNC CAN'!AA305+'3. FTNC USD'!AA305+'4. FTNC EUR'!AA305+'5. FTNC GBP'!AA305+'6. FTNC Autres (inclus)'!AA305</f>
        <v>0</v>
      </c>
      <c r="AB305" s="447">
        <f>'2. FTNC CAN'!AB305+'3. FTNC USD'!AB305+'4. FTNC EUR'!AB305+'5. FTNC GBP'!AB305+'6. FTNC Autres (inclus)'!AB305</f>
        <v>0</v>
      </c>
      <c r="AC305" s="441">
        <f>'2. FTNC CAN'!AC305+'3. FTNC USD'!AC305+'4. FTNC EUR'!AC305+'5. FTNC GBP'!AC305+'6. FTNC Autres (inclus)'!AC305</f>
        <v>0</v>
      </c>
      <c r="AD305" s="996"/>
      <c r="AE305" s="997"/>
      <c r="AF305" s="998"/>
    </row>
    <row r="306" spans="1:32" ht="15" customHeight="1" x14ac:dyDescent="0.2">
      <c r="A306" s="232">
        <v>397</v>
      </c>
      <c r="B306" s="474"/>
      <c r="C306" s="491"/>
      <c r="D306" s="491"/>
      <c r="E306" s="494"/>
      <c r="F306" s="859" t="s">
        <v>90</v>
      </c>
      <c r="G306" s="860"/>
      <c r="H306" s="860"/>
      <c r="I306" s="860"/>
      <c r="J306" s="860"/>
      <c r="K306" s="860"/>
      <c r="L306" s="861"/>
      <c r="M306" s="441">
        <f>'2. FTNC CAN'!M306+'3. FTNC USD'!M306+'4. FTNC EUR'!M306+'5. FTNC GBP'!M306+'6. FTNC Autres (inclus)'!M306</f>
        <v>0</v>
      </c>
      <c r="N306" s="446">
        <f>'2. FTNC CAN'!N306+'3. FTNC USD'!N306+'4. FTNC EUR'!N306+'5. FTNC GBP'!N306+'6. FTNC Autres (inclus)'!N306</f>
        <v>0</v>
      </c>
      <c r="O306" s="443">
        <f>'2. FTNC CAN'!O306+'3. FTNC USD'!O306+'4. FTNC EUR'!O306+'5. FTNC GBP'!O306+'6. FTNC Autres (inclus)'!O306</f>
        <v>0</v>
      </c>
      <c r="P306" s="443">
        <f>'2. FTNC CAN'!P306+'3. FTNC USD'!P306+'4. FTNC EUR'!P306+'5. FTNC GBP'!P306+'6. FTNC Autres (inclus)'!P306</f>
        <v>0</v>
      </c>
      <c r="Q306" s="445">
        <f>'2. FTNC CAN'!Q306+'3. FTNC USD'!Q306+'4. FTNC EUR'!Q306+'5. FTNC GBP'!Q306+'6. FTNC Autres (inclus)'!Q306</f>
        <v>0</v>
      </c>
      <c r="R306" s="443">
        <f>'2. FTNC CAN'!R306+'3. FTNC USD'!R306+'4. FTNC EUR'!R306+'5. FTNC GBP'!R306+'6. FTNC Autres (inclus)'!R306</f>
        <v>0</v>
      </c>
      <c r="S306" s="444">
        <f>'2. FTNC CAN'!S306+'3. FTNC USD'!S306+'4. FTNC EUR'!S306+'5. FTNC GBP'!S306+'6. FTNC Autres (inclus)'!S306</f>
        <v>0</v>
      </c>
      <c r="T306" s="443">
        <f>'2. FTNC CAN'!T306+'3. FTNC USD'!T306+'4. FTNC EUR'!T306+'5. FTNC GBP'!T306+'6. FTNC Autres (inclus)'!T306</f>
        <v>0</v>
      </c>
      <c r="U306" s="444">
        <f>'2. FTNC CAN'!U306+'3. FTNC USD'!U306+'4. FTNC EUR'!U306+'5. FTNC GBP'!U306+'6. FTNC Autres (inclus)'!U306</f>
        <v>0</v>
      </c>
      <c r="V306" s="443">
        <f>'2. FTNC CAN'!V306+'3. FTNC USD'!V306+'4. FTNC EUR'!V306+'5. FTNC GBP'!V306+'6. FTNC Autres (inclus)'!V306</f>
        <v>0</v>
      </c>
      <c r="W306" s="444">
        <f>'2. FTNC CAN'!W306+'3. FTNC USD'!W306+'4. FTNC EUR'!W306+'5. FTNC GBP'!W306+'6. FTNC Autres (inclus)'!W306</f>
        <v>0</v>
      </c>
      <c r="X306" s="443">
        <f>'2. FTNC CAN'!X306+'3. FTNC USD'!X306+'4. FTNC EUR'!X306+'5. FTNC GBP'!X306+'6. FTNC Autres (inclus)'!X306</f>
        <v>0</v>
      </c>
      <c r="Y306" s="444">
        <f>'2. FTNC CAN'!Y306+'3. FTNC USD'!Y306+'4. FTNC EUR'!Y306+'5. FTNC GBP'!Y306+'6. FTNC Autres (inclus)'!Y306</f>
        <v>0</v>
      </c>
      <c r="Z306" s="443">
        <f>'2. FTNC CAN'!Z306+'3. FTNC USD'!Z306+'4. FTNC EUR'!Z306+'5. FTNC GBP'!Z306+'6. FTNC Autres (inclus)'!Z306</f>
        <v>0</v>
      </c>
      <c r="AA306" s="444">
        <f>'2. FTNC CAN'!AA306+'3. FTNC USD'!AA306+'4. FTNC EUR'!AA306+'5. FTNC GBP'!AA306+'6. FTNC Autres (inclus)'!AA306</f>
        <v>0</v>
      </c>
      <c r="AB306" s="447">
        <f>'2. FTNC CAN'!AB306+'3. FTNC USD'!AB306+'4. FTNC EUR'!AB306+'5. FTNC GBP'!AB306+'6. FTNC Autres (inclus)'!AB306</f>
        <v>0</v>
      </c>
      <c r="AC306" s="441">
        <f>'2. FTNC CAN'!AC306+'3. FTNC USD'!AC306+'4. FTNC EUR'!AC306+'5. FTNC GBP'!AC306+'6. FTNC Autres (inclus)'!AC306</f>
        <v>0</v>
      </c>
      <c r="AD306" s="996"/>
      <c r="AE306" s="997"/>
      <c r="AF306" s="998"/>
    </row>
    <row r="307" spans="1:32" ht="15" customHeight="1" x14ac:dyDescent="0.2">
      <c r="A307" s="232">
        <v>385</v>
      </c>
      <c r="B307" s="474"/>
      <c r="C307" s="263"/>
      <c r="D307" s="844" t="s">
        <v>91</v>
      </c>
      <c r="E307" s="1024"/>
      <c r="F307" s="1024"/>
      <c r="G307" s="1024"/>
      <c r="H307" s="1024"/>
      <c r="I307" s="1024"/>
      <c r="J307" s="1024"/>
      <c r="K307" s="1024"/>
      <c r="L307" s="1024"/>
      <c r="M307" s="845"/>
      <c r="N307" s="845"/>
      <c r="O307" s="845"/>
      <c r="P307" s="845"/>
      <c r="Q307" s="845"/>
      <c r="R307" s="845"/>
      <c r="S307" s="845"/>
      <c r="T307" s="845"/>
      <c r="U307" s="845"/>
      <c r="V307" s="845"/>
      <c r="W307" s="845"/>
      <c r="X307" s="845"/>
      <c r="Y307" s="845"/>
      <c r="Z307" s="845"/>
      <c r="AA307" s="845"/>
      <c r="AB307" s="845"/>
      <c r="AC307" s="845"/>
      <c r="AD307" s="845"/>
      <c r="AE307" s="845"/>
      <c r="AF307" s="846"/>
    </row>
    <row r="308" spans="1:32" ht="15" customHeight="1" x14ac:dyDescent="0.2">
      <c r="A308" s="232">
        <v>386</v>
      </c>
      <c r="B308" s="474"/>
      <c r="C308" s="263"/>
      <c r="D308" s="271"/>
      <c r="E308" s="853" t="s">
        <v>530</v>
      </c>
      <c r="F308" s="854"/>
      <c r="G308" s="854"/>
      <c r="H308" s="854"/>
      <c r="I308" s="854"/>
      <c r="J308" s="854"/>
      <c r="K308" s="854"/>
      <c r="L308" s="855"/>
      <c r="M308" s="407">
        <f>SUBTOTAL(9,M309:M311)</f>
        <v>0</v>
      </c>
      <c r="N308" s="410">
        <f t="shared" ref="N308:AC308" si="65">SUBTOTAL(9,N309:N311)</f>
        <v>0</v>
      </c>
      <c r="O308" s="414">
        <f t="shared" si="65"/>
        <v>0</v>
      </c>
      <c r="P308" s="413">
        <f t="shared" si="65"/>
        <v>0</v>
      </c>
      <c r="Q308" s="415">
        <f t="shared" si="65"/>
        <v>0</v>
      </c>
      <c r="R308" s="414">
        <f t="shared" si="65"/>
        <v>0</v>
      </c>
      <c r="S308" s="414">
        <f t="shared" si="65"/>
        <v>0</v>
      </c>
      <c r="T308" s="414">
        <f t="shared" si="65"/>
        <v>0</v>
      </c>
      <c r="U308" s="414">
        <f t="shared" si="65"/>
        <v>0</v>
      </c>
      <c r="V308" s="414">
        <f t="shared" si="65"/>
        <v>0</v>
      </c>
      <c r="W308" s="414">
        <f t="shared" si="65"/>
        <v>0</v>
      </c>
      <c r="X308" s="414">
        <f t="shared" si="65"/>
        <v>0</v>
      </c>
      <c r="Y308" s="414">
        <f t="shared" si="65"/>
        <v>0</v>
      </c>
      <c r="Z308" s="414">
        <f t="shared" si="65"/>
        <v>0</v>
      </c>
      <c r="AA308" s="414">
        <f t="shared" si="65"/>
        <v>0</v>
      </c>
      <c r="AB308" s="424">
        <f t="shared" si="65"/>
        <v>0</v>
      </c>
      <c r="AC308" s="407">
        <f t="shared" si="65"/>
        <v>0</v>
      </c>
      <c r="AD308" s="996"/>
      <c r="AE308" s="997"/>
      <c r="AF308" s="998"/>
    </row>
    <row r="309" spans="1:32" ht="15" customHeight="1" x14ac:dyDescent="0.2">
      <c r="A309" s="232">
        <v>387</v>
      </c>
      <c r="B309" s="474"/>
      <c r="C309" s="491"/>
      <c r="D309" s="491"/>
      <c r="E309" s="494"/>
      <c r="F309" s="856" t="s">
        <v>92</v>
      </c>
      <c r="G309" s="857"/>
      <c r="H309" s="857"/>
      <c r="I309" s="857"/>
      <c r="J309" s="857"/>
      <c r="K309" s="857"/>
      <c r="L309" s="858"/>
      <c r="M309" s="441">
        <f>'2. FTNC CAN'!M309+'3. FTNC USD'!M309+'4. FTNC EUR'!M309+'5. FTNC GBP'!M309+'6. FTNC Autres (inclus)'!M309</f>
        <v>0</v>
      </c>
      <c r="N309" s="446">
        <f>'2. FTNC CAN'!N309+'3. FTNC USD'!N309+'4. FTNC EUR'!N309+'5. FTNC GBP'!N309+'6. FTNC Autres (inclus)'!N309</f>
        <v>0</v>
      </c>
      <c r="O309" s="443">
        <f>'2. FTNC CAN'!O309+'3. FTNC USD'!O309+'4. FTNC EUR'!O309+'5. FTNC GBP'!O309+'6. FTNC Autres (inclus)'!O309</f>
        <v>0</v>
      </c>
      <c r="P309" s="443">
        <f>'2. FTNC CAN'!P309+'3. FTNC USD'!P309+'4. FTNC EUR'!P309+'5. FTNC GBP'!P309+'6. FTNC Autres (inclus)'!P309</f>
        <v>0</v>
      </c>
      <c r="Q309" s="445">
        <f>'2. FTNC CAN'!Q309+'3. FTNC USD'!Q309+'4. FTNC EUR'!Q309+'5. FTNC GBP'!Q309+'6. FTNC Autres (inclus)'!Q309</f>
        <v>0</v>
      </c>
      <c r="R309" s="1161"/>
      <c r="S309" s="1150"/>
      <c r="T309" s="1150"/>
      <c r="U309" s="1150"/>
      <c r="V309" s="1150"/>
      <c r="W309" s="1150"/>
      <c r="X309" s="1150"/>
      <c r="Y309" s="1150"/>
      <c r="Z309" s="1150"/>
      <c r="AA309" s="1150"/>
      <c r="AB309" s="1151"/>
      <c r="AC309" s="1158"/>
      <c r="AD309" s="996"/>
      <c r="AE309" s="997"/>
      <c r="AF309" s="998"/>
    </row>
    <row r="310" spans="1:32" ht="15" customHeight="1" x14ac:dyDescent="0.2">
      <c r="A310" s="232">
        <v>388</v>
      </c>
      <c r="B310" s="474"/>
      <c r="C310" s="491"/>
      <c r="D310" s="491"/>
      <c r="E310" s="494"/>
      <c r="F310" s="915" t="s">
        <v>93</v>
      </c>
      <c r="G310" s="916"/>
      <c r="H310" s="916"/>
      <c r="I310" s="916"/>
      <c r="J310" s="916"/>
      <c r="K310" s="916"/>
      <c r="L310" s="917"/>
      <c r="M310" s="441">
        <f>'2. FTNC CAN'!M310+'3. FTNC USD'!M310+'4. FTNC EUR'!M310+'5. FTNC GBP'!M310+'6. FTNC Autres (inclus)'!M310</f>
        <v>0</v>
      </c>
      <c r="N310" s="446">
        <f>'2. FTNC CAN'!N310+'3. FTNC USD'!N310+'4. FTNC EUR'!N310+'5. FTNC GBP'!N310+'6. FTNC Autres (inclus)'!N310</f>
        <v>0</v>
      </c>
      <c r="O310" s="443">
        <f>'2. FTNC CAN'!O310+'3. FTNC USD'!O310+'4. FTNC EUR'!O310+'5. FTNC GBP'!O310+'6. FTNC Autres (inclus)'!O310</f>
        <v>0</v>
      </c>
      <c r="P310" s="443">
        <f>'2. FTNC CAN'!P310+'3. FTNC USD'!P310+'4. FTNC EUR'!P310+'5. FTNC GBP'!P310+'6. FTNC Autres (inclus)'!P310</f>
        <v>0</v>
      </c>
      <c r="Q310" s="445">
        <f>'2. FTNC CAN'!Q310+'3. FTNC USD'!Q310+'4. FTNC EUR'!Q310+'5. FTNC GBP'!Q310+'6. FTNC Autres (inclus)'!Q310</f>
        <v>0</v>
      </c>
      <c r="R310" s="443">
        <f>'2. FTNC CAN'!R310+'3. FTNC USD'!R310+'4. FTNC EUR'!R310+'5. FTNC GBP'!R310+'6. FTNC Autres (inclus)'!R310</f>
        <v>0</v>
      </c>
      <c r="S310" s="1162"/>
      <c r="T310" s="1153"/>
      <c r="U310" s="1153"/>
      <c r="V310" s="1153"/>
      <c r="W310" s="1153"/>
      <c r="X310" s="1153"/>
      <c r="Y310" s="1153"/>
      <c r="Z310" s="1153"/>
      <c r="AA310" s="1153"/>
      <c r="AB310" s="1154"/>
      <c r="AC310" s="1163"/>
      <c r="AD310" s="996"/>
      <c r="AE310" s="997"/>
      <c r="AF310" s="998"/>
    </row>
    <row r="311" spans="1:32" ht="15" customHeight="1" x14ac:dyDescent="0.2">
      <c r="A311" s="232">
        <v>389</v>
      </c>
      <c r="B311" s="474"/>
      <c r="C311" s="491"/>
      <c r="D311" s="491"/>
      <c r="E311" s="494"/>
      <c r="F311" s="859" t="s">
        <v>94</v>
      </c>
      <c r="G311" s="860"/>
      <c r="H311" s="860"/>
      <c r="I311" s="860"/>
      <c r="J311" s="860"/>
      <c r="K311" s="860"/>
      <c r="L311" s="861"/>
      <c r="M311" s="441">
        <f>'2. FTNC CAN'!M311+'3. FTNC USD'!M311+'4. FTNC EUR'!M311+'5. FTNC GBP'!M311+'6. FTNC Autres (inclus)'!M311</f>
        <v>0</v>
      </c>
      <c r="N311" s="446">
        <f>'2. FTNC CAN'!N311+'3. FTNC USD'!N311+'4. FTNC EUR'!N311+'5. FTNC GBP'!N311+'6. FTNC Autres (inclus)'!N311</f>
        <v>0</v>
      </c>
      <c r="O311" s="443">
        <f>'2. FTNC CAN'!O311+'3. FTNC USD'!O311+'4. FTNC EUR'!O311+'5. FTNC GBP'!O311+'6. FTNC Autres (inclus)'!O311</f>
        <v>0</v>
      </c>
      <c r="P311" s="443">
        <f>'2. FTNC CAN'!P311+'3. FTNC USD'!P311+'4. FTNC EUR'!P311+'5. FTNC GBP'!P311+'6. FTNC Autres (inclus)'!P311</f>
        <v>0</v>
      </c>
      <c r="Q311" s="445">
        <f>'2. FTNC CAN'!Q311+'3. FTNC USD'!Q311+'4. FTNC EUR'!Q311+'5. FTNC GBP'!Q311+'6. FTNC Autres (inclus)'!Q311</f>
        <v>0</v>
      </c>
      <c r="R311" s="443">
        <f>'2. FTNC CAN'!R311+'3. FTNC USD'!R311+'4. FTNC EUR'!R311+'5. FTNC GBP'!R311+'6. FTNC Autres (inclus)'!R311</f>
        <v>0</v>
      </c>
      <c r="S311" s="444">
        <f>'2. FTNC CAN'!S311+'3. FTNC USD'!S311+'4. FTNC EUR'!S311+'5. FTNC GBP'!S311+'6. FTNC Autres (inclus)'!S311</f>
        <v>0</v>
      </c>
      <c r="T311" s="1162"/>
      <c r="U311" s="1156"/>
      <c r="V311" s="1156"/>
      <c r="W311" s="1156"/>
      <c r="X311" s="1156"/>
      <c r="Y311" s="1156"/>
      <c r="Z311" s="1156"/>
      <c r="AA311" s="1156"/>
      <c r="AB311" s="1157"/>
      <c r="AC311" s="1164"/>
      <c r="AD311" s="996"/>
      <c r="AE311" s="997"/>
      <c r="AF311" s="998"/>
    </row>
    <row r="312" spans="1:32" ht="15" customHeight="1" x14ac:dyDescent="0.2">
      <c r="A312" s="232">
        <v>390</v>
      </c>
      <c r="B312" s="474"/>
      <c r="C312" s="263"/>
      <c r="D312" s="271"/>
      <c r="E312" s="853" t="s">
        <v>95</v>
      </c>
      <c r="F312" s="854"/>
      <c r="G312" s="854"/>
      <c r="H312" s="854"/>
      <c r="I312" s="854"/>
      <c r="J312" s="854"/>
      <c r="K312" s="854"/>
      <c r="L312" s="855"/>
      <c r="M312" s="407">
        <f>SUBTOTAL(9,M313:M314)</f>
        <v>0</v>
      </c>
      <c r="N312" s="410">
        <f t="shared" ref="N312:AC312" si="66">SUBTOTAL(9,N313:N314)</f>
        <v>0</v>
      </c>
      <c r="O312" s="414">
        <f t="shared" si="66"/>
        <v>0</v>
      </c>
      <c r="P312" s="413">
        <f t="shared" si="66"/>
        <v>0</v>
      </c>
      <c r="Q312" s="415">
        <f t="shared" si="66"/>
        <v>0</v>
      </c>
      <c r="R312" s="414">
        <f t="shared" si="66"/>
        <v>0</v>
      </c>
      <c r="S312" s="414">
        <f t="shared" si="66"/>
        <v>0</v>
      </c>
      <c r="T312" s="414">
        <f t="shared" si="66"/>
        <v>0</v>
      </c>
      <c r="U312" s="414">
        <f t="shared" si="66"/>
        <v>0</v>
      </c>
      <c r="V312" s="414">
        <f t="shared" si="66"/>
        <v>0</v>
      </c>
      <c r="W312" s="414">
        <f t="shared" si="66"/>
        <v>0</v>
      </c>
      <c r="X312" s="414">
        <f t="shared" si="66"/>
        <v>0</v>
      </c>
      <c r="Y312" s="414">
        <f t="shared" si="66"/>
        <v>0</v>
      </c>
      <c r="Z312" s="414">
        <f t="shared" si="66"/>
        <v>0</v>
      </c>
      <c r="AA312" s="414">
        <f t="shared" si="66"/>
        <v>0</v>
      </c>
      <c r="AB312" s="424">
        <f t="shared" si="66"/>
        <v>0</v>
      </c>
      <c r="AC312" s="407">
        <f t="shared" si="66"/>
        <v>0</v>
      </c>
      <c r="AD312" s="996"/>
      <c r="AE312" s="997"/>
      <c r="AF312" s="998"/>
    </row>
    <row r="313" spans="1:32" ht="15" customHeight="1" x14ac:dyDescent="0.2">
      <c r="A313" s="232">
        <v>391</v>
      </c>
      <c r="B313" s="474"/>
      <c r="C313" s="491"/>
      <c r="D313" s="491"/>
      <c r="E313" s="494"/>
      <c r="F313" s="856" t="s">
        <v>96</v>
      </c>
      <c r="G313" s="857"/>
      <c r="H313" s="857"/>
      <c r="I313" s="857"/>
      <c r="J313" s="857"/>
      <c r="K313" s="857"/>
      <c r="L313" s="858"/>
      <c r="M313" s="441">
        <f>'2. FTNC CAN'!M313+'3. FTNC USD'!M313+'4. FTNC EUR'!M313+'5. FTNC GBP'!M313+'6. FTNC Autres (inclus)'!M313</f>
        <v>0</v>
      </c>
      <c r="N313" s="446">
        <f>'2. FTNC CAN'!N313+'3. FTNC USD'!N313+'4. FTNC EUR'!N313+'5. FTNC GBP'!N313+'6. FTNC Autres (inclus)'!N313</f>
        <v>0</v>
      </c>
      <c r="O313" s="443">
        <f>'2. FTNC CAN'!O313+'3. FTNC USD'!O313+'4. FTNC EUR'!O313+'5. FTNC GBP'!O313+'6. FTNC Autres (inclus)'!O313</f>
        <v>0</v>
      </c>
      <c r="P313" s="443">
        <f>'2. FTNC CAN'!P313+'3. FTNC USD'!P313+'4. FTNC EUR'!P313+'5. FTNC GBP'!P313+'6. FTNC Autres (inclus)'!P313</f>
        <v>0</v>
      </c>
      <c r="Q313" s="445">
        <f>'2. FTNC CAN'!Q313+'3. FTNC USD'!Q313+'4. FTNC EUR'!Q313+'5. FTNC GBP'!Q313+'6. FTNC Autres (inclus)'!Q313</f>
        <v>0</v>
      </c>
      <c r="R313" s="443">
        <f>'2. FTNC CAN'!R313+'3. FTNC USD'!R313+'4. FTNC EUR'!R313+'5. FTNC GBP'!R313+'6. FTNC Autres (inclus)'!R313</f>
        <v>0</v>
      </c>
      <c r="S313" s="444">
        <f>'2. FTNC CAN'!S313+'3. FTNC USD'!S313+'4. FTNC EUR'!S313+'5. FTNC GBP'!S313+'6. FTNC Autres (inclus)'!S313</f>
        <v>0</v>
      </c>
      <c r="T313" s="443">
        <f>'2. FTNC CAN'!T313+'3. FTNC USD'!T313+'4. FTNC EUR'!T313+'5. FTNC GBP'!T313+'6. FTNC Autres (inclus)'!T313</f>
        <v>0</v>
      </c>
      <c r="U313" s="444">
        <f>'2. FTNC CAN'!U313+'3. FTNC USD'!U313+'4. FTNC EUR'!U313+'5. FTNC GBP'!U313+'6. FTNC Autres (inclus)'!U313</f>
        <v>0</v>
      </c>
      <c r="V313" s="443">
        <f>'2. FTNC CAN'!V313+'3. FTNC USD'!V313+'4. FTNC EUR'!V313+'5. FTNC GBP'!V313+'6. FTNC Autres (inclus)'!V313</f>
        <v>0</v>
      </c>
      <c r="W313" s="444">
        <f>'2. FTNC CAN'!W313+'3. FTNC USD'!W313+'4. FTNC EUR'!W313+'5. FTNC GBP'!W313+'6. FTNC Autres (inclus)'!W313</f>
        <v>0</v>
      </c>
      <c r="X313" s="443">
        <f>'2. FTNC CAN'!X313+'3. FTNC USD'!X313+'4. FTNC EUR'!X313+'5. FTNC GBP'!X313+'6. FTNC Autres (inclus)'!X313</f>
        <v>0</v>
      </c>
      <c r="Y313" s="444">
        <f>'2. FTNC CAN'!Y313+'3. FTNC USD'!Y313+'4. FTNC EUR'!Y313+'5. FTNC GBP'!Y313+'6. FTNC Autres (inclus)'!Y313</f>
        <v>0</v>
      </c>
      <c r="Z313" s="443">
        <f>'2. FTNC CAN'!Z313+'3. FTNC USD'!Z313+'4. FTNC EUR'!Z313+'5. FTNC GBP'!Z313+'6. FTNC Autres (inclus)'!Z313</f>
        <v>0</v>
      </c>
      <c r="AA313" s="444">
        <f>'2. FTNC CAN'!AA313+'3. FTNC USD'!AA313+'4. FTNC EUR'!AA313+'5. FTNC GBP'!AA313+'6. FTNC Autres (inclus)'!AA313</f>
        <v>0</v>
      </c>
      <c r="AB313" s="447">
        <f>'2. FTNC CAN'!AB313+'3. FTNC USD'!AB313+'4. FTNC EUR'!AB313+'5. FTNC GBP'!AB313+'6. FTNC Autres (inclus)'!AB313</f>
        <v>0</v>
      </c>
      <c r="AC313" s="441">
        <f>'2. FTNC CAN'!AC313+'3. FTNC USD'!AC313+'4. FTNC EUR'!AC313+'5. FTNC GBP'!AC313+'6. FTNC Autres (inclus)'!AC313</f>
        <v>0</v>
      </c>
      <c r="AD313" s="996"/>
      <c r="AE313" s="997"/>
      <c r="AF313" s="998"/>
    </row>
    <row r="314" spans="1:32" ht="15" customHeight="1" x14ac:dyDescent="0.2">
      <c r="A314" s="232">
        <v>392</v>
      </c>
      <c r="B314" s="496"/>
      <c r="C314" s="486"/>
      <c r="D314" s="486"/>
      <c r="E314" s="487"/>
      <c r="F314" s="915" t="s">
        <v>97</v>
      </c>
      <c r="G314" s="916"/>
      <c r="H314" s="916"/>
      <c r="I314" s="916"/>
      <c r="J314" s="916"/>
      <c r="K314" s="916"/>
      <c r="L314" s="917"/>
      <c r="M314" s="441">
        <f>'2. FTNC CAN'!M314+'3. FTNC USD'!M314+'4. FTNC EUR'!M314+'5. FTNC GBP'!M314+'6. FTNC Autres (inclus)'!M314</f>
        <v>0</v>
      </c>
      <c r="N314" s="446">
        <f>'2. FTNC CAN'!N314+'3. FTNC USD'!N314+'4. FTNC EUR'!N314+'5. FTNC GBP'!N314+'6. FTNC Autres (inclus)'!N314</f>
        <v>0</v>
      </c>
      <c r="O314" s="443">
        <f>'2. FTNC CAN'!O314+'3. FTNC USD'!O314+'4. FTNC EUR'!O314+'5. FTNC GBP'!O314+'6. FTNC Autres (inclus)'!O314</f>
        <v>0</v>
      </c>
      <c r="P314" s="443">
        <f>'2. FTNC CAN'!P314+'3. FTNC USD'!P314+'4. FTNC EUR'!P314+'5. FTNC GBP'!P314+'6. FTNC Autres (inclus)'!P314</f>
        <v>0</v>
      </c>
      <c r="Q314" s="445">
        <f>'2. FTNC CAN'!Q314+'3. FTNC USD'!Q314+'4. FTNC EUR'!Q314+'5. FTNC GBP'!Q314+'6. FTNC Autres (inclus)'!Q314</f>
        <v>0</v>
      </c>
      <c r="R314" s="443">
        <f>'2. FTNC CAN'!R314+'3. FTNC USD'!R314+'4. FTNC EUR'!R314+'5. FTNC GBP'!R314+'6. FTNC Autres (inclus)'!R314</f>
        <v>0</v>
      </c>
      <c r="S314" s="444">
        <f>'2. FTNC CAN'!S314+'3. FTNC USD'!S314+'4. FTNC EUR'!S314+'5. FTNC GBP'!S314+'6. FTNC Autres (inclus)'!S314</f>
        <v>0</v>
      </c>
      <c r="T314" s="443">
        <f>'2. FTNC CAN'!T314+'3. FTNC USD'!T314+'4. FTNC EUR'!T314+'5. FTNC GBP'!T314+'6. FTNC Autres (inclus)'!T314</f>
        <v>0</v>
      </c>
      <c r="U314" s="444">
        <f>'2. FTNC CAN'!U314+'3. FTNC USD'!U314+'4. FTNC EUR'!U314+'5. FTNC GBP'!U314+'6. FTNC Autres (inclus)'!U314</f>
        <v>0</v>
      </c>
      <c r="V314" s="443">
        <f>'2. FTNC CAN'!V314+'3. FTNC USD'!V314+'4. FTNC EUR'!V314+'5. FTNC GBP'!V314+'6. FTNC Autres (inclus)'!V314</f>
        <v>0</v>
      </c>
      <c r="W314" s="444">
        <f>'2. FTNC CAN'!W314+'3. FTNC USD'!W314+'4. FTNC EUR'!W314+'5. FTNC GBP'!W314+'6. FTNC Autres (inclus)'!W314</f>
        <v>0</v>
      </c>
      <c r="X314" s="443">
        <f>'2. FTNC CAN'!X314+'3. FTNC USD'!X314+'4. FTNC EUR'!X314+'5. FTNC GBP'!X314+'6. FTNC Autres (inclus)'!X314</f>
        <v>0</v>
      </c>
      <c r="Y314" s="444">
        <f>'2. FTNC CAN'!Y314+'3. FTNC USD'!Y314+'4. FTNC EUR'!Y314+'5. FTNC GBP'!Y314+'6. FTNC Autres (inclus)'!Y314</f>
        <v>0</v>
      </c>
      <c r="Z314" s="443">
        <f>'2. FTNC CAN'!Z314+'3. FTNC USD'!Z314+'4. FTNC EUR'!Z314+'5. FTNC GBP'!Z314+'6. FTNC Autres (inclus)'!Z314</f>
        <v>0</v>
      </c>
      <c r="AA314" s="444">
        <f>'2. FTNC CAN'!AA314+'3. FTNC USD'!AA314+'4. FTNC EUR'!AA314+'5. FTNC GBP'!AA314+'6. FTNC Autres (inclus)'!AA314</f>
        <v>0</v>
      </c>
      <c r="AB314" s="447">
        <f>'2. FTNC CAN'!AB314+'3. FTNC USD'!AB314+'4. FTNC EUR'!AB314+'5. FTNC GBP'!AB314+'6. FTNC Autres (inclus)'!AB314</f>
        <v>0</v>
      </c>
      <c r="AC314" s="441">
        <f>'2. FTNC CAN'!AC314+'3. FTNC USD'!AC314+'4. FTNC EUR'!AC314+'5. FTNC GBP'!AC314+'6. FTNC Autres (inclus)'!AC314</f>
        <v>0</v>
      </c>
      <c r="AD314" s="996"/>
      <c r="AE314" s="997"/>
      <c r="AF314" s="998"/>
    </row>
    <row r="315" spans="1:32" ht="15" customHeight="1" x14ac:dyDescent="0.2">
      <c r="A315" s="232">
        <v>326</v>
      </c>
      <c r="B315" s="624"/>
      <c r="C315" s="1025" t="s">
        <v>98</v>
      </c>
      <c r="D315" s="1026"/>
      <c r="E315" s="1026"/>
      <c r="F315" s="1026"/>
      <c r="G315" s="1026"/>
      <c r="H315" s="1026"/>
      <c r="I315" s="1026"/>
      <c r="J315" s="1026"/>
      <c r="K315" s="1026"/>
      <c r="L315" s="1026"/>
      <c r="M315" s="1026"/>
      <c r="N315" s="1026"/>
      <c r="O315" s="1026"/>
      <c r="P315" s="1026"/>
      <c r="Q315" s="1026"/>
      <c r="R315" s="1026"/>
      <c r="S315" s="1026"/>
      <c r="T315" s="1026"/>
      <c r="U315" s="1026"/>
      <c r="V315" s="1026"/>
      <c r="W315" s="1026"/>
      <c r="X315" s="1026"/>
      <c r="Y315" s="1026"/>
      <c r="Z315" s="1026"/>
      <c r="AA315" s="1026"/>
      <c r="AB315" s="1026"/>
      <c r="AC315" s="1026"/>
      <c r="AD315" s="1026"/>
      <c r="AE315" s="1026"/>
      <c r="AF315" s="1027"/>
    </row>
    <row r="316" spans="1:32" ht="15" customHeight="1" x14ac:dyDescent="0.2">
      <c r="A316" s="232">
        <v>327</v>
      </c>
      <c r="B316" s="474"/>
      <c r="C316" s="263"/>
      <c r="D316" s="844" t="s">
        <v>105</v>
      </c>
      <c r="E316" s="845"/>
      <c r="F316" s="845"/>
      <c r="G316" s="845"/>
      <c r="H316" s="845"/>
      <c r="I316" s="845"/>
      <c r="J316" s="845"/>
      <c r="K316" s="845"/>
      <c r="L316" s="846"/>
      <c r="M316" s="407">
        <f>SUBTOTAL(9,M317:M322)</f>
        <v>0</v>
      </c>
      <c r="N316" s="410">
        <f t="shared" ref="N316:AC316" si="67">SUBTOTAL(9,N317:N322)</f>
        <v>0</v>
      </c>
      <c r="O316" s="414">
        <f t="shared" si="67"/>
        <v>0</v>
      </c>
      <c r="P316" s="413">
        <f t="shared" si="67"/>
        <v>0</v>
      </c>
      <c r="Q316" s="415">
        <f t="shared" si="67"/>
        <v>0</v>
      </c>
      <c r="R316" s="414">
        <f t="shared" si="67"/>
        <v>0</v>
      </c>
      <c r="S316" s="414">
        <f t="shared" si="67"/>
        <v>0</v>
      </c>
      <c r="T316" s="414">
        <f t="shared" si="67"/>
        <v>0</v>
      </c>
      <c r="U316" s="414">
        <f t="shared" si="67"/>
        <v>0</v>
      </c>
      <c r="V316" s="414">
        <f t="shared" si="67"/>
        <v>0</v>
      </c>
      <c r="W316" s="414">
        <f t="shared" si="67"/>
        <v>0</v>
      </c>
      <c r="X316" s="414">
        <f t="shared" si="67"/>
        <v>0</v>
      </c>
      <c r="Y316" s="414">
        <f t="shared" si="67"/>
        <v>0</v>
      </c>
      <c r="Z316" s="414">
        <f t="shared" si="67"/>
        <v>0</v>
      </c>
      <c r="AA316" s="414">
        <f t="shared" si="67"/>
        <v>0</v>
      </c>
      <c r="AB316" s="424">
        <f t="shared" si="67"/>
        <v>0</v>
      </c>
      <c r="AC316" s="407">
        <f t="shared" si="67"/>
        <v>0</v>
      </c>
      <c r="AD316" s="996"/>
      <c r="AE316" s="997"/>
      <c r="AF316" s="998"/>
    </row>
    <row r="317" spans="1:32" ht="15" customHeight="1" x14ac:dyDescent="0.2">
      <c r="A317" s="232">
        <v>328</v>
      </c>
      <c r="B317" s="474"/>
      <c r="C317" s="269"/>
      <c r="D317" s="269"/>
      <c r="E317" s="270"/>
      <c r="F317" s="856" t="s">
        <v>99</v>
      </c>
      <c r="G317" s="857"/>
      <c r="H317" s="857"/>
      <c r="I317" s="857"/>
      <c r="J317" s="857"/>
      <c r="K317" s="857"/>
      <c r="L317" s="858"/>
      <c r="M317" s="441">
        <f>'2. FTNC CAN'!M317+'3. FTNC USD'!M317+'4. FTNC EUR'!M317+'5. FTNC GBP'!M317+'6. FTNC Autres (inclus)'!M317</f>
        <v>0</v>
      </c>
      <c r="N317" s="446">
        <f>'2. FTNC CAN'!N317+'3. FTNC USD'!N317+'4. FTNC EUR'!N317+'5. FTNC GBP'!N317+'6. FTNC Autres (inclus)'!N317</f>
        <v>0</v>
      </c>
      <c r="O317" s="443">
        <f>'2. FTNC CAN'!O317+'3. FTNC USD'!O317+'4. FTNC EUR'!O317+'5. FTNC GBP'!O317+'6. FTNC Autres (inclus)'!O317</f>
        <v>0</v>
      </c>
      <c r="P317" s="443">
        <f>'2. FTNC CAN'!P317+'3. FTNC USD'!P317+'4. FTNC EUR'!P317+'5. FTNC GBP'!P317+'6. FTNC Autres (inclus)'!P317</f>
        <v>0</v>
      </c>
      <c r="Q317" s="445">
        <f>'2. FTNC CAN'!Q317+'3. FTNC USD'!Q317+'4. FTNC EUR'!Q317+'5. FTNC GBP'!Q317+'6. FTNC Autres (inclus)'!Q317</f>
        <v>0</v>
      </c>
      <c r="R317" s="443">
        <f>'2. FTNC CAN'!R317+'3. FTNC USD'!R317+'4. FTNC EUR'!R317+'5. FTNC GBP'!R317+'6. FTNC Autres (inclus)'!R317</f>
        <v>0</v>
      </c>
      <c r="S317" s="444">
        <f>'2. FTNC CAN'!S317+'3. FTNC USD'!S317+'4. FTNC EUR'!S317+'5. FTNC GBP'!S317+'6. FTNC Autres (inclus)'!S317</f>
        <v>0</v>
      </c>
      <c r="T317" s="443">
        <f>'2. FTNC CAN'!T317+'3. FTNC USD'!T317+'4. FTNC EUR'!T317+'5. FTNC GBP'!T317+'6. FTNC Autres (inclus)'!T317</f>
        <v>0</v>
      </c>
      <c r="U317" s="444">
        <f>'2. FTNC CAN'!U317+'3. FTNC USD'!U317+'4. FTNC EUR'!U317+'5. FTNC GBP'!U317+'6. FTNC Autres (inclus)'!U317</f>
        <v>0</v>
      </c>
      <c r="V317" s="443">
        <f>'2. FTNC CAN'!V317+'3. FTNC USD'!V317+'4. FTNC EUR'!V317+'5. FTNC GBP'!V317+'6. FTNC Autres (inclus)'!V317</f>
        <v>0</v>
      </c>
      <c r="W317" s="444">
        <f>'2. FTNC CAN'!W317+'3. FTNC USD'!W317+'4. FTNC EUR'!W317+'5. FTNC GBP'!W317+'6. FTNC Autres (inclus)'!W317</f>
        <v>0</v>
      </c>
      <c r="X317" s="443">
        <f>'2. FTNC CAN'!X317+'3. FTNC USD'!X317+'4. FTNC EUR'!X317+'5. FTNC GBP'!X317+'6. FTNC Autres (inclus)'!X317</f>
        <v>0</v>
      </c>
      <c r="Y317" s="444">
        <f>'2. FTNC CAN'!Y317+'3. FTNC USD'!Y317+'4. FTNC EUR'!Y317+'5. FTNC GBP'!Y317+'6. FTNC Autres (inclus)'!Y317</f>
        <v>0</v>
      </c>
      <c r="Z317" s="443">
        <f>'2. FTNC CAN'!Z317+'3. FTNC USD'!Z317+'4. FTNC EUR'!Z317+'5. FTNC GBP'!Z317+'6. FTNC Autres (inclus)'!Z317</f>
        <v>0</v>
      </c>
      <c r="AA317" s="444">
        <f>'2. FTNC CAN'!AA317+'3. FTNC USD'!AA317+'4. FTNC EUR'!AA317+'5. FTNC GBP'!AA317+'6. FTNC Autres (inclus)'!AA317</f>
        <v>0</v>
      </c>
      <c r="AB317" s="447">
        <f>'2. FTNC CAN'!AB317+'3. FTNC USD'!AB317+'4. FTNC EUR'!AB317+'5. FTNC GBP'!AB317+'6. FTNC Autres (inclus)'!AB317</f>
        <v>0</v>
      </c>
      <c r="AC317" s="441">
        <f>'2. FTNC CAN'!AC317+'3. FTNC USD'!AC317+'4. FTNC EUR'!AC317+'5. FTNC GBP'!AC317+'6. FTNC Autres (inclus)'!AC317</f>
        <v>0</v>
      </c>
      <c r="AD317" s="996"/>
      <c r="AE317" s="997"/>
      <c r="AF317" s="998"/>
    </row>
    <row r="318" spans="1:32" ht="15" customHeight="1" x14ac:dyDescent="0.2">
      <c r="A318" s="232">
        <v>329</v>
      </c>
      <c r="B318" s="474"/>
      <c r="C318" s="269"/>
      <c r="D318" s="269"/>
      <c r="E318" s="270"/>
      <c r="F318" s="915" t="s">
        <v>100</v>
      </c>
      <c r="G318" s="916"/>
      <c r="H318" s="916"/>
      <c r="I318" s="916"/>
      <c r="J318" s="916"/>
      <c r="K318" s="916"/>
      <c r="L318" s="917"/>
      <c r="M318" s="441">
        <f>'2. FTNC CAN'!M318+'3. FTNC USD'!M318+'4. FTNC EUR'!M318+'5. FTNC GBP'!M318+'6. FTNC Autres (inclus)'!M318</f>
        <v>0</v>
      </c>
      <c r="N318" s="446">
        <f>'2. FTNC CAN'!N318+'3. FTNC USD'!N318+'4. FTNC EUR'!N318+'5. FTNC GBP'!N318+'6. FTNC Autres (inclus)'!N318</f>
        <v>0</v>
      </c>
      <c r="O318" s="443">
        <f>'2. FTNC CAN'!O318+'3. FTNC USD'!O318+'4. FTNC EUR'!O318+'5. FTNC GBP'!O318+'6. FTNC Autres (inclus)'!O318</f>
        <v>0</v>
      </c>
      <c r="P318" s="443">
        <f>'2. FTNC CAN'!P318+'3. FTNC USD'!P318+'4. FTNC EUR'!P318+'5. FTNC GBP'!P318+'6. FTNC Autres (inclus)'!P318</f>
        <v>0</v>
      </c>
      <c r="Q318" s="445">
        <f>'2. FTNC CAN'!Q318+'3. FTNC USD'!Q318+'4. FTNC EUR'!Q318+'5. FTNC GBP'!Q318+'6. FTNC Autres (inclus)'!Q318</f>
        <v>0</v>
      </c>
      <c r="R318" s="443">
        <f>'2. FTNC CAN'!R318+'3. FTNC USD'!R318+'4. FTNC EUR'!R318+'5. FTNC GBP'!R318+'6. FTNC Autres (inclus)'!R318</f>
        <v>0</v>
      </c>
      <c r="S318" s="444">
        <f>'2. FTNC CAN'!S318+'3. FTNC USD'!S318+'4. FTNC EUR'!S318+'5. FTNC GBP'!S318+'6. FTNC Autres (inclus)'!S318</f>
        <v>0</v>
      </c>
      <c r="T318" s="443">
        <f>'2. FTNC CAN'!T318+'3. FTNC USD'!T318+'4. FTNC EUR'!T318+'5. FTNC GBP'!T318+'6. FTNC Autres (inclus)'!T318</f>
        <v>0</v>
      </c>
      <c r="U318" s="444">
        <f>'2. FTNC CAN'!U318+'3. FTNC USD'!U318+'4. FTNC EUR'!U318+'5. FTNC GBP'!U318+'6. FTNC Autres (inclus)'!U318</f>
        <v>0</v>
      </c>
      <c r="V318" s="443">
        <f>'2. FTNC CAN'!V318+'3. FTNC USD'!V318+'4. FTNC EUR'!V318+'5. FTNC GBP'!V318+'6. FTNC Autres (inclus)'!V318</f>
        <v>0</v>
      </c>
      <c r="W318" s="444">
        <f>'2. FTNC CAN'!W318+'3. FTNC USD'!W318+'4. FTNC EUR'!W318+'5. FTNC GBP'!W318+'6. FTNC Autres (inclus)'!W318</f>
        <v>0</v>
      </c>
      <c r="X318" s="443">
        <f>'2. FTNC CAN'!X318+'3. FTNC USD'!X318+'4. FTNC EUR'!X318+'5. FTNC GBP'!X318+'6. FTNC Autres (inclus)'!X318</f>
        <v>0</v>
      </c>
      <c r="Y318" s="444">
        <f>'2. FTNC CAN'!Y318+'3. FTNC USD'!Y318+'4. FTNC EUR'!Y318+'5. FTNC GBP'!Y318+'6. FTNC Autres (inclus)'!Y318</f>
        <v>0</v>
      </c>
      <c r="Z318" s="443">
        <f>'2. FTNC CAN'!Z318+'3. FTNC USD'!Z318+'4. FTNC EUR'!Z318+'5. FTNC GBP'!Z318+'6. FTNC Autres (inclus)'!Z318</f>
        <v>0</v>
      </c>
      <c r="AA318" s="444">
        <f>'2. FTNC CAN'!AA318+'3. FTNC USD'!AA318+'4. FTNC EUR'!AA318+'5. FTNC GBP'!AA318+'6. FTNC Autres (inclus)'!AA318</f>
        <v>0</v>
      </c>
      <c r="AB318" s="447">
        <f>'2. FTNC CAN'!AB318+'3. FTNC USD'!AB318+'4. FTNC EUR'!AB318+'5. FTNC GBP'!AB318+'6. FTNC Autres (inclus)'!AB318</f>
        <v>0</v>
      </c>
      <c r="AC318" s="441">
        <f>'2. FTNC CAN'!AC318+'3. FTNC USD'!AC318+'4. FTNC EUR'!AC318+'5. FTNC GBP'!AC318+'6. FTNC Autres (inclus)'!AC318</f>
        <v>0</v>
      </c>
      <c r="AD318" s="996"/>
      <c r="AE318" s="997"/>
      <c r="AF318" s="998"/>
    </row>
    <row r="319" spans="1:32" ht="27" customHeight="1" x14ac:dyDescent="0.2">
      <c r="A319" s="232">
        <v>330</v>
      </c>
      <c r="B319" s="474"/>
      <c r="C319" s="269"/>
      <c r="D319" s="269"/>
      <c r="E319" s="270"/>
      <c r="F319" s="915" t="s">
        <v>441</v>
      </c>
      <c r="G319" s="916"/>
      <c r="H319" s="916"/>
      <c r="I319" s="916"/>
      <c r="J319" s="916"/>
      <c r="K319" s="916"/>
      <c r="L319" s="917"/>
      <c r="M319" s="441">
        <f>'2. FTNC CAN'!M319+'3. FTNC USD'!M319+'4. FTNC EUR'!M319+'5. FTNC GBP'!M319+'6. FTNC Autres (inclus)'!M319</f>
        <v>0</v>
      </c>
      <c r="N319" s="446">
        <f>'2. FTNC CAN'!N319+'3. FTNC USD'!N319+'4. FTNC EUR'!N319+'5. FTNC GBP'!N319+'6. FTNC Autres (inclus)'!N319</f>
        <v>0</v>
      </c>
      <c r="O319" s="443">
        <f>'2. FTNC CAN'!O319+'3. FTNC USD'!O319+'4. FTNC EUR'!O319+'5. FTNC GBP'!O319+'6. FTNC Autres (inclus)'!O319</f>
        <v>0</v>
      </c>
      <c r="P319" s="443">
        <f>'2. FTNC CAN'!P319+'3. FTNC USD'!P319+'4. FTNC EUR'!P319+'5. FTNC GBP'!P319+'6. FTNC Autres (inclus)'!P319</f>
        <v>0</v>
      </c>
      <c r="Q319" s="445">
        <f>'2. FTNC CAN'!Q319+'3. FTNC USD'!Q319+'4. FTNC EUR'!Q319+'5. FTNC GBP'!Q319+'6. FTNC Autres (inclus)'!Q319</f>
        <v>0</v>
      </c>
      <c r="R319" s="443">
        <f>'2. FTNC CAN'!R319+'3. FTNC USD'!R319+'4. FTNC EUR'!R319+'5. FTNC GBP'!R319+'6. FTNC Autres (inclus)'!R319</f>
        <v>0</v>
      </c>
      <c r="S319" s="444">
        <f>'2. FTNC CAN'!S319+'3. FTNC USD'!S319+'4. FTNC EUR'!S319+'5. FTNC GBP'!S319+'6. FTNC Autres (inclus)'!S319</f>
        <v>0</v>
      </c>
      <c r="T319" s="443">
        <f>'2. FTNC CAN'!T319+'3. FTNC USD'!T319+'4. FTNC EUR'!T319+'5. FTNC GBP'!T319+'6. FTNC Autres (inclus)'!T319</f>
        <v>0</v>
      </c>
      <c r="U319" s="444">
        <f>'2. FTNC CAN'!U319+'3. FTNC USD'!U319+'4. FTNC EUR'!U319+'5. FTNC GBP'!U319+'6. FTNC Autres (inclus)'!U319</f>
        <v>0</v>
      </c>
      <c r="V319" s="443">
        <f>'2. FTNC CAN'!V319+'3. FTNC USD'!V319+'4. FTNC EUR'!V319+'5. FTNC GBP'!V319+'6. FTNC Autres (inclus)'!V319</f>
        <v>0</v>
      </c>
      <c r="W319" s="444">
        <f>'2. FTNC CAN'!W319+'3. FTNC USD'!W319+'4. FTNC EUR'!W319+'5. FTNC GBP'!W319+'6. FTNC Autres (inclus)'!W319</f>
        <v>0</v>
      </c>
      <c r="X319" s="443">
        <f>'2. FTNC CAN'!X319+'3. FTNC USD'!X319+'4. FTNC EUR'!X319+'5. FTNC GBP'!X319+'6. FTNC Autres (inclus)'!X319</f>
        <v>0</v>
      </c>
      <c r="Y319" s="444">
        <f>'2. FTNC CAN'!Y319+'3. FTNC USD'!Y319+'4. FTNC EUR'!Y319+'5. FTNC GBP'!Y319+'6. FTNC Autres (inclus)'!Y319</f>
        <v>0</v>
      </c>
      <c r="Z319" s="443">
        <f>'2. FTNC CAN'!Z319+'3. FTNC USD'!Z319+'4. FTNC EUR'!Z319+'5. FTNC GBP'!Z319+'6. FTNC Autres (inclus)'!Z319</f>
        <v>0</v>
      </c>
      <c r="AA319" s="444">
        <f>'2. FTNC CAN'!AA319+'3. FTNC USD'!AA319+'4. FTNC EUR'!AA319+'5. FTNC GBP'!AA319+'6. FTNC Autres (inclus)'!AA319</f>
        <v>0</v>
      </c>
      <c r="AB319" s="447">
        <f>'2. FTNC CAN'!AB319+'3. FTNC USD'!AB319+'4. FTNC EUR'!AB319+'5. FTNC GBP'!AB319+'6. FTNC Autres (inclus)'!AB319</f>
        <v>0</v>
      </c>
      <c r="AC319" s="441">
        <f>'2. FTNC CAN'!AC319+'3. FTNC USD'!AC319+'4. FTNC EUR'!AC319+'5. FTNC GBP'!AC319+'6. FTNC Autres (inclus)'!AC319</f>
        <v>0</v>
      </c>
      <c r="AD319" s="996"/>
      <c r="AE319" s="997"/>
      <c r="AF319" s="998"/>
    </row>
    <row r="320" spans="1:32" ht="15" customHeight="1" x14ac:dyDescent="0.2">
      <c r="A320" s="232">
        <v>331</v>
      </c>
      <c r="B320" s="474"/>
      <c r="C320" s="269"/>
      <c r="D320" s="269"/>
      <c r="E320" s="270"/>
      <c r="F320" s="915" t="s">
        <v>102</v>
      </c>
      <c r="G320" s="916"/>
      <c r="H320" s="916"/>
      <c r="I320" s="916"/>
      <c r="J320" s="916"/>
      <c r="K320" s="916"/>
      <c r="L320" s="917"/>
      <c r="M320" s="441">
        <f>'2. FTNC CAN'!M320+'3. FTNC USD'!M320+'4. FTNC EUR'!M320+'5. FTNC GBP'!M320+'6. FTNC Autres (inclus)'!M320</f>
        <v>0</v>
      </c>
      <c r="N320" s="446">
        <f>'2. FTNC CAN'!N320+'3. FTNC USD'!N320+'4. FTNC EUR'!N320+'5. FTNC GBP'!N320+'6. FTNC Autres (inclus)'!N320</f>
        <v>0</v>
      </c>
      <c r="O320" s="443">
        <f>'2. FTNC CAN'!O320+'3. FTNC USD'!O320+'4. FTNC EUR'!O320+'5. FTNC GBP'!O320+'6. FTNC Autres (inclus)'!O320</f>
        <v>0</v>
      </c>
      <c r="P320" s="443">
        <f>'2. FTNC CAN'!P320+'3. FTNC USD'!P320+'4. FTNC EUR'!P320+'5. FTNC GBP'!P320+'6. FTNC Autres (inclus)'!P320</f>
        <v>0</v>
      </c>
      <c r="Q320" s="445">
        <f>'2. FTNC CAN'!Q320+'3. FTNC USD'!Q320+'4. FTNC EUR'!Q320+'5. FTNC GBP'!Q320+'6. FTNC Autres (inclus)'!Q320</f>
        <v>0</v>
      </c>
      <c r="R320" s="443">
        <f>'2. FTNC CAN'!R320+'3. FTNC USD'!R320+'4. FTNC EUR'!R320+'5. FTNC GBP'!R320+'6. FTNC Autres (inclus)'!R320</f>
        <v>0</v>
      </c>
      <c r="S320" s="444">
        <f>'2. FTNC CAN'!S320+'3. FTNC USD'!S320+'4. FTNC EUR'!S320+'5. FTNC GBP'!S320+'6. FTNC Autres (inclus)'!S320</f>
        <v>0</v>
      </c>
      <c r="T320" s="443">
        <f>'2. FTNC CAN'!T320+'3. FTNC USD'!T320+'4. FTNC EUR'!T320+'5. FTNC GBP'!T320+'6. FTNC Autres (inclus)'!T320</f>
        <v>0</v>
      </c>
      <c r="U320" s="444">
        <f>'2. FTNC CAN'!U320+'3. FTNC USD'!U320+'4. FTNC EUR'!U320+'5. FTNC GBP'!U320+'6. FTNC Autres (inclus)'!U320</f>
        <v>0</v>
      </c>
      <c r="V320" s="443">
        <f>'2. FTNC CAN'!V320+'3. FTNC USD'!V320+'4. FTNC EUR'!V320+'5. FTNC GBP'!V320+'6. FTNC Autres (inclus)'!V320</f>
        <v>0</v>
      </c>
      <c r="W320" s="444">
        <f>'2. FTNC CAN'!W320+'3. FTNC USD'!W320+'4. FTNC EUR'!W320+'5. FTNC GBP'!W320+'6. FTNC Autres (inclus)'!W320</f>
        <v>0</v>
      </c>
      <c r="X320" s="443">
        <f>'2. FTNC CAN'!X320+'3. FTNC USD'!X320+'4. FTNC EUR'!X320+'5. FTNC GBP'!X320+'6. FTNC Autres (inclus)'!X320</f>
        <v>0</v>
      </c>
      <c r="Y320" s="444">
        <f>'2. FTNC CAN'!Y320+'3. FTNC USD'!Y320+'4. FTNC EUR'!Y320+'5. FTNC GBP'!Y320+'6. FTNC Autres (inclus)'!Y320</f>
        <v>0</v>
      </c>
      <c r="Z320" s="443">
        <f>'2. FTNC CAN'!Z320+'3. FTNC USD'!Z320+'4. FTNC EUR'!Z320+'5. FTNC GBP'!Z320+'6. FTNC Autres (inclus)'!Z320</f>
        <v>0</v>
      </c>
      <c r="AA320" s="444">
        <f>'2. FTNC CAN'!AA320+'3. FTNC USD'!AA320+'4. FTNC EUR'!AA320+'5. FTNC GBP'!AA320+'6. FTNC Autres (inclus)'!AA320</f>
        <v>0</v>
      </c>
      <c r="AB320" s="447">
        <f>'2. FTNC CAN'!AB320+'3. FTNC USD'!AB320+'4. FTNC EUR'!AB320+'5. FTNC GBP'!AB320+'6. FTNC Autres (inclus)'!AB320</f>
        <v>0</v>
      </c>
      <c r="AC320" s="441">
        <f>'2. FTNC CAN'!AC320+'3. FTNC USD'!AC320+'4. FTNC EUR'!AC320+'5. FTNC GBP'!AC320+'6. FTNC Autres (inclus)'!AC320</f>
        <v>0</v>
      </c>
      <c r="AD320" s="996"/>
      <c r="AE320" s="997"/>
      <c r="AF320" s="998"/>
    </row>
    <row r="321" spans="1:32" ht="27.75" customHeight="1" x14ac:dyDescent="0.2">
      <c r="A321" s="232">
        <v>331</v>
      </c>
      <c r="B321" s="474"/>
      <c r="C321" s="269"/>
      <c r="D321" s="269"/>
      <c r="E321" s="270"/>
      <c r="F321" s="915" t="s">
        <v>443</v>
      </c>
      <c r="G321" s="916"/>
      <c r="H321" s="916"/>
      <c r="I321" s="916"/>
      <c r="J321" s="916"/>
      <c r="K321" s="916"/>
      <c r="L321" s="917"/>
      <c r="M321" s="441">
        <f>'2. FTNC CAN'!M321+'3. FTNC USD'!M321+'4. FTNC EUR'!M321+'5. FTNC GBP'!M321+'6. FTNC Autres (inclus)'!M321</f>
        <v>0</v>
      </c>
      <c r="N321" s="446">
        <f>'2. FTNC CAN'!N321+'3. FTNC USD'!N321+'4. FTNC EUR'!N321+'5. FTNC GBP'!N321+'6. FTNC Autres (inclus)'!N321</f>
        <v>0</v>
      </c>
      <c r="O321" s="443">
        <f>'2. FTNC CAN'!O321+'3. FTNC USD'!O321+'4. FTNC EUR'!O321+'5. FTNC GBP'!O321+'6. FTNC Autres (inclus)'!O321</f>
        <v>0</v>
      </c>
      <c r="P321" s="443">
        <f>'2. FTNC CAN'!P321+'3. FTNC USD'!P321+'4. FTNC EUR'!P321+'5. FTNC GBP'!P321+'6. FTNC Autres (inclus)'!P321</f>
        <v>0</v>
      </c>
      <c r="Q321" s="445">
        <f>'2. FTNC CAN'!Q321+'3. FTNC USD'!Q321+'4. FTNC EUR'!Q321+'5. FTNC GBP'!Q321+'6. FTNC Autres (inclus)'!Q321</f>
        <v>0</v>
      </c>
      <c r="R321" s="443">
        <f>'2. FTNC CAN'!R321+'3. FTNC USD'!R321+'4. FTNC EUR'!R321+'5. FTNC GBP'!R321+'6. FTNC Autres (inclus)'!R321</f>
        <v>0</v>
      </c>
      <c r="S321" s="444">
        <f>'2. FTNC CAN'!S321+'3. FTNC USD'!S321+'4. FTNC EUR'!S321+'5. FTNC GBP'!S321+'6. FTNC Autres (inclus)'!S321</f>
        <v>0</v>
      </c>
      <c r="T321" s="443">
        <f>'2. FTNC CAN'!T321+'3. FTNC USD'!T321+'4. FTNC EUR'!T321+'5. FTNC GBP'!T321+'6. FTNC Autres (inclus)'!T321</f>
        <v>0</v>
      </c>
      <c r="U321" s="444">
        <f>'2. FTNC CAN'!U321+'3. FTNC USD'!U321+'4. FTNC EUR'!U321+'5. FTNC GBP'!U321+'6. FTNC Autres (inclus)'!U321</f>
        <v>0</v>
      </c>
      <c r="V321" s="443">
        <f>'2. FTNC CAN'!V321+'3. FTNC USD'!V321+'4. FTNC EUR'!V321+'5. FTNC GBP'!V321+'6. FTNC Autres (inclus)'!V321</f>
        <v>0</v>
      </c>
      <c r="W321" s="444">
        <f>'2. FTNC CAN'!W321+'3. FTNC USD'!W321+'4. FTNC EUR'!W321+'5. FTNC GBP'!W321+'6. FTNC Autres (inclus)'!W321</f>
        <v>0</v>
      </c>
      <c r="X321" s="443">
        <f>'2. FTNC CAN'!X321+'3. FTNC USD'!X321+'4. FTNC EUR'!X321+'5. FTNC GBP'!X321+'6. FTNC Autres (inclus)'!X321</f>
        <v>0</v>
      </c>
      <c r="Y321" s="444">
        <f>'2. FTNC CAN'!Y321+'3. FTNC USD'!Y321+'4. FTNC EUR'!Y321+'5. FTNC GBP'!Y321+'6. FTNC Autres (inclus)'!Y321</f>
        <v>0</v>
      </c>
      <c r="Z321" s="443">
        <f>'2. FTNC CAN'!Z321+'3. FTNC USD'!Z321+'4. FTNC EUR'!Z321+'5. FTNC GBP'!Z321+'6. FTNC Autres (inclus)'!Z321</f>
        <v>0</v>
      </c>
      <c r="AA321" s="444">
        <f>'2. FTNC CAN'!AA321+'3. FTNC USD'!AA321+'4. FTNC EUR'!AA321+'5. FTNC GBP'!AA321+'6. FTNC Autres (inclus)'!AA321</f>
        <v>0</v>
      </c>
      <c r="AB321" s="447">
        <f>'2. FTNC CAN'!AB321+'3. FTNC USD'!AB321+'4. FTNC EUR'!AB321+'5. FTNC GBP'!AB321+'6. FTNC Autres (inclus)'!AB321</f>
        <v>0</v>
      </c>
      <c r="AC321" s="441">
        <f>'2. FTNC CAN'!AC321+'3. FTNC USD'!AC321+'4. FTNC EUR'!AC321+'5. FTNC GBP'!AC321+'6. FTNC Autres (inclus)'!AC321</f>
        <v>0</v>
      </c>
      <c r="AD321" s="996"/>
      <c r="AE321" s="997"/>
      <c r="AF321" s="998"/>
    </row>
    <row r="322" spans="1:32" ht="15" customHeight="1" x14ac:dyDescent="0.2">
      <c r="A322" s="232">
        <v>331</v>
      </c>
      <c r="B322" s="474"/>
      <c r="C322" s="269"/>
      <c r="D322" s="269"/>
      <c r="E322" s="270"/>
      <c r="F322" s="859" t="s">
        <v>104</v>
      </c>
      <c r="G322" s="860"/>
      <c r="H322" s="860"/>
      <c r="I322" s="860"/>
      <c r="J322" s="860"/>
      <c r="K322" s="860"/>
      <c r="L322" s="861"/>
      <c r="M322" s="441">
        <f>'2. FTNC CAN'!M322+'3. FTNC USD'!M322+'4. FTNC EUR'!M322+'5. FTNC GBP'!M322+'6. FTNC Autres (inclus)'!M322</f>
        <v>0</v>
      </c>
      <c r="N322" s="446">
        <f>'2. FTNC CAN'!N322+'3. FTNC USD'!N322+'4. FTNC EUR'!N322+'5. FTNC GBP'!N322+'6. FTNC Autres (inclus)'!N322</f>
        <v>0</v>
      </c>
      <c r="O322" s="443">
        <f>'2. FTNC CAN'!O322+'3. FTNC USD'!O322+'4. FTNC EUR'!O322+'5. FTNC GBP'!O322+'6. FTNC Autres (inclus)'!O322</f>
        <v>0</v>
      </c>
      <c r="P322" s="443">
        <f>'2. FTNC CAN'!P322+'3. FTNC USD'!P322+'4. FTNC EUR'!P322+'5. FTNC GBP'!P322+'6. FTNC Autres (inclus)'!P322</f>
        <v>0</v>
      </c>
      <c r="Q322" s="445">
        <f>'2. FTNC CAN'!Q322+'3. FTNC USD'!Q322+'4. FTNC EUR'!Q322+'5. FTNC GBP'!Q322+'6. FTNC Autres (inclus)'!Q322</f>
        <v>0</v>
      </c>
      <c r="R322" s="443">
        <f>'2. FTNC CAN'!R322+'3. FTNC USD'!R322+'4. FTNC EUR'!R322+'5. FTNC GBP'!R322+'6. FTNC Autres (inclus)'!R322</f>
        <v>0</v>
      </c>
      <c r="S322" s="444">
        <f>'2. FTNC CAN'!S322+'3. FTNC USD'!S322+'4. FTNC EUR'!S322+'5. FTNC GBP'!S322+'6. FTNC Autres (inclus)'!S322</f>
        <v>0</v>
      </c>
      <c r="T322" s="443">
        <f>'2. FTNC CAN'!T322+'3. FTNC USD'!T322+'4. FTNC EUR'!T322+'5. FTNC GBP'!T322+'6. FTNC Autres (inclus)'!T322</f>
        <v>0</v>
      </c>
      <c r="U322" s="444">
        <f>'2. FTNC CAN'!U322+'3. FTNC USD'!U322+'4. FTNC EUR'!U322+'5. FTNC GBP'!U322+'6. FTNC Autres (inclus)'!U322</f>
        <v>0</v>
      </c>
      <c r="V322" s="443">
        <f>'2. FTNC CAN'!V322+'3. FTNC USD'!V322+'4. FTNC EUR'!V322+'5. FTNC GBP'!V322+'6. FTNC Autres (inclus)'!V322</f>
        <v>0</v>
      </c>
      <c r="W322" s="444">
        <f>'2. FTNC CAN'!W322+'3. FTNC USD'!W322+'4. FTNC EUR'!W322+'5. FTNC GBP'!W322+'6. FTNC Autres (inclus)'!W322</f>
        <v>0</v>
      </c>
      <c r="X322" s="443">
        <f>'2. FTNC CAN'!X322+'3. FTNC USD'!X322+'4. FTNC EUR'!X322+'5. FTNC GBP'!X322+'6. FTNC Autres (inclus)'!X322</f>
        <v>0</v>
      </c>
      <c r="Y322" s="444">
        <f>'2. FTNC CAN'!Y322+'3. FTNC USD'!Y322+'4. FTNC EUR'!Y322+'5. FTNC GBP'!Y322+'6. FTNC Autres (inclus)'!Y322</f>
        <v>0</v>
      </c>
      <c r="Z322" s="443">
        <f>'2. FTNC CAN'!Z322+'3. FTNC USD'!Z322+'4. FTNC EUR'!Z322+'5. FTNC GBP'!Z322+'6. FTNC Autres (inclus)'!Z322</f>
        <v>0</v>
      </c>
      <c r="AA322" s="444">
        <f>'2. FTNC CAN'!AA322+'3. FTNC USD'!AA322+'4. FTNC EUR'!AA322+'5. FTNC GBP'!AA322+'6. FTNC Autres (inclus)'!AA322</f>
        <v>0</v>
      </c>
      <c r="AB322" s="447">
        <f>'2. FTNC CAN'!AB322+'3. FTNC USD'!AB322+'4. FTNC EUR'!AB322+'5. FTNC GBP'!AB322+'6. FTNC Autres (inclus)'!AB322</f>
        <v>0</v>
      </c>
      <c r="AC322" s="441">
        <f>'2. FTNC CAN'!AC322+'3. FTNC USD'!AC322+'4. FTNC EUR'!AC322+'5. FTNC GBP'!AC322+'6. FTNC Autres (inclus)'!AC322</f>
        <v>0</v>
      </c>
      <c r="AD322" s="996"/>
      <c r="AE322" s="997"/>
      <c r="AF322" s="998"/>
    </row>
    <row r="323" spans="1:32" ht="15" customHeight="1" x14ac:dyDescent="0.2">
      <c r="A323" s="232">
        <v>327</v>
      </c>
      <c r="B323" s="474"/>
      <c r="C323" s="263"/>
      <c r="D323" s="844" t="s">
        <v>106</v>
      </c>
      <c r="E323" s="845"/>
      <c r="F323" s="845"/>
      <c r="G323" s="845"/>
      <c r="H323" s="845"/>
      <c r="I323" s="845"/>
      <c r="J323" s="845"/>
      <c r="K323" s="845"/>
      <c r="L323" s="846"/>
      <c r="M323" s="407">
        <f>SUBTOTAL(9,M324:M328)</f>
        <v>0</v>
      </c>
      <c r="N323" s="410">
        <f t="shared" ref="N323:AC323" si="68">SUBTOTAL(9,N324:N328)</f>
        <v>0</v>
      </c>
      <c r="O323" s="414">
        <f t="shared" si="68"/>
        <v>0</v>
      </c>
      <c r="P323" s="413">
        <f t="shared" si="68"/>
        <v>0</v>
      </c>
      <c r="Q323" s="415">
        <f t="shared" si="68"/>
        <v>0</v>
      </c>
      <c r="R323" s="414">
        <f t="shared" si="68"/>
        <v>0</v>
      </c>
      <c r="S323" s="414">
        <f t="shared" si="68"/>
        <v>0</v>
      </c>
      <c r="T323" s="414">
        <f t="shared" si="68"/>
        <v>0</v>
      </c>
      <c r="U323" s="414">
        <f t="shared" si="68"/>
        <v>0</v>
      </c>
      <c r="V323" s="414">
        <f t="shared" si="68"/>
        <v>0</v>
      </c>
      <c r="W323" s="414">
        <f t="shared" si="68"/>
        <v>0</v>
      </c>
      <c r="X323" s="414">
        <f t="shared" si="68"/>
        <v>0</v>
      </c>
      <c r="Y323" s="414">
        <f t="shared" si="68"/>
        <v>0</v>
      </c>
      <c r="Z323" s="414">
        <f t="shared" si="68"/>
        <v>0</v>
      </c>
      <c r="AA323" s="414">
        <f t="shared" si="68"/>
        <v>0</v>
      </c>
      <c r="AB323" s="424">
        <f t="shared" si="68"/>
        <v>0</v>
      </c>
      <c r="AC323" s="407">
        <f t="shared" si="68"/>
        <v>0</v>
      </c>
      <c r="AD323" s="996"/>
      <c r="AE323" s="997"/>
      <c r="AF323" s="998"/>
    </row>
    <row r="324" spans="1:32" ht="15" customHeight="1" x14ac:dyDescent="0.2">
      <c r="A324" s="232">
        <v>328</v>
      </c>
      <c r="B324" s="474"/>
      <c r="C324" s="269"/>
      <c r="D324" s="269"/>
      <c r="E324" s="270"/>
      <c r="F324" s="856" t="s">
        <v>568</v>
      </c>
      <c r="G324" s="857"/>
      <c r="H324" s="857"/>
      <c r="I324" s="857"/>
      <c r="J324" s="857"/>
      <c r="K324" s="857"/>
      <c r="L324" s="858"/>
      <c r="M324" s="441">
        <f>'2. FTNC CAN'!M324+'3. FTNC USD'!M324+'4. FTNC EUR'!M324+'5. FTNC GBP'!M324+'6. FTNC Autres (inclus)'!M324</f>
        <v>0</v>
      </c>
      <c r="N324" s="446">
        <f>'2. FTNC CAN'!N324+'3. FTNC USD'!N324+'4. FTNC EUR'!N324+'5. FTNC GBP'!N324+'6. FTNC Autres (inclus)'!N324</f>
        <v>0</v>
      </c>
      <c r="O324" s="443">
        <f>'2. FTNC CAN'!O324+'3. FTNC USD'!O324+'4. FTNC EUR'!O324+'5. FTNC GBP'!O324+'6. FTNC Autres (inclus)'!O324</f>
        <v>0</v>
      </c>
      <c r="P324" s="443">
        <f>'2. FTNC CAN'!P324+'3. FTNC USD'!P324+'4. FTNC EUR'!P324+'5. FTNC GBP'!P324+'6. FTNC Autres (inclus)'!P324</f>
        <v>0</v>
      </c>
      <c r="Q324" s="445">
        <f>'2. FTNC CAN'!Q324+'3. FTNC USD'!Q324+'4. FTNC EUR'!Q324+'5. FTNC GBP'!Q324+'6. FTNC Autres (inclus)'!Q324</f>
        <v>0</v>
      </c>
      <c r="R324" s="443">
        <f>'2. FTNC CAN'!R324+'3. FTNC USD'!R324+'4. FTNC EUR'!R324+'5. FTNC GBP'!R324+'6. FTNC Autres (inclus)'!R324</f>
        <v>0</v>
      </c>
      <c r="S324" s="444">
        <f>'2. FTNC CAN'!S324+'3. FTNC USD'!S324+'4. FTNC EUR'!S324+'5. FTNC GBP'!S324+'6. FTNC Autres (inclus)'!S324</f>
        <v>0</v>
      </c>
      <c r="T324" s="443">
        <f>'2. FTNC CAN'!T324+'3. FTNC USD'!T324+'4. FTNC EUR'!T324+'5. FTNC GBP'!T324+'6. FTNC Autres (inclus)'!T324</f>
        <v>0</v>
      </c>
      <c r="U324" s="444">
        <f>'2. FTNC CAN'!U324+'3. FTNC USD'!U324+'4. FTNC EUR'!U324+'5. FTNC GBP'!U324+'6. FTNC Autres (inclus)'!U324</f>
        <v>0</v>
      </c>
      <c r="V324" s="443">
        <f>'2. FTNC CAN'!V324+'3. FTNC USD'!V324+'4. FTNC EUR'!V324+'5. FTNC GBP'!V324+'6. FTNC Autres (inclus)'!V324</f>
        <v>0</v>
      </c>
      <c r="W324" s="444">
        <f>'2. FTNC CAN'!W324+'3. FTNC USD'!W324+'4. FTNC EUR'!W324+'5. FTNC GBP'!W324+'6. FTNC Autres (inclus)'!W324</f>
        <v>0</v>
      </c>
      <c r="X324" s="443">
        <f>'2. FTNC CAN'!X324+'3. FTNC USD'!X324+'4. FTNC EUR'!X324+'5. FTNC GBP'!X324+'6. FTNC Autres (inclus)'!X324</f>
        <v>0</v>
      </c>
      <c r="Y324" s="444">
        <f>'2. FTNC CAN'!Y324+'3. FTNC USD'!Y324+'4. FTNC EUR'!Y324+'5. FTNC GBP'!Y324+'6. FTNC Autres (inclus)'!Y324</f>
        <v>0</v>
      </c>
      <c r="Z324" s="443">
        <f>'2. FTNC CAN'!Z324+'3. FTNC USD'!Z324+'4. FTNC EUR'!Z324+'5. FTNC GBP'!Z324+'6. FTNC Autres (inclus)'!Z324</f>
        <v>0</v>
      </c>
      <c r="AA324" s="444">
        <f>'2. FTNC CAN'!AA324+'3. FTNC USD'!AA324+'4. FTNC EUR'!AA324+'5. FTNC GBP'!AA324+'6. FTNC Autres (inclus)'!AA324</f>
        <v>0</v>
      </c>
      <c r="AB324" s="447">
        <f>'2. FTNC CAN'!AB324+'3. FTNC USD'!AB324+'4. FTNC EUR'!AB324+'5. FTNC GBP'!AB324+'6. FTNC Autres (inclus)'!AB324</f>
        <v>0</v>
      </c>
      <c r="AC324" s="441">
        <f>'2. FTNC CAN'!AC324+'3. FTNC USD'!AC324+'4. FTNC EUR'!AC324+'5. FTNC GBP'!AC324+'6. FTNC Autres (inclus)'!AC324</f>
        <v>0</v>
      </c>
      <c r="AD324" s="996"/>
      <c r="AE324" s="997"/>
      <c r="AF324" s="998"/>
    </row>
    <row r="325" spans="1:32" ht="15" customHeight="1" x14ac:dyDescent="0.2">
      <c r="A325" s="232">
        <v>329</v>
      </c>
      <c r="B325" s="474"/>
      <c r="C325" s="269"/>
      <c r="D325" s="269"/>
      <c r="E325" s="270"/>
      <c r="F325" s="915" t="s">
        <v>582</v>
      </c>
      <c r="G325" s="916"/>
      <c r="H325" s="916"/>
      <c r="I325" s="916"/>
      <c r="J325" s="916"/>
      <c r="K325" s="916"/>
      <c r="L325" s="917"/>
      <c r="M325" s="441">
        <f>'2. FTNC CAN'!M325+'3. FTNC USD'!M325+'4. FTNC EUR'!M325+'5. FTNC GBP'!M325+'6. FTNC Autres (inclus)'!M325</f>
        <v>0</v>
      </c>
      <c r="N325" s="446">
        <f>'2. FTNC CAN'!N325+'3. FTNC USD'!N325+'4. FTNC EUR'!N325+'5. FTNC GBP'!N325+'6. FTNC Autres (inclus)'!N325</f>
        <v>0</v>
      </c>
      <c r="O325" s="443">
        <f>'2. FTNC CAN'!O325+'3. FTNC USD'!O325+'4. FTNC EUR'!O325+'5. FTNC GBP'!O325+'6. FTNC Autres (inclus)'!O325</f>
        <v>0</v>
      </c>
      <c r="P325" s="443">
        <f>'2. FTNC CAN'!P325+'3. FTNC USD'!P325+'4. FTNC EUR'!P325+'5. FTNC GBP'!P325+'6. FTNC Autres (inclus)'!P325</f>
        <v>0</v>
      </c>
      <c r="Q325" s="445">
        <f>'2. FTNC CAN'!Q325+'3. FTNC USD'!Q325+'4. FTNC EUR'!Q325+'5. FTNC GBP'!Q325+'6. FTNC Autres (inclus)'!Q325</f>
        <v>0</v>
      </c>
      <c r="R325" s="443">
        <f>'2. FTNC CAN'!R325+'3. FTNC USD'!R325+'4. FTNC EUR'!R325+'5. FTNC GBP'!R325+'6. FTNC Autres (inclus)'!R325</f>
        <v>0</v>
      </c>
      <c r="S325" s="444">
        <f>'2. FTNC CAN'!S325+'3. FTNC USD'!S325+'4. FTNC EUR'!S325+'5. FTNC GBP'!S325+'6. FTNC Autres (inclus)'!S325</f>
        <v>0</v>
      </c>
      <c r="T325" s="443">
        <f>'2. FTNC CAN'!T325+'3. FTNC USD'!T325+'4. FTNC EUR'!T325+'5. FTNC GBP'!T325+'6. FTNC Autres (inclus)'!T325</f>
        <v>0</v>
      </c>
      <c r="U325" s="444">
        <f>'2. FTNC CAN'!U325+'3. FTNC USD'!U325+'4. FTNC EUR'!U325+'5. FTNC GBP'!U325+'6. FTNC Autres (inclus)'!U325</f>
        <v>0</v>
      </c>
      <c r="V325" s="443">
        <f>'2. FTNC CAN'!V325+'3. FTNC USD'!V325+'4. FTNC EUR'!V325+'5. FTNC GBP'!V325+'6. FTNC Autres (inclus)'!V325</f>
        <v>0</v>
      </c>
      <c r="W325" s="444">
        <f>'2. FTNC CAN'!W325+'3. FTNC USD'!W325+'4. FTNC EUR'!W325+'5. FTNC GBP'!W325+'6. FTNC Autres (inclus)'!W325</f>
        <v>0</v>
      </c>
      <c r="X325" s="443">
        <f>'2. FTNC CAN'!X325+'3. FTNC USD'!X325+'4. FTNC EUR'!X325+'5. FTNC GBP'!X325+'6. FTNC Autres (inclus)'!X325</f>
        <v>0</v>
      </c>
      <c r="Y325" s="444">
        <f>'2. FTNC CAN'!Y325+'3. FTNC USD'!Y325+'4. FTNC EUR'!Y325+'5. FTNC GBP'!Y325+'6. FTNC Autres (inclus)'!Y325</f>
        <v>0</v>
      </c>
      <c r="Z325" s="443">
        <f>'2. FTNC CAN'!Z325+'3. FTNC USD'!Z325+'4. FTNC EUR'!Z325+'5. FTNC GBP'!Z325+'6. FTNC Autres (inclus)'!Z325</f>
        <v>0</v>
      </c>
      <c r="AA325" s="444">
        <f>'2. FTNC CAN'!AA325+'3. FTNC USD'!AA325+'4. FTNC EUR'!AA325+'5. FTNC GBP'!AA325+'6. FTNC Autres (inclus)'!AA325</f>
        <v>0</v>
      </c>
      <c r="AB325" s="447">
        <f>'2. FTNC CAN'!AB325+'3. FTNC USD'!AB325+'4. FTNC EUR'!AB325+'5. FTNC GBP'!AB325+'6. FTNC Autres (inclus)'!AB325</f>
        <v>0</v>
      </c>
      <c r="AC325" s="441">
        <f>'2. FTNC CAN'!AC325+'3. FTNC USD'!AC325+'4. FTNC EUR'!AC325+'5. FTNC GBP'!AC325+'6. FTNC Autres (inclus)'!AC325</f>
        <v>0</v>
      </c>
      <c r="AD325" s="996"/>
      <c r="AE325" s="997"/>
      <c r="AF325" s="998"/>
    </row>
    <row r="326" spans="1:32" ht="15" customHeight="1" x14ac:dyDescent="0.2">
      <c r="A326" s="232">
        <v>330</v>
      </c>
      <c r="B326" s="474"/>
      <c r="C326" s="269"/>
      <c r="D326" s="269"/>
      <c r="E326" s="270"/>
      <c r="F326" s="915" t="s">
        <v>569</v>
      </c>
      <c r="G326" s="916"/>
      <c r="H326" s="916"/>
      <c r="I326" s="916"/>
      <c r="J326" s="916"/>
      <c r="K326" s="916"/>
      <c r="L326" s="917"/>
      <c r="M326" s="441">
        <f>'2. FTNC CAN'!M326+'3. FTNC USD'!M326+'4. FTNC EUR'!M326+'5. FTNC GBP'!M326+'6. FTNC Autres (inclus)'!M326</f>
        <v>0</v>
      </c>
      <c r="N326" s="446">
        <f>'2. FTNC CAN'!N326+'3. FTNC USD'!N326+'4. FTNC EUR'!N326+'5. FTNC GBP'!N326+'6. FTNC Autres (inclus)'!N326</f>
        <v>0</v>
      </c>
      <c r="O326" s="443">
        <f>'2. FTNC CAN'!O326+'3. FTNC USD'!O326+'4. FTNC EUR'!O326+'5. FTNC GBP'!O326+'6. FTNC Autres (inclus)'!O326</f>
        <v>0</v>
      </c>
      <c r="P326" s="443">
        <f>'2. FTNC CAN'!P326+'3. FTNC USD'!P326+'4. FTNC EUR'!P326+'5. FTNC GBP'!P326+'6. FTNC Autres (inclus)'!P326</f>
        <v>0</v>
      </c>
      <c r="Q326" s="445">
        <f>'2. FTNC CAN'!Q326+'3. FTNC USD'!Q326+'4. FTNC EUR'!Q326+'5. FTNC GBP'!Q326+'6. FTNC Autres (inclus)'!Q326</f>
        <v>0</v>
      </c>
      <c r="R326" s="443">
        <f>'2. FTNC CAN'!R326+'3. FTNC USD'!R326+'4. FTNC EUR'!R326+'5. FTNC GBP'!R326+'6. FTNC Autres (inclus)'!R326</f>
        <v>0</v>
      </c>
      <c r="S326" s="444">
        <f>'2. FTNC CAN'!S326+'3. FTNC USD'!S326+'4. FTNC EUR'!S326+'5. FTNC GBP'!S326+'6. FTNC Autres (inclus)'!S326</f>
        <v>0</v>
      </c>
      <c r="T326" s="443">
        <f>'2. FTNC CAN'!T326+'3. FTNC USD'!T326+'4. FTNC EUR'!T326+'5. FTNC GBP'!T326+'6. FTNC Autres (inclus)'!T326</f>
        <v>0</v>
      </c>
      <c r="U326" s="444">
        <f>'2. FTNC CAN'!U326+'3. FTNC USD'!U326+'4. FTNC EUR'!U326+'5. FTNC GBP'!U326+'6. FTNC Autres (inclus)'!U326</f>
        <v>0</v>
      </c>
      <c r="V326" s="443">
        <f>'2. FTNC CAN'!V326+'3. FTNC USD'!V326+'4. FTNC EUR'!V326+'5. FTNC GBP'!V326+'6. FTNC Autres (inclus)'!V326</f>
        <v>0</v>
      </c>
      <c r="W326" s="444">
        <f>'2. FTNC CAN'!W326+'3. FTNC USD'!W326+'4. FTNC EUR'!W326+'5. FTNC GBP'!W326+'6. FTNC Autres (inclus)'!W326</f>
        <v>0</v>
      </c>
      <c r="X326" s="443">
        <f>'2. FTNC CAN'!X326+'3. FTNC USD'!X326+'4. FTNC EUR'!X326+'5. FTNC GBP'!X326+'6. FTNC Autres (inclus)'!X326</f>
        <v>0</v>
      </c>
      <c r="Y326" s="444">
        <f>'2. FTNC CAN'!Y326+'3. FTNC USD'!Y326+'4. FTNC EUR'!Y326+'5. FTNC GBP'!Y326+'6. FTNC Autres (inclus)'!Y326</f>
        <v>0</v>
      </c>
      <c r="Z326" s="443">
        <f>'2. FTNC CAN'!Z326+'3. FTNC USD'!Z326+'4. FTNC EUR'!Z326+'5. FTNC GBP'!Z326+'6. FTNC Autres (inclus)'!Z326</f>
        <v>0</v>
      </c>
      <c r="AA326" s="444">
        <f>'2. FTNC CAN'!AA326+'3. FTNC USD'!AA326+'4. FTNC EUR'!AA326+'5. FTNC GBP'!AA326+'6. FTNC Autres (inclus)'!AA326</f>
        <v>0</v>
      </c>
      <c r="AB326" s="447">
        <f>'2. FTNC CAN'!AB326+'3. FTNC USD'!AB326+'4. FTNC EUR'!AB326+'5. FTNC GBP'!AB326+'6. FTNC Autres (inclus)'!AB326</f>
        <v>0</v>
      </c>
      <c r="AC326" s="441">
        <f>'2. FTNC CAN'!AC326+'3. FTNC USD'!AC326+'4. FTNC EUR'!AC326+'5. FTNC GBP'!AC326+'6. FTNC Autres (inclus)'!AC326</f>
        <v>0</v>
      </c>
      <c r="AD326" s="996"/>
      <c r="AE326" s="997"/>
      <c r="AF326" s="998"/>
    </row>
    <row r="327" spans="1:32" ht="15" customHeight="1" x14ac:dyDescent="0.2">
      <c r="A327" s="232">
        <v>331</v>
      </c>
      <c r="B327" s="474"/>
      <c r="C327" s="269"/>
      <c r="D327" s="269"/>
      <c r="E327" s="270"/>
      <c r="F327" s="915" t="s">
        <v>107</v>
      </c>
      <c r="G327" s="916"/>
      <c r="H327" s="916"/>
      <c r="I327" s="916"/>
      <c r="J327" s="916"/>
      <c r="K327" s="916"/>
      <c r="L327" s="917"/>
      <c r="M327" s="441">
        <f>'2. FTNC CAN'!M327+'3. FTNC USD'!M327+'4. FTNC EUR'!M327+'5. FTNC GBP'!M327+'6. FTNC Autres (inclus)'!M327</f>
        <v>0</v>
      </c>
      <c r="N327" s="446">
        <f>'2. FTNC CAN'!N327+'3. FTNC USD'!N327+'4. FTNC EUR'!N327+'5. FTNC GBP'!N327+'6. FTNC Autres (inclus)'!N327</f>
        <v>0</v>
      </c>
      <c r="O327" s="443">
        <f>'2. FTNC CAN'!O327+'3. FTNC USD'!O327+'4. FTNC EUR'!O327+'5. FTNC GBP'!O327+'6. FTNC Autres (inclus)'!O327</f>
        <v>0</v>
      </c>
      <c r="P327" s="443">
        <f>'2. FTNC CAN'!P327+'3. FTNC USD'!P327+'4. FTNC EUR'!P327+'5. FTNC GBP'!P327+'6. FTNC Autres (inclus)'!P327</f>
        <v>0</v>
      </c>
      <c r="Q327" s="445">
        <f>'2. FTNC CAN'!Q327+'3. FTNC USD'!Q327+'4. FTNC EUR'!Q327+'5. FTNC GBP'!Q327+'6. FTNC Autres (inclus)'!Q327</f>
        <v>0</v>
      </c>
      <c r="R327" s="443">
        <f>'2. FTNC CAN'!R327+'3. FTNC USD'!R327+'4. FTNC EUR'!R327+'5. FTNC GBP'!R327+'6. FTNC Autres (inclus)'!R327</f>
        <v>0</v>
      </c>
      <c r="S327" s="444">
        <f>'2. FTNC CAN'!S327+'3. FTNC USD'!S327+'4. FTNC EUR'!S327+'5. FTNC GBP'!S327+'6. FTNC Autres (inclus)'!S327</f>
        <v>0</v>
      </c>
      <c r="T327" s="443">
        <f>'2. FTNC CAN'!T327+'3. FTNC USD'!T327+'4. FTNC EUR'!T327+'5. FTNC GBP'!T327+'6. FTNC Autres (inclus)'!T327</f>
        <v>0</v>
      </c>
      <c r="U327" s="444">
        <f>'2. FTNC CAN'!U327+'3. FTNC USD'!U327+'4. FTNC EUR'!U327+'5. FTNC GBP'!U327+'6. FTNC Autres (inclus)'!U327</f>
        <v>0</v>
      </c>
      <c r="V327" s="443">
        <f>'2. FTNC CAN'!V327+'3. FTNC USD'!V327+'4. FTNC EUR'!V327+'5. FTNC GBP'!V327+'6. FTNC Autres (inclus)'!V327</f>
        <v>0</v>
      </c>
      <c r="W327" s="444">
        <f>'2. FTNC CAN'!W327+'3. FTNC USD'!W327+'4. FTNC EUR'!W327+'5. FTNC GBP'!W327+'6. FTNC Autres (inclus)'!W327</f>
        <v>0</v>
      </c>
      <c r="X327" s="443">
        <f>'2. FTNC CAN'!X327+'3. FTNC USD'!X327+'4. FTNC EUR'!X327+'5. FTNC GBP'!X327+'6. FTNC Autres (inclus)'!X327</f>
        <v>0</v>
      </c>
      <c r="Y327" s="444">
        <f>'2. FTNC CAN'!Y327+'3. FTNC USD'!Y327+'4. FTNC EUR'!Y327+'5. FTNC GBP'!Y327+'6. FTNC Autres (inclus)'!Y327</f>
        <v>0</v>
      </c>
      <c r="Z327" s="443">
        <f>'2. FTNC CAN'!Z327+'3. FTNC USD'!Z327+'4. FTNC EUR'!Z327+'5. FTNC GBP'!Z327+'6. FTNC Autres (inclus)'!Z327</f>
        <v>0</v>
      </c>
      <c r="AA327" s="444">
        <f>'2. FTNC CAN'!AA327+'3. FTNC USD'!AA327+'4. FTNC EUR'!AA327+'5. FTNC GBP'!AA327+'6. FTNC Autres (inclus)'!AA327</f>
        <v>0</v>
      </c>
      <c r="AB327" s="447">
        <f>'2. FTNC CAN'!AB327+'3. FTNC USD'!AB327+'4. FTNC EUR'!AB327+'5. FTNC GBP'!AB327+'6. FTNC Autres (inclus)'!AB327</f>
        <v>0</v>
      </c>
      <c r="AC327" s="441">
        <f>'2. FTNC CAN'!AC327+'3. FTNC USD'!AC327+'4. FTNC EUR'!AC327+'5. FTNC GBP'!AC327+'6. FTNC Autres (inclus)'!AC327</f>
        <v>0</v>
      </c>
      <c r="AD327" s="996"/>
      <c r="AE327" s="997"/>
      <c r="AF327" s="998"/>
    </row>
    <row r="328" spans="1:32" ht="27.75" customHeight="1" x14ac:dyDescent="0.2">
      <c r="A328" s="232">
        <v>331</v>
      </c>
      <c r="B328" s="474"/>
      <c r="C328" s="269"/>
      <c r="D328" s="269"/>
      <c r="E328" s="270"/>
      <c r="F328" s="859" t="s">
        <v>463</v>
      </c>
      <c r="G328" s="860"/>
      <c r="H328" s="860"/>
      <c r="I328" s="860"/>
      <c r="J328" s="860"/>
      <c r="K328" s="860"/>
      <c r="L328" s="861"/>
      <c r="M328" s="441">
        <f>'2. FTNC CAN'!M328+'3. FTNC USD'!M328+'4. FTNC EUR'!M328+'5. FTNC GBP'!M328+'6. FTNC Autres (inclus)'!M328</f>
        <v>0</v>
      </c>
      <c r="N328" s="446">
        <f>'2. FTNC CAN'!N328+'3. FTNC USD'!N328+'4. FTNC EUR'!N328+'5. FTNC GBP'!N328+'6. FTNC Autres (inclus)'!N328</f>
        <v>0</v>
      </c>
      <c r="O328" s="443">
        <f>'2. FTNC CAN'!O328+'3. FTNC USD'!O328+'4. FTNC EUR'!O328+'5. FTNC GBP'!O328+'6. FTNC Autres (inclus)'!O328</f>
        <v>0</v>
      </c>
      <c r="P328" s="443">
        <f>'2. FTNC CAN'!P328+'3. FTNC USD'!P328+'4. FTNC EUR'!P328+'5. FTNC GBP'!P328+'6. FTNC Autres (inclus)'!P328</f>
        <v>0</v>
      </c>
      <c r="Q328" s="445">
        <f>'2. FTNC CAN'!Q328+'3. FTNC USD'!Q328+'4. FTNC EUR'!Q328+'5. FTNC GBP'!Q328+'6. FTNC Autres (inclus)'!Q328</f>
        <v>0</v>
      </c>
      <c r="R328" s="443">
        <f>'2. FTNC CAN'!R328+'3. FTNC USD'!R328+'4. FTNC EUR'!R328+'5. FTNC GBP'!R328+'6. FTNC Autres (inclus)'!R328</f>
        <v>0</v>
      </c>
      <c r="S328" s="444">
        <f>'2. FTNC CAN'!S328+'3. FTNC USD'!S328+'4. FTNC EUR'!S328+'5. FTNC GBP'!S328+'6. FTNC Autres (inclus)'!S328</f>
        <v>0</v>
      </c>
      <c r="T328" s="443">
        <f>'2. FTNC CAN'!T328+'3. FTNC USD'!T328+'4. FTNC EUR'!T328+'5. FTNC GBP'!T328+'6. FTNC Autres (inclus)'!T328</f>
        <v>0</v>
      </c>
      <c r="U328" s="444">
        <f>'2. FTNC CAN'!U328+'3. FTNC USD'!U328+'4. FTNC EUR'!U328+'5. FTNC GBP'!U328+'6. FTNC Autres (inclus)'!U328</f>
        <v>0</v>
      </c>
      <c r="V328" s="443">
        <f>'2. FTNC CAN'!V328+'3. FTNC USD'!V328+'4. FTNC EUR'!V328+'5. FTNC GBP'!V328+'6. FTNC Autres (inclus)'!V328</f>
        <v>0</v>
      </c>
      <c r="W328" s="444">
        <f>'2. FTNC CAN'!W328+'3. FTNC USD'!W328+'4. FTNC EUR'!W328+'5. FTNC GBP'!W328+'6. FTNC Autres (inclus)'!W328</f>
        <v>0</v>
      </c>
      <c r="X328" s="443">
        <f>'2. FTNC CAN'!X328+'3. FTNC USD'!X328+'4. FTNC EUR'!X328+'5. FTNC GBP'!X328+'6. FTNC Autres (inclus)'!X328</f>
        <v>0</v>
      </c>
      <c r="Y328" s="444">
        <f>'2. FTNC CAN'!Y328+'3. FTNC USD'!Y328+'4. FTNC EUR'!Y328+'5. FTNC GBP'!Y328+'6. FTNC Autres (inclus)'!Y328</f>
        <v>0</v>
      </c>
      <c r="Z328" s="443">
        <f>'2. FTNC CAN'!Z328+'3. FTNC USD'!Z328+'4. FTNC EUR'!Z328+'5. FTNC GBP'!Z328+'6. FTNC Autres (inclus)'!Z328</f>
        <v>0</v>
      </c>
      <c r="AA328" s="444">
        <f>'2. FTNC CAN'!AA328+'3. FTNC USD'!AA328+'4. FTNC EUR'!AA328+'5. FTNC GBP'!AA328+'6. FTNC Autres (inclus)'!AA328</f>
        <v>0</v>
      </c>
      <c r="AB328" s="447">
        <f>'2. FTNC CAN'!AB328+'3. FTNC USD'!AB328+'4. FTNC EUR'!AB328+'5. FTNC GBP'!AB328+'6. FTNC Autres (inclus)'!AB328</f>
        <v>0</v>
      </c>
      <c r="AC328" s="441">
        <f>'2. FTNC CAN'!AC328+'3. FTNC USD'!AC328+'4. FTNC EUR'!AC328+'5. FTNC GBP'!AC328+'6. FTNC Autres (inclus)'!AC328</f>
        <v>0</v>
      </c>
      <c r="AD328" s="996"/>
      <c r="AE328" s="997"/>
      <c r="AF328" s="998"/>
    </row>
    <row r="329" spans="1:32" ht="15" customHeight="1" x14ac:dyDescent="0.2">
      <c r="A329" s="232">
        <v>326</v>
      </c>
      <c r="B329" s="474"/>
      <c r="C329" s="1025" t="s">
        <v>108</v>
      </c>
      <c r="D329" s="1026"/>
      <c r="E329" s="1026"/>
      <c r="F329" s="1026"/>
      <c r="G329" s="1026"/>
      <c r="H329" s="1026"/>
      <c r="I329" s="1026"/>
      <c r="J329" s="1026"/>
      <c r="K329" s="1026"/>
      <c r="L329" s="1026"/>
      <c r="M329" s="1026"/>
      <c r="N329" s="1026"/>
      <c r="O329" s="1026"/>
      <c r="P329" s="1026"/>
      <c r="Q329" s="1026"/>
      <c r="R329" s="1026"/>
      <c r="S329" s="1026"/>
      <c r="T329" s="1026"/>
      <c r="U329" s="1026"/>
      <c r="V329" s="1026"/>
      <c r="W329" s="1026"/>
      <c r="X329" s="1026"/>
      <c r="Y329" s="1026"/>
      <c r="Z329" s="1026"/>
      <c r="AA329" s="1026"/>
      <c r="AB329" s="1026"/>
      <c r="AC329" s="1026"/>
      <c r="AD329" s="1026"/>
      <c r="AE329" s="1026"/>
      <c r="AF329" s="1027"/>
    </row>
    <row r="330" spans="1:32" ht="15" x14ac:dyDescent="0.2">
      <c r="A330" s="232">
        <v>232</v>
      </c>
      <c r="B330" s="474"/>
      <c r="C330" s="475"/>
      <c r="D330" s="844" t="s">
        <v>64</v>
      </c>
      <c r="E330" s="1024"/>
      <c r="F330" s="1024"/>
      <c r="G330" s="1024"/>
      <c r="H330" s="1024"/>
      <c r="I330" s="1024"/>
      <c r="J330" s="1024"/>
      <c r="K330" s="1024"/>
      <c r="L330" s="1024"/>
      <c r="M330" s="845"/>
      <c r="N330" s="845"/>
      <c r="O330" s="845"/>
      <c r="P330" s="845"/>
      <c r="Q330" s="845"/>
      <c r="R330" s="845"/>
      <c r="S330" s="845"/>
      <c r="T330" s="845"/>
      <c r="U330" s="845"/>
      <c r="V330" s="845"/>
      <c r="W330" s="845"/>
      <c r="X330" s="845"/>
      <c r="Y330" s="845"/>
      <c r="Z330" s="845"/>
      <c r="AA330" s="845"/>
      <c r="AB330" s="845"/>
      <c r="AC330" s="845"/>
      <c r="AD330" s="845"/>
      <c r="AE330" s="845"/>
      <c r="AF330" s="846"/>
    </row>
    <row r="331" spans="1:32" ht="15" x14ac:dyDescent="0.2">
      <c r="A331" s="232">
        <v>233</v>
      </c>
      <c r="B331" s="474"/>
      <c r="C331" s="475"/>
      <c r="D331" s="475"/>
      <c r="E331" s="853" t="s">
        <v>66</v>
      </c>
      <c r="F331" s="854"/>
      <c r="G331" s="854"/>
      <c r="H331" s="854"/>
      <c r="I331" s="854"/>
      <c r="J331" s="854"/>
      <c r="K331" s="854"/>
      <c r="L331" s="855"/>
      <c r="M331" s="407">
        <f>SUBTOTAL(9,M332:M335)</f>
        <v>0</v>
      </c>
      <c r="N331" s="410">
        <f t="shared" ref="N331:AC331" si="69">SUBTOTAL(9,N332:N335)</f>
        <v>0</v>
      </c>
      <c r="O331" s="414">
        <f t="shared" si="69"/>
        <v>0</v>
      </c>
      <c r="P331" s="413">
        <f t="shared" si="69"/>
        <v>0</v>
      </c>
      <c r="Q331" s="415">
        <f t="shared" si="69"/>
        <v>0</v>
      </c>
      <c r="R331" s="414">
        <f t="shared" si="69"/>
        <v>0</v>
      </c>
      <c r="S331" s="414">
        <f t="shared" si="69"/>
        <v>0</v>
      </c>
      <c r="T331" s="414">
        <f t="shared" si="69"/>
        <v>0</v>
      </c>
      <c r="U331" s="414">
        <f t="shared" si="69"/>
        <v>0</v>
      </c>
      <c r="V331" s="414">
        <f t="shared" si="69"/>
        <v>0</v>
      </c>
      <c r="W331" s="414">
        <f t="shared" si="69"/>
        <v>0</v>
      </c>
      <c r="X331" s="414">
        <f t="shared" si="69"/>
        <v>0</v>
      </c>
      <c r="Y331" s="414">
        <f t="shared" si="69"/>
        <v>0</v>
      </c>
      <c r="Z331" s="414">
        <f t="shared" si="69"/>
        <v>0</v>
      </c>
      <c r="AA331" s="414">
        <f t="shared" si="69"/>
        <v>0</v>
      </c>
      <c r="AB331" s="424">
        <f t="shared" si="69"/>
        <v>0</v>
      </c>
      <c r="AC331" s="407">
        <f t="shared" si="69"/>
        <v>0</v>
      </c>
      <c r="AD331" s="996"/>
      <c r="AE331" s="997"/>
      <c r="AF331" s="998"/>
    </row>
    <row r="332" spans="1:32" ht="15" x14ac:dyDescent="0.2">
      <c r="A332" s="232">
        <v>234</v>
      </c>
      <c r="B332" s="474"/>
      <c r="C332" s="475"/>
      <c r="D332" s="475"/>
      <c r="E332" s="484"/>
      <c r="F332" s="856" t="s">
        <v>65</v>
      </c>
      <c r="G332" s="857"/>
      <c r="H332" s="857"/>
      <c r="I332" s="857"/>
      <c r="J332" s="857"/>
      <c r="K332" s="857"/>
      <c r="L332" s="858"/>
      <c r="M332" s="441">
        <f>'2. FTNC CAN'!M332+'3. FTNC USD'!M332+'4. FTNC EUR'!M332+'5. FTNC GBP'!M332+'6. FTNC Autres (inclus)'!M332</f>
        <v>0</v>
      </c>
      <c r="N332" s="446">
        <f>'2. FTNC CAN'!N332+'3. FTNC USD'!N332+'4. FTNC EUR'!N332+'5. FTNC GBP'!N332+'6. FTNC Autres (inclus)'!N332</f>
        <v>0</v>
      </c>
      <c r="O332" s="443">
        <f>'2. FTNC CAN'!O332+'3. FTNC USD'!O332+'4. FTNC EUR'!O332+'5. FTNC GBP'!O332+'6. FTNC Autres (inclus)'!O332</f>
        <v>0</v>
      </c>
      <c r="P332" s="443">
        <f>'2. FTNC CAN'!P332+'3. FTNC USD'!P332+'4. FTNC EUR'!P332+'5. FTNC GBP'!P332+'6. FTNC Autres (inclus)'!P332</f>
        <v>0</v>
      </c>
      <c r="Q332" s="445">
        <f>'2. FTNC CAN'!Q332+'3. FTNC USD'!Q332+'4. FTNC EUR'!Q332+'5. FTNC GBP'!Q332+'6. FTNC Autres (inclus)'!Q332</f>
        <v>0</v>
      </c>
      <c r="R332" s="443">
        <f>'2. FTNC CAN'!R332+'3. FTNC USD'!R332+'4. FTNC EUR'!R332+'5. FTNC GBP'!R332+'6. FTNC Autres (inclus)'!R332</f>
        <v>0</v>
      </c>
      <c r="S332" s="444">
        <f>'2. FTNC CAN'!S332+'3. FTNC USD'!S332+'4. FTNC EUR'!S332+'5. FTNC GBP'!S332+'6. FTNC Autres (inclus)'!S332</f>
        <v>0</v>
      </c>
      <c r="T332" s="443">
        <f>'2. FTNC CAN'!T332+'3. FTNC USD'!T332+'4. FTNC EUR'!T332+'5. FTNC GBP'!T332+'6. FTNC Autres (inclus)'!T332</f>
        <v>0</v>
      </c>
      <c r="U332" s="444">
        <f>'2. FTNC CAN'!U332+'3. FTNC USD'!U332+'4. FTNC EUR'!U332+'5. FTNC GBP'!U332+'6. FTNC Autres (inclus)'!U332</f>
        <v>0</v>
      </c>
      <c r="V332" s="443">
        <f>'2. FTNC CAN'!V332+'3. FTNC USD'!V332+'4. FTNC EUR'!V332+'5. FTNC GBP'!V332+'6. FTNC Autres (inclus)'!V332</f>
        <v>0</v>
      </c>
      <c r="W332" s="444">
        <f>'2. FTNC CAN'!W332+'3. FTNC USD'!W332+'4. FTNC EUR'!W332+'5. FTNC GBP'!W332+'6. FTNC Autres (inclus)'!W332</f>
        <v>0</v>
      </c>
      <c r="X332" s="443">
        <f>'2. FTNC CAN'!X332+'3. FTNC USD'!X332+'4. FTNC EUR'!X332+'5. FTNC GBP'!X332+'6. FTNC Autres (inclus)'!X332</f>
        <v>0</v>
      </c>
      <c r="Y332" s="444">
        <f>'2. FTNC CAN'!Y332+'3. FTNC USD'!Y332+'4. FTNC EUR'!Y332+'5. FTNC GBP'!Y332+'6. FTNC Autres (inclus)'!Y332</f>
        <v>0</v>
      </c>
      <c r="Z332" s="443">
        <f>'2. FTNC CAN'!Z332+'3. FTNC USD'!Z332+'4. FTNC EUR'!Z332+'5. FTNC GBP'!Z332+'6. FTNC Autres (inclus)'!Z332</f>
        <v>0</v>
      </c>
      <c r="AA332" s="444">
        <f>'2. FTNC CAN'!AA332+'3. FTNC USD'!AA332+'4. FTNC EUR'!AA332+'5. FTNC GBP'!AA332+'6. FTNC Autres (inclus)'!AA332</f>
        <v>0</v>
      </c>
      <c r="AB332" s="447">
        <f>'2. FTNC CAN'!AB332+'3. FTNC USD'!AB332+'4. FTNC EUR'!AB332+'5. FTNC GBP'!AB332+'6. FTNC Autres (inclus)'!AB332</f>
        <v>0</v>
      </c>
      <c r="AC332" s="441">
        <f>'2. FTNC CAN'!AC332+'3. FTNC USD'!AC332+'4. FTNC EUR'!AC332+'5. FTNC GBP'!AC332+'6. FTNC Autres (inclus)'!AC332</f>
        <v>0</v>
      </c>
      <c r="AD332" s="996"/>
      <c r="AE332" s="997"/>
      <c r="AF332" s="998"/>
    </row>
    <row r="333" spans="1:32" ht="15" x14ac:dyDescent="0.2">
      <c r="A333" s="232">
        <v>235</v>
      </c>
      <c r="B333" s="474"/>
      <c r="C333" s="475"/>
      <c r="D333" s="475"/>
      <c r="E333" s="484"/>
      <c r="F333" s="915" t="s">
        <v>68</v>
      </c>
      <c r="G333" s="916"/>
      <c r="H333" s="916"/>
      <c r="I333" s="916"/>
      <c r="J333" s="916"/>
      <c r="K333" s="916"/>
      <c r="L333" s="917"/>
      <c r="M333" s="441">
        <f>'2. FTNC CAN'!M333+'3. FTNC USD'!M333+'4. FTNC EUR'!M333+'5. FTNC GBP'!M333+'6. FTNC Autres (inclus)'!M333</f>
        <v>0</v>
      </c>
      <c r="N333" s="446">
        <f>'2. FTNC CAN'!N333+'3. FTNC USD'!N333+'4. FTNC EUR'!N333+'5. FTNC GBP'!N333+'6. FTNC Autres (inclus)'!N333</f>
        <v>0</v>
      </c>
      <c r="O333" s="443">
        <f>'2. FTNC CAN'!O333+'3. FTNC USD'!O333+'4. FTNC EUR'!O333+'5. FTNC GBP'!O333+'6. FTNC Autres (inclus)'!O333</f>
        <v>0</v>
      </c>
      <c r="P333" s="443">
        <f>'2. FTNC CAN'!P333+'3. FTNC USD'!P333+'4. FTNC EUR'!P333+'5. FTNC GBP'!P333+'6. FTNC Autres (inclus)'!P333</f>
        <v>0</v>
      </c>
      <c r="Q333" s="445">
        <f>'2. FTNC CAN'!Q333+'3. FTNC USD'!Q333+'4. FTNC EUR'!Q333+'5. FTNC GBP'!Q333+'6. FTNC Autres (inclus)'!Q333</f>
        <v>0</v>
      </c>
      <c r="R333" s="443">
        <f>'2. FTNC CAN'!R333+'3. FTNC USD'!R333+'4. FTNC EUR'!R333+'5. FTNC GBP'!R333+'6. FTNC Autres (inclus)'!R333</f>
        <v>0</v>
      </c>
      <c r="S333" s="444">
        <f>'2. FTNC CAN'!S333+'3. FTNC USD'!S333+'4. FTNC EUR'!S333+'5. FTNC GBP'!S333+'6. FTNC Autres (inclus)'!S333</f>
        <v>0</v>
      </c>
      <c r="T333" s="443">
        <f>'2. FTNC CAN'!T333+'3. FTNC USD'!T333+'4. FTNC EUR'!T333+'5. FTNC GBP'!T333+'6. FTNC Autres (inclus)'!T333</f>
        <v>0</v>
      </c>
      <c r="U333" s="444">
        <f>'2. FTNC CAN'!U333+'3. FTNC USD'!U333+'4. FTNC EUR'!U333+'5. FTNC GBP'!U333+'6. FTNC Autres (inclus)'!U333</f>
        <v>0</v>
      </c>
      <c r="V333" s="443">
        <f>'2. FTNC CAN'!V333+'3. FTNC USD'!V333+'4. FTNC EUR'!V333+'5. FTNC GBP'!V333+'6. FTNC Autres (inclus)'!V333</f>
        <v>0</v>
      </c>
      <c r="W333" s="444">
        <f>'2. FTNC CAN'!W333+'3. FTNC USD'!W333+'4. FTNC EUR'!W333+'5. FTNC GBP'!W333+'6. FTNC Autres (inclus)'!W333</f>
        <v>0</v>
      </c>
      <c r="X333" s="443">
        <f>'2. FTNC CAN'!X333+'3. FTNC USD'!X333+'4. FTNC EUR'!X333+'5. FTNC GBP'!X333+'6. FTNC Autres (inclus)'!X333</f>
        <v>0</v>
      </c>
      <c r="Y333" s="444">
        <f>'2. FTNC CAN'!Y333+'3. FTNC USD'!Y333+'4. FTNC EUR'!Y333+'5. FTNC GBP'!Y333+'6. FTNC Autres (inclus)'!Y333</f>
        <v>0</v>
      </c>
      <c r="Z333" s="443">
        <f>'2. FTNC CAN'!Z333+'3. FTNC USD'!Z333+'4. FTNC EUR'!Z333+'5. FTNC GBP'!Z333+'6. FTNC Autres (inclus)'!Z333</f>
        <v>0</v>
      </c>
      <c r="AA333" s="444">
        <f>'2. FTNC CAN'!AA333+'3. FTNC USD'!AA333+'4. FTNC EUR'!AA333+'5. FTNC GBP'!AA333+'6. FTNC Autres (inclus)'!AA333</f>
        <v>0</v>
      </c>
      <c r="AB333" s="447">
        <f>'2. FTNC CAN'!AB333+'3. FTNC USD'!AB333+'4. FTNC EUR'!AB333+'5. FTNC GBP'!AB333+'6. FTNC Autres (inclus)'!AB333</f>
        <v>0</v>
      </c>
      <c r="AC333" s="441">
        <f>'2. FTNC CAN'!AC333+'3. FTNC USD'!AC333+'4. FTNC EUR'!AC333+'5. FTNC GBP'!AC333+'6. FTNC Autres (inclus)'!AC333</f>
        <v>0</v>
      </c>
      <c r="AD333" s="996"/>
      <c r="AE333" s="997"/>
      <c r="AF333" s="998"/>
    </row>
    <row r="334" spans="1:32" ht="15" x14ac:dyDescent="0.2">
      <c r="A334" s="232">
        <v>236</v>
      </c>
      <c r="B334" s="474"/>
      <c r="C334" s="475"/>
      <c r="D334" s="263"/>
      <c r="E334" s="264"/>
      <c r="F334" s="915" t="s">
        <v>537</v>
      </c>
      <c r="G334" s="916"/>
      <c r="H334" s="916"/>
      <c r="I334" s="916"/>
      <c r="J334" s="916"/>
      <c r="K334" s="916"/>
      <c r="L334" s="917"/>
      <c r="M334" s="441">
        <f>'2. FTNC CAN'!M334+'3. FTNC USD'!M334+'4. FTNC EUR'!M334+'5. FTNC GBP'!M334+'6. FTNC Autres (inclus)'!M334</f>
        <v>0</v>
      </c>
      <c r="N334" s="446">
        <f>'2. FTNC CAN'!N334+'3. FTNC USD'!N334+'4. FTNC EUR'!N334+'5. FTNC GBP'!N334+'6. FTNC Autres (inclus)'!N334</f>
        <v>0</v>
      </c>
      <c r="O334" s="443">
        <f>'2. FTNC CAN'!O334+'3. FTNC USD'!O334+'4. FTNC EUR'!O334+'5. FTNC GBP'!O334+'6. FTNC Autres (inclus)'!O334</f>
        <v>0</v>
      </c>
      <c r="P334" s="443">
        <f>'2. FTNC CAN'!P334+'3. FTNC USD'!P334+'4. FTNC EUR'!P334+'5. FTNC GBP'!P334+'6. FTNC Autres (inclus)'!P334</f>
        <v>0</v>
      </c>
      <c r="Q334" s="445">
        <f>'2. FTNC CAN'!Q334+'3. FTNC USD'!Q334+'4. FTNC EUR'!Q334+'5. FTNC GBP'!Q334+'6. FTNC Autres (inclus)'!Q334</f>
        <v>0</v>
      </c>
      <c r="R334" s="443">
        <f>'2. FTNC CAN'!R334+'3. FTNC USD'!R334+'4. FTNC EUR'!R334+'5. FTNC GBP'!R334+'6. FTNC Autres (inclus)'!R334</f>
        <v>0</v>
      </c>
      <c r="S334" s="444">
        <f>'2. FTNC CAN'!S334+'3. FTNC USD'!S334+'4. FTNC EUR'!S334+'5. FTNC GBP'!S334+'6. FTNC Autres (inclus)'!S334</f>
        <v>0</v>
      </c>
      <c r="T334" s="443">
        <f>'2. FTNC CAN'!T334+'3. FTNC USD'!T334+'4. FTNC EUR'!T334+'5. FTNC GBP'!T334+'6. FTNC Autres (inclus)'!T334</f>
        <v>0</v>
      </c>
      <c r="U334" s="444">
        <f>'2. FTNC CAN'!U334+'3. FTNC USD'!U334+'4. FTNC EUR'!U334+'5. FTNC GBP'!U334+'6. FTNC Autres (inclus)'!U334</f>
        <v>0</v>
      </c>
      <c r="V334" s="443">
        <f>'2. FTNC CAN'!V334+'3. FTNC USD'!V334+'4. FTNC EUR'!V334+'5. FTNC GBP'!V334+'6. FTNC Autres (inclus)'!V334</f>
        <v>0</v>
      </c>
      <c r="W334" s="444">
        <f>'2. FTNC CAN'!W334+'3. FTNC USD'!W334+'4. FTNC EUR'!W334+'5. FTNC GBP'!W334+'6. FTNC Autres (inclus)'!W334</f>
        <v>0</v>
      </c>
      <c r="X334" s="443">
        <f>'2. FTNC CAN'!X334+'3. FTNC USD'!X334+'4. FTNC EUR'!X334+'5. FTNC GBP'!X334+'6. FTNC Autres (inclus)'!X334</f>
        <v>0</v>
      </c>
      <c r="Y334" s="444">
        <f>'2. FTNC CAN'!Y334+'3. FTNC USD'!Y334+'4. FTNC EUR'!Y334+'5. FTNC GBP'!Y334+'6. FTNC Autres (inclus)'!Y334</f>
        <v>0</v>
      </c>
      <c r="Z334" s="443">
        <f>'2. FTNC CAN'!Z334+'3. FTNC USD'!Z334+'4. FTNC EUR'!Z334+'5. FTNC GBP'!Z334+'6. FTNC Autres (inclus)'!Z334</f>
        <v>0</v>
      </c>
      <c r="AA334" s="444">
        <f>'2. FTNC CAN'!AA334+'3. FTNC USD'!AA334+'4. FTNC EUR'!AA334+'5. FTNC GBP'!AA334+'6. FTNC Autres (inclus)'!AA334</f>
        <v>0</v>
      </c>
      <c r="AB334" s="447">
        <f>'2. FTNC CAN'!AB334+'3. FTNC USD'!AB334+'4. FTNC EUR'!AB334+'5. FTNC GBP'!AB334+'6. FTNC Autres (inclus)'!AB334</f>
        <v>0</v>
      </c>
      <c r="AC334" s="441">
        <f>'2. FTNC CAN'!AC334+'3. FTNC USD'!AC334+'4. FTNC EUR'!AC334+'5. FTNC GBP'!AC334+'6. FTNC Autres (inclus)'!AC334</f>
        <v>0</v>
      </c>
      <c r="AD334" s="996"/>
      <c r="AE334" s="997"/>
      <c r="AF334" s="998"/>
    </row>
    <row r="335" spans="1:32" ht="27.75" customHeight="1" x14ac:dyDescent="0.2">
      <c r="A335" s="232">
        <v>237</v>
      </c>
      <c r="B335" s="474"/>
      <c r="C335" s="475"/>
      <c r="D335" s="475"/>
      <c r="E335" s="260"/>
      <c r="F335" s="859" t="s">
        <v>465</v>
      </c>
      <c r="G335" s="860"/>
      <c r="H335" s="860"/>
      <c r="I335" s="860"/>
      <c r="J335" s="860"/>
      <c r="K335" s="860"/>
      <c r="L335" s="861"/>
      <c r="M335" s="441">
        <f>'2. FTNC CAN'!M335+'3. FTNC USD'!M335+'4. FTNC EUR'!M335+'5. FTNC GBP'!M335+'6. FTNC Autres (inclus)'!M335</f>
        <v>0</v>
      </c>
      <c r="N335" s="446">
        <f>'2. FTNC CAN'!N335+'3. FTNC USD'!N335+'4. FTNC EUR'!N335+'5. FTNC GBP'!N335+'6. FTNC Autres (inclus)'!N335</f>
        <v>0</v>
      </c>
      <c r="O335" s="443">
        <f>'2. FTNC CAN'!O335+'3. FTNC USD'!O335+'4. FTNC EUR'!O335+'5. FTNC GBP'!O335+'6. FTNC Autres (inclus)'!O335</f>
        <v>0</v>
      </c>
      <c r="P335" s="443">
        <f>'2. FTNC CAN'!P335+'3. FTNC USD'!P335+'4. FTNC EUR'!P335+'5. FTNC GBP'!P335+'6. FTNC Autres (inclus)'!P335</f>
        <v>0</v>
      </c>
      <c r="Q335" s="445">
        <f>'2. FTNC CAN'!Q335+'3. FTNC USD'!Q335+'4. FTNC EUR'!Q335+'5. FTNC GBP'!Q335+'6. FTNC Autres (inclus)'!Q335</f>
        <v>0</v>
      </c>
      <c r="R335" s="443">
        <f>'2. FTNC CAN'!R335+'3. FTNC USD'!R335+'4. FTNC EUR'!R335+'5. FTNC GBP'!R335+'6. FTNC Autres (inclus)'!R335</f>
        <v>0</v>
      </c>
      <c r="S335" s="444">
        <f>'2. FTNC CAN'!S335+'3. FTNC USD'!S335+'4. FTNC EUR'!S335+'5. FTNC GBP'!S335+'6. FTNC Autres (inclus)'!S335</f>
        <v>0</v>
      </c>
      <c r="T335" s="443">
        <f>'2. FTNC CAN'!T335+'3. FTNC USD'!T335+'4. FTNC EUR'!T335+'5. FTNC GBP'!T335+'6. FTNC Autres (inclus)'!T335</f>
        <v>0</v>
      </c>
      <c r="U335" s="444">
        <f>'2. FTNC CAN'!U335+'3. FTNC USD'!U335+'4. FTNC EUR'!U335+'5. FTNC GBP'!U335+'6. FTNC Autres (inclus)'!U335</f>
        <v>0</v>
      </c>
      <c r="V335" s="443">
        <f>'2. FTNC CAN'!V335+'3. FTNC USD'!V335+'4. FTNC EUR'!V335+'5. FTNC GBP'!V335+'6. FTNC Autres (inclus)'!V335</f>
        <v>0</v>
      </c>
      <c r="W335" s="444">
        <f>'2. FTNC CAN'!W335+'3. FTNC USD'!W335+'4. FTNC EUR'!W335+'5. FTNC GBP'!W335+'6. FTNC Autres (inclus)'!W335</f>
        <v>0</v>
      </c>
      <c r="X335" s="443">
        <f>'2. FTNC CAN'!X335+'3. FTNC USD'!X335+'4. FTNC EUR'!X335+'5. FTNC GBP'!X335+'6. FTNC Autres (inclus)'!X335</f>
        <v>0</v>
      </c>
      <c r="Y335" s="444">
        <f>'2. FTNC CAN'!Y335+'3. FTNC USD'!Y335+'4. FTNC EUR'!Y335+'5. FTNC GBP'!Y335+'6. FTNC Autres (inclus)'!Y335</f>
        <v>0</v>
      </c>
      <c r="Z335" s="443">
        <f>'2. FTNC CAN'!Z335+'3. FTNC USD'!Z335+'4. FTNC EUR'!Z335+'5. FTNC GBP'!Z335+'6. FTNC Autres (inclus)'!Z335</f>
        <v>0</v>
      </c>
      <c r="AA335" s="444">
        <f>'2. FTNC CAN'!AA335+'3. FTNC USD'!AA335+'4. FTNC EUR'!AA335+'5. FTNC GBP'!AA335+'6. FTNC Autres (inclus)'!AA335</f>
        <v>0</v>
      </c>
      <c r="AB335" s="447">
        <f>'2. FTNC CAN'!AB335+'3. FTNC USD'!AB335+'4. FTNC EUR'!AB335+'5. FTNC GBP'!AB335+'6. FTNC Autres (inclus)'!AB335</f>
        <v>0</v>
      </c>
      <c r="AC335" s="441">
        <f>'2. FTNC CAN'!AC335+'3. FTNC USD'!AC335+'4. FTNC EUR'!AC335+'5. FTNC GBP'!AC335+'6. FTNC Autres (inclus)'!AC335</f>
        <v>0</v>
      </c>
      <c r="AD335" s="996"/>
      <c r="AE335" s="997"/>
      <c r="AF335" s="998"/>
    </row>
    <row r="336" spans="1:32" ht="15" x14ac:dyDescent="0.2">
      <c r="A336" s="232">
        <v>238</v>
      </c>
      <c r="B336" s="474"/>
      <c r="C336" s="475"/>
      <c r="D336" s="483"/>
      <c r="E336" s="853" t="s">
        <v>67</v>
      </c>
      <c r="F336" s="854"/>
      <c r="G336" s="854"/>
      <c r="H336" s="854"/>
      <c r="I336" s="854"/>
      <c r="J336" s="854"/>
      <c r="K336" s="854"/>
      <c r="L336" s="855"/>
      <c r="M336" s="407">
        <f>SUBTOTAL(9,M337:M340)</f>
        <v>0</v>
      </c>
      <c r="N336" s="410">
        <f t="shared" ref="N336:AC336" si="70">SUBTOTAL(9,N337:N340)</f>
        <v>0</v>
      </c>
      <c r="O336" s="414">
        <f t="shared" si="70"/>
        <v>0</v>
      </c>
      <c r="P336" s="413">
        <f t="shared" si="70"/>
        <v>0</v>
      </c>
      <c r="Q336" s="415">
        <f t="shared" si="70"/>
        <v>0</v>
      </c>
      <c r="R336" s="414">
        <f t="shared" si="70"/>
        <v>0</v>
      </c>
      <c r="S336" s="414">
        <f t="shared" si="70"/>
        <v>0</v>
      </c>
      <c r="T336" s="414">
        <f t="shared" si="70"/>
        <v>0</v>
      </c>
      <c r="U336" s="414">
        <f t="shared" si="70"/>
        <v>0</v>
      </c>
      <c r="V336" s="414">
        <f t="shared" si="70"/>
        <v>0</v>
      </c>
      <c r="W336" s="414">
        <f t="shared" si="70"/>
        <v>0</v>
      </c>
      <c r="X336" s="414">
        <f t="shared" si="70"/>
        <v>0</v>
      </c>
      <c r="Y336" s="414">
        <f t="shared" si="70"/>
        <v>0</v>
      </c>
      <c r="Z336" s="414">
        <f t="shared" si="70"/>
        <v>0</v>
      </c>
      <c r="AA336" s="414">
        <f t="shared" si="70"/>
        <v>0</v>
      </c>
      <c r="AB336" s="424">
        <f t="shared" si="70"/>
        <v>0</v>
      </c>
      <c r="AC336" s="407">
        <f t="shared" si="70"/>
        <v>0</v>
      </c>
      <c r="AD336" s="996"/>
      <c r="AE336" s="997"/>
      <c r="AF336" s="998"/>
    </row>
    <row r="337" spans="1:32" ht="15" x14ac:dyDescent="0.2">
      <c r="A337" s="232">
        <v>239</v>
      </c>
      <c r="B337" s="474"/>
      <c r="C337" s="475"/>
      <c r="D337" s="491"/>
      <c r="E337" s="491"/>
      <c r="F337" s="856" t="s">
        <v>65</v>
      </c>
      <c r="G337" s="857"/>
      <c r="H337" s="857"/>
      <c r="I337" s="857"/>
      <c r="J337" s="857"/>
      <c r="K337" s="857"/>
      <c r="L337" s="858"/>
      <c r="M337" s="441">
        <f>'2. FTNC CAN'!M337+'3. FTNC USD'!M337+'4. FTNC EUR'!M337+'5. FTNC GBP'!M337+'6. FTNC Autres (inclus)'!M337</f>
        <v>0</v>
      </c>
      <c r="N337" s="446">
        <f>'2. FTNC CAN'!N337+'3. FTNC USD'!N337+'4. FTNC EUR'!N337+'5. FTNC GBP'!N337+'6. FTNC Autres (inclus)'!N337</f>
        <v>0</v>
      </c>
      <c r="O337" s="443">
        <f>'2. FTNC CAN'!O337+'3. FTNC USD'!O337+'4. FTNC EUR'!O337+'5. FTNC GBP'!O337+'6. FTNC Autres (inclus)'!O337</f>
        <v>0</v>
      </c>
      <c r="P337" s="443">
        <f>'2. FTNC CAN'!P337+'3. FTNC USD'!P337+'4. FTNC EUR'!P337+'5. FTNC GBP'!P337+'6. FTNC Autres (inclus)'!P337</f>
        <v>0</v>
      </c>
      <c r="Q337" s="445">
        <f>'2. FTNC CAN'!Q337+'3. FTNC USD'!Q337+'4. FTNC EUR'!Q337+'5. FTNC GBP'!Q337+'6. FTNC Autres (inclus)'!Q337</f>
        <v>0</v>
      </c>
      <c r="R337" s="443">
        <f>'2. FTNC CAN'!R337+'3. FTNC USD'!R337+'4. FTNC EUR'!R337+'5. FTNC GBP'!R337+'6. FTNC Autres (inclus)'!R337</f>
        <v>0</v>
      </c>
      <c r="S337" s="444">
        <f>'2. FTNC CAN'!S337+'3. FTNC USD'!S337+'4. FTNC EUR'!S337+'5. FTNC GBP'!S337+'6. FTNC Autres (inclus)'!S337</f>
        <v>0</v>
      </c>
      <c r="T337" s="443">
        <f>'2. FTNC CAN'!T337+'3. FTNC USD'!T337+'4. FTNC EUR'!T337+'5. FTNC GBP'!T337+'6. FTNC Autres (inclus)'!T337</f>
        <v>0</v>
      </c>
      <c r="U337" s="444">
        <f>'2. FTNC CAN'!U337+'3. FTNC USD'!U337+'4. FTNC EUR'!U337+'5. FTNC GBP'!U337+'6. FTNC Autres (inclus)'!U337</f>
        <v>0</v>
      </c>
      <c r="V337" s="443">
        <f>'2. FTNC CAN'!V337+'3. FTNC USD'!V337+'4. FTNC EUR'!V337+'5. FTNC GBP'!V337+'6. FTNC Autres (inclus)'!V337</f>
        <v>0</v>
      </c>
      <c r="W337" s="444">
        <f>'2. FTNC CAN'!W337+'3. FTNC USD'!W337+'4. FTNC EUR'!W337+'5. FTNC GBP'!W337+'6. FTNC Autres (inclus)'!W337</f>
        <v>0</v>
      </c>
      <c r="X337" s="443">
        <f>'2. FTNC CAN'!X337+'3. FTNC USD'!X337+'4. FTNC EUR'!X337+'5. FTNC GBP'!X337+'6. FTNC Autres (inclus)'!X337</f>
        <v>0</v>
      </c>
      <c r="Y337" s="444">
        <f>'2. FTNC CAN'!Y337+'3. FTNC USD'!Y337+'4. FTNC EUR'!Y337+'5. FTNC GBP'!Y337+'6. FTNC Autres (inclus)'!Y337</f>
        <v>0</v>
      </c>
      <c r="Z337" s="443">
        <f>'2. FTNC CAN'!Z337+'3. FTNC USD'!Z337+'4. FTNC EUR'!Z337+'5. FTNC GBP'!Z337+'6. FTNC Autres (inclus)'!Z337</f>
        <v>0</v>
      </c>
      <c r="AA337" s="444">
        <f>'2. FTNC CAN'!AA337+'3. FTNC USD'!AA337+'4. FTNC EUR'!AA337+'5. FTNC GBP'!AA337+'6. FTNC Autres (inclus)'!AA337</f>
        <v>0</v>
      </c>
      <c r="AB337" s="447">
        <f>'2. FTNC CAN'!AB337+'3. FTNC USD'!AB337+'4. FTNC EUR'!AB337+'5. FTNC GBP'!AB337+'6. FTNC Autres (inclus)'!AB337</f>
        <v>0</v>
      </c>
      <c r="AC337" s="441">
        <f>'2. FTNC CAN'!AC337+'3. FTNC USD'!AC337+'4. FTNC EUR'!AC337+'5. FTNC GBP'!AC337+'6. FTNC Autres (inclus)'!AC337</f>
        <v>0</v>
      </c>
      <c r="AD337" s="996"/>
      <c r="AE337" s="997"/>
      <c r="AF337" s="998"/>
    </row>
    <row r="338" spans="1:32" ht="15" x14ac:dyDescent="0.2">
      <c r="A338" s="232">
        <v>240</v>
      </c>
      <c r="B338" s="474"/>
      <c r="C338" s="475"/>
      <c r="D338" s="491"/>
      <c r="E338" s="491"/>
      <c r="F338" s="915" t="s">
        <v>68</v>
      </c>
      <c r="G338" s="916"/>
      <c r="H338" s="916"/>
      <c r="I338" s="916"/>
      <c r="J338" s="916"/>
      <c r="K338" s="916"/>
      <c r="L338" s="917"/>
      <c r="M338" s="441">
        <f>'2. FTNC CAN'!M338+'3. FTNC USD'!M338+'4. FTNC EUR'!M338+'5. FTNC GBP'!M338+'6. FTNC Autres (inclus)'!M338</f>
        <v>0</v>
      </c>
      <c r="N338" s="446">
        <f>'2. FTNC CAN'!N338+'3. FTNC USD'!N338+'4. FTNC EUR'!N338+'5. FTNC GBP'!N338+'6. FTNC Autres (inclus)'!N338</f>
        <v>0</v>
      </c>
      <c r="O338" s="443">
        <f>'2. FTNC CAN'!O338+'3. FTNC USD'!O338+'4. FTNC EUR'!O338+'5. FTNC GBP'!O338+'6. FTNC Autres (inclus)'!O338</f>
        <v>0</v>
      </c>
      <c r="P338" s="443">
        <f>'2. FTNC CAN'!P338+'3. FTNC USD'!P338+'4. FTNC EUR'!P338+'5. FTNC GBP'!P338+'6. FTNC Autres (inclus)'!P338</f>
        <v>0</v>
      </c>
      <c r="Q338" s="445">
        <f>'2. FTNC CAN'!Q338+'3. FTNC USD'!Q338+'4. FTNC EUR'!Q338+'5. FTNC GBP'!Q338+'6. FTNC Autres (inclus)'!Q338</f>
        <v>0</v>
      </c>
      <c r="R338" s="443">
        <f>'2. FTNC CAN'!R338+'3. FTNC USD'!R338+'4. FTNC EUR'!R338+'5. FTNC GBP'!R338+'6. FTNC Autres (inclus)'!R338</f>
        <v>0</v>
      </c>
      <c r="S338" s="444">
        <f>'2. FTNC CAN'!S338+'3. FTNC USD'!S338+'4. FTNC EUR'!S338+'5. FTNC GBP'!S338+'6. FTNC Autres (inclus)'!S338</f>
        <v>0</v>
      </c>
      <c r="T338" s="443">
        <f>'2. FTNC CAN'!T338+'3. FTNC USD'!T338+'4. FTNC EUR'!T338+'5. FTNC GBP'!T338+'6. FTNC Autres (inclus)'!T338</f>
        <v>0</v>
      </c>
      <c r="U338" s="444">
        <f>'2. FTNC CAN'!U338+'3. FTNC USD'!U338+'4. FTNC EUR'!U338+'5. FTNC GBP'!U338+'6. FTNC Autres (inclus)'!U338</f>
        <v>0</v>
      </c>
      <c r="V338" s="443">
        <f>'2. FTNC CAN'!V338+'3. FTNC USD'!V338+'4. FTNC EUR'!V338+'5. FTNC GBP'!V338+'6. FTNC Autres (inclus)'!V338</f>
        <v>0</v>
      </c>
      <c r="W338" s="444">
        <f>'2. FTNC CAN'!W338+'3. FTNC USD'!W338+'4. FTNC EUR'!W338+'5. FTNC GBP'!W338+'6. FTNC Autres (inclus)'!W338</f>
        <v>0</v>
      </c>
      <c r="X338" s="443">
        <f>'2. FTNC CAN'!X338+'3. FTNC USD'!X338+'4. FTNC EUR'!X338+'5. FTNC GBP'!X338+'6. FTNC Autres (inclus)'!X338</f>
        <v>0</v>
      </c>
      <c r="Y338" s="444">
        <f>'2. FTNC CAN'!Y338+'3. FTNC USD'!Y338+'4. FTNC EUR'!Y338+'5. FTNC GBP'!Y338+'6. FTNC Autres (inclus)'!Y338</f>
        <v>0</v>
      </c>
      <c r="Z338" s="443">
        <f>'2. FTNC CAN'!Z338+'3. FTNC USD'!Z338+'4. FTNC EUR'!Z338+'5. FTNC GBP'!Z338+'6. FTNC Autres (inclus)'!Z338</f>
        <v>0</v>
      </c>
      <c r="AA338" s="444">
        <f>'2. FTNC CAN'!AA338+'3. FTNC USD'!AA338+'4. FTNC EUR'!AA338+'5. FTNC GBP'!AA338+'6. FTNC Autres (inclus)'!AA338</f>
        <v>0</v>
      </c>
      <c r="AB338" s="447">
        <f>'2. FTNC CAN'!AB338+'3. FTNC USD'!AB338+'4. FTNC EUR'!AB338+'5. FTNC GBP'!AB338+'6. FTNC Autres (inclus)'!AB338</f>
        <v>0</v>
      </c>
      <c r="AC338" s="441">
        <f>'2. FTNC CAN'!AC338+'3. FTNC USD'!AC338+'4. FTNC EUR'!AC338+'5. FTNC GBP'!AC338+'6. FTNC Autres (inclus)'!AC338</f>
        <v>0</v>
      </c>
      <c r="AD338" s="996"/>
      <c r="AE338" s="997"/>
      <c r="AF338" s="998"/>
    </row>
    <row r="339" spans="1:32" ht="15" x14ac:dyDescent="0.2">
      <c r="A339" s="232">
        <v>241</v>
      </c>
      <c r="B339" s="474"/>
      <c r="C339" s="475"/>
      <c r="D339" s="265"/>
      <c r="E339" s="265"/>
      <c r="F339" s="915" t="s">
        <v>537</v>
      </c>
      <c r="G339" s="916"/>
      <c r="H339" s="916"/>
      <c r="I339" s="916"/>
      <c r="J339" s="916"/>
      <c r="K339" s="916"/>
      <c r="L339" s="917"/>
      <c r="M339" s="441">
        <f>'2. FTNC CAN'!M339+'3. FTNC USD'!M339+'4. FTNC EUR'!M339+'5. FTNC GBP'!M339+'6. FTNC Autres (inclus)'!M339</f>
        <v>0</v>
      </c>
      <c r="N339" s="446">
        <f>'2. FTNC CAN'!N339+'3. FTNC USD'!N339+'4. FTNC EUR'!N339+'5. FTNC GBP'!N339+'6. FTNC Autres (inclus)'!N339</f>
        <v>0</v>
      </c>
      <c r="O339" s="443">
        <f>'2. FTNC CAN'!O339+'3. FTNC USD'!O339+'4. FTNC EUR'!O339+'5. FTNC GBP'!O339+'6. FTNC Autres (inclus)'!O339</f>
        <v>0</v>
      </c>
      <c r="P339" s="443">
        <f>'2. FTNC CAN'!P339+'3. FTNC USD'!P339+'4. FTNC EUR'!P339+'5. FTNC GBP'!P339+'6. FTNC Autres (inclus)'!P339</f>
        <v>0</v>
      </c>
      <c r="Q339" s="445">
        <f>'2. FTNC CAN'!Q339+'3. FTNC USD'!Q339+'4. FTNC EUR'!Q339+'5. FTNC GBP'!Q339+'6. FTNC Autres (inclus)'!Q339</f>
        <v>0</v>
      </c>
      <c r="R339" s="443">
        <f>'2. FTNC CAN'!R339+'3. FTNC USD'!R339+'4. FTNC EUR'!R339+'5. FTNC GBP'!R339+'6. FTNC Autres (inclus)'!R339</f>
        <v>0</v>
      </c>
      <c r="S339" s="444">
        <f>'2. FTNC CAN'!S339+'3. FTNC USD'!S339+'4. FTNC EUR'!S339+'5. FTNC GBP'!S339+'6. FTNC Autres (inclus)'!S339</f>
        <v>0</v>
      </c>
      <c r="T339" s="443">
        <f>'2. FTNC CAN'!T339+'3. FTNC USD'!T339+'4. FTNC EUR'!T339+'5. FTNC GBP'!T339+'6. FTNC Autres (inclus)'!T339</f>
        <v>0</v>
      </c>
      <c r="U339" s="444">
        <f>'2. FTNC CAN'!U339+'3. FTNC USD'!U339+'4. FTNC EUR'!U339+'5. FTNC GBP'!U339+'6. FTNC Autres (inclus)'!U339</f>
        <v>0</v>
      </c>
      <c r="V339" s="443">
        <f>'2. FTNC CAN'!V339+'3. FTNC USD'!V339+'4. FTNC EUR'!V339+'5. FTNC GBP'!V339+'6. FTNC Autres (inclus)'!V339</f>
        <v>0</v>
      </c>
      <c r="W339" s="444">
        <f>'2. FTNC CAN'!W339+'3. FTNC USD'!W339+'4. FTNC EUR'!W339+'5. FTNC GBP'!W339+'6. FTNC Autres (inclus)'!W339</f>
        <v>0</v>
      </c>
      <c r="X339" s="443">
        <f>'2. FTNC CAN'!X339+'3. FTNC USD'!X339+'4. FTNC EUR'!X339+'5. FTNC GBP'!X339+'6. FTNC Autres (inclus)'!X339</f>
        <v>0</v>
      </c>
      <c r="Y339" s="444">
        <f>'2. FTNC CAN'!Y339+'3. FTNC USD'!Y339+'4. FTNC EUR'!Y339+'5. FTNC GBP'!Y339+'6. FTNC Autres (inclus)'!Y339</f>
        <v>0</v>
      </c>
      <c r="Z339" s="443">
        <f>'2. FTNC CAN'!Z339+'3. FTNC USD'!Z339+'4. FTNC EUR'!Z339+'5. FTNC GBP'!Z339+'6. FTNC Autres (inclus)'!Z339</f>
        <v>0</v>
      </c>
      <c r="AA339" s="444">
        <f>'2. FTNC CAN'!AA339+'3. FTNC USD'!AA339+'4. FTNC EUR'!AA339+'5. FTNC GBP'!AA339+'6. FTNC Autres (inclus)'!AA339</f>
        <v>0</v>
      </c>
      <c r="AB339" s="447">
        <f>'2. FTNC CAN'!AB339+'3. FTNC USD'!AB339+'4. FTNC EUR'!AB339+'5. FTNC GBP'!AB339+'6. FTNC Autres (inclus)'!AB339</f>
        <v>0</v>
      </c>
      <c r="AC339" s="441">
        <f>'2. FTNC CAN'!AC339+'3. FTNC USD'!AC339+'4. FTNC EUR'!AC339+'5. FTNC GBP'!AC339+'6. FTNC Autres (inclus)'!AC339</f>
        <v>0</v>
      </c>
      <c r="AD339" s="996"/>
      <c r="AE339" s="997"/>
      <c r="AF339" s="998"/>
    </row>
    <row r="340" spans="1:32" ht="27.75" customHeight="1" x14ac:dyDescent="0.2">
      <c r="A340" s="232">
        <v>242</v>
      </c>
      <c r="B340" s="474"/>
      <c r="C340" s="475"/>
      <c r="D340" s="263"/>
      <c r="E340" s="263"/>
      <c r="F340" s="859" t="s">
        <v>465</v>
      </c>
      <c r="G340" s="860"/>
      <c r="H340" s="860"/>
      <c r="I340" s="860"/>
      <c r="J340" s="860"/>
      <c r="K340" s="860"/>
      <c r="L340" s="861"/>
      <c r="M340" s="441">
        <f>'2. FTNC CAN'!M340+'3. FTNC USD'!M340+'4. FTNC EUR'!M340+'5. FTNC GBP'!M340+'6. FTNC Autres (inclus)'!M340</f>
        <v>0</v>
      </c>
      <c r="N340" s="446">
        <f>'2. FTNC CAN'!N340+'3. FTNC USD'!N340+'4. FTNC EUR'!N340+'5. FTNC GBP'!N340+'6. FTNC Autres (inclus)'!N340</f>
        <v>0</v>
      </c>
      <c r="O340" s="443">
        <f>'2. FTNC CAN'!O340+'3. FTNC USD'!O340+'4. FTNC EUR'!O340+'5. FTNC GBP'!O340+'6. FTNC Autres (inclus)'!O340</f>
        <v>0</v>
      </c>
      <c r="P340" s="443">
        <f>'2. FTNC CAN'!P340+'3. FTNC USD'!P340+'4. FTNC EUR'!P340+'5. FTNC GBP'!P340+'6. FTNC Autres (inclus)'!P340</f>
        <v>0</v>
      </c>
      <c r="Q340" s="445">
        <f>'2. FTNC CAN'!Q340+'3. FTNC USD'!Q340+'4. FTNC EUR'!Q340+'5. FTNC GBP'!Q340+'6. FTNC Autres (inclus)'!Q340</f>
        <v>0</v>
      </c>
      <c r="R340" s="443">
        <f>'2. FTNC CAN'!R340+'3. FTNC USD'!R340+'4. FTNC EUR'!R340+'5. FTNC GBP'!R340+'6. FTNC Autres (inclus)'!R340</f>
        <v>0</v>
      </c>
      <c r="S340" s="444">
        <f>'2. FTNC CAN'!S340+'3. FTNC USD'!S340+'4. FTNC EUR'!S340+'5. FTNC GBP'!S340+'6. FTNC Autres (inclus)'!S340</f>
        <v>0</v>
      </c>
      <c r="T340" s="443">
        <f>'2. FTNC CAN'!T340+'3. FTNC USD'!T340+'4. FTNC EUR'!T340+'5. FTNC GBP'!T340+'6. FTNC Autres (inclus)'!T340</f>
        <v>0</v>
      </c>
      <c r="U340" s="444">
        <f>'2. FTNC CAN'!U340+'3. FTNC USD'!U340+'4. FTNC EUR'!U340+'5. FTNC GBP'!U340+'6. FTNC Autres (inclus)'!U340</f>
        <v>0</v>
      </c>
      <c r="V340" s="443">
        <f>'2. FTNC CAN'!V340+'3. FTNC USD'!V340+'4. FTNC EUR'!V340+'5. FTNC GBP'!V340+'6. FTNC Autres (inclus)'!V340</f>
        <v>0</v>
      </c>
      <c r="W340" s="444">
        <f>'2. FTNC CAN'!W340+'3. FTNC USD'!W340+'4. FTNC EUR'!W340+'5. FTNC GBP'!W340+'6. FTNC Autres (inclus)'!W340</f>
        <v>0</v>
      </c>
      <c r="X340" s="443">
        <f>'2. FTNC CAN'!X340+'3. FTNC USD'!X340+'4. FTNC EUR'!X340+'5. FTNC GBP'!X340+'6. FTNC Autres (inclus)'!X340</f>
        <v>0</v>
      </c>
      <c r="Y340" s="444">
        <f>'2. FTNC CAN'!Y340+'3. FTNC USD'!Y340+'4. FTNC EUR'!Y340+'5. FTNC GBP'!Y340+'6. FTNC Autres (inclus)'!Y340</f>
        <v>0</v>
      </c>
      <c r="Z340" s="443">
        <f>'2. FTNC CAN'!Z340+'3. FTNC USD'!Z340+'4. FTNC EUR'!Z340+'5. FTNC GBP'!Z340+'6. FTNC Autres (inclus)'!Z340</f>
        <v>0</v>
      </c>
      <c r="AA340" s="444">
        <f>'2. FTNC CAN'!AA340+'3. FTNC USD'!AA340+'4. FTNC EUR'!AA340+'5. FTNC GBP'!AA340+'6. FTNC Autres (inclus)'!AA340</f>
        <v>0</v>
      </c>
      <c r="AB340" s="447">
        <f>'2. FTNC CAN'!AB340+'3. FTNC USD'!AB340+'4. FTNC EUR'!AB340+'5. FTNC GBP'!AB340+'6. FTNC Autres (inclus)'!AB340</f>
        <v>0</v>
      </c>
      <c r="AC340" s="441">
        <f>'2. FTNC CAN'!AC340+'3. FTNC USD'!AC340+'4. FTNC EUR'!AC340+'5. FTNC GBP'!AC340+'6. FTNC Autres (inclus)'!AC340</f>
        <v>0</v>
      </c>
      <c r="AD340" s="996"/>
      <c r="AE340" s="997"/>
      <c r="AF340" s="998"/>
    </row>
    <row r="341" spans="1:32" ht="15.75" customHeight="1" x14ac:dyDescent="0.2">
      <c r="A341" s="232">
        <v>243</v>
      </c>
      <c r="B341" s="474"/>
      <c r="C341" s="475"/>
      <c r="D341" s="265"/>
      <c r="E341" s="853" t="s">
        <v>556</v>
      </c>
      <c r="F341" s="854"/>
      <c r="G341" s="854"/>
      <c r="H341" s="854"/>
      <c r="I341" s="854"/>
      <c r="J341" s="854"/>
      <c r="K341" s="854"/>
      <c r="L341" s="855"/>
      <c r="M341" s="407">
        <f>SUBTOTAL(9,M342:M345)</f>
        <v>0</v>
      </c>
      <c r="N341" s="410">
        <f t="shared" ref="N341:AC341" si="71">SUBTOTAL(9,N342:N345)</f>
        <v>0</v>
      </c>
      <c r="O341" s="414">
        <f t="shared" si="71"/>
        <v>0</v>
      </c>
      <c r="P341" s="413">
        <f t="shared" si="71"/>
        <v>0</v>
      </c>
      <c r="Q341" s="415">
        <f t="shared" si="71"/>
        <v>0</v>
      </c>
      <c r="R341" s="414">
        <f t="shared" si="71"/>
        <v>0</v>
      </c>
      <c r="S341" s="414">
        <f t="shared" si="71"/>
        <v>0</v>
      </c>
      <c r="T341" s="414">
        <f t="shared" si="71"/>
        <v>0</v>
      </c>
      <c r="U341" s="414">
        <f t="shared" si="71"/>
        <v>0</v>
      </c>
      <c r="V341" s="414">
        <f t="shared" si="71"/>
        <v>0</v>
      </c>
      <c r="W341" s="414">
        <f t="shared" si="71"/>
        <v>0</v>
      </c>
      <c r="X341" s="414">
        <f t="shared" si="71"/>
        <v>0</v>
      </c>
      <c r="Y341" s="414">
        <f t="shared" si="71"/>
        <v>0</v>
      </c>
      <c r="Z341" s="414">
        <f t="shared" si="71"/>
        <v>0</v>
      </c>
      <c r="AA341" s="414">
        <f t="shared" si="71"/>
        <v>0</v>
      </c>
      <c r="AB341" s="424">
        <f t="shared" si="71"/>
        <v>0</v>
      </c>
      <c r="AC341" s="407">
        <f t="shared" si="71"/>
        <v>0</v>
      </c>
      <c r="AD341" s="996"/>
      <c r="AE341" s="997"/>
      <c r="AF341" s="998"/>
    </row>
    <row r="342" spans="1:32" ht="15" x14ac:dyDescent="0.2">
      <c r="A342" s="232">
        <v>244</v>
      </c>
      <c r="B342" s="474"/>
      <c r="C342" s="475"/>
      <c r="D342" s="491"/>
      <c r="E342" s="491"/>
      <c r="F342" s="856" t="s">
        <v>65</v>
      </c>
      <c r="G342" s="857"/>
      <c r="H342" s="857"/>
      <c r="I342" s="857"/>
      <c r="J342" s="857"/>
      <c r="K342" s="857"/>
      <c r="L342" s="858"/>
      <c r="M342" s="441">
        <f>'2. FTNC CAN'!M342+'3. FTNC USD'!M342+'4. FTNC EUR'!M342+'5. FTNC GBP'!M342+'6. FTNC Autres (inclus)'!M342</f>
        <v>0</v>
      </c>
      <c r="N342" s="446">
        <f>'2. FTNC CAN'!N342+'3. FTNC USD'!N342+'4. FTNC EUR'!N342+'5. FTNC GBP'!N342+'6. FTNC Autres (inclus)'!N342</f>
        <v>0</v>
      </c>
      <c r="O342" s="443">
        <f>'2. FTNC CAN'!O342+'3. FTNC USD'!O342+'4. FTNC EUR'!O342+'5. FTNC GBP'!O342+'6. FTNC Autres (inclus)'!O342</f>
        <v>0</v>
      </c>
      <c r="P342" s="443">
        <f>'2. FTNC CAN'!P342+'3. FTNC USD'!P342+'4. FTNC EUR'!P342+'5. FTNC GBP'!P342+'6. FTNC Autres (inclus)'!P342</f>
        <v>0</v>
      </c>
      <c r="Q342" s="445">
        <f>'2. FTNC CAN'!Q342+'3. FTNC USD'!Q342+'4. FTNC EUR'!Q342+'5. FTNC GBP'!Q342+'6. FTNC Autres (inclus)'!Q342</f>
        <v>0</v>
      </c>
      <c r="R342" s="443">
        <f>'2. FTNC CAN'!R342+'3. FTNC USD'!R342+'4. FTNC EUR'!R342+'5. FTNC GBP'!R342+'6. FTNC Autres (inclus)'!R342</f>
        <v>0</v>
      </c>
      <c r="S342" s="444">
        <f>'2. FTNC CAN'!S342+'3. FTNC USD'!S342+'4. FTNC EUR'!S342+'5. FTNC GBP'!S342+'6. FTNC Autres (inclus)'!S342</f>
        <v>0</v>
      </c>
      <c r="T342" s="443">
        <f>'2. FTNC CAN'!T342+'3. FTNC USD'!T342+'4. FTNC EUR'!T342+'5. FTNC GBP'!T342+'6. FTNC Autres (inclus)'!T342</f>
        <v>0</v>
      </c>
      <c r="U342" s="444">
        <f>'2. FTNC CAN'!U342+'3. FTNC USD'!U342+'4. FTNC EUR'!U342+'5. FTNC GBP'!U342+'6. FTNC Autres (inclus)'!U342</f>
        <v>0</v>
      </c>
      <c r="V342" s="443">
        <f>'2. FTNC CAN'!V342+'3. FTNC USD'!V342+'4. FTNC EUR'!V342+'5. FTNC GBP'!V342+'6. FTNC Autres (inclus)'!V342</f>
        <v>0</v>
      </c>
      <c r="W342" s="444">
        <f>'2. FTNC CAN'!W342+'3. FTNC USD'!W342+'4. FTNC EUR'!W342+'5. FTNC GBP'!W342+'6. FTNC Autres (inclus)'!W342</f>
        <v>0</v>
      </c>
      <c r="X342" s="443">
        <f>'2. FTNC CAN'!X342+'3. FTNC USD'!X342+'4. FTNC EUR'!X342+'5. FTNC GBP'!X342+'6. FTNC Autres (inclus)'!X342</f>
        <v>0</v>
      </c>
      <c r="Y342" s="444">
        <f>'2. FTNC CAN'!Y342+'3. FTNC USD'!Y342+'4. FTNC EUR'!Y342+'5. FTNC GBP'!Y342+'6. FTNC Autres (inclus)'!Y342</f>
        <v>0</v>
      </c>
      <c r="Z342" s="443">
        <f>'2. FTNC CAN'!Z342+'3. FTNC USD'!Z342+'4. FTNC EUR'!Z342+'5. FTNC GBP'!Z342+'6. FTNC Autres (inclus)'!Z342</f>
        <v>0</v>
      </c>
      <c r="AA342" s="444">
        <f>'2. FTNC CAN'!AA342+'3. FTNC USD'!AA342+'4. FTNC EUR'!AA342+'5. FTNC GBP'!AA342+'6. FTNC Autres (inclus)'!AA342</f>
        <v>0</v>
      </c>
      <c r="AB342" s="447">
        <f>'2. FTNC CAN'!AB342+'3. FTNC USD'!AB342+'4. FTNC EUR'!AB342+'5. FTNC GBP'!AB342+'6. FTNC Autres (inclus)'!AB342</f>
        <v>0</v>
      </c>
      <c r="AC342" s="441">
        <f>'2. FTNC CAN'!AC342+'3. FTNC USD'!AC342+'4. FTNC EUR'!AC342+'5. FTNC GBP'!AC342+'6. FTNC Autres (inclus)'!AC342</f>
        <v>0</v>
      </c>
      <c r="AD342" s="996"/>
      <c r="AE342" s="997"/>
      <c r="AF342" s="998"/>
    </row>
    <row r="343" spans="1:32" ht="15" x14ac:dyDescent="0.2">
      <c r="A343" s="232">
        <v>245</v>
      </c>
      <c r="B343" s="474"/>
      <c r="C343" s="475"/>
      <c r="D343" s="266"/>
      <c r="E343" s="266"/>
      <c r="F343" s="915" t="s">
        <v>68</v>
      </c>
      <c r="G343" s="916"/>
      <c r="H343" s="916"/>
      <c r="I343" s="916"/>
      <c r="J343" s="916"/>
      <c r="K343" s="916"/>
      <c r="L343" s="917"/>
      <c r="M343" s="441">
        <f>'2. FTNC CAN'!M343+'3. FTNC USD'!M343+'4. FTNC EUR'!M343+'5. FTNC GBP'!M343+'6. FTNC Autres (inclus)'!M343</f>
        <v>0</v>
      </c>
      <c r="N343" s="446">
        <f>'2. FTNC CAN'!N343+'3. FTNC USD'!N343+'4. FTNC EUR'!N343+'5. FTNC GBP'!N343+'6. FTNC Autres (inclus)'!N343</f>
        <v>0</v>
      </c>
      <c r="O343" s="443">
        <f>'2. FTNC CAN'!O343+'3. FTNC USD'!O343+'4. FTNC EUR'!O343+'5. FTNC GBP'!O343+'6. FTNC Autres (inclus)'!O343</f>
        <v>0</v>
      </c>
      <c r="P343" s="443">
        <f>'2. FTNC CAN'!P343+'3. FTNC USD'!P343+'4. FTNC EUR'!P343+'5. FTNC GBP'!P343+'6. FTNC Autres (inclus)'!P343</f>
        <v>0</v>
      </c>
      <c r="Q343" s="445">
        <f>'2. FTNC CAN'!Q343+'3. FTNC USD'!Q343+'4. FTNC EUR'!Q343+'5. FTNC GBP'!Q343+'6. FTNC Autres (inclus)'!Q343</f>
        <v>0</v>
      </c>
      <c r="R343" s="443">
        <f>'2. FTNC CAN'!R343+'3. FTNC USD'!R343+'4. FTNC EUR'!R343+'5. FTNC GBP'!R343+'6. FTNC Autres (inclus)'!R343</f>
        <v>0</v>
      </c>
      <c r="S343" s="444">
        <f>'2. FTNC CAN'!S343+'3. FTNC USD'!S343+'4. FTNC EUR'!S343+'5. FTNC GBP'!S343+'6. FTNC Autres (inclus)'!S343</f>
        <v>0</v>
      </c>
      <c r="T343" s="443">
        <f>'2. FTNC CAN'!T343+'3. FTNC USD'!T343+'4. FTNC EUR'!T343+'5. FTNC GBP'!T343+'6. FTNC Autres (inclus)'!T343</f>
        <v>0</v>
      </c>
      <c r="U343" s="444">
        <f>'2. FTNC CAN'!U343+'3. FTNC USD'!U343+'4. FTNC EUR'!U343+'5. FTNC GBP'!U343+'6. FTNC Autres (inclus)'!U343</f>
        <v>0</v>
      </c>
      <c r="V343" s="443">
        <f>'2. FTNC CAN'!V343+'3. FTNC USD'!V343+'4. FTNC EUR'!V343+'5. FTNC GBP'!V343+'6. FTNC Autres (inclus)'!V343</f>
        <v>0</v>
      </c>
      <c r="W343" s="444">
        <f>'2. FTNC CAN'!W343+'3. FTNC USD'!W343+'4. FTNC EUR'!W343+'5. FTNC GBP'!W343+'6. FTNC Autres (inclus)'!W343</f>
        <v>0</v>
      </c>
      <c r="X343" s="443">
        <f>'2. FTNC CAN'!X343+'3. FTNC USD'!X343+'4. FTNC EUR'!X343+'5. FTNC GBP'!X343+'6. FTNC Autres (inclus)'!X343</f>
        <v>0</v>
      </c>
      <c r="Y343" s="444">
        <f>'2. FTNC CAN'!Y343+'3. FTNC USD'!Y343+'4. FTNC EUR'!Y343+'5. FTNC GBP'!Y343+'6. FTNC Autres (inclus)'!Y343</f>
        <v>0</v>
      </c>
      <c r="Z343" s="443">
        <f>'2. FTNC CAN'!Z343+'3. FTNC USD'!Z343+'4. FTNC EUR'!Z343+'5. FTNC GBP'!Z343+'6. FTNC Autres (inclus)'!Z343</f>
        <v>0</v>
      </c>
      <c r="AA343" s="444">
        <f>'2. FTNC CAN'!AA343+'3. FTNC USD'!AA343+'4. FTNC EUR'!AA343+'5. FTNC GBP'!AA343+'6. FTNC Autres (inclus)'!AA343</f>
        <v>0</v>
      </c>
      <c r="AB343" s="447">
        <f>'2. FTNC CAN'!AB343+'3. FTNC USD'!AB343+'4. FTNC EUR'!AB343+'5. FTNC GBP'!AB343+'6. FTNC Autres (inclus)'!AB343</f>
        <v>0</v>
      </c>
      <c r="AC343" s="441">
        <f>'2. FTNC CAN'!AC343+'3. FTNC USD'!AC343+'4. FTNC EUR'!AC343+'5. FTNC GBP'!AC343+'6. FTNC Autres (inclus)'!AC343</f>
        <v>0</v>
      </c>
      <c r="AD343" s="996"/>
      <c r="AE343" s="997"/>
      <c r="AF343" s="998"/>
    </row>
    <row r="344" spans="1:32" ht="15" x14ac:dyDescent="0.2">
      <c r="A344" s="232">
        <v>246</v>
      </c>
      <c r="B344" s="474"/>
      <c r="C344" s="475"/>
      <c r="D344" s="266"/>
      <c r="E344" s="266"/>
      <c r="F344" s="915" t="s">
        <v>537</v>
      </c>
      <c r="G344" s="916"/>
      <c r="H344" s="916"/>
      <c r="I344" s="916"/>
      <c r="J344" s="916"/>
      <c r="K344" s="916"/>
      <c r="L344" s="917"/>
      <c r="M344" s="441">
        <f>'2. FTNC CAN'!M344+'3. FTNC USD'!M344+'4. FTNC EUR'!M344+'5. FTNC GBP'!M344+'6. FTNC Autres (inclus)'!M344</f>
        <v>0</v>
      </c>
      <c r="N344" s="446">
        <f>'2. FTNC CAN'!N344+'3. FTNC USD'!N344+'4. FTNC EUR'!N344+'5. FTNC GBP'!N344+'6. FTNC Autres (inclus)'!N344</f>
        <v>0</v>
      </c>
      <c r="O344" s="443">
        <f>'2. FTNC CAN'!O344+'3. FTNC USD'!O344+'4. FTNC EUR'!O344+'5. FTNC GBP'!O344+'6. FTNC Autres (inclus)'!O344</f>
        <v>0</v>
      </c>
      <c r="P344" s="443">
        <f>'2. FTNC CAN'!P344+'3. FTNC USD'!P344+'4. FTNC EUR'!P344+'5. FTNC GBP'!P344+'6. FTNC Autres (inclus)'!P344</f>
        <v>0</v>
      </c>
      <c r="Q344" s="445">
        <f>'2. FTNC CAN'!Q344+'3. FTNC USD'!Q344+'4. FTNC EUR'!Q344+'5. FTNC GBP'!Q344+'6. FTNC Autres (inclus)'!Q344</f>
        <v>0</v>
      </c>
      <c r="R344" s="443">
        <f>'2. FTNC CAN'!R344+'3. FTNC USD'!R344+'4. FTNC EUR'!R344+'5. FTNC GBP'!R344+'6. FTNC Autres (inclus)'!R344</f>
        <v>0</v>
      </c>
      <c r="S344" s="444">
        <f>'2. FTNC CAN'!S344+'3. FTNC USD'!S344+'4. FTNC EUR'!S344+'5. FTNC GBP'!S344+'6. FTNC Autres (inclus)'!S344</f>
        <v>0</v>
      </c>
      <c r="T344" s="443">
        <f>'2. FTNC CAN'!T344+'3. FTNC USD'!T344+'4. FTNC EUR'!T344+'5. FTNC GBP'!T344+'6. FTNC Autres (inclus)'!T344</f>
        <v>0</v>
      </c>
      <c r="U344" s="444">
        <f>'2. FTNC CAN'!U344+'3. FTNC USD'!U344+'4. FTNC EUR'!U344+'5. FTNC GBP'!U344+'6. FTNC Autres (inclus)'!U344</f>
        <v>0</v>
      </c>
      <c r="V344" s="443">
        <f>'2. FTNC CAN'!V344+'3. FTNC USD'!V344+'4. FTNC EUR'!V344+'5. FTNC GBP'!V344+'6. FTNC Autres (inclus)'!V344</f>
        <v>0</v>
      </c>
      <c r="W344" s="444">
        <f>'2. FTNC CAN'!W344+'3. FTNC USD'!W344+'4. FTNC EUR'!W344+'5. FTNC GBP'!W344+'6. FTNC Autres (inclus)'!W344</f>
        <v>0</v>
      </c>
      <c r="X344" s="443">
        <f>'2. FTNC CAN'!X344+'3. FTNC USD'!X344+'4. FTNC EUR'!X344+'5. FTNC GBP'!X344+'6. FTNC Autres (inclus)'!X344</f>
        <v>0</v>
      </c>
      <c r="Y344" s="444">
        <f>'2. FTNC CAN'!Y344+'3. FTNC USD'!Y344+'4. FTNC EUR'!Y344+'5. FTNC GBP'!Y344+'6. FTNC Autres (inclus)'!Y344</f>
        <v>0</v>
      </c>
      <c r="Z344" s="443">
        <f>'2. FTNC CAN'!Z344+'3. FTNC USD'!Z344+'4. FTNC EUR'!Z344+'5. FTNC GBP'!Z344+'6. FTNC Autres (inclus)'!Z344</f>
        <v>0</v>
      </c>
      <c r="AA344" s="444">
        <f>'2. FTNC CAN'!AA344+'3. FTNC USD'!AA344+'4. FTNC EUR'!AA344+'5. FTNC GBP'!AA344+'6. FTNC Autres (inclus)'!AA344</f>
        <v>0</v>
      </c>
      <c r="AB344" s="447">
        <f>'2. FTNC CAN'!AB344+'3. FTNC USD'!AB344+'4. FTNC EUR'!AB344+'5. FTNC GBP'!AB344+'6. FTNC Autres (inclus)'!AB344</f>
        <v>0</v>
      </c>
      <c r="AC344" s="441">
        <f>'2. FTNC CAN'!AC344+'3. FTNC USD'!AC344+'4. FTNC EUR'!AC344+'5. FTNC GBP'!AC344+'6. FTNC Autres (inclus)'!AC344</f>
        <v>0</v>
      </c>
      <c r="AD344" s="996"/>
      <c r="AE344" s="997"/>
      <c r="AF344" s="998"/>
    </row>
    <row r="345" spans="1:32" ht="27.75" customHeight="1" x14ac:dyDescent="0.2">
      <c r="A345" s="232">
        <v>247</v>
      </c>
      <c r="B345" s="474"/>
      <c r="C345" s="475"/>
      <c r="D345" s="267"/>
      <c r="E345" s="267"/>
      <c r="F345" s="859" t="s">
        <v>465</v>
      </c>
      <c r="G345" s="860"/>
      <c r="H345" s="860"/>
      <c r="I345" s="860"/>
      <c r="J345" s="860"/>
      <c r="K345" s="860"/>
      <c r="L345" s="861"/>
      <c r="M345" s="441">
        <f>'2. FTNC CAN'!M345+'3. FTNC USD'!M345+'4. FTNC EUR'!M345+'5. FTNC GBP'!M345+'6. FTNC Autres (inclus)'!M345</f>
        <v>0</v>
      </c>
      <c r="N345" s="446">
        <f>'2. FTNC CAN'!N345+'3. FTNC USD'!N345+'4. FTNC EUR'!N345+'5. FTNC GBP'!N345+'6. FTNC Autres (inclus)'!N345</f>
        <v>0</v>
      </c>
      <c r="O345" s="443">
        <f>'2. FTNC CAN'!O345+'3. FTNC USD'!O345+'4. FTNC EUR'!O345+'5. FTNC GBP'!O345+'6. FTNC Autres (inclus)'!O345</f>
        <v>0</v>
      </c>
      <c r="P345" s="443">
        <f>'2. FTNC CAN'!P345+'3. FTNC USD'!P345+'4. FTNC EUR'!P345+'5. FTNC GBP'!P345+'6. FTNC Autres (inclus)'!P345</f>
        <v>0</v>
      </c>
      <c r="Q345" s="445">
        <f>'2. FTNC CAN'!Q345+'3. FTNC USD'!Q345+'4. FTNC EUR'!Q345+'5. FTNC GBP'!Q345+'6. FTNC Autres (inclus)'!Q345</f>
        <v>0</v>
      </c>
      <c r="R345" s="443">
        <f>'2. FTNC CAN'!R345+'3. FTNC USD'!R345+'4. FTNC EUR'!R345+'5. FTNC GBP'!R345+'6. FTNC Autres (inclus)'!R345</f>
        <v>0</v>
      </c>
      <c r="S345" s="444">
        <f>'2. FTNC CAN'!S345+'3. FTNC USD'!S345+'4. FTNC EUR'!S345+'5. FTNC GBP'!S345+'6. FTNC Autres (inclus)'!S345</f>
        <v>0</v>
      </c>
      <c r="T345" s="443">
        <f>'2. FTNC CAN'!T345+'3. FTNC USD'!T345+'4. FTNC EUR'!T345+'5. FTNC GBP'!T345+'6. FTNC Autres (inclus)'!T345</f>
        <v>0</v>
      </c>
      <c r="U345" s="444">
        <f>'2. FTNC CAN'!U345+'3. FTNC USD'!U345+'4. FTNC EUR'!U345+'5. FTNC GBP'!U345+'6. FTNC Autres (inclus)'!U345</f>
        <v>0</v>
      </c>
      <c r="V345" s="443">
        <f>'2. FTNC CAN'!V345+'3. FTNC USD'!V345+'4. FTNC EUR'!V345+'5. FTNC GBP'!V345+'6. FTNC Autres (inclus)'!V345</f>
        <v>0</v>
      </c>
      <c r="W345" s="444">
        <f>'2. FTNC CAN'!W345+'3. FTNC USD'!W345+'4. FTNC EUR'!W345+'5. FTNC GBP'!W345+'6. FTNC Autres (inclus)'!W345</f>
        <v>0</v>
      </c>
      <c r="X345" s="443">
        <f>'2. FTNC CAN'!X345+'3. FTNC USD'!X345+'4. FTNC EUR'!X345+'5. FTNC GBP'!X345+'6. FTNC Autres (inclus)'!X345</f>
        <v>0</v>
      </c>
      <c r="Y345" s="444">
        <f>'2. FTNC CAN'!Y345+'3. FTNC USD'!Y345+'4. FTNC EUR'!Y345+'5. FTNC GBP'!Y345+'6. FTNC Autres (inclus)'!Y345</f>
        <v>0</v>
      </c>
      <c r="Z345" s="443">
        <f>'2. FTNC CAN'!Z345+'3. FTNC USD'!Z345+'4. FTNC EUR'!Z345+'5. FTNC GBP'!Z345+'6. FTNC Autres (inclus)'!Z345</f>
        <v>0</v>
      </c>
      <c r="AA345" s="444">
        <f>'2. FTNC CAN'!AA345+'3. FTNC USD'!AA345+'4. FTNC EUR'!AA345+'5. FTNC GBP'!AA345+'6. FTNC Autres (inclus)'!AA345</f>
        <v>0</v>
      </c>
      <c r="AB345" s="447">
        <f>'2. FTNC CAN'!AB345+'3. FTNC USD'!AB345+'4. FTNC EUR'!AB345+'5. FTNC GBP'!AB345+'6. FTNC Autres (inclus)'!AB345</f>
        <v>0</v>
      </c>
      <c r="AC345" s="441">
        <f>'2. FTNC CAN'!AC345+'3. FTNC USD'!AC345+'4. FTNC EUR'!AC345+'5. FTNC GBP'!AC345+'6. FTNC Autres (inclus)'!AC345</f>
        <v>0</v>
      </c>
      <c r="AD345" s="996"/>
      <c r="AE345" s="997"/>
      <c r="AF345" s="998"/>
    </row>
    <row r="346" spans="1:32" ht="15" customHeight="1" x14ac:dyDescent="0.2">
      <c r="A346" s="232">
        <v>129</v>
      </c>
      <c r="B346" s="474"/>
      <c r="C346" s="267"/>
      <c r="D346" s="844" t="s">
        <v>13</v>
      </c>
      <c r="E346" s="845"/>
      <c r="F346" s="845"/>
      <c r="G346" s="845"/>
      <c r="H346" s="845"/>
      <c r="I346" s="845"/>
      <c r="J346" s="845"/>
      <c r="K346" s="845"/>
      <c r="L346" s="845"/>
      <c r="M346" s="845"/>
      <c r="N346" s="845"/>
      <c r="O346" s="845"/>
      <c r="P346" s="845"/>
      <c r="Q346" s="845"/>
      <c r="R346" s="845"/>
      <c r="S346" s="845"/>
      <c r="T346" s="845"/>
      <c r="U346" s="845"/>
      <c r="V346" s="845"/>
      <c r="W346" s="845"/>
      <c r="X346" s="845"/>
      <c r="Y346" s="845"/>
      <c r="Z346" s="845"/>
      <c r="AA346" s="845"/>
      <c r="AB346" s="845"/>
      <c r="AC346" s="845"/>
      <c r="AD346" s="845"/>
      <c r="AE346" s="845"/>
      <c r="AF346" s="846"/>
    </row>
    <row r="347" spans="1:32" ht="15" customHeight="1" x14ac:dyDescent="0.2">
      <c r="A347" s="232">
        <v>130</v>
      </c>
      <c r="B347" s="474"/>
      <c r="C347" s="267"/>
      <c r="D347" s="267"/>
      <c r="E347" s="918" t="s">
        <v>14</v>
      </c>
      <c r="F347" s="919"/>
      <c r="G347" s="919"/>
      <c r="H347" s="919"/>
      <c r="I347" s="919"/>
      <c r="J347" s="919"/>
      <c r="K347" s="919"/>
      <c r="L347" s="920"/>
      <c r="M347" s="407">
        <f>SUBTOTAL(9,M348:M350)</f>
        <v>0</v>
      </c>
      <c r="N347" s="410">
        <f t="shared" ref="N347:AC347" si="72">SUBTOTAL(9,N348:N350)</f>
        <v>0</v>
      </c>
      <c r="O347" s="414">
        <f t="shared" si="72"/>
        <v>0</v>
      </c>
      <c r="P347" s="413">
        <f t="shared" si="72"/>
        <v>0</v>
      </c>
      <c r="Q347" s="415">
        <f t="shared" si="72"/>
        <v>0</v>
      </c>
      <c r="R347" s="414">
        <f t="shared" si="72"/>
        <v>0</v>
      </c>
      <c r="S347" s="414">
        <f t="shared" si="72"/>
        <v>0</v>
      </c>
      <c r="T347" s="414">
        <f t="shared" si="72"/>
        <v>0</v>
      </c>
      <c r="U347" s="414">
        <f t="shared" si="72"/>
        <v>0</v>
      </c>
      <c r="V347" s="414">
        <f t="shared" si="72"/>
        <v>0</v>
      </c>
      <c r="W347" s="414">
        <f t="shared" si="72"/>
        <v>0</v>
      </c>
      <c r="X347" s="414">
        <f t="shared" si="72"/>
        <v>0</v>
      </c>
      <c r="Y347" s="414">
        <f t="shared" si="72"/>
        <v>0</v>
      </c>
      <c r="Z347" s="414">
        <f t="shared" si="72"/>
        <v>0</v>
      </c>
      <c r="AA347" s="414">
        <f t="shared" si="72"/>
        <v>0</v>
      </c>
      <c r="AB347" s="424">
        <f t="shared" si="72"/>
        <v>0</v>
      </c>
      <c r="AC347" s="407">
        <f t="shared" si="72"/>
        <v>0</v>
      </c>
      <c r="AD347" s="996"/>
      <c r="AE347" s="997"/>
      <c r="AF347" s="998"/>
    </row>
    <row r="348" spans="1:32" ht="15" customHeight="1" x14ac:dyDescent="0.2">
      <c r="A348" s="232">
        <v>131</v>
      </c>
      <c r="B348" s="474"/>
      <c r="C348" s="267"/>
      <c r="D348" s="267"/>
      <c r="E348" s="483"/>
      <c r="F348" s="856" t="s">
        <v>112</v>
      </c>
      <c r="G348" s="857"/>
      <c r="H348" s="857"/>
      <c r="I348" s="857"/>
      <c r="J348" s="857"/>
      <c r="K348" s="857"/>
      <c r="L348" s="858"/>
      <c r="M348" s="441">
        <f>'2. FTNC CAN'!M348+'3. FTNC USD'!M348+'4. FTNC EUR'!M348+'5. FTNC GBP'!M348+'6. FTNC Autres (inclus)'!M348</f>
        <v>0</v>
      </c>
      <c r="N348" s="446">
        <f>'2. FTNC CAN'!N348+'3. FTNC USD'!N348+'4. FTNC EUR'!N348+'5. FTNC GBP'!N348+'6. FTNC Autres (inclus)'!N348</f>
        <v>0</v>
      </c>
      <c r="O348" s="443">
        <f>'2. FTNC CAN'!O348+'3. FTNC USD'!O348+'4. FTNC EUR'!O348+'5. FTNC GBP'!O348+'6. FTNC Autres (inclus)'!O348</f>
        <v>0</v>
      </c>
      <c r="P348" s="443">
        <f>'2. FTNC CAN'!P348+'3. FTNC USD'!P348+'4. FTNC EUR'!P348+'5. FTNC GBP'!P348+'6. FTNC Autres (inclus)'!P348</f>
        <v>0</v>
      </c>
      <c r="Q348" s="445">
        <f>'2. FTNC CAN'!Q348+'3. FTNC USD'!Q348+'4. FTNC EUR'!Q348+'5. FTNC GBP'!Q348+'6. FTNC Autres (inclus)'!Q348</f>
        <v>0</v>
      </c>
      <c r="R348" s="443">
        <f>'2. FTNC CAN'!R348+'3. FTNC USD'!R348+'4. FTNC EUR'!R348+'5. FTNC GBP'!R348+'6. FTNC Autres (inclus)'!R348</f>
        <v>0</v>
      </c>
      <c r="S348" s="444">
        <f>'2. FTNC CAN'!S348+'3. FTNC USD'!S348+'4. FTNC EUR'!S348+'5. FTNC GBP'!S348+'6. FTNC Autres (inclus)'!S348</f>
        <v>0</v>
      </c>
      <c r="T348" s="443">
        <f>'2. FTNC CAN'!T348+'3. FTNC USD'!T348+'4. FTNC EUR'!T348+'5. FTNC GBP'!T348+'6. FTNC Autres (inclus)'!T348</f>
        <v>0</v>
      </c>
      <c r="U348" s="444">
        <f>'2. FTNC CAN'!U348+'3. FTNC USD'!U348+'4. FTNC EUR'!U348+'5. FTNC GBP'!U348+'6. FTNC Autres (inclus)'!U348</f>
        <v>0</v>
      </c>
      <c r="V348" s="443">
        <f>'2. FTNC CAN'!V348+'3. FTNC USD'!V348+'4. FTNC EUR'!V348+'5. FTNC GBP'!V348+'6. FTNC Autres (inclus)'!V348</f>
        <v>0</v>
      </c>
      <c r="W348" s="444">
        <f>'2. FTNC CAN'!W348+'3. FTNC USD'!W348+'4. FTNC EUR'!W348+'5. FTNC GBP'!W348+'6. FTNC Autres (inclus)'!W348</f>
        <v>0</v>
      </c>
      <c r="X348" s="443">
        <f>'2. FTNC CAN'!X348+'3. FTNC USD'!X348+'4. FTNC EUR'!X348+'5. FTNC GBP'!X348+'6. FTNC Autres (inclus)'!X348</f>
        <v>0</v>
      </c>
      <c r="Y348" s="444">
        <f>'2. FTNC CAN'!Y348+'3. FTNC USD'!Y348+'4. FTNC EUR'!Y348+'5. FTNC GBP'!Y348+'6. FTNC Autres (inclus)'!Y348</f>
        <v>0</v>
      </c>
      <c r="Z348" s="443">
        <f>'2. FTNC CAN'!Z348+'3. FTNC USD'!Z348+'4. FTNC EUR'!Z348+'5. FTNC GBP'!Z348+'6. FTNC Autres (inclus)'!Z348</f>
        <v>0</v>
      </c>
      <c r="AA348" s="444">
        <f>'2. FTNC CAN'!AA348+'3. FTNC USD'!AA348+'4. FTNC EUR'!AA348+'5. FTNC GBP'!AA348+'6. FTNC Autres (inclus)'!AA348</f>
        <v>0</v>
      </c>
      <c r="AB348" s="447">
        <f>'2. FTNC CAN'!AB348+'3. FTNC USD'!AB348+'4. FTNC EUR'!AB348+'5. FTNC GBP'!AB348+'6. FTNC Autres (inclus)'!AB348</f>
        <v>0</v>
      </c>
      <c r="AC348" s="441">
        <f>'2. FTNC CAN'!AC348+'3. FTNC USD'!AC348+'4. FTNC EUR'!AC348+'5. FTNC GBP'!AC348+'6. FTNC Autres (inclus)'!AC348</f>
        <v>0</v>
      </c>
      <c r="AD348" s="996"/>
      <c r="AE348" s="997"/>
      <c r="AF348" s="998"/>
    </row>
    <row r="349" spans="1:32" ht="15" customHeight="1" x14ac:dyDescent="0.2">
      <c r="A349" s="232">
        <v>132</v>
      </c>
      <c r="B349" s="474"/>
      <c r="C349" s="267"/>
      <c r="D349" s="267"/>
      <c r="E349" s="483"/>
      <c r="F349" s="915" t="s">
        <v>113</v>
      </c>
      <c r="G349" s="916"/>
      <c r="H349" s="916"/>
      <c r="I349" s="916"/>
      <c r="J349" s="916"/>
      <c r="K349" s="916"/>
      <c r="L349" s="917"/>
      <c r="M349" s="441">
        <f>'2. FTNC CAN'!M349+'3. FTNC USD'!M349+'4. FTNC EUR'!M349+'5. FTNC GBP'!M349+'6. FTNC Autres (inclus)'!M349</f>
        <v>0</v>
      </c>
      <c r="N349" s="446">
        <f>'2. FTNC CAN'!N349+'3. FTNC USD'!N349+'4. FTNC EUR'!N349+'5. FTNC GBP'!N349+'6. FTNC Autres (inclus)'!N349</f>
        <v>0</v>
      </c>
      <c r="O349" s="443">
        <f>'2. FTNC CAN'!O349+'3. FTNC USD'!O349+'4. FTNC EUR'!O349+'5. FTNC GBP'!O349+'6. FTNC Autres (inclus)'!O349</f>
        <v>0</v>
      </c>
      <c r="P349" s="443">
        <f>'2. FTNC CAN'!P349+'3. FTNC USD'!P349+'4. FTNC EUR'!P349+'5. FTNC GBP'!P349+'6. FTNC Autres (inclus)'!P349</f>
        <v>0</v>
      </c>
      <c r="Q349" s="445">
        <f>'2. FTNC CAN'!Q349+'3. FTNC USD'!Q349+'4. FTNC EUR'!Q349+'5. FTNC GBP'!Q349+'6. FTNC Autres (inclus)'!Q349</f>
        <v>0</v>
      </c>
      <c r="R349" s="443">
        <f>'2. FTNC CAN'!R349+'3. FTNC USD'!R349+'4. FTNC EUR'!R349+'5. FTNC GBP'!R349+'6. FTNC Autres (inclus)'!R349</f>
        <v>0</v>
      </c>
      <c r="S349" s="444">
        <f>'2. FTNC CAN'!S349+'3. FTNC USD'!S349+'4. FTNC EUR'!S349+'5. FTNC GBP'!S349+'6. FTNC Autres (inclus)'!S349</f>
        <v>0</v>
      </c>
      <c r="T349" s="443">
        <f>'2. FTNC CAN'!T349+'3. FTNC USD'!T349+'4. FTNC EUR'!T349+'5. FTNC GBP'!T349+'6. FTNC Autres (inclus)'!T349</f>
        <v>0</v>
      </c>
      <c r="U349" s="444">
        <f>'2. FTNC CAN'!U349+'3. FTNC USD'!U349+'4. FTNC EUR'!U349+'5. FTNC GBP'!U349+'6. FTNC Autres (inclus)'!U349</f>
        <v>0</v>
      </c>
      <c r="V349" s="443">
        <f>'2. FTNC CAN'!V349+'3. FTNC USD'!V349+'4. FTNC EUR'!V349+'5. FTNC GBP'!V349+'6. FTNC Autres (inclus)'!V349</f>
        <v>0</v>
      </c>
      <c r="W349" s="444">
        <f>'2. FTNC CAN'!W349+'3. FTNC USD'!W349+'4. FTNC EUR'!W349+'5. FTNC GBP'!W349+'6. FTNC Autres (inclus)'!W349</f>
        <v>0</v>
      </c>
      <c r="X349" s="443">
        <f>'2. FTNC CAN'!X349+'3. FTNC USD'!X349+'4. FTNC EUR'!X349+'5. FTNC GBP'!X349+'6. FTNC Autres (inclus)'!X349</f>
        <v>0</v>
      </c>
      <c r="Y349" s="444">
        <f>'2. FTNC CAN'!Y349+'3. FTNC USD'!Y349+'4. FTNC EUR'!Y349+'5. FTNC GBP'!Y349+'6. FTNC Autres (inclus)'!Y349</f>
        <v>0</v>
      </c>
      <c r="Z349" s="443">
        <f>'2. FTNC CAN'!Z349+'3. FTNC USD'!Z349+'4. FTNC EUR'!Z349+'5. FTNC GBP'!Z349+'6. FTNC Autres (inclus)'!Z349</f>
        <v>0</v>
      </c>
      <c r="AA349" s="444">
        <f>'2. FTNC CAN'!AA349+'3. FTNC USD'!AA349+'4. FTNC EUR'!AA349+'5. FTNC GBP'!AA349+'6. FTNC Autres (inclus)'!AA349</f>
        <v>0</v>
      </c>
      <c r="AB349" s="447">
        <f>'2. FTNC CAN'!AB349+'3. FTNC USD'!AB349+'4. FTNC EUR'!AB349+'5. FTNC GBP'!AB349+'6. FTNC Autres (inclus)'!AB349</f>
        <v>0</v>
      </c>
      <c r="AC349" s="441">
        <f>'2. FTNC CAN'!AC349+'3. FTNC USD'!AC349+'4. FTNC EUR'!AC349+'5. FTNC GBP'!AC349+'6. FTNC Autres (inclus)'!AC349</f>
        <v>0</v>
      </c>
      <c r="AD349" s="996"/>
      <c r="AE349" s="997"/>
      <c r="AF349" s="998"/>
    </row>
    <row r="350" spans="1:32" ht="15" customHeight="1" x14ac:dyDescent="0.2">
      <c r="A350" s="232">
        <v>133</v>
      </c>
      <c r="B350" s="474"/>
      <c r="C350" s="267"/>
      <c r="D350" s="267"/>
      <c r="E350" s="483"/>
      <c r="F350" s="859" t="s">
        <v>557</v>
      </c>
      <c r="G350" s="860"/>
      <c r="H350" s="860"/>
      <c r="I350" s="860"/>
      <c r="J350" s="860"/>
      <c r="K350" s="860"/>
      <c r="L350" s="861"/>
      <c r="M350" s="441">
        <f>'2. FTNC CAN'!M350+'3. FTNC USD'!M350+'4. FTNC EUR'!M350+'5. FTNC GBP'!M350+'6. FTNC Autres (inclus)'!M350</f>
        <v>0</v>
      </c>
      <c r="N350" s="446">
        <f>'2. FTNC CAN'!N350+'3. FTNC USD'!N350+'4. FTNC EUR'!N350+'5. FTNC GBP'!N350+'6. FTNC Autres (inclus)'!N350</f>
        <v>0</v>
      </c>
      <c r="O350" s="443">
        <f>'2. FTNC CAN'!O350+'3. FTNC USD'!O350+'4. FTNC EUR'!O350+'5. FTNC GBP'!O350+'6. FTNC Autres (inclus)'!O350</f>
        <v>0</v>
      </c>
      <c r="P350" s="443">
        <f>'2. FTNC CAN'!P350+'3. FTNC USD'!P350+'4. FTNC EUR'!P350+'5. FTNC GBP'!P350+'6. FTNC Autres (inclus)'!P350</f>
        <v>0</v>
      </c>
      <c r="Q350" s="445">
        <f>'2. FTNC CAN'!Q350+'3. FTNC USD'!Q350+'4. FTNC EUR'!Q350+'5. FTNC GBP'!Q350+'6. FTNC Autres (inclus)'!Q350</f>
        <v>0</v>
      </c>
      <c r="R350" s="443">
        <f>'2. FTNC CAN'!R350+'3. FTNC USD'!R350+'4. FTNC EUR'!R350+'5. FTNC GBP'!R350+'6. FTNC Autres (inclus)'!R350</f>
        <v>0</v>
      </c>
      <c r="S350" s="444">
        <f>'2. FTNC CAN'!S350+'3. FTNC USD'!S350+'4. FTNC EUR'!S350+'5. FTNC GBP'!S350+'6. FTNC Autres (inclus)'!S350</f>
        <v>0</v>
      </c>
      <c r="T350" s="443">
        <f>'2. FTNC CAN'!T350+'3. FTNC USD'!T350+'4. FTNC EUR'!T350+'5. FTNC GBP'!T350+'6. FTNC Autres (inclus)'!T350</f>
        <v>0</v>
      </c>
      <c r="U350" s="444">
        <f>'2. FTNC CAN'!U350+'3. FTNC USD'!U350+'4. FTNC EUR'!U350+'5. FTNC GBP'!U350+'6. FTNC Autres (inclus)'!U350</f>
        <v>0</v>
      </c>
      <c r="V350" s="443">
        <f>'2. FTNC CAN'!V350+'3. FTNC USD'!V350+'4. FTNC EUR'!V350+'5. FTNC GBP'!V350+'6. FTNC Autres (inclus)'!V350</f>
        <v>0</v>
      </c>
      <c r="W350" s="444">
        <f>'2. FTNC CAN'!W350+'3. FTNC USD'!W350+'4. FTNC EUR'!W350+'5. FTNC GBP'!W350+'6. FTNC Autres (inclus)'!W350</f>
        <v>0</v>
      </c>
      <c r="X350" s="443">
        <f>'2. FTNC CAN'!X350+'3. FTNC USD'!X350+'4. FTNC EUR'!X350+'5. FTNC GBP'!X350+'6. FTNC Autres (inclus)'!X350</f>
        <v>0</v>
      </c>
      <c r="Y350" s="444">
        <f>'2. FTNC CAN'!Y350+'3. FTNC USD'!Y350+'4. FTNC EUR'!Y350+'5. FTNC GBP'!Y350+'6. FTNC Autres (inclus)'!Y350</f>
        <v>0</v>
      </c>
      <c r="Z350" s="443">
        <f>'2. FTNC CAN'!Z350+'3. FTNC USD'!Z350+'4. FTNC EUR'!Z350+'5. FTNC GBP'!Z350+'6. FTNC Autres (inclus)'!Z350</f>
        <v>0</v>
      </c>
      <c r="AA350" s="444">
        <f>'2. FTNC CAN'!AA350+'3. FTNC USD'!AA350+'4. FTNC EUR'!AA350+'5. FTNC GBP'!AA350+'6. FTNC Autres (inclus)'!AA350</f>
        <v>0</v>
      </c>
      <c r="AB350" s="447">
        <f>'2. FTNC CAN'!AB350+'3. FTNC USD'!AB350+'4. FTNC EUR'!AB350+'5. FTNC GBP'!AB350+'6. FTNC Autres (inclus)'!AB350</f>
        <v>0</v>
      </c>
      <c r="AC350" s="441">
        <f>'2. FTNC CAN'!AC350+'3. FTNC USD'!AC350+'4. FTNC EUR'!AC350+'5. FTNC GBP'!AC350+'6. FTNC Autres (inclus)'!AC350</f>
        <v>0</v>
      </c>
      <c r="AD350" s="996"/>
      <c r="AE350" s="997"/>
      <c r="AF350" s="998"/>
    </row>
    <row r="351" spans="1:32" ht="15" customHeight="1" x14ac:dyDescent="0.2">
      <c r="A351" s="232">
        <v>134</v>
      </c>
      <c r="B351" s="474"/>
      <c r="C351" s="267"/>
      <c r="D351" s="267"/>
      <c r="E351" s="853" t="s">
        <v>15</v>
      </c>
      <c r="F351" s="854"/>
      <c r="G351" s="854"/>
      <c r="H351" s="854"/>
      <c r="I351" s="854"/>
      <c r="J351" s="854"/>
      <c r="K351" s="854"/>
      <c r="L351" s="855"/>
      <c r="M351" s="407">
        <f>SUBTOTAL(9,M352:M354)</f>
        <v>0</v>
      </c>
      <c r="N351" s="410">
        <f t="shared" ref="N351:AC351" si="73">SUBTOTAL(9,N352:N354)</f>
        <v>0</v>
      </c>
      <c r="O351" s="414">
        <f t="shared" si="73"/>
        <v>0</v>
      </c>
      <c r="P351" s="413">
        <f t="shared" si="73"/>
        <v>0</v>
      </c>
      <c r="Q351" s="415">
        <f t="shared" si="73"/>
        <v>0</v>
      </c>
      <c r="R351" s="414">
        <f t="shared" si="73"/>
        <v>0</v>
      </c>
      <c r="S351" s="414">
        <f t="shared" si="73"/>
        <v>0</v>
      </c>
      <c r="T351" s="414">
        <f t="shared" si="73"/>
        <v>0</v>
      </c>
      <c r="U351" s="414">
        <f t="shared" si="73"/>
        <v>0</v>
      </c>
      <c r="V351" s="414">
        <f t="shared" si="73"/>
        <v>0</v>
      </c>
      <c r="W351" s="414">
        <f t="shared" si="73"/>
        <v>0</v>
      </c>
      <c r="X351" s="414">
        <f t="shared" si="73"/>
        <v>0</v>
      </c>
      <c r="Y351" s="414">
        <f t="shared" si="73"/>
        <v>0</v>
      </c>
      <c r="Z351" s="414">
        <f t="shared" si="73"/>
        <v>0</v>
      </c>
      <c r="AA351" s="414">
        <f t="shared" si="73"/>
        <v>0</v>
      </c>
      <c r="AB351" s="424">
        <f t="shared" si="73"/>
        <v>0</v>
      </c>
      <c r="AC351" s="407">
        <f t="shared" si="73"/>
        <v>0</v>
      </c>
      <c r="AD351" s="996"/>
      <c r="AE351" s="997"/>
      <c r="AF351" s="998"/>
    </row>
    <row r="352" spans="1:32" ht="15" customHeight="1" x14ac:dyDescent="0.2">
      <c r="A352" s="232">
        <v>135</v>
      </c>
      <c r="B352" s="474"/>
      <c r="C352" s="267"/>
      <c r="D352" s="267"/>
      <c r="E352" s="483"/>
      <c r="F352" s="856" t="s">
        <v>109</v>
      </c>
      <c r="G352" s="857"/>
      <c r="H352" s="857"/>
      <c r="I352" s="857"/>
      <c r="J352" s="857"/>
      <c r="K352" s="857"/>
      <c r="L352" s="858"/>
      <c r="M352" s="441">
        <f>'2. FTNC CAN'!M352+'3. FTNC USD'!M352+'4. FTNC EUR'!M352+'5. FTNC GBP'!M352+'6. FTNC Autres (inclus)'!M352</f>
        <v>0</v>
      </c>
      <c r="N352" s="446">
        <f>'2. FTNC CAN'!N352+'3. FTNC USD'!N352+'4. FTNC EUR'!N352+'5. FTNC GBP'!N352+'6. FTNC Autres (inclus)'!N352</f>
        <v>0</v>
      </c>
      <c r="O352" s="443">
        <f>'2. FTNC CAN'!O352+'3. FTNC USD'!O352+'4. FTNC EUR'!O352+'5. FTNC GBP'!O352+'6. FTNC Autres (inclus)'!O352</f>
        <v>0</v>
      </c>
      <c r="P352" s="443">
        <f>'2. FTNC CAN'!P352+'3. FTNC USD'!P352+'4. FTNC EUR'!P352+'5. FTNC GBP'!P352+'6. FTNC Autres (inclus)'!P352</f>
        <v>0</v>
      </c>
      <c r="Q352" s="445">
        <f>'2. FTNC CAN'!Q352+'3. FTNC USD'!Q352+'4. FTNC EUR'!Q352+'5. FTNC GBP'!Q352+'6. FTNC Autres (inclus)'!Q352</f>
        <v>0</v>
      </c>
      <c r="R352" s="443">
        <f>'2. FTNC CAN'!R352+'3. FTNC USD'!R352+'4. FTNC EUR'!R352+'5. FTNC GBP'!R352+'6. FTNC Autres (inclus)'!R352</f>
        <v>0</v>
      </c>
      <c r="S352" s="444">
        <f>'2. FTNC CAN'!S352+'3. FTNC USD'!S352+'4. FTNC EUR'!S352+'5. FTNC GBP'!S352+'6. FTNC Autres (inclus)'!S352</f>
        <v>0</v>
      </c>
      <c r="T352" s="443">
        <f>'2. FTNC CAN'!T352+'3. FTNC USD'!T352+'4. FTNC EUR'!T352+'5. FTNC GBP'!T352+'6. FTNC Autres (inclus)'!T352</f>
        <v>0</v>
      </c>
      <c r="U352" s="444">
        <f>'2. FTNC CAN'!U352+'3. FTNC USD'!U352+'4. FTNC EUR'!U352+'5. FTNC GBP'!U352+'6. FTNC Autres (inclus)'!U352</f>
        <v>0</v>
      </c>
      <c r="V352" s="443">
        <f>'2. FTNC CAN'!V352+'3. FTNC USD'!V352+'4. FTNC EUR'!V352+'5. FTNC GBP'!V352+'6. FTNC Autres (inclus)'!V352</f>
        <v>0</v>
      </c>
      <c r="W352" s="444">
        <f>'2. FTNC CAN'!W352+'3. FTNC USD'!W352+'4. FTNC EUR'!W352+'5. FTNC GBP'!W352+'6. FTNC Autres (inclus)'!W352</f>
        <v>0</v>
      </c>
      <c r="X352" s="443">
        <f>'2. FTNC CAN'!X352+'3. FTNC USD'!X352+'4. FTNC EUR'!X352+'5. FTNC GBP'!X352+'6. FTNC Autres (inclus)'!X352</f>
        <v>0</v>
      </c>
      <c r="Y352" s="444">
        <f>'2. FTNC CAN'!Y352+'3. FTNC USD'!Y352+'4. FTNC EUR'!Y352+'5. FTNC GBP'!Y352+'6. FTNC Autres (inclus)'!Y352</f>
        <v>0</v>
      </c>
      <c r="Z352" s="443">
        <f>'2. FTNC CAN'!Z352+'3. FTNC USD'!Z352+'4. FTNC EUR'!Z352+'5. FTNC GBP'!Z352+'6. FTNC Autres (inclus)'!Z352</f>
        <v>0</v>
      </c>
      <c r="AA352" s="444">
        <f>'2. FTNC CAN'!AA352+'3. FTNC USD'!AA352+'4. FTNC EUR'!AA352+'5. FTNC GBP'!AA352+'6. FTNC Autres (inclus)'!AA352</f>
        <v>0</v>
      </c>
      <c r="AB352" s="447">
        <f>'2. FTNC CAN'!AB352+'3. FTNC USD'!AB352+'4. FTNC EUR'!AB352+'5. FTNC GBP'!AB352+'6. FTNC Autres (inclus)'!AB352</f>
        <v>0</v>
      </c>
      <c r="AC352" s="441">
        <f>'2. FTNC CAN'!AC352+'3. FTNC USD'!AC352+'4. FTNC EUR'!AC352+'5. FTNC GBP'!AC352+'6. FTNC Autres (inclus)'!AC352</f>
        <v>0</v>
      </c>
      <c r="AD352" s="996"/>
      <c r="AE352" s="997"/>
      <c r="AF352" s="998"/>
    </row>
    <row r="353" spans="1:32" ht="15" customHeight="1" x14ac:dyDescent="0.2">
      <c r="A353" s="232">
        <v>136</v>
      </c>
      <c r="B353" s="474"/>
      <c r="C353" s="267"/>
      <c r="D353" s="267"/>
      <c r="E353" s="483"/>
      <c r="F353" s="915" t="s">
        <v>110</v>
      </c>
      <c r="G353" s="916"/>
      <c r="H353" s="916"/>
      <c r="I353" s="916"/>
      <c r="J353" s="916"/>
      <c r="K353" s="916"/>
      <c r="L353" s="917"/>
      <c r="M353" s="441">
        <f>'2. FTNC CAN'!M353+'3. FTNC USD'!M353+'4. FTNC EUR'!M353+'5. FTNC GBP'!M353+'6. FTNC Autres (inclus)'!M353</f>
        <v>0</v>
      </c>
      <c r="N353" s="446">
        <f>'2. FTNC CAN'!N353+'3. FTNC USD'!N353+'4. FTNC EUR'!N353+'5. FTNC GBP'!N353+'6. FTNC Autres (inclus)'!N353</f>
        <v>0</v>
      </c>
      <c r="O353" s="443">
        <f>'2. FTNC CAN'!O353+'3. FTNC USD'!O353+'4. FTNC EUR'!O353+'5. FTNC GBP'!O353+'6. FTNC Autres (inclus)'!O353</f>
        <v>0</v>
      </c>
      <c r="P353" s="443">
        <f>'2. FTNC CAN'!P353+'3. FTNC USD'!P353+'4. FTNC EUR'!P353+'5. FTNC GBP'!P353+'6. FTNC Autres (inclus)'!P353</f>
        <v>0</v>
      </c>
      <c r="Q353" s="445">
        <f>'2. FTNC CAN'!Q353+'3. FTNC USD'!Q353+'4. FTNC EUR'!Q353+'5. FTNC GBP'!Q353+'6. FTNC Autres (inclus)'!Q353</f>
        <v>0</v>
      </c>
      <c r="R353" s="443">
        <f>'2. FTNC CAN'!R353+'3. FTNC USD'!R353+'4. FTNC EUR'!R353+'5. FTNC GBP'!R353+'6. FTNC Autres (inclus)'!R353</f>
        <v>0</v>
      </c>
      <c r="S353" s="444">
        <f>'2. FTNC CAN'!S353+'3. FTNC USD'!S353+'4. FTNC EUR'!S353+'5. FTNC GBP'!S353+'6. FTNC Autres (inclus)'!S353</f>
        <v>0</v>
      </c>
      <c r="T353" s="443">
        <f>'2. FTNC CAN'!T353+'3. FTNC USD'!T353+'4. FTNC EUR'!T353+'5. FTNC GBP'!T353+'6. FTNC Autres (inclus)'!T353</f>
        <v>0</v>
      </c>
      <c r="U353" s="444">
        <f>'2. FTNC CAN'!U353+'3. FTNC USD'!U353+'4. FTNC EUR'!U353+'5. FTNC GBP'!U353+'6. FTNC Autres (inclus)'!U353</f>
        <v>0</v>
      </c>
      <c r="V353" s="443">
        <f>'2. FTNC CAN'!V353+'3. FTNC USD'!V353+'4. FTNC EUR'!V353+'5. FTNC GBP'!V353+'6. FTNC Autres (inclus)'!V353</f>
        <v>0</v>
      </c>
      <c r="W353" s="444">
        <f>'2. FTNC CAN'!W353+'3. FTNC USD'!W353+'4. FTNC EUR'!W353+'5. FTNC GBP'!W353+'6. FTNC Autres (inclus)'!W353</f>
        <v>0</v>
      </c>
      <c r="X353" s="443">
        <f>'2. FTNC CAN'!X353+'3. FTNC USD'!X353+'4. FTNC EUR'!X353+'5. FTNC GBP'!X353+'6. FTNC Autres (inclus)'!X353</f>
        <v>0</v>
      </c>
      <c r="Y353" s="444">
        <f>'2. FTNC CAN'!Y353+'3. FTNC USD'!Y353+'4. FTNC EUR'!Y353+'5. FTNC GBP'!Y353+'6. FTNC Autres (inclus)'!Y353</f>
        <v>0</v>
      </c>
      <c r="Z353" s="443">
        <f>'2. FTNC CAN'!Z353+'3. FTNC USD'!Z353+'4. FTNC EUR'!Z353+'5. FTNC GBP'!Z353+'6. FTNC Autres (inclus)'!Z353</f>
        <v>0</v>
      </c>
      <c r="AA353" s="444">
        <f>'2. FTNC CAN'!AA353+'3. FTNC USD'!AA353+'4. FTNC EUR'!AA353+'5. FTNC GBP'!AA353+'6. FTNC Autres (inclus)'!AA353</f>
        <v>0</v>
      </c>
      <c r="AB353" s="447">
        <f>'2. FTNC CAN'!AB353+'3. FTNC USD'!AB353+'4. FTNC EUR'!AB353+'5. FTNC GBP'!AB353+'6. FTNC Autres (inclus)'!AB353</f>
        <v>0</v>
      </c>
      <c r="AC353" s="441">
        <f>'2. FTNC CAN'!AC353+'3. FTNC USD'!AC353+'4. FTNC EUR'!AC353+'5. FTNC GBP'!AC353+'6. FTNC Autres (inclus)'!AC353</f>
        <v>0</v>
      </c>
      <c r="AD353" s="996"/>
      <c r="AE353" s="997"/>
      <c r="AF353" s="998"/>
    </row>
    <row r="354" spans="1:32" ht="15" customHeight="1" x14ac:dyDescent="0.2">
      <c r="A354" s="232">
        <v>137</v>
      </c>
      <c r="B354" s="474"/>
      <c r="C354" s="267"/>
      <c r="D354" s="267"/>
      <c r="E354" s="483"/>
      <c r="F354" s="859" t="s">
        <v>111</v>
      </c>
      <c r="G354" s="860"/>
      <c r="H354" s="860"/>
      <c r="I354" s="860"/>
      <c r="J354" s="860"/>
      <c r="K354" s="860"/>
      <c r="L354" s="861"/>
      <c r="M354" s="441">
        <f>'2. FTNC CAN'!M354+'3. FTNC USD'!M354+'4. FTNC EUR'!M354+'5. FTNC GBP'!M354+'6. FTNC Autres (inclus)'!M354</f>
        <v>0</v>
      </c>
      <c r="N354" s="446">
        <f>'2. FTNC CAN'!N354+'3. FTNC USD'!N354+'4. FTNC EUR'!N354+'5. FTNC GBP'!N354+'6. FTNC Autres (inclus)'!N354</f>
        <v>0</v>
      </c>
      <c r="O354" s="443">
        <f>'2. FTNC CAN'!O354+'3. FTNC USD'!O354+'4. FTNC EUR'!O354+'5. FTNC GBP'!O354+'6. FTNC Autres (inclus)'!O354</f>
        <v>0</v>
      </c>
      <c r="P354" s="443">
        <f>'2. FTNC CAN'!P354+'3. FTNC USD'!P354+'4. FTNC EUR'!P354+'5. FTNC GBP'!P354+'6. FTNC Autres (inclus)'!P354</f>
        <v>0</v>
      </c>
      <c r="Q354" s="445">
        <f>'2. FTNC CAN'!Q354+'3. FTNC USD'!Q354+'4. FTNC EUR'!Q354+'5. FTNC GBP'!Q354+'6. FTNC Autres (inclus)'!Q354</f>
        <v>0</v>
      </c>
      <c r="R354" s="443">
        <f>'2. FTNC CAN'!R354+'3. FTNC USD'!R354+'4. FTNC EUR'!R354+'5. FTNC GBP'!R354+'6. FTNC Autres (inclus)'!R354</f>
        <v>0</v>
      </c>
      <c r="S354" s="444">
        <f>'2. FTNC CAN'!S354+'3. FTNC USD'!S354+'4. FTNC EUR'!S354+'5. FTNC GBP'!S354+'6. FTNC Autres (inclus)'!S354</f>
        <v>0</v>
      </c>
      <c r="T354" s="443">
        <f>'2. FTNC CAN'!T354+'3. FTNC USD'!T354+'4. FTNC EUR'!T354+'5. FTNC GBP'!T354+'6. FTNC Autres (inclus)'!T354</f>
        <v>0</v>
      </c>
      <c r="U354" s="444">
        <f>'2. FTNC CAN'!U354+'3. FTNC USD'!U354+'4. FTNC EUR'!U354+'5. FTNC GBP'!U354+'6. FTNC Autres (inclus)'!U354</f>
        <v>0</v>
      </c>
      <c r="V354" s="443">
        <f>'2. FTNC CAN'!V354+'3. FTNC USD'!V354+'4. FTNC EUR'!V354+'5. FTNC GBP'!V354+'6. FTNC Autres (inclus)'!V354</f>
        <v>0</v>
      </c>
      <c r="W354" s="444">
        <f>'2. FTNC CAN'!W354+'3. FTNC USD'!W354+'4. FTNC EUR'!W354+'5. FTNC GBP'!W354+'6. FTNC Autres (inclus)'!W354</f>
        <v>0</v>
      </c>
      <c r="X354" s="443">
        <f>'2. FTNC CAN'!X354+'3. FTNC USD'!X354+'4. FTNC EUR'!X354+'5. FTNC GBP'!X354+'6. FTNC Autres (inclus)'!X354</f>
        <v>0</v>
      </c>
      <c r="Y354" s="444">
        <f>'2. FTNC CAN'!Y354+'3. FTNC USD'!Y354+'4. FTNC EUR'!Y354+'5. FTNC GBP'!Y354+'6. FTNC Autres (inclus)'!Y354</f>
        <v>0</v>
      </c>
      <c r="Z354" s="443">
        <f>'2. FTNC CAN'!Z354+'3. FTNC USD'!Z354+'4. FTNC EUR'!Z354+'5. FTNC GBP'!Z354+'6. FTNC Autres (inclus)'!Z354</f>
        <v>0</v>
      </c>
      <c r="AA354" s="444">
        <f>'2. FTNC CAN'!AA354+'3. FTNC USD'!AA354+'4. FTNC EUR'!AA354+'5. FTNC GBP'!AA354+'6. FTNC Autres (inclus)'!AA354</f>
        <v>0</v>
      </c>
      <c r="AB354" s="447">
        <f>'2. FTNC CAN'!AB354+'3. FTNC USD'!AB354+'4. FTNC EUR'!AB354+'5. FTNC GBP'!AB354+'6. FTNC Autres (inclus)'!AB354</f>
        <v>0</v>
      </c>
      <c r="AC354" s="441">
        <f>'2. FTNC CAN'!AC354+'3. FTNC USD'!AC354+'4. FTNC EUR'!AC354+'5. FTNC GBP'!AC354+'6. FTNC Autres (inclus)'!AC354</f>
        <v>0</v>
      </c>
      <c r="AD354" s="996"/>
      <c r="AE354" s="997"/>
      <c r="AF354" s="998"/>
    </row>
    <row r="355" spans="1:32" ht="15" customHeight="1" x14ac:dyDescent="0.2">
      <c r="A355" s="232">
        <v>138</v>
      </c>
      <c r="B355" s="474"/>
      <c r="C355" s="267"/>
      <c r="D355" s="267"/>
      <c r="E355" s="853" t="s">
        <v>18</v>
      </c>
      <c r="F355" s="854"/>
      <c r="G355" s="854"/>
      <c r="H355" s="854"/>
      <c r="I355" s="854"/>
      <c r="J355" s="854"/>
      <c r="K355" s="854"/>
      <c r="L355" s="855"/>
      <c r="M355" s="407">
        <f>SUBTOTAL(9,M356:M358)</f>
        <v>0</v>
      </c>
      <c r="N355" s="410">
        <f t="shared" ref="N355" si="74">SUBTOTAL(9,N356:N359)</f>
        <v>0</v>
      </c>
      <c r="O355" s="414">
        <f t="shared" ref="O355" si="75">SUBTOTAL(9,O356:O359)</f>
        <v>0</v>
      </c>
      <c r="P355" s="413">
        <f t="shared" ref="P355" si="76">SUBTOTAL(9,P356:P359)</f>
        <v>0</v>
      </c>
      <c r="Q355" s="415">
        <f t="shared" ref="Q355" si="77">SUBTOTAL(9,Q356:Q359)</f>
        <v>0</v>
      </c>
      <c r="R355" s="414">
        <f t="shared" ref="R355" si="78">SUBTOTAL(9,R356:R359)</f>
        <v>0</v>
      </c>
      <c r="S355" s="414">
        <f t="shared" ref="S355" si="79">SUBTOTAL(9,S356:S359)</f>
        <v>0</v>
      </c>
      <c r="T355" s="414">
        <f t="shared" ref="T355" si="80">SUBTOTAL(9,T356:T359)</f>
        <v>0</v>
      </c>
      <c r="U355" s="414">
        <f t="shared" ref="U355" si="81">SUBTOTAL(9,U356:U359)</f>
        <v>0</v>
      </c>
      <c r="V355" s="414">
        <f t="shared" ref="V355" si="82">SUBTOTAL(9,V356:V359)</f>
        <v>0</v>
      </c>
      <c r="W355" s="414">
        <f t="shared" ref="W355" si="83">SUBTOTAL(9,W356:W359)</f>
        <v>0</v>
      </c>
      <c r="X355" s="414">
        <f t="shared" ref="X355" si="84">SUBTOTAL(9,X356:X359)</f>
        <v>0</v>
      </c>
      <c r="Y355" s="414">
        <f t="shared" ref="Y355" si="85">SUBTOTAL(9,Y356:Y359)</f>
        <v>0</v>
      </c>
      <c r="Z355" s="414">
        <f t="shared" ref="Z355" si="86">SUBTOTAL(9,Z356:Z359)</f>
        <v>0</v>
      </c>
      <c r="AA355" s="414">
        <f t="shared" ref="AA355" si="87">SUBTOTAL(9,AA356:AA359)</f>
        <v>0</v>
      </c>
      <c r="AB355" s="424">
        <f t="shared" ref="AB355" si="88">SUBTOTAL(9,AB356:AB359)</f>
        <v>0</v>
      </c>
      <c r="AC355" s="407">
        <f t="shared" ref="AC355" si="89">SUBTOTAL(9,AC356:AC359)</f>
        <v>0</v>
      </c>
      <c r="AD355" s="996"/>
      <c r="AE355" s="997"/>
      <c r="AF355" s="998"/>
    </row>
    <row r="356" spans="1:32" ht="15" customHeight="1" x14ac:dyDescent="0.2">
      <c r="A356" s="232">
        <v>139</v>
      </c>
      <c r="B356" s="474"/>
      <c r="C356" s="267"/>
      <c r="D356" s="267"/>
      <c r="E356" s="483"/>
      <c r="F356" s="856" t="s">
        <v>114</v>
      </c>
      <c r="G356" s="857"/>
      <c r="H356" s="857"/>
      <c r="I356" s="857"/>
      <c r="J356" s="857"/>
      <c r="K356" s="857"/>
      <c r="L356" s="858"/>
      <c r="M356" s="441">
        <f>'2. FTNC CAN'!M356+'3. FTNC USD'!M356+'4. FTNC EUR'!M356+'5. FTNC GBP'!M356+'6. FTNC Autres (inclus)'!M356</f>
        <v>0</v>
      </c>
      <c r="N356" s="446">
        <f>'2. FTNC CAN'!N356+'3. FTNC USD'!N356+'4. FTNC EUR'!N356+'5. FTNC GBP'!N356+'6. FTNC Autres (inclus)'!N356</f>
        <v>0</v>
      </c>
      <c r="O356" s="443">
        <f>'2. FTNC CAN'!O356+'3. FTNC USD'!O356+'4. FTNC EUR'!O356+'5. FTNC GBP'!O356+'6. FTNC Autres (inclus)'!O356</f>
        <v>0</v>
      </c>
      <c r="P356" s="443">
        <f>'2. FTNC CAN'!P356+'3. FTNC USD'!P356+'4. FTNC EUR'!P356+'5. FTNC GBP'!P356+'6. FTNC Autres (inclus)'!P356</f>
        <v>0</v>
      </c>
      <c r="Q356" s="445">
        <f>'2. FTNC CAN'!Q356+'3. FTNC USD'!Q356+'4. FTNC EUR'!Q356+'5. FTNC GBP'!Q356+'6. FTNC Autres (inclus)'!Q356</f>
        <v>0</v>
      </c>
      <c r="R356" s="443">
        <f>'2. FTNC CAN'!R356+'3. FTNC USD'!R356+'4. FTNC EUR'!R356+'5. FTNC GBP'!R356+'6. FTNC Autres (inclus)'!R356</f>
        <v>0</v>
      </c>
      <c r="S356" s="444">
        <f>'2. FTNC CAN'!S356+'3. FTNC USD'!S356+'4. FTNC EUR'!S356+'5. FTNC GBP'!S356+'6. FTNC Autres (inclus)'!S356</f>
        <v>0</v>
      </c>
      <c r="T356" s="443">
        <f>'2. FTNC CAN'!T356+'3. FTNC USD'!T356+'4. FTNC EUR'!T356+'5. FTNC GBP'!T356+'6. FTNC Autres (inclus)'!T356</f>
        <v>0</v>
      </c>
      <c r="U356" s="444">
        <f>'2. FTNC CAN'!U356+'3. FTNC USD'!U356+'4. FTNC EUR'!U356+'5. FTNC GBP'!U356+'6. FTNC Autres (inclus)'!U356</f>
        <v>0</v>
      </c>
      <c r="V356" s="443">
        <f>'2. FTNC CAN'!V356+'3. FTNC USD'!V356+'4. FTNC EUR'!V356+'5. FTNC GBP'!V356+'6. FTNC Autres (inclus)'!V356</f>
        <v>0</v>
      </c>
      <c r="W356" s="444">
        <f>'2. FTNC CAN'!W356+'3. FTNC USD'!W356+'4. FTNC EUR'!W356+'5. FTNC GBP'!W356+'6. FTNC Autres (inclus)'!W356</f>
        <v>0</v>
      </c>
      <c r="X356" s="443">
        <f>'2. FTNC CAN'!X356+'3. FTNC USD'!X356+'4. FTNC EUR'!X356+'5. FTNC GBP'!X356+'6. FTNC Autres (inclus)'!X356</f>
        <v>0</v>
      </c>
      <c r="Y356" s="444">
        <f>'2. FTNC CAN'!Y356+'3. FTNC USD'!Y356+'4. FTNC EUR'!Y356+'5. FTNC GBP'!Y356+'6. FTNC Autres (inclus)'!Y356</f>
        <v>0</v>
      </c>
      <c r="Z356" s="443">
        <f>'2. FTNC CAN'!Z356+'3. FTNC USD'!Z356+'4. FTNC EUR'!Z356+'5. FTNC GBP'!Z356+'6. FTNC Autres (inclus)'!Z356</f>
        <v>0</v>
      </c>
      <c r="AA356" s="444">
        <f>'2. FTNC CAN'!AA356+'3. FTNC USD'!AA356+'4. FTNC EUR'!AA356+'5. FTNC GBP'!AA356+'6. FTNC Autres (inclus)'!AA356</f>
        <v>0</v>
      </c>
      <c r="AB356" s="447">
        <f>'2. FTNC CAN'!AB356+'3. FTNC USD'!AB356+'4. FTNC EUR'!AB356+'5. FTNC GBP'!AB356+'6. FTNC Autres (inclus)'!AB356</f>
        <v>0</v>
      </c>
      <c r="AC356" s="441">
        <f>'2. FTNC CAN'!AC356+'3. FTNC USD'!AC356+'4. FTNC EUR'!AC356+'5. FTNC GBP'!AC356+'6. FTNC Autres (inclus)'!AC356</f>
        <v>0</v>
      </c>
      <c r="AD356" s="996"/>
      <c r="AE356" s="997"/>
      <c r="AF356" s="998"/>
    </row>
    <row r="357" spans="1:32" ht="15" customHeight="1" x14ac:dyDescent="0.2">
      <c r="A357" s="232">
        <v>140</v>
      </c>
      <c r="B357" s="474"/>
      <c r="C357" s="267"/>
      <c r="D357" s="267"/>
      <c r="E357" s="483"/>
      <c r="F357" s="915" t="s">
        <v>115</v>
      </c>
      <c r="G357" s="916"/>
      <c r="H357" s="916"/>
      <c r="I357" s="916"/>
      <c r="J357" s="916"/>
      <c r="K357" s="916"/>
      <c r="L357" s="917"/>
      <c r="M357" s="441">
        <f>'2. FTNC CAN'!M357+'3. FTNC USD'!M357+'4. FTNC EUR'!M357+'5. FTNC GBP'!M357+'6. FTNC Autres (inclus)'!M357</f>
        <v>0</v>
      </c>
      <c r="N357" s="446">
        <f>'2. FTNC CAN'!N357+'3. FTNC USD'!N357+'4. FTNC EUR'!N357+'5. FTNC GBP'!N357+'6. FTNC Autres (inclus)'!N357</f>
        <v>0</v>
      </c>
      <c r="O357" s="443">
        <f>'2. FTNC CAN'!O357+'3. FTNC USD'!O357+'4. FTNC EUR'!O357+'5. FTNC GBP'!O357+'6. FTNC Autres (inclus)'!O357</f>
        <v>0</v>
      </c>
      <c r="P357" s="443">
        <f>'2. FTNC CAN'!P357+'3. FTNC USD'!P357+'4. FTNC EUR'!P357+'5. FTNC GBP'!P357+'6. FTNC Autres (inclus)'!P357</f>
        <v>0</v>
      </c>
      <c r="Q357" s="445">
        <f>'2. FTNC CAN'!Q357+'3. FTNC USD'!Q357+'4. FTNC EUR'!Q357+'5. FTNC GBP'!Q357+'6. FTNC Autres (inclus)'!Q357</f>
        <v>0</v>
      </c>
      <c r="R357" s="443">
        <f>'2. FTNC CAN'!R357+'3. FTNC USD'!R357+'4. FTNC EUR'!R357+'5. FTNC GBP'!R357+'6. FTNC Autres (inclus)'!R357</f>
        <v>0</v>
      </c>
      <c r="S357" s="444">
        <f>'2. FTNC CAN'!S357+'3. FTNC USD'!S357+'4. FTNC EUR'!S357+'5. FTNC GBP'!S357+'6. FTNC Autres (inclus)'!S357</f>
        <v>0</v>
      </c>
      <c r="T357" s="443">
        <f>'2. FTNC CAN'!T357+'3. FTNC USD'!T357+'4. FTNC EUR'!T357+'5. FTNC GBP'!T357+'6. FTNC Autres (inclus)'!T357</f>
        <v>0</v>
      </c>
      <c r="U357" s="444">
        <f>'2. FTNC CAN'!U357+'3. FTNC USD'!U357+'4. FTNC EUR'!U357+'5. FTNC GBP'!U357+'6. FTNC Autres (inclus)'!U357</f>
        <v>0</v>
      </c>
      <c r="V357" s="443">
        <f>'2. FTNC CAN'!V357+'3. FTNC USD'!V357+'4. FTNC EUR'!V357+'5. FTNC GBP'!V357+'6. FTNC Autres (inclus)'!V357</f>
        <v>0</v>
      </c>
      <c r="W357" s="444">
        <f>'2. FTNC CAN'!W357+'3. FTNC USD'!W357+'4. FTNC EUR'!W357+'5. FTNC GBP'!W357+'6. FTNC Autres (inclus)'!W357</f>
        <v>0</v>
      </c>
      <c r="X357" s="443">
        <f>'2. FTNC CAN'!X357+'3. FTNC USD'!X357+'4. FTNC EUR'!X357+'5. FTNC GBP'!X357+'6. FTNC Autres (inclus)'!X357</f>
        <v>0</v>
      </c>
      <c r="Y357" s="444">
        <f>'2. FTNC CAN'!Y357+'3. FTNC USD'!Y357+'4. FTNC EUR'!Y357+'5. FTNC GBP'!Y357+'6. FTNC Autres (inclus)'!Y357</f>
        <v>0</v>
      </c>
      <c r="Z357" s="443">
        <f>'2. FTNC CAN'!Z357+'3. FTNC USD'!Z357+'4. FTNC EUR'!Z357+'5. FTNC GBP'!Z357+'6. FTNC Autres (inclus)'!Z357</f>
        <v>0</v>
      </c>
      <c r="AA357" s="444">
        <f>'2. FTNC CAN'!AA357+'3. FTNC USD'!AA357+'4. FTNC EUR'!AA357+'5. FTNC GBP'!AA357+'6. FTNC Autres (inclus)'!AA357</f>
        <v>0</v>
      </c>
      <c r="AB357" s="447">
        <f>'2. FTNC CAN'!AB357+'3. FTNC USD'!AB357+'4. FTNC EUR'!AB357+'5. FTNC GBP'!AB357+'6. FTNC Autres (inclus)'!AB357</f>
        <v>0</v>
      </c>
      <c r="AC357" s="441">
        <f>'2. FTNC CAN'!AC357+'3. FTNC USD'!AC357+'4. FTNC EUR'!AC357+'5. FTNC GBP'!AC357+'6. FTNC Autres (inclus)'!AC357</f>
        <v>0</v>
      </c>
      <c r="AD357" s="996"/>
      <c r="AE357" s="997"/>
      <c r="AF357" s="998"/>
    </row>
    <row r="358" spans="1:32" ht="15" customHeight="1" x14ac:dyDescent="0.2">
      <c r="A358" s="232">
        <v>141</v>
      </c>
      <c r="B358" s="496"/>
      <c r="C358" s="620"/>
      <c r="D358" s="620"/>
      <c r="E358" s="485"/>
      <c r="F358" s="915" t="s">
        <v>558</v>
      </c>
      <c r="G358" s="916"/>
      <c r="H358" s="916"/>
      <c r="I358" s="916"/>
      <c r="J358" s="916"/>
      <c r="K358" s="916"/>
      <c r="L358" s="917"/>
      <c r="M358" s="441">
        <f>'2. FTNC CAN'!M358+'3. FTNC USD'!M358+'4. FTNC EUR'!M358+'5. FTNC GBP'!M358+'6. FTNC Autres (inclus)'!M358</f>
        <v>0</v>
      </c>
      <c r="N358" s="446">
        <f>'2. FTNC CAN'!N358+'3. FTNC USD'!N358+'4. FTNC EUR'!N358+'5. FTNC GBP'!N358+'6. FTNC Autres (inclus)'!N358</f>
        <v>0</v>
      </c>
      <c r="O358" s="443">
        <f>'2. FTNC CAN'!O358+'3. FTNC USD'!O358+'4. FTNC EUR'!O358+'5. FTNC GBP'!O358+'6. FTNC Autres (inclus)'!O358</f>
        <v>0</v>
      </c>
      <c r="P358" s="443">
        <f>'2. FTNC CAN'!P358+'3. FTNC USD'!P358+'4. FTNC EUR'!P358+'5. FTNC GBP'!P358+'6. FTNC Autres (inclus)'!P358</f>
        <v>0</v>
      </c>
      <c r="Q358" s="445">
        <f>'2. FTNC CAN'!Q358+'3. FTNC USD'!Q358+'4. FTNC EUR'!Q358+'5. FTNC GBP'!Q358+'6. FTNC Autres (inclus)'!Q358</f>
        <v>0</v>
      </c>
      <c r="R358" s="443">
        <f>'2. FTNC CAN'!R358+'3. FTNC USD'!R358+'4. FTNC EUR'!R358+'5. FTNC GBP'!R358+'6. FTNC Autres (inclus)'!R358</f>
        <v>0</v>
      </c>
      <c r="S358" s="444">
        <f>'2. FTNC CAN'!S358+'3. FTNC USD'!S358+'4. FTNC EUR'!S358+'5. FTNC GBP'!S358+'6. FTNC Autres (inclus)'!S358</f>
        <v>0</v>
      </c>
      <c r="T358" s="443">
        <f>'2. FTNC CAN'!T358+'3. FTNC USD'!T358+'4. FTNC EUR'!T358+'5. FTNC GBP'!T358+'6. FTNC Autres (inclus)'!T358</f>
        <v>0</v>
      </c>
      <c r="U358" s="444">
        <f>'2. FTNC CAN'!U358+'3. FTNC USD'!U358+'4. FTNC EUR'!U358+'5. FTNC GBP'!U358+'6. FTNC Autres (inclus)'!U358</f>
        <v>0</v>
      </c>
      <c r="V358" s="443">
        <f>'2. FTNC CAN'!V358+'3. FTNC USD'!V358+'4. FTNC EUR'!V358+'5. FTNC GBP'!V358+'6. FTNC Autres (inclus)'!V358</f>
        <v>0</v>
      </c>
      <c r="W358" s="444">
        <f>'2. FTNC CAN'!W358+'3. FTNC USD'!W358+'4. FTNC EUR'!W358+'5. FTNC GBP'!W358+'6. FTNC Autres (inclus)'!W358</f>
        <v>0</v>
      </c>
      <c r="X358" s="443">
        <f>'2. FTNC CAN'!X358+'3. FTNC USD'!X358+'4. FTNC EUR'!X358+'5. FTNC GBP'!X358+'6. FTNC Autres (inclus)'!X358</f>
        <v>0</v>
      </c>
      <c r="Y358" s="444">
        <f>'2. FTNC CAN'!Y358+'3. FTNC USD'!Y358+'4. FTNC EUR'!Y358+'5. FTNC GBP'!Y358+'6. FTNC Autres (inclus)'!Y358</f>
        <v>0</v>
      </c>
      <c r="Z358" s="443">
        <f>'2. FTNC CAN'!Z358+'3. FTNC USD'!Z358+'4. FTNC EUR'!Z358+'5. FTNC GBP'!Z358+'6. FTNC Autres (inclus)'!Z358</f>
        <v>0</v>
      </c>
      <c r="AA358" s="444">
        <f>'2. FTNC CAN'!AA358+'3. FTNC USD'!AA358+'4. FTNC EUR'!AA358+'5. FTNC GBP'!AA358+'6. FTNC Autres (inclus)'!AA358</f>
        <v>0</v>
      </c>
      <c r="AB358" s="447">
        <f>'2. FTNC CAN'!AB358+'3. FTNC USD'!AB358+'4. FTNC EUR'!AB358+'5. FTNC GBP'!AB358+'6. FTNC Autres (inclus)'!AB358</f>
        <v>0</v>
      </c>
      <c r="AC358" s="441">
        <f>'2. FTNC CAN'!AC358+'3. FTNC USD'!AC358+'4. FTNC EUR'!AC358+'5. FTNC GBP'!AC358+'6. FTNC Autres (inclus)'!AC358</f>
        <v>0</v>
      </c>
      <c r="AD358" s="996"/>
      <c r="AE358" s="997"/>
      <c r="AF358" s="998"/>
    </row>
    <row r="359" spans="1:32" ht="15" customHeight="1" x14ac:dyDescent="0.2">
      <c r="A359" s="232">
        <v>142</v>
      </c>
      <c r="B359" s="624"/>
      <c r="C359" s="621"/>
      <c r="D359" s="844" t="s">
        <v>22</v>
      </c>
      <c r="E359" s="845"/>
      <c r="F359" s="845"/>
      <c r="G359" s="845"/>
      <c r="H359" s="845"/>
      <c r="I359" s="845"/>
      <c r="J359" s="845"/>
      <c r="K359" s="845"/>
      <c r="L359" s="845"/>
      <c r="M359" s="845"/>
      <c r="N359" s="845"/>
      <c r="O359" s="845"/>
      <c r="P359" s="845"/>
      <c r="Q359" s="845"/>
      <c r="R359" s="845"/>
      <c r="S359" s="845"/>
      <c r="T359" s="845"/>
      <c r="U359" s="845"/>
      <c r="V359" s="845"/>
      <c r="W359" s="845"/>
      <c r="X359" s="845"/>
      <c r="Y359" s="845"/>
      <c r="Z359" s="845"/>
      <c r="AA359" s="845"/>
      <c r="AB359" s="845"/>
      <c r="AC359" s="845"/>
      <c r="AD359" s="845"/>
      <c r="AE359" s="845"/>
      <c r="AF359" s="846"/>
    </row>
    <row r="360" spans="1:32" ht="15" customHeight="1" x14ac:dyDescent="0.2">
      <c r="A360" s="232">
        <v>143</v>
      </c>
      <c r="B360" s="474"/>
      <c r="C360" s="267"/>
      <c r="D360" s="267"/>
      <c r="E360" s="853" t="s">
        <v>118</v>
      </c>
      <c r="F360" s="854"/>
      <c r="G360" s="854"/>
      <c r="H360" s="854"/>
      <c r="I360" s="854"/>
      <c r="J360" s="854"/>
      <c r="K360" s="854"/>
      <c r="L360" s="855"/>
      <c r="M360" s="407">
        <f>SUBTOTAL(9,M361:M362)</f>
        <v>0</v>
      </c>
      <c r="N360" s="410">
        <f t="shared" ref="N360:AC360" si="90">SUBTOTAL(9,N361:N362)</f>
        <v>0</v>
      </c>
      <c r="O360" s="414">
        <f t="shared" si="90"/>
        <v>0</v>
      </c>
      <c r="P360" s="413">
        <f t="shared" si="90"/>
        <v>0</v>
      </c>
      <c r="Q360" s="415">
        <f t="shared" si="90"/>
        <v>0</v>
      </c>
      <c r="R360" s="414">
        <f t="shared" si="90"/>
        <v>0</v>
      </c>
      <c r="S360" s="414">
        <f t="shared" si="90"/>
        <v>0</v>
      </c>
      <c r="T360" s="414">
        <f t="shared" si="90"/>
        <v>0</v>
      </c>
      <c r="U360" s="414">
        <f t="shared" si="90"/>
        <v>0</v>
      </c>
      <c r="V360" s="414">
        <f t="shared" si="90"/>
        <v>0</v>
      </c>
      <c r="W360" s="414">
        <f t="shared" si="90"/>
        <v>0</v>
      </c>
      <c r="X360" s="414">
        <f t="shared" si="90"/>
        <v>0</v>
      </c>
      <c r="Y360" s="414">
        <f t="shared" si="90"/>
        <v>0</v>
      </c>
      <c r="Z360" s="414">
        <f t="shared" si="90"/>
        <v>0</v>
      </c>
      <c r="AA360" s="414">
        <f t="shared" si="90"/>
        <v>0</v>
      </c>
      <c r="AB360" s="424">
        <f t="shared" si="90"/>
        <v>0</v>
      </c>
      <c r="AC360" s="407">
        <f t="shared" si="90"/>
        <v>0</v>
      </c>
      <c r="AD360" s="996"/>
      <c r="AE360" s="997"/>
      <c r="AF360" s="998"/>
    </row>
    <row r="361" spans="1:32" ht="15" customHeight="1" x14ac:dyDescent="0.2">
      <c r="A361" s="232">
        <v>144</v>
      </c>
      <c r="B361" s="474"/>
      <c r="C361" s="267"/>
      <c r="D361" s="267"/>
      <c r="E361" s="483"/>
      <c r="F361" s="856" t="s">
        <v>124</v>
      </c>
      <c r="G361" s="857"/>
      <c r="H361" s="857"/>
      <c r="I361" s="857"/>
      <c r="J361" s="857"/>
      <c r="K361" s="857"/>
      <c r="L361" s="858"/>
      <c r="M361" s="441">
        <f>'2. FTNC CAN'!M361+'3. FTNC USD'!M361+'4. FTNC EUR'!M361+'5. FTNC GBP'!M361+'6. FTNC Autres (inclus)'!M361</f>
        <v>0</v>
      </c>
      <c r="N361" s="446">
        <f>'2. FTNC CAN'!N361+'3. FTNC USD'!N361+'4. FTNC EUR'!N361+'5. FTNC GBP'!N361+'6. FTNC Autres (inclus)'!N361</f>
        <v>0</v>
      </c>
      <c r="O361" s="443">
        <f>'2. FTNC CAN'!O361+'3. FTNC USD'!O361+'4. FTNC EUR'!O361+'5. FTNC GBP'!O361+'6. FTNC Autres (inclus)'!O361</f>
        <v>0</v>
      </c>
      <c r="P361" s="443">
        <f>'2. FTNC CAN'!P361+'3. FTNC USD'!P361+'4. FTNC EUR'!P361+'5. FTNC GBP'!P361+'6. FTNC Autres (inclus)'!P361</f>
        <v>0</v>
      </c>
      <c r="Q361" s="445">
        <f>'2. FTNC CAN'!Q361+'3. FTNC USD'!Q361+'4. FTNC EUR'!Q361+'5. FTNC GBP'!Q361+'6. FTNC Autres (inclus)'!Q361</f>
        <v>0</v>
      </c>
      <c r="R361" s="443">
        <f>'2. FTNC CAN'!R361+'3. FTNC USD'!R361+'4. FTNC EUR'!R361+'5. FTNC GBP'!R361+'6. FTNC Autres (inclus)'!R361</f>
        <v>0</v>
      </c>
      <c r="S361" s="444">
        <f>'2. FTNC CAN'!S361+'3. FTNC USD'!S361+'4. FTNC EUR'!S361+'5. FTNC GBP'!S361+'6. FTNC Autres (inclus)'!S361</f>
        <v>0</v>
      </c>
      <c r="T361" s="443">
        <f>'2. FTNC CAN'!T361+'3. FTNC USD'!T361+'4. FTNC EUR'!T361+'5. FTNC GBP'!T361+'6. FTNC Autres (inclus)'!T361</f>
        <v>0</v>
      </c>
      <c r="U361" s="444">
        <f>'2. FTNC CAN'!U361+'3. FTNC USD'!U361+'4. FTNC EUR'!U361+'5. FTNC GBP'!U361+'6. FTNC Autres (inclus)'!U361</f>
        <v>0</v>
      </c>
      <c r="V361" s="443">
        <f>'2. FTNC CAN'!V361+'3. FTNC USD'!V361+'4. FTNC EUR'!V361+'5. FTNC GBP'!V361+'6. FTNC Autres (inclus)'!V361</f>
        <v>0</v>
      </c>
      <c r="W361" s="444">
        <f>'2. FTNC CAN'!W361+'3. FTNC USD'!W361+'4. FTNC EUR'!W361+'5. FTNC GBP'!W361+'6. FTNC Autres (inclus)'!W361</f>
        <v>0</v>
      </c>
      <c r="X361" s="443">
        <f>'2. FTNC CAN'!X361+'3. FTNC USD'!X361+'4. FTNC EUR'!X361+'5. FTNC GBP'!X361+'6. FTNC Autres (inclus)'!X361</f>
        <v>0</v>
      </c>
      <c r="Y361" s="444">
        <f>'2. FTNC CAN'!Y361+'3. FTNC USD'!Y361+'4. FTNC EUR'!Y361+'5. FTNC GBP'!Y361+'6. FTNC Autres (inclus)'!Y361</f>
        <v>0</v>
      </c>
      <c r="Z361" s="443">
        <f>'2. FTNC CAN'!Z361+'3. FTNC USD'!Z361+'4. FTNC EUR'!Z361+'5. FTNC GBP'!Z361+'6. FTNC Autres (inclus)'!Z361</f>
        <v>0</v>
      </c>
      <c r="AA361" s="444">
        <f>'2. FTNC CAN'!AA361+'3. FTNC USD'!AA361+'4. FTNC EUR'!AA361+'5. FTNC GBP'!AA361+'6. FTNC Autres (inclus)'!AA361</f>
        <v>0</v>
      </c>
      <c r="AB361" s="447">
        <f>'2. FTNC CAN'!AB361+'3. FTNC USD'!AB361+'4. FTNC EUR'!AB361+'5. FTNC GBP'!AB361+'6. FTNC Autres (inclus)'!AB361</f>
        <v>0</v>
      </c>
      <c r="AC361" s="441">
        <f>'2. FTNC CAN'!AC361+'3. FTNC USD'!AC361+'4. FTNC EUR'!AC361+'5. FTNC GBP'!AC361+'6. FTNC Autres (inclus)'!AC361</f>
        <v>0</v>
      </c>
      <c r="AD361" s="996"/>
      <c r="AE361" s="997"/>
      <c r="AF361" s="998"/>
    </row>
    <row r="362" spans="1:32" ht="15" customHeight="1" x14ac:dyDescent="0.2">
      <c r="A362" s="232">
        <v>145</v>
      </c>
      <c r="B362" s="474"/>
      <c r="C362" s="267"/>
      <c r="D362" s="267"/>
      <c r="E362" s="483"/>
      <c r="F362" s="859" t="s">
        <v>571</v>
      </c>
      <c r="G362" s="860"/>
      <c r="H362" s="860"/>
      <c r="I362" s="860"/>
      <c r="J362" s="860"/>
      <c r="K362" s="860"/>
      <c r="L362" s="861"/>
      <c r="M362" s="441">
        <f>'2. FTNC CAN'!M362+'3. FTNC USD'!M362+'4. FTNC EUR'!M362+'5. FTNC GBP'!M362+'6. FTNC Autres (inclus)'!M362</f>
        <v>0</v>
      </c>
      <c r="N362" s="446">
        <f>'2. FTNC CAN'!N362+'3. FTNC USD'!N362+'4. FTNC EUR'!N362+'5. FTNC GBP'!N362+'6. FTNC Autres (inclus)'!N362</f>
        <v>0</v>
      </c>
      <c r="O362" s="443">
        <f>'2. FTNC CAN'!O362+'3. FTNC USD'!O362+'4. FTNC EUR'!O362+'5. FTNC GBP'!O362+'6. FTNC Autres (inclus)'!O362</f>
        <v>0</v>
      </c>
      <c r="P362" s="443">
        <f>'2. FTNC CAN'!P362+'3. FTNC USD'!P362+'4. FTNC EUR'!P362+'5. FTNC GBP'!P362+'6. FTNC Autres (inclus)'!P362</f>
        <v>0</v>
      </c>
      <c r="Q362" s="445">
        <f>'2. FTNC CAN'!Q362+'3. FTNC USD'!Q362+'4. FTNC EUR'!Q362+'5. FTNC GBP'!Q362+'6. FTNC Autres (inclus)'!Q362</f>
        <v>0</v>
      </c>
      <c r="R362" s="443">
        <f>'2. FTNC CAN'!R362+'3. FTNC USD'!R362+'4. FTNC EUR'!R362+'5. FTNC GBP'!R362+'6. FTNC Autres (inclus)'!R362</f>
        <v>0</v>
      </c>
      <c r="S362" s="444">
        <f>'2. FTNC CAN'!S362+'3. FTNC USD'!S362+'4. FTNC EUR'!S362+'5. FTNC GBP'!S362+'6. FTNC Autres (inclus)'!S362</f>
        <v>0</v>
      </c>
      <c r="T362" s="443">
        <f>'2. FTNC CAN'!T362+'3. FTNC USD'!T362+'4. FTNC EUR'!T362+'5. FTNC GBP'!T362+'6. FTNC Autres (inclus)'!T362</f>
        <v>0</v>
      </c>
      <c r="U362" s="444">
        <f>'2. FTNC CAN'!U362+'3. FTNC USD'!U362+'4. FTNC EUR'!U362+'5. FTNC GBP'!U362+'6. FTNC Autres (inclus)'!U362</f>
        <v>0</v>
      </c>
      <c r="V362" s="443">
        <f>'2. FTNC CAN'!V362+'3. FTNC USD'!V362+'4. FTNC EUR'!V362+'5. FTNC GBP'!V362+'6. FTNC Autres (inclus)'!V362</f>
        <v>0</v>
      </c>
      <c r="W362" s="444">
        <f>'2. FTNC CAN'!W362+'3. FTNC USD'!W362+'4. FTNC EUR'!W362+'5. FTNC GBP'!W362+'6. FTNC Autres (inclus)'!W362</f>
        <v>0</v>
      </c>
      <c r="X362" s="443">
        <f>'2. FTNC CAN'!X362+'3. FTNC USD'!X362+'4. FTNC EUR'!X362+'5. FTNC GBP'!X362+'6. FTNC Autres (inclus)'!X362</f>
        <v>0</v>
      </c>
      <c r="Y362" s="444">
        <f>'2. FTNC CAN'!Y362+'3. FTNC USD'!Y362+'4. FTNC EUR'!Y362+'5. FTNC GBP'!Y362+'6. FTNC Autres (inclus)'!Y362</f>
        <v>0</v>
      </c>
      <c r="Z362" s="443">
        <f>'2. FTNC CAN'!Z362+'3. FTNC USD'!Z362+'4. FTNC EUR'!Z362+'5. FTNC GBP'!Z362+'6. FTNC Autres (inclus)'!Z362</f>
        <v>0</v>
      </c>
      <c r="AA362" s="444">
        <f>'2. FTNC CAN'!AA362+'3. FTNC USD'!AA362+'4. FTNC EUR'!AA362+'5. FTNC GBP'!AA362+'6. FTNC Autres (inclus)'!AA362</f>
        <v>0</v>
      </c>
      <c r="AB362" s="447">
        <f>'2. FTNC CAN'!AB362+'3. FTNC USD'!AB362+'4. FTNC EUR'!AB362+'5. FTNC GBP'!AB362+'6. FTNC Autres (inclus)'!AB362</f>
        <v>0</v>
      </c>
      <c r="AC362" s="441">
        <f>'2. FTNC CAN'!AC362+'3. FTNC USD'!AC362+'4. FTNC EUR'!AC362+'5. FTNC GBP'!AC362+'6. FTNC Autres (inclus)'!AC362</f>
        <v>0</v>
      </c>
      <c r="AD362" s="996"/>
      <c r="AE362" s="997"/>
      <c r="AF362" s="998"/>
    </row>
    <row r="363" spans="1:32" ht="15" customHeight="1" x14ac:dyDescent="0.2">
      <c r="A363" s="232">
        <v>146</v>
      </c>
      <c r="B363" s="474"/>
      <c r="C363" s="267"/>
      <c r="D363" s="267"/>
      <c r="E363" s="853" t="s">
        <v>119</v>
      </c>
      <c r="F363" s="854"/>
      <c r="G363" s="854"/>
      <c r="H363" s="854"/>
      <c r="I363" s="854"/>
      <c r="J363" s="854"/>
      <c r="K363" s="854"/>
      <c r="L363" s="855"/>
      <c r="M363" s="441">
        <f>SUBTOTAL(9,M364:M366)</f>
        <v>0</v>
      </c>
      <c r="N363" s="446">
        <f t="shared" ref="N363:AC363" si="91">SUBTOTAL(9,N364:N366)</f>
        <v>0</v>
      </c>
      <c r="O363" s="443">
        <f t="shared" si="91"/>
        <v>0</v>
      </c>
      <c r="P363" s="443">
        <f t="shared" si="91"/>
        <v>0</v>
      </c>
      <c r="Q363" s="445">
        <f t="shared" si="91"/>
        <v>0</v>
      </c>
      <c r="R363" s="443">
        <f t="shared" si="91"/>
        <v>0</v>
      </c>
      <c r="S363" s="444">
        <f t="shared" si="91"/>
        <v>0</v>
      </c>
      <c r="T363" s="443">
        <f t="shared" si="91"/>
        <v>0</v>
      </c>
      <c r="U363" s="444">
        <f t="shared" si="91"/>
        <v>0</v>
      </c>
      <c r="V363" s="443">
        <f t="shared" si="91"/>
        <v>0</v>
      </c>
      <c r="W363" s="444">
        <f t="shared" si="91"/>
        <v>0</v>
      </c>
      <c r="X363" s="443">
        <f t="shared" si="91"/>
        <v>0</v>
      </c>
      <c r="Y363" s="444">
        <f t="shared" si="91"/>
        <v>0</v>
      </c>
      <c r="Z363" s="443">
        <f t="shared" si="91"/>
        <v>0</v>
      </c>
      <c r="AA363" s="444">
        <f t="shared" si="91"/>
        <v>0</v>
      </c>
      <c r="AB363" s="447">
        <f t="shared" si="91"/>
        <v>0</v>
      </c>
      <c r="AC363" s="441">
        <f t="shared" si="91"/>
        <v>0</v>
      </c>
      <c r="AD363" s="996"/>
      <c r="AE363" s="997"/>
      <c r="AF363" s="998"/>
    </row>
    <row r="364" spans="1:32" ht="15" customHeight="1" x14ac:dyDescent="0.2">
      <c r="A364" s="232">
        <v>147</v>
      </c>
      <c r="B364" s="474"/>
      <c r="C364" s="267"/>
      <c r="D364" s="267"/>
      <c r="E364" s="483"/>
      <c r="F364" s="856" t="s">
        <v>116</v>
      </c>
      <c r="G364" s="857"/>
      <c r="H364" s="857"/>
      <c r="I364" s="857"/>
      <c r="J364" s="857"/>
      <c r="K364" s="857"/>
      <c r="L364" s="858"/>
      <c r="M364" s="441">
        <f>'2. FTNC CAN'!M364+'3. FTNC USD'!M364+'4. FTNC EUR'!M364+'5. FTNC GBP'!M364+'6. FTNC Autres (inclus)'!M364</f>
        <v>0</v>
      </c>
      <c r="N364" s="446">
        <f>'2. FTNC CAN'!N364+'3. FTNC USD'!N364+'4. FTNC EUR'!N364+'5. FTNC GBP'!N364+'6. FTNC Autres (inclus)'!N364</f>
        <v>0</v>
      </c>
      <c r="O364" s="443">
        <f>'2. FTNC CAN'!O364+'3. FTNC USD'!O364+'4. FTNC EUR'!O364+'5. FTNC GBP'!O364+'6. FTNC Autres (inclus)'!O364</f>
        <v>0</v>
      </c>
      <c r="P364" s="443">
        <f>'2. FTNC CAN'!P364+'3. FTNC USD'!P364+'4. FTNC EUR'!P364+'5. FTNC GBP'!P364+'6. FTNC Autres (inclus)'!P364</f>
        <v>0</v>
      </c>
      <c r="Q364" s="445">
        <f>'2. FTNC CAN'!Q364+'3. FTNC USD'!Q364+'4. FTNC EUR'!Q364+'5. FTNC GBP'!Q364+'6. FTNC Autres (inclus)'!Q364</f>
        <v>0</v>
      </c>
      <c r="R364" s="443">
        <f>'2. FTNC CAN'!R364+'3. FTNC USD'!R364+'4. FTNC EUR'!R364+'5. FTNC GBP'!R364+'6. FTNC Autres (inclus)'!R364</f>
        <v>0</v>
      </c>
      <c r="S364" s="444">
        <f>'2. FTNC CAN'!S364+'3. FTNC USD'!S364+'4. FTNC EUR'!S364+'5. FTNC GBP'!S364+'6. FTNC Autres (inclus)'!S364</f>
        <v>0</v>
      </c>
      <c r="T364" s="443">
        <f>'2. FTNC CAN'!T364+'3. FTNC USD'!T364+'4. FTNC EUR'!T364+'5. FTNC GBP'!T364+'6. FTNC Autres (inclus)'!T364</f>
        <v>0</v>
      </c>
      <c r="U364" s="444">
        <f>'2. FTNC CAN'!U364+'3. FTNC USD'!U364+'4. FTNC EUR'!U364+'5. FTNC GBP'!U364+'6. FTNC Autres (inclus)'!U364</f>
        <v>0</v>
      </c>
      <c r="V364" s="443">
        <f>'2. FTNC CAN'!V364+'3. FTNC USD'!V364+'4. FTNC EUR'!V364+'5. FTNC GBP'!V364+'6. FTNC Autres (inclus)'!V364</f>
        <v>0</v>
      </c>
      <c r="W364" s="444">
        <f>'2. FTNC CAN'!W364+'3. FTNC USD'!W364+'4. FTNC EUR'!W364+'5. FTNC GBP'!W364+'6. FTNC Autres (inclus)'!W364</f>
        <v>0</v>
      </c>
      <c r="X364" s="443">
        <f>'2. FTNC CAN'!X364+'3. FTNC USD'!X364+'4. FTNC EUR'!X364+'5. FTNC GBP'!X364+'6. FTNC Autres (inclus)'!X364</f>
        <v>0</v>
      </c>
      <c r="Y364" s="444">
        <f>'2. FTNC CAN'!Y364+'3. FTNC USD'!Y364+'4. FTNC EUR'!Y364+'5. FTNC GBP'!Y364+'6. FTNC Autres (inclus)'!Y364</f>
        <v>0</v>
      </c>
      <c r="Z364" s="443">
        <f>'2. FTNC CAN'!Z364+'3. FTNC USD'!Z364+'4. FTNC EUR'!Z364+'5. FTNC GBP'!Z364+'6. FTNC Autres (inclus)'!Z364</f>
        <v>0</v>
      </c>
      <c r="AA364" s="444">
        <f>'2. FTNC CAN'!AA364+'3. FTNC USD'!AA364+'4. FTNC EUR'!AA364+'5. FTNC GBP'!AA364+'6. FTNC Autres (inclus)'!AA364</f>
        <v>0</v>
      </c>
      <c r="AB364" s="447">
        <f>'2. FTNC CAN'!AB364+'3. FTNC USD'!AB364+'4. FTNC EUR'!AB364+'5. FTNC GBP'!AB364+'6. FTNC Autres (inclus)'!AB364</f>
        <v>0</v>
      </c>
      <c r="AC364" s="441">
        <f>'2. FTNC CAN'!AC364+'3. FTNC USD'!AC364+'4. FTNC EUR'!AC364+'5. FTNC GBP'!AC364+'6. FTNC Autres (inclus)'!AC364</f>
        <v>0</v>
      </c>
      <c r="AD364" s="996"/>
      <c r="AE364" s="997"/>
      <c r="AF364" s="998"/>
    </row>
    <row r="365" spans="1:32" ht="15" customHeight="1" x14ac:dyDescent="0.2">
      <c r="A365" s="232">
        <v>148</v>
      </c>
      <c r="B365" s="474"/>
      <c r="C365" s="267"/>
      <c r="D365" s="267"/>
      <c r="E365" s="483"/>
      <c r="F365" s="915" t="s">
        <v>567</v>
      </c>
      <c r="G365" s="916"/>
      <c r="H365" s="916"/>
      <c r="I365" s="916"/>
      <c r="J365" s="916"/>
      <c r="K365" s="916"/>
      <c r="L365" s="917"/>
      <c r="M365" s="441">
        <f>'2. FTNC CAN'!M365+'3. FTNC USD'!M365+'4. FTNC EUR'!M365+'5. FTNC GBP'!M365+'6. FTNC Autres (inclus)'!M365</f>
        <v>0</v>
      </c>
      <c r="N365" s="446">
        <f>'2. FTNC CAN'!N365+'3. FTNC USD'!N365+'4. FTNC EUR'!N365+'5. FTNC GBP'!N365+'6. FTNC Autres (inclus)'!N365</f>
        <v>0</v>
      </c>
      <c r="O365" s="443">
        <f>'2. FTNC CAN'!O365+'3. FTNC USD'!O365+'4. FTNC EUR'!O365+'5. FTNC GBP'!O365+'6. FTNC Autres (inclus)'!O365</f>
        <v>0</v>
      </c>
      <c r="P365" s="443">
        <f>'2. FTNC CAN'!P365+'3. FTNC USD'!P365+'4. FTNC EUR'!P365+'5. FTNC GBP'!P365+'6. FTNC Autres (inclus)'!P365</f>
        <v>0</v>
      </c>
      <c r="Q365" s="445">
        <f>'2. FTNC CAN'!Q365+'3. FTNC USD'!Q365+'4. FTNC EUR'!Q365+'5. FTNC GBP'!Q365+'6. FTNC Autres (inclus)'!Q365</f>
        <v>0</v>
      </c>
      <c r="R365" s="443">
        <f>'2. FTNC CAN'!R365+'3. FTNC USD'!R365+'4. FTNC EUR'!R365+'5. FTNC GBP'!R365+'6. FTNC Autres (inclus)'!R365</f>
        <v>0</v>
      </c>
      <c r="S365" s="444">
        <f>'2. FTNC CAN'!S365+'3. FTNC USD'!S365+'4. FTNC EUR'!S365+'5. FTNC GBP'!S365+'6. FTNC Autres (inclus)'!S365</f>
        <v>0</v>
      </c>
      <c r="T365" s="443">
        <f>'2. FTNC CAN'!T365+'3. FTNC USD'!T365+'4. FTNC EUR'!T365+'5. FTNC GBP'!T365+'6. FTNC Autres (inclus)'!T365</f>
        <v>0</v>
      </c>
      <c r="U365" s="444">
        <f>'2. FTNC CAN'!U365+'3. FTNC USD'!U365+'4. FTNC EUR'!U365+'5. FTNC GBP'!U365+'6. FTNC Autres (inclus)'!U365</f>
        <v>0</v>
      </c>
      <c r="V365" s="443">
        <f>'2. FTNC CAN'!V365+'3. FTNC USD'!V365+'4. FTNC EUR'!V365+'5. FTNC GBP'!V365+'6. FTNC Autres (inclus)'!V365</f>
        <v>0</v>
      </c>
      <c r="W365" s="444">
        <f>'2. FTNC CAN'!W365+'3. FTNC USD'!W365+'4. FTNC EUR'!W365+'5. FTNC GBP'!W365+'6. FTNC Autres (inclus)'!W365</f>
        <v>0</v>
      </c>
      <c r="X365" s="443">
        <f>'2. FTNC CAN'!X365+'3. FTNC USD'!X365+'4. FTNC EUR'!X365+'5. FTNC GBP'!X365+'6. FTNC Autres (inclus)'!X365</f>
        <v>0</v>
      </c>
      <c r="Y365" s="444">
        <f>'2. FTNC CAN'!Y365+'3. FTNC USD'!Y365+'4. FTNC EUR'!Y365+'5. FTNC GBP'!Y365+'6. FTNC Autres (inclus)'!Y365</f>
        <v>0</v>
      </c>
      <c r="Z365" s="443">
        <f>'2. FTNC CAN'!Z365+'3. FTNC USD'!Z365+'4. FTNC EUR'!Z365+'5. FTNC GBP'!Z365+'6. FTNC Autres (inclus)'!Z365</f>
        <v>0</v>
      </c>
      <c r="AA365" s="444">
        <f>'2. FTNC CAN'!AA365+'3. FTNC USD'!AA365+'4. FTNC EUR'!AA365+'5. FTNC GBP'!AA365+'6. FTNC Autres (inclus)'!AA365</f>
        <v>0</v>
      </c>
      <c r="AB365" s="447">
        <f>'2. FTNC CAN'!AB365+'3. FTNC USD'!AB365+'4. FTNC EUR'!AB365+'5. FTNC GBP'!AB365+'6. FTNC Autres (inclus)'!AB365</f>
        <v>0</v>
      </c>
      <c r="AC365" s="441">
        <f>'2. FTNC CAN'!AC365+'3. FTNC USD'!AC365+'4. FTNC EUR'!AC365+'5. FTNC GBP'!AC365+'6. FTNC Autres (inclus)'!AC365</f>
        <v>0</v>
      </c>
      <c r="AD365" s="996"/>
      <c r="AE365" s="997"/>
      <c r="AF365" s="998"/>
    </row>
    <row r="366" spans="1:32" ht="27.75" customHeight="1" x14ac:dyDescent="0.2">
      <c r="A366" s="232">
        <v>149</v>
      </c>
      <c r="B366" s="474"/>
      <c r="C366" s="267"/>
      <c r="D366" s="267"/>
      <c r="E366" s="483"/>
      <c r="F366" s="859" t="s">
        <v>431</v>
      </c>
      <c r="G366" s="860"/>
      <c r="H366" s="860"/>
      <c r="I366" s="860"/>
      <c r="J366" s="860"/>
      <c r="K366" s="860"/>
      <c r="L366" s="861"/>
      <c r="M366" s="441">
        <f>'2. FTNC CAN'!M366+'3. FTNC USD'!M366+'4. FTNC EUR'!M366+'5. FTNC GBP'!M366+'6. FTNC Autres (inclus)'!M366</f>
        <v>0</v>
      </c>
      <c r="N366" s="446">
        <f>'2. FTNC CAN'!N366+'3. FTNC USD'!N366+'4. FTNC EUR'!N366+'5. FTNC GBP'!N366+'6. FTNC Autres (inclus)'!N366</f>
        <v>0</v>
      </c>
      <c r="O366" s="443">
        <f>'2. FTNC CAN'!O366+'3. FTNC USD'!O366+'4. FTNC EUR'!O366+'5. FTNC GBP'!O366+'6. FTNC Autres (inclus)'!O366</f>
        <v>0</v>
      </c>
      <c r="P366" s="443">
        <f>'2. FTNC CAN'!P366+'3. FTNC USD'!P366+'4. FTNC EUR'!P366+'5. FTNC GBP'!P366+'6. FTNC Autres (inclus)'!P366</f>
        <v>0</v>
      </c>
      <c r="Q366" s="445">
        <f>'2. FTNC CAN'!Q366+'3. FTNC USD'!Q366+'4. FTNC EUR'!Q366+'5. FTNC GBP'!Q366+'6. FTNC Autres (inclus)'!Q366</f>
        <v>0</v>
      </c>
      <c r="R366" s="443">
        <f>'2. FTNC CAN'!R366+'3. FTNC USD'!R366+'4. FTNC EUR'!R366+'5. FTNC GBP'!R366+'6. FTNC Autres (inclus)'!R366</f>
        <v>0</v>
      </c>
      <c r="S366" s="444">
        <f>'2. FTNC CAN'!S366+'3. FTNC USD'!S366+'4. FTNC EUR'!S366+'5. FTNC GBP'!S366+'6. FTNC Autres (inclus)'!S366</f>
        <v>0</v>
      </c>
      <c r="T366" s="443">
        <f>'2. FTNC CAN'!T366+'3. FTNC USD'!T366+'4. FTNC EUR'!T366+'5. FTNC GBP'!T366+'6. FTNC Autres (inclus)'!T366</f>
        <v>0</v>
      </c>
      <c r="U366" s="444">
        <f>'2. FTNC CAN'!U366+'3. FTNC USD'!U366+'4. FTNC EUR'!U366+'5. FTNC GBP'!U366+'6. FTNC Autres (inclus)'!U366</f>
        <v>0</v>
      </c>
      <c r="V366" s="443">
        <f>'2. FTNC CAN'!V366+'3. FTNC USD'!V366+'4. FTNC EUR'!V366+'5. FTNC GBP'!V366+'6. FTNC Autres (inclus)'!V366</f>
        <v>0</v>
      </c>
      <c r="W366" s="444">
        <f>'2. FTNC CAN'!W366+'3. FTNC USD'!W366+'4. FTNC EUR'!W366+'5. FTNC GBP'!W366+'6. FTNC Autres (inclus)'!W366</f>
        <v>0</v>
      </c>
      <c r="X366" s="443">
        <f>'2. FTNC CAN'!X366+'3. FTNC USD'!X366+'4. FTNC EUR'!X366+'5. FTNC GBP'!X366+'6. FTNC Autres (inclus)'!X366</f>
        <v>0</v>
      </c>
      <c r="Y366" s="444">
        <f>'2. FTNC CAN'!Y366+'3. FTNC USD'!Y366+'4. FTNC EUR'!Y366+'5. FTNC GBP'!Y366+'6. FTNC Autres (inclus)'!Y366</f>
        <v>0</v>
      </c>
      <c r="Z366" s="443">
        <f>'2. FTNC CAN'!Z366+'3. FTNC USD'!Z366+'4. FTNC EUR'!Z366+'5. FTNC GBP'!Z366+'6. FTNC Autres (inclus)'!Z366</f>
        <v>0</v>
      </c>
      <c r="AA366" s="444">
        <f>'2. FTNC CAN'!AA366+'3. FTNC USD'!AA366+'4. FTNC EUR'!AA366+'5. FTNC GBP'!AA366+'6. FTNC Autres (inclus)'!AA366</f>
        <v>0</v>
      </c>
      <c r="AB366" s="447">
        <f>'2. FTNC CAN'!AB366+'3. FTNC USD'!AB366+'4. FTNC EUR'!AB366+'5. FTNC GBP'!AB366+'6. FTNC Autres (inclus)'!AB366</f>
        <v>0</v>
      </c>
      <c r="AC366" s="441">
        <f>'2. FTNC CAN'!AC366+'3. FTNC USD'!AC366+'4. FTNC EUR'!AC366+'5. FTNC GBP'!AC366+'6. FTNC Autres (inclus)'!AC366</f>
        <v>0</v>
      </c>
      <c r="AD366" s="996"/>
      <c r="AE366" s="997"/>
      <c r="AF366" s="998"/>
    </row>
    <row r="367" spans="1:32" ht="15" customHeight="1" x14ac:dyDescent="0.2">
      <c r="A367" s="232">
        <v>150</v>
      </c>
      <c r="B367" s="474"/>
      <c r="C367" s="267"/>
      <c r="D367" s="267"/>
      <c r="E367" s="853" t="s">
        <v>120</v>
      </c>
      <c r="F367" s="854"/>
      <c r="G367" s="854"/>
      <c r="H367" s="854"/>
      <c r="I367" s="854"/>
      <c r="J367" s="854"/>
      <c r="K367" s="854"/>
      <c r="L367" s="855"/>
      <c r="M367" s="407">
        <f>SUBTOTAL(9,M368:M369)</f>
        <v>0</v>
      </c>
      <c r="N367" s="410">
        <f t="shared" ref="N367" si="92">SUBTOTAL(9,N368:N369)</f>
        <v>0</v>
      </c>
      <c r="O367" s="414">
        <f t="shared" ref="O367" si="93">SUBTOTAL(9,O368:O369)</f>
        <v>0</v>
      </c>
      <c r="P367" s="413">
        <f t="shared" ref="P367" si="94">SUBTOTAL(9,P368:P369)</f>
        <v>0</v>
      </c>
      <c r="Q367" s="415">
        <f t="shared" ref="Q367" si="95">SUBTOTAL(9,Q368:Q369)</f>
        <v>0</v>
      </c>
      <c r="R367" s="414">
        <f t="shared" ref="R367" si="96">SUBTOTAL(9,R368:R369)</f>
        <v>0</v>
      </c>
      <c r="S367" s="414">
        <f t="shared" ref="S367" si="97">SUBTOTAL(9,S368:S369)</f>
        <v>0</v>
      </c>
      <c r="T367" s="414">
        <f t="shared" ref="T367" si="98">SUBTOTAL(9,T368:T369)</f>
        <v>0</v>
      </c>
      <c r="U367" s="414">
        <f t="shared" ref="U367" si="99">SUBTOTAL(9,U368:U369)</f>
        <v>0</v>
      </c>
      <c r="V367" s="414">
        <f t="shared" ref="V367" si="100">SUBTOTAL(9,V368:V369)</f>
        <v>0</v>
      </c>
      <c r="W367" s="414">
        <f t="shared" ref="W367" si="101">SUBTOTAL(9,W368:W369)</f>
        <v>0</v>
      </c>
      <c r="X367" s="414">
        <f t="shared" ref="X367" si="102">SUBTOTAL(9,X368:X369)</f>
        <v>0</v>
      </c>
      <c r="Y367" s="414">
        <f t="shared" ref="Y367" si="103">SUBTOTAL(9,Y368:Y369)</f>
        <v>0</v>
      </c>
      <c r="Z367" s="414">
        <f t="shared" ref="Z367" si="104">SUBTOTAL(9,Z368:Z369)</f>
        <v>0</v>
      </c>
      <c r="AA367" s="414">
        <f t="shared" ref="AA367" si="105">SUBTOTAL(9,AA368:AA369)</f>
        <v>0</v>
      </c>
      <c r="AB367" s="424">
        <f t="shared" ref="AB367" si="106">SUBTOTAL(9,AB368:AB369)</f>
        <v>0</v>
      </c>
      <c r="AC367" s="407">
        <f t="shared" ref="AC367" si="107">SUBTOTAL(9,AC368:AC369)</f>
        <v>0</v>
      </c>
      <c r="AD367" s="996"/>
      <c r="AE367" s="997"/>
      <c r="AF367" s="998"/>
    </row>
    <row r="368" spans="1:32" ht="15" customHeight="1" x14ac:dyDescent="0.2">
      <c r="A368" s="232">
        <v>151</v>
      </c>
      <c r="B368" s="474"/>
      <c r="C368" s="267"/>
      <c r="D368" s="267"/>
      <c r="E368" s="483"/>
      <c r="F368" s="856" t="s">
        <v>117</v>
      </c>
      <c r="G368" s="857"/>
      <c r="H368" s="857"/>
      <c r="I368" s="857"/>
      <c r="J368" s="857"/>
      <c r="K368" s="857"/>
      <c r="L368" s="858"/>
      <c r="M368" s="441">
        <f>'2. FTNC CAN'!M368+'3. FTNC USD'!M368+'4. FTNC EUR'!M368+'5. FTNC GBP'!M368+'6. FTNC Autres (inclus)'!M368</f>
        <v>0</v>
      </c>
      <c r="N368" s="446">
        <f>'2. FTNC CAN'!N368+'3. FTNC USD'!N368+'4. FTNC EUR'!N368+'5. FTNC GBP'!N368+'6. FTNC Autres (inclus)'!N368</f>
        <v>0</v>
      </c>
      <c r="O368" s="443">
        <f>'2. FTNC CAN'!O368+'3. FTNC USD'!O368+'4. FTNC EUR'!O368+'5. FTNC GBP'!O368+'6. FTNC Autres (inclus)'!O368</f>
        <v>0</v>
      </c>
      <c r="P368" s="443">
        <f>'2. FTNC CAN'!P368+'3. FTNC USD'!P368+'4. FTNC EUR'!P368+'5. FTNC GBP'!P368+'6. FTNC Autres (inclus)'!P368</f>
        <v>0</v>
      </c>
      <c r="Q368" s="445">
        <f>'2. FTNC CAN'!Q368+'3. FTNC USD'!Q368+'4. FTNC EUR'!Q368+'5. FTNC GBP'!Q368+'6. FTNC Autres (inclus)'!Q368</f>
        <v>0</v>
      </c>
      <c r="R368" s="443">
        <f>'2. FTNC CAN'!R368+'3. FTNC USD'!R368+'4. FTNC EUR'!R368+'5. FTNC GBP'!R368+'6. FTNC Autres (inclus)'!R368</f>
        <v>0</v>
      </c>
      <c r="S368" s="444">
        <f>'2. FTNC CAN'!S368+'3. FTNC USD'!S368+'4. FTNC EUR'!S368+'5. FTNC GBP'!S368+'6. FTNC Autres (inclus)'!S368</f>
        <v>0</v>
      </c>
      <c r="T368" s="443">
        <f>'2. FTNC CAN'!T368+'3. FTNC USD'!T368+'4. FTNC EUR'!T368+'5. FTNC GBP'!T368+'6. FTNC Autres (inclus)'!T368</f>
        <v>0</v>
      </c>
      <c r="U368" s="444">
        <f>'2. FTNC CAN'!U368+'3. FTNC USD'!U368+'4. FTNC EUR'!U368+'5. FTNC GBP'!U368+'6. FTNC Autres (inclus)'!U368</f>
        <v>0</v>
      </c>
      <c r="V368" s="443">
        <f>'2. FTNC CAN'!V368+'3. FTNC USD'!V368+'4. FTNC EUR'!V368+'5. FTNC GBP'!V368+'6. FTNC Autres (inclus)'!V368</f>
        <v>0</v>
      </c>
      <c r="W368" s="444">
        <f>'2. FTNC CAN'!W368+'3. FTNC USD'!W368+'4. FTNC EUR'!W368+'5. FTNC GBP'!W368+'6. FTNC Autres (inclus)'!W368</f>
        <v>0</v>
      </c>
      <c r="X368" s="443">
        <f>'2. FTNC CAN'!X368+'3. FTNC USD'!X368+'4. FTNC EUR'!X368+'5. FTNC GBP'!X368+'6. FTNC Autres (inclus)'!X368</f>
        <v>0</v>
      </c>
      <c r="Y368" s="444">
        <f>'2. FTNC CAN'!Y368+'3. FTNC USD'!Y368+'4. FTNC EUR'!Y368+'5. FTNC GBP'!Y368+'6. FTNC Autres (inclus)'!Y368</f>
        <v>0</v>
      </c>
      <c r="Z368" s="443">
        <f>'2. FTNC CAN'!Z368+'3. FTNC USD'!Z368+'4. FTNC EUR'!Z368+'5. FTNC GBP'!Z368+'6. FTNC Autres (inclus)'!Z368</f>
        <v>0</v>
      </c>
      <c r="AA368" s="444">
        <f>'2. FTNC CAN'!AA368+'3. FTNC USD'!AA368+'4. FTNC EUR'!AA368+'5. FTNC GBP'!AA368+'6. FTNC Autres (inclus)'!AA368</f>
        <v>0</v>
      </c>
      <c r="AB368" s="447">
        <f>'2. FTNC CAN'!AB368+'3. FTNC USD'!AB368+'4. FTNC EUR'!AB368+'5. FTNC GBP'!AB368+'6. FTNC Autres (inclus)'!AB368</f>
        <v>0</v>
      </c>
      <c r="AC368" s="441">
        <f>'2. FTNC CAN'!AC368+'3. FTNC USD'!AC368+'4. FTNC EUR'!AC368+'5. FTNC GBP'!AC368+'6. FTNC Autres (inclus)'!AC368</f>
        <v>0</v>
      </c>
      <c r="AD368" s="996"/>
      <c r="AE368" s="997"/>
      <c r="AF368" s="998"/>
    </row>
    <row r="369" spans="1:32" ht="15" customHeight="1" x14ac:dyDescent="0.2">
      <c r="A369" s="232">
        <v>152</v>
      </c>
      <c r="B369" s="474"/>
      <c r="C369" s="267"/>
      <c r="D369" s="267"/>
      <c r="E369" s="483"/>
      <c r="F369" s="859" t="s">
        <v>572</v>
      </c>
      <c r="G369" s="860"/>
      <c r="H369" s="860"/>
      <c r="I369" s="860"/>
      <c r="J369" s="860"/>
      <c r="K369" s="860"/>
      <c r="L369" s="861"/>
      <c r="M369" s="441">
        <f>'2. FTNC CAN'!M369+'3. FTNC USD'!M369+'4. FTNC EUR'!M369+'5. FTNC GBP'!M369+'6. FTNC Autres (inclus)'!M369</f>
        <v>0</v>
      </c>
      <c r="N369" s="446">
        <f>'2. FTNC CAN'!N369+'3. FTNC USD'!N369+'4. FTNC EUR'!N369+'5. FTNC GBP'!N369+'6. FTNC Autres (inclus)'!N369</f>
        <v>0</v>
      </c>
      <c r="O369" s="443">
        <f>'2. FTNC CAN'!O369+'3. FTNC USD'!O369+'4. FTNC EUR'!O369+'5. FTNC GBP'!O369+'6. FTNC Autres (inclus)'!O369</f>
        <v>0</v>
      </c>
      <c r="P369" s="443">
        <f>'2. FTNC CAN'!P369+'3. FTNC USD'!P369+'4. FTNC EUR'!P369+'5. FTNC GBP'!P369+'6. FTNC Autres (inclus)'!P369</f>
        <v>0</v>
      </c>
      <c r="Q369" s="445">
        <f>'2. FTNC CAN'!Q369+'3. FTNC USD'!Q369+'4. FTNC EUR'!Q369+'5. FTNC GBP'!Q369+'6. FTNC Autres (inclus)'!Q369</f>
        <v>0</v>
      </c>
      <c r="R369" s="443">
        <f>'2. FTNC CAN'!R369+'3. FTNC USD'!R369+'4. FTNC EUR'!R369+'5. FTNC GBP'!R369+'6. FTNC Autres (inclus)'!R369</f>
        <v>0</v>
      </c>
      <c r="S369" s="444">
        <f>'2. FTNC CAN'!S369+'3. FTNC USD'!S369+'4. FTNC EUR'!S369+'5. FTNC GBP'!S369+'6. FTNC Autres (inclus)'!S369</f>
        <v>0</v>
      </c>
      <c r="T369" s="443">
        <f>'2. FTNC CAN'!T369+'3. FTNC USD'!T369+'4. FTNC EUR'!T369+'5. FTNC GBP'!T369+'6. FTNC Autres (inclus)'!T369</f>
        <v>0</v>
      </c>
      <c r="U369" s="444">
        <f>'2. FTNC CAN'!U369+'3. FTNC USD'!U369+'4. FTNC EUR'!U369+'5. FTNC GBP'!U369+'6. FTNC Autres (inclus)'!U369</f>
        <v>0</v>
      </c>
      <c r="V369" s="443">
        <f>'2. FTNC CAN'!V369+'3. FTNC USD'!V369+'4. FTNC EUR'!V369+'5. FTNC GBP'!V369+'6. FTNC Autres (inclus)'!V369</f>
        <v>0</v>
      </c>
      <c r="W369" s="444">
        <f>'2. FTNC CAN'!W369+'3. FTNC USD'!W369+'4. FTNC EUR'!W369+'5. FTNC GBP'!W369+'6. FTNC Autres (inclus)'!W369</f>
        <v>0</v>
      </c>
      <c r="X369" s="443">
        <f>'2. FTNC CAN'!X369+'3. FTNC USD'!X369+'4. FTNC EUR'!X369+'5. FTNC GBP'!X369+'6. FTNC Autres (inclus)'!X369</f>
        <v>0</v>
      </c>
      <c r="Y369" s="444">
        <f>'2. FTNC CAN'!Y369+'3. FTNC USD'!Y369+'4. FTNC EUR'!Y369+'5. FTNC GBP'!Y369+'6. FTNC Autres (inclus)'!Y369</f>
        <v>0</v>
      </c>
      <c r="Z369" s="443">
        <f>'2. FTNC CAN'!Z369+'3. FTNC USD'!Z369+'4. FTNC EUR'!Z369+'5. FTNC GBP'!Z369+'6. FTNC Autres (inclus)'!Z369</f>
        <v>0</v>
      </c>
      <c r="AA369" s="444">
        <f>'2. FTNC CAN'!AA369+'3. FTNC USD'!AA369+'4. FTNC EUR'!AA369+'5. FTNC GBP'!AA369+'6. FTNC Autres (inclus)'!AA369</f>
        <v>0</v>
      </c>
      <c r="AB369" s="447">
        <f>'2. FTNC CAN'!AB369+'3. FTNC USD'!AB369+'4. FTNC EUR'!AB369+'5. FTNC GBP'!AB369+'6. FTNC Autres (inclus)'!AB369</f>
        <v>0</v>
      </c>
      <c r="AC369" s="441">
        <f>'2. FTNC CAN'!AC369+'3. FTNC USD'!AC369+'4. FTNC EUR'!AC369+'5. FTNC GBP'!AC369+'6. FTNC Autres (inclus)'!AC369</f>
        <v>0</v>
      </c>
      <c r="AD369" s="996"/>
      <c r="AE369" s="997"/>
      <c r="AF369" s="998"/>
    </row>
    <row r="370" spans="1:32" ht="15" customHeight="1" x14ac:dyDescent="0.2">
      <c r="A370" s="232">
        <v>153</v>
      </c>
      <c r="B370" s="474"/>
      <c r="C370" s="267"/>
      <c r="D370" s="267"/>
      <c r="E370" s="853" t="s">
        <v>121</v>
      </c>
      <c r="F370" s="854"/>
      <c r="G370" s="854"/>
      <c r="H370" s="854"/>
      <c r="I370" s="854"/>
      <c r="J370" s="854"/>
      <c r="K370" s="854"/>
      <c r="L370" s="855"/>
      <c r="M370" s="407">
        <f>SUBTOTAL(9,M371:M373)</f>
        <v>0</v>
      </c>
      <c r="N370" s="410">
        <f t="shared" ref="N370" si="108">SUBTOTAL(9,N371:N373)</f>
        <v>0</v>
      </c>
      <c r="O370" s="414">
        <f t="shared" ref="O370" si="109">SUBTOTAL(9,O371:O373)</f>
        <v>0</v>
      </c>
      <c r="P370" s="413">
        <f t="shared" ref="P370" si="110">SUBTOTAL(9,P371:P373)</f>
        <v>0</v>
      </c>
      <c r="Q370" s="415">
        <f t="shared" ref="Q370" si="111">SUBTOTAL(9,Q371:Q373)</f>
        <v>0</v>
      </c>
      <c r="R370" s="414">
        <f t="shared" ref="R370" si="112">SUBTOTAL(9,R371:R373)</f>
        <v>0</v>
      </c>
      <c r="S370" s="414">
        <f t="shared" ref="S370" si="113">SUBTOTAL(9,S371:S373)</f>
        <v>0</v>
      </c>
      <c r="T370" s="414">
        <f t="shared" ref="T370" si="114">SUBTOTAL(9,T371:T373)</f>
        <v>0</v>
      </c>
      <c r="U370" s="414">
        <f t="shared" ref="U370" si="115">SUBTOTAL(9,U371:U373)</f>
        <v>0</v>
      </c>
      <c r="V370" s="414">
        <f t="shared" ref="V370" si="116">SUBTOTAL(9,V371:V373)</f>
        <v>0</v>
      </c>
      <c r="W370" s="414">
        <f t="shared" ref="W370" si="117">SUBTOTAL(9,W371:W373)</f>
        <v>0</v>
      </c>
      <c r="X370" s="414">
        <f t="shared" ref="X370" si="118">SUBTOTAL(9,X371:X373)</f>
        <v>0</v>
      </c>
      <c r="Y370" s="414">
        <f t="shared" ref="Y370" si="119">SUBTOTAL(9,Y371:Y373)</f>
        <v>0</v>
      </c>
      <c r="Z370" s="414">
        <f t="shared" ref="Z370" si="120">SUBTOTAL(9,Z371:Z373)</f>
        <v>0</v>
      </c>
      <c r="AA370" s="414">
        <f t="shared" ref="AA370" si="121">SUBTOTAL(9,AA371:AA373)</f>
        <v>0</v>
      </c>
      <c r="AB370" s="424">
        <f t="shared" ref="AB370" si="122">SUBTOTAL(9,AB371:AB373)</f>
        <v>0</v>
      </c>
      <c r="AC370" s="407">
        <f t="shared" ref="AC370" si="123">SUBTOTAL(9,AC371:AC373)</f>
        <v>0</v>
      </c>
      <c r="AD370" s="996"/>
      <c r="AE370" s="997"/>
      <c r="AF370" s="998"/>
    </row>
    <row r="371" spans="1:32" ht="15" customHeight="1" x14ac:dyDescent="0.2">
      <c r="A371" s="232">
        <v>154</v>
      </c>
      <c r="B371" s="474"/>
      <c r="C371" s="267"/>
      <c r="D371" s="267"/>
      <c r="E371" s="483"/>
      <c r="F371" s="856" t="s">
        <v>122</v>
      </c>
      <c r="G371" s="857"/>
      <c r="H371" s="857"/>
      <c r="I371" s="857"/>
      <c r="J371" s="857"/>
      <c r="K371" s="857"/>
      <c r="L371" s="858"/>
      <c r="M371" s="441">
        <f>'2. FTNC CAN'!M371+'3. FTNC USD'!M371+'4. FTNC EUR'!M371+'5. FTNC GBP'!M371+'6. FTNC Autres (inclus)'!M371</f>
        <v>0</v>
      </c>
      <c r="N371" s="446">
        <f>'2. FTNC CAN'!N371+'3. FTNC USD'!N371+'4. FTNC EUR'!N371+'5. FTNC GBP'!N371+'6. FTNC Autres (inclus)'!N371</f>
        <v>0</v>
      </c>
      <c r="O371" s="443">
        <f>'2. FTNC CAN'!O371+'3. FTNC USD'!O371+'4. FTNC EUR'!O371+'5. FTNC GBP'!O371+'6. FTNC Autres (inclus)'!O371</f>
        <v>0</v>
      </c>
      <c r="P371" s="443">
        <f>'2. FTNC CAN'!P371+'3. FTNC USD'!P371+'4. FTNC EUR'!P371+'5. FTNC GBP'!P371+'6. FTNC Autres (inclus)'!P371</f>
        <v>0</v>
      </c>
      <c r="Q371" s="445">
        <f>'2. FTNC CAN'!Q371+'3. FTNC USD'!Q371+'4. FTNC EUR'!Q371+'5. FTNC GBP'!Q371+'6. FTNC Autres (inclus)'!Q371</f>
        <v>0</v>
      </c>
      <c r="R371" s="443">
        <f>'2. FTNC CAN'!R371+'3. FTNC USD'!R371+'4. FTNC EUR'!R371+'5. FTNC GBP'!R371+'6. FTNC Autres (inclus)'!R371</f>
        <v>0</v>
      </c>
      <c r="S371" s="444">
        <f>'2. FTNC CAN'!S371+'3. FTNC USD'!S371+'4. FTNC EUR'!S371+'5. FTNC GBP'!S371+'6. FTNC Autres (inclus)'!S371</f>
        <v>0</v>
      </c>
      <c r="T371" s="443">
        <f>'2. FTNC CAN'!T371+'3. FTNC USD'!T371+'4. FTNC EUR'!T371+'5. FTNC GBP'!T371+'6. FTNC Autres (inclus)'!T371</f>
        <v>0</v>
      </c>
      <c r="U371" s="444">
        <f>'2. FTNC CAN'!U371+'3. FTNC USD'!U371+'4. FTNC EUR'!U371+'5. FTNC GBP'!U371+'6. FTNC Autres (inclus)'!U371</f>
        <v>0</v>
      </c>
      <c r="V371" s="443">
        <f>'2. FTNC CAN'!V371+'3. FTNC USD'!V371+'4. FTNC EUR'!V371+'5. FTNC GBP'!V371+'6. FTNC Autres (inclus)'!V371</f>
        <v>0</v>
      </c>
      <c r="W371" s="444">
        <f>'2. FTNC CAN'!W371+'3. FTNC USD'!W371+'4. FTNC EUR'!W371+'5. FTNC GBP'!W371+'6. FTNC Autres (inclus)'!W371</f>
        <v>0</v>
      </c>
      <c r="X371" s="443">
        <f>'2. FTNC CAN'!X371+'3. FTNC USD'!X371+'4. FTNC EUR'!X371+'5. FTNC GBP'!X371+'6. FTNC Autres (inclus)'!X371</f>
        <v>0</v>
      </c>
      <c r="Y371" s="444">
        <f>'2. FTNC CAN'!Y371+'3. FTNC USD'!Y371+'4. FTNC EUR'!Y371+'5. FTNC GBP'!Y371+'6. FTNC Autres (inclus)'!Y371</f>
        <v>0</v>
      </c>
      <c r="Z371" s="443">
        <f>'2. FTNC CAN'!Z371+'3. FTNC USD'!Z371+'4. FTNC EUR'!Z371+'5. FTNC GBP'!Z371+'6. FTNC Autres (inclus)'!Z371</f>
        <v>0</v>
      </c>
      <c r="AA371" s="444">
        <f>'2. FTNC CAN'!AA371+'3. FTNC USD'!AA371+'4. FTNC EUR'!AA371+'5. FTNC GBP'!AA371+'6. FTNC Autres (inclus)'!AA371</f>
        <v>0</v>
      </c>
      <c r="AB371" s="447">
        <f>'2. FTNC CAN'!AB371+'3. FTNC USD'!AB371+'4. FTNC EUR'!AB371+'5. FTNC GBP'!AB371+'6. FTNC Autres (inclus)'!AB371</f>
        <v>0</v>
      </c>
      <c r="AC371" s="441">
        <f>'2. FTNC CAN'!AC371+'3. FTNC USD'!AC371+'4. FTNC EUR'!AC371+'5. FTNC GBP'!AC371+'6. FTNC Autres (inclus)'!AC371</f>
        <v>0</v>
      </c>
      <c r="AD371" s="996"/>
      <c r="AE371" s="997"/>
      <c r="AF371" s="998"/>
    </row>
    <row r="372" spans="1:32" ht="15" customHeight="1" x14ac:dyDescent="0.2">
      <c r="A372" s="232">
        <v>155</v>
      </c>
      <c r="B372" s="474"/>
      <c r="C372" s="267"/>
      <c r="D372" s="267"/>
      <c r="E372" s="483"/>
      <c r="F372" s="915" t="s">
        <v>573</v>
      </c>
      <c r="G372" s="916"/>
      <c r="H372" s="916"/>
      <c r="I372" s="916"/>
      <c r="J372" s="916"/>
      <c r="K372" s="916"/>
      <c r="L372" s="917"/>
      <c r="M372" s="441">
        <f>'2. FTNC CAN'!M372+'3. FTNC USD'!M372+'4. FTNC EUR'!M372+'5. FTNC GBP'!M372+'6. FTNC Autres (inclus)'!M372</f>
        <v>0</v>
      </c>
      <c r="N372" s="446">
        <f>'2. FTNC CAN'!N372+'3. FTNC USD'!N372+'4. FTNC EUR'!N372+'5. FTNC GBP'!N372+'6. FTNC Autres (inclus)'!N372</f>
        <v>0</v>
      </c>
      <c r="O372" s="443">
        <f>'2. FTNC CAN'!O372+'3. FTNC USD'!O372+'4. FTNC EUR'!O372+'5. FTNC GBP'!O372+'6. FTNC Autres (inclus)'!O372</f>
        <v>0</v>
      </c>
      <c r="P372" s="443">
        <f>'2. FTNC CAN'!P372+'3. FTNC USD'!P372+'4. FTNC EUR'!P372+'5. FTNC GBP'!P372+'6. FTNC Autres (inclus)'!P372</f>
        <v>0</v>
      </c>
      <c r="Q372" s="445">
        <f>'2. FTNC CAN'!Q372+'3. FTNC USD'!Q372+'4. FTNC EUR'!Q372+'5. FTNC GBP'!Q372+'6. FTNC Autres (inclus)'!Q372</f>
        <v>0</v>
      </c>
      <c r="R372" s="443">
        <f>'2. FTNC CAN'!R372+'3. FTNC USD'!R372+'4. FTNC EUR'!R372+'5. FTNC GBP'!R372+'6. FTNC Autres (inclus)'!R372</f>
        <v>0</v>
      </c>
      <c r="S372" s="444">
        <f>'2. FTNC CAN'!S372+'3. FTNC USD'!S372+'4. FTNC EUR'!S372+'5. FTNC GBP'!S372+'6. FTNC Autres (inclus)'!S372</f>
        <v>0</v>
      </c>
      <c r="T372" s="443">
        <f>'2. FTNC CAN'!T372+'3. FTNC USD'!T372+'4. FTNC EUR'!T372+'5. FTNC GBP'!T372+'6. FTNC Autres (inclus)'!T372</f>
        <v>0</v>
      </c>
      <c r="U372" s="444">
        <f>'2. FTNC CAN'!U372+'3. FTNC USD'!U372+'4. FTNC EUR'!U372+'5. FTNC GBP'!U372+'6. FTNC Autres (inclus)'!U372</f>
        <v>0</v>
      </c>
      <c r="V372" s="443">
        <f>'2. FTNC CAN'!V372+'3. FTNC USD'!V372+'4. FTNC EUR'!V372+'5. FTNC GBP'!V372+'6. FTNC Autres (inclus)'!V372</f>
        <v>0</v>
      </c>
      <c r="W372" s="444">
        <f>'2. FTNC CAN'!W372+'3. FTNC USD'!W372+'4. FTNC EUR'!W372+'5. FTNC GBP'!W372+'6. FTNC Autres (inclus)'!W372</f>
        <v>0</v>
      </c>
      <c r="X372" s="443">
        <f>'2. FTNC CAN'!X372+'3. FTNC USD'!X372+'4. FTNC EUR'!X372+'5. FTNC GBP'!X372+'6. FTNC Autres (inclus)'!X372</f>
        <v>0</v>
      </c>
      <c r="Y372" s="444">
        <f>'2. FTNC CAN'!Y372+'3. FTNC USD'!Y372+'4. FTNC EUR'!Y372+'5. FTNC GBP'!Y372+'6. FTNC Autres (inclus)'!Y372</f>
        <v>0</v>
      </c>
      <c r="Z372" s="443">
        <f>'2. FTNC CAN'!Z372+'3. FTNC USD'!Z372+'4. FTNC EUR'!Z372+'5. FTNC GBP'!Z372+'6. FTNC Autres (inclus)'!Z372</f>
        <v>0</v>
      </c>
      <c r="AA372" s="444">
        <f>'2. FTNC CAN'!AA372+'3. FTNC USD'!AA372+'4. FTNC EUR'!AA372+'5. FTNC GBP'!AA372+'6. FTNC Autres (inclus)'!AA372</f>
        <v>0</v>
      </c>
      <c r="AB372" s="447">
        <f>'2. FTNC CAN'!AB372+'3. FTNC USD'!AB372+'4. FTNC EUR'!AB372+'5. FTNC GBP'!AB372+'6. FTNC Autres (inclus)'!AB372</f>
        <v>0</v>
      </c>
      <c r="AC372" s="441">
        <f>'2. FTNC CAN'!AC372+'3. FTNC USD'!AC372+'4. FTNC EUR'!AC372+'5. FTNC GBP'!AC372+'6. FTNC Autres (inclus)'!AC372</f>
        <v>0</v>
      </c>
      <c r="AD372" s="996"/>
      <c r="AE372" s="997"/>
      <c r="AF372" s="998"/>
    </row>
    <row r="373" spans="1:32" ht="27.75" customHeight="1" x14ac:dyDescent="0.2">
      <c r="A373" s="232">
        <v>156</v>
      </c>
      <c r="B373" s="474"/>
      <c r="C373" s="267"/>
      <c r="D373" s="267"/>
      <c r="E373" s="483"/>
      <c r="F373" s="859" t="s">
        <v>432</v>
      </c>
      <c r="G373" s="860"/>
      <c r="H373" s="860"/>
      <c r="I373" s="860"/>
      <c r="J373" s="860"/>
      <c r="K373" s="860"/>
      <c r="L373" s="861"/>
      <c r="M373" s="441">
        <f>'2. FTNC CAN'!M373+'3. FTNC USD'!M373+'4. FTNC EUR'!M373+'5. FTNC GBP'!M373+'6. FTNC Autres (inclus)'!M373</f>
        <v>0</v>
      </c>
      <c r="N373" s="446">
        <f>'2. FTNC CAN'!N373+'3. FTNC USD'!N373+'4. FTNC EUR'!N373+'5. FTNC GBP'!N373+'6. FTNC Autres (inclus)'!N373</f>
        <v>0</v>
      </c>
      <c r="O373" s="443">
        <f>'2. FTNC CAN'!O373+'3. FTNC USD'!O373+'4. FTNC EUR'!O373+'5. FTNC GBP'!O373+'6. FTNC Autres (inclus)'!O373</f>
        <v>0</v>
      </c>
      <c r="P373" s="443">
        <f>'2. FTNC CAN'!P373+'3. FTNC USD'!P373+'4. FTNC EUR'!P373+'5. FTNC GBP'!P373+'6. FTNC Autres (inclus)'!P373</f>
        <v>0</v>
      </c>
      <c r="Q373" s="445">
        <f>'2. FTNC CAN'!Q373+'3. FTNC USD'!Q373+'4. FTNC EUR'!Q373+'5. FTNC GBP'!Q373+'6. FTNC Autres (inclus)'!Q373</f>
        <v>0</v>
      </c>
      <c r="R373" s="443">
        <f>'2. FTNC CAN'!R373+'3. FTNC USD'!R373+'4. FTNC EUR'!R373+'5. FTNC GBP'!R373+'6. FTNC Autres (inclus)'!R373</f>
        <v>0</v>
      </c>
      <c r="S373" s="444">
        <f>'2. FTNC CAN'!S373+'3. FTNC USD'!S373+'4. FTNC EUR'!S373+'5. FTNC GBP'!S373+'6. FTNC Autres (inclus)'!S373</f>
        <v>0</v>
      </c>
      <c r="T373" s="443">
        <f>'2. FTNC CAN'!T373+'3. FTNC USD'!T373+'4. FTNC EUR'!T373+'5. FTNC GBP'!T373+'6. FTNC Autres (inclus)'!T373</f>
        <v>0</v>
      </c>
      <c r="U373" s="444">
        <f>'2. FTNC CAN'!U373+'3. FTNC USD'!U373+'4. FTNC EUR'!U373+'5. FTNC GBP'!U373+'6. FTNC Autres (inclus)'!U373</f>
        <v>0</v>
      </c>
      <c r="V373" s="443">
        <f>'2. FTNC CAN'!V373+'3. FTNC USD'!V373+'4. FTNC EUR'!V373+'5. FTNC GBP'!V373+'6. FTNC Autres (inclus)'!V373</f>
        <v>0</v>
      </c>
      <c r="W373" s="444">
        <f>'2. FTNC CAN'!W373+'3. FTNC USD'!W373+'4. FTNC EUR'!W373+'5. FTNC GBP'!W373+'6. FTNC Autres (inclus)'!W373</f>
        <v>0</v>
      </c>
      <c r="X373" s="443">
        <f>'2. FTNC CAN'!X373+'3. FTNC USD'!X373+'4. FTNC EUR'!X373+'5. FTNC GBP'!X373+'6. FTNC Autres (inclus)'!X373</f>
        <v>0</v>
      </c>
      <c r="Y373" s="444">
        <f>'2. FTNC CAN'!Y373+'3. FTNC USD'!Y373+'4. FTNC EUR'!Y373+'5. FTNC GBP'!Y373+'6. FTNC Autres (inclus)'!Y373</f>
        <v>0</v>
      </c>
      <c r="Z373" s="443">
        <f>'2. FTNC CAN'!Z373+'3. FTNC USD'!Z373+'4. FTNC EUR'!Z373+'5. FTNC GBP'!Z373+'6. FTNC Autres (inclus)'!Z373</f>
        <v>0</v>
      </c>
      <c r="AA373" s="444">
        <f>'2. FTNC CAN'!AA373+'3. FTNC USD'!AA373+'4. FTNC EUR'!AA373+'5. FTNC GBP'!AA373+'6. FTNC Autres (inclus)'!AA373</f>
        <v>0</v>
      </c>
      <c r="AB373" s="447">
        <f>'2. FTNC CAN'!AB373+'3. FTNC USD'!AB373+'4. FTNC EUR'!AB373+'5. FTNC GBP'!AB373+'6. FTNC Autres (inclus)'!AB373</f>
        <v>0</v>
      </c>
      <c r="AC373" s="441">
        <f>'2. FTNC CAN'!AC373+'3. FTNC USD'!AC373+'4. FTNC EUR'!AC373+'5. FTNC GBP'!AC373+'6. FTNC Autres (inclus)'!AC373</f>
        <v>0</v>
      </c>
      <c r="AD373" s="996"/>
      <c r="AE373" s="997"/>
      <c r="AF373" s="998"/>
    </row>
    <row r="374" spans="1:32" ht="15" customHeight="1" x14ac:dyDescent="0.2">
      <c r="A374" s="232">
        <v>157</v>
      </c>
      <c r="B374" s="474"/>
      <c r="C374" s="267"/>
      <c r="D374" s="267"/>
      <c r="E374" s="853" t="s">
        <v>546</v>
      </c>
      <c r="F374" s="854"/>
      <c r="G374" s="854"/>
      <c r="H374" s="854"/>
      <c r="I374" s="854"/>
      <c r="J374" s="854"/>
      <c r="K374" s="854"/>
      <c r="L374" s="855"/>
      <c r="M374" s="407">
        <f>SUBTOTAL(9,M375:M376)</f>
        <v>0</v>
      </c>
      <c r="N374" s="410">
        <f t="shared" ref="N374:AC374" si="124">SUBTOTAL(9,N375:N376)</f>
        <v>0</v>
      </c>
      <c r="O374" s="414">
        <f t="shared" si="124"/>
        <v>0</v>
      </c>
      <c r="P374" s="413">
        <f t="shared" si="124"/>
        <v>0</v>
      </c>
      <c r="Q374" s="415">
        <f t="shared" si="124"/>
        <v>0</v>
      </c>
      <c r="R374" s="414">
        <f t="shared" si="124"/>
        <v>0</v>
      </c>
      <c r="S374" s="414">
        <f t="shared" si="124"/>
        <v>0</v>
      </c>
      <c r="T374" s="414">
        <f t="shared" si="124"/>
        <v>0</v>
      </c>
      <c r="U374" s="414">
        <f t="shared" si="124"/>
        <v>0</v>
      </c>
      <c r="V374" s="414">
        <f t="shared" si="124"/>
        <v>0</v>
      </c>
      <c r="W374" s="414">
        <f t="shared" si="124"/>
        <v>0</v>
      </c>
      <c r="X374" s="414">
        <f t="shared" si="124"/>
        <v>0</v>
      </c>
      <c r="Y374" s="414">
        <f t="shared" si="124"/>
        <v>0</v>
      </c>
      <c r="Z374" s="414">
        <f t="shared" si="124"/>
        <v>0</v>
      </c>
      <c r="AA374" s="414">
        <f t="shared" si="124"/>
        <v>0</v>
      </c>
      <c r="AB374" s="424">
        <f t="shared" si="124"/>
        <v>0</v>
      </c>
      <c r="AC374" s="407">
        <f t="shared" si="124"/>
        <v>0</v>
      </c>
      <c r="AD374" s="996"/>
      <c r="AE374" s="997"/>
      <c r="AF374" s="998"/>
    </row>
    <row r="375" spans="1:32" ht="15" customHeight="1" x14ac:dyDescent="0.2">
      <c r="A375" s="232">
        <v>158</v>
      </c>
      <c r="B375" s="474"/>
      <c r="C375" s="267"/>
      <c r="D375" s="267"/>
      <c r="E375" s="483"/>
      <c r="F375" s="856" t="s">
        <v>547</v>
      </c>
      <c r="G375" s="857"/>
      <c r="H375" s="857"/>
      <c r="I375" s="857"/>
      <c r="J375" s="857"/>
      <c r="K375" s="857"/>
      <c r="L375" s="858"/>
      <c r="M375" s="441">
        <f>'2. FTNC CAN'!M375+'3. FTNC USD'!M375+'4. FTNC EUR'!M375+'5. FTNC GBP'!M375+'6. FTNC Autres (inclus)'!M375</f>
        <v>0</v>
      </c>
      <c r="N375" s="446">
        <f>'2. FTNC CAN'!N375+'3. FTNC USD'!N375+'4. FTNC EUR'!N375+'5. FTNC GBP'!N375+'6. FTNC Autres (inclus)'!N375</f>
        <v>0</v>
      </c>
      <c r="O375" s="443">
        <f>'2. FTNC CAN'!O375+'3. FTNC USD'!O375+'4. FTNC EUR'!O375+'5. FTNC GBP'!O375+'6. FTNC Autres (inclus)'!O375</f>
        <v>0</v>
      </c>
      <c r="P375" s="443">
        <f>'2. FTNC CAN'!P375+'3. FTNC USD'!P375+'4. FTNC EUR'!P375+'5. FTNC GBP'!P375+'6. FTNC Autres (inclus)'!P375</f>
        <v>0</v>
      </c>
      <c r="Q375" s="445">
        <f>'2. FTNC CAN'!Q375+'3. FTNC USD'!Q375+'4. FTNC EUR'!Q375+'5. FTNC GBP'!Q375+'6. FTNC Autres (inclus)'!Q375</f>
        <v>0</v>
      </c>
      <c r="R375" s="443">
        <f>'2. FTNC CAN'!R375+'3. FTNC USD'!R375+'4. FTNC EUR'!R375+'5. FTNC GBP'!R375+'6. FTNC Autres (inclus)'!R375</f>
        <v>0</v>
      </c>
      <c r="S375" s="444">
        <f>'2. FTNC CAN'!S375+'3. FTNC USD'!S375+'4. FTNC EUR'!S375+'5. FTNC GBP'!S375+'6. FTNC Autres (inclus)'!S375</f>
        <v>0</v>
      </c>
      <c r="T375" s="443">
        <f>'2. FTNC CAN'!T375+'3. FTNC USD'!T375+'4. FTNC EUR'!T375+'5. FTNC GBP'!T375+'6. FTNC Autres (inclus)'!T375</f>
        <v>0</v>
      </c>
      <c r="U375" s="444">
        <f>'2. FTNC CAN'!U375+'3. FTNC USD'!U375+'4. FTNC EUR'!U375+'5. FTNC GBP'!U375+'6. FTNC Autres (inclus)'!U375</f>
        <v>0</v>
      </c>
      <c r="V375" s="443">
        <f>'2. FTNC CAN'!V375+'3. FTNC USD'!V375+'4. FTNC EUR'!V375+'5. FTNC GBP'!V375+'6. FTNC Autres (inclus)'!V375</f>
        <v>0</v>
      </c>
      <c r="W375" s="444">
        <f>'2. FTNC CAN'!W375+'3. FTNC USD'!W375+'4. FTNC EUR'!W375+'5. FTNC GBP'!W375+'6. FTNC Autres (inclus)'!W375</f>
        <v>0</v>
      </c>
      <c r="X375" s="443">
        <f>'2. FTNC CAN'!X375+'3. FTNC USD'!X375+'4. FTNC EUR'!X375+'5. FTNC GBP'!X375+'6. FTNC Autres (inclus)'!X375</f>
        <v>0</v>
      </c>
      <c r="Y375" s="444">
        <f>'2. FTNC CAN'!Y375+'3. FTNC USD'!Y375+'4. FTNC EUR'!Y375+'5. FTNC GBP'!Y375+'6. FTNC Autres (inclus)'!Y375</f>
        <v>0</v>
      </c>
      <c r="Z375" s="443">
        <f>'2. FTNC CAN'!Z375+'3. FTNC USD'!Z375+'4. FTNC EUR'!Z375+'5. FTNC GBP'!Z375+'6. FTNC Autres (inclus)'!Z375</f>
        <v>0</v>
      </c>
      <c r="AA375" s="444">
        <f>'2. FTNC CAN'!AA375+'3. FTNC USD'!AA375+'4. FTNC EUR'!AA375+'5. FTNC GBP'!AA375+'6. FTNC Autres (inclus)'!AA375</f>
        <v>0</v>
      </c>
      <c r="AB375" s="447">
        <f>'2. FTNC CAN'!AB375+'3. FTNC USD'!AB375+'4. FTNC EUR'!AB375+'5. FTNC GBP'!AB375+'6. FTNC Autres (inclus)'!AB375</f>
        <v>0</v>
      </c>
      <c r="AC375" s="441">
        <f>'2. FTNC CAN'!AC375+'3. FTNC USD'!AC375+'4. FTNC EUR'!AC375+'5. FTNC GBP'!AC375+'6. FTNC Autres (inclus)'!AC375</f>
        <v>0</v>
      </c>
      <c r="AD375" s="996"/>
      <c r="AE375" s="997"/>
      <c r="AF375" s="998"/>
    </row>
    <row r="376" spans="1:32" ht="15" customHeight="1" x14ac:dyDescent="0.2">
      <c r="A376" s="232">
        <v>159</v>
      </c>
      <c r="B376" s="474"/>
      <c r="C376" s="267"/>
      <c r="D376" s="267"/>
      <c r="E376" s="483"/>
      <c r="F376" s="859" t="s">
        <v>570</v>
      </c>
      <c r="G376" s="860"/>
      <c r="H376" s="860"/>
      <c r="I376" s="860"/>
      <c r="J376" s="860"/>
      <c r="K376" s="860"/>
      <c r="L376" s="861"/>
      <c r="M376" s="441">
        <f>'2. FTNC CAN'!M376+'3. FTNC USD'!M376+'4. FTNC EUR'!M376+'5. FTNC GBP'!M376+'6. FTNC Autres (inclus)'!M376</f>
        <v>0</v>
      </c>
      <c r="N376" s="446">
        <f>'2. FTNC CAN'!N376+'3. FTNC USD'!N376+'4. FTNC EUR'!N376+'5. FTNC GBP'!N376+'6. FTNC Autres (inclus)'!N376</f>
        <v>0</v>
      </c>
      <c r="O376" s="443">
        <f>'2. FTNC CAN'!O376+'3. FTNC USD'!O376+'4. FTNC EUR'!O376+'5. FTNC GBP'!O376+'6. FTNC Autres (inclus)'!O376</f>
        <v>0</v>
      </c>
      <c r="P376" s="443">
        <f>'2. FTNC CAN'!P376+'3. FTNC USD'!P376+'4. FTNC EUR'!P376+'5. FTNC GBP'!P376+'6. FTNC Autres (inclus)'!P376</f>
        <v>0</v>
      </c>
      <c r="Q376" s="445">
        <f>'2. FTNC CAN'!Q376+'3. FTNC USD'!Q376+'4. FTNC EUR'!Q376+'5. FTNC GBP'!Q376+'6. FTNC Autres (inclus)'!Q376</f>
        <v>0</v>
      </c>
      <c r="R376" s="443">
        <f>'2. FTNC CAN'!R376+'3. FTNC USD'!R376+'4. FTNC EUR'!R376+'5. FTNC GBP'!R376+'6. FTNC Autres (inclus)'!R376</f>
        <v>0</v>
      </c>
      <c r="S376" s="444">
        <f>'2. FTNC CAN'!S376+'3. FTNC USD'!S376+'4. FTNC EUR'!S376+'5. FTNC GBP'!S376+'6. FTNC Autres (inclus)'!S376</f>
        <v>0</v>
      </c>
      <c r="T376" s="443">
        <f>'2. FTNC CAN'!T376+'3. FTNC USD'!T376+'4. FTNC EUR'!T376+'5. FTNC GBP'!T376+'6. FTNC Autres (inclus)'!T376</f>
        <v>0</v>
      </c>
      <c r="U376" s="444">
        <f>'2. FTNC CAN'!U376+'3. FTNC USD'!U376+'4. FTNC EUR'!U376+'5. FTNC GBP'!U376+'6. FTNC Autres (inclus)'!U376</f>
        <v>0</v>
      </c>
      <c r="V376" s="443">
        <f>'2. FTNC CAN'!V376+'3. FTNC USD'!V376+'4. FTNC EUR'!V376+'5. FTNC GBP'!V376+'6. FTNC Autres (inclus)'!V376</f>
        <v>0</v>
      </c>
      <c r="W376" s="444">
        <f>'2. FTNC CAN'!W376+'3. FTNC USD'!W376+'4. FTNC EUR'!W376+'5. FTNC GBP'!W376+'6. FTNC Autres (inclus)'!W376</f>
        <v>0</v>
      </c>
      <c r="X376" s="443">
        <f>'2. FTNC CAN'!X376+'3. FTNC USD'!X376+'4. FTNC EUR'!X376+'5. FTNC GBP'!X376+'6. FTNC Autres (inclus)'!X376</f>
        <v>0</v>
      </c>
      <c r="Y376" s="444">
        <f>'2. FTNC CAN'!Y376+'3. FTNC USD'!Y376+'4. FTNC EUR'!Y376+'5. FTNC GBP'!Y376+'6. FTNC Autres (inclus)'!Y376</f>
        <v>0</v>
      </c>
      <c r="Z376" s="443">
        <f>'2. FTNC CAN'!Z376+'3. FTNC USD'!Z376+'4. FTNC EUR'!Z376+'5. FTNC GBP'!Z376+'6. FTNC Autres (inclus)'!Z376</f>
        <v>0</v>
      </c>
      <c r="AA376" s="444">
        <f>'2. FTNC CAN'!AA376+'3. FTNC USD'!AA376+'4. FTNC EUR'!AA376+'5. FTNC GBP'!AA376+'6. FTNC Autres (inclus)'!AA376</f>
        <v>0</v>
      </c>
      <c r="AB376" s="447">
        <f>'2. FTNC CAN'!AB376+'3. FTNC USD'!AB376+'4. FTNC EUR'!AB376+'5. FTNC GBP'!AB376+'6. FTNC Autres (inclus)'!AB376</f>
        <v>0</v>
      </c>
      <c r="AC376" s="441">
        <f>'2. FTNC CAN'!AC376+'3. FTNC USD'!AC376+'4. FTNC EUR'!AC376+'5. FTNC GBP'!AC376+'6. FTNC Autres (inclus)'!AC376</f>
        <v>0</v>
      </c>
      <c r="AD376" s="996"/>
      <c r="AE376" s="997"/>
      <c r="AF376" s="998"/>
    </row>
    <row r="377" spans="1:32" ht="15" customHeight="1" x14ac:dyDescent="0.2">
      <c r="A377" s="232">
        <v>160</v>
      </c>
      <c r="B377" s="474"/>
      <c r="C377" s="267"/>
      <c r="D377" s="267"/>
      <c r="E377" s="853" t="s">
        <v>548</v>
      </c>
      <c r="F377" s="854"/>
      <c r="G377" s="854"/>
      <c r="H377" s="854"/>
      <c r="I377" s="854"/>
      <c r="J377" s="854"/>
      <c r="K377" s="854"/>
      <c r="L377" s="855"/>
      <c r="M377" s="407">
        <f>SUBTOTAL(9,M378:M380)</f>
        <v>0</v>
      </c>
      <c r="N377" s="410">
        <f t="shared" ref="N377:AC377" si="125">SUBTOTAL(9,N378:N380)</f>
        <v>0</v>
      </c>
      <c r="O377" s="414">
        <f t="shared" si="125"/>
        <v>0</v>
      </c>
      <c r="P377" s="413">
        <f t="shared" si="125"/>
        <v>0</v>
      </c>
      <c r="Q377" s="415">
        <f t="shared" si="125"/>
        <v>0</v>
      </c>
      <c r="R377" s="414">
        <f t="shared" si="125"/>
        <v>0</v>
      </c>
      <c r="S377" s="414">
        <f t="shared" si="125"/>
        <v>0</v>
      </c>
      <c r="T377" s="414">
        <f t="shared" si="125"/>
        <v>0</v>
      </c>
      <c r="U377" s="414">
        <f t="shared" si="125"/>
        <v>0</v>
      </c>
      <c r="V377" s="414">
        <f t="shared" si="125"/>
        <v>0</v>
      </c>
      <c r="W377" s="414">
        <f t="shared" si="125"/>
        <v>0</v>
      </c>
      <c r="X377" s="414">
        <f t="shared" si="125"/>
        <v>0</v>
      </c>
      <c r="Y377" s="414">
        <f t="shared" si="125"/>
        <v>0</v>
      </c>
      <c r="Z377" s="414">
        <f t="shared" si="125"/>
        <v>0</v>
      </c>
      <c r="AA377" s="414">
        <f t="shared" si="125"/>
        <v>0</v>
      </c>
      <c r="AB377" s="424">
        <f t="shared" si="125"/>
        <v>0</v>
      </c>
      <c r="AC377" s="407">
        <f t="shared" si="125"/>
        <v>0</v>
      </c>
      <c r="AD377" s="996"/>
      <c r="AE377" s="997"/>
      <c r="AF377" s="998"/>
    </row>
    <row r="378" spans="1:32" ht="15" customHeight="1" x14ac:dyDescent="0.2">
      <c r="A378" s="232">
        <v>161</v>
      </c>
      <c r="B378" s="474"/>
      <c r="C378" s="267"/>
      <c r="D378" s="267"/>
      <c r="E378" s="483"/>
      <c r="F378" s="856" t="s">
        <v>549</v>
      </c>
      <c r="G378" s="857"/>
      <c r="H378" s="857"/>
      <c r="I378" s="857"/>
      <c r="J378" s="857"/>
      <c r="K378" s="857"/>
      <c r="L378" s="858"/>
      <c r="M378" s="441">
        <f>'2. FTNC CAN'!M378+'3. FTNC USD'!M378+'4. FTNC EUR'!M378+'5. FTNC GBP'!M378+'6. FTNC Autres (inclus)'!M378</f>
        <v>0</v>
      </c>
      <c r="N378" s="446">
        <f>'2. FTNC CAN'!N378+'3. FTNC USD'!N378+'4. FTNC EUR'!N378+'5. FTNC GBP'!N378+'6. FTNC Autres (inclus)'!N378</f>
        <v>0</v>
      </c>
      <c r="O378" s="443">
        <f>'2. FTNC CAN'!O378+'3. FTNC USD'!O378+'4. FTNC EUR'!O378+'5. FTNC GBP'!O378+'6. FTNC Autres (inclus)'!O378</f>
        <v>0</v>
      </c>
      <c r="P378" s="443">
        <f>'2. FTNC CAN'!P378+'3. FTNC USD'!P378+'4. FTNC EUR'!P378+'5. FTNC GBP'!P378+'6. FTNC Autres (inclus)'!P378</f>
        <v>0</v>
      </c>
      <c r="Q378" s="445">
        <f>'2. FTNC CAN'!Q378+'3. FTNC USD'!Q378+'4. FTNC EUR'!Q378+'5. FTNC GBP'!Q378+'6. FTNC Autres (inclus)'!Q378</f>
        <v>0</v>
      </c>
      <c r="R378" s="443">
        <f>'2. FTNC CAN'!R378+'3. FTNC USD'!R378+'4. FTNC EUR'!R378+'5. FTNC GBP'!R378+'6. FTNC Autres (inclus)'!R378</f>
        <v>0</v>
      </c>
      <c r="S378" s="444">
        <f>'2. FTNC CAN'!S378+'3. FTNC USD'!S378+'4. FTNC EUR'!S378+'5. FTNC GBP'!S378+'6. FTNC Autres (inclus)'!S378</f>
        <v>0</v>
      </c>
      <c r="T378" s="443">
        <f>'2. FTNC CAN'!T378+'3. FTNC USD'!T378+'4. FTNC EUR'!T378+'5. FTNC GBP'!T378+'6. FTNC Autres (inclus)'!T378</f>
        <v>0</v>
      </c>
      <c r="U378" s="444">
        <f>'2. FTNC CAN'!U378+'3. FTNC USD'!U378+'4. FTNC EUR'!U378+'5. FTNC GBP'!U378+'6. FTNC Autres (inclus)'!U378</f>
        <v>0</v>
      </c>
      <c r="V378" s="443">
        <f>'2. FTNC CAN'!V378+'3. FTNC USD'!V378+'4. FTNC EUR'!V378+'5. FTNC GBP'!V378+'6. FTNC Autres (inclus)'!V378</f>
        <v>0</v>
      </c>
      <c r="W378" s="444">
        <f>'2. FTNC CAN'!W378+'3. FTNC USD'!W378+'4. FTNC EUR'!W378+'5. FTNC GBP'!W378+'6. FTNC Autres (inclus)'!W378</f>
        <v>0</v>
      </c>
      <c r="X378" s="443">
        <f>'2. FTNC CAN'!X378+'3. FTNC USD'!X378+'4. FTNC EUR'!X378+'5. FTNC GBP'!X378+'6. FTNC Autres (inclus)'!X378</f>
        <v>0</v>
      </c>
      <c r="Y378" s="444">
        <f>'2. FTNC CAN'!Y378+'3. FTNC USD'!Y378+'4. FTNC EUR'!Y378+'5. FTNC GBP'!Y378+'6. FTNC Autres (inclus)'!Y378</f>
        <v>0</v>
      </c>
      <c r="Z378" s="443">
        <f>'2. FTNC CAN'!Z378+'3. FTNC USD'!Z378+'4. FTNC EUR'!Z378+'5. FTNC GBP'!Z378+'6. FTNC Autres (inclus)'!Z378</f>
        <v>0</v>
      </c>
      <c r="AA378" s="444">
        <f>'2. FTNC CAN'!AA378+'3. FTNC USD'!AA378+'4. FTNC EUR'!AA378+'5. FTNC GBP'!AA378+'6. FTNC Autres (inclus)'!AA378</f>
        <v>0</v>
      </c>
      <c r="AB378" s="447">
        <f>'2. FTNC CAN'!AB378+'3. FTNC USD'!AB378+'4. FTNC EUR'!AB378+'5. FTNC GBP'!AB378+'6. FTNC Autres (inclus)'!AB378</f>
        <v>0</v>
      </c>
      <c r="AC378" s="441">
        <f>'2. FTNC CAN'!AC378+'3. FTNC USD'!AC378+'4. FTNC EUR'!AC378+'5. FTNC GBP'!AC378+'6. FTNC Autres (inclus)'!AC378</f>
        <v>0</v>
      </c>
      <c r="AD378" s="996"/>
      <c r="AE378" s="997"/>
      <c r="AF378" s="998"/>
    </row>
    <row r="379" spans="1:32" ht="15" x14ac:dyDescent="0.2">
      <c r="A379" s="232">
        <v>162</v>
      </c>
      <c r="B379" s="474"/>
      <c r="C379" s="475"/>
      <c r="D379" s="475"/>
      <c r="E379" s="475"/>
      <c r="F379" s="915" t="s">
        <v>574</v>
      </c>
      <c r="G379" s="916"/>
      <c r="H379" s="916"/>
      <c r="I379" s="916"/>
      <c r="J379" s="916"/>
      <c r="K379" s="916"/>
      <c r="L379" s="917"/>
      <c r="M379" s="441">
        <f>'2. FTNC CAN'!M379+'3. FTNC USD'!M379+'4. FTNC EUR'!M379+'5. FTNC GBP'!M379+'6. FTNC Autres (inclus)'!M379</f>
        <v>0</v>
      </c>
      <c r="N379" s="446">
        <f>'2. FTNC CAN'!N379+'3. FTNC USD'!N379+'4. FTNC EUR'!N379+'5. FTNC GBP'!N379+'6. FTNC Autres (inclus)'!N379</f>
        <v>0</v>
      </c>
      <c r="O379" s="443">
        <f>'2. FTNC CAN'!O379+'3. FTNC USD'!O379+'4. FTNC EUR'!O379+'5. FTNC GBP'!O379+'6. FTNC Autres (inclus)'!O379</f>
        <v>0</v>
      </c>
      <c r="P379" s="443">
        <f>'2. FTNC CAN'!P379+'3. FTNC USD'!P379+'4. FTNC EUR'!P379+'5. FTNC GBP'!P379+'6. FTNC Autres (inclus)'!P379</f>
        <v>0</v>
      </c>
      <c r="Q379" s="445">
        <f>'2. FTNC CAN'!Q379+'3. FTNC USD'!Q379+'4. FTNC EUR'!Q379+'5. FTNC GBP'!Q379+'6. FTNC Autres (inclus)'!Q379</f>
        <v>0</v>
      </c>
      <c r="R379" s="443">
        <f>'2. FTNC CAN'!R379+'3. FTNC USD'!R379+'4. FTNC EUR'!R379+'5. FTNC GBP'!R379+'6. FTNC Autres (inclus)'!R379</f>
        <v>0</v>
      </c>
      <c r="S379" s="444">
        <f>'2. FTNC CAN'!S379+'3. FTNC USD'!S379+'4. FTNC EUR'!S379+'5. FTNC GBP'!S379+'6. FTNC Autres (inclus)'!S379</f>
        <v>0</v>
      </c>
      <c r="T379" s="443">
        <f>'2. FTNC CAN'!T379+'3. FTNC USD'!T379+'4. FTNC EUR'!T379+'5. FTNC GBP'!T379+'6. FTNC Autres (inclus)'!T379</f>
        <v>0</v>
      </c>
      <c r="U379" s="444">
        <f>'2. FTNC CAN'!U379+'3. FTNC USD'!U379+'4. FTNC EUR'!U379+'5. FTNC GBP'!U379+'6. FTNC Autres (inclus)'!U379</f>
        <v>0</v>
      </c>
      <c r="V379" s="443">
        <f>'2. FTNC CAN'!V379+'3. FTNC USD'!V379+'4. FTNC EUR'!V379+'5. FTNC GBP'!V379+'6. FTNC Autres (inclus)'!V379</f>
        <v>0</v>
      </c>
      <c r="W379" s="444">
        <f>'2. FTNC CAN'!W379+'3. FTNC USD'!W379+'4. FTNC EUR'!W379+'5. FTNC GBP'!W379+'6. FTNC Autres (inclus)'!W379</f>
        <v>0</v>
      </c>
      <c r="X379" s="443">
        <f>'2. FTNC CAN'!X379+'3. FTNC USD'!X379+'4. FTNC EUR'!X379+'5. FTNC GBP'!X379+'6. FTNC Autres (inclus)'!X379</f>
        <v>0</v>
      </c>
      <c r="Y379" s="444">
        <f>'2. FTNC CAN'!Y379+'3. FTNC USD'!Y379+'4. FTNC EUR'!Y379+'5. FTNC GBP'!Y379+'6. FTNC Autres (inclus)'!Y379</f>
        <v>0</v>
      </c>
      <c r="Z379" s="443">
        <f>'2. FTNC CAN'!Z379+'3. FTNC USD'!Z379+'4. FTNC EUR'!Z379+'5. FTNC GBP'!Z379+'6. FTNC Autres (inclus)'!Z379</f>
        <v>0</v>
      </c>
      <c r="AA379" s="444">
        <f>'2. FTNC CAN'!AA379+'3. FTNC USD'!AA379+'4. FTNC EUR'!AA379+'5. FTNC GBP'!AA379+'6. FTNC Autres (inclus)'!AA379</f>
        <v>0</v>
      </c>
      <c r="AB379" s="447">
        <f>'2. FTNC CAN'!AB379+'3. FTNC USD'!AB379+'4. FTNC EUR'!AB379+'5. FTNC GBP'!AB379+'6. FTNC Autres (inclus)'!AB379</f>
        <v>0</v>
      </c>
      <c r="AC379" s="441">
        <f>'2. FTNC CAN'!AC379+'3. FTNC USD'!AC379+'4. FTNC EUR'!AC379+'5. FTNC GBP'!AC379+'6. FTNC Autres (inclus)'!AC379</f>
        <v>0</v>
      </c>
      <c r="AD379" s="996"/>
      <c r="AE379" s="997"/>
      <c r="AF379" s="998"/>
    </row>
    <row r="380" spans="1:32" ht="27.75" customHeight="1" x14ac:dyDescent="0.2">
      <c r="A380" s="232">
        <v>163</v>
      </c>
      <c r="B380" s="474"/>
      <c r="C380" s="475"/>
      <c r="D380" s="475"/>
      <c r="E380" s="475"/>
      <c r="F380" s="859" t="s">
        <v>566</v>
      </c>
      <c r="G380" s="860"/>
      <c r="H380" s="860"/>
      <c r="I380" s="860"/>
      <c r="J380" s="860"/>
      <c r="K380" s="860"/>
      <c r="L380" s="861"/>
      <c r="M380" s="441">
        <f>'2. FTNC CAN'!M380+'3. FTNC USD'!M380+'4. FTNC EUR'!M380+'5. FTNC GBP'!M380+'6. FTNC Autres (inclus)'!M380</f>
        <v>0</v>
      </c>
      <c r="N380" s="446">
        <f>'2. FTNC CAN'!N380+'3. FTNC USD'!N380+'4. FTNC EUR'!N380+'5. FTNC GBP'!N380+'6. FTNC Autres (inclus)'!N380</f>
        <v>0</v>
      </c>
      <c r="O380" s="443">
        <f>'2. FTNC CAN'!O380+'3. FTNC USD'!O380+'4. FTNC EUR'!O380+'5. FTNC GBP'!O380+'6. FTNC Autres (inclus)'!O380</f>
        <v>0</v>
      </c>
      <c r="P380" s="443">
        <f>'2. FTNC CAN'!P380+'3. FTNC USD'!P380+'4. FTNC EUR'!P380+'5. FTNC GBP'!P380+'6. FTNC Autres (inclus)'!P380</f>
        <v>0</v>
      </c>
      <c r="Q380" s="445">
        <f>'2. FTNC CAN'!Q380+'3. FTNC USD'!Q380+'4. FTNC EUR'!Q380+'5. FTNC GBP'!Q380+'6. FTNC Autres (inclus)'!Q380</f>
        <v>0</v>
      </c>
      <c r="R380" s="443">
        <f>'2. FTNC CAN'!R380+'3. FTNC USD'!R380+'4. FTNC EUR'!R380+'5. FTNC GBP'!R380+'6. FTNC Autres (inclus)'!R380</f>
        <v>0</v>
      </c>
      <c r="S380" s="444">
        <f>'2. FTNC CAN'!S380+'3. FTNC USD'!S380+'4. FTNC EUR'!S380+'5. FTNC GBP'!S380+'6. FTNC Autres (inclus)'!S380</f>
        <v>0</v>
      </c>
      <c r="T380" s="443">
        <f>'2. FTNC CAN'!T380+'3. FTNC USD'!T380+'4. FTNC EUR'!T380+'5. FTNC GBP'!T380+'6. FTNC Autres (inclus)'!T380</f>
        <v>0</v>
      </c>
      <c r="U380" s="444">
        <f>'2. FTNC CAN'!U380+'3. FTNC USD'!U380+'4. FTNC EUR'!U380+'5. FTNC GBP'!U380+'6. FTNC Autres (inclus)'!U380</f>
        <v>0</v>
      </c>
      <c r="V380" s="443">
        <f>'2. FTNC CAN'!V380+'3. FTNC USD'!V380+'4. FTNC EUR'!V380+'5. FTNC GBP'!V380+'6. FTNC Autres (inclus)'!V380</f>
        <v>0</v>
      </c>
      <c r="W380" s="444">
        <f>'2. FTNC CAN'!W380+'3. FTNC USD'!W380+'4. FTNC EUR'!W380+'5. FTNC GBP'!W380+'6. FTNC Autres (inclus)'!W380</f>
        <v>0</v>
      </c>
      <c r="X380" s="443">
        <f>'2. FTNC CAN'!X380+'3. FTNC USD'!X380+'4. FTNC EUR'!X380+'5. FTNC GBP'!X380+'6. FTNC Autres (inclus)'!X380</f>
        <v>0</v>
      </c>
      <c r="Y380" s="444">
        <f>'2. FTNC CAN'!Y380+'3. FTNC USD'!Y380+'4. FTNC EUR'!Y380+'5. FTNC GBP'!Y380+'6. FTNC Autres (inclus)'!Y380</f>
        <v>0</v>
      </c>
      <c r="Z380" s="443">
        <f>'2. FTNC CAN'!Z380+'3. FTNC USD'!Z380+'4. FTNC EUR'!Z380+'5. FTNC GBP'!Z380+'6. FTNC Autres (inclus)'!Z380</f>
        <v>0</v>
      </c>
      <c r="AA380" s="444">
        <f>'2. FTNC CAN'!AA380+'3. FTNC USD'!AA380+'4. FTNC EUR'!AA380+'5. FTNC GBP'!AA380+'6. FTNC Autres (inclus)'!AA380</f>
        <v>0</v>
      </c>
      <c r="AB380" s="447">
        <f>'2. FTNC CAN'!AB380+'3. FTNC USD'!AB380+'4. FTNC EUR'!AB380+'5. FTNC GBP'!AB380+'6. FTNC Autres (inclus)'!AB380</f>
        <v>0</v>
      </c>
      <c r="AC380" s="441">
        <f>'2. FTNC CAN'!AC380+'3. FTNC USD'!AC380+'4. FTNC EUR'!AC380+'5. FTNC GBP'!AC380+'6. FTNC Autres (inclus)'!AC380</f>
        <v>0</v>
      </c>
      <c r="AD380" s="996"/>
      <c r="AE380" s="997"/>
      <c r="AF380" s="998"/>
    </row>
    <row r="381" spans="1:32" ht="15" x14ac:dyDescent="0.2">
      <c r="A381" s="232">
        <v>164</v>
      </c>
      <c r="B381" s="474"/>
      <c r="C381" s="475"/>
      <c r="D381" s="844" t="s">
        <v>23</v>
      </c>
      <c r="E381" s="845"/>
      <c r="F381" s="845"/>
      <c r="G381" s="845"/>
      <c r="H381" s="845"/>
      <c r="I381" s="845"/>
      <c r="J381" s="845"/>
      <c r="K381" s="845"/>
      <c r="L381" s="845"/>
      <c r="M381" s="845"/>
      <c r="N381" s="845"/>
      <c r="O381" s="845"/>
      <c r="P381" s="845"/>
      <c r="Q381" s="845"/>
      <c r="R381" s="845"/>
      <c r="S381" s="845"/>
      <c r="T381" s="845"/>
      <c r="U381" s="845"/>
      <c r="V381" s="845"/>
      <c r="W381" s="845"/>
      <c r="X381" s="845"/>
      <c r="Y381" s="845"/>
      <c r="Z381" s="845"/>
      <c r="AA381" s="845"/>
      <c r="AB381" s="845"/>
      <c r="AC381" s="845"/>
      <c r="AD381" s="845"/>
      <c r="AE381" s="845"/>
      <c r="AF381" s="846"/>
    </row>
    <row r="382" spans="1:32" ht="15" x14ac:dyDescent="0.2">
      <c r="A382" s="232">
        <v>165</v>
      </c>
      <c r="B382" s="474"/>
      <c r="C382" s="475"/>
      <c r="D382" s="475"/>
      <c r="E382" s="918" t="s">
        <v>126</v>
      </c>
      <c r="F382" s="919"/>
      <c r="G382" s="919"/>
      <c r="H382" s="919"/>
      <c r="I382" s="919"/>
      <c r="J382" s="919"/>
      <c r="K382" s="919"/>
      <c r="L382" s="920"/>
      <c r="M382" s="407">
        <f>SUBTOTAL(9,M383:M384)</f>
        <v>0</v>
      </c>
      <c r="N382" s="410">
        <f t="shared" ref="N382:AC382" si="126">SUBTOTAL(9,N383:N384)</f>
        <v>0</v>
      </c>
      <c r="O382" s="414">
        <f t="shared" si="126"/>
        <v>0</v>
      </c>
      <c r="P382" s="413">
        <f t="shared" si="126"/>
        <v>0</v>
      </c>
      <c r="Q382" s="415">
        <f t="shared" si="126"/>
        <v>0</v>
      </c>
      <c r="R382" s="414">
        <f t="shared" si="126"/>
        <v>0</v>
      </c>
      <c r="S382" s="414">
        <f t="shared" si="126"/>
        <v>0</v>
      </c>
      <c r="T382" s="414">
        <f t="shared" si="126"/>
        <v>0</v>
      </c>
      <c r="U382" s="414">
        <f t="shared" si="126"/>
        <v>0</v>
      </c>
      <c r="V382" s="414">
        <f t="shared" si="126"/>
        <v>0</v>
      </c>
      <c r="W382" s="414">
        <f t="shared" si="126"/>
        <v>0</v>
      </c>
      <c r="X382" s="414">
        <f t="shared" si="126"/>
        <v>0</v>
      </c>
      <c r="Y382" s="414">
        <f t="shared" si="126"/>
        <v>0</v>
      </c>
      <c r="Z382" s="414">
        <f t="shared" si="126"/>
        <v>0</v>
      </c>
      <c r="AA382" s="414">
        <f t="shared" si="126"/>
        <v>0</v>
      </c>
      <c r="AB382" s="424">
        <f t="shared" si="126"/>
        <v>0</v>
      </c>
      <c r="AC382" s="407">
        <f t="shared" si="126"/>
        <v>0</v>
      </c>
      <c r="AD382" s="996"/>
      <c r="AE382" s="997"/>
      <c r="AF382" s="998"/>
    </row>
    <row r="383" spans="1:32" ht="15" x14ac:dyDescent="0.2">
      <c r="A383" s="232">
        <v>166</v>
      </c>
      <c r="B383" s="474"/>
      <c r="C383" s="475"/>
      <c r="D383" s="475"/>
      <c r="E383" s="475"/>
      <c r="F383" s="856" t="s">
        <v>127</v>
      </c>
      <c r="G383" s="857"/>
      <c r="H383" s="857"/>
      <c r="I383" s="857"/>
      <c r="J383" s="857"/>
      <c r="K383" s="857"/>
      <c r="L383" s="858"/>
      <c r="M383" s="441">
        <f>'2. FTNC CAN'!M383+'3. FTNC USD'!M383+'4. FTNC EUR'!M383+'5. FTNC GBP'!M383+'6. FTNC Autres (inclus)'!M383</f>
        <v>0</v>
      </c>
      <c r="N383" s="446">
        <f>'2. FTNC CAN'!N383+'3. FTNC USD'!N383+'4. FTNC EUR'!N383+'5. FTNC GBP'!N383+'6. FTNC Autres (inclus)'!N383</f>
        <v>0</v>
      </c>
      <c r="O383" s="443">
        <f>'2. FTNC CAN'!O383+'3. FTNC USD'!O383+'4. FTNC EUR'!O383+'5. FTNC GBP'!O383+'6. FTNC Autres (inclus)'!O383</f>
        <v>0</v>
      </c>
      <c r="P383" s="443">
        <f>'2. FTNC CAN'!P383+'3. FTNC USD'!P383+'4. FTNC EUR'!P383+'5. FTNC GBP'!P383+'6. FTNC Autres (inclus)'!P383</f>
        <v>0</v>
      </c>
      <c r="Q383" s="445">
        <f>'2. FTNC CAN'!Q383+'3. FTNC USD'!Q383+'4. FTNC EUR'!Q383+'5. FTNC GBP'!Q383+'6. FTNC Autres (inclus)'!Q383</f>
        <v>0</v>
      </c>
      <c r="R383" s="443">
        <f>'2. FTNC CAN'!R383+'3. FTNC USD'!R383+'4. FTNC EUR'!R383+'5. FTNC GBP'!R383+'6. FTNC Autres (inclus)'!R383</f>
        <v>0</v>
      </c>
      <c r="S383" s="444">
        <f>'2. FTNC CAN'!S383+'3. FTNC USD'!S383+'4. FTNC EUR'!S383+'5. FTNC GBP'!S383+'6. FTNC Autres (inclus)'!S383</f>
        <v>0</v>
      </c>
      <c r="T383" s="443">
        <f>'2. FTNC CAN'!T383+'3. FTNC USD'!T383+'4. FTNC EUR'!T383+'5. FTNC GBP'!T383+'6. FTNC Autres (inclus)'!T383</f>
        <v>0</v>
      </c>
      <c r="U383" s="444">
        <f>'2. FTNC CAN'!U383+'3. FTNC USD'!U383+'4. FTNC EUR'!U383+'5. FTNC GBP'!U383+'6. FTNC Autres (inclus)'!U383</f>
        <v>0</v>
      </c>
      <c r="V383" s="443">
        <f>'2. FTNC CAN'!V383+'3. FTNC USD'!V383+'4. FTNC EUR'!V383+'5. FTNC GBP'!V383+'6. FTNC Autres (inclus)'!V383</f>
        <v>0</v>
      </c>
      <c r="W383" s="444">
        <f>'2. FTNC CAN'!W383+'3. FTNC USD'!W383+'4. FTNC EUR'!W383+'5. FTNC GBP'!W383+'6. FTNC Autres (inclus)'!W383</f>
        <v>0</v>
      </c>
      <c r="X383" s="443">
        <f>'2. FTNC CAN'!X383+'3. FTNC USD'!X383+'4. FTNC EUR'!X383+'5. FTNC GBP'!X383+'6. FTNC Autres (inclus)'!X383</f>
        <v>0</v>
      </c>
      <c r="Y383" s="444">
        <f>'2. FTNC CAN'!Y383+'3. FTNC USD'!Y383+'4. FTNC EUR'!Y383+'5. FTNC GBP'!Y383+'6. FTNC Autres (inclus)'!Y383</f>
        <v>0</v>
      </c>
      <c r="Z383" s="443">
        <f>'2. FTNC CAN'!Z383+'3. FTNC USD'!Z383+'4. FTNC EUR'!Z383+'5. FTNC GBP'!Z383+'6. FTNC Autres (inclus)'!Z383</f>
        <v>0</v>
      </c>
      <c r="AA383" s="444">
        <f>'2. FTNC CAN'!AA383+'3. FTNC USD'!AA383+'4. FTNC EUR'!AA383+'5. FTNC GBP'!AA383+'6. FTNC Autres (inclus)'!AA383</f>
        <v>0</v>
      </c>
      <c r="AB383" s="447">
        <f>'2. FTNC CAN'!AB383+'3. FTNC USD'!AB383+'4. FTNC EUR'!AB383+'5. FTNC GBP'!AB383+'6. FTNC Autres (inclus)'!AB383</f>
        <v>0</v>
      </c>
      <c r="AC383" s="441">
        <f>'2. FTNC CAN'!AC383+'3. FTNC USD'!AC383+'4. FTNC EUR'!AC383+'5. FTNC GBP'!AC383+'6. FTNC Autres (inclus)'!AC383</f>
        <v>0</v>
      </c>
      <c r="AD383" s="996"/>
      <c r="AE383" s="997"/>
      <c r="AF383" s="998"/>
    </row>
    <row r="384" spans="1:32" ht="15" x14ac:dyDescent="0.2">
      <c r="A384" s="232">
        <v>167</v>
      </c>
      <c r="B384" s="474"/>
      <c r="C384" s="475"/>
      <c r="D384" s="475"/>
      <c r="E384" s="475"/>
      <c r="F384" s="859" t="s">
        <v>128</v>
      </c>
      <c r="G384" s="860"/>
      <c r="H384" s="860"/>
      <c r="I384" s="860"/>
      <c r="J384" s="860"/>
      <c r="K384" s="860"/>
      <c r="L384" s="861"/>
      <c r="M384" s="441">
        <f>'2. FTNC CAN'!M384+'3. FTNC USD'!M384+'4. FTNC EUR'!M384+'5. FTNC GBP'!M384+'6. FTNC Autres (inclus)'!M384</f>
        <v>0</v>
      </c>
      <c r="N384" s="446">
        <f>'2. FTNC CAN'!N384+'3. FTNC USD'!N384+'4. FTNC EUR'!N384+'5. FTNC GBP'!N384+'6. FTNC Autres (inclus)'!N384</f>
        <v>0</v>
      </c>
      <c r="O384" s="443">
        <f>'2. FTNC CAN'!O384+'3. FTNC USD'!O384+'4. FTNC EUR'!O384+'5. FTNC GBP'!O384+'6. FTNC Autres (inclus)'!O384</f>
        <v>0</v>
      </c>
      <c r="P384" s="443">
        <f>'2. FTNC CAN'!P384+'3. FTNC USD'!P384+'4. FTNC EUR'!P384+'5. FTNC GBP'!P384+'6. FTNC Autres (inclus)'!P384</f>
        <v>0</v>
      </c>
      <c r="Q384" s="445">
        <f>'2. FTNC CAN'!Q384+'3. FTNC USD'!Q384+'4. FTNC EUR'!Q384+'5. FTNC GBP'!Q384+'6. FTNC Autres (inclus)'!Q384</f>
        <v>0</v>
      </c>
      <c r="R384" s="443">
        <f>'2. FTNC CAN'!R384+'3. FTNC USD'!R384+'4. FTNC EUR'!R384+'5. FTNC GBP'!R384+'6. FTNC Autres (inclus)'!R384</f>
        <v>0</v>
      </c>
      <c r="S384" s="444">
        <f>'2. FTNC CAN'!S384+'3. FTNC USD'!S384+'4. FTNC EUR'!S384+'5. FTNC GBP'!S384+'6. FTNC Autres (inclus)'!S384</f>
        <v>0</v>
      </c>
      <c r="T384" s="443">
        <f>'2. FTNC CAN'!T384+'3. FTNC USD'!T384+'4. FTNC EUR'!T384+'5. FTNC GBP'!T384+'6. FTNC Autres (inclus)'!T384</f>
        <v>0</v>
      </c>
      <c r="U384" s="444">
        <f>'2. FTNC CAN'!U384+'3. FTNC USD'!U384+'4. FTNC EUR'!U384+'5. FTNC GBP'!U384+'6. FTNC Autres (inclus)'!U384</f>
        <v>0</v>
      </c>
      <c r="V384" s="443">
        <f>'2. FTNC CAN'!V384+'3. FTNC USD'!V384+'4. FTNC EUR'!V384+'5. FTNC GBP'!V384+'6. FTNC Autres (inclus)'!V384</f>
        <v>0</v>
      </c>
      <c r="W384" s="444">
        <f>'2. FTNC CAN'!W384+'3. FTNC USD'!W384+'4. FTNC EUR'!W384+'5. FTNC GBP'!W384+'6. FTNC Autres (inclus)'!W384</f>
        <v>0</v>
      </c>
      <c r="X384" s="443">
        <f>'2. FTNC CAN'!X384+'3. FTNC USD'!X384+'4. FTNC EUR'!X384+'5. FTNC GBP'!X384+'6. FTNC Autres (inclus)'!X384</f>
        <v>0</v>
      </c>
      <c r="Y384" s="444">
        <f>'2. FTNC CAN'!Y384+'3. FTNC USD'!Y384+'4. FTNC EUR'!Y384+'5. FTNC GBP'!Y384+'6. FTNC Autres (inclus)'!Y384</f>
        <v>0</v>
      </c>
      <c r="Z384" s="443">
        <f>'2. FTNC CAN'!Z384+'3. FTNC USD'!Z384+'4. FTNC EUR'!Z384+'5. FTNC GBP'!Z384+'6. FTNC Autres (inclus)'!Z384</f>
        <v>0</v>
      </c>
      <c r="AA384" s="444">
        <f>'2. FTNC CAN'!AA384+'3. FTNC USD'!AA384+'4. FTNC EUR'!AA384+'5. FTNC GBP'!AA384+'6. FTNC Autres (inclus)'!AA384</f>
        <v>0</v>
      </c>
      <c r="AB384" s="447">
        <f>'2. FTNC CAN'!AB384+'3. FTNC USD'!AB384+'4. FTNC EUR'!AB384+'5. FTNC GBP'!AB384+'6. FTNC Autres (inclus)'!AB384</f>
        <v>0</v>
      </c>
      <c r="AC384" s="441">
        <f>'2. FTNC CAN'!AC384+'3. FTNC USD'!AC384+'4. FTNC EUR'!AC384+'5. FTNC GBP'!AC384+'6. FTNC Autres (inclus)'!AC384</f>
        <v>0</v>
      </c>
      <c r="AD384" s="996"/>
      <c r="AE384" s="997"/>
      <c r="AF384" s="998"/>
    </row>
    <row r="385" spans="1:32" ht="15" x14ac:dyDescent="0.2">
      <c r="A385" s="232">
        <v>168</v>
      </c>
      <c r="B385" s="474"/>
      <c r="C385" s="475"/>
      <c r="D385" s="475"/>
      <c r="E385" s="853" t="s">
        <v>129</v>
      </c>
      <c r="F385" s="854"/>
      <c r="G385" s="854"/>
      <c r="H385" s="854"/>
      <c r="I385" s="854"/>
      <c r="J385" s="854"/>
      <c r="K385" s="854"/>
      <c r="L385" s="855"/>
      <c r="M385" s="407">
        <f>SUBTOTAL(9,M386:M387)</f>
        <v>0</v>
      </c>
      <c r="N385" s="410">
        <f t="shared" ref="N385" si="127">SUBTOTAL(9,N386:N387)</f>
        <v>0</v>
      </c>
      <c r="O385" s="414">
        <f t="shared" ref="O385" si="128">SUBTOTAL(9,O386:O387)</f>
        <v>0</v>
      </c>
      <c r="P385" s="413">
        <f t="shared" ref="P385" si="129">SUBTOTAL(9,P386:P387)</f>
        <v>0</v>
      </c>
      <c r="Q385" s="415">
        <f t="shared" ref="Q385" si="130">SUBTOTAL(9,Q386:Q387)</f>
        <v>0</v>
      </c>
      <c r="R385" s="414">
        <f t="shared" ref="R385" si="131">SUBTOTAL(9,R386:R387)</f>
        <v>0</v>
      </c>
      <c r="S385" s="414">
        <f t="shared" ref="S385" si="132">SUBTOTAL(9,S386:S387)</f>
        <v>0</v>
      </c>
      <c r="T385" s="414">
        <f t="shared" ref="T385" si="133">SUBTOTAL(9,T386:T387)</f>
        <v>0</v>
      </c>
      <c r="U385" s="414">
        <f t="shared" ref="U385" si="134">SUBTOTAL(9,U386:U387)</f>
        <v>0</v>
      </c>
      <c r="V385" s="414">
        <f t="shared" ref="V385" si="135">SUBTOTAL(9,V386:V387)</f>
        <v>0</v>
      </c>
      <c r="W385" s="414">
        <f t="shared" ref="W385" si="136">SUBTOTAL(9,W386:W387)</f>
        <v>0</v>
      </c>
      <c r="X385" s="414">
        <f t="shared" ref="X385" si="137">SUBTOTAL(9,X386:X387)</f>
        <v>0</v>
      </c>
      <c r="Y385" s="414">
        <f t="shared" ref="Y385" si="138">SUBTOTAL(9,Y386:Y387)</f>
        <v>0</v>
      </c>
      <c r="Z385" s="414">
        <f t="shared" ref="Z385" si="139">SUBTOTAL(9,Z386:Z387)</f>
        <v>0</v>
      </c>
      <c r="AA385" s="414">
        <f t="shared" ref="AA385" si="140">SUBTOTAL(9,AA386:AA387)</f>
        <v>0</v>
      </c>
      <c r="AB385" s="424">
        <f t="shared" ref="AB385" si="141">SUBTOTAL(9,AB386:AB387)</f>
        <v>0</v>
      </c>
      <c r="AC385" s="407">
        <f t="shared" ref="AC385" si="142">SUBTOTAL(9,AC386:AC387)</f>
        <v>0</v>
      </c>
      <c r="AD385" s="996"/>
      <c r="AE385" s="997"/>
      <c r="AF385" s="998"/>
    </row>
    <row r="386" spans="1:32" ht="15" x14ac:dyDescent="0.2">
      <c r="A386" s="232">
        <v>169</v>
      </c>
      <c r="B386" s="474"/>
      <c r="C386" s="475"/>
      <c r="D386" s="475"/>
      <c r="E386" s="475"/>
      <c r="F386" s="856" t="s">
        <v>130</v>
      </c>
      <c r="G386" s="857"/>
      <c r="H386" s="857"/>
      <c r="I386" s="857"/>
      <c r="J386" s="857"/>
      <c r="K386" s="857"/>
      <c r="L386" s="858"/>
      <c r="M386" s="441">
        <f>'2. FTNC CAN'!M386+'3. FTNC USD'!M386+'4. FTNC EUR'!M386+'5. FTNC GBP'!M386+'6. FTNC Autres (inclus)'!M386</f>
        <v>0</v>
      </c>
      <c r="N386" s="446">
        <f>'2. FTNC CAN'!N386+'3. FTNC USD'!N386+'4. FTNC EUR'!N386+'5. FTNC GBP'!N386+'6. FTNC Autres (inclus)'!N386</f>
        <v>0</v>
      </c>
      <c r="O386" s="443">
        <f>'2. FTNC CAN'!O386+'3. FTNC USD'!O386+'4. FTNC EUR'!O386+'5. FTNC GBP'!O386+'6. FTNC Autres (inclus)'!O386</f>
        <v>0</v>
      </c>
      <c r="P386" s="443">
        <f>'2. FTNC CAN'!P386+'3. FTNC USD'!P386+'4. FTNC EUR'!P386+'5. FTNC GBP'!P386+'6. FTNC Autres (inclus)'!P386</f>
        <v>0</v>
      </c>
      <c r="Q386" s="445">
        <f>'2. FTNC CAN'!Q386+'3. FTNC USD'!Q386+'4. FTNC EUR'!Q386+'5. FTNC GBP'!Q386+'6. FTNC Autres (inclus)'!Q386</f>
        <v>0</v>
      </c>
      <c r="R386" s="443">
        <f>'2. FTNC CAN'!R386+'3. FTNC USD'!R386+'4. FTNC EUR'!R386+'5. FTNC GBP'!R386+'6. FTNC Autres (inclus)'!R386</f>
        <v>0</v>
      </c>
      <c r="S386" s="444">
        <f>'2. FTNC CAN'!S386+'3. FTNC USD'!S386+'4. FTNC EUR'!S386+'5. FTNC GBP'!S386+'6. FTNC Autres (inclus)'!S386</f>
        <v>0</v>
      </c>
      <c r="T386" s="443">
        <f>'2. FTNC CAN'!T386+'3. FTNC USD'!T386+'4. FTNC EUR'!T386+'5. FTNC GBP'!T386+'6. FTNC Autres (inclus)'!T386</f>
        <v>0</v>
      </c>
      <c r="U386" s="444">
        <f>'2. FTNC CAN'!U386+'3. FTNC USD'!U386+'4. FTNC EUR'!U386+'5. FTNC GBP'!U386+'6. FTNC Autres (inclus)'!U386</f>
        <v>0</v>
      </c>
      <c r="V386" s="443">
        <f>'2. FTNC CAN'!V386+'3. FTNC USD'!V386+'4. FTNC EUR'!V386+'5. FTNC GBP'!V386+'6. FTNC Autres (inclus)'!V386</f>
        <v>0</v>
      </c>
      <c r="W386" s="444">
        <f>'2. FTNC CAN'!W386+'3. FTNC USD'!W386+'4. FTNC EUR'!W386+'5. FTNC GBP'!W386+'6. FTNC Autres (inclus)'!W386</f>
        <v>0</v>
      </c>
      <c r="X386" s="443">
        <f>'2. FTNC CAN'!X386+'3. FTNC USD'!X386+'4. FTNC EUR'!X386+'5. FTNC GBP'!X386+'6. FTNC Autres (inclus)'!X386</f>
        <v>0</v>
      </c>
      <c r="Y386" s="444">
        <f>'2. FTNC CAN'!Y386+'3. FTNC USD'!Y386+'4. FTNC EUR'!Y386+'5. FTNC GBP'!Y386+'6. FTNC Autres (inclus)'!Y386</f>
        <v>0</v>
      </c>
      <c r="Z386" s="443">
        <f>'2. FTNC CAN'!Z386+'3. FTNC USD'!Z386+'4. FTNC EUR'!Z386+'5. FTNC GBP'!Z386+'6. FTNC Autres (inclus)'!Z386</f>
        <v>0</v>
      </c>
      <c r="AA386" s="444">
        <f>'2. FTNC CAN'!AA386+'3. FTNC USD'!AA386+'4. FTNC EUR'!AA386+'5. FTNC GBP'!AA386+'6. FTNC Autres (inclus)'!AA386</f>
        <v>0</v>
      </c>
      <c r="AB386" s="447">
        <f>'2. FTNC CAN'!AB386+'3. FTNC USD'!AB386+'4. FTNC EUR'!AB386+'5. FTNC GBP'!AB386+'6. FTNC Autres (inclus)'!AB386</f>
        <v>0</v>
      </c>
      <c r="AC386" s="441">
        <f>'2. FTNC CAN'!AC386+'3. FTNC USD'!AC386+'4. FTNC EUR'!AC386+'5. FTNC GBP'!AC386+'6. FTNC Autres (inclus)'!AC386</f>
        <v>0</v>
      </c>
      <c r="AD386" s="996"/>
      <c r="AE386" s="997"/>
      <c r="AF386" s="998"/>
    </row>
    <row r="387" spans="1:32" ht="15" x14ac:dyDescent="0.2">
      <c r="A387" s="232">
        <v>170</v>
      </c>
      <c r="B387" s="474"/>
      <c r="C387" s="475"/>
      <c r="D387" s="475"/>
      <c r="E387" s="475"/>
      <c r="F387" s="859" t="s">
        <v>131</v>
      </c>
      <c r="G387" s="860"/>
      <c r="H387" s="860"/>
      <c r="I387" s="860"/>
      <c r="J387" s="860"/>
      <c r="K387" s="860"/>
      <c r="L387" s="861"/>
      <c r="M387" s="441">
        <f>'2. FTNC CAN'!M387+'3. FTNC USD'!M387+'4. FTNC EUR'!M387+'5. FTNC GBP'!M387+'6. FTNC Autres (inclus)'!M387</f>
        <v>0</v>
      </c>
      <c r="N387" s="446">
        <f>'2. FTNC CAN'!N387+'3. FTNC USD'!N387+'4. FTNC EUR'!N387+'5. FTNC GBP'!N387+'6. FTNC Autres (inclus)'!N387</f>
        <v>0</v>
      </c>
      <c r="O387" s="443">
        <f>'2. FTNC CAN'!O387+'3. FTNC USD'!O387+'4. FTNC EUR'!O387+'5. FTNC GBP'!O387+'6. FTNC Autres (inclus)'!O387</f>
        <v>0</v>
      </c>
      <c r="P387" s="443">
        <f>'2. FTNC CAN'!P387+'3. FTNC USD'!P387+'4. FTNC EUR'!P387+'5. FTNC GBP'!P387+'6. FTNC Autres (inclus)'!P387</f>
        <v>0</v>
      </c>
      <c r="Q387" s="445">
        <f>'2. FTNC CAN'!Q387+'3. FTNC USD'!Q387+'4. FTNC EUR'!Q387+'5. FTNC GBP'!Q387+'6. FTNC Autres (inclus)'!Q387</f>
        <v>0</v>
      </c>
      <c r="R387" s="443">
        <f>'2. FTNC CAN'!R387+'3. FTNC USD'!R387+'4. FTNC EUR'!R387+'5. FTNC GBP'!R387+'6. FTNC Autres (inclus)'!R387</f>
        <v>0</v>
      </c>
      <c r="S387" s="444">
        <f>'2. FTNC CAN'!S387+'3. FTNC USD'!S387+'4. FTNC EUR'!S387+'5. FTNC GBP'!S387+'6. FTNC Autres (inclus)'!S387</f>
        <v>0</v>
      </c>
      <c r="T387" s="443">
        <f>'2. FTNC CAN'!T387+'3. FTNC USD'!T387+'4. FTNC EUR'!T387+'5. FTNC GBP'!T387+'6. FTNC Autres (inclus)'!T387</f>
        <v>0</v>
      </c>
      <c r="U387" s="444">
        <f>'2. FTNC CAN'!U387+'3. FTNC USD'!U387+'4. FTNC EUR'!U387+'5. FTNC GBP'!U387+'6. FTNC Autres (inclus)'!U387</f>
        <v>0</v>
      </c>
      <c r="V387" s="443">
        <f>'2. FTNC CAN'!V387+'3. FTNC USD'!V387+'4. FTNC EUR'!V387+'5. FTNC GBP'!V387+'6. FTNC Autres (inclus)'!V387</f>
        <v>0</v>
      </c>
      <c r="W387" s="444">
        <f>'2. FTNC CAN'!W387+'3. FTNC USD'!W387+'4. FTNC EUR'!W387+'5. FTNC GBP'!W387+'6. FTNC Autres (inclus)'!W387</f>
        <v>0</v>
      </c>
      <c r="X387" s="443">
        <f>'2. FTNC CAN'!X387+'3. FTNC USD'!X387+'4. FTNC EUR'!X387+'5. FTNC GBP'!X387+'6. FTNC Autres (inclus)'!X387</f>
        <v>0</v>
      </c>
      <c r="Y387" s="444">
        <f>'2. FTNC CAN'!Y387+'3. FTNC USD'!Y387+'4. FTNC EUR'!Y387+'5. FTNC GBP'!Y387+'6. FTNC Autres (inclus)'!Y387</f>
        <v>0</v>
      </c>
      <c r="Z387" s="443">
        <f>'2. FTNC CAN'!Z387+'3. FTNC USD'!Z387+'4. FTNC EUR'!Z387+'5. FTNC GBP'!Z387+'6. FTNC Autres (inclus)'!Z387</f>
        <v>0</v>
      </c>
      <c r="AA387" s="444">
        <f>'2. FTNC CAN'!AA387+'3. FTNC USD'!AA387+'4. FTNC EUR'!AA387+'5. FTNC GBP'!AA387+'6. FTNC Autres (inclus)'!AA387</f>
        <v>0</v>
      </c>
      <c r="AB387" s="447">
        <f>'2. FTNC CAN'!AB387+'3. FTNC USD'!AB387+'4. FTNC EUR'!AB387+'5. FTNC GBP'!AB387+'6. FTNC Autres (inclus)'!AB387</f>
        <v>0</v>
      </c>
      <c r="AC387" s="441">
        <f>'2. FTNC CAN'!AC387+'3. FTNC USD'!AC387+'4. FTNC EUR'!AC387+'5. FTNC GBP'!AC387+'6. FTNC Autres (inclus)'!AC387</f>
        <v>0</v>
      </c>
      <c r="AD387" s="996"/>
      <c r="AE387" s="997"/>
      <c r="AF387" s="998"/>
    </row>
    <row r="388" spans="1:32" ht="15" x14ac:dyDescent="0.2">
      <c r="A388" s="232">
        <v>171</v>
      </c>
      <c r="B388" s="474"/>
      <c r="C388" s="475"/>
      <c r="D388" s="475"/>
      <c r="E388" s="853" t="s">
        <v>132</v>
      </c>
      <c r="F388" s="854"/>
      <c r="G388" s="854"/>
      <c r="H388" s="854"/>
      <c r="I388" s="854"/>
      <c r="J388" s="854"/>
      <c r="K388" s="854"/>
      <c r="L388" s="855"/>
      <c r="M388" s="407">
        <f>SUBTOTAL(9,M389:M390)</f>
        <v>0</v>
      </c>
      <c r="N388" s="410">
        <f t="shared" ref="N388" si="143">SUBTOTAL(9,N389:N390)</f>
        <v>0</v>
      </c>
      <c r="O388" s="414">
        <f t="shared" ref="O388" si="144">SUBTOTAL(9,O389:O390)</f>
        <v>0</v>
      </c>
      <c r="P388" s="413">
        <f t="shared" ref="P388" si="145">SUBTOTAL(9,P389:P390)</f>
        <v>0</v>
      </c>
      <c r="Q388" s="415">
        <f t="shared" ref="Q388" si="146">SUBTOTAL(9,Q389:Q390)</f>
        <v>0</v>
      </c>
      <c r="R388" s="414">
        <f t="shared" ref="R388" si="147">SUBTOTAL(9,R389:R390)</f>
        <v>0</v>
      </c>
      <c r="S388" s="414">
        <f t="shared" ref="S388" si="148">SUBTOTAL(9,S389:S390)</f>
        <v>0</v>
      </c>
      <c r="T388" s="414">
        <f t="shared" ref="T388" si="149">SUBTOTAL(9,T389:T390)</f>
        <v>0</v>
      </c>
      <c r="U388" s="414">
        <f t="shared" ref="U388" si="150">SUBTOTAL(9,U389:U390)</f>
        <v>0</v>
      </c>
      <c r="V388" s="414">
        <f t="shared" ref="V388" si="151">SUBTOTAL(9,V389:V390)</f>
        <v>0</v>
      </c>
      <c r="W388" s="414">
        <f t="shared" ref="W388" si="152">SUBTOTAL(9,W389:W390)</f>
        <v>0</v>
      </c>
      <c r="X388" s="414">
        <f t="shared" ref="X388" si="153">SUBTOTAL(9,X389:X390)</f>
        <v>0</v>
      </c>
      <c r="Y388" s="414">
        <f t="shared" ref="Y388" si="154">SUBTOTAL(9,Y389:Y390)</f>
        <v>0</v>
      </c>
      <c r="Z388" s="414">
        <f t="shared" ref="Z388" si="155">SUBTOTAL(9,Z389:Z390)</f>
        <v>0</v>
      </c>
      <c r="AA388" s="414">
        <f t="shared" ref="AA388" si="156">SUBTOTAL(9,AA389:AA390)</f>
        <v>0</v>
      </c>
      <c r="AB388" s="424">
        <f t="shared" ref="AB388" si="157">SUBTOTAL(9,AB389:AB390)</f>
        <v>0</v>
      </c>
      <c r="AC388" s="407">
        <f t="shared" ref="AC388" si="158">SUBTOTAL(9,AC389:AC390)</f>
        <v>0</v>
      </c>
      <c r="AD388" s="996"/>
      <c r="AE388" s="997"/>
      <c r="AF388" s="998"/>
    </row>
    <row r="389" spans="1:32" ht="15" x14ac:dyDescent="0.2">
      <c r="A389" s="232">
        <v>172</v>
      </c>
      <c r="B389" s="474"/>
      <c r="C389" s="475"/>
      <c r="D389" s="475"/>
      <c r="E389" s="475"/>
      <c r="F389" s="856" t="s">
        <v>133</v>
      </c>
      <c r="G389" s="857"/>
      <c r="H389" s="857"/>
      <c r="I389" s="857"/>
      <c r="J389" s="857"/>
      <c r="K389" s="857"/>
      <c r="L389" s="858"/>
      <c r="M389" s="441">
        <f>'2. FTNC CAN'!M389+'3. FTNC USD'!M389+'4. FTNC EUR'!M389+'5. FTNC GBP'!M389+'6. FTNC Autres (inclus)'!M389</f>
        <v>0</v>
      </c>
      <c r="N389" s="446">
        <f>'2. FTNC CAN'!N389+'3. FTNC USD'!N389+'4. FTNC EUR'!N389+'5. FTNC GBP'!N389+'6. FTNC Autres (inclus)'!N389</f>
        <v>0</v>
      </c>
      <c r="O389" s="443">
        <f>'2. FTNC CAN'!O389+'3. FTNC USD'!O389+'4. FTNC EUR'!O389+'5. FTNC GBP'!O389+'6. FTNC Autres (inclus)'!O389</f>
        <v>0</v>
      </c>
      <c r="P389" s="443">
        <f>'2. FTNC CAN'!P389+'3. FTNC USD'!P389+'4. FTNC EUR'!P389+'5. FTNC GBP'!P389+'6. FTNC Autres (inclus)'!P389</f>
        <v>0</v>
      </c>
      <c r="Q389" s="445">
        <f>'2. FTNC CAN'!Q389+'3. FTNC USD'!Q389+'4. FTNC EUR'!Q389+'5. FTNC GBP'!Q389+'6. FTNC Autres (inclus)'!Q389</f>
        <v>0</v>
      </c>
      <c r="R389" s="443">
        <f>'2. FTNC CAN'!R389+'3. FTNC USD'!R389+'4. FTNC EUR'!R389+'5. FTNC GBP'!R389+'6. FTNC Autres (inclus)'!R389</f>
        <v>0</v>
      </c>
      <c r="S389" s="444">
        <f>'2. FTNC CAN'!S389+'3. FTNC USD'!S389+'4. FTNC EUR'!S389+'5. FTNC GBP'!S389+'6. FTNC Autres (inclus)'!S389</f>
        <v>0</v>
      </c>
      <c r="T389" s="443">
        <f>'2. FTNC CAN'!T389+'3. FTNC USD'!T389+'4. FTNC EUR'!T389+'5. FTNC GBP'!T389+'6. FTNC Autres (inclus)'!T389</f>
        <v>0</v>
      </c>
      <c r="U389" s="444">
        <f>'2. FTNC CAN'!U389+'3. FTNC USD'!U389+'4. FTNC EUR'!U389+'5. FTNC GBP'!U389+'6. FTNC Autres (inclus)'!U389</f>
        <v>0</v>
      </c>
      <c r="V389" s="443">
        <f>'2. FTNC CAN'!V389+'3. FTNC USD'!V389+'4. FTNC EUR'!V389+'5. FTNC GBP'!V389+'6. FTNC Autres (inclus)'!V389</f>
        <v>0</v>
      </c>
      <c r="W389" s="444">
        <f>'2. FTNC CAN'!W389+'3. FTNC USD'!W389+'4. FTNC EUR'!W389+'5. FTNC GBP'!W389+'6. FTNC Autres (inclus)'!W389</f>
        <v>0</v>
      </c>
      <c r="X389" s="443">
        <f>'2. FTNC CAN'!X389+'3. FTNC USD'!X389+'4. FTNC EUR'!X389+'5. FTNC GBP'!X389+'6. FTNC Autres (inclus)'!X389</f>
        <v>0</v>
      </c>
      <c r="Y389" s="444">
        <f>'2. FTNC CAN'!Y389+'3. FTNC USD'!Y389+'4. FTNC EUR'!Y389+'5. FTNC GBP'!Y389+'6. FTNC Autres (inclus)'!Y389</f>
        <v>0</v>
      </c>
      <c r="Z389" s="443">
        <f>'2. FTNC CAN'!Z389+'3. FTNC USD'!Z389+'4. FTNC EUR'!Z389+'5. FTNC GBP'!Z389+'6. FTNC Autres (inclus)'!Z389</f>
        <v>0</v>
      </c>
      <c r="AA389" s="444">
        <f>'2. FTNC CAN'!AA389+'3. FTNC USD'!AA389+'4. FTNC EUR'!AA389+'5. FTNC GBP'!AA389+'6. FTNC Autres (inclus)'!AA389</f>
        <v>0</v>
      </c>
      <c r="AB389" s="447">
        <f>'2. FTNC CAN'!AB389+'3. FTNC USD'!AB389+'4. FTNC EUR'!AB389+'5. FTNC GBP'!AB389+'6. FTNC Autres (inclus)'!AB389</f>
        <v>0</v>
      </c>
      <c r="AC389" s="441">
        <f>'2. FTNC CAN'!AC389+'3. FTNC USD'!AC389+'4. FTNC EUR'!AC389+'5. FTNC GBP'!AC389+'6. FTNC Autres (inclus)'!AC389</f>
        <v>0</v>
      </c>
      <c r="AD389" s="996"/>
      <c r="AE389" s="997"/>
      <c r="AF389" s="998"/>
    </row>
    <row r="390" spans="1:32" ht="15" x14ac:dyDescent="0.2">
      <c r="A390" s="232">
        <v>173</v>
      </c>
      <c r="B390" s="474"/>
      <c r="C390" s="475"/>
      <c r="D390" s="475"/>
      <c r="E390" s="475"/>
      <c r="F390" s="859" t="s">
        <v>134</v>
      </c>
      <c r="G390" s="860"/>
      <c r="H390" s="860"/>
      <c r="I390" s="860"/>
      <c r="J390" s="860"/>
      <c r="K390" s="860"/>
      <c r="L390" s="861"/>
      <c r="M390" s="441">
        <f>'2. FTNC CAN'!M390+'3. FTNC USD'!M390+'4. FTNC EUR'!M390+'5. FTNC GBP'!M390+'6. FTNC Autres (inclus)'!M390</f>
        <v>0</v>
      </c>
      <c r="N390" s="446">
        <f>'2. FTNC CAN'!N390+'3. FTNC USD'!N390+'4. FTNC EUR'!N390+'5. FTNC GBP'!N390+'6. FTNC Autres (inclus)'!N390</f>
        <v>0</v>
      </c>
      <c r="O390" s="443">
        <f>'2. FTNC CAN'!O390+'3. FTNC USD'!O390+'4. FTNC EUR'!O390+'5. FTNC GBP'!O390+'6. FTNC Autres (inclus)'!O390</f>
        <v>0</v>
      </c>
      <c r="P390" s="443">
        <f>'2. FTNC CAN'!P390+'3. FTNC USD'!P390+'4. FTNC EUR'!P390+'5. FTNC GBP'!P390+'6. FTNC Autres (inclus)'!P390</f>
        <v>0</v>
      </c>
      <c r="Q390" s="445">
        <f>'2. FTNC CAN'!Q390+'3. FTNC USD'!Q390+'4. FTNC EUR'!Q390+'5. FTNC GBP'!Q390+'6. FTNC Autres (inclus)'!Q390</f>
        <v>0</v>
      </c>
      <c r="R390" s="443">
        <f>'2. FTNC CAN'!R390+'3. FTNC USD'!R390+'4. FTNC EUR'!R390+'5. FTNC GBP'!R390+'6. FTNC Autres (inclus)'!R390</f>
        <v>0</v>
      </c>
      <c r="S390" s="444">
        <f>'2. FTNC CAN'!S390+'3. FTNC USD'!S390+'4. FTNC EUR'!S390+'5. FTNC GBP'!S390+'6. FTNC Autres (inclus)'!S390</f>
        <v>0</v>
      </c>
      <c r="T390" s="443">
        <f>'2. FTNC CAN'!T390+'3. FTNC USD'!T390+'4. FTNC EUR'!T390+'5. FTNC GBP'!T390+'6. FTNC Autres (inclus)'!T390</f>
        <v>0</v>
      </c>
      <c r="U390" s="444">
        <f>'2. FTNC CAN'!U390+'3. FTNC USD'!U390+'4. FTNC EUR'!U390+'5. FTNC GBP'!U390+'6. FTNC Autres (inclus)'!U390</f>
        <v>0</v>
      </c>
      <c r="V390" s="443">
        <f>'2. FTNC CAN'!V390+'3. FTNC USD'!V390+'4. FTNC EUR'!V390+'5. FTNC GBP'!V390+'6. FTNC Autres (inclus)'!V390</f>
        <v>0</v>
      </c>
      <c r="W390" s="444">
        <f>'2. FTNC CAN'!W390+'3. FTNC USD'!W390+'4. FTNC EUR'!W390+'5. FTNC GBP'!W390+'6. FTNC Autres (inclus)'!W390</f>
        <v>0</v>
      </c>
      <c r="X390" s="443">
        <f>'2. FTNC CAN'!X390+'3. FTNC USD'!X390+'4. FTNC EUR'!X390+'5. FTNC GBP'!X390+'6. FTNC Autres (inclus)'!X390</f>
        <v>0</v>
      </c>
      <c r="Y390" s="444">
        <f>'2. FTNC CAN'!Y390+'3. FTNC USD'!Y390+'4. FTNC EUR'!Y390+'5. FTNC GBP'!Y390+'6. FTNC Autres (inclus)'!Y390</f>
        <v>0</v>
      </c>
      <c r="Z390" s="443">
        <f>'2. FTNC CAN'!Z390+'3. FTNC USD'!Z390+'4. FTNC EUR'!Z390+'5. FTNC GBP'!Z390+'6. FTNC Autres (inclus)'!Z390</f>
        <v>0</v>
      </c>
      <c r="AA390" s="444">
        <f>'2. FTNC CAN'!AA390+'3. FTNC USD'!AA390+'4. FTNC EUR'!AA390+'5. FTNC GBP'!AA390+'6. FTNC Autres (inclus)'!AA390</f>
        <v>0</v>
      </c>
      <c r="AB390" s="447">
        <f>'2. FTNC CAN'!AB390+'3. FTNC USD'!AB390+'4. FTNC EUR'!AB390+'5. FTNC GBP'!AB390+'6. FTNC Autres (inclus)'!AB390</f>
        <v>0</v>
      </c>
      <c r="AC390" s="441">
        <f>'2. FTNC CAN'!AC390+'3. FTNC USD'!AC390+'4. FTNC EUR'!AC390+'5. FTNC GBP'!AC390+'6. FTNC Autres (inclus)'!AC390</f>
        <v>0</v>
      </c>
      <c r="AD390" s="996"/>
      <c r="AE390" s="997"/>
      <c r="AF390" s="998"/>
    </row>
    <row r="391" spans="1:32" ht="15" x14ac:dyDescent="0.2">
      <c r="A391" s="232">
        <v>174</v>
      </c>
      <c r="B391" s="474"/>
      <c r="C391" s="475"/>
      <c r="D391" s="475"/>
      <c r="E391" s="853" t="s">
        <v>135</v>
      </c>
      <c r="F391" s="854"/>
      <c r="G391" s="854"/>
      <c r="H391" s="854"/>
      <c r="I391" s="854"/>
      <c r="J391" s="854"/>
      <c r="K391" s="854"/>
      <c r="L391" s="855"/>
      <c r="M391" s="407">
        <f>SUBTOTAL(9,M392:M393)</f>
        <v>0</v>
      </c>
      <c r="N391" s="410">
        <f t="shared" ref="N391" si="159">SUBTOTAL(9,N392:N393)</f>
        <v>0</v>
      </c>
      <c r="O391" s="414">
        <f t="shared" ref="O391" si="160">SUBTOTAL(9,O392:O393)</f>
        <v>0</v>
      </c>
      <c r="P391" s="413">
        <f t="shared" ref="P391" si="161">SUBTOTAL(9,P392:P393)</f>
        <v>0</v>
      </c>
      <c r="Q391" s="415">
        <f t="shared" ref="Q391" si="162">SUBTOTAL(9,Q392:Q393)</f>
        <v>0</v>
      </c>
      <c r="R391" s="414">
        <f t="shared" ref="R391" si="163">SUBTOTAL(9,R392:R393)</f>
        <v>0</v>
      </c>
      <c r="S391" s="414">
        <f t="shared" ref="S391" si="164">SUBTOTAL(9,S392:S393)</f>
        <v>0</v>
      </c>
      <c r="T391" s="414">
        <f t="shared" ref="T391" si="165">SUBTOTAL(9,T392:T393)</f>
        <v>0</v>
      </c>
      <c r="U391" s="414">
        <f t="shared" ref="U391" si="166">SUBTOTAL(9,U392:U393)</f>
        <v>0</v>
      </c>
      <c r="V391" s="414">
        <f t="shared" ref="V391" si="167">SUBTOTAL(9,V392:V393)</f>
        <v>0</v>
      </c>
      <c r="W391" s="414">
        <f t="shared" ref="W391" si="168">SUBTOTAL(9,W392:W393)</f>
        <v>0</v>
      </c>
      <c r="X391" s="414">
        <f t="shared" ref="X391" si="169">SUBTOTAL(9,X392:X393)</f>
        <v>0</v>
      </c>
      <c r="Y391" s="414">
        <f t="shared" ref="Y391" si="170">SUBTOTAL(9,Y392:Y393)</f>
        <v>0</v>
      </c>
      <c r="Z391" s="414">
        <f t="shared" ref="Z391" si="171">SUBTOTAL(9,Z392:Z393)</f>
        <v>0</v>
      </c>
      <c r="AA391" s="414">
        <f t="shared" ref="AA391" si="172">SUBTOTAL(9,AA392:AA393)</f>
        <v>0</v>
      </c>
      <c r="AB391" s="424">
        <f t="shared" ref="AB391" si="173">SUBTOTAL(9,AB392:AB393)</f>
        <v>0</v>
      </c>
      <c r="AC391" s="407">
        <f t="shared" ref="AC391" si="174">SUBTOTAL(9,AC392:AC393)</f>
        <v>0</v>
      </c>
      <c r="AD391" s="996"/>
      <c r="AE391" s="997"/>
      <c r="AF391" s="998"/>
    </row>
    <row r="392" spans="1:32" ht="15" x14ac:dyDescent="0.2">
      <c r="A392" s="232">
        <v>175</v>
      </c>
      <c r="B392" s="474"/>
      <c r="C392" s="475"/>
      <c r="D392" s="475"/>
      <c r="E392" s="475"/>
      <c r="F392" s="856" t="s">
        <v>136</v>
      </c>
      <c r="G392" s="857"/>
      <c r="H392" s="857"/>
      <c r="I392" s="857"/>
      <c r="J392" s="857"/>
      <c r="K392" s="857"/>
      <c r="L392" s="858"/>
      <c r="M392" s="441">
        <f>'2. FTNC CAN'!M392+'3. FTNC USD'!M392+'4. FTNC EUR'!M392+'5. FTNC GBP'!M392+'6. FTNC Autres (inclus)'!M392</f>
        <v>0</v>
      </c>
      <c r="N392" s="446">
        <f>'2. FTNC CAN'!N392+'3. FTNC USD'!N392+'4. FTNC EUR'!N392+'5. FTNC GBP'!N392+'6. FTNC Autres (inclus)'!N392</f>
        <v>0</v>
      </c>
      <c r="O392" s="443">
        <f>'2. FTNC CAN'!O392+'3. FTNC USD'!O392+'4. FTNC EUR'!O392+'5. FTNC GBP'!O392+'6. FTNC Autres (inclus)'!O392</f>
        <v>0</v>
      </c>
      <c r="P392" s="443">
        <f>'2. FTNC CAN'!P392+'3. FTNC USD'!P392+'4. FTNC EUR'!P392+'5. FTNC GBP'!P392+'6. FTNC Autres (inclus)'!P392</f>
        <v>0</v>
      </c>
      <c r="Q392" s="445">
        <f>'2. FTNC CAN'!Q392+'3. FTNC USD'!Q392+'4. FTNC EUR'!Q392+'5. FTNC GBP'!Q392+'6. FTNC Autres (inclus)'!Q392</f>
        <v>0</v>
      </c>
      <c r="R392" s="443">
        <f>'2. FTNC CAN'!R392+'3. FTNC USD'!R392+'4. FTNC EUR'!R392+'5. FTNC GBP'!R392+'6. FTNC Autres (inclus)'!R392</f>
        <v>0</v>
      </c>
      <c r="S392" s="444">
        <f>'2. FTNC CAN'!S392+'3. FTNC USD'!S392+'4. FTNC EUR'!S392+'5. FTNC GBP'!S392+'6. FTNC Autres (inclus)'!S392</f>
        <v>0</v>
      </c>
      <c r="T392" s="443">
        <f>'2. FTNC CAN'!T392+'3. FTNC USD'!T392+'4. FTNC EUR'!T392+'5. FTNC GBP'!T392+'6. FTNC Autres (inclus)'!T392</f>
        <v>0</v>
      </c>
      <c r="U392" s="444">
        <f>'2. FTNC CAN'!U392+'3. FTNC USD'!U392+'4. FTNC EUR'!U392+'5. FTNC GBP'!U392+'6. FTNC Autres (inclus)'!U392</f>
        <v>0</v>
      </c>
      <c r="V392" s="443">
        <f>'2. FTNC CAN'!V392+'3. FTNC USD'!V392+'4. FTNC EUR'!V392+'5. FTNC GBP'!V392+'6. FTNC Autres (inclus)'!V392</f>
        <v>0</v>
      </c>
      <c r="W392" s="444">
        <f>'2. FTNC CAN'!W392+'3. FTNC USD'!W392+'4. FTNC EUR'!W392+'5. FTNC GBP'!W392+'6. FTNC Autres (inclus)'!W392</f>
        <v>0</v>
      </c>
      <c r="X392" s="443">
        <f>'2. FTNC CAN'!X392+'3. FTNC USD'!X392+'4. FTNC EUR'!X392+'5. FTNC GBP'!X392+'6. FTNC Autres (inclus)'!X392</f>
        <v>0</v>
      </c>
      <c r="Y392" s="444">
        <f>'2. FTNC CAN'!Y392+'3. FTNC USD'!Y392+'4. FTNC EUR'!Y392+'5. FTNC GBP'!Y392+'6. FTNC Autres (inclus)'!Y392</f>
        <v>0</v>
      </c>
      <c r="Z392" s="443">
        <f>'2. FTNC CAN'!Z392+'3. FTNC USD'!Z392+'4. FTNC EUR'!Z392+'5. FTNC GBP'!Z392+'6. FTNC Autres (inclus)'!Z392</f>
        <v>0</v>
      </c>
      <c r="AA392" s="444">
        <f>'2. FTNC CAN'!AA392+'3. FTNC USD'!AA392+'4. FTNC EUR'!AA392+'5. FTNC GBP'!AA392+'6. FTNC Autres (inclus)'!AA392</f>
        <v>0</v>
      </c>
      <c r="AB392" s="447">
        <f>'2. FTNC CAN'!AB392+'3. FTNC USD'!AB392+'4. FTNC EUR'!AB392+'5. FTNC GBP'!AB392+'6. FTNC Autres (inclus)'!AB392</f>
        <v>0</v>
      </c>
      <c r="AC392" s="441">
        <f>'2. FTNC CAN'!AC392+'3. FTNC USD'!AC392+'4. FTNC EUR'!AC392+'5. FTNC GBP'!AC392+'6. FTNC Autres (inclus)'!AC392</f>
        <v>0</v>
      </c>
      <c r="AD392" s="996"/>
      <c r="AE392" s="997"/>
      <c r="AF392" s="998"/>
    </row>
    <row r="393" spans="1:32" ht="15" x14ac:dyDescent="0.2">
      <c r="A393" s="232">
        <v>176</v>
      </c>
      <c r="B393" s="474"/>
      <c r="C393" s="475"/>
      <c r="D393" s="475"/>
      <c r="E393" s="475"/>
      <c r="F393" s="859" t="s">
        <v>137</v>
      </c>
      <c r="G393" s="860"/>
      <c r="H393" s="860"/>
      <c r="I393" s="860"/>
      <c r="J393" s="860"/>
      <c r="K393" s="860"/>
      <c r="L393" s="861"/>
      <c r="M393" s="441">
        <f>'2. FTNC CAN'!M393+'3. FTNC USD'!M393+'4. FTNC EUR'!M393+'5. FTNC GBP'!M393+'6. FTNC Autres (inclus)'!M393</f>
        <v>0</v>
      </c>
      <c r="N393" s="446">
        <f>'2. FTNC CAN'!N393+'3. FTNC USD'!N393+'4. FTNC EUR'!N393+'5. FTNC GBP'!N393+'6. FTNC Autres (inclus)'!N393</f>
        <v>0</v>
      </c>
      <c r="O393" s="443">
        <f>'2. FTNC CAN'!O393+'3. FTNC USD'!O393+'4. FTNC EUR'!O393+'5. FTNC GBP'!O393+'6. FTNC Autres (inclus)'!O393</f>
        <v>0</v>
      </c>
      <c r="P393" s="443">
        <f>'2. FTNC CAN'!P393+'3. FTNC USD'!P393+'4. FTNC EUR'!P393+'5. FTNC GBP'!P393+'6. FTNC Autres (inclus)'!P393</f>
        <v>0</v>
      </c>
      <c r="Q393" s="445">
        <f>'2. FTNC CAN'!Q393+'3. FTNC USD'!Q393+'4. FTNC EUR'!Q393+'5. FTNC GBP'!Q393+'6. FTNC Autres (inclus)'!Q393</f>
        <v>0</v>
      </c>
      <c r="R393" s="443">
        <f>'2. FTNC CAN'!R393+'3. FTNC USD'!R393+'4. FTNC EUR'!R393+'5. FTNC GBP'!R393+'6. FTNC Autres (inclus)'!R393</f>
        <v>0</v>
      </c>
      <c r="S393" s="444">
        <f>'2. FTNC CAN'!S393+'3. FTNC USD'!S393+'4. FTNC EUR'!S393+'5. FTNC GBP'!S393+'6. FTNC Autres (inclus)'!S393</f>
        <v>0</v>
      </c>
      <c r="T393" s="443">
        <f>'2. FTNC CAN'!T393+'3. FTNC USD'!T393+'4. FTNC EUR'!T393+'5. FTNC GBP'!T393+'6. FTNC Autres (inclus)'!T393</f>
        <v>0</v>
      </c>
      <c r="U393" s="444">
        <f>'2. FTNC CAN'!U393+'3. FTNC USD'!U393+'4. FTNC EUR'!U393+'5. FTNC GBP'!U393+'6. FTNC Autres (inclus)'!U393</f>
        <v>0</v>
      </c>
      <c r="V393" s="443">
        <f>'2. FTNC CAN'!V393+'3. FTNC USD'!V393+'4. FTNC EUR'!V393+'5. FTNC GBP'!V393+'6. FTNC Autres (inclus)'!V393</f>
        <v>0</v>
      </c>
      <c r="W393" s="444">
        <f>'2. FTNC CAN'!W393+'3. FTNC USD'!W393+'4. FTNC EUR'!W393+'5. FTNC GBP'!W393+'6. FTNC Autres (inclus)'!W393</f>
        <v>0</v>
      </c>
      <c r="X393" s="443">
        <f>'2. FTNC CAN'!X393+'3. FTNC USD'!X393+'4. FTNC EUR'!X393+'5. FTNC GBP'!X393+'6. FTNC Autres (inclus)'!X393</f>
        <v>0</v>
      </c>
      <c r="Y393" s="444">
        <f>'2. FTNC CAN'!Y393+'3. FTNC USD'!Y393+'4. FTNC EUR'!Y393+'5. FTNC GBP'!Y393+'6. FTNC Autres (inclus)'!Y393</f>
        <v>0</v>
      </c>
      <c r="Z393" s="443">
        <f>'2. FTNC CAN'!Z393+'3. FTNC USD'!Z393+'4. FTNC EUR'!Z393+'5. FTNC GBP'!Z393+'6. FTNC Autres (inclus)'!Z393</f>
        <v>0</v>
      </c>
      <c r="AA393" s="444">
        <f>'2. FTNC CAN'!AA393+'3. FTNC USD'!AA393+'4. FTNC EUR'!AA393+'5. FTNC GBP'!AA393+'6. FTNC Autres (inclus)'!AA393</f>
        <v>0</v>
      </c>
      <c r="AB393" s="447">
        <f>'2. FTNC CAN'!AB393+'3. FTNC USD'!AB393+'4. FTNC EUR'!AB393+'5. FTNC GBP'!AB393+'6. FTNC Autres (inclus)'!AB393</f>
        <v>0</v>
      </c>
      <c r="AC393" s="441">
        <f>'2. FTNC CAN'!AC393+'3. FTNC USD'!AC393+'4. FTNC EUR'!AC393+'5. FTNC GBP'!AC393+'6. FTNC Autres (inclus)'!AC393</f>
        <v>0</v>
      </c>
      <c r="AD393" s="996"/>
      <c r="AE393" s="997"/>
      <c r="AF393" s="998"/>
    </row>
    <row r="394" spans="1:32" ht="15" x14ac:dyDescent="0.2">
      <c r="A394" s="232">
        <v>177</v>
      </c>
      <c r="B394" s="474"/>
      <c r="C394" s="475"/>
      <c r="D394" s="475"/>
      <c r="E394" s="853" t="s">
        <v>550</v>
      </c>
      <c r="F394" s="854"/>
      <c r="G394" s="854"/>
      <c r="H394" s="854"/>
      <c r="I394" s="854"/>
      <c r="J394" s="854"/>
      <c r="K394" s="854"/>
      <c r="L394" s="855"/>
      <c r="M394" s="407">
        <f>SUBTOTAL(9,M395:M396)</f>
        <v>0</v>
      </c>
      <c r="N394" s="410">
        <f t="shared" ref="N394" si="175">SUBTOTAL(9,N395:N396)</f>
        <v>0</v>
      </c>
      <c r="O394" s="414">
        <f t="shared" ref="O394" si="176">SUBTOTAL(9,O395:O396)</f>
        <v>0</v>
      </c>
      <c r="P394" s="413">
        <f t="shared" ref="P394" si="177">SUBTOTAL(9,P395:P396)</f>
        <v>0</v>
      </c>
      <c r="Q394" s="415">
        <f t="shared" ref="Q394" si="178">SUBTOTAL(9,Q395:Q396)</f>
        <v>0</v>
      </c>
      <c r="R394" s="414">
        <f t="shared" ref="R394" si="179">SUBTOTAL(9,R395:R396)</f>
        <v>0</v>
      </c>
      <c r="S394" s="414">
        <f t="shared" ref="S394" si="180">SUBTOTAL(9,S395:S396)</f>
        <v>0</v>
      </c>
      <c r="T394" s="414">
        <f t="shared" ref="T394" si="181">SUBTOTAL(9,T395:T396)</f>
        <v>0</v>
      </c>
      <c r="U394" s="414">
        <f t="shared" ref="U394" si="182">SUBTOTAL(9,U395:U396)</f>
        <v>0</v>
      </c>
      <c r="V394" s="414">
        <f t="shared" ref="V394" si="183">SUBTOTAL(9,V395:V396)</f>
        <v>0</v>
      </c>
      <c r="W394" s="414">
        <f t="shared" ref="W394" si="184">SUBTOTAL(9,W395:W396)</f>
        <v>0</v>
      </c>
      <c r="X394" s="414">
        <f t="shared" ref="X394" si="185">SUBTOTAL(9,X395:X396)</f>
        <v>0</v>
      </c>
      <c r="Y394" s="414">
        <f t="shared" ref="Y394" si="186">SUBTOTAL(9,Y395:Y396)</f>
        <v>0</v>
      </c>
      <c r="Z394" s="414">
        <f t="shared" ref="Z394" si="187">SUBTOTAL(9,Z395:Z396)</f>
        <v>0</v>
      </c>
      <c r="AA394" s="414">
        <f t="shared" ref="AA394" si="188">SUBTOTAL(9,AA395:AA396)</f>
        <v>0</v>
      </c>
      <c r="AB394" s="424">
        <f t="shared" ref="AB394" si="189">SUBTOTAL(9,AB395:AB396)</f>
        <v>0</v>
      </c>
      <c r="AC394" s="407">
        <f t="shared" ref="AC394" si="190">SUBTOTAL(9,AC395:AC396)</f>
        <v>0</v>
      </c>
      <c r="AD394" s="996"/>
      <c r="AE394" s="997"/>
      <c r="AF394" s="998"/>
    </row>
    <row r="395" spans="1:32" ht="15" x14ac:dyDescent="0.2">
      <c r="A395" s="232">
        <v>178</v>
      </c>
      <c r="B395" s="474"/>
      <c r="C395" s="475"/>
      <c r="D395" s="475"/>
      <c r="E395" s="475"/>
      <c r="F395" s="856" t="s">
        <v>551</v>
      </c>
      <c r="G395" s="857"/>
      <c r="H395" s="857"/>
      <c r="I395" s="857"/>
      <c r="J395" s="857"/>
      <c r="K395" s="857"/>
      <c r="L395" s="858"/>
      <c r="M395" s="441">
        <f>'2. FTNC CAN'!M395+'3. FTNC USD'!M395+'4. FTNC EUR'!M395+'5. FTNC GBP'!M395+'6. FTNC Autres (inclus)'!M395</f>
        <v>0</v>
      </c>
      <c r="N395" s="446">
        <f>'2. FTNC CAN'!N395+'3. FTNC USD'!N395+'4. FTNC EUR'!N395+'5. FTNC GBP'!N395+'6. FTNC Autres (inclus)'!N395</f>
        <v>0</v>
      </c>
      <c r="O395" s="443">
        <f>'2. FTNC CAN'!O395+'3. FTNC USD'!O395+'4. FTNC EUR'!O395+'5. FTNC GBP'!O395+'6. FTNC Autres (inclus)'!O395</f>
        <v>0</v>
      </c>
      <c r="P395" s="443">
        <f>'2. FTNC CAN'!P395+'3. FTNC USD'!P395+'4. FTNC EUR'!P395+'5. FTNC GBP'!P395+'6. FTNC Autres (inclus)'!P395</f>
        <v>0</v>
      </c>
      <c r="Q395" s="445">
        <f>'2. FTNC CAN'!Q395+'3. FTNC USD'!Q395+'4. FTNC EUR'!Q395+'5. FTNC GBP'!Q395+'6. FTNC Autres (inclus)'!Q395</f>
        <v>0</v>
      </c>
      <c r="R395" s="443">
        <f>'2. FTNC CAN'!R395+'3. FTNC USD'!R395+'4. FTNC EUR'!R395+'5. FTNC GBP'!R395+'6. FTNC Autres (inclus)'!R395</f>
        <v>0</v>
      </c>
      <c r="S395" s="444">
        <f>'2. FTNC CAN'!S395+'3. FTNC USD'!S395+'4. FTNC EUR'!S395+'5. FTNC GBP'!S395+'6. FTNC Autres (inclus)'!S395</f>
        <v>0</v>
      </c>
      <c r="T395" s="443">
        <f>'2. FTNC CAN'!T395+'3. FTNC USD'!T395+'4. FTNC EUR'!T395+'5. FTNC GBP'!T395+'6. FTNC Autres (inclus)'!T395</f>
        <v>0</v>
      </c>
      <c r="U395" s="444">
        <f>'2. FTNC CAN'!U395+'3. FTNC USD'!U395+'4. FTNC EUR'!U395+'5. FTNC GBP'!U395+'6. FTNC Autres (inclus)'!U395</f>
        <v>0</v>
      </c>
      <c r="V395" s="443">
        <f>'2. FTNC CAN'!V395+'3. FTNC USD'!V395+'4. FTNC EUR'!V395+'5. FTNC GBP'!V395+'6. FTNC Autres (inclus)'!V395</f>
        <v>0</v>
      </c>
      <c r="W395" s="444">
        <f>'2. FTNC CAN'!W395+'3. FTNC USD'!W395+'4. FTNC EUR'!W395+'5. FTNC GBP'!W395+'6. FTNC Autres (inclus)'!W395</f>
        <v>0</v>
      </c>
      <c r="X395" s="443">
        <f>'2. FTNC CAN'!X395+'3. FTNC USD'!X395+'4. FTNC EUR'!X395+'5. FTNC GBP'!X395+'6. FTNC Autres (inclus)'!X395</f>
        <v>0</v>
      </c>
      <c r="Y395" s="444">
        <f>'2. FTNC CAN'!Y395+'3. FTNC USD'!Y395+'4. FTNC EUR'!Y395+'5. FTNC GBP'!Y395+'6. FTNC Autres (inclus)'!Y395</f>
        <v>0</v>
      </c>
      <c r="Z395" s="443">
        <f>'2. FTNC CAN'!Z395+'3. FTNC USD'!Z395+'4. FTNC EUR'!Z395+'5. FTNC GBP'!Z395+'6. FTNC Autres (inclus)'!Z395</f>
        <v>0</v>
      </c>
      <c r="AA395" s="444">
        <f>'2. FTNC CAN'!AA395+'3. FTNC USD'!AA395+'4. FTNC EUR'!AA395+'5. FTNC GBP'!AA395+'6. FTNC Autres (inclus)'!AA395</f>
        <v>0</v>
      </c>
      <c r="AB395" s="447">
        <f>'2. FTNC CAN'!AB395+'3. FTNC USD'!AB395+'4. FTNC EUR'!AB395+'5. FTNC GBP'!AB395+'6. FTNC Autres (inclus)'!AB395</f>
        <v>0</v>
      </c>
      <c r="AC395" s="441">
        <f>'2. FTNC CAN'!AC395+'3. FTNC USD'!AC395+'4. FTNC EUR'!AC395+'5. FTNC GBP'!AC395+'6. FTNC Autres (inclus)'!AC395</f>
        <v>0</v>
      </c>
      <c r="AD395" s="996"/>
      <c r="AE395" s="997"/>
      <c r="AF395" s="998"/>
    </row>
    <row r="396" spans="1:32" ht="15" x14ac:dyDescent="0.2">
      <c r="A396" s="232">
        <v>179</v>
      </c>
      <c r="B396" s="474"/>
      <c r="C396" s="475"/>
      <c r="D396" s="475"/>
      <c r="E396" s="475"/>
      <c r="F396" s="859" t="s">
        <v>552</v>
      </c>
      <c r="G396" s="860"/>
      <c r="H396" s="860"/>
      <c r="I396" s="860"/>
      <c r="J396" s="860"/>
      <c r="K396" s="860"/>
      <c r="L396" s="861"/>
      <c r="M396" s="441">
        <f>'2. FTNC CAN'!M396+'3. FTNC USD'!M396+'4. FTNC EUR'!M396+'5. FTNC GBP'!M396+'6. FTNC Autres (inclus)'!M396</f>
        <v>0</v>
      </c>
      <c r="N396" s="446">
        <f>'2. FTNC CAN'!N396+'3. FTNC USD'!N396+'4. FTNC EUR'!N396+'5. FTNC GBP'!N396+'6. FTNC Autres (inclus)'!N396</f>
        <v>0</v>
      </c>
      <c r="O396" s="443">
        <f>'2. FTNC CAN'!O396+'3. FTNC USD'!O396+'4. FTNC EUR'!O396+'5. FTNC GBP'!O396+'6. FTNC Autres (inclus)'!O396</f>
        <v>0</v>
      </c>
      <c r="P396" s="443">
        <f>'2. FTNC CAN'!P396+'3. FTNC USD'!P396+'4. FTNC EUR'!P396+'5. FTNC GBP'!P396+'6. FTNC Autres (inclus)'!P396</f>
        <v>0</v>
      </c>
      <c r="Q396" s="445">
        <f>'2. FTNC CAN'!Q396+'3. FTNC USD'!Q396+'4. FTNC EUR'!Q396+'5. FTNC GBP'!Q396+'6. FTNC Autres (inclus)'!Q396</f>
        <v>0</v>
      </c>
      <c r="R396" s="443">
        <f>'2. FTNC CAN'!R396+'3. FTNC USD'!R396+'4. FTNC EUR'!R396+'5. FTNC GBP'!R396+'6. FTNC Autres (inclus)'!R396</f>
        <v>0</v>
      </c>
      <c r="S396" s="444">
        <f>'2. FTNC CAN'!S396+'3. FTNC USD'!S396+'4. FTNC EUR'!S396+'5. FTNC GBP'!S396+'6. FTNC Autres (inclus)'!S396</f>
        <v>0</v>
      </c>
      <c r="T396" s="443">
        <f>'2. FTNC CAN'!T396+'3. FTNC USD'!T396+'4. FTNC EUR'!T396+'5. FTNC GBP'!T396+'6. FTNC Autres (inclus)'!T396</f>
        <v>0</v>
      </c>
      <c r="U396" s="444">
        <f>'2. FTNC CAN'!U396+'3. FTNC USD'!U396+'4. FTNC EUR'!U396+'5. FTNC GBP'!U396+'6. FTNC Autres (inclus)'!U396</f>
        <v>0</v>
      </c>
      <c r="V396" s="443">
        <f>'2. FTNC CAN'!V396+'3. FTNC USD'!V396+'4. FTNC EUR'!V396+'5. FTNC GBP'!V396+'6. FTNC Autres (inclus)'!V396</f>
        <v>0</v>
      </c>
      <c r="W396" s="444">
        <f>'2. FTNC CAN'!W396+'3. FTNC USD'!W396+'4. FTNC EUR'!W396+'5. FTNC GBP'!W396+'6. FTNC Autres (inclus)'!W396</f>
        <v>0</v>
      </c>
      <c r="X396" s="443">
        <f>'2. FTNC CAN'!X396+'3. FTNC USD'!X396+'4. FTNC EUR'!X396+'5. FTNC GBP'!X396+'6. FTNC Autres (inclus)'!X396</f>
        <v>0</v>
      </c>
      <c r="Y396" s="444">
        <f>'2. FTNC CAN'!Y396+'3. FTNC USD'!Y396+'4. FTNC EUR'!Y396+'5. FTNC GBP'!Y396+'6. FTNC Autres (inclus)'!Y396</f>
        <v>0</v>
      </c>
      <c r="Z396" s="443">
        <f>'2. FTNC CAN'!Z396+'3. FTNC USD'!Z396+'4. FTNC EUR'!Z396+'5. FTNC GBP'!Z396+'6. FTNC Autres (inclus)'!Z396</f>
        <v>0</v>
      </c>
      <c r="AA396" s="444">
        <f>'2. FTNC CAN'!AA396+'3. FTNC USD'!AA396+'4. FTNC EUR'!AA396+'5. FTNC GBP'!AA396+'6. FTNC Autres (inclus)'!AA396</f>
        <v>0</v>
      </c>
      <c r="AB396" s="447">
        <f>'2. FTNC CAN'!AB396+'3. FTNC USD'!AB396+'4. FTNC EUR'!AB396+'5. FTNC GBP'!AB396+'6. FTNC Autres (inclus)'!AB396</f>
        <v>0</v>
      </c>
      <c r="AC396" s="441">
        <f>'2. FTNC CAN'!AC396+'3. FTNC USD'!AC396+'4. FTNC EUR'!AC396+'5. FTNC GBP'!AC396+'6. FTNC Autres (inclus)'!AC396</f>
        <v>0</v>
      </c>
      <c r="AD396" s="996"/>
      <c r="AE396" s="997"/>
      <c r="AF396" s="998"/>
    </row>
    <row r="397" spans="1:32" ht="15" x14ac:dyDescent="0.2">
      <c r="A397" s="232">
        <v>180</v>
      </c>
      <c r="B397" s="474"/>
      <c r="C397" s="475"/>
      <c r="D397" s="475"/>
      <c r="E397" s="853" t="s">
        <v>553</v>
      </c>
      <c r="F397" s="854"/>
      <c r="G397" s="854"/>
      <c r="H397" s="854"/>
      <c r="I397" s="854"/>
      <c r="J397" s="854"/>
      <c r="K397" s="854"/>
      <c r="L397" s="855"/>
      <c r="M397" s="407">
        <f>SUBTOTAL(9,M398:M399)</f>
        <v>0</v>
      </c>
      <c r="N397" s="410">
        <f t="shared" ref="N397" si="191">SUBTOTAL(9,N398:N399)</f>
        <v>0</v>
      </c>
      <c r="O397" s="414">
        <f t="shared" ref="O397" si="192">SUBTOTAL(9,O398:O399)</f>
        <v>0</v>
      </c>
      <c r="P397" s="413">
        <f t="shared" ref="P397" si="193">SUBTOTAL(9,P398:P399)</f>
        <v>0</v>
      </c>
      <c r="Q397" s="415">
        <f t="shared" ref="Q397" si="194">SUBTOTAL(9,Q398:Q399)</f>
        <v>0</v>
      </c>
      <c r="R397" s="414">
        <f t="shared" ref="R397" si="195">SUBTOTAL(9,R398:R399)</f>
        <v>0</v>
      </c>
      <c r="S397" s="414">
        <f t="shared" ref="S397" si="196">SUBTOTAL(9,S398:S399)</f>
        <v>0</v>
      </c>
      <c r="T397" s="414">
        <f t="shared" ref="T397" si="197">SUBTOTAL(9,T398:T399)</f>
        <v>0</v>
      </c>
      <c r="U397" s="414">
        <f t="shared" ref="U397" si="198">SUBTOTAL(9,U398:U399)</f>
        <v>0</v>
      </c>
      <c r="V397" s="414">
        <f t="shared" ref="V397" si="199">SUBTOTAL(9,V398:V399)</f>
        <v>0</v>
      </c>
      <c r="W397" s="414">
        <f t="shared" ref="W397" si="200">SUBTOTAL(9,W398:W399)</f>
        <v>0</v>
      </c>
      <c r="X397" s="414">
        <f t="shared" ref="X397" si="201">SUBTOTAL(9,X398:X399)</f>
        <v>0</v>
      </c>
      <c r="Y397" s="414">
        <f t="shared" ref="Y397" si="202">SUBTOTAL(9,Y398:Y399)</f>
        <v>0</v>
      </c>
      <c r="Z397" s="414">
        <f t="shared" ref="Z397" si="203">SUBTOTAL(9,Z398:Z399)</f>
        <v>0</v>
      </c>
      <c r="AA397" s="414">
        <f t="shared" ref="AA397" si="204">SUBTOTAL(9,AA398:AA399)</f>
        <v>0</v>
      </c>
      <c r="AB397" s="424">
        <f t="shared" ref="AB397" si="205">SUBTOTAL(9,AB398:AB399)</f>
        <v>0</v>
      </c>
      <c r="AC397" s="407">
        <f t="shared" ref="AC397" si="206">SUBTOTAL(9,AC398:AC399)</f>
        <v>0</v>
      </c>
      <c r="AD397" s="996"/>
      <c r="AE397" s="997"/>
      <c r="AF397" s="998"/>
    </row>
    <row r="398" spans="1:32" ht="15" x14ac:dyDescent="0.2">
      <c r="A398" s="232">
        <v>181</v>
      </c>
      <c r="B398" s="474"/>
      <c r="C398" s="475"/>
      <c r="D398" s="475"/>
      <c r="E398" s="475"/>
      <c r="F398" s="856" t="s">
        <v>554</v>
      </c>
      <c r="G398" s="857"/>
      <c r="H398" s="857"/>
      <c r="I398" s="857"/>
      <c r="J398" s="857"/>
      <c r="K398" s="857"/>
      <c r="L398" s="858"/>
      <c r="M398" s="441">
        <f>'2. FTNC CAN'!M398+'3. FTNC USD'!M398+'4. FTNC EUR'!M398+'5. FTNC GBP'!M398+'6. FTNC Autres (inclus)'!M398</f>
        <v>0</v>
      </c>
      <c r="N398" s="446">
        <f>'2. FTNC CAN'!N398+'3. FTNC USD'!N398+'4. FTNC EUR'!N398+'5. FTNC GBP'!N398+'6. FTNC Autres (inclus)'!N398</f>
        <v>0</v>
      </c>
      <c r="O398" s="443">
        <f>'2. FTNC CAN'!O398+'3. FTNC USD'!O398+'4. FTNC EUR'!O398+'5. FTNC GBP'!O398+'6. FTNC Autres (inclus)'!O398</f>
        <v>0</v>
      </c>
      <c r="P398" s="443">
        <f>'2. FTNC CAN'!P398+'3. FTNC USD'!P398+'4. FTNC EUR'!P398+'5. FTNC GBP'!P398+'6. FTNC Autres (inclus)'!P398</f>
        <v>0</v>
      </c>
      <c r="Q398" s="445">
        <f>'2. FTNC CAN'!Q398+'3. FTNC USD'!Q398+'4. FTNC EUR'!Q398+'5. FTNC GBP'!Q398+'6. FTNC Autres (inclus)'!Q398</f>
        <v>0</v>
      </c>
      <c r="R398" s="443">
        <f>'2. FTNC CAN'!R398+'3. FTNC USD'!R398+'4. FTNC EUR'!R398+'5. FTNC GBP'!R398+'6. FTNC Autres (inclus)'!R398</f>
        <v>0</v>
      </c>
      <c r="S398" s="444">
        <f>'2. FTNC CAN'!S398+'3. FTNC USD'!S398+'4. FTNC EUR'!S398+'5. FTNC GBP'!S398+'6. FTNC Autres (inclus)'!S398</f>
        <v>0</v>
      </c>
      <c r="T398" s="443">
        <f>'2. FTNC CAN'!T398+'3. FTNC USD'!T398+'4. FTNC EUR'!T398+'5. FTNC GBP'!T398+'6. FTNC Autres (inclus)'!T398</f>
        <v>0</v>
      </c>
      <c r="U398" s="444">
        <f>'2. FTNC CAN'!U398+'3. FTNC USD'!U398+'4. FTNC EUR'!U398+'5. FTNC GBP'!U398+'6. FTNC Autres (inclus)'!U398</f>
        <v>0</v>
      </c>
      <c r="V398" s="443">
        <f>'2. FTNC CAN'!V398+'3. FTNC USD'!V398+'4. FTNC EUR'!V398+'5. FTNC GBP'!V398+'6. FTNC Autres (inclus)'!V398</f>
        <v>0</v>
      </c>
      <c r="W398" s="444">
        <f>'2. FTNC CAN'!W398+'3. FTNC USD'!W398+'4. FTNC EUR'!W398+'5. FTNC GBP'!W398+'6. FTNC Autres (inclus)'!W398</f>
        <v>0</v>
      </c>
      <c r="X398" s="443">
        <f>'2. FTNC CAN'!X398+'3. FTNC USD'!X398+'4. FTNC EUR'!X398+'5. FTNC GBP'!X398+'6. FTNC Autres (inclus)'!X398</f>
        <v>0</v>
      </c>
      <c r="Y398" s="444">
        <f>'2. FTNC CAN'!Y398+'3. FTNC USD'!Y398+'4. FTNC EUR'!Y398+'5. FTNC GBP'!Y398+'6. FTNC Autres (inclus)'!Y398</f>
        <v>0</v>
      </c>
      <c r="Z398" s="443">
        <f>'2. FTNC CAN'!Z398+'3. FTNC USD'!Z398+'4. FTNC EUR'!Z398+'5. FTNC GBP'!Z398+'6. FTNC Autres (inclus)'!Z398</f>
        <v>0</v>
      </c>
      <c r="AA398" s="444">
        <f>'2. FTNC CAN'!AA398+'3. FTNC USD'!AA398+'4. FTNC EUR'!AA398+'5. FTNC GBP'!AA398+'6. FTNC Autres (inclus)'!AA398</f>
        <v>0</v>
      </c>
      <c r="AB398" s="447">
        <f>'2. FTNC CAN'!AB398+'3. FTNC USD'!AB398+'4. FTNC EUR'!AB398+'5. FTNC GBP'!AB398+'6. FTNC Autres (inclus)'!AB398</f>
        <v>0</v>
      </c>
      <c r="AC398" s="441">
        <f>'2. FTNC CAN'!AC398+'3. FTNC USD'!AC398+'4. FTNC EUR'!AC398+'5. FTNC GBP'!AC398+'6. FTNC Autres (inclus)'!AC398</f>
        <v>0</v>
      </c>
      <c r="AD398" s="996"/>
      <c r="AE398" s="997"/>
      <c r="AF398" s="998"/>
    </row>
    <row r="399" spans="1:32" ht="15" x14ac:dyDescent="0.2">
      <c r="A399" s="232">
        <v>182</v>
      </c>
      <c r="B399" s="474"/>
      <c r="C399" s="475"/>
      <c r="D399" s="475"/>
      <c r="E399" s="475"/>
      <c r="F399" s="859" t="s">
        <v>555</v>
      </c>
      <c r="G399" s="860"/>
      <c r="H399" s="860"/>
      <c r="I399" s="860"/>
      <c r="J399" s="860"/>
      <c r="K399" s="860"/>
      <c r="L399" s="861"/>
      <c r="M399" s="441">
        <f>'2. FTNC CAN'!M399+'3. FTNC USD'!M399+'4. FTNC EUR'!M399+'5. FTNC GBP'!M399+'6. FTNC Autres (inclus)'!M399</f>
        <v>0</v>
      </c>
      <c r="N399" s="446">
        <f>'2. FTNC CAN'!N399+'3. FTNC USD'!N399+'4. FTNC EUR'!N399+'5. FTNC GBP'!N399+'6. FTNC Autres (inclus)'!N399</f>
        <v>0</v>
      </c>
      <c r="O399" s="443">
        <f>'2. FTNC CAN'!O399+'3. FTNC USD'!O399+'4. FTNC EUR'!O399+'5. FTNC GBP'!O399+'6. FTNC Autres (inclus)'!O399</f>
        <v>0</v>
      </c>
      <c r="P399" s="443">
        <f>'2. FTNC CAN'!P399+'3. FTNC USD'!P399+'4. FTNC EUR'!P399+'5. FTNC GBP'!P399+'6. FTNC Autres (inclus)'!P399</f>
        <v>0</v>
      </c>
      <c r="Q399" s="445">
        <f>'2. FTNC CAN'!Q399+'3. FTNC USD'!Q399+'4. FTNC EUR'!Q399+'5. FTNC GBP'!Q399+'6. FTNC Autres (inclus)'!Q399</f>
        <v>0</v>
      </c>
      <c r="R399" s="443">
        <f>'2. FTNC CAN'!R399+'3. FTNC USD'!R399+'4. FTNC EUR'!R399+'5. FTNC GBP'!R399+'6. FTNC Autres (inclus)'!R399</f>
        <v>0</v>
      </c>
      <c r="S399" s="444">
        <f>'2. FTNC CAN'!S399+'3. FTNC USD'!S399+'4. FTNC EUR'!S399+'5. FTNC GBP'!S399+'6. FTNC Autres (inclus)'!S399</f>
        <v>0</v>
      </c>
      <c r="T399" s="443">
        <f>'2. FTNC CAN'!T399+'3. FTNC USD'!T399+'4. FTNC EUR'!T399+'5. FTNC GBP'!T399+'6. FTNC Autres (inclus)'!T399</f>
        <v>0</v>
      </c>
      <c r="U399" s="444">
        <f>'2. FTNC CAN'!U399+'3. FTNC USD'!U399+'4. FTNC EUR'!U399+'5. FTNC GBP'!U399+'6. FTNC Autres (inclus)'!U399</f>
        <v>0</v>
      </c>
      <c r="V399" s="443">
        <f>'2. FTNC CAN'!V399+'3. FTNC USD'!V399+'4. FTNC EUR'!V399+'5. FTNC GBP'!V399+'6. FTNC Autres (inclus)'!V399</f>
        <v>0</v>
      </c>
      <c r="W399" s="444">
        <f>'2. FTNC CAN'!W399+'3. FTNC USD'!W399+'4. FTNC EUR'!W399+'5. FTNC GBP'!W399+'6. FTNC Autres (inclus)'!W399</f>
        <v>0</v>
      </c>
      <c r="X399" s="443">
        <f>'2. FTNC CAN'!X399+'3. FTNC USD'!X399+'4. FTNC EUR'!X399+'5. FTNC GBP'!X399+'6. FTNC Autres (inclus)'!X399</f>
        <v>0</v>
      </c>
      <c r="Y399" s="444">
        <f>'2. FTNC CAN'!Y399+'3. FTNC USD'!Y399+'4. FTNC EUR'!Y399+'5. FTNC GBP'!Y399+'6. FTNC Autres (inclus)'!Y399</f>
        <v>0</v>
      </c>
      <c r="Z399" s="443">
        <f>'2. FTNC CAN'!Z399+'3. FTNC USD'!Z399+'4. FTNC EUR'!Z399+'5. FTNC GBP'!Z399+'6. FTNC Autres (inclus)'!Z399</f>
        <v>0</v>
      </c>
      <c r="AA399" s="444">
        <f>'2. FTNC CAN'!AA399+'3. FTNC USD'!AA399+'4. FTNC EUR'!AA399+'5. FTNC GBP'!AA399+'6. FTNC Autres (inclus)'!AA399</f>
        <v>0</v>
      </c>
      <c r="AB399" s="447">
        <f>'2. FTNC CAN'!AB399+'3. FTNC USD'!AB399+'4. FTNC EUR'!AB399+'5. FTNC GBP'!AB399+'6. FTNC Autres (inclus)'!AB399</f>
        <v>0</v>
      </c>
      <c r="AC399" s="441">
        <f>'2. FTNC CAN'!AC399+'3. FTNC USD'!AC399+'4. FTNC EUR'!AC399+'5. FTNC GBP'!AC399+'6. FTNC Autres (inclus)'!AC399</f>
        <v>0</v>
      </c>
      <c r="AD399" s="996"/>
      <c r="AE399" s="997"/>
      <c r="AF399" s="998"/>
    </row>
    <row r="400" spans="1:32" ht="15" x14ac:dyDescent="0.2">
      <c r="A400" s="232">
        <v>183</v>
      </c>
      <c r="B400" s="474"/>
      <c r="C400" s="475"/>
      <c r="D400" s="844" t="s">
        <v>24</v>
      </c>
      <c r="E400" s="845"/>
      <c r="F400" s="845"/>
      <c r="G400" s="845"/>
      <c r="H400" s="845"/>
      <c r="I400" s="845"/>
      <c r="J400" s="845"/>
      <c r="K400" s="845"/>
      <c r="L400" s="845"/>
      <c r="M400" s="407">
        <f>SUBTOTAL(9,M401:M403)</f>
        <v>0</v>
      </c>
      <c r="N400" s="410">
        <f t="shared" ref="N400:AC400" si="207">SUBTOTAL(9,N401:N403)</f>
        <v>0</v>
      </c>
      <c r="O400" s="414">
        <f t="shared" si="207"/>
        <v>0</v>
      </c>
      <c r="P400" s="413">
        <f t="shared" si="207"/>
        <v>0</v>
      </c>
      <c r="Q400" s="415">
        <f t="shared" si="207"/>
        <v>0</v>
      </c>
      <c r="R400" s="414">
        <f t="shared" si="207"/>
        <v>0</v>
      </c>
      <c r="S400" s="414">
        <f t="shared" si="207"/>
        <v>0</v>
      </c>
      <c r="T400" s="414">
        <f t="shared" si="207"/>
        <v>0</v>
      </c>
      <c r="U400" s="414">
        <f t="shared" si="207"/>
        <v>0</v>
      </c>
      <c r="V400" s="414">
        <f t="shared" si="207"/>
        <v>0</v>
      </c>
      <c r="W400" s="414">
        <f t="shared" si="207"/>
        <v>0</v>
      </c>
      <c r="X400" s="414">
        <f t="shared" si="207"/>
        <v>0</v>
      </c>
      <c r="Y400" s="414">
        <f t="shared" si="207"/>
        <v>0</v>
      </c>
      <c r="Z400" s="414">
        <f t="shared" si="207"/>
        <v>0</v>
      </c>
      <c r="AA400" s="414">
        <f t="shared" si="207"/>
        <v>0</v>
      </c>
      <c r="AB400" s="424">
        <f t="shared" si="207"/>
        <v>0</v>
      </c>
      <c r="AC400" s="407">
        <f t="shared" si="207"/>
        <v>0</v>
      </c>
      <c r="AD400" s="996"/>
      <c r="AE400" s="997"/>
      <c r="AF400" s="998"/>
    </row>
    <row r="401" spans="1:32" ht="15" customHeight="1" x14ac:dyDescent="0.2">
      <c r="A401" s="232">
        <v>184</v>
      </c>
      <c r="B401" s="474"/>
      <c r="C401" s="475"/>
      <c r="D401" s="475"/>
      <c r="E401" s="475"/>
      <c r="F401" s="856" t="s">
        <v>156</v>
      </c>
      <c r="G401" s="857"/>
      <c r="H401" s="857"/>
      <c r="I401" s="857"/>
      <c r="J401" s="857"/>
      <c r="K401" s="857"/>
      <c r="L401" s="858"/>
      <c r="M401" s="441">
        <f>'2. FTNC CAN'!M401+'3. FTNC USD'!M401+'4. FTNC EUR'!M401+'5. FTNC GBP'!M401+'6. FTNC Autres (inclus)'!M401</f>
        <v>0</v>
      </c>
      <c r="N401" s="446">
        <f>'2. FTNC CAN'!N401+'3. FTNC USD'!N401+'4. FTNC EUR'!N401+'5. FTNC GBP'!N401+'6. FTNC Autres (inclus)'!N401</f>
        <v>0</v>
      </c>
      <c r="O401" s="443">
        <f>'2. FTNC CAN'!O401+'3. FTNC USD'!O401+'4. FTNC EUR'!O401+'5. FTNC GBP'!O401+'6. FTNC Autres (inclus)'!O401</f>
        <v>0</v>
      </c>
      <c r="P401" s="443">
        <f>'2. FTNC CAN'!P401+'3. FTNC USD'!P401+'4. FTNC EUR'!P401+'5. FTNC GBP'!P401+'6. FTNC Autres (inclus)'!P401</f>
        <v>0</v>
      </c>
      <c r="Q401" s="445">
        <f>'2. FTNC CAN'!Q401+'3. FTNC USD'!Q401+'4. FTNC EUR'!Q401+'5. FTNC GBP'!Q401+'6. FTNC Autres (inclus)'!Q401</f>
        <v>0</v>
      </c>
      <c r="R401" s="443">
        <f>'2. FTNC CAN'!R401+'3. FTNC USD'!R401+'4. FTNC EUR'!R401+'5. FTNC GBP'!R401+'6. FTNC Autres (inclus)'!R401</f>
        <v>0</v>
      </c>
      <c r="S401" s="444">
        <f>'2. FTNC CAN'!S401+'3. FTNC USD'!S401+'4. FTNC EUR'!S401+'5. FTNC GBP'!S401+'6. FTNC Autres (inclus)'!S401</f>
        <v>0</v>
      </c>
      <c r="T401" s="443">
        <f>'2. FTNC CAN'!T401+'3. FTNC USD'!T401+'4. FTNC EUR'!T401+'5. FTNC GBP'!T401+'6. FTNC Autres (inclus)'!T401</f>
        <v>0</v>
      </c>
      <c r="U401" s="444">
        <f>'2. FTNC CAN'!U401+'3. FTNC USD'!U401+'4. FTNC EUR'!U401+'5. FTNC GBP'!U401+'6. FTNC Autres (inclus)'!U401</f>
        <v>0</v>
      </c>
      <c r="V401" s="443">
        <f>'2. FTNC CAN'!V401+'3. FTNC USD'!V401+'4. FTNC EUR'!V401+'5. FTNC GBP'!V401+'6. FTNC Autres (inclus)'!V401</f>
        <v>0</v>
      </c>
      <c r="W401" s="444">
        <f>'2. FTNC CAN'!W401+'3. FTNC USD'!W401+'4. FTNC EUR'!W401+'5. FTNC GBP'!W401+'6. FTNC Autres (inclus)'!W401</f>
        <v>0</v>
      </c>
      <c r="X401" s="443">
        <f>'2. FTNC CAN'!X401+'3. FTNC USD'!X401+'4. FTNC EUR'!X401+'5. FTNC GBP'!X401+'6. FTNC Autres (inclus)'!X401</f>
        <v>0</v>
      </c>
      <c r="Y401" s="444">
        <f>'2. FTNC CAN'!Y401+'3. FTNC USD'!Y401+'4. FTNC EUR'!Y401+'5. FTNC GBP'!Y401+'6. FTNC Autres (inclus)'!Y401</f>
        <v>0</v>
      </c>
      <c r="Z401" s="443">
        <f>'2. FTNC CAN'!Z401+'3. FTNC USD'!Z401+'4. FTNC EUR'!Z401+'5. FTNC GBP'!Z401+'6. FTNC Autres (inclus)'!Z401</f>
        <v>0</v>
      </c>
      <c r="AA401" s="444">
        <f>'2. FTNC CAN'!AA401+'3. FTNC USD'!AA401+'4. FTNC EUR'!AA401+'5. FTNC GBP'!AA401+'6. FTNC Autres (inclus)'!AA401</f>
        <v>0</v>
      </c>
      <c r="AB401" s="447">
        <f>'2. FTNC CAN'!AB401+'3. FTNC USD'!AB401+'4. FTNC EUR'!AB401+'5. FTNC GBP'!AB401+'6. FTNC Autres (inclus)'!AB401</f>
        <v>0</v>
      </c>
      <c r="AC401" s="441">
        <f>'2. FTNC CAN'!AC401+'3. FTNC USD'!AC401+'4. FTNC EUR'!AC401+'5. FTNC GBP'!AC401+'6. FTNC Autres (inclus)'!AC401</f>
        <v>0</v>
      </c>
      <c r="AD401" s="996"/>
      <c r="AE401" s="997"/>
      <c r="AF401" s="998"/>
    </row>
    <row r="402" spans="1:32" ht="15" customHeight="1" x14ac:dyDescent="0.2">
      <c r="A402" s="232">
        <v>185</v>
      </c>
      <c r="B402" s="474"/>
      <c r="C402" s="475"/>
      <c r="D402" s="475"/>
      <c r="E402" s="475"/>
      <c r="F402" s="915" t="s">
        <v>157</v>
      </c>
      <c r="G402" s="916"/>
      <c r="H402" s="916"/>
      <c r="I402" s="916"/>
      <c r="J402" s="916"/>
      <c r="K402" s="916"/>
      <c r="L402" s="917"/>
      <c r="M402" s="441">
        <f>'2. FTNC CAN'!M402+'3. FTNC USD'!M402+'4. FTNC EUR'!M402+'5. FTNC GBP'!M402+'6. FTNC Autres (inclus)'!M402</f>
        <v>0</v>
      </c>
      <c r="N402" s="446">
        <f>'2. FTNC CAN'!N402+'3. FTNC USD'!N402+'4. FTNC EUR'!N402+'5. FTNC GBP'!N402+'6. FTNC Autres (inclus)'!N402</f>
        <v>0</v>
      </c>
      <c r="O402" s="443">
        <f>'2. FTNC CAN'!O402+'3. FTNC USD'!O402+'4. FTNC EUR'!O402+'5. FTNC GBP'!O402+'6. FTNC Autres (inclus)'!O402</f>
        <v>0</v>
      </c>
      <c r="P402" s="443">
        <f>'2. FTNC CAN'!P402+'3. FTNC USD'!P402+'4. FTNC EUR'!P402+'5. FTNC GBP'!P402+'6. FTNC Autres (inclus)'!P402</f>
        <v>0</v>
      </c>
      <c r="Q402" s="445">
        <f>'2. FTNC CAN'!Q402+'3. FTNC USD'!Q402+'4. FTNC EUR'!Q402+'5. FTNC GBP'!Q402+'6. FTNC Autres (inclus)'!Q402</f>
        <v>0</v>
      </c>
      <c r="R402" s="443">
        <f>'2. FTNC CAN'!R402+'3. FTNC USD'!R402+'4. FTNC EUR'!R402+'5. FTNC GBP'!R402+'6. FTNC Autres (inclus)'!R402</f>
        <v>0</v>
      </c>
      <c r="S402" s="444">
        <f>'2. FTNC CAN'!S402+'3. FTNC USD'!S402+'4. FTNC EUR'!S402+'5. FTNC GBP'!S402+'6. FTNC Autres (inclus)'!S402</f>
        <v>0</v>
      </c>
      <c r="T402" s="443">
        <f>'2. FTNC CAN'!T402+'3. FTNC USD'!T402+'4. FTNC EUR'!T402+'5. FTNC GBP'!T402+'6. FTNC Autres (inclus)'!T402</f>
        <v>0</v>
      </c>
      <c r="U402" s="444">
        <f>'2. FTNC CAN'!U402+'3. FTNC USD'!U402+'4. FTNC EUR'!U402+'5. FTNC GBP'!U402+'6. FTNC Autres (inclus)'!U402</f>
        <v>0</v>
      </c>
      <c r="V402" s="443">
        <f>'2. FTNC CAN'!V402+'3. FTNC USD'!V402+'4. FTNC EUR'!V402+'5. FTNC GBP'!V402+'6. FTNC Autres (inclus)'!V402</f>
        <v>0</v>
      </c>
      <c r="W402" s="444">
        <f>'2. FTNC CAN'!W402+'3. FTNC USD'!W402+'4. FTNC EUR'!W402+'5. FTNC GBP'!W402+'6. FTNC Autres (inclus)'!W402</f>
        <v>0</v>
      </c>
      <c r="X402" s="443">
        <f>'2. FTNC CAN'!X402+'3. FTNC USD'!X402+'4. FTNC EUR'!X402+'5. FTNC GBP'!X402+'6. FTNC Autres (inclus)'!X402</f>
        <v>0</v>
      </c>
      <c r="Y402" s="444">
        <f>'2. FTNC CAN'!Y402+'3. FTNC USD'!Y402+'4. FTNC EUR'!Y402+'5. FTNC GBP'!Y402+'6. FTNC Autres (inclus)'!Y402</f>
        <v>0</v>
      </c>
      <c r="Z402" s="443">
        <f>'2. FTNC CAN'!Z402+'3. FTNC USD'!Z402+'4. FTNC EUR'!Z402+'5. FTNC GBP'!Z402+'6. FTNC Autres (inclus)'!Z402</f>
        <v>0</v>
      </c>
      <c r="AA402" s="444">
        <f>'2. FTNC CAN'!AA402+'3. FTNC USD'!AA402+'4. FTNC EUR'!AA402+'5. FTNC GBP'!AA402+'6. FTNC Autres (inclus)'!AA402</f>
        <v>0</v>
      </c>
      <c r="AB402" s="447">
        <f>'2. FTNC CAN'!AB402+'3. FTNC USD'!AB402+'4. FTNC EUR'!AB402+'5. FTNC GBP'!AB402+'6. FTNC Autres (inclus)'!AB402</f>
        <v>0</v>
      </c>
      <c r="AC402" s="441">
        <f>'2. FTNC CAN'!AC402+'3. FTNC USD'!AC402+'4. FTNC EUR'!AC402+'5. FTNC GBP'!AC402+'6. FTNC Autres (inclus)'!AC402</f>
        <v>0</v>
      </c>
      <c r="AD402" s="996"/>
      <c r="AE402" s="997"/>
      <c r="AF402" s="998"/>
    </row>
    <row r="403" spans="1:32" ht="15" x14ac:dyDescent="0.2">
      <c r="A403" s="232">
        <v>186</v>
      </c>
      <c r="B403" s="474"/>
      <c r="C403" s="475"/>
      <c r="D403" s="475"/>
      <c r="E403" s="475"/>
      <c r="F403" s="859" t="s">
        <v>25</v>
      </c>
      <c r="G403" s="860"/>
      <c r="H403" s="860"/>
      <c r="I403" s="860"/>
      <c r="J403" s="860"/>
      <c r="K403" s="860"/>
      <c r="L403" s="861"/>
      <c r="M403" s="441">
        <f>'2. FTNC CAN'!M403+'3. FTNC USD'!M403+'4. FTNC EUR'!M403+'5. FTNC GBP'!M403+'6. FTNC Autres (inclus)'!M403</f>
        <v>0</v>
      </c>
      <c r="N403" s="446">
        <f>'2. FTNC CAN'!N403+'3. FTNC USD'!N403+'4. FTNC EUR'!N403+'5. FTNC GBP'!N403+'6. FTNC Autres (inclus)'!N403</f>
        <v>0</v>
      </c>
      <c r="O403" s="443">
        <f>'2. FTNC CAN'!O403+'3. FTNC USD'!O403+'4. FTNC EUR'!O403+'5. FTNC GBP'!O403+'6. FTNC Autres (inclus)'!O403</f>
        <v>0</v>
      </c>
      <c r="P403" s="443">
        <f>'2. FTNC CAN'!P403+'3. FTNC USD'!P403+'4. FTNC EUR'!P403+'5. FTNC GBP'!P403+'6. FTNC Autres (inclus)'!P403</f>
        <v>0</v>
      </c>
      <c r="Q403" s="445">
        <f>'2. FTNC CAN'!Q403+'3. FTNC USD'!Q403+'4. FTNC EUR'!Q403+'5. FTNC GBP'!Q403+'6. FTNC Autres (inclus)'!Q403</f>
        <v>0</v>
      </c>
      <c r="R403" s="443">
        <f>'2. FTNC CAN'!R403+'3. FTNC USD'!R403+'4. FTNC EUR'!R403+'5. FTNC GBP'!R403+'6. FTNC Autres (inclus)'!R403</f>
        <v>0</v>
      </c>
      <c r="S403" s="444">
        <f>'2. FTNC CAN'!S403+'3. FTNC USD'!S403+'4. FTNC EUR'!S403+'5. FTNC GBP'!S403+'6. FTNC Autres (inclus)'!S403</f>
        <v>0</v>
      </c>
      <c r="T403" s="443">
        <f>'2. FTNC CAN'!T403+'3. FTNC USD'!T403+'4. FTNC EUR'!T403+'5. FTNC GBP'!T403+'6. FTNC Autres (inclus)'!T403</f>
        <v>0</v>
      </c>
      <c r="U403" s="444">
        <f>'2. FTNC CAN'!U403+'3. FTNC USD'!U403+'4. FTNC EUR'!U403+'5. FTNC GBP'!U403+'6. FTNC Autres (inclus)'!U403</f>
        <v>0</v>
      </c>
      <c r="V403" s="443">
        <f>'2. FTNC CAN'!V403+'3. FTNC USD'!V403+'4. FTNC EUR'!V403+'5. FTNC GBP'!V403+'6. FTNC Autres (inclus)'!V403</f>
        <v>0</v>
      </c>
      <c r="W403" s="444">
        <f>'2. FTNC CAN'!W403+'3. FTNC USD'!W403+'4. FTNC EUR'!W403+'5. FTNC GBP'!W403+'6. FTNC Autres (inclus)'!W403</f>
        <v>0</v>
      </c>
      <c r="X403" s="443">
        <f>'2. FTNC CAN'!X403+'3. FTNC USD'!X403+'4. FTNC EUR'!X403+'5. FTNC GBP'!X403+'6. FTNC Autres (inclus)'!X403</f>
        <v>0</v>
      </c>
      <c r="Y403" s="444">
        <f>'2. FTNC CAN'!Y403+'3. FTNC USD'!Y403+'4. FTNC EUR'!Y403+'5. FTNC GBP'!Y403+'6. FTNC Autres (inclus)'!Y403</f>
        <v>0</v>
      </c>
      <c r="Z403" s="443">
        <f>'2. FTNC CAN'!Z403+'3. FTNC USD'!Z403+'4. FTNC EUR'!Z403+'5. FTNC GBP'!Z403+'6. FTNC Autres (inclus)'!Z403</f>
        <v>0</v>
      </c>
      <c r="AA403" s="444">
        <f>'2. FTNC CAN'!AA403+'3. FTNC USD'!AA403+'4. FTNC EUR'!AA403+'5. FTNC GBP'!AA403+'6. FTNC Autres (inclus)'!AA403</f>
        <v>0</v>
      </c>
      <c r="AB403" s="447">
        <f>'2. FTNC CAN'!AB403+'3. FTNC USD'!AB403+'4. FTNC EUR'!AB403+'5. FTNC GBP'!AB403+'6. FTNC Autres (inclus)'!AB403</f>
        <v>0</v>
      </c>
      <c r="AC403" s="441">
        <f>'2. FTNC CAN'!AC403+'3. FTNC USD'!AC403+'4. FTNC EUR'!AC403+'5. FTNC GBP'!AC403+'6. FTNC Autres (inclus)'!AC403</f>
        <v>0</v>
      </c>
      <c r="AD403" s="996"/>
      <c r="AE403" s="997"/>
      <c r="AF403" s="998"/>
    </row>
    <row r="404" spans="1:32" ht="15" x14ac:dyDescent="0.2">
      <c r="A404" s="232">
        <v>187</v>
      </c>
      <c r="B404" s="474"/>
      <c r="C404" s="475"/>
      <c r="D404" s="844" t="s">
        <v>467</v>
      </c>
      <c r="E404" s="845"/>
      <c r="F404" s="845"/>
      <c r="G404" s="845"/>
      <c r="H404" s="845"/>
      <c r="I404" s="845"/>
      <c r="J404" s="845"/>
      <c r="K404" s="845"/>
      <c r="L404" s="845"/>
      <c r="M404" s="407">
        <f>SUBTOTAL(9,M405:M406)</f>
        <v>0</v>
      </c>
      <c r="N404" s="410">
        <f t="shared" ref="N404:AC404" si="208">SUBTOTAL(9,N405:N406)</f>
        <v>0</v>
      </c>
      <c r="O404" s="414">
        <f t="shared" si="208"/>
        <v>0</v>
      </c>
      <c r="P404" s="413">
        <f t="shared" si="208"/>
        <v>0</v>
      </c>
      <c r="Q404" s="415">
        <f t="shared" si="208"/>
        <v>0</v>
      </c>
      <c r="R404" s="414">
        <f t="shared" si="208"/>
        <v>0</v>
      </c>
      <c r="S404" s="414">
        <f t="shared" si="208"/>
        <v>0</v>
      </c>
      <c r="T404" s="414">
        <f t="shared" si="208"/>
        <v>0</v>
      </c>
      <c r="U404" s="414">
        <f t="shared" si="208"/>
        <v>0</v>
      </c>
      <c r="V404" s="414">
        <f t="shared" si="208"/>
        <v>0</v>
      </c>
      <c r="W404" s="414">
        <f t="shared" si="208"/>
        <v>0</v>
      </c>
      <c r="X404" s="414">
        <f t="shared" si="208"/>
        <v>0</v>
      </c>
      <c r="Y404" s="414">
        <f t="shared" si="208"/>
        <v>0</v>
      </c>
      <c r="Z404" s="414">
        <f t="shared" si="208"/>
        <v>0</v>
      </c>
      <c r="AA404" s="414">
        <f t="shared" si="208"/>
        <v>0</v>
      </c>
      <c r="AB404" s="424">
        <f t="shared" si="208"/>
        <v>0</v>
      </c>
      <c r="AC404" s="407">
        <f t="shared" si="208"/>
        <v>0</v>
      </c>
      <c r="AD404" s="996"/>
      <c r="AE404" s="997"/>
      <c r="AF404" s="998"/>
    </row>
    <row r="405" spans="1:32" ht="15" x14ac:dyDescent="0.2">
      <c r="A405" s="232">
        <v>188</v>
      </c>
      <c r="B405" s="474"/>
      <c r="C405" s="475"/>
      <c r="D405" s="475"/>
      <c r="E405" s="475"/>
      <c r="F405" s="856" t="s">
        <v>466</v>
      </c>
      <c r="G405" s="857"/>
      <c r="H405" s="857"/>
      <c r="I405" s="857"/>
      <c r="J405" s="857"/>
      <c r="K405" s="857"/>
      <c r="L405" s="858"/>
      <c r="M405" s="441">
        <f>'2. FTNC CAN'!M405+'3. FTNC USD'!M405+'4. FTNC EUR'!M405+'5. FTNC GBP'!M405+'6. FTNC Autres (inclus)'!M405</f>
        <v>0</v>
      </c>
      <c r="N405" s="446">
        <f>'2. FTNC CAN'!N405+'3. FTNC USD'!N405+'4. FTNC EUR'!N405+'5. FTNC GBP'!N405+'6. FTNC Autres (inclus)'!N405</f>
        <v>0</v>
      </c>
      <c r="O405" s="443">
        <f>'2. FTNC CAN'!O405+'3. FTNC USD'!O405+'4. FTNC EUR'!O405+'5. FTNC GBP'!O405+'6. FTNC Autres (inclus)'!O405</f>
        <v>0</v>
      </c>
      <c r="P405" s="443">
        <f>'2. FTNC CAN'!P405+'3. FTNC USD'!P405+'4. FTNC EUR'!P405+'5. FTNC GBP'!P405+'6. FTNC Autres (inclus)'!P405</f>
        <v>0</v>
      </c>
      <c r="Q405" s="445">
        <f>'2. FTNC CAN'!Q405+'3. FTNC USD'!Q405+'4. FTNC EUR'!Q405+'5. FTNC GBP'!Q405+'6. FTNC Autres (inclus)'!Q405</f>
        <v>0</v>
      </c>
      <c r="R405" s="443">
        <f>'2. FTNC CAN'!R405+'3. FTNC USD'!R405+'4. FTNC EUR'!R405+'5. FTNC GBP'!R405+'6. FTNC Autres (inclus)'!R405</f>
        <v>0</v>
      </c>
      <c r="S405" s="444">
        <f>'2. FTNC CAN'!S405+'3. FTNC USD'!S405+'4. FTNC EUR'!S405+'5. FTNC GBP'!S405+'6. FTNC Autres (inclus)'!S405</f>
        <v>0</v>
      </c>
      <c r="T405" s="443">
        <f>'2. FTNC CAN'!T405+'3. FTNC USD'!T405+'4. FTNC EUR'!T405+'5. FTNC GBP'!T405+'6. FTNC Autres (inclus)'!T405</f>
        <v>0</v>
      </c>
      <c r="U405" s="444">
        <f>'2. FTNC CAN'!U405+'3. FTNC USD'!U405+'4. FTNC EUR'!U405+'5. FTNC GBP'!U405+'6. FTNC Autres (inclus)'!U405</f>
        <v>0</v>
      </c>
      <c r="V405" s="443">
        <f>'2. FTNC CAN'!V405+'3. FTNC USD'!V405+'4. FTNC EUR'!V405+'5. FTNC GBP'!V405+'6. FTNC Autres (inclus)'!V405</f>
        <v>0</v>
      </c>
      <c r="W405" s="444">
        <f>'2. FTNC CAN'!W405+'3. FTNC USD'!W405+'4. FTNC EUR'!W405+'5. FTNC GBP'!W405+'6. FTNC Autres (inclus)'!W405</f>
        <v>0</v>
      </c>
      <c r="X405" s="443">
        <f>'2. FTNC CAN'!X405+'3. FTNC USD'!X405+'4. FTNC EUR'!X405+'5. FTNC GBP'!X405+'6. FTNC Autres (inclus)'!X405</f>
        <v>0</v>
      </c>
      <c r="Y405" s="444">
        <f>'2. FTNC CAN'!Y405+'3. FTNC USD'!Y405+'4. FTNC EUR'!Y405+'5. FTNC GBP'!Y405+'6. FTNC Autres (inclus)'!Y405</f>
        <v>0</v>
      </c>
      <c r="Z405" s="443">
        <f>'2. FTNC CAN'!Z405+'3. FTNC USD'!Z405+'4. FTNC EUR'!Z405+'5. FTNC GBP'!Z405+'6. FTNC Autres (inclus)'!Z405</f>
        <v>0</v>
      </c>
      <c r="AA405" s="444">
        <f>'2. FTNC CAN'!AA405+'3. FTNC USD'!AA405+'4. FTNC EUR'!AA405+'5. FTNC GBP'!AA405+'6. FTNC Autres (inclus)'!AA405</f>
        <v>0</v>
      </c>
      <c r="AB405" s="447">
        <f>'2. FTNC CAN'!AB405+'3. FTNC USD'!AB405+'4. FTNC EUR'!AB405+'5. FTNC GBP'!AB405+'6. FTNC Autres (inclus)'!AB405</f>
        <v>0</v>
      </c>
      <c r="AC405" s="441">
        <f>'2. FTNC CAN'!AC405+'3. FTNC USD'!AC405+'4. FTNC EUR'!AC405+'5. FTNC GBP'!AC405+'6. FTNC Autres (inclus)'!AC405</f>
        <v>0</v>
      </c>
      <c r="AD405" s="996"/>
      <c r="AE405" s="997"/>
      <c r="AF405" s="998"/>
    </row>
    <row r="406" spans="1:32" ht="15" x14ac:dyDescent="0.2">
      <c r="A406" s="232">
        <v>189</v>
      </c>
      <c r="B406" s="496"/>
      <c r="C406" s="497"/>
      <c r="D406" s="497"/>
      <c r="E406" s="497"/>
      <c r="F406" s="915" t="s">
        <v>576</v>
      </c>
      <c r="G406" s="916"/>
      <c r="H406" s="916"/>
      <c r="I406" s="916"/>
      <c r="J406" s="916"/>
      <c r="K406" s="916"/>
      <c r="L406" s="917"/>
      <c r="M406" s="441">
        <f>'2. FTNC CAN'!M406+'3. FTNC USD'!M406+'4. FTNC EUR'!M406+'5. FTNC GBP'!M406+'6. FTNC Autres (inclus)'!M406</f>
        <v>0</v>
      </c>
      <c r="N406" s="446">
        <f>'2. FTNC CAN'!N406+'3. FTNC USD'!N406+'4. FTNC EUR'!N406+'5. FTNC GBP'!N406+'6. FTNC Autres (inclus)'!N406</f>
        <v>0</v>
      </c>
      <c r="O406" s="443">
        <f>'2. FTNC CAN'!O406+'3. FTNC USD'!O406+'4. FTNC EUR'!O406+'5. FTNC GBP'!O406+'6. FTNC Autres (inclus)'!O406</f>
        <v>0</v>
      </c>
      <c r="P406" s="443">
        <f>'2. FTNC CAN'!P406+'3. FTNC USD'!P406+'4. FTNC EUR'!P406+'5. FTNC GBP'!P406+'6. FTNC Autres (inclus)'!P406</f>
        <v>0</v>
      </c>
      <c r="Q406" s="445">
        <f>'2. FTNC CAN'!Q406+'3. FTNC USD'!Q406+'4. FTNC EUR'!Q406+'5. FTNC GBP'!Q406+'6. FTNC Autres (inclus)'!Q406</f>
        <v>0</v>
      </c>
      <c r="R406" s="443">
        <f>'2. FTNC CAN'!R406+'3. FTNC USD'!R406+'4. FTNC EUR'!R406+'5. FTNC GBP'!R406+'6. FTNC Autres (inclus)'!R406</f>
        <v>0</v>
      </c>
      <c r="S406" s="444">
        <f>'2. FTNC CAN'!S406+'3. FTNC USD'!S406+'4. FTNC EUR'!S406+'5. FTNC GBP'!S406+'6. FTNC Autres (inclus)'!S406</f>
        <v>0</v>
      </c>
      <c r="T406" s="443">
        <f>'2. FTNC CAN'!T406+'3. FTNC USD'!T406+'4. FTNC EUR'!T406+'5. FTNC GBP'!T406+'6. FTNC Autres (inclus)'!T406</f>
        <v>0</v>
      </c>
      <c r="U406" s="444">
        <f>'2. FTNC CAN'!U406+'3. FTNC USD'!U406+'4. FTNC EUR'!U406+'5. FTNC GBP'!U406+'6. FTNC Autres (inclus)'!U406</f>
        <v>0</v>
      </c>
      <c r="V406" s="443">
        <f>'2. FTNC CAN'!V406+'3. FTNC USD'!V406+'4. FTNC EUR'!V406+'5. FTNC GBP'!V406+'6. FTNC Autres (inclus)'!V406</f>
        <v>0</v>
      </c>
      <c r="W406" s="444">
        <f>'2. FTNC CAN'!W406+'3. FTNC USD'!W406+'4. FTNC EUR'!W406+'5. FTNC GBP'!W406+'6. FTNC Autres (inclus)'!W406</f>
        <v>0</v>
      </c>
      <c r="X406" s="443">
        <f>'2. FTNC CAN'!X406+'3. FTNC USD'!X406+'4. FTNC EUR'!X406+'5. FTNC GBP'!X406+'6. FTNC Autres (inclus)'!X406</f>
        <v>0</v>
      </c>
      <c r="Y406" s="444">
        <f>'2. FTNC CAN'!Y406+'3. FTNC USD'!Y406+'4. FTNC EUR'!Y406+'5. FTNC GBP'!Y406+'6. FTNC Autres (inclus)'!Y406</f>
        <v>0</v>
      </c>
      <c r="Z406" s="443">
        <f>'2. FTNC CAN'!Z406+'3. FTNC USD'!Z406+'4. FTNC EUR'!Z406+'5. FTNC GBP'!Z406+'6. FTNC Autres (inclus)'!Z406</f>
        <v>0</v>
      </c>
      <c r="AA406" s="444">
        <f>'2. FTNC CAN'!AA406+'3. FTNC USD'!AA406+'4. FTNC EUR'!AA406+'5. FTNC GBP'!AA406+'6. FTNC Autres (inclus)'!AA406</f>
        <v>0</v>
      </c>
      <c r="AB406" s="447">
        <f>'2. FTNC CAN'!AB406+'3. FTNC USD'!AB406+'4. FTNC EUR'!AB406+'5. FTNC GBP'!AB406+'6. FTNC Autres (inclus)'!AB406</f>
        <v>0</v>
      </c>
      <c r="AC406" s="441">
        <f>'2. FTNC CAN'!AC406+'3. FTNC USD'!AC406+'4. FTNC EUR'!AC406+'5. FTNC GBP'!AC406+'6. FTNC Autres (inclus)'!AC406</f>
        <v>0</v>
      </c>
      <c r="AD406" s="996"/>
      <c r="AE406" s="997"/>
      <c r="AF406" s="998"/>
    </row>
    <row r="407" spans="1:32" ht="15" customHeight="1" x14ac:dyDescent="0.2">
      <c r="A407" s="232">
        <v>326</v>
      </c>
      <c r="B407" s="624"/>
      <c r="C407" s="1025" t="s">
        <v>139</v>
      </c>
      <c r="D407" s="1026"/>
      <c r="E407" s="1026"/>
      <c r="F407" s="1026"/>
      <c r="G407" s="1026"/>
      <c r="H407" s="1026"/>
      <c r="I407" s="1026"/>
      <c r="J407" s="1026"/>
      <c r="K407" s="1026"/>
      <c r="L407" s="1026"/>
      <c r="M407" s="1026"/>
      <c r="N407" s="1026"/>
      <c r="O407" s="1026"/>
      <c r="P407" s="1026"/>
      <c r="Q407" s="1026"/>
      <c r="R407" s="1026"/>
      <c r="S407" s="1026"/>
      <c r="T407" s="1026"/>
      <c r="U407" s="1026"/>
      <c r="V407" s="1026"/>
      <c r="W407" s="1026"/>
      <c r="X407" s="1026"/>
      <c r="Y407" s="1026"/>
      <c r="Z407" s="1026"/>
      <c r="AA407" s="1026"/>
      <c r="AB407" s="1026"/>
      <c r="AC407" s="1026"/>
      <c r="AD407" s="1026"/>
      <c r="AE407" s="1026"/>
      <c r="AF407" s="1027"/>
    </row>
    <row r="408" spans="1:32" ht="15" x14ac:dyDescent="0.2">
      <c r="A408" s="232">
        <v>232</v>
      </c>
      <c r="B408" s="474"/>
      <c r="C408" s="475"/>
      <c r="D408" s="844" t="s">
        <v>64</v>
      </c>
      <c r="E408" s="1024"/>
      <c r="F408" s="1024"/>
      <c r="G408" s="1024"/>
      <c r="H408" s="1024"/>
      <c r="I408" s="1024"/>
      <c r="J408" s="1024"/>
      <c r="K408" s="1024"/>
      <c r="L408" s="1024"/>
      <c r="M408" s="845"/>
      <c r="N408" s="845"/>
      <c r="O408" s="845"/>
      <c r="P408" s="845"/>
      <c r="Q408" s="845"/>
      <c r="R408" s="845"/>
      <c r="S408" s="845"/>
      <c r="T408" s="845"/>
      <c r="U408" s="845"/>
      <c r="V408" s="845"/>
      <c r="W408" s="845"/>
      <c r="X408" s="845"/>
      <c r="Y408" s="845"/>
      <c r="Z408" s="845"/>
      <c r="AA408" s="845"/>
      <c r="AB408" s="845"/>
      <c r="AC408" s="845"/>
      <c r="AD408" s="845"/>
      <c r="AE408" s="845"/>
      <c r="AF408" s="846"/>
    </row>
    <row r="409" spans="1:32" ht="15" x14ac:dyDescent="0.2">
      <c r="A409" s="232">
        <v>233</v>
      </c>
      <c r="B409" s="474"/>
      <c r="C409" s="475"/>
      <c r="D409" s="475"/>
      <c r="E409" s="853" t="s">
        <v>66</v>
      </c>
      <c r="F409" s="854"/>
      <c r="G409" s="854"/>
      <c r="H409" s="854"/>
      <c r="I409" s="854"/>
      <c r="J409" s="854"/>
      <c r="K409" s="854"/>
      <c r="L409" s="855"/>
      <c r="M409" s="407">
        <f>SUBTOTAL(9,M410:M413)</f>
        <v>0</v>
      </c>
      <c r="N409" s="410">
        <f t="shared" ref="N409:AC409" si="209">SUBTOTAL(9,N410:N413)</f>
        <v>0</v>
      </c>
      <c r="O409" s="414">
        <f t="shared" si="209"/>
        <v>0</v>
      </c>
      <c r="P409" s="413">
        <f t="shared" si="209"/>
        <v>0</v>
      </c>
      <c r="Q409" s="415">
        <f t="shared" si="209"/>
        <v>0</v>
      </c>
      <c r="R409" s="414">
        <f t="shared" si="209"/>
        <v>0</v>
      </c>
      <c r="S409" s="414">
        <f t="shared" si="209"/>
        <v>0</v>
      </c>
      <c r="T409" s="414">
        <f t="shared" si="209"/>
        <v>0</v>
      </c>
      <c r="U409" s="414">
        <f t="shared" si="209"/>
        <v>0</v>
      </c>
      <c r="V409" s="414">
        <f t="shared" si="209"/>
        <v>0</v>
      </c>
      <c r="W409" s="414">
        <f t="shared" si="209"/>
        <v>0</v>
      </c>
      <c r="X409" s="414">
        <f t="shared" si="209"/>
        <v>0</v>
      </c>
      <c r="Y409" s="414">
        <f t="shared" si="209"/>
        <v>0</v>
      </c>
      <c r="Z409" s="414">
        <f t="shared" si="209"/>
        <v>0</v>
      </c>
      <c r="AA409" s="414">
        <f t="shared" si="209"/>
        <v>0</v>
      </c>
      <c r="AB409" s="424">
        <f t="shared" si="209"/>
        <v>0</v>
      </c>
      <c r="AC409" s="407">
        <f t="shared" si="209"/>
        <v>0</v>
      </c>
      <c r="AD409" s="996"/>
      <c r="AE409" s="997"/>
      <c r="AF409" s="998"/>
    </row>
    <row r="410" spans="1:32" ht="15" x14ac:dyDescent="0.2">
      <c r="A410" s="232">
        <v>234</v>
      </c>
      <c r="B410" s="474"/>
      <c r="C410" s="475"/>
      <c r="D410" s="475"/>
      <c r="E410" s="484"/>
      <c r="F410" s="856" t="s">
        <v>65</v>
      </c>
      <c r="G410" s="857"/>
      <c r="H410" s="857"/>
      <c r="I410" s="857"/>
      <c r="J410" s="857"/>
      <c r="K410" s="857"/>
      <c r="L410" s="858"/>
      <c r="M410" s="441">
        <f>'2. FTNC CAN'!M410+'3. FTNC USD'!M410+'4. FTNC EUR'!M410+'5. FTNC GBP'!M410+'6. FTNC Autres (inclus)'!M410</f>
        <v>0</v>
      </c>
      <c r="N410" s="446">
        <f>'2. FTNC CAN'!N410+'3. FTNC USD'!N410+'4. FTNC EUR'!N410+'5. FTNC GBP'!N410+'6. FTNC Autres (inclus)'!N410</f>
        <v>0</v>
      </c>
      <c r="O410" s="443">
        <f>'2. FTNC CAN'!O410+'3. FTNC USD'!O410+'4. FTNC EUR'!O410+'5. FTNC GBP'!O410+'6. FTNC Autres (inclus)'!O410</f>
        <v>0</v>
      </c>
      <c r="P410" s="443">
        <f>'2. FTNC CAN'!P410+'3. FTNC USD'!P410+'4. FTNC EUR'!P410+'5. FTNC GBP'!P410+'6. FTNC Autres (inclus)'!P410</f>
        <v>0</v>
      </c>
      <c r="Q410" s="445">
        <f>'2. FTNC CAN'!Q410+'3. FTNC USD'!Q410+'4. FTNC EUR'!Q410+'5. FTNC GBP'!Q410+'6. FTNC Autres (inclus)'!Q410</f>
        <v>0</v>
      </c>
      <c r="R410" s="443">
        <f>'2. FTNC CAN'!R410+'3. FTNC USD'!R410+'4. FTNC EUR'!R410+'5. FTNC GBP'!R410+'6. FTNC Autres (inclus)'!R410</f>
        <v>0</v>
      </c>
      <c r="S410" s="444">
        <f>'2. FTNC CAN'!S410+'3. FTNC USD'!S410+'4. FTNC EUR'!S410+'5. FTNC GBP'!S410+'6. FTNC Autres (inclus)'!S410</f>
        <v>0</v>
      </c>
      <c r="T410" s="443">
        <f>'2. FTNC CAN'!T410+'3. FTNC USD'!T410+'4. FTNC EUR'!T410+'5. FTNC GBP'!T410+'6. FTNC Autres (inclus)'!T410</f>
        <v>0</v>
      </c>
      <c r="U410" s="444">
        <f>'2. FTNC CAN'!U410+'3. FTNC USD'!U410+'4. FTNC EUR'!U410+'5. FTNC GBP'!U410+'6. FTNC Autres (inclus)'!U410</f>
        <v>0</v>
      </c>
      <c r="V410" s="443">
        <f>'2. FTNC CAN'!V410+'3. FTNC USD'!V410+'4. FTNC EUR'!V410+'5. FTNC GBP'!V410+'6. FTNC Autres (inclus)'!V410</f>
        <v>0</v>
      </c>
      <c r="W410" s="444">
        <f>'2. FTNC CAN'!W410+'3. FTNC USD'!W410+'4. FTNC EUR'!W410+'5. FTNC GBP'!W410+'6. FTNC Autres (inclus)'!W410</f>
        <v>0</v>
      </c>
      <c r="X410" s="443">
        <f>'2. FTNC CAN'!X410+'3. FTNC USD'!X410+'4. FTNC EUR'!X410+'5. FTNC GBP'!X410+'6. FTNC Autres (inclus)'!X410</f>
        <v>0</v>
      </c>
      <c r="Y410" s="444">
        <f>'2. FTNC CAN'!Y410+'3. FTNC USD'!Y410+'4. FTNC EUR'!Y410+'5. FTNC GBP'!Y410+'6. FTNC Autres (inclus)'!Y410</f>
        <v>0</v>
      </c>
      <c r="Z410" s="443">
        <f>'2. FTNC CAN'!Z410+'3. FTNC USD'!Z410+'4. FTNC EUR'!Z410+'5. FTNC GBP'!Z410+'6. FTNC Autres (inclus)'!Z410</f>
        <v>0</v>
      </c>
      <c r="AA410" s="444">
        <f>'2. FTNC CAN'!AA410+'3. FTNC USD'!AA410+'4. FTNC EUR'!AA410+'5. FTNC GBP'!AA410+'6. FTNC Autres (inclus)'!AA410</f>
        <v>0</v>
      </c>
      <c r="AB410" s="447">
        <f>'2. FTNC CAN'!AB410+'3. FTNC USD'!AB410+'4. FTNC EUR'!AB410+'5. FTNC GBP'!AB410+'6. FTNC Autres (inclus)'!AB410</f>
        <v>0</v>
      </c>
      <c r="AC410" s="441">
        <f>'2. FTNC CAN'!AC410+'3. FTNC USD'!AC410+'4. FTNC EUR'!AC410+'5. FTNC GBP'!AC410+'6. FTNC Autres (inclus)'!AC410</f>
        <v>0</v>
      </c>
      <c r="AD410" s="996"/>
      <c r="AE410" s="997"/>
      <c r="AF410" s="998"/>
    </row>
    <row r="411" spans="1:32" ht="15" x14ac:dyDescent="0.2">
      <c r="A411" s="232">
        <v>235</v>
      </c>
      <c r="B411" s="474"/>
      <c r="C411" s="475"/>
      <c r="D411" s="475"/>
      <c r="E411" s="484"/>
      <c r="F411" s="915" t="s">
        <v>68</v>
      </c>
      <c r="G411" s="916"/>
      <c r="H411" s="916"/>
      <c r="I411" s="916"/>
      <c r="J411" s="916"/>
      <c r="K411" s="916"/>
      <c r="L411" s="917"/>
      <c r="M411" s="441">
        <f>'2. FTNC CAN'!M411+'3. FTNC USD'!M411+'4. FTNC EUR'!M411+'5. FTNC GBP'!M411+'6. FTNC Autres (inclus)'!M411</f>
        <v>0</v>
      </c>
      <c r="N411" s="446">
        <f>'2. FTNC CAN'!N411+'3. FTNC USD'!N411+'4. FTNC EUR'!N411+'5. FTNC GBP'!N411+'6. FTNC Autres (inclus)'!N411</f>
        <v>0</v>
      </c>
      <c r="O411" s="443">
        <f>'2. FTNC CAN'!O411+'3. FTNC USD'!O411+'4. FTNC EUR'!O411+'5. FTNC GBP'!O411+'6. FTNC Autres (inclus)'!O411</f>
        <v>0</v>
      </c>
      <c r="P411" s="443">
        <f>'2. FTNC CAN'!P411+'3. FTNC USD'!P411+'4. FTNC EUR'!P411+'5. FTNC GBP'!P411+'6. FTNC Autres (inclus)'!P411</f>
        <v>0</v>
      </c>
      <c r="Q411" s="445">
        <f>'2. FTNC CAN'!Q411+'3. FTNC USD'!Q411+'4. FTNC EUR'!Q411+'5. FTNC GBP'!Q411+'6. FTNC Autres (inclus)'!Q411</f>
        <v>0</v>
      </c>
      <c r="R411" s="443">
        <f>'2. FTNC CAN'!R411+'3. FTNC USD'!R411+'4. FTNC EUR'!R411+'5. FTNC GBP'!R411+'6. FTNC Autres (inclus)'!R411</f>
        <v>0</v>
      </c>
      <c r="S411" s="444">
        <f>'2. FTNC CAN'!S411+'3. FTNC USD'!S411+'4. FTNC EUR'!S411+'5. FTNC GBP'!S411+'6. FTNC Autres (inclus)'!S411</f>
        <v>0</v>
      </c>
      <c r="T411" s="443">
        <f>'2. FTNC CAN'!T411+'3. FTNC USD'!T411+'4. FTNC EUR'!T411+'5. FTNC GBP'!T411+'6. FTNC Autres (inclus)'!T411</f>
        <v>0</v>
      </c>
      <c r="U411" s="444">
        <f>'2. FTNC CAN'!U411+'3. FTNC USD'!U411+'4. FTNC EUR'!U411+'5. FTNC GBP'!U411+'6. FTNC Autres (inclus)'!U411</f>
        <v>0</v>
      </c>
      <c r="V411" s="443">
        <f>'2. FTNC CAN'!V411+'3. FTNC USD'!V411+'4. FTNC EUR'!V411+'5. FTNC GBP'!V411+'6. FTNC Autres (inclus)'!V411</f>
        <v>0</v>
      </c>
      <c r="W411" s="444">
        <f>'2. FTNC CAN'!W411+'3. FTNC USD'!W411+'4. FTNC EUR'!W411+'5. FTNC GBP'!W411+'6. FTNC Autres (inclus)'!W411</f>
        <v>0</v>
      </c>
      <c r="X411" s="443">
        <f>'2. FTNC CAN'!X411+'3. FTNC USD'!X411+'4. FTNC EUR'!X411+'5. FTNC GBP'!X411+'6. FTNC Autres (inclus)'!X411</f>
        <v>0</v>
      </c>
      <c r="Y411" s="444">
        <f>'2. FTNC CAN'!Y411+'3. FTNC USD'!Y411+'4. FTNC EUR'!Y411+'5. FTNC GBP'!Y411+'6. FTNC Autres (inclus)'!Y411</f>
        <v>0</v>
      </c>
      <c r="Z411" s="443">
        <f>'2. FTNC CAN'!Z411+'3. FTNC USD'!Z411+'4. FTNC EUR'!Z411+'5. FTNC GBP'!Z411+'6. FTNC Autres (inclus)'!Z411</f>
        <v>0</v>
      </c>
      <c r="AA411" s="444">
        <f>'2. FTNC CAN'!AA411+'3. FTNC USD'!AA411+'4. FTNC EUR'!AA411+'5. FTNC GBP'!AA411+'6. FTNC Autres (inclus)'!AA411</f>
        <v>0</v>
      </c>
      <c r="AB411" s="447">
        <f>'2. FTNC CAN'!AB411+'3. FTNC USD'!AB411+'4. FTNC EUR'!AB411+'5. FTNC GBP'!AB411+'6. FTNC Autres (inclus)'!AB411</f>
        <v>0</v>
      </c>
      <c r="AC411" s="441">
        <f>'2. FTNC CAN'!AC411+'3. FTNC USD'!AC411+'4. FTNC EUR'!AC411+'5. FTNC GBP'!AC411+'6. FTNC Autres (inclus)'!AC411</f>
        <v>0</v>
      </c>
      <c r="AD411" s="996"/>
      <c r="AE411" s="997"/>
      <c r="AF411" s="998"/>
    </row>
    <row r="412" spans="1:32" ht="15" x14ac:dyDescent="0.2">
      <c r="A412" s="232">
        <v>236</v>
      </c>
      <c r="B412" s="474"/>
      <c r="C412" s="475"/>
      <c r="D412" s="263"/>
      <c r="E412" s="264"/>
      <c r="F412" s="915" t="s">
        <v>537</v>
      </c>
      <c r="G412" s="916"/>
      <c r="H412" s="916"/>
      <c r="I412" s="916"/>
      <c r="J412" s="916"/>
      <c r="K412" s="916"/>
      <c r="L412" s="917"/>
      <c r="M412" s="441">
        <f>'2. FTNC CAN'!M412+'3. FTNC USD'!M412+'4. FTNC EUR'!M412+'5. FTNC GBP'!M412+'6. FTNC Autres (inclus)'!M412</f>
        <v>0</v>
      </c>
      <c r="N412" s="446">
        <f>'2. FTNC CAN'!N412+'3. FTNC USD'!N412+'4. FTNC EUR'!N412+'5. FTNC GBP'!N412+'6. FTNC Autres (inclus)'!N412</f>
        <v>0</v>
      </c>
      <c r="O412" s="443">
        <f>'2. FTNC CAN'!O412+'3. FTNC USD'!O412+'4. FTNC EUR'!O412+'5. FTNC GBP'!O412+'6. FTNC Autres (inclus)'!O412</f>
        <v>0</v>
      </c>
      <c r="P412" s="443">
        <f>'2. FTNC CAN'!P412+'3. FTNC USD'!P412+'4. FTNC EUR'!P412+'5. FTNC GBP'!P412+'6. FTNC Autres (inclus)'!P412</f>
        <v>0</v>
      </c>
      <c r="Q412" s="445">
        <f>'2. FTNC CAN'!Q412+'3. FTNC USD'!Q412+'4. FTNC EUR'!Q412+'5. FTNC GBP'!Q412+'6. FTNC Autres (inclus)'!Q412</f>
        <v>0</v>
      </c>
      <c r="R412" s="443">
        <f>'2. FTNC CAN'!R412+'3. FTNC USD'!R412+'4. FTNC EUR'!R412+'5. FTNC GBP'!R412+'6. FTNC Autres (inclus)'!R412</f>
        <v>0</v>
      </c>
      <c r="S412" s="444">
        <f>'2. FTNC CAN'!S412+'3. FTNC USD'!S412+'4. FTNC EUR'!S412+'5. FTNC GBP'!S412+'6. FTNC Autres (inclus)'!S412</f>
        <v>0</v>
      </c>
      <c r="T412" s="443">
        <f>'2. FTNC CAN'!T412+'3. FTNC USD'!T412+'4. FTNC EUR'!T412+'5. FTNC GBP'!T412+'6. FTNC Autres (inclus)'!T412</f>
        <v>0</v>
      </c>
      <c r="U412" s="444">
        <f>'2. FTNC CAN'!U412+'3. FTNC USD'!U412+'4. FTNC EUR'!U412+'5. FTNC GBP'!U412+'6. FTNC Autres (inclus)'!U412</f>
        <v>0</v>
      </c>
      <c r="V412" s="443">
        <f>'2. FTNC CAN'!V412+'3. FTNC USD'!V412+'4. FTNC EUR'!V412+'5. FTNC GBP'!V412+'6. FTNC Autres (inclus)'!V412</f>
        <v>0</v>
      </c>
      <c r="W412" s="444">
        <f>'2. FTNC CAN'!W412+'3. FTNC USD'!W412+'4. FTNC EUR'!W412+'5. FTNC GBP'!W412+'6. FTNC Autres (inclus)'!W412</f>
        <v>0</v>
      </c>
      <c r="X412" s="443">
        <f>'2. FTNC CAN'!X412+'3. FTNC USD'!X412+'4. FTNC EUR'!X412+'5. FTNC GBP'!X412+'6. FTNC Autres (inclus)'!X412</f>
        <v>0</v>
      </c>
      <c r="Y412" s="444">
        <f>'2. FTNC CAN'!Y412+'3. FTNC USD'!Y412+'4. FTNC EUR'!Y412+'5. FTNC GBP'!Y412+'6. FTNC Autres (inclus)'!Y412</f>
        <v>0</v>
      </c>
      <c r="Z412" s="443">
        <f>'2. FTNC CAN'!Z412+'3. FTNC USD'!Z412+'4. FTNC EUR'!Z412+'5. FTNC GBP'!Z412+'6. FTNC Autres (inclus)'!Z412</f>
        <v>0</v>
      </c>
      <c r="AA412" s="444">
        <f>'2. FTNC CAN'!AA412+'3. FTNC USD'!AA412+'4. FTNC EUR'!AA412+'5. FTNC GBP'!AA412+'6. FTNC Autres (inclus)'!AA412</f>
        <v>0</v>
      </c>
      <c r="AB412" s="447">
        <f>'2. FTNC CAN'!AB412+'3. FTNC USD'!AB412+'4. FTNC EUR'!AB412+'5. FTNC GBP'!AB412+'6. FTNC Autres (inclus)'!AB412</f>
        <v>0</v>
      </c>
      <c r="AC412" s="441">
        <f>'2. FTNC CAN'!AC412+'3. FTNC USD'!AC412+'4. FTNC EUR'!AC412+'5. FTNC GBP'!AC412+'6. FTNC Autres (inclus)'!AC412</f>
        <v>0</v>
      </c>
      <c r="AD412" s="996"/>
      <c r="AE412" s="997"/>
      <c r="AF412" s="998"/>
    </row>
    <row r="413" spans="1:32" ht="27.75" customHeight="1" x14ac:dyDescent="0.2">
      <c r="A413" s="232">
        <v>237</v>
      </c>
      <c r="B413" s="474"/>
      <c r="C413" s="475"/>
      <c r="D413" s="475"/>
      <c r="E413" s="260"/>
      <c r="F413" s="859" t="s">
        <v>465</v>
      </c>
      <c r="G413" s="860"/>
      <c r="H413" s="860"/>
      <c r="I413" s="860"/>
      <c r="J413" s="860"/>
      <c r="K413" s="860"/>
      <c r="L413" s="861"/>
      <c r="M413" s="441">
        <f>'2. FTNC CAN'!M413+'3. FTNC USD'!M413+'4. FTNC EUR'!M413+'5. FTNC GBP'!M413+'6. FTNC Autres (inclus)'!M413</f>
        <v>0</v>
      </c>
      <c r="N413" s="446">
        <f>'2. FTNC CAN'!N413+'3. FTNC USD'!N413+'4. FTNC EUR'!N413+'5. FTNC GBP'!N413+'6. FTNC Autres (inclus)'!N413</f>
        <v>0</v>
      </c>
      <c r="O413" s="443">
        <f>'2. FTNC CAN'!O413+'3. FTNC USD'!O413+'4. FTNC EUR'!O413+'5. FTNC GBP'!O413+'6. FTNC Autres (inclus)'!O413</f>
        <v>0</v>
      </c>
      <c r="P413" s="443">
        <f>'2. FTNC CAN'!P413+'3. FTNC USD'!P413+'4. FTNC EUR'!P413+'5. FTNC GBP'!P413+'6. FTNC Autres (inclus)'!P413</f>
        <v>0</v>
      </c>
      <c r="Q413" s="445">
        <f>'2. FTNC CAN'!Q413+'3. FTNC USD'!Q413+'4. FTNC EUR'!Q413+'5. FTNC GBP'!Q413+'6. FTNC Autres (inclus)'!Q413</f>
        <v>0</v>
      </c>
      <c r="R413" s="443">
        <f>'2. FTNC CAN'!R413+'3. FTNC USD'!R413+'4. FTNC EUR'!R413+'5. FTNC GBP'!R413+'6. FTNC Autres (inclus)'!R413</f>
        <v>0</v>
      </c>
      <c r="S413" s="444">
        <f>'2. FTNC CAN'!S413+'3. FTNC USD'!S413+'4. FTNC EUR'!S413+'5. FTNC GBP'!S413+'6. FTNC Autres (inclus)'!S413</f>
        <v>0</v>
      </c>
      <c r="T413" s="443">
        <f>'2. FTNC CAN'!T413+'3. FTNC USD'!T413+'4. FTNC EUR'!T413+'5. FTNC GBP'!T413+'6. FTNC Autres (inclus)'!T413</f>
        <v>0</v>
      </c>
      <c r="U413" s="444">
        <f>'2. FTNC CAN'!U413+'3. FTNC USD'!U413+'4. FTNC EUR'!U413+'5. FTNC GBP'!U413+'6. FTNC Autres (inclus)'!U413</f>
        <v>0</v>
      </c>
      <c r="V413" s="443">
        <f>'2. FTNC CAN'!V413+'3. FTNC USD'!V413+'4. FTNC EUR'!V413+'5. FTNC GBP'!V413+'6. FTNC Autres (inclus)'!V413</f>
        <v>0</v>
      </c>
      <c r="W413" s="444">
        <f>'2. FTNC CAN'!W413+'3. FTNC USD'!W413+'4. FTNC EUR'!W413+'5. FTNC GBP'!W413+'6. FTNC Autres (inclus)'!W413</f>
        <v>0</v>
      </c>
      <c r="X413" s="443">
        <f>'2. FTNC CAN'!X413+'3. FTNC USD'!X413+'4. FTNC EUR'!X413+'5. FTNC GBP'!X413+'6. FTNC Autres (inclus)'!X413</f>
        <v>0</v>
      </c>
      <c r="Y413" s="444">
        <f>'2. FTNC CAN'!Y413+'3. FTNC USD'!Y413+'4. FTNC EUR'!Y413+'5. FTNC GBP'!Y413+'6. FTNC Autres (inclus)'!Y413</f>
        <v>0</v>
      </c>
      <c r="Z413" s="443">
        <f>'2. FTNC CAN'!Z413+'3. FTNC USD'!Z413+'4. FTNC EUR'!Z413+'5. FTNC GBP'!Z413+'6. FTNC Autres (inclus)'!Z413</f>
        <v>0</v>
      </c>
      <c r="AA413" s="444">
        <f>'2. FTNC CAN'!AA413+'3. FTNC USD'!AA413+'4. FTNC EUR'!AA413+'5. FTNC GBP'!AA413+'6. FTNC Autres (inclus)'!AA413</f>
        <v>0</v>
      </c>
      <c r="AB413" s="447">
        <f>'2. FTNC CAN'!AB413+'3. FTNC USD'!AB413+'4. FTNC EUR'!AB413+'5. FTNC GBP'!AB413+'6. FTNC Autres (inclus)'!AB413</f>
        <v>0</v>
      </c>
      <c r="AC413" s="441">
        <f>'2. FTNC CAN'!AC413+'3. FTNC USD'!AC413+'4. FTNC EUR'!AC413+'5. FTNC GBP'!AC413+'6. FTNC Autres (inclus)'!AC413</f>
        <v>0</v>
      </c>
      <c r="AD413" s="996"/>
      <c r="AE413" s="997"/>
      <c r="AF413" s="998"/>
    </row>
    <row r="414" spans="1:32" ht="15" x14ac:dyDescent="0.2">
      <c r="A414" s="232">
        <v>238</v>
      </c>
      <c r="B414" s="474"/>
      <c r="C414" s="475"/>
      <c r="D414" s="483"/>
      <c r="E414" s="853" t="s">
        <v>67</v>
      </c>
      <c r="F414" s="854"/>
      <c r="G414" s="854"/>
      <c r="H414" s="854"/>
      <c r="I414" s="854"/>
      <c r="J414" s="854"/>
      <c r="K414" s="854"/>
      <c r="L414" s="855"/>
      <c r="M414" s="407">
        <f>SUBTOTAL(9,M415:M418)</f>
        <v>0</v>
      </c>
      <c r="N414" s="410">
        <f t="shared" ref="N414" si="210">SUBTOTAL(9,N415:N418)</f>
        <v>0</v>
      </c>
      <c r="O414" s="414">
        <f t="shared" ref="O414" si="211">SUBTOTAL(9,O415:O418)</f>
        <v>0</v>
      </c>
      <c r="P414" s="413">
        <f t="shared" ref="P414" si="212">SUBTOTAL(9,P415:P418)</f>
        <v>0</v>
      </c>
      <c r="Q414" s="415">
        <f t="shared" ref="Q414" si="213">SUBTOTAL(9,Q415:Q418)</f>
        <v>0</v>
      </c>
      <c r="R414" s="414">
        <f t="shared" ref="R414" si="214">SUBTOTAL(9,R415:R418)</f>
        <v>0</v>
      </c>
      <c r="S414" s="414">
        <f t="shared" ref="S414" si="215">SUBTOTAL(9,S415:S418)</f>
        <v>0</v>
      </c>
      <c r="T414" s="414">
        <f t="shared" ref="T414" si="216">SUBTOTAL(9,T415:T418)</f>
        <v>0</v>
      </c>
      <c r="U414" s="414">
        <f t="shared" ref="U414" si="217">SUBTOTAL(9,U415:U418)</f>
        <v>0</v>
      </c>
      <c r="V414" s="414">
        <f t="shared" ref="V414" si="218">SUBTOTAL(9,V415:V418)</f>
        <v>0</v>
      </c>
      <c r="W414" s="414">
        <f t="shared" ref="W414" si="219">SUBTOTAL(9,W415:W418)</f>
        <v>0</v>
      </c>
      <c r="X414" s="414">
        <f t="shared" ref="X414" si="220">SUBTOTAL(9,X415:X418)</f>
        <v>0</v>
      </c>
      <c r="Y414" s="414">
        <f t="shared" ref="Y414" si="221">SUBTOTAL(9,Y415:Y418)</f>
        <v>0</v>
      </c>
      <c r="Z414" s="414">
        <f t="shared" ref="Z414" si="222">SUBTOTAL(9,Z415:Z418)</f>
        <v>0</v>
      </c>
      <c r="AA414" s="414">
        <f t="shared" ref="AA414" si="223">SUBTOTAL(9,AA415:AA418)</f>
        <v>0</v>
      </c>
      <c r="AB414" s="424">
        <f t="shared" ref="AB414" si="224">SUBTOTAL(9,AB415:AB418)</f>
        <v>0</v>
      </c>
      <c r="AC414" s="407">
        <f t="shared" ref="AC414" si="225">SUBTOTAL(9,AC415:AC418)</f>
        <v>0</v>
      </c>
      <c r="AD414" s="996"/>
      <c r="AE414" s="997"/>
      <c r="AF414" s="998"/>
    </row>
    <row r="415" spans="1:32" ht="15" x14ac:dyDescent="0.2">
      <c r="A415" s="232">
        <v>239</v>
      </c>
      <c r="B415" s="474"/>
      <c r="C415" s="475"/>
      <c r="D415" s="491"/>
      <c r="E415" s="491"/>
      <c r="F415" s="856" t="s">
        <v>65</v>
      </c>
      <c r="G415" s="857"/>
      <c r="H415" s="857"/>
      <c r="I415" s="857"/>
      <c r="J415" s="857"/>
      <c r="K415" s="857"/>
      <c r="L415" s="858"/>
      <c r="M415" s="441">
        <f>'2. FTNC CAN'!M415+'3. FTNC USD'!M415+'4. FTNC EUR'!M415+'5. FTNC GBP'!M415+'6. FTNC Autres (inclus)'!M415</f>
        <v>0</v>
      </c>
      <c r="N415" s="446">
        <f>'2. FTNC CAN'!N415+'3. FTNC USD'!N415+'4. FTNC EUR'!N415+'5. FTNC GBP'!N415+'6. FTNC Autres (inclus)'!N415</f>
        <v>0</v>
      </c>
      <c r="O415" s="443">
        <f>'2. FTNC CAN'!O415+'3. FTNC USD'!O415+'4. FTNC EUR'!O415+'5. FTNC GBP'!O415+'6. FTNC Autres (inclus)'!O415</f>
        <v>0</v>
      </c>
      <c r="P415" s="443">
        <f>'2. FTNC CAN'!P415+'3. FTNC USD'!P415+'4. FTNC EUR'!P415+'5. FTNC GBP'!P415+'6. FTNC Autres (inclus)'!P415</f>
        <v>0</v>
      </c>
      <c r="Q415" s="445">
        <f>'2. FTNC CAN'!Q415+'3. FTNC USD'!Q415+'4. FTNC EUR'!Q415+'5. FTNC GBP'!Q415+'6. FTNC Autres (inclus)'!Q415</f>
        <v>0</v>
      </c>
      <c r="R415" s="443">
        <f>'2. FTNC CAN'!R415+'3. FTNC USD'!R415+'4. FTNC EUR'!R415+'5. FTNC GBP'!R415+'6. FTNC Autres (inclus)'!R415</f>
        <v>0</v>
      </c>
      <c r="S415" s="444">
        <f>'2. FTNC CAN'!S415+'3. FTNC USD'!S415+'4. FTNC EUR'!S415+'5. FTNC GBP'!S415+'6. FTNC Autres (inclus)'!S415</f>
        <v>0</v>
      </c>
      <c r="T415" s="443">
        <f>'2. FTNC CAN'!T415+'3. FTNC USD'!T415+'4. FTNC EUR'!T415+'5. FTNC GBP'!T415+'6. FTNC Autres (inclus)'!T415</f>
        <v>0</v>
      </c>
      <c r="U415" s="444">
        <f>'2. FTNC CAN'!U415+'3. FTNC USD'!U415+'4. FTNC EUR'!U415+'5. FTNC GBP'!U415+'6. FTNC Autres (inclus)'!U415</f>
        <v>0</v>
      </c>
      <c r="V415" s="443">
        <f>'2. FTNC CAN'!V415+'3. FTNC USD'!V415+'4. FTNC EUR'!V415+'5. FTNC GBP'!V415+'6. FTNC Autres (inclus)'!V415</f>
        <v>0</v>
      </c>
      <c r="W415" s="444">
        <f>'2. FTNC CAN'!W415+'3. FTNC USD'!W415+'4. FTNC EUR'!W415+'5. FTNC GBP'!W415+'6. FTNC Autres (inclus)'!W415</f>
        <v>0</v>
      </c>
      <c r="X415" s="443">
        <f>'2. FTNC CAN'!X415+'3. FTNC USD'!X415+'4. FTNC EUR'!X415+'5. FTNC GBP'!X415+'6. FTNC Autres (inclus)'!X415</f>
        <v>0</v>
      </c>
      <c r="Y415" s="444">
        <f>'2. FTNC CAN'!Y415+'3. FTNC USD'!Y415+'4. FTNC EUR'!Y415+'5. FTNC GBP'!Y415+'6. FTNC Autres (inclus)'!Y415</f>
        <v>0</v>
      </c>
      <c r="Z415" s="443">
        <f>'2. FTNC CAN'!Z415+'3. FTNC USD'!Z415+'4. FTNC EUR'!Z415+'5. FTNC GBP'!Z415+'6. FTNC Autres (inclus)'!Z415</f>
        <v>0</v>
      </c>
      <c r="AA415" s="444">
        <f>'2. FTNC CAN'!AA415+'3. FTNC USD'!AA415+'4. FTNC EUR'!AA415+'5. FTNC GBP'!AA415+'6. FTNC Autres (inclus)'!AA415</f>
        <v>0</v>
      </c>
      <c r="AB415" s="447">
        <f>'2. FTNC CAN'!AB415+'3. FTNC USD'!AB415+'4. FTNC EUR'!AB415+'5. FTNC GBP'!AB415+'6. FTNC Autres (inclus)'!AB415</f>
        <v>0</v>
      </c>
      <c r="AC415" s="441">
        <f>'2. FTNC CAN'!AC415+'3. FTNC USD'!AC415+'4. FTNC EUR'!AC415+'5. FTNC GBP'!AC415+'6. FTNC Autres (inclus)'!AC415</f>
        <v>0</v>
      </c>
      <c r="AD415" s="996"/>
      <c r="AE415" s="997"/>
      <c r="AF415" s="998"/>
    </row>
    <row r="416" spans="1:32" ht="15" x14ac:dyDescent="0.2">
      <c r="A416" s="232">
        <v>240</v>
      </c>
      <c r="B416" s="474"/>
      <c r="C416" s="475"/>
      <c r="D416" s="491"/>
      <c r="E416" s="491"/>
      <c r="F416" s="915" t="s">
        <v>68</v>
      </c>
      <c r="G416" s="916"/>
      <c r="H416" s="916"/>
      <c r="I416" s="916"/>
      <c r="J416" s="916"/>
      <c r="K416" s="916"/>
      <c r="L416" s="917"/>
      <c r="M416" s="441">
        <f>'2. FTNC CAN'!M416+'3. FTNC USD'!M416+'4. FTNC EUR'!M416+'5. FTNC GBP'!M416+'6. FTNC Autres (inclus)'!M416</f>
        <v>0</v>
      </c>
      <c r="N416" s="446">
        <f>'2. FTNC CAN'!N416+'3. FTNC USD'!N416+'4. FTNC EUR'!N416+'5. FTNC GBP'!N416+'6. FTNC Autres (inclus)'!N416</f>
        <v>0</v>
      </c>
      <c r="O416" s="443">
        <f>'2. FTNC CAN'!O416+'3. FTNC USD'!O416+'4. FTNC EUR'!O416+'5. FTNC GBP'!O416+'6. FTNC Autres (inclus)'!O416</f>
        <v>0</v>
      </c>
      <c r="P416" s="443">
        <f>'2. FTNC CAN'!P416+'3. FTNC USD'!P416+'4. FTNC EUR'!P416+'5. FTNC GBP'!P416+'6. FTNC Autres (inclus)'!P416</f>
        <v>0</v>
      </c>
      <c r="Q416" s="445">
        <f>'2. FTNC CAN'!Q416+'3. FTNC USD'!Q416+'4. FTNC EUR'!Q416+'5. FTNC GBP'!Q416+'6. FTNC Autres (inclus)'!Q416</f>
        <v>0</v>
      </c>
      <c r="R416" s="443">
        <f>'2. FTNC CAN'!R416+'3. FTNC USD'!R416+'4. FTNC EUR'!R416+'5. FTNC GBP'!R416+'6. FTNC Autres (inclus)'!R416</f>
        <v>0</v>
      </c>
      <c r="S416" s="444">
        <f>'2. FTNC CAN'!S416+'3. FTNC USD'!S416+'4. FTNC EUR'!S416+'5. FTNC GBP'!S416+'6. FTNC Autres (inclus)'!S416</f>
        <v>0</v>
      </c>
      <c r="T416" s="443">
        <f>'2. FTNC CAN'!T416+'3. FTNC USD'!T416+'4. FTNC EUR'!T416+'5. FTNC GBP'!T416+'6. FTNC Autres (inclus)'!T416</f>
        <v>0</v>
      </c>
      <c r="U416" s="444">
        <f>'2. FTNC CAN'!U416+'3. FTNC USD'!U416+'4. FTNC EUR'!U416+'5. FTNC GBP'!U416+'6. FTNC Autres (inclus)'!U416</f>
        <v>0</v>
      </c>
      <c r="V416" s="443">
        <f>'2. FTNC CAN'!V416+'3. FTNC USD'!V416+'4. FTNC EUR'!V416+'5. FTNC GBP'!V416+'6. FTNC Autres (inclus)'!V416</f>
        <v>0</v>
      </c>
      <c r="W416" s="444">
        <f>'2. FTNC CAN'!W416+'3. FTNC USD'!W416+'4. FTNC EUR'!W416+'5. FTNC GBP'!W416+'6. FTNC Autres (inclus)'!W416</f>
        <v>0</v>
      </c>
      <c r="X416" s="443">
        <f>'2. FTNC CAN'!X416+'3. FTNC USD'!X416+'4. FTNC EUR'!X416+'5. FTNC GBP'!X416+'6. FTNC Autres (inclus)'!X416</f>
        <v>0</v>
      </c>
      <c r="Y416" s="444">
        <f>'2. FTNC CAN'!Y416+'3. FTNC USD'!Y416+'4. FTNC EUR'!Y416+'5. FTNC GBP'!Y416+'6. FTNC Autres (inclus)'!Y416</f>
        <v>0</v>
      </c>
      <c r="Z416" s="443">
        <f>'2. FTNC CAN'!Z416+'3. FTNC USD'!Z416+'4. FTNC EUR'!Z416+'5. FTNC GBP'!Z416+'6. FTNC Autres (inclus)'!Z416</f>
        <v>0</v>
      </c>
      <c r="AA416" s="444">
        <f>'2. FTNC CAN'!AA416+'3. FTNC USD'!AA416+'4. FTNC EUR'!AA416+'5. FTNC GBP'!AA416+'6. FTNC Autres (inclus)'!AA416</f>
        <v>0</v>
      </c>
      <c r="AB416" s="447">
        <f>'2. FTNC CAN'!AB416+'3. FTNC USD'!AB416+'4. FTNC EUR'!AB416+'5. FTNC GBP'!AB416+'6. FTNC Autres (inclus)'!AB416</f>
        <v>0</v>
      </c>
      <c r="AC416" s="441">
        <f>'2. FTNC CAN'!AC416+'3. FTNC USD'!AC416+'4. FTNC EUR'!AC416+'5. FTNC GBP'!AC416+'6. FTNC Autres (inclus)'!AC416</f>
        <v>0</v>
      </c>
      <c r="AD416" s="996"/>
      <c r="AE416" s="997"/>
      <c r="AF416" s="998"/>
    </row>
    <row r="417" spans="1:32" ht="15" x14ac:dyDescent="0.2">
      <c r="A417" s="232">
        <v>241</v>
      </c>
      <c r="B417" s="474"/>
      <c r="C417" s="475"/>
      <c r="D417" s="265"/>
      <c r="E417" s="265"/>
      <c r="F417" s="915" t="s">
        <v>537</v>
      </c>
      <c r="G417" s="916"/>
      <c r="H417" s="916"/>
      <c r="I417" s="916"/>
      <c r="J417" s="916"/>
      <c r="K417" s="916"/>
      <c r="L417" s="917"/>
      <c r="M417" s="441">
        <f>'2. FTNC CAN'!M417+'3. FTNC USD'!M417+'4. FTNC EUR'!M417+'5. FTNC GBP'!M417+'6. FTNC Autres (inclus)'!M417</f>
        <v>0</v>
      </c>
      <c r="N417" s="446">
        <f>'2. FTNC CAN'!N417+'3. FTNC USD'!N417+'4. FTNC EUR'!N417+'5. FTNC GBP'!N417+'6. FTNC Autres (inclus)'!N417</f>
        <v>0</v>
      </c>
      <c r="O417" s="443">
        <f>'2. FTNC CAN'!O417+'3. FTNC USD'!O417+'4. FTNC EUR'!O417+'5. FTNC GBP'!O417+'6. FTNC Autres (inclus)'!O417</f>
        <v>0</v>
      </c>
      <c r="P417" s="443">
        <f>'2. FTNC CAN'!P417+'3. FTNC USD'!P417+'4. FTNC EUR'!P417+'5. FTNC GBP'!P417+'6. FTNC Autres (inclus)'!P417</f>
        <v>0</v>
      </c>
      <c r="Q417" s="445">
        <f>'2. FTNC CAN'!Q417+'3. FTNC USD'!Q417+'4. FTNC EUR'!Q417+'5. FTNC GBP'!Q417+'6. FTNC Autres (inclus)'!Q417</f>
        <v>0</v>
      </c>
      <c r="R417" s="443">
        <f>'2. FTNC CAN'!R417+'3. FTNC USD'!R417+'4. FTNC EUR'!R417+'5. FTNC GBP'!R417+'6. FTNC Autres (inclus)'!R417</f>
        <v>0</v>
      </c>
      <c r="S417" s="444">
        <f>'2. FTNC CAN'!S417+'3. FTNC USD'!S417+'4. FTNC EUR'!S417+'5. FTNC GBP'!S417+'6. FTNC Autres (inclus)'!S417</f>
        <v>0</v>
      </c>
      <c r="T417" s="443">
        <f>'2. FTNC CAN'!T417+'3. FTNC USD'!T417+'4. FTNC EUR'!T417+'5. FTNC GBP'!T417+'6. FTNC Autres (inclus)'!T417</f>
        <v>0</v>
      </c>
      <c r="U417" s="444">
        <f>'2. FTNC CAN'!U417+'3. FTNC USD'!U417+'4. FTNC EUR'!U417+'5. FTNC GBP'!U417+'6. FTNC Autres (inclus)'!U417</f>
        <v>0</v>
      </c>
      <c r="V417" s="443">
        <f>'2. FTNC CAN'!V417+'3. FTNC USD'!V417+'4. FTNC EUR'!V417+'5. FTNC GBP'!V417+'6. FTNC Autres (inclus)'!V417</f>
        <v>0</v>
      </c>
      <c r="W417" s="444">
        <f>'2. FTNC CAN'!W417+'3. FTNC USD'!W417+'4. FTNC EUR'!W417+'5. FTNC GBP'!W417+'6. FTNC Autres (inclus)'!W417</f>
        <v>0</v>
      </c>
      <c r="X417" s="443">
        <f>'2. FTNC CAN'!X417+'3. FTNC USD'!X417+'4. FTNC EUR'!X417+'5. FTNC GBP'!X417+'6. FTNC Autres (inclus)'!X417</f>
        <v>0</v>
      </c>
      <c r="Y417" s="444">
        <f>'2. FTNC CAN'!Y417+'3. FTNC USD'!Y417+'4. FTNC EUR'!Y417+'5. FTNC GBP'!Y417+'6. FTNC Autres (inclus)'!Y417</f>
        <v>0</v>
      </c>
      <c r="Z417" s="443">
        <f>'2. FTNC CAN'!Z417+'3. FTNC USD'!Z417+'4. FTNC EUR'!Z417+'5. FTNC GBP'!Z417+'6. FTNC Autres (inclus)'!Z417</f>
        <v>0</v>
      </c>
      <c r="AA417" s="444">
        <f>'2. FTNC CAN'!AA417+'3. FTNC USD'!AA417+'4. FTNC EUR'!AA417+'5. FTNC GBP'!AA417+'6. FTNC Autres (inclus)'!AA417</f>
        <v>0</v>
      </c>
      <c r="AB417" s="447">
        <f>'2. FTNC CAN'!AB417+'3. FTNC USD'!AB417+'4. FTNC EUR'!AB417+'5. FTNC GBP'!AB417+'6. FTNC Autres (inclus)'!AB417</f>
        <v>0</v>
      </c>
      <c r="AC417" s="441">
        <f>'2. FTNC CAN'!AC417+'3. FTNC USD'!AC417+'4. FTNC EUR'!AC417+'5. FTNC GBP'!AC417+'6. FTNC Autres (inclus)'!AC417</f>
        <v>0</v>
      </c>
      <c r="AD417" s="996"/>
      <c r="AE417" s="997"/>
      <c r="AF417" s="998"/>
    </row>
    <row r="418" spans="1:32" ht="27.75" customHeight="1" x14ac:dyDescent="0.2">
      <c r="A418" s="232">
        <v>242</v>
      </c>
      <c r="B418" s="474"/>
      <c r="C418" s="475"/>
      <c r="D418" s="263"/>
      <c r="E418" s="263"/>
      <c r="F418" s="859" t="s">
        <v>465</v>
      </c>
      <c r="G418" s="860"/>
      <c r="H418" s="860"/>
      <c r="I418" s="860"/>
      <c r="J418" s="860"/>
      <c r="K418" s="860"/>
      <c r="L418" s="861"/>
      <c r="M418" s="441">
        <f>'2. FTNC CAN'!M418+'3. FTNC USD'!M418+'4. FTNC EUR'!M418+'5. FTNC GBP'!M418+'6. FTNC Autres (inclus)'!M418</f>
        <v>0</v>
      </c>
      <c r="N418" s="446">
        <f>'2. FTNC CAN'!N418+'3. FTNC USD'!N418+'4. FTNC EUR'!N418+'5. FTNC GBP'!N418+'6. FTNC Autres (inclus)'!N418</f>
        <v>0</v>
      </c>
      <c r="O418" s="443">
        <f>'2. FTNC CAN'!O418+'3. FTNC USD'!O418+'4. FTNC EUR'!O418+'5. FTNC GBP'!O418+'6. FTNC Autres (inclus)'!O418</f>
        <v>0</v>
      </c>
      <c r="P418" s="443">
        <f>'2. FTNC CAN'!P418+'3. FTNC USD'!P418+'4. FTNC EUR'!P418+'5. FTNC GBP'!P418+'6. FTNC Autres (inclus)'!P418</f>
        <v>0</v>
      </c>
      <c r="Q418" s="445">
        <f>'2. FTNC CAN'!Q418+'3. FTNC USD'!Q418+'4. FTNC EUR'!Q418+'5. FTNC GBP'!Q418+'6. FTNC Autres (inclus)'!Q418</f>
        <v>0</v>
      </c>
      <c r="R418" s="443">
        <f>'2. FTNC CAN'!R418+'3. FTNC USD'!R418+'4. FTNC EUR'!R418+'5. FTNC GBP'!R418+'6. FTNC Autres (inclus)'!R418</f>
        <v>0</v>
      </c>
      <c r="S418" s="444">
        <f>'2. FTNC CAN'!S418+'3. FTNC USD'!S418+'4. FTNC EUR'!S418+'5. FTNC GBP'!S418+'6. FTNC Autres (inclus)'!S418</f>
        <v>0</v>
      </c>
      <c r="T418" s="443">
        <f>'2. FTNC CAN'!T418+'3. FTNC USD'!T418+'4. FTNC EUR'!T418+'5. FTNC GBP'!T418+'6. FTNC Autres (inclus)'!T418</f>
        <v>0</v>
      </c>
      <c r="U418" s="444">
        <f>'2. FTNC CAN'!U418+'3. FTNC USD'!U418+'4. FTNC EUR'!U418+'5. FTNC GBP'!U418+'6. FTNC Autres (inclus)'!U418</f>
        <v>0</v>
      </c>
      <c r="V418" s="443">
        <f>'2. FTNC CAN'!V418+'3. FTNC USD'!V418+'4. FTNC EUR'!V418+'5. FTNC GBP'!V418+'6. FTNC Autres (inclus)'!V418</f>
        <v>0</v>
      </c>
      <c r="W418" s="444">
        <f>'2. FTNC CAN'!W418+'3. FTNC USD'!W418+'4. FTNC EUR'!W418+'5. FTNC GBP'!W418+'6. FTNC Autres (inclus)'!W418</f>
        <v>0</v>
      </c>
      <c r="X418" s="443">
        <f>'2. FTNC CAN'!X418+'3. FTNC USD'!X418+'4. FTNC EUR'!X418+'5. FTNC GBP'!X418+'6. FTNC Autres (inclus)'!X418</f>
        <v>0</v>
      </c>
      <c r="Y418" s="444">
        <f>'2. FTNC CAN'!Y418+'3. FTNC USD'!Y418+'4. FTNC EUR'!Y418+'5. FTNC GBP'!Y418+'6. FTNC Autres (inclus)'!Y418</f>
        <v>0</v>
      </c>
      <c r="Z418" s="443">
        <f>'2. FTNC CAN'!Z418+'3. FTNC USD'!Z418+'4. FTNC EUR'!Z418+'5. FTNC GBP'!Z418+'6. FTNC Autres (inclus)'!Z418</f>
        <v>0</v>
      </c>
      <c r="AA418" s="444">
        <f>'2. FTNC CAN'!AA418+'3. FTNC USD'!AA418+'4. FTNC EUR'!AA418+'5. FTNC GBP'!AA418+'6. FTNC Autres (inclus)'!AA418</f>
        <v>0</v>
      </c>
      <c r="AB418" s="447">
        <f>'2. FTNC CAN'!AB418+'3. FTNC USD'!AB418+'4. FTNC EUR'!AB418+'5. FTNC GBP'!AB418+'6. FTNC Autres (inclus)'!AB418</f>
        <v>0</v>
      </c>
      <c r="AC418" s="441">
        <f>'2. FTNC CAN'!AC418+'3. FTNC USD'!AC418+'4. FTNC EUR'!AC418+'5. FTNC GBP'!AC418+'6. FTNC Autres (inclus)'!AC418</f>
        <v>0</v>
      </c>
      <c r="AD418" s="996"/>
      <c r="AE418" s="997"/>
      <c r="AF418" s="998"/>
    </row>
    <row r="419" spans="1:32" ht="15.75" customHeight="1" x14ac:dyDescent="0.2">
      <c r="A419" s="232">
        <v>243</v>
      </c>
      <c r="B419" s="474"/>
      <c r="C419" s="475"/>
      <c r="D419" s="265"/>
      <c r="E419" s="853" t="s">
        <v>556</v>
      </c>
      <c r="F419" s="854"/>
      <c r="G419" s="854"/>
      <c r="H419" s="854"/>
      <c r="I419" s="854"/>
      <c r="J419" s="854"/>
      <c r="K419" s="854"/>
      <c r="L419" s="855"/>
      <c r="M419" s="407">
        <f>SUBTOTAL(9,M420:M423)</f>
        <v>0</v>
      </c>
      <c r="N419" s="410">
        <f t="shared" ref="N419" si="226">SUBTOTAL(9,N420:N423)</f>
        <v>0</v>
      </c>
      <c r="O419" s="414">
        <f t="shared" ref="O419" si="227">SUBTOTAL(9,O420:O423)</f>
        <v>0</v>
      </c>
      <c r="P419" s="413">
        <f t="shared" ref="P419" si="228">SUBTOTAL(9,P420:P423)</f>
        <v>0</v>
      </c>
      <c r="Q419" s="415">
        <f t="shared" ref="Q419" si="229">SUBTOTAL(9,Q420:Q423)</f>
        <v>0</v>
      </c>
      <c r="R419" s="414">
        <f t="shared" ref="R419" si="230">SUBTOTAL(9,R420:R423)</f>
        <v>0</v>
      </c>
      <c r="S419" s="414">
        <f t="shared" ref="S419" si="231">SUBTOTAL(9,S420:S423)</f>
        <v>0</v>
      </c>
      <c r="T419" s="414">
        <f t="shared" ref="T419" si="232">SUBTOTAL(9,T420:T423)</f>
        <v>0</v>
      </c>
      <c r="U419" s="414">
        <f t="shared" ref="U419" si="233">SUBTOTAL(9,U420:U423)</f>
        <v>0</v>
      </c>
      <c r="V419" s="414">
        <f t="shared" ref="V419" si="234">SUBTOTAL(9,V420:V423)</f>
        <v>0</v>
      </c>
      <c r="W419" s="414">
        <f t="shared" ref="W419" si="235">SUBTOTAL(9,W420:W423)</f>
        <v>0</v>
      </c>
      <c r="X419" s="414">
        <f t="shared" ref="X419" si="236">SUBTOTAL(9,X420:X423)</f>
        <v>0</v>
      </c>
      <c r="Y419" s="414">
        <f t="shared" ref="Y419" si="237">SUBTOTAL(9,Y420:Y423)</f>
        <v>0</v>
      </c>
      <c r="Z419" s="414">
        <f t="shared" ref="Z419" si="238">SUBTOTAL(9,Z420:Z423)</f>
        <v>0</v>
      </c>
      <c r="AA419" s="414">
        <f t="shared" ref="AA419" si="239">SUBTOTAL(9,AA420:AA423)</f>
        <v>0</v>
      </c>
      <c r="AB419" s="424">
        <f t="shared" ref="AB419" si="240">SUBTOTAL(9,AB420:AB423)</f>
        <v>0</v>
      </c>
      <c r="AC419" s="407">
        <f t="shared" ref="AC419" si="241">SUBTOTAL(9,AC420:AC423)</f>
        <v>0</v>
      </c>
      <c r="AD419" s="996"/>
      <c r="AE419" s="997"/>
      <c r="AF419" s="998"/>
    </row>
    <row r="420" spans="1:32" ht="15" x14ac:dyDescent="0.2">
      <c r="A420" s="232">
        <v>244</v>
      </c>
      <c r="B420" s="474"/>
      <c r="C420" s="475"/>
      <c r="D420" s="491"/>
      <c r="E420" s="491"/>
      <c r="F420" s="856" t="s">
        <v>65</v>
      </c>
      <c r="G420" s="857"/>
      <c r="H420" s="857"/>
      <c r="I420" s="857"/>
      <c r="J420" s="857"/>
      <c r="K420" s="857"/>
      <c r="L420" s="858"/>
      <c r="M420" s="441">
        <f>'2. FTNC CAN'!M420+'3. FTNC USD'!M420+'4. FTNC EUR'!M420+'5. FTNC GBP'!M420+'6. FTNC Autres (inclus)'!M420</f>
        <v>0</v>
      </c>
      <c r="N420" s="446">
        <f>'2. FTNC CAN'!N420+'3. FTNC USD'!N420+'4. FTNC EUR'!N420+'5. FTNC GBP'!N420+'6. FTNC Autres (inclus)'!N420</f>
        <v>0</v>
      </c>
      <c r="O420" s="443">
        <f>'2. FTNC CAN'!O420+'3. FTNC USD'!O420+'4. FTNC EUR'!O420+'5. FTNC GBP'!O420+'6. FTNC Autres (inclus)'!O420</f>
        <v>0</v>
      </c>
      <c r="P420" s="443">
        <f>'2. FTNC CAN'!P420+'3. FTNC USD'!P420+'4. FTNC EUR'!P420+'5. FTNC GBP'!P420+'6. FTNC Autres (inclus)'!P420</f>
        <v>0</v>
      </c>
      <c r="Q420" s="445">
        <f>'2. FTNC CAN'!Q420+'3. FTNC USD'!Q420+'4. FTNC EUR'!Q420+'5. FTNC GBP'!Q420+'6. FTNC Autres (inclus)'!Q420</f>
        <v>0</v>
      </c>
      <c r="R420" s="443">
        <f>'2. FTNC CAN'!R420+'3. FTNC USD'!R420+'4. FTNC EUR'!R420+'5. FTNC GBP'!R420+'6. FTNC Autres (inclus)'!R420</f>
        <v>0</v>
      </c>
      <c r="S420" s="444">
        <f>'2. FTNC CAN'!S420+'3. FTNC USD'!S420+'4. FTNC EUR'!S420+'5. FTNC GBP'!S420+'6. FTNC Autres (inclus)'!S420</f>
        <v>0</v>
      </c>
      <c r="T420" s="443">
        <f>'2. FTNC CAN'!T420+'3. FTNC USD'!T420+'4. FTNC EUR'!T420+'5. FTNC GBP'!T420+'6. FTNC Autres (inclus)'!T420</f>
        <v>0</v>
      </c>
      <c r="U420" s="444">
        <f>'2. FTNC CAN'!U420+'3. FTNC USD'!U420+'4. FTNC EUR'!U420+'5. FTNC GBP'!U420+'6. FTNC Autres (inclus)'!U420</f>
        <v>0</v>
      </c>
      <c r="V420" s="443">
        <f>'2. FTNC CAN'!V420+'3. FTNC USD'!V420+'4. FTNC EUR'!V420+'5. FTNC GBP'!V420+'6. FTNC Autres (inclus)'!V420</f>
        <v>0</v>
      </c>
      <c r="W420" s="444">
        <f>'2. FTNC CAN'!W420+'3. FTNC USD'!W420+'4. FTNC EUR'!W420+'5. FTNC GBP'!W420+'6. FTNC Autres (inclus)'!W420</f>
        <v>0</v>
      </c>
      <c r="X420" s="443">
        <f>'2. FTNC CAN'!X420+'3. FTNC USD'!X420+'4. FTNC EUR'!X420+'5. FTNC GBP'!X420+'6. FTNC Autres (inclus)'!X420</f>
        <v>0</v>
      </c>
      <c r="Y420" s="444">
        <f>'2. FTNC CAN'!Y420+'3. FTNC USD'!Y420+'4. FTNC EUR'!Y420+'5. FTNC GBP'!Y420+'6. FTNC Autres (inclus)'!Y420</f>
        <v>0</v>
      </c>
      <c r="Z420" s="443">
        <f>'2. FTNC CAN'!Z420+'3. FTNC USD'!Z420+'4. FTNC EUR'!Z420+'5. FTNC GBP'!Z420+'6. FTNC Autres (inclus)'!Z420</f>
        <v>0</v>
      </c>
      <c r="AA420" s="444">
        <f>'2. FTNC CAN'!AA420+'3. FTNC USD'!AA420+'4. FTNC EUR'!AA420+'5. FTNC GBP'!AA420+'6. FTNC Autres (inclus)'!AA420</f>
        <v>0</v>
      </c>
      <c r="AB420" s="447">
        <f>'2. FTNC CAN'!AB420+'3. FTNC USD'!AB420+'4. FTNC EUR'!AB420+'5. FTNC GBP'!AB420+'6. FTNC Autres (inclus)'!AB420</f>
        <v>0</v>
      </c>
      <c r="AC420" s="441">
        <f>'2. FTNC CAN'!AC420+'3. FTNC USD'!AC420+'4. FTNC EUR'!AC420+'5. FTNC GBP'!AC420+'6. FTNC Autres (inclus)'!AC420</f>
        <v>0</v>
      </c>
      <c r="AD420" s="996"/>
      <c r="AE420" s="997"/>
      <c r="AF420" s="998"/>
    </row>
    <row r="421" spans="1:32" ht="15" x14ac:dyDescent="0.2">
      <c r="A421" s="232">
        <v>245</v>
      </c>
      <c r="B421" s="474"/>
      <c r="C421" s="475"/>
      <c r="D421" s="266"/>
      <c r="E421" s="266"/>
      <c r="F421" s="915" t="s">
        <v>68</v>
      </c>
      <c r="G421" s="916"/>
      <c r="H421" s="916"/>
      <c r="I421" s="916"/>
      <c r="J421" s="916"/>
      <c r="K421" s="916"/>
      <c r="L421" s="917"/>
      <c r="M421" s="441">
        <f>'2. FTNC CAN'!M421+'3. FTNC USD'!M421+'4. FTNC EUR'!M421+'5. FTNC GBP'!M421+'6. FTNC Autres (inclus)'!M421</f>
        <v>0</v>
      </c>
      <c r="N421" s="446">
        <f>'2. FTNC CAN'!N421+'3. FTNC USD'!N421+'4. FTNC EUR'!N421+'5. FTNC GBP'!N421+'6. FTNC Autres (inclus)'!N421</f>
        <v>0</v>
      </c>
      <c r="O421" s="443">
        <f>'2. FTNC CAN'!O421+'3. FTNC USD'!O421+'4. FTNC EUR'!O421+'5. FTNC GBP'!O421+'6. FTNC Autres (inclus)'!O421</f>
        <v>0</v>
      </c>
      <c r="P421" s="443">
        <f>'2. FTNC CAN'!P421+'3. FTNC USD'!P421+'4. FTNC EUR'!P421+'5. FTNC GBP'!P421+'6. FTNC Autres (inclus)'!P421</f>
        <v>0</v>
      </c>
      <c r="Q421" s="445">
        <f>'2. FTNC CAN'!Q421+'3. FTNC USD'!Q421+'4. FTNC EUR'!Q421+'5. FTNC GBP'!Q421+'6. FTNC Autres (inclus)'!Q421</f>
        <v>0</v>
      </c>
      <c r="R421" s="443">
        <f>'2. FTNC CAN'!R421+'3. FTNC USD'!R421+'4. FTNC EUR'!R421+'5. FTNC GBP'!R421+'6. FTNC Autres (inclus)'!R421</f>
        <v>0</v>
      </c>
      <c r="S421" s="444">
        <f>'2. FTNC CAN'!S421+'3. FTNC USD'!S421+'4. FTNC EUR'!S421+'5. FTNC GBP'!S421+'6. FTNC Autres (inclus)'!S421</f>
        <v>0</v>
      </c>
      <c r="T421" s="443">
        <f>'2. FTNC CAN'!T421+'3. FTNC USD'!T421+'4. FTNC EUR'!T421+'5. FTNC GBP'!T421+'6. FTNC Autres (inclus)'!T421</f>
        <v>0</v>
      </c>
      <c r="U421" s="444">
        <f>'2. FTNC CAN'!U421+'3. FTNC USD'!U421+'4. FTNC EUR'!U421+'5. FTNC GBP'!U421+'6. FTNC Autres (inclus)'!U421</f>
        <v>0</v>
      </c>
      <c r="V421" s="443">
        <f>'2. FTNC CAN'!V421+'3. FTNC USD'!V421+'4. FTNC EUR'!V421+'5. FTNC GBP'!V421+'6. FTNC Autres (inclus)'!V421</f>
        <v>0</v>
      </c>
      <c r="W421" s="444">
        <f>'2. FTNC CAN'!W421+'3. FTNC USD'!W421+'4. FTNC EUR'!W421+'5. FTNC GBP'!W421+'6. FTNC Autres (inclus)'!W421</f>
        <v>0</v>
      </c>
      <c r="X421" s="443">
        <f>'2. FTNC CAN'!X421+'3. FTNC USD'!X421+'4. FTNC EUR'!X421+'5. FTNC GBP'!X421+'6. FTNC Autres (inclus)'!X421</f>
        <v>0</v>
      </c>
      <c r="Y421" s="444">
        <f>'2. FTNC CAN'!Y421+'3. FTNC USD'!Y421+'4. FTNC EUR'!Y421+'5. FTNC GBP'!Y421+'6. FTNC Autres (inclus)'!Y421</f>
        <v>0</v>
      </c>
      <c r="Z421" s="443">
        <f>'2. FTNC CAN'!Z421+'3. FTNC USD'!Z421+'4. FTNC EUR'!Z421+'5. FTNC GBP'!Z421+'6. FTNC Autres (inclus)'!Z421</f>
        <v>0</v>
      </c>
      <c r="AA421" s="444">
        <f>'2. FTNC CAN'!AA421+'3. FTNC USD'!AA421+'4. FTNC EUR'!AA421+'5. FTNC GBP'!AA421+'6. FTNC Autres (inclus)'!AA421</f>
        <v>0</v>
      </c>
      <c r="AB421" s="447">
        <f>'2. FTNC CAN'!AB421+'3. FTNC USD'!AB421+'4. FTNC EUR'!AB421+'5. FTNC GBP'!AB421+'6. FTNC Autres (inclus)'!AB421</f>
        <v>0</v>
      </c>
      <c r="AC421" s="441">
        <f>'2. FTNC CAN'!AC421+'3. FTNC USD'!AC421+'4. FTNC EUR'!AC421+'5. FTNC GBP'!AC421+'6. FTNC Autres (inclus)'!AC421</f>
        <v>0</v>
      </c>
      <c r="AD421" s="996"/>
      <c r="AE421" s="997"/>
      <c r="AF421" s="998"/>
    </row>
    <row r="422" spans="1:32" ht="15" x14ac:dyDescent="0.2">
      <c r="A422" s="232">
        <v>246</v>
      </c>
      <c r="B422" s="474"/>
      <c r="C422" s="475"/>
      <c r="D422" s="266"/>
      <c r="E422" s="266"/>
      <c r="F422" s="915" t="s">
        <v>537</v>
      </c>
      <c r="G422" s="916"/>
      <c r="H422" s="916"/>
      <c r="I422" s="916"/>
      <c r="J422" s="916"/>
      <c r="K422" s="916"/>
      <c r="L422" s="917"/>
      <c r="M422" s="441">
        <f>'2. FTNC CAN'!M422+'3. FTNC USD'!M422+'4. FTNC EUR'!M422+'5. FTNC GBP'!M422+'6. FTNC Autres (inclus)'!M422</f>
        <v>0</v>
      </c>
      <c r="N422" s="446">
        <f>'2. FTNC CAN'!N422+'3. FTNC USD'!N422+'4. FTNC EUR'!N422+'5. FTNC GBP'!N422+'6. FTNC Autres (inclus)'!N422</f>
        <v>0</v>
      </c>
      <c r="O422" s="443">
        <f>'2. FTNC CAN'!O422+'3. FTNC USD'!O422+'4. FTNC EUR'!O422+'5. FTNC GBP'!O422+'6. FTNC Autres (inclus)'!O422</f>
        <v>0</v>
      </c>
      <c r="P422" s="443">
        <f>'2. FTNC CAN'!P422+'3. FTNC USD'!P422+'4. FTNC EUR'!P422+'5. FTNC GBP'!P422+'6. FTNC Autres (inclus)'!P422</f>
        <v>0</v>
      </c>
      <c r="Q422" s="445">
        <f>'2. FTNC CAN'!Q422+'3. FTNC USD'!Q422+'4. FTNC EUR'!Q422+'5. FTNC GBP'!Q422+'6. FTNC Autres (inclus)'!Q422</f>
        <v>0</v>
      </c>
      <c r="R422" s="443">
        <f>'2. FTNC CAN'!R422+'3. FTNC USD'!R422+'4. FTNC EUR'!R422+'5. FTNC GBP'!R422+'6. FTNC Autres (inclus)'!R422</f>
        <v>0</v>
      </c>
      <c r="S422" s="444">
        <f>'2. FTNC CAN'!S422+'3. FTNC USD'!S422+'4. FTNC EUR'!S422+'5. FTNC GBP'!S422+'6. FTNC Autres (inclus)'!S422</f>
        <v>0</v>
      </c>
      <c r="T422" s="443">
        <f>'2. FTNC CAN'!T422+'3. FTNC USD'!T422+'4. FTNC EUR'!T422+'5. FTNC GBP'!T422+'6. FTNC Autres (inclus)'!T422</f>
        <v>0</v>
      </c>
      <c r="U422" s="444">
        <f>'2. FTNC CAN'!U422+'3. FTNC USD'!U422+'4. FTNC EUR'!U422+'5. FTNC GBP'!U422+'6. FTNC Autres (inclus)'!U422</f>
        <v>0</v>
      </c>
      <c r="V422" s="443">
        <f>'2. FTNC CAN'!V422+'3. FTNC USD'!V422+'4. FTNC EUR'!V422+'5. FTNC GBP'!V422+'6. FTNC Autres (inclus)'!V422</f>
        <v>0</v>
      </c>
      <c r="W422" s="444">
        <f>'2. FTNC CAN'!W422+'3. FTNC USD'!W422+'4. FTNC EUR'!W422+'5. FTNC GBP'!W422+'6. FTNC Autres (inclus)'!W422</f>
        <v>0</v>
      </c>
      <c r="X422" s="443">
        <f>'2. FTNC CAN'!X422+'3. FTNC USD'!X422+'4. FTNC EUR'!X422+'5. FTNC GBP'!X422+'6. FTNC Autres (inclus)'!X422</f>
        <v>0</v>
      </c>
      <c r="Y422" s="444">
        <f>'2. FTNC CAN'!Y422+'3. FTNC USD'!Y422+'4. FTNC EUR'!Y422+'5. FTNC GBP'!Y422+'6. FTNC Autres (inclus)'!Y422</f>
        <v>0</v>
      </c>
      <c r="Z422" s="443">
        <f>'2. FTNC CAN'!Z422+'3. FTNC USD'!Z422+'4. FTNC EUR'!Z422+'5. FTNC GBP'!Z422+'6. FTNC Autres (inclus)'!Z422</f>
        <v>0</v>
      </c>
      <c r="AA422" s="444">
        <f>'2. FTNC CAN'!AA422+'3. FTNC USD'!AA422+'4. FTNC EUR'!AA422+'5. FTNC GBP'!AA422+'6. FTNC Autres (inclus)'!AA422</f>
        <v>0</v>
      </c>
      <c r="AB422" s="447">
        <f>'2. FTNC CAN'!AB422+'3. FTNC USD'!AB422+'4. FTNC EUR'!AB422+'5. FTNC GBP'!AB422+'6. FTNC Autres (inclus)'!AB422</f>
        <v>0</v>
      </c>
      <c r="AC422" s="441">
        <f>'2. FTNC CAN'!AC422+'3. FTNC USD'!AC422+'4. FTNC EUR'!AC422+'5. FTNC GBP'!AC422+'6. FTNC Autres (inclus)'!AC422</f>
        <v>0</v>
      </c>
      <c r="AD422" s="996"/>
      <c r="AE422" s="997"/>
      <c r="AF422" s="998"/>
    </row>
    <row r="423" spans="1:32" ht="27.75" customHeight="1" x14ac:dyDescent="0.2">
      <c r="A423" s="232">
        <v>247</v>
      </c>
      <c r="B423" s="474"/>
      <c r="C423" s="475"/>
      <c r="D423" s="267"/>
      <c r="E423" s="267"/>
      <c r="F423" s="915" t="s">
        <v>465</v>
      </c>
      <c r="G423" s="916"/>
      <c r="H423" s="916"/>
      <c r="I423" s="916"/>
      <c r="J423" s="916"/>
      <c r="K423" s="916"/>
      <c r="L423" s="917"/>
      <c r="M423" s="441">
        <f>'2. FTNC CAN'!M423+'3. FTNC USD'!M423+'4. FTNC EUR'!M423+'5. FTNC GBP'!M423+'6. FTNC Autres (inclus)'!M423</f>
        <v>0</v>
      </c>
      <c r="N423" s="446">
        <f>'2. FTNC CAN'!N423+'3. FTNC USD'!N423+'4. FTNC EUR'!N423+'5. FTNC GBP'!N423+'6. FTNC Autres (inclus)'!N423</f>
        <v>0</v>
      </c>
      <c r="O423" s="443">
        <f>'2. FTNC CAN'!O423+'3. FTNC USD'!O423+'4. FTNC EUR'!O423+'5. FTNC GBP'!O423+'6. FTNC Autres (inclus)'!O423</f>
        <v>0</v>
      </c>
      <c r="P423" s="443">
        <f>'2. FTNC CAN'!P423+'3. FTNC USD'!P423+'4. FTNC EUR'!P423+'5. FTNC GBP'!P423+'6. FTNC Autres (inclus)'!P423</f>
        <v>0</v>
      </c>
      <c r="Q423" s="445">
        <f>'2. FTNC CAN'!Q423+'3. FTNC USD'!Q423+'4. FTNC EUR'!Q423+'5. FTNC GBP'!Q423+'6. FTNC Autres (inclus)'!Q423</f>
        <v>0</v>
      </c>
      <c r="R423" s="443">
        <f>'2. FTNC CAN'!R423+'3. FTNC USD'!R423+'4. FTNC EUR'!R423+'5. FTNC GBP'!R423+'6. FTNC Autres (inclus)'!R423</f>
        <v>0</v>
      </c>
      <c r="S423" s="444">
        <f>'2. FTNC CAN'!S423+'3. FTNC USD'!S423+'4. FTNC EUR'!S423+'5. FTNC GBP'!S423+'6. FTNC Autres (inclus)'!S423</f>
        <v>0</v>
      </c>
      <c r="T423" s="443">
        <f>'2. FTNC CAN'!T423+'3. FTNC USD'!T423+'4. FTNC EUR'!T423+'5. FTNC GBP'!T423+'6. FTNC Autres (inclus)'!T423</f>
        <v>0</v>
      </c>
      <c r="U423" s="444">
        <f>'2. FTNC CAN'!U423+'3. FTNC USD'!U423+'4. FTNC EUR'!U423+'5. FTNC GBP'!U423+'6. FTNC Autres (inclus)'!U423</f>
        <v>0</v>
      </c>
      <c r="V423" s="443">
        <f>'2. FTNC CAN'!V423+'3. FTNC USD'!V423+'4. FTNC EUR'!V423+'5. FTNC GBP'!V423+'6. FTNC Autres (inclus)'!V423</f>
        <v>0</v>
      </c>
      <c r="W423" s="444">
        <f>'2. FTNC CAN'!W423+'3. FTNC USD'!W423+'4. FTNC EUR'!W423+'5. FTNC GBP'!W423+'6. FTNC Autres (inclus)'!W423</f>
        <v>0</v>
      </c>
      <c r="X423" s="443">
        <f>'2. FTNC CAN'!X423+'3. FTNC USD'!X423+'4. FTNC EUR'!X423+'5. FTNC GBP'!X423+'6. FTNC Autres (inclus)'!X423</f>
        <v>0</v>
      </c>
      <c r="Y423" s="444">
        <f>'2. FTNC CAN'!Y423+'3. FTNC USD'!Y423+'4. FTNC EUR'!Y423+'5. FTNC GBP'!Y423+'6. FTNC Autres (inclus)'!Y423</f>
        <v>0</v>
      </c>
      <c r="Z423" s="443">
        <f>'2. FTNC CAN'!Z423+'3. FTNC USD'!Z423+'4. FTNC EUR'!Z423+'5. FTNC GBP'!Z423+'6. FTNC Autres (inclus)'!Z423</f>
        <v>0</v>
      </c>
      <c r="AA423" s="444">
        <f>'2. FTNC CAN'!AA423+'3. FTNC USD'!AA423+'4. FTNC EUR'!AA423+'5. FTNC GBP'!AA423+'6. FTNC Autres (inclus)'!AA423</f>
        <v>0</v>
      </c>
      <c r="AB423" s="447">
        <f>'2. FTNC CAN'!AB423+'3. FTNC USD'!AB423+'4. FTNC EUR'!AB423+'5. FTNC GBP'!AB423+'6. FTNC Autres (inclus)'!AB423</f>
        <v>0</v>
      </c>
      <c r="AC423" s="441">
        <f>'2. FTNC CAN'!AC423+'3. FTNC USD'!AC423+'4. FTNC EUR'!AC423+'5. FTNC GBP'!AC423+'6. FTNC Autres (inclus)'!AC423</f>
        <v>0</v>
      </c>
      <c r="AD423" s="996"/>
      <c r="AE423" s="997"/>
      <c r="AF423" s="998"/>
    </row>
    <row r="424" spans="1:32" ht="15" customHeight="1" x14ac:dyDescent="0.2">
      <c r="A424" s="232">
        <v>129</v>
      </c>
      <c r="B424" s="474"/>
      <c r="C424" s="267"/>
      <c r="D424" s="844" t="s">
        <v>13</v>
      </c>
      <c r="E424" s="1024"/>
      <c r="F424" s="1024"/>
      <c r="G424" s="1024"/>
      <c r="H424" s="1024"/>
      <c r="I424" s="1024"/>
      <c r="J424" s="1024"/>
      <c r="K424" s="1024"/>
      <c r="L424" s="1024"/>
      <c r="M424" s="845"/>
      <c r="N424" s="845"/>
      <c r="O424" s="845"/>
      <c r="P424" s="845"/>
      <c r="Q424" s="845"/>
      <c r="R424" s="845"/>
      <c r="S424" s="845"/>
      <c r="T424" s="845"/>
      <c r="U424" s="845"/>
      <c r="V424" s="845"/>
      <c r="W424" s="845"/>
      <c r="X424" s="845"/>
      <c r="Y424" s="845"/>
      <c r="Z424" s="845"/>
      <c r="AA424" s="845"/>
      <c r="AB424" s="845"/>
      <c r="AC424" s="845"/>
      <c r="AD424" s="845"/>
      <c r="AE424" s="845"/>
      <c r="AF424" s="846"/>
    </row>
    <row r="425" spans="1:32" ht="15" customHeight="1" x14ac:dyDescent="0.2">
      <c r="A425" s="232">
        <v>130</v>
      </c>
      <c r="B425" s="474"/>
      <c r="C425" s="267"/>
      <c r="D425" s="267"/>
      <c r="E425" s="853" t="s">
        <v>14</v>
      </c>
      <c r="F425" s="854"/>
      <c r="G425" s="854"/>
      <c r="H425" s="854"/>
      <c r="I425" s="854"/>
      <c r="J425" s="854"/>
      <c r="K425" s="854"/>
      <c r="L425" s="855"/>
      <c r="M425" s="407">
        <f>SUBTOTAL(9,M426:M428)</f>
        <v>0</v>
      </c>
      <c r="N425" s="410">
        <f t="shared" ref="N425:AC425" si="242">SUBTOTAL(9,N426:N428)</f>
        <v>0</v>
      </c>
      <c r="O425" s="414">
        <f t="shared" si="242"/>
        <v>0</v>
      </c>
      <c r="P425" s="413">
        <f t="shared" si="242"/>
        <v>0</v>
      </c>
      <c r="Q425" s="415">
        <f t="shared" si="242"/>
        <v>0</v>
      </c>
      <c r="R425" s="414">
        <f t="shared" si="242"/>
        <v>0</v>
      </c>
      <c r="S425" s="414">
        <f t="shared" si="242"/>
        <v>0</v>
      </c>
      <c r="T425" s="414">
        <f t="shared" si="242"/>
        <v>0</v>
      </c>
      <c r="U425" s="414">
        <f t="shared" si="242"/>
        <v>0</v>
      </c>
      <c r="V425" s="414">
        <f t="shared" si="242"/>
        <v>0</v>
      </c>
      <c r="W425" s="414">
        <f t="shared" si="242"/>
        <v>0</v>
      </c>
      <c r="X425" s="414">
        <f t="shared" si="242"/>
        <v>0</v>
      </c>
      <c r="Y425" s="414">
        <f t="shared" si="242"/>
        <v>0</v>
      </c>
      <c r="Z425" s="414">
        <f t="shared" si="242"/>
        <v>0</v>
      </c>
      <c r="AA425" s="414">
        <f t="shared" si="242"/>
        <v>0</v>
      </c>
      <c r="AB425" s="424">
        <f t="shared" si="242"/>
        <v>0</v>
      </c>
      <c r="AC425" s="407">
        <f t="shared" si="242"/>
        <v>0</v>
      </c>
      <c r="AD425" s="996"/>
      <c r="AE425" s="997"/>
      <c r="AF425" s="998"/>
    </row>
    <row r="426" spans="1:32" ht="15" customHeight="1" x14ac:dyDescent="0.2">
      <c r="A426" s="232">
        <v>131</v>
      </c>
      <c r="B426" s="474"/>
      <c r="C426" s="267"/>
      <c r="D426" s="267"/>
      <c r="E426" s="483"/>
      <c r="F426" s="856" t="s">
        <v>112</v>
      </c>
      <c r="G426" s="857"/>
      <c r="H426" s="857"/>
      <c r="I426" s="857"/>
      <c r="J426" s="857"/>
      <c r="K426" s="857"/>
      <c r="L426" s="858"/>
      <c r="M426" s="441">
        <f>'2. FTNC CAN'!M426+'3. FTNC USD'!M426+'4. FTNC EUR'!M426+'5. FTNC GBP'!M426+'6. FTNC Autres (inclus)'!M426</f>
        <v>0</v>
      </c>
      <c r="N426" s="446">
        <f>'2. FTNC CAN'!N426+'3. FTNC USD'!N426+'4. FTNC EUR'!N426+'5. FTNC GBP'!N426+'6. FTNC Autres (inclus)'!N426</f>
        <v>0</v>
      </c>
      <c r="O426" s="443">
        <f>'2. FTNC CAN'!O426+'3. FTNC USD'!O426+'4. FTNC EUR'!O426+'5. FTNC GBP'!O426+'6. FTNC Autres (inclus)'!O426</f>
        <v>0</v>
      </c>
      <c r="P426" s="443">
        <f>'2. FTNC CAN'!P426+'3. FTNC USD'!P426+'4. FTNC EUR'!P426+'5. FTNC GBP'!P426+'6. FTNC Autres (inclus)'!P426</f>
        <v>0</v>
      </c>
      <c r="Q426" s="445">
        <f>'2. FTNC CAN'!Q426+'3. FTNC USD'!Q426+'4. FTNC EUR'!Q426+'5. FTNC GBP'!Q426+'6. FTNC Autres (inclus)'!Q426</f>
        <v>0</v>
      </c>
      <c r="R426" s="443">
        <f>'2. FTNC CAN'!R426+'3. FTNC USD'!R426+'4. FTNC EUR'!R426+'5. FTNC GBP'!R426+'6. FTNC Autres (inclus)'!R426</f>
        <v>0</v>
      </c>
      <c r="S426" s="444">
        <f>'2. FTNC CAN'!S426+'3. FTNC USD'!S426+'4. FTNC EUR'!S426+'5. FTNC GBP'!S426+'6. FTNC Autres (inclus)'!S426</f>
        <v>0</v>
      </c>
      <c r="T426" s="443">
        <f>'2. FTNC CAN'!T426+'3. FTNC USD'!T426+'4. FTNC EUR'!T426+'5. FTNC GBP'!T426+'6. FTNC Autres (inclus)'!T426</f>
        <v>0</v>
      </c>
      <c r="U426" s="444">
        <f>'2. FTNC CAN'!U426+'3. FTNC USD'!U426+'4. FTNC EUR'!U426+'5. FTNC GBP'!U426+'6. FTNC Autres (inclus)'!U426</f>
        <v>0</v>
      </c>
      <c r="V426" s="443">
        <f>'2. FTNC CAN'!V426+'3. FTNC USD'!V426+'4. FTNC EUR'!V426+'5. FTNC GBP'!V426+'6. FTNC Autres (inclus)'!V426</f>
        <v>0</v>
      </c>
      <c r="W426" s="444">
        <f>'2. FTNC CAN'!W426+'3. FTNC USD'!W426+'4. FTNC EUR'!W426+'5. FTNC GBP'!W426+'6. FTNC Autres (inclus)'!W426</f>
        <v>0</v>
      </c>
      <c r="X426" s="443">
        <f>'2. FTNC CAN'!X426+'3. FTNC USD'!X426+'4. FTNC EUR'!X426+'5. FTNC GBP'!X426+'6. FTNC Autres (inclus)'!X426</f>
        <v>0</v>
      </c>
      <c r="Y426" s="444">
        <f>'2. FTNC CAN'!Y426+'3. FTNC USD'!Y426+'4. FTNC EUR'!Y426+'5. FTNC GBP'!Y426+'6. FTNC Autres (inclus)'!Y426</f>
        <v>0</v>
      </c>
      <c r="Z426" s="443">
        <f>'2. FTNC CAN'!Z426+'3. FTNC USD'!Z426+'4. FTNC EUR'!Z426+'5. FTNC GBP'!Z426+'6. FTNC Autres (inclus)'!Z426</f>
        <v>0</v>
      </c>
      <c r="AA426" s="444">
        <f>'2. FTNC CAN'!AA426+'3. FTNC USD'!AA426+'4. FTNC EUR'!AA426+'5. FTNC GBP'!AA426+'6. FTNC Autres (inclus)'!AA426</f>
        <v>0</v>
      </c>
      <c r="AB426" s="447">
        <f>'2. FTNC CAN'!AB426+'3. FTNC USD'!AB426+'4. FTNC EUR'!AB426+'5. FTNC GBP'!AB426+'6. FTNC Autres (inclus)'!AB426</f>
        <v>0</v>
      </c>
      <c r="AC426" s="441">
        <f>'2. FTNC CAN'!AC426+'3. FTNC USD'!AC426+'4. FTNC EUR'!AC426+'5. FTNC GBP'!AC426+'6. FTNC Autres (inclus)'!AC426</f>
        <v>0</v>
      </c>
      <c r="AD426" s="996"/>
      <c r="AE426" s="997"/>
      <c r="AF426" s="998"/>
    </row>
    <row r="427" spans="1:32" ht="15" customHeight="1" x14ac:dyDescent="0.2">
      <c r="A427" s="232">
        <v>132</v>
      </c>
      <c r="B427" s="474"/>
      <c r="C427" s="267"/>
      <c r="D427" s="267"/>
      <c r="E427" s="483"/>
      <c r="F427" s="915" t="s">
        <v>113</v>
      </c>
      <c r="G427" s="916"/>
      <c r="H427" s="916"/>
      <c r="I427" s="916"/>
      <c r="J427" s="916"/>
      <c r="K427" s="916"/>
      <c r="L427" s="917"/>
      <c r="M427" s="441">
        <f>'2. FTNC CAN'!M427+'3. FTNC USD'!M427+'4. FTNC EUR'!M427+'5. FTNC GBP'!M427+'6. FTNC Autres (inclus)'!M427</f>
        <v>0</v>
      </c>
      <c r="N427" s="446">
        <f>'2. FTNC CAN'!N427+'3. FTNC USD'!N427+'4. FTNC EUR'!N427+'5. FTNC GBP'!N427+'6. FTNC Autres (inclus)'!N427</f>
        <v>0</v>
      </c>
      <c r="O427" s="443">
        <f>'2. FTNC CAN'!O427+'3. FTNC USD'!O427+'4. FTNC EUR'!O427+'5. FTNC GBP'!O427+'6. FTNC Autres (inclus)'!O427</f>
        <v>0</v>
      </c>
      <c r="P427" s="443">
        <f>'2. FTNC CAN'!P427+'3. FTNC USD'!P427+'4. FTNC EUR'!P427+'5. FTNC GBP'!P427+'6. FTNC Autres (inclus)'!P427</f>
        <v>0</v>
      </c>
      <c r="Q427" s="445">
        <f>'2. FTNC CAN'!Q427+'3. FTNC USD'!Q427+'4. FTNC EUR'!Q427+'5. FTNC GBP'!Q427+'6. FTNC Autres (inclus)'!Q427</f>
        <v>0</v>
      </c>
      <c r="R427" s="443">
        <f>'2. FTNC CAN'!R427+'3. FTNC USD'!R427+'4. FTNC EUR'!R427+'5. FTNC GBP'!R427+'6. FTNC Autres (inclus)'!R427</f>
        <v>0</v>
      </c>
      <c r="S427" s="444">
        <f>'2. FTNC CAN'!S427+'3. FTNC USD'!S427+'4. FTNC EUR'!S427+'5. FTNC GBP'!S427+'6. FTNC Autres (inclus)'!S427</f>
        <v>0</v>
      </c>
      <c r="T427" s="443">
        <f>'2. FTNC CAN'!T427+'3. FTNC USD'!T427+'4. FTNC EUR'!T427+'5. FTNC GBP'!T427+'6. FTNC Autres (inclus)'!T427</f>
        <v>0</v>
      </c>
      <c r="U427" s="444">
        <f>'2. FTNC CAN'!U427+'3. FTNC USD'!U427+'4. FTNC EUR'!U427+'5. FTNC GBP'!U427+'6. FTNC Autres (inclus)'!U427</f>
        <v>0</v>
      </c>
      <c r="V427" s="443">
        <f>'2. FTNC CAN'!V427+'3. FTNC USD'!V427+'4. FTNC EUR'!V427+'5. FTNC GBP'!V427+'6. FTNC Autres (inclus)'!V427</f>
        <v>0</v>
      </c>
      <c r="W427" s="444">
        <f>'2. FTNC CAN'!W427+'3. FTNC USD'!W427+'4. FTNC EUR'!W427+'5. FTNC GBP'!W427+'6. FTNC Autres (inclus)'!W427</f>
        <v>0</v>
      </c>
      <c r="X427" s="443">
        <f>'2. FTNC CAN'!X427+'3. FTNC USD'!X427+'4. FTNC EUR'!X427+'5. FTNC GBP'!X427+'6. FTNC Autres (inclus)'!X427</f>
        <v>0</v>
      </c>
      <c r="Y427" s="444">
        <f>'2. FTNC CAN'!Y427+'3. FTNC USD'!Y427+'4. FTNC EUR'!Y427+'5. FTNC GBP'!Y427+'6. FTNC Autres (inclus)'!Y427</f>
        <v>0</v>
      </c>
      <c r="Z427" s="443">
        <f>'2. FTNC CAN'!Z427+'3. FTNC USD'!Z427+'4. FTNC EUR'!Z427+'5. FTNC GBP'!Z427+'6. FTNC Autres (inclus)'!Z427</f>
        <v>0</v>
      </c>
      <c r="AA427" s="444">
        <f>'2. FTNC CAN'!AA427+'3. FTNC USD'!AA427+'4. FTNC EUR'!AA427+'5. FTNC GBP'!AA427+'6. FTNC Autres (inclus)'!AA427</f>
        <v>0</v>
      </c>
      <c r="AB427" s="447">
        <f>'2. FTNC CAN'!AB427+'3. FTNC USD'!AB427+'4. FTNC EUR'!AB427+'5. FTNC GBP'!AB427+'6. FTNC Autres (inclus)'!AB427</f>
        <v>0</v>
      </c>
      <c r="AC427" s="441">
        <f>'2. FTNC CAN'!AC427+'3. FTNC USD'!AC427+'4. FTNC EUR'!AC427+'5. FTNC GBP'!AC427+'6. FTNC Autres (inclus)'!AC427</f>
        <v>0</v>
      </c>
      <c r="AD427" s="996"/>
      <c r="AE427" s="997"/>
      <c r="AF427" s="998"/>
    </row>
    <row r="428" spans="1:32" ht="15" customHeight="1" x14ac:dyDescent="0.2">
      <c r="A428" s="232">
        <v>133</v>
      </c>
      <c r="B428" s="474"/>
      <c r="C428" s="267"/>
      <c r="D428" s="267"/>
      <c r="E428" s="483"/>
      <c r="F428" s="859" t="s">
        <v>557</v>
      </c>
      <c r="G428" s="860"/>
      <c r="H428" s="860"/>
      <c r="I428" s="860"/>
      <c r="J428" s="860"/>
      <c r="K428" s="860"/>
      <c r="L428" s="861"/>
      <c r="M428" s="441">
        <f>'2. FTNC CAN'!M428+'3. FTNC USD'!M428+'4. FTNC EUR'!M428+'5. FTNC GBP'!M428+'6. FTNC Autres (inclus)'!M428</f>
        <v>0</v>
      </c>
      <c r="N428" s="446">
        <f>'2. FTNC CAN'!N428+'3. FTNC USD'!N428+'4. FTNC EUR'!N428+'5. FTNC GBP'!N428+'6. FTNC Autres (inclus)'!N428</f>
        <v>0</v>
      </c>
      <c r="O428" s="443">
        <f>'2. FTNC CAN'!O428+'3. FTNC USD'!O428+'4. FTNC EUR'!O428+'5. FTNC GBP'!O428+'6. FTNC Autres (inclus)'!O428</f>
        <v>0</v>
      </c>
      <c r="P428" s="443">
        <f>'2. FTNC CAN'!P428+'3. FTNC USD'!P428+'4. FTNC EUR'!P428+'5. FTNC GBP'!P428+'6. FTNC Autres (inclus)'!P428</f>
        <v>0</v>
      </c>
      <c r="Q428" s="445">
        <f>'2. FTNC CAN'!Q428+'3. FTNC USD'!Q428+'4. FTNC EUR'!Q428+'5. FTNC GBP'!Q428+'6. FTNC Autres (inclus)'!Q428</f>
        <v>0</v>
      </c>
      <c r="R428" s="443">
        <f>'2. FTNC CAN'!R428+'3. FTNC USD'!R428+'4. FTNC EUR'!R428+'5. FTNC GBP'!R428+'6. FTNC Autres (inclus)'!R428</f>
        <v>0</v>
      </c>
      <c r="S428" s="444">
        <f>'2. FTNC CAN'!S428+'3. FTNC USD'!S428+'4. FTNC EUR'!S428+'5. FTNC GBP'!S428+'6. FTNC Autres (inclus)'!S428</f>
        <v>0</v>
      </c>
      <c r="T428" s="443">
        <f>'2. FTNC CAN'!T428+'3. FTNC USD'!T428+'4. FTNC EUR'!T428+'5. FTNC GBP'!T428+'6. FTNC Autres (inclus)'!T428</f>
        <v>0</v>
      </c>
      <c r="U428" s="444">
        <f>'2. FTNC CAN'!U428+'3. FTNC USD'!U428+'4. FTNC EUR'!U428+'5. FTNC GBP'!U428+'6. FTNC Autres (inclus)'!U428</f>
        <v>0</v>
      </c>
      <c r="V428" s="443">
        <f>'2. FTNC CAN'!V428+'3. FTNC USD'!V428+'4. FTNC EUR'!V428+'5. FTNC GBP'!V428+'6. FTNC Autres (inclus)'!V428</f>
        <v>0</v>
      </c>
      <c r="W428" s="444">
        <f>'2. FTNC CAN'!W428+'3. FTNC USD'!W428+'4. FTNC EUR'!W428+'5. FTNC GBP'!W428+'6. FTNC Autres (inclus)'!W428</f>
        <v>0</v>
      </c>
      <c r="X428" s="443">
        <f>'2. FTNC CAN'!X428+'3. FTNC USD'!X428+'4. FTNC EUR'!X428+'5. FTNC GBP'!X428+'6. FTNC Autres (inclus)'!X428</f>
        <v>0</v>
      </c>
      <c r="Y428" s="444">
        <f>'2. FTNC CAN'!Y428+'3. FTNC USD'!Y428+'4. FTNC EUR'!Y428+'5. FTNC GBP'!Y428+'6. FTNC Autres (inclus)'!Y428</f>
        <v>0</v>
      </c>
      <c r="Z428" s="443">
        <f>'2. FTNC CAN'!Z428+'3. FTNC USD'!Z428+'4. FTNC EUR'!Z428+'5. FTNC GBP'!Z428+'6. FTNC Autres (inclus)'!Z428</f>
        <v>0</v>
      </c>
      <c r="AA428" s="444">
        <f>'2. FTNC CAN'!AA428+'3. FTNC USD'!AA428+'4. FTNC EUR'!AA428+'5. FTNC GBP'!AA428+'6. FTNC Autres (inclus)'!AA428</f>
        <v>0</v>
      </c>
      <c r="AB428" s="447">
        <f>'2. FTNC CAN'!AB428+'3. FTNC USD'!AB428+'4. FTNC EUR'!AB428+'5. FTNC GBP'!AB428+'6. FTNC Autres (inclus)'!AB428</f>
        <v>0</v>
      </c>
      <c r="AC428" s="441">
        <f>'2. FTNC CAN'!AC428+'3. FTNC USD'!AC428+'4. FTNC EUR'!AC428+'5. FTNC GBP'!AC428+'6. FTNC Autres (inclus)'!AC428</f>
        <v>0</v>
      </c>
      <c r="AD428" s="996"/>
      <c r="AE428" s="997"/>
      <c r="AF428" s="998"/>
    </row>
    <row r="429" spans="1:32" ht="15" customHeight="1" x14ac:dyDescent="0.2">
      <c r="A429" s="232">
        <v>134</v>
      </c>
      <c r="B429" s="474"/>
      <c r="C429" s="267"/>
      <c r="D429" s="267"/>
      <c r="E429" s="853" t="s">
        <v>15</v>
      </c>
      <c r="F429" s="854"/>
      <c r="G429" s="854"/>
      <c r="H429" s="854"/>
      <c r="I429" s="854"/>
      <c r="J429" s="854"/>
      <c r="K429" s="854"/>
      <c r="L429" s="855"/>
      <c r="M429" s="407">
        <f>SUBTOTAL(9,M430:M432)</f>
        <v>0</v>
      </c>
      <c r="N429" s="410">
        <f t="shared" ref="N429" si="243">SUBTOTAL(9,N430:N432)</f>
        <v>0</v>
      </c>
      <c r="O429" s="414">
        <f t="shared" ref="O429" si="244">SUBTOTAL(9,O430:O432)</f>
        <v>0</v>
      </c>
      <c r="P429" s="413">
        <f t="shared" ref="P429" si="245">SUBTOTAL(9,P430:P432)</f>
        <v>0</v>
      </c>
      <c r="Q429" s="415">
        <f t="shared" ref="Q429" si="246">SUBTOTAL(9,Q430:Q432)</f>
        <v>0</v>
      </c>
      <c r="R429" s="414">
        <f t="shared" ref="R429" si="247">SUBTOTAL(9,R430:R432)</f>
        <v>0</v>
      </c>
      <c r="S429" s="414">
        <f t="shared" ref="S429" si="248">SUBTOTAL(9,S430:S432)</f>
        <v>0</v>
      </c>
      <c r="T429" s="414">
        <f t="shared" ref="T429" si="249">SUBTOTAL(9,T430:T432)</f>
        <v>0</v>
      </c>
      <c r="U429" s="414">
        <f t="shared" ref="U429" si="250">SUBTOTAL(9,U430:U432)</f>
        <v>0</v>
      </c>
      <c r="V429" s="414">
        <f t="shared" ref="V429" si="251">SUBTOTAL(9,V430:V432)</f>
        <v>0</v>
      </c>
      <c r="W429" s="414">
        <f t="shared" ref="W429" si="252">SUBTOTAL(9,W430:W432)</f>
        <v>0</v>
      </c>
      <c r="X429" s="414">
        <f t="shared" ref="X429" si="253">SUBTOTAL(9,X430:X432)</f>
        <v>0</v>
      </c>
      <c r="Y429" s="414">
        <f t="shared" ref="Y429" si="254">SUBTOTAL(9,Y430:Y432)</f>
        <v>0</v>
      </c>
      <c r="Z429" s="414">
        <f t="shared" ref="Z429" si="255">SUBTOTAL(9,Z430:Z432)</f>
        <v>0</v>
      </c>
      <c r="AA429" s="414">
        <f t="shared" ref="AA429" si="256">SUBTOTAL(9,AA430:AA432)</f>
        <v>0</v>
      </c>
      <c r="AB429" s="424">
        <f t="shared" ref="AB429" si="257">SUBTOTAL(9,AB430:AB432)</f>
        <v>0</v>
      </c>
      <c r="AC429" s="407">
        <f t="shared" ref="AC429" si="258">SUBTOTAL(9,AC430:AC432)</f>
        <v>0</v>
      </c>
      <c r="AD429" s="996"/>
      <c r="AE429" s="997"/>
      <c r="AF429" s="998"/>
    </row>
    <row r="430" spans="1:32" ht="15" customHeight="1" x14ac:dyDescent="0.2">
      <c r="A430" s="232">
        <v>135</v>
      </c>
      <c r="B430" s="474"/>
      <c r="C430" s="267"/>
      <c r="D430" s="267"/>
      <c r="E430" s="483"/>
      <c r="F430" s="856" t="s">
        <v>109</v>
      </c>
      <c r="G430" s="857"/>
      <c r="H430" s="857"/>
      <c r="I430" s="857"/>
      <c r="J430" s="857"/>
      <c r="K430" s="857"/>
      <c r="L430" s="858"/>
      <c r="M430" s="441">
        <f>'2. FTNC CAN'!M430+'3. FTNC USD'!M430+'4. FTNC EUR'!M430+'5. FTNC GBP'!M430+'6. FTNC Autres (inclus)'!M430</f>
        <v>0</v>
      </c>
      <c r="N430" s="446">
        <f>'2. FTNC CAN'!N430+'3. FTNC USD'!N430+'4. FTNC EUR'!N430+'5. FTNC GBP'!N430+'6. FTNC Autres (inclus)'!N430</f>
        <v>0</v>
      </c>
      <c r="O430" s="443">
        <f>'2. FTNC CAN'!O430+'3. FTNC USD'!O430+'4. FTNC EUR'!O430+'5. FTNC GBP'!O430+'6. FTNC Autres (inclus)'!O430</f>
        <v>0</v>
      </c>
      <c r="P430" s="443">
        <f>'2. FTNC CAN'!P430+'3. FTNC USD'!P430+'4. FTNC EUR'!P430+'5. FTNC GBP'!P430+'6. FTNC Autres (inclus)'!P430</f>
        <v>0</v>
      </c>
      <c r="Q430" s="445">
        <f>'2. FTNC CAN'!Q430+'3. FTNC USD'!Q430+'4. FTNC EUR'!Q430+'5. FTNC GBP'!Q430+'6. FTNC Autres (inclus)'!Q430</f>
        <v>0</v>
      </c>
      <c r="R430" s="443">
        <f>'2. FTNC CAN'!R430+'3. FTNC USD'!R430+'4. FTNC EUR'!R430+'5. FTNC GBP'!R430+'6. FTNC Autres (inclus)'!R430</f>
        <v>0</v>
      </c>
      <c r="S430" s="444">
        <f>'2. FTNC CAN'!S430+'3. FTNC USD'!S430+'4. FTNC EUR'!S430+'5. FTNC GBP'!S430+'6. FTNC Autres (inclus)'!S430</f>
        <v>0</v>
      </c>
      <c r="T430" s="443">
        <f>'2. FTNC CAN'!T430+'3. FTNC USD'!T430+'4. FTNC EUR'!T430+'5. FTNC GBP'!T430+'6. FTNC Autres (inclus)'!T430</f>
        <v>0</v>
      </c>
      <c r="U430" s="444">
        <f>'2. FTNC CAN'!U430+'3. FTNC USD'!U430+'4. FTNC EUR'!U430+'5. FTNC GBP'!U430+'6. FTNC Autres (inclus)'!U430</f>
        <v>0</v>
      </c>
      <c r="V430" s="443">
        <f>'2. FTNC CAN'!V430+'3. FTNC USD'!V430+'4. FTNC EUR'!V430+'5. FTNC GBP'!V430+'6. FTNC Autres (inclus)'!V430</f>
        <v>0</v>
      </c>
      <c r="W430" s="444">
        <f>'2. FTNC CAN'!W430+'3. FTNC USD'!W430+'4. FTNC EUR'!W430+'5. FTNC GBP'!W430+'6. FTNC Autres (inclus)'!W430</f>
        <v>0</v>
      </c>
      <c r="X430" s="443">
        <f>'2. FTNC CAN'!X430+'3. FTNC USD'!X430+'4. FTNC EUR'!X430+'5. FTNC GBP'!X430+'6. FTNC Autres (inclus)'!X430</f>
        <v>0</v>
      </c>
      <c r="Y430" s="444">
        <f>'2. FTNC CAN'!Y430+'3. FTNC USD'!Y430+'4. FTNC EUR'!Y430+'5. FTNC GBP'!Y430+'6. FTNC Autres (inclus)'!Y430</f>
        <v>0</v>
      </c>
      <c r="Z430" s="443">
        <f>'2. FTNC CAN'!Z430+'3. FTNC USD'!Z430+'4. FTNC EUR'!Z430+'5. FTNC GBP'!Z430+'6. FTNC Autres (inclus)'!Z430</f>
        <v>0</v>
      </c>
      <c r="AA430" s="444">
        <f>'2. FTNC CAN'!AA430+'3. FTNC USD'!AA430+'4. FTNC EUR'!AA430+'5. FTNC GBP'!AA430+'6. FTNC Autres (inclus)'!AA430</f>
        <v>0</v>
      </c>
      <c r="AB430" s="447">
        <f>'2. FTNC CAN'!AB430+'3. FTNC USD'!AB430+'4. FTNC EUR'!AB430+'5. FTNC GBP'!AB430+'6. FTNC Autres (inclus)'!AB430</f>
        <v>0</v>
      </c>
      <c r="AC430" s="441">
        <f>'2. FTNC CAN'!AC430+'3. FTNC USD'!AC430+'4. FTNC EUR'!AC430+'5. FTNC GBP'!AC430+'6. FTNC Autres (inclus)'!AC430</f>
        <v>0</v>
      </c>
      <c r="AD430" s="996"/>
      <c r="AE430" s="997"/>
      <c r="AF430" s="998"/>
    </row>
    <row r="431" spans="1:32" ht="15" customHeight="1" x14ac:dyDescent="0.2">
      <c r="A431" s="232">
        <v>136</v>
      </c>
      <c r="B431" s="474"/>
      <c r="C431" s="267"/>
      <c r="D431" s="267"/>
      <c r="E431" s="483"/>
      <c r="F431" s="915" t="s">
        <v>110</v>
      </c>
      <c r="G431" s="916"/>
      <c r="H431" s="916"/>
      <c r="I431" s="916"/>
      <c r="J431" s="916"/>
      <c r="K431" s="916"/>
      <c r="L431" s="917"/>
      <c r="M431" s="441">
        <f>'2. FTNC CAN'!M431+'3. FTNC USD'!M431+'4. FTNC EUR'!M431+'5. FTNC GBP'!M431+'6. FTNC Autres (inclus)'!M431</f>
        <v>0</v>
      </c>
      <c r="N431" s="446">
        <f>'2. FTNC CAN'!N431+'3. FTNC USD'!N431+'4. FTNC EUR'!N431+'5. FTNC GBP'!N431+'6. FTNC Autres (inclus)'!N431</f>
        <v>0</v>
      </c>
      <c r="O431" s="443">
        <f>'2. FTNC CAN'!O431+'3. FTNC USD'!O431+'4. FTNC EUR'!O431+'5. FTNC GBP'!O431+'6. FTNC Autres (inclus)'!O431</f>
        <v>0</v>
      </c>
      <c r="P431" s="443">
        <f>'2. FTNC CAN'!P431+'3. FTNC USD'!P431+'4. FTNC EUR'!P431+'5. FTNC GBP'!P431+'6. FTNC Autres (inclus)'!P431</f>
        <v>0</v>
      </c>
      <c r="Q431" s="445">
        <f>'2. FTNC CAN'!Q431+'3. FTNC USD'!Q431+'4. FTNC EUR'!Q431+'5. FTNC GBP'!Q431+'6. FTNC Autres (inclus)'!Q431</f>
        <v>0</v>
      </c>
      <c r="R431" s="443">
        <f>'2. FTNC CAN'!R431+'3. FTNC USD'!R431+'4. FTNC EUR'!R431+'5. FTNC GBP'!R431+'6. FTNC Autres (inclus)'!R431</f>
        <v>0</v>
      </c>
      <c r="S431" s="444">
        <f>'2. FTNC CAN'!S431+'3. FTNC USD'!S431+'4. FTNC EUR'!S431+'5. FTNC GBP'!S431+'6. FTNC Autres (inclus)'!S431</f>
        <v>0</v>
      </c>
      <c r="T431" s="443">
        <f>'2. FTNC CAN'!T431+'3. FTNC USD'!T431+'4. FTNC EUR'!T431+'5. FTNC GBP'!T431+'6. FTNC Autres (inclus)'!T431</f>
        <v>0</v>
      </c>
      <c r="U431" s="444">
        <f>'2. FTNC CAN'!U431+'3. FTNC USD'!U431+'4. FTNC EUR'!U431+'5. FTNC GBP'!U431+'6. FTNC Autres (inclus)'!U431</f>
        <v>0</v>
      </c>
      <c r="V431" s="443">
        <f>'2. FTNC CAN'!V431+'3. FTNC USD'!V431+'4. FTNC EUR'!V431+'5. FTNC GBP'!V431+'6. FTNC Autres (inclus)'!V431</f>
        <v>0</v>
      </c>
      <c r="W431" s="444">
        <f>'2. FTNC CAN'!W431+'3. FTNC USD'!W431+'4. FTNC EUR'!W431+'5. FTNC GBP'!W431+'6. FTNC Autres (inclus)'!W431</f>
        <v>0</v>
      </c>
      <c r="X431" s="443">
        <f>'2. FTNC CAN'!X431+'3. FTNC USD'!X431+'4. FTNC EUR'!X431+'5. FTNC GBP'!X431+'6. FTNC Autres (inclus)'!X431</f>
        <v>0</v>
      </c>
      <c r="Y431" s="444">
        <f>'2. FTNC CAN'!Y431+'3. FTNC USD'!Y431+'4. FTNC EUR'!Y431+'5. FTNC GBP'!Y431+'6. FTNC Autres (inclus)'!Y431</f>
        <v>0</v>
      </c>
      <c r="Z431" s="443">
        <f>'2. FTNC CAN'!Z431+'3. FTNC USD'!Z431+'4. FTNC EUR'!Z431+'5. FTNC GBP'!Z431+'6. FTNC Autres (inclus)'!Z431</f>
        <v>0</v>
      </c>
      <c r="AA431" s="444">
        <f>'2. FTNC CAN'!AA431+'3. FTNC USD'!AA431+'4. FTNC EUR'!AA431+'5. FTNC GBP'!AA431+'6. FTNC Autres (inclus)'!AA431</f>
        <v>0</v>
      </c>
      <c r="AB431" s="447">
        <f>'2. FTNC CAN'!AB431+'3. FTNC USD'!AB431+'4. FTNC EUR'!AB431+'5. FTNC GBP'!AB431+'6. FTNC Autres (inclus)'!AB431</f>
        <v>0</v>
      </c>
      <c r="AC431" s="441">
        <f>'2. FTNC CAN'!AC431+'3. FTNC USD'!AC431+'4. FTNC EUR'!AC431+'5. FTNC GBP'!AC431+'6. FTNC Autres (inclus)'!AC431</f>
        <v>0</v>
      </c>
      <c r="AD431" s="996"/>
      <c r="AE431" s="997"/>
      <c r="AF431" s="998"/>
    </row>
    <row r="432" spans="1:32" ht="15" customHeight="1" x14ac:dyDescent="0.2">
      <c r="A432" s="232">
        <v>137</v>
      </c>
      <c r="B432" s="474"/>
      <c r="C432" s="267"/>
      <c r="D432" s="267"/>
      <c r="E432" s="483"/>
      <c r="F432" s="859" t="s">
        <v>111</v>
      </c>
      <c r="G432" s="860"/>
      <c r="H432" s="860"/>
      <c r="I432" s="860"/>
      <c r="J432" s="860"/>
      <c r="K432" s="860"/>
      <c r="L432" s="861"/>
      <c r="M432" s="441">
        <f>'2. FTNC CAN'!M432+'3. FTNC USD'!M432+'4. FTNC EUR'!M432+'5. FTNC GBP'!M432+'6. FTNC Autres (inclus)'!M432</f>
        <v>0</v>
      </c>
      <c r="N432" s="446">
        <f>'2. FTNC CAN'!N432+'3. FTNC USD'!N432+'4. FTNC EUR'!N432+'5. FTNC GBP'!N432+'6. FTNC Autres (inclus)'!N432</f>
        <v>0</v>
      </c>
      <c r="O432" s="443">
        <f>'2. FTNC CAN'!O432+'3. FTNC USD'!O432+'4. FTNC EUR'!O432+'5. FTNC GBP'!O432+'6. FTNC Autres (inclus)'!O432</f>
        <v>0</v>
      </c>
      <c r="P432" s="443">
        <f>'2. FTNC CAN'!P432+'3. FTNC USD'!P432+'4. FTNC EUR'!P432+'5. FTNC GBP'!P432+'6. FTNC Autres (inclus)'!P432</f>
        <v>0</v>
      </c>
      <c r="Q432" s="445">
        <f>'2. FTNC CAN'!Q432+'3. FTNC USD'!Q432+'4. FTNC EUR'!Q432+'5. FTNC GBP'!Q432+'6. FTNC Autres (inclus)'!Q432</f>
        <v>0</v>
      </c>
      <c r="R432" s="443">
        <f>'2. FTNC CAN'!R432+'3. FTNC USD'!R432+'4. FTNC EUR'!R432+'5. FTNC GBP'!R432+'6. FTNC Autres (inclus)'!R432</f>
        <v>0</v>
      </c>
      <c r="S432" s="444">
        <f>'2. FTNC CAN'!S432+'3. FTNC USD'!S432+'4. FTNC EUR'!S432+'5. FTNC GBP'!S432+'6. FTNC Autres (inclus)'!S432</f>
        <v>0</v>
      </c>
      <c r="T432" s="443">
        <f>'2. FTNC CAN'!T432+'3. FTNC USD'!T432+'4. FTNC EUR'!T432+'5. FTNC GBP'!T432+'6. FTNC Autres (inclus)'!T432</f>
        <v>0</v>
      </c>
      <c r="U432" s="444">
        <f>'2. FTNC CAN'!U432+'3. FTNC USD'!U432+'4. FTNC EUR'!U432+'5. FTNC GBP'!U432+'6. FTNC Autres (inclus)'!U432</f>
        <v>0</v>
      </c>
      <c r="V432" s="443">
        <f>'2. FTNC CAN'!V432+'3. FTNC USD'!V432+'4. FTNC EUR'!V432+'5. FTNC GBP'!V432+'6. FTNC Autres (inclus)'!V432</f>
        <v>0</v>
      </c>
      <c r="W432" s="444">
        <f>'2. FTNC CAN'!W432+'3. FTNC USD'!W432+'4. FTNC EUR'!W432+'5. FTNC GBP'!W432+'6. FTNC Autres (inclus)'!W432</f>
        <v>0</v>
      </c>
      <c r="X432" s="443">
        <f>'2. FTNC CAN'!X432+'3. FTNC USD'!X432+'4. FTNC EUR'!X432+'5. FTNC GBP'!X432+'6. FTNC Autres (inclus)'!X432</f>
        <v>0</v>
      </c>
      <c r="Y432" s="444">
        <f>'2. FTNC CAN'!Y432+'3. FTNC USD'!Y432+'4. FTNC EUR'!Y432+'5. FTNC GBP'!Y432+'6. FTNC Autres (inclus)'!Y432</f>
        <v>0</v>
      </c>
      <c r="Z432" s="443">
        <f>'2. FTNC CAN'!Z432+'3. FTNC USD'!Z432+'4. FTNC EUR'!Z432+'5. FTNC GBP'!Z432+'6. FTNC Autres (inclus)'!Z432</f>
        <v>0</v>
      </c>
      <c r="AA432" s="444">
        <f>'2. FTNC CAN'!AA432+'3. FTNC USD'!AA432+'4. FTNC EUR'!AA432+'5. FTNC GBP'!AA432+'6. FTNC Autres (inclus)'!AA432</f>
        <v>0</v>
      </c>
      <c r="AB432" s="447">
        <f>'2. FTNC CAN'!AB432+'3. FTNC USD'!AB432+'4. FTNC EUR'!AB432+'5. FTNC GBP'!AB432+'6. FTNC Autres (inclus)'!AB432</f>
        <v>0</v>
      </c>
      <c r="AC432" s="441">
        <f>'2. FTNC CAN'!AC432+'3. FTNC USD'!AC432+'4. FTNC EUR'!AC432+'5. FTNC GBP'!AC432+'6. FTNC Autres (inclus)'!AC432</f>
        <v>0</v>
      </c>
      <c r="AD432" s="996"/>
      <c r="AE432" s="997"/>
      <c r="AF432" s="998"/>
    </row>
    <row r="433" spans="1:32" ht="15" customHeight="1" x14ac:dyDescent="0.2">
      <c r="A433" s="232">
        <v>138</v>
      </c>
      <c r="B433" s="474"/>
      <c r="C433" s="267"/>
      <c r="D433" s="267"/>
      <c r="E433" s="853" t="s">
        <v>18</v>
      </c>
      <c r="F433" s="854"/>
      <c r="G433" s="854"/>
      <c r="H433" s="854"/>
      <c r="I433" s="854"/>
      <c r="J433" s="854"/>
      <c r="K433" s="854"/>
      <c r="L433" s="855"/>
      <c r="M433" s="407">
        <f>SUBTOTAL(9,M434:M436)</f>
        <v>0</v>
      </c>
      <c r="N433" s="410">
        <f t="shared" ref="N433" si="259">SUBTOTAL(9,N434:N436)</f>
        <v>0</v>
      </c>
      <c r="O433" s="414">
        <f t="shared" ref="O433" si="260">SUBTOTAL(9,O434:O436)</f>
        <v>0</v>
      </c>
      <c r="P433" s="413">
        <f t="shared" ref="P433" si="261">SUBTOTAL(9,P434:P436)</f>
        <v>0</v>
      </c>
      <c r="Q433" s="415">
        <f t="shared" ref="Q433" si="262">SUBTOTAL(9,Q434:Q436)</f>
        <v>0</v>
      </c>
      <c r="R433" s="414">
        <f t="shared" ref="R433" si="263">SUBTOTAL(9,R434:R436)</f>
        <v>0</v>
      </c>
      <c r="S433" s="414">
        <f t="shared" ref="S433" si="264">SUBTOTAL(9,S434:S436)</f>
        <v>0</v>
      </c>
      <c r="T433" s="414">
        <f t="shared" ref="T433" si="265">SUBTOTAL(9,T434:T436)</f>
        <v>0</v>
      </c>
      <c r="U433" s="414">
        <f t="shared" ref="U433" si="266">SUBTOTAL(9,U434:U436)</f>
        <v>0</v>
      </c>
      <c r="V433" s="414">
        <f t="shared" ref="V433" si="267">SUBTOTAL(9,V434:V436)</f>
        <v>0</v>
      </c>
      <c r="W433" s="414">
        <f t="shared" ref="W433" si="268">SUBTOTAL(9,W434:W436)</f>
        <v>0</v>
      </c>
      <c r="X433" s="414">
        <f t="shared" ref="X433" si="269">SUBTOTAL(9,X434:X436)</f>
        <v>0</v>
      </c>
      <c r="Y433" s="414">
        <f t="shared" ref="Y433" si="270">SUBTOTAL(9,Y434:Y436)</f>
        <v>0</v>
      </c>
      <c r="Z433" s="414">
        <f t="shared" ref="Z433" si="271">SUBTOTAL(9,Z434:Z436)</f>
        <v>0</v>
      </c>
      <c r="AA433" s="414">
        <f t="shared" ref="AA433" si="272">SUBTOTAL(9,AA434:AA436)</f>
        <v>0</v>
      </c>
      <c r="AB433" s="424">
        <f t="shared" ref="AB433" si="273">SUBTOTAL(9,AB434:AB436)</f>
        <v>0</v>
      </c>
      <c r="AC433" s="407">
        <f t="shared" ref="AC433" si="274">SUBTOTAL(9,AC434:AC436)</f>
        <v>0</v>
      </c>
      <c r="AD433" s="996"/>
      <c r="AE433" s="997"/>
      <c r="AF433" s="998"/>
    </row>
    <row r="434" spans="1:32" ht="15" customHeight="1" x14ac:dyDescent="0.2">
      <c r="A434" s="232">
        <v>139</v>
      </c>
      <c r="B434" s="474"/>
      <c r="C434" s="267"/>
      <c r="D434" s="267"/>
      <c r="E434" s="483"/>
      <c r="F434" s="856" t="s">
        <v>114</v>
      </c>
      <c r="G434" s="857"/>
      <c r="H434" s="857"/>
      <c r="I434" s="857"/>
      <c r="J434" s="857"/>
      <c r="K434" s="857"/>
      <c r="L434" s="858"/>
      <c r="M434" s="441">
        <f>'2. FTNC CAN'!M434+'3. FTNC USD'!M434+'4. FTNC EUR'!M434+'5. FTNC GBP'!M434+'6. FTNC Autres (inclus)'!M434</f>
        <v>0</v>
      </c>
      <c r="N434" s="446">
        <f>'2. FTNC CAN'!N434+'3. FTNC USD'!N434+'4. FTNC EUR'!N434+'5. FTNC GBP'!N434+'6. FTNC Autres (inclus)'!N434</f>
        <v>0</v>
      </c>
      <c r="O434" s="443">
        <f>'2. FTNC CAN'!O434+'3. FTNC USD'!O434+'4. FTNC EUR'!O434+'5. FTNC GBP'!O434+'6. FTNC Autres (inclus)'!O434</f>
        <v>0</v>
      </c>
      <c r="P434" s="443">
        <f>'2. FTNC CAN'!P434+'3. FTNC USD'!P434+'4. FTNC EUR'!P434+'5. FTNC GBP'!P434+'6. FTNC Autres (inclus)'!P434</f>
        <v>0</v>
      </c>
      <c r="Q434" s="445">
        <f>'2. FTNC CAN'!Q434+'3. FTNC USD'!Q434+'4. FTNC EUR'!Q434+'5. FTNC GBP'!Q434+'6. FTNC Autres (inclus)'!Q434</f>
        <v>0</v>
      </c>
      <c r="R434" s="443">
        <f>'2. FTNC CAN'!R434+'3. FTNC USD'!R434+'4. FTNC EUR'!R434+'5. FTNC GBP'!R434+'6. FTNC Autres (inclus)'!R434</f>
        <v>0</v>
      </c>
      <c r="S434" s="444">
        <f>'2. FTNC CAN'!S434+'3. FTNC USD'!S434+'4. FTNC EUR'!S434+'5. FTNC GBP'!S434+'6. FTNC Autres (inclus)'!S434</f>
        <v>0</v>
      </c>
      <c r="T434" s="443">
        <f>'2. FTNC CAN'!T434+'3. FTNC USD'!T434+'4. FTNC EUR'!T434+'5. FTNC GBP'!T434+'6. FTNC Autres (inclus)'!T434</f>
        <v>0</v>
      </c>
      <c r="U434" s="444">
        <f>'2. FTNC CAN'!U434+'3. FTNC USD'!U434+'4. FTNC EUR'!U434+'5. FTNC GBP'!U434+'6. FTNC Autres (inclus)'!U434</f>
        <v>0</v>
      </c>
      <c r="V434" s="443">
        <f>'2. FTNC CAN'!V434+'3. FTNC USD'!V434+'4. FTNC EUR'!V434+'5. FTNC GBP'!V434+'6. FTNC Autres (inclus)'!V434</f>
        <v>0</v>
      </c>
      <c r="W434" s="444">
        <f>'2. FTNC CAN'!W434+'3. FTNC USD'!W434+'4. FTNC EUR'!W434+'5. FTNC GBP'!W434+'6. FTNC Autres (inclus)'!W434</f>
        <v>0</v>
      </c>
      <c r="X434" s="443">
        <f>'2. FTNC CAN'!X434+'3. FTNC USD'!X434+'4. FTNC EUR'!X434+'5. FTNC GBP'!X434+'6. FTNC Autres (inclus)'!X434</f>
        <v>0</v>
      </c>
      <c r="Y434" s="444">
        <f>'2. FTNC CAN'!Y434+'3. FTNC USD'!Y434+'4. FTNC EUR'!Y434+'5. FTNC GBP'!Y434+'6. FTNC Autres (inclus)'!Y434</f>
        <v>0</v>
      </c>
      <c r="Z434" s="443">
        <f>'2. FTNC CAN'!Z434+'3. FTNC USD'!Z434+'4. FTNC EUR'!Z434+'5. FTNC GBP'!Z434+'6. FTNC Autres (inclus)'!Z434</f>
        <v>0</v>
      </c>
      <c r="AA434" s="444">
        <f>'2. FTNC CAN'!AA434+'3. FTNC USD'!AA434+'4. FTNC EUR'!AA434+'5. FTNC GBP'!AA434+'6. FTNC Autres (inclus)'!AA434</f>
        <v>0</v>
      </c>
      <c r="AB434" s="447">
        <f>'2. FTNC CAN'!AB434+'3. FTNC USD'!AB434+'4. FTNC EUR'!AB434+'5. FTNC GBP'!AB434+'6. FTNC Autres (inclus)'!AB434</f>
        <v>0</v>
      </c>
      <c r="AC434" s="441">
        <f>'2. FTNC CAN'!AC434+'3. FTNC USD'!AC434+'4. FTNC EUR'!AC434+'5. FTNC GBP'!AC434+'6. FTNC Autres (inclus)'!AC434</f>
        <v>0</v>
      </c>
      <c r="AD434" s="996"/>
      <c r="AE434" s="997"/>
      <c r="AF434" s="998"/>
    </row>
    <row r="435" spans="1:32" ht="15" customHeight="1" x14ac:dyDescent="0.2">
      <c r="A435" s="232">
        <v>140</v>
      </c>
      <c r="B435" s="474"/>
      <c r="C435" s="267"/>
      <c r="D435" s="267"/>
      <c r="E435" s="483"/>
      <c r="F435" s="915" t="s">
        <v>115</v>
      </c>
      <c r="G435" s="916"/>
      <c r="H435" s="916"/>
      <c r="I435" s="916"/>
      <c r="J435" s="916"/>
      <c r="K435" s="916"/>
      <c r="L435" s="917"/>
      <c r="M435" s="441">
        <f>'2. FTNC CAN'!M435+'3. FTNC USD'!M435+'4. FTNC EUR'!M435+'5. FTNC GBP'!M435+'6. FTNC Autres (inclus)'!M435</f>
        <v>0</v>
      </c>
      <c r="N435" s="446">
        <f>'2. FTNC CAN'!N435+'3. FTNC USD'!N435+'4. FTNC EUR'!N435+'5. FTNC GBP'!N435+'6. FTNC Autres (inclus)'!N435</f>
        <v>0</v>
      </c>
      <c r="O435" s="443">
        <f>'2. FTNC CAN'!O435+'3. FTNC USD'!O435+'4. FTNC EUR'!O435+'5. FTNC GBP'!O435+'6. FTNC Autres (inclus)'!O435</f>
        <v>0</v>
      </c>
      <c r="P435" s="443">
        <f>'2. FTNC CAN'!P435+'3. FTNC USD'!P435+'4. FTNC EUR'!P435+'5. FTNC GBP'!P435+'6. FTNC Autres (inclus)'!P435</f>
        <v>0</v>
      </c>
      <c r="Q435" s="445">
        <f>'2. FTNC CAN'!Q435+'3. FTNC USD'!Q435+'4. FTNC EUR'!Q435+'5. FTNC GBP'!Q435+'6. FTNC Autres (inclus)'!Q435</f>
        <v>0</v>
      </c>
      <c r="R435" s="443">
        <f>'2. FTNC CAN'!R435+'3. FTNC USD'!R435+'4. FTNC EUR'!R435+'5. FTNC GBP'!R435+'6. FTNC Autres (inclus)'!R435</f>
        <v>0</v>
      </c>
      <c r="S435" s="444">
        <f>'2. FTNC CAN'!S435+'3. FTNC USD'!S435+'4. FTNC EUR'!S435+'5. FTNC GBP'!S435+'6. FTNC Autres (inclus)'!S435</f>
        <v>0</v>
      </c>
      <c r="T435" s="443">
        <f>'2. FTNC CAN'!T435+'3. FTNC USD'!T435+'4. FTNC EUR'!T435+'5. FTNC GBP'!T435+'6. FTNC Autres (inclus)'!T435</f>
        <v>0</v>
      </c>
      <c r="U435" s="444">
        <f>'2. FTNC CAN'!U435+'3. FTNC USD'!U435+'4. FTNC EUR'!U435+'5. FTNC GBP'!U435+'6. FTNC Autres (inclus)'!U435</f>
        <v>0</v>
      </c>
      <c r="V435" s="443">
        <f>'2. FTNC CAN'!V435+'3. FTNC USD'!V435+'4. FTNC EUR'!V435+'5. FTNC GBP'!V435+'6. FTNC Autres (inclus)'!V435</f>
        <v>0</v>
      </c>
      <c r="W435" s="444">
        <f>'2. FTNC CAN'!W435+'3. FTNC USD'!W435+'4. FTNC EUR'!W435+'5. FTNC GBP'!W435+'6. FTNC Autres (inclus)'!W435</f>
        <v>0</v>
      </c>
      <c r="X435" s="443">
        <f>'2. FTNC CAN'!X435+'3. FTNC USD'!X435+'4. FTNC EUR'!X435+'5. FTNC GBP'!X435+'6. FTNC Autres (inclus)'!X435</f>
        <v>0</v>
      </c>
      <c r="Y435" s="444">
        <f>'2. FTNC CAN'!Y435+'3. FTNC USD'!Y435+'4. FTNC EUR'!Y435+'5. FTNC GBP'!Y435+'6. FTNC Autres (inclus)'!Y435</f>
        <v>0</v>
      </c>
      <c r="Z435" s="443">
        <f>'2. FTNC CAN'!Z435+'3. FTNC USD'!Z435+'4. FTNC EUR'!Z435+'5. FTNC GBP'!Z435+'6. FTNC Autres (inclus)'!Z435</f>
        <v>0</v>
      </c>
      <c r="AA435" s="444">
        <f>'2. FTNC CAN'!AA435+'3. FTNC USD'!AA435+'4. FTNC EUR'!AA435+'5. FTNC GBP'!AA435+'6. FTNC Autres (inclus)'!AA435</f>
        <v>0</v>
      </c>
      <c r="AB435" s="447">
        <f>'2. FTNC CAN'!AB435+'3. FTNC USD'!AB435+'4. FTNC EUR'!AB435+'5. FTNC GBP'!AB435+'6. FTNC Autres (inclus)'!AB435</f>
        <v>0</v>
      </c>
      <c r="AC435" s="441">
        <f>'2. FTNC CAN'!AC435+'3. FTNC USD'!AC435+'4. FTNC EUR'!AC435+'5. FTNC GBP'!AC435+'6. FTNC Autres (inclus)'!AC435</f>
        <v>0</v>
      </c>
      <c r="AD435" s="996"/>
      <c r="AE435" s="997"/>
      <c r="AF435" s="998"/>
    </row>
    <row r="436" spans="1:32" ht="15" customHeight="1" x14ac:dyDescent="0.2">
      <c r="A436" s="232">
        <v>141</v>
      </c>
      <c r="B436" s="474"/>
      <c r="C436" s="267"/>
      <c r="D436" s="267"/>
      <c r="E436" s="483"/>
      <c r="F436" s="859" t="s">
        <v>558</v>
      </c>
      <c r="G436" s="860"/>
      <c r="H436" s="860"/>
      <c r="I436" s="860"/>
      <c r="J436" s="860"/>
      <c r="K436" s="860"/>
      <c r="L436" s="861"/>
      <c r="M436" s="441">
        <f>'2. FTNC CAN'!M436+'3. FTNC USD'!M436+'4. FTNC EUR'!M436+'5. FTNC GBP'!M436+'6. FTNC Autres (inclus)'!M436</f>
        <v>0</v>
      </c>
      <c r="N436" s="446">
        <f>'2. FTNC CAN'!N436+'3. FTNC USD'!N436+'4. FTNC EUR'!N436+'5. FTNC GBP'!N436+'6. FTNC Autres (inclus)'!N436</f>
        <v>0</v>
      </c>
      <c r="O436" s="443">
        <f>'2. FTNC CAN'!O436+'3. FTNC USD'!O436+'4. FTNC EUR'!O436+'5. FTNC GBP'!O436+'6. FTNC Autres (inclus)'!O436</f>
        <v>0</v>
      </c>
      <c r="P436" s="443">
        <f>'2. FTNC CAN'!P436+'3. FTNC USD'!P436+'4. FTNC EUR'!P436+'5. FTNC GBP'!P436+'6. FTNC Autres (inclus)'!P436</f>
        <v>0</v>
      </c>
      <c r="Q436" s="445">
        <f>'2. FTNC CAN'!Q436+'3. FTNC USD'!Q436+'4. FTNC EUR'!Q436+'5. FTNC GBP'!Q436+'6. FTNC Autres (inclus)'!Q436</f>
        <v>0</v>
      </c>
      <c r="R436" s="443">
        <f>'2. FTNC CAN'!R436+'3. FTNC USD'!R436+'4. FTNC EUR'!R436+'5. FTNC GBP'!R436+'6. FTNC Autres (inclus)'!R436</f>
        <v>0</v>
      </c>
      <c r="S436" s="444">
        <f>'2. FTNC CAN'!S436+'3. FTNC USD'!S436+'4. FTNC EUR'!S436+'5. FTNC GBP'!S436+'6. FTNC Autres (inclus)'!S436</f>
        <v>0</v>
      </c>
      <c r="T436" s="443">
        <f>'2. FTNC CAN'!T436+'3. FTNC USD'!T436+'4. FTNC EUR'!T436+'5. FTNC GBP'!T436+'6. FTNC Autres (inclus)'!T436</f>
        <v>0</v>
      </c>
      <c r="U436" s="444">
        <f>'2. FTNC CAN'!U436+'3. FTNC USD'!U436+'4. FTNC EUR'!U436+'5. FTNC GBP'!U436+'6. FTNC Autres (inclus)'!U436</f>
        <v>0</v>
      </c>
      <c r="V436" s="443">
        <f>'2. FTNC CAN'!V436+'3. FTNC USD'!V436+'4. FTNC EUR'!V436+'5. FTNC GBP'!V436+'6. FTNC Autres (inclus)'!V436</f>
        <v>0</v>
      </c>
      <c r="W436" s="444">
        <f>'2. FTNC CAN'!W436+'3. FTNC USD'!W436+'4. FTNC EUR'!W436+'5. FTNC GBP'!W436+'6. FTNC Autres (inclus)'!W436</f>
        <v>0</v>
      </c>
      <c r="X436" s="443">
        <f>'2. FTNC CAN'!X436+'3. FTNC USD'!X436+'4. FTNC EUR'!X436+'5. FTNC GBP'!X436+'6. FTNC Autres (inclus)'!X436</f>
        <v>0</v>
      </c>
      <c r="Y436" s="444">
        <f>'2. FTNC CAN'!Y436+'3. FTNC USD'!Y436+'4. FTNC EUR'!Y436+'5. FTNC GBP'!Y436+'6. FTNC Autres (inclus)'!Y436</f>
        <v>0</v>
      </c>
      <c r="Z436" s="443">
        <f>'2. FTNC CAN'!Z436+'3. FTNC USD'!Z436+'4. FTNC EUR'!Z436+'5. FTNC GBP'!Z436+'6. FTNC Autres (inclus)'!Z436</f>
        <v>0</v>
      </c>
      <c r="AA436" s="444">
        <f>'2. FTNC CAN'!AA436+'3. FTNC USD'!AA436+'4. FTNC EUR'!AA436+'5. FTNC GBP'!AA436+'6. FTNC Autres (inclus)'!AA436</f>
        <v>0</v>
      </c>
      <c r="AB436" s="447">
        <f>'2. FTNC CAN'!AB436+'3. FTNC USD'!AB436+'4. FTNC EUR'!AB436+'5. FTNC GBP'!AB436+'6. FTNC Autres (inclus)'!AB436</f>
        <v>0</v>
      </c>
      <c r="AC436" s="441">
        <f>'2. FTNC CAN'!AC436+'3. FTNC USD'!AC436+'4. FTNC EUR'!AC436+'5. FTNC GBP'!AC436+'6. FTNC Autres (inclus)'!AC436</f>
        <v>0</v>
      </c>
      <c r="AD436" s="996"/>
      <c r="AE436" s="997"/>
      <c r="AF436" s="998"/>
    </row>
    <row r="437" spans="1:32" ht="15" customHeight="1" x14ac:dyDescent="0.2">
      <c r="A437" s="232">
        <v>142</v>
      </c>
      <c r="B437" s="474"/>
      <c r="C437" s="267"/>
      <c r="D437" s="844" t="s">
        <v>22</v>
      </c>
      <c r="E437" s="845"/>
      <c r="F437" s="845"/>
      <c r="G437" s="845"/>
      <c r="H437" s="845"/>
      <c r="I437" s="845"/>
      <c r="J437" s="845"/>
      <c r="K437" s="845"/>
      <c r="L437" s="845"/>
      <c r="M437" s="845"/>
      <c r="N437" s="845"/>
      <c r="O437" s="845"/>
      <c r="P437" s="845"/>
      <c r="Q437" s="845"/>
      <c r="R437" s="845"/>
      <c r="S437" s="845"/>
      <c r="T437" s="845"/>
      <c r="U437" s="845"/>
      <c r="V437" s="845"/>
      <c r="W437" s="845"/>
      <c r="X437" s="845"/>
      <c r="Y437" s="845"/>
      <c r="Z437" s="845"/>
      <c r="AA437" s="845"/>
      <c r="AB437" s="845"/>
      <c r="AC437" s="845"/>
      <c r="AD437" s="845"/>
      <c r="AE437" s="845"/>
      <c r="AF437" s="846"/>
    </row>
    <row r="438" spans="1:32" ht="15" customHeight="1" x14ac:dyDescent="0.2">
      <c r="A438" s="232">
        <v>143</v>
      </c>
      <c r="B438" s="474"/>
      <c r="C438" s="267"/>
      <c r="D438" s="267"/>
      <c r="E438" s="918" t="s">
        <v>118</v>
      </c>
      <c r="F438" s="919"/>
      <c r="G438" s="919"/>
      <c r="H438" s="919"/>
      <c r="I438" s="919"/>
      <c r="J438" s="919"/>
      <c r="K438" s="919"/>
      <c r="L438" s="920"/>
      <c r="M438" s="407">
        <f>SUBTOTAL(9,M439:M440)</f>
        <v>0</v>
      </c>
      <c r="N438" s="410">
        <f t="shared" ref="N438" si="275">SUBTOTAL(9,N439:N440)</f>
        <v>0</v>
      </c>
      <c r="O438" s="414">
        <f t="shared" ref="O438" si="276">SUBTOTAL(9,O439:O440)</f>
        <v>0</v>
      </c>
      <c r="P438" s="413">
        <f t="shared" ref="P438" si="277">SUBTOTAL(9,P439:P440)</f>
        <v>0</v>
      </c>
      <c r="Q438" s="415">
        <f t="shared" ref="Q438" si="278">SUBTOTAL(9,Q439:Q440)</f>
        <v>0</v>
      </c>
      <c r="R438" s="414">
        <f t="shared" ref="R438" si="279">SUBTOTAL(9,R439:R440)</f>
        <v>0</v>
      </c>
      <c r="S438" s="414">
        <f t="shared" ref="S438" si="280">SUBTOTAL(9,S439:S440)</f>
        <v>0</v>
      </c>
      <c r="T438" s="414">
        <f t="shared" ref="T438" si="281">SUBTOTAL(9,T439:T440)</f>
        <v>0</v>
      </c>
      <c r="U438" s="414">
        <f t="shared" ref="U438" si="282">SUBTOTAL(9,U439:U440)</f>
        <v>0</v>
      </c>
      <c r="V438" s="414">
        <f t="shared" ref="V438" si="283">SUBTOTAL(9,V439:V440)</f>
        <v>0</v>
      </c>
      <c r="W438" s="414">
        <f t="shared" ref="W438" si="284">SUBTOTAL(9,W439:W440)</f>
        <v>0</v>
      </c>
      <c r="X438" s="414">
        <f t="shared" ref="X438" si="285">SUBTOTAL(9,X439:X440)</f>
        <v>0</v>
      </c>
      <c r="Y438" s="414">
        <f t="shared" ref="Y438" si="286">SUBTOTAL(9,Y439:Y440)</f>
        <v>0</v>
      </c>
      <c r="Z438" s="414">
        <f t="shared" ref="Z438" si="287">SUBTOTAL(9,Z439:Z440)</f>
        <v>0</v>
      </c>
      <c r="AA438" s="414">
        <f t="shared" ref="AA438" si="288">SUBTOTAL(9,AA439:AA440)</f>
        <v>0</v>
      </c>
      <c r="AB438" s="424">
        <f t="shared" ref="AB438" si="289">SUBTOTAL(9,AB439:AB440)</f>
        <v>0</v>
      </c>
      <c r="AC438" s="407">
        <f t="shared" ref="AC438" si="290">SUBTOTAL(9,AC439:AC440)</f>
        <v>0</v>
      </c>
      <c r="AD438" s="996"/>
      <c r="AE438" s="997"/>
      <c r="AF438" s="998"/>
    </row>
    <row r="439" spans="1:32" ht="15" customHeight="1" x14ac:dyDescent="0.2">
      <c r="A439" s="232">
        <v>144</v>
      </c>
      <c r="B439" s="474"/>
      <c r="C439" s="267"/>
      <c r="D439" s="267"/>
      <c r="E439" s="483"/>
      <c r="F439" s="856" t="s">
        <v>124</v>
      </c>
      <c r="G439" s="857"/>
      <c r="H439" s="857"/>
      <c r="I439" s="857"/>
      <c r="J439" s="857"/>
      <c r="K439" s="857"/>
      <c r="L439" s="858"/>
      <c r="M439" s="441">
        <f>'2. FTNC CAN'!M439+'3. FTNC USD'!M439+'4. FTNC EUR'!M439+'5. FTNC GBP'!M439+'6. FTNC Autres (inclus)'!M439</f>
        <v>0</v>
      </c>
      <c r="N439" s="446">
        <f>'2. FTNC CAN'!N439+'3. FTNC USD'!N439+'4. FTNC EUR'!N439+'5. FTNC GBP'!N439+'6. FTNC Autres (inclus)'!N439</f>
        <v>0</v>
      </c>
      <c r="O439" s="443">
        <f>'2. FTNC CAN'!O439+'3. FTNC USD'!O439+'4. FTNC EUR'!O439+'5. FTNC GBP'!O439+'6. FTNC Autres (inclus)'!O439</f>
        <v>0</v>
      </c>
      <c r="P439" s="443">
        <f>'2. FTNC CAN'!P439+'3. FTNC USD'!P439+'4. FTNC EUR'!P439+'5. FTNC GBP'!P439+'6. FTNC Autres (inclus)'!P439</f>
        <v>0</v>
      </c>
      <c r="Q439" s="445">
        <f>'2. FTNC CAN'!Q439+'3. FTNC USD'!Q439+'4. FTNC EUR'!Q439+'5. FTNC GBP'!Q439+'6. FTNC Autres (inclus)'!Q439</f>
        <v>0</v>
      </c>
      <c r="R439" s="443">
        <f>'2. FTNC CAN'!R439+'3. FTNC USD'!R439+'4. FTNC EUR'!R439+'5. FTNC GBP'!R439+'6. FTNC Autres (inclus)'!R439</f>
        <v>0</v>
      </c>
      <c r="S439" s="444">
        <f>'2. FTNC CAN'!S439+'3. FTNC USD'!S439+'4. FTNC EUR'!S439+'5. FTNC GBP'!S439+'6. FTNC Autres (inclus)'!S439</f>
        <v>0</v>
      </c>
      <c r="T439" s="443">
        <f>'2. FTNC CAN'!T439+'3. FTNC USD'!T439+'4. FTNC EUR'!T439+'5. FTNC GBP'!T439+'6. FTNC Autres (inclus)'!T439</f>
        <v>0</v>
      </c>
      <c r="U439" s="444">
        <f>'2. FTNC CAN'!U439+'3. FTNC USD'!U439+'4. FTNC EUR'!U439+'5. FTNC GBP'!U439+'6. FTNC Autres (inclus)'!U439</f>
        <v>0</v>
      </c>
      <c r="V439" s="443">
        <f>'2. FTNC CAN'!V439+'3. FTNC USD'!V439+'4. FTNC EUR'!V439+'5. FTNC GBP'!V439+'6. FTNC Autres (inclus)'!V439</f>
        <v>0</v>
      </c>
      <c r="W439" s="444">
        <f>'2. FTNC CAN'!W439+'3. FTNC USD'!W439+'4. FTNC EUR'!W439+'5. FTNC GBP'!W439+'6. FTNC Autres (inclus)'!W439</f>
        <v>0</v>
      </c>
      <c r="X439" s="443">
        <f>'2. FTNC CAN'!X439+'3. FTNC USD'!X439+'4. FTNC EUR'!X439+'5. FTNC GBP'!X439+'6. FTNC Autres (inclus)'!X439</f>
        <v>0</v>
      </c>
      <c r="Y439" s="444">
        <f>'2. FTNC CAN'!Y439+'3. FTNC USD'!Y439+'4. FTNC EUR'!Y439+'5. FTNC GBP'!Y439+'6. FTNC Autres (inclus)'!Y439</f>
        <v>0</v>
      </c>
      <c r="Z439" s="443">
        <f>'2. FTNC CAN'!Z439+'3. FTNC USD'!Z439+'4. FTNC EUR'!Z439+'5. FTNC GBP'!Z439+'6. FTNC Autres (inclus)'!Z439</f>
        <v>0</v>
      </c>
      <c r="AA439" s="444">
        <f>'2. FTNC CAN'!AA439+'3. FTNC USD'!AA439+'4. FTNC EUR'!AA439+'5. FTNC GBP'!AA439+'6. FTNC Autres (inclus)'!AA439</f>
        <v>0</v>
      </c>
      <c r="AB439" s="447">
        <f>'2. FTNC CAN'!AB439+'3. FTNC USD'!AB439+'4. FTNC EUR'!AB439+'5. FTNC GBP'!AB439+'6. FTNC Autres (inclus)'!AB439</f>
        <v>0</v>
      </c>
      <c r="AC439" s="441">
        <f>'2. FTNC CAN'!AC439+'3. FTNC USD'!AC439+'4. FTNC EUR'!AC439+'5. FTNC GBP'!AC439+'6. FTNC Autres (inclus)'!AC439</f>
        <v>0</v>
      </c>
      <c r="AD439" s="996"/>
      <c r="AE439" s="997"/>
      <c r="AF439" s="998"/>
    </row>
    <row r="440" spans="1:32" ht="15" customHeight="1" x14ac:dyDescent="0.2">
      <c r="A440" s="232">
        <v>145</v>
      </c>
      <c r="B440" s="474"/>
      <c r="C440" s="267"/>
      <c r="D440" s="267"/>
      <c r="E440" s="483"/>
      <c r="F440" s="859" t="s">
        <v>571</v>
      </c>
      <c r="G440" s="860"/>
      <c r="H440" s="860"/>
      <c r="I440" s="860"/>
      <c r="J440" s="860"/>
      <c r="K440" s="860"/>
      <c r="L440" s="861"/>
      <c r="M440" s="441">
        <f>'2. FTNC CAN'!M440+'3. FTNC USD'!M440+'4. FTNC EUR'!M440+'5. FTNC GBP'!M440+'6. FTNC Autres (inclus)'!M440</f>
        <v>0</v>
      </c>
      <c r="N440" s="446">
        <f>'2. FTNC CAN'!N440+'3. FTNC USD'!N440+'4. FTNC EUR'!N440+'5. FTNC GBP'!N440+'6. FTNC Autres (inclus)'!N440</f>
        <v>0</v>
      </c>
      <c r="O440" s="443">
        <f>'2. FTNC CAN'!O440+'3. FTNC USD'!O440+'4. FTNC EUR'!O440+'5. FTNC GBP'!O440+'6. FTNC Autres (inclus)'!O440</f>
        <v>0</v>
      </c>
      <c r="P440" s="443">
        <f>'2. FTNC CAN'!P440+'3. FTNC USD'!P440+'4. FTNC EUR'!P440+'5. FTNC GBP'!P440+'6. FTNC Autres (inclus)'!P440</f>
        <v>0</v>
      </c>
      <c r="Q440" s="445">
        <f>'2. FTNC CAN'!Q440+'3. FTNC USD'!Q440+'4. FTNC EUR'!Q440+'5. FTNC GBP'!Q440+'6. FTNC Autres (inclus)'!Q440</f>
        <v>0</v>
      </c>
      <c r="R440" s="443">
        <f>'2. FTNC CAN'!R440+'3. FTNC USD'!R440+'4. FTNC EUR'!R440+'5. FTNC GBP'!R440+'6. FTNC Autres (inclus)'!R440</f>
        <v>0</v>
      </c>
      <c r="S440" s="444">
        <f>'2. FTNC CAN'!S440+'3. FTNC USD'!S440+'4. FTNC EUR'!S440+'5. FTNC GBP'!S440+'6. FTNC Autres (inclus)'!S440</f>
        <v>0</v>
      </c>
      <c r="T440" s="443">
        <f>'2. FTNC CAN'!T440+'3. FTNC USD'!T440+'4. FTNC EUR'!T440+'5. FTNC GBP'!T440+'6. FTNC Autres (inclus)'!T440</f>
        <v>0</v>
      </c>
      <c r="U440" s="444">
        <f>'2. FTNC CAN'!U440+'3. FTNC USD'!U440+'4. FTNC EUR'!U440+'5. FTNC GBP'!U440+'6. FTNC Autres (inclus)'!U440</f>
        <v>0</v>
      </c>
      <c r="V440" s="443">
        <f>'2. FTNC CAN'!V440+'3. FTNC USD'!V440+'4. FTNC EUR'!V440+'5. FTNC GBP'!V440+'6. FTNC Autres (inclus)'!V440</f>
        <v>0</v>
      </c>
      <c r="W440" s="444">
        <f>'2. FTNC CAN'!W440+'3. FTNC USD'!W440+'4. FTNC EUR'!W440+'5. FTNC GBP'!W440+'6. FTNC Autres (inclus)'!W440</f>
        <v>0</v>
      </c>
      <c r="X440" s="443">
        <f>'2. FTNC CAN'!X440+'3. FTNC USD'!X440+'4. FTNC EUR'!X440+'5. FTNC GBP'!X440+'6. FTNC Autres (inclus)'!X440</f>
        <v>0</v>
      </c>
      <c r="Y440" s="444">
        <f>'2. FTNC CAN'!Y440+'3. FTNC USD'!Y440+'4. FTNC EUR'!Y440+'5. FTNC GBP'!Y440+'6. FTNC Autres (inclus)'!Y440</f>
        <v>0</v>
      </c>
      <c r="Z440" s="443">
        <f>'2. FTNC CAN'!Z440+'3. FTNC USD'!Z440+'4. FTNC EUR'!Z440+'5. FTNC GBP'!Z440+'6. FTNC Autres (inclus)'!Z440</f>
        <v>0</v>
      </c>
      <c r="AA440" s="444">
        <f>'2. FTNC CAN'!AA440+'3. FTNC USD'!AA440+'4. FTNC EUR'!AA440+'5. FTNC GBP'!AA440+'6. FTNC Autres (inclus)'!AA440</f>
        <v>0</v>
      </c>
      <c r="AB440" s="447">
        <f>'2. FTNC CAN'!AB440+'3. FTNC USD'!AB440+'4. FTNC EUR'!AB440+'5. FTNC GBP'!AB440+'6. FTNC Autres (inclus)'!AB440</f>
        <v>0</v>
      </c>
      <c r="AC440" s="441">
        <f>'2. FTNC CAN'!AC440+'3. FTNC USD'!AC440+'4. FTNC EUR'!AC440+'5. FTNC GBP'!AC440+'6. FTNC Autres (inclus)'!AC440</f>
        <v>0</v>
      </c>
      <c r="AD440" s="996"/>
      <c r="AE440" s="997"/>
      <c r="AF440" s="998"/>
    </row>
    <row r="441" spans="1:32" ht="15" customHeight="1" x14ac:dyDescent="0.2">
      <c r="A441" s="232">
        <v>146</v>
      </c>
      <c r="B441" s="474"/>
      <c r="C441" s="267"/>
      <c r="D441" s="267"/>
      <c r="E441" s="853" t="s">
        <v>119</v>
      </c>
      <c r="F441" s="854"/>
      <c r="G441" s="854"/>
      <c r="H441" s="854"/>
      <c r="I441" s="854"/>
      <c r="J441" s="854"/>
      <c r="K441" s="854"/>
      <c r="L441" s="855"/>
      <c r="M441" s="407">
        <f>SUBTOTAL(9,M442:M444)</f>
        <v>0</v>
      </c>
      <c r="N441" s="410">
        <f t="shared" ref="N441:AC441" si="291">SUBTOTAL(9,N442:N444)</f>
        <v>0</v>
      </c>
      <c r="O441" s="414">
        <f t="shared" si="291"/>
        <v>0</v>
      </c>
      <c r="P441" s="413">
        <f t="shared" si="291"/>
        <v>0</v>
      </c>
      <c r="Q441" s="415">
        <f t="shared" si="291"/>
        <v>0</v>
      </c>
      <c r="R441" s="414">
        <f t="shared" si="291"/>
        <v>0</v>
      </c>
      <c r="S441" s="414">
        <f t="shared" si="291"/>
        <v>0</v>
      </c>
      <c r="T441" s="414">
        <f t="shared" si="291"/>
        <v>0</v>
      </c>
      <c r="U441" s="414">
        <f t="shared" si="291"/>
        <v>0</v>
      </c>
      <c r="V441" s="414">
        <f t="shared" si="291"/>
        <v>0</v>
      </c>
      <c r="W441" s="414">
        <f t="shared" si="291"/>
        <v>0</v>
      </c>
      <c r="X441" s="414">
        <f t="shared" si="291"/>
        <v>0</v>
      </c>
      <c r="Y441" s="414">
        <f t="shared" si="291"/>
        <v>0</v>
      </c>
      <c r="Z441" s="414">
        <f t="shared" si="291"/>
        <v>0</v>
      </c>
      <c r="AA441" s="414">
        <f t="shared" si="291"/>
        <v>0</v>
      </c>
      <c r="AB441" s="424">
        <f t="shared" si="291"/>
        <v>0</v>
      </c>
      <c r="AC441" s="407">
        <f t="shared" si="291"/>
        <v>0</v>
      </c>
      <c r="AD441" s="996"/>
      <c r="AE441" s="997"/>
      <c r="AF441" s="998"/>
    </row>
    <row r="442" spans="1:32" ht="15" customHeight="1" x14ac:dyDescent="0.2">
      <c r="A442" s="232">
        <v>147</v>
      </c>
      <c r="B442" s="474"/>
      <c r="C442" s="267"/>
      <c r="D442" s="267"/>
      <c r="E442" s="483"/>
      <c r="F442" s="856" t="s">
        <v>116</v>
      </c>
      <c r="G442" s="857"/>
      <c r="H442" s="857"/>
      <c r="I442" s="857"/>
      <c r="J442" s="857"/>
      <c r="K442" s="857"/>
      <c r="L442" s="858"/>
      <c r="M442" s="441">
        <f>'2. FTNC CAN'!M442+'3. FTNC USD'!M442+'4. FTNC EUR'!M442+'5. FTNC GBP'!M442+'6. FTNC Autres (inclus)'!M442</f>
        <v>0</v>
      </c>
      <c r="N442" s="446">
        <f>'2. FTNC CAN'!N442+'3. FTNC USD'!N442+'4. FTNC EUR'!N442+'5. FTNC GBP'!N442+'6. FTNC Autres (inclus)'!N442</f>
        <v>0</v>
      </c>
      <c r="O442" s="443">
        <f>'2. FTNC CAN'!O442+'3. FTNC USD'!O442+'4. FTNC EUR'!O442+'5. FTNC GBP'!O442+'6. FTNC Autres (inclus)'!O442</f>
        <v>0</v>
      </c>
      <c r="P442" s="443">
        <f>'2. FTNC CAN'!P442+'3. FTNC USD'!P442+'4. FTNC EUR'!P442+'5. FTNC GBP'!P442+'6. FTNC Autres (inclus)'!P442</f>
        <v>0</v>
      </c>
      <c r="Q442" s="445">
        <f>'2. FTNC CAN'!Q442+'3. FTNC USD'!Q442+'4. FTNC EUR'!Q442+'5. FTNC GBP'!Q442+'6. FTNC Autres (inclus)'!Q442</f>
        <v>0</v>
      </c>
      <c r="R442" s="443">
        <f>'2. FTNC CAN'!R442+'3. FTNC USD'!R442+'4. FTNC EUR'!R442+'5. FTNC GBP'!R442+'6. FTNC Autres (inclus)'!R442</f>
        <v>0</v>
      </c>
      <c r="S442" s="444">
        <f>'2. FTNC CAN'!S442+'3. FTNC USD'!S442+'4. FTNC EUR'!S442+'5. FTNC GBP'!S442+'6. FTNC Autres (inclus)'!S442</f>
        <v>0</v>
      </c>
      <c r="T442" s="443">
        <f>'2. FTNC CAN'!T442+'3. FTNC USD'!T442+'4. FTNC EUR'!T442+'5. FTNC GBP'!T442+'6. FTNC Autres (inclus)'!T442</f>
        <v>0</v>
      </c>
      <c r="U442" s="444">
        <f>'2. FTNC CAN'!U442+'3. FTNC USD'!U442+'4. FTNC EUR'!U442+'5. FTNC GBP'!U442+'6. FTNC Autres (inclus)'!U442</f>
        <v>0</v>
      </c>
      <c r="V442" s="443">
        <f>'2. FTNC CAN'!V442+'3. FTNC USD'!V442+'4. FTNC EUR'!V442+'5. FTNC GBP'!V442+'6. FTNC Autres (inclus)'!V442</f>
        <v>0</v>
      </c>
      <c r="W442" s="444">
        <f>'2. FTNC CAN'!W442+'3. FTNC USD'!W442+'4. FTNC EUR'!W442+'5. FTNC GBP'!W442+'6. FTNC Autres (inclus)'!W442</f>
        <v>0</v>
      </c>
      <c r="X442" s="443">
        <f>'2. FTNC CAN'!X442+'3. FTNC USD'!X442+'4. FTNC EUR'!X442+'5. FTNC GBP'!X442+'6. FTNC Autres (inclus)'!X442</f>
        <v>0</v>
      </c>
      <c r="Y442" s="444">
        <f>'2. FTNC CAN'!Y442+'3. FTNC USD'!Y442+'4. FTNC EUR'!Y442+'5. FTNC GBP'!Y442+'6. FTNC Autres (inclus)'!Y442</f>
        <v>0</v>
      </c>
      <c r="Z442" s="443">
        <f>'2. FTNC CAN'!Z442+'3. FTNC USD'!Z442+'4. FTNC EUR'!Z442+'5. FTNC GBP'!Z442+'6. FTNC Autres (inclus)'!Z442</f>
        <v>0</v>
      </c>
      <c r="AA442" s="444">
        <f>'2. FTNC CAN'!AA442+'3. FTNC USD'!AA442+'4. FTNC EUR'!AA442+'5. FTNC GBP'!AA442+'6. FTNC Autres (inclus)'!AA442</f>
        <v>0</v>
      </c>
      <c r="AB442" s="447">
        <f>'2. FTNC CAN'!AB442+'3. FTNC USD'!AB442+'4. FTNC EUR'!AB442+'5. FTNC GBP'!AB442+'6. FTNC Autres (inclus)'!AB442</f>
        <v>0</v>
      </c>
      <c r="AC442" s="441">
        <f>'2. FTNC CAN'!AC442+'3. FTNC USD'!AC442+'4. FTNC EUR'!AC442+'5. FTNC GBP'!AC442+'6. FTNC Autres (inclus)'!AC442</f>
        <v>0</v>
      </c>
      <c r="AD442" s="996"/>
      <c r="AE442" s="997"/>
      <c r="AF442" s="998"/>
    </row>
    <row r="443" spans="1:32" ht="15" customHeight="1" x14ac:dyDescent="0.2">
      <c r="A443" s="232">
        <v>148</v>
      </c>
      <c r="B443" s="474"/>
      <c r="C443" s="267"/>
      <c r="D443" s="267"/>
      <c r="E443" s="483"/>
      <c r="F443" s="915" t="s">
        <v>567</v>
      </c>
      <c r="G443" s="916"/>
      <c r="H443" s="916"/>
      <c r="I443" s="916"/>
      <c r="J443" s="916"/>
      <c r="K443" s="916"/>
      <c r="L443" s="917"/>
      <c r="M443" s="441">
        <f>'2. FTNC CAN'!M443+'3. FTNC USD'!M443+'4. FTNC EUR'!M443+'5. FTNC GBP'!M443+'6. FTNC Autres (inclus)'!M443</f>
        <v>0</v>
      </c>
      <c r="N443" s="446">
        <f>'2. FTNC CAN'!N443+'3. FTNC USD'!N443+'4. FTNC EUR'!N443+'5. FTNC GBP'!N443+'6. FTNC Autres (inclus)'!N443</f>
        <v>0</v>
      </c>
      <c r="O443" s="443">
        <f>'2. FTNC CAN'!O443+'3. FTNC USD'!O443+'4. FTNC EUR'!O443+'5. FTNC GBP'!O443+'6. FTNC Autres (inclus)'!O443</f>
        <v>0</v>
      </c>
      <c r="P443" s="443">
        <f>'2. FTNC CAN'!P443+'3. FTNC USD'!P443+'4. FTNC EUR'!P443+'5. FTNC GBP'!P443+'6. FTNC Autres (inclus)'!P443</f>
        <v>0</v>
      </c>
      <c r="Q443" s="445">
        <f>'2. FTNC CAN'!Q443+'3. FTNC USD'!Q443+'4. FTNC EUR'!Q443+'5. FTNC GBP'!Q443+'6. FTNC Autres (inclus)'!Q443</f>
        <v>0</v>
      </c>
      <c r="R443" s="443">
        <f>'2. FTNC CAN'!R443+'3. FTNC USD'!R443+'4. FTNC EUR'!R443+'5. FTNC GBP'!R443+'6. FTNC Autres (inclus)'!R443</f>
        <v>0</v>
      </c>
      <c r="S443" s="444">
        <f>'2. FTNC CAN'!S443+'3. FTNC USD'!S443+'4. FTNC EUR'!S443+'5. FTNC GBP'!S443+'6. FTNC Autres (inclus)'!S443</f>
        <v>0</v>
      </c>
      <c r="T443" s="443">
        <f>'2. FTNC CAN'!T443+'3. FTNC USD'!T443+'4. FTNC EUR'!T443+'5. FTNC GBP'!T443+'6. FTNC Autres (inclus)'!T443</f>
        <v>0</v>
      </c>
      <c r="U443" s="444">
        <f>'2. FTNC CAN'!U443+'3. FTNC USD'!U443+'4. FTNC EUR'!U443+'5. FTNC GBP'!U443+'6. FTNC Autres (inclus)'!U443</f>
        <v>0</v>
      </c>
      <c r="V443" s="443">
        <f>'2. FTNC CAN'!V443+'3. FTNC USD'!V443+'4. FTNC EUR'!V443+'5. FTNC GBP'!V443+'6. FTNC Autres (inclus)'!V443</f>
        <v>0</v>
      </c>
      <c r="W443" s="444">
        <f>'2. FTNC CAN'!W443+'3. FTNC USD'!W443+'4. FTNC EUR'!W443+'5. FTNC GBP'!W443+'6. FTNC Autres (inclus)'!W443</f>
        <v>0</v>
      </c>
      <c r="X443" s="443">
        <f>'2. FTNC CAN'!X443+'3. FTNC USD'!X443+'4. FTNC EUR'!X443+'5. FTNC GBP'!X443+'6. FTNC Autres (inclus)'!X443</f>
        <v>0</v>
      </c>
      <c r="Y443" s="444">
        <f>'2. FTNC CAN'!Y443+'3. FTNC USD'!Y443+'4. FTNC EUR'!Y443+'5. FTNC GBP'!Y443+'6. FTNC Autres (inclus)'!Y443</f>
        <v>0</v>
      </c>
      <c r="Z443" s="443">
        <f>'2. FTNC CAN'!Z443+'3. FTNC USD'!Z443+'4. FTNC EUR'!Z443+'5. FTNC GBP'!Z443+'6. FTNC Autres (inclus)'!Z443</f>
        <v>0</v>
      </c>
      <c r="AA443" s="444">
        <f>'2. FTNC CAN'!AA443+'3. FTNC USD'!AA443+'4. FTNC EUR'!AA443+'5. FTNC GBP'!AA443+'6. FTNC Autres (inclus)'!AA443</f>
        <v>0</v>
      </c>
      <c r="AB443" s="447">
        <f>'2. FTNC CAN'!AB443+'3. FTNC USD'!AB443+'4. FTNC EUR'!AB443+'5. FTNC GBP'!AB443+'6. FTNC Autres (inclus)'!AB443</f>
        <v>0</v>
      </c>
      <c r="AC443" s="441">
        <f>'2. FTNC CAN'!AC443+'3. FTNC USD'!AC443+'4. FTNC EUR'!AC443+'5. FTNC GBP'!AC443+'6. FTNC Autres (inclus)'!AC443</f>
        <v>0</v>
      </c>
      <c r="AD443" s="996"/>
      <c r="AE443" s="997"/>
      <c r="AF443" s="998"/>
    </row>
    <row r="444" spans="1:32" ht="27.75" customHeight="1" x14ac:dyDescent="0.2">
      <c r="A444" s="232">
        <v>149</v>
      </c>
      <c r="B444" s="474"/>
      <c r="C444" s="267"/>
      <c r="D444" s="267"/>
      <c r="E444" s="483"/>
      <c r="F444" s="859" t="s">
        <v>431</v>
      </c>
      <c r="G444" s="860"/>
      <c r="H444" s="860"/>
      <c r="I444" s="860"/>
      <c r="J444" s="860"/>
      <c r="K444" s="860"/>
      <c r="L444" s="861"/>
      <c r="M444" s="441">
        <f>'2. FTNC CAN'!M444+'3. FTNC USD'!M444+'4. FTNC EUR'!M444+'5. FTNC GBP'!M444+'6. FTNC Autres (inclus)'!M444</f>
        <v>0</v>
      </c>
      <c r="N444" s="446">
        <f>'2. FTNC CAN'!N444+'3. FTNC USD'!N444+'4. FTNC EUR'!N444+'5. FTNC GBP'!N444+'6. FTNC Autres (inclus)'!N444</f>
        <v>0</v>
      </c>
      <c r="O444" s="443">
        <f>'2. FTNC CAN'!O444+'3. FTNC USD'!O444+'4. FTNC EUR'!O444+'5. FTNC GBP'!O444+'6. FTNC Autres (inclus)'!O444</f>
        <v>0</v>
      </c>
      <c r="P444" s="443">
        <f>'2. FTNC CAN'!P444+'3. FTNC USD'!P444+'4. FTNC EUR'!P444+'5. FTNC GBP'!P444+'6. FTNC Autres (inclus)'!P444</f>
        <v>0</v>
      </c>
      <c r="Q444" s="445">
        <f>'2. FTNC CAN'!Q444+'3. FTNC USD'!Q444+'4. FTNC EUR'!Q444+'5. FTNC GBP'!Q444+'6. FTNC Autres (inclus)'!Q444</f>
        <v>0</v>
      </c>
      <c r="R444" s="443">
        <f>'2. FTNC CAN'!R444+'3. FTNC USD'!R444+'4. FTNC EUR'!R444+'5. FTNC GBP'!R444+'6. FTNC Autres (inclus)'!R444</f>
        <v>0</v>
      </c>
      <c r="S444" s="444">
        <f>'2. FTNC CAN'!S444+'3. FTNC USD'!S444+'4. FTNC EUR'!S444+'5. FTNC GBP'!S444+'6. FTNC Autres (inclus)'!S444</f>
        <v>0</v>
      </c>
      <c r="T444" s="443">
        <f>'2. FTNC CAN'!T444+'3. FTNC USD'!T444+'4. FTNC EUR'!T444+'5. FTNC GBP'!T444+'6. FTNC Autres (inclus)'!T444</f>
        <v>0</v>
      </c>
      <c r="U444" s="444">
        <f>'2. FTNC CAN'!U444+'3. FTNC USD'!U444+'4. FTNC EUR'!U444+'5. FTNC GBP'!U444+'6. FTNC Autres (inclus)'!U444</f>
        <v>0</v>
      </c>
      <c r="V444" s="443">
        <f>'2. FTNC CAN'!V444+'3. FTNC USD'!V444+'4. FTNC EUR'!V444+'5. FTNC GBP'!V444+'6. FTNC Autres (inclus)'!V444</f>
        <v>0</v>
      </c>
      <c r="W444" s="444">
        <f>'2. FTNC CAN'!W444+'3. FTNC USD'!W444+'4. FTNC EUR'!W444+'5. FTNC GBP'!W444+'6. FTNC Autres (inclus)'!W444</f>
        <v>0</v>
      </c>
      <c r="X444" s="443">
        <f>'2. FTNC CAN'!X444+'3. FTNC USD'!X444+'4. FTNC EUR'!X444+'5. FTNC GBP'!X444+'6. FTNC Autres (inclus)'!X444</f>
        <v>0</v>
      </c>
      <c r="Y444" s="444">
        <f>'2. FTNC CAN'!Y444+'3. FTNC USD'!Y444+'4. FTNC EUR'!Y444+'5. FTNC GBP'!Y444+'6. FTNC Autres (inclus)'!Y444</f>
        <v>0</v>
      </c>
      <c r="Z444" s="443">
        <f>'2. FTNC CAN'!Z444+'3. FTNC USD'!Z444+'4. FTNC EUR'!Z444+'5. FTNC GBP'!Z444+'6. FTNC Autres (inclus)'!Z444</f>
        <v>0</v>
      </c>
      <c r="AA444" s="444">
        <f>'2. FTNC CAN'!AA444+'3. FTNC USD'!AA444+'4. FTNC EUR'!AA444+'5. FTNC GBP'!AA444+'6. FTNC Autres (inclus)'!AA444</f>
        <v>0</v>
      </c>
      <c r="AB444" s="447">
        <f>'2. FTNC CAN'!AB444+'3. FTNC USD'!AB444+'4. FTNC EUR'!AB444+'5. FTNC GBP'!AB444+'6. FTNC Autres (inclus)'!AB444</f>
        <v>0</v>
      </c>
      <c r="AC444" s="441">
        <f>'2. FTNC CAN'!AC444+'3. FTNC USD'!AC444+'4. FTNC EUR'!AC444+'5. FTNC GBP'!AC444+'6. FTNC Autres (inclus)'!AC444</f>
        <v>0</v>
      </c>
      <c r="AD444" s="996"/>
      <c r="AE444" s="997"/>
      <c r="AF444" s="998"/>
    </row>
    <row r="445" spans="1:32" ht="15" customHeight="1" x14ac:dyDescent="0.2">
      <c r="A445" s="232">
        <v>150</v>
      </c>
      <c r="B445" s="474"/>
      <c r="C445" s="267"/>
      <c r="D445" s="267"/>
      <c r="E445" s="853" t="s">
        <v>120</v>
      </c>
      <c r="F445" s="854"/>
      <c r="G445" s="854"/>
      <c r="H445" s="854"/>
      <c r="I445" s="854"/>
      <c r="J445" s="854"/>
      <c r="K445" s="854"/>
      <c r="L445" s="855"/>
      <c r="M445" s="407">
        <f>SUBTOTAL(9,M446:M447)</f>
        <v>0</v>
      </c>
      <c r="N445" s="410">
        <f t="shared" ref="N445" si="292">SUBTOTAL(9,N446:N447)</f>
        <v>0</v>
      </c>
      <c r="O445" s="414">
        <f t="shared" ref="O445" si="293">SUBTOTAL(9,O446:O447)</f>
        <v>0</v>
      </c>
      <c r="P445" s="413">
        <f t="shared" ref="P445" si="294">SUBTOTAL(9,P446:P447)</f>
        <v>0</v>
      </c>
      <c r="Q445" s="415">
        <f t="shared" ref="Q445" si="295">SUBTOTAL(9,Q446:Q447)</f>
        <v>0</v>
      </c>
      <c r="R445" s="414">
        <f t="shared" ref="R445" si="296">SUBTOTAL(9,R446:R447)</f>
        <v>0</v>
      </c>
      <c r="S445" s="414">
        <f t="shared" ref="S445" si="297">SUBTOTAL(9,S446:S447)</f>
        <v>0</v>
      </c>
      <c r="T445" s="414">
        <f t="shared" ref="T445" si="298">SUBTOTAL(9,T446:T447)</f>
        <v>0</v>
      </c>
      <c r="U445" s="414">
        <f t="shared" ref="U445" si="299">SUBTOTAL(9,U446:U447)</f>
        <v>0</v>
      </c>
      <c r="V445" s="414">
        <f t="shared" ref="V445" si="300">SUBTOTAL(9,V446:V447)</f>
        <v>0</v>
      </c>
      <c r="W445" s="414">
        <f t="shared" ref="W445" si="301">SUBTOTAL(9,W446:W447)</f>
        <v>0</v>
      </c>
      <c r="X445" s="414">
        <f t="shared" ref="X445" si="302">SUBTOTAL(9,X446:X447)</f>
        <v>0</v>
      </c>
      <c r="Y445" s="414">
        <f t="shared" ref="Y445" si="303">SUBTOTAL(9,Y446:Y447)</f>
        <v>0</v>
      </c>
      <c r="Z445" s="414">
        <f t="shared" ref="Z445" si="304">SUBTOTAL(9,Z446:Z447)</f>
        <v>0</v>
      </c>
      <c r="AA445" s="414">
        <f t="shared" ref="AA445" si="305">SUBTOTAL(9,AA446:AA447)</f>
        <v>0</v>
      </c>
      <c r="AB445" s="424">
        <f t="shared" ref="AB445" si="306">SUBTOTAL(9,AB446:AB447)</f>
        <v>0</v>
      </c>
      <c r="AC445" s="407">
        <f t="shared" ref="AC445" si="307">SUBTOTAL(9,AC446:AC447)</f>
        <v>0</v>
      </c>
      <c r="AD445" s="996"/>
      <c r="AE445" s="997"/>
      <c r="AF445" s="998"/>
    </row>
    <row r="446" spans="1:32" ht="15" customHeight="1" x14ac:dyDescent="0.2">
      <c r="A446" s="232">
        <v>151</v>
      </c>
      <c r="B446" s="474"/>
      <c r="C446" s="267"/>
      <c r="D446" s="267"/>
      <c r="E446" s="483"/>
      <c r="F446" s="856" t="s">
        <v>117</v>
      </c>
      <c r="G446" s="857"/>
      <c r="H446" s="857"/>
      <c r="I446" s="857"/>
      <c r="J446" s="857"/>
      <c r="K446" s="857"/>
      <c r="L446" s="858"/>
      <c r="M446" s="441">
        <f>'2. FTNC CAN'!M446+'3. FTNC USD'!M446+'4. FTNC EUR'!M446+'5. FTNC GBP'!M446+'6. FTNC Autres (inclus)'!M446</f>
        <v>0</v>
      </c>
      <c r="N446" s="446">
        <f>'2. FTNC CAN'!N446+'3. FTNC USD'!N446+'4. FTNC EUR'!N446+'5. FTNC GBP'!N446+'6. FTNC Autres (inclus)'!N446</f>
        <v>0</v>
      </c>
      <c r="O446" s="443">
        <f>'2. FTNC CAN'!O446+'3. FTNC USD'!O446+'4. FTNC EUR'!O446+'5. FTNC GBP'!O446+'6. FTNC Autres (inclus)'!O446</f>
        <v>0</v>
      </c>
      <c r="P446" s="443">
        <f>'2. FTNC CAN'!P446+'3. FTNC USD'!P446+'4. FTNC EUR'!P446+'5. FTNC GBP'!P446+'6. FTNC Autres (inclus)'!P446</f>
        <v>0</v>
      </c>
      <c r="Q446" s="445">
        <f>'2. FTNC CAN'!Q446+'3. FTNC USD'!Q446+'4. FTNC EUR'!Q446+'5. FTNC GBP'!Q446+'6. FTNC Autres (inclus)'!Q446</f>
        <v>0</v>
      </c>
      <c r="R446" s="443">
        <f>'2. FTNC CAN'!R446+'3. FTNC USD'!R446+'4. FTNC EUR'!R446+'5. FTNC GBP'!R446+'6. FTNC Autres (inclus)'!R446</f>
        <v>0</v>
      </c>
      <c r="S446" s="444">
        <f>'2. FTNC CAN'!S446+'3. FTNC USD'!S446+'4. FTNC EUR'!S446+'5. FTNC GBP'!S446+'6. FTNC Autres (inclus)'!S446</f>
        <v>0</v>
      </c>
      <c r="T446" s="443">
        <f>'2. FTNC CAN'!T446+'3. FTNC USD'!T446+'4. FTNC EUR'!T446+'5. FTNC GBP'!T446+'6. FTNC Autres (inclus)'!T446</f>
        <v>0</v>
      </c>
      <c r="U446" s="444">
        <f>'2. FTNC CAN'!U446+'3. FTNC USD'!U446+'4. FTNC EUR'!U446+'5. FTNC GBP'!U446+'6. FTNC Autres (inclus)'!U446</f>
        <v>0</v>
      </c>
      <c r="V446" s="443">
        <f>'2. FTNC CAN'!V446+'3. FTNC USD'!V446+'4. FTNC EUR'!V446+'5. FTNC GBP'!V446+'6. FTNC Autres (inclus)'!V446</f>
        <v>0</v>
      </c>
      <c r="W446" s="444">
        <f>'2. FTNC CAN'!W446+'3. FTNC USD'!W446+'4. FTNC EUR'!W446+'5. FTNC GBP'!W446+'6. FTNC Autres (inclus)'!W446</f>
        <v>0</v>
      </c>
      <c r="X446" s="443">
        <f>'2. FTNC CAN'!X446+'3. FTNC USD'!X446+'4. FTNC EUR'!X446+'5. FTNC GBP'!X446+'6. FTNC Autres (inclus)'!X446</f>
        <v>0</v>
      </c>
      <c r="Y446" s="444">
        <f>'2. FTNC CAN'!Y446+'3. FTNC USD'!Y446+'4. FTNC EUR'!Y446+'5. FTNC GBP'!Y446+'6. FTNC Autres (inclus)'!Y446</f>
        <v>0</v>
      </c>
      <c r="Z446" s="443">
        <f>'2. FTNC CAN'!Z446+'3. FTNC USD'!Z446+'4. FTNC EUR'!Z446+'5. FTNC GBP'!Z446+'6. FTNC Autres (inclus)'!Z446</f>
        <v>0</v>
      </c>
      <c r="AA446" s="444">
        <f>'2. FTNC CAN'!AA446+'3. FTNC USD'!AA446+'4. FTNC EUR'!AA446+'5. FTNC GBP'!AA446+'6. FTNC Autres (inclus)'!AA446</f>
        <v>0</v>
      </c>
      <c r="AB446" s="447">
        <f>'2. FTNC CAN'!AB446+'3. FTNC USD'!AB446+'4. FTNC EUR'!AB446+'5. FTNC GBP'!AB446+'6. FTNC Autres (inclus)'!AB446</f>
        <v>0</v>
      </c>
      <c r="AC446" s="441">
        <f>'2. FTNC CAN'!AC446+'3. FTNC USD'!AC446+'4. FTNC EUR'!AC446+'5. FTNC GBP'!AC446+'6. FTNC Autres (inclus)'!AC446</f>
        <v>0</v>
      </c>
      <c r="AD446" s="996"/>
      <c r="AE446" s="997"/>
      <c r="AF446" s="998"/>
    </row>
    <row r="447" spans="1:32" ht="15" customHeight="1" x14ac:dyDescent="0.2">
      <c r="A447" s="232">
        <v>152</v>
      </c>
      <c r="B447" s="474"/>
      <c r="C447" s="267"/>
      <c r="D447" s="267"/>
      <c r="E447" s="483"/>
      <c r="F447" s="859" t="s">
        <v>572</v>
      </c>
      <c r="G447" s="860"/>
      <c r="H447" s="860"/>
      <c r="I447" s="860"/>
      <c r="J447" s="860"/>
      <c r="K447" s="860"/>
      <c r="L447" s="861"/>
      <c r="M447" s="441">
        <f>'2. FTNC CAN'!M447+'3. FTNC USD'!M447+'4. FTNC EUR'!M447+'5. FTNC GBP'!M447+'6. FTNC Autres (inclus)'!M447</f>
        <v>0</v>
      </c>
      <c r="N447" s="446">
        <f>'2. FTNC CAN'!N447+'3. FTNC USD'!N447+'4. FTNC EUR'!N447+'5. FTNC GBP'!N447+'6. FTNC Autres (inclus)'!N447</f>
        <v>0</v>
      </c>
      <c r="O447" s="443">
        <f>'2. FTNC CAN'!O447+'3. FTNC USD'!O447+'4. FTNC EUR'!O447+'5. FTNC GBP'!O447+'6. FTNC Autres (inclus)'!O447</f>
        <v>0</v>
      </c>
      <c r="P447" s="443">
        <f>'2. FTNC CAN'!P447+'3. FTNC USD'!P447+'4. FTNC EUR'!P447+'5. FTNC GBP'!P447+'6. FTNC Autres (inclus)'!P447</f>
        <v>0</v>
      </c>
      <c r="Q447" s="445">
        <f>'2. FTNC CAN'!Q447+'3. FTNC USD'!Q447+'4. FTNC EUR'!Q447+'5. FTNC GBP'!Q447+'6. FTNC Autres (inclus)'!Q447</f>
        <v>0</v>
      </c>
      <c r="R447" s="443">
        <f>'2. FTNC CAN'!R447+'3. FTNC USD'!R447+'4. FTNC EUR'!R447+'5. FTNC GBP'!R447+'6. FTNC Autres (inclus)'!R447</f>
        <v>0</v>
      </c>
      <c r="S447" s="444">
        <f>'2. FTNC CAN'!S447+'3. FTNC USD'!S447+'4. FTNC EUR'!S447+'5. FTNC GBP'!S447+'6. FTNC Autres (inclus)'!S447</f>
        <v>0</v>
      </c>
      <c r="T447" s="443">
        <f>'2. FTNC CAN'!T447+'3. FTNC USD'!T447+'4. FTNC EUR'!T447+'5. FTNC GBP'!T447+'6. FTNC Autres (inclus)'!T447</f>
        <v>0</v>
      </c>
      <c r="U447" s="444">
        <f>'2. FTNC CAN'!U447+'3. FTNC USD'!U447+'4. FTNC EUR'!U447+'5. FTNC GBP'!U447+'6. FTNC Autres (inclus)'!U447</f>
        <v>0</v>
      </c>
      <c r="V447" s="443">
        <f>'2. FTNC CAN'!V447+'3. FTNC USD'!V447+'4. FTNC EUR'!V447+'5. FTNC GBP'!V447+'6. FTNC Autres (inclus)'!V447</f>
        <v>0</v>
      </c>
      <c r="W447" s="444">
        <f>'2. FTNC CAN'!W447+'3. FTNC USD'!W447+'4. FTNC EUR'!W447+'5. FTNC GBP'!W447+'6. FTNC Autres (inclus)'!W447</f>
        <v>0</v>
      </c>
      <c r="X447" s="443">
        <f>'2. FTNC CAN'!X447+'3. FTNC USD'!X447+'4. FTNC EUR'!X447+'5. FTNC GBP'!X447+'6. FTNC Autres (inclus)'!X447</f>
        <v>0</v>
      </c>
      <c r="Y447" s="444">
        <f>'2. FTNC CAN'!Y447+'3. FTNC USD'!Y447+'4. FTNC EUR'!Y447+'5. FTNC GBP'!Y447+'6. FTNC Autres (inclus)'!Y447</f>
        <v>0</v>
      </c>
      <c r="Z447" s="443">
        <f>'2. FTNC CAN'!Z447+'3. FTNC USD'!Z447+'4. FTNC EUR'!Z447+'5. FTNC GBP'!Z447+'6. FTNC Autres (inclus)'!Z447</f>
        <v>0</v>
      </c>
      <c r="AA447" s="444">
        <f>'2. FTNC CAN'!AA447+'3. FTNC USD'!AA447+'4. FTNC EUR'!AA447+'5. FTNC GBP'!AA447+'6. FTNC Autres (inclus)'!AA447</f>
        <v>0</v>
      </c>
      <c r="AB447" s="447">
        <f>'2. FTNC CAN'!AB447+'3. FTNC USD'!AB447+'4. FTNC EUR'!AB447+'5. FTNC GBP'!AB447+'6. FTNC Autres (inclus)'!AB447</f>
        <v>0</v>
      </c>
      <c r="AC447" s="441">
        <f>'2. FTNC CAN'!AC447+'3. FTNC USD'!AC447+'4. FTNC EUR'!AC447+'5. FTNC GBP'!AC447+'6. FTNC Autres (inclus)'!AC447</f>
        <v>0</v>
      </c>
      <c r="AD447" s="996"/>
      <c r="AE447" s="997"/>
      <c r="AF447" s="998"/>
    </row>
    <row r="448" spans="1:32" ht="15" customHeight="1" x14ac:dyDescent="0.2">
      <c r="A448" s="232">
        <v>153</v>
      </c>
      <c r="B448" s="474"/>
      <c r="C448" s="267"/>
      <c r="D448" s="267"/>
      <c r="E448" s="853" t="s">
        <v>121</v>
      </c>
      <c r="F448" s="854"/>
      <c r="G448" s="854"/>
      <c r="H448" s="854"/>
      <c r="I448" s="854"/>
      <c r="J448" s="854"/>
      <c r="K448" s="854"/>
      <c r="L448" s="855"/>
      <c r="M448" s="407">
        <f>SUBTOTAL(9,M449:M451)</f>
        <v>0</v>
      </c>
      <c r="N448" s="410">
        <f t="shared" ref="N448" si="308">SUBTOTAL(9,N449:N451)</f>
        <v>0</v>
      </c>
      <c r="O448" s="414">
        <f t="shared" ref="O448" si="309">SUBTOTAL(9,O449:O451)</f>
        <v>0</v>
      </c>
      <c r="P448" s="413">
        <f t="shared" ref="P448" si="310">SUBTOTAL(9,P449:P451)</f>
        <v>0</v>
      </c>
      <c r="Q448" s="415">
        <f t="shared" ref="Q448" si="311">SUBTOTAL(9,Q449:Q451)</f>
        <v>0</v>
      </c>
      <c r="R448" s="414">
        <f t="shared" ref="R448" si="312">SUBTOTAL(9,R449:R451)</f>
        <v>0</v>
      </c>
      <c r="S448" s="414">
        <f t="shared" ref="S448" si="313">SUBTOTAL(9,S449:S451)</f>
        <v>0</v>
      </c>
      <c r="T448" s="414">
        <f t="shared" ref="T448" si="314">SUBTOTAL(9,T449:T451)</f>
        <v>0</v>
      </c>
      <c r="U448" s="414">
        <f t="shared" ref="U448" si="315">SUBTOTAL(9,U449:U451)</f>
        <v>0</v>
      </c>
      <c r="V448" s="414">
        <f t="shared" ref="V448" si="316">SUBTOTAL(9,V449:V451)</f>
        <v>0</v>
      </c>
      <c r="W448" s="414">
        <f t="shared" ref="W448" si="317">SUBTOTAL(9,W449:W451)</f>
        <v>0</v>
      </c>
      <c r="X448" s="414">
        <f t="shared" ref="X448" si="318">SUBTOTAL(9,X449:X451)</f>
        <v>0</v>
      </c>
      <c r="Y448" s="414">
        <f t="shared" ref="Y448" si="319">SUBTOTAL(9,Y449:Y451)</f>
        <v>0</v>
      </c>
      <c r="Z448" s="414">
        <f t="shared" ref="Z448" si="320">SUBTOTAL(9,Z449:Z451)</f>
        <v>0</v>
      </c>
      <c r="AA448" s="414">
        <f t="shared" ref="AA448" si="321">SUBTOTAL(9,AA449:AA451)</f>
        <v>0</v>
      </c>
      <c r="AB448" s="424">
        <f t="shared" ref="AB448" si="322">SUBTOTAL(9,AB449:AB451)</f>
        <v>0</v>
      </c>
      <c r="AC448" s="407">
        <f t="shared" ref="AC448" si="323">SUBTOTAL(9,AC449:AC451)</f>
        <v>0</v>
      </c>
      <c r="AD448" s="996"/>
      <c r="AE448" s="997"/>
      <c r="AF448" s="998"/>
    </row>
    <row r="449" spans="1:32" ht="15" customHeight="1" x14ac:dyDescent="0.2">
      <c r="A449" s="232">
        <v>154</v>
      </c>
      <c r="B449" s="474"/>
      <c r="C449" s="267"/>
      <c r="D449" s="267"/>
      <c r="E449" s="483"/>
      <c r="F449" s="856" t="s">
        <v>122</v>
      </c>
      <c r="G449" s="857"/>
      <c r="H449" s="857"/>
      <c r="I449" s="857"/>
      <c r="J449" s="857"/>
      <c r="K449" s="857"/>
      <c r="L449" s="858"/>
      <c r="M449" s="441">
        <f>'2. FTNC CAN'!M449+'3. FTNC USD'!M449+'4. FTNC EUR'!M449+'5. FTNC GBP'!M449+'6. FTNC Autres (inclus)'!M449</f>
        <v>0</v>
      </c>
      <c r="N449" s="446">
        <f>'2. FTNC CAN'!N449+'3. FTNC USD'!N449+'4. FTNC EUR'!N449+'5. FTNC GBP'!N449+'6. FTNC Autres (inclus)'!N449</f>
        <v>0</v>
      </c>
      <c r="O449" s="443">
        <f>'2. FTNC CAN'!O449+'3. FTNC USD'!O449+'4. FTNC EUR'!O449+'5. FTNC GBP'!O449+'6. FTNC Autres (inclus)'!O449</f>
        <v>0</v>
      </c>
      <c r="P449" s="443">
        <f>'2. FTNC CAN'!P449+'3. FTNC USD'!P449+'4. FTNC EUR'!P449+'5. FTNC GBP'!P449+'6. FTNC Autres (inclus)'!P449</f>
        <v>0</v>
      </c>
      <c r="Q449" s="445">
        <f>'2. FTNC CAN'!Q449+'3. FTNC USD'!Q449+'4. FTNC EUR'!Q449+'5. FTNC GBP'!Q449+'6. FTNC Autres (inclus)'!Q449</f>
        <v>0</v>
      </c>
      <c r="R449" s="443">
        <f>'2. FTNC CAN'!R449+'3. FTNC USD'!R449+'4. FTNC EUR'!R449+'5. FTNC GBP'!R449+'6. FTNC Autres (inclus)'!R449</f>
        <v>0</v>
      </c>
      <c r="S449" s="444">
        <f>'2. FTNC CAN'!S449+'3. FTNC USD'!S449+'4. FTNC EUR'!S449+'5. FTNC GBP'!S449+'6. FTNC Autres (inclus)'!S449</f>
        <v>0</v>
      </c>
      <c r="T449" s="443">
        <f>'2. FTNC CAN'!T449+'3. FTNC USD'!T449+'4. FTNC EUR'!T449+'5. FTNC GBP'!T449+'6. FTNC Autres (inclus)'!T449</f>
        <v>0</v>
      </c>
      <c r="U449" s="444">
        <f>'2. FTNC CAN'!U449+'3. FTNC USD'!U449+'4. FTNC EUR'!U449+'5. FTNC GBP'!U449+'6. FTNC Autres (inclus)'!U449</f>
        <v>0</v>
      </c>
      <c r="V449" s="443">
        <f>'2. FTNC CAN'!V449+'3. FTNC USD'!V449+'4. FTNC EUR'!V449+'5. FTNC GBP'!V449+'6. FTNC Autres (inclus)'!V449</f>
        <v>0</v>
      </c>
      <c r="W449" s="444">
        <f>'2. FTNC CAN'!W449+'3. FTNC USD'!W449+'4. FTNC EUR'!W449+'5. FTNC GBP'!W449+'6. FTNC Autres (inclus)'!W449</f>
        <v>0</v>
      </c>
      <c r="X449" s="443">
        <f>'2. FTNC CAN'!X449+'3. FTNC USD'!X449+'4. FTNC EUR'!X449+'5. FTNC GBP'!X449+'6. FTNC Autres (inclus)'!X449</f>
        <v>0</v>
      </c>
      <c r="Y449" s="444">
        <f>'2. FTNC CAN'!Y449+'3. FTNC USD'!Y449+'4. FTNC EUR'!Y449+'5. FTNC GBP'!Y449+'6. FTNC Autres (inclus)'!Y449</f>
        <v>0</v>
      </c>
      <c r="Z449" s="443">
        <f>'2. FTNC CAN'!Z449+'3. FTNC USD'!Z449+'4. FTNC EUR'!Z449+'5. FTNC GBP'!Z449+'6. FTNC Autres (inclus)'!Z449</f>
        <v>0</v>
      </c>
      <c r="AA449" s="444">
        <f>'2. FTNC CAN'!AA449+'3. FTNC USD'!AA449+'4. FTNC EUR'!AA449+'5. FTNC GBP'!AA449+'6. FTNC Autres (inclus)'!AA449</f>
        <v>0</v>
      </c>
      <c r="AB449" s="447">
        <f>'2. FTNC CAN'!AB449+'3. FTNC USD'!AB449+'4. FTNC EUR'!AB449+'5. FTNC GBP'!AB449+'6. FTNC Autres (inclus)'!AB449</f>
        <v>0</v>
      </c>
      <c r="AC449" s="441">
        <f>'2. FTNC CAN'!AC449+'3. FTNC USD'!AC449+'4. FTNC EUR'!AC449+'5. FTNC GBP'!AC449+'6. FTNC Autres (inclus)'!AC449</f>
        <v>0</v>
      </c>
      <c r="AD449" s="996"/>
      <c r="AE449" s="997"/>
      <c r="AF449" s="998"/>
    </row>
    <row r="450" spans="1:32" ht="15" customHeight="1" x14ac:dyDescent="0.2">
      <c r="A450" s="232">
        <v>155</v>
      </c>
      <c r="B450" s="474"/>
      <c r="C450" s="267"/>
      <c r="D450" s="267"/>
      <c r="E450" s="483"/>
      <c r="F450" s="915" t="s">
        <v>573</v>
      </c>
      <c r="G450" s="916"/>
      <c r="H450" s="916"/>
      <c r="I450" s="916"/>
      <c r="J450" s="916"/>
      <c r="K450" s="916"/>
      <c r="L450" s="917"/>
      <c r="M450" s="441">
        <f>'2. FTNC CAN'!M450+'3. FTNC USD'!M450+'4. FTNC EUR'!M450+'5. FTNC GBP'!M450+'6. FTNC Autres (inclus)'!M450</f>
        <v>0</v>
      </c>
      <c r="N450" s="446">
        <f>'2. FTNC CAN'!N450+'3. FTNC USD'!N450+'4. FTNC EUR'!N450+'5. FTNC GBP'!N450+'6. FTNC Autres (inclus)'!N450</f>
        <v>0</v>
      </c>
      <c r="O450" s="443">
        <f>'2. FTNC CAN'!O450+'3. FTNC USD'!O450+'4. FTNC EUR'!O450+'5. FTNC GBP'!O450+'6. FTNC Autres (inclus)'!O450</f>
        <v>0</v>
      </c>
      <c r="P450" s="443">
        <f>'2. FTNC CAN'!P450+'3. FTNC USD'!P450+'4. FTNC EUR'!P450+'5. FTNC GBP'!P450+'6. FTNC Autres (inclus)'!P450</f>
        <v>0</v>
      </c>
      <c r="Q450" s="445">
        <f>'2. FTNC CAN'!Q450+'3. FTNC USD'!Q450+'4. FTNC EUR'!Q450+'5. FTNC GBP'!Q450+'6. FTNC Autres (inclus)'!Q450</f>
        <v>0</v>
      </c>
      <c r="R450" s="443">
        <f>'2. FTNC CAN'!R450+'3. FTNC USD'!R450+'4. FTNC EUR'!R450+'5. FTNC GBP'!R450+'6. FTNC Autres (inclus)'!R450</f>
        <v>0</v>
      </c>
      <c r="S450" s="444">
        <f>'2. FTNC CAN'!S450+'3. FTNC USD'!S450+'4. FTNC EUR'!S450+'5. FTNC GBP'!S450+'6. FTNC Autres (inclus)'!S450</f>
        <v>0</v>
      </c>
      <c r="T450" s="443">
        <f>'2. FTNC CAN'!T450+'3. FTNC USD'!T450+'4. FTNC EUR'!T450+'5. FTNC GBP'!T450+'6. FTNC Autres (inclus)'!T450</f>
        <v>0</v>
      </c>
      <c r="U450" s="444">
        <f>'2. FTNC CAN'!U450+'3. FTNC USD'!U450+'4. FTNC EUR'!U450+'5. FTNC GBP'!U450+'6. FTNC Autres (inclus)'!U450</f>
        <v>0</v>
      </c>
      <c r="V450" s="443">
        <f>'2. FTNC CAN'!V450+'3. FTNC USD'!V450+'4. FTNC EUR'!V450+'5. FTNC GBP'!V450+'6. FTNC Autres (inclus)'!V450</f>
        <v>0</v>
      </c>
      <c r="W450" s="444">
        <f>'2. FTNC CAN'!W450+'3. FTNC USD'!W450+'4. FTNC EUR'!W450+'5. FTNC GBP'!W450+'6. FTNC Autres (inclus)'!W450</f>
        <v>0</v>
      </c>
      <c r="X450" s="443">
        <f>'2. FTNC CAN'!X450+'3. FTNC USD'!X450+'4. FTNC EUR'!X450+'5. FTNC GBP'!X450+'6. FTNC Autres (inclus)'!X450</f>
        <v>0</v>
      </c>
      <c r="Y450" s="444">
        <f>'2. FTNC CAN'!Y450+'3. FTNC USD'!Y450+'4. FTNC EUR'!Y450+'5. FTNC GBP'!Y450+'6. FTNC Autres (inclus)'!Y450</f>
        <v>0</v>
      </c>
      <c r="Z450" s="443">
        <f>'2. FTNC CAN'!Z450+'3. FTNC USD'!Z450+'4. FTNC EUR'!Z450+'5. FTNC GBP'!Z450+'6. FTNC Autres (inclus)'!Z450</f>
        <v>0</v>
      </c>
      <c r="AA450" s="444">
        <f>'2. FTNC CAN'!AA450+'3. FTNC USD'!AA450+'4. FTNC EUR'!AA450+'5. FTNC GBP'!AA450+'6. FTNC Autres (inclus)'!AA450</f>
        <v>0</v>
      </c>
      <c r="AB450" s="447">
        <f>'2. FTNC CAN'!AB450+'3. FTNC USD'!AB450+'4. FTNC EUR'!AB450+'5. FTNC GBP'!AB450+'6. FTNC Autres (inclus)'!AB450</f>
        <v>0</v>
      </c>
      <c r="AC450" s="441">
        <f>'2. FTNC CAN'!AC450+'3. FTNC USD'!AC450+'4. FTNC EUR'!AC450+'5. FTNC GBP'!AC450+'6. FTNC Autres (inclus)'!AC450</f>
        <v>0</v>
      </c>
      <c r="AD450" s="996"/>
      <c r="AE450" s="997"/>
      <c r="AF450" s="998"/>
    </row>
    <row r="451" spans="1:32" ht="27.75" customHeight="1" x14ac:dyDescent="0.2">
      <c r="A451" s="232">
        <v>156</v>
      </c>
      <c r="B451" s="545"/>
      <c r="C451" s="267"/>
      <c r="D451" s="267"/>
      <c r="E451" s="485"/>
      <c r="F451" s="915" t="s">
        <v>432</v>
      </c>
      <c r="G451" s="916"/>
      <c r="H451" s="916"/>
      <c r="I451" s="916"/>
      <c r="J451" s="916"/>
      <c r="K451" s="916"/>
      <c r="L451" s="917"/>
      <c r="M451" s="441">
        <f>'2. FTNC CAN'!M451+'3. FTNC USD'!M451+'4. FTNC EUR'!M451+'5. FTNC GBP'!M451+'6. FTNC Autres (inclus)'!M451</f>
        <v>0</v>
      </c>
      <c r="N451" s="446">
        <f>'2. FTNC CAN'!N451+'3. FTNC USD'!N451+'4. FTNC EUR'!N451+'5. FTNC GBP'!N451+'6. FTNC Autres (inclus)'!N451</f>
        <v>0</v>
      </c>
      <c r="O451" s="443">
        <f>'2. FTNC CAN'!O451+'3. FTNC USD'!O451+'4. FTNC EUR'!O451+'5. FTNC GBP'!O451+'6. FTNC Autres (inclus)'!O451</f>
        <v>0</v>
      </c>
      <c r="P451" s="443">
        <f>'2. FTNC CAN'!P451+'3. FTNC USD'!P451+'4. FTNC EUR'!P451+'5. FTNC GBP'!P451+'6. FTNC Autres (inclus)'!P451</f>
        <v>0</v>
      </c>
      <c r="Q451" s="445">
        <f>'2. FTNC CAN'!Q451+'3. FTNC USD'!Q451+'4. FTNC EUR'!Q451+'5. FTNC GBP'!Q451+'6. FTNC Autres (inclus)'!Q451</f>
        <v>0</v>
      </c>
      <c r="R451" s="443">
        <f>'2. FTNC CAN'!R451+'3. FTNC USD'!R451+'4. FTNC EUR'!R451+'5. FTNC GBP'!R451+'6. FTNC Autres (inclus)'!R451</f>
        <v>0</v>
      </c>
      <c r="S451" s="444">
        <f>'2. FTNC CAN'!S451+'3. FTNC USD'!S451+'4. FTNC EUR'!S451+'5. FTNC GBP'!S451+'6. FTNC Autres (inclus)'!S451</f>
        <v>0</v>
      </c>
      <c r="T451" s="443">
        <f>'2. FTNC CAN'!T451+'3. FTNC USD'!T451+'4. FTNC EUR'!T451+'5. FTNC GBP'!T451+'6. FTNC Autres (inclus)'!T451</f>
        <v>0</v>
      </c>
      <c r="U451" s="444">
        <f>'2. FTNC CAN'!U451+'3. FTNC USD'!U451+'4. FTNC EUR'!U451+'5. FTNC GBP'!U451+'6. FTNC Autres (inclus)'!U451</f>
        <v>0</v>
      </c>
      <c r="V451" s="443">
        <f>'2. FTNC CAN'!V451+'3. FTNC USD'!V451+'4. FTNC EUR'!V451+'5. FTNC GBP'!V451+'6. FTNC Autres (inclus)'!V451</f>
        <v>0</v>
      </c>
      <c r="W451" s="444">
        <f>'2. FTNC CAN'!W451+'3. FTNC USD'!W451+'4. FTNC EUR'!W451+'5. FTNC GBP'!W451+'6. FTNC Autres (inclus)'!W451</f>
        <v>0</v>
      </c>
      <c r="X451" s="443">
        <f>'2. FTNC CAN'!X451+'3. FTNC USD'!X451+'4. FTNC EUR'!X451+'5. FTNC GBP'!X451+'6. FTNC Autres (inclus)'!X451</f>
        <v>0</v>
      </c>
      <c r="Y451" s="444">
        <f>'2. FTNC CAN'!Y451+'3. FTNC USD'!Y451+'4. FTNC EUR'!Y451+'5. FTNC GBP'!Y451+'6. FTNC Autres (inclus)'!Y451</f>
        <v>0</v>
      </c>
      <c r="Z451" s="443">
        <f>'2. FTNC CAN'!Z451+'3. FTNC USD'!Z451+'4. FTNC EUR'!Z451+'5. FTNC GBP'!Z451+'6. FTNC Autres (inclus)'!Z451</f>
        <v>0</v>
      </c>
      <c r="AA451" s="444">
        <f>'2. FTNC CAN'!AA451+'3. FTNC USD'!AA451+'4. FTNC EUR'!AA451+'5. FTNC GBP'!AA451+'6. FTNC Autres (inclus)'!AA451</f>
        <v>0</v>
      </c>
      <c r="AB451" s="447">
        <f>'2. FTNC CAN'!AB451+'3. FTNC USD'!AB451+'4. FTNC EUR'!AB451+'5. FTNC GBP'!AB451+'6. FTNC Autres (inclus)'!AB451</f>
        <v>0</v>
      </c>
      <c r="AC451" s="441">
        <f>'2. FTNC CAN'!AC451+'3. FTNC USD'!AC451+'4. FTNC EUR'!AC451+'5. FTNC GBP'!AC451+'6. FTNC Autres (inclus)'!AC451</f>
        <v>0</v>
      </c>
      <c r="AD451" s="996"/>
      <c r="AE451" s="997"/>
      <c r="AF451" s="998"/>
    </row>
    <row r="452" spans="1:32" ht="15" customHeight="1" x14ac:dyDescent="0.2">
      <c r="A452" s="232">
        <v>157</v>
      </c>
      <c r="B452" s="545"/>
      <c r="C452" s="267"/>
      <c r="D452" s="727"/>
      <c r="E452" s="853" t="s">
        <v>546</v>
      </c>
      <c r="F452" s="854"/>
      <c r="G452" s="854"/>
      <c r="H452" s="854"/>
      <c r="I452" s="854"/>
      <c r="J452" s="854"/>
      <c r="K452" s="854"/>
      <c r="L452" s="855"/>
      <c r="M452" s="407">
        <f>SUBTOTAL(9,M453:M454)</f>
        <v>0</v>
      </c>
      <c r="N452" s="410">
        <f t="shared" ref="N452:AC452" si="324">SUBTOTAL(9,N453:N454)</f>
        <v>0</v>
      </c>
      <c r="O452" s="414">
        <f t="shared" si="324"/>
        <v>0</v>
      </c>
      <c r="P452" s="413">
        <f t="shared" si="324"/>
        <v>0</v>
      </c>
      <c r="Q452" s="415">
        <f t="shared" si="324"/>
        <v>0</v>
      </c>
      <c r="R452" s="414">
        <f t="shared" si="324"/>
        <v>0</v>
      </c>
      <c r="S452" s="414">
        <f t="shared" si="324"/>
        <v>0</v>
      </c>
      <c r="T452" s="414">
        <f t="shared" si="324"/>
        <v>0</v>
      </c>
      <c r="U452" s="414">
        <f t="shared" si="324"/>
        <v>0</v>
      </c>
      <c r="V452" s="414">
        <f t="shared" si="324"/>
        <v>0</v>
      </c>
      <c r="W452" s="414">
        <f t="shared" si="324"/>
        <v>0</v>
      </c>
      <c r="X452" s="414">
        <f t="shared" si="324"/>
        <v>0</v>
      </c>
      <c r="Y452" s="414">
        <f t="shared" si="324"/>
        <v>0</v>
      </c>
      <c r="Z452" s="414">
        <f t="shared" si="324"/>
        <v>0</v>
      </c>
      <c r="AA452" s="414">
        <f t="shared" si="324"/>
        <v>0</v>
      </c>
      <c r="AB452" s="424">
        <f t="shared" si="324"/>
        <v>0</v>
      </c>
      <c r="AC452" s="407">
        <f t="shared" si="324"/>
        <v>0</v>
      </c>
      <c r="AD452" s="996"/>
      <c r="AE452" s="997"/>
      <c r="AF452" s="998"/>
    </row>
    <row r="453" spans="1:32" ht="15" customHeight="1" x14ac:dyDescent="0.2">
      <c r="A453" s="232">
        <v>158</v>
      </c>
      <c r="B453" s="474"/>
      <c r="C453" s="267"/>
      <c r="D453" s="267"/>
      <c r="E453" s="483"/>
      <c r="F453" s="856" t="s">
        <v>547</v>
      </c>
      <c r="G453" s="857"/>
      <c r="H453" s="857"/>
      <c r="I453" s="857"/>
      <c r="J453" s="857"/>
      <c r="K453" s="857"/>
      <c r="L453" s="858"/>
      <c r="M453" s="441">
        <f>'2. FTNC CAN'!M453+'3. FTNC USD'!M453+'4. FTNC EUR'!M453+'5. FTNC GBP'!M453+'6. FTNC Autres (inclus)'!M453</f>
        <v>0</v>
      </c>
      <c r="N453" s="446">
        <f>'2. FTNC CAN'!N453+'3. FTNC USD'!N453+'4. FTNC EUR'!N453+'5. FTNC GBP'!N453+'6. FTNC Autres (inclus)'!N453</f>
        <v>0</v>
      </c>
      <c r="O453" s="443">
        <f>'2. FTNC CAN'!O453+'3. FTNC USD'!O453+'4. FTNC EUR'!O453+'5. FTNC GBP'!O453+'6. FTNC Autres (inclus)'!O453</f>
        <v>0</v>
      </c>
      <c r="P453" s="443">
        <f>'2. FTNC CAN'!P453+'3. FTNC USD'!P453+'4. FTNC EUR'!P453+'5. FTNC GBP'!P453+'6. FTNC Autres (inclus)'!P453</f>
        <v>0</v>
      </c>
      <c r="Q453" s="445">
        <f>'2. FTNC CAN'!Q453+'3. FTNC USD'!Q453+'4. FTNC EUR'!Q453+'5. FTNC GBP'!Q453+'6. FTNC Autres (inclus)'!Q453</f>
        <v>0</v>
      </c>
      <c r="R453" s="443">
        <f>'2. FTNC CAN'!R453+'3. FTNC USD'!R453+'4. FTNC EUR'!R453+'5. FTNC GBP'!R453+'6. FTNC Autres (inclus)'!R453</f>
        <v>0</v>
      </c>
      <c r="S453" s="444">
        <f>'2. FTNC CAN'!S453+'3. FTNC USD'!S453+'4. FTNC EUR'!S453+'5. FTNC GBP'!S453+'6. FTNC Autres (inclus)'!S453</f>
        <v>0</v>
      </c>
      <c r="T453" s="443">
        <f>'2. FTNC CAN'!T453+'3. FTNC USD'!T453+'4. FTNC EUR'!T453+'5. FTNC GBP'!T453+'6. FTNC Autres (inclus)'!T453</f>
        <v>0</v>
      </c>
      <c r="U453" s="444">
        <f>'2. FTNC CAN'!U453+'3. FTNC USD'!U453+'4. FTNC EUR'!U453+'5. FTNC GBP'!U453+'6. FTNC Autres (inclus)'!U453</f>
        <v>0</v>
      </c>
      <c r="V453" s="443">
        <f>'2. FTNC CAN'!V453+'3. FTNC USD'!V453+'4. FTNC EUR'!V453+'5. FTNC GBP'!V453+'6. FTNC Autres (inclus)'!V453</f>
        <v>0</v>
      </c>
      <c r="W453" s="444">
        <f>'2. FTNC CAN'!W453+'3. FTNC USD'!W453+'4. FTNC EUR'!W453+'5. FTNC GBP'!W453+'6. FTNC Autres (inclus)'!W453</f>
        <v>0</v>
      </c>
      <c r="X453" s="443">
        <f>'2. FTNC CAN'!X453+'3. FTNC USD'!X453+'4. FTNC EUR'!X453+'5. FTNC GBP'!X453+'6. FTNC Autres (inclus)'!X453</f>
        <v>0</v>
      </c>
      <c r="Y453" s="444">
        <f>'2. FTNC CAN'!Y453+'3. FTNC USD'!Y453+'4. FTNC EUR'!Y453+'5. FTNC GBP'!Y453+'6. FTNC Autres (inclus)'!Y453</f>
        <v>0</v>
      </c>
      <c r="Z453" s="443">
        <f>'2. FTNC CAN'!Z453+'3. FTNC USD'!Z453+'4. FTNC EUR'!Z453+'5. FTNC GBP'!Z453+'6. FTNC Autres (inclus)'!Z453</f>
        <v>0</v>
      </c>
      <c r="AA453" s="444">
        <f>'2. FTNC CAN'!AA453+'3. FTNC USD'!AA453+'4. FTNC EUR'!AA453+'5. FTNC GBP'!AA453+'6. FTNC Autres (inclus)'!AA453</f>
        <v>0</v>
      </c>
      <c r="AB453" s="447">
        <f>'2. FTNC CAN'!AB453+'3. FTNC USD'!AB453+'4. FTNC EUR'!AB453+'5. FTNC GBP'!AB453+'6. FTNC Autres (inclus)'!AB453</f>
        <v>0</v>
      </c>
      <c r="AC453" s="441">
        <f>'2. FTNC CAN'!AC453+'3. FTNC USD'!AC453+'4. FTNC EUR'!AC453+'5. FTNC GBP'!AC453+'6. FTNC Autres (inclus)'!AC453</f>
        <v>0</v>
      </c>
      <c r="AD453" s="996"/>
      <c r="AE453" s="997"/>
      <c r="AF453" s="998"/>
    </row>
    <row r="454" spans="1:32" ht="15" customHeight="1" x14ac:dyDescent="0.2">
      <c r="A454" s="232">
        <v>159</v>
      </c>
      <c r="B454" s="640"/>
      <c r="C454" s="620"/>
      <c r="D454" s="620"/>
      <c r="E454" s="648"/>
      <c r="F454" s="915" t="s">
        <v>570</v>
      </c>
      <c r="G454" s="916"/>
      <c r="H454" s="916"/>
      <c r="I454" s="916"/>
      <c r="J454" s="916"/>
      <c r="K454" s="916"/>
      <c r="L454" s="1028"/>
      <c r="M454" s="441">
        <f>'2. FTNC CAN'!M454+'3. FTNC USD'!M454+'4. FTNC EUR'!M454+'5. FTNC GBP'!M454+'6. FTNC Autres (inclus)'!M454</f>
        <v>0</v>
      </c>
      <c r="N454" s="446">
        <f>'2. FTNC CAN'!N454+'3. FTNC USD'!N454+'4. FTNC EUR'!N454+'5. FTNC GBP'!N454+'6. FTNC Autres (inclus)'!N454</f>
        <v>0</v>
      </c>
      <c r="O454" s="443">
        <f>'2. FTNC CAN'!O454+'3. FTNC USD'!O454+'4. FTNC EUR'!O454+'5. FTNC GBP'!O454+'6. FTNC Autres (inclus)'!O454</f>
        <v>0</v>
      </c>
      <c r="P454" s="443">
        <f>'2. FTNC CAN'!P454+'3. FTNC USD'!P454+'4. FTNC EUR'!P454+'5. FTNC GBP'!P454+'6. FTNC Autres (inclus)'!P454</f>
        <v>0</v>
      </c>
      <c r="Q454" s="445">
        <f>'2. FTNC CAN'!Q454+'3. FTNC USD'!Q454+'4. FTNC EUR'!Q454+'5. FTNC GBP'!Q454+'6. FTNC Autres (inclus)'!Q454</f>
        <v>0</v>
      </c>
      <c r="R454" s="443">
        <f>'2. FTNC CAN'!R454+'3. FTNC USD'!R454+'4. FTNC EUR'!R454+'5. FTNC GBP'!R454+'6. FTNC Autres (inclus)'!R454</f>
        <v>0</v>
      </c>
      <c r="S454" s="444">
        <f>'2. FTNC CAN'!S454+'3. FTNC USD'!S454+'4. FTNC EUR'!S454+'5. FTNC GBP'!S454+'6. FTNC Autres (inclus)'!S454</f>
        <v>0</v>
      </c>
      <c r="T454" s="443">
        <f>'2. FTNC CAN'!T454+'3. FTNC USD'!T454+'4. FTNC EUR'!T454+'5. FTNC GBP'!T454+'6. FTNC Autres (inclus)'!T454</f>
        <v>0</v>
      </c>
      <c r="U454" s="444">
        <f>'2. FTNC CAN'!U454+'3. FTNC USD'!U454+'4. FTNC EUR'!U454+'5. FTNC GBP'!U454+'6. FTNC Autres (inclus)'!U454</f>
        <v>0</v>
      </c>
      <c r="V454" s="443">
        <f>'2. FTNC CAN'!V454+'3. FTNC USD'!V454+'4. FTNC EUR'!V454+'5. FTNC GBP'!V454+'6. FTNC Autres (inclus)'!V454</f>
        <v>0</v>
      </c>
      <c r="W454" s="444">
        <f>'2. FTNC CAN'!W454+'3. FTNC USD'!W454+'4. FTNC EUR'!W454+'5. FTNC GBP'!W454+'6. FTNC Autres (inclus)'!W454</f>
        <v>0</v>
      </c>
      <c r="X454" s="443">
        <f>'2. FTNC CAN'!X454+'3. FTNC USD'!X454+'4. FTNC EUR'!X454+'5. FTNC GBP'!X454+'6. FTNC Autres (inclus)'!X454</f>
        <v>0</v>
      </c>
      <c r="Y454" s="444">
        <f>'2. FTNC CAN'!Y454+'3. FTNC USD'!Y454+'4. FTNC EUR'!Y454+'5. FTNC GBP'!Y454+'6. FTNC Autres (inclus)'!Y454</f>
        <v>0</v>
      </c>
      <c r="Z454" s="443">
        <f>'2. FTNC CAN'!Z454+'3. FTNC USD'!Z454+'4. FTNC EUR'!Z454+'5. FTNC GBP'!Z454+'6. FTNC Autres (inclus)'!Z454</f>
        <v>0</v>
      </c>
      <c r="AA454" s="444">
        <f>'2. FTNC CAN'!AA454+'3. FTNC USD'!AA454+'4. FTNC EUR'!AA454+'5. FTNC GBP'!AA454+'6. FTNC Autres (inclus)'!AA454</f>
        <v>0</v>
      </c>
      <c r="AB454" s="447">
        <f>'2. FTNC CAN'!AB454+'3. FTNC USD'!AB454+'4. FTNC EUR'!AB454+'5. FTNC GBP'!AB454+'6. FTNC Autres (inclus)'!AB454</f>
        <v>0</v>
      </c>
      <c r="AC454" s="441">
        <f>'2. FTNC CAN'!AC454+'3. FTNC USD'!AC454+'4. FTNC EUR'!AC454+'5. FTNC GBP'!AC454+'6. FTNC Autres (inclus)'!AC454</f>
        <v>0</v>
      </c>
      <c r="AD454" s="996"/>
      <c r="AE454" s="997"/>
      <c r="AF454" s="998"/>
    </row>
    <row r="455" spans="1:32" ht="15" customHeight="1" x14ac:dyDescent="0.2">
      <c r="A455" s="232">
        <v>160</v>
      </c>
      <c r="B455" s="474"/>
      <c r="C455" s="267"/>
      <c r="D455" s="267"/>
      <c r="E455" s="918" t="s">
        <v>548</v>
      </c>
      <c r="F455" s="919"/>
      <c r="G455" s="919"/>
      <c r="H455" s="919"/>
      <c r="I455" s="919"/>
      <c r="J455" s="919"/>
      <c r="K455" s="919"/>
      <c r="L455" s="920"/>
      <c r="M455" s="407">
        <f>SUBTOTAL(9,M456:M458)</f>
        <v>0</v>
      </c>
      <c r="N455" s="410">
        <f t="shared" ref="N455" si="325">SUBTOTAL(9,N456:N458)</f>
        <v>0</v>
      </c>
      <c r="O455" s="414">
        <f t="shared" ref="O455" si="326">SUBTOTAL(9,O456:O458)</f>
        <v>0</v>
      </c>
      <c r="P455" s="413">
        <f t="shared" ref="P455" si="327">SUBTOTAL(9,P456:P458)</f>
        <v>0</v>
      </c>
      <c r="Q455" s="415">
        <f t="shared" ref="Q455" si="328">SUBTOTAL(9,Q456:Q458)</f>
        <v>0</v>
      </c>
      <c r="R455" s="414">
        <f t="shared" ref="R455" si="329">SUBTOTAL(9,R456:R458)</f>
        <v>0</v>
      </c>
      <c r="S455" s="414">
        <f t="shared" ref="S455" si="330">SUBTOTAL(9,S456:S458)</f>
        <v>0</v>
      </c>
      <c r="T455" s="414">
        <f t="shared" ref="T455" si="331">SUBTOTAL(9,T456:T458)</f>
        <v>0</v>
      </c>
      <c r="U455" s="414">
        <f t="shared" ref="U455" si="332">SUBTOTAL(9,U456:U458)</f>
        <v>0</v>
      </c>
      <c r="V455" s="414">
        <f t="shared" ref="V455" si="333">SUBTOTAL(9,V456:V458)</f>
        <v>0</v>
      </c>
      <c r="W455" s="414">
        <f t="shared" ref="W455" si="334">SUBTOTAL(9,W456:W458)</f>
        <v>0</v>
      </c>
      <c r="X455" s="414">
        <f t="shared" ref="X455" si="335">SUBTOTAL(9,X456:X458)</f>
        <v>0</v>
      </c>
      <c r="Y455" s="414">
        <f t="shared" ref="Y455" si="336">SUBTOTAL(9,Y456:Y458)</f>
        <v>0</v>
      </c>
      <c r="Z455" s="414">
        <f t="shared" ref="Z455" si="337">SUBTOTAL(9,Z456:Z458)</f>
        <v>0</v>
      </c>
      <c r="AA455" s="414">
        <f t="shared" ref="AA455" si="338">SUBTOTAL(9,AA456:AA458)</f>
        <v>0</v>
      </c>
      <c r="AB455" s="424">
        <f t="shared" ref="AB455" si="339">SUBTOTAL(9,AB456:AB458)</f>
        <v>0</v>
      </c>
      <c r="AC455" s="407">
        <f t="shared" ref="AC455" si="340">SUBTOTAL(9,AC456:AC458)</f>
        <v>0</v>
      </c>
      <c r="AD455" s="996"/>
      <c r="AE455" s="997"/>
      <c r="AF455" s="998"/>
    </row>
    <row r="456" spans="1:32" ht="15" customHeight="1" x14ac:dyDescent="0.2">
      <c r="A456" s="232">
        <v>161</v>
      </c>
      <c r="B456" s="474"/>
      <c r="C456" s="267"/>
      <c r="D456" s="267"/>
      <c r="E456" s="483"/>
      <c r="F456" s="856" t="s">
        <v>549</v>
      </c>
      <c r="G456" s="857"/>
      <c r="H456" s="857"/>
      <c r="I456" s="857"/>
      <c r="J456" s="857"/>
      <c r="K456" s="857"/>
      <c r="L456" s="858"/>
      <c r="M456" s="441">
        <f>'2. FTNC CAN'!M456+'3. FTNC USD'!M456+'4. FTNC EUR'!M456+'5. FTNC GBP'!M456+'6. FTNC Autres (inclus)'!M456</f>
        <v>0</v>
      </c>
      <c r="N456" s="446">
        <f>'2. FTNC CAN'!N456+'3. FTNC USD'!N456+'4. FTNC EUR'!N456+'5. FTNC GBP'!N456+'6. FTNC Autres (inclus)'!N456</f>
        <v>0</v>
      </c>
      <c r="O456" s="443">
        <f>'2. FTNC CAN'!O456+'3. FTNC USD'!O456+'4. FTNC EUR'!O456+'5. FTNC GBP'!O456+'6. FTNC Autres (inclus)'!O456</f>
        <v>0</v>
      </c>
      <c r="P456" s="443">
        <f>'2. FTNC CAN'!P456+'3. FTNC USD'!P456+'4. FTNC EUR'!P456+'5. FTNC GBP'!P456+'6. FTNC Autres (inclus)'!P456</f>
        <v>0</v>
      </c>
      <c r="Q456" s="445">
        <f>'2. FTNC CAN'!Q453+'3. FTNC USD'!Q456+'4. FTNC EUR'!Q456+'5. FTNC GBP'!Q456+'6. FTNC Autres (inclus)'!Q456</f>
        <v>0</v>
      </c>
      <c r="R456" s="443">
        <f>'2. FTNC CAN'!R456+'3. FTNC USD'!R456+'4. FTNC EUR'!R456+'5. FTNC GBP'!R456+'6. FTNC Autres (inclus)'!R456</f>
        <v>0</v>
      </c>
      <c r="S456" s="444">
        <f>'2. FTNC CAN'!S456+'3. FTNC USD'!S456+'4. FTNC EUR'!S456+'5. FTNC GBP'!S456+'6. FTNC Autres (inclus)'!S456</f>
        <v>0</v>
      </c>
      <c r="T456" s="443">
        <f>'2. FTNC CAN'!T456+'3. FTNC USD'!T456+'4. FTNC EUR'!T456+'5. FTNC GBP'!T456+'6. FTNC Autres (inclus)'!T456</f>
        <v>0</v>
      </c>
      <c r="U456" s="444">
        <f>'2. FTNC CAN'!U456+'3. FTNC USD'!U456+'4. FTNC EUR'!U456+'5. FTNC GBP'!U456+'6. FTNC Autres (inclus)'!U456</f>
        <v>0</v>
      </c>
      <c r="V456" s="443">
        <f>'2. FTNC CAN'!V456+'3. FTNC USD'!V456+'4. FTNC EUR'!V456+'5. FTNC GBP'!V456+'6. FTNC Autres (inclus)'!V456</f>
        <v>0</v>
      </c>
      <c r="W456" s="444">
        <f>'2. FTNC CAN'!W456+'3. FTNC USD'!W456+'4. FTNC EUR'!W456+'5. FTNC GBP'!W456+'6. FTNC Autres (inclus)'!W456</f>
        <v>0</v>
      </c>
      <c r="X456" s="443">
        <f>'2. FTNC CAN'!X456+'3. FTNC USD'!X456+'4. FTNC EUR'!X456+'5. FTNC GBP'!X456+'6. FTNC Autres (inclus)'!X456</f>
        <v>0</v>
      </c>
      <c r="Y456" s="444">
        <f>'2. FTNC CAN'!Y456+'3. FTNC USD'!Y456+'4. FTNC EUR'!Y456+'5. FTNC GBP'!Y456+'6. FTNC Autres (inclus)'!Y456</f>
        <v>0</v>
      </c>
      <c r="Z456" s="443">
        <f>'2. FTNC CAN'!Z456+'3. FTNC USD'!Z456+'4. FTNC EUR'!Z456+'5. FTNC GBP'!Z456+'6. FTNC Autres (inclus)'!Z456</f>
        <v>0</v>
      </c>
      <c r="AA456" s="444">
        <f>'2. FTNC CAN'!AA456+'3. FTNC USD'!AA456+'4. FTNC EUR'!AA456+'5. FTNC GBP'!AA456+'6. FTNC Autres (inclus)'!AA456</f>
        <v>0</v>
      </c>
      <c r="AB456" s="447">
        <f>'2. FTNC CAN'!AB456+'3. FTNC USD'!AB456+'4. FTNC EUR'!AB456+'5. FTNC GBP'!AB456+'6. FTNC Autres (inclus)'!AB456</f>
        <v>0</v>
      </c>
      <c r="AC456" s="441">
        <f>'2. FTNC CAN'!AC456+'3. FTNC USD'!AC456+'4. FTNC EUR'!AC456+'5. FTNC GBP'!AC456+'6. FTNC Autres (inclus)'!AC456</f>
        <v>0</v>
      </c>
      <c r="AD456" s="996"/>
      <c r="AE456" s="997"/>
      <c r="AF456" s="998"/>
    </row>
    <row r="457" spans="1:32" ht="15" x14ac:dyDescent="0.2">
      <c r="A457" s="232">
        <v>162</v>
      </c>
      <c r="B457" s="474"/>
      <c r="C457" s="475"/>
      <c r="D457" s="475"/>
      <c r="E457" s="475"/>
      <c r="F457" s="915" t="s">
        <v>574</v>
      </c>
      <c r="G457" s="916"/>
      <c r="H457" s="916"/>
      <c r="I457" s="916"/>
      <c r="J457" s="916"/>
      <c r="K457" s="916"/>
      <c r="L457" s="917"/>
      <c r="M457" s="441">
        <f>'2. FTNC CAN'!M457+'3. FTNC USD'!M457+'4. FTNC EUR'!M457+'5. FTNC GBP'!M457+'6. FTNC Autres (inclus)'!M457</f>
        <v>0</v>
      </c>
      <c r="N457" s="446">
        <f>'2. FTNC CAN'!N457+'3. FTNC USD'!N457+'4. FTNC EUR'!N457+'5. FTNC GBP'!N457+'6. FTNC Autres (inclus)'!N457</f>
        <v>0</v>
      </c>
      <c r="O457" s="443">
        <f>'2. FTNC CAN'!O457+'3. FTNC USD'!O457+'4. FTNC EUR'!O457+'5. FTNC GBP'!O457+'6. FTNC Autres (inclus)'!O457</f>
        <v>0</v>
      </c>
      <c r="P457" s="443">
        <f>'2. FTNC CAN'!P457+'3. FTNC USD'!P457+'4. FTNC EUR'!P457+'5. FTNC GBP'!P457+'6. FTNC Autres (inclus)'!P457</f>
        <v>0</v>
      </c>
      <c r="Q457" s="445">
        <f>'2. FTNC CAN'!Q457+'3. FTNC USD'!Q457+'4. FTNC EUR'!Q457+'5. FTNC GBP'!Q457+'6. FTNC Autres (inclus)'!Q457</f>
        <v>0</v>
      </c>
      <c r="R457" s="443">
        <f>'2. FTNC CAN'!R457+'3. FTNC USD'!R457+'4. FTNC EUR'!R457+'5. FTNC GBP'!R457+'6. FTNC Autres (inclus)'!R457</f>
        <v>0</v>
      </c>
      <c r="S457" s="444">
        <f>'2. FTNC CAN'!S457+'3. FTNC USD'!S457+'4. FTNC EUR'!S457+'5. FTNC GBP'!S457+'6. FTNC Autres (inclus)'!S457</f>
        <v>0</v>
      </c>
      <c r="T457" s="443">
        <f>'2. FTNC CAN'!T457+'3. FTNC USD'!T457+'4. FTNC EUR'!T457+'5. FTNC GBP'!T457+'6. FTNC Autres (inclus)'!T457</f>
        <v>0</v>
      </c>
      <c r="U457" s="444">
        <f>'2. FTNC CAN'!U457+'3. FTNC USD'!U457+'4. FTNC EUR'!U457+'5. FTNC GBP'!U457+'6. FTNC Autres (inclus)'!U457</f>
        <v>0</v>
      </c>
      <c r="V457" s="443">
        <f>'2. FTNC CAN'!V457+'3. FTNC USD'!V457+'4. FTNC EUR'!V457+'5. FTNC GBP'!V457+'6. FTNC Autres (inclus)'!V457</f>
        <v>0</v>
      </c>
      <c r="W457" s="444">
        <f>'2. FTNC CAN'!W457+'3. FTNC USD'!W457+'4. FTNC EUR'!W457+'5. FTNC GBP'!W457+'6. FTNC Autres (inclus)'!W457</f>
        <v>0</v>
      </c>
      <c r="X457" s="443">
        <f>'2. FTNC CAN'!X457+'3. FTNC USD'!X457+'4. FTNC EUR'!X457+'5. FTNC GBP'!X457+'6. FTNC Autres (inclus)'!X457</f>
        <v>0</v>
      </c>
      <c r="Y457" s="444">
        <f>'2. FTNC CAN'!Y457+'3. FTNC USD'!Y457+'4. FTNC EUR'!Y457+'5. FTNC GBP'!Y457+'6. FTNC Autres (inclus)'!Y457</f>
        <v>0</v>
      </c>
      <c r="Z457" s="443">
        <f>'2. FTNC CAN'!Z457+'3. FTNC USD'!Z457+'4. FTNC EUR'!Z457+'5. FTNC GBP'!Z457+'6. FTNC Autres (inclus)'!Z457</f>
        <v>0</v>
      </c>
      <c r="AA457" s="444">
        <f>'2. FTNC CAN'!AA457+'3. FTNC USD'!AA457+'4. FTNC EUR'!AA457+'5. FTNC GBP'!AA457+'6. FTNC Autres (inclus)'!AA457</f>
        <v>0</v>
      </c>
      <c r="AB457" s="447">
        <f>'2. FTNC CAN'!AB457+'3. FTNC USD'!AB457+'4. FTNC EUR'!AB457+'5. FTNC GBP'!AB457+'6. FTNC Autres (inclus)'!AB457</f>
        <v>0</v>
      </c>
      <c r="AC457" s="441">
        <f>'2. FTNC CAN'!AC457+'3. FTNC USD'!AC457+'4. FTNC EUR'!AC457+'5. FTNC GBP'!AC457+'6. FTNC Autres (inclus)'!AC457</f>
        <v>0</v>
      </c>
      <c r="AD457" s="996"/>
      <c r="AE457" s="997"/>
      <c r="AF457" s="998"/>
    </row>
    <row r="458" spans="1:32" ht="27.75" customHeight="1" x14ac:dyDescent="0.2">
      <c r="A458" s="232">
        <v>163</v>
      </c>
      <c r="B458" s="474"/>
      <c r="C458" s="475"/>
      <c r="D458" s="475"/>
      <c r="E458" s="475"/>
      <c r="F458" s="859" t="s">
        <v>566</v>
      </c>
      <c r="G458" s="860"/>
      <c r="H458" s="860"/>
      <c r="I458" s="860"/>
      <c r="J458" s="860"/>
      <c r="K458" s="860"/>
      <c r="L458" s="861"/>
      <c r="M458" s="441">
        <f>'2. FTNC CAN'!M458+'3. FTNC USD'!M458+'4. FTNC EUR'!M458+'5. FTNC GBP'!M458+'6. FTNC Autres (inclus)'!M458</f>
        <v>0</v>
      </c>
      <c r="N458" s="446">
        <f>'2. FTNC CAN'!N458+'3. FTNC USD'!N458+'4. FTNC EUR'!N458+'5. FTNC GBP'!N458+'6. FTNC Autres (inclus)'!N458</f>
        <v>0</v>
      </c>
      <c r="O458" s="443">
        <f>'2. FTNC CAN'!O458+'3. FTNC USD'!O458+'4. FTNC EUR'!O458+'5. FTNC GBP'!O458+'6. FTNC Autres (inclus)'!O458</f>
        <v>0</v>
      </c>
      <c r="P458" s="443">
        <f>'2. FTNC CAN'!P458+'3. FTNC USD'!P458+'4. FTNC EUR'!P458+'5. FTNC GBP'!P458+'6. FTNC Autres (inclus)'!P458</f>
        <v>0</v>
      </c>
      <c r="Q458" s="445">
        <f>'2. FTNC CAN'!Q458+'3. FTNC USD'!Q458+'4. FTNC EUR'!Q458+'5. FTNC GBP'!Q458+'6. FTNC Autres (inclus)'!Q458</f>
        <v>0</v>
      </c>
      <c r="R458" s="443">
        <f>'2. FTNC CAN'!R458+'3. FTNC USD'!R458+'4. FTNC EUR'!R458+'5. FTNC GBP'!R458+'6. FTNC Autres (inclus)'!R458</f>
        <v>0</v>
      </c>
      <c r="S458" s="444">
        <f>'2. FTNC CAN'!S458+'3. FTNC USD'!S458+'4. FTNC EUR'!S458+'5. FTNC GBP'!S458+'6. FTNC Autres (inclus)'!S458</f>
        <v>0</v>
      </c>
      <c r="T458" s="443">
        <f>'2. FTNC CAN'!T458+'3. FTNC USD'!T458+'4. FTNC EUR'!T458+'5. FTNC GBP'!T458+'6. FTNC Autres (inclus)'!T458</f>
        <v>0</v>
      </c>
      <c r="U458" s="444">
        <f>'2. FTNC CAN'!U458+'3. FTNC USD'!U458+'4. FTNC EUR'!U458+'5. FTNC GBP'!U458+'6. FTNC Autres (inclus)'!U458</f>
        <v>0</v>
      </c>
      <c r="V458" s="443">
        <f>'2. FTNC CAN'!V458+'3. FTNC USD'!V458+'4. FTNC EUR'!V458+'5. FTNC GBP'!V458+'6. FTNC Autres (inclus)'!V458</f>
        <v>0</v>
      </c>
      <c r="W458" s="444">
        <f>'2. FTNC CAN'!W458+'3. FTNC USD'!W458+'4. FTNC EUR'!W458+'5. FTNC GBP'!W458+'6. FTNC Autres (inclus)'!W458</f>
        <v>0</v>
      </c>
      <c r="X458" s="443">
        <f>'2. FTNC CAN'!X458+'3. FTNC USD'!X458+'4. FTNC EUR'!X458+'5. FTNC GBP'!X458+'6. FTNC Autres (inclus)'!X458</f>
        <v>0</v>
      </c>
      <c r="Y458" s="444">
        <f>'2. FTNC CAN'!Y458+'3. FTNC USD'!Y458+'4. FTNC EUR'!Y458+'5. FTNC GBP'!Y458+'6. FTNC Autres (inclus)'!Y458</f>
        <v>0</v>
      </c>
      <c r="Z458" s="443">
        <f>'2. FTNC CAN'!Z458+'3. FTNC USD'!Z458+'4. FTNC EUR'!Z458+'5. FTNC GBP'!Z458+'6. FTNC Autres (inclus)'!Z458</f>
        <v>0</v>
      </c>
      <c r="AA458" s="444">
        <f>'2. FTNC CAN'!AA458+'3. FTNC USD'!AA458+'4. FTNC EUR'!AA458+'5. FTNC GBP'!AA458+'6. FTNC Autres (inclus)'!AA458</f>
        <v>0</v>
      </c>
      <c r="AB458" s="447">
        <f>'2. FTNC CAN'!AB458+'3. FTNC USD'!AB458+'4. FTNC EUR'!AB458+'5. FTNC GBP'!AB458+'6. FTNC Autres (inclus)'!AB458</f>
        <v>0</v>
      </c>
      <c r="AC458" s="441">
        <f>'2. FTNC CAN'!AC458+'3. FTNC USD'!AC458+'4. FTNC EUR'!AC458+'5. FTNC GBP'!AC458+'6. FTNC Autres (inclus)'!AC458</f>
        <v>0</v>
      </c>
      <c r="AD458" s="996"/>
      <c r="AE458" s="997"/>
      <c r="AF458" s="998"/>
    </row>
    <row r="459" spans="1:32" ht="15" customHeight="1" x14ac:dyDescent="0.2">
      <c r="A459" s="232">
        <v>164</v>
      </c>
      <c r="B459" s="474"/>
      <c r="C459" s="475"/>
      <c r="D459" s="1030" t="s">
        <v>23</v>
      </c>
      <c r="E459" s="1032"/>
      <c r="F459" s="1032"/>
      <c r="G459" s="1032"/>
      <c r="H459" s="1032"/>
      <c r="I459" s="1032"/>
      <c r="J459" s="1032"/>
      <c r="K459" s="1032"/>
      <c r="L459" s="1032"/>
      <c r="M459" s="1032"/>
      <c r="N459" s="1032"/>
      <c r="O459" s="1032"/>
      <c r="P459" s="1032"/>
      <c r="Q459" s="1032"/>
      <c r="R459" s="1032"/>
      <c r="S459" s="1032"/>
      <c r="T459" s="1032"/>
      <c r="U459" s="1032"/>
      <c r="V459" s="1032"/>
      <c r="W459" s="1032"/>
      <c r="X459" s="1032"/>
      <c r="Y459" s="1032"/>
      <c r="Z459" s="1032"/>
      <c r="AA459" s="1032"/>
      <c r="AB459" s="1032"/>
      <c r="AC459" s="1032"/>
      <c r="AD459" s="1032"/>
      <c r="AE459" s="1032"/>
      <c r="AF459" s="1033"/>
    </row>
    <row r="460" spans="1:32" ht="15" x14ac:dyDescent="0.2">
      <c r="A460" s="232">
        <v>165</v>
      </c>
      <c r="B460" s="474"/>
      <c r="C460" s="475"/>
      <c r="D460" s="475"/>
      <c r="E460" s="853" t="s">
        <v>126</v>
      </c>
      <c r="F460" s="854"/>
      <c r="G460" s="854"/>
      <c r="H460" s="854"/>
      <c r="I460" s="854"/>
      <c r="J460" s="854"/>
      <c r="K460" s="854"/>
      <c r="L460" s="855"/>
      <c r="M460" s="407">
        <f>SUBTOTAL(9,M461:M462)</f>
        <v>0</v>
      </c>
      <c r="N460" s="410">
        <f t="shared" ref="N460" si="341">SUBTOTAL(9,N461:N462)</f>
        <v>0</v>
      </c>
      <c r="O460" s="414">
        <f t="shared" ref="O460" si="342">SUBTOTAL(9,O461:O462)</f>
        <v>0</v>
      </c>
      <c r="P460" s="413">
        <f t="shared" ref="P460" si="343">SUBTOTAL(9,P461:P462)</f>
        <v>0</v>
      </c>
      <c r="Q460" s="415">
        <f t="shared" ref="Q460" si="344">SUBTOTAL(9,Q461:Q462)</f>
        <v>0</v>
      </c>
      <c r="R460" s="414">
        <f t="shared" ref="R460" si="345">SUBTOTAL(9,R461:R462)</f>
        <v>0</v>
      </c>
      <c r="S460" s="414">
        <f t="shared" ref="S460" si="346">SUBTOTAL(9,S461:S462)</f>
        <v>0</v>
      </c>
      <c r="T460" s="414">
        <f t="shared" ref="T460" si="347">SUBTOTAL(9,T461:T462)</f>
        <v>0</v>
      </c>
      <c r="U460" s="414">
        <f t="shared" ref="U460" si="348">SUBTOTAL(9,U461:U462)</f>
        <v>0</v>
      </c>
      <c r="V460" s="414">
        <f t="shared" ref="V460" si="349">SUBTOTAL(9,V461:V462)</f>
        <v>0</v>
      </c>
      <c r="W460" s="414">
        <f t="shared" ref="W460" si="350">SUBTOTAL(9,W461:W462)</f>
        <v>0</v>
      </c>
      <c r="X460" s="414">
        <f t="shared" ref="X460" si="351">SUBTOTAL(9,X461:X462)</f>
        <v>0</v>
      </c>
      <c r="Y460" s="414">
        <f t="shared" ref="Y460" si="352">SUBTOTAL(9,Y461:Y462)</f>
        <v>0</v>
      </c>
      <c r="Z460" s="414">
        <f t="shared" ref="Z460" si="353">SUBTOTAL(9,Z461:Z462)</f>
        <v>0</v>
      </c>
      <c r="AA460" s="414">
        <f t="shared" ref="AA460" si="354">SUBTOTAL(9,AA461:AA462)</f>
        <v>0</v>
      </c>
      <c r="AB460" s="424">
        <f t="shared" ref="AB460" si="355">SUBTOTAL(9,AB461:AB462)</f>
        <v>0</v>
      </c>
      <c r="AC460" s="407">
        <f t="shared" ref="AC460" si="356">SUBTOTAL(9,AC461:AC462)</f>
        <v>0</v>
      </c>
      <c r="AD460" s="996"/>
      <c r="AE460" s="997"/>
      <c r="AF460" s="998"/>
    </row>
    <row r="461" spans="1:32" ht="15" x14ac:dyDescent="0.2">
      <c r="A461" s="232">
        <v>166</v>
      </c>
      <c r="B461" s="474"/>
      <c r="C461" s="475"/>
      <c r="D461" s="475"/>
      <c r="E461" s="475"/>
      <c r="F461" s="856" t="s">
        <v>127</v>
      </c>
      <c r="G461" s="857"/>
      <c r="H461" s="857"/>
      <c r="I461" s="857"/>
      <c r="J461" s="857"/>
      <c r="K461" s="857"/>
      <c r="L461" s="858"/>
      <c r="M461" s="441">
        <f>'2. FTNC CAN'!M461+'3. FTNC USD'!M461+'4. FTNC EUR'!M461+'5. FTNC GBP'!M461+'6. FTNC Autres (inclus)'!M461</f>
        <v>0</v>
      </c>
      <c r="N461" s="446">
        <f>'2. FTNC CAN'!N461+'3. FTNC USD'!N461+'4. FTNC EUR'!N461+'5. FTNC GBP'!N461+'6. FTNC Autres (inclus)'!N461</f>
        <v>0</v>
      </c>
      <c r="O461" s="443">
        <f>'2. FTNC CAN'!O461+'3. FTNC USD'!O461+'4. FTNC EUR'!O461+'5. FTNC GBP'!O461+'6. FTNC Autres (inclus)'!O461</f>
        <v>0</v>
      </c>
      <c r="P461" s="443">
        <f>'2. FTNC CAN'!P461+'3. FTNC USD'!P461+'4. FTNC EUR'!P461+'5. FTNC GBP'!P461+'6. FTNC Autres (inclus)'!P461</f>
        <v>0</v>
      </c>
      <c r="Q461" s="445">
        <f>'2. FTNC CAN'!Q461+'3. FTNC USD'!Q461+'4. FTNC EUR'!Q461+'5. FTNC GBP'!Q461+'6. FTNC Autres (inclus)'!Q461</f>
        <v>0</v>
      </c>
      <c r="R461" s="443">
        <f>'2. FTNC CAN'!R461+'3. FTNC USD'!R461+'4. FTNC EUR'!R461+'5. FTNC GBP'!R461+'6. FTNC Autres (inclus)'!R461</f>
        <v>0</v>
      </c>
      <c r="S461" s="444">
        <f>'2. FTNC CAN'!S461+'3. FTNC USD'!S461+'4. FTNC EUR'!S461+'5. FTNC GBP'!S461+'6. FTNC Autres (inclus)'!S461</f>
        <v>0</v>
      </c>
      <c r="T461" s="443">
        <f>'2. FTNC CAN'!T461+'3. FTNC USD'!T461+'4. FTNC EUR'!T461+'5. FTNC GBP'!T461+'6. FTNC Autres (inclus)'!T461</f>
        <v>0</v>
      </c>
      <c r="U461" s="444">
        <f>'2. FTNC CAN'!U461+'3. FTNC USD'!U461+'4. FTNC EUR'!U461+'5. FTNC GBP'!U461+'6. FTNC Autres (inclus)'!U461</f>
        <v>0</v>
      </c>
      <c r="V461" s="443">
        <f>'2. FTNC CAN'!V461+'3. FTNC USD'!V461+'4. FTNC EUR'!V461+'5. FTNC GBP'!V461+'6. FTNC Autres (inclus)'!V461</f>
        <v>0</v>
      </c>
      <c r="W461" s="444">
        <f>'2. FTNC CAN'!W461+'3. FTNC USD'!W461+'4. FTNC EUR'!W461+'5. FTNC GBP'!W461+'6. FTNC Autres (inclus)'!W461</f>
        <v>0</v>
      </c>
      <c r="X461" s="443">
        <f>'2. FTNC CAN'!X461+'3. FTNC USD'!X461+'4. FTNC EUR'!X461+'5. FTNC GBP'!X461+'6. FTNC Autres (inclus)'!X461</f>
        <v>0</v>
      </c>
      <c r="Y461" s="444">
        <f>'2. FTNC CAN'!Y461+'3. FTNC USD'!Y461+'4. FTNC EUR'!Y461+'5. FTNC GBP'!Y461+'6. FTNC Autres (inclus)'!Y461</f>
        <v>0</v>
      </c>
      <c r="Z461" s="443">
        <f>'2. FTNC CAN'!Z461+'3. FTNC USD'!Z461+'4. FTNC EUR'!Z461+'5. FTNC GBP'!Z461+'6. FTNC Autres (inclus)'!Z461</f>
        <v>0</v>
      </c>
      <c r="AA461" s="444">
        <f>'2. FTNC CAN'!AA461+'3. FTNC USD'!AA461+'4. FTNC EUR'!AA461+'5. FTNC GBP'!AA461+'6. FTNC Autres (inclus)'!AA461</f>
        <v>0</v>
      </c>
      <c r="AB461" s="447">
        <f>'2. FTNC CAN'!AB461+'3. FTNC USD'!AB461+'4. FTNC EUR'!AB461+'5. FTNC GBP'!AB461+'6. FTNC Autres (inclus)'!AB461</f>
        <v>0</v>
      </c>
      <c r="AC461" s="441">
        <f>'2. FTNC CAN'!AC461+'3. FTNC USD'!AC461+'4. FTNC EUR'!AC461+'5. FTNC GBP'!AC461+'6. FTNC Autres (inclus)'!AC461</f>
        <v>0</v>
      </c>
      <c r="AD461" s="996"/>
      <c r="AE461" s="997"/>
      <c r="AF461" s="998"/>
    </row>
    <row r="462" spans="1:32" ht="15" x14ac:dyDescent="0.2">
      <c r="A462" s="232">
        <v>167</v>
      </c>
      <c r="B462" s="474"/>
      <c r="C462" s="475"/>
      <c r="D462" s="475"/>
      <c r="E462" s="475"/>
      <c r="F462" s="859" t="s">
        <v>128</v>
      </c>
      <c r="G462" s="860"/>
      <c r="H462" s="860"/>
      <c r="I462" s="860"/>
      <c r="J462" s="860"/>
      <c r="K462" s="860"/>
      <c r="L462" s="861"/>
      <c r="M462" s="441">
        <f>'2. FTNC CAN'!M462+'3. FTNC USD'!M462+'4. FTNC EUR'!M462+'5. FTNC GBP'!M462+'6. FTNC Autres (inclus)'!M462</f>
        <v>0</v>
      </c>
      <c r="N462" s="446">
        <f>'2. FTNC CAN'!N462+'3. FTNC USD'!N462+'4. FTNC EUR'!N462+'5. FTNC GBP'!N462+'6. FTNC Autres (inclus)'!N462</f>
        <v>0</v>
      </c>
      <c r="O462" s="443">
        <f>'2. FTNC CAN'!O462+'3. FTNC USD'!O462+'4. FTNC EUR'!O462+'5. FTNC GBP'!O462+'6. FTNC Autres (inclus)'!O462</f>
        <v>0</v>
      </c>
      <c r="P462" s="443">
        <f>'2. FTNC CAN'!P462+'3. FTNC USD'!P462+'4. FTNC EUR'!P462+'5. FTNC GBP'!P462+'6. FTNC Autres (inclus)'!P462</f>
        <v>0</v>
      </c>
      <c r="Q462" s="445">
        <f>'2. FTNC CAN'!Q462+'3. FTNC USD'!Q462+'4. FTNC EUR'!Q462+'5. FTNC GBP'!Q462+'6. FTNC Autres (inclus)'!Q462</f>
        <v>0</v>
      </c>
      <c r="R462" s="443">
        <f>'2. FTNC CAN'!R462+'3. FTNC USD'!R462+'4. FTNC EUR'!R462+'5. FTNC GBP'!R462+'6. FTNC Autres (inclus)'!R462</f>
        <v>0</v>
      </c>
      <c r="S462" s="444">
        <f>'2. FTNC CAN'!S462+'3. FTNC USD'!S462+'4. FTNC EUR'!S462+'5. FTNC GBP'!S462+'6. FTNC Autres (inclus)'!S462</f>
        <v>0</v>
      </c>
      <c r="T462" s="443">
        <f>'2. FTNC CAN'!T462+'3. FTNC USD'!T462+'4. FTNC EUR'!T462+'5. FTNC GBP'!T462+'6. FTNC Autres (inclus)'!T462</f>
        <v>0</v>
      </c>
      <c r="U462" s="444">
        <f>'2. FTNC CAN'!U462+'3. FTNC USD'!U462+'4. FTNC EUR'!U462+'5. FTNC GBP'!U462+'6. FTNC Autres (inclus)'!U462</f>
        <v>0</v>
      </c>
      <c r="V462" s="443">
        <f>'2. FTNC CAN'!V462+'3. FTNC USD'!V462+'4. FTNC EUR'!V462+'5. FTNC GBP'!V462+'6. FTNC Autres (inclus)'!V462</f>
        <v>0</v>
      </c>
      <c r="W462" s="444">
        <f>'2. FTNC CAN'!W462+'3. FTNC USD'!W462+'4. FTNC EUR'!W462+'5. FTNC GBP'!W462+'6. FTNC Autres (inclus)'!W462</f>
        <v>0</v>
      </c>
      <c r="X462" s="443">
        <f>'2. FTNC CAN'!X462+'3. FTNC USD'!X462+'4. FTNC EUR'!X462+'5. FTNC GBP'!X462+'6. FTNC Autres (inclus)'!X462</f>
        <v>0</v>
      </c>
      <c r="Y462" s="444">
        <f>'2. FTNC CAN'!Y462+'3. FTNC USD'!Y462+'4. FTNC EUR'!Y462+'5. FTNC GBP'!Y462+'6. FTNC Autres (inclus)'!Y462</f>
        <v>0</v>
      </c>
      <c r="Z462" s="443">
        <f>'2. FTNC CAN'!Z462+'3. FTNC USD'!Z462+'4. FTNC EUR'!Z462+'5. FTNC GBP'!Z462+'6. FTNC Autres (inclus)'!Z462</f>
        <v>0</v>
      </c>
      <c r="AA462" s="444">
        <f>'2. FTNC CAN'!AA462+'3. FTNC USD'!AA462+'4. FTNC EUR'!AA462+'5. FTNC GBP'!AA462+'6. FTNC Autres (inclus)'!AA462</f>
        <v>0</v>
      </c>
      <c r="AB462" s="447">
        <f>'2. FTNC CAN'!AB462+'3. FTNC USD'!AB462+'4. FTNC EUR'!AB462+'5. FTNC GBP'!AB462+'6. FTNC Autres (inclus)'!AB462</f>
        <v>0</v>
      </c>
      <c r="AC462" s="441">
        <f>'2. FTNC CAN'!AC462+'3. FTNC USD'!AC462+'4. FTNC EUR'!AC462+'5. FTNC GBP'!AC462+'6. FTNC Autres (inclus)'!AC462</f>
        <v>0</v>
      </c>
      <c r="AD462" s="996"/>
      <c r="AE462" s="997"/>
      <c r="AF462" s="998"/>
    </row>
    <row r="463" spans="1:32" ht="15" x14ac:dyDescent="0.2">
      <c r="A463" s="232">
        <v>168</v>
      </c>
      <c r="B463" s="474"/>
      <c r="C463" s="475"/>
      <c r="D463" s="475"/>
      <c r="E463" s="853" t="s">
        <v>129</v>
      </c>
      <c r="F463" s="854"/>
      <c r="G463" s="854"/>
      <c r="H463" s="854"/>
      <c r="I463" s="854"/>
      <c r="J463" s="854"/>
      <c r="K463" s="854"/>
      <c r="L463" s="855"/>
      <c r="M463" s="407">
        <f>SUBTOTAL(9,M464:M465)</f>
        <v>0</v>
      </c>
      <c r="N463" s="410">
        <f t="shared" ref="N463" si="357">SUBTOTAL(9,N464:N465)</f>
        <v>0</v>
      </c>
      <c r="O463" s="414">
        <f t="shared" ref="O463" si="358">SUBTOTAL(9,O464:O465)</f>
        <v>0</v>
      </c>
      <c r="P463" s="413">
        <f t="shared" ref="P463" si="359">SUBTOTAL(9,P464:P465)</f>
        <v>0</v>
      </c>
      <c r="Q463" s="415">
        <f t="shared" ref="Q463" si="360">SUBTOTAL(9,Q464:Q465)</f>
        <v>0</v>
      </c>
      <c r="R463" s="414">
        <f t="shared" ref="R463" si="361">SUBTOTAL(9,R464:R465)</f>
        <v>0</v>
      </c>
      <c r="S463" s="414">
        <f t="shared" ref="S463" si="362">SUBTOTAL(9,S464:S465)</f>
        <v>0</v>
      </c>
      <c r="T463" s="414">
        <f t="shared" ref="T463" si="363">SUBTOTAL(9,T464:T465)</f>
        <v>0</v>
      </c>
      <c r="U463" s="414">
        <f t="shared" ref="U463" si="364">SUBTOTAL(9,U464:U465)</f>
        <v>0</v>
      </c>
      <c r="V463" s="414">
        <f t="shared" ref="V463" si="365">SUBTOTAL(9,V464:V465)</f>
        <v>0</v>
      </c>
      <c r="W463" s="414">
        <f t="shared" ref="W463" si="366">SUBTOTAL(9,W464:W465)</f>
        <v>0</v>
      </c>
      <c r="X463" s="414">
        <f t="shared" ref="X463" si="367">SUBTOTAL(9,X464:X465)</f>
        <v>0</v>
      </c>
      <c r="Y463" s="414">
        <f t="shared" ref="Y463" si="368">SUBTOTAL(9,Y464:Y465)</f>
        <v>0</v>
      </c>
      <c r="Z463" s="414">
        <f t="shared" ref="Z463" si="369">SUBTOTAL(9,Z464:Z465)</f>
        <v>0</v>
      </c>
      <c r="AA463" s="414">
        <f t="shared" ref="AA463" si="370">SUBTOTAL(9,AA464:AA465)</f>
        <v>0</v>
      </c>
      <c r="AB463" s="424">
        <f t="shared" ref="AB463" si="371">SUBTOTAL(9,AB464:AB465)</f>
        <v>0</v>
      </c>
      <c r="AC463" s="407">
        <f t="shared" ref="AC463" si="372">SUBTOTAL(9,AC464:AC465)</f>
        <v>0</v>
      </c>
      <c r="AD463" s="996"/>
      <c r="AE463" s="997"/>
      <c r="AF463" s="998"/>
    </row>
    <row r="464" spans="1:32" ht="15" x14ac:dyDescent="0.2">
      <c r="A464" s="232">
        <v>169</v>
      </c>
      <c r="B464" s="474"/>
      <c r="C464" s="475"/>
      <c r="D464" s="475"/>
      <c r="E464" s="475"/>
      <c r="F464" s="856" t="s">
        <v>130</v>
      </c>
      <c r="G464" s="857"/>
      <c r="H464" s="857"/>
      <c r="I464" s="857"/>
      <c r="J464" s="857"/>
      <c r="K464" s="857"/>
      <c r="L464" s="858"/>
      <c r="M464" s="441">
        <f>'2. FTNC CAN'!M464+'3. FTNC USD'!M464+'4. FTNC EUR'!M464+'5. FTNC GBP'!M464+'6. FTNC Autres (inclus)'!M464</f>
        <v>0</v>
      </c>
      <c r="N464" s="446">
        <f>'2. FTNC CAN'!N464+'3. FTNC USD'!N464+'4. FTNC EUR'!N464+'5. FTNC GBP'!N464+'6. FTNC Autres (inclus)'!N464</f>
        <v>0</v>
      </c>
      <c r="O464" s="443">
        <f>'2. FTNC CAN'!O464+'3. FTNC USD'!O464+'4. FTNC EUR'!O464+'5. FTNC GBP'!O464+'6. FTNC Autres (inclus)'!O464</f>
        <v>0</v>
      </c>
      <c r="P464" s="443">
        <f>'2. FTNC CAN'!P464+'3. FTNC USD'!P464+'4. FTNC EUR'!P464+'5. FTNC GBP'!P464+'6. FTNC Autres (inclus)'!P464</f>
        <v>0</v>
      </c>
      <c r="Q464" s="445">
        <f>'2. FTNC CAN'!Q464+'3. FTNC USD'!Q464+'4. FTNC EUR'!Q464+'5. FTNC GBP'!Q464+'6. FTNC Autres (inclus)'!Q464</f>
        <v>0</v>
      </c>
      <c r="R464" s="443">
        <f>'2. FTNC CAN'!R464+'3. FTNC USD'!R464+'4. FTNC EUR'!R464+'5. FTNC GBP'!R464+'6. FTNC Autres (inclus)'!R464</f>
        <v>0</v>
      </c>
      <c r="S464" s="444">
        <f>'2. FTNC CAN'!S464+'3. FTNC USD'!S464+'4. FTNC EUR'!S464+'5. FTNC GBP'!S464+'6. FTNC Autres (inclus)'!S464</f>
        <v>0</v>
      </c>
      <c r="T464" s="443">
        <f>'2. FTNC CAN'!T464+'3. FTNC USD'!T464+'4. FTNC EUR'!T464+'5. FTNC GBP'!T464+'6. FTNC Autres (inclus)'!T464</f>
        <v>0</v>
      </c>
      <c r="U464" s="444">
        <f>'2. FTNC CAN'!U464+'3. FTNC USD'!U464+'4. FTNC EUR'!U464+'5. FTNC GBP'!U464+'6. FTNC Autres (inclus)'!U464</f>
        <v>0</v>
      </c>
      <c r="V464" s="443">
        <f>'2. FTNC CAN'!V464+'3. FTNC USD'!V464+'4. FTNC EUR'!V464+'5. FTNC GBP'!V464+'6. FTNC Autres (inclus)'!V464</f>
        <v>0</v>
      </c>
      <c r="W464" s="444">
        <f>'2. FTNC CAN'!W464+'3. FTNC USD'!W464+'4. FTNC EUR'!W464+'5. FTNC GBP'!W464+'6. FTNC Autres (inclus)'!W464</f>
        <v>0</v>
      </c>
      <c r="X464" s="443">
        <f>'2. FTNC CAN'!X464+'3. FTNC USD'!X464+'4. FTNC EUR'!X464+'5. FTNC GBP'!X464+'6. FTNC Autres (inclus)'!X464</f>
        <v>0</v>
      </c>
      <c r="Y464" s="444">
        <f>'2. FTNC CAN'!Y464+'3. FTNC USD'!Y464+'4. FTNC EUR'!Y464+'5. FTNC GBP'!Y464+'6. FTNC Autres (inclus)'!Y464</f>
        <v>0</v>
      </c>
      <c r="Z464" s="443">
        <f>'2. FTNC CAN'!Z464+'3. FTNC USD'!Z464+'4. FTNC EUR'!Z464+'5. FTNC GBP'!Z464+'6. FTNC Autres (inclus)'!Z464</f>
        <v>0</v>
      </c>
      <c r="AA464" s="444">
        <f>'2. FTNC CAN'!AA464+'3. FTNC USD'!AA464+'4. FTNC EUR'!AA464+'5. FTNC GBP'!AA464+'6. FTNC Autres (inclus)'!AA464</f>
        <v>0</v>
      </c>
      <c r="AB464" s="447">
        <f>'2. FTNC CAN'!AB464+'3. FTNC USD'!AB464+'4. FTNC EUR'!AB464+'5. FTNC GBP'!AB464+'6. FTNC Autres (inclus)'!AB464</f>
        <v>0</v>
      </c>
      <c r="AC464" s="441">
        <f>'2. FTNC CAN'!AC464+'3. FTNC USD'!AC464+'4. FTNC EUR'!AC464+'5. FTNC GBP'!AC464+'6. FTNC Autres (inclus)'!AC464</f>
        <v>0</v>
      </c>
      <c r="AD464" s="996"/>
      <c r="AE464" s="997"/>
      <c r="AF464" s="998"/>
    </row>
    <row r="465" spans="1:32" ht="15" x14ac:dyDescent="0.2">
      <c r="A465" s="232">
        <v>170</v>
      </c>
      <c r="B465" s="474"/>
      <c r="C465" s="475"/>
      <c r="D465" s="475"/>
      <c r="E465" s="475"/>
      <c r="F465" s="859" t="s">
        <v>131</v>
      </c>
      <c r="G465" s="860"/>
      <c r="H465" s="860"/>
      <c r="I465" s="860"/>
      <c r="J465" s="860"/>
      <c r="K465" s="860"/>
      <c r="L465" s="861"/>
      <c r="M465" s="441">
        <f>'2. FTNC CAN'!M465+'3. FTNC USD'!M465+'4. FTNC EUR'!M465+'5. FTNC GBP'!M465+'6. FTNC Autres (inclus)'!M465</f>
        <v>0</v>
      </c>
      <c r="N465" s="446">
        <f>'2. FTNC CAN'!N465+'3. FTNC USD'!N465+'4. FTNC EUR'!N465+'5. FTNC GBP'!N465+'6. FTNC Autres (inclus)'!N465</f>
        <v>0</v>
      </c>
      <c r="O465" s="443">
        <f>'2. FTNC CAN'!O465+'3. FTNC USD'!O465+'4. FTNC EUR'!O465+'5. FTNC GBP'!O465+'6. FTNC Autres (inclus)'!O465</f>
        <v>0</v>
      </c>
      <c r="P465" s="443">
        <f>'2. FTNC CAN'!P465+'3. FTNC USD'!P465+'4. FTNC EUR'!P465+'5. FTNC GBP'!P465+'6. FTNC Autres (inclus)'!P465</f>
        <v>0</v>
      </c>
      <c r="Q465" s="445">
        <f>'2. FTNC CAN'!Q465+'3. FTNC USD'!Q465+'4. FTNC EUR'!Q465+'5. FTNC GBP'!Q465+'6. FTNC Autres (inclus)'!Q465</f>
        <v>0</v>
      </c>
      <c r="R465" s="443">
        <f>'2. FTNC CAN'!R465+'3. FTNC USD'!R465+'4. FTNC EUR'!R465+'5. FTNC GBP'!R465+'6. FTNC Autres (inclus)'!R465</f>
        <v>0</v>
      </c>
      <c r="S465" s="444">
        <f>'2. FTNC CAN'!S465+'3. FTNC USD'!S465+'4. FTNC EUR'!S465+'5. FTNC GBP'!S465+'6. FTNC Autres (inclus)'!S465</f>
        <v>0</v>
      </c>
      <c r="T465" s="443">
        <f>'2. FTNC CAN'!T465+'3. FTNC USD'!T465+'4. FTNC EUR'!T465+'5. FTNC GBP'!T465+'6. FTNC Autres (inclus)'!T465</f>
        <v>0</v>
      </c>
      <c r="U465" s="444">
        <f>'2. FTNC CAN'!U465+'3. FTNC USD'!U465+'4. FTNC EUR'!U465+'5. FTNC GBP'!U465+'6. FTNC Autres (inclus)'!U465</f>
        <v>0</v>
      </c>
      <c r="V465" s="443">
        <f>'2. FTNC CAN'!V465+'3. FTNC USD'!V465+'4. FTNC EUR'!V465+'5. FTNC GBP'!V465+'6. FTNC Autres (inclus)'!V465</f>
        <v>0</v>
      </c>
      <c r="W465" s="444">
        <f>'2. FTNC CAN'!W465+'3. FTNC USD'!W465+'4. FTNC EUR'!W465+'5. FTNC GBP'!W465+'6. FTNC Autres (inclus)'!W465</f>
        <v>0</v>
      </c>
      <c r="X465" s="443">
        <f>'2. FTNC CAN'!X465+'3. FTNC USD'!X465+'4. FTNC EUR'!X465+'5. FTNC GBP'!X465+'6. FTNC Autres (inclus)'!X465</f>
        <v>0</v>
      </c>
      <c r="Y465" s="444">
        <f>'2. FTNC CAN'!Y465+'3. FTNC USD'!Y465+'4. FTNC EUR'!Y465+'5. FTNC GBP'!Y465+'6. FTNC Autres (inclus)'!Y465</f>
        <v>0</v>
      </c>
      <c r="Z465" s="443">
        <f>'2. FTNC CAN'!Z465+'3. FTNC USD'!Z465+'4. FTNC EUR'!Z465+'5. FTNC GBP'!Z465+'6. FTNC Autres (inclus)'!Z465</f>
        <v>0</v>
      </c>
      <c r="AA465" s="444">
        <f>'2. FTNC CAN'!AA465+'3. FTNC USD'!AA465+'4. FTNC EUR'!AA465+'5. FTNC GBP'!AA465+'6. FTNC Autres (inclus)'!AA465</f>
        <v>0</v>
      </c>
      <c r="AB465" s="447">
        <f>'2. FTNC CAN'!AB465+'3. FTNC USD'!AB465+'4. FTNC EUR'!AB465+'5. FTNC GBP'!AB465+'6. FTNC Autres (inclus)'!AB465</f>
        <v>0</v>
      </c>
      <c r="AC465" s="441">
        <f>'2. FTNC CAN'!AC465+'3. FTNC USD'!AC465+'4. FTNC EUR'!AC465+'5. FTNC GBP'!AC465+'6. FTNC Autres (inclus)'!AC465</f>
        <v>0</v>
      </c>
      <c r="AD465" s="996"/>
      <c r="AE465" s="997"/>
      <c r="AF465" s="998"/>
    </row>
    <row r="466" spans="1:32" ht="15" x14ac:dyDescent="0.2">
      <c r="A466" s="232">
        <v>171</v>
      </c>
      <c r="B466" s="474"/>
      <c r="C466" s="475"/>
      <c r="D466" s="475"/>
      <c r="E466" s="853" t="s">
        <v>132</v>
      </c>
      <c r="F466" s="854"/>
      <c r="G466" s="854"/>
      <c r="H466" s="854"/>
      <c r="I466" s="854"/>
      <c r="J466" s="854"/>
      <c r="K466" s="854"/>
      <c r="L466" s="855"/>
      <c r="M466" s="407">
        <f>SUBTOTAL(9,M467:M468)</f>
        <v>0</v>
      </c>
      <c r="N466" s="410">
        <f t="shared" ref="N466" si="373">SUBTOTAL(9,N467:N468)</f>
        <v>0</v>
      </c>
      <c r="O466" s="414">
        <f t="shared" ref="O466" si="374">SUBTOTAL(9,O467:O468)</f>
        <v>0</v>
      </c>
      <c r="P466" s="413">
        <f t="shared" ref="P466" si="375">SUBTOTAL(9,P467:P468)</f>
        <v>0</v>
      </c>
      <c r="Q466" s="415">
        <f t="shared" ref="Q466" si="376">SUBTOTAL(9,Q467:Q468)</f>
        <v>0</v>
      </c>
      <c r="R466" s="414">
        <f t="shared" ref="R466" si="377">SUBTOTAL(9,R467:R468)</f>
        <v>0</v>
      </c>
      <c r="S466" s="414">
        <f t="shared" ref="S466" si="378">SUBTOTAL(9,S467:S468)</f>
        <v>0</v>
      </c>
      <c r="T466" s="414">
        <f t="shared" ref="T466" si="379">SUBTOTAL(9,T467:T468)</f>
        <v>0</v>
      </c>
      <c r="U466" s="414">
        <f t="shared" ref="U466" si="380">SUBTOTAL(9,U467:U468)</f>
        <v>0</v>
      </c>
      <c r="V466" s="414">
        <f t="shared" ref="V466" si="381">SUBTOTAL(9,V467:V468)</f>
        <v>0</v>
      </c>
      <c r="W466" s="414">
        <f t="shared" ref="W466" si="382">SUBTOTAL(9,W467:W468)</f>
        <v>0</v>
      </c>
      <c r="X466" s="414">
        <f t="shared" ref="X466" si="383">SUBTOTAL(9,X467:X468)</f>
        <v>0</v>
      </c>
      <c r="Y466" s="414">
        <f t="shared" ref="Y466" si="384">SUBTOTAL(9,Y467:Y468)</f>
        <v>0</v>
      </c>
      <c r="Z466" s="414">
        <f t="shared" ref="Z466" si="385">SUBTOTAL(9,Z467:Z468)</f>
        <v>0</v>
      </c>
      <c r="AA466" s="414">
        <f t="shared" ref="AA466" si="386">SUBTOTAL(9,AA467:AA468)</f>
        <v>0</v>
      </c>
      <c r="AB466" s="424">
        <f t="shared" ref="AB466" si="387">SUBTOTAL(9,AB467:AB468)</f>
        <v>0</v>
      </c>
      <c r="AC466" s="407">
        <f t="shared" ref="AC466" si="388">SUBTOTAL(9,AC467:AC468)</f>
        <v>0</v>
      </c>
      <c r="AD466" s="996"/>
      <c r="AE466" s="997"/>
      <c r="AF466" s="998"/>
    </row>
    <row r="467" spans="1:32" ht="15" x14ac:dyDescent="0.2">
      <c r="A467" s="232">
        <v>172</v>
      </c>
      <c r="B467" s="474"/>
      <c r="C467" s="475"/>
      <c r="D467" s="475"/>
      <c r="E467" s="475"/>
      <c r="F467" s="856" t="s">
        <v>133</v>
      </c>
      <c r="G467" s="857"/>
      <c r="H467" s="857"/>
      <c r="I467" s="857"/>
      <c r="J467" s="857"/>
      <c r="K467" s="857"/>
      <c r="L467" s="858"/>
      <c r="M467" s="441">
        <f>'2. FTNC CAN'!M467+'3. FTNC USD'!M467+'4. FTNC EUR'!M467+'5. FTNC GBP'!M467+'6. FTNC Autres (inclus)'!M467</f>
        <v>0</v>
      </c>
      <c r="N467" s="446">
        <f>'2. FTNC CAN'!N467+'3. FTNC USD'!N467+'4. FTNC EUR'!N467+'5. FTNC GBP'!N467+'6. FTNC Autres (inclus)'!N467</f>
        <v>0</v>
      </c>
      <c r="O467" s="443">
        <f>'2. FTNC CAN'!O467+'3. FTNC USD'!O467+'4. FTNC EUR'!O467+'5. FTNC GBP'!O467+'6. FTNC Autres (inclus)'!O467</f>
        <v>0</v>
      </c>
      <c r="P467" s="443">
        <f>'2. FTNC CAN'!P467+'3. FTNC USD'!P467+'4. FTNC EUR'!P467+'5. FTNC GBP'!P467+'6. FTNC Autres (inclus)'!P467</f>
        <v>0</v>
      </c>
      <c r="Q467" s="445">
        <f>'2. FTNC CAN'!Q467+'3. FTNC USD'!Q467+'4. FTNC EUR'!Q467+'5. FTNC GBP'!Q467+'6. FTNC Autres (inclus)'!Q467</f>
        <v>0</v>
      </c>
      <c r="R467" s="443">
        <f>'2. FTNC CAN'!R467+'3. FTNC USD'!R467+'4. FTNC EUR'!R467+'5. FTNC GBP'!R467+'6. FTNC Autres (inclus)'!R467</f>
        <v>0</v>
      </c>
      <c r="S467" s="444">
        <f>'2. FTNC CAN'!S467+'3. FTNC USD'!S467+'4. FTNC EUR'!S467+'5. FTNC GBP'!S467+'6. FTNC Autres (inclus)'!S467</f>
        <v>0</v>
      </c>
      <c r="T467" s="443">
        <f>'2. FTNC CAN'!T467+'3. FTNC USD'!T467+'4. FTNC EUR'!T467+'5. FTNC GBP'!T467+'6. FTNC Autres (inclus)'!T467</f>
        <v>0</v>
      </c>
      <c r="U467" s="444">
        <f>'2. FTNC CAN'!U467+'3. FTNC USD'!U467+'4. FTNC EUR'!U467+'5. FTNC GBP'!U467+'6. FTNC Autres (inclus)'!U467</f>
        <v>0</v>
      </c>
      <c r="V467" s="443">
        <f>'2. FTNC CAN'!V467+'3. FTNC USD'!V467+'4. FTNC EUR'!V467+'5. FTNC GBP'!V467+'6. FTNC Autres (inclus)'!V467</f>
        <v>0</v>
      </c>
      <c r="W467" s="444">
        <f>'2. FTNC CAN'!W467+'3. FTNC USD'!W467+'4. FTNC EUR'!W467+'5. FTNC GBP'!W467+'6. FTNC Autres (inclus)'!W467</f>
        <v>0</v>
      </c>
      <c r="X467" s="443">
        <f>'2. FTNC CAN'!X467+'3. FTNC USD'!X467+'4. FTNC EUR'!X467+'5. FTNC GBP'!X467+'6. FTNC Autres (inclus)'!X467</f>
        <v>0</v>
      </c>
      <c r="Y467" s="444">
        <f>'2. FTNC CAN'!Y467+'3. FTNC USD'!Y467+'4. FTNC EUR'!Y467+'5. FTNC GBP'!Y467+'6. FTNC Autres (inclus)'!Y467</f>
        <v>0</v>
      </c>
      <c r="Z467" s="443">
        <f>'2. FTNC CAN'!Z467+'3. FTNC USD'!Z467+'4. FTNC EUR'!Z467+'5. FTNC GBP'!Z467+'6. FTNC Autres (inclus)'!Z467</f>
        <v>0</v>
      </c>
      <c r="AA467" s="444">
        <f>'2. FTNC CAN'!AA467+'3. FTNC USD'!AA467+'4. FTNC EUR'!AA467+'5. FTNC GBP'!AA467+'6. FTNC Autres (inclus)'!AA467</f>
        <v>0</v>
      </c>
      <c r="AB467" s="447">
        <f>'2. FTNC CAN'!AB467+'3. FTNC USD'!AB467+'4. FTNC EUR'!AB467+'5. FTNC GBP'!AB467+'6. FTNC Autres (inclus)'!AB467</f>
        <v>0</v>
      </c>
      <c r="AC467" s="441">
        <f>'2. FTNC CAN'!AC467+'3. FTNC USD'!AC467+'4. FTNC EUR'!AC467+'5. FTNC GBP'!AC467+'6. FTNC Autres (inclus)'!AC467</f>
        <v>0</v>
      </c>
      <c r="AD467" s="996"/>
      <c r="AE467" s="997"/>
      <c r="AF467" s="998"/>
    </row>
    <row r="468" spans="1:32" ht="15" x14ac:dyDescent="0.2">
      <c r="A468" s="232">
        <v>173</v>
      </c>
      <c r="B468" s="474"/>
      <c r="C468" s="475"/>
      <c r="D468" s="475"/>
      <c r="E468" s="475"/>
      <c r="F468" s="859" t="s">
        <v>134</v>
      </c>
      <c r="G468" s="860"/>
      <c r="H468" s="860"/>
      <c r="I468" s="860"/>
      <c r="J468" s="860"/>
      <c r="K468" s="860"/>
      <c r="L468" s="861"/>
      <c r="M468" s="441">
        <f>'2. FTNC CAN'!M468+'3. FTNC USD'!M468+'4. FTNC EUR'!M468+'5. FTNC GBP'!M468+'6. FTNC Autres (inclus)'!M468</f>
        <v>0</v>
      </c>
      <c r="N468" s="446">
        <f>'2. FTNC CAN'!N468+'3. FTNC USD'!N468+'4. FTNC EUR'!N468+'5. FTNC GBP'!N468+'6. FTNC Autres (inclus)'!N468</f>
        <v>0</v>
      </c>
      <c r="O468" s="443">
        <f>'2. FTNC CAN'!O468+'3. FTNC USD'!O468+'4. FTNC EUR'!O468+'5. FTNC GBP'!O468+'6. FTNC Autres (inclus)'!O468</f>
        <v>0</v>
      </c>
      <c r="P468" s="443">
        <f>'2. FTNC CAN'!P468+'3. FTNC USD'!P468+'4. FTNC EUR'!P468+'5. FTNC GBP'!P468+'6. FTNC Autres (inclus)'!P468</f>
        <v>0</v>
      </c>
      <c r="Q468" s="445">
        <f>'2. FTNC CAN'!Q468+'3. FTNC USD'!Q468+'4. FTNC EUR'!Q468+'5. FTNC GBP'!Q468+'6. FTNC Autres (inclus)'!Q468</f>
        <v>0</v>
      </c>
      <c r="R468" s="443">
        <f>'2. FTNC CAN'!R468+'3. FTNC USD'!R468+'4. FTNC EUR'!R468+'5. FTNC GBP'!R468+'6. FTNC Autres (inclus)'!R468</f>
        <v>0</v>
      </c>
      <c r="S468" s="444">
        <f>'2. FTNC CAN'!S468+'3. FTNC USD'!S468+'4. FTNC EUR'!S468+'5. FTNC GBP'!S468+'6. FTNC Autres (inclus)'!S468</f>
        <v>0</v>
      </c>
      <c r="T468" s="443">
        <f>'2. FTNC CAN'!T468+'3. FTNC USD'!T468+'4. FTNC EUR'!T468+'5. FTNC GBP'!T468+'6. FTNC Autres (inclus)'!T468</f>
        <v>0</v>
      </c>
      <c r="U468" s="444">
        <f>'2. FTNC CAN'!U468+'3. FTNC USD'!U468+'4. FTNC EUR'!U468+'5. FTNC GBP'!U468+'6. FTNC Autres (inclus)'!U468</f>
        <v>0</v>
      </c>
      <c r="V468" s="443">
        <f>'2. FTNC CAN'!V468+'3. FTNC USD'!V468+'4. FTNC EUR'!V468+'5. FTNC GBP'!V468+'6. FTNC Autres (inclus)'!V468</f>
        <v>0</v>
      </c>
      <c r="W468" s="444">
        <f>'2. FTNC CAN'!W468+'3. FTNC USD'!W468+'4. FTNC EUR'!W468+'5. FTNC GBP'!W468+'6. FTNC Autres (inclus)'!W468</f>
        <v>0</v>
      </c>
      <c r="X468" s="443">
        <f>'2. FTNC CAN'!X468+'3. FTNC USD'!X468+'4. FTNC EUR'!X468+'5. FTNC GBP'!X468+'6. FTNC Autres (inclus)'!X468</f>
        <v>0</v>
      </c>
      <c r="Y468" s="444">
        <f>'2. FTNC CAN'!Y468+'3. FTNC USD'!Y468+'4. FTNC EUR'!Y468+'5. FTNC GBP'!Y468+'6. FTNC Autres (inclus)'!Y468</f>
        <v>0</v>
      </c>
      <c r="Z468" s="443">
        <f>'2. FTNC CAN'!Z468+'3. FTNC USD'!Z468+'4. FTNC EUR'!Z468+'5. FTNC GBP'!Z468+'6. FTNC Autres (inclus)'!Z468</f>
        <v>0</v>
      </c>
      <c r="AA468" s="444">
        <f>'2. FTNC CAN'!AA468+'3. FTNC USD'!AA468+'4. FTNC EUR'!AA468+'5. FTNC GBP'!AA468+'6. FTNC Autres (inclus)'!AA468</f>
        <v>0</v>
      </c>
      <c r="AB468" s="447">
        <f>'2. FTNC CAN'!AB468+'3. FTNC USD'!AB468+'4. FTNC EUR'!AB468+'5. FTNC GBP'!AB468+'6. FTNC Autres (inclus)'!AB468</f>
        <v>0</v>
      </c>
      <c r="AC468" s="441">
        <f>'2. FTNC CAN'!AC468+'3. FTNC USD'!AC468+'4. FTNC EUR'!AC468+'5. FTNC GBP'!AC468+'6. FTNC Autres (inclus)'!AC468</f>
        <v>0</v>
      </c>
      <c r="AD468" s="996"/>
      <c r="AE468" s="997"/>
      <c r="AF468" s="998"/>
    </row>
    <row r="469" spans="1:32" ht="15" x14ac:dyDescent="0.2">
      <c r="A469" s="232">
        <v>174</v>
      </c>
      <c r="B469" s="474"/>
      <c r="C469" s="475"/>
      <c r="D469" s="475"/>
      <c r="E469" s="853" t="s">
        <v>135</v>
      </c>
      <c r="F469" s="854"/>
      <c r="G469" s="854"/>
      <c r="H469" s="854"/>
      <c r="I469" s="854"/>
      <c r="J469" s="854"/>
      <c r="K469" s="854"/>
      <c r="L469" s="855"/>
      <c r="M469" s="407">
        <f>SUBTOTAL(9,M470:M471)</f>
        <v>0</v>
      </c>
      <c r="N469" s="410">
        <f t="shared" ref="N469" si="389">SUBTOTAL(9,N470:N471)</f>
        <v>0</v>
      </c>
      <c r="O469" s="414">
        <f t="shared" ref="O469" si="390">SUBTOTAL(9,O470:O471)</f>
        <v>0</v>
      </c>
      <c r="P469" s="413">
        <f t="shared" ref="P469" si="391">SUBTOTAL(9,P470:P471)</f>
        <v>0</v>
      </c>
      <c r="Q469" s="415">
        <f t="shared" ref="Q469" si="392">SUBTOTAL(9,Q470:Q471)</f>
        <v>0</v>
      </c>
      <c r="R469" s="414">
        <f t="shared" ref="R469" si="393">SUBTOTAL(9,R470:R471)</f>
        <v>0</v>
      </c>
      <c r="S469" s="414">
        <f t="shared" ref="S469" si="394">SUBTOTAL(9,S470:S471)</f>
        <v>0</v>
      </c>
      <c r="T469" s="414">
        <f t="shared" ref="T469" si="395">SUBTOTAL(9,T470:T471)</f>
        <v>0</v>
      </c>
      <c r="U469" s="414">
        <f t="shared" ref="U469" si="396">SUBTOTAL(9,U470:U471)</f>
        <v>0</v>
      </c>
      <c r="V469" s="414">
        <f t="shared" ref="V469" si="397">SUBTOTAL(9,V470:V471)</f>
        <v>0</v>
      </c>
      <c r="W469" s="414">
        <f t="shared" ref="W469" si="398">SUBTOTAL(9,W470:W471)</f>
        <v>0</v>
      </c>
      <c r="X469" s="414">
        <f t="shared" ref="X469" si="399">SUBTOTAL(9,X470:X471)</f>
        <v>0</v>
      </c>
      <c r="Y469" s="414">
        <f t="shared" ref="Y469" si="400">SUBTOTAL(9,Y470:Y471)</f>
        <v>0</v>
      </c>
      <c r="Z469" s="414">
        <f t="shared" ref="Z469" si="401">SUBTOTAL(9,Z470:Z471)</f>
        <v>0</v>
      </c>
      <c r="AA469" s="414">
        <f t="shared" ref="AA469" si="402">SUBTOTAL(9,AA470:AA471)</f>
        <v>0</v>
      </c>
      <c r="AB469" s="424">
        <f t="shared" ref="AB469" si="403">SUBTOTAL(9,AB470:AB471)</f>
        <v>0</v>
      </c>
      <c r="AC469" s="407">
        <f t="shared" ref="AC469" si="404">SUBTOTAL(9,AC470:AC471)</f>
        <v>0</v>
      </c>
      <c r="AD469" s="996"/>
      <c r="AE469" s="997"/>
      <c r="AF469" s="998"/>
    </row>
    <row r="470" spans="1:32" ht="15" x14ac:dyDescent="0.2">
      <c r="A470" s="232">
        <v>175</v>
      </c>
      <c r="B470" s="474"/>
      <c r="C470" s="475"/>
      <c r="D470" s="475"/>
      <c r="E470" s="475"/>
      <c r="F470" s="856" t="s">
        <v>136</v>
      </c>
      <c r="G470" s="857"/>
      <c r="H470" s="857"/>
      <c r="I470" s="857"/>
      <c r="J470" s="857"/>
      <c r="K470" s="857"/>
      <c r="L470" s="858"/>
      <c r="M470" s="441">
        <f>'2. FTNC CAN'!M470+'3. FTNC USD'!M470+'4. FTNC EUR'!M470+'5. FTNC GBP'!M470+'6. FTNC Autres (inclus)'!M470</f>
        <v>0</v>
      </c>
      <c r="N470" s="446">
        <f>'2. FTNC CAN'!N470+'3. FTNC USD'!N470+'4. FTNC EUR'!N470+'5. FTNC GBP'!N470+'6. FTNC Autres (inclus)'!N470</f>
        <v>0</v>
      </c>
      <c r="O470" s="443">
        <f>'2. FTNC CAN'!O470+'3. FTNC USD'!O470+'4. FTNC EUR'!O470+'5. FTNC GBP'!O470+'6. FTNC Autres (inclus)'!O470</f>
        <v>0</v>
      </c>
      <c r="P470" s="443">
        <f>'2. FTNC CAN'!P470+'3. FTNC USD'!P470+'4. FTNC EUR'!P470+'5. FTNC GBP'!P470+'6. FTNC Autres (inclus)'!P470</f>
        <v>0</v>
      </c>
      <c r="Q470" s="445">
        <f>'2. FTNC CAN'!Q470+'3. FTNC USD'!Q470+'4. FTNC EUR'!Q470+'5. FTNC GBP'!Q470+'6. FTNC Autres (inclus)'!Q470</f>
        <v>0</v>
      </c>
      <c r="R470" s="443">
        <f>'2. FTNC CAN'!R470+'3. FTNC USD'!R470+'4. FTNC EUR'!R470+'5. FTNC GBP'!R470+'6. FTNC Autres (inclus)'!R470</f>
        <v>0</v>
      </c>
      <c r="S470" s="444">
        <f>'2. FTNC CAN'!S470+'3. FTNC USD'!S470+'4. FTNC EUR'!S470+'5. FTNC GBP'!S470+'6. FTNC Autres (inclus)'!S470</f>
        <v>0</v>
      </c>
      <c r="T470" s="443">
        <f>'2. FTNC CAN'!T470+'3. FTNC USD'!T470+'4. FTNC EUR'!T470+'5. FTNC GBP'!T470+'6. FTNC Autres (inclus)'!T470</f>
        <v>0</v>
      </c>
      <c r="U470" s="444">
        <f>'2. FTNC CAN'!U470+'3. FTNC USD'!U470+'4. FTNC EUR'!U470+'5. FTNC GBP'!U470+'6. FTNC Autres (inclus)'!U470</f>
        <v>0</v>
      </c>
      <c r="V470" s="443">
        <f>'2. FTNC CAN'!V470+'3. FTNC USD'!V470+'4. FTNC EUR'!V470+'5. FTNC GBP'!V470+'6. FTNC Autres (inclus)'!V470</f>
        <v>0</v>
      </c>
      <c r="W470" s="444">
        <f>'2. FTNC CAN'!W470+'3. FTNC USD'!W470+'4. FTNC EUR'!W470+'5. FTNC GBP'!W470+'6. FTNC Autres (inclus)'!W470</f>
        <v>0</v>
      </c>
      <c r="X470" s="443">
        <f>'2. FTNC CAN'!X470+'3. FTNC USD'!X470+'4. FTNC EUR'!X470+'5. FTNC GBP'!X470+'6. FTNC Autres (inclus)'!X470</f>
        <v>0</v>
      </c>
      <c r="Y470" s="444">
        <f>'2. FTNC CAN'!Y470+'3. FTNC USD'!Y470+'4. FTNC EUR'!Y470+'5. FTNC GBP'!Y470+'6. FTNC Autres (inclus)'!Y470</f>
        <v>0</v>
      </c>
      <c r="Z470" s="443">
        <f>'2. FTNC CAN'!Z470+'3. FTNC USD'!Z470+'4. FTNC EUR'!Z470+'5. FTNC GBP'!Z470+'6. FTNC Autres (inclus)'!Z470</f>
        <v>0</v>
      </c>
      <c r="AA470" s="444">
        <f>'2. FTNC CAN'!AA470+'3. FTNC USD'!AA470+'4. FTNC EUR'!AA470+'5. FTNC GBP'!AA470+'6. FTNC Autres (inclus)'!AA470</f>
        <v>0</v>
      </c>
      <c r="AB470" s="447">
        <f>'2. FTNC CAN'!AB470+'3. FTNC USD'!AB470+'4. FTNC EUR'!AB470+'5. FTNC GBP'!AB470+'6. FTNC Autres (inclus)'!AB470</f>
        <v>0</v>
      </c>
      <c r="AC470" s="441">
        <f>'2. FTNC CAN'!AC470+'3. FTNC USD'!AC470+'4. FTNC EUR'!AC470+'5. FTNC GBP'!AC470+'6. FTNC Autres (inclus)'!AC470</f>
        <v>0</v>
      </c>
      <c r="AD470" s="996"/>
      <c r="AE470" s="997"/>
      <c r="AF470" s="998"/>
    </row>
    <row r="471" spans="1:32" ht="15" x14ac:dyDescent="0.2">
      <c r="A471" s="232">
        <v>176</v>
      </c>
      <c r="B471" s="474"/>
      <c r="C471" s="475"/>
      <c r="D471" s="475"/>
      <c r="E471" s="475"/>
      <c r="F471" s="859" t="s">
        <v>137</v>
      </c>
      <c r="G471" s="860"/>
      <c r="H471" s="860"/>
      <c r="I471" s="860"/>
      <c r="J471" s="860"/>
      <c r="K471" s="860"/>
      <c r="L471" s="861"/>
      <c r="M471" s="441">
        <f>'2. FTNC CAN'!M471+'3. FTNC USD'!M471+'4. FTNC EUR'!M471+'5. FTNC GBP'!M471+'6. FTNC Autres (inclus)'!M471</f>
        <v>0</v>
      </c>
      <c r="N471" s="446">
        <f>'2. FTNC CAN'!N471+'3. FTNC USD'!N471+'4. FTNC EUR'!N471+'5. FTNC GBP'!N471+'6. FTNC Autres (inclus)'!N471</f>
        <v>0</v>
      </c>
      <c r="O471" s="443">
        <f>'2. FTNC CAN'!O471+'3. FTNC USD'!O471+'4. FTNC EUR'!O471+'5. FTNC GBP'!O471+'6. FTNC Autres (inclus)'!O471</f>
        <v>0</v>
      </c>
      <c r="P471" s="443">
        <f>'2. FTNC CAN'!P471+'3. FTNC USD'!P471+'4. FTNC EUR'!P471+'5. FTNC GBP'!P471+'6. FTNC Autres (inclus)'!P471</f>
        <v>0</v>
      </c>
      <c r="Q471" s="445">
        <f>'2. FTNC CAN'!Q471+'3. FTNC USD'!Q471+'4. FTNC EUR'!Q471+'5. FTNC GBP'!Q471+'6. FTNC Autres (inclus)'!Q471</f>
        <v>0</v>
      </c>
      <c r="R471" s="443">
        <f>'2. FTNC CAN'!R471+'3. FTNC USD'!R471+'4. FTNC EUR'!R471+'5. FTNC GBP'!R471+'6. FTNC Autres (inclus)'!R471</f>
        <v>0</v>
      </c>
      <c r="S471" s="444">
        <f>'2. FTNC CAN'!S471+'3. FTNC USD'!S471+'4. FTNC EUR'!S471+'5. FTNC GBP'!S471+'6. FTNC Autres (inclus)'!S471</f>
        <v>0</v>
      </c>
      <c r="T471" s="443">
        <f>'2. FTNC CAN'!T471+'3. FTNC USD'!T471+'4. FTNC EUR'!T471+'5. FTNC GBP'!T471+'6. FTNC Autres (inclus)'!T471</f>
        <v>0</v>
      </c>
      <c r="U471" s="444">
        <f>'2. FTNC CAN'!U471+'3. FTNC USD'!U471+'4. FTNC EUR'!U471+'5. FTNC GBP'!U471+'6. FTNC Autres (inclus)'!U471</f>
        <v>0</v>
      </c>
      <c r="V471" s="443">
        <f>'2. FTNC CAN'!V471+'3. FTNC USD'!V471+'4. FTNC EUR'!V471+'5. FTNC GBP'!V471+'6. FTNC Autres (inclus)'!V471</f>
        <v>0</v>
      </c>
      <c r="W471" s="444">
        <f>'2. FTNC CAN'!W471+'3. FTNC USD'!W471+'4. FTNC EUR'!W471+'5. FTNC GBP'!W471+'6. FTNC Autres (inclus)'!W471</f>
        <v>0</v>
      </c>
      <c r="X471" s="443">
        <f>'2. FTNC CAN'!X471+'3. FTNC USD'!X471+'4. FTNC EUR'!X471+'5. FTNC GBP'!X471+'6. FTNC Autres (inclus)'!X471</f>
        <v>0</v>
      </c>
      <c r="Y471" s="444">
        <f>'2. FTNC CAN'!Y471+'3. FTNC USD'!Y471+'4. FTNC EUR'!Y471+'5. FTNC GBP'!Y471+'6. FTNC Autres (inclus)'!Y471</f>
        <v>0</v>
      </c>
      <c r="Z471" s="443">
        <f>'2. FTNC CAN'!Z471+'3. FTNC USD'!Z471+'4. FTNC EUR'!Z471+'5. FTNC GBP'!Z471+'6. FTNC Autres (inclus)'!Z471</f>
        <v>0</v>
      </c>
      <c r="AA471" s="444">
        <f>'2. FTNC CAN'!AA471+'3. FTNC USD'!AA471+'4. FTNC EUR'!AA471+'5. FTNC GBP'!AA471+'6. FTNC Autres (inclus)'!AA471</f>
        <v>0</v>
      </c>
      <c r="AB471" s="447">
        <f>'2. FTNC CAN'!AB471+'3. FTNC USD'!AB471+'4. FTNC EUR'!AB471+'5. FTNC GBP'!AB471+'6. FTNC Autres (inclus)'!AB471</f>
        <v>0</v>
      </c>
      <c r="AC471" s="441">
        <f>'2. FTNC CAN'!AC471+'3. FTNC USD'!AC471+'4. FTNC EUR'!AC471+'5. FTNC GBP'!AC471+'6. FTNC Autres (inclus)'!AC471</f>
        <v>0</v>
      </c>
      <c r="AD471" s="996"/>
      <c r="AE471" s="997"/>
      <c r="AF471" s="998"/>
    </row>
    <row r="472" spans="1:32" ht="15" x14ac:dyDescent="0.2">
      <c r="A472" s="232">
        <v>177</v>
      </c>
      <c r="B472" s="474"/>
      <c r="C472" s="475"/>
      <c r="D472" s="475"/>
      <c r="E472" s="853" t="s">
        <v>550</v>
      </c>
      <c r="F472" s="854"/>
      <c r="G472" s="854"/>
      <c r="H472" s="854"/>
      <c r="I472" s="854"/>
      <c r="J472" s="854"/>
      <c r="K472" s="854"/>
      <c r="L472" s="855"/>
      <c r="M472" s="407">
        <f>SUBTOTAL(9,M473:M474)</f>
        <v>0</v>
      </c>
      <c r="N472" s="410">
        <f t="shared" ref="N472" si="405">SUBTOTAL(9,N473:N474)</f>
        <v>0</v>
      </c>
      <c r="O472" s="414">
        <f t="shared" ref="O472" si="406">SUBTOTAL(9,O473:O474)</f>
        <v>0</v>
      </c>
      <c r="P472" s="413">
        <f t="shared" ref="P472" si="407">SUBTOTAL(9,P473:P474)</f>
        <v>0</v>
      </c>
      <c r="Q472" s="415">
        <f t="shared" ref="Q472" si="408">SUBTOTAL(9,Q473:Q474)</f>
        <v>0</v>
      </c>
      <c r="R472" s="414">
        <f t="shared" ref="R472" si="409">SUBTOTAL(9,R473:R474)</f>
        <v>0</v>
      </c>
      <c r="S472" s="414">
        <f t="shared" ref="S472" si="410">SUBTOTAL(9,S473:S474)</f>
        <v>0</v>
      </c>
      <c r="T472" s="414">
        <f t="shared" ref="T472" si="411">SUBTOTAL(9,T473:T474)</f>
        <v>0</v>
      </c>
      <c r="U472" s="414">
        <f t="shared" ref="U472" si="412">SUBTOTAL(9,U473:U474)</f>
        <v>0</v>
      </c>
      <c r="V472" s="414">
        <f t="shared" ref="V472" si="413">SUBTOTAL(9,V473:V474)</f>
        <v>0</v>
      </c>
      <c r="W472" s="414">
        <f t="shared" ref="W472" si="414">SUBTOTAL(9,W473:W474)</f>
        <v>0</v>
      </c>
      <c r="X472" s="414">
        <f t="shared" ref="X472" si="415">SUBTOTAL(9,X473:X474)</f>
        <v>0</v>
      </c>
      <c r="Y472" s="414">
        <f t="shared" ref="Y472" si="416">SUBTOTAL(9,Y473:Y474)</f>
        <v>0</v>
      </c>
      <c r="Z472" s="414">
        <f t="shared" ref="Z472" si="417">SUBTOTAL(9,Z473:Z474)</f>
        <v>0</v>
      </c>
      <c r="AA472" s="414">
        <f t="shared" ref="AA472" si="418">SUBTOTAL(9,AA473:AA474)</f>
        <v>0</v>
      </c>
      <c r="AB472" s="424">
        <f t="shared" ref="AB472" si="419">SUBTOTAL(9,AB473:AB474)</f>
        <v>0</v>
      </c>
      <c r="AC472" s="407">
        <f t="shared" ref="AC472" si="420">SUBTOTAL(9,AC473:AC474)</f>
        <v>0</v>
      </c>
      <c r="AD472" s="996"/>
      <c r="AE472" s="997"/>
      <c r="AF472" s="998"/>
    </row>
    <row r="473" spans="1:32" ht="15" x14ac:dyDescent="0.2">
      <c r="A473" s="232">
        <v>178</v>
      </c>
      <c r="B473" s="474"/>
      <c r="C473" s="475"/>
      <c r="D473" s="475"/>
      <c r="E473" s="475"/>
      <c r="F473" s="856" t="s">
        <v>551</v>
      </c>
      <c r="G473" s="857"/>
      <c r="H473" s="857"/>
      <c r="I473" s="857"/>
      <c r="J473" s="857"/>
      <c r="K473" s="857"/>
      <c r="L473" s="858"/>
      <c r="M473" s="441">
        <f>'2. FTNC CAN'!M473+'3. FTNC USD'!M473+'4. FTNC EUR'!M473+'5. FTNC GBP'!M473+'6. FTNC Autres (inclus)'!M473</f>
        <v>0</v>
      </c>
      <c r="N473" s="446">
        <f>'2. FTNC CAN'!N473+'3. FTNC USD'!N473+'4. FTNC EUR'!N473+'5. FTNC GBP'!N473+'6. FTNC Autres (inclus)'!N473</f>
        <v>0</v>
      </c>
      <c r="O473" s="443">
        <f>'2. FTNC CAN'!O473+'3. FTNC USD'!O473+'4. FTNC EUR'!O473+'5. FTNC GBP'!O473+'6. FTNC Autres (inclus)'!O473</f>
        <v>0</v>
      </c>
      <c r="P473" s="443">
        <f>'2. FTNC CAN'!P473+'3. FTNC USD'!P473+'4. FTNC EUR'!P473+'5. FTNC GBP'!P473+'6. FTNC Autres (inclus)'!P473</f>
        <v>0</v>
      </c>
      <c r="Q473" s="445">
        <f>'2. FTNC CAN'!Q473+'3. FTNC USD'!Q473+'4. FTNC EUR'!Q473+'5. FTNC GBP'!Q473+'6. FTNC Autres (inclus)'!Q473</f>
        <v>0</v>
      </c>
      <c r="R473" s="443">
        <f>'2. FTNC CAN'!R473+'3. FTNC USD'!R473+'4. FTNC EUR'!R473+'5. FTNC GBP'!R473+'6. FTNC Autres (inclus)'!R473</f>
        <v>0</v>
      </c>
      <c r="S473" s="444">
        <f>'2. FTNC CAN'!S473+'3. FTNC USD'!S473+'4. FTNC EUR'!S473+'5. FTNC GBP'!S473+'6. FTNC Autres (inclus)'!S473</f>
        <v>0</v>
      </c>
      <c r="T473" s="443">
        <f>'2. FTNC CAN'!T473+'3. FTNC USD'!T473+'4. FTNC EUR'!T473+'5. FTNC GBP'!T473+'6. FTNC Autres (inclus)'!T473</f>
        <v>0</v>
      </c>
      <c r="U473" s="444">
        <f>'2. FTNC CAN'!U473+'3. FTNC USD'!U473+'4. FTNC EUR'!U473+'5. FTNC GBP'!U473+'6. FTNC Autres (inclus)'!U473</f>
        <v>0</v>
      </c>
      <c r="V473" s="443">
        <f>'2. FTNC CAN'!V473+'3. FTNC USD'!V473+'4. FTNC EUR'!V473+'5. FTNC GBP'!V473+'6. FTNC Autres (inclus)'!V473</f>
        <v>0</v>
      </c>
      <c r="W473" s="444">
        <f>'2. FTNC CAN'!W473+'3. FTNC USD'!W473+'4. FTNC EUR'!W473+'5. FTNC GBP'!W473+'6. FTNC Autres (inclus)'!W473</f>
        <v>0</v>
      </c>
      <c r="X473" s="443">
        <f>'2. FTNC CAN'!X473+'3. FTNC USD'!X473+'4. FTNC EUR'!X473+'5. FTNC GBP'!X473+'6. FTNC Autres (inclus)'!X473</f>
        <v>0</v>
      </c>
      <c r="Y473" s="444">
        <f>'2. FTNC CAN'!Y473+'3. FTNC USD'!Y473+'4. FTNC EUR'!Y473+'5. FTNC GBP'!Y473+'6. FTNC Autres (inclus)'!Y473</f>
        <v>0</v>
      </c>
      <c r="Z473" s="443">
        <f>'2. FTNC CAN'!Z473+'3. FTNC USD'!Z473+'4. FTNC EUR'!Z473+'5. FTNC GBP'!Z473+'6. FTNC Autres (inclus)'!Z473</f>
        <v>0</v>
      </c>
      <c r="AA473" s="444">
        <f>'2. FTNC CAN'!AA473+'3. FTNC USD'!AA473+'4. FTNC EUR'!AA473+'5. FTNC GBP'!AA473+'6. FTNC Autres (inclus)'!AA473</f>
        <v>0</v>
      </c>
      <c r="AB473" s="447">
        <f>'2. FTNC CAN'!AB473+'3. FTNC USD'!AB473+'4. FTNC EUR'!AB473+'5. FTNC GBP'!AB473+'6. FTNC Autres (inclus)'!AB473</f>
        <v>0</v>
      </c>
      <c r="AC473" s="441">
        <f>'2. FTNC CAN'!AC473+'3. FTNC USD'!AC473+'4. FTNC EUR'!AC473+'5. FTNC GBP'!AC473+'6. FTNC Autres (inclus)'!AC473</f>
        <v>0</v>
      </c>
      <c r="AD473" s="996"/>
      <c r="AE473" s="997"/>
      <c r="AF473" s="998"/>
    </row>
    <row r="474" spans="1:32" ht="15" x14ac:dyDescent="0.2">
      <c r="A474" s="232">
        <v>179</v>
      </c>
      <c r="B474" s="474"/>
      <c r="C474" s="475"/>
      <c r="D474" s="475"/>
      <c r="E474" s="475"/>
      <c r="F474" s="859" t="s">
        <v>552</v>
      </c>
      <c r="G474" s="860"/>
      <c r="H474" s="860"/>
      <c r="I474" s="860"/>
      <c r="J474" s="860"/>
      <c r="K474" s="860"/>
      <c r="L474" s="861"/>
      <c r="M474" s="441">
        <f>'2. FTNC CAN'!M474+'3. FTNC USD'!M474+'4. FTNC EUR'!M474+'5. FTNC GBP'!M474+'6. FTNC Autres (inclus)'!M474</f>
        <v>0</v>
      </c>
      <c r="N474" s="446">
        <f>'2. FTNC CAN'!N474+'3. FTNC USD'!N474+'4. FTNC EUR'!N474+'5. FTNC GBP'!N474+'6. FTNC Autres (inclus)'!N474</f>
        <v>0</v>
      </c>
      <c r="O474" s="443">
        <f>'2. FTNC CAN'!O474+'3. FTNC USD'!O474+'4. FTNC EUR'!O474+'5. FTNC GBP'!O474+'6. FTNC Autres (inclus)'!O474</f>
        <v>0</v>
      </c>
      <c r="P474" s="443">
        <f>'2. FTNC CAN'!P474+'3. FTNC USD'!P474+'4. FTNC EUR'!P474+'5. FTNC GBP'!P474+'6. FTNC Autres (inclus)'!P474</f>
        <v>0</v>
      </c>
      <c r="Q474" s="445">
        <f>'2. FTNC CAN'!Q474+'3. FTNC USD'!Q474+'4. FTNC EUR'!Q474+'5. FTNC GBP'!Q474+'6. FTNC Autres (inclus)'!Q474</f>
        <v>0</v>
      </c>
      <c r="R474" s="443">
        <f>'2. FTNC CAN'!R474+'3. FTNC USD'!R474+'4. FTNC EUR'!R474+'5. FTNC GBP'!R474+'6. FTNC Autres (inclus)'!R474</f>
        <v>0</v>
      </c>
      <c r="S474" s="444">
        <f>'2. FTNC CAN'!S474+'3. FTNC USD'!S474+'4. FTNC EUR'!S474+'5. FTNC GBP'!S474+'6. FTNC Autres (inclus)'!S474</f>
        <v>0</v>
      </c>
      <c r="T474" s="443">
        <f>'2. FTNC CAN'!T474+'3. FTNC USD'!T474+'4. FTNC EUR'!T474+'5. FTNC GBP'!T474+'6. FTNC Autres (inclus)'!T474</f>
        <v>0</v>
      </c>
      <c r="U474" s="444">
        <f>'2. FTNC CAN'!U474+'3. FTNC USD'!U474+'4. FTNC EUR'!U474+'5. FTNC GBP'!U474+'6. FTNC Autres (inclus)'!U474</f>
        <v>0</v>
      </c>
      <c r="V474" s="443">
        <f>'2. FTNC CAN'!V474+'3. FTNC USD'!V474+'4. FTNC EUR'!V474+'5. FTNC GBP'!V474+'6. FTNC Autres (inclus)'!V474</f>
        <v>0</v>
      </c>
      <c r="W474" s="444">
        <f>'2. FTNC CAN'!W474+'3. FTNC USD'!W474+'4. FTNC EUR'!W474+'5. FTNC GBP'!W474+'6. FTNC Autres (inclus)'!W474</f>
        <v>0</v>
      </c>
      <c r="X474" s="443">
        <f>'2. FTNC CAN'!X474+'3. FTNC USD'!X474+'4. FTNC EUR'!X474+'5. FTNC GBP'!X474+'6. FTNC Autres (inclus)'!X474</f>
        <v>0</v>
      </c>
      <c r="Y474" s="444">
        <f>'2. FTNC CAN'!Y474+'3. FTNC USD'!Y474+'4. FTNC EUR'!Y474+'5. FTNC GBP'!Y474+'6. FTNC Autres (inclus)'!Y474</f>
        <v>0</v>
      </c>
      <c r="Z474" s="443">
        <f>'2. FTNC CAN'!Z474+'3. FTNC USD'!Z474+'4. FTNC EUR'!Z474+'5. FTNC GBP'!Z474+'6. FTNC Autres (inclus)'!Z474</f>
        <v>0</v>
      </c>
      <c r="AA474" s="444">
        <f>'2. FTNC CAN'!AA474+'3. FTNC USD'!AA474+'4. FTNC EUR'!AA474+'5. FTNC GBP'!AA474+'6. FTNC Autres (inclus)'!AA474</f>
        <v>0</v>
      </c>
      <c r="AB474" s="447">
        <f>'2. FTNC CAN'!AB474+'3. FTNC USD'!AB474+'4. FTNC EUR'!AB474+'5. FTNC GBP'!AB474+'6. FTNC Autres (inclus)'!AB474</f>
        <v>0</v>
      </c>
      <c r="AC474" s="441">
        <f>'2. FTNC CAN'!AC474+'3. FTNC USD'!AC474+'4. FTNC EUR'!AC474+'5. FTNC GBP'!AC474+'6. FTNC Autres (inclus)'!AC474</f>
        <v>0</v>
      </c>
      <c r="AD474" s="996"/>
      <c r="AE474" s="997"/>
      <c r="AF474" s="998"/>
    </row>
    <row r="475" spans="1:32" ht="15" x14ac:dyDescent="0.2">
      <c r="A475" s="232">
        <v>180</v>
      </c>
      <c r="B475" s="474"/>
      <c r="C475" s="475"/>
      <c r="D475" s="475"/>
      <c r="E475" s="853" t="s">
        <v>553</v>
      </c>
      <c r="F475" s="854"/>
      <c r="G475" s="854"/>
      <c r="H475" s="854"/>
      <c r="I475" s="854"/>
      <c r="J475" s="854"/>
      <c r="K475" s="854"/>
      <c r="L475" s="855"/>
      <c r="M475" s="407">
        <f>SUBTOTAL(9,M476:M477)</f>
        <v>0</v>
      </c>
      <c r="N475" s="410">
        <f t="shared" ref="N475" si="421">SUBTOTAL(9,N476:N477)</f>
        <v>0</v>
      </c>
      <c r="O475" s="414">
        <f t="shared" ref="O475" si="422">SUBTOTAL(9,O476:O477)</f>
        <v>0</v>
      </c>
      <c r="P475" s="413">
        <f t="shared" ref="P475" si="423">SUBTOTAL(9,P476:P477)</f>
        <v>0</v>
      </c>
      <c r="Q475" s="415">
        <f t="shared" ref="Q475" si="424">SUBTOTAL(9,Q476:Q477)</f>
        <v>0</v>
      </c>
      <c r="R475" s="414">
        <f t="shared" ref="R475" si="425">SUBTOTAL(9,R476:R477)</f>
        <v>0</v>
      </c>
      <c r="S475" s="414">
        <f t="shared" ref="S475" si="426">SUBTOTAL(9,S476:S477)</f>
        <v>0</v>
      </c>
      <c r="T475" s="414">
        <f t="shared" ref="T475" si="427">SUBTOTAL(9,T476:T477)</f>
        <v>0</v>
      </c>
      <c r="U475" s="414">
        <f t="shared" ref="U475" si="428">SUBTOTAL(9,U476:U477)</f>
        <v>0</v>
      </c>
      <c r="V475" s="414">
        <f t="shared" ref="V475" si="429">SUBTOTAL(9,V476:V477)</f>
        <v>0</v>
      </c>
      <c r="W475" s="414">
        <f t="shared" ref="W475" si="430">SUBTOTAL(9,W476:W477)</f>
        <v>0</v>
      </c>
      <c r="X475" s="414">
        <f t="shared" ref="X475" si="431">SUBTOTAL(9,X476:X477)</f>
        <v>0</v>
      </c>
      <c r="Y475" s="414">
        <f t="shared" ref="Y475" si="432">SUBTOTAL(9,Y476:Y477)</f>
        <v>0</v>
      </c>
      <c r="Z475" s="414">
        <f t="shared" ref="Z475" si="433">SUBTOTAL(9,Z476:Z477)</f>
        <v>0</v>
      </c>
      <c r="AA475" s="414">
        <f t="shared" ref="AA475" si="434">SUBTOTAL(9,AA476:AA477)</f>
        <v>0</v>
      </c>
      <c r="AB475" s="424">
        <f t="shared" ref="AB475" si="435">SUBTOTAL(9,AB476:AB477)</f>
        <v>0</v>
      </c>
      <c r="AC475" s="407">
        <f t="shared" ref="AC475" si="436">SUBTOTAL(9,AC476:AC477)</f>
        <v>0</v>
      </c>
      <c r="AD475" s="996"/>
      <c r="AE475" s="997"/>
      <c r="AF475" s="998"/>
    </row>
    <row r="476" spans="1:32" ht="15" x14ac:dyDescent="0.2">
      <c r="A476" s="232">
        <v>181</v>
      </c>
      <c r="B476" s="474"/>
      <c r="C476" s="475"/>
      <c r="D476" s="475"/>
      <c r="E476" s="475"/>
      <c r="F476" s="856" t="s">
        <v>554</v>
      </c>
      <c r="G476" s="857"/>
      <c r="H476" s="857"/>
      <c r="I476" s="857"/>
      <c r="J476" s="857"/>
      <c r="K476" s="857"/>
      <c r="L476" s="858"/>
      <c r="M476" s="441">
        <f>'2. FTNC CAN'!M476+'3. FTNC USD'!M476+'4. FTNC EUR'!M476+'5. FTNC GBP'!M476+'6. FTNC Autres (inclus)'!M476</f>
        <v>0</v>
      </c>
      <c r="N476" s="446">
        <f>'2. FTNC CAN'!N476+'3. FTNC USD'!N476+'4. FTNC EUR'!N476+'5. FTNC GBP'!N476+'6. FTNC Autres (inclus)'!N476</f>
        <v>0</v>
      </c>
      <c r="O476" s="443">
        <f>'2. FTNC CAN'!O476+'3. FTNC USD'!O476+'4. FTNC EUR'!O476+'5. FTNC GBP'!O476+'6. FTNC Autres (inclus)'!O476</f>
        <v>0</v>
      </c>
      <c r="P476" s="443">
        <f>'2. FTNC CAN'!P476+'3. FTNC USD'!P476+'4. FTNC EUR'!P476+'5. FTNC GBP'!P476+'6. FTNC Autres (inclus)'!P476</f>
        <v>0</v>
      </c>
      <c r="Q476" s="445">
        <f>'2. FTNC CAN'!Q476+'3. FTNC USD'!Q476+'4. FTNC EUR'!Q476+'5. FTNC GBP'!Q476+'6. FTNC Autres (inclus)'!Q476</f>
        <v>0</v>
      </c>
      <c r="R476" s="443">
        <f>'2. FTNC CAN'!R476+'3. FTNC USD'!R476+'4. FTNC EUR'!R476+'5. FTNC GBP'!R476+'6. FTNC Autres (inclus)'!R476</f>
        <v>0</v>
      </c>
      <c r="S476" s="444">
        <f>'2. FTNC CAN'!S476+'3. FTNC USD'!S476+'4. FTNC EUR'!S476+'5. FTNC GBP'!S476+'6. FTNC Autres (inclus)'!S476</f>
        <v>0</v>
      </c>
      <c r="T476" s="443">
        <f>'2. FTNC CAN'!T476+'3. FTNC USD'!T476+'4. FTNC EUR'!T476+'5. FTNC GBP'!T476+'6. FTNC Autres (inclus)'!T476</f>
        <v>0</v>
      </c>
      <c r="U476" s="444">
        <f>'2. FTNC CAN'!U476+'3. FTNC USD'!U476+'4. FTNC EUR'!U476+'5. FTNC GBP'!U476+'6. FTNC Autres (inclus)'!U476</f>
        <v>0</v>
      </c>
      <c r="V476" s="443">
        <f>'2. FTNC CAN'!V476+'3. FTNC USD'!V476+'4. FTNC EUR'!V476+'5. FTNC GBP'!V476+'6. FTNC Autres (inclus)'!V476</f>
        <v>0</v>
      </c>
      <c r="W476" s="444">
        <f>'2. FTNC CAN'!W476+'3. FTNC USD'!W476+'4. FTNC EUR'!W476+'5. FTNC GBP'!W476+'6. FTNC Autres (inclus)'!W476</f>
        <v>0</v>
      </c>
      <c r="X476" s="443">
        <f>'2. FTNC CAN'!X476+'3. FTNC USD'!X476+'4. FTNC EUR'!X476+'5. FTNC GBP'!X476+'6. FTNC Autres (inclus)'!X476</f>
        <v>0</v>
      </c>
      <c r="Y476" s="444">
        <f>'2. FTNC CAN'!Y476+'3. FTNC USD'!Y476+'4. FTNC EUR'!Y476+'5. FTNC GBP'!Y476+'6. FTNC Autres (inclus)'!Y476</f>
        <v>0</v>
      </c>
      <c r="Z476" s="443">
        <f>'2. FTNC CAN'!Z476+'3. FTNC USD'!Z476+'4. FTNC EUR'!Z476+'5. FTNC GBP'!Z476+'6. FTNC Autres (inclus)'!Z476</f>
        <v>0</v>
      </c>
      <c r="AA476" s="444">
        <f>'2. FTNC CAN'!AA476+'3. FTNC USD'!AA476+'4. FTNC EUR'!AA476+'5. FTNC GBP'!AA476+'6. FTNC Autres (inclus)'!AA476</f>
        <v>0</v>
      </c>
      <c r="AB476" s="447">
        <f>'2. FTNC CAN'!AB476+'3. FTNC USD'!AB476+'4. FTNC EUR'!AB476+'5. FTNC GBP'!AB476+'6. FTNC Autres (inclus)'!AB476</f>
        <v>0</v>
      </c>
      <c r="AC476" s="441">
        <f>'2. FTNC CAN'!AC476+'3. FTNC USD'!AC476+'4. FTNC EUR'!AC476+'5. FTNC GBP'!AC476+'6. FTNC Autres (inclus)'!AC476</f>
        <v>0</v>
      </c>
      <c r="AD476" s="996"/>
      <c r="AE476" s="997"/>
      <c r="AF476" s="998"/>
    </row>
    <row r="477" spans="1:32" ht="15" x14ac:dyDescent="0.2">
      <c r="A477" s="232">
        <v>182</v>
      </c>
      <c r="B477" s="474"/>
      <c r="C477" s="475"/>
      <c r="D477" s="475"/>
      <c r="E477" s="475"/>
      <c r="F477" s="859" t="s">
        <v>555</v>
      </c>
      <c r="G477" s="860"/>
      <c r="H477" s="860"/>
      <c r="I477" s="860"/>
      <c r="J477" s="860"/>
      <c r="K477" s="860"/>
      <c r="L477" s="861"/>
      <c r="M477" s="441">
        <f>'2. FTNC CAN'!M477+'3. FTNC USD'!M477+'4. FTNC EUR'!M477+'5. FTNC GBP'!M477+'6. FTNC Autres (inclus)'!M477</f>
        <v>0</v>
      </c>
      <c r="N477" s="446">
        <f>'2. FTNC CAN'!N477+'3. FTNC USD'!N477+'4. FTNC EUR'!N477+'5. FTNC GBP'!N477+'6. FTNC Autres (inclus)'!N477</f>
        <v>0</v>
      </c>
      <c r="O477" s="443">
        <f>'2. FTNC CAN'!O477+'3. FTNC USD'!O477+'4. FTNC EUR'!O477+'5. FTNC GBP'!O477+'6. FTNC Autres (inclus)'!O477</f>
        <v>0</v>
      </c>
      <c r="P477" s="443">
        <f>'2. FTNC CAN'!P477+'3. FTNC USD'!P477+'4. FTNC EUR'!P477+'5. FTNC GBP'!P477+'6. FTNC Autres (inclus)'!P477</f>
        <v>0</v>
      </c>
      <c r="Q477" s="445">
        <f>'2. FTNC CAN'!Q477+'3. FTNC USD'!Q477+'4. FTNC EUR'!Q477+'5. FTNC GBP'!Q477+'6. FTNC Autres (inclus)'!Q477</f>
        <v>0</v>
      </c>
      <c r="R477" s="443">
        <f>'2. FTNC CAN'!R477+'3. FTNC USD'!R477+'4. FTNC EUR'!R477+'5. FTNC GBP'!R477+'6. FTNC Autres (inclus)'!R477</f>
        <v>0</v>
      </c>
      <c r="S477" s="444">
        <f>'2. FTNC CAN'!S477+'3. FTNC USD'!S477+'4. FTNC EUR'!S477+'5. FTNC GBP'!S477+'6. FTNC Autres (inclus)'!S477</f>
        <v>0</v>
      </c>
      <c r="T477" s="443">
        <f>'2. FTNC CAN'!T477+'3. FTNC USD'!T477+'4. FTNC EUR'!T477+'5. FTNC GBP'!T477+'6. FTNC Autres (inclus)'!T477</f>
        <v>0</v>
      </c>
      <c r="U477" s="444">
        <f>'2. FTNC CAN'!U477+'3. FTNC USD'!U477+'4. FTNC EUR'!U477+'5. FTNC GBP'!U477+'6. FTNC Autres (inclus)'!U477</f>
        <v>0</v>
      </c>
      <c r="V477" s="443">
        <f>'2. FTNC CAN'!V477+'3. FTNC USD'!V477+'4. FTNC EUR'!V477+'5. FTNC GBP'!V477+'6. FTNC Autres (inclus)'!V477</f>
        <v>0</v>
      </c>
      <c r="W477" s="444">
        <f>'2. FTNC CAN'!W477+'3. FTNC USD'!W477+'4. FTNC EUR'!W477+'5. FTNC GBP'!W477+'6. FTNC Autres (inclus)'!W477</f>
        <v>0</v>
      </c>
      <c r="X477" s="443">
        <f>'2. FTNC CAN'!X477+'3. FTNC USD'!X477+'4. FTNC EUR'!X477+'5. FTNC GBP'!X477+'6. FTNC Autres (inclus)'!X477</f>
        <v>0</v>
      </c>
      <c r="Y477" s="444">
        <f>'2. FTNC CAN'!Y477+'3. FTNC USD'!Y477+'4. FTNC EUR'!Y477+'5. FTNC GBP'!Y477+'6. FTNC Autres (inclus)'!Y477</f>
        <v>0</v>
      </c>
      <c r="Z477" s="443">
        <f>'2. FTNC CAN'!Z477+'3. FTNC USD'!Z477+'4. FTNC EUR'!Z477+'5. FTNC GBP'!Z477+'6. FTNC Autres (inclus)'!Z477</f>
        <v>0</v>
      </c>
      <c r="AA477" s="444">
        <f>'2. FTNC CAN'!AA477+'3. FTNC USD'!AA477+'4. FTNC EUR'!AA477+'5. FTNC GBP'!AA477+'6. FTNC Autres (inclus)'!AA477</f>
        <v>0</v>
      </c>
      <c r="AB477" s="447">
        <f>'2. FTNC CAN'!AB477+'3. FTNC USD'!AB477+'4. FTNC EUR'!AB477+'5. FTNC GBP'!AB477+'6. FTNC Autres (inclus)'!AB477</f>
        <v>0</v>
      </c>
      <c r="AC477" s="441">
        <f>'2. FTNC CAN'!AC477+'3. FTNC USD'!AC477+'4. FTNC EUR'!AC477+'5. FTNC GBP'!AC477+'6. FTNC Autres (inclus)'!AC477</f>
        <v>0</v>
      </c>
      <c r="AD477" s="996"/>
      <c r="AE477" s="997"/>
      <c r="AF477" s="998"/>
    </row>
    <row r="478" spans="1:32" ht="15" x14ac:dyDescent="0.2">
      <c r="A478" s="232">
        <v>183</v>
      </c>
      <c r="B478" s="474"/>
      <c r="C478" s="475"/>
      <c r="D478" s="844" t="s">
        <v>24</v>
      </c>
      <c r="E478" s="845"/>
      <c r="F478" s="845"/>
      <c r="G478" s="845"/>
      <c r="H478" s="845"/>
      <c r="I478" s="845"/>
      <c r="J478" s="845"/>
      <c r="K478" s="845"/>
      <c r="L478" s="846"/>
      <c r="M478" s="407">
        <f>SUBTOTAL(9,M479:M481)</f>
        <v>0</v>
      </c>
      <c r="N478" s="410">
        <f t="shared" ref="N478:AC478" si="437">SUBTOTAL(9,N479:N481)</f>
        <v>0</v>
      </c>
      <c r="O478" s="414">
        <f t="shared" si="437"/>
        <v>0</v>
      </c>
      <c r="P478" s="413">
        <f t="shared" si="437"/>
        <v>0</v>
      </c>
      <c r="Q478" s="415">
        <f t="shared" si="437"/>
        <v>0</v>
      </c>
      <c r="R478" s="414">
        <f t="shared" si="437"/>
        <v>0</v>
      </c>
      <c r="S478" s="414">
        <f t="shared" si="437"/>
        <v>0</v>
      </c>
      <c r="T478" s="414">
        <f t="shared" si="437"/>
        <v>0</v>
      </c>
      <c r="U478" s="414">
        <f t="shared" si="437"/>
        <v>0</v>
      </c>
      <c r="V478" s="414">
        <f t="shared" si="437"/>
        <v>0</v>
      </c>
      <c r="W478" s="414">
        <f t="shared" si="437"/>
        <v>0</v>
      </c>
      <c r="X478" s="414">
        <f t="shared" si="437"/>
        <v>0</v>
      </c>
      <c r="Y478" s="414">
        <f t="shared" si="437"/>
        <v>0</v>
      </c>
      <c r="Z478" s="414">
        <f t="shared" si="437"/>
        <v>0</v>
      </c>
      <c r="AA478" s="414">
        <f t="shared" si="437"/>
        <v>0</v>
      </c>
      <c r="AB478" s="424">
        <f t="shared" si="437"/>
        <v>0</v>
      </c>
      <c r="AC478" s="407">
        <f t="shared" si="437"/>
        <v>0</v>
      </c>
      <c r="AD478" s="996"/>
      <c r="AE478" s="997"/>
      <c r="AF478" s="998"/>
    </row>
    <row r="479" spans="1:32" ht="15" customHeight="1" x14ac:dyDescent="0.2">
      <c r="A479" s="232">
        <v>184</v>
      </c>
      <c r="B479" s="474"/>
      <c r="C479" s="475"/>
      <c r="D479" s="475"/>
      <c r="E479" s="475"/>
      <c r="F479" s="856" t="s">
        <v>156</v>
      </c>
      <c r="G479" s="857"/>
      <c r="H479" s="857"/>
      <c r="I479" s="857"/>
      <c r="J479" s="857"/>
      <c r="K479" s="857"/>
      <c r="L479" s="858"/>
      <c r="M479" s="441">
        <f>'2. FTNC CAN'!M479+'3. FTNC USD'!M479+'4. FTNC EUR'!M479+'5. FTNC GBP'!M479+'6. FTNC Autres (inclus)'!M479</f>
        <v>0</v>
      </c>
      <c r="N479" s="446">
        <f>'2. FTNC CAN'!N479+'3. FTNC USD'!N479+'4. FTNC EUR'!N479+'5. FTNC GBP'!N479+'6. FTNC Autres (inclus)'!N479</f>
        <v>0</v>
      </c>
      <c r="O479" s="443">
        <f>'2. FTNC CAN'!O479+'3. FTNC USD'!O479+'4. FTNC EUR'!O479+'5. FTNC GBP'!O479+'6. FTNC Autres (inclus)'!O479</f>
        <v>0</v>
      </c>
      <c r="P479" s="443">
        <f>'2. FTNC CAN'!P479+'3. FTNC USD'!P479+'4. FTNC EUR'!P479+'5. FTNC GBP'!P479+'6. FTNC Autres (inclus)'!P479</f>
        <v>0</v>
      </c>
      <c r="Q479" s="445">
        <f>'2. FTNC CAN'!Q479+'3. FTNC USD'!Q479+'4. FTNC EUR'!Q479+'5. FTNC GBP'!Q479+'6. FTNC Autres (inclus)'!Q479</f>
        <v>0</v>
      </c>
      <c r="R479" s="443">
        <f>'2. FTNC CAN'!R479+'3. FTNC USD'!R479+'4. FTNC EUR'!R479+'5. FTNC GBP'!R479+'6. FTNC Autres (inclus)'!R479</f>
        <v>0</v>
      </c>
      <c r="S479" s="444">
        <f>'2. FTNC CAN'!S479+'3. FTNC USD'!S479+'4. FTNC EUR'!S479+'5. FTNC GBP'!S479+'6. FTNC Autres (inclus)'!S479</f>
        <v>0</v>
      </c>
      <c r="T479" s="443">
        <f>'2. FTNC CAN'!T479+'3. FTNC USD'!T479+'4. FTNC EUR'!T479+'5. FTNC GBP'!T479+'6. FTNC Autres (inclus)'!T479</f>
        <v>0</v>
      </c>
      <c r="U479" s="444">
        <f>'2. FTNC CAN'!U479+'3. FTNC USD'!U479+'4. FTNC EUR'!U479+'5. FTNC GBP'!U479+'6. FTNC Autres (inclus)'!U479</f>
        <v>0</v>
      </c>
      <c r="V479" s="443">
        <f>'2. FTNC CAN'!V479+'3. FTNC USD'!V479+'4. FTNC EUR'!V479+'5. FTNC GBP'!V479+'6. FTNC Autres (inclus)'!V479</f>
        <v>0</v>
      </c>
      <c r="W479" s="444">
        <f>'2. FTNC CAN'!W479+'3. FTNC USD'!W479+'4. FTNC EUR'!W479+'5. FTNC GBP'!W479+'6. FTNC Autres (inclus)'!W479</f>
        <v>0</v>
      </c>
      <c r="X479" s="443">
        <f>'2. FTNC CAN'!X479+'3. FTNC USD'!X479+'4. FTNC EUR'!X479+'5. FTNC GBP'!X479+'6. FTNC Autres (inclus)'!X479</f>
        <v>0</v>
      </c>
      <c r="Y479" s="444">
        <f>'2. FTNC CAN'!Y479+'3. FTNC USD'!Y479+'4. FTNC EUR'!Y479+'5. FTNC GBP'!Y479+'6. FTNC Autres (inclus)'!Y479</f>
        <v>0</v>
      </c>
      <c r="Z479" s="443">
        <f>'2. FTNC CAN'!Z479+'3. FTNC USD'!Z479+'4. FTNC EUR'!Z479+'5. FTNC GBP'!Z479+'6. FTNC Autres (inclus)'!Z479</f>
        <v>0</v>
      </c>
      <c r="AA479" s="444">
        <f>'2. FTNC CAN'!AA479+'3. FTNC USD'!AA479+'4. FTNC EUR'!AA479+'5. FTNC GBP'!AA479+'6. FTNC Autres (inclus)'!AA479</f>
        <v>0</v>
      </c>
      <c r="AB479" s="447">
        <f>'2. FTNC CAN'!AB479+'3. FTNC USD'!AB479+'4. FTNC EUR'!AB479+'5. FTNC GBP'!AB479+'6. FTNC Autres (inclus)'!AB479</f>
        <v>0</v>
      </c>
      <c r="AC479" s="441">
        <f>'2. FTNC CAN'!AC479+'3. FTNC USD'!AC479+'4. FTNC EUR'!AC479+'5. FTNC GBP'!AC479+'6. FTNC Autres (inclus)'!AC479</f>
        <v>0</v>
      </c>
      <c r="AD479" s="996"/>
      <c r="AE479" s="997"/>
      <c r="AF479" s="998"/>
    </row>
    <row r="480" spans="1:32" ht="15" customHeight="1" x14ac:dyDescent="0.2">
      <c r="A480" s="232">
        <v>185</v>
      </c>
      <c r="B480" s="474"/>
      <c r="C480" s="475"/>
      <c r="D480" s="475"/>
      <c r="E480" s="475"/>
      <c r="F480" s="915" t="s">
        <v>157</v>
      </c>
      <c r="G480" s="916"/>
      <c r="H480" s="916"/>
      <c r="I480" s="916"/>
      <c r="J480" s="916"/>
      <c r="K480" s="916"/>
      <c r="L480" s="917"/>
      <c r="M480" s="441">
        <f>'2. FTNC CAN'!M480+'3. FTNC USD'!M480+'4. FTNC EUR'!M480+'5. FTNC GBP'!M480+'6. FTNC Autres (inclus)'!M480</f>
        <v>0</v>
      </c>
      <c r="N480" s="446">
        <f>'2. FTNC CAN'!N480+'3. FTNC USD'!N480+'4. FTNC EUR'!N480+'5. FTNC GBP'!N480+'6. FTNC Autres (inclus)'!N480</f>
        <v>0</v>
      </c>
      <c r="O480" s="443">
        <f>'2. FTNC CAN'!O480+'3. FTNC USD'!O480+'4. FTNC EUR'!O480+'5. FTNC GBP'!O480+'6. FTNC Autres (inclus)'!O480</f>
        <v>0</v>
      </c>
      <c r="P480" s="443">
        <f>'2. FTNC CAN'!P480+'3. FTNC USD'!P480+'4. FTNC EUR'!P480+'5. FTNC GBP'!P480+'6. FTNC Autres (inclus)'!P480</f>
        <v>0</v>
      </c>
      <c r="Q480" s="445">
        <f>'2. FTNC CAN'!Q480+'3. FTNC USD'!Q480+'4. FTNC EUR'!Q480+'5. FTNC GBP'!Q480+'6. FTNC Autres (inclus)'!Q480</f>
        <v>0</v>
      </c>
      <c r="R480" s="443">
        <f>'2. FTNC CAN'!R480+'3. FTNC USD'!R480+'4. FTNC EUR'!R480+'5. FTNC GBP'!R480+'6. FTNC Autres (inclus)'!R480</f>
        <v>0</v>
      </c>
      <c r="S480" s="444">
        <f>'2. FTNC CAN'!S480+'3. FTNC USD'!S480+'4. FTNC EUR'!S480+'5. FTNC GBP'!S480+'6. FTNC Autres (inclus)'!S480</f>
        <v>0</v>
      </c>
      <c r="T480" s="443">
        <f>'2. FTNC CAN'!T480+'3. FTNC USD'!T480+'4. FTNC EUR'!T480+'5. FTNC GBP'!T480+'6. FTNC Autres (inclus)'!T480</f>
        <v>0</v>
      </c>
      <c r="U480" s="444">
        <f>'2. FTNC CAN'!U480+'3. FTNC USD'!U480+'4. FTNC EUR'!U480+'5. FTNC GBP'!U480+'6. FTNC Autres (inclus)'!U480</f>
        <v>0</v>
      </c>
      <c r="V480" s="443">
        <f>'2. FTNC CAN'!V480+'3. FTNC USD'!V480+'4. FTNC EUR'!V480+'5. FTNC GBP'!V480+'6. FTNC Autres (inclus)'!V480</f>
        <v>0</v>
      </c>
      <c r="W480" s="444">
        <f>'2. FTNC CAN'!W480+'3. FTNC USD'!W480+'4. FTNC EUR'!W480+'5. FTNC GBP'!W480+'6. FTNC Autres (inclus)'!W480</f>
        <v>0</v>
      </c>
      <c r="X480" s="443">
        <f>'2. FTNC CAN'!X480+'3. FTNC USD'!X480+'4. FTNC EUR'!X480+'5. FTNC GBP'!X480+'6. FTNC Autres (inclus)'!X480</f>
        <v>0</v>
      </c>
      <c r="Y480" s="444">
        <f>'2. FTNC CAN'!Y480+'3. FTNC USD'!Y480+'4. FTNC EUR'!Y480+'5. FTNC GBP'!Y480+'6. FTNC Autres (inclus)'!Y480</f>
        <v>0</v>
      </c>
      <c r="Z480" s="443">
        <f>'2. FTNC CAN'!Z480+'3. FTNC USD'!Z480+'4. FTNC EUR'!Z480+'5. FTNC GBP'!Z480+'6. FTNC Autres (inclus)'!Z480</f>
        <v>0</v>
      </c>
      <c r="AA480" s="444">
        <f>'2. FTNC CAN'!AA480+'3. FTNC USD'!AA480+'4. FTNC EUR'!AA480+'5. FTNC GBP'!AA480+'6. FTNC Autres (inclus)'!AA480</f>
        <v>0</v>
      </c>
      <c r="AB480" s="447">
        <f>'2. FTNC CAN'!AB480+'3. FTNC USD'!AB480+'4. FTNC EUR'!AB480+'5. FTNC GBP'!AB480+'6. FTNC Autres (inclus)'!AB480</f>
        <v>0</v>
      </c>
      <c r="AC480" s="441">
        <f>'2. FTNC CAN'!AC480+'3. FTNC USD'!AC480+'4. FTNC EUR'!AC480+'5. FTNC GBP'!AC480+'6. FTNC Autres (inclus)'!AC480</f>
        <v>0</v>
      </c>
      <c r="AD480" s="996"/>
      <c r="AE480" s="997"/>
      <c r="AF480" s="998"/>
    </row>
    <row r="481" spans="1:32" ht="15" x14ac:dyDescent="0.2">
      <c r="A481" s="232">
        <v>186</v>
      </c>
      <c r="B481" s="474"/>
      <c r="C481" s="475"/>
      <c r="D481" s="475"/>
      <c r="E481" s="475"/>
      <c r="F481" s="859" t="s">
        <v>25</v>
      </c>
      <c r="G481" s="860"/>
      <c r="H481" s="860"/>
      <c r="I481" s="860"/>
      <c r="J481" s="860"/>
      <c r="K481" s="860"/>
      <c r="L481" s="861"/>
      <c r="M481" s="441">
        <f>'2. FTNC CAN'!M481+'3. FTNC USD'!M481+'4. FTNC EUR'!M481+'5. FTNC GBP'!M481+'6. FTNC Autres (inclus)'!M481</f>
        <v>0</v>
      </c>
      <c r="N481" s="446">
        <f>'2. FTNC CAN'!N481+'3. FTNC USD'!N481+'4. FTNC EUR'!N481+'5. FTNC GBP'!N481+'6. FTNC Autres (inclus)'!N481</f>
        <v>0</v>
      </c>
      <c r="O481" s="443">
        <f>'2. FTNC CAN'!O481+'3. FTNC USD'!O481+'4. FTNC EUR'!O481+'5. FTNC GBP'!O481+'6. FTNC Autres (inclus)'!O481</f>
        <v>0</v>
      </c>
      <c r="P481" s="443">
        <f>'2. FTNC CAN'!P481+'3. FTNC USD'!P481+'4. FTNC EUR'!P481+'5. FTNC GBP'!P481+'6. FTNC Autres (inclus)'!P481</f>
        <v>0</v>
      </c>
      <c r="Q481" s="445">
        <f>'2. FTNC CAN'!Q481+'3. FTNC USD'!Q481+'4. FTNC EUR'!Q481+'5. FTNC GBP'!Q481+'6. FTNC Autres (inclus)'!Q481</f>
        <v>0</v>
      </c>
      <c r="R481" s="443">
        <f>'2. FTNC CAN'!R481+'3. FTNC USD'!R481+'4. FTNC EUR'!R481+'5. FTNC GBP'!R481+'6. FTNC Autres (inclus)'!R481</f>
        <v>0</v>
      </c>
      <c r="S481" s="444">
        <f>'2. FTNC CAN'!S481+'3. FTNC USD'!S481+'4. FTNC EUR'!S481+'5. FTNC GBP'!S481+'6. FTNC Autres (inclus)'!S481</f>
        <v>0</v>
      </c>
      <c r="T481" s="443">
        <f>'2. FTNC CAN'!T481+'3. FTNC USD'!T481+'4. FTNC EUR'!T481+'5. FTNC GBP'!T481+'6. FTNC Autres (inclus)'!T481</f>
        <v>0</v>
      </c>
      <c r="U481" s="444">
        <f>'2. FTNC CAN'!U481+'3. FTNC USD'!U481+'4. FTNC EUR'!U481+'5. FTNC GBP'!U481+'6. FTNC Autres (inclus)'!U481</f>
        <v>0</v>
      </c>
      <c r="V481" s="443">
        <f>'2. FTNC CAN'!V481+'3. FTNC USD'!V481+'4. FTNC EUR'!V481+'5. FTNC GBP'!V481+'6. FTNC Autres (inclus)'!V481</f>
        <v>0</v>
      </c>
      <c r="W481" s="444">
        <f>'2. FTNC CAN'!W481+'3. FTNC USD'!W481+'4. FTNC EUR'!W481+'5. FTNC GBP'!W481+'6. FTNC Autres (inclus)'!W481</f>
        <v>0</v>
      </c>
      <c r="X481" s="443">
        <f>'2. FTNC CAN'!X481+'3. FTNC USD'!X481+'4. FTNC EUR'!X481+'5. FTNC GBP'!X481+'6. FTNC Autres (inclus)'!X481</f>
        <v>0</v>
      </c>
      <c r="Y481" s="444">
        <f>'2. FTNC CAN'!Y481+'3. FTNC USD'!Y481+'4. FTNC EUR'!Y481+'5. FTNC GBP'!Y481+'6. FTNC Autres (inclus)'!Y481</f>
        <v>0</v>
      </c>
      <c r="Z481" s="443">
        <f>'2. FTNC CAN'!Z481+'3. FTNC USD'!Z481+'4. FTNC EUR'!Z481+'5. FTNC GBP'!Z481+'6. FTNC Autres (inclus)'!Z481</f>
        <v>0</v>
      </c>
      <c r="AA481" s="444">
        <f>'2. FTNC CAN'!AA481+'3. FTNC USD'!AA481+'4. FTNC EUR'!AA481+'5. FTNC GBP'!AA481+'6. FTNC Autres (inclus)'!AA481</f>
        <v>0</v>
      </c>
      <c r="AB481" s="447">
        <f>'2. FTNC CAN'!AB481+'3. FTNC USD'!AB481+'4. FTNC EUR'!AB481+'5. FTNC GBP'!AB481+'6. FTNC Autres (inclus)'!AB481</f>
        <v>0</v>
      </c>
      <c r="AC481" s="441">
        <f>'2. FTNC CAN'!AC481+'3. FTNC USD'!AC481+'4. FTNC EUR'!AC481+'5. FTNC GBP'!AC481+'6. FTNC Autres (inclus)'!AC481</f>
        <v>0</v>
      </c>
      <c r="AD481" s="996"/>
      <c r="AE481" s="997"/>
      <c r="AF481" s="998"/>
    </row>
    <row r="482" spans="1:32" ht="15" x14ac:dyDescent="0.2">
      <c r="A482" s="232">
        <v>187</v>
      </c>
      <c r="B482" s="474"/>
      <c r="C482" s="475"/>
      <c r="D482" s="844" t="s">
        <v>467</v>
      </c>
      <c r="E482" s="845"/>
      <c r="F482" s="845"/>
      <c r="G482" s="845"/>
      <c r="H482" s="845"/>
      <c r="I482" s="845"/>
      <c r="J482" s="845"/>
      <c r="K482" s="845"/>
      <c r="L482" s="846"/>
      <c r="M482" s="407">
        <f>SUBTOTAL(9,M483:M484)</f>
        <v>0</v>
      </c>
      <c r="N482" s="410">
        <f t="shared" ref="N482" si="438">SUBTOTAL(9,N483:N484)</f>
        <v>0</v>
      </c>
      <c r="O482" s="414">
        <f t="shared" ref="O482" si="439">SUBTOTAL(9,O483:O484)</f>
        <v>0</v>
      </c>
      <c r="P482" s="413">
        <f t="shared" ref="P482" si="440">SUBTOTAL(9,P483:P484)</f>
        <v>0</v>
      </c>
      <c r="Q482" s="415">
        <f t="shared" ref="Q482" si="441">SUBTOTAL(9,Q483:Q484)</f>
        <v>0</v>
      </c>
      <c r="R482" s="414">
        <f t="shared" ref="R482" si="442">SUBTOTAL(9,R483:R484)</f>
        <v>0</v>
      </c>
      <c r="S482" s="414">
        <f t="shared" ref="S482" si="443">SUBTOTAL(9,S483:S484)</f>
        <v>0</v>
      </c>
      <c r="T482" s="414">
        <f t="shared" ref="T482" si="444">SUBTOTAL(9,T483:T484)</f>
        <v>0</v>
      </c>
      <c r="U482" s="414">
        <f t="shared" ref="U482" si="445">SUBTOTAL(9,U483:U484)</f>
        <v>0</v>
      </c>
      <c r="V482" s="414">
        <f t="shared" ref="V482" si="446">SUBTOTAL(9,V483:V484)</f>
        <v>0</v>
      </c>
      <c r="W482" s="414">
        <f t="shared" ref="W482" si="447">SUBTOTAL(9,W483:W484)</f>
        <v>0</v>
      </c>
      <c r="X482" s="414">
        <f t="shared" ref="X482" si="448">SUBTOTAL(9,X483:X484)</f>
        <v>0</v>
      </c>
      <c r="Y482" s="414">
        <f t="shared" ref="Y482" si="449">SUBTOTAL(9,Y483:Y484)</f>
        <v>0</v>
      </c>
      <c r="Z482" s="414">
        <f t="shared" ref="Z482" si="450">SUBTOTAL(9,Z483:Z484)</f>
        <v>0</v>
      </c>
      <c r="AA482" s="414">
        <f t="shared" ref="AA482" si="451">SUBTOTAL(9,AA483:AA484)</f>
        <v>0</v>
      </c>
      <c r="AB482" s="424">
        <f t="shared" ref="AB482" si="452">SUBTOTAL(9,AB483:AB484)</f>
        <v>0</v>
      </c>
      <c r="AC482" s="407">
        <f t="shared" ref="AC482" si="453">SUBTOTAL(9,AC483:AC484)</f>
        <v>0</v>
      </c>
      <c r="AD482" s="996"/>
      <c r="AE482" s="997"/>
      <c r="AF482" s="998"/>
    </row>
    <row r="483" spans="1:32" ht="15" x14ac:dyDescent="0.2">
      <c r="A483" s="232">
        <v>188</v>
      </c>
      <c r="B483" s="474"/>
      <c r="C483" s="475"/>
      <c r="D483" s="475"/>
      <c r="E483" s="475"/>
      <c r="F483" s="856" t="s">
        <v>466</v>
      </c>
      <c r="G483" s="857"/>
      <c r="H483" s="857"/>
      <c r="I483" s="857"/>
      <c r="J483" s="857"/>
      <c r="K483" s="857"/>
      <c r="L483" s="858"/>
      <c r="M483" s="441">
        <f>'2. FTNC CAN'!M483+'3. FTNC USD'!M483+'4. FTNC EUR'!M483+'5. FTNC GBP'!M483+'6. FTNC Autres (inclus)'!M483</f>
        <v>0</v>
      </c>
      <c r="N483" s="446">
        <f>'2. FTNC CAN'!N483+'3. FTNC USD'!N483+'4. FTNC EUR'!N483+'5. FTNC GBP'!N483+'6. FTNC Autres (inclus)'!N483</f>
        <v>0</v>
      </c>
      <c r="O483" s="443">
        <f>'2. FTNC CAN'!O483+'3. FTNC USD'!O483+'4. FTNC EUR'!O483+'5. FTNC GBP'!O483+'6. FTNC Autres (inclus)'!O483</f>
        <v>0</v>
      </c>
      <c r="P483" s="443">
        <f>'2. FTNC CAN'!P483+'3. FTNC USD'!P483+'4. FTNC EUR'!P483+'5. FTNC GBP'!P483+'6. FTNC Autres (inclus)'!P483</f>
        <v>0</v>
      </c>
      <c r="Q483" s="445">
        <f>'2. FTNC CAN'!Q483+'3. FTNC USD'!Q483+'4. FTNC EUR'!Q483+'5. FTNC GBP'!Q483+'6. FTNC Autres (inclus)'!Q483</f>
        <v>0</v>
      </c>
      <c r="R483" s="443">
        <f>'2. FTNC CAN'!R483+'3. FTNC USD'!R483+'4. FTNC EUR'!R483+'5. FTNC GBP'!R483+'6. FTNC Autres (inclus)'!R483</f>
        <v>0</v>
      </c>
      <c r="S483" s="444">
        <f>'2. FTNC CAN'!S483+'3. FTNC USD'!S483+'4. FTNC EUR'!S483+'5. FTNC GBP'!S483+'6. FTNC Autres (inclus)'!S483</f>
        <v>0</v>
      </c>
      <c r="T483" s="443">
        <f>'2. FTNC CAN'!T483+'3. FTNC USD'!T483+'4. FTNC EUR'!T483+'5. FTNC GBP'!T483+'6. FTNC Autres (inclus)'!T483</f>
        <v>0</v>
      </c>
      <c r="U483" s="444">
        <f>'2. FTNC CAN'!U483+'3. FTNC USD'!U483+'4. FTNC EUR'!U483+'5. FTNC GBP'!U483+'6. FTNC Autres (inclus)'!U483</f>
        <v>0</v>
      </c>
      <c r="V483" s="443">
        <f>'2. FTNC CAN'!V483+'3. FTNC USD'!V483+'4. FTNC EUR'!V483+'5. FTNC GBP'!V483+'6. FTNC Autres (inclus)'!V483</f>
        <v>0</v>
      </c>
      <c r="W483" s="444">
        <f>'2. FTNC CAN'!W483+'3. FTNC USD'!W483+'4. FTNC EUR'!W483+'5. FTNC GBP'!W483+'6. FTNC Autres (inclus)'!W483</f>
        <v>0</v>
      </c>
      <c r="X483" s="443">
        <f>'2. FTNC CAN'!X483+'3. FTNC USD'!X483+'4. FTNC EUR'!X483+'5. FTNC GBP'!X483+'6. FTNC Autres (inclus)'!X483</f>
        <v>0</v>
      </c>
      <c r="Y483" s="444">
        <f>'2. FTNC CAN'!Y483+'3. FTNC USD'!Y483+'4. FTNC EUR'!Y483+'5. FTNC GBP'!Y483+'6. FTNC Autres (inclus)'!Y483</f>
        <v>0</v>
      </c>
      <c r="Z483" s="443">
        <f>'2. FTNC CAN'!Z483+'3. FTNC USD'!Z483+'4. FTNC EUR'!Z483+'5. FTNC GBP'!Z483+'6. FTNC Autres (inclus)'!Z483</f>
        <v>0</v>
      </c>
      <c r="AA483" s="444">
        <f>'2. FTNC CAN'!AA483+'3. FTNC USD'!AA483+'4. FTNC EUR'!AA483+'5. FTNC GBP'!AA483+'6. FTNC Autres (inclus)'!AA483</f>
        <v>0</v>
      </c>
      <c r="AB483" s="447">
        <f>'2. FTNC CAN'!AB483+'3. FTNC USD'!AB483+'4. FTNC EUR'!AB483+'5. FTNC GBP'!AB483+'6. FTNC Autres (inclus)'!AB483</f>
        <v>0</v>
      </c>
      <c r="AC483" s="441">
        <f>'2. FTNC CAN'!AC483+'3. FTNC USD'!AC483+'4. FTNC EUR'!AC483+'5. FTNC GBP'!AC483+'6. FTNC Autres (inclus)'!AC483</f>
        <v>0</v>
      </c>
      <c r="AD483" s="996"/>
      <c r="AE483" s="997"/>
      <c r="AF483" s="998"/>
    </row>
    <row r="484" spans="1:32" ht="15" x14ac:dyDescent="0.2">
      <c r="A484" s="232">
        <v>189</v>
      </c>
      <c r="B484" s="474"/>
      <c r="C484" s="475"/>
      <c r="D484" s="475"/>
      <c r="E484" s="475"/>
      <c r="F484" s="859" t="s">
        <v>576</v>
      </c>
      <c r="G484" s="860"/>
      <c r="H484" s="860"/>
      <c r="I484" s="860"/>
      <c r="J484" s="860"/>
      <c r="K484" s="860"/>
      <c r="L484" s="861"/>
      <c r="M484" s="441">
        <f>'2. FTNC CAN'!M484+'3. FTNC USD'!M484+'4. FTNC EUR'!M484+'5. FTNC GBP'!M484+'6. FTNC Autres (inclus)'!M484</f>
        <v>0</v>
      </c>
      <c r="N484" s="446">
        <f>'2. FTNC CAN'!N484+'3. FTNC USD'!N484+'4. FTNC EUR'!N484+'5. FTNC GBP'!N484+'6. FTNC Autres (inclus)'!N484</f>
        <v>0</v>
      </c>
      <c r="O484" s="443">
        <f>'2. FTNC CAN'!O484+'3. FTNC USD'!O484+'4. FTNC EUR'!O484+'5. FTNC GBP'!O484+'6. FTNC Autres (inclus)'!O484</f>
        <v>0</v>
      </c>
      <c r="P484" s="443">
        <f>'2. FTNC CAN'!P484+'3. FTNC USD'!P484+'4. FTNC EUR'!P484+'5. FTNC GBP'!P484+'6. FTNC Autres (inclus)'!P484</f>
        <v>0</v>
      </c>
      <c r="Q484" s="445">
        <f>'2. FTNC CAN'!Q484+'3. FTNC USD'!Q484+'4. FTNC EUR'!Q484+'5. FTNC GBP'!Q484+'6. FTNC Autres (inclus)'!Q484</f>
        <v>0</v>
      </c>
      <c r="R484" s="443">
        <f>'2. FTNC CAN'!R484+'3. FTNC USD'!R484+'4. FTNC EUR'!R484+'5. FTNC GBP'!R484+'6. FTNC Autres (inclus)'!R484</f>
        <v>0</v>
      </c>
      <c r="S484" s="444">
        <f>'2. FTNC CAN'!S484+'3. FTNC USD'!S484+'4. FTNC EUR'!S484+'5. FTNC GBP'!S484+'6. FTNC Autres (inclus)'!S484</f>
        <v>0</v>
      </c>
      <c r="T484" s="443">
        <f>'2. FTNC CAN'!T484+'3. FTNC USD'!T484+'4. FTNC EUR'!T484+'5. FTNC GBP'!T484+'6. FTNC Autres (inclus)'!T484</f>
        <v>0</v>
      </c>
      <c r="U484" s="444">
        <f>'2. FTNC CAN'!U484+'3. FTNC USD'!U484+'4. FTNC EUR'!U484+'5. FTNC GBP'!U484+'6. FTNC Autres (inclus)'!U484</f>
        <v>0</v>
      </c>
      <c r="V484" s="443">
        <f>'2. FTNC CAN'!V484+'3. FTNC USD'!V484+'4. FTNC EUR'!V484+'5. FTNC GBP'!V484+'6. FTNC Autres (inclus)'!V484</f>
        <v>0</v>
      </c>
      <c r="W484" s="444">
        <f>'2. FTNC CAN'!W484+'3. FTNC USD'!W484+'4. FTNC EUR'!W484+'5. FTNC GBP'!W484+'6. FTNC Autres (inclus)'!W484</f>
        <v>0</v>
      </c>
      <c r="X484" s="443">
        <f>'2. FTNC CAN'!X484+'3. FTNC USD'!X484+'4. FTNC EUR'!X484+'5. FTNC GBP'!X484+'6. FTNC Autres (inclus)'!X484</f>
        <v>0</v>
      </c>
      <c r="Y484" s="444">
        <f>'2. FTNC CAN'!Y484+'3. FTNC USD'!Y484+'4. FTNC EUR'!Y484+'5. FTNC GBP'!Y484+'6. FTNC Autres (inclus)'!Y484</f>
        <v>0</v>
      </c>
      <c r="Z484" s="443">
        <f>'2. FTNC CAN'!Z484+'3. FTNC USD'!Z484+'4. FTNC EUR'!Z484+'5. FTNC GBP'!Z484+'6. FTNC Autres (inclus)'!Z484</f>
        <v>0</v>
      </c>
      <c r="AA484" s="444">
        <f>'2. FTNC CAN'!AA484+'3. FTNC USD'!AA484+'4. FTNC EUR'!AA484+'5. FTNC GBP'!AA484+'6. FTNC Autres (inclus)'!AA484</f>
        <v>0</v>
      </c>
      <c r="AB484" s="447">
        <f>'2. FTNC CAN'!AB484+'3. FTNC USD'!AB484+'4. FTNC EUR'!AB484+'5. FTNC GBP'!AB484+'6. FTNC Autres (inclus)'!AB484</f>
        <v>0</v>
      </c>
      <c r="AC484" s="441">
        <f>'2. FTNC CAN'!AC484+'3. FTNC USD'!AC484+'4. FTNC EUR'!AC484+'5. FTNC GBP'!AC484+'6. FTNC Autres (inclus)'!AC484</f>
        <v>0</v>
      </c>
      <c r="AD484" s="996"/>
      <c r="AE484" s="997"/>
      <c r="AF484" s="998"/>
    </row>
    <row r="485" spans="1:32" ht="15" customHeight="1" x14ac:dyDescent="0.2">
      <c r="A485" s="232">
        <v>326</v>
      </c>
      <c r="B485" s="474"/>
      <c r="C485" s="1025" t="s">
        <v>140</v>
      </c>
      <c r="D485" s="1026"/>
      <c r="E485" s="1026"/>
      <c r="F485" s="1026"/>
      <c r="G485" s="1026"/>
      <c r="H485" s="1026"/>
      <c r="I485" s="1026"/>
      <c r="J485" s="1026"/>
      <c r="K485" s="1026"/>
      <c r="L485" s="1026"/>
      <c r="M485" s="1026"/>
      <c r="N485" s="1026"/>
      <c r="O485" s="1026"/>
      <c r="P485" s="1026"/>
      <c r="Q485" s="1026"/>
      <c r="R485" s="1026"/>
      <c r="S485" s="1026"/>
      <c r="T485" s="1026"/>
      <c r="U485" s="1026"/>
      <c r="V485" s="1026"/>
      <c r="W485" s="1026"/>
      <c r="X485" s="1026"/>
      <c r="Y485" s="1026"/>
      <c r="Z485" s="1026"/>
      <c r="AA485" s="1026"/>
      <c r="AB485" s="1026"/>
      <c r="AC485" s="1026"/>
      <c r="AD485" s="1026"/>
      <c r="AE485" s="1026"/>
      <c r="AF485" s="1027"/>
    </row>
    <row r="486" spans="1:32" ht="15" x14ac:dyDescent="0.2">
      <c r="A486" s="232">
        <v>232</v>
      </c>
      <c r="B486" s="474"/>
      <c r="C486" s="475"/>
      <c r="D486" s="844" t="s">
        <v>141</v>
      </c>
      <c r="E486" s="845"/>
      <c r="F486" s="845"/>
      <c r="G486" s="845"/>
      <c r="H486" s="845"/>
      <c r="I486" s="845"/>
      <c r="J486" s="845"/>
      <c r="K486" s="845"/>
      <c r="L486" s="846"/>
      <c r="M486" s="407">
        <f>SUBTOTAL(9,M487:M488)</f>
        <v>0</v>
      </c>
      <c r="N486" s="410">
        <f t="shared" ref="N486" si="454">SUBTOTAL(9,N487:N488)</f>
        <v>0</v>
      </c>
      <c r="O486" s="414">
        <f t="shared" ref="O486" si="455">SUBTOTAL(9,O487:O488)</f>
        <v>0</v>
      </c>
      <c r="P486" s="413">
        <f t="shared" ref="P486" si="456">SUBTOTAL(9,P487:P488)</f>
        <v>0</v>
      </c>
      <c r="Q486" s="415">
        <f t="shared" ref="Q486" si="457">SUBTOTAL(9,Q487:Q488)</f>
        <v>0</v>
      </c>
      <c r="R486" s="414">
        <f t="shared" ref="R486" si="458">SUBTOTAL(9,R487:R488)</f>
        <v>0</v>
      </c>
      <c r="S486" s="414">
        <f t="shared" ref="S486" si="459">SUBTOTAL(9,S487:S488)</f>
        <v>0</v>
      </c>
      <c r="T486" s="414">
        <f t="shared" ref="T486" si="460">SUBTOTAL(9,T487:T488)</f>
        <v>0</v>
      </c>
      <c r="U486" s="414">
        <f t="shared" ref="U486" si="461">SUBTOTAL(9,U487:U488)</f>
        <v>0</v>
      </c>
      <c r="V486" s="414">
        <f t="shared" ref="V486" si="462">SUBTOTAL(9,V487:V488)</f>
        <v>0</v>
      </c>
      <c r="W486" s="414">
        <f t="shared" ref="W486" si="463">SUBTOTAL(9,W487:W488)</f>
        <v>0</v>
      </c>
      <c r="X486" s="414">
        <f t="shared" ref="X486" si="464">SUBTOTAL(9,X487:X488)</f>
        <v>0</v>
      </c>
      <c r="Y486" s="414">
        <f t="shared" ref="Y486" si="465">SUBTOTAL(9,Y487:Y488)</f>
        <v>0</v>
      </c>
      <c r="Z486" s="414">
        <f t="shared" ref="Z486" si="466">SUBTOTAL(9,Z487:Z488)</f>
        <v>0</v>
      </c>
      <c r="AA486" s="414">
        <f t="shared" ref="AA486" si="467">SUBTOTAL(9,AA487:AA488)</f>
        <v>0</v>
      </c>
      <c r="AB486" s="424">
        <f t="shared" ref="AB486" si="468">SUBTOTAL(9,AB487:AB488)</f>
        <v>0</v>
      </c>
      <c r="AC486" s="407">
        <f t="shared" ref="AC486" si="469">SUBTOTAL(9,AC487:AC488)</f>
        <v>0</v>
      </c>
      <c r="AD486" s="996"/>
      <c r="AE486" s="997"/>
      <c r="AF486" s="998"/>
    </row>
    <row r="487" spans="1:32" ht="15" x14ac:dyDescent="0.2">
      <c r="A487" s="232">
        <v>188</v>
      </c>
      <c r="B487" s="474"/>
      <c r="C487" s="475"/>
      <c r="D487" s="475"/>
      <c r="E487" s="475"/>
      <c r="F487" s="856" t="s">
        <v>142</v>
      </c>
      <c r="G487" s="857"/>
      <c r="H487" s="857"/>
      <c r="I487" s="857"/>
      <c r="J487" s="857"/>
      <c r="K487" s="857"/>
      <c r="L487" s="858"/>
      <c r="M487" s="441">
        <f>'2. FTNC CAN'!M487+'3. FTNC USD'!M487+'4. FTNC EUR'!M487+'5. FTNC GBP'!M487+'6. FTNC Autres (inclus)'!M487</f>
        <v>0</v>
      </c>
      <c r="N487" s="446">
        <f>'2. FTNC CAN'!N487+'3. FTNC USD'!N487+'4. FTNC EUR'!N487+'5. FTNC GBP'!N487+'6. FTNC Autres (inclus)'!N487</f>
        <v>0</v>
      </c>
      <c r="O487" s="443">
        <f>'2. FTNC CAN'!O487+'3. FTNC USD'!O487+'4. FTNC EUR'!O487+'5. FTNC GBP'!O487+'6. FTNC Autres (inclus)'!O487</f>
        <v>0</v>
      </c>
      <c r="P487" s="443">
        <f>'2. FTNC CAN'!P487+'3. FTNC USD'!P487+'4. FTNC EUR'!P487+'5. FTNC GBP'!P487+'6. FTNC Autres (inclus)'!P487</f>
        <v>0</v>
      </c>
      <c r="Q487" s="445">
        <f>'2. FTNC CAN'!Q487+'3. FTNC USD'!Q487+'4. FTNC EUR'!Q487+'5. FTNC GBP'!Q487+'6. FTNC Autres (inclus)'!Q487</f>
        <v>0</v>
      </c>
      <c r="R487" s="443">
        <f>'2. FTNC CAN'!R487+'3. FTNC USD'!R487+'4. FTNC EUR'!R487+'5. FTNC GBP'!R487+'6. FTNC Autres (inclus)'!R487</f>
        <v>0</v>
      </c>
      <c r="S487" s="444">
        <f>'2. FTNC CAN'!S487+'3. FTNC USD'!S487+'4. FTNC EUR'!S487+'5. FTNC GBP'!S487+'6. FTNC Autres (inclus)'!S487</f>
        <v>0</v>
      </c>
      <c r="T487" s="443">
        <f>'2. FTNC CAN'!T487+'3. FTNC USD'!T487+'4. FTNC EUR'!T487+'5. FTNC GBP'!T487+'6. FTNC Autres (inclus)'!T487</f>
        <v>0</v>
      </c>
      <c r="U487" s="444">
        <f>'2. FTNC CAN'!U487+'3. FTNC USD'!U487+'4. FTNC EUR'!U487+'5. FTNC GBP'!U487+'6. FTNC Autres (inclus)'!U487</f>
        <v>0</v>
      </c>
      <c r="V487" s="443">
        <f>'2. FTNC CAN'!V487+'3. FTNC USD'!V487+'4. FTNC EUR'!V487+'5. FTNC GBP'!V487+'6. FTNC Autres (inclus)'!V487</f>
        <v>0</v>
      </c>
      <c r="W487" s="444">
        <f>'2. FTNC CAN'!W487+'3. FTNC USD'!W487+'4. FTNC EUR'!W487+'5. FTNC GBP'!W487+'6. FTNC Autres (inclus)'!W487</f>
        <v>0</v>
      </c>
      <c r="X487" s="443">
        <f>'2. FTNC CAN'!X487+'3. FTNC USD'!X487+'4. FTNC EUR'!X487+'5. FTNC GBP'!X487+'6. FTNC Autres (inclus)'!X487</f>
        <v>0</v>
      </c>
      <c r="Y487" s="444">
        <f>'2. FTNC CAN'!Y487+'3. FTNC USD'!Y487+'4. FTNC EUR'!Y487+'5. FTNC GBP'!Y487+'6. FTNC Autres (inclus)'!Y487</f>
        <v>0</v>
      </c>
      <c r="Z487" s="443">
        <f>'2. FTNC CAN'!Z487+'3. FTNC USD'!Z487+'4. FTNC EUR'!Z487+'5. FTNC GBP'!Z487+'6. FTNC Autres (inclus)'!Z487</f>
        <v>0</v>
      </c>
      <c r="AA487" s="444">
        <f>'2. FTNC CAN'!AA487+'3. FTNC USD'!AA487+'4. FTNC EUR'!AA487+'5. FTNC GBP'!AA487+'6. FTNC Autres (inclus)'!AA487</f>
        <v>0</v>
      </c>
      <c r="AB487" s="447">
        <f>'2. FTNC CAN'!AB487+'3. FTNC USD'!AB487+'4. FTNC EUR'!AB487+'5. FTNC GBP'!AB487+'6. FTNC Autres (inclus)'!AB487</f>
        <v>0</v>
      </c>
      <c r="AC487" s="441">
        <f>'2. FTNC CAN'!AC487+'3. FTNC USD'!AC487+'4. FTNC EUR'!AC487+'5. FTNC GBP'!AC487+'6. FTNC Autres (inclus)'!AC487</f>
        <v>0</v>
      </c>
      <c r="AD487" s="996"/>
      <c r="AE487" s="997"/>
      <c r="AF487" s="998"/>
    </row>
    <row r="488" spans="1:32" ht="15" x14ac:dyDescent="0.2">
      <c r="A488" s="232">
        <v>189</v>
      </c>
      <c r="B488" s="545"/>
      <c r="C488" s="546"/>
      <c r="D488" s="497"/>
      <c r="E488" s="497"/>
      <c r="F488" s="915" t="s">
        <v>143</v>
      </c>
      <c r="G488" s="916"/>
      <c r="H488" s="916"/>
      <c r="I488" s="916"/>
      <c r="J488" s="916"/>
      <c r="K488" s="916"/>
      <c r="L488" s="917"/>
      <c r="M488" s="441">
        <f>'2. FTNC CAN'!M488+'3. FTNC USD'!M488+'4. FTNC EUR'!M488+'5. FTNC GBP'!M488+'6. FTNC Autres (inclus)'!M488</f>
        <v>0</v>
      </c>
      <c r="N488" s="446">
        <f>'2. FTNC CAN'!N488+'3. FTNC USD'!N488+'4. FTNC EUR'!N488+'5. FTNC GBP'!N488+'6. FTNC Autres (inclus)'!N488</f>
        <v>0</v>
      </c>
      <c r="O488" s="443">
        <f>'2. FTNC CAN'!O488+'3. FTNC USD'!O488+'4. FTNC EUR'!O488+'5. FTNC GBP'!O488+'6. FTNC Autres (inclus)'!O488</f>
        <v>0</v>
      </c>
      <c r="P488" s="443">
        <f>'2. FTNC CAN'!P488+'3. FTNC USD'!P488+'4. FTNC EUR'!P488+'5. FTNC GBP'!P488+'6. FTNC Autres (inclus)'!P488</f>
        <v>0</v>
      </c>
      <c r="Q488" s="445">
        <f>'2. FTNC CAN'!Q488+'3. FTNC USD'!Q488+'4. FTNC EUR'!Q488+'5. FTNC GBP'!Q488+'6. FTNC Autres (inclus)'!Q488</f>
        <v>0</v>
      </c>
      <c r="R488" s="443">
        <f>'2. FTNC CAN'!R488+'3. FTNC USD'!R488+'4. FTNC EUR'!R488+'5. FTNC GBP'!R488+'6. FTNC Autres (inclus)'!R488</f>
        <v>0</v>
      </c>
      <c r="S488" s="444">
        <f>'2. FTNC CAN'!S488+'3. FTNC USD'!S488+'4. FTNC EUR'!S488+'5. FTNC GBP'!S488+'6. FTNC Autres (inclus)'!S488</f>
        <v>0</v>
      </c>
      <c r="T488" s="443">
        <f>'2. FTNC CAN'!T488+'3. FTNC USD'!T488+'4. FTNC EUR'!T488+'5. FTNC GBP'!T488+'6. FTNC Autres (inclus)'!T488</f>
        <v>0</v>
      </c>
      <c r="U488" s="444">
        <f>'2. FTNC CAN'!U488+'3. FTNC USD'!U488+'4. FTNC EUR'!U488+'5. FTNC GBP'!U488+'6. FTNC Autres (inclus)'!U488</f>
        <v>0</v>
      </c>
      <c r="V488" s="443">
        <f>'2. FTNC CAN'!V488+'3. FTNC USD'!V488+'4. FTNC EUR'!V488+'5. FTNC GBP'!V488+'6. FTNC Autres (inclus)'!V488</f>
        <v>0</v>
      </c>
      <c r="W488" s="444">
        <f>'2. FTNC CAN'!W488+'3. FTNC USD'!W488+'4. FTNC EUR'!W488+'5. FTNC GBP'!W488+'6. FTNC Autres (inclus)'!W488</f>
        <v>0</v>
      </c>
      <c r="X488" s="443">
        <f>'2. FTNC CAN'!X488+'3. FTNC USD'!X488+'4. FTNC EUR'!X488+'5. FTNC GBP'!X488+'6. FTNC Autres (inclus)'!X488</f>
        <v>0</v>
      </c>
      <c r="Y488" s="444">
        <f>'2. FTNC CAN'!Y488+'3. FTNC USD'!Y488+'4. FTNC EUR'!Y488+'5. FTNC GBP'!Y488+'6. FTNC Autres (inclus)'!Y488</f>
        <v>0</v>
      </c>
      <c r="Z488" s="443">
        <f>'2. FTNC CAN'!Z488+'3. FTNC USD'!Z488+'4. FTNC EUR'!Z488+'5. FTNC GBP'!Z488+'6. FTNC Autres (inclus)'!Z488</f>
        <v>0</v>
      </c>
      <c r="AA488" s="444">
        <f>'2. FTNC CAN'!AA488+'3. FTNC USD'!AA488+'4. FTNC EUR'!AA488+'5. FTNC GBP'!AA488+'6. FTNC Autres (inclus)'!AA488</f>
        <v>0</v>
      </c>
      <c r="AB488" s="447">
        <f>'2. FTNC CAN'!AB488+'3. FTNC USD'!AB488+'4. FTNC EUR'!AB488+'5. FTNC GBP'!AB488+'6. FTNC Autres (inclus)'!AB488</f>
        <v>0</v>
      </c>
      <c r="AC488" s="441">
        <f>'2. FTNC CAN'!AC488+'3. FTNC USD'!AC488+'4. FTNC EUR'!AC488+'5. FTNC GBP'!AC488+'6. FTNC Autres (inclus)'!AC488</f>
        <v>0</v>
      </c>
      <c r="AD488" s="996"/>
      <c r="AE488" s="997"/>
      <c r="AF488" s="998"/>
    </row>
    <row r="489" spans="1:32" ht="15" x14ac:dyDescent="0.2">
      <c r="A489" s="232">
        <v>232</v>
      </c>
      <c r="B489" s="545"/>
      <c r="C489" s="260"/>
      <c r="D489" s="844" t="s">
        <v>144</v>
      </c>
      <c r="E489" s="845"/>
      <c r="F489" s="845"/>
      <c r="G489" s="845"/>
      <c r="H489" s="845"/>
      <c r="I489" s="845"/>
      <c r="J489" s="845"/>
      <c r="K489" s="845"/>
      <c r="L489" s="846"/>
      <c r="M489" s="407">
        <f>SUBTOTAL(9,M490:M492)</f>
        <v>0</v>
      </c>
      <c r="N489" s="410">
        <f>SUBTOTAL(9,N490:N492)</f>
        <v>0</v>
      </c>
      <c r="O489" s="414">
        <f t="shared" ref="O489:AC489" si="470">SUBTOTAL(9,O490:O492)</f>
        <v>0</v>
      </c>
      <c r="P489" s="413">
        <f t="shared" si="470"/>
        <v>0</v>
      </c>
      <c r="Q489" s="415">
        <f t="shared" si="470"/>
        <v>0</v>
      </c>
      <c r="R489" s="414">
        <f t="shared" si="470"/>
        <v>0</v>
      </c>
      <c r="S489" s="414">
        <f t="shared" si="470"/>
        <v>0</v>
      </c>
      <c r="T489" s="414">
        <f t="shared" si="470"/>
        <v>0</v>
      </c>
      <c r="U489" s="414">
        <f t="shared" si="470"/>
        <v>0</v>
      </c>
      <c r="V489" s="414">
        <f t="shared" si="470"/>
        <v>0</v>
      </c>
      <c r="W489" s="414">
        <f t="shared" si="470"/>
        <v>0</v>
      </c>
      <c r="X489" s="414">
        <f t="shared" si="470"/>
        <v>0</v>
      </c>
      <c r="Y489" s="414">
        <f t="shared" si="470"/>
        <v>0</v>
      </c>
      <c r="Z489" s="414">
        <f t="shared" si="470"/>
        <v>0</v>
      </c>
      <c r="AA489" s="414">
        <f t="shared" si="470"/>
        <v>0</v>
      </c>
      <c r="AB489" s="424">
        <f t="shared" si="470"/>
        <v>0</v>
      </c>
      <c r="AC489" s="407">
        <f t="shared" si="470"/>
        <v>0</v>
      </c>
      <c r="AD489" s="996"/>
      <c r="AE489" s="997"/>
      <c r="AF489" s="998"/>
    </row>
    <row r="490" spans="1:32" ht="15" x14ac:dyDescent="0.2">
      <c r="A490" s="232">
        <v>188</v>
      </c>
      <c r="B490" s="474"/>
      <c r="C490" s="475"/>
      <c r="D490" s="475"/>
      <c r="E490" s="475"/>
      <c r="F490" s="856" t="s">
        <v>145</v>
      </c>
      <c r="G490" s="857"/>
      <c r="H490" s="857"/>
      <c r="I490" s="857"/>
      <c r="J490" s="857"/>
      <c r="K490" s="857"/>
      <c r="L490" s="858"/>
      <c r="M490" s="441">
        <f>'2. FTNC CAN'!M490+'3. FTNC USD'!M490+'4. FTNC EUR'!M490+'5. FTNC GBP'!M490+'6. FTNC Autres (inclus)'!M490</f>
        <v>0</v>
      </c>
      <c r="N490" s="446">
        <f>'2. FTNC CAN'!N490+'3. FTNC USD'!N490+'4. FTNC EUR'!N490+'5. FTNC GBP'!N490+'6. FTNC Autres (inclus)'!N490</f>
        <v>0</v>
      </c>
      <c r="O490" s="443">
        <f>'2. FTNC CAN'!O490+'3. FTNC USD'!O490+'4. FTNC EUR'!O490+'5. FTNC GBP'!O490+'6. FTNC Autres (inclus)'!O490</f>
        <v>0</v>
      </c>
      <c r="P490" s="443">
        <f>'2. FTNC CAN'!P490+'3. FTNC USD'!P490+'4. FTNC EUR'!P490+'5. FTNC GBP'!P490+'6. FTNC Autres (inclus)'!P490</f>
        <v>0</v>
      </c>
      <c r="Q490" s="445">
        <f>'2. FTNC CAN'!Q490+'3. FTNC USD'!Q490+'4. FTNC EUR'!Q490+'5. FTNC GBP'!Q490+'6. FTNC Autres (inclus)'!Q490</f>
        <v>0</v>
      </c>
      <c r="R490" s="443">
        <f>'2. FTNC CAN'!R490+'3. FTNC USD'!R490+'4. FTNC EUR'!R490+'5. FTNC GBP'!R490+'6. FTNC Autres (inclus)'!R490</f>
        <v>0</v>
      </c>
      <c r="S490" s="444">
        <f>'2. FTNC CAN'!S490+'3. FTNC USD'!S490+'4. FTNC EUR'!S490+'5. FTNC GBP'!S490+'6. FTNC Autres (inclus)'!S490</f>
        <v>0</v>
      </c>
      <c r="T490" s="443">
        <f>'2. FTNC CAN'!T490+'3. FTNC USD'!T490+'4. FTNC EUR'!T490+'5. FTNC GBP'!T490+'6. FTNC Autres (inclus)'!T490</f>
        <v>0</v>
      </c>
      <c r="U490" s="444">
        <f>'2. FTNC CAN'!U490+'3. FTNC USD'!U490+'4. FTNC EUR'!U490+'5. FTNC GBP'!U490+'6. FTNC Autres (inclus)'!U490</f>
        <v>0</v>
      </c>
      <c r="V490" s="443">
        <f>'2. FTNC CAN'!V490+'3. FTNC USD'!V490+'4. FTNC EUR'!V490+'5. FTNC GBP'!V490+'6. FTNC Autres (inclus)'!V490</f>
        <v>0</v>
      </c>
      <c r="W490" s="444">
        <f>'2. FTNC CAN'!W490+'3. FTNC USD'!W490+'4. FTNC EUR'!W490+'5. FTNC GBP'!W490+'6. FTNC Autres (inclus)'!W490</f>
        <v>0</v>
      </c>
      <c r="X490" s="443">
        <f>'2. FTNC CAN'!X490+'3. FTNC USD'!X490+'4. FTNC EUR'!X490+'5. FTNC GBP'!X490+'6. FTNC Autres (inclus)'!X490</f>
        <v>0</v>
      </c>
      <c r="Y490" s="444">
        <f>'2. FTNC CAN'!Y490+'3. FTNC USD'!Y490+'4. FTNC EUR'!Y490+'5. FTNC GBP'!Y490+'6. FTNC Autres (inclus)'!Y490</f>
        <v>0</v>
      </c>
      <c r="Z490" s="443">
        <f>'2. FTNC CAN'!Z490+'3. FTNC USD'!Z490+'4. FTNC EUR'!Z490+'5. FTNC GBP'!Z490+'6. FTNC Autres (inclus)'!Z490</f>
        <v>0</v>
      </c>
      <c r="AA490" s="444">
        <f>'2. FTNC CAN'!AA490+'3. FTNC USD'!AA490+'4. FTNC EUR'!AA490+'5. FTNC GBP'!AA490+'6. FTNC Autres (inclus)'!AA490</f>
        <v>0</v>
      </c>
      <c r="AB490" s="447">
        <f>'2. FTNC CAN'!AB490+'3. FTNC USD'!AB490+'4. FTNC EUR'!AB490+'5. FTNC GBP'!AB490+'6. FTNC Autres (inclus)'!AB490</f>
        <v>0</v>
      </c>
      <c r="AC490" s="441">
        <f>'2. FTNC CAN'!AC490+'3. FTNC USD'!AC490+'4. FTNC EUR'!AC490+'5. FTNC GBP'!AC490+'6. FTNC Autres (inclus)'!AC490</f>
        <v>0</v>
      </c>
      <c r="AD490" s="996"/>
      <c r="AE490" s="997"/>
      <c r="AF490" s="998"/>
    </row>
    <row r="491" spans="1:32" ht="15" x14ac:dyDescent="0.2">
      <c r="A491" s="232">
        <v>189</v>
      </c>
      <c r="B491" s="474"/>
      <c r="C491" s="475"/>
      <c r="D491" s="475"/>
      <c r="E491" s="475"/>
      <c r="F491" s="915" t="s">
        <v>146</v>
      </c>
      <c r="G491" s="916"/>
      <c r="H491" s="916"/>
      <c r="I491" s="916"/>
      <c r="J491" s="916"/>
      <c r="K491" s="916"/>
      <c r="L491" s="917"/>
      <c r="M491" s="441">
        <f>'2. FTNC CAN'!M491+'3. FTNC USD'!M491+'4. FTNC EUR'!M491+'5. FTNC GBP'!M491+'6. FTNC Autres (inclus)'!M491</f>
        <v>0</v>
      </c>
      <c r="N491" s="446">
        <f>'2. FTNC CAN'!N491+'3. FTNC USD'!N491+'4. FTNC EUR'!N491+'5. FTNC GBP'!N491+'6. FTNC Autres (inclus)'!N491</f>
        <v>0</v>
      </c>
      <c r="O491" s="443">
        <f>'2. FTNC CAN'!O491+'3. FTNC USD'!O491+'4. FTNC EUR'!O491+'5. FTNC GBP'!O491+'6. FTNC Autres (inclus)'!O491</f>
        <v>0</v>
      </c>
      <c r="P491" s="443">
        <f>'2. FTNC CAN'!P491+'3. FTNC USD'!P491+'4. FTNC EUR'!P491+'5. FTNC GBP'!P491+'6. FTNC Autres (inclus)'!P491</f>
        <v>0</v>
      </c>
      <c r="Q491" s="445">
        <f>'2. FTNC CAN'!Q491+'3. FTNC USD'!Q491+'4. FTNC EUR'!Q491+'5. FTNC GBP'!Q491+'6. FTNC Autres (inclus)'!Q491</f>
        <v>0</v>
      </c>
      <c r="R491" s="443">
        <f>'2. FTNC CAN'!R491+'3. FTNC USD'!R491+'4. FTNC EUR'!R491+'5. FTNC GBP'!R491+'6. FTNC Autres (inclus)'!R491</f>
        <v>0</v>
      </c>
      <c r="S491" s="444">
        <f>'2. FTNC CAN'!S491+'3. FTNC USD'!S491+'4. FTNC EUR'!S491+'5. FTNC GBP'!S491+'6. FTNC Autres (inclus)'!S491</f>
        <v>0</v>
      </c>
      <c r="T491" s="443">
        <f>'2. FTNC CAN'!T491+'3. FTNC USD'!T491+'4. FTNC EUR'!T491+'5. FTNC GBP'!T491+'6. FTNC Autres (inclus)'!T491</f>
        <v>0</v>
      </c>
      <c r="U491" s="444">
        <f>'2. FTNC CAN'!U491+'3. FTNC USD'!U491+'4. FTNC EUR'!U491+'5. FTNC GBP'!U491+'6. FTNC Autres (inclus)'!U491</f>
        <v>0</v>
      </c>
      <c r="V491" s="443">
        <f>'2. FTNC CAN'!V491+'3. FTNC USD'!V491+'4. FTNC EUR'!V491+'5. FTNC GBP'!V491+'6. FTNC Autres (inclus)'!V491</f>
        <v>0</v>
      </c>
      <c r="W491" s="444">
        <f>'2. FTNC CAN'!W491+'3. FTNC USD'!W491+'4. FTNC EUR'!W491+'5. FTNC GBP'!W491+'6. FTNC Autres (inclus)'!W491</f>
        <v>0</v>
      </c>
      <c r="X491" s="443">
        <f>'2. FTNC CAN'!X491+'3. FTNC USD'!X491+'4. FTNC EUR'!X491+'5. FTNC GBP'!X491+'6. FTNC Autres (inclus)'!X491</f>
        <v>0</v>
      </c>
      <c r="Y491" s="444">
        <f>'2. FTNC CAN'!Y491+'3. FTNC USD'!Y491+'4. FTNC EUR'!Y491+'5. FTNC GBP'!Y491+'6. FTNC Autres (inclus)'!Y491</f>
        <v>0</v>
      </c>
      <c r="Z491" s="443">
        <f>'2. FTNC CAN'!Z491+'3. FTNC USD'!Z491+'4. FTNC EUR'!Z491+'5. FTNC GBP'!Z491+'6. FTNC Autres (inclus)'!Z491</f>
        <v>0</v>
      </c>
      <c r="AA491" s="444">
        <f>'2. FTNC CAN'!AA491+'3. FTNC USD'!AA491+'4. FTNC EUR'!AA491+'5. FTNC GBP'!AA491+'6. FTNC Autres (inclus)'!AA491</f>
        <v>0</v>
      </c>
      <c r="AB491" s="447">
        <f>'2. FTNC CAN'!AB491+'3. FTNC USD'!AB491+'4. FTNC EUR'!AB491+'5. FTNC GBP'!AB491+'6. FTNC Autres (inclus)'!AB491</f>
        <v>0</v>
      </c>
      <c r="AC491" s="441">
        <f>'2. FTNC CAN'!AC491+'3. FTNC USD'!AC491+'4. FTNC EUR'!AC491+'5. FTNC GBP'!AC491+'6. FTNC Autres (inclus)'!AC491</f>
        <v>0</v>
      </c>
      <c r="AD491" s="996"/>
      <c r="AE491" s="997"/>
      <c r="AF491" s="998"/>
    </row>
    <row r="492" spans="1:32" ht="15" x14ac:dyDescent="0.2">
      <c r="A492" s="232">
        <v>189</v>
      </c>
      <c r="B492" s="474"/>
      <c r="C492" s="475"/>
      <c r="D492" s="475"/>
      <c r="E492" s="475"/>
      <c r="F492" s="859" t="s">
        <v>147</v>
      </c>
      <c r="G492" s="860"/>
      <c r="H492" s="860"/>
      <c r="I492" s="860"/>
      <c r="J492" s="860"/>
      <c r="K492" s="860"/>
      <c r="L492" s="861"/>
      <c r="M492" s="441">
        <f>'2. FTNC CAN'!M492+'3. FTNC USD'!M492+'4. FTNC EUR'!M492+'5. FTNC GBP'!M492+'6. FTNC Autres (inclus)'!M492</f>
        <v>0</v>
      </c>
      <c r="N492" s="446">
        <f>'2. FTNC CAN'!N492+'3. FTNC USD'!N492+'4. FTNC EUR'!N492+'5. FTNC GBP'!N492+'6. FTNC Autres (inclus)'!N492</f>
        <v>0</v>
      </c>
      <c r="O492" s="443">
        <f>'2. FTNC CAN'!O492+'3. FTNC USD'!O492+'4. FTNC EUR'!O492+'5. FTNC GBP'!O492+'6. FTNC Autres (inclus)'!O492</f>
        <v>0</v>
      </c>
      <c r="P492" s="443">
        <f>'2. FTNC CAN'!P492+'3. FTNC USD'!P492+'4. FTNC EUR'!P492+'5. FTNC GBP'!P492+'6. FTNC Autres (inclus)'!P492</f>
        <v>0</v>
      </c>
      <c r="Q492" s="445">
        <f>'2. FTNC CAN'!Q492+'3. FTNC USD'!Q492+'4. FTNC EUR'!Q492+'5. FTNC GBP'!Q492+'6. FTNC Autres (inclus)'!Q492</f>
        <v>0</v>
      </c>
      <c r="R492" s="443">
        <f>'2. FTNC CAN'!R492+'3. FTNC USD'!R492+'4. FTNC EUR'!R492+'5. FTNC GBP'!R492+'6. FTNC Autres (inclus)'!R492</f>
        <v>0</v>
      </c>
      <c r="S492" s="444">
        <f>'2. FTNC CAN'!S492+'3. FTNC USD'!S492+'4. FTNC EUR'!S492+'5. FTNC GBP'!S492+'6. FTNC Autres (inclus)'!S492</f>
        <v>0</v>
      </c>
      <c r="T492" s="443">
        <f>'2. FTNC CAN'!T492+'3. FTNC USD'!T492+'4. FTNC EUR'!T492+'5. FTNC GBP'!T492+'6. FTNC Autres (inclus)'!T492</f>
        <v>0</v>
      </c>
      <c r="U492" s="444">
        <f>'2. FTNC CAN'!U492+'3. FTNC USD'!U492+'4. FTNC EUR'!U492+'5. FTNC GBP'!U492+'6. FTNC Autres (inclus)'!U492</f>
        <v>0</v>
      </c>
      <c r="V492" s="443">
        <f>'2. FTNC CAN'!V492+'3. FTNC USD'!V492+'4. FTNC EUR'!V492+'5. FTNC GBP'!V492+'6. FTNC Autres (inclus)'!V492</f>
        <v>0</v>
      </c>
      <c r="W492" s="444">
        <f>'2. FTNC CAN'!W492+'3. FTNC USD'!W492+'4. FTNC EUR'!W492+'5. FTNC GBP'!W492+'6. FTNC Autres (inclus)'!W492</f>
        <v>0</v>
      </c>
      <c r="X492" s="443">
        <f>'2. FTNC CAN'!X492+'3. FTNC USD'!X492+'4. FTNC EUR'!X492+'5. FTNC GBP'!X492+'6. FTNC Autres (inclus)'!X492</f>
        <v>0</v>
      </c>
      <c r="Y492" s="444">
        <f>'2. FTNC CAN'!Y492+'3. FTNC USD'!Y492+'4. FTNC EUR'!Y492+'5. FTNC GBP'!Y492+'6. FTNC Autres (inclus)'!Y492</f>
        <v>0</v>
      </c>
      <c r="Z492" s="443">
        <f>'2. FTNC CAN'!Z492+'3. FTNC USD'!Z492+'4. FTNC EUR'!Z492+'5. FTNC GBP'!Z492+'6. FTNC Autres (inclus)'!Z492</f>
        <v>0</v>
      </c>
      <c r="AA492" s="444">
        <f>'2. FTNC CAN'!AA492+'3. FTNC USD'!AA492+'4. FTNC EUR'!AA492+'5. FTNC GBP'!AA492+'6. FTNC Autres (inclus)'!AA492</f>
        <v>0</v>
      </c>
      <c r="AB492" s="447">
        <f>'2. FTNC CAN'!AB492+'3. FTNC USD'!AB492+'4. FTNC EUR'!AB492+'5. FTNC GBP'!AB492+'6. FTNC Autres (inclus)'!AB492</f>
        <v>0</v>
      </c>
      <c r="AC492" s="441">
        <f>'2. FTNC CAN'!AC492+'3. FTNC USD'!AC492+'4. FTNC EUR'!AC492+'5. FTNC GBP'!AC492+'6. FTNC Autres (inclus)'!AC492</f>
        <v>0</v>
      </c>
      <c r="AD492" s="996"/>
      <c r="AE492" s="997"/>
      <c r="AF492" s="998"/>
    </row>
    <row r="493" spans="1:32" ht="15" x14ac:dyDescent="0.2">
      <c r="A493" s="232">
        <v>232</v>
      </c>
      <c r="B493" s="474"/>
      <c r="C493" s="475"/>
      <c r="D493" s="844" t="s">
        <v>148</v>
      </c>
      <c r="E493" s="845"/>
      <c r="F493" s="845"/>
      <c r="G493" s="845"/>
      <c r="H493" s="845"/>
      <c r="I493" s="845"/>
      <c r="J493" s="845"/>
      <c r="K493" s="845"/>
      <c r="L493" s="846"/>
      <c r="M493" s="407">
        <f>SUBTOTAL(9,M494:M496)</f>
        <v>0</v>
      </c>
      <c r="N493" s="488"/>
      <c r="O493" s="530"/>
      <c r="P493" s="530"/>
      <c r="Q493" s="530"/>
      <c r="R493" s="530"/>
      <c r="S493" s="530"/>
      <c r="T493" s="530"/>
      <c r="U493" s="530"/>
      <c r="V493" s="530"/>
      <c r="W493" s="530"/>
      <c r="X493" s="530"/>
      <c r="Y493" s="530"/>
      <c r="Z493" s="530"/>
      <c r="AA493" s="530"/>
      <c r="AB493" s="530"/>
      <c r="AC493" s="472"/>
      <c r="AD493" s="1017"/>
      <c r="AE493" s="997"/>
      <c r="AF493" s="998"/>
    </row>
    <row r="494" spans="1:32" ht="15" x14ac:dyDescent="0.2">
      <c r="A494" s="232">
        <v>188</v>
      </c>
      <c r="B494" s="474"/>
      <c r="C494" s="475"/>
      <c r="D494" s="475"/>
      <c r="E494" s="475"/>
      <c r="F494" s="856" t="s">
        <v>149</v>
      </c>
      <c r="G494" s="857"/>
      <c r="H494" s="857"/>
      <c r="I494" s="857"/>
      <c r="J494" s="857"/>
      <c r="K494" s="857"/>
      <c r="L494" s="858"/>
      <c r="M494" s="441">
        <f>'2. FTNC CAN'!M494+'3. FTNC USD'!M494+'4. FTNC EUR'!M494+'5. FTNC GBP'!M494+'6. FTNC Autres (inclus)'!M494</f>
        <v>0</v>
      </c>
      <c r="N494" s="489"/>
      <c r="O494" s="473"/>
      <c r="P494" s="473"/>
      <c r="Q494" s="473"/>
      <c r="R494" s="473"/>
      <c r="S494" s="473"/>
      <c r="T494" s="473"/>
      <c r="U494" s="473"/>
      <c r="V494" s="473"/>
      <c r="W494" s="473"/>
      <c r="X494" s="473"/>
      <c r="Y494" s="473"/>
      <c r="Z494" s="473"/>
      <c r="AA494" s="473"/>
      <c r="AB494" s="473"/>
      <c r="AC494" s="473"/>
      <c r="AD494" s="1017"/>
      <c r="AE494" s="997"/>
      <c r="AF494" s="998"/>
    </row>
    <row r="495" spans="1:32" ht="15" x14ac:dyDescent="0.2">
      <c r="A495" s="232">
        <v>189</v>
      </c>
      <c r="B495" s="474"/>
      <c r="C495" s="475"/>
      <c r="D495" s="475"/>
      <c r="E495" s="475"/>
      <c r="F495" s="915" t="s">
        <v>150</v>
      </c>
      <c r="G495" s="916"/>
      <c r="H495" s="916"/>
      <c r="I495" s="916"/>
      <c r="J495" s="916"/>
      <c r="K495" s="916"/>
      <c r="L495" s="917"/>
      <c r="M495" s="441">
        <f>'2. FTNC CAN'!M495+'3. FTNC USD'!M495+'4. FTNC EUR'!M495+'5. FTNC GBP'!M495+'6. FTNC Autres (inclus)'!M495</f>
        <v>0</v>
      </c>
      <c r="N495" s="489"/>
      <c r="O495" s="473"/>
      <c r="P495" s="473"/>
      <c r="Q495" s="473"/>
      <c r="R495" s="473"/>
      <c r="S495" s="473"/>
      <c r="T495" s="473"/>
      <c r="U495" s="473"/>
      <c r="V495" s="473"/>
      <c r="W495" s="473"/>
      <c r="X495" s="473"/>
      <c r="Y495" s="473"/>
      <c r="Z495" s="473"/>
      <c r="AA495" s="473"/>
      <c r="AB495" s="473"/>
      <c r="AC495" s="473"/>
      <c r="AD495" s="1017"/>
      <c r="AE495" s="997"/>
      <c r="AF495" s="998"/>
    </row>
    <row r="496" spans="1:32" ht="15" x14ac:dyDescent="0.2">
      <c r="A496" s="232">
        <v>189</v>
      </c>
      <c r="B496" s="474"/>
      <c r="C496" s="475"/>
      <c r="D496" s="475"/>
      <c r="E496" s="475"/>
      <c r="F496" s="859" t="s">
        <v>151</v>
      </c>
      <c r="G496" s="860"/>
      <c r="H496" s="860"/>
      <c r="I496" s="860"/>
      <c r="J496" s="860"/>
      <c r="K496" s="860"/>
      <c r="L496" s="861"/>
      <c r="M496" s="441">
        <f>'2. FTNC CAN'!M496+'3. FTNC USD'!M496+'4. FTNC EUR'!M496+'5. FTNC GBP'!M496+'6. FTNC Autres (inclus)'!M496</f>
        <v>0</v>
      </c>
      <c r="N496" s="479"/>
      <c r="O496" s="480"/>
      <c r="P496" s="480"/>
      <c r="Q496" s="480"/>
      <c r="R496" s="480"/>
      <c r="S496" s="480"/>
      <c r="T496" s="480"/>
      <c r="U496" s="480"/>
      <c r="V496" s="480"/>
      <c r="W496" s="480"/>
      <c r="X496" s="480"/>
      <c r="Y496" s="480"/>
      <c r="Z496" s="480"/>
      <c r="AA496" s="480"/>
      <c r="AB496" s="480"/>
      <c r="AC496" s="480"/>
      <c r="AD496" s="1017"/>
      <c r="AE496" s="997"/>
      <c r="AF496" s="998"/>
    </row>
    <row r="497" spans="1:32" ht="15" x14ac:dyDescent="0.2">
      <c r="A497" s="232">
        <v>232</v>
      </c>
      <c r="B497" s="474"/>
      <c r="C497" s="475"/>
      <c r="D497" s="844" t="s">
        <v>140</v>
      </c>
      <c r="E497" s="845"/>
      <c r="F497" s="845"/>
      <c r="G497" s="845"/>
      <c r="H497" s="845"/>
      <c r="I497" s="845"/>
      <c r="J497" s="845"/>
      <c r="K497" s="845"/>
      <c r="L497" s="846"/>
      <c r="M497" s="407">
        <f>SUBTOTAL(9,M498)</f>
        <v>0</v>
      </c>
      <c r="N497" s="410">
        <f t="shared" ref="N497:AC497" si="471">SUBTOTAL(9,N498)</f>
        <v>0</v>
      </c>
      <c r="O497" s="414">
        <f t="shared" si="471"/>
        <v>0</v>
      </c>
      <c r="P497" s="413">
        <f t="shared" si="471"/>
        <v>0</v>
      </c>
      <c r="Q497" s="415">
        <f t="shared" si="471"/>
        <v>0</v>
      </c>
      <c r="R497" s="414">
        <f t="shared" si="471"/>
        <v>0</v>
      </c>
      <c r="S497" s="414">
        <f t="shared" si="471"/>
        <v>0</v>
      </c>
      <c r="T497" s="414">
        <f t="shared" si="471"/>
        <v>0</v>
      </c>
      <c r="U497" s="414">
        <f t="shared" si="471"/>
        <v>0</v>
      </c>
      <c r="V497" s="414">
        <f t="shared" si="471"/>
        <v>0</v>
      </c>
      <c r="W497" s="414">
        <f t="shared" si="471"/>
        <v>0</v>
      </c>
      <c r="X497" s="414">
        <f t="shared" si="471"/>
        <v>0</v>
      </c>
      <c r="Y497" s="414">
        <f t="shared" si="471"/>
        <v>0</v>
      </c>
      <c r="Z497" s="414">
        <f t="shared" si="471"/>
        <v>0</v>
      </c>
      <c r="AA497" s="414">
        <f t="shared" si="471"/>
        <v>0</v>
      </c>
      <c r="AB497" s="424">
        <f t="shared" si="471"/>
        <v>0</v>
      </c>
      <c r="AC497" s="407">
        <f t="shared" si="471"/>
        <v>0</v>
      </c>
      <c r="AD497" s="996"/>
      <c r="AE497" s="997"/>
      <c r="AF497" s="998"/>
    </row>
    <row r="498" spans="1:32" ht="15" x14ac:dyDescent="0.2">
      <c r="A498" s="232">
        <v>188</v>
      </c>
      <c r="B498" s="496"/>
      <c r="C498" s="497"/>
      <c r="D498" s="497"/>
      <c r="E498" s="498"/>
      <c r="F498" s="856" t="s">
        <v>140</v>
      </c>
      <c r="G498" s="857"/>
      <c r="H498" s="857"/>
      <c r="I498" s="857"/>
      <c r="J498" s="857"/>
      <c r="K498" s="857"/>
      <c r="L498" s="858"/>
      <c r="M498" s="441">
        <f>'2. FTNC CAN'!M498+'3. FTNC USD'!M498+'4. FTNC EUR'!M498+'5. FTNC GBP'!M498+'6. FTNC Autres (inclus)'!M498</f>
        <v>0</v>
      </c>
      <c r="N498" s="446">
        <f>'2. FTNC CAN'!N498+'3. FTNC USD'!N498+'4. FTNC EUR'!N498+'5. FTNC GBP'!N498+'6. FTNC Autres (inclus)'!N498</f>
        <v>0</v>
      </c>
      <c r="O498" s="443">
        <f>'2. FTNC CAN'!O498+'3. FTNC USD'!O498+'4. FTNC EUR'!O498+'5. FTNC GBP'!O498+'6. FTNC Autres (inclus)'!O498</f>
        <v>0</v>
      </c>
      <c r="P498" s="443">
        <f>'2. FTNC CAN'!P498+'3. FTNC USD'!P498+'4. FTNC EUR'!P498+'5. FTNC GBP'!P498+'6. FTNC Autres (inclus)'!P498</f>
        <v>0</v>
      </c>
      <c r="Q498" s="445">
        <f>'2. FTNC CAN'!Q498+'3. FTNC USD'!Q498+'4. FTNC EUR'!Q498+'5. FTNC GBP'!Q498+'6. FTNC Autres (inclus)'!Q498</f>
        <v>0</v>
      </c>
      <c r="R498" s="443">
        <f>'2. FTNC CAN'!R498+'3. FTNC USD'!R498+'4. FTNC EUR'!R498+'5. FTNC GBP'!R498+'6. FTNC Autres (inclus)'!R498</f>
        <v>0</v>
      </c>
      <c r="S498" s="444">
        <f>'2. FTNC CAN'!S498+'3. FTNC USD'!S498+'4. FTNC EUR'!S498+'5. FTNC GBP'!S498+'6. FTNC Autres (inclus)'!S498</f>
        <v>0</v>
      </c>
      <c r="T498" s="443">
        <f>'2. FTNC CAN'!T498+'3. FTNC USD'!T498+'4. FTNC EUR'!T498+'5. FTNC GBP'!T498+'6. FTNC Autres (inclus)'!T498</f>
        <v>0</v>
      </c>
      <c r="U498" s="444">
        <f>'2. FTNC CAN'!U498+'3. FTNC USD'!U498+'4. FTNC EUR'!U498+'5. FTNC GBP'!U498+'6. FTNC Autres (inclus)'!U498</f>
        <v>0</v>
      </c>
      <c r="V498" s="443">
        <f>'2. FTNC CAN'!V498+'3. FTNC USD'!V498+'4. FTNC EUR'!V498+'5. FTNC GBP'!V498+'6. FTNC Autres (inclus)'!V498</f>
        <v>0</v>
      </c>
      <c r="W498" s="444">
        <f>'2. FTNC CAN'!W498+'3. FTNC USD'!W498+'4. FTNC EUR'!W498+'5. FTNC GBP'!W498+'6. FTNC Autres (inclus)'!W498</f>
        <v>0</v>
      </c>
      <c r="X498" s="443">
        <f>'2. FTNC CAN'!X498+'3. FTNC USD'!X498+'4. FTNC EUR'!X498+'5. FTNC GBP'!X498+'6. FTNC Autres (inclus)'!X498</f>
        <v>0</v>
      </c>
      <c r="Y498" s="444">
        <f>'2. FTNC CAN'!Y498+'3. FTNC USD'!Y498+'4. FTNC EUR'!Y498+'5. FTNC GBP'!Y498+'6. FTNC Autres (inclus)'!Y498</f>
        <v>0</v>
      </c>
      <c r="Z498" s="443">
        <f>'2. FTNC CAN'!Z498+'3. FTNC USD'!Z498+'4. FTNC EUR'!Z498+'5. FTNC GBP'!Z498+'6. FTNC Autres (inclus)'!Z498</f>
        <v>0</v>
      </c>
      <c r="AA498" s="444">
        <f>'2. FTNC CAN'!AA498+'3. FTNC USD'!AA498+'4. FTNC EUR'!AA498+'5. FTNC GBP'!AA498+'6. FTNC Autres (inclus)'!AA498</f>
        <v>0</v>
      </c>
      <c r="AB498" s="447">
        <f>'2. FTNC CAN'!AB498+'3. FTNC USD'!AB498+'4. FTNC EUR'!AB498+'5. FTNC GBP'!AB498+'6. FTNC Autres (inclus)'!AB498</f>
        <v>0</v>
      </c>
      <c r="AC498" s="441">
        <f>'2. FTNC CAN'!AC498+'3. FTNC USD'!AC498+'4. FTNC EUR'!AC498+'5. FTNC GBP'!AC498+'6. FTNC Autres (inclus)'!AC498</f>
        <v>0</v>
      </c>
      <c r="AD498" s="996"/>
      <c r="AE498" s="997"/>
      <c r="AF498" s="998"/>
    </row>
    <row r="499" spans="1:32" ht="7.5" hidden="1" customHeight="1" x14ac:dyDescent="0.2">
      <c r="A499" s="232"/>
      <c r="B499" s="930"/>
      <c r="C499" s="931"/>
      <c r="D499" s="931"/>
      <c r="E499" s="931"/>
      <c r="F499" s="931"/>
      <c r="G499" s="931"/>
      <c r="H499" s="931"/>
      <c r="I499" s="931"/>
      <c r="J499" s="931"/>
      <c r="K499" s="931"/>
      <c r="L499" s="931"/>
      <c r="M499" s="931"/>
      <c r="N499" s="931"/>
      <c r="O499" s="931"/>
      <c r="P499" s="931"/>
      <c r="Q499" s="931"/>
      <c r="R499" s="931"/>
      <c r="S499" s="931"/>
      <c r="T499" s="931"/>
      <c r="U499" s="931"/>
      <c r="V499" s="931"/>
      <c r="W499" s="931"/>
      <c r="X499" s="931"/>
      <c r="Y499" s="931"/>
      <c r="Z499" s="931"/>
      <c r="AA499" s="931"/>
      <c r="AB499" s="931"/>
      <c r="AC499" s="931"/>
      <c r="AD499" s="931"/>
      <c r="AE499" s="931"/>
      <c r="AF499" s="932"/>
    </row>
    <row r="500" spans="1:32" ht="22.5" customHeight="1" x14ac:dyDescent="0.2">
      <c r="A500" s="232">
        <v>323</v>
      </c>
      <c r="B500" s="963" t="s">
        <v>152</v>
      </c>
      <c r="C500" s="964"/>
      <c r="D500" s="964"/>
      <c r="E500" s="964"/>
      <c r="F500" s="964"/>
      <c r="G500" s="964"/>
      <c r="H500" s="964"/>
      <c r="I500" s="964"/>
      <c r="J500" s="964"/>
      <c r="K500" s="964"/>
      <c r="L500" s="1101"/>
      <c r="M500" s="407">
        <f>SUBTOTAL(9,M231:M499)</f>
        <v>0</v>
      </c>
      <c r="N500" s="410">
        <f t="shared" ref="N500:AC500" si="472">SUBTOTAL(9,N231:N499)</f>
        <v>0</v>
      </c>
      <c r="O500" s="414">
        <f t="shared" si="472"/>
        <v>0</v>
      </c>
      <c r="P500" s="413">
        <f t="shared" si="472"/>
        <v>0</v>
      </c>
      <c r="Q500" s="415">
        <f t="shared" si="472"/>
        <v>0</v>
      </c>
      <c r="R500" s="413">
        <f t="shared" si="472"/>
        <v>0</v>
      </c>
      <c r="S500" s="413">
        <f t="shared" si="472"/>
        <v>0</v>
      </c>
      <c r="T500" s="413">
        <f t="shared" si="472"/>
        <v>0</v>
      </c>
      <c r="U500" s="413">
        <f t="shared" si="472"/>
        <v>0</v>
      </c>
      <c r="V500" s="413">
        <f t="shared" si="472"/>
        <v>0</v>
      </c>
      <c r="W500" s="413">
        <f t="shared" si="472"/>
        <v>0</v>
      </c>
      <c r="X500" s="413">
        <f t="shared" si="472"/>
        <v>0</v>
      </c>
      <c r="Y500" s="413">
        <f t="shared" si="472"/>
        <v>0</v>
      </c>
      <c r="Z500" s="413">
        <f t="shared" si="472"/>
        <v>0</v>
      </c>
      <c r="AA500" s="413">
        <f t="shared" si="472"/>
        <v>0</v>
      </c>
      <c r="AB500" s="432">
        <f t="shared" si="472"/>
        <v>0</v>
      </c>
      <c r="AC500" s="407">
        <f t="shared" si="472"/>
        <v>0</v>
      </c>
      <c r="AD500" s="996"/>
      <c r="AE500" s="997"/>
      <c r="AF500" s="998"/>
    </row>
    <row r="501" spans="1:32" ht="7.5" hidden="1" customHeight="1" x14ac:dyDescent="0.2">
      <c r="A501" s="233"/>
      <c r="B501" s="981"/>
      <c r="C501" s="982"/>
      <c r="D501" s="982"/>
      <c r="E501" s="982"/>
      <c r="F501" s="982"/>
      <c r="G501" s="982"/>
      <c r="H501" s="982"/>
      <c r="I501" s="982"/>
      <c r="J501" s="982"/>
      <c r="K501" s="982"/>
      <c r="L501" s="982"/>
      <c r="M501" s="982"/>
      <c r="N501" s="982"/>
      <c r="O501" s="982"/>
      <c r="P501" s="982"/>
      <c r="Q501" s="982"/>
      <c r="R501" s="982"/>
      <c r="S501" s="982"/>
      <c r="T501" s="982"/>
      <c r="U501" s="982"/>
      <c r="V501" s="982"/>
      <c r="W501" s="982"/>
      <c r="X501" s="982"/>
      <c r="Y501" s="982"/>
      <c r="Z501" s="982"/>
      <c r="AA501" s="982"/>
      <c r="AB501" s="982"/>
      <c r="AC501" s="982"/>
      <c r="AD501" s="982"/>
      <c r="AE501" s="982"/>
      <c r="AF501" s="983"/>
    </row>
    <row r="502" spans="1:32" ht="22.5" customHeight="1" x14ac:dyDescent="0.2">
      <c r="A502" s="232">
        <v>323</v>
      </c>
      <c r="B502" s="972" t="s">
        <v>469</v>
      </c>
      <c r="C502" s="973"/>
      <c r="D502" s="973"/>
      <c r="E502" s="973"/>
      <c r="F502" s="973"/>
      <c r="G502" s="973"/>
      <c r="H502" s="973"/>
      <c r="I502" s="973"/>
      <c r="J502" s="973"/>
      <c r="K502" s="973"/>
      <c r="L502" s="974"/>
      <c r="M502" s="407">
        <f>'2. FTNC CAN'!M502+'3. FTNC USD'!M502+'4. FTNC EUR'!M502+'5. FTNC GBP'!M502+'6. FTNC Autres (inclus)'!M502</f>
        <v>0</v>
      </c>
      <c r="N502" s="1128"/>
      <c r="O502" s="1129"/>
      <c r="P502" s="1129"/>
      <c r="Q502" s="1129"/>
      <c r="R502" s="1129"/>
      <c r="S502" s="1129"/>
      <c r="T502" s="1129"/>
      <c r="U502" s="1129"/>
      <c r="V502" s="1129"/>
      <c r="W502" s="1129"/>
      <c r="X502" s="1129"/>
      <c r="Y502" s="1129"/>
      <c r="Z502" s="1129"/>
      <c r="AA502" s="1129"/>
      <c r="AB502" s="1129"/>
      <c r="AC502" s="1129"/>
      <c r="AD502" s="1039"/>
      <c r="AE502" s="1040"/>
      <c r="AF502" s="1041"/>
    </row>
    <row r="503" spans="1:32" ht="7.5" hidden="1" customHeight="1" x14ac:dyDescent="0.2">
      <c r="A503" s="233"/>
      <c r="B503" s="981"/>
      <c r="C503" s="982"/>
      <c r="D503" s="982"/>
      <c r="E503" s="982"/>
      <c r="F503" s="982"/>
      <c r="G503" s="982"/>
      <c r="H503" s="982"/>
      <c r="I503" s="982"/>
      <c r="J503" s="982"/>
      <c r="K503" s="982"/>
      <c r="L503" s="982"/>
      <c r="M503" s="982"/>
      <c r="N503" s="982"/>
      <c r="O503" s="982"/>
      <c r="P503" s="982"/>
      <c r="Q503" s="982"/>
      <c r="R503" s="982"/>
      <c r="S503" s="982"/>
      <c r="T503" s="982"/>
      <c r="U503" s="982"/>
      <c r="V503" s="982"/>
      <c r="W503" s="982"/>
      <c r="X503" s="982"/>
      <c r="Y503" s="982"/>
      <c r="Z503" s="982"/>
      <c r="AA503" s="982"/>
      <c r="AB503" s="982"/>
      <c r="AC503" s="982"/>
      <c r="AD503" s="982"/>
      <c r="AE503" s="982"/>
      <c r="AF503" s="983"/>
    </row>
    <row r="504" spans="1:32" ht="22.5" customHeight="1" x14ac:dyDescent="0.2">
      <c r="A504" s="232">
        <v>323</v>
      </c>
      <c r="B504" s="972" t="s">
        <v>643</v>
      </c>
      <c r="C504" s="973"/>
      <c r="D504" s="973"/>
      <c r="E504" s="973"/>
      <c r="F504" s="973"/>
      <c r="G504" s="973"/>
      <c r="H504" s="973"/>
      <c r="I504" s="973"/>
      <c r="J504" s="973"/>
      <c r="K504" s="973"/>
      <c r="L504" s="974"/>
      <c r="M504" s="407">
        <f>SUM(M500:M503)</f>
        <v>0</v>
      </c>
      <c r="N504" s="410">
        <f t="shared" ref="N504:AC504" si="473">SUM(N500:N503)</f>
        <v>0</v>
      </c>
      <c r="O504" s="414">
        <f t="shared" si="473"/>
        <v>0</v>
      </c>
      <c r="P504" s="413">
        <f t="shared" si="473"/>
        <v>0</v>
      </c>
      <c r="Q504" s="415">
        <f t="shared" si="473"/>
        <v>0</v>
      </c>
      <c r="R504" s="413">
        <f t="shared" si="473"/>
        <v>0</v>
      </c>
      <c r="S504" s="413">
        <f t="shared" si="473"/>
        <v>0</v>
      </c>
      <c r="T504" s="413">
        <f t="shared" si="473"/>
        <v>0</v>
      </c>
      <c r="U504" s="413">
        <f t="shared" si="473"/>
        <v>0</v>
      </c>
      <c r="V504" s="413">
        <f t="shared" si="473"/>
        <v>0</v>
      </c>
      <c r="W504" s="413">
        <f t="shared" si="473"/>
        <v>0</v>
      </c>
      <c r="X504" s="413">
        <f t="shared" si="473"/>
        <v>0</v>
      </c>
      <c r="Y504" s="413">
        <f t="shared" si="473"/>
        <v>0</v>
      </c>
      <c r="Z504" s="413">
        <f t="shared" si="473"/>
        <v>0</v>
      </c>
      <c r="AA504" s="413">
        <f t="shared" si="473"/>
        <v>0</v>
      </c>
      <c r="AB504" s="432">
        <f t="shared" si="473"/>
        <v>0</v>
      </c>
      <c r="AC504" s="407">
        <f t="shared" si="473"/>
        <v>0</v>
      </c>
      <c r="AD504" s="1132"/>
      <c r="AE504" s="1040"/>
      <c r="AF504" s="1041"/>
    </row>
    <row r="505" spans="1:32" ht="7.5" customHeight="1" x14ac:dyDescent="0.2">
      <c r="A505" s="233"/>
      <c r="B505" s="836"/>
      <c r="C505" s="836"/>
      <c r="D505" s="836"/>
      <c r="E505" s="836"/>
      <c r="F505" s="836"/>
      <c r="G505" s="836"/>
      <c r="H505" s="836"/>
      <c r="I505" s="836"/>
      <c r="J505" s="836"/>
      <c r="K505" s="836"/>
      <c r="L505" s="836"/>
      <c r="M505" s="836"/>
      <c r="N505" s="836"/>
      <c r="O505" s="836"/>
      <c r="P505" s="836"/>
      <c r="Q505" s="836"/>
      <c r="R505" s="836"/>
      <c r="S505" s="836"/>
      <c r="T505" s="836"/>
      <c r="U505" s="836"/>
      <c r="V505" s="836"/>
      <c r="W505" s="836"/>
      <c r="X505" s="836"/>
      <c r="Y505" s="836"/>
      <c r="Z505" s="836"/>
      <c r="AA505" s="836"/>
      <c r="AB505" s="836"/>
      <c r="AC505" s="836"/>
      <c r="AD505" s="836"/>
      <c r="AE505" s="836"/>
      <c r="AF505" s="836"/>
    </row>
    <row r="506" spans="1:32" ht="22.5" customHeight="1" outlineLevel="1" x14ac:dyDescent="0.2">
      <c r="A506" s="232">
        <v>103</v>
      </c>
      <c r="B506" s="946" t="s">
        <v>155</v>
      </c>
      <c r="C506" s="947"/>
      <c r="D506" s="947"/>
      <c r="E506" s="947"/>
      <c r="F506" s="947"/>
      <c r="G506" s="947"/>
      <c r="H506" s="947"/>
      <c r="I506" s="947"/>
      <c r="J506" s="947"/>
      <c r="K506" s="947"/>
      <c r="L506" s="947"/>
      <c r="M506" s="947"/>
      <c r="N506" s="947"/>
      <c r="O506" s="947"/>
      <c r="P506" s="947"/>
      <c r="Q506" s="947"/>
      <c r="R506" s="947"/>
      <c r="S506" s="947"/>
      <c r="T506" s="947"/>
      <c r="U506" s="947"/>
      <c r="V506" s="947"/>
      <c r="W506" s="947"/>
      <c r="X506" s="947"/>
      <c r="Y506" s="947"/>
      <c r="Z506" s="947"/>
      <c r="AA506" s="947"/>
      <c r="AB506" s="947"/>
      <c r="AC506" s="947"/>
      <c r="AD506" s="947"/>
      <c r="AE506" s="947"/>
      <c r="AF506" s="948"/>
    </row>
    <row r="507" spans="1:32" ht="15" customHeight="1" x14ac:dyDescent="0.2">
      <c r="A507" s="232">
        <v>326</v>
      </c>
      <c r="B507" s="507"/>
      <c r="C507" s="954" t="s">
        <v>731</v>
      </c>
      <c r="D507" s="955"/>
      <c r="E507" s="955"/>
      <c r="F507" s="955"/>
      <c r="G507" s="955"/>
      <c r="H507" s="955"/>
      <c r="I507" s="955"/>
      <c r="J507" s="955"/>
      <c r="K507" s="955"/>
      <c r="L507" s="955"/>
      <c r="M507" s="955"/>
      <c r="N507" s="955"/>
      <c r="O507" s="955"/>
      <c r="P507" s="955"/>
      <c r="Q507" s="955"/>
      <c r="R507" s="955"/>
      <c r="S507" s="955"/>
      <c r="T507" s="955"/>
      <c r="U507" s="955"/>
      <c r="V507" s="955"/>
      <c r="W507" s="955"/>
      <c r="X507" s="955"/>
      <c r="Y507" s="955"/>
      <c r="Z507" s="955"/>
      <c r="AA507" s="955"/>
      <c r="AB507" s="955"/>
      <c r="AC507" s="955"/>
      <c r="AD507" s="955"/>
      <c r="AE507" s="955"/>
      <c r="AF507" s="956"/>
    </row>
    <row r="508" spans="1:32" ht="15" x14ac:dyDescent="0.2">
      <c r="A508" s="232">
        <v>232</v>
      </c>
      <c r="B508" s="507"/>
      <c r="C508" s="508"/>
      <c r="D508" s="1083" t="s">
        <v>64</v>
      </c>
      <c r="E508" s="1127"/>
      <c r="F508" s="1127"/>
      <c r="G508" s="1127"/>
      <c r="H508" s="1127"/>
      <c r="I508" s="1127"/>
      <c r="J508" s="1127"/>
      <c r="K508" s="1127"/>
      <c r="L508" s="1127"/>
      <c r="M508" s="1084"/>
      <c r="N508" s="1084"/>
      <c r="O508" s="1084"/>
      <c r="P508" s="1084"/>
      <c r="Q508" s="1084"/>
      <c r="R508" s="1084"/>
      <c r="S508" s="1084"/>
      <c r="T508" s="1084"/>
      <c r="U508" s="1084"/>
      <c r="V508" s="1084"/>
      <c r="W508" s="1084"/>
      <c r="X508" s="1084"/>
      <c r="Y508" s="1084"/>
      <c r="Z508" s="1084"/>
      <c r="AA508" s="1084"/>
      <c r="AB508" s="1084"/>
      <c r="AC508" s="1084"/>
      <c r="AD508" s="1084"/>
      <c r="AE508" s="1084"/>
      <c r="AF508" s="1085"/>
    </row>
    <row r="509" spans="1:32" ht="15" x14ac:dyDescent="0.2">
      <c r="A509" s="232">
        <v>233</v>
      </c>
      <c r="B509" s="507"/>
      <c r="C509" s="475"/>
      <c r="D509" s="475"/>
      <c r="E509" s="853" t="s">
        <v>66</v>
      </c>
      <c r="F509" s="854"/>
      <c r="G509" s="854"/>
      <c r="H509" s="854"/>
      <c r="I509" s="854"/>
      <c r="J509" s="854"/>
      <c r="K509" s="854"/>
      <c r="L509" s="855"/>
      <c r="M509" s="407">
        <f>SUBTOTAL(9,M510:M513)</f>
        <v>0</v>
      </c>
      <c r="N509" s="410">
        <f t="shared" ref="N509:AC509" si="474">SUBTOTAL(9,N510:N513)</f>
        <v>0</v>
      </c>
      <c r="O509" s="414">
        <f t="shared" si="474"/>
        <v>0</v>
      </c>
      <c r="P509" s="413">
        <f t="shared" si="474"/>
        <v>0</v>
      </c>
      <c r="Q509" s="415">
        <f t="shared" si="474"/>
        <v>0</v>
      </c>
      <c r="R509" s="414">
        <f t="shared" si="474"/>
        <v>0</v>
      </c>
      <c r="S509" s="414">
        <f t="shared" si="474"/>
        <v>0</v>
      </c>
      <c r="T509" s="414">
        <f t="shared" si="474"/>
        <v>0</v>
      </c>
      <c r="U509" s="414">
        <f t="shared" si="474"/>
        <v>0</v>
      </c>
      <c r="V509" s="414">
        <f t="shared" si="474"/>
        <v>0</v>
      </c>
      <c r="W509" s="414">
        <f t="shared" si="474"/>
        <v>0</v>
      </c>
      <c r="X509" s="414">
        <f t="shared" si="474"/>
        <v>0</v>
      </c>
      <c r="Y509" s="414">
        <f t="shared" si="474"/>
        <v>0</v>
      </c>
      <c r="Z509" s="414">
        <f t="shared" si="474"/>
        <v>0</v>
      </c>
      <c r="AA509" s="414">
        <f t="shared" si="474"/>
        <v>0</v>
      </c>
      <c r="AB509" s="424">
        <f t="shared" si="474"/>
        <v>0</v>
      </c>
      <c r="AC509" s="407">
        <f t="shared" si="474"/>
        <v>0</v>
      </c>
      <c r="AD509" s="996"/>
      <c r="AE509" s="997"/>
      <c r="AF509" s="998"/>
    </row>
    <row r="510" spans="1:32" ht="15" x14ac:dyDescent="0.2">
      <c r="A510" s="232">
        <v>234</v>
      </c>
      <c r="B510" s="507"/>
      <c r="C510" s="475"/>
      <c r="D510" s="475"/>
      <c r="E510" s="484"/>
      <c r="F510" s="856" t="s">
        <v>65</v>
      </c>
      <c r="G510" s="857"/>
      <c r="H510" s="857"/>
      <c r="I510" s="857"/>
      <c r="J510" s="857"/>
      <c r="K510" s="857"/>
      <c r="L510" s="858"/>
      <c r="M510" s="441">
        <f>'2. FTNC CAN'!M510+'3. FTNC USD'!M510+'4. FTNC EUR'!M510+'5. FTNC GBP'!M510+'6. FTNC Autres (inclus)'!M510</f>
        <v>0</v>
      </c>
      <c r="N510" s="446">
        <f>'2. FTNC CAN'!N510+'3. FTNC USD'!N510+'4. FTNC EUR'!N510+'5. FTNC GBP'!N510+'6. FTNC Autres (inclus)'!N510</f>
        <v>0</v>
      </c>
      <c r="O510" s="443">
        <f>'2. FTNC CAN'!O510+'3. FTNC USD'!O510+'4. FTNC EUR'!O510+'5. FTNC GBP'!O510+'6. FTNC Autres (inclus)'!O510</f>
        <v>0</v>
      </c>
      <c r="P510" s="443">
        <f>'2. FTNC CAN'!P510+'3. FTNC USD'!P510+'4. FTNC EUR'!P510+'5. FTNC GBP'!P510+'6. FTNC Autres (inclus)'!P510</f>
        <v>0</v>
      </c>
      <c r="Q510" s="445">
        <f>'2. FTNC CAN'!Q510+'3. FTNC USD'!Q510+'4. FTNC EUR'!Q510+'5. FTNC GBP'!Q510+'6. FTNC Autres (inclus)'!Q510</f>
        <v>0</v>
      </c>
      <c r="R510" s="443">
        <f>'2. FTNC CAN'!R510+'3. FTNC USD'!R510+'4. FTNC EUR'!R510+'5. FTNC GBP'!R510+'6. FTNC Autres (inclus)'!R510</f>
        <v>0</v>
      </c>
      <c r="S510" s="444">
        <f>'2. FTNC CAN'!S510+'3. FTNC USD'!S510+'4. FTNC EUR'!S510+'5. FTNC GBP'!S510+'6. FTNC Autres (inclus)'!S510</f>
        <v>0</v>
      </c>
      <c r="T510" s="443">
        <f>'2. FTNC CAN'!T510+'3. FTNC USD'!T510+'4. FTNC EUR'!T510+'5. FTNC GBP'!T510+'6. FTNC Autres (inclus)'!T510</f>
        <v>0</v>
      </c>
      <c r="U510" s="444">
        <f>'2. FTNC CAN'!U510+'3. FTNC USD'!U510+'4. FTNC EUR'!U510+'5. FTNC GBP'!U510+'6. FTNC Autres (inclus)'!U510</f>
        <v>0</v>
      </c>
      <c r="V510" s="443">
        <f>'2. FTNC CAN'!V510+'3. FTNC USD'!V510+'4. FTNC EUR'!V510+'5. FTNC GBP'!V510+'6. FTNC Autres (inclus)'!V510</f>
        <v>0</v>
      </c>
      <c r="W510" s="444">
        <f>'2. FTNC CAN'!W510+'3. FTNC USD'!W510+'4. FTNC EUR'!W510+'5. FTNC GBP'!W510+'6. FTNC Autres (inclus)'!W510</f>
        <v>0</v>
      </c>
      <c r="X510" s="443">
        <f>'2. FTNC CAN'!X510+'3. FTNC USD'!X510+'4. FTNC EUR'!X510+'5. FTNC GBP'!X510+'6. FTNC Autres (inclus)'!X510</f>
        <v>0</v>
      </c>
      <c r="Y510" s="444">
        <f>'2. FTNC CAN'!Y510+'3. FTNC USD'!Y510+'4. FTNC EUR'!Y510+'5. FTNC GBP'!Y510+'6. FTNC Autres (inclus)'!Y510</f>
        <v>0</v>
      </c>
      <c r="Z510" s="443">
        <f>'2. FTNC CAN'!Z510+'3. FTNC USD'!Z510+'4. FTNC EUR'!Z510+'5. FTNC GBP'!Z510+'6. FTNC Autres (inclus)'!Z510</f>
        <v>0</v>
      </c>
      <c r="AA510" s="444">
        <f>'2. FTNC CAN'!AA510+'3. FTNC USD'!AA510+'4. FTNC EUR'!AA510+'5. FTNC GBP'!AA510+'6. FTNC Autres (inclus)'!AA510</f>
        <v>0</v>
      </c>
      <c r="AB510" s="447">
        <f>'2. FTNC CAN'!AB510+'3. FTNC USD'!AB510+'4. FTNC EUR'!AB510+'5. FTNC GBP'!AB510+'6. FTNC Autres (inclus)'!AB510</f>
        <v>0</v>
      </c>
      <c r="AC510" s="441">
        <f>'2. FTNC CAN'!AC510+'3. FTNC USD'!AC510+'4. FTNC EUR'!AC510+'5. FTNC GBP'!AC510+'6. FTNC Autres (inclus)'!AC510</f>
        <v>0</v>
      </c>
      <c r="AD510" s="996"/>
      <c r="AE510" s="997"/>
      <c r="AF510" s="998"/>
    </row>
    <row r="511" spans="1:32" ht="15" x14ac:dyDescent="0.2">
      <c r="A511" s="232">
        <v>235</v>
      </c>
      <c r="B511" s="507"/>
      <c r="C511" s="475"/>
      <c r="D511" s="475"/>
      <c r="E511" s="484"/>
      <c r="F511" s="915" t="s">
        <v>68</v>
      </c>
      <c r="G511" s="916"/>
      <c r="H511" s="916"/>
      <c r="I511" s="916"/>
      <c r="J511" s="916"/>
      <c r="K511" s="916"/>
      <c r="L511" s="917"/>
      <c r="M511" s="441">
        <f>'2. FTNC CAN'!M511+'3. FTNC USD'!M511+'4. FTNC EUR'!M511+'5. FTNC GBP'!M511+'6. FTNC Autres (inclus)'!M511</f>
        <v>0</v>
      </c>
      <c r="N511" s="446">
        <f>'2. FTNC CAN'!N511+'3. FTNC USD'!N511+'4. FTNC EUR'!N511+'5. FTNC GBP'!N511+'6. FTNC Autres (inclus)'!N511</f>
        <v>0</v>
      </c>
      <c r="O511" s="443">
        <f>'2. FTNC CAN'!O511+'3. FTNC USD'!O511+'4. FTNC EUR'!O511+'5. FTNC GBP'!O511+'6. FTNC Autres (inclus)'!O511</f>
        <v>0</v>
      </c>
      <c r="P511" s="443">
        <f>'2. FTNC CAN'!P511+'3. FTNC USD'!P511+'4. FTNC EUR'!P511+'5. FTNC GBP'!P511+'6. FTNC Autres (inclus)'!P511</f>
        <v>0</v>
      </c>
      <c r="Q511" s="445">
        <f>'2. FTNC CAN'!Q511+'3. FTNC USD'!Q511+'4. FTNC EUR'!Q511+'5. FTNC GBP'!Q511+'6. FTNC Autres (inclus)'!Q511</f>
        <v>0</v>
      </c>
      <c r="R511" s="443">
        <f>'2. FTNC CAN'!R511+'3. FTNC USD'!R511+'4. FTNC EUR'!R511+'5. FTNC GBP'!R511+'6. FTNC Autres (inclus)'!R511</f>
        <v>0</v>
      </c>
      <c r="S511" s="444">
        <f>'2. FTNC CAN'!S511+'3. FTNC USD'!S511+'4. FTNC EUR'!S511+'5. FTNC GBP'!S511+'6. FTNC Autres (inclus)'!S511</f>
        <v>0</v>
      </c>
      <c r="T511" s="443">
        <f>'2. FTNC CAN'!T511+'3. FTNC USD'!T511+'4. FTNC EUR'!T511+'5. FTNC GBP'!T511+'6. FTNC Autres (inclus)'!T511</f>
        <v>0</v>
      </c>
      <c r="U511" s="444">
        <f>'2. FTNC CAN'!U511+'3. FTNC USD'!U511+'4. FTNC EUR'!U511+'5. FTNC GBP'!U511+'6. FTNC Autres (inclus)'!U511</f>
        <v>0</v>
      </c>
      <c r="V511" s="443">
        <f>'2. FTNC CAN'!V511+'3. FTNC USD'!V511+'4. FTNC EUR'!V511+'5. FTNC GBP'!V511+'6. FTNC Autres (inclus)'!V511</f>
        <v>0</v>
      </c>
      <c r="W511" s="444">
        <f>'2. FTNC CAN'!W511+'3. FTNC USD'!W511+'4. FTNC EUR'!W511+'5. FTNC GBP'!W511+'6. FTNC Autres (inclus)'!W511</f>
        <v>0</v>
      </c>
      <c r="X511" s="443">
        <f>'2. FTNC CAN'!X511+'3. FTNC USD'!X511+'4. FTNC EUR'!X511+'5. FTNC GBP'!X511+'6. FTNC Autres (inclus)'!X511</f>
        <v>0</v>
      </c>
      <c r="Y511" s="444">
        <f>'2. FTNC CAN'!Y511+'3. FTNC USD'!Y511+'4. FTNC EUR'!Y511+'5. FTNC GBP'!Y511+'6. FTNC Autres (inclus)'!Y511</f>
        <v>0</v>
      </c>
      <c r="Z511" s="443">
        <f>'2. FTNC CAN'!Z511+'3. FTNC USD'!Z511+'4. FTNC EUR'!Z511+'5. FTNC GBP'!Z511+'6. FTNC Autres (inclus)'!Z511</f>
        <v>0</v>
      </c>
      <c r="AA511" s="444">
        <f>'2. FTNC CAN'!AA511+'3. FTNC USD'!AA511+'4. FTNC EUR'!AA511+'5. FTNC GBP'!AA511+'6. FTNC Autres (inclus)'!AA511</f>
        <v>0</v>
      </c>
      <c r="AB511" s="447">
        <f>'2. FTNC CAN'!AB511+'3. FTNC USD'!AB511+'4. FTNC EUR'!AB511+'5. FTNC GBP'!AB511+'6. FTNC Autres (inclus)'!AB511</f>
        <v>0</v>
      </c>
      <c r="AC511" s="441">
        <f>'2. FTNC CAN'!AC511+'3. FTNC USD'!AC511+'4. FTNC EUR'!AC511+'5. FTNC GBP'!AC511+'6. FTNC Autres (inclus)'!AC511</f>
        <v>0</v>
      </c>
      <c r="AD511" s="996"/>
      <c r="AE511" s="997"/>
      <c r="AF511" s="998"/>
    </row>
    <row r="512" spans="1:32" ht="15" x14ac:dyDescent="0.2">
      <c r="A512" s="232">
        <v>236</v>
      </c>
      <c r="B512" s="507"/>
      <c r="C512" s="475"/>
      <c r="D512" s="263"/>
      <c r="E512" s="264"/>
      <c r="F512" s="915" t="s">
        <v>537</v>
      </c>
      <c r="G512" s="916"/>
      <c r="H512" s="916"/>
      <c r="I512" s="916"/>
      <c r="J512" s="916"/>
      <c r="K512" s="916"/>
      <c r="L512" s="917"/>
      <c r="M512" s="441">
        <f>'2. FTNC CAN'!M512+'3. FTNC USD'!M512+'4. FTNC EUR'!M512+'5. FTNC GBP'!M512+'6. FTNC Autres (inclus)'!M512</f>
        <v>0</v>
      </c>
      <c r="N512" s="446">
        <f>'2. FTNC CAN'!N512+'3. FTNC USD'!N512+'4. FTNC EUR'!N512+'5. FTNC GBP'!N512+'6. FTNC Autres (inclus)'!N512</f>
        <v>0</v>
      </c>
      <c r="O512" s="443">
        <f>'2. FTNC CAN'!O512+'3. FTNC USD'!O512+'4. FTNC EUR'!O512+'5. FTNC GBP'!O512+'6. FTNC Autres (inclus)'!O512</f>
        <v>0</v>
      </c>
      <c r="P512" s="443">
        <f>'2. FTNC CAN'!P512+'3. FTNC USD'!P512+'4. FTNC EUR'!P512+'5. FTNC GBP'!P512+'6. FTNC Autres (inclus)'!P512</f>
        <v>0</v>
      </c>
      <c r="Q512" s="445">
        <f>'2. FTNC CAN'!Q512+'3. FTNC USD'!Q512+'4. FTNC EUR'!Q512+'5. FTNC GBP'!Q512+'6. FTNC Autres (inclus)'!Q512</f>
        <v>0</v>
      </c>
      <c r="R512" s="443">
        <f>'2. FTNC CAN'!R512+'3. FTNC USD'!R512+'4. FTNC EUR'!R512+'5. FTNC GBP'!R512+'6. FTNC Autres (inclus)'!R512</f>
        <v>0</v>
      </c>
      <c r="S512" s="444">
        <f>'2. FTNC CAN'!S512+'3. FTNC USD'!S512+'4. FTNC EUR'!S512+'5. FTNC GBP'!S512+'6. FTNC Autres (inclus)'!S512</f>
        <v>0</v>
      </c>
      <c r="T512" s="443">
        <f>'2. FTNC CAN'!T512+'3. FTNC USD'!T512+'4. FTNC EUR'!T512+'5. FTNC GBP'!T512+'6. FTNC Autres (inclus)'!T512</f>
        <v>0</v>
      </c>
      <c r="U512" s="444">
        <f>'2. FTNC CAN'!U512+'3. FTNC USD'!U512+'4. FTNC EUR'!U512+'5. FTNC GBP'!U512+'6. FTNC Autres (inclus)'!U512</f>
        <v>0</v>
      </c>
      <c r="V512" s="443">
        <f>'2. FTNC CAN'!V512+'3. FTNC USD'!V512+'4. FTNC EUR'!V512+'5. FTNC GBP'!V512+'6. FTNC Autres (inclus)'!V512</f>
        <v>0</v>
      </c>
      <c r="W512" s="444">
        <f>'2. FTNC CAN'!W512+'3. FTNC USD'!W512+'4. FTNC EUR'!W512+'5. FTNC GBP'!W512+'6. FTNC Autres (inclus)'!W512</f>
        <v>0</v>
      </c>
      <c r="X512" s="443">
        <f>'2. FTNC CAN'!X512+'3. FTNC USD'!X512+'4. FTNC EUR'!X512+'5. FTNC GBP'!X512+'6. FTNC Autres (inclus)'!X512</f>
        <v>0</v>
      </c>
      <c r="Y512" s="444">
        <f>'2. FTNC CAN'!Y512+'3. FTNC USD'!Y512+'4. FTNC EUR'!Y512+'5. FTNC GBP'!Y512+'6. FTNC Autres (inclus)'!Y512</f>
        <v>0</v>
      </c>
      <c r="Z512" s="443">
        <f>'2. FTNC CAN'!Z512+'3. FTNC USD'!Z512+'4. FTNC EUR'!Z512+'5. FTNC GBP'!Z512+'6. FTNC Autres (inclus)'!Z512</f>
        <v>0</v>
      </c>
      <c r="AA512" s="444">
        <f>'2. FTNC CAN'!AA512+'3. FTNC USD'!AA512+'4. FTNC EUR'!AA512+'5. FTNC GBP'!AA512+'6. FTNC Autres (inclus)'!AA512</f>
        <v>0</v>
      </c>
      <c r="AB512" s="447">
        <f>'2. FTNC CAN'!AB512+'3. FTNC USD'!AB512+'4. FTNC EUR'!AB512+'5. FTNC GBP'!AB512+'6. FTNC Autres (inclus)'!AB512</f>
        <v>0</v>
      </c>
      <c r="AC512" s="441">
        <f>'2. FTNC CAN'!AC512+'3. FTNC USD'!AC512+'4. FTNC EUR'!AC512+'5. FTNC GBP'!AC512+'6. FTNC Autres (inclus)'!AC512</f>
        <v>0</v>
      </c>
      <c r="AD512" s="996"/>
      <c r="AE512" s="997"/>
      <c r="AF512" s="998"/>
    </row>
    <row r="513" spans="1:32" ht="27.75" customHeight="1" x14ac:dyDescent="0.2">
      <c r="A513" s="232">
        <v>237</v>
      </c>
      <c r="B513" s="507"/>
      <c r="C513" s="475"/>
      <c r="D513" s="475"/>
      <c r="E513" s="260"/>
      <c r="F513" s="859" t="s">
        <v>464</v>
      </c>
      <c r="G513" s="860"/>
      <c r="H513" s="860"/>
      <c r="I513" s="860"/>
      <c r="J513" s="860"/>
      <c r="K513" s="860"/>
      <c r="L513" s="861"/>
      <c r="M513" s="441">
        <f>'2. FTNC CAN'!M513+'3. FTNC USD'!M513+'4. FTNC EUR'!M513+'5. FTNC GBP'!M513+'6. FTNC Autres (inclus)'!M513</f>
        <v>0</v>
      </c>
      <c r="N513" s="446">
        <f>'2. FTNC CAN'!N513+'3. FTNC USD'!N513+'4. FTNC EUR'!N513+'5. FTNC GBP'!N513+'6. FTNC Autres (inclus)'!N513</f>
        <v>0</v>
      </c>
      <c r="O513" s="443">
        <f>'2. FTNC CAN'!O513+'3. FTNC USD'!O513+'4. FTNC EUR'!O513+'5. FTNC GBP'!O513+'6. FTNC Autres (inclus)'!O513</f>
        <v>0</v>
      </c>
      <c r="P513" s="443">
        <f>'2. FTNC CAN'!P513+'3. FTNC USD'!P513+'4. FTNC EUR'!P513+'5. FTNC GBP'!P513+'6. FTNC Autres (inclus)'!P513</f>
        <v>0</v>
      </c>
      <c r="Q513" s="445">
        <f>'2. FTNC CAN'!Q513+'3. FTNC USD'!Q513+'4. FTNC EUR'!Q513+'5. FTNC GBP'!Q513+'6. FTNC Autres (inclus)'!Q513</f>
        <v>0</v>
      </c>
      <c r="R513" s="443">
        <f>'2. FTNC CAN'!R513+'3. FTNC USD'!R513+'4. FTNC EUR'!R513+'5. FTNC GBP'!R513+'6. FTNC Autres (inclus)'!R513</f>
        <v>0</v>
      </c>
      <c r="S513" s="444">
        <f>'2. FTNC CAN'!S513+'3. FTNC USD'!S513+'4. FTNC EUR'!S513+'5. FTNC GBP'!S513+'6. FTNC Autres (inclus)'!S513</f>
        <v>0</v>
      </c>
      <c r="T513" s="443">
        <f>'2. FTNC CAN'!T513+'3. FTNC USD'!T513+'4. FTNC EUR'!T513+'5. FTNC GBP'!T513+'6. FTNC Autres (inclus)'!T513</f>
        <v>0</v>
      </c>
      <c r="U513" s="444">
        <f>'2. FTNC CAN'!U513+'3. FTNC USD'!U513+'4. FTNC EUR'!U513+'5. FTNC GBP'!U513+'6. FTNC Autres (inclus)'!U513</f>
        <v>0</v>
      </c>
      <c r="V513" s="443">
        <f>'2. FTNC CAN'!V513+'3. FTNC USD'!V513+'4. FTNC EUR'!V513+'5. FTNC GBP'!V513+'6. FTNC Autres (inclus)'!V513</f>
        <v>0</v>
      </c>
      <c r="W513" s="444">
        <f>'2. FTNC CAN'!W513+'3. FTNC USD'!W513+'4. FTNC EUR'!W513+'5. FTNC GBP'!W513+'6. FTNC Autres (inclus)'!W513</f>
        <v>0</v>
      </c>
      <c r="X513" s="443">
        <f>'2. FTNC CAN'!X513+'3. FTNC USD'!X513+'4. FTNC EUR'!X513+'5. FTNC GBP'!X513+'6. FTNC Autres (inclus)'!X513</f>
        <v>0</v>
      </c>
      <c r="Y513" s="444">
        <f>'2. FTNC CAN'!Y513+'3. FTNC USD'!Y513+'4. FTNC EUR'!Y513+'5. FTNC GBP'!Y513+'6. FTNC Autres (inclus)'!Y513</f>
        <v>0</v>
      </c>
      <c r="Z513" s="443">
        <f>'2. FTNC CAN'!Z513+'3. FTNC USD'!Z513+'4. FTNC EUR'!Z513+'5. FTNC GBP'!Z513+'6. FTNC Autres (inclus)'!Z513</f>
        <v>0</v>
      </c>
      <c r="AA513" s="444">
        <f>'2. FTNC CAN'!AA513+'3. FTNC USD'!AA513+'4. FTNC EUR'!AA513+'5. FTNC GBP'!AA513+'6. FTNC Autres (inclus)'!AA513</f>
        <v>0</v>
      </c>
      <c r="AB513" s="447">
        <f>'2. FTNC CAN'!AB513+'3. FTNC USD'!AB513+'4. FTNC EUR'!AB513+'5. FTNC GBP'!AB513+'6. FTNC Autres (inclus)'!AB513</f>
        <v>0</v>
      </c>
      <c r="AC513" s="441">
        <f>'2. FTNC CAN'!AC513+'3. FTNC USD'!AC513+'4. FTNC EUR'!AC513+'5. FTNC GBP'!AC513+'6. FTNC Autres (inclus)'!AC513</f>
        <v>0</v>
      </c>
      <c r="AD513" s="996"/>
      <c r="AE513" s="997"/>
      <c r="AF513" s="998"/>
    </row>
    <row r="514" spans="1:32" ht="15" x14ac:dyDescent="0.2">
      <c r="A514" s="232">
        <v>238</v>
      </c>
      <c r="B514" s="507"/>
      <c r="C514" s="475"/>
      <c r="D514" s="483"/>
      <c r="E514" s="853" t="s">
        <v>67</v>
      </c>
      <c r="F514" s="854"/>
      <c r="G514" s="854"/>
      <c r="H514" s="854"/>
      <c r="I514" s="854"/>
      <c r="J514" s="854"/>
      <c r="K514" s="854"/>
      <c r="L514" s="855"/>
      <c r="M514" s="407">
        <f>SUBTOTAL(9,M515:M518)</f>
        <v>0</v>
      </c>
      <c r="N514" s="410">
        <f t="shared" ref="N514:AC514" si="475">SUBTOTAL(9,N515:N518)</f>
        <v>0</v>
      </c>
      <c r="O514" s="414">
        <f t="shared" si="475"/>
        <v>0</v>
      </c>
      <c r="P514" s="413">
        <f t="shared" si="475"/>
        <v>0</v>
      </c>
      <c r="Q514" s="415">
        <f t="shared" si="475"/>
        <v>0</v>
      </c>
      <c r="R514" s="414">
        <f t="shared" si="475"/>
        <v>0</v>
      </c>
      <c r="S514" s="414">
        <f t="shared" si="475"/>
        <v>0</v>
      </c>
      <c r="T514" s="414">
        <f t="shared" si="475"/>
        <v>0</v>
      </c>
      <c r="U514" s="414">
        <f t="shared" si="475"/>
        <v>0</v>
      </c>
      <c r="V514" s="414">
        <f t="shared" si="475"/>
        <v>0</v>
      </c>
      <c r="W514" s="414">
        <f t="shared" si="475"/>
        <v>0</v>
      </c>
      <c r="X514" s="414">
        <f t="shared" si="475"/>
        <v>0</v>
      </c>
      <c r="Y514" s="414">
        <f t="shared" si="475"/>
        <v>0</v>
      </c>
      <c r="Z514" s="414">
        <f t="shared" si="475"/>
        <v>0</v>
      </c>
      <c r="AA514" s="414">
        <f t="shared" si="475"/>
        <v>0</v>
      </c>
      <c r="AB514" s="424">
        <f t="shared" si="475"/>
        <v>0</v>
      </c>
      <c r="AC514" s="407">
        <f t="shared" si="475"/>
        <v>0</v>
      </c>
      <c r="AD514" s="996"/>
      <c r="AE514" s="997"/>
      <c r="AF514" s="998"/>
    </row>
    <row r="515" spans="1:32" ht="15" x14ac:dyDescent="0.2">
      <c r="A515" s="232">
        <v>239</v>
      </c>
      <c r="B515" s="507"/>
      <c r="C515" s="475"/>
      <c r="D515" s="491"/>
      <c r="E515" s="491"/>
      <c r="F515" s="856" t="s">
        <v>65</v>
      </c>
      <c r="G515" s="857"/>
      <c r="H515" s="857"/>
      <c r="I515" s="857"/>
      <c r="J515" s="857"/>
      <c r="K515" s="857"/>
      <c r="L515" s="858"/>
      <c r="M515" s="441">
        <f>'2. FTNC CAN'!M515+'3. FTNC USD'!M515+'4. FTNC EUR'!M515+'5. FTNC GBP'!M515+'6. FTNC Autres (inclus)'!M515</f>
        <v>0</v>
      </c>
      <c r="N515" s="446">
        <f>'2. FTNC CAN'!N515+'3. FTNC USD'!N515+'4. FTNC EUR'!N515+'5. FTNC GBP'!N515+'6. FTNC Autres (inclus)'!N515</f>
        <v>0</v>
      </c>
      <c r="O515" s="443">
        <f>'2. FTNC CAN'!O515+'3. FTNC USD'!O515+'4. FTNC EUR'!O515+'5. FTNC GBP'!O515+'6. FTNC Autres (inclus)'!O515</f>
        <v>0</v>
      </c>
      <c r="P515" s="443">
        <f>'2. FTNC CAN'!P515+'3. FTNC USD'!P515+'4. FTNC EUR'!P515+'5. FTNC GBP'!P515+'6. FTNC Autres (inclus)'!P515</f>
        <v>0</v>
      </c>
      <c r="Q515" s="445">
        <f>'2. FTNC CAN'!Q515+'3. FTNC USD'!Q515+'4. FTNC EUR'!Q515+'5. FTNC GBP'!Q515+'6. FTNC Autres (inclus)'!Q515</f>
        <v>0</v>
      </c>
      <c r="R515" s="443">
        <f>'2. FTNC CAN'!R515+'3. FTNC USD'!R515+'4. FTNC EUR'!R515+'5. FTNC GBP'!R515+'6. FTNC Autres (inclus)'!R515</f>
        <v>0</v>
      </c>
      <c r="S515" s="444">
        <f>'2. FTNC CAN'!S515+'3. FTNC USD'!S515+'4. FTNC EUR'!S515+'5. FTNC GBP'!S515+'6. FTNC Autres (inclus)'!S515</f>
        <v>0</v>
      </c>
      <c r="T515" s="443">
        <f>'2. FTNC CAN'!T515+'3. FTNC USD'!T515+'4. FTNC EUR'!T515+'5. FTNC GBP'!T515+'6. FTNC Autres (inclus)'!T515</f>
        <v>0</v>
      </c>
      <c r="U515" s="444">
        <f>'2. FTNC CAN'!U515+'3. FTNC USD'!U515+'4. FTNC EUR'!U515+'5. FTNC GBP'!U515+'6. FTNC Autres (inclus)'!U515</f>
        <v>0</v>
      </c>
      <c r="V515" s="443">
        <f>'2. FTNC CAN'!V515+'3. FTNC USD'!V515+'4. FTNC EUR'!V515+'5. FTNC GBP'!V515+'6. FTNC Autres (inclus)'!V515</f>
        <v>0</v>
      </c>
      <c r="W515" s="444">
        <f>'2. FTNC CAN'!W515+'3. FTNC USD'!W515+'4. FTNC EUR'!W515+'5. FTNC GBP'!W515+'6. FTNC Autres (inclus)'!W515</f>
        <v>0</v>
      </c>
      <c r="X515" s="443">
        <f>'2. FTNC CAN'!X515+'3. FTNC USD'!X515+'4. FTNC EUR'!X515+'5. FTNC GBP'!X515+'6. FTNC Autres (inclus)'!X515</f>
        <v>0</v>
      </c>
      <c r="Y515" s="444">
        <f>'2. FTNC CAN'!Y515+'3. FTNC USD'!Y515+'4. FTNC EUR'!Y515+'5. FTNC GBP'!Y515+'6. FTNC Autres (inclus)'!Y515</f>
        <v>0</v>
      </c>
      <c r="Z515" s="443">
        <f>'2. FTNC CAN'!Z515+'3. FTNC USD'!Z515+'4. FTNC EUR'!Z515+'5. FTNC GBP'!Z515+'6. FTNC Autres (inclus)'!Z515</f>
        <v>0</v>
      </c>
      <c r="AA515" s="444">
        <f>'2. FTNC CAN'!AA515+'3. FTNC USD'!AA515+'4. FTNC EUR'!AA515+'5. FTNC GBP'!AA515+'6. FTNC Autres (inclus)'!AA515</f>
        <v>0</v>
      </c>
      <c r="AB515" s="447">
        <f>'2. FTNC CAN'!AB515+'3. FTNC USD'!AB515+'4. FTNC EUR'!AB515+'5. FTNC GBP'!AB515+'6. FTNC Autres (inclus)'!AB515</f>
        <v>0</v>
      </c>
      <c r="AC515" s="441">
        <f>'2. FTNC CAN'!AC515+'3. FTNC USD'!AC515+'4. FTNC EUR'!AC515+'5. FTNC GBP'!AC515+'6. FTNC Autres (inclus)'!AC515</f>
        <v>0</v>
      </c>
      <c r="AD515" s="996"/>
      <c r="AE515" s="997"/>
      <c r="AF515" s="998"/>
    </row>
    <row r="516" spans="1:32" ht="15" x14ac:dyDescent="0.2">
      <c r="A516" s="232">
        <v>240</v>
      </c>
      <c r="B516" s="507"/>
      <c r="C516" s="475"/>
      <c r="D516" s="491"/>
      <c r="E516" s="491"/>
      <c r="F516" s="915" t="s">
        <v>68</v>
      </c>
      <c r="G516" s="916"/>
      <c r="H516" s="916"/>
      <c r="I516" s="916"/>
      <c r="J516" s="916"/>
      <c r="K516" s="916"/>
      <c r="L516" s="917"/>
      <c r="M516" s="441">
        <f>'2. FTNC CAN'!M516+'3. FTNC USD'!M516+'4. FTNC EUR'!M516+'5. FTNC GBP'!M516+'6. FTNC Autres (inclus)'!M516</f>
        <v>0</v>
      </c>
      <c r="N516" s="446">
        <f>'2. FTNC CAN'!N516+'3. FTNC USD'!N516+'4. FTNC EUR'!N516+'5. FTNC GBP'!N516+'6. FTNC Autres (inclus)'!N516</f>
        <v>0</v>
      </c>
      <c r="O516" s="443">
        <f>'2. FTNC CAN'!O516+'3. FTNC USD'!O516+'4. FTNC EUR'!O516+'5. FTNC GBP'!O516+'6. FTNC Autres (inclus)'!O516</f>
        <v>0</v>
      </c>
      <c r="P516" s="443">
        <f>'2. FTNC CAN'!P516+'3. FTNC USD'!P516+'4. FTNC EUR'!P516+'5. FTNC GBP'!P516+'6. FTNC Autres (inclus)'!P516</f>
        <v>0</v>
      </c>
      <c r="Q516" s="445">
        <f>'2. FTNC CAN'!Q516+'3. FTNC USD'!Q516+'4. FTNC EUR'!Q516+'5. FTNC GBP'!Q516+'6. FTNC Autres (inclus)'!Q516</f>
        <v>0</v>
      </c>
      <c r="R516" s="443">
        <f>'2. FTNC CAN'!R516+'3. FTNC USD'!R516+'4. FTNC EUR'!R516+'5. FTNC GBP'!R516+'6. FTNC Autres (inclus)'!R516</f>
        <v>0</v>
      </c>
      <c r="S516" s="444">
        <f>'2. FTNC CAN'!S516+'3. FTNC USD'!S516+'4. FTNC EUR'!S516+'5. FTNC GBP'!S516+'6. FTNC Autres (inclus)'!S516</f>
        <v>0</v>
      </c>
      <c r="T516" s="443">
        <f>'2. FTNC CAN'!T516+'3. FTNC USD'!T516+'4. FTNC EUR'!T516+'5. FTNC GBP'!T516+'6. FTNC Autres (inclus)'!T516</f>
        <v>0</v>
      </c>
      <c r="U516" s="444">
        <f>'2. FTNC CAN'!U516+'3. FTNC USD'!U516+'4. FTNC EUR'!U516+'5. FTNC GBP'!U516+'6. FTNC Autres (inclus)'!U516</f>
        <v>0</v>
      </c>
      <c r="V516" s="443">
        <f>'2. FTNC CAN'!V516+'3. FTNC USD'!V516+'4. FTNC EUR'!V516+'5. FTNC GBP'!V516+'6. FTNC Autres (inclus)'!V516</f>
        <v>0</v>
      </c>
      <c r="W516" s="444">
        <f>'2. FTNC CAN'!W516+'3. FTNC USD'!W516+'4. FTNC EUR'!W516+'5. FTNC GBP'!W516+'6. FTNC Autres (inclus)'!W516</f>
        <v>0</v>
      </c>
      <c r="X516" s="443">
        <f>'2. FTNC CAN'!X516+'3. FTNC USD'!X516+'4. FTNC EUR'!X516+'5. FTNC GBP'!X516+'6. FTNC Autres (inclus)'!X516</f>
        <v>0</v>
      </c>
      <c r="Y516" s="444">
        <f>'2. FTNC CAN'!Y516+'3. FTNC USD'!Y516+'4. FTNC EUR'!Y516+'5. FTNC GBP'!Y516+'6. FTNC Autres (inclus)'!Y516</f>
        <v>0</v>
      </c>
      <c r="Z516" s="443">
        <f>'2. FTNC CAN'!Z516+'3. FTNC USD'!Z516+'4. FTNC EUR'!Z516+'5. FTNC GBP'!Z516+'6. FTNC Autres (inclus)'!Z516</f>
        <v>0</v>
      </c>
      <c r="AA516" s="444">
        <f>'2. FTNC CAN'!AA516+'3. FTNC USD'!AA516+'4. FTNC EUR'!AA516+'5. FTNC GBP'!AA516+'6. FTNC Autres (inclus)'!AA516</f>
        <v>0</v>
      </c>
      <c r="AB516" s="447">
        <f>'2. FTNC CAN'!AB516+'3. FTNC USD'!AB516+'4. FTNC EUR'!AB516+'5. FTNC GBP'!AB516+'6. FTNC Autres (inclus)'!AB516</f>
        <v>0</v>
      </c>
      <c r="AC516" s="441">
        <f>'2. FTNC CAN'!AC516+'3. FTNC USD'!AC516+'4. FTNC EUR'!AC516+'5. FTNC GBP'!AC516+'6. FTNC Autres (inclus)'!AC516</f>
        <v>0</v>
      </c>
      <c r="AD516" s="996"/>
      <c r="AE516" s="997"/>
      <c r="AF516" s="998"/>
    </row>
    <row r="517" spans="1:32" ht="15" x14ac:dyDescent="0.2">
      <c r="A517" s="232">
        <v>241</v>
      </c>
      <c r="B517" s="507"/>
      <c r="C517" s="475"/>
      <c r="D517" s="265"/>
      <c r="E517" s="265"/>
      <c r="F517" s="915" t="s">
        <v>537</v>
      </c>
      <c r="G517" s="916"/>
      <c r="H517" s="916"/>
      <c r="I517" s="916"/>
      <c r="J517" s="916"/>
      <c r="K517" s="916"/>
      <c r="L517" s="917"/>
      <c r="M517" s="441">
        <f>'2. FTNC CAN'!M517+'3. FTNC USD'!M517+'4. FTNC EUR'!M517+'5. FTNC GBP'!M517+'6. FTNC Autres (inclus)'!M517</f>
        <v>0</v>
      </c>
      <c r="N517" s="446">
        <f>'2. FTNC CAN'!N517+'3. FTNC USD'!N517+'4. FTNC EUR'!N517+'5. FTNC GBP'!N517+'6. FTNC Autres (inclus)'!N517</f>
        <v>0</v>
      </c>
      <c r="O517" s="443">
        <f>'2. FTNC CAN'!O517+'3. FTNC USD'!O517+'4. FTNC EUR'!O517+'5. FTNC GBP'!O517+'6. FTNC Autres (inclus)'!O517</f>
        <v>0</v>
      </c>
      <c r="P517" s="443">
        <f>'2. FTNC CAN'!P517+'3. FTNC USD'!P517+'4. FTNC EUR'!P517+'5. FTNC GBP'!P517+'6. FTNC Autres (inclus)'!P517</f>
        <v>0</v>
      </c>
      <c r="Q517" s="445">
        <f>'2. FTNC CAN'!Q517+'3. FTNC USD'!Q517+'4. FTNC EUR'!Q517+'5. FTNC GBP'!Q517+'6. FTNC Autres (inclus)'!Q517</f>
        <v>0</v>
      </c>
      <c r="R517" s="443">
        <f>'2. FTNC CAN'!R517+'3. FTNC USD'!R517+'4. FTNC EUR'!R517+'5. FTNC GBP'!R517+'6. FTNC Autres (inclus)'!R517</f>
        <v>0</v>
      </c>
      <c r="S517" s="444">
        <f>'2. FTNC CAN'!S517+'3. FTNC USD'!S517+'4. FTNC EUR'!S517+'5. FTNC GBP'!S517+'6. FTNC Autres (inclus)'!S517</f>
        <v>0</v>
      </c>
      <c r="T517" s="443">
        <f>'2. FTNC CAN'!T517+'3. FTNC USD'!T517+'4. FTNC EUR'!T517+'5. FTNC GBP'!T517+'6. FTNC Autres (inclus)'!T517</f>
        <v>0</v>
      </c>
      <c r="U517" s="444">
        <f>'2. FTNC CAN'!U517+'3. FTNC USD'!U517+'4. FTNC EUR'!U517+'5. FTNC GBP'!U517+'6. FTNC Autres (inclus)'!U517</f>
        <v>0</v>
      </c>
      <c r="V517" s="443">
        <f>'2. FTNC CAN'!V517+'3. FTNC USD'!V517+'4. FTNC EUR'!V517+'5. FTNC GBP'!V517+'6. FTNC Autres (inclus)'!V517</f>
        <v>0</v>
      </c>
      <c r="W517" s="444">
        <f>'2. FTNC CAN'!W517+'3. FTNC USD'!W517+'4. FTNC EUR'!W517+'5. FTNC GBP'!W517+'6. FTNC Autres (inclus)'!W517</f>
        <v>0</v>
      </c>
      <c r="X517" s="443">
        <f>'2. FTNC CAN'!X517+'3. FTNC USD'!X517+'4. FTNC EUR'!X517+'5. FTNC GBP'!X517+'6. FTNC Autres (inclus)'!X517</f>
        <v>0</v>
      </c>
      <c r="Y517" s="444">
        <f>'2. FTNC CAN'!Y517+'3. FTNC USD'!Y517+'4. FTNC EUR'!Y517+'5. FTNC GBP'!Y517+'6. FTNC Autres (inclus)'!Y517</f>
        <v>0</v>
      </c>
      <c r="Z517" s="443">
        <f>'2. FTNC CAN'!Z517+'3. FTNC USD'!Z517+'4. FTNC EUR'!Z517+'5. FTNC GBP'!Z517+'6. FTNC Autres (inclus)'!Z517</f>
        <v>0</v>
      </c>
      <c r="AA517" s="444">
        <f>'2. FTNC CAN'!AA517+'3. FTNC USD'!AA517+'4. FTNC EUR'!AA517+'5. FTNC GBP'!AA517+'6. FTNC Autres (inclus)'!AA517</f>
        <v>0</v>
      </c>
      <c r="AB517" s="447">
        <f>'2. FTNC CAN'!AB517+'3. FTNC USD'!AB517+'4. FTNC EUR'!AB517+'5. FTNC GBP'!AB517+'6. FTNC Autres (inclus)'!AB517</f>
        <v>0</v>
      </c>
      <c r="AC517" s="441">
        <f>'2. FTNC CAN'!AC517+'3. FTNC USD'!AC517+'4. FTNC EUR'!AC517+'5. FTNC GBP'!AC517+'6. FTNC Autres (inclus)'!AC517</f>
        <v>0</v>
      </c>
      <c r="AD517" s="996"/>
      <c r="AE517" s="997"/>
      <c r="AF517" s="998"/>
    </row>
    <row r="518" spans="1:32" ht="27.75" customHeight="1" x14ac:dyDescent="0.2">
      <c r="A518" s="232">
        <v>242</v>
      </c>
      <c r="B518" s="507"/>
      <c r="C518" s="475"/>
      <c r="D518" s="263"/>
      <c r="E518" s="263"/>
      <c r="F518" s="859" t="s">
        <v>464</v>
      </c>
      <c r="G518" s="860"/>
      <c r="H518" s="860"/>
      <c r="I518" s="860"/>
      <c r="J518" s="860"/>
      <c r="K518" s="860"/>
      <c r="L518" s="861"/>
      <c r="M518" s="441">
        <f>'2. FTNC CAN'!M518+'3. FTNC USD'!M518+'4. FTNC EUR'!M518+'5. FTNC GBP'!M518+'6. FTNC Autres (inclus)'!M518</f>
        <v>0</v>
      </c>
      <c r="N518" s="446">
        <f>'2. FTNC CAN'!N518+'3. FTNC USD'!N518+'4. FTNC EUR'!N518+'5. FTNC GBP'!N518+'6. FTNC Autres (inclus)'!N518</f>
        <v>0</v>
      </c>
      <c r="O518" s="443">
        <f>'2. FTNC CAN'!O518+'3. FTNC USD'!O518+'4. FTNC EUR'!O518+'5. FTNC GBP'!O518+'6. FTNC Autres (inclus)'!O518</f>
        <v>0</v>
      </c>
      <c r="P518" s="443">
        <f>'2. FTNC CAN'!P518+'3. FTNC USD'!P518+'4. FTNC EUR'!P518+'5. FTNC GBP'!P518+'6. FTNC Autres (inclus)'!P518</f>
        <v>0</v>
      </c>
      <c r="Q518" s="445">
        <f>'2. FTNC CAN'!Q518+'3. FTNC USD'!Q518+'4. FTNC EUR'!Q518+'5. FTNC GBP'!Q518+'6. FTNC Autres (inclus)'!Q518</f>
        <v>0</v>
      </c>
      <c r="R518" s="443">
        <f>'2. FTNC CAN'!R518+'3. FTNC USD'!R518+'4. FTNC EUR'!R518+'5. FTNC GBP'!R518+'6. FTNC Autres (inclus)'!R518</f>
        <v>0</v>
      </c>
      <c r="S518" s="444">
        <f>'2. FTNC CAN'!S518+'3. FTNC USD'!S518+'4. FTNC EUR'!S518+'5. FTNC GBP'!S518+'6. FTNC Autres (inclus)'!S518</f>
        <v>0</v>
      </c>
      <c r="T518" s="443">
        <f>'2. FTNC CAN'!T518+'3. FTNC USD'!T518+'4. FTNC EUR'!T518+'5. FTNC GBP'!T518+'6. FTNC Autres (inclus)'!T518</f>
        <v>0</v>
      </c>
      <c r="U518" s="444">
        <f>'2. FTNC CAN'!U518+'3. FTNC USD'!U518+'4. FTNC EUR'!U518+'5. FTNC GBP'!U518+'6. FTNC Autres (inclus)'!U518</f>
        <v>0</v>
      </c>
      <c r="V518" s="443">
        <f>'2. FTNC CAN'!V518+'3. FTNC USD'!V518+'4. FTNC EUR'!V518+'5. FTNC GBP'!V518+'6. FTNC Autres (inclus)'!V518</f>
        <v>0</v>
      </c>
      <c r="W518" s="444">
        <f>'2. FTNC CAN'!W518+'3. FTNC USD'!W518+'4. FTNC EUR'!W518+'5. FTNC GBP'!W518+'6. FTNC Autres (inclus)'!W518</f>
        <v>0</v>
      </c>
      <c r="X518" s="443">
        <f>'2. FTNC CAN'!X518+'3. FTNC USD'!X518+'4. FTNC EUR'!X518+'5. FTNC GBP'!X518+'6. FTNC Autres (inclus)'!X518</f>
        <v>0</v>
      </c>
      <c r="Y518" s="444">
        <f>'2. FTNC CAN'!Y518+'3. FTNC USD'!Y518+'4. FTNC EUR'!Y518+'5. FTNC GBP'!Y518+'6. FTNC Autres (inclus)'!Y518</f>
        <v>0</v>
      </c>
      <c r="Z518" s="443">
        <f>'2. FTNC CAN'!Z518+'3. FTNC USD'!Z518+'4. FTNC EUR'!Z518+'5. FTNC GBP'!Z518+'6. FTNC Autres (inclus)'!Z518</f>
        <v>0</v>
      </c>
      <c r="AA518" s="444">
        <f>'2. FTNC CAN'!AA518+'3. FTNC USD'!AA518+'4. FTNC EUR'!AA518+'5. FTNC GBP'!AA518+'6. FTNC Autres (inclus)'!AA518</f>
        <v>0</v>
      </c>
      <c r="AB518" s="447">
        <f>'2. FTNC CAN'!AB518+'3. FTNC USD'!AB518+'4. FTNC EUR'!AB518+'5. FTNC GBP'!AB518+'6. FTNC Autres (inclus)'!AB518</f>
        <v>0</v>
      </c>
      <c r="AC518" s="441">
        <f>'2. FTNC CAN'!AC518+'3. FTNC USD'!AC518+'4. FTNC EUR'!AC518+'5. FTNC GBP'!AC518+'6. FTNC Autres (inclus)'!AC518</f>
        <v>0</v>
      </c>
      <c r="AD518" s="996"/>
      <c r="AE518" s="997"/>
      <c r="AF518" s="998"/>
    </row>
    <row r="519" spans="1:32" ht="15.75" customHeight="1" x14ac:dyDescent="0.2">
      <c r="A519" s="232">
        <v>243</v>
      </c>
      <c r="B519" s="507"/>
      <c r="C519" s="475"/>
      <c r="D519" s="265"/>
      <c r="E519" s="853" t="s">
        <v>556</v>
      </c>
      <c r="F519" s="854"/>
      <c r="G519" s="854"/>
      <c r="H519" s="854"/>
      <c r="I519" s="854"/>
      <c r="J519" s="854"/>
      <c r="K519" s="854"/>
      <c r="L519" s="855"/>
      <c r="M519" s="407">
        <f>SUBTOTAL(9,M520:M523)</f>
        <v>0</v>
      </c>
      <c r="N519" s="410">
        <f t="shared" ref="N519:AC519" si="476">SUBTOTAL(9,N520:N523)</f>
        <v>0</v>
      </c>
      <c r="O519" s="414">
        <f t="shared" si="476"/>
        <v>0</v>
      </c>
      <c r="P519" s="413">
        <f t="shared" si="476"/>
        <v>0</v>
      </c>
      <c r="Q519" s="415">
        <f t="shared" si="476"/>
        <v>0</v>
      </c>
      <c r="R519" s="414">
        <f t="shared" si="476"/>
        <v>0</v>
      </c>
      <c r="S519" s="414">
        <f t="shared" si="476"/>
        <v>0</v>
      </c>
      <c r="T519" s="414">
        <f t="shared" si="476"/>
        <v>0</v>
      </c>
      <c r="U519" s="414">
        <f t="shared" si="476"/>
        <v>0</v>
      </c>
      <c r="V519" s="414">
        <f t="shared" si="476"/>
        <v>0</v>
      </c>
      <c r="W519" s="414">
        <f t="shared" si="476"/>
        <v>0</v>
      </c>
      <c r="X519" s="414">
        <f t="shared" si="476"/>
        <v>0</v>
      </c>
      <c r="Y519" s="414">
        <f t="shared" si="476"/>
        <v>0</v>
      </c>
      <c r="Z519" s="414">
        <f t="shared" si="476"/>
        <v>0</v>
      </c>
      <c r="AA519" s="414">
        <f t="shared" si="476"/>
        <v>0</v>
      </c>
      <c r="AB519" s="424">
        <f t="shared" si="476"/>
        <v>0</v>
      </c>
      <c r="AC519" s="407">
        <f t="shared" si="476"/>
        <v>0</v>
      </c>
      <c r="AD519" s="996"/>
      <c r="AE519" s="997"/>
      <c r="AF519" s="998"/>
    </row>
    <row r="520" spans="1:32" ht="15" x14ac:dyDescent="0.2">
      <c r="A520" s="232">
        <v>244</v>
      </c>
      <c r="B520" s="507"/>
      <c r="C520" s="475"/>
      <c r="D520" s="491"/>
      <c r="E520" s="491"/>
      <c r="F520" s="856" t="s">
        <v>65</v>
      </c>
      <c r="G520" s="857"/>
      <c r="H520" s="857"/>
      <c r="I520" s="857"/>
      <c r="J520" s="857"/>
      <c r="K520" s="857"/>
      <c r="L520" s="858"/>
      <c r="M520" s="441">
        <f>'2. FTNC CAN'!M520+'3. FTNC USD'!M520+'4. FTNC EUR'!M520+'5. FTNC GBP'!M520+'6. FTNC Autres (inclus)'!M520</f>
        <v>0</v>
      </c>
      <c r="N520" s="446">
        <f>'2. FTNC CAN'!N520+'3. FTNC USD'!N520+'4. FTNC EUR'!N520+'5. FTNC GBP'!N520+'6. FTNC Autres (inclus)'!N520</f>
        <v>0</v>
      </c>
      <c r="O520" s="443">
        <f>'2. FTNC CAN'!O520+'3. FTNC USD'!O520+'4. FTNC EUR'!O520+'5. FTNC GBP'!O520+'6. FTNC Autres (inclus)'!O520</f>
        <v>0</v>
      </c>
      <c r="P520" s="443">
        <f>'2. FTNC CAN'!P520+'3. FTNC USD'!P520+'4. FTNC EUR'!P520+'5. FTNC GBP'!P520+'6. FTNC Autres (inclus)'!P520</f>
        <v>0</v>
      </c>
      <c r="Q520" s="445">
        <f>'2. FTNC CAN'!Q520+'3. FTNC USD'!Q520+'4. FTNC EUR'!Q520+'5. FTNC GBP'!Q520+'6. FTNC Autres (inclus)'!Q520</f>
        <v>0</v>
      </c>
      <c r="R520" s="443">
        <f>'2. FTNC CAN'!R520+'3. FTNC USD'!R520+'4. FTNC EUR'!R520+'5. FTNC GBP'!R520+'6. FTNC Autres (inclus)'!R520</f>
        <v>0</v>
      </c>
      <c r="S520" s="444">
        <f>'2. FTNC CAN'!S520+'3. FTNC USD'!S520+'4. FTNC EUR'!S520+'5. FTNC GBP'!S520+'6. FTNC Autres (inclus)'!S520</f>
        <v>0</v>
      </c>
      <c r="T520" s="443">
        <f>'2. FTNC CAN'!T520+'3. FTNC USD'!T520+'4. FTNC EUR'!T520+'5. FTNC GBP'!T520+'6. FTNC Autres (inclus)'!T520</f>
        <v>0</v>
      </c>
      <c r="U520" s="444">
        <f>'2. FTNC CAN'!U520+'3. FTNC USD'!U520+'4. FTNC EUR'!U520+'5. FTNC GBP'!U520+'6. FTNC Autres (inclus)'!U520</f>
        <v>0</v>
      </c>
      <c r="V520" s="443">
        <f>'2. FTNC CAN'!V520+'3. FTNC USD'!V520+'4. FTNC EUR'!V520+'5. FTNC GBP'!V520+'6. FTNC Autres (inclus)'!V520</f>
        <v>0</v>
      </c>
      <c r="W520" s="444">
        <f>'2. FTNC CAN'!W520+'3. FTNC USD'!W520+'4. FTNC EUR'!W520+'5. FTNC GBP'!W520+'6. FTNC Autres (inclus)'!W520</f>
        <v>0</v>
      </c>
      <c r="X520" s="443">
        <f>'2. FTNC CAN'!X520+'3. FTNC USD'!X520+'4. FTNC EUR'!X520+'5. FTNC GBP'!X520+'6. FTNC Autres (inclus)'!X520</f>
        <v>0</v>
      </c>
      <c r="Y520" s="444">
        <f>'2. FTNC CAN'!Y520+'3. FTNC USD'!Y520+'4. FTNC EUR'!Y520+'5. FTNC GBP'!Y520+'6. FTNC Autres (inclus)'!Y520</f>
        <v>0</v>
      </c>
      <c r="Z520" s="443">
        <f>'2. FTNC CAN'!Z520+'3. FTNC USD'!Z520+'4. FTNC EUR'!Z520+'5. FTNC GBP'!Z520+'6. FTNC Autres (inclus)'!Z520</f>
        <v>0</v>
      </c>
      <c r="AA520" s="444">
        <f>'2. FTNC CAN'!AA520+'3. FTNC USD'!AA520+'4. FTNC EUR'!AA520+'5. FTNC GBP'!AA520+'6. FTNC Autres (inclus)'!AA520</f>
        <v>0</v>
      </c>
      <c r="AB520" s="447">
        <f>'2. FTNC CAN'!AB520+'3. FTNC USD'!AB520+'4. FTNC EUR'!AB520+'5. FTNC GBP'!AB520+'6. FTNC Autres (inclus)'!AB520</f>
        <v>0</v>
      </c>
      <c r="AC520" s="441">
        <f>'2. FTNC CAN'!AC520+'3. FTNC USD'!AC520+'4. FTNC EUR'!AC520+'5. FTNC GBP'!AC520+'6. FTNC Autres (inclus)'!AC520</f>
        <v>0</v>
      </c>
      <c r="AD520" s="996"/>
      <c r="AE520" s="997"/>
      <c r="AF520" s="998"/>
    </row>
    <row r="521" spans="1:32" ht="15" x14ac:dyDescent="0.2">
      <c r="A521" s="232">
        <v>245</v>
      </c>
      <c r="B521" s="507"/>
      <c r="C521" s="475"/>
      <c r="D521" s="266"/>
      <c r="E521" s="266"/>
      <c r="F521" s="915" t="s">
        <v>68</v>
      </c>
      <c r="G521" s="916"/>
      <c r="H521" s="916"/>
      <c r="I521" s="916"/>
      <c r="J521" s="916"/>
      <c r="K521" s="916"/>
      <c r="L521" s="917"/>
      <c r="M521" s="441">
        <f>'2. FTNC CAN'!M521+'3. FTNC USD'!M521+'4. FTNC EUR'!M521+'5. FTNC GBP'!M521+'6. FTNC Autres (inclus)'!M521</f>
        <v>0</v>
      </c>
      <c r="N521" s="446">
        <f>'2. FTNC CAN'!N521+'3. FTNC USD'!N521+'4. FTNC EUR'!N521+'5. FTNC GBP'!N521+'6. FTNC Autres (inclus)'!N521</f>
        <v>0</v>
      </c>
      <c r="O521" s="443">
        <f>'2. FTNC CAN'!O521+'3. FTNC USD'!O521+'4. FTNC EUR'!O521+'5. FTNC GBP'!O521+'6. FTNC Autres (inclus)'!O521</f>
        <v>0</v>
      </c>
      <c r="P521" s="443">
        <f>'2. FTNC CAN'!P521+'3. FTNC USD'!P521+'4. FTNC EUR'!P521+'5. FTNC GBP'!P521+'6. FTNC Autres (inclus)'!P521</f>
        <v>0</v>
      </c>
      <c r="Q521" s="445">
        <f>'2. FTNC CAN'!Q521+'3. FTNC USD'!Q521+'4. FTNC EUR'!Q521+'5. FTNC GBP'!Q521+'6. FTNC Autres (inclus)'!Q521</f>
        <v>0</v>
      </c>
      <c r="R521" s="443">
        <f>'2. FTNC CAN'!R521+'3. FTNC USD'!R521+'4. FTNC EUR'!R521+'5. FTNC GBP'!R521+'6. FTNC Autres (inclus)'!R521</f>
        <v>0</v>
      </c>
      <c r="S521" s="444">
        <f>'2. FTNC CAN'!S521+'3. FTNC USD'!S521+'4. FTNC EUR'!S521+'5. FTNC GBP'!S521+'6. FTNC Autres (inclus)'!S521</f>
        <v>0</v>
      </c>
      <c r="T521" s="443">
        <f>'2. FTNC CAN'!T521+'3. FTNC USD'!T521+'4. FTNC EUR'!T521+'5. FTNC GBP'!T521+'6. FTNC Autres (inclus)'!T521</f>
        <v>0</v>
      </c>
      <c r="U521" s="444">
        <f>'2. FTNC CAN'!U521+'3. FTNC USD'!U521+'4. FTNC EUR'!U521+'5. FTNC GBP'!U521+'6. FTNC Autres (inclus)'!U521</f>
        <v>0</v>
      </c>
      <c r="V521" s="443">
        <f>'2. FTNC CAN'!V521+'3. FTNC USD'!V521+'4. FTNC EUR'!V521+'5. FTNC GBP'!V521+'6. FTNC Autres (inclus)'!V521</f>
        <v>0</v>
      </c>
      <c r="W521" s="444">
        <f>'2. FTNC CAN'!W521+'3. FTNC USD'!W521+'4. FTNC EUR'!W521+'5. FTNC GBP'!W521+'6. FTNC Autres (inclus)'!W521</f>
        <v>0</v>
      </c>
      <c r="X521" s="443">
        <f>'2. FTNC CAN'!X521+'3. FTNC USD'!X521+'4. FTNC EUR'!X521+'5. FTNC GBP'!X521+'6. FTNC Autres (inclus)'!X521</f>
        <v>0</v>
      </c>
      <c r="Y521" s="444">
        <f>'2. FTNC CAN'!Y521+'3. FTNC USD'!Y521+'4. FTNC EUR'!Y521+'5. FTNC GBP'!Y521+'6. FTNC Autres (inclus)'!Y521</f>
        <v>0</v>
      </c>
      <c r="Z521" s="443">
        <f>'2. FTNC CAN'!Z521+'3. FTNC USD'!Z521+'4. FTNC EUR'!Z521+'5. FTNC GBP'!Z521+'6. FTNC Autres (inclus)'!Z521</f>
        <v>0</v>
      </c>
      <c r="AA521" s="444">
        <f>'2. FTNC CAN'!AA521+'3. FTNC USD'!AA521+'4. FTNC EUR'!AA521+'5. FTNC GBP'!AA521+'6. FTNC Autres (inclus)'!AA521</f>
        <v>0</v>
      </c>
      <c r="AB521" s="447">
        <f>'2. FTNC CAN'!AB521+'3. FTNC USD'!AB521+'4. FTNC EUR'!AB521+'5. FTNC GBP'!AB521+'6. FTNC Autres (inclus)'!AB521</f>
        <v>0</v>
      </c>
      <c r="AC521" s="441">
        <f>'2. FTNC CAN'!AC521+'3. FTNC USD'!AC521+'4. FTNC EUR'!AC521+'5. FTNC GBP'!AC521+'6. FTNC Autres (inclus)'!AC521</f>
        <v>0</v>
      </c>
      <c r="AD521" s="996"/>
      <c r="AE521" s="997"/>
      <c r="AF521" s="998"/>
    </row>
    <row r="522" spans="1:32" ht="15" x14ac:dyDescent="0.2">
      <c r="A522" s="232">
        <v>246</v>
      </c>
      <c r="B522" s="507"/>
      <c r="C522" s="475"/>
      <c r="D522" s="266"/>
      <c r="E522" s="266"/>
      <c r="F522" s="915" t="s">
        <v>537</v>
      </c>
      <c r="G522" s="916"/>
      <c r="H522" s="916"/>
      <c r="I522" s="916"/>
      <c r="J522" s="916"/>
      <c r="K522" s="916"/>
      <c r="L522" s="917"/>
      <c r="M522" s="441">
        <f>'2. FTNC CAN'!M522+'3. FTNC USD'!M522+'4. FTNC EUR'!M522+'5. FTNC GBP'!M522+'6. FTNC Autres (inclus)'!M522</f>
        <v>0</v>
      </c>
      <c r="N522" s="446">
        <f>'2. FTNC CAN'!N522+'3. FTNC USD'!N522+'4. FTNC EUR'!N522+'5. FTNC GBP'!N522+'6. FTNC Autres (inclus)'!N522</f>
        <v>0</v>
      </c>
      <c r="O522" s="443">
        <f>'2. FTNC CAN'!O522+'3. FTNC USD'!O522+'4. FTNC EUR'!O522+'5. FTNC GBP'!O522+'6. FTNC Autres (inclus)'!O522</f>
        <v>0</v>
      </c>
      <c r="P522" s="443">
        <f>'2. FTNC CAN'!P522+'3. FTNC USD'!P522+'4. FTNC EUR'!P522+'5. FTNC GBP'!P522+'6. FTNC Autres (inclus)'!P522</f>
        <v>0</v>
      </c>
      <c r="Q522" s="445">
        <f>'2. FTNC CAN'!Q522+'3. FTNC USD'!Q522+'4. FTNC EUR'!Q522+'5. FTNC GBP'!Q522+'6. FTNC Autres (inclus)'!Q522</f>
        <v>0</v>
      </c>
      <c r="R522" s="443">
        <f>'2. FTNC CAN'!R522+'3. FTNC USD'!R522+'4. FTNC EUR'!R522+'5. FTNC GBP'!R522+'6. FTNC Autres (inclus)'!R522</f>
        <v>0</v>
      </c>
      <c r="S522" s="444">
        <f>'2. FTNC CAN'!S522+'3. FTNC USD'!S522+'4. FTNC EUR'!S522+'5. FTNC GBP'!S522+'6. FTNC Autres (inclus)'!S522</f>
        <v>0</v>
      </c>
      <c r="T522" s="443">
        <f>'2. FTNC CAN'!T522+'3. FTNC USD'!T522+'4. FTNC EUR'!T522+'5. FTNC GBP'!T522+'6. FTNC Autres (inclus)'!T522</f>
        <v>0</v>
      </c>
      <c r="U522" s="444">
        <f>'2. FTNC CAN'!U522+'3. FTNC USD'!U522+'4. FTNC EUR'!U522+'5. FTNC GBP'!U522+'6. FTNC Autres (inclus)'!U522</f>
        <v>0</v>
      </c>
      <c r="V522" s="443">
        <f>'2. FTNC CAN'!V522+'3. FTNC USD'!V522+'4. FTNC EUR'!V522+'5. FTNC GBP'!V522+'6. FTNC Autres (inclus)'!V522</f>
        <v>0</v>
      </c>
      <c r="W522" s="444">
        <f>'2. FTNC CAN'!W522+'3. FTNC USD'!W522+'4. FTNC EUR'!W522+'5. FTNC GBP'!W522+'6. FTNC Autres (inclus)'!W522</f>
        <v>0</v>
      </c>
      <c r="X522" s="443">
        <f>'2. FTNC CAN'!X522+'3. FTNC USD'!X522+'4. FTNC EUR'!X522+'5. FTNC GBP'!X522+'6. FTNC Autres (inclus)'!X522</f>
        <v>0</v>
      </c>
      <c r="Y522" s="444">
        <f>'2. FTNC CAN'!Y522+'3. FTNC USD'!Y522+'4. FTNC EUR'!Y522+'5. FTNC GBP'!Y522+'6. FTNC Autres (inclus)'!Y522</f>
        <v>0</v>
      </c>
      <c r="Z522" s="443">
        <f>'2. FTNC CAN'!Z522+'3. FTNC USD'!Z522+'4. FTNC EUR'!Z522+'5. FTNC GBP'!Z522+'6. FTNC Autres (inclus)'!Z522</f>
        <v>0</v>
      </c>
      <c r="AA522" s="444">
        <f>'2. FTNC CAN'!AA522+'3. FTNC USD'!AA522+'4. FTNC EUR'!AA522+'5. FTNC GBP'!AA522+'6. FTNC Autres (inclus)'!AA522</f>
        <v>0</v>
      </c>
      <c r="AB522" s="447">
        <f>'2. FTNC CAN'!AB522+'3. FTNC USD'!AB522+'4. FTNC EUR'!AB522+'5. FTNC GBP'!AB522+'6. FTNC Autres (inclus)'!AB522</f>
        <v>0</v>
      </c>
      <c r="AC522" s="441">
        <f>'2. FTNC CAN'!AC522+'3. FTNC USD'!AC522+'4. FTNC EUR'!AC522+'5. FTNC GBP'!AC522+'6. FTNC Autres (inclus)'!AC522</f>
        <v>0</v>
      </c>
      <c r="AD522" s="996"/>
      <c r="AE522" s="997"/>
      <c r="AF522" s="998"/>
    </row>
    <row r="523" spans="1:32" ht="27.75" customHeight="1" x14ac:dyDescent="0.2">
      <c r="A523" s="232">
        <v>247</v>
      </c>
      <c r="B523" s="507"/>
      <c r="C523" s="475"/>
      <c r="D523" s="267"/>
      <c r="E523" s="267"/>
      <c r="F523" s="859" t="s">
        <v>464</v>
      </c>
      <c r="G523" s="860"/>
      <c r="H523" s="860"/>
      <c r="I523" s="860"/>
      <c r="J523" s="860"/>
      <c r="K523" s="860"/>
      <c r="L523" s="861"/>
      <c r="M523" s="441">
        <f>'2. FTNC CAN'!M523+'3. FTNC USD'!M523+'4. FTNC EUR'!M523+'5. FTNC GBP'!M523+'6. FTNC Autres (inclus)'!M523</f>
        <v>0</v>
      </c>
      <c r="N523" s="446">
        <f>'2. FTNC CAN'!N523+'3. FTNC USD'!N523+'4. FTNC EUR'!N523+'5. FTNC GBP'!N523+'6. FTNC Autres (inclus)'!N523</f>
        <v>0</v>
      </c>
      <c r="O523" s="443">
        <f>'2. FTNC CAN'!O523+'3. FTNC USD'!O523+'4. FTNC EUR'!O523+'5. FTNC GBP'!O523+'6. FTNC Autres (inclus)'!O523</f>
        <v>0</v>
      </c>
      <c r="P523" s="443">
        <f>'2. FTNC CAN'!P523+'3. FTNC USD'!P523+'4. FTNC EUR'!P523+'5. FTNC GBP'!P523+'6. FTNC Autres (inclus)'!P523</f>
        <v>0</v>
      </c>
      <c r="Q523" s="445">
        <f>'2. FTNC CAN'!Q523+'3. FTNC USD'!Q523+'4. FTNC EUR'!Q523+'5. FTNC GBP'!Q523+'6. FTNC Autres (inclus)'!Q523</f>
        <v>0</v>
      </c>
      <c r="R523" s="443">
        <f>'2. FTNC CAN'!R523+'3. FTNC USD'!R523+'4. FTNC EUR'!R523+'5. FTNC GBP'!R523+'6. FTNC Autres (inclus)'!R523</f>
        <v>0</v>
      </c>
      <c r="S523" s="444">
        <f>'2. FTNC CAN'!S523+'3. FTNC USD'!S523+'4. FTNC EUR'!S523+'5. FTNC GBP'!S523+'6. FTNC Autres (inclus)'!S523</f>
        <v>0</v>
      </c>
      <c r="T523" s="443">
        <f>'2. FTNC CAN'!T523+'3. FTNC USD'!T523+'4. FTNC EUR'!T523+'5. FTNC GBP'!T523+'6. FTNC Autres (inclus)'!T523</f>
        <v>0</v>
      </c>
      <c r="U523" s="444">
        <f>'2. FTNC CAN'!U523+'3. FTNC USD'!U523+'4. FTNC EUR'!U523+'5. FTNC GBP'!U523+'6. FTNC Autres (inclus)'!U523</f>
        <v>0</v>
      </c>
      <c r="V523" s="443">
        <f>'2. FTNC CAN'!V523+'3. FTNC USD'!V523+'4. FTNC EUR'!V523+'5. FTNC GBP'!V523+'6. FTNC Autres (inclus)'!V523</f>
        <v>0</v>
      </c>
      <c r="W523" s="444">
        <f>'2. FTNC CAN'!W523+'3. FTNC USD'!W523+'4. FTNC EUR'!W523+'5. FTNC GBP'!W523+'6. FTNC Autres (inclus)'!W523</f>
        <v>0</v>
      </c>
      <c r="X523" s="443">
        <f>'2. FTNC CAN'!X523+'3. FTNC USD'!X523+'4. FTNC EUR'!X523+'5. FTNC GBP'!X523+'6. FTNC Autres (inclus)'!X523</f>
        <v>0</v>
      </c>
      <c r="Y523" s="444">
        <f>'2. FTNC CAN'!Y523+'3. FTNC USD'!Y523+'4. FTNC EUR'!Y523+'5. FTNC GBP'!Y523+'6. FTNC Autres (inclus)'!Y523</f>
        <v>0</v>
      </c>
      <c r="Z523" s="443">
        <f>'2. FTNC CAN'!Z523+'3. FTNC USD'!Z523+'4. FTNC EUR'!Z523+'5. FTNC GBP'!Z523+'6. FTNC Autres (inclus)'!Z523</f>
        <v>0</v>
      </c>
      <c r="AA523" s="444">
        <f>'2. FTNC CAN'!AA523+'3. FTNC USD'!AA523+'4. FTNC EUR'!AA523+'5. FTNC GBP'!AA523+'6. FTNC Autres (inclus)'!AA523</f>
        <v>0</v>
      </c>
      <c r="AB523" s="447">
        <f>'2. FTNC CAN'!AB523+'3. FTNC USD'!AB523+'4. FTNC EUR'!AB523+'5. FTNC GBP'!AB523+'6. FTNC Autres (inclus)'!AB523</f>
        <v>0</v>
      </c>
      <c r="AC523" s="441">
        <f>'2. FTNC CAN'!AC523+'3. FTNC USD'!AC523+'4. FTNC EUR'!AC523+'5. FTNC GBP'!AC523+'6. FTNC Autres (inclus)'!AC523</f>
        <v>0</v>
      </c>
      <c r="AD523" s="996"/>
      <c r="AE523" s="997"/>
      <c r="AF523" s="998"/>
    </row>
    <row r="524" spans="1:32" ht="15" customHeight="1" x14ac:dyDescent="0.2">
      <c r="A524" s="232">
        <v>129</v>
      </c>
      <c r="B524" s="507"/>
      <c r="C524" s="267"/>
      <c r="D524" s="844" t="s">
        <v>13</v>
      </c>
      <c r="E524" s="845"/>
      <c r="F524" s="845"/>
      <c r="G524" s="845"/>
      <c r="H524" s="845"/>
      <c r="I524" s="845"/>
      <c r="J524" s="845"/>
      <c r="K524" s="845"/>
      <c r="L524" s="845"/>
      <c r="M524" s="845"/>
      <c r="N524" s="845"/>
      <c r="O524" s="845"/>
      <c r="P524" s="845"/>
      <c r="Q524" s="845"/>
      <c r="R524" s="845"/>
      <c r="S524" s="845"/>
      <c r="T524" s="845"/>
      <c r="U524" s="845"/>
      <c r="V524" s="845"/>
      <c r="W524" s="845"/>
      <c r="X524" s="845"/>
      <c r="Y524" s="845"/>
      <c r="Z524" s="845"/>
      <c r="AA524" s="845"/>
      <c r="AB524" s="845"/>
      <c r="AC524" s="845"/>
      <c r="AD524" s="845"/>
      <c r="AE524" s="845"/>
      <c r="AF524" s="846"/>
    </row>
    <row r="525" spans="1:32" ht="15" customHeight="1" x14ac:dyDescent="0.2">
      <c r="A525" s="232">
        <v>130</v>
      </c>
      <c r="B525" s="507"/>
      <c r="C525" s="267"/>
      <c r="D525" s="267"/>
      <c r="E525" s="853" t="s">
        <v>14</v>
      </c>
      <c r="F525" s="854"/>
      <c r="G525" s="854"/>
      <c r="H525" s="854"/>
      <c r="I525" s="854"/>
      <c r="J525" s="854"/>
      <c r="K525" s="854"/>
      <c r="L525" s="855"/>
      <c r="M525" s="407">
        <f>SUBTOTAL(9,M526:M528)</f>
        <v>0</v>
      </c>
      <c r="N525" s="410">
        <f t="shared" ref="N525:AC525" si="477">SUBTOTAL(9,N526:N528)</f>
        <v>0</v>
      </c>
      <c r="O525" s="414">
        <f t="shared" si="477"/>
        <v>0</v>
      </c>
      <c r="P525" s="413">
        <f t="shared" si="477"/>
        <v>0</v>
      </c>
      <c r="Q525" s="415">
        <f t="shared" si="477"/>
        <v>0</v>
      </c>
      <c r="R525" s="414">
        <f t="shared" si="477"/>
        <v>0</v>
      </c>
      <c r="S525" s="414">
        <f t="shared" si="477"/>
        <v>0</v>
      </c>
      <c r="T525" s="414">
        <f t="shared" si="477"/>
        <v>0</v>
      </c>
      <c r="U525" s="414">
        <f t="shared" si="477"/>
        <v>0</v>
      </c>
      <c r="V525" s="414">
        <f t="shared" si="477"/>
        <v>0</v>
      </c>
      <c r="W525" s="414">
        <f t="shared" si="477"/>
        <v>0</v>
      </c>
      <c r="X525" s="414">
        <f t="shared" si="477"/>
        <v>0</v>
      </c>
      <c r="Y525" s="414">
        <f t="shared" si="477"/>
        <v>0</v>
      </c>
      <c r="Z525" s="414">
        <f t="shared" si="477"/>
        <v>0</v>
      </c>
      <c r="AA525" s="414">
        <f t="shared" si="477"/>
        <v>0</v>
      </c>
      <c r="AB525" s="424">
        <f t="shared" si="477"/>
        <v>0</v>
      </c>
      <c r="AC525" s="407">
        <f t="shared" si="477"/>
        <v>0</v>
      </c>
      <c r="AD525" s="996"/>
      <c r="AE525" s="997"/>
      <c r="AF525" s="998"/>
    </row>
    <row r="526" spans="1:32" ht="15" customHeight="1" x14ac:dyDescent="0.2">
      <c r="A526" s="232">
        <v>131</v>
      </c>
      <c r="B526" s="507"/>
      <c r="C526" s="267"/>
      <c r="D526" s="267"/>
      <c r="E526" s="483"/>
      <c r="F526" s="856" t="s">
        <v>112</v>
      </c>
      <c r="G526" s="857"/>
      <c r="H526" s="857"/>
      <c r="I526" s="857"/>
      <c r="J526" s="857"/>
      <c r="K526" s="857"/>
      <c r="L526" s="858"/>
      <c r="M526" s="441">
        <f>'2. FTNC CAN'!M526+'3. FTNC USD'!M526+'4. FTNC EUR'!M526+'5. FTNC GBP'!M526+'6. FTNC Autres (inclus)'!M526</f>
        <v>0</v>
      </c>
      <c r="N526" s="446">
        <f>'2. FTNC CAN'!N526+'3. FTNC USD'!N526+'4. FTNC EUR'!N526+'5. FTNC GBP'!N526+'6. FTNC Autres (inclus)'!N526</f>
        <v>0</v>
      </c>
      <c r="O526" s="443">
        <f>'2. FTNC CAN'!O526+'3. FTNC USD'!O526+'4. FTNC EUR'!O526+'5. FTNC GBP'!O526+'6. FTNC Autres (inclus)'!O526</f>
        <v>0</v>
      </c>
      <c r="P526" s="443">
        <f>'2. FTNC CAN'!P526+'3. FTNC USD'!P526+'4. FTNC EUR'!P526+'5. FTNC GBP'!P526+'6. FTNC Autres (inclus)'!P526</f>
        <v>0</v>
      </c>
      <c r="Q526" s="445">
        <f>'2. FTNC CAN'!Q526+'3. FTNC USD'!Q526+'4. FTNC EUR'!Q526+'5. FTNC GBP'!Q526+'6. FTNC Autres (inclus)'!Q526</f>
        <v>0</v>
      </c>
      <c r="R526" s="443">
        <f>'2. FTNC CAN'!R526+'3. FTNC USD'!R526+'4. FTNC EUR'!R526+'5. FTNC GBP'!R526+'6. FTNC Autres (inclus)'!R526</f>
        <v>0</v>
      </c>
      <c r="S526" s="444">
        <f>'2. FTNC CAN'!S526+'3. FTNC USD'!S526+'4. FTNC EUR'!S526+'5. FTNC GBP'!S526+'6. FTNC Autres (inclus)'!S526</f>
        <v>0</v>
      </c>
      <c r="T526" s="443">
        <f>'2. FTNC CAN'!T526+'3. FTNC USD'!T526+'4. FTNC EUR'!T526+'5. FTNC GBP'!T526+'6. FTNC Autres (inclus)'!T526</f>
        <v>0</v>
      </c>
      <c r="U526" s="444">
        <f>'2. FTNC CAN'!U526+'3. FTNC USD'!U526+'4. FTNC EUR'!U526+'5. FTNC GBP'!U526+'6. FTNC Autres (inclus)'!U526</f>
        <v>0</v>
      </c>
      <c r="V526" s="443">
        <f>'2. FTNC CAN'!V526+'3. FTNC USD'!V526+'4. FTNC EUR'!V526+'5. FTNC GBP'!V526+'6. FTNC Autres (inclus)'!V526</f>
        <v>0</v>
      </c>
      <c r="W526" s="444">
        <f>'2. FTNC CAN'!W526+'3. FTNC USD'!W526+'4. FTNC EUR'!W526+'5. FTNC GBP'!W526+'6. FTNC Autres (inclus)'!W526</f>
        <v>0</v>
      </c>
      <c r="X526" s="443">
        <f>'2. FTNC CAN'!X526+'3. FTNC USD'!X526+'4. FTNC EUR'!X526+'5. FTNC GBP'!X526+'6. FTNC Autres (inclus)'!X526</f>
        <v>0</v>
      </c>
      <c r="Y526" s="444">
        <f>'2. FTNC CAN'!Y526+'3. FTNC USD'!Y526+'4. FTNC EUR'!Y526+'5. FTNC GBP'!Y526+'6. FTNC Autres (inclus)'!Y526</f>
        <v>0</v>
      </c>
      <c r="Z526" s="443">
        <f>'2. FTNC CAN'!Z526+'3. FTNC USD'!Z526+'4. FTNC EUR'!Z526+'5. FTNC GBP'!Z526+'6. FTNC Autres (inclus)'!Z526</f>
        <v>0</v>
      </c>
      <c r="AA526" s="444">
        <f>'2. FTNC CAN'!AA526+'3. FTNC USD'!AA526+'4. FTNC EUR'!AA526+'5. FTNC GBP'!AA526+'6. FTNC Autres (inclus)'!AA526</f>
        <v>0</v>
      </c>
      <c r="AB526" s="447">
        <f>'2. FTNC CAN'!AB526+'3. FTNC USD'!AB526+'4. FTNC EUR'!AB526+'5. FTNC GBP'!AB526+'6. FTNC Autres (inclus)'!AB526</f>
        <v>0</v>
      </c>
      <c r="AC526" s="441">
        <f>'2. FTNC CAN'!AC526+'3. FTNC USD'!AC526+'4. FTNC EUR'!AC526+'5. FTNC GBP'!AC526+'6. FTNC Autres (inclus)'!AC526</f>
        <v>0</v>
      </c>
      <c r="AD526" s="996"/>
      <c r="AE526" s="997"/>
      <c r="AF526" s="998"/>
    </row>
    <row r="527" spans="1:32" ht="15" customHeight="1" x14ac:dyDescent="0.2">
      <c r="A527" s="232">
        <v>132</v>
      </c>
      <c r="B527" s="507"/>
      <c r="C527" s="267"/>
      <c r="D527" s="267"/>
      <c r="E527" s="483"/>
      <c r="F527" s="915" t="s">
        <v>113</v>
      </c>
      <c r="G527" s="916"/>
      <c r="H527" s="916"/>
      <c r="I527" s="916"/>
      <c r="J527" s="916"/>
      <c r="K527" s="916"/>
      <c r="L527" s="917"/>
      <c r="M527" s="441">
        <f>'2. FTNC CAN'!M527+'3. FTNC USD'!M527+'4. FTNC EUR'!M527+'5. FTNC GBP'!M527+'6. FTNC Autres (inclus)'!M527</f>
        <v>0</v>
      </c>
      <c r="N527" s="446">
        <f>'2. FTNC CAN'!N527+'3. FTNC USD'!N527+'4. FTNC EUR'!N527+'5. FTNC GBP'!N527+'6. FTNC Autres (inclus)'!N527</f>
        <v>0</v>
      </c>
      <c r="O527" s="443">
        <f>'2. FTNC CAN'!O527+'3. FTNC USD'!O527+'4. FTNC EUR'!O527+'5. FTNC GBP'!O527+'6. FTNC Autres (inclus)'!O527</f>
        <v>0</v>
      </c>
      <c r="P527" s="443">
        <f>'2. FTNC CAN'!P527+'3. FTNC USD'!P527+'4. FTNC EUR'!P527+'5. FTNC GBP'!P527+'6. FTNC Autres (inclus)'!P527</f>
        <v>0</v>
      </c>
      <c r="Q527" s="445">
        <f>'2. FTNC CAN'!Q527+'3. FTNC USD'!Q527+'4. FTNC EUR'!Q527+'5. FTNC GBP'!Q527+'6. FTNC Autres (inclus)'!Q527</f>
        <v>0</v>
      </c>
      <c r="R527" s="443">
        <f>'2. FTNC CAN'!R527+'3. FTNC USD'!R527+'4. FTNC EUR'!R527+'5. FTNC GBP'!R527+'6. FTNC Autres (inclus)'!R527</f>
        <v>0</v>
      </c>
      <c r="S527" s="444">
        <f>'2. FTNC CAN'!S527+'3. FTNC USD'!S527+'4. FTNC EUR'!S527+'5. FTNC GBP'!S527+'6. FTNC Autres (inclus)'!S527</f>
        <v>0</v>
      </c>
      <c r="T527" s="443">
        <f>'2. FTNC CAN'!T527+'3. FTNC USD'!T527+'4. FTNC EUR'!T527+'5. FTNC GBP'!T527+'6. FTNC Autres (inclus)'!T527</f>
        <v>0</v>
      </c>
      <c r="U527" s="444">
        <f>'2. FTNC CAN'!U527+'3. FTNC USD'!U527+'4. FTNC EUR'!U527+'5. FTNC GBP'!U527+'6. FTNC Autres (inclus)'!U527</f>
        <v>0</v>
      </c>
      <c r="V527" s="443">
        <f>'2. FTNC CAN'!V527+'3. FTNC USD'!V527+'4. FTNC EUR'!V527+'5. FTNC GBP'!V527+'6. FTNC Autres (inclus)'!V527</f>
        <v>0</v>
      </c>
      <c r="W527" s="444">
        <f>'2. FTNC CAN'!W527+'3. FTNC USD'!W527+'4. FTNC EUR'!W527+'5. FTNC GBP'!W527+'6. FTNC Autres (inclus)'!W527</f>
        <v>0</v>
      </c>
      <c r="X527" s="443">
        <f>'2. FTNC CAN'!X527+'3. FTNC USD'!X527+'4. FTNC EUR'!X527+'5. FTNC GBP'!X527+'6. FTNC Autres (inclus)'!X527</f>
        <v>0</v>
      </c>
      <c r="Y527" s="444">
        <f>'2. FTNC CAN'!Y527+'3. FTNC USD'!Y527+'4. FTNC EUR'!Y527+'5. FTNC GBP'!Y527+'6. FTNC Autres (inclus)'!Y527</f>
        <v>0</v>
      </c>
      <c r="Z527" s="443">
        <f>'2. FTNC CAN'!Z527+'3. FTNC USD'!Z527+'4. FTNC EUR'!Z527+'5. FTNC GBP'!Z527+'6. FTNC Autres (inclus)'!Z527</f>
        <v>0</v>
      </c>
      <c r="AA527" s="444">
        <f>'2. FTNC CAN'!AA527+'3. FTNC USD'!AA527+'4. FTNC EUR'!AA527+'5. FTNC GBP'!AA527+'6. FTNC Autres (inclus)'!AA527</f>
        <v>0</v>
      </c>
      <c r="AB527" s="447">
        <f>'2. FTNC CAN'!AB527+'3. FTNC USD'!AB527+'4. FTNC EUR'!AB527+'5. FTNC GBP'!AB527+'6. FTNC Autres (inclus)'!AB527</f>
        <v>0</v>
      </c>
      <c r="AC527" s="441">
        <f>'2. FTNC CAN'!AC527+'3. FTNC USD'!AC527+'4. FTNC EUR'!AC527+'5. FTNC GBP'!AC527+'6. FTNC Autres (inclus)'!AC527</f>
        <v>0</v>
      </c>
      <c r="AD527" s="996"/>
      <c r="AE527" s="997"/>
      <c r="AF527" s="998"/>
    </row>
    <row r="528" spans="1:32" ht="15" customHeight="1" x14ac:dyDescent="0.2">
      <c r="A528" s="232">
        <v>133</v>
      </c>
      <c r="B528" s="507"/>
      <c r="C528" s="267"/>
      <c r="D528" s="267"/>
      <c r="E528" s="483"/>
      <c r="F528" s="859" t="s">
        <v>557</v>
      </c>
      <c r="G528" s="860"/>
      <c r="H528" s="860"/>
      <c r="I528" s="860"/>
      <c r="J528" s="860"/>
      <c r="K528" s="860"/>
      <c r="L528" s="861"/>
      <c r="M528" s="441">
        <f>'2. FTNC CAN'!M528+'3. FTNC USD'!M528+'4. FTNC EUR'!M528+'5. FTNC GBP'!M528+'6. FTNC Autres (inclus)'!M528</f>
        <v>0</v>
      </c>
      <c r="N528" s="446">
        <f>'2. FTNC CAN'!N528+'3. FTNC USD'!N528+'4. FTNC EUR'!N528+'5. FTNC GBP'!N528+'6. FTNC Autres (inclus)'!N528</f>
        <v>0</v>
      </c>
      <c r="O528" s="443">
        <f>'2. FTNC CAN'!O528+'3. FTNC USD'!O528+'4. FTNC EUR'!O528+'5. FTNC GBP'!O528+'6. FTNC Autres (inclus)'!O528</f>
        <v>0</v>
      </c>
      <c r="P528" s="443">
        <f>'2. FTNC CAN'!P528+'3. FTNC USD'!P528+'4. FTNC EUR'!P528+'5. FTNC GBP'!P528+'6. FTNC Autres (inclus)'!P528</f>
        <v>0</v>
      </c>
      <c r="Q528" s="445">
        <f>'2. FTNC CAN'!Q528+'3. FTNC USD'!Q528+'4. FTNC EUR'!Q528+'5. FTNC GBP'!Q528+'6. FTNC Autres (inclus)'!Q528</f>
        <v>0</v>
      </c>
      <c r="R528" s="443">
        <f>'2. FTNC CAN'!R528+'3. FTNC USD'!R528+'4. FTNC EUR'!R528+'5. FTNC GBP'!R528+'6. FTNC Autres (inclus)'!R528</f>
        <v>0</v>
      </c>
      <c r="S528" s="444">
        <f>'2. FTNC CAN'!S528+'3. FTNC USD'!S528+'4. FTNC EUR'!S528+'5. FTNC GBP'!S528+'6. FTNC Autres (inclus)'!S528</f>
        <v>0</v>
      </c>
      <c r="T528" s="443">
        <f>'2. FTNC CAN'!T528+'3. FTNC USD'!T528+'4. FTNC EUR'!T528+'5. FTNC GBP'!T528+'6. FTNC Autres (inclus)'!T528</f>
        <v>0</v>
      </c>
      <c r="U528" s="444">
        <f>'2. FTNC CAN'!U528+'3. FTNC USD'!U528+'4. FTNC EUR'!U528+'5. FTNC GBP'!U528+'6. FTNC Autres (inclus)'!U528</f>
        <v>0</v>
      </c>
      <c r="V528" s="443">
        <f>'2. FTNC CAN'!V528+'3. FTNC USD'!V528+'4. FTNC EUR'!V528+'5. FTNC GBP'!V528+'6. FTNC Autres (inclus)'!V528</f>
        <v>0</v>
      </c>
      <c r="W528" s="444">
        <f>'2. FTNC CAN'!W528+'3. FTNC USD'!W528+'4. FTNC EUR'!W528+'5. FTNC GBP'!W528+'6. FTNC Autres (inclus)'!W528</f>
        <v>0</v>
      </c>
      <c r="X528" s="443">
        <f>'2. FTNC CAN'!X528+'3. FTNC USD'!X528+'4. FTNC EUR'!X528+'5. FTNC GBP'!X528+'6. FTNC Autres (inclus)'!X528</f>
        <v>0</v>
      </c>
      <c r="Y528" s="444">
        <f>'2. FTNC CAN'!Y528+'3. FTNC USD'!Y528+'4. FTNC EUR'!Y528+'5. FTNC GBP'!Y528+'6. FTNC Autres (inclus)'!Y528</f>
        <v>0</v>
      </c>
      <c r="Z528" s="443">
        <f>'2. FTNC CAN'!Z528+'3. FTNC USD'!Z528+'4. FTNC EUR'!Z528+'5. FTNC GBP'!Z528+'6. FTNC Autres (inclus)'!Z528</f>
        <v>0</v>
      </c>
      <c r="AA528" s="444">
        <f>'2. FTNC CAN'!AA528+'3. FTNC USD'!AA528+'4. FTNC EUR'!AA528+'5. FTNC GBP'!AA528+'6. FTNC Autres (inclus)'!AA528</f>
        <v>0</v>
      </c>
      <c r="AB528" s="447">
        <f>'2. FTNC CAN'!AB528+'3. FTNC USD'!AB528+'4. FTNC EUR'!AB528+'5. FTNC GBP'!AB528+'6. FTNC Autres (inclus)'!AB528</f>
        <v>0</v>
      </c>
      <c r="AC528" s="441">
        <f>'2. FTNC CAN'!AC528+'3. FTNC USD'!AC528+'4. FTNC EUR'!AC528+'5. FTNC GBP'!AC528+'6. FTNC Autres (inclus)'!AC528</f>
        <v>0</v>
      </c>
      <c r="AD528" s="996"/>
      <c r="AE528" s="997"/>
      <c r="AF528" s="998"/>
    </row>
    <row r="529" spans="1:32" ht="15" customHeight="1" x14ac:dyDescent="0.2">
      <c r="A529" s="232">
        <v>134</v>
      </c>
      <c r="B529" s="507"/>
      <c r="C529" s="267"/>
      <c r="D529" s="267"/>
      <c r="E529" s="853" t="s">
        <v>15</v>
      </c>
      <c r="F529" s="854"/>
      <c r="G529" s="854"/>
      <c r="H529" s="854"/>
      <c r="I529" s="854"/>
      <c r="J529" s="854"/>
      <c r="K529" s="854"/>
      <c r="L529" s="855"/>
      <c r="M529" s="407">
        <f>SUBTOTAL(9,M530:M532)</f>
        <v>0</v>
      </c>
      <c r="N529" s="410">
        <f t="shared" ref="N529" si="478">SUBTOTAL(9,N530:N532)</f>
        <v>0</v>
      </c>
      <c r="O529" s="414">
        <f t="shared" ref="O529" si="479">SUBTOTAL(9,O530:O532)</f>
        <v>0</v>
      </c>
      <c r="P529" s="413">
        <f t="shared" ref="P529" si="480">SUBTOTAL(9,P530:P532)</f>
        <v>0</v>
      </c>
      <c r="Q529" s="415">
        <f t="shared" ref="Q529" si="481">SUBTOTAL(9,Q530:Q532)</f>
        <v>0</v>
      </c>
      <c r="R529" s="414">
        <f t="shared" ref="R529" si="482">SUBTOTAL(9,R530:R532)</f>
        <v>0</v>
      </c>
      <c r="S529" s="414">
        <f t="shared" ref="S529" si="483">SUBTOTAL(9,S530:S532)</f>
        <v>0</v>
      </c>
      <c r="T529" s="414">
        <f t="shared" ref="T529" si="484">SUBTOTAL(9,T530:T532)</f>
        <v>0</v>
      </c>
      <c r="U529" s="414">
        <f t="shared" ref="U529" si="485">SUBTOTAL(9,U530:U532)</f>
        <v>0</v>
      </c>
      <c r="V529" s="414">
        <f t="shared" ref="V529" si="486">SUBTOTAL(9,V530:V532)</f>
        <v>0</v>
      </c>
      <c r="W529" s="414">
        <f t="shared" ref="W529" si="487">SUBTOTAL(9,W530:W532)</f>
        <v>0</v>
      </c>
      <c r="X529" s="414">
        <f t="shared" ref="X529" si="488">SUBTOTAL(9,X530:X532)</f>
        <v>0</v>
      </c>
      <c r="Y529" s="414">
        <f t="shared" ref="Y529" si="489">SUBTOTAL(9,Y530:Y532)</f>
        <v>0</v>
      </c>
      <c r="Z529" s="414">
        <f t="shared" ref="Z529" si="490">SUBTOTAL(9,Z530:Z532)</f>
        <v>0</v>
      </c>
      <c r="AA529" s="414">
        <f t="shared" ref="AA529" si="491">SUBTOTAL(9,AA530:AA532)</f>
        <v>0</v>
      </c>
      <c r="AB529" s="424">
        <f t="shared" ref="AB529" si="492">SUBTOTAL(9,AB530:AB532)</f>
        <v>0</v>
      </c>
      <c r="AC529" s="407">
        <f t="shared" ref="AC529" si="493">SUBTOTAL(9,AC530:AC532)</f>
        <v>0</v>
      </c>
      <c r="AD529" s="996"/>
      <c r="AE529" s="997"/>
      <c r="AF529" s="998"/>
    </row>
    <row r="530" spans="1:32" ht="15" customHeight="1" x14ac:dyDescent="0.2">
      <c r="A530" s="232">
        <v>135</v>
      </c>
      <c r="B530" s="507"/>
      <c r="C530" s="267"/>
      <c r="D530" s="267"/>
      <c r="E530" s="483"/>
      <c r="F530" s="856" t="s">
        <v>109</v>
      </c>
      <c r="G530" s="857"/>
      <c r="H530" s="857"/>
      <c r="I530" s="857"/>
      <c r="J530" s="857"/>
      <c r="K530" s="857"/>
      <c r="L530" s="858"/>
      <c r="M530" s="441">
        <f>'2. FTNC CAN'!M530+'3. FTNC USD'!M530+'4. FTNC EUR'!M530+'5. FTNC GBP'!M530+'6. FTNC Autres (inclus)'!M530</f>
        <v>0</v>
      </c>
      <c r="N530" s="446">
        <f>'2. FTNC CAN'!N530+'3. FTNC USD'!N530+'4. FTNC EUR'!N530+'5. FTNC GBP'!N530+'6. FTNC Autres (inclus)'!N530</f>
        <v>0</v>
      </c>
      <c r="O530" s="443">
        <f>'2. FTNC CAN'!O530+'3. FTNC USD'!O530+'4. FTNC EUR'!O530+'5. FTNC GBP'!O530+'6. FTNC Autres (inclus)'!O530</f>
        <v>0</v>
      </c>
      <c r="P530" s="443">
        <f>'2. FTNC CAN'!P530+'3. FTNC USD'!P530+'4. FTNC EUR'!P530+'5. FTNC GBP'!P530+'6. FTNC Autres (inclus)'!P530</f>
        <v>0</v>
      </c>
      <c r="Q530" s="445">
        <f>'2. FTNC CAN'!Q530+'3. FTNC USD'!Q530+'4. FTNC EUR'!Q530+'5. FTNC GBP'!Q530+'6. FTNC Autres (inclus)'!Q530</f>
        <v>0</v>
      </c>
      <c r="R530" s="443">
        <f>'2. FTNC CAN'!R530+'3. FTNC USD'!R530+'4. FTNC EUR'!R530+'5. FTNC GBP'!R530+'6. FTNC Autres (inclus)'!R530</f>
        <v>0</v>
      </c>
      <c r="S530" s="444">
        <f>'2. FTNC CAN'!S530+'3. FTNC USD'!S530+'4. FTNC EUR'!S530+'5. FTNC GBP'!S530+'6. FTNC Autres (inclus)'!S530</f>
        <v>0</v>
      </c>
      <c r="T530" s="443">
        <f>'2. FTNC CAN'!T530+'3. FTNC USD'!T530+'4. FTNC EUR'!T530+'5. FTNC GBP'!T530+'6. FTNC Autres (inclus)'!T530</f>
        <v>0</v>
      </c>
      <c r="U530" s="444">
        <f>'2. FTNC CAN'!U530+'3. FTNC USD'!U530+'4. FTNC EUR'!U530+'5. FTNC GBP'!U530+'6. FTNC Autres (inclus)'!U530</f>
        <v>0</v>
      </c>
      <c r="V530" s="443">
        <f>'2. FTNC CAN'!V530+'3. FTNC USD'!V530+'4. FTNC EUR'!V530+'5. FTNC GBP'!V530+'6. FTNC Autres (inclus)'!V530</f>
        <v>0</v>
      </c>
      <c r="W530" s="444">
        <f>'2. FTNC CAN'!W530+'3. FTNC USD'!W530+'4. FTNC EUR'!W530+'5. FTNC GBP'!W530+'6. FTNC Autres (inclus)'!W530</f>
        <v>0</v>
      </c>
      <c r="X530" s="443">
        <f>'2. FTNC CAN'!X530+'3. FTNC USD'!X530+'4. FTNC EUR'!X530+'5. FTNC GBP'!X530+'6. FTNC Autres (inclus)'!X530</f>
        <v>0</v>
      </c>
      <c r="Y530" s="444">
        <f>'2. FTNC CAN'!Y530+'3. FTNC USD'!Y530+'4. FTNC EUR'!Y530+'5. FTNC GBP'!Y530+'6. FTNC Autres (inclus)'!Y530</f>
        <v>0</v>
      </c>
      <c r="Z530" s="443">
        <f>'2. FTNC CAN'!Z530+'3. FTNC USD'!Z530+'4. FTNC EUR'!Z530+'5. FTNC GBP'!Z530+'6. FTNC Autres (inclus)'!Z530</f>
        <v>0</v>
      </c>
      <c r="AA530" s="444">
        <f>'2. FTNC CAN'!AA530+'3. FTNC USD'!AA530+'4. FTNC EUR'!AA530+'5. FTNC GBP'!AA530+'6. FTNC Autres (inclus)'!AA530</f>
        <v>0</v>
      </c>
      <c r="AB530" s="447">
        <f>'2. FTNC CAN'!AB530+'3. FTNC USD'!AB530+'4. FTNC EUR'!AB530+'5. FTNC GBP'!AB530+'6. FTNC Autres (inclus)'!AB530</f>
        <v>0</v>
      </c>
      <c r="AC530" s="441">
        <f>'2. FTNC CAN'!AC530+'3. FTNC USD'!AC530+'4. FTNC EUR'!AC530+'5. FTNC GBP'!AC530+'6. FTNC Autres (inclus)'!AC530</f>
        <v>0</v>
      </c>
      <c r="AD530" s="996"/>
      <c r="AE530" s="997"/>
      <c r="AF530" s="998"/>
    </row>
    <row r="531" spans="1:32" ht="15" customHeight="1" x14ac:dyDescent="0.2">
      <c r="A531" s="232">
        <v>136</v>
      </c>
      <c r="B531" s="507"/>
      <c r="C531" s="267"/>
      <c r="D531" s="267"/>
      <c r="E531" s="483"/>
      <c r="F531" s="915" t="s">
        <v>110</v>
      </c>
      <c r="G531" s="916"/>
      <c r="H531" s="916"/>
      <c r="I531" s="916"/>
      <c r="J531" s="916"/>
      <c r="K531" s="916"/>
      <c r="L531" s="917"/>
      <c r="M531" s="441">
        <f>'2. FTNC CAN'!M531+'3. FTNC USD'!M531+'4. FTNC EUR'!M531+'5. FTNC GBP'!M531+'6. FTNC Autres (inclus)'!M531</f>
        <v>0</v>
      </c>
      <c r="N531" s="446">
        <f>'2. FTNC CAN'!N531+'3. FTNC USD'!N531+'4. FTNC EUR'!N531+'5. FTNC GBP'!N531+'6. FTNC Autres (inclus)'!N531</f>
        <v>0</v>
      </c>
      <c r="O531" s="443">
        <f>'2. FTNC CAN'!O531+'3. FTNC USD'!O531+'4. FTNC EUR'!O531+'5. FTNC GBP'!O531+'6. FTNC Autres (inclus)'!O531</f>
        <v>0</v>
      </c>
      <c r="P531" s="443">
        <f>'2. FTNC CAN'!P531+'3. FTNC USD'!P531+'4. FTNC EUR'!P531+'5. FTNC GBP'!P531+'6. FTNC Autres (inclus)'!P531</f>
        <v>0</v>
      </c>
      <c r="Q531" s="445">
        <f>'2. FTNC CAN'!Q531+'3. FTNC USD'!Q531+'4. FTNC EUR'!Q531+'5. FTNC GBP'!Q531+'6. FTNC Autres (inclus)'!Q531</f>
        <v>0</v>
      </c>
      <c r="R531" s="443">
        <f>'2. FTNC CAN'!R531+'3. FTNC USD'!R531+'4. FTNC EUR'!R531+'5. FTNC GBP'!R531+'6. FTNC Autres (inclus)'!R531</f>
        <v>0</v>
      </c>
      <c r="S531" s="444">
        <f>'2. FTNC CAN'!S531+'3. FTNC USD'!S531+'4. FTNC EUR'!S531+'5. FTNC GBP'!S531+'6. FTNC Autres (inclus)'!S531</f>
        <v>0</v>
      </c>
      <c r="T531" s="443">
        <f>'2. FTNC CAN'!T531+'3. FTNC USD'!T531+'4. FTNC EUR'!T531+'5. FTNC GBP'!T531+'6. FTNC Autres (inclus)'!T531</f>
        <v>0</v>
      </c>
      <c r="U531" s="444">
        <f>'2. FTNC CAN'!U531+'3. FTNC USD'!U531+'4. FTNC EUR'!U531+'5. FTNC GBP'!U531+'6. FTNC Autres (inclus)'!U531</f>
        <v>0</v>
      </c>
      <c r="V531" s="443">
        <f>'2. FTNC CAN'!V531+'3. FTNC USD'!V531+'4. FTNC EUR'!V531+'5. FTNC GBP'!V531+'6. FTNC Autres (inclus)'!V531</f>
        <v>0</v>
      </c>
      <c r="W531" s="444">
        <f>'2. FTNC CAN'!W531+'3. FTNC USD'!W531+'4. FTNC EUR'!W531+'5. FTNC GBP'!W531+'6. FTNC Autres (inclus)'!W531</f>
        <v>0</v>
      </c>
      <c r="X531" s="443">
        <f>'2. FTNC CAN'!X531+'3. FTNC USD'!X531+'4. FTNC EUR'!X531+'5. FTNC GBP'!X531+'6. FTNC Autres (inclus)'!X531</f>
        <v>0</v>
      </c>
      <c r="Y531" s="444">
        <f>'2. FTNC CAN'!Y531+'3. FTNC USD'!Y531+'4. FTNC EUR'!Y531+'5. FTNC GBP'!Y531+'6. FTNC Autres (inclus)'!Y531</f>
        <v>0</v>
      </c>
      <c r="Z531" s="443">
        <f>'2. FTNC CAN'!Z531+'3. FTNC USD'!Z531+'4. FTNC EUR'!Z531+'5. FTNC GBP'!Z531+'6. FTNC Autres (inclus)'!Z531</f>
        <v>0</v>
      </c>
      <c r="AA531" s="444">
        <f>'2. FTNC CAN'!AA531+'3. FTNC USD'!AA531+'4. FTNC EUR'!AA531+'5. FTNC GBP'!AA531+'6. FTNC Autres (inclus)'!AA531</f>
        <v>0</v>
      </c>
      <c r="AB531" s="447">
        <f>'2. FTNC CAN'!AB531+'3. FTNC USD'!AB531+'4. FTNC EUR'!AB531+'5. FTNC GBP'!AB531+'6. FTNC Autres (inclus)'!AB531</f>
        <v>0</v>
      </c>
      <c r="AC531" s="441">
        <f>'2. FTNC CAN'!AC531+'3. FTNC USD'!AC531+'4. FTNC EUR'!AC531+'5. FTNC GBP'!AC531+'6. FTNC Autres (inclus)'!AC531</f>
        <v>0</v>
      </c>
      <c r="AD531" s="996"/>
      <c r="AE531" s="997"/>
      <c r="AF531" s="998"/>
    </row>
    <row r="532" spans="1:32" ht="15" customHeight="1" x14ac:dyDescent="0.2">
      <c r="A532" s="232">
        <v>137</v>
      </c>
      <c r="B532" s="507"/>
      <c r="C532" s="267"/>
      <c r="D532" s="267"/>
      <c r="E532" s="483"/>
      <c r="F532" s="859" t="s">
        <v>111</v>
      </c>
      <c r="G532" s="860"/>
      <c r="H532" s="860"/>
      <c r="I532" s="860"/>
      <c r="J532" s="860"/>
      <c r="K532" s="860"/>
      <c r="L532" s="861"/>
      <c r="M532" s="441">
        <f>'2. FTNC CAN'!M532+'3. FTNC USD'!M532+'4. FTNC EUR'!M532+'5. FTNC GBP'!M532+'6. FTNC Autres (inclus)'!M532</f>
        <v>0</v>
      </c>
      <c r="N532" s="446">
        <f>'2. FTNC CAN'!N532+'3. FTNC USD'!N532+'4. FTNC EUR'!N532+'5. FTNC GBP'!N532+'6. FTNC Autres (inclus)'!N532</f>
        <v>0</v>
      </c>
      <c r="O532" s="443">
        <f>'2. FTNC CAN'!O532+'3. FTNC USD'!O532+'4. FTNC EUR'!O532+'5. FTNC GBP'!O532+'6. FTNC Autres (inclus)'!O532</f>
        <v>0</v>
      </c>
      <c r="P532" s="443">
        <f>'2. FTNC CAN'!P532+'3. FTNC USD'!P532+'4. FTNC EUR'!P532+'5. FTNC GBP'!P532+'6. FTNC Autres (inclus)'!P532</f>
        <v>0</v>
      </c>
      <c r="Q532" s="445">
        <f>'2. FTNC CAN'!Q532+'3. FTNC USD'!Q532+'4. FTNC EUR'!Q532+'5. FTNC GBP'!Q532+'6. FTNC Autres (inclus)'!Q532</f>
        <v>0</v>
      </c>
      <c r="R532" s="443">
        <f>'2. FTNC CAN'!R532+'3. FTNC USD'!R532+'4. FTNC EUR'!R532+'5. FTNC GBP'!R532+'6. FTNC Autres (inclus)'!R532</f>
        <v>0</v>
      </c>
      <c r="S532" s="444">
        <f>'2. FTNC CAN'!S532+'3. FTNC USD'!S532+'4. FTNC EUR'!S532+'5. FTNC GBP'!S532+'6. FTNC Autres (inclus)'!S532</f>
        <v>0</v>
      </c>
      <c r="T532" s="443">
        <f>'2. FTNC CAN'!T532+'3. FTNC USD'!T532+'4. FTNC EUR'!T532+'5. FTNC GBP'!T532+'6. FTNC Autres (inclus)'!T532</f>
        <v>0</v>
      </c>
      <c r="U532" s="444">
        <f>'2. FTNC CAN'!U532+'3. FTNC USD'!U532+'4. FTNC EUR'!U532+'5. FTNC GBP'!U532+'6. FTNC Autres (inclus)'!U532</f>
        <v>0</v>
      </c>
      <c r="V532" s="443">
        <f>'2. FTNC CAN'!V532+'3. FTNC USD'!V532+'4. FTNC EUR'!V532+'5. FTNC GBP'!V532+'6. FTNC Autres (inclus)'!V532</f>
        <v>0</v>
      </c>
      <c r="W532" s="444">
        <f>'2. FTNC CAN'!W532+'3. FTNC USD'!W532+'4. FTNC EUR'!W532+'5. FTNC GBP'!W532+'6. FTNC Autres (inclus)'!W532</f>
        <v>0</v>
      </c>
      <c r="X532" s="443">
        <f>'2. FTNC CAN'!X532+'3. FTNC USD'!X532+'4. FTNC EUR'!X532+'5. FTNC GBP'!X532+'6. FTNC Autres (inclus)'!X532</f>
        <v>0</v>
      </c>
      <c r="Y532" s="444">
        <f>'2. FTNC CAN'!Y532+'3. FTNC USD'!Y532+'4. FTNC EUR'!Y532+'5. FTNC GBP'!Y532+'6. FTNC Autres (inclus)'!Y532</f>
        <v>0</v>
      </c>
      <c r="Z532" s="443">
        <f>'2. FTNC CAN'!Z532+'3. FTNC USD'!Z532+'4. FTNC EUR'!Z532+'5. FTNC GBP'!Z532+'6. FTNC Autres (inclus)'!Z532</f>
        <v>0</v>
      </c>
      <c r="AA532" s="444">
        <f>'2. FTNC CAN'!AA532+'3. FTNC USD'!AA532+'4. FTNC EUR'!AA532+'5. FTNC GBP'!AA532+'6. FTNC Autres (inclus)'!AA532</f>
        <v>0</v>
      </c>
      <c r="AB532" s="447">
        <f>'2. FTNC CAN'!AB532+'3. FTNC USD'!AB532+'4. FTNC EUR'!AB532+'5. FTNC GBP'!AB532+'6. FTNC Autres (inclus)'!AB532</f>
        <v>0</v>
      </c>
      <c r="AC532" s="441">
        <f>'2. FTNC CAN'!AC532+'3. FTNC USD'!AC532+'4. FTNC EUR'!AC532+'5. FTNC GBP'!AC532+'6. FTNC Autres (inclus)'!AC532</f>
        <v>0</v>
      </c>
      <c r="AD532" s="996"/>
      <c r="AE532" s="997"/>
      <c r="AF532" s="998"/>
    </row>
    <row r="533" spans="1:32" ht="15" customHeight="1" x14ac:dyDescent="0.2">
      <c r="A533" s="232">
        <v>138</v>
      </c>
      <c r="B533" s="507"/>
      <c r="C533" s="267"/>
      <c r="D533" s="267"/>
      <c r="E533" s="853" t="s">
        <v>18</v>
      </c>
      <c r="F533" s="854"/>
      <c r="G533" s="854"/>
      <c r="H533" s="854"/>
      <c r="I533" s="854"/>
      <c r="J533" s="854"/>
      <c r="K533" s="854"/>
      <c r="L533" s="855"/>
      <c r="M533" s="407">
        <f>SUBTOTAL(9,M534:M536)</f>
        <v>0</v>
      </c>
      <c r="N533" s="410">
        <f t="shared" ref="N533" si="494">SUBTOTAL(9,N534:N536)</f>
        <v>0</v>
      </c>
      <c r="O533" s="414">
        <f t="shared" ref="O533" si="495">SUBTOTAL(9,O534:O536)</f>
        <v>0</v>
      </c>
      <c r="P533" s="413">
        <f t="shared" ref="P533" si="496">SUBTOTAL(9,P534:P536)</f>
        <v>0</v>
      </c>
      <c r="Q533" s="415">
        <f t="shared" ref="Q533" si="497">SUBTOTAL(9,Q534:Q536)</f>
        <v>0</v>
      </c>
      <c r="R533" s="414">
        <f t="shared" ref="R533" si="498">SUBTOTAL(9,R534:R536)</f>
        <v>0</v>
      </c>
      <c r="S533" s="414">
        <f t="shared" ref="S533" si="499">SUBTOTAL(9,S534:S536)</f>
        <v>0</v>
      </c>
      <c r="T533" s="414">
        <f t="shared" ref="T533" si="500">SUBTOTAL(9,T534:T536)</f>
        <v>0</v>
      </c>
      <c r="U533" s="414">
        <f t="shared" ref="U533" si="501">SUBTOTAL(9,U534:U536)</f>
        <v>0</v>
      </c>
      <c r="V533" s="414">
        <f t="shared" ref="V533" si="502">SUBTOTAL(9,V534:V536)</f>
        <v>0</v>
      </c>
      <c r="W533" s="414">
        <f t="shared" ref="W533" si="503">SUBTOTAL(9,W534:W536)</f>
        <v>0</v>
      </c>
      <c r="X533" s="414">
        <f t="shared" ref="X533" si="504">SUBTOTAL(9,X534:X536)</f>
        <v>0</v>
      </c>
      <c r="Y533" s="414">
        <f t="shared" ref="Y533" si="505">SUBTOTAL(9,Y534:Y536)</f>
        <v>0</v>
      </c>
      <c r="Z533" s="414">
        <f t="shared" ref="Z533" si="506">SUBTOTAL(9,Z534:Z536)</f>
        <v>0</v>
      </c>
      <c r="AA533" s="414">
        <f t="shared" ref="AA533" si="507">SUBTOTAL(9,AA534:AA536)</f>
        <v>0</v>
      </c>
      <c r="AB533" s="424">
        <f t="shared" ref="AB533" si="508">SUBTOTAL(9,AB534:AB536)</f>
        <v>0</v>
      </c>
      <c r="AC533" s="407">
        <f t="shared" ref="AC533" si="509">SUBTOTAL(9,AC534:AC536)</f>
        <v>0</v>
      </c>
      <c r="AD533" s="996"/>
      <c r="AE533" s="997"/>
      <c r="AF533" s="998"/>
    </row>
    <row r="534" spans="1:32" ht="15" customHeight="1" x14ac:dyDescent="0.2">
      <c r="A534" s="232">
        <v>139</v>
      </c>
      <c r="B534" s="507"/>
      <c r="C534" s="267"/>
      <c r="D534" s="267"/>
      <c r="E534" s="483"/>
      <c r="F534" s="856" t="s">
        <v>114</v>
      </c>
      <c r="G534" s="857"/>
      <c r="H534" s="857"/>
      <c r="I534" s="857"/>
      <c r="J534" s="857"/>
      <c r="K534" s="857"/>
      <c r="L534" s="858"/>
      <c r="M534" s="441">
        <f>'2. FTNC CAN'!M534+'3. FTNC USD'!M534+'4. FTNC EUR'!M534+'5. FTNC GBP'!M534+'6. FTNC Autres (inclus)'!M534</f>
        <v>0</v>
      </c>
      <c r="N534" s="446">
        <f>'2. FTNC CAN'!N534+'3. FTNC USD'!N534+'4. FTNC EUR'!N534+'5. FTNC GBP'!N534+'6. FTNC Autres (inclus)'!N534</f>
        <v>0</v>
      </c>
      <c r="O534" s="443">
        <f>'2. FTNC CAN'!O534+'3. FTNC USD'!O534+'4. FTNC EUR'!O534+'5. FTNC GBP'!O534+'6. FTNC Autres (inclus)'!O534</f>
        <v>0</v>
      </c>
      <c r="P534" s="443">
        <f>'2. FTNC CAN'!P534+'3. FTNC USD'!P534+'4. FTNC EUR'!P534+'5. FTNC GBP'!P534+'6. FTNC Autres (inclus)'!P534</f>
        <v>0</v>
      </c>
      <c r="Q534" s="445">
        <f>'2. FTNC CAN'!Q534+'3. FTNC USD'!Q534+'4. FTNC EUR'!Q534+'5. FTNC GBP'!Q534+'6. FTNC Autres (inclus)'!Q534</f>
        <v>0</v>
      </c>
      <c r="R534" s="443">
        <f>'2. FTNC CAN'!R534+'3. FTNC USD'!R534+'4. FTNC EUR'!R534+'5. FTNC GBP'!R534+'6. FTNC Autres (inclus)'!R534</f>
        <v>0</v>
      </c>
      <c r="S534" s="444">
        <f>'2. FTNC CAN'!S534+'3. FTNC USD'!S534+'4. FTNC EUR'!S534+'5. FTNC GBP'!S534+'6. FTNC Autres (inclus)'!S534</f>
        <v>0</v>
      </c>
      <c r="T534" s="443">
        <f>'2. FTNC CAN'!T534+'3. FTNC USD'!T534+'4. FTNC EUR'!T534+'5. FTNC GBP'!T534+'6. FTNC Autres (inclus)'!T534</f>
        <v>0</v>
      </c>
      <c r="U534" s="444">
        <f>'2. FTNC CAN'!U534+'3. FTNC USD'!U534+'4. FTNC EUR'!U534+'5. FTNC GBP'!U534+'6. FTNC Autres (inclus)'!U534</f>
        <v>0</v>
      </c>
      <c r="V534" s="443">
        <f>'2. FTNC CAN'!V534+'3. FTNC USD'!V534+'4. FTNC EUR'!V534+'5. FTNC GBP'!V534+'6. FTNC Autres (inclus)'!V534</f>
        <v>0</v>
      </c>
      <c r="W534" s="444">
        <f>'2. FTNC CAN'!W534+'3. FTNC USD'!W534+'4. FTNC EUR'!W534+'5. FTNC GBP'!W534+'6. FTNC Autres (inclus)'!W534</f>
        <v>0</v>
      </c>
      <c r="X534" s="443">
        <f>'2. FTNC CAN'!X534+'3. FTNC USD'!X534+'4. FTNC EUR'!X534+'5. FTNC GBP'!X534+'6. FTNC Autres (inclus)'!X534</f>
        <v>0</v>
      </c>
      <c r="Y534" s="444">
        <f>'2. FTNC CAN'!Y534+'3. FTNC USD'!Y534+'4. FTNC EUR'!Y534+'5. FTNC GBP'!Y534+'6. FTNC Autres (inclus)'!Y534</f>
        <v>0</v>
      </c>
      <c r="Z534" s="443">
        <f>'2. FTNC CAN'!Z534+'3. FTNC USD'!Z534+'4. FTNC EUR'!Z534+'5. FTNC GBP'!Z534+'6. FTNC Autres (inclus)'!Z534</f>
        <v>0</v>
      </c>
      <c r="AA534" s="444">
        <f>'2. FTNC CAN'!AA534+'3. FTNC USD'!AA534+'4. FTNC EUR'!AA534+'5. FTNC GBP'!AA534+'6. FTNC Autres (inclus)'!AA534</f>
        <v>0</v>
      </c>
      <c r="AB534" s="447">
        <f>'2. FTNC CAN'!AB534+'3. FTNC USD'!AB534+'4. FTNC EUR'!AB534+'5. FTNC GBP'!AB534+'6. FTNC Autres (inclus)'!AB534</f>
        <v>0</v>
      </c>
      <c r="AC534" s="441">
        <f>'2. FTNC CAN'!AC534+'3. FTNC USD'!AC534+'4. FTNC EUR'!AC534+'5. FTNC GBP'!AC534+'6. FTNC Autres (inclus)'!AC534</f>
        <v>0</v>
      </c>
      <c r="AD534" s="996"/>
      <c r="AE534" s="997"/>
      <c r="AF534" s="998"/>
    </row>
    <row r="535" spans="1:32" ht="15" customHeight="1" x14ac:dyDescent="0.2">
      <c r="A535" s="232">
        <v>140</v>
      </c>
      <c r="B535" s="507"/>
      <c r="C535" s="267"/>
      <c r="D535" s="267"/>
      <c r="E535" s="483"/>
      <c r="F535" s="915" t="s">
        <v>115</v>
      </c>
      <c r="G535" s="916"/>
      <c r="H535" s="916"/>
      <c r="I535" s="916"/>
      <c r="J535" s="916"/>
      <c r="K535" s="916"/>
      <c r="L535" s="917"/>
      <c r="M535" s="441">
        <f>'2. FTNC CAN'!M535+'3. FTNC USD'!M535+'4. FTNC EUR'!M535+'5. FTNC GBP'!M535+'6. FTNC Autres (inclus)'!M535</f>
        <v>0</v>
      </c>
      <c r="N535" s="446">
        <f>'2. FTNC CAN'!N535+'3. FTNC USD'!N535+'4. FTNC EUR'!N535+'5. FTNC GBP'!N535+'6. FTNC Autres (inclus)'!N535</f>
        <v>0</v>
      </c>
      <c r="O535" s="443">
        <f>'2. FTNC CAN'!O535+'3. FTNC USD'!O535+'4. FTNC EUR'!O535+'5. FTNC GBP'!O535+'6. FTNC Autres (inclus)'!O535</f>
        <v>0</v>
      </c>
      <c r="P535" s="443">
        <f>'2. FTNC CAN'!P535+'3. FTNC USD'!P535+'4. FTNC EUR'!P535+'5. FTNC GBP'!P535+'6. FTNC Autres (inclus)'!P535</f>
        <v>0</v>
      </c>
      <c r="Q535" s="445">
        <f>'2. FTNC CAN'!Q535+'3. FTNC USD'!Q535+'4. FTNC EUR'!Q535+'5. FTNC GBP'!Q535+'6. FTNC Autres (inclus)'!Q535</f>
        <v>0</v>
      </c>
      <c r="R535" s="443">
        <f>'2. FTNC CAN'!R535+'3. FTNC USD'!R535+'4. FTNC EUR'!R535+'5. FTNC GBP'!R535+'6. FTNC Autres (inclus)'!R535</f>
        <v>0</v>
      </c>
      <c r="S535" s="444">
        <f>'2. FTNC CAN'!S535+'3. FTNC USD'!S535+'4. FTNC EUR'!S535+'5. FTNC GBP'!S535+'6. FTNC Autres (inclus)'!S535</f>
        <v>0</v>
      </c>
      <c r="T535" s="443">
        <f>'2. FTNC CAN'!T535+'3. FTNC USD'!T535+'4. FTNC EUR'!T535+'5. FTNC GBP'!T535+'6. FTNC Autres (inclus)'!T535</f>
        <v>0</v>
      </c>
      <c r="U535" s="444">
        <f>'2. FTNC CAN'!U535+'3. FTNC USD'!U535+'4. FTNC EUR'!U535+'5. FTNC GBP'!U535+'6. FTNC Autres (inclus)'!U535</f>
        <v>0</v>
      </c>
      <c r="V535" s="443">
        <f>'2. FTNC CAN'!V535+'3. FTNC USD'!V535+'4. FTNC EUR'!V535+'5. FTNC GBP'!V535+'6. FTNC Autres (inclus)'!V535</f>
        <v>0</v>
      </c>
      <c r="W535" s="444">
        <f>'2. FTNC CAN'!W535+'3. FTNC USD'!W535+'4. FTNC EUR'!W535+'5. FTNC GBP'!W535+'6. FTNC Autres (inclus)'!W535</f>
        <v>0</v>
      </c>
      <c r="X535" s="443">
        <f>'2. FTNC CAN'!X535+'3. FTNC USD'!X535+'4. FTNC EUR'!X535+'5. FTNC GBP'!X535+'6. FTNC Autres (inclus)'!X535</f>
        <v>0</v>
      </c>
      <c r="Y535" s="444">
        <f>'2. FTNC CAN'!Y535+'3. FTNC USD'!Y535+'4. FTNC EUR'!Y535+'5. FTNC GBP'!Y535+'6. FTNC Autres (inclus)'!Y535</f>
        <v>0</v>
      </c>
      <c r="Z535" s="443">
        <f>'2. FTNC CAN'!Z535+'3. FTNC USD'!Z535+'4. FTNC EUR'!Z535+'5. FTNC GBP'!Z535+'6. FTNC Autres (inclus)'!Z535</f>
        <v>0</v>
      </c>
      <c r="AA535" s="444">
        <f>'2. FTNC CAN'!AA535+'3. FTNC USD'!AA535+'4. FTNC EUR'!AA535+'5. FTNC GBP'!AA535+'6. FTNC Autres (inclus)'!AA535</f>
        <v>0</v>
      </c>
      <c r="AB535" s="447">
        <f>'2. FTNC CAN'!AB535+'3. FTNC USD'!AB535+'4. FTNC EUR'!AB535+'5. FTNC GBP'!AB535+'6. FTNC Autres (inclus)'!AB535</f>
        <v>0</v>
      </c>
      <c r="AC535" s="441">
        <f>'2. FTNC CAN'!AC535+'3. FTNC USD'!AC535+'4. FTNC EUR'!AC535+'5. FTNC GBP'!AC535+'6. FTNC Autres (inclus)'!AC535</f>
        <v>0</v>
      </c>
      <c r="AD535" s="996"/>
      <c r="AE535" s="997"/>
      <c r="AF535" s="998"/>
    </row>
    <row r="536" spans="1:32" ht="15" customHeight="1" x14ac:dyDescent="0.2">
      <c r="A536" s="232">
        <v>141</v>
      </c>
      <c r="B536" s="507"/>
      <c r="C536" s="267"/>
      <c r="D536" s="267"/>
      <c r="E536" s="483"/>
      <c r="F536" s="859" t="s">
        <v>558</v>
      </c>
      <c r="G536" s="860"/>
      <c r="H536" s="860"/>
      <c r="I536" s="860"/>
      <c r="J536" s="860"/>
      <c r="K536" s="860"/>
      <c r="L536" s="861"/>
      <c r="M536" s="441">
        <f>'2. FTNC CAN'!M536+'3. FTNC USD'!M536+'4. FTNC EUR'!M536+'5. FTNC GBP'!M536+'6. FTNC Autres (inclus)'!M536</f>
        <v>0</v>
      </c>
      <c r="N536" s="446">
        <f>'2. FTNC CAN'!N536+'3. FTNC USD'!N536+'4. FTNC EUR'!N536+'5. FTNC GBP'!N536+'6. FTNC Autres (inclus)'!N536</f>
        <v>0</v>
      </c>
      <c r="O536" s="443">
        <f>'2. FTNC CAN'!O536+'3. FTNC USD'!O536+'4. FTNC EUR'!O536+'5. FTNC GBP'!O536+'6. FTNC Autres (inclus)'!O536</f>
        <v>0</v>
      </c>
      <c r="P536" s="443">
        <f>'2. FTNC CAN'!P536+'3. FTNC USD'!P536+'4. FTNC EUR'!P536+'5. FTNC GBP'!P536+'6. FTNC Autres (inclus)'!P536</f>
        <v>0</v>
      </c>
      <c r="Q536" s="445">
        <f>'2. FTNC CAN'!Q536+'3. FTNC USD'!Q536+'4. FTNC EUR'!Q536+'5. FTNC GBP'!Q536+'6. FTNC Autres (inclus)'!Q536</f>
        <v>0</v>
      </c>
      <c r="R536" s="443">
        <f>'2. FTNC CAN'!R536+'3. FTNC USD'!R536+'4. FTNC EUR'!R536+'5. FTNC GBP'!R536+'6. FTNC Autres (inclus)'!R536</f>
        <v>0</v>
      </c>
      <c r="S536" s="444">
        <f>'2. FTNC CAN'!S536+'3. FTNC USD'!S536+'4. FTNC EUR'!S536+'5. FTNC GBP'!S536+'6. FTNC Autres (inclus)'!S536</f>
        <v>0</v>
      </c>
      <c r="T536" s="443">
        <f>'2. FTNC CAN'!T536+'3. FTNC USD'!T536+'4. FTNC EUR'!T536+'5. FTNC GBP'!T536+'6. FTNC Autres (inclus)'!T536</f>
        <v>0</v>
      </c>
      <c r="U536" s="444">
        <f>'2. FTNC CAN'!U536+'3. FTNC USD'!U536+'4. FTNC EUR'!U536+'5. FTNC GBP'!U536+'6. FTNC Autres (inclus)'!U536</f>
        <v>0</v>
      </c>
      <c r="V536" s="443">
        <f>'2. FTNC CAN'!V536+'3. FTNC USD'!V536+'4. FTNC EUR'!V536+'5. FTNC GBP'!V536+'6. FTNC Autres (inclus)'!V536</f>
        <v>0</v>
      </c>
      <c r="W536" s="444">
        <f>'2. FTNC CAN'!W536+'3. FTNC USD'!W536+'4. FTNC EUR'!W536+'5. FTNC GBP'!W536+'6. FTNC Autres (inclus)'!W536</f>
        <v>0</v>
      </c>
      <c r="X536" s="443">
        <f>'2. FTNC CAN'!X536+'3. FTNC USD'!X536+'4. FTNC EUR'!X536+'5. FTNC GBP'!X536+'6. FTNC Autres (inclus)'!X536</f>
        <v>0</v>
      </c>
      <c r="Y536" s="444">
        <f>'2. FTNC CAN'!Y536+'3. FTNC USD'!Y536+'4. FTNC EUR'!Y536+'5. FTNC GBP'!Y536+'6. FTNC Autres (inclus)'!Y536</f>
        <v>0</v>
      </c>
      <c r="Z536" s="443">
        <f>'2. FTNC CAN'!Z536+'3. FTNC USD'!Z536+'4. FTNC EUR'!Z536+'5. FTNC GBP'!Z536+'6. FTNC Autres (inclus)'!Z536</f>
        <v>0</v>
      </c>
      <c r="AA536" s="444">
        <f>'2. FTNC CAN'!AA536+'3. FTNC USD'!AA536+'4. FTNC EUR'!AA536+'5. FTNC GBP'!AA536+'6. FTNC Autres (inclus)'!AA536</f>
        <v>0</v>
      </c>
      <c r="AB536" s="447">
        <f>'2. FTNC CAN'!AB536+'3. FTNC USD'!AB536+'4. FTNC EUR'!AB536+'5. FTNC GBP'!AB536+'6. FTNC Autres (inclus)'!AB536</f>
        <v>0</v>
      </c>
      <c r="AC536" s="441">
        <f>'2. FTNC CAN'!AC536+'3. FTNC USD'!AC536+'4. FTNC EUR'!AC536+'5. FTNC GBP'!AC536+'6. FTNC Autres (inclus)'!AC536</f>
        <v>0</v>
      </c>
      <c r="AD536" s="996"/>
      <c r="AE536" s="997"/>
      <c r="AF536" s="998"/>
    </row>
    <row r="537" spans="1:32" ht="15" customHeight="1" x14ac:dyDescent="0.2">
      <c r="A537" s="232">
        <v>142</v>
      </c>
      <c r="B537" s="507"/>
      <c r="C537" s="267"/>
      <c r="D537" s="844" t="s">
        <v>22</v>
      </c>
      <c r="E537" s="845"/>
      <c r="F537" s="845"/>
      <c r="G537" s="845"/>
      <c r="H537" s="845"/>
      <c r="I537" s="845"/>
      <c r="J537" s="845"/>
      <c r="K537" s="845"/>
      <c r="L537" s="845"/>
      <c r="M537" s="845"/>
      <c r="N537" s="845"/>
      <c r="O537" s="845"/>
      <c r="P537" s="845"/>
      <c r="Q537" s="845"/>
      <c r="R537" s="845"/>
      <c r="S537" s="845"/>
      <c r="T537" s="845"/>
      <c r="U537" s="845"/>
      <c r="V537" s="845"/>
      <c r="W537" s="845"/>
      <c r="X537" s="845"/>
      <c r="Y537" s="845"/>
      <c r="Z537" s="845"/>
      <c r="AA537" s="845"/>
      <c r="AB537" s="845"/>
      <c r="AC537" s="845"/>
      <c r="AD537" s="845"/>
      <c r="AE537" s="845"/>
      <c r="AF537" s="846"/>
    </row>
    <row r="538" spans="1:32" ht="15" customHeight="1" x14ac:dyDescent="0.2">
      <c r="A538" s="232">
        <v>143</v>
      </c>
      <c r="B538" s="507"/>
      <c r="C538" s="267"/>
      <c r="D538" s="267"/>
      <c r="E538" s="853" t="s">
        <v>118</v>
      </c>
      <c r="F538" s="854"/>
      <c r="G538" s="854"/>
      <c r="H538" s="854"/>
      <c r="I538" s="854"/>
      <c r="J538" s="854"/>
      <c r="K538" s="854"/>
      <c r="L538" s="855"/>
      <c r="M538" s="407">
        <f>SUBTOTAL(9,M539:M540)</f>
        <v>0</v>
      </c>
      <c r="N538" s="410">
        <f t="shared" ref="N538:AC538" si="510">SUBTOTAL(9,N539:N540)</f>
        <v>0</v>
      </c>
      <c r="O538" s="414">
        <f t="shared" si="510"/>
        <v>0</v>
      </c>
      <c r="P538" s="413">
        <f t="shared" si="510"/>
        <v>0</v>
      </c>
      <c r="Q538" s="415">
        <f t="shared" si="510"/>
        <v>0</v>
      </c>
      <c r="R538" s="414">
        <f t="shared" si="510"/>
        <v>0</v>
      </c>
      <c r="S538" s="414">
        <f t="shared" si="510"/>
        <v>0</v>
      </c>
      <c r="T538" s="414">
        <f t="shared" si="510"/>
        <v>0</v>
      </c>
      <c r="U538" s="414">
        <f t="shared" si="510"/>
        <v>0</v>
      </c>
      <c r="V538" s="414">
        <f t="shared" si="510"/>
        <v>0</v>
      </c>
      <c r="W538" s="414">
        <f t="shared" si="510"/>
        <v>0</v>
      </c>
      <c r="X538" s="414">
        <f t="shared" si="510"/>
        <v>0</v>
      </c>
      <c r="Y538" s="414">
        <f t="shared" si="510"/>
        <v>0</v>
      </c>
      <c r="Z538" s="414">
        <f t="shared" si="510"/>
        <v>0</v>
      </c>
      <c r="AA538" s="414">
        <f t="shared" si="510"/>
        <v>0</v>
      </c>
      <c r="AB538" s="424">
        <f t="shared" si="510"/>
        <v>0</v>
      </c>
      <c r="AC538" s="407">
        <f t="shared" si="510"/>
        <v>0</v>
      </c>
      <c r="AD538" s="996"/>
      <c r="AE538" s="997"/>
      <c r="AF538" s="998"/>
    </row>
    <row r="539" spans="1:32" ht="15" customHeight="1" x14ac:dyDescent="0.2">
      <c r="A539" s="232">
        <v>144</v>
      </c>
      <c r="B539" s="507"/>
      <c r="C539" s="267"/>
      <c r="D539" s="267"/>
      <c r="E539" s="483"/>
      <c r="F539" s="856" t="s">
        <v>124</v>
      </c>
      <c r="G539" s="857"/>
      <c r="H539" s="857"/>
      <c r="I539" s="857"/>
      <c r="J539" s="857"/>
      <c r="K539" s="857"/>
      <c r="L539" s="858"/>
      <c r="M539" s="441">
        <f>'2. FTNC CAN'!M539+'3. FTNC USD'!M539+'4. FTNC EUR'!M539+'5. FTNC GBP'!M539+'6. FTNC Autres (inclus)'!M539</f>
        <v>0</v>
      </c>
      <c r="N539" s="446">
        <f>'2. FTNC CAN'!N539+'3. FTNC USD'!N539+'4. FTNC EUR'!N539+'5. FTNC GBP'!N539+'6. FTNC Autres (inclus)'!N539</f>
        <v>0</v>
      </c>
      <c r="O539" s="443">
        <f>'2. FTNC CAN'!O539+'3. FTNC USD'!O539+'4. FTNC EUR'!O539+'5. FTNC GBP'!O539+'6. FTNC Autres (inclus)'!O539</f>
        <v>0</v>
      </c>
      <c r="P539" s="443">
        <f>'2. FTNC CAN'!P539+'3. FTNC USD'!P539+'4. FTNC EUR'!P539+'5. FTNC GBP'!P539+'6. FTNC Autres (inclus)'!P539</f>
        <v>0</v>
      </c>
      <c r="Q539" s="445">
        <f>'2. FTNC CAN'!Q539+'3. FTNC USD'!Q539+'4. FTNC EUR'!Q539+'5. FTNC GBP'!Q539+'6. FTNC Autres (inclus)'!Q539</f>
        <v>0</v>
      </c>
      <c r="R539" s="443">
        <f>'2. FTNC CAN'!R539+'3. FTNC USD'!R539+'4. FTNC EUR'!R539+'5. FTNC GBP'!R539+'6. FTNC Autres (inclus)'!R539</f>
        <v>0</v>
      </c>
      <c r="S539" s="444">
        <f>'2. FTNC CAN'!S539+'3. FTNC USD'!S539+'4. FTNC EUR'!S539+'5. FTNC GBP'!S539+'6. FTNC Autres (inclus)'!S539</f>
        <v>0</v>
      </c>
      <c r="T539" s="443">
        <f>'2. FTNC CAN'!T539+'3. FTNC USD'!T539+'4. FTNC EUR'!T539+'5. FTNC GBP'!T539+'6. FTNC Autres (inclus)'!T539</f>
        <v>0</v>
      </c>
      <c r="U539" s="444">
        <f>'2. FTNC CAN'!U539+'3. FTNC USD'!U539+'4. FTNC EUR'!U539+'5. FTNC GBP'!U539+'6. FTNC Autres (inclus)'!U539</f>
        <v>0</v>
      </c>
      <c r="V539" s="443">
        <f>'2. FTNC CAN'!V539+'3. FTNC USD'!V539+'4. FTNC EUR'!V539+'5. FTNC GBP'!V539+'6. FTNC Autres (inclus)'!V539</f>
        <v>0</v>
      </c>
      <c r="W539" s="444">
        <f>'2. FTNC CAN'!W539+'3. FTNC USD'!W539+'4. FTNC EUR'!W539+'5. FTNC GBP'!W539+'6. FTNC Autres (inclus)'!W539</f>
        <v>0</v>
      </c>
      <c r="X539" s="443">
        <f>'2. FTNC CAN'!X539+'3. FTNC USD'!X539+'4. FTNC EUR'!X539+'5. FTNC GBP'!X539+'6. FTNC Autres (inclus)'!X539</f>
        <v>0</v>
      </c>
      <c r="Y539" s="444">
        <f>'2. FTNC CAN'!Y539+'3. FTNC USD'!Y539+'4. FTNC EUR'!Y539+'5. FTNC GBP'!Y539+'6. FTNC Autres (inclus)'!Y539</f>
        <v>0</v>
      </c>
      <c r="Z539" s="443">
        <f>'2. FTNC CAN'!Z539+'3. FTNC USD'!Z539+'4. FTNC EUR'!Z539+'5. FTNC GBP'!Z539+'6. FTNC Autres (inclus)'!Z539</f>
        <v>0</v>
      </c>
      <c r="AA539" s="444">
        <f>'2. FTNC CAN'!AA539+'3. FTNC USD'!AA539+'4. FTNC EUR'!AA539+'5. FTNC GBP'!AA539+'6. FTNC Autres (inclus)'!AA539</f>
        <v>0</v>
      </c>
      <c r="AB539" s="447">
        <f>'2. FTNC CAN'!AB539+'3. FTNC USD'!AB539+'4. FTNC EUR'!AB539+'5. FTNC GBP'!AB539+'6. FTNC Autres (inclus)'!AB539</f>
        <v>0</v>
      </c>
      <c r="AC539" s="441">
        <f>'2. FTNC CAN'!AC539+'3. FTNC USD'!AC539+'4. FTNC EUR'!AC539+'5. FTNC GBP'!AC539+'6. FTNC Autres (inclus)'!AC539</f>
        <v>0</v>
      </c>
      <c r="AD539" s="996"/>
      <c r="AE539" s="997"/>
      <c r="AF539" s="998"/>
    </row>
    <row r="540" spans="1:32" ht="15" customHeight="1" x14ac:dyDescent="0.2">
      <c r="A540" s="232">
        <v>145</v>
      </c>
      <c r="B540" s="507"/>
      <c r="C540" s="267"/>
      <c r="D540" s="267"/>
      <c r="E540" s="483"/>
      <c r="F540" s="859" t="s">
        <v>571</v>
      </c>
      <c r="G540" s="860"/>
      <c r="H540" s="860"/>
      <c r="I540" s="860"/>
      <c r="J540" s="860"/>
      <c r="K540" s="860"/>
      <c r="L540" s="861"/>
      <c r="M540" s="441">
        <f>'2. FTNC CAN'!M540+'3. FTNC USD'!M540+'4. FTNC EUR'!M540+'5. FTNC GBP'!M540+'6. FTNC Autres (inclus)'!M540</f>
        <v>0</v>
      </c>
      <c r="N540" s="446">
        <f>'2. FTNC CAN'!N540+'3. FTNC USD'!N540+'4. FTNC EUR'!N540+'5. FTNC GBP'!N540+'6. FTNC Autres (inclus)'!N540</f>
        <v>0</v>
      </c>
      <c r="O540" s="443">
        <f>'2. FTNC CAN'!O540+'3. FTNC USD'!O540+'4. FTNC EUR'!O540+'5. FTNC GBP'!O540+'6. FTNC Autres (inclus)'!O540</f>
        <v>0</v>
      </c>
      <c r="P540" s="443">
        <f>'2. FTNC CAN'!P540+'3. FTNC USD'!P540+'4. FTNC EUR'!P540+'5. FTNC GBP'!P540+'6. FTNC Autres (inclus)'!P540</f>
        <v>0</v>
      </c>
      <c r="Q540" s="445">
        <f>'2. FTNC CAN'!Q540+'3. FTNC USD'!Q540+'4. FTNC EUR'!Q540+'5. FTNC GBP'!Q540+'6. FTNC Autres (inclus)'!Q540</f>
        <v>0</v>
      </c>
      <c r="R540" s="443">
        <f>'2. FTNC CAN'!R540+'3. FTNC USD'!R540+'4. FTNC EUR'!R540+'5. FTNC GBP'!R540+'6. FTNC Autres (inclus)'!R540</f>
        <v>0</v>
      </c>
      <c r="S540" s="444">
        <f>'2. FTNC CAN'!S540+'3. FTNC USD'!S540+'4. FTNC EUR'!S540+'5. FTNC GBP'!S540+'6. FTNC Autres (inclus)'!S540</f>
        <v>0</v>
      </c>
      <c r="T540" s="443">
        <f>'2. FTNC CAN'!T540+'3. FTNC USD'!T540+'4. FTNC EUR'!T540+'5. FTNC GBP'!T540+'6. FTNC Autres (inclus)'!T540</f>
        <v>0</v>
      </c>
      <c r="U540" s="444">
        <f>'2. FTNC CAN'!U540+'3. FTNC USD'!U540+'4. FTNC EUR'!U540+'5. FTNC GBP'!U540+'6. FTNC Autres (inclus)'!U540</f>
        <v>0</v>
      </c>
      <c r="V540" s="443">
        <f>'2. FTNC CAN'!V540+'3. FTNC USD'!V540+'4. FTNC EUR'!V540+'5. FTNC GBP'!V540+'6. FTNC Autres (inclus)'!V540</f>
        <v>0</v>
      </c>
      <c r="W540" s="444">
        <f>'2. FTNC CAN'!W540+'3. FTNC USD'!W540+'4. FTNC EUR'!W540+'5. FTNC GBP'!W540+'6. FTNC Autres (inclus)'!W540</f>
        <v>0</v>
      </c>
      <c r="X540" s="443">
        <f>'2. FTNC CAN'!X540+'3. FTNC USD'!X540+'4. FTNC EUR'!X540+'5. FTNC GBP'!X540+'6. FTNC Autres (inclus)'!X540</f>
        <v>0</v>
      </c>
      <c r="Y540" s="444">
        <f>'2. FTNC CAN'!Y540+'3. FTNC USD'!Y540+'4. FTNC EUR'!Y540+'5. FTNC GBP'!Y540+'6. FTNC Autres (inclus)'!Y540</f>
        <v>0</v>
      </c>
      <c r="Z540" s="443">
        <f>'2. FTNC CAN'!Z540+'3. FTNC USD'!Z540+'4. FTNC EUR'!Z540+'5. FTNC GBP'!Z540+'6. FTNC Autres (inclus)'!Z540</f>
        <v>0</v>
      </c>
      <c r="AA540" s="444">
        <f>'2. FTNC CAN'!AA540+'3. FTNC USD'!AA540+'4. FTNC EUR'!AA540+'5. FTNC GBP'!AA540+'6. FTNC Autres (inclus)'!AA540</f>
        <v>0</v>
      </c>
      <c r="AB540" s="447">
        <f>'2. FTNC CAN'!AB540+'3. FTNC USD'!AB540+'4. FTNC EUR'!AB540+'5. FTNC GBP'!AB540+'6. FTNC Autres (inclus)'!AB540</f>
        <v>0</v>
      </c>
      <c r="AC540" s="441">
        <f>'2. FTNC CAN'!AC540+'3. FTNC USD'!AC540+'4. FTNC EUR'!AC540+'5. FTNC GBP'!AC540+'6. FTNC Autres (inclus)'!AC540</f>
        <v>0</v>
      </c>
      <c r="AD540" s="996"/>
      <c r="AE540" s="997"/>
      <c r="AF540" s="998"/>
    </row>
    <row r="541" spans="1:32" ht="15" customHeight="1" x14ac:dyDescent="0.2">
      <c r="A541" s="232">
        <v>146</v>
      </c>
      <c r="B541" s="507"/>
      <c r="C541" s="267"/>
      <c r="D541" s="267"/>
      <c r="E541" s="853" t="s">
        <v>119</v>
      </c>
      <c r="F541" s="854"/>
      <c r="G541" s="854"/>
      <c r="H541" s="854"/>
      <c r="I541" s="854"/>
      <c r="J541" s="854"/>
      <c r="K541" s="854"/>
      <c r="L541" s="855"/>
      <c r="M541" s="407">
        <f>SUBTOTAL(9,M542:M544)</f>
        <v>0</v>
      </c>
      <c r="N541" s="410">
        <f t="shared" ref="N541:AC541" si="511">SUBTOTAL(9,N542:N544)</f>
        <v>0</v>
      </c>
      <c r="O541" s="414">
        <f t="shared" si="511"/>
        <v>0</v>
      </c>
      <c r="P541" s="413">
        <f t="shared" si="511"/>
        <v>0</v>
      </c>
      <c r="Q541" s="415">
        <f t="shared" si="511"/>
        <v>0</v>
      </c>
      <c r="R541" s="414">
        <f t="shared" si="511"/>
        <v>0</v>
      </c>
      <c r="S541" s="414">
        <f t="shared" si="511"/>
        <v>0</v>
      </c>
      <c r="T541" s="414">
        <f t="shared" si="511"/>
        <v>0</v>
      </c>
      <c r="U541" s="414">
        <f t="shared" si="511"/>
        <v>0</v>
      </c>
      <c r="V541" s="414">
        <f t="shared" si="511"/>
        <v>0</v>
      </c>
      <c r="W541" s="414">
        <f t="shared" si="511"/>
        <v>0</v>
      </c>
      <c r="X541" s="414">
        <f t="shared" si="511"/>
        <v>0</v>
      </c>
      <c r="Y541" s="414">
        <f t="shared" si="511"/>
        <v>0</v>
      </c>
      <c r="Z541" s="414">
        <f t="shared" si="511"/>
        <v>0</v>
      </c>
      <c r="AA541" s="414">
        <f t="shared" si="511"/>
        <v>0</v>
      </c>
      <c r="AB541" s="424">
        <f t="shared" si="511"/>
        <v>0</v>
      </c>
      <c r="AC541" s="407">
        <f t="shared" si="511"/>
        <v>0</v>
      </c>
      <c r="AD541" s="996"/>
      <c r="AE541" s="997"/>
      <c r="AF541" s="998"/>
    </row>
    <row r="542" spans="1:32" ht="15" customHeight="1" x14ac:dyDescent="0.2">
      <c r="A542" s="232">
        <v>147</v>
      </c>
      <c r="B542" s="507"/>
      <c r="C542" s="267"/>
      <c r="D542" s="267"/>
      <c r="E542" s="483"/>
      <c r="F542" s="856" t="s">
        <v>116</v>
      </c>
      <c r="G542" s="857"/>
      <c r="H542" s="857"/>
      <c r="I542" s="857"/>
      <c r="J542" s="857"/>
      <c r="K542" s="857"/>
      <c r="L542" s="858"/>
      <c r="M542" s="441">
        <f>'2. FTNC CAN'!M542+'3. FTNC USD'!M542+'4. FTNC EUR'!M542+'5. FTNC GBP'!M542+'6. FTNC Autres (inclus)'!M542</f>
        <v>0</v>
      </c>
      <c r="N542" s="446">
        <f>'2. FTNC CAN'!N542+'3. FTNC USD'!N542+'4. FTNC EUR'!N542+'5. FTNC GBP'!N542+'6. FTNC Autres (inclus)'!N542</f>
        <v>0</v>
      </c>
      <c r="O542" s="443">
        <f>'2. FTNC CAN'!O542+'3. FTNC USD'!O542+'4. FTNC EUR'!O542+'5. FTNC GBP'!O542+'6. FTNC Autres (inclus)'!O542</f>
        <v>0</v>
      </c>
      <c r="P542" s="443">
        <f>'2. FTNC CAN'!P542+'3. FTNC USD'!P542+'4. FTNC EUR'!P542+'5. FTNC GBP'!P542+'6. FTNC Autres (inclus)'!P542</f>
        <v>0</v>
      </c>
      <c r="Q542" s="445">
        <f>'2. FTNC CAN'!Q542+'3. FTNC USD'!Q542+'4. FTNC EUR'!Q542+'5. FTNC GBP'!Q542+'6. FTNC Autres (inclus)'!Q542</f>
        <v>0</v>
      </c>
      <c r="R542" s="443">
        <f>'2. FTNC CAN'!R542+'3. FTNC USD'!R542+'4. FTNC EUR'!R542+'5. FTNC GBP'!R542+'6. FTNC Autres (inclus)'!R542</f>
        <v>0</v>
      </c>
      <c r="S542" s="444">
        <f>'2. FTNC CAN'!S542+'3. FTNC USD'!S542+'4. FTNC EUR'!S542+'5. FTNC GBP'!S542+'6. FTNC Autres (inclus)'!S542</f>
        <v>0</v>
      </c>
      <c r="T542" s="443">
        <f>'2. FTNC CAN'!T542+'3. FTNC USD'!T542+'4. FTNC EUR'!T542+'5. FTNC GBP'!T542+'6. FTNC Autres (inclus)'!T542</f>
        <v>0</v>
      </c>
      <c r="U542" s="444">
        <f>'2. FTNC CAN'!U542+'3. FTNC USD'!U542+'4. FTNC EUR'!U542+'5. FTNC GBP'!U542+'6. FTNC Autres (inclus)'!U542</f>
        <v>0</v>
      </c>
      <c r="V542" s="443">
        <f>'2. FTNC CAN'!V542+'3. FTNC USD'!V542+'4. FTNC EUR'!V542+'5. FTNC GBP'!V542+'6. FTNC Autres (inclus)'!V542</f>
        <v>0</v>
      </c>
      <c r="W542" s="444">
        <f>'2. FTNC CAN'!W542+'3. FTNC USD'!W542+'4. FTNC EUR'!W542+'5. FTNC GBP'!W542+'6. FTNC Autres (inclus)'!W542</f>
        <v>0</v>
      </c>
      <c r="X542" s="443">
        <f>'2. FTNC CAN'!X542+'3. FTNC USD'!X542+'4. FTNC EUR'!X542+'5. FTNC GBP'!X542+'6. FTNC Autres (inclus)'!X542</f>
        <v>0</v>
      </c>
      <c r="Y542" s="444">
        <f>'2. FTNC CAN'!Y542+'3. FTNC USD'!Y542+'4. FTNC EUR'!Y542+'5. FTNC GBP'!Y542+'6. FTNC Autres (inclus)'!Y542</f>
        <v>0</v>
      </c>
      <c r="Z542" s="443">
        <f>'2. FTNC CAN'!Z542+'3. FTNC USD'!Z542+'4. FTNC EUR'!Z542+'5. FTNC GBP'!Z542+'6. FTNC Autres (inclus)'!Z542</f>
        <v>0</v>
      </c>
      <c r="AA542" s="444">
        <f>'2. FTNC CAN'!AA542+'3. FTNC USD'!AA542+'4. FTNC EUR'!AA542+'5. FTNC GBP'!AA542+'6. FTNC Autres (inclus)'!AA542</f>
        <v>0</v>
      </c>
      <c r="AB542" s="447">
        <f>'2. FTNC CAN'!AB542+'3. FTNC USD'!AB542+'4. FTNC EUR'!AB542+'5. FTNC GBP'!AB542+'6. FTNC Autres (inclus)'!AB542</f>
        <v>0</v>
      </c>
      <c r="AC542" s="441">
        <f>'2. FTNC CAN'!AC542+'3. FTNC USD'!AC542+'4. FTNC EUR'!AC542+'5. FTNC GBP'!AC542+'6. FTNC Autres (inclus)'!AC542</f>
        <v>0</v>
      </c>
      <c r="AD542" s="996"/>
      <c r="AE542" s="997"/>
      <c r="AF542" s="998"/>
    </row>
    <row r="543" spans="1:32" ht="15" customHeight="1" x14ac:dyDescent="0.2">
      <c r="A543" s="232">
        <v>148</v>
      </c>
      <c r="B543" s="507"/>
      <c r="C543" s="267"/>
      <c r="D543" s="267"/>
      <c r="E543" s="483"/>
      <c r="F543" s="915" t="s">
        <v>567</v>
      </c>
      <c r="G543" s="916"/>
      <c r="H543" s="916"/>
      <c r="I543" s="916"/>
      <c r="J543" s="916"/>
      <c r="K543" s="916"/>
      <c r="L543" s="917"/>
      <c r="M543" s="441">
        <f>'2. FTNC CAN'!M543+'3. FTNC USD'!M543+'4. FTNC EUR'!M543+'5. FTNC GBP'!M543+'6. FTNC Autres (inclus)'!M543</f>
        <v>0</v>
      </c>
      <c r="N543" s="446">
        <f>'2. FTNC CAN'!N543+'3. FTNC USD'!N543+'4. FTNC EUR'!N543+'5. FTNC GBP'!N543+'6. FTNC Autres (inclus)'!N543</f>
        <v>0</v>
      </c>
      <c r="O543" s="443">
        <f>'2. FTNC CAN'!O543+'3. FTNC USD'!O543+'4. FTNC EUR'!O543+'5. FTNC GBP'!O543+'6. FTNC Autres (inclus)'!O543</f>
        <v>0</v>
      </c>
      <c r="P543" s="443">
        <f>'2. FTNC CAN'!P543+'3. FTNC USD'!P543+'4. FTNC EUR'!P543+'5. FTNC GBP'!P543+'6. FTNC Autres (inclus)'!P543</f>
        <v>0</v>
      </c>
      <c r="Q543" s="445">
        <f>'2. FTNC CAN'!Q543+'3. FTNC USD'!Q543+'4. FTNC EUR'!Q543+'5. FTNC GBP'!Q543+'6. FTNC Autres (inclus)'!Q543</f>
        <v>0</v>
      </c>
      <c r="R543" s="443">
        <f>'2. FTNC CAN'!R543+'3. FTNC USD'!R543+'4. FTNC EUR'!R543+'5. FTNC GBP'!R543+'6. FTNC Autres (inclus)'!R543</f>
        <v>0</v>
      </c>
      <c r="S543" s="444">
        <f>'2. FTNC CAN'!S543+'3. FTNC USD'!S543+'4. FTNC EUR'!S543+'5. FTNC GBP'!S543+'6. FTNC Autres (inclus)'!S543</f>
        <v>0</v>
      </c>
      <c r="T543" s="443">
        <f>'2. FTNC CAN'!T543+'3. FTNC USD'!T543+'4. FTNC EUR'!T543+'5. FTNC GBP'!T543+'6. FTNC Autres (inclus)'!T543</f>
        <v>0</v>
      </c>
      <c r="U543" s="444">
        <f>'2. FTNC CAN'!U543+'3. FTNC USD'!U543+'4. FTNC EUR'!U543+'5. FTNC GBP'!U543+'6. FTNC Autres (inclus)'!U543</f>
        <v>0</v>
      </c>
      <c r="V543" s="443">
        <f>'2. FTNC CAN'!V543+'3. FTNC USD'!V543+'4. FTNC EUR'!V543+'5. FTNC GBP'!V543+'6. FTNC Autres (inclus)'!V543</f>
        <v>0</v>
      </c>
      <c r="W543" s="444">
        <f>'2. FTNC CAN'!W543+'3. FTNC USD'!W543+'4. FTNC EUR'!W543+'5. FTNC GBP'!W543+'6. FTNC Autres (inclus)'!W543</f>
        <v>0</v>
      </c>
      <c r="X543" s="443">
        <f>'2. FTNC CAN'!X543+'3. FTNC USD'!X543+'4. FTNC EUR'!X543+'5. FTNC GBP'!X543+'6. FTNC Autres (inclus)'!X543</f>
        <v>0</v>
      </c>
      <c r="Y543" s="444">
        <f>'2. FTNC CAN'!Y543+'3. FTNC USD'!Y543+'4. FTNC EUR'!Y543+'5. FTNC GBP'!Y543+'6. FTNC Autres (inclus)'!Y543</f>
        <v>0</v>
      </c>
      <c r="Z543" s="443">
        <f>'2. FTNC CAN'!Z543+'3. FTNC USD'!Z543+'4. FTNC EUR'!Z543+'5. FTNC GBP'!Z543+'6. FTNC Autres (inclus)'!Z543</f>
        <v>0</v>
      </c>
      <c r="AA543" s="444">
        <f>'2. FTNC CAN'!AA543+'3. FTNC USD'!AA543+'4. FTNC EUR'!AA543+'5. FTNC GBP'!AA543+'6. FTNC Autres (inclus)'!AA543</f>
        <v>0</v>
      </c>
      <c r="AB543" s="447">
        <f>'2. FTNC CAN'!AB543+'3. FTNC USD'!AB543+'4. FTNC EUR'!AB543+'5. FTNC GBP'!AB543+'6. FTNC Autres (inclus)'!AB543</f>
        <v>0</v>
      </c>
      <c r="AC543" s="441">
        <f>'2. FTNC CAN'!AC543+'3. FTNC USD'!AC543+'4. FTNC EUR'!AC543+'5. FTNC GBP'!AC543+'6. FTNC Autres (inclus)'!AC543</f>
        <v>0</v>
      </c>
      <c r="AD543" s="996"/>
      <c r="AE543" s="997"/>
      <c r="AF543" s="998"/>
    </row>
    <row r="544" spans="1:32" ht="27.75" customHeight="1" x14ac:dyDescent="0.2">
      <c r="A544" s="232">
        <v>149</v>
      </c>
      <c r="B544" s="507"/>
      <c r="C544" s="267"/>
      <c r="D544" s="267"/>
      <c r="E544" s="483"/>
      <c r="F544" s="859" t="s">
        <v>431</v>
      </c>
      <c r="G544" s="860"/>
      <c r="H544" s="860"/>
      <c r="I544" s="860"/>
      <c r="J544" s="860"/>
      <c r="K544" s="860"/>
      <c r="L544" s="861"/>
      <c r="M544" s="441">
        <f>'2. FTNC CAN'!M544+'3. FTNC USD'!M544+'4. FTNC EUR'!M544+'5. FTNC GBP'!M544+'6. FTNC Autres (inclus)'!M544</f>
        <v>0</v>
      </c>
      <c r="N544" s="446">
        <f>'2. FTNC CAN'!N544+'3. FTNC USD'!N544+'4. FTNC EUR'!N544+'5. FTNC GBP'!N544+'6. FTNC Autres (inclus)'!N544</f>
        <v>0</v>
      </c>
      <c r="O544" s="443">
        <f>'2. FTNC CAN'!O544+'3. FTNC USD'!O544+'4. FTNC EUR'!O544+'5. FTNC GBP'!O544+'6. FTNC Autres (inclus)'!O544</f>
        <v>0</v>
      </c>
      <c r="P544" s="443">
        <f>'2. FTNC CAN'!P544+'3. FTNC USD'!P544+'4. FTNC EUR'!P544+'5. FTNC GBP'!P544+'6. FTNC Autres (inclus)'!P544</f>
        <v>0</v>
      </c>
      <c r="Q544" s="445">
        <f>'2. FTNC CAN'!Q544+'3. FTNC USD'!Q544+'4. FTNC EUR'!Q544+'5. FTNC GBP'!Q544+'6. FTNC Autres (inclus)'!Q544</f>
        <v>0</v>
      </c>
      <c r="R544" s="443">
        <f>'2. FTNC CAN'!R544+'3. FTNC USD'!R544+'4. FTNC EUR'!R544+'5. FTNC GBP'!R544+'6. FTNC Autres (inclus)'!R544</f>
        <v>0</v>
      </c>
      <c r="S544" s="444">
        <f>'2. FTNC CAN'!S544+'3. FTNC USD'!S544+'4. FTNC EUR'!S544+'5. FTNC GBP'!S544+'6. FTNC Autres (inclus)'!S544</f>
        <v>0</v>
      </c>
      <c r="T544" s="443">
        <f>'2. FTNC CAN'!T544+'3. FTNC USD'!T544+'4. FTNC EUR'!T544+'5. FTNC GBP'!T544+'6. FTNC Autres (inclus)'!T544</f>
        <v>0</v>
      </c>
      <c r="U544" s="444">
        <f>'2. FTNC CAN'!U544+'3. FTNC USD'!U544+'4. FTNC EUR'!U544+'5. FTNC GBP'!U544+'6. FTNC Autres (inclus)'!U544</f>
        <v>0</v>
      </c>
      <c r="V544" s="443">
        <f>'2. FTNC CAN'!V544+'3. FTNC USD'!V544+'4. FTNC EUR'!V544+'5. FTNC GBP'!V544+'6. FTNC Autres (inclus)'!V544</f>
        <v>0</v>
      </c>
      <c r="W544" s="444">
        <f>'2. FTNC CAN'!W544+'3. FTNC USD'!W544+'4. FTNC EUR'!W544+'5. FTNC GBP'!W544+'6. FTNC Autres (inclus)'!W544</f>
        <v>0</v>
      </c>
      <c r="X544" s="443">
        <f>'2. FTNC CAN'!X544+'3. FTNC USD'!X544+'4. FTNC EUR'!X544+'5. FTNC GBP'!X544+'6. FTNC Autres (inclus)'!X544</f>
        <v>0</v>
      </c>
      <c r="Y544" s="444">
        <f>'2. FTNC CAN'!Y544+'3. FTNC USD'!Y544+'4. FTNC EUR'!Y544+'5. FTNC GBP'!Y544+'6. FTNC Autres (inclus)'!Y544</f>
        <v>0</v>
      </c>
      <c r="Z544" s="443">
        <f>'2. FTNC CAN'!Z544+'3. FTNC USD'!Z544+'4. FTNC EUR'!Z544+'5. FTNC GBP'!Z544+'6. FTNC Autres (inclus)'!Z544</f>
        <v>0</v>
      </c>
      <c r="AA544" s="444">
        <f>'2. FTNC CAN'!AA544+'3. FTNC USD'!AA544+'4. FTNC EUR'!AA544+'5. FTNC GBP'!AA544+'6. FTNC Autres (inclus)'!AA544</f>
        <v>0</v>
      </c>
      <c r="AB544" s="447">
        <f>'2. FTNC CAN'!AB544+'3. FTNC USD'!AB544+'4. FTNC EUR'!AB544+'5. FTNC GBP'!AB544+'6. FTNC Autres (inclus)'!AB544</f>
        <v>0</v>
      </c>
      <c r="AC544" s="441">
        <f>'2. FTNC CAN'!AC544+'3. FTNC USD'!AC544+'4. FTNC EUR'!AC544+'5. FTNC GBP'!AC544+'6. FTNC Autres (inclus)'!AC544</f>
        <v>0</v>
      </c>
      <c r="AD544" s="996"/>
      <c r="AE544" s="997"/>
      <c r="AF544" s="998"/>
    </row>
    <row r="545" spans="1:32" ht="15" customHeight="1" x14ac:dyDescent="0.2">
      <c r="A545" s="232">
        <v>150</v>
      </c>
      <c r="B545" s="507"/>
      <c r="C545" s="267"/>
      <c r="D545" s="267"/>
      <c r="E545" s="853" t="s">
        <v>120</v>
      </c>
      <c r="F545" s="854"/>
      <c r="G545" s="854"/>
      <c r="H545" s="854"/>
      <c r="I545" s="854"/>
      <c r="J545" s="854"/>
      <c r="K545" s="854"/>
      <c r="L545" s="855"/>
      <c r="M545" s="407">
        <f>SUBTOTAL(9,M546:M547)</f>
        <v>0</v>
      </c>
      <c r="N545" s="410">
        <f t="shared" ref="N545" si="512">SUBTOTAL(9,N546:N547)</f>
        <v>0</v>
      </c>
      <c r="O545" s="414">
        <f t="shared" ref="O545" si="513">SUBTOTAL(9,O546:O547)</f>
        <v>0</v>
      </c>
      <c r="P545" s="413">
        <f t="shared" ref="P545" si="514">SUBTOTAL(9,P546:P547)</f>
        <v>0</v>
      </c>
      <c r="Q545" s="415">
        <f t="shared" ref="Q545" si="515">SUBTOTAL(9,Q546:Q547)</f>
        <v>0</v>
      </c>
      <c r="R545" s="414">
        <f t="shared" ref="R545" si="516">SUBTOTAL(9,R546:R547)</f>
        <v>0</v>
      </c>
      <c r="S545" s="414">
        <f t="shared" ref="S545" si="517">SUBTOTAL(9,S546:S547)</f>
        <v>0</v>
      </c>
      <c r="T545" s="414">
        <f t="shared" ref="T545" si="518">SUBTOTAL(9,T546:T547)</f>
        <v>0</v>
      </c>
      <c r="U545" s="414">
        <f t="shared" ref="U545" si="519">SUBTOTAL(9,U546:U547)</f>
        <v>0</v>
      </c>
      <c r="V545" s="414">
        <f t="shared" ref="V545" si="520">SUBTOTAL(9,V546:V547)</f>
        <v>0</v>
      </c>
      <c r="W545" s="414">
        <f t="shared" ref="W545" si="521">SUBTOTAL(9,W546:W547)</f>
        <v>0</v>
      </c>
      <c r="X545" s="414">
        <f t="shared" ref="X545" si="522">SUBTOTAL(9,X546:X547)</f>
        <v>0</v>
      </c>
      <c r="Y545" s="414">
        <f t="shared" ref="Y545" si="523">SUBTOTAL(9,Y546:Y547)</f>
        <v>0</v>
      </c>
      <c r="Z545" s="414">
        <f t="shared" ref="Z545" si="524">SUBTOTAL(9,Z546:Z547)</f>
        <v>0</v>
      </c>
      <c r="AA545" s="414">
        <f t="shared" ref="AA545" si="525">SUBTOTAL(9,AA546:AA547)</f>
        <v>0</v>
      </c>
      <c r="AB545" s="424">
        <f t="shared" ref="AB545" si="526">SUBTOTAL(9,AB546:AB547)</f>
        <v>0</v>
      </c>
      <c r="AC545" s="407">
        <f t="shared" ref="AC545" si="527">SUBTOTAL(9,AC546:AC547)</f>
        <v>0</v>
      </c>
      <c r="AD545" s="996"/>
      <c r="AE545" s="997"/>
      <c r="AF545" s="998"/>
    </row>
    <row r="546" spans="1:32" ht="15" customHeight="1" x14ac:dyDescent="0.2">
      <c r="A546" s="232">
        <v>151</v>
      </c>
      <c r="B546" s="507"/>
      <c r="C546" s="267"/>
      <c r="D546" s="267"/>
      <c r="E546" s="483"/>
      <c r="F546" s="856" t="s">
        <v>117</v>
      </c>
      <c r="G546" s="857"/>
      <c r="H546" s="857"/>
      <c r="I546" s="857"/>
      <c r="J546" s="857"/>
      <c r="K546" s="857"/>
      <c r="L546" s="858"/>
      <c r="M546" s="441">
        <f>'2. FTNC CAN'!M546+'3. FTNC USD'!M546+'4. FTNC EUR'!M546+'5. FTNC GBP'!M546+'6. FTNC Autres (inclus)'!M546</f>
        <v>0</v>
      </c>
      <c r="N546" s="446">
        <f>'2. FTNC CAN'!N546+'3. FTNC USD'!N546+'4. FTNC EUR'!N546+'5. FTNC GBP'!N546+'6. FTNC Autres (inclus)'!N546</f>
        <v>0</v>
      </c>
      <c r="O546" s="443">
        <f>'2. FTNC CAN'!O546+'3. FTNC USD'!O546+'4. FTNC EUR'!O546+'5. FTNC GBP'!O546+'6. FTNC Autres (inclus)'!O546</f>
        <v>0</v>
      </c>
      <c r="P546" s="443">
        <f>'2. FTNC CAN'!P546+'3. FTNC USD'!P546+'4. FTNC EUR'!P546+'5. FTNC GBP'!P546+'6. FTNC Autres (inclus)'!P546</f>
        <v>0</v>
      </c>
      <c r="Q546" s="445">
        <f>'2. FTNC CAN'!Q546+'3. FTNC USD'!Q546+'4. FTNC EUR'!Q546+'5. FTNC GBP'!Q546+'6. FTNC Autres (inclus)'!Q546</f>
        <v>0</v>
      </c>
      <c r="R546" s="443">
        <f>'2. FTNC CAN'!R546+'3. FTNC USD'!R546+'4. FTNC EUR'!R546+'5. FTNC GBP'!R546+'6. FTNC Autres (inclus)'!R546</f>
        <v>0</v>
      </c>
      <c r="S546" s="444">
        <f>'2. FTNC CAN'!S546+'3. FTNC USD'!S546+'4. FTNC EUR'!S546+'5. FTNC GBP'!S546+'6. FTNC Autres (inclus)'!S546</f>
        <v>0</v>
      </c>
      <c r="T546" s="443">
        <f>'2. FTNC CAN'!T546+'3. FTNC USD'!T546+'4. FTNC EUR'!T546+'5. FTNC GBP'!T546+'6. FTNC Autres (inclus)'!T546</f>
        <v>0</v>
      </c>
      <c r="U546" s="444">
        <f>'2. FTNC CAN'!U546+'3. FTNC USD'!U546+'4. FTNC EUR'!U546+'5. FTNC GBP'!U546+'6. FTNC Autres (inclus)'!U546</f>
        <v>0</v>
      </c>
      <c r="V546" s="443">
        <f>'2. FTNC CAN'!V546+'3. FTNC USD'!V546+'4. FTNC EUR'!V546+'5. FTNC GBP'!V546+'6. FTNC Autres (inclus)'!V546</f>
        <v>0</v>
      </c>
      <c r="W546" s="444">
        <f>'2. FTNC CAN'!W546+'3. FTNC USD'!W546+'4. FTNC EUR'!W546+'5. FTNC GBP'!W546+'6. FTNC Autres (inclus)'!W546</f>
        <v>0</v>
      </c>
      <c r="X546" s="443">
        <f>'2. FTNC CAN'!X546+'3. FTNC USD'!X546+'4. FTNC EUR'!X546+'5. FTNC GBP'!X546+'6. FTNC Autres (inclus)'!X546</f>
        <v>0</v>
      </c>
      <c r="Y546" s="444">
        <f>'2. FTNC CAN'!Y546+'3. FTNC USD'!Y546+'4. FTNC EUR'!Y546+'5. FTNC GBP'!Y546+'6. FTNC Autres (inclus)'!Y546</f>
        <v>0</v>
      </c>
      <c r="Z546" s="443">
        <f>'2. FTNC CAN'!Z546+'3. FTNC USD'!Z546+'4. FTNC EUR'!Z546+'5. FTNC GBP'!Z546+'6. FTNC Autres (inclus)'!Z546</f>
        <v>0</v>
      </c>
      <c r="AA546" s="444">
        <f>'2. FTNC CAN'!AA546+'3. FTNC USD'!AA546+'4. FTNC EUR'!AA546+'5. FTNC GBP'!AA546+'6. FTNC Autres (inclus)'!AA546</f>
        <v>0</v>
      </c>
      <c r="AB546" s="447">
        <f>'2. FTNC CAN'!AB546+'3. FTNC USD'!AB546+'4. FTNC EUR'!AB546+'5. FTNC GBP'!AB546+'6. FTNC Autres (inclus)'!AB546</f>
        <v>0</v>
      </c>
      <c r="AC546" s="441">
        <f>'2. FTNC CAN'!AC546+'3. FTNC USD'!AC546+'4. FTNC EUR'!AC546+'5. FTNC GBP'!AC546+'6. FTNC Autres (inclus)'!AC546</f>
        <v>0</v>
      </c>
      <c r="AD546" s="996"/>
      <c r="AE546" s="997"/>
      <c r="AF546" s="998"/>
    </row>
    <row r="547" spans="1:32" ht="15" customHeight="1" x14ac:dyDescent="0.2">
      <c r="A547" s="232">
        <v>152</v>
      </c>
      <c r="B547" s="507"/>
      <c r="C547" s="267"/>
      <c r="D547" s="267"/>
      <c r="E547" s="483"/>
      <c r="F547" s="859" t="s">
        <v>572</v>
      </c>
      <c r="G547" s="860"/>
      <c r="H547" s="860"/>
      <c r="I547" s="860"/>
      <c r="J547" s="860"/>
      <c r="K547" s="860"/>
      <c r="L547" s="861"/>
      <c r="M547" s="441">
        <f>'2. FTNC CAN'!M547+'3. FTNC USD'!M547+'4. FTNC EUR'!M547+'5. FTNC GBP'!M547+'6. FTNC Autres (inclus)'!M547</f>
        <v>0</v>
      </c>
      <c r="N547" s="446">
        <f>'2. FTNC CAN'!N547+'3. FTNC USD'!N547+'4. FTNC EUR'!N547+'5. FTNC GBP'!N547+'6. FTNC Autres (inclus)'!N547</f>
        <v>0</v>
      </c>
      <c r="O547" s="443">
        <f>'2. FTNC CAN'!O547+'3. FTNC USD'!O547+'4. FTNC EUR'!O547+'5. FTNC GBP'!O547+'6. FTNC Autres (inclus)'!O547</f>
        <v>0</v>
      </c>
      <c r="P547" s="443">
        <f>'2. FTNC CAN'!P547+'3. FTNC USD'!P547+'4. FTNC EUR'!P547+'5. FTNC GBP'!P547+'6. FTNC Autres (inclus)'!P547</f>
        <v>0</v>
      </c>
      <c r="Q547" s="445">
        <f>'2. FTNC CAN'!Q547+'3. FTNC USD'!Q547+'4. FTNC EUR'!Q547+'5. FTNC GBP'!Q547+'6. FTNC Autres (inclus)'!Q547</f>
        <v>0</v>
      </c>
      <c r="R547" s="443">
        <f>'2. FTNC CAN'!R547+'3. FTNC USD'!R547+'4. FTNC EUR'!R547+'5. FTNC GBP'!R547+'6. FTNC Autres (inclus)'!R547</f>
        <v>0</v>
      </c>
      <c r="S547" s="444">
        <f>'2. FTNC CAN'!S547+'3. FTNC USD'!S547+'4. FTNC EUR'!S547+'5. FTNC GBP'!S547+'6. FTNC Autres (inclus)'!S547</f>
        <v>0</v>
      </c>
      <c r="T547" s="443">
        <f>'2. FTNC CAN'!T547+'3. FTNC USD'!T547+'4. FTNC EUR'!T547+'5. FTNC GBP'!T547+'6. FTNC Autres (inclus)'!T547</f>
        <v>0</v>
      </c>
      <c r="U547" s="444">
        <f>'2. FTNC CAN'!U547+'3. FTNC USD'!U547+'4. FTNC EUR'!U547+'5. FTNC GBP'!U547+'6. FTNC Autres (inclus)'!U547</f>
        <v>0</v>
      </c>
      <c r="V547" s="443">
        <f>'2. FTNC CAN'!V547+'3. FTNC USD'!V547+'4. FTNC EUR'!V547+'5. FTNC GBP'!V547+'6. FTNC Autres (inclus)'!V547</f>
        <v>0</v>
      </c>
      <c r="W547" s="444">
        <f>'2. FTNC CAN'!W547+'3. FTNC USD'!W547+'4. FTNC EUR'!W547+'5. FTNC GBP'!W547+'6. FTNC Autres (inclus)'!W547</f>
        <v>0</v>
      </c>
      <c r="X547" s="443">
        <f>'2. FTNC CAN'!X547+'3. FTNC USD'!X547+'4. FTNC EUR'!X547+'5. FTNC GBP'!X547+'6. FTNC Autres (inclus)'!X547</f>
        <v>0</v>
      </c>
      <c r="Y547" s="444">
        <f>'2. FTNC CAN'!Y547+'3. FTNC USD'!Y547+'4. FTNC EUR'!Y547+'5. FTNC GBP'!Y547+'6. FTNC Autres (inclus)'!Y547</f>
        <v>0</v>
      </c>
      <c r="Z547" s="443">
        <f>'2. FTNC CAN'!Z547+'3. FTNC USD'!Z547+'4. FTNC EUR'!Z547+'5. FTNC GBP'!Z547+'6. FTNC Autres (inclus)'!Z547</f>
        <v>0</v>
      </c>
      <c r="AA547" s="444">
        <f>'2. FTNC CAN'!AA547+'3. FTNC USD'!AA547+'4. FTNC EUR'!AA547+'5. FTNC GBP'!AA547+'6. FTNC Autres (inclus)'!AA547</f>
        <v>0</v>
      </c>
      <c r="AB547" s="447">
        <f>'2. FTNC CAN'!AB547+'3. FTNC USD'!AB547+'4. FTNC EUR'!AB547+'5. FTNC GBP'!AB547+'6. FTNC Autres (inclus)'!AB547</f>
        <v>0</v>
      </c>
      <c r="AC547" s="441">
        <f>'2. FTNC CAN'!AC547+'3. FTNC USD'!AC547+'4. FTNC EUR'!AC547+'5. FTNC GBP'!AC547+'6. FTNC Autres (inclus)'!AC547</f>
        <v>0</v>
      </c>
      <c r="AD547" s="996"/>
      <c r="AE547" s="997"/>
      <c r="AF547" s="998"/>
    </row>
    <row r="548" spans="1:32" ht="15" customHeight="1" x14ac:dyDescent="0.2">
      <c r="A548" s="232">
        <v>153</v>
      </c>
      <c r="B548" s="507"/>
      <c r="C548" s="267"/>
      <c r="D548" s="267"/>
      <c r="E548" s="853" t="s">
        <v>121</v>
      </c>
      <c r="F548" s="854"/>
      <c r="G548" s="854"/>
      <c r="H548" s="854"/>
      <c r="I548" s="854"/>
      <c r="J548" s="854"/>
      <c r="K548" s="854"/>
      <c r="L548" s="855"/>
      <c r="M548" s="407">
        <f>SUBTOTAL(9,M549:M551)</f>
        <v>0</v>
      </c>
      <c r="N548" s="410">
        <f t="shared" ref="N548" si="528">SUBTOTAL(9,N549:N551)</f>
        <v>0</v>
      </c>
      <c r="O548" s="414">
        <f t="shared" ref="O548" si="529">SUBTOTAL(9,O549:O551)</f>
        <v>0</v>
      </c>
      <c r="P548" s="413">
        <f t="shared" ref="P548" si="530">SUBTOTAL(9,P549:P551)</f>
        <v>0</v>
      </c>
      <c r="Q548" s="415">
        <f t="shared" ref="Q548" si="531">SUBTOTAL(9,Q549:Q551)</f>
        <v>0</v>
      </c>
      <c r="R548" s="414">
        <f t="shared" ref="R548" si="532">SUBTOTAL(9,R549:R551)</f>
        <v>0</v>
      </c>
      <c r="S548" s="414">
        <f t="shared" ref="S548" si="533">SUBTOTAL(9,S549:S551)</f>
        <v>0</v>
      </c>
      <c r="T548" s="414">
        <f t="shared" ref="T548" si="534">SUBTOTAL(9,T549:T551)</f>
        <v>0</v>
      </c>
      <c r="U548" s="414">
        <f t="shared" ref="U548" si="535">SUBTOTAL(9,U549:U551)</f>
        <v>0</v>
      </c>
      <c r="V548" s="414">
        <f t="shared" ref="V548" si="536">SUBTOTAL(9,V549:V551)</f>
        <v>0</v>
      </c>
      <c r="W548" s="414">
        <f t="shared" ref="W548" si="537">SUBTOTAL(9,W549:W551)</f>
        <v>0</v>
      </c>
      <c r="X548" s="414">
        <f t="shared" ref="X548" si="538">SUBTOTAL(9,X549:X551)</f>
        <v>0</v>
      </c>
      <c r="Y548" s="414">
        <f t="shared" ref="Y548" si="539">SUBTOTAL(9,Y549:Y551)</f>
        <v>0</v>
      </c>
      <c r="Z548" s="414">
        <f t="shared" ref="Z548" si="540">SUBTOTAL(9,Z549:Z551)</f>
        <v>0</v>
      </c>
      <c r="AA548" s="414">
        <f t="shared" ref="AA548" si="541">SUBTOTAL(9,AA549:AA551)</f>
        <v>0</v>
      </c>
      <c r="AB548" s="424">
        <f t="shared" ref="AB548" si="542">SUBTOTAL(9,AB549:AB551)</f>
        <v>0</v>
      </c>
      <c r="AC548" s="407">
        <f t="shared" ref="AC548" si="543">SUBTOTAL(9,AC549:AC551)</f>
        <v>0</v>
      </c>
      <c r="AD548" s="996"/>
      <c r="AE548" s="997"/>
      <c r="AF548" s="998"/>
    </row>
    <row r="549" spans="1:32" ht="15" customHeight="1" x14ac:dyDescent="0.2">
      <c r="A549" s="232">
        <v>154</v>
      </c>
      <c r="B549" s="507"/>
      <c r="C549" s="267"/>
      <c r="D549" s="267"/>
      <c r="E549" s="483"/>
      <c r="F549" s="856" t="s">
        <v>122</v>
      </c>
      <c r="G549" s="857"/>
      <c r="H549" s="857"/>
      <c r="I549" s="857"/>
      <c r="J549" s="857"/>
      <c r="K549" s="857"/>
      <c r="L549" s="858"/>
      <c r="M549" s="441">
        <f>'2. FTNC CAN'!M549+'3. FTNC USD'!M549+'4. FTNC EUR'!M549+'5. FTNC GBP'!M549+'6. FTNC Autres (inclus)'!M549</f>
        <v>0</v>
      </c>
      <c r="N549" s="446">
        <f>'2. FTNC CAN'!N549+'3. FTNC USD'!N549+'4. FTNC EUR'!N549+'5. FTNC GBP'!N549+'6. FTNC Autres (inclus)'!N549</f>
        <v>0</v>
      </c>
      <c r="O549" s="443">
        <f>'2. FTNC CAN'!O549+'3. FTNC USD'!O549+'4. FTNC EUR'!O549+'5. FTNC GBP'!O549+'6. FTNC Autres (inclus)'!O549</f>
        <v>0</v>
      </c>
      <c r="P549" s="443">
        <f>'2. FTNC CAN'!P549+'3. FTNC USD'!P549+'4. FTNC EUR'!P549+'5. FTNC GBP'!P549+'6. FTNC Autres (inclus)'!P549</f>
        <v>0</v>
      </c>
      <c r="Q549" s="445">
        <f>'2. FTNC CAN'!Q549+'3. FTNC USD'!Q549+'4. FTNC EUR'!Q549+'5. FTNC GBP'!Q549+'6. FTNC Autres (inclus)'!Q549</f>
        <v>0</v>
      </c>
      <c r="R549" s="443">
        <f>'2. FTNC CAN'!R549+'3. FTNC USD'!R549+'4. FTNC EUR'!R549+'5. FTNC GBP'!R549+'6. FTNC Autres (inclus)'!R549</f>
        <v>0</v>
      </c>
      <c r="S549" s="444">
        <f>'2. FTNC CAN'!S549+'3. FTNC USD'!S549+'4. FTNC EUR'!S549+'5. FTNC GBP'!S549+'6. FTNC Autres (inclus)'!S549</f>
        <v>0</v>
      </c>
      <c r="T549" s="443">
        <f>'2. FTNC CAN'!T549+'3. FTNC USD'!T549+'4. FTNC EUR'!T549+'5. FTNC GBP'!T549+'6. FTNC Autres (inclus)'!T549</f>
        <v>0</v>
      </c>
      <c r="U549" s="444">
        <f>'2. FTNC CAN'!U549+'3. FTNC USD'!U549+'4. FTNC EUR'!U549+'5. FTNC GBP'!U549+'6. FTNC Autres (inclus)'!U549</f>
        <v>0</v>
      </c>
      <c r="V549" s="443">
        <f>'2. FTNC CAN'!V549+'3. FTNC USD'!V549+'4. FTNC EUR'!V549+'5. FTNC GBP'!V549+'6. FTNC Autres (inclus)'!V549</f>
        <v>0</v>
      </c>
      <c r="W549" s="444">
        <f>'2. FTNC CAN'!W549+'3. FTNC USD'!W549+'4. FTNC EUR'!W549+'5. FTNC GBP'!W549+'6. FTNC Autres (inclus)'!W549</f>
        <v>0</v>
      </c>
      <c r="X549" s="443">
        <f>'2. FTNC CAN'!X549+'3. FTNC USD'!X549+'4. FTNC EUR'!X549+'5. FTNC GBP'!X549+'6. FTNC Autres (inclus)'!X549</f>
        <v>0</v>
      </c>
      <c r="Y549" s="444">
        <f>'2. FTNC CAN'!Y549+'3. FTNC USD'!Y549+'4. FTNC EUR'!Y549+'5. FTNC GBP'!Y549+'6. FTNC Autres (inclus)'!Y549</f>
        <v>0</v>
      </c>
      <c r="Z549" s="443">
        <f>'2. FTNC CAN'!Z549+'3. FTNC USD'!Z549+'4. FTNC EUR'!Z549+'5. FTNC GBP'!Z549+'6. FTNC Autres (inclus)'!Z549</f>
        <v>0</v>
      </c>
      <c r="AA549" s="444">
        <f>'2. FTNC CAN'!AA549+'3. FTNC USD'!AA549+'4. FTNC EUR'!AA549+'5. FTNC GBP'!AA549+'6. FTNC Autres (inclus)'!AA549</f>
        <v>0</v>
      </c>
      <c r="AB549" s="447">
        <f>'2. FTNC CAN'!AB549+'3. FTNC USD'!AB549+'4. FTNC EUR'!AB549+'5. FTNC GBP'!AB549+'6. FTNC Autres (inclus)'!AB549</f>
        <v>0</v>
      </c>
      <c r="AC549" s="441">
        <f>'2. FTNC CAN'!AC549+'3. FTNC USD'!AC549+'4. FTNC EUR'!AC549+'5. FTNC GBP'!AC549+'6. FTNC Autres (inclus)'!AC549</f>
        <v>0</v>
      </c>
      <c r="AD549" s="996"/>
      <c r="AE549" s="997"/>
      <c r="AF549" s="998"/>
    </row>
    <row r="550" spans="1:32" ht="15" customHeight="1" x14ac:dyDescent="0.2">
      <c r="A550" s="232">
        <v>155</v>
      </c>
      <c r="B550" s="507"/>
      <c r="C550" s="267"/>
      <c r="D550" s="267"/>
      <c r="E550" s="483"/>
      <c r="F550" s="915" t="s">
        <v>573</v>
      </c>
      <c r="G550" s="916"/>
      <c r="H550" s="916"/>
      <c r="I550" s="916"/>
      <c r="J550" s="916"/>
      <c r="K550" s="916"/>
      <c r="L550" s="917"/>
      <c r="M550" s="441">
        <f>'2. FTNC CAN'!M550+'3. FTNC USD'!M550+'4. FTNC EUR'!M550+'5. FTNC GBP'!M550+'6. FTNC Autres (inclus)'!M550</f>
        <v>0</v>
      </c>
      <c r="N550" s="446">
        <f>'2. FTNC CAN'!N550+'3. FTNC USD'!N550+'4. FTNC EUR'!N550+'5. FTNC GBP'!N550+'6. FTNC Autres (inclus)'!N550</f>
        <v>0</v>
      </c>
      <c r="O550" s="443">
        <f>'2. FTNC CAN'!O550+'3. FTNC USD'!O550+'4. FTNC EUR'!O550+'5. FTNC GBP'!O550+'6. FTNC Autres (inclus)'!O550</f>
        <v>0</v>
      </c>
      <c r="P550" s="443">
        <f>'2. FTNC CAN'!P550+'3. FTNC USD'!P550+'4. FTNC EUR'!P550+'5. FTNC GBP'!P550+'6. FTNC Autres (inclus)'!P550</f>
        <v>0</v>
      </c>
      <c r="Q550" s="445">
        <f>'2. FTNC CAN'!Q550+'3. FTNC USD'!Q550+'4. FTNC EUR'!Q550+'5. FTNC GBP'!Q550+'6. FTNC Autres (inclus)'!Q550</f>
        <v>0</v>
      </c>
      <c r="R550" s="443">
        <f>'2. FTNC CAN'!R550+'3. FTNC USD'!R550+'4. FTNC EUR'!R550+'5. FTNC GBP'!R550+'6. FTNC Autres (inclus)'!R550</f>
        <v>0</v>
      </c>
      <c r="S550" s="444">
        <f>'2. FTNC CAN'!S550+'3. FTNC USD'!S550+'4. FTNC EUR'!S550+'5. FTNC GBP'!S550+'6. FTNC Autres (inclus)'!S550</f>
        <v>0</v>
      </c>
      <c r="T550" s="443">
        <f>'2. FTNC CAN'!T550+'3. FTNC USD'!T550+'4. FTNC EUR'!T550+'5. FTNC GBP'!T550+'6. FTNC Autres (inclus)'!T550</f>
        <v>0</v>
      </c>
      <c r="U550" s="444">
        <f>'2. FTNC CAN'!U550+'3. FTNC USD'!U550+'4. FTNC EUR'!U550+'5. FTNC GBP'!U550+'6. FTNC Autres (inclus)'!U550</f>
        <v>0</v>
      </c>
      <c r="V550" s="443">
        <f>'2. FTNC CAN'!V550+'3. FTNC USD'!V550+'4. FTNC EUR'!V550+'5. FTNC GBP'!V550+'6. FTNC Autres (inclus)'!V550</f>
        <v>0</v>
      </c>
      <c r="W550" s="444">
        <f>'2. FTNC CAN'!W550+'3. FTNC USD'!W550+'4. FTNC EUR'!W550+'5. FTNC GBP'!W550+'6. FTNC Autres (inclus)'!W550</f>
        <v>0</v>
      </c>
      <c r="X550" s="443">
        <f>'2. FTNC CAN'!X550+'3. FTNC USD'!X550+'4. FTNC EUR'!X550+'5. FTNC GBP'!X550+'6. FTNC Autres (inclus)'!X550</f>
        <v>0</v>
      </c>
      <c r="Y550" s="444">
        <f>'2. FTNC CAN'!Y550+'3. FTNC USD'!Y550+'4. FTNC EUR'!Y550+'5. FTNC GBP'!Y550+'6. FTNC Autres (inclus)'!Y550</f>
        <v>0</v>
      </c>
      <c r="Z550" s="443">
        <f>'2. FTNC CAN'!Z550+'3. FTNC USD'!Z550+'4. FTNC EUR'!Z550+'5. FTNC GBP'!Z550+'6. FTNC Autres (inclus)'!Z550</f>
        <v>0</v>
      </c>
      <c r="AA550" s="444">
        <f>'2. FTNC CAN'!AA550+'3. FTNC USD'!AA550+'4. FTNC EUR'!AA550+'5. FTNC GBP'!AA550+'6. FTNC Autres (inclus)'!AA550</f>
        <v>0</v>
      </c>
      <c r="AB550" s="447">
        <f>'2. FTNC CAN'!AB550+'3. FTNC USD'!AB550+'4. FTNC EUR'!AB550+'5. FTNC GBP'!AB550+'6. FTNC Autres (inclus)'!AB550</f>
        <v>0</v>
      </c>
      <c r="AC550" s="441">
        <f>'2. FTNC CAN'!AC550+'3. FTNC USD'!AC550+'4. FTNC EUR'!AC550+'5. FTNC GBP'!AC550+'6. FTNC Autres (inclus)'!AC550</f>
        <v>0</v>
      </c>
      <c r="AD550" s="996"/>
      <c r="AE550" s="997"/>
      <c r="AF550" s="998"/>
    </row>
    <row r="551" spans="1:32" ht="27.75" customHeight="1" x14ac:dyDescent="0.2">
      <c r="A551" s="232">
        <v>156</v>
      </c>
      <c r="B551" s="476"/>
      <c r="C551" s="620"/>
      <c r="D551" s="620"/>
      <c r="E551" s="485"/>
      <c r="F551" s="915" t="s">
        <v>432</v>
      </c>
      <c r="G551" s="916"/>
      <c r="H551" s="916"/>
      <c r="I551" s="916"/>
      <c r="J551" s="916"/>
      <c r="K551" s="916"/>
      <c r="L551" s="917"/>
      <c r="M551" s="441">
        <f>'2. FTNC CAN'!M551+'3. FTNC USD'!M551+'4. FTNC EUR'!M551+'5. FTNC GBP'!M551+'6. FTNC Autres (inclus)'!M551</f>
        <v>0</v>
      </c>
      <c r="N551" s="446">
        <f>'2. FTNC CAN'!N551+'3. FTNC USD'!N551+'4. FTNC EUR'!N551+'5. FTNC GBP'!N551+'6. FTNC Autres (inclus)'!N551</f>
        <v>0</v>
      </c>
      <c r="O551" s="443">
        <f>'2. FTNC CAN'!O551+'3. FTNC USD'!O551+'4. FTNC EUR'!O551+'5. FTNC GBP'!O551+'6. FTNC Autres (inclus)'!O551</f>
        <v>0</v>
      </c>
      <c r="P551" s="443">
        <f>'2. FTNC CAN'!P551+'3. FTNC USD'!P551+'4. FTNC EUR'!P551+'5. FTNC GBP'!P551+'6. FTNC Autres (inclus)'!P551</f>
        <v>0</v>
      </c>
      <c r="Q551" s="445">
        <f>'2. FTNC CAN'!Q551+'3. FTNC USD'!Q551+'4. FTNC EUR'!Q551+'5. FTNC GBP'!Q551+'6. FTNC Autres (inclus)'!Q551</f>
        <v>0</v>
      </c>
      <c r="R551" s="443">
        <f>'2. FTNC CAN'!R551+'3. FTNC USD'!R551+'4. FTNC EUR'!R551+'5. FTNC GBP'!R551+'6. FTNC Autres (inclus)'!R551</f>
        <v>0</v>
      </c>
      <c r="S551" s="444">
        <f>'2. FTNC CAN'!S551+'3. FTNC USD'!S551+'4. FTNC EUR'!S551+'5. FTNC GBP'!S551+'6. FTNC Autres (inclus)'!S551</f>
        <v>0</v>
      </c>
      <c r="T551" s="443">
        <f>'2. FTNC CAN'!T551+'3. FTNC USD'!T551+'4. FTNC EUR'!T551+'5. FTNC GBP'!T551+'6. FTNC Autres (inclus)'!T551</f>
        <v>0</v>
      </c>
      <c r="U551" s="444">
        <f>'2. FTNC CAN'!U551+'3. FTNC USD'!U551+'4. FTNC EUR'!U551+'5. FTNC GBP'!U551+'6. FTNC Autres (inclus)'!U551</f>
        <v>0</v>
      </c>
      <c r="V551" s="443">
        <f>'2. FTNC CAN'!V551+'3. FTNC USD'!V551+'4. FTNC EUR'!V551+'5. FTNC GBP'!V551+'6. FTNC Autres (inclus)'!V551</f>
        <v>0</v>
      </c>
      <c r="W551" s="444">
        <f>'2. FTNC CAN'!W551+'3. FTNC USD'!W551+'4. FTNC EUR'!W551+'5. FTNC GBP'!W551+'6. FTNC Autres (inclus)'!W551</f>
        <v>0</v>
      </c>
      <c r="X551" s="443">
        <f>'2. FTNC CAN'!X551+'3. FTNC USD'!X551+'4. FTNC EUR'!X551+'5. FTNC GBP'!X551+'6. FTNC Autres (inclus)'!X551</f>
        <v>0</v>
      </c>
      <c r="Y551" s="444">
        <f>'2. FTNC CAN'!Y551+'3. FTNC USD'!Y551+'4. FTNC EUR'!Y551+'5. FTNC GBP'!Y551+'6. FTNC Autres (inclus)'!Y551</f>
        <v>0</v>
      </c>
      <c r="Z551" s="443">
        <f>'2. FTNC CAN'!Z551+'3. FTNC USD'!Z551+'4. FTNC EUR'!Z551+'5. FTNC GBP'!Z551+'6. FTNC Autres (inclus)'!Z551</f>
        <v>0</v>
      </c>
      <c r="AA551" s="444">
        <f>'2. FTNC CAN'!AA551+'3. FTNC USD'!AA551+'4. FTNC EUR'!AA551+'5. FTNC GBP'!AA551+'6. FTNC Autres (inclus)'!AA551</f>
        <v>0</v>
      </c>
      <c r="AB551" s="447">
        <f>'2. FTNC CAN'!AB551+'3. FTNC USD'!AB551+'4. FTNC EUR'!AB551+'5. FTNC GBP'!AB551+'6. FTNC Autres (inclus)'!AB551</f>
        <v>0</v>
      </c>
      <c r="AC551" s="441">
        <f>'2. FTNC CAN'!AC551+'3. FTNC USD'!AC551+'4. FTNC EUR'!AC551+'5. FTNC GBP'!AC551+'6. FTNC Autres (inclus)'!AC551</f>
        <v>0</v>
      </c>
      <c r="AD551" s="996"/>
      <c r="AE551" s="997"/>
      <c r="AF551" s="998"/>
    </row>
    <row r="552" spans="1:32" ht="15" customHeight="1" x14ac:dyDescent="0.2">
      <c r="A552" s="232">
        <v>157</v>
      </c>
      <c r="B552" s="509"/>
      <c r="C552" s="621"/>
      <c r="D552" s="621"/>
      <c r="E552" s="853" t="s">
        <v>546</v>
      </c>
      <c r="F552" s="854"/>
      <c r="G552" s="854"/>
      <c r="H552" s="854"/>
      <c r="I552" s="854"/>
      <c r="J552" s="854"/>
      <c r="K552" s="854"/>
      <c r="L552" s="855"/>
      <c r="M552" s="407">
        <f>SUBTOTAL(9,M553:M554)</f>
        <v>0</v>
      </c>
      <c r="N552" s="410">
        <f t="shared" ref="N552" si="544">SUBTOTAL(9,N553:N554)</f>
        <v>0</v>
      </c>
      <c r="O552" s="414">
        <f t="shared" ref="O552" si="545">SUBTOTAL(9,O553:O554)</f>
        <v>0</v>
      </c>
      <c r="P552" s="413">
        <f t="shared" ref="P552" si="546">SUBTOTAL(9,P553:P554)</f>
        <v>0</v>
      </c>
      <c r="Q552" s="415">
        <f t="shared" ref="Q552" si="547">SUBTOTAL(9,Q553:Q554)</f>
        <v>0</v>
      </c>
      <c r="R552" s="414">
        <f t="shared" ref="R552" si="548">SUBTOTAL(9,R553:R554)</f>
        <v>0</v>
      </c>
      <c r="S552" s="414">
        <f t="shared" ref="S552" si="549">SUBTOTAL(9,S553:S554)</f>
        <v>0</v>
      </c>
      <c r="T552" s="414">
        <f t="shared" ref="T552" si="550">SUBTOTAL(9,T553:T554)</f>
        <v>0</v>
      </c>
      <c r="U552" s="414">
        <f t="shared" ref="U552" si="551">SUBTOTAL(9,U553:U554)</f>
        <v>0</v>
      </c>
      <c r="V552" s="414">
        <f t="shared" ref="V552" si="552">SUBTOTAL(9,V553:V554)</f>
        <v>0</v>
      </c>
      <c r="W552" s="414">
        <f t="shared" ref="W552" si="553">SUBTOTAL(9,W553:W554)</f>
        <v>0</v>
      </c>
      <c r="X552" s="414">
        <f t="shared" ref="X552" si="554">SUBTOTAL(9,X553:X554)</f>
        <v>0</v>
      </c>
      <c r="Y552" s="414">
        <f t="shared" ref="Y552" si="555">SUBTOTAL(9,Y553:Y554)</f>
        <v>0</v>
      </c>
      <c r="Z552" s="414">
        <f t="shared" ref="Z552" si="556">SUBTOTAL(9,Z553:Z554)</f>
        <v>0</v>
      </c>
      <c r="AA552" s="414">
        <f t="shared" ref="AA552" si="557">SUBTOTAL(9,AA553:AA554)</f>
        <v>0</v>
      </c>
      <c r="AB552" s="424">
        <f t="shared" ref="AB552" si="558">SUBTOTAL(9,AB553:AB554)</f>
        <v>0</v>
      </c>
      <c r="AC552" s="407">
        <f t="shared" ref="AC552" si="559">SUBTOTAL(9,AC553:AC554)</f>
        <v>0</v>
      </c>
      <c r="AD552" s="996"/>
      <c r="AE552" s="997"/>
      <c r="AF552" s="998"/>
    </row>
    <row r="553" spans="1:32" ht="15" customHeight="1" x14ac:dyDescent="0.2">
      <c r="A553" s="232">
        <v>158</v>
      </c>
      <c r="B553" s="507"/>
      <c r="C553" s="267"/>
      <c r="D553" s="267"/>
      <c r="E553" s="483"/>
      <c r="F553" s="856" t="s">
        <v>547</v>
      </c>
      <c r="G553" s="857"/>
      <c r="H553" s="857"/>
      <c r="I553" s="857"/>
      <c r="J553" s="857"/>
      <c r="K553" s="857"/>
      <c r="L553" s="858"/>
      <c r="M553" s="441">
        <f>'2. FTNC CAN'!M553+'3. FTNC USD'!M553+'4. FTNC EUR'!M553+'5. FTNC GBP'!M553+'6. FTNC Autres (inclus)'!M553</f>
        <v>0</v>
      </c>
      <c r="N553" s="446">
        <f>'2. FTNC CAN'!N553+'3. FTNC USD'!N553+'4. FTNC EUR'!N553+'5. FTNC GBP'!N553+'6. FTNC Autres (inclus)'!N553</f>
        <v>0</v>
      </c>
      <c r="O553" s="443">
        <f>'2. FTNC CAN'!O553+'3. FTNC USD'!O553+'4. FTNC EUR'!O553+'5. FTNC GBP'!O553+'6. FTNC Autres (inclus)'!O553</f>
        <v>0</v>
      </c>
      <c r="P553" s="443">
        <f>'2. FTNC CAN'!P553+'3. FTNC USD'!P553+'4. FTNC EUR'!P553+'5. FTNC GBP'!P553+'6. FTNC Autres (inclus)'!P553</f>
        <v>0</v>
      </c>
      <c r="Q553" s="445">
        <f>'2. FTNC CAN'!Q553+'3. FTNC USD'!Q553+'4. FTNC EUR'!Q553+'5. FTNC GBP'!Q553+'6. FTNC Autres (inclus)'!Q553</f>
        <v>0</v>
      </c>
      <c r="R553" s="443">
        <f>'2. FTNC CAN'!R553+'3. FTNC USD'!R553+'4. FTNC EUR'!R553+'5. FTNC GBP'!R553+'6. FTNC Autres (inclus)'!R553</f>
        <v>0</v>
      </c>
      <c r="S553" s="444">
        <f>'2. FTNC CAN'!S553+'3. FTNC USD'!S553+'4. FTNC EUR'!S553+'5. FTNC GBP'!S553+'6. FTNC Autres (inclus)'!S553</f>
        <v>0</v>
      </c>
      <c r="T553" s="443">
        <f>'2. FTNC CAN'!T553+'3. FTNC USD'!T553+'4. FTNC EUR'!T553+'5. FTNC GBP'!T553+'6. FTNC Autres (inclus)'!T553</f>
        <v>0</v>
      </c>
      <c r="U553" s="444">
        <f>'2. FTNC CAN'!U553+'3. FTNC USD'!U553+'4. FTNC EUR'!U553+'5. FTNC GBP'!U553+'6. FTNC Autres (inclus)'!U553</f>
        <v>0</v>
      </c>
      <c r="V553" s="443">
        <f>'2. FTNC CAN'!V553+'3. FTNC USD'!V553+'4. FTNC EUR'!V553+'5. FTNC GBP'!V553+'6. FTNC Autres (inclus)'!V553</f>
        <v>0</v>
      </c>
      <c r="W553" s="444">
        <f>'2. FTNC CAN'!W553+'3. FTNC USD'!W553+'4. FTNC EUR'!W553+'5. FTNC GBP'!W553+'6. FTNC Autres (inclus)'!W553</f>
        <v>0</v>
      </c>
      <c r="X553" s="443">
        <f>'2. FTNC CAN'!X553+'3. FTNC USD'!X553+'4. FTNC EUR'!X553+'5. FTNC GBP'!X553+'6. FTNC Autres (inclus)'!X553</f>
        <v>0</v>
      </c>
      <c r="Y553" s="444">
        <f>'2. FTNC CAN'!Y553+'3. FTNC USD'!Y553+'4. FTNC EUR'!Y553+'5. FTNC GBP'!Y553+'6. FTNC Autres (inclus)'!Y553</f>
        <v>0</v>
      </c>
      <c r="Z553" s="443">
        <f>'2. FTNC CAN'!Z553+'3. FTNC USD'!Z553+'4. FTNC EUR'!Z553+'5. FTNC GBP'!Z553+'6. FTNC Autres (inclus)'!Z553</f>
        <v>0</v>
      </c>
      <c r="AA553" s="444">
        <f>'2. FTNC CAN'!AA553+'3. FTNC USD'!AA553+'4. FTNC EUR'!AA553+'5. FTNC GBP'!AA553+'6. FTNC Autres (inclus)'!AA553</f>
        <v>0</v>
      </c>
      <c r="AB553" s="447">
        <f>'2. FTNC CAN'!AB553+'3. FTNC USD'!AB553+'4. FTNC EUR'!AB553+'5. FTNC GBP'!AB553+'6. FTNC Autres (inclus)'!AB553</f>
        <v>0</v>
      </c>
      <c r="AC553" s="441">
        <f>'2. FTNC CAN'!AC553+'3. FTNC USD'!AC553+'4. FTNC EUR'!AC553+'5. FTNC GBP'!AC553+'6. FTNC Autres (inclus)'!AC553</f>
        <v>0</v>
      </c>
      <c r="AD553" s="996"/>
      <c r="AE553" s="997"/>
      <c r="AF553" s="998"/>
    </row>
    <row r="554" spans="1:32" ht="15" customHeight="1" x14ac:dyDescent="0.2">
      <c r="A554" s="232">
        <v>159</v>
      </c>
      <c r="B554" s="507"/>
      <c r="C554" s="267"/>
      <c r="D554" s="267"/>
      <c r="E554" s="483"/>
      <c r="F554" s="859" t="s">
        <v>570</v>
      </c>
      <c r="G554" s="860"/>
      <c r="H554" s="860"/>
      <c r="I554" s="860"/>
      <c r="J554" s="860"/>
      <c r="K554" s="860"/>
      <c r="L554" s="861"/>
      <c r="M554" s="441">
        <f>'2. FTNC CAN'!M554+'3. FTNC USD'!M554+'4. FTNC EUR'!M554+'5. FTNC GBP'!M554+'6. FTNC Autres (inclus)'!M554</f>
        <v>0</v>
      </c>
      <c r="N554" s="446">
        <f>'2. FTNC CAN'!N554+'3. FTNC USD'!N554+'4. FTNC EUR'!N554+'5. FTNC GBP'!N554+'6. FTNC Autres (inclus)'!N554</f>
        <v>0</v>
      </c>
      <c r="O554" s="443">
        <f>'2. FTNC CAN'!O554+'3. FTNC USD'!O554+'4. FTNC EUR'!O554+'5. FTNC GBP'!O554+'6. FTNC Autres (inclus)'!O554</f>
        <v>0</v>
      </c>
      <c r="P554" s="443">
        <f>'2. FTNC CAN'!P554+'3. FTNC USD'!P554+'4. FTNC EUR'!P554+'5. FTNC GBP'!P554+'6. FTNC Autres (inclus)'!P554</f>
        <v>0</v>
      </c>
      <c r="Q554" s="445">
        <f>'2. FTNC CAN'!Q554+'3. FTNC USD'!Q554+'4. FTNC EUR'!Q554+'5. FTNC GBP'!Q554+'6. FTNC Autres (inclus)'!Q554</f>
        <v>0</v>
      </c>
      <c r="R554" s="443">
        <f>'2. FTNC CAN'!R554+'3. FTNC USD'!R554+'4. FTNC EUR'!R554+'5. FTNC GBP'!R554+'6. FTNC Autres (inclus)'!R554</f>
        <v>0</v>
      </c>
      <c r="S554" s="444">
        <f>'2. FTNC CAN'!S554+'3. FTNC USD'!S554+'4. FTNC EUR'!S554+'5. FTNC GBP'!S554+'6. FTNC Autres (inclus)'!S554</f>
        <v>0</v>
      </c>
      <c r="T554" s="443">
        <f>'2. FTNC CAN'!T554+'3. FTNC USD'!T554+'4. FTNC EUR'!T554+'5. FTNC GBP'!T554+'6. FTNC Autres (inclus)'!T554</f>
        <v>0</v>
      </c>
      <c r="U554" s="444">
        <f>'2. FTNC CAN'!U554+'3. FTNC USD'!U554+'4. FTNC EUR'!U554+'5. FTNC GBP'!U554+'6. FTNC Autres (inclus)'!U554</f>
        <v>0</v>
      </c>
      <c r="V554" s="443">
        <f>'2. FTNC CAN'!V554+'3. FTNC USD'!V554+'4. FTNC EUR'!V554+'5. FTNC GBP'!V554+'6. FTNC Autres (inclus)'!V554</f>
        <v>0</v>
      </c>
      <c r="W554" s="444">
        <f>'2. FTNC CAN'!W554+'3. FTNC USD'!W554+'4. FTNC EUR'!W554+'5. FTNC GBP'!W554+'6. FTNC Autres (inclus)'!W554</f>
        <v>0</v>
      </c>
      <c r="X554" s="443">
        <f>'2. FTNC CAN'!X554+'3. FTNC USD'!X554+'4. FTNC EUR'!X554+'5. FTNC GBP'!X554+'6. FTNC Autres (inclus)'!X554</f>
        <v>0</v>
      </c>
      <c r="Y554" s="444">
        <f>'2. FTNC CAN'!Y554+'3. FTNC USD'!Y554+'4. FTNC EUR'!Y554+'5. FTNC GBP'!Y554+'6. FTNC Autres (inclus)'!Y554</f>
        <v>0</v>
      </c>
      <c r="Z554" s="443">
        <f>'2. FTNC CAN'!Z554+'3. FTNC USD'!Z554+'4. FTNC EUR'!Z554+'5. FTNC GBP'!Z554+'6. FTNC Autres (inclus)'!Z554</f>
        <v>0</v>
      </c>
      <c r="AA554" s="444">
        <f>'2. FTNC CAN'!AA554+'3. FTNC USD'!AA554+'4. FTNC EUR'!AA554+'5. FTNC GBP'!AA554+'6. FTNC Autres (inclus)'!AA554</f>
        <v>0</v>
      </c>
      <c r="AB554" s="447">
        <f>'2. FTNC CAN'!AB554+'3. FTNC USD'!AB554+'4. FTNC EUR'!AB554+'5. FTNC GBP'!AB554+'6. FTNC Autres (inclus)'!AB554</f>
        <v>0</v>
      </c>
      <c r="AC554" s="441">
        <f>'2. FTNC CAN'!AC554+'3. FTNC USD'!AC554+'4. FTNC EUR'!AC554+'5. FTNC GBP'!AC554+'6. FTNC Autres (inclus)'!AC554</f>
        <v>0</v>
      </c>
      <c r="AD554" s="996"/>
      <c r="AE554" s="997"/>
      <c r="AF554" s="998"/>
    </row>
    <row r="555" spans="1:32" ht="15" customHeight="1" x14ac:dyDescent="0.2">
      <c r="A555" s="232">
        <v>160</v>
      </c>
      <c r="B555" s="507"/>
      <c r="C555" s="267"/>
      <c r="D555" s="267"/>
      <c r="E555" s="853" t="s">
        <v>548</v>
      </c>
      <c r="F555" s="854"/>
      <c r="G555" s="854"/>
      <c r="H555" s="854"/>
      <c r="I555" s="854"/>
      <c r="J555" s="854"/>
      <c r="K555" s="854"/>
      <c r="L555" s="855"/>
      <c r="M555" s="407">
        <f>SUBTOTAL(9,M556:M558)</f>
        <v>0</v>
      </c>
      <c r="N555" s="410">
        <f t="shared" ref="N555" si="560">SUBTOTAL(9,N556:N558)</f>
        <v>0</v>
      </c>
      <c r="O555" s="414">
        <f t="shared" ref="O555" si="561">SUBTOTAL(9,O556:O558)</f>
        <v>0</v>
      </c>
      <c r="P555" s="413">
        <f t="shared" ref="P555" si="562">SUBTOTAL(9,P556:P558)</f>
        <v>0</v>
      </c>
      <c r="Q555" s="415">
        <f t="shared" ref="Q555" si="563">SUBTOTAL(9,Q556:Q558)</f>
        <v>0</v>
      </c>
      <c r="R555" s="414">
        <f t="shared" ref="R555" si="564">SUBTOTAL(9,R556:R558)</f>
        <v>0</v>
      </c>
      <c r="S555" s="414">
        <f t="shared" ref="S555" si="565">SUBTOTAL(9,S556:S558)</f>
        <v>0</v>
      </c>
      <c r="T555" s="414">
        <f t="shared" ref="T555" si="566">SUBTOTAL(9,T556:T558)</f>
        <v>0</v>
      </c>
      <c r="U555" s="414">
        <f t="shared" ref="U555" si="567">SUBTOTAL(9,U556:U558)</f>
        <v>0</v>
      </c>
      <c r="V555" s="414">
        <f t="shared" ref="V555" si="568">SUBTOTAL(9,V556:V558)</f>
        <v>0</v>
      </c>
      <c r="W555" s="414">
        <f t="shared" ref="W555" si="569">SUBTOTAL(9,W556:W558)</f>
        <v>0</v>
      </c>
      <c r="X555" s="414">
        <f t="shared" ref="X555" si="570">SUBTOTAL(9,X556:X558)</f>
        <v>0</v>
      </c>
      <c r="Y555" s="414">
        <f t="shared" ref="Y555" si="571">SUBTOTAL(9,Y556:Y558)</f>
        <v>0</v>
      </c>
      <c r="Z555" s="414">
        <f t="shared" ref="Z555" si="572">SUBTOTAL(9,Z556:Z558)</f>
        <v>0</v>
      </c>
      <c r="AA555" s="414">
        <f t="shared" ref="AA555" si="573">SUBTOTAL(9,AA556:AA558)</f>
        <v>0</v>
      </c>
      <c r="AB555" s="424">
        <f t="shared" ref="AB555" si="574">SUBTOTAL(9,AB556:AB558)</f>
        <v>0</v>
      </c>
      <c r="AC555" s="407">
        <f t="shared" ref="AC555" si="575">SUBTOTAL(9,AC556:AC558)</f>
        <v>0</v>
      </c>
      <c r="AD555" s="996"/>
      <c r="AE555" s="997"/>
      <c r="AF555" s="998"/>
    </row>
    <row r="556" spans="1:32" ht="15" customHeight="1" x14ac:dyDescent="0.2">
      <c r="A556" s="232">
        <v>161</v>
      </c>
      <c r="B556" s="507"/>
      <c r="C556" s="267"/>
      <c r="D556" s="267"/>
      <c r="E556" s="483"/>
      <c r="F556" s="856" t="s">
        <v>549</v>
      </c>
      <c r="G556" s="857"/>
      <c r="H556" s="857"/>
      <c r="I556" s="857"/>
      <c r="J556" s="857"/>
      <c r="K556" s="857"/>
      <c r="L556" s="858"/>
      <c r="M556" s="441">
        <f>'2. FTNC CAN'!M556+'3. FTNC USD'!M556+'4. FTNC EUR'!M556+'5. FTNC GBP'!M556+'6. FTNC Autres (inclus)'!M556</f>
        <v>0</v>
      </c>
      <c r="N556" s="446">
        <f>'2. FTNC CAN'!N556+'3. FTNC USD'!N556+'4. FTNC EUR'!N556+'5. FTNC GBP'!N556+'6. FTNC Autres (inclus)'!N556</f>
        <v>0</v>
      </c>
      <c r="O556" s="443">
        <f>'2. FTNC CAN'!O556+'3. FTNC USD'!O556+'4. FTNC EUR'!O556+'5. FTNC GBP'!O556+'6. FTNC Autres (inclus)'!O556</f>
        <v>0</v>
      </c>
      <c r="P556" s="443">
        <f>'2. FTNC CAN'!P556+'3. FTNC USD'!P556+'4. FTNC EUR'!P556+'5. FTNC GBP'!P556+'6. FTNC Autres (inclus)'!P556</f>
        <v>0</v>
      </c>
      <c r="Q556" s="445">
        <f>'2. FTNC CAN'!Q556+'3. FTNC USD'!Q556+'4. FTNC EUR'!Q556+'5. FTNC GBP'!Q556+'6. FTNC Autres (inclus)'!Q556</f>
        <v>0</v>
      </c>
      <c r="R556" s="443">
        <f>'2. FTNC CAN'!R556+'3. FTNC USD'!R556+'4. FTNC EUR'!R556+'5. FTNC GBP'!R556+'6. FTNC Autres (inclus)'!R556</f>
        <v>0</v>
      </c>
      <c r="S556" s="444">
        <f>'2. FTNC CAN'!S556+'3. FTNC USD'!S556+'4. FTNC EUR'!S556+'5. FTNC GBP'!S556+'6. FTNC Autres (inclus)'!S556</f>
        <v>0</v>
      </c>
      <c r="T556" s="443">
        <f>'2. FTNC CAN'!T556+'3. FTNC USD'!T556+'4. FTNC EUR'!T556+'5. FTNC GBP'!T556+'6. FTNC Autres (inclus)'!T556</f>
        <v>0</v>
      </c>
      <c r="U556" s="444">
        <f>'2. FTNC CAN'!U556+'3. FTNC USD'!U556+'4. FTNC EUR'!U556+'5. FTNC GBP'!U556+'6. FTNC Autres (inclus)'!U556</f>
        <v>0</v>
      </c>
      <c r="V556" s="443">
        <f>'2. FTNC CAN'!V556+'3. FTNC USD'!V556+'4. FTNC EUR'!V556+'5. FTNC GBP'!V556+'6. FTNC Autres (inclus)'!V556</f>
        <v>0</v>
      </c>
      <c r="W556" s="444">
        <f>'2. FTNC CAN'!W556+'3. FTNC USD'!W556+'4. FTNC EUR'!W556+'5. FTNC GBP'!W556+'6. FTNC Autres (inclus)'!W556</f>
        <v>0</v>
      </c>
      <c r="X556" s="443">
        <f>'2. FTNC CAN'!X556+'3. FTNC USD'!X556+'4. FTNC EUR'!X556+'5. FTNC GBP'!X556+'6. FTNC Autres (inclus)'!X556</f>
        <v>0</v>
      </c>
      <c r="Y556" s="444">
        <f>'2. FTNC CAN'!Y556+'3. FTNC USD'!Y556+'4. FTNC EUR'!Y556+'5. FTNC GBP'!Y556+'6. FTNC Autres (inclus)'!Y556</f>
        <v>0</v>
      </c>
      <c r="Z556" s="443">
        <f>'2. FTNC CAN'!Z556+'3. FTNC USD'!Z556+'4. FTNC EUR'!Z556+'5. FTNC GBP'!Z556+'6. FTNC Autres (inclus)'!Z556</f>
        <v>0</v>
      </c>
      <c r="AA556" s="444">
        <f>'2. FTNC CAN'!AA556+'3. FTNC USD'!AA556+'4. FTNC EUR'!AA556+'5. FTNC GBP'!AA556+'6. FTNC Autres (inclus)'!AA556</f>
        <v>0</v>
      </c>
      <c r="AB556" s="447">
        <f>'2. FTNC CAN'!AB556+'3. FTNC USD'!AB556+'4. FTNC EUR'!AB556+'5. FTNC GBP'!AB556+'6. FTNC Autres (inclus)'!AB556</f>
        <v>0</v>
      </c>
      <c r="AC556" s="441">
        <f>'2. FTNC CAN'!AC556+'3. FTNC USD'!AC556+'4. FTNC EUR'!AC556+'5. FTNC GBP'!AC556+'6. FTNC Autres (inclus)'!AC556</f>
        <v>0</v>
      </c>
      <c r="AD556" s="996"/>
      <c r="AE556" s="997"/>
      <c r="AF556" s="998"/>
    </row>
    <row r="557" spans="1:32" ht="15" x14ac:dyDescent="0.2">
      <c r="A557" s="232">
        <v>162</v>
      </c>
      <c r="B557" s="507"/>
      <c r="C557" s="475"/>
      <c r="D557" s="475"/>
      <c r="E557" s="475"/>
      <c r="F557" s="915" t="s">
        <v>574</v>
      </c>
      <c r="G557" s="916"/>
      <c r="H557" s="916"/>
      <c r="I557" s="916"/>
      <c r="J557" s="916"/>
      <c r="K557" s="916"/>
      <c r="L557" s="917"/>
      <c r="M557" s="441">
        <f>'2. FTNC CAN'!M557+'3. FTNC USD'!M557+'4. FTNC EUR'!M557+'5. FTNC GBP'!M557+'6. FTNC Autres (inclus)'!M557</f>
        <v>0</v>
      </c>
      <c r="N557" s="446">
        <f>'2. FTNC CAN'!N557+'3. FTNC USD'!N557+'4. FTNC EUR'!N557+'5. FTNC GBP'!N557+'6. FTNC Autres (inclus)'!N557</f>
        <v>0</v>
      </c>
      <c r="O557" s="443">
        <f>'2. FTNC CAN'!O557+'3. FTNC USD'!O557+'4. FTNC EUR'!O557+'5. FTNC GBP'!O557+'6. FTNC Autres (inclus)'!O557</f>
        <v>0</v>
      </c>
      <c r="P557" s="443">
        <f>'2. FTNC CAN'!P557+'3. FTNC USD'!P557+'4. FTNC EUR'!P557+'5. FTNC GBP'!P557+'6. FTNC Autres (inclus)'!P557</f>
        <v>0</v>
      </c>
      <c r="Q557" s="445">
        <f>'2. FTNC CAN'!Q557+'3. FTNC USD'!Q557+'4. FTNC EUR'!Q557+'5. FTNC GBP'!Q557+'6. FTNC Autres (inclus)'!Q557</f>
        <v>0</v>
      </c>
      <c r="R557" s="443">
        <f>'2. FTNC CAN'!R557+'3. FTNC USD'!R557+'4. FTNC EUR'!R557+'5. FTNC GBP'!R557+'6. FTNC Autres (inclus)'!R557</f>
        <v>0</v>
      </c>
      <c r="S557" s="444">
        <f>'2. FTNC CAN'!S557+'3. FTNC USD'!S557+'4. FTNC EUR'!S557+'5. FTNC GBP'!S557+'6. FTNC Autres (inclus)'!S557</f>
        <v>0</v>
      </c>
      <c r="T557" s="443">
        <f>'2. FTNC CAN'!T557+'3. FTNC USD'!T557+'4. FTNC EUR'!T557+'5. FTNC GBP'!T557+'6. FTNC Autres (inclus)'!T557</f>
        <v>0</v>
      </c>
      <c r="U557" s="444">
        <f>'2. FTNC CAN'!U557+'3. FTNC USD'!U557+'4. FTNC EUR'!U557+'5. FTNC GBP'!U557+'6. FTNC Autres (inclus)'!U557</f>
        <v>0</v>
      </c>
      <c r="V557" s="443">
        <f>'2. FTNC CAN'!V557+'3. FTNC USD'!V557+'4. FTNC EUR'!V557+'5. FTNC GBP'!V557+'6. FTNC Autres (inclus)'!V557</f>
        <v>0</v>
      </c>
      <c r="W557" s="444">
        <f>'2. FTNC CAN'!W557+'3. FTNC USD'!W557+'4. FTNC EUR'!W557+'5. FTNC GBP'!W557+'6. FTNC Autres (inclus)'!W557</f>
        <v>0</v>
      </c>
      <c r="X557" s="443">
        <f>'2. FTNC CAN'!X557+'3. FTNC USD'!X557+'4. FTNC EUR'!X557+'5. FTNC GBP'!X557+'6. FTNC Autres (inclus)'!X557</f>
        <v>0</v>
      </c>
      <c r="Y557" s="444">
        <f>'2. FTNC CAN'!Y557+'3. FTNC USD'!Y557+'4. FTNC EUR'!Y557+'5. FTNC GBP'!Y557+'6. FTNC Autres (inclus)'!Y557</f>
        <v>0</v>
      </c>
      <c r="Z557" s="443">
        <f>'2. FTNC CAN'!Z557+'3. FTNC USD'!Z557+'4. FTNC EUR'!Z557+'5. FTNC GBP'!Z557+'6. FTNC Autres (inclus)'!Z557</f>
        <v>0</v>
      </c>
      <c r="AA557" s="444">
        <f>'2. FTNC CAN'!AA557+'3. FTNC USD'!AA557+'4. FTNC EUR'!AA557+'5. FTNC GBP'!AA557+'6. FTNC Autres (inclus)'!AA557</f>
        <v>0</v>
      </c>
      <c r="AB557" s="447">
        <f>'2. FTNC CAN'!AB557+'3. FTNC USD'!AB557+'4. FTNC EUR'!AB557+'5. FTNC GBP'!AB557+'6. FTNC Autres (inclus)'!AB557</f>
        <v>0</v>
      </c>
      <c r="AC557" s="441">
        <f>'2. FTNC CAN'!AC557+'3. FTNC USD'!AC557+'4. FTNC EUR'!AC557+'5. FTNC GBP'!AC557+'6. FTNC Autres (inclus)'!AC557</f>
        <v>0</v>
      </c>
      <c r="AD557" s="996"/>
      <c r="AE557" s="997"/>
      <c r="AF557" s="998"/>
    </row>
    <row r="558" spans="1:32" ht="27.75" customHeight="1" x14ac:dyDescent="0.2">
      <c r="A558" s="232">
        <v>163</v>
      </c>
      <c r="B558" s="507"/>
      <c r="C558" s="475"/>
      <c r="D558" s="475"/>
      <c r="E558" s="475"/>
      <c r="F558" s="859" t="s">
        <v>566</v>
      </c>
      <c r="G558" s="860"/>
      <c r="H558" s="860"/>
      <c r="I558" s="860"/>
      <c r="J558" s="860"/>
      <c r="K558" s="860"/>
      <c r="L558" s="861"/>
      <c r="M558" s="441">
        <f>'2. FTNC CAN'!M558+'3. FTNC USD'!M558+'4. FTNC EUR'!M558+'5. FTNC GBP'!M558+'6. FTNC Autres (inclus)'!M558</f>
        <v>0</v>
      </c>
      <c r="N558" s="446">
        <f>'2. FTNC CAN'!N558+'3. FTNC USD'!N558+'4. FTNC EUR'!N558+'5. FTNC GBP'!N558+'6. FTNC Autres (inclus)'!N558</f>
        <v>0</v>
      </c>
      <c r="O558" s="443">
        <f>'2. FTNC CAN'!O558+'3. FTNC USD'!O558+'4. FTNC EUR'!O558+'5. FTNC GBP'!O558+'6. FTNC Autres (inclus)'!O558</f>
        <v>0</v>
      </c>
      <c r="P558" s="443">
        <f>'2. FTNC CAN'!P558+'3. FTNC USD'!P558+'4. FTNC EUR'!P558+'5. FTNC GBP'!P558+'6. FTNC Autres (inclus)'!P558</f>
        <v>0</v>
      </c>
      <c r="Q558" s="445">
        <f>'2. FTNC CAN'!Q558+'3. FTNC USD'!Q558+'4. FTNC EUR'!Q558+'5. FTNC GBP'!Q558+'6. FTNC Autres (inclus)'!Q558</f>
        <v>0</v>
      </c>
      <c r="R558" s="443">
        <f>'2. FTNC CAN'!R558+'3. FTNC USD'!R558+'4. FTNC EUR'!R558+'5. FTNC GBP'!R558+'6. FTNC Autres (inclus)'!R558</f>
        <v>0</v>
      </c>
      <c r="S558" s="444">
        <f>'2. FTNC CAN'!S558+'3. FTNC USD'!S558+'4. FTNC EUR'!S558+'5. FTNC GBP'!S558+'6. FTNC Autres (inclus)'!S558</f>
        <v>0</v>
      </c>
      <c r="T558" s="443">
        <f>'2. FTNC CAN'!T558+'3. FTNC USD'!T558+'4. FTNC EUR'!T558+'5. FTNC GBP'!T558+'6. FTNC Autres (inclus)'!T558</f>
        <v>0</v>
      </c>
      <c r="U558" s="444">
        <f>'2. FTNC CAN'!U558+'3. FTNC USD'!U558+'4. FTNC EUR'!U558+'5. FTNC GBP'!U558+'6. FTNC Autres (inclus)'!U558</f>
        <v>0</v>
      </c>
      <c r="V558" s="443">
        <f>'2. FTNC CAN'!V558+'3. FTNC USD'!V558+'4. FTNC EUR'!V558+'5. FTNC GBP'!V558+'6. FTNC Autres (inclus)'!V558</f>
        <v>0</v>
      </c>
      <c r="W558" s="444">
        <f>'2. FTNC CAN'!W558+'3. FTNC USD'!W558+'4. FTNC EUR'!W558+'5. FTNC GBP'!W558+'6. FTNC Autres (inclus)'!W558</f>
        <v>0</v>
      </c>
      <c r="X558" s="443">
        <f>'2. FTNC CAN'!X558+'3. FTNC USD'!X558+'4. FTNC EUR'!X558+'5. FTNC GBP'!X558+'6. FTNC Autres (inclus)'!X558</f>
        <v>0</v>
      </c>
      <c r="Y558" s="444">
        <f>'2. FTNC CAN'!Y558+'3. FTNC USD'!Y558+'4. FTNC EUR'!Y558+'5. FTNC GBP'!Y558+'6. FTNC Autres (inclus)'!Y558</f>
        <v>0</v>
      </c>
      <c r="Z558" s="443">
        <f>'2. FTNC CAN'!Z558+'3. FTNC USD'!Z558+'4. FTNC EUR'!Z558+'5. FTNC GBP'!Z558+'6. FTNC Autres (inclus)'!Z558</f>
        <v>0</v>
      </c>
      <c r="AA558" s="444">
        <f>'2. FTNC CAN'!AA558+'3. FTNC USD'!AA558+'4. FTNC EUR'!AA558+'5. FTNC GBP'!AA558+'6. FTNC Autres (inclus)'!AA558</f>
        <v>0</v>
      </c>
      <c r="AB558" s="447">
        <f>'2. FTNC CAN'!AB558+'3. FTNC USD'!AB558+'4. FTNC EUR'!AB558+'5. FTNC GBP'!AB558+'6. FTNC Autres (inclus)'!AB558</f>
        <v>0</v>
      </c>
      <c r="AC558" s="441">
        <f>'2. FTNC CAN'!AC558+'3. FTNC USD'!AC558+'4. FTNC EUR'!AC558+'5. FTNC GBP'!AC558+'6. FTNC Autres (inclus)'!AC558</f>
        <v>0</v>
      </c>
      <c r="AD558" s="996"/>
      <c r="AE558" s="997"/>
      <c r="AF558" s="998"/>
    </row>
    <row r="559" spans="1:32" ht="15" x14ac:dyDescent="0.2">
      <c r="A559" s="232">
        <v>164</v>
      </c>
      <c r="B559" s="507"/>
      <c r="C559" s="475"/>
      <c r="D559" s="844" t="s">
        <v>23</v>
      </c>
      <c r="E559" s="1024"/>
      <c r="F559" s="1024"/>
      <c r="G559" s="1024"/>
      <c r="H559" s="1024"/>
      <c r="I559" s="1024"/>
      <c r="J559" s="1024"/>
      <c r="K559" s="1024"/>
      <c r="L559" s="1024"/>
      <c r="M559" s="845"/>
      <c r="N559" s="845"/>
      <c r="O559" s="845"/>
      <c r="P559" s="845"/>
      <c r="Q559" s="845"/>
      <c r="R559" s="845"/>
      <c r="S559" s="845"/>
      <c r="T559" s="845"/>
      <c r="U559" s="845"/>
      <c r="V559" s="845"/>
      <c r="W559" s="845"/>
      <c r="X559" s="845"/>
      <c r="Y559" s="845"/>
      <c r="Z559" s="845"/>
      <c r="AA559" s="845"/>
      <c r="AB559" s="845"/>
      <c r="AC559" s="845"/>
      <c r="AD559" s="845"/>
      <c r="AE559" s="845"/>
      <c r="AF559" s="846"/>
    </row>
    <row r="560" spans="1:32" ht="15" x14ac:dyDescent="0.2">
      <c r="A560" s="232">
        <v>165</v>
      </c>
      <c r="B560" s="507"/>
      <c r="C560" s="475"/>
      <c r="D560" s="475"/>
      <c r="E560" s="853" t="s">
        <v>126</v>
      </c>
      <c r="F560" s="854"/>
      <c r="G560" s="854"/>
      <c r="H560" s="854"/>
      <c r="I560" s="854"/>
      <c r="J560" s="854"/>
      <c r="K560" s="854"/>
      <c r="L560" s="855"/>
      <c r="M560" s="407">
        <f>SUBTOTAL(9,M561:M562)</f>
        <v>0</v>
      </c>
      <c r="N560" s="410">
        <f t="shared" ref="N560" si="576">SUBTOTAL(9,N561:N562)</f>
        <v>0</v>
      </c>
      <c r="O560" s="414">
        <f t="shared" ref="O560" si="577">SUBTOTAL(9,O561:O562)</f>
        <v>0</v>
      </c>
      <c r="P560" s="413">
        <f t="shared" ref="P560" si="578">SUBTOTAL(9,P561:P562)</f>
        <v>0</v>
      </c>
      <c r="Q560" s="415">
        <f t="shared" ref="Q560" si="579">SUBTOTAL(9,Q561:Q562)</f>
        <v>0</v>
      </c>
      <c r="R560" s="414">
        <f t="shared" ref="R560" si="580">SUBTOTAL(9,R561:R562)</f>
        <v>0</v>
      </c>
      <c r="S560" s="414">
        <f t="shared" ref="S560" si="581">SUBTOTAL(9,S561:S562)</f>
        <v>0</v>
      </c>
      <c r="T560" s="414">
        <f t="shared" ref="T560" si="582">SUBTOTAL(9,T561:T562)</f>
        <v>0</v>
      </c>
      <c r="U560" s="414">
        <f t="shared" ref="U560" si="583">SUBTOTAL(9,U561:U562)</f>
        <v>0</v>
      </c>
      <c r="V560" s="414">
        <f t="shared" ref="V560" si="584">SUBTOTAL(9,V561:V562)</f>
        <v>0</v>
      </c>
      <c r="W560" s="414">
        <f t="shared" ref="W560" si="585">SUBTOTAL(9,W561:W562)</f>
        <v>0</v>
      </c>
      <c r="X560" s="414">
        <f t="shared" ref="X560" si="586">SUBTOTAL(9,X561:X562)</f>
        <v>0</v>
      </c>
      <c r="Y560" s="414">
        <f t="shared" ref="Y560" si="587">SUBTOTAL(9,Y561:Y562)</f>
        <v>0</v>
      </c>
      <c r="Z560" s="414">
        <f t="shared" ref="Z560" si="588">SUBTOTAL(9,Z561:Z562)</f>
        <v>0</v>
      </c>
      <c r="AA560" s="414">
        <f t="shared" ref="AA560" si="589">SUBTOTAL(9,AA561:AA562)</f>
        <v>0</v>
      </c>
      <c r="AB560" s="424">
        <f t="shared" ref="AB560" si="590">SUBTOTAL(9,AB561:AB562)</f>
        <v>0</v>
      </c>
      <c r="AC560" s="407">
        <f t="shared" ref="AC560" si="591">SUBTOTAL(9,AC561:AC562)</f>
        <v>0</v>
      </c>
      <c r="AD560" s="996"/>
      <c r="AE560" s="997"/>
      <c r="AF560" s="998"/>
    </row>
    <row r="561" spans="1:32" ht="15" x14ac:dyDescent="0.2">
      <c r="A561" s="232">
        <v>166</v>
      </c>
      <c r="B561" s="507"/>
      <c r="C561" s="475"/>
      <c r="D561" s="475"/>
      <c r="E561" s="475"/>
      <c r="F561" s="856" t="s">
        <v>127</v>
      </c>
      <c r="G561" s="857"/>
      <c r="H561" s="857"/>
      <c r="I561" s="857"/>
      <c r="J561" s="857"/>
      <c r="K561" s="857"/>
      <c r="L561" s="858"/>
      <c r="M561" s="441">
        <f>'2. FTNC CAN'!M561+'3. FTNC USD'!M561+'4. FTNC EUR'!M561+'5. FTNC GBP'!M561+'6. FTNC Autres (inclus)'!M561</f>
        <v>0</v>
      </c>
      <c r="N561" s="446">
        <f>'2. FTNC CAN'!N561+'3. FTNC USD'!N561+'4. FTNC EUR'!N561+'5. FTNC GBP'!N561+'6. FTNC Autres (inclus)'!N561</f>
        <v>0</v>
      </c>
      <c r="O561" s="443">
        <f>'2. FTNC CAN'!O561+'3. FTNC USD'!O561+'4. FTNC EUR'!O561+'5. FTNC GBP'!O561+'6. FTNC Autres (inclus)'!O561</f>
        <v>0</v>
      </c>
      <c r="P561" s="443">
        <f>'2. FTNC CAN'!P561+'3. FTNC USD'!P561+'4. FTNC EUR'!P561+'5. FTNC GBP'!P561+'6. FTNC Autres (inclus)'!P561</f>
        <v>0</v>
      </c>
      <c r="Q561" s="445">
        <f>'2. FTNC CAN'!Q561+'3. FTNC USD'!Q561+'4. FTNC EUR'!Q561+'5. FTNC GBP'!Q561+'6. FTNC Autres (inclus)'!Q561</f>
        <v>0</v>
      </c>
      <c r="R561" s="443">
        <f>'2. FTNC CAN'!R561+'3. FTNC USD'!R561+'4. FTNC EUR'!R561+'5. FTNC GBP'!R561+'6. FTNC Autres (inclus)'!R561</f>
        <v>0</v>
      </c>
      <c r="S561" s="444">
        <f>'2. FTNC CAN'!S561+'3. FTNC USD'!S561+'4. FTNC EUR'!S561+'5. FTNC GBP'!S561+'6. FTNC Autres (inclus)'!S561</f>
        <v>0</v>
      </c>
      <c r="T561" s="443">
        <f>'2. FTNC CAN'!T561+'3. FTNC USD'!T561+'4. FTNC EUR'!T561+'5. FTNC GBP'!T561+'6. FTNC Autres (inclus)'!T561</f>
        <v>0</v>
      </c>
      <c r="U561" s="444">
        <f>'2. FTNC CAN'!U561+'3. FTNC USD'!U561+'4. FTNC EUR'!U561+'5. FTNC GBP'!U561+'6. FTNC Autres (inclus)'!U561</f>
        <v>0</v>
      </c>
      <c r="V561" s="443">
        <f>'2. FTNC CAN'!V561+'3. FTNC USD'!V561+'4. FTNC EUR'!V561+'5. FTNC GBP'!V561+'6. FTNC Autres (inclus)'!V561</f>
        <v>0</v>
      </c>
      <c r="W561" s="444">
        <f>'2. FTNC CAN'!W561+'3. FTNC USD'!W561+'4. FTNC EUR'!W561+'5. FTNC GBP'!W561+'6. FTNC Autres (inclus)'!W561</f>
        <v>0</v>
      </c>
      <c r="X561" s="443">
        <f>'2. FTNC CAN'!X561+'3. FTNC USD'!X561+'4. FTNC EUR'!X561+'5. FTNC GBP'!X561+'6. FTNC Autres (inclus)'!X561</f>
        <v>0</v>
      </c>
      <c r="Y561" s="444">
        <f>'2. FTNC CAN'!Y561+'3. FTNC USD'!Y561+'4. FTNC EUR'!Y561+'5. FTNC GBP'!Y561+'6. FTNC Autres (inclus)'!Y561</f>
        <v>0</v>
      </c>
      <c r="Z561" s="443">
        <f>'2. FTNC CAN'!Z561+'3. FTNC USD'!Z561+'4. FTNC EUR'!Z561+'5. FTNC GBP'!Z561+'6. FTNC Autres (inclus)'!Z561</f>
        <v>0</v>
      </c>
      <c r="AA561" s="444">
        <f>'2. FTNC CAN'!AA561+'3. FTNC USD'!AA561+'4. FTNC EUR'!AA561+'5. FTNC GBP'!AA561+'6. FTNC Autres (inclus)'!AA561</f>
        <v>0</v>
      </c>
      <c r="AB561" s="447">
        <f>'2. FTNC CAN'!AB561+'3. FTNC USD'!AB561+'4. FTNC EUR'!AB561+'5. FTNC GBP'!AB561+'6. FTNC Autres (inclus)'!AB561</f>
        <v>0</v>
      </c>
      <c r="AC561" s="441">
        <f>'2. FTNC CAN'!AC561+'3. FTNC USD'!AC561+'4. FTNC EUR'!AC561+'5. FTNC GBP'!AC561+'6. FTNC Autres (inclus)'!AC561</f>
        <v>0</v>
      </c>
      <c r="AD561" s="996"/>
      <c r="AE561" s="997"/>
      <c r="AF561" s="998"/>
    </row>
    <row r="562" spans="1:32" ht="15" x14ac:dyDescent="0.2">
      <c r="A562" s="232">
        <v>167</v>
      </c>
      <c r="B562" s="507"/>
      <c r="C562" s="475"/>
      <c r="D562" s="475"/>
      <c r="E562" s="475"/>
      <c r="F562" s="859" t="s">
        <v>128</v>
      </c>
      <c r="G562" s="860"/>
      <c r="H562" s="860"/>
      <c r="I562" s="860"/>
      <c r="J562" s="860"/>
      <c r="K562" s="860"/>
      <c r="L562" s="861"/>
      <c r="M562" s="441">
        <f>'2. FTNC CAN'!M562+'3. FTNC USD'!M562+'4. FTNC EUR'!M562+'5. FTNC GBP'!M562+'6. FTNC Autres (inclus)'!M562</f>
        <v>0</v>
      </c>
      <c r="N562" s="446">
        <f>'2. FTNC CAN'!N562+'3. FTNC USD'!N562+'4. FTNC EUR'!N562+'5. FTNC GBP'!N562+'6. FTNC Autres (inclus)'!N562</f>
        <v>0</v>
      </c>
      <c r="O562" s="443">
        <f>'2. FTNC CAN'!O562+'3. FTNC USD'!O562+'4. FTNC EUR'!O562+'5. FTNC GBP'!O562+'6. FTNC Autres (inclus)'!O562</f>
        <v>0</v>
      </c>
      <c r="P562" s="443">
        <f>'2. FTNC CAN'!P562+'3. FTNC USD'!P562+'4. FTNC EUR'!P562+'5. FTNC GBP'!P562+'6. FTNC Autres (inclus)'!P562</f>
        <v>0</v>
      </c>
      <c r="Q562" s="445">
        <f>'2. FTNC CAN'!Q562+'3. FTNC USD'!Q562+'4. FTNC EUR'!Q562+'5. FTNC GBP'!Q562+'6. FTNC Autres (inclus)'!Q562</f>
        <v>0</v>
      </c>
      <c r="R562" s="443">
        <f>'2. FTNC CAN'!R562+'3. FTNC USD'!R562+'4. FTNC EUR'!R562+'5. FTNC GBP'!R562+'6. FTNC Autres (inclus)'!R562</f>
        <v>0</v>
      </c>
      <c r="S562" s="444">
        <f>'2. FTNC CAN'!S562+'3. FTNC USD'!S562+'4. FTNC EUR'!S562+'5. FTNC GBP'!S562+'6. FTNC Autres (inclus)'!S562</f>
        <v>0</v>
      </c>
      <c r="T562" s="443">
        <f>'2. FTNC CAN'!T562+'3. FTNC USD'!T562+'4. FTNC EUR'!T562+'5. FTNC GBP'!T562+'6. FTNC Autres (inclus)'!T562</f>
        <v>0</v>
      </c>
      <c r="U562" s="444">
        <f>'2. FTNC CAN'!U562+'3. FTNC USD'!U562+'4. FTNC EUR'!U562+'5. FTNC GBP'!U562+'6. FTNC Autres (inclus)'!U562</f>
        <v>0</v>
      </c>
      <c r="V562" s="443">
        <f>'2. FTNC CAN'!V562+'3. FTNC USD'!V562+'4. FTNC EUR'!V562+'5. FTNC GBP'!V562+'6. FTNC Autres (inclus)'!V562</f>
        <v>0</v>
      </c>
      <c r="W562" s="444">
        <f>'2. FTNC CAN'!W562+'3. FTNC USD'!W562+'4. FTNC EUR'!W562+'5. FTNC GBP'!W562+'6. FTNC Autres (inclus)'!W562</f>
        <v>0</v>
      </c>
      <c r="X562" s="443">
        <f>'2. FTNC CAN'!X562+'3. FTNC USD'!X562+'4. FTNC EUR'!X562+'5. FTNC GBP'!X562+'6. FTNC Autres (inclus)'!X562</f>
        <v>0</v>
      </c>
      <c r="Y562" s="444">
        <f>'2. FTNC CAN'!Y562+'3. FTNC USD'!Y562+'4. FTNC EUR'!Y562+'5. FTNC GBP'!Y562+'6. FTNC Autres (inclus)'!Y562</f>
        <v>0</v>
      </c>
      <c r="Z562" s="443">
        <f>'2. FTNC CAN'!Z562+'3. FTNC USD'!Z562+'4. FTNC EUR'!Z562+'5. FTNC GBP'!Z562+'6. FTNC Autres (inclus)'!Z562</f>
        <v>0</v>
      </c>
      <c r="AA562" s="444">
        <f>'2. FTNC CAN'!AA562+'3. FTNC USD'!AA562+'4. FTNC EUR'!AA562+'5. FTNC GBP'!AA562+'6. FTNC Autres (inclus)'!AA562</f>
        <v>0</v>
      </c>
      <c r="AB562" s="447">
        <f>'2. FTNC CAN'!AB562+'3. FTNC USD'!AB562+'4. FTNC EUR'!AB562+'5. FTNC GBP'!AB562+'6. FTNC Autres (inclus)'!AB562</f>
        <v>0</v>
      </c>
      <c r="AC562" s="441">
        <f>'2. FTNC CAN'!AC562+'3. FTNC USD'!AC562+'4. FTNC EUR'!AC562+'5. FTNC GBP'!AC562+'6. FTNC Autres (inclus)'!AC562</f>
        <v>0</v>
      </c>
      <c r="AD562" s="996"/>
      <c r="AE562" s="997"/>
      <c r="AF562" s="998"/>
    </row>
    <row r="563" spans="1:32" ht="15" x14ac:dyDescent="0.2">
      <c r="A563" s="232">
        <v>168</v>
      </c>
      <c r="B563" s="507"/>
      <c r="C563" s="475"/>
      <c r="D563" s="475"/>
      <c r="E563" s="853" t="s">
        <v>129</v>
      </c>
      <c r="F563" s="854"/>
      <c r="G563" s="854"/>
      <c r="H563" s="854"/>
      <c r="I563" s="854"/>
      <c r="J563" s="854"/>
      <c r="K563" s="854"/>
      <c r="L563" s="855"/>
      <c r="M563" s="407">
        <f>SUBTOTAL(9,M564:M565)</f>
        <v>0</v>
      </c>
      <c r="N563" s="410">
        <f t="shared" ref="N563" si="592">SUBTOTAL(9,N564:N565)</f>
        <v>0</v>
      </c>
      <c r="O563" s="414">
        <f t="shared" ref="O563" si="593">SUBTOTAL(9,O564:O565)</f>
        <v>0</v>
      </c>
      <c r="P563" s="413">
        <f t="shared" ref="P563" si="594">SUBTOTAL(9,P564:P565)</f>
        <v>0</v>
      </c>
      <c r="Q563" s="415">
        <f t="shared" ref="Q563" si="595">SUBTOTAL(9,Q564:Q565)</f>
        <v>0</v>
      </c>
      <c r="R563" s="414">
        <f t="shared" ref="R563" si="596">SUBTOTAL(9,R564:R565)</f>
        <v>0</v>
      </c>
      <c r="S563" s="414">
        <f t="shared" ref="S563" si="597">SUBTOTAL(9,S564:S565)</f>
        <v>0</v>
      </c>
      <c r="T563" s="414">
        <f t="shared" ref="T563" si="598">SUBTOTAL(9,T564:T565)</f>
        <v>0</v>
      </c>
      <c r="U563" s="414">
        <f t="shared" ref="U563" si="599">SUBTOTAL(9,U564:U565)</f>
        <v>0</v>
      </c>
      <c r="V563" s="414">
        <f t="shared" ref="V563" si="600">SUBTOTAL(9,V564:V565)</f>
        <v>0</v>
      </c>
      <c r="W563" s="414">
        <f t="shared" ref="W563" si="601">SUBTOTAL(9,W564:W565)</f>
        <v>0</v>
      </c>
      <c r="X563" s="414">
        <f t="shared" ref="X563" si="602">SUBTOTAL(9,X564:X565)</f>
        <v>0</v>
      </c>
      <c r="Y563" s="414">
        <f t="shared" ref="Y563" si="603">SUBTOTAL(9,Y564:Y565)</f>
        <v>0</v>
      </c>
      <c r="Z563" s="414">
        <f t="shared" ref="Z563" si="604">SUBTOTAL(9,Z564:Z565)</f>
        <v>0</v>
      </c>
      <c r="AA563" s="414">
        <f t="shared" ref="AA563" si="605">SUBTOTAL(9,AA564:AA565)</f>
        <v>0</v>
      </c>
      <c r="AB563" s="424">
        <f t="shared" ref="AB563" si="606">SUBTOTAL(9,AB564:AB565)</f>
        <v>0</v>
      </c>
      <c r="AC563" s="407">
        <f t="shared" ref="AC563" si="607">SUBTOTAL(9,AC564:AC565)</f>
        <v>0</v>
      </c>
      <c r="AD563" s="996"/>
      <c r="AE563" s="997"/>
      <c r="AF563" s="998"/>
    </row>
    <row r="564" spans="1:32" ht="15" x14ac:dyDescent="0.2">
      <c r="A564" s="232">
        <v>169</v>
      </c>
      <c r="B564" s="507"/>
      <c r="C564" s="475"/>
      <c r="D564" s="475"/>
      <c r="E564" s="475"/>
      <c r="F564" s="856" t="s">
        <v>130</v>
      </c>
      <c r="G564" s="857"/>
      <c r="H564" s="857"/>
      <c r="I564" s="857"/>
      <c r="J564" s="857"/>
      <c r="K564" s="857"/>
      <c r="L564" s="858"/>
      <c r="M564" s="441">
        <f>'2. FTNC CAN'!M564+'3. FTNC USD'!M564+'4. FTNC EUR'!M564+'5. FTNC GBP'!M564+'6. FTNC Autres (inclus)'!M564</f>
        <v>0</v>
      </c>
      <c r="N564" s="446">
        <f>'2. FTNC CAN'!N564+'3. FTNC USD'!N564+'4. FTNC EUR'!N564+'5. FTNC GBP'!N564+'6. FTNC Autres (inclus)'!N564</f>
        <v>0</v>
      </c>
      <c r="O564" s="443">
        <f>'2. FTNC CAN'!O564+'3. FTNC USD'!O564+'4. FTNC EUR'!O564+'5. FTNC GBP'!O564+'6. FTNC Autres (inclus)'!O564</f>
        <v>0</v>
      </c>
      <c r="P564" s="443">
        <f>'2. FTNC CAN'!P564+'3. FTNC USD'!P564+'4. FTNC EUR'!P564+'5. FTNC GBP'!P564+'6. FTNC Autres (inclus)'!P564</f>
        <v>0</v>
      </c>
      <c r="Q564" s="445">
        <f>'2. FTNC CAN'!Q564+'3. FTNC USD'!Q564+'4. FTNC EUR'!Q564+'5. FTNC GBP'!Q564+'6. FTNC Autres (inclus)'!Q564</f>
        <v>0</v>
      </c>
      <c r="R564" s="443">
        <f>'2. FTNC CAN'!R564+'3. FTNC USD'!R564+'4. FTNC EUR'!R564+'5. FTNC GBP'!R564+'6. FTNC Autres (inclus)'!R564</f>
        <v>0</v>
      </c>
      <c r="S564" s="444">
        <f>'2. FTNC CAN'!S564+'3. FTNC USD'!S564+'4. FTNC EUR'!S564+'5. FTNC GBP'!S564+'6. FTNC Autres (inclus)'!S564</f>
        <v>0</v>
      </c>
      <c r="T564" s="443">
        <f>'2. FTNC CAN'!T564+'3. FTNC USD'!T564+'4. FTNC EUR'!T564+'5. FTNC GBP'!T564+'6. FTNC Autres (inclus)'!T564</f>
        <v>0</v>
      </c>
      <c r="U564" s="444">
        <f>'2. FTNC CAN'!U564+'3. FTNC USD'!U564+'4. FTNC EUR'!U564+'5. FTNC GBP'!U564+'6. FTNC Autres (inclus)'!U564</f>
        <v>0</v>
      </c>
      <c r="V564" s="443">
        <f>'2. FTNC CAN'!V564+'3. FTNC USD'!V564+'4. FTNC EUR'!V564+'5. FTNC GBP'!V564+'6. FTNC Autres (inclus)'!V564</f>
        <v>0</v>
      </c>
      <c r="W564" s="444">
        <f>'2. FTNC CAN'!W564+'3. FTNC USD'!W564+'4. FTNC EUR'!W564+'5. FTNC GBP'!W564+'6. FTNC Autres (inclus)'!W564</f>
        <v>0</v>
      </c>
      <c r="X564" s="443">
        <f>'2. FTNC CAN'!X564+'3. FTNC USD'!X564+'4. FTNC EUR'!X564+'5. FTNC GBP'!X564+'6. FTNC Autres (inclus)'!X564</f>
        <v>0</v>
      </c>
      <c r="Y564" s="444">
        <f>'2. FTNC CAN'!Y564+'3. FTNC USD'!Y564+'4. FTNC EUR'!Y564+'5. FTNC GBP'!Y564+'6. FTNC Autres (inclus)'!Y564</f>
        <v>0</v>
      </c>
      <c r="Z564" s="443">
        <f>'2. FTNC CAN'!Z564+'3. FTNC USD'!Z564+'4. FTNC EUR'!Z564+'5. FTNC GBP'!Z564+'6. FTNC Autres (inclus)'!Z564</f>
        <v>0</v>
      </c>
      <c r="AA564" s="444">
        <f>'2. FTNC CAN'!AA564+'3. FTNC USD'!AA564+'4. FTNC EUR'!AA564+'5. FTNC GBP'!AA564+'6. FTNC Autres (inclus)'!AA564</f>
        <v>0</v>
      </c>
      <c r="AB564" s="447">
        <f>'2. FTNC CAN'!AB564+'3. FTNC USD'!AB564+'4. FTNC EUR'!AB564+'5. FTNC GBP'!AB564+'6. FTNC Autres (inclus)'!AB564</f>
        <v>0</v>
      </c>
      <c r="AC564" s="441">
        <f>'2. FTNC CAN'!AC564+'3. FTNC USD'!AC564+'4. FTNC EUR'!AC564+'5. FTNC GBP'!AC564+'6. FTNC Autres (inclus)'!AC564</f>
        <v>0</v>
      </c>
      <c r="AD564" s="996"/>
      <c r="AE564" s="997"/>
      <c r="AF564" s="998"/>
    </row>
    <row r="565" spans="1:32" ht="15" x14ac:dyDescent="0.2">
      <c r="A565" s="232">
        <v>170</v>
      </c>
      <c r="B565" s="507"/>
      <c r="C565" s="475"/>
      <c r="D565" s="475"/>
      <c r="E565" s="475"/>
      <c r="F565" s="859" t="s">
        <v>131</v>
      </c>
      <c r="G565" s="860"/>
      <c r="H565" s="860"/>
      <c r="I565" s="860"/>
      <c r="J565" s="860"/>
      <c r="K565" s="860"/>
      <c r="L565" s="861"/>
      <c r="M565" s="441">
        <f>'2. FTNC CAN'!M565+'3. FTNC USD'!M565+'4. FTNC EUR'!M565+'5. FTNC GBP'!M565+'6. FTNC Autres (inclus)'!M565</f>
        <v>0</v>
      </c>
      <c r="N565" s="446">
        <f>'2. FTNC CAN'!N565+'3. FTNC USD'!N565+'4. FTNC EUR'!N565+'5. FTNC GBP'!N565+'6. FTNC Autres (inclus)'!N565</f>
        <v>0</v>
      </c>
      <c r="O565" s="443">
        <f>'2. FTNC CAN'!O565+'3. FTNC USD'!O565+'4. FTNC EUR'!O565+'5. FTNC GBP'!O565+'6. FTNC Autres (inclus)'!O565</f>
        <v>0</v>
      </c>
      <c r="P565" s="443">
        <f>'2. FTNC CAN'!P565+'3. FTNC USD'!P565+'4. FTNC EUR'!P565+'5. FTNC GBP'!P565+'6. FTNC Autres (inclus)'!P565</f>
        <v>0</v>
      </c>
      <c r="Q565" s="445">
        <f>'2. FTNC CAN'!Q565+'3. FTNC USD'!Q565+'4. FTNC EUR'!Q565+'5. FTNC GBP'!Q565+'6. FTNC Autres (inclus)'!Q565</f>
        <v>0</v>
      </c>
      <c r="R565" s="443">
        <f>'2. FTNC CAN'!R565+'3. FTNC USD'!R565+'4. FTNC EUR'!R565+'5. FTNC GBP'!R565+'6. FTNC Autres (inclus)'!R565</f>
        <v>0</v>
      </c>
      <c r="S565" s="444">
        <f>'2. FTNC CAN'!S565+'3. FTNC USD'!S565+'4. FTNC EUR'!S565+'5. FTNC GBP'!S565+'6. FTNC Autres (inclus)'!S565</f>
        <v>0</v>
      </c>
      <c r="T565" s="443">
        <f>'2. FTNC CAN'!T565+'3. FTNC USD'!T565+'4. FTNC EUR'!T565+'5. FTNC GBP'!T565+'6. FTNC Autres (inclus)'!T565</f>
        <v>0</v>
      </c>
      <c r="U565" s="444">
        <f>'2. FTNC CAN'!U565+'3. FTNC USD'!U565+'4. FTNC EUR'!U565+'5. FTNC GBP'!U565+'6. FTNC Autres (inclus)'!U565</f>
        <v>0</v>
      </c>
      <c r="V565" s="443">
        <f>'2. FTNC CAN'!V565+'3. FTNC USD'!V565+'4. FTNC EUR'!V565+'5. FTNC GBP'!V565+'6. FTNC Autres (inclus)'!V565</f>
        <v>0</v>
      </c>
      <c r="W565" s="444">
        <f>'2. FTNC CAN'!W565+'3. FTNC USD'!W565+'4. FTNC EUR'!W565+'5. FTNC GBP'!W565+'6. FTNC Autres (inclus)'!W565</f>
        <v>0</v>
      </c>
      <c r="X565" s="443">
        <f>'2. FTNC CAN'!X565+'3. FTNC USD'!X565+'4. FTNC EUR'!X565+'5. FTNC GBP'!X565+'6. FTNC Autres (inclus)'!X565</f>
        <v>0</v>
      </c>
      <c r="Y565" s="444">
        <f>'2. FTNC CAN'!Y565+'3. FTNC USD'!Y565+'4. FTNC EUR'!Y565+'5. FTNC GBP'!Y565+'6. FTNC Autres (inclus)'!Y565</f>
        <v>0</v>
      </c>
      <c r="Z565" s="443">
        <f>'2. FTNC CAN'!Z565+'3. FTNC USD'!Z565+'4. FTNC EUR'!Z565+'5. FTNC GBP'!Z565+'6. FTNC Autres (inclus)'!Z565</f>
        <v>0</v>
      </c>
      <c r="AA565" s="444">
        <f>'2. FTNC CAN'!AA565+'3. FTNC USD'!AA565+'4. FTNC EUR'!AA565+'5. FTNC GBP'!AA565+'6. FTNC Autres (inclus)'!AA565</f>
        <v>0</v>
      </c>
      <c r="AB565" s="447">
        <f>'2. FTNC CAN'!AB565+'3. FTNC USD'!AB565+'4. FTNC EUR'!AB565+'5. FTNC GBP'!AB565+'6. FTNC Autres (inclus)'!AB565</f>
        <v>0</v>
      </c>
      <c r="AC565" s="441">
        <f>'2. FTNC CAN'!AC565+'3. FTNC USD'!AC565+'4. FTNC EUR'!AC565+'5. FTNC GBP'!AC565+'6. FTNC Autres (inclus)'!AC565</f>
        <v>0</v>
      </c>
      <c r="AD565" s="996"/>
      <c r="AE565" s="997"/>
      <c r="AF565" s="998"/>
    </row>
    <row r="566" spans="1:32" ht="15" x14ac:dyDescent="0.2">
      <c r="A566" s="232">
        <v>171</v>
      </c>
      <c r="B566" s="507"/>
      <c r="C566" s="475"/>
      <c r="D566" s="475"/>
      <c r="E566" s="853" t="s">
        <v>132</v>
      </c>
      <c r="F566" s="854"/>
      <c r="G566" s="854"/>
      <c r="H566" s="854"/>
      <c r="I566" s="854"/>
      <c r="J566" s="854"/>
      <c r="K566" s="854"/>
      <c r="L566" s="855"/>
      <c r="M566" s="407">
        <f>SUBTOTAL(9,M567:M568)</f>
        <v>0</v>
      </c>
      <c r="N566" s="410">
        <f t="shared" ref="N566" si="608">SUBTOTAL(9,N567:N568)</f>
        <v>0</v>
      </c>
      <c r="O566" s="414">
        <f t="shared" ref="O566" si="609">SUBTOTAL(9,O567:O568)</f>
        <v>0</v>
      </c>
      <c r="P566" s="413">
        <f t="shared" ref="P566" si="610">SUBTOTAL(9,P567:P568)</f>
        <v>0</v>
      </c>
      <c r="Q566" s="415">
        <f t="shared" ref="Q566" si="611">SUBTOTAL(9,Q567:Q568)</f>
        <v>0</v>
      </c>
      <c r="R566" s="414">
        <f t="shared" ref="R566" si="612">SUBTOTAL(9,R567:R568)</f>
        <v>0</v>
      </c>
      <c r="S566" s="414">
        <f t="shared" ref="S566" si="613">SUBTOTAL(9,S567:S568)</f>
        <v>0</v>
      </c>
      <c r="T566" s="414">
        <f t="shared" ref="T566" si="614">SUBTOTAL(9,T567:T568)</f>
        <v>0</v>
      </c>
      <c r="U566" s="414">
        <f t="shared" ref="U566" si="615">SUBTOTAL(9,U567:U568)</f>
        <v>0</v>
      </c>
      <c r="V566" s="414">
        <f t="shared" ref="V566" si="616">SUBTOTAL(9,V567:V568)</f>
        <v>0</v>
      </c>
      <c r="W566" s="414">
        <f t="shared" ref="W566" si="617">SUBTOTAL(9,W567:W568)</f>
        <v>0</v>
      </c>
      <c r="X566" s="414">
        <f t="shared" ref="X566" si="618">SUBTOTAL(9,X567:X568)</f>
        <v>0</v>
      </c>
      <c r="Y566" s="414">
        <f t="shared" ref="Y566" si="619">SUBTOTAL(9,Y567:Y568)</f>
        <v>0</v>
      </c>
      <c r="Z566" s="414">
        <f t="shared" ref="Z566" si="620">SUBTOTAL(9,Z567:Z568)</f>
        <v>0</v>
      </c>
      <c r="AA566" s="414">
        <f t="shared" ref="AA566" si="621">SUBTOTAL(9,AA567:AA568)</f>
        <v>0</v>
      </c>
      <c r="AB566" s="424">
        <f t="shared" ref="AB566" si="622">SUBTOTAL(9,AB567:AB568)</f>
        <v>0</v>
      </c>
      <c r="AC566" s="407">
        <f t="shared" ref="AC566" si="623">SUBTOTAL(9,AC567:AC568)</f>
        <v>0</v>
      </c>
      <c r="AD566" s="996"/>
      <c r="AE566" s="997"/>
      <c r="AF566" s="998"/>
    </row>
    <row r="567" spans="1:32" ht="15" x14ac:dyDescent="0.2">
      <c r="A567" s="232">
        <v>172</v>
      </c>
      <c r="B567" s="507"/>
      <c r="C567" s="475"/>
      <c r="D567" s="475"/>
      <c r="E567" s="475"/>
      <c r="F567" s="856" t="s">
        <v>133</v>
      </c>
      <c r="G567" s="857"/>
      <c r="H567" s="857"/>
      <c r="I567" s="857"/>
      <c r="J567" s="857"/>
      <c r="K567" s="857"/>
      <c r="L567" s="858"/>
      <c r="M567" s="441">
        <f>'2. FTNC CAN'!M567+'3. FTNC USD'!M567+'4. FTNC EUR'!M567+'5. FTNC GBP'!M567+'6. FTNC Autres (inclus)'!M567</f>
        <v>0</v>
      </c>
      <c r="N567" s="446">
        <f>'2. FTNC CAN'!N567+'3. FTNC USD'!N567+'4. FTNC EUR'!N567+'5. FTNC GBP'!N567+'6. FTNC Autres (inclus)'!N567</f>
        <v>0</v>
      </c>
      <c r="O567" s="443">
        <f>'2. FTNC CAN'!O567+'3. FTNC USD'!O567+'4. FTNC EUR'!O567+'5. FTNC GBP'!O567+'6. FTNC Autres (inclus)'!O567</f>
        <v>0</v>
      </c>
      <c r="P567" s="443">
        <f>'2. FTNC CAN'!P567+'3. FTNC USD'!P567+'4. FTNC EUR'!P567+'5. FTNC GBP'!P567+'6. FTNC Autres (inclus)'!P567</f>
        <v>0</v>
      </c>
      <c r="Q567" s="445">
        <f>'2. FTNC CAN'!Q567+'3. FTNC USD'!Q567+'4. FTNC EUR'!Q567+'5. FTNC GBP'!Q567+'6. FTNC Autres (inclus)'!Q567</f>
        <v>0</v>
      </c>
      <c r="R567" s="443">
        <f>'2. FTNC CAN'!R567+'3. FTNC USD'!R567+'4. FTNC EUR'!R567+'5. FTNC GBP'!R567+'6. FTNC Autres (inclus)'!R567</f>
        <v>0</v>
      </c>
      <c r="S567" s="444">
        <f>'2. FTNC CAN'!S567+'3. FTNC USD'!S567+'4. FTNC EUR'!S567+'5. FTNC GBP'!S567+'6. FTNC Autres (inclus)'!S567</f>
        <v>0</v>
      </c>
      <c r="T567" s="443">
        <f>'2. FTNC CAN'!T567+'3. FTNC USD'!T567+'4. FTNC EUR'!T567+'5. FTNC GBP'!T567+'6. FTNC Autres (inclus)'!T567</f>
        <v>0</v>
      </c>
      <c r="U567" s="444">
        <f>'2. FTNC CAN'!U567+'3. FTNC USD'!U567+'4. FTNC EUR'!U567+'5. FTNC GBP'!U567+'6. FTNC Autres (inclus)'!U567</f>
        <v>0</v>
      </c>
      <c r="V567" s="443">
        <f>'2. FTNC CAN'!V567+'3. FTNC USD'!V567+'4. FTNC EUR'!V567+'5. FTNC GBP'!V567+'6. FTNC Autres (inclus)'!V567</f>
        <v>0</v>
      </c>
      <c r="W567" s="444">
        <f>'2. FTNC CAN'!W567+'3. FTNC USD'!W567+'4. FTNC EUR'!W567+'5. FTNC GBP'!W567+'6. FTNC Autres (inclus)'!W567</f>
        <v>0</v>
      </c>
      <c r="X567" s="443">
        <f>'2. FTNC CAN'!X567+'3. FTNC USD'!X567+'4. FTNC EUR'!X567+'5. FTNC GBP'!X567+'6. FTNC Autres (inclus)'!X567</f>
        <v>0</v>
      </c>
      <c r="Y567" s="444">
        <f>'2. FTNC CAN'!Y567+'3. FTNC USD'!Y567+'4. FTNC EUR'!Y567+'5. FTNC GBP'!Y567+'6. FTNC Autres (inclus)'!Y567</f>
        <v>0</v>
      </c>
      <c r="Z567" s="443">
        <f>'2. FTNC CAN'!Z567+'3. FTNC USD'!Z567+'4. FTNC EUR'!Z567+'5. FTNC GBP'!Z567+'6. FTNC Autres (inclus)'!Z567</f>
        <v>0</v>
      </c>
      <c r="AA567" s="444">
        <f>'2. FTNC CAN'!AA567+'3. FTNC USD'!AA567+'4. FTNC EUR'!AA567+'5. FTNC GBP'!AA567+'6. FTNC Autres (inclus)'!AA567</f>
        <v>0</v>
      </c>
      <c r="AB567" s="447">
        <f>'2. FTNC CAN'!AB567+'3. FTNC USD'!AB567+'4. FTNC EUR'!AB567+'5. FTNC GBP'!AB567+'6. FTNC Autres (inclus)'!AB567</f>
        <v>0</v>
      </c>
      <c r="AC567" s="441">
        <f>'2. FTNC CAN'!AC567+'3. FTNC USD'!AC567+'4. FTNC EUR'!AC567+'5. FTNC GBP'!AC567+'6. FTNC Autres (inclus)'!AC567</f>
        <v>0</v>
      </c>
      <c r="AD567" s="996"/>
      <c r="AE567" s="997"/>
      <c r="AF567" s="998"/>
    </row>
    <row r="568" spans="1:32" ht="15" x14ac:dyDescent="0.2">
      <c r="A568" s="232">
        <v>173</v>
      </c>
      <c r="B568" s="507"/>
      <c r="C568" s="475"/>
      <c r="D568" s="475"/>
      <c r="E568" s="475"/>
      <c r="F568" s="859" t="s">
        <v>134</v>
      </c>
      <c r="G568" s="860"/>
      <c r="H568" s="860"/>
      <c r="I568" s="860"/>
      <c r="J568" s="860"/>
      <c r="K568" s="860"/>
      <c r="L568" s="861"/>
      <c r="M568" s="441">
        <f>'2. FTNC CAN'!M568+'3. FTNC USD'!M568+'4. FTNC EUR'!M568+'5. FTNC GBP'!M568+'6. FTNC Autres (inclus)'!M568</f>
        <v>0</v>
      </c>
      <c r="N568" s="446">
        <f>'2. FTNC CAN'!N568+'3. FTNC USD'!N568+'4. FTNC EUR'!N568+'5. FTNC GBP'!N568+'6. FTNC Autres (inclus)'!N568</f>
        <v>0</v>
      </c>
      <c r="O568" s="443">
        <f>'2. FTNC CAN'!O568+'3. FTNC USD'!O568+'4. FTNC EUR'!O568+'5. FTNC GBP'!O568+'6. FTNC Autres (inclus)'!O568</f>
        <v>0</v>
      </c>
      <c r="P568" s="443">
        <f>'2. FTNC CAN'!P568+'3. FTNC USD'!P568+'4. FTNC EUR'!P568+'5. FTNC GBP'!P568+'6. FTNC Autres (inclus)'!P568</f>
        <v>0</v>
      </c>
      <c r="Q568" s="445">
        <f>'2. FTNC CAN'!Q568+'3. FTNC USD'!Q568+'4. FTNC EUR'!Q568+'5. FTNC GBP'!Q568+'6. FTNC Autres (inclus)'!Q568</f>
        <v>0</v>
      </c>
      <c r="R568" s="443">
        <f>'2. FTNC CAN'!R568+'3. FTNC USD'!R568+'4. FTNC EUR'!R568+'5. FTNC GBP'!R568+'6. FTNC Autres (inclus)'!R568</f>
        <v>0</v>
      </c>
      <c r="S568" s="444">
        <f>'2. FTNC CAN'!S568+'3. FTNC USD'!S568+'4. FTNC EUR'!S568+'5. FTNC GBP'!S568+'6. FTNC Autres (inclus)'!S568</f>
        <v>0</v>
      </c>
      <c r="T568" s="443">
        <f>'2. FTNC CAN'!T568+'3. FTNC USD'!T568+'4. FTNC EUR'!T568+'5. FTNC GBP'!T568+'6. FTNC Autres (inclus)'!T568</f>
        <v>0</v>
      </c>
      <c r="U568" s="444">
        <f>'2. FTNC CAN'!U568+'3. FTNC USD'!U568+'4. FTNC EUR'!U568+'5. FTNC GBP'!U568+'6. FTNC Autres (inclus)'!U568</f>
        <v>0</v>
      </c>
      <c r="V568" s="443">
        <f>'2. FTNC CAN'!V568+'3. FTNC USD'!V568+'4. FTNC EUR'!V568+'5. FTNC GBP'!V568+'6. FTNC Autres (inclus)'!V568</f>
        <v>0</v>
      </c>
      <c r="W568" s="444">
        <f>'2. FTNC CAN'!W568+'3. FTNC USD'!W568+'4. FTNC EUR'!W568+'5. FTNC GBP'!W568+'6. FTNC Autres (inclus)'!W568</f>
        <v>0</v>
      </c>
      <c r="X568" s="443">
        <f>'2. FTNC CAN'!X568+'3. FTNC USD'!X568+'4. FTNC EUR'!X568+'5. FTNC GBP'!X568+'6. FTNC Autres (inclus)'!X568</f>
        <v>0</v>
      </c>
      <c r="Y568" s="444">
        <f>'2. FTNC CAN'!Y568+'3. FTNC USD'!Y568+'4. FTNC EUR'!Y568+'5. FTNC GBP'!Y568+'6. FTNC Autres (inclus)'!Y568</f>
        <v>0</v>
      </c>
      <c r="Z568" s="443">
        <f>'2. FTNC CAN'!Z568+'3. FTNC USD'!Z568+'4. FTNC EUR'!Z568+'5. FTNC GBP'!Z568+'6. FTNC Autres (inclus)'!Z568</f>
        <v>0</v>
      </c>
      <c r="AA568" s="444">
        <f>'2. FTNC CAN'!AA568+'3. FTNC USD'!AA568+'4. FTNC EUR'!AA568+'5. FTNC GBP'!AA568+'6. FTNC Autres (inclus)'!AA568</f>
        <v>0</v>
      </c>
      <c r="AB568" s="447">
        <f>'2. FTNC CAN'!AB568+'3. FTNC USD'!AB568+'4. FTNC EUR'!AB568+'5. FTNC GBP'!AB568+'6. FTNC Autres (inclus)'!AB568</f>
        <v>0</v>
      </c>
      <c r="AC568" s="441">
        <f>'2. FTNC CAN'!AC568+'3. FTNC USD'!AC568+'4. FTNC EUR'!AC568+'5. FTNC GBP'!AC568+'6. FTNC Autres (inclus)'!AC568</f>
        <v>0</v>
      </c>
      <c r="AD568" s="996"/>
      <c r="AE568" s="997"/>
      <c r="AF568" s="998"/>
    </row>
    <row r="569" spans="1:32" ht="15" x14ac:dyDescent="0.2">
      <c r="A569" s="232">
        <v>174</v>
      </c>
      <c r="B569" s="507"/>
      <c r="C569" s="475"/>
      <c r="D569" s="475"/>
      <c r="E569" s="853" t="s">
        <v>135</v>
      </c>
      <c r="F569" s="854"/>
      <c r="G569" s="854"/>
      <c r="H569" s="854"/>
      <c r="I569" s="854"/>
      <c r="J569" s="854"/>
      <c r="K569" s="854"/>
      <c r="L569" s="855"/>
      <c r="M569" s="407">
        <f>SUBTOTAL(9,M570:M571)</f>
        <v>0</v>
      </c>
      <c r="N569" s="410">
        <f t="shared" ref="N569" si="624">SUBTOTAL(9,N570:N571)</f>
        <v>0</v>
      </c>
      <c r="O569" s="414">
        <f t="shared" ref="O569" si="625">SUBTOTAL(9,O570:O571)</f>
        <v>0</v>
      </c>
      <c r="P569" s="413">
        <f t="shared" ref="P569" si="626">SUBTOTAL(9,P570:P571)</f>
        <v>0</v>
      </c>
      <c r="Q569" s="415">
        <f t="shared" ref="Q569" si="627">SUBTOTAL(9,Q570:Q571)</f>
        <v>0</v>
      </c>
      <c r="R569" s="414">
        <f t="shared" ref="R569" si="628">SUBTOTAL(9,R570:R571)</f>
        <v>0</v>
      </c>
      <c r="S569" s="414">
        <f t="shared" ref="S569" si="629">SUBTOTAL(9,S570:S571)</f>
        <v>0</v>
      </c>
      <c r="T569" s="414">
        <f t="shared" ref="T569" si="630">SUBTOTAL(9,T570:T571)</f>
        <v>0</v>
      </c>
      <c r="U569" s="414">
        <f t="shared" ref="U569" si="631">SUBTOTAL(9,U570:U571)</f>
        <v>0</v>
      </c>
      <c r="V569" s="414">
        <f t="shared" ref="V569" si="632">SUBTOTAL(9,V570:V571)</f>
        <v>0</v>
      </c>
      <c r="W569" s="414">
        <f t="shared" ref="W569" si="633">SUBTOTAL(9,W570:W571)</f>
        <v>0</v>
      </c>
      <c r="X569" s="414">
        <f t="shared" ref="X569" si="634">SUBTOTAL(9,X570:X571)</f>
        <v>0</v>
      </c>
      <c r="Y569" s="414">
        <f t="shared" ref="Y569" si="635">SUBTOTAL(9,Y570:Y571)</f>
        <v>0</v>
      </c>
      <c r="Z569" s="414">
        <f t="shared" ref="Z569" si="636">SUBTOTAL(9,Z570:Z571)</f>
        <v>0</v>
      </c>
      <c r="AA569" s="414">
        <f t="shared" ref="AA569" si="637">SUBTOTAL(9,AA570:AA571)</f>
        <v>0</v>
      </c>
      <c r="AB569" s="424">
        <f t="shared" ref="AB569" si="638">SUBTOTAL(9,AB570:AB571)</f>
        <v>0</v>
      </c>
      <c r="AC569" s="407">
        <f t="shared" ref="AC569" si="639">SUBTOTAL(9,AC570:AC571)</f>
        <v>0</v>
      </c>
      <c r="AD569" s="996"/>
      <c r="AE569" s="997"/>
      <c r="AF569" s="998"/>
    </row>
    <row r="570" spans="1:32" ht="15" x14ac:dyDescent="0.2">
      <c r="A570" s="232">
        <v>175</v>
      </c>
      <c r="B570" s="507"/>
      <c r="C570" s="475"/>
      <c r="D570" s="475"/>
      <c r="E570" s="274"/>
      <c r="F570" s="915" t="s">
        <v>136</v>
      </c>
      <c r="G570" s="916"/>
      <c r="H570" s="916"/>
      <c r="I570" s="916"/>
      <c r="J570" s="916"/>
      <c r="K570" s="916"/>
      <c r="L570" s="917"/>
      <c r="M570" s="441">
        <f>'2. FTNC CAN'!M570+'3. FTNC USD'!M570+'4. FTNC EUR'!M570+'5. FTNC GBP'!M570+'6. FTNC Autres (inclus)'!M570</f>
        <v>0</v>
      </c>
      <c r="N570" s="446">
        <f>'2. FTNC CAN'!N570+'3. FTNC USD'!N570+'4. FTNC EUR'!N570+'5. FTNC GBP'!N570+'6. FTNC Autres (inclus)'!N570</f>
        <v>0</v>
      </c>
      <c r="O570" s="443">
        <f>'2. FTNC CAN'!O570+'3. FTNC USD'!O570+'4. FTNC EUR'!O570+'5. FTNC GBP'!O570+'6. FTNC Autres (inclus)'!O570</f>
        <v>0</v>
      </c>
      <c r="P570" s="443">
        <f>'2. FTNC CAN'!P570+'3. FTNC USD'!P570+'4. FTNC EUR'!P570+'5. FTNC GBP'!P570+'6. FTNC Autres (inclus)'!P570</f>
        <v>0</v>
      </c>
      <c r="Q570" s="445">
        <f>'2. FTNC CAN'!Q570+'3. FTNC USD'!Q570+'4. FTNC EUR'!Q570+'5. FTNC GBP'!Q570+'6. FTNC Autres (inclus)'!Q570</f>
        <v>0</v>
      </c>
      <c r="R570" s="443">
        <f>'2. FTNC CAN'!R570+'3. FTNC USD'!R570+'4. FTNC EUR'!R570+'5. FTNC GBP'!R570+'6. FTNC Autres (inclus)'!R570</f>
        <v>0</v>
      </c>
      <c r="S570" s="444">
        <f>'2. FTNC CAN'!S570+'3. FTNC USD'!S570+'4. FTNC EUR'!S570+'5. FTNC GBP'!S570+'6. FTNC Autres (inclus)'!S570</f>
        <v>0</v>
      </c>
      <c r="T570" s="443">
        <f>'2. FTNC CAN'!T570+'3. FTNC USD'!T570+'4. FTNC EUR'!T570+'5. FTNC GBP'!T570+'6. FTNC Autres (inclus)'!T570</f>
        <v>0</v>
      </c>
      <c r="U570" s="444">
        <f>'2. FTNC CAN'!U570+'3. FTNC USD'!U570+'4. FTNC EUR'!U570+'5. FTNC GBP'!U570+'6. FTNC Autres (inclus)'!U570</f>
        <v>0</v>
      </c>
      <c r="V570" s="443">
        <f>'2. FTNC CAN'!V570+'3. FTNC USD'!V570+'4. FTNC EUR'!V570+'5. FTNC GBP'!V570+'6. FTNC Autres (inclus)'!V570</f>
        <v>0</v>
      </c>
      <c r="W570" s="444">
        <f>'2. FTNC CAN'!W570+'3. FTNC USD'!W570+'4. FTNC EUR'!W570+'5. FTNC GBP'!W570+'6. FTNC Autres (inclus)'!W570</f>
        <v>0</v>
      </c>
      <c r="X570" s="443">
        <f>'2. FTNC CAN'!X570+'3. FTNC USD'!X570+'4. FTNC EUR'!X570+'5. FTNC GBP'!X570+'6. FTNC Autres (inclus)'!X570</f>
        <v>0</v>
      </c>
      <c r="Y570" s="444">
        <f>'2. FTNC CAN'!Y570+'3. FTNC USD'!Y570+'4. FTNC EUR'!Y570+'5. FTNC GBP'!Y570+'6. FTNC Autres (inclus)'!Y570</f>
        <v>0</v>
      </c>
      <c r="Z570" s="443">
        <f>'2. FTNC CAN'!Z570+'3. FTNC USD'!Z570+'4. FTNC EUR'!Z570+'5. FTNC GBP'!Z570+'6. FTNC Autres (inclus)'!Z570</f>
        <v>0</v>
      </c>
      <c r="AA570" s="444">
        <f>'2. FTNC CAN'!AA570+'3. FTNC USD'!AA570+'4. FTNC EUR'!AA570+'5. FTNC GBP'!AA570+'6. FTNC Autres (inclus)'!AA570</f>
        <v>0</v>
      </c>
      <c r="AB570" s="447">
        <f>'2. FTNC CAN'!AB570+'3. FTNC USD'!AB570+'4. FTNC EUR'!AB570+'5. FTNC GBP'!AB570+'6. FTNC Autres (inclus)'!AB570</f>
        <v>0</v>
      </c>
      <c r="AC570" s="441">
        <f>'2. FTNC CAN'!AC570+'3. FTNC USD'!AC570+'4. FTNC EUR'!AC570+'5. FTNC GBP'!AC570+'6. FTNC Autres (inclus)'!AC570</f>
        <v>0</v>
      </c>
      <c r="AD570" s="996"/>
      <c r="AE570" s="997"/>
      <c r="AF570" s="998"/>
    </row>
    <row r="571" spans="1:32" ht="15" x14ac:dyDescent="0.2">
      <c r="A571" s="232">
        <v>176</v>
      </c>
      <c r="B571" s="507"/>
      <c r="C571" s="475"/>
      <c r="D571" s="475"/>
      <c r="E571" s="475"/>
      <c r="F571" s="859" t="s">
        <v>137</v>
      </c>
      <c r="G571" s="860"/>
      <c r="H571" s="860"/>
      <c r="I571" s="860"/>
      <c r="J571" s="860"/>
      <c r="K571" s="860"/>
      <c r="L571" s="861"/>
      <c r="M571" s="441">
        <f>'2. FTNC CAN'!M571+'3. FTNC USD'!M571+'4. FTNC EUR'!M571+'5. FTNC GBP'!M571+'6. FTNC Autres (inclus)'!M571</f>
        <v>0</v>
      </c>
      <c r="N571" s="446">
        <f>'2. FTNC CAN'!N571+'3. FTNC USD'!N571+'4. FTNC EUR'!N571+'5. FTNC GBP'!N571+'6. FTNC Autres (inclus)'!N571</f>
        <v>0</v>
      </c>
      <c r="O571" s="443">
        <f>'2. FTNC CAN'!O571+'3. FTNC USD'!O571+'4. FTNC EUR'!O571+'5. FTNC GBP'!O571+'6. FTNC Autres (inclus)'!O571</f>
        <v>0</v>
      </c>
      <c r="P571" s="443">
        <f>'2. FTNC CAN'!P571+'3. FTNC USD'!P571+'4. FTNC EUR'!P571+'5. FTNC GBP'!P571+'6. FTNC Autres (inclus)'!P571</f>
        <v>0</v>
      </c>
      <c r="Q571" s="445">
        <f>'2. FTNC CAN'!Q571+'3. FTNC USD'!Q571+'4. FTNC EUR'!Q571+'5. FTNC GBP'!Q571+'6. FTNC Autres (inclus)'!Q571</f>
        <v>0</v>
      </c>
      <c r="R571" s="443">
        <f>'2. FTNC CAN'!R571+'3. FTNC USD'!R571+'4. FTNC EUR'!R571+'5. FTNC GBP'!R571+'6. FTNC Autres (inclus)'!R571</f>
        <v>0</v>
      </c>
      <c r="S571" s="444">
        <f>'2. FTNC CAN'!S571+'3. FTNC USD'!S571+'4. FTNC EUR'!S571+'5. FTNC GBP'!S571+'6. FTNC Autres (inclus)'!S571</f>
        <v>0</v>
      </c>
      <c r="T571" s="443">
        <f>'2. FTNC CAN'!T571+'3. FTNC USD'!T571+'4. FTNC EUR'!T571+'5. FTNC GBP'!T571+'6. FTNC Autres (inclus)'!T571</f>
        <v>0</v>
      </c>
      <c r="U571" s="444">
        <f>'2. FTNC CAN'!U571+'3. FTNC USD'!U571+'4. FTNC EUR'!U571+'5. FTNC GBP'!U571+'6. FTNC Autres (inclus)'!U571</f>
        <v>0</v>
      </c>
      <c r="V571" s="443">
        <f>'2. FTNC CAN'!V571+'3. FTNC USD'!V571+'4. FTNC EUR'!V571+'5. FTNC GBP'!V571+'6. FTNC Autres (inclus)'!V571</f>
        <v>0</v>
      </c>
      <c r="W571" s="444">
        <f>'2. FTNC CAN'!W571+'3. FTNC USD'!W571+'4. FTNC EUR'!W571+'5. FTNC GBP'!W571+'6. FTNC Autres (inclus)'!W571</f>
        <v>0</v>
      </c>
      <c r="X571" s="443">
        <f>'2. FTNC CAN'!X571+'3. FTNC USD'!X571+'4. FTNC EUR'!X571+'5. FTNC GBP'!X571+'6. FTNC Autres (inclus)'!X571</f>
        <v>0</v>
      </c>
      <c r="Y571" s="444">
        <f>'2. FTNC CAN'!Y571+'3. FTNC USD'!Y571+'4. FTNC EUR'!Y571+'5. FTNC GBP'!Y571+'6. FTNC Autres (inclus)'!Y571</f>
        <v>0</v>
      </c>
      <c r="Z571" s="443">
        <f>'2. FTNC CAN'!Z571+'3. FTNC USD'!Z571+'4. FTNC EUR'!Z571+'5. FTNC GBP'!Z571+'6. FTNC Autres (inclus)'!Z571</f>
        <v>0</v>
      </c>
      <c r="AA571" s="444">
        <f>'2. FTNC CAN'!AA571+'3. FTNC USD'!AA571+'4. FTNC EUR'!AA571+'5. FTNC GBP'!AA571+'6. FTNC Autres (inclus)'!AA571</f>
        <v>0</v>
      </c>
      <c r="AB571" s="447">
        <f>'2. FTNC CAN'!AB571+'3. FTNC USD'!AB571+'4. FTNC EUR'!AB571+'5. FTNC GBP'!AB571+'6. FTNC Autres (inclus)'!AB571</f>
        <v>0</v>
      </c>
      <c r="AC571" s="441">
        <f>'2. FTNC CAN'!AC571+'3. FTNC USD'!AC571+'4. FTNC EUR'!AC571+'5. FTNC GBP'!AC571+'6. FTNC Autres (inclus)'!AC571</f>
        <v>0</v>
      </c>
      <c r="AD571" s="996"/>
      <c r="AE571" s="997"/>
      <c r="AF571" s="998"/>
    </row>
    <row r="572" spans="1:32" ht="15" x14ac:dyDescent="0.2">
      <c r="A572" s="232">
        <v>177</v>
      </c>
      <c r="B572" s="507"/>
      <c r="C572" s="475"/>
      <c r="D572" s="475"/>
      <c r="E572" s="853" t="s">
        <v>550</v>
      </c>
      <c r="F572" s="854"/>
      <c r="G572" s="854"/>
      <c r="H572" s="854"/>
      <c r="I572" s="854"/>
      <c r="J572" s="854"/>
      <c r="K572" s="854"/>
      <c r="L572" s="855"/>
      <c r="M572" s="407">
        <f>SUBTOTAL(9,M573:M574)</f>
        <v>0</v>
      </c>
      <c r="N572" s="410">
        <f t="shared" ref="N572" si="640">SUBTOTAL(9,N573:N574)</f>
        <v>0</v>
      </c>
      <c r="O572" s="414">
        <f t="shared" ref="O572" si="641">SUBTOTAL(9,O573:O574)</f>
        <v>0</v>
      </c>
      <c r="P572" s="413">
        <f t="shared" ref="P572" si="642">SUBTOTAL(9,P573:P574)</f>
        <v>0</v>
      </c>
      <c r="Q572" s="415">
        <f t="shared" ref="Q572" si="643">SUBTOTAL(9,Q573:Q574)</f>
        <v>0</v>
      </c>
      <c r="R572" s="414">
        <f t="shared" ref="R572" si="644">SUBTOTAL(9,R573:R574)</f>
        <v>0</v>
      </c>
      <c r="S572" s="414">
        <f t="shared" ref="S572" si="645">SUBTOTAL(9,S573:S574)</f>
        <v>0</v>
      </c>
      <c r="T572" s="414">
        <f t="shared" ref="T572" si="646">SUBTOTAL(9,T573:T574)</f>
        <v>0</v>
      </c>
      <c r="U572" s="414">
        <f t="shared" ref="U572" si="647">SUBTOTAL(9,U573:U574)</f>
        <v>0</v>
      </c>
      <c r="V572" s="414">
        <f t="shared" ref="V572" si="648">SUBTOTAL(9,V573:V574)</f>
        <v>0</v>
      </c>
      <c r="W572" s="414">
        <f t="shared" ref="W572" si="649">SUBTOTAL(9,W573:W574)</f>
        <v>0</v>
      </c>
      <c r="X572" s="414">
        <f t="shared" ref="X572" si="650">SUBTOTAL(9,X573:X574)</f>
        <v>0</v>
      </c>
      <c r="Y572" s="414">
        <f t="shared" ref="Y572" si="651">SUBTOTAL(9,Y573:Y574)</f>
        <v>0</v>
      </c>
      <c r="Z572" s="414">
        <f t="shared" ref="Z572" si="652">SUBTOTAL(9,Z573:Z574)</f>
        <v>0</v>
      </c>
      <c r="AA572" s="414">
        <f t="shared" ref="AA572" si="653">SUBTOTAL(9,AA573:AA574)</f>
        <v>0</v>
      </c>
      <c r="AB572" s="424">
        <f t="shared" ref="AB572" si="654">SUBTOTAL(9,AB573:AB574)</f>
        <v>0</v>
      </c>
      <c r="AC572" s="407">
        <f t="shared" ref="AC572" si="655">SUBTOTAL(9,AC573:AC574)</f>
        <v>0</v>
      </c>
      <c r="AD572" s="996"/>
      <c r="AE572" s="997"/>
      <c r="AF572" s="998"/>
    </row>
    <row r="573" spans="1:32" ht="15" x14ac:dyDescent="0.2">
      <c r="A573" s="232">
        <v>178</v>
      </c>
      <c r="B573" s="507"/>
      <c r="C573" s="475"/>
      <c r="D573" s="475"/>
      <c r="E573" s="475"/>
      <c r="F573" s="856" t="s">
        <v>551</v>
      </c>
      <c r="G573" s="857"/>
      <c r="H573" s="857"/>
      <c r="I573" s="857"/>
      <c r="J573" s="857"/>
      <c r="K573" s="857"/>
      <c r="L573" s="858"/>
      <c r="M573" s="441">
        <f>'2. FTNC CAN'!M573+'3. FTNC USD'!M573+'4. FTNC EUR'!M573+'5. FTNC GBP'!M573+'6. FTNC Autres (inclus)'!M573</f>
        <v>0</v>
      </c>
      <c r="N573" s="446">
        <f>'2. FTNC CAN'!N573+'3. FTNC USD'!N573+'4. FTNC EUR'!N573+'5. FTNC GBP'!N573+'6. FTNC Autres (inclus)'!N573</f>
        <v>0</v>
      </c>
      <c r="O573" s="443">
        <f>'2. FTNC CAN'!O573+'3. FTNC USD'!O573+'4. FTNC EUR'!O573+'5. FTNC GBP'!O573+'6. FTNC Autres (inclus)'!O573</f>
        <v>0</v>
      </c>
      <c r="P573" s="443">
        <f>'2. FTNC CAN'!P573+'3. FTNC USD'!P573+'4. FTNC EUR'!P573+'5. FTNC GBP'!P573+'6. FTNC Autres (inclus)'!P573</f>
        <v>0</v>
      </c>
      <c r="Q573" s="445">
        <f>'2. FTNC CAN'!Q573+'3. FTNC USD'!Q573+'4. FTNC EUR'!Q573+'5. FTNC GBP'!Q573+'6. FTNC Autres (inclus)'!Q573</f>
        <v>0</v>
      </c>
      <c r="R573" s="443">
        <f>'2. FTNC CAN'!R573+'3. FTNC USD'!R573+'4. FTNC EUR'!R573+'5. FTNC GBP'!R573+'6. FTNC Autres (inclus)'!R573</f>
        <v>0</v>
      </c>
      <c r="S573" s="444">
        <f>'2. FTNC CAN'!S573+'3. FTNC USD'!S573+'4. FTNC EUR'!S573+'5. FTNC GBP'!S573+'6. FTNC Autres (inclus)'!S573</f>
        <v>0</v>
      </c>
      <c r="T573" s="443">
        <f>'2. FTNC CAN'!T573+'3. FTNC USD'!T573+'4. FTNC EUR'!T573+'5. FTNC GBP'!T573+'6. FTNC Autres (inclus)'!T573</f>
        <v>0</v>
      </c>
      <c r="U573" s="444">
        <f>'2. FTNC CAN'!U573+'3. FTNC USD'!U573+'4. FTNC EUR'!U573+'5. FTNC GBP'!U573+'6. FTNC Autres (inclus)'!U573</f>
        <v>0</v>
      </c>
      <c r="V573" s="443">
        <f>'2. FTNC CAN'!V573+'3. FTNC USD'!V573+'4. FTNC EUR'!V573+'5. FTNC GBP'!V573+'6. FTNC Autres (inclus)'!V573</f>
        <v>0</v>
      </c>
      <c r="W573" s="444">
        <f>'2. FTNC CAN'!W573+'3. FTNC USD'!W573+'4. FTNC EUR'!W573+'5. FTNC GBP'!W573+'6. FTNC Autres (inclus)'!W573</f>
        <v>0</v>
      </c>
      <c r="X573" s="443">
        <f>'2. FTNC CAN'!X573+'3. FTNC USD'!X573+'4. FTNC EUR'!X573+'5. FTNC GBP'!X573+'6. FTNC Autres (inclus)'!X573</f>
        <v>0</v>
      </c>
      <c r="Y573" s="444">
        <f>'2. FTNC CAN'!Y573+'3. FTNC USD'!Y573+'4. FTNC EUR'!Y573+'5. FTNC GBP'!Y573+'6. FTNC Autres (inclus)'!Y573</f>
        <v>0</v>
      </c>
      <c r="Z573" s="443">
        <f>'2. FTNC CAN'!Z573+'3. FTNC USD'!Z573+'4. FTNC EUR'!Z573+'5. FTNC GBP'!Z573+'6. FTNC Autres (inclus)'!Z573</f>
        <v>0</v>
      </c>
      <c r="AA573" s="444">
        <f>'2. FTNC CAN'!AA573+'3. FTNC USD'!AA573+'4. FTNC EUR'!AA573+'5. FTNC GBP'!AA573+'6. FTNC Autres (inclus)'!AA573</f>
        <v>0</v>
      </c>
      <c r="AB573" s="447">
        <f>'2. FTNC CAN'!AB573+'3. FTNC USD'!AB573+'4. FTNC EUR'!AB573+'5. FTNC GBP'!AB573+'6. FTNC Autres (inclus)'!AB573</f>
        <v>0</v>
      </c>
      <c r="AC573" s="441">
        <f>'2. FTNC CAN'!AC573+'3. FTNC USD'!AC573+'4. FTNC EUR'!AC573+'5. FTNC GBP'!AC573+'6. FTNC Autres (inclus)'!AC573</f>
        <v>0</v>
      </c>
      <c r="AD573" s="996"/>
      <c r="AE573" s="997"/>
      <c r="AF573" s="998"/>
    </row>
    <row r="574" spans="1:32" ht="15" x14ac:dyDescent="0.2">
      <c r="A574" s="232">
        <v>179</v>
      </c>
      <c r="B574" s="507"/>
      <c r="C574" s="475"/>
      <c r="D574" s="475"/>
      <c r="E574" s="475"/>
      <c r="F574" s="859" t="s">
        <v>552</v>
      </c>
      <c r="G574" s="860"/>
      <c r="H574" s="860"/>
      <c r="I574" s="860"/>
      <c r="J574" s="860"/>
      <c r="K574" s="860"/>
      <c r="L574" s="861"/>
      <c r="M574" s="441">
        <f>'2. FTNC CAN'!M574+'3. FTNC USD'!M574+'4. FTNC EUR'!M574+'5. FTNC GBP'!M574+'6. FTNC Autres (inclus)'!M574</f>
        <v>0</v>
      </c>
      <c r="N574" s="446">
        <f>'2. FTNC CAN'!N574+'3. FTNC USD'!N574+'4. FTNC EUR'!N574+'5. FTNC GBP'!N574+'6. FTNC Autres (inclus)'!N574</f>
        <v>0</v>
      </c>
      <c r="O574" s="443">
        <f>'2. FTNC CAN'!O574+'3. FTNC USD'!O574+'4. FTNC EUR'!O574+'5. FTNC GBP'!O574+'6. FTNC Autres (inclus)'!O574</f>
        <v>0</v>
      </c>
      <c r="P574" s="443">
        <f>'2. FTNC CAN'!P574+'3. FTNC USD'!P574+'4. FTNC EUR'!P574+'5. FTNC GBP'!P574+'6. FTNC Autres (inclus)'!P574</f>
        <v>0</v>
      </c>
      <c r="Q574" s="445">
        <f>'2. FTNC CAN'!Q574+'3. FTNC USD'!Q574+'4. FTNC EUR'!Q574+'5. FTNC GBP'!Q574+'6. FTNC Autres (inclus)'!Q574</f>
        <v>0</v>
      </c>
      <c r="R574" s="443">
        <f>'2. FTNC CAN'!R574+'3. FTNC USD'!R574+'4. FTNC EUR'!R574+'5. FTNC GBP'!R574+'6. FTNC Autres (inclus)'!R574</f>
        <v>0</v>
      </c>
      <c r="S574" s="444">
        <f>'2. FTNC CAN'!S574+'3. FTNC USD'!S574+'4. FTNC EUR'!S574+'5. FTNC GBP'!S574+'6. FTNC Autres (inclus)'!S574</f>
        <v>0</v>
      </c>
      <c r="T574" s="443">
        <f>'2. FTNC CAN'!T574+'3. FTNC USD'!T574+'4. FTNC EUR'!T574+'5. FTNC GBP'!T574+'6. FTNC Autres (inclus)'!T574</f>
        <v>0</v>
      </c>
      <c r="U574" s="444">
        <f>'2. FTNC CAN'!U574+'3. FTNC USD'!U574+'4. FTNC EUR'!U574+'5. FTNC GBP'!U574+'6. FTNC Autres (inclus)'!U574</f>
        <v>0</v>
      </c>
      <c r="V574" s="443">
        <f>'2. FTNC CAN'!V574+'3. FTNC USD'!V574+'4. FTNC EUR'!V574+'5. FTNC GBP'!V574+'6. FTNC Autres (inclus)'!V574</f>
        <v>0</v>
      </c>
      <c r="W574" s="444">
        <f>'2. FTNC CAN'!W574+'3. FTNC USD'!W574+'4. FTNC EUR'!W574+'5. FTNC GBP'!W574+'6. FTNC Autres (inclus)'!W574</f>
        <v>0</v>
      </c>
      <c r="X574" s="443">
        <f>'2. FTNC CAN'!X574+'3. FTNC USD'!X574+'4. FTNC EUR'!X574+'5. FTNC GBP'!X574+'6. FTNC Autres (inclus)'!X574</f>
        <v>0</v>
      </c>
      <c r="Y574" s="444">
        <f>'2. FTNC CAN'!Y574+'3. FTNC USD'!Y574+'4. FTNC EUR'!Y574+'5. FTNC GBP'!Y574+'6. FTNC Autres (inclus)'!Y574</f>
        <v>0</v>
      </c>
      <c r="Z574" s="443">
        <f>'2. FTNC CAN'!Z574+'3. FTNC USD'!Z574+'4. FTNC EUR'!Z574+'5. FTNC GBP'!Z574+'6. FTNC Autres (inclus)'!Z574</f>
        <v>0</v>
      </c>
      <c r="AA574" s="444">
        <f>'2. FTNC CAN'!AA574+'3. FTNC USD'!AA574+'4. FTNC EUR'!AA574+'5. FTNC GBP'!AA574+'6. FTNC Autres (inclus)'!AA574</f>
        <v>0</v>
      </c>
      <c r="AB574" s="447">
        <f>'2. FTNC CAN'!AB574+'3. FTNC USD'!AB574+'4. FTNC EUR'!AB574+'5. FTNC GBP'!AB574+'6. FTNC Autres (inclus)'!AB574</f>
        <v>0</v>
      </c>
      <c r="AC574" s="441">
        <f>'2. FTNC CAN'!AC574+'3. FTNC USD'!AC574+'4. FTNC EUR'!AC574+'5. FTNC GBP'!AC574+'6. FTNC Autres (inclus)'!AC574</f>
        <v>0</v>
      </c>
      <c r="AD574" s="996"/>
      <c r="AE574" s="997"/>
      <c r="AF574" s="998"/>
    </row>
    <row r="575" spans="1:32" ht="15" x14ac:dyDescent="0.2">
      <c r="A575" s="232">
        <v>180</v>
      </c>
      <c r="B575" s="507"/>
      <c r="C575" s="475"/>
      <c r="D575" s="475"/>
      <c r="E575" s="853" t="s">
        <v>553</v>
      </c>
      <c r="F575" s="854"/>
      <c r="G575" s="854"/>
      <c r="H575" s="854"/>
      <c r="I575" s="854"/>
      <c r="J575" s="854"/>
      <c r="K575" s="854"/>
      <c r="L575" s="855"/>
      <c r="M575" s="407">
        <f>SUBTOTAL(9,M576:M577)</f>
        <v>0</v>
      </c>
      <c r="N575" s="410">
        <f t="shared" ref="N575" si="656">SUBTOTAL(9,N576:N577)</f>
        <v>0</v>
      </c>
      <c r="O575" s="414">
        <f t="shared" ref="O575" si="657">SUBTOTAL(9,O576:O577)</f>
        <v>0</v>
      </c>
      <c r="P575" s="413">
        <f t="shared" ref="P575" si="658">SUBTOTAL(9,P576:P577)</f>
        <v>0</v>
      </c>
      <c r="Q575" s="415">
        <f t="shared" ref="Q575" si="659">SUBTOTAL(9,Q576:Q577)</f>
        <v>0</v>
      </c>
      <c r="R575" s="414">
        <f t="shared" ref="R575" si="660">SUBTOTAL(9,R576:R577)</f>
        <v>0</v>
      </c>
      <c r="S575" s="414">
        <f t="shared" ref="S575" si="661">SUBTOTAL(9,S576:S577)</f>
        <v>0</v>
      </c>
      <c r="T575" s="414">
        <f t="shared" ref="T575" si="662">SUBTOTAL(9,T576:T577)</f>
        <v>0</v>
      </c>
      <c r="U575" s="414">
        <f t="shared" ref="U575" si="663">SUBTOTAL(9,U576:U577)</f>
        <v>0</v>
      </c>
      <c r="V575" s="414">
        <f t="shared" ref="V575" si="664">SUBTOTAL(9,V576:V577)</f>
        <v>0</v>
      </c>
      <c r="W575" s="414">
        <f t="shared" ref="W575" si="665">SUBTOTAL(9,W576:W577)</f>
        <v>0</v>
      </c>
      <c r="X575" s="414">
        <f t="shared" ref="X575" si="666">SUBTOTAL(9,X576:X577)</f>
        <v>0</v>
      </c>
      <c r="Y575" s="414">
        <f t="shared" ref="Y575" si="667">SUBTOTAL(9,Y576:Y577)</f>
        <v>0</v>
      </c>
      <c r="Z575" s="414">
        <f t="shared" ref="Z575" si="668">SUBTOTAL(9,Z576:Z577)</f>
        <v>0</v>
      </c>
      <c r="AA575" s="414">
        <f t="shared" ref="AA575" si="669">SUBTOTAL(9,AA576:AA577)</f>
        <v>0</v>
      </c>
      <c r="AB575" s="424">
        <f t="shared" ref="AB575" si="670">SUBTOTAL(9,AB576:AB577)</f>
        <v>0</v>
      </c>
      <c r="AC575" s="407">
        <f t="shared" ref="AC575" si="671">SUBTOTAL(9,AC576:AC577)</f>
        <v>0</v>
      </c>
      <c r="AD575" s="996"/>
      <c r="AE575" s="997"/>
      <c r="AF575" s="998"/>
    </row>
    <row r="576" spans="1:32" ht="15" x14ac:dyDescent="0.2">
      <c r="A576" s="232">
        <v>181</v>
      </c>
      <c r="B576" s="507"/>
      <c r="C576" s="475"/>
      <c r="D576" s="475"/>
      <c r="E576" s="475"/>
      <c r="F576" s="856" t="s">
        <v>554</v>
      </c>
      <c r="G576" s="857"/>
      <c r="H576" s="857"/>
      <c r="I576" s="857"/>
      <c r="J576" s="857"/>
      <c r="K576" s="857"/>
      <c r="L576" s="858"/>
      <c r="M576" s="441">
        <f>'2. FTNC CAN'!M576+'3. FTNC USD'!M576+'4. FTNC EUR'!M576+'5. FTNC GBP'!M576+'6. FTNC Autres (inclus)'!M576</f>
        <v>0</v>
      </c>
      <c r="N576" s="446">
        <f>'2. FTNC CAN'!N576+'3. FTNC USD'!N576+'4. FTNC EUR'!N576+'5. FTNC GBP'!N576+'6. FTNC Autres (inclus)'!N576</f>
        <v>0</v>
      </c>
      <c r="O576" s="443">
        <f>'2. FTNC CAN'!O576+'3. FTNC USD'!O576+'4. FTNC EUR'!O576+'5. FTNC GBP'!O576+'6. FTNC Autres (inclus)'!O576</f>
        <v>0</v>
      </c>
      <c r="P576" s="443">
        <f>'2. FTNC CAN'!P576+'3. FTNC USD'!P576+'4. FTNC EUR'!P576+'5. FTNC GBP'!P576+'6. FTNC Autres (inclus)'!P576</f>
        <v>0</v>
      </c>
      <c r="Q576" s="445">
        <f>'2. FTNC CAN'!Q576+'3. FTNC USD'!Q576+'4. FTNC EUR'!Q576+'5. FTNC GBP'!Q576+'6. FTNC Autres (inclus)'!Q576</f>
        <v>0</v>
      </c>
      <c r="R576" s="443">
        <f>'2. FTNC CAN'!R576+'3. FTNC USD'!R576+'4. FTNC EUR'!R576+'5. FTNC GBP'!R576+'6. FTNC Autres (inclus)'!R576</f>
        <v>0</v>
      </c>
      <c r="S576" s="444">
        <f>'2. FTNC CAN'!S576+'3. FTNC USD'!S576+'4. FTNC EUR'!S576+'5. FTNC GBP'!S576+'6. FTNC Autres (inclus)'!S576</f>
        <v>0</v>
      </c>
      <c r="T576" s="443">
        <f>'2. FTNC CAN'!T576+'3. FTNC USD'!T576+'4. FTNC EUR'!T576+'5. FTNC GBP'!T576+'6. FTNC Autres (inclus)'!T576</f>
        <v>0</v>
      </c>
      <c r="U576" s="444">
        <f>'2. FTNC CAN'!U576+'3. FTNC USD'!U576+'4. FTNC EUR'!U576+'5. FTNC GBP'!U576+'6. FTNC Autres (inclus)'!U576</f>
        <v>0</v>
      </c>
      <c r="V576" s="443">
        <f>'2. FTNC CAN'!V576+'3. FTNC USD'!V576+'4. FTNC EUR'!V576+'5. FTNC GBP'!V576+'6. FTNC Autres (inclus)'!V576</f>
        <v>0</v>
      </c>
      <c r="W576" s="444">
        <f>'2. FTNC CAN'!W576+'3. FTNC USD'!W576+'4. FTNC EUR'!W576+'5. FTNC GBP'!W576+'6. FTNC Autres (inclus)'!W576</f>
        <v>0</v>
      </c>
      <c r="X576" s="443">
        <f>'2. FTNC CAN'!X576+'3. FTNC USD'!X576+'4. FTNC EUR'!X576+'5. FTNC GBP'!X576+'6. FTNC Autres (inclus)'!X576</f>
        <v>0</v>
      </c>
      <c r="Y576" s="444">
        <f>'2. FTNC CAN'!Y576+'3. FTNC USD'!Y576+'4. FTNC EUR'!Y576+'5. FTNC GBP'!Y576+'6. FTNC Autres (inclus)'!Y576</f>
        <v>0</v>
      </c>
      <c r="Z576" s="443">
        <f>'2. FTNC CAN'!Z576+'3. FTNC USD'!Z576+'4. FTNC EUR'!Z576+'5. FTNC GBP'!Z576+'6. FTNC Autres (inclus)'!Z576</f>
        <v>0</v>
      </c>
      <c r="AA576" s="444">
        <f>'2. FTNC CAN'!AA576+'3. FTNC USD'!AA576+'4. FTNC EUR'!AA576+'5. FTNC GBP'!AA576+'6. FTNC Autres (inclus)'!AA576</f>
        <v>0</v>
      </c>
      <c r="AB576" s="447">
        <f>'2. FTNC CAN'!AB576+'3. FTNC USD'!AB576+'4. FTNC EUR'!AB576+'5. FTNC GBP'!AB576+'6. FTNC Autres (inclus)'!AB576</f>
        <v>0</v>
      </c>
      <c r="AC576" s="441">
        <f>'2. FTNC CAN'!AC576+'3. FTNC USD'!AC576+'4. FTNC EUR'!AC576+'5. FTNC GBP'!AC576+'6. FTNC Autres (inclus)'!AC576</f>
        <v>0</v>
      </c>
      <c r="AD576" s="996"/>
      <c r="AE576" s="997"/>
      <c r="AF576" s="998"/>
    </row>
    <row r="577" spans="1:32" ht="15" x14ac:dyDescent="0.2">
      <c r="A577" s="232">
        <v>182</v>
      </c>
      <c r="B577" s="507"/>
      <c r="C577" s="475"/>
      <c r="D577" s="475"/>
      <c r="E577" s="475"/>
      <c r="F577" s="859" t="s">
        <v>555</v>
      </c>
      <c r="G577" s="860"/>
      <c r="H577" s="860"/>
      <c r="I577" s="860"/>
      <c r="J577" s="860"/>
      <c r="K577" s="860"/>
      <c r="L577" s="861"/>
      <c r="M577" s="441">
        <f>'2. FTNC CAN'!M577+'3. FTNC USD'!M577+'4. FTNC EUR'!M577+'5. FTNC GBP'!M577+'6. FTNC Autres (inclus)'!M577</f>
        <v>0</v>
      </c>
      <c r="N577" s="446">
        <f>'2. FTNC CAN'!N577+'3. FTNC USD'!N577+'4. FTNC EUR'!N577+'5. FTNC GBP'!N577+'6. FTNC Autres (inclus)'!N577</f>
        <v>0</v>
      </c>
      <c r="O577" s="443">
        <f>'2. FTNC CAN'!O577+'3. FTNC USD'!O577+'4. FTNC EUR'!O577+'5. FTNC GBP'!O577+'6. FTNC Autres (inclus)'!O577</f>
        <v>0</v>
      </c>
      <c r="P577" s="443">
        <f>'2. FTNC CAN'!P577+'3. FTNC USD'!P577+'4. FTNC EUR'!P577+'5. FTNC GBP'!P577+'6. FTNC Autres (inclus)'!P577</f>
        <v>0</v>
      </c>
      <c r="Q577" s="445">
        <f>'2. FTNC CAN'!Q577+'3. FTNC USD'!Q577+'4. FTNC EUR'!Q577+'5. FTNC GBP'!Q577+'6. FTNC Autres (inclus)'!Q577</f>
        <v>0</v>
      </c>
      <c r="R577" s="443">
        <f>'2. FTNC CAN'!R577+'3. FTNC USD'!R577+'4. FTNC EUR'!R577+'5. FTNC GBP'!R577+'6. FTNC Autres (inclus)'!R577</f>
        <v>0</v>
      </c>
      <c r="S577" s="444">
        <f>'2. FTNC CAN'!S577+'3. FTNC USD'!S577+'4. FTNC EUR'!S577+'5. FTNC GBP'!S577+'6. FTNC Autres (inclus)'!S577</f>
        <v>0</v>
      </c>
      <c r="T577" s="443">
        <f>'2. FTNC CAN'!T577+'3. FTNC USD'!T577+'4. FTNC EUR'!T577+'5. FTNC GBP'!T577+'6. FTNC Autres (inclus)'!T577</f>
        <v>0</v>
      </c>
      <c r="U577" s="444">
        <f>'2. FTNC CAN'!U577+'3. FTNC USD'!U577+'4. FTNC EUR'!U577+'5. FTNC GBP'!U577+'6. FTNC Autres (inclus)'!U577</f>
        <v>0</v>
      </c>
      <c r="V577" s="443">
        <f>'2. FTNC CAN'!V577+'3. FTNC USD'!V577+'4. FTNC EUR'!V577+'5. FTNC GBP'!V577+'6. FTNC Autres (inclus)'!V577</f>
        <v>0</v>
      </c>
      <c r="W577" s="444">
        <f>'2. FTNC CAN'!W577+'3. FTNC USD'!W577+'4. FTNC EUR'!W577+'5. FTNC GBP'!W577+'6. FTNC Autres (inclus)'!W577</f>
        <v>0</v>
      </c>
      <c r="X577" s="443">
        <f>'2. FTNC CAN'!X577+'3. FTNC USD'!X577+'4. FTNC EUR'!X577+'5. FTNC GBP'!X577+'6. FTNC Autres (inclus)'!X577</f>
        <v>0</v>
      </c>
      <c r="Y577" s="444">
        <f>'2. FTNC CAN'!Y577+'3. FTNC USD'!Y577+'4. FTNC EUR'!Y577+'5. FTNC GBP'!Y577+'6. FTNC Autres (inclus)'!Y577</f>
        <v>0</v>
      </c>
      <c r="Z577" s="443">
        <f>'2. FTNC CAN'!Z577+'3. FTNC USD'!Z577+'4. FTNC EUR'!Z577+'5. FTNC GBP'!Z577+'6. FTNC Autres (inclus)'!Z577</f>
        <v>0</v>
      </c>
      <c r="AA577" s="444">
        <f>'2. FTNC CAN'!AA577+'3. FTNC USD'!AA577+'4. FTNC EUR'!AA577+'5. FTNC GBP'!AA577+'6. FTNC Autres (inclus)'!AA577</f>
        <v>0</v>
      </c>
      <c r="AB577" s="447">
        <f>'2. FTNC CAN'!AB577+'3. FTNC USD'!AB577+'4. FTNC EUR'!AB577+'5. FTNC GBP'!AB577+'6. FTNC Autres (inclus)'!AB577</f>
        <v>0</v>
      </c>
      <c r="AC577" s="441">
        <f>'2. FTNC CAN'!AC577+'3. FTNC USD'!AC577+'4. FTNC EUR'!AC577+'5. FTNC GBP'!AC577+'6. FTNC Autres (inclus)'!AC577</f>
        <v>0</v>
      </c>
      <c r="AD577" s="996"/>
      <c r="AE577" s="997"/>
      <c r="AF577" s="998"/>
    </row>
    <row r="578" spans="1:32" ht="15" x14ac:dyDescent="0.2">
      <c r="A578" s="232">
        <v>183</v>
      </c>
      <c r="B578" s="507"/>
      <c r="C578" s="475"/>
      <c r="D578" s="844" t="s">
        <v>24</v>
      </c>
      <c r="E578" s="845"/>
      <c r="F578" s="845"/>
      <c r="G578" s="845"/>
      <c r="H578" s="845"/>
      <c r="I578" s="845"/>
      <c r="J578" s="845"/>
      <c r="K578" s="845"/>
      <c r="L578" s="846"/>
      <c r="M578" s="407">
        <f>SUBTOTAL(9,M579:M581)</f>
        <v>0</v>
      </c>
      <c r="N578" s="410">
        <f t="shared" ref="N578:AC578" si="672">SUBTOTAL(9,N579:N581)</f>
        <v>0</v>
      </c>
      <c r="O578" s="414">
        <f t="shared" si="672"/>
        <v>0</v>
      </c>
      <c r="P578" s="413">
        <f t="shared" si="672"/>
        <v>0</v>
      </c>
      <c r="Q578" s="415">
        <f t="shared" si="672"/>
        <v>0</v>
      </c>
      <c r="R578" s="414">
        <f t="shared" si="672"/>
        <v>0</v>
      </c>
      <c r="S578" s="414">
        <f t="shared" si="672"/>
        <v>0</v>
      </c>
      <c r="T578" s="414">
        <f t="shared" si="672"/>
        <v>0</v>
      </c>
      <c r="U578" s="414">
        <f t="shared" si="672"/>
        <v>0</v>
      </c>
      <c r="V578" s="414">
        <f t="shared" si="672"/>
        <v>0</v>
      </c>
      <c r="W578" s="414">
        <f t="shared" si="672"/>
        <v>0</v>
      </c>
      <c r="X578" s="414">
        <f t="shared" si="672"/>
        <v>0</v>
      </c>
      <c r="Y578" s="414">
        <f t="shared" si="672"/>
        <v>0</v>
      </c>
      <c r="Z578" s="414">
        <f t="shared" si="672"/>
        <v>0</v>
      </c>
      <c r="AA578" s="414">
        <f t="shared" si="672"/>
        <v>0</v>
      </c>
      <c r="AB578" s="424">
        <f t="shared" si="672"/>
        <v>0</v>
      </c>
      <c r="AC578" s="407">
        <f t="shared" si="672"/>
        <v>0</v>
      </c>
      <c r="AD578" s="996"/>
      <c r="AE578" s="997"/>
      <c r="AF578" s="998"/>
    </row>
    <row r="579" spans="1:32" ht="15" customHeight="1" x14ac:dyDescent="0.2">
      <c r="A579" s="232">
        <v>184</v>
      </c>
      <c r="B579" s="507"/>
      <c r="C579" s="475"/>
      <c r="D579" s="475"/>
      <c r="E579" s="475"/>
      <c r="F579" s="856" t="s">
        <v>156</v>
      </c>
      <c r="G579" s="857"/>
      <c r="H579" s="857"/>
      <c r="I579" s="857"/>
      <c r="J579" s="857"/>
      <c r="K579" s="857"/>
      <c r="L579" s="858"/>
      <c r="M579" s="441">
        <f>'2. FTNC CAN'!M579+'3. FTNC USD'!M579+'4. FTNC EUR'!M579+'5. FTNC GBP'!M579+'6. FTNC Autres (inclus)'!M579</f>
        <v>0</v>
      </c>
      <c r="N579" s="446">
        <f>'2. FTNC CAN'!N579+'3. FTNC USD'!N579+'4. FTNC EUR'!N579+'5. FTNC GBP'!N579+'6. FTNC Autres (inclus)'!N579</f>
        <v>0</v>
      </c>
      <c r="O579" s="443">
        <f>'2. FTNC CAN'!O579+'3. FTNC USD'!O579+'4. FTNC EUR'!O579+'5. FTNC GBP'!O579+'6. FTNC Autres (inclus)'!O579</f>
        <v>0</v>
      </c>
      <c r="P579" s="443">
        <f>'2. FTNC CAN'!P579+'3. FTNC USD'!P579+'4. FTNC EUR'!P579+'5. FTNC GBP'!P579+'6. FTNC Autres (inclus)'!P579</f>
        <v>0</v>
      </c>
      <c r="Q579" s="445">
        <f>'2. FTNC CAN'!Q579+'3. FTNC USD'!Q579+'4. FTNC EUR'!Q579+'5. FTNC GBP'!Q579+'6. FTNC Autres (inclus)'!Q579</f>
        <v>0</v>
      </c>
      <c r="R579" s="443">
        <f>'2. FTNC CAN'!R579+'3. FTNC USD'!R579+'4. FTNC EUR'!R579+'5. FTNC GBP'!R579+'6. FTNC Autres (inclus)'!R579</f>
        <v>0</v>
      </c>
      <c r="S579" s="444">
        <f>'2. FTNC CAN'!S579+'3. FTNC USD'!S579+'4. FTNC EUR'!S579+'5. FTNC GBP'!S579+'6. FTNC Autres (inclus)'!S579</f>
        <v>0</v>
      </c>
      <c r="T579" s="443">
        <f>'2. FTNC CAN'!T579+'3. FTNC USD'!T579+'4. FTNC EUR'!T579+'5. FTNC GBP'!T579+'6. FTNC Autres (inclus)'!T579</f>
        <v>0</v>
      </c>
      <c r="U579" s="444">
        <f>'2. FTNC CAN'!U579+'3. FTNC USD'!U579+'4. FTNC EUR'!U579+'5. FTNC GBP'!U579+'6. FTNC Autres (inclus)'!U579</f>
        <v>0</v>
      </c>
      <c r="V579" s="443">
        <f>'2. FTNC CAN'!V579+'3. FTNC USD'!V579+'4. FTNC EUR'!V579+'5. FTNC GBP'!V579+'6. FTNC Autres (inclus)'!V579</f>
        <v>0</v>
      </c>
      <c r="W579" s="444">
        <f>'2. FTNC CAN'!W579+'3. FTNC USD'!W579+'4. FTNC EUR'!W579+'5. FTNC GBP'!W579+'6. FTNC Autres (inclus)'!W579</f>
        <v>0</v>
      </c>
      <c r="X579" s="443">
        <f>'2. FTNC CAN'!X579+'3. FTNC USD'!X579+'4. FTNC EUR'!X579+'5. FTNC GBP'!X579+'6. FTNC Autres (inclus)'!X579</f>
        <v>0</v>
      </c>
      <c r="Y579" s="444">
        <f>'2. FTNC CAN'!Y579+'3. FTNC USD'!Y579+'4. FTNC EUR'!Y579+'5. FTNC GBP'!Y579+'6. FTNC Autres (inclus)'!Y579</f>
        <v>0</v>
      </c>
      <c r="Z579" s="443">
        <f>'2. FTNC CAN'!Z579+'3. FTNC USD'!Z579+'4. FTNC EUR'!Z579+'5. FTNC GBP'!Z579+'6. FTNC Autres (inclus)'!Z579</f>
        <v>0</v>
      </c>
      <c r="AA579" s="444">
        <f>'2. FTNC CAN'!AA579+'3. FTNC USD'!AA579+'4. FTNC EUR'!AA579+'5. FTNC GBP'!AA579+'6. FTNC Autres (inclus)'!AA579</f>
        <v>0</v>
      </c>
      <c r="AB579" s="447">
        <f>'2. FTNC CAN'!AB579+'3. FTNC USD'!AB579+'4. FTNC EUR'!AB579+'5. FTNC GBP'!AB579+'6. FTNC Autres (inclus)'!AB579</f>
        <v>0</v>
      </c>
      <c r="AC579" s="441">
        <f>'2. FTNC CAN'!AC579+'3. FTNC USD'!AC579+'4. FTNC EUR'!AC579+'5. FTNC GBP'!AC579+'6. FTNC Autres (inclus)'!AC579</f>
        <v>0</v>
      </c>
      <c r="AD579" s="996"/>
      <c r="AE579" s="997"/>
      <c r="AF579" s="998"/>
    </row>
    <row r="580" spans="1:32" ht="15" customHeight="1" x14ac:dyDescent="0.2">
      <c r="A580" s="232">
        <v>185</v>
      </c>
      <c r="B580" s="507"/>
      <c r="C580" s="475"/>
      <c r="D580" s="475"/>
      <c r="E580" s="475"/>
      <c r="F580" s="915" t="s">
        <v>157</v>
      </c>
      <c r="G580" s="916"/>
      <c r="H580" s="916"/>
      <c r="I580" s="916"/>
      <c r="J580" s="916"/>
      <c r="K580" s="916"/>
      <c r="L580" s="917"/>
      <c r="M580" s="441">
        <f>'2. FTNC CAN'!M580+'3. FTNC USD'!M580+'4. FTNC EUR'!M580+'5. FTNC GBP'!M580+'6. FTNC Autres (inclus)'!M580</f>
        <v>0</v>
      </c>
      <c r="N580" s="446">
        <f>'2. FTNC CAN'!N580+'3. FTNC USD'!N580+'4. FTNC EUR'!N580+'5. FTNC GBP'!N580+'6. FTNC Autres (inclus)'!N580</f>
        <v>0</v>
      </c>
      <c r="O580" s="443">
        <f>'2. FTNC CAN'!O580+'3. FTNC USD'!O580+'4. FTNC EUR'!O580+'5. FTNC GBP'!O580+'6. FTNC Autres (inclus)'!O580</f>
        <v>0</v>
      </c>
      <c r="P580" s="443">
        <f>'2. FTNC CAN'!P580+'3. FTNC USD'!P580+'4. FTNC EUR'!P580+'5. FTNC GBP'!P580+'6. FTNC Autres (inclus)'!P580</f>
        <v>0</v>
      </c>
      <c r="Q580" s="445">
        <f>'2. FTNC CAN'!Q580+'3. FTNC USD'!Q580+'4. FTNC EUR'!Q580+'5. FTNC GBP'!Q580+'6. FTNC Autres (inclus)'!Q580</f>
        <v>0</v>
      </c>
      <c r="R580" s="443">
        <f>'2. FTNC CAN'!R580+'3. FTNC USD'!R580+'4. FTNC EUR'!R580+'5. FTNC GBP'!R580+'6. FTNC Autres (inclus)'!R580</f>
        <v>0</v>
      </c>
      <c r="S580" s="444">
        <f>'2. FTNC CAN'!S580+'3. FTNC USD'!S580+'4. FTNC EUR'!S580+'5. FTNC GBP'!S580+'6. FTNC Autres (inclus)'!S580</f>
        <v>0</v>
      </c>
      <c r="T580" s="443">
        <f>'2. FTNC CAN'!T580+'3. FTNC USD'!T580+'4. FTNC EUR'!T580+'5. FTNC GBP'!T580+'6. FTNC Autres (inclus)'!T580</f>
        <v>0</v>
      </c>
      <c r="U580" s="444">
        <f>'2. FTNC CAN'!U580+'3. FTNC USD'!U580+'4. FTNC EUR'!U580+'5. FTNC GBP'!U580+'6. FTNC Autres (inclus)'!U580</f>
        <v>0</v>
      </c>
      <c r="V580" s="443">
        <f>'2. FTNC CAN'!V580+'3. FTNC USD'!V580+'4. FTNC EUR'!V580+'5. FTNC GBP'!V580+'6. FTNC Autres (inclus)'!V580</f>
        <v>0</v>
      </c>
      <c r="W580" s="444">
        <f>'2. FTNC CAN'!W580+'3. FTNC USD'!W580+'4. FTNC EUR'!W580+'5. FTNC GBP'!W580+'6. FTNC Autres (inclus)'!W580</f>
        <v>0</v>
      </c>
      <c r="X580" s="443">
        <f>'2. FTNC CAN'!X580+'3. FTNC USD'!X580+'4. FTNC EUR'!X580+'5. FTNC GBP'!X580+'6. FTNC Autres (inclus)'!X580</f>
        <v>0</v>
      </c>
      <c r="Y580" s="444">
        <f>'2. FTNC CAN'!Y580+'3. FTNC USD'!Y580+'4. FTNC EUR'!Y580+'5. FTNC GBP'!Y580+'6. FTNC Autres (inclus)'!Y580</f>
        <v>0</v>
      </c>
      <c r="Z580" s="443">
        <f>'2. FTNC CAN'!Z580+'3. FTNC USD'!Z580+'4. FTNC EUR'!Z580+'5. FTNC GBP'!Z580+'6. FTNC Autres (inclus)'!Z580</f>
        <v>0</v>
      </c>
      <c r="AA580" s="444">
        <f>'2. FTNC CAN'!AA580+'3. FTNC USD'!AA580+'4. FTNC EUR'!AA580+'5. FTNC GBP'!AA580+'6. FTNC Autres (inclus)'!AA580</f>
        <v>0</v>
      </c>
      <c r="AB580" s="447">
        <f>'2. FTNC CAN'!AB580+'3. FTNC USD'!AB580+'4. FTNC EUR'!AB580+'5. FTNC GBP'!AB580+'6. FTNC Autres (inclus)'!AB580</f>
        <v>0</v>
      </c>
      <c r="AC580" s="441">
        <f>'2. FTNC CAN'!AC580+'3. FTNC USD'!AC580+'4. FTNC EUR'!AC580+'5. FTNC GBP'!AC580+'6. FTNC Autres (inclus)'!AC580</f>
        <v>0</v>
      </c>
      <c r="AD580" s="996"/>
      <c r="AE580" s="997"/>
      <c r="AF580" s="998"/>
    </row>
    <row r="581" spans="1:32" ht="15" x14ac:dyDescent="0.2">
      <c r="A581" s="232">
        <v>186</v>
      </c>
      <c r="B581" s="507"/>
      <c r="C581" s="475"/>
      <c r="D581" s="475"/>
      <c r="E581" s="475"/>
      <c r="F581" s="859" t="s">
        <v>25</v>
      </c>
      <c r="G581" s="860"/>
      <c r="H581" s="860"/>
      <c r="I581" s="860"/>
      <c r="J581" s="860"/>
      <c r="K581" s="860"/>
      <c r="L581" s="861"/>
      <c r="M581" s="441">
        <f>'2. FTNC CAN'!M581+'3. FTNC USD'!M581+'4. FTNC EUR'!M581+'5. FTNC GBP'!M581+'6. FTNC Autres (inclus)'!M581</f>
        <v>0</v>
      </c>
      <c r="N581" s="446">
        <f>'2. FTNC CAN'!N581+'3. FTNC USD'!N581+'4. FTNC EUR'!N581+'5. FTNC GBP'!N581+'6. FTNC Autres (inclus)'!N581</f>
        <v>0</v>
      </c>
      <c r="O581" s="443">
        <f>'2. FTNC CAN'!O581+'3. FTNC USD'!O581+'4. FTNC EUR'!O581+'5. FTNC GBP'!O581+'6. FTNC Autres (inclus)'!O581</f>
        <v>0</v>
      </c>
      <c r="P581" s="443">
        <f>'2. FTNC CAN'!P581+'3. FTNC USD'!P581+'4. FTNC EUR'!P581+'5. FTNC GBP'!P581+'6. FTNC Autres (inclus)'!P581</f>
        <v>0</v>
      </c>
      <c r="Q581" s="445">
        <f>'2. FTNC CAN'!Q581+'3. FTNC USD'!Q581+'4. FTNC EUR'!Q581+'5. FTNC GBP'!Q581+'6. FTNC Autres (inclus)'!Q581</f>
        <v>0</v>
      </c>
      <c r="R581" s="443">
        <f>'2. FTNC CAN'!R581+'3. FTNC USD'!R581+'4. FTNC EUR'!R581+'5. FTNC GBP'!R581+'6. FTNC Autres (inclus)'!R581</f>
        <v>0</v>
      </c>
      <c r="S581" s="444">
        <f>'2. FTNC CAN'!S581+'3. FTNC USD'!S581+'4. FTNC EUR'!S581+'5. FTNC GBP'!S581+'6. FTNC Autres (inclus)'!S581</f>
        <v>0</v>
      </c>
      <c r="T581" s="443">
        <f>'2. FTNC CAN'!T581+'3. FTNC USD'!T581+'4. FTNC EUR'!T581+'5. FTNC GBP'!T581+'6. FTNC Autres (inclus)'!T581</f>
        <v>0</v>
      </c>
      <c r="U581" s="444">
        <f>'2. FTNC CAN'!U581+'3. FTNC USD'!U581+'4. FTNC EUR'!U581+'5. FTNC GBP'!U581+'6. FTNC Autres (inclus)'!U581</f>
        <v>0</v>
      </c>
      <c r="V581" s="443">
        <f>'2. FTNC CAN'!V581+'3. FTNC USD'!V581+'4. FTNC EUR'!V581+'5. FTNC GBP'!V581+'6. FTNC Autres (inclus)'!V581</f>
        <v>0</v>
      </c>
      <c r="W581" s="444">
        <f>'2. FTNC CAN'!W581+'3. FTNC USD'!W581+'4. FTNC EUR'!W581+'5. FTNC GBP'!W581+'6. FTNC Autres (inclus)'!W581</f>
        <v>0</v>
      </c>
      <c r="X581" s="443">
        <f>'2. FTNC CAN'!X581+'3. FTNC USD'!X581+'4. FTNC EUR'!X581+'5. FTNC GBP'!X581+'6. FTNC Autres (inclus)'!X581</f>
        <v>0</v>
      </c>
      <c r="Y581" s="444">
        <f>'2. FTNC CAN'!Y581+'3. FTNC USD'!Y581+'4. FTNC EUR'!Y581+'5. FTNC GBP'!Y581+'6. FTNC Autres (inclus)'!Y581</f>
        <v>0</v>
      </c>
      <c r="Z581" s="443">
        <f>'2. FTNC CAN'!Z581+'3. FTNC USD'!Z581+'4. FTNC EUR'!Z581+'5. FTNC GBP'!Z581+'6. FTNC Autres (inclus)'!Z581</f>
        <v>0</v>
      </c>
      <c r="AA581" s="444">
        <f>'2. FTNC CAN'!AA581+'3. FTNC USD'!AA581+'4. FTNC EUR'!AA581+'5. FTNC GBP'!AA581+'6. FTNC Autres (inclus)'!AA581</f>
        <v>0</v>
      </c>
      <c r="AB581" s="447">
        <f>'2. FTNC CAN'!AB581+'3. FTNC USD'!AB581+'4. FTNC EUR'!AB581+'5. FTNC GBP'!AB581+'6. FTNC Autres (inclus)'!AB581</f>
        <v>0</v>
      </c>
      <c r="AC581" s="441">
        <f>'2. FTNC CAN'!AC581+'3. FTNC USD'!AC581+'4. FTNC EUR'!AC581+'5. FTNC GBP'!AC581+'6. FTNC Autres (inclus)'!AC581</f>
        <v>0</v>
      </c>
      <c r="AD581" s="996"/>
      <c r="AE581" s="997"/>
      <c r="AF581" s="998"/>
    </row>
    <row r="582" spans="1:32" ht="15" x14ac:dyDescent="0.2">
      <c r="A582" s="232">
        <v>187</v>
      </c>
      <c r="B582" s="507"/>
      <c r="C582" s="475"/>
      <c r="D582" s="844" t="s">
        <v>467</v>
      </c>
      <c r="E582" s="845"/>
      <c r="F582" s="845"/>
      <c r="G582" s="845"/>
      <c r="H582" s="845"/>
      <c r="I582" s="845"/>
      <c r="J582" s="845"/>
      <c r="K582" s="845"/>
      <c r="L582" s="846"/>
      <c r="M582" s="407">
        <f>SUBTOTAL(9,M583:M584)</f>
        <v>0</v>
      </c>
      <c r="N582" s="990"/>
      <c r="O582" s="991"/>
      <c r="P582" s="991"/>
      <c r="Q582" s="991"/>
      <c r="R582" s="991"/>
      <c r="S582" s="991"/>
      <c r="T582" s="991"/>
      <c r="U582" s="991"/>
      <c r="V582" s="991"/>
      <c r="W582" s="991"/>
      <c r="X582" s="991"/>
      <c r="Y582" s="991"/>
      <c r="Z582" s="991"/>
      <c r="AA582" s="991"/>
      <c r="AB582" s="991"/>
      <c r="AC582" s="991"/>
      <c r="AD582" s="1017"/>
      <c r="AE582" s="997"/>
      <c r="AF582" s="998"/>
    </row>
    <row r="583" spans="1:32" ht="15" x14ac:dyDescent="0.2">
      <c r="A583" s="232">
        <v>188</v>
      </c>
      <c r="B583" s="507"/>
      <c r="C583" s="475"/>
      <c r="D583" s="475"/>
      <c r="E583" s="475"/>
      <c r="F583" s="856" t="s">
        <v>466</v>
      </c>
      <c r="G583" s="857"/>
      <c r="H583" s="857"/>
      <c r="I583" s="857"/>
      <c r="J583" s="857"/>
      <c r="K583" s="857"/>
      <c r="L583" s="858"/>
      <c r="M583" s="441">
        <f>'2. FTNC CAN'!M583+'3. FTNC USD'!M583+'4. FTNC EUR'!M583+'5. FTNC GBP'!M583+'6. FTNC Autres (inclus)'!M583</f>
        <v>0</v>
      </c>
      <c r="N583" s="992"/>
      <c r="O583" s="993"/>
      <c r="P583" s="993"/>
      <c r="Q583" s="993"/>
      <c r="R583" s="993"/>
      <c r="S583" s="993"/>
      <c r="T583" s="993"/>
      <c r="U583" s="993"/>
      <c r="V583" s="993"/>
      <c r="W583" s="993"/>
      <c r="X583" s="993"/>
      <c r="Y583" s="993"/>
      <c r="Z583" s="993"/>
      <c r="AA583" s="993"/>
      <c r="AB583" s="993"/>
      <c r="AC583" s="993"/>
      <c r="AD583" s="1017"/>
      <c r="AE583" s="997"/>
      <c r="AF583" s="998"/>
    </row>
    <row r="584" spans="1:32" ht="15" x14ac:dyDescent="0.2">
      <c r="A584" s="232">
        <v>189</v>
      </c>
      <c r="B584" s="507"/>
      <c r="C584" s="475"/>
      <c r="D584" s="475"/>
      <c r="E584" s="475"/>
      <c r="F584" s="859" t="s">
        <v>576</v>
      </c>
      <c r="G584" s="860"/>
      <c r="H584" s="860"/>
      <c r="I584" s="860"/>
      <c r="J584" s="860"/>
      <c r="K584" s="860"/>
      <c r="L584" s="861"/>
      <c r="M584" s="441">
        <f>'2. FTNC CAN'!M584+'3. FTNC USD'!M584+'4. FTNC EUR'!M584+'5. FTNC GBP'!M584+'6. FTNC Autres (inclus)'!M584</f>
        <v>0</v>
      </c>
      <c r="N584" s="994"/>
      <c r="O584" s="995"/>
      <c r="P584" s="995"/>
      <c r="Q584" s="995"/>
      <c r="R584" s="995"/>
      <c r="S584" s="995"/>
      <c r="T584" s="995"/>
      <c r="U584" s="995"/>
      <c r="V584" s="995"/>
      <c r="W584" s="995"/>
      <c r="X584" s="995"/>
      <c r="Y584" s="995"/>
      <c r="Z584" s="995"/>
      <c r="AA584" s="995"/>
      <c r="AB584" s="995"/>
      <c r="AC584" s="995"/>
      <c r="AD584" s="1017"/>
      <c r="AE584" s="997"/>
      <c r="AF584" s="998"/>
    </row>
    <row r="585" spans="1:32" ht="15" customHeight="1" x14ac:dyDescent="0.2">
      <c r="A585" s="232">
        <v>326</v>
      </c>
      <c r="B585" s="507"/>
      <c r="C585" s="1025" t="s">
        <v>428</v>
      </c>
      <c r="D585" s="1026"/>
      <c r="E585" s="1026"/>
      <c r="F585" s="1026"/>
      <c r="G585" s="1026"/>
      <c r="H585" s="1026"/>
      <c r="I585" s="1026"/>
      <c r="J585" s="1026"/>
      <c r="K585" s="1026"/>
      <c r="L585" s="1026"/>
      <c r="M585" s="1026"/>
      <c r="N585" s="1026"/>
      <c r="O585" s="1026"/>
      <c r="P585" s="1026"/>
      <c r="Q585" s="1026"/>
      <c r="R585" s="1026"/>
      <c r="S585" s="1026"/>
      <c r="T585" s="1026"/>
      <c r="U585" s="1026"/>
      <c r="V585" s="1026"/>
      <c r="W585" s="1026"/>
      <c r="X585" s="1026"/>
      <c r="Y585" s="1026"/>
      <c r="Z585" s="1026"/>
      <c r="AA585" s="1026"/>
      <c r="AB585" s="1026"/>
      <c r="AC585" s="1026"/>
      <c r="AD585" s="1026"/>
      <c r="AE585" s="1026"/>
      <c r="AF585" s="1027"/>
    </row>
    <row r="586" spans="1:32" ht="15" x14ac:dyDescent="0.2">
      <c r="A586" s="232">
        <v>232</v>
      </c>
      <c r="B586" s="507"/>
      <c r="C586" s="475"/>
      <c r="D586" s="844" t="s">
        <v>64</v>
      </c>
      <c r="E586" s="1024"/>
      <c r="F586" s="1024"/>
      <c r="G586" s="1024"/>
      <c r="H586" s="1024"/>
      <c r="I586" s="1024"/>
      <c r="J586" s="1024"/>
      <c r="K586" s="1024"/>
      <c r="L586" s="1024"/>
      <c r="M586" s="845"/>
      <c r="N586" s="845"/>
      <c r="O586" s="845"/>
      <c r="P586" s="845"/>
      <c r="Q586" s="845"/>
      <c r="R586" s="845"/>
      <c r="S586" s="845"/>
      <c r="T586" s="845"/>
      <c r="U586" s="845"/>
      <c r="V586" s="845"/>
      <c r="W586" s="845"/>
      <c r="X586" s="845"/>
      <c r="Y586" s="845"/>
      <c r="Z586" s="845"/>
      <c r="AA586" s="845"/>
      <c r="AB586" s="845"/>
      <c r="AC586" s="845"/>
      <c r="AD586" s="845"/>
      <c r="AE586" s="845"/>
      <c r="AF586" s="846"/>
    </row>
    <row r="587" spans="1:32" ht="15" x14ac:dyDescent="0.2">
      <c r="A587" s="232">
        <v>233</v>
      </c>
      <c r="B587" s="507"/>
      <c r="C587" s="475"/>
      <c r="D587" s="475"/>
      <c r="E587" s="853" t="s">
        <v>66</v>
      </c>
      <c r="F587" s="854"/>
      <c r="G587" s="854"/>
      <c r="H587" s="854"/>
      <c r="I587" s="854"/>
      <c r="J587" s="854"/>
      <c r="K587" s="854"/>
      <c r="L587" s="855"/>
      <c r="M587" s="407">
        <f>SUBTOTAL(9,M588:M591)</f>
        <v>0</v>
      </c>
      <c r="N587" s="410">
        <f t="shared" ref="N587:AC587" si="673">SUBTOTAL(9,N588:N591)</f>
        <v>0</v>
      </c>
      <c r="O587" s="414">
        <f t="shared" si="673"/>
        <v>0</v>
      </c>
      <c r="P587" s="413">
        <f t="shared" si="673"/>
        <v>0</v>
      </c>
      <c r="Q587" s="415">
        <f t="shared" si="673"/>
        <v>0</v>
      </c>
      <c r="R587" s="414">
        <f t="shared" si="673"/>
        <v>0</v>
      </c>
      <c r="S587" s="414">
        <f t="shared" si="673"/>
        <v>0</v>
      </c>
      <c r="T587" s="414">
        <f t="shared" si="673"/>
        <v>0</v>
      </c>
      <c r="U587" s="414">
        <f t="shared" si="673"/>
        <v>0</v>
      </c>
      <c r="V587" s="414">
        <f t="shared" si="673"/>
        <v>0</v>
      </c>
      <c r="W587" s="414">
        <f t="shared" si="673"/>
        <v>0</v>
      </c>
      <c r="X587" s="414">
        <f t="shared" si="673"/>
        <v>0</v>
      </c>
      <c r="Y587" s="414">
        <f t="shared" si="673"/>
        <v>0</v>
      </c>
      <c r="Z587" s="414">
        <f t="shared" si="673"/>
        <v>0</v>
      </c>
      <c r="AA587" s="414">
        <f t="shared" si="673"/>
        <v>0</v>
      </c>
      <c r="AB587" s="424">
        <f t="shared" si="673"/>
        <v>0</v>
      </c>
      <c r="AC587" s="407">
        <f t="shared" si="673"/>
        <v>0</v>
      </c>
      <c r="AD587" s="996"/>
      <c r="AE587" s="997"/>
      <c r="AF587" s="998"/>
    </row>
    <row r="588" spans="1:32" ht="15" x14ac:dyDescent="0.2">
      <c r="A588" s="232">
        <v>234</v>
      </c>
      <c r="B588" s="507"/>
      <c r="C588" s="475"/>
      <c r="D588" s="475"/>
      <c r="E588" s="484"/>
      <c r="F588" s="856" t="s">
        <v>65</v>
      </c>
      <c r="G588" s="857"/>
      <c r="H588" s="857"/>
      <c r="I588" s="857"/>
      <c r="J588" s="857"/>
      <c r="K588" s="857"/>
      <c r="L588" s="858"/>
      <c r="M588" s="441">
        <f>'2. FTNC CAN'!M588+'3. FTNC USD'!M588+'4. FTNC EUR'!M588+'5. FTNC GBP'!M588+'6. FTNC Autres (inclus)'!M588</f>
        <v>0</v>
      </c>
      <c r="N588" s="446">
        <f>'2. FTNC CAN'!N588+'3. FTNC USD'!N588+'4. FTNC EUR'!N588+'5. FTNC GBP'!N588+'6. FTNC Autres (inclus)'!N588</f>
        <v>0</v>
      </c>
      <c r="O588" s="443">
        <f>'2. FTNC CAN'!O588+'3. FTNC USD'!O588+'4. FTNC EUR'!O588+'5. FTNC GBP'!O588+'6. FTNC Autres (inclus)'!O588</f>
        <v>0</v>
      </c>
      <c r="P588" s="443">
        <f>'2. FTNC CAN'!P588+'3. FTNC USD'!P588+'4. FTNC EUR'!P588+'5. FTNC GBP'!P588+'6. FTNC Autres (inclus)'!P588</f>
        <v>0</v>
      </c>
      <c r="Q588" s="445">
        <f>'2. FTNC CAN'!Q588+'3. FTNC USD'!Q588+'4. FTNC EUR'!Q588+'5. FTNC GBP'!Q588+'6. FTNC Autres (inclus)'!Q588</f>
        <v>0</v>
      </c>
      <c r="R588" s="443">
        <f>'2. FTNC CAN'!R588+'3. FTNC USD'!R588+'4. FTNC EUR'!R588+'5. FTNC GBP'!R588+'6. FTNC Autres (inclus)'!R588</f>
        <v>0</v>
      </c>
      <c r="S588" s="444">
        <f>'2. FTNC CAN'!S588+'3. FTNC USD'!S588+'4. FTNC EUR'!S588+'5. FTNC GBP'!S588+'6. FTNC Autres (inclus)'!S588</f>
        <v>0</v>
      </c>
      <c r="T588" s="443">
        <f>'2. FTNC CAN'!T588+'3. FTNC USD'!T588+'4. FTNC EUR'!T588+'5. FTNC GBP'!T588+'6. FTNC Autres (inclus)'!T588</f>
        <v>0</v>
      </c>
      <c r="U588" s="444">
        <f>'2. FTNC CAN'!U588+'3. FTNC USD'!U588+'4. FTNC EUR'!U588+'5. FTNC GBP'!U588+'6. FTNC Autres (inclus)'!U588</f>
        <v>0</v>
      </c>
      <c r="V588" s="443">
        <f>'2. FTNC CAN'!V588+'3. FTNC USD'!V588+'4. FTNC EUR'!V588+'5. FTNC GBP'!V588+'6. FTNC Autres (inclus)'!V588</f>
        <v>0</v>
      </c>
      <c r="W588" s="444">
        <f>'2. FTNC CAN'!W588+'3. FTNC USD'!W588+'4. FTNC EUR'!W588+'5. FTNC GBP'!W588+'6. FTNC Autres (inclus)'!W588</f>
        <v>0</v>
      </c>
      <c r="X588" s="443">
        <f>'2. FTNC CAN'!X588+'3. FTNC USD'!X588+'4. FTNC EUR'!X588+'5. FTNC GBP'!X588+'6. FTNC Autres (inclus)'!X588</f>
        <v>0</v>
      </c>
      <c r="Y588" s="444">
        <f>'2. FTNC CAN'!Y588+'3. FTNC USD'!Y588+'4. FTNC EUR'!Y588+'5. FTNC GBP'!Y588+'6. FTNC Autres (inclus)'!Y588</f>
        <v>0</v>
      </c>
      <c r="Z588" s="443">
        <f>'2. FTNC CAN'!Z588+'3. FTNC USD'!Z588+'4. FTNC EUR'!Z588+'5. FTNC GBP'!Z588+'6. FTNC Autres (inclus)'!Z588</f>
        <v>0</v>
      </c>
      <c r="AA588" s="444">
        <f>'2. FTNC CAN'!AA588+'3. FTNC USD'!AA588+'4. FTNC EUR'!AA588+'5. FTNC GBP'!AA588+'6. FTNC Autres (inclus)'!AA588</f>
        <v>0</v>
      </c>
      <c r="AB588" s="447">
        <f>'2. FTNC CAN'!AB588+'3. FTNC USD'!AB588+'4. FTNC EUR'!AB588+'5. FTNC GBP'!AB588+'6. FTNC Autres (inclus)'!AB588</f>
        <v>0</v>
      </c>
      <c r="AC588" s="441">
        <f>'2. FTNC CAN'!AC588+'3. FTNC USD'!AC588+'4. FTNC EUR'!AC588+'5. FTNC GBP'!AC588+'6. FTNC Autres (inclus)'!AC588</f>
        <v>0</v>
      </c>
      <c r="AD588" s="996"/>
      <c r="AE588" s="997"/>
      <c r="AF588" s="998"/>
    </row>
    <row r="589" spans="1:32" ht="15" x14ac:dyDescent="0.2">
      <c r="A589" s="232">
        <v>235</v>
      </c>
      <c r="B589" s="507"/>
      <c r="C589" s="475"/>
      <c r="D589" s="475"/>
      <c r="E589" s="484"/>
      <c r="F589" s="915" t="s">
        <v>68</v>
      </c>
      <c r="G589" s="916"/>
      <c r="H589" s="916"/>
      <c r="I589" s="916"/>
      <c r="J589" s="916"/>
      <c r="K589" s="916"/>
      <c r="L589" s="917"/>
      <c r="M589" s="441">
        <f>'2. FTNC CAN'!M589+'3. FTNC USD'!M589+'4. FTNC EUR'!M589+'5. FTNC GBP'!M589+'6. FTNC Autres (inclus)'!M589</f>
        <v>0</v>
      </c>
      <c r="N589" s="446">
        <f>'2. FTNC CAN'!N589+'3. FTNC USD'!N589+'4. FTNC EUR'!N589+'5. FTNC GBP'!N589+'6. FTNC Autres (inclus)'!N589</f>
        <v>0</v>
      </c>
      <c r="O589" s="443">
        <f>'2. FTNC CAN'!O589+'3. FTNC USD'!O589+'4. FTNC EUR'!O589+'5. FTNC GBP'!O589+'6. FTNC Autres (inclus)'!O589</f>
        <v>0</v>
      </c>
      <c r="P589" s="443">
        <f>'2. FTNC CAN'!P589+'3. FTNC USD'!P589+'4. FTNC EUR'!P589+'5. FTNC GBP'!P589+'6. FTNC Autres (inclus)'!P589</f>
        <v>0</v>
      </c>
      <c r="Q589" s="445">
        <f>'2. FTNC CAN'!Q589+'3. FTNC USD'!Q589+'4. FTNC EUR'!Q589+'5. FTNC GBP'!Q589+'6. FTNC Autres (inclus)'!Q589</f>
        <v>0</v>
      </c>
      <c r="R589" s="443">
        <f>'2. FTNC CAN'!R589+'3. FTNC USD'!R589+'4. FTNC EUR'!R589+'5. FTNC GBP'!R589+'6. FTNC Autres (inclus)'!R589</f>
        <v>0</v>
      </c>
      <c r="S589" s="444">
        <f>'2. FTNC CAN'!S589+'3. FTNC USD'!S589+'4. FTNC EUR'!S589+'5. FTNC GBP'!S589+'6. FTNC Autres (inclus)'!S589</f>
        <v>0</v>
      </c>
      <c r="T589" s="443">
        <f>'2. FTNC CAN'!T589+'3. FTNC USD'!T589+'4. FTNC EUR'!T589+'5. FTNC GBP'!T589+'6. FTNC Autres (inclus)'!T589</f>
        <v>0</v>
      </c>
      <c r="U589" s="444">
        <f>'2. FTNC CAN'!U589+'3. FTNC USD'!U589+'4. FTNC EUR'!U589+'5. FTNC GBP'!U589+'6. FTNC Autres (inclus)'!U589</f>
        <v>0</v>
      </c>
      <c r="V589" s="443">
        <f>'2. FTNC CAN'!V589+'3. FTNC USD'!V589+'4. FTNC EUR'!V589+'5. FTNC GBP'!V589+'6. FTNC Autres (inclus)'!V589</f>
        <v>0</v>
      </c>
      <c r="W589" s="444">
        <f>'2. FTNC CAN'!W589+'3. FTNC USD'!W589+'4. FTNC EUR'!W589+'5. FTNC GBP'!W589+'6. FTNC Autres (inclus)'!W589</f>
        <v>0</v>
      </c>
      <c r="X589" s="443">
        <f>'2. FTNC CAN'!X589+'3. FTNC USD'!X589+'4. FTNC EUR'!X589+'5. FTNC GBP'!X589+'6. FTNC Autres (inclus)'!X589</f>
        <v>0</v>
      </c>
      <c r="Y589" s="444">
        <f>'2. FTNC CAN'!Y589+'3. FTNC USD'!Y589+'4. FTNC EUR'!Y589+'5. FTNC GBP'!Y589+'6. FTNC Autres (inclus)'!Y589</f>
        <v>0</v>
      </c>
      <c r="Z589" s="443">
        <f>'2. FTNC CAN'!Z589+'3. FTNC USD'!Z589+'4. FTNC EUR'!Z589+'5. FTNC GBP'!Z589+'6. FTNC Autres (inclus)'!Z589</f>
        <v>0</v>
      </c>
      <c r="AA589" s="444">
        <f>'2. FTNC CAN'!AA589+'3. FTNC USD'!AA589+'4. FTNC EUR'!AA589+'5. FTNC GBP'!AA589+'6. FTNC Autres (inclus)'!AA589</f>
        <v>0</v>
      </c>
      <c r="AB589" s="447">
        <f>'2. FTNC CAN'!AB589+'3. FTNC USD'!AB589+'4. FTNC EUR'!AB589+'5. FTNC GBP'!AB589+'6. FTNC Autres (inclus)'!AB589</f>
        <v>0</v>
      </c>
      <c r="AC589" s="441">
        <f>'2. FTNC CAN'!AC589+'3. FTNC USD'!AC589+'4. FTNC EUR'!AC589+'5. FTNC GBP'!AC589+'6. FTNC Autres (inclus)'!AC589</f>
        <v>0</v>
      </c>
      <c r="AD589" s="996"/>
      <c r="AE589" s="997"/>
      <c r="AF589" s="998"/>
    </row>
    <row r="590" spans="1:32" ht="15" x14ac:dyDescent="0.2">
      <c r="A590" s="232">
        <v>236</v>
      </c>
      <c r="B590" s="507"/>
      <c r="C590" s="475"/>
      <c r="D590" s="263"/>
      <c r="E590" s="264"/>
      <c r="F590" s="915" t="s">
        <v>537</v>
      </c>
      <c r="G590" s="916"/>
      <c r="H590" s="916"/>
      <c r="I590" s="916"/>
      <c r="J590" s="916"/>
      <c r="K590" s="916"/>
      <c r="L590" s="917"/>
      <c r="M590" s="441">
        <f>'2. FTNC CAN'!M590+'3. FTNC USD'!M590+'4. FTNC EUR'!M590+'5. FTNC GBP'!M590+'6. FTNC Autres (inclus)'!M590</f>
        <v>0</v>
      </c>
      <c r="N590" s="446">
        <f>'2. FTNC CAN'!N590+'3. FTNC USD'!N590+'4. FTNC EUR'!N590+'5. FTNC GBP'!N590+'6. FTNC Autres (inclus)'!N590</f>
        <v>0</v>
      </c>
      <c r="O590" s="443">
        <f>'2. FTNC CAN'!O590+'3. FTNC USD'!O590+'4. FTNC EUR'!O590+'5. FTNC GBP'!O590+'6. FTNC Autres (inclus)'!O590</f>
        <v>0</v>
      </c>
      <c r="P590" s="443">
        <f>'2. FTNC CAN'!P590+'3. FTNC USD'!P590+'4. FTNC EUR'!P590+'5. FTNC GBP'!P590+'6. FTNC Autres (inclus)'!P590</f>
        <v>0</v>
      </c>
      <c r="Q590" s="445">
        <f>'2. FTNC CAN'!Q590+'3. FTNC USD'!Q590+'4. FTNC EUR'!Q590+'5. FTNC GBP'!Q590+'6. FTNC Autres (inclus)'!Q590</f>
        <v>0</v>
      </c>
      <c r="R590" s="443">
        <f>'2. FTNC CAN'!R590+'3. FTNC USD'!R590+'4. FTNC EUR'!R590+'5. FTNC GBP'!R590+'6. FTNC Autres (inclus)'!R590</f>
        <v>0</v>
      </c>
      <c r="S590" s="444">
        <f>'2. FTNC CAN'!S590+'3. FTNC USD'!S590+'4. FTNC EUR'!S590+'5. FTNC GBP'!S590+'6. FTNC Autres (inclus)'!S590</f>
        <v>0</v>
      </c>
      <c r="T590" s="443">
        <f>'2. FTNC CAN'!T590+'3. FTNC USD'!T590+'4. FTNC EUR'!T590+'5. FTNC GBP'!T590+'6. FTNC Autres (inclus)'!T590</f>
        <v>0</v>
      </c>
      <c r="U590" s="444">
        <f>'2. FTNC CAN'!U590+'3. FTNC USD'!U590+'4. FTNC EUR'!U590+'5. FTNC GBP'!U590+'6. FTNC Autres (inclus)'!U590</f>
        <v>0</v>
      </c>
      <c r="V590" s="443">
        <f>'2. FTNC CAN'!V590+'3. FTNC USD'!V590+'4. FTNC EUR'!V590+'5. FTNC GBP'!V590+'6. FTNC Autres (inclus)'!V590</f>
        <v>0</v>
      </c>
      <c r="W590" s="444">
        <f>'2. FTNC CAN'!W590+'3. FTNC USD'!W590+'4. FTNC EUR'!W590+'5. FTNC GBP'!W590+'6. FTNC Autres (inclus)'!W590</f>
        <v>0</v>
      </c>
      <c r="X590" s="443">
        <f>'2. FTNC CAN'!X590+'3. FTNC USD'!X590+'4. FTNC EUR'!X590+'5. FTNC GBP'!X590+'6. FTNC Autres (inclus)'!X590</f>
        <v>0</v>
      </c>
      <c r="Y590" s="444">
        <f>'2. FTNC CAN'!Y590+'3. FTNC USD'!Y590+'4. FTNC EUR'!Y590+'5. FTNC GBP'!Y590+'6. FTNC Autres (inclus)'!Y590</f>
        <v>0</v>
      </c>
      <c r="Z590" s="443">
        <f>'2. FTNC CAN'!Z590+'3. FTNC USD'!Z590+'4. FTNC EUR'!Z590+'5. FTNC GBP'!Z590+'6. FTNC Autres (inclus)'!Z590</f>
        <v>0</v>
      </c>
      <c r="AA590" s="444">
        <f>'2. FTNC CAN'!AA590+'3. FTNC USD'!AA590+'4. FTNC EUR'!AA590+'5. FTNC GBP'!AA590+'6. FTNC Autres (inclus)'!AA590</f>
        <v>0</v>
      </c>
      <c r="AB590" s="447">
        <f>'2. FTNC CAN'!AB590+'3. FTNC USD'!AB590+'4. FTNC EUR'!AB590+'5. FTNC GBP'!AB590+'6. FTNC Autres (inclus)'!AB590</f>
        <v>0</v>
      </c>
      <c r="AC590" s="441">
        <f>'2. FTNC CAN'!AC590+'3. FTNC USD'!AC590+'4. FTNC EUR'!AC590+'5. FTNC GBP'!AC590+'6. FTNC Autres (inclus)'!AC590</f>
        <v>0</v>
      </c>
      <c r="AD590" s="996"/>
      <c r="AE590" s="997"/>
      <c r="AF590" s="998"/>
    </row>
    <row r="591" spans="1:32" ht="27.75" customHeight="1" x14ac:dyDescent="0.2">
      <c r="A591" s="232">
        <v>237</v>
      </c>
      <c r="B591" s="507"/>
      <c r="C591" s="475"/>
      <c r="D591" s="475"/>
      <c r="E591" s="260"/>
      <c r="F591" s="859" t="s">
        <v>464</v>
      </c>
      <c r="G591" s="860"/>
      <c r="H591" s="860"/>
      <c r="I591" s="860"/>
      <c r="J591" s="860"/>
      <c r="K591" s="860"/>
      <c r="L591" s="861"/>
      <c r="M591" s="441">
        <f>'2. FTNC CAN'!M591+'3. FTNC USD'!M591+'4. FTNC EUR'!M591+'5. FTNC GBP'!M591+'6. FTNC Autres (inclus)'!M591</f>
        <v>0</v>
      </c>
      <c r="N591" s="446">
        <f>'2. FTNC CAN'!N591+'3. FTNC USD'!N591+'4. FTNC EUR'!N591+'5. FTNC GBP'!N591+'6. FTNC Autres (inclus)'!N591</f>
        <v>0</v>
      </c>
      <c r="O591" s="443">
        <f>'2. FTNC CAN'!O591+'3. FTNC USD'!O591+'4. FTNC EUR'!O591+'5. FTNC GBP'!O591+'6. FTNC Autres (inclus)'!O591</f>
        <v>0</v>
      </c>
      <c r="P591" s="443">
        <f>'2. FTNC CAN'!P591+'3. FTNC USD'!P591+'4. FTNC EUR'!P591+'5. FTNC GBP'!P591+'6. FTNC Autres (inclus)'!P591</f>
        <v>0</v>
      </c>
      <c r="Q591" s="445">
        <f>'2. FTNC CAN'!Q591+'3. FTNC USD'!Q591+'4. FTNC EUR'!Q591+'5. FTNC GBP'!Q591+'6. FTNC Autres (inclus)'!Q591</f>
        <v>0</v>
      </c>
      <c r="R591" s="443">
        <f>'2. FTNC CAN'!R591+'3. FTNC USD'!R591+'4. FTNC EUR'!R591+'5. FTNC GBP'!R591+'6. FTNC Autres (inclus)'!R591</f>
        <v>0</v>
      </c>
      <c r="S591" s="444">
        <f>'2. FTNC CAN'!S591+'3. FTNC USD'!S591+'4. FTNC EUR'!S591+'5. FTNC GBP'!S591+'6. FTNC Autres (inclus)'!S591</f>
        <v>0</v>
      </c>
      <c r="T591" s="443">
        <f>'2. FTNC CAN'!T591+'3. FTNC USD'!T591+'4. FTNC EUR'!T591+'5. FTNC GBP'!T591+'6. FTNC Autres (inclus)'!T591</f>
        <v>0</v>
      </c>
      <c r="U591" s="444">
        <f>'2. FTNC CAN'!U591+'3. FTNC USD'!U591+'4. FTNC EUR'!U591+'5. FTNC GBP'!U591+'6. FTNC Autres (inclus)'!U591</f>
        <v>0</v>
      </c>
      <c r="V591" s="443">
        <f>'2. FTNC CAN'!V591+'3. FTNC USD'!V591+'4. FTNC EUR'!V591+'5. FTNC GBP'!V591+'6. FTNC Autres (inclus)'!V591</f>
        <v>0</v>
      </c>
      <c r="W591" s="444">
        <f>'2. FTNC CAN'!W591+'3. FTNC USD'!W591+'4. FTNC EUR'!W591+'5. FTNC GBP'!W591+'6. FTNC Autres (inclus)'!W591</f>
        <v>0</v>
      </c>
      <c r="X591" s="443">
        <f>'2. FTNC CAN'!X591+'3. FTNC USD'!X591+'4. FTNC EUR'!X591+'5. FTNC GBP'!X591+'6. FTNC Autres (inclus)'!X591</f>
        <v>0</v>
      </c>
      <c r="Y591" s="444">
        <f>'2. FTNC CAN'!Y591+'3. FTNC USD'!Y591+'4. FTNC EUR'!Y591+'5. FTNC GBP'!Y591+'6. FTNC Autres (inclus)'!Y591</f>
        <v>0</v>
      </c>
      <c r="Z591" s="443">
        <f>'2. FTNC CAN'!Z591+'3. FTNC USD'!Z591+'4. FTNC EUR'!Z591+'5. FTNC GBP'!Z591+'6. FTNC Autres (inclus)'!Z591</f>
        <v>0</v>
      </c>
      <c r="AA591" s="444">
        <f>'2. FTNC CAN'!AA591+'3. FTNC USD'!AA591+'4. FTNC EUR'!AA591+'5. FTNC GBP'!AA591+'6. FTNC Autres (inclus)'!AA591</f>
        <v>0</v>
      </c>
      <c r="AB591" s="447">
        <f>'2. FTNC CAN'!AB591+'3. FTNC USD'!AB591+'4. FTNC EUR'!AB591+'5. FTNC GBP'!AB591+'6. FTNC Autres (inclus)'!AB591</f>
        <v>0</v>
      </c>
      <c r="AC591" s="441">
        <f>'2. FTNC CAN'!AC591+'3. FTNC USD'!AC591+'4. FTNC EUR'!AC591+'5. FTNC GBP'!AC591+'6. FTNC Autres (inclus)'!AC591</f>
        <v>0</v>
      </c>
      <c r="AD591" s="996"/>
      <c r="AE591" s="997"/>
      <c r="AF591" s="998"/>
    </row>
    <row r="592" spans="1:32" ht="15" x14ac:dyDescent="0.2">
      <c r="A592" s="232">
        <v>238</v>
      </c>
      <c r="B592" s="507"/>
      <c r="C592" s="475"/>
      <c r="D592" s="483"/>
      <c r="E592" s="853" t="s">
        <v>67</v>
      </c>
      <c r="F592" s="854"/>
      <c r="G592" s="854"/>
      <c r="H592" s="854"/>
      <c r="I592" s="854"/>
      <c r="J592" s="854"/>
      <c r="K592" s="854"/>
      <c r="L592" s="855"/>
      <c r="M592" s="407">
        <f>SUBTOTAL(9,M593:M596)</f>
        <v>0</v>
      </c>
      <c r="N592" s="410">
        <f t="shared" ref="N592" si="674">SUBTOTAL(9,N593:N596)</f>
        <v>0</v>
      </c>
      <c r="O592" s="414">
        <f t="shared" ref="O592" si="675">SUBTOTAL(9,O593:O596)</f>
        <v>0</v>
      </c>
      <c r="P592" s="413">
        <f t="shared" ref="P592" si="676">SUBTOTAL(9,P593:P596)</f>
        <v>0</v>
      </c>
      <c r="Q592" s="415">
        <f t="shared" ref="Q592" si="677">SUBTOTAL(9,Q593:Q596)</f>
        <v>0</v>
      </c>
      <c r="R592" s="414">
        <f t="shared" ref="R592" si="678">SUBTOTAL(9,R593:R596)</f>
        <v>0</v>
      </c>
      <c r="S592" s="414">
        <f t="shared" ref="S592" si="679">SUBTOTAL(9,S593:S596)</f>
        <v>0</v>
      </c>
      <c r="T592" s="414">
        <f t="shared" ref="T592" si="680">SUBTOTAL(9,T593:T596)</f>
        <v>0</v>
      </c>
      <c r="U592" s="414">
        <f t="shared" ref="U592" si="681">SUBTOTAL(9,U593:U596)</f>
        <v>0</v>
      </c>
      <c r="V592" s="414">
        <f t="shared" ref="V592" si="682">SUBTOTAL(9,V593:V596)</f>
        <v>0</v>
      </c>
      <c r="W592" s="414">
        <f t="shared" ref="W592" si="683">SUBTOTAL(9,W593:W596)</f>
        <v>0</v>
      </c>
      <c r="X592" s="414">
        <f t="shared" ref="X592" si="684">SUBTOTAL(9,X593:X596)</f>
        <v>0</v>
      </c>
      <c r="Y592" s="414">
        <f t="shared" ref="Y592" si="685">SUBTOTAL(9,Y593:Y596)</f>
        <v>0</v>
      </c>
      <c r="Z592" s="414">
        <f t="shared" ref="Z592" si="686">SUBTOTAL(9,Z593:Z596)</f>
        <v>0</v>
      </c>
      <c r="AA592" s="414">
        <f t="shared" ref="AA592" si="687">SUBTOTAL(9,AA593:AA596)</f>
        <v>0</v>
      </c>
      <c r="AB592" s="424">
        <f t="shared" ref="AB592" si="688">SUBTOTAL(9,AB593:AB596)</f>
        <v>0</v>
      </c>
      <c r="AC592" s="407">
        <f t="shared" ref="AC592" si="689">SUBTOTAL(9,AC593:AC596)</f>
        <v>0</v>
      </c>
      <c r="AD592" s="996"/>
      <c r="AE592" s="997"/>
      <c r="AF592" s="998"/>
    </row>
    <row r="593" spans="1:32" ht="15" x14ac:dyDescent="0.2">
      <c r="A593" s="232">
        <v>239</v>
      </c>
      <c r="B593" s="507"/>
      <c r="C593" s="475"/>
      <c r="D593" s="491"/>
      <c r="E593" s="491"/>
      <c r="F593" s="856" t="s">
        <v>65</v>
      </c>
      <c r="G593" s="857"/>
      <c r="H593" s="857"/>
      <c r="I593" s="857"/>
      <c r="J593" s="857"/>
      <c r="K593" s="857"/>
      <c r="L593" s="858"/>
      <c r="M593" s="441">
        <f>'2. FTNC CAN'!M593+'3. FTNC USD'!M593+'4. FTNC EUR'!M593+'5. FTNC GBP'!M593+'6. FTNC Autres (inclus)'!M593</f>
        <v>0</v>
      </c>
      <c r="N593" s="446">
        <f>'2. FTNC CAN'!N593+'3. FTNC USD'!N593+'4. FTNC EUR'!N593+'5. FTNC GBP'!N593+'6. FTNC Autres (inclus)'!N593</f>
        <v>0</v>
      </c>
      <c r="O593" s="443">
        <f>'2. FTNC CAN'!O593+'3. FTNC USD'!O593+'4. FTNC EUR'!O593+'5. FTNC GBP'!O593+'6. FTNC Autres (inclus)'!O593</f>
        <v>0</v>
      </c>
      <c r="P593" s="443">
        <f>'2. FTNC CAN'!P593+'3. FTNC USD'!P593+'4. FTNC EUR'!P593+'5. FTNC GBP'!P593+'6. FTNC Autres (inclus)'!P593</f>
        <v>0</v>
      </c>
      <c r="Q593" s="445">
        <f>'2. FTNC CAN'!Q593+'3. FTNC USD'!Q593+'4. FTNC EUR'!Q593+'5. FTNC GBP'!Q593+'6. FTNC Autres (inclus)'!Q593</f>
        <v>0</v>
      </c>
      <c r="R593" s="443">
        <f>'2. FTNC CAN'!R593+'3. FTNC USD'!R593+'4. FTNC EUR'!R593+'5. FTNC GBP'!R593+'6. FTNC Autres (inclus)'!R593</f>
        <v>0</v>
      </c>
      <c r="S593" s="444">
        <f>'2. FTNC CAN'!S593+'3. FTNC USD'!S593+'4. FTNC EUR'!S593+'5. FTNC GBP'!S593+'6. FTNC Autres (inclus)'!S593</f>
        <v>0</v>
      </c>
      <c r="T593" s="443">
        <f>'2. FTNC CAN'!T593+'3. FTNC USD'!T593+'4. FTNC EUR'!T593+'5. FTNC GBP'!T593+'6. FTNC Autres (inclus)'!T593</f>
        <v>0</v>
      </c>
      <c r="U593" s="444">
        <f>'2. FTNC CAN'!U593+'3. FTNC USD'!U593+'4. FTNC EUR'!U593+'5. FTNC GBP'!U593+'6. FTNC Autres (inclus)'!U593</f>
        <v>0</v>
      </c>
      <c r="V593" s="443">
        <f>'2. FTNC CAN'!V593+'3. FTNC USD'!V593+'4. FTNC EUR'!V593+'5. FTNC GBP'!V593+'6. FTNC Autres (inclus)'!V593</f>
        <v>0</v>
      </c>
      <c r="W593" s="444">
        <f>'2. FTNC CAN'!W593+'3. FTNC USD'!W593+'4. FTNC EUR'!W593+'5. FTNC GBP'!W593+'6. FTNC Autres (inclus)'!W593</f>
        <v>0</v>
      </c>
      <c r="X593" s="443">
        <f>'2. FTNC CAN'!X593+'3. FTNC USD'!X593+'4. FTNC EUR'!X593+'5. FTNC GBP'!X593+'6. FTNC Autres (inclus)'!X593</f>
        <v>0</v>
      </c>
      <c r="Y593" s="444">
        <f>'2. FTNC CAN'!Y593+'3. FTNC USD'!Y593+'4. FTNC EUR'!Y593+'5. FTNC GBP'!Y593+'6. FTNC Autres (inclus)'!Y593</f>
        <v>0</v>
      </c>
      <c r="Z593" s="443">
        <f>'2. FTNC CAN'!Z593+'3. FTNC USD'!Z593+'4. FTNC EUR'!Z593+'5. FTNC GBP'!Z593+'6. FTNC Autres (inclus)'!Z593</f>
        <v>0</v>
      </c>
      <c r="AA593" s="444">
        <f>'2. FTNC CAN'!AA593+'3. FTNC USD'!AA593+'4. FTNC EUR'!AA593+'5. FTNC GBP'!AA593+'6. FTNC Autres (inclus)'!AA593</f>
        <v>0</v>
      </c>
      <c r="AB593" s="447">
        <f>'2. FTNC CAN'!AB593+'3. FTNC USD'!AB593+'4. FTNC EUR'!AB593+'5. FTNC GBP'!AB593+'6. FTNC Autres (inclus)'!AB593</f>
        <v>0</v>
      </c>
      <c r="AC593" s="441">
        <f>'2. FTNC CAN'!AC593+'3. FTNC USD'!AC593+'4. FTNC EUR'!AC593+'5. FTNC GBP'!AC593+'6. FTNC Autres (inclus)'!AC593</f>
        <v>0</v>
      </c>
      <c r="AD593" s="996"/>
      <c r="AE593" s="997"/>
      <c r="AF593" s="998"/>
    </row>
    <row r="594" spans="1:32" ht="15" x14ac:dyDescent="0.2">
      <c r="A594" s="232">
        <v>240</v>
      </c>
      <c r="B594" s="507"/>
      <c r="C594" s="475"/>
      <c r="D594" s="491"/>
      <c r="E594" s="491"/>
      <c r="F594" s="915" t="s">
        <v>68</v>
      </c>
      <c r="G594" s="916"/>
      <c r="H594" s="916"/>
      <c r="I594" s="916"/>
      <c r="J594" s="916"/>
      <c r="K594" s="916"/>
      <c r="L594" s="917"/>
      <c r="M594" s="441">
        <f>'2. FTNC CAN'!M594+'3. FTNC USD'!M594+'4. FTNC EUR'!M594+'5. FTNC GBP'!M594+'6. FTNC Autres (inclus)'!M594</f>
        <v>0</v>
      </c>
      <c r="N594" s="446">
        <f>'2. FTNC CAN'!N594+'3. FTNC USD'!N594+'4. FTNC EUR'!N594+'5. FTNC GBP'!N594+'6. FTNC Autres (inclus)'!N594</f>
        <v>0</v>
      </c>
      <c r="O594" s="443">
        <f>'2. FTNC CAN'!O594+'3. FTNC USD'!O594+'4. FTNC EUR'!O594+'5. FTNC GBP'!O594+'6. FTNC Autres (inclus)'!O594</f>
        <v>0</v>
      </c>
      <c r="P594" s="443">
        <f>'2. FTNC CAN'!P594+'3. FTNC USD'!P594+'4. FTNC EUR'!P594+'5. FTNC GBP'!P594+'6. FTNC Autres (inclus)'!P594</f>
        <v>0</v>
      </c>
      <c r="Q594" s="445">
        <f>'2. FTNC CAN'!Q594+'3. FTNC USD'!Q594+'4. FTNC EUR'!Q594+'5. FTNC GBP'!Q594+'6. FTNC Autres (inclus)'!Q594</f>
        <v>0</v>
      </c>
      <c r="R594" s="443">
        <f>'2. FTNC CAN'!R594+'3. FTNC USD'!R594+'4. FTNC EUR'!R594+'5. FTNC GBP'!R594+'6. FTNC Autres (inclus)'!R594</f>
        <v>0</v>
      </c>
      <c r="S594" s="444">
        <f>'2. FTNC CAN'!S594+'3. FTNC USD'!S594+'4. FTNC EUR'!S594+'5. FTNC GBP'!S594+'6. FTNC Autres (inclus)'!S594</f>
        <v>0</v>
      </c>
      <c r="T594" s="443">
        <f>'2. FTNC CAN'!T594+'3. FTNC USD'!T594+'4. FTNC EUR'!T594+'5. FTNC GBP'!T594+'6. FTNC Autres (inclus)'!T594</f>
        <v>0</v>
      </c>
      <c r="U594" s="444">
        <f>'2. FTNC CAN'!U594+'3. FTNC USD'!U594+'4. FTNC EUR'!U594+'5. FTNC GBP'!U594+'6. FTNC Autres (inclus)'!U594</f>
        <v>0</v>
      </c>
      <c r="V594" s="443">
        <f>'2. FTNC CAN'!V594+'3. FTNC USD'!V594+'4. FTNC EUR'!V594+'5. FTNC GBP'!V594+'6. FTNC Autres (inclus)'!V594</f>
        <v>0</v>
      </c>
      <c r="W594" s="444">
        <f>'2. FTNC CAN'!W594+'3. FTNC USD'!W594+'4. FTNC EUR'!W594+'5. FTNC GBP'!W594+'6. FTNC Autres (inclus)'!W594</f>
        <v>0</v>
      </c>
      <c r="X594" s="443">
        <f>'2. FTNC CAN'!X594+'3. FTNC USD'!X594+'4. FTNC EUR'!X594+'5. FTNC GBP'!X594+'6. FTNC Autres (inclus)'!X594</f>
        <v>0</v>
      </c>
      <c r="Y594" s="444">
        <f>'2. FTNC CAN'!Y594+'3. FTNC USD'!Y594+'4. FTNC EUR'!Y594+'5. FTNC GBP'!Y594+'6. FTNC Autres (inclus)'!Y594</f>
        <v>0</v>
      </c>
      <c r="Z594" s="443">
        <f>'2. FTNC CAN'!Z594+'3. FTNC USD'!Z594+'4. FTNC EUR'!Z594+'5. FTNC GBP'!Z594+'6. FTNC Autres (inclus)'!Z594</f>
        <v>0</v>
      </c>
      <c r="AA594" s="444">
        <f>'2. FTNC CAN'!AA594+'3. FTNC USD'!AA594+'4. FTNC EUR'!AA594+'5. FTNC GBP'!AA594+'6. FTNC Autres (inclus)'!AA594</f>
        <v>0</v>
      </c>
      <c r="AB594" s="447">
        <f>'2. FTNC CAN'!AB594+'3. FTNC USD'!AB594+'4. FTNC EUR'!AB594+'5. FTNC GBP'!AB594+'6. FTNC Autres (inclus)'!AB594</f>
        <v>0</v>
      </c>
      <c r="AC594" s="441">
        <f>'2. FTNC CAN'!AC594+'3. FTNC USD'!AC594+'4. FTNC EUR'!AC594+'5. FTNC GBP'!AC594+'6. FTNC Autres (inclus)'!AC594</f>
        <v>0</v>
      </c>
      <c r="AD594" s="996"/>
      <c r="AE594" s="997"/>
      <c r="AF594" s="998"/>
    </row>
    <row r="595" spans="1:32" ht="15" x14ac:dyDescent="0.2">
      <c r="A595" s="232">
        <v>241</v>
      </c>
      <c r="B595" s="507"/>
      <c r="C595" s="475"/>
      <c r="D595" s="265"/>
      <c r="E595" s="265"/>
      <c r="F595" s="915" t="s">
        <v>537</v>
      </c>
      <c r="G595" s="916"/>
      <c r="H595" s="916"/>
      <c r="I595" s="916"/>
      <c r="J595" s="916"/>
      <c r="K595" s="916"/>
      <c r="L595" s="917"/>
      <c r="M595" s="441">
        <f>'2. FTNC CAN'!M595+'3. FTNC USD'!M595+'4. FTNC EUR'!M595+'5. FTNC GBP'!M595+'6. FTNC Autres (inclus)'!M595</f>
        <v>0</v>
      </c>
      <c r="N595" s="446">
        <f>'2. FTNC CAN'!N595+'3. FTNC USD'!N595+'4. FTNC EUR'!N595+'5. FTNC GBP'!N595+'6. FTNC Autres (inclus)'!N595</f>
        <v>0</v>
      </c>
      <c r="O595" s="443">
        <f>'2. FTNC CAN'!O595+'3. FTNC USD'!O595+'4. FTNC EUR'!O595+'5. FTNC GBP'!O595+'6. FTNC Autres (inclus)'!O595</f>
        <v>0</v>
      </c>
      <c r="P595" s="443">
        <f>'2. FTNC CAN'!P595+'3. FTNC USD'!P595+'4. FTNC EUR'!P595+'5. FTNC GBP'!P595+'6. FTNC Autres (inclus)'!P595</f>
        <v>0</v>
      </c>
      <c r="Q595" s="445">
        <f>'2. FTNC CAN'!Q595+'3. FTNC USD'!Q595+'4. FTNC EUR'!Q595+'5. FTNC GBP'!Q595+'6. FTNC Autres (inclus)'!Q595</f>
        <v>0</v>
      </c>
      <c r="R595" s="443">
        <f>'2. FTNC CAN'!R595+'3. FTNC USD'!R595+'4. FTNC EUR'!R595+'5. FTNC GBP'!R595+'6. FTNC Autres (inclus)'!R595</f>
        <v>0</v>
      </c>
      <c r="S595" s="444">
        <f>'2. FTNC CAN'!S595+'3. FTNC USD'!S595+'4. FTNC EUR'!S595+'5. FTNC GBP'!S595+'6. FTNC Autres (inclus)'!S595</f>
        <v>0</v>
      </c>
      <c r="T595" s="443">
        <f>'2. FTNC CAN'!T595+'3. FTNC USD'!T595+'4. FTNC EUR'!T595+'5. FTNC GBP'!T595+'6. FTNC Autres (inclus)'!T595</f>
        <v>0</v>
      </c>
      <c r="U595" s="444">
        <f>'2. FTNC CAN'!U595+'3. FTNC USD'!U595+'4. FTNC EUR'!U595+'5. FTNC GBP'!U595+'6. FTNC Autres (inclus)'!U595</f>
        <v>0</v>
      </c>
      <c r="V595" s="443">
        <f>'2. FTNC CAN'!V595+'3. FTNC USD'!V595+'4. FTNC EUR'!V595+'5. FTNC GBP'!V595+'6. FTNC Autres (inclus)'!V595</f>
        <v>0</v>
      </c>
      <c r="W595" s="444">
        <f>'2. FTNC CAN'!W595+'3. FTNC USD'!W595+'4. FTNC EUR'!W595+'5. FTNC GBP'!W595+'6. FTNC Autres (inclus)'!W595</f>
        <v>0</v>
      </c>
      <c r="X595" s="443">
        <f>'2. FTNC CAN'!X595+'3. FTNC USD'!X595+'4. FTNC EUR'!X595+'5. FTNC GBP'!X595+'6. FTNC Autres (inclus)'!X595</f>
        <v>0</v>
      </c>
      <c r="Y595" s="444">
        <f>'2. FTNC CAN'!Y595+'3. FTNC USD'!Y595+'4. FTNC EUR'!Y595+'5. FTNC GBP'!Y595+'6. FTNC Autres (inclus)'!Y595</f>
        <v>0</v>
      </c>
      <c r="Z595" s="443">
        <f>'2. FTNC CAN'!Z595+'3. FTNC USD'!Z595+'4. FTNC EUR'!Z595+'5. FTNC GBP'!Z595+'6. FTNC Autres (inclus)'!Z595</f>
        <v>0</v>
      </c>
      <c r="AA595" s="444">
        <f>'2. FTNC CAN'!AA595+'3. FTNC USD'!AA595+'4. FTNC EUR'!AA595+'5. FTNC GBP'!AA595+'6. FTNC Autres (inclus)'!AA595</f>
        <v>0</v>
      </c>
      <c r="AB595" s="447">
        <f>'2. FTNC CAN'!AB595+'3. FTNC USD'!AB595+'4. FTNC EUR'!AB595+'5. FTNC GBP'!AB595+'6. FTNC Autres (inclus)'!AB595</f>
        <v>0</v>
      </c>
      <c r="AC595" s="441">
        <f>'2. FTNC CAN'!AC595+'3. FTNC USD'!AC595+'4. FTNC EUR'!AC595+'5. FTNC GBP'!AC595+'6. FTNC Autres (inclus)'!AC595</f>
        <v>0</v>
      </c>
      <c r="AD595" s="996"/>
      <c r="AE595" s="997"/>
      <c r="AF595" s="998"/>
    </row>
    <row r="596" spans="1:32" ht="27.75" customHeight="1" x14ac:dyDescent="0.2">
      <c r="A596" s="232">
        <v>242</v>
      </c>
      <c r="B596" s="476"/>
      <c r="C596" s="497"/>
      <c r="D596" s="622"/>
      <c r="E596" s="622"/>
      <c r="F596" s="915" t="s">
        <v>464</v>
      </c>
      <c r="G596" s="916"/>
      <c r="H596" s="916"/>
      <c r="I596" s="916"/>
      <c r="J596" s="916"/>
      <c r="K596" s="916"/>
      <c r="L596" s="917"/>
      <c r="M596" s="441">
        <f>'2. FTNC CAN'!M596+'3. FTNC USD'!M596+'4. FTNC EUR'!M596+'5. FTNC GBP'!M596+'6. FTNC Autres (inclus)'!M596</f>
        <v>0</v>
      </c>
      <c r="N596" s="446">
        <f>'2. FTNC CAN'!N596+'3. FTNC USD'!N596+'4. FTNC EUR'!N596+'5. FTNC GBP'!N596+'6. FTNC Autres (inclus)'!N596</f>
        <v>0</v>
      </c>
      <c r="O596" s="443">
        <f>'2. FTNC CAN'!O596+'3. FTNC USD'!O596+'4. FTNC EUR'!O596+'5. FTNC GBP'!O596+'6. FTNC Autres (inclus)'!O596</f>
        <v>0</v>
      </c>
      <c r="P596" s="443">
        <f>'2. FTNC CAN'!P596+'3. FTNC USD'!P596+'4. FTNC EUR'!P596+'5. FTNC GBP'!P596+'6. FTNC Autres (inclus)'!P596</f>
        <v>0</v>
      </c>
      <c r="Q596" s="445">
        <f>'2. FTNC CAN'!Q596+'3. FTNC USD'!Q596+'4. FTNC EUR'!Q596+'5. FTNC GBP'!Q596+'6. FTNC Autres (inclus)'!Q596</f>
        <v>0</v>
      </c>
      <c r="R596" s="443">
        <f>'2. FTNC CAN'!R596+'3. FTNC USD'!R596+'4. FTNC EUR'!R596+'5. FTNC GBP'!R596+'6. FTNC Autres (inclus)'!R596</f>
        <v>0</v>
      </c>
      <c r="S596" s="444">
        <f>'2. FTNC CAN'!S596+'3. FTNC USD'!S596+'4. FTNC EUR'!S596+'5. FTNC GBP'!S596+'6. FTNC Autres (inclus)'!S596</f>
        <v>0</v>
      </c>
      <c r="T596" s="443">
        <f>'2. FTNC CAN'!T596+'3. FTNC USD'!T596+'4. FTNC EUR'!T596+'5. FTNC GBP'!T596+'6. FTNC Autres (inclus)'!T596</f>
        <v>0</v>
      </c>
      <c r="U596" s="444">
        <f>'2. FTNC CAN'!U596+'3. FTNC USD'!U596+'4. FTNC EUR'!U596+'5. FTNC GBP'!U596+'6. FTNC Autres (inclus)'!U596</f>
        <v>0</v>
      </c>
      <c r="V596" s="443">
        <f>'2. FTNC CAN'!V596+'3. FTNC USD'!V596+'4. FTNC EUR'!V596+'5. FTNC GBP'!V596+'6. FTNC Autres (inclus)'!V596</f>
        <v>0</v>
      </c>
      <c r="W596" s="444">
        <f>'2. FTNC CAN'!W596+'3. FTNC USD'!W596+'4. FTNC EUR'!W596+'5. FTNC GBP'!W596+'6. FTNC Autres (inclus)'!W596</f>
        <v>0</v>
      </c>
      <c r="X596" s="443">
        <f>'2. FTNC CAN'!X596+'3. FTNC USD'!X596+'4. FTNC EUR'!X596+'5. FTNC GBP'!X596+'6. FTNC Autres (inclus)'!X596</f>
        <v>0</v>
      </c>
      <c r="Y596" s="444">
        <f>'2. FTNC CAN'!Y596+'3. FTNC USD'!Y596+'4. FTNC EUR'!Y596+'5. FTNC GBP'!Y596+'6. FTNC Autres (inclus)'!Y596</f>
        <v>0</v>
      </c>
      <c r="Z596" s="443">
        <f>'2. FTNC CAN'!Z596+'3. FTNC USD'!Z596+'4. FTNC EUR'!Z596+'5. FTNC GBP'!Z596+'6. FTNC Autres (inclus)'!Z596</f>
        <v>0</v>
      </c>
      <c r="AA596" s="444">
        <f>'2. FTNC CAN'!AA596+'3. FTNC USD'!AA596+'4. FTNC EUR'!AA596+'5. FTNC GBP'!AA596+'6. FTNC Autres (inclus)'!AA596</f>
        <v>0</v>
      </c>
      <c r="AB596" s="447">
        <f>'2. FTNC CAN'!AB596+'3. FTNC USD'!AB596+'4. FTNC EUR'!AB596+'5. FTNC GBP'!AB596+'6. FTNC Autres (inclus)'!AB596</f>
        <v>0</v>
      </c>
      <c r="AC596" s="441">
        <f>'2. FTNC CAN'!AC596+'3. FTNC USD'!AC596+'4. FTNC EUR'!AC596+'5. FTNC GBP'!AC596+'6. FTNC Autres (inclus)'!AC596</f>
        <v>0</v>
      </c>
      <c r="AD596" s="996"/>
      <c r="AE596" s="997"/>
      <c r="AF596" s="998"/>
    </row>
    <row r="597" spans="1:32" ht="15.75" customHeight="1" x14ac:dyDescent="0.2">
      <c r="A597" s="232">
        <v>243</v>
      </c>
      <c r="B597" s="509"/>
      <c r="C597" s="274"/>
      <c r="D597" s="627"/>
      <c r="E597" s="853" t="s">
        <v>556</v>
      </c>
      <c r="F597" s="854"/>
      <c r="G597" s="854"/>
      <c r="H597" s="854"/>
      <c r="I597" s="854"/>
      <c r="J597" s="854"/>
      <c r="K597" s="854"/>
      <c r="L597" s="855"/>
      <c r="M597" s="407">
        <f>SUBTOTAL(9,M598:M601)</f>
        <v>0</v>
      </c>
      <c r="N597" s="410">
        <f t="shared" ref="N597" si="690">SUBTOTAL(9,N598:N601)</f>
        <v>0</v>
      </c>
      <c r="O597" s="414">
        <f t="shared" ref="O597" si="691">SUBTOTAL(9,O598:O601)</f>
        <v>0</v>
      </c>
      <c r="P597" s="413">
        <f t="shared" ref="P597" si="692">SUBTOTAL(9,P598:P601)</f>
        <v>0</v>
      </c>
      <c r="Q597" s="415">
        <f t="shared" ref="Q597" si="693">SUBTOTAL(9,Q598:Q601)</f>
        <v>0</v>
      </c>
      <c r="R597" s="414">
        <f t="shared" ref="R597" si="694">SUBTOTAL(9,R598:R601)</f>
        <v>0</v>
      </c>
      <c r="S597" s="414">
        <f t="shared" ref="S597" si="695">SUBTOTAL(9,S598:S601)</f>
        <v>0</v>
      </c>
      <c r="T597" s="414">
        <f t="shared" ref="T597" si="696">SUBTOTAL(9,T598:T601)</f>
        <v>0</v>
      </c>
      <c r="U597" s="414">
        <f t="shared" ref="U597" si="697">SUBTOTAL(9,U598:U601)</f>
        <v>0</v>
      </c>
      <c r="V597" s="414">
        <f t="shared" ref="V597" si="698">SUBTOTAL(9,V598:V601)</f>
        <v>0</v>
      </c>
      <c r="W597" s="414">
        <f t="shared" ref="W597" si="699">SUBTOTAL(9,W598:W601)</f>
        <v>0</v>
      </c>
      <c r="X597" s="414">
        <f t="shared" ref="X597" si="700">SUBTOTAL(9,X598:X601)</f>
        <v>0</v>
      </c>
      <c r="Y597" s="414">
        <f t="shared" ref="Y597" si="701">SUBTOTAL(9,Y598:Y601)</f>
        <v>0</v>
      </c>
      <c r="Z597" s="414">
        <f t="shared" ref="Z597" si="702">SUBTOTAL(9,Z598:Z601)</f>
        <v>0</v>
      </c>
      <c r="AA597" s="414">
        <f t="shared" ref="AA597" si="703">SUBTOTAL(9,AA598:AA601)</f>
        <v>0</v>
      </c>
      <c r="AB597" s="424">
        <f t="shared" ref="AB597" si="704">SUBTOTAL(9,AB598:AB601)</f>
        <v>0</v>
      </c>
      <c r="AC597" s="407">
        <f t="shared" ref="AC597" si="705">SUBTOTAL(9,AC598:AC601)</f>
        <v>0</v>
      </c>
      <c r="AD597" s="996"/>
      <c r="AE597" s="997"/>
      <c r="AF597" s="998"/>
    </row>
    <row r="598" spans="1:32" ht="15" x14ac:dyDescent="0.2">
      <c r="A598" s="232">
        <v>244</v>
      </c>
      <c r="B598" s="507"/>
      <c r="C598" s="475"/>
      <c r="D598" s="491"/>
      <c r="E598" s="491"/>
      <c r="F598" s="856" t="s">
        <v>65</v>
      </c>
      <c r="G598" s="857"/>
      <c r="H598" s="857"/>
      <c r="I598" s="857"/>
      <c r="J598" s="857"/>
      <c r="K598" s="857"/>
      <c r="L598" s="858"/>
      <c r="M598" s="441">
        <f>'2. FTNC CAN'!M598+'3. FTNC USD'!M598+'4. FTNC EUR'!M598+'5. FTNC GBP'!M598+'6. FTNC Autres (inclus)'!M598</f>
        <v>0</v>
      </c>
      <c r="N598" s="446">
        <f>'2. FTNC CAN'!N598+'3. FTNC USD'!N598+'4. FTNC EUR'!N598+'5. FTNC GBP'!N598+'6. FTNC Autres (inclus)'!N598</f>
        <v>0</v>
      </c>
      <c r="O598" s="443">
        <f>'2. FTNC CAN'!O598+'3. FTNC USD'!O598+'4. FTNC EUR'!O598+'5. FTNC GBP'!O598+'6. FTNC Autres (inclus)'!O598</f>
        <v>0</v>
      </c>
      <c r="P598" s="443">
        <f>'2. FTNC CAN'!P598+'3. FTNC USD'!P598+'4. FTNC EUR'!P598+'5. FTNC GBP'!P598+'6. FTNC Autres (inclus)'!P598</f>
        <v>0</v>
      </c>
      <c r="Q598" s="445">
        <f>'2. FTNC CAN'!Q598+'3. FTNC USD'!Q598+'4. FTNC EUR'!Q598+'5. FTNC GBP'!Q598+'6. FTNC Autres (inclus)'!Q598</f>
        <v>0</v>
      </c>
      <c r="R598" s="443">
        <f>'2. FTNC CAN'!R598+'3. FTNC USD'!R598+'4. FTNC EUR'!R598+'5. FTNC GBP'!R598+'6. FTNC Autres (inclus)'!R598</f>
        <v>0</v>
      </c>
      <c r="S598" s="444">
        <f>'2. FTNC CAN'!S598+'3. FTNC USD'!S598+'4. FTNC EUR'!S598+'5. FTNC GBP'!S598+'6. FTNC Autres (inclus)'!S598</f>
        <v>0</v>
      </c>
      <c r="T598" s="443">
        <f>'2. FTNC CAN'!T598+'3. FTNC USD'!T598+'4. FTNC EUR'!T598+'5. FTNC GBP'!T598+'6. FTNC Autres (inclus)'!T598</f>
        <v>0</v>
      </c>
      <c r="U598" s="444">
        <f>'2. FTNC CAN'!U598+'3. FTNC USD'!U598+'4. FTNC EUR'!U598+'5. FTNC GBP'!U598+'6. FTNC Autres (inclus)'!U598</f>
        <v>0</v>
      </c>
      <c r="V598" s="443">
        <f>'2. FTNC CAN'!V598+'3. FTNC USD'!V598+'4. FTNC EUR'!V598+'5. FTNC GBP'!V598+'6. FTNC Autres (inclus)'!V598</f>
        <v>0</v>
      </c>
      <c r="W598" s="444">
        <f>'2. FTNC CAN'!W598+'3. FTNC USD'!W598+'4. FTNC EUR'!W598+'5. FTNC GBP'!W598+'6. FTNC Autres (inclus)'!W598</f>
        <v>0</v>
      </c>
      <c r="X598" s="443">
        <f>'2. FTNC CAN'!X598+'3. FTNC USD'!X598+'4. FTNC EUR'!X598+'5. FTNC GBP'!X598+'6. FTNC Autres (inclus)'!X598</f>
        <v>0</v>
      </c>
      <c r="Y598" s="444">
        <f>'2. FTNC CAN'!Y598+'3. FTNC USD'!Y598+'4. FTNC EUR'!Y598+'5. FTNC GBP'!Y598+'6. FTNC Autres (inclus)'!Y598</f>
        <v>0</v>
      </c>
      <c r="Z598" s="443">
        <f>'2. FTNC CAN'!Z598+'3. FTNC USD'!Z598+'4. FTNC EUR'!Z598+'5. FTNC GBP'!Z598+'6. FTNC Autres (inclus)'!Z598</f>
        <v>0</v>
      </c>
      <c r="AA598" s="444">
        <f>'2. FTNC CAN'!AA598+'3. FTNC USD'!AA598+'4. FTNC EUR'!AA598+'5. FTNC GBP'!AA598+'6. FTNC Autres (inclus)'!AA598</f>
        <v>0</v>
      </c>
      <c r="AB598" s="447">
        <f>'2. FTNC CAN'!AB598+'3. FTNC USD'!AB598+'4. FTNC EUR'!AB598+'5. FTNC GBP'!AB598+'6. FTNC Autres (inclus)'!AB598</f>
        <v>0</v>
      </c>
      <c r="AC598" s="441">
        <f>'2. FTNC CAN'!AC598+'3. FTNC USD'!AC598+'4. FTNC EUR'!AC598+'5. FTNC GBP'!AC598+'6. FTNC Autres (inclus)'!AC598</f>
        <v>0</v>
      </c>
      <c r="AD598" s="996"/>
      <c r="AE598" s="997"/>
      <c r="AF598" s="998"/>
    </row>
    <row r="599" spans="1:32" ht="15" x14ac:dyDescent="0.2">
      <c r="A599" s="232">
        <v>245</v>
      </c>
      <c r="B599" s="507"/>
      <c r="C599" s="475"/>
      <c r="D599" s="266"/>
      <c r="E599" s="266"/>
      <c r="F599" s="915" t="s">
        <v>68</v>
      </c>
      <c r="G599" s="916"/>
      <c r="H599" s="916"/>
      <c r="I599" s="916"/>
      <c r="J599" s="916"/>
      <c r="K599" s="916"/>
      <c r="L599" s="917"/>
      <c r="M599" s="441">
        <f>'2. FTNC CAN'!M599+'3. FTNC USD'!M599+'4. FTNC EUR'!M599+'5. FTNC GBP'!M599+'6. FTNC Autres (inclus)'!M599</f>
        <v>0</v>
      </c>
      <c r="N599" s="446">
        <f>'2. FTNC CAN'!N599+'3. FTNC USD'!N599+'4. FTNC EUR'!N599+'5. FTNC GBP'!N599+'6. FTNC Autres (inclus)'!N599</f>
        <v>0</v>
      </c>
      <c r="O599" s="443">
        <f>'2. FTNC CAN'!O599+'3. FTNC USD'!O599+'4. FTNC EUR'!O599+'5. FTNC GBP'!O599+'6. FTNC Autres (inclus)'!O599</f>
        <v>0</v>
      </c>
      <c r="P599" s="443">
        <f>'2. FTNC CAN'!P599+'3. FTNC USD'!P599+'4. FTNC EUR'!P599+'5. FTNC GBP'!P599+'6. FTNC Autres (inclus)'!P599</f>
        <v>0</v>
      </c>
      <c r="Q599" s="445">
        <f>'2. FTNC CAN'!Q599+'3. FTNC USD'!Q599+'4. FTNC EUR'!Q599+'5. FTNC GBP'!Q599+'6. FTNC Autres (inclus)'!Q599</f>
        <v>0</v>
      </c>
      <c r="R599" s="443">
        <f>'2. FTNC CAN'!R599+'3. FTNC USD'!R599+'4. FTNC EUR'!R599+'5. FTNC GBP'!R599+'6. FTNC Autres (inclus)'!R599</f>
        <v>0</v>
      </c>
      <c r="S599" s="444">
        <f>'2. FTNC CAN'!S599+'3. FTNC USD'!S599+'4. FTNC EUR'!S599+'5. FTNC GBP'!S599+'6. FTNC Autres (inclus)'!S599</f>
        <v>0</v>
      </c>
      <c r="T599" s="443">
        <f>'2. FTNC CAN'!T599+'3. FTNC USD'!T599+'4. FTNC EUR'!T599+'5. FTNC GBP'!T599+'6. FTNC Autres (inclus)'!T599</f>
        <v>0</v>
      </c>
      <c r="U599" s="444">
        <f>'2. FTNC CAN'!U599+'3. FTNC USD'!U599+'4. FTNC EUR'!U599+'5. FTNC GBP'!U599+'6. FTNC Autres (inclus)'!U599</f>
        <v>0</v>
      </c>
      <c r="V599" s="443">
        <f>'2. FTNC CAN'!V599+'3. FTNC USD'!V599+'4. FTNC EUR'!V599+'5. FTNC GBP'!V599+'6. FTNC Autres (inclus)'!V599</f>
        <v>0</v>
      </c>
      <c r="W599" s="444">
        <f>'2. FTNC CAN'!W599+'3. FTNC USD'!W599+'4. FTNC EUR'!W599+'5. FTNC GBP'!W599+'6. FTNC Autres (inclus)'!W599</f>
        <v>0</v>
      </c>
      <c r="X599" s="443">
        <f>'2. FTNC CAN'!X599+'3. FTNC USD'!X599+'4. FTNC EUR'!X599+'5. FTNC GBP'!X599+'6. FTNC Autres (inclus)'!X599</f>
        <v>0</v>
      </c>
      <c r="Y599" s="444">
        <f>'2. FTNC CAN'!Y599+'3. FTNC USD'!Y599+'4. FTNC EUR'!Y599+'5. FTNC GBP'!Y599+'6. FTNC Autres (inclus)'!Y599</f>
        <v>0</v>
      </c>
      <c r="Z599" s="443">
        <f>'2. FTNC CAN'!Z599+'3. FTNC USD'!Z599+'4. FTNC EUR'!Z599+'5. FTNC GBP'!Z599+'6. FTNC Autres (inclus)'!Z599</f>
        <v>0</v>
      </c>
      <c r="AA599" s="444">
        <f>'2. FTNC CAN'!AA599+'3. FTNC USD'!AA599+'4. FTNC EUR'!AA599+'5. FTNC GBP'!AA599+'6. FTNC Autres (inclus)'!AA599</f>
        <v>0</v>
      </c>
      <c r="AB599" s="447">
        <f>'2. FTNC CAN'!AB599+'3. FTNC USD'!AB599+'4. FTNC EUR'!AB599+'5. FTNC GBP'!AB599+'6. FTNC Autres (inclus)'!AB599</f>
        <v>0</v>
      </c>
      <c r="AC599" s="441">
        <f>'2. FTNC CAN'!AC599+'3. FTNC USD'!AC599+'4. FTNC EUR'!AC599+'5. FTNC GBP'!AC599+'6. FTNC Autres (inclus)'!AC599</f>
        <v>0</v>
      </c>
      <c r="AD599" s="996"/>
      <c r="AE599" s="997"/>
      <c r="AF599" s="998"/>
    </row>
    <row r="600" spans="1:32" ht="15" x14ac:dyDescent="0.2">
      <c r="A600" s="232">
        <v>246</v>
      </c>
      <c r="B600" s="507"/>
      <c r="C600" s="475"/>
      <c r="D600" s="266"/>
      <c r="E600" s="266"/>
      <c r="F600" s="915" t="s">
        <v>537</v>
      </c>
      <c r="G600" s="916"/>
      <c r="H600" s="916"/>
      <c r="I600" s="916"/>
      <c r="J600" s="916"/>
      <c r="K600" s="916"/>
      <c r="L600" s="917"/>
      <c r="M600" s="441">
        <f>'2. FTNC CAN'!M600+'3. FTNC USD'!M600+'4. FTNC EUR'!M600+'5. FTNC GBP'!M600+'6. FTNC Autres (inclus)'!M600</f>
        <v>0</v>
      </c>
      <c r="N600" s="446">
        <f>'2. FTNC CAN'!N600+'3. FTNC USD'!N600+'4. FTNC EUR'!N600+'5. FTNC GBP'!N600+'6. FTNC Autres (inclus)'!N600</f>
        <v>0</v>
      </c>
      <c r="O600" s="443">
        <f>'2. FTNC CAN'!O600+'3. FTNC USD'!O600+'4. FTNC EUR'!O600+'5. FTNC GBP'!O600+'6. FTNC Autres (inclus)'!O600</f>
        <v>0</v>
      </c>
      <c r="P600" s="443">
        <f>'2. FTNC CAN'!P600+'3. FTNC USD'!P600+'4. FTNC EUR'!P600+'5. FTNC GBP'!P600+'6. FTNC Autres (inclus)'!P600</f>
        <v>0</v>
      </c>
      <c r="Q600" s="445">
        <f>'2. FTNC CAN'!Q600+'3. FTNC USD'!Q600+'4. FTNC EUR'!Q600+'5. FTNC GBP'!Q600+'6. FTNC Autres (inclus)'!Q600</f>
        <v>0</v>
      </c>
      <c r="R600" s="443">
        <f>'2. FTNC CAN'!R600+'3. FTNC USD'!R600+'4. FTNC EUR'!R600+'5. FTNC GBP'!R600+'6. FTNC Autres (inclus)'!R600</f>
        <v>0</v>
      </c>
      <c r="S600" s="444">
        <f>'2. FTNC CAN'!S600+'3. FTNC USD'!S600+'4. FTNC EUR'!S600+'5. FTNC GBP'!S600+'6. FTNC Autres (inclus)'!S600</f>
        <v>0</v>
      </c>
      <c r="T600" s="443">
        <f>'2. FTNC CAN'!T600+'3. FTNC USD'!T600+'4. FTNC EUR'!T600+'5. FTNC GBP'!T600+'6. FTNC Autres (inclus)'!T600</f>
        <v>0</v>
      </c>
      <c r="U600" s="444">
        <f>'2. FTNC CAN'!U600+'3. FTNC USD'!U600+'4. FTNC EUR'!U600+'5. FTNC GBP'!U600+'6. FTNC Autres (inclus)'!U600</f>
        <v>0</v>
      </c>
      <c r="V600" s="443">
        <f>'2. FTNC CAN'!V600+'3. FTNC USD'!V600+'4. FTNC EUR'!V600+'5. FTNC GBP'!V600+'6. FTNC Autres (inclus)'!V600</f>
        <v>0</v>
      </c>
      <c r="W600" s="444">
        <f>'2. FTNC CAN'!W600+'3. FTNC USD'!W600+'4. FTNC EUR'!W600+'5. FTNC GBP'!W600+'6. FTNC Autres (inclus)'!W600</f>
        <v>0</v>
      </c>
      <c r="X600" s="443">
        <f>'2. FTNC CAN'!X600+'3. FTNC USD'!X600+'4. FTNC EUR'!X600+'5. FTNC GBP'!X600+'6. FTNC Autres (inclus)'!X600</f>
        <v>0</v>
      </c>
      <c r="Y600" s="444">
        <f>'2. FTNC CAN'!Y600+'3. FTNC USD'!Y600+'4. FTNC EUR'!Y600+'5. FTNC GBP'!Y600+'6. FTNC Autres (inclus)'!Y600</f>
        <v>0</v>
      </c>
      <c r="Z600" s="443">
        <f>'2. FTNC CAN'!Z600+'3. FTNC USD'!Z600+'4. FTNC EUR'!Z600+'5. FTNC GBP'!Z600+'6. FTNC Autres (inclus)'!Z600</f>
        <v>0</v>
      </c>
      <c r="AA600" s="444">
        <f>'2. FTNC CAN'!AA600+'3. FTNC USD'!AA600+'4. FTNC EUR'!AA600+'5. FTNC GBP'!AA600+'6. FTNC Autres (inclus)'!AA600</f>
        <v>0</v>
      </c>
      <c r="AB600" s="447">
        <f>'2. FTNC CAN'!AB600+'3. FTNC USD'!AB600+'4. FTNC EUR'!AB600+'5. FTNC GBP'!AB600+'6. FTNC Autres (inclus)'!AB600</f>
        <v>0</v>
      </c>
      <c r="AC600" s="441">
        <f>'2. FTNC CAN'!AC600+'3. FTNC USD'!AC600+'4. FTNC EUR'!AC600+'5. FTNC GBP'!AC600+'6. FTNC Autres (inclus)'!AC600</f>
        <v>0</v>
      </c>
      <c r="AD600" s="996"/>
      <c r="AE600" s="997"/>
      <c r="AF600" s="998"/>
    </row>
    <row r="601" spans="1:32" ht="27.75" customHeight="1" x14ac:dyDescent="0.2">
      <c r="A601" s="232">
        <v>247</v>
      </c>
      <c r="B601" s="507"/>
      <c r="C601" s="475"/>
      <c r="D601" s="267"/>
      <c r="E601" s="267"/>
      <c r="F601" s="859" t="s">
        <v>464</v>
      </c>
      <c r="G601" s="860"/>
      <c r="H601" s="860"/>
      <c r="I601" s="860"/>
      <c r="J601" s="860"/>
      <c r="K601" s="860"/>
      <c r="L601" s="861"/>
      <c r="M601" s="441">
        <f>'2. FTNC CAN'!M601+'3. FTNC USD'!M601+'4. FTNC EUR'!M601+'5. FTNC GBP'!M601+'6. FTNC Autres (inclus)'!M601</f>
        <v>0</v>
      </c>
      <c r="N601" s="446">
        <f>'2. FTNC CAN'!N601+'3. FTNC USD'!N601+'4. FTNC EUR'!N601+'5. FTNC GBP'!N601+'6. FTNC Autres (inclus)'!N601</f>
        <v>0</v>
      </c>
      <c r="O601" s="443">
        <f>'2. FTNC CAN'!O601+'3. FTNC USD'!O601+'4. FTNC EUR'!O601+'5. FTNC GBP'!O601+'6. FTNC Autres (inclus)'!O601</f>
        <v>0</v>
      </c>
      <c r="P601" s="443">
        <f>'2. FTNC CAN'!P601+'3. FTNC USD'!P601+'4. FTNC EUR'!P601+'5. FTNC GBP'!P601+'6. FTNC Autres (inclus)'!P601</f>
        <v>0</v>
      </c>
      <c r="Q601" s="445">
        <f>'2. FTNC CAN'!Q601+'3. FTNC USD'!Q601+'4. FTNC EUR'!Q601+'5. FTNC GBP'!Q601+'6. FTNC Autres (inclus)'!Q601</f>
        <v>0</v>
      </c>
      <c r="R601" s="443">
        <f>'2. FTNC CAN'!R601+'3. FTNC USD'!R601+'4. FTNC EUR'!R601+'5. FTNC GBP'!R601+'6. FTNC Autres (inclus)'!R601</f>
        <v>0</v>
      </c>
      <c r="S601" s="444">
        <f>'2. FTNC CAN'!S601+'3. FTNC USD'!S601+'4. FTNC EUR'!S601+'5. FTNC GBP'!S601+'6. FTNC Autres (inclus)'!S601</f>
        <v>0</v>
      </c>
      <c r="T601" s="443">
        <f>'2. FTNC CAN'!T601+'3. FTNC USD'!T601+'4. FTNC EUR'!T601+'5. FTNC GBP'!T601+'6. FTNC Autres (inclus)'!T601</f>
        <v>0</v>
      </c>
      <c r="U601" s="444">
        <f>'2. FTNC CAN'!U601+'3. FTNC USD'!U601+'4. FTNC EUR'!U601+'5. FTNC GBP'!U601+'6. FTNC Autres (inclus)'!U601</f>
        <v>0</v>
      </c>
      <c r="V601" s="443">
        <f>'2. FTNC CAN'!V601+'3. FTNC USD'!V601+'4. FTNC EUR'!V601+'5. FTNC GBP'!V601+'6. FTNC Autres (inclus)'!V601</f>
        <v>0</v>
      </c>
      <c r="W601" s="444">
        <f>'2. FTNC CAN'!W601+'3. FTNC USD'!W601+'4. FTNC EUR'!W601+'5. FTNC GBP'!W601+'6. FTNC Autres (inclus)'!W601</f>
        <v>0</v>
      </c>
      <c r="X601" s="443">
        <f>'2. FTNC CAN'!X601+'3. FTNC USD'!X601+'4. FTNC EUR'!X601+'5. FTNC GBP'!X601+'6. FTNC Autres (inclus)'!X601</f>
        <v>0</v>
      </c>
      <c r="Y601" s="444">
        <f>'2. FTNC CAN'!Y601+'3. FTNC USD'!Y601+'4. FTNC EUR'!Y601+'5. FTNC GBP'!Y601+'6. FTNC Autres (inclus)'!Y601</f>
        <v>0</v>
      </c>
      <c r="Z601" s="443">
        <f>'2. FTNC CAN'!Z601+'3. FTNC USD'!Z601+'4. FTNC EUR'!Z601+'5. FTNC GBP'!Z601+'6. FTNC Autres (inclus)'!Z601</f>
        <v>0</v>
      </c>
      <c r="AA601" s="444">
        <f>'2. FTNC CAN'!AA601+'3. FTNC USD'!AA601+'4. FTNC EUR'!AA601+'5. FTNC GBP'!AA601+'6. FTNC Autres (inclus)'!AA601</f>
        <v>0</v>
      </c>
      <c r="AB601" s="447">
        <f>'2. FTNC CAN'!AB601+'3. FTNC USD'!AB601+'4. FTNC EUR'!AB601+'5. FTNC GBP'!AB601+'6. FTNC Autres (inclus)'!AB601</f>
        <v>0</v>
      </c>
      <c r="AC601" s="441">
        <f>'2. FTNC CAN'!AC601+'3. FTNC USD'!AC601+'4. FTNC EUR'!AC601+'5. FTNC GBP'!AC601+'6. FTNC Autres (inclus)'!AC601</f>
        <v>0</v>
      </c>
      <c r="AD601" s="996"/>
      <c r="AE601" s="997"/>
      <c r="AF601" s="998"/>
    </row>
    <row r="602" spans="1:32" ht="15" customHeight="1" x14ac:dyDescent="0.2">
      <c r="A602" s="232">
        <v>129</v>
      </c>
      <c r="B602" s="507"/>
      <c r="C602" s="267"/>
      <c r="D602" s="844" t="s">
        <v>13</v>
      </c>
      <c r="E602" s="1024"/>
      <c r="F602" s="1024"/>
      <c r="G602" s="1024"/>
      <c r="H602" s="1024"/>
      <c r="I602" s="1024"/>
      <c r="J602" s="1024"/>
      <c r="K602" s="1024"/>
      <c r="L602" s="1024"/>
      <c r="M602" s="845"/>
      <c r="N602" s="845"/>
      <c r="O602" s="845"/>
      <c r="P602" s="845"/>
      <c r="Q602" s="845"/>
      <c r="R602" s="845"/>
      <c r="S602" s="845"/>
      <c r="T602" s="845"/>
      <c r="U602" s="845"/>
      <c r="V602" s="845"/>
      <c r="W602" s="845"/>
      <c r="X602" s="845"/>
      <c r="Y602" s="845"/>
      <c r="Z602" s="845"/>
      <c r="AA602" s="845"/>
      <c r="AB602" s="845"/>
      <c r="AC602" s="845"/>
      <c r="AD602" s="845"/>
      <c r="AE602" s="845"/>
      <c r="AF602" s="846"/>
    </row>
    <row r="603" spans="1:32" ht="15" customHeight="1" x14ac:dyDescent="0.2">
      <c r="A603" s="232">
        <v>130</v>
      </c>
      <c r="B603" s="507"/>
      <c r="C603" s="267"/>
      <c r="D603" s="267"/>
      <c r="E603" s="853" t="s">
        <v>14</v>
      </c>
      <c r="F603" s="854"/>
      <c r="G603" s="854"/>
      <c r="H603" s="854"/>
      <c r="I603" s="854"/>
      <c r="J603" s="854"/>
      <c r="K603" s="854"/>
      <c r="L603" s="855"/>
      <c r="M603" s="407">
        <f>SUBTOTAL(9,M604:M606)</f>
        <v>0</v>
      </c>
      <c r="N603" s="410">
        <f t="shared" ref="N603:AC603" si="706">SUBTOTAL(9,N604:N606)</f>
        <v>0</v>
      </c>
      <c r="O603" s="414">
        <f t="shared" si="706"/>
        <v>0</v>
      </c>
      <c r="P603" s="413">
        <f t="shared" si="706"/>
        <v>0</v>
      </c>
      <c r="Q603" s="415">
        <f t="shared" si="706"/>
        <v>0</v>
      </c>
      <c r="R603" s="414">
        <f t="shared" si="706"/>
        <v>0</v>
      </c>
      <c r="S603" s="414">
        <f t="shared" si="706"/>
        <v>0</v>
      </c>
      <c r="T603" s="414">
        <f t="shared" si="706"/>
        <v>0</v>
      </c>
      <c r="U603" s="414">
        <f t="shared" si="706"/>
        <v>0</v>
      </c>
      <c r="V603" s="414">
        <f t="shared" si="706"/>
        <v>0</v>
      </c>
      <c r="W603" s="414">
        <f t="shared" si="706"/>
        <v>0</v>
      </c>
      <c r="X603" s="414">
        <f t="shared" si="706"/>
        <v>0</v>
      </c>
      <c r="Y603" s="414">
        <f t="shared" si="706"/>
        <v>0</v>
      </c>
      <c r="Z603" s="414">
        <f t="shared" si="706"/>
        <v>0</v>
      </c>
      <c r="AA603" s="414">
        <f t="shared" si="706"/>
        <v>0</v>
      </c>
      <c r="AB603" s="424">
        <f t="shared" si="706"/>
        <v>0</v>
      </c>
      <c r="AC603" s="407">
        <f t="shared" si="706"/>
        <v>0</v>
      </c>
      <c r="AD603" s="996"/>
      <c r="AE603" s="997"/>
      <c r="AF603" s="998"/>
    </row>
    <row r="604" spans="1:32" ht="15" customHeight="1" x14ac:dyDescent="0.2">
      <c r="A604" s="232">
        <v>131</v>
      </c>
      <c r="B604" s="507"/>
      <c r="C604" s="267"/>
      <c r="D604" s="267"/>
      <c r="E604" s="483"/>
      <c r="F604" s="856" t="s">
        <v>112</v>
      </c>
      <c r="G604" s="857"/>
      <c r="H604" s="857"/>
      <c r="I604" s="857"/>
      <c r="J604" s="857"/>
      <c r="K604" s="857"/>
      <c r="L604" s="858"/>
      <c r="M604" s="441">
        <f>'2. FTNC CAN'!M604+'3. FTNC USD'!M604+'4. FTNC EUR'!M604+'5. FTNC GBP'!M604+'6. FTNC Autres (inclus)'!M604</f>
        <v>0</v>
      </c>
      <c r="N604" s="446">
        <f>'2. FTNC CAN'!N604+'3. FTNC USD'!N604+'4. FTNC EUR'!N604+'5. FTNC GBP'!N604+'6. FTNC Autres (inclus)'!N604</f>
        <v>0</v>
      </c>
      <c r="O604" s="443">
        <f>'2. FTNC CAN'!O604+'3. FTNC USD'!O604+'4. FTNC EUR'!O604+'5. FTNC GBP'!O604+'6. FTNC Autres (inclus)'!O604</f>
        <v>0</v>
      </c>
      <c r="P604" s="443">
        <f>'2. FTNC CAN'!P604+'3. FTNC USD'!P604+'4. FTNC EUR'!P604+'5. FTNC GBP'!P604+'6. FTNC Autres (inclus)'!P604</f>
        <v>0</v>
      </c>
      <c r="Q604" s="445">
        <f>'2. FTNC CAN'!Q604+'3. FTNC USD'!Q604+'4. FTNC EUR'!Q604+'5. FTNC GBP'!Q604+'6. FTNC Autres (inclus)'!Q604</f>
        <v>0</v>
      </c>
      <c r="R604" s="443">
        <f>'2. FTNC CAN'!R604+'3. FTNC USD'!R604+'4. FTNC EUR'!R604+'5. FTNC GBP'!R604+'6. FTNC Autres (inclus)'!R604</f>
        <v>0</v>
      </c>
      <c r="S604" s="444">
        <f>'2. FTNC CAN'!S604+'3. FTNC USD'!S604+'4. FTNC EUR'!S604+'5. FTNC GBP'!S604+'6. FTNC Autres (inclus)'!S604</f>
        <v>0</v>
      </c>
      <c r="T604" s="443">
        <f>'2. FTNC CAN'!T604+'3. FTNC USD'!T604+'4. FTNC EUR'!T604+'5. FTNC GBP'!T604+'6. FTNC Autres (inclus)'!T604</f>
        <v>0</v>
      </c>
      <c r="U604" s="444">
        <f>'2. FTNC CAN'!U604+'3. FTNC USD'!U604+'4. FTNC EUR'!U604+'5. FTNC GBP'!U604+'6. FTNC Autres (inclus)'!U604</f>
        <v>0</v>
      </c>
      <c r="V604" s="443">
        <f>'2. FTNC CAN'!V604+'3. FTNC USD'!V604+'4. FTNC EUR'!V604+'5. FTNC GBP'!V604+'6. FTNC Autres (inclus)'!V604</f>
        <v>0</v>
      </c>
      <c r="W604" s="444">
        <f>'2. FTNC CAN'!W604+'3. FTNC USD'!W604+'4. FTNC EUR'!W604+'5. FTNC GBP'!W604+'6. FTNC Autres (inclus)'!W604</f>
        <v>0</v>
      </c>
      <c r="X604" s="443">
        <f>'2. FTNC CAN'!X604+'3. FTNC USD'!X604+'4. FTNC EUR'!X604+'5. FTNC GBP'!X604+'6. FTNC Autres (inclus)'!X604</f>
        <v>0</v>
      </c>
      <c r="Y604" s="444">
        <f>'2. FTNC CAN'!Y604+'3. FTNC USD'!Y604+'4. FTNC EUR'!Y604+'5. FTNC GBP'!Y604+'6. FTNC Autres (inclus)'!Y604</f>
        <v>0</v>
      </c>
      <c r="Z604" s="443">
        <f>'2. FTNC CAN'!Z604+'3. FTNC USD'!Z604+'4. FTNC EUR'!Z604+'5. FTNC GBP'!Z604+'6. FTNC Autres (inclus)'!Z604</f>
        <v>0</v>
      </c>
      <c r="AA604" s="444">
        <f>'2. FTNC CAN'!AA604+'3. FTNC USD'!AA604+'4. FTNC EUR'!AA604+'5. FTNC GBP'!AA604+'6. FTNC Autres (inclus)'!AA604</f>
        <v>0</v>
      </c>
      <c r="AB604" s="447">
        <f>'2. FTNC CAN'!AB604+'3. FTNC USD'!AB604+'4. FTNC EUR'!AB604+'5. FTNC GBP'!AB604+'6. FTNC Autres (inclus)'!AB604</f>
        <v>0</v>
      </c>
      <c r="AC604" s="441">
        <f>'2. FTNC CAN'!AC604+'3. FTNC USD'!AC604+'4. FTNC EUR'!AC604+'5. FTNC GBP'!AC604+'6. FTNC Autres (inclus)'!AC604</f>
        <v>0</v>
      </c>
      <c r="AD604" s="996"/>
      <c r="AE604" s="997"/>
      <c r="AF604" s="998"/>
    </row>
    <row r="605" spans="1:32" ht="15" customHeight="1" x14ac:dyDescent="0.2">
      <c r="A605" s="232">
        <v>132</v>
      </c>
      <c r="B605" s="507"/>
      <c r="C605" s="267"/>
      <c r="D605" s="267"/>
      <c r="E605" s="483"/>
      <c r="F605" s="915" t="s">
        <v>113</v>
      </c>
      <c r="G605" s="916"/>
      <c r="H605" s="916"/>
      <c r="I605" s="916"/>
      <c r="J605" s="916"/>
      <c r="K605" s="916"/>
      <c r="L605" s="917"/>
      <c r="M605" s="441">
        <f>'2. FTNC CAN'!M605+'3. FTNC USD'!M605+'4. FTNC EUR'!M605+'5. FTNC GBP'!M605+'6. FTNC Autres (inclus)'!M605</f>
        <v>0</v>
      </c>
      <c r="N605" s="446">
        <f>'2. FTNC CAN'!N605+'3. FTNC USD'!N605+'4. FTNC EUR'!N605+'5. FTNC GBP'!N605+'6. FTNC Autres (inclus)'!N605</f>
        <v>0</v>
      </c>
      <c r="O605" s="443">
        <f>'2. FTNC CAN'!O605+'3. FTNC USD'!O605+'4. FTNC EUR'!O605+'5. FTNC GBP'!O605+'6. FTNC Autres (inclus)'!O605</f>
        <v>0</v>
      </c>
      <c r="P605" s="443">
        <f>'2. FTNC CAN'!P605+'3. FTNC USD'!P605+'4. FTNC EUR'!P605+'5. FTNC GBP'!P605+'6. FTNC Autres (inclus)'!P605</f>
        <v>0</v>
      </c>
      <c r="Q605" s="445">
        <f>'2. FTNC CAN'!Q605+'3. FTNC USD'!Q605+'4. FTNC EUR'!Q605+'5. FTNC GBP'!Q605+'6. FTNC Autres (inclus)'!Q605</f>
        <v>0</v>
      </c>
      <c r="R605" s="443">
        <f>'2. FTNC CAN'!R605+'3. FTNC USD'!R605+'4. FTNC EUR'!R605+'5. FTNC GBP'!R605+'6. FTNC Autres (inclus)'!R605</f>
        <v>0</v>
      </c>
      <c r="S605" s="444">
        <f>'2. FTNC CAN'!S605+'3. FTNC USD'!S605+'4. FTNC EUR'!S605+'5. FTNC GBP'!S605+'6. FTNC Autres (inclus)'!S605</f>
        <v>0</v>
      </c>
      <c r="T605" s="443">
        <f>'2. FTNC CAN'!T605+'3. FTNC USD'!T605+'4. FTNC EUR'!T605+'5. FTNC GBP'!T605+'6. FTNC Autres (inclus)'!T605</f>
        <v>0</v>
      </c>
      <c r="U605" s="444">
        <f>'2. FTNC CAN'!U605+'3. FTNC USD'!U605+'4. FTNC EUR'!U605+'5. FTNC GBP'!U605+'6. FTNC Autres (inclus)'!U605</f>
        <v>0</v>
      </c>
      <c r="V605" s="443">
        <f>'2. FTNC CAN'!V605+'3. FTNC USD'!V605+'4. FTNC EUR'!V605+'5. FTNC GBP'!V605+'6. FTNC Autres (inclus)'!V605</f>
        <v>0</v>
      </c>
      <c r="W605" s="444">
        <f>'2. FTNC CAN'!W605+'3. FTNC USD'!W605+'4. FTNC EUR'!W605+'5. FTNC GBP'!W605+'6. FTNC Autres (inclus)'!W605</f>
        <v>0</v>
      </c>
      <c r="X605" s="443">
        <f>'2. FTNC CAN'!X605+'3. FTNC USD'!X605+'4. FTNC EUR'!X605+'5. FTNC GBP'!X605+'6. FTNC Autres (inclus)'!X605</f>
        <v>0</v>
      </c>
      <c r="Y605" s="444">
        <f>'2. FTNC CAN'!Y605+'3. FTNC USD'!Y605+'4. FTNC EUR'!Y605+'5. FTNC GBP'!Y605+'6. FTNC Autres (inclus)'!Y605</f>
        <v>0</v>
      </c>
      <c r="Z605" s="443">
        <f>'2. FTNC CAN'!Z605+'3. FTNC USD'!Z605+'4. FTNC EUR'!Z605+'5. FTNC GBP'!Z605+'6. FTNC Autres (inclus)'!Z605</f>
        <v>0</v>
      </c>
      <c r="AA605" s="444">
        <f>'2. FTNC CAN'!AA605+'3. FTNC USD'!AA605+'4. FTNC EUR'!AA605+'5. FTNC GBP'!AA605+'6. FTNC Autres (inclus)'!AA605</f>
        <v>0</v>
      </c>
      <c r="AB605" s="447">
        <f>'2. FTNC CAN'!AB605+'3. FTNC USD'!AB605+'4. FTNC EUR'!AB605+'5. FTNC GBP'!AB605+'6. FTNC Autres (inclus)'!AB605</f>
        <v>0</v>
      </c>
      <c r="AC605" s="441">
        <f>'2. FTNC CAN'!AC605+'3. FTNC USD'!AC605+'4. FTNC EUR'!AC605+'5. FTNC GBP'!AC605+'6. FTNC Autres (inclus)'!AC605</f>
        <v>0</v>
      </c>
      <c r="AD605" s="996"/>
      <c r="AE605" s="997"/>
      <c r="AF605" s="998"/>
    </row>
    <row r="606" spans="1:32" ht="15" customHeight="1" x14ac:dyDescent="0.2">
      <c r="A606" s="232">
        <v>133</v>
      </c>
      <c r="B606" s="507"/>
      <c r="C606" s="267"/>
      <c r="D606" s="267"/>
      <c r="E606" s="483"/>
      <c r="F606" s="859" t="s">
        <v>557</v>
      </c>
      <c r="G606" s="860"/>
      <c r="H606" s="860"/>
      <c r="I606" s="860"/>
      <c r="J606" s="860"/>
      <c r="K606" s="860"/>
      <c r="L606" s="861"/>
      <c r="M606" s="441">
        <f>'2. FTNC CAN'!M606+'3. FTNC USD'!M606+'4. FTNC EUR'!M606+'5. FTNC GBP'!M606+'6. FTNC Autres (inclus)'!M606</f>
        <v>0</v>
      </c>
      <c r="N606" s="446">
        <f>'2. FTNC CAN'!N606+'3. FTNC USD'!N606+'4. FTNC EUR'!N606+'5. FTNC GBP'!N606+'6. FTNC Autres (inclus)'!N606</f>
        <v>0</v>
      </c>
      <c r="O606" s="443">
        <f>'2. FTNC CAN'!O606+'3. FTNC USD'!O606+'4. FTNC EUR'!O606+'5. FTNC GBP'!O606+'6. FTNC Autres (inclus)'!O606</f>
        <v>0</v>
      </c>
      <c r="P606" s="443">
        <f>'2. FTNC CAN'!P606+'3. FTNC USD'!P606+'4. FTNC EUR'!P606+'5. FTNC GBP'!P606+'6. FTNC Autres (inclus)'!P606</f>
        <v>0</v>
      </c>
      <c r="Q606" s="445">
        <f>'2. FTNC CAN'!Q606+'3. FTNC USD'!Q606+'4. FTNC EUR'!Q606+'5. FTNC GBP'!Q606+'6. FTNC Autres (inclus)'!Q606</f>
        <v>0</v>
      </c>
      <c r="R606" s="443">
        <f>'2. FTNC CAN'!R606+'3. FTNC USD'!R606+'4. FTNC EUR'!R606+'5. FTNC GBP'!R606+'6. FTNC Autres (inclus)'!R606</f>
        <v>0</v>
      </c>
      <c r="S606" s="444">
        <f>'2. FTNC CAN'!S606+'3. FTNC USD'!S606+'4. FTNC EUR'!S606+'5. FTNC GBP'!S606+'6. FTNC Autres (inclus)'!S606</f>
        <v>0</v>
      </c>
      <c r="T606" s="443">
        <f>'2. FTNC CAN'!T606+'3. FTNC USD'!T606+'4. FTNC EUR'!T606+'5. FTNC GBP'!T606+'6. FTNC Autres (inclus)'!T606</f>
        <v>0</v>
      </c>
      <c r="U606" s="444">
        <f>'2. FTNC CAN'!U606+'3. FTNC USD'!U606+'4. FTNC EUR'!U606+'5. FTNC GBP'!U606+'6. FTNC Autres (inclus)'!U606</f>
        <v>0</v>
      </c>
      <c r="V606" s="443">
        <f>'2. FTNC CAN'!V606+'3. FTNC USD'!V606+'4. FTNC EUR'!V606+'5. FTNC GBP'!V606+'6. FTNC Autres (inclus)'!V606</f>
        <v>0</v>
      </c>
      <c r="W606" s="444">
        <f>'2. FTNC CAN'!W606+'3. FTNC USD'!W606+'4. FTNC EUR'!W606+'5. FTNC GBP'!W606+'6. FTNC Autres (inclus)'!W606</f>
        <v>0</v>
      </c>
      <c r="X606" s="443">
        <f>'2. FTNC CAN'!X606+'3. FTNC USD'!X606+'4. FTNC EUR'!X606+'5. FTNC GBP'!X606+'6. FTNC Autres (inclus)'!X606</f>
        <v>0</v>
      </c>
      <c r="Y606" s="444">
        <f>'2. FTNC CAN'!Y606+'3. FTNC USD'!Y606+'4. FTNC EUR'!Y606+'5. FTNC GBP'!Y606+'6. FTNC Autres (inclus)'!Y606</f>
        <v>0</v>
      </c>
      <c r="Z606" s="443">
        <f>'2. FTNC CAN'!Z606+'3. FTNC USD'!Z606+'4. FTNC EUR'!Z606+'5. FTNC GBP'!Z606+'6. FTNC Autres (inclus)'!Z606</f>
        <v>0</v>
      </c>
      <c r="AA606" s="444">
        <f>'2. FTNC CAN'!AA606+'3. FTNC USD'!AA606+'4. FTNC EUR'!AA606+'5. FTNC GBP'!AA606+'6. FTNC Autres (inclus)'!AA606</f>
        <v>0</v>
      </c>
      <c r="AB606" s="447">
        <f>'2. FTNC CAN'!AB606+'3. FTNC USD'!AB606+'4. FTNC EUR'!AB606+'5. FTNC GBP'!AB606+'6. FTNC Autres (inclus)'!AB606</f>
        <v>0</v>
      </c>
      <c r="AC606" s="441">
        <f>'2. FTNC CAN'!AC606+'3. FTNC USD'!AC606+'4. FTNC EUR'!AC606+'5. FTNC GBP'!AC606+'6. FTNC Autres (inclus)'!AC606</f>
        <v>0</v>
      </c>
      <c r="AD606" s="996"/>
      <c r="AE606" s="997"/>
      <c r="AF606" s="998"/>
    </row>
    <row r="607" spans="1:32" ht="15" customHeight="1" x14ac:dyDescent="0.2">
      <c r="A607" s="232">
        <v>134</v>
      </c>
      <c r="B607" s="507"/>
      <c r="C607" s="267"/>
      <c r="D607" s="267"/>
      <c r="E607" s="853" t="s">
        <v>15</v>
      </c>
      <c r="F607" s="854"/>
      <c r="G607" s="854"/>
      <c r="H607" s="854"/>
      <c r="I607" s="854"/>
      <c r="J607" s="854"/>
      <c r="K607" s="854"/>
      <c r="L607" s="855"/>
      <c r="M607" s="407">
        <f>SUBTOTAL(9,M608:M610)</f>
        <v>0</v>
      </c>
      <c r="N607" s="410">
        <f t="shared" ref="N607" si="707">SUBTOTAL(9,N608:N610)</f>
        <v>0</v>
      </c>
      <c r="O607" s="414">
        <f t="shared" ref="O607" si="708">SUBTOTAL(9,O608:O610)</f>
        <v>0</v>
      </c>
      <c r="P607" s="413">
        <f t="shared" ref="P607" si="709">SUBTOTAL(9,P608:P610)</f>
        <v>0</v>
      </c>
      <c r="Q607" s="415">
        <f t="shared" ref="Q607" si="710">SUBTOTAL(9,Q608:Q610)</f>
        <v>0</v>
      </c>
      <c r="R607" s="414">
        <f t="shared" ref="R607" si="711">SUBTOTAL(9,R608:R610)</f>
        <v>0</v>
      </c>
      <c r="S607" s="414">
        <f t="shared" ref="S607" si="712">SUBTOTAL(9,S608:S610)</f>
        <v>0</v>
      </c>
      <c r="T607" s="414">
        <f t="shared" ref="T607" si="713">SUBTOTAL(9,T608:T610)</f>
        <v>0</v>
      </c>
      <c r="U607" s="414">
        <f t="shared" ref="U607" si="714">SUBTOTAL(9,U608:U610)</f>
        <v>0</v>
      </c>
      <c r="V607" s="414">
        <f t="shared" ref="V607" si="715">SUBTOTAL(9,V608:V610)</f>
        <v>0</v>
      </c>
      <c r="W607" s="414">
        <f t="shared" ref="W607" si="716">SUBTOTAL(9,W608:W610)</f>
        <v>0</v>
      </c>
      <c r="X607" s="414">
        <f t="shared" ref="X607" si="717">SUBTOTAL(9,X608:X610)</f>
        <v>0</v>
      </c>
      <c r="Y607" s="414">
        <f t="shared" ref="Y607" si="718">SUBTOTAL(9,Y608:Y610)</f>
        <v>0</v>
      </c>
      <c r="Z607" s="414">
        <f t="shared" ref="Z607" si="719">SUBTOTAL(9,Z608:Z610)</f>
        <v>0</v>
      </c>
      <c r="AA607" s="414">
        <f t="shared" ref="AA607" si="720">SUBTOTAL(9,AA608:AA610)</f>
        <v>0</v>
      </c>
      <c r="AB607" s="424">
        <f t="shared" ref="AB607" si="721">SUBTOTAL(9,AB608:AB610)</f>
        <v>0</v>
      </c>
      <c r="AC607" s="407">
        <f t="shared" ref="AC607" si="722">SUBTOTAL(9,AC608:AC610)</f>
        <v>0</v>
      </c>
      <c r="AD607" s="996"/>
      <c r="AE607" s="997"/>
      <c r="AF607" s="998"/>
    </row>
    <row r="608" spans="1:32" ht="15" customHeight="1" x14ac:dyDescent="0.2">
      <c r="A608" s="232">
        <v>135</v>
      </c>
      <c r="B608" s="507"/>
      <c r="C608" s="267"/>
      <c r="D608" s="267"/>
      <c r="E608" s="483"/>
      <c r="F608" s="856" t="s">
        <v>109</v>
      </c>
      <c r="G608" s="857"/>
      <c r="H608" s="857"/>
      <c r="I608" s="857"/>
      <c r="J608" s="857"/>
      <c r="K608" s="857"/>
      <c r="L608" s="858"/>
      <c r="M608" s="441">
        <f>'2. FTNC CAN'!M608+'3. FTNC USD'!M608+'4. FTNC EUR'!M608+'5. FTNC GBP'!M608+'6. FTNC Autres (inclus)'!M608</f>
        <v>0</v>
      </c>
      <c r="N608" s="446">
        <f>'2. FTNC CAN'!N608+'3. FTNC USD'!N608+'4. FTNC EUR'!N608+'5. FTNC GBP'!N608+'6. FTNC Autres (inclus)'!N608</f>
        <v>0</v>
      </c>
      <c r="O608" s="443">
        <f>'2. FTNC CAN'!O608+'3. FTNC USD'!O608+'4. FTNC EUR'!O608+'5. FTNC GBP'!O608+'6. FTNC Autres (inclus)'!O608</f>
        <v>0</v>
      </c>
      <c r="P608" s="443">
        <f>'2. FTNC CAN'!P608+'3. FTNC USD'!P608+'4. FTNC EUR'!P608+'5. FTNC GBP'!P608+'6. FTNC Autres (inclus)'!P608</f>
        <v>0</v>
      </c>
      <c r="Q608" s="445">
        <f>'2. FTNC CAN'!Q608+'3. FTNC USD'!Q608+'4. FTNC EUR'!Q608+'5. FTNC GBP'!Q608+'6. FTNC Autres (inclus)'!Q608</f>
        <v>0</v>
      </c>
      <c r="R608" s="443">
        <f>'2. FTNC CAN'!R608+'3. FTNC USD'!R608+'4. FTNC EUR'!R608+'5. FTNC GBP'!R608+'6. FTNC Autres (inclus)'!R608</f>
        <v>0</v>
      </c>
      <c r="S608" s="444">
        <f>'2. FTNC CAN'!S608+'3. FTNC USD'!S608+'4. FTNC EUR'!S608+'5. FTNC GBP'!S608+'6. FTNC Autres (inclus)'!S608</f>
        <v>0</v>
      </c>
      <c r="T608" s="443">
        <f>'2. FTNC CAN'!T608+'3. FTNC USD'!T608+'4. FTNC EUR'!T608+'5. FTNC GBP'!T608+'6. FTNC Autres (inclus)'!T608</f>
        <v>0</v>
      </c>
      <c r="U608" s="444">
        <f>'2. FTNC CAN'!U608+'3. FTNC USD'!U608+'4. FTNC EUR'!U608+'5. FTNC GBP'!U608+'6. FTNC Autres (inclus)'!U608</f>
        <v>0</v>
      </c>
      <c r="V608" s="443">
        <f>'2. FTNC CAN'!V608+'3. FTNC USD'!V608+'4. FTNC EUR'!V608+'5. FTNC GBP'!V608+'6. FTNC Autres (inclus)'!V608</f>
        <v>0</v>
      </c>
      <c r="W608" s="444">
        <f>'2. FTNC CAN'!W608+'3. FTNC USD'!W608+'4. FTNC EUR'!W608+'5. FTNC GBP'!W608+'6. FTNC Autres (inclus)'!W608</f>
        <v>0</v>
      </c>
      <c r="X608" s="443">
        <f>'2. FTNC CAN'!X608+'3. FTNC USD'!X608+'4. FTNC EUR'!X608+'5. FTNC GBP'!X608+'6. FTNC Autres (inclus)'!X608</f>
        <v>0</v>
      </c>
      <c r="Y608" s="444">
        <f>'2. FTNC CAN'!Y608+'3. FTNC USD'!Y608+'4. FTNC EUR'!Y608+'5. FTNC GBP'!Y608+'6. FTNC Autres (inclus)'!Y608</f>
        <v>0</v>
      </c>
      <c r="Z608" s="443">
        <f>'2. FTNC CAN'!Z608+'3. FTNC USD'!Z608+'4. FTNC EUR'!Z608+'5. FTNC GBP'!Z608+'6. FTNC Autres (inclus)'!Z608</f>
        <v>0</v>
      </c>
      <c r="AA608" s="444">
        <f>'2. FTNC CAN'!AA608+'3. FTNC USD'!AA608+'4. FTNC EUR'!AA608+'5. FTNC GBP'!AA608+'6. FTNC Autres (inclus)'!AA608</f>
        <v>0</v>
      </c>
      <c r="AB608" s="447">
        <f>'2. FTNC CAN'!AB608+'3. FTNC USD'!AB608+'4. FTNC EUR'!AB608+'5. FTNC GBP'!AB608+'6. FTNC Autres (inclus)'!AB608</f>
        <v>0</v>
      </c>
      <c r="AC608" s="441">
        <f>'2. FTNC CAN'!AC608+'3. FTNC USD'!AC608+'4. FTNC EUR'!AC608+'5. FTNC GBP'!AC608+'6. FTNC Autres (inclus)'!AC608</f>
        <v>0</v>
      </c>
      <c r="AD608" s="996"/>
      <c r="AE608" s="997"/>
      <c r="AF608" s="998"/>
    </row>
    <row r="609" spans="1:32" ht="15" customHeight="1" x14ac:dyDescent="0.2">
      <c r="A609" s="232">
        <v>136</v>
      </c>
      <c r="B609" s="507"/>
      <c r="C609" s="267"/>
      <c r="D609" s="267"/>
      <c r="E609" s="483"/>
      <c r="F609" s="915" t="s">
        <v>110</v>
      </c>
      <c r="G609" s="916"/>
      <c r="H609" s="916"/>
      <c r="I609" s="916"/>
      <c r="J609" s="916"/>
      <c r="K609" s="916"/>
      <c r="L609" s="917"/>
      <c r="M609" s="441">
        <f>'2. FTNC CAN'!M609+'3. FTNC USD'!M609+'4. FTNC EUR'!M609+'5. FTNC GBP'!M609+'6. FTNC Autres (inclus)'!M609</f>
        <v>0</v>
      </c>
      <c r="N609" s="446">
        <f>'2. FTNC CAN'!N609+'3. FTNC USD'!N609+'4. FTNC EUR'!N609+'5. FTNC GBP'!N609+'6. FTNC Autres (inclus)'!N609</f>
        <v>0</v>
      </c>
      <c r="O609" s="443">
        <f>'2. FTNC CAN'!O609+'3. FTNC USD'!O609+'4. FTNC EUR'!O609+'5. FTNC GBP'!O609+'6. FTNC Autres (inclus)'!O609</f>
        <v>0</v>
      </c>
      <c r="P609" s="443">
        <f>'2. FTNC CAN'!P609+'3. FTNC USD'!P609+'4. FTNC EUR'!P609+'5. FTNC GBP'!P609+'6. FTNC Autres (inclus)'!P609</f>
        <v>0</v>
      </c>
      <c r="Q609" s="445">
        <f>'2. FTNC CAN'!Q609+'3. FTNC USD'!Q609+'4. FTNC EUR'!Q609+'5. FTNC GBP'!Q609+'6. FTNC Autres (inclus)'!Q609</f>
        <v>0</v>
      </c>
      <c r="R609" s="443">
        <f>'2. FTNC CAN'!R609+'3. FTNC USD'!R609+'4. FTNC EUR'!R609+'5. FTNC GBP'!R609+'6. FTNC Autres (inclus)'!R609</f>
        <v>0</v>
      </c>
      <c r="S609" s="444">
        <f>'2. FTNC CAN'!S609+'3. FTNC USD'!S609+'4. FTNC EUR'!S609+'5. FTNC GBP'!S609+'6. FTNC Autres (inclus)'!S609</f>
        <v>0</v>
      </c>
      <c r="T609" s="443">
        <f>'2. FTNC CAN'!T609+'3. FTNC USD'!T609+'4. FTNC EUR'!T609+'5. FTNC GBP'!T609+'6. FTNC Autres (inclus)'!T609</f>
        <v>0</v>
      </c>
      <c r="U609" s="444">
        <f>'2. FTNC CAN'!U609+'3. FTNC USD'!U609+'4. FTNC EUR'!U609+'5. FTNC GBP'!U609+'6. FTNC Autres (inclus)'!U609</f>
        <v>0</v>
      </c>
      <c r="V609" s="443">
        <f>'2. FTNC CAN'!V609+'3. FTNC USD'!V609+'4. FTNC EUR'!V609+'5. FTNC GBP'!V609+'6. FTNC Autres (inclus)'!V609</f>
        <v>0</v>
      </c>
      <c r="W609" s="444">
        <f>'2. FTNC CAN'!W609+'3. FTNC USD'!W609+'4. FTNC EUR'!W609+'5. FTNC GBP'!W609+'6. FTNC Autres (inclus)'!W609</f>
        <v>0</v>
      </c>
      <c r="X609" s="443">
        <f>'2. FTNC CAN'!X609+'3. FTNC USD'!X609+'4. FTNC EUR'!X609+'5. FTNC GBP'!X609+'6. FTNC Autres (inclus)'!X609</f>
        <v>0</v>
      </c>
      <c r="Y609" s="444">
        <f>'2. FTNC CAN'!Y609+'3. FTNC USD'!Y609+'4. FTNC EUR'!Y609+'5. FTNC GBP'!Y609+'6. FTNC Autres (inclus)'!Y609</f>
        <v>0</v>
      </c>
      <c r="Z609" s="443">
        <f>'2. FTNC CAN'!Z609+'3. FTNC USD'!Z609+'4. FTNC EUR'!Z609+'5. FTNC GBP'!Z609+'6. FTNC Autres (inclus)'!Z609</f>
        <v>0</v>
      </c>
      <c r="AA609" s="444">
        <f>'2. FTNC CAN'!AA609+'3. FTNC USD'!AA609+'4. FTNC EUR'!AA609+'5. FTNC GBP'!AA609+'6. FTNC Autres (inclus)'!AA609</f>
        <v>0</v>
      </c>
      <c r="AB609" s="447">
        <f>'2. FTNC CAN'!AB609+'3. FTNC USD'!AB609+'4. FTNC EUR'!AB609+'5. FTNC GBP'!AB609+'6. FTNC Autres (inclus)'!AB609</f>
        <v>0</v>
      </c>
      <c r="AC609" s="441">
        <f>'2. FTNC CAN'!AC609+'3. FTNC USD'!AC609+'4. FTNC EUR'!AC609+'5. FTNC GBP'!AC609+'6. FTNC Autres (inclus)'!AC609</f>
        <v>0</v>
      </c>
      <c r="AD609" s="996"/>
      <c r="AE609" s="997"/>
      <c r="AF609" s="998"/>
    </row>
    <row r="610" spans="1:32" ht="15" customHeight="1" x14ac:dyDescent="0.2">
      <c r="A610" s="232">
        <v>137</v>
      </c>
      <c r="B610" s="507"/>
      <c r="C610" s="267"/>
      <c r="D610" s="267"/>
      <c r="E610" s="483"/>
      <c r="F610" s="859" t="s">
        <v>111</v>
      </c>
      <c r="G610" s="860"/>
      <c r="H610" s="860"/>
      <c r="I610" s="860"/>
      <c r="J610" s="860"/>
      <c r="K610" s="860"/>
      <c r="L610" s="861"/>
      <c r="M610" s="441">
        <f>'2. FTNC CAN'!M610+'3. FTNC USD'!M610+'4. FTNC EUR'!M610+'5. FTNC GBP'!M610+'6. FTNC Autres (inclus)'!M610</f>
        <v>0</v>
      </c>
      <c r="N610" s="446">
        <f>'2. FTNC CAN'!N610+'3. FTNC USD'!N610+'4. FTNC EUR'!N610+'5. FTNC GBP'!N610+'6. FTNC Autres (inclus)'!N610</f>
        <v>0</v>
      </c>
      <c r="O610" s="443">
        <f>'2. FTNC CAN'!O610+'3. FTNC USD'!O610+'4. FTNC EUR'!O610+'5. FTNC GBP'!O610+'6. FTNC Autres (inclus)'!O610</f>
        <v>0</v>
      </c>
      <c r="P610" s="443">
        <f>'2. FTNC CAN'!P610+'3. FTNC USD'!P610+'4. FTNC EUR'!P610+'5. FTNC GBP'!P610+'6. FTNC Autres (inclus)'!P610</f>
        <v>0</v>
      </c>
      <c r="Q610" s="445">
        <f>'2. FTNC CAN'!Q610+'3. FTNC USD'!Q610+'4. FTNC EUR'!Q610+'5. FTNC GBP'!Q610+'6. FTNC Autres (inclus)'!Q610</f>
        <v>0</v>
      </c>
      <c r="R610" s="443">
        <f>'2. FTNC CAN'!R610+'3. FTNC USD'!R610+'4. FTNC EUR'!R610+'5. FTNC GBP'!R610+'6. FTNC Autres (inclus)'!R610</f>
        <v>0</v>
      </c>
      <c r="S610" s="444">
        <f>'2. FTNC CAN'!S610+'3. FTNC USD'!S610+'4. FTNC EUR'!S610+'5. FTNC GBP'!S610+'6. FTNC Autres (inclus)'!S610</f>
        <v>0</v>
      </c>
      <c r="T610" s="443">
        <f>'2. FTNC CAN'!T610+'3. FTNC USD'!T610+'4. FTNC EUR'!T610+'5. FTNC GBP'!T610+'6. FTNC Autres (inclus)'!T610</f>
        <v>0</v>
      </c>
      <c r="U610" s="444">
        <f>'2. FTNC CAN'!U610+'3. FTNC USD'!U610+'4. FTNC EUR'!U610+'5. FTNC GBP'!U610+'6. FTNC Autres (inclus)'!U610</f>
        <v>0</v>
      </c>
      <c r="V610" s="443">
        <f>'2. FTNC CAN'!V610+'3. FTNC USD'!V610+'4. FTNC EUR'!V610+'5. FTNC GBP'!V610+'6. FTNC Autres (inclus)'!V610</f>
        <v>0</v>
      </c>
      <c r="W610" s="444">
        <f>'2. FTNC CAN'!W610+'3. FTNC USD'!W610+'4. FTNC EUR'!W610+'5. FTNC GBP'!W610+'6. FTNC Autres (inclus)'!W610</f>
        <v>0</v>
      </c>
      <c r="X610" s="443">
        <f>'2. FTNC CAN'!X610+'3. FTNC USD'!X610+'4. FTNC EUR'!X610+'5. FTNC GBP'!X610+'6. FTNC Autres (inclus)'!X610</f>
        <v>0</v>
      </c>
      <c r="Y610" s="444">
        <f>'2. FTNC CAN'!Y610+'3. FTNC USD'!Y610+'4. FTNC EUR'!Y610+'5. FTNC GBP'!Y610+'6. FTNC Autres (inclus)'!Y610</f>
        <v>0</v>
      </c>
      <c r="Z610" s="443">
        <f>'2. FTNC CAN'!Z610+'3. FTNC USD'!Z610+'4. FTNC EUR'!Z610+'5. FTNC GBP'!Z610+'6. FTNC Autres (inclus)'!Z610</f>
        <v>0</v>
      </c>
      <c r="AA610" s="444">
        <f>'2. FTNC CAN'!AA610+'3. FTNC USD'!AA610+'4. FTNC EUR'!AA610+'5. FTNC GBP'!AA610+'6. FTNC Autres (inclus)'!AA610</f>
        <v>0</v>
      </c>
      <c r="AB610" s="447">
        <f>'2. FTNC CAN'!AB610+'3. FTNC USD'!AB610+'4. FTNC EUR'!AB610+'5. FTNC GBP'!AB610+'6. FTNC Autres (inclus)'!AB610</f>
        <v>0</v>
      </c>
      <c r="AC610" s="441">
        <f>'2. FTNC CAN'!AC610+'3. FTNC USD'!AC610+'4. FTNC EUR'!AC610+'5. FTNC GBP'!AC610+'6. FTNC Autres (inclus)'!AC610</f>
        <v>0</v>
      </c>
      <c r="AD610" s="996"/>
      <c r="AE610" s="997"/>
      <c r="AF610" s="998"/>
    </row>
    <row r="611" spans="1:32" ht="15" customHeight="1" x14ac:dyDescent="0.2">
      <c r="A611" s="232">
        <v>138</v>
      </c>
      <c r="B611" s="507"/>
      <c r="C611" s="267"/>
      <c r="D611" s="267"/>
      <c r="E611" s="853" t="s">
        <v>18</v>
      </c>
      <c r="F611" s="854"/>
      <c r="G611" s="854"/>
      <c r="H611" s="854"/>
      <c r="I611" s="854"/>
      <c r="J611" s="854"/>
      <c r="K611" s="854"/>
      <c r="L611" s="855"/>
      <c r="M611" s="407">
        <f>SUBTOTAL(9,M612:M614)</f>
        <v>0</v>
      </c>
      <c r="N611" s="410">
        <f t="shared" ref="N611" si="723">SUBTOTAL(9,N612:N614)</f>
        <v>0</v>
      </c>
      <c r="O611" s="414">
        <f t="shared" ref="O611" si="724">SUBTOTAL(9,O612:O614)</f>
        <v>0</v>
      </c>
      <c r="P611" s="413">
        <f t="shared" ref="P611" si="725">SUBTOTAL(9,P612:P614)</f>
        <v>0</v>
      </c>
      <c r="Q611" s="415">
        <f t="shared" ref="Q611" si="726">SUBTOTAL(9,Q612:Q614)</f>
        <v>0</v>
      </c>
      <c r="R611" s="414">
        <f t="shared" ref="R611" si="727">SUBTOTAL(9,R612:R614)</f>
        <v>0</v>
      </c>
      <c r="S611" s="414">
        <f t="shared" ref="S611" si="728">SUBTOTAL(9,S612:S614)</f>
        <v>0</v>
      </c>
      <c r="T611" s="414">
        <f t="shared" ref="T611" si="729">SUBTOTAL(9,T612:T614)</f>
        <v>0</v>
      </c>
      <c r="U611" s="414">
        <f t="shared" ref="U611" si="730">SUBTOTAL(9,U612:U614)</f>
        <v>0</v>
      </c>
      <c r="V611" s="414">
        <f t="shared" ref="V611" si="731">SUBTOTAL(9,V612:V614)</f>
        <v>0</v>
      </c>
      <c r="W611" s="414">
        <f t="shared" ref="W611" si="732">SUBTOTAL(9,W612:W614)</f>
        <v>0</v>
      </c>
      <c r="X611" s="414">
        <f t="shared" ref="X611" si="733">SUBTOTAL(9,X612:X614)</f>
        <v>0</v>
      </c>
      <c r="Y611" s="414">
        <f t="shared" ref="Y611" si="734">SUBTOTAL(9,Y612:Y614)</f>
        <v>0</v>
      </c>
      <c r="Z611" s="414">
        <f t="shared" ref="Z611" si="735">SUBTOTAL(9,Z612:Z614)</f>
        <v>0</v>
      </c>
      <c r="AA611" s="414">
        <f t="shared" ref="AA611" si="736">SUBTOTAL(9,AA612:AA614)</f>
        <v>0</v>
      </c>
      <c r="AB611" s="424">
        <f t="shared" ref="AB611" si="737">SUBTOTAL(9,AB612:AB614)</f>
        <v>0</v>
      </c>
      <c r="AC611" s="407">
        <f t="shared" ref="AC611" si="738">SUBTOTAL(9,AC612:AC614)</f>
        <v>0</v>
      </c>
      <c r="AD611" s="996"/>
      <c r="AE611" s="997"/>
      <c r="AF611" s="998"/>
    </row>
    <row r="612" spans="1:32" ht="15" customHeight="1" x14ac:dyDescent="0.2">
      <c r="A612" s="232">
        <v>139</v>
      </c>
      <c r="B612" s="507"/>
      <c r="C612" s="267"/>
      <c r="D612" s="267"/>
      <c r="E612" s="483"/>
      <c r="F612" s="856" t="s">
        <v>114</v>
      </c>
      <c r="G612" s="857"/>
      <c r="H612" s="857"/>
      <c r="I612" s="857"/>
      <c r="J612" s="857"/>
      <c r="K612" s="857"/>
      <c r="L612" s="858"/>
      <c r="M612" s="441">
        <f>'2. FTNC CAN'!M612+'3. FTNC USD'!M612+'4. FTNC EUR'!M612+'5. FTNC GBP'!M612+'6. FTNC Autres (inclus)'!M612</f>
        <v>0</v>
      </c>
      <c r="N612" s="446">
        <f>'2. FTNC CAN'!N612+'3. FTNC USD'!N612+'4. FTNC EUR'!N612+'5. FTNC GBP'!N612+'6. FTNC Autres (inclus)'!N612</f>
        <v>0</v>
      </c>
      <c r="O612" s="443">
        <f>'2. FTNC CAN'!O612+'3. FTNC USD'!O612+'4. FTNC EUR'!O612+'5. FTNC GBP'!O612+'6. FTNC Autres (inclus)'!O612</f>
        <v>0</v>
      </c>
      <c r="P612" s="443">
        <f>'2. FTNC CAN'!P612+'3. FTNC USD'!P612+'4. FTNC EUR'!P612+'5. FTNC GBP'!P612+'6. FTNC Autres (inclus)'!P612</f>
        <v>0</v>
      </c>
      <c r="Q612" s="445">
        <f>'2. FTNC CAN'!Q612+'3. FTNC USD'!Q612+'4. FTNC EUR'!Q612+'5. FTNC GBP'!Q612+'6. FTNC Autres (inclus)'!Q612</f>
        <v>0</v>
      </c>
      <c r="R612" s="443">
        <f>'2. FTNC CAN'!R612+'3. FTNC USD'!R612+'4. FTNC EUR'!R612+'5. FTNC GBP'!R612+'6. FTNC Autres (inclus)'!R612</f>
        <v>0</v>
      </c>
      <c r="S612" s="444">
        <f>'2. FTNC CAN'!S612+'3. FTNC USD'!S612+'4. FTNC EUR'!S612+'5. FTNC GBP'!S612+'6. FTNC Autres (inclus)'!S612</f>
        <v>0</v>
      </c>
      <c r="T612" s="443">
        <f>'2. FTNC CAN'!T612+'3. FTNC USD'!T612+'4. FTNC EUR'!T612+'5. FTNC GBP'!T612+'6. FTNC Autres (inclus)'!T612</f>
        <v>0</v>
      </c>
      <c r="U612" s="444">
        <f>'2. FTNC CAN'!U612+'3. FTNC USD'!U612+'4. FTNC EUR'!U612+'5. FTNC GBP'!U612+'6. FTNC Autres (inclus)'!U612</f>
        <v>0</v>
      </c>
      <c r="V612" s="443">
        <f>'2. FTNC CAN'!V612+'3. FTNC USD'!V612+'4. FTNC EUR'!V612+'5. FTNC GBP'!V612+'6. FTNC Autres (inclus)'!V612</f>
        <v>0</v>
      </c>
      <c r="W612" s="444">
        <f>'2. FTNC CAN'!W612+'3. FTNC USD'!W612+'4. FTNC EUR'!W612+'5. FTNC GBP'!W612+'6. FTNC Autres (inclus)'!W612</f>
        <v>0</v>
      </c>
      <c r="X612" s="443">
        <f>'2. FTNC CAN'!X612+'3. FTNC USD'!X612+'4. FTNC EUR'!X612+'5. FTNC GBP'!X612+'6. FTNC Autres (inclus)'!X612</f>
        <v>0</v>
      </c>
      <c r="Y612" s="444">
        <f>'2. FTNC CAN'!Y612+'3. FTNC USD'!Y612+'4. FTNC EUR'!Y612+'5. FTNC GBP'!Y612+'6. FTNC Autres (inclus)'!Y612</f>
        <v>0</v>
      </c>
      <c r="Z612" s="443">
        <f>'2. FTNC CAN'!Z612+'3. FTNC USD'!Z612+'4. FTNC EUR'!Z612+'5. FTNC GBP'!Z612+'6. FTNC Autres (inclus)'!Z612</f>
        <v>0</v>
      </c>
      <c r="AA612" s="444">
        <f>'2. FTNC CAN'!AA612+'3. FTNC USD'!AA612+'4. FTNC EUR'!AA612+'5. FTNC GBP'!AA612+'6. FTNC Autres (inclus)'!AA612</f>
        <v>0</v>
      </c>
      <c r="AB612" s="447">
        <f>'2. FTNC CAN'!AB612+'3. FTNC USD'!AB612+'4. FTNC EUR'!AB612+'5. FTNC GBP'!AB612+'6. FTNC Autres (inclus)'!AB612</f>
        <v>0</v>
      </c>
      <c r="AC612" s="441">
        <f>'2. FTNC CAN'!AC612+'3. FTNC USD'!AC612+'4. FTNC EUR'!AC612+'5. FTNC GBP'!AC612+'6. FTNC Autres (inclus)'!AC612</f>
        <v>0</v>
      </c>
      <c r="AD612" s="996"/>
      <c r="AE612" s="997"/>
      <c r="AF612" s="998"/>
    </row>
    <row r="613" spans="1:32" ht="15" customHeight="1" x14ac:dyDescent="0.2">
      <c r="A613" s="232">
        <v>140</v>
      </c>
      <c r="B613" s="507"/>
      <c r="C613" s="267"/>
      <c r="D613" s="267"/>
      <c r="E613" s="483"/>
      <c r="F613" s="915" t="s">
        <v>115</v>
      </c>
      <c r="G613" s="916"/>
      <c r="H613" s="916"/>
      <c r="I613" s="916"/>
      <c r="J613" s="916"/>
      <c r="K613" s="916"/>
      <c r="L613" s="917"/>
      <c r="M613" s="441">
        <f>'2. FTNC CAN'!M613+'3. FTNC USD'!M613+'4. FTNC EUR'!M613+'5. FTNC GBP'!M613+'6. FTNC Autres (inclus)'!M613</f>
        <v>0</v>
      </c>
      <c r="N613" s="446">
        <f>'2. FTNC CAN'!N613+'3. FTNC USD'!N613+'4. FTNC EUR'!N613+'5. FTNC GBP'!N613+'6. FTNC Autres (inclus)'!N613</f>
        <v>0</v>
      </c>
      <c r="O613" s="443">
        <f>'2. FTNC CAN'!O613+'3. FTNC USD'!O613+'4. FTNC EUR'!O613+'5. FTNC GBP'!O613+'6. FTNC Autres (inclus)'!O613</f>
        <v>0</v>
      </c>
      <c r="P613" s="443">
        <f>'2. FTNC CAN'!P613+'3. FTNC USD'!P613+'4. FTNC EUR'!P613+'5. FTNC GBP'!P613+'6. FTNC Autres (inclus)'!P613</f>
        <v>0</v>
      </c>
      <c r="Q613" s="445">
        <f>'2. FTNC CAN'!Q613+'3. FTNC USD'!Q613+'4. FTNC EUR'!Q613+'5. FTNC GBP'!Q613+'6. FTNC Autres (inclus)'!Q613</f>
        <v>0</v>
      </c>
      <c r="R613" s="443">
        <f>'2. FTNC CAN'!R613+'3. FTNC USD'!R613+'4. FTNC EUR'!R613+'5. FTNC GBP'!R613+'6. FTNC Autres (inclus)'!R613</f>
        <v>0</v>
      </c>
      <c r="S613" s="444">
        <f>'2. FTNC CAN'!S613+'3. FTNC USD'!S613+'4. FTNC EUR'!S613+'5. FTNC GBP'!S613+'6. FTNC Autres (inclus)'!S613</f>
        <v>0</v>
      </c>
      <c r="T613" s="443">
        <f>'2. FTNC CAN'!T613+'3. FTNC USD'!T613+'4. FTNC EUR'!T613+'5. FTNC GBP'!T613+'6. FTNC Autres (inclus)'!T613</f>
        <v>0</v>
      </c>
      <c r="U613" s="444">
        <f>'2. FTNC CAN'!U613+'3. FTNC USD'!U613+'4. FTNC EUR'!U613+'5. FTNC GBP'!U613+'6. FTNC Autres (inclus)'!U613</f>
        <v>0</v>
      </c>
      <c r="V613" s="443">
        <f>'2. FTNC CAN'!V613+'3. FTNC USD'!V613+'4. FTNC EUR'!V613+'5. FTNC GBP'!V613+'6. FTNC Autres (inclus)'!V613</f>
        <v>0</v>
      </c>
      <c r="W613" s="444">
        <f>'2. FTNC CAN'!W613+'3. FTNC USD'!W613+'4. FTNC EUR'!W613+'5. FTNC GBP'!W613+'6. FTNC Autres (inclus)'!W613</f>
        <v>0</v>
      </c>
      <c r="X613" s="443">
        <f>'2. FTNC CAN'!X613+'3. FTNC USD'!X613+'4. FTNC EUR'!X613+'5. FTNC GBP'!X613+'6. FTNC Autres (inclus)'!X613</f>
        <v>0</v>
      </c>
      <c r="Y613" s="444">
        <f>'2. FTNC CAN'!Y613+'3. FTNC USD'!Y613+'4. FTNC EUR'!Y613+'5. FTNC GBP'!Y613+'6. FTNC Autres (inclus)'!Y613</f>
        <v>0</v>
      </c>
      <c r="Z613" s="443">
        <f>'2. FTNC CAN'!Z613+'3. FTNC USD'!Z613+'4. FTNC EUR'!Z613+'5. FTNC GBP'!Z613+'6. FTNC Autres (inclus)'!Z613</f>
        <v>0</v>
      </c>
      <c r="AA613" s="444">
        <f>'2. FTNC CAN'!AA613+'3. FTNC USD'!AA613+'4. FTNC EUR'!AA613+'5. FTNC GBP'!AA613+'6. FTNC Autres (inclus)'!AA613</f>
        <v>0</v>
      </c>
      <c r="AB613" s="447">
        <f>'2. FTNC CAN'!AB613+'3. FTNC USD'!AB613+'4. FTNC EUR'!AB613+'5. FTNC GBP'!AB613+'6. FTNC Autres (inclus)'!AB613</f>
        <v>0</v>
      </c>
      <c r="AC613" s="441">
        <f>'2. FTNC CAN'!AC613+'3. FTNC USD'!AC613+'4. FTNC EUR'!AC613+'5. FTNC GBP'!AC613+'6. FTNC Autres (inclus)'!AC613</f>
        <v>0</v>
      </c>
      <c r="AD613" s="996"/>
      <c r="AE613" s="997"/>
      <c r="AF613" s="998"/>
    </row>
    <row r="614" spans="1:32" ht="15" customHeight="1" x14ac:dyDescent="0.2">
      <c r="A614" s="232">
        <v>141</v>
      </c>
      <c r="B614" s="507"/>
      <c r="C614" s="267"/>
      <c r="D614" s="267"/>
      <c r="E614" s="483"/>
      <c r="F614" s="859" t="s">
        <v>558</v>
      </c>
      <c r="G614" s="860"/>
      <c r="H614" s="860"/>
      <c r="I614" s="860"/>
      <c r="J614" s="860"/>
      <c r="K614" s="860"/>
      <c r="L614" s="861"/>
      <c r="M614" s="441">
        <f>'2. FTNC CAN'!M614+'3. FTNC USD'!M614+'4. FTNC EUR'!M614+'5. FTNC GBP'!M614+'6. FTNC Autres (inclus)'!M614</f>
        <v>0</v>
      </c>
      <c r="N614" s="446">
        <f>'2. FTNC CAN'!N614+'3. FTNC USD'!N614+'4. FTNC EUR'!N614+'5. FTNC GBP'!N614+'6. FTNC Autres (inclus)'!N614</f>
        <v>0</v>
      </c>
      <c r="O614" s="443">
        <f>'2. FTNC CAN'!O614+'3. FTNC USD'!O614+'4. FTNC EUR'!O614+'5. FTNC GBP'!O614+'6. FTNC Autres (inclus)'!O614</f>
        <v>0</v>
      </c>
      <c r="P614" s="443">
        <f>'2. FTNC CAN'!P614+'3. FTNC USD'!P614+'4. FTNC EUR'!P614+'5. FTNC GBP'!P614+'6. FTNC Autres (inclus)'!P614</f>
        <v>0</v>
      </c>
      <c r="Q614" s="445">
        <f>'2. FTNC CAN'!Q614+'3. FTNC USD'!Q614+'4. FTNC EUR'!Q614+'5. FTNC GBP'!Q614+'6. FTNC Autres (inclus)'!Q614</f>
        <v>0</v>
      </c>
      <c r="R614" s="443">
        <f>'2. FTNC CAN'!R614+'3. FTNC USD'!R614+'4. FTNC EUR'!R614+'5. FTNC GBP'!R614+'6. FTNC Autres (inclus)'!R614</f>
        <v>0</v>
      </c>
      <c r="S614" s="444">
        <f>'2. FTNC CAN'!S614+'3. FTNC USD'!S614+'4. FTNC EUR'!S614+'5. FTNC GBP'!S614+'6. FTNC Autres (inclus)'!S614</f>
        <v>0</v>
      </c>
      <c r="T614" s="443">
        <f>'2. FTNC CAN'!T614+'3. FTNC USD'!T614+'4. FTNC EUR'!T614+'5. FTNC GBP'!T614+'6. FTNC Autres (inclus)'!T614</f>
        <v>0</v>
      </c>
      <c r="U614" s="444">
        <f>'2. FTNC CAN'!U614+'3. FTNC USD'!U614+'4. FTNC EUR'!U614+'5. FTNC GBP'!U614+'6. FTNC Autres (inclus)'!U614</f>
        <v>0</v>
      </c>
      <c r="V614" s="443">
        <f>'2. FTNC CAN'!V614+'3. FTNC USD'!V614+'4. FTNC EUR'!V614+'5. FTNC GBP'!V614+'6. FTNC Autres (inclus)'!V614</f>
        <v>0</v>
      </c>
      <c r="W614" s="444">
        <f>'2. FTNC CAN'!W614+'3. FTNC USD'!W614+'4. FTNC EUR'!W614+'5. FTNC GBP'!W614+'6. FTNC Autres (inclus)'!W614</f>
        <v>0</v>
      </c>
      <c r="X614" s="443">
        <f>'2. FTNC CAN'!X614+'3. FTNC USD'!X614+'4. FTNC EUR'!X614+'5. FTNC GBP'!X614+'6. FTNC Autres (inclus)'!X614</f>
        <v>0</v>
      </c>
      <c r="Y614" s="444">
        <f>'2. FTNC CAN'!Y614+'3. FTNC USD'!Y614+'4. FTNC EUR'!Y614+'5. FTNC GBP'!Y614+'6. FTNC Autres (inclus)'!Y614</f>
        <v>0</v>
      </c>
      <c r="Z614" s="443">
        <f>'2. FTNC CAN'!Z614+'3. FTNC USD'!Z614+'4. FTNC EUR'!Z614+'5. FTNC GBP'!Z614+'6. FTNC Autres (inclus)'!Z614</f>
        <v>0</v>
      </c>
      <c r="AA614" s="444">
        <f>'2. FTNC CAN'!AA614+'3. FTNC USD'!AA614+'4. FTNC EUR'!AA614+'5. FTNC GBP'!AA614+'6. FTNC Autres (inclus)'!AA614</f>
        <v>0</v>
      </c>
      <c r="AB614" s="447">
        <f>'2. FTNC CAN'!AB614+'3. FTNC USD'!AB614+'4. FTNC EUR'!AB614+'5. FTNC GBP'!AB614+'6. FTNC Autres (inclus)'!AB614</f>
        <v>0</v>
      </c>
      <c r="AC614" s="441">
        <f>'2. FTNC CAN'!AC614+'3. FTNC USD'!AC614+'4. FTNC EUR'!AC614+'5. FTNC GBP'!AC614+'6. FTNC Autres (inclus)'!AC614</f>
        <v>0</v>
      </c>
      <c r="AD614" s="996"/>
      <c r="AE614" s="997"/>
      <c r="AF614" s="998"/>
    </row>
    <row r="615" spans="1:32" ht="15" customHeight="1" x14ac:dyDescent="0.2">
      <c r="A615" s="232">
        <v>142</v>
      </c>
      <c r="B615" s="507"/>
      <c r="C615" s="267"/>
      <c r="D615" s="844" t="s">
        <v>22</v>
      </c>
      <c r="E615" s="1024"/>
      <c r="F615" s="1024"/>
      <c r="G615" s="1024"/>
      <c r="H615" s="1024"/>
      <c r="I615" s="1024"/>
      <c r="J615" s="1024"/>
      <c r="K615" s="1024"/>
      <c r="L615" s="1024"/>
      <c r="M615" s="845"/>
      <c r="N615" s="845"/>
      <c r="O615" s="845"/>
      <c r="P615" s="845"/>
      <c r="Q615" s="845"/>
      <c r="R615" s="845"/>
      <c r="S615" s="845"/>
      <c r="T615" s="845"/>
      <c r="U615" s="845"/>
      <c r="V615" s="845"/>
      <c r="W615" s="845"/>
      <c r="X615" s="845"/>
      <c r="Y615" s="845"/>
      <c r="Z615" s="845"/>
      <c r="AA615" s="845"/>
      <c r="AB615" s="845"/>
      <c r="AC615" s="845"/>
      <c r="AD615" s="845"/>
      <c r="AE615" s="845"/>
      <c r="AF615" s="846"/>
    </row>
    <row r="616" spans="1:32" ht="15" customHeight="1" x14ac:dyDescent="0.2">
      <c r="A616" s="232">
        <v>143</v>
      </c>
      <c r="B616" s="507"/>
      <c r="C616" s="267"/>
      <c r="D616" s="267"/>
      <c r="E616" s="853" t="s">
        <v>118</v>
      </c>
      <c r="F616" s="854"/>
      <c r="G616" s="854"/>
      <c r="H616" s="854"/>
      <c r="I616" s="854"/>
      <c r="J616" s="854"/>
      <c r="K616" s="854"/>
      <c r="L616" s="855"/>
      <c r="M616" s="407">
        <f>SUBTOTAL(9,M617:M618)</f>
        <v>0</v>
      </c>
      <c r="N616" s="410">
        <f t="shared" ref="N616:AC616" si="739">SUBTOTAL(9,N617:N618)</f>
        <v>0</v>
      </c>
      <c r="O616" s="414">
        <f t="shared" si="739"/>
        <v>0</v>
      </c>
      <c r="P616" s="413">
        <f t="shared" si="739"/>
        <v>0</v>
      </c>
      <c r="Q616" s="415">
        <f t="shared" si="739"/>
        <v>0</v>
      </c>
      <c r="R616" s="414">
        <f t="shared" si="739"/>
        <v>0</v>
      </c>
      <c r="S616" s="414">
        <f t="shared" si="739"/>
        <v>0</v>
      </c>
      <c r="T616" s="414">
        <f t="shared" si="739"/>
        <v>0</v>
      </c>
      <c r="U616" s="414">
        <f t="shared" si="739"/>
        <v>0</v>
      </c>
      <c r="V616" s="414">
        <f t="shared" si="739"/>
        <v>0</v>
      </c>
      <c r="W616" s="414">
        <f t="shared" si="739"/>
        <v>0</v>
      </c>
      <c r="X616" s="414">
        <f t="shared" si="739"/>
        <v>0</v>
      </c>
      <c r="Y616" s="414">
        <f t="shared" si="739"/>
        <v>0</v>
      </c>
      <c r="Z616" s="414">
        <f t="shared" si="739"/>
        <v>0</v>
      </c>
      <c r="AA616" s="414">
        <f t="shared" si="739"/>
        <v>0</v>
      </c>
      <c r="AB616" s="424">
        <f t="shared" si="739"/>
        <v>0</v>
      </c>
      <c r="AC616" s="407">
        <f t="shared" si="739"/>
        <v>0</v>
      </c>
      <c r="AD616" s="996"/>
      <c r="AE616" s="997"/>
      <c r="AF616" s="998"/>
    </row>
    <row r="617" spans="1:32" ht="15" customHeight="1" x14ac:dyDescent="0.2">
      <c r="A617" s="232">
        <v>144</v>
      </c>
      <c r="B617" s="507"/>
      <c r="C617" s="267"/>
      <c r="D617" s="267"/>
      <c r="E617" s="483"/>
      <c r="F617" s="856" t="s">
        <v>124</v>
      </c>
      <c r="G617" s="857"/>
      <c r="H617" s="857"/>
      <c r="I617" s="857"/>
      <c r="J617" s="857"/>
      <c r="K617" s="857"/>
      <c r="L617" s="858"/>
      <c r="M617" s="441">
        <f>'2. FTNC CAN'!M617+'3. FTNC USD'!M617+'4. FTNC EUR'!M617+'5. FTNC GBP'!M617+'6. FTNC Autres (inclus)'!M617</f>
        <v>0</v>
      </c>
      <c r="N617" s="446">
        <f>'2. FTNC CAN'!N617+'3. FTNC USD'!N617+'4. FTNC EUR'!N617+'5. FTNC GBP'!N617+'6. FTNC Autres (inclus)'!N617</f>
        <v>0</v>
      </c>
      <c r="O617" s="443">
        <f>'2. FTNC CAN'!O617+'3. FTNC USD'!O617+'4. FTNC EUR'!O617+'5. FTNC GBP'!O617+'6. FTNC Autres (inclus)'!O617</f>
        <v>0</v>
      </c>
      <c r="P617" s="443">
        <f>'2. FTNC CAN'!P617+'3. FTNC USD'!P617+'4. FTNC EUR'!P617+'5. FTNC GBP'!P617+'6. FTNC Autres (inclus)'!P617</f>
        <v>0</v>
      </c>
      <c r="Q617" s="445">
        <f>'2. FTNC CAN'!Q617+'3. FTNC USD'!Q617+'4. FTNC EUR'!Q617+'5. FTNC GBP'!Q617+'6. FTNC Autres (inclus)'!Q617</f>
        <v>0</v>
      </c>
      <c r="R617" s="443">
        <f>'2. FTNC CAN'!R617+'3. FTNC USD'!R617+'4. FTNC EUR'!R617+'5. FTNC GBP'!R617+'6. FTNC Autres (inclus)'!R617</f>
        <v>0</v>
      </c>
      <c r="S617" s="444">
        <f>'2. FTNC CAN'!S617+'3. FTNC USD'!S617+'4. FTNC EUR'!S617+'5. FTNC GBP'!S617+'6. FTNC Autres (inclus)'!S617</f>
        <v>0</v>
      </c>
      <c r="T617" s="443">
        <f>'2. FTNC CAN'!T617+'3. FTNC USD'!T617+'4. FTNC EUR'!T617+'5. FTNC GBP'!T617+'6. FTNC Autres (inclus)'!T617</f>
        <v>0</v>
      </c>
      <c r="U617" s="444">
        <f>'2. FTNC CAN'!U617+'3. FTNC USD'!U617+'4. FTNC EUR'!U617+'5. FTNC GBP'!U617+'6. FTNC Autres (inclus)'!U617</f>
        <v>0</v>
      </c>
      <c r="V617" s="443">
        <f>'2. FTNC CAN'!V617+'3. FTNC USD'!V617+'4. FTNC EUR'!V617+'5. FTNC GBP'!V617+'6. FTNC Autres (inclus)'!V617</f>
        <v>0</v>
      </c>
      <c r="W617" s="444">
        <f>'2. FTNC CAN'!W617+'3. FTNC USD'!W617+'4. FTNC EUR'!W617+'5. FTNC GBP'!W617+'6. FTNC Autres (inclus)'!W617</f>
        <v>0</v>
      </c>
      <c r="X617" s="443">
        <f>'2. FTNC CAN'!X617+'3. FTNC USD'!X617+'4. FTNC EUR'!X617+'5. FTNC GBP'!X617+'6. FTNC Autres (inclus)'!X617</f>
        <v>0</v>
      </c>
      <c r="Y617" s="444">
        <f>'2. FTNC CAN'!Y617+'3. FTNC USD'!Y617+'4. FTNC EUR'!Y617+'5. FTNC GBP'!Y617+'6. FTNC Autres (inclus)'!Y617</f>
        <v>0</v>
      </c>
      <c r="Z617" s="443">
        <f>'2. FTNC CAN'!Z617+'3. FTNC USD'!Z617+'4. FTNC EUR'!Z617+'5. FTNC GBP'!Z617+'6. FTNC Autres (inclus)'!Z617</f>
        <v>0</v>
      </c>
      <c r="AA617" s="444">
        <f>'2. FTNC CAN'!AA617+'3. FTNC USD'!AA617+'4. FTNC EUR'!AA617+'5. FTNC GBP'!AA617+'6. FTNC Autres (inclus)'!AA617</f>
        <v>0</v>
      </c>
      <c r="AB617" s="447">
        <f>'2. FTNC CAN'!AB617+'3. FTNC USD'!AB617+'4. FTNC EUR'!AB617+'5. FTNC GBP'!AB617+'6. FTNC Autres (inclus)'!AB617</f>
        <v>0</v>
      </c>
      <c r="AC617" s="441">
        <f>'2. FTNC CAN'!AC617+'3. FTNC USD'!AC617+'4. FTNC EUR'!AC617+'5. FTNC GBP'!AC617+'6. FTNC Autres (inclus)'!AC617</f>
        <v>0</v>
      </c>
      <c r="AD617" s="996"/>
      <c r="AE617" s="997"/>
      <c r="AF617" s="998"/>
    </row>
    <row r="618" spans="1:32" ht="15" customHeight="1" x14ac:dyDescent="0.2">
      <c r="A618" s="232">
        <v>145</v>
      </c>
      <c r="B618" s="507"/>
      <c r="C618" s="267"/>
      <c r="D618" s="267"/>
      <c r="E618" s="483"/>
      <c r="F618" s="859" t="s">
        <v>571</v>
      </c>
      <c r="G618" s="860"/>
      <c r="H618" s="860"/>
      <c r="I618" s="860"/>
      <c r="J618" s="860"/>
      <c r="K618" s="860"/>
      <c r="L618" s="861"/>
      <c r="M618" s="441">
        <f>'2. FTNC CAN'!M618+'3. FTNC USD'!M618+'4. FTNC EUR'!M618+'5. FTNC GBP'!M618+'6. FTNC Autres (inclus)'!M618</f>
        <v>0</v>
      </c>
      <c r="N618" s="446">
        <f>'2. FTNC CAN'!N618+'3. FTNC USD'!N618+'4. FTNC EUR'!N618+'5. FTNC GBP'!N618+'6. FTNC Autres (inclus)'!N618</f>
        <v>0</v>
      </c>
      <c r="O618" s="443">
        <f>'2. FTNC CAN'!O618+'3. FTNC USD'!O618+'4. FTNC EUR'!O618+'5. FTNC GBP'!O618+'6. FTNC Autres (inclus)'!O618</f>
        <v>0</v>
      </c>
      <c r="P618" s="443">
        <f>'2. FTNC CAN'!P618+'3. FTNC USD'!P618+'4. FTNC EUR'!P618+'5. FTNC GBP'!P618+'6. FTNC Autres (inclus)'!P618</f>
        <v>0</v>
      </c>
      <c r="Q618" s="445">
        <f>'2. FTNC CAN'!Q618+'3. FTNC USD'!Q618+'4. FTNC EUR'!Q618+'5. FTNC GBP'!Q618+'6. FTNC Autres (inclus)'!Q618</f>
        <v>0</v>
      </c>
      <c r="R618" s="443">
        <f>'2. FTNC CAN'!R618+'3. FTNC USD'!R618+'4. FTNC EUR'!R618+'5. FTNC GBP'!R618+'6. FTNC Autres (inclus)'!R618</f>
        <v>0</v>
      </c>
      <c r="S618" s="444">
        <f>'2. FTNC CAN'!S618+'3. FTNC USD'!S618+'4. FTNC EUR'!S618+'5. FTNC GBP'!S618+'6. FTNC Autres (inclus)'!S618</f>
        <v>0</v>
      </c>
      <c r="T618" s="443">
        <f>'2. FTNC CAN'!T618+'3. FTNC USD'!T618+'4. FTNC EUR'!T618+'5. FTNC GBP'!T618+'6. FTNC Autres (inclus)'!T618</f>
        <v>0</v>
      </c>
      <c r="U618" s="444">
        <f>'2. FTNC CAN'!U618+'3. FTNC USD'!U618+'4. FTNC EUR'!U618+'5. FTNC GBP'!U618+'6. FTNC Autres (inclus)'!U618</f>
        <v>0</v>
      </c>
      <c r="V618" s="443">
        <f>'2. FTNC CAN'!V618+'3. FTNC USD'!V618+'4. FTNC EUR'!V618+'5. FTNC GBP'!V618+'6. FTNC Autres (inclus)'!V618</f>
        <v>0</v>
      </c>
      <c r="W618" s="444">
        <f>'2. FTNC CAN'!W618+'3. FTNC USD'!W618+'4. FTNC EUR'!W618+'5. FTNC GBP'!W618+'6. FTNC Autres (inclus)'!W618</f>
        <v>0</v>
      </c>
      <c r="X618" s="443">
        <f>'2. FTNC CAN'!X618+'3. FTNC USD'!X618+'4. FTNC EUR'!X618+'5. FTNC GBP'!X618+'6. FTNC Autres (inclus)'!X618</f>
        <v>0</v>
      </c>
      <c r="Y618" s="444">
        <f>'2. FTNC CAN'!Y618+'3. FTNC USD'!Y618+'4. FTNC EUR'!Y618+'5. FTNC GBP'!Y618+'6. FTNC Autres (inclus)'!Y618</f>
        <v>0</v>
      </c>
      <c r="Z618" s="443">
        <f>'2. FTNC CAN'!Z618+'3. FTNC USD'!Z618+'4. FTNC EUR'!Z618+'5. FTNC GBP'!Z618+'6. FTNC Autres (inclus)'!Z618</f>
        <v>0</v>
      </c>
      <c r="AA618" s="444">
        <f>'2. FTNC CAN'!AA618+'3. FTNC USD'!AA618+'4. FTNC EUR'!AA618+'5. FTNC GBP'!AA618+'6. FTNC Autres (inclus)'!AA618</f>
        <v>0</v>
      </c>
      <c r="AB618" s="447">
        <f>'2. FTNC CAN'!AB618+'3. FTNC USD'!AB618+'4. FTNC EUR'!AB618+'5. FTNC GBP'!AB618+'6. FTNC Autres (inclus)'!AB618</f>
        <v>0</v>
      </c>
      <c r="AC618" s="441">
        <f>'2. FTNC CAN'!AC618+'3. FTNC USD'!AC618+'4. FTNC EUR'!AC618+'5. FTNC GBP'!AC618+'6. FTNC Autres (inclus)'!AC618</f>
        <v>0</v>
      </c>
      <c r="AD618" s="996"/>
      <c r="AE618" s="997"/>
      <c r="AF618" s="998"/>
    </row>
    <row r="619" spans="1:32" ht="15" customHeight="1" x14ac:dyDescent="0.2">
      <c r="A619" s="232">
        <v>146</v>
      </c>
      <c r="B619" s="507"/>
      <c r="C619" s="267"/>
      <c r="D619" s="267"/>
      <c r="E619" s="853" t="s">
        <v>119</v>
      </c>
      <c r="F619" s="854"/>
      <c r="G619" s="854"/>
      <c r="H619" s="854"/>
      <c r="I619" s="854"/>
      <c r="J619" s="854"/>
      <c r="K619" s="854"/>
      <c r="L619" s="855"/>
      <c r="M619" s="407">
        <f>SUBTOTAL(9,M620:M622)</f>
        <v>0</v>
      </c>
      <c r="N619" s="410">
        <f t="shared" ref="N619" si="740">SUBTOTAL(9,N620:N622)</f>
        <v>0</v>
      </c>
      <c r="O619" s="414">
        <f t="shared" ref="O619" si="741">SUBTOTAL(9,O620:O622)</f>
        <v>0</v>
      </c>
      <c r="P619" s="413">
        <f t="shared" ref="P619" si="742">SUBTOTAL(9,P620:P622)</f>
        <v>0</v>
      </c>
      <c r="Q619" s="415">
        <f t="shared" ref="Q619" si="743">SUBTOTAL(9,Q620:Q622)</f>
        <v>0</v>
      </c>
      <c r="R619" s="414">
        <f t="shared" ref="R619" si="744">SUBTOTAL(9,R620:R622)</f>
        <v>0</v>
      </c>
      <c r="S619" s="414">
        <f t="shared" ref="S619" si="745">SUBTOTAL(9,S620:S622)</f>
        <v>0</v>
      </c>
      <c r="T619" s="414">
        <f t="shared" ref="T619" si="746">SUBTOTAL(9,T620:T622)</f>
        <v>0</v>
      </c>
      <c r="U619" s="414">
        <f t="shared" ref="U619" si="747">SUBTOTAL(9,U620:U622)</f>
        <v>0</v>
      </c>
      <c r="V619" s="414">
        <f t="shared" ref="V619" si="748">SUBTOTAL(9,V620:V622)</f>
        <v>0</v>
      </c>
      <c r="W619" s="414">
        <f t="shared" ref="W619" si="749">SUBTOTAL(9,W620:W622)</f>
        <v>0</v>
      </c>
      <c r="X619" s="414">
        <f t="shared" ref="X619" si="750">SUBTOTAL(9,X620:X622)</f>
        <v>0</v>
      </c>
      <c r="Y619" s="414">
        <f t="shared" ref="Y619" si="751">SUBTOTAL(9,Y620:Y622)</f>
        <v>0</v>
      </c>
      <c r="Z619" s="414">
        <f t="shared" ref="Z619" si="752">SUBTOTAL(9,Z620:Z622)</f>
        <v>0</v>
      </c>
      <c r="AA619" s="414">
        <f t="shared" ref="AA619" si="753">SUBTOTAL(9,AA620:AA622)</f>
        <v>0</v>
      </c>
      <c r="AB619" s="424">
        <f t="shared" ref="AB619" si="754">SUBTOTAL(9,AB620:AB622)</f>
        <v>0</v>
      </c>
      <c r="AC619" s="407">
        <f t="shared" ref="AC619" si="755">SUBTOTAL(9,AC620:AC622)</f>
        <v>0</v>
      </c>
      <c r="AD619" s="996"/>
      <c r="AE619" s="997"/>
      <c r="AF619" s="998"/>
    </row>
    <row r="620" spans="1:32" ht="15" customHeight="1" x14ac:dyDescent="0.2">
      <c r="A620" s="232">
        <v>147</v>
      </c>
      <c r="B620" s="507"/>
      <c r="C620" s="267"/>
      <c r="D620" s="267"/>
      <c r="E620" s="483"/>
      <c r="F620" s="856" t="s">
        <v>116</v>
      </c>
      <c r="G620" s="857"/>
      <c r="H620" s="857"/>
      <c r="I620" s="857"/>
      <c r="J620" s="857"/>
      <c r="K620" s="857"/>
      <c r="L620" s="858"/>
      <c r="M620" s="441">
        <f>'2. FTNC CAN'!M620+'3. FTNC USD'!M620+'4. FTNC EUR'!M620+'5. FTNC GBP'!M620+'6. FTNC Autres (inclus)'!M620</f>
        <v>0</v>
      </c>
      <c r="N620" s="446">
        <f>'2. FTNC CAN'!N620+'3. FTNC USD'!N620+'4. FTNC EUR'!N620+'5. FTNC GBP'!N620+'6. FTNC Autres (inclus)'!N620</f>
        <v>0</v>
      </c>
      <c r="O620" s="443">
        <f>'2. FTNC CAN'!O620+'3. FTNC USD'!O620+'4. FTNC EUR'!O620+'5. FTNC GBP'!O620+'6. FTNC Autres (inclus)'!O620</f>
        <v>0</v>
      </c>
      <c r="P620" s="443">
        <f>'2. FTNC CAN'!P620+'3. FTNC USD'!P620+'4. FTNC EUR'!P620+'5. FTNC GBP'!P620+'6. FTNC Autres (inclus)'!P620</f>
        <v>0</v>
      </c>
      <c r="Q620" s="445">
        <f>'2. FTNC CAN'!Q620+'3. FTNC USD'!Q620+'4. FTNC EUR'!Q620+'5. FTNC GBP'!Q620+'6. FTNC Autres (inclus)'!Q620</f>
        <v>0</v>
      </c>
      <c r="R620" s="443">
        <f>'2. FTNC CAN'!R620+'3. FTNC USD'!R620+'4. FTNC EUR'!R620+'5. FTNC GBP'!R620+'6. FTNC Autres (inclus)'!R620</f>
        <v>0</v>
      </c>
      <c r="S620" s="444">
        <f>'2. FTNC CAN'!S620+'3. FTNC USD'!S620+'4. FTNC EUR'!S620+'5. FTNC GBP'!S620+'6. FTNC Autres (inclus)'!S620</f>
        <v>0</v>
      </c>
      <c r="T620" s="443">
        <f>'2. FTNC CAN'!T620+'3. FTNC USD'!T620+'4. FTNC EUR'!T620+'5. FTNC GBP'!T620+'6. FTNC Autres (inclus)'!T620</f>
        <v>0</v>
      </c>
      <c r="U620" s="444">
        <f>'2. FTNC CAN'!U620+'3. FTNC USD'!U620+'4. FTNC EUR'!U620+'5. FTNC GBP'!U620+'6. FTNC Autres (inclus)'!U620</f>
        <v>0</v>
      </c>
      <c r="V620" s="443">
        <f>'2. FTNC CAN'!V620+'3. FTNC USD'!V620+'4. FTNC EUR'!V620+'5. FTNC GBP'!V620+'6. FTNC Autres (inclus)'!V620</f>
        <v>0</v>
      </c>
      <c r="W620" s="444">
        <f>'2. FTNC CAN'!W620+'3. FTNC USD'!W620+'4. FTNC EUR'!W620+'5. FTNC GBP'!W620+'6. FTNC Autres (inclus)'!W620</f>
        <v>0</v>
      </c>
      <c r="X620" s="443">
        <f>'2. FTNC CAN'!X620+'3. FTNC USD'!X620+'4. FTNC EUR'!X620+'5. FTNC GBP'!X620+'6. FTNC Autres (inclus)'!X620</f>
        <v>0</v>
      </c>
      <c r="Y620" s="444">
        <f>'2. FTNC CAN'!Y620+'3. FTNC USD'!Y620+'4. FTNC EUR'!Y620+'5. FTNC GBP'!Y620+'6. FTNC Autres (inclus)'!Y620</f>
        <v>0</v>
      </c>
      <c r="Z620" s="443">
        <f>'2. FTNC CAN'!Z620+'3. FTNC USD'!Z620+'4. FTNC EUR'!Z620+'5. FTNC GBP'!Z620+'6. FTNC Autres (inclus)'!Z620</f>
        <v>0</v>
      </c>
      <c r="AA620" s="444">
        <f>'2. FTNC CAN'!AA620+'3. FTNC USD'!AA620+'4. FTNC EUR'!AA620+'5. FTNC GBP'!AA620+'6. FTNC Autres (inclus)'!AA620</f>
        <v>0</v>
      </c>
      <c r="AB620" s="447">
        <f>'2. FTNC CAN'!AB620+'3. FTNC USD'!AB620+'4. FTNC EUR'!AB620+'5. FTNC GBP'!AB620+'6. FTNC Autres (inclus)'!AB620</f>
        <v>0</v>
      </c>
      <c r="AC620" s="441">
        <f>'2. FTNC CAN'!AC620+'3. FTNC USD'!AC620+'4. FTNC EUR'!AC620+'5. FTNC GBP'!AC620+'6. FTNC Autres (inclus)'!AC620</f>
        <v>0</v>
      </c>
      <c r="AD620" s="996"/>
      <c r="AE620" s="997"/>
      <c r="AF620" s="998"/>
    </row>
    <row r="621" spans="1:32" ht="15" customHeight="1" x14ac:dyDescent="0.2">
      <c r="A621" s="232">
        <v>148</v>
      </c>
      <c r="B621" s="507"/>
      <c r="C621" s="267"/>
      <c r="D621" s="267"/>
      <c r="E621" s="483"/>
      <c r="F621" s="915" t="s">
        <v>567</v>
      </c>
      <c r="G621" s="916"/>
      <c r="H621" s="916"/>
      <c r="I621" s="916"/>
      <c r="J621" s="916"/>
      <c r="K621" s="916"/>
      <c r="L621" s="917"/>
      <c r="M621" s="441">
        <f>'2. FTNC CAN'!M621+'3. FTNC USD'!M621+'4. FTNC EUR'!M621+'5. FTNC GBP'!M621+'6. FTNC Autres (inclus)'!M621</f>
        <v>0</v>
      </c>
      <c r="N621" s="446">
        <f>'2. FTNC CAN'!N621+'3. FTNC USD'!N621+'4. FTNC EUR'!N621+'5. FTNC GBP'!N621+'6. FTNC Autres (inclus)'!N621</f>
        <v>0</v>
      </c>
      <c r="O621" s="443">
        <f>'2. FTNC CAN'!O621+'3. FTNC USD'!O621+'4. FTNC EUR'!O621+'5. FTNC GBP'!O621+'6. FTNC Autres (inclus)'!O621</f>
        <v>0</v>
      </c>
      <c r="P621" s="443">
        <f>'2. FTNC CAN'!P621+'3. FTNC USD'!P621+'4. FTNC EUR'!P621+'5. FTNC GBP'!P621+'6. FTNC Autres (inclus)'!P621</f>
        <v>0</v>
      </c>
      <c r="Q621" s="445">
        <f>'2. FTNC CAN'!Q621+'3. FTNC USD'!Q621+'4. FTNC EUR'!Q621+'5. FTNC GBP'!Q621+'6. FTNC Autres (inclus)'!Q621</f>
        <v>0</v>
      </c>
      <c r="R621" s="443">
        <f>'2. FTNC CAN'!R621+'3. FTNC USD'!R621+'4. FTNC EUR'!R621+'5. FTNC GBP'!R621+'6. FTNC Autres (inclus)'!R621</f>
        <v>0</v>
      </c>
      <c r="S621" s="444">
        <f>'2. FTNC CAN'!S621+'3. FTNC USD'!S621+'4. FTNC EUR'!S621+'5. FTNC GBP'!S621+'6. FTNC Autres (inclus)'!S621</f>
        <v>0</v>
      </c>
      <c r="T621" s="443">
        <f>'2. FTNC CAN'!T621+'3. FTNC USD'!T621+'4. FTNC EUR'!T621+'5. FTNC GBP'!T621+'6. FTNC Autres (inclus)'!T621</f>
        <v>0</v>
      </c>
      <c r="U621" s="444">
        <f>'2. FTNC CAN'!U621+'3. FTNC USD'!U621+'4. FTNC EUR'!U621+'5. FTNC GBP'!U621+'6. FTNC Autres (inclus)'!U621</f>
        <v>0</v>
      </c>
      <c r="V621" s="443">
        <f>'2. FTNC CAN'!V621+'3. FTNC USD'!V621+'4. FTNC EUR'!V621+'5. FTNC GBP'!V621+'6. FTNC Autres (inclus)'!V621</f>
        <v>0</v>
      </c>
      <c r="W621" s="444">
        <f>'2. FTNC CAN'!W621+'3. FTNC USD'!W621+'4. FTNC EUR'!W621+'5. FTNC GBP'!W621+'6. FTNC Autres (inclus)'!W621</f>
        <v>0</v>
      </c>
      <c r="X621" s="443">
        <f>'2. FTNC CAN'!X621+'3. FTNC USD'!X621+'4. FTNC EUR'!X621+'5. FTNC GBP'!X621+'6. FTNC Autres (inclus)'!X621</f>
        <v>0</v>
      </c>
      <c r="Y621" s="444">
        <f>'2. FTNC CAN'!Y621+'3. FTNC USD'!Y621+'4. FTNC EUR'!Y621+'5. FTNC GBP'!Y621+'6. FTNC Autres (inclus)'!Y621</f>
        <v>0</v>
      </c>
      <c r="Z621" s="443">
        <f>'2. FTNC CAN'!Z621+'3. FTNC USD'!Z621+'4. FTNC EUR'!Z621+'5. FTNC GBP'!Z621+'6. FTNC Autres (inclus)'!Z621</f>
        <v>0</v>
      </c>
      <c r="AA621" s="444">
        <f>'2. FTNC CAN'!AA621+'3. FTNC USD'!AA621+'4. FTNC EUR'!AA621+'5. FTNC GBP'!AA621+'6. FTNC Autres (inclus)'!AA621</f>
        <v>0</v>
      </c>
      <c r="AB621" s="447">
        <f>'2. FTNC CAN'!AB621+'3. FTNC USD'!AB621+'4. FTNC EUR'!AB621+'5. FTNC GBP'!AB621+'6. FTNC Autres (inclus)'!AB621</f>
        <v>0</v>
      </c>
      <c r="AC621" s="441">
        <f>'2. FTNC CAN'!AC621+'3. FTNC USD'!AC621+'4. FTNC EUR'!AC621+'5. FTNC GBP'!AC621+'6. FTNC Autres (inclus)'!AC621</f>
        <v>0</v>
      </c>
      <c r="AD621" s="996"/>
      <c r="AE621" s="997"/>
      <c r="AF621" s="998"/>
    </row>
    <row r="622" spans="1:32" ht="27.75" customHeight="1" x14ac:dyDescent="0.2">
      <c r="A622" s="232">
        <v>149</v>
      </c>
      <c r="B622" s="507"/>
      <c r="C622" s="267"/>
      <c r="D622" s="267"/>
      <c r="E622" s="483"/>
      <c r="F622" s="859" t="s">
        <v>431</v>
      </c>
      <c r="G622" s="860"/>
      <c r="H622" s="860"/>
      <c r="I622" s="860"/>
      <c r="J622" s="860"/>
      <c r="K622" s="860"/>
      <c r="L622" s="861"/>
      <c r="M622" s="441">
        <f>'2. FTNC CAN'!M622+'3. FTNC USD'!M622+'4. FTNC EUR'!M622+'5. FTNC GBP'!M622+'6. FTNC Autres (inclus)'!M622</f>
        <v>0</v>
      </c>
      <c r="N622" s="446">
        <f>'2. FTNC CAN'!N622+'3. FTNC USD'!N622+'4. FTNC EUR'!N622+'5. FTNC GBP'!N622+'6. FTNC Autres (inclus)'!N622</f>
        <v>0</v>
      </c>
      <c r="O622" s="443">
        <f>'2. FTNC CAN'!O622+'3. FTNC USD'!O622+'4. FTNC EUR'!O622+'5. FTNC GBP'!O622+'6. FTNC Autres (inclus)'!O622</f>
        <v>0</v>
      </c>
      <c r="P622" s="443">
        <f>'2. FTNC CAN'!P622+'3. FTNC USD'!P622+'4. FTNC EUR'!P622+'5. FTNC GBP'!P622+'6. FTNC Autres (inclus)'!P622</f>
        <v>0</v>
      </c>
      <c r="Q622" s="445">
        <f>'2. FTNC CAN'!Q622+'3. FTNC USD'!Q622+'4. FTNC EUR'!Q622+'5. FTNC GBP'!Q622+'6. FTNC Autres (inclus)'!Q622</f>
        <v>0</v>
      </c>
      <c r="R622" s="443">
        <f>'2. FTNC CAN'!R622+'3. FTNC USD'!R622+'4. FTNC EUR'!R622+'5. FTNC GBP'!R622+'6. FTNC Autres (inclus)'!R622</f>
        <v>0</v>
      </c>
      <c r="S622" s="444">
        <f>'2. FTNC CAN'!S622+'3. FTNC USD'!S622+'4. FTNC EUR'!S622+'5. FTNC GBP'!S622+'6. FTNC Autres (inclus)'!S622</f>
        <v>0</v>
      </c>
      <c r="T622" s="443">
        <f>'2. FTNC CAN'!T622+'3. FTNC USD'!T622+'4. FTNC EUR'!T622+'5. FTNC GBP'!T622+'6. FTNC Autres (inclus)'!T622</f>
        <v>0</v>
      </c>
      <c r="U622" s="444">
        <f>'2. FTNC CAN'!U622+'3. FTNC USD'!U622+'4. FTNC EUR'!U622+'5. FTNC GBP'!U622+'6. FTNC Autres (inclus)'!U622</f>
        <v>0</v>
      </c>
      <c r="V622" s="443">
        <f>'2. FTNC CAN'!V622+'3. FTNC USD'!V622+'4. FTNC EUR'!V622+'5. FTNC GBP'!V622+'6. FTNC Autres (inclus)'!V622</f>
        <v>0</v>
      </c>
      <c r="W622" s="444">
        <f>'2. FTNC CAN'!W622+'3. FTNC USD'!W622+'4. FTNC EUR'!W622+'5. FTNC GBP'!W622+'6. FTNC Autres (inclus)'!W622</f>
        <v>0</v>
      </c>
      <c r="X622" s="443">
        <f>'2. FTNC CAN'!X622+'3. FTNC USD'!X622+'4. FTNC EUR'!X622+'5. FTNC GBP'!X622+'6. FTNC Autres (inclus)'!X622</f>
        <v>0</v>
      </c>
      <c r="Y622" s="444">
        <f>'2. FTNC CAN'!Y622+'3. FTNC USD'!Y622+'4. FTNC EUR'!Y622+'5. FTNC GBP'!Y622+'6. FTNC Autres (inclus)'!Y622</f>
        <v>0</v>
      </c>
      <c r="Z622" s="443">
        <f>'2. FTNC CAN'!Z622+'3. FTNC USD'!Z622+'4. FTNC EUR'!Z622+'5. FTNC GBP'!Z622+'6. FTNC Autres (inclus)'!Z622</f>
        <v>0</v>
      </c>
      <c r="AA622" s="444">
        <f>'2. FTNC CAN'!AA622+'3. FTNC USD'!AA622+'4. FTNC EUR'!AA622+'5. FTNC GBP'!AA622+'6. FTNC Autres (inclus)'!AA622</f>
        <v>0</v>
      </c>
      <c r="AB622" s="447">
        <f>'2. FTNC CAN'!AB622+'3. FTNC USD'!AB622+'4. FTNC EUR'!AB622+'5. FTNC GBP'!AB622+'6. FTNC Autres (inclus)'!AB622</f>
        <v>0</v>
      </c>
      <c r="AC622" s="441">
        <f>'2. FTNC CAN'!AC622+'3. FTNC USD'!AC622+'4. FTNC EUR'!AC622+'5. FTNC GBP'!AC622+'6. FTNC Autres (inclus)'!AC622</f>
        <v>0</v>
      </c>
      <c r="AD622" s="996"/>
      <c r="AE622" s="997"/>
      <c r="AF622" s="998"/>
    </row>
    <row r="623" spans="1:32" ht="15" customHeight="1" x14ac:dyDescent="0.2">
      <c r="A623" s="232">
        <v>150</v>
      </c>
      <c r="B623" s="507"/>
      <c r="C623" s="267"/>
      <c r="D623" s="267"/>
      <c r="E623" s="853" t="s">
        <v>120</v>
      </c>
      <c r="F623" s="854"/>
      <c r="G623" s="854"/>
      <c r="H623" s="854"/>
      <c r="I623" s="854"/>
      <c r="J623" s="854"/>
      <c r="K623" s="854"/>
      <c r="L623" s="855"/>
      <c r="M623" s="407">
        <f>SUBTOTAL(9,M624:M625)</f>
        <v>0</v>
      </c>
      <c r="N623" s="410">
        <f t="shared" ref="N623" si="756">SUBTOTAL(9,N624:N625)</f>
        <v>0</v>
      </c>
      <c r="O623" s="414">
        <f t="shared" ref="O623" si="757">SUBTOTAL(9,O624:O625)</f>
        <v>0</v>
      </c>
      <c r="P623" s="413">
        <f t="shared" ref="P623" si="758">SUBTOTAL(9,P624:P625)</f>
        <v>0</v>
      </c>
      <c r="Q623" s="415">
        <f t="shared" ref="Q623" si="759">SUBTOTAL(9,Q624:Q625)</f>
        <v>0</v>
      </c>
      <c r="R623" s="414">
        <f t="shared" ref="R623" si="760">SUBTOTAL(9,R624:R625)</f>
        <v>0</v>
      </c>
      <c r="S623" s="414">
        <f t="shared" ref="S623" si="761">SUBTOTAL(9,S624:S625)</f>
        <v>0</v>
      </c>
      <c r="T623" s="414">
        <f t="shared" ref="T623" si="762">SUBTOTAL(9,T624:T625)</f>
        <v>0</v>
      </c>
      <c r="U623" s="414">
        <f t="shared" ref="U623" si="763">SUBTOTAL(9,U624:U625)</f>
        <v>0</v>
      </c>
      <c r="V623" s="414">
        <f t="shared" ref="V623" si="764">SUBTOTAL(9,V624:V625)</f>
        <v>0</v>
      </c>
      <c r="W623" s="414">
        <f t="shared" ref="W623" si="765">SUBTOTAL(9,W624:W625)</f>
        <v>0</v>
      </c>
      <c r="X623" s="414">
        <f t="shared" ref="X623" si="766">SUBTOTAL(9,X624:X625)</f>
        <v>0</v>
      </c>
      <c r="Y623" s="414">
        <f t="shared" ref="Y623" si="767">SUBTOTAL(9,Y624:Y625)</f>
        <v>0</v>
      </c>
      <c r="Z623" s="414">
        <f t="shared" ref="Z623" si="768">SUBTOTAL(9,Z624:Z625)</f>
        <v>0</v>
      </c>
      <c r="AA623" s="414">
        <f t="shared" ref="AA623" si="769">SUBTOTAL(9,AA624:AA625)</f>
        <v>0</v>
      </c>
      <c r="AB623" s="424">
        <f t="shared" ref="AB623" si="770">SUBTOTAL(9,AB624:AB625)</f>
        <v>0</v>
      </c>
      <c r="AC623" s="407">
        <f t="shared" ref="AC623" si="771">SUBTOTAL(9,AC624:AC625)</f>
        <v>0</v>
      </c>
      <c r="AD623" s="996"/>
      <c r="AE623" s="997"/>
      <c r="AF623" s="998"/>
    </row>
    <row r="624" spans="1:32" ht="15" customHeight="1" x14ac:dyDescent="0.2">
      <c r="A624" s="232">
        <v>151</v>
      </c>
      <c r="B624" s="507"/>
      <c r="C624" s="267"/>
      <c r="D624" s="267"/>
      <c r="E624" s="483"/>
      <c r="F624" s="856" t="s">
        <v>117</v>
      </c>
      <c r="G624" s="857"/>
      <c r="H624" s="857"/>
      <c r="I624" s="857"/>
      <c r="J624" s="857"/>
      <c r="K624" s="857"/>
      <c r="L624" s="858"/>
      <c r="M624" s="441">
        <f>'2. FTNC CAN'!M624+'3. FTNC USD'!M624+'4. FTNC EUR'!M624+'5. FTNC GBP'!M624+'6. FTNC Autres (inclus)'!M624</f>
        <v>0</v>
      </c>
      <c r="N624" s="446">
        <f>'2. FTNC CAN'!N624+'3. FTNC USD'!N624+'4. FTNC EUR'!N624+'5. FTNC GBP'!N624+'6. FTNC Autres (inclus)'!N624</f>
        <v>0</v>
      </c>
      <c r="O624" s="443">
        <f>'2. FTNC CAN'!O624+'3. FTNC USD'!O624+'4. FTNC EUR'!O624+'5. FTNC GBP'!O624+'6. FTNC Autres (inclus)'!O624</f>
        <v>0</v>
      </c>
      <c r="P624" s="443">
        <f>'2. FTNC CAN'!P624+'3. FTNC USD'!P624+'4. FTNC EUR'!P624+'5. FTNC GBP'!P624+'6. FTNC Autres (inclus)'!P624</f>
        <v>0</v>
      </c>
      <c r="Q624" s="445">
        <f>'2. FTNC CAN'!Q624+'3. FTNC USD'!Q624+'4. FTNC EUR'!Q624+'5. FTNC GBP'!Q624+'6. FTNC Autres (inclus)'!Q624</f>
        <v>0</v>
      </c>
      <c r="R624" s="443">
        <f>'2. FTNC CAN'!R624+'3. FTNC USD'!R624+'4. FTNC EUR'!R624+'5. FTNC GBP'!R624+'6. FTNC Autres (inclus)'!R624</f>
        <v>0</v>
      </c>
      <c r="S624" s="444">
        <f>'2. FTNC CAN'!S624+'3. FTNC USD'!S624+'4. FTNC EUR'!S624+'5. FTNC GBP'!S624+'6. FTNC Autres (inclus)'!S624</f>
        <v>0</v>
      </c>
      <c r="T624" s="443">
        <f>'2. FTNC CAN'!T624+'3. FTNC USD'!T624+'4. FTNC EUR'!T624+'5. FTNC GBP'!T624+'6. FTNC Autres (inclus)'!T624</f>
        <v>0</v>
      </c>
      <c r="U624" s="444">
        <f>'2. FTNC CAN'!U624+'3. FTNC USD'!U624+'4. FTNC EUR'!U624+'5. FTNC GBP'!U624+'6. FTNC Autres (inclus)'!U624</f>
        <v>0</v>
      </c>
      <c r="V624" s="443">
        <f>'2. FTNC CAN'!V624+'3. FTNC USD'!V624+'4. FTNC EUR'!V624+'5. FTNC GBP'!V624+'6. FTNC Autres (inclus)'!V624</f>
        <v>0</v>
      </c>
      <c r="W624" s="444">
        <f>'2. FTNC CAN'!W624+'3. FTNC USD'!W624+'4. FTNC EUR'!W624+'5. FTNC GBP'!W624+'6. FTNC Autres (inclus)'!W624</f>
        <v>0</v>
      </c>
      <c r="X624" s="443">
        <f>'2. FTNC CAN'!X624+'3. FTNC USD'!X624+'4. FTNC EUR'!X624+'5. FTNC GBP'!X624+'6. FTNC Autres (inclus)'!X624</f>
        <v>0</v>
      </c>
      <c r="Y624" s="444">
        <f>'2. FTNC CAN'!Y624+'3. FTNC USD'!Y624+'4. FTNC EUR'!Y624+'5. FTNC GBP'!Y624+'6. FTNC Autres (inclus)'!Y624</f>
        <v>0</v>
      </c>
      <c r="Z624" s="443">
        <f>'2. FTNC CAN'!Z624+'3. FTNC USD'!Z624+'4. FTNC EUR'!Z624+'5. FTNC GBP'!Z624+'6. FTNC Autres (inclus)'!Z624</f>
        <v>0</v>
      </c>
      <c r="AA624" s="444">
        <f>'2. FTNC CAN'!AA624+'3. FTNC USD'!AA624+'4. FTNC EUR'!AA624+'5. FTNC GBP'!AA624+'6. FTNC Autres (inclus)'!AA624</f>
        <v>0</v>
      </c>
      <c r="AB624" s="447">
        <f>'2. FTNC CAN'!AB624+'3. FTNC USD'!AB624+'4. FTNC EUR'!AB624+'5. FTNC GBP'!AB624+'6. FTNC Autres (inclus)'!AB624</f>
        <v>0</v>
      </c>
      <c r="AC624" s="441">
        <f>'2. FTNC CAN'!AC624+'3. FTNC USD'!AC624+'4. FTNC EUR'!AC624+'5. FTNC GBP'!AC624+'6. FTNC Autres (inclus)'!AC624</f>
        <v>0</v>
      </c>
      <c r="AD624" s="996"/>
      <c r="AE624" s="997"/>
      <c r="AF624" s="998"/>
    </row>
    <row r="625" spans="1:32" ht="15" customHeight="1" x14ac:dyDescent="0.2">
      <c r="A625" s="232">
        <v>152</v>
      </c>
      <c r="B625" s="507"/>
      <c r="C625" s="267"/>
      <c r="D625" s="267"/>
      <c r="E625" s="483"/>
      <c r="F625" s="859" t="s">
        <v>572</v>
      </c>
      <c r="G625" s="860"/>
      <c r="H625" s="860"/>
      <c r="I625" s="860"/>
      <c r="J625" s="860"/>
      <c r="K625" s="860"/>
      <c r="L625" s="861"/>
      <c r="M625" s="441">
        <f>'2. FTNC CAN'!M625+'3. FTNC USD'!M625+'4. FTNC EUR'!M625+'5. FTNC GBP'!M625+'6. FTNC Autres (inclus)'!M625</f>
        <v>0</v>
      </c>
      <c r="N625" s="446">
        <f>'2. FTNC CAN'!N625+'3. FTNC USD'!N625+'4. FTNC EUR'!N625+'5. FTNC GBP'!N625+'6. FTNC Autres (inclus)'!N625</f>
        <v>0</v>
      </c>
      <c r="O625" s="443">
        <f>'2. FTNC CAN'!O625+'3. FTNC USD'!O625+'4. FTNC EUR'!O625+'5. FTNC GBP'!O625+'6. FTNC Autres (inclus)'!O625</f>
        <v>0</v>
      </c>
      <c r="P625" s="443">
        <f>'2. FTNC CAN'!P625+'3. FTNC USD'!P625+'4. FTNC EUR'!P625+'5. FTNC GBP'!P625+'6. FTNC Autres (inclus)'!P625</f>
        <v>0</v>
      </c>
      <c r="Q625" s="445">
        <f>'2. FTNC CAN'!Q625+'3. FTNC USD'!Q625+'4. FTNC EUR'!Q625+'5. FTNC GBP'!Q625+'6. FTNC Autres (inclus)'!Q625</f>
        <v>0</v>
      </c>
      <c r="R625" s="443">
        <f>'2. FTNC CAN'!R625+'3. FTNC USD'!R625+'4. FTNC EUR'!R625+'5. FTNC GBP'!R625+'6. FTNC Autres (inclus)'!R625</f>
        <v>0</v>
      </c>
      <c r="S625" s="444">
        <f>'2. FTNC CAN'!S625+'3. FTNC USD'!S625+'4. FTNC EUR'!S625+'5. FTNC GBP'!S625+'6. FTNC Autres (inclus)'!S625</f>
        <v>0</v>
      </c>
      <c r="T625" s="443">
        <f>'2. FTNC CAN'!T625+'3. FTNC USD'!T625+'4. FTNC EUR'!T625+'5. FTNC GBP'!T625+'6. FTNC Autres (inclus)'!T625</f>
        <v>0</v>
      </c>
      <c r="U625" s="444">
        <f>'2. FTNC CAN'!U625+'3. FTNC USD'!U625+'4. FTNC EUR'!U625+'5. FTNC GBP'!U625+'6. FTNC Autres (inclus)'!U625</f>
        <v>0</v>
      </c>
      <c r="V625" s="443">
        <f>'2. FTNC CAN'!V625+'3. FTNC USD'!V625+'4. FTNC EUR'!V625+'5. FTNC GBP'!V625+'6. FTNC Autres (inclus)'!V625</f>
        <v>0</v>
      </c>
      <c r="W625" s="444">
        <f>'2. FTNC CAN'!W625+'3. FTNC USD'!W625+'4. FTNC EUR'!W625+'5. FTNC GBP'!W625+'6. FTNC Autres (inclus)'!W625</f>
        <v>0</v>
      </c>
      <c r="X625" s="443">
        <f>'2. FTNC CAN'!X625+'3. FTNC USD'!X625+'4. FTNC EUR'!X625+'5. FTNC GBP'!X625+'6. FTNC Autres (inclus)'!X625</f>
        <v>0</v>
      </c>
      <c r="Y625" s="444">
        <f>'2. FTNC CAN'!Y625+'3. FTNC USD'!Y625+'4. FTNC EUR'!Y625+'5. FTNC GBP'!Y625+'6. FTNC Autres (inclus)'!Y625</f>
        <v>0</v>
      </c>
      <c r="Z625" s="443">
        <f>'2. FTNC CAN'!Z625+'3. FTNC USD'!Z625+'4. FTNC EUR'!Z625+'5. FTNC GBP'!Z625+'6. FTNC Autres (inclus)'!Z625</f>
        <v>0</v>
      </c>
      <c r="AA625" s="444">
        <f>'2. FTNC CAN'!AA625+'3. FTNC USD'!AA625+'4. FTNC EUR'!AA625+'5. FTNC GBP'!AA625+'6. FTNC Autres (inclus)'!AA625</f>
        <v>0</v>
      </c>
      <c r="AB625" s="447">
        <f>'2. FTNC CAN'!AB625+'3. FTNC USD'!AB625+'4. FTNC EUR'!AB625+'5. FTNC GBP'!AB625+'6. FTNC Autres (inclus)'!AB625</f>
        <v>0</v>
      </c>
      <c r="AC625" s="441">
        <f>'2. FTNC CAN'!AC625+'3. FTNC USD'!AC625+'4. FTNC EUR'!AC625+'5. FTNC GBP'!AC625+'6. FTNC Autres (inclus)'!AC625</f>
        <v>0</v>
      </c>
      <c r="AD625" s="996"/>
      <c r="AE625" s="997"/>
      <c r="AF625" s="998"/>
    </row>
    <row r="626" spans="1:32" ht="15" customHeight="1" x14ac:dyDescent="0.2">
      <c r="A626" s="232">
        <v>153</v>
      </c>
      <c r="B626" s="507"/>
      <c r="C626" s="267"/>
      <c r="D626" s="267"/>
      <c r="E626" s="853" t="s">
        <v>121</v>
      </c>
      <c r="F626" s="854"/>
      <c r="G626" s="854"/>
      <c r="H626" s="854"/>
      <c r="I626" s="854"/>
      <c r="J626" s="854"/>
      <c r="K626" s="854"/>
      <c r="L626" s="855"/>
      <c r="M626" s="407">
        <f>SUBTOTAL(9,M627:M629)</f>
        <v>0</v>
      </c>
      <c r="N626" s="410">
        <f t="shared" ref="N626" si="772">SUBTOTAL(9,N627:N629)</f>
        <v>0</v>
      </c>
      <c r="O626" s="414">
        <f t="shared" ref="O626" si="773">SUBTOTAL(9,O627:O629)</f>
        <v>0</v>
      </c>
      <c r="P626" s="413">
        <f t="shared" ref="P626" si="774">SUBTOTAL(9,P627:P629)</f>
        <v>0</v>
      </c>
      <c r="Q626" s="415">
        <f t="shared" ref="Q626" si="775">SUBTOTAL(9,Q627:Q629)</f>
        <v>0</v>
      </c>
      <c r="R626" s="414">
        <f t="shared" ref="R626" si="776">SUBTOTAL(9,R627:R629)</f>
        <v>0</v>
      </c>
      <c r="S626" s="414">
        <f t="shared" ref="S626" si="777">SUBTOTAL(9,S627:S629)</f>
        <v>0</v>
      </c>
      <c r="T626" s="414">
        <f t="shared" ref="T626" si="778">SUBTOTAL(9,T627:T629)</f>
        <v>0</v>
      </c>
      <c r="U626" s="414">
        <f t="shared" ref="U626" si="779">SUBTOTAL(9,U627:U629)</f>
        <v>0</v>
      </c>
      <c r="V626" s="414">
        <f t="shared" ref="V626" si="780">SUBTOTAL(9,V627:V629)</f>
        <v>0</v>
      </c>
      <c r="W626" s="414">
        <f t="shared" ref="W626" si="781">SUBTOTAL(9,W627:W629)</f>
        <v>0</v>
      </c>
      <c r="X626" s="414">
        <f t="shared" ref="X626" si="782">SUBTOTAL(9,X627:X629)</f>
        <v>0</v>
      </c>
      <c r="Y626" s="414">
        <f t="shared" ref="Y626" si="783">SUBTOTAL(9,Y627:Y629)</f>
        <v>0</v>
      </c>
      <c r="Z626" s="414">
        <f t="shared" ref="Z626" si="784">SUBTOTAL(9,Z627:Z629)</f>
        <v>0</v>
      </c>
      <c r="AA626" s="414">
        <f t="shared" ref="AA626" si="785">SUBTOTAL(9,AA627:AA629)</f>
        <v>0</v>
      </c>
      <c r="AB626" s="424">
        <f t="shared" ref="AB626" si="786">SUBTOTAL(9,AB627:AB629)</f>
        <v>0</v>
      </c>
      <c r="AC626" s="407">
        <f t="shared" ref="AC626" si="787">SUBTOTAL(9,AC627:AC629)</f>
        <v>0</v>
      </c>
      <c r="AD626" s="996"/>
      <c r="AE626" s="997"/>
      <c r="AF626" s="998"/>
    </row>
    <row r="627" spans="1:32" ht="15" customHeight="1" x14ac:dyDescent="0.2">
      <c r="A627" s="232">
        <v>154</v>
      </c>
      <c r="B627" s="507"/>
      <c r="C627" s="267"/>
      <c r="D627" s="267"/>
      <c r="E627" s="483"/>
      <c r="F627" s="856" t="s">
        <v>122</v>
      </c>
      <c r="G627" s="857"/>
      <c r="H627" s="857"/>
      <c r="I627" s="857"/>
      <c r="J627" s="857"/>
      <c r="K627" s="857"/>
      <c r="L627" s="858"/>
      <c r="M627" s="441">
        <f>'2. FTNC CAN'!M627+'3. FTNC USD'!M627+'4. FTNC EUR'!M627+'5. FTNC GBP'!M627+'6. FTNC Autres (inclus)'!M627</f>
        <v>0</v>
      </c>
      <c r="N627" s="446">
        <f>'2. FTNC CAN'!N627+'3. FTNC USD'!N627+'4. FTNC EUR'!N627+'5. FTNC GBP'!N627+'6. FTNC Autres (inclus)'!N627</f>
        <v>0</v>
      </c>
      <c r="O627" s="443">
        <f>'2. FTNC CAN'!O627+'3. FTNC USD'!O627+'4. FTNC EUR'!O627+'5. FTNC GBP'!O627+'6. FTNC Autres (inclus)'!O627</f>
        <v>0</v>
      </c>
      <c r="P627" s="443">
        <f>'2. FTNC CAN'!P627+'3. FTNC USD'!P627+'4. FTNC EUR'!P627+'5. FTNC GBP'!P627+'6. FTNC Autres (inclus)'!P627</f>
        <v>0</v>
      </c>
      <c r="Q627" s="445">
        <f>'2. FTNC CAN'!Q627+'3. FTNC USD'!Q627+'4. FTNC EUR'!Q627+'5. FTNC GBP'!Q627+'6. FTNC Autres (inclus)'!Q627</f>
        <v>0</v>
      </c>
      <c r="R627" s="443">
        <f>'2. FTNC CAN'!R627+'3. FTNC USD'!R627+'4. FTNC EUR'!R627+'5. FTNC GBP'!R627+'6. FTNC Autres (inclus)'!R627</f>
        <v>0</v>
      </c>
      <c r="S627" s="444">
        <f>'2. FTNC CAN'!S627+'3. FTNC USD'!S627+'4. FTNC EUR'!S627+'5. FTNC GBP'!S627+'6. FTNC Autres (inclus)'!S627</f>
        <v>0</v>
      </c>
      <c r="T627" s="443">
        <f>'2. FTNC CAN'!T627+'3. FTNC USD'!T627+'4. FTNC EUR'!T627+'5. FTNC GBP'!T627+'6. FTNC Autres (inclus)'!T627</f>
        <v>0</v>
      </c>
      <c r="U627" s="444">
        <f>'2. FTNC CAN'!U627+'3. FTNC USD'!U627+'4. FTNC EUR'!U627+'5. FTNC GBP'!U627+'6. FTNC Autres (inclus)'!U627</f>
        <v>0</v>
      </c>
      <c r="V627" s="443">
        <f>'2. FTNC CAN'!V627+'3. FTNC USD'!V627+'4. FTNC EUR'!V627+'5. FTNC GBP'!V627+'6. FTNC Autres (inclus)'!V627</f>
        <v>0</v>
      </c>
      <c r="W627" s="444">
        <f>'2. FTNC CAN'!W627+'3. FTNC USD'!W627+'4. FTNC EUR'!W627+'5. FTNC GBP'!W627+'6. FTNC Autres (inclus)'!W627</f>
        <v>0</v>
      </c>
      <c r="X627" s="443">
        <f>'2. FTNC CAN'!X627+'3. FTNC USD'!X627+'4. FTNC EUR'!X627+'5. FTNC GBP'!X627+'6. FTNC Autres (inclus)'!X627</f>
        <v>0</v>
      </c>
      <c r="Y627" s="444">
        <f>'2. FTNC CAN'!Y627+'3. FTNC USD'!Y627+'4. FTNC EUR'!Y627+'5. FTNC GBP'!Y627+'6. FTNC Autres (inclus)'!Y627</f>
        <v>0</v>
      </c>
      <c r="Z627" s="443">
        <f>'2. FTNC CAN'!Z627+'3. FTNC USD'!Z627+'4. FTNC EUR'!Z627+'5. FTNC GBP'!Z627+'6. FTNC Autres (inclus)'!Z627</f>
        <v>0</v>
      </c>
      <c r="AA627" s="444">
        <f>'2. FTNC CAN'!AA627+'3. FTNC USD'!AA627+'4. FTNC EUR'!AA627+'5. FTNC GBP'!AA627+'6. FTNC Autres (inclus)'!AA627</f>
        <v>0</v>
      </c>
      <c r="AB627" s="447">
        <f>'2. FTNC CAN'!AB627+'3. FTNC USD'!AB627+'4. FTNC EUR'!AB627+'5. FTNC GBP'!AB627+'6. FTNC Autres (inclus)'!AB627</f>
        <v>0</v>
      </c>
      <c r="AC627" s="441">
        <f>'2. FTNC CAN'!AC627+'3. FTNC USD'!AC627+'4. FTNC EUR'!AC627+'5. FTNC GBP'!AC627+'6. FTNC Autres (inclus)'!AC627</f>
        <v>0</v>
      </c>
      <c r="AD627" s="996"/>
      <c r="AE627" s="997"/>
      <c r="AF627" s="998"/>
    </row>
    <row r="628" spans="1:32" ht="15" customHeight="1" x14ac:dyDescent="0.2">
      <c r="A628" s="232">
        <v>155</v>
      </c>
      <c r="B628" s="507"/>
      <c r="C628" s="267"/>
      <c r="D628" s="267"/>
      <c r="E628" s="483"/>
      <c r="F628" s="915" t="s">
        <v>573</v>
      </c>
      <c r="G628" s="916"/>
      <c r="H628" s="916"/>
      <c r="I628" s="916"/>
      <c r="J628" s="916"/>
      <c r="K628" s="916"/>
      <c r="L628" s="917"/>
      <c r="M628" s="441">
        <f>'2. FTNC CAN'!M628+'3. FTNC USD'!M628+'4. FTNC EUR'!M628+'5. FTNC GBP'!M628+'6. FTNC Autres (inclus)'!M628</f>
        <v>0</v>
      </c>
      <c r="N628" s="446">
        <f>'2. FTNC CAN'!N628+'3. FTNC USD'!N628+'4. FTNC EUR'!N628+'5. FTNC GBP'!N628+'6. FTNC Autres (inclus)'!N628</f>
        <v>0</v>
      </c>
      <c r="O628" s="443">
        <f>'2. FTNC CAN'!O628+'3. FTNC USD'!O628+'4. FTNC EUR'!O628+'5. FTNC GBP'!O628+'6. FTNC Autres (inclus)'!O628</f>
        <v>0</v>
      </c>
      <c r="P628" s="443">
        <f>'2. FTNC CAN'!P628+'3. FTNC USD'!P628+'4. FTNC EUR'!P628+'5. FTNC GBP'!P628+'6. FTNC Autres (inclus)'!P628</f>
        <v>0</v>
      </c>
      <c r="Q628" s="445">
        <f>'2. FTNC CAN'!Q628+'3. FTNC USD'!Q628+'4. FTNC EUR'!Q628+'5. FTNC GBP'!Q628+'6. FTNC Autres (inclus)'!Q628</f>
        <v>0</v>
      </c>
      <c r="R628" s="443">
        <f>'2. FTNC CAN'!R628+'3. FTNC USD'!R628+'4. FTNC EUR'!R628+'5. FTNC GBP'!R628+'6. FTNC Autres (inclus)'!R628</f>
        <v>0</v>
      </c>
      <c r="S628" s="444">
        <f>'2. FTNC CAN'!S628+'3. FTNC USD'!S628+'4. FTNC EUR'!S628+'5. FTNC GBP'!S628+'6. FTNC Autres (inclus)'!S628</f>
        <v>0</v>
      </c>
      <c r="T628" s="443">
        <f>'2. FTNC CAN'!T628+'3. FTNC USD'!T628+'4. FTNC EUR'!T628+'5. FTNC GBP'!T628+'6. FTNC Autres (inclus)'!T628</f>
        <v>0</v>
      </c>
      <c r="U628" s="444">
        <f>'2. FTNC CAN'!U628+'3. FTNC USD'!U628+'4. FTNC EUR'!U628+'5. FTNC GBP'!U628+'6. FTNC Autres (inclus)'!U628</f>
        <v>0</v>
      </c>
      <c r="V628" s="443">
        <f>'2. FTNC CAN'!V628+'3. FTNC USD'!V628+'4. FTNC EUR'!V628+'5. FTNC GBP'!V628+'6. FTNC Autres (inclus)'!V628</f>
        <v>0</v>
      </c>
      <c r="W628" s="444">
        <f>'2. FTNC CAN'!W628+'3. FTNC USD'!W628+'4. FTNC EUR'!W628+'5. FTNC GBP'!W628+'6. FTNC Autres (inclus)'!W628</f>
        <v>0</v>
      </c>
      <c r="X628" s="443">
        <f>'2. FTNC CAN'!X628+'3. FTNC USD'!X628+'4. FTNC EUR'!X628+'5. FTNC GBP'!X628+'6. FTNC Autres (inclus)'!X628</f>
        <v>0</v>
      </c>
      <c r="Y628" s="444">
        <f>'2. FTNC CAN'!Y628+'3. FTNC USD'!Y628+'4. FTNC EUR'!Y628+'5. FTNC GBP'!Y628+'6. FTNC Autres (inclus)'!Y628</f>
        <v>0</v>
      </c>
      <c r="Z628" s="443">
        <f>'2. FTNC CAN'!Z628+'3. FTNC USD'!Z628+'4. FTNC EUR'!Z628+'5. FTNC GBP'!Z628+'6. FTNC Autres (inclus)'!Z628</f>
        <v>0</v>
      </c>
      <c r="AA628" s="444">
        <f>'2. FTNC CAN'!AA628+'3. FTNC USD'!AA628+'4. FTNC EUR'!AA628+'5. FTNC GBP'!AA628+'6. FTNC Autres (inclus)'!AA628</f>
        <v>0</v>
      </c>
      <c r="AB628" s="447">
        <f>'2. FTNC CAN'!AB628+'3. FTNC USD'!AB628+'4. FTNC EUR'!AB628+'5. FTNC GBP'!AB628+'6. FTNC Autres (inclus)'!AB628</f>
        <v>0</v>
      </c>
      <c r="AC628" s="441">
        <f>'2. FTNC CAN'!AC628+'3. FTNC USD'!AC628+'4. FTNC EUR'!AC628+'5. FTNC GBP'!AC628+'6. FTNC Autres (inclus)'!AC628</f>
        <v>0</v>
      </c>
      <c r="AD628" s="996"/>
      <c r="AE628" s="997"/>
      <c r="AF628" s="998"/>
    </row>
    <row r="629" spans="1:32" ht="27.75" customHeight="1" x14ac:dyDescent="0.2">
      <c r="A629" s="232">
        <v>156</v>
      </c>
      <c r="B629" s="507"/>
      <c r="C629" s="267"/>
      <c r="D629" s="267"/>
      <c r="E629" s="483"/>
      <c r="F629" s="859" t="s">
        <v>432</v>
      </c>
      <c r="G629" s="860"/>
      <c r="H629" s="860"/>
      <c r="I629" s="860"/>
      <c r="J629" s="860"/>
      <c r="K629" s="860"/>
      <c r="L629" s="861"/>
      <c r="M629" s="441">
        <f>'2. FTNC CAN'!M629+'3. FTNC USD'!M629+'4. FTNC EUR'!M629+'5. FTNC GBP'!M629+'6. FTNC Autres (inclus)'!M629</f>
        <v>0</v>
      </c>
      <c r="N629" s="446">
        <f>'2. FTNC CAN'!N629+'3. FTNC USD'!N629+'4. FTNC EUR'!N629+'5. FTNC GBP'!N629+'6. FTNC Autres (inclus)'!N629</f>
        <v>0</v>
      </c>
      <c r="O629" s="443">
        <f>'2. FTNC CAN'!O629+'3. FTNC USD'!O629+'4. FTNC EUR'!O629+'5. FTNC GBP'!O629+'6. FTNC Autres (inclus)'!O629</f>
        <v>0</v>
      </c>
      <c r="P629" s="443">
        <f>'2. FTNC CAN'!P629+'3. FTNC USD'!P629+'4. FTNC EUR'!P629+'5. FTNC GBP'!P629+'6. FTNC Autres (inclus)'!P629</f>
        <v>0</v>
      </c>
      <c r="Q629" s="445">
        <f>'2. FTNC CAN'!Q629+'3. FTNC USD'!Q629+'4. FTNC EUR'!Q629+'5. FTNC GBP'!Q629+'6. FTNC Autres (inclus)'!Q629</f>
        <v>0</v>
      </c>
      <c r="R629" s="443">
        <f>'2. FTNC CAN'!R629+'3. FTNC USD'!R629+'4. FTNC EUR'!R629+'5. FTNC GBP'!R629+'6. FTNC Autres (inclus)'!R629</f>
        <v>0</v>
      </c>
      <c r="S629" s="444">
        <f>'2. FTNC CAN'!S629+'3. FTNC USD'!S629+'4. FTNC EUR'!S629+'5. FTNC GBP'!S629+'6. FTNC Autres (inclus)'!S629</f>
        <v>0</v>
      </c>
      <c r="T629" s="443">
        <f>'2. FTNC CAN'!T629+'3. FTNC USD'!T629+'4. FTNC EUR'!T629+'5. FTNC GBP'!T629+'6. FTNC Autres (inclus)'!T629</f>
        <v>0</v>
      </c>
      <c r="U629" s="444">
        <f>'2. FTNC CAN'!U629+'3. FTNC USD'!U629+'4. FTNC EUR'!U629+'5. FTNC GBP'!U629+'6. FTNC Autres (inclus)'!U629</f>
        <v>0</v>
      </c>
      <c r="V629" s="443">
        <f>'2. FTNC CAN'!V629+'3. FTNC USD'!V629+'4. FTNC EUR'!V629+'5. FTNC GBP'!V629+'6. FTNC Autres (inclus)'!V629</f>
        <v>0</v>
      </c>
      <c r="W629" s="444">
        <f>'2. FTNC CAN'!W629+'3. FTNC USD'!W629+'4. FTNC EUR'!W629+'5. FTNC GBP'!W629+'6. FTNC Autres (inclus)'!W629</f>
        <v>0</v>
      </c>
      <c r="X629" s="443">
        <f>'2. FTNC CAN'!X629+'3. FTNC USD'!X629+'4. FTNC EUR'!X629+'5. FTNC GBP'!X629+'6. FTNC Autres (inclus)'!X629</f>
        <v>0</v>
      </c>
      <c r="Y629" s="444">
        <f>'2. FTNC CAN'!Y629+'3. FTNC USD'!Y629+'4. FTNC EUR'!Y629+'5. FTNC GBP'!Y629+'6. FTNC Autres (inclus)'!Y629</f>
        <v>0</v>
      </c>
      <c r="Z629" s="443">
        <f>'2. FTNC CAN'!Z629+'3. FTNC USD'!Z629+'4. FTNC EUR'!Z629+'5. FTNC GBP'!Z629+'6. FTNC Autres (inclus)'!Z629</f>
        <v>0</v>
      </c>
      <c r="AA629" s="444">
        <f>'2. FTNC CAN'!AA629+'3. FTNC USD'!AA629+'4. FTNC EUR'!AA629+'5. FTNC GBP'!AA629+'6. FTNC Autres (inclus)'!AA629</f>
        <v>0</v>
      </c>
      <c r="AB629" s="447">
        <f>'2. FTNC CAN'!AB629+'3. FTNC USD'!AB629+'4. FTNC EUR'!AB629+'5. FTNC GBP'!AB629+'6. FTNC Autres (inclus)'!AB629</f>
        <v>0</v>
      </c>
      <c r="AC629" s="441">
        <f>'2. FTNC CAN'!AC629+'3. FTNC USD'!AC629+'4. FTNC EUR'!AC629+'5. FTNC GBP'!AC629+'6. FTNC Autres (inclus)'!AC629</f>
        <v>0</v>
      </c>
      <c r="AD629" s="996"/>
      <c r="AE629" s="997"/>
      <c r="AF629" s="998"/>
    </row>
    <row r="630" spans="1:32" ht="15" customHeight="1" x14ac:dyDescent="0.2">
      <c r="A630" s="232">
        <v>157</v>
      </c>
      <c r="B630" s="507"/>
      <c r="C630" s="267"/>
      <c r="D630" s="267"/>
      <c r="E630" s="853" t="s">
        <v>546</v>
      </c>
      <c r="F630" s="854"/>
      <c r="G630" s="854"/>
      <c r="H630" s="854"/>
      <c r="I630" s="854"/>
      <c r="J630" s="854"/>
      <c r="K630" s="854"/>
      <c r="L630" s="855"/>
      <c r="M630" s="407">
        <f>SUBTOTAL(9,M631:M632)</f>
        <v>0</v>
      </c>
      <c r="N630" s="410">
        <f t="shared" ref="N630" si="788">SUBTOTAL(9,N631:N632)</f>
        <v>0</v>
      </c>
      <c r="O630" s="414">
        <f t="shared" ref="O630" si="789">SUBTOTAL(9,O631:O632)</f>
        <v>0</v>
      </c>
      <c r="P630" s="413">
        <f t="shared" ref="P630" si="790">SUBTOTAL(9,P631:P632)</f>
        <v>0</v>
      </c>
      <c r="Q630" s="415">
        <f t="shared" ref="Q630" si="791">SUBTOTAL(9,Q631:Q632)</f>
        <v>0</v>
      </c>
      <c r="R630" s="414">
        <f t="shared" ref="R630" si="792">SUBTOTAL(9,R631:R632)</f>
        <v>0</v>
      </c>
      <c r="S630" s="414">
        <f t="shared" ref="S630" si="793">SUBTOTAL(9,S631:S632)</f>
        <v>0</v>
      </c>
      <c r="T630" s="414">
        <f t="shared" ref="T630" si="794">SUBTOTAL(9,T631:T632)</f>
        <v>0</v>
      </c>
      <c r="U630" s="414">
        <f t="shared" ref="U630" si="795">SUBTOTAL(9,U631:U632)</f>
        <v>0</v>
      </c>
      <c r="V630" s="414">
        <f t="shared" ref="V630" si="796">SUBTOTAL(9,V631:V632)</f>
        <v>0</v>
      </c>
      <c r="W630" s="414">
        <f t="shared" ref="W630" si="797">SUBTOTAL(9,W631:W632)</f>
        <v>0</v>
      </c>
      <c r="X630" s="414">
        <f t="shared" ref="X630" si="798">SUBTOTAL(9,X631:X632)</f>
        <v>0</v>
      </c>
      <c r="Y630" s="414">
        <f t="shared" ref="Y630" si="799">SUBTOTAL(9,Y631:Y632)</f>
        <v>0</v>
      </c>
      <c r="Z630" s="414">
        <f t="shared" ref="Z630" si="800">SUBTOTAL(9,Z631:Z632)</f>
        <v>0</v>
      </c>
      <c r="AA630" s="414">
        <f t="shared" ref="AA630" si="801">SUBTOTAL(9,AA631:AA632)</f>
        <v>0</v>
      </c>
      <c r="AB630" s="424">
        <f t="shared" ref="AB630" si="802">SUBTOTAL(9,AB631:AB632)</f>
        <v>0</v>
      </c>
      <c r="AC630" s="407">
        <f t="shared" ref="AC630" si="803">SUBTOTAL(9,AC631:AC632)</f>
        <v>0</v>
      </c>
      <c r="AD630" s="996"/>
      <c r="AE630" s="997"/>
      <c r="AF630" s="998"/>
    </row>
    <row r="631" spans="1:32" ht="15" customHeight="1" x14ac:dyDescent="0.2">
      <c r="A631" s="232">
        <v>158</v>
      </c>
      <c r="B631" s="507"/>
      <c r="C631" s="267"/>
      <c r="D631" s="267"/>
      <c r="E631" s="483"/>
      <c r="F631" s="915" t="s">
        <v>547</v>
      </c>
      <c r="G631" s="916"/>
      <c r="H631" s="916"/>
      <c r="I631" s="916"/>
      <c r="J631" s="916"/>
      <c r="K631" s="916"/>
      <c r="L631" s="917"/>
      <c r="M631" s="441">
        <f>'2. FTNC CAN'!M631+'3. FTNC USD'!M631+'4. FTNC EUR'!M631+'5. FTNC GBP'!M631+'6. FTNC Autres (inclus)'!M631</f>
        <v>0</v>
      </c>
      <c r="N631" s="446">
        <f>'2. FTNC CAN'!N631+'3. FTNC USD'!N631+'4. FTNC EUR'!N631+'5. FTNC GBP'!N631+'6. FTNC Autres (inclus)'!N631</f>
        <v>0</v>
      </c>
      <c r="O631" s="443">
        <f>'2. FTNC CAN'!O631+'3. FTNC USD'!O631+'4. FTNC EUR'!O631+'5. FTNC GBP'!O631+'6. FTNC Autres (inclus)'!O631</f>
        <v>0</v>
      </c>
      <c r="P631" s="443">
        <f>'2. FTNC CAN'!P631+'3. FTNC USD'!P631+'4. FTNC EUR'!P631+'5. FTNC GBP'!P631+'6. FTNC Autres (inclus)'!P631</f>
        <v>0</v>
      </c>
      <c r="Q631" s="445">
        <f>'2. FTNC CAN'!Q631+'3. FTNC USD'!Q631+'4. FTNC EUR'!Q631+'5. FTNC GBP'!Q631+'6. FTNC Autres (inclus)'!Q631</f>
        <v>0</v>
      </c>
      <c r="R631" s="443">
        <f>'2. FTNC CAN'!R631+'3. FTNC USD'!R631+'4. FTNC EUR'!R631+'5. FTNC GBP'!R631+'6. FTNC Autres (inclus)'!R631</f>
        <v>0</v>
      </c>
      <c r="S631" s="444">
        <f>'2. FTNC CAN'!S631+'3. FTNC USD'!S631+'4. FTNC EUR'!S631+'5. FTNC GBP'!S631+'6. FTNC Autres (inclus)'!S631</f>
        <v>0</v>
      </c>
      <c r="T631" s="443">
        <f>'2. FTNC CAN'!T631+'3. FTNC USD'!T631+'4. FTNC EUR'!T631+'5. FTNC GBP'!T631+'6. FTNC Autres (inclus)'!T631</f>
        <v>0</v>
      </c>
      <c r="U631" s="444">
        <f>'2. FTNC CAN'!U631+'3. FTNC USD'!U631+'4. FTNC EUR'!U631+'5. FTNC GBP'!U631+'6. FTNC Autres (inclus)'!U631</f>
        <v>0</v>
      </c>
      <c r="V631" s="443">
        <f>'2. FTNC CAN'!V631+'3. FTNC USD'!V631+'4. FTNC EUR'!V631+'5. FTNC GBP'!V631+'6. FTNC Autres (inclus)'!V631</f>
        <v>0</v>
      </c>
      <c r="W631" s="444">
        <f>'2. FTNC CAN'!W631+'3. FTNC USD'!W631+'4. FTNC EUR'!W631+'5. FTNC GBP'!W631+'6. FTNC Autres (inclus)'!W631</f>
        <v>0</v>
      </c>
      <c r="X631" s="443">
        <f>'2. FTNC CAN'!X631+'3. FTNC USD'!X631+'4. FTNC EUR'!X631+'5. FTNC GBP'!X631+'6. FTNC Autres (inclus)'!X631</f>
        <v>0</v>
      </c>
      <c r="Y631" s="444">
        <f>'2. FTNC CAN'!Y631+'3. FTNC USD'!Y631+'4. FTNC EUR'!Y631+'5. FTNC GBP'!Y631+'6. FTNC Autres (inclus)'!Y631</f>
        <v>0</v>
      </c>
      <c r="Z631" s="443">
        <f>'2. FTNC CAN'!Z631+'3. FTNC USD'!Z631+'4. FTNC EUR'!Z631+'5. FTNC GBP'!Z631+'6. FTNC Autres (inclus)'!Z631</f>
        <v>0</v>
      </c>
      <c r="AA631" s="444">
        <f>'2. FTNC CAN'!AA631+'3. FTNC USD'!AA631+'4. FTNC EUR'!AA631+'5. FTNC GBP'!AA631+'6. FTNC Autres (inclus)'!AA631</f>
        <v>0</v>
      </c>
      <c r="AB631" s="447">
        <f>'2. FTNC CAN'!AB631+'3. FTNC USD'!AB631+'4. FTNC EUR'!AB631+'5. FTNC GBP'!AB631+'6. FTNC Autres (inclus)'!AB631</f>
        <v>0</v>
      </c>
      <c r="AC631" s="441">
        <f>'2. FTNC CAN'!AC631+'3. FTNC USD'!AC631+'4. FTNC EUR'!AC631+'5. FTNC GBP'!AC631+'6. FTNC Autres (inclus)'!AC631</f>
        <v>0</v>
      </c>
      <c r="AD631" s="996"/>
      <c r="AE631" s="997"/>
      <c r="AF631" s="998"/>
    </row>
    <row r="632" spans="1:32" ht="15" customHeight="1" x14ac:dyDescent="0.2">
      <c r="A632" s="232">
        <v>159</v>
      </c>
      <c r="B632" s="507"/>
      <c r="C632" s="267"/>
      <c r="D632" s="267"/>
      <c r="E632" s="483"/>
      <c r="F632" s="1013" t="s">
        <v>570</v>
      </c>
      <c r="G632" s="1014"/>
      <c r="H632" s="1014"/>
      <c r="I632" s="1014"/>
      <c r="J632" s="1014"/>
      <c r="K632" s="1014"/>
      <c r="L632" s="1029"/>
      <c r="M632" s="441">
        <f>'2. FTNC CAN'!M632+'3. FTNC USD'!M632+'4. FTNC EUR'!M632+'5. FTNC GBP'!M632+'6. FTNC Autres (inclus)'!M632</f>
        <v>0</v>
      </c>
      <c r="N632" s="446">
        <f>'2. FTNC CAN'!N632+'3. FTNC USD'!N632+'4. FTNC EUR'!N632+'5. FTNC GBP'!N632+'6. FTNC Autres (inclus)'!N632</f>
        <v>0</v>
      </c>
      <c r="O632" s="443">
        <f>'2. FTNC CAN'!O632+'3. FTNC USD'!O632+'4. FTNC EUR'!O632+'5. FTNC GBP'!O632+'6. FTNC Autres (inclus)'!O632</f>
        <v>0</v>
      </c>
      <c r="P632" s="443">
        <f>'2. FTNC CAN'!P632+'3. FTNC USD'!P632+'4. FTNC EUR'!P632+'5. FTNC GBP'!P632+'6. FTNC Autres (inclus)'!P632</f>
        <v>0</v>
      </c>
      <c r="Q632" s="445">
        <f>'2. FTNC CAN'!Q632+'3. FTNC USD'!Q632+'4. FTNC EUR'!Q632+'5. FTNC GBP'!Q632+'6. FTNC Autres (inclus)'!Q632</f>
        <v>0</v>
      </c>
      <c r="R632" s="443">
        <f>'2. FTNC CAN'!R632+'3. FTNC USD'!R632+'4. FTNC EUR'!R632+'5. FTNC GBP'!R632+'6. FTNC Autres (inclus)'!R632</f>
        <v>0</v>
      </c>
      <c r="S632" s="444">
        <f>'2. FTNC CAN'!S632+'3. FTNC USD'!S632+'4. FTNC EUR'!S632+'5. FTNC GBP'!S632+'6. FTNC Autres (inclus)'!S632</f>
        <v>0</v>
      </c>
      <c r="T632" s="443">
        <f>'2. FTNC CAN'!T632+'3. FTNC USD'!T632+'4. FTNC EUR'!T632+'5. FTNC GBP'!T632+'6. FTNC Autres (inclus)'!T632</f>
        <v>0</v>
      </c>
      <c r="U632" s="444">
        <f>'2. FTNC CAN'!U632+'3. FTNC USD'!U632+'4. FTNC EUR'!U632+'5. FTNC GBP'!U632+'6. FTNC Autres (inclus)'!U632</f>
        <v>0</v>
      </c>
      <c r="V632" s="443">
        <f>'2. FTNC CAN'!V632+'3. FTNC USD'!V632+'4. FTNC EUR'!V632+'5. FTNC GBP'!V632+'6. FTNC Autres (inclus)'!V632</f>
        <v>0</v>
      </c>
      <c r="W632" s="444">
        <f>'2. FTNC CAN'!W632+'3. FTNC USD'!W632+'4. FTNC EUR'!W632+'5. FTNC GBP'!W632+'6. FTNC Autres (inclus)'!W632</f>
        <v>0</v>
      </c>
      <c r="X632" s="443">
        <f>'2. FTNC CAN'!X632+'3. FTNC USD'!X632+'4. FTNC EUR'!X632+'5. FTNC GBP'!X632+'6. FTNC Autres (inclus)'!X632</f>
        <v>0</v>
      </c>
      <c r="Y632" s="444">
        <f>'2. FTNC CAN'!Y632+'3. FTNC USD'!Y632+'4. FTNC EUR'!Y632+'5. FTNC GBP'!Y632+'6. FTNC Autres (inclus)'!Y632</f>
        <v>0</v>
      </c>
      <c r="Z632" s="443">
        <f>'2. FTNC CAN'!Z632+'3. FTNC USD'!Z632+'4. FTNC EUR'!Z632+'5. FTNC GBP'!Z632+'6. FTNC Autres (inclus)'!Z632</f>
        <v>0</v>
      </c>
      <c r="AA632" s="444">
        <f>'2. FTNC CAN'!AA632+'3. FTNC USD'!AA632+'4. FTNC EUR'!AA632+'5. FTNC GBP'!AA632+'6. FTNC Autres (inclus)'!AA632</f>
        <v>0</v>
      </c>
      <c r="AB632" s="447">
        <f>'2. FTNC CAN'!AB632+'3. FTNC USD'!AB632+'4. FTNC EUR'!AB632+'5. FTNC GBP'!AB632+'6. FTNC Autres (inclus)'!AB632</f>
        <v>0</v>
      </c>
      <c r="AC632" s="441">
        <f>'2. FTNC CAN'!AC632+'3. FTNC USD'!AC632+'4. FTNC EUR'!AC632+'5. FTNC GBP'!AC632+'6. FTNC Autres (inclus)'!AC632</f>
        <v>0</v>
      </c>
      <c r="AD632" s="996"/>
      <c r="AE632" s="997"/>
      <c r="AF632" s="998"/>
    </row>
    <row r="633" spans="1:32" ht="15" customHeight="1" x14ac:dyDescent="0.2">
      <c r="A633" s="232">
        <v>160</v>
      </c>
      <c r="B633" s="507"/>
      <c r="C633" s="267"/>
      <c r="D633" s="267"/>
      <c r="E633" s="853" t="s">
        <v>548</v>
      </c>
      <c r="F633" s="854"/>
      <c r="G633" s="854"/>
      <c r="H633" s="854"/>
      <c r="I633" s="854"/>
      <c r="J633" s="854"/>
      <c r="K633" s="854"/>
      <c r="L633" s="855"/>
      <c r="M633" s="407">
        <f>SUBTOTAL(9,M634:M636)</f>
        <v>0</v>
      </c>
      <c r="N633" s="410">
        <f t="shared" ref="N633" si="804">SUBTOTAL(9,N634:N636)</f>
        <v>0</v>
      </c>
      <c r="O633" s="414">
        <f t="shared" ref="O633" si="805">SUBTOTAL(9,O634:O636)</f>
        <v>0</v>
      </c>
      <c r="P633" s="413">
        <f t="shared" ref="P633" si="806">SUBTOTAL(9,P634:P636)</f>
        <v>0</v>
      </c>
      <c r="Q633" s="415">
        <f t="shared" ref="Q633" si="807">SUBTOTAL(9,Q634:Q636)</f>
        <v>0</v>
      </c>
      <c r="R633" s="414">
        <f t="shared" ref="R633" si="808">SUBTOTAL(9,R634:R636)</f>
        <v>0</v>
      </c>
      <c r="S633" s="414">
        <f t="shared" ref="S633" si="809">SUBTOTAL(9,S634:S636)</f>
        <v>0</v>
      </c>
      <c r="T633" s="414">
        <f t="shared" ref="T633" si="810">SUBTOTAL(9,T634:T636)</f>
        <v>0</v>
      </c>
      <c r="U633" s="414">
        <f t="shared" ref="U633" si="811">SUBTOTAL(9,U634:U636)</f>
        <v>0</v>
      </c>
      <c r="V633" s="414">
        <f t="shared" ref="V633" si="812">SUBTOTAL(9,V634:V636)</f>
        <v>0</v>
      </c>
      <c r="W633" s="414">
        <f t="shared" ref="W633" si="813">SUBTOTAL(9,W634:W636)</f>
        <v>0</v>
      </c>
      <c r="X633" s="414">
        <f t="shared" ref="X633" si="814">SUBTOTAL(9,X634:X636)</f>
        <v>0</v>
      </c>
      <c r="Y633" s="414">
        <f t="shared" ref="Y633" si="815">SUBTOTAL(9,Y634:Y636)</f>
        <v>0</v>
      </c>
      <c r="Z633" s="414">
        <f t="shared" ref="Z633" si="816">SUBTOTAL(9,Z634:Z636)</f>
        <v>0</v>
      </c>
      <c r="AA633" s="414">
        <f t="shared" ref="AA633" si="817">SUBTOTAL(9,AA634:AA636)</f>
        <v>0</v>
      </c>
      <c r="AB633" s="424">
        <f t="shared" ref="AB633" si="818">SUBTOTAL(9,AB634:AB636)</f>
        <v>0</v>
      </c>
      <c r="AC633" s="407">
        <f t="shared" ref="AC633" si="819">SUBTOTAL(9,AC634:AC636)</f>
        <v>0</v>
      </c>
      <c r="AD633" s="996"/>
      <c r="AE633" s="997"/>
      <c r="AF633" s="998"/>
    </row>
    <row r="634" spans="1:32" ht="15" customHeight="1" x14ac:dyDescent="0.2">
      <c r="A634" s="232">
        <v>161</v>
      </c>
      <c r="B634" s="507"/>
      <c r="C634" s="267"/>
      <c r="D634" s="267"/>
      <c r="E634" s="483"/>
      <c r="F634" s="856" t="s">
        <v>549</v>
      </c>
      <c r="G634" s="857"/>
      <c r="H634" s="857"/>
      <c r="I634" s="857"/>
      <c r="J634" s="857"/>
      <c r="K634" s="857"/>
      <c r="L634" s="858"/>
      <c r="M634" s="441">
        <f>'2. FTNC CAN'!M634+'3. FTNC USD'!M634+'4. FTNC EUR'!M634+'5. FTNC GBP'!M634+'6. FTNC Autres (inclus)'!M634</f>
        <v>0</v>
      </c>
      <c r="N634" s="446">
        <f>'2. FTNC CAN'!N634+'3. FTNC USD'!N634+'4. FTNC EUR'!N634+'5. FTNC GBP'!N634+'6. FTNC Autres (inclus)'!N634</f>
        <v>0</v>
      </c>
      <c r="O634" s="443">
        <f>'2. FTNC CAN'!O634+'3. FTNC USD'!O634+'4. FTNC EUR'!O634+'5. FTNC GBP'!O634+'6. FTNC Autres (inclus)'!O634</f>
        <v>0</v>
      </c>
      <c r="P634" s="443">
        <f>'2. FTNC CAN'!P634+'3. FTNC USD'!P634+'4. FTNC EUR'!P634+'5. FTNC GBP'!P634+'6. FTNC Autres (inclus)'!P634</f>
        <v>0</v>
      </c>
      <c r="Q634" s="445">
        <f>'2. FTNC CAN'!Q634+'3. FTNC USD'!Q634+'4. FTNC EUR'!Q634+'5. FTNC GBP'!Q634+'6. FTNC Autres (inclus)'!Q634</f>
        <v>0</v>
      </c>
      <c r="R634" s="443">
        <f>'2. FTNC CAN'!R634+'3. FTNC USD'!R634+'4. FTNC EUR'!R634+'5. FTNC GBP'!R634+'6. FTNC Autres (inclus)'!R634</f>
        <v>0</v>
      </c>
      <c r="S634" s="444">
        <f>'2. FTNC CAN'!S634+'3. FTNC USD'!S634+'4. FTNC EUR'!S634+'5. FTNC GBP'!S634+'6. FTNC Autres (inclus)'!S634</f>
        <v>0</v>
      </c>
      <c r="T634" s="443">
        <f>'2. FTNC CAN'!T634+'3. FTNC USD'!T634+'4. FTNC EUR'!T634+'5. FTNC GBP'!T634+'6. FTNC Autres (inclus)'!T634</f>
        <v>0</v>
      </c>
      <c r="U634" s="444">
        <f>'2. FTNC CAN'!U634+'3. FTNC USD'!U634+'4. FTNC EUR'!U634+'5. FTNC GBP'!U634+'6. FTNC Autres (inclus)'!U634</f>
        <v>0</v>
      </c>
      <c r="V634" s="443">
        <f>'2. FTNC CAN'!V634+'3. FTNC USD'!V634+'4. FTNC EUR'!V634+'5. FTNC GBP'!V634+'6. FTNC Autres (inclus)'!V634</f>
        <v>0</v>
      </c>
      <c r="W634" s="444">
        <f>'2. FTNC CAN'!W634+'3. FTNC USD'!W634+'4. FTNC EUR'!W634+'5. FTNC GBP'!W634+'6. FTNC Autres (inclus)'!W634</f>
        <v>0</v>
      </c>
      <c r="X634" s="443">
        <f>'2. FTNC CAN'!X634+'3. FTNC USD'!X634+'4. FTNC EUR'!X634+'5. FTNC GBP'!X634+'6. FTNC Autres (inclus)'!X634</f>
        <v>0</v>
      </c>
      <c r="Y634" s="444">
        <f>'2. FTNC CAN'!Y634+'3. FTNC USD'!Y634+'4. FTNC EUR'!Y634+'5. FTNC GBP'!Y634+'6. FTNC Autres (inclus)'!Y634</f>
        <v>0</v>
      </c>
      <c r="Z634" s="443">
        <f>'2. FTNC CAN'!Z634+'3. FTNC USD'!Z634+'4. FTNC EUR'!Z634+'5. FTNC GBP'!Z634+'6. FTNC Autres (inclus)'!Z634</f>
        <v>0</v>
      </c>
      <c r="AA634" s="444">
        <f>'2. FTNC CAN'!AA634+'3. FTNC USD'!AA634+'4. FTNC EUR'!AA634+'5. FTNC GBP'!AA634+'6. FTNC Autres (inclus)'!AA634</f>
        <v>0</v>
      </c>
      <c r="AB634" s="447">
        <f>'2. FTNC CAN'!AB634+'3. FTNC USD'!AB634+'4. FTNC EUR'!AB634+'5. FTNC GBP'!AB634+'6. FTNC Autres (inclus)'!AB634</f>
        <v>0</v>
      </c>
      <c r="AC634" s="441">
        <f>'2. FTNC CAN'!AC634+'3. FTNC USD'!AC634+'4. FTNC EUR'!AC634+'5. FTNC GBP'!AC634+'6. FTNC Autres (inclus)'!AC634</f>
        <v>0</v>
      </c>
      <c r="AD634" s="996"/>
      <c r="AE634" s="997"/>
      <c r="AF634" s="998"/>
    </row>
    <row r="635" spans="1:32" ht="15" x14ac:dyDescent="0.2">
      <c r="A635" s="232">
        <v>162</v>
      </c>
      <c r="B635" s="507"/>
      <c r="C635" s="475"/>
      <c r="D635" s="475"/>
      <c r="E635" s="475"/>
      <c r="F635" s="915" t="s">
        <v>574</v>
      </c>
      <c r="G635" s="916"/>
      <c r="H635" s="916"/>
      <c r="I635" s="916"/>
      <c r="J635" s="916"/>
      <c r="K635" s="916"/>
      <c r="L635" s="917"/>
      <c r="M635" s="441">
        <f>'2. FTNC CAN'!M635+'3. FTNC USD'!M635+'4. FTNC EUR'!M635+'5. FTNC GBP'!M635+'6. FTNC Autres (inclus)'!M635</f>
        <v>0</v>
      </c>
      <c r="N635" s="446">
        <f>'2. FTNC CAN'!N635+'3. FTNC USD'!N635+'4. FTNC EUR'!N635+'5. FTNC GBP'!N635+'6. FTNC Autres (inclus)'!N635</f>
        <v>0</v>
      </c>
      <c r="O635" s="443">
        <f>'2. FTNC CAN'!O635+'3. FTNC USD'!O635+'4. FTNC EUR'!O635+'5. FTNC GBP'!O635+'6. FTNC Autres (inclus)'!O635</f>
        <v>0</v>
      </c>
      <c r="P635" s="443">
        <f>'2. FTNC CAN'!P635+'3. FTNC USD'!P635+'4. FTNC EUR'!P635+'5. FTNC GBP'!P635+'6. FTNC Autres (inclus)'!P635</f>
        <v>0</v>
      </c>
      <c r="Q635" s="445">
        <f>'2. FTNC CAN'!Q635+'3. FTNC USD'!Q635+'4. FTNC EUR'!Q635+'5. FTNC GBP'!Q635+'6. FTNC Autres (inclus)'!Q635</f>
        <v>0</v>
      </c>
      <c r="R635" s="443">
        <f>'2. FTNC CAN'!R635+'3. FTNC USD'!R635+'4. FTNC EUR'!R635+'5. FTNC GBP'!R635+'6. FTNC Autres (inclus)'!R635</f>
        <v>0</v>
      </c>
      <c r="S635" s="444">
        <f>'2. FTNC CAN'!S635+'3. FTNC USD'!S635+'4. FTNC EUR'!S635+'5. FTNC GBP'!S635+'6. FTNC Autres (inclus)'!S635</f>
        <v>0</v>
      </c>
      <c r="T635" s="443">
        <f>'2. FTNC CAN'!T635+'3. FTNC USD'!T635+'4. FTNC EUR'!T635+'5. FTNC GBP'!T635+'6. FTNC Autres (inclus)'!T635</f>
        <v>0</v>
      </c>
      <c r="U635" s="444">
        <f>'2. FTNC CAN'!U635+'3. FTNC USD'!U635+'4. FTNC EUR'!U635+'5. FTNC GBP'!U635+'6. FTNC Autres (inclus)'!U635</f>
        <v>0</v>
      </c>
      <c r="V635" s="443">
        <f>'2. FTNC CAN'!V635+'3. FTNC USD'!V635+'4. FTNC EUR'!V635+'5. FTNC GBP'!V635+'6. FTNC Autres (inclus)'!V635</f>
        <v>0</v>
      </c>
      <c r="W635" s="444">
        <f>'2. FTNC CAN'!W635+'3. FTNC USD'!W635+'4. FTNC EUR'!W635+'5. FTNC GBP'!W635+'6. FTNC Autres (inclus)'!W635</f>
        <v>0</v>
      </c>
      <c r="X635" s="443">
        <f>'2. FTNC CAN'!X635+'3. FTNC USD'!X635+'4. FTNC EUR'!X635+'5. FTNC GBP'!X635+'6. FTNC Autres (inclus)'!X635</f>
        <v>0</v>
      </c>
      <c r="Y635" s="444">
        <f>'2. FTNC CAN'!Y635+'3. FTNC USD'!Y635+'4. FTNC EUR'!Y635+'5. FTNC GBP'!Y635+'6. FTNC Autres (inclus)'!Y635</f>
        <v>0</v>
      </c>
      <c r="Z635" s="443">
        <f>'2. FTNC CAN'!Z635+'3. FTNC USD'!Z635+'4. FTNC EUR'!Z635+'5. FTNC GBP'!Z635+'6. FTNC Autres (inclus)'!Z635</f>
        <v>0</v>
      </c>
      <c r="AA635" s="444">
        <f>'2. FTNC CAN'!AA635+'3. FTNC USD'!AA635+'4. FTNC EUR'!AA635+'5. FTNC GBP'!AA635+'6. FTNC Autres (inclus)'!AA635</f>
        <v>0</v>
      </c>
      <c r="AB635" s="447">
        <f>'2. FTNC CAN'!AB635+'3. FTNC USD'!AB635+'4. FTNC EUR'!AB635+'5. FTNC GBP'!AB635+'6. FTNC Autres (inclus)'!AB635</f>
        <v>0</v>
      </c>
      <c r="AC635" s="441">
        <f>'2. FTNC CAN'!AC635+'3. FTNC USD'!AC635+'4. FTNC EUR'!AC635+'5. FTNC GBP'!AC635+'6. FTNC Autres (inclus)'!AC635</f>
        <v>0</v>
      </c>
      <c r="AD635" s="996"/>
      <c r="AE635" s="997"/>
      <c r="AF635" s="998"/>
    </row>
    <row r="636" spans="1:32" ht="27.75" customHeight="1" x14ac:dyDescent="0.2">
      <c r="A636" s="232">
        <v>163</v>
      </c>
      <c r="B636" s="476"/>
      <c r="C636" s="497"/>
      <c r="D636" s="497"/>
      <c r="E636" s="497"/>
      <c r="F636" s="915" t="s">
        <v>566</v>
      </c>
      <c r="G636" s="916"/>
      <c r="H636" s="916"/>
      <c r="I636" s="916"/>
      <c r="J636" s="916"/>
      <c r="K636" s="916"/>
      <c r="L636" s="917"/>
      <c r="M636" s="441">
        <f>'2. FTNC CAN'!M636+'3. FTNC USD'!M636+'4. FTNC EUR'!M636+'5. FTNC GBP'!M636+'6. FTNC Autres (inclus)'!M636</f>
        <v>0</v>
      </c>
      <c r="N636" s="446">
        <f>'2. FTNC CAN'!N636+'3. FTNC USD'!N636+'4. FTNC EUR'!N636+'5. FTNC GBP'!N636+'6. FTNC Autres (inclus)'!N636</f>
        <v>0</v>
      </c>
      <c r="O636" s="443">
        <f>'2. FTNC CAN'!O636+'3. FTNC USD'!O636+'4. FTNC EUR'!O636+'5. FTNC GBP'!O636+'6. FTNC Autres (inclus)'!O636</f>
        <v>0</v>
      </c>
      <c r="P636" s="443">
        <f>'2. FTNC CAN'!P636+'3. FTNC USD'!P636+'4. FTNC EUR'!P636+'5. FTNC GBP'!P636+'6. FTNC Autres (inclus)'!P636</f>
        <v>0</v>
      </c>
      <c r="Q636" s="445">
        <f>'2. FTNC CAN'!Q636+'3. FTNC USD'!Q636+'4. FTNC EUR'!Q636+'5. FTNC GBP'!Q636+'6. FTNC Autres (inclus)'!Q636</f>
        <v>0</v>
      </c>
      <c r="R636" s="443">
        <f>'2. FTNC CAN'!R636+'3. FTNC USD'!R636+'4. FTNC EUR'!R636+'5. FTNC GBP'!R636+'6. FTNC Autres (inclus)'!R636</f>
        <v>0</v>
      </c>
      <c r="S636" s="444">
        <f>'2. FTNC CAN'!S636+'3. FTNC USD'!S636+'4. FTNC EUR'!S636+'5. FTNC GBP'!S636+'6. FTNC Autres (inclus)'!S636</f>
        <v>0</v>
      </c>
      <c r="T636" s="443">
        <f>'2. FTNC CAN'!T636+'3. FTNC USD'!T636+'4. FTNC EUR'!T636+'5. FTNC GBP'!T636+'6. FTNC Autres (inclus)'!T636</f>
        <v>0</v>
      </c>
      <c r="U636" s="444">
        <f>'2. FTNC CAN'!U636+'3. FTNC USD'!U636+'4. FTNC EUR'!U636+'5. FTNC GBP'!U636+'6. FTNC Autres (inclus)'!U636</f>
        <v>0</v>
      </c>
      <c r="V636" s="443">
        <f>'2. FTNC CAN'!V636+'3. FTNC USD'!V636+'4. FTNC EUR'!V636+'5. FTNC GBP'!V636+'6. FTNC Autres (inclus)'!V636</f>
        <v>0</v>
      </c>
      <c r="W636" s="444">
        <f>'2. FTNC CAN'!W636+'3. FTNC USD'!W636+'4. FTNC EUR'!W636+'5. FTNC GBP'!W636+'6. FTNC Autres (inclus)'!W636</f>
        <v>0</v>
      </c>
      <c r="X636" s="443">
        <f>'2. FTNC CAN'!X636+'3. FTNC USD'!X636+'4. FTNC EUR'!X636+'5. FTNC GBP'!X636+'6. FTNC Autres (inclus)'!X636</f>
        <v>0</v>
      </c>
      <c r="Y636" s="444">
        <f>'2. FTNC CAN'!Y636+'3. FTNC USD'!Y636+'4. FTNC EUR'!Y636+'5. FTNC GBP'!Y636+'6. FTNC Autres (inclus)'!Y636</f>
        <v>0</v>
      </c>
      <c r="Z636" s="443">
        <f>'2. FTNC CAN'!Z636+'3. FTNC USD'!Z636+'4. FTNC EUR'!Z636+'5. FTNC GBP'!Z636+'6. FTNC Autres (inclus)'!Z636</f>
        <v>0</v>
      </c>
      <c r="AA636" s="444">
        <f>'2. FTNC CAN'!AA636+'3. FTNC USD'!AA636+'4. FTNC EUR'!AA636+'5. FTNC GBP'!AA636+'6. FTNC Autres (inclus)'!AA636</f>
        <v>0</v>
      </c>
      <c r="AB636" s="447">
        <f>'2. FTNC CAN'!AB636+'3. FTNC USD'!AB636+'4. FTNC EUR'!AB636+'5. FTNC GBP'!AB636+'6. FTNC Autres (inclus)'!AB636</f>
        <v>0</v>
      </c>
      <c r="AC636" s="441">
        <f>'2. FTNC CAN'!AC636+'3. FTNC USD'!AC636+'4. FTNC EUR'!AC636+'5. FTNC GBP'!AC636+'6. FTNC Autres (inclus)'!AC636</f>
        <v>0</v>
      </c>
      <c r="AD636" s="996"/>
      <c r="AE636" s="997"/>
      <c r="AF636" s="998"/>
    </row>
    <row r="637" spans="1:32" ht="14.25" customHeight="1" x14ac:dyDescent="0.2">
      <c r="A637" s="232">
        <v>164</v>
      </c>
      <c r="B637" s="509"/>
      <c r="C637" s="274"/>
      <c r="D637" s="1030" t="s">
        <v>23</v>
      </c>
      <c r="E637" s="1031"/>
      <c r="F637" s="1031"/>
      <c r="G637" s="1031"/>
      <c r="H637" s="1031"/>
      <c r="I637" s="1031"/>
      <c r="J637" s="1031"/>
      <c r="K637" s="1031"/>
      <c r="L637" s="1031"/>
      <c r="M637" s="1032"/>
      <c r="N637" s="1032"/>
      <c r="O637" s="1032"/>
      <c r="P637" s="1032"/>
      <c r="Q637" s="1032"/>
      <c r="R637" s="1032"/>
      <c r="S637" s="1032"/>
      <c r="T637" s="1032"/>
      <c r="U637" s="1032"/>
      <c r="V637" s="1032"/>
      <c r="W637" s="1032"/>
      <c r="X637" s="1032"/>
      <c r="Y637" s="1032"/>
      <c r="Z637" s="1032"/>
      <c r="AA637" s="1032"/>
      <c r="AB637" s="1032"/>
      <c r="AC637" s="1032"/>
      <c r="AD637" s="1032"/>
      <c r="AE637" s="1032"/>
      <c r="AF637" s="1033"/>
    </row>
    <row r="638" spans="1:32" ht="15" x14ac:dyDescent="0.2">
      <c r="A638" s="232">
        <v>165</v>
      </c>
      <c r="B638" s="507"/>
      <c r="C638" s="475"/>
      <c r="D638" s="475"/>
      <c r="E638" s="853" t="s">
        <v>126</v>
      </c>
      <c r="F638" s="854"/>
      <c r="G638" s="854"/>
      <c r="H638" s="854"/>
      <c r="I638" s="854"/>
      <c r="J638" s="854"/>
      <c r="K638" s="854"/>
      <c r="L638" s="855"/>
      <c r="M638" s="407">
        <f>SUBTOTAL(9,M639:M640)</f>
        <v>0</v>
      </c>
      <c r="N638" s="410">
        <f t="shared" ref="N638" si="820">SUBTOTAL(9,N639:N640)</f>
        <v>0</v>
      </c>
      <c r="O638" s="414">
        <f t="shared" ref="O638" si="821">SUBTOTAL(9,O639:O640)</f>
        <v>0</v>
      </c>
      <c r="P638" s="413">
        <f t="shared" ref="P638" si="822">SUBTOTAL(9,P639:P640)</f>
        <v>0</v>
      </c>
      <c r="Q638" s="415">
        <f t="shared" ref="Q638" si="823">SUBTOTAL(9,Q639:Q640)</f>
        <v>0</v>
      </c>
      <c r="R638" s="414">
        <f t="shared" ref="R638" si="824">SUBTOTAL(9,R639:R640)</f>
        <v>0</v>
      </c>
      <c r="S638" s="414">
        <f t="shared" ref="S638" si="825">SUBTOTAL(9,S639:S640)</f>
        <v>0</v>
      </c>
      <c r="T638" s="414">
        <f t="shared" ref="T638" si="826">SUBTOTAL(9,T639:T640)</f>
        <v>0</v>
      </c>
      <c r="U638" s="414">
        <f t="shared" ref="U638" si="827">SUBTOTAL(9,U639:U640)</f>
        <v>0</v>
      </c>
      <c r="V638" s="414">
        <f t="shared" ref="V638" si="828">SUBTOTAL(9,V639:V640)</f>
        <v>0</v>
      </c>
      <c r="W638" s="414">
        <f t="shared" ref="W638" si="829">SUBTOTAL(9,W639:W640)</f>
        <v>0</v>
      </c>
      <c r="X638" s="414">
        <f t="shared" ref="X638" si="830">SUBTOTAL(9,X639:X640)</f>
        <v>0</v>
      </c>
      <c r="Y638" s="414">
        <f t="shared" ref="Y638" si="831">SUBTOTAL(9,Y639:Y640)</f>
        <v>0</v>
      </c>
      <c r="Z638" s="414">
        <f t="shared" ref="Z638" si="832">SUBTOTAL(9,Z639:Z640)</f>
        <v>0</v>
      </c>
      <c r="AA638" s="414">
        <f t="shared" ref="AA638" si="833">SUBTOTAL(9,AA639:AA640)</f>
        <v>0</v>
      </c>
      <c r="AB638" s="424">
        <f t="shared" ref="AB638" si="834">SUBTOTAL(9,AB639:AB640)</f>
        <v>0</v>
      </c>
      <c r="AC638" s="407">
        <f t="shared" ref="AC638" si="835">SUBTOTAL(9,AC639:AC640)</f>
        <v>0</v>
      </c>
      <c r="AD638" s="996"/>
      <c r="AE638" s="997"/>
      <c r="AF638" s="998"/>
    </row>
    <row r="639" spans="1:32" ht="15" x14ac:dyDescent="0.2">
      <c r="A639" s="232">
        <v>166</v>
      </c>
      <c r="B639" s="507"/>
      <c r="C639" s="475"/>
      <c r="D639" s="475"/>
      <c r="E639" s="475"/>
      <c r="F639" s="856" t="s">
        <v>127</v>
      </c>
      <c r="G639" s="857"/>
      <c r="H639" s="857"/>
      <c r="I639" s="857"/>
      <c r="J639" s="857"/>
      <c r="K639" s="857"/>
      <c r="L639" s="858"/>
      <c r="M639" s="441">
        <f>'2. FTNC CAN'!M639+'3. FTNC USD'!M639+'4. FTNC EUR'!M639+'5. FTNC GBP'!M639+'6. FTNC Autres (inclus)'!M639</f>
        <v>0</v>
      </c>
      <c r="N639" s="446">
        <f>'2. FTNC CAN'!N639+'3. FTNC USD'!N639+'4. FTNC EUR'!N639+'5. FTNC GBP'!N639+'6. FTNC Autres (inclus)'!N639</f>
        <v>0</v>
      </c>
      <c r="O639" s="443">
        <f>'2. FTNC CAN'!O639+'3. FTNC USD'!O639+'4. FTNC EUR'!O639+'5. FTNC GBP'!O639+'6. FTNC Autres (inclus)'!O639</f>
        <v>0</v>
      </c>
      <c r="P639" s="443">
        <f>'2. FTNC CAN'!P639+'3. FTNC USD'!P639+'4. FTNC EUR'!P639+'5. FTNC GBP'!P639+'6. FTNC Autres (inclus)'!P639</f>
        <v>0</v>
      </c>
      <c r="Q639" s="445">
        <f>'2. FTNC CAN'!Q639+'3. FTNC USD'!Q639+'4. FTNC EUR'!Q639+'5. FTNC GBP'!Q639+'6. FTNC Autres (inclus)'!Q639</f>
        <v>0</v>
      </c>
      <c r="R639" s="443">
        <f>'2. FTNC CAN'!R639+'3. FTNC USD'!R639+'4. FTNC EUR'!R639+'5. FTNC GBP'!R639+'6. FTNC Autres (inclus)'!R639</f>
        <v>0</v>
      </c>
      <c r="S639" s="444">
        <f>'2. FTNC CAN'!S639+'3. FTNC USD'!S639+'4. FTNC EUR'!S639+'5. FTNC GBP'!S639+'6. FTNC Autres (inclus)'!S639</f>
        <v>0</v>
      </c>
      <c r="T639" s="443">
        <f>'2. FTNC CAN'!T639+'3. FTNC USD'!T639+'4. FTNC EUR'!T639+'5. FTNC GBP'!T639+'6. FTNC Autres (inclus)'!T639</f>
        <v>0</v>
      </c>
      <c r="U639" s="444">
        <f>'2. FTNC CAN'!U639+'3. FTNC USD'!U639+'4. FTNC EUR'!U639+'5. FTNC GBP'!U639+'6. FTNC Autres (inclus)'!U639</f>
        <v>0</v>
      </c>
      <c r="V639" s="443">
        <f>'2. FTNC CAN'!V639+'3. FTNC USD'!V639+'4. FTNC EUR'!V639+'5. FTNC GBP'!V639+'6. FTNC Autres (inclus)'!V639</f>
        <v>0</v>
      </c>
      <c r="W639" s="444">
        <f>'2. FTNC CAN'!W639+'3. FTNC USD'!W639+'4. FTNC EUR'!W639+'5. FTNC GBP'!W639+'6. FTNC Autres (inclus)'!W639</f>
        <v>0</v>
      </c>
      <c r="X639" s="443">
        <f>'2. FTNC CAN'!X639+'3. FTNC USD'!X639+'4. FTNC EUR'!X639+'5. FTNC GBP'!X639+'6. FTNC Autres (inclus)'!X639</f>
        <v>0</v>
      </c>
      <c r="Y639" s="444">
        <f>'2. FTNC CAN'!Y639+'3. FTNC USD'!Y639+'4. FTNC EUR'!Y639+'5. FTNC GBP'!Y639+'6. FTNC Autres (inclus)'!Y639</f>
        <v>0</v>
      </c>
      <c r="Z639" s="443">
        <f>'2. FTNC CAN'!Z639+'3. FTNC USD'!Z639+'4. FTNC EUR'!Z639+'5. FTNC GBP'!Z639+'6. FTNC Autres (inclus)'!Z639</f>
        <v>0</v>
      </c>
      <c r="AA639" s="444">
        <f>'2. FTNC CAN'!AA639+'3. FTNC USD'!AA639+'4. FTNC EUR'!AA639+'5. FTNC GBP'!AA639+'6. FTNC Autres (inclus)'!AA639</f>
        <v>0</v>
      </c>
      <c r="AB639" s="447">
        <f>'2. FTNC CAN'!AB639+'3. FTNC USD'!AB639+'4. FTNC EUR'!AB639+'5. FTNC GBP'!AB639+'6. FTNC Autres (inclus)'!AB639</f>
        <v>0</v>
      </c>
      <c r="AC639" s="441">
        <f>'2. FTNC CAN'!AC639+'3. FTNC USD'!AC639+'4. FTNC EUR'!AC639+'5. FTNC GBP'!AC639+'6. FTNC Autres (inclus)'!AC639</f>
        <v>0</v>
      </c>
      <c r="AD639" s="996"/>
      <c r="AE639" s="997"/>
      <c r="AF639" s="998"/>
    </row>
    <row r="640" spans="1:32" ht="15" x14ac:dyDescent="0.2">
      <c r="A640" s="232">
        <v>167</v>
      </c>
      <c r="B640" s="507"/>
      <c r="C640" s="475"/>
      <c r="D640" s="475"/>
      <c r="E640" s="475"/>
      <c r="F640" s="859" t="s">
        <v>128</v>
      </c>
      <c r="G640" s="860"/>
      <c r="H640" s="860"/>
      <c r="I640" s="860"/>
      <c r="J640" s="860"/>
      <c r="K640" s="860"/>
      <c r="L640" s="861"/>
      <c r="M640" s="441">
        <f>'2. FTNC CAN'!M640+'3. FTNC USD'!M640+'4. FTNC EUR'!M640+'5. FTNC GBP'!M640+'6. FTNC Autres (inclus)'!M640</f>
        <v>0</v>
      </c>
      <c r="N640" s="446">
        <f>'2. FTNC CAN'!N640+'3. FTNC USD'!N640+'4. FTNC EUR'!N640+'5. FTNC GBP'!N640+'6. FTNC Autres (inclus)'!N640</f>
        <v>0</v>
      </c>
      <c r="O640" s="443">
        <f>'2. FTNC CAN'!O640+'3. FTNC USD'!O640+'4. FTNC EUR'!O640+'5. FTNC GBP'!O640+'6. FTNC Autres (inclus)'!O640</f>
        <v>0</v>
      </c>
      <c r="P640" s="443">
        <f>'2. FTNC CAN'!P640+'3. FTNC USD'!P640+'4. FTNC EUR'!P640+'5. FTNC GBP'!P640+'6. FTNC Autres (inclus)'!P640</f>
        <v>0</v>
      </c>
      <c r="Q640" s="445">
        <f>'2. FTNC CAN'!Q640+'3. FTNC USD'!Q640+'4. FTNC EUR'!Q640+'5. FTNC GBP'!Q640+'6. FTNC Autres (inclus)'!Q640</f>
        <v>0</v>
      </c>
      <c r="R640" s="443">
        <f>'2. FTNC CAN'!R640+'3. FTNC USD'!R640+'4. FTNC EUR'!R640+'5. FTNC GBP'!R640+'6. FTNC Autres (inclus)'!R640</f>
        <v>0</v>
      </c>
      <c r="S640" s="444">
        <f>'2. FTNC CAN'!S640+'3. FTNC USD'!S640+'4. FTNC EUR'!S640+'5. FTNC GBP'!S640+'6. FTNC Autres (inclus)'!S640</f>
        <v>0</v>
      </c>
      <c r="T640" s="443">
        <f>'2. FTNC CAN'!T640+'3. FTNC USD'!T640+'4. FTNC EUR'!T640+'5. FTNC GBP'!T640+'6. FTNC Autres (inclus)'!T640</f>
        <v>0</v>
      </c>
      <c r="U640" s="444">
        <f>'2. FTNC CAN'!U640+'3. FTNC USD'!U640+'4. FTNC EUR'!U640+'5. FTNC GBP'!U640+'6. FTNC Autres (inclus)'!U640</f>
        <v>0</v>
      </c>
      <c r="V640" s="443">
        <f>'2. FTNC CAN'!V640+'3. FTNC USD'!V640+'4. FTNC EUR'!V640+'5. FTNC GBP'!V640+'6. FTNC Autres (inclus)'!V640</f>
        <v>0</v>
      </c>
      <c r="W640" s="444">
        <f>'2. FTNC CAN'!W640+'3. FTNC USD'!W640+'4. FTNC EUR'!W640+'5. FTNC GBP'!W640+'6. FTNC Autres (inclus)'!W640</f>
        <v>0</v>
      </c>
      <c r="X640" s="443">
        <f>'2. FTNC CAN'!X640+'3. FTNC USD'!X640+'4. FTNC EUR'!X640+'5. FTNC GBP'!X640+'6. FTNC Autres (inclus)'!X640</f>
        <v>0</v>
      </c>
      <c r="Y640" s="444">
        <f>'2. FTNC CAN'!Y640+'3. FTNC USD'!Y640+'4. FTNC EUR'!Y640+'5. FTNC GBP'!Y640+'6. FTNC Autres (inclus)'!Y640</f>
        <v>0</v>
      </c>
      <c r="Z640" s="443">
        <f>'2. FTNC CAN'!Z640+'3. FTNC USD'!Z640+'4. FTNC EUR'!Z640+'5. FTNC GBP'!Z640+'6. FTNC Autres (inclus)'!Z640</f>
        <v>0</v>
      </c>
      <c r="AA640" s="444">
        <f>'2. FTNC CAN'!AA640+'3. FTNC USD'!AA640+'4. FTNC EUR'!AA640+'5. FTNC GBP'!AA640+'6. FTNC Autres (inclus)'!AA640</f>
        <v>0</v>
      </c>
      <c r="AB640" s="447">
        <f>'2. FTNC CAN'!AB640+'3. FTNC USD'!AB640+'4. FTNC EUR'!AB640+'5. FTNC GBP'!AB640+'6. FTNC Autres (inclus)'!AB640</f>
        <v>0</v>
      </c>
      <c r="AC640" s="441">
        <f>'2. FTNC CAN'!AC640+'3. FTNC USD'!AC640+'4. FTNC EUR'!AC640+'5. FTNC GBP'!AC640+'6. FTNC Autres (inclus)'!AC640</f>
        <v>0</v>
      </c>
      <c r="AD640" s="996"/>
      <c r="AE640" s="997"/>
      <c r="AF640" s="998"/>
    </row>
    <row r="641" spans="1:32" ht="15" x14ac:dyDescent="0.2">
      <c r="A641" s="232">
        <v>168</v>
      </c>
      <c r="B641" s="507"/>
      <c r="C641" s="475"/>
      <c r="D641" s="475"/>
      <c r="E641" s="853" t="s">
        <v>129</v>
      </c>
      <c r="F641" s="854"/>
      <c r="G641" s="854"/>
      <c r="H641" s="854"/>
      <c r="I641" s="854"/>
      <c r="J641" s="854"/>
      <c r="K641" s="854"/>
      <c r="L641" s="855"/>
      <c r="M641" s="407">
        <f>SUBTOTAL(9,M642:M643)</f>
        <v>0</v>
      </c>
      <c r="N641" s="410">
        <f t="shared" ref="N641" si="836">SUBTOTAL(9,N642:N643)</f>
        <v>0</v>
      </c>
      <c r="O641" s="414">
        <f t="shared" ref="O641" si="837">SUBTOTAL(9,O642:O643)</f>
        <v>0</v>
      </c>
      <c r="P641" s="413">
        <f t="shared" ref="P641" si="838">SUBTOTAL(9,P642:P643)</f>
        <v>0</v>
      </c>
      <c r="Q641" s="415">
        <f t="shared" ref="Q641" si="839">SUBTOTAL(9,Q642:Q643)</f>
        <v>0</v>
      </c>
      <c r="R641" s="414">
        <f t="shared" ref="R641" si="840">SUBTOTAL(9,R642:R643)</f>
        <v>0</v>
      </c>
      <c r="S641" s="414">
        <f t="shared" ref="S641" si="841">SUBTOTAL(9,S642:S643)</f>
        <v>0</v>
      </c>
      <c r="T641" s="414">
        <f t="shared" ref="T641" si="842">SUBTOTAL(9,T642:T643)</f>
        <v>0</v>
      </c>
      <c r="U641" s="414">
        <f t="shared" ref="U641" si="843">SUBTOTAL(9,U642:U643)</f>
        <v>0</v>
      </c>
      <c r="V641" s="414">
        <f t="shared" ref="V641" si="844">SUBTOTAL(9,V642:V643)</f>
        <v>0</v>
      </c>
      <c r="W641" s="414">
        <f t="shared" ref="W641" si="845">SUBTOTAL(9,W642:W643)</f>
        <v>0</v>
      </c>
      <c r="X641" s="414">
        <f t="shared" ref="X641" si="846">SUBTOTAL(9,X642:X643)</f>
        <v>0</v>
      </c>
      <c r="Y641" s="414">
        <f t="shared" ref="Y641" si="847">SUBTOTAL(9,Y642:Y643)</f>
        <v>0</v>
      </c>
      <c r="Z641" s="414">
        <f t="shared" ref="Z641" si="848">SUBTOTAL(9,Z642:Z643)</f>
        <v>0</v>
      </c>
      <c r="AA641" s="414">
        <f t="shared" ref="AA641" si="849">SUBTOTAL(9,AA642:AA643)</f>
        <v>0</v>
      </c>
      <c r="AB641" s="424">
        <f t="shared" ref="AB641" si="850">SUBTOTAL(9,AB642:AB643)</f>
        <v>0</v>
      </c>
      <c r="AC641" s="407">
        <f t="shared" ref="AC641" si="851">SUBTOTAL(9,AC642:AC643)</f>
        <v>0</v>
      </c>
      <c r="AD641" s="996"/>
      <c r="AE641" s="997"/>
      <c r="AF641" s="998"/>
    </row>
    <row r="642" spans="1:32" ht="15" x14ac:dyDescent="0.2">
      <c r="A642" s="232">
        <v>169</v>
      </c>
      <c r="B642" s="507"/>
      <c r="C642" s="475"/>
      <c r="D642" s="475"/>
      <c r="E642" s="475"/>
      <c r="F642" s="856" t="s">
        <v>130</v>
      </c>
      <c r="G642" s="857"/>
      <c r="H642" s="857"/>
      <c r="I642" s="857"/>
      <c r="J642" s="857"/>
      <c r="K642" s="857"/>
      <c r="L642" s="858"/>
      <c r="M642" s="441">
        <f>'2. FTNC CAN'!M642+'3. FTNC USD'!M642+'4. FTNC EUR'!M642+'5. FTNC GBP'!M642+'6. FTNC Autres (inclus)'!M642</f>
        <v>0</v>
      </c>
      <c r="N642" s="446">
        <f>'2. FTNC CAN'!N642+'3. FTNC USD'!N642+'4. FTNC EUR'!N642+'5. FTNC GBP'!N642+'6. FTNC Autres (inclus)'!N642</f>
        <v>0</v>
      </c>
      <c r="O642" s="443">
        <f>'2. FTNC CAN'!O642+'3. FTNC USD'!O642+'4. FTNC EUR'!O642+'5. FTNC GBP'!O642+'6. FTNC Autres (inclus)'!O642</f>
        <v>0</v>
      </c>
      <c r="P642" s="443">
        <f>'2. FTNC CAN'!P642+'3. FTNC USD'!P642+'4. FTNC EUR'!P642+'5. FTNC GBP'!P642+'6. FTNC Autres (inclus)'!P642</f>
        <v>0</v>
      </c>
      <c r="Q642" s="445">
        <f>'2. FTNC CAN'!Q642+'3. FTNC USD'!Q642+'4. FTNC EUR'!Q642+'5. FTNC GBP'!Q642+'6. FTNC Autres (inclus)'!Q642</f>
        <v>0</v>
      </c>
      <c r="R642" s="443">
        <f>'2. FTNC CAN'!R642+'3. FTNC USD'!R642+'4. FTNC EUR'!R642+'5. FTNC GBP'!R642+'6. FTNC Autres (inclus)'!R642</f>
        <v>0</v>
      </c>
      <c r="S642" s="444">
        <f>'2. FTNC CAN'!S642+'3. FTNC USD'!S642+'4. FTNC EUR'!S642+'5. FTNC GBP'!S642+'6. FTNC Autres (inclus)'!S642</f>
        <v>0</v>
      </c>
      <c r="T642" s="443">
        <f>'2. FTNC CAN'!T642+'3. FTNC USD'!T642+'4. FTNC EUR'!T642+'5. FTNC GBP'!T642+'6. FTNC Autres (inclus)'!T642</f>
        <v>0</v>
      </c>
      <c r="U642" s="444">
        <f>'2. FTNC CAN'!U642+'3. FTNC USD'!U642+'4. FTNC EUR'!U642+'5. FTNC GBP'!U642+'6. FTNC Autres (inclus)'!U642</f>
        <v>0</v>
      </c>
      <c r="V642" s="443">
        <f>'2. FTNC CAN'!V642+'3. FTNC USD'!V642+'4. FTNC EUR'!V642+'5. FTNC GBP'!V642+'6. FTNC Autres (inclus)'!V642</f>
        <v>0</v>
      </c>
      <c r="W642" s="444">
        <f>'2. FTNC CAN'!W642+'3. FTNC USD'!W642+'4. FTNC EUR'!W642+'5. FTNC GBP'!W642+'6. FTNC Autres (inclus)'!W642</f>
        <v>0</v>
      </c>
      <c r="X642" s="443">
        <f>'2. FTNC CAN'!X642+'3. FTNC USD'!X642+'4. FTNC EUR'!X642+'5. FTNC GBP'!X642+'6. FTNC Autres (inclus)'!X642</f>
        <v>0</v>
      </c>
      <c r="Y642" s="444">
        <f>'2. FTNC CAN'!Y642+'3. FTNC USD'!Y642+'4. FTNC EUR'!Y642+'5. FTNC GBP'!Y642+'6. FTNC Autres (inclus)'!Y642</f>
        <v>0</v>
      </c>
      <c r="Z642" s="443">
        <f>'2. FTNC CAN'!Z642+'3. FTNC USD'!Z642+'4. FTNC EUR'!Z642+'5. FTNC GBP'!Z642+'6. FTNC Autres (inclus)'!Z642</f>
        <v>0</v>
      </c>
      <c r="AA642" s="444">
        <f>'2. FTNC CAN'!AA642+'3. FTNC USD'!AA642+'4. FTNC EUR'!AA642+'5. FTNC GBP'!AA642+'6. FTNC Autres (inclus)'!AA642</f>
        <v>0</v>
      </c>
      <c r="AB642" s="447">
        <f>'2. FTNC CAN'!AB642+'3. FTNC USD'!AB642+'4. FTNC EUR'!AB642+'5. FTNC GBP'!AB642+'6. FTNC Autres (inclus)'!AB642</f>
        <v>0</v>
      </c>
      <c r="AC642" s="441">
        <f>'2. FTNC CAN'!AC642+'3. FTNC USD'!AC642+'4. FTNC EUR'!AC642+'5. FTNC GBP'!AC642+'6. FTNC Autres (inclus)'!AC642</f>
        <v>0</v>
      </c>
      <c r="AD642" s="996"/>
      <c r="AE642" s="997"/>
      <c r="AF642" s="998"/>
    </row>
    <row r="643" spans="1:32" ht="15" x14ac:dyDescent="0.2">
      <c r="A643" s="232">
        <v>170</v>
      </c>
      <c r="B643" s="507"/>
      <c r="C643" s="475"/>
      <c r="D643" s="475"/>
      <c r="E643" s="475"/>
      <c r="F643" s="859" t="s">
        <v>131</v>
      </c>
      <c r="G643" s="860"/>
      <c r="H643" s="860"/>
      <c r="I643" s="860"/>
      <c r="J643" s="860"/>
      <c r="K643" s="860"/>
      <c r="L643" s="861"/>
      <c r="M643" s="441">
        <f>'2. FTNC CAN'!M643+'3. FTNC USD'!M643+'4. FTNC EUR'!M643+'5. FTNC GBP'!M643+'6. FTNC Autres (inclus)'!M643</f>
        <v>0</v>
      </c>
      <c r="N643" s="446">
        <f>'2. FTNC CAN'!N643+'3. FTNC USD'!N643+'4. FTNC EUR'!N643+'5. FTNC GBP'!N643+'6. FTNC Autres (inclus)'!N643</f>
        <v>0</v>
      </c>
      <c r="O643" s="443">
        <f>'2. FTNC CAN'!O643+'3. FTNC USD'!O643+'4. FTNC EUR'!O643+'5. FTNC GBP'!O643+'6. FTNC Autres (inclus)'!O643</f>
        <v>0</v>
      </c>
      <c r="P643" s="443">
        <f>'2. FTNC CAN'!P643+'3. FTNC USD'!P643+'4. FTNC EUR'!P643+'5. FTNC GBP'!P643+'6. FTNC Autres (inclus)'!P643</f>
        <v>0</v>
      </c>
      <c r="Q643" s="445">
        <f>'2. FTNC CAN'!Q643+'3. FTNC USD'!Q643+'4. FTNC EUR'!Q643+'5. FTNC GBP'!Q643+'6. FTNC Autres (inclus)'!Q643</f>
        <v>0</v>
      </c>
      <c r="R643" s="443">
        <f>'2. FTNC CAN'!R643+'3. FTNC USD'!R643+'4. FTNC EUR'!R643+'5. FTNC GBP'!R643+'6. FTNC Autres (inclus)'!R643</f>
        <v>0</v>
      </c>
      <c r="S643" s="444">
        <f>'2. FTNC CAN'!S643+'3. FTNC USD'!S643+'4. FTNC EUR'!S643+'5. FTNC GBP'!S643+'6. FTNC Autres (inclus)'!S643</f>
        <v>0</v>
      </c>
      <c r="T643" s="443">
        <f>'2. FTNC CAN'!T643+'3. FTNC USD'!T643+'4. FTNC EUR'!T643+'5. FTNC GBP'!T643+'6. FTNC Autres (inclus)'!T643</f>
        <v>0</v>
      </c>
      <c r="U643" s="444">
        <f>'2. FTNC CAN'!U643+'3. FTNC USD'!U643+'4. FTNC EUR'!U643+'5. FTNC GBP'!U643+'6. FTNC Autres (inclus)'!U643</f>
        <v>0</v>
      </c>
      <c r="V643" s="443">
        <f>'2. FTNC CAN'!V643+'3. FTNC USD'!V643+'4. FTNC EUR'!V643+'5. FTNC GBP'!V643+'6. FTNC Autres (inclus)'!V643</f>
        <v>0</v>
      </c>
      <c r="W643" s="444">
        <f>'2. FTNC CAN'!W643+'3. FTNC USD'!W643+'4. FTNC EUR'!W643+'5. FTNC GBP'!W643+'6. FTNC Autres (inclus)'!W643</f>
        <v>0</v>
      </c>
      <c r="X643" s="443">
        <f>'2. FTNC CAN'!X643+'3. FTNC USD'!X643+'4. FTNC EUR'!X643+'5. FTNC GBP'!X643+'6. FTNC Autres (inclus)'!X643</f>
        <v>0</v>
      </c>
      <c r="Y643" s="444">
        <f>'2. FTNC CAN'!Y643+'3. FTNC USD'!Y643+'4. FTNC EUR'!Y643+'5. FTNC GBP'!Y643+'6. FTNC Autres (inclus)'!Y643</f>
        <v>0</v>
      </c>
      <c r="Z643" s="443">
        <f>'2. FTNC CAN'!Z643+'3. FTNC USD'!Z643+'4. FTNC EUR'!Z643+'5. FTNC GBP'!Z643+'6. FTNC Autres (inclus)'!Z643</f>
        <v>0</v>
      </c>
      <c r="AA643" s="444">
        <f>'2. FTNC CAN'!AA643+'3. FTNC USD'!AA643+'4. FTNC EUR'!AA643+'5. FTNC GBP'!AA643+'6. FTNC Autres (inclus)'!AA643</f>
        <v>0</v>
      </c>
      <c r="AB643" s="447">
        <f>'2. FTNC CAN'!AB643+'3. FTNC USD'!AB643+'4. FTNC EUR'!AB643+'5. FTNC GBP'!AB643+'6. FTNC Autres (inclus)'!AB643</f>
        <v>0</v>
      </c>
      <c r="AC643" s="441">
        <f>'2. FTNC CAN'!AC643+'3. FTNC USD'!AC643+'4. FTNC EUR'!AC643+'5. FTNC GBP'!AC643+'6. FTNC Autres (inclus)'!AC643</f>
        <v>0</v>
      </c>
      <c r="AD643" s="996"/>
      <c r="AE643" s="997"/>
      <c r="AF643" s="998"/>
    </row>
    <row r="644" spans="1:32" ht="15" x14ac:dyDescent="0.2">
      <c r="A644" s="232">
        <v>171</v>
      </c>
      <c r="B644" s="507"/>
      <c r="C644" s="475"/>
      <c r="D644" s="475"/>
      <c r="E644" s="853" t="s">
        <v>132</v>
      </c>
      <c r="F644" s="854"/>
      <c r="G644" s="854"/>
      <c r="H644" s="854"/>
      <c r="I644" s="854"/>
      <c r="J644" s="854"/>
      <c r="K644" s="854"/>
      <c r="L644" s="855"/>
      <c r="M644" s="407">
        <f>SUBTOTAL(9,M645:M646)</f>
        <v>0</v>
      </c>
      <c r="N644" s="410">
        <f t="shared" ref="N644" si="852">SUBTOTAL(9,N645:N646)</f>
        <v>0</v>
      </c>
      <c r="O644" s="414">
        <f t="shared" ref="O644" si="853">SUBTOTAL(9,O645:O646)</f>
        <v>0</v>
      </c>
      <c r="P644" s="413">
        <f t="shared" ref="P644" si="854">SUBTOTAL(9,P645:P646)</f>
        <v>0</v>
      </c>
      <c r="Q644" s="415">
        <f t="shared" ref="Q644" si="855">SUBTOTAL(9,Q645:Q646)</f>
        <v>0</v>
      </c>
      <c r="R644" s="414">
        <f t="shared" ref="R644" si="856">SUBTOTAL(9,R645:R646)</f>
        <v>0</v>
      </c>
      <c r="S644" s="414">
        <f t="shared" ref="S644" si="857">SUBTOTAL(9,S645:S646)</f>
        <v>0</v>
      </c>
      <c r="T644" s="414">
        <f t="shared" ref="T644" si="858">SUBTOTAL(9,T645:T646)</f>
        <v>0</v>
      </c>
      <c r="U644" s="414">
        <f t="shared" ref="U644" si="859">SUBTOTAL(9,U645:U646)</f>
        <v>0</v>
      </c>
      <c r="V644" s="414">
        <f t="shared" ref="V644" si="860">SUBTOTAL(9,V645:V646)</f>
        <v>0</v>
      </c>
      <c r="W644" s="414">
        <f t="shared" ref="W644" si="861">SUBTOTAL(9,W645:W646)</f>
        <v>0</v>
      </c>
      <c r="X644" s="414">
        <f t="shared" ref="X644" si="862">SUBTOTAL(9,X645:X646)</f>
        <v>0</v>
      </c>
      <c r="Y644" s="414">
        <f t="shared" ref="Y644" si="863">SUBTOTAL(9,Y645:Y646)</f>
        <v>0</v>
      </c>
      <c r="Z644" s="414">
        <f t="shared" ref="Z644" si="864">SUBTOTAL(9,Z645:Z646)</f>
        <v>0</v>
      </c>
      <c r="AA644" s="414">
        <f t="shared" ref="AA644" si="865">SUBTOTAL(9,AA645:AA646)</f>
        <v>0</v>
      </c>
      <c r="AB644" s="424">
        <f t="shared" ref="AB644" si="866">SUBTOTAL(9,AB645:AB646)</f>
        <v>0</v>
      </c>
      <c r="AC644" s="407">
        <f t="shared" ref="AC644" si="867">SUBTOTAL(9,AC645:AC646)</f>
        <v>0</v>
      </c>
      <c r="AD644" s="996"/>
      <c r="AE644" s="997"/>
      <c r="AF644" s="998"/>
    </row>
    <row r="645" spans="1:32" ht="15" x14ac:dyDescent="0.2">
      <c r="A645" s="232">
        <v>172</v>
      </c>
      <c r="B645" s="507"/>
      <c r="C645" s="475"/>
      <c r="D645" s="475"/>
      <c r="E645" s="475"/>
      <c r="F645" s="856" t="s">
        <v>133</v>
      </c>
      <c r="G645" s="857"/>
      <c r="H645" s="857"/>
      <c r="I645" s="857"/>
      <c r="J645" s="857"/>
      <c r="K645" s="857"/>
      <c r="L645" s="858"/>
      <c r="M645" s="441">
        <f>'2. FTNC CAN'!M645+'3. FTNC USD'!M645+'4. FTNC EUR'!M645+'5. FTNC GBP'!M645+'6. FTNC Autres (inclus)'!M645</f>
        <v>0</v>
      </c>
      <c r="N645" s="446">
        <f>'2. FTNC CAN'!N645+'3. FTNC USD'!N645+'4. FTNC EUR'!N645+'5. FTNC GBP'!N645+'6. FTNC Autres (inclus)'!N645</f>
        <v>0</v>
      </c>
      <c r="O645" s="443">
        <f>'2. FTNC CAN'!O645+'3. FTNC USD'!O645+'4. FTNC EUR'!O645+'5. FTNC GBP'!O645+'6. FTNC Autres (inclus)'!O645</f>
        <v>0</v>
      </c>
      <c r="P645" s="443">
        <f>'2. FTNC CAN'!P645+'3. FTNC USD'!P645+'4. FTNC EUR'!P645+'5. FTNC GBP'!P645+'6. FTNC Autres (inclus)'!P645</f>
        <v>0</v>
      </c>
      <c r="Q645" s="445">
        <f>'2. FTNC CAN'!Q645+'3. FTNC USD'!Q645+'4. FTNC EUR'!Q645+'5. FTNC GBP'!Q645+'6. FTNC Autres (inclus)'!Q645</f>
        <v>0</v>
      </c>
      <c r="R645" s="443">
        <f>'2. FTNC CAN'!R645+'3. FTNC USD'!R645+'4. FTNC EUR'!R645+'5. FTNC GBP'!R645+'6. FTNC Autres (inclus)'!R645</f>
        <v>0</v>
      </c>
      <c r="S645" s="444">
        <f>'2. FTNC CAN'!S645+'3. FTNC USD'!S645+'4. FTNC EUR'!S645+'5. FTNC GBP'!S645+'6. FTNC Autres (inclus)'!S645</f>
        <v>0</v>
      </c>
      <c r="T645" s="443">
        <f>'2. FTNC CAN'!T645+'3. FTNC USD'!T645+'4. FTNC EUR'!T645+'5. FTNC GBP'!T645+'6. FTNC Autres (inclus)'!T645</f>
        <v>0</v>
      </c>
      <c r="U645" s="444">
        <f>'2. FTNC CAN'!U645+'3. FTNC USD'!U645+'4. FTNC EUR'!U645+'5. FTNC GBP'!U645+'6. FTNC Autres (inclus)'!U645</f>
        <v>0</v>
      </c>
      <c r="V645" s="443">
        <f>'2. FTNC CAN'!V645+'3. FTNC USD'!V645+'4. FTNC EUR'!V645+'5. FTNC GBP'!V645+'6. FTNC Autres (inclus)'!V645</f>
        <v>0</v>
      </c>
      <c r="W645" s="444">
        <f>'2. FTNC CAN'!W645+'3. FTNC USD'!W645+'4. FTNC EUR'!W645+'5. FTNC GBP'!W645+'6. FTNC Autres (inclus)'!W645</f>
        <v>0</v>
      </c>
      <c r="X645" s="443">
        <f>'2. FTNC CAN'!X645+'3. FTNC USD'!X645+'4. FTNC EUR'!X645+'5. FTNC GBP'!X645+'6. FTNC Autres (inclus)'!X645</f>
        <v>0</v>
      </c>
      <c r="Y645" s="444">
        <f>'2. FTNC CAN'!Y645+'3. FTNC USD'!Y645+'4. FTNC EUR'!Y645+'5. FTNC GBP'!Y645+'6. FTNC Autres (inclus)'!Y645</f>
        <v>0</v>
      </c>
      <c r="Z645" s="443">
        <f>'2. FTNC CAN'!Z645+'3. FTNC USD'!Z645+'4. FTNC EUR'!Z645+'5. FTNC GBP'!Z645+'6. FTNC Autres (inclus)'!Z645</f>
        <v>0</v>
      </c>
      <c r="AA645" s="444">
        <f>'2. FTNC CAN'!AA645+'3. FTNC USD'!AA645+'4. FTNC EUR'!AA645+'5. FTNC GBP'!AA645+'6. FTNC Autres (inclus)'!AA645</f>
        <v>0</v>
      </c>
      <c r="AB645" s="447">
        <f>'2. FTNC CAN'!AB645+'3. FTNC USD'!AB645+'4. FTNC EUR'!AB645+'5. FTNC GBP'!AB645+'6. FTNC Autres (inclus)'!AB645</f>
        <v>0</v>
      </c>
      <c r="AC645" s="441">
        <f>'2. FTNC CAN'!AC645+'3. FTNC USD'!AC645+'4. FTNC EUR'!AC645+'5. FTNC GBP'!AC645+'6. FTNC Autres (inclus)'!AC645</f>
        <v>0</v>
      </c>
      <c r="AD645" s="996"/>
      <c r="AE645" s="997"/>
      <c r="AF645" s="998"/>
    </row>
    <row r="646" spans="1:32" ht="15" x14ac:dyDescent="0.2">
      <c r="A646" s="232">
        <v>173</v>
      </c>
      <c r="B646" s="507"/>
      <c r="C646" s="475"/>
      <c r="D646" s="475"/>
      <c r="E646" s="475"/>
      <c r="F646" s="859" t="s">
        <v>134</v>
      </c>
      <c r="G646" s="860"/>
      <c r="H646" s="860"/>
      <c r="I646" s="860"/>
      <c r="J646" s="860"/>
      <c r="K646" s="860"/>
      <c r="L646" s="861"/>
      <c r="M646" s="441">
        <f>'2. FTNC CAN'!M646+'3. FTNC USD'!M646+'4. FTNC EUR'!M646+'5. FTNC GBP'!M646+'6. FTNC Autres (inclus)'!M646</f>
        <v>0</v>
      </c>
      <c r="N646" s="446">
        <f>'2. FTNC CAN'!N646+'3. FTNC USD'!N646+'4. FTNC EUR'!N646+'5. FTNC GBP'!N646+'6. FTNC Autres (inclus)'!N646</f>
        <v>0</v>
      </c>
      <c r="O646" s="443">
        <f>'2. FTNC CAN'!O646+'3. FTNC USD'!O646+'4. FTNC EUR'!O646+'5. FTNC GBP'!O646+'6. FTNC Autres (inclus)'!O646</f>
        <v>0</v>
      </c>
      <c r="P646" s="443">
        <f>'2. FTNC CAN'!P646+'3. FTNC USD'!P646+'4. FTNC EUR'!P646+'5. FTNC GBP'!P646+'6. FTNC Autres (inclus)'!P646</f>
        <v>0</v>
      </c>
      <c r="Q646" s="445">
        <f>'2. FTNC CAN'!Q646+'3. FTNC USD'!Q646+'4. FTNC EUR'!Q646+'5. FTNC GBP'!Q646+'6. FTNC Autres (inclus)'!Q646</f>
        <v>0</v>
      </c>
      <c r="R646" s="443">
        <f>'2. FTNC CAN'!R646+'3. FTNC USD'!R646+'4. FTNC EUR'!R646+'5. FTNC GBP'!R646+'6. FTNC Autres (inclus)'!R646</f>
        <v>0</v>
      </c>
      <c r="S646" s="444">
        <f>'2. FTNC CAN'!S646+'3. FTNC USD'!S646+'4. FTNC EUR'!S646+'5. FTNC GBP'!S646+'6. FTNC Autres (inclus)'!S646</f>
        <v>0</v>
      </c>
      <c r="T646" s="443">
        <f>'2. FTNC CAN'!T646+'3. FTNC USD'!T646+'4. FTNC EUR'!T646+'5. FTNC GBP'!T646+'6. FTNC Autres (inclus)'!T646</f>
        <v>0</v>
      </c>
      <c r="U646" s="444">
        <f>'2. FTNC CAN'!U646+'3. FTNC USD'!U646+'4. FTNC EUR'!U646+'5. FTNC GBP'!U646+'6. FTNC Autres (inclus)'!U646</f>
        <v>0</v>
      </c>
      <c r="V646" s="443">
        <f>'2. FTNC CAN'!V646+'3. FTNC USD'!V646+'4. FTNC EUR'!V646+'5. FTNC GBP'!V646+'6. FTNC Autres (inclus)'!V646</f>
        <v>0</v>
      </c>
      <c r="W646" s="444">
        <f>'2. FTNC CAN'!W646+'3. FTNC USD'!W646+'4. FTNC EUR'!W646+'5. FTNC GBP'!W646+'6. FTNC Autres (inclus)'!W646</f>
        <v>0</v>
      </c>
      <c r="X646" s="443">
        <f>'2. FTNC CAN'!X646+'3. FTNC USD'!X646+'4. FTNC EUR'!X646+'5. FTNC GBP'!X646+'6. FTNC Autres (inclus)'!X646</f>
        <v>0</v>
      </c>
      <c r="Y646" s="444">
        <f>'2. FTNC CAN'!Y646+'3. FTNC USD'!Y646+'4. FTNC EUR'!Y646+'5. FTNC GBP'!Y646+'6. FTNC Autres (inclus)'!Y646</f>
        <v>0</v>
      </c>
      <c r="Z646" s="443">
        <f>'2. FTNC CAN'!Z646+'3. FTNC USD'!Z646+'4. FTNC EUR'!Z646+'5. FTNC GBP'!Z646+'6. FTNC Autres (inclus)'!Z646</f>
        <v>0</v>
      </c>
      <c r="AA646" s="444">
        <f>'2. FTNC CAN'!AA646+'3. FTNC USD'!AA646+'4. FTNC EUR'!AA646+'5. FTNC GBP'!AA646+'6. FTNC Autres (inclus)'!AA646</f>
        <v>0</v>
      </c>
      <c r="AB646" s="447">
        <f>'2. FTNC CAN'!AB646+'3. FTNC USD'!AB646+'4. FTNC EUR'!AB646+'5. FTNC GBP'!AB646+'6. FTNC Autres (inclus)'!AB646</f>
        <v>0</v>
      </c>
      <c r="AC646" s="441">
        <f>'2. FTNC CAN'!AC646+'3. FTNC USD'!AC646+'4. FTNC EUR'!AC646+'5. FTNC GBP'!AC646+'6. FTNC Autres (inclus)'!AC646</f>
        <v>0</v>
      </c>
      <c r="AD646" s="996"/>
      <c r="AE646" s="997"/>
      <c r="AF646" s="998"/>
    </row>
    <row r="647" spans="1:32" ht="15" x14ac:dyDescent="0.2">
      <c r="A647" s="232">
        <v>174</v>
      </c>
      <c r="B647" s="507"/>
      <c r="C647" s="475"/>
      <c r="D647" s="475"/>
      <c r="E647" s="853" t="s">
        <v>135</v>
      </c>
      <c r="F647" s="854"/>
      <c r="G647" s="854"/>
      <c r="H647" s="854"/>
      <c r="I647" s="854"/>
      <c r="J647" s="854"/>
      <c r="K647" s="854"/>
      <c r="L647" s="855"/>
      <c r="M647" s="407">
        <f>SUBTOTAL(9,M648:M649)</f>
        <v>0</v>
      </c>
      <c r="N647" s="410">
        <f t="shared" ref="N647" si="868">SUBTOTAL(9,N648:N649)</f>
        <v>0</v>
      </c>
      <c r="O647" s="414">
        <f t="shared" ref="O647" si="869">SUBTOTAL(9,O648:O649)</f>
        <v>0</v>
      </c>
      <c r="P647" s="413">
        <f t="shared" ref="P647" si="870">SUBTOTAL(9,P648:P649)</f>
        <v>0</v>
      </c>
      <c r="Q647" s="415">
        <f t="shared" ref="Q647" si="871">SUBTOTAL(9,Q648:Q649)</f>
        <v>0</v>
      </c>
      <c r="R647" s="414">
        <f t="shared" ref="R647" si="872">SUBTOTAL(9,R648:R649)</f>
        <v>0</v>
      </c>
      <c r="S647" s="414">
        <f t="shared" ref="S647" si="873">SUBTOTAL(9,S648:S649)</f>
        <v>0</v>
      </c>
      <c r="T647" s="414">
        <f t="shared" ref="T647" si="874">SUBTOTAL(9,T648:T649)</f>
        <v>0</v>
      </c>
      <c r="U647" s="414">
        <f t="shared" ref="U647" si="875">SUBTOTAL(9,U648:U649)</f>
        <v>0</v>
      </c>
      <c r="V647" s="414">
        <f t="shared" ref="V647" si="876">SUBTOTAL(9,V648:V649)</f>
        <v>0</v>
      </c>
      <c r="W647" s="414">
        <f t="shared" ref="W647" si="877">SUBTOTAL(9,W648:W649)</f>
        <v>0</v>
      </c>
      <c r="X647" s="414">
        <f t="shared" ref="X647" si="878">SUBTOTAL(9,X648:X649)</f>
        <v>0</v>
      </c>
      <c r="Y647" s="414">
        <f t="shared" ref="Y647" si="879">SUBTOTAL(9,Y648:Y649)</f>
        <v>0</v>
      </c>
      <c r="Z647" s="414">
        <f t="shared" ref="Z647" si="880">SUBTOTAL(9,Z648:Z649)</f>
        <v>0</v>
      </c>
      <c r="AA647" s="414">
        <f t="shared" ref="AA647" si="881">SUBTOTAL(9,AA648:AA649)</f>
        <v>0</v>
      </c>
      <c r="AB647" s="424">
        <f t="shared" ref="AB647" si="882">SUBTOTAL(9,AB648:AB649)</f>
        <v>0</v>
      </c>
      <c r="AC647" s="407">
        <f t="shared" ref="AC647" si="883">SUBTOTAL(9,AC648:AC649)</f>
        <v>0</v>
      </c>
      <c r="AD647" s="996"/>
      <c r="AE647" s="997"/>
      <c r="AF647" s="998"/>
    </row>
    <row r="648" spans="1:32" ht="15" x14ac:dyDescent="0.2">
      <c r="A648" s="232">
        <v>175</v>
      </c>
      <c r="B648" s="507"/>
      <c r="C648" s="475"/>
      <c r="D648" s="475"/>
      <c r="E648" s="475"/>
      <c r="F648" s="856" t="s">
        <v>136</v>
      </c>
      <c r="G648" s="857"/>
      <c r="H648" s="857"/>
      <c r="I648" s="857"/>
      <c r="J648" s="857"/>
      <c r="K648" s="857"/>
      <c r="L648" s="858"/>
      <c r="M648" s="441">
        <f>'2. FTNC CAN'!M648+'3. FTNC USD'!M648+'4. FTNC EUR'!M648+'5. FTNC GBP'!M648+'6. FTNC Autres (inclus)'!M648</f>
        <v>0</v>
      </c>
      <c r="N648" s="446">
        <f>'2. FTNC CAN'!N648+'3. FTNC USD'!N648+'4. FTNC EUR'!N648+'5. FTNC GBP'!N648+'6. FTNC Autres (inclus)'!N648</f>
        <v>0</v>
      </c>
      <c r="O648" s="443">
        <f>'2. FTNC CAN'!O648+'3. FTNC USD'!O648+'4. FTNC EUR'!O648+'5. FTNC GBP'!O648+'6. FTNC Autres (inclus)'!O648</f>
        <v>0</v>
      </c>
      <c r="P648" s="443">
        <f>'2. FTNC CAN'!P648+'3. FTNC USD'!P648+'4. FTNC EUR'!P648+'5. FTNC GBP'!P648+'6. FTNC Autres (inclus)'!P648</f>
        <v>0</v>
      </c>
      <c r="Q648" s="445">
        <f>'2. FTNC CAN'!Q648+'3. FTNC USD'!Q648+'4. FTNC EUR'!Q648+'5. FTNC GBP'!Q648+'6. FTNC Autres (inclus)'!Q648</f>
        <v>0</v>
      </c>
      <c r="R648" s="443">
        <f>'2. FTNC CAN'!R648+'3. FTNC USD'!R648+'4. FTNC EUR'!R648+'5. FTNC GBP'!R648+'6. FTNC Autres (inclus)'!R648</f>
        <v>0</v>
      </c>
      <c r="S648" s="444">
        <f>'2. FTNC CAN'!S648+'3. FTNC USD'!S648+'4. FTNC EUR'!S648+'5. FTNC GBP'!S648+'6. FTNC Autres (inclus)'!S648</f>
        <v>0</v>
      </c>
      <c r="T648" s="443">
        <f>'2. FTNC CAN'!T648+'3. FTNC USD'!T648+'4. FTNC EUR'!T648+'5. FTNC GBP'!T648+'6. FTNC Autres (inclus)'!T648</f>
        <v>0</v>
      </c>
      <c r="U648" s="444">
        <f>'2. FTNC CAN'!U648+'3. FTNC USD'!U648+'4. FTNC EUR'!U648+'5. FTNC GBP'!U648+'6. FTNC Autres (inclus)'!U648</f>
        <v>0</v>
      </c>
      <c r="V648" s="443">
        <f>'2. FTNC CAN'!V648+'3. FTNC USD'!V648+'4. FTNC EUR'!V648+'5. FTNC GBP'!V648+'6. FTNC Autres (inclus)'!V648</f>
        <v>0</v>
      </c>
      <c r="W648" s="444">
        <f>'2. FTNC CAN'!W648+'3. FTNC USD'!W648+'4. FTNC EUR'!W648+'5. FTNC GBP'!W648+'6. FTNC Autres (inclus)'!W648</f>
        <v>0</v>
      </c>
      <c r="X648" s="443">
        <f>'2. FTNC CAN'!X648+'3. FTNC USD'!X648+'4. FTNC EUR'!X648+'5. FTNC GBP'!X648+'6. FTNC Autres (inclus)'!X648</f>
        <v>0</v>
      </c>
      <c r="Y648" s="444">
        <f>'2. FTNC CAN'!Y648+'3. FTNC USD'!Y648+'4. FTNC EUR'!Y648+'5. FTNC GBP'!Y648+'6. FTNC Autres (inclus)'!Y648</f>
        <v>0</v>
      </c>
      <c r="Z648" s="443">
        <f>'2. FTNC CAN'!Z648+'3. FTNC USD'!Z648+'4. FTNC EUR'!Z648+'5. FTNC GBP'!Z648+'6. FTNC Autres (inclus)'!Z648</f>
        <v>0</v>
      </c>
      <c r="AA648" s="444">
        <f>'2. FTNC CAN'!AA648+'3. FTNC USD'!AA648+'4. FTNC EUR'!AA648+'5. FTNC GBP'!AA648+'6. FTNC Autres (inclus)'!AA648</f>
        <v>0</v>
      </c>
      <c r="AB648" s="447">
        <f>'2. FTNC CAN'!AB648+'3. FTNC USD'!AB648+'4. FTNC EUR'!AB648+'5. FTNC GBP'!AB648+'6. FTNC Autres (inclus)'!AB648</f>
        <v>0</v>
      </c>
      <c r="AC648" s="441">
        <f>'2. FTNC CAN'!AC648+'3. FTNC USD'!AC648+'4. FTNC EUR'!AC648+'5. FTNC GBP'!AC648+'6. FTNC Autres (inclus)'!AC648</f>
        <v>0</v>
      </c>
      <c r="AD648" s="996"/>
      <c r="AE648" s="997"/>
      <c r="AF648" s="998"/>
    </row>
    <row r="649" spans="1:32" ht="15" x14ac:dyDescent="0.2">
      <c r="A649" s="232">
        <v>176</v>
      </c>
      <c r="B649" s="507"/>
      <c r="C649" s="475"/>
      <c r="D649" s="475"/>
      <c r="E649" s="475"/>
      <c r="F649" s="859" t="s">
        <v>137</v>
      </c>
      <c r="G649" s="860"/>
      <c r="H649" s="860"/>
      <c r="I649" s="860"/>
      <c r="J649" s="860"/>
      <c r="K649" s="860"/>
      <c r="L649" s="861"/>
      <c r="M649" s="441">
        <f>'2. FTNC CAN'!M649+'3. FTNC USD'!M649+'4. FTNC EUR'!M649+'5. FTNC GBP'!M649+'6. FTNC Autres (inclus)'!M649</f>
        <v>0</v>
      </c>
      <c r="N649" s="446">
        <f>'2. FTNC CAN'!N649+'3. FTNC USD'!N649+'4. FTNC EUR'!N649+'5. FTNC GBP'!N649+'6. FTNC Autres (inclus)'!N649</f>
        <v>0</v>
      </c>
      <c r="O649" s="443">
        <f>'2. FTNC CAN'!O649+'3. FTNC USD'!O649+'4. FTNC EUR'!O649+'5. FTNC GBP'!O649+'6. FTNC Autres (inclus)'!O649</f>
        <v>0</v>
      </c>
      <c r="P649" s="443">
        <f>'2. FTNC CAN'!P649+'3. FTNC USD'!P649+'4. FTNC EUR'!P649+'5. FTNC GBP'!P649+'6. FTNC Autres (inclus)'!P649</f>
        <v>0</v>
      </c>
      <c r="Q649" s="445">
        <f>'2. FTNC CAN'!Q649+'3. FTNC USD'!Q649+'4. FTNC EUR'!Q649+'5. FTNC GBP'!Q649+'6. FTNC Autres (inclus)'!Q649</f>
        <v>0</v>
      </c>
      <c r="R649" s="443">
        <f>'2. FTNC CAN'!R649+'3. FTNC USD'!R649+'4. FTNC EUR'!R649+'5. FTNC GBP'!R649+'6. FTNC Autres (inclus)'!R649</f>
        <v>0</v>
      </c>
      <c r="S649" s="444">
        <f>'2. FTNC CAN'!S649+'3. FTNC USD'!S649+'4. FTNC EUR'!S649+'5. FTNC GBP'!S649+'6. FTNC Autres (inclus)'!S649</f>
        <v>0</v>
      </c>
      <c r="T649" s="443">
        <f>'2. FTNC CAN'!T649+'3. FTNC USD'!T649+'4. FTNC EUR'!T649+'5. FTNC GBP'!T649+'6. FTNC Autres (inclus)'!T649</f>
        <v>0</v>
      </c>
      <c r="U649" s="444">
        <f>'2. FTNC CAN'!U649+'3. FTNC USD'!U649+'4. FTNC EUR'!U649+'5. FTNC GBP'!U649+'6. FTNC Autres (inclus)'!U649</f>
        <v>0</v>
      </c>
      <c r="V649" s="443">
        <f>'2. FTNC CAN'!V649+'3. FTNC USD'!V649+'4. FTNC EUR'!V649+'5. FTNC GBP'!V649+'6. FTNC Autres (inclus)'!V649</f>
        <v>0</v>
      </c>
      <c r="W649" s="444">
        <f>'2. FTNC CAN'!W649+'3. FTNC USD'!W649+'4. FTNC EUR'!W649+'5. FTNC GBP'!W649+'6. FTNC Autres (inclus)'!W649</f>
        <v>0</v>
      </c>
      <c r="X649" s="443">
        <f>'2. FTNC CAN'!X649+'3. FTNC USD'!X649+'4. FTNC EUR'!X649+'5. FTNC GBP'!X649+'6. FTNC Autres (inclus)'!X649</f>
        <v>0</v>
      </c>
      <c r="Y649" s="444">
        <f>'2. FTNC CAN'!Y649+'3. FTNC USD'!Y649+'4. FTNC EUR'!Y649+'5. FTNC GBP'!Y649+'6. FTNC Autres (inclus)'!Y649</f>
        <v>0</v>
      </c>
      <c r="Z649" s="443">
        <f>'2. FTNC CAN'!Z649+'3. FTNC USD'!Z649+'4. FTNC EUR'!Z649+'5. FTNC GBP'!Z649+'6. FTNC Autres (inclus)'!Z649</f>
        <v>0</v>
      </c>
      <c r="AA649" s="444">
        <f>'2. FTNC CAN'!AA649+'3. FTNC USD'!AA649+'4. FTNC EUR'!AA649+'5. FTNC GBP'!AA649+'6. FTNC Autres (inclus)'!AA649</f>
        <v>0</v>
      </c>
      <c r="AB649" s="447">
        <f>'2. FTNC CAN'!AB649+'3. FTNC USD'!AB649+'4. FTNC EUR'!AB649+'5. FTNC GBP'!AB649+'6. FTNC Autres (inclus)'!AB649</f>
        <v>0</v>
      </c>
      <c r="AC649" s="441">
        <f>'2. FTNC CAN'!AC649+'3. FTNC USD'!AC649+'4. FTNC EUR'!AC649+'5. FTNC GBP'!AC649+'6. FTNC Autres (inclus)'!AC649</f>
        <v>0</v>
      </c>
      <c r="AD649" s="996"/>
      <c r="AE649" s="997"/>
      <c r="AF649" s="998"/>
    </row>
    <row r="650" spans="1:32" ht="15" x14ac:dyDescent="0.2">
      <c r="A650" s="232">
        <v>177</v>
      </c>
      <c r="B650" s="507"/>
      <c r="C650" s="475"/>
      <c r="D650" s="475"/>
      <c r="E650" s="853" t="s">
        <v>550</v>
      </c>
      <c r="F650" s="854"/>
      <c r="G650" s="854"/>
      <c r="H650" s="854"/>
      <c r="I650" s="854"/>
      <c r="J650" s="854"/>
      <c r="K650" s="854"/>
      <c r="L650" s="855"/>
      <c r="M650" s="407">
        <f>SUBTOTAL(9,M651:M652)</f>
        <v>0</v>
      </c>
      <c r="N650" s="410">
        <f t="shared" ref="N650" si="884">SUBTOTAL(9,N651:N652)</f>
        <v>0</v>
      </c>
      <c r="O650" s="414">
        <f t="shared" ref="O650" si="885">SUBTOTAL(9,O651:O652)</f>
        <v>0</v>
      </c>
      <c r="P650" s="413">
        <f t="shared" ref="P650" si="886">SUBTOTAL(9,P651:P652)</f>
        <v>0</v>
      </c>
      <c r="Q650" s="415">
        <f t="shared" ref="Q650" si="887">SUBTOTAL(9,Q651:Q652)</f>
        <v>0</v>
      </c>
      <c r="R650" s="414">
        <f t="shared" ref="R650" si="888">SUBTOTAL(9,R651:R652)</f>
        <v>0</v>
      </c>
      <c r="S650" s="414">
        <f t="shared" ref="S650" si="889">SUBTOTAL(9,S651:S652)</f>
        <v>0</v>
      </c>
      <c r="T650" s="414">
        <f t="shared" ref="T650" si="890">SUBTOTAL(9,T651:T652)</f>
        <v>0</v>
      </c>
      <c r="U650" s="414">
        <f t="shared" ref="U650" si="891">SUBTOTAL(9,U651:U652)</f>
        <v>0</v>
      </c>
      <c r="V650" s="414">
        <f t="shared" ref="V650" si="892">SUBTOTAL(9,V651:V652)</f>
        <v>0</v>
      </c>
      <c r="W650" s="414">
        <f t="shared" ref="W650" si="893">SUBTOTAL(9,W651:W652)</f>
        <v>0</v>
      </c>
      <c r="X650" s="414">
        <f t="shared" ref="X650" si="894">SUBTOTAL(9,X651:X652)</f>
        <v>0</v>
      </c>
      <c r="Y650" s="414">
        <f t="shared" ref="Y650" si="895">SUBTOTAL(9,Y651:Y652)</f>
        <v>0</v>
      </c>
      <c r="Z650" s="414">
        <f t="shared" ref="Z650" si="896">SUBTOTAL(9,Z651:Z652)</f>
        <v>0</v>
      </c>
      <c r="AA650" s="414">
        <f t="shared" ref="AA650" si="897">SUBTOTAL(9,AA651:AA652)</f>
        <v>0</v>
      </c>
      <c r="AB650" s="424">
        <f t="shared" ref="AB650" si="898">SUBTOTAL(9,AB651:AB652)</f>
        <v>0</v>
      </c>
      <c r="AC650" s="407">
        <f t="shared" ref="AC650" si="899">SUBTOTAL(9,AC651:AC652)</f>
        <v>0</v>
      </c>
      <c r="AD650" s="996"/>
      <c r="AE650" s="997"/>
      <c r="AF650" s="998"/>
    </row>
    <row r="651" spans="1:32" ht="15" x14ac:dyDescent="0.2">
      <c r="A651" s="232">
        <v>178</v>
      </c>
      <c r="B651" s="507"/>
      <c r="C651" s="475"/>
      <c r="D651" s="475"/>
      <c r="E651" s="475"/>
      <c r="F651" s="856" t="s">
        <v>551</v>
      </c>
      <c r="G651" s="857"/>
      <c r="H651" s="857"/>
      <c r="I651" s="857"/>
      <c r="J651" s="857"/>
      <c r="K651" s="857"/>
      <c r="L651" s="858"/>
      <c r="M651" s="441">
        <f>'2. FTNC CAN'!M651+'3. FTNC USD'!M651+'4. FTNC EUR'!M651+'5. FTNC GBP'!M651+'6. FTNC Autres (inclus)'!M651</f>
        <v>0</v>
      </c>
      <c r="N651" s="446">
        <f>'2. FTNC CAN'!N651+'3. FTNC USD'!N651+'4. FTNC EUR'!N651+'5. FTNC GBP'!N651+'6. FTNC Autres (inclus)'!N651</f>
        <v>0</v>
      </c>
      <c r="O651" s="443">
        <f>'2. FTNC CAN'!O651+'3. FTNC USD'!O651+'4. FTNC EUR'!O651+'5. FTNC GBP'!O651+'6. FTNC Autres (inclus)'!O651</f>
        <v>0</v>
      </c>
      <c r="P651" s="443">
        <f>'2. FTNC CAN'!P651+'3. FTNC USD'!P651+'4. FTNC EUR'!P651+'5. FTNC GBP'!P651+'6. FTNC Autres (inclus)'!P651</f>
        <v>0</v>
      </c>
      <c r="Q651" s="445">
        <f>'2. FTNC CAN'!Q651+'3. FTNC USD'!Q651+'4. FTNC EUR'!Q651+'5. FTNC GBP'!Q651+'6. FTNC Autres (inclus)'!Q651</f>
        <v>0</v>
      </c>
      <c r="R651" s="443">
        <f>'2. FTNC CAN'!R651+'3. FTNC USD'!R651+'4. FTNC EUR'!R651+'5. FTNC GBP'!R651+'6. FTNC Autres (inclus)'!R651</f>
        <v>0</v>
      </c>
      <c r="S651" s="444">
        <f>'2. FTNC CAN'!S651+'3. FTNC USD'!S651+'4. FTNC EUR'!S651+'5. FTNC GBP'!S651+'6. FTNC Autres (inclus)'!S651</f>
        <v>0</v>
      </c>
      <c r="T651" s="443">
        <f>'2. FTNC CAN'!T651+'3. FTNC USD'!T651+'4. FTNC EUR'!T651+'5. FTNC GBP'!T651+'6. FTNC Autres (inclus)'!T651</f>
        <v>0</v>
      </c>
      <c r="U651" s="444">
        <f>'2. FTNC CAN'!U651+'3. FTNC USD'!U651+'4. FTNC EUR'!U651+'5. FTNC GBP'!U651+'6. FTNC Autres (inclus)'!U651</f>
        <v>0</v>
      </c>
      <c r="V651" s="443">
        <f>'2. FTNC CAN'!V651+'3. FTNC USD'!V651+'4. FTNC EUR'!V651+'5. FTNC GBP'!V651+'6. FTNC Autres (inclus)'!V651</f>
        <v>0</v>
      </c>
      <c r="W651" s="444">
        <f>'2. FTNC CAN'!W651+'3. FTNC USD'!W651+'4. FTNC EUR'!W651+'5. FTNC GBP'!W651+'6. FTNC Autres (inclus)'!W651</f>
        <v>0</v>
      </c>
      <c r="X651" s="443">
        <f>'2. FTNC CAN'!X651+'3. FTNC USD'!X651+'4. FTNC EUR'!X651+'5. FTNC GBP'!X651+'6. FTNC Autres (inclus)'!X651</f>
        <v>0</v>
      </c>
      <c r="Y651" s="444">
        <f>'2. FTNC CAN'!Y651+'3. FTNC USD'!Y651+'4. FTNC EUR'!Y651+'5. FTNC GBP'!Y651+'6. FTNC Autres (inclus)'!Y651</f>
        <v>0</v>
      </c>
      <c r="Z651" s="443">
        <f>'2. FTNC CAN'!Z651+'3. FTNC USD'!Z651+'4. FTNC EUR'!Z651+'5. FTNC GBP'!Z651+'6. FTNC Autres (inclus)'!Z651</f>
        <v>0</v>
      </c>
      <c r="AA651" s="444">
        <f>'2. FTNC CAN'!AA651+'3. FTNC USD'!AA651+'4. FTNC EUR'!AA651+'5. FTNC GBP'!AA651+'6. FTNC Autres (inclus)'!AA651</f>
        <v>0</v>
      </c>
      <c r="AB651" s="447">
        <f>'2. FTNC CAN'!AB651+'3. FTNC USD'!AB651+'4. FTNC EUR'!AB651+'5. FTNC GBP'!AB651+'6. FTNC Autres (inclus)'!AB651</f>
        <v>0</v>
      </c>
      <c r="AC651" s="441">
        <f>'2. FTNC CAN'!AC651+'3. FTNC USD'!AC651+'4. FTNC EUR'!AC651+'5. FTNC GBP'!AC651+'6. FTNC Autres (inclus)'!AC651</f>
        <v>0</v>
      </c>
      <c r="AD651" s="996"/>
      <c r="AE651" s="997"/>
      <c r="AF651" s="998"/>
    </row>
    <row r="652" spans="1:32" ht="15" x14ac:dyDescent="0.2">
      <c r="A652" s="232">
        <v>179</v>
      </c>
      <c r="B652" s="507"/>
      <c r="C652" s="475"/>
      <c r="D652" s="475"/>
      <c r="E652" s="475"/>
      <c r="F652" s="859" t="s">
        <v>552</v>
      </c>
      <c r="G652" s="860"/>
      <c r="H652" s="860"/>
      <c r="I652" s="860"/>
      <c r="J652" s="860"/>
      <c r="K652" s="860"/>
      <c r="L652" s="861"/>
      <c r="M652" s="441">
        <f>'2. FTNC CAN'!M652+'3. FTNC USD'!M652+'4. FTNC EUR'!M652+'5. FTNC GBP'!M652+'6. FTNC Autres (inclus)'!M652</f>
        <v>0</v>
      </c>
      <c r="N652" s="446">
        <f>'2. FTNC CAN'!N652+'3. FTNC USD'!N652+'4. FTNC EUR'!N652+'5. FTNC GBP'!N652+'6. FTNC Autres (inclus)'!N652</f>
        <v>0</v>
      </c>
      <c r="O652" s="443">
        <f>'2. FTNC CAN'!O652+'3. FTNC USD'!O652+'4. FTNC EUR'!O652+'5. FTNC GBP'!O652+'6. FTNC Autres (inclus)'!O652</f>
        <v>0</v>
      </c>
      <c r="P652" s="443">
        <f>'2. FTNC CAN'!P652+'3. FTNC USD'!P652+'4. FTNC EUR'!P652+'5. FTNC GBP'!P652+'6. FTNC Autres (inclus)'!P652</f>
        <v>0</v>
      </c>
      <c r="Q652" s="445">
        <f>'2. FTNC CAN'!Q652+'3. FTNC USD'!Q652+'4. FTNC EUR'!Q652+'5. FTNC GBP'!Q652+'6. FTNC Autres (inclus)'!Q652</f>
        <v>0</v>
      </c>
      <c r="R652" s="443">
        <f>'2. FTNC CAN'!R652+'3. FTNC USD'!R652+'4. FTNC EUR'!R652+'5. FTNC GBP'!R652+'6. FTNC Autres (inclus)'!R652</f>
        <v>0</v>
      </c>
      <c r="S652" s="444">
        <f>'2. FTNC CAN'!S652+'3. FTNC USD'!S652+'4. FTNC EUR'!S652+'5. FTNC GBP'!S652+'6. FTNC Autres (inclus)'!S652</f>
        <v>0</v>
      </c>
      <c r="T652" s="443">
        <f>'2. FTNC CAN'!T652+'3. FTNC USD'!T652+'4. FTNC EUR'!T652+'5. FTNC GBP'!T652+'6. FTNC Autres (inclus)'!T652</f>
        <v>0</v>
      </c>
      <c r="U652" s="444">
        <f>'2. FTNC CAN'!U652+'3. FTNC USD'!U652+'4. FTNC EUR'!U652+'5. FTNC GBP'!U652+'6. FTNC Autres (inclus)'!U652</f>
        <v>0</v>
      </c>
      <c r="V652" s="443">
        <f>'2. FTNC CAN'!V652+'3. FTNC USD'!V652+'4. FTNC EUR'!V652+'5. FTNC GBP'!V652+'6. FTNC Autres (inclus)'!V652</f>
        <v>0</v>
      </c>
      <c r="W652" s="444">
        <f>'2. FTNC CAN'!W652+'3. FTNC USD'!W652+'4. FTNC EUR'!W652+'5. FTNC GBP'!W652+'6. FTNC Autres (inclus)'!W652</f>
        <v>0</v>
      </c>
      <c r="X652" s="443">
        <f>'2. FTNC CAN'!X652+'3. FTNC USD'!X652+'4. FTNC EUR'!X652+'5. FTNC GBP'!X652+'6. FTNC Autres (inclus)'!X652</f>
        <v>0</v>
      </c>
      <c r="Y652" s="444">
        <f>'2. FTNC CAN'!Y652+'3. FTNC USD'!Y652+'4. FTNC EUR'!Y652+'5. FTNC GBP'!Y652+'6. FTNC Autres (inclus)'!Y652</f>
        <v>0</v>
      </c>
      <c r="Z652" s="443">
        <f>'2. FTNC CAN'!Z652+'3. FTNC USD'!Z652+'4. FTNC EUR'!Z652+'5. FTNC GBP'!Z652+'6. FTNC Autres (inclus)'!Z652</f>
        <v>0</v>
      </c>
      <c r="AA652" s="444">
        <f>'2. FTNC CAN'!AA652+'3. FTNC USD'!AA652+'4. FTNC EUR'!AA652+'5. FTNC GBP'!AA652+'6. FTNC Autres (inclus)'!AA652</f>
        <v>0</v>
      </c>
      <c r="AB652" s="447">
        <f>'2. FTNC CAN'!AB652+'3. FTNC USD'!AB652+'4. FTNC EUR'!AB652+'5. FTNC GBP'!AB652+'6. FTNC Autres (inclus)'!AB652</f>
        <v>0</v>
      </c>
      <c r="AC652" s="441">
        <f>'2. FTNC CAN'!AC652+'3. FTNC USD'!AC652+'4. FTNC EUR'!AC652+'5. FTNC GBP'!AC652+'6. FTNC Autres (inclus)'!AC652</f>
        <v>0</v>
      </c>
      <c r="AD652" s="996"/>
      <c r="AE652" s="997"/>
      <c r="AF652" s="998"/>
    </row>
    <row r="653" spans="1:32" ht="15" x14ac:dyDescent="0.2">
      <c r="A653" s="232">
        <v>180</v>
      </c>
      <c r="B653" s="507"/>
      <c r="C653" s="475"/>
      <c r="D653" s="475"/>
      <c r="E653" s="853" t="s">
        <v>553</v>
      </c>
      <c r="F653" s="854"/>
      <c r="G653" s="854"/>
      <c r="H653" s="854"/>
      <c r="I653" s="854"/>
      <c r="J653" s="854"/>
      <c r="K653" s="854"/>
      <c r="L653" s="855"/>
      <c r="M653" s="407">
        <f>SUBTOTAL(9,M654:M655)</f>
        <v>0</v>
      </c>
      <c r="N653" s="410">
        <f t="shared" ref="N653" si="900">SUBTOTAL(9,N654:N655)</f>
        <v>0</v>
      </c>
      <c r="O653" s="414">
        <f t="shared" ref="O653" si="901">SUBTOTAL(9,O654:O655)</f>
        <v>0</v>
      </c>
      <c r="P653" s="413">
        <f t="shared" ref="P653" si="902">SUBTOTAL(9,P654:P655)</f>
        <v>0</v>
      </c>
      <c r="Q653" s="415">
        <f t="shared" ref="Q653" si="903">SUBTOTAL(9,Q654:Q655)</f>
        <v>0</v>
      </c>
      <c r="R653" s="414">
        <f t="shared" ref="R653" si="904">SUBTOTAL(9,R654:R655)</f>
        <v>0</v>
      </c>
      <c r="S653" s="414">
        <f t="shared" ref="S653" si="905">SUBTOTAL(9,S654:S655)</f>
        <v>0</v>
      </c>
      <c r="T653" s="414">
        <f t="shared" ref="T653" si="906">SUBTOTAL(9,T654:T655)</f>
        <v>0</v>
      </c>
      <c r="U653" s="414">
        <f t="shared" ref="U653" si="907">SUBTOTAL(9,U654:U655)</f>
        <v>0</v>
      </c>
      <c r="V653" s="414">
        <f t="shared" ref="V653" si="908">SUBTOTAL(9,V654:V655)</f>
        <v>0</v>
      </c>
      <c r="W653" s="414">
        <f t="shared" ref="W653" si="909">SUBTOTAL(9,W654:W655)</f>
        <v>0</v>
      </c>
      <c r="X653" s="414">
        <f t="shared" ref="X653" si="910">SUBTOTAL(9,X654:X655)</f>
        <v>0</v>
      </c>
      <c r="Y653" s="414">
        <f t="shared" ref="Y653" si="911">SUBTOTAL(9,Y654:Y655)</f>
        <v>0</v>
      </c>
      <c r="Z653" s="414">
        <f t="shared" ref="Z653" si="912">SUBTOTAL(9,Z654:Z655)</f>
        <v>0</v>
      </c>
      <c r="AA653" s="414">
        <f t="shared" ref="AA653" si="913">SUBTOTAL(9,AA654:AA655)</f>
        <v>0</v>
      </c>
      <c r="AB653" s="424">
        <f t="shared" ref="AB653" si="914">SUBTOTAL(9,AB654:AB655)</f>
        <v>0</v>
      </c>
      <c r="AC653" s="407">
        <f t="shared" ref="AC653" si="915">SUBTOTAL(9,AC654:AC655)</f>
        <v>0</v>
      </c>
      <c r="AD653" s="996"/>
      <c r="AE653" s="997"/>
      <c r="AF653" s="998"/>
    </row>
    <row r="654" spans="1:32" ht="15" x14ac:dyDescent="0.2">
      <c r="A654" s="232">
        <v>181</v>
      </c>
      <c r="B654" s="507"/>
      <c r="C654" s="475"/>
      <c r="D654" s="475"/>
      <c r="E654" s="475"/>
      <c r="F654" s="856" t="s">
        <v>554</v>
      </c>
      <c r="G654" s="857"/>
      <c r="H654" s="857"/>
      <c r="I654" s="857"/>
      <c r="J654" s="857"/>
      <c r="K654" s="857"/>
      <c r="L654" s="858"/>
      <c r="M654" s="441">
        <f>'2. FTNC CAN'!M654+'3. FTNC USD'!M654+'4. FTNC EUR'!M654+'5. FTNC GBP'!M654+'6. FTNC Autres (inclus)'!M654</f>
        <v>0</v>
      </c>
      <c r="N654" s="446">
        <f>'2. FTNC CAN'!N654+'3. FTNC USD'!N654+'4. FTNC EUR'!N654+'5. FTNC GBP'!N654+'6. FTNC Autres (inclus)'!N654</f>
        <v>0</v>
      </c>
      <c r="O654" s="443">
        <f>'2. FTNC CAN'!O654+'3. FTNC USD'!O654+'4. FTNC EUR'!O654+'5. FTNC GBP'!O654+'6. FTNC Autres (inclus)'!O654</f>
        <v>0</v>
      </c>
      <c r="P654" s="443">
        <f>'2. FTNC CAN'!P654+'3. FTNC USD'!P654+'4. FTNC EUR'!P654+'5. FTNC GBP'!P654+'6. FTNC Autres (inclus)'!P654</f>
        <v>0</v>
      </c>
      <c r="Q654" s="445">
        <f>'2. FTNC CAN'!Q654+'3. FTNC USD'!Q654+'4. FTNC EUR'!Q654+'5. FTNC GBP'!Q654+'6. FTNC Autres (inclus)'!Q654</f>
        <v>0</v>
      </c>
      <c r="R654" s="443">
        <f>'2. FTNC CAN'!R654+'3. FTNC USD'!R654+'4. FTNC EUR'!R654+'5. FTNC GBP'!R654+'6. FTNC Autres (inclus)'!R654</f>
        <v>0</v>
      </c>
      <c r="S654" s="444">
        <f>'2. FTNC CAN'!S654+'3. FTNC USD'!S654+'4. FTNC EUR'!S654+'5. FTNC GBP'!S654+'6. FTNC Autres (inclus)'!S654</f>
        <v>0</v>
      </c>
      <c r="T654" s="443">
        <f>'2. FTNC CAN'!T654+'3. FTNC USD'!T654+'4. FTNC EUR'!T654+'5. FTNC GBP'!T654+'6. FTNC Autres (inclus)'!T654</f>
        <v>0</v>
      </c>
      <c r="U654" s="444">
        <f>'2. FTNC CAN'!U654+'3. FTNC USD'!U654+'4. FTNC EUR'!U654+'5. FTNC GBP'!U654+'6. FTNC Autres (inclus)'!U654</f>
        <v>0</v>
      </c>
      <c r="V654" s="443">
        <f>'2. FTNC CAN'!V654+'3. FTNC USD'!V654+'4. FTNC EUR'!V654+'5. FTNC GBP'!V654+'6. FTNC Autres (inclus)'!V654</f>
        <v>0</v>
      </c>
      <c r="W654" s="444">
        <f>'2. FTNC CAN'!W654+'3. FTNC USD'!W654+'4. FTNC EUR'!W654+'5. FTNC GBP'!W654+'6. FTNC Autres (inclus)'!W654</f>
        <v>0</v>
      </c>
      <c r="X654" s="443">
        <f>'2. FTNC CAN'!X654+'3. FTNC USD'!X654+'4. FTNC EUR'!X654+'5. FTNC GBP'!X654+'6. FTNC Autres (inclus)'!X654</f>
        <v>0</v>
      </c>
      <c r="Y654" s="444">
        <f>'2. FTNC CAN'!Y654+'3. FTNC USD'!Y654+'4. FTNC EUR'!Y654+'5. FTNC GBP'!Y654+'6. FTNC Autres (inclus)'!Y654</f>
        <v>0</v>
      </c>
      <c r="Z654" s="443">
        <f>'2. FTNC CAN'!Z654+'3. FTNC USD'!Z654+'4. FTNC EUR'!Z654+'5. FTNC GBP'!Z654+'6. FTNC Autres (inclus)'!Z654</f>
        <v>0</v>
      </c>
      <c r="AA654" s="444">
        <f>'2. FTNC CAN'!AA654+'3. FTNC USD'!AA654+'4. FTNC EUR'!AA654+'5. FTNC GBP'!AA654+'6. FTNC Autres (inclus)'!AA654</f>
        <v>0</v>
      </c>
      <c r="AB654" s="447">
        <f>'2. FTNC CAN'!AB654+'3. FTNC USD'!AB654+'4. FTNC EUR'!AB654+'5. FTNC GBP'!AB654+'6. FTNC Autres (inclus)'!AB654</f>
        <v>0</v>
      </c>
      <c r="AC654" s="441">
        <f>'2. FTNC CAN'!AC654+'3. FTNC USD'!AC654+'4. FTNC EUR'!AC654+'5. FTNC GBP'!AC654+'6. FTNC Autres (inclus)'!AC654</f>
        <v>0</v>
      </c>
      <c r="AD654" s="996"/>
      <c r="AE654" s="997"/>
      <c r="AF654" s="998"/>
    </row>
    <row r="655" spans="1:32" ht="15" x14ac:dyDescent="0.2">
      <c r="A655" s="232">
        <v>182</v>
      </c>
      <c r="B655" s="507"/>
      <c r="C655" s="475"/>
      <c r="D655" s="475"/>
      <c r="E655" s="475"/>
      <c r="F655" s="859" t="s">
        <v>555</v>
      </c>
      <c r="G655" s="860"/>
      <c r="H655" s="860"/>
      <c r="I655" s="860"/>
      <c r="J655" s="860"/>
      <c r="K655" s="860"/>
      <c r="L655" s="861"/>
      <c r="M655" s="441">
        <f>'2. FTNC CAN'!M655+'3. FTNC USD'!M655+'4. FTNC EUR'!M655+'5. FTNC GBP'!M655+'6. FTNC Autres (inclus)'!M655</f>
        <v>0</v>
      </c>
      <c r="N655" s="446">
        <f>'2. FTNC CAN'!N655+'3. FTNC USD'!N655+'4. FTNC EUR'!N655+'5. FTNC GBP'!N655+'6. FTNC Autres (inclus)'!N655</f>
        <v>0</v>
      </c>
      <c r="O655" s="443">
        <f>'2. FTNC CAN'!O655+'3. FTNC USD'!O655+'4. FTNC EUR'!O655+'5. FTNC GBP'!O655+'6. FTNC Autres (inclus)'!O655</f>
        <v>0</v>
      </c>
      <c r="P655" s="443">
        <f>'2. FTNC CAN'!P655+'3. FTNC USD'!P655+'4. FTNC EUR'!P655+'5. FTNC GBP'!P655+'6. FTNC Autres (inclus)'!P655</f>
        <v>0</v>
      </c>
      <c r="Q655" s="445">
        <f>'2. FTNC CAN'!Q655+'3. FTNC USD'!Q655+'4. FTNC EUR'!Q655+'5. FTNC GBP'!Q655+'6. FTNC Autres (inclus)'!Q655</f>
        <v>0</v>
      </c>
      <c r="R655" s="443">
        <f>'2. FTNC CAN'!R655+'3. FTNC USD'!R655+'4. FTNC EUR'!R655+'5. FTNC GBP'!R655+'6. FTNC Autres (inclus)'!R655</f>
        <v>0</v>
      </c>
      <c r="S655" s="444">
        <f>'2. FTNC CAN'!S655+'3. FTNC USD'!S655+'4. FTNC EUR'!S655+'5. FTNC GBP'!S655+'6. FTNC Autres (inclus)'!S655</f>
        <v>0</v>
      </c>
      <c r="T655" s="443">
        <f>'2. FTNC CAN'!T655+'3. FTNC USD'!T655+'4. FTNC EUR'!T655+'5. FTNC GBP'!T655+'6. FTNC Autres (inclus)'!T655</f>
        <v>0</v>
      </c>
      <c r="U655" s="444">
        <f>'2. FTNC CAN'!U655+'3. FTNC USD'!U655+'4. FTNC EUR'!U655+'5. FTNC GBP'!U655+'6. FTNC Autres (inclus)'!U655</f>
        <v>0</v>
      </c>
      <c r="V655" s="443">
        <f>'2. FTNC CAN'!V655+'3. FTNC USD'!V655+'4. FTNC EUR'!V655+'5. FTNC GBP'!V655+'6. FTNC Autres (inclus)'!V655</f>
        <v>0</v>
      </c>
      <c r="W655" s="444">
        <f>'2. FTNC CAN'!W655+'3. FTNC USD'!W655+'4. FTNC EUR'!W655+'5. FTNC GBP'!W655+'6. FTNC Autres (inclus)'!W655</f>
        <v>0</v>
      </c>
      <c r="X655" s="443">
        <f>'2. FTNC CAN'!X655+'3. FTNC USD'!X655+'4. FTNC EUR'!X655+'5. FTNC GBP'!X655+'6. FTNC Autres (inclus)'!X655</f>
        <v>0</v>
      </c>
      <c r="Y655" s="444">
        <f>'2. FTNC CAN'!Y655+'3. FTNC USD'!Y655+'4. FTNC EUR'!Y655+'5. FTNC GBP'!Y655+'6. FTNC Autres (inclus)'!Y655</f>
        <v>0</v>
      </c>
      <c r="Z655" s="443">
        <f>'2. FTNC CAN'!Z655+'3. FTNC USD'!Z655+'4. FTNC EUR'!Z655+'5. FTNC GBP'!Z655+'6. FTNC Autres (inclus)'!Z655</f>
        <v>0</v>
      </c>
      <c r="AA655" s="444">
        <f>'2. FTNC CAN'!AA655+'3. FTNC USD'!AA655+'4. FTNC EUR'!AA655+'5. FTNC GBP'!AA655+'6. FTNC Autres (inclus)'!AA655</f>
        <v>0</v>
      </c>
      <c r="AB655" s="447">
        <f>'2. FTNC CAN'!AB655+'3. FTNC USD'!AB655+'4. FTNC EUR'!AB655+'5. FTNC GBP'!AB655+'6. FTNC Autres (inclus)'!AB655</f>
        <v>0</v>
      </c>
      <c r="AC655" s="441">
        <f>'2. FTNC CAN'!AC655+'3. FTNC USD'!AC655+'4. FTNC EUR'!AC655+'5. FTNC GBP'!AC655+'6. FTNC Autres (inclus)'!AC655</f>
        <v>0</v>
      </c>
      <c r="AD655" s="996"/>
      <c r="AE655" s="997"/>
      <c r="AF655" s="998"/>
    </row>
    <row r="656" spans="1:32" ht="15" x14ac:dyDescent="0.2">
      <c r="A656" s="232">
        <v>183</v>
      </c>
      <c r="B656" s="507"/>
      <c r="C656" s="475"/>
      <c r="D656" s="844" t="s">
        <v>24</v>
      </c>
      <c r="E656" s="845"/>
      <c r="F656" s="845"/>
      <c r="G656" s="845"/>
      <c r="H656" s="845"/>
      <c r="I656" s="845"/>
      <c r="J656" s="845"/>
      <c r="K656" s="845"/>
      <c r="L656" s="846"/>
      <c r="M656" s="407">
        <f>SUBTOTAL(9,M657:M659)</f>
        <v>0</v>
      </c>
      <c r="N656" s="410">
        <f t="shared" ref="N656:AC656" si="916">SUBTOTAL(9,N657:N659)</f>
        <v>0</v>
      </c>
      <c r="O656" s="414">
        <f t="shared" si="916"/>
        <v>0</v>
      </c>
      <c r="P656" s="413">
        <f t="shared" si="916"/>
        <v>0</v>
      </c>
      <c r="Q656" s="415">
        <f t="shared" si="916"/>
        <v>0</v>
      </c>
      <c r="R656" s="414">
        <f t="shared" si="916"/>
        <v>0</v>
      </c>
      <c r="S656" s="414">
        <f t="shared" si="916"/>
        <v>0</v>
      </c>
      <c r="T656" s="414">
        <f t="shared" si="916"/>
        <v>0</v>
      </c>
      <c r="U656" s="414">
        <f t="shared" si="916"/>
        <v>0</v>
      </c>
      <c r="V656" s="414">
        <f t="shared" si="916"/>
        <v>0</v>
      </c>
      <c r="W656" s="414">
        <f t="shared" si="916"/>
        <v>0</v>
      </c>
      <c r="X656" s="414">
        <f t="shared" si="916"/>
        <v>0</v>
      </c>
      <c r="Y656" s="414">
        <f t="shared" si="916"/>
        <v>0</v>
      </c>
      <c r="Z656" s="414">
        <f t="shared" si="916"/>
        <v>0</v>
      </c>
      <c r="AA656" s="414">
        <f t="shared" si="916"/>
        <v>0</v>
      </c>
      <c r="AB656" s="424">
        <f t="shared" si="916"/>
        <v>0</v>
      </c>
      <c r="AC656" s="407">
        <f t="shared" si="916"/>
        <v>0</v>
      </c>
      <c r="AD656" s="996"/>
      <c r="AE656" s="997"/>
      <c r="AF656" s="998"/>
    </row>
    <row r="657" spans="1:32" ht="15" customHeight="1" x14ac:dyDescent="0.2">
      <c r="A657" s="232">
        <v>184</v>
      </c>
      <c r="B657" s="507"/>
      <c r="C657" s="475"/>
      <c r="D657" s="475"/>
      <c r="E657" s="475"/>
      <c r="F657" s="856" t="s">
        <v>156</v>
      </c>
      <c r="G657" s="857"/>
      <c r="H657" s="857"/>
      <c r="I657" s="857"/>
      <c r="J657" s="857"/>
      <c r="K657" s="857"/>
      <c r="L657" s="858"/>
      <c r="M657" s="441">
        <f>'2. FTNC CAN'!M657+'3. FTNC USD'!M657+'4. FTNC EUR'!M657+'5. FTNC GBP'!M657+'6. FTNC Autres (inclus)'!M657</f>
        <v>0</v>
      </c>
      <c r="N657" s="446">
        <f>'2. FTNC CAN'!N657+'3. FTNC USD'!N657+'4. FTNC EUR'!N657+'5. FTNC GBP'!N657+'6. FTNC Autres (inclus)'!N657</f>
        <v>0</v>
      </c>
      <c r="O657" s="443">
        <f>'2. FTNC CAN'!O657+'3. FTNC USD'!O657+'4. FTNC EUR'!O657+'5. FTNC GBP'!O657+'6. FTNC Autres (inclus)'!O657</f>
        <v>0</v>
      </c>
      <c r="P657" s="443">
        <f>'2. FTNC CAN'!P657+'3. FTNC USD'!P657+'4. FTNC EUR'!P657+'5. FTNC GBP'!P657+'6. FTNC Autres (inclus)'!P657</f>
        <v>0</v>
      </c>
      <c r="Q657" s="445">
        <f>'2. FTNC CAN'!Q657+'3. FTNC USD'!Q657+'4. FTNC EUR'!Q657+'5. FTNC GBP'!Q657+'6. FTNC Autres (inclus)'!Q657</f>
        <v>0</v>
      </c>
      <c r="R657" s="443">
        <f>'2. FTNC CAN'!R657+'3. FTNC USD'!R657+'4. FTNC EUR'!R657+'5. FTNC GBP'!R657+'6. FTNC Autres (inclus)'!R657</f>
        <v>0</v>
      </c>
      <c r="S657" s="444">
        <f>'2. FTNC CAN'!S657+'3. FTNC USD'!S657+'4. FTNC EUR'!S657+'5. FTNC GBP'!S657+'6. FTNC Autres (inclus)'!S657</f>
        <v>0</v>
      </c>
      <c r="T657" s="443">
        <f>'2. FTNC CAN'!T657+'3. FTNC USD'!T657+'4. FTNC EUR'!T657+'5. FTNC GBP'!T657+'6. FTNC Autres (inclus)'!T657</f>
        <v>0</v>
      </c>
      <c r="U657" s="444">
        <f>'2. FTNC CAN'!U657+'3. FTNC USD'!U657+'4. FTNC EUR'!U657+'5. FTNC GBP'!U657+'6. FTNC Autres (inclus)'!U657</f>
        <v>0</v>
      </c>
      <c r="V657" s="443">
        <f>'2. FTNC CAN'!V657+'3. FTNC USD'!V657+'4. FTNC EUR'!V657+'5. FTNC GBP'!V657+'6. FTNC Autres (inclus)'!V657</f>
        <v>0</v>
      </c>
      <c r="W657" s="444">
        <f>'2. FTNC CAN'!W657+'3. FTNC USD'!W657+'4. FTNC EUR'!W657+'5. FTNC GBP'!W657+'6. FTNC Autres (inclus)'!W657</f>
        <v>0</v>
      </c>
      <c r="X657" s="443">
        <f>'2. FTNC CAN'!X657+'3. FTNC USD'!X657+'4. FTNC EUR'!X657+'5. FTNC GBP'!X657+'6. FTNC Autres (inclus)'!X657</f>
        <v>0</v>
      </c>
      <c r="Y657" s="444">
        <f>'2. FTNC CAN'!Y657+'3. FTNC USD'!Y657+'4. FTNC EUR'!Y657+'5. FTNC GBP'!Y657+'6. FTNC Autres (inclus)'!Y657</f>
        <v>0</v>
      </c>
      <c r="Z657" s="443">
        <f>'2. FTNC CAN'!Z657+'3. FTNC USD'!Z657+'4. FTNC EUR'!Z657+'5. FTNC GBP'!Z657+'6. FTNC Autres (inclus)'!Z657</f>
        <v>0</v>
      </c>
      <c r="AA657" s="444">
        <f>'2. FTNC CAN'!AA657+'3. FTNC USD'!AA657+'4. FTNC EUR'!AA657+'5. FTNC GBP'!AA657+'6. FTNC Autres (inclus)'!AA657</f>
        <v>0</v>
      </c>
      <c r="AB657" s="447">
        <f>'2. FTNC CAN'!AB657+'3. FTNC USD'!AB657+'4. FTNC EUR'!AB657+'5. FTNC GBP'!AB657+'6. FTNC Autres (inclus)'!AB657</f>
        <v>0</v>
      </c>
      <c r="AC657" s="441">
        <f>'2. FTNC CAN'!AC657+'3. FTNC USD'!AC657+'4. FTNC EUR'!AC657+'5. FTNC GBP'!AC657+'6. FTNC Autres (inclus)'!AC657</f>
        <v>0</v>
      </c>
      <c r="AD657" s="996"/>
      <c r="AE657" s="997"/>
      <c r="AF657" s="998"/>
    </row>
    <row r="658" spans="1:32" ht="15" customHeight="1" x14ac:dyDescent="0.2">
      <c r="A658" s="232">
        <v>185</v>
      </c>
      <c r="B658" s="507"/>
      <c r="C658" s="475"/>
      <c r="D658" s="475"/>
      <c r="E658" s="475"/>
      <c r="F658" s="915" t="s">
        <v>157</v>
      </c>
      <c r="G658" s="916"/>
      <c r="H658" s="916"/>
      <c r="I658" s="916"/>
      <c r="J658" s="916"/>
      <c r="K658" s="916"/>
      <c r="L658" s="917"/>
      <c r="M658" s="441">
        <f>'2. FTNC CAN'!M658+'3. FTNC USD'!M658+'4. FTNC EUR'!M658+'5. FTNC GBP'!M658+'6. FTNC Autres (inclus)'!M658</f>
        <v>0</v>
      </c>
      <c r="N658" s="446">
        <f>'2. FTNC CAN'!N658+'3. FTNC USD'!N658+'4. FTNC EUR'!N658+'5. FTNC GBP'!N658+'6. FTNC Autres (inclus)'!N658</f>
        <v>0</v>
      </c>
      <c r="O658" s="443">
        <f>'2. FTNC CAN'!O658+'3. FTNC USD'!O658+'4. FTNC EUR'!O658+'5. FTNC GBP'!O658+'6. FTNC Autres (inclus)'!O658</f>
        <v>0</v>
      </c>
      <c r="P658" s="443">
        <f>'2. FTNC CAN'!P658+'3. FTNC USD'!P658+'4. FTNC EUR'!P658+'5. FTNC GBP'!P658+'6. FTNC Autres (inclus)'!P658</f>
        <v>0</v>
      </c>
      <c r="Q658" s="445">
        <f>'2. FTNC CAN'!Q658+'3. FTNC USD'!Q658+'4. FTNC EUR'!Q658+'5. FTNC GBP'!Q658+'6. FTNC Autres (inclus)'!Q658</f>
        <v>0</v>
      </c>
      <c r="R658" s="443">
        <f>'2. FTNC CAN'!R658+'3. FTNC USD'!R658+'4. FTNC EUR'!R658+'5. FTNC GBP'!R658+'6. FTNC Autres (inclus)'!R658</f>
        <v>0</v>
      </c>
      <c r="S658" s="444">
        <f>'2. FTNC CAN'!S658+'3. FTNC USD'!S658+'4. FTNC EUR'!S658+'5. FTNC GBP'!S658+'6. FTNC Autres (inclus)'!S658</f>
        <v>0</v>
      </c>
      <c r="T658" s="443">
        <f>'2. FTNC CAN'!T658+'3. FTNC USD'!T658+'4. FTNC EUR'!T658+'5. FTNC GBP'!T658+'6. FTNC Autres (inclus)'!T658</f>
        <v>0</v>
      </c>
      <c r="U658" s="444">
        <f>'2. FTNC CAN'!U658+'3. FTNC USD'!U658+'4. FTNC EUR'!U658+'5. FTNC GBP'!U658+'6. FTNC Autres (inclus)'!U658</f>
        <v>0</v>
      </c>
      <c r="V658" s="443">
        <f>'2. FTNC CAN'!V658+'3. FTNC USD'!V658+'4. FTNC EUR'!V658+'5. FTNC GBP'!V658+'6. FTNC Autres (inclus)'!V658</f>
        <v>0</v>
      </c>
      <c r="W658" s="444">
        <f>'2. FTNC CAN'!W658+'3. FTNC USD'!W658+'4. FTNC EUR'!W658+'5. FTNC GBP'!W658+'6. FTNC Autres (inclus)'!W658</f>
        <v>0</v>
      </c>
      <c r="X658" s="443">
        <f>'2. FTNC CAN'!X658+'3. FTNC USD'!X658+'4. FTNC EUR'!X658+'5. FTNC GBP'!X658+'6. FTNC Autres (inclus)'!X658</f>
        <v>0</v>
      </c>
      <c r="Y658" s="444">
        <f>'2. FTNC CAN'!Y658+'3. FTNC USD'!Y658+'4. FTNC EUR'!Y658+'5. FTNC GBP'!Y658+'6. FTNC Autres (inclus)'!Y658</f>
        <v>0</v>
      </c>
      <c r="Z658" s="443">
        <f>'2. FTNC CAN'!Z658+'3. FTNC USD'!Z658+'4. FTNC EUR'!Z658+'5. FTNC GBP'!Z658+'6. FTNC Autres (inclus)'!Z658</f>
        <v>0</v>
      </c>
      <c r="AA658" s="444">
        <f>'2. FTNC CAN'!AA658+'3. FTNC USD'!AA658+'4. FTNC EUR'!AA658+'5. FTNC GBP'!AA658+'6. FTNC Autres (inclus)'!AA658</f>
        <v>0</v>
      </c>
      <c r="AB658" s="447">
        <f>'2. FTNC CAN'!AB658+'3. FTNC USD'!AB658+'4. FTNC EUR'!AB658+'5. FTNC GBP'!AB658+'6. FTNC Autres (inclus)'!AB658</f>
        <v>0</v>
      </c>
      <c r="AC658" s="441">
        <f>'2. FTNC CAN'!AC658+'3. FTNC USD'!AC658+'4. FTNC EUR'!AC658+'5. FTNC GBP'!AC658+'6. FTNC Autres (inclus)'!AC658</f>
        <v>0</v>
      </c>
      <c r="AD658" s="996"/>
      <c r="AE658" s="997"/>
      <c r="AF658" s="998"/>
    </row>
    <row r="659" spans="1:32" ht="15" x14ac:dyDescent="0.2">
      <c r="A659" s="232">
        <v>186</v>
      </c>
      <c r="B659" s="507"/>
      <c r="C659" s="475"/>
      <c r="D659" s="475"/>
      <c r="E659" s="475"/>
      <c r="F659" s="859" t="s">
        <v>25</v>
      </c>
      <c r="G659" s="860"/>
      <c r="H659" s="860"/>
      <c r="I659" s="860"/>
      <c r="J659" s="860"/>
      <c r="K659" s="860"/>
      <c r="L659" s="861"/>
      <c r="M659" s="441">
        <f>'2. FTNC CAN'!M659+'3. FTNC USD'!M659+'4. FTNC EUR'!M659+'5. FTNC GBP'!M659+'6. FTNC Autres (inclus)'!M659</f>
        <v>0</v>
      </c>
      <c r="N659" s="446">
        <f>'2. FTNC CAN'!N659+'3. FTNC USD'!N659+'4. FTNC EUR'!N659+'5. FTNC GBP'!N659+'6. FTNC Autres (inclus)'!N659</f>
        <v>0</v>
      </c>
      <c r="O659" s="443">
        <f>'2. FTNC CAN'!O659+'3. FTNC USD'!O659+'4. FTNC EUR'!O659+'5. FTNC GBP'!O659+'6. FTNC Autres (inclus)'!O659</f>
        <v>0</v>
      </c>
      <c r="P659" s="443">
        <f>'2. FTNC CAN'!P659+'3. FTNC USD'!P659+'4. FTNC EUR'!P659+'5. FTNC GBP'!P659+'6. FTNC Autres (inclus)'!P659</f>
        <v>0</v>
      </c>
      <c r="Q659" s="445">
        <f>'2. FTNC CAN'!Q659+'3. FTNC USD'!Q659+'4. FTNC EUR'!Q659+'5. FTNC GBP'!Q659+'6. FTNC Autres (inclus)'!Q659</f>
        <v>0</v>
      </c>
      <c r="R659" s="443">
        <f>'2. FTNC CAN'!R659+'3. FTNC USD'!R659+'4. FTNC EUR'!R659+'5. FTNC GBP'!R659+'6. FTNC Autres (inclus)'!R659</f>
        <v>0</v>
      </c>
      <c r="S659" s="444">
        <f>'2. FTNC CAN'!S659+'3. FTNC USD'!S659+'4. FTNC EUR'!S659+'5. FTNC GBP'!S659+'6. FTNC Autres (inclus)'!S659</f>
        <v>0</v>
      </c>
      <c r="T659" s="443">
        <f>'2. FTNC CAN'!T659+'3. FTNC USD'!T659+'4. FTNC EUR'!T659+'5. FTNC GBP'!T659+'6. FTNC Autres (inclus)'!T659</f>
        <v>0</v>
      </c>
      <c r="U659" s="444">
        <f>'2. FTNC CAN'!U659+'3. FTNC USD'!U659+'4. FTNC EUR'!U659+'5. FTNC GBP'!U659+'6. FTNC Autres (inclus)'!U659</f>
        <v>0</v>
      </c>
      <c r="V659" s="443">
        <f>'2. FTNC CAN'!V659+'3. FTNC USD'!V659+'4. FTNC EUR'!V659+'5. FTNC GBP'!V659+'6. FTNC Autres (inclus)'!V659</f>
        <v>0</v>
      </c>
      <c r="W659" s="444">
        <f>'2. FTNC CAN'!W659+'3. FTNC USD'!W659+'4. FTNC EUR'!W659+'5. FTNC GBP'!W659+'6. FTNC Autres (inclus)'!W659</f>
        <v>0</v>
      </c>
      <c r="X659" s="443">
        <f>'2. FTNC CAN'!X659+'3. FTNC USD'!X659+'4. FTNC EUR'!X659+'5. FTNC GBP'!X659+'6. FTNC Autres (inclus)'!X659</f>
        <v>0</v>
      </c>
      <c r="Y659" s="444">
        <f>'2. FTNC CAN'!Y659+'3. FTNC USD'!Y659+'4. FTNC EUR'!Y659+'5. FTNC GBP'!Y659+'6. FTNC Autres (inclus)'!Y659</f>
        <v>0</v>
      </c>
      <c r="Z659" s="443">
        <f>'2. FTNC CAN'!Z659+'3. FTNC USD'!Z659+'4. FTNC EUR'!Z659+'5. FTNC GBP'!Z659+'6. FTNC Autres (inclus)'!Z659</f>
        <v>0</v>
      </c>
      <c r="AA659" s="444">
        <f>'2. FTNC CAN'!AA659+'3. FTNC USD'!AA659+'4. FTNC EUR'!AA659+'5. FTNC GBP'!AA659+'6. FTNC Autres (inclus)'!AA659</f>
        <v>0</v>
      </c>
      <c r="AB659" s="447">
        <f>'2. FTNC CAN'!AB659+'3. FTNC USD'!AB659+'4. FTNC EUR'!AB659+'5. FTNC GBP'!AB659+'6. FTNC Autres (inclus)'!AB659</f>
        <v>0</v>
      </c>
      <c r="AC659" s="441">
        <f>'2. FTNC CAN'!AC659+'3. FTNC USD'!AC659+'4. FTNC EUR'!AC659+'5. FTNC GBP'!AC659+'6. FTNC Autres (inclus)'!AC659</f>
        <v>0</v>
      </c>
      <c r="AD659" s="996"/>
      <c r="AE659" s="997"/>
      <c r="AF659" s="998"/>
    </row>
    <row r="660" spans="1:32" ht="15" x14ac:dyDescent="0.2">
      <c r="A660" s="232">
        <v>187</v>
      </c>
      <c r="B660" s="507"/>
      <c r="C660" s="475"/>
      <c r="D660" s="844" t="s">
        <v>467</v>
      </c>
      <c r="E660" s="845"/>
      <c r="F660" s="845"/>
      <c r="G660" s="845"/>
      <c r="H660" s="845"/>
      <c r="I660" s="845"/>
      <c r="J660" s="845"/>
      <c r="K660" s="845"/>
      <c r="L660" s="846"/>
      <c r="M660" s="407">
        <f>SUBTOTAL(9,M661:M662)</f>
        <v>0</v>
      </c>
      <c r="N660" s="488"/>
      <c r="O660" s="530"/>
      <c r="P660" s="530"/>
      <c r="Q660" s="530"/>
      <c r="R660" s="530"/>
      <c r="S660" s="530"/>
      <c r="T660" s="530"/>
      <c r="U660" s="530"/>
      <c r="V660" s="530"/>
      <c r="W660" s="530"/>
      <c r="X660" s="530"/>
      <c r="Y660" s="530"/>
      <c r="Z660" s="530"/>
      <c r="AA660" s="530"/>
      <c r="AB660" s="530"/>
      <c r="AC660" s="472"/>
      <c r="AD660" s="1017"/>
      <c r="AE660" s="997"/>
      <c r="AF660" s="998"/>
    </row>
    <row r="661" spans="1:32" ht="15" x14ac:dyDescent="0.2">
      <c r="A661" s="232">
        <v>188</v>
      </c>
      <c r="B661" s="507"/>
      <c r="C661" s="475"/>
      <c r="D661" s="475"/>
      <c r="E661" s="475"/>
      <c r="F661" s="856" t="s">
        <v>466</v>
      </c>
      <c r="G661" s="857"/>
      <c r="H661" s="857"/>
      <c r="I661" s="857"/>
      <c r="J661" s="857"/>
      <c r="K661" s="857"/>
      <c r="L661" s="858"/>
      <c r="M661" s="441">
        <f>'2. FTNC CAN'!M661+'3. FTNC USD'!M661+'4. FTNC EUR'!M661+'5. FTNC GBP'!M661+'6. FTNC Autres (inclus)'!M661</f>
        <v>0</v>
      </c>
      <c r="N661" s="489"/>
      <c r="O661" s="473"/>
      <c r="P661" s="473"/>
      <c r="Q661" s="473"/>
      <c r="R661" s="473"/>
      <c r="S661" s="473"/>
      <c r="T661" s="473"/>
      <c r="U661" s="473"/>
      <c r="V661" s="473"/>
      <c r="W661" s="473"/>
      <c r="X661" s="473"/>
      <c r="Y661" s="473"/>
      <c r="Z661" s="473"/>
      <c r="AA661" s="473"/>
      <c r="AB661" s="473"/>
      <c r="AC661" s="473"/>
      <c r="AD661" s="1017"/>
      <c r="AE661" s="997"/>
      <c r="AF661" s="998"/>
    </row>
    <row r="662" spans="1:32" ht="15" x14ac:dyDescent="0.2">
      <c r="A662" s="232">
        <v>189</v>
      </c>
      <c r="B662" s="507"/>
      <c r="C662" s="475"/>
      <c r="D662" s="475"/>
      <c r="E662" s="475"/>
      <c r="F662" s="859" t="s">
        <v>576</v>
      </c>
      <c r="G662" s="860"/>
      <c r="H662" s="860"/>
      <c r="I662" s="860"/>
      <c r="J662" s="860"/>
      <c r="K662" s="860"/>
      <c r="L662" s="861"/>
      <c r="M662" s="441">
        <f>'2. FTNC CAN'!M662+'3. FTNC USD'!M662+'4. FTNC EUR'!M662+'5. FTNC GBP'!M662+'6. FTNC Autres (inclus)'!M662</f>
        <v>0</v>
      </c>
      <c r="N662" s="489"/>
      <c r="O662" s="473"/>
      <c r="P662" s="473"/>
      <c r="Q662" s="473"/>
      <c r="R662" s="473"/>
      <c r="S662" s="473"/>
      <c r="T662" s="473"/>
      <c r="U662" s="473"/>
      <c r="V662" s="473"/>
      <c r="W662" s="473"/>
      <c r="X662" s="473"/>
      <c r="Y662" s="473"/>
      <c r="Z662" s="473"/>
      <c r="AA662" s="473"/>
      <c r="AB662" s="473"/>
      <c r="AC662" s="473"/>
      <c r="AD662" s="1017"/>
      <c r="AE662" s="997"/>
      <c r="AF662" s="998"/>
    </row>
    <row r="663" spans="1:32" ht="15" customHeight="1" x14ac:dyDescent="0.2">
      <c r="A663" s="232">
        <v>326</v>
      </c>
      <c r="B663" s="507"/>
      <c r="C663" s="1025" t="s">
        <v>429</v>
      </c>
      <c r="D663" s="1026"/>
      <c r="E663" s="1026"/>
      <c r="F663" s="1026"/>
      <c r="G663" s="1026"/>
      <c r="H663" s="1026"/>
      <c r="I663" s="1026"/>
      <c r="J663" s="1026"/>
      <c r="K663" s="1026"/>
      <c r="L663" s="1026"/>
      <c r="M663" s="1026"/>
      <c r="N663" s="1026"/>
      <c r="O663" s="1026"/>
      <c r="P663" s="1026"/>
      <c r="Q663" s="1026"/>
      <c r="R663" s="1026"/>
      <c r="S663" s="1026"/>
      <c r="T663" s="1026"/>
      <c r="U663" s="1026"/>
      <c r="V663" s="1026"/>
      <c r="W663" s="1026"/>
      <c r="X663" s="1026"/>
      <c r="Y663" s="1026"/>
      <c r="Z663" s="1026"/>
      <c r="AA663" s="1026"/>
      <c r="AB663" s="1026"/>
      <c r="AC663" s="1026"/>
      <c r="AD663" s="1026"/>
      <c r="AE663" s="1026"/>
      <c r="AF663" s="1027"/>
    </row>
    <row r="664" spans="1:32" ht="15" x14ac:dyDescent="0.2">
      <c r="A664" s="232">
        <v>232</v>
      </c>
      <c r="B664" s="507"/>
      <c r="C664" s="475"/>
      <c r="D664" s="844" t="s">
        <v>64</v>
      </c>
      <c r="E664" s="1024"/>
      <c r="F664" s="1024"/>
      <c r="G664" s="1024"/>
      <c r="H664" s="1024"/>
      <c r="I664" s="1024"/>
      <c r="J664" s="1024"/>
      <c r="K664" s="1024"/>
      <c r="L664" s="1024"/>
      <c r="M664" s="845"/>
      <c r="N664" s="845"/>
      <c r="O664" s="845"/>
      <c r="P664" s="845"/>
      <c r="Q664" s="845"/>
      <c r="R664" s="845"/>
      <c r="S664" s="845"/>
      <c r="T664" s="845"/>
      <c r="U664" s="845"/>
      <c r="V664" s="845"/>
      <c r="W664" s="845"/>
      <c r="X664" s="845"/>
      <c r="Y664" s="845"/>
      <c r="Z664" s="845"/>
      <c r="AA664" s="845"/>
      <c r="AB664" s="845"/>
      <c r="AC664" s="845"/>
      <c r="AD664" s="845"/>
      <c r="AE664" s="845"/>
      <c r="AF664" s="846"/>
    </row>
    <row r="665" spans="1:32" ht="15" x14ac:dyDescent="0.2">
      <c r="A665" s="232">
        <v>233</v>
      </c>
      <c r="B665" s="507"/>
      <c r="C665" s="475"/>
      <c r="D665" s="475"/>
      <c r="E665" s="853" t="s">
        <v>66</v>
      </c>
      <c r="F665" s="854"/>
      <c r="G665" s="854"/>
      <c r="H665" s="854"/>
      <c r="I665" s="854"/>
      <c r="J665" s="854"/>
      <c r="K665" s="854"/>
      <c r="L665" s="855"/>
      <c r="M665" s="407">
        <f>SUBTOTAL(9,M666:M669)</f>
        <v>0</v>
      </c>
      <c r="N665" s="410">
        <f t="shared" ref="N665:AC665" si="917">SUBTOTAL(9,N666:N669)</f>
        <v>0</v>
      </c>
      <c r="O665" s="414">
        <f t="shared" si="917"/>
        <v>0</v>
      </c>
      <c r="P665" s="413">
        <f t="shared" si="917"/>
        <v>0</v>
      </c>
      <c r="Q665" s="415">
        <f t="shared" si="917"/>
        <v>0</v>
      </c>
      <c r="R665" s="414">
        <f t="shared" si="917"/>
        <v>0</v>
      </c>
      <c r="S665" s="414">
        <f t="shared" si="917"/>
        <v>0</v>
      </c>
      <c r="T665" s="414">
        <f t="shared" si="917"/>
        <v>0</v>
      </c>
      <c r="U665" s="414">
        <f t="shared" si="917"/>
        <v>0</v>
      </c>
      <c r="V665" s="414">
        <f t="shared" si="917"/>
        <v>0</v>
      </c>
      <c r="W665" s="414">
        <f t="shared" si="917"/>
        <v>0</v>
      </c>
      <c r="X665" s="414">
        <f t="shared" si="917"/>
        <v>0</v>
      </c>
      <c r="Y665" s="414">
        <f t="shared" si="917"/>
        <v>0</v>
      </c>
      <c r="Z665" s="414">
        <f t="shared" si="917"/>
        <v>0</v>
      </c>
      <c r="AA665" s="414">
        <f t="shared" si="917"/>
        <v>0</v>
      </c>
      <c r="AB665" s="424">
        <f t="shared" si="917"/>
        <v>0</v>
      </c>
      <c r="AC665" s="407">
        <f t="shared" si="917"/>
        <v>0</v>
      </c>
      <c r="AD665" s="996"/>
      <c r="AE665" s="997"/>
      <c r="AF665" s="998"/>
    </row>
    <row r="666" spans="1:32" ht="15" x14ac:dyDescent="0.2">
      <c r="A666" s="232">
        <v>234</v>
      </c>
      <c r="B666" s="507"/>
      <c r="C666" s="475"/>
      <c r="D666" s="475"/>
      <c r="E666" s="484"/>
      <c r="F666" s="856" t="s">
        <v>65</v>
      </c>
      <c r="G666" s="857"/>
      <c r="H666" s="857"/>
      <c r="I666" s="857"/>
      <c r="J666" s="857"/>
      <c r="K666" s="857"/>
      <c r="L666" s="858"/>
      <c r="M666" s="441">
        <f>'2. FTNC CAN'!M666+'3. FTNC USD'!M666+'4. FTNC EUR'!M666+'5. FTNC GBP'!M666+'6. FTNC Autres (inclus)'!M666</f>
        <v>0</v>
      </c>
      <c r="N666" s="446">
        <f>'2. FTNC CAN'!N666+'3. FTNC USD'!N666+'4. FTNC EUR'!N666+'5. FTNC GBP'!N666+'6. FTNC Autres (inclus)'!N666</f>
        <v>0</v>
      </c>
      <c r="O666" s="443">
        <f>'2. FTNC CAN'!O666+'3. FTNC USD'!O666+'4. FTNC EUR'!O666+'5. FTNC GBP'!O666+'6. FTNC Autres (inclus)'!O666</f>
        <v>0</v>
      </c>
      <c r="P666" s="443">
        <f>'2. FTNC CAN'!P666+'3. FTNC USD'!P666+'4. FTNC EUR'!P666+'5. FTNC GBP'!P666+'6. FTNC Autres (inclus)'!P666</f>
        <v>0</v>
      </c>
      <c r="Q666" s="445">
        <f>'2. FTNC CAN'!Q666+'3. FTNC USD'!Q666+'4. FTNC EUR'!Q666+'5. FTNC GBP'!Q666+'6. FTNC Autres (inclus)'!Q666</f>
        <v>0</v>
      </c>
      <c r="R666" s="443">
        <f>'2. FTNC CAN'!R666+'3. FTNC USD'!R666+'4. FTNC EUR'!R666+'5. FTNC GBP'!R666+'6. FTNC Autres (inclus)'!R666</f>
        <v>0</v>
      </c>
      <c r="S666" s="444">
        <f>'2. FTNC CAN'!S666+'3. FTNC USD'!S666+'4. FTNC EUR'!S666+'5. FTNC GBP'!S666+'6. FTNC Autres (inclus)'!S666</f>
        <v>0</v>
      </c>
      <c r="T666" s="443">
        <f>'2. FTNC CAN'!T666+'3. FTNC USD'!T666+'4. FTNC EUR'!T666+'5. FTNC GBP'!T666+'6. FTNC Autres (inclus)'!T666</f>
        <v>0</v>
      </c>
      <c r="U666" s="444">
        <f>'2. FTNC CAN'!U666+'3. FTNC USD'!U666+'4. FTNC EUR'!U666+'5. FTNC GBP'!U666+'6. FTNC Autres (inclus)'!U666</f>
        <v>0</v>
      </c>
      <c r="V666" s="443">
        <f>'2. FTNC CAN'!V666+'3. FTNC USD'!V666+'4. FTNC EUR'!V666+'5. FTNC GBP'!V666+'6. FTNC Autres (inclus)'!V666</f>
        <v>0</v>
      </c>
      <c r="W666" s="444">
        <f>'2. FTNC CAN'!W666+'3. FTNC USD'!W666+'4. FTNC EUR'!W666+'5. FTNC GBP'!W666+'6. FTNC Autres (inclus)'!W666</f>
        <v>0</v>
      </c>
      <c r="X666" s="443">
        <f>'2. FTNC CAN'!X666+'3. FTNC USD'!X666+'4. FTNC EUR'!X666+'5. FTNC GBP'!X666+'6. FTNC Autres (inclus)'!X666</f>
        <v>0</v>
      </c>
      <c r="Y666" s="444">
        <f>'2. FTNC CAN'!Y666+'3. FTNC USD'!Y666+'4. FTNC EUR'!Y666+'5. FTNC GBP'!Y666+'6. FTNC Autres (inclus)'!Y666</f>
        <v>0</v>
      </c>
      <c r="Z666" s="443">
        <f>'2. FTNC CAN'!Z666+'3. FTNC USD'!Z666+'4. FTNC EUR'!Z666+'5. FTNC GBP'!Z666+'6. FTNC Autres (inclus)'!Z666</f>
        <v>0</v>
      </c>
      <c r="AA666" s="444">
        <f>'2. FTNC CAN'!AA666+'3. FTNC USD'!AA666+'4. FTNC EUR'!AA666+'5. FTNC GBP'!AA666+'6. FTNC Autres (inclus)'!AA666</f>
        <v>0</v>
      </c>
      <c r="AB666" s="447">
        <f>'2. FTNC CAN'!AB666+'3. FTNC USD'!AB666+'4. FTNC EUR'!AB666+'5. FTNC GBP'!AB666+'6. FTNC Autres (inclus)'!AB666</f>
        <v>0</v>
      </c>
      <c r="AC666" s="441">
        <f>'2. FTNC CAN'!AC666+'3. FTNC USD'!AC666+'4. FTNC EUR'!AC666+'5. FTNC GBP'!AC666+'6. FTNC Autres (inclus)'!AC666</f>
        <v>0</v>
      </c>
      <c r="AD666" s="996"/>
      <c r="AE666" s="997"/>
      <c r="AF666" s="998"/>
    </row>
    <row r="667" spans="1:32" ht="15" x14ac:dyDescent="0.2">
      <c r="A667" s="232">
        <v>235</v>
      </c>
      <c r="B667" s="507"/>
      <c r="C667" s="475"/>
      <c r="D667" s="475"/>
      <c r="E667" s="484"/>
      <c r="F667" s="915" t="s">
        <v>68</v>
      </c>
      <c r="G667" s="916"/>
      <c r="H667" s="916"/>
      <c r="I667" s="916"/>
      <c r="J667" s="916"/>
      <c r="K667" s="916"/>
      <c r="L667" s="917"/>
      <c r="M667" s="441">
        <f>'2. FTNC CAN'!M667+'3. FTNC USD'!M667+'4. FTNC EUR'!M667+'5. FTNC GBP'!M667+'6. FTNC Autres (inclus)'!M667</f>
        <v>0</v>
      </c>
      <c r="N667" s="446">
        <f>'2. FTNC CAN'!N667+'3. FTNC USD'!N667+'4. FTNC EUR'!N667+'5. FTNC GBP'!N667+'6. FTNC Autres (inclus)'!N667</f>
        <v>0</v>
      </c>
      <c r="O667" s="443">
        <f>'2. FTNC CAN'!O667+'3. FTNC USD'!O667+'4. FTNC EUR'!O667+'5. FTNC GBP'!O667+'6. FTNC Autres (inclus)'!O667</f>
        <v>0</v>
      </c>
      <c r="P667" s="443">
        <f>'2. FTNC CAN'!P667+'3. FTNC USD'!P667+'4. FTNC EUR'!P667+'5. FTNC GBP'!P667+'6. FTNC Autres (inclus)'!P667</f>
        <v>0</v>
      </c>
      <c r="Q667" s="445">
        <f>'2. FTNC CAN'!Q667+'3. FTNC USD'!Q667+'4. FTNC EUR'!Q667+'5. FTNC GBP'!Q667+'6. FTNC Autres (inclus)'!Q667</f>
        <v>0</v>
      </c>
      <c r="R667" s="443">
        <f>'2. FTNC CAN'!R667+'3. FTNC USD'!R667+'4. FTNC EUR'!R667+'5. FTNC GBP'!R667+'6. FTNC Autres (inclus)'!R667</f>
        <v>0</v>
      </c>
      <c r="S667" s="444">
        <f>'2. FTNC CAN'!S667+'3. FTNC USD'!S667+'4. FTNC EUR'!S667+'5. FTNC GBP'!S667+'6. FTNC Autres (inclus)'!S667</f>
        <v>0</v>
      </c>
      <c r="T667" s="443">
        <f>'2. FTNC CAN'!T667+'3. FTNC USD'!T667+'4. FTNC EUR'!T667+'5. FTNC GBP'!T667+'6. FTNC Autres (inclus)'!T667</f>
        <v>0</v>
      </c>
      <c r="U667" s="444">
        <f>'2. FTNC CAN'!U667+'3. FTNC USD'!U667+'4. FTNC EUR'!U667+'5. FTNC GBP'!U667+'6. FTNC Autres (inclus)'!U667</f>
        <v>0</v>
      </c>
      <c r="V667" s="443">
        <f>'2. FTNC CAN'!V667+'3. FTNC USD'!V667+'4. FTNC EUR'!V667+'5. FTNC GBP'!V667+'6. FTNC Autres (inclus)'!V667</f>
        <v>0</v>
      </c>
      <c r="W667" s="444">
        <f>'2. FTNC CAN'!W667+'3. FTNC USD'!W667+'4. FTNC EUR'!W667+'5. FTNC GBP'!W667+'6. FTNC Autres (inclus)'!W667</f>
        <v>0</v>
      </c>
      <c r="X667" s="443">
        <f>'2. FTNC CAN'!X667+'3. FTNC USD'!X667+'4. FTNC EUR'!X667+'5. FTNC GBP'!X667+'6. FTNC Autres (inclus)'!X667</f>
        <v>0</v>
      </c>
      <c r="Y667" s="444">
        <f>'2. FTNC CAN'!Y667+'3. FTNC USD'!Y667+'4. FTNC EUR'!Y667+'5. FTNC GBP'!Y667+'6. FTNC Autres (inclus)'!Y667</f>
        <v>0</v>
      </c>
      <c r="Z667" s="443">
        <f>'2. FTNC CAN'!Z667+'3. FTNC USD'!Z667+'4. FTNC EUR'!Z667+'5. FTNC GBP'!Z667+'6. FTNC Autres (inclus)'!Z667</f>
        <v>0</v>
      </c>
      <c r="AA667" s="444">
        <f>'2. FTNC CAN'!AA667+'3. FTNC USD'!AA667+'4. FTNC EUR'!AA667+'5. FTNC GBP'!AA667+'6. FTNC Autres (inclus)'!AA667</f>
        <v>0</v>
      </c>
      <c r="AB667" s="447">
        <f>'2. FTNC CAN'!AB667+'3. FTNC USD'!AB667+'4. FTNC EUR'!AB667+'5. FTNC GBP'!AB667+'6. FTNC Autres (inclus)'!AB667</f>
        <v>0</v>
      </c>
      <c r="AC667" s="441">
        <f>'2. FTNC CAN'!AC667+'3. FTNC USD'!AC667+'4. FTNC EUR'!AC667+'5. FTNC GBP'!AC667+'6. FTNC Autres (inclus)'!AC667</f>
        <v>0</v>
      </c>
      <c r="AD667" s="996"/>
      <c r="AE667" s="997"/>
      <c r="AF667" s="998"/>
    </row>
    <row r="668" spans="1:32" ht="15" x14ac:dyDescent="0.2">
      <c r="A668" s="232">
        <v>236</v>
      </c>
      <c r="B668" s="507"/>
      <c r="C668" s="475"/>
      <c r="D668" s="263"/>
      <c r="E668" s="264"/>
      <c r="F668" s="915" t="s">
        <v>537</v>
      </c>
      <c r="G668" s="916"/>
      <c r="H668" s="916"/>
      <c r="I668" s="916"/>
      <c r="J668" s="916"/>
      <c r="K668" s="916"/>
      <c r="L668" s="917"/>
      <c r="M668" s="441">
        <f>'2. FTNC CAN'!M668+'3. FTNC USD'!M668+'4. FTNC EUR'!M668+'5. FTNC GBP'!M668+'6. FTNC Autres (inclus)'!M668</f>
        <v>0</v>
      </c>
      <c r="N668" s="446">
        <f>'2. FTNC CAN'!N668+'3. FTNC USD'!N668+'4. FTNC EUR'!N668+'5. FTNC GBP'!N668+'6. FTNC Autres (inclus)'!N668</f>
        <v>0</v>
      </c>
      <c r="O668" s="443">
        <f>'2. FTNC CAN'!O668+'3. FTNC USD'!O668+'4. FTNC EUR'!O668+'5. FTNC GBP'!O668+'6. FTNC Autres (inclus)'!O668</f>
        <v>0</v>
      </c>
      <c r="P668" s="443">
        <f>'2. FTNC CAN'!P668+'3. FTNC USD'!P668+'4. FTNC EUR'!P668+'5. FTNC GBP'!P668+'6. FTNC Autres (inclus)'!P668</f>
        <v>0</v>
      </c>
      <c r="Q668" s="445">
        <f>'2. FTNC CAN'!Q668+'3. FTNC USD'!Q668+'4. FTNC EUR'!Q668+'5. FTNC GBP'!Q668+'6. FTNC Autres (inclus)'!Q668</f>
        <v>0</v>
      </c>
      <c r="R668" s="443">
        <f>'2. FTNC CAN'!R668+'3. FTNC USD'!R668+'4. FTNC EUR'!R668+'5. FTNC GBP'!R668+'6. FTNC Autres (inclus)'!R668</f>
        <v>0</v>
      </c>
      <c r="S668" s="444">
        <f>'2. FTNC CAN'!S668+'3. FTNC USD'!S668+'4. FTNC EUR'!S668+'5. FTNC GBP'!S668+'6. FTNC Autres (inclus)'!S668</f>
        <v>0</v>
      </c>
      <c r="T668" s="443">
        <f>'2. FTNC CAN'!T668+'3. FTNC USD'!T668+'4. FTNC EUR'!T668+'5. FTNC GBP'!T668+'6. FTNC Autres (inclus)'!T668</f>
        <v>0</v>
      </c>
      <c r="U668" s="444">
        <f>'2. FTNC CAN'!U668+'3. FTNC USD'!U668+'4. FTNC EUR'!U668+'5. FTNC GBP'!U668+'6. FTNC Autres (inclus)'!U668</f>
        <v>0</v>
      </c>
      <c r="V668" s="443">
        <f>'2. FTNC CAN'!V668+'3. FTNC USD'!V668+'4. FTNC EUR'!V668+'5. FTNC GBP'!V668+'6. FTNC Autres (inclus)'!V668</f>
        <v>0</v>
      </c>
      <c r="W668" s="444">
        <f>'2. FTNC CAN'!W668+'3. FTNC USD'!W668+'4. FTNC EUR'!W668+'5. FTNC GBP'!W668+'6. FTNC Autres (inclus)'!W668</f>
        <v>0</v>
      </c>
      <c r="X668" s="443">
        <f>'2. FTNC CAN'!X668+'3. FTNC USD'!X668+'4. FTNC EUR'!X668+'5. FTNC GBP'!X668+'6. FTNC Autres (inclus)'!X668</f>
        <v>0</v>
      </c>
      <c r="Y668" s="444">
        <f>'2. FTNC CAN'!Y668+'3. FTNC USD'!Y668+'4. FTNC EUR'!Y668+'5. FTNC GBP'!Y668+'6. FTNC Autres (inclus)'!Y668</f>
        <v>0</v>
      </c>
      <c r="Z668" s="443">
        <f>'2. FTNC CAN'!Z668+'3. FTNC USD'!Z668+'4. FTNC EUR'!Z668+'5. FTNC GBP'!Z668+'6. FTNC Autres (inclus)'!Z668</f>
        <v>0</v>
      </c>
      <c r="AA668" s="444">
        <f>'2. FTNC CAN'!AA668+'3. FTNC USD'!AA668+'4. FTNC EUR'!AA668+'5. FTNC GBP'!AA668+'6. FTNC Autres (inclus)'!AA668</f>
        <v>0</v>
      </c>
      <c r="AB668" s="447">
        <f>'2. FTNC CAN'!AB668+'3. FTNC USD'!AB668+'4. FTNC EUR'!AB668+'5. FTNC GBP'!AB668+'6. FTNC Autres (inclus)'!AB668</f>
        <v>0</v>
      </c>
      <c r="AC668" s="441">
        <f>'2. FTNC CAN'!AC668+'3. FTNC USD'!AC668+'4. FTNC EUR'!AC668+'5. FTNC GBP'!AC668+'6. FTNC Autres (inclus)'!AC668</f>
        <v>0</v>
      </c>
      <c r="AD668" s="996"/>
      <c r="AE668" s="997"/>
      <c r="AF668" s="998"/>
    </row>
    <row r="669" spans="1:32" ht="27.75" customHeight="1" x14ac:dyDescent="0.2">
      <c r="A669" s="232">
        <v>237</v>
      </c>
      <c r="B669" s="507"/>
      <c r="C669" s="475"/>
      <c r="D669" s="475"/>
      <c r="E669" s="260"/>
      <c r="F669" s="859" t="s">
        <v>464</v>
      </c>
      <c r="G669" s="860"/>
      <c r="H669" s="860"/>
      <c r="I669" s="860"/>
      <c r="J669" s="860"/>
      <c r="K669" s="860"/>
      <c r="L669" s="861"/>
      <c r="M669" s="441">
        <f>'2. FTNC CAN'!M669+'3. FTNC USD'!M669+'4. FTNC EUR'!M669+'5. FTNC GBP'!M669+'6. FTNC Autres (inclus)'!M669</f>
        <v>0</v>
      </c>
      <c r="N669" s="446">
        <f>'2. FTNC CAN'!N669+'3. FTNC USD'!N669+'4. FTNC EUR'!N669+'5. FTNC GBP'!N669+'6. FTNC Autres (inclus)'!N669</f>
        <v>0</v>
      </c>
      <c r="O669" s="443">
        <f>'2. FTNC CAN'!O669+'3. FTNC USD'!O669+'4. FTNC EUR'!O669+'5. FTNC GBP'!O669+'6. FTNC Autres (inclus)'!O669</f>
        <v>0</v>
      </c>
      <c r="P669" s="443">
        <f>'2. FTNC CAN'!P669+'3. FTNC USD'!P669+'4. FTNC EUR'!P669+'5. FTNC GBP'!P669+'6. FTNC Autres (inclus)'!P669</f>
        <v>0</v>
      </c>
      <c r="Q669" s="445">
        <f>'2. FTNC CAN'!Q669+'3. FTNC USD'!Q669+'4. FTNC EUR'!Q669+'5. FTNC GBP'!Q669+'6. FTNC Autres (inclus)'!Q669</f>
        <v>0</v>
      </c>
      <c r="R669" s="443">
        <f>'2. FTNC CAN'!R669+'3. FTNC USD'!R669+'4. FTNC EUR'!R669+'5. FTNC GBP'!R669+'6. FTNC Autres (inclus)'!R669</f>
        <v>0</v>
      </c>
      <c r="S669" s="444">
        <f>'2. FTNC CAN'!S669+'3. FTNC USD'!S669+'4. FTNC EUR'!S669+'5. FTNC GBP'!S669+'6. FTNC Autres (inclus)'!S669</f>
        <v>0</v>
      </c>
      <c r="T669" s="443">
        <f>'2. FTNC CAN'!T669+'3. FTNC USD'!T669+'4. FTNC EUR'!T669+'5. FTNC GBP'!T669+'6. FTNC Autres (inclus)'!T669</f>
        <v>0</v>
      </c>
      <c r="U669" s="444">
        <f>'2. FTNC CAN'!U669+'3. FTNC USD'!U669+'4. FTNC EUR'!U669+'5. FTNC GBP'!U669+'6. FTNC Autres (inclus)'!U669</f>
        <v>0</v>
      </c>
      <c r="V669" s="443">
        <f>'2. FTNC CAN'!V669+'3. FTNC USD'!V669+'4. FTNC EUR'!V669+'5. FTNC GBP'!V669+'6. FTNC Autres (inclus)'!V669</f>
        <v>0</v>
      </c>
      <c r="W669" s="444">
        <f>'2. FTNC CAN'!W669+'3. FTNC USD'!W669+'4. FTNC EUR'!W669+'5. FTNC GBP'!W669+'6. FTNC Autres (inclus)'!W669</f>
        <v>0</v>
      </c>
      <c r="X669" s="443">
        <f>'2. FTNC CAN'!X669+'3. FTNC USD'!X669+'4. FTNC EUR'!X669+'5. FTNC GBP'!X669+'6. FTNC Autres (inclus)'!X669</f>
        <v>0</v>
      </c>
      <c r="Y669" s="444">
        <f>'2. FTNC CAN'!Y669+'3. FTNC USD'!Y669+'4. FTNC EUR'!Y669+'5. FTNC GBP'!Y669+'6. FTNC Autres (inclus)'!Y669</f>
        <v>0</v>
      </c>
      <c r="Z669" s="443">
        <f>'2. FTNC CAN'!Z669+'3. FTNC USD'!Z669+'4. FTNC EUR'!Z669+'5. FTNC GBP'!Z669+'6. FTNC Autres (inclus)'!Z669</f>
        <v>0</v>
      </c>
      <c r="AA669" s="444">
        <f>'2. FTNC CAN'!AA669+'3. FTNC USD'!AA669+'4. FTNC EUR'!AA669+'5. FTNC GBP'!AA669+'6. FTNC Autres (inclus)'!AA669</f>
        <v>0</v>
      </c>
      <c r="AB669" s="447">
        <f>'2. FTNC CAN'!AB669+'3. FTNC USD'!AB669+'4. FTNC EUR'!AB669+'5. FTNC GBP'!AB669+'6. FTNC Autres (inclus)'!AB669</f>
        <v>0</v>
      </c>
      <c r="AC669" s="441">
        <f>'2. FTNC CAN'!AC669+'3. FTNC USD'!AC669+'4. FTNC EUR'!AC669+'5. FTNC GBP'!AC669+'6. FTNC Autres (inclus)'!AC669</f>
        <v>0</v>
      </c>
      <c r="AD669" s="996"/>
      <c r="AE669" s="997"/>
      <c r="AF669" s="998"/>
    </row>
    <row r="670" spans="1:32" ht="15" x14ac:dyDescent="0.2">
      <c r="A670" s="232">
        <v>238</v>
      </c>
      <c r="B670" s="507"/>
      <c r="C670" s="475"/>
      <c r="D670" s="483"/>
      <c r="E670" s="853" t="s">
        <v>67</v>
      </c>
      <c r="F670" s="854"/>
      <c r="G670" s="854"/>
      <c r="H670" s="854"/>
      <c r="I670" s="854"/>
      <c r="J670" s="854"/>
      <c r="K670" s="854"/>
      <c r="L670" s="855"/>
      <c r="M670" s="407">
        <f>SUBTOTAL(9,M671:M674)</f>
        <v>0</v>
      </c>
      <c r="N670" s="410">
        <f t="shared" ref="N670" si="918">SUBTOTAL(9,N671:N674)</f>
        <v>0</v>
      </c>
      <c r="O670" s="414">
        <f t="shared" ref="O670" si="919">SUBTOTAL(9,O671:O674)</f>
        <v>0</v>
      </c>
      <c r="P670" s="413">
        <f t="shared" ref="P670" si="920">SUBTOTAL(9,P671:P674)</f>
        <v>0</v>
      </c>
      <c r="Q670" s="415">
        <f t="shared" ref="Q670" si="921">SUBTOTAL(9,Q671:Q674)</f>
        <v>0</v>
      </c>
      <c r="R670" s="414">
        <f t="shared" ref="R670" si="922">SUBTOTAL(9,R671:R674)</f>
        <v>0</v>
      </c>
      <c r="S670" s="414">
        <f t="shared" ref="S670" si="923">SUBTOTAL(9,S671:S674)</f>
        <v>0</v>
      </c>
      <c r="T670" s="414">
        <f t="shared" ref="T670" si="924">SUBTOTAL(9,T671:T674)</f>
        <v>0</v>
      </c>
      <c r="U670" s="414">
        <f t="shared" ref="U670" si="925">SUBTOTAL(9,U671:U674)</f>
        <v>0</v>
      </c>
      <c r="V670" s="414">
        <f t="shared" ref="V670" si="926">SUBTOTAL(9,V671:V674)</f>
        <v>0</v>
      </c>
      <c r="W670" s="414">
        <f t="shared" ref="W670" si="927">SUBTOTAL(9,W671:W674)</f>
        <v>0</v>
      </c>
      <c r="X670" s="414">
        <f t="shared" ref="X670" si="928">SUBTOTAL(9,X671:X674)</f>
        <v>0</v>
      </c>
      <c r="Y670" s="414">
        <f t="shared" ref="Y670" si="929">SUBTOTAL(9,Y671:Y674)</f>
        <v>0</v>
      </c>
      <c r="Z670" s="414">
        <f t="shared" ref="Z670" si="930">SUBTOTAL(9,Z671:Z674)</f>
        <v>0</v>
      </c>
      <c r="AA670" s="414">
        <f t="shared" ref="AA670" si="931">SUBTOTAL(9,AA671:AA674)</f>
        <v>0</v>
      </c>
      <c r="AB670" s="424">
        <f t="shared" ref="AB670" si="932">SUBTOTAL(9,AB671:AB674)</f>
        <v>0</v>
      </c>
      <c r="AC670" s="407">
        <f t="shared" ref="AC670" si="933">SUBTOTAL(9,AC671:AC674)</f>
        <v>0</v>
      </c>
      <c r="AD670" s="996"/>
      <c r="AE670" s="997"/>
      <c r="AF670" s="998"/>
    </row>
    <row r="671" spans="1:32" ht="15" x14ac:dyDescent="0.2">
      <c r="A671" s="232">
        <v>239</v>
      </c>
      <c r="B671" s="507"/>
      <c r="C671" s="475"/>
      <c r="D671" s="491"/>
      <c r="E671" s="491"/>
      <c r="F671" s="856" t="s">
        <v>65</v>
      </c>
      <c r="G671" s="857"/>
      <c r="H671" s="857"/>
      <c r="I671" s="857"/>
      <c r="J671" s="857"/>
      <c r="K671" s="857"/>
      <c r="L671" s="858"/>
      <c r="M671" s="441">
        <f>'2. FTNC CAN'!M671+'3. FTNC USD'!M671+'4. FTNC EUR'!M671+'5. FTNC GBP'!M671+'6. FTNC Autres (inclus)'!M671</f>
        <v>0</v>
      </c>
      <c r="N671" s="446">
        <f>'2. FTNC CAN'!N671+'3. FTNC USD'!N671+'4. FTNC EUR'!N671+'5. FTNC GBP'!N671+'6. FTNC Autres (inclus)'!N671</f>
        <v>0</v>
      </c>
      <c r="O671" s="443">
        <f>'2. FTNC CAN'!O671+'3. FTNC USD'!O671+'4. FTNC EUR'!O671+'5. FTNC GBP'!O671+'6. FTNC Autres (inclus)'!O671</f>
        <v>0</v>
      </c>
      <c r="P671" s="443">
        <f>'2. FTNC CAN'!P671+'3. FTNC USD'!P671+'4. FTNC EUR'!P671+'5. FTNC GBP'!P671+'6. FTNC Autres (inclus)'!P671</f>
        <v>0</v>
      </c>
      <c r="Q671" s="445">
        <f>'2. FTNC CAN'!Q671+'3. FTNC USD'!Q671+'4. FTNC EUR'!Q671+'5. FTNC GBP'!Q671+'6. FTNC Autres (inclus)'!Q671</f>
        <v>0</v>
      </c>
      <c r="R671" s="443">
        <f>'2. FTNC CAN'!R671+'3. FTNC USD'!R671+'4. FTNC EUR'!R671+'5. FTNC GBP'!R671+'6. FTNC Autres (inclus)'!R671</f>
        <v>0</v>
      </c>
      <c r="S671" s="444">
        <f>'2. FTNC CAN'!S671+'3. FTNC USD'!S671+'4. FTNC EUR'!S671+'5. FTNC GBP'!S671+'6. FTNC Autres (inclus)'!S671</f>
        <v>0</v>
      </c>
      <c r="T671" s="443">
        <f>'2. FTNC CAN'!T671+'3. FTNC USD'!T671+'4. FTNC EUR'!T671+'5. FTNC GBP'!T671+'6. FTNC Autres (inclus)'!T671</f>
        <v>0</v>
      </c>
      <c r="U671" s="444">
        <f>'2. FTNC CAN'!U671+'3. FTNC USD'!U671+'4. FTNC EUR'!U671+'5. FTNC GBP'!U671+'6. FTNC Autres (inclus)'!U671</f>
        <v>0</v>
      </c>
      <c r="V671" s="443">
        <f>'2. FTNC CAN'!V671+'3. FTNC USD'!V671+'4. FTNC EUR'!V671+'5. FTNC GBP'!V671+'6. FTNC Autres (inclus)'!V671</f>
        <v>0</v>
      </c>
      <c r="W671" s="444">
        <f>'2. FTNC CAN'!W671+'3. FTNC USD'!W671+'4. FTNC EUR'!W671+'5. FTNC GBP'!W671+'6. FTNC Autres (inclus)'!W671</f>
        <v>0</v>
      </c>
      <c r="X671" s="443">
        <f>'2. FTNC CAN'!X671+'3. FTNC USD'!X671+'4. FTNC EUR'!X671+'5. FTNC GBP'!X671+'6. FTNC Autres (inclus)'!X671</f>
        <v>0</v>
      </c>
      <c r="Y671" s="444">
        <f>'2. FTNC CAN'!Y671+'3. FTNC USD'!Y671+'4. FTNC EUR'!Y671+'5. FTNC GBP'!Y671+'6. FTNC Autres (inclus)'!Y671</f>
        <v>0</v>
      </c>
      <c r="Z671" s="443">
        <f>'2. FTNC CAN'!Z671+'3. FTNC USD'!Z671+'4. FTNC EUR'!Z671+'5. FTNC GBP'!Z671+'6. FTNC Autres (inclus)'!Z671</f>
        <v>0</v>
      </c>
      <c r="AA671" s="444">
        <f>'2. FTNC CAN'!AA671+'3. FTNC USD'!AA671+'4. FTNC EUR'!AA671+'5. FTNC GBP'!AA671+'6. FTNC Autres (inclus)'!AA671</f>
        <v>0</v>
      </c>
      <c r="AB671" s="447">
        <f>'2. FTNC CAN'!AB671+'3. FTNC USD'!AB671+'4. FTNC EUR'!AB671+'5. FTNC GBP'!AB671+'6. FTNC Autres (inclus)'!AB671</f>
        <v>0</v>
      </c>
      <c r="AC671" s="441">
        <f>'2. FTNC CAN'!AC671+'3. FTNC USD'!AC671+'4. FTNC EUR'!AC671+'5. FTNC GBP'!AC671+'6. FTNC Autres (inclus)'!AC671</f>
        <v>0</v>
      </c>
      <c r="AD671" s="996"/>
      <c r="AE671" s="997"/>
      <c r="AF671" s="998"/>
    </row>
    <row r="672" spans="1:32" ht="15" x14ac:dyDescent="0.2">
      <c r="A672" s="232">
        <v>240</v>
      </c>
      <c r="B672" s="507"/>
      <c r="C672" s="475"/>
      <c r="D672" s="491"/>
      <c r="E672" s="491"/>
      <c r="F672" s="915" t="s">
        <v>68</v>
      </c>
      <c r="G672" s="916"/>
      <c r="H672" s="916"/>
      <c r="I672" s="916"/>
      <c r="J672" s="916"/>
      <c r="K672" s="916"/>
      <c r="L672" s="917"/>
      <c r="M672" s="441">
        <f>'2. FTNC CAN'!M672+'3. FTNC USD'!M672+'4. FTNC EUR'!M672+'5. FTNC GBP'!M672+'6. FTNC Autres (inclus)'!M672</f>
        <v>0</v>
      </c>
      <c r="N672" s="446">
        <f>'2. FTNC CAN'!N672+'3. FTNC USD'!N672+'4. FTNC EUR'!N672+'5. FTNC GBP'!N672+'6. FTNC Autres (inclus)'!N672</f>
        <v>0</v>
      </c>
      <c r="O672" s="443">
        <f>'2. FTNC CAN'!O672+'3. FTNC USD'!O672+'4. FTNC EUR'!O672+'5. FTNC GBP'!O672+'6. FTNC Autres (inclus)'!O672</f>
        <v>0</v>
      </c>
      <c r="P672" s="443">
        <f>'2. FTNC CAN'!P672+'3. FTNC USD'!P672+'4. FTNC EUR'!P672+'5. FTNC GBP'!P672+'6. FTNC Autres (inclus)'!P672</f>
        <v>0</v>
      </c>
      <c r="Q672" s="445">
        <f>'2. FTNC CAN'!Q672+'3. FTNC USD'!Q672+'4. FTNC EUR'!Q672+'5. FTNC GBP'!Q672+'6. FTNC Autres (inclus)'!Q672</f>
        <v>0</v>
      </c>
      <c r="R672" s="443">
        <f>'2. FTNC CAN'!R672+'3. FTNC USD'!R672+'4. FTNC EUR'!R672+'5. FTNC GBP'!R672+'6. FTNC Autres (inclus)'!R672</f>
        <v>0</v>
      </c>
      <c r="S672" s="444">
        <f>'2. FTNC CAN'!S672+'3. FTNC USD'!S672+'4. FTNC EUR'!S672+'5. FTNC GBP'!S672+'6. FTNC Autres (inclus)'!S672</f>
        <v>0</v>
      </c>
      <c r="T672" s="443">
        <f>'2. FTNC CAN'!T672+'3. FTNC USD'!T672+'4. FTNC EUR'!T672+'5. FTNC GBP'!T672+'6. FTNC Autres (inclus)'!T672</f>
        <v>0</v>
      </c>
      <c r="U672" s="444">
        <f>'2. FTNC CAN'!U672+'3. FTNC USD'!U672+'4. FTNC EUR'!U672+'5. FTNC GBP'!U672+'6. FTNC Autres (inclus)'!U672</f>
        <v>0</v>
      </c>
      <c r="V672" s="443">
        <f>'2. FTNC CAN'!V672+'3. FTNC USD'!V672+'4. FTNC EUR'!V672+'5. FTNC GBP'!V672+'6. FTNC Autres (inclus)'!V672</f>
        <v>0</v>
      </c>
      <c r="W672" s="444">
        <f>'2. FTNC CAN'!W672+'3. FTNC USD'!W672+'4. FTNC EUR'!W672+'5. FTNC GBP'!W672+'6. FTNC Autres (inclus)'!W672</f>
        <v>0</v>
      </c>
      <c r="X672" s="443">
        <f>'2. FTNC CAN'!X672+'3. FTNC USD'!X672+'4. FTNC EUR'!X672+'5. FTNC GBP'!X672+'6. FTNC Autres (inclus)'!X672</f>
        <v>0</v>
      </c>
      <c r="Y672" s="444">
        <f>'2. FTNC CAN'!Y672+'3. FTNC USD'!Y672+'4. FTNC EUR'!Y672+'5. FTNC GBP'!Y672+'6. FTNC Autres (inclus)'!Y672</f>
        <v>0</v>
      </c>
      <c r="Z672" s="443">
        <f>'2. FTNC CAN'!Z672+'3. FTNC USD'!Z672+'4. FTNC EUR'!Z672+'5. FTNC GBP'!Z672+'6. FTNC Autres (inclus)'!Z672</f>
        <v>0</v>
      </c>
      <c r="AA672" s="444">
        <f>'2. FTNC CAN'!AA672+'3. FTNC USD'!AA672+'4. FTNC EUR'!AA672+'5. FTNC GBP'!AA672+'6. FTNC Autres (inclus)'!AA672</f>
        <v>0</v>
      </c>
      <c r="AB672" s="447">
        <f>'2. FTNC CAN'!AB672+'3. FTNC USD'!AB672+'4. FTNC EUR'!AB672+'5. FTNC GBP'!AB672+'6. FTNC Autres (inclus)'!AB672</f>
        <v>0</v>
      </c>
      <c r="AC672" s="441">
        <f>'2. FTNC CAN'!AC672+'3. FTNC USD'!AC672+'4. FTNC EUR'!AC672+'5. FTNC GBP'!AC672+'6. FTNC Autres (inclus)'!AC672</f>
        <v>0</v>
      </c>
      <c r="AD672" s="996"/>
      <c r="AE672" s="997"/>
      <c r="AF672" s="998"/>
    </row>
    <row r="673" spans="1:32" ht="15" x14ac:dyDescent="0.2">
      <c r="A673" s="232">
        <v>241</v>
      </c>
      <c r="B673" s="507"/>
      <c r="C673" s="475"/>
      <c r="D673" s="265"/>
      <c r="E673" s="265"/>
      <c r="F673" s="915" t="s">
        <v>537</v>
      </c>
      <c r="G673" s="916"/>
      <c r="H673" s="916"/>
      <c r="I673" s="916"/>
      <c r="J673" s="916"/>
      <c r="K673" s="916"/>
      <c r="L673" s="917"/>
      <c r="M673" s="441">
        <f>'2. FTNC CAN'!M673+'3. FTNC USD'!M673+'4. FTNC EUR'!M673+'5. FTNC GBP'!M673+'6. FTNC Autres (inclus)'!M673</f>
        <v>0</v>
      </c>
      <c r="N673" s="446">
        <f>'2. FTNC CAN'!N673+'3. FTNC USD'!N673+'4. FTNC EUR'!N673+'5. FTNC GBP'!N673+'6. FTNC Autres (inclus)'!N673</f>
        <v>0</v>
      </c>
      <c r="O673" s="443">
        <f>'2. FTNC CAN'!O673+'3. FTNC USD'!O673+'4. FTNC EUR'!O673+'5. FTNC GBP'!O673+'6. FTNC Autres (inclus)'!O673</f>
        <v>0</v>
      </c>
      <c r="P673" s="443">
        <f>'2. FTNC CAN'!P673+'3. FTNC USD'!P673+'4. FTNC EUR'!P673+'5. FTNC GBP'!P673+'6. FTNC Autres (inclus)'!P673</f>
        <v>0</v>
      </c>
      <c r="Q673" s="445">
        <f>'2. FTNC CAN'!Q673+'3. FTNC USD'!Q673+'4. FTNC EUR'!Q673+'5. FTNC GBP'!Q673+'6. FTNC Autres (inclus)'!Q673</f>
        <v>0</v>
      </c>
      <c r="R673" s="443">
        <f>'2. FTNC CAN'!R673+'3. FTNC USD'!R673+'4. FTNC EUR'!R673+'5. FTNC GBP'!R673+'6. FTNC Autres (inclus)'!R673</f>
        <v>0</v>
      </c>
      <c r="S673" s="444">
        <f>'2. FTNC CAN'!S673+'3. FTNC USD'!S673+'4. FTNC EUR'!S673+'5. FTNC GBP'!S673+'6. FTNC Autres (inclus)'!S673</f>
        <v>0</v>
      </c>
      <c r="T673" s="443">
        <f>'2. FTNC CAN'!T673+'3. FTNC USD'!T673+'4. FTNC EUR'!T673+'5. FTNC GBP'!T673+'6. FTNC Autres (inclus)'!T673</f>
        <v>0</v>
      </c>
      <c r="U673" s="444">
        <f>'2. FTNC CAN'!U673+'3. FTNC USD'!U673+'4. FTNC EUR'!U673+'5. FTNC GBP'!U673+'6. FTNC Autres (inclus)'!U673</f>
        <v>0</v>
      </c>
      <c r="V673" s="443">
        <f>'2. FTNC CAN'!V673+'3. FTNC USD'!V673+'4. FTNC EUR'!V673+'5. FTNC GBP'!V673+'6. FTNC Autres (inclus)'!V673</f>
        <v>0</v>
      </c>
      <c r="W673" s="444">
        <f>'2. FTNC CAN'!W673+'3. FTNC USD'!W673+'4. FTNC EUR'!W673+'5. FTNC GBP'!W673+'6. FTNC Autres (inclus)'!W673</f>
        <v>0</v>
      </c>
      <c r="X673" s="443">
        <f>'2. FTNC CAN'!X673+'3. FTNC USD'!X673+'4. FTNC EUR'!X673+'5. FTNC GBP'!X673+'6. FTNC Autres (inclus)'!X673</f>
        <v>0</v>
      </c>
      <c r="Y673" s="444">
        <f>'2. FTNC CAN'!Y673+'3. FTNC USD'!Y673+'4. FTNC EUR'!Y673+'5. FTNC GBP'!Y673+'6. FTNC Autres (inclus)'!Y673</f>
        <v>0</v>
      </c>
      <c r="Z673" s="443">
        <f>'2. FTNC CAN'!Z673+'3. FTNC USD'!Z673+'4. FTNC EUR'!Z673+'5. FTNC GBP'!Z673+'6. FTNC Autres (inclus)'!Z673</f>
        <v>0</v>
      </c>
      <c r="AA673" s="444">
        <f>'2. FTNC CAN'!AA673+'3. FTNC USD'!AA673+'4. FTNC EUR'!AA673+'5. FTNC GBP'!AA673+'6. FTNC Autres (inclus)'!AA673</f>
        <v>0</v>
      </c>
      <c r="AB673" s="447">
        <f>'2. FTNC CAN'!AB673+'3. FTNC USD'!AB673+'4. FTNC EUR'!AB673+'5. FTNC GBP'!AB673+'6. FTNC Autres (inclus)'!AB673</f>
        <v>0</v>
      </c>
      <c r="AC673" s="441">
        <f>'2. FTNC CAN'!AC673+'3. FTNC USD'!AC673+'4. FTNC EUR'!AC673+'5. FTNC GBP'!AC673+'6. FTNC Autres (inclus)'!AC673</f>
        <v>0</v>
      </c>
      <c r="AD673" s="996"/>
      <c r="AE673" s="997"/>
      <c r="AF673" s="998"/>
    </row>
    <row r="674" spans="1:32" ht="27.75" customHeight="1" x14ac:dyDescent="0.2">
      <c r="A674" s="232">
        <v>242</v>
      </c>
      <c r="B674" s="507"/>
      <c r="C674" s="475"/>
      <c r="D674" s="263"/>
      <c r="E674" s="263"/>
      <c r="F674" s="859" t="s">
        <v>464</v>
      </c>
      <c r="G674" s="860"/>
      <c r="H674" s="860"/>
      <c r="I674" s="860"/>
      <c r="J674" s="860"/>
      <c r="K674" s="860"/>
      <c r="L674" s="861"/>
      <c r="M674" s="441">
        <f>'2. FTNC CAN'!M674+'3. FTNC USD'!M674+'4. FTNC EUR'!M674+'5. FTNC GBP'!M674+'6. FTNC Autres (inclus)'!M674</f>
        <v>0</v>
      </c>
      <c r="N674" s="446">
        <f>'2. FTNC CAN'!N674+'3. FTNC USD'!N674+'4. FTNC EUR'!N674+'5. FTNC GBP'!N674+'6. FTNC Autres (inclus)'!N674</f>
        <v>0</v>
      </c>
      <c r="O674" s="443">
        <f>'2. FTNC CAN'!O674+'3. FTNC USD'!O674+'4. FTNC EUR'!O674+'5. FTNC GBP'!O674+'6. FTNC Autres (inclus)'!O674</f>
        <v>0</v>
      </c>
      <c r="P674" s="443">
        <f>'2. FTNC CAN'!P674+'3. FTNC USD'!P674+'4. FTNC EUR'!P674+'5. FTNC GBP'!P674+'6. FTNC Autres (inclus)'!P674</f>
        <v>0</v>
      </c>
      <c r="Q674" s="445">
        <f>'2. FTNC CAN'!Q674+'3. FTNC USD'!Q674+'4. FTNC EUR'!Q674+'5. FTNC GBP'!Q674+'6. FTNC Autres (inclus)'!Q674</f>
        <v>0</v>
      </c>
      <c r="R674" s="443">
        <f>'2. FTNC CAN'!R674+'3. FTNC USD'!R674+'4. FTNC EUR'!R674+'5. FTNC GBP'!R674+'6. FTNC Autres (inclus)'!R674</f>
        <v>0</v>
      </c>
      <c r="S674" s="444">
        <f>'2. FTNC CAN'!S674+'3. FTNC USD'!S674+'4. FTNC EUR'!S674+'5. FTNC GBP'!S674+'6. FTNC Autres (inclus)'!S674</f>
        <v>0</v>
      </c>
      <c r="T674" s="443">
        <f>'2. FTNC CAN'!T674+'3. FTNC USD'!T674+'4. FTNC EUR'!T674+'5. FTNC GBP'!T674+'6. FTNC Autres (inclus)'!T674</f>
        <v>0</v>
      </c>
      <c r="U674" s="444">
        <f>'2. FTNC CAN'!U674+'3. FTNC USD'!U674+'4. FTNC EUR'!U674+'5. FTNC GBP'!U674+'6. FTNC Autres (inclus)'!U674</f>
        <v>0</v>
      </c>
      <c r="V674" s="443">
        <f>'2. FTNC CAN'!V674+'3. FTNC USD'!V674+'4. FTNC EUR'!V674+'5. FTNC GBP'!V674+'6. FTNC Autres (inclus)'!V674</f>
        <v>0</v>
      </c>
      <c r="W674" s="444">
        <f>'2. FTNC CAN'!W674+'3. FTNC USD'!W674+'4. FTNC EUR'!W674+'5. FTNC GBP'!W674+'6. FTNC Autres (inclus)'!W674</f>
        <v>0</v>
      </c>
      <c r="X674" s="443">
        <f>'2. FTNC CAN'!X674+'3. FTNC USD'!X674+'4. FTNC EUR'!X674+'5. FTNC GBP'!X674+'6. FTNC Autres (inclus)'!X674</f>
        <v>0</v>
      </c>
      <c r="Y674" s="444">
        <f>'2. FTNC CAN'!Y674+'3. FTNC USD'!Y674+'4. FTNC EUR'!Y674+'5. FTNC GBP'!Y674+'6. FTNC Autres (inclus)'!Y674</f>
        <v>0</v>
      </c>
      <c r="Z674" s="443">
        <f>'2. FTNC CAN'!Z674+'3. FTNC USD'!Z674+'4. FTNC EUR'!Z674+'5. FTNC GBP'!Z674+'6. FTNC Autres (inclus)'!Z674</f>
        <v>0</v>
      </c>
      <c r="AA674" s="444">
        <f>'2. FTNC CAN'!AA674+'3. FTNC USD'!AA674+'4. FTNC EUR'!AA674+'5. FTNC GBP'!AA674+'6. FTNC Autres (inclus)'!AA674</f>
        <v>0</v>
      </c>
      <c r="AB674" s="447">
        <f>'2. FTNC CAN'!AB674+'3. FTNC USD'!AB674+'4. FTNC EUR'!AB674+'5. FTNC GBP'!AB674+'6. FTNC Autres (inclus)'!AB674</f>
        <v>0</v>
      </c>
      <c r="AC674" s="441">
        <f>'2. FTNC CAN'!AC674+'3. FTNC USD'!AC674+'4. FTNC EUR'!AC674+'5. FTNC GBP'!AC674+'6. FTNC Autres (inclus)'!AC674</f>
        <v>0</v>
      </c>
      <c r="AD674" s="996"/>
      <c r="AE674" s="997"/>
      <c r="AF674" s="998"/>
    </row>
    <row r="675" spans="1:32" ht="15.75" customHeight="1" x14ac:dyDescent="0.2">
      <c r="A675" s="232">
        <v>243</v>
      </c>
      <c r="B675" s="507"/>
      <c r="C675" s="475"/>
      <c r="D675" s="265"/>
      <c r="E675" s="853" t="s">
        <v>556</v>
      </c>
      <c r="F675" s="854"/>
      <c r="G675" s="854"/>
      <c r="H675" s="854"/>
      <c r="I675" s="854"/>
      <c r="J675" s="854"/>
      <c r="K675" s="854"/>
      <c r="L675" s="855"/>
      <c r="M675" s="407">
        <f>SUBTOTAL(9,M676:M679)</f>
        <v>0</v>
      </c>
      <c r="N675" s="410">
        <f t="shared" ref="N675" si="934">SUBTOTAL(9,N676:N679)</f>
        <v>0</v>
      </c>
      <c r="O675" s="414">
        <f t="shared" ref="O675" si="935">SUBTOTAL(9,O676:O679)</f>
        <v>0</v>
      </c>
      <c r="P675" s="413">
        <f t="shared" ref="P675" si="936">SUBTOTAL(9,P676:P679)</f>
        <v>0</v>
      </c>
      <c r="Q675" s="415">
        <f t="shared" ref="Q675" si="937">SUBTOTAL(9,Q676:Q679)</f>
        <v>0</v>
      </c>
      <c r="R675" s="414">
        <f t="shared" ref="R675" si="938">SUBTOTAL(9,R676:R679)</f>
        <v>0</v>
      </c>
      <c r="S675" s="414">
        <f t="shared" ref="S675" si="939">SUBTOTAL(9,S676:S679)</f>
        <v>0</v>
      </c>
      <c r="T675" s="414">
        <f t="shared" ref="T675" si="940">SUBTOTAL(9,T676:T679)</f>
        <v>0</v>
      </c>
      <c r="U675" s="414">
        <f t="shared" ref="U675" si="941">SUBTOTAL(9,U676:U679)</f>
        <v>0</v>
      </c>
      <c r="V675" s="414">
        <f t="shared" ref="V675" si="942">SUBTOTAL(9,V676:V679)</f>
        <v>0</v>
      </c>
      <c r="W675" s="414">
        <f t="shared" ref="W675" si="943">SUBTOTAL(9,W676:W679)</f>
        <v>0</v>
      </c>
      <c r="X675" s="414">
        <f t="shared" ref="X675" si="944">SUBTOTAL(9,X676:X679)</f>
        <v>0</v>
      </c>
      <c r="Y675" s="414">
        <f t="shared" ref="Y675" si="945">SUBTOTAL(9,Y676:Y679)</f>
        <v>0</v>
      </c>
      <c r="Z675" s="414">
        <f t="shared" ref="Z675" si="946">SUBTOTAL(9,Z676:Z679)</f>
        <v>0</v>
      </c>
      <c r="AA675" s="414">
        <f t="shared" ref="AA675" si="947">SUBTOTAL(9,AA676:AA679)</f>
        <v>0</v>
      </c>
      <c r="AB675" s="424">
        <f t="shared" ref="AB675" si="948">SUBTOTAL(9,AB676:AB679)</f>
        <v>0</v>
      </c>
      <c r="AC675" s="407">
        <f t="shared" ref="AC675" si="949">SUBTOTAL(9,AC676:AC679)</f>
        <v>0</v>
      </c>
      <c r="AD675" s="996"/>
      <c r="AE675" s="997"/>
      <c r="AF675" s="998"/>
    </row>
    <row r="676" spans="1:32" ht="15" x14ac:dyDescent="0.2">
      <c r="A676" s="232">
        <v>244</v>
      </c>
      <c r="B676" s="507"/>
      <c r="C676" s="475"/>
      <c r="D676" s="491"/>
      <c r="E676" s="491"/>
      <c r="F676" s="856" t="s">
        <v>65</v>
      </c>
      <c r="G676" s="857"/>
      <c r="H676" s="857"/>
      <c r="I676" s="857"/>
      <c r="J676" s="857"/>
      <c r="K676" s="857"/>
      <c r="L676" s="858"/>
      <c r="M676" s="441">
        <f>'2. FTNC CAN'!M676+'3. FTNC USD'!M676+'4. FTNC EUR'!M676+'5. FTNC GBP'!M676+'6. FTNC Autres (inclus)'!M676</f>
        <v>0</v>
      </c>
      <c r="N676" s="446">
        <f>'2. FTNC CAN'!N676+'3. FTNC USD'!N676+'4. FTNC EUR'!N676+'5. FTNC GBP'!N676+'6. FTNC Autres (inclus)'!N676</f>
        <v>0</v>
      </c>
      <c r="O676" s="443">
        <f>'2. FTNC CAN'!O676+'3. FTNC USD'!O676+'4. FTNC EUR'!O676+'5. FTNC GBP'!O676+'6. FTNC Autres (inclus)'!O676</f>
        <v>0</v>
      </c>
      <c r="P676" s="443">
        <f>'2. FTNC CAN'!P676+'3. FTNC USD'!P676+'4. FTNC EUR'!P676+'5. FTNC GBP'!P676+'6. FTNC Autres (inclus)'!P676</f>
        <v>0</v>
      </c>
      <c r="Q676" s="445">
        <f>'2. FTNC CAN'!Q676+'3. FTNC USD'!Q676+'4. FTNC EUR'!Q676+'5. FTNC GBP'!Q676+'6. FTNC Autres (inclus)'!Q676</f>
        <v>0</v>
      </c>
      <c r="R676" s="443">
        <f>'2. FTNC CAN'!R676+'3. FTNC USD'!R676+'4. FTNC EUR'!R676+'5. FTNC GBP'!R676+'6. FTNC Autres (inclus)'!R676</f>
        <v>0</v>
      </c>
      <c r="S676" s="444">
        <f>'2. FTNC CAN'!S676+'3. FTNC USD'!S676+'4. FTNC EUR'!S676+'5. FTNC GBP'!S676+'6. FTNC Autres (inclus)'!S676</f>
        <v>0</v>
      </c>
      <c r="T676" s="443">
        <f>'2. FTNC CAN'!T676+'3. FTNC USD'!T676+'4. FTNC EUR'!T676+'5. FTNC GBP'!T676+'6. FTNC Autres (inclus)'!T676</f>
        <v>0</v>
      </c>
      <c r="U676" s="444">
        <f>'2. FTNC CAN'!U676+'3. FTNC USD'!U676+'4. FTNC EUR'!U676+'5. FTNC GBP'!U676+'6. FTNC Autres (inclus)'!U676</f>
        <v>0</v>
      </c>
      <c r="V676" s="443">
        <f>'2. FTNC CAN'!V676+'3. FTNC USD'!V676+'4. FTNC EUR'!V676+'5. FTNC GBP'!V676+'6. FTNC Autres (inclus)'!V676</f>
        <v>0</v>
      </c>
      <c r="W676" s="444">
        <f>'2. FTNC CAN'!W676+'3. FTNC USD'!W676+'4. FTNC EUR'!W676+'5. FTNC GBP'!W676+'6. FTNC Autres (inclus)'!W676</f>
        <v>0</v>
      </c>
      <c r="X676" s="443">
        <f>'2. FTNC CAN'!X676+'3. FTNC USD'!X676+'4. FTNC EUR'!X676+'5. FTNC GBP'!X676+'6. FTNC Autres (inclus)'!X676</f>
        <v>0</v>
      </c>
      <c r="Y676" s="444">
        <f>'2. FTNC CAN'!Y676+'3. FTNC USD'!Y676+'4. FTNC EUR'!Y676+'5. FTNC GBP'!Y676+'6. FTNC Autres (inclus)'!Y676</f>
        <v>0</v>
      </c>
      <c r="Z676" s="443">
        <f>'2. FTNC CAN'!Z676+'3. FTNC USD'!Z676+'4. FTNC EUR'!Z676+'5. FTNC GBP'!Z676+'6. FTNC Autres (inclus)'!Z676</f>
        <v>0</v>
      </c>
      <c r="AA676" s="444">
        <f>'2. FTNC CAN'!AA676+'3. FTNC USD'!AA676+'4. FTNC EUR'!AA676+'5. FTNC GBP'!AA676+'6. FTNC Autres (inclus)'!AA676</f>
        <v>0</v>
      </c>
      <c r="AB676" s="447">
        <f>'2. FTNC CAN'!AB676+'3. FTNC USD'!AB676+'4. FTNC EUR'!AB676+'5. FTNC GBP'!AB676+'6. FTNC Autres (inclus)'!AB676</f>
        <v>0</v>
      </c>
      <c r="AC676" s="441">
        <f>'2. FTNC CAN'!AC676+'3. FTNC USD'!AC676+'4. FTNC EUR'!AC676+'5. FTNC GBP'!AC676+'6. FTNC Autres (inclus)'!AC676</f>
        <v>0</v>
      </c>
      <c r="AD676" s="996"/>
      <c r="AE676" s="997"/>
      <c r="AF676" s="998"/>
    </row>
    <row r="677" spans="1:32" ht="15" x14ac:dyDescent="0.2">
      <c r="A677" s="232">
        <v>245</v>
      </c>
      <c r="B677" s="507"/>
      <c r="C677" s="475"/>
      <c r="D677" s="266"/>
      <c r="E677" s="266"/>
      <c r="F677" s="915" t="s">
        <v>68</v>
      </c>
      <c r="G677" s="916"/>
      <c r="H677" s="916"/>
      <c r="I677" s="916"/>
      <c r="J677" s="916"/>
      <c r="K677" s="916"/>
      <c r="L677" s="917"/>
      <c r="M677" s="441">
        <f>'2. FTNC CAN'!M677+'3. FTNC USD'!M677+'4. FTNC EUR'!M677+'5. FTNC GBP'!M677+'6. FTNC Autres (inclus)'!M677</f>
        <v>0</v>
      </c>
      <c r="N677" s="446">
        <f>'2. FTNC CAN'!N677+'3. FTNC USD'!N677+'4. FTNC EUR'!N677+'5. FTNC GBP'!N677+'6. FTNC Autres (inclus)'!N677</f>
        <v>0</v>
      </c>
      <c r="O677" s="443">
        <f>'2. FTNC CAN'!O677+'3. FTNC USD'!O677+'4. FTNC EUR'!O677+'5. FTNC GBP'!O677+'6. FTNC Autres (inclus)'!O677</f>
        <v>0</v>
      </c>
      <c r="P677" s="443">
        <f>'2. FTNC CAN'!P677+'3. FTNC USD'!P677+'4. FTNC EUR'!P677+'5. FTNC GBP'!P677+'6. FTNC Autres (inclus)'!P677</f>
        <v>0</v>
      </c>
      <c r="Q677" s="445">
        <f>'2. FTNC CAN'!Q677+'3. FTNC USD'!Q677+'4. FTNC EUR'!Q677+'5. FTNC GBP'!Q677+'6. FTNC Autres (inclus)'!Q677</f>
        <v>0</v>
      </c>
      <c r="R677" s="443">
        <f>'2. FTNC CAN'!R677+'3. FTNC USD'!R677+'4. FTNC EUR'!R677+'5. FTNC GBP'!R677+'6. FTNC Autres (inclus)'!R677</f>
        <v>0</v>
      </c>
      <c r="S677" s="444">
        <f>'2. FTNC CAN'!S677+'3. FTNC USD'!S677+'4. FTNC EUR'!S677+'5. FTNC GBP'!S677+'6. FTNC Autres (inclus)'!S677</f>
        <v>0</v>
      </c>
      <c r="T677" s="443">
        <f>'2. FTNC CAN'!T677+'3. FTNC USD'!T677+'4. FTNC EUR'!T677+'5. FTNC GBP'!T677+'6. FTNC Autres (inclus)'!T677</f>
        <v>0</v>
      </c>
      <c r="U677" s="444">
        <f>'2. FTNC CAN'!U677+'3. FTNC USD'!U677+'4. FTNC EUR'!U677+'5. FTNC GBP'!U677+'6. FTNC Autres (inclus)'!U677</f>
        <v>0</v>
      </c>
      <c r="V677" s="443">
        <f>'2. FTNC CAN'!V677+'3. FTNC USD'!V677+'4. FTNC EUR'!V677+'5. FTNC GBP'!V677+'6. FTNC Autres (inclus)'!V677</f>
        <v>0</v>
      </c>
      <c r="W677" s="444">
        <f>'2. FTNC CAN'!W677+'3. FTNC USD'!W677+'4. FTNC EUR'!W677+'5. FTNC GBP'!W677+'6. FTNC Autres (inclus)'!W677</f>
        <v>0</v>
      </c>
      <c r="X677" s="443">
        <f>'2. FTNC CAN'!X677+'3. FTNC USD'!X677+'4. FTNC EUR'!X677+'5. FTNC GBP'!X677+'6. FTNC Autres (inclus)'!X677</f>
        <v>0</v>
      </c>
      <c r="Y677" s="444">
        <f>'2. FTNC CAN'!Y677+'3. FTNC USD'!Y677+'4. FTNC EUR'!Y677+'5. FTNC GBP'!Y677+'6. FTNC Autres (inclus)'!Y677</f>
        <v>0</v>
      </c>
      <c r="Z677" s="443">
        <f>'2. FTNC CAN'!Z677+'3. FTNC USD'!Z677+'4. FTNC EUR'!Z677+'5. FTNC GBP'!Z677+'6. FTNC Autres (inclus)'!Z677</f>
        <v>0</v>
      </c>
      <c r="AA677" s="444">
        <f>'2. FTNC CAN'!AA677+'3. FTNC USD'!AA677+'4. FTNC EUR'!AA677+'5. FTNC GBP'!AA677+'6. FTNC Autres (inclus)'!AA677</f>
        <v>0</v>
      </c>
      <c r="AB677" s="447">
        <f>'2. FTNC CAN'!AB677+'3. FTNC USD'!AB677+'4. FTNC EUR'!AB677+'5. FTNC GBP'!AB677+'6. FTNC Autres (inclus)'!AB677</f>
        <v>0</v>
      </c>
      <c r="AC677" s="441">
        <f>'2. FTNC CAN'!AC677+'3. FTNC USD'!AC677+'4. FTNC EUR'!AC677+'5. FTNC GBP'!AC677+'6. FTNC Autres (inclus)'!AC677</f>
        <v>0</v>
      </c>
      <c r="AD677" s="996"/>
      <c r="AE677" s="997"/>
      <c r="AF677" s="998"/>
    </row>
    <row r="678" spans="1:32" ht="15" x14ac:dyDescent="0.2">
      <c r="A678" s="232">
        <v>246</v>
      </c>
      <c r="B678" s="507"/>
      <c r="C678" s="475"/>
      <c r="D678" s="266"/>
      <c r="E678" s="266"/>
      <c r="F678" s="915" t="s">
        <v>537</v>
      </c>
      <c r="G678" s="916"/>
      <c r="H678" s="916"/>
      <c r="I678" s="916"/>
      <c r="J678" s="916"/>
      <c r="K678" s="916"/>
      <c r="L678" s="917"/>
      <c r="M678" s="441">
        <f>'2. FTNC CAN'!M678+'3. FTNC USD'!M678+'4. FTNC EUR'!M678+'5. FTNC GBP'!M678+'6. FTNC Autres (inclus)'!M678</f>
        <v>0</v>
      </c>
      <c r="N678" s="446">
        <f>'2. FTNC CAN'!N678+'3. FTNC USD'!N678+'4. FTNC EUR'!N678+'5. FTNC GBP'!N678+'6. FTNC Autres (inclus)'!N678</f>
        <v>0</v>
      </c>
      <c r="O678" s="443">
        <f>'2. FTNC CAN'!O678+'3. FTNC USD'!O678+'4. FTNC EUR'!O678+'5. FTNC GBP'!O678+'6. FTNC Autres (inclus)'!O678</f>
        <v>0</v>
      </c>
      <c r="P678" s="443">
        <f>'2. FTNC CAN'!P678+'3. FTNC USD'!P678+'4. FTNC EUR'!P678+'5. FTNC GBP'!P678+'6. FTNC Autres (inclus)'!P678</f>
        <v>0</v>
      </c>
      <c r="Q678" s="445">
        <f>'2. FTNC CAN'!Q678+'3. FTNC USD'!Q678+'4. FTNC EUR'!Q678+'5. FTNC GBP'!Q678+'6. FTNC Autres (inclus)'!Q678</f>
        <v>0</v>
      </c>
      <c r="R678" s="443">
        <f>'2. FTNC CAN'!R678+'3. FTNC USD'!R678+'4. FTNC EUR'!R678+'5. FTNC GBP'!R678+'6. FTNC Autres (inclus)'!R678</f>
        <v>0</v>
      </c>
      <c r="S678" s="444">
        <f>'2. FTNC CAN'!S678+'3. FTNC USD'!S678+'4. FTNC EUR'!S678+'5. FTNC GBP'!S678+'6. FTNC Autres (inclus)'!S678</f>
        <v>0</v>
      </c>
      <c r="T678" s="443">
        <f>'2. FTNC CAN'!T678+'3. FTNC USD'!T678+'4. FTNC EUR'!T678+'5. FTNC GBP'!T678+'6. FTNC Autres (inclus)'!T678</f>
        <v>0</v>
      </c>
      <c r="U678" s="444">
        <f>'2. FTNC CAN'!U678+'3. FTNC USD'!U678+'4. FTNC EUR'!U678+'5. FTNC GBP'!U678+'6. FTNC Autres (inclus)'!U678</f>
        <v>0</v>
      </c>
      <c r="V678" s="443">
        <f>'2. FTNC CAN'!V678+'3. FTNC USD'!V678+'4. FTNC EUR'!V678+'5. FTNC GBP'!V678+'6. FTNC Autres (inclus)'!V678</f>
        <v>0</v>
      </c>
      <c r="W678" s="444">
        <f>'2. FTNC CAN'!W678+'3. FTNC USD'!W678+'4. FTNC EUR'!W678+'5. FTNC GBP'!W678+'6. FTNC Autres (inclus)'!W678</f>
        <v>0</v>
      </c>
      <c r="X678" s="443">
        <f>'2. FTNC CAN'!X678+'3. FTNC USD'!X678+'4. FTNC EUR'!X678+'5. FTNC GBP'!X678+'6. FTNC Autres (inclus)'!X678</f>
        <v>0</v>
      </c>
      <c r="Y678" s="444">
        <f>'2. FTNC CAN'!Y678+'3. FTNC USD'!Y678+'4. FTNC EUR'!Y678+'5. FTNC GBP'!Y678+'6. FTNC Autres (inclus)'!Y678</f>
        <v>0</v>
      </c>
      <c r="Z678" s="443">
        <f>'2. FTNC CAN'!Z678+'3. FTNC USD'!Z678+'4. FTNC EUR'!Z678+'5. FTNC GBP'!Z678+'6. FTNC Autres (inclus)'!Z678</f>
        <v>0</v>
      </c>
      <c r="AA678" s="444">
        <f>'2. FTNC CAN'!AA678+'3. FTNC USD'!AA678+'4. FTNC EUR'!AA678+'5. FTNC GBP'!AA678+'6. FTNC Autres (inclus)'!AA678</f>
        <v>0</v>
      </c>
      <c r="AB678" s="447">
        <f>'2. FTNC CAN'!AB678+'3. FTNC USD'!AB678+'4. FTNC EUR'!AB678+'5. FTNC GBP'!AB678+'6. FTNC Autres (inclus)'!AB678</f>
        <v>0</v>
      </c>
      <c r="AC678" s="441">
        <f>'2. FTNC CAN'!AC678+'3. FTNC USD'!AC678+'4. FTNC EUR'!AC678+'5. FTNC GBP'!AC678+'6. FTNC Autres (inclus)'!AC678</f>
        <v>0</v>
      </c>
      <c r="AD678" s="996"/>
      <c r="AE678" s="997"/>
      <c r="AF678" s="998"/>
    </row>
    <row r="679" spans="1:32" ht="27.75" customHeight="1" x14ac:dyDescent="0.2">
      <c r="A679" s="232">
        <v>247</v>
      </c>
      <c r="B679" s="476"/>
      <c r="C679" s="497"/>
      <c r="D679" s="620"/>
      <c r="E679" s="620"/>
      <c r="F679" s="915" t="s">
        <v>464</v>
      </c>
      <c r="G679" s="916"/>
      <c r="H679" s="916"/>
      <c r="I679" s="916"/>
      <c r="J679" s="916"/>
      <c r="K679" s="916"/>
      <c r="L679" s="917"/>
      <c r="M679" s="441">
        <f>'2. FTNC CAN'!M679+'3. FTNC USD'!M679+'4. FTNC EUR'!M679+'5. FTNC GBP'!M679+'6. FTNC Autres (inclus)'!M679</f>
        <v>0</v>
      </c>
      <c r="N679" s="446">
        <f>'2. FTNC CAN'!N679+'3. FTNC USD'!N679+'4. FTNC EUR'!N679+'5. FTNC GBP'!N679+'6. FTNC Autres (inclus)'!N679</f>
        <v>0</v>
      </c>
      <c r="O679" s="443">
        <f>'2. FTNC CAN'!O679+'3. FTNC USD'!O679+'4. FTNC EUR'!O679+'5. FTNC GBP'!O679+'6. FTNC Autres (inclus)'!O679</f>
        <v>0</v>
      </c>
      <c r="P679" s="443">
        <f>'2. FTNC CAN'!P679+'3. FTNC USD'!P679+'4. FTNC EUR'!P679+'5. FTNC GBP'!P679+'6. FTNC Autres (inclus)'!P679</f>
        <v>0</v>
      </c>
      <c r="Q679" s="445">
        <f>'2. FTNC CAN'!Q679+'3. FTNC USD'!Q679+'4. FTNC EUR'!Q679+'5. FTNC GBP'!Q679+'6. FTNC Autres (inclus)'!Q679</f>
        <v>0</v>
      </c>
      <c r="R679" s="443">
        <f>'2. FTNC CAN'!R679+'3. FTNC USD'!R679+'4. FTNC EUR'!R679+'5. FTNC GBP'!R679+'6. FTNC Autres (inclus)'!R679</f>
        <v>0</v>
      </c>
      <c r="S679" s="444">
        <f>'2. FTNC CAN'!S679+'3. FTNC USD'!S679+'4. FTNC EUR'!S679+'5. FTNC GBP'!S679+'6. FTNC Autres (inclus)'!S679</f>
        <v>0</v>
      </c>
      <c r="T679" s="443">
        <f>'2. FTNC CAN'!T679+'3. FTNC USD'!T679+'4. FTNC EUR'!T679+'5. FTNC GBP'!T679+'6. FTNC Autres (inclus)'!T679</f>
        <v>0</v>
      </c>
      <c r="U679" s="444">
        <f>'2. FTNC CAN'!U679+'3. FTNC USD'!U679+'4. FTNC EUR'!U679+'5. FTNC GBP'!U679+'6. FTNC Autres (inclus)'!U679</f>
        <v>0</v>
      </c>
      <c r="V679" s="443">
        <f>'2. FTNC CAN'!V679+'3. FTNC USD'!V679+'4. FTNC EUR'!V679+'5. FTNC GBP'!V679+'6. FTNC Autres (inclus)'!V679</f>
        <v>0</v>
      </c>
      <c r="W679" s="444">
        <f>'2. FTNC CAN'!W679+'3. FTNC USD'!W679+'4. FTNC EUR'!W679+'5. FTNC GBP'!W679+'6. FTNC Autres (inclus)'!W679</f>
        <v>0</v>
      </c>
      <c r="X679" s="443">
        <f>'2. FTNC CAN'!X679+'3. FTNC USD'!X679+'4. FTNC EUR'!X679+'5. FTNC GBP'!X679+'6. FTNC Autres (inclus)'!X679</f>
        <v>0</v>
      </c>
      <c r="Y679" s="444">
        <f>'2. FTNC CAN'!Y679+'3. FTNC USD'!Y679+'4. FTNC EUR'!Y679+'5. FTNC GBP'!Y679+'6. FTNC Autres (inclus)'!Y679</f>
        <v>0</v>
      </c>
      <c r="Z679" s="443">
        <f>'2. FTNC CAN'!Z679+'3. FTNC USD'!Z679+'4. FTNC EUR'!Z679+'5. FTNC GBP'!Z679+'6. FTNC Autres (inclus)'!Z679</f>
        <v>0</v>
      </c>
      <c r="AA679" s="444">
        <f>'2. FTNC CAN'!AA679+'3. FTNC USD'!AA679+'4. FTNC EUR'!AA679+'5. FTNC GBP'!AA679+'6. FTNC Autres (inclus)'!AA679</f>
        <v>0</v>
      </c>
      <c r="AB679" s="447">
        <f>'2. FTNC CAN'!AB679+'3. FTNC USD'!AB679+'4. FTNC EUR'!AB679+'5. FTNC GBP'!AB679+'6. FTNC Autres (inclus)'!AB679</f>
        <v>0</v>
      </c>
      <c r="AC679" s="441">
        <f>'2. FTNC CAN'!AC679+'3. FTNC USD'!AC679+'4. FTNC EUR'!AC679+'5. FTNC GBP'!AC679+'6. FTNC Autres (inclus)'!AC679</f>
        <v>0</v>
      </c>
      <c r="AD679" s="996"/>
      <c r="AE679" s="997"/>
      <c r="AF679" s="998"/>
    </row>
    <row r="680" spans="1:32" ht="15" customHeight="1" x14ac:dyDescent="0.2">
      <c r="A680" s="232">
        <v>129</v>
      </c>
      <c r="B680" s="509"/>
      <c r="C680" s="621"/>
      <c r="D680" s="844" t="s">
        <v>13</v>
      </c>
      <c r="E680" s="845"/>
      <c r="F680" s="845"/>
      <c r="G680" s="845"/>
      <c r="H680" s="845"/>
      <c r="I680" s="845"/>
      <c r="J680" s="845"/>
      <c r="K680" s="845"/>
      <c r="L680" s="845"/>
      <c r="M680" s="845"/>
      <c r="N680" s="845"/>
      <c r="O680" s="845"/>
      <c r="P680" s="845"/>
      <c r="Q680" s="845"/>
      <c r="R680" s="845"/>
      <c r="S680" s="845"/>
      <c r="T680" s="845"/>
      <c r="U680" s="845"/>
      <c r="V680" s="845"/>
      <c r="W680" s="845"/>
      <c r="X680" s="845"/>
      <c r="Y680" s="845"/>
      <c r="Z680" s="845"/>
      <c r="AA680" s="845"/>
      <c r="AB680" s="845"/>
      <c r="AC680" s="845"/>
      <c r="AD680" s="845"/>
      <c r="AE680" s="845"/>
      <c r="AF680" s="846"/>
    </row>
    <row r="681" spans="1:32" ht="15" customHeight="1" x14ac:dyDescent="0.2">
      <c r="A681" s="232">
        <v>130</v>
      </c>
      <c r="B681" s="507"/>
      <c r="C681" s="267"/>
      <c r="D681" s="267"/>
      <c r="E681" s="918" t="s">
        <v>14</v>
      </c>
      <c r="F681" s="919"/>
      <c r="G681" s="919"/>
      <c r="H681" s="919"/>
      <c r="I681" s="919"/>
      <c r="J681" s="919"/>
      <c r="K681" s="919"/>
      <c r="L681" s="920"/>
      <c r="M681" s="407">
        <f>SUBTOTAL(9,M682:M684)</f>
        <v>0</v>
      </c>
      <c r="N681" s="410">
        <f t="shared" ref="N681:AC681" si="950">SUBTOTAL(9,N682:N684)</f>
        <v>0</v>
      </c>
      <c r="O681" s="414">
        <f t="shared" si="950"/>
        <v>0</v>
      </c>
      <c r="P681" s="413">
        <f t="shared" si="950"/>
        <v>0</v>
      </c>
      <c r="Q681" s="415">
        <f t="shared" si="950"/>
        <v>0</v>
      </c>
      <c r="R681" s="414">
        <f t="shared" si="950"/>
        <v>0</v>
      </c>
      <c r="S681" s="414">
        <f t="shared" si="950"/>
        <v>0</v>
      </c>
      <c r="T681" s="414">
        <f t="shared" si="950"/>
        <v>0</v>
      </c>
      <c r="U681" s="414">
        <f t="shared" si="950"/>
        <v>0</v>
      </c>
      <c r="V681" s="414">
        <f t="shared" si="950"/>
        <v>0</v>
      </c>
      <c r="W681" s="414">
        <f t="shared" si="950"/>
        <v>0</v>
      </c>
      <c r="X681" s="414">
        <f t="shared" si="950"/>
        <v>0</v>
      </c>
      <c r="Y681" s="414">
        <f t="shared" si="950"/>
        <v>0</v>
      </c>
      <c r="Z681" s="414">
        <f t="shared" si="950"/>
        <v>0</v>
      </c>
      <c r="AA681" s="414">
        <f t="shared" si="950"/>
        <v>0</v>
      </c>
      <c r="AB681" s="424">
        <f t="shared" si="950"/>
        <v>0</v>
      </c>
      <c r="AC681" s="407">
        <f t="shared" si="950"/>
        <v>0</v>
      </c>
      <c r="AD681" s="996"/>
      <c r="AE681" s="997"/>
      <c r="AF681" s="998"/>
    </row>
    <row r="682" spans="1:32" ht="15" customHeight="1" x14ac:dyDescent="0.2">
      <c r="A682" s="232">
        <v>131</v>
      </c>
      <c r="B682" s="507"/>
      <c r="C682" s="267"/>
      <c r="D682" s="267"/>
      <c r="E682" s="483"/>
      <c r="F682" s="856" t="s">
        <v>112</v>
      </c>
      <c r="G682" s="857"/>
      <c r="H682" s="857"/>
      <c r="I682" s="857"/>
      <c r="J682" s="857"/>
      <c r="K682" s="857"/>
      <c r="L682" s="858"/>
      <c r="M682" s="441">
        <f>'2. FTNC CAN'!M682+'3. FTNC USD'!M682+'4. FTNC EUR'!M682+'5. FTNC GBP'!M682+'6. FTNC Autres (inclus)'!M682</f>
        <v>0</v>
      </c>
      <c r="N682" s="446">
        <f>'2. FTNC CAN'!N682+'3. FTNC USD'!N682+'4. FTNC EUR'!N682+'5. FTNC GBP'!N682+'6. FTNC Autres (inclus)'!N682</f>
        <v>0</v>
      </c>
      <c r="O682" s="443">
        <f>'2. FTNC CAN'!O682+'3. FTNC USD'!O682+'4. FTNC EUR'!O682+'5. FTNC GBP'!O682+'6. FTNC Autres (inclus)'!O682</f>
        <v>0</v>
      </c>
      <c r="P682" s="443">
        <f>'2. FTNC CAN'!P682+'3. FTNC USD'!P682+'4. FTNC EUR'!P682+'5. FTNC GBP'!P682+'6. FTNC Autres (inclus)'!P682</f>
        <v>0</v>
      </c>
      <c r="Q682" s="445">
        <f>'2. FTNC CAN'!Q682+'3. FTNC USD'!Q682+'4. FTNC EUR'!Q682+'5. FTNC GBP'!Q682+'6. FTNC Autres (inclus)'!Q682</f>
        <v>0</v>
      </c>
      <c r="R682" s="443">
        <f>'2. FTNC CAN'!R682+'3. FTNC USD'!R682+'4. FTNC EUR'!R682+'5. FTNC GBP'!R682+'6. FTNC Autres (inclus)'!R682</f>
        <v>0</v>
      </c>
      <c r="S682" s="444">
        <f>'2. FTNC CAN'!S682+'3. FTNC USD'!S682+'4. FTNC EUR'!S682+'5. FTNC GBP'!S682+'6. FTNC Autres (inclus)'!S682</f>
        <v>0</v>
      </c>
      <c r="T682" s="443">
        <f>'2. FTNC CAN'!T682+'3. FTNC USD'!T682+'4. FTNC EUR'!T682+'5. FTNC GBP'!T682+'6. FTNC Autres (inclus)'!T682</f>
        <v>0</v>
      </c>
      <c r="U682" s="444">
        <f>'2. FTNC CAN'!U682+'3. FTNC USD'!U682+'4. FTNC EUR'!U682+'5. FTNC GBP'!U682+'6. FTNC Autres (inclus)'!U682</f>
        <v>0</v>
      </c>
      <c r="V682" s="443">
        <f>'2. FTNC CAN'!V682+'3. FTNC USD'!V682+'4. FTNC EUR'!V682+'5. FTNC GBP'!V682+'6. FTNC Autres (inclus)'!V682</f>
        <v>0</v>
      </c>
      <c r="W682" s="444">
        <f>'2. FTNC CAN'!W682+'3. FTNC USD'!W682+'4. FTNC EUR'!W682+'5. FTNC GBP'!W682+'6. FTNC Autres (inclus)'!W682</f>
        <v>0</v>
      </c>
      <c r="X682" s="443">
        <f>'2. FTNC CAN'!X682+'3. FTNC USD'!X682+'4. FTNC EUR'!X682+'5. FTNC GBP'!X682+'6. FTNC Autres (inclus)'!X682</f>
        <v>0</v>
      </c>
      <c r="Y682" s="444">
        <f>'2. FTNC CAN'!Y682+'3. FTNC USD'!Y682+'4. FTNC EUR'!Y682+'5. FTNC GBP'!Y682+'6. FTNC Autres (inclus)'!Y682</f>
        <v>0</v>
      </c>
      <c r="Z682" s="443">
        <f>'2. FTNC CAN'!Z682+'3. FTNC USD'!Z682+'4. FTNC EUR'!Z682+'5. FTNC GBP'!Z682+'6. FTNC Autres (inclus)'!Z682</f>
        <v>0</v>
      </c>
      <c r="AA682" s="444">
        <f>'2. FTNC CAN'!AA682+'3. FTNC USD'!AA682+'4. FTNC EUR'!AA682+'5. FTNC GBP'!AA682+'6. FTNC Autres (inclus)'!AA682</f>
        <v>0</v>
      </c>
      <c r="AB682" s="447">
        <f>'2. FTNC CAN'!AB682+'3. FTNC USD'!AB682+'4. FTNC EUR'!AB682+'5. FTNC GBP'!AB682+'6. FTNC Autres (inclus)'!AB682</f>
        <v>0</v>
      </c>
      <c r="AC682" s="441">
        <f>'2. FTNC CAN'!AC682+'3. FTNC USD'!AC682+'4. FTNC EUR'!AC682+'5. FTNC GBP'!AC682+'6. FTNC Autres (inclus)'!AC682</f>
        <v>0</v>
      </c>
      <c r="AD682" s="996"/>
      <c r="AE682" s="997"/>
      <c r="AF682" s="998"/>
    </row>
    <row r="683" spans="1:32" ht="15" customHeight="1" x14ac:dyDescent="0.2">
      <c r="A683" s="232">
        <v>132</v>
      </c>
      <c r="B683" s="507"/>
      <c r="C683" s="267"/>
      <c r="D683" s="267"/>
      <c r="E683" s="483"/>
      <c r="F683" s="915" t="s">
        <v>113</v>
      </c>
      <c r="G683" s="916"/>
      <c r="H683" s="916"/>
      <c r="I683" s="916"/>
      <c r="J683" s="916"/>
      <c r="K683" s="916"/>
      <c r="L683" s="917"/>
      <c r="M683" s="441">
        <f>'2. FTNC CAN'!M683+'3. FTNC USD'!M683+'4. FTNC EUR'!M683+'5. FTNC GBP'!M683+'6. FTNC Autres (inclus)'!M683</f>
        <v>0</v>
      </c>
      <c r="N683" s="446">
        <f>'2. FTNC CAN'!N683+'3. FTNC USD'!N683+'4. FTNC EUR'!N683+'5. FTNC GBP'!N683+'6. FTNC Autres (inclus)'!N683</f>
        <v>0</v>
      </c>
      <c r="O683" s="443">
        <f>'2. FTNC CAN'!O683+'3. FTNC USD'!O683+'4. FTNC EUR'!O683+'5. FTNC GBP'!O683+'6. FTNC Autres (inclus)'!O683</f>
        <v>0</v>
      </c>
      <c r="P683" s="443">
        <f>'2. FTNC CAN'!P683+'3. FTNC USD'!P683+'4. FTNC EUR'!P683+'5. FTNC GBP'!P683+'6. FTNC Autres (inclus)'!P683</f>
        <v>0</v>
      </c>
      <c r="Q683" s="445">
        <f>'2. FTNC CAN'!Q683+'3. FTNC USD'!Q683+'4. FTNC EUR'!Q683+'5. FTNC GBP'!Q683+'6. FTNC Autres (inclus)'!Q683</f>
        <v>0</v>
      </c>
      <c r="R683" s="443">
        <f>'2. FTNC CAN'!R683+'3. FTNC USD'!R683+'4. FTNC EUR'!R683+'5. FTNC GBP'!R683+'6. FTNC Autres (inclus)'!R683</f>
        <v>0</v>
      </c>
      <c r="S683" s="444">
        <f>'2. FTNC CAN'!S683+'3. FTNC USD'!S683+'4. FTNC EUR'!S683+'5. FTNC GBP'!S683+'6. FTNC Autres (inclus)'!S683</f>
        <v>0</v>
      </c>
      <c r="T683" s="443">
        <f>'2. FTNC CAN'!T683+'3. FTNC USD'!T683+'4. FTNC EUR'!T683+'5. FTNC GBP'!T683+'6. FTNC Autres (inclus)'!T683</f>
        <v>0</v>
      </c>
      <c r="U683" s="444">
        <f>'2. FTNC CAN'!U683+'3. FTNC USD'!U683+'4. FTNC EUR'!U683+'5. FTNC GBP'!U683+'6. FTNC Autres (inclus)'!U683</f>
        <v>0</v>
      </c>
      <c r="V683" s="443">
        <f>'2. FTNC CAN'!V683+'3. FTNC USD'!V683+'4. FTNC EUR'!V683+'5. FTNC GBP'!V683+'6. FTNC Autres (inclus)'!V683</f>
        <v>0</v>
      </c>
      <c r="W683" s="444">
        <f>'2. FTNC CAN'!W683+'3. FTNC USD'!W683+'4. FTNC EUR'!W683+'5. FTNC GBP'!W683+'6. FTNC Autres (inclus)'!W683</f>
        <v>0</v>
      </c>
      <c r="X683" s="443">
        <f>'2. FTNC CAN'!X683+'3. FTNC USD'!X683+'4. FTNC EUR'!X683+'5. FTNC GBP'!X683+'6. FTNC Autres (inclus)'!X683</f>
        <v>0</v>
      </c>
      <c r="Y683" s="444">
        <f>'2. FTNC CAN'!Y683+'3. FTNC USD'!Y683+'4. FTNC EUR'!Y683+'5. FTNC GBP'!Y683+'6. FTNC Autres (inclus)'!Y683</f>
        <v>0</v>
      </c>
      <c r="Z683" s="443">
        <f>'2. FTNC CAN'!Z683+'3. FTNC USD'!Z683+'4. FTNC EUR'!Z683+'5. FTNC GBP'!Z683+'6. FTNC Autres (inclus)'!Z683</f>
        <v>0</v>
      </c>
      <c r="AA683" s="444">
        <f>'2. FTNC CAN'!AA683+'3. FTNC USD'!AA683+'4. FTNC EUR'!AA683+'5. FTNC GBP'!AA683+'6. FTNC Autres (inclus)'!AA683</f>
        <v>0</v>
      </c>
      <c r="AB683" s="447">
        <f>'2. FTNC CAN'!AB683+'3. FTNC USD'!AB683+'4. FTNC EUR'!AB683+'5. FTNC GBP'!AB683+'6. FTNC Autres (inclus)'!AB683</f>
        <v>0</v>
      </c>
      <c r="AC683" s="441">
        <f>'2. FTNC CAN'!AC683+'3. FTNC USD'!AC683+'4. FTNC EUR'!AC683+'5. FTNC GBP'!AC683+'6. FTNC Autres (inclus)'!AC683</f>
        <v>0</v>
      </c>
      <c r="AD683" s="996"/>
      <c r="AE683" s="997"/>
      <c r="AF683" s="998"/>
    </row>
    <row r="684" spans="1:32" ht="15" customHeight="1" x14ac:dyDescent="0.2">
      <c r="A684" s="232">
        <v>133</v>
      </c>
      <c r="B684" s="507"/>
      <c r="C684" s="267"/>
      <c r="D684" s="267"/>
      <c r="E684" s="483"/>
      <c r="F684" s="859" t="s">
        <v>557</v>
      </c>
      <c r="G684" s="860"/>
      <c r="H684" s="860"/>
      <c r="I684" s="860"/>
      <c r="J684" s="860"/>
      <c r="K684" s="860"/>
      <c r="L684" s="861"/>
      <c r="M684" s="441">
        <f>'2. FTNC CAN'!M684+'3. FTNC USD'!M684+'4. FTNC EUR'!M684+'5. FTNC GBP'!M684+'6. FTNC Autres (inclus)'!M684</f>
        <v>0</v>
      </c>
      <c r="N684" s="446">
        <f>'2. FTNC CAN'!N684+'3. FTNC USD'!N684+'4. FTNC EUR'!N684+'5. FTNC GBP'!N684+'6. FTNC Autres (inclus)'!N684</f>
        <v>0</v>
      </c>
      <c r="O684" s="443">
        <f>'2. FTNC CAN'!O684+'3. FTNC USD'!O684+'4. FTNC EUR'!O684+'5. FTNC GBP'!O684+'6. FTNC Autres (inclus)'!O684</f>
        <v>0</v>
      </c>
      <c r="P684" s="443">
        <f>'2. FTNC CAN'!P684+'3. FTNC USD'!P684+'4. FTNC EUR'!P684+'5. FTNC GBP'!P684+'6. FTNC Autres (inclus)'!P684</f>
        <v>0</v>
      </c>
      <c r="Q684" s="445">
        <f>'2. FTNC CAN'!Q684+'3. FTNC USD'!Q684+'4. FTNC EUR'!Q684+'5. FTNC GBP'!Q684+'6. FTNC Autres (inclus)'!Q684</f>
        <v>0</v>
      </c>
      <c r="R684" s="443">
        <f>'2. FTNC CAN'!R684+'3. FTNC USD'!R684+'4. FTNC EUR'!R684+'5. FTNC GBP'!R684+'6. FTNC Autres (inclus)'!R684</f>
        <v>0</v>
      </c>
      <c r="S684" s="444">
        <f>'2. FTNC CAN'!S684+'3. FTNC USD'!S684+'4. FTNC EUR'!S684+'5. FTNC GBP'!S684+'6. FTNC Autres (inclus)'!S684</f>
        <v>0</v>
      </c>
      <c r="T684" s="443">
        <f>'2. FTNC CAN'!T684+'3. FTNC USD'!T684+'4. FTNC EUR'!T684+'5. FTNC GBP'!T684+'6. FTNC Autres (inclus)'!T684</f>
        <v>0</v>
      </c>
      <c r="U684" s="444">
        <f>'2. FTNC CAN'!U684+'3. FTNC USD'!U684+'4. FTNC EUR'!U684+'5. FTNC GBP'!U684+'6. FTNC Autres (inclus)'!U684</f>
        <v>0</v>
      </c>
      <c r="V684" s="443">
        <f>'2. FTNC CAN'!V684+'3. FTNC USD'!V684+'4. FTNC EUR'!V684+'5. FTNC GBP'!V684+'6. FTNC Autres (inclus)'!V684</f>
        <v>0</v>
      </c>
      <c r="W684" s="444">
        <f>'2. FTNC CAN'!W684+'3. FTNC USD'!W684+'4. FTNC EUR'!W684+'5. FTNC GBP'!W684+'6. FTNC Autres (inclus)'!W684</f>
        <v>0</v>
      </c>
      <c r="X684" s="443">
        <f>'2. FTNC CAN'!X684+'3. FTNC USD'!X684+'4. FTNC EUR'!X684+'5. FTNC GBP'!X684+'6. FTNC Autres (inclus)'!X684</f>
        <v>0</v>
      </c>
      <c r="Y684" s="444">
        <f>'2. FTNC CAN'!Y684+'3. FTNC USD'!Y684+'4. FTNC EUR'!Y684+'5. FTNC GBP'!Y684+'6. FTNC Autres (inclus)'!Y684</f>
        <v>0</v>
      </c>
      <c r="Z684" s="443">
        <f>'2. FTNC CAN'!Z684+'3. FTNC USD'!Z684+'4. FTNC EUR'!Z684+'5. FTNC GBP'!Z684+'6. FTNC Autres (inclus)'!Z684</f>
        <v>0</v>
      </c>
      <c r="AA684" s="444">
        <f>'2. FTNC CAN'!AA684+'3. FTNC USD'!AA684+'4. FTNC EUR'!AA684+'5. FTNC GBP'!AA684+'6. FTNC Autres (inclus)'!AA684</f>
        <v>0</v>
      </c>
      <c r="AB684" s="447">
        <f>'2. FTNC CAN'!AB684+'3. FTNC USD'!AB684+'4. FTNC EUR'!AB684+'5. FTNC GBP'!AB684+'6. FTNC Autres (inclus)'!AB684</f>
        <v>0</v>
      </c>
      <c r="AC684" s="441">
        <f>'2. FTNC CAN'!AC684+'3. FTNC USD'!AC684+'4. FTNC EUR'!AC684+'5. FTNC GBP'!AC684+'6. FTNC Autres (inclus)'!AC684</f>
        <v>0</v>
      </c>
      <c r="AD684" s="996"/>
      <c r="AE684" s="997"/>
      <c r="AF684" s="998"/>
    </row>
    <row r="685" spans="1:32" ht="15" customHeight="1" x14ac:dyDescent="0.2">
      <c r="A685" s="232">
        <v>134</v>
      </c>
      <c r="B685" s="507"/>
      <c r="C685" s="267"/>
      <c r="D685" s="267"/>
      <c r="E685" s="853" t="s">
        <v>15</v>
      </c>
      <c r="F685" s="854"/>
      <c r="G685" s="854"/>
      <c r="H685" s="854"/>
      <c r="I685" s="854"/>
      <c r="J685" s="854"/>
      <c r="K685" s="854"/>
      <c r="L685" s="855"/>
      <c r="M685" s="407">
        <f>SUBTOTAL(9,M686:M688)</f>
        <v>0</v>
      </c>
      <c r="N685" s="410">
        <f t="shared" ref="N685" si="951">SUBTOTAL(9,N686:N688)</f>
        <v>0</v>
      </c>
      <c r="O685" s="414">
        <f t="shared" ref="O685" si="952">SUBTOTAL(9,O686:O688)</f>
        <v>0</v>
      </c>
      <c r="P685" s="413">
        <f t="shared" ref="P685" si="953">SUBTOTAL(9,P686:P688)</f>
        <v>0</v>
      </c>
      <c r="Q685" s="415">
        <f t="shared" ref="Q685" si="954">SUBTOTAL(9,Q686:Q688)</f>
        <v>0</v>
      </c>
      <c r="R685" s="414">
        <f t="shared" ref="R685" si="955">SUBTOTAL(9,R686:R688)</f>
        <v>0</v>
      </c>
      <c r="S685" s="414">
        <f t="shared" ref="S685" si="956">SUBTOTAL(9,S686:S688)</f>
        <v>0</v>
      </c>
      <c r="T685" s="414">
        <f t="shared" ref="T685" si="957">SUBTOTAL(9,T686:T688)</f>
        <v>0</v>
      </c>
      <c r="U685" s="414">
        <f t="shared" ref="U685" si="958">SUBTOTAL(9,U686:U688)</f>
        <v>0</v>
      </c>
      <c r="V685" s="414">
        <f t="shared" ref="V685" si="959">SUBTOTAL(9,V686:V688)</f>
        <v>0</v>
      </c>
      <c r="W685" s="414">
        <f t="shared" ref="W685" si="960">SUBTOTAL(9,W686:W688)</f>
        <v>0</v>
      </c>
      <c r="X685" s="414">
        <f t="shared" ref="X685" si="961">SUBTOTAL(9,X686:X688)</f>
        <v>0</v>
      </c>
      <c r="Y685" s="414">
        <f t="shared" ref="Y685" si="962">SUBTOTAL(9,Y686:Y688)</f>
        <v>0</v>
      </c>
      <c r="Z685" s="414">
        <f t="shared" ref="Z685" si="963">SUBTOTAL(9,Z686:Z688)</f>
        <v>0</v>
      </c>
      <c r="AA685" s="414">
        <f t="shared" ref="AA685" si="964">SUBTOTAL(9,AA686:AA688)</f>
        <v>0</v>
      </c>
      <c r="AB685" s="424">
        <f t="shared" ref="AB685" si="965">SUBTOTAL(9,AB686:AB688)</f>
        <v>0</v>
      </c>
      <c r="AC685" s="407">
        <f t="shared" ref="AC685" si="966">SUBTOTAL(9,AC686:AC688)</f>
        <v>0</v>
      </c>
      <c r="AD685" s="996"/>
      <c r="AE685" s="997"/>
      <c r="AF685" s="998"/>
    </row>
    <row r="686" spans="1:32" ht="15" customHeight="1" x14ac:dyDescent="0.2">
      <c r="A686" s="232">
        <v>135</v>
      </c>
      <c r="B686" s="507"/>
      <c r="C686" s="267"/>
      <c r="D686" s="267"/>
      <c r="E686" s="483"/>
      <c r="F686" s="856" t="s">
        <v>109</v>
      </c>
      <c r="G686" s="857"/>
      <c r="H686" s="857"/>
      <c r="I686" s="857"/>
      <c r="J686" s="857"/>
      <c r="K686" s="857"/>
      <c r="L686" s="858"/>
      <c r="M686" s="441">
        <f>'2. FTNC CAN'!M686+'3. FTNC USD'!M686+'4. FTNC EUR'!M686+'5. FTNC GBP'!M686+'6. FTNC Autres (inclus)'!M686</f>
        <v>0</v>
      </c>
      <c r="N686" s="446">
        <f>'2. FTNC CAN'!N686+'3. FTNC USD'!N686+'4. FTNC EUR'!N686+'5. FTNC GBP'!N686+'6. FTNC Autres (inclus)'!N686</f>
        <v>0</v>
      </c>
      <c r="O686" s="443">
        <f>'2. FTNC CAN'!O686+'3. FTNC USD'!O686+'4. FTNC EUR'!O686+'5. FTNC GBP'!O686+'6. FTNC Autres (inclus)'!O686</f>
        <v>0</v>
      </c>
      <c r="P686" s="443">
        <f>'2. FTNC CAN'!P686+'3. FTNC USD'!P686+'4. FTNC EUR'!P686+'5. FTNC GBP'!P686+'6. FTNC Autres (inclus)'!P686</f>
        <v>0</v>
      </c>
      <c r="Q686" s="445">
        <f>'2. FTNC CAN'!Q686+'3. FTNC USD'!Q686+'4. FTNC EUR'!Q686+'5. FTNC GBP'!Q686+'6. FTNC Autres (inclus)'!Q686</f>
        <v>0</v>
      </c>
      <c r="R686" s="443">
        <f>'2. FTNC CAN'!R686+'3. FTNC USD'!R686+'4. FTNC EUR'!R686+'5. FTNC GBP'!R686+'6. FTNC Autres (inclus)'!R686</f>
        <v>0</v>
      </c>
      <c r="S686" s="444">
        <f>'2. FTNC CAN'!S686+'3. FTNC USD'!S686+'4. FTNC EUR'!S686+'5. FTNC GBP'!S686+'6. FTNC Autres (inclus)'!S686</f>
        <v>0</v>
      </c>
      <c r="T686" s="443">
        <f>'2. FTNC CAN'!T686+'3. FTNC USD'!T686+'4. FTNC EUR'!T686+'5. FTNC GBP'!T686+'6. FTNC Autres (inclus)'!T686</f>
        <v>0</v>
      </c>
      <c r="U686" s="444">
        <f>'2. FTNC CAN'!U686+'3. FTNC USD'!U686+'4. FTNC EUR'!U686+'5. FTNC GBP'!U686+'6. FTNC Autres (inclus)'!U686</f>
        <v>0</v>
      </c>
      <c r="V686" s="443">
        <f>'2. FTNC CAN'!V686+'3. FTNC USD'!V686+'4. FTNC EUR'!V686+'5. FTNC GBP'!V686+'6. FTNC Autres (inclus)'!V686</f>
        <v>0</v>
      </c>
      <c r="W686" s="444">
        <f>'2. FTNC CAN'!W686+'3. FTNC USD'!W686+'4. FTNC EUR'!W686+'5. FTNC GBP'!W686+'6. FTNC Autres (inclus)'!W686</f>
        <v>0</v>
      </c>
      <c r="X686" s="443">
        <f>'2. FTNC CAN'!X686+'3. FTNC USD'!X686+'4. FTNC EUR'!X686+'5. FTNC GBP'!X686+'6. FTNC Autres (inclus)'!X686</f>
        <v>0</v>
      </c>
      <c r="Y686" s="444">
        <f>'2. FTNC CAN'!Y686+'3. FTNC USD'!Y686+'4. FTNC EUR'!Y686+'5. FTNC GBP'!Y686+'6. FTNC Autres (inclus)'!Y686</f>
        <v>0</v>
      </c>
      <c r="Z686" s="443">
        <f>'2. FTNC CAN'!Z686+'3. FTNC USD'!Z686+'4. FTNC EUR'!Z686+'5. FTNC GBP'!Z686+'6. FTNC Autres (inclus)'!Z686</f>
        <v>0</v>
      </c>
      <c r="AA686" s="444">
        <f>'2. FTNC CAN'!AA686+'3. FTNC USD'!AA686+'4. FTNC EUR'!AA686+'5. FTNC GBP'!AA686+'6. FTNC Autres (inclus)'!AA686</f>
        <v>0</v>
      </c>
      <c r="AB686" s="447">
        <f>'2. FTNC CAN'!AB686+'3. FTNC USD'!AB686+'4. FTNC EUR'!AB686+'5. FTNC GBP'!AB686+'6. FTNC Autres (inclus)'!AB686</f>
        <v>0</v>
      </c>
      <c r="AC686" s="441">
        <f>'2. FTNC CAN'!AC686+'3. FTNC USD'!AC686+'4. FTNC EUR'!AC686+'5. FTNC GBP'!AC686+'6. FTNC Autres (inclus)'!AC686</f>
        <v>0</v>
      </c>
      <c r="AD686" s="996"/>
      <c r="AE686" s="997"/>
      <c r="AF686" s="998"/>
    </row>
    <row r="687" spans="1:32" ht="15" customHeight="1" x14ac:dyDescent="0.2">
      <c r="A687" s="232">
        <v>136</v>
      </c>
      <c r="B687" s="507"/>
      <c r="C687" s="267"/>
      <c r="D687" s="267"/>
      <c r="E687" s="483"/>
      <c r="F687" s="915" t="s">
        <v>110</v>
      </c>
      <c r="G687" s="916"/>
      <c r="H687" s="916"/>
      <c r="I687" s="916"/>
      <c r="J687" s="916"/>
      <c r="K687" s="916"/>
      <c r="L687" s="917"/>
      <c r="M687" s="441">
        <f>'2. FTNC CAN'!M687+'3. FTNC USD'!M687+'4. FTNC EUR'!M687+'5. FTNC GBP'!M687+'6. FTNC Autres (inclus)'!M687</f>
        <v>0</v>
      </c>
      <c r="N687" s="446">
        <f>'2. FTNC CAN'!N687+'3. FTNC USD'!N687+'4. FTNC EUR'!N687+'5. FTNC GBP'!N687+'6. FTNC Autres (inclus)'!N687</f>
        <v>0</v>
      </c>
      <c r="O687" s="443">
        <f>'2. FTNC CAN'!O687+'3. FTNC USD'!O687+'4. FTNC EUR'!O687+'5. FTNC GBP'!O687+'6. FTNC Autres (inclus)'!O687</f>
        <v>0</v>
      </c>
      <c r="P687" s="443">
        <f>'2. FTNC CAN'!P687+'3. FTNC USD'!P687+'4. FTNC EUR'!P687+'5. FTNC GBP'!P687+'6. FTNC Autres (inclus)'!P687</f>
        <v>0</v>
      </c>
      <c r="Q687" s="445">
        <f>'2. FTNC CAN'!Q687+'3. FTNC USD'!Q687+'4. FTNC EUR'!Q687+'5. FTNC GBP'!Q687+'6. FTNC Autres (inclus)'!Q687</f>
        <v>0</v>
      </c>
      <c r="R687" s="443">
        <f>'2. FTNC CAN'!R687+'3. FTNC USD'!R687+'4. FTNC EUR'!R687+'5. FTNC GBP'!R687+'6. FTNC Autres (inclus)'!R687</f>
        <v>0</v>
      </c>
      <c r="S687" s="444">
        <f>'2. FTNC CAN'!S687+'3. FTNC USD'!S687+'4. FTNC EUR'!S687+'5. FTNC GBP'!S687+'6. FTNC Autres (inclus)'!S687</f>
        <v>0</v>
      </c>
      <c r="T687" s="443">
        <f>'2. FTNC CAN'!T687+'3. FTNC USD'!T687+'4. FTNC EUR'!T687+'5. FTNC GBP'!T687+'6. FTNC Autres (inclus)'!T687</f>
        <v>0</v>
      </c>
      <c r="U687" s="444">
        <f>'2. FTNC CAN'!U687+'3. FTNC USD'!U687+'4. FTNC EUR'!U687+'5. FTNC GBP'!U687+'6. FTNC Autres (inclus)'!U687</f>
        <v>0</v>
      </c>
      <c r="V687" s="443">
        <f>'2. FTNC CAN'!V687+'3. FTNC USD'!V687+'4. FTNC EUR'!V687+'5. FTNC GBP'!V687+'6. FTNC Autres (inclus)'!V687</f>
        <v>0</v>
      </c>
      <c r="W687" s="444">
        <f>'2. FTNC CAN'!W687+'3. FTNC USD'!W687+'4. FTNC EUR'!W687+'5. FTNC GBP'!W687+'6. FTNC Autres (inclus)'!W687</f>
        <v>0</v>
      </c>
      <c r="X687" s="443">
        <f>'2. FTNC CAN'!X687+'3. FTNC USD'!X687+'4. FTNC EUR'!X687+'5. FTNC GBP'!X687+'6. FTNC Autres (inclus)'!X687</f>
        <v>0</v>
      </c>
      <c r="Y687" s="444">
        <f>'2. FTNC CAN'!Y687+'3. FTNC USD'!Y687+'4. FTNC EUR'!Y687+'5. FTNC GBP'!Y687+'6. FTNC Autres (inclus)'!Y687</f>
        <v>0</v>
      </c>
      <c r="Z687" s="443">
        <f>'2. FTNC CAN'!Z687+'3. FTNC USD'!Z687+'4. FTNC EUR'!Z687+'5. FTNC GBP'!Z687+'6. FTNC Autres (inclus)'!Z687</f>
        <v>0</v>
      </c>
      <c r="AA687" s="444">
        <f>'2. FTNC CAN'!AA687+'3. FTNC USD'!AA687+'4. FTNC EUR'!AA687+'5. FTNC GBP'!AA687+'6. FTNC Autres (inclus)'!AA687</f>
        <v>0</v>
      </c>
      <c r="AB687" s="447">
        <f>'2. FTNC CAN'!AB687+'3. FTNC USD'!AB687+'4. FTNC EUR'!AB687+'5. FTNC GBP'!AB687+'6. FTNC Autres (inclus)'!AB687</f>
        <v>0</v>
      </c>
      <c r="AC687" s="441">
        <f>'2. FTNC CAN'!AC687+'3. FTNC USD'!AC687+'4. FTNC EUR'!AC687+'5. FTNC GBP'!AC687+'6. FTNC Autres (inclus)'!AC687</f>
        <v>0</v>
      </c>
      <c r="AD687" s="996"/>
      <c r="AE687" s="997"/>
      <c r="AF687" s="998"/>
    </row>
    <row r="688" spans="1:32" ht="15" customHeight="1" x14ac:dyDescent="0.2">
      <c r="A688" s="232">
        <v>137</v>
      </c>
      <c r="B688" s="507"/>
      <c r="C688" s="267"/>
      <c r="D688" s="267"/>
      <c r="E688" s="483"/>
      <c r="F688" s="859" t="s">
        <v>111</v>
      </c>
      <c r="G688" s="860"/>
      <c r="H688" s="860"/>
      <c r="I688" s="860"/>
      <c r="J688" s="860"/>
      <c r="K688" s="860"/>
      <c r="L688" s="861"/>
      <c r="M688" s="441">
        <f>'2. FTNC CAN'!M688+'3. FTNC USD'!M688+'4. FTNC EUR'!M688+'5. FTNC GBP'!M688+'6. FTNC Autres (inclus)'!M688</f>
        <v>0</v>
      </c>
      <c r="N688" s="446">
        <f>'2. FTNC CAN'!N688+'3. FTNC USD'!N688+'4. FTNC EUR'!N688+'5. FTNC GBP'!N688+'6. FTNC Autres (inclus)'!N688</f>
        <v>0</v>
      </c>
      <c r="O688" s="443">
        <f>'2. FTNC CAN'!O688+'3. FTNC USD'!O688+'4. FTNC EUR'!O688+'5. FTNC GBP'!O688+'6. FTNC Autres (inclus)'!O688</f>
        <v>0</v>
      </c>
      <c r="P688" s="443">
        <f>'2. FTNC CAN'!P688+'3. FTNC USD'!P688+'4. FTNC EUR'!P688+'5. FTNC GBP'!P688+'6. FTNC Autres (inclus)'!P688</f>
        <v>0</v>
      </c>
      <c r="Q688" s="445">
        <f>'2. FTNC CAN'!Q688+'3. FTNC USD'!Q688+'4. FTNC EUR'!Q688+'5. FTNC GBP'!Q688+'6. FTNC Autres (inclus)'!Q688</f>
        <v>0</v>
      </c>
      <c r="R688" s="443">
        <f>'2. FTNC CAN'!R688+'3. FTNC USD'!R688+'4. FTNC EUR'!R688+'5. FTNC GBP'!R688+'6. FTNC Autres (inclus)'!R688</f>
        <v>0</v>
      </c>
      <c r="S688" s="444">
        <f>'2. FTNC CAN'!S688+'3. FTNC USD'!S688+'4. FTNC EUR'!S688+'5. FTNC GBP'!S688+'6. FTNC Autres (inclus)'!S688</f>
        <v>0</v>
      </c>
      <c r="T688" s="443">
        <f>'2. FTNC CAN'!T688+'3. FTNC USD'!T688+'4. FTNC EUR'!T688+'5. FTNC GBP'!T688+'6. FTNC Autres (inclus)'!T688</f>
        <v>0</v>
      </c>
      <c r="U688" s="444">
        <f>'2. FTNC CAN'!U688+'3. FTNC USD'!U688+'4. FTNC EUR'!U688+'5. FTNC GBP'!U688+'6. FTNC Autres (inclus)'!U688</f>
        <v>0</v>
      </c>
      <c r="V688" s="443">
        <f>'2. FTNC CAN'!V688+'3. FTNC USD'!V688+'4. FTNC EUR'!V688+'5. FTNC GBP'!V688+'6. FTNC Autres (inclus)'!V688</f>
        <v>0</v>
      </c>
      <c r="W688" s="444">
        <f>'2. FTNC CAN'!W688+'3. FTNC USD'!W688+'4. FTNC EUR'!W688+'5. FTNC GBP'!W688+'6. FTNC Autres (inclus)'!W688</f>
        <v>0</v>
      </c>
      <c r="X688" s="443">
        <f>'2. FTNC CAN'!X688+'3. FTNC USD'!X688+'4. FTNC EUR'!X688+'5. FTNC GBP'!X688+'6. FTNC Autres (inclus)'!X688</f>
        <v>0</v>
      </c>
      <c r="Y688" s="444">
        <f>'2. FTNC CAN'!Y688+'3. FTNC USD'!Y688+'4. FTNC EUR'!Y688+'5. FTNC GBP'!Y688+'6. FTNC Autres (inclus)'!Y688</f>
        <v>0</v>
      </c>
      <c r="Z688" s="443">
        <f>'2. FTNC CAN'!Z688+'3. FTNC USD'!Z688+'4. FTNC EUR'!Z688+'5. FTNC GBP'!Z688+'6. FTNC Autres (inclus)'!Z688</f>
        <v>0</v>
      </c>
      <c r="AA688" s="444">
        <f>'2. FTNC CAN'!AA688+'3. FTNC USD'!AA688+'4. FTNC EUR'!AA688+'5. FTNC GBP'!AA688+'6. FTNC Autres (inclus)'!AA688</f>
        <v>0</v>
      </c>
      <c r="AB688" s="447">
        <f>'2. FTNC CAN'!AB688+'3. FTNC USD'!AB688+'4. FTNC EUR'!AB688+'5. FTNC GBP'!AB688+'6. FTNC Autres (inclus)'!AB688</f>
        <v>0</v>
      </c>
      <c r="AC688" s="441">
        <f>'2. FTNC CAN'!AC688+'3. FTNC USD'!AC688+'4. FTNC EUR'!AC688+'5. FTNC GBP'!AC688+'6. FTNC Autres (inclus)'!AC688</f>
        <v>0</v>
      </c>
      <c r="AD688" s="996"/>
      <c r="AE688" s="997"/>
      <c r="AF688" s="998"/>
    </row>
    <row r="689" spans="1:32" ht="15" customHeight="1" x14ac:dyDescent="0.2">
      <c r="A689" s="232">
        <v>138</v>
      </c>
      <c r="B689" s="507"/>
      <c r="C689" s="267"/>
      <c r="D689" s="267"/>
      <c r="E689" s="853" t="s">
        <v>18</v>
      </c>
      <c r="F689" s="854"/>
      <c r="G689" s="854"/>
      <c r="H689" s="854"/>
      <c r="I689" s="854"/>
      <c r="J689" s="854"/>
      <c r="K689" s="854"/>
      <c r="L689" s="855"/>
      <c r="M689" s="407">
        <f>SUBTOTAL(9,M690:M692)</f>
        <v>0</v>
      </c>
      <c r="N689" s="410">
        <f t="shared" ref="N689" si="967">SUBTOTAL(9,N690:N692)</f>
        <v>0</v>
      </c>
      <c r="O689" s="414">
        <f t="shared" ref="O689" si="968">SUBTOTAL(9,O690:O692)</f>
        <v>0</v>
      </c>
      <c r="P689" s="413">
        <f t="shared" ref="P689" si="969">SUBTOTAL(9,P690:P692)</f>
        <v>0</v>
      </c>
      <c r="Q689" s="415">
        <f t="shared" ref="Q689" si="970">SUBTOTAL(9,Q690:Q692)</f>
        <v>0</v>
      </c>
      <c r="R689" s="414">
        <f t="shared" ref="R689" si="971">SUBTOTAL(9,R690:R692)</f>
        <v>0</v>
      </c>
      <c r="S689" s="414">
        <f t="shared" ref="S689" si="972">SUBTOTAL(9,S690:S692)</f>
        <v>0</v>
      </c>
      <c r="T689" s="414">
        <f t="shared" ref="T689" si="973">SUBTOTAL(9,T690:T692)</f>
        <v>0</v>
      </c>
      <c r="U689" s="414">
        <f t="shared" ref="U689" si="974">SUBTOTAL(9,U690:U692)</f>
        <v>0</v>
      </c>
      <c r="V689" s="414">
        <f t="shared" ref="V689" si="975">SUBTOTAL(9,V690:V692)</f>
        <v>0</v>
      </c>
      <c r="W689" s="414">
        <f t="shared" ref="W689" si="976">SUBTOTAL(9,W690:W692)</f>
        <v>0</v>
      </c>
      <c r="X689" s="414">
        <f t="shared" ref="X689" si="977">SUBTOTAL(9,X690:X692)</f>
        <v>0</v>
      </c>
      <c r="Y689" s="414">
        <f t="shared" ref="Y689" si="978">SUBTOTAL(9,Y690:Y692)</f>
        <v>0</v>
      </c>
      <c r="Z689" s="414">
        <f t="shared" ref="Z689" si="979">SUBTOTAL(9,Z690:Z692)</f>
        <v>0</v>
      </c>
      <c r="AA689" s="414">
        <f t="shared" ref="AA689" si="980">SUBTOTAL(9,AA690:AA692)</f>
        <v>0</v>
      </c>
      <c r="AB689" s="424">
        <f t="shared" ref="AB689" si="981">SUBTOTAL(9,AB690:AB692)</f>
        <v>0</v>
      </c>
      <c r="AC689" s="407">
        <f t="shared" ref="AC689" si="982">SUBTOTAL(9,AC690:AC692)</f>
        <v>0</v>
      </c>
      <c r="AD689" s="996"/>
      <c r="AE689" s="997"/>
      <c r="AF689" s="998"/>
    </row>
    <row r="690" spans="1:32" ht="15" customHeight="1" x14ac:dyDescent="0.2">
      <c r="A690" s="232">
        <v>139</v>
      </c>
      <c r="B690" s="507"/>
      <c r="C690" s="267"/>
      <c r="D690" s="267"/>
      <c r="E690" s="483"/>
      <c r="F690" s="856" t="s">
        <v>114</v>
      </c>
      <c r="G690" s="857"/>
      <c r="H690" s="857"/>
      <c r="I690" s="857"/>
      <c r="J690" s="857"/>
      <c r="K690" s="857"/>
      <c r="L690" s="858"/>
      <c r="M690" s="441">
        <f>'2. FTNC CAN'!M690+'3. FTNC USD'!M690+'4. FTNC EUR'!M690+'5. FTNC GBP'!M690+'6. FTNC Autres (inclus)'!M690</f>
        <v>0</v>
      </c>
      <c r="N690" s="446">
        <f>'2. FTNC CAN'!N690+'3. FTNC USD'!N690+'4. FTNC EUR'!N690+'5. FTNC GBP'!N690+'6. FTNC Autres (inclus)'!N690</f>
        <v>0</v>
      </c>
      <c r="O690" s="443">
        <f>'2. FTNC CAN'!O690+'3. FTNC USD'!O690+'4. FTNC EUR'!O690+'5. FTNC GBP'!O690+'6. FTNC Autres (inclus)'!O690</f>
        <v>0</v>
      </c>
      <c r="P690" s="443">
        <f>'2. FTNC CAN'!P690+'3. FTNC USD'!P690+'4. FTNC EUR'!P690+'5. FTNC GBP'!P690+'6. FTNC Autres (inclus)'!P690</f>
        <v>0</v>
      </c>
      <c r="Q690" s="445">
        <f>'2. FTNC CAN'!Q690+'3. FTNC USD'!Q690+'4. FTNC EUR'!Q690+'5. FTNC GBP'!Q690+'6. FTNC Autres (inclus)'!Q690</f>
        <v>0</v>
      </c>
      <c r="R690" s="443">
        <f>'2. FTNC CAN'!R690+'3. FTNC USD'!R690+'4. FTNC EUR'!R690+'5. FTNC GBP'!R690+'6. FTNC Autres (inclus)'!R690</f>
        <v>0</v>
      </c>
      <c r="S690" s="444">
        <f>'2. FTNC CAN'!S690+'3. FTNC USD'!S690+'4. FTNC EUR'!S690+'5. FTNC GBP'!S690+'6. FTNC Autres (inclus)'!S690</f>
        <v>0</v>
      </c>
      <c r="T690" s="443">
        <f>'2. FTNC CAN'!T690+'3. FTNC USD'!T690+'4. FTNC EUR'!T690+'5. FTNC GBP'!T690+'6. FTNC Autres (inclus)'!T690</f>
        <v>0</v>
      </c>
      <c r="U690" s="444">
        <f>'2. FTNC CAN'!U690+'3. FTNC USD'!U690+'4. FTNC EUR'!U690+'5. FTNC GBP'!U690+'6. FTNC Autres (inclus)'!U690</f>
        <v>0</v>
      </c>
      <c r="V690" s="443">
        <f>'2. FTNC CAN'!V690+'3. FTNC USD'!V690+'4. FTNC EUR'!V690+'5. FTNC GBP'!V690+'6. FTNC Autres (inclus)'!V690</f>
        <v>0</v>
      </c>
      <c r="W690" s="444">
        <f>'2. FTNC CAN'!W690+'3. FTNC USD'!W690+'4. FTNC EUR'!W690+'5. FTNC GBP'!W690+'6. FTNC Autres (inclus)'!W690</f>
        <v>0</v>
      </c>
      <c r="X690" s="443">
        <f>'2. FTNC CAN'!X690+'3. FTNC USD'!X690+'4. FTNC EUR'!X690+'5. FTNC GBP'!X690+'6. FTNC Autres (inclus)'!X690</f>
        <v>0</v>
      </c>
      <c r="Y690" s="444">
        <f>'2. FTNC CAN'!Y690+'3. FTNC USD'!Y690+'4. FTNC EUR'!Y690+'5. FTNC GBP'!Y690+'6. FTNC Autres (inclus)'!Y690</f>
        <v>0</v>
      </c>
      <c r="Z690" s="443">
        <f>'2. FTNC CAN'!Z690+'3. FTNC USD'!Z690+'4. FTNC EUR'!Z690+'5. FTNC GBP'!Z690+'6. FTNC Autres (inclus)'!Z690</f>
        <v>0</v>
      </c>
      <c r="AA690" s="444">
        <f>'2. FTNC CAN'!AA690+'3. FTNC USD'!AA690+'4. FTNC EUR'!AA690+'5. FTNC GBP'!AA690+'6. FTNC Autres (inclus)'!AA690</f>
        <v>0</v>
      </c>
      <c r="AB690" s="447">
        <f>'2. FTNC CAN'!AB690+'3. FTNC USD'!AB690+'4. FTNC EUR'!AB690+'5. FTNC GBP'!AB690+'6. FTNC Autres (inclus)'!AB690</f>
        <v>0</v>
      </c>
      <c r="AC690" s="441">
        <f>'2. FTNC CAN'!AC690+'3. FTNC USD'!AC690+'4. FTNC EUR'!AC690+'5. FTNC GBP'!AC690+'6. FTNC Autres (inclus)'!AC690</f>
        <v>0</v>
      </c>
      <c r="AD690" s="996"/>
      <c r="AE690" s="997"/>
      <c r="AF690" s="998"/>
    </row>
    <row r="691" spans="1:32" ht="15" customHeight="1" x14ac:dyDescent="0.2">
      <c r="A691" s="232">
        <v>140</v>
      </c>
      <c r="B691" s="507"/>
      <c r="C691" s="267"/>
      <c r="D691" s="267"/>
      <c r="E691" s="483"/>
      <c r="F691" s="915" t="s">
        <v>115</v>
      </c>
      <c r="G691" s="916"/>
      <c r="H691" s="916"/>
      <c r="I691" s="916"/>
      <c r="J691" s="916"/>
      <c r="K691" s="916"/>
      <c r="L691" s="917"/>
      <c r="M691" s="441">
        <f>'2. FTNC CAN'!M691+'3. FTNC USD'!M691+'4. FTNC EUR'!M691+'5. FTNC GBP'!M691+'6. FTNC Autres (inclus)'!M691</f>
        <v>0</v>
      </c>
      <c r="N691" s="446">
        <f>'2. FTNC CAN'!N691+'3. FTNC USD'!N691+'4. FTNC EUR'!N691+'5. FTNC GBP'!N691+'6. FTNC Autres (inclus)'!N691</f>
        <v>0</v>
      </c>
      <c r="O691" s="443">
        <f>'2. FTNC CAN'!O691+'3. FTNC USD'!O691+'4. FTNC EUR'!O691+'5. FTNC GBP'!O691+'6. FTNC Autres (inclus)'!O691</f>
        <v>0</v>
      </c>
      <c r="P691" s="443">
        <f>'2. FTNC CAN'!P691+'3. FTNC USD'!P691+'4. FTNC EUR'!P691+'5. FTNC GBP'!P691+'6. FTNC Autres (inclus)'!P691</f>
        <v>0</v>
      </c>
      <c r="Q691" s="445">
        <f>'2. FTNC CAN'!Q691+'3. FTNC USD'!Q691+'4. FTNC EUR'!Q691+'5. FTNC GBP'!Q691+'6. FTNC Autres (inclus)'!Q691</f>
        <v>0</v>
      </c>
      <c r="R691" s="443">
        <f>'2. FTNC CAN'!R691+'3. FTNC USD'!R691+'4. FTNC EUR'!R691+'5. FTNC GBP'!R691+'6. FTNC Autres (inclus)'!R691</f>
        <v>0</v>
      </c>
      <c r="S691" s="444">
        <f>'2. FTNC CAN'!S691+'3. FTNC USD'!S691+'4. FTNC EUR'!S691+'5. FTNC GBP'!S691+'6. FTNC Autres (inclus)'!S691</f>
        <v>0</v>
      </c>
      <c r="T691" s="443">
        <f>'2. FTNC CAN'!T691+'3. FTNC USD'!T691+'4. FTNC EUR'!T691+'5. FTNC GBP'!T691+'6. FTNC Autres (inclus)'!T691</f>
        <v>0</v>
      </c>
      <c r="U691" s="444">
        <f>'2. FTNC CAN'!U691+'3. FTNC USD'!U691+'4. FTNC EUR'!U691+'5. FTNC GBP'!U691+'6. FTNC Autres (inclus)'!U691</f>
        <v>0</v>
      </c>
      <c r="V691" s="443">
        <f>'2. FTNC CAN'!V691+'3. FTNC USD'!V691+'4. FTNC EUR'!V691+'5. FTNC GBP'!V691+'6. FTNC Autres (inclus)'!V691</f>
        <v>0</v>
      </c>
      <c r="W691" s="444">
        <f>'2. FTNC CAN'!W691+'3. FTNC USD'!W691+'4. FTNC EUR'!W691+'5. FTNC GBP'!W691+'6. FTNC Autres (inclus)'!W691</f>
        <v>0</v>
      </c>
      <c r="X691" s="443">
        <f>'2. FTNC CAN'!X691+'3. FTNC USD'!X691+'4. FTNC EUR'!X691+'5. FTNC GBP'!X691+'6. FTNC Autres (inclus)'!X691</f>
        <v>0</v>
      </c>
      <c r="Y691" s="444">
        <f>'2. FTNC CAN'!Y691+'3. FTNC USD'!Y691+'4. FTNC EUR'!Y691+'5. FTNC GBP'!Y691+'6. FTNC Autres (inclus)'!Y691</f>
        <v>0</v>
      </c>
      <c r="Z691" s="443">
        <f>'2. FTNC CAN'!Z691+'3. FTNC USD'!Z691+'4. FTNC EUR'!Z691+'5. FTNC GBP'!Z691+'6. FTNC Autres (inclus)'!Z691</f>
        <v>0</v>
      </c>
      <c r="AA691" s="444">
        <f>'2. FTNC CAN'!AA691+'3. FTNC USD'!AA691+'4. FTNC EUR'!AA691+'5. FTNC GBP'!AA691+'6. FTNC Autres (inclus)'!AA691</f>
        <v>0</v>
      </c>
      <c r="AB691" s="447">
        <f>'2. FTNC CAN'!AB691+'3. FTNC USD'!AB691+'4. FTNC EUR'!AB691+'5. FTNC GBP'!AB691+'6. FTNC Autres (inclus)'!AB691</f>
        <v>0</v>
      </c>
      <c r="AC691" s="441">
        <f>'2. FTNC CAN'!AC691+'3. FTNC USD'!AC691+'4. FTNC EUR'!AC691+'5. FTNC GBP'!AC691+'6. FTNC Autres (inclus)'!AC691</f>
        <v>0</v>
      </c>
      <c r="AD691" s="996"/>
      <c r="AE691" s="997"/>
      <c r="AF691" s="998"/>
    </row>
    <row r="692" spans="1:32" ht="15" customHeight="1" x14ac:dyDescent="0.2">
      <c r="A692" s="232">
        <v>141</v>
      </c>
      <c r="B692" s="507"/>
      <c r="C692" s="267"/>
      <c r="D692" s="267"/>
      <c r="E692" s="483"/>
      <c r="F692" s="859" t="s">
        <v>558</v>
      </c>
      <c r="G692" s="860"/>
      <c r="H692" s="860"/>
      <c r="I692" s="860"/>
      <c r="J692" s="860"/>
      <c r="K692" s="860"/>
      <c r="L692" s="861"/>
      <c r="M692" s="441">
        <f>'2. FTNC CAN'!M692+'3. FTNC USD'!M692+'4. FTNC EUR'!M692+'5. FTNC GBP'!M692+'6. FTNC Autres (inclus)'!M692</f>
        <v>0</v>
      </c>
      <c r="N692" s="446">
        <f>'2. FTNC CAN'!N692+'3. FTNC USD'!N692+'4. FTNC EUR'!N692+'5. FTNC GBP'!N692+'6. FTNC Autres (inclus)'!N692</f>
        <v>0</v>
      </c>
      <c r="O692" s="443">
        <f>'2. FTNC CAN'!O692+'3. FTNC USD'!O692+'4. FTNC EUR'!O692+'5. FTNC GBP'!O692+'6. FTNC Autres (inclus)'!O692</f>
        <v>0</v>
      </c>
      <c r="P692" s="443">
        <f>'2. FTNC CAN'!P692+'3. FTNC USD'!P692+'4. FTNC EUR'!P692+'5. FTNC GBP'!P692+'6. FTNC Autres (inclus)'!P692</f>
        <v>0</v>
      </c>
      <c r="Q692" s="445">
        <f>'2. FTNC CAN'!Q692+'3. FTNC USD'!Q692+'4. FTNC EUR'!Q692+'5. FTNC GBP'!Q692+'6. FTNC Autres (inclus)'!Q692</f>
        <v>0</v>
      </c>
      <c r="R692" s="443">
        <f>'2. FTNC CAN'!R692+'3. FTNC USD'!R692+'4. FTNC EUR'!R692+'5. FTNC GBP'!R692+'6. FTNC Autres (inclus)'!R692</f>
        <v>0</v>
      </c>
      <c r="S692" s="444">
        <f>'2. FTNC CAN'!S692+'3. FTNC USD'!S692+'4. FTNC EUR'!S692+'5. FTNC GBP'!S692+'6. FTNC Autres (inclus)'!S692</f>
        <v>0</v>
      </c>
      <c r="T692" s="443">
        <f>'2. FTNC CAN'!T692+'3. FTNC USD'!T692+'4. FTNC EUR'!T692+'5. FTNC GBP'!T692+'6. FTNC Autres (inclus)'!T692</f>
        <v>0</v>
      </c>
      <c r="U692" s="444">
        <f>'2. FTNC CAN'!U692+'3. FTNC USD'!U692+'4. FTNC EUR'!U692+'5. FTNC GBP'!U692+'6. FTNC Autres (inclus)'!U692</f>
        <v>0</v>
      </c>
      <c r="V692" s="443">
        <f>'2. FTNC CAN'!V692+'3. FTNC USD'!V692+'4. FTNC EUR'!V692+'5. FTNC GBP'!V692+'6. FTNC Autres (inclus)'!V692</f>
        <v>0</v>
      </c>
      <c r="W692" s="444">
        <f>'2. FTNC CAN'!W692+'3. FTNC USD'!W692+'4. FTNC EUR'!W692+'5. FTNC GBP'!W692+'6. FTNC Autres (inclus)'!W692</f>
        <v>0</v>
      </c>
      <c r="X692" s="443">
        <f>'2. FTNC CAN'!X692+'3. FTNC USD'!X692+'4. FTNC EUR'!X692+'5. FTNC GBP'!X692+'6. FTNC Autres (inclus)'!X692</f>
        <v>0</v>
      </c>
      <c r="Y692" s="444">
        <f>'2. FTNC CAN'!Y692+'3. FTNC USD'!Y692+'4. FTNC EUR'!Y692+'5. FTNC GBP'!Y692+'6. FTNC Autres (inclus)'!Y692</f>
        <v>0</v>
      </c>
      <c r="Z692" s="443">
        <f>'2. FTNC CAN'!Z692+'3. FTNC USD'!Z692+'4. FTNC EUR'!Z692+'5. FTNC GBP'!Z692+'6. FTNC Autres (inclus)'!Z692</f>
        <v>0</v>
      </c>
      <c r="AA692" s="444">
        <f>'2. FTNC CAN'!AA692+'3. FTNC USD'!AA692+'4. FTNC EUR'!AA692+'5. FTNC GBP'!AA692+'6. FTNC Autres (inclus)'!AA692</f>
        <v>0</v>
      </c>
      <c r="AB692" s="447">
        <f>'2. FTNC CAN'!AB692+'3. FTNC USD'!AB692+'4. FTNC EUR'!AB692+'5. FTNC GBP'!AB692+'6. FTNC Autres (inclus)'!AB692</f>
        <v>0</v>
      </c>
      <c r="AC692" s="441">
        <f>'2. FTNC CAN'!AC692+'3. FTNC USD'!AC692+'4. FTNC EUR'!AC692+'5. FTNC GBP'!AC692+'6. FTNC Autres (inclus)'!AC692</f>
        <v>0</v>
      </c>
      <c r="AD692" s="996"/>
      <c r="AE692" s="997"/>
      <c r="AF692" s="998"/>
    </row>
    <row r="693" spans="1:32" ht="15" customHeight="1" x14ac:dyDescent="0.2">
      <c r="A693" s="232">
        <v>142</v>
      </c>
      <c r="B693" s="507"/>
      <c r="C693" s="267"/>
      <c r="D693" s="844" t="s">
        <v>22</v>
      </c>
      <c r="E693" s="845"/>
      <c r="F693" s="845"/>
      <c r="G693" s="845"/>
      <c r="H693" s="845"/>
      <c r="I693" s="845"/>
      <c r="J693" s="845"/>
      <c r="K693" s="845"/>
      <c r="L693" s="845"/>
      <c r="M693" s="845"/>
      <c r="N693" s="845"/>
      <c r="O693" s="845"/>
      <c r="P693" s="845"/>
      <c r="Q693" s="845"/>
      <c r="R693" s="845"/>
      <c r="S693" s="845"/>
      <c r="T693" s="845"/>
      <c r="U693" s="845"/>
      <c r="V693" s="845"/>
      <c r="W693" s="845"/>
      <c r="X693" s="845"/>
      <c r="Y693" s="845"/>
      <c r="Z693" s="845"/>
      <c r="AA693" s="845"/>
      <c r="AB693" s="845"/>
      <c r="AC693" s="845"/>
      <c r="AD693" s="845"/>
      <c r="AE693" s="845"/>
      <c r="AF693" s="846"/>
    </row>
    <row r="694" spans="1:32" ht="15" customHeight="1" x14ac:dyDescent="0.2">
      <c r="A694" s="232">
        <v>143</v>
      </c>
      <c r="B694" s="507"/>
      <c r="C694" s="267"/>
      <c r="D694" s="267"/>
      <c r="E694" s="918" t="s">
        <v>118</v>
      </c>
      <c r="F694" s="919"/>
      <c r="G694" s="919"/>
      <c r="H694" s="919"/>
      <c r="I694" s="919"/>
      <c r="J694" s="919"/>
      <c r="K694" s="919"/>
      <c r="L694" s="920"/>
      <c r="M694" s="407">
        <f>SUBTOTAL(9,M695:M696)</f>
        <v>0</v>
      </c>
      <c r="N694" s="410">
        <f t="shared" ref="N694" si="983">SUBTOTAL(9,N695:N696)</f>
        <v>0</v>
      </c>
      <c r="O694" s="414">
        <f t="shared" ref="O694" si="984">SUBTOTAL(9,O695:O696)</f>
        <v>0</v>
      </c>
      <c r="P694" s="413">
        <f t="shared" ref="P694" si="985">SUBTOTAL(9,P695:P696)</f>
        <v>0</v>
      </c>
      <c r="Q694" s="415">
        <f t="shared" ref="Q694" si="986">SUBTOTAL(9,Q695:Q696)</f>
        <v>0</v>
      </c>
      <c r="R694" s="414">
        <f t="shared" ref="R694" si="987">SUBTOTAL(9,R695:R696)</f>
        <v>0</v>
      </c>
      <c r="S694" s="414">
        <f t="shared" ref="S694" si="988">SUBTOTAL(9,S695:S696)</f>
        <v>0</v>
      </c>
      <c r="T694" s="414">
        <f t="shared" ref="T694" si="989">SUBTOTAL(9,T695:T696)</f>
        <v>0</v>
      </c>
      <c r="U694" s="414">
        <f t="shared" ref="U694" si="990">SUBTOTAL(9,U695:U696)</f>
        <v>0</v>
      </c>
      <c r="V694" s="414">
        <f t="shared" ref="V694" si="991">SUBTOTAL(9,V695:V696)</f>
        <v>0</v>
      </c>
      <c r="W694" s="414">
        <f t="shared" ref="W694" si="992">SUBTOTAL(9,W695:W696)</f>
        <v>0</v>
      </c>
      <c r="X694" s="414">
        <f t="shared" ref="X694" si="993">SUBTOTAL(9,X695:X696)</f>
        <v>0</v>
      </c>
      <c r="Y694" s="414">
        <f t="shared" ref="Y694" si="994">SUBTOTAL(9,Y695:Y696)</f>
        <v>0</v>
      </c>
      <c r="Z694" s="414">
        <f t="shared" ref="Z694" si="995">SUBTOTAL(9,Z695:Z696)</f>
        <v>0</v>
      </c>
      <c r="AA694" s="414">
        <f t="shared" ref="AA694" si="996">SUBTOTAL(9,AA695:AA696)</f>
        <v>0</v>
      </c>
      <c r="AB694" s="424">
        <f t="shared" ref="AB694" si="997">SUBTOTAL(9,AB695:AB696)</f>
        <v>0</v>
      </c>
      <c r="AC694" s="407">
        <f t="shared" ref="AC694" si="998">SUBTOTAL(9,AC695:AC696)</f>
        <v>0</v>
      </c>
      <c r="AD694" s="996"/>
      <c r="AE694" s="997"/>
      <c r="AF694" s="998"/>
    </row>
    <row r="695" spans="1:32" ht="15" customHeight="1" x14ac:dyDescent="0.2">
      <c r="A695" s="232">
        <v>144</v>
      </c>
      <c r="B695" s="507"/>
      <c r="C695" s="267"/>
      <c r="D695" s="267"/>
      <c r="E695" s="483"/>
      <c r="F695" s="856" t="s">
        <v>124</v>
      </c>
      <c r="G695" s="857"/>
      <c r="H695" s="857"/>
      <c r="I695" s="857"/>
      <c r="J695" s="857"/>
      <c r="K695" s="857"/>
      <c r="L695" s="858"/>
      <c r="M695" s="441">
        <f>'2. FTNC CAN'!M695+'3. FTNC USD'!M695+'4. FTNC EUR'!M695+'5. FTNC GBP'!M695+'6. FTNC Autres (inclus)'!M695</f>
        <v>0</v>
      </c>
      <c r="N695" s="446">
        <f>'2. FTNC CAN'!N695+'3. FTNC USD'!N695+'4. FTNC EUR'!N695+'5. FTNC GBP'!N695+'6. FTNC Autres (inclus)'!N695</f>
        <v>0</v>
      </c>
      <c r="O695" s="443">
        <f>'2. FTNC CAN'!O695+'3. FTNC USD'!O695+'4. FTNC EUR'!O695+'5. FTNC GBP'!O695+'6. FTNC Autres (inclus)'!O695</f>
        <v>0</v>
      </c>
      <c r="P695" s="443">
        <f>'2. FTNC CAN'!P695+'3. FTNC USD'!P695+'4. FTNC EUR'!P695+'5. FTNC GBP'!P695+'6. FTNC Autres (inclus)'!P695</f>
        <v>0</v>
      </c>
      <c r="Q695" s="445">
        <f>'2. FTNC CAN'!Q695+'3. FTNC USD'!Q695+'4. FTNC EUR'!Q695+'5. FTNC GBP'!Q695+'6. FTNC Autres (inclus)'!Q695</f>
        <v>0</v>
      </c>
      <c r="R695" s="443">
        <f>'2. FTNC CAN'!R695+'3. FTNC USD'!R695+'4. FTNC EUR'!R695+'5. FTNC GBP'!R695+'6. FTNC Autres (inclus)'!R695</f>
        <v>0</v>
      </c>
      <c r="S695" s="444">
        <f>'2. FTNC CAN'!S695+'3. FTNC USD'!S695+'4. FTNC EUR'!S695+'5. FTNC GBP'!S695+'6. FTNC Autres (inclus)'!S695</f>
        <v>0</v>
      </c>
      <c r="T695" s="443">
        <f>'2. FTNC CAN'!T695+'3. FTNC USD'!T695+'4. FTNC EUR'!T695+'5. FTNC GBP'!T695+'6. FTNC Autres (inclus)'!T695</f>
        <v>0</v>
      </c>
      <c r="U695" s="444">
        <f>'2. FTNC CAN'!U695+'3. FTNC USD'!U695+'4. FTNC EUR'!U695+'5. FTNC GBP'!U695+'6. FTNC Autres (inclus)'!U695</f>
        <v>0</v>
      </c>
      <c r="V695" s="443">
        <f>'2. FTNC CAN'!V695+'3. FTNC USD'!V695+'4. FTNC EUR'!V695+'5. FTNC GBP'!V695+'6. FTNC Autres (inclus)'!V695</f>
        <v>0</v>
      </c>
      <c r="W695" s="444">
        <f>'2. FTNC CAN'!W695+'3. FTNC USD'!W695+'4. FTNC EUR'!W695+'5. FTNC GBP'!W695+'6. FTNC Autres (inclus)'!W695</f>
        <v>0</v>
      </c>
      <c r="X695" s="443">
        <f>'2. FTNC CAN'!X695+'3. FTNC USD'!X695+'4. FTNC EUR'!X695+'5. FTNC GBP'!X695+'6. FTNC Autres (inclus)'!X695</f>
        <v>0</v>
      </c>
      <c r="Y695" s="444">
        <f>'2. FTNC CAN'!Y695+'3. FTNC USD'!Y695+'4. FTNC EUR'!Y695+'5. FTNC GBP'!Y695+'6. FTNC Autres (inclus)'!Y695</f>
        <v>0</v>
      </c>
      <c r="Z695" s="443">
        <f>'2. FTNC CAN'!Z695+'3. FTNC USD'!Z695+'4. FTNC EUR'!Z695+'5. FTNC GBP'!Z695+'6. FTNC Autres (inclus)'!Z695</f>
        <v>0</v>
      </c>
      <c r="AA695" s="444">
        <f>'2. FTNC CAN'!AA695+'3. FTNC USD'!AA695+'4. FTNC EUR'!AA695+'5. FTNC GBP'!AA695+'6. FTNC Autres (inclus)'!AA695</f>
        <v>0</v>
      </c>
      <c r="AB695" s="447">
        <f>'2. FTNC CAN'!AB695+'3. FTNC USD'!AB695+'4. FTNC EUR'!AB695+'5. FTNC GBP'!AB695+'6. FTNC Autres (inclus)'!AB695</f>
        <v>0</v>
      </c>
      <c r="AC695" s="441">
        <f>'2. FTNC CAN'!AC695+'3. FTNC USD'!AC695+'4. FTNC EUR'!AC695+'5. FTNC GBP'!AC695+'6. FTNC Autres (inclus)'!AC695</f>
        <v>0</v>
      </c>
      <c r="AD695" s="996"/>
      <c r="AE695" s="997"/>
      <c r="AF695" s="998"/>
    </row>
    <row r="696" spans="1:32" ht="15" customHeight="1" x14ac:dyDescent="0.2">
      <c r="A696" s="232">
        <v>145</v>
      </c>
      <c r="B696" s="507"/>
      <c r="C696" s="267"/>
      <c r="D696" s="267"/>
      <c r="E696" s="483"/>
      <c r="F696" s="859" t="s">
        <v>571</v>
      </c>
      <c r="G696" s="860"/>
      <c r="H696" s="860"/>
      <c r="I696" s="860"/>
      <c r="J696" s="860"/>
      <c r="K696" s="860"/>
      <c r="L696" s="861"/>
      <c r="M696" s="441">
        <f>'2. FTNC CAN'!M696+'3. FTNC USD'!M696+'4. FTNC EUR'!M696+'5. FTNC GBP'!M696+'6. FTNC Autres (inclus)'!M696</f>
        <v>0</v>
      </c>
      <c r="N696" s="446">
        <f>'2. FTNC CAN'!N696+'3. FTNC USD'!N696+'4. FTNC EUR'!N696+'5. FTNC GBP'!N696+'6. FTNC Autres (inclus)'!N696</f>
        <v>0</v>
      </c>
      <c r="O696" s="443">
        <f>'2. FTNC CAN'!O696+'3. FTNC USD'!O696+'4. FTNC EUR'!O696+'5. FTNC GBP'!O696+'6. FTNC Autres (inclus)'!O696</f>
        <v>0</v>
      </c>
      <c r="P696" s="443">
        <f>'2. FTNC CAN'!P696+'3. FTNC USD'!P696+'4. FTNC EUR'!P696+'5. FTNC GBP'!P696+'6. FTNC Autres (inclus)'!P696</f>
        <v>0</v>
      </c>
      <c r="Q696" s="445">
        <f>'2. FTNC CAN'!Q696+'3. FTNC USD'!Q696+'4. FTNC EUR'!Q696+'5. FTNC GBP'!Q696+'6. FTNC Autres (inclus)'!Q696</f>
        <v>0</v>
      </c>
      <c r="R696" s="443">
        <f>'2. FTNC CAN'!R696+'3. FTNC USD'!R696+'4. FTNC EUR'!R696+'5. FTNC GBP'!R696+'6. FTNC Autres (inclus)'!R696</f>
        <v>0</v>
      </c>
      <c r="S696" s="444">
        <f>'2. FTNC CAN'!S696+'3. FTNC USD'!S696+'4. FTNC EUR'!S696+'5. FTNC GBP'!S696+'6. FTNC Autres (inclus)'!S696</f>
        <v>0</v>
      </c>
      <c r="T696" s="443">
        <f>'2. FTNC CAN'!T696+'3. FTNC USD'!T696+'4. FTNC EUR'!T696+'5. FTNC GBP'!T696+'6. FTNC Autres (inclus)'!T696</f>
        <v>0</v>
      </c>
      <c r="U696" s="444">
        <f>'2. FTNC CAN'!U696+'3. FTNC USD'!U696+'4. FTNC EUR'!U696+'5. FTNC GBP'!U696+'6. FTNC Autres (inclus)'!U696</f>
        <v>0</v>
      </c>
      <c r="V696" s="443">
        <f>'2. FTNC CAN'!V696+'3. FTNC USD'!V696+'4. FTNC EUR'!V696+'5. FTNC GBP'!V696+'6. FTNC Autres (inclus)'!V696</f>
        <v>0</v>
      </c>
      <c r="W696" s="444">
        <f>'2. FTNC CAN'!W696+'3. FTNC USD'!W696+'4. FTNC EUR'!W696+'5. FTNC GBP'!W696+'6. FTNC Autres (inclus)'!W696</f>
        <v>0</v>
      </c>
      <c r="X696" s="443">
        <f>'2. FTNC CAN'!X696+'3. FTNC USD'!X696+'4. FTNC EUR'!X696+'5. FTNC GBP'!X696+'6. FTNC Autres (inclus)'!X696</f>
        <v>0</v>
      </c>
      <c r="Y696" s="444">
        <f>'2. FTNC CAN'!Y696+'3. FTNC USD'!Y696+'4. FTNC EUR'!Y696+'5. FTNC GBP'!Y696+'6. FTNC Autres (inclus)'!Y696</f>
        <v>0</v>
      </c>
      <c r="Z696" s="443">
        <f>'2. FTNC CAN'!Z696+'3. FTNC USD'!Z696+'4. FTNC EUR'!Z696+'5. FTNC GBP'!Z696+'6. FTNC Autres (inclus)'!Z696</f>
        <v>0</v>
      </c>
      <c r="AA696" s="444">
        <f>'2. FTNC CAN'!AA696+'3. FTNC USD'!AA696+'4. FTNC EUR'!AA696+'5. FTNC GBP'!AA696+'6. FTNC Autres (inclus)'!AA696</f>
        <v>0</v>
      </c>
      <c r="AB696" s="447">
        <f>'2. FTNC CAN'!AB696+'3. FTNC USD'!AB696+'4. FTNC EUR'!AB696+'5. FTNC GBP'!AB696+'6. FTNC Autres (inclus)'!AB696</f>
        <v>0</v>
      </c>
      <c r="AC696" s="441">
        <f>'2. FTNC CAN'!AC696+'3. FTNC USD'!AC696+'4. FTNC EUR'!AC696+'5. FTNC GBP'!AC696+'6. FTNC Autres (inclus)'!AC696</f>
        <v>0</v>
      </c>
      <c r="AD696" s="996"/>
      <c r="AE696" s="997"/>
      <c r="AF696" s="998"/>
    </row>
    <row r="697" spans="1:32" ht="15" customHeight="1" x14ac:dyDescent="0.2">
      <c r="A697" s="232">
        <v>146</v>
      </c>
      <c r="B697" s="507"/>
      <c r="C697" s="267"/>
      <c r="D697" s="267"/>
      <c r="E697" s="853" t="s">
        <v>119</v>
      </c>
      <c r="F697" s="854"/>
      <c r="G697" s="854"/>
      <c r="H697" s="854"/>
      <c r="I697" s="854"/>
      <c r="J697" s="854"/>
      <c r="K697" s="854"/>
      <c r="L697" s="855"/>
      <c r="M697" s="407">
        <f>SUBTOTAL(9,M698:M700)</f>
        <v>0</v>
      </c>
      <c r="N697" s="410">
        <f t="shared" ref="N697" si="999">SUBTOTAL(9,N698:N700)</f>
        <v>0</v>
      </c>
      <c r="O697" s="414">
        <f t="shared" ref="O697" si="1000">SUBTOTAL(9,O698:O700)</f>
        <v>0</v>
      </c>
      <c r="P697" s="413">
        <f t="shared" ref="P697" si="1001">SUBTOTAL(9,P698:P700)</f>
        <v>0</v>
      </c>
      <c r="Q697" s="415">
        <f t="shared" ref="Q697" si="1002">SUBTOTAL(9,Q698:Q700)</f>
        <v>0</v>
      </c>
      <c r="R697" s="414">
        <f t="shared" ref="R697" si="1003">SUBTOTAL(9,R698:R700)</f>
        <v>0</v>
      </c>
      <c r="S697" s="414">
        <f t="shared" ref="S697" si="1004">SUBTOTAL(9,S698:S700)</f>
        <v>0</v>
      </c>
      <c r="T697" s="414">
        <f t="shared" ref="T697" si="1005">SUBTOTAL(9,T698:T700)</f>
        <v>0</v>
      </c>
      <c r="U697" s="414">
        <f t="shared" ref="U697" si="1006">SUBTOTAL(9,U698:U700)</f>
        <v>0</v>
      </c>
      <c r="V697" s="414">
        <f t="shared" ref="V697" si="1007">SUBTOTAL(9,V698:V700)</f>
        <v>0</v>
      </c>
      <c r="W697" s="414">
        <f t="shared" ref="W697" si="1008">SUBTOTAL(9,W698:W700)</f>
        <v>0</v>
      </c>
      <c r="X697" s="414">
        <f t="shared" ref="X697" si="1009">SUBTOTAL(9,X698:X700)</f>
        <v>0</v>
      </c>
      <c r="Y697" s="414">
        <f t="shared" ref="Y697" si="1010">SUBTOTAL(9,Y698:Y700)</f>
        <v>0</v>
      </c>
      <c r="Z697" s="414">
        <f t="shared" ref="Z697" si="1011">SUBTOTAL(9,Z698:Z700)</f>
        <v>0</v>
      </c>
      <c r="AA697" s="414">
        <f t="shared" ref="AA697" si="1012">SUBTOTAL(9,AA698:AA700)</f>
        <v>0</v>
      </c>
      <c r="AB697" s="424">
        <f t="shared" ref="AB697" si="1013">SUBTOTAL(9,AB698:AB700)</f>
        <v>0</v>
      </c>
      <c r="AC697" s="407">
        <f t="shared" ref="AC697" si="1014">SUBTOTAL(9,AC698:AC700)</f>
        <v>0</v>
      </c>
      <c r="AD697" s="996"/>
      <c r="AE697" s="997"/>
      <c r="AF697" s="998"/>
    </row>
    <row r="698" spans="1:32" ht="15" customHeight="1" x14ac:dyDescent="0.2">
      <c r="A698" s="232">
        <v>147</v>
      </c>
      <c r="B698" s="507"/>
      <c r="C698" s="267"/>
      <c r="D698" s="267"/>
      <c r="E698" s="483"/>
      <c r="F698" s="856" t="s">
        <v>116</v>
      </c>
      <c r="G698" s="857"/>
      <c r="H698" s="857"/>
      <c r="I698" s="857"/>
      <c r="J698" s="857"/>
      <c r="K698" s="857"/>
      <c r="L698" s="858"/>
      <c r="M698" s="441">
        <f>'2. FTNC CAN'!M698+'3. FTNC USD'!M698+'4. FTNC EUR'!M698+'5. FTNC GBP'!M698+'6. FTNC Autres (inclus)'!M698</f>
        <v>0</v>
      </c>
      <c r="N698" s="446">
        <f>'2. FTNC CAN'!N698+'3. FTNC USD'!N698+'4. FTNC EUR'!N698+'5. FTNC GBP'!N698+'6. FTNC Autres (inclus)'!N698</f>
        <v>0</v>
      </c>
      <c r="O698" s="443">
        <f>'2. FTNC CAN'!O698+'3. FTNC USD'!O698+'4. FTNC EUR'!O698+'5. FTNC GBP'!O698+'6. FTNC Autres (inclus)'!O698</f>
        <v>0</v>
      </c>
      <c r="P698" s="443">
        <f>'2. FTNC CAN'!P698+'3. FTNC USD'!P698+'4. FTNC EUR'!P698+'5. FTNC GBP'!P698+'6. FTNC Autres (inclus)'!P698</f>
        <v>0</v>
      </c>
      <c r="Q698" s="445">
        <f>'2. FTNC CAN'!Q698+'3. FTNC USD'!Q698+'4. FTNC EUR'!Q698+'5. FTNC GBP'!Q698+'6. FTNC Autres (inclus)'!Q698</f>
        <v>0</v>
      </c>
      <c r="R698" s="443">
        <f>'2. FTNC CAN'!R698+'3. FTNC USD'!R698+'4. FTNC EUR'!R698+'5. FTNC GBP'!R698+'6. FTNC Autres (inclus)'!R698</f>
        <v>0</v>
      </c>
      <c r="S698" s="444">
        <f>'2. FTNC CAN'!S698+'3. FTNC USD'!S698+'4. FTNC EUR'!S698+'5. FTNC GBP'!S698+'6. FTNC Autres (inclus)'!S698</f>
        <v>0</v>
      </c>
      <c r="T698" s="443">
        <f>'2. FTNC CAN'!T698+'3. FTNC USD'!T698+'4. FTNC EUR'!T698+'5. FTNC GBP'!T698+'6. FTNC Autres (inclus)'!T698</f>
        <v>0</v>
      </c>
      <c r="U698" s="444">
        <f>'2. FTNC CAN'!U698+'3. FTNC USD'!U698+'4. FTNC EUR'!U698+'5. FTNC GBP'!U698+'6. FTNC Autres (inclus)'!U698</f>
        <v>0</v>
      </c>
      <c r="V698" s="443">
        <f>'2. FTNC CAN'!V698+'3. FTNC USD'!V698+'4. FTNC EUR'!V698+'5. FTNC GBP'!V698+'6. FTNC Autres (inclus)'!V698</f>
        <v>0</v>
      </c>
      <c r="W698" s="444">
        <f>'2. FTNC CAN'!W698+'3. FTNC USD'!W698+'4. FTNC EUR'!W698+'5. FTNC GBP'!W698+'6. FTNC Autres (inclus)'!W698</f>
        <v>0</v>
      </c>
      <c r="X698" s="443">
        <f>'2. FTNC CAN'!X698+'3. FTNC USD'!X698+'4. FTNC EUR'!X698+'5. FTNC GBP'!X698+'6. FTNC Autres (inclus)'!X698</f>
        <v>0</v>
      </c>
      <c r="Y698" s="444">
        <f>'2. FTNC CAN'!Y698+'3. FTNC USD'!Y698+'4. FTNC EUR'!Y698+'5. FTNC GBP'!Y698+'6. FTNC Autres (inclus)'!Y698</f>
        <v>0</v>
      </c>
      <c r="Z698" s="443">
        <f>'2. FTNC CAN'!Z698+'3. FTNC USD'!Z698+'4. FTNC EUR'!Z698+'5. FTNC GBP'!Z698+'6. FTNC Autres (inclus)'!Z698</f>
        <v>0</v>
      </c>
      <c r="AA698" s="444">
        <f>'2. FTNC CAN'!AA698+'3. FTNC USD'!AA698+'4. FTNC EUR'!AA698+'5. FTNC GBP'!AA698+'6. FTNC Autres (inclus)'!AA698</f>
        <v>0</v>
      </c>
      <c r="AB698" s="447">
        <f>'2. FTNC CAN'!AB698+'3. FTNC USD'!AB698+'4. FTNC EUR'!AB698+'5. FTNC GBP'!AB698+'6. FTNC Autres (inclus)'!AB698</f>
        <v>0</v>
      </c>
      <c r="AC698" s="441">
        <f>'2. FTNC CAN'!AC698+'3. FTNC USD'!AC698+'4. FTNC EUR'!AC698+'5. FTNC GBP'!AC698+'6. FTNC Autres (inclus)'!AC698</f>
        <v>0</v>
      </c>
      <c r="AD698" s="996"/>
      <c r="AE698" s="997"/>
      <c r="AF698" s="998"/>
    </row>
    <row r="699" spans="1:32" ht="15" customHeight="1" x14ac:dyDescent="0.2">
      <c r="A699" s="232">
        <v>148</v>
      </c>
      <c r="B699" s="507"/>
      <c r="C699" s="267"/>
      <c r="D699" s="267"/>
      <c r="E699" s="483"/>
      <c r="F699" s="915" t="s">
        <v>567</v>
      </c>
      <c r="G699" s="916"/>
      <c r="H699" s="916"/>
      <c r="I699" s="916"/>
      <c r="J699" s="916"/>
      <c r="K699" s="916"/>
      <c r="L699" s="917"/>
      <c r="M699" s="441">
        <f>'2. FTNC CAN'!M699+'3. FTNC USD'!M699+'4. FTNC EUR'!M699+'5. FTNC GBP'!M699+'6. FTNC Autres (inclus)'!M699</f>
        <v>0</v>
      </c>
      <c r="N699" s="446">
        <f>'2. FTNC CAN'!N699+'3. FTNC USD'!N699+'4. FTNC EUR'!N699+'5. FTNC GBP'!N699+'6. FTNC Autres (inclus)'!N699</f>
        <v>0</v>
      </c>
      <c r="O699" s="443">
        <f>'2. FTNC CAN'!O699+'3. FTNC USD'!O699+'4. FTNC EUR'!O699+'5. FTNC GBP'!O699+'6. FTNC Autres (inclus)'!O699</f>
        <v>0</v>
      </c>
      <c r="P699" s="443">
        <f>'2. FTNC CAN'!P699+'3. FTNC USD'!P699+'4. FTNC EUR'!P699+'5. FTNC GBP'!P699+'6. FTNC Autres (inclus)'!P699</f>
        <v>0</v>
      </c>
      <c r="Q699" s="445">
        <f>'2. FTNC CAN'!Q699+'3. FTNC USD'!Q699+'4. FTNC EUR'!Q699+'5. FTNC GBP'!Q699+'6. FTNC Autres (inclus)'!Q699</f>
        <v>0</v>
      </c>
      <c r="R699" s="443">
        <f>'2. FTNC CAN'!R699+'3. FTNC USD'!R699+'4. FTNC EUR'!R699+'5. FTNC GBP'!R699+'6. FTNC Autres (inclus)'!R699</f>
        <v>0</v>
      </c>
      <c r="S699" s="444">
        <f>'2. FTNC CAN'!S699+'3. FTNC USD'!S699+'4. FTNC EUR'!S699+'5. FTNC GBP'!S699+'6. FTNC Autres (inclus)'!S699</f>
        <v>0</v>
      </c>
      <c r="T699" s="443">
        <f>'2. FTNC CAN'!T699+'3. FTNC USD'!T699+'4. FTNC EUR'!T699+'5. FTNC GBP'!T699+'6. FTNC Autres (inclus)'!T699</f>
        <v>0</v>
      </c>
      <c r="U699" s="444">
        <f>'2. FTNC CAN'!U699+'3. FTNC USD'!U699+'4. FTNC EUR'!U699+'5. FTNC GBP'!U699+'6. FTNC Autres (inclus)'!U699</f>
        <v>0</v>
      </c>
      <c r="V699" s="443">
        <f>'2. FTNC CAN'!V699+'3. FTNC USD'!V699+'4. FTNC EUR'!V699+'5. FTNC GBP'!V699+'6. FTNC Autres (inclus)'!V699</f>
        <v>0</v>
      </c>
      <c r="W699" s="444">
        <f>'2. FTNC CAN'!W699+'3. FTNC USD'!W699+'4. FTNC EUR'!W699+'5. FTNC GBP'!W699+'6. FTNC Autres (inclus)'!W699</f>
        <v>0</v>
      </c>
      <c r="X699" s="443">
        <f>'2. FTNC CAN'!X699+'3. FTNC USD'!X699+'4. FTNC EUR'!X699+'5. FTNC GBP'!X699+'6. FTNC Autres (inclus)'!X699</f>
        <v>0</v>
      </c>
      <c r="Y699" s="444">
        <f>'2. FTNC CAN'!Y699+'3. FTNC USD'!Y699+'4. FTNC EUR'!Y699+'5. FTNC GBP'!Y699+'6. FTNC Autres (inclus)'!Y699</f>
        <v>0</v>
      </c>
      <c r="Z699" s="443">
        <f>'2. FTNC CAN'!Z699+'3. FTNC USD'!Z699+'4. FTNC EUR'!Z699+'5. FTNC GBP'!Z699+'6. FTNC Autres (inclus)'!Z699</f>
        <v>0</v>
      </c>
      <c r="AA699" s="444">
        <f>'2. FTNC CAN'!AA699+'3. FTNC USD'!AA699+'4. FTNC EUR'!AA699+'5. FTNC GBP'!AA699+'6. FTNC Autres (inclus)'!AA699</f>
        <v>0</v>
      </c>
      <c r="AB699" s="447">
        <f>'2. FTNC CAN'!AB699+'3. FTNC USD'!AB699+'4. FTNC EUR'!AB699+'5. FTNC GBP'!AB699+'6. FTNC Autres (inclus)'!AB699</f>
        <v>0</v>
      </c>
      <c r="AC699" s="441">
        <f>'2. FTNC CAN'!AC699+'3. FTNC USD'!AC699+'4. FTNC EUR'!AC699+'5. FTNC GBP'!AC699+'6. FTNC Autres (inclus)'!AC699</f>
        <v>0</v>
      </c>
      <c r="AD699" s="996"/>
      <c r="AE699" s="997"/>
      <c r="AF699" s="998"/>
    </row>
    <row r="700" spans="1:32" ht="27.75" customHeight="1" x14ac:dyDescent="0.2">
      <c r="A700" s="232">
        <v>149</v>
      </c>
      <c r="B700" s="507"/>
      <c r="C700" s="267"/>
      <c r="D700" s="267"/>
      <c r="E700" s="483"/>
      <c r="F700" s="859" t="s">
        <v>431</v>
      </c>
      <c r="G700" s="860"/>
      <c r="H700" s="860"/>
      <c r="I700" s="860"/>
      <c r="J700" s="860"/>
      <c r="K700" s="860"/>
      <c r="L700" s="861"/>
      <c r="M700" s="441">
        <f>'2. FTNC CAN'!M700+'3. FTNC USD'!M700+'4. FTNC EUR'!M700+'5. FTNC GBP'!M700+'6. FTNC Autres (inclus)'!M700</f>
        <v>0</v>
      </c>
      <c r="N700" s="446">
        <f>'2. FTNC CAN'!N700+'3. FTNC USD'!N700+'4. FTNC EUR'!N700+'5. FTNC GBP'!N700+'6. FTNC Autres (inclus)'!N700</f>
        <v>0</v>
      </c>
      <c r="O700" s="443">
        <f>'2. FTNC CAN'!O700+'3. FTNC USD'!O700+'4. FTNC EUR'!O700+'5. FTNC GBP'!O700+'6. FTNC Autres (inclus)'!O700</f>
        <v>0</v>
      </c>
      <c r="P700" s="443">
        <f>'2. FTNC CAN'!P700+'3. FTNC USD'!P700+'4. FTNC EUR'!P700+'5. FTNC GBP'!P700+'6. FTNC Autres (inclus)'!P700</f>
        <v>0</v>
      </c>
      <c r="Q700" s="445">
        <f>'2. FTNC CAN'!Q700+'3. FTNC USD'!Q700+'4. FTNC EUR'!Q700+'5. FTNC GBP'!Q700+'6. FTNC Autres (inclus)'!Q700</f>
        <v>0</v>
      </c>
      <c r="R700" s="443">
        <f>'2. FTNC CAN'!R700+'3. FTNC USD'!R700+'4. FTNC EUR'!R700+'5. FTNC GBP'!R700+'6. FTNC Autres (inclus)'!R700</f>
        <v>0</v>
      </c>
      <c r="S700" s="444">
        <f>'2. FTNC CAN'!S700+'3. FTNC USD'!S700+'4. FTNC EUR'!S700+'5. FTNC GBP'!S700+'6. FTNC Autres (inclus)'!S700</f>
        <v>0</v>
      </c>
      <c r="T700" s="443">
        <f>'2. FTNC CAN'!T700+'3. FTNC USD'!T700+'4. FTNC EUR'!T700+'5. FTNC GBP'!T700+'6. FTNC Autres (inclus)'!T700</f>
        <v>0</v>
      </c>
      <c r="U700" s="444">
        <f>'2. FTNC CAN'!U700+'3. FTNC USD'!U700+'4. FTNC EUR'!U700+'5. FTNC GBP'!U700+'6. FTNC Autres (inclus)'!U700</f>
        <v>0</v>
      </c>
      <c r="V700" s="443">
        <f>'2. FTNC CAN'!V700+'3. FTNC USD'!V700+'4. FTNC EUR'!V700+'5. FTNC GBP'!V700+'6. FTNC Autres (inclus)'!V700</f>
        <v>0</v>
      </c>
      <c r="W700" s="444">
        <f>'2. FTNC CAN'!W700+'3. FTNC USD'!W700+'4. FTNC EUR'!W700+'5. FTNC GBP'!W700+'6. FTNC Autres (inclus)'!W700</f>
        <v>0</v>
      </c>
      <c r="X700" s="443">
        <f>'2. FTNC CAN'!X700+'3. FTNC USD'!X700+'4. FTNC EUR'!X700+'5. FTNC GBP'!X700+'6. FTNC Autres (inclus)'!X700</f>
        <v>0</v>
      </c>
      <c r="Y700" s="444">
        <f>'2. FTNC CAN'!Y700+'3. FTNC USD'!Y700+'4. FTNC EUR'!Y700+'5. FTNC GBP'!Y700+'6. FTNC Autres (inclus)'!Y700</f>
        <v>0</v>
      </c>
      <c r="Z700" s="443">
        <f>'2. FTNC CAN'!Z700+'3. FTNC USD'!Z700+'4. FTNC EUR'!Z700+'5. FTNC GBP'!Z700+'6. FTNC Autres (inclus)'!Z700</f>
        <v>0</v>
      </c>
      <c r="AA700" s="444">
        <f>'2. FTNC CAN'!AA700+'3. FTNC USD'!AA700+'4. FTNC EUR'!AA700+'5. FTNC GBP'!AA700+'6. FTNC Autres (inclus)'!AA700</f>
        <v>0</v>
      </c>
      <c r="AB700" s="447">
        <f>'2. FTNC CAN'!AB700+'3. FTNC USD'!AB700+'4. FTNC EUR'!AB700+'5. FTNC GBP'!AB700+'6. FTNC Autres (inclus)'!AB700</f>
        <v>0</v>
      </c>
      <c r="AC700" s="441">
        <f>'2. FTNC CAN'!AC700+'3. FTNC USD'!AC700+'4. FTNC EUR'!AC700+'5. FTNC GBP'!AC700+'6. FTNC Autres (inclus)'!AC700</f>
        <v>0</v>
      </c>
      <c r="AD700" s="996"/>
      <c r="AE700" s="997"/>
      <c r="AF700" s="998"/>
    </row>
    <row r="701" spans="1:32" ht="15" customHeight="1" x14ac:dyDescent="0.2">
      <c r="A701" s="232">
        <v>150</v>
      </c>
      <c r="B701" s="507"/>
      <c r="C701" s="267"/>
      <c r="D701" s="267"/>
      <c r="E701" s="853" t="s">
        <v>120</v>
      </c>
      <c r="F701" s="854"/>
      <c r="G701" s="854"/>
      <c r="H701" s="854"/>
      <c r="I701" s="854"/>
      <c r="J701" s="854"/>
      <c r="K701" s="854"/>
      <c r="L701" s="855"/>
      <c r="M701" s="407">
        <f>SUBTOTAL(9,M702:M703)</f>
        <v>0</v>
      </c>
      <c r="N701" s="410">
        <f t="shared" ref="N701" si="1015">SUBTOTAL(9,N702:N703)</f>
        <v>0</v>
      </c>
      <c r="O701" s="414">
        <f t="shared" ref="O701" si="1016">SUBTOTAL(9,O702:O703)</f>
        <v>0</v>
      </c>
      <c r="P701" s="413">
        <f t="shared" ref="P701" si="1017">SUBTOTAL(9,P702:P703)</f>
        <v>0</v>
      </c>
      <c r="Q701" s="415">
        <f t="shared" ref="Q701" si="1018">SUBTOTAL(9,Q702:Q703)</f>
        <v>0</v>
      </c>
      <c r="R701" s="414">
        <f t="shared" ref="R701" si="1019">SUBTOTAL(9,R702:R703)</f>
        <v>0</v>
      </c>
      <c r="S701" s="414">
        <f t="shared" ref="S701" si="1020">SUBTOTAL(9,S702:S703)</f>
        <v>0</v>
      </c>
      <c r="T701" s="414">
        <f t="shared" ref="T701" si="1021">SUBTOTAL(9,T702:T703)</f>
        <v>0</v>
      </c>
      <c r="U701" s="414">
        <f t="shared" ref="U701" si="1022">SUBTOTAL(9,U702:U703)</f>
        <v>0</v>
      </c>
      <c r="V701" s="414">
        <f t="shared" ref="V701" si="1023">SUBTOTAL(9,V702:V703)</f>
        <v>0</v>
      </c>
      <c r="W701" s="414">
        <f t="shared" ref="W701" si="1024">SUBTOTAL(9,W702:W703)</f>
        <v>0</v>
      </c>
      <c r="X701" s="414">
        <f t="shared" ref="X701" si="1025">SUBTOTAL(9,X702:X703)</f>
        <v>0</v>
      </c>
      <c r="Y701" s="414">
        <f t="shared" ref="Y701" si="1026">SUBTOTAL(9,Y702:Y703)</f>
        <v>0</v>
      </c>
      <c r="Z701" s="414">
        <f t="shared" ref="Z701" si="1027">SUBTOTAL(9,Z702:Z703)</f>
        <v>0</v>
      </c>
      <c r="AA701" s="414">
        <f t="shared" ref="AA701" si="1028">SUBTOTAL(9,AA702:AA703)</f>
        <v>0</v>
      </c>
      <c r="AB701" s="424">
        <f t="shared" ref="AB701" si="1029">SUBTOTAL(9,AB702:AB703)</f>
        <v>0</v>
      </c>
      <c r="AC701" s="407">
        <f t="shared" ref="AC701" si="1030">SUBTOTAL(9,AC702:AC703)</f>
        <v>0</v>
      </c>
      <c r="AD701" s="996"/>
      <c r="AE701" s="997"/>
      <c r="AF701" s="998"/>
    </row>
    <row r="702" spans="1:32" ht="15" customHeight="1" x14ac:dyDescent="0.2">
      <c r="A702" s="232">
        <v>151</v>
      </c>
      <c r="B702" s="507"/>
      <c r="C702" s="267"/>
      <c r="D702" s="267"/>
      <c r="E702" s="483"/>
      <c r="F702" s="856" t="s">
        <v>117</v>
      </c>
      <c r="G702" s="857"/>
      <c r="H702" s="857"/>
      <c r="I702" s="857"/>
      <c r="J702" s="857"/>
      <c r="K702" s="857"/>
      <c r="L702" s="858"/>
      <c r="M702" s="441">
        <f>'2. FTNC CAN'!M702+'3. FTNC USD'!M702+'4. FTNC EUR'!M702+'5. FTNC GBP'!M702+'6. FTNC Autres (inclus)'!M702</f>
        <v>0</v>
      </c>
      <c r="N702" s="446">
        <f>'2. FTNC CAN'!N702+'3. FTNC USD'!N702+'4. FTNC EUR'!N702+'5. FTNC GBP'!N702+'6. FTNC Autres (inclus)'!N702</f>
        <v>0</v>
      </c>
      <c r="O702" s="443">
        <f>'2. FTNC CAN'!O702+'3. FTNC USD'!O702+'4. FTNC EUR'!O702+'5. FTNC GBP'!O702+'6. FTNC Autres (inclus)'!O702</f>
        <v>0</v>
      </c>
      <c r="P702" s="443">
        <f>'2. FTNC CAN'!P702+'3. FTNC USD'!P702+'4. FTNC EUR'!P702+'5. FTNC GBP'!P702+'6. FTNC Autres (inclus)'!P702</f>
        <v>0</v>
      </c>
      <c r="Q702" s="445">
        <f>'2. FTNC CAN'!Q702+'3. FTNC USD'!Q702+'4. FTNC EUR'!Q702+'5. FTNC GBP'!Q702+'6. FTNC Autres (inclus)'!Q702</f>
        <v>0</v>
      </c>
      <c r="R702" s="443">
        <f>'2. FTNC CAN'!R702+'3. FTNC USD'!R702+'4. FTNC EUR'!R702+'5. FTNC GBP'!R702+'6. FTNC Autres (inclus)'!R702</f>
        <v>0</v>
      </c>
      <c r="S702" s="444">
        <f>'2. FTNC CAN'!S702+'3. FTNC USD'!S702+'4. FTNC EUR'!S702+'5. FTNC GBP'!S702+'6. FTNC Autres (inclus)'!S702</f>
        <v>0</v>
      </c>
      <c r="T702" s="443">
        <f>'2. FTNC CAN'!T702+'3. FTNC USD'!T702+'4. FTNC EUR'!T702+'5. FTNC GBP'!T702+'6. FTNC Autres (inclus)'!T702</f>
        <v>0</v>
      </c>
      <c r="U702" s="444">
        <f>'2. FTNC CAN'!U702+'3. FTNC USD'!U702+'4. FTNC EUR'!U702+'5. FTNC GBP'!U702+'6. FTNC Autres (inclus)'!U702</f>
        <v>0</v>
      </c>
      <c r="V702" s="443">
        <f>'2. FTNC CAN'!V702+'3. FTNC USD'!V702+'4. FTNC EUR'!V702+'5. FTNC GBP'!V702+'6. FTNC Autres (inclus)'!V702</f>
        <v>0</v>
      </c>
      <c r="W702" s="444">
        <f>'2. FTNC CAN'!W702+'3. FTNC USD'!W702+'4. FTNC EUR'!W702+'5. FTNC GBP'!W702+'6. FTNC Autres (inclus)'!W702</f>
        <v>0</v>
      </c>
      <c r="X702" s="443">
        <f>'2. FTNC CAN'!X702+'3. FTNC USD'!X702+'4. FTNC EUR'!X702+'5. FTNC GBP'!X702+'6. FTNC Autres (inclus)'!X702</f>
        <v>0</v>
      </c>
      <c r="Y702" s="444">
        <f>'2. FTNC CAN'!Y702+'3. FTNC USD'!Y702+'4. FTNC EUR'!Y702+'5. FTNC GBP'!Y702+'6. FTNC Autres (inclus)'!Y702</f>
        <v>0</v>
      </c>
      <c r="Z702" s="443">
        <f>'2. FTNC CAN'!Z702+'3. FTNC USD'!Z702+'4. FTNC EUR'!Z702+'5. FTNC GBP'!Z702+'6. FTNC Autres (inclus)'!Z702</f>
        <v>0</v>
      </c>
      <c r="AA702" s="444">
        <f>'2. FTNC CAN'!AA702+'3. FTNC USD'!AA702+'4. FTNC EUR'!AA702+'5. FTNC GBP'!AA702+'6. FTNC Autres (inclus)'!AA702</f>
        <v>0</v>
      </c>
      <c r="AB702" s="447">
        <f>'2. FTNC CAN'!AB702+'3. FTNC USD'!AB702+'4. FTNC EUR'!AB702+'5. FTNC GBP'!AB702+'6. FTNC Autres (inclus)'!AB702</f>
        <v>0</v>
      </c>
      <c r="AC702" s="441">
        <f>'2. FTNC CAN'!AC702+'3. FTNC USD'!AC702+'4. FTNC EUR'!AC702+'5. FTNC GBP'!AC702+'6. FTNC Autres (inclus)'!AC702</f>
        <v>0</v>
      </c>
      <c r="AD702" s="996"/>
      <c r="AE702" s="997"/>
      <c r="AF702" s="998"/>
    </row>
    <row r="703" spans="1:32" ht="15" customHeight="1" x14ac:dyDescent="0.2">
      <c r="A703" s="232">
        <v>152</v>
      </c>
      <c r="B703" s="507"/>
      <c r="C703" s="267"/>
      <c r="D703" s="267"/>
      <c r="E703" s="483"/>
      <c r="F703" s="859" t="s">
        <v>572</v>
      </c>
      <c r="G703" s="860"/>
      <c r="H703" s="860"/>
      <c r="I703" s="860"/>
      <c r="J703" s="860"/>
      <c r="K703" s="860"/>
      <c r="L703" s="861"/>
      <c r="M703" s="441">
        <f>'2. FTNC CAN'!M703+'3. FTNC USD'!M703+'4. FTNC EUR'!M703+'5. FTNC GBP'!M703+'6. FTNC Autres (inclus)'!M703</f>
        <v>0</v>
      </c>
      <c r="N703" s="446">
        <f>'2. FTNC CAN'!N703+'3. FTNC USD'!N703+'4. FTNC EUR'!N703+'5. FTNC GBP'!N703+'6. FTNC Autres (inclus)'!N703</f>
        <v>0</v>
      </c>
      <c r="O703" s="443">
        <f>'2. FTNC CAN'!O703+'3. FTNC USD'!O703+'4. FTNC EUR'!O703+'5. FTNC GBP'!O703+'6. FTNC Autres (inclus)'!O703</f>
        <v>0</v>
      </c>
      <c r="P703" s="443">
        <f>'2. FTNC CAN'!P703+'3. FTNC USD'!P703+'4. FTNC EUR'!P703+'5. FTNC GBP'!P703+'6. FTNC Autres (inclus)'!P703</f>
        <v>0</v>
      </c>
      <c r="Q703" s="445">
        <f>'2. FTNC CAN'!Q703+'3. FTNC USD'!Q703+'4. FTNC EUR'!Q703+'5. FTNC GBP'!Q703+'6. FTNC Autres (inclus)'!Q703</f>
        <v>0</v>
      </c>
      <c r="R703" s="443">
        <f>'2. FTNC CAN'!R703+'3. FTNC USD'!R703+'4. FTNC EUR'!R703+'5. FTNC GBP'!R703+'6. FTNC Autres (inclus)'!R703</f>
        <v>0</v>
      </c>
      <c r="S703" s="444">
        <f>'2. FTNC CAN'!S703+'3. FTNC USD'!S703+'4. FTNC EUR'!S703+'5. FTNC GBP'!S703+'6. FTNC Autres (inclus)'!S703</f>
        <v>0</v>
      </c>
      <c r="T703" s="443">
        <f>'2. FTNC CAN'!T703+'3. FTNC USD'!T703+'4. FTNC EUR'!T703+'5. FTNC GBP'!T703+'6. FTNC Autres (inclus)'!T703</f>
        <v>0</v>
      </c>
      <c r="U703" s="444">
        <f>'2. FTNC CAN'!U703+'3. FTNC USD'!U703+'4. FTNC EUR'!U703+'5. FTNC GBP'!U703+'6. FTNC Autres (inclus)'!U703</f>
        <v>0</v>
      </c>
      <c r="V703" s="443">
        <f>'2. FTNC CAN'!V703+'3. FTNC USD'!V703+'4. FTNC EUR'!V703+'5. FTNC GBP'!V703+'6. FTNC Autres (inclus)'!V703</f>
        <v>0</v>
      </c>
      <c r="W703" s="444">
        <f>'2. FTNC CAN'!W703+'3. FTNC USD'!W703+'4. FTNC EUR'!W703+'5. FTNC GBP'!W703+'6. FTNC Autres (inclus)'!W703</f>
        <v>0</v>
      </c>
      <c r="X703" s="443">
        <f>'2. FTNC CAN'!X703+'3. FTNC USD'!X703+'4. FTNC EUR'!X703+'5. FTNC GBP'!X703+'6. FTNC Autres (inclus)'!X703</f>
        <v>0</v>
      </c>
      <c r="Y703" s="444">
        <f>'2. FTNC CAN'!Y703+'3. FTNC USD'!Y703+'4. FTNC EUR'!Y703+'5. FTNC GBP'!Y703+'6. FTNC Autres (inclus)'!Y703</f>
        <v>0</v>
      </c>
      <c r="Z703" s="443">
        <f>'2. FTNC CAN'!Z703+'3. FTNC USD'!Z703+'4. FTNC EUR'!Z703+'5. FTNC GBP'!Z703+'6. FTNC Autres (inclus)'!Z703</f>
        <v>0</v>
      </c>
      <c r="AA703" s="444">
        <f>'2. FTNC CAN'!AA703+'3. FTNC USD'!AA703+'4. FTNC EUR'!AA703+'5. FTNC GBP'!AA703+'6. FTNC Autres (inclus)'!AA703</f>
        <v>0</v>
      </c>
      <c r="AB703" s="447">
        <f>'2. FTNC CAN'!AB703+'3. FTNC USD'!AB703+'4. FTNC EUR'!AB703+'5. FTNC GBP'!AB703+'6. FTNC Autres (inclus)'!AB703</f>
        <v>0</v>
      </c>
      <c r="AC703" s="441">
        <f>'2. FTNC CAN'!AC703+'3. FTNC USD'!AC703+'4. FTNC EUR'!AC703+'5. FTNC GBP'!AC703+'6. FTNC Autres (inclus)'!AC703</f>
        <v>0</v>
      </c>
      <c r="AD703" s="996"/>
      <c r="AE703" s="997"/>
      <c r="AF703" s="998"/>
    </row>
    <row r="704" spans="1:32" ht="15" customHeight="1" x14ac:dyDescent="0.2">
      <c r="A704" s="232">
        <v>153</v>
      </c>
      <c r="B704" s="507"/>
      <c r="C704" s="267"/>
      <c r="D704" s="267"/>
      <c r="E704" s="853" t="s">
        <v>121</v>
      </c>
      <c r="F704" s="854"/>
      <c r="G704" s="854"/>
      <c r="H704" s="854"/>
      <c r="I704" s="854"/>
      <c r="J704" s="854"/>
      <c r="K704" s="854"/>
      <c r="L704" s="855"/>
      <c r="M704" s="407">
        <f>SUBTOTAL(9,M705:M707)</f>
        <v>0</v>
      </c>
      <c r="N704" s="410">
        <f t="shared" ref="N704" si="1031">SUBTOTAL(9,N705:N707)</f>
        <v>0</v>
      </c>
      <c r="O704" s="414">
        <f t="shared" ref="O704" si="1032">SUBTOTAL(9,O705:O707)</f>
        <v>0</v>
      </c>
      <c r="P704" s="413">
        <f t="shared" ref="P704" si="1033">SUBTOTAL(9,P705:P707)</f>
        <v>0</v>
      </c>
      <c r="Q704" s="415">
        <f t="shared" ref="Q704" si="1034">SUBTOTAL(9,Q705:Q707)</f>
        <v>0</v>
      </c>
      <c r="R704" s="414">
        <f t="shared" ref="R704" si="1035">SUBTOTAL(9,R705:R707)</f>
        <v>0</v>
      </c>
      <c r="S704" s="414">
        <f t="shared" ref="S704" si="1036">SUBTOTAL(9,S705:S707)</f>
        <v>0</v>
      </c>
      <c r="T704" s="414">
        <f t="shared" ref="T704" si="1037">SUBTOTAL(9,T705:T707)</f>
        <v>0</v>
      </c>
      <c r="U704" s="414">
        <f t="shared" ref="U704" si="1038">SUBTOTAL(9,U705:U707)</f>
        <v>0</v>
      </c>
      <c r="V704" s="414">
        <f t="shared" ref="V704" si="1039">SUBTOTAL(9,V705:V707)</f>
        <v>0</v>
      </c>
      <c r="W704" s="414">
        <f t="shared" ref="W704" si="1040">SUBTOTAL(9,W705:W707)</f>
        <v>0</v>
      </c>
      <c r="X704" s="414">
        <f t="shared" ref="X704" si="1041">SUBTOTAL(9,X705:X707)</f>
        <v>0</v>
      </c>
      <c r="Y704" s="414">
        <f t="shared" ref="Y704" si="1042">SUBTOTAL(9,Y705:Y707)</f>
        <v>0</v>
      </c>
      <c r="Z704" s="414">
        <f t="shared" ref="Z704" si="1043">SUBTOTAL(9,Z705:Z707)</f>
        <v>0</v>
      </c>
      <c r="AA704" s="414">
        <f t="shared" ref="AA704" si="1044">SUBTOTAL(9,AA705:AA707)</f>
        <v>0</v>
      </c>
      <c r="AB704" s="424">
        <f t="shared" ref="AB704" si="1045">SUBTOTAL(9,AB705:AB707)</f>
        <v>0</v>
      </c>
      <c r="AC704" s="407">
        <f t="shared" ref="AC704" si="1046">SUBTOTAL(9,AC705:AC707)</f>
        <v>0</v>
      </c>
      <c r="AD704" s="996"/>
      <c r="AE704" s="997"/>
      <c r="AF704" s="998"/>
    </row>
    <row r="705" spans="1:32" ht="15" customHeight="1" x14ac:dyDescent="0.2">
      <c r="A705" s="232">
        <v>154</v>
      </c>
      <c r="B705" s="507"/>
      <c r="C705" s="267"/>
      <c r="D705" s="267"/>
      <c r="E705" s="483"/>
      <c r="F705" s="856" t="s">
        <v>122</v>
      </c>
      <c r="G705" s="857"/>
      <c r="H705" s="857"/>
      <c r="I705" s="857"/>
      <c r="J705" s="857"/>
      <c r="K705" s="857"/>
      <c r="L705" s="858"/>
      <c r="M705" s="441">
        <f>'2. FTNC CAN'!M705+'3. FTNC USD'!M705+'4. FTNC EUR'!M705+'5. FTNC GBP'!M705+'6. FTNC Autres (inclus)'!M705</f>
        <v>0</v>
      </c>
      <c r="N705" s="446">
        <f>'2. FTNC CAN'!N705+'3. FTNC USD'!N705+'4. FTNC EUR'!N705+'5. FTNC GBP'!N705+'6. FTNC Autres (inclus)'!N705</f>
        <v>0</v>
      </c>
      <c r="O705" s="443">
        <f>'2. FTNC CAN'!O705+'3. FTNC USD'!O705+'4. FTNC EUR'!O705+'5. FTNC GBP'!O705+'6. FTNC Autres (inclus)'!O705</f>
        <v>0</v>
      </c>
      <c r="P705" s="443">
        <f>'2. FTNC CAN'!P705+'3. FTNC USD'!P705+'4. FTNC EUR'!P705+'5. FTNC GBP'!P705+'6. FTNC Autres (inclus)'!P705</f>
        <v>0</v>
      </c>
      <c r="Q705" s="445">
        <f>'2. FTNC CAN'!Q705+'3. FTNC USD'!Q705+'4. FTNC EUR'!Q705+'5. FTNC GBP'!Q705+'6. FTNC Autres (inclus)'!Q705</f>
        <v>0</v>
      </c>
      <c r="R705" s="443">
        <f>'2. FTNC CAN'!R705+'3. FTNC USD'!R705+'4. FTNC EUR'!R705+'5. FTNC GBP'!R705+'6. FTNC Autres (inclus)'!R705</f>
        <v>0</v>
      </c>
      <c r="S705" s="444">
        <f>'2. FTNC CAN'!S705+'3. FTNC USD'!S705+'4. FTNC EUR'!S705+'5. FTNC GBP'!S705+'6. FTNC Autres (inclus)'!S705</f>
        <v>0</v>
      </c>
      <c r="T705" s="443">
        <f>'2. FTNC CAN'!T705+'3. FTNC USD'!T705+'4. FTNC EUR'!T705+'5. FTNC GBP'!T705+'6. FTNC Autres (inclus)'!T705</f>
        <v>0</v>
      </c>
      <c r="U705" s="444">
        <f>'2. FTNC CAN'!U705+'3. FTNC USD'!U705+'4. FTNC EUR'!U705+'5. FTNC GBP'!U705+'6. FTNC Autres (inclus)'!U705</f>
        <v>0</v>
      </c>
      <c r="V705" s="443">
        <f>'2. FTNC CAN'!V705+'3. FTNC USD'!V705+'4. FTNC EUR'!V705+'5. FTNC GBP'!V705+'6. FTNC Autres (inclus)'!V705</f>
        <v>0</v>
      </c>
      <c r="W705" s="444">
        <f>'2. FTNC CAN'!W705+'3. FTNC USD'!W705+'4. FTNC EUR'!W705+'5. FTNC GBP'!W705+'6. FTNC Autres (inclus)'!W705</f>
        <v>0</v>
      </c>
      <c r="X705" s="443">
        <f>'2. FTNC CAN'!X705+'3. FTNC USD'!X705+'4. FTNC EUR'!X705+'5. FTNC GBP'!X705+'6. FTNC Autres (inclus)'!X705</f>
        <v>0</v>
      </c>
      <c r="Y705" s="444">
        <f>'2. FTNC CAN'!Y705+'3. FTNC USD'!Y705+'4. FTNC EUR'!Y705+'5. FTNC GBP'!Y705+'6. FTNC Autres (inclus)'!Y705</f>
        <v>0</v>
      </c>
      <c r="Z705" s="443">
        <f>'2. FTNC CAN'!Z705+'3. FTNC USD'!Z705+'4. FTNC EUR'!Z705+'5. FTNC GBP'!Z705+'6. FTNC Autres (inclus)'!Z705</f>
        <v>0</v>
      </c>
      <c r="AA705" s="444">
        <f>'2. FTNC CAN'!AA705+'3. FTNC USD'!AA705+'4. FTNC EUR'!AA705+'5. FTNC GBP'!AA705+'6. FTNC Autres (inclus)'!AA705</f>
        <v>0</v>
      </c>
      <c r="AB705" s="447">
        <f>'2. FTNC CAN'!AB705+'3. FTNC USD'!AB705+'4. FTNC EUR'!AB705+'5. FTNC GBP'!AB705+'6. FTNC Autres (inclus)'!AB705</f>
        <v>0</v>
      </c>
      <c r="AC705" s="441">
        <f>'2. FTNC CAN'!AC705+'3. FTNC USD'!AC705+'4. FTNC EUR'!AC705+'5. FTNC GBP'!AC705+'6. FTNC Autres (inclus)'!AC705</f>
        <v>0</v>
      </c>
      <c r="AD705" s="996"/>
      <c r="AE705" s="997"/>
      <c r="AF705" s="998"/>
    </row>
    <row r="706" spans="1:32" ht="15" customHeight="1" x14ac:dyDescent="0.2">
      <c r="A706" s="232">
        <v>155</v>
      </c>
      <c r="B706" s="507"/>
      <c r="C706" s="267"/>
      <c r="D706" s="267"/>
      <c r="E706" s="483"/>
      <c r="F706" s="915" t="s">
        <v>573</v>
      </c>
      <c r="G706" s="916"/>
      <c r="H706" s="916"/>
      <c r="I706" s="916"/>
      <c r="J706" s="916"/>
      <c r="K706" s="916"/>
      <c r="L706" s="917"/>
      <c r="M706" s="441">
        <f>'2. FTNC CAN'!M706+'3. FTNC USD'!M706+'4. FTNC EUR'!M706+'5. FTNC GBP'!M706+'6. FTNC Autres (inclus)'!M706</f>
        <v>0</v>
      </c>
      <c r="N706" s="446">
        <f>'2. FTNC CAN'!N706+'3. FTNC USD'!N706+'4. FTNC EUR'!N706+'5. FTNC GBP'!N706+'6. FTNC Autres (inclus)'!N706</f>
        <v>0</v>
      </c>
      <c r="O706" s="443">
        <f>'2. FTNC CAN'!O706+'3. FTNC USD'!O706+'4. FTNC EUR'!O706+'5. FTNC GBP'!O706+'6. FTNC Autres (inclus)'!O706</f>
        <v>0</v>
      </c>
      <c r="P706" s="443">
        <f>'2. FTNC CAN'!P706+'3. FTNC USD'!P706+'4. FTNC EUR'!P706+'5. FTNC GBP'!P706+'6. FTNC Autres (inclus)'!P706</f>
        <v>0</v>
      </c>
      <c r="Q706" s="445">
        <f>'2. FTNC CAN'!Q706+'3. FTNC USD'!Q706+'4. FTNC EUR'!Q706+'5. FTNC GBP'!Q706+'6. FTNC Autres (inclus)'!Q706</f>
        <v>0</v>
      </c>
      <c r="R706" s="443">
        <f>'2. FTNC CAN'!R706+'3. FTNC USD'!R706+'4. FTNC EUR'!R706+'5. FTNC GBP'!R706+'6. FTNC Autres (inclus)'!R706</f>
        <v>0</v>
      </c>
      <c r="S706" s="444">
        <f>'2. FTNC CAN'!S706+'3. FTNC USD'!S706+'4. FTNC EUR'!S706+'5. FTNC GBP'!S706+'6. FTNC Autres (inclus)'!S706</f>
        <v>0</v>
      </c>
      <c r="T706" s="443">
        <f>'2. FTNC CAN'!T706+'3. FTNC USD'!T706+'4. FTNC EUR'!T706+'5. FTNC GBP'!T706+'6. FTNC Autres (inclus)'!T706</f>
        <v>0</v>
      </c>
      <c r="U706" s="444">
        <f>'2. FTNC CAN'!U706+'3. FTNC USD'!U706+'4. FTNC EUR'!U706+'5. FTNC GBP'!U706+'6. FTNC Autres (inclus)'!U706</f>
        <v>0</v>
      </c>
      <c r="V706" s="443">
        <f>'2. FTNC CAN'!V706+'3. FTNC USD'!V706+'4. FTNC EUR'!V706+'5. FTNC GBP'!V706+'6. FTNC Autres (inclus)'!V706</f>
        <v>0</v>
      </c>
      <c r="W706" s="444">
        <f>'2. FTNC CAN'!W706+'3. FTNC USD'!W706+'4. FTNC EUR'!W706+'5. FTNC GBP'!W706+'6. FTNC Autres (inclus)'!W706</f>
        <v>0</v>
      </c>
      <c r="X706" s="443">
        <f>'2. FTNC CAN'!X706+'3. FTNC USD'!X706+'4. FTNC EUR'!X706+'5. FTNC GBP'!X706+'6. FTNC Autres (inclus)'!X706</f>
        <v>0</v>
      </c>
      <c r="Y706" s="444">
        <f>'2. FTNC CAN'!Y706+'3. FTNC USD'!Y706+'4. FTNC EUR'!Y706+'5. FTNC GBP'!Y706+'6. FTNC Autres (inclus)'!Y706</f>
        <v>0</v>
      </c>
      <c r="Z706" s="443">
        <f>'2. FTNC CAN'!Z706+'3. FTNC USD'!Z706+'4. FTNC EUR'!Z706+'5. FTNC GBP'!Z706+'6. FTNC Autres (inclus)'!Z706</f>
        <v>0</v>
      </c>
      <c r="AA706" s="444">
        <f>'2. FTNC CAN'!AA706+'3. FTNC USD'!AA706+'4. FTNC EUR'!AA706+'5. FTNC GBP'!AA706+'6. FTNC Autres (inclus)'!AA706</f>
        <v>0</v>
      </c>
      <c r="AB706" s="447">
        <f>'2. FTNC CAN'!AB706+'3. FTNC USD'!AB706+'4. FTNC EUR'!AB706+'5. FTNC GBP'!AB706+'6. FTNC Autres (inclus)'!AB706</f>
        <v>0</v>
      </c>
      <c r="AC706" s="441">
        <f>'2. FTNC CAN'!AC706+'3. FTNC USD'!AC706+'4. FTNC EUR'!AC706+'5. FTNC GBP'!AC706+'6. FTNC Autres (inclus)'!AC706</f>
        <v>0</v>
      </c>
      <c r="AD706" s="996"/>
      <c r="AE706" s="997"/>
      <c r="AF706" s="998"/>
    </row>
    <row r="707" spans="1:32" ht="27.75" customHeight="1" x14ac:dyDescent="0.2">
      <c r="A707" s="232">
        <v>156</v>
      </c>
      <c r="B707" s="507"/>
      <c r="C707" s="267"/>
      <c r="D707" s="267"/>
      <c r="E707" s="483"/>
      <c r="F707" s="859" t="s">
        <v>432</v>
      </c>
      <c r="G707" s="860"/>
      <c r="H707" s="860"/>
      <c r="I707" s="860"/>
      <c r="J707" s="860"/>
      <c r="K707" s="860"/>
      <c r="L707" s="861"/>
      <c r="M707" s="441">
        <f>'2. FTNC CAN'!M707+'3. FTNC USD'!M707+'4. FTNC EUR'!M707+'5. FTNC GBP'!M707+'6. FTNC Autres (inclus)'!M707</f>
        <v>0</v>
      </c>
      <c r="N707" s="446">
        <f>'2. FTNC CAN'!N707+'3. FTNC USD'!N707+'4. FTNC EUR'!N707+'5. FTNC GBP'!N707+'6. FTNC Autres (inclus)'!N707</f>
        <v>0</v>
      </c>
      <c r="O707" s="443">
        <f>'2. FTNC CAN'!O707+'3. FTNC USD'!O707+'4. FTNC EUR'!O707+'5. FTNC GBP'!O707+'6. FTNC Autres (inclus)'!O707</f>
        <v>0</v>
      </c>
      <c r="P707" s="443">
        <f>'2. FTNC CAN'!P707+'3. FTNC USD'!P707+'4. FTNC EUR'!P707+'5. FTNC GBP'!P707+'6. FTNC Autres (inclus)'!P707</f>
        <v>0</v>
      </c>
      <c r="Q707" s="445">
        <f>'2. FTNC CAN'!Q707+'3. FTNC USD'!Q707+'4. FTNC EUR'!Q707+'5. FTNC GBP'!Q707+'6. FTNC Autres (inclus)'!Q707</f>
        <v>0</v>
      </c>
      <c r="R707" s="443">
        <f>'2. FTNC CAN'!R707+'3. FTNC USD'!R707+'4. FTNC EUR'!R707+'5. FTNC GBP'!R707+'6. FTNC Autres (inclus)'!R707</f>
        <v>0</v>
      </c>
      <c r="S707" s="444">
        <f>'2. FTNC CAN'!S707+'3. FTNC USD'!S707+'4. FTNC EUR'!S707+'5. FTNC GBP'!S707+'6. FTNC Autres (inclus)'!S707</f>
        <v>0</v>
      </c>
      <c r="T707" s="443">
        <f>'2. FTNC CAN'!T707+'3. FTNC USD'!T707+'4. FTNC EUR'!T707+'5. FTNC GBP'!T707+'6. FTNC Autres (inclus)'!T707</f>
        <v>0</v>
      </c>
      <c r="U707" s="444">
        <f>'2. FTNC CAN'!U707+'3. FTNC USD'!U707+'4. FTNC EUR'!U707+'5. FTNC GBP'!U707+'6. FTNC Autres (inclus)'!U707</f>
        <v>0</v>
      </c>
      <c r="V707" s="443">
        <f>'2. FTNC CAN'!V707+'3. FTNC USD'!V707+'4. FTNC EUR'!V707+'5. FTNC GBP'!V707+'6. FTNC Autres (inclus)'!V707</f>
        <v>0</v>
      </c>
      <c r="W707" s="444">
        <f>'2. FTNC CAN'!W707+'3. FTNC USD'!W707+'4. FTNC EUR'!W707+'5. FTNC GBP'!W707+'6. FTNC Autres (inclus)'!W707</f>
        <v>0</v>
      </c>
      <c r="X707" s="443">
        <f>'2. FTNC CAN'!X707+'3. FTNC USD'!X707+'4. FTNC EUR'!X707+'5. FTNC GBP'!X707+'6. FTNC Autres (inclus)'!X707</f>
        <v>0</v>
      </c>
      <c r="Y707" s="444">
        <f>'2. FTNC CAN'!Y707+'3. FTNC USD'!Y707+'4. FTNC EUR'!Y707+'5. FTNC GBP'!Y707+'6. FTNC Autres (inclus)'!Y707</f>
        <v>0</v>
      </c>
      <c r="Z707" s="443">
        <f>'2. FTNC CAN'!Z707+'3. FTNC USD'!Z707+'4. FTNC EUR'!Z707+'5. FTNC GBP'!Z707+'6. FTNC Autres (inclus)'!Z707</f>
        <v>0</v>
      </c>
      <c r="AA707" s="444">
        <f>'2. FTNC CAN'!AA707+'3. FTNC USD'!AA707+'4. FTNC EUR'!AA707+'5. FTNC GBP'!AA707+'6. FTNC Autres (inclus)'!AA707</f>
        <v>0</v>
      </c>
      <c r="AB707" s="447">
        <f>'2. FTNC CAN'!AB707+'3. FTNC USD'!AB707+'4. FTNC EUR'!AB707+'5. FTNC GBP'!AB707+'6. FTNC Autres (inclus)'!AB707</f>
        <v>0</v>
      </c>
      <c r="AC707" s="441">
        <f>'2. FTNC CAN'!AC707+'3. FTNC USD'!AC707+'4. FTNC EUR'!AC707+'5. FTNC GBP'!AC707+'6. FTNC Autres (inclus)'!AC707</f>
        <v>0</v>
      </c>
      <c r="AD707" s="996"/>
      <c r="AE707" s="997"/>
      <c r="AF707" s="998"/>
    </row>
    <row r="708" spans="1:32" ht="15" customHeight="1" x14ac:dyDescent="0.2">
      <c r="A708" s="232">
        <v>157</v>
      </c>
      <c r="B708" s="507"/>
      <c r="C708" s="267"/>
      <c r="D708" s="267"/>
      <c r="E708" s="853" t="s">
        <v>546</v>
      </c>
      <c r="F708" s="854"/>
      <c r="G708" s="854"/>
      <c r="H708" s="854"/>
      <c r="I708" s="854"/>
      <c r="J708" s="854"/>
      <c r="K708" s="854"/>
      <c r="L708" s="855"/>
      <c r="M708" s="407">
        <f>SUBTOTAL(9,M709:M710)</f>
        <v>0</v>
      </c>
      <c r="N708" s="410">
        <f t="shared" ref="N708:AC708" si="1047">SUBTOTAL(9,N709:N710)</f>
        <v>0</v>
      </c>
      <c r="O708" s="414">
        <f t="shared" si="1047"/>
        <v>0</v>
      </c>
      <c r="P708" s="413">
        <f t="shared" si="1047"/>
        <v>0</v>
      </c>
      <c r="Q708" s="415">
        <f t="shared" si="1047"/>
        <v>0</v>
      </c>
      <c r="R708" s="414">
        <f t="shared" si="1047"/>
        <v>0</v>
      </c>
      <c r="S708" s="414">
        <f t="shared" si="1047"/>
        <v>0</v>
      </c>
      <c r="T708" s="414">
        <f t="shared" si="1047"/>
        <v>0</v>
      </c>
      <c r="U708" s="414">
        <f t="shared" si="1047"/>
        <v>0</v>
      </c>
      <c r="V708" s="414">
        <f t="shared" si="1047"/>
        <v>0</v>
      </c>
      <c r="W708" s="414">
        <f t="shared" si="1047"/>
        <v>0</v>
      </c>
      <c r="X708" s="414">
        <f t="shared" si="1047"/>
        <v>0</v>
      </c>
      <c r="Y708" s="414">
        <f t="shared" si="1047"/>
        <v>0</v>
      </c>
      <c r="Z708" s="414">
        <f t="shared" si="1047"/>
        <v>0</v>
      </c>
      <c r="AA708" s="414">
        <f t="shared" si="1047"/>
        <v>0</v>
      </c>
      <c r="AB708" s="424">
        <f t="shared" si="1047"/>
        <v>0</v>
      </c>
      <c r="AC708" s="407">
        <f t="shared" si="1047"/>
        <v>0</v>
      </c>
      <c r="AD708" s="996"/>
      <c r="AE708" s="997"/>
      <c r="AF708" s="998"/>
    </row>
    <row r="709" spans="1:32" ht="15" customHeight="1" x14ac:dyDescent="0.2">
      <c r="A709" s="232">
        <v>158</v>
      </c>
      <c r="B709" s="507"/>
      <c r="C709" s="267"/>
      <c r="D709" s="267"/>
      <c r="E709" s="483"/>
      <c r="F709" s="856" t="s">
        <v>547</v>
      </c>
      <c r="G709" s="857"/>
      <c r="H709" s="857"/>
      <c r="I709" s="857"/>
      <c r="J709" s="857"/>
      <c r="K709" s="857"/>
      <c r="L709" s="858"/>
      <c r="M709" s="441">
        <f>'2. FTNC CAN'!M709+'3. FTNC USD'!M709+'4. FTNC EUR'!M709+'5. FTNC GBP'!M709+'6. FTNC Autres (inclus)'!M709</f>
        <v>0</v>
      </c>
      <c r="N709" s="446">
        <f>'2. FTNC CAN'!N709+'3. FTNC USD'!N709+'4. FTNC EUR'!N709+'5. FTNC GBP'!N709+'6. FTNC Autres (inclus)'!N709</f>
        <v>0</v>
      </c>
      <c r="O709" s="443">
        <f>'2. FTNC CAN'!O709+'3. FTNC USD'!O709+'4. FTNC EUR'!O709+'5. FTNC GBP'!O709+'6. FTNC Autres (inclus)'!O709</f>
        <v>0</v>
      </c>
      <c r="P709" s="443">
        <f>'2. FTNC CAN'!P709+'3. FTNC USD'!P709+'4. FTNC EUR'!P709+'5. FTNC GBP'!P709+'6. FTNC Autres (inclus)'!P709</f>
        <v>0</v>
      </c>
      <c r="Q709" s="445">
        <f>'2. FTNC CAN'!Q709+'3. FTNC USD'!Q709+'4. FTNC EUR'!Q709+'5. FTNC GBP'!Q709+'6. FTNC Autres (inclus)'!Q709</f>
        <v>0</v>
      </c>
      <c r="R709" s="443">
        <f>'2. FTNC CAN'!R709+'3. FTNC USD'!R709+'4. FTNC EUR'!R709+'5. FTNC GBP'!R709+'6. FTNC Autres (inclus)'!R709</f>
        <v>0</v>
      </c>
      <c r="S709" s="444">
        <f>'2. FTNC CAN'!S709+'3. FTNC USD'!S709+'4. FTNC EUR'!S709+'5. FTNC GBP'!S709+'6. FTNC Autres (inclus)'!S709</f>
        <v>0</v>
      </c>
      <c r="T709" s="443">
        <f>'2. FTNC CAN'!T709+'3. FTNC USD'!T709+'4. FTNC EUR'!T709+'5. FTNC GBP'!T709+'6. FTNC Autres (inclus)'!T709</f>
        <v>0</v>
      </c>
      <c r="U709" s="444">
        <f>'2. FTNC CAN'!U709+'3. FTNC USD'!U709+'4. FTNC EUR'!U709+'5. FTNC GBP'!U709+'6. FTNC Autres (inclus)'!U709</f>
        <v>0</v>
      </c>
      <c r="V709" s="443">
        <f>'2. FTNC CAN'!V709+'3. FTNC USD'!V709+'4. FTNC EUR'!V709+'5. FTNC GBP'!V709+'6. FTNC Autres (inclus)'!V709</f>
        <v>0</v>
      </c>
      <c r="W709" s="444">
        <f>'2. FTNC CAN'!W709+'3. FTNC USD'!W709+'4. FTNC EUR'!W709+'5. FTNC GBP'!W709+'6. FTNC Autres (inclus)'!W709</f>
        <v>0</v>
      </c>
      <c r="X709" s="443">
        <f>'2. FTNC CAN'!X709+'3. FTNC USD'!X709+'4. FTNC EUR'!X709+'5. FTNC GBP'!X709+'6. FTNC Autres (inclus)'!X709</f>
        <v>0</v>
      </c>
      <c r="Y709" s="444">
        <f>'2. FTNC CAN'!Y709+'3. FTNC USD'!Y709+'4. FTNC EUR'!Y709+'5. FTNC GBP'!Y709+'6. FTNC Autres (inclus)'!Y709</f>
        <v>0</v>
      </c>
      <c r="Z709" s="443">
        <f>'2. FTNC CAN'!Z709+'3. FTNC USD'!Z709+'4. FTNC EUR'!Z709+'5. FTNC GBP'!Z709+'6. FTNC Autres (inclus)'!Z709</f>
        <v>0</v>
      </c>
      <c r="AA709" s="444">
        <f>'2. FTNC CAN'!AA709+'3. FTNC USD'!AA709+'4. FTNC EUR'!AA709+'5. FTNC GBP'!AA709+'6. FTNC Autres (inclus)'!AA709</f>
        <v>0</v>
      </c>
      <c r="AB709" s="447">
        <f>'2. FTNC CAN'!AB709+'3. FTNC USD'!AB709+'4. FTNC EUR'!AB709+'5. FTNC GBP'!AB709+'6. FTNC Autres (inclus)'!AB709</f>
        <v>0</v>
      </c>
      <c r="AC709" s="441">
        <f>'2. FTNC CAN'!AC709+'3. FTNC USD'!AC709+'4. FTNC EUR'!AC709+'5. FTNC GBP'!AC709+'6. FTNC Autres (inclus)'!AC709</f>
        <v>0</v>
      </c>
      <c r="AD709" s="996"/>
      <c r="AE709" s="997"/>
      <c r="AF709" s="998"/>
    </row>
    <row r="710" spans="1:32" ht="15" customHeight="1" x14ac:dyDescent="0.2">
      <c r="A710" s="232">
        <v>159</v>
      </c>
      <c r="B710" s="507"/>
      <c r="C710" s="267"/>
      <c r="D710" s="267"/>
      <c r="E710" s="483"/>
      <c r="F710" s="859" t="s">
        <v>570</v>
      </c>
      <c r="G710" s="860"/>
      <c r="H710" s="860"/>
      <c r="I710" s="860"/>
      <c r="J710" s="860"/>
      <c r="K710" s="860"/>
      <c r="L710" s="861"/>
      <c r="M710" s="441">
        <f>'2. FTNC CAN'!M710+'3. FTNC USD'!M710+'4. FTNC EUR'!M710+'5. FTNC GBP'!M710+'6. FTNC Autres (inclus)'!M710</f>
        <v>0</v>
      </c>
      <c r="N710" s="446">
        <f>'2. FTNC CAN'!N710+'3. FTNC USD'!N710+'4. FTNC EUR'!N710+'5. FTNC GBP'!N710+'6. FTNC Autres (inclus)'!N710</f>
        <v>0</v>
      </c>
      <c r="O710" s="443">
        <f>'2. FTNC CAN'!O710+'3. FTNC USD'!O710+'4. FTNC EUR'!O710+'5. FTNC GBP'!O710+'6. FTNC Autres (inclus)'!O710</f>
        <v>0</v>
      </c>
      <c r="P710" s="443">
        <f>'2. FTNC CAN'!P710+'3. FTNC USD'!P710+'4. FTNC EUR'!P710+'5. FTNC GBP'!P710+'6. FTNC Autres (inclus)'!P710</f>
        <v>0</v>
      </c>
      <c r="Q710" s="445">
        <f>'2. FTNC CAN'!Q710+'3. FTNC USD'!Q710+'4. FTNC EUR'!Q710+'5. FTNC GBP'!Q710+'6. FTNC Autres (inclus)'!Q710</f>
        <v>0</v>
      </c>
      <c r="R710" s="443">
        <f>'2. FTNC CAN'!R710+'3. FTNC USD'!R710+'4. FTNC EUR'!R710+'5. FTNC GBP'!R710+'6. FTNC Autres (inclus)'!R710</f>
        <v>0</v>
      </c>
      <c r="S710" s="444">
        <f>'2. FTNC CAN'!S710+'3. FTNC USD'!S710+'4. FTNC EUR'!S710+'5. FTNC GBP'!S710+'6. FTNC Autres (inclus)'!S710</f>
        <v>0</v>
      </c>
      <c r="T710" s="443">
        <f>'2. FTNC CAN'!T710+'3. FTNC USD'!T710+'4. FTNC EUR'!T710+'5. FTNC GBP'!T710+'6. FTNC Autres (inclus)'!T710</f>
        <v>0</v>
      </c>
      <c r="U710" s="444">
        <f>'2. FTNC CAN'!U710+'3. FTNC USD'!U710+'4. FTNC EUR'!U710+'5. FTNC GBP'!U710+'6. FTNC Autres (inclus)'!U710</f>
        <v>0</v>
      </c>
      <c r="V710" s="443">
        <f>'2. FTNC CAN'!V710+'3. FTNC USD'!V710+'4. FTNC EUR'!V710+'5. FTNC GBP'!V710+'6. FTNC Autres (inclus)'!V710</f>
        <v>0</v>
      </c>
      <c r="W710" s="444">
        <f>'2. FTNC CAN'!W710+'3. FTNC USD'!W710+'4. FTNC EUR'!W710+'5. FTNC GBP'!W710+'6. FTNC Autres (inclus)'!W710</f>
        <v>0</v>
      </c>
      <c r="X710" s="443">
        <f>'2. FTNC CAN'!X710+'3. FTNC USD'!X710+'4. FTNC EUR'!X710+'5. FTNC GBP'!X710+'6. FTNC Autres (inclus)'!X710</f>
        <v>0</v>
      </c>
      <c r="Y710" s="444">
        <f>'2. FTNC CAN'!Y710+'3. FTNC USD'!Y710+'4. FTNC EUR'!Y710+'5. FTNC GBP'!Y710+'6. FTNC Autres (inclus)'!Y710</f>
        <v>0</v>
      </c>
      <c r="Z710" s="443">
        <f>'2. FTNC CAN'!Z710+'3. FTNC USD'!Z710+'4. FTNC EUR'!Z710+'5. FTNC GBP'!Z710+'6. FTNC Autres (inclus)'!Z710</f>
        <v>0</v>
      </c>
      <c r="AA710" s="444">
        <f>'2. FTNC CAN'!AA710+'3. FTNC USD'!AA710+'4. FTNC EUR'!AA710+'5. FTNC GBP'!AA710+'6. FTNC Autres (inclus)'!AA710</f>
        <v>0</v>
      </c>
      <c r="AB710" s="447">
        <f>'2. FTNC CAN'!AB710+'3. FTNC USD'!AB710+'4. FTNC EUR'!AB710+'5. FTNC GBP'!AB710+'6. FTNC Autres (inclus)'!AB710</f>
        <v>0</v>
      </c>
      <c r="AC710" s="441">
        <f>'2. FTNC CAN'!AC710+'3. FTNC USD'!AC710+'4. FTNC EUR'!AC710+'5. FTNC GBP'!AC710+'6. FTNC Autres (inclus)'!AC710</f>
        <v>0</v>
      </c>
      <c r="AD710" s="996"/>
      <c r="AE710" s="997"/>
      <c r="AF710" s="998"/>
    </row>
    <row r="711" spans="1:32" ht="15" customHeight="1" x14ac:dyDescent="0.2">
      <c r="A711" s="232">
        <v>160</v>
      </c>
      <c r="B711" s="507"/>
      <c r="C711" s="267"/>
      <c r="D711" s="267"/>
      <c r="E711" s="853" t="s">
        <v>548</v>
      </c>
      <c r="F711" s="854"/>
      <c r="G711" s="854"/>
      <c r="H711" s="854"/>
      <c r="I711" s="854"/>
      <c r="J711" s="854"/>
      <c r="K711" s="854"/>
      <c r="L711" s="855"/>
      <c r="M711" s="407">
        <f>SUBTOTAL(9,M712:M714)</f>
        <v>0</v>
      </c>
      <c r="N711" s="410">
        <f t="shared" ref="N711" si="1048">SUBTOTAL(9,N712:N714)</f>
        <v>0</v>
      </c>
      <c r="O711" s="414">
        <f t="shared" ref="O711" si="1049">SUBTOTAL(9,O712:O714)</f>
        <v>0</v>
      </c>
      <c r="P711" s="413">
        <f t="shared" ref="P711" si="1050">SUBTOTAL(9,P712:P714)</f>
        <v>0</v>
      </c>
      <c r="Q711" s="415">
        <f t="shared" ref="Q711" si="1051">SUBTOTAL(9,Q712:Q714)</f>
        <v>0</v>
      </c>
      <c r="R711" s="414">
        <f t="shared" ref="R711" si="1052">SUBTOTAL(9,R712:R714)</f>
        <v>0</v>
      </c>
      <c r="S711" s="414">
        <f t="shared" ref="S711" si="1053">SUBTOTAL(9,S712:S714)</f>
        <v>0</v>
      </c>
      <c r="T711" s="414">
        <f t="shared" ref="T711" si="1054">SUBTOTAL(9,T712:T714)</f>
        <v>0</v>
      </c>
      <c r="U711" s="414">
        <f t="shared" ref="U711" si="1055">SUBTOTAL(9,U712:U714)</f>
        <v>0</v>
      </c>
      <c r="V711" s="414">
        <f t="shared" ref="V711" si="1056">SUBTOTAL(9,V712:V714)</f>
        <v>0</v>
      </c>
      <c r="W711" s="414">
        <f t="shared" ref="W711" si="1057">SUBTOTAL(9,W712:W714)</f>
        <v>0</v>
      </c>
      <c r="X711" s="414">
        <f t="shared" ref="X711" si="1058">SUBTOTAL(9,X712:X714)</f>
        <v>0</v>
      </c>
      <c r="Y711" s="414">
        <f t="shared" ref="Y711" si="1059">SUBTOTAL(9,Y712:Y714)</f>
        <v>0</v>
      </c>
      <c r="Z711" s="414">
        <f t="shared" ref="Z711" si="1060">SUBTOTAL(9,Z712:Z714)</f>
        <v>0</v>
      </c>
      <c r="AA711" s="414">
        <f t="shared" ref="AA711" si="1061">SUBTOTAL(9,AA712:AA714)</f>
        <v>0</v>
      </c>
      <c r="AB711" s="424">
        <f t="shared" ref="AB711" si="1062">SUBTOTAL(9,AB712:AB714)</f>
        <v>0</v>
      </c>
      <c r="AC711" s="407">
        <f t="shared" ref="AC711" si="1063">SUBTOTAL(9,AC712:AC714)</f>
        <v>0</v>
      </c>
      <c r="AD711" s="996"/>
      <c r="AE711" s="997"/>
      <c r="AF711" s="998"/>
    </row>
    <row r="712" spans="1:32" ht="15" customHeight="1" x14ac:dyDescent="0.2">
      <c r="A712" s="232">
        <v>161</v>
      </c>
      <c r="B712" s="507"/>
      <c r="C712" s="267"/>
      <c r="D712" s="267"/>
      <c r="E712" s="483"/>
      <c r="F712" s="856" t="s">
        <v>549</v>
      </c>
      <c r="G712" s="857"/>
      <c r="H712" s="857"/>
      <c r="I712" s="857"/>
      <c r="J712" s="857"/>
      <c r="K712" s="857"/>
      <c r="L712" s="858"/>
      <c r="M712" s="441">
        <f>'2. FTNC CAN'!M712+'3. FTNC USD'!M712+'4. FTNC EUR'!M712+'5. FTNC GBP'!M712+'6. FTNC Autres (inclus)'!M712</f>
        <v>0</v>
      </c>
      <c r="N712" s="446">
        <f>'2. FTNC CAN'!N712+'3. FTNC USD'!N712+'4. FTNC EUR'!N712+'5. FTNC GBP'!N712+'6. FTNC Autres (inclus)'!N712</f>
        <v>0</v>
      </c>
      <c r="O712" s="443">
        <f>'2. FTNC CAN'!O712+'3. FTNC USD'!O712+'4. FTNC EUR'!O712+'5. FTNC GBP'!O712+'6. FTNC Autres (inclus)'!O712</f>
        <v>0</v>
      </c>
      <c r="P712" s="443">
        <f>'2. FTNC CAN'!P712+'3. FTNC USD'!P712+'4. FTNC EUR'!P712+'5. FTNC GBP'!P712+'6. FTNC Autres (inclus)'!P712</f>
        <v>0</v>
      </c>
      <c r="Q712" s="445">
        <f>'2. FTNC CAN'!Q712+'3. FTNC USD'!Q712+'4. FTNC EUR'!Q712+'5. FTNC GBP'!Q712+'6. FTNC Autres (inclus)'!Q712</f>
        <v>0</v>
      </c>
      <c r="R712" s="443">
        <f>'2. FTNC CAN'!R712+'3. FTNC USD'!R712+'4. FTNC EUR'!R712+'5. FTNC GBP'!R712+'6. FTNC Autres (inclus)'!R712</f>
        <v>0</v>
      </c>
      <c r="S712" s="444">
        <f>'2. FTNC CAN'!S712+'3. FTNC USD'!S712+'4. FTNC EUR'!S712+'5. FTNC GBP'!S712+'6. FTNC Autres (inclus)'!S712</f>
        <v>0</v>
      </c>
      <c r="T712" s="443">
        <f>'2. FTNC CAN'!T712+'3. FTNC USD'!T712+'4. FTNC EUR'!T712+'5. FTNC GBP'!T712+'6. FTNC Autres (inclus)'!T712</f>
        <v>0</v>
      </c>
      <c r="U712" s="444">
        <f>'2. FTNC CAN'!U712+'3. FTNC USD'!U712+'4. FTNC EUR'!U712+'5. FTNC GBP'!U712+'6. FTNC Autres (inclus)'!U712</f>
        <v>0</v>
      </c>
      <c r="V712" s="443">
        <f>'2. FTNC CAN'!V712+'3. FTNC USD'!V712+'4. FTNC EUR'!V712+'5. FTNC GBP'!V712+'6. FTNC Autres (inclus)'!V712</f>
        <v>0</v>
      </c>
      <c r="W712" s="444">
        <f>'2. FTNC CAN'!W712+'3. FTNC USD'!W712+'4. FTNC EUR'!W712+'5. FTNC GBP'!W712+'6. FTNC Autres (inclus)'!W712</f>
        <v>0</v>
      </c>
      <c r="X712" s="443">
        <f>'2. FTNC CAN'!X712+'3. FTNC USD'!X712+'4. FTNC EUR'!X712+'5. FTNC GBP'!X712+'6. FTNC Autres (inclus)'!X712</f>
        <v>0</v>
      </c>
      <c r="Y712" s="444">
        <f>'2. FTNC CAN'!Y712+'3. FTNC USD'!Y712+'4. FTNC EUR'!Y712+'5. FTNC GBP'!Y712+'6. FTNC Autres (inclus)'!Y712</f>
        <v>0</v>
      </c>
      <c r="Z712" s="443">
        <f>'2. FTNC CAN'!Z712+'3. FTNC USD'!Z712+'4. FTNC EUR'!Z712+'5. FTNC GBP'!Z712+'6. FTNC Autres (inclus)'!Z712</f>
        <v>0</v>
      </c>
      <c r="AA712" s="444">
        <f>'2. FTNC CAN'!AA712+'3. FTNC USD'!AA712+'4. FTNC EUR'!AA712+'5. FTNC GBP'!AA712+'6. FTNC Autres (inclus)'!AA712</f>
        <v>0</v>
      </c>
      <c r="AB712" s="447">
        <f>'2. FTNC CAN'!AB712+'3. FTNC USD'!AB712+'4. FTNC EUR'!AB712+'5. FTNC GBP'!AB712+'6. FTNC Autres (inclus)'!AB712</f>
        <v>0</v>
      </c>
      <c r="AC712" s="441">
        <f>'2. FTNC CAN'!AC712+'3. FTNC USD'!AC712+'4. FTNC EUR'!AC712+'5. FTNC GBP'!AC712+'6. FTNC Autres (inclus)'!AC712</f>
        <v>0</v>
      </c>
      <c r="AD712" s="996"/>
      <c r="AE712" s="997"/>
      <c r="AF712" s="998"/>
    </row>
    <row r="713" spans="1:32" ht="15" x14ac:dyDescent="0.2">
      <c r="A713" s="232">
        <v>162</v>
      </c>
      <c r="B713" s="507"/>
      <c r="C713" s="475"/>
      <c r="D713" s="475"/>
      <c r="E713" s="475"/>
      <c r="F713" s="915" t="s">
        <v>574</v>
      </c>
      <c r="G713" s="916"/>
      <c r="H713" s="916"/>
      <c r="I713" s="916"/>
      <c r="J713" s="916"/>
      <c r="K713" s="916"/>
      <c r="L713" s="917"/>
      <c r="M713" s="441">
        <f>'2. FTNC CAN'!M713+'3. FTNC USD'!M713+'4. FTNC EUR'!M713+'5. FTNC GBP'!M713+'6. FTNC Autres (inclus)'!M713</f>
        <v>0</v>
      </c>
      <c r="N713" s="446">
        <f>'2. FTNC CAN'!N713+'3. FTNC USD'!N713+'4. FTNC EUR'!N713+'5. FTNC GBP'!N713+'6. FTNC Autres (inclus)'!N713</f>
        <v>0</v>
      </c>
      <c r="O713" s="443">
        <f>'2. FTNC CAN'!O713+'3. FTNC USD'!O713+'4. FTNC EUR'!O713+'5. FTNC GBP'!O713+'6. FTNC Autres (inclus)'!O713</f>
        <v>0</v>
      </c>
      <c r="P713" s="443">
        <f>'2. FTNC CAN'!P713+'3. FTNC USD'!P713+'4. FTNC EUR'!P713+'5. FTNC GBP'!P713+'6. FTNC Autres (inclus)'!P713</f>
        <v>0</v>
      </c>
      <c r="Q713" s="445">
        <f>'2. FTNC CAN'!Q713+'3. FTNC USD'!Q713+'4. FTNC EUR'!Q713+'5. FTNC GBP'!Q713+'6. FTNC Autres (inclus)'!Q713</f>
        <v>0</v>
      </c>
      <c r="R713" s="443">
        <f>'2. FTNC CAN'!R713+'3. FTNC USD'!R713+'4. FTNC EUR'!R713+'5. FTNC GBP'!R713+'6. FTNC Autres (inclus)'!R713</f>
        <v>0</v>
      </c>
      <c r="S713" s="444">
        <f>'2. FTNC CAN'!S713+'3. FTNC USD'!S713+'4. FTNC EUR'!S713+'5. FTNC GBP'!S713+'6. FTNC Autres (inclus)'!S713</f>
        <v>0</v>
      </c>
      <c r="T713" s="443">
        <f>'2. FTNC CAN'!T713+'3. FTNC USD'!T713+'4. FTNC EUR'!T713+'5. FTNC GBP'!T713+'6. FTNC Autres (inclus)'!T713</f>
        <v>0</v>
      </c>
      <c r="U713" s="444">
        <f>'2. FTNC CAN'!U713+'3. FTNC USD'!U713+'4. FTNC EUR'!U713+'5. FTNC GBP'!U713+'6. FTNC Autres (inclus)'!U713</f>
        <v>0</v>
      </c>
      <c r="V713" s="443">
        <f>'2. FTNC CAN'!V713+'3. FTNC USD'!V713+'4. FTNC EUR'!V713+'5. FTNC GBP'!V713+'6. FTNC Autres (inclus)'!V713</f>
        <v>0</v>
      </c>
      <c r="W713" s="444">
        <f>'2. FTNC CAN'!W713+'3. FTNC USD'!W713+'4. FTNC EUR'!W713+'5. FTNC GBP'!W713+'6. FTNC Autres (inclus)'!W713</f>
        <v>0</v>
      </c>
      <c r="X713" s="443">
        <f>'2. FTNC CAN'!X713+'3. FTNC USD'!X713+'4. FTNC EUR'!X713+'5. FTNC GBP'!X713+'6. FTNC Autres (inclus)'!X713</f>
        <v>0</v>
      </c>
      <c r="Y713" s="444">
        <f>'2. FTNC CAN'!Y713+'3. FTNC USD'!Y713+'4. FTNC EUR'!Y713+'5. FTNC GBP'!Y713+'6. FTNC Autres (inclus)'!Y713</f>
        <v>0</v>
      </c>
      <c r="Z713" s="443">
        <f>'2. FTNC CAN'!Z713+'3. FTNC USD'!Z713+'4. FTNC EUR'!Z713+'5. FTNC GBP'!Z713+'6. FTNC Autres (inclus)'!Z713</f>
        <v>0</v>
      </c>
      <c r="AA713" s="444">
        <f>'2. FTNC CAN'!AA713+'3. FTNC USD'!AA713+'4. FTNC EUR'!AA713+'5. FTNC GBP'!AA713+'6. FTNC Autres (inclus)'!AA713</f>
        <v>0</v>
      </c>
      <c r="AB713" s="447">
        <f>'2. FTNC CAN'!AB713+'3. FTNC USD'!AB713+'4. FTNC EUR'!AB713+'5. FTNC GBP'!AB713+'6. FTNC Autres (inclus)'!AB713</f>
        <v>0</v>
      </c>
      <c r="AC713" s="441">
        <f>'2. FTNC CAN'!AC713+'3. FTNC USD'!AC713+'4. FTNC EUR'!AC713+'5. FTNC GBP'!AC713+'6. FTNC Autres (inclus)'!AC713</f>
        <v>0</v>
      </c>
      <c r="AD713" s="996"/>
      <c r="AE713" s="997"/>
      <c r="AF713" s="998"/>
    </row>
    <row r="714" spans="1:32" ht="27.75" customHeight="1" x14ac:dyDescent="0.2">
      <c r="A714" s="232">
        <v>163</v>
      </c>
      <c r="B714" s="507"/>
      <c r="C714" s="475"/>
      <c r="D714" s="475"/>
      <c r="E714" s="475"/>
      <c r="F714" s="859" t="s">
        <v>566</v>
      </c>
      <c r="G714" s="860"/>
      <c r="H714" s="860"/>
      <c r="I714" s="860"/>
      <c r="J714" s="860"/>
      <c r="K714" s="860"/>
      <c r="L714" s="861"/>
      <c r="M714" s="441">
        <f>'2. FTNC CAN'!M714+'3. FTNC USD'!M714+'4. FTNC EUR'!M714+'5. FTNC GBP'!M714+'6. FTNC Autres (inclus)'!M714</f>
        <v>0</v>
      </c>
      <c r="N714" s="446">
        <f>'2. FTNC CAN'!N714+'3. FTNC USD'!N714+'4. FTNC EUR'!N714+'5. FTNC GBP'!N714+'6. FTNC Autres (inclus)'!N714</f>
        <v>0</v>
      </c>
      <c r="O714" s="443">
        <f>'2. FTNC CAN'!O714+'3. FTNC USD'!O714+'4. FTNC EUR'!O714+'5. FTNC GBP'!O714+'6. FTNC Autres (inclus)'!O714</f>
        <v>0</v>
      </c>
      <c r="P714" s="443">
        <f>'2. FTNC CAN'!P714+'3. FTNC USD'!P714+'4. FTNC EUR'!P714+'5. FTNC GBP'!P714+'6. FTNC Autres (inclus)'!P714</f>
        <v>0</v>
      </c>
      <c r="Q714" s="445">
        <f>'2. FTNC CAN'!Q714+'3. FTNC USD'!Q714+'4. FTNC EUR'!Q714+'5. FTNC GBP'!Q714+'6. FTNC Autres (inclus)'!Q714</f>
        <v>0</v>
      </c>
      <c r="R714" s="443">
        <f>'2. FTNC CAN'!R714+'3. FTNC USD'!R714+'4. FTNC EUR'!R714+'5. FTNC GBP'!R714+'6. FTNC Autres (inclus)'!R714</f>
        <v>0</v>
      </c>
      <c r="S714" s="444">
        <f>'2. FTNC CAN'!S714+'3. FTNC USD'!S714+'4. FTNC EUR'!S714+'5. FTNC GBP'!S714+'6. FTNC Autres (inclus)'!S714</f>
        <v>0</v>
      </c>
      <c r="T714" s="443">
        <f>'2. FTNC CAN'!T714+'3. FTNC USD'!T714+'4. FTNC EUR'!T714+'5. FTNC GBP'!T714+'6. FTNC Autres (inclus)'!T714</f>
        <v>0</v>
      </c>
      <c r="U714" s="444">
        <f>'2. FTNC CAN'!U714+'3. FTNC USD'!U714+'4. FTNC EUR'!U714+'5. FTNC GBP'!U714+'6. FTNC Autres (inclus)'!U714</f>
        <v>0</v>
      </c>
      <c r="V714" s="443">
        <f>'2. FTNC CAN'!V714+'3. FTNC USD'!V714+'4. FTNC EUR'!V714+'5. FTNC GBP'!V714+'6. FTNC Autres (inclus)'!V714</f>
        <v>0</v>
      </c>
      <c r="W714" s="444">
        <f>'2. FTNC CAN'!W714+'3. FTNC USD'!W714+'4. FTNC EUR'!W714+'5. FTNC GBP'!W714+'6. FTNC Autres (inclus)'!W714</f>
        <v>0</v>
      </c>
      <c r="X714" s="443">
        <f>'2. FTNC CAN'!X714+'3. FTNC USD'!X714+'4. FTNC EUR'!X714+'5. FTNC GBP'!X714+'6. FTNC Autres (inclus)'!X714</f>
        <v>0</v>
      </c>
      <c r="Y714" s="444">
        <f>'2. FTNC CAN'!Y714+'3. FTNC USD'!Y714+'4. FTNC EUR'!Y714+'5. FTNC GBP'!Y714+'6. FTNC Autres (inclus)'!Y714</f>
        <v>0</v>
      </c>
      <c r="Z714" s="443">
        <f>'2. FTNC CAN'!Z714+'3. FTNC USD'!Z714+'4. FTNC EUR'!Z714+'5. FTNC GBP'!Z714+'6. FTNC Autres (inclus)'!Z714</f>
        <v>0</v>
      </c>
      <c r="AA714" s="444">
        <f>'2. FTNC CAN'!AA714+'3. FTNC USD'!AA714+'4. FTNC EUR'!AA714+'5. FTNC GBP'!AA714+'6. FTNC Autres (inclus)'!AA714</f>
        <v>0</v>
      </c>
      <c r="AB714" s="447">
        <f>'2. FTNC CAN'!AB714+'3. FTNC USD'!AB714+'4. FTNC EUR'!AB714+'5. FTNC GBP'!AB714+'6. FTNC Autres (inclus)'!AB714</f>
        <v>0</v>
      </c>
      <c r="AC714" s="441">
        <f>'2. FTNC CAN'!AC714+'3. FTNC USD'!AC714+'4. FTNC EUR'!AC714+'5. FTNC GBP'!AC714+'6. FTNC Autres (inclus)'!AC714</f>
        <v>0</v>
      </c>
      <c r="AD714" s="996"/>
      <c r="AE714" s="997"/>
      <c r="AF714" s="998"/>
    </row>
    <row r="715" spans="1:32" ht="15" x14ac:dyDescent="0.2">
      <c r="A715" s="232">
        <v>164</v>
      </c>
      <c r="B715" s="507"/>
      <c r="C715" s="475"/>
      <c r="D715" s="844" t="s">
        <v>23</v>
      </c>
      <c r="E715" s="845"/>
      <c r="F715" s="845"/>
      <c r="G715" s="845"/>
      <c r="H715" s="845"/>
      <c r="I715" s="845"/>
      <c r="J715" s="845"/>
      <c r="K715" s="845"/>
      <c r="L715" s="845"/>
      <c r="M715" s="845"/>
      <c r="N715" s="845"/>
      <c r="O715" s="845"/>
      <c r="P715" s="845"/>
      <c r="Q715" s="845"/>
      <c r="R715" s="845"/>
      <c r="S715" s="845"/>
      <c r="T715" s="845"/>
      <c r="U715" s="845"/>
      <c r="V715" s="845"/>
      <c r="W715" s="845"/>
      <c r="X715" s="845"/>
      <c r="Y715" s="845"/>
      <c r="Z715" s="845"/>
      <c r="AA715" s="845"/>
      <c r="AB715" s="845"/>
      <c r="AC715" s="845"/>
      <c r="AD715" s="845"/>
      <c r="AE715" s="845"/>
      <c r="AF715" s="846"/>
    </row>
    <row r="716" spans="1:32" ht="15" x14ac:dyDescent="0.2">
      <c r="A716" s="232">
        <v>165</v>
      </c>
      <c r="B716" s="507"/>
      <c r="C716" s="475"/>
      <c r="D716" s="475"/>
      <c r="E716" s="918" t="s">
        <v>126</v>
      </c>
      <c r="F716" s="919"/>
      <c r="G716" s="919"/>
      <c r="H716" s="919"/>
      <c r="I716" s="919"/>
      <c r="J716" s="919"/>
      <c r="K716" s="919"/>
      <c r="L716" s="920"/>
      <c r="M716" s="407">
        <f>SUBTOTAL(9,M717:M718)</f>
        <v>0</v>
      </c>
      <c r="N716" s="410">
        <f t="shared" ref="N716" si="1064">SUBTOTAL(9,N717:N718)</f>
        <v>0</v>
      </c>
      <c r="O716" s="414">
        <f t="shared" ref="O716" si="1065">SUBTOTAL(9,O717:O718)</f>
        <v>0</v>
      </c>
      <c r="P716" s="413">
        <f t="shared" ref="P716" si="1066">SUBTOTAL(9,P717:P718)</f>
        <v>0</v>
      </c>
      <c r="Q716" s="415">
        <f t="shared" ref="Q716" si="1067">SUBTOTAL(9,Q717:Q718)</f>
        <v>0</v>
      </c>
      <c r="R716" s="414">
        <f t="shared" ref="R716" si="1068">SUBTOTAL(9,R717:R718)</f>
        <v>0</v>
      </c>
      <c r="S716" s="414">
        <f t="shared" ref="S716" si="1069">SUBTOTAL(9,S717:S718)</f>
        <v>0</v>
      </c>
      <c r="T716" s="414">
        <f t="shared" ref="T716" si="1070">SUBTOTAL(9,T717:T718)</f>
        <v>0</v>
      </c>
      <c r="U716" s="414">
        <f t="shared" ref="U716" si="1071">SUBTOTAL(9,U717:U718)</f>
        <v>0</v>
      </c>
      <c r="V716" s="414">
        <f t="shared" ref="V716" si="1072">SUBTOTAL(9,V717:V718)</f>
        <v>0</v>
      </c>
      <c r="W716" s="414">
        <f t="shared" ref="W716" si="1073">SUBTOTAL(9,W717:W718)</f>
        <v>0</v>
      </c>
      <c r="X716" s="414">
        <f t="shared" ref="X716" si="1074">SUBTOTAL(9,X717:X718)</f>
        <v>0</v>
      </c>
      <c r="Y716" s="414">
        <f t="shared" ref="Y716" si="1075">SUBTOTAL(9,Y717:Y718)</f>
        <v>0</v>
      </c>
      <c r="Z716" s="414">
        <f t="shared" ref="Z716" si="1076">SUBTOTAL(9,Z717:Z718)</f>
        <v>0</v>
      </c>
      <c r="AA716" s="414">
        <f t="shared" ref="AA716" si="1077">SUBTOTAL(9,AA717:AA718)</f>
        <v>0</v>
      </c>
      <c r="AB716" s="424">
        <f t="shared" ref="AB716" si="1078">SUBTOTAL(9,AB717:AB718)</f>
        <v>0</v>
      </c>
      <c r="AC716" s="407">
        <f t="shared" ref="AC716" si="1079">SUBTOTAL(9,AC717:AC718)</f>
        <v>0</v>
      </c>
      <c r="AD716" s="996"/>
      <c r="AE716" s="997"/>
      <c r="AF716" s="998"/>
    </row>
    <row r="717" spans="1:32" ht="15" x14ac:dyDescent="0.2">
      <c r="A717" s="232">
        <v>166</v>
      </c>
      <c r="B717" s="507"/>
      <c r="C717" s="475"/>
      <c r="D717" s="475"/>
      <c r="E717" s="475"/>
      <c r="F717" s="856" t="s">
        <v>127</v>
      </c>
      <c r="G717" s="857"/>
      <c r="H717" s="857"/>
      <c r="I717" s="857"/>
      <c r="J717" s="857"/>
      <c r="K717" s="857"/>
      <c r="L717" s="858"/>
      <c r="M717" s="441">
        <f>'2. FTNC CAN'!M717+'3. FTNC USD'!M717+'4. FTNC EUR'!M717+'5. FTNC GBP'!M717+'6. FTNC Autres (inclus)'!M717</f>
        <v>0</v>
      </c>
      <c r="N717" s="446">
        <f>'2. FTNC CAN'!N717+'3. FTNC USD'!N717+'4. FTNC EUR'!N717+'5. FTNC GBP'!N717+'6. FTNC Autres (inclus)'!N717</f>
        <v>0</v>
      </c>
      <c r="O717" s="443">
        <f>'2. FTNC CAN'!O717+'3. FTNC USD'!O717+'4. FTNC EUR'!O717+'5. FTNC GBP'!O717+'6. FTNC Autres (inclus)'!O717</f>
        <v>0</v>
      </c>
      <c r="P717" s="443">
        <f>'2. FTNC CAN'!P717+'3. FTNC USD'!P717+'4. FTNC EUR'!P717+'5. FTNC GBP'!P717+'6. FTNC Autres (inclus)'!P717</f>
        <v>0</v>
      </c>
      <c r="Q717" s="445">
        <f>'2. FTNC CAN'!Q717+'3. FTNC USD'!Q717+'4. FTNC EUR'!Q717+'5. FTNC GBP'!Q717+'6. FTNC Autres (inclus)'!Q717</f>
        <v>0</v>
      </c>
      <c r="R717" s="443">
        <f>'2. FTNC CAN'!R717+'3. FTNC USD'!R717+'4. FTNC EUR'!R717+'5. FTNC GBP'!R717+'6. FTNC Autres (inclus)'!R717</f>
        <v>0</v>
      </c>
      <c r="S717" s="444">
        <f>'2. FTNC CAN'!S717+'3. FTNC USD'!S717+'4. FTNC EUR'!S717+'5. FTNC GBP'!S717+'6. FTNC Autres (inclus)'!S717</f>
        <v>0</v>
      </c>
      <c r="T717" s="443">
        <f>'2. FTNC CAN'!T717+'3. FTNC USD'!T717+'4. FTNC EUR'!T717+'5. FTNC GBP'!T717+'6. FTNC Autres (inclus)'!T717</f>
        <v>0</v>
      </c>
      <c r="U717" s="444">
        <f>'2. FTNC CAN'!U717+'3. FTNC USD'!U717+'4. FTNC EUR'!U717+'5. FTNC GBP'!U717+'6. FTNC Autres (inclus)'!U717</f>
        <v>0</v>
      </c>
      <c r="V717" s="443">
        <f>'2. FTNC CAN'!V717+'3. FTNC USD'!V717+'4. FTNC EUR'!V717+'5. FTNC GBP'!V717+'6. FTNC Autres (inclus)'!V717</f>
        <v>0</v>
      </c>
      <c r="W717" s="444">
        <f>'2. FTNC CAN'!W717+'3. FTNC USD'!W717+'4. FTNC EUR'!W717+'5. FTNC GBP'!W717+'6. FTNC Autres (inclus)'!W717</f>
        <v>0</v>
      </c>
      <c r="X717" s="443">
        <f>'2. FTNC CAN'!X717+'3. FTNC USD'!X717+'4. FTNC EUR'!X717+'5. FTNC GBP'!X717+'6. FTNC Autres (inclus)'!X717</f>
        <v>0</v>
      </c>
      <c r="Y717" s="444">
        <f>'2. FTNC CAN'!Y717+'3. FTNC USD'!Y717+'4. FTNC EUR'!Y717+'5. FTNC GBP'!Y717+'6. FTNC Autres (inclus)'!Y717</f>
        <v>0</v>
      </c>
      <c r="Z717" s="443">
        <f>'2. FTNC CAN'!Z717+'3. FTNC USD'!Z717+'4. FTNC EUR'!Z717+'5. FTNC GBP'!Z717+'6. FTNC Autres (inclus)'!Z717</f>
        <v>0</v>
      </c>
      <c r="AA717" s="444">
        <f>'2. FTNC CAN'!AA717+'3. FTNC USD'!AA717+'4. FTNC EUR'!AA717+'5. FTNC GBP'!AA717+'6. FTNC Autres (inclus)'!AA717</f>
        <v>0</v>
      </c>
      <c r="AB717" s="447">
        <f>'2. FTNC CAN'!AB717+'3. FTNC USD'!AB717+'4. FTNC EUR'!AB717+'5. FTNC GBP'!AB717+'6. FTNC Autres (inclus)'!AB717</f>
        <v>0</v>
      </c>
      <c r="AC717" s="441">
        <f>'2. FTNC CAN'!AC717+'3. FTNC USD'!AC717+'4. FTNC EUR'!AC717+'5. FTNC GBP'!AC717+'6. FTNC Autres (inclus)'!AC717</f>
        <v>0</v>
      </c>
      <c r="AD717" s="996"/>
      <c r="AE717" s="997"/>
      <c r="AF717" s="998"/>
    </row>
    <row r="718" spans="1:32" ht="15" x14ac:dyDescent="0.2">
      <c r="A718" s="232">
        <v>167</v>
      </c>
      <c r="B718" s="507"/>
      <c r="C718" s="475"/>
      <c r="D718" s="475"/>
      <c r="E718" s="475"/>
      <c r="F718" s="859" t="s">
        <v>128</v>
      </c>
      <c r="G718" s="860"/>
      <c r="H718" s="860"/>
      <c r="I718" s="860"/>
      <c r="J718" s="860"/>
      <c r="K718" s="860"/>
      <c r="L718" s="861"/>
      <c r="M718" s="441">
        <f>'2. FTNC CAN'!M718+'3. FTNC USD'!M718+'4. FTNC EUR'!M718+'5. FTNC GBP'!M718+'6. FTNC Autres (inclus)'!M718</f>
        <v>0</v>
      </c>
      <c r="N718" s="446">
        <f>'2. FTNC CAN'!N718+'3. FTNC USD'!N718+'4. FTNC EUR'!N718+'5. FTNC GBP'!N718+'6. FTNC Autres (inclus)'!N718</f>
        <v>0</v>
      </c>
      <c r="O718" s="443">
        <f>'2. FTNC CAN'!O718+'3. FTNC USD'!O718+'4. FTNC EUR'!O718+'5. FTNC GBP'!O718+'6. FTNC Autres (inclus)'!O718</f>
        <v>0</v>
      </c>
      <c r="P718" s="443">
        <f>'2. FTNC CAN'!P718+'3. FTNC USD'!P718+'4. FTNC EUR'!P718+'5. FTNC GBP'!P718+'6. FTNC Autres (inclus)'!P718</f>
        <v>0</v>
      </c>
      <c r="Q718" s="445">
        <f>'2. FTNC CAN'!Q718+'3. FTNC USD'!Q718+'4. FTNC EUR'!Q718+'5. FTNC GBP'!Q718+'6. FTNC Autres (inclus)'!Q718</f>
        <v>0</v>
      </c>
      <c r="R718" s="443">
        <f>'2. FTNC CAN'!R718+'3. FTNC USD'!R718+'4. FTNC EUR'!R718+'5. FTNC GBP'!R718+'6. FTNC Autres (inclus)'!R718</f>
        <v>0</v>
      </c>
      <c r="S718" s="444">
        <f>'2. FTNC CAN'!S718+'3. FTNC USD'!S718+'4. FTNC EUR'!S718+'5. FTNC GBP'!S718+'6. FTNC Autres (inclus)'!S718</f>
        <v>0</v>
      </c>
      <c r="T718" s="443">
        <f>'2. FTNC CAN'!T718+'3. FTNC USD'!T718+'4. FTNC EUR'!T718+'5. FTNC GBP'!T718+'6. FTNC Autres (inclus)'!T718</f>
        <v>0</v>
      </c>
      <c r="U718" s="444">
        <f>'2. FTNC CAN'!U718+'3. FTNC USD'!U718+'4. FTNC EUR'!U718+'5. FTNC GBP'!U718+'6. FTNC Autres (inclus)'!U718</f>
        <v>0</v>
      </c>
      <c r="V718" s="443">
        <f>'2. FTNC CAN'!V718+'3. FTNC USD'!V718+'4. FTNC EUR'!V718+'5. FTNC GBP'!V718+'6. FTNC Autres (inclus)'!V718</f>
        <v>0</v>
      </c>
      <c r="W718" s="444">
        <f>'2. FTNC CAN'!W718+'3. FTNC USD'!W718+'4. FTNC EUR'!W718+'5. FTNC GBP'!W718+'6. FTNC Autres (inclus)'!W718</f>
        <v>0</v>
      </c>
      <c r="X718" s="443">
        <f>'2. FTNC CAN'!X718+'3. FTNC USD'!X718+'4. FTNC EUR'!X718+'5. FTNC GBP'!X718+'6. FTNC Autres (inclus)'!X718</f>
        <v>0</v>
      </c>
      <c r="Y718" s="444">
        <f>'2. FTNC CAN'!Y718+'3. FTNC USD'!Y718+'4. FTNC EUR'!Y718+'5. FTNC GBP'!Y718+'6. FTNC Autres (inclus)'!Y718</f>
        <v>0</v>
      </c>
      <c r="Z718" s="443">
        <f>'2. FTNC CAN'!Z718+'3. FTNC USD'!Z718+'4. FTNC EUR'!Z718+'5. FTNC GBP'!Z718+'6. FTNC Autres (inclus)'!Z718</f>
        <v>0</v>
      </c>
      <c r="AA718" s="444">
        <f>'2. FTNC CAN'!AA718+'3. FTNC USD'!AA718+'4. FTNC EUR'!AA718+'5. FTNC GBP'!AA718+'6. FTNC Autres (inclus)'!AA718</f>
        <v>0</v>
      </c>
      <c r="AB718" s="447">
        <f>'2. FTNC CAN'!AB718+'3. FTNC USD'!AB718+'4. FTNC EUR'!AB718+'5. FTNC GBP'!AB718+'6. FTNC Autres (inclus)'!AB718</f>
        <v>0</v>
      </c>
      <c r="AC718" s="441">
        <f>'2. FTNC CAN'!AC718+'3. FTNC USD'!AC718+'4. FTNC EUR'!AC718+'5. FTNC GBP'!AC718+'6. FTNC Autres (inclus)'!AC718</f>
        <v>0</v>
      </c>
      <c r="AD718" s="996"/>
      <c r="AE718" s="997"/>
      <c r="AF718" s="998"/>
    </row>
    <row r="719" spans="1:32" ht="15" x14ac:dyDescent="0.2">
      <c r="A719" s="232">
        <v>168</v>
      </c>
      <c r="B719" s="507"/>
      <c r="C719" s="475"/>
      <c r="D719" s="475"/>
      <c r="E719" s="853" t="s">
        <v>129</v>
      </c>
      <c r="F719" s="854"/>
      <c r="G719" s="854"/>
      <c r="H719" s="854"/>
      <c r="I719" s="854"/>
      <c r="J719" s="854"/>
      <c r="K719" s="854"/>
      <c r="L719" s="855"/>
      <c r="M719" s="407">
        <f>SUBTOTAL(9,M720:M721)</f>
        <v>0</v>
      </c>
      <c r="N719" s="410">
        <f t="shared" ref="N719" si="1080">SUBTOTAL(9,N720:N721)</f>
        <v>0</v>
      </c>
      <c r="O719" s="414">
        <f t="shared" ref="O719" si="1081">SUBTOTAL(9,O720:O721)</f>
        <v>0</v>
      </c>
      <c r="P719" s="413">
        <f t="shared" ref="P719" si="1082">SUBTOTAL(9,P720:P721)</f>
        <v>0</v>
      </c>
      <c r="Q719" s="415">
        <f t="shared" ref="Q719" si="1083">SUBTOTAL(9,Q720:Q721)</f>
        <v>0</v>
      </c>
      <c r="R719" s="414">
        <f t="shared" ref="R719" si="1084">SUBTOTAL(9,R720:R721)</f>
        <v>0</v>
      </c>
      <c r="S719" s="414">
        <f t="shared" ref="S719" si="1085">SUBTOTAL(9,S720:S721)</f>
        <v>0</v>
      </c>
      <c r="T719" s="414">
        <f t="shared" ref="T719" si="1086">SUBTOTAL(9,T720:T721)</f>
        <v>0</v>
      </c>
      <c r="U719" s="414">
        <f t="shared" ref="U719" si="1087">SUBTOTAL(9,U720:U721)</f>
        <v>0</v>
      </c>
      <c r="V719" s="414">
        <f t="shared" ref="V719" si="1088">SUBTOTAL(9,V720:V721)</f>
        <v>0</v>
      </c>
      <c r="W719" s="414">
        <f t="shared" ref="W719" si="1089">SUBTOTAL(9,W720:W721)</f>
        <v>0</v>
      </c>
      <c r="X719" s="414">
        <f t="shared" ref="X719" si="1090">SUBTOTAL(9,X720:X721)</f>
        <v>0</v>
      </c>
      <c r="Y719" s="414">
        <f t="shared" ref="Y719" si="1091">SUBTOTAL(9,Y720:Y721)</f>
        <v>0</v>
      </c>
      <c r="Z719" s="414">
        <f t="shared" ref="Z719" si="1092">SUBTOTAL(9,Z720:Z721)</f>
        <v>0</v>
      </c>
      <c r="AA719" s="414">
        <f t="shared" ref="AA719" si="1093">SUBTOTAL(9,AA720:AA721)</f>
        <v>0</v>
      </c>
      <c r="AB719" s="424">
        <f t="shared" ref="AB719" si="1094">SUBTOTAL(9,AB720:AB721)</f>
        <v>0</v>
      </c>
      <c r="AC719" s="407">
        <f t="shared" ref="AC719" si="1095">SUBTOTAL(9,AC720:AC721)</f>
        <v>0</v>
      </c>
      <c r="AD719" s="996"/>
      <c r="AE719" s="997"/>
      <c r="AF719" s="998"/>
    </row>
    <row r="720" spans="1:32" ht="15" x14ac:dyDescent="0.2">
      <c r="A720" s="232">
        <v>169</v>
      </c>
      <c r="B720" s="507"/>
      <c r="C720" s="475"/>
      <c r="D720" s="475"/>
      <c r="E720" s="475"/>
      <c r="F720" s="856" t="s">
        <v>130</v>
      </c>
      <c r="G720" s="857"/>
      <c r="H720" s="857"/>
      <c r="I720" s="857"/>
      <c r="J720" s="857"/>
      <c r="K720" s="857"/>
      <c r="L720" s="858"/>
      <c r="M720" s="441">
        <f>'2. FTNC CAN'!M720+'3. FTNC USD'!M720+'4. FTNC EUR'!M720+'5. FTNC GBP'!M720+'6. FTNC Autres (inclus)'!M720</f>
        <v>0</v>
      </c>
      <c r="N720" s="446">
        <f>'2. FTNC CAN'!N720+'3. FTNC USD'!N720+'4. FTNC EUR'!N720+'5. FTNC GBP'!N720+'6. FTNC Autres (inclus)'!N720</f>
        <v>0</v>
      </c>
      <c r="O720" s="443">
        <f>'2. FTNC CAN'!O720+'3. FTNC USD'!O720+'4. FTNC EUR'!O720+'5. FTNC GBP'!O720+'6. FTNC Autres (inclus)'!O720</f>
        <v>0</v>
      </c>
      <c r="P720" s="443">
        <f>'2. FTNC CAN'!P720+'3. FTNC USD'!P720+'4. FTNC EUR'!P720+'5. FTNC GBP'!P720+'6. FTNC Autres (inclus)'!P720</f>
        <v>0</v>
      </c>
      <c r="Q720" s="445">
        <f>'2. FTNC CAN'!Q720+'3. FTNC USD'!Q720+'4. FTNC EUR'!Q720+'5. FTNC GBP'!Q720+'6. FTNC Autres (inclus)'!Q720</f>
        <v>0</v>
      </c>
      <c r="R720" s="443">
        <f>'2. FTNC CAN'!R720+'3. FTNC USD'!R720+'4. FTNC EUR'!R720+'5. FTNC GBP'!R720+'6. FTNC Autres (inclus)'!R720</f>
        <v>0</v>
      </c>
      <c r="S720" s="444">
        <f>'2. FTNC CAN'!S720+'3. FTNC USD'!S720+'4. FTNC EUR'!S720+'5. FTNC GBP'!S720+'6. FTNC Autres (inclus)'!S720</f>
        <v>0</v>
      </c>
      <c r="T720" s="443">
        <f>'2. FTNC CAN'!T720+'3. FTNC USD'!T720+'4. FTNC EUR'!T720+'5. FTNC GBP'!T720+'6. FTNC Autres (inclus)'!T720</f>
        <v>0</v>
      </c>
      <c r="U720" s="444">
        <f>'2. FTNC CAN'!U720+'3. FTNC USD'!U720+'4. FTNC EUR'!U720+'5. FTNC GBP'!U720+'6. FTNC Autres (inclus)'!U720</f>
        <v>0</v>
      </c>
      <c r="V720" s="443">
        <f>'2. FTNC CAN'!V720+'3. FTNC USD'!V720+'4. FTNC EUR'!V720+'5. FTNC GBP'!V720+'6. FTNC Autres (inclus)'!V720</f>
        <v>0</v>
      </c>
      <c r="W720" s="444">
        <f>'2. FTNC CAN'!W720+'3. FTNC USD'!W720+'4. FTNC EUR'!W720+'5. FTNC GBP'!W720+'6. FTNC Autres (inclus)'!W720</f>
        <v>0</v>
      </c>
      <c r="X720" s="443">
        <f>'2. FTNC CAN'!X720+'3. FTNC USD'!X720+'4. FTNC EUR'!X720+'5. FTNC GBP'!X720+'6. FTNC Autres (inclus)'!X720</f>
        <v>0</v>
      </c>
      <c r="Y720" s="444">
        <f>'2. FTNC CAN'!Y720+'3. FTNC USD'!Y720+'4. FTNC EUR'!Y720+'5. FTNC GBP'!Y720+'6. FTNC Autres (inclus)'!Y720</f>
        <v>0</v>
      </c>
      <c r="Z720" s="443">
        <f>'2. FTNC CAN'!Z720+'3. FTNC USD'!Z720+'4. FTNC EUR'!Z720+'5. FTNC GBP'!Z720+'6. FTNC Autres (inclus)'!Z720</f>
        <v>0</v>
      </c>
      <c r="AA720" s="444">
        <f>'2. FTNC CAN'!AA720+'3. FTNC USD'!AA720+'4. FTNC EUR'!AA720+'5. FTNC GBP'!AA720+'6. FTNC Autres (inclus)'!AA720</f>
        <v>0</v>
      </c>
      <c r="AB720" s="447">
        <f>'2. FTNC CAN'!AB720+'3. FTNC USD'!AB720+'4. FTNC EUR'!AB720+'5. FTNC GBP'!AB720+'6. FTNC Autres (inclus)'!AB720</f>
        <v>0</v>
      </c>
      <c r="AC720" s="441">
        <f>'2. FTNC CAN'!AC720+'3. FTNC USD'!AC720+'4. FTNC EUR'!AC720+'5. FTNC GBP'!AC720+'6. FTNC Autres (inclus)'!AC720</f>
        <v>0</v>
      </c>
      <c r="AD720" s="996"/>
      <c r="AE720" s="997"/>
      <c r="AF720" s="998"/>
    </row>
    <row r="721" spans="1:32" ht="15" x14ac:dyDescent="0.2">
      <c r="A721" s="232">
        <v>170</v>
      </c>
      <c r="B721" s="507"/>
      <c r="C721" s="475"/>
      <c r="D721" s="475"/>
      <c r="E721" s="475"/>
      <c r="F721" s="859" t="s">
        <v>131</v>
      </c>
      <c r="G721" s="860"/>
      <c r="H721" s="860"/>
      <c r="I721" s="860"/>
      <c r="J721" s="860"/>
      <c r="K721" s="860"/>
      <c r="L721" s="861"/>
      <c r="M721" s="441">
        <f>'2. FTNC CAN'!M721+'3. FTNC USD'!M721+'4. FTNC EUR'!M721+'5. FTNC GBP'!M721+'6. FTNC Autres (inclus)'!M721</f>
        <v>0</v>
      </c>
      <c r="N721" s="446">
        <f>'2. FTNC CAN'!N721+'3. FTNC USD'!N721+'4. FTNC EUR'!N721+'5. FTNC GBP'!N721+'6. FTNC Autres (inclus)'!N721</f>
        <v>0</v>
      </c>
      <c r="O721" s="443">
        <f>'2. FTNC CAN'!O721+'3. FTNC USD'!O721+'4. FTNC EUR'!O721+'5. FTNC GBP'!O721+'6. FTNC Autres (inclus)'!O721</f>
        <v>0</v>
      </c>
      <c r="P721" s="443">
        <f>'2. FTNC CAN'!P721+'3. FTNC USD'!P721+'4. FTNC EUR'!P721+'5. FTNC GBP'!P721+'6. FTNC Autres (inclus)'!P721</f>
        <v>0</v>
      </c>
      <c r="Q721" s="445">
        <f>'2. FTNC CAN'!Q721+'3. FTNC USD'!Q721+'4. FTNC EUR'!Q721+'5. FTNC GBP'!Q721+'6. FTNC Autres (inclus)'!Q721</f>
        <v>0</v>
      </c>
      <c r="R721" s="443">
        <f>'2. FTNC CAN'!R721+'3. FTNC USD'!R721+'4. FTNC EUR'!R721+'5. FTNC GBP'!R721+'6. FTNC Autres (inclus)'!R721</f>
        <v>0</v>
      </c>
      <c r="S721" s="444">
        <f>'2. FTNC CAN'!S721+'3. FTNC USD'!S721+'4. FTNC EUR'!S721+'5. FTNC GBP'!S721+'6. FTNC Autres (inclus)'!S721</f>
        <v>0</v>
      </c>
      <c r="T721" s="443">
        <f>'2. FTNC CAN'!T721+'3. FTNC USD'!T721+'4. FTNC EUR'!T721+'5. FTNC GBP'!T721+'6. FTNC Autres (inclus)'!T721</f>
        <v>0</v>
      </c>
      <c r="U721" s="444">
        <f>'2. FTNC CAN'!U721+'3. FTNC USD'!U721+'4. FTNC EUR'!U721+'5. FTNC GBP'!U721+'6. FTNC Autres (inclus)'!U721</f>
        <v>0</v>
      </c>
      <c r="V721" s="443">
        <f>'2. FTNC CAN'!V721+'3. FTNC USD'!V721+'4. FTNC EUR'!V721+'5. FTNC GBP'!V721+'6. FTNC Autres (inclus)'!V721</f>
        <v>0</v>
      </c>
      <c r="W721" s="444">
        <f>'2. FTNC CAN'!W721+'3. FTNC USD'!W721+'4. FTNC EUR'!W721+'5. FTNC GBP'!W721+'6. FTNC Autres (inclus)'!W721</f>
        <v>0</v>
      </c>
      <c r="X721" s="443">
        <f>'2. FTNC CAN'!X721+'3. FTNC USD'!X721+'4. FTNC EUR'!X721+'5. FTNC GBP'!X721+'6. FTNC Autres (inclus)'!X721</f>
        <v>0</v>
      </c>
      <c r="Y721" s="444">
        <f>'2. FTNC CAN'!Y721+'3. FTNC USD'!Y721+'4. FTNC EUR'!Y721+'5. FTNC GBP'!Y721+'6. FTNC Autres (inclus)'!Y721</f>
        <v>0</v>
      </c>
      <c r="Z721" s="443">
        <f>'2. FTNC CAN'!Z721+'3. FTNC USD'!Z721+'4. FTNC EUR'!Z721+'5. FTNC GBP'!Z721+'6. FTNC Autres (inclus)'!Z721</f>
        <v>0</v>
      </c>
      <c r="AA721" s="444">
        <f>'2. FTNC CAN'!AA721+'3. FTNC USD'!AA721+'4. FTNC EUR'!AA721+'5. FTNC GBP'!AA721+'6. FTNC Autres (inclus)'!AA721</f>
        <v>0</v>
      </c>
      <c r="AB721" s="447">
        <f>'2. FTNC CAN'!AB721+'3. FTNC USD'!AB721+'4. FTNC EUR'!AB721+'5. FTNC GBP'!AB721+'6. FTNC Autres (inclus)'!AB721</f>
        <v>0</v>
      </c>
      <c r="AC721" s="441">
        <f>'2. FTNC CAN'!AC721+'3. FTNC USD'!AC721+'4. FTNC EUR'!AC721+'5. FTNC GBP'!AC721+'6. FTNC Autres (inclus)'!AC721</f>
        <v>0</v>
      </c>
      <c r="AD721" s="996"/>
      <c r="AE721" s="997"/>
      <c r="AF721" s="998"/>
    </row>
    <row r="722" spans="1:32" ht="15" x14ac:dyDescent="0.2">
      <c r="A722" s="232">
        <v>171</v>
      </c>
      <c r="B722" s="507"/>
      <c r="C722" s="475"/>
      <c r="D722" s="475"/>
      <c r="E722" s="853" t="s">
        <v>132</v>
      </c>
      <c r="F722" s="854"/>
      <c r="G722" s="854"/>
      <c r="H722" s="854"/>
      <c r="I722" s="854"/>
      <c r="J722" s="854"/>
      <c r="K722" s="854"/>
      <c r="L722" s="855"/>
      <c r="M722" s="407">
        <f>SUBTOTAL(9,M723:M724)</f>
        <v>0</v>
      </c>
      <c r="N722" s="410">
        <f t="shared" ref="N722" si="1096">SUBTOTAL(9,N723:N724)</f>
        <v>0</v>
      </c>
      <c r="O722" s="414">
        <f t="shared" ref="O722" si="1097">SUBTOTAL(9,O723:O724)</f>
        <v>0</v>
      </c>
      <c r="P722" s="413">
        <f t="shared" ref="P722" si="1098">SUBTOTAL(9,P723:P724)</f>
        <v>0</v>
      </c>
      <c r="Q722" s="415">
        <f t="shared" ref="Q722" si="1099">SUBTOTAL(9,Q723:Q724)</f>
        <v>0</v>
      </c>
      <c r="R722" s="414">
        <f t="shared" ref="R722" si="1100">SUBTOTAL(9,R723:R724)</f>
        <v>0</v>
      </c>
      <c r="S722" s="414">
        <f t="shared" ref="S722" si="1101">SUBTOTAL(9,S723:S724)</f>
        <v>0</v>
      </c>
      <c r="T722" s="414">
        <f t="shared" ref="T722" si="1102">SUBTOTAL(9,T723:T724)</f>
        <v>0</v>
      </c>
      <c r="U722" s="414">
        <f t="shared" ref="U722" si="1103">SUBTOTAL(9,U723:U724)</f>
        <v>0</v>
      </c>
      <c r="V722" s="414">
        <f t="shared" ref="V722" si="1104">SUBTOTAL(9,V723:V724)</f>
        <v>0</v>
      </c>
      <c r="W722" s="414">
        <f t="shared" ref="W722" si="1105">SUBTOTAL(9,W723:W724)</f>
        <v>0</v>
      </c>
      <c r="X722" s="414">
        <f t="shared" ref="X722" si="1106">SUBTOTAL(9,X723:X724)</f>
        <v>0</v>
      </c>
      <c r="Y722" s="414">
        <f t="shared" ref="Y722" si="1107">SUBTOTAL(9,Y723:Y724)</f>
        <v>0</v>
      </c>
      <c r="Z722" s="414">
        <f t="shared" ref="Z722" si="1108">SUBTOTAL(9,Z723:Z724)</f>
        <v>0</v>
      </c>
      <c r="AA722" s="414">
        <f t="shared" ref="AA722" si="1109">SUBTOTAL(9,AA723:AA724)</f>
        <v>0</v>
      </c>
      <c r="AB722" s="424">
        <f t="shared" ref="AB722" si="1110">SUBTOTAL(9,AB723:AB724)</f>
        <v>0</v>
      </c>
      <c r="AC722" s="407">
        <f t="shared" ref="AC722" si="1111">SUBTOTAL(9,AC723:AC724)</f>
        <v>0</v>
      </c>
      <c r="AD722" s="996"/>
      <c r="AE722" s="997"/>
      <c r="AF722" s="998"/>
    </row>
    <row r="723" spans="1:32" ht="15" x14ac:dyDescent="0.2">
      <c r="A723" s="232">
        <v>172</v>
      </c>
      <c r="B723" s="507"/>
      <c r="C723" s="475"/>
      <c r="D723" s="475"/>
      <c r="E723" s="475"/>
      <c r="F723" s="856" t="s">
        <v>133</v>
      </c>
      <c r="G723" s="857"/>
      <c r="H723" s="857"/>
      <c r="I723" s="857"/>
      <c r="J723" s="857"/>
      <c r="K723" s="857"/>
      <c r="L723" s="858"/>
      <c r="M723" s="441">
        <f>'2. FTNC CAN'!M723+'3. FTNC USD'!M723+'4. FTNC EUR'!M723+'5. FTNC GBP'!M723+'6. FTNC Autres (inclus)'!M723</f>
        <v>0</v>
      </c>
      <c r="N723" s="446">
        <f>'2. FTNC CAN'!N723+'3. FTNC USD'!N723+'4. FTNC EUR'!N723+'5. FTNC GBP'!N723+'6. FTNC Autres (inclus)'!N723</f>
        <v>0</v>
      </c>
      <c r="O723" s="443">
        <f>'2. FTNC CAN'!O723+'3. FTNC USD'!O723+'4. FTNC EUR'!O723+'5. FTNC GBP'!O723+'6. FTNC Autres (inclus)'!O723</f>
        <v>0</v>
      </c>
      <c r="P723" s="443">
        <f>'2. FTNC CAN'!P723+'3. FTNC USD'!P723+'4. FTNC EUR'!P723+'5. FTNC GBP'!P723+'6. FTNC Autres (inclus)'!P723</f>
        <v>0</v>
      </c>
      <c r="Q723" s="445">
        <f>'2. FTNC CAN'!Q723+'3. FTNC USD'!Q723+'4. FTNC EUR'!Q723+'5. FTNC GBP'!Q723+'6. FTNC Autres (inclus)'!Q723</f>
        <v>0</v>
      </c>
      <c r="R723" s="443">
        <f>'2. FTNC CAN'!R723+'3. FTNC USD'!R723+'4. FTNC EUR'!R723+'5. FTNC GBP'!R723+'6. FTNC Autres (inclus)'!R723</f>
        <v>0</v>
      </c>
      <c r="S723" s="444">
        <f>'2. FTNC CAN'!S723+'3. FTNC USD'!S723+'4. FTNC EUR'!S723+'5. FTNC GBP'!S723+'6. FTNC Autres (inclus)'!S723</f>
        <v>0</v>
      </c>
      <c r="T723" s="443">
        <f>'2. FTNC CAN'!T723+'3. FTNC USD'!T723+'4. FTNC EUR'!T723+'5. FTNC GBP'!T723+'6. FTNC Autres (inclus)'!T723</f>
        <v>0</v>
      </c>
      <c r="U723" s="444">
        <f>'2. FTNC CAN'!U723+'3. FTNC USD'!U723+'4. FTNC EUR'!U723+'5. FTNC GBP'!U723+'6. FTNC Autres (inclus)'!U723</f>
        <v>0</v>
      </c>
      <c r="V723" s="443">
        <f>'2. FTNC CAN'!V723+'3. FTNC USD'!V723+'4. FTNC EUR'!V723+'5. FTNC GBP'!V723+'6. FTNC Autres (inclus)'!V723</f>
        <v>0</v>
      </c>
      <c r="W723" s="444">
        <f>'2. FTNC CAN'!W723+'3. FTNC USD'!W723+'4. FTNC EUR'!W723+'5. FTNC GBP'!W723+'6. FTNC Autres (inclus)'!W723</f>
        <v>0</v>
      </c>
      <c r="X723" s="443">
        <f>'2. FTNC CAN'!X723+'3. FTNC USD'!X723+'4. FTNC EUR'!X723+'5. FTNC GBP'!X723+'6. FTNC Autres (inclus)'!X723</f>
        <v>0</v>
      </c>
      <c r="Y723" s="444">
        <f>'2. FTNC CAN'!Y723+'3. FTNC USD'!Y723+'4. FTNC EUR'!Y723+'5. FTNC GBP'!Y723+'6. FTNC Autres (inclus)'!Y723</f>
        <v>0</v>
      </c>
      <c r="Z723" s="443">
        <f>'2. FTNC CAN'!Z723+'3. FTNC USD'!Z723+'4. FTNC EUR'!Z723+'5. FTNC GBP'!Z723+'6. FTNC Autres (inclus)'!Z723</f>
        <v>0</v>
      </c>
      <c r="AA723" s="444">
        <f>'2. FTNC CAN'!AA723+'3. FTNC USD'!AA723+'4. FTNC EUR'!AA723+'5. FTNC GBP'!AA723+'6. FTNC Autres (inclus)'!AA723</f>
        <v>0</v>
      </c>
      <c r="AB723" s="447">
        <f>'2. FTNC CAN'!AB723+'3. FTNC USD'!AB723+'4. FTNC EUR'!AB723+'5. FTNC GBP'!AB723+'6. FTNC Autres (inclus)'!AB723</f>
        <v>0</v>
      </c>
      <c r="AC723" s="441">
        <f>'2. FTNC CAN'!AC723+'3. FTNC USD'!AC723+'4. FTNC EUR'!AC723+'5. FTNC GBP'!AC723+'6. FTNC Autres (inclus)'!AC723</f>
        <v>0</v>
      </c>
      <c r="AD723" s="996"/>
      <c r="AE723" s="997"/>
      <c r="AF723" s="998"/>
    </row>
    <row r="724" spans="1:32" ht="15" x14ac:dyDescent="0.2">
      <c r="A724" s="232">
        <v>173</v>
      </c>
      <c r="B724" s="507"/>
      <c r="C724" s="475"/>
      <c r="D724" s="475"/>
      <c r="E724" s="475"/>
      <c r="F724" s="859" t="s">
        <v>134</v>
      </c>
      <c r="G724" s="860"/>
      <c r="H724" s="860"/>
      <c r="I724" s="860"/>
      <c r="J724" s="860"/>
      <c r="K724" s="860"/>
      <c r="L724" s="861"/>
      <c r="M724" s="441">
        <f>'2. FTNC CAN'!M724+'3. FTNC USD'!M724+'4. FTNC EUR'!M724+'5. FTNC GBP'!M724+'6. FTNC Autres (inclus)'!M724</f>
        <v>0</v>
      </c>
      <c r="N724" s="446">
        <f>'2. FTNC CAN'!N724+'3. FTNC USD'!N724+'4. FTNC EUR'!N724+'5. FTNC GBP'!N724+'6. FTNC Autres (inclus)'!N724</f>
        <v>0</v>
      </c>
      <c r="O724" s="443">
        <f>'2. FTNC CAN'!O724+'3. FTNC USD'!O724+'4. FTNC EUR'!O724+'5. FTNC GBP'!O724+'6. FTNC Autres (inclus)'!O724</f>
        <v>0</v>
      </c>
      <c r="P724" s="443">
        <f>'2. FTNC CAN'!P724+'3. FTNC USD'!P724+'4. FTNC EUR'!P724+'5. FTNC GBP'!P724+'6. FTNC Autres (inclus)'!P724</f>
        <v>0</v>
      </c>
      <c r="Q724" s="445">
        <f>'2. FTNC CAN'!Q724+'3. FTNC USD'!Q724+'4. FTNC EUR'!Q724+'5. FTNC GBP'!Q724+'6. FTNC Autres (inclus)'!Q724</f>
        <v>0</v>
      </c>
      <c r="R724" s="443">
        <f>'2. FTNC CAN'!R724+'3. FTNC USD'!R724+'4. FTNC EUR'!R724+'5. FTNC GBP'!R724+'6. FTNC Autres (inclus)'!R724</f>
        <v>0</v>
      </c>
      <c r="S724" s="444">
        <f>'2. FTNC CAN'!S724+'3. FTNC USD'!S724+'4. FTNC EUR'!S724+'5. FTNC GBP'!S724+'6. FTNC Autres (inclus)'!S724</f>
        <v>0</v>
      </c>
      <c r="T724" s="443">
        <f>'2. FTNC CAN'!T724+'3. FTNC USD'!T724+'4. FTNC EUR'!T724+'5. FTNC GBP'!T724+'6. FTNC Autres (inclus)'!T724</f>
        <v>0</v>
      </c>
      <c r="U724" s="444">
        <f>'2. FTNC CAN'!U724+'3. FTNC USD'!U724+'4. FTNC EUR'!U724+'5. FTNC GBP'!U724+'6. FTNC Autres (inclus)'!U724</f>
        <v>0</v>
      </c>
      <c r="V724" s="443">
        <f>'2. FTNC CAN'!V724+'3. FTNC USD'!V724+'4. FTNC EUR'!V724+'5. FTNC GBP'!V724+'6. FTNC Autres (inclus)'!V724</f>
        <v>0</v>
      </c>
      <c r="W724" s="444">
        <f>'2. FTNC CAN'!W724+'3. FTNC USD'!W724+'4. FTNC EUR'!W724+'5. FTNC GBP'!W724+'6. FTNC Autres (inclus)'!W724</f>
        <v>0</v>
      </c>
      <c r="X724" s="443">
        <f>'2. FTNC CAN'!X724+'3. FTNC USD'!X724+'4. FTNC EUR'!X724+'5. FTNC GBP'!X724+'6. FTNC Autres (inclus)'!X724</f>
        <v>0</v>
      </c>
      <c r="Y724" s="444">
        <f>'2. FTNC CAN'!Y724+'3. FTNC USD'!Y724+'4. FTNC EUR'!Y724+'5. FTNC GBP'!Y724+'6. FTNC Autres (inclus)'!Y724</f>
        <v>0</v>
      </c>
      <c r="Z724" s="443">
        <f>'2. FTNC CAN'!Z724+'3. FTNC USD'!Z724+'4. FTNC EUR'!Z724+'5. FTNC GBP'!Z724+'6. FTNC Autres (inclus)'!Z724</f>
        <v>0</v>
      </c>
      <c r="AA724" s="444">
        <f>'2. FTNC CAN'!AA724+'3. FTNC USD'!AA724+'4. FTNC EUR'!AA724+'5. FTNC GBP'!AA724+'6. FTNC Autres (inclus)'!AA724</f>
        <v>0</v>
      </c>
      <c r="AB724" s="447">
        <f>'2. FTNC CAN'!AB724+'3. FTNC USD'!AB724+'4. FTNC EUR'!AB724+'5. FTNC GBP'!AB724+'6. FTNC Autres (inclus)'!AB724</f>
        <v>0</v>
      </c>
      <c r="AC724" s="441">
        <f>'2. FTNC CAN'!AC724+'3. FTNC USD'!AC724+'4. FTNC EUR'!AC724+'5. FTNC GBP'!AC724+'6. FTNC Autres (inclus)'!AC724</f>
        <v>0</v>
      </c>
      <c r="AD724" s="996"/>
      <c r="AE724" s="997"/>
      <c r="AF724" s="998"/>
    </row>
    <row r="725" spans="1:32" ht="15" x14ac:dyDescent="0.2">
      <c r="A725" s="232">
        <v>174</v>
      </c>
      <c r="B725" s="507"/>
      <c r="C725" s="475"/>
      <c r="D725" s="475"/>
      <c r="E725" s="853" t="s">
        <v>135</v>
      </c>
      <c r="F725" s="854"/>
      <c r="G725" s="854"/>
      <c r="H725" s="854"/>
      <c r="I725" s="854"/>
      <c r="J725" s="854"/>
      <c r="K725" s="854"/>
      <c r="L725" s="855"/>
      <c r="M725" s="407">
        <f>SUBTOTAL(9,M726:M727)</f>
        <v>0</v>
      </c>
      <c r="N725" s="410">
        <f t="shared" ref="N725" si="1112">SUBTOTAL(9,N726:N727)</f>
        <v>0</v>
      </c>
      <c r="O725" s="414">
        <f t="shared" ref="O725" si="1113">SUBTOTAL(9,O726:O727)</f>
        <v>0</v>
      </c>
      <c r="P725" s="413">
        <f t="shared" ref="P725" si="1114">SUBTOTAL(9,P726:P727)</f>
        <v>0</v>
      </c>
      <c r="Q725" s="415">
        <f t="shared" ref="Q725" si="1115">SUBTOTAL(9,Q726:Q727)</f>
        <v>0</v>
      </c>
      <c r="R725" s="414">
        <f t="shared" ref="R725" si="1116">SUBTOTAL(9,R726:R727)</f>
        <v>0</v>
      </c>
      <c r="S725" s="414">
        <f t="shared" ref="S725" si="1117">SUBTOTAL(9,S726:S727)</f>
        <v>0</v>
      </c>
      <c r="T725" s="414">
        <f t="shared" ref="T725" si="1118">SUBTOTAL(9,T726:T727)</f>
        <v>0</v>
      </c>
      <c r="U725" s="414">
        <f t="shared" ref="U725" si="1119">SUBTOTAL(9,U726:U727)</f>
        <v>0</v>
      </c>
      <c r="V725" s="414">
        <f t="shared" ref="V725" si="1120">SUBTOTAL(9,V726:V727)</f>
        <v>0</v>
      </c>
      <c r="W725" s="414">
        <f t="shared" ref="W725" si="1121">SUBTOTAL(9,W726:W727)</f>
        <v>0</v>
      </c>
      <c r="X725" s="414">
        <f t="shared" ref="X725" si="1122">SUBTOTAL(9,X726:X727)</f>
        <v>0</v>
      </c>
      <c r="Y725" s="414">
        <f t="shared" ref="Y725" si="1123">SUBTOTAL(9,Y726:Y727)</f>
        <v>0</v>
      </c>
      <c r="Z725" s="414">
        <f t="shared" ref="Z725" si="1124">SUBTOTAL(9,Z726:Z727)</f>
        <v>0</v>
      </c>
      <c r="AA725" s="414">
        <f t="shared" ref="AA725" si="1125">SUBTOTAL(9,AA726:AA727)</f>
        <v>0</v>
      </c>
      <c r="AB725" s="424">
        <f t="shared" ref="AB725" si="1126">SUBTOTAL(9,AB726:AB727)</f>
        <v>0</v>
      </c>
      <c r="AC725" s="407">
        <f t="shared" ref="AC725" si="1127">SUBTOTAL(9,AC726:AC727)</f>
        <v>0</v>
      </c>
      <c r="AD725" s="996"/>
      <c r="AE725" s="997"/>
      <c r="AF725" s="998"/>
    </row>
    <row r="726" spans="1:32" ht="15" x14ac:dyDescent="0.2">
      <c r="A726" s="232">
        <v>175</v>
      </c>
      <c r="B726" s="507"/>
      <c r="C726" s="475"/>
      <c r="D726" s="475"/>
      <c r="E726" s="475"/>
      <c r="F726" s="856" t="s">
        <v>136</v>
      </c>
      <c r="G726" s="857"/>
      <c r="H726" s="857"/>
      <c r="I726" s="857"/>
      <c r="J726" s="857"/>
      <c r="K726" s="857"/>
      <c r="L726" s="858"/>
      <c r="M726" s="441">
        <f>'2. FTNC CAN'!M726+'3. FTNC USD'!M726+'4. FTNC EUR'!M726+'5. FTNC GBP'!M726+'6. FTNC Autres (inclus)'!M726</f>
        <v>0</v>
      </c>
      <c r="N726" s="446">
        <f>'2. FTNC CAN'!N726+'3. FTNC USD'!N726+'4. FTNC EUR'!N726+'5. FTNC GBP'!N726+'6. FTNC Autres (inclus)'!N726</f>
        <v>0</v>
      </c>
      <c r="O726" s="443">
        <f>'2. FTNC CAN'!O726+'3. FTNC USD'!O726+'4. FTNC EUR'!O726+'5. FTNC GBP'!O726+'6. FTNC Autres (inclus)'!O726</f>
        <v>0</v>
      </c>
      <c r="P726" s="443">
        <f>'2. FTNC CAN'!P726+'3. FTNC USD'!P726+'4. FTNC EUR'!P726+'5. FTNC GBP'!P726+'6. FTNC Autres (inclus)'!P726</f>
        <v>0</v>
      </c>
      <c r="Q726" s="445">
        <f>'2. FTNC CAN'!Q726+'3. FTNC USD'!Q726+'4. FTNC EUR'!Q726+'5. FTNC GBP'!Q726+'6. FTNC Autres (inclus)'!Q726</f>
        <v>0</v>
      </c>
      <c r="R726" s="443">
        <f>'2. FTNC CAN'!R726+'3. FTNC USD'!R726+'4. FTNC EUR'!R726+'5. FTNC GBP'!R726+'6. FTNC Autres (inclus)'!R726</f>
        <v>0</v>
      </c>
      <c r="S726" s="444">
        <f>'2. FTNC CAN'!S726+'3. FTNC USD'!S726+'4. FTNC EUR'!S726+'5. FTNC GBP'!S726+'6. FTNC Autres (inclus)'!S726</f>
        <v>0</v>
      </c>
      <c r="T726" s="443">
        <f>'2. FTNC CAN'!T726+'3. FTNC USD'!T726+'4. FTNC EUR'!T726+'5. FTNC GBP'!T726+'6. FTNC Autres (inclus)'!T726</f>
        <v>0</v>
      </c>
      <c r="U726" s="444">
        <f>'2. FTNC CAN'!U726+'3. FTNC USD'!U726+'4. FTNC EUR'!U726+'5. FTNC GBP'!U726+'6. FTNC Autres (inclus)'!U726</f>
        <v>0</v>
      </c>
      <c r="V726" s="443">
        <f>'2. FTNC CAN'!V726+'3. FTNC USD'!V726+'4. FTNC EUR'!V726+'5. FTNC GBP'!V726+'6. FTNC Autres (inclus)'!V726</f>
        <v>0</v>
      </c>
      <c r="W726" s="444">
        <f>'2. FTNC CAN'!W726+'3. FTNC USD'!W726+'4. FTNC EUR'!W726+'5. FTNC GBP'!W726+'6. FTNC Autres (inclus)'!W726</f>
        <v>0</v>
      </c>
      <c r="X726" s="443">
        <f>'2. FTNC CAN'!X726+'3. FTNC USD'!X726+'4. FTNC EUR'!X726+'5. FTNC GBP'!X726+'6. FTNC Autres (inclus)'!X726</f>
        <v>0</v>
      </c>
      <c r="Y726" s="444">
        <f>'2. FTNC CAN'!Y726+'3. FTNC USD'!Y726+'4. FTNC EUR'!Y726+'5. FTNC GBP'!Y726+'6. FTNC Autres (inclus)'!Y726</f>
        <v>0</v>
      </c>
      <c r="Z726" s="443">
        <f>'2. FTNC CAN'!Z726+'3. FTNC USD'!Z726+'4. FTNC EUR'!Z726+'5. FTNC GBP'!Z726+'6. FTNC Autres (inclus)'!Z726</f>
        <v>0</v>
      </c>
      <c r="AA726" s="444">
        <f>'2. FTNC CAN'!AA726+'3. FTNC USD'!AA726+'4. FTNC EUR'!AA726+'5. FTNC GBP'!AA726+'6. FTNC Autres (inclus)'!AA726</f>
        <v>0</v>
      </c>
      <c r="AB726" s="447">
        <f>'2. FTNC CAN'!AB726+'3. FTNC USD'!AB726+'4. FTNC EUR'!AB726+'5. FTNC GBP'!AB726+'6. FTNC Autres (inclus)'!AB726</f>
        <v>0</v>
      </c>
      <c r="AC726" s="441">
        <f>'2. FTNC CAN'!AC726+'3. FTNC USD'!AC726+'4. FTNC EUR'!AC726+'5. FTNC GBP'!AC726+'6. FTNC Autres (inclus)'!AC726</f>
        <v>0</v>
      </c>
      <c r="AD726" s="996"/>
      <c r="AE726" s="997"/>
      <c r="AF726" s="998"/>
    </row>
    <row r="727" spans="1:32" ht="15" x14ac:dyDescent="0.2">
      <c r="A727" s="232">
        <v>176</v>
      </c>
      <c r="B727" s="476"/>
      <c r="C727" s="497"/>
      <c r="D727" s="497"/>
      <c r="E727" s="497"/>
      <c r="F727" s="915" t="s">
        <v>137</v>
      </c>
      <c r="G727" s="916"/>
      <c r="H727" s="916"/>
      <c r="I727" s="916"/>
      <c r="J727" s="916"/>
      <c r="K727" s="916"/>
      <c r="L727" s="917"/>
      <c r="M727" s="441">
        <f>'2. FTNC CAN'!M727+'3. FTNC USD'!M727+'4. FTNC EUR'!M727+'5. FTNC GBP'!M727+'6. FTNC Autres (inclus)'!M727</f>
        <v>0</v>
      </c>
      <c r="N727" s="446">
        <f>'2. FTNC CAN'!N727+'3. FTNC USD'!N727+'4. FTNC EUR'!N727+'5. FTNC GBP'!N727+'6. FTNC Autres (inclus)'!N727</f>
        <v>0</v>
      </c>
      <c r="O727" s="443">
        <f>'2. FTNC CAN'!O727+'3. FTNC USD'!O727+'4. FTNC EUR'!O727+'5. FTNC GBP'!O727+'6. FTNC Autres (inclus)'!O727</f>
        <v>0</v>
      </c>
      <c r="P727" s="443">
        <f>'2. FTNC CAN'!P727+'3. FTNC USD'!P727+'4. FTNC EUR'!P727+'5. FTNC GBP'!P727+'6. FTNC Autres (inclus)'!P727</f>
        <v>0</v>
      </c>
      <c r="Q727" s="445">
        <f>'2. FTNC CAN'!Q727+'3. FTNC USD'!Q727+'4. FTNC EUR'!Q727+'5. FTNC GBP'!Q727+'6. FTNC Autres (inclus)'!Q727</f>
        <v>0</v>
      </c>
      <c r="R727" s="443">
        <f>'2. FTNC CAN'!R727+'3. FTNC USD'!R727+'4. FTNC EUR'!R727+'5. FTNC GBP'!R727+'6. FTNC Autres (inclus)'!R727</f>
        <v>0</v>
      </c>
      <c r="S727" s="444">
        <f>'2. FTNC CAN'!S727+'3. FTNC USD'!S727+'4. FTNC EUR'!S727+'5. FTNC GBP'!S727+'6. FTNC Autres (inclus)'!S727</f>
        <v>0</v>
      </c>
      <c r="T727" s="443">
        <f>'2. FTNC CAN'!T727+'3. FTNC USD'!T727+'4. FTNC EUR'!T727+'5. FTNC GBP'!T727+'6. FTNC Autres (inclus)'!T727</f>
        <v>0</v>
      </c>
      <c r="U727" s="444">
        <f>'2. FTNC CAN'!U727+'3. FTNC USD'!U727+'4. FTNC EUR'!U727+'5. FTNC GBP'!U727+'6. FTNC Autres (inclus)'!U727</f>
        <v>0</v>
      </c>
      <c r="V727" s="443">
        <f>'2. FTNC CAN'!V727+'3. FTNC USD'!V727+'4. FTNC EUR'!V727+'5. FTNC GBP'!V727+'6. FTNC Autres (inclus)'!V727</f>
        <v>0</v>
      </c>
      <c r="W727" s="444">
        <f>'2. FTNC CAN'!W727+'3. FTNC USD'!W727+'4. FTNC EUR'!W727+'5. FTNC GBP'!W727+'6. FTNC Autres (inclus)'!W727</f>
        <v>0</v>
      </c>
      <c r="X727" s="443">
        <f>'2. FTNC CAN'!X727+'3. FTNC USD'!X727+'4. FTNC EUR'!X727+'5. FTNC GBP'!X727+'6. FTNC Autres (inclus)'!X727</f>
        <v>0</v>
      </c>
      <c r="Y727" s="444">
        <f>'2. FTNC CAN'!Y727+'3. FTNC USD'!Y727+'4. FTNC EUR'!Y727+'5. FTNC GBP'!Y727+'6. FTNC Autres (inclus)'!Y727</f>
        <v>0</v>
      </c>
      <c r="Z727" s="443">
        <f>'2. FTNC CAN'!Z727+'3. FTNC USD'!Z727+'4. FTNC EUR'!Z727+'5. FTNC GBP'!Z727+'6. FTNC Autres (inclus)'!Z727</f>
        <v>0</v>
      </c>
      <c r="AA727" s="444">
        <f>'2. FTNC CAN'!AA727+'3. FTNC USD'!AA727+'4. FTNC EUR'!AA727+'5. FTNC GBP'!AA727+'6. FTNC Autres (inclus)'!AA727</f>
        <v>0</v>
      </c>
      <c r="AB727" s="447">
        <f>'2. FTNC CAN'!AB727+'3. FTNC USD'!AB727+'4. FTNC EUR'!AB727+'5. FTNC GBP'!AB727+'6. FTNC Autres (inclus)'!AB727</f>
        <v>0</v>
      </c>
      <c r="AC727" s="441">
        <f>'2. FTNC CAN'!AC727+'3. FTNC USD'!AC727+'4. FTNC EUR'!AC727+'5. FTNC GBP'!AC727+'6. FTNC Autres (inclus)'!AC727</f>
        <v>0</v>
      </c>
      <c r="AD727" s="996"/>
      <c r="AE727" s="997"/>
      <c r="AF727" s="998"/>
    </row>
    <row r="728" spans="1:32" ht="15" x14ac:dyDescent="0.2">
      <c r="A728" s="232">
        <v>177</v>
      </c>
      <c r="B728" s="509"/>
      <c r="C728" s="274"/>
      <c r="D728" s="274"/>
      <c r="E728" s="853" t="s">
        <v>550</v>
      </c>
      <c r="F728" s="854"/>
      <c r="G728" s="854"/>
      <c r="H728" s="854"/>
      <c r="I728" s="854"/>
      <c r="J728" s="854"/>
      <c r="K728" s="854"/>
      <c r="L728" s="855"/>
      <c r="M728" s="407">
        <f>SUBTOTAL(9,M729:M730)</f>
        <v>0</v>
      </c>
      <c r="N728" s="410">
        <f t="shared" ref="N728" si="1128">SUBTOTAL(9,N729:N730)</f>
        <v>0</v>
      </c>
      <c r="O728" s="414">
        <f t="shared" ref="O728" si="1129">SUBTOTAL(9,O729:O730)</f>
        <v>0</v>
      </c>
      <c r="P728" s="413">
        <f t="shared" ref="P728" si="1130">SUBTOTAL(9,P729:P730)</f>
        <v>0</v>
      </c>
      <c r="Q728" s="415">
        <f t="shared" ref="Q728" si="1131">SUBTOTAL(9,Q729:Q730)</f>
        <v>0</v>
      </c>
      <c r="R728" s="414">
        <f t="shared" ref="R728" si="1132">SUBTOTAL(9,R729:R730)</f>
        <v>0</v>
      </c>
      <c r="S728" s="414">
        <f t="shared" ref="S728" si="1133">SUBTOTAL(9,S729:S730)</f>
        <v>0</v>
      </c>
      <c r="T728" s="414">
        <f t="shared" ref="T728" si="1134">SUBTOTAL(9,T729:T730)</f>
        <v>0</v>
      </c>
      <c r="U728" s="414">
        <f t="shared" ref="U728" si="1135">SUBTOTAL(9,U729:U730)</f>
        <v>0</v>
      </c>
      <c r="V728" s="414">
        <f t="shared" ref="V728" si="1136">SUBTOTAL(9,V729:V730)</f>
        <v>0</v>
      </c>
      <c r="W728" s="414">
        <f t="shared" ref="W728" si="1137">SUBTOTAL(9,W729:W730)</f>
        <v>0</v>
      </c>
      <c r="X728" s="414">
        <f t="shared" ref="X728" si="1138">SUBTOTAL(9,X729:X730)</f>
        <v>0</v>
      </c>
      <c r="Y728" s="414">
        <f t="shared" ref="Y728" si="1139">SUBTOTAL(9,Y729:Y730)</f>
        <v>0</v>
      </c>
      <c r="Z728" s="414">
        <f t="shared" ref="Z728" si="1140">SUBTOTAL(9,Z729:Z730)</f>
        <v>0</v>
      </c>
      <c r="AA728" s="414">
        <f t="shared" ref="AA728" si="1141">SUBTOTAL(9,AA729:AA730)</f>
        <v>0</v>
      </c>
      <c r="AB728" s="424">
        <f t="shared" ref="AB728" si="1142">SUBTOTAL(9,AB729:AB730)</f>
        <v>0</v>
      </c>
      <c r="AC728" s="407">
        <f t="shared" ref="AC728" si="1143">SUBTOTAL(9,AC729:AC730)</f>
        <v>0</v>
      </c>
      <c r="AD728" s="996"/>
      <c r="AE728" s="997"/>
      <c r="AF728" s="998"/>
    </row>
    <row r="729" spans="1:32" ht="15" x14ac:dyDescent="0.2">
      <c r="A729" s="232">
        <v>178</v>
      </c>
      <c r="B729" s="507"/>
      <c r="C729" s="475"/>
      <c r="D729" s="475"/>
      <c r="E729" s="475"/>
      <c r="F729" s="856" t="s">
        <v>551</v>
      </c>
      <c r="G729" s="857"/>
      <c r="H729" s="857"/>
      <c r="I729" s="857"/>
      <c r="J729" s="857"/>
      <c r="K729" s="857"/>
      <c r="L729" s="858"/>
      <c r="M729" s="441">
        <f>'2. FTNC CAN'!M729+'3. FTNC USD'!M729+'4. FTNC EUR'!M729+'5. FTNC GBP'!M729+'6. FTNC Autres (inclus)'!M729</f>
        <v>0</v>
      </c>
      <c r="N729" s="446">
        <f>'2. FTNC CAN'!N729+'3. FTNC USD'!N729+'4. FTNC EUR'!N729+'5. FTNC GBP'!N729+'6. FTNC Autres (inclus)'!N729</f>
        <v>0</v>
      </c>
      <c r="O729" s="443">
        <f>'2. FTNC CAN'!O729+'3. FTNC USD'!O729+'4. FTNC EUR'!O729+'5. FTNC GBP'!O729+'6. FTNC Autres (inclus)'!O729</f>
        <v>0</v>
      </c>
      <c r="P729" s="443">
        <f>'2. FTNC CAN'!P729+'3. FTNC USD'!P729+'4. FTNC EUR'!P729+'5. FTNC GBP'!P729+'6. FTNC Autres (inclus)'!P729</f>
        <v>0</v>
      </c>
      <c r="Q729" s="445">
        <f>'2. FTNC CAN'!Q729+'3. FTNC USD'!Q729+'4. FTNC EUR'!Q729+'5. FTNC GBP'!Q729+'6. FTNC Autres (inclus)'!Q729</f>
        <v>0</v>
      </c>
      <c r="R729" s="443">
        <f>'2. FTNC CAN'!R729+'3. FTNC USD'!R729+'4. FTNC EUR'!R729+'5. FTNC GBP'!R729+'6. FTNC Autres (inclus)'!R729</f>
        <v>0</v>
      </c>
      <c r="S729" s="444">
        <f>'2. FTNC CAN'!S729+'3. FTNC USD'!S729+'4. FTNC EUR'!S729+'5. FTNC GBP'!S729+'6. FTNC Autres (inclus)'!S729</f>
        <v>0</v>
      </c>
      <c r="T729" s="443">
        <f>'2. FTNC CAN'!T729+'3. FTNC USD'!T729+'4. FTNC EUR'!T729+'5. FTNC GBP'!T729+'6. FTNC Autres (inclus)'!T729</f>
        <v>0</v>
      </c>
      <c r="U729" s="444">
        <f>'2. FTNC CAN'!U729+'3. FTNC USD'!U729+'4. FTNC EUR'!U729+'5. FTNC GBP'!U729+'6. FTNC Autres (inclus)'!U729</f>
        <v>0</v>
      </c>
      <c r="V729" s="443">
        <f>'2. FTNC CAN'!V729+'3. FTNC USD'!V729+'4. FTNC EUR'!V729+'5. FTNC GBP'!V729+'6. FTNC Autres (inclus)'!V729</f>
        <v>0</v>
      </c>
      <c r="W729" s="444">
        <f>'2. FTNC CAN'!W729+'3. FTNC USD'!W729+'4. FTNC EUR'!W729+'5. FTNC GBP'!W729+'6. FTNC Autres (inclus)'!W729</f>
        <v>0</v>
      </c>
      <c r="X729" s="443">
        <f>'2. FTNC CAN'!X729+'3. FTNC USD'!X729+'4. FTNC EUR'!X729+'5. FTNC GBP'!X729+'6. FTNC Autres (inclus)'!X729</f>
        <v>0</v>
      </c>
      <c r="Y729" s="444">
        <f>'2. FTNC CAN'!Y729+'3. FTNC USD'!Y729+'4. FTNC EUR'!Y729+'5. FTNC GBP'!Y729+'6. FTNC Autres (inclus)'!Y729</f>
        <v>0</v>
      </c>
      <c r="Z729" s="443">
        <f>'2. FTNC CAN'!Z729+'3. FTNC USD'!Z729+'4. FTNC EUR'!Z729+'5. FTNC GBP'!Z729+'6. FTNC Autres (inclus)'!Z729</f>
        <v>0</v>
      </c>
      <c r="AA729" s="444">
        <f>'2. FTNC CAN'!AA729+'3. FTNC USD'!AA729+'4. FTNC EUR'!AA729+'5. FTNC GBP'!AA729+'6. FTNC Autres (inclus)'!AA729</f>
        <v>0</v>
      </c>
      <c r="AB729" s="447">
        <f>'2. FTNC CAN'!AB729+'3. FTNC USD'!AB729+'4. FTNC EUR'!AB729+'5. FTNC GBP'!AB729+'6. FTNC Autres (inclus)'!AB729</f>
        <v>0</v>
      </c>
      <c r="AC729" s="441">
        <f>'2. FTNC CAN'!AC729+'3. FTNC USD'!AC729+'4. FTNC EUR'!AC729+'5. FTNC GBP'!AC729+'6. FTNC Autres (inclus)'!AC729</f>
        <v>0</v>
      </c>
      <c r="AD729" s="996"/>
      <c r="AE729" s="997"/>
      <c r="AF729" s="998"/>
    </row>
    <row r="730" spans="1:32" ht="15" x14ac:dyDescent="0.2">
      <c r="A730" s="232">
        <v>179</v>
      </c>
      <c r="B730" s="507"/>
      <c r="C730" s="475"/>
      <c r="D730" s="475"/>
      <c r="E730" s="475"/>
      <c r="F730" s="859" t="s">
        <v>552</v>
      </c>
      <c r="G730" s="860"/>
      <c r="H730" s="860"/>
      <c r="I730" s="860"/>
      <c r="J730" s="860"/>
      <c r="K730" s="860"/>
      <c r="L730" s="861"/>
      <c r="M730" s="441">
        <f>'2. FTNC CAN'!M730+'3. FTNC USD'!M730+'4. FTNC EUR'!M730+'5. FTNC GBP'!M730+'6. FTNC Autres (inclus)'!M730</f>
        <v>0</v>
      </c>
      <c r="N730" s="446">
        <f>'2. FTNC CAN'!N730+'3. FTNC USD'!N730+'4. FTNC EUR'!N730+'5. FTNC GBP'!N730+'6. FTNC Autres (inclus)'!N730</f>
        <v>0</v>
      </c>
      <c r="O730" s="443">
        <f>'2. FTNC CAN'!O730+'3. FTNC USD'!O730+'4. FTNC EUR'!O730+'5. FTNC GBP'!O730+'6. FTNC Autres (inclus)'!O730</f>
        <v>0</v>
      </c>
      <c r="P730" s="443">
        <f>'2. FTNC CAN'!P730+'3. FTNC USD'!P730+'4. FTNC EUR'!P730+'5. FTNC GBP'!P730+'6. FTNC Autres (inclus)'!P730</f>
        <v>0</v>
      </c>
      <c r="Q730" s="445">
        <f>'2. FTNC CAN'!Q730+'3. FTNC USD'!Q730+'4. FTNC EUR'!Q730+'5. FTNC GBP'!Q730+'6. FTNC Autres (inclus)'!Q730</f>
        <v>0</v>
      </c>
      <c r="R730" s="443">
        <f>'2. FTNC CAN'!R730+'3. FTNC USD'!R730+'4. FTNC EUR'!R730+'5. FTNC GBP'!R730+'6. FTNC Autres (inclus)'!R730</f>
        <v>0</v>
      </c>
      <c r="S730" s="444">
        <f>'2. FTNC CAN'!S730+'3. FTNC USD'!S730+'4. FTNC EUR'!S730+'5. FTNC GBP'!S730+'6. FTNC Autres (inclus)'!S730</f>
        <v>0</v>
      </c>
      <c r="T730" s="443">
        <f>'2. FTNC CAN'!T730+'3. FTNC USD'!T730+'4. FTNC EUR'!T730+'5. FTNC GBP'!T730+'6. FTNC Autres (inclus)'!T730</f>
        <v>0</v>
      </c>
      <c r="U730" s="444">
        <f>'2. FTNC CAN'!U730+'3. FTNC USD'!U730+'4. FTNC EUR'!U730+'5. FTNC GBP'!U730+'6. FTNC Autres (inclus)'!U730</f>
        <v>0</v>
      </c>
      <c r="V730" s="443">
        <f>'2. FTNC CAN'!V730+'3. FTNC USD'!V730+'4. FTNC EUR'!V730+'5. FTNC GBP'!V730+'6. FTNC Autres (inclus)'!V730</f>
        <v>0</v>
      </c>
      <c r="W730" s="444">
        <f>'2. FTNC CAN'!W730+'3. FTNC USD'!W730+'4. FTNC EUR'!W730+'5. FTNC GBP'!W730+'6. FTNC Autres (inclus)'!W730</f>
        <v>0</v>
      </c>
      <c r="X730" s="443">
        <f>'2. FTNC CAN'!X730+'3. FTNC USD'!X730+'4. FTNC EUR'!X730+'5. FTNC GBP'!X730+'6. FTNC Autres (inclus)'!X730</f>
        <v>0</v>
      </c>
      <c r="Y730" s="444">
        <f>'2. FTNC CAN'!Y730+'3. FTNC USD'!Y730+'4. FTNC EUR'!Y730+'5. FTNC GBP'!Y730+'6. FTNC Autres (inclus)'!Y730</f>
        <v>0</v>
      </c>
      <c r="Z730" s="443">
        <f>'2. FTNC CAN'!Z730+'3. FTNC USD'!Z730+'4. FTNC EUR'!Z730+'5. FTNC GBP'!Z730+'6. FTNC Autres (inclus)'!Z730</f>
        <v>0</v>
      </c>
      <c r="AA730" s="444">
        <f>'2. FTNC CAN'!AA730+'3. FTNC USD'!AA730+'4. FTNC EUR'!AA730+'5. FTNC GBP'!AA730+'6. FTNC Autres (inclus)'!AA730</f>
        <v>0</v>
      </c>
      <c r="AB730" s="447">
        <f>'2. FTNC CAN'!AB730+'3. FTNC USD'!AB730+'4. FTNC EUR'!AB730+'5. FTNC GBP'!AB730+'6. FTNC Autres (inclus)'!AB730</f>
        <v>0</v>
      </c>
      <c r="AC730" s="441">
        <f>'2. FTNC CAN'!AC730+'3. FTNC USD'!AC730+'4. FTNC EUR'!AC730+'5. FTNC GBP'!AC730+'6. FTNC Autres (inclus)'!AC730</f>
        <v>0</v>
      </c>
      <c r="AD730" s="996"/>
      <c r="AE730" s="997"/>
      <c r="AF730" s="998"/>
    </row>
    <row r="731" spans="1:32" ht="15" x14ac:dyDescent="0.2">
      <c r="A731" s="232">
        <v>180</v>
      </c>
      <c r="B731" s="507"/>
      <c r="C731" s="475"/>
      <c r="D731" s="475"/>
      <c r="E731" s="853" t="s">
        <v>553</v>
      </c>
      <c r="F731" s="854"/>
      <c r="G731" s="854"/>
      <c r="H731" s="854"/>
      <c r="I731" s="854"/>
      <c r="J731" s="854"/>
      <c r="K731" s="854"/>
      <c r="L731" s="855"/>
      <c r="M731" s="407">
        <f>SUBTOTAL(9,M732:M733)</f>
        <v>0</v>
      </c>
      <c r="N731" s="410">
        <f t="shared" ref="N731" si="1144">SUBTOTAL(9,N732:N733)</f>
        <v>0</v>
      </c>
      <c r="O731" s="414">
        <f t="shared" ref="O731" si="1145">SUBTOTAL(9,O732:O733)</f>
        <v>0</v>
      </c>
      <c r="P731" s="413">
        <f t="shared" ref="P731" si="1146">SUBTOTAL(9,P732:P733)</f>
        <v>0</v>
      </c>
      <c r="Q731" s="415">
        <f t="shared" ref="Q731" si="1147">SUBTOTAL(9,Q732:Q733)</f>
        <v>0</v>
      </c>
      <c r="R731" s="414">
        <f t="shared" ref="R731" si="1148">SUBTOTAL(9,R732:R733)</f>
        <v>0</v>
      </c>
      <c r="S731" s="414">
        <f t="shared" ref="S731" si="1149">SUBTOTAL(9,S732:S733)</f>
        <v>0</v>
      </c>
      <c r="T731" s="414">
        <f t="shared" ref="T731" si="1150">SUBTOTAL(9,T732:T733)</f>
        <v>0</v>
      </c>
      <c r="U731" s="414">
        <f t="shared" ref="U731" si="1151">SUBTOTAL(9,U732:U733)</f>
        <v>0</v>
      </c>
      <c r="V731" s="414">
        <f t="shared" ref="V731" si="1152">SUBTOTAL(9,V732:V733)</f>
        <v>0</v>
      </c>
      <c r="W731" s="414">
        <f t="shared" ref="W731" si="1153">SUBTOTAL(9,W732:W733)</f>
        <v>0</v>
      </c>
      <c r="X731" s="414">
        <f t="shared" ref="X731" si="1154">SUBTOTAL(9,X732:X733)</f>
        <v>0</v>
      </c>
      <c r="Y731" s="414">
        <f t="shared" ref="Y731" si="1155">SUBTOTAL(9,Y732:Y733)</f>
        <v>0</v>
      </c>
      <c r="Z731" s="414">
        <f t="shared" ref="Z731" si="1156">SUBTOTAL(9,Z732:Z733)</f>
        <v>0</v>
      </c>
      <c r="AA731" s="414">
        <f t="shared" ref="AA731" si="1157">SUBTOTAL(9,AA732:AA733)</f>
        <v>0</v>
      </c>
      <c r="AB731" s="424">
        <f t="shared" ref="AB731" si="1158">SUBTOTAL(9,AB732:AB733)</f>
        <v>0</v>
      </c>
      <c r="AC731" s="407">
        <f t="shared" ref="AC731" si="1159">SUBTOTAL(9,AC732:AC733)</f>
        <v>0</v>
      </c>
      <c r="AD731" s="996"/>
      <c r="AE731" s="997"/>
      <c r="AF731" s="998"/>
    </row>
    <row r="732" spans="1:32" ht="15" x14ac:dyDescent="0.2">
      <c r="A732" s="232">
        <v>181</v>
      </c>
      <c r="B732" s="507"/>
      <c r="C732" s="475"/>
      <c r="D732" s="475"/>
      <c r="E732" s="475"/>
      <c r="F732" s="856" t="s">
        <v>554</v>
      </c>
      <c r="G732" s="857"/>
      <c r="H732" s="857"/>
      <c r="I732" s="857"/>
      <c r="J732" s="857"/>
      <c r="K732" s="857"/>
      <c r="L732" s="858"/>
      <c r="M732" s="441">
        <f>'2. FTNC CAN'!M732+'3. FTNC USD'!M732+'4. FTNC EUR'!M732+'5. FTNC GBP'!M732+'6. FTNC Autres (inclus)'!M732</f>
        <v>0</v>
      </c>
      <c r="N732" s="446">
        <f>'2. FTNC CAN'!N732+'3. FTNC USD'!N732+'4. FTNC EUR'!N732+'5. FTNC GBP'!N732+'6. FTNC Autres (inclus)'!N732</f>
        <v>0</v>
      </c>
      <c r="O732" s="443">
        <f>'2. FTNC CAN'!O732+'3. FTNC USD'!O732+'4. FTNC EUR'!O732+'5. FTNC GBP'!O732+'6. FTNC Autres (inclus)'!O732</f>
        <v>0</v>
      </c>
      <c r="P732" s="443">
        <f>'2. FTNC CAN'!P732+'3. FTNC USD'!P732+'4. FTNC EUR'!P732+'5. FTNC GBP'!P732+'6. FTNC Autres (inclus)'!P732</f>
        <v>0</v>
      </c>
      <c r="Q732" s="445">
        <f>'2. FTNC CAN'!Q732+'3. FTNC USD'!Q732+'4. FTNC EUR'!Q732+'5. FTNC GBP'!Q732+'6. FTNC Autres (inclus)'!Q732</f>
        <v>0</v>
      </c>
      <c r="R732" s="443">
        <f>'2. FTNC CAN'!R732+'3. FTNC USD'!R732+'4. FTNC EUR'!R732+'5. FTNC GBP'!R732+'6. FTNC Autres (inclus)'!R732</f>
        <v>0</v>
      </c>
      <c r="S732" s="444">
        <f>'2. FTNC CAN'!S732+'3. FTNC USD'!S732+'4. FTNC EUR'!S732+'5. FTNC GBP'!S732+'6. FTNC Autres (inclus)'!S732</f>
        <v>0</v>
      </c>
      <c r="T732" s="443">
        <f>'2. FTNC CAN'!T732+'3. FTNC USD'!T732+'4. FTNC EUR'!T732+'5. FTNC GBP'!T732+'6. FTNC Autres (inclus)'!T732</f>
        <v>0</v>
      </c>
      <c r="U732" s="444">
        <f>'2. FTNC CAN'!U732+'3. FTNC USD'!U732+'4. FTNC EUR'!U732+'5. FTNC GBP'!U732+'6. FTNC Autres (inclus)'!U732</f>
        <v>0</v>
      </c>
      <c r="V732" s="443">
        <f>'2. FTNC CAN'!V732+'3. FTNC USD'!V732+'4. FTNC EUR'!V732+'5. FTNC GBP'!V732+'6. FTNC Autres (inclus)'!V732</f>
        <v>0</v>
      </c>
      <c r="W732" s="444">
        <f>'2. FTNC CAN'!W732+'3. FTNC USD'!W732+'4. FTNC EUR'!W732+'5. FTNC GBP'!W732+'6. FTNC Autres (inclus)'!W732</f>
        <v>0</v>
      </c>
      <c r="X732" s="443">
        <f>'2. FTNC CAN'!X732+'3. FTNC USD'!X732+'4. FTNC EUR'!X732+'5. FTNC GBP'!X732+'6. FTNC Autres (inclus)'!X732</f>
        <v>0</v>
      </c>
      <c r="Y732" s="444">
        <f>'2. FTNC CAN'!Y732+'3. FTNC USD'!Y732+'4. FTNC EUR'!Y732+'5. FTNC GBP'!Y732+'6. FTNC Autres (inclus)'!Y732</f>
        <v>0</v>
      </c>
      <c r="Z732" s="443">
        <f>'2. FTNC CAN'!Z732+'3. FTNC USD'!Z732+'4. FTNC EUR'!Z732+'5. FTNC GBP'!Z732+'6. FTNC Autres (inclus)'!Z732</f>
        <v>0</v>
      </c>
      <c r="AA732" s="444">
        <f>'2. FTNC CAN'!AA732+'3. FTNC USD'!AA732+'4. FTNC EUR'!AA732+'5. FTNC GBP'!AA732+'6. FTNC Autres (inclus)'!AA732</f>
        <v>0</v>
      </c>
      <c r="AB732" s="447">
        <f>'2. FTNC CAN'!AB732+'3. FTNC USD'!AB732+'4. FTNC EUR'!AB732+'5. FTNC GBP'!AB732+'6. FTNC Autres (inclus)'!AB732</f>
        <v>0</v>
      </c>
      <c r="AC732" s="441">
        <f>'2. FTNC CAN'!AC732+'3. FTNC USD'!AC732+'4. FTNC EUR'!AC732+'5. FTNC GBP'!AC732+'6. FTNC Autres (inclus)'!AC732</f>
        <v>0</v>
      </c>
      <c r="AD732" s="996"/>
      <c r="AE732" s="997"/>
      <c r="AF732" s="998"/>
    </row>
    <row r="733" spans="1:32" ht="15" x14ac:dyDescent="0.2">
      <c r="A733" s="232">
        <v>182</v>
      </c>
      <c r="B733" s="507"/>
      <c r="C733" s="475"/>
      <c r="D733" s="475"/>
      <c r="E733" s="475"/>
      <c r="F733" s="859" t="s">
        <v>555</v>
      </c>
      <c r="G733" s="860"/>
      <c r="H733" s="860"/>
      <c r="I733" s="860"/>
      <c r="J733" s="860"/>
      <c r="K733" s="860"/>
      <c r="L733" s="861"/>
      <c r="M733" s="441">
        <f>'2. FTNC CAN'!M733+'3. FTNC USD'!M733+'4. FTNC EUR'!M733+'5. FTNC GBP'!M733+'6. FTNC Autres (inclus)'!M733</f>
        <v>0</v>
      </c>
      <c r="N733" s="446">
        <f>'2. FTNC CAN'!N733+'3. FTNC USD'!N733+'4. FTNC EUR'!N733+'5. FTNC GBP'!N733+'6. FTNC Autres (inclus)'!N733</f>
        <v>0</v>
      </c>
      <c r="O733" s="443">
        <f>'2. FTNC CAN'!O733+'3. FTNC USD'!O733+'4. FTNC EUR'!O733+'5. FTNC GBP'!O733+'6. FTNC Autres (inclus)'!O733</f>
        <v>0</v>
      </c>
      <c r="P733" s="443">
        <f>'2. FTNC CAN'!P733+'3. FTNC USD'!P733+'4. FTNC EUR'!P733+'5. FTNC GBP'!P733+'6. FTNC Autres (inclus)'!P733</f>
        <v>0</v>
      </c>
      <c r="Q733" s="445">
        <f>'2. FTNC CAN'!Q733+'3. FTNC USD'!Q733+'4. FTNC EUR'!Q733+'5. FTNC GBP'!Q733+'6. FTNC Autres (inclus)'!Q733</f>
        <v>0</v>
      </c>
      <c r="R733" s="443">
        <f>'2. FTNC CAN'!R733+'3. FTNC USD'!R733+'4. FTNC EUR'!R733+'5. FTNC GBP'!R733+'6. FTNC Autres (inclus)'!R733</f>
        <v>0</v>
      </c>
      <c r="S733" s="444">
        <f>'2. FTNC CAN'!S733+'3. FTNC USD'!S733+'4. FTNC EUR'!S733+'5. FTNC GBP'!S733+'6. FTNC Autres (inclus)'!S733</f>
        <v>0</v>
      </c>
      <c r="T733" s="443">
        <f>'2. FTNC CAN'!T733+'3. FTNC USD'!T733+'4. FTNC EUR'!T733+'5. FTNC GBP'!T733+'6. FTNC Autres (inclus)'!T733</f>
        <v>0</v>
      </c>
      <c r="U733" s="444">
        <f>'2. FTNC CAN'!U733+'3. FTNC USD'!U733+'4. FTNC EUR'!U733+'5. FTNC GBP'!U733+'6. FTNC Autres (inclus)'!U733</f>
        <v>0</v>
      </c>
      <c r="V733" s="443">
        <f>'2. FTNC CAN'!V733+'3. FTNC USD'!V733+'4. FTNC EUR'!V733+'5. FTNC GBP'!V733+'6. FTNC Autres (inclus)'!V733</f>
        <v>0</v>
      </c>
      <c r="W733" s="444">
        <f>'2. FTNC CAN'!W733+'3. FTNC USD'!W733+'4. FTNC EUR'!W733+'5. FTNC GBP'!W733+'6. FTNC Autres (inclus)'!W733</f>
        <v>0</v>
      </c>
      <c r="X733" s="443">
        <f>'2. FTNC CAN'!X733+'3. FTNC USD'!X733+'4. FTNC EUR'!X733+'5. FTNC GBP'!X733+'6. FTNC Autres (inclus)'!X733</f>
        <v>0</v>
      </c>
      <c r="Y733" s="444">
        <f>'2. FTNC CAN'!Y733+'3. FTNC USD'!Y733+'4. FTNC EUR'!Y733+'5. FTNC GBP'!Y733+'6. FTNC Autres (inclus)'!Y733</f>
        <v>0</v>
      </c>
      <c r="Z733" s="443">
        <f>'2. FTNC CAN'!Z733+'3. FTNC USD'!Z733+'4. FTNC EUR'!Z733+'5. FTNC GBP'!Z733+'6. FTNC Autres (inclus)'!Z733</f>
        <v>0</v>
      </c>
      <c r="AA733" s="444">
        <f>'2. FTNC CAN'!AA733+'3. FTNC USD'!AA733+'4. FTNC EUR'!AA733+'5. FTNC GBP'!AA733+'6. FTNC Autres (inclus)'!AA733</f>
        <v>0</v>
      </c>
      <c r="AB733" s="447">
        <f>'2. FTNC CAN'!AB733+'3. FTNC USD'!AB733+'4. FTNC EUR'!AB733+'5. FTNC GBP'!AB733+'6. FTNC Autres (inclus)'!AB733</f>
        <v>0</v>
      </c>
      <c r="AC733" s="441">
        <f>'2. FTNC CAN'!AC733+'3. FTNC USD'!AC733+'4. FTNC EUR'!AC733+'5. FTNC GBP'!AC733+'6. FTNC Autres (inclus)'!AC733</f>
        <v>0</v>
      </c>
      <c r="AD733" s="996"/>
      <c r="AE733" s="997"/>
      <c r="AF733" s="998"/>
    </row>
    <row r="734" spans="1:32" ht="15" x14ac:dyDescent="0.2">
      <c r="A734" s="232">
        <v>183</v>
      </c>
      <c r="B734" s="507"/>
      <c r="C734" s="475"/>
      <c r="D734" s="844" t="s">
        <v>24</v>
      </c>
      <c r="E734" s="845"/>
      <c r="F734" s="845"/>
      <c r="G734" s="845"/>
      <c r="H734" s="845"/>
      <c r="I734" s="845"/>
      <c r="J734" s="845"/>
      <c r="K734" s="845"/>
      <c r="L734" s="845"/>
      <c r="M734" s="407">
        <f>SUBTOTAL(9,M735:M737)</f>
        <v>0</v>
      </c>
      <c r="N734" s="410">
        <f t="shared" ref="N734:AC734" si="1160">SUBTOTAL(9,N735:N737)</f>
        <v>0</v>
      </c>
      <c r="O734" s="414">
        <f t="shared" si="1160"/>
        <v>0</v>
      </c>
      <c r="P734" s="413">
        <f t="shared" si="1160"/>
        <v>0</v>
      </c>
      <c r="Q734" s="415">
        <f t="shared" si="1160"/>
        <v>0</v>
      </c>
      <c r="R734" s="414">
        <f t="shared" si="1160"/>
        <v>0</v>
      </c>
      <c r="S734" s="414">
        <f t="shared" si="1160"/>
        <v>0</v>
      </c>
      <c r="T734" s="414">
        <f t="shared" si="1160"/>
        <v>0</v>
      </c>
      <c r="U734" s="414">
        <f t="shared" si="1160"/>
        <v>0</v>
      </c>
      <c r="V734" s="414">
        <f t="shared" si="1160"/>
        <v>0</v>
      </c>
      <c r="W734" s="414">
        <f t="shared" si="1160"/>
        <v>0</v>
      </c>
      <c r="X734" s="414">
        <f t="shared" si="1160"/>
        <v>0</v>
      </c>
      <c r="Y734" s="414">
        <f t="shared" si="1160"/>
        <v>0</v>
      </c>
      <c r="Z734" s="414">
        <f t="shared" si="1160"/>
        <v>0</v>
      </c>
      <c r="AA734" s="414">
        <f t="shared" si="1160"/>
        <v>0</v>
      </c>
      <c r="AB734" s="424">
        <f t="shared" si="1160"/>
        <v>0</v>
      </c>
      <c r="AC734" s="407">
        <f t="shared" si="1160"/>
        <v>0</v>
      </c>
      <c r="AD734" s="996"/>
      <c r="AE734" s="997"/>
      <c r="AF734" s="998"/>
    </row>
    <row r="735" spans="1:32" ht="15" customHeight="1" x14ac:dyDescent="0.2">
      <c r="A735" s="232">
        <v>184</v>
      </c>
      <c r="B735" s="507"/>
      <c r="C735" s="475"/>
      <c r="D735" s="475"/>
      <c r="E735" s="475"/>
      <c r="F735" s="856" t="s">
        <v>156</v>
      </c>
      <c r="G735" s="857"/>
      <c r="H735" s="857"/>
      <c r="I735" s="857"/>
      <c r="J735" s="857"/>
      <c r="K735" s="857"/>
      <c r="L735" s="858"/>
      <c r="M735" s="441">
        <f>'2. FTNC CAN'!M735+'3. FTNC USD'!M735+'4. FTNC EUR'!M735+'5. FTNC GBP'!M735+'6. FTNC Autres (inclus)'!M735</f>
        <v>0</v>
      </c>
      <c r="N735" s="446">
        <f>'2. FTNC CAN'!N735+'3. FTNC USD'!N735+'4. FTNC EUR'!N735+'5. FTNC GBP'!N735+'6. FTNC Autres (inclus)'!N735</f>
        <v>0</v>
      </c>
      <c r="O735" s="443">
        <f>'2. FTNC CAN'!O735+'3. FTNC USD'!O735+'4. FTNC EUR'!O735+'5. FTNC GBP'!O735+'6. FTNC Autres (inclus)'!O735</f>
        <v>0</v>
      </c>
      <c r="P735" s="443">
        <f>'2. FTNC CAN'!P735+'3. FTNC USD'!P735+'4. FTNC EUR'!P735+'5. FTNC GBP'!P735+'6. FTNC Autres (inclus)'!P735</f>
        <v>0</v>
      </c>
      <c r="Q735" s="445">
        <f>'2. FTNC CAN'!Q735+'3. FTNC USD'!Q735+'4. FTNC EUR'!Q735+'5. FTNC GBP'!Q735+'6. FTNC Autres (inclus)'!Q735</f>
        <v>0</v>
      </c>
      <c r="R735" s="443">
        <f>'2. FTNC CAN'!R735+'3. FTNC USD'!R735+'4. FTNC EUR'!R735+'5. FTNC GBP'!R735+'6. FTNC Autres (inclus)'!R735</f>
        <v>0</v>
      </c>
      <c r="S735" s="444">
        <f>'2. FTNC CAN'!S735+'3. FTNC USD'!S735+'4. FTNC EUR'!S735+'5. FTNC GBP'!S735+'6. FTNC Autres (inclus)'!S735</f>
        <v>0</v>
      </c>
      <c r="T735" s="443">
        <f>'2. FTNC CAN'!T735+'3. FTNC USD'!T735+'4. FTNC EUR'!T735+'5. FTNC GBP'!T735+'6. FTNC Autres (inclus)'!T735</f>
        <v>0</v>
      </c>
      <c r="U735" s="444">
        <f>'2. FTNC CAN'!U735+'3. FTNC USD'!U735+'4. FTNC EUR'!U735+'5. FTNC GBP'!U735+'6. FTNC Autres (inclus)'!U735</f>
        <v>0</v>
      </c>
      <c r="V735" s="443">
        <f>'2. FTNC CAN'!V735+'3. FTNC USD'!V735+'4. FTNC EUR'!V735+'5. FTNC GBP'!V735+'6. FTNC Autres (inclus)'!V735</f>
        <v>0</v>
      </c>
      <c r="W735" s="444">
        <f>'2. FTNC CAN'!W735+'3. FTNC USD'!W735+'4. FTNC EUR'!W735+'5. FTNC GBP'!W735+'6. FTNC Autres (inclus)'!W735</f>
        <v>0</v>
      </c>
      <c r="X735" s="443">
        <f>'2. FTNC CAN'!X735+'3. FTNC USD'!X735+'4. FTNC EUR'!X735+'5. FTNC GBP'!X735+'6. FTNC Autres (inclus)'!X735</f>
        <v>0</v>
      </c>
      <c r="Y735" s="444">
        <f>'2. FTNC CAN'!Y735+'3. FTNC USD'!Y735+'4. FTNC EUR'!Y735+'5. FTNC GBP'!Y735+'6. FTNC Autres (inclus)'!Y735</f>
        <v>0</v>
      </c>
      <c r="Z735" s="443">
        <f>'2. FTNC CAN'!Z735+'3. FTNC USD'!Z735+'4. FTNC EUR'!Z735+'5. FTNC GBP'!Z735+'6. FTNC Autres (inclus)'!Z735</f>
        <v>0</v>
      </c>
      <c r="AA735" s="444">
        <f>'2. FTNC CAN'!AA735+'3. FTNC USD'!AA735+'4. FTNC EUR'!AA735+'5. FTNC GBP'!AA735+'6. FTNC Autres (inclus)'!AA735</f>
        <v>0</v>
      </c>
      <c r="AB735" s="447">
        <f>'2. FTNC CAN'!AB735+'3. FTNC USD'!AB735+'4. FTNC EUR'!AB735+'5. FTNC GBP'!AB735+'6. FTNC Autres (inclus)'!AB735</f>
        <v>0</v>
      </c>
      <c r="AC735" s="441">
        <f>'2. FTNC CAN'!AC735+'3. FTNC USD'!AC735+'4. FTNC EUR'!AC735+'5. FTNC GBP'!AC735+'6. FTNC Autres (inclus)'!AC735</f>
        <v>0</v>
      </c>
      <c r="AD735" s="996"/>
      <c r="AE735" s="997"/>
      <c r="AF735" s="998"/>
    </row>
    <row r="736" spans="1:32" ht="15" customHeight="1" x14ac:dyDescent="0.2">
      <c r="A736" s="232">
        <v>185</v>
      </c>
      <c r="B736" s="507"/>
      <c r="C736" s="475"/>
      <c r="D736" s="475"/>
      <c r="E736" s="475"/>
      <c r="F736" s="915" t="s">
        <v>157</v>
      </c>
      <c r="G736" s="916"/>
      <c r="H736" s="916"/>
      <c r="I736" s="916"/>
      <c r="J736" s="916"/>
      <c r="K736" s="916"/>
      <c r="L736" s="917"/>
      <c r="M736" s="441">
        <f>'2. FTNC CAN'!M736+'3. FTNC USD'!M736+'4. FTNC EUR'!M736+'5. FTNC GBP'!M736+'6. FTNC Autres (inclus)'!M736</f>
        <v>0</v>
      </c>
      <c r="N736" s="446">
        <f>'2. FTNC CAN'!N736+'3. FTNC USD'!N736+'4. FTNC EUR'!N736+'5. FTNC GBP'!N736+'6. FTNC Autres (inclus)'!N736</f>
        <v>0</v>
      </c>
      <c r="O736" s="443">
        <f>'2. FTNC CAN'!O736+'3. FTNC USD'!O736+'4. FTNC EUR'!O736+'5. FTNC GBP'!O736+'6. FTNC Autres (inclus)'!O736</f>
        <v>0</v>
      </c>
      <c r="P736" s="443">
        <f>'2. FTNC CAN'!P736+'3. FTNC USD'!P736+'4. FTNC EUR'!P736+'5. FTNC GBP'!P736+'6. FTNC Autres (inclus)'!P736</f>
        <v>0</v>
      </c>
      <c r="Q736" s="445">
        <f>'2. FTNC CAN'!Q736+'3. FTNC USD'!Q736+'4. FTNC EUR'!Q736+'5. FTNC GBP'!Q736+'6. FTNC Autres (inclus)'!Q736</f>
        <v>0</v>
      </c>
      <c r="R736" s="443">
        <f>'2. FTNC CAN'!R736+'3. FTNC USD'!R736+'4. FTNC EUR'!R736+'5. FTNC GBP'!R736+'6. FTNC Autres (inclus)'!R736</f>
        <v>0</v>
      </c>
      <c r="S736" s="444">
        <f>'2. FTNC CAN'!S736+'3. FTNC USD'!S736+'4. FTNC EUR'!S736+'5. FTNC GBP'!S736+'6. FTNC Autres (inclus)'!S736</f>
        <v>0</v>
      </c>
      <c r="T736" s="443">
        <f>'2. FTNC CAN'!T736+'3. FTNC USD'!T736+'4. FTNC EUR'!T736+'5. FTNC GBP'!T736+'6. FTNC Autres (inclus)'!T736</f>
        <v>0</v>
      </c>
      <c r="U736" s="444">
        <f>'2. FTNC CAN'!U736+'3. FTNC USD'!U736+'4. FTNC EUR'!U736+'5. FTNC GBP'!U736+'6. FTNC Autres (inclus)'!U736</f>
        <v>0</v>
      </c>
      <c r="V736" s="443">
        <f>'2. FTNC CAN'!V736+'3. FTNC USD'!V736+'4. FTNC EUR'!V736+'5. FTNC GBP'!V736+'6. FTNC Autres (inclus)'!V736</f>
        <v>0</v>
      </c>
      <c r="W736" s="444">
        <f>'2. FTNC CAN'!W736+'3. FTNC USD'!W736+'4. FTNC EUR'!W736+'5. FTNC GBP'!W736+'6. FTNC Autres (inclus)'!W736</f>
        <v>0</v>
      </c>
      <c r="X736" s="443">
        <f>'2. FTNC CAN'!X736+'3. FTNC USD'!X736+'4. FTNC EUR'!X736+'5. FTNC GBP'!X736+'6. FTNC Autres (inclus)'!X736</f>
        <v>0</v>
      </c>
      <c r="Y736" s="444">
        <f>'2. FTNC CAN'!Y736+'3. FTNC USD'!Y736+'4. FTNC EUR'!Y736+'5. FTNC GBP'!Y736+'6. FTNC Autres (inclus)'!Y736</f>
        <v>0</v>
      </c>
      <c r="Z736" s="443">
        <f>'2. FTNC CAN'!Z736+'3. FTNC USD'!Z736+'4. FTNC EUR'!Z736+'5. FTNC GBP'!Z736+'6. FTNC Autres (inclus)'!Z736</f>
        <v>0</v>
      </c>
      <c r="AA736" s="444">
        <f>'2. FTNC CAN'!AA736+'3. FTNC USD'!AA736+'4. FTNC EUR'!AA736+'5. FTNC GBP'!AA736+'6. FTNC Autres (inclus)'!AA736</f>
        <v>0</v>
      </c>
      <c r="AB736" s="447">
        <f>'2. FTNC CAN'!AB736+'3. FTNC USD'!AB736+'4. FTNC EUR'!AB736+'5. FTNC GBP'!AB736+'6. FTNC Autres (inclus)'!AB736</f>
        <v>0</v>
      </c>
      <c r="AC736" s="441">
        <f>'2. FTNC CAN'!AC736+'3. FTNC USD'!AC736+'4. FTNC EUR'!AC736+'5. FTNC GBP'!AC736+'6. FTNC Autres (inclus)'!AC736</f>
        <v>0</v>
      </c>
      <c r="AD736" s="996"/>
      <c r="AE736" s="997"/>
      <c r="AF736" s="998"/>
    </row>
    <row r="737" spans="1:32" ht="15" x14ac:dyDescent="0.2">
      <c r="A737" s="232">
        <v>186</v>
      </c>
      <c r="B737" s="507"/>
      <c r="C737" s="475"/>
      <c r="D737" s="475"/>
      <c r="E737" s="475"/>
      <c r="F737" s="859" t="s">
        <v>25</v>
      </c>
      <c r="G737" s="860"/>
      <c r="H737" s="860"/>
      <c r="I737" s="860"/>
      <c r="J737" s="860"/>
      <c r="K737" s="860"/>
      <c r="L737" s="861"/>
      <c r="M737" s="441">
        <f>'2. FTNC CAN'!M737+'3. FTNC USD'!M737+'4. FTNC EUR'!M737+'5. FTNC GBP'!M737+'6. FTNC Autres (inclus)'!M737</f>
        <v>0</v>
      </c>
      <c r="N737" s="446">
        <f>'2. FTNC CAN'!N737+'3. FTNC USD'!N737+'4. FTNC EUR'!N737+'5. FTNC GBP'!N737+'6. FTNC Autres (inclus)'!N737</f>
        <v>0</v>
      </c>
      <c r="O737" s="443">
        <f>'2. FTNC CAN'!O737+'3. FTNC USD'!O737+'4. FTNC EUR'!O737+'5. FTNC GBP'!O737+'6. FTNC Autres (inclus)'!O737</f>
        <v>0</v>
      </c>
      <c r="P737" s="443">
        <f>'2. FTNC CAN'!P737+'3. FTNC USD'!P737+'4. FTNC EUR'!P737+'5. FTNC GBP'!P737+'6. FTNC Autres (inclus)'!P737</f>
        <v>0</v>
      </c>
      <c r="Q737" s="445">
        <f>'2. FTNC CAN'!Q737+'3. FTNC USD'!Q737+'4. FTNC EUR'!Q737+'5. FTNC GBP'!Q737+'6. FTNC Autres (inclus)'!Q737</f>
        <v>0</v>
      </c>
      <c r="R737" s="443">
        <f>'2. FTNC CAN'!R737+'3. FTNC USD'!R737+'4. FTNC EUR'!R737+'5. FTNC GBP'!R737+'6. FTNC Autres (inclus)'!R737</f>
        <v>0</v>
      </c>
      <c r="S737" s="444">
        <f>'2. FTNC CAN'!S737+'3. FTNC USD'!S737+'4. FTNC EUR'!S737+'5. FTNC GBP'!S737+'6. FTNC Autres (inclus)'!S737</f>
        <v>0</v>
      </c>
      <c r="T737" s="443">
        <f>'2. FTNC CAN'!T737+'3. FTNC USD'!T737+'4. FTNC EUR'!T737+'5. FTNC GBP'!T737+'6. FTNC Autres (inclus)'!T737</f>
        <v>0</v>
      </c>
      <c r="U737" s="444">
        <f>'2. FTNC CAN'!U737+'3. FTNC USD'!U737+'4. FTNC EUR'!U737+'5. FTNC GBP'!U737+'6. FTNC Autres (inclus)'!U737</f>
        <v>0</v>
      </c>
      <c r="V737" s="443">
        <f>'2. FTNC CAN'!V737+'3. FTNC USD'!V737+'4. FTNC EUR'!V737+'5. FTNC GBP'!V737+'6. FTNC Autres (inclus)'!V737</f>
        <v>0</v>
      </c>
      <c r="W737" s="444">
        <f>'2. FTNC CAN'!W737+'3. FTNC USD'!W737+'4. FTNC EUR'!W737+'5. FTNC GBP'!W737+'6. FTNC Autres (inclus)'!W737</f>
        <v>0</v>
      </c>
      <c r="X737" s="443">
        <f>'2. FTNC CAN'!X737+'3. FTNC USD'!X737+'4. FTNC EUR'!X737+'5. FTNC GBP'!X737+'6. FTNC Autres (inclus)'!X737</f>
        <v>0</v>
      </c>
      <c r="Y737" s="444">
        <f>'2. FTNC CAN'!Y737+'3. FTNC USD'!Y737+'4. FTNC EUR'!Y737+'5. FTNC GBP'!Y737+'6. FTNC Autres (inclus)'!Y737</f>
        <v>0</v>
      </c>
      <c r="Z737" s="443">
        <f>'2. FTNC CAN'!Z737+'3. FTNC USD'!Z737+'4. FTNC EUR'!Z737+'5. FTNC GBP'!Z737+'6. FTNC Autres (inclus)'!Z737</f>
        <v>0</v>
      </c>
      <c r="AA737" s="444">
        <f>'2. FTNC CAN'!AA737+'3. FTNC USD'!AA737+'4. FTNC EUR'!AA737+'5. FTNC GBP'!AA737+'6. FTNC Autres (inclus)'!AA737</f>
        <v>0</v>
      </c>
      <c r="AB737" s="447">
        <f>'2. FTNC CAN'!AB737+'3. FTNC USD'!AB737+'4. FTNC EUR'!AB737+'5. FTNC GBP'!AB737+'6. FTNC Autres (inclus)'!AB737</f>
        <v>0</v>
      </c>
      <c r="AC737" s="441">
        <f>'2. FTNC CAN'!AC737+'3. FTNC USD'!AC737+'4. FTNC EUR'!AC737+'5. FTNC GBP'!AC737+'6. FTNC Autres (inclus)'!AC737</f>
        <v>0</v>
      </c>
      <c r="AD737" s="996"/>
      <c r="AE737" s="997"/>
      <c r="AF737" s="998"/>
    </row>
    <row r="738" spans="1:32" ht="15" x14ac:dyDescent="0.2">
      <c r="A738" s="232">
        <v>187</v>
      </c>
      <c r="B738" s="507"/>
      <c r="C738" s="475"/>
      <c r="D738" s="844" t="s">
        <v>467</v>
      </c>
      <c r="E738" s="845"/>
      <c r="F738" s="845"/>
      <c r="G738" s="845"/>
      <c r="H738" s="845"/>
      <c r="I738" s="845"/>
      <c r="J738" s="845"/>
      <c r="K738" s="845"/>
      <c r="L738" s="845"/>
      <c r="M738" s="407">
        <f>SUBTOTAL(9,M739:M740)</f>
        <v>0</v>
      </c>
      <c r="N738" s="488"/>
      <c r="O738" s="530"/>
      <c r="P738" s="530"/>
      <c r="Q738" s="530"/>
      <c r="R738" s="530"/>
      <c r="S738" s="530"/>
      <c r="T738" s="530"/>
      <c r="U738" s="530"/>
      <c r="V738" s="530"/>
      <c r="W738" s="530"/>
      <c r="X738" s="530"/>
      <c r="Y738" s="530"/>
      <c r="Z738" s="530"/>
      <c r="AA738" s="530"/>
      <c r="AB738" s="530"/>
      <c r="AC738" s="530"/>
      <c r="AD738" s="1017"/>
      <c r="AE738" s="997"/>
      <c r="AF738" s="998"/>
    </row>
    <row r="739" spans="1:32" ht="15" x14ac:dyDescent="0.2">
      <c r="A739" s="232">
        <v>188</v>
      </c>
      <c r="B739" s="507"/>
      <c r="C739" s="475"/>
      <c r="D739" s="475"/>
      <c r="E739" s="475"/>
      <c r="F739" s="856" t="s">
        <v>466</v>
      </c>
      <c r="G739" s="857"/>
      <c r="H739" s="857"/>
      <c r="I739" s="857"/>
      <c r="J739" s="857"/>
      <c r="K739" s="857"/>
      <c r="L739" s="858"/>
      <c r="M739" s="441">
        <f>'2. FTNC CAN'!M739+'3. FTNC USD'!M739+'4. FTNC EUR'!M739+'5. FTNC GBP'!M739+'6. FTNC Autres (inclus)'!M739</f>
        <v>0</v>
      </c>
      <c r="N739" s="489"/>
      <c r="O739" s="473"/>
      <c r="P739" s="473"/>
      <c r="Q739" s="473"/>
      <c r="R739" s="473"/>
      <c r="S739" s="473"/>
      <c r="T739" s="473"/>
      <c r="U739" s="473"/>
      <c r="V739" s="473"/>
      <c r="W739" s="473"/>
      <c r="X739" s="473"/>
      <c r="Y739" s="473"/>
      <c r="Z739" s="473"/>
      <c r="AA739" s="473"/>
      <c r="AB739" s="473"/>
      <c r="AC739" s="473"/>
      <c r="AD739" s="1017"/>
      <c r="AE739" s="997"/>
      <c r="AF739" s="998"/>
    </row>
    <row r="740" spans="1:32" ht="15" x14ac:dyDescent="0.2">
      <c r="A740" s="232">
        <v>189</v>
      </c>
      <c r="B740" s="476"/>
      <c r="C740" s="497"/>
      <c r="D740" s="497"/>
      <c r="E740" s="498"/>
      <c r="F740" s="915" t="s">
        <v>576</v>
      </c>
      <c r="G740" s="916"/>
      <c r="H740" s="916"/>
      <c r="I740" s="916"/>
      <c r="J740" s="916"/>
      <c r="K740" s="916"/>
      <c r="L740" s="917"/>
      <c r="M740" s="441">
        <f>'2. FTNC CAN'!M740+'3. FTNC USD'!M740+'4. FTNC EUR'!M740+'5. FTNC GBP'!M740+'6. FTNC Autres (inclus)'!M740</f>
        <v>0</v>
      </c>
      <c r="N740" s="479"/>
      <c r="O740" s="480"/>
      <c r="P740" s="480"/>
      <c r="Q740" s="480"/>
      <c r="R740" s="480"/>
      <c r="S740" s="480"/>
      <c r="T740" s="480"/>
      <c r="U740" s="480"/>
      <c r="V740" s="480"/>
      <c r="W740" s="480"/>
      <c r="X740" s="480"/>
      <c r="Y740" s="480"/>
      <c r="Z740" s="480"/>
      <c r="AA740" s="480"/>
      <c r="AB740" s="480"/>
      <c r="AC740" s="480"/>
      <c r="AD740" s="1017"/>
      <c r="AE740" s="997"/>
      <c r="AF740" s="998"/>
    </row>
    <row r="741" spans="1:32" ht="7.5" hidden="1" customHeight="1" x14ac:dyDescent="0.2">
      <c r="A741" s="232"/>
      <c r="B741" s="981"/>
      <c r="C741" s="982"/>
      <c r="D741" s="982"/>
      <c r="E741" s="982"/>
      <c r="F741" s="982"/>
      <c r="G741" s="982"/>
      <c r="H741" s="982"/>
      <c r="I741" s="982"/>
      <c r="J741" s="982"/>
      <c r="K741" s="982"/>
      <c r="L741" s="982"/>
      <c r="M741" s="982"/>
      <c r="N741" s="982"/>
      <c r="O741" s="982"/>
      <c r="P741" s="982"/>
      <c r="Q741" s="982"/>
      <c r="R741" s="982"/>
      <c r="S741" s="982"/>
      <c r="T741" s="982"/>
      <c r="U741" s="982"/>
      <c r="V741" s="982"/>
      <c r="W741" s="982"/>
      <c r="X741" s="982"/>
      <c r="Y741" s="982"/>
      <c r="Z741" s="982"/>
      <c r="AA741" s="982"/>
      <c r="AB741" s="982"/>
      <c r="AC741" s="982"/>
      <c r="AD741" s="982"/>
      <c r="AE741" s="982"/>
      <c r="AF741" s="983"/>
    </row>
    <row r="742" spans="1:32" ht="22.5" customHeight="1" x14ac:dyDescent="0.2">
      <c r="A742" s="232">
        <v>323</v>
      </c>
      <c r="B742" s="972" t="s">
        <v>159</v>
      </c>
      <c r="C742" s="973"/>
      <c r="D742" s="973"/>
      <c r="E742" s="973"/>
      <c r="F742" s="973"/>
      <c r="G742" s="973"/>
      <c r="H742" s="973"/>
      <c r="I742" s="973"/>
      <c r="J742" s="973"/>
      <c r="K742" s="973"/>
      <c r="L742" s="973"/>
      <c r="M742" s="461">
        <f>SUBTOTAL(9,M507:M741)</f>
        <v>0</v>
      </c>
      <c r="N742" s="410">
        <f t="shared" ref="N742:AC742" si="1161">SUBTOTAL(9,N509:N740)</f>
        <v>0</v>
      </c>
      <c r="O742" s="414">
        <f t="shared" si="1161"/>
        <v>0</v>
      </c>
      <c r="P742" s="413">
        <f t="shared" si="1161"/>
        <v>0</v>
      </c>
      <c r="Q742" s="415">
        <f t="shared" si="1161"/>
        <v>0</v>
      </c>
      <c r="R742" s="414">
        <f t="shared" si="1161"/>
        <v>0</v>
      </c>
      <c r="S742" s="414">
        <f t="shared" si="1161"/>
        <v>0</v>
      </c>
      <c r="T742" s="414">
        <f t="shared" si="1161"/>
        <v>0</v>
      </c>
      <c r="U742" s="414">
        <f t="shared" si="1161"/>
        <v>0</v>
      </c>
      <c r="V742" s="414">
        <f t="shared" si="1161"/>
        <v>0</v>
      </c>
      <c r="W742" s="414">
        <f t="shared" si="1161"/>
        <v>0</v>
      </c>
      <c r="X742" s="414">
        <f t="shared" si="1161"/>
        <v>0</v>
      </c>
      <c r="Y742" s="414">
        <f t="shared" si="1161"/>
        <v>0</v>
      </c>
      <c r="Z742" s="414">
        <f t="shared" si="1161"/>
        <v>0</v>
      </c>
      <c r="AA742" s="414">
        <f t="shared" si="1161"/>
        <v>0</v>
      </c>
      <c r="AB742" s="424">
        <f t="shared" si="1161"/>
        <v>0</v>
      </c>
      <c r="AC742" s="407">
        <f t="shared" si="1161"/>
        <v>0</v>
      </c>
      <c r="AD742" s="1039"/>
      <c r="AE742" s="1040"/>
      <c r="AF742" s="1041"/>
    </row>
    <row r="743" spans="1:32" ht="7.5" customHeight="1" x14ac:dyDescent="0.2">
      <c r="A743" s="233"/>
      <c r="B743" s="836"/>
      <c r="C743" s="836"/>
      <c r="D743" s="836"/>
      <c r="E743" s="836"/>
      <c r="F743" s="836"/>
      <c r="G743" s="836"/>
      <c r="H743" s="836"/>
      <c r="I743" s="836"/>
      <c r="J743" s="836"/>
      <c r="K743" s="836"/>
      <c r="L743" s="836"/>
      <c r="M743" s="836"/>
      <c r="N743" s="836"/>
      <c r="O743" s="836"/>
      <c r="P743" s="836"/>
      <c r="Q743" s="836"/>
      <c r="R743" s="836"/>
      <c r="S743" s="836"/>
      <c r="T743" s="836"/>
      <c r="U743" s="836"/>
      <c r="V743" s="836"/>
      <c r="W743" s="836"/>
      <c r="X743" s="836"/>
      <c r="Y743" s="836"/>
      <c r="Z743" s="836"/>
      <c r="AA743" s="836"/>
      <c r="AB743" s="836"/>
      <c r="AC743" s="836"/>
      <c r="AD743" s="836"/>
      <c r="AE743" s="836"/>
      <c r="AF743" s="836"/>
    </row>
    <row r="744" spans="1:32" ht="22.5" customHeight="1" outlineLevel="1" x14ac:dyDescent="0.2">
      <c r="A744" s="232">
        <v>325</v>
      </c>
      <c r="B744" s="946" t="s">
        <v>160</v>
      </c>
      <c r="C744" s="947"/>
      <c r="D744" s="947"/>
      <c r="E744" s="947"/>
      <c r="F744" s="947"/>
      <c r="G744" s="947"/>
      <c r="H744" s="947"/>
      <c r="I744" s="947"/>
      <c r="J744" s="947"/>
      <c r="K744" s="947"/>
      <c r="L744" s="947"/>
      <c r="M744" s="947"/>
      <c r="N744" s="947"/>
      <c r="O744" s="947"/>
      <c r="P744" s="947"/>
      <c r="Q744" s="947"/>
      <c r="R744" s="947"/>
      <c r="S744" s="947"/>
      <c r="T744" s="947"/>
      <c r="U744" s="947"/>
      <c r="V744" s="947"/>
      <c r="W744" s="947"/>
      <c r="X744" s="947"/>
      <c r="Y744" s="947"/>
      <c r="Z744" s="947"/>
      <c r="AA744" s="947"/>
      <c r="AB744" s="947"/>
      <c r="AC744" s="947"/>
      <c r="AD744" s="947"/>
      <c r="AE744" s="947"/>
      <c r="AF744" s="948"/>
    </row>
    <row r="745" spans="1:32" ht="15" x14ac:dyDescent="0.2">
      <c r="A745" s="232">
        <v>188</v>
      </c>
      <c r="B745" s="507"/>
      <c r="C745" s="508"/>
      <c r="D745" s="508"/>
      <c r="E745" s="508"/>
      <c r="F745" s="1092" t="s">
        <v>161</v>
      </c>
      <c r="G745" s="1093"/>
      <c r="H745" s="1093"/>
      <c r="I745" s="1093"/>
      <c r="J745" s="1093"/>
      <c r="K745" s="1093"/>
      <c r="L745" s="1094"/>
      <c r="M745" s="441">
        <f>'2. FTNC CAN'!M745+'3. FTNC USD'!M745+'4. FTNC EUR'!M745+'5. FTNC GBP'!M745+'6. FTNC Autres (inclus)'!M745</f>
        <v>0</v>
      </c>
      <c r="N745" s="788"/>
      <c r="O745" s="789"/>
      <c r="P745" s="789"/>
      <c r="Q745" s="789"/>
      <c r="R745" s="789"/>
      <c r="S745" s="789"/>
      <c r="T745" s="789"/>
      <c r="U745" s="789"/>
      <c r="V745" s="789"/>
      <c r="W745" s="789"/>
      <c r="X745" s="789"/>
      <c r="Y745" s="789"/>
      <c r="Z745" s="789"/>
      <c r="AA745" s="789"/>
      <c r="AB745" s="789"/>
      <c r="AC745" s="790"/>
      <c r="AD745" s="1039"/>
      <c r="AE745" s="1040"/>
      <c r="AF745" s="1041"/>
    </row>
    <row r="746" spans="1:32" ht="7.5" hidden="1" customHeight="1" x14ac:dyDescent="0.2">
      <c r="A746" s="232"/>
      <c r="B746" s="1114"/>
      <c r="C746" s="1115"/>
      <c r="D746" s="982"/>
      <c r="E746" s="982"/>
      <c r="F746" s="982"/>
      <c r="G746" s="982"/>
      <c r="H746" s="982"/>
      <c r="I746" s="982"/>
      <c r="J746" s="982"/>
      <c r="K746" s="982"/>
      <c r="L746" s="982"/>
      <c r="M746" s="982"/>
      <c r="N746" s="1115"/>
      <c r="O746" s="1115"/>
      <c r="P746" s="1115"/>
      <c r="Q746" s="1115"/>
      <c r="R746" s="1115"/>
      <c r="S746" s="1115"/>
      <c r="T746" s="1115"/>
      <c r="U746" s="1115"/>
      <c r="V746" s="1115"/>
      <c r="W746" s="1115"/>
      <c r="X746" s="1115"/>
      <c r="Y746" s="1115"/>
      <c r="Z746" s="1115"/>
      <c r="AA746" s="1115"/>
      <c r="AB746" s="1115"/>
      <c r="AC746" s="1115"/>
      <c r="AD746" s="982"/>
      <c r="AE746" s="982"/>
      <c r="AF746" s="983"/>
    </row>
    <row r="747" spans="1:32" ht="15" x14ac:dyDescent="0.2">
      <c r="A747" s="232">
        <v>187</v>
      </c>
      <c r="B747" s="259"/>
      <c r="C747" s="253"/>
      <c r="D747" s="850" t="s">
        <v>163</v>
      </c>
      <c r="E747" s="851"/>
      <c r="F747" s="851"/>
      <c r="G747" s="851"/>
      <c r="H747" s="851"/>
      <c r="I747" s="851"/>
      <c r="J747" s="851"/>
      <c r="K747" s="851"/>
      <c r="L747" s="851"/>
      <c r="M747" s="407">
        <f>SUBTOTAL(9,M748:M754)</f>
        <v>0</v>
      </c>
      <c r="N747" s="791"/>
      <c r="O747" s="258"/>
      <c r="P747" s="258"/>
      <c r="Q747" s="258"/>
      <c r="R747" s="258"/>
      <c r="S747" s="258"/>
      <c r="T747" s="258"/>
      <c r="U747" s="258"/>
      <c r="V747" s="258"/>
      <c r="W747" s="258"/>
      <c r="X747" s="258"/>
      <c r="Y747" s="258"/>
      <c r="Z747" s="258"/>
      <c r="AA747" s="258"/>
      <c r="AB747" s="258"/>
      <c r="AC747" s="792"/>
      <c r="AD747" s="1134"/>
      <c r="AE747" s="1135"/>
      <c r="AF747" s="1136"/>
    </row>
    <row r="748" spans="1:32" ht="15" x14ac:dyDescent="0.2">
      <c r="A748" s="232">
        <v>188</v>
      </c>
      <c r="B748" s="259"/>
      <c r="C748" s="252"/>
      <c r="D748" s="252"/>
      <c r="E748" s="252"/>
      <c r="F748" s="871" t="s">
        <v>162</v>
      </c>
      <c r="G748" s="872"/>
      <c r="H748" s="872"/>
      <c r="I748" s="872"/>
      <c r="J748" s="872"/>
      <c r="K748" s="872"/>
      <c r="L748" s="873"/>
      <c r="M748" s="441">
        <f>'2. FTNC CAN'!M748+'3. FTNC USD'!M748+'4. FTNC EUR'!M748+'5. FTNC GBP'!M748+'6. FTNC Autres (inclus)'!M748</f>
        <v>0</v>
      </c>
      <c r="N748" s="255"/>
      <c r="O748" s="256"/>
      <c r="P748" s="256"/>
      <c r="Q748" s="256"/>
      <c r="R748" s="256"/>
      <c r="S748" s="256"/>
      <c r="T748" s="256"/>
      <c r="U748" s="256"/>
      <c r="V748" s="256"/>
      <c r="W748" s="256"/>
      <c r="X748" s="256"/>
      <c r="Y748" s="256"/>
      <c r="Z748" s="256"/>
      <c r="AA748" s="256"/>
      <c r="AB748" s="256"/>
      <c r="AC748" s="256"/>
      <c r="AD748" s="1134"/>
      <c r="AE748" s="1135"/>
      <c r="AF748" s="1136"/>
    </row>
    <row r="749" spans="1:32" ht="27.75" customHeight="1" x14ac:dyDescent="0.2">
      <c r="A749" s="232">
        <v>189</v>
      </c>
      <c r="B749" s="259"/>
      <c r="C749" s="252"/>
      <c r="D749" s="252"/>
      <c r="E749" s="252"/>
      <c r="F749" s="1042" t="s">
        <v>447</v>
      </c>
      <c r="G749" s="1043"/>
      <c r="H749" s="1043"/>
      <c r="I749" s="1043"/>
      <c r="J749" s="1043"/>
      <c r="K749" s="1043"/>
      <c r="L749" s="1044"/>
      <c r="M749" s="441">
        <f>'2. FTNC CAN'!M749+'3. FTNC USD'!M749+'4. FTNC EUR'!M749+'5. FTNC GBP'!M749+'6. FTNC Autres (inclus)'!M749</f>
        <v>0</v>
      </c>
      <c r="N749" s="255"/>
      <c r="O749" s="256"/>
      <c r="P749" s="256"/>
      <c r="Q749" s="256"/>
      <c r="R749" s="256"/>
      <c r="S749" s="256"/>
      <c r="T749" s="256"/>
      <c r="U749" s="256"/>
      <c r="V749" s="256"/>
      <c r="W749" s="256"/>
      <c r="X749" s="256"/>
      <c r="Y749" s="256"/>
      <c r="Z749" s="256"/>
      <c r="AA749" s="256"/>
      <c r="AB749" s="256"/>
      <c r="AC749" s="256"/>
      <c r="AD749" s="1134"/>
      <c r="AE749" s="1135"/>
      <c r="AF749" s="1136"/>
    </row>
    <row r="750" spans="1:32" ht="27.75" customHeight="1" x14ac:dyDescent="0.2">
      <c r="A750" s="232">
        <v>189</v>
      </c>
      <c r="B750" s="259"/>
      <c r="C750" s="252"/>
      <c r="D750" s="252"/>
      <c r="E750" s="252"/>
      <c r="F750" s="1042" t="s">
        <v>165</v>
      </c>
      <c r="G750" s="1043"/>
      <c r="H750" s="1043"/>
      <c r="I750" s="1043"/>
      <c r="J750" s="1043"/>
      <c r="K750" s="1043"/>
      <c r="L750" s="1044"/>
      <c r="M750" s="441">
        <f>'2. FTNC CAN'!M750+'3. FTNC USD'!M750+'4. FTNC EUR'!M750+'5. FTNC GBP'!M750+'6. FTNC Autres (inclus)'!M750</f>
        <v>0</v>
      </c>
      <c r="N750" s="255"/>
      <c r="O750" s="256"/>
      <c r="P750" s="256"/>
      <c r="Q750" s="256"/>
      <c r="R750" s="256"/>
      <c r="S750" s="256"/>
      <c r="T750" s="256"/>
      <c r="U750" s="256"/>
      <c r="V750" s="256"/>
      <c r="W750" s="256"/>
      <c r="X750" s="256"/>
      <c r="Y750" s="256"/>
      <c r="Z750" s="256"/>
      <c r="AA750" s="256"/>
      <c r="AB750" s="256"/>
      <c r="AC750" s="256"/>
      <c r="AD750" s="1134"/>
      <c r="AE750" s="1135"/>
      <c r="AF750" s="1136"/>
    </row>
    <row r="751" spans="1:32" ht="27.75" customHeight="1" x14ac:dyDescent="0.2">
      <c r="A751" s="232">
        <v>189</v>
      </c>
      <c r="B751" s="259"/>
      <c r="C751" s="252"/>
      <c r="D751" s="252"/>
      <c r="E751" s="252"/>
      <c r="F751" s="1042" t="s">
        <v>445</v>
      </c>
      <c r="G751" s="1043"/>
      <c r="H751" s="1043"/>
      <c r="I751" s="1043"/>
      <c r="J751" s="1043"/>
      <c r="K751" s="1043"/>
      <c r="L751" s="1044"/>
      <c r="M751" s="441">
        <f>'2. FTNC CAN'!M751+'3. FTNC USD'!M751+'4. FTNC EUR'!M751+'5. FTNC GBP'!M751+'6. FTNC Autres (inclus)'!M751</f>
        <v>0</v>
      </c>
      <c r="N751" s="255"/>
      <c r="O751" s="256"/>
      <c r="P751" s="256"/>
      <c r="Q751" s="256"/>
      <c r="R751" s="256"/>
      <c r="S751" s="256"/>
      <c r="T751" s="256"/>
      <c r="U751" s="256"/>
      <c r="V751" s="256"/>
      <c r="W751" s="256"/>
      <c r="X751" s="256"/>
      <c r="Y751" s="256"/>
      <c r="Z751" s="256"/>
      <c r="AA751" s="256"/>
      <c r="AB751" s="256"/>
      <c r="AC751" s="256"/>
      <c r="AD751" s="1134"/>
      <c r="AE751" s="1135"/>
      <c r="AF751" s="1136"/>
    </row>
    <row r="752" spans="1:32" ht="45" customHeight="1" x14ac:dyDescent="0.2">
      <c r="A752" s="232">
        <v>189</v>
      </c>
      <c r="B752" s="259"/>
      <c r="C752" s="252"/>
      <c r="D752" s="252"/>
      <c r="E752" s="252"/>
      <c r="F752" s="1042" t="s">
        <v>167</v>
      </c>
      <c r="G752" s="1043"/>
      <c r="H752" s="1043"/>
      <c r="I752" s="1043"/>
      <c r="J752" s="1043"/>
      <c r="K752" s="1043"/>
      <c r="L752" s="1044"/>
      <c r="M752" s="441">
        <f>'2. FTNC CAN'!M752+'3. FTNC USD'!M752+'4. FTNC EUR'!M752+'5. FTNC GBP'!M752+'6. FTNC Autres (inclus)'!M752</f>
        <v>0</v>
      </c>
      <c r="N752" s="255"/>
      <c r="O752" s="256"/>
      <c r="P752" s="256"/>
      <c r="Q752" s="256"/>
      <c r="R752" s="256"/>
      <c r="S752" s="256"/>
      <c r="T752" s="256"/>
      <c r="U752" s="256"/>
      <c r="V752" s="256"/>
      <c r="W752" s="256"/>
      <c r="X752" s="256"/>
      <c r="Y752" s="256"/>
      <c r="Z752" s="256"/>
      <c r="AA752" s="256"/>
      <c r="AB752" s="256"/>
      <c r="AC752" s="256"/>
      <c r="AD752" s="1134"/>
      <c r="AE752" s="1135"/>
      <c r="AF752" s="1136"/>
    </row>
    <row r="753" spans="1:32" ht="27.75" customHeight="1" x14ac:dyDescent="0.2">
      <c r="A753" s="232">
        <v>189</v>
      </c>
      <c r="B753" s="259"/>
      <c r="C753" s="252"/>
      <c r="D753" s="252"/>
      <c r="E753" s="252"/>
      <c r="F753" s="1042" t="s">
        <v>451</v>
      </c>
      <c r="G753" s="1043"/>
      <c r="H753" s="1043"/>
      <c r="I753" s="1043"/>
      <c r="J753" s="1043"/>
      <c r="K753" s="1043"/>
      <c r="L753" s="1044"/>
      <c r="M753" s="441">
        <f>'2. FTNC CAN'!M753+'3. FTNC USD'!M753+'4. FTNC EUR'!M753+'5. FTNC GBP'!M753+'6. FTNC Autres (inclus)'!M753</f>
        <v>0</v>
      </c>
      <c r="N753" s="255"/>
      <c r="O753" s="256"/>
      <c r="P753" s="256"/>
      <c r="Q753" s="256"/>
      <c r="R753" s="256"/>
      <c r="S753" s="256"/>
      <c r="T753" s="256"/>
      <c r="U753" s="256"/>
      <c r="V753" s="256"/>
      <c r="W753" s="256"/>
      <c r="X753" s="256"/>
      <c r="Y753" s="256"/>
      <c r="Z753" s="256"/>
      <c r="AA753" s="256"/>
      <c r="AB753" s="256"/>
      <c r="AC753" s="256"/>
      <c r="AD753" s="1134"/>
      <c r="AE753" s="1135"/>
      <c r="AF753" s="1136"/>
    </row>
    <row r="754" spans="1:32" ht="15" x14ac:dyDescent="0.2">
      <c r="A754" s="232">
        <v>189</v>
      </c>
      <c r="B754" s="259"/>
      <c r="C754" s="252"/>
      <c r="D754" s="252"/>
      <c r="E754" s="252"/>
      <c r="F754" s="874" t="s">
        <v>168</v>
      </c>
      <c r="G754" s="875"/>
      <c r="H754" s="875"/>
      <c r="I754" s="875"/>
      <c r="J754" s="875"/>
      <c r="K754" s="875"/>
      <c r="L754" s="876"/>
      <c r="M754" s="441">
        <f>'2. FTNC CAN'!M754+'3. FTNC USD'!M754+'4. FTNC EUR'!M754+'5. FTNC GBP'!M754+'6. FTNC Autres (inclus)'!M754</f>
        <v>0</v>
      </c>
      <c r="N754" s="255"/>
      <c r="O754" s="256"/>
      <c r="P754" s="256"/>
      <c r="Q754" s="256"/>
      <c r="R754" s="256"/>
      <c r="S754" s="256"/>
      <c r="T754" s="256"/>
      <c r="U754" s="256"/>
      <c r="V754" s="256"/>
      <c r="W754" s="256"/>
      <c r="X754" s="256"/>
      <c r="Y754" s="256"/>
      <c r="Z754" s="256"/>
      <c r="AA754" s="256"/>
      <c r="AB754" s="256"/>
      <c r="AC754" s="256"/>
      <c r="AD754" s="1134"/>
      <c r="AE754" s="1135"/>
      <c r="AF754" s="1136"/>
    </row>
    <row r="755" spans="1:32" ht="15" x14ac:dyDescent="0.2">
      <c r="A755" s="232">
        <v>187</v>
      </c>
      <c r="B755" s="259"/>
      <c r="C755" s="252"/>
      <c r="D755" s="850" t="s">
        <v>169</v>
      </c>
      <c r="E755" s="851"/>
      <c r="F755" s="851"/>
      <c r="G755" s="851"/>
      <c r="H755" s="851"/>
      <c r="I755" s="851"/>
      <c r="J755" s="851"/>
      <c r="K755" s="851"/>
      <c r="L755" s="851"/>
      <c r="M755" s="407">
        <f>SUBTOTAL(9,M756:M762)</f>
        <v>0</v>
      </c>
      <c r="N755" s="257"/>
      <c r="O755" s="258"/>
      <c r="P755" s="258"/>
      <c r="Q755" s="258"/>
      <c r="R755" s="258"/>
      <c r="S755" s="258"/>
      <c r="T755" s="258"/>
      <c r="U755" s="258"/>
      <c r="V755" s="258"/>
      <c r="W755" s="258"/>
      <c r="X755" s="258"/>
      <c r="Y755" s="258"/>
      <c r="Z755" s="258"/>
      <c r="AA755" s="258"/>
      <c r="AB755" s="258"/>
      <c r="AC755" s="258"/>
      <c r="AD755" s="1134"/>
      <c r="AE755" s="1135"/>
      <c r="AF755" s="1136"/>
    </row>
    <row r="756" spans="1:32" ht="15" x14ac:dyDescent="0.2">
      <c r="A756" s="232">
        <v>188</v>
      </c>
      <c r="B756" s="259"/>
      <c r="C756" s="252"/>
      <c r="D756" s="252"/>
      <c r="E756" s="252"/>
      <c r="F756" s="871" t="s">
        <v>170</v>
      </c>
      <c r="G756" s="872"/>
      <c r="H756" s="872"/>
      <c r="I756" s="872"/>
      <c r="J756" s="872"/>
      <c r="K756" s="872"/>
      <c r="L756" s="873"/>
      <c r="M756" s="441">
        <f>'2. FTNC CAN'!M756+'3. FTNC USD'!M756+'4. FTNC EUR'!M756+'5. FTNC GBP'!M756+'6. FTNC Autres (inclus)'!M756</f>
        <v>0</v>
      </c>
      <c r="N756" s="255"/>
      <c r="O756" s="256"/>
      <c r="P756" s="256"/>
      <c r="Q756" s="256"/>
      <c r="R756" s="256"/>
      <c r="S756" s="256"/>
      <c r="T756" s="256"/>
      <c r="U756" s="256"/>
      <c r="V756" s="256"/>
      <c r="W756" s="256"/>
      <c r="X756" s="256"/>
      <c r="Y756" s="256"/>
      <c r="Z756" s="256"/>
      <c r="AA756" s="256"/>
      <c r="AB756" s="256"/>
      <c r="AC756" s="256"/>
      <c r="AD756" s="1134"/>
      <c r="AE756" s="1135"/>
      <c r="AF756" s="1136"/>
    </row>
    <row r="757" spans="1:32" ht="27.75" customHeight="1" x14ac:dyDescent="0.2">
      <c r="A757" s="232">
        <v>189</v>
      </c>
      <c r="B757" s="259"/>
      <c r="C757" s="252"/>
      <c r="D757" s="252"/>
      <c r="E757" s="252"/>
      <c r="F757" s="1042" t="s">
        <v>448</v>
      </c>
      <c r="G757" s="1043"/>
      <c r="H757" s="1043"/>
      <c r="I757" s="1043"/>
      <c r="J757" s="1043"/>
      <c r="K757" s="1043"/>
      <c r="L757" s="1044"/>
      <c r="M757" s="441">
        <f>'2. FTNC CAN'!M757+'3. FTNC USD'!M757+'4. FTNC EUR'!M757+'5. FTNC GBP'!M757+'6. FTNC Autres (inclus)'!M757</f>
        <v>0</v>
      </c>
      <c r="N757" s="255"/>
      <c r="O757" s="256"/>
      <c r="P757" s="256"/>
      <c r="Q757" s="256"/>
      <c r="R757" s="256"/>
      <c r="S757" s="256"/>
      <c r="T757" s="256"/>
      <c r="U757" s="256"/>
      <c r="V757" s="256"/>
      <c r="W757" s="256"/>
      <c r="X757" s="256"/>
      <c r="Y757" s="256"/>
      <c r="Z757" s="256"/>
      <c r="AA757" s="256"/>
      <c r="AB757" s="256"/>
      <c r="AC757" s="256"/>
      <c r="AD757" s="1134"/>
      <c r="AE757" s="1135"/>
      <c r="AF757" s="1136"/>
    </row>
    <row r="758" spans="1:32" ht="27.75" customHeight="1" x14ac:dyDescent="0.2">
      <c r="A758" s="232">
        <v>189</v>
      </c>
      <c r="B758" s="259"/>
      <c r="C758" s="252"/>
      <c r="D758" s="252"/>
      <c r="E758" s="252"/>
      <c r="F758" s="1042" t="s">
        <v>452</v>
      </c>
      <c r="G758" s="1043"/>
      <c r="H758" s="1043"/>
      <c r="I758" s="1043"/>
      <c r="J758" s="1043"/>
      <c r="K758" s="1043"/>
      <c r="L758" s="1044"/>
      <c r="M758" s="441">
        <f>'2. FTNC CAN'!M758+'3. FTNC USD'!M758+'4. FTNC EUR'!M758+'5. FTNC GBP'!M758+'6. FTNC Autres (inclus)'!M758</f>
        <v>0</v>
      </c>
      <c r="N758" s="255"/>
      <c r="O758" s="256"/>
      <c r="P758" s="256"/>
      <c r="Q758" s="256"/>
      <c r="R758" s="256"/>
      <c r="S758" s="256"/>
      <c r="T758" s="256"/>
      <c r="U758" s="256"/>
      <c r="V758" s="256"/>
      <c r="W758" s="256"/>
      <c r="X758" s="256"/>
      <c r="Y758" s="256"/>
      <c r="Z758" s="256"/>
      <c r="AA758" s="256"/>
      <c r="AB758" s="256"/>
      <c r="AC758" s="256"/>
      <c r="AD758" s="1134"/>
      <c r="AE758" s="1135"/>
      <c r="AF758" s="1136"/>
    </row>
    <row r="759" spans="1:32" ht="27.75" customHeight="1" x14ac:dyDescent="0.2">
      <c r="A759" s="232">
        <v>189</v>
      </c>
      <c r="B759" s="259"/>
      <c r="C759" s="252"/>
      <c r="D759" s="252"/>
      <c r="E759" s="252"/>
      <c r="F759" s="1042" t="s">
        <v>171</v>
      </c>
      <c r="G759" s="1043"/>
      <c r="H759" s="1043"/>
      <c r="I759" s="1043"/>
      <c r="J759" s="1043"/>
      <c r="K759" s="1043"/>
      <c r="L759" s="1044"/>
      <c r="M759" s="441">
        <f>'2. FTNC CAN'!M759+'3. FTNC USD'!M759+'4. FTNC EUR'!M759+'5. FTNC GBP'!M759+'6. FTNC Autres (inclus)'!M759</f>
        <v>0</v>
      </c>
      <c r="N759" s="255"/>
      <c r="O759" s="256"/>
      <c r="P759" s="256"/>
      <c r="Q759" s="256"/>
      <c r="R759" s="256"/>
      <c r="S759" s="256"/>
      <c r="T759" s="256"/>
      <c r="U759" s="256"/>
      <c r="V759" s="256"/>
      <c r="W759" s="256"/>
      <c r="X759" s="256"/>
      <c r="Y759" s="256"/>
      <c r="Z759" s="256"/>
      <c r="AA759" s="256"/>
      <c r="AB759" s="256"/>
      <c r="AC759" s="256"/>
      <c r="AD759" s="1134"/>
      <c r="AE759" s="1135"/>
      <c r="AF759" s="1136"/>
    </row>
    <row r="760" spans="1:32" ht="45" customHeight="1" x14ac:dyDescent="0.2">
      <c r="A760" s="232">
        <v>189</v>
      </c>
      <c r="B760" s="259"/>
      <c r="C760" s="252"/>
      <c r="D760" s="252"/>
      <c r="E760" s="252"/>
      <c r="F760" s="1042" t="s">
        <v>172</v>
      </c>
      <c r="G760" s="1043"/>
      <c r="H760" s="1043"/>
      <c r="I760" s="1043"/>
      <c r="J760" s="1043"/>
      <c r="K760" s="1043"/>
      <c r="L760" s="1044"/>
      <c r="M760" s="441">
        <f>'2. FTNC CAN'!M760+'3. FTNC USD'!M760+'4. FTNC EUR'!M760+'5. FTNC GBP'!M760+'6. FTNC Autres (inclus)'!M760</f>
        <v>0</v>
      </c>
      <c r="N760" s="255"/>
      <c r="O760" s="256"/>
      <c r="P760" s="256"/>
      <c r="Q760" s="256"/>
      <c r="R760" s="256"/>
      <c r="S760" s="256"/>
      <c r="T760" s="256"/>
      <c r="U760" s="256"/>
      <c r="V760" s="256"/>
      <c r="W760" s="256"/>
      <c r="X760" s="256"/>
      <c r="Y760" s="256"/>
      <c r="Z760" s="256"/>
      <c r="AA760" s="256"/>
      <c r="AB760" s="256"/>
      <c r="AC760" s="256"/>
      <c r="AD760" s="1134"/>
      <c r="AE760" s="1135"/>
      <c r="AF760" s="1136"/>
    </row>
    <row r="761" spans="1:32" ht="27.75" customHeight="1" x14ac:dyDescent="0.2">
      <c r="A761" s="232">
        <v>189</v>
      </c>
      <c r="B761" s="259"/>
      <c r="C761" s="252"/>
      <c r="D761" s="252"/>
      <c r="E761" s="252"/>
      <c r="F761" s="1042" t="s">
        <v>449</v>
      </c>
      <c r="G761" s="1043"/>
      <c r="H761" s="1043"/>
      <c r="I761" s="1043"/>
      <c r="J761" s="1043"/>
      <c r="K761" s="1043"/>
      <c r="L761" s="1044"/>
      <c r="M761" s="441">
        <f>'2. FTNC CAN'!M761+'3. FTNC USD'!M761+'4. FTNC EUR'!M761+'5. FTNC GBP'!M761+'6. FTNC Autres (inclus)'!M761</f>
        <v>0</v>
      </c>
      <c r="N761" s="255"/>
      <c r="O761" s="256"/>
      <c r="P761" s="256"/>
      <c r="Q761" s="256"/>
      <c r="R761" s="256"/>
      <c r="S761" s="256"/>
      <c r="T761" s="256"/>
      <c r="U761" s="256"/>
      <c r="V761" s="256"/>
      <c r="W761" s="256"/>
      <c r="X761" s="256"/>
      <c r="Y761" s="256"/>
      <c r="Z761" s="256"/>
      <c r="AA761" s="256"/>
      <c r="AB761" s="256"/>
      <c r="AC761" s="256"/>
      <c r="AD761" s="1134"/>
      <c r="AE761" s="1135"/>
      <c r="AF761" s="1136"/>
    </row>
    <row r="762" spans="1:32" ht="15" x14ac:dyDescent="0.2">
      <c r="A762" s="232">
        <v>189</v>
      </c>
      <c r="B762" s="259"/>
      <c r="C762" s="252"/>
      <c r="D762" s="252"/>
      <c r="E762" s="252"/>
      <c r="F762" s="874" t="s">
        <v>173</v>
      </c>
      <c r="G762" s="875"/>
      <c r="H762" s="875"/>
      <c r="I762" s="875"/>
      <c r="J762" s="875"/>
      <c r="K762" s="875"/>
      <c r="L762" s="876"/>
      <c r="M762" s="441">
        <f>'2. FTNC CAN'!M762+'3. FTNC USD'!M762+'4. FTNC EUR'!M762+'5. FTNC GBP'!M762+'6. FTNC Autres (inclus)'!M762</f>
        <v>0</v>
      </c>
      <c r="N762" s="255"/>
      <c r="O762" s="256"/>
      <c r="P762" s="256"/>
      <c r="Q762" s="256"/>
      <c r="R762" s="256"/>
      <c r="S762" s="256"/>
      <c r="T762" s="256"/>
      <c r="U762" s="256"/>
      <c r="V762" s="256"/>
      <c r="W762" s="256"/>
      <c r="X762" s="256"/>
      <c r="Y762" s="256"/>
      <c r="Z762" s="256"/>
      <c r="AA762" s="256"/>
      <c r="AB762" s="256"/>
      <c r="AC762" s="256"/>
      <c r="AD762" s="1134"/>
      <c r="AE762" s="1135"/>
      <c r="AF762" s="1136"/>
    </row>
    <row r="763" spans="1:32" ht="15" x14ac:dyDescent="0.2">
      <c r="A763" s="232">
        <v>187</v>
      </c>
      <c r="B763" s="259"/>
      <c r="C763" s="252"/>
      <c r="D763" s="850" t="s">
        <v>174</v>
      </c>
      <c r="E763" s="851"/>
      <c r="F763" s="851"/>
      <c r="G763" s="851"/>
      <c r="H763" s="851"/>
      <c r="I763" s="851"/>
      <c r="J763" s="851"/>
      <c r="K763" s="851"/>
      <c r="L763" s="851"/>
      <c r="M763" s="407">
        <f>SUBTOTAL(9,M764:M770)</f>
        <v>0</v>
      </c>
      <c r="N763" s="257"/>
      <c r="O763" s="258"/>
      <c r="P763" s="258"/>
      <c r="Q763" s="258"/>
      <c r="R763" s="258"/>
      <c r="S763" s="258"/>
      <c r="T763" s="258"/>
      <c r="U763" s="258"/>
      <c r="V763" s="258"/>
      <c r="W763" s="258"/>
      <c r="X763" s="258"/>
      <c r="Y763" s="258"/>
      <c r="Z763" s="258"/>
      <c r="AA763" s="258"/>
      <c r="AB763" s="258"/>
      <c r="AC763" s="258"/>
      <c r="AD763" s="1134"/>
      <c r="AE763" s="1135"/>
      <c r="AF763" s="1136"/>
    </row>
    <row r="764" spans="1:32" ht="15" x14ac:dyDescent="0.2">
      <c r="A764" s="232">
        <v>188</v>
      </c>
      <c r="B764" s="259"/>
      <c r="C764" s="252"/>
      <c r="D764" s="252"/>
      <c r="E764" s="252"/>
      <c r="F764" s="871" t="s">
        <v>175</v>
      </c>
      <c r="G764" s="872"/>
      <c r="H764" s="872"/>
      <c r="I764" s="872"/>
      <c r="J764" s="872"/>
      <c r="K764" s="872"/>
      <c r="L764" s="873"/>
      <c r="M764" s="441">
        <f>'2. FTNC CAN'!M764+'3. FTNC USD'!M764+'4. FTNC EUR'!M764+'5. FTNC GBP'!M764+'6. FTNC Autres (inclus)'!M764</f>
        <v>0</v>
      </c>
      <c r="N764" s="255"/>
      <c r="O764" s="256"/>
      <c r="P764" s="256"/>
      <c r="Q764" s="256"/>
      <c r="R764" s="256"/>
      <c r="S764" s="256"/>
      <c r="T764" s="256"/>
      <c r="U764" s="256"/>
      <c r="V764" s="256"/>
      <c r="W764" s="256"/>
      <c r="X764" s="256"/>
      <c r="Y764" s="256"/>
      <c r="Z764" s="256"/>
      <c r="AA764" s="256"/>
      <c r="AB764" s="256"/>
      <c r="AC764" s="256"/>
      <c r="AD764" s="1134"/>
      <c r="AE764" s="1135"/>
      <c r="AF764" s="1136"/>
    </row>
    <row r="765" spans="1:32" ht="27.75" customHeight="1" x14ac:dyDescent="0.2">
      <c r="A765" s="232">
        <v>189</v>
      </c>
      <c r="B765" s="259"/>
      <c r="C765" s="252"/>
      <c r="D765" s="252"/>
      <c r="E765" s="252"/>
      <c r="F765" s="1042" t="s">
        <v>446</v>
      </c>
      <c r="G765" s="1043"/>
      <c r="H765" s="1043"/>
      <c r="I765" s="1043"/>
      <c r="J765" s="1043"/>
      <c r="K765" s="1043"/>
      <c r="L765" s="1044"/>
      <c r="M765" s="441">
        <f>'2. FTNC CAN'!M765+'3. FTNC USD'!M765+'4. FTNC EUR'!M765+'5. FTNC GBP'!M765+'6. FTNC Autres (inclus)'!M765</f>
        <v>0</v>
      </c>
      <c r="N765" s="255"/>
      <c r="O765" s="256"/>
      <c r="P765" s="256"/>
      <c r="Q765" s="256"/>
      <c r="R765" s="256"/>
      <c r="S765" s="256"/>
      <c r="T765" s="256"/>
      <c r="U765" s="256"/>
      <c r="V765" s="256"/>
      <c r="W765" s="256"/>
      <c r="X765" s="256"/>
      <c r="Y765" s="256"/>
      <c r="Z765" s="256"/>
      <c r="AA765" s="256"/>
      <c r="AB765" s="256"/>
      <c r="AC765" s="256"/>
      <c r="AD765" s="1134"/>
      <c r="AE765" s="1135"/>
      <c r="AF765" s="1136"/>
    </row>
    <row r="766" spans="1:32" ht="27.75" customHeight="1" x14ac:dyDescent="0.2">
      <c r="A766" s="232">
        <v>189</v>
      </c>
      <c r="B766" s="259"/>
      <c r="C766" s="252"/>
      <c r="D766" s="252"/>
      <c r="E766" s="252"/>
      <c r="F766" s="1042" t="s">
        <v>453</v>
      </c>
      <c r="G766" s="1043"/>
      <c r="H766" s="1043"/>
      <c r="I766" s="1043"/>
      <c r="J766" s="1043"/>
      <c r="K766" s="1043"/>
      <c r="L766" s="1044"/>
      <c r="M766" s="441">
        <f>'2. FTNC CAN'!M766+'3. FTNC USD'!M766+'4. FTNC EUR'!M766+'5. FTNC GBP'!M766+'6. FTNC Autres (inclus)'!M766</f>
        <v>0</v>
      </c>
      <c r="N766" s="255"/>
      <c r="O766" s="256"/>
      <c r="P766" s="256"/>
      <c r="Q766" s="256"/>
      <c r="R766" s="256"/>
      <c r="S766" s="256"/>
      <c r="T766" s="256"/>
      <c r="U766" s="256"/>
      <c r="V766" s="256"/>
      <c r="W766" s="256"/>
      <c r="X766" s="256"/>
      <c r="Y766" s="256"/>
      <c r="Z766" s="256"/>
      <c r="AA766" s="256"/>
      <c r="AB766" s="256"/>
      <c r="AC766" s="256"/>
      <c r="AD766" s="1134"/>
      <c r="AE766" s="1135"/>
      <c r="AF766" s="1136"/>
    </row>
    <row r="767" spans="1:32" ht="27.75" customHeight="1" x14ac:dyDescent="0.2">
      <c r="A767" s="232">
        <v>189</v>
      </c>
      <c r="B767" s="259"/>
      <c r="C767" s="252"/>
      <c r="D767" s="252"/>
      <c r="E767" s="252"/>
      <c r="F767" s="1042" t="s">
        <v>177</v>
      </c>
      <c r="G767" s="1043"/>
      <c r="H767" s="1043"/>
      <c r="I767" s="1043"/>
      <c r="J767" s="1043"/>
      <c r="K767" s="1043"/>
      <c r="L767" s="1044"/>
      <c r="M767" s="441">
        <f>'2. FTNC CAN'!M767+'3. FTNC USD'!M767+'4. FTNC EUR'!M767+'5. FTNC GBP'!M767+'6. FTNC Autres (inclus)'!M767</f>
        <v>0</v>
      </c>
      <c r="N767" s="255"/>
      <c r="O767" s="256"/>
      <c r="P767" s="256"/>
      <c r="Q767" s="256"/>
      <c r="R767" s="256"/>
      <c r="S767" s="256"/>
      <c r="T767" s="256"/>
      <c r="U767" s="256"/>
      <c r="V767" s="256"/>
      <c r="W767" s="256"/>
      <c r="X767" s="256"/>
      <c r="Y767" s="256"/>
      <c r="Z767" s="256"/>
      <c r="AA767" s="256"/>
      <c r="AB767" s="256"/>
      <c r="AC767" s="256"/>
      <c r="AD767" s="1134"/>
      <c r="AE767" s="1135"/>
      <c r="AF767" s="1136"/>
    </row>
    <row r="768" spans="1:32" ht="45" customHeight="1" x14ac:dyDescent="0.2">
      <c r="A768" s="232">
        <v>189</v>
      </c>
      <c r="B768" s="259"/>
      <c r="C768" s="252"/>
      <c r="D768" s="252"/>
      <c r="E768" s="252"/>
      <c r="F768" s="1042" t="s">
        <v>178</v>
      </c>
      <c r="G768" s="1043"/>
      <c r="H768" s="1043"/>
      <c r="I768" s="1043"/>
      <c r="J768" s="1043"/>
      <c r="K768" s="1043"/>
      <c r="L768" s="1044"/>
      <c r="M768" s="441">
        <f>'2. FTNC CAN'!M768+'3. FTNC USD'!M768+'4. FTNC EUR'!M768+'5. FTNC GBP'!M768+'6. FTNC Autres (inclus)'!M768</f>
        <v>0</v>
      </c>
      <c r="N768" s="255"/>
      <c r="O768" s="256"/>
      <c r="P768" s="256"/>
      <c r="Q768" s="256"/>
      <c r="R768" s="256"/>
      <c r="S768" s="256"/>
      <c r="T768" s="256"/>
      <c r="U768" s="256"/>
      <c r="V768" s="256"/>
      <c r="W768" s="256"/>
      <c r="X768" s="256"/>
      <c r="Y768" s="256"/>
      <c r="Z768" s="256"/>
      <c r="AA768" s="256"/>
      <c r="AB768" s="256"/>
      <c r="AC768" s="256"/>
      <c r="AD768" s="1134"/>
      <c r="AE768" s="1135"/>
      <c r="AF768" s="1136"/>
    </row>
    <row r="769" spans="1:115" ht="27.75" customHeight="1" x14ac:dyDescent="0.2">
      <c r="A769" s="232">
        <v>189</v>
      </c>
      <c r="B769" s="259"/>
      <c r="C769" s="252"/>
      <c r="D769" s="252"/>
      <c r="E769" s="252"/>
      <c r="F769" s="1042" t="s">
        <v>450</v>
      </c>
      <c r="G769" s="1043"/>
      <c r="H769" s="1043"/>
      <c r="I769" s="1043"/>
      <c r="J769" s="1043"/>
      <c r="K769" s="1043"/>
      <c r="L769" s="1044"/>
      <c r="M769" s="441">
        <f>'2. FTNC CAN'!M769+'3. FTNC USD'!M769+'4. FTNC EUR'!M769+'5. FTNC GBP'!M769+'6. FTNC Autres (inclus)'!M769</f>
        <v>0</v>
      </c>
      <c r="N769" s="255"/>
      <c r="O769" s="256"/>
      <c r="P769" s="256"/>
      <c r="Q769" s="256"/>
      <c r="R769" s="256"/>
      <c r="S769" s="256"/>
      <c r="T769" s="256"/>
      <c r="U769" s="256"/>
      <c r="V769" s="256"/>
      <c r="W769" s="256"/>
      <c r="X769" s="256"/>
      <c r="Y769" s="256"/>
      <c r="Z769" s="256"/>
      <c r="AA769" s="256"/>
      <c r="AB769" s="256"/>
      <c r="AC769" s="256"/>
      <c r="AD769" s="1134"/>
      <c r="AE769" s="1135"/>
      <c r="AF769" s="1136"/>
    </row>
    <row r="770" spans="1:115" ht="15" x14ac:dyDescent="0.2">
      <c r="A770" s="232">
        <v>189</v>
      </c>
      <c r="B770" s="511"/>
      <c r="C770" s="512"/>
      <c r="D770" s="512"/>
      <c r="E770" s="513"/>
      <c r="F770" s="1042" t="s">
        <v>179</v>
      </c>
      <c r="G770" s="1043"/>
      <c r="H770" s="1043"/>
      <c r="I770" s="1043"/>
      <c r="J770" s="1043"/>
      <c r="K770" s="1043"/>
      <c r="L770" s="1044"/>
      <c r="M770" s="441">
        <f>'2. FTNC CAN'!M770+'3. FTNC USD'!M770+'4. FTNC EUR'!M770+'5. FTNC GBP'!M770+'6. FTNC Autres (inclus)'!M770</f>
        <v>0</v>
      </c>
      <c r="N770" s="481"/>
      <c r="O770" s="482"/>
      <c r="P770" s="482"/>
      <c r="Q770" s="482"/>
      <c r="R770" s="482"/>
      <c r="S770" s="482"/>
      <c r="T770" s="482"/>
      <c r="U770" s="482"/>
      <c r="V770" s="482"/>
      <c r="W770" s="482"/>
      <c r="X770" s="482"/>
      <c r="Y770" s="482"/>
      <c r="Z770" s="482"/>
      <c r="AA770" s="482"/>
      <c r="AB770" s="482"/>
      <c r="AC770" s="482"/>
      <c r="AD770" s="1134"/>
      <c r="AE770" s="1135"/>
      <c r="AF770" s="1136"/>
    </row>
    <row r="771" spans="1:115" ht="7.5" hidden="1" customHeight="1" x14ac:dyDescent="0.2">
      <c r="A771" s="232"/>
      <c r="B771" s="1143"/>
      <c r="C771" s="1144"/>
      <c r="D771" s="1144"/>
      <c r="E771" s="1144"/>
      <c r="F771" s="1144"/>
      <c r="G771" s="1144"/>
      <c r="H771" s="1144"/>
      <c r="I771" s="1144"/>
      <c r="J771" s="1144"/>
      <c r="K771" s="1144"/>
      <c r="L771" s="1144"/>
      <c r="M771" s="1144"/>
      <c r="N771" s="1144"/>
      <c r="O771" s="1144"/>
      <c r="P771" s="1144"/>
      <c r="Q771" s="1144"/>
      <c r="R771" s="1144"/>
      <c r="S771" s="1144"/>
      <c r="T771" s="1144"/>
      <c r="U771" s="1144"/>
      <c r="V771" s="1144"/>
      <c r="W771" s="1144"/>
      <c r="X771" s="1144"/>
      <c r="Y771" s="1144"/>
      <c r="Z771" s="1144"/>
      <c r="AA771" s="1144"/>
      <c r="AB771" s="1144"/>
      <c r="AC771" s="1144"/>
      <c r="AD771" s="1144"/>
      <c r="AE771" s="1144"/>
      <c r="AF771" s="1145"/>
    </row>
    <row r="772" spans="1:115" ht="22.5" customHeight="1" x14ac:dyDescent="0.2">
      <c r="A772" s="232">
        <v>323</v>
      </c>
      <c r="B772" s="1140" t="s">
        <v>180</v>
      </c>
      <c r="C772" s="1141"/>
      <c r="D772" s="1141"/>
      <c r="E772" s="1141"/>
      <c r="F772" s="1141"/>
      <c r="G772" s="1141"/>
      <c r="H772" s="1141"/>
      <c r="I772" s="1141"/>
      <c r="J772" s="1141"/>
      <c r="K772" s="1141"/>
      <c r="L772" s="1141"/>
      <c r="M772" s="407">
        <f>SUBTOTAL(9,M745:M770)</f>
        <v>0</v>
      </c>
      <c r="N772" s="410">
        <f t="shared" ref="N772:AC772" si="1162">SUBTOTAL(9,N745:N770)</f>
        <v>0</v>
      </c>
      <c r="O772" s="414">
        <f t="shared" si="1162"/>
        <v>0</v>
      </c>
      <c r="P772" s="413">
        <f t="shared" si="1162"/>
        <v>0</v>
      </c>
      <c r="Q772" s="415">
        <f t="shared" si="1162"/>
        <v>0</v>
      </c>
      <c r="R772" s="414">
        <f t="shared" si="1162"/>
        <v>0</v>
      </c>
      <c r="S772" s="413">
        <f t="shared" si="1162"/>
        <v>0</v>
      </c>
      <c r="T772" s="414">
        <f t="shared" si="1162"/>
        <v>0</v>
      </c>
      <c r="U772" s="413">
        <f t="shared" si="1162"/>
        <v>0</v>
      </c>
      <c r="V772" s="414">
        <f t="shared" si="1162"/>
        <v>0</v>
      </c>
      <c r="W772" s="413">
        <f t="shared" si="1162"/>
        <v>0</v>
      </c>
      <c r="X772" s="414">
        <f t="shared" si="1162"/>
        <v>0</v>
      </c>
      <c r="Y772" s="413">
        <f t="shared" si="1162"/>
        <v>0</v>
      </c>
      <c r="Z772" s="414">
        <f t="shared" si="1162"/>
        <v>0</v>
      </c>
      <c r="AA772" s="413">
        <f t="shared" si="1162"/>
        <v>0</v>
      </c>
      <c r="AB772" s="424">
        <f t="shared" si="1162"/>
        <v>0</v>
      </c>
      <c r="AC772" s="407">
        <f t="shared" si="1162"/>
        <v>0</v>
      </c>
      <c r="AD772" s="1142"/>
      <c r="AE772" s="1135"/>
      <c r="AF772" s="1136"/>
    </row>
    <row r="773" spans="1:115" s="237" customFormat="1" ht="7.5" hidden="1" customHeight="1" x14ac:dyDescent="0.2">
      <c r="A773" s="614"/>
      <c r="B773" s="724"/>
      <c r="C773" s="725"/>
      <c r="D773" s="725"/>
      <c r="E773" s="725"/>
      <c r="F773" s="725"/>
      <c r="G773" s="725"/>
      <c r="H773" s="725"/>
      <c r="I773" s="725"/>
      <c r="J773" s="725"/>
      <c r="K773" s="725"/>
      <c r="L773" s="725"/>
      <c r="M773" s="725"/>
      <c r="N773" s="725"/>
      <c r="O773" s="725"/>
      <c r="P773" s="725"/>
      <c r="Q773" s="725"/>
      <c r="R773" s="725"/>
      <c r="S773" s="725"/>
      <c r="T773" s="725"/>
      <c r="U773" s="725"/>
      <c r="V773" s="725"/>
      <c r="W773" s="725"/>
      <c r="X773" s="725"/>
      <c r="Y773" s="725"/>
      <c r="Z773" s="725"/>
      <c r="AA773" s="725"/>
      <c r="AB773" s="725"/>
      <c r="AC773" s="725"/>
      <c r="AD773" s="725"/>
      <c r="AE773" s="725"/>
      <c r="AF773" s="726"/>
    </row>
    <row r="774" spans="1:115" s="238" customFormat="1" ht="7.5" hidden="1" customHeight="1" x14ac:dyDescent="0.2">
      <c r="A774" s="615"/>
      <c r="B774" s="548"/>
      <c r="C774" s="549"/>
      <c r="D774" s="549"/>
      <c r="E774" s="549"/>
      <c r="F774" s="549"/>
      <c r="G774" s="549"/>
      <c r="H774" s="549"/>
      <c r="I774" s="549"/>
      <c r="J774" s="549"/>
      <c r="K774" s="549"/>
      <c r="L774" s="549"/>
      <c r="M774" s="549"/>
      <c r="N774" s="549"/>
      <c r="O774" s="549"/>
      <c r="P774" s="549"/>
      <c r="Q774" s="549"/>
      <c r="R774" s="549"/>
      <c r="S774" s="549"/>
      <c r="T774" s="549"/>
      <c r="U774" s="549"/>
      <c r="V774" s="549"/>
      <c r="W774" s="549"/>
      <c r="X774" s="549"/>
      <c r="Y774" s="549"/>
      <c r="Z774" s="549"/>
      <c r="AA774" s="549"/>
      <c r="AB774" s="549"/>
      <c r="AC774" s="549"/>
      <c r="AD774" s="549"/>
      <c r="AE774" s="549"/>
      <c r="AF774" s="549"/>
      <c r="AG774" s="237"/>
      <c r="AH774" s="237"/>
      <c r="AI774" s="237"/>
      <c r="AJ774" s="237"/>
      <c r="AK774" s="237"/>
      <c r="AL774" s="237"/>
      <c r="AM774" s="237"/>
      <c r="AN774" s="237"/>
      <c r="AO774" s="237"/>
      <c r="AP774" s="237"/>
      <c r="AQ774" s="237"/>
      <c r="AR774" s="237"/>
      <c r="AS774" s="237"/>
      <c r="AT774" s="237"/>
      <c r="AU774" s="237"/>
      <c r="AV774" s="237"/>
      <c r="AW774" s="237"/>
      <c r="AX774" s="237"/>
      <c r="AY774" s="237"/>
      <c r="AZ774" s="237"/>
      <c r="BA774" s="237"/>
      <c r="BB774" s="237"/>
      <c r="BC774" s="237"/>
      <c r="BD774" s="237"/>
      <c r="BE774" s="237"/>
      <c r="BF774" s="237"/>
      <c r="BG774" s="237"/>
      <c r="BH774" s="237"/>
      <c r="BI774" s="237"/>
      <c r="BJ774" s="237"/>
      <c r="BK774" s="237"/>
      <c r="BL774" s="237"/>
      <c r="BM774" s="237"/>
      <c r="BN774" s="237"/>
      <c r="BO774" s="237"/>
      <c r="BP774" s="237"/>
      <c r="BQ774" s="237"/>
      <c r="BR774" s="237"/>
      <c r="BS774" s="237"/>
      <c r="BT774" s="237"/>
      <c r="BU774" s="237"/>
      <c r="BV774" s="237"/>
      <c r="BW774" s="237"/>
      <c r="BX774" s="237"/>
      <c r="BY774" s="237"/>
      <c r="BZ774" s="237"/>
      <c r="CA774" s="237"/>
      <c r="CB774" s="237"/>
      <c r="CC774" s="237"/>
      <c r="CD774" s="237"/>
      <c r="CE774" s="237"/>
      <c r="CF774" s="237"/>
      <c r="CG774" s="237"/>
      <c r="CH774" s="237"/>
      <c r="CI774" s="237"/>
      <c r="CJ774" s="237"/>
      <c r="CK774" s="237"/>
      <c r="CL774" s="237"/>
      <c r="CM774" s="237"/>
      <c r="CN774" s="237"/>
      <c r="CO774" s="237"/>
      <c r="CP774" s="237"/>
      <c r="CQ774" s="237"/>
      <c r="CR774" s="237"/>
      <c r="CS774" s="237"/>
      <c r="CT774" s="237"/>
      <c r="CU774" s="237"/>
      <c r="CV774" s="237"/>
      <c r="CW774" s="237"/>
      <c r="CX774" s="237"/>
      <c r="CY774" s="237"/>
      <c r="CZ774" s="237"/>
      <c r="DA774" s="237"/>
      <c r="DB774" s="237"/>
      <c r="DC774" s="237"/>
      <c r="DD774" s="237"/>
      <c r="DE774" s="237"/>
      <c r="DF774" s="237"/>
      <c r="DG774" s="237"/>
      <c r="DH774" s="237"/>
      <c r="DI774" s="237"/>
      <c r="DJ774" s="237"/>
      <c r="DK774" s="237"/>
    </row>
    <row r="775" spans="1:115" s="238" customFormat="1" ht="7.5" hidden="1" customHeight="1" x14ac:dyDescent="0.2">
      <c r="A775" s="615"/>
      <c r="B775" s="628"/>
      <c r="C775" s="629"/>
      <c r="D775" s="629"/>
      <c r="E775" s="629"/>
      <c r="F775" s="629"/>
      <c r="G775" s="629"/>
      <c r="H775" s="629"/>
      <c r="I775" s="629"/>
      <c r="J775" s="629"/>
      <c r="K775" s="629"/>
      <c r="L775" s="629"/>
      <c r="M775" s="629"/>
      <c r="N775" s="629"/>
      <c r="O775" s="629"/>
      <c r="P775" s="629"/>
      <c r="Q775" s="629"/>
      <c r="R775" s="629"/>
      <c r="S775" s="629"/>
      <c r="T775" s="629"/>
      <c r="U775" s="629"/>
      <c r="V775" s="629"/>
      <c r="W775" s="629"/>
      <c r="X775" s="629"/>
      <c r="Y775" s="629"/>
      <c r="Z775" s="629"/>
      <c r="AA775" s="629"/>
      <c r="AB775" s="629"/>
      <c r="AC775" s="629"/>
      <c r="AD775" s="629"/>
      <c r="AE775" s="629"/>
      <c r="AF775" s="629"/>
      <c r="AG775" s="237"/>
      <c r="AH775" s="237"/>
      <c r="AI775" s="237"/>
      <c r="AJ775" s="237"/>
      <c r="AK775" s="237"/>
      <c r="AL775" s="237"/>
      <c r="AM775" s="237"/>
      <c r="AN775" s="237"/>
      <c r="AO775" s="237"/>
      <c r="AP775" s="237"/>
      <c r="AQ775" s="237"/>
      <c r="AR775" s="237"/>
      <c r="AS775" s="237"/>
      <c r="AT775" s="237"/>
      <c r="AU775" s="237"/>
      <c r="AV775" s="237"/>
      <c r="AW775" s="237"/>
      <c r="AX775" s="237"/>
      <c r="AY775" s="237"/>
      <c r="AZ775" s="237"/>
      <c r="BA775" s="237"/>
      <c r="BB775" s="237"/>
      <c r="BC775" s="237"/>
      <c r="BD775" s="237"/>
      <c r="BE775" s="237"/>
      <c r="BF775" s="237"/>
      <c r="BG775" s="237"/>
      <c r="BH775" s="237"/>
      <c r="BI775" s="237"/>
      <c r="BJ775" s="237"/>
      <c r="BK775" s="237"/>
      <c r="BL775" s="237"/>
      <c r="BM775" s="237"/>
      <c r="BN775" s="237"/>
      <c r="BO775" s="237"/>
      <c r="BP775" s="237"/>
      <c r="BQ775" s="237"/>
      <c r="BR775" s="237"/>
      <c r="BS775" s="237"/>
      <c r="BT775" s="237"/>
      <c r="BU775" s="237"/>
      <c r="BV775" s="237"/>
      <c r="BW775" s="237"/>
      <c r="BX775" s="237"/>
      <c r="BY775" s="237"/>
      <c r="BZ775" s="237"/>
      <c r="CA775" s="237"/>
      <c r="CB775" s="237"/>
      <c r="CC775" s="237"/>
      <c r="CD775" s="237"/>
      <c r="CE775" s="237"/>
      <c r="CF775" s="237"/>
      <c r="CG775" s="237"/>
      <c r="CH775" s="237"/>
      <c r="CI775" s="237"/>
      <c r="CJ775" s="237"/>
      <c r="CK775" s="237"/>
      <c r="CL775" s="237"/>
      <c r="CM775" s="237"/>
      <c r="CN775" s="237"/>
      <c r="CO775" s="237"/>
      <c r="CP775" s="237"/>
      <c r="CQ775" s="237"/>
      <c r="CR775" s="237"/>
      <c r="CS775" s="237"/>
      <c r="CT775" s="237"/>
      <c r="CU775" s="237"/>
      <c r="CV775" s="237"/>
      <c r="CW775" s="237"/>
      <c r="CX775" s="237"/>
      <c r="CY775" s="237"/>
      <c r="CZ775" s="237"/>
      <c r="DA775" s="237"/>
      <c r="DB775" s="237"/>
      <c r="DC775" s="237"/>
      <c r="DD775" s="237"/>
      <c r="DE775" s="237"/>
      <c r="DF775" s="237"/>
      <c r="DG775" s="237"/>
      <c r="DH775" s="237"/>
      <c r="DI775" s="237"/>
      <c r="DJ775" s="237"/>
      <c r="DK775" s="237"/>
    </row>
    <row r="776" spans="1:115" s="238" customFormat="1" ht="15" customHeight="1" x14ac:dyDescent="0.2">
      <c r="A776" s="615"/>
      <c r="B776" s="1171" t="s">
        <v>191</v>
      </c>
      <c r="C776" s="1172"/>
      <c r="D776" s="1172"/>
      <c r="E776" s="1172"/>
      <c r="F776" s="1172"/>
      <c r="G776" s="1172"/>
      <c r="H776" s="1172"/>
      <c r="I776" s="1172"/>
      <c r="J776" s="1172"/>
      <c r="K776" s="1172"/>
      <c r="L776" s="1172"/>
      <c r="M776" s="1172"/>
      <c r="N776" s="1172"/>
      <c r="O776" s="1172"/>
      <c r="P776" s="1172"/>
      <c r="Q776" s="1172"/>
      <c r="R776" s="1172"/>
      <c r="S776" s="1172"/>
      <c r="T776" s="1172"/>
      <c r="U776" s="1172"/>
      <c r="V776" s="1172"/>
      <c r="W776" s="1172"/>
      <c r="X776" s="1172"/>
      <c r="Y776" s="1172"/>
      <c r="Z776" s="1172"/>
      <c r="AA776" s="1172"/>
      <c r="AB776" s="1172"/>
      <c r="AC776" s="1172"/>
      <c r="AD776" s="1172"/>
      <c r="AE776" s="1172"/>
      <c r="AF776" s="1173"/>
      <c r="AG776" s="237"/>
      <c r="AH776" s="237"/>
      <c r="AI776" s="237"/>
      <c r="AJ776" s="237"/>
      <c r="AK776" s="237"/>
      <c r="AL776" s="237"/>
      <c r="AM776" s="237"/>
      <c r="AN776" s="237"/>
      <c r="AO776" s="237"/>
      <c r="AP776" s="237"/>
      <c r="AQ776" s="237"/>
      <c r="AR776" s="237"/>
      <c r="AS776" s="237"/>
      <c r="AT776" s="237"/>
      <c r="AU776" s="237"/>
      <c r="AV776" s="237"/>
      <c r="AW776" s="237"/>
      <c r="AX776" s="237"/>
      <c r="AY776" s="237"/>
      <c r="AZ776" s="237"/>
      <c r="BA776" s="237"/>
      <c r="BB776" s="237"/>
      <c r="BC776" s="237"/>
      <c r="BD776" s="237"/>
      <c r="BE776" s="237"/>
      <c r="BF776" s="237"/>
      <c r="BG776" s="237"/>
      <c r="BH776" s="237"/>
      <c r="BI776" s="237"/>
      <c r="BJ776" s="237"/>
      <c r="BK776" s="237"/>
      <c r="BL776" s="237"/>
      <c r="BM776" s="237"/>
      <c r="BN776" s="237"/>
      <c r="BO776" s="237"/>
      <c r="BP776" s="237"/>
      <c r="BQ776" s="237"/>
      <c r="BR776" s="237"/>
      <c r="BS776" s="237"/>
      <c r="BT776" s="237"/>
      <c r="BU776" s="237"/>
      <c r="BV776" s="237"/>
      <c r="BW776" s="237"/>
      <c r="BX776" s="237"/>
      <c r="BY776" s="237"/>
      <c r="BZ776" s="237"/>
      <c r="CA776" s="237"/>
      <c r="CB776" s="237"/>
      <c r="CC776" s="237"/>
      <c r="CD776" s="237"/>
      <c r="CE776" s="237"/>
      <c r="CF776" s="237"/>
      <c r="CG776" s="237"/>
      <c r="CH776" s="237"/>
      <c r="CI776" s="237"/>
      <c r="CJ776" s="237"/>
      <c r="CK776" s="237"/>
      <c r="CL776" s="237"/>
      <c r="CM776" s="237"/>
      <c r="CN776" s="237"/>
      <c r="CO776" s="237"/>
      <c r="CP776" s="237"/>
      <c r="CQ776" s="237"/>
      <c r="CR776" s="237"/>
      <c r="CS776" s="237"/>
      <c r="CT776" s="237"/>
      <c r="CU776" s="237"/>
      <c r="CV776" s="237"/>
      <c r="CW776" s="237"/>
      <c r="CX776" s="237"/>
      <c r="CY776" s="237"/>
      <c r="CZ776" s="237"/>
      <c r="DA776" s="237"/>
      <c r="DB776" s="237"/>
      <c r="DC776" s="237"/>
      <c r="DD776" s="237"/>
      <c r="DE776" s="237"/>
      <c r="DF776" s="237"/>
      <c r="DG776" s="237"/>
      <c r="DH776" s="237"/>
      <c r="DI776" s="237"/>
      <c r="DJ776" s="237"/>
      <c r="DK776" s="237"/>
    </row>
    <row r="777" spans="1:115" ht="22.5" customHeight="1" outlineLevel="1" x14ac:dyDescent="0.2">
      <c r="A777" s="233"/>
      <c r="B777" s="1174"/>
      <c r="C777" s="1175"/>
      <c r="D777" s="1175"/>
      <c r="E777" s="1175"/>
      <c r="F777" s="1175"/>
      <c r="G777" s="1175"/>
      <c r="H777" s="1175"/>
      <c r="I777" s="1175"/>
      <c r="J777" s="1175"/>
      <c r="K777" s="1175"/>
      <c r="L777" s="1175"/>
      <c r="M777" s="1175"/>
      <c r="N777" s="1175"/>
      <c r="O777" s="1175"/>
      <c r="P777" s="1175"/>
      <c r="Q777" s="1175"/>
      <c r="R777" s="1175"/>
      <c r="S777" s="1175"/>
      <c r="T777" s="1175"/>
      <c r="U777" s="1175"/>
      <c r="V777" s="1175"/>
      <c r="W777" s="1175"/>
      <c r="X777" s="1175"/>
      <c r="Y777" s="1175"/>
      <c r="Z777" s="1175"/>
      <c r="AA777" s="1175"/>
      <c r="AB777" s="1175"/>
      <c r="AC777" s="1175"/>
      <c r="AD777" s="1175"/>
      <c r="AE777" s="1175"/>
      <c r="AF777" s="1176"/>
    </row>
    <row r="778" spans="1:115" s="239" customFormat="1" ht="7.5" hidden="1" customHeight="1" outlineLevel="1" x14ac:dyDescent="0.2">
      <c r="A778" s="616"/>
      <c r="B778" s="240"/>
      <c r="C778" s="514"/>
      <c r="D778" s="514"/>
      <c r="E778" s="514"/>
      <c r="F778" s="241"/>
      <c r="G778" s="241"/>
      <c r="H778" s="241"/>
      <c r="I778" s="241"/>
      <c r="J778" s="241"/>
      <c r="K778" s="241"/>
      <c r="L778" s="241"/>
      <c r="M778" s="514"/>
      <c r="N778" s="514"/>
      <c r="O778" s="514"/>
      <c r="P778" s="514"/>
      <c r="Q778" s="514"/>
      <c r="R778" s="514"/>
      <c r="S778" s="514"/>
      <c r="T778" s="514"/>
      <c r="U778" s="514"/>
      <c r="V778" s="514"/>
      <c r="W778" s="514"/>
      <c r="X778" s="514"/>
      <c r="Y778" s="514"/>
      <c r="Z778" s="514"/>
      <c r="AA778" s="514"/>
      <c r="AB778" s="514"/>
      <c r="AC778" s="1177"/>
      <c r="AD778" s="1177"/>
      <c r="AE778" s="1177"/>
      <c r="AF778" s="1178"/>
    </row>
    <row r="779" spans="1:115" ht="22.5" hidden="1" customHeight="1" outlineLevel="2" x14ac:dyDescent="0.2">
      <c r="A779" s="233"/>
      <c r="B779" s="1146" t="s">
        <v>0</v>
      </c>
      <c r="C779" s="1147"/>
      <c r="D779" s="1147"/>
      <c r="E779" s="1147"/>
      <c r="F779" s="1147"/>
      <c r="G779" s="1147"/>
      <c r="H779" s="1147"/>
      <c r="I779" s="1147"/>
      <c r="J779" s="1147"/>
      <c r="K779" s="1147"/>
      <c r="L779" s="1147"/>
      <c r="M779" s="1147"/>
      <c r="N779" s="1147"/>
      <c r="O779" s="1147"/>
      <c r="P779" s="1147"/>
      <c r="Q779" s="1147"/>
      <c r="R779" s="1147"/>
      <c r="S779" s="1147"/>
      <c r="T779" s="1147"/>
      <c r="U779" s="1147"/>
      <c r="V779" s="1147"/>
      <c r="W779" s="1147"/>
      <c r="X779" s="1147"/>
      <c r="Y779" s="1147"/>
      <c r="Z779" s="1147"/>
      <c r="AA779" s="1147"/>
      <c r="AB779" s="1147"/>
      <c r="AC779" s="1147"/>
      <c r="AD779" s="1147"/>
      <c r="AE779" s="1147"/>
      <c r="AF779" s="1148"/>
    </row>
    <row r="780" spans="1:115" ht="22.5" hidden="1" customHeight="1" outlineLevel="2" x14ac:dyDescent="0.2">
      <c r="A780" s="232">
        <v>100</v>
      </c>
      <c r="B780" s="1021" t="s">
        <v>1</v>
      </c>
      <c r="C780" s="1022"/>
      <c r="D780" s="1022"/>
      <c r="E780" s="1037"/>
      <c r="F780" s="1137">
        <f>F4</f>
        <v>0</v>
      </c>
      <c r="G780" s="1138"/>
      <c r="H780" s="1138"/>
      <c r="I780" s="1138"/>
      <c r="J780" s="1138"/>
      <c r="K780" s="1138"/>
      <c r="L780" s="1139"/>
      <c r="M780" s="883" t="s">
        <v>202</v>
      </c>
      <c r="N780" s="883"/>
      <c r="O780" s="883"/>
      <c r="P780" s="883"/>
      <c r="Q780" s="883"/>
      <c r="R780" s="883"/>
      <c r="S780" s="883"/>
      <c r="T780" s="883"/>
      <c r="U780" s="883"/>
      <c r="V780" s="883"/>
      <c r="W780" s="883"/>
      <c r="X780" s="883"/>
      <c r="Y780" s="883"/>
      <c r="Z780" s="883"/>
      <c r="AA780" s="883"/>
      <c r="AB780" s="883"/>
      <c r="AC780" s="883"/>
      <c r="AD780" s="884"/>
      <c r="AE780" s="884"/>
      <c r="AF780" s="885"/>
    </row>
    <row r="781" spans="1:115" ht="25.5" hidden="1" customHeight="1" outlineLevel="2" x14ac:dyDescent="0.2">
      <c r="A781" s="232">
        <v>101</v>
      </c>
      <c r="B781" s="1023" t="s">
        <v>744</v>
      </c>
      <c r="C781" s="1022"/>
      <c r="D781" s="1022"/>
      <c r="E781" s="1037"/>
      <c r="F781" s="999">
        <f>F5</f>
        <v>0</v>
      </c>
      <c r="G781" s="1000"/>
      <c r="H781" s="1000"/>
      <c r="I781" s="1000"/>
      <c r="J781" s="1000"/>
      <c r="K781" s="1000"/>
      <c r="L781" s="1001"/>
      <c r="M781" s="1038" t="s">
        <v>352</v>
      </c>
      <c r="N781" s="590">
        <f>N5</f>
        <v>7</v>
      </c>
      <c r="O781" s="591">
        <f t="shared" ref="O781:AB781" si="1163">O5</f>
        <v>14</v>
      </c>
      <c r="P781" s="591">
        <f t="shared" si="1163"/>
        <v>21</v>
      </c>
      <c r="Q781" s="592">
        <f t="shared" si="1163"/>
        <v>31</v>
      </c>
      <c r="R781" s="593">
        <f t="shared" si="1163"/>
        <v>60</v>
      </c>
      <c r="S781" s="591">
        <f t="shared" si="1163"/>
        <v>89</v>
      </c>
      <c r="T781" s="591">
        <f t="shared" si="1163"/>
        <v>120</v>
      </c>
      <c r="U781" s="591">
        <f t="shared" si="1163"/>
        <v>150</v>
      </c>
      <c r="V781" s="591">
        <f t="shared" si="1163"/>
        <v>181</v>
      </c>
      <c r="W781" s="591">
        <f t="shared" si="1163"/>
        <v>211</v>
      </c>
      <c r="X781" s="591">
        <f t="shared" si="1163"/>
        <v>242</v>
      </c>
      <c r="Y781" s="591">
        <f t="shared" si="1163"/>
        <v>273</v>
      </c>
      <c r="Z781" s="591">
        <f t="shared" si="1163"/>
        <v>303</v>
      </c>
      <c r="AA781" s="591">
        <f t="shared" si="1163"/>
        <v>334</v>
      </c>
      <c r="AB781" s="591">
        <f t="shared" si="1163"/>
        <v>364</v>
      </c>
      <c r="AC781" s="1036" t="s">
        <v>3</v>
      </c>
      <c r="AD781" s="877"/>
      <c r="AE781" s="878"/>
      <c r="AF781" s="879"/>
    </row>
    <row r="782" spans="1:115" ht="30" hidden="1" customHeight="1" outlineLevel="2" x14ac:dyDescent="0.2">
      <c r="A782" s="232">
        <v>102</v>
      </c>
      <c r="B782" s="1010" t="s">
        <v>2</v>
      </c>
      <c r="C782" s="1011"/>
      <c r="D782" s="1011"/>
      <c r="E782" s="1011"/>
      <c r="F782" s="1011"/>
      <c r="G782" s="1011"/>
      <c r="H782" s="1011"/>
      <c r="I782" s="1011"/>
      <c r="J782" s="1011"/>
      <c r="K782" s="1011"/>
      <c r="L782" s="1012"/>
      <c r="M782" s="1003"/>
      <c r="N782" s="585" t="str">
        <f>N6</f>
        <v>7 
(Semaine 1)</v>
      </c>
      <c r="O782" s="584" t="str">
        <f t="shared" ref="O782:AB782" si="1164">O6</f>
        <v>14 
(Semaine 2)</v>
      </c>
      <c r="P782" s="584" t="str">
        <f t="shared" si="1164"/>
        <v>21 
(Semaine 3)</v>
      </c>
      <c r="Q782" s="383" t="str">
        <f t="shared" si="1164"/>
        <v>31 
(Semaine 4)</v>
      </c>
      <c r="R782" s="588" t="str">
        <f t="shared" si="1164"/>
        <v>60 
(Mois 2)</v>
      </c>
      <c r="S782" s="584" t="str">
        <f t="shared" si="1164"/>
        <v>89 
(Mois 3)</v>
      </c>
      <c r="T782" s="584" t="str">
        <f t="shared" si="1164"/>
        <v>120 
(Mois 4)</v>
      </c>
      <c r="U782" s="584" t="str">
        <f t="shared" si="1164"/>
        <v>150 
(Mois 5)</v>
      </c>
      <c r="V782" s="584" t="str">
        <f t="shared" si="1164"/>
        <v>181 
(Mois 6)</v>
      </c>
      <c r="W782" s="584" t="str">
        <f t="shared" si="1164"/>
        <v>211 
(Mois 7)</v>
      </c>
      <c r="X782" s="584" t="str">
        <f t="shared" si="1164"/>
        <v>242 
(Mois 8)</v>
      </c>
      <c r="Y782" s="584" t="str">
        <f t="shared" si="1164"/>
        <v>273 
(Mois 9)</v>
      </c>
      <c r="Z782" s="584" t="str">
        <f t="shared" si="1164"/>
        <v>303 
(Mois 10)</v>
      </c>
      <c r="AA782" s="584" t="str">
        <f t="shared" si="1164"/>
        <v>334 
(Mois 11)</v>
      </c>
      <c r="AB782" s="584" t="str">
        <f t="shared" si="1164"/>
        <v>364 
(Mois 12)</v>
      </c>
      <c r="AC782" s="1005"/>
      <c r="AD782" s="880"/>
      <c r="AE782" s="881"/>
      <c r="AF782" s="882"/>
    </row>
    <row r="783" spans="1:115" ht="22.5" customHeight="1" outlineLevel="1" collapsed="1" x14ac:dyDescent="0.2">
      <c r="A783" s="232">
        <v>103</v>
      </c>
      <c r="B783" s="972" t="s">
        <v>5</v>
      </c>
      <c r="C783" s="973"/>
      <c r="D783" s="973"/>
      <c r="E783" s="973"/>
      <c r="F783" s="973"/>
      <c r="G783" s="973"/>
      <c r="H783" s="973"/>
      <c r="I783" s="973"/>
      <c r="J783" s="973"/>
      <c r="K783" s="973"/>
      <c r="L783" s="973"/>
      <c r="M783" s="973"/>
      <c r="N783" s="973"/>
      <c r="O783" s="973"/>
      <c r="P783" s="973"/>
      <c r="Q783" s="973"/>
      <c r="R783" s="973"/>
      <c r="S783" s="973"/>
      <c r="T783" s="973"/>
      <c r="U783" s="973"/>
      <c r="V783" s="973"/>
      <c r="W783" s="973"/>
      <c r="X783" s="973"/>
      <c r="Y783" s="973"/>
      <c r="Z783" s="973"/>
      <c r="AA783" s="973"/>
      <c r="AB783" s="973"/>
      <c r="AC783" s="973"/>
      <c r="AD783" s="973"/>
      <c r="AE783" s="973"/>
      <c r="AF783" s="974"/>
    </row>
    <row r="784" spans="1:115" ht="15" customHeight="1" outlineLevel="1" x14ac:dyDescent="0.2">
      <c r="A784" s="232">
        <v>104</v>
      </c>
      <c r="B784" s="507"/>
      <c r="C784" s="984" t="s">
        <v>6</v>
      </c>
      <c r="D784" s="985"/>
      <c r="E784" s="985"/>
      <c r="F784" s="985"/>
      <c r="G784" s="985"/>
      <c r="H784" s="985"/>
      <c r="I784" s="985"/>
      <c r="J784" s="985"/>
      <c r="K784" s="985"/>
      <c r="L784" s="985"/>
      <c r="M784" s="985"/>
      <c r="N784" s="985"/>
      <c r="O784" s="985"/>
      <c r="P784" s="985"/>
      <c r="Q784" s="985"/>
      <c r="R784" s="985"/>
      <c r="S784" s="985"/>
      <c r="T784" s="985"/>
      <c r="U784" s="985"/>
      <c r="V784" s="985"/>
      <c r="W784" s="985"/>
      <c r="X784" s="985"/>
      <c r="Y784" s="985"/>
      <c r="Z784" s="985"/>
      <c r="AA784" s="985"/>
      <c r="AB784" s="985"/>
      <c r="AC784" s="985"/>
      <c r="AD784" s="985"/>
      <c r="AE784" s="985"/>
      <c r="AF784" s="986"/>
    </row>
    <row r="785" spans="1:32" ht="15" customHeight="1" outlineLevel="1" x14ac:dyDescent="0.2">
      <c r="A785" s="232">
        <v>105</v>
      </c>
      <c r="B785" s="507"/>
      <c r="C785" s="263"/>
      <c r="D785" s="263"/>
      <c r="E785" s="263"/>
      <c r="F785" s="1013" t="s">
        <v>7</v>
      </c>
      <c r="G785" s="1014"/>
      <c r="H785" s="1014"/>
      <c r="I785" s="1014"/>
      <c r="J785" s="1014"/>
      <c r="K785" s="1014"/>
      <c r="L785" s="1029"/>
      <c r="M785" s="409">
        <f>'2. FTNC CAN'!M785+'3. FTNC USD'!M785+'4. FTNC EUR'!M785+'5. FTNC GBP'!M785+'6. FTNC Autres (inclus)'!M785</f>
        <v>0</v>
      </c>
      <c r="N785" s="418">
        <f>'2. FTNC CAN'!N785+'3. FTNC USD'!N785+'4. FTNC EUR'!N785+'5. FTNC GBP'!N785+'6. FTNC Autres (inclus)'!N785</f>
        <v>0</v>
      </c>
      <c r="O785" s="1034"/>
      <c r="P785" s="887"/>
      <c r="Q785" s="887"/>
      <c r="R785" s="887"/>
      <c r="S785" s="887"/>
      <c r="T785" s="887"/>
      <c r="U785" s="887"/>
      <c r="V785" s="887"/>
      <c r="W785" s="887"/>
      <c r="X785" s="887"/>
      <c r="Y785" s="887"/>
      <c r="Z785" s="887"/>
      <c r="AA785" s="887"/>
      <c r="AB785" s="887"/>
      <c r="AC785" s="887"/>
      <c r="AD785" s="887"/>
      <c r="AE785" s="887"/>
      <c r="AF785" s="1035"/>
    </row>
    <row r="786" spans="1:32" ht="15" customHeight="1" outlineLevel="1" x14ac:dyDescent="0.2">
      <c r="A786" s="232">
        <v>106</v>
      </c>
      <c r="B786" s="507"/>
      <c r="C786" s="263"/>
      <c r="D786" s="844" t="s">
        <v>8</v>
      </c>
      <c r="E786" s="845"/>
      <c r="F786" s="845"/>
      <c r="G786" s="845"/>
      <c r="H786" s="845"/>
      <c r="I786" s="845"/>
      <c r="J786" s="845"/>
      <c r="K786" s="845"/>
      <c r="L786" s="845"/>
      <c r="M786" s="407">
        <f>SUBTOTAL(9,M787:M788)</f>
        <v>0</v>
      </c>
      <c r="N786" s="410">
        <f t="shared" ref="N786:AC786" si="1165">SUBTOTAL(9,N787:N788)</f>
        <v>0</v>
      </c>
      <c r="O786" s="414">
        <f t="shared" si="1165"/>
        <v>0</v>
      </c>
      <c r="P786" s="413">
        <f t="shared" si="1165"/>
        <v>0</v>
      </c>
      <c r="Q786" s="415">
        <f t="shared" si="1165"/>
        <v>0</v>
      </c>
      <c r="R786" s="414">
        <f t="shared" si="1165"/>
        <v>0</v>
      </c>
      <c r="S786" s="413">
        <f t="shared" si="1165"/>
        <v>0</v>
      </c>
      <c r="T786" s="414">
        <f t="shared" si="1165"/>
        <v>0</v>
      </c>
      <c r="U786" s="413">
        <f t="shared" si="1165"/>
        <v>0</v>
      </c>
      <c r="V786" s="414">
        <f t="shared" si="1165"/>
        <v>0</v>
      </c>
      <c r="W786" s="413">
        <f t="shared" si="1165"/>
        <v>0</v>
      </c>
      <c r="X786" s="414">
        <f t="shared" si="1165"/>
        <v>0</v>
      </c>
      <c r="Y786" s="413">
        <f t="shared" si="1165"/>
        <v>0</v>
      </c>
      <c r="Z786" s="414">
        <f t="shared" si="1165"/>
        <v>0</v>
      </c>
      <c r="AA786" s="413">
        <f t="shared" si="1165"/>
        <v>0</v>
      </c>
      <c r="AB786" s="424">
        <f t="shared" si="1165"/>
        <v>0</v>
      </c>
      <c r="AC786" s="407">
        <f t="shared" si="1165"/>
        <v>0</v>
      </c>
      <c r="AD786" s="921"/>
      <c r="AE786" s="921"/>
      <c r="AF786" s="922"/>
    </row>
    <row r="787" spans="1:32" ht="15" customHeight="1" outlineLevel="1" x14ac:dyDescent="0.2">
      <c r="A787" s="232">
        <v>107</v>
      </c>
      <c r="B787" s="507"/>
      <c r="C787" s="269"/>
      <c r="D787" s="269"/>
      <c r="E787" s="270"/>
      <c r="F787" s="856" t="s">
        <v>9</v>
      </c>
      <c r="G787" s="857"/>
      <c r="H787" s="857"/>
      <c r="I787" s="857"/>
      <c r="J787" s="857"/>
      <c r="K787" s="857"/>
      <c r="L787" s="858"/>
      <c r="M787" s="408">
        <f>'2. FTNC CAN'!M787+'3. FTNC USD'!M787+'4. FTNC EUR'!M787+'5. FTNC GBP'!M787+'6. FTNC Autres (inclus)'!M787</f>
        <v>0</v>
      </c>
      <c r="N787" s="416">
        <f>'2. FTNC CAN'!N787+'3. FTNC USD'!N787+'4. FTNC EUR'!N787+'5. FTNC GBP'!N787+'6. FTNC Autres (inclus)'!N787</f>
        <v>0</v>
      </c>
      <c r="O787" s="416">
        <f>'2. FTNC CAN'!O787+'3. FTNC USD'!O787+'4. FTNC EUR'!O787+'5. FTNC GBP'!O787+'6. FTNC Autres (inclus)'!O787</f>
        <v>0</v>
      </c>
      <c r="P787" s="416">
        <f>'2. FTNC CAN'!P787+'3. FTNC USD'!P787+'4. FTNC EUR'!P787+'5. FTNC GBP'!P787+'6. FTNC Autres (inclus)'!P787</f>
        <v>0</v>
      </c>
      <c r="Q787" s="417">
        <f>'2. FTNC CAN'!Q787+'3. FTNC USD'!Q787+'4. FTNC EUR'!Q787+'5. FTNC GBP'!Q787+'6. FTNC Autres (inclus)'!Q787</f>
        <v>0</v>
      </c>
      <c r="R787" s="416">
        <f>'2. FTNC CAN'!R787+'3. FTNC USD'!R787+'4. FTNC EUR'!R787+'5. FTNC GBP'!R787+'6. FTNC Autres (inclus)'!R787</f>
        <v>0</v>
      </c>
      <c r="S787" s="416">
        <f>'2. FTNC CAN'!S787+'3. FTNC USD'!S787+'4. FTNC EUR'!S787+'5. FTNC GBP'!S787+'6. FTNC Autres (inclus)'!S787</f>
        <v>0</v>
      </c>
      <c r="T787" s="416">
        <f>'2. FTNC CAN'!T787+'3. FTNC USD'!T787+'4. FTNC EUR'!T787+'5. FTNC GBP'!T787+'6. FTNC Autres (inclus)'!T787</f>
        <v>0</v>
      </c>
      <c r="U787" s="416">
        <f>'2. FTNC CAN'!U787+'3. FTNC USD'!U787+'4. FTNC EUR'!U787+'5. FTNC GBP'!U787+'6. FTNC Autres (inclus)'!U787</f>
        <v>0</v>
      </c>
      <c r="V787" s="416">
        <f>'2. FTNC CAN'!V787+'3. FTNC USD'!V787+'4. FTNC EUR'!V787+'5. FTNC GBP'!V787+'6. FTNC Autres (inclus)'!V787</f>
        <v>0</v>
      </c>
      <c r="W787" s="416">
        <f>'2. FTNC CAN'!W787+'3. FTNC USD'!W787+'4. FTNC EUR'!W787+'5. FTNC GBP'!W787+'6. FTNC Autres (inclus)'!W787</f>
        <v>0</v>
      </c>
      <c r="X787" s="416">
        <f>'2. FTNC CAN'!X787+'3. FTNC USD'!X787+'4. FTNC EUR'!X787+'5. FTNC GBP'!X787+'6. FTNC Autres (inclus)'!X787</f>
        <v>0</v>
      </c>
      <c r="Y787" s="416">
        <f>'2. FTNC CAN'!Y787+'3. FTNC USD'!Y787+'4. FTNC EUR'!Y787+'5. FTNC GBP'!Y787+'6. FTNC Autres (inclus)'!Y787</f>
        <v>0</v>
      </c>
      <c r="Z787" s="416">
        <f>'2. FTNC CAN'!Z787+'3. FTNC USD'!Z787+'4. FTNC EUR'!Z787+'5. FTNC GBP'!Z787+'6. FTNC Autres (inclus)'!Z787</f>
        <v>0</v>
      </c>
      <c r="AA787" s="416">
        <f>'2. FTNC CAN'!AA787+'3. FTNC USD'!AA787+'4. FTNC EUR'!AA787+'5. FTNC GBP'!AA787+'6. FTNC Autres (inclus)'!AA787</f>
        <v>0</v>
      </c>
      <c r="AB787" s="425">
        <f>'2. FTNC CAN'!AB787+'3. FTNC USD'!AB787+'4. FTNC EUR'!AB787+'5. FTNC GBP'!AB787+'6. FTNC Autres (inclus)'!AB787</f>
        <v>0</v>
      </c>
      <c r="AC787" s="433">
        <f>'2. FTNC CAN'!AC787+'3. FTNC USD'!AC787+'4. FTNC EUR'!AC787+'5. FTNC GBP'!AC787+'6. FTNC Autres (inclus)'!AC787</f>
        <v>0</v>
      </c>
      <c r="AD787" s="862"/>
      <c r="AE787" s="863"/>
      <c r="AF787" s="864"/>
    </row>
    <row r="788" spans="1:32" ht="15" customHeight="1" outlineLevel="1" x14ac:dyDescent="0.2">
      <c r="A788" s="232">
        <v>108</v>
      </c>
      <c r="B788" s="507"/>
      <c r="C788" s="269"/>
      <c r="D788" s="269"/>
      <c r="E788" s="270"/>
      <c r="F788" s="859" t="s">
        <v>10</v>
      </c>
      <c r="G788" s="860"/>
      <c r="H788" s="860"/>
      <c r="I788" s="860"/>
      <c r="J788" s="860"/>
      <c r="K788" s="860"/>
      <c r="L788" s="861"/>
      <c r="M788" s="408">
        <f>'2. FTNC CAN'!M788+'3. FTNC USD'!M788+'4. FTNC EUR'!M788+'5. FTNC GBP'!M788+'6. FTNC Autres (inclus)'!M788</f>
        <v>0</v>
      </c>
      <c r="N788" s="416">
        <f>'2. FTNC CAN'!N788+'3. FTNC USD'!N788+'4. FTNC EUR'!N788+'5. FTNC GBP'!N788+'6. FTNC Autres (inclus)'!N788</f>
        <v>0</v>
      </c>
      <c r="O788" s="1015"/>
      <c r="P788" s="1016"/>
      <c r="Q788" s="1016"/>
      <c r="R788" s="1016"/>
      <c r="S788" s="1016"/>
      <c r="T788" s="1016"/>
      <c r="U788" s="1016"/>
      <c r="V788" s="1016"/>
      <c r="W788" s="1016"/>
      <c r="X788" s="1016"/>
      <c r="Y788" s="1016"/>
      <c r="Z788" s="1016"/>
      <c r="AA788" s="1016"/>
      <c r="AB788" s="1016"/>
      <c r="AC788" s="1165"/>
      <c r="AD788" s="865"/>
      <c r="AE788" s="866"/>
      <c r="AF788" s="867"/>
    </row>
    <row r="789" spans="1:32" ht="15" customHeight="1" outlineLevel="1" x14ac:dyDescent="0.2">
      <c r="A789" s="232">
        <v>109</v>
      </c>
      <c r="B789" s="507"/>
      <c r="C789" s="263"/>
      <c r="D789" s="844" t="s">
        <v>11</v>
      </c>
      <c r="E789" s="845"/>
      <c r="F789" s="845"/>
      <c r="G789" s="845"/>
      <c r="H789" s="845"/>
      <c r="I789" s="845"/>
      <c r="J789" s="845"/>
      <c r="K789" s="845"/>
      <c r="L789" s="845"/>
      <c r="M789" s="407">
        <f>SUBTOTAL(9,M790:M791)</f>
        <v>0</v>
      </c>
      <c r="N789" s="410">
        <f t="shared" ref="N789:AC789" si="1166">SUBTOTAL(9,N790:N791)</f>
        <v>0</v>
      </c>
      <c r="O789" s="414">
        <f t="shared" si="1166"/>
        <v>0</v>
      </c>
      <c r="P789" s="413">
        <f t="shared" si="1166"/>
        <v>0</v>
      </c>
      <c r="Q789" s="415">
        <f t="shared" si="1166"/>
        <v>0</v>
      </c>
      <c r="R789" s="414">
        <f t="shared" si="1166"/>
        <v>0</v>
      </c>
      <c r="S789" s="413">
        <f t="shared" si="1166"/>
        <v>0</v>
      </c>
      <c r="T789" s="414">
        <f t="shared" si="1166"/>
        <v>0</v>
      </c>
      <c r="U789" s="413">
        <f t="shared" si="1166"/>
        <v>0</v>
      </c>
      <c r="V789" s="414">
        <f t="shared" si="1166"/>
        <v>0</v>
      </c>
      <c r="W789" s="413">
        <f t="shared" si="1166"/>
        <v>0</v>
      </c>
      <c r="X789" s="414">
        <f t="shared" si="1166"/>
        <v>0</v>
      </c>
      <c r="Y789" s="413">
        <f t="shared" si="1166"/>
        <v>0</v>
      </c>
      <c r="Z789" s="414">
        <f t="shared" si="1166"/>
        <v>0</v>
      </c>
      <c r="AA789" s="413">
        <f t="shared" si="1166"/>
        <v>0</v>
      </c>
      <c r="AB789" s="424">
        <f t="shared" si="1166"/>
        <v>0</v>
      </c>
      <c r="AC789" s="407">
        <f t="shared" si="1166"/>
        <v>0</v>
      </c>
      <c r="AD789" s="921"/>
      <c r="AE789" s="921"/>
      <c r="AF789" s="922"/>
    </row>
    <row r="790" spans="1:32" ht="15" customHeight="1" outlineLevel="1" x14ac:dyDescent="0.2">
      <c r="A790" s="232">
        <v>110</v>
      </c>
      <c r="B790" s="507"/>
      <c r="C790" s="491"/>
      <c r="D790" s="491"/>
      <c r="E790" s="494"/>
      <c r="F790" s="856" t="s">
        <v>390</v>
      </c>
      <c r="G790" s="857"/>
      <c r="H790" s="857"/>
      <c r="I790" s="857"/>
      <c r="J790" s="857"/>
      <c r="K790" s="857"/>
      <c r="L790" s="858"/>
      <c r="M790" s="408">
        <f>'2. FTNC CAN'!M790+'3. FTNC USD'!M790+'4. FTNC EUR'!M790+'5. FTNC GBP'!M790+'6. FTNC Autres (inclus)'!M790</f>
        <v>0</v>
      </c>
      <c r="N790" s="416">
        <f>'2. FTNC CAN'!N790+'3. FTNC USD'!N790+'4. FTNC EUR'!N790+'5. FTNC GBP'!N790+'6. FTNC Autres (inclus)'!N790</f>
        <v>0</v>
      </c>
      <c r="O790" s="1015"/>
      <c r="P790" s="1016"/>
      <c r="Q790" s="1016"/>
      <c r="R790" s="1016"/>
      <c r="S790" s="1016"/>
      <c r="T790" s="1016"/>
      <c r="U790" s="1016"/>
      <c r="V790" s="1016"/>
      <c r="W790" s="1016"/>
      <c r="X790" s="1016"/>
      <c r="Y790" s="1016"/>
      <c r="Z790" s="1016"/>
      <c r="AA790" s="1016"/>
      <c r="AB790" s="1016"/>
      <c r="AC790" s="1165">
        <f>'2. FTNC CAN'!AC790+'3. FTNC USD'!AC790+'4. FTNC EUR'!AC790+'5. FTNC GBP'!AC790+'6. FTNC Autres (inclus)'!AC790</f>
        <v>0</v>
      </c>
      <c r="AD790" s="863"/>
      <c r="AE790" s="863"/>
      <c r="AF790" s="864"/>
    </row>
    <row r="791" spans="1:32" ht="15" customHeight="1" outlineLevel="1" x14ac:dyDescent="0.2">
      <c r="A791" s="232">
        <v>111</v>
      </c>
      <c r="B791" s="507"/>
      <c r="C791" s="263"/>
      <c r="D791" s="263"/>
      <c r="E791" s="264"/>
      <c r="F791" s="859" t="s">
        <v>203</v>
      </c>
      <c r="G791" s="860"/>
      <c r="H791" s="860"/>
      <c r="I791" s="860"/>
      <c r="J791" s="860"/>
      <c r="K791" s="860"/>
      <c r="L791" s="861"/>
      <c r="M791" s="408">
        <f>'2. FTNC CAN'!M791+'3. FTNC USD'!M791+'4. FTNC EUR'!M791+'5. FTNC GBP'!M791+'6. FTNC Autres (inclus)'!M791</f>
        <v>0</v>
      </c>
      <c r="N791" s="416">
        <f>'2. FTNC CAN'!N791+'3. FTNC USD'!N791+'4. FTNC EUR'!N791+'5. FTNC GBP'!N791+'6. FTNC Autres (inclus)'!N791</f>
        <v>0</v>
      </c>
      <c r="O791" s="416">
        <f>'2. FTNC CAN'!O791+'3. FTNC USD'!O791+'4. FTNC EUR'!O791+'5. FTNC GBP'!O791+'6. FTNC Autres (inclus)'!O791</f>
        <v>0</v>
      </c>
      <c r="P791" s="416">
        <f>'2. FTNC CAN'!P791+'3. FTNC USD'!P791+'4. FTNC EUR'!P791+'5. FTNC GBP'!P791+'6. FTNC Autres (inclus)'!P791</f>
        <v>0</v>
      </c>
      <c r="Q791" s="417">
        <f>'2. FTNC CAN'!Q791+'3. FTNC USD'!Q791+'4. FTNC EUR'!Q791+'5. FTNC GBP'!Q791+'6. FTNC Autres (inclus)'!Q791</f>
        <v>0</v>
      </c>
      <c r="R791" s="416">
        <f>'2. FTNC CAN'!R791+'3. FTNC USD'!R791+'4. FTNC EUR'!R791+'5. FTNC GBP'!R791+'6. FTNC Autres (inclus)'!R791</f>
        <v>0</v>
      </c>
      <c r="S791" s="416">
        <f>'2. FTNC CAN'!S791+'3. FTNC USD'!S791+'4. FTNC EUR'!S791+'5. FTNC GBP'!S791+'6. FTNC Autres (inclus)'!S791</f>
        <v>0</v>
      </c>
      <c r="T791" s="416">
        <f>'2. FTNC CAN'!T791+'3. FTNC USD'!T791+'4. FTNC EUR'!T791+'5. FTNC GBP'!T791+'6. FTNC Autres (inclus)'!T791</f>
        <v>0</v>
      </c>
      <c r="U791" s="416">
        <f>'2. FTNC CAN'!U791+'3. FTNC USD'!U791+'4. FTNC EUR'!U791+'5. FTNC GBP'!U791+'6. FTNC Autres (inclus)'!U791</f>
        <v>0</v>
      </c>
      <c r="V791" s="416">
        <f>'2. FTNC CAN'!V791+'3. FTNC USD'!V791+'4. FTNC EUR'!V791+'5. FTNC GBP'!V791+'6. FTNC Autres (inclus)'!V791</f>
        <v>0</v>
      </c>
      <c r="W791" s="416">
        <f>'2. FTNC CAN'!W791+'3. FTNC USD'!W791+'4. FTNC EUR'!W791+'5. FTNC GBP'!W791+'6. FTNC Autres (inclus)'!W791</f>
        <v>0</v>
      </c>
      <c r="X791" s="416">
        <f>'2. FTNC CAN'!X791+'3. FTNC USD'!X791+'4. FTNC EUR'!X791+'5. FTNC GBP'!X791+'6. FTNC Autres (inclus)'!X791</f>
        <v>0</v>
      </c>
      <c r="Y791" s="416">
        <f>'2. FTNC CAN'!Y791+'3. FTNC USD'!Y791+'4. FTNC EUR'!Y791+'5. FTNC GBP'!Y791+'6. FTNC Autres (inclus)'!Y791</f>
        <v>0</v>
      </c>
      <c r="Z791" s="416">
        <f>'2. FTNC CAN'!Z791+'3. FTNC USD'!Z791+'4. FTNC EUR'!Z791+'5. FTNC GBP'!Z791+'6. FTNC Autres (inclus)'!Z791</f>
        <v>0</v>
      </c>
      <c r="AA791" s="416">
        <f>'2. FTNC CAN'!AA791+'3. FTNC USD'!AA791+'4. FTNC EUR'!AA791+'5. FTNC GBP'!AA791+'6. FTNC Autres (inclus)'!AA791</f>
        <v>0</v>
      </c>
      <c r="AB791" s="425">
        <f>'2. FTNC CAN'!AB791+'3. FTNC USD'!AB791+'4. FTNC EUR'!AB791+'5. FTNC GBP'!AB791+'6. FTNC Autres (inclus)'!AB791</f>
        <v>0</v>
      </c>
      <c r="AC791" s="433">
        <f>'2. FTNC CAN'!AC791+'3. FTNC USD'!AC791+'4. FTNC EUR'!AC791+'5. FTNC GBP'!AC791+'6. FTNC Autres (inclus)'!AC791</f>
        <v>0</v>
      </c>
      <c r="AD791" s="868"/>
      <c r="AE791" s="868"/>
      <c r="AF791" s="869"/>
    </row>
    <row r="792" spans="1:32" ht="15" customHeight="1" outlineLevel="1" x14ac:dyDescent="0.2">
      <c r="A792" s="232">
        <v>112</v>
      </c>
      <c r="B792" s="507"/>
      <c r="C792" s="1025" t="s">
        <v>12</v>
      </c>
      <c r="D792" s="1026"/>
      <c r="E792" s="1026"/>
      <c r="F792" s="1026"/>
      <c r="G792" s="1026"/>
      <c r="H792" s="1026"/>
      <c r="I792" s="1026"/>
      <c r="J792" s="1026"/>
      <c r="K792" s="1026"/>
      <c r="L792" s="1026"/>
      <c r="M792" s="1026"/>
      <c r="N792" s="1026"/>
      <c r="O792" s="1026"/>
      <c r="P792" s="1026"/>
      <c r="Q792" s="1026"/>
      <c r="R792" s="1026"/>
      <c r="S792" s="1026"/>
      <c r="T792" s="1026"/>
      <c r="U792" s="1026"/>
      <c r="V792" s="1026"/>
      <c r="W792" s="1026"/>
      <c r="X792" s="1026"/>
      <c r="Y792" s="1026"/>
      <c r="Z792" s="1026"/>
      <c r="AA792" s="1026"/>
      <c r="AB792" s="1026"/>
      <c r="AC792" s="1026"/>
      <c r="AD792" s="866"/>
      <c r="AE792" s="866"/>
      <c r="AF792" s="867"/>
    </row>
    <row r="793" spans="1:32" ht="15" customHeight="1" outlineLevel="1" x14ac:dyDescent="0.2">
      <c r="A793" s="232">
        <v>113</v>
      </c>
      <c r="B793" s="507"/>
      <c r="C793" s="475"/>
      <c r="D793" s="844" t="s">
        <v>64</v>
      </c>
      <c r="E793" s="845"/>
      <c r="F793" s="845"/>
      <c r="G793" s="845"/>
      <c r="H793" s="845"/>
      <c r="I793" s="845"/>
      <c r="J793" s="845"/>
      <c r="K793" s="845"/>
      <c r="L793" s="845"/>
      <c r="M793" s="845"/>
      <c r="N793" s="845"/>
      <c r="O793" s="845"/>
      <c r="P793" s="845"/>
      <c r="Q793" s="845"/>
      <c r="R793" s="845"/>
      <c r="S793" s="845"/>
      <c r="T793" s="845"/>
      <c r="U793" s="845"/>
      <c r="V793" s="845"/>
      <c r="W793" s="845"/>
      <c r="X793" s="845"/>
      <c r="Y793" s="845"/>
      <c r="Z793" s="845"/>
      <c r="AA793" s="845"/>
      <c r="AB793" s="845"/>
      <c r="AC793" s="845"/>
      <c r="AD793" s="921"/>
      <c r="AE793" s="921"/>
      <c r="AF793" s="922"/>
    </row>
    <row r="794" spans="1:32" ht="15" customHeight="1" outlineLevel="1" x14ac:dyDescent="0.2">
      <c r="A794" s="232">
        <v>114</v>
      </c>
      <c r="B794" s="507"/>
      <c r="C794" s="475"/>
      <c r="D794" s="475"/>
      <c r="E794" s="853" t="s">
        <v>66</v>
      </c>
      <c r="F794" s="854"/>
      <c r="G794" s="854"/>
      <c r="H794" s="854"/>
      <c r="I794" s="854"/>
      <c r="J794" s="854"/>
      <c r="K794" s="854"/>
      <c r="L794" s="855"/>
      <c r="M794" s="407">
        <f>SUBTOTAL(9,M795:M798)</f>
        <v>0</v>
      </c>
      <c r="N794" s="410">
        <f t="shared" ref="N794:AC794" si="1167">SUBTOTAL(9,N795:N798)</f>
        <v>0</v>
      </c>
      <c r="O794" s="414">
        <f t="shared" si="1167"/>
        <v>0</v>
      </c>
      <c r="P794" s="413">
        <f t="shared" si="1167"/>
        <v>0</v>
      </c>
      <c r="Q794" s="424">
        <f t="shared" si="1167"/>
        <v>0</v>
      </c>
      <c r="R794" s="410">
        <f t="shared" si="1167"/>
        <v>0</v>
      </c>
      <c r="S794" s="413">
        <f t="shared" si="1167"/>
        <v>0</v>
      </c>
      <c r="T794" s="414">
        <f t="shared" si="1167"/>
        <v>0</v>
      </c>
      <c r="U794" s="413">
        <f t="shared" si="1167"/>
        <v>0</v>
      </c>
      <c r="V794" s="414">
        <f t="shared" si="1167"/>
        <v>0</v>
      </c>
      <c r="W794" s="413">
        <f t="shared" si="1167"/>
        <v>0</v>
      </c>
      <c r="X794" s="414">
        <f t="shared" si="1167"/>
        <v>0</v>
      </c>
      <c r="Y794" s="413">
        <f t="shared" si="1167"/>
        <v>0</v>
      </c>
      <c r="Z794" s="414">
        <f t="shared" si="1167"/>
        <v>0</v>
      </c>
      <c r="AA794" s="413">
        <f t="shared" si="1167"/>
        <v>0</v>
      </c>
      <c r="AB794" s="424">
        <f t="shared" si="1167"/>
        <v>0</v>
      </c>
      <c r="AC794" s="407">
        <f t="shared" si="1167"/>
        <v>0</v>
      </c>
      <c r="AD794" s="862"/>
      <c r="AE794" s="863"/>
      <c r="AF794" s="864"/>
    </row>
    <row r="795" spans="1:32" ht="15" customHeight="1" outlineLevel="1" x14ac:dyDescent="0.2">
      <c r="A795" s="232">
        <v>115</v>
      </c>
      <c r="B795" s="507"/>
      <c r="C795" s="475"/>
      <c r="D795" s="475"/>
      <c r="E795" s="484"/>
      <c r="F795" s="856" t="s">
        <v>65</v>
      </c>
      <c r="G795" s="857"/>
      <c r="H795" s="857"/>
      <c r="I795" s="857"/>
      <c r="J795" s="857"/>
      <c r="K795" s="857"/>
      <c r="L795" s="858"/>
      <c r="M795" s="408">
        <f>'2. FTNC CAN'!M795+'3. FTNC USD'!M795+'4. FTNC EUR'!M795+'5. FTNC GBP'!M795+'6. FTNC Autres (inclus)'!M795</f>
        <v>0</v>
      </c>
      <c r="N795" s="420">
        <f>'2. FTNC CAN'!N795+'3. FTNC USD'!N795+'4. FTNC EUR'!N795+'5. FTNC GBP'!N795+'6. FTNC Autres (inclus)'!N795</f>
        <v>0</v>
      </c>
      <c r="O795" s="422">
        <f>'2. FTNC CAN'!O795+'3. FTNC USD'!O795+'4. FTNC EUR'!O795+'5. FTNC GBP'!O795+'6. FTNC Autres (inclus)'!O795</f>
        <v>0</v>
      </c>
      <c r="P795" s="422">
        <f>'2. FTNC CAN'!P795+'3. FTNC USD'!P795+'4. FTNC EUR'!P795+'5. FTNC GBP'!P795+'6. FTNC Autres (inclus)'!P795</f>
        <v>0</v>
      </c>
      <c r="Q795" s="426">
        <f>'2. FTNC CAN'!Q795+'3. FTNC USD'!Q795+'4. FTNC EUR'!Q795+'5. FTNC GBP'!Q795+'6. FTNC Autres (inclus)'!Q795</f>
        <v>0</v>
      </c>
      <c r="R795" s="419">
        <f>'2. FTNC CAN'!R795+'3. FTNC USD'!R795+'4. FTNC EUR'!R795+'5. FTNC GBP'!R795+'6. FTNC Autres (inclus)'!R795</f>
        <v>0</v>
      </c>
      <c r="S795" s="422">
        <f>'2. FTNC CAN'!S795+'3. FTNC USD'!S795+'4. FTNC EUR'!S795+'5. FTNC GBP'!S795+'6. FTNC Autres (inclus)'!S795</f>
        <v>0</v>
      </c>
      <c r="T795" s="422">
        <f>'2. FTNC CAN'!T795+'3. FTNC USD'!T795+'4. FTNC EUR'!T795+'5. FTNC GBP'!T795+'6. FTNC Autres (inclus)'!T795</f>
        <v>0</v>
      </c>
      <c r="U795" s="422">
        <f>'2. FTNC CAN'!U795+'3. FTNC USD'!U795+'4. FTNC EUR'!U795+'5. FTNC GBP'!U795+'6. FTNC Autres (inclus)'!U795</f>
        <v>0</v>
      </c>
      <c r="V795" s="422">
        <f>'2. FTNC CAN'!V795+'3. FTNC USD'!V795+'4. FTNC EUR'!V795+'5. FTNC GBP'!V795+'6. FTNC Autres (inclus)'!V795</f>
        <v>0</v>
      </c>
      <c r="W795" s="422">
        <f>'2. FTNC CAN'!W795+'3. FTNC USD'!W795+'4. FTNC EUR'!W795+'5. FTNC GBP'!W795+'6. FTNC Autres (inclus)'!W795</f>
        <v>0</v>
      </c>
      <c r="X795" s="422">
        <f>'2. FTNC CAN'!X795+'3. FTNC USD'!X795+'4. FTNC EUR'!X795+'5. FTNC GBP'!X795+'6. FTNC Autres (inclus)'!X795</f>
        <v>0</v>
      </c>
      <c r="Y795" s="422">
        <f>'2. FTNC CAN'!Y795+'3. FTNC USD'!Y795+'4. FTNC EUR'!Y795+'5. FTNC GBP'!Y795+'6. FTNC Autres (inclus)'!Y795</f>
        <v>0</v>
      </c>
      <c r="Z795" s="422">
        <f>'2. FTNC CAN'!Z795+'3. FTNC USD'!Z795+'4. FTNC EUR'!Z795+'5. FTNC GBP'!Z795+'6. FTNC Autres (inclus)'!Z795</f>
        <v>0</v>
      </c>
      <c r="AA795" s="422">
        <f>'2. FTNC CAN'!AA795+'3. FTNC USD'!AA795+'4. FTNC EUR'!AA795+'5. FTNC GBP'!AA795+'6. FTNC Autres (inclus)'!AA795</f>
        <v>0</v>
      </c>
      <c r="AB795" s="422">
        <f>'2. FTNC CAN'!AB795+'3. FTNC USD'!AB795+'4. FTNC EUR'!AB795+'5. FTNC GBP'!AB795+'6. FTNC Autres (inclus)'!AB795</f>
        <v>0</v>
      </c>
      <c r="AC795" s="408">
        <f>'2. FTNC CAN'!AC795+'3. FTNC USD'!AC795+'4. FTNC EUR'!AC795+'5. FTNC GBP'!AC795+'6. FTNC Autres (inclus)'!AC795</f>
        <v>0</v>
      </c>
      <c r="AD795" s="870"/>
      <c r="AE795" s="868"/>
      <c r="AF795" s="869"/>
    </row>
    <row r="796" spans="1:32" ht="15" customHeight="1" outlineLevel="1" x14ac:dyDescent="0.2">
      <c r="A796" s="232">
        <v>116</v>
      </c>
      <c r="B796" s="507"/>
      <c r="C796" s="475"/>
      <c r="D796" s="475"/>
      <c r="E796" s="484"/>
      <c r="F796" s="915" t="s">
        <v>68</v>
      </c>
      <c r="G796" s="916"/>
      <c r="H796" s="916"/>
      <c r="I796" s="916"/>
      <c r="J796" s="916"/>
      <c r="K796" s="916"/>
      <c r="L796" s="917"/>
      <c r="M796" s="408">
        <f>'2. FTNC CAN'!M796+'3. FTNC USD'!M796+'4. FTNC EUR'!M796+'5. FTNC GBP'!M796+'6. FTNC Autres (inclus)'!M796</f>
        <v>0</v>
      </c>
      <c r="N796" s="420">
        <f>'2. FTNC CAN'!N796+'3. FTNC USD'!N796+'4. FTNC EUR'!N796+'5. FTNC GBP'!N796+'6. FTNC Autres (inclus)'!N796</f>
        <v>0</v>
      </c>
      <c r="O796" s="422">
        <f>'2. FTNC CAN'!O796+'3. FTNC USD'!O796+'4. FTNC EUR'!O796+'5. FTNC GBP'!O796+'6. FTNC Autres (inclus)'!O796</f>
        <v>0</v>
      </c>
      <c r="P796" s="422">
        <f>'2. FTNC CAN'!P796+'3. FTNC USD'!P796+'4. FTNC EUR'!P796+'5. FTNC GBP'!P796+'6. FTNC Autres (inclus)'!P796</f>
        <v>0</v>
      </c>
      <c r="Q796" s="426">
        <f>'2. FTNC CAN'!Q796+'3. FTNC USD'!Q796+'4. FTNC EUR'!Q796+'5. FTNC GBP'!Q796+'6. FTNC Autres (inclus)'!Q796</f>
        <v>0</v>
      </c>
      <c r="R796" s="419">
        <f>'2. FTNC CAN'!R796+'3. FTNC USD'!R796+'4. FTNC EUR'!R796+'5. FTNC GBP'!R796+'6. FTNC Autres (inclus)'!R796</f>
        <v>0</v>
      </c>
      <c r="S796" s="422">
        <f>'2. FTNC CAN'!S796+'3. FTNC USD'!S796+'4. FTNC EUR'!S796+'5. FTNC GBP'!S796+'6. FTNC Autres (inclus)'!S796</f>
        <v>0</v>
      </c>
      <c r="T796" s="422">
        <f>'2. FTNC CAN'!T796+'3. FTNC USD'!T796+'4. FTNC EUR'!T796+'5. FTNC GBP'!T796+'6. FTNC Autres (inclus)'!T796</f>
        <v>0</v>
      </c>
      <c r="U796" s="422">
        <f>'2. FTNC CAN'!U796+'3. FTNC USD'!U796+'4. FTNC EUR'!U796+'5. FTNC GBP'!U796+'6. FTNC Autres (inclus)'!U796</f>
        <v>0</v>
      </c>
      <c r="V796" s="422">
        <f>'2. FTNC CAN'!V796+'3. FTNC USD'!V796+'4. FTNC EUR'!V796+'5. FTNC GBP'!V796+'6. FTNC Autres (inclus)'!V796</f>
        <v>0</v>
      </c>
      <c r="W796" s="422">
        <f>'2. FTNC CAN'!W796+'3. FTNC USD'!W796+'4. FTNC EUR'!W796+'5. FTNC GBP'!W796+'6. FTNC Autres (inclus)'!W796</f>
        <v>0</v>
      </c>
      <c r="X796" s="422">
        <f>'2. FTNC CAN'!X796+'3. FTNC USD'!X796+'4. FTNC EUR'!X796+'5. FTNC GBP'!X796+'6. FTNC Autres (inclus)'!X796</f>
        <v>0</v>
      </c>
      <c r="Y796" s="422">
        <f>'2. FTNC CAN'!Y796+'3. FTNC USD'!Y796+'4. FTNC EUR'!Y796+'5. FTNC GBP'!Y796+'6. FTNC Autres (inclus)'!Y796</f>
        <v>0</v>
      </c>
      <c r="Z796" s="422">
        <f>'2. FTNC CAN'!Z796+'3. FTNC USD'!Z796+'4. FTNC EUR'!Z796+'5. FTNC GBP'!Z796+'6. FTNC Autres (inclus)'!Z796</f>
        <v>0</v>
      </c>
      <c r="AA796" s="422">
        <f>'2. FTNC CAN'!AA796+'3. FTNC USD'!AA796+'4. FTNC EUR'!AA796+'5. FTNC GBP'!AA796+'6. FTNC Autres (inclus)'!AA796</f>
        <v>0</v>
      </c>
      <c r="AB796" s="422">
        <f>'2. FTNC CAN'!AB796+'3. FTNC USD'!AB796+'4. FTNC EUR'!AB796+'5. FTNC GBP'!AB796+'6. FTNC Autres (inclus)'!AB796</f>
        <v>0</v>
      </c>
      <c r="AC796" s="408">
        <f>'2. FTNC CAN'!AC796+'3. FTNC USD'!AC796+'4. FTNC EUR'!AC796+'5. FTNC GBP'!AC796+'6. FTNC Autres (inclus)'!AC796</f>
        <v>0</v>
      </c>
      <c r="AD796" s="870"/>
      <c r="AE796" s="868"/>
      <c r="AF796" s="869"/>
    </row>
    <row r="797" spans="1:32" ht="15" customHeight="1" outlineLevel="1" x14ac:dyDescent="0.2">
      <c r="A797" s="232">
        <v>117</v>
      </c>
      <c r="B797" s="507"/>
      <c r="C797" s="263"/>
      <c r="D797" s="263"/>
      <c r="E797" s="264"/>
      <c r="F797" s="915" t="s">
        <v>537</v>
      </c>
      <c r="G797" s="916"/>
      <c r="H797" s="916"/>
      <c r="I797" s="916"/>
      <c r="J797" s="916"/>
      <c r="K797" s="916"/>
      <c r="L797" s="917"/>
      <c r="M797" s="408">
        <f>'2. FTNC CAN'!M797+'3. FTNC USD'!M797+'4. FTNC EUR'!M797+'5. FTNC GBP'!M797+'6. FTNC Autres (inclus)'!M797</f>
        <v>0</v>
      </c>
      <c r="N797" s="420">
        <f>'2. FTNC CAN'!N797+'3. FTNC USD'!N797+'4. FTNC EUR'!N797+'5. FTNC GBP'!N797+'6. FTNC Autres (inclus)'!N797</f>
        <v>0</v>
      </c>
      <c r="O797" s="422">
        <f>'2. FTNC CAN'!O797+'3. FTNC USD'!O797+'4. FTNC EUR'!O797+'5. FTNC GBP'!O797+'6. FTNC Autres (inclus)'!O797</f>
        <v>0</v>
      </c>
      <c r="P797" s="422">
        <f>'2. FTNC CAN'!P797+'3. FTNC USD'!P797+'4. FTNC EUR'!P797+'5. FTNC GBP'!P797+'6. FTNC Autres (inclus)'!P797</f>
        <v>0</v>
      </c>
      <c r="Q797" s="426">
        <f>'2. FTNC CAN'!Q797+'3. FTNC USD'!Q797+'4. FTNC EUR'!Q797+'5. FTNC GBP'!Q797+'6. FTNC Autres (inclus)'!Q797</f>
        <v>0</v>
      </c>
      <c r="R797" s="419">
        <f>'2. FTNC CAN'!R797+'3. FTNC USD'!R797+'4. FTNC EUR'!R797+'5. FTNC GBP'!R797+'6. FTNC Autres (inclus)'!R797</f>
        <v>0</v>
      </c>
      <c r="S797" s="422">
        <f>'2. FTNC CAN'!S797+'3. FTNC USD'!S797+'4. FTNC EUR'!S797+'5. FTNC GBP'!S797+'6. FTNC Autres (inclus)'!S797</f>
        <v>0</v>
      </c>
      <c r="T797" s="422">
        <f>'2. FTNC CAN'!T797+'3. FTNC USD'!T797+'4. FTNC EUR'!T797+'5. FTNC GBP'!T797+'6. FTNC Autres (inclus)'!T797</f>
        <v>0</v>
      </c>
      <c r="U797" s="422">
        <f>'2. FTNC CAN'!U797+'3. FTNC USD'!U797+'4. FTNC EUR'!U797+'5. FTNC GBP'!U797+'6. FTNC Autres (inclus)'!U797</f>
        <v>0</v>
      </c>
      <c r="V797" s="422">
        <f>'2. FTNC CAN'!V797+'3. FTNC USD'!V797+'4. FTNC EUR'!V797+'5. FTNC GBP'!V797+'6. FTNC Autres (inclus)'!V797</f>
        <v>0</v>
      </c>
      <c r="W797" s="422">
        <f>'2. FTNC CAN'!W797+'3. FTNC USD'!W797+'4. FTNC EUR'!W797+'5. FTNC GBP'!W797+'6. FTNC Autres (inclus)'!W797</f>
        <v>0</v>
      </c>
      <c r="X797" s="422">
        <f>'2. FTNC CAN'!X797+'3. FTNC USD'!X797+'4. FTNC EUR'!X797+'5. FTNC GBP'!X797+'6. FTNC Autres (inclus)'!X797</f>
        <v>0</v>
      </c>
      <c r="Y797" s="422">
        <f>'2. FTNC CAN'!Y797+'3. FTNC USD'!Y797+'4. FTNC EUR'!Y797+'5. FTNC GBP'!Y797+'6. FTNC Autres (inclus)'!Y797</f>
        <v>0</v>
      </c>
      <c r="Z797" s="422">
        <f>'2. FTNC CAN'!Z797+'3. FTNC USD'!Z797+'4. FTNC EUR'!Z797+'5. FTNC GBP'!Z797+'6. FTNC Autres (inclus)'!Z797</f>
        <v>0</v>
      </c>
      <c r="AA797" s="422">
        <f>'2. FTNC CAN'!AA797+'3. FTNC USD'!AA797+'4. FTNC EUR'!AA797+'5. FTNC GBP'!AA797+'6. FTNC Autres (inclus)'!AA797</f>
        <v>0</v>
      </c>
      <c r="AB797" s="422">
        <f>'2. FTNC CAN'!AB797+'3. FTNC USD'!AB797+'4. FTNC EUR'!AB797+'5. FTNC GBP'!AB797+'6. FTNC Autres (inclus)'!AB797</f>
        <v>0</v>
      </c>
      <c r="AC797" s="408">
        <f>'2. FTNC CAN'!AC797+'3. FTNC USD'!AC797+'4. FTNC EUR'!AC797+'5. FTNC GBP'!AC797+'6. FTNC Autres (inclus)'!AC797</f>
        <v>0</v>
      </c>
      <c r="AD797" s="870"/>
      <c r="AE797" s="868"/>
      <c r="AF797" s="869"/>
    </row>
    <row r="798" spans="1:32" s="234" customFormat="1" ht="27.75" customHeight="1" outlineLevel="1" x14ac:dyDescent="0.2">
      <c r="A798" s="232">
        <v>118</v>
      </c>
      <c r="B798" s="507"/>
      <c r="C798" s="475"/>
      <c r="D798" s="475"/>
      <c r="E798" s="260"/>
      <c r="F798" s="859" t="s">
        <v>464</v>
      </c>
      <c r="G798" s="860"/>
      <c r="H798" s="860"/>
      <c r="I798" s="860"/>
      <c r="J798" s="860"/>
      <c r="K798" s="860"/>
      <c r="L798" s="861"/>
      <c r="M798" s="408">
        <f>'2. FTNC CAN'!M798+'3. FTNC USD'!M798+'4. FTNC EUR'!M798+'5. FTNC GBP'!M798+'6. FTNC Autres (inclus)'!M798</f>
        <v>0</v>
      </c>
      <c r="N798" s="416">
        <f>'2. FTNC CAN'!N798+'3. FTNC USD'!N798+'4. FTNC EUR'!N798+'5. FTNC GBP'!N798+'6. FTNC Autres (inclus)'!N798</f>
        <v>0</v>
      </c>
      <c r="O798" s="416">
        <f>'2. FTNC CAN'!O798+'3. FTNC USD'!O798+'4. FTNC EUR'!O798+'5. FTNC GBP'!O798+'6. FTNC Autres (inclus)'!O798</f>
        <v>0</v>
      </c>
      <c r="P798" s="416">
        <f>'2. FTNC CAN'!P798+'3. FTNC USD'!P798+'4. FTNC EUR'!P798+'5. FTNC GBP'!P798+'6. FTNC Autres (inclus)'!P798</f>
        <v>0</v>
      </c>
      <c r="Q798" s="425">
        <f>'2. FTNC CAN'!Q798+'3. FTNC USD'!Q798+'4. FTNC EUR'!Q798+'5. FTNC GBP'!Q798+'6. FTNC Autres (inclus)'!Q798</f>
        <v>0</v>
      </c>
      <c r="R798" s="419">
        <f>'2. FTNC CAN'!R798+'3. FTNC USD'!R798+'4. FTNC EUR'!R798+'5. FTNC GBP'!R798+'6. FTNC Autres (inclus)'!R798</f>
        <v>0</v>
      </c>
      <c r="S798" s="422">
        <f>'2. FTNC CAN'!S798+'3. FTNC USD'!S798+'4. FTNC EUR'!S798+'5. FTNC GBP'!S798+'6. FTNC Autres (inclus)'!S798</f>
        <v>0</v>
      </c>
      <c r="T798" s="422">
        <f>'2. FTNC CAN'!T798+'3. FTNC USD'!T798+'4. FTNC EUR'!T798+'5. FTNC GBP'!T798+'6. FTNC Autres (inclus)'!T798</f>
        <v>0</v>
      </c>
      <c r="U798" s="422">
        <f>'2. FTNC CAN'!U798+'3. FTNC USD'!U798+'4. FTNC EUR'!U798+'5. FTNC GBP'!U798+'6. FTNC Autres (inclus)'!U798</f>
        <v>0</v>
      </c>
      <c r="V798" s="422">
        <f>'2. FTNC CAN'!V798+'3. FTNC USD'!V798+'4. FTNC EUR'!V798+'5. FTNC GBP'!V798+'6. FTNC Autres (inclus)'!V798</f>
        <v>0</v>
      </c>
      <c r="W798" s="422">
        <f>'2. FTNC CAN'!W798+'3. FTNC USD'!W798+'4. FTNC EUR'!W798+'5. FTNC GBP'!W798+'6. FTNC Autres (inclus)'!W798</f>
        <v>0</v>
      </c>
      <c r="X798" s="422">
        <f>'2. FTNC CAN'!X798+'3. FTNC USD'!X798+'4. FTNC EUR'!X798+'5. FTNC GBP'!X798+'6. FTNC Autres (inclus)'!X798</f>
        <v>0</v>
      </c>
      <c r="Y798" s="422">
        <f>'2. FTNC CAN'!Y798+'3. FTNC USD'!Y798+'4. FTNC EUR'!Y798+'5. FTNC GBP'!Y798+'6. FTNC Autres (inclus)'!Y798</f>
        <v>0</v>
      </c>
      <c r="Z798" s="422">
        <f>'2. FTNC CAN'!Z798+'3. FTNC USD'!Z798+'4. FTNC EUR'!Z798+'5. FTNC GBP'!Z798+'6. FTNC Autres (inclus)'!Z798</f>
        <v>0</v>
      </c>
      <c r="AA798" s="422">
        <f>'2. FTNC CAN'!AA798+'3. FTNC USD'!AA798+'4. FTNC EUR'!AA798+'5. FTNC GBP'!AA798+'6. FTNC Autres (inclus)'!AA798</f>
        <v>0</v>
      </c>
      <c r="AB798" s="422">
        <f>'2. FTNC CAN'!AB798+'3. FTNC USD'!AB798+'4. FTNC EUR'!AB798+'5. FTNC GBP'!AB798+'6. FTNC Autres (inclus)'!AB798</f>
        <v>0</v>
      </c>
      <c r="AC798" s="408">
        <f>'2. FTNC CAN'!AC798+'3. FTNC USD'!AC798+'4. FTNC EUR'!AC798+'5. FTNC GBP'!AC798+'6. FTNC Autres (inclus)'!AC798</f>
        <v>0</v>
      </c>
      <c r="AD798" s="870"/>
      <c r="AE798" s="868"/>
      <c r="AF798" s="869"/>
    </row>
    <row r="799" spans="1:32" ht="15" customHeight="1" outlineLevel="1" x14ac:dyDescent="0.2">
      <c r="A799" s="232">
        <v>119</v>
      </c>
      <c r="B799" s="507"/>
      <c r="C799" s="483"/>
      <c r="D799" s="483"/>
      <c r="E799" s="853" t="s">
        <v>67</v>
      </c>
      <c r="F799" s="854"/>
      <c r="G799" s="854"/>
      <c r="H799" s="854"/>
      <c r="I799" s="854"/>
      <c r="J799" s="854"/>
      <c r="K799" s="854"/>
      <c r="L799" s="855"/>
      <c r="M799" s="407">
        <f>SUBTOTAL(9,M800:M803)</f>
        <v>0</v>
      </c>
      <c r="N799" s="410">
        <f t="shared" ref="N799:AC799" si="1168">SUBTOTAL(9,N800:N803)</f>
        <v>0</v>
      </c>
      <c r="O799" s="414">
        <f t="shared" si="1168"/>
        <v>0</v>
      </c>
      <c r="P799" s="413">
        <f t="shared" si="1168"/>
        <v>0</v>
      </c>
      <c r="Q799" s="424">
        <f t="shared" si="1168"/>
        <v>0</v>
      </c>
      <c r="R799" s="410">
        <f t="shared" si="1168"/>
        <v>0</v>
      </c>
      <c r="S799" s="413">
        <f t="shared" si="1168"/>
        <v>0</v>
      </c>
      <c r="T799" s="414">
        <f t="shared" si="1168"/>
        <v>0</v>
      </c>
      <c r="U799" s="413">
        <f t="shared" si="1168"/>
        <v>0</v>
      </c>
      <c r="V799" s="414">
        <f t="shared" si="1168"/>
        <v>0</v>
      </c>
      <c r="W799" s="413">
        <f t="shared" si="1168"/>
        <v>0</v>
      </c>
      <c r="X799" s="414">
        <f t="shared" si="1168"/>
        <v>0</v>
      </c>
      <c r="Y799" s="413">
        <f t="shared" si="1168"/>
        <v>0</v>
      </c>
      <c r="Z799" s="414">
        <f t="shared" si="1168"/>
        <v>0</v>
      </c>
      <c r="AA799" s="413">
        <f t="shared" si="1168"/>
        <v>0</v>
      </c>
      <c r="AB799" s="424">
        <f t="shared" si="1168"/>
        <v>0</v>
      </c>
      <c r="AC799" s="407">
        <f t="shared" si="1168"/>
        <v>0</v>
      </c>
      <c r="AD799" s="870"/>
      <c r="AE799" s="868"/>
      <c r="AF799" s="869"/>
    </row>
    <row r="800" spans="1:32" ht="15" customHeight="1" outlineLevel="1" x14ac:dyDescent="0.2">
      <c r="A800" s="232">
        <v>120</v>
      </c>
      <c r="B800" s="507"/>
      <c r="C800" s="491"/>
      <c r="D800" s="491"/>
      <c r="E800" s="491"/>
      <c r="F800" s="856" t="s">
        <v>65</v>
      </c>
      <c r="G800" s="857"/>
      <c r="H800" s="857"/>
      <c r="I800" s="857"/>
      <c r="J800" s="857"/>
      <c r="K800" s="857"/>
      <c r="L800" s="858"/>
      <c r="M800" s="408">
        <f>'2. FTNC CAN'!M800+'3. FTNC USD'!M800+'4. FTNC EUR'!M800+'5. FTNC GBP'!M800+'6. FTNC Autres (inclus)'!M800</f>
        <v>0</v>
      </c>
      <c r="N800" s="420">
        <f>'2. FTNC CAN'!N800+'3. FTNC USD'!N800+'4. FTNC EUR'!N800+'5. FTNC GBP'!N800+'6. FTNC Autres (inclus)'!N800</f>
        <v>0</v>
      </c>
      <c r="O800" s="422">
        <f>'2. FTNC CAN'!O800+'3. FTNC USD'!O800+'4. FTNC EUR'!O800+'5. FTNC GBP'!O800+'6. FTNC Autres (inclus)'!O800</f>
        <v>0</v>
      </c>
      <c r="P800" s="422">
        <f>'2. FTNC CAN'!P800+'3. FTNC USD'!P800+'4. FTNC EUR'!P800+'5. FTNC GBP'!P800+'6. FTNC Autres (inclus)'!P800</f>
        <v>0</v>
      </c>
      <c r="Q800" s="426">
        <f>'2. FTNC CAN'!Q800+'3. FTNC USD'!Q800+'4. FTNC EUR'!Q800+'5. FTNC GBP'!Q800+'6. FTNC Autres (inclus)'!Q800</f>
        <v>0</v>
      </c>
      <c r="R800" s="419">
        <f>'2. FTNC CAN'!R800+'3. FTNC USD'!R800+'4. FTNC EUR'!R800+'5. FTNC GBP'!R800+'6. FTNC Autres (inclus)'!R800</f>
        <v>0</v>
      </c>
      <c r="S800" s="422">
        <f>'2. FTNC CAN'!S800+'3. FTNC USD'!S800+'4. FTNC EUR'!S800+'5. FTNC GBP'!S800+'6. FTNC Autres (inclus)'!S800</f>
        <v>0</v>
      </c>
      <c r="T800" s="422">
        <f>'2. FTNC CAN'!T800+'3. FTNC USD'!T800+'4. FTNC EUR'!T800+'5. FTNC GBP'!T800+'6. FTNC Autres (inclus)'!T800</f>
        <v>0</v>
      </c>
      <c r="U800" s="422">
        <f>'2. FTNC CAN'!U800+'3. FTNC USD'!U800+'4. FTNC EUR'!U800+'5. FTNC GBP'!U800+'6. FTNC Autres (inclus)'!U800</f>
        <v>0</v>
      </c>
      <c r="V800" s="422">
        <f>'2. FTNC CAN'!V800+'3. FTNC USD'!V800+'4. FTNC EUR'!V800+'5. FTNC GBP'!V800+'6. FTNC Autres (inclus)'!V800</f>
        <v>0</v>
      </c>
      <c r="W800" s="422">
        <f>'2. FTNC CAN'!W800+'3. FTNC USD'!W800+'4. FTNC EUR'!W800+'5. FTNC GBP'!W800+'6. FTNC Autres (inclus)'!W800</f>
        <v>0</v>
      </c>
      <c r="X800" s="422">
        <f>'2. FTNC CAN'!X800+'3. FTNC USD'!X800+'4. FTNC EUR'!X800+'5. FTNC GBP'!X800+'6. FTNC Autres (inclus)'!X800</f>
        <v>0</v>
      </c>
      <c r="Y800" s="422">
        <f>'2. FTNC CAN'!Y800+'3. FTNC USD'!Y800+'4. FTNC EUR'!Y800+'5. FTNC GBP'!Y800+'6. FTNC Autres (inclus)'!Y800</f>
        <v>0</v>
      </c>
      <c r="Z800" s="422">
        <f>'2. FTNC CAN'!Z800+'3. FTNC USD'!Z800+'4. FTNC EUR'!Z800+'5. FTNC GBP'!Z800+'6. FTNC Autres (inclus)'!Z800</f>
        <v>0</v>
      </c>
      <c r="AA800" s="422">
        <f>'2. FTNC CAN'!AA800+'3. FTNC USD'!AA800+'4. FTNC EUR'!AA800+'5. FTNC GBP'!AA800+'6. FTNC Autres (inclus)'!AA800</f>
        <v>0</v>
      </c>
      <c r="AB800" s="422">
        <f>'2. FTNC CAN'!AB800+'3. FTNC USD'!AB800+'4. FTNC EUR'!AB800+'5. FTNC GBP'!AB800+'6. FTNC Autres (inclus)'!AB800</f>
        <v>0</v>
      </c>
      <c r="AC800" s="408">
        <f>'2. FTNC CAN'!AC800+'3. FTNC USD'!AC800+'4. FTNC EUR'!AC800+'5. FTNC GBP'!AC800+'6. FTNC Autres (inclus)'!AC800</f>
        <v>0</v>
      </c>
      <c r="AD800" s="870"/>
      <c r="AE800" s="868"/>
      <c r="AF800" s="869"/>
    </row>
    <row r="801" spans="1:32" ht="15" customHeight="1" outlineLevel="1" x14ac:dyDescent="0.2">
      <c r="A801" s="232">
        <v>121</v>
      </c>
      <c r="B801" s="507"/>
      <c r="C801" s="491"/>
      <c r="D801" s="491"/>
      <c r="E801" s="491"/>
      <c r="F801" s="915" t="s">
        <v>68</v>
      </c>
      <c r="G801" s="916"/>
      <c r="H801" s="916"/>
      <c r="I801" s="916"/>
      <c r="J801" s="916"/>
      <c r="K801" s="916"/>
      <c r="L801" s="917"/>
      <c r="M801" s="408">
        <f>'2. FTNC CAN'!M801+'3. FTNC USD'!M801+'4. FTNC EUR'!M801+'5. FTNC GBP'!M801+'6. FTNC Autres (inclus)'!M801</f>
        <v>0</v>
      </c>
      <c r="N801" s="420">
        <f>'2. FTNC CAN'!N801+'3. FTNC USD'!N801+'4. FTNC EUR'!N801+'5. FTNC GBP'!N801+'6. FTNC Autres (inclus)'!N801</f>
        <v>0</v>
      </c>
      <c r="O801" s="422">
        <f>'2. FTNC CAN'!O801+'3. FTNC USD'!O801+'4. FTNC EUR'!O801+'5. FTNC GBP'!O801+'6. FTNC Autres (inclus)'!O801</f>
        <v>0</v>
      </c>
      <c r="P801" s="422">
        <f>'2. FTNC CAN'!P801+'3. FTNC USD'!P801+'4. FTNC EUR'!P801+'5. FTNC GBP'!P801+'6. FTNC Autres (inclus)'!P801</f>
        <v>0</v>
      </c>
      <c r="Q801" s="426">
        <f>'2. FTNC CAN'!Q801+'3. FTNC USD'!Q801+'4. FTNC EUR'!Q801+'5. FTNC GBP'!Q801+'6. FTNC Autres (inclus)'!Q801</f>
        <v>0</v>
      </c>
      <c r="R801" s="419">
        <f>'2. FTNC CAN'!R801+'3. FTNC USD'!R801+'4. FTNC EUR'!R801+'5. FTNC GBP'!R801+'6. FTNC Autres (inclus)'!R801</f>
        <v>0</v>
      </c>
      <c r="S801" s="422">
        <f>'2. FTNC CAN'!S801+'3. FTNC USD'!S801+'4. FTNC EUR'!S801+'5. FTNC GBP'!S801+'6. FTNC Autres (inclus)'!S801</f>
        <v>0</v>
      </c>
      <c r="T801" s="422">
        <f>'2. FTNC CAN'!T801+'3. FTNC USD'!T801+'4. FTNC EUR'!T801+'5. FTNC GBP'!T801+'6. FTNC Autres (inclus)'!T801</f>
        <v>0</v>
      </c>
      <c r="U801" s="422">
        <f>'2. FTNC CAN'!U801+'3. FTNC USD'!U801+'4. FTNC EUR'!U801+'5. FTNC GBP'!U801+'6. FTNC Autres (inclus)'!U801</f>
        <v>0</v>
      </c>
      <c r="V801" s="422">
        <f>'2. FTNC CAN'!V801+'3. FTNC USD'!V801+'4. FTNC EUR'!V801+'5. FTNC GBP'!V801+'6. FTNC Autres (inclus)'!V801</f>
        <v>0</v>
      </c>
      <c r="W801" s="422">
        <f>'2. FTNC CAN'!W801+'3. FTNC USD'!W801+'4. FTNC EUR'!W801+'5. FTNC GBP'!W801+'6. FTNC Autres (inclus)'!W801</f>
        <v>0</v>
      </c>
      <c r="X801" s="422">
        <f>'2. FTNC CAN'!X801+'3. FTNC USD'!X801+'4. FTNC EUR'!X801+'5. FTNC GBP'!X801+'6. FTNC Autres (inclus)'!X801</f>
        <v>0</v>
      </c>
      <c r="Y801" s="422">
        <f>'2. FTNC CAN'!Y801+'3. FTNC USD'!Y801+'4. FTNC EUR'!Y801+'5. FTNC GBP'!Y801+'6. FTNC Autres (inclus)'!Y801</f>
        <v>0</v>
      </c>
      <c r="Z801" s="422">
        <f>'2. FTNC CAN'!Z801+'3. FTNC USD'!Z801+'4. FTNC EUR'!Z801+'5. FTNC GBP'!Z801+'6. FTNC Autres (inclus)'!Z801</f>
        <v>0</v>
      </c>
      <c r="AA801" s="422">
        <f>'2. FTNC CAN'!AA801+'3. FTNC USD'!AA801+'4. FTNC EUR'!AA801+'5. FTNC GBP'!AA801+'6. FTNC Autres (inclus)'!AA801</f>
        <v>0</v>
      </c>
      <c r="AB801" s="422">
        <f>'2. FTNC CAN'!AB801+'3. FTNC USD'!AB801+'4. FTNC EUR'!AB801+'5. FTNC GBP'!AB801+'6. FTNC Autres (inclus)'!AB801</f>
        <v>0</v>
      </c>
      <c r="AC801" s="408">
        <f>'2. FTNC CAN'!AC801+'3. FTNC USD'!AC801+'4. FTNC EUR'!AC801+'5. FTNC GBP'!AC801+'6. FTNC Autres (inclus)'!AC801</f>
        <v>0</v>
      </c>
      <c r="AD801" s="870"/>
      <c r="AE801" s="868"/>
      <c r="AF801" s="869"/>
    </row>
    <row r="802" spans="1:32" ht="15" customHeight="1" outlineLevel="1" x14ac:dyDescent="0.2">
      <c r="A802" s="232">
        <v>122</v>
      </c>
      <c r="B802" s="507"/>
      <c r="C802" s="265"/>
      <c r="D802" s="265"/>
      <c r="E802" s="265"/>
      <c r="F802" s="915" t="s">
        <v>537</v>
      </c>
      <c r="G802" s="916"/>
      <c r="H802" s="916"/>
      <c r="I802" s="916"/>
      <c r="J802" s="916"/>
      <c r="K802" s="916"/>
      <c r="L802" s="917"/>
      <c r="M802" s="408">
        <f>'2. FTNC CAN'!M802+'3. FTNC USD'!M802+'4. FTNC EUR'!M802+'5. FTNC GBP'!M802+'6. FTNC Autres (inclus)'!M802</f>
        <v>0</v>
      </c>
      <c r="N802" s="420">
        <f>'2. FTNC CAN'!N802+'3. FTNC USD'!N802+'4. FTNC EUR'!N802+'5. FTNC GBP'!N802+'6. FTNC Autres (inclus)'!N802</f>
        <v>0</v>
      </c>
      <c r="O802" s="422">
        <f>'2. FTNC CAN'!O802+'3. FTNC USD'!O802+'4. FTNC EUR'!O802+'5. FTNC GBP'!O802+'6. FTNC Autres (inclus)'!O802</f>
        <v>0</v>
      </c>
      <c r="P802" s="422">
        <f>'2. FTNC CAN'!P802+'3. FTNC USD'!P802+'4. FTNC EUR'!P802+'5. FTNC GBP'!P802+'6. FTNC Autres (inclus)'!P802</f>
        <v>0</v>
      </c>
      <c r="Q802" s="426">
        <f>'2. FTNC CAN'!Q802+'3. FTNC USD'!Q802+'4. FTNC EUR'!Q802+'5. FTNC GBP'!Q802+'6. FTNC Autres (inclus)'!Q802</f>
        <v>0</v>
      </c>
      <c r="R802" s="419">
        <f>'2. FTNC CAN'!R802+'3. FTNC USD'!R802+'4. FTNC EUR'!R802+'5. FTNC GBP'!R802+'6. FTNC Autres (inclus)'!R802</f>
        <v>0</v>
      </c>
      <c r="S802" s="422">
        <f>'2. FTNC CAN'!S802+'3. FTNC USD'!S802+'4. FTNC EUR'!S802+'5. FTNC GBP'!S802+'6. FTNC Autres (inclus)'!S802</f>
        <v>0</v>
      </c>
      <c r="T802" s="422">
        <f>'2. FTNC CAN'!T802+'3. FTNC USD'!T802+'4. FTNC EUR'!T802+'5. FTNC GBP'!T802+'6. FTNC Autres (inclus)'!T802</f>
        <v>0</v>
      </c>
      <c r="U802" s="422">
        <f>'2. FTNC CAN'!U802+'3. FTNC USD'!U802+'4. FTNC EUR'!U802+'5. FTNC GBP'!U802+'6. FTNC Autres (inclus)'!U802</f>
        <v>0</v>
      </c>
      <c r="V802" s="422">
        <f>'2. FTNC CAN'!V802+'3. FTNC USD'!V802+'4. FTNC EUR'!V802+'5. FTNC GBP'!V802+'6. FTNC Autres (inclus)'!V802</f>
        <v>0</v>
      </c>
      <c r="W802" s="422">
        <f>'2. FTNC CAN'!W802+'3. FTNC USD'!W802+'4. FTNC EUR'!W802+'5. FTNC GBP'!W802+'6. FTNC Autres (inclus)'!W802</f>
        <v>0</v>
      </c>
      <c r="X802" s="422">
        <f>'2. FTNC CAN'!X802+'3. FTNC USD'!X802+'4. FTNC EUR'!X802+'5. FTNC GBP'!X802+'6. FTNC Autres (inclus)'!X802</f>
        <v>0</v>
      </c>
      <c r="Y802" s="422">
        <f>'2. FTNC CAN'!Y802+'3. FTNC USD'!Y802+'4. FTNC EUR'!Y802+'5. FTNC GBP'!Y802+'6. FTNC Autres (inclus)'!Y802</f>
        <v>0</v>
      </c>
      <c r="Z802" s="422">
        <f>'2. FTNC CAN'!Z802+'3. FTNC USD'!Z802+'4. FTNC EUR'!Z802+'5. FTNC GBP'!Z802+'6. FTNC Autres (inclus)'!Z802</f>
        <v>0</v>
      </c>
      <c r="AA802" s="422">
        <f>'2. FTNC CAN'!AA802+'3. FTNC USD'!AA802+'4. FTNC EUR'!AA802+'5. FTNC GBP'!AA802+'6. FTNC Autres (inclus)'!AA802</f>
        <v>0</v>
      </c>
      <c r="AB802" s="422">
        <f>'2. FTNC CAN'!AB802+'3. FTNC USD'!AB802+'4. FTNC EUR'!AB802+'5. FTNC GBP'!AB802+'6. FTNC Autres (inclus)'!AB802</f>
        <v>0</v>
      </c>
      <c r="AC802" s="408">
        <f>'2. FTNC CAN'!AC802+'3. FTNC USD'!AC802+'4. FTNC EUR'!AC802+'5. FTNC GBP'!AC802+'6. FTNC Autres (inclus)'!AC802</f>
        <v>0</v>
      </c>
      <c r="AD802" s="870"/>
      <c r="AE802" s="868"/>
      <c r="AF802" s="869"/>
    </row>
    <row r="803" spans="1:32" ht="27.75" customHeight="1" outlineLevel="1" x14ac:dyDescent="0.2">
      <c r="A803" s="232">
        <v>123</v>
      </c>
      <c r="B803" s="507"/>
      <c r="C803" s="263"/>
      <c r="D803" s="263"/>
      <c r="E803" s="263"/>
      <c r="F803" s="859" t="s">
        <v>464</v>
      </c>
      <c r="G803" s="860"/>
      <c r="H803" s="860"/>
      <c r="I803" s="860"/>
      <c r="J803" s="860"/>
      <c r="K803" s="860"/>
      <c r="L803" s="861"/>
      <c r="M803" s="408">
        <f>'2. FTNC CAN'!M803+'3. FTNC USD'!M803+'4. FTNC EUR'!M803+'5. FTNC GBP'!M803+'6. FTNC Autres (inclus)'!M803</f>
        <v>0</v>
      </c>
      <c r="N803" s="416">
        <f>'2. FTNC CAN'!N803+'3. FTNC USD'!N803+'4. FTNC EUR'!N803+'5. FTNC GBP'!N803+'6. FTNC Autres (inclus)'!N803</f>
        <v>0</v>
      </c>
      <c r="O803" s="416">
        <f>'2. FTNC CAN'!O803+'3. FTNC USD'!O803+'4. FTNC EUR'!O803+'5. FTNC GBP'!O803+'6. FTNC Autres (inclus)'!O803</f>
        <v>0</v>
      </c>
      <c r="P803" s="416">
        <f>'2. FTNC CAN'!P803+'3. FTNC USD'!P803+'4. FTNC EUR'!P803+'5. FTNC GBP'!P803+'6. FTNC Autres (inclus)'!P803</f>
        <v>0</v>
      </c>
      <c r="Q803" s="425">
        <f>'2. FTNC CAN'!Q803+'3. FTNC USD'!Q803+'4. FTNC EUR'!Q803+'5. FTNC GBP'!Q803+'6. FTNC Autres (inclus)'!Q803</f>
        <v>0</v>
      </c>
      <c r="R803" s="419">
        <f>'2. FTNC CAN'!R803+'3. FTNC USD'!R803+'4. FTNC EUR'!R803+'5. FTNC GBP'!R803+'6. FTNC Autres (inclus)'!R803</f>
        <v>0</v>
      </c>
      <c r="S803" s="422">
        <f>'2. FTNC CAN'!S803+'3. FTNC USD'!S803+'4. FTNC EUR'!S803+'5. FTNC GBP'!S803+'6. FTNC Autres (inclus)'!S803</f>
        <v>0</v>
      </c>
      <c r="T803" s="422">
        <f>'2. FTNC CAN'!T803+'3. FTNC USD'!T803+'4. FTNC EUR'!T803+'5. FTNC GBP'!T803+'6. FTNC Autres (inclus)'!T803</f>
        <v>0</v>
      </c>
      <c r="U803" s="422">
        <f>'2. FTNC CAN'!U803+'3. FTNC USD'!U803+'4. FTNC EUR'!U803+'5. FTNC GBP'!U803+'6. FTNC Autres (inclus)'!U803</f>
        <v>0</v>
      </c>
      <c r="V803" s="422">
        <f>'2. FTNC CAN'!V803+'3. FTNC USD'!V803+'4. FTNC EUR'!V803+'5. FTNC GBP'!V803+'6. FTNC Autres (inclus)'!V803</f>
        <v>0</v>
      </c>
      <c r="W803" s="422">
        <f>'2. FTNC CAN'!W803+'3. FTNC USD'!W803+'4. FTNC EUR'!W803+'5. FTNC GBP'!W803+'6. FTNC Autres (inclus)'!W803</f>
        <v>0</v>
      </c>
      <c r="X803" s="422">
        <f>'2. FTNC CAN'!X803+'3. FTNC USD'!X803+'4. FTNC EUR'!X803+'5. FTNC GBP'!X803+'6. FTNC Autres (inclus)'!X803</f>
        <v>0</v>
      </c>
      <c r="Y803" s="422">
        <f>'2. FTNC CAN'!Y803+'3. FTNC USD'!Y803+'4. FTNC EUR'!Y803+'5. FTNC GBP'!Y803+'6. FTNC Autres (inclus)'!Y803</f>
        <v>0</v>
      </c>
      <c r="Z803" s="422">
        <f>'2. FTNC CAN'!Z803+'3. FTNC USD'!Z803+'4. FTNC EUR'!Z803+'5. FTNC GBP'!Z803+'6. FTNC Autres (inclus)'!Z803</f>
        <v>0</v>
      </c>
      <c r="AA803" s="422">
        <f>'2. FTNC CAN'!AA803+'3. FTNC USD'!AA803+'4. FTNC EUR'!AA803+'5. FTNC GBP'!AA803+'6. FTNC Autres (inclus)'!AA803</f>
        <v>0</v>
      </c>
      <c r="AB803" s="422">
        <f>'2. FTNC CAN'!AB803+'3. FTNC USD'!AB803+'4. FTNC EUR'!AB803+'5. FTNC GBP'!AB803+'6. FTNC Autres (inclus)'!AB803</f>
        <v>0</v>
      </c>
      <c r="AC803" s="408">
        <f>'2. FTNC CAN'!AC803+'3. FTNC USD'!AC803+'4. FTNC EUR'!AC803+'5. FTNC GBP'!AC803+'6. FTNC Autres (inclus)'!AC803</f>
        <v>0</v>
      </c>
      <c r="AD803" s="870"/>
      <c r="AE803" s="868"/>
      <c r="AF803" s="869"/>
    </row>
    <row r="804" spans="1:32" ht="15" customHeight="1" outlineLevel="1" x14ac:dyDescent="0.2">
      <c r="A804" s="232">
        <v>124</v>
      </c>
      <c r="B804" s="507"/>
      <c r="C804" s="265"/>
      <c r="D804" s="265"/>
      <c r="E804" s="853" t="s">
        <v>556</v>
      </c>
      <c r="F804" s="854"/>
      <c r="G804" s="854"/>
      <c r="H804" s="854"/>
      <c r="I804" s="854"/>
      <c r="J804" s="854"/>
      <c r="K804" s="854"/>
      <c r="L804" s="855"/>
      <c r="M804" s="407">
        <f>SUBTOTAL(9,M805:M808)</f>
        <v>0</v>
      </c>
      <c r="N804" s="410">
        <f t="shared" ref="N804:AC804" si="1169">SUBTOTAL(9,N805:N808)</f>
        <v>0</v>
      </c>
      <c r="O804" s="414">
        <f t="shared" si="1169"/>
        <v>0</v>
      </c>
      <c r="P804" s="413">
        <f t="shared" si="1169"/>
        <v>0</v>
      </c>
      <c r="Q804" s="424">
        <f t="shared" si="1169"/>
        <v>0</v>
      </c>
      <c r="R804" s="410">
        <f t="shared" si="1169"/>
        <v>0</v>
      </c>
      <c r="S804" s="413">
        <f t="shared" si="1169"/>
        <v>0</v>
      </c>
      <c r="T804" s="414">
        <f t="shared" si="1169"/>
        <v>0</v>
      </c>
      <c r="U804" s="413">
        <f t="shared" si="1169"/>
        <v>0</v>
      </c>
      <c r="V804" s="414">
        <f t="shared" si="1169"/>
        <v>0</v>
      </c>
      <c r="W804" s="413">
        <f t="shared" si="1169"/>
        <v>0</v>
      </c>
      <c r="X804" s="414">
        <f t="shared" si="1169"/>
        <v>0</v>
      </c>
      <c r="Y804" s="413">
        <f t="shared" si="1169"/>
        <v>0</v>
      </c>
      <c r="Z804" s="414">
        <f t="shared" si="1169"/>
        <v>0</v>
      </c>
      <c r="AA804" s="413">
        <f t="shared" si="1169"/>
        <v>0</v>
      </c>
      <c r="AB804" s="424">
        <f t="shared" si="1169"/>
        <v>0</v>
      </c>
      <c r="AC804" s="407">
        <f t="shared" si="1169"/>
        <v>0</v>
      </c>
      <c r="AD804" s="870"/>
      <c r="AE804" s="868"/>
      <c r="AF804" s="869"/>
    </row>
    <row r="805" spans="1:32" ht="15" customHeight="1" outlineLevel="1" x14ac:dyDescent="0.2">
      <c r="A805" s="232">
        <v>125</v>
      </c>
      <c r="B805" s="507"/>
      <c r="C805" s="491"/>
      <c r="D805" s="491"/>
      <c r="E805" s="491"/>
      <c r="F805" s="856" t="s">
        <v>65</v>
      </c>
      <c r="G805" s="857"/>
      <c r="H805" s="857"/>
      <c r="I805" s="857"/>
      <c r="J805" s="857"/>
      <c r="K805" s="857"/>
      <c r="L805" s="858"/>
      <c r="M805" s="408">
        <f>'2. FTNC CAN'!M805+'3. FTNC USD'!M805+'4. FTNC EUR'!M805+'5. FTNC GBP'!M805+'6. FTNC Autres (inclus)'!M805</f>
        <v>0</v>
      </c>
      <c r="N805" s="420">
        <f>'2. FTNC CAN'!N805+'3. FTNC USD'!N805+'4. FTNC EUR'!N805+'5. FTNC GBP'!N805+'6. FTNC Autres (inclus)'!N805</f>
        <v>0</v>
      </c>
      <c r="O805" s="422">
        <f>'2. FTNC CAN'!O805+'3. FTNC USD'!O805+'4. FTNC EUR'!O805+'5. FTNC GBP'!O805+'6. FTNC Autres (inclus)'!O805</f>
        <v>0</v>
      </c>
      <c r="P805" s="422">
        <f>'2. FTNC CAN'!P805+'3. FTNC USD'!P805+'4. FTNC EUR'!P805+'5. FTNC GBP'!P805+'6. FTNC Autres (inclus)'!P805</f>
        <v>0</v>
      </c>
      <c r="Q805" s="426">
        <f>'2. FTNC CAN'!Q805+'3. FTNC USD'!Q805+'4. FTNC EUR'!Q805+'5. FTNC GBP'!Q805+'6. FTNC Autres (inclus)'!Q805</f>
        <v>0</v>
      </c>
      <c r="R805" s="419">
        <f>'2. FTNC CAN'!R805+'3. FTNC USD'!R805+'4. FTNC EUR'!R805+'5. FTNC GBP'!R805+'6. FTNC Autres (inclus)'!R805</f>
        <v>0</v>
      </c>
      <c r="S805" s="422">
        <f>'2. FTNC CAN'!S805+'3. FTNC USD'!S805+'4. FTNC EUR'!S805+'5. FTNC GBP'!S805+'6. FTNC Autres (inclus)'!S805</f>
        <v>0</v>
      </c>
      <c r="T805" s="422">
        <f>'2. FTNC CAN'!T805+'3. FTNC USD'!T805+'4. FTNC EUR'!T805+'5. FTNC GBP'!T805+'6. FTNC Autres (inclus)'!T805</f>
        <v>0</v>
      </c>
      <c r="U805" s="422">
        <f>'2. FTNC CAN'!U805+'3. FTNC USD'!U805+'4. FTNC EUR'!U805+'5. FTNC GBP'!U805+'6. FTNC Autres (inclus)'!U805</f>
        <v>0</v>
      </c>
      <c r="V805" s="422">
        <f>'2. FTNC CAN'!V805+'3. FTNC USD'!V805+'4. FTNC EUR'!V805+'5. FTNC GBP'!V805+'6. FTNC Autres (inclus)'!V805</f>
        <v>0</v>
      </c>
      <c r="W805" s="422">
        <f>'2. FTNC CAN'!W805+'3. FTNC USD'!W805+'4. FTNC EUR'!W805+'5. FTNC GBP'!W805+'6. FTNC Autres (inclus)'!W805</f>
        <v>0</v>
      </c>
      <c r="X805" s="422">
        <f>'2. FTNC CAN'!X805+'3. FTNC USD'!X805+'4. FTNC EUR'!X805+'5. FTNC GBP'!X805+'6. FTNC Autres (inclus)'!X805</f>
        <v>0</v>
      </c>
      <c r="Y805" s="422">
        <f>'2. FTNC CAN'!Y805+'3. FTNC USD'!Y805+'4. FTNC EUR'!Y805+'5. FTNC GBP'!Y805+'6. FTNC Autres (inclus)'!Y805</f>
        <v>0</v>
      </c>
      <c r="Z805" s="422">
        <f>'2. FTNC CAN'!Z805+'3. FTNC USD'!Z805+'4. FTNC EUR'!Z805+'5. FTNC GBP'!Z805+'6. FTNC Autres (inclus)'!Z805</f>
        <v>0</v>
      </c>
      <c r="AA805" s="422">
        <f>'2. FTNC CAN'!AA805+'3. FTNC USD'!AA805+'4. FTNC EUR'!AA805+'5. FTNC GBP'!AA805+'6. FTNC Autres (inclus)'!AA805</f>
        <v>0</v>
      </c>
      <c r="AB805" s="422">
        <f>'2. FTNC CAN'!AB805+'3. FTNC USD'!AB805+'4. FTNC EUR'!AB805+'5. FTNC GBP'!AB805+'6. FTNC Autres (inclus)'!AB805</f>
        <v>0</v>
      </c>
      <c r="AC805" s="408">
        <f>'2. FTNC CAN'!AC805+'3. FTNC USD'!AC805+'4. FTNC EUR'!AC805+'5. FTNC GBP'!AC805+'6. FTNC Autres (inclus)'!AC805</f>
        <v>0</v>
      </c>
      <c r="AD805" s="870"/>
      <c r="AE805" s="868"/>
      <c r="AF805" s="869"/>
    </row>
    <row r="806" spans="1:32" ht="15" customHeight="1" outlineLevel="1" x14ac:dyDescent="0.2">
      <c r="A806" s="232">
        <v>126</v>
      </c>
      <c r="B806" s="507"/>
      <c r="C806" s="266"/>
      <c r="D806" s="266"/>
      <c r="E806" s="266"/>
      <c r="F806" s="915" t="s">
        <v>68</v>
      </c>
      <c r="G806" s="916"/>
      <c r="H806" s="916"/>
      <c r="I806" s="916"/>
      <c r="J806" s="916"/>
      <c r="K806" s="916"/>
      <c r="L806" s="917"/>
      <c r="M806" s="408">
        <f>'2. FTNC CAN'!M806+'3. FTNC USD'!M806+'4. FTNC EUR'!M806+'5. FTNC GBP'!M806+'6. FTNC Autres (inclus)'!M806</f>
        <v>0</v>
      </c>
      <c r="N806" s="420">
        <f>'2. FTNC CAN'!N806+'3. FTNC USD'!N806+'4. FTNC EUR'!N806+'5. FTNC GBP'!N806+'6. FTNC Autres (inclus)'!N806</f>
        <v>0</v>
      </c>
      <c r="O806" s="422">
        <f>'2. FTNC CAN'!O806+'3. FTNC USD'!O806+'4. FTNC EUR'!O806+'5. FTNC GBP'!O806+'6. FTNC Autres (inclus)'!O806</f>
        <v>0</v>
      </c>
      <c r="P806" s="422">
        <f>'2. FTNC CAN'!P806+'3. FTNC USD'!P806+'4. FTNC EUR'!P806+'5. FTNC GBP'!P806+'6. FTNC Autres (inclus)'!P806</f>
        <v>0</v>
      </c>
      <c r="Q806" s="426">
        <f>'2. FTNC CAN'!Q806+'3. FTNC USD'!Q806+'4. FTNC EUR'!Q806+'5. FTNC GBP'!Q806+'6. FTNC Autres (inclus)'!Q806</f>
        <v>0</v>
      </c>
      <c r="R806" s="419">
        <f>'2. FTNC CAN'!R806+'3. FTNC USD'!R806+'4. FTNC EUR'!R806+'5. FTNC GBP'!R806+'6. FTNC Autres (inclus)'!R806</f>
        <v>0</v>
      </c>
      <c r="S806" s="422">
        <f>'2. FTNC CAN'!S806+'3. FTNC USD'!S806+'4. FTNC EUR'!S806+'5. FTNC GBP'!S806+'6. FTNC Autres (inclus)'!S806</f>
        <v>0</v>
      </c>
      <c r="T806" s="422">
        <f>'2. FTNC CAN'!T806+'3. FTNC USD'!T806+'4. FTNC EUR'!T806+'5. FTNC GBP'!T806+'6. FTNC Autres (inclus)'!T806</f>
        <v>0</v>
      </c>
      <c r="U806" s="422">
        <f>'2. FTNC CAN'!U806+'3. FTNC USD'!U806+'4. FTNC EUR'!U806+'5. FTNC GBP'!U806+'6. FTNC Autres (inclus)'!U806</f>
        <v>0</v>
      </c>
      <c r="V806" s="422">
        <f>'2. FTNC CAN'!V806+'3. FTNC USD'!V806+'4. FTNC EUR'!V806+'5. FTNC GBP'!V806+'6. FTNC Autres (inclus)'!V806</f>
        <v>0</v>
      </c>
      <c r="W806" s="422">
        <f>'2. FTNC CAN'!W806+'3. FTNC USD'!W806+'4. FTNC EUR'!W806+'5. FTNC GBP'!W806+'6. FTNC Autres (inclus)'!W806</f>
        <v>0</v>
      </c>
      <c r="X806" s="422">
        <f>'2. FTNC CAN'!X806+'3. FTNC USD'!X806+'4. FTNC EUR'!X806+'5. FTNC GBP'!X806+'6. FTNC Autres (inclus)'!X806</f>
        <v>0</v>
      </c>
      <c r="Y806" s="422">
        <f>'2. FTNC CAN'!Y806+'3. FTNC USD'!Y806+'4. FTNC EUR'!Y806+'5. FTNC GBP'!Y806+'6. FTNC Autres (inclus)'!Y806</f>
        <v>0</v>
      </c>
      <c r="Z806" s="422">
        <f>'2. FTNC CAN'!Z806+'3. FTNC USD'!Z806+'4. FTNC EUR'!Z806+'5. FTNC GBP'!Z806+'6. FTNC Autres (inclus)'!Z806</f>
        <v>0</v>
      </c>
      <c r="AA806" s="422">
        <f>'2. FTNC CAN'!AA806+'3. FTNC USD'!AA806+'4. FTNC EUR'!AA806+'5. FTNC GBP'!AA806+'6. FTNC Autres (inclus)'!AA806</f>
        <v>0</v>
      </c>
      <c r="AB806" s="422">
        <f>'2. FTNC CAN'!AB806+'3. FTNC USD'!AB806+'4. FTNC EUR'!AB806+'5. FTNC GBP'!AB806+'6. FTNC Autres (inclus)'!AB806</f>
        <v>0</v>
      </c>
      <c r="AC806" s="408">
        <f>'2. FTNC CAN'!AC806+'3. FTNC USD'!AC806+'4. FTNC EUR'!AC806+'5. FTNC GBP'!AC806+'6. FTNC Autres (inclus)'!AC806</f>
        <v>0</v>
      </c>
      <c r="AD806" s="870"/>
      <c r="AE806" s="868"/>
      <c r="AF806" s="869"/>
    </row>
    <row r="807" spans="1:32" ht="15" customHeight="1" outlineLevel="1" x14ac:dyDescent="0.2">
      <c r="A807" s="232">
        <v>127</v>
      </c>
      <c r="B807" s="507"/>
      <c r="C807" s="266"/>
      <c r="D807" s="266"/>
      <c r="E807" s="266"/>
      <c r="F807" s="915" t="s">
        <v>537</v>
      </c>
      <c r="G807" s="916"/>
      <c r="H807" s="916"/>
      <c r="I807" s="916"/>
      <c r="J807" s="916"/>
      <c r="K807" s="916"/>
      <c r="L807" s="917"/>
      <c r="M807" s="408">
        <f>'2. FTNC CAN'!M807+'3. FTNC USD'!M807+'4. FTNC EUR'!M807+'5. FTNC GBP'!M807+'6. FTNC Autres (inclus)'!M807</f>
        <v>0</v>
      </c>
      <c r="N807" s="420">
        <f>'2. FTNC CAN'!N807+'3. FTNC USD'!N807+'4. FTNC EUR'!N807+'5. FTNC GBP'!N807+'6. FTNC Autres (inclus)'!N807</f>
        <v>0</v>
      </c>
      <c r="O807" s="422">
        <f>'2. FTNC CAN'!O807+'3. FTNC USD'!O807+'4. FTNC EUR'!O807+'5. FTNC GBP'!O807+'6. FTNC Autres (inclus)'!O807</f>
        <v>0</v>
      </c>
      <c r="P807" s="422">
        <f>'2. FTNC CAN'!P807+'3. FTNC USD'!P807+'4. FTNC EUR'!P807+'5. FTNC GBP'!P807+'6. FTNC Autres (inclus)'!P807</f>
        <v>0</v>
      </c>
      <c r="Q807" s="426">
        <f>'2. FTNC CAN'!Q807+'3. FTNC USD'!Q807+'4. FTNC EUR'!Q807+'5. FTNC GBP'!Q807+'6. FTNC Autres (inclus)'!Q807</f>
        <v>0</v>
      </c>
      <c r="R807" s="419">
        <f>'2. FTNC CAN'!R807+'3. FTNC USD'!R807+'4. FTNC EUR'!R807+'5. FTNC GBP'!R807+'6. FTNC Autres (inclus)'!R807</f>
        <v>0</v>
      </c>
      <c r="S807" s="422">
        <f>'2. FTNC CAN'!S807+'3. FTNC USD'!S807+'4. FTNC EUR'!S807+'5. FTNC GBP'!S807+'6. FTNC Autres (inclus)'!S807</f>
        <v>0</v>
      </c>
      <c r="T807" s="422">
        <f>'2. FTNC CAN'!T807+'3. FTNC USD'!T807+'4. FTNC EUR'!T807+'5. FTNC GBP'!T807+'6. FTNC Autres (inclus)'!T807</f>
        <v>0</v>
      </c>
      <c r="U807" s="422">
        <f>'2. FTNC CAN'!U807+'3. FTNC USD'!U807+'4. FTNC EUR'!U807+'5. FTNC GBP'!U807+'6. FTNC Autres (inclus)'!U807</f>
        <v>0</v>
      </c>
      <c r="V807" s="422">
        <f>'2. FTNC CAN'!V807+'3. FTNC USD'!V807+'4. FTNC EUR'!V807+'5. FTNC GBP'!V807+'6. FTNC Autres (inclus)'!V807</f>
        <v>0</v>
      </c>
      <c r="W807" s="422">
        <f>'2. FTNC CAN'!W807+'3. FTNC USD'!W807+'4. FTNC EUR'!W807+'5. FTNC GBP'!W807+'6. FTNC Autres (inclus)'!W807</f>
        <v>0</v>
      </c>
      <c r="X807" s="422">
        <f>'2. FTNC CAN'!X807+'3. FTNC USD'!X807+'4. FTNC EUR'!X807+'5. FTNC GBP'!X807+'6. FTNC Autres (inclus)'!X807</f>
        <v>0</v>
      </c>
      <c r="Y807" s="422">
        <f>'2. FTNC CAN'!Y807+'3. FTNC USD'!Y807+'4. FTNC EUR'!Y807+'5. FTNC GBP'!Y807+'6. FTNC Autres (inclus)'!Y807</f>
        <v>0</v>
      </c>
      <c r="Z807" s="422">
        <f>'2. FTNC CAN'!Z807+'3. FTNC USD'!Z807+'4. FTNC EUR'!Z807+'5. FTNC GBP'!Z807+'6. FTNC Autres (inclus)'!Z807</f>
        <v>0</v>
      </c>
      <c r="AA807" s="422">
        <f>'2. FTNC CAN'!AA807+'3. FTNC USD'!AA807+'4. FTNC EUR'!AA807+'5. FTNC GBP'!AA807+'6. FTNC Autres (inclus)'!AA807</f>
        <v>0</v>
      </c>
      <c r="AB807" s="422">
        <f>'2. FTNC CAN'!AB807+'3. FTNC USD'!AB807+'4. FTNC EUR'!AB807+'5. FTNC GBP'!AB807+'6. FTNC Autres (inclus)'!AB807</f>
        <v>0</v>
      </c>
      <c r="AC807" s="408">
        <f>'2. FTNC CAN'!AC807+'3. FTNC USD'!AC807+'4. FTNC EUR'!AC807+'5. FTNC GBP'!AC807+'6. FTNC Autres (inclus)'!AC807</f>
        <v>0</v>
      </c>
      <c r="AD807" s="870"/>
      <c r="AE807" s="868"/>
      <c r="AF807" s="869"/>
    </row>
    <row r="808" spans="1:32" ht="27.75" customHeight="1" outlineLevel="1" x14ac:dyDescent="0.2">
      <c r="A808" s="232">
        <v>128</v>
      </c>
      <c r="B808" s="541"/>
      <c r="C808" s="267"/>
      <c r="D808" s="620"/>
      <c r="E808" s="620"/>
      <c r="F808" s="915" t="s">
        <v>464</v>
      </c>
      <c r="G808" s="916"/>
      <c r="H808" s="916"/>
      <c r="I808" s="916"/>
      <c r="J808" s="916"/>
      <c r="K808" s="916"/>
      <c r="L808" s="917"/>
      <c r="M808" s="408">
        <f>'2. FTNC CAN'!M808+'3. FTNC USD'!M808+'4. FTNC EUR'!M808+'5. FTNC GBP'!M808+'6. FTNC Autres (inclus)'!M808</f>
        <v>0</v>
      </c>
      <c r="N808" s="416">
        <f>'2. FTNC CAN'!N808+'3. FTNC USD'!N808+'4. FTNC EUR'!N808+'5. FTNC GBP'!N808+'6. FTNC Autres (inclus)'!N808</f>
        <v>0</v>
      </c>
      <c r="O808" s="416">
        <f>'2. FTNC CAN'!O808+'3. FTNC USD'!O808+'4. FTNC EUR'!O808+'5. FTNC GBP'!O808+'6. FTNC Autres (inclus)'!O808</f>
        <v>0</v>
      </c>
      <c r="P808" s="416">
        <f>'2. FTNC CAN'!P808+'3. FTNC USD'!P808+'4. FTNC EUR'!P808+'5. FTNC GBP'!P808+'6. FTNC Autres (inclus)'!P808</f>
        <v>0</v>
      </c>
      <c r="Q808" s="425">
        <f>'2. FTNC CAN'!Q808+'3. FTNC USD'!Q808+'4. FTNC EUR'!Q808+'5. FTNC GBP'!Q808+'6. FTNC Autres (inclus)'!Q808</f>
        <v>0</v>
      </c>
      <c r="R808" s="419">
        <f>'2. FTNC CAN'!R808+'3. FTNC USD'!R808+'4. FTNC EUR'!R808+'5. FTNC GBP'!R808+'6. FTNC Autres (inclus)'!R808</f>
        <v>0</v>
      </c>
      <c r="S808" s="422">
        <f>'2. FTNC CAN'!S808+'3. FTNC USD'!S808+'4. FTNC EUR'!S808+'5. FTNC GBP'!S808+'6. FTNC Autres (inclus)'!S808</f>
        <v>0</v>
      </c>
      <c r="T808" s="422">
        <f>'2. FTNC CAN'!T808+'3. FTNC USD'!T808+'4. FTNC EUR'!T808+'5. FTNC GBP'!T808+'6. FTNC Autres (inclus)'!T808</f>
        <v>0</v>
      </c>
      <c r="U808" s="422">
        <f>'2. FTNC CAN'!U808+'3. FTNC USD'!U808+'4. FTNC EUR'!U808+'5. FTNC GBP'!U808+'6. FTNC Autres (inclus)'!U808</f>
        <v>0</v>
      </c>
      <c r="V808" s="422">
        <f>'2. FTNC CAN'!V808+'3. FTNC USD'!V808+'4. FTNC EUR'!V808+'5. FTNC GBP'!V808+'6. FTNC Autres (inclus)'!V808</f>
        <v>0</v>
      </c>
      <c r="W808" s="422">
        <f>'2. FTNC CAN'!W808+'3. FTNC USD'!W808+'4. FTNC EUR'!W808+'5. FTNC GBP'!W808+'6. FTNC Autres (inclus)'!W808</f>
        <v>0</v>
      </c>
      <c r="X808" s="422">
        <f>'2. FTNC CAN'!X808+'3. FTNC USD'!X808+'4. FTNC EUR'!X808+'5. FTNC GBP'!X808+'6. FTNC Autres (inclus)'!X808</f>
        <v>0</v>
      </c>
      <c r="Y808" s="422">
        <f>'2. FTNC CAN'!Y808+'3. FTNC USD'!Y808+'4. FTNC EUR'!Y808+'5. FTNC GBP'!Y808+'6. FTNC Autres (inclus)'!Y808</f>
        <v>0</v>
      </c>
      <c r="Z808" s="422">
        <f>'2. FTNC CAN'!Z808+'3. FTNC USD'!Z808+'4. FTNC EUR'!Z808+'5. FTNC GBP'!Z808+'6. FTNC Autres (inclus)'!Z808</f>
        <v>0</v>
      </c>
      <c r="AA808" s="422">
        <f>'2. FTNC CAN'!AA808+'3. FTNC USD'!AA808+'4. FTNC EUR'!AA808+'5. FTNC GBP'!AA808+'6. FTNC Autres (inclus)'!AA808</f>
        <v>0</v>
      </c>
      <c r="AB808" s="422">
        <f>'2. FTNC CAN'!AB808+'3. FTNC USD'!AB808+'4. FTNC EUR'!AB808+'5. FTNC GBP'!AB808+'6. FTNC Autres (inclus)'!AB808</f>
        <v>0</v>
      </c>
      <c r="AC808" s="408">
        <f>'2. FTNC CAN'!AC808+'3. FTNC USD'!AC808+'4. FTNC EUR'!AC808+'5. FTNC GBP'!AC808+'6. FTNC Autres (inclus)'!AC808</f>
        <v>0</v>
      </c>
      <c r="AD808" s="865"/>
      <c r="AE808" s="866"/>
      <c r="AF808" s="867"/>
    </row>
    <row r="809" spans="1:32" ht="15" customHeight="1" outlineLevel="1" x14ac:dyDescent="0.2">
      <c r="A809" s="232">
        <v>129</v>
      </c>
      <c r="B809" s="541"/>
      <c r="C809" s="727"/>
      <c r="D809" s="844" t="s">
        <v>13</v>
      </c>
      <c r="E809" s="845"/>
      <c r="F809" s="845"/>
      <c r="G809" s="845"/>
      <c r="H809" s="845"/>
      <c r="I809" s="845"/>
      <c r="J809" s="845"/>
      <c r="K809" s="845"/>
      <c r="L809" s="845"/>
      <c r="M809" s="845"/>
      <c r="N809" s="845"/>
      <c r="O809" s="845"/>
      <c r="P809" s="845"/>
      <c r="Q809" s="845"/>
      <c r="R809" s="845"/>
      <c r="S809" s="845"/>
      <c r="T809" s="845"/>
      <c r="U809" s="845"/>
      <c r="V809" s="845"/>
      <c r="W809" s="845"/>
      <c r="X809" s="845"/>
      <c r="Y809" s="845"/>
      <c r="Z809" s="845"/>
      <c r="AA809" s="845"/>
      <c r="AB809" s="845"/>
      <c r="AC809" s="845"/>
      <c r="AD809" s="845"/>
      <c r="AE809" s="845"/>
      <c r="AF809" s="846"/>
    </row>
    <row r="810" spans="1:32" ht="15" customHeight="1" outlineLevel="1" x14ac:dyDescent="0.2">
      <c r="A810" s="232">
        <v>130</v>
      </c>
      <c r="B810" s="507"/>
      <c r="C810" s="267"/>
      <c r="D810" s="267"/>
      <c r="E810" s="918" t="s">
        <v>14</v>
      </c>
      <c r="F810" s="919"/>
      <c r="G810" s="919"/>
      <c r="H810" s="919"/>
      <c r="I810" s="919"/>
      <c r="J810" s="919"/>
      <c r="K810" s="919"/>
      <c r="L810" s="920"/>
      <c r="M810" s="407">
        <f>SUBTOTAL(9,M811:M813)</f>
        <v>0</v>
      </c>
      <c r="N810" s="410">
        <f t="shared" ref="N810:AC810" si="1170">SUBTOTAL(9,N811:N813)</f>
        <v>0</v>
      </c>
      <c r="O810" s="414">
        <f t="shared" si="1170"/>
        <v>0</v>
      </c>
      <c r="P810" s="413">
        <f t="shared" si="1170"/>
        <v>0</v>
      </c>
      <c r="Q810" s="424">
        <f t="shared" si="1170"/>
        <v>0</v>
      </c>
      <c r="R810" s="410">
        <f t="shared" si="1170"/>
        <v>0</v>
      </c>
      <c r="S810" s="413">
        <f t="shared" si="1170"/>
        <v>0</v>
      </c>
      <c r="T810" s="414">
        <f t="shared" si="1170"/>
        <v>0</v>
      </c>
      <c r="U810" s="413">
        <f t="shared" si="1170"/>
        <v>0</v>
      </c>
      <c r="V810" s="414">
        <f t="shared" si="1170"/>
        <v>0</v>
      </c>
      <c r="W810" s="413">
        <f t="shared" si="1170"/>
        <v>0</v>
      </c>
      <c r="X810" s="414">
        <f t="shared" si="1170"/>
        <v>0</v>
      </c>
      <c r="Y810" s="413">
        <f t="shared" si="1170"/>
        <v>0</v>
      </c>
      <c r="Z810" s="414">
        <f t="shared" si="1170"/>
        <v>0</v>
      </c>
      <c r="AA810" s="413">
        <f t="shared" si="1170"/>
        <v>0</v>
      </c>
      <c r="AB810" s="424">
        <f t="shared" si="1170"/>
        <v>0</v>
      </c>
      <c r="AC810" s="407">
        <f t="shared" si="1170"/>
        <v>0</v>
      </c>
      <c r="AD810" s="862"/>
      <c r="AE810" s="863"/>
      <c r="AF810" s="864"/>
    </row>
    <row r="811" spans="1:32" ht="15" customHeight="1" outlineLevel="1" x14ac:dyDescent="0.2">
      <c r="A811" s="232">
        <v>131</v>
      </c>
      <c r="B811" s="507"/>
      <c r="C811" s="267"/>
      <c r="D811" s="267"/>
      <c r="E811" s="483"/>
      <c r="F811" s="856" t="s">
        <v>112</v>
      </c>
      <c r="G811" s="857"/>
      <c r="H811" s="857"/>
      <c r="I811" s="857"/>
      <c r="J811" s="857"/>
      <c r="K811" s="857"/>
      <c r="L811" s="858"/>
      <c r="M811" s="408">
        <f>'2. FTNC CAN'!M811+'3. FTNC USD'!M811+'4. FTNC EUR'!M811+'5. FTNC GBP'!M811+'6. FTNC Autres (inclus)'!M811</f>
        <v>0</v>
      </c>
      <c r="N811" s="420">
        <f>'2. FTNC CAN'!N811+'3. FTNC USD'!N811+'4. FTNC EUR'!N811+'5. FTNC GBP'!N811+'6. FTNC Autres (inclus)'!N811</f>
        <v>0</v>
      </c>
      <c r="O811" s="422">
        <f>'2. FTNC CAN'!O811+'3. FTNC USD'!O811+'4. FTNC EUR'!O811+'5. FTNC GBP'!O811+'6. FTNC Autres (inclus)'!O811</f>
        <v>0</v>
      </c>
      <c r="P811" s="422">
        <f>'2. FTNC CAN'!P811+'3. FTNC USD'!P811+'4. FTNC EUR'!P811+'5. FTNC GBP'!P811+'6. FTNC Autres (inclus)'!P811</f>
        <v>0</v>
      </c>
      <c r="Q811" s="426">
        <f>'2. FTNC CAN'!Q811+'3. FTNC USD'!Q811+'4. FTNC EUR'!Q811+'5. FTNC GBP'!Q811+'6. FTNC Autres (inclus)'!Q811</f>
        <v>0</v>
      </c>
      <c r="R811" s="419">
        <f>'2. FTNC CAN'!R811+'3. FTNC USD'!R811+'4. FTNC EUR'!R811+'5. FTNC GBP'!R811+'6. FTNC Autres (inclus)'!R811</f>
        <v>0</v>
      </c>
      <c r="S811" s="422">
        <f>'2. FTNC CAN'!S811+'3. FTNC USD'!S811+'4. FTNC EUR'!S811+'5. FTNC GBP'!S811+'6. FTNC Autres (inclus)'!S811</f>
        <v>0</v>
      </c>
      <c r="T811" s="422">
        <f>'2. FTNC CAN'!T811+'3. FTNC USD'!T811+'4. FTNC EUR'!T811+'5. FTNC GBP'!T811+'6. FTNC Autres (inclus)'!T811</f>
        <v>0</v>
      </c>
      <c r="U811" s="422">
        <f>'2. FTNC CAN'!U811+'3. FTNC USD'!U811+'4. FTNC EUR'!U811+'5. FTNC GBP'!U811+'6. FTNC Autres (inclus)'!U811</f>
        <v>0</v>
      </c>
      <c r="V811" s="422">
        <f>'2. FTNC CAN'!V811+'3. FTNC USD'!V811+'4. FTNC EUR'!V811+'5. FTNC GBP'!V811+'6. FTNC Autres (inclus)'!V811</f>
        <v>0</v>
      </c>
      <c r="W811" s="422">
        <f>'2. FTNC CAN'!W811+'3. FTNC USD'!W811+'4. FTNC EUR'!W811+'5. FTNC GBP'!W811+'6. FTNC Autres (inclus)'!W811</f>
        <v>0</v>
      </c>
      <c r="X811" s="422">
        <f>'2. FTNC CAN'!X811+'3. FTNC USD'!X811+'4. FTNC EUR'!X811+'5. FTNC GBP'!X811+'6. FTNC Autres (inclus)'!X811</f>
        <v>0</v>
      </c>
      <c r="Y811" s="422">
        <f>'2. FTNC CAN'!Y811+'3. FTNC USD'!Y811+'4. FTNC EUR'!Y811+'5. FTNC GBP'!Y811+'6. FTNC Autres (inclus)'!Y811</f>
        <v>0</v>
      </c>
      <c r="Z811" s="422">
        <f>'2. FTNC CAN'!Z811+'3. FTNC USD'!Z811+'4. FTNC EUR'!Z811+'5. FTNC GBP'!Z811+'6. FTNC Autres (inclus)'!Z811</f>
        <v>0</v>
      </c>
      <c r="AA811" s="422">
        <f>'2. FTNC CAN'!AA811+'3. FTNC USD'!AA811+'4. FTNC EUR'!AA811+'5. FTNC GBP'!AA811+'6. FTNC Autres (inclus)'!AA811</f>
        <v>0</v>
      </c>
      <c r="AB811" s="422">
        <f>'2. FTNC CAN'!AB811+'3. FTNC USD'!AB811+'4. FTNC EUR'!AB811+'5. FTNC GBP'!AB811+'6. FTNC Autres (inclus)'!AB811</f>
        <v>0</v>
      </c>
      <c r="AC811" s="408">
        <f>'2. FTNC CAN'!AC811+'3. FTNC USD'!AC811+'4. FTNC EUR'!AC811+'5. FTNC GBP'!AC811+'6. FTNC Autres (inclus)'!AC811</f>
        <v>0</v>
      </c>
      <c r="AD811" s="870"/>
      <c r="AE811" s="868"/>
      <c r="AF811" s="869"/>
    </row>
    <row r="812" spans="1:32" ht="15" customHeight="1" outlineLevel="1" x14ac:dyDescent="0.2">
      <c r="A812" s="232">
        <v>132</v>
      </c>
      <c r="B812" s="507"/>
      <c r="C812" s="267"/>
      <c r="D812" s="267"/>
      <c r="E812" s="483"/>
      <c r="F812" s="915" t="s">
        <v>113</v>
      </c>
      <c r="G812" s="916"/>
      <c r="H812" s="916"/>
      <c r="I812" s="916"/>
      <c r="J812" s="916"/>
      <c r="K812" s="916"/>
      <c r="L812" s="917"/>
      <c r="M812" s="408">
        <f>'2. FTNC CAN'!M812+'3. FTNC USD'!M812+'4. FTNC EUR'!M812+'5. FTNC GBP'!M812+'6. FTNC Autres (inclus)'!M812</f>
        <v>0</v>
      </c>
      <c r="N812" s="420">
        <f>'2. FTNC CAN'!N812+'3. FTNC USD'!N812+'4. FTNC EUR'!N812+'5. FTNC GBP'!N812+'6. FTNC Autres (inclus)'!N812</f>
        <v>0</v>
      </c>
      <c r="O812" s="422">
        <f>'2. FTNC CAN'!O812+'3. FTNC USD'!O812+'4. FTNC EUR'!O812+'5. FTNC GBP'!O812+'6. FTNC Autres (inclus)'!O812</f>
        <v>0</v>
      </c>
      <c r="P812" s="422">
        <f>'2. FTNC CAN'!P812+'3. FTNC USD'!P812+'4. FTNC EUR'!P812+'5. FTNC GBP'!P812+'6. FTNC Autres (inclus)'!P812</f>
        <v>0</v>
      </c>
      <c r="Q812" s="426">
        <f>'2. FTNC CAN'!Q812+'3. FTNC USD'!Q812+'4. FTNC EUR'!Q812+'5. FTNC GBP'!Q812+'6. FTNC Autres (inclus)'!Q812</f>
        <v>0</v>
      </c>
      <c r="R812" s="419">
        <f>'2. FTNC CAN'!R812+'3. FTNC USD'!R812+'4. FTNC EUR'!R812+'5. FTNC GBP'!R812+'6. FTNC Autres (inclus)'!R812</f>
        <v>0</v>
      </c>
      <c r="S812" s="422">
        <f>'2. FTNC CAN'!S812+'3. FTNC USD'!S812+'4. FTNC EUR'!S812+'5. FTNC GBP'!S812+'6. FTNC Autres (inclus)'!S812</f>
        <v>0</v>
      </c>
      <c r="T812" s="422">
        <f>'2. FTNC CAN'!T812+'3. FTNC USD'!T812+'4. FTNC EUR'!T812+'5. FTNC GBP'!T812+'6. FTNC Autres (inclus)'!T812</f>
        <v>0</v>
      </c>
      <c r="U812" s="422">
        <f>'2. FTNC CAN'!U812+'3. FTNC USD'!U812+'4. FTNC EUR'!U812+'5. FTNC GBP'!U812+'6. FTNC Autres (inclus)'!U812</f>
        <v>0</v>
      </c>
      <c r="V812" s="422">
        <f>'2. FTNC CAN'!V812+'3. FTNC USD'!V812+'4. FTNC EUR'!V812+'5. FTNC GBP'!V812+'6. FTNC Autres (inclus)'!V812</f>
        <v>0</v>
      </c>
      <c r="W812" s="422">
        <f>'2. FTNC CAN'!W812+'3. FTNC USD'!W812+'4. FTNC EUR'!W812+'5. FTNC GBP'!W812+'6. FTNC Autres (inclus)'!W812</f>
        <v>0</v>
      </c>
      <c r="X812" s="422">
        <f>'2. FTNC CAN'!X812+'3. FTNC USD'!X812+'4. FTNC EUR'!X812+'5. FTNC GBP'!X812+'6. FTNC Autres (inclus)'!X812</f>
        <v>0</v>
      </c>
      <c r="Y812" s="422">
        <f>'2. FTNC CAN'!Y812+'3. FTNC USD'!Y812+'4. FTNC EUR'!Y812+'5. FTNC GBP'!Y812+'6. FTNC Autres (inclus)'!Y812</f>
        <v>0</v>
      </c>
      <c r="Z812" s="422">
        <f>'2. FTNC CAN'!Z812+'3. FTNC USD'!Z812+'4. FTNC EUR'!Z812+'5. FTNC GBP'!Z812+'6. FTNC Autres (inclus)'!Z812</f>
        <v>0</v>
      </c>
      <c r="AA812" s="422">
        <f>'2. FTNC CAN'!AA812+'3. FTNC USD'!AA812+'4. FTNC EUR'!AA812+'5. FTNC GBP'!AA812+'6. FTNC Autres (inclus)'!AA812</f>
        <v>0</v>
      </c>
      <c r="AB812" s="422">
        <f>'2. FTNC CAN'!AB812+'3. FTNC USD'!AB812+'4. FTNC EUR'!AB812+'5. FTNC GBP'!AB812+'6. FTNC Autres (inclus)'!AB812</f>
        <v>0</v>
      </c>
      <c r="AC812" s="408">
        <f>'2. FTNC CAN'!AC812+'3. FTNC USD'!AC812+'4. FTNC EUR'!AC812+'5. FTNC GBP'!AC812+'6. FTNC Autres (inclus)'!AC812</f>
        <v>0</v>
      </c>
      <c r="AD812" s="870"/>
      <c r="AE812" s="868"/>
      <c r="AF812" s="869"/>
    </row>
    <row r="813" spans="1:32" ht="15" customHeight="1" outlineLevel="1" x14ac:dyDescent="0.2">
      <c r="A813" s="232">
        <v>133</v>
      </c>
      <c r="B813" s="507"/>
      <c r="C813" s="267"/>
      <c r="D813" s="267"/>
      <c r="E813" s="483"/>
      <c r="F813" s="859" t="s">
        <v>557</v>
      </c>
      <c r="G813" s="860"/>
      <c r="H813" s="860"/>
      <c r="I813" s="860"/>
      <c r="J813" s="860"/>
      <c r="K813" s="860"/>
      <c r="L813" s="861"/>
      <c r="M813" s="408">
        <f>'2. FTNC CAN'!M813+'3. FTNC USD'!M813+'4. FTNC EUR'!M813+'5. FTNC GBP'!M813+'6. FTNC Autres (inclus)'!M813</f>
        <v>0</v>
      </c>
      <c r="N813" s="420">
        <f>'2. FTNC CAN'!N813+'3. FTNC USD'!N813+'4. FTNC EUR'!N813+'5. FTNC GBP'!N813+'6. FTNC Autres (inclus)'!N813</f>
        <v>0</v>
      </c>
      <c r="O813" s="422">
        <f>'2. FTNC CAN'!O813+'3. FTNC USD'!O813+'4. FTNC EUR'!O813+'5. FTNC GBP'!O813+'6. FTNC Autres (inclus)'!O813</f>
        <v>0</v>
      </c>
      <c r="P813" s="422">
        <f>'2. FTNC CAN'!P813+'3. FTNC USD'!P813+'4. FTNC EUR'!P813+'5. FTNC GBP'!P813+'6. FTNC Autres (inclus)'!P813</f>
        <v>0</v>
      </c>
      <c r="Q813" s="426">
        <f>'2. FTNC CAN'!Q813+'3. FTNC USD'!Q813+'4. FTNC EUR'!Q813+'5. FTNC GBP'!Q813+'6. FTNC Autres (inclus)'!Q813</f>
        <v>0</v>
      </c>
      <c r="R813" s="419">
        <f>'2. FTNC CAN'!R813+'3. FTNC USD'!R813+'4. FTNC EUR'!R813+'5. FTNC GBP'!R813+'6. FTNC Autres (inclus)'!R813</f>
        <v>0</v>
      </c>
      <c r="S813" s="422">
        <f>'2. FTNC CAN'!S813+'3. FTNC USD'!S813+'4. FTNC EUR'!S813+'5. FTNC GBP'!S813+'6. FTNC Autres (inclus)'!S813</f>
        <v>0</v>
      </c>
      <c r="T813" s="422">
        <f>'2. FTNC CAN'!T813+'3. FTNC USD'!T813+'4. FTNC EUR'!T813+'5. FTNC GBP'!T813+'6. FTNC Autres (inclus)'!T813</f>
        <v>0</v>
      </c>
      <c r="U813" s="422">
        <f>'2. FTNC CAN'!U813+'3. FTNC USD'!U813+'4. FTNC EUR'!U813+'5. FTNC GBP'!U813+'6. FTNC Autres (inclus)'!U813</f>
        <v>0</v>
      </c>
      <c r="V813" s="422">
        <f>'2. FTNC CAN'!V813+'3. FTNC USD'!V813+'4. FTNC EUR'!V813+'5. FTNC GBP'!V813+'6. FTNC Autres (inclus)'!V813</f>
        <v>0</v>
      </c>
      <c r="W813" s="422">
        <f>'2. FTNC CAN'!W813+'3. FTNC USD'!W813+'4. FTNC EUR'!W813+'5. FTNC GBP'!W813+'6. FTNC Autres (inclus)'!W813</f>
        <v>0</v>
      </c>
      <c r="X813" s="422">
        <f>'2. FTNC CAN'!X813+'3. FTNC USD'!X813+'4. FTNC EUR'!X813+'5. FTNC GBP'!X813+'6. FTNC Autres (inclus)'!X813</f>
        <v>0</v>
      </c>
      <c r="Y813" s="422">
        <f>'2. FTNC CAN'!Y813+'3. FTNC USD'!Y813+'4. FTNC EUR'!Y813+'5. FTNC GBP'!Y813+'6. FTNC Autres (inclus)'!Y813</f>
        <v>0</v>
      </c>
      <c r="Z813" s="422">
        <f>'2. FTNC CAN'!Z813+'3. FTNC USD'!Z813+'4. FTNC EUR'!Z813+'5. FTNC GBP'!Z813+'6. FTNC Autres (inclus)'!Z813</f>
        <v>0</v>
      </c>
      <c r="AA813" s="422">
        <f>'2. FTNC CAN'!AA813+'3. FTNC USD'!AA813+'4. FTNC EUR'!AA813+'5. FTNC GBP'!AA813+'6. FTNC Autres (inclus)'!AA813</f>
        <v>0</v>
      </c>
      <c r="AB813" s="422">
        <f>'2. FTNC CAN'!AB813+'3. FTNC USD'!AB813+'4. FTNC EUR'!AB813+'5. FTNC GBP'!AB813+'6. FTNC Autres (inclus)'!AB813</f>
        <v>0</v>
      </c>
      <c r="AC813" s="408">
        <f>'2. FTNC CAN'!AC813+'3. FTNC USD'!AC813+'4. FTNC EUR'!AC813+'5. FTNC GBP'!AC813+'6. FTNC Autres (inclus)'!AC813</f>
        <v>0</v>
      </c>
      <c r="AD813" s="870"/>
      <c r="AE813" s="868"/>
      <c r="AF813" s="869"/>
    </row>
    <row r="814" spans="1:32" ht="15" customHeight="1" outlineLevel="1" x14ac:dyDescent="0.2">
      <c r="A814" s="232">
        <v>134</v>
      </c>
      <c r="B814" s="507"/>
      <c r="C814" s="267"/>
      <c r="D814" s="267"/>
      <c r="E814" s="853" t="s">
        <v>15</v>
      </c>
      <c r="F814" s="854"/>
      <c r="G814" s="854"/>
      <c r="H814" s="854"/>
      <c r="I814" s="854"/>
      <c r="J814" s="854"/>
      <c r="K814" s="854"/>
      <c r="L814" s="855"/>
      <c r="M814" s="407">
        <f>SUBTOTAL(9,M815:M817)</f>
        <v>0</v>
      </c>
      <c r="N814" s="410">
        <f t="shared" ref="N814:AC814" si="1171">SUBTOTAL(9,N815:N817)</f>
        <v>0</v>
      </c>
      <c r="O814" s="414">
        <f t="shared" si="1171"/>
        <v>0</v>
      </c>
      <c r="P814" s="413">
        <f t="shared" si="1171"/>
        <v>0</v>
      </c>
      <c r="Q814" s="424">
        <f t="shared" si="1171"/>
        <v>0</v>
      </c>
      <c r="R814" s="410">
        <f t="shared" si="1171"/>
        <v>0</v>
      </c>
      <c r="S814" s="413">
        <f t="shared" si="1171"/>
        <v>0</v>
      </c>
      <c r="T814" s="414">
        <f t="shared" si="1171"/>
        <v>0</v>
      </c>
      <c r="U814" s="413">
        <f t="shared" si="1171"/>
        <v>0</v>
      </c>
      <c r="V814" s="414">
        <f t="shared" si="1171"/>
        <v>0</v>
      </c>
      <c r="W814" s="413">
        <f t="shared" si="1171"/>
        <v>0</v>
      </c>
      <c r="X814" s="414">
        <f t="shared" si="1171"/>
        <v>0</v>
      </c>
      <c r="Y814" s="413">
        <f t="shared" si="1171"/>
        <v>0</v>
      </c>
      <c r="Z814" s="414">
        <f t="shared" si="1171"/>
        <v>0</v>
      </c>
      <c r="AA814" s="413">
        <f t="shared" si="1171"/>
        <v>0</v>
      </c>
      <c r="AB814" s="424">
        <f t="shared" si="1171"/>
        <v>0</v>
      </c>
      <c r="AC814" s="407">
        <f t="shared" si="1171"/>
        <v>0</v>
      </c>
      <c r="AD814" s="870"/>
      <c r="AE814" s="868"/>
      <c r="AF814" s="869"/>
    </row>
    <row r="815" spans="1:32" ht="15" customHeight="1" outlineLevel="1" x14ac:dyDescent="0.2">
      <c r="A815" s="232">
        <v>135</v>
      </c>
      <c r="B815" s="507"/>
      <c r="C815" s="267"/>
      <c r="D815" s="267"/>
      <c r="E815" s="483"/>
      <c r="F815" s="856" t="s">
        <v>109</v>
      </c>
      <c r="G815" s="857"/>
      <c r="H815" s="857"/>
      <c r="I815" s="857"/>
      <c r="J815" s="857"/>
      <c r="K815" s="857"/>
      <c r="L815" s="858"/>
      <c r="M815" s="408">
        <f>'2. FTNC CAN'!M815+'3. FTNC USD'!M815+'4. FTNC EUR'!M815+'5. FTNC GBP'!M815+'6. FTNC Autres (inclus)'!M815</f>
        <v>0</v>
      </c>
      <c r="N815" s="420">
        <f>'2. FTNC CAN'!N815+'3. FTNC USD'!N815+'4. FTNC EUR'!N815+'5. FTNC GBP'!N815+'6. FTNC Autres (inclus)'!N815</f>
        <v>0</v>
      </c>
      <c r="O815" s="422">
        <f>'2. FTNC CAN'!O815+'3. FTNC USD'!O815+'4. FTNC EUR'!O815+'5. FTNC GBP'!O815+'6. FTNC Autres (inclus)'!O815</f>
        <v>0</v>
      </c>
      <c r="P815" s="422">
        <f>'2. FTNC CAN'!P815+'3. FTNC USD'!P815+'4. FTNC EUR'!P815+'5. FTNC GBP'!P815+'6. FTNC Autres (inclus)'!P815</f>
        <v>0</v>
      </c>
      <c r="Q815" s="426">
        <f>'2. FTNC CAN'!Q815+'3. FTNC USD'!Q815+'4. FTNC EUR'!Q815+'5. FTNC GBP'!Q815+'6. FTNC Autres (inclus)'!Q815</f>
        <v>0</v>
      </c>
      <c r="R815" s="419">
        <f>'2. FTNC CAN'!R815+'3. FTNC USD'!R815+'4. FTNC EUR'!R815+'5. FTNC GBP'!R815+'6. FTNC Autres (inclus)'!R815</f>
        <v>0</v>
      </c>
      <c r="S815" s="422">
        <f>'2. FTNC CAN'!S815+'3. FTNC USD'!S815+'4. FTNC EUR'!S815+'5. FTNC GBP'!S815+'6. FTNC Autres (inclus)'!S815</f>
        <v>0</v>
      </c>
      <c r="T815" s="422">
        <f>'2. FTNC CAN'!T815+'3. FTNC USD'!T815+'4. FTNC EUR'!T815+'5. FTNC GBP'!T815+'6. FTNC Autres (inclus)'!T815</f>
        <v>0</v>
      </c>
      <c r="U815" s="422">
        <f>'2. FTNC CAN'!U815+'3. FTNC USD'!U815+'4. FTNC EUR'!U815+'5. FTNC GBP'!U815+'6. FTNC Autres (inclus)'!U815</f>
        <v>0</v>
      </c>
      <c r="V815" s="422">
        <f>'2. FTNC CAN'!V815+'3. FTNC USD'!V815+'4. FTNC EUR'!V815+'5. FTNC GBP'!V815+'6. FTNC Autres (inclus)'!V815</f>
        <v>0</v>
      </c>
      <c r="W815" s="422">
        <f>'2. FTNC CAN'!W815+'3. FTNC USD'!W815+'4. FTNC EUR'!W815+'5. FTNC GBP'!W815+'6. FTNC Autres (inclus)'!W815</f>
        <v>0</v>
      </c>
      <c r="X815" s="422">
        <f>'2. FTNC CAN'!X815+'3. FTNC USD'!X815+'4. FTNC EUR'!X815+'5. FTNC GBP'!X815+'6. FTNC Autres (inclus)'!X815</f>
        <v>0</v>
      </c>
      <c r="Y815" s="422">
        <f>'2. FTNC CAN'!Y815+'3. FTNC USD'!Y815+'4. FTNC EUR'!Y815+'5. FTNC GBP'!Y815+'6. FTNC Autres (inclus)'!Y815</f>
        <v>0</v>
      </c>
      <c r="Z815" s="422">
        <f>'2. FTNC CAN'!Z815+'3. FTNC USD'!Z815+'4. FTNC EUR'!Z815+'5. FTNC GBP'!Z815+'6. FTNC Autres (inclus)'!Z815</f>
        <v>0</v>
      </c>
      <c r="AA815" s="422">
        <f>'2. FTNC CAN'!AA815+'3. FTNC USD'!AA815+'4. FTNC EUR'!AA815+'5. FTNC GBP'!AA815+'6. FTNC Autres (inclus)'!AA815</f>
        <v>0</v>
      </c>
      <c r="AB815" s="422">
        <f>'2. FTNC CAN'!AB815+'3. FTNC USD'!AB815+'4. FTNC EUR'!AB815+'5. FTNC GBP'!AB815+'6. FTNC Autres (inclus)'!AB815</f>
        <v>0</v>
      </c>
      <c r="AC815" s="408">
        <f>'2. FTNC CAN'!AC815+'3. FTNC USD'!AC815+'4. FTNC EUR'!AC815+'5. FTNC GBP'!AC815+'6. FTNC Autres (inclus)'!AC815</f>
        <v>0</v>
      </c>
      <c r="AD815" s="870"/>
      <c r="AE815" s="868"/>
      <c r="AF815" s="869"/>
    </row>
    <row r="816" spans="1:32" ht="15" customHeight="1" outlineLevel="1" x14ac:dyDescent="0.2">
      <c r="A816" s="232">
        <v>136</v>
      </c>
      <c r="B816" s="507"/>
      <c r="C816" s="267"/>
      <c r="D816" s="267"/>
      <c r="E816" s="483"/>
      <c r="F816" s="915" t="s">
        <v>110</v>
      </c>
      <c r="G816" s="916"/>
      <c r="H816" s="916"/>
      <c r="I816" s="916"/>
      <c r="J816" s="916"/>
      <c r="K816" s="916"/>
      <c r="L816" s="917"/>
      <c r="M816" s="408">
        <f>'2. FTNC CAN'!M816+'3. FTNC USD'!M816+'4. FTNC EUR'!M816+'5. FTNC GBP'!M816+'6. FTNC Autres (inclus)'!M816</f>
        <v>0</v>
      </c>
      <c r="N816" s="420">
        <f>'2. FTNC CAN'!N816+'3. FTNC USD'!N816+'4. FTNC EUR'!N816+'5. FTNC GBP'!N816+'6. FTNC Autres (inclus)'!N816</f>
        <v>0</v>
      </c>
      <c r="O816" s="422">
        <f>'2. FTNC CAN'!O816+'3. FTNC USD'!O816+'4. FTNC EUR'!O816+'5. FTNC GBP'!O816+'6. FTNC Autres (inclus)'!O816</f>
        <v>0</v>
      </c>
      <c r="P816" s="422">
        <f>'2. FTNC CAN'!P816+'3. FTNC USD'!P816+'4. FTNC EUR'!P816+'5. FTNC GBP'!P816+'6. FTNC Autres (inclus)'!P816</f>
        <v>0</v>
      </c>
      <c r="Q816" s="426">
        <f>'2. FTNC CAN'!Q816+'3. FTNC USD'!Q816+'4. FTNC EUR'!Q816+'5. FTNC GBP'!Q816+'6. FTNC Autres (inclus)'!Q816</f>
        <v>0</v>
      </c>
      <c r="R816" s="419">
        <f>'2. FTNC CAN'!R816+'3. FTNC USD'!R816+'4. FTNC EUR'!R816+'5. FTNC GBP'!R816+'6. FTNC Autres (inclus)'!R816</f>
        <v>0</v>
      </c>
      <c r="S816" s="422">
        <f>'2. FTNC CAN'!S816+'3. FTNC USD'!S816+'4. FTNC EUR'!S816+'5. FTNC GBP'!S816+'6. FTNC Autres (inclus)'!S816</f>
        <v>0</v>
      </c>
      <c r="T816" s="422">
        <f>'2. FTNC CAN'!T816+'3. FTNC USD'!T816+'4. FTNC EUR'!T816+'5. FTNC GBP'!T816+'6. FTNC Autres (inclus)'!T816</f>
        <v>0</v>
      </c>
      <c r="U816" s="422">
        <f>'2. FTNC CAN'!U816+'3. FTNC USD'!U816+'4. FTNC EUR'!U816+'5. FTNC GBP'!U816+'6. FTNC Autres (inclus)'!U816</f>
        <v>0</v>
      </c>
      <c r="V816" s="422">
        <f>'2. FTNC CAN'!V816+'3. FTNC USD'!V816+'4. FTNC EUR'!V816+'5. FTNC GBP'!V816+'6. FTNC Autres (inclus)'!V816</f>
        <v>0</v>
      </c>
      <c r="W816" s="422">
        <f>'2. FTNC CAN'!W816+'3. FTNC USD'!W816+'4. FTNC EUR'!W816+'5. FTNC GBP'!W816+'6. FTNC Autres (inclus)'!W816</f>
        <v>0</v>
      </c>
      <c r="X816" s="422">
        <f>'2. FTNC CAN'!X816+'3. FTNC USD'!X816+'4. FTNC EUR'!X816+'5. FTNC GBP'!X816+'6. FTNC Autres (inclus)'!X816</f>
        <v>0</v>
      </c>
      <c r="Y816" s="422">
        <f>'2. FTNC CAN'!Y816+'3. FTNC USD'!Y816+'4. FTNC EUR'!Y816+'5. FTNC GBP'!Y816+'6. FTNC Autres (inclus)'!Y816</f>
        <v>0</v>
      </c>
      <c r="Z816" s="422">
        <f>'2. FTNC CAN'!Z816+'3. FTNC USD'!Z816+'4. FTNC EUR'!Z816+'5. FTNC GBP'!Z816+'6. FTNC Autres (inclus)'!Z816</f>
        <v>0</v>
      </c>
      <c r="AA816" s="422">
        <f>'2. FTNC CAN'!AA816+'3. FTNC USD'!AA816+'4. FTNC EUR'!AA816+'5. FTNC GBP'!AA816+'6. FTNC Autres (inclus)'!AA816</f>
        <v>0</v>
      </c>
      <c r="AB816" s="422">
        <f>'2. FTNC CAN'!AB816+'3. FTNC USD'!AB816+'4. FTNC EUR'!AB816+'5. FTNC GBP'!AB816+'6. FTNC Autres (inclus)'!AB816</f>
        <v>0</v>
      </c>
      <c r="AC816" s="408">
        <f>'2. FTNC CAN'!AC816+'3. FTNC USD'!AC816+'4. FTNC EUR'!AC816+'5. FTNC GBP'!AC816+'6. FTNC Autres (inclus)'!AC816</f>
        <v>0</v>
      </c>
      <c r="AD816" s="870"/>
      <c r="AE816" s="868"/>
      <c r="AF816" s="869"/>
    </row>
    <row r="817" spans="1:32" ht="15" customHeight="1" outlineLevel="1" x14ac:dyDescent="0.2">
      <c r="A817" s="232">
        <v>137</v>
      </c>
      <c r="B817" s="507"/>
      <c r="C817" s="267"/>
      <c r="D817" s="267"/>
      <c r="E817" s="483"/>
      <c r="F817" s="859" t="s">
        <v>559</v>
      </c>
      <c r="G817" s="860"/>
      <c r="H817" s="860"/>
      <c r="I817" s="860"/>
      <c r="J817" s="860"/>
      <c r="K817" s="860"/>
      <c r="L817" s="861"/>
      <c r="M817" s="408">
        <f>'2. FTNC CAN'!M817+'3. FTNC USD'!M817+'4. FTNC EUR'!M817+'5. FTNC GBP'!M817+'6. FTNC Autres (inclus)'!M817</f>
        <v>0</v>
      </c>
      <c r="N817" s="420">
        <f>'2. FTNC CAN'!N817+'3. FTNC USD'!N817+'4. FTNC EUR'!N817+'5. FTNC GBP'!N817+'6. FTNC Autres (inclus)'!N817</f>
        <v>0</v>
      </c>
      <c r="O817" s="422">
        <f>'2. FTNC CAN'!O817+'3. FTNC USD'!O817+'4. FTNC EUR'!O817+'5. FTNC GBP'!O817+'6. FTNC Autres (inclus)'!O817</f>
        <v>0</v>
      </c>
      <c r="P817" s="422">
        <f>'2. FTNC CAN'!P817+'3. FTNC USD'!P817+'4. FTNC EUR'!P817+'5. FTNC GBP'!P817+'6. FTNC Autres (inclus)'!P817</f>
        <v>0</v>
      </c>
      <c r="Q817" s="426">
        <f>'2. FTNC CAN'!Q817+'3. FTNC USD'!Q817+'4. FTNC EUR'!Q817+'5. FTNC GBP'!Q817+'6. FTNC Autres (inclus)'!Q817</f>
        <v>0</v>
      </c>
      <c r="R817" s="419">
        <f>'2. FTNC CAN'!R817+'3. FTNC USD'!R817+'4. FTNC EUR'!R817+'5. FTNC GBP'!R817+'6. FTNC Autres (inclus)'!R817</f>
        <v>0</v>
      </c>
      <c r="S817" s="422">
        <f>'2. FTNC CAN'!S817+'3. FTNC USD'!S817+'4. FTNC EUR'!S817+'5. FTNC GBP'!S817+'6. FTNC Autres (inclus)'!S817</f>
        <v>0</v>
      </c>
      <c r="T817" s="422">
        <f>'2. FTNC CAN'!T817+'3. FTNC USD'!T817+'4. FTNC EUR'!T817+'5. FTNC GBP'!T817+'6. FTNC Autres (inclus)'!T817</f>
        <v>0</v>
      </c>
      <c r="U817" s="422">
        <f>'2. FTNC CAN'!U817+'3. FTNC USD'!U817+'4. FTNC EUR'!U817+'5. FTNC GBP'!U817+'6. FTNC Autres (inclus)'!U817</f>
        <v>0</v>
      </c>
      <c r="V817" s="422">
        <f>'2. FTNC CAN'!V817+'3. FTNC USD'!V817+'4. FTNC EUR'!V817+'5. FTNC GBP'!V817+'6. FTNC Autres (inclus)'!V817</f>
        <v>0</v>
      </c>
      <c r="W817" s="422">
        <f>'2. FTNC CAN'!W817+'3. FTNC USD'!W817+'4. FTNC EUR'!W817+'5. FTNC GBP'!W817+'6. FTNC Autres (inclus)'!W817</f>
        <v>0</v>
      </c>
      <c r="X817" s="422">
        <f>'2. FTNC CAN'!X817+'3. FTNC USD'!X817+'4. FTNC EUR'!X817+'5. FTNC GBP'!X817+'6. FTNC Autres (inclus)'!X817</f>
        <v>0</v>
      </c>
      <c r="Y817" s="422">
        <f>'2. FTNC CAN'!Y817+'3. FTNC USD'!Y817+'4. FTNC EUR'!Y817+'5. FTNC GBP'!Y817+'6. FTNC Autres (inclus)'!Y817</f>
        <v>0</v>
      </c>
      <c r="Z817" s="422">
        <f>'2. FTNC CAN'!Z817+'3. FTNC USD'!Z817+'4. FTNC EUR'!Z817+'5. FTNC GBP'!Z817+'6. FTNC Autres (inclus)'!Z817</f>
        <v>0</v>
      </c>
      <c r="AA817" s="422">
        <f>'2. FTNC CAN'!AA817+'3. FTNC USD'!AA817+'4. FTNC EUR'!AA817+'5. FTNC GBP'!AA817+'6. FTNC Autres (inclus)'!AA817</f>
        <v>0</v>
      </c>
      <c r="AB817" s="422">
        <f>'2. FTNC CAN'!AB817+'3. FTNC USD'!AB817+'4. FTNC EUR'!AB817+'5. FTNC GBP'!AB817+'6. FTNC Autres (inclus)'!AB817</f>
        <v>0</v>
      </c>
      <c r="AC817" s="408">
        <f>'2. FTNC CAN'!AC817+'3. FTNC USD'!AC817+'4. FTNC EUR'!AC817+'5. FTNC GBP'!AC817+'6. FTNC Autres (inclus)'!AC817</f>
        <v>0</v>
      </c>
      <c r="AD817" s="870"/>
      <c r="AE817" s="868"/>
      <c r="AF817" s="869"/>
    </row>
    <row r="818" spans="1:32" ht="15" customHeight="1" outlineLevel="1" x14ac:dyDescent="0.2">
      <c r="A818" s="232">
        <v>138</v>
      </c>
      <c r="B818" s="507"/>
      <c r="C818" s="267"/>
      <c r="D818" s="267"/>
      <c r="E818" s="853" t="s">
        <v>18</v>
      </c>
      <c r="F818" s="854"/>
      <c r="G818" s="854"/>
      <c r="H818" s="854"/>
      <c r="I818" s="854"/>
      <c r="J818" s="854"/>
      <c r="K818" s="854"/>
      <c r="L818" s="855"/>
      <c r="M818" s="407">
        <f>SUBTOTAL(9,M819:M821)</f>
        <v>0</v>
      </c>
      <c r="N818" s="410">
        <f t="shared" ref="N818:AC818" si="1172">SUBTOTAL(9,N819:N821)</f>
        <v>0</v>
      </c>
      <c r="O818" s="414">
        <f t="shared" si="1172"/>
        <v>0</v>
      </c>
      <c r="P818" s="413">
        <f t="shared" si="1172"/>
        <v>0</v>
      </c>
      <c r="Q818" s="424">
        <f t="shared" si="1172"/>
        <v>0</v>
      </c>
      <c r="R818" s="410">
        <f t="shared" si="1172"/>
        <v>0</v>
      </c>
      <c r="S818" s="413">
        <f t="shared" si="1172"/>
        <v>0</v>
      </c>
      <c r="T818" s="414">
        <f t="shared" si="1172"/>
        <v>0</v>
      </c>
      <c r="U818" s="413">
        <f t="shared" si="1172"/>
        <v>0</v>
      </c>
      <c r="V818" s="414">
        <f t="shared" si="1172"/>
        <v>0</v>
      </c>
      <c r="W818" s="413">
        <f t="shared" si="1172"/>
        <v>0</v>
      </c>
      <c r="X818" s="414">
        <f t="shared" si="1172"/>
        <v>0</v>
      </c>
      <c r="Y818" s="413">
        <f t="shared" si="1172"/>
        <v>0</v>
      </c>
      <c r="Z818" s="414">
        <f t="shared" si="1172"/>
        <v>0</v>
      </c>
      <c r="AA818" s="413">
        <f t="shared" si="1172"/>
        <v>0</v>
      </c>
      <c r="AB818" s="424">
        <f t="shared" si="1172"/>
        <v>0</v>
      </c>
      <c r="AC818" s="407">
        <f t="shared" si="1172"/>
        <v>0</v>
      </c>
      <c r="AD818" s="870"/>
      <c r="AE818" s="868"/>
      <c r="AF818" s="869"/>
    </row>
    <row r="819" spans="1:32" ht="15" customHeight="1" outlineLevel="1" x14ac:dyDescent="0.2">
      <c r="A819" s="232">
        <v>139</v>
      </c>
      <c r="B819" s="507"/>
      <c r="C819" s="267"/>
      <c r="D819" s="267"/>
      <c r="E819" s="483"/>
      <c r="F819" s="856" t="s">
        <v>114</v>
      </c>
      <c r="G819" s="857"/>
      <c r="H819" s="857"/>
      <c r="I819" s="857"/>
      <c r="J819" s="857"/>
      <c r="K819" s="857"/>
      <c r="L819" s="858"/>
      <c r="M819" s="408">
        <f>'2. FTNC CAN'!M819+'3. FTNC USD'!M819+'4. FTNC EUR'!M819+'5. FTNC GBP'!M819+'6. FTNC Autres (inclus)'!M819</f>
        <v>0</v>
      </c>
      <c r="N819" s="420">
        <f>'2. FTNC CAN'!N819+'3. FTNC USD'!N819+'4. FTNC EUR'!N819+'5. FTNC GBP'!N819+'6. FTNC Autres (inclus)'!N819</f>
        <v>0</v>
      </c>
      <c r="O819" s="422">
        <f>'2. FTNC CAN'!O819+'3. FTNC USD'!O819+'4. FTNC EUR'!O819+'5. FTNC GBP'!O819+'6. FTNC Autres (inclus)'!O819</f>
        <v>0</v>
      </c>
      <c r="P819" s="422">
        <f>'2. FTNC CAN'!P819+'3. FTNC USD'!P819+'4. FTNC EUR'!P819+'5. FTNC GBP'!P819+'6. FTNC Autres (inclus)'!P819</f>
        <v>0</v>
      </c>
      <c r="Q819" s="426">
        <f>'2. FTNC CAN'!Q819+'3. FTNC USD'!Q819+'4. FTNC EUR'!Q819+'5. FTNC GBP'!Q819+'6. FTNC Autres (inclus)'!Q819</f>
        <v>0</v>
      </c>
      <c r="R819" s="419">
        <f>'2. FTNC CAN'!R819+'3. FTNC USD'!R819+'4. FTNC EUR'!R819+'5. FTNC GBP'!R819+'6. FTNC Autres (inclus)'!R819</f>
        <v>0</v>
      </c>
      <c r="S819" s="422">
        <f>'2. FTNC CAN'!S819+'3. FTNC USD'!S819+'4. FTNC EUR'!S819+'5. FTNC GBP'!S819+'6. FTNC Autres (inclus)'!S819</f>
        <v>0</v>
      </c>
      <c r="T819" s="422">
        <f>'2. FTNC CAN'!T819+'3. FTNC USD'!T819+'4. FTNC EUR'!T819+'5. FTNC GBP'!T819+'6. FTNC Autres (inclus)'!T819</f>
        <v>0</v>
      </c>
      <c r="U819" s="422">
        <f>'2. FTNC CAN'!U819+'3. FTNC USD'!U819+'4. FTNC EUR'!U819+'5. FTNC GBP'!U819+'6. FTNC Autres (inclus)'!U819</f>
        <v>0</v>
      </c>
      <c r="V819" s="422">
        <f>'2. FTNC CAN'!V819+'3. FTNC USD'!V819+'4. FTNC EUR'!V819+'5. FTNC GBP'!V819+'6. FTNC Autres (inclus)'!V819</f>
        <v>0</v>
      </c>
      <c r="W819" s="422">
        <f>'2. FTNC CAN'!W819+'3. FTNC USD'!W819+'4. FTNC EUR'!W819+'5. FTNC GBP'!W819+'6. FTNC Autres (inclus)'!W819</f>
        <v>0</v>
      </c>
      <c r="X819" s="422">
        <f>'2. FTNC CAN'!X819+'3. FTNC USD'!X819+'4. FTNC EUR'!X819+'5. FTNC GBP'!X819+'6. FTNC Autres (inclus)'!X819</f>
        <v>0</v>
      </c>
      <c r="Y819" s="422">
        <f>'2. FTNC CAN'!Y819+'3. FTNC USD'!Y819+'4. FTNC EUR'!Y819+'5. FTNC GBP'!Y819+'6. FTNC Autres (inclus)'!Y819</f>
        <v>0</v>
      </c>
      <c r="Z819" s="422">
        <f>'2. FTNC CAN'!Z819+'3. FTNC USD'!Z819+'4. FTNC EUR'!Z819+'5. FTNC GBP'!Z819+'6. FTNC Autres (inclus)'!Z819</f>
        <v>0</v>
      </c>
      <c r="AA819" s="422">
        <f>'2. FTNC CAN'!AA819+'3. FTNC USD'!AA819+'4. FTNC EUR'!AA819+'5. FTNC GBP'!AA819+'6. FTNC Autres (inclus)'!AA819</f>
        <v>0</v>
      </c>
      <c r="AB819" s="422">
        <f>'2. FTNC CAN'!AB819+'3. FTNC USD'!AB819+'4. FTNC EUR'!AB819+'5. FTNC GBP'!AB819+'6. FTNC Autres (inclus)'!AB819</f>
        <v>0</v>
      </c>
      <c r="AC819" s="408">
        <f>'2. FTNC CAN'!AC819+'3. FTNC USD'!AC819+'4. FTNC EUR'!AC819+'5. FTNC GBP'!AC819+'6. FTNC Autres (inclus)'!AC819</f>
        <v>0</v>
      </c>
      <c r="AD819" s="870"/>
      <c r="AE819" s="868"/>
      <c r="AF819" s="869"/>
    </row>
    <row r="820" spans="1:32" ht="15" customHeight="1" outlineLevel="1" x14ac:dyDescent="0.2">
      <c r="A820" s="232">
        <v>140</v>
      </c>
      <c r="B820" s="507"/>
      <c r="C820" s="267"/>
      <c r="D820" s="267"/>
      <c r="E820" s="483"/>
      <c r="F820" s="915" t="s">
        <v>115</v>
      </c>
      <c r="G820" s="916"/>
      <c r="H820" s="916"/>
      <c r="I820" s="916"/>
      <c r="J820" s="916"/>
      <c r="K820" s="916"/>
      <c r="L820" s="917"/>
      <c r="M820" s="408">
        <f>'2. FTNC CAN'!M820+'3. FTNC USD'!M820+'4. FTNC EUR'!M820+'5. FTNC GBP'!M820+'6. FTNC Autres (inclus)'!M820</f>
        <v>0</v>
      </c>
      <c r="N820" s="420">
        <f>'2. FTNC CAN'!N820+'3. FTNC USD'!N820+'4. FTNC EUR'!N820+'5. FTNC GBP'!N820+'6. FTNC Autres (inclus)'!N820</f>
        <v>0</v>
      </c>
      <c r="O820" s="422">
        <f>'2. FTNC CAN'!O820+'3. FTNC USD'!O820+'4. FTNC EUR'!O820+'5. FTNC GBP'!O820+'6. FTNC Autres (inclus)'!O820</f>
        <v>0</v>
      </c>
      <c r="P820" s="422">
        <f>'2. FTNC CAN'!P820+'3. FTNC USD'!P820+'4. FTNC EUR'!P820+'5. FTNC GBP'!P820+'6. FTNC Autres (inclus)'!P820</f>
        <v>0</v>
      </c>
      <c r="Q820" s="426">
        <f>'2. FTNC CAN'!Q820+'3. FTNC USD'!Q820+'4. FTNC EUR'!Q820+'5. FTNC GBP'!Q820+'6. FTNC Autres (inclus)'!Q820</f>
        <v>0</v>
      </c>
      <c r="R820" s="419">
        <f>'2. FTNC CAN'!R820+'3. FTNC USD'!R820+'4. FTNC EUR'!R820+'5. FTNC GBP'!R820+'6. FTNC Autres (inclus)'!R820</f>
        <v>0</v>
      </c>
      <c r="S820" s="422">
        <f>'2. FTNC CAN'!S820+'3. FTNC USD'!S820+'4. FTNC EUR'!S820+'5. FTNC GBP'!S820+'6. FTNC Autres (inclus)'!S820</f>
        <v>0</v>
      </c>
      <c r="T820" s="422">
        <f>'2. FTNC CAN'!T820+'3. FTNC USD'!T820+'4. FTNC EUR'!T820+'5. FTNC GBP'!T820+'6. FTNC Autres (inclus)'!T820</f>
        <v>0</v>
      </c>
      <c r="U820" s="422">
        <f>'2. FTNC CAN'!U820+'3. FTNC USD'!U820+'4. FTNC EUR'!U820+'5. FTNC GBP'!U820+'6. FTNC Autres (inclus)'!U820</f>
        <v>0</v>
      </c>
      <c r="V820" s="422">
        <f>'2. FTNC CAN'!V820+'3. FTNC USD'!V820+'4. FTNC EUR'!V820+'5. FTNC GBP'!V820+'6. FTNC Autres (inclus)'!V820</f>
        <v>0</v>
      </c>
      <c r="W820" s="422">
        <f>'2. FTNC CAN'!W820+'3. FTNC USD'!W820+'4. FTNC EUR'!W820+'5. FTNC GBP'!W820+'6. FTNC Autres (inclus)'!W820</f>
        <v>0</v>
      </c>
      <c r="X820" s="422">
        <f>'2. FTNC CAN'!X820+'3. FTNC USD'!X820+'4. FTNC EUR'!X820+'5. FTNC GBP'!X820+'6. FTNC Autres (inclus)'!X820</f>
        <v>0</v>
      </c>
      <c r="Y820" s="422">
        <f>'2. FTNC CAN'!Y820+'3. FTNC USD'!Y820+'4. FTNC EUR'!Y820+'5. FTNC GBP'!Y820+'6. FTNC Autres (inclus)'!Y820</f>
        <v>0</v>
      </c>
      <c r="Z820" s="422">
        <f>'2. FTNC CAN'!Z820+'3. FTNC USD'!Z820+'4. FTNC EUR'!Z820+'5. FTNC GBP'!Z820+'6. FTNC Autres (inclus)'!Z820</f>
        <v>0</v>
      </c>
      <c r="AA820" s="422">
        <f>'2. FTNC CAN'!AA820+'3. FTNC USD'!AA820+'4. FTNC EUR'!AA820+'5. FTNC GBP'!AA820+'6. FTNC Autres (inclus)'!AA820</f>
        <v>0</v>
      </c>
      <c r="AB820" s="422">
        <f>'2. FTNC CAN'!AB820+'3. FTNC USD'!AB820+'4. FTNC EUR'!AB820+'5. FTNC GBP'!AB820+'6. FTNC Autres (inclus)'!AB820</f>
        <v>0</v>
      </c>
      <c r="AC820" s="408">
        <f>'2. FTNC CAN'!AC820+'3. FTNC USD'!AC820+'4. FTNC EUR'!AC820+'5. FTNC GBP'!AC820+'6. FTNC Autres (inclus)'!AC820</f>
        <v>0</v>
      </c>
      <c r="AD820" s="870"/>
      <c r="AE820" s="868"/>
      <c r="AF820" s="869"/>
    </row>
    <row r="821" spans="1:32" ht="15" customHeight="1" outlineLevel="1" x14ac:dyDescent="0.2">
      <c r="A821" s="232">
        <v>141</v>
      </c>
      <c r="B821" s="507"/>
      <c r="C821" s="267"/>
      <c r="D821" s="267"/>
      <c r="E821" s="483"/>
      <c r="F821" s="859" t="s">
        <v>558</v>
      </c>
      <c r="G821" s="860"/>
      <c r="H821" s="860"/>
      <c r="I821" s="860"/>
      <c r="J821" s="860"/>
      <c r="K821" s="860"/>
      <c r="L821" s="861"/>
      <c r="M821" s="408">
        <f>'2. FTNC CAN'!M821+'3. FTNC USD'!M821+'4. FTNC EUR'!M821+'5. FTNC GBP'!M821+'6. FTNC Autres (inclus)'!M821</f>
        <v>0</v>
      </c>
      <c r="N821" s="420">
        <f>'2. FTNC CAN'!N821+'3. FTNC USD'!N821+'4. FTNC EUR'!N821+'5. FTNC GBP'!N821+'6. FTNC Autres (inclus)'!N821</f>
        <v>0</v>
      </c>
      <c r="O821" s="422">
        <f>'2. FTNC CAN'!O821+'3. FTNC USD'!O821+'4. FTNC EUR'!O821+'5. FTNC GBP'!O821+'6. FTNC Autres (inclus)'!O821</f>
        <v>0</v>
      </c>
      <c r="P821" s="422">
        <f>'2. FTNC CAN'!P821+'3. FTNC USD'!P821+'4. FTNC EUR'!P821+'5. FTNC GBP'!P821+'6. FTNC Autres (inclus)'!P821</f>
        <v>0</v>
      </c>
      <c r="Q821" s="426">
        <f>'2. FTNC CAN'!Q821+'3. FTNC USD'!Q821+'4. FTNC EUR'!Q821+'5. FTNC GBP'!Q821+'6. FTNC Autres (inclus)'!Q821</f>
        <v>0</v>
      </c>
      <c r="R821" s="419">
        <f>'2. FTNC CAN'!R821+'3. FTNC USD'!R821+'4. FTNC EUR'!R821+'5. FTNC GBP'!R821+'6. FTNC Autres (inclus)'!R821</f>
        <v>0</v>
      </c>
      <c r="S821" s="422">
        <f>'2. FTNC CAN'!S821+'3. FTNC USD'!S821+'4. FTNC EUR'!S821+'5. FTNC GBP'!S821+'6. FTNC Autres (inclus)'!S821</f>
        <v>0</v>
      </c>
      <c r="T821" s="422">
        <f>'2. FTNC CAN'!T821+'3. FTNC USD'!T821+'4. FTNC EUR'!T821+'5. FTNC GBP'!T821+'6. FTNC Autres (inclus)'!T821</f>
        <v>0</v>
      </c>
      <c r="U821" s="422">
        <f>'2. FTNC CAN'!U821+'3. FTNC USD'!U821+'4. FTNC EUR'!U821+'5. FTNC GBP'!U821+'6. FTNC Autres (inclus)'!U821</f>
        <v>0</v>
      </c>
      <c r="V821" s="422">
        <f>'2. FTNC CAN'!V821+'3. FTNC USD'!V821+'4. FTNC EUR'!V821+'5. FTNC GBP'!V821+'6. FTNC Autres (inclus)'!V821</f>
        <v>0</v>
      </c>
      <c r="W821" s="422">
        <f>'2. FTNC CAN'!W821+'3. FTNC USD'!W821+'4. FTNC EUR'!W821+'5. FTNC GBP'!W821+'6. FTNC Autres (inclus)'!W821</f>
        <v>0</v>
      </c>
      <c r="X821" s="422">
        <f>'2. FTNC CAN'!X821+'3. FTNC USD'!X821+'4. FTNC EUR'!X821+'5. FTNC GBP'!X821+'6. FTNC Autres (inclus)'!X821</f>
        <v>0</v>
      </c>
      <c r="Y821" s="422">
        <f>'2. FTNC CAN'!Y821+'3. FTNC USD'!Y821+'4. FTNC EUR'!Y821+'5. FTNC GBP'!Y821+'6. FTNC Autres (inclus)'!Y821</f>
        <v>0</v>
      </c>
      <c r="Z821" s="422">
        <f>'2. FTNC CAN'!Z821+'3. FTNC USD'!Z821+'4. FTNC EUR'!Z821+'5. FTNC GBP'!Z821+'6. FTNC Autres (inclus)'!Z821</f>
        <v>0</v>
      </c>
      <c r="AA821" s="422">
        <f>'2. FTNC CAN'!AA821+'3. FTNC USD'!AA821+'4. FTNC EUR'!AA821+'5. FTNC GBP'!AA821+'6. FTNC Autres (inclus)'!AA821</f>
        <v>0</v>
      </c>
      <c r="AB821" s="422">
        <f>'2. FTNC CAN'!AB821+'3. FTNC USD'!AB821+'4. FTNC EUR'!AB821+'5. FTNC GBP'!AB821+'6. FTNC Autres (inclus)'!AB821</f>
        <v>0</v>
      </c>
      <c r="AC821" s="408">
        <f>'2. FTNC CAN'!AC821+'3. FTNC USD'!AC821+'4. FTNC EUR'!AC821+'5. FTNC GBP'!AC821+'6. FTNC Autres (inclus)'!AC821</f>
        <v>0</v>
      </c>
      <c r="AD821" s="865"/>
      <c r="AE821" s="866"/>
      <c r="AF821" s="867"/>
    </row>
    <row r="822" spans="1:32" ht="15" customHeight="1" outlineLevel="1" x14ac:dyDescent="0.2">
      <c r="A822" s="232">
        <v>142</v>
      </c>
      <c r="B822" s="507"/>
      <c r="C822" s="267"/>
      <c r="D822" s="844" t="s">
        <v>22</v>
      </c>
      <c r="E822" s="845"/>
      <c r="F822" s="845"/>
      <c r="G822" s="845"/>
      <c r="H822" s="845"/>
      <c r="I822" s="845"/>
      <c r="J822" s="845"/>
      <c r="K822" s="845"/>
      <c r="L822" s="845"/>
      <c r="M822" s="845"/>
      <c r="N822" s="845"/>
      <c r="O822" s="845"/>
      <c r="P822" s="845"/>
      <c r="Q822" s="845"/>
      <c r="R822" s="845"/>
      <c r="S822" s="845"/>
      <c r="T822" s="845"/>
      <c r="U822" s="845"/>
      <c r="V822" s="845"/>
      <c r="W822" s="845"/>
      <c r="X822" s="845"/>
      <c r="Y822" s="845"/>
      <c r="Z822" s="845"/>
      <c r="AA822" s="845"/>
      <c r="AB822" s="845"/>
      <c r="AC822" s="845"/>
      <c r="AD822" s="845"/>
      <c r="AE822" s="845"/>
      <c r="AF822" s="846"/>
    </row>
    <row r="823" spans="1:32" ht="15" customHeight="1" outlineLevel="1" x14ac:dyDescent="0.2">
      <c r="A823" s="232">
        <v>143</v>
      </c>
      <c r="B823" s="541"/>
      <c r="C823" s="267"/>
      <c r="D823" s="267"/>
      <c r="E823" s="918" t="s">
        <v>118</v>
      </c>
      <c r="F823" s="919"/>
      <c r="G823" s="919"/>
      <c r="H823" s="919"/>
      <c r="I823" s="919"/>
      <c r="J823" s="919"/>
      <c r="K823" s="919"/>
      <c r="L823" s="920"/>
      <c r="M823" s="407">
        <f>SUBTOTAL(9,M824:M825)</f>
        <v>0</v>
      </c>
      <c r="N823" s="410">
        <f t="shared" ref="N823:AC823" si="1173">SUBTOTAL(9,N824:N825)</f>
        <v>0</v>
      </c>
      <c r="O823" s="414">
        <f t="shared" si="1173"/>
        <v>0</v>
      </c>
      <c r="P823" s="413">
        <f t="shared" si="1173"/>
        <v>0</v>
      </c>
      <c r="Q823" s="424">
        <f t="shared" si="1173"/>
        <v>0</v>
      </c>
      <c r="R823" s="410">
        <f t="shared" si="1173"/>
        <v>0</v>
      </c>
      <c r="S823" s="413">
        <f t="shared" si="1173"/>
        <v>0</v>
      </c>
      <c r="T823" s="414">
        <f t="shared" si="1173"/>
        <v>0</v>
      </c>
      <c r="U823" s="413">
        <f t="shared" si="1173"/>
        <v>0</v>
      </c>
      <c r="V823" s="414">
        <f t="shared" si="1173"/>
        <v>0</v>
      </c>
      <c r="W823" s="413">
        <f t="shared" si="1173"/>
        <v>0</v>
      </c>
      <c r="X823" s="414">
        <f t="shared" si="1173"/>
        <v>0</v>
      </c>
      <c r="Y823" s="413">
        <f t="shared" si="1173"/>
        <v>0</v>
      </c>
      <c r="Z823" s="414">
        <f t="shared" si="1173"/>
        <v>0</v>
      </c>
      <c r="AA823" s="413">
        <f t="shared" si="1173"/>
        <v>0</v>
      </c>
      <c r="AB823" s="424">
        <f t="shared" si="1173"/>
        <v>0</v>
      </c>
      <c r="AC823" s="407">
        <f t="shared" si="1173"/>
        <v>0</v>
      </c>
      <c r="AD823" s="827"/>
      <c r="AE823" s="828"/>
      <c r="AF823" s="829"/>
    </row>
    <row r="824" spans="1:32" ht="15" customHeight="1" outlineLevel="1" x14ac:dyDescent="0.2">
      <c r="A824" s="232">
        <v>144</v>
      </c>
      <c r="B824" s="541"/>
      <c r="C824" s="267"/>
      <c r="D824" s="267"/>
      <c r="E824" s="554"/>
      <c r="F824" s="856" t="s">
        <v>124</v>
      </c>
      <c r="G824" s="857"/>
      <c r="H824" s="857"/>
      <c r="I824" s="857"/>
      <c r="J824" s="857"/>
      <c r="K824" s="857"/>
      <c r="L824" s="858"/>
      <c r="M824" s="408">
        <f>'2. FTNC CAN'!M824+'3. FTNC USD'!M824+'4. FTNC EUR'!M824+'5. FTNC GBP'!M824+'6. FTNC Autres (inclus)'!M824</f>
        <v>0</v>
      </c>
      <c r="N824" s="420">
        <f>'2. FTNC CAN'!N824+'3. FTNC USD'!N824+'4. FTNC EUR'!N824+'5. FTNC GBP'!N824+'6. FTNC Autres (inclus)'!N824</f>
        <v>0</v>
      </c>
      <c r="O824" s="422">
        <f>'2. FTNC CAN'!O824+'3. FTNC USD'!O824+'4. FTNC EUR'!O824+'5. FTNC GBP'!O824+'6. FTNC Autres (inclus)'!O824</f>
        <v>0</v>
      </c>
      <c r="P824" s="422">
        <f>'2. FTNC CAN'!P824+'3. FTNC USD'!P824+'4. FTNC EUR'!P824+'5. FTNC GBP'!P824+'6. FTNC Autres (inclus)'!P824</f>
        <v>0</v>
      </c>
      <c r="Q824" s="426">
        <f>'2. FTNC CAN'!Q824+'3. FTNC USD'!Q824+'4. FTNC EUR'!Q824+'5. FTNC GBP'!Q824+'6. FTNC Autres (inclus)'!Q824</f>
        <v>0</v>
      </c>
      <c r="R824" s="419">
        <f>'2. FTNC CAN'!R824+'3. FTNC USD'!R824+'4. FTNC EUR'!R824+'5. FTNC GBP'!R824+'6. FTNC Autres (inclus)'!R824</f>
        <v>0</v>
      </c>
      <c r="S824" s="422">
        <f>'2. FTNC CAN'!S824+'3. FTNC USD'!S824+'4. FTNC EUR'!S824+'5. FTNC GBP'!S824+'6. FTNC Autres (inclus)'!S824</f>
        <v>0</v>
      </c>
      <c r="T824" s="422">
        <f>'2. FTNC CAN'!T824+'3. FTNC USD'!T824+'4. FTNC EUR'!T824+'5. FTNC GBP'!T824+'6. FTNC Autres (inclus)'!T824</f>
        <v>0</v>
      </c>
      <c r="U824" s="422">
        <f>'2. FTNC CAN'!U824+'3. FTNC USD'!U824+'4. FTNC EUR'!U824+'5. FTNC GBP'!U824+'6. FTNC Autres (inclus)'!U824</f>
        <v>0</v>
      </c>
      <c r="V824" s="422">
        <f>'2. FTNC CAN'!V824+'3. FTNC USD'!V824+'4. FTNC EUR'!V824+'5. FTNC GBP'!V824+'6. FTNC Autres (inclus)'!V824</f>
        <v>0</v>
      </c>
      <c r="W824" s="422">
        <f>'2. FTNC CAN'!W824+'3. FTNC USD'!W824+'4. FTNC EUR'!W824+'5. FTNC GBP'!W824+'6. FTNC Autres (inclus)'!W824</f>
        <v>0</v>
      </c>
      <c r="X824" s="422">
        <f>'2. FTNC CAN'!X824+'3. FTNC USD'!X824+'4. FTNC EUR'!X824+'5. FTNC GBP'!X824+'6. FTNC Autres (inclus)'!X824</f>
        <v>0</v>
      </c>
      <c r="Y824" s="422">
        <f>'2. FTNC CAN'!Y824+'3. FTNC USD'!Y824+'4. FTNC EUR'!Y824+'5. FTNC GBP'!Y824+'6. FTNC Autres (inclus)'!Y824</f>
        <v>0</v>
      </c>
      <c r="Z824" s="422">
        <f>'2. FTNC CAN'!Z824+'3. FTNC USD'!Z824+'4. FTNC EUR'!Z824+'5. FTNC GBP'!Z824+'6. FTNC Autres (inclus)'!Z824</f>
        <v>0</v>
      </c>
      <c r="AA824" s="422">
        <f>'2. FTNC CAN'!AA824+'3. FTNC USD'!AA824+'4. FTNC EUR'!AA824+'5. FTNC GBP'!AA824+'6. FTNC Autres (inclus)'!AA824</f>
        <v>0</v>
      </c>
      <c r="AB824" s="422">
        <f>'2. FTNC CAN'!AB824+'3. FTNC USD'!AB824+'4. FTNC EUR'!AB824+'5. FTNC GBP'!AB824+'6. FTNC Autres (inclus)'!AB824</f>
        <v>0</v>
      </c>
      <c r="AC824" s="408">
        <f>'2. FTNC CAN'!AC824+'3. FTNC USD'!AC824+'4. FTNC EUR'!AC824+'5. FTNC GBP'!AC824+'6. FTNC Autres (inclus)'!AC824</f>
        <v>0</v>
      </c>
      <c r="AD824" s="830"/>
      <c r="AE824" s="831"/>
      <c r="AF824" s="832"/>
    </row>
    <row r="825" spans="1:32" ht="15" customHeight="1" outlineLevel="1" x14ac:dyDescent="0.2">
      <c r="A825" s="232">
        <v>145</v>
      </c>
      <c r="B825" s="540"/>
      <c r="C825" s="620"/>
      <c r="D825" s="620"/>
      <c r="E825" s="550"/>
      <c r="F825" s="915" t="s">
        <v>571</v>
      </c>
      <c r="G825" s="916"/>
      <c r="H825" s="916"/>
      <c r="I825" s="916"/>
      <c r="J825" s="916"/>
      <c r="K825" s="916"/>
      <c r="L825" s="917"/>
      <c r="M825" s="408">
        <f>'2. FTNC CAN'!M825+'3. FTNC USD'!M825+'4. FTNC EUR'!M825+'5. FTNC GBP'!M825+'6. FTNC Autres (inclus)'!M825</f>
        <v>0</v>
      </c>
      <c r="N825" s="420">
        <f>'2. FTNC CAN'!N825+'3. FTNC USD'!N825+'4. FTNC EUR'!N825+'5. FTNC GBP'!N825+'6. FTNC Autres (inclus)'!N825</f>
        <v>0</v>
      </c>
      <c r="O825" s="422">
        <f>'2. FTNC CAN'!O825+'3. FTNC USD'!O825+'4. FTNC EUR'!O825+'5. FTNC GBP'!O825+'6. FTNC Autres (inclus)'!O825</f>
        <v>0</v>
      </c>
      <c r="P825" s="422">
        <f>'2. FTNC CAN'!P825+'3. FTNC USD'!P825+'4. FTNC EUR'!P825+'5. FTNC GBP'!P825+'6. FTNC Autres (inclus)'!P825</f>
        <v>0</v>
      </c>
      <c r="Q825" s="426">
        <f>'2. FTNC CAN'!Q825+'3. FTNC USD'!Q825+'4. FTNC EUR'!Q825+'5. FTNC GBP'!Q825+'6. FTNC Autres (inclus)'!Q825</f>
        <v>0</v>
      </c>
      <c r="R825" s="419">
        <f>'2. FTNC CAN'!R825+'3. FTNC USD'!R825+'4. FTNC EUR'!R825+'5. FTNC GBP'!R825+'6. FTNC Autres (inclus)'!R825</f>
        <v>0</v>
      </c>
      <c r="S825" s="422">
        <f>'2. FTNC CAN'!S825+'3. FTNC USD'!S825+'4. FTNC EUR'!S825+'5. FTNC GBP'!S825+'6. FTNC Autres (inclus)'!S825</f>
        <v>0</v>
      </c>
      <c r="T825" s="422">
        <f>'2. FTNC CAN'!T825+'3. FTNC USD'!T825+'4. FTNC EUR'!T825+'5. FTNC GBP'!T825+'6. FTNC Autres (inclus)'!T825</f>
        <v>0</v>
      </c>
      <c r="U825" s="422">
        <f>'2. FTNC CAN'!U825+'3. FTNC USD'!U825+'4. FTNC EUR'!U825+'5. FTNC GBP'!U825+'6. FTNC Autres (inclus)'!U825</f>
        <v>0</v>
      </c>
      <c r="V825" s="422">
        <f>'2. FTNC CAN'!V825+'3. FTNC USD'!V825+'4. FTNC EUR'!V825+'5. FTNC GBP'!V825+'6. FTNC Autres (inclus)'!V825</f>
        <v>0</v>
      </c>
      <c r="W825" s="422">
        <f>'2. FTNC CAN'!W825+'3. FTNC USD'!W825+'4. FTNC EUR'!W825+'5. FTNC GBP'!W825+'6. FTNC Autres (inclus)'!W825</f>
        <v>0</v>
      </c>
      <c r="X825" s="422">
        <f>'2. FTNC CAN'!X825+'3. FTNC USD'!X825+'4. FTNC EUR'!X825+'5. FTNC GBP'!X825+'6. FTNC Autres (inclus)'!X825</f>
        <v>0</v>
      </c>
      <c r="Y825" s="422">
        <f>'2. FTNC CAN'!Y825+'3. FTNC USD'!Y825+'4. FTNC EUR'!Y825+'5. FTNC GBP'!Y825+'6. FTNC Autres (inclus)'!Y825</f>
        <v>0</v>
      </c>
      <c r="Z825" s="422">
        <f>'2. FTNC CAN'!Z825+'3. FTNC USD'!Z825+'4. FTNC EUR'!Z825+'5. FTNC GBP'!Z825+'6. FTNC Autres (inclus)'!Z825</f>
        <v>0</v>
      </c>
      <c r="AA825" s="422">
        <f>'2. FTNC CAN'!AA825+'3. FTNC USD'!AA825+'4. FTNC EUR'!AA825+'5. FTNC GBP'!AA825+'6. FTNC Autres (inclus)'!AA825</f>
        <v>0</v>
      </c>
      <c r="AB825" s="422">
        <f>'2. FTNC CAN'!AB825+'3. FTNC USD'!AB825+'4. FTNC EUR'!AB825+'5. FTNC GBP'!AB825+'6. FTNC Autres (inclus)'!AB825</f>
        <v>0</v>
      </c>
      <c r="AC825" s="408">
        <f>'2. FTNC CAN'!AC825+'3. FTNC USD'!AC825+'4. FTNC EUR'!AC825+'5. FTNC GBP'!AC825+'6. FTNC Autres (inclus)'!AC825</f>
        <v>0</v>
      </c>
      <c r="AD825" s="833"/>
      <c r="AE825" s="834"/>
      <c r="AF825" s="835"/>
    </row>
    <row r="826" spans="1:32" ht="15" customHeight="1" outlineLevel="1" x14ac:dyDescent="0.2">
      <c r="A826" s="232">
        <v>146</v>
      </c>
      <c r="B826" s="507"/>
      <c r="C826" s="267"/>
      <c r="D826" s="267"/>
      <c r="E826" s="918" t="s">
        <v>119</v>
      </c>
      <c r="F826" s="919"/>
      <c r="G826" s="919"/>
      <c r="H826" s="919"/>
      <c r="I826" s="919"/>
      <c r="J826" s="919"/>
      <c r="K826" s="919"/>
      <c r="L826" s="920"/>
      <c r="M826" s="452">
        <f>SUBTOTAL(9,M827:M829)</f>
        <v>0</v>
      </c>
      <c r="N826" s="453">
        <f t="shared" ref="N826:AC826" si="1174">SUBTOTAL(9,N827:N829)</f>
        <v>0</v>
      </c>
      <c r="O826" s="454">
        <f t="shared" si="1174"/>
        <v>0</v>
      </c>
      <c r="P826" s="455">
        <f t="shared" si="1174"/>
        <v>0</v>
      </c>
      <c r="Q826" s="457">
        <f t="shared" si="1174"/>
        <v>0</v>
      </c>
      <c r="R826" s="453">
        <f t="shared" si="1174"/>
        <v>0</v>
      </c>
      <c r="S826" s="455">
        <f t="shared" si="1174"/>
        <v>0</v>
      </c>
      <c r="T826" s="454">
        <f t="shared" si="1174"/>
        <v>0</v>
      </c>
      <c r="U826" s="455">
        <f t="shared" si="1174"/>
        <v>0</v>
      </c>
      <c r="V826" s="454">
        <f t="shared" si="1174"/>
        <v>0</v>
      </c>
      <c r="W826" s="455">
        <f t="shared" si="1174"/>
        <v>0</v>
      </c>
      <c r="X826" s="454">
        <f t="shared" si="1174"/>
        <v>0</v>
      </c>
      <c r="Y826" s="455">
        <f t="shared" si="1174"/>
        <v>0</v>
      </c>
      <c r="Z826" s="454">
        <f t="shared" si="1174"/>
        <v>0</v>
      </c>
      <c r="AA826" s="455">
        <f t="shared" si="1174"/>
        <v>0</v>
      </c>
      <c r="AB826" s="457">
        <f t="shared" si="1174"/>
        <v>0</v>
      </c>
      <c r="AC826" s="452">
        <f t="shared" si="1174"/>
        <v>0</v>
      </c>
      <c r="AD826" s="827"/>
      <c r="AE826" s="837"/>
      <c r="AF826" s="890"/>
    </row>
    <row r="827" spans="1:32" ht="15" customHeight="1" outlineLevel="1" x14ac:dyDescent="0.2">
      <c r="A827" s="232">
        <v>147</v>
      </c>
      <c r="B827" s="507"/>
      <c r="C827" s="267"/>
      <c r="D827" s="267"/>
      <c r="E827" s="483"/>
      <c r="F827" s="856" t="s">
        <v>116</v>
      </c>
      <c r="G827" s="857"/>
      <c r="H827" s="857"/>
      <c r="I827" s="857"/>
      <c r="J827" s="857"/>
      <c r="K827" s="857"/>
      <c r="L827" s="858"/>
      <c r="M827" s="408">
        <f>'2. FTNC CAN'!M827+'3. FTNC USD'!M827+'4. FTNC EUR'!M827+'5. FTNC GBP'!M827+'6. FTNC Autres (inclus)'!M827</f>
        <v>0</v>
      </c>
      <c r="N827" s="420">
        <f>'2. FTNC CAN'!N827+'3. FTNC USD'!N827+'4. FTNC EUR'!N827+'5. FTNC GBP'!N827+'6. FTNC Autres (inclus)'!N827</f>
        <v>0</v>
      </c>
      <c r="O827" s="422">
        <f>'2. FTNC CAN'!O827+'3. FTNC USD'!O827+'4. FTNC EUR'!O827+'5. FTNC GBP'!O827+'6. FTNC Autres (inclus)'!O827</f>
        <v>0</v>
      </c>
      <c r="P827" s="422">
        <f>'2. FTNC CAN'!P827+'3. FTNC USD'!P827+'4. FTNC EUR'!P827+'5. FTNC GBP'!P827+'6. FTNC Autres (inclus)'!P827</f>
        <v>0</v>
      </c>
      <c r="Q827" s="426">
        <f>'2. FTNC CAN'!Q827+'3. FTNC USD'!Q827+'4. FTNC EUR'!Q827+'5. FTNC GBP'!Q827+'6. FTNC Autres (inclus)'!Q827</f>
        <v>0</v>
      </c>
      <c r="R827" s="419">
        <f>'2. FTNC CAN'!R827+'3. FTNC USD'!R827+'4. FTNC EUR'!R827+'5. FTNC GBP'!R827+'6. FTNC Autres (inclus)'!R827</f>
        <v>0</v>
      </c>
      <c r="S827" s="422">
        <f>'2. FTNC CAN'!S827+'3. FTNC USD'!S827+'4. FTNC EUR'!S827+'5. FTNC GBP'!S827+'6. FTNC Autres (inclus)'!S827</f>
        <v>0</v>
      </c>
      <c r="T827" s="422">
        <f>'2. FTNC CAN'!T827+'3. FTNC USD'!T827+'4. FTNC EUR'!T827+'5. FTNC GBP'!T827+'6. FTNC Autres (inclus)'!T827</f>
        <v>0</v>
      </c>
      <c r="U827" s="422">
        <f>'2. FTNC CAN'!U827+'3. FTNC USD'!U827+'4. FTNC EUR'!U827+'5. FTNC GBP'!U827+'6. FTNC Autres (inclus)'!U827</f>
        <v>0</v>
      </c>
      <c r="V827" s="422">
        <f>'2. FTNC CAN'!V827+'3. FTNC USD'!V827+'4. FTNC EUR'!V827+'5. FTNC GBP'!V827+'6. FTNC Autres (inclus)'!V827</f>
        <v>0</v>
      </c>
      <c r="W827" s="422">
        <f>'2. FTNC CAN'!W827+'3. FTNC USD'!W827+'4. FTNC EUR'!W827+'5. FTNC GBP'!W827+'6. FTNC Autres (inclus)'!W827</f>
        <v>0</v>
      </c>
      <c r="X827" s="422">
        <f>'2. FTNC CAN'!X827+'3. FTNC USD'!X827+'4. FTNC EUR'!X827+'5. FTNC GBP'!X827+'6. FTNC Autres (inclus)'!X827</f>
        <v>0</v>
      </c>
      <c r="Y827" s="422">
        <f>'2. FTNC CAN'!Y827+'3. FTNC USD'!Y827+'4. FTNC EUR'!Y827+'5. FTNC GBP'!Y827+'6. FTNC Autres (inclus)'!Y827</f>
        <v>0</v>
      </c>
      <c r="Z827" s="422">
        <f>'2. FTNC CAN'!Z827+'3. FTNC USD'!Z827+'4. FTNC EUR'!Z827+'5. FTNC GBP'!Z827+'6. FTNC Autres (inclus)'!Z827</f>
        <v>0</v>
      </c>
      <c r="AA827" s="422">
        <f>'2. FTNC CAN'!AA827+'3. FTNC USD'!AA827+'4. FTNC EUR'!AA827+'5. FTNC GBP'!AA827+'6. FTNC Autres (inclus)'!AA827</f>
        <v>0</v>
      </c>
      <c r="AB827" s="422">
        <f>'2. FTNC CAN'!AB827+'3. FTNC USD'!AB827+'4. FTNC EUR'!AB827+'5. FTNC GBP'!AB827+'6. FTNC Autres (inclus)'!AB827</f>
        <v>0</v>
      </c>
      <c r="AC827" s="408">
        <f>'2. FTNC CAN'!AC827+'3. FTNC USD'!AC827+'4. FTNC EUR'!AC827+'5. FTNC GBP'!AC827+'6. FTNC Autres (inclus)'!AC827</f>
        <v>0</v>
      </c>
      <c r="AD827" s="891"/>
      <c r="AE827" s="892"/>
      <c r="AF827" s="893"/>
    </row>
    <row r="828" spans="1:32" ht="15" customHeight="1" outlineLevel="1" x14ac:dyDescent="0.2">
      <c r="A828" s="232">
        <v>148</v>
      </c>
      <c r="B828" s="507"/>
      <c r="C828" s="267"/>
      <c r="D828" s="267"/>
      <c r="E828" s="483"/>
      <c r="F828" s="915" t="s">
        <v>567</v>
      </c>
      <c r="G828" s="916"/>
      <c r="H828" s="916"/>
      <c r="I828" s="916"/>
      <c r="J828" s="916"/>
      <c r="K828" s="916"/>
      <c r="L828" s="917"/>
      <c r="M828" s="408">
        <f>'2. FTNC CAN'!M828+'3. FTNC USD'!M828+'4. FTNC EUR'!M828+'5. FTNC GBP'!M828+'6. FTNC Autres (inclus)'!M828</f>
        <v>0</v>
      </c>
      <c r="N828" s="420">
        <f>'2. FTNC CAN'!N828+'3. FTNC USD'!N828+'4. FTNC EUR'!N828+'5. FTNC GBP'!N828+'6. FTNC Autres (inclus)'!N828</f>
        <v>0</v>
      </c>
      <c r="O828" s="422">
        <f>'2. FTNC CAN'!O828+'3. FTNC USD'!O828+'4. FTNC EUR'!O828+'5. FTNC GBP'!O828+'6. FTNC Autres (inclus)'!O828</f>
        <v>0</v>
      </c>
      <c r="P828" s="422">
        <f>'2. FTNC CAN'!P828+'3. FTNC USD'!P828+'4. FTNC EUR'!P828+'5. FTNC GBP'!P828+'6. FTNC Autres (inclus)'!P828</f>
        <v>0</v>
      </c>
      <c r="Q828" s="426">
        <f>'2. FTNC CAN'!Q828+'3. FTNC USD'!Q828+'4. FTNC EUR'!Q828+'5. FTNC GBP'!Q828+'6. FTNC Autres (inclus)'!Q828</f>
        <v>0</v>
      </c>
      <c r="R828" s="419">
        <f>'2. FTNC CAN'!R828+'3. FTNC USD'!R828+'4. FTNC EUR'!R828+'5. FTNC GBP'!R828+'6. FTNC Autres (inclus)'!R828</f>
        <v>0</v>
      </c>
      <c r="S828" s="422">
        <f>'2. FTNC CAN'!S828+'3. FTNC USD'!S828+'4. FTNC EUR'!S828+'5. FTNC GBP'!S828+'6. FTNC Autres (inclus)'!S828</f>
        <v>0</v>
      </c>
      <c r="T828" s="422">
        <f>'2. FTNC CAN'!T828+'3. FTNC USD'!T828+'4. FTNC EUR'!T828+'5. FTNC GBP'!T828+'6. FTNC Autres (inclus)'!T828</f>
        <v>0</v>
      </c>
      <c r="U828" s="422">
        <f>'2. FTNC CAN'!U828+'3. FTNC USD'!U828+'4. FTNC EUR'!U828+'5. FTNC GBP'!U828+'6. FTNC Autres (inclus)'!U828</f>
        <v>0</v>
      </c>
      <c r="V828" s="422">
        <f>'2. FTNC CAN'!V828+'3. FTNC USD'!V828+'4. FTNC EUR'!V828+'5. FTNC GBP'!V828+'6. FTNC Autres (inclus)'!V828</f>
        <v>0</v>
      </c>
      <c r="W828" s="422">
        <f>'2. FTNC CAN'!W828+'3. FTNC USD'!W828+'4. FTNC EUR'!W828+'5. FTNC GBP'!W828+'6. FTNC Autres (inclus)'!W828</f>
        <v>0</v>
      </c>
      <c r="X828" s="422">
        <f>'2. FTNC CAN'!X828+'3. FTNC USD'!X828+'4. FTNC EUR'!X828+'5. FTNC GBP'!X828+'6. FTNC Autres (inclus)'!X828</f>
        <v>0</v>
      </c>
      <c r="Y828" s="422">
        <f>'2. FTNC CAN'!Y828+'3. FTNC USD'!Y828+'4. FTNC EUR'!Y828+'5. FTNC GBP'!Y828+'6. FTNC Autres (inclus)'!Y828</f>
        <v>0</v>
      </c>
      <c r="Z828" s="422">
        <f>'2. FTNC CAN'!Z828+'3. FTNC USD'!Z828+'4. FTNC EUR'!Z828+'5. FTNC GBP'!Z828+'6. FTNC Autres (inclus)'!Z828</f>
        <v>0</v>
      </c>
      <c r="AA828" s="422">
        <f>'2. FTNC CAN'!AA828+'3. FTNC USD'!AA828+'4. FTNC EUR'!AA828+'5. FTNC GBP'!AA828+'6. FTNC Autres (inclus)'!AA828</f>
        <v>0</v>
      </c>
      <c r="AB828" s="422">
        <f>'2. FTNC CAN'!AB828+'3. FTNC USD'!AB828+'4. FTNC EUR'!AB828+'5. FTNC GBP'!AB828+'6. FTNC Autres (inclus)'!AB828</f>
        <v>0</v>
      </c>
      <c r="AC828" s="408">
        <f>'2. FTNC CAN'!AC828+'3. FTNC USD'!AC828+'4. FTNC EUR'!AC828+'5. FTNC GBP'!AC828+'6. FTNC Autres (inclus)'!AC828</f>
        <v>0</v>
      </c>
      <c r="AD828" s="891"/>
      <c r="AE828" s="892"/>
      <c r="AF828" s="893"/>
    </row>
    <row r="829" spans="1:32" ht="27.75" customHeight="1" outlineLevel="1" x14ac:dyDescent="0.2">
      <c r="A829" s="232">
        <v>149</v>
      </c>
      <c r="B829" s="507"/>
      <c r="C829" s="267"/>
      <c r="D829" s="267"/>
      <c r="E829" s="483"/>
      <c r="F829" s="859" t="s">
        <v>431</v>
      </c>
      <c r="G829" s="860"/>
      <c r="H829" s="860"/>
      <c r="I829" s="860"/>
      <c r="J829" s="860"/>
      <c r="K829" s="860"/>
      <c r="L829" s="861"/>
      <c r="M829" s="408">
        <f>'2. FTNC CAN'!M829+'3. FTNC USD'!M829+'4. FTNC EUR'!M829+'5. FTNC GBP'!M829+'6. FTNC Autres (inclus)'!M829</f>
        <v>0</v>
      </c>
      <c r="N829" s="420">
        <f>'2. FTNC CAN'!N829+'3. FTNC USD'!N829+'4. FTNC EUR'!N829+'5. FTNC GBP'!N829+'6. FTNC Autres (inclus)'!N829</f>
        <v>0</v>
      </c>
      <c r="O829" s="422">
        <f>'2. FTNC CAN'!O829+'3. FTNC USD'!O829+'4. FTNC EUR'!O829+'5. FTNC GBP'!O829+'6. FTNC Autres (inclus)'!O829</f>
        <v>0</v>
      </c>
      <c r="P829" s="422">
        <f>'2. FTNC CAN'!P829+'3. FTNC USD'!P829+'4. FTNC EUR'!P829+'5. FTNC GBP'!P829+'6. FTNC Autres (inclus)'!P829</f>
        <v>0</v>
      </c>
      <c r="Q829" s="426">
        <f>'2. FTNC CAN'!Q829+'3. FTNC USD'!Q829+'4. FTNC EUR'!Q829+'5. FTNC GBP'!Q829+'6. FTNC Autres (inclus)'!Q829</f>
        <v>0</v>
      </c>
      <c r="R829" s="419">
        <f>'2. FTNC CAN'!R829+'3. FTNC USD'!R829+'4. FTNC EUR'!R829+'5. FTNC GBP'!R829+'6. FTNC Autres (inclus)'!R829</f>
        <v>0</v>
      </c>
      <c r="S829" s="422">
        <f>'2. FTNC CAN'!S829+'3. FTNC USD'!S829+'4. FTNC EUR'!S829+'5. FTNC GBP'!S829+'6. FTNC Autres (inclus)'!S829</f>
        <v>0</v>
      </c>
      <c r="T829" s="422">
        <f>'2. FTNC CAN'!T829+'3. FTNC USD'!T829+'4. FTNC EUR'!T829+'5. FTNC GBP'!T829+'6. FTNC Autres (inclus)'!T829</f>
        <v>0</v>
      </c>
      <c r="U829" s="422">
        <f>'2. FTNC CAN'!U829+'3. FTNC USD'!U829+'4. FTNC EUR'!U829+'5. FTNC GBP'!U829+'6. FTNC Autres (inclus)'!U829</f>
        <v>0</v>
      </c>
      <c r="V829" s="422">
        <f>'2. FTNC CAN'!V829+'3. FTNC USD'!V829+'4. FTNC EUR'!V829+'5. FTNC GBP'!V829+'6. FTNC Autres (inclus)'!V829</f>
        <v>0</v>
      </c>
      <c r="W829" s="422">
        <f>'2. FTNC CAN'!W829+'3. FTNC USD'!W829+'4. FTNC EUR'!W829+'5. FTNC GBP'!W829+'6. FTNC Autres (inclus)'!W829</f>
        <v>0</v>
      </c>
      <c r="X829" s="422">
        <f>'2. FTNC CAN'!X829+'3. FTNC USD'!X829+'4. FTNC EUR'!X829+'5. FTNC GBP'!X829+'6. FTNC Autres (inclus)'!X829</f>
        <v>0</v>
      </c>
      <c r="Y829" s="422">
        <f>'2. FTNC CAN'!Y829+'3. FTNC USD'!Y829+'4. FTNC EUR'!Y829+'5. FTNC GBP'!Y829+'6. FTNC Autres (inclus)'!Y829</f>
        <v>0</v>
      </c>
      <c r="Z829" s="422">
        <f>'2. FTNC CAN'!Z829+'3. FTNC USD'!Z829+'4. FTNC EUR'!Z829+'5. FTNC GBP'!Z829+'6. FTNC Autres (inclus)'!Z829</f>
        <v>0</v>
      </c>
      <c r="AA829" s="422">
        <f>'2. FTNC CAN'!AA829+'3. FTNC USD'!AA829+'4. FTNC EUR'!AA829+'5. FTNC GBP'!AA829+'6. FTNC Autres (inclus)'!AA829</f>
        <v>0</v>
      </c>
      <c r="AB829" s="422">
        <f>'2. FTNC CAN'!AB829+'3. FTNC USD'!AB829+'4. FTNC EUR'!AB829+'5. FTNC GBP'!AB829+'6. FTNC Autres (inclus)'!AB829</f>
        <v>0</v>
      </c>
      <c r="AC829" s="408">
        <f>'2. FTNC CAN'!AC829+'3. FTNC USD'!AC829+'4. FTNC EUR'!AC829+'5. FTNC GBP'!AC829+'6. FTNC Autres (inclus)'!AC829</f>
        <v>0</v>
      </c>
      <c r="AD829" s="891"/>
      <c r="AE829" s="892"/>
      <c r="AF829" s="893"/>
    </row>
    <row r="830" spans="1:32" ht="15" customHeight="1" outlineLevel="1" x14ac:dyDescent="0.2">
      <c r="A830" s="232">
        <v>150</v>
      </c>
      <c r="B830" s="507"/>
      <c r="C830" s="267"/>
      <c r="D830" s="267"/>
      <c r="E830" s="853" t="s">
        <v>120</v>
      </c>
      <c r="F830" s="854"/>
      <c r="G830" s="854"/>
      <c r="H830" s="854"/>
      <c r="I830" s="854"/>
      <c r="J830" s="854"/>
      <c r="K830" s="854"/>
      <c r="L830" s="855"/>
      <c r="M830" s="407">
        <f>SUBTOTAL(9,M831:M832)</f>
        <v>0</v>
      </c>
      <c r="N830" s="410">
        <f t="shared" ref="N830:AC830" si="1175">SUBTOTAL(9,N831:N832)</f>
        <v>0</v>
      </c>
      <c r="O830" s="414">
        <f t="shared" si="1175"/>
        <v>0</v>
      </c>
      <c r="P830" s="413">
        <f t="shared" si="1175"/>
        <v>0</v>
      </c>
      <c r="Q830" s="424">
        <f t="shared" si="1175"/>
        <v>0</v>
      </c>
      <c r="R830" s="410">
        <f t="shared" si="1175"/>
        <v>0</v>
      </c>
      <c r="S830" s="413">
        <f t="shared" si="1175"/>
        <v>0</v>
      </c>
      <c r="T830" s="414">
        <f t="shared" si="1175"/>
        <v>0</v>
      </c>
      <c r="U830" s="413">
        <f t="shared" si="1175"/>
        <v>0</v>
      </c>
      <c r="V830" s="414">
        <f t="shared" si="1175"/>
        <v>0</v>
      </c>
      <c r="W830" s="413">
        <f t="shared" si="1175"/>
        <v>0</v>
      </c>
      <c r="X830" s="414">
        <f t="shared" si="1175"/>
        <v>0</v>
      </c>
      <c r="Y830" s="413">
        <f t="shared" si="1175"/>
        <v>0</v>
      </c>
      <c r="Z830" s="414">
        <f t="shared" si="1175"/>
        <v>0</v>
      </c>
      <c r="AA830" s="413">
        <f t="shared" si="1175"/>
        <v>0</v>
      </c>
      <c r="AB830" s="424">
        <f t="shared" si="1175"/>
        <v>0</v>
      </c>
      <c r="AC830" s="407">
        <f t="shared" si="1175"/>
        <v>0</v>
      </c>
      <c r="AD830" s="891"/>
      <c r="AE830" s="892"/>
      <c r="AF830" s="893"/>
    </row>
    <row r="831" spans="1:32" ht="15" customHeight="1" outlineLevel="1" x14ac:dyDescent="0.2">
      <c r="A831" s="232">
        <v>151</v>
      </c>
      <c r="B831" s="507"/>
      <c r="C831" s="267"/>
      <c r="D831" s="267"/>
      <c r="E831" s="483"/>
      <c r="F831" s="856" t="s">
        <v>117</v>
      </c>
      <c r="G831" s="857"/>
      <c r="H831" s="857"/>
      <c r="I831" s="857"/>
      <c r="J831" s="857"/>
      <c r="K831" s="857"/>
      <c r="L831" s="858"/>
      <c r="M831" s="408">
        <f>'2. FTNC CAN'!M831+'3. FTNC USD'!M831+'4. FTNC EUR'!M831+'5. FTNC GBP'!M831+'6. FTNC Autres (inclus)'!M831</f>
        <v>0</v>
      </c>
      <c r="N831" s="420">
        <f>'2. FTNC CAN'!N831+'3. FTNC USD'!N831+'4. FTNC EUR'!N831+'5. FTNC GBP'!N831+'6. FTNC Autres (inclus)'!N831</f>
        <v>0</v>
      </c>
      <c r="O831" s="422">
        <f>'2. FTNC CAN'!O831+'3. FTNC USD'!O831+'4. FTNC EUR'!O831+'5. FTNC GBP'!O831+'6. FTNC Autres (inclus)'!O831</f>
        <v>0</v>
      </c>
      <c r="P831" s="422">
        <f>'2. FTNC CAN'!P831+'3. FTNC USD'!P831+'4. FTNC EUR'!P831+'5. FTNC GBP'!P831+'6. FTNC Autres (inclus)'!P831</f>
        <v>0</v>
      </c>
      <c r="Q831" s="426">
        <f>'2. FTNC CAN'!Q831+'3. FTNC USD'!Q831+'4. FTNC EUR'!Q831+'5. FTNC GBP'!Q831+'6. FTNC Autres (inclus)'!Q831</f>
        <v>0</v>
      </c>
      <c r="R831" s="419">
        <f>'2. FTNC CAN'!R831+'3. FTNC USD'!R831+'4. FTNC EUR'!R831+'5. FTNC GBP'!R831+'6. FTNC Autres (inclus)'!R831</f>
        <v>0</v>
      </c>
      <c r="S831" s="422">
        <f>'2. FTNC CAN'!S831+'3. FTNC USD'!S831+'4. FTNC EUR'!S831+'5. FTNC GBP'!S831+'6. FTNC Autres (inclus)'!S831</f>
        <v>0</v>
      </c>
      <c r="T831" s="422">
        <f>'2. FTNC CAN'!T831+'3. FTNC USD'!T831+'4. FTNC EUR'!T831+'5. FTNC GBP'!T831+'6. FTNC Autres (inclus)'!T831</f>
        <v>0</v>
      </c>
      <c r="U831" s="422">
        <f>'2. FTNC CAN'!U831+'3. FTNC USD'!U831+'4. FTNC EUR'!U831+'5. FTNC GBP'!U831+'6. FTNC Autres (inclus)'!U831</f>
        <v>0</v>
      </c>
      <c r="V831" s="422">
        <f>'2. FTNC CAN'!V831+'3. FTNC USD'!V831+'4. FTNC EUR'!V831+'5. FTNC GBP'!V831+'6. FTNC Autres (inclus)'!V831</f>
        <v>0</v>
      </c>
      <c r="W831" s="422">
        <f>'2. FTNC CAN'!W831+'3. FTNC USD'!W831+'4. FTNC EUR'!W831+'5. FTNC GBP'!W831+'6. FTNC Autres (inclus)'!W831</f>
        <v>0</v>
      </c>
      <c r="X831" s="422">
        <f>'2. FTNC CAN'!X831+'3. FTNC USD'!X831+'4. FTNC EUR'!X831+'5. FTNC GBP'!X831+'6. FTNC Autres (inclus)'!X831</f>
        <v>0</v>
      </c>
      <c r="Y831" s="422">
        <f>'2. FTNC CAN'!Y831+'3. FTNC USD'!Y831+'4. FTNC EUR'!Y831+'5. FTNC GBP'!Y831+'6. FTNC Autres (inclus)'!Y831</f>
        <v>0</v>
      </c>
      <c r="Z831" s="422">
        <f>'2. FTNC CAN'!Z831+'3. FTNC USD'!Z831+'4. FTNC EUR'!Z831+'5. FTNC GBP'!Z831+'6. FTNC Autres (inclus)'!Z831</f>
        <v>0</v>
      </c>
      <c r="AA831" s="422">
        <f>'2. FTNC CAN'!AA831+'3. FTNC USD'!AA831+'4. FTNC EUR'!AA831+'5. FTNC GBP'!AA831+'6. FTNC Autres (inclus)'!AA831</f>
        <v>0</v>
      </c>
      <c r="AB831" s="422">
        <f>'2. FTNC CAN'!AB831+'3. FTNC USD'!AB831+'4. FTNC EUR'!AB831+'5. FTNC GBP'!AB831+'6. FTNC Autres (inclus)'!AB831</f>
        <v>0</v>
      </c>
      <c r="AC831" s="408">
        <f>'2. FTNC CAN'!AC831+'3. FTNC USD'!AC831+'4. FTNC EUR'!AC831+'5. FTNC GBP'!AC831+'6. FTNC Autres (inclus)'!AC831</f>
        <v>0</v>
      </c>
      <c r="AD831" s="891"/>
      <c r="AE831" s="892"/>
      <c r="AF831" s="893"/>
    </row>
    <row r="832" spans="1:32" ht="15" customHeight="1" outlineLevel="1" x14ac:dyDescent="0.2">
      <c r="A832" s="232">
        <v>152</v>
      </c>
      <c r="B832" s="507"/>
      <c r="C832" s="267"/>
      <c r="D832" s="267"/>
      <c r="E832" s="483"/>
      <c r="F832" s="859" t="s">
        <v>572</v>
      </c>
      <c r="G832" s="860"/>
      <c r="H832" s="860"/>
      <c r="I832" s="860"/>
      <c r="J832" s="860"/>
      <c r="K832" s="860"/>
      <c r="L832" s="861"/>
      <c r="M832" s="408">
        <f>'2. FTNC CAN'!M832+'3. FTNC USD'!M832+'4. FTNC EUR'!M832+'5. FTNC GBP'!M832+'6. FTNC Autres (inclus)'!M832</f>
        <v>0</v>
      </c>
      <c r="N832" s="420">
        <f>'2. FTNC CAN'!N832+'3. FTNC USD'!N832+'4. FTNC EUR'!N832+'5. FTNC GBP'!N832+'6. FTNC Autres (inclus)'!N832</f>
        <v>0</v>
      </c>
      <c r="O832" s="422">
        <f>'2. FTNC CAN'!O832+'3. FTNC USD'!O832+'4. FTNC EUR'!O832+'5. FTNC GBP'!O832+'6. FTNC Autres (inclus)'!O832</f>
        <v>0</v>
      </c>
      <c r="P832" s="422">
        <f>'2. FTNC CAN'!P832+'3. FTNC USD'!P832+'4. FTNC EUR'!P832+'5. FTNC GBP'!P832+'6. FTNC Autres (inclus)'!P832</f>
        <v>0</v>
      </c>
      <c r="Q832" s="426">
        <f>'2. FTNC CAN'!Q832+'3. FTNC USD'!Q832+'4. FTNC EUR'!Q832+'5. FTNC GBP'!Q832+'6. FTNC Autres (inclus)'!Q832</f>
        <v>0</v>
      </c>
      <c r="R832" s="419">
        <f>'2. FTNC CAN'!R832+'3. FTNC USD'!R832+'4. FTNC EUR'!R832+'5. FTNC GBP'!R832+'6. FTNC Autres (inclus)'!R832</f>
        <v>0</v>
      </c>
      <c r="S832" s="422">
        <f>'2. FTNC CAN'!S832+'3. FTNC USD'!S832+'4. FTNC EUR'!S832+'5. FTNC GBP'!S832+'6. FTNC Autres (inclus)'!S832</f>
        <v>0</v>
      </c>
      <c r="T832" s="422">
        <f>'2. FTNC CAN'!T832+'3. FTNC USD'!T832+'4. FTNC EUR'!T832+'5. FTNC GBP'!T832+'6. FTNC Autres (inclus)'!T832</f>
        <v>0</v>
      </c>
      <c r="U832" s="422">
        <f>'2. FTNC CAN'!U832+'3. FTNC USD'!U832+'4. FTNC EUR'!U832+'5. FTNC GBP'!U832+'6. FTNC Autres (inclus)'!U832</f>
        <v>0</v>
      </c>
      <c r="V832" s="422">
        <f>'2. FTNC CAN'!V832+'3. FTNC USD'!V832+'4. FTNC EUR'!V832+'5. FTNC GBP'!V832+'6. FTNC Autres (inclus)'!V832</f>
        <v>0</v>
      </c>
      <c r="W832" s="422">
        <f>'2. FTNC CAN'!W832+'3. FTNC USD'!W832+'4. FTNC EUR'!W832+'5. FTNC GBP'!W832+'6. FTNC Autres (inclus)'!W832</f>
        <v>0</v>
      </c>
      <c r="X832" s="422">
        <f>'2. FTNC CAN'!X832+'3. FTNC USD'!X832+'4. FTNC EUR'!X832+'5. FTNC GBP'!X832+'6. FTNC Autres (inclus)'!X832</f>
        <v>0</v>
      </c>
      <c r="Y832" s="422">
        <f>'2. FTNC CAN'!Y832+'3. FTNC USD'!Y832+'4. FTNC EUR'!Y832+'5. FTNC GBP'!Y832+'6. FTNC Autres (inclus)'!Y832</f>
        <v>0</v>
      </c>
      <c r="Z832" s="422">
        <f>'2. FTNC CAN'!Z832+'3. FTNC USD'!Z832+'4. FTNC EUR'!Z832+'5. FTNC GBP'!Z832+'6. FTNC Autres (inclus)'!Z832</f>
        <v>0</v>
      </c>
      <c r="AA832" s="422">
        <f>'2. FTNC CAN'!AA832+'3. FTNC USD'!AA832+'4. FTNC EUR'!AA832+'5. FTNC GBP'!AA832+'6. FTNC Autres (inclus)'!AA832</f>
        <v>0</v>
      </c>
      <c r="AB832" s="422">
        <f>'2. FTNC CAN'!AB832+'3. FTNC USD'!AB832+'4. FTNC EUR'!AB832+'5. FTNC GBP'!AB832+'6. FTNC Autres (inclus)'!AB832</f>
        <v>0</v>
      </c>
      <c r="AC832" s="408">
        <f>'2. FTNC CAN'!AC832+'3. FTNC USD'!AC832+'4. FTNC EUR'!AC832+'5. FTNC GBP'!AC832+'6. FTNC Autres (inclus)'!AC832</f>
        <v>0</v>
      </c>
      <c r="AD832" s="891"/>
      <c r="AE832" s="892"/>
      <c r="AF832" s="893"/>
    </row>
    <row r="833" spans="1:32" ht="15" customHeight="1" outlineLevel="1" x14ac:dyDescent="0.2">
      <c r="A833" s="232">
        <v>153</v>
      </c>
      <c r="B833" s="507"/>
      <c r="C833" s="267"/>
      <c r="D833" s="267"/>
      <c r="E833" s="853" t="s">
        <v>121</v>
      </c>
      <c r="F833" s="854"/>
      <c r="G833" s="854"/>
      <c r="H833" s="854"/>
      <c r="I833" s="854"/>
      <c r="J833" s="854"/>
      <c r="K833" s="854"/>
      <c r="L833" s="855"/>
      <c r="M833" s="407">
        <f>SUBTOTAL(9,M834:M836)</f>
        <v>0</v>
      </c>
      <c r="N833" s="410">
        <f t="shared" ref="N833:AC833" si="1176">SUBTOTAL(9,N834:N836)</f>
        <v>0</v>
      </c>
      <c r="O833" s="414">
        <f t="shared" si="1176"/>
        <v>0</v>
      </c>
      <c r="P833" s="413">
        <f t="shared" si="1176"/>
        <v>0</v>
      </c>
      <c r="Q833" s="424">
        <f t="shared" si="1176"/>
        <v>0</v>
      </c>
      <c r="R833" s="410">
        <f t="shared" si="1176"/>
        <v>0</v>
      </c>
      <c r="S833" s="413">
        <f t="shared" si="1176"/>
        <v>0</v>
      </c>
      <c r="T833" s="414">
        <f t="shared" si="1176"/>
        <v>0</v>
      </c>
      <c r="U833" s="413">
        <f t="shared" si="1176"/>
        <v>0</v>
      </c>
      <c r="V833" s="414">
        <f t="shared" si="1176"/>
        <v>0</v>
      </c>
      <c r="W833" s="413">
        <f t="shared" si="1176"/>
        <v>0</v>
      </c>
      <c r="X833" s="414">
        <f t="shared" si="1176"/>
        <v>0</v>
      </c>
      <c r="Y833" s="413">
        <f t="shared" si="1176"/>
        <v>0</v>
      </c>
      <c r="Z833" s="414">
        <f t="shared" si="1176"/>
        <v>0</v>
      </c>
      <c r="AA833" s="413">
        <f t="shared" si="1176"/>
        <v>0</v>
      </c>
      <c r="AB833" s="424">
        <f t="shared" si="1176"/>
        <v>0</v>
      </c>
      <c r="AC833" s="407">
        <f t="shared" si="1176"/>
        <v>0</v>
      </c>
      <c r="AD833" s="891"/>
      <c r="AE833" s="892"/>
      <c r="AF833" s="893"/>
    </row>
    <row r="834" spans="1:32" ht="15" customHeight="1" outlineLevel="1" x14ac:dyDescent="0.2">
      <c r="A834" s="232">
        <v>154</v>
      </c>
      <c r="B834" s="507"/>
      <c r="C834" s="267"/>
      <c r="D834" s="267"/>
      <c r="E834" s="483"/>
      <c r="F834" s="856" t="s">
        <v>122</v>
      </c>
      <c r="G834" s="857"/>
      <c r="H834" s="857"/>
      <c r="I834" s="857"/>
      <c r="J834" s="857"/>
      <c r="K834" s="857"/>
      <c r="L834" s="858"/>
      <c r="M834" s="408">
        <f>'2. FTNC CAN'!M834+'3. FTNC USD'!M834+'4. FTNC EUR'!M834+'5. FTNC GBP'!M834+'6. FTNC Autres (inclus)'!M834</f>
        <v>0</v>
      </c>
      <c r="N834" s="420">
        <f>'2. FTNC CAN'!N834+'3. FTNC USD'!N834+'4. FTNC EUR'!N834+'5. FTNC GBP'!N834+'6. FTNC Autres (inclus)'!N834</f>
        <v>0</v>
      </c>
      <c r="O834" s="422">
        <f>'2. FTNC CAN'!O834+'3. FTNC USD'!O834+'4. FTNC EUR'!O834+'5. FTNC GBP'!O834+'6. FTNC Autres (inclus)'!O834</f>
        <v>0</v>
      </c>
      <c r="P834" s="422">
        <f>'2. FTNC CAN'!P834+'3. FTNC USD'!P834+'4. FTNC EUR'!P834+'5. FTNC GBP'!P834+'6. FTNC Autres (inclus)'!P834</f>
        <v>0</v>
      </c>
      <c r="Q834" s="426">
        <f>'2. FTNC CAN'!Q834+'3. FTNC USD'!Q834+'4. FTNC EUR'!Q834+'5. FTNC GBP'!Q834+'6. FTNC Autres (inclus)'!Q834</f>
        <v>0</v>
      </c>
      <c r="R834" s="419">
        <f>'2. FTNC CAN'!R834+'3. FTNC USD'!R834+'4. FTNC EUR'!R834+'5. FTNC GBP'!R834+'6. FTNC Autres (inclus)'!R834</f>
        <v>0</v>
      </c>
      <c r="S834" s="422">
        <f>'2. FTNC CAN'!S834+'3. FTNC USD'!S834+'4. FTNC EUR'!S834+'5. FTNC GBP'!S834+'6. FTNC Autres (inclus)'!S834</f>
        <v>0</v>
      </c>
      <c r="T834" s="422">
        <f>'2. FTNC CAN'!T834+'3. FTNC USD'!T834+'4. FTNC EUR'!T834+'5. FTNC GBP'!T834+'6. FTNC Autres (inclus)'!T834</f>
        <v>0</v>
      </c>
      <c r="U834" s="422">
        <f>'2. FTNC CAN'!U834+'3. FTNC USD'!U834+'4. FTNC EUR'!U834+'5. FTNC GBP'!U834+'6. FTNC Autres (inclus)'!U834</f>
        <v>0</v>
      </c>
      <c r="V834" s="422">
        <f>'2. FTNC CAN'!V834+'3. FTNC USD'!V834+'4. FTNC EUR'!V834+'5. FTNC GBP'!V834+'6. FTNC Autres (inclus)'!V834</f>
        <v>0</v>
      </c>
      <c r="W834" s="422">
        <f>'2. FTNC CAN'!W834+'3. FTNC USD'!W834+'4. FTNC EUR'!W834+'5. FTNC GBP'!W834+'6. FTNC Autres (inclus)'!W834</f>
        <v>0</v>
      </c>
      <c r="X834" s="422">
        <f>'2. FTNC CAN'!X834+'3. FTNC USD'!X834+'4. FTNC EUR'!X834+'5. FTNC GBP'!X834+'6. FTNC Autres (inclus)'!X834</f>
        <v>0</v>
      </c>
      <c r="Y834" s="422">
        <f>'2. FTNC CAN'!Y834+'3. FTNC USD'!Y834+'4. FTNC EUR'!Y834+'5. FTNC GBP'!Y834+'6. FTNC Autres (inclus)'!Y834</f>
        <v>0</v>
      </c>
      <c r="Z834" s="422">
        <f>'2. FTNC CAN'!Z834+'3. FTNC USD'!Z834+'4. FTNC EUR'!Z834+'5. FTNC GBP'!Z834+'6. FTNC Autres (inclus)'!Z834</f>
        <v>0</v>
      </c>
      <c r="AA834" s="422">
        <f>'2. FTNC CAN'!AA834+'3. FTNC USD'!AA834+'4. FTNC EUR'!AA834+'5. FTNC GBP'!AA834+'6. FTNC Autres (inclus)'!AA834</f>
        <v>0</v>
      </c>
      <c r="AB834" s="422">
        <f>'2. FTNC CAN'!AB834+'3. FTNC USD'!AB834+'4. FTNC EUR'!AB834+'5. FTNC GBP'!AB834+'6. FTNC Autres (inclus)'!AB834</f>
        <v>0</v>
      </c>
      <c r="AC834" s="408">
        <f>'2. FTNC CAN'!AC834+'3. FTNC USD'!AC834+'4. FTNC EUR'!AC834+'5. FTNC GBP'!AC834+'6. FTNC Autres (inclus)'!AC834</f>
        <v>0</v>
      </c>
      <c r="AD834" s="891"/>
      <c r="AE834" s="892"/>
      <c r="AF834" s="893"/>
    </row>
    <row r="835" spans="1:32" ht="15" customHeight="1" outlineLevel="1" x14ac:dyDescent="0.2">
      <c r="A835" s="232">
        <v>155</v>
      </c>
      <c r="B835" s="507"/>
      <c r="C835" s="267"/>
      <c r="D835" s="267"/>
      <c r="E835" s="483"/>
      <c r="F835" s="915" t="s">
        <v>573</v>
      </c>
      <c r="G835" s="916"/>
      <c r="H835" s="916"/>
      <c r="I835" s="916"/>
      <c r="J835" s="916"/>
      <c r="K835" s="916"/>
      <c r="L835" s="917"/>
      <c r="M835" s="408">
        <f>'2. FTNC CAN'!M835+'3. FTNC USD'!M835+'4. FTNC EUR'!M835+'5. FTNC GBP'!M835+'6. FTNC Autres (inclus)'!M835</f>
        <v>0</v>
      </c>
      <c r="N835" s="420">
        <f>'2. FTNC CAN'!N835+'3. FTNC USD'!N835+'4. FTNC EUR'!N835+'5. FTNC GBP'!N835+'6. FTNC Autres (inclus)'!N835</f>
        <v>0</v>
      </c>
      <c r="O835" s="422">
        <f>'2. FTNC CAN'!O835+'3. FTNC USD'!O835+'4. FTNC EUR'!O835+'5. FTNC GBP'!O835+'6. FTNC Autres (inclus)'!O835</f>
        <v>0</v>
      </c>
      <c r="P835" s="422">
        <f>'2. FTNC CAN'!P835+'3. FTNC USD'!P835+'4. FTNC EUR'!P835+'5. FTNC GBP'!P835+'6. FTNC Autres (inclus)'!P835</f>
        <v>0</v>
      </c>
      <c r="Q835" s="426">
        <f>'2. FTNC CAN'!Q835+'3. FTNC USD'!Q835+'4. FTNC EUR'!Q835+'5. FTNC GBP'!Q835+'6. FTNC Autres (inclus)'!Q835</f>
        <v>0</v>
      </c>
      <c r="R835" s="419">
        <f>'2. FTNC CAN'!R835+'3. FTNC USD'!R835+'4. FTNC EUR'!R835+'5. FTNC GBP'!R835+'6. FTNC Autres (inclus)'!R835</f>
        <v>0</v>
      </c>
      <c r="S835" s="422">
        <f>'2. FTNC CAN'!S835+'3. FTNC USD'!S835+'4. FTNC EUR'!S835+'5. FTNC GBP'!S835+'6. FTNC Autres (inclus)'!S835</f>
        <v>0</v>
      </c>
      <c r="T835" s="422">
        <f>'2. FTNC CAN'!T835+'3. FTNC USD'!T835+'4. FTNC EUR'!T835+'5. FTNC GBP'!T835+'6. FTNC Autres (inclus)'!T835</f>
        <v>0</v>
      </c>
      <c r="U835" s="422">
        <f>'2. FTNC CAN'!U835+'3. FTNC USD'!U835+'4. FTNC EUR'!U835+'5. FTNC GBP'!U835+'6. FTNC Autres (inclus)'!U835</f>
        <v>0</v>
      </c>
      <c r="V835" s="422">
        <f>'2. FTNC CAN'!V835+'3. FTNC USD'!V835+'4. FTNC EUR'!V835+'5. FTNC GBP'!V835+'6. FTNC Autres (inclus)'!V835</f>
        <v>0</v>
      </c>
      <c r="W835" s="422">
        <f>'2. FTNC CAN'!W835+'3. FTNC USD'!W835+'4. FTNC EUR'!W835+'5. FTNC GBP'!W835+'6. FTNC Autres (inclus)'!W835</f>
        <v>0</v>
      </c>
      <c r="X835" s="422">
        <f>'2. FTNC CAN'!X835+'3. FTNC USD'!X835+'4. FTNC EUR'!X835+'5. FTNC GBP'!X835+'6. FTNC Autres (inclus)'!X835</f>
        <v>0</v>
      </c>
      <c r="Y835" s="422">
        <f>'2. FTNC CAN'!Y835+'3. FTNC USD'!Y835+'4. FTNC EUR'!Y835+'5. FTNC GBP'!Y835+'6. FTNC Autres (inclus)'!Y835</f>
        <v>0</v>
      </c>
      <c r="Z835" s="422">
        <f>'2. FTNC CAN'!Z835+'3. FTNC USD'!Z835+'4. FTNC EUR'!Z835+'5. FTNC GBP'!Z835+'6. FTNC Autres (inclus)'!Z835</f>
        <v>0</v>
      </c>
      <c r="AA835" s="422">
        <f>'2. FTNC CAN'!AA835+'3. FTNC USD'!AA835+'4. FTNC EUR'!AA835+'5. FTNC GBP'!AA835+'6. FTNC Autres (inclus)'!AA835</f>
        <v>0</v>
      </c>
      <c r="AB835" s="422">
        <f>'2. FTNC CAN'!AB835+'3. FTNC USD'!AB835+'4. FTNC EUR'!AB835+'5. FTNC GBP'!AB835+'6. FTNC Autres (inclus)'!AB835</f>
        <v>0</v>
      </c>
      <c r="AC835" s="408">
        <f>'2. FTNC CAN'!AC835+'3. FTNC USD'!AC835+'4. FTNC EUR'!AC835+'5. FTNC GBP'!AC835+'6. FTNC Autres (inclus)'!AC835</f>
        <v>0</v>
      </c>
      <c r="AD835" s="891"/>
      <c r="AE835" s="892"/>
      <c r="AF835" s="893"/>
    </row>
    <row r="836" spans="1:32" ht="27.75" customHeight="1" outlineLevel="1" x14ac:dyDescent="0.2">
      <c r="A836" s="232">
        <v>156</v>
      </c>
      <c r="B836" s="507"/>
      <c r="C836" s="267"/>
      <c r="D836" s="267"/>
      <c r="E836" s="483"/>
      <c r="F836" s="859" t="s">
        <v>432</v>
      </c>
      <c r="G836" s="860"/>
      <c r="H836" s="860"/>
      <c r="I836" s="860"/>
      <c r="J836" s="860"/>
      <c r="K836" s="860"/>
      <c r="L836" s="861"/>
      <c r="M836" s="408">
        <f>'2. FTNC CAN'!M836+'3. FTNC USD'!M836+'4. FTNC EUR'!M836+'5. FTNC GBP'!M836+'6. FTNC Autres (inclus)'!M836</f>
        <v>0</v>
      </c>
      <c r="N836" s="420">
        <f>'2. FTNC CAN'!N836+'3. FTNC USD'!N836+'4. FTNC EUR'!N836+'5. FTNC GBP'!N836+'6. FTNC Autres (inclus)'!N836</f>
        <v>0</v>
      </c>
      <c r="O836" s="422">
        <f>'2. FTNC CAN'!O836+'3. FTNC USD'!O836+'4. FTNC EUR'!O836+'5. FTNC GBP'!O836+'6. FTNC Autres (inclus)'!O836</f>
        <v>0</v>
      </c>
      <c r="P836" s="422">
        <f>'2. FTNC CAN'!P836+'3. FTNC USD'!P836+'4. FTNC EUR'!P836+'5. FTNC GBP'!P836+'6. FTNC Autres (inclus)'!P836</f>
        <v>0</v>
      </c>
      <c r="Q836" s="426">
        <f>'2. FTNC CAN'!Q836+'3. FTNC USD'!Q836+'4. FTNC EUR'!Q836+'5. FTNC GBP'!Q836+'6. FTNC Autres (inclus)'!Q836</f>
        <v>0</v>
      </c>
      <c r="R836" s="419">
        <f>'2. FTNC CAN'!R836+'3. FTNC USD'!R836+'4. FTNC EUR'!R836+'5. FTNC GBP'!R836+'6. FTNC Autres (inclus)'!R836</f>
        <v>0</v>
      </c>
      <c r="S836" s="422">
        <f>'2. FTNC CAN'!S836+'3. FTNC USD'!S836+'4. FTNC EUR'!S836+'5. FTNC GBP'!S836+'6. FTNC Autres (inclus)'!S836</f>
        <v>0</v>
      </c>
      <c r="T836" s="422">
        <f>'2. FTNC CAN'!T836+'3. FTNC USD'!T836+'4. FTNC EUR'!T836+'5. FTNC GBP'!T836+'6. FTNC Autres (inclus)'!T836</f>
        <v>0</v>
      </c>
      <c r="U836" s="422">
        <f>'2. FTNC CAN'!U836+'3. FTNC USD'!U836+'4. FTNC EUR'!U836+'5. FTNC GBP'!U836+'6. FTNC Autres (inclus)'!U836</f>
        <v>0</v>
      </c>
      <c r="V836" s="422">
        <f>'2. FTNC CAN'!V836+'3. FTNC USD'!V836+'4. FTNC EUR'!V836+'5. FTNC GBP'!V836+'6. FTNC Autres (inclus)'!V836</f>
        <v>0</v>
      </c>
      <c r="W836" s="422">
        <f>'2. FTNC CAN'!W836+'3. FTNC USD'!W836+'4. FTNC EUR'!W836+'5. FTNC GBP'!W836+'6. FTNC Autres (inclus)'!W836</f>
        <v>0</v>
      </c>
      <c r="X836" s="422">
        <f>'2. FTNC CAN'!X836+'3. FTNC USD'!X836+'4. FTNC EUR'!X836+'5. FTNC GBP'!X836+'6. FTNC Autres (inclus)'!X836</f>
        <v>0</v>
      </c>
      <c r="Y836" s="422">
        <f>'2. FTNC CAN'!Y836+'3. FTNC USD'!Y836+'4. FTNC EUR'!Y836+'5. FTNC GBP'!Y836+'6. FTNC Autres (inclus)'!Y836</f>
        <v>0</v>
      </c>
      <c r="Z836" s="422">
        <f>'2. FTNC CAN'!Z836+'3. FTNC USD'!Z836+'4. FTNC EUR'!Z836+'5. FTNC GBP'!Z836+'6. FTNC Autres (inclus)'!Z836</f>
        <v>0</v>
      </c>
      <c r="AA836" s="422">
        <f>'2. FTNC CAN'!AA836+'3. FTNC USD'!AA836+'4. FTNC EUR'!AA836+'5. FTNC GBP'!AA836+'6. FTNC Autres (inclus)'!AA836</f>
        <v>0</v>
      </c>
      <c r="AB836" s="422">
        <f>'2. FTNC CAN'!AB836+'3. FTNC USD'!AB836+'4. FTNC EUR'!AB836+'5. FTNC GBP'!AB836+'6. FTNC Autres (inclus)'!AB836</f>
        <v>0</v>
      </c>
      <c r="AC836" s="408">
        <f>'2. FTNC CAN'!AC836+'3. FTNC USD'!AC836+'4. FTNC EUR'!AC836+'5. FTNC GBP'!AC836+'6. FTNC Autres (inclus)'!AC836</f>
        <v>0</v>
      </c>
      <c r="AD836" s="891"/>
      <c r="AE836" s="892"/>
      <c r="AF836" s="893"/>
    </row>
    <row r="837" spans="1:32" ht="15" customHeight="1" outlineLevel="1" x14ac:dyDescent="0.2">
      <c r="A837" s="232">
        <v>157</v>
      </c>
      <c r="B837" s="507"/>
      <c r="C837" s="267"/>
      <c r="D837" s="267"/>
      <c r="E837" s="853" t="s">
        <v>546</v>
      </c>
      <c r="F837" s="854"/>
      <c r="G837" s="854"/>
      <c r="H837" s="854"/>
      <c r="I837" s="854"/>
      <c r="J837" s="854"/>
      <c r="K837" s="854"/>
      <c r="L837" s="855"/>
      <c r="M837" s="407">
        <f>SUBTOTAL(9,M838:M839)</f>
        <v>0</v>
      </c>
      <c r="N837" s="410">
        <f t="shared" ref="N837:AC837" si="1177">SUBTOTAL(9,N838:N839)</f>
        <v>0</v>
      </c>
      <c r="O837" s="414">
        <f t="shared" si="1177"/>
        <v>0</v>
      </c>
      <c r="P837" s="413">
        <f t="shared" si="1177"/>
        <v>0</v>
      </c>
      <c r="Q837" s="424">
        <f t="shared" si="1177"/>
        <v>0</v>
      </c>
      <c r="R837" s="410">
        <f t="shared" si="1177"/>
        <v>0</v>
      </c>
      <c r="S837" s="413">
        <f t="shared" si="1177"/>
        <v>0</v>
      </c>
      <c r="T837" s="414">
        <f t="shared" si="1177"/>
        <v>0</v>
      </c>
      <c r="U837" s="413">
        <f t="shared" si="1177"/>
        <v>0</v>
      </c>
      <c r="V837" s="414">
        <f t="shared" si="1177"/>
        <v>0</v>
      </c>
      <c r="W837" s="413">
        <f t="shared" si="1177"/>
        <v>0</v>
      </c>
      <c r="X837" s="414">
        <f t="shared" si="1177"/>
        <v>0</v>
      </c>
      <c r="Y837" s="413">
        <f t="shared" si="1177"/>
        <v>0</v>
      </c>
      <c r="Z837" s="414">
        <f t="shared" si="1177"/>
        <v>0</v>
      </c>
      <c r="AA837" s="413">
        <f t="shared" si="1177"/>
        <v>0</v>
      </c>
      <c r="AB837" s="424">
        <f t="shared" si="1177"/>
        <v>0</v>
      </c>
      <c r="AC837" s="407">
        <f t="shared" si="1177"/>
        <v>0</v>
      </c>
      <c r="AD837" s="891"/>
      <c r="AE837" s="892"/>
      <c r="AF837" s="893"/>
    </row>
    <row r="838" spans="1:32" ht="15" customHeight="1" outlineLevel="1" x14ac:dyDescent="0.2">
      <c r="A838" s="232">
        <v>158</v>
      </c>
      <c r="B838" s="507"/>
      <c r="C838" s="267"/>
      <c r="D838" s="267"/>
      <c r="E838" s="483"/>
      <c r="F838" s="856" t="s">
        <v>547</v>
      </c>
      <c r="G838" s="857"/>
      <c r="H838" s="857"/>
      <c r="I838" s="857"/>
      <c r="J838" s="857"/>
      <c r="K838" s="857"/>
      <c r="L838" s="858"/>
      <c r="M838" s="408">
        <f>'2. FTNC CAN'!M838+'3. FTNC USD'!M838+'4. FTNC EUR'!M838+'5. FTNC GBP'!M838+'6. FTNC Autres (inclus)'!M838</f>
        <v>0</v>
      </c>
      <c r="N838" s="420">
        <f>'2. FTNC CAN'!N838+'3. FTNC USD'!N838+'4. FTNC EUR'!N838+'5. FTNC GBP'!N838+'6. FTNC Autres (inclus)'!N838</f>
        <v>0</v>
      </c>
      <c r="O838" s="422">
        <f>'2. FTNC CAN'!O838+'3. FTNC USD'!O838+'4. FTNC EUR'!O838+'5. FTNC GBP'!O838+'6. FTNC Autres (inclus)'!O838</f>
        <v>0</v>
      </c>
      <c r="P838" s="422">
        <f>'2. FTNC CAN'!P838+'3. FTNC USD'!P838+'4. FTNC EUR'!P838+'5. FTNC GBP'!P838+'6. FTNC Autres (inclus)'!P838</f>
        <v>0</v>
      </c>
      <c r="Q838" s="426">
        <f>'2. FTNC CAN'!Q838+'3. FTNC USD'!Q838+'4. FTNC EUR'!Q838+'5. FTNC GBP'!Q838+'6. FTNC Autres (inclus)'!Q838</f>
        <v>0</v>
      </c>
      <c r="R838" s="419">
        <f>'2. FTNC CAN'!R838+'3. FTNC USD'!R838+'4. FTNC EUR'!R838+'5. FTNC GBP'!R838+'6. FTNC Autres (inclus)'!R838</f>
        <v>0</v>
      </c>
      <c r="S838" s="422">
        <f>'2. FTNC CAN'!S838+'3. FTNC USD'!S838+'4. FTNC EUR'!S838+'5. FTNC GBP'!S838+'6. FTNC Autres (inclus)'!S838</f>
        <v>0</v>
      </c>
      <c r="T838" s="422">
        <f>'2. FTNC CAN'!T838+'3. FTNC USD'!T838+'4. FTNC EUR'!T838+'5. FTNC GBP'!T838+'6. FTNC Autres (inclus)'!T838</f>
        <v>0</v>
      </c>
      <c r="U838" s="422">
        <f>'2. FTNC CAN'!U838+'3. FTNC USD'!U838+'4. FTNC EUR'!U838+'5. FTNC GBP'!U838+'6. FTNC Autres (inclus)'!U838</f>
        <v>0</v>
      </c>
      <c r="V838" s="422">
        <f>'2. FTNC CAN'!V838+'3. FTNC USD'!V838+'4. FTNC EUR'!V838+'5. FTNC GBP'!V838+'6. FTNC Autres (inclus)'!V838</f>
        <v>0</v>
      </c>
      <c r="W838" s="422">
        <f>'2. FTNC CAN'!W838+'3. FTNC USD'!W838+'4. FTNC EUR'!W838+'5. FTNC GBP'!W838+'6. FTNC Autres (inclus)'!W838</f>
        <v>0</v>
      </c>
      <c r="X838" s="422">
        <f>'2. FTNC CAN'!X838+'3. FTNC USD'!X838+'4. FTNC EUR'!X838+'5. FTNC GBP'!X838+'6. FTNC Autres (inclus)'!X838</f>
        <v>0</v>
      </c>
      <c r="Y838" s="422">
        <f>'2. FTNC CAN'!Y838+'3. FTNC USD'!Y838+'4. FTNC EUR'!Y838+'5. FTNC GBP'!Y838+'6. FTNC Autres (inclus)'!Y838</f>
        <v>0</v>
      </c>
      <c r="Z838" s="422">
        <f>'2. FTNC CAN'!Z838+'3. FTNC USD'!Z838+'4. FTNC EUR'!Z838+'5. FTNC GBP'!Z838+'6. FTNC Autres (inclus)'!Z838</f>
        <v>0</v>
      </c>
      <c r="AA838" s="422">
        <f>'2. FTNC CAN'!AA838+'3. FTNC USD'!AA838+'4. FTNC EUR'!AA838+'5. FTNC GBP'!AA838+'6. FTNC Autres (inclus)'!AA838</f>
        <v>0</v>
      </c>
      <c r="AB838" s="422">
        <f>'2. FTNC CAN'!AB838+'3. FTNC USD'!AB838+'4. FTNC EUR'!AB838+'5. FTNC GBP'!AB838+'6. FTNC Autres (inclus)'!AB838</f>
        <v>0</v>
      </c>
      <c r="AC838" s="408">
        <f>'2. FTNC CAN'!AC838+'3. FTNC USD'!AC838+'4. FTNC EUR'!AC838+'5. FTNC GBP'!AC838+'6. FTNC Autres (inclus)'!AC838</f>
        <v>0</v>
      </c>
      <c r="AD838" s="891"/>
      <c r="AE838" s="892"/>
      <c r="AF838" s="893"/>
    </row>
    <row r="839" spans="1:32" ht="15" customHeight="1" outlineLevel="1" x14ac:dyDescent="0.2">
      <c r="A839" s="232">
        <v>159</v>
      </c>
      <c r="B839" s="507"/>
      <c r="C839" s="267"/>
      <c r="D839" s="267"/>
      <c r="E839" s="483"/>
      <c r="F839" s="859" t="s">
        <v>570</v>
      </c>
      <c r="G839" s="860"/>
      <c r="H839" s="860"/>
      <c r="I839" s="860"/>
      <c r="J839" s="860"/>
      <c r="K839" s="860"/>
      <c r="L839" s="861"/>
      <c r="M839" s="408">
        <f>'2. FTNC CAN'!M839+'3. FTNC USD'!M839+'4. FTNC EUR'!M839+'5. FTNC GBP'!M839+'6. FTNC Autres (inclus)'!M839</f>
        <v>0</v>
      </c>
      <c r="N839" s="420">
        <f>'2. FTNC CAN'!N839+'3. FTNC USD'!N839+'4. FTNC EUR'!N839+'5. FTNC GBP'!N839+'6. FTNC Autres (inclus)'!N839</f>
        <v>0</v>
      </c>
      <c r="O839" s="422">
        <f>'2. FTNC CAN'!O839+'3. FTNC USD'!O839+'4. FTNC EUR'!O839+'5. FTNC GBP'!O839+'6. FTNC Autres (inclus)'!O839</f>
        <v>0</v>
      </c>
      <c r="P839" s="422">
        <f>'2. FTNC CAN'!P839+'3. FTNC USD'!P839+'4. FTNC EUR'!P839+'5. FTNC GBP'!P839+'6. FTNC Autres (inclus)'!P839</f>
        <v>0</v>
      </c>
      <c r="Q839" s="426">
        <f>'2. FTNC CAN'!Q839+'3. FTNC USD'!Q839+'4. FTNC EUR'!Q839+'5. FTNC GBP'!Q839+'6. FTNC Autres (inclus)'!Q839</f>
        <v>0</v>
      </c>
      <c r="R839" s="419">
        <f>'2. FTNC CAN'!R839+'3. FTNC USD'!R839+'4. FTNC EUR'!R839+'5. FTNC GBP'!R839+'6. FTNC Autres (inclus)'!R839</f>
        <v>0</v>
      </c>
      <c r="S839" s="422">
        <f>'2. FTNC CAN'!S839+'3. FTNC USD'!S839+'4. FTNC EUR'!S839+'5. FTNC GBP'!S839+'6. FTNC Autres (inclus)'!S839</f>
        <v>0</v>
      </c>
      <c r="T839" s="422">
        <f>'2. FTNC CAN'!T839+'3. FTNC USD'!T839+'4. FTNC EUR'!T839+'5. FTNC GBP'!T839+'6. FTNC Autres (inclus)'!T839</f>
        <v>0</v>
      </c>
      <c r="U839" s="422">
        <f>'2. FTNC CAN'!U839+'3. FTNC USD'!U839+'4. FTNC EUR'!U839+'5. FTNC GBP'!U839+'6. FTNC Autres (inclus)'!U839</f>
        <v>0</v>
      </c>
      <c r="V839" s="422">
        <f>'2. FTNC CAN'!V839+'3. FTNC USD'!V839+'4. FTNC EUR'!V839+'5. FTNC GBP'!V839+'6. FTNC Autres (inclus)'!V839</f>
        <v>0</v>
      </c>
      <c r="W839" s="422">
        <f>'2. FTNC CAN'!W839+'3. FTNC USD'!W839+'4. FTNC EUR'!W839+'5. FTNC GBP'!W839+'6. FTNC Autres (inclus)'!W839</f>
        <v>0</v>
      </c>
      <c r="X839" s="422">
        <f>'2. FTNC CAN'!X839+'3. FTNC USD'!X839+'4. FTNC EUR'!X839+'5. FTNC GBP'!X839+'6. FTNC Autres (inclus)'!X839</f>
        <v>0</v>
      </c>
      <c r="Y839" s="422">
        <f>'2. FTNC CAN'!Y839+'3. FTNC USD'!Y839+'4. FTNC EUR'!Y839+'5. FTNC GBP'!Y839+'6. FTNC Autres (inclus)'!Y839</f>
        <v>0</v>
      </c>
      <c r="Z839" s="422">
        <f>'2. FTNC CAN'!Z839+'3. FTNC USD'!Z839+'4. FTNC EUR'!Z839+'5. FTNC GBP'!Z839+'6. FTNC Autres (inclus)'!Z839</f>
        <v>0</v>
      </c>
      <c r="AA839" s="422">
        <f>'2. FTNC CAN'!AA839+'3. FTNC USD'!AA839+'4. FTNC EUR'!AA839+'5. FTNC GBP'!AA839+'6. FTNC Autres (inclus)'!AA839</f>
        <v>0</v>
      </c>
      <c r="AB839" s="422">
        <f>'2. FTNC CAN'!AB839+'3. FTNC USD'!AB839+'4. FTNC EUR'!AB839+'5. FTNC GBP'!AB839+'6. FTNC Autres (inclus)'!AB839</f>
        <v>0</v>
      </c>
      <c r="AC839" s="408">
        <f>'2. FTNC CAN'!AC839+'3. FTNC USD'!AC839+'4. FTNC EUR'!AC839+'5. FTNC GBP'!AC839+'6. FTNC Autres (inclus)'!AC839</f>
        <v>0</v>
      </c>
      <c r="AD839" s="891"/>
      <c r="AE839" s="892"/>
      <c r="AF839" s="893"/>
    </row>
    <row r="840" spans="1:32" ht="15" customHeight="1" outlineLevel="1" x14ac:dyDescent="0.2">
      <c r="A840" s="232">
        <v>160</v>
      </c>
      <c r="B840" s="507"/>
      <c r="C840" s="267"/>
      <c r="D840" s="267"/>
      <c r="E840" s="853" t="s">
        <v>548</v>
      </c>
      <c r="F840" s="854"/>
      <c r="G840" s="854"/>
      <c r="H840" s="854"/>
      <c r="I840" s="854"/>
      <c r="J840" s="854"/>
      <c r="K840" s="854"/>
      <c r="L840" s="855"/>
      <c r="M840" s="407">
        <f>SUBTOTAL(9,M841:M843)</f>
        <v>0</v>
      </c>
      <c r="N840" s="410">
        <f t="shared" ref="N840:AC840" si="1178">SUBTOTAL(9,N841:N843)</f>
        <v>0</v>
      </c>
      <c r="O840" s="414">
        <f t="shared" si="1178"/>
        <v>0</v>
      </c>
      <c r="P840" s="413">
        <f t="shared" si="1178"/>
        <v>0</v>
      </c>
      <c r="Q840" s="424">
        <f t="shared" si="1178"/>
        <v>0</v>
      </c>
      <c r="R840" s="410">
        <f t="shared" si="1178"/>
        <v>0</v>
      </c>
      <c r="S840" s="413">
        <f t="shared" si="1178"/>
        <v>0</v>
      </c>
      <c r="T840" s="414">
        <f t="shared" si="1178"/>
        <v>0</v>
      </c>
      <c r="U840" s="413">
        <f t="shared" si="1178"/>
        <v>0</v>
      </c>
      <c r="V840" s="414">
        <f t="shared" si="1178"/>
        <v>0</v>
      </c>
      <c r="W840" s="413">
        <f t="shared" si="1178"/>
        <v>0</v>
      </c>
      <c r="X840" s="414">
        <f t="shared" si="1178"/>
        <v>0</v>
      </c>
      <c r="Y840" s="413">
        <f t="shared" si="1178"/>
        <v>0</v>
      </c>
      <c r="Z840" s="414">
        <f t="shared" si="1178"/>
        <v>0</v>
      </c>
      <c r="AA840" s="413">
        <f t="shared" si="1178"/>
        <v>0</v>
      </c>
      <c r="AB840" s="424">
        <f t="shared" si="1178"/>
        <v>0</v>
      </c>
      <c r="AC840" s="407">
        <f t="shared" si="1178"/>
        <v>0</v>
      </c>
      <c r="AD840" s="891"/>
      <c r="AE840" s="892"/>
      <c r="AF840" s="893"/>
    </row>
    <row r="841" spans="1:32" ht="15" customHeight="1" outlineLevel="1" x14ac:dyDescent="0.2">
      <c r="A841" s="232">
        <v>161</v>
      </c>
      <c r="B841" s="507"/>
      <c r="C841" s="267"/>
      <c r="D841" s="267"/>
      <c r="E841" s="483"/>
      <c r="F841" s="856" t="s">
        <v>549</v>
      </c>
      <c r="G841" s="857"/>
      <c r="H841" s="857"/>
      <c r="I841" s="857"/>
      <c r="J841" s="857"/>
      <c r="K841" s="857"/>
      <c r="L841" s="858"/>
      <c r="M841" s="408">
        <f>'2. FTNC CAN'!M841+'3. FTNC USD'!M841+'4. FTNC EUR'!M841+'5. FTNC GBP'!M841+'6. FTNC Autres (inclus)'!M841</f>
        <v>0</v>
      </c>
      <c r="N841" s="420">
        <f>'2. FTNC CAN'!N841+'3. FTNC USD'!N841+'4. FTNC EUR'!N841+'5. FTNC GBP'!N841+'6. FTNC Autres (inclus)'!N841</f>
        <v>0</v>
      </c>
      <c r="O841" s="422">
        <f>'2. FTNC CAN'!O841+'3. FTNC USD'!O841+'4. FTNC EUR'!O841+'5. FTNC GBP'!O841+'6. FTNC Autres (inclus)'!O841</f>
        <v>0</v>
      </c>
      <c r="P841" s="422">
        <f>'2. FTNC CAN'!P841+'3. FTNC USD'!P841+'4. FTNC EUR'!P841+'5. FTNC GBP'!P841+'6. FTNC Autres (inclus)'!P841</f>
        <v>0</v>
      </c>
      <c r="Q841" s="426">
        <f>'2. FTNC CAN'!Q841+'3. FTNC USD'!Q841+'4. FTNC EUR'!Q841+'5. FTNC GBP'!Q841+'6. FTNC Autres (inclus)'!Q841</f>
        <v>0</v>
      </c>
      <c r="R841" s="419">
        <f>'2. FTNC CAN'!R841+'3. FTNC USD'!R841+'4. FTNC EUR'!R841+'5. FTNC GBP'!R841+'6. FTNC Autres (inclus)'!R841</f>
        <v>0</v>
      </c>
      <c r="S841" s="422">
        <f>'2. FTNC CAN'!S841+'3. FTNC USD'!S841+'4. FTNC EUR'!S841+'5. FTNC GBP'!S841+'6. FTNC Autres (inclus)'!S841</f>
        <v>0</v>
      </c>
      <c r="T841" s="422">
        <f>'2. FTNC CAN'!T841+'3. FTNC USD'!T841+'4. FTNC EUR'!T841+'5. FTNC GBP'!T841+'6. FTNC Autres (inclus)'!T841</f>
        <v>0</v>
      </c>
      <c r="U841" s="422">
        <f>'2. FTNC CAN'!U841+'3. FTNC USD'!U841+'4. FTNC EUR'!U841+'5. FTNC GBP'!U841+'6. FTNC Autres (inclus)'!U841</f>
        <v>0</v>
      </c>
      <c r="V841" s="422">
        <f>'2. FTNC CAN'!V841+'3. FTNC USD'!V841+'4. FTNC EUR'!V841+'5. FTNC GBP'!V841+'6. FTNC Autres (inclus)'!V841</f>
        <v>0</v>
      </c>
      <c r="W841" s="422">
        <f>'2. FTNC CAN'!W841+'3. FTNC USD'!W841+'4. FTNC EUR'!W841+'5. FTNC GBP'!W841+'6. FTNC Autres (inclus)'!W841</f>
        <v>0</v>
      </c>
      <c r="X841" s="422">
        <f>'2. FTNC CAN'!X841+'3. FTNC USD'!X841+'4. FTNC EUR'!X841+'5. FTNC GBP'!X841+'6. FTNC Autres (inclus)'!X841</f>
        <v>0</v>
      </c>
      <c r="Y841" s="422">
        <f>'2. FTNC CAN'!Y841+'3. FTNC USD'!Y841+'4. FTNC EUR'!Y841+'5. FTNC GBP'!Y841+'6. FTNC Autres (inclus)'!Y841</f>
        <v>0</v>
      </c>
      <c r="Z841" s="422">
        <f>'2. FTNC CAN'!Z841+'3. FTNC USD'!Z841+'4. FTNC EUR'!Z841+'5. FTNC GBP'!Z841+'6. FTNC Autres (inclus)'!Z841</f>
        <v>0</v>
      </c>
      <c r="AA841" s="422">
        <f>'2. FTNC CAN'!AA841+'3. FTNC USD'!AA841+'4. FTNC EUR'!AA841+'5. FTNC GBP'!AA841+'6. FTNC Autres (inclus)'!AA841</f>
        <v>0</v>
      </c>
      <c r="AB841" s="422">
        <f>'2. FTNC CAN'!AB841+'3. FTNC USD'!AB841+'4. FTNC EUR'!AB841+'5. FTNC GBP'!AB841+'6. FTNC Autres (inclus)'!AB841</f>
        <v>0</v>
      </c>
      <c r="AC841" s="408">
        <f>'2. FTNC CAN'!AC841+'3. FTNC USD'!AC841+'4. FTNC EUR'!AC841+'5. FTNC GBP'!AC841+'6. FTNC Autres (inclus)'!AC841</f>
        <v>0</v>
      </c>
      <c r="AD841" s="891"/>
      <c r="AE841" s="892"/>
      <c r="AF841" s="893"/>
    </row>
    <row r="842" spans="1:32" ht="15" outlineLevel="1" x14ac:dyDescent="0.2">
      <c r="A842" s="232">
        <v>162</v>
      </c>
      <c r="B842" s="507"/>
      <c r="C842" s="475"/>
      <c r="D842" s="475"/>
      <c r="E842" s="475"/>
      <c r="F842" s="915" t="s">
        <v>574</v>
      </c>
      <c r="G842" s="916"/>
      <c r="H842" s="916"/>
      <c r="I842" s="916"/>
      <c r="J842" s="916"/>
      <c r="K842" s="916"/>
      <c r="L842" s="917"/>
      <c r="M842" s="408">
        <f>'2. FTNC CAN'!M842+'3. FTNC USD'!M842+'4. FTNC EUR'!M842+'5. FTNC GBP'!M842+'6. FTNC Autres (inclus)'!M842</f>
        <v>0</v>
      </c>
      <c r="N842" s="420">
        <f>'2. FTNC CAN'!N842+'3. FTNC USD'!N842+'4. FTNC EUR'!N842+'5. FTNC GBP'!N842+'6. FTNC Autres (inclus)'!N842</f>
        <v>0</v>
      </c>
      <c r="O842" s="422">
        <f>'2. FTNC CAN'!O842+'3. FTNC USD'!O842+'4. FTNC EUR'!O842+'5. FTNC GBP'!O842+'6. FTNC Autres (inclus)'!O842</f>
        <v>0</v>
      </c>
      <c r="P842" s="422">
        <f>'2. FTNC CAN'!P842+'3. FTNC USD'!P842+'4. FTNC EUR'!P842+'5. FTNC GBP'!P842+'6. FTNC Autres (inclus)'!P842</f>
        <v>0</v>
      </c>
      <c r="Q842" s="426">
        <f>'2. FTNC CAN'!Q842+'3. FTNC USD'!Q842+'4. FTNC EUR'!Q842+'5. FTNC GBP'!Q842+'6. FTNC Autres (inclus)'!Q842</f>
        <v>0</v>
      </c>
      <c r="R842" s="419">
        <f>'2. FTNC CAN'!R842+'3. FTNC USD'!R842+'4. FTNC EUR'!R842+'5. FTNC GBP'!R842+'6. FTNC Autres (inclus)'!R842</f>
        <v>0</v>
      </c>
      <c r="S842" s="422">
        <f>'2. FTNC CAN'!S842+'3. FTNC USD'!S842+'4. FTNC EUR'!S842+'5. FTNC GBP'!S842+'6. FTNC Autres (inclus)'!S842</f>
        <v>0</v>
      </c>
      <c r="T842" s="422">
        <f>'2. FTNC CAN'!T842+'3. FTNC USD'!T842+'4. FTNC EUR'!T842+'5. FTNC GBP'!T842+'6. FTNC Autres (inclus)'!T842</f>
        <v>0</v>
      </c>
      <c r="U842" s="422">
        <f>'2. FTNC CAN'!U842+'3. FTNC USD'!U842+'4. FTNC EUR'!U842+'5. FTNC GBP'!U842+'6. FTNC Autres (inclus)'!U842</f>
        <v>0</v>
      </c>
      <c r="V842" s="422">
        <f>'2. FTNC CAN'!V842+'3. FTNC USD'!V842+'4. FTNC EUR'!V842+'5. FTNC GBP'!V842+'6. FTNC Autres (inclus)'!V842</f>
        <v>0</v>
      </c>
      <c r="W842" s="422">
        <f>'2. FTNC CAN'!W842+'3. FTNC USD'!W842+'4. FTNC EUR'!W842+'5. FTNC GBP'!W842+'6. FTNC Autres (inclus)'!W842</f>
        <v>0</v>
      </c>
      <c r="X842" s="422">
        <f>'2. FTNC CAN'!X842+'3. FTNC USD'!X842+'4. FTNC EUR'!X842+'5. FTNC GBP'!X842+'6. FTNC Autres (inclus)'!X842</f>
        <v>0</v>
      </c>
      <c r="Y842" s="422">
        <f>'2. FTNC CAN'!Y842+'3. FTNC USD'!Y842+'4. FTNC EUR'!Y842+'5. FTNC GBP'!Y842+'6. FTNC Autres (inclus)'!Y842</f>
        <v>0</v>
      </c>
      <c r="Z842" s="422">
        <f>'2. FTNC CAN'!Z842+'3. FTNC USD'!Z842+'4. FTNC EUR'!Z842+'5. FTNC GBP'!Z842+'6. FTNC Autres (inclus)'!Z842</f>
        <v>0</v>
      </c>
      <c r="AA842" s="422">
        <f>'2. FTNC CAN'!AA842+'3. FTNC USD'!AA842+'4. FTNC EUR'!AA842+'5. FTNC GBP'!AA842+'6. FTNC Autres (inclus)'!AA842</f>
        <v>0</v>
      </c>
      <c r="AB842" s="422">
        <f>'2. FTNC CAN'!AB842+'3. FTNC USD'!AB842+'4. FTNC EUR'!AB842+'5. FTNC GBP'!AB842+'6. FTNC Autres (inclus)'!AB842</f>
        <v>0</v>
      </c>
      <c r="AC842" s="408">
        <f>'2. FTNC CAN'!AC842+'3. FTNC USD'!AC842+'4. FTNC EUR'!AC842+'5. FTNC GBP'!AC842+'6. FTNC Autres (inclus)'!AC842</f>
        <v>0</v>
      </c>
      <c r="AD842" s="891"/>
      <c r="AE842" s="892"/>
      <c r="AF842" s="893"/>
    </row>
    <row r="843" spans="1:32" ht="27.75" customHeight="1" outlineLevel="1" x14ac:dyDescent="0.2">
      <c r="A843" s="232">
        <v>163</v>
      </c>
      <c r="B843" s="507"/>
      <c r="C843" s="475"/>
      <c r="D843" s="475"/>
      <c r="E843" s="475"/>
      <c r="F843" s="859" t="s">
        <v>566</v>
      </c>
      <c r="G843" s="860"/>
      <c r="H843" s="860"/>
      <c r="I843" s="860"/>
      <c r="J843" s="860"/>
      <c r="K843" s="860"/>
      <c r="L843" s="861"/>
      <c r="M843" s="408">
        <f>'2. FTNC CAN'!M843+'3. FTNC USD'!M843+'4. FTNC EUR'!M843+'5. FTNC GBP'!M843+'6. FTNC Autres (inclus)'!M843</f>
        <v>0</v>
      </c>
      <c r="N843" s="420">
        <f>'2. FTNC CAN'!N843+'3. FTNC USD'!N843+'4. FTNC EUR'!N843+'5. FTNC GBP'!N843+'6. FTNC Autres (inclus)'!N843</f>
        <v>0</v>
      </c>
      <c r="O843" s="422">
        <f>'2. FTNC CAN'!O843+'3. FTNC USD'!O843+'4. FTNC EUR'!O843+'5. FTNC GBP'!O843+'6. FTNC Autres (inclus)'!O843</f>
        <v>0</v>
      </c>
      <c r="P843" s="422">
        <f>'2. FTNC CAN'!P843+'3. FTNC USD'!P843+'4. FTNC EUR'!P843+'5. FTNC GBP'!P843+'6. FTNC Autres (inclus)'!P843</f>
        <v>0</v>
      </c>
      <c r="Q843" s="426">
        <f>'2. FTNC CAN'!Q843+'3. FTNC USD'!Q843+'4. FTNC EUR'!Q843+'5. FTNC GBP'!Q843+'6. FTNC Autres (inclus)'!Q843</f>
        <v>0</v>
      </c>
      <c r="R843" s="419">
        <f>'2. FTNC CAN'!R843+'3. FTNC USD'!R843+'4. FTNC EUR'!R843+'5. FTNC GBP'!R843+'6. FTNC Autres (inclus)'!R843</f>
        <v>0</v>
      </c>
      <c r="S843" s="422">
        <f>'2. FTNC CAN'!S843+'3. FTNC USD'!S843+'4. FTNC EUR'!S843+'5. FTNC GBP'!S843+'6. FTNC Autres (inclus)'!S843</f>
        <v>0</v>
      </c>
      <c r="T843" s="422">
        <f>'2. FTNC CAN'!T843+'3. FTNC USD'!T843+'4. FTNC EUR'!T843+'5. FTNC GBP'!T843+'6. FTNC Autres (inclus)'!T843</f>
        <v>0</v>
      </c>
      <c r="U843" s="422">
        <f>'2. FTNC CAN'!U843+'3. FTNC USD'!U843+'4. FTNC EUR'!U843+'5. FTNC GBP'!U843+'6. FTNC Autres (inclus)'!U843</f>
        <v>0</v>
      </c>
      <c r="V843" s="422">
        <f>'2. FTNC CAN'!V843+'3. FTNC USD'!V843+'4. FTNC EUR'!V843+'5. FTNC GBP'!V843+'6. FTNC Autres (inclus)'!V843</f>
        <v>0</v>
      </c>
      <c r="W843" s="422">
        <f>'2. FTNC CAN'!W843+'3. FTNC USD'!W843+'4. FTNC EUR'!W843+'5. FTNC GBP'!W843+'6. FTNC Autres (inclus)'!W843</f>
        <v>0</v>
      </c>
      <c r="X843" s="422">
        <f>'2. FTNC CAN'!X843+'3. FTNC USD'!X843+'4. FTNC EUR'!X843+'5. FTNC GBP'!X843+'6. FTNC Autres (inclus)'!X843</f>
        <v>0</v>
      </c>
      <c r="Y843" s="422">
        <f>'2. FTNC CAN'!Y843+'3. FTNC USD'!Y843+'4. FTNC EUR'!Y843+'5. FTNC GBP'!Y843+'6. FTNC Autres (inclus)'!Y843</f>
        <v>0</v>
      </c>
      <c r="Z843" s="422">
        <f>'2. FTNC CAN'!Z843+'3. FTNC USD'!Z843+'4. FTNC EUR'!Z843+'5. FTNC GBP'!Z843+'6. FTNC Autres (inclus)'!Z843</f>
        <v>0</v>
      </c>
      <c r="AA843" s="422">
        <f>'2. FTNC CAN'!AA843+'3. FTNC USD'!AA843+'4. FTNC EUR'!AA843+'5. FTNC GBP'!AA843+'6. FTNC Autres (inclus)'!AA843</f>
        <v>0</v>
      </c>
      <c r="AB843" s="422">
        <f>'2. FTNC CAN'!AB843+'3. FTNC USD'!AB843+'4. FTNC EUR'!AB843+'5. FTNC GBP'!AB843+'6. FTNC Autres (inclus)'!AB843</f>
        <v>0</v>
      </c>
      <c r="AC843" s="408">
        <f>'2. FTNC CAN'!AC843+'3. FTNC USD'!AC843+'4. FTNC EUR'!AC843+'5. FTNC GBP'!AC843+'6. FTNC Autres (inclus)'!AC843</f>
        <v>0</v>
      </c>
      <c r="AD843" s="894"/>
      <c r="AE843" s="895"/>
      <c r="AF843" s="896"/>
    </row>
    <row r="844" spans="1:32" ht="15" outlineLevel="1" x14ac:dyDescent="0.2">
      <c r="A844" s="232">
        <v>164</v>
      </c>
      <c r="B844" s="507"/>
      <c r="C844" s="475"/>
      <c r="D844" s="844" t="s">
        <v>23</v>
      </c>
      <c r="E844" s="845"/>
      <c r="F844" s="845"/>
      <c r="G844" s="845"/>
      <c r="H844" s="845"/>
      <c r="I844" s="845"/>
      <c r="J844" s="845"/>
      <c r="K844" s="845"/>
      <c r="L844" s="845"/>
      <c r="M844" s="845"/>
      <c r="N844" s="845"/>
      <c r="O844" s="845"/>
      <c r="P844" s="845"/>
      <c r="Q844" s="845"/>
      <c r="R844" s="845"/>
      <c r="S844" s="845"/>
      <c r="T844" s="845"/>
      <c r="U844" s="845"/>
      <c r="V844" s="845"/>
      <c r="W844" s="845"/>
      <c r="X844" s="845"/>
      <c r="Y844" s="845"/>
      <c r="Z844" s="845"/>
      <c r="AA844" s="845"/>
      <c r="AB844" s="845"/>
      <c r="AC844" s="845"/>
      <c r="AD844" s="845"/>
      <c r="AE844" s="845"/>
      <c r="AF844" s="846"/>
    </row>
    <row r="845" spans="1:32" ht="15" outlineLevel="1" x14ac:dyDescent="0.2">
      <c r="A845" s="232">
        <v>165</v>
      </c>
      <c r="B845" s="507"/>
      <c r="C845" s="475"/>
      <c r="D845" s="475"/>
      <c r="E845" s="918" t="s">
        <v>126</v>
      </c>
      <c r="F845" s="919"/>
      <c r="G845" s="919"/>
      <c r="H845" s="919"/>
      <c r="I845" s="919"/>
      <c r="J845" s="919"/>
      <c r="K845" s="919"/>
      <c r="L845" s="920"/>
      <c r="M845" s="407">
        <f>SUBTOTAL(9,M846:M847)</f>
        <v>0</v>
      </c>
      <c r="N845" s="410">
        <f t="shared" ref="N845:AC845" si="1179">SUBTOTAL(9,N846:N847)</f>
        <v>0</v>
      </c>
      <c r="O845" s="414">
        <f t="shared" si="1179"/>
        <v>0</v>
      </c>
      <c r="P845" s="413">
        <f t="shared" si="1179"/>
        <v>0</v>
      </c>
      <c r="Q845" s="424">
        <f t="shared" si="1179"/>
        <v>0</v>
      </c>
      <c r="R845" s="410">
        <f t="shared" si="1179"/>
        <v>0</v>
      </c>
      <c r="S845" s="413">
        <f t="shared" si="1179"/>
        <v>0</v>
      </c>
      <c r="T845" s="414">
        <f t="shared" si="1179"/>
        <v>0</v>
      </c>
      <c r="U845" s="413">
        <f t="shared" si="1179"/>
        <v>0</v>
      </c>
      <c r="V845" s="414">
        <f t="shared" si="1179"/>
        <v>0</v>
      </c>
      <c r="W845" s="413">
        <f t="shared" si="1179"/>
        <v>0</v>
      </c>
      <c r="X845" s="414">
        <f t="shared" si="1179"/>
        <v>0</v>
      </c>
      <c r="Y845" s="413">
        <f t="shared" si="1179"/>
        <v>0</v>
      </c>
      <c r="Z845" s="414">
        <f t="shared" si="1179"/>
        <v>0</v>
      </c>
      <c r="AA845" s="413">
        <f t="shared" si="1179"/>
        <v>0</v>
      </c>
      <c r="AB845" s="424">
        <f t="shared" si="1179"/>
        <v>0</v>
      </c>
      <c r="AC845" s="407">
        <f t="shared" si="1179"/>
        <v>0</v>
      </c>
      <c r="AD845" s="827"/>
      <c r="AE845" s="837"/>
      <c r="AF845" s="890"/>
    </row>
    <row r="846" spans="1:32" ht="15" outlineLevel="1" x14ac:dyDescent="0.2">
      <c r="A846" s="232">
        <v>166</v>
      </c>
      <c r="B846" s="507"/>
      <c r="C846" s="475"/>
      <c r="D846" s="475"/>
      <c r="E846" s="475"/>
      <c r="F846" s="856" t="s">
        <v>127</v>
      </c>
      <c r="G846" s="857"/>
      <c r="H846" s="857"/>
      <c r="I846" s="857"/>
      <c r="J846" s="857"/>
      <c r="K846" s="857"/>
      <c r="L846" s="858"/>
      <c r="M846" s="408">
        <f>'2. FTNC CAN'!M846+'3. FTNC USD'!M846+'4. FTNC EUR'!M846+'5. FTNC GBP'!M846+'6. FTNC Autres (inclus)'!M846</f>
        <v>0</v>
      </c>
      <c r="N846" s="420">
        <f>'2. FTNC CAN'!N846+'3. FTNC USD'!N846+'4. FTNC EUR'!N846+'5. FTNC GBP'!N846+'6. FTNC Autres (inclus)'!N846</f>
        <v>0</v>
      </c>
      <c r="O846" s="422">
        <f>'2. FTNC CAN'!O846+'3. FTNC USD'!O846+'4. FTNC EUR'!O846+'5. FTNC GBP'!O846+'6. FTNC Autres (inclus)'!O846</f>
        <v>0</v>
      </c>
      <c r="P846" s="422">
        <f>'2. FTNC CAN'!P846+'3. FTNC USD'!P846+'4. FTNC EUR'!P846+'5. FTNC GBP'!P846+'6. FTNC Autres (inclus)'!P846</f>
        <v>0</v>
      </c>
      <c r="Q846" s="426">
        <f>'2. FTNC CAN'!Q846+'3. FTNC USD'!Q846+'4. FTNC EUR'!Q846+'5. FTNC GBP'!Q846+'6. FTNC Autres (inclus)'!Q846</f>
        <v>0</v>
      </c>
      <c r="R846" s="419">
        <f>'2. FTNC CAN'!R846+'3. FTNC USD'!R846+'4. FTNC EUR'!R846+'5. FTNC GBP'!R846+'6. FTNC Autres (inclus)'!R846</f>
        <v>0</v>
      </c>
      <c r="S846" s="422">
        <f>'2. FTNC CAN'!S846+'3. FTNC USD'!S846+'4. FTNC EUR'!S846+'5. FTNC GBP'!S846+'6. FTNC Autres (inclus)'!S846</f>
        <v>0</v>
      </c>
      <c r="T846" s="422">
        <f>'2. FTNC CAN'!T846+'3. FTNC USD'!T846+'4. FTNC EUR'!T846+'5. FTNC GBP'!T846+'6. FTNC Autres (inclus)'!T846</f>
        <v>0</v>
      </c>
      <c r="U846" s="422">
        <f>'2. FTNC CAN'!U846+'3. FTNC USD'!U846+'4. FTNC EUR'!U846+'5. FTNC GBP'!U846+'6. FTNC Autres (inclus)'!U846</f>
        <v>0</v>
      </c>
      <c r="V846" s="422">
        <f>'2. FTNC CAN'!V846+'3. FTNC USD'!V846+'4. FTNC EUR'!V846+'5. FTNC GBP'!V846+'6. FTNC Autres (inclus)'!V846</f>
        <v>0</v>
      </c>
      <c r="W846" s="422">
        <f>'2. FTNC CAN'!W846+'3. FTNC USD'!W846+'4. FTNC EUR'!W846+'5. FTNC GBP'!W846+'6. FTNC Autres (inclus)'!W846</f>
        <v>0</v>
      </c>
      <c r="X846" s="422">
        <f>'2. FTNC CAN'!X846+'3. FTNC USD'!X846+'4. FTNC EUR'!X846+'5. FTNC GBP'!X846+'6. FTNC Autres (inclus)'!X846</f>
        <v>0</v>
      </c>
      <c r="Y846" s="422">
        <f>'2. FTNC CAN'!Y846+'3. FTNC USD'!Y846+'4. FTNC EUR'!Y846+'5. FTNC GBP'!Y846+'6. FTNC Autres (inclus)'!Y846</f>
        <v>0</v>
      </c>
      <c r="Z846" s="422">
        <f>'2. FTNC CAN'!Z846+'3. FTNC USD'!Z846+'4. FTNC EUR'!Z846+'5. FTNC GBP'!Z846+'6. FTNC Autres (inclus)'!Z846</f>
        <v>0</v>
      </c>
      <c r="AA846" s="422">
        <f>'2. FTNC CAN'!AA846+'3. FTNC USD'!AA846+'4. FTNC EUR'!AA846+'5. FTNC GBP'!AA846+'6. FTNC Autres (inclus)'!AA846</f>
        <v>0</v>
      </c>
      <c r="AB846" s="422">
        <f>'2. FTNC CAN'!AB846+'3. FTNC USD'!AB846+'4. FTNC EUR'!AB846+'5. FTNC GBP'!AB846+'6. FTNC Autres (inclus)'!AB846</f>
        <v>0</v>
      </c>
      <c r="AC846" s="408">
        <f>'2. FTNC CAN'!AC846+'3. FTNC USD'!AC846+'4. FTNC EUR'!AC846+'5. FTNC GBP'!AC846+'6. FTNC Autres (inclus)'!AC846</f>
        <v>0</v>
      </c>
      <c r="AD846" s="891"/>
      <c r="AE846" s="892"/>
      <c r="AF846" s="893"/>
    </row>
    <row r="847" spans="1:32" ht="15" outlineLevel="1" x14ac:dyDescent="0.2">
      <c r="A847" s="232">
        <v>167</v>
      </c>
      <c r="B847" s="507"/>
      <c r="C847" s="475"/>
      <c r="D847" s="475"/>
      <c r="E847" s="475"/>
      <c r="F847" s="859" t="s">
        <v>128</v>
      </c>
      <c r="G847" s="860"/>
      <c r="H847" s="860"/>
      <c r="I847" s="860"/>
      <c r="J847" s="860"/>
      <c r="K847" s="860"/>
      <c r="L847" s="861"/>
      <c r="M847" s="408">
        <f>'2. FTNC CAN'!M847+'3. FTNC USD'!M847+'4. FTNC EUR'!M847+'5. FTNC GBP'!M847+'6. FTNC Autres (inclus)'!M847</f>
        <v>0</v>
      </c>
      <c r="N847" s="420">
        <f>'2. FTNC CAN'!N847+'3. FTNC USD'!N847+'4. FTNC EUR'!N847+'5. FTNC GBP'!N847+'6. FTNC Autres (inclus)'!N847</f>
        <v>0</v>
      </c>
      <c r="O847" s="422">
        <f>'2. FTNC CAN'!O847+'3. FTNC USD'!O847+'4. FTNC EUR'!O847+'5. FTNC GBP'!O847+'6. FTNC Autres (inclus)'!O847</f>
        <v>0</v>
      </c>
      <c r="P847" s="422">
        <f>'2. FTNC CAN'!P847+'3. FTNC USD'!P847+'4. FTNC EUR'!P847+'5. FTNC GBP'!P847+'6. FTNC Autres (inclus)'!P847</f>
        <v>0</v>
      </c>
      <c r="Q847" s="426">
        <f>'2. FTNC CAN'!Q847+'3. FTNC USD'!Q847+'4. FTNC EUR'!Q847+'5. FTNC GBP'!Q847+'6. FTNC Autres (inclus)'!Q847</f>
        <v>0</v>
      </c>
      <c r="R847" s="419">
        <f>'2. FTNC CAN'!R847+'3. FTNC USD'!R847+'4. FTNC EUR'!R847+'5. FTNC GBP'!R847+'6. FTNC Autres (inclus)'!R847</f>
        <v>0</v>
      </c>
      <c r="S847" s="422">
        <f>'2. FTNC CAN'!S847+'3. FTNC USD'!S847+'4. FTNC EUR'!S847+'5. FTNC GBP'!S847+'6. FTNC Autres (inclus)'!S847</f>
        <v>0</v>
      </c>
      <c r="T847" s="422">
        <f>'2. FTNC CAN'!T847+'3. FTNC USD'!T847+'4. FTNC EUR'!T847+'5. FTNC GBP'!T847+'6. FTNC Autres (inclus)'!T847</f>
        <v>0</v>
      </c>
      <c r="U847" s="422">
        <f>'2. FTNC CAN'!U847+'3. FTNC USD'!U847+'4. FTNC EUR'!U847+'5. FTNC GBP'!U847+'6. FTNC Autres (inclus)'!U847</f>
        <v>0</v>
      </c>
      <c r="V847" s="422">
        <f>'2. FTNC CAN'!V847+'3. FTNC USD'!V847+'4. FTNC EUR'!V847+'5. FTNC GBP'!V847+'6. FTNC Autres (inclus)'!V847</f>
        <v>0</v>
      </c>
      <c r="W847" s="422">
        <f>'2. FTNC CAN'!W847+'3. FTNC USD'!W847+'4. FTNC EUR'!W847+'5. FTNC GBP'!W847+'6. FTNC Autres (inclus)'!W847</f>
        <v>0</v>
      </c>
      <c r="X847" s="422">
        <f>'2. FTNC CAN'!X847+'3. FTNC USD'!X847+'4. FTNC EUR'!X847+'5. FTNC GBP'!X847+'6. FTNC Autres (inclus)'!X847</f>
        <v>0</v>
      </c>
      <c r="Y847" s="422">
        <f>'2. FTNC CAN'!Y847+'3. FTNC USD'!Y847+'4. FTNC EUR'!Y847+'5. FTNC GBP'!Y847+'6. FTNC Autres (inclus)'!Y847</f>
        <v>0</v>
      </c>
      <c r="Z847" s="422">
        <f>'2. FTNC CAN'!Z847+'3. FTNC USD'!Z847+'4. FTNC EUR'!Z847+'5. FTNC GBP'!Z847+'6. FTNC Autres (inclus)'!Z847</f>
        <v>0</v>
      </c>
      <c r="AA847" s="422">
        <f>'2. FTNC CAN'!AA847+'3. FTNC USD'!AA847+'4. FTNC EUR'!AA847+'5. FTNC GBP'!AA847+'6. FTNC Autres (inclus)'!AA847</f>
        <v>0</v>
      </c>
      <c r="AB847" s="422">
        <f>'2. FTNC CAN'!AB847+'3. FTNC USD'!AB847+'4. FTNC EUR'!AB847+'5. FTNC GBP'!AB847+'6. FTNC Autres (inclus)'!AB847</f>
        <v>0</v>
      </c>
      <c r="AC847" s="408">
        <f>'2. FTNC CAN'!AC847+'3. FTNC USD'!AC847+'4. FTNC EUR'!AC847+'5. FTNC GBP'!AC847+'6. FTNC Autres (inclus)'!AC847</f>
        <v>0</v>
      </c>
      <c r="AD847" s="891"/>
      <c r="AE847" s="892"/>
      <c r="AF847" s="893"/>
    </row>
    <row r="848" spans="1:32" ht="15" outlineLevel="1" x14ac:dyDescent="0.2">
      <c r="A848" s="232">
        <v>168</v>
      </c>
      <c r="B848" s="507"/>
      <c r="C848" s="475"/>
      <c r="D848" s="475"/>
      <c r="E848" s="853" t="s">
        <v>129</v>
      </c>
      <c r="F848" s="854"/>
      <c r="G848" s="854"/>
      <c r="H848" s="854"/>
      <c r="I848" s="854"/>
      <c r="J848" s="854"/>
      <c r="K848" s="854"/>
      <c r="L848" s="855"/>
      <c r="M848" s="407">
        <f>SUBTOTAL(9,M849:M850)</f>
        <v>0</v>
      </c>
      <c r="N848" s="410">
        <f t="shared" ref="N848:AC848" si="1180">SUBTOTAL(9,N849:N850)</f>
        <v>0</v>
      </c>
      <c r="O848" s="414">
        <f t="shared" si="1180"/>
        <v>0</v>
      </c>
      <c r="P848" s="413">
        <f t="shared" si="1180"/>
        <v>0</v>
      </c>
      <c r="Q848" s="424">
        <f t="shared" si="1180"/>
        <v>0</v>
      </c>
      <c r="R848" s="410">
        <f t="shared" si="1180"/>
        <v>0</v>
      </c>
      <c r="S848" s="413">
        <f t="shared" si="1180"/>
        <v>0</v>
      </c>
      <c r="T848" s="414">
        <f t="shared" si="1180"/>
        <v>0</v>
      </c>
      <c r="U848" s="413">
        <f t="shared" si="1180"/>
        <v>0</v>
      </c>
      <c r="V848" s="414">
        <f t="shared" si="1180"/>
        <v>0</v>
      </c>
      <c r="W848" s="413">
        <f t="shared" si="1180"/>
        <v>0</v>
      </c>
      <c r="X848" s="414">
        <f t="shared" si="1180"/>
        <v>0</v>
      </c>
      <c r="Y848" s="413">
        <f t="shared" si="1180"/>
        <v>0</v>
      </c>
      <c r="Z848" s="414">
        <f t="shared" si="1180"/>
        <v>0</v>
      </c>
      <c r="AA848" s="413">
        <f t="shared" si="1180"/>
        <v>0</v>
      </c>
      <c r="AB848" s="424">
        <f t="shared" si="1180"/>
        <v>0</v>
      </c>
      <c r="AC848" s="407">
        <f t="shared" si="1180"/>
        <v>0</v>
      </c>
      <c r="AD848" s="891"/>
      <c r="AE848" s="892"/>
      <c r="AF848" s="893"/>
    </row>
    <row r="849" spans="1:32" ht="15" outlineLevel="1" x14ac:dyDescent="0.2">
      <c r="A849" s="232">
        <v>169</v>
      </c>
      <c r="B849" s="507"/>
      <c r="C849" s="475"/>
      <c r="D849" s="475"/>
      <c r="E849" s="475"/>
      <c r="F849" s="856" t="s">
        <v>130</v>
      </c>
      <c r="G849" s="857"/>
      <c r="H849" s="857"/>
      <c r="I849" s="857"/>
      <c r="J849" s="857"/>
      <c r="K849" s="857"/>
      <c r="L849" s="858"/>
      <c r="M849" s="408">
        <f>'2. FTNC CAN'!M849+'3. FTNC USD'!M849+'4. FTNC EUR'!M849+'5. FTNC GBP'!M849+'6. FTNC Autres (inclus)'!M849</f>
        <v>0</v>
      </c>
      <c r="N849" s="420">
        <f>'2. FTNC CAN'!N849+'3. FTNC USD'!N849+'4. FTNC EUR'!N849+'5. FTNC GBP'!N849+'6. FTNC Autres (inclus)'!N849</f>
        <v>0</v>
      </c>
      <c r="O849" s="422">
        <f>'2. FTNC CAN'!O849+'3. FTNC USD'!O849+'4. FTNC EUR'!O849+'5. FTNC GBP'!O849+'6. FTNC Autres (inclus)'!O849</f>
        <v>0</v>
      </c>
      <c r="P849" s="422">
        <f>'2. FTNC CAN'!P849+'3. FTNC USD'!P849+'4. FTNC EUR'!P849+'5. FTNC GBP'!P849+'6. FTNC Autres (inclus)'!P849</f>
        <v>0</v>
      </c>
      <c r="Q849" s="426">
        <f>'2. FTNC CAN'!Q849+'3. FTNC USD'!Q849+'4. FTNC EUR'!Q849+'5. FTNC GBP'!Q849+'6. FTNC Autres (inclus)'!Q849</f>
        <v>0</v>
      </c>
      <c r="R849" s="419">
        <f>'2. FTNC CAN'!R849+'3. FTNC USD'!R849+'4. FTNC EUR'!R849+'5. FTNC GBP'!R849+'6. FTNC Autres (inclus)'!R849</f>
        <v>0</v>
      </c>
      <c r="S849" s="422">
        <f>'2. FTNC CAN'!S849+'3. FTNC USD'!S849+'4. FTNC EUR'!S849+'5. FTNC GBP'!S849+'6. FTNC Autres (inclus)'!S849</f>
        <v>0</v>
      </c>
      <c r="T849" s="422">
        <f>'2. FTNC CAN'!T849+'3. FTNC USD'!T849+'4. FTNC EUR'!T849+'5. FTNC GBP'!T849+'6. FTNC Autres (inclus)'!T849</f>
        <v>0</v>
      </c>
      <c r="U849" s="422">
        <f>'2. FTNC CAN'!U849+'3. FTNC USD'!U849+'4. FTNC EUR'!U849+'5. FTNC GBP'!U849+'6. FTNC Autres (inclus)'!U849</f>
        <v>0</v>
      </c>
      <c r="V849" s="422">
        <f>'2. FTNC CAN'!V849+'3. FTNC USD'!V849+'4. FTNC EUR'!V849+'5. FTNC GBP'!V849+'6. FTNC Autres (inclus)'!V849</f>
        <v>0</v>
      </c>
      <c r="W849" s="422">
        <f>'2. FTNC CAN'!W849+'3. FTNC USD'!W849+'4. FTNC EUR'!W849+'5. FTNC GBP'!W849+'6. FTNC Autres (inclus)'!W849</f>
        <v>0</v>
      </c>
      <c r="X849" s="422">
        <f>'2. FTNC CAN'!X849+'3. FTNC USD'!X849+'4. FTNC EUR'!X849+'5. FTNC GBP'!X849+'6. FTNC Autres (inclus)'!X849</f>
        <v>0</v>
      </c>
      <c r="Y849" s="422">
        <f>'2. FTNC CAN'!Y849+'3. FTNC USD'!Y849+'4. FTNC EUR'!Y849+'5. FTNC GBP'!Y849+'6. FTNC Autres (inclus)'!Y849</f>
        <v>0</v>
      </c>
      <c r="Z849" s="422">
        <f>'2. FTNC CAN'!Z849+'3. FTNC USD'!Z849+'4. FTNC EUR'!Z849+'5. FTNC GBP'!Z849+'6. FTNC Autres (inclus)'!Z849</f>
        <v>0</v>
      </c>
      <c r="AA849" s="422">
        <f>'2. FTNC CAN'!AA849+'3. FTNC USD'!AA849+'4. FTNC EUR'!AA849+'5. FTNC GBP'!AA849+'6. FTNC Autres (inclus)'!AA849</f>
        <v>0</v>
      </c>
      <c r="AB849" s="422">
        <f>'2. FTNC CAN'!AB849+'3. FTNC USD'!AB849+'4. FTNC EUR'!AB849+'5. FTNC GBP'!AB849+'6. FTNC Autres (inclus)'!AB849</f>
        <v>0</v>
      </c>
      <c r="AC849" s="408">
        <f>'2. FTNC CAN'!AC849+'3. FTNC USD'!AC849+'4. FTNC EUR'!AC849+'5. FTNC GBP'!AC849+'6. FTNC Autres (inclus)'!AC849</f>
        <v>0</v>
      </c>
      <c r="AD849" s="891"/>
      <c r="AE849" s="892"/>
      <c r="AF849" s="893"/>
    </row>
    <row r="850" spans="1:32" ht="15" outlineLevel="1" x14ac:dyDescent="0.2">
      <c r="A850" s="232">
        <v>170</v>
      </c>
      <c r="B850" s="507"/>
      <c r="C850" s="475"/>
      <c r="D850" s="475"/>
      <c r="E850" s="475"/>
      <c r="F850" s="859" t="s">
        <v>131</v>
      </c>
      <c r="G850" s="860"/>
      <c r="H850" s="860"/>
      <c r="I850" s="860"/>
      <c r="J850" s="860"/>
      <c r="K850" s="860"/>
      <c r="L850" s="861"/>
      <c r="M850" s="408">
        <f>'2. FTNC CAN'!M850+'3. FTNC USD'!M850+'4. FTNC EUR'!M850+'5. FTNC GBP'!M850+'6. FTNC Autres (inclus)'!M850</f>
        <v>0</v>
      </c>
      <c r="N850" s="420">
        <f>'2. FTNC CAN'!N850+'3. FTNC USD'!N850+'4. FTNC EUR'!N850+'5. FTNC GBP'!N850+'6. FTNC Autres (inclus)'!N850</f>
        <v>0</v>
      </c>
      <c r="O850" s="422">
        <f>'2. FTNC CAN'!O850+'3. FTNC USD'!O850+'4. FTNC EUR'!O850+'5. FTNC GBP'!O850+'6. FTNC Autres (inclus)'!O850</f>
        <v>0</v>
      </c>
      <c r="P850" s="422">
        <f>'2. FTNC CAN'!P850+'3. FTNC USD'!P850+'4. FTNC EUR'!P850+'5. FTNC GBP'!P850+'6. FTNC Autres (inclus)'!P850</f>
        <v>0</v>
      </c>
      <c r="Q850" s="426">
        <f>'2. FTNC CAN'!Q850+'3. FTNC USD'!Q850+'4. FTNC EUR'!Q850+'5. FTNC GBP'!Q850+'6. FTNC Autres (inclus)'!Q850</f>
        <v>0</v>
      </c>
      <c r="R850" s="419">
        <f>'2. FTNC CAN'!R850+'3. FTNC USD'!R850+'4. FTNC EUR'!R850+'5. FTNC GBP'!R850+'6. FTNC Autres (inclus)'!R850</f>
        <v>0</v>
      </c>
      <c r="S850" s="422">
        <f>'2. FTNC CAN'!S850+'3. FTNC USD'!S850+'4. FTNC EUR'!S850+'5. FTNC GBP'!S850+'6. FTNC Autres (inclus)'!S850</f>
        <v>0</v>
      </c>
      <c r="T850" s="422">
        <f>'2. FTNC CAN'!T850+'3. FTNC USD'!T850+'4. FTNC EUR'!T850+'5. FTNC GBP'!T850+'6. FTNC Autres (inclus)'!T850</f>
        <v>0</v>
      </c>
      <c r="U850" s="422">
        <f>'2. FTNC CAN'!U850+'3. FTNC USD'!U850+'4. FTNC EUR'!U850+'5. FTNC GBP'!U850+'6. FTNC Autres (inclus)'!U850</f>
        <v>0</v>
      </c>
      <c r="V850" s="422">
        <f>'2. FTNC CAN'!V850+'3. FTNC USD'!V850+'4. FTNC EUR'!V850+'5. FTNC GBP'!V850+'6. FTNC Autres (inclus)'!V850</f>
        <v>0</v>
      </c>
      <c r="W850" s="422">
        <f>'2. FTNC CAN'!W850+'3. FTNC USD'!W850+'4. FTNC EUR'!W850+'5. FTNC GBP'!W850+'6. FTNC Autres (inclus)'!W850</f>
        <v>0</v>
      </c>
      <c r="X850" s="422">
        <f>'2. FTNC CAN'!X850+'3. FTNC USD'!X850+'4. FTNC EUR'!X850+'5. FTNC GBP'!X850+'6. FTNC Autres (inclus)'!X850</f>
        <v>0</v>
      </c>
      <c r="Y850" s="422">
        <f>'2. FTNC CAN'!Y850+'3. FTNC USD'!Y850+'4. FTNC EUR'!Y850+'5. FTNC GBP'!Y850+'6. FTNC Autres (inclus)'!Y850</f>
        <v>0</v>
      </c>
      <c r="Z850" s="422">
        <f>'2. FTNC CAN'!Z850+'3. FTNC USD'!Z850+'4. FTNC EUR'!Z850+'5. FTNC GBP'!Z850+'6. FTNC Autres (inclus)'!Z850</f>
        <v>0</v>
      </c>
      <c r="AA850" s="422">
        <f>'2. FTNC CAN'!AA850+'3. FTNC USD'!AA850+'4. FTNC EUR'!AA850+'5. FTNC GBP'!AA850+'6. FTNC Autres (inclus)'!AA850</f>
        <v>0</v>
      </c>
      <c r="AB850" s="422">
        <f>'2. FTNC CAN'!AB850+'3. FTNC USD'!AB850+'4. FTNC EUR'!AB850+'5. FTNC GBP'!AB850+'6. FTNC Autres (inclus)'!AB850</f>
        <v>0</v>
      </c>
      <c r="AC850" s="408">
        <f>'2. FTNC CAN'!AC850+'3. FTNC USD'!AC850+'4. FTNC EUR'!AC850+'5. FTNC GBP'!AC850+'6. FTNC Autres (inclus)'!AC850</f>
        <v>0</v>
      </c>
      <c r="AD850" s="891"/>
      <c r="AE850" s="892"/>
      <c r="AF850" s="893"/>
    </row>
    <row r="851" spans="1:32" ht="15" outlineLevel="1" x14ac:dyDescent="0.2">
      <c r="A851" s="232">
        <v>171</v>
      </c>
      <c r="B851" s="507"/>
      <c r="C851" s="475"/>
      <c r="D851" s="475"/>
      <c r="E851" s="853" t="s">
        <v>132</v>
      </c>
      <c r="F851" s="854"/>
      <c r="G851" s="854"/>
      <c r="H851" s="854"/>
      <c r="I851" s="854"/>
      <c r="J851" s="854"/>
      <c r="K851" s="854"/>
      <c r="L851" s="855"/>
      <c r="M851" s="407">
        <f>SUBTOTAL(9,M852:M853)</f>
        <v>0</v>
      </c>
      <c r="N851" s="410">
        <f t="shared" ref="N851:AC851" si="1181">SUBTOTAL(9,N852:N853)</f>
        <v>0</v>
      </c>
      <c r="O851" s="414">
        <f t="shared" si="1181"/>
        <v>0</v>
      </c>
      <c r="P851" s="413">
        <f t="shared" si="1181"/>
        <v>0</v>
      </c>
      <c r="Q851" s="424">
        <f t="shared" si="1181"/>
        <v>0</v>
      </c>
      <c r="R851" s="410">
        <f t="shared" si="1181"/>
        <v>0</v>
      </c>
      <c r="S851" s="413">
        <f t="shared" si="1181"/>
        <v>0</v>
      </c>
      <c r="T851" s="414">
        <f t="shared" si="1181"/>
        <v>0</v>
      </c>
      <c r="U851" s="413">
        <f t="shared" si="1181"/>
        <v>0</v>
      </c>
      <c r="V851" s="414">
        <f t="shared" si="1181"/>
        <v>0</v>
      </c>
      <c r="W851" s="413">
        <f t="shared" si="1181"/>
        <v>0</v>
      </c>
      <c r="X851" s="414">
        <f t="shared" si="1181"/>
        <v>0</v>
      </c>
      <c r="Y851" s="413">
        <f t="shared" si="1181"/>
        <v>0</v>
      </c>
      <c r="Z851" s="414">
        <f t="shared" si="1181"/>
        <v>0</v>
      </c>
      <c r="AA851" s="413">
        <f t="shared" si="1181"/>
        <v>0</v>
      </c>
      <c r="AB851" s="424">
        <f t="shared" si="1181"/>
        <v>0</v>
      </c>
      <c r="AC851" s="407">
        <f t="shared" si="1181"/>
        <v>0</v>
      </c>
      <c r="AD851" s="891"/>
      <c r="AE851" s="892"/>
      <c r="AF851" s="893"/>
    </row>
    <row r="852" spans="1:32" ht="15" outlineLevel="1" x14ac:dyDescent="0.2">
      <c r="A852" s="232">
        <v>172</v>
      </c>
      <c r="B852" s="507"/>
      <c r="C852" s="475"/>
      <c r="D852" s="475"/>
      <c r="E852" s="475"/>
      <c r="F852" s="856" t="s">
        <v>133</v>
      </c>
      <c r="G852" s="857"/>
      <c r="H852" s="857"/>
      <c r="I852" s="857"/>
      <c r="J852" s="857"/>
      <c r="K852" s="857"/>
      <c r="L852" s="858"/>
      <c r="M852" s="408">
        <f>'2. FTNC CAN'!M852+'3. FTNC USD'!M852+'4. FTNC EUR'!M852+'5. FTNC GBP'!M852+'6. FTNC Autres (inclus)'!M852</f>
        <v>0</v>
      </c>
      <c r="N852" s="420">
        <f>'2. FTNC CAN'!N852+'3. FTNC USD'!N852+'4. FTNC EUR'!N852+'5. FTNC GBP'!N852+'6. FTNC Autres (inclus)'!N852</f>
        <v>0</v>
      </c>
      <c r="O852" s="422">
        <f>'2. FTNC CAN'!O852+'3. FTNC USD'!O852+'4. FTNC EUR'!O852+'5. FTNC GBP'!O852+'6. FTNC Autres (inclus)'!O852</f>
        <v>0</v>
      </c>
      <c r="P852" s="422">
        <f>'2. FTNC CAN'!P852+'3. FTNC USD'!P852+'4. FTNC EUR'!P852+'5. FTNC GBP'!P852+'6. FTNC Autres (inclus)'!P852</f>
        <v>0</v>
      </c>
      <c r="Q852" s="426">
        <f>'2. FTNC CAN'!Q852+'3. FTNC USD'!Q852+'4. FTNC EUR'!Q852+'5. FTNC GBP'!Q852+'6. FTNC Autres (inclus)'!Q852</f>
        <v>0</v>
      </c>
      <c r="R852" s="419">
        <f>'2. FTNC CAN'!R852+'3. FTNC USD'!R852+'4. FTNC EUR'!R852+'5. FTNC GBP'!R852+'6. FTNC Autres (inclus)'!R852</f>
        <v>0</v>
      </c>
      <c r="S852" s="422">
        <f>'2. FTNC CAN'!S852+'3. FTNC USD'!S852+'4. FTNC EUR'!S852+'5. FTNC GBP'!S852+'6. FTNC Autres (inclus)'!S852</f>
        <v>0</v>
      </c>
      <c r="T852" s="422">
        <f>'2. FTNC CAN'!T852+'3. FTNC USD'!T852+'4. FTNC EUR'!T852+'5. FTNC GBP'!T852+'6. FTNC Autres (inclus)'!T852</f>
        <v>0</v>
      </c>
      <c r="U852" s="422">
        <f>'2. FTNC CAN'!U852+'3. FTNC USD'!U852+'4. FTNC EUR'!U852+'5. FTNC GBP'!U852+'6. FTNC Autres (inclus)'!U852</f>
        <v>0</v>
      </c>
      <c r="V852" s="422">
        <f>'2. FTNC CAN'!V852+'3. FTNC USD'!V852+'4. FTNC EUR'!V852+'5. FTNC GBP'!V852+'6. FTNC Autres (inclus)'!V852</f>
        <v>0</v>
      </c>
      <c r="W852" s="422">
        <f>'2. FTNC CAN'!W852+'3. FTNC USD'!W852+'4. FTNC EUR'!W852+'5. FTNC GBP'!W852+'6. FTNC Autres (inclus)'!W852</f>
        <v>0</v>
      </c>
      <c r="X852" s="422">
        <f>'2. FTNC CAN'!X852+'3. FTNC USD'!X852+'4. FTNC EUR'!X852+'5. FTNC GBP'!X852+'6. FTNC Autres (inclus)'!X852</f>
        <v>0</v>
      </c>
      <c r="Y852" s="422">
        <f>'2. FTNC CAN'!Y852+'3. FTNC USD'!Y852+'4. FTNC EUR'!Y852+'5. FTNC GBP'!Y852+'6. FTNC Autres (inclus)'!Y852</f>
        <v>0</v>
      </c>
      <c r="Z852" s="422">
        <f>'2. FTNC CAN'!Z852+'3. FTNC USD'!Z852+'4. FTNC EUR'!Z852+'5. FTNC GBP'!Z852+'6. FTNC Autres (inclus)'!Z852</f>
        <v>0</v>
      </c>
      <c r="AA852" s="422">
        <f>'2. FTNC CAN'!AA852+'3. FTNC USD'!AA852+'4. FTNC EUR'!AA852+'5. FTNC GBP'!AA852+'6. FTNC Autres (inclus)'!AA852</f>
        <v>0</v>
      </c>
      <c r="AB852" s="422">
        <f>'2. FTNC CAN'!AB852+'3. FTNC USD'!AB852+'4. FTNC EUR'!AB852+'5. FTNC GBP'!AB852+'6. FTNC Autres (inclus)'!AB852</f>
        <v>0</v>
      </c>
      <c r="AC852" s="408">
        <f>'2. FTNC CAN'!AC852+'3. FTNC USD'!AC852+'4. FTNC EUR'!AC852+'5. FTNC GBP'!AC852+'6. FTNC Autres (inclus)'!AC852</f>
        <v>0</v>
      </c>
      <c r="AD852" s="891"/>
      <c r="AE852" s="892"/>
      <c r="AF852" s="893"/>
    </row>
    <row r="853" spans="1:32" ht="15" outlineLevel="1" x14ac:dyDescent="0.2">
      <c r="A853" s="232">
        <v>173</v>
      </c>
      <c r="B853" s="507"/>
      <c r="C853" s="475"/>
      <c r="D853" s="475"/>
      <c r="E853" s="475"/>
      <c r="F853" s="859" t="s">
        <v>134</v>
      </c>
      <c r="G853" s="860"/>
      <c r="H853" s="860"/>
      <c r="I853" s="860"/>
      <c r="J853" s="860"/>
      <c r="K853" s="860"/>
      <c r="L853" s="861"/>
      <c r="M853" s="408">
        <f>'2. FTNC CAN'!M853+'3. FTNC USD'!M853+'4. FTNC EUR'!M853+'5. FTNC GBP'!M853+'6. FTNC Autres (inclus)'!M853</f>
        <v>0</v>
      </c>
      <c r="N853" s="420">
        <f>'2. FTNC CAN'!N853+'3. FTNC USD'!N853+'4. FTNC EUR'!N853+'5. FTNC GBP'!N853+'6. FTNC Autres (inclus)'!N853</f>
        <v>0</v>
      </c>
      <c r="O853" s="422">
        <f>'2. FTNC CAN'!O853+'3. FTNC USD'!O853+'4. FTNC EUR'!O853+'5. FTNC GBP'!O853+'6. FTNC Autres (inclus)'!O853</f>
        <v>0</v>
      </c>
      <c r="P853" s="422">
        <f>'2. FTNC CAN'!P853+'3. FTNC USD'!P853+'4. FTNC EUR'!P853+'5. FTNC GBP'!P853+'6. FTNC Autres (inclus)'!P853</f>
        <v>0</v>
      </c>
      <c r="Q853" s="426">
        <f>'2. FTNC CAN'!Q853+'3. FTNC USD'!Q853+'4. FTNC EUR'!Q853+'5. FTNC GBP'!Q853+'6. FTNC Autres (inclus)'!Q853</f>
        <v>0</v>
      </c>
      <c r="R853" s="419">
        <f>'2. FTNC CAN'!R853+'3. FTNC USD'!R853+'4. FTNC EUR'!R853+'5. FTNC GBP'!R853+'6. FTNC Autres (inclus)'!R853</f>
        <v>0</v>
      </c>
      <c r="S853" s="422">
        <f>'2. FTNC CAN'!S853+'3. FTNC USD'!S853+'4. FTNC EUR'!S853+'5. FTNC GBP'!S853+'6. FTNC Autres (inclus)'!S853</f>
        <v>0</v>
      </c>
      <c r="T853" s="422">
        <f>'2. FTNC CAN'!T853+'3. FTNC USD'!T853+'4. FTNC EUR'!T853+'5. FTNC GBP'!T853+'6. FTNC Autres (inclus)'!T853</f>
        <v>0</v>
      </c>
      <c r="U853" s="422">
        <f>'2. FTNC CAN'!U853+'3. FTNC USD'!U853+'4. FTNC EUR'!U853+'5. FTNC GBP'!U853+'6. FTNC Autres (inclus)'!U853</f>
        <v>0</v>
      </c>
      <c r="V853" s="422">
        <f>'2. FTNC CAN'!V853+'3. FTNC USD'!V853+'4. FTNC EUR'!V853+'5. FTNC GBP'!V853+'6. FTNC Autres (inclus)'!V853</f>
        <v>0</v>
      </c>
      <c r="W853" s="422">
        <f>'2. FTNC CAN'!W853+'3. FTNC USD'!W853+'4. FTNC EUR'!W853+'5. FTNC GBP'!W853+'6. FTNC Autres (inclus)'!W853</f>
        <v>0</v>
      </c>
      <c r="X853" s="422">
        <f>'2. FTNC CAN'!X853+'3. FTNC USD'!X853+'4. FTNC EUR'!X853+'5. FTNC GBP'!X853+'6. FTNC Autres (inclus)'!X853</f>
        <v>0</v>
      </c>
      <c r="Y853" s="422">
        <f>'2. FTNC CAN'!Y853+'3. FTNC USD'!Y853+'4. FTNC EUR'!Y853+'5. FTNC GBP'!Y853+'6. FTNC Autres (inclus)'!Y853</f>
        <v>0</v>
      </c>
      <c r="Z853" s="422">
        <f>'2. FTNC CAN'!Z853+'3. FTNC USD'!Z853+'4. FTNC EUR'!Z853+'5. FTNC GBP'!Z853+'6. FTNC Autres (inclus)'!Z853</f>
        <v>0</v>
      </c>
      <c r="AA853" s="422">
        <f>'2. FTNC CAN'!AA853+'3. FTNC USD'!AA853+'4. FTNC EUR'!AA853+'5. FTNC GBP'!AA853+'6. FTNC Autres (inclus)'!AA853</f>
        <v>0</v>
      </c>
      <c r="AB853" s="422">
        <f>'2. FTNC CAN'!AB853+'3. FTNC USD'!AB853+'4. FTNC EUR'!AB853+'5. FTNC GBP'!AB853+'6. FTNC Autres (inclus)'!AB853</f>
        <v>0</v>
      </c>
      <c r="AC853" s="408">
        <f>'2. FTNC CAN'!AC853+'3. FTNC USD'!AC853+'4. FTNC EUR'!AC853+'5. FTNC GBP'!AC853+'6. FTNC Autres (inclus)'!AC853</f>
        <v>0</v>
      </c>
      <c r="AD853" s="891"/>
      <c r="AE853" s="892"/>
      <c r="AF853" s="893"/>
    </row>
    <row r="854" spans="1:32" ht="15" outlineLevel="1" x14ac:dyDescent="0.2">
      <c r="A854" s="232">
        <v>174</v>
      </c>
      <c r="B854" s="507"/>
      <c r="C854" s="475"/>
      <c r="D854" s="475"/>
      <c r="E854" s="853" t="s">
        <v>135</v>
      </c>
      <c r="F854" s="854"/>
      <c r="G854" s="854"/>
      <c r="H854" s="854"/>
      <c r="I854" s="854"/>
      <c r="J854" s="854"/>
      <c r="K854" s="854"/>
      <c r="L854" s="855"/>
      <c r="M854" s="407">
        <f>SUBTOTAL(9,M855:M856)</f>
        <v>0</v>
      </c>
      <c r="N854" s="410">
        <f t="shared" ref="N854:AC854" si="1182">SUBTOTAL(9,N855:N856)</f>
        <v>0</v>
      </c>
      <c r="O854" s="414">
        <f t="shared" si="1182"/>
        <v>0</v>
      </c>
      <c r="P854" s="413">
        <f t="shared" si="1182"/>
        <v>0</v>
      </c>
      <c r="Q854" s="424">
        <f t="shared" si="1182"/>
        <v>0</v>
      </c>
      <c r="R854" s="410">
        <f t="shared" si="1182"/>
        <v>0</v>
      </c>
      <c r="S854" s="413">
        <f t="shared" si="1182"/>
        <v>0</v>
      </c>
      <c r="T854" s="414">
        <f t="shared" si="1182"/>
        <v>0</v>
      </c>
      <c r="U854" s="413">
        <f t="shared" si="1182"/>
        <v>0</v>
      </c>
      <c r="V854" s="414">
        <f t="shared" si="1182"/>
        <v>0</v>
      </c>
      <c r="W854" s="413">
        <f t="shared" si="1182"/>
        <v>0</v>
      </c>
      <c r="X854" s="414">
        <f t="shared" si="1182"/>
        <v>0</v>
      </c>
      <c r="Y854" s="413">
        <f t="shared" si="1182"/>
        <v>0</v>
      </c>
      <c r="Z854" s="414">
        <f t="shared" si="1182"/>
        <v>0</v>
      </c>
      <c r="AA854" s="413">
        <f t="shared" si="1182"/>
        <v>0</v>
      </c>
      <c r="AB854" s="424">
        <f t="shared" si="1182"/>
        <v>0</v>
      </c>
      <c r="AC854" s="407">
        <f t="shared" si="1182"/>
        <v>0</v>
      </c>
      <c r="AD854" s="891"/>
      <c r="AE854" s="892"/>
      <c r="AF854" s="893"/>
    </row>
    <row r="855" spans="1:32" ht="15" outlineLevel="1" x14ac:dyDescent="0.2">
      <c r="A855" s="232">
        <v>175</v>
      </c>
      <c r="B855" s="507"/>
      <c r="C855" s="475"/>
      <c r="D855" s="475"/>
      <c r="E855" s="475"/>
      <c r="F855" s="856" t="s">
        <v>136</v>
      </c>
      <c r="G855" s="857"/>
      <c r="H855" s="857"/>
      <c r="I855" s="857"/>
      <c r="J855" s="857"/>
      <c r="K855" s="857"/>
      <c r="L855" s="858"/>
      <c r="M855" s="408">
        <f>'2. FTNC CAN'!M855+'3. FTNC USD'!M855+'4. FTNC EUR'!M855+'5. FTNC GBP'!M855+'6. FTNC Autres (inclus)'!M855</f>
        <v>0</v>
      </c>
      <c r="N855" s="420">
        <f>'2. FTNC CAN'!N855+'3. FTNC USD'!N855+'4. FTNC EUR'!N855+'5. FTNC GBP'!N855+'6. FTNC Autres (inclus)'!N855</f>
        <v>0</v>
      </c>
      <c r="O855" s="422">
        <f>'2. FTNC CAN'!O855+'3. FTNC USD'!O855+'4. FTNC EUR'!O855+'5. FTNC GBP'!O855+'6. FTNC Autres (inclus)'!O855</f>
        <v>0</v>
      </c>
      <c r="P855" s="422">
        <f>'2. FTNC CAN'!P855+'3. FTNC USD'!P855+'4. FTNC EUR'!P855+'5. FTNC GBP'!P855+'6. FTNC Autres (inclus)'!P855</f>
        <v>0</v>
      </c>
      <c r="Q855" s="426">
        <f>'2. FTNC CAN'!Q855+'3. FTNC USD'!Q855+'4. FTNC EUR'!Q855+'5. FTNC GBP'!Q855+'6. FTNC Autres (inclus)'!Q855</f>
        <v>0</v>
      </c>
      <c r="R855" s="419">
        <f>'2. FTNC CAN'!R855+'3. FTNC USD'!R855+'4. FTNC EUR'!R855+'5. FTNC GBP'!R855+'6. FTNC Autres (inclus)'!R855</f>
        <v>0</v>
      </c>
      <c r="S855" s="422">
        <f>'2. FTNC CAN'!S855+'3. FTNC USD'!S855+'4. FTNC EUR'!S855+'5. FTNC GBP'!S855+'6. FTNC Autres (inclus)'!S855</f>
        <v>0</v>
      </c>
      <c r="T855" s="422">
        <f>'2. FTNC CAN'!T855+'3. FTNC USD'!T855+'4. FTNC EUR'!T855+'5. FTNC GBP'!T855+'6. FTNC Autres (inclus)'!T855</f>
        <v>0</v>
      </c>
      <c r="U855" s="422">
        <f>'2. FTNC CAN'!U855+'3. FTNC USD'!U855+'4. FTNC EUR'!U855+'5. FTNC GBP'!U855+'6. FTNC Autres (inclus)'!U855</f>
        <v>0</v>
      </c>
      <c r="V855" s="422">
        <f>'2. FTNC CAN'!V855+'3. FTNC USD'!V855+'4. FTNC EUR'!V855+'5. FTNC GBP'!V855+'6. FTNC Autres (inclus)'!V855</f>
        <v>0</v>
      </c>
      <c r="W855" s="422">
        <f>'2. FTNC CAN'!W855+'3. FTNC USD'!W855+'4. FTNC EUR'!W855+'5. FTNC GBP'!W855+'6. FTNC Autres (inclus)'!W855</f>
        <v>0</v>
      </c>
      <c r="X855" s="422">
        <f>'2. FTNC CAN'!X855+'3. FTNC USD'!X855+'4. FTNC EUR'!X855+'5. FTNC GBP'!X855+'6. FTNC Autres (inclus)'!X855</f>
        <v>0</v>
      </c>
      <c r="Y855" s="422">
        <f>'2. FTNC CAN'!Y855+'3. FTNC USD'!Y855+'4. FTNC EUR'!Y855+'5. FTNC GBP'!Y855+'6. FTNC Autres (inclus)'!Y855</f>
        <v>0</v>
      </c>
      <c r="Z855" s="422">
        <f>'2. FTNC CAN'!Z855+'3. FTNC USD'!Z855+'4. FTNC EUR'!Z855+'5. FTNC GBP'!Z855+'6. FTNC Autres (inclus)'!Z855</f>
        <v>0</v>
      </c>
      <c r="AA855" s="422">
        <f>'2. FTNC CAN'!AA855+'3. FTNC USD'!AA855+'4. FTNC EUR'!AA855+'5. FTNC GBP'!AA855+'6. FTNC Autres (inclus)'!AA855</f>
        <v>0</v>
      </c>
      <c r="AB855" s="422">
        <f>'2. FTNC CAN'!AB855+'3. FTNC USD'!AB855+'4. FTNC EUR'!AB855+'5. FTNC GBP'!AB855+'6. FTNC Autres (inclus)'!AB855</f>
        <v>0</v>
      </c>
      <c r="AC855" s="408">
        <f>'2. FTNC CAN'!AC855+'3. FTNC USD'!AC855+'4. FTNC EUR'!AC855+'5. FTNC GBP'!AC855+'6. FTNC Autres (inclus)'!AC855</f>
        <v>0</v>
      </c>
      <c r="AD855" s="891"/>
      <c r="AE855" s="892"/>
      <c r="AF855" s="893"/>
    </row>
    <row r="856" spans="1:32" ht="15" outlineLevel="1" x14ac:dyDescent="0.2">
      <c r="A856" s="232">
        <v>176</v>
      </c>
      <c r="B856" s="507"/>
      <c r="C856" s="475"/>
      <c r="D856" s="475"/>
      <c r="E856" s="475"/>
      <c r="F856" s="859" t="s">
        <v>137</v>
      </c>
      <c r="G856" s="860"/>
      <c r="H856" s="860"/>
      <c r="I856" s="860"/>
      <c r="J856" s="860"/>
      <c r="K856" s="860"/>
      <c r="L856" s="861"/>
      <c r="M856" s="408">
        <f>'2. FTNC CAN'!M856+'3. FTNC USD'!M856+'4. FTNC EUR'!M856+'5. FTNC GBP'!M856+'6. FTNC Autres (inclus)'!M856</f>
        <v>0</v>
      </c>
      <c r="N856" s="420">
        <f>'2. FTNC CAN'!N856+'3. FTNC USD'!N856+'4. FTNC EUR'!N856+'5. FTNC GBP'!N856+'6. FTNC Autres (inclus)'!N856</f>
        <v>0</v>
      </c>
      <c r="O856" s="422">
        <f>'2. FTNC CAN'!O856+'3. FTNC USD'!O856+'4. FTNC EUR'!O856+'5. FTNC GBP'!O856+'6. FTNC Autres (inclus)'!O856</f>
        <v>0</v>
      </c>
      <c r="P856" s="422">
        <f>'2. FTNC CAN'!P856+'3. FTNC USD'!P856+'4. FTNC EUR'!P856+'5. FTNC GBP'!P856+'6. FTNC Autres (inclus)'!P856</f>
        <v>0</v>
      </c>
      <c r="Q856" s="426">
        <f>'2. FTNC CAN'!Q856+'3. FTNC USD'!Q856+'4. FTNC EUR'!Q856+'5. FTNC GBP'!Q856+'6. FTNC Autres (inclus)'!Q856</f>
        <v>0</v>
      </c>
      <c r="R856" s="419">
        <f>'2. FTNC CAN'!R856+'3. FTNC USD'!R856+'4. FTNC EUR'!R856+'5. FTNC GBP'!R856+'6. FTNC Autres (inclus)'!R856</f>
        <v>0</v>
      </c>
      <c r="S856" s="422">
        <f>'2. FTNC CAN'!S856+'3. FTNC USD'!S856+'4. FTNC EUR'!S856+'5. FTNC GBP'!S856+'6. FTNC Autres (inclus)'!S856</f>
        <v>0</v>
      </c>
      <c r="T856" s="422">
        <f>'2. FTNC CAN'!T856+'3. FTNC USD'!T856+'4. FTNC EUR'!T856+'5. FTNC GBP'!T856+'6. FTNC Autres (inclus)'!T856</f>
        <v>0</v>
      </c>
      <c r="U856" s="422">
        <f>'2. FTNC CAN'!U856+'3. FTNC USD'!U856+'4. FTNC EUR'!U856+'5. FTNC GBP'!U856+'6. FTNC Autres (inclus)'!U856</f>
        <v>0</v>
      </c>
      <c r="V856" s="422">
        <f>'2. FTNC CAN'!V856+'3. FTNC USD'!V856+'4. FTNC EUR'!V856+'5. FTNC GBP'!V856+'6. FTNC Autres (inclus)'!V856</f>
        <v>0</v>
      </c>
      <c r="W856" s="422">
        <f>'2. FTNC CAN'!W856+'3. FTNC USD'!W856+'4. FTNC EUR'!W856+'5. FTNC GBP'!W856+'6. FTNC Autres (inclus)'!W856</f>
        <v>0</v>
      </c>
      <c r="X856" s="422">
        <f>'2. FTNC CAN'!X856+'3. FTNC USD'!X856+'4. FTNC EUR'!X856+'5. FTNC GBP'!X856+'6. FTNC Autres (inclus)'!X856</f>
        <v>0</v>
      </c>
      <c r="Y856" s="422">
        <f>'2. FTNC CAN'!Y856+'3. FTNC USD'!Y856+'4. FTNC EUR'!Y856+'5. FTNC GBP'!Y856+'6. FTNC Autres (inclus)'!Y856</f>
        <v>0</v>
      </c>
      <c r="Z856" s="422">
        <f>'2. FTNC CAN'!Z856+'3. FTNC USD'!Z856+'4. FTNC EUR'!Z856+'5. FTNC GBP'!Z856+'6. FTNC Autres (inclus)'!Z856</f>
        <v>0</v>
      </c>
      <c r="AA856" s="422">
        <f>'2. FTNC CAN'!AA856+'3. FTNC USD'!AA856+'4. FTNC EUR'!AA856+'5. FTNC GBP'!AA856+'6. FTNC Autres (inclus)'!AA856</f>
        <v>0</v>
      </c>
      <c r="AB856" s="422">
        <f>'2. FTNC CAN'!AB856+'3. FTNC USD'!AB856+'4. FTNC EUR'!AB856+'5. FTNC GBP'!AB856+'6. FTNC Autres (inclus)'!AB856</f>
        <v>0</v>
      </c>
      <c r="AC856" s="408">
        <f>'2. FTNC CAN'!AC856+'3. FTNC USD'!AC856+'4. FTNC EUR'!AC856+'5. FTNC GBP'!AC856+'6. FTNC Autres (inclus)'!AC856</f>
        <v>0</v>
      </c>
      <c r="AD856" s="891"/>
      <c r="AE856" s="892"/>
      <c r="AF856" s="893"/>
    </row>
    <row r="857" spans="1:32" ht="15" outlineLevel="1" x14ac:dyDescent="0.2">
      <c r="A857" s="232">
        <v>177</v>
      </c>
      <c r="B857" s="507"/>
      <c r="C857" s="475"/>
      <c r="D857" s="475"/>
      <c r="E857" s="853" t="s">
        <v>550</v>
      </c>
      <c r="F857" s="854"/>
      <c r="G857" s="854"/>
      <c r="H857" s="854"/>
      <c r="I857" s="854"/>
      <c r="J857" s="854"/>
      <c r="K857" s="854"/>
      <c r="L857" s="855"/>
      <c r="M857" s="407">
        <f>SUBTOTAL(9,M858:M859)</f>
        <v>0</v>
      </c>
      <c r="N857" s="410">
        <f t="shared" ref="N857:AC857" si="1183">SUBTOTAL(9,N858:N859)</f>
        <v>0</v>
      </c>
      <c r="O857" s="414">
        <f t="shared" si="1183"/>
        <v>0</v>
      </c>
      <c r="P857" s="413">
        <f t="shared" si="1183"/>
        <v>0</v>
      </c>
      <c r="Q857" s="424">
        <f t="shared" si="1183"/>
        <v>0</v>
      </c>
      <c r="R857" s="410">
        <f t="shared" si="1183"/>
        <v>0</v>
      </c>
      <c r="S857" s="413">
        <f t="shared" si="1183"/>
        <v>0</v>
      </c>
      <c r="T857" s="414">
        <f t="shared" si="1183"/>
        <v>0</v>
      </c>
      <c r="U857" s="413">
        <f t="shared" si="1183"/>
        <v>0</v>
      </c>
      <c r="V857" s="414">
        <f t="shared" si="1183"/>
        <v>0</v>
      </c>
      <c r="W857" s="413">
        <f t="shared" si="1183"/>
        <v>0</v>
      </c>
      <c r="X857" s="414">
        <f t="shared" si="1183"/>
        <v>0</v>
      </c>
      <c r="Y857" s="413">
        <f t="shared" si="1183"/>
        <v>0</v>
      </c>
      <c r="Z857" s="414">
        <f t="shared" si="1183"/>
        <v>0</v>
      </c>
      <c r="AA857" s="413">
        <f t="shared" si="1183"/>
        <v>0</v>
      </c>
      <c r="AB857" s="424">
        <f t="shared" si="1183"/>
        <v>0</v>
      </c>
      <c r="AC857" s="407">
        <f t="shared" si="1183"/>
        <v>0</v>
      </c>
      <c r="AD857" s="891"/>
      <c r="AE857" s="892"/>
      <c r="AF857" s="893"/>
    </row>
    <row r="858" spans="1:32" ht="15" outlineLevel="1" x14ac:dyDescent="0.2">
      <c r="A858" s="232">
        <v>178</v>
      </c>
      <c r="B858" s="507"/>
      <c r="C858" s="475"/>
      <c r="D858" s="475"/>
      <c r="E858" s="475"/>
      <c r="F858" s="856" t="s">
        <v>551</v>
      </c>
      <c r="G858" s="857"/>
      <c r="H858" s="857"/>
      <c r="I858" s="857"/>
      <c r="J858" s="857"/>
      <c r="K858" s="857"/>
      <c r="L858" s="858"/>
      <c r="M858" s="408">
        <f>'2. FTNC CAN'!M858+'3. FTNC USD'!M858+'4. FTNC EUR'!M858+'5. FTNC GBP'!M858+'6. FTNC Autres (inclus)'!M858</f>
        <v>0</v>
      </c>
      <c r="N858" s="420">
        <f>'2. FTNC CAN'!N858+'3. FTNC USD'!N858+'4. FTNC EUR'!N858+'5. FTNC GBP'!N858+'6. FTNC Autres (inclus)'!N858</f>
        <v>0</v>
      </c>
      <c r="O858" s="422">
        <f>'2. FTNC CAN'!O858+'3. FTNC USD'!O858+'4. FTNC EUR'!O858+'5. FTNC GBP'!O858+'6. FTNC Autres (inclus)'!O858</f>
        <v>0</v>
      </c>
      <c r="P858" s="422">
        <f>'2. FTNC CAN'!P858+'3. FTNC USD'!P858+'4. FTNC EUR'!P858+'5. FTNC GBP'!P858+'6. FTNC Autres (inclus)'!P858</f>
        <v>0</v>
      </c>
      <c r="Q858" s="426">
        <f>'2. FTNC CAN'!Q858+'3. FTNC USD'!Q858+'4. FTNC EUR'!Q858+'5. FTNC GBP'!Q858+'6. FTNC Autres (inclus)'!Q858</f>
        <v>0</v>
      </c>
      <c r="R858" s="419">
        <f>'2. FTNC CAN'!R858+'3. FTNC USD'!R858+'4. FTNC EUR'!R858+'5. FTNC GBP'!R858+'6. FTNC Autres (inclus)'!R858</f>
        <v>0</v>
      </c>
      <c r="S858" s="422">
        <f>'2. FTNC CAN'!S858+'3. FTNC USD'!S858+'4. FTNC EUR'!S858+'5. FTNC GBP'!S858+'6. FTNC Autres (inclus)'!S858</f>
        <v>0</v>
      </c>
      <c r="T858" s="422">
        <f>'2. FTNC CAN'!T858+'3. FTNC USD'!T858+'4. FTNC EUR'!T858+'5. FTNC GBP'!T858+'6. FTNC Autres (inclus)'!T858</f>
        <v>0</v>
      </c>
      <c r="U858" s="422">
        <f>'2. FTNC CAN'!U858+'3. FTNC USD'!U858+'4. FTNC EUR'!U858+'5. FTNC GBP'!U858+'6. FTNC Autres (inclus)'!U858</f>
        <v>0</v>
      </c>
      <c r="V858" s="422">
        <f>'2. FTNC CAN'!V858+'3. FTNC USD'!V858+'4. FTNC EUR'!V858+'5. FTNC GBP'!V858+'6. FTNC Autres (inclus)'!V858</f>
        <v>0</v>
      </c>
      <c r="W858" s="422">
        <f>'2. FTNC CAN'!W858+'3. FTNC USD'!W858+'4. FTNC EUR'!W858+'5. FTNC GBP'!W858+'6. FTNC Autres (inclus)'!W858</f>
        <v>0</v>
      </c>
      <c r="X858" s="422">
        <f>'2. FTNC CAN'!X858+'3. FTNC USD'!X858+'4. FTNC EUR'!X858+'5. FTNC GBP'!X858+'6. FTNC Autres (inclus)'!X858</f>
        <v>0</v>
      </c>
      <c r="Y858" s="422">
        <f>'2. FTNC CAN'!Y858+'3. FTNC USD'!Y858+'4. FTNC EUR'!Y858+'5. FTNC GBP'!Y858+'6. FTNC Autres (inclus)'!Y858</f>
        <v>0</v>
      </c>
      <c r="Z858" s="422">
        <f>'2. FTNC CAN'!Z858+'3. FTNC USD'!Z858+'4. FTNC EUR'!Z858+'5. FTNC GBP'!Z858+'6. FTNC Autres (inclus)'!Z858</f>
        <v>0</v>
      </c>
      <c r="AA858" s="422">
        <f>'2. FTNC CAN'!AA858+'3. FTNC USD'!AA858+'4. FTNC EUR'!AA858+'5. FTNC GBP'!AA858+'6. FTNC Autres (inclus)'!AA858</f>
        <v>0</v>
      </c>
      <c r="AB858" s="422">
        <f>'2. FTNC CAN'!AB858+'3. FTNC USD'!AB858+'4. FTNC EUR'!AB858+'5. FTNC GBP'!AB858+'6. FTNC Autres (inclus)'!AB858</f>
        <v>0</v>
      </c>
      <c r="AC858" s="408">
        <f>'2. FTNC CAN'!AC858+'3. FTNC USD'!AC858+'4. FTNC EUR'!AC858+'5. FTNC GBP'!AC858+'6. FTNC Autres (inclus)'!AC858</f>
        <v>0</v>
      </c>
      <c r="AD858" s="891"/>
      <c r="AE858" s="892"/>
      <c r="AF858" s="893"/>
    </row>
    <row r="859" spans="1:32" ht="15" outlineLevel="1" x14ac:dyDescent="0.2">
      <c r="A859" s="232">
        <v>179</v>
      </c>
      <c r="B859" s="541"/>
      <c r="C859" s="546"/>
      <c r="D859" s="546"/>
      <c r="E859" s="497"/>
      <c r="F859" s="915" t="s">
        <v>552</v>
      </c>
      <c r="G859" s="916"/>
      <c r="H859" s="916"/>
      <c r="I859" s="916"/>
      <c r="J859" s="916"/>
      <c r="K859" s="916"/>
      <c r="L859" s="917"/>
      <c r="M859" s="408">
        <f>'2. FTNC CAN'!M859+'3. FTNC USD'!M859+'4. FTNC EUR'!M859+'5. FTNC GBP'!M859+'6. FTNC Autres (inclus)'!M859</f>
        <v>0</v>
      </c>
      <c r="N859" s="420">
        <f>'2. FTNC CAN'!N859+'3. FTNC USD'!N859+'4. FTNC EUR'!N859+'5. FTNC GBP'!N859+'6. FTNC Autres (inclus)'!N859</f>
        <v>0</v>
      </c>
      <c r="O859" s="422">
        <f>'2. FTNC CAN'!O859+'3. FTNC USD'!O859+'4. FTNC EUR'!O859+'5. FTNC GBP'!O859+'6. FTNC Autres (inclus)'!O859</f>
        <v>0</v>
      </c>
      <c r="P859" s="422">
        <f>'2. FTNC CAN'!P859+'3. FTNC USD'!P859+'4. FTNC EUR'!P859+'5. FTNC GBP'!P859+'6. FTNC Autres (inclus)'!P859</f>
        <v>0</v>
      </c>
      <c r="Q859" s="426">
        <f>'2. FTNC CAN'!Q859+'3. FTNC USD'!Q859+'4. FTNC EUR'!Q859+'5. FTNC GBP'!Q859+'6. FTNC Autres (inclus)'!Q859</f>
        <v>0</v>
      </c>
      <c r="R859" s="419">
        <f>'2. FTNC CAN'!R859+'3. FTNC USD'!R859+'4. FTNC EUR'!R859+'5. FTNC GBP'!R859+'6. FTNC Autres (inclus)'!R859</f>
        <v>0</v>
      </c>
      <c r="S859" s="422">
        <f>'2. FTNC CAN'!S859+'3. FTNC USD'!S859+'4. FTNC EUR'!S859+'5. FTNC GBP'!S859+'6. FTNC Autres (inclus)'!S859</f>
        <v>0</v>
      </c>
      <c r="T859" s="422">
        <f>'2. FTNC CAN'!T859+'3. FTNC USD'!T859+'4. FTNC EUR'!T859+'5. FTNC GBP'!T859+'6. FTNC Autres (inclus)'!T859</f>
        <v>0</v>
      </c>
      <c r="U859" s="422">
        <f>'2. FTNC CAN'!U859+'3. FTNC USD'!U859+'4. FTNC EUR'!U859+'5. FTNC GBP'!U859+'6. FTNC Autres (inclus)'!U859</f>
        <v>0</v>
      </c>
      <c r="V859" s="422">
        <f>'2. FTNC CAN'!V859+'3. FTNC USD'!V859+'4. FTNC EUR'!V859+'5. FTNC GBP'!V859+'6. FTNC Autres (inclus)'!V859</f>
        <v>0</v>
      </c>
      <c r="W859" s="422">
        <f>'2. FTNC CAN'!W859+'3. FTNC USD'!W859+'4. FTNC EUR'!W859+'5. FTNC GBP'!W859+'6. FTNC Autres (inclus)'!W859</f>
        <v>0</v>
      </c>
      <c r="X859" s="422">
        <f>'2. FTNC CAN'!X859+'3. FTNC USD'!X859+'4. FTNC EUR'!X859+'5. FTNC GBP'!X859+'6. FTNC Autres (inclus)'!X859</f>
        <v>0</v>
      </c>
      <c r="Y859" s="422">
        <f>'2. FTNC CAN'!Y859+'3. FTNC USD'!Y859+'4. FTNC EUR'!Y859+'5. FTNC GBP'!Y859+'6. FTNC Autres (inclus)'!Y859</f>
        <v>0</v>
      </c>
      <c r="Z859" s="422">
        <f>'2. FTNC CAN'!Z859+'3. FTNC USD'!Z859+'4. FTNC EUR'!Z859+'5. FTNC GBP'!Z859+'6. FTNC Autres (inclus)'!Z859</f>
        <v>0</v>
      </c>
      <c r="AA859" s="422">
        <f>'2. FTNC CAN'!AA859+'3. FTNC USD'!AA859+'4. FTNC EUR'!AA859+'5. FTNC GBP'!AA859+'6. FTNC Autres (inclus)'!AA859</f>
        <v>0</v>
      </c>
      <c r="AB859" s="422">
        <f>'2. FTNC CAN'!AB859+'3. FTNC USD'!AB859+'4. FTNC EUR'!AB859+'5. FTNC GBP'!AB859+'6. FTNC Autres (inclus)'!AB859</f>
        <v>0</v>
      </c>
      <c r="AC859" s="408">
        <f>'2. FTNC CAN'!AC859+'3. FTNC USD'!AC859+'4. FTNC EUR'!AC859+'5. FTNC GBP'!AC859+'6. FTNC Autres (inclus)'!AC859</f>
        <v>0</v>
      </c>
      <c r="AD859" s="891"/>
      <c r="AE859" s="892"/>
      <c r="AF859" s="893"/>
    </row>
    <row r="860" spans="1:32" ht="15" outlineLevel="1" x14ac:dyDescent="0.2">
      <c r="A860" s="232">
        <v>180</v>
      </c>
      <c r="B860" s="541"/>
      <c r="C860" s="546"/>
      <c r="D860" s="260"/>
      <c r="E860" s="853" t="s">
        <v>553</v>
      </c>
      <c r="F860" s="854"/>
      <c r="G860" s="854"/>
      <c r="H860" s="854"/>
      <c r="I860" s="854"/>
      <c r="J860" s="854"/>
      <c r="K860" s="854"/>
      <c r="L860" s="855"/>
      <c r="M860" s="407">
        <f>SUBTOTAL(9,M861:M862)</f>
        <v>0</v>
      </c>
      <c r="N860" s="410">
        <f t="shared" ref="N860:AC860" si="1184">SUBTOTAL(9,N861:N862)</f>
        <v>0</v>
      </c>
      <c r="O860" s="414">
        <f t="shared" si="1184"/>
        <v>0</v>
      </c>
      <c r="P860" s="413">
        <f t="shared" si="1184"/>
        <v>0</v>
      </c>
      <c r="Q860" s="424">
        <f t="shared" si="1184"/>
        <v>0</v>
      </c>
      <c r="R860" s="410">
        <f t="shared" si="1184"/>
        <v>0</v>
      </c>
      <c r="S860" s="413">
        <f t="shared" si="1184"/>
        <v>0</v>
      </c>
      <c r="T860" s="414">
        <f t="shared" si="1184"/>
        <v>0</v>
      </c>
      <c r="U860" s="413">
        <f t="shared" si="1184"/>
        <v>0</v>
      </c>
      <c r="V860" s="414">
        <f t="shared" si="1184"/>
        <v>0</v>
      </c>
      <c r="W860" s="413">
        <f t="shared" si="1184"/>
        <v>0</v>
      </c>
      <c r="X860" s="414">
        <f t="shared" si="1184"/>
        <v>0</v>
      </c>
      <c r="Y860" s="413">
        <f t="shared" si="1184"/>
        <v>0</v>
      </c>
      <c r="Z860" s="414">
        <f t="shared" si="1184"/>
        <v>0</v>
      </c>
      <c r="AA860" s="413">
        <f t="shared" si="1184"/>
        <v>0</v>
      </c>
      <c r="AB860" s="424">
        <f t="shared" si="1184"/>
        <v>0</v>
      </c>
      <c r="AC860" s="407">
        <f t="shared" si="1184"/>
        <v>0</v>
      </c>
      <c r="AD860" s="830"/>
      <c r="AE860" s="1063"/>
      <c r="AF860" s="832"/>
    </row>
    <row r="861" spans="1:32" ht="15" outlineLevel="1" x14ac:dyDescent="0.2">
      <c r="A861" s="232">
        <v>181</v>
      </c>
      <c r="B861" s="507"/>
      <c r="C861" s="475"/>
      <c r="D861" s="475"/>
      <c r="E861" s="475"/>
      <c r="F861" s="856" t="s">
        <v>554</v>
      </c>
      <c r="G861" s="857"/>
      <c r="H861" s="857"/>
      <c r="I861" s="857"/>
      <c r="J861" s="857"/>
      <c r="K861" s="857"/>
      <c r="L861" s="858"/>
      <c r="M861" s="408">
        <f>'2. FTNC CAN'!M861+'3. FTNC USD'!M861+'4. FTNC EUR'!M861+'5. FTNC GBP'!M861+'6. FTNC Autres (inclus)'!M861</f>
        <v>0</v>
      </c>
      <c r="N861" s="420">
        <f>'2. FTNC CAN'!N861+'3. FTNC USD'!N861+'4. FTNC EUR'!N861+'5. FTNC GBP'!N861+'6. FTNC Autres (inclus)'!N861</f>
        <v>0</v>
      </c>
      <c r="O861" s="422">
        <f>'2. FTNC CAN'!O861+'3. FTNC USD'!O861+'4. FTNC EUR'!O861+'5. FTNC GBP'!O861+'6. FTNC Autres (inclus)'!O861</f>
        <v>0</v>
      </c>
      <c r="P861" s="422">
        <f>'2. FTNC CAN'!P861+'3. FTNC USD'!P861+'4. FTNC EUR'!P861+'5. FTNC GBP'!P861+'6. FTNC Autres (inclus)'!P861</f>
        <v>0</v>
      </c>
      <c r="Q861" s="426">
        <f>'2. FTNC CAN'!Q861+'3. FTNC USD'!Q861+'4. FTNC EUR'!Q861+'5. FTNC GBP'!Q861+'6. FTNC Autres (inclus)'!Q861</f>
        <v>0</v>
      </c>
      <c r="R861" s="419">
        <f>'2. FTNC CAN'!R861+'3. FTNC USD'!R861+'4. FTNC EUR'!R861+'5. FTNC GBP'!R861+'6. FTNC Autres (inclus)'!R861</f>
        <v>0</v>
      </c>
      <c r="S861" s="422">
        <f>'2. FTNC CAN'!S861+'3. FTNC USD'!S861+'4. FTNC EUR'!S861+'5. FTNC GBP'!S861+'6. FTNC Autres (inclus)'!S861</f>
        <v>0</v>
      </c>
      <c r="T861" s="422">
        <f>'2. FTNC CAN'!T861+'3. FTNC USD'!T861+'4. FTNC EUR'!T861+'5. FTNC GBP'!T861+'6. FTNC Autres (inclus)'!T861</f>
        <v>0</v>
      </c>
      <c r="U861" s="422">
        <f>'2. FTNC CAN'!U861+'3. FTNC USD'!U861+'4. FTNC EUR'!U861+'5. FTNC GBP'!U861+'6. FTNC Autres (inclus)'!U861</f>
        <v>0</v>
      </c>
      <c r="V861" s="422">
        <f>'2. FTNC CAN'!V861+'3. FTNC USD'!V861+'4. FTNC EUR'!V861+'5. FTNC GBP'!V861+'6. FTNC Autres (inclus)'!V861</f>
        <v>0</v>
      </c>
      <c r="W861" s="422">
        <f>'2. FTNC CAN'!W861+'3. FTNC USD'!W861+'4. FTNC EUR'!W861+'5. FTNC GBP'!W861+'6. FTNC Autres (inclus)'!W861</f>
        <v>0</v>
      </c>
      <c r="X861" s="422">
        <f>'2. FTNC CAN'!X861+'3. FTNC USD'!X861+'4. FTNC EUR'!X861+'5. FTNC GBP'!X861+'6. FTNC Autres (inclus)'!X861</f>
        <v>0</v>
      </c>
      <c r="Y861" s="422">
        <f>'2. FTNC CAN'!Y861+'3. FTNC USD'!Y861+'4. FTNC EUR'!Y861+'5. FTNC GBP'!Y861+'6. FTNC Autres (inclus)'!Y861</f>
        <v>0</v>
      </c>
      <c r="Z861" s="422">
        <f>'2. FTNC CAN'!Z861+'3. FTNC USD'!Z861+'4. FTNC EUR'!Z861+'5. FTNC GBP'!Z861+'6. FTNC Autres (inclus)'!Z861</f>
        <v>0</v>
      </c>
      <c r="AA861" s="422">
        <f>'2. FTNC CAN'!AA861+'3. FTNC USD'!AA861+'4. FTNC EUR'!AA861+'5. FTNC GBP'!AA861+'6. FTNC Autres (inclus)'!AA861</f>
        <v>0</v>
      </c>
      <c r="AB861" s="422">
        <f>'2. FTNC CAN'!AB861+'3. FTNC USD'!AB861+'4. FTNC EUR'!AB861+'5. FTNC GBP'!AB861+'6. FTNC Autres (inclus)'!AB861</f>
        <v>0</v>
      </c>
      <c r="AC861" s="408">
        <f>'2. FTNC CAN'!AC861+'3. FTNC USD'!AC861+'4. FTNC EUR'!AC861+'5. FTNC GBP'!AC861+'6. FTNC Autres (inclus)'!AC861</f>
        <v>0</v>
      </c>
      <c r="AD861" s="830"/>
      <c r="AE861" s="1063"/>
      <c r="AF861" s="832"/>
    </row>
    <row r="862" spans="1:32" ht="15" outlineLevel="1" x14ac:dyDescent="0.2">
      <c r="A862" s="232">
        <v>182</v>
      </c>
      <c r="B862" s="507"/>
      <c r="C862" s="475"/>
      <c r="D862" s="475"/>
      <c r="E862" s="475"/>
      <c r="F862" s="859" t="s">
        <v>555</v>
      </c>
      <c r="G862" s="860"/>
      <c r="H862" s="860"/>
      <c r="I862" s="860"/>
      <c r="J862" s="860"/>
      <c r="K862" s="860"/>
      <c r="L862" s="861"/>
      <c r="M862" s="408">
        <f>'2. FTNC CAN'!M862+'3. FTNC USD'!M862+'4. FTNC EUR'!M862+'5. FTNC GBP'!M862+'6. FTNC Autres (inclus)'!M862</f>
        <v>0</v>
      </c>
      <c r="N862" s="420">
        <f>'2. FTNC CAN'!N862+'3. FTNC USD'!N862+'4. FTNC EUR'!N862+'5. FTNC GBP'!N862+'6. FTNC Autres (inclus)'!N862</f>
        <v>0</v>
      </c>
      <c r="O862" s="422">
        <f>'2. FTNC CAN'!O862+'3. FTNC USD'!O862+'4. FTNC EUR'!O862+'5. FTNC GBP'!O862+'6. FTNC Autres (inclus)'!O862</f>
        <v>0</v>
      </c>
      <c r="P862" s="422">
        <f>'2. FTNC CAN'!P862+'3. FTNC USD'!P862+'4. FTNC EUR'!P862+'5. FTNC GBP'!P862+'6. FTNC Autres (inclus)'!P862</f>
        <v>0</v>
      </c>
      <c r="Q862" s="426">
        <f>'2. FTNC CAN'!Q862+'3. FTNC USD'!Q862+'4. FTNC EUR'!Q862+'5. FTNC GBP'!Q862+'6. FTNC Autres (inclus)'!Q862</f>
        <v>0</v>
      </c>
      <c r="R862" s="419">
        <f>'2. FTNC CAN'!R862+'3. FTNC USD'!R862+'4. FTNC EUR'!R862+'5. FTNC GBP'!R862+'6. FTNC Autres (inclus)'!R862</f>
        <v>0</v>
      </c>
      <c r="S862" s="422">
        <f>'2. FTNC CAN'!S862+'3. FTNC USD'!S862+'4. FTNC EUR'!S862+'5. FTNC GBP'!S862+'6. FTNC Autres (inclus)'!S862</f>
        <v>0</v>
      </c>
      <c r="T862" s="422">
        <f>'2. FTNC CAN'!T862+'3. FTNC USD'!T862+'4. FTNC EUR'!T862+'5. FTNC GBP'!T862+'6. FTNC Autres (inclus)'!T862</f>
        <v>0</v>
      </c>
      <c r="U862" s="422">
        <f>'2. FTNC CAN'!U862+'3. FTNC USD'!U862+'4. FTNC EUR'!U862+'5. FTNC GBP'!U862+'6. FTNC Autres (inclus)'!U862</f>
        <v>0</v>
      </c>
      <c r="V862" s="422">
        <f>'2. FTNC CAN'!V862+'3. FTNC USD'!V862+'4. FTNC EUR'!V862+'5. FTNC GBP'!V862+'6. FTNC Autres (inclus)'!V862</f>
        <v>0</v>
      </c>
      <c r="W862" s="422">
        <f>'2. FTNC CAN'!W862+'3. FTNC USD'!W862+'4. FTNC EUR'!W862+'5. FTNC GBP'!W862+'6. FTNC Autres (inclus)'!W862</f>
        <v>0</v>
      </c>
      <c r="X862" s="422">
        <f>'2. FTNC CAN'!X862+'3. FTNC USD'!X862+'4. FTNC EUR'!X862+'5. FTNC GBP'!X862+'6. FTNC Autres (inclus)'!X862</f>
        <v>0</v>
      </c>
      <c r="Y862" s="422">
        <f>'2. FTNC CAN'!Y862+'3. FTNC USD'!Y862+'4. FTNC EUR'!Y862+'5. FTNC GBP'!Y862+'6. FTNC Autres (inclus)'!Y862</f>
        <v>0</v>
      </c>
      <c r="Z862" s="422">
        <f>'2. FTNC CAN'!Z862+'3. FTNC USD'!Z862+'4. FTNC EUR'!Z862+'5. FTNC GBP'!Z862+'6. FTNC Autres (inclus)'!Z862</f>
        <v>0</v>
      </c>
      <c r="AA862" s="422">
        <f>'2. FTNC CAN'!AA862+'3. FTNC USD'!AA862+'4. FTNC EUR'!AA862+'5. FTNC GBP'!AA862+'6. FTNC Autres (inclus)'!AA862</f>
        <v>0</v>
      </c>
      <c r="AB862" s="422">
        <f>'2. FTNC CAN'!AB862+'3. FTNC USD'!AB862+'4. FTNC EUR'!AB862+'5. FTNC GBP'!AB862+'6. FTNC Autres (inclus)'!AB862</f>
        <v>0</v>
      </c>
      <c r="AC862" s="408">
        <f>'2. FTNC CAN'!AC862+'3. FTNC USD'!AC862+'4. FTNC EUR'!AC862+'5. FTNC GBP'!AC862+'6. FTNC Autres (inclus)'!AC862</f>
        <v>0</v>
      </c>
      <c r="AD862" s="833"/>
      <c r="AE862" s="834"/>
      <c r="AF862" s="835"/>
    </row>
    <row r="863" spans="1:32" ht="15" outlineLevel="1" x14ac:dyDescent="0.2">
      <c r="A863" s="232">
        <v>183</v>
      </c>
      <c r="B863" s="507"/>
      <c r="C863" s="475"/>
      <c r="D863" s="844" t="s">
        <v>24</v>
      </c>
      <c r="E863" s="845"/>
      <c r="F863" s="845"/>
      <c r="G863" s="845"/>
      <c r="H863" s="845"/>
      <c r="I863" s="845"/>
      <c r="J863" s="845"/>
      <c r="K863" s="845"/>
      <c r="L863" s="845"/>
      <c r="M863" s="407">
        <f>SUBTOTAL(9,M864:M866)</f>
        <v>0</v>
      </c>
      <c r="N863" s="488"/>
      <c r="O863" s="530"/>
      <c r="P863" s="530"/>
      <c r="Q863" s="415">
        <f>SUBTOTAL(9,Q864:Q866)</f>
        <v>0</v>
      </c>
      <c r="R863" s="410">
        <f>SUBTOTAL(9,R864:R866)</f>
        <v>0</v>
      </c>
      <c r="S863" s="413">
        <f>SUBTOTAL(9,S864:S866)</f>
        <v>0</v>
      </c>
      <c r="T863" s="414">
        <f>SUBTOTAL(9,T864:T866)</f>
        <v>0</v>
      </c>
      <c r="U863" s="530"/>
      <c r="V863" s="530"/>
      <c r="W863" s="530"/>
      <c r="X863" s="530"/>
      <c r="Y863" s="530"/>
      <c r="Z863" s="530"/>
      <c r="AA863" s="530"/>
      <c r="AB863" s="530"/>
      <c r="AC863" s="407">
        <f>SUBTOTAL(9,AC864:AC866)</f>
        <v>0</v>
      </c>
      <c r="AD863" s="921"/>
      <c r="AE863" s="921"/>
      <c r="AF863" s="922"/>
    </row>
    <row r="864" spans="1:32" ht="15" customHeight="1" outlineLevel="1" x14ac:dyDescent="0.2">
      <c r="A864" s="232">
        <v>184</v>
      </c>
      <c r="B864" s="507"/>
      <c r="C864" s="475"/>
      <c r="D864" s="475"/>
      <c r="E864" s="475"/>
      <c r="F864" s="856" t="s">
        <v>156</v>
      </c>
      <c r="G864" s="857"/>
      <c r="H864" s="857"/>
      <c r="I864" s="857"/>
      <c r="J864" s="857"/>
      <c r="K864" s="857"/>
      <c r="L864" s="858"/>
      <c r="M864" s="408">
        <f>'2. FTNC CAN'!M864+'3. FTNC USD'!M864+'4. FTNC EUR'!M864+'5. FTNC GBP'!M864+'6. FTNC Autres (inclus)'!M864</f>
        <v>0</v>
      </c>
      <c r="N864" s="489"/>
      <c r="O864" s="473"/>
      <c r="P864" s="473"/>
      <c r="Q864" s="423">
        <f>'2. FTNC CAN'!Q864+'3. FTNC USD'!Q864+'4. FTNC EUR'!Q864+'5. FTNC GBP'!Q864+'6. FTNC Autres (inclus)'!Q864</f>
        <v>0</v>
      </c>
      <c r="R864" s="473"/>
      <c r="S864" s="473"/>
      <c r="T864" s="473"/>
      <c r="U864" s="473"/>
      <c r="V864" s="473"/>
      <c r="W864" s="473"/>
      <c r="X864" s="473"/>
      <c r="Y864" s="473"/>
      <c r="Z864" s="473"/>
      <c r="AA864" s="473"/>
      <c r="AB864" s="473"/>
      <c r="AC864" s="408">
        <f>'2. FTNC CAN'!AC864+'3. FTNC USD'!AC864+'4. FTNC EUR'!AC864+'5. FTNC GBP'!AC864+'6. FTNC Autres (inclus)'!AC864</f>
        <v>0</v>
      </c>
      <c r="AD864" s="862"/>
      <c r="AE864" s="863"/>
      <c r="AF864" s="864"/>
    </row>
    <row r="865" spans="1:32" ht="15" customHeight="1" outlineLevel="1" x14ac:dyDescent="0.2">
      <c r="A865" s="232">
        <v>185</v>
      </c>
      <c r="B865" s="507"/>
      <c r="C865" s="475"/>
      <c r="D865" s="475"/>
      <c r="E865" s="475"/>
      <c r="F865" s="915" t="s">
        <v>157</v>
      </c>
      <c r="G865" s="916"/>
      <c r="H865" s="916"/>
      <c r="I865" s="916"/>
      <c r="J865" s="916"/>
      <c r="K865" s="916"/>
      <c r="L865" s="917"/>
      <c r="M865" s="408">
        <f>'2. FTNC CAN'!M865+'3. FTNC USD'!M865+'4. FTNC EUR'!M865+'5. FTNC GBP'!M865+'6. FTNC Autres (inclus)'!M865</f>
        <v>0</v>
      </c>
      <c r="N865" s="489"/>
      <c r="O865" s="473"/>
      <c r="P865" s="473"/>
      <c r="Q865" s="473"/>
      <c r="R865" s="419">
        <f>'2. FTNC CAN'!R865+'3. FTNC USD'!R865+'4. FTNC EUR'!R865+'5. FTNC GBP'!R865+'6. FTNC Autres (inclus)'!R865</f>
        <v>0</v>
      </c>
      <c r="S865" s="421">
        <f>'2. FTNC CAN'!S865+'3. FTNC USD'!S865+'4. FTNC EUR'!S865+'5. FTNC GBP'!S865+'6. FTNC Autres (inclus)'!S865</f>
        <v>0</v>
      </c>
      <c r="T865" s="422">
        <f>'2. FTNC CAN'!T865+'3. FTNC USD'!T865+'4. FTNC EUR'!T865+'5. FTNC GBP'!T865+'6. FTNC Autres (inclus)'!T865</f>
        <v>0</v>
      </c>
      <c r="U865" s="473"/>
      <c r="V865" s="473"/>
      <c r="W865" s="473"/>
      <c r="X865" s="473"/>
      <c r="Y865" s="473"/>
      <c r="Z865" s="473"/>
      <c r="AA865" s="473"/>
      <c r="AB865" s="473"/>
      <c r="AC865" s="408">
        <f>'2. FTNC CAN'!AC865+'3. FTNC USD'!AC865+'4. FTNC EUR'!AC865+'5. FTNC GBP'!AC865+'6. FTNC Autres (inclus)'!AC865</f>
        <v>0</v>
      </c>
      <c r="AD865" s="870"/>
      <c r="AE865" s="868"/>
      <c r="AF865" s="869"/>
    </row>
    <row r="866" spans="1:32" ht="15" outlineLevel="1" x14ac:dyDescent="0.2">
      <c r="A866" s="232">
        <v>186</v>
      </c>
      <c r="B866" s="507"/>
      <c r="C866" s="475"/>
      <c r="D866" s="475"/>
      <c r="E866" s="475"/>
      <c r="F866" s="859" t="s">
        <v>25</v>
      </c>
      <c r="G866" s="860"/>
      <c r="H866" s="860"/>
      <c r="I866" s="860"/>
      <c r="J866" s="860"/>
      <c r="K866" s="860"/>
      <c r="L866" s="861"/>
      <c r="M866" s="408">
        <f>'2. FTNC CAN'!M866+'3. FTNC USD'!M866+'4. FTNC EUR'!M866+'5. FTNC GBP'!M866+'6. FTNC Autres (inclus)'!M866</f>
        <v>0</v>
      </c>
      <c r="N866" s="479"/>
      <c r="O866" s="480"/>
      <c r="P866" s="480"/>
      <c r="Q866" s="480"/>
      <c r="R866" s="480"/>
      <c r="S866" s="480"/>
      <c r="T866" s="480"/>
      <c r="U866" s="480"/>
      <c r="V866" s="480"/>
      <c r="W866" s="480"/>
      <c r="X866" s="480"/>
      <c r="Y866" s="480"/>
      <c r="Z866" s="480"/>
      <c r="AA866" s="480"/>
      <c r="AB866" s="480"/>
      <c r="AC866" s="408">
        <f>'2. FTNC CAN'!AC866+'3. FTNC USD'!AC866+'4. FTNC EUR'!AC866+'5. FTNC GBP'!AC866+'6. FTNC Autres (inclus)'!AC866</f>
        <v>0</v>
      </c>
      <c r="AD866" s="865"/>
      <c r="AE866" s="866"/>
      <c r="AF866" s="867"/>
    </row>
    <row r="867" spans="1:32" ht="15" outlineLevel="1" x14ac:dyDescent="0.2">
      <c r="A867" s="232">
        <v>187</v>
      </c>
      <c r="B867" s="507"/>
      <c r="C867" s="475"/>
      <c r="D867" s="844" t="s">
        <v>467</v>
      </c>
      <c r="E867" s="845"/>
      <c r="F867" s="845"/>
      <c r="G867" s="845"/>
      <c r="H867" s="845"/>
      <c r="I867" s="845"/>
      <c r="J867" s="845"/>
      <c r="K867" s="845"/>
      <c r="L867" s="845"/>
      <c r="M867" s="407">
        <f>SUBTOTAL(9,M868:M869)</f>
        <v>0</v>
      </c>
      <c r="N867" s="410">
        <f t="shared" ref="N867:AC867" si="1185">SUBTOTAL(9,N868:N869)</f>
        <v>0</v>
      </c>
      <c r="O867" s="414">
        <f t="shared" si="1185"/>
        <v>0</v>
      </c>
      <c r="P867" s="413">
        <f t="shared" si="1185"/>
        <v>0</v>
      </c>
      <c r="Q867" s="415">
        <f t="shared" si="1185"/>
        <v>0</v>
      </c>
      <c r="R867" s="410">
        <f t="shared" si="1185"/>
        <v>0</v>
      </c>
      <c r="S867" s="413">
        <f t="shared" si="1185"/>
        <v>0</v>
      </c>
      <c r="T867" s="414">
        <f t="shared" si="1185"/>
        <v>0</v>
      </c>
      <c r="U867" s="413">
        <f t="shared" si="1185"/>
        <v>0</v>
      </c>
      <c r="V867" s="414">
        <f t="shared" si="1185"/>
        <v>0</v>
      </c>
      <c r="W867" s="413">
        <f t="shared" si="1185"/>
        <v>0</v>
      </c>
      <c r="X867" s="414">
        <f t="shared" si="1185"/>
        <v>0</v>
      </c>
      <c r="Y867" s="413">
        <f t="shared" si="1185"/>
        <v>0</v>
      </c>
      <c r="Z867" s="414">
        <f t="shared" si="1185"/>
        <v>0</v>
      </c>
      <c r="AA867" s="413">
        <f t="shared" si="1185"/>
        <v>0</v>
      </c>
      <c r="AB867" s="424">
        <f t="shared" si="1185"/>
        <v>0</v>
      </c>
      <c r="AC867" s="407">
        <f t="shared" si="1185"/>
        <v>0</v>
      </c>
      <c r="AD867" s="921"/>
      <c r="AE867" s="921"/>
      <c r="AF867" s="922"/>
    </row>
    <row r="868" spans="1:32" ht="15" outlineLevel="1" x14ac:dyDescent="0.2">
      <c r="A868" s="232">
        <v>188</v>
      </c>
      <c r="B868" s="541"/>
      <c r="C868" s="546"/>
      <c r="D868" s="546"/>
      <c r="E868" s="546"/>
      <c r="F868" s="856" t="s">
        <v>466</v>
      </c>
      <c r="G868" s="857"/>
      <c r="H868" s="857"/>
      <c r="I868" s="857"/>
      <c r="J868" s="857"/>
      <c r="K868" s="857"/>
      <c r="L868" s="858"/>
      <c r="M868" s="408">
        <f>'2. FTNC CAN'!M868+'3. FTNC USD'!M868+'4. FTNC EUR'!M868+'5. FTNC GBP'!M868+'6. FTNC Autres (inclus)'!M868</f>
        <v>0</v>
      </c>
      <c r="N868" s="420">
        <f>'2. FTNC CAN'!N868+'3. FTNC USD'!N868+'4. FTNC EUR'!N868+'5. FTNC GBP'!N868+'6. FTNC Autres (inclus)'!N868</f>
        <v>0</v>
      </c>
      <c r="O868" s="422">
        <f>'2. FTNC CAN'!O868+'3. FTNC USD'!O868+'4. FTNC EUR'!O868+'5. FTNC GBP'!O868+'6. FTNC Autres (inclus)'!O868</f>
        <v>0</v>
      </c>
      <c r="P868" s="422">
        <f>'2. FTNC CAN'!P868+'3. FTNC USD'!P868+'4. FTNC EUR'!P868+'5. FTNC GBP'!P868+'6. FTNC Autres (inclus)'!P868</f>
        <v>0</v>
      </c>
      <c r="Q868" s="421">
        <f>'2. FTNC CAN'!Q868+'3. FTNC USD'!Q868+'4. FTNC EUR'!Q868+'5. FTNC GBP'!Q868+'6. FTNC Autres (inclus)'!Q868</f>
        <v>0</v>
      </c>
      <c r="R868" s="419">
        <f>'2. FTNC CAN'!R868+'3. FTNC USD'!R868+'4. FTNC EUR'!R868+'5. FTNC GBP'!R868+'6. FTNC Autres (inclus)'!R868</f>
        <v>0</v>
      </c>
      <c r="S868" s="422">
        <f>'2. FTNC CAN'!S868+'3. FTNC USD'!S868+'4. FTNC EUR'!S868+'5. FTNC GBP'!S868+'6. FTNC Autres (inclus)'!S868</f>
        <v>0</v>
      </c>
      <c r="T868" s="422">
        <f>'2. FTNC CAN'!T868+'3. FTNC USD'!T868+'4. FTNC EUR'!T868+'5. FTNC GBP'!T868+'6. FTNC Autres (inclus)'!T868</f>
        <v>0</v>
      </c>
      <c r="U868" s="422">
        <f>'2. FTNC CAN'!U868+'3. FTNC USD'!U868+'4. FTNC EUR'!U868+'5. FTNC GBP'!U868+'6. FTNC Autres (inclus)'!U868</f>
        <v>0</v>
      </c>
      <c r="V868" s="422">
        <f>'2. FTNC CAN'!V868+'3. FTNC USD'!V868+'4. FTNC EUR'!V868+'5. FTNC GBP'!V868+'6. FTNC Autres (inclus)'!V868</f>
        <v>0</v>
      </c>
      <c r="W868" s="422">
        <f>'2. FTNC CAN'!W868+'3. FTNC USD'!W868+'4. FTNC EUR'!W868+'5. FTNC GBP'!W868+'6. FTNC Autres (inclus)'!W868</f>
        <v>0</v>
      </c>
      <c r="X868" s="422">
        <f>'2. FTNC CAN'!X868+'3. FTNC USD'!X868+'4. FTNC EUR'!X868+'5. FTNC GBP'!X868+'6. FTNC Autres (inclus)'!X868</f>
        <v>0</v>
      </c>
      <c r="Y868" s="422">
        <f>'2. FTNC CAN'!Y868+'3. FTNC USD'!Y868+'4. FTNC EUR'!Y868+'5. FTNC GBP'!Y868+'6. FTNC Autres (inclus)'!Y868</f>
        <v>0</v>
      </c>
      <c r="Z868" s="422">
        <f>'2. FTNC CAN'!Z868+'3. FTNC USD'!Z868+'4. FTNC EUR'!Z868+'5. FTNC GBP'!Z868+'6. FTNC Autres (inclus)'!Z868</f>
        <v>0</v>
      </c>
      <c r="AA868" s="422">
        <f>'2. FTNC CAN'!AA868+'3. FTNC USD'!AA868+'4. FTNC EUR'!AA868+'5. FTNC GBP'!AA868+'6. FTNC Autres (inclus)'!AA868</f>
        <v>0</v>
      </c>
      <c r="AB868" s="422">
        <f>'2. FTNC CAN'!AB868+'3. FTNC USD'!AB868+'4. FTNC EUR'!AB868+'5. FTNC GBP'!AB868+'6. FTNC Autres (inclus)'!AB868</f>
        <v>0</v>
      </c>
      <c r="AC868" s="408">
        <f>'2. FTNC CAN'!AC868+'3. FTNC USD'!AC868+'4. FTNC EUR'!AC868+'5. FTNC GBP'!AC868+'6. FTNC Autres (inclus)'!AC868</f>
        <v>0</v>
      </c>
      <c r="AD868" s="862"/>
      <c r="AE868" s="863"/>
      <c r="AF868" s="864"/>
    </row>
    <row r="869" spans="1:32" ht="15" outlineLevel="1" x14ac:dyDescent="0.2">
      <c r="A869" s="232">
        <v>189</v>
      </c>
      <c r="B869" s="540"/>
      <c r="C869" s="543"/>
      <c r="D869" s="543"/>
      <c r="E869" s="543"/>
      <c r="F869" s="915" t="s">
        <v>576</v>
      </c>
      <c r="G869" s="916"/>
      <c r="H869" s="916"/>
      <c r="I869" s="916"/>
      <c r="J869" s="916"/>
      <c r="K869" s="916"/>
      <c r="L869" s="917"/>
      <c r="M869" s="408">
        <f>'2. FTNC CAN'!M869+'3. FTNC USD'!M869+'4. FTNC EUR'!M869+'5. FTNC GBP'!M869+'6. FTNC Autres (inclus)'!M869</f>
        <v>0</v>
      </c>
      <c r="N869" s="420">
        <f>'2. FTNC CAN'!N869+'3. FTNC USD'!N869+'4. FTNC EUR'!N869+'5. FTNC GBP'!N869+'6. FTNC Autres (inclus)'!N869</f>
        <v>0</v>
      </c>
      <c r="O869" s="422">
        <f>'2. FTNC CAN'!O869+'3. FTNC USD'!O869+'4. FTNC EUR'!O869+'5. FTNC GBP'!O869+'6. FTNC Autres (inclus)'!O869</f>
        <v>0</v>
      </c>
      <c r="P869" s="422">
        <f>'2. FTNC CAN'!P869+'3. FTNC USD'!P869+'4. FTNC EUR'!P869+'5. FTNC GBP'!P869+'6. FTNC Autres (inclus)'!P869</f>
        <v>0</v>
      </c>
      <c r="Q869" s="421">
        <f>'2. FTNC CAN'!Q869+'3. FTNC USD'!Q869+'4. FTNC EUR'!Q869+'5. FTNC GBP'!Q869+'6. FTNC Autres (inclus)'!Q869</f>
        <v>0</v>
      </c>
      <c r="R869" s="419">
        <f>'2. FTNC CAN'!R869+'3. FTNC USD'!R869+'4. FTNC EUR'!R869+'5. FTNC GBP'!R869+'6. FTNC Autres (inclus)'!R869</f>
        <v>0</v>
      </c>
      <c r="S869" s="422">
        <f>'2. FTNC CAN'!S869+'3. FTNC USD'!S869+'4. FTNC EUR'!S869+'5. FTNC GBP'!S869+'6. FTNC Autres (inclus)'!S869</f>
        <v>0</v>
      </c>
      <c r="T869" s="422">
        <f>'2. FTNC CAN'!T869+'3. FTNC USD'!T869+'4. FTNC EUR'!T869+'5. FTNC GBP'!T869+'6. FTNC Autres (inclus)'!T869</f>
        <v>0</v>
      </c>
      <c r="U869" s="422">
        <f>'2. FTNC CAN'!U869+'3. FTNC USD'!U869+'4. FTNC EUR'!U869+'5. FTNC GBP'!U869+'6. FTNC Autres (inclus)'!U869</f>
        <v>0</v>
      </c>
      <c r="V869" s="422">
        <f>'2. FTNC CAN'!V869+'3. FTNC USD'!V869+'4. FTNC EUR'!V869+'5. FTNC GBP'!V869+'6. FTNC Autres (inclus)'!V869</f>
        <v>0</v>
      </c>
      <c r="W869" s="422">
        <f>'2. FTNC CAN'!W869+'3. FTNC USD'!W869+'4. FTNC EUR'!W869+'5. FTNC GBP'!W869+'6. FTNC Autres (inclus)'!W869</f>
        <v>0</v>
      </c>
      <c r="X869" s="422">
        <f>'2. FTNC CAN'!X869+'3. FTNC USD'!X869+'4. FTNC EUR'!X869+'5. FTNC GBP'!X869+'6. FTNC Autres (inclus)'!X869</f>
        <v>0</v>
      </c>
      <c r="Y869" s="422">
        <f>'2. FTNC CAN'!Y869+'3. FTNC USD'!Y869+'4. FTNC EUR'!Y869+'5. FTNC GBP'!Y869+'6. FTNC Autres (inclus)'!Y869</f>
        <v>0</v>
      </c>
      <c r="Z869" s="422">
        <f>'2. FTNC CAN'!Z869+'3. FTNC USD'!Z869+'4. FTNC EUR'!Z869+'5. FTNC GBP'!Z869+'6. FTNC Autres (inclus)'!Z869</f>
        <v>0</v>
      </c>
      <c r="AA869" s="422">
        <f>'2. FTNC CAN'!AA869+'3. FTNC USD'!AA869+'4. FTNC EUR'!AA869+'5. FTNC GBP'!AA869+'6. FTNC Autres (inclus)'!AA869</f>
        <v>0</v>
      </c>
      <c r="AB869" s="422">
        <f>'2. FTNC CAN'!AB869+'3. FTNC USD'!AB869+'4. FTNC EUR'!AB869+'5. FTNC GBP'!AB869+'6. FTNC Autres (inclus)'!AB869</f>
        <v>0</v>
      </c>
      <c r="AC869" s="408">
        <f>'2. FTNC CAN'!AC869+'3. FTNC USD'!AC869+'4. FTNC EUR'!AC869+'5. FTNC GBP'!AC869+'6. FTNC Autres (inclus)'!AC869</f>
        <v>0</v>
      </c>
      <c r="AD869" s="865"/>
      <c r="AE869" s="866"/>
      <c r="AF869" s="867"/>
    </row>
    <row r="870" spans="1:32" ht="15" outlineLevel="1" x14ac:dyDescent="0.2">
      <c r="A870" s="232">
        <v>190</v>
      </c>
      <c r="B870" s="507"/>
      <c r="C870" s="1045" t="s">
        <v>26</v>
      </c>
      <c r="D870" s="1046"/>
      <c r="E870" s="1046"/>
      <c r="F870" s="1046"/>
      <c r="G870" s="1046"/>
      <c r="H870" s="1046"/>
      <c r="I870" s="1046"/>
      <c r="J870" s="1046"/>
      <c r="K870" s="1046"/>
      <c r="L870" s="1046"/>
      <c r="M870" s="1046"/>
      <c r="N870" s="1046"/>
      <c r="O870" s="1046"/>
      <c r="P870" s="1046"/>
      <c r="Q870" s="1046"/>
      <c r="R870" s="1046"/>
      <c r="S870" s="1046"/>
      <c r="T870" s="1046"/>
      <c r="U870" s="1046"/>
      <c r="V870" s="1046"/>
      <c r="W870" s="1046"/>
      <c r="X870" s="1046"/>
      <c r="Y870" s="1046"/>
      <c r="Z870" s="1046"/>
      <c r="AA870" s="1046"/>
      <c r="AB870" s="1046"/>
      <c r="AC870" s="1046"/>
      <c r="AD870" s="1046"/>
      <c r="AE870" s="1046"/>
      <c r="AF870" s="1047"/>
    </row>
    <row r="871" spans="1:32" ht="15" outlineLevel="1" x14ac:dyDescent="0.2">
      <c r="A871" s="232">
        <v>191</v>
      </c>
      <c r="B871" s="507"/>
      <c r="C871" s="475"/>
      <c r="D871" s="844" t="s">
        <v>27</v>
      </c>
      <c r="E871" s="845"/>
      <c r="F871" s="845"/>
      <c r="G871" s="845"/>
      <c r="H871" s="845"/>
      <c r="I871" s="845"/>
      <c r="J871" s="845"/>
      <c r="K871" s="845"/>
      <c r="L871" s="845"/>
      <c r="M871" s="845"/>
      <c r="N871" s="845"/>
      <c r="O871" s="845"/>
      <c r="P871" s="845"/>
      <c r="Q871" s="845"/>
      <c r="R871" s="845"/>
      <c r="S871" s="845"/>
      <c r="T871" s="845"/>
      <c r="U871" s="845"/>
      <c r="V871" s="845"/>
      <c r="W871" s="845"/>
      <c r="X871" s="845"/>
      <c r="Y871" s="845"/>
      <c r="Z871" s="845"/>
      <c r="AA871" s="845"/>
      <c r="AB871" s="845"/>
      <c r="AC871" s="845"/>
      <c r="AD871" s="845"/>
      <c r="AE871" s="845"/>
      <c r="AF871" s="846"/>
    </row>
    <row r="872" spans="1:32" ht="15" outlineLevel="1" x14ac:dyDescent="0.2">
      <c r="A872" s="232">
        <v>192</v>
      </c>
      <c r="B872" s="507"/>
      <c r="C872" s="475"/>
      <c r="D872" s="475"/>
      <c r="E872" s="853" t="s">
        <v>28</v>
      </c>
      <c r="F872" s="854"/>
      <c r="G872" s="854"/>
      <c r="H872" s="854"/>
      <c r="I872" s="854"/>
      <c r="J872" s="854"/>
      <c r="K872" s="854"/>
      <c r="L872" s="855"/>
      <c r="M872" s="407">
        <f>SUBTOTAL(9,M873:M876)</f>
        <v>0</v>
      </c>
      <c r="N872" s="410">
        <f t="shared" ref="N872:AC872" si="1186">SUBTOTAL(9,N873:N876)</f>
        <v>0</v>
      </c>
      <c r="O872" s="414">
        <f t="shared" si="1186"/>
        <v>0</v>
      </c>
      <c r="P872" s="413">
        <f t="shared" si="1186"/>
        <v>0</v>
      </c>
      <c r="Q872" s="415">
        <f t="shared" si="1186"/>
        <v>0</v>
      </c>
      <c r="R872" s="410">
        <f t="shared" si="1186"/>
        <v>0</v>
      </c>
      <c r="S872" s="413">
        <f t="shared" si="1186"/>
        <v>0</v>
      </c>
      <c r="T872" s="414">
        <f t="shared" si="1186"/>
        <v>0</v>
      </c>
      <c r="U872" s="413">
        <f t="shared" si="1186"/>
        <v>0</v>
      </c>
      <c r="V872" s="414">
        <f t="shared" si="1186"/>
        <v>0</v>
      </c>
      <c r="W872" s="413">
        <f t="shared" si="1186"/>
        <v>0</v>
      </c>
      <c r="X872" s="414">
        <f t="shared" si="1186"/>
        <v>0</v>
      </c>
      <c r="Y872" s="413">
        <f t="shared" si="1186"/>
        <v>0</v>
      </c>
      <c r="Z872" s="414">
        <f t="shared" si="1186"/>
        <v>0</v>
      </c>
      <c r="AA872" s="413">
        <f t="shared" si="1186"/>
        <v>0</v>
      </c>
      <c r="AB872" s="424">
        <f t="shared" si="1186"/>
        <v>0</v>
      </c>
      <c r="AC872" s="407">
        <f t="shared" si="1186"/>
        <v>0</v>
      </c>
      <c r="AD872" s="827"/>
      <c r="AE872" s="828"/>
      <c r="AF872" s="829"/>
    </row>
    <row r="873" spans="1:32" ht="15" customHeight="1" outlineLevel="1" x14ac:dyDescent="0.2">
      <c r="A873" s="232">
        <v>193</v>
      </c>
      <c r="B873" s="507"/>
      <c r="C873" s="475"/>
      <c r="D873" s="475"/>
      <c r="E873" s="475"/>
      <c r="F873" s="856" t="s">
        <v>30</v>
      </c>
      <c r="G873" s="857"/>
      <c r="H873" s="857"/>
      <c r="I873" s="857"/>
      <c r="J873" s="857"/>
      <c r="K873" s="857"/>
      <c r="L873" s="858"/>
      <c r="M873" s="408">
        <f>'2. FTNC CAN'!M873+'3. FTNC USD'!M873+'4. FTNC EUR'!M873+'5. FTNC GBP'!M873+'6. FTNC Autres (inclus)'!M873</f>
        <v>0</v>
      </c>
      <c r="N873" s="420">
        <f>'2. FTNC CAN'!N873+'3. FTNC USD'!N873+'4. FTNC EUR'!N873+'5. FTNC GBP'!N873+'6. FTNC Autres (inclus)'!N873</f>
        <v>0</v>
      </c>
      <c r="O873" s="1166"/>
      <c r="P873" s="937"/>
      <c r="Q873" s="937"/>
      <c r="R873" s="937"/>
      <c r="S873" s="937"/>
      <c r="T873" s="937"/>
      <c r="U873" s="937"/>
      <c r="V873" s="937"/>
      <c r="W873" s="937"/>
      <c r="X873" s="937"/>
      <c r="Y873" s="937"/>
      <c r="Z873" s="937"/>
      <c r="AA873" s="937"/>
      <c r="AB873" s="938"/>
      <c r="AC873" s="408">
        <f>'2. FTNC CAN'!AC873+'3. FTNC USD'!AC873+'4. FTNC EUR'!AC873+'5. FTNC GBP'!AC873+'6. FTNC Autres (inclus)'!AC873</f>
        <v>0</v>
      </c>
      <c r="AD873" s="830"/>
      <c r="AE873" s="831"/>
      <c r="AF873" s="832"/>
    </row>
    <row r="874" spans="1:32" ht="15" outlineLevel="1" x14ac:dyDescent="0.2">
      <c r="A874" s="232">
        <v>194</v>
      </c>
      <c r="B874" s="507"/>
      <c r="C874" s="475"/>
      <c r="D874" s="475"/>
      <c r="E874" s="475"/>
      <c r="F874" s="915" t="s">
        <v>29</v>
      </c>
      <c r="G874" s="916"/>
      <c r="H874" s="916"/>
      <c r="I874" s="916"/>
      <c r="J874" s="916"/>
      <c r="K874" s="916"/>
      <c r="L874" s="917"/>
      <c r="M874" s="408">
        <f>'2. FTNC CAN'!M874+'3. FTNC USD'!M874+'4. FTNC EUR'!M874+'5. FTNC GBP'!M874+'6. FTNC Autres (inclus)'!M874</f>
        <v>0</v>
      </c>
      <c r="N874" s="420">
        <f>'2. FTNC CAN'!N874+'3. FTNC USD'!N874+'4. FTNC EUR'!N874+'5. FTNC GBP'!N874+'6. FTNC Autres (inclus)'!N874</f>
        <v>0</v>
      </c>
      <c r="O874" s="1034"/>
      <c r="P874" s="887"/>
      <c r="Q874" s="887"/>
      <c r="R874" s="887"/>
      <c r="S874" s="887"/>
      <c r="T874" s="887"/>
      <c r="U874" s="887"/>
      <c r="V874" s="887"/>
      <c r="W874" s="887"/>
      <c r="X874" s="887"/>
      <c r="Y874" s="887"/>
      <c r="Z874" s="887"/>
      <c r="AA874" s="887"/>
      <c r="AB874" s="888"/>
      <c r="AC874" s="408">
        <f>'2. FTNC CAN'!AC874+'3. FTNC USD'!AC874+'4. FTNC EUR'!AC874+'5. FTNC GBP'!AC874+'6. FTNC Autres (inclus)'!AC874</f>
        <v>0</v>
      </c>
      <c r="AD874" s="830"/>
      <c r="AE874" s="831"/>
      <c r="AF874" s="832"/>
    </row>
    <row r="875" spans="1:32" ht="15" outlineLevel="1" x14ac:dyDescent="0.2">
      <c r="A875" s="232">
        <v>195</v>
      </c>
      <c r="B875" s="507"/>
      <c r="C875" s="475"/>
      <c r="D875" s="475"/>
      <c r="E875" s="475"/>
      <c r="F875" s="915" t="s">
        <v>31</v>
      </c>
      <c r="G875" s="916"/>
      <c r="H875" s="916"/>
      <c r="I875" s="916"/>
      <c r="J875" s="916"/>
      <c r="K875" s="916"/>
      <c r="L875" s="917"/>
      <c r="M875" s="408">
        <f>'2. FTNC CAN'!M875+'3. FTNC USD'!M875+'4. FTNC EUR'!M875+'5. FTNC GBP'!M875+'6. FTNC Autres (inclus)'!M875</f>
        <v>0</v>
      </c>
      <c r="N875" s="419">
        <f>'2. FTNC CAN'!N875+'3. FTNC USD'!N875+'4. FTNC EUR'!N875+'5. FTNC GBP'!N875+'6. FTNC Autres (inclus)'!N875</f>
        <v>0</v>
      </c>
      <c r="O875" s="422">
        <f>'2. FTNC CAN'!O875+'3. FTNC USD'!O875+'4. FTNC EUR'!O875+'5. FTNC GBP'!O875+'6. FTNC Autres (inclus)'!O875</f>
        <v>0</v>
      </c>
      <c r="P875" s="422">
        <f>'2. FTNC CAN'!P875+'3. FTNC USD'!P875+'4. FTNC EUR'!P875+'5. FTNC GBP'!P875+'6. FTNC Autres (inclus)'!P875</f>
        <v>0</v>
      </c>
      <c r="Q875" s="423">
        <f>'2. FTNC CAN'!Q875+'3. FTNC USD'!Q875+'4. FTNC EUR'!Q875+'5. FTNC GBP'!Q875+'6. FTNC Autres (inclus)'!Q875</f>
        <v>0</v>
      </c>
      <c r="R875" s="419">
        <f>'2. FTNC CAN'!R875+'3. FTNC USD'!R875+'4. FTNC EUR'!R875+'5. FTNC GBP'!R875+'6. FTNC Autres (inclus)'!R875</f>
        <v>0</v>
      </c>
      <c r="S875" s="422">
        <f>'2. FTNC CAN'!S875+'3. FTNC USD'!S875+'4. FTNC EUR'!S875+'5. FTNC GBP'!S875+'6. FTNC Autres (inclus)'!S875</f>
        <v>0</v>
      </c>
      <c r="T875" s="422">
        <f>'2. FTNC CAN'!T875+'3. FTNC USD'!T875+'4. FTNC EUR'!T875+'5. FTNC GBP'!T875+'6. FTNC Autres (inclus)'!T875</f>
        <v>0</v>
      </c>
      <c r="U875" s="422">
        <f>'2. FTNC CAN'!U875+'3. FTNC USD'!U875+'4. FTNC EUR'!U875+'5. FTNC GBP'!U875+'6. FTNC Autres (inclus)'!U875</f>
        <v>0</v>
      </c>
      <c r="V875" s="422">
        <f>'2. FTNC CAN'!V875+'3. FTNC USD'!V875+'4. FTNC EUR'!V875+'5. FTNC GBP'!V875+'6. FTNC Autres (inclus)'!V875</f>
        <v>0</v>
      </c>
      <c r="W875" s="422">
        <f>'2. FTNC CAN'!W875+'3. FTNC USD'!W875+'4. FTNC EUR'!W875+'5. FTNC GBP'!W875+'6. FTNC Autres (inclus)'!W875</f>
        <v>0</v>
      </c>
      <c r="X875" s="422">
        <f>'2. FTNC CAN'!X875+'3. FTNC USD'!X875+'4. FTNC EUR'!X875+'5. FTNC GBP'!X875+'6. FTNC Autres (inclus)'!X875</f>
        <v>0</v>
      </c>
      <c r="Y875" s="422">
        <f>'2. FTNC CAN'!Y875+'3. FTNC USD'!Y875+'4. FTNC EUR'!Y875+'5. FTNC GBP'!Y875+'6. FTNC Autres (inclus)'!Y875</f>
        <v>0</v>
      </c>
      <c r="Z875" s="422">
        <f>'2. FTNC CAN'!Z875+'3. FTNC USD'!Z875+'4. FTNC EUR'!Z875+'5. FTNC GBP'!Z875+'6. FTNC Autres (inclus)'!Z875</f>
        <v>0</v>
      </c>
      <c r="AA875" s="422">
        <f>'2. FTNC CAN'!AA875+'3. FTNC USD'!AA875+'4. FTNC EUR'!AA875+'5. FTNC GBP'!AA875+'6. FTNC Autres (inclus)'!AA875</f>
        <v>0</v>
      </c>
      <c r="AB875" s="422">
        <f>'2. FTNC CAN'!AB875+'3. FTNC USD'!AB875+'4. FTNC EUR'!AB875+'5. FTNC GBP'!AB875+'6. FTNC Autres (inclus)'!AB875</f>
        <v>0</v>
      </c>
      <c r="AC875" s="408">
        <f>'2. FTNC CAN'!AC875+'3. FTNC USD'!AC875+'4. FTNC EUR'!AC875+'5. FTNC GBP'!AC875+'6. FTNC Autres (inclus)'!AC875</f>
        <v>0</v>
      </c>
      <c r="AD875" s="830"/>
      <c r="AE875" s="831"/>
      <c r="AF875" s="832"/>
    </row>
    <row r="876" spans="1:32" ht="15" outlineLevel="1" x14ac:dyDescent="0.2">
      <c r="A876" s="232">
        <v>196</v>
      </c>
      <c r="B876" s="507"/>
      <c r="C876" s="475"/>
      <c r="D876" s="475"/>
      <c r="E876" s="475"/>
      <c r="F876" s="859" t="s">
        <v>32</v>
      </c>
      <c r="G876" s="860"/>
      <c r="H876" s="860"/>
      <c r="I876" s="860"/>
      <c r="J876" s="860"/>
      <c r="K876" s="860"/>
      <c r="L876" s="861"/>
      <c r="M876" s="408">
        <f>'2. FTNC CAN'!M876+'3. FTNC USD'!M876+'4. FTNC EUR'!M876+'5. FTNC GBP'!M876+'6. FTNC Autres (inclus)'!M876</f>
        <v>0</v>
      </c>
      <c r="N876" s="419">
        <f>'2. FTNC CAN'!N876+'3. FTNC USD'!N876+'4. FTNC EUR'!N876+'5. FTNC GBP'!N876+'6. FTNC Autres (inclus)'!N876</f>
        <v>0</v>
      </c>
      <c r="O876" s="422">
        <f>'2. FTNC CAN'!O876+'3. FTNC USD'!O876+'4. FTNC EUR'!O876+'5. FTNC GBP'!O876+'6. FTNC Autres (inclus)'!O876</f>
        <v>0</v>
      </c>
      <c r="P876" s="422">
        <f>'2. FTNC CAN'!P876+'3. FTNC USD'!P876+'4. FTNC EUR'!P876+'5. FTNC GBP'!P876+'6. FTNC Autres (inclus)'!P876</f>
        <v>0</v>
      </c>
      <c r="Q876" s="423">
        <f>'2. FTNC CAN'!Q876+'3. FTNC USD'!Q876+'4. FTNC EUR'!Q876+'5. FTNC GBP'!Q876+'6. FTNC Autres (inclus)'!Q876</f>
        <v>0</v>
      </c>
      <c r="R876" s="419">
        <f>'2. FTNC CAN'!R876+'3. FTNC USD'!R876+'4. FTNC EUR'!R876+'5. FTNC GBP'!R876+'6. FTNC Autres (inclus)'!R876</f>
        <v>0</v>
      </c>
      <c r="S876" s="422">
        <f>'2. FTNC CAN'!S876+'3. FTNC USD'!S876+'4. FTNC EUR'!S876+'5. FTNC GBP'!S876+'6. FTNC Autres (inclus)'!S876</f>
        <v>0</v>
      </c>
      <c r="T876" s="422">
        <f>'2. FTNC CAN'!T876+'3. FTNC USD'!T876+'4. FTNC EUR'!T876+'5. FTNC GBP'!T876+'6. FTNC Autres (inclus)'!T876</f>
        <v>0</v>
      </c>
      <c r="U876" s="422">
        <f>'2. FTNC CAN'!U876+'3. FTNC USD'!U876+'4. FTNC EUR'!U876+'5. FTNC GBP'!U876+'6. FTNC Autres (inclus)'!U876</f>
        <v>0</v>
      </c>
      <c r="V876" s="422">
        <f>'2. FTNC CAN'!V876+'3. FTNC USD'!V876+'4. FTNC EUR'!V876+'5. FTNC GBP'!V876+'6. FTNC Autres (inclus)'!V876</f>
        <v>0</v>
      </c>
      <c r="W876" s="422">
        <f>'2. FTNC CAN'!W876+'3. FTNC USD'!W876+'4. FTNC EUR'!W876+'5. FTNC GBP'!W876+'6. FTNC Autres (inclus)'!W876</f>
        <v>0</v>
      </c>
      <c r="X876" s="422">
        <f>'2. FTNC CAN'!X876+'3. FTNC USD'!X876+'4. FTNC EUR'!X876+'5. FTNC GBP'!X876+'6. FTNC Autres (inclus)'!X876</f>
        <v>0</v>
      </c>
      <c r="Y876" s="422">
        <f>'2. FTNC CAN'!Y876+'3. FTNC USD'!Y876+'4. FTNC EUR'!Y876+'5. FTNC GBP'!Y876+'6. FTNC Autres (inclus)'!Y876</f>
        <v>0</v>
      </c>
      <c r="Z876" s="422">
        <f>'2. FTNC CAN'!Z876+'3. FTNC USD'!Z876+'4. FTNC EUR'!Z876+'5. FTNC GBP'!Z876+'6. FTNC Autres (inclus)'!Z876</f>
        <v>0</v>
      </c>
      <c r="AA876" s="422">
        <f>'2. FTNC CAN'!AA876+'3. FTNC USD'!AA876+'4. FTNC EUR'!AA876+'5. FTNC GBP'!AA876+'6. FTNC Autres (inclus)'!AA876</f>
        <v>0</v>
      </c>
      <c r="AB876" s="422">
        <f>'2. FTNC CAN'!AB876+'3. FTNC USD'!AB876+'4. FTNC EUR'!AB876+'5. FTNC GBP'!AB876+'6. FTNC Autres (inclus)'!AB876</f>
        <v>0</v>
      </c>
      <c r="AC876" s="408">
        <f>'2. FTNC CAN'!AC876+'3. FTNC USD'!AC876+'4. FTNC EUR'!AC876+'5. FTNC GBP'!AC876+'6. FTNC Autres (inclus)'!AC876</f>
        <v>0</v>
      </c>
      <c r="AD876" s="830"/>
      <c r="AE876" s="831"/>
      <c r="AF876" s="832"/>
    </row>
    <row r="877" spans="1:32" ht="15" outlineLevel="1" x14ac:dyDescent="0.2">
      <c r="A877" s="232">
        <v>197</v>
      </c>
      <c r="B877" s="507"/>
      <c r="C877" s="475"/>
      <c r="D877" s="475"/>
      <c r="E877" s="853" t="s">
        <v>33</v>
      </c>
      <c r="F877" s="854"/>
      <c r="G877" s="854"/>
      <c r="H877" s="854"/>
      <c r="I877" s="854"/>
      <c r="J877" s="854"/>
      <c r="K877" s="854"/>
      <c r="L877" s="855"/>
      <c r="M877" s="407">
        <f>SUBTOTAL(9,M878:M879)</f>
        <v>0</v>
      </c>
      <c r="N877" s="410">
        <f t="shared" ref="N877:AC877" si="1187">SUBTOTAL(9,N878:N879)</f>
        <v>0</v>
      </c>
      <c r="O877" s="414">
        <f t="shared" si="1187"/>
        <v>0</v>
      </c>
      <c r="P877" s="413">
        <f t="shared" si="1187"/>
        <v>0</v>
      </c>
      <c r="Q877" s="415">
        <f t="shared" si="1187"/>
        <v>0</v>
      </c>
      <c r="R877" s="410">
        <f t="shared" si="1187"/>
        <v>0</v>
      </c>
      <c r="S877" s="413">
        <f t="shared" si="1187"/>
        <v>0</v>
      </c>
      <c r="T877" s="414">
        <f t="shared" si="1187"/>
        <v>0</v>
      </c>
      <c r="U877" s="413">
        <f t="shared" si="1187"/>
        <v>0</v>
      </c>
      <c r="V877" s="414">
        <f t="shared" si="1187"/>
        <v>0</v>
      </c>
      <c r="W877" s="413">
        <f t="shared" si="1187"/>
        <v>0</v>
      </c>
      <c r="X877" s="414">
        <f t="shared" si="1187"/>
        <v>0</v>
      </c>
      <c r="Y877" s="413">
        <f t="shared" si="1187"/>
        <v>0</v>
      </c>
      <c r="Z877" s="414">
        <f t="shared" si="1187"/>
        <v>0</v>
      </c>
      <c r="AA877" s="413">
        <f t="shared" si="1187"/>
        <v>0</v>
      </c>
      <c r="AB877" s="424">
        <f t="shared" si="1187"/>
        <v>0</v>
      </c>
      <c r="AC877" s="407">
        <f t="shared" si="1187"/>
        <v>0</v>
      </c>
      <c r="AD877" s="830"/>
      <c r="AE877" s="831"/>
      <c r="AF877" s="832"/>
    </row>
    <row r="878" spans="1:32" ht="15" outlineLevel="1" x14ac:dyDescent="0.2">
      <c r="A878" s="232">
        <v>198</v>
      </c>
      <c r="B878" s="507"/>
      <c r="C878" s="475"/>
      <c r="D878" s="475"/>
      <c r="E878" s="475"/>
      <c r="F878" s="856" t="s">
        <v>34</v>
      </c>
      <c r="G878" s="857"/>
      <c r="H878" s="857"/>
      <c r="I878" s="857"/>
      <c r="J878" s="857"/>
      <c r="K878" s="857"/>
      <c r="L878" s="858"/>
      <c r="M878" s="408">
        <f>'2. FTNC CAN'!M878+'3. FTNC USD'!M878+'4. FTNC EUR'!M878+'5. FTNC GBP'!M878+'6. FTNC Autres (inclus)'!M878</f>
        <v>0</v>
      </c>
      <c r="N878" s="1167"/>
      <c r="O878" s="1016"/>
      <c r="P878" s="1016"/>
      <c r="Q878" s="1016"/>
      <c r="R878" s="1016"/>
      <c r="S878" s="1016"/>
      <c r="T878" s="1016"/>
      <c r="U878" s="1016"/>
      <c r="V878" s="1016"/>
      <c r="W878" s="1016"/>
      <c r="X878" s="1016"/>
      <c r="Y878" s="1016"/>
      <c r="Z878" s="1016"/>
      <c r="AA878" s="1016"/>
      <c r="AB878" s="1165"/>
      <c r="AC878" s="408">
        <f>'2. FTNC CAN'!AC878+'3. FTNC USD'!AC878+'4. FTNC EUR'!AC878+'5. FTNC GBP'!AC878+'6. FTNC Autres (inclus)'!AC878</f>
        <v>0</v>
      </c>
      <c r="AD878" s="830"/>
      <c r="AE878" s="831"/>
      <c r="AF878" s="832"/>
    </row>
    <row r="879" spans="1:32" ht="15" outlineLevel="1" x14ac:dyDescent="0.2">
      <c r="A879" s="232">
        <v>199</v>
      </c>
      <c r="B879" s="507"/>
      <c r="C879" s="475"/>
      <c r="D879" s="475"/>
      <c r="E879" s="475"/>
      <c r="F879" s="859" t="s">
        <v>35</v>
      </c>
      <c r="G879" s="860"/>
      <c r="H879" s="860"/>
      <c r="I879" s="860"/>
      <c r="J879" s="860"/>
      <c r="K879" s="860"/>
      <c r="L879" s="861"/>
      <c r="M879" s="408">
        <f>'2. FTNC CAN'!M879+'3. FTNC USD'!M879+'4. FTNC EUR'!M879+'5. FTNC GBP'!M879+'6. FTNC Autres (inclus)'!M879</f>
        <v>0</v>
      </c>
      <c r="N879" s="419">
        <f>'2. FTNC CAN'!N879+'3. FTNC USD'!N879+'4. FTNC EUR'!N879+'5. FTNC GBP'!N879+'6. FTNC Autres (inclus)'!N879</f>
        <v>0</v>
      </c>
      <c r="O879" s="422">
        <f>'2. FTNC CAN'!O879+'3. FTNC USD'!O879+'4. FTNC EUR'!O879+'5. FTNC GBP'!O879+'6. FTNC Autres (inclus)'!O879</f>
        <v>0</v>
      </c>
      <c r="P879" s="422">
        <f>'2. FTNC CAN'!P879+'3. FTNC USD'!P879+'4. FTNC EUR'!P879+'5. FTNC GBP'!P879+'6. FTNC Autres (inclus)'!P879</f>
        <v>0</v>
      </c>
      <c r="Q879" s="423">
        <f>'2. FTNC CAN'!Q879+'3. FTNC USD'!Q879+'4. FTNC EUR'!Q879+'5. FTNC GBP'!Q879+'6. FTNC Autres (inclus)'!Q879</f>
        <v>0</v>
      </c>
      <c r="R879" s="419">
        <f>'2. FTNC CAN'!R879+'3. FTNC USD'!R879+'4. FTNC EUR'!R879+'5. FTNC GBP'!R879+'6. FTNC Autres (inclus)'!R879</f>
        <v>0</v>
      </c>
      <c r="S879" s="422">
        <f>'2. FTNC CAN'!S879+'3. FTNC USD'!S879+'4. FTNC EUR'!S879+'5. FTNC GBP'!S879+'6. FTNC Autres (inclus)'!S879</f>
        <v>0</v>
      </c>
      <c r="T879" s="422">
        <f>'2. FTNC CAN'!T879+'3. FTNC USD'!T879+'4. FTNC EUR'!T879+'5. FTNC GBP'!T879+'6. FTNC Autres (inclus)'!T879</f>
        <v>0</v>
      </c>
      <c r="U879" s="422">
        <f>'2. FTNC CAN'!U879+'3. FTNC USD'!U879+'4. FTNC EUR'!U879+'5. FTNC GBP'!U879+'6. FTNC Autres (inclus)'!U879</f>
        <v>0</v>
      </c>
      <c r="V879" s="422">
        <f>'2. FTNC CAN'!V879+'3. FTNC USD'!V879+'4. FTNC EUR'!V879+'5. FTNC GBP'!V879+'6. FTNC Autres (inclus)'!V879</f>
        <v>0</v>
      </c>
      <c r="W879" s="422">
        <f>'2. FTNC CAN'!W879+'3. FTNC USD'!W879+'4. FTNC EUR'!W879+'5. FTNC GBP'!W879+'6. FTNC Autres (inclus)'!W879</f>
        <v>0</v>
      </c>
      <c r="X879" s="422">
        <f>'2. FTNC CAN'!X879+'3. FTNC USD'!X879+'4. FTNC EUR'!X879+'5. FTNC GBP'!X879+'6. FTNC Autres (inclus)'!X879</f>
        <v>0</v>
      </c>
      <c r="Y879" s="422">
        <f>'2. FTNC CAN'!Y879+'3. FTNC USD'!Y879+'4. FTNC EUR'!Y879+'5. FTNC GBP'!Y879+'6. FTNC Autres (inclus)'!Y879</f>
        <v>0</v>
      </c>
      <c r="Z879" s="422">
        <f>'2. FTNC CAN'!Z879+'3. FTNC USD'!Z879+'4. FTNC EUR'!Z879+'5. FTNC GBP'!Z879+'6. FTNC Autres (inclus)'!Z879</f>
        <v>0</v>
      </c>
      <c r="AA879" s="422">
        <f>'2. FTNC CAN'!AA879+'3. FTNC USD'!AA879+'4. FTNC EUR'!AA879+'5. FTNC GBP'!AA879+'6. FTNC Autres (inclus)'!AA879</f>
        <v>0</v>
      </c>
      <c r="AB879" s="422">
        <f>'2. FTNC CAN'!AB879+'3. FTNC USD'!AB879+'4. FTNC EUR'!AB879+'5. FTNC GBP'!AB879+'6. FTNC Autres (inclus)'!AB879</f>
        <v>0</v>
      </c>
      <c r="AC879" s="408">
        <f>'2. FTNC CAN'!AC879+'3. FTNC USD'!AC879+'4. FTNC EUR'!AC879+'5. FTNC GBP'!AC879+'6. FTNC Autres (inclus)'!AC879</f>
        <v>0</v>
      </c>
      <c r="AD879" s="830"/>
      <c r="AE879" s="831"/>
      <c r="AF879" s="832"/>
    </row>
    <row r="880" spans="1:32" ht="15" outlineLevel="1" x14ac:dyDescent="0.2">
      <c r="A880" s="232">
        <v>200</v>
      </c>
      <c r="B880" s="507"/>
      <c r="C880" s="475"/>
      <c r="D880" s="475"/>
      <c r="E880" s="853" t="s">
        <v>36</v>
      </c>
      <c r="F880" s="854"/>
      <c r="G880" s="854"/>
      <c r="H880" s="854"/>
      <c r="I880" s="854"/>
      <c r="J880" s="854"/>
      <c r="K880" s="854"/>
      <c r="L880" s="855"/>
      <c r="M880" s="407">
        <f>SUBTOTAL(9,M881:M882)</f>
        <v>0</v>
      </c>
      <c r="N880" s="410">
        <f t="shared" ref="N880:AC880" si="1188">SUBTOTAL(9,N881:N882)</f>
        <v>0</v>
      </c>
      <c r="O880" s="414">
        <f t="shared" si="1188"/>
        <v>0</v>
      </c>
      <c r="P880" s="413">
        <f t="shared" si="1188"/>
        <v>0</v>
      </c>
      <c r="Q880" s="415">
        <f t="shared" si="1188"/>
        <v>0</v>
      </c>
      <c r="R880" s="410">
        <f t="shared" si="1188"/>
        <v>0</v>
      </c>
      <c r="S880" s="413">
        <f t="shared" si="1188"/>
        <v>0</v>
      </c>
      <c r="T880" s="414">
        <f t="shared" si="1188"/>
        <v>0</v>
      </c>
      <c r="U880" s="413">
        <f t="shared" si="1188"/>
        <v>0</v>
      </c>
      <c r="V880" s="414">
        <f t="shared" si="1188"/>
        <v>0</v>
      </c>
      <c r="W880" s="413">
        <f t="shared" si="1188"/>
        <v>0</v>
      </c>
      <c r="X880" s="414">
        <f t="shared" si="1188"/>
        <v>0</v>
      </c>
      <c r="Y880" s="413">
        <f t="shared" si="1188"/>
        <v>0</v>
      </c>
      <c r="Z880" s="414">
        <f t="shared" si="1188"/>
        <v>0</v>
      </c>
      <c r="AA880" s="413">
        <f t="shared" si="1188"/>
        <v>0</v>
      </c>
      <c r="AB880" s="424">
        <f t="shared" si="1188"/>
        <v>0</v>
      </c>
      <c r="AC880" s="407">
        <f t="shared" si="1188"/>
        <v>0</v>
      </c>
      <c r="AD880" s="830"/>
      <c r="AE880" s="831"/>
      <c r="AF880" s="832"/>
    </row>
    <row r="881" spans="1:32" ht="15" outlineLevel="1" x14ac:dyDescent="0.2">
      <c r="A881" s="232">
        <v>201</v>
      </c>
      <c r="B881" s="507"/>
      <c r="C881" s="475"/>
      <c r="D881" s="475"/>
      <c r="E881" s="475"/>
      <c r="F881" s="856" t="s">
        <v>37</v>
      </c>
      <c r="G881" s="857"/>
      <c r="H881" s="857"/>
      <c r="I881" s="857"/>
      <c r="J881" s="857"/>
      <c r="K881" s="857"/>
      <c r="L881" s="858"/>
      <c r="M881" s="408">
        <f>'2. FTNC CAN'!M881+'3. FTNC USD'!M881+'4. FTNC EUR'!M881+'5. FTNC GBP'!M881+'6. FTNC Autres (inclus)'!M881</f>
        <v>0</v>
      </c>
      <c r="N881" s="1167"/>
      <c r="O881" s="1016"/>
      <c r="P881" s="1016"/>
      <c r="Q881" s="1016"/>
      <c r="R881" s="1016"/>
      <c r="S881" s="1016"/>
      <c r="T881" s="1016"/>
      <c r="U881" s="1016"/>
      <c r="V881" s="1016"/>
      <c r="W881" s="1016"/>
      <c r="X881" s="1016"/>
      <c r="Y881" s="1016"/>
      <c r="Z881" s="1016"/>
      <c r="AA881" s="1016"/>
      <c r="AB881" s="1165"/>
      <c r="AC881" s="408">
        <f>'2. FTNC CAN'!AC881+'3. FTNC USD'!AC881+'4. FTNC EUR'!AC881+'5. FTNC GBP'!AC881+'6. FTNC Autres (inclus)'!AC881</f>
        <v>0</v>
      </c>
      <c r="AD881" s="830"/>
      <c r="AE881" s="831"/>
      <c r="AF881" s="832"/>
    </row>
    <row r="882" spans="1:32" ht="15" outlineLevel="1" x14ac:dyDescent="0.2">
      <c r="A882" s="232">
        <v>202</v>
      </c>
      <c r="B882" s="507"/>
      <c r="C882" s="475"/>
      <c r="D882" s="475"/>
      <c r="E882" s="475"/>
      <c r="F882" s="859" t="s">
        <v>38</v>
      </c>
      <c r="G882" s="860"/>
      <c r="H882" s="860"/>
      <c r="I882" s="860"/>
      <c r="J882" s="860"/>
      <c r="K882" s="860"/>
      <c r="L882" s="861"/>
      <c r="M882" s="448">
        <f>'2. FTNC CAN'!M882+'3. FTNC USD'!M882+'4. FTNC EUR'!M882+'5. FTNC GBP'!M882+'6. FTNC Autres (inclus)'!M882</f>
        <v>0</v>
      </c>
      <c r="N882" s="449">
        <f>'2. FTNC CAN'!N882+'3. FTNC USD'!N882+'4. FTNC EUR'!N882+'5. FTNC GBP'!N882+'6. FTNC Autres (inclus)'!N882</f>
        <v>0</v>
      </c>
      <c r="O882" s="450">
        <f>'2. FTNC CAN'!O882+'3. FTNC USD'!O882+'4. FTNC EUR'!O882+'5. FTNC GBP'!O882+'6. FTNC Autres (inclus)'!O882</f>
        <v>0</v>
      </c>
      <c r="P882" s="450">
        <f>'2. FTNC CAN'!P882+'3. FTNC USD'!P882+'4. FTNC EUR'!P882+'5. FTNC GBP'!P882+'6. FTNC Autres (inclus)'!P882</f>
        <v>0</v>
      </c>
      <c r="Q882" s="451">
        <f>'2. FTNC CAN'!Q882+'3. FTNC USD'!Q882+'4. FTNC EUR'!Q882+'5. FTNC GBP'!Q882+'6. FTNC Autres (inclus)'!Q882</f>
        <v>0</v>
      </c>
      <c r="R882" s="449">
        <f>'2. FTNC CAN'!R882+'3. FTNC USD'!R882+'4. FTNC EUR'!R882+'5. FTNC GBP'!R882+'6. FTNC Autres (inclus)'!R882</f>
        <v>0</v>
      </c>
      <c r="S882" s="450">
        <f>'2. FTNC CAN'!S882+'3. FTNC USD'!S882+'4. FTNC EUR'!S882+'5. FTNC GBP'!S882+'6. FTNC Autres (inclus)'!S882</f>
        <v>0</v>
      </c>
      <c r="T882" s="450">
        <f>'2. FTNC CAN'!T882+'3. FTNC USD'!T882+'4. FTNC EUR'!T882+'5. FTNC GBP'!T882+'6. FTNC Autres (inclus)'!T882</f>
        <v>0</v>
      </c>
      <c r="U882" s="450">
        <f>'2. FTNC CAN'!U882+'3. FTNC USD'!U882+'4. FTNC EUR'!U882+'5. FTNC GBP'!U882+'6. FTNC Autres (inclus)'!U882</f>
        <v>0</v>
      </c>
      <c r="V882" s="450">
        <f>'2. FTNC CAN'!V882+'3. FTNC USD'!V882+'4. FTNC EUR'!V882+'5. FTNC GBP'!V882+'6. FTNC Autres (inclus)'!V882</f>
        <v>0</v>
      </c>
      <c r="W882" s="450">
        <f>'2. FTNC CAN'!W882+'3. FTNC USD'!W882+'4. FTNC EUR'!W882+'5. FTNC GBP'!W882+'6. FTNC Autres (inclus)'!W882</f>
        <v>0</v>
      </c>
      <c r="X882" s="450">
        <f>'2. FTNC CAN'!X882+'3. FTNC USD'!X882+'4. FTNC EUR'!X882+'5. FTNC GBP'!X882+'6. FTNC Autres (inclus)'!X882</f>
        <v>0</v>
      </c>
      <c r="Y882" s="450">
        <f>'2. FTNC CAN'!Y882+'3. FTNC USD'!Y882+'4. FTNC EUR'!Y882+'5. FTNC GBP'!Y882+'6. FTNC Autres (inclus)'!Y882</f>
        <v>0</v>
      </c>
      <c r="Z882" s="450">
        <f>'2. FTNC CAN'!Z882+'3. FTNC USD'!Z882+'4. FTNC EUR'!Z882+'5. FTNC GBP'!Z882+'6. FTNC Autres (inclus)'!Z882</f>
        <v>0</v>
      </c>
      <c r="AA882" s="450">
        <f>'2. FTNC CAN'!AA882+'3. FTNC USD'!AA882+'4. FTNC EUR'!AA882+'5. FTNC GBP'!AA882+'6. FTNC Autres (inclus)'!AA882</f>
        <v>0</v>
      </c>
      <c r="AB882" s="450">
        <f>'2. FTNC CAN'!AB882+'3. FTNC USD'!AB882+'4. FTNC EUR'!AB882+'5. FTNC GBP'!AB882+'6. FTNC Autres (inclus)'!AB882</f>
        <v>0</v>
      </c>
      <c r="AC882" s="448">
        <f>'2. FTNC CAN'!AC882+'3. FTNC USD'!AC882+'4. FTNC EUR'!AC882+'5. FTNC GBP'!AC882+'6. FTNC Autres (inclus)'!AC882</f>
        <v>0</v>
      </c>
      <c r="AD882" s="833"/>
      <c r="AE882" s="834"/>
      <c r="AF882" s="835"/>
    </row>
    <row r="883" spans="1:32" ht="15" outlineLevel="1" x14ac:dyDescent="0.2">
      <c r="A883" s="232">
        <v>203</v>
      </c>
      <c r="B883" s="507"/>
      <c r="C883" s="475"/>
      <c r="D883" s="844" t="s">
        <v>39</v>
      </c>
      <c r="E883" s="845"/>
      <c r="F883" s="845"/>
      <c r="G883" s="845"/>
      <c r="H883" s="845"/>
      <c r="I883" s="845"/>
      <c r="J883" s="845"/>
      <c r="K883" s="845"/>
      <c r="L883" s="845"/>
      <c r="M883" s="845"/>
      <c r="N883" s="845"/>
      <c r="O883" s="845"/>
      <c r="P883" s="845"/>
      <c r="Q883" s="845"/>
      <c r="R883" s="845"/>
      <c r="S883" s="845"/>
      <c r="T883" s="845"/>
      <c r="U883" s="845"/>
      <c r="V883" s="845"/>
      <c r="W883" s="845"/>
      <c r="X883" s="845"/>
      <c r="Y883" s="845"/>
      <c r="Z883" s="845"/>
      <c r="AA883" s="845"/>
      <c r="AB883" s="845"/>
      <c r="AC883" s="845"/>
      <c r="AD883" s="845"/>
      <c r="AE883" s="845"/>
      <c r="AF883" s="846"/>
    </row>
    <row r="884" spans="1:32" ht="15" outlineLevel="1" x14ac:dyDescent="0.2">
      <c r="A884" s="232">
        <v>204</v>
      </c>
      <c r="B884" s="507"/>
      <c r="C884" s="475"/>
      <c r="D884" s="475"/>
      <c r="E884" s="918" t="s">
        <v>40</v>
      </c>
      <c r="F884" s="919"/>
      <c r="G884" s="919"/>
      <c r="H884" s="919"/>
      <c r="I884" s="919"/>
      <c r="J884" s="919"/>
      <c r="K884" s="919"/>
      <c r="L884" s="920"/>
      <c r="M884" s="452">
        <f>SUBTOTAL(9,M885:M888)</f>
        <v>0</v>
      </c>
      <c r="N884" s="453">
        <f t="shared" ref="N884:AC884" si="1189">SUBTOTAL(9,N885:N888)</f>
        <v>0</v>
      </c>
      <c r="O884" s="454">
        <f t="shared" si="1189"/>
        <v>0</v>
      </c>
      <c r="P884" s="455">
        <f t="shared" si="1189"/>
        <v>0</v>
      </c>
      <c r="Q884" s="456">
        <f t="shared" si="1189"/>
        <v>0</v>
      </c>
      <c r="R884" s="453">
        <f t="shared" si="1189"/>
        <v>0</v>
      </c>
      <c r="S884" s="455">
        <f t="shared" si="1189"/>
        <v>0</v>
      </c>
      <c r="T884" s="454">
        <f t="shared" si="1189"/>
        <v>0</v>
      </c>
      <c r="U884" s="455">
        <f t="shared" si="1189"/>
        <v>0</v>
      </c>
      <c r="V884" s="454">
        <f t="shared" si="1189"/>
        <v>0</v>
      </c>
      <c r="W884" s="455">
        <f t="shared" si="1189"/>
        <v>0</v>
      </c>
      <c r="X884" s="454">
        <f t="shared" si="1189"/>
        <v>0</v>
      </c>
      <c r="Y884" s="455">
        <f t="shared" si="1189"/>
        <v>0</v>
      </c>
      <c r="Z884" s="454">
        <f t="shared" si="1189"/>
        <v>0</v>
      </c>
      <c r="AA884" s="455">
        <f t="shared" si="1189"/>
        <v>0</v>
      </c>
      <c r="AB884" s="457">
        <f t="shared" si="1189"/>
        <v>0</v>
      </c>
      <c r="AC884" s="452">
        <f t="shared" si="1189"/>
        <v>0</v>
      </c>
      <c r="AD884" s="862"/>
      <c r="AE884" s="863"/>
      <c r="AF884" s="864"/>
    </row>
    <row r="885" spans="1:32" ht="15" outlineLevel="1" x14ac:dyDescent="0.2">
      <c r="A885" s="232">
        <v>205</v>
      </c>
      <c r="B885" s="507"/>
      <c r="C885" s="475"/>
      <c r="D885" s="475"/>
      <c r="E885" s="475"/>
      <c r="F885" s="856" t="s">
        <v>41</v>
      </c>
      <c r="G885" s="857"/>
      <c r="H885" s="857"/>
      <c r="I885" s="857"/>
      <c r="J885" s="857"/>
      <c r="K885" s="857"/>
      <c r="L885" s="858"/>
      <c r="M885" s="408">
        <f>'2. FTNC CAN'!M885+'3. FTNC USD'!M885+'4. FTNC EUR'!M885+'5. FTNC GBP'!M885+'6. FTNC Autres (inclus)'!M885</f>
        <v>0</v>
      </c>
      <c r="N885" s="408">
        <f>'2. FTNC CAN'!N885+'3. FTNC USD'!N885+'4. FTNC EUR'!N885+'5. FTNC GBP'!N885+'6. FTNC Autres (inclus)'!N885</f>
        <v>0</v>
      </c>
      <c r="O885" s="936"/>
      <c r="P885" s="937"/>
      <c r="Q885" s="937"/>
      <c r="R885" s="937"/>
      <c r="S885" s="937"/>
      <c r="T885" s="937"/>
      <c r="U885" s="937"/>
      <c r="V885" s="937"/>
      <c r="W885" s="937"/>
      <c r="X885" s="937"/>
      <c r="Y885" s="937"/>
      <c r="Z885" s="937"/>
      <c r="AA885" s="937"/>
      <c r="AB885" s="938"/>
      <c r="AC885" s="408">
        <f>'2. FTNC CAN'!AC885+'3. FTNC USD'!AC885+'4. FTNC EUR'!AC885+'5. FTNC GBP'!AC885+'6. FTNC Autres (inclus)'!AC885</f>
        <v>0</v>
      </c>
      <c r="AD885" s="870"/>
      <c r="AE885" s="868"/>
      <c r="AF885" s="869"/>
    </row>
    <row r="886" spans="1:32" ht="15" outlineLevel="1" x14ac:dyDescent="0.2">
      <c r="A886" s="232">
        <v>206</v>
      </c>
      <c r="B886" s="507"/>
      <c r="C886" s="475"/>
      <c r="D886" s="475"/>
      <c r="E886" s="475"/>
      <c r="F886" s="915" t="s">
        <v>42</v>
      </c>
      <c r="G886" s="916"/>
      <c r="H886" s="916"/>
      <c r="I886" s="916"/>
      <c r="J886" s="916"/>
      <c r="K886" s="916"/>
      <c r="L886" s="917"/>
      <c r="M886" s="408">
        <f>'2. FTNC CAN'!M886+'3. FTNC USD'!M886+'4. FTNC EUR'!M886+'5. FTNC GBP'!M886+'6. FTNC Autres (inclus)'!M886</f>
        <v>0</v>
      </c>
      <c r="N886" s="408">
        <f>'2. FTNC CAN'!N886+'3. FTNC USD'!N886+'4. FTNC EUR'!N886+'5. FTNC GBP'!N886+'6. FTNC Autres (inclus)'!N886</f>
        <v>0</v>
      </c>
      <c r="O886" s="886"/>
      <c r="P886" s="887"/>
      <c r="Q886" s="887"/>
      <c r="R886" s="887"/>
      <c r="S886" s="887"/>
      <c r="T886" s="887"/>
      <c r="U886" s="887"/>
      <c r="V886" s="887"/>
      <c r="W886" s="887"/>
      <c r="X886" s="887"/>
      <c r="Y886" s="887"/>
      <c r="Z886" s="887"/>
      <c r="AA886" s="887"/>
      <c r="AB886" s="888"/>
      <c r="AC886" s="408">
        <f>'2. FTNC CAN'!AC886+'3. FTNC USD'!AC886+'4. FTNC EUR'!AC886+'5. FTNC GBP'!AC886+'6. FTNC Autres (inclus)'!AC886</f>
        <v>0</v>
      </c>
      <c r="AD886" s="870"/>
      <c r="AE886" s="868"/>
      <c r="AF886" s="869"/>
    </row>
    <row r="887" spans="1:32" ht="15" outlineLevel="1" x14ac:dyDescent="0.2">
      <c r="A887" s="232">
        <v>207</v>
      </c>
      <c r="B887" s="507"/>
      <c r="C887" s="475"/>
      <c r="D887" s="475"/>
      <c r="E887" s="475"/>
      <c r="F887" s="915" t="s">
        <v>43</v>
      </c>
      <c r="G887" s="916"/>
      <c r="H887" s="916"/>
      <c r="I887" s="916"/>
      <c r="J887" s="916"/>
      <c r="K887" s="916"/>
      <c r="L887" s="917"/>
      <c r="M887" s="408">
        <f>'2. FTNC CAN'!M887+'3. FTNC USD'!M887+'4. FTNC EUR'!M887+'5. FTNC GBP'!M887+'6. FTNC Autres (inclus)'!M887</f>
        <v>0</v>
      </c>
      <c r="N887" s="419">
        <f>'2. FTNC CAN'!N887+'3. FTNC USD'!N887+'4. FTNC EUR'!N887+'5. FTNC GBP'!N887+'6. FTNC Autres (inclus)'!N887</f>
        <v>0</v>
      </c>
      <c r="O887" s="422">
        <f>'2. FTNC CAN'!O887+'3. FTNC USD'!O887+'4. FTNC EUR'!O887+'5. FTNC GBP'!O887+'6. FTNC Autres (inclus)'!O887</f>
        <v>0</v>
      </c>
      <c r="P887" s="422">
        <f>'2. FTNC CAN'!P887+'3. FTNC USD'!P887+'4. FTNC EUR'!P887+'5. FTNC GBP'!P887+'6. FTNC Autres (inclus)'!P887</f>
        <v>0</v>
      </c>
      <c r="Q887" s="423">
        <f>'2. FTNC CAN'!Q887+'3. FTNC USD'!Q887+'4. FTNC EUR'!Q887+'5. FTNC GBP'!Q887+'6. FTNC Autres (inclus)'!Q887</f>
        <v>0</v>
      </c>
      <c r="R887" s="419">
        <f>'2. FTNC CAN'!R887+'3. FTNC USD'!R887+'4. FTNC EUR'!R887+'5. FTNC GBP'!R887+'6. FTNC Autres (inclus)'!R887</f>
        <v>0</v>
      </c>
      <c r="S887" s="422">
        <f>'2. FTNC CAN'!S887+'3. FTNC USD'!S887+'4. FTNC EUR'!S887+'5. FTNC GBP'!S887+'6. FTNC Autres (inclus)'!S887</f>
        <v>0</v>
      </c>
      <c r="T887" s="422">
        <f>'2. FTNC CAN'!T887+'3. FTNC USD'!T887+'4. FTNC EUR'!T887+'5. FTNC GBP'!T887+'6. FTNC Autres (inclus)'!T887</f>
        <v>0</v>
      </c>
      <c r="U887" s="422">
        <f>'2. FTNC CAN'!U887+'3. FTNC USD'!U887+'4. FTNC EUR'!U887+'5. FTNC GBP'!U887+'6. FTNC Autres (inclus)'!U887</f>
        <v>0</v>
      </c>
      <c r="V887" s="422">
        <f>'2. FTNC CAN'!V887+'3. FTNC USD'!V887+'4. FTNC EUR'!V887+'5. FTNC GBP'!V887+'6. FTNC Autres (inclus)'!V887</f>
        <v>0</v>
      </c>
      <c r="W887" s="422">
        <f>'2. FTNC CAN'!W887+'3. FTNC USD'!W887+'4. FTNC EUR'!W887+'5. FTNC GBP'!W887+'6. FTNC Autres (inclus)'!W887</f>
        <v>0</v>
      </c>
      <c r="X887" s="422">
        <f>'2. FTNC CAN'!X887+'3. FTNC USD'!X887+'4. FTNC EUR'!X887+'5. FTNC GBP'!X887+'6. FTNC Autres (inclus)'!X887</f>
        <v>0</v>
      </c>
      <c r="Y887" s="422">
        <f>'2. FTNC CAN'!Y887+'3. FTNC USD'!Y887+'4. FTNC EUR'!Y887+'5. FTNC GBP'!Y887+'6. FTNC Autres (inclus)'!Y887</f>
        <v>0</v>
      </c>
      <c r="Z887" s="422">
        <f>'2. FTNC CAN'!Z887+'3. FTNC USD'!Z887+'4. FTNC EUR'!Z887+'5. FTNC GBP'!Z887+'6. FTNC Autres (inclus)'!Z887</f>
        <v>0</v>
      </c>
      <c r="AA887" s="422">
        <f>'2. FTNC CAN'!AA887+'3. FTNC USD'!AA887+'4. FTNC EUR'!AA887+'5. FTNC GBP'!AA887+'6. FTNC Autres (inclus)'!AA887</f>
        <v>0</v>
      </c>
      <c r="AB887" s="423">
        <f>'2. FTNC CAN'!AB887+'3. FTNC USD'!AB887+'4. FTNC EUR'!AB887+'5. FTNC GBP'!AB887+'6. FTNC Autres (inclus)'!AB887</f>
        <v>0</v>
      </c>
      <c r="AC887" s="408">
        <f>'2. FTNC CAN'!AC887+'3. FTNC USD'!AC887+'4. FTNC EUR'!AC887+'5. FTNC GBP'!AC887+'6. FTNC Autres (inclus)'!AC887</f>
        <v>0</v>
      </c>
      <c r="AD887" s="870"/>
      <c r="AE887" s="868"/>
      <c r="AF887" s="869"/>
    </row>
    <row r="888" spans="1:32" ht="15" outlineLevel="1" x14ac:dyDescent="0.2">
      <c r="A888" s="232">
        <v>208</v>
      </c>
      <c r="B888" s="507"/>
      <c r="C888" s="475"/>
      <c r="D888" s="475"/>
      <c r="E888" s="475"/>
      <c r="F888" s="859" t="s">
        <v>44</v>
      </c>
      <c r="G888" s="860"/>
      <c r="H888" s="860"/>
      <c r="I888" s="860"/>
      <c r="J888" s="860"/>
      <c r="K888" s="860"/>
      <c r="L888" s="861"/>
      <c r="M888" s="408">
        <f>'2. FTNC CAN'!M888+'3. FTNC USD'!M888+'4. FTNC EUR'!M888+'5. FTNC GBP'!M888+'6. FTNC Autres (inclus)'!M888</f>
        <v>0</v>
      </c>
      <c r="N888" s="419">
        <f>'2. FTNC CAN'!N888+'3. FTNC USD'!N888+'4. FTNC EUR'!N888+'5. FTNC GBP'!N888+'6. FTNC Autres (inclus)'!N888</f>
        <v>0</v>
      </c>
      <c r="O888" s="422">
        <f>'2. FTNC CAN'!O888+'3. FTNC USD'!O888+'4. FTNC EUR'!O888+'5. FTNC GBP'!O888+'6. FTNC Autres (inclus)'!O888</f>
        <v>0</v>
      </c>
      <c r="P888" s="422">
        <f>'2. FTNC CAN'!P888+'3. FTNC USD'!P888+'4. FTNC EUR'!P888+'5. FTNC GBP'!P888+'6. FTNC Autres (inclus)'!P888</f>
        <v>0</v>
      </c>
      <c r="Q888" s="423">
        <f>'2. FTNC CAN'!Q888+'3. FTNC USD'!Q888+'4. FTNC EUR'!Q888+'5. FTNC GBP'!Q888+'6. FTNC Autres (inclus)'!Q888</f>
        <v>0</v>
      </c>
      <c r="R888" s="419">
        <f>'2. FTNC CAN'!R888+'3. FTNC USD'!R888+'4. FTNC EUR'!R888+'5. FTNC GBP'!R888+'6. FTNC Autres (inclus)'!R888</f>
        <v>0</v>
      </c>
      <c r="S888" s="422">
        <f>'2. FTNC CAN'!S888+'3. FTNC USD'!S888+'4. FTNC EUR'!S888+'5. FTNC GBP'!S888+'6. FTNC Autres (inclus)'!S888</f>
        <v>0</v>
      </c>
      <c r="T888" s="422">
        <f>'2. FTNC CAN'!T888+'3. FTNC USD'!T888+'4. FTNC EUR'!T888+'5. FTNC GBP'!T888+'6. FTNC Autres (inclus)'!T888</f>
        <v>0</v>
      </c>
      <c r="U888" s="422">
        <f>'2. FTNC CAN'!U888+'3. FTNC USD'!U888+'4. FTNC EUR'!U888+'5. FTNC GBP'!U888+'6. FTNC Autres (inclus)'!U888</f>
        <v>0</v>
      </c>
      <c r="V888" s="422">
        <f>'2. FTNC CAN'!V888+'3. FTNC USD'!V888+'4. FTNC EUR'!V888+'5. FTNC GBP'!V888+'6. FTNC Autres (inclus)'!V888</f>
        <v>0</v>
      </c>
      <c r="W888" s="422">
        <f>'2. FTNC CAN'!W888+'3. FTNC USD'!W888+'4. FTNC EUR'!W888+'5. FTNC GBP'!W888+'6. FTNC Autres (inclus)'!W888</f>
        <v>0</v>
      </c>
      <c r="X888" s="422">
        <f>'2. FTNC CAN'!X888+'3. FTNC USD'!X888+'4. FTNC EUR'!X888+'5. FTNC GBP'!X888+'6. FTNC Autres (inclus)'!X888</f>
        <v>0</v>
      </c>
      <c r="Y888" s="422">
        <f>'2. FTNC CAN'!Y888+'3. FTNC USD'!Y888+'4. FTNC EUR'!Y888+'5. FTNC GBP'!Y888+'6. FTNC Autres (inclus)'!Y888</f>
        <v>0</v>
      </c>
      <c r="Z888" s="422">
        <f>'2. FTNC CAN'!Z888+'3. FTNC USD'!Z888+'4. FTNC EUR'!Z888+'5. FTNC GBP'!Z888+'6. FTNC Autres (inclus)'!Z888</f>
        <v>0</v>
      </c>
      <c r="AA888" s="422">
        <f>'2. FTNC CAN'!AA888+'3. FTNC USD'!AA888+'4. FTNC EUR'!AA888+'5. FTNC GBP'!AA888+'6. FTNC Autres (inclus)'!AA888</f>
        <v>0</v>
      </c>
      <c r="AB888" s="423">
        <f>'2. FTNC CAN'!AB888+'3. FTNC USD'!AB888+'4. FTNC EUR'!AB888+'5. FTNC GBP'!AB888+'6. FTNC Autres (inclus)'!AB888</f>
        <v>0</v>
      </c>
      <c r="AC888" s="408">
        <f>'2. FTNC CAN'!AC888+'3. FTNC USD'!AC888+'4. FTNC EUR'!AC888+'5. FTNC GBP'!AC888+'6. FTNC Autres (inclus)'!AC888</f>
        <v>0</v>
      </c>
      <c r="AD888" s="870"/>
      <c r="AE888" s="868"/>
      <c r="AF888" s="869"/>
    </row>
    <row r="889" spans="1:32" ht="15" outlineLevel="1" x14ac:dyDescent="0.2">
      <c r="A889" s="232">
        <v>209</v>
      </c>
      <c r="B889" s="507"/>
      <c r="C889" s="475"/>
      <c r="D889" s="475"/>
      <c r="E889" s="853" t="s">
        <v>45</v>
      </c>
      <c r="F889" s="854"/>
      <c r="G889" s="854"/>
      <c r="H889" s="854"/>
      <c r="I889" s="854"/>
      <c r="J889" s="854"/>
      <c r="K889" s="854"/>
      <c r="L889" s="855"/>
      <c r="M889" s="407">
        <f>SUBTOTAL(9,M890:M891)</f>
        <v>0</v>
      </c>
      <c r="N889" s="410">
        <f t="shared" ref="N889:AC889" si="1190">SUBTOTAL(9,N890:N891)</f>
        <v>0</v>
      </c>
      <c r="O889" s="414">
        <f t="shared" si="1190"/>
        <v>0</v>
      </c>
      <c r="P889" s="413">
        <f t="shared" si="1190"/>
        <v>0</v>
      </c>
      <c r="Q889" s="415">
        <f t="shared" si="1190"/>
        <v>0</v>
      </c>
      <c r="R889" s="410">
        <f t="shared" si="1190"/>
        <v>0</v>
      </c>
      <c r="S889" s="413">
        <f t="shared" si="1190"/>
        <v>0</v>
      </c>
      <c r="T889" s="414">
        <f t="shared" si="1190"/>
        <v>0</v>
      </c>
      <c r="U889" s="413">
        <f t="shared" si="1190"/>
        <v>0</v>
      </c>
      <c r="V889" s="414">
        <f t="shared" si="1190"/>
        <v>0</v>
      </c>
      <c r="W889" s="413">
        <f t="shared" si="1190"/>
        <v>0</v>
      </c>
      <c r="X889" s="414">
        <f t="shared" si="1190"/>
        <v>0</v>
      </c>
      <c r="Y889" s="413">
        <f t="shared" si="1190"/>
        <v>0</v>
      </c>
      <c r="Z889" s="414">
        <f t="shared" si="1190"/>
        <v>0</v>
      </c>
      <c r="AA889" s="413">
        <f t="shared" si="1190"/>
        <v>0</v>
      </c>
      <c r="AB889" s="415">
        <f t="shared" si="1190"/>
        <v>0</v>
      </c>
      <c r="AC889" s="407">
        <f t="shared" si="1190"/>
        <v>0</v>
      </c>
      <c r="AD889" s="870"/>
      <c r="AE889" s="868"/>
      <c r="AF889" s="869"/>
    </row>
    <row r="890" spans="1:32" ht="15" outlineLevel="1" x14ac:dyDescent="0.2">
      <c r="A890" s="232">
        <v>210</v>
      </c>
      <c r="B890" s="507"/>
      <c r="C890" s="475"/>
      <c r="D890" s="475"/>
      <c r="E890" s="475"/>
      <c r="F890" s="856" t="s">
        <v>46</v>
      </c>
      <c r="G890" s="857"/>
      <c r="H890" s="857"/>
      <c r="I890" s="857"/>
      <c r="J890" s="857"/>
      <c r="K890" s="857"/>
      <c r="L890" s="858"/>
      <c r="M890" s="408">
        <f>'2. FTNC CAN'!M890+'3. FTNC USD'!M890+'4. FTNC EUR'!M890+'5. FTNC GBP'!M890+'6. FTNC Autres (inclus)'!M890</f>
        <v>0</v>
      </c>
      <c r="N890" s="1167"/>
      <c r="O890" s="1016"/>
      <c r="P890" s="1016"/>
      <c r="Q890" s="1016"/>
      <c r="R890" s="1016"/>
      <c r="S890" s="1016"/>
      <c r="T890" s="1016"/>
      <c r="U890" s="1016"/>
      <c r="V890" s="1016"/>
      <c r="W890" s="1016"/>
      <c r="X890" s="1016"/>
      <c r="Y890" s="1016"/>
      <c r="Z890" s="1016"/>
      <c r="AA890" s="1016"/>
      <c r="AB890" s="1165"/>
      <c r="AC890" s="408">
        <f>'2. FTNC CAN'!AC890+'3. FTNC USD'!AC890+'4. FTNC EUR'!AC890+'5. FTNC GBP'!AC890+'6. FTNC Autres (inclus)'!AC890</f>
        <v>0</v>
      </c>
      <c r="AD890" s="870"/>
      <c r="AE890" s="868"/>
      <c r="AF890" s="869"/>
    </row>
    <row r="891" spans="1:32" ht="15" outlineLevel="1" x14ac:dyDescent="0.2">
      <c r="A891" s="232">
        <v>211</v>
      </c>
      <c r="B891" s="507"/>
      <c r="C891" s="475"/>
      <c r="D891" s="475"/>
      <c r="E891" s="475"/>
      <c r="F891" s="859" t="s">
        <v>47</v>
      </c>
      <c r="G891" s="860"/>
      <c r="H891" s="860"/>
      <c r="I891" s="860"/>
      <c r="J891" s="860"/>
      <c r="K891" s="860"/>
      <c r="L891" s="861"/>
      <c r="M891" s="408">
        <f>'2. FTNC CAN'!M891+'3. FTNC USD'!M891+'4. FTNC EUR'!M891+'5. FTNC GBP'!M891+'6. FTNC Autres (inclus)'!M891</f>
        <v>0</v>
      </c>
      <c r="N891" s="419">
        <f>'2. FTNC CAN'!N891+'3. FTNC USD'!N891+'4. FTNC EUR'!N891+'5. FTNC GBP'!N891+'6. FTNC Autres (inclus)'!N891</f>
        <v>0</v>
      </c>
      <c r="O891" s="422">
        <f>'2. FTNC CAN'!O891+'3. FTNC USD'!O891+'4. FTNC EUR'!O891+'5. FTNC GBP'!O891+'6. FTNC Autres (inclus)'!O891</f>
        <v>0</v>
      </c>
      <c r="P891" s="422">
        <f>'2. FTNC CAN'!P891+'3. FTNC USD'!P891+'4. FTNC EUR'!P891+'5. FTNC GBP'!P891+'6. FTNC Autres (inclus)'!P891</f>
        <v>0</v>
      </c>
      <c r="Q891" s="423">
        <f>'2. FTNC CAN'!Q891+'3. FTNC USD'!Q891+'4. FTNC EUR'!Q891+'5. FTNC GBP'!Q891+'6. FTNC Autres (inclus)'!Q891</f>
        <v>0</v>
      </c>
      <c r="R891" s="419">
        <f>'2. FTNC CAN'!R891+'3. FTNC USD'!R891+'4. FTNC EUR'!R891+'5. FTNC GBP'!R891+'6. FTNC Autres (inclus)'!R891</f>
        <v>0</v>
      </c>
      <c r="S891" s="422">
        <f>'2. FTNC CAN'!S891+'3. FTNC USD'!S891+'4. FTNC EUR'!S891+'5. FTNC GBP'!S891+'6. FTNC Autres (inclus)'!S891</f>
        <v>0</v>
      </c>
      <c r="T891" s="422">
        <f>'2. FTNC CAN'!T891+'3. FTNC USD'!T891+'4. FTNC EUR'!T891+'5. FTNC GBP'!T891+'6. FTNC Autres (inclus)'!T891</f>
        <v>0</v>
      </c>
      <c r="U891" s="422">
        <f>'2. FTNC CAN'!U891+'3. FTNC USD'!U891+'4. FTNC EUR'!U891+'5. FTNC GBP'!U891+'6. FTNC Autres (inclus)'!U891</f>
        <v>0</v>
      </c>
      <c r="V891" s="422">
        <f>'2. FTNC CAN'!V891+'3. FTNC USD'!V891+'4. FTNC EUR'!V891+'5. FTNC GBP'!V891+'6. FTNC Autres (inclus)'!V891</f>
        <v>0</v>
      </c>
      <c r="W891" s="422">
        <f>'2. FTNC CAN'!W891+'3. FTNC USD'!W891+'4. FTNC EUR'!W891+'5. FTNC GBP'!W891+'6. FTNC Autres (inclus)'!W891</f>
        <v>0</v>
      </c>
      <c r="X891" s="422">
        <f>'2. FTNC CAN'!X891+'3. FTNC USD'!X891+'4. FTNC EUR'!X891+'5. FTNC GBP'!X891+'6. FTNC Autres (inclus)'!X891</f>
        <v>0</v>
      </c>
      <c r="Y891" s="422">
        <f>'2. FTNC CAN'!Y891+'3. FTNC USD'!Y891+'4. FTNC EUR'!Y891+'5. FTNC GBP'!Y891+'6. FTNC Autres (inclus)'!Y891</f>
        <v>0</v>
      </c>
      <c r="Z891" s="422">
        <f>'2. FTNC CAN'!Z891+'3. FTNC USD'!Z891+'4. FTNC EUR'!Z891+'5. FTNC GBP'!Z891+'6. FTNC Autres (inclus)'!Z891</f>
        <v>0</v>
      </c>
      <c r="AA891" s="422">
        <f>'2. FTNC CAN'!AA891+'3. FTNC USD'!AA891+'4. FTNC EUR'!AA891+'5. FTNC GBP'!AA891+'6. FTNC Autres (inclus)'!AA891</f>
        <v>0</v>
      </c>
      <c r="AB891" s="423">
        <f>'2. FTNC CAN'!AB891+'3. FTNC USD'!AB891+'4. FTNC EUR'!AB891+'5. FTNC GBP'!AB891+'6. FTNC Autres (inclus)'!AB891</f>
        <v>0</v>
      </c>
      <c r="AC891" s="408">
        <f>'2. FTNC CAN'!AC891+'3. FTNC USD'!AC891+'4. FTNC EUR'!AC891+'5. FTNC GBP'!AC891+'6. FTNC Autres (inclus)'!AC891</f>
        <v>0</v>
      </c>
      <c r="AD891" s="870"/>
      <c r="AE891" s="868"/>
      <c r="AF891" s="869"/>
    </row>
    <row r="892" spans="1:32" ht="15" outlineLevel="1" x14ac:dyDescent="0.2">
      <c r="A892" s="232">
        <v>212</v>
      </c>
      <c r="B892" s="507"/>
      <c r="C892" s="475"/>
      <c r="D892" s="475"/>
      <c r="E892" s="853" t="s">
        <v>48</v>
      </c>
      <c r="F892" s="854"/>
      <c r="G892" s="854"/>
      <c r="H892" s="854"/>
      <c r="I892" s="854"/>
      <c r="J892" s="854"/>
      <c r="K892" s="854"/>
      <c r="L892" s="855"/>
      <c r="M892" s="407">
        <f t="shared" ref="M892:AC892" si="1191">SUBTOTAL(9,M893:M894)</f>
        <v>0</v>
      </c>
      <c r="N892" s="410">
        <f t="shared" si="1191"/>
        <v>0</v>
      </c>
      <c r="O892" s="414">
        <f t="shared" si="1191"/>
        <v>0</v>
      </c>
      <c r="P892" s="413">
        <f t="shared" si="1191"/>
        <v>0</v>
      </c>
      <c r="Q892" s="415">
        <f t="shared" si="1191"/>
        <v>0</v>
      </c>
      <c r="R892" s="410">
        <f t="shared" si="1191"/>
        <v>0</v>
      </c>
      <c r="S892" s="413">
        <f t="shared" si="1191"/>
        <v>0</v>
      </c>
      <c r="T892" s="414">
        <f t="shared" si="1191"/>
        <v>0</v>
      </c>
      <c r="U892" s="413">
        <f t="shared" si="1191"/>
        <v>0</v>
      </c>
      <c r="V892" s="414">
        <f t="shared" si="1191"/>
        <v>0</v>
      </c>
      <c r="W892" s="413">
        <f t="shared" si="1191"/>
        <v>0</v>
      </c>
      <c r="X892" s="414">
        <f t="shared" si="1191"/>
        <v>0</v>
      </c>
      <c r="Y892" s="413">
        <f t="shared" si="1191"/>
        <v>0</v>
      </c>
      <c r="Z892" s="414">
        <f t="shared" si="1191"/>
        <v>0</v>
      </c>
      <c r="AA892" s="413">
        <f t="shared" si="1191"/>
        <v>0</v>
      </c>
      <c r="AB892" s="415">
        <f t="shared" si="1191"/>
        <v>0</v>
      </c>
      <c r="AC892" s="407">
        <f t="shared" si="1191"/>
        <v>0</v>
      </c>
      <c r="AD892" s="870"/>
      <c r="AE892" s="868"/>
      <c r="AF892" s="869"/>
    </row>
    <row r="893" spans="1:32" ht="15" outlineLevel="1" x14ac:dyDescent="0.2">
      <c r="A893" s="232">
        <v>213</v>
      </c>
      <c r="B893" s="507"/>
      <c r="C893" s="475"/>
      <c r="D893" s="475"/>
      <c r="E893" s="475"/>
      <c r="F893" s="856" t="s">
        <v>49</v>
      </c>
      <c r="G893" s="857"/>
      <c r="H893" s="857"/>
      <c r="I893" s="857"/>
      <c r="J893" s="857"/>
      <c r="K893" s="857"/>
      <c r="L893" s="858"/>
      <c r="M893" s="408">
        <f>'2. FTNC CAN'!M893+'3. FTNC USD'!M893+'4. FTNC EUR'!M893+'5. FTNC GBP'!M893+'6. FTNC Autres (inclus)'!M893</f>
        <v>0</v>
      </c>
      <c r="N893" s="1167"/>
      <c r="O893" s="1016"/>
      <c r="P893" s="1016"/>
      <c r="Q893" s="1016"/>
      <c r="R893" s="1016"/>
      <c r="S893" s="1016"/>
      <c r="T893" s="1016"/>
      <c r="U893" s="1016"/>
      <c r="V893" s="1016"/>
      <c r="W893" s="1016"/>
      <c r="X893" s="1016"/>
      <c r="Y893" s="1016"/>
      <c r="Z893" s="1016"/>
      <c r="AA893" s="1016"/>
      <c r="AB893" s="1165"/>
      <c r="AC893" s="408">
        <f>'2. FTNC CAN'!AC893+'3. FTNC USD'!AC893+'4. FTNC EUR'!AC893+'5. FTNC GBP'!AC893+'6. FTNC Autres (inclus)'!AC893</f>
        <v>0</v>
      </c>
      <c r="AD893" s="870"/>
      <c r="AE893" s="868"/>
      <c r="AF893" s="869"/>
    </row>
    <row r="894" spans="1:32" ht="15" outlineLevel="1" x14ac:dyDescent="0.2">
      <c r="A894" s="232">
        <v>214</v>
      </c>
      <c r="B894" s="507"/>
      <c r="C894" s="475"/>
      <c r="D894" s="475"/>
      <c r="E894" s="475"/>
      <c r="F894" s="859" t="s">
        <v>50</v>
      </c>
      <c r="G894" s="860"/>
      <c r="H894" s="860"/>
      <c r="I894" s="860"/>
      <c r="J894" s="860"/>
      <c r="K894" s="860"/>
      <c r="L894" s="861"/>
      <c r="M894" s="408">
        <f>'2. FTNC CAN'!M894+'3. FTNC USD'!M894+'4. FTNC EUR'!M894+'5. FTNC GBP'!M894+'6. FTNC Autres (inclus)'!M894</f>
        <v>0</v>
      </c>
      <c r="N894" s="419">
        <f>'2. FTNC CAN'!N894+'3. FTNC USD'!N894+'4. FTNC EUR'!N894+'5. FTNC GBP'!N894+'6. FTNC Autres (inclus)'!N894</f>
        <v>0</v>
      </c>
      <c r="O894" s="422">
        <f>'2. FTNC CAN'!O894+'3. FTNC USD'!O894+'4. FTNC EUR'!O894+'5. FTNC GBP'!O894+'6. FTNC Autres (inclus)'!O894</f>
        <v>0</v>
      </c>
      <c r="P894" s="422">
        <f>'2. FTNC CAN'!P894+'3. FTNC USD'!P894+'4. FTNC EUR'!P894+'5. FTNC GBP'!P894+'6. FTNC Autres (inclus)'!P894</f>
        <v>0</v>
      </c>
      <c r="Q894" s="423">
        <f>'2. FTNC CAN'!Q894+'3. FTNC USD'!Q894+'4. FTNC EUR'!Q894+'5. FTNC GBP'!Q894+'6. FTNC Autres (inclus)'!Q894</f>
        <v>0</v>
      </c>
      <c r="R894" s="419">
        <f>'2. FTNC CAN'!R894+'3. FTNC USD'!R894+'4. FTNC EUR'!R894+'5. FTNC GBP'!R894+'6. FTNC Autres (inclus)'!R894</f>
        <v>0</v>
      </c>
      <c r="S894" s="422">
        <f>'2. FTNC CAN'!S894+'3. FTNC USD'!S894+'4. FTNC EUR'!S894+'5. FTNC GBP'!S894+'6. FTNC Autres (inclus)'!S894</f>
        <v>0</v>
      </c>
      <c r="T894" s="422">
        <f>'2. FTNC CAN'!T894+'3. FTNC USD'!T894+'4. FTNC EUR'!T894+'5. FTNC GBP'!T894+'6. FTNC Autres (inclus)'!T894</f>
        <v>0</v>
      </c>
      <c r="U894" s="422">
        <f>'2. FTNC CAN'!U894+'3. FTNC USD'!U894+'4. FTNC EUR'!U894+'5. FTNC GBP'!U894+'6. FTNC Autres (inclus)'!U894</f>
        <v>0</v>
      </c>
      <c r="V894" s="422">
        <f>'2. FTNC CAN'!V894+'3. FTNC USD'!V894+'4. FTNC EUR'!V894+'5. FTNC GBP'!V894+'6. FTNC Autres (inclus)'!V894</f>
        <v>0</v>
      </c>
      <c r="W894" s="422">
        <f>'2. FTNC CAN'!W894+'3. FTNC USD'!W894+'4. FTNC EUR'!W894+'5. FTNC GBP'!W894+'6. FTNC Autres (inclus)'!W894</f>
        <v>0</v>
      </c>
      <c r="X894" s="422">
        <f>'2. FTNC CAN'!X894+'3. FTNC USD'!X894+'4. FTNC EUR'!X894+'5. FTNC GBP'!X894+'6. FTNC Autres (inclus)'!X894</f>
        <v>0</v>
      </c>
      <c r="Y894" s="422">
        <f>'2. FTNC CAN'!Y894+'3. FTNC USD'!Y894+'4. FTNC EUR'!Y894+'5. FTNC GBP'!Y894+'6. FTNC Autres (inclus)'!Y894</f>
        <v>0</v>
      </c>
      <c r="Z894" s="422">
        <f>'2. FTNC CAN'!Z894+'3. FTNC USD'!Z894+'4. FTNC EUR'!Z894+'5. FTNC GBP'!Z894+'6. FTNC Autres (inclus)'!Z894</f>
        <v>0</v>
      </c>
      <c r="AA894" s="422">
        <f>'2. FTNC CAN'!AA894+'3. FTNC USD'!AA894+'4. FTNC EUR'!AA894+'5. FTNC GBP'!AA894+'6. FTNC Autres (inclus)'!AA894</f>
        <v>0</v>
      </c>
      <c r="AB894" s="423">
        <f>'2. FTNC CAN'!AB894+'3. FTNC USD'!AB894+'4. FTNC EUR'!AB894+'5. FTNC GBP'!AB894+'6. FTNC Autres (inclus)'!AB894</f>
        <v>0</v>
      </c>
      <c r="AC894" s="408">
        <f>'2. FTNC CAN'!AC894+'3. FTNC USD'!AC894+'4. FTNC EUR'!AC894+'5. FTNC GBP'!AC894+'6. FTNC Autres (inclus)'!AC894</f>
        <v>0</v>
      </c>
      <c r="AD894" s="865"/>
      <c r="AE894" s="866"/>
      <c r="AF894" s="867"/>
    </row>
    <row r="895" spans="1:32" ht="15" outlineLevel="1" x14ac:dyDescent="0.2">
      <c r="A895" s="232">
        <v>215</v>
      </c>
      <c r="B895" s="507"/>
      <c r="C895" s="475"/>
      <c r="D895" s="844" t="s">
        <v>51</v>
      </c>
      <c r="E895" s="845"/>
      <c r="F895" s="845"/>
      <c r="G895" s="845"/>
      <c r="H895" s="845"/>
      <c r="I895" s="845"/>
      <c r="J895" s="845"/>
      <c r="K895" s="845"/>
      <c r="L895" s="845"/>
      <c r="M895" s="407">
        <f>SUBTOTAL(9,M896:M898)</f>
        <v>0</v>
      </c>
      <c r="N895" s="410">
        <f t="shared" ref="N895:AC895" si="1192">SUBTOTAL(9,N896:N898)</f>
        <v>0</v>
      </c>
      <c r="O895" s="414">
        <f t="shared" si="1192"/>
        <v>0</v>
      </c>
      <c r="P895" s="413">
        <f t="shared" si="1192"/>
        <v>0</v>
      </c>
      <c r="Q895" s="415">
        <f t="shared" si="1192"/>
        <v>0</v>
      </c>
      <c r="R895" s="410">
        <f t="shared" si="1192"/>
        <v>0</v>
      </c>
      <c r="S895" s="413">
        <f t="shared" si="1192"/>
        <v>0</v>
      </c>
      <c r="T895" s="414">
        <f t="shared" si="1192"/>
        <v>0</v>
      </c>
      <c r="U895" s="413">
        <f t="shared" si="1192"/>
        <v>0</v>
      </c>
      <c r="V895" s="414">
        <f t="shared" si="1192"/>
        <v>0</v>
      </c>
      <c r="W895" s="413">
        <f t="shared" si="1192"/>
        <v>0</v>
      </c>
      <c r="X895" s="414">
        <f t="shared" si="1192"/>
        <v>0</v>
      </c>
      <c r="Y895" s="413">
        <f t="shared" si="1192"/>
        <v>0</v>
      </c>
      <c r="Z895" s="414">
        <f t="shared" si="1192"/>
        <v>0</v>
      </c>
      <c r="AA895" s="413">
        <f t="shared" si="1192"/>
        <v>0</v>
      </c>
      <c r="AB895" s="415">
        <f t="shared" si="1192"/>
        <v>0</v>
      </c>
      <c r="AC895" s="407">
        <f t="shared" si="1192"/>
        <v>0</v>
      </c>
      <c r="AD895" s="921"/>
      <c r="AE895" s="921"/>
      <c r="AF895" s="922"/>
    </row>
    <row r="896" spans="1:32" ht="15" outlineLevel="1" x14ac:dyDescent="0.2">
      <c r="A896" s="232">
        <v>216</v>
      </c>
      <c r="B896" s="507"/>
      <c r="C896" s="475"/>
      <c r="D896" s="475"/>
      <c r="E896" s="475"/>
      <c r="F896" s="856" t="s">
        <v>52</v>
      </c>
      <c r="G896" s="857"/>
      <c r="H896" s="857"/>
      <c r="I896" s="857"/>
      <c r="J896" s="857"/>
      <c r="K896" s="857"/>
      <c r="L896" s="858"/>
      <c r="M896" s="408">
        <f>'2. FTNC CAN'!M896+'3. FTNC USD'!M896+'4. FTNC EUR'!M896+'5. FTNC GBP'!M896+'6. FTNC Autres (inclus)'!M896</f>
        <v>0</v>
      </c>
      <c r="N896" s="419">
        <f>'2. FTNC CAN'!N896+'3. FTNC USD'!N896+'4. FTNC EUR'!N896+'5. FTNC GBP'!N896+'6. FTNC Autres (inclus)'!N896</f>
        <v>0</v>
      </c>
      <c r="O896" s="422">
        <f>'2. FTNC CAN'!O896+'3. FTNC USD'!O896+'4. FTNC EUR'!O896+'5. FTNC GBP'!O896+'6. FTNC Autres (inclus)'!O896</f>
        <v>0</v>
      </c>
      <c r="P896" s="422">
        <f>'2. FTNC CAN'!P896+'3. FTNC USD'!P896+'4. FTNC EUR'!P896+'5. FTNC GBP'!P896+'6. FTNC Autres (inclus)'!P896</f>
        <v>0</v>
      </c>
      <c r="Q896" s="423">
        <f>'2. FTNC CAN'!Q896+'3. FTNC USD'!Q896+'4. FTNC EUR'!Q896+'5. FTNC GBP'!Q896+'6. FTNC Autres (inclus)'!Q896</f>
        <v>0</v>
      </c>
      <c r="R896" s="419">
        <f>'2. FTNC CAN'!R896+'3. FTNC USD'!R896+'4. FTNC EUR'!R896+'5. FTNC GBP'!R896+'6. FTNC Autres (inclus)'!R896</f>
        <v>0</v>
      </c>
      <c r="S896" s="422">
        <f>'2. FTNC CAN'!S896+'3. FTNC USD'!S896+'4. FTNC EUR'!S896+'5. FTNC GBP'!S896+'6. FTNC Autres (inclus)'!S896</f>
        <v>0</v>
      </c>
      <c r="T896" s="422">
        <f>'2. FTNC CAN'!T896+'3. FTNC USD'!T896+'4. FTNC EUR'!T896+'5. FTNC GBP'!T896+'6. FTNC Autres (inclus)'!T896</f>
        <v>0</v>
      </c>
      <c r="U896" s="422">
        <f>'2. FTNC CAN'!U896+'3. FTNC USD'!U896+'4. FTNC EUR'!U896+'5. FTNC GBP'!U896+'6. FTNC Autres (inclus)'!U896</f>
        <v>0</v>
      </c>
      <c r="V896" s="422">
        <f>'2. FTNC CAN'!V896+'3. FTNC USD'!V896+'4. FTNC EUR'!V896+'5. FTNC GBP'!V896+'6. FTNC Autres (inclus)'!V896</f>
        <v>0</v>
      </c>
      <c r="W896" s="422">
        <f>'2. FTNC CAN'!W896+'3. FTNC USD'!W896+'4. FTNC EUR'!W896+'5. FTNC GBP'!W896+'6. FTNC Autres (inclus)'!W896</f>
        <v>0</v>
      </c>
      <c r="X896" s="422">
        <f>'2. FTNC CAN'!X896+'3. FTNC USD'!X896+'4. FTNC EUR'!X896+'5. FTNC GBP'!X896+'6. FTNC Autres (inclus)'!X896</f>
        <v>0</v>
      </c>
      <c r="Y896" s="422">
        <f>'2. FTNC CAN'!Y896+'3. FTNC USD'!Y896+'4. FTNC EUR'!Y896+'5. FTNC GBP'!Y896+'6. FTNC Autres (inclus)'!Y896</f>
        <v>0</v>
      </c>
      <c r="Z896" s="422">
        <f>'2. FTNC CAN'!Z896+'3. FTNC USD'!Z896+'4. FTNC EUR'!Z896+'5. FTNC GBP'!Z896+'6. FTNC Autres (inclus)'!Z896</f>
        <v>0</v>
      </c>
      <c r="AA896" s="422">
        <f>'2. FTNC CAN'!AA896+'3. FTNC USD'!AA896+'4. FTNC EUR'!AA896+'5. FTNC GBP'!AA896+'6. FTNC Autres (inclus)'!AA896</f>
        <v>0</v>
      </c>
      <c r="AB896" s="423">
        <f>'2. FTNC CAN'!AB896+'3. FTNC USD'!AB896+'4. FTNC EUR'!AB896+'5. FTNC GBP'!AB896+'6. FTNC Autres (inclus)'!AB896</f>
        <v>0</v>
      </c>
      <c r="AC896" s="408">
        <f>'2. FTNC CAN'!AC896+'3. FTNC USD'!AC896+'4. FTNC EUR'!AC896+'5. FTNC GBP'!AC896+'6. FTNC Autres (inclus)'!AC896</f>
        <v>0</v>
      </c>
      <c r="AD896" s="862"/>
      <c r="AE896" s="863"/>
      <c r="AF896" s="864"/>
    </row>
    <row r="897" spans="1:32" ht="15" outlineLevel="1" x14ac:dyDescent="0.2">
      <c r="A897" s="232">
        <v>217</v>
      </c>
      <c r="B897" s="507"/>
      <c r="C897" s="475"/>
      <c r="D897" s="475"/>
      <c r="E897" s="475"/>
      <c r="F897" s="915" t="s">
        <v>55</v>
      </c>
      <c r="G897" s="916"/>
      <c r="H897" s="916"/>
      <c r="I897" s="916"/>
      <c r="J897" s="916"/>
      <c r="K897" s="916"/>
      <c r="L897" s="917"/>
      <c r="M897" s="408">
        <f>'2. FTNC CAN'!M897+'3. FTNC USD'!M897+'4. FTNC EUR'!M897+'5. FTNC GBP'!M897+'6. FTNC Autres (inclus)'!M897</f>
        <v>0</v>
      </c>
      <c r="N897" s="419">
        <f>'2. FTNC CAN'!N897+'3. FTNC USD'!N897+'4. FTNC EUR'!N897+'5. FTNC GBP'!N897+'6. FTNC Autres (inclus)'!N897</f>
        <v>0</v>
      </c>
      <c r="O897" s="422">
        <f>'2. FTNC CAN'!O897+'3. FTNC USD'!O897+'4. FTNC EUR'!O897+'5. FTNC GBP'!O897+'6. FTNC Autres (inclus)'!O897</f>
        <v>0</v>
      </c>
      <c r="P897" s="422">
        <f>'2. FTNC CAN'!P897+'3. FTNC USD'!P897+'4. FTNC EUR'!P897+'5. FTNC GBP'!P897+'6. FTNC Autres (inclus)'!P897</f>
        <v>0</v>
      </c>
      <c r="Q897" s="423">
        <f>'2. FTNC CAN'!Q897+'3. FTNC USD'!Q897+'4. FTNC EUR'!Q897+'5. FTNC GBP'!Q897+'6. FTNC Autres (inclus)'!Q897</f>
        <v>0</v>
      </c>
      <c r="R897" s="419">
        <f>'2. FTNC CAN'!R897+'3. FTNC USD'!R897+'4. FTNC EUR'!R897+'5. FTNC GBP'!R897+'6. FTNC Autres (inclus)'!R897</f>
        <v>0</v>
      </c>
      <c r="S897" s="422">
        <f>'2. FTNC CAN'!S897+'3. FTNC USD'!S897+'4. FTNC EUR'!S897+'5. FTNC GBP'!S897+'6. FTNC Autres (inclus)'!S897</f>
        <v>0</v>
      </c>
      <c r="T897" s="422">
        <f>'2. FTNC CAN'!T897+'3. FTNC USD'!T897+'4. FTNC EUR'!T897+'5. FTNC GBP'!T897+'6. FTNC Autres (inclus)'!T897</f>
        <v>0</v>
      </c>
      <c r="U897" s="422">
        <f>'2. FTNC CAN'!U897+'3. FTNC USD'!U897+'4. FTNC EUR'!U897+'5. FTNC GBP'!U897+'6. FTNC Autres (inclus)'!U897</f>
        <v>0</v>
      </c>
      <c r="V897" s="422">
        <f>'2. FTNC CAN'!V897+'3. FTNC USD'!V897+'4. FTNC EUR'!V897+'5. FTNC GBP'!V897+'6. FTNC Autres (inclus)'!V897</f>
        <v>0</v>
      </c>
      <c r="W897" s="422">
        <f>'2. FTNC CAN'!W897+'3. FTNC USD'!W897+'4. FTNC EUR'!W897+'5. FTNC GBP'!W897+'6. FTNC Autres (inclus)'!W897</f>
        <v>0</v>
      </c>
      <c r="X897" s="422">
        <f>'2. FTNC CAN'!X897+'3. FTNC USD'!X897+'4. FTNC EUR'!X897+'5. FTNC GBP'!X897+'6. FTNC Autres (inclus)'!X897</f>
        <v>0</v>
      </c>
      <c r="Y897" s="422">
        <f>'2. FTNC CAN'!Y897+'3. FTNC USD'!Y897+'4. FTNC EUR'!Y897+'5. FTNC GBP'!Y897+'6. FTNC Autres (inclus)'!Y897</f>
        <v>0</v>
      </c>
      <c r="Z897" s="422">
        <f>'2. FTNC CAN'!Z897+'3. FTNC USD'!Z897+'4. FTNC EUR'!Z897+'5. FTNC GBP'!Z897+'6. FTNC Autres (inclus)'!Z897</f>
        <v>0</v>
      </c>
      <c r="AA897" s="422">
        <f>'2. FTNC CAN'!AA897+'3. FTNC USD'!AA897+'4. FTNC EUR'!AA897+'5. FTNC GBP'!AA897+'6. FTNC Autres (inclus)'!AA897</f>
        <v>0</v>
      </c>
      <c r="AB897" s="423">
        <f>'2. FTNC CAN'!AB897+'3. FTNC USD'!AB897+'4. FTNC EUR'!AB897+'5. FTNC GBP'!AB897+'6. FTNC Autres (inclus)'!AB897</f>
        <v>0</v>
      </c>
      <c r="AC897" s="408">
        <f>'2. FTNC CAN'!AC897+'3. FTNC USD'!AC897+'4. FTNC EUR'!AC897+'5. FTNC GBP'!AC897+'6. FTNC Autres (inclus)'!AC897</f>
        <v>0</v>
      </c>
      <c r="AD897" s="870"/>
      <c r="AE897" s="868"/>
      <c r="AF897" s="869"/>
    </row>
    <row r="898" spans="1:32" ht="15" outlineLevel="1" x14ac:dyDescent="0.2">
      <c r="A898" s="232">
        <v>218</v>
      </c>
      <c r="B898" s="507"/>
      <c r="C898" s="475"/>
      <c r="D898" s="475"/>
      <c r="E898" s="475"/>
      <c r="F898" s="859" t="s">
        <v>56</v>
      </c>
      <c r="G898" s="860"/>
      <c r="H898" s="860"/>
      <c r="I898" s="860"/>
      <c r="J898" s="860"/>
      <c r="K898" s="860"/>
      <c r="L898" s="861"/>
      <c r="M898" s="408">
        <f>'2. FTNC CAN'!M898+'3. FTNC USD'!M898+'4. FTNC EUR'!M898+'5. FTNC GBP'!M898+'6. FTNC Autres (inclus)'!M898</f>
        <v>0</v>
      </c>
      <c r="N898" s="1167"/>
      <c r="O898" s="1016"/>
      <c r="P898" s="1016"/>
      <c r="Q898" s="1016"/>
      <c r="R898" s="1016"/>
      <c r="S898" s="1016"/>
      <c r="T898" s="1016"/>
      <c r="U898" s="1016"/>
      <c r="V898" s="1016"/>
      <c r="W898" s="1016"/>
      <c r="X898" s="1016"/>
      <c r="Y898" s="1016"/>
      <c r="Z898" s="1016"/>
      <c r="AA898" s="1016"/>
      <c r="AB898" s="1165"/>
      <c r="AC898" s="408">
        <f>'2. FTNC CAN'!AC898+'3. FTNC USD'!AC898+'4. FTNC EUR'!AC898+'5. FTNC GBP'!AC898+'6. FTNC Autres (inclus)'!AC898</f>
        <v>0</v>
      </c>
      <c r="AD898" s="865"/>
      <c r="AE898" s="866"/>
      <c r="AF898" s="867"/>
    </row>
    <row r="899" spans="1:32" ht="15" outlineLevel="1" x14ac:dyDescent="0.2">
      <c r="A899" s="232">
        <v>219</v>
      </c>
      <c r="B899" s="507"/>
      <c r="C899" s="475"/>
      <c r="D899" s="844" t="s">
        <v>53</v>
      </c>
      <c r="E899" s="845"/>
      <c r="F899" s="845"/>
      <c r="G899" s="845"/>
      <c r="H899" s="845"/>
      <c r="I899" s="845"/>
      <c r="J899" s="845"/>
      <c r="K899" s="845"/>
      <c r="L899" s="845"/>
      <c r="M899" s="407">
        <f>SUBTOTAL(9,M900:M902)</f>
        <v>0</v>
      </c>
      <c r="N899" s="410">
        <f t="shared" ref="N899:AC899" si="1193">SUBTOTAL(9,N900:N902)</f>
        <v>0</v>
      </c>
      <c r="O899" s="414">
        <f t="shared" si="1193"/>
        <v>0</v>
      </c>
      <c r="P899" s="413">
        <f t="shared" si="1193"/>
        <v>0</v>
      </c>
      <c r="Q899" s="415">
        <f t="shared" si="1193"/>
        <v>0</v>
      </c>
      <c r="R899" s="410">
        <f t="shared" si="1193"/>
        <v>0</v>
      </c>
      <c r="S899" s="413">
        <f t="shared" si="1193"/>
        <v>0</v>
      </c>
      <c r="T899" s="414">
        <f t="shared" si="1193"/>
        <v>0</v>
      </c>
      <c r="U899" s="413">
        <f t="shared" si="1193"/>
        <v>0</v>
      </c>
      <c r="V899" s="414">
        <f t="shared" si="1193"/>
        <v>0</v>
      </c>
      <c r="W899" s="413">
        <f t="shared" si="1193"/>
        <v>0</v>
      </c>
      <c r="X899" s="414">
        <f t="shared" si="1193"/>
        <v>0</v>
      </c>
      <c r="Y899" s="413">
        <f t="shared" si="1193"/>
        <v>0</v>
      </c>
      <c r="Z899" s="414">
        <f t="shared" si="1193"/>
        <v>0</v>
      </c>
      <c r="AA899" s="413">
        <f t="shared" si="1193"/>
        <v>0</v>
      </c>
      <c r="AB899" s="415">
        <f t="shared" si="1193"/>
        <v>0</v>
      </c>
      <c r="AC899" s="407">
        <f t="shared" si="1193"/>
        <v>0</v>
      </c>
      <c r="AD899" s="921"/>
      <c r="AE899" s="921"/>
      <c r="AF899" s="922"/>
    </row>
    <row r="900" spans="1:32" ht="15" outlineLevel="1" x14ac:dyDescent="0.2">
      <c r="A900" s="232">
        <v>220</v>
      </c>
      <c r="B900" s="507"/>
      <c r="C900" s="475"/>
      <c r="D900" s="475"/>
      <c r="E900" s="475"/>
      <c r="F900" s="856" t="s">
        <v>54</v>
      </c>
      <c r="G900" s="857"/>
      <c r="H900" s="857"/>
      <c r="I900" s="857"/>
      <c r="J900" s="857"/>
      <c r="K900" s="857"/>
      <c r="L900" s="858"/>
      <c r="M900" s="408">
        <f>'2. FTNC CAN'!M900+'3. FTNC USD'!M900+'4. FTNC EUR'!M900+'5. FTNC GBP'!M900+'6. FTNC Autres (inclus)'!M900</f>
        <v>0</v>
      </c>
      <c r="N900" s="419">
        <f>'2. FTNC CAN'!N900+'3. FTNC USD'!N900+'4. FTNC EUR'!N900+'5. FTNC GBP'!N900+'6. FTNC Autres (inclus)'!N900</f>
        <v>0</v>
      </c>
      <c r="O900" s="422">
        <f>'2. FTNC CAN'!O900+'3. FTNC USD'!O900+'4. FTNC EUR'!O900+'5. FTNC GBP'!O900+'6. FTNC Autres (inclus)'!O900</f>
        <v>0</v>
      </c>
      <c r="P900" s="422">
        <f>'2. FTNC CAN'!P900+'3. FTNC USD'!P900+'4. FTNC EUR'!P900+'5. FTNC GBP'!P900+'6. FTNC Autres (inclus)'!P900</f>
        <v>0</v>
      </c>
      <c r="Q900" s="423">
        <f>'2. FTNC CAN'!Q900+'3. FTNC USD'!Q900+'4. FTNC EUR'!Q900+'5. FTNC GBP'!Q900+'6. FTNC Autres (inclus)'!Q900</f>
        <v>0</v>
      </c>
      <c r="R900" s="419">
        <f>'2. FTNC CAN'!R900+'3. FTNC USD'!R900+'4. FTNC EUR'!R900+'5. FTNC GBP'!R900+'6. FTNC Autres (inclus)'!R900</f>
        <v>0</v>
      </c>
      <c r="S900" s="422">
        <f>'2. FTNC CAN'!S900+'3. FTNC USD'!S900+'4. FTNC EUR'!S900+'5. FTNC GBP'!S900+'6. FTNC Autres (inclus)'!S900</f>
        <v>0</v>
      </c>
      <c r="T900" s="422">
        <f>'2. FTNC CAN'!T900+'3. FTNC USD'!T900+'4. FTNC EUR'!T900+'5. FTNC GBP'!T900+'6. FTNC Autres (inclus)'!T900</f>
        <v>0</v>
      </c>
      <c r="U900" s="422">
        <f>'2. FTNC CAN'!U900+'3. FTNC USD'!U900+'4. FTNC EUR'!U900+'5. FTNC GBP'!U900+'6. FTNC Autres (inclus)'!U900</f>
        <v>0</v>
      </c>
      <c r="V900" s="422">
        <f>'2. FTNC CAN'!V900+'3. FTNC USD'!V900+'4. FTNC EUR'!V900+'5. FTNC GBP'!V900+'6. FTNC Autres (inclus)'!V900</f>
        <v>0</v>
      </c>
      <c r="W900" s="422">
        <f>'2. FTNC CAN'!W900+'3. FTNC USD'!W900+'4. FTNC EUR'!W900+'5. FTNC GBP'!W900+'6. FTNC Autres (inclus)'!W900</f>
        <v>0</v>
      </c>
      <c r="X900" s="422">
        <f>'2. FTNC CAN'!X900+'3. FTNC USD'!X900+'4. FTNC EUR'!X900+'5. FTNC GBP'!X900+'6. FTNC Autres (inclus)'!X900</f>
        <v>0</v>
      </c>
      <c r="Y900" s="422">
        <f>'2. FTNC CAN'!Y900+'3. FTNC USD'!Y900+'4. FTNC EUR'!Y900+'5. FTNC GBP'!Y900+'6. FTNC Autres (inclus)'!Y900</f>
        <v>0</v>
      </c>
      <c r="Z900" s="422">
        <f>'2. FTNC CAN'!Z900+'3. FTNC USD'!Z900+'4. FTNC EUR'!Z900+'5. FTNC GBP'!Z900+'6. FTNC Autres (inclus)'!Z900</f>
        <v>0</v>
      </c>
      <c r="AA900" s="422">
        <f>'2. FTNC CAN'!AA900+'3. FTNC USD'!AA900+'4. FTNC EUR'!AA900+'5. FTNC GBP'!AA900+'6. FTNC Autres (inclus)'!AA900</f>
        <v>0</v>
      </c>
      <c r="AB900" s="423">
        <f>'2. FTNC CAN'!AB900+'3. FTNC USD'!AB900+'4. FTNC EUR'!AB900+'5. FTNC GBP'!AB900+'6. FTNC Autres (inclus)'!AB900</f>
        <v>0</v>
      </c>
      <c r="AC900" s="408">
        <f>'2. FTNC CAN'!AC900+'3. FTNC USD'!AC900+'4. FTNC EUR'!AC900+'5. FTNC GBP'!AC900+'6. FTNC Autres (inclus)'!AC900</f>
        <v>0</v>
      </c>
      <c r="AD900" s="862"/>
      <c r="AE900" s="863"/>
      <c r="AF900" s="864"/>
    </row>
    <row r="901" spans="1:32" ht="15" outlineLevel="1" x14ac:dyDescent="0.2">
      <c r="A901" s="232">
        <v>221</v>
      </c>
      <c r="B901" s="507"/>
      <c r="C901" s="475"/>
      <c r="D901" s="475"/>
      <c r="E901" s="475"/>
      <c r="F901" s="915" t="s">
        <v>57</v>
      </c>
      <c r="G901" s="916"/>
      <c r="H901" s="916"/>
      <c r="I901" s="916"/>
      <c r="J901" s="916"/>
      <c r="K901" s="916"/>
      <c r="L901" s="917"/>
      <c r="M901" s="408">
        <f>'2. FTNC CAN'!M901+'3. FTNC USD'!M901+'4. FTNC EUR'!M901+'5. FTNC GBP'!M901+'6. FTNC Autres (inclus)'!M901</f>
        <v>0</v>
      </c>
      <c r="N901" s="419">
        <f>'2. FTNC CAN'!N901+'3. FTNC USD'!N901+'4. FTNC EUR'!N901+'5. FTNC GBP'!N901+'6. FTNC Autres (inclus)'!N901</f>
        <v>0</v>
      </c>
      <c r="O901" s="422">
        <f>'2. FTNC CAN'!O901+'3. FTNC USD'!O901+'4. FTNC EUR'!O901+'5. FTNC GBP'!O901+'6. FTNC Autres (inclus)'!O901</f>
        <v>0</v>
      </c>
      <c r="P901" s="422">
        <f>'2. FTNC CAN'!P901+'3. FTNC USD'!P901+'4. FTNC EUR'!P901+'5. FTNC GBP'!P901+'6. FTNC Autres (inclus)'!P901</f>
        <v>0</v>
      </c>
      <c r="Q901" s="423">
        <f>'2. FTNC CAN'!Q901+'3. FTNC USD'!Q901+'4. FTNC EUR'!Q901+'5. FTNC GBP'!Q901+'6. FTNC Autres (inclus)'!Q901</f>
        <v>0</v>
      </c>
      <c r="R901" s="419">
        <f>'2. FTNC CAN'!R901+'3. FTNC USD'!R901+'4. FTNC EUR'!R901+'5. FTNC GBP'!R901+'6. FTNC Autres (inclus)'!R901</f>
        <v>0</v>
      </c>
      <c r="S901" s="422">
        <f>'2. FTNC CAN'!S901+'3. FTNC USD'!S901+'4. FTNC EUR'!S901+'5. FTNC GBP'!S901+'6. FTNC Autres (inclus)'!S901</f>
        <v>0</v>
      </c>
      <c r="T901" s="422">
        <f>'2. FTNC CAN'!T901+'3. FTNC USD'!T901+'4. FTNC EUR'!T901+'5. FTNC GBP'!T901+'6. FTNC Autres (inclus)'!T901</f>
        <v>0</v>
      </c>
      <c r="U901" s="422">
        <f>'2. FTNC CAN'!U901+'3. FTNC USD'!U901+'4. FTNC EUR'!U901+'5. FTNC GBP'!U901+'6. FTNC Autres (inclus)'!U901</f>
        <v>0</v>
      </c>
      <c r="V901" s="422">
        <f>'2. FTNC CAN'!V901+'3. FTNC USD'!V901+'4. FTNC EUR'!V901+'5. FTNC GBP'!V901+'6. FTNC Autres (inclus)'!V901</f>
        <v>0</v>
      </c>
      <c r="W901" s="422">
        <f>'2. FTNC CAN'!W901+'3. FTNC USD'!W901+'4. FTNC EUR'!W901+'5. FTNC GBP'!W901+'6. FTNC Autres (inclus)'!W901</f>
        <v>0</v>
      </c>
      <c r="X901" s="422">
        <f>'2. FTNC CAN'!X901+'3. FTNC USD'!X901+'4. FTNC EUR'!X901+'5. FTNC GBP'!X901+'6. FTNC Autres (inclus)'!X901</f>
        <v>0</v>
      </c>
      <c r="Y901" s="422">
        <f>'2. FTNC CAN'!Y901+'3. FTNC USD'!Y901+'4. FTNC EUR'!Y901+'5. FTNC GBP'!Y901+'6. FTNC Autres (inclus)'!Y901</f>
        <v>0</v>
      </c>
      <c r="Z901" s="422">
        <f>'2. FTNC CAN'!Z901+'3. FTNC USD'!Z901+'4. FTNC EUR'!Z901+'5. FTNC GBP'!Z901+'6. FTNC Autres (inclus)'!Z901</f>
        <v>0</v>
      </c>
      <c r="AA901" s="422">
        <f>'2. FTNC CAN'!AA901+'3. FTNC USD'!AA901+'4. FTNC EUR'!AA901+'5. FTNC GBP'!AA901+'6. FTNC Autres (inclus)'!AA901</f>
        <v>0</v>
      </c>
      <c r="AB901" s="423">
        <f>'2. FTNC CAN'!AB901+'3. FTNC USD'!AB901+'4. FTNC EUR'!AB901+'5. FTNC GBP'!AB901+'6. FTNC Autres (inclus)'!AB901</f>
        <v>0</v>
      </c>
      <c r="AC901" s="408">
        <f>'2. FTNC CAN'!AC901+'3. FTNC USD'!AC901+'4. FTNC EUR'!AC901+'5. FTNC GBP'!AC901+'6. FTNC Autres (inclus)'!AC901</f>
        <v>0</v>
      </c>
      <c r="AD901" s="870"/>
      <c r="AE901" s="868"/>
      <c r="AF901" s="869"/>
    </row>
    <row r="902" spans="1:32" ht="15" outlineLevel="1" x14ac:dyDescent="0.2">
      <c r="A902" s="232">
        <v>222</v>
      </c>
      <c r="B902" s="507"/>
      <c r="C902" s="475"/>
      <c r="D902" s="475"/>
      <c r="E902" s="475"/>
      <c r="F902" s="859" t="s">
        <v>58</v>
      </c>
      <c r="G902" s="860"/>
      <c r="H902" s="860"/>
      <c r="I902" s="860"/>
      <c r="J902" s="860"/>
      <c r="K902" s="860"/>
      <c r="L902" s="861"/>
      <c r="M902" s="408">
        <f>'2. FTNC CAN'!M902+'3. FTNC USD'!M902+'4. FTNC EUR'!M902+'5. FTNC GBP'!M902+'6. FTNC Autres (inclus)'!M902</f>
        <v>0</v>
      </c>
      <c r="N902" s="1168"/>
      <c r="O902" s="1169"/>
      <c r="P902" s="1169"/>
      <c r="Q902" s="1169"/>
      <c r="R902" s="1169"/>
      <c r="S902" s="1169"/>
      <c r="T902" s="1169"/>
      <c r="U902" s="1169"/>
      <c r="V902" s="1169"/>
      <c r="W902" s="1169"/>
      <c r="X902" s="1169"/>
      <c r="Y902" s="1169"/>
      <c r="Z902" s="1169"/>
      <c r="AA902" s="1169"/>
      <c r="AB902" s="1170"/>
      <c r="AC902" s="408">
        <f>'2. FTNC CAN'!AC902+'3. FTNC USD'!AC902+'4. FTNC EUR'!AC902+'5. FTNC GBP'!AC902+'6. FTNC Autres (inclus)'!AC902</f>
        <v>0</v>
      </c>
      <c r="AD902" s="865"/>
      <c r="AE902" s="866"/>
      <c r="AF902" s="867"/>
    </row>
    <row r="903" spans="1:32" ht="15" outlineLevel="1" x14ac:dyDescent="0.2">
      <c r="A903" s="232">
        <v>223</v>
      </c>
      <c r="B903" s="507"/>
      <c r="C903" s="475"/>
      <c r="D903" s="844" t="s">
        <v>683</v>
      </c>
      <c r="E903" s="845"/>
      <c r="F903" s="845"/>
      <c r="G903" s="845"/>
      <c r="H903" s="845"/>
      <c r="I903" s="845"/>
      <c r="J903" s="845"/>
      <c r="K903" s="845"/>
      <c r="L903" s="845"/>
      <c r="M903" s="407">
        <f>SUBTOTAL(9,M904:M905)</f>
        <v>0</v>
      </c>
      <c r="N903" s="410">
        <f t="shared" ref="N903:AC903" si="1194">SUBTOTAL(9,N904:N905)</f>
        <v>0</v>
      </c>
      <c r="O903" s="414">
        <f t="shared" si="1194"/>
        <v>0</v>
      </c>
      <c r="P903" s="413">
        <f t="shared" si="1194"/>
        <v>0</v>
      </c>
      <c r="Q903" s="415">
        <f t="shared" si="1194"/>
        <v>0</v>
      </c>
      <c r="R903" s="410">
        <f t="shared" si="1194"/>
        <v>0</v>
      </c>
      <c r="S903" s="413">
        <f t="shared" si="1194"/>
        <v>0</v>
      </c>
      <c r="T903" s="414">
        <f t="shared" si="1194"/>
        <v>0</v>
      </c>
      <c r="U903" s="413">
        <f t="shared" si="1194"/>
        <v>0</v>
      </c>
      <c r="V903" s="414">
        <f t="shared" si="1194"/>
        <v>0</v>
      </c>
      <c r="W903" s="413">
        <f t="shared" si="1194"/>
        <v>0</v>
      </c>
      <c r="X903" s="414">
        <f t="shared" si="1194"/>
        <v>0</v>
      </c>
      <c r="Y903" s="413">
        <f t="shared" si="1194"/>
        <v>0</v>
      </c>
      <c r="Z903" s="414">
        <f t="shared" si="1194"/>
        <v>0</v>
      </c>
      <c r="AA903" s="413">
        <f t="shared" si="1194"/>
        <v>0</v>
      </c>
      <c r="AB903" s="415">
        <f t="shared" si="1194"/>
        <v>0</v>
      </c>
      <c r="AC903" s="407">
        <f t="shared" si="1194"/>
        <v>0</v>
      </c>
      <c r="AD903" s="921"/>
      <c r="AE903" s="921"/>
      <c r="AF903" s="922"/>
    </row>
    <row r="904" spans="1:32" ht="15" outlineLevel="1" x14ac:dyDescent="0.2">
      <c r="A904" s="232">
        <v>224</v>
      </c>
      <c r="B904" s="507"/>
      <c r="C904" s="475"/>
      <c r="D904" s="475"/>
      <c r="E904" s="475"/>
      <c r="F904" s="856" t="s">
        <v>681</v>
      </c>
      <c r="G904" s="857"/>
      <c r="H904" s="857"/>
      <c r="I904" s="857"/>
      <c r="J904" s="857"/>
      <c r="K904" s="857"/>
      <c r="L904" s="858"/>
      <c r="M904" s="408">
        <f>'2. FTNC CAN'!M904+'3. FTNC USD'!M904+'4. FTNC EUR'!M904+'5. FTNC GBP'!M904+'6. FTNC Autres (inclus)'!M904</f>
        <v>0</v>
      </c>
      <c r="N904" s="419">
        <f>'2. FTNC CAN'!N904+'3. FTNC USD'!N904+'4. FTNC EUR'!N904+'5. FTNC GBP'!N904+'6. FTNC Autres (inclus)'!N904</f>
        <v>0</v>
      </c>
      <c r="O904" s="422">
        <f>'2. FTNC CAN'!O904+'3. FTNC USD'!O904+'4. FTNC EUR'!O904+'5. FTNC GBP'!O904+'6. FTNC Autres (inclus)'!O904</f>
        <v>0</v>
      </c>
      <c r="P904" s="422">
        <f>'2. FTNC CAN'!P904+'3. FTNC USD'!P904+'4. FTNC EUR'!P904+'5. FTNC GBP'!P904+'6. FTNC Autres (inclus)'!P904</f>
        <v>0</v>
      </c>
      <c r="Q904" s="423">
        <f>'2. FTNC CAN'!Q904+'3. FTNC USD'!Q904+'4. FTNC EUR'!Q904+'5. FTNC GBP'!Q904+'6. FTNC Autres (inclus)'!Q904</f>
        <v>0</v>
      </c>
      <c r="R904" s="419">
        <f>'2. FTNC CAN'!R904+'3. FTNC USD'!R904+'4. FTNC EUR'!R904+'5. FTNC GBP'!R904+'6. FTNC Autres (inclus)'!R904</f>
        <v>0</v>
      </c>
      <c r="S904" s="422">
        <f>'2. FTNC CAN'!S904+'3. FTNC USD'!S904+'4. FTNC EUR'!S904+'5. FTNC GBP'!S904+'6. FTNC Autres (inclus)'!S904</f>
        <v>0</v>
      </c>
      <c r="T904" s="422">
        <f>'2. FTNC CAN'!T904+'3. FTNC USD'!T904+'4. FTNC EUR'!T904+'5. FTNC GBP'!T904+'6. FTNC Autres (inclus)'!T904</f>
        <v>0</v>
      </c>
      <c r="U904" s="422">
        <f>'2. FTNC CAN'!U904+'3. FTNC USD'!U904+'4. FTNC EUR'!U904+'5. FTNC GBP'!U904+'6. FTNC Autres (inclus)'!U904</f>
        <v>0</v>
      </c>
      <c r="V904" s="422">
        <f>'2. FTNC CAN'!V904+'3. FTNC USD'!V904+'4. FTNC EUR'!V904+'5. FTNC GBP'!V904+'6. FTNC Autres (inclus)'!V904</f>
        <v>0</v>
      </c>
      <c r="W904" s="422">
        <f>'2. FTNC CAN'!W904+'3. FTNC USD'!W904+'4. FTNC EUR'!W904+'5. FTNC GBP'!W904+'6. FTNC Autres (inclus)'!W904</f>
        <v>0</v>
      </c>
      <c r="X904" s="422">
        <f>'2. FTNC CAN'!X904+'3. FTNC USD'!X904+'4. FTNC EUR'!X904+'5. FTNC GBP'!X904+'6. FTNC Autres (inclus)'!X904</f>
        <v>0</v>
      </c>
      <c r="Y904" s="422">
        <f>'2. FTNC CAN'!Y904+'3. FTNC USD'!Y904+'4. FTNC EUR'!Y904+'5. FTNC GBP'!Y904+'6. FTNC Autres (inclus)'!Y904</f>
        <v>0</v>
      </c>
      <c r="Z904" s="422">
        <f>'2. FTNC CAN'!Z904+'3. FTNC USD'!Z904+'4. FTNC EUR'!Z904+'5. FTNC GBP'!Z904+'6. FTNC Autres (inclus)'!Z904</f>
        <v>0</v>
      </c>
      <c r="AA904" s="422">
        <f>'2. FTNC CAN'!AA904+'3. FTNC USD'!AA904+'4. FTNC EUR'!AA904+'5. FTNC GBP'!AA904+'6. FTNC Autres (inclus)'!AA904</f>
        <v>0</v>
      </c>
      <c r="AB904" s="423">
        <f>'2. FTNC CAN'!AB904+'3. FTNC USD'!AB904+'4. FTNC EUR'!AB904+'5. FTNC GBP'!AB904+'6. FTNC Autres (inclus)'!AB904</f>
        <v>0</v>
      </c>
      <c r="AC904" s="408">
        <f>'2. FTNC CAN'!AC904+'3. FTNC USD'!AC904+'4. FTNC EUR'!AC904+'5. FTNC GBP'!AC904+'6. FTNC Autres (inclus)'!AC904</f>
        <v>0</v>
      </c>
      <c r="AD904" s="862"/>
      <c r="AE904" s="863"/>
      <c r="AF904" s="864"/>
    </row>
    <row r="905" spans="1:32" ht="15" outlineLevel="1" x14ac:dyDescent="0.2">
      <c r="A905" s="232">
        <v>225</v>
      </c>
      <c r="B905" s="507"/>
      <c r="C905" s="475"/>
      <c r="D905" s="475"/>
      <c r="E905" s="475"/>
      <c r="F905" s="859" t="s">
        <v>682</v>
      </c>
      <c r="G905" s="860"/>
      <c r="H905" s="860"/>
      <c r="I905" s="860"/>
      <c r="J905" s="860"/>
      <c r="K905" s="860"/>
      <c r="L905" s="861"/>
      <c r="M905" s="408">
        <f>'2. FTNC CAN'!M905+'3. FTNC USD'!M905+'4. FTNC EUR'!M905+'5. FTNC GBP'!M905+'6. FTNC Autres (inclus)'!M905</f>
        <v>0</v>
      </c>
      <c r="N905" s="1168"/>
      <c r="O905" s="1169"/>
      <c r="P905" s="1169"/>
      <c r="Q905" s="1169"/>
      <c r="R905" s="1169"/>
      <c r="S905" s="1169"/>
      <c r="T905" s="1169"/>
      <c r="U905" s="1169"/>
      <c r="V905" s="1169"/>
      <c r="W905" s="1169"/>
      <c r="X905" s="1169"/>
      <c r="Y905" s="1169"/>
      <c r="Z905" s="1169"/>
      <c r="AA905" s="1169"/>
      <c r="AB905" s="1170"/>
      <c r="AC905" s="408">
        <f>'2. FTNC CAN'!AC905+'3. FTNC USD'!AC905+'4. FTNC EUR'!AC905+'5. FTNC GBP'!AC905+'6. FTNC Autres (inclus)'!AC905</f>
        <v>0</v>
      </c>
      <c r="AD905" s="865"/>
      <c r="AE905" s="866"/>
      <c r="AF905" s="867"/>
    </row>
    <row r="906" spans="1:32" ht="15" outlineLevel="1" x14ac:dyDescent="0.2">
      <c r="A906" s="232">
        <v>226</v>
      </c>
      <c r="B906" s="507"/>
      <c r="C906" s="475"/>
      <c r="D906" s="844" t="s">
        <v>59</v>
      </c>
      <c r="E906" s="845"/>
      <c r="F906" s="845"/>
      <c r="G906" s="845"/>
      <c r="H906" s="845"/>
      <c r="I906" s="845"/>
      <c r="J906" s="845"/>
      <c r="K906" s="845"/>
      <c r="L906" s="845"/>
      <c r="M906" s="407">
        <f>SUBTOTAL(9,M907:M910)</f>
        <v>0</v>
      </c>
      <c r="N906" s="410">
        <f t="shared" ref="N906:AC906" si="1195">SUBTOTAL(9,N907:N910)</f>
        <v>0</v>
      </c>
      <c r="O906" s="414">
        <f t="shared" si="1195"/>
        <v>0</v>
      </c>
      <c r="P906" s="413">
        <f t="shared" si="1195"/>
        <v>0</v>
      </c>
      <c r="Q906" s="415">
        <f t="shared" si="1195"/>
        <v>0</v>
      </c>
      <c r="R906" s="410">
        <f t="shared" si="1195"/>
        <v>0</v>
      </c>
      <c r="S906" s="413">
        <f t="shared" si="1195"/>
        <v>0</v>
      </c>
      <c r="T906" s="414">
        <f t="shared" si="1195"/>
        <v>0</v>
      </c>
      <c r="U906" s="413">
        <f t="shared" si="1195"/>
        <v>0</v>
      </c>
      <c r="V906" s="414">
        <f t="shared" si="1195"/>
        <v>0</v>
      </c>
      <c r="W906" s="413">
        <f t="shared" si="1195"/>
        <v>0</v>
      </c>
      <c r="X906" s="414">
        <f t="shared" si="1195"/>
        <v>0</v>
      </c>
      <c r="Y906" s="413">
        <f t="shared" si="1195"/>
        <v>0</v>
      </c>
      <c r="Z906" s="414">
        <f t="shared" si="1195"/>
        <v>0</v>
      </c>
      <c r="AA906" s="413">
        <f t="shared" si="1195"/>
        <v>0</v>
      </c>
      <c r="AB906" s="415">
        <f t="shared" si="1195"/>
        <v>0</v>
      </c>
      <c r="AC906" s="407">
        <f t="shared" si="1195"/>
        <v>0</v>
      </c>
      <c r="AD906" s="921"/>
      <c r="AE906" s="921"/>
      <c r="AF906" s="922"/>
    </row>
    <row r="907" spans="1:32" ht="15" outlineLevel="1" x14ac:dyDescent="0.2">
      <c r="A907" s="232">
        <v>227</v>
      </c>
      <c r="B907" s="507"/>
      <c r="C907" s="475"/>
      <c r="D907" s="475"/>
      <c r="E907" s="475"/>
      <c r="F907" s="856" t="s">
        <v>60</v>
      </c>
      <c r="G907" s="857"/>
      <c r="H907" s="857"/>
      <c r="I907" s="857"/>
      <c r="J907" s="857"/>
      <c r="K907" s="857"/>
      <c r="L907" s="858"/>
      <c r="M907" s="408">
        <f>'2. FTNC CAN'!M907+'3. FTNC USD'!M907+'4. FTNC EUR'!M907+'5. FTNC GBP'!M907+'6. FTNC Autres (inclus)'!M907</f>
        <v>0</v>
      </c>
      <c r="N907" s="419">
        <f>'2. FTNC CAN'!N907+'3. FTNC USD'!N907+'4. FTNC EUR'!N907+'5. FTNC GBP'!N907+'6. FTNC Autres (inclus)'!N907</f>
        <v>0</v>
      </c>
      <c r="O907" s="422">
        <f>'2. FTNC CAN'!O907+'3. FTNC USD'!O907+'4. FTNC EUR'!O907+'5. FTNC GBP'!O907+'6. FTNC Autres (inclus)'!O907</f>
        <v>0</v>
      </c>
      <c r="P907" s="422">
        <f>'2. FTNC CAN'!P907+'3. FTNC USD'!P907+'4. FTNC EUR'!P907+'5. FTNC GBP'!P907+'6. FTNC Autres (inclus)'!P907</f>
        <v>0</v>
      </c>
      <c r="Q907" s="423">
        <f>'2. FTNC CAN'!Q907+'3. FTNC USD'!Q907+'4. FTNC EUR'!Q907+'5. FTNC GBP'!Q907+'6. FTNC Autres (inclus)'!Q907</f>
        <v>0</v>
      </c>
      <c r="R907" s="419">
        <f>'2. FTNC CAN'!R907+'3. FTNC USD'!R907+'4. FTNC EUR'!R907+'5. FTNC GBP'!R907+'6. FTNC Autres (inclus)'!R907</f>
        <v>0</v>
      </c>
      <c r="S907" s="422">
        <f>'2. FTNC CAN'!S907+'3. FTNC USD'!S907+'4. FTNC EUR'!S907+'5. FTNC GBP'!S907+'6. FTNC Autres (inclus)'!S907</f>
        <v>0</v>
      </c>
      <c r="T907" s="422">
        <f>'2. FTNC CAN'!T907+'3. FTNC USD'!T907+'4. FTNC EUR'!T907+'5. FTNC GBP'!T907+'6. FTNC Autres (inclus)'!T907</f>
        <v>0</v>
      </c>
      <c r="U907" s="422">
        <f>'2. FTNC CAN'!U907+'3. FTNC USD'!U907+'4. FTNC EUR'!U907+'5. FTNC GBP'!U907+'6. FTNC Autres (inclus)'!U907</f>
        <v>0</v>
      </c>
      <c r="V907" s="422">
        <f>'2. FTNC CAN'!V907+'3. FTNC USD'!V907+'4. FTNC EUR'!V907+'5. FTNC GBP'!V907+'6. FTNC Autres (inclus)'!V907</f>
        <v>0</v>
      </c>
      <c r="W907" s="422">
        <f>'2. FTNC CAN'!W907+'3. FTNC USD'!W907+'4. FTNC EUR'!W907+'5. FTNC GBP'!W907+'6. FTNC Autres (inclus)'!W907</f>
        <v>0</v>
      </c>
      <c r="X907" s="422">
        <f>'2. FTNC CAN'!X907+'3. FTNC USD'!X907+'4. FTNC EUR'!X907+'5. FTNC GBP'!X907+'6. FTNC Autres (inclus)'!X907</f>
        <v>0</v>
      </c>
      <c r="Y907" s="422">
        <f>'2. FTNC CAN'!Y907+'3. FTNC USD'!Y907+'4. FTNC EUR'!Y907+'5. FTNC GBP'!Y907+'6. FTNC Autres (inclus)'!Y907</f>
        <v>0</v>
      </c>
      <c r="Z907" s="422">
        <f>'2. FTNC CAN'!Z907+'3. FTNC USD'!Z907+'4. FTNC EUR'!Z907+'5. FTNC GBP'!Z907+'6. FTNC Autres (inclus)'!Z907</f>
        <v>0</v>
      </c>
      <c r="AA907" s="422">
        <f>'2. FTNC CAN'!AA907+'3. FTNC USD'!AA907+'4. FTNC EUR'!AA907+'5. FTNC GBP'!AA907+'6. FTNC Autres (inclus)'!AA907</f>
        <v>0</v>
      </c>
      <c r="AB907" s="423">
        <f>'2. FTNC CAN'!AB907+'3. FTNC USD'!AB907+'4. FTNC EUR'!AB907+'5. FTNC GBP'!AB907+'6. FTNC Autres (inclus)'!AB907</f>
        <v>0</v>
      </c>
      <c r="AC907" s="408">
        <f>'2. FTNC CAN'!AC907+'3. FTNC USD'!AC907+'4. FTNC EUR'!AC907+'5. FTNC GBP'!AC907+'6. FTNC Autres (inclus)'!AC907</f>
        <v>0</v>
      </c>
      <c r="AD907" s="862"/>
      <c r="AE907" s="863"/>
      <c r="AF907" s="864"/>
    </row>
    <row r="908" spans="1:32" ht="15" outlineLevel="1" x14ac:dyDescent="0.2">
      <c r="A908" s="232">
        <v>228</v>
      </c>
      <c r="B908" s="507"/>
      <c r="C908" s="475"/>
      <c r="D908" s="475"/>
      <c r="E908" s="475"/>
      <c r="F908" s="915" t="s">
        <v>62</v>
      </c>
      <c r="G908" s="916"/>
      <c r="H908" s="916"/>
      <c r="I908" s="916"/>
      <c r="J908" s="916"/>
      <c r="K908" s="916"/>
      <c r="L908" s="917"/>
      <c r="M908" s="408">
        <f>'2. FTNC CAN'!M908+'3. FTNC USD'!M908+'4. FTNC EUR'!M908+'5. FTNC GBP'!M908+'6. FTNC Autres (inclus)'!M908</f>
        <v>0</v>
      </c>
      <c r="N908" s="419">
        <f>'2. FTNC CAN'!N908+'3. FTNC USD'!N908+'4. FTNC EUR'!N908+'5. FTNC GBP'!N908+'6. FTNC Autres (inclus)'!N908</f>
        <v>0</v>
      </c>
      <c r="O908" s="422">
        <f>'2. FTNC CAN'!O908+'3. FTNC USD'!O908+'4. FTNC EUR'!O908+'5. FTNC GBP'!O908+'6. FTNC Autres (inclus)'!O908</f>
        <v>0</v>
      </c>
      <c r="P908" s="422">
        <f>'2. FTNC CAN'!P908+'3. FTNC USD'!P908+'4. FTNC EUR'!P908+'5. FTNC GBP'!P908+'6. FTNC Autres (inclus)'!P908</f>
        <v>0</v>
      </c>
      <c r="Q908" s="423">
        <f>'2. FTNC CAN'!Q908+'3. FTNC USD'!Q908+'4. FTNC EUR'!Q908+'5. FTNC GBP'!Q908+'6. FTNC Autres (inclus)'!Q908</f>
        <v>0</v>
      </c>
      <c r="R908" s="419">
        <f>'2. FTNC CAN'!R908+'3. FTNC USD'!R908+'4. FTNC EUR'!R908+'5. FTNC GBP'!R908+'6. FTNC Autres (inclus)'!R908</f>
        <v>0</v>
      </c>
      <c r="S908" s="422">
        <f>'2. FTNC CAN'!S908+'3. FTNC USD'!S908+'4. FTNC EUR'!S908+'5. FTNC GBP'!S908+'6. FTNC Autres (inclus)'!S908</f>
        <v>0</v>
      </c>
      <c r="T908" s="422">
        <f>'2. FTNC CAN'!T908+'3. FTNC USD'!T908+'4. FTNC EUR'!T908+'5. FTNC GBP'!T908+'6. FTNC Autres (inclus)'!T908</f>
        <v>0</v>
      </c>
      <c r="U908" s="422">
        <f>'2. FTNC CAN'!U908+'3. FTNC USD'!U908+'4. FTNC EUR'!U908+'5. FTNC GBP'!U908+'6. FTNC Autres (inclus)'!U908</f>
        <v>0</v>
      </c>
      <c r="V908" s="422">
        <f>'2. FTNC CAN'!V908+'3. FTNC USD'!V908+'4. FTNC EUR'!V908+'5. FTNC GBP'!V908+'6. FTNC Autres (inclus)'!V908</f>
        <v>0</v>
      </c>
      <c r="W908" s="422">
        <f>'2. FTNC CAN'!W908+'3. FTNC USD'!W908+'4. FTNC EUR'!W908+'5. FTNC GBP'!W908+'6. FTNC Autres (inclus)'!W908</f>
        <v>0</v>
      </c>
      <c r="X908" s="422">
        <f>'2. FTNC CAN'!X908+'3. FTNC USD'!X908+'4. FTNC EUR'!X908+'5. FTNC GBP'!X908+'6. FTNC Autres (inclus)'!X908</f>
        <v>0</v>
      </c>
      <c r="Y908" s="422">
        <f>'2. FTNC CAN'!Y908+'3. FTNC USD'!Y908+'4. FTNC EUR'!Y908+'5. FTNC GBP'!Y908+'6. FTNC Autres (inclus)'!Y908</f>
        <v>0</v>
      </c>
      <c r="Z908" s="422">
        <f>'2. FTNC CAN'!Z908+'3. FTNC USD'!Z908+'4. FTNC EUR'!Z908+'5. FTNC GBP'!Z908+'6. FTNC Autres (inclus)'!Z908</f>
        <v>0</v>
      </c>
      <c r="AA908" s="422">
        <f>'2. FTNC CAN'!AA908+'3. FTNC USD'!AA908+'4. FTNC EUR'!AA908+'5. FTNC GBP'!AA908+'6. FTNC Autres (inclus)'!AA908</f>
        <v>0</v>
      </c>
      <c r="AB908" s="423">
        <f>'2. FTNC CAN'!AB908+'3. FTNC USD'!AB908+'4. FTNC EUR'!AB908+'5. FTNC GBP'!AB908+'6. FTNC Autres (inclus)'!AB908</f>
        <v>0</v>
      </c>
      <c r="AC908" s="408">
        <f>'2. FTNC CAN'!AC908+'3. FTNC USD'!AC908+'4. FTNC EUR'!AC908+'5. FTNC GBP'!AC908+'6. FTNC Autres (inclus)'!AC908</f>
        <v>0</v>
      </c>
      <c r="AD908" s="870"/>
      <c r="AE908" s="868"/>
      <c r="AF908" s="869"/>
    </row>
    <row r="909" spans="1:32" ht="15" outlineLevel="1" x14ac:dyDescent="0.2">
      <c r="A909" s="232">
        <v>229</v>
      </c>
      <c r="B909" s="507"/>
      <c r="C909" s="475"/>
      <c r="D909" s="475"/>
      <c r="E909" s="475"/>
      <c r="F909" s="915" t="s">
        <v>61</v>
      </c>
      <c r="G909" s="916"/>
      <c r="H909" s="916"/>
      <c r="I909" s="916"/>
      <c r="J909" s="916"/>
      <c r="K909" s="916"/>
      <c r="L909" s="917"/>
      <c r="M909" s="408">
        <f>'2. FTNC CAN'!M909+'3. FTNC USD'!M909+'4. FTNC EUR'!M909+'5. FTNC GBP'!M909+'6. FTNC Autres (inclus)'!M909</f>
        <v>0</v>
      </c>
      <c r="N909" s="419">
        <f>'2. FTNC CAN'!N909+'3. FTNC USD'!N909+'4. FTNC EUR'!N909+'5. FTNC GBP'!N909+'6. FTNC Autres (inclus)'!N909</f>
        <v>0</v>
      </c>
      <c r="O909" s="422">
        <f>'2. FTNC CAN'!O909+'3. FTNC USD'!O909+'4. FTNC EUR'!O909+'5. FTNC GBP'!O909+'6. FTNC Autres (inclus)'!O909</f>
        <v>0</v>
      </c>
      <c r="P909" s="422">
        <f>'2. FTNC CAN'!P909+'3. FTNC USD'!P909+'4. FTNC EUR'!P909+'5. FTNC GBP'!P909+'6. FTNC Autres (inclus)'!P909</f>
        <v>0</v>
      </c>
      <c r="Q909" s="423">
        <f>'2. FTNC CAN'!Q909+'3. FTNC USD'!Q909+'4. FTNC EUR'!Q909+'5. FTNC GBP'!Q909+'6. FTNC Autres (inclus)'!Q909</f>
        <v>0</v>
      </c>
      <c r="R909" s="419">
        <f>'2. FTNC CAN'!R909+'3. FTNC USD'!R909+'4. FTNC EUR'!R909+'5. FTNC GBP'!R909+'6. FTNC Autres (inclus)'!R909</f>
        <v>0</v>
      </c>
      <c r="S909" s="422">
        <f>'2. FTNC CAN'!S909+'3. FTNC USD'!S909+'4. FTNC EUR'!S909+'5. FTNC GBP'!S909+'6. FTNC Autres (inclus)'!S909</f>
        <v>0</v>
      </c>
      <c r="T909" s="422">
        <f>'2. FTNC CAN'!T909+'3. FTNC USD'!T909+'4. FTNC EUR'!T909+'5. FTNC GBP'!T909+'6. FTNC Autres (inclus)'!T909</f>
        <v>0</v>
      </c>
      <c r="U909" s="422">
        <f>'2. FTNC CAN'!U909+'3. FTNC USD'!U909+'4. FTNC EUR'!U909+'5. FTNC GBP'!U909+'6. FTNC Autres (inclus)'!U909</f>
        <v>0</v>
      </c>
      <c r="V909" s="422">
        <f>'2. FTNC CAN'!V909+'3. FTNC USD'!V909+'4. FTNC EUR'!V909+'5. FTNC GBP'!V909+'6. FTNC Autres (inclus)'!V909</f>
        <v>0</v>
      </c>
      <c r="W909" s="422">
        <f>'2. FTNC CAN'!W909+'3. FTNC USD'!W909+'4. FTNC EUR'!W909+'5. FTNC GBP'!W909+'6. FTNC Autres (inclus)'!W909</f>
        <v>0</v>
      </c>
      <c r="X909" s="422">
        <f>'2. FTNC CAN'!X909+'3. FTNC USD'!X909+'4. FTNC EUR'!X909+'5. FTNC GBP'!X909+'6. FTNC Autres (inclus)'!X909</f>
        <v>0</v>
      </c>
      <c r="Y909" s="422">
        <f>'2. FTNC CAN'!Y909+'3. FTNC USD'!Y909+'4. FTNC EUR'!Y909+'5. FTNC GBP'!Y909+'6. FTNC Autres (inclus)'!Y909</f>
        <v>0</v>
      </c>
      <c r="Z909" s="422">
        <f>'2. FTNC CAN'!Z909+'3. FTNC USD'!Z909+'4. FTNC EUR'!Z909+'5. FTNC GBP'!Z909+'6. FTNC Autres (inclus)'!Z909</f>
        <v>0</v>
      </c>
      <c r="AA909" s="422">
        <f>'2. FTNC CAN'!AA909+'3. FTNC USD'!AA909+'4. FTNC EUR'!AA909+'5. FTNC GBP'!AA909+'6. FTNC Autres (inclus)'!AA909</f>
        <v>0</v>
      </c>
      <c r="AB909" s="423">
        <f>'2. FTNC CAN'!AB909+'3. FTNC USD'!AB909+'4. FTNC EUR'!AB909+'5. FTNC GBP'!AB909+'6. FTNC Autres (inclus)'!AB909</f>
        <v>0</v>
      </c>
      <c r="AC909" s="408">
        <f>'2. FTNC CAN'!AC909+'3. FTNC USD'!AC909+'4. FTNC EUR'!AC909+'5. FTNC GBP'!AC909+'6. FTNC Autres (inclus)'!AC909</f>
        <v>0</v>
      </c>
      <c r="AD909" s="870"/>
      <c r="AE909" s="868"/>
      <c r="AF909" s="869"/>
    </row>
    <row r="910" spans="1:32" ht="15" outlineLevel="1" x14ac:dyDescent="0.2">
      <c r="A910" s="232">
        <v>230</v>
      </c>
      <c r="B910" s="476"/>
      <c r="C910" s="497"/>
      <c r="D910" s="497"/>
      <c r="E910" s="497"/>
      <c r="F910" s="915" t="s">
        <v>63</v>
      </c>
      <c r="G910" s="916"/>
      <c r="H910" s="916"/>
      <c r="I910" s="916"/>
      <c r="J910" s="916"/>
      <c r="K910" s="916"/>
      <c r="L910" s="917"/>
      <c r="M910" s="408">
        <f>'2. FTNC CAN'!M910+'3. FTNC USD'!M910+'4. FTNC EUR'!M910+'5. FTNC GBP'!M910+'6. FTNC Autres (inclus)'!M910</f>
        <v>0</v>
      </c>
      <c r="N910" s="419">
        <f>'2. FTNC CAN'!N910+'3. FTNC USD'!N910+'4. FTNC EUR'!N910+'5. FTNC GBP'!N910+'6. FTNC Autres (inclus)'!N910</f>
        <v>0</v>
      </c>
      <c r="O910" s="422">
        <f>'2. FTNC CAN'!O910+'3. FTNC USD'!O910+'4. FTNC EUR'!O910+'5. FTNC GBP'!O910+'6. FTNC Autres (inclus)'!O910</f>
        <v>0</v>
      </c>
      <c r="P910" s="422">
        <f>'2. FTNC CAN'!P910+'3. FTNC USD'!P910+'4. FTNC EUR'!P910+'5. FTNC GBP'!P910+'6. FTNC Autres (inclus)'!P910</f>
        <v>0</v>
      </c>
      <c r="Q910" s="423">
        <f>'2. FTNC CAN'!Q910+'3. FTNC USD'!Q910+'4. FTNC EUR'!Q910+'5. FTNC GBP'!Q910+'6. FTNC Autres (inclus)'!Q910</f>
        <v>0</v>
      </c>
      <c r="R910" s="419">
        <f>'2. FTNC CAN'!R910+'3. FTNC USD'!R910+'4. FTNC EUR'!R910+'5. FTNC GBP'!R910+'6. FTNC Autres (inclus)'!R910</f>
        <v>0</v>
      </c>
      <c r="S910" s="422">
        <f>'2. FTNC CAN'!S910+'3. FTNC USD'!S910+'4. FTNC EUR'!S910+'5. FTNC GBP'!S910+'6. FTNC Autres (inclus)'!S910</f>
        <v>0</v>
      </c>
      <c r="T910" s="422">
        <f>'2. FTNC CAN'!T910+'3. FTNC USD'!T910+'4. FTNC EUR'!T910+'5. FTNC GBP'!T910+'6. FTNC Autres (inclus)'!T910</f>
        <v>0</v>
      </c>
      <c r="U910" s="422">
        <f>'2. FTNC CAN'!U910+'3. FTNC USD'!U910+'4. FTNC EUR'!U910+'5. FTNC GBP'!U910+'6. FTNC Autres (inclus)'!U910</f>
        <v>0</v>
      </c>
      <c r="V910" s="422">
        <f>'2. FTNC CAN'!V910+'3. FTNC USD'!V910+'4. FTNC EUR'!V910+'5. FTNC GBP'!V910+'6. FTNC Autres (inclus)'!V910</f>
        <v>0</v>
      </c>
      <c r="W910" s="422">
        <f>'2. FTNC CAN'!W910+'3. FTNC USD'!W910+'4. FTNC EUR'!W910+'5. FTNC GBP'!W910+'6. FTNC Autres (inclus)'!W910</f>
        <v>0</v>
      </c>
      <c r="X910" s="422">
        <f>'2. FTNC CAN'!X910+'3. FTNC USD'!X910+'4. FTNC EUR'!X910+'5. FTNC GBP'!X910+'6. FTNC Autres (inclus)'!X910</f>
        <v>0</v>
      </c>
      <c r="Y910" s="422">
        <f>'2. FTNC CAN'!Y910+'3. FTNC USD'!Y910+'4. FTNC EUR'!Y910+'5. FTNC GBP'!Y910+'6. FTNC Autres (inclus)'!Y910</f>
        <v>0</v>
      </c>
      <c r="Z910" s="422">
        <f>'2. FTNC CAN'!Z910+'3. FTNC USD'!Z910+'4. FTNC EUR'!Z910+'5. FTNC GBP'!Z910+'6. FTNC Autres (inclus)'!Z910</f>
        <v>0</v>
      </c>
      <c r="AA910" s="422">
        <f>'2. FTNC CAN'!AA910+'3. FTNC USD'!AA910+'4. FTNC EUR'!AA910+'5. FTNC GBP'!AA910+'6. FTNC Autres (inclus)'!AA910</f>
        <v>0</v>
      </c>
      <c r="AB910" s="423">
        <f>'2. FTNC CAN'!AB910+'3. FTNC USD'!AB910+'4. FTNC EUR'!AB910+'5. FTNC GBP'!AB910+'6. FTNC Autres (inclus)'!AB910</f>
        <v>0</v>
      </c>
      <c r="AC910" s="408">
        <f>'2. FTNC CAN'!AC910+'3. FTNC USD'!AC910+'4. FTNC EUR'!AC910+'5. FTNC GBP'!AC910+'6. FTNC Autres (inclus)'!AC910</f>
        <v>0</v>
      </c>
      <c r="AD910" s="865"/>
      <c r="AE910" s="866"/>
      <c r="AF910" s="867"/>
    </row>
    <row r="911" spans="1:32" ht="15" outlineLevel="1" x14ac:dyDescent="0.2">
      <c r="A911" s="232">
        <v>231</v>
      </c>
      <c r="B911" s="509"/>
      <c r="C911" s="1048" t="s">
        <v>427</v>
      </c>
      <c r="D911" s="1049"/>
      <c r="E911" s="1049"/>
      <c r="F911" s="1049"/>
      <c r="G911" s="1049"/>
      <c r="H911" s="1049"/>
      <c r="I911" s="1049"/>
      <c r="J911" s="1049"/>
      <c r="K911" s="1049"/>
      <c r="L911" s="1049"/>
      <c r="M911" s="1049"/>
      <c r="N911" s="1049"/>
      <c r="O911" s="1049"/>
      <c r="P911" s="1049"/>
      <c r="Q911" s="1049"/>
      <c r="R911" s="1049"/>
      <c r="S911" s="1049"/>
      <c r="T911" s="1049"/>
      <c r="U911" s="1049"/>
      <c r="V911" s="1049"/>
      <c r="W911" s="1049"/>
      <c r="X911" s="1049"/>
      <c r="Y911" s="1049"/>
      <c r="Z911" s="1049"/>
      <c r="AA911" s="1049"/>
      <c r="AB911" s="1049"/>
      <c r="AC911" s="1049"/>
      <c r="AD911" s="1049"/>
      <c r="AE911" s="1049"/>
      <c r="AF911" s="1050"/>
    </row>
    <row r="912" spans="1:32" ht="15" outlineLevel="1" x14ac:dyDescent="0.2">
      <c r="A912" s="232">
        <v>232</v>
      </c>
      <c r="B912" s="507"/>
      <c r="C912" s="252"/>
      <c r="D912" s="850" t="s">
        <v>64</v>
      </c>
      <c r="E912" s="851"/>
      <c r="F912" s="851"/>
      <c r="G912" s="851"/>
      <c r="H912" s="851"/>
      <c r="I912" s="851"/>
      <c r="J912" s="851"/>
      <c r="K912" s="851"/>
      <c r="L912" s="851"/>
      <c r="M912" s="851"/>
      <c r="N912" s="851"/>
      <c r="O912" s="851"/>
      <c r="P912" s="851"/>
      <c r="Q912" s="851"/>
      <c r="R912" s="851"/>
      <c r="S912" s="851"/>
      <c r="T912" s="851"/>
      <c r="U912" s="851"/>
      <c r="V912" s="851"/>
      <c r="W912" s="851"/>
      <c r="X912" s="851"/>
      <c r="Y912" s="851"/>
      <c r="Z912" s="851"/>
      <c r="AA912" s="851"/>
      <c r="AB912" s="851"/>
      <c r="AC912" s="851"/>
      <c r="AD912" s="851"/>
      <c r="AE912" s="851"/>
      <c r="AF912" s="852"/>
    </row>
    <row r="913" spans="1:32" ht="15" outlineLevel="1" x14ac:dyDescent="0.2">
      <c r="A913" s="232">
        <v>233</v>
      </c>
      <c r="B913" s="474"/>
      <c r="C913" s="475"/>
      <c r="D913" s="475"/>
      <c r="E913" s="918" t="s">
        <v>66</v>
      </c>
      <c r="F913" s="919"/>
      <c r="G913" s="919"/>
      <c r="H913" s="919"/>
      <c r="I913" s="919"/>
      <c r="J913" s="919"/>
      <c r="K913" s="919"/>
      <c r="L913" s="920"/>
      <c r="M913" s="407">
        <f>SUBTOTAL(9,M914:M917)</f>
        <v>0</v>
      </c>
      <c r="N913" s="410">
        <f t="shared" ref="N913:AC913" si="1196">SUBTOTAL(9,N914:N917)</f>
        <v>0</v>
      </c>
      <c r="O913" s="414">
        <f t="shared" si="1196"/>
        <v>0</v>
      </c>
      <c r="P913" s="413">
        <f t="shared" si="1196"/>
        <v>0</v>
      </c>
      <c r="Q913" s="415">
        <f t="shared" si="1196"/>
        <v>0</v>
      </c>
      <c r="R913" s="410">
        <f t="shared" si="1196"/>
        <v>0</v>
      </c>
      <c r="S913" s="413">
        <f t="shared" si="1196"/>
        <v>0</v>
      </c>
      <c r="T913" s="414">
        <f t="shared" si="1196"/>
        <v>0</v>
      </c>
      <c r="U913" s="413">
        <f t="shared" si="1196"/>
        <v>0</v>
      </c>
      <c r="V913" s="414">
        <f t="shared" si="1196"/>
        <v>0</v>
      </c>
      <c r="W913" s="413">
        <f t="shared" si="1196"/>
        <v>0</v>
      </c>
      <c r="X913" s="414">
        <f t="shared" si="1196"/>
        <v>0</v>
      </c>
      <c r="Y913" s="413">
        <f t="shared" si="1196"/>
        <v>0</v>
      </c>
      <c r="Z913" s="414">
        <f t="shared" si="1196"/>
        <v>0</v>
      </c>
      <c r="AA913" s="413">
        <f t="shared" si="1196"/>
        <v>0</v>
      </c>
      <c r="AB913" s="415">
        <f t="shared" si="1196"/>
        <v>0</v>
      </c>
      <c r="AC913" s="407">
        <f t="shared" si="1196"/>
        <v>0</v>
      </c>
      <c r="AD913" s="862"/>
      <c r="AE913" s="863"/>
      <c r="AF913" s="864"/>
    </row>
    <row r="914" spans="1:32" ht="15" outlineLevel="1" x14ac:dyDescent="0.2">
      <c r="A914" s="232">
        <v>234</v>
      </c>
      <c r="B914" s="474"/>
      <c r="C914" s="475"/>
      <c r="D914" s="475"/>
      <c r="E914" s="484"/>
      <c r="F914" s="856" t="s">
        <v>65</v>
      </c>
      <c r="G914" s="857"/>
      <c r="H914" s="857"/>
      <c r="I914" s="857"/>
      <c r="J914" s="857"/>
      <c r="K914" s="857"/>
      <c r="L914" s="858"/>
      <c r="M914" s="408">
        <f>'2. FTNC CAN'!M914+'3. FTNC USD'!M914+'4. FTNC EUR'!M914+'5. FTNC GBP'!M914+'6. FTNC Autres (inclus)'!M914</f>
        <v>0</v>
      </c>
      <c r="N914" s="419">
        <f>'2. FTNC CAN'!N914+'3. FTNC USD'!N914+'4. FTNC EUR'!N914+'5. FTNC GBP'!N914+'6. FTNC Autres (inclus)'!N914</f>
        <v>0</v>
      </c>
      <c r="O914" s="422">
        <f>'2. FTNC CAN'!O914+'3. FTNC USD'!O914+'4. FTNC EUR'!O914+'5. FTNC GBP'!O914+'6. FTNC Autres (inclus)'!O914</f>
        <v>0</v>
      </c>
      <c r="P914" s="422">
        <f>'2. FTNC CAN'!P914+'3. FTNC USD'!P914+'4. FTNC EUR'!P914+'5. FTNC GBP'!P914+'6. FTNC Autres (inclus)'!P914</f>
        <v>0</v>
      </c>
      <c r="Q914" s="423">
        <f>'2. FTNC CAN'!Q914+'3. FTNC USD'!Q914+'4. FTNC EUR'!Q914+'5. FTNC GBP'!Q914+'6. FTNC Autres (inclus)'!Q914</f>
        <v>0</v>
      </c>
      <c r="R914" s="419">
        <f>'2. FTNC CAN'!R914+'3. FTNC USD'!R914+'4. FTNC EUR'!R914+'5. FTNC GBP'!R914+'6. FTNC Autres (inclus)'!R914</f>
        <v>0</v>
      </c>
      <c r="S914" s="422">
        <f>'2. FTNC CAN'!S914+'3. FTNC USD'!S914+'4. FTNC EUR'!S914+'5. FTNC GBP'!S914+'6. FTNC Autres (inclus)'!S914</f>
        <v>0</v>
      </c>
      <c r="T914" s="422">
        <f>'2. FTNC CAN'!T914+'3. FTNC USD'!T914+'4. FTNC EUR'!T914+'5. FTNC GBP'!T914+'6. FTNC Autres (inclus)'!T914</f>
        <v>0</v>
      </c>
      <c r="U914" s="422">
        <f>'2. FTNC CAN'!U914+'3. FTNC USD'!U914+'4. FTNC EUR'!U914+'5. FTNC GBP'!U914+'6. FTNC Autres (inclus)'!U914</f>
        <v>0</v>
      </c>
      <c r="V914" s="422">
        <f>'2. FTNC CAN'!V914+'3. FTNC USD'!V914+'4. FTNC EUR'!V914+'5. FTNC GBP'!V914+'6. FTNC Autres (inclus)'!V914</f>
        <v>0</v>
      </c>
      <c r="W914" s="422">
        <f>'2. FTNC CAN'!W914+'3. FTNC USD'!W914+'4. FTNC EUR'!W914+'5. FTNC GBP'!W914+'6. FTNC Autres (inclus)'!W914</f>
        <v>0</v>
      </c>
      <c r="X914" s="422">
        <f>'2. FTNC CAN'!X914+'3. FTNC USD'!X914+'4. FTNC EUR'!X914+'5. FTNC GBP'!X914+'6. FTNC Autres (inclus)'!X914</f>
        <v>0</v>
      </c>
      <c r="Y914" s="422">
        <f>'2. FTNC CAN'!Y914+'3. FTNC USD'!Y914+'4. FTNC EUR'!Y914+'5. FTNC GBP'!Y914+'6. FTNC Autres (inclus)'!Y914</f>
        <v>0</v>
      </c>
      <c r="Z914" s="422">
        <f>'2. FTNC CAN'!Z914+'3. FTNC USD'!Z914+'4. FTNC EUR'!Z914+'5. FTNC GBP'!Z914+'6. FTNC Autres (inclus)'!Z914</f>
        <v>0</v>
      </c>
      <c r="AA914" s="422">
        <f>'2. FTNC CAN'!AA914+'3. FTNC USD'!AA914+'4. FTNC EUR'!AA914+'5. FTNC GBP'!AA914+'6. FTNC Autres (inclus)'!AA914</f>
        <v>0</v>
      </c>
      <c r="AB914" s="423">
        <f>'2. FTNC CAN'!AB914+'3. FTNC USD'!AB914+'4. FTNC EUR'!AB914+'5. FTNC GBP'!AB914+'6. FTNC Autres (inclus)'!AB914</f>
        <v>0</v>
      </c>
      <c r="AC914" s="408">
        <f>'2. FTNC CAN'!AC914+'3. FTNC USD'!AC914+'4. FTNC EUR'!AC914+'5. FTNC GBP'!AC914+'6. FTNC Autres (inclus)'!AC914</f>
        <v>0</v>
      </c>
      <c r="AD914" s="870"/>
      <c r="AE914" s="868"/>
      <c r="AF914" s="869"/>
    </row>
    <row r="915" spans="1:32" ht="15" outlineLevel="1" x14ac:dyDescent="0.2">
      <c r="A915" s="232">
        <v>235</v>
      </c>
      <c r="B915" s="474"/>
      <c r="C915" s="475"/>
      <c r="D915" s="475"/>
      <c r="E915" s="484"/>
      <c r="F915" s="915" t="s">
        <v>68</v>
      </c>
      <c r="G915" s="916"/>
      <c r="H915" s="916"/>
      <c r="I915" s="916"/>
      <c r="J915" s="916"/>
      <c r="K915" s="916"/>
      <c r="L915" s="917"/>
      <c r="M915" s="408">
        <f>'2. FTNC CAN'!M915+'3. FTNC USD'!M915+'4. FTNC EUR'!M915+'5. FTNC GBP'!M915+'6. FTNC Autres (inclus)'!M915</f>
        <v>0</v>
      </c>
      <c r="N915" s="419">
        <f>'2. FTNC CAN'!N915+'3. FTNC USD'!N915+'4. FTNC EUR'!N915+'5. FTNC GBP'!N915+'6. FTNC Autres (inclus)'!N915</f>
        <v>0</v>
      </c>
      <c r="O915" s="422">
        <f>'2. FTNC CAN'!O915+'3. FTNC USD'!O915+'4. FTNC EUR'!O915+'5. FTNC GBP'!O915+'6. FTNC Autres (inclus)'!O915</f>
        <v>0</v>
      </c>
      <c r="P915" s="422">
        <f>'2. FTNC CAN'!P915+'3. FTNC USD'!P915+'4. FTNC EUR'!P915+'5. FTNC GBP'!P915+'6. FTNC Autres (inclus)'!P915</f>
        <v>0</v>
      </c>
      <c r="Q915" s="423">
        <f>'2. FTNC CAN'!Q915+'3. FTNC USD'!Q915+'4. FTNC EUR'!Q915+'5. FTNC GBP'!Q915+'6. FTNC Autres (inclus)'!Q915</f>
        <v>0</v>
      </c>
      <c r="R915" s="419">
        <f>'2. FTNC CAN'!R915+'3. FTNC USD'!R915+'4. FTNC EUR'!R915+'5. FTNC GBP'!R915+'6. FTNC Autres (inclus)'!R915</f>
        <v>0</v>
      </c>
      <c r="S915" s="422">
        <f>'2. FTNC CAN'!S915+'3. FTNC USD'!S915+'4. FTNC EUR'!S915+'5. FTNC GBP'!S915+'6. FTNC Autres (inclus)'!S915</f>
        <v>0</v>
      </c>
      <c r="T915" s="422">
        <f>'2. FTNC CAN'!T915+'3. FTNC USD'!T915+'4. FTNC EUR'!T915+'5. FTNC GBP'!T915+'6. FTNC Autres (inclus)'!T915</f>
        <v>0</v>
      </c>
      <c r="U915" s="422">
        <f>'2. FTNC CAN'!U915+'3. FTNC USD'!U915+'4. FTNC EUR'!U915+'5. FTNC GBP'!U915+'6. FTNC Autres (inclus)'!U915</f>
        <v>0</v>
      </c>
      <c r="V915" s="422">
        <f>'2. FTNC CAN'!V915+'3. FTNC USD'!V915+'4. FTNC EUR'!V915+'5. FTNC GBP'!V915+'6. FTNC Autres (inclus)'!V915</f>
        <v>0</v>
      </c>
      <c r="W915" s="422">
        <f>'2. FTNC CAN'!W915+'3. FTNC USD'!W915+'4. FTNC EUR'!W915+'5. FTNC GBP'!W915+'6. FTNC Autres (inclus)'!W915</f>
        <v>0</v>
      </c>
      <c r="X915" s="422">
        <f>'2. FTNC CAN'!X915+'3. FTNC USD'!X915+'4. FTNC EUR'!X915+'5. FTNC GBP'!X915+'6. FTNC Autres (inclus)'!X915</f>
        <v>0</v>
      </c>
      <c r="Y915" s="422">
        <f>'2. FTNC CAN'!Y915+'3. FTNC USD'!Y915+'4. FTNC EUR'!Y915+'5. FTNC GBP'!Y915+'6. FTNC Autres (inclus)'!Y915</f>
        <v>0</v>
      </c>
      <c r="Z915" s="422">
        <f>'2. FTNC CAN'!Z915+'3. FTNC USD'!Z915+'4. FTNC EUR'!Z915+'5. FTNC GBP'!Z915+'6. FTNC Autres (inclus)'!Z915</f>
        <v>0</v>
      </c>
      <c r="AA915" s="422">
        <f>'2. FTNC CAN'!AA915+'3. FTNC USD'!AA915+'4. FTNC EUR'!AA915+'5. FTNC GBP'!AA915+'6. FTNC Autres (inclus)'!AA915</f>
        <v>0</v>
      </c>
      <c r="AB915" s="423">
        <f>'2. FTNC CAN'!AB915+'3. FTNC USD'!AB915+'4. FTNC EUR'!AB915+'5. FTNC GBP'!AB915+'6. FTNC Autres (inclus)'!AB915</f>
        <v>0</v>
      </c>
      <c r="AC915" s="408">
        <f>'2. FTNC CAN'!AC915+'3. FTNC USD'!AC915+'4. FTNC EUR'!AC915+'5. FTNC GBP'!AC915+'6. FTNC Autres (inclus)'!AC915</f>
        <v>0</v>
      </c>
      <c r="AD915" s="870"/>
      <c r="AE915" s="868"/>
      <c r="AF915" s="869"/>
    </row>
    <row r="916" spans="1:32" ht="15" outlineLevel="1" x14ac:dyDescent="0.2">
      <c r="A916" s="232">
        <v>236</v>
      </c>
      <c r="B916" s="474"/>
      <c r="C916" s="475"/>
      <c r="D916" s="263"/>
      <c r="E916" s="264"/>
      <c r="F916" s="915" t="s">
        <v>537</v>
      </c>
      <c r="G916" s="916"/>
      <c r="H916" s="916"/>
      <c r="I916" s="916"/>
      <c r="J916" s="916"/>
      <c r="K916" s="916"/>
      <c r="L916" s="917"/>
      <c r="M916" s="408">
        <f>'2. FTNC CAN'!M916+'3. FTNC USD'!M916+'4. FTNC EUR'!M916+'5. FTNC GBP'!M916+'6. FTNC Autres (inclus)'!M916</f>
        <v>0</v>
      </c>
      <c r="N916" s="419">
        <f>'2. FTNC CAN'!N916+'3. FTNC USD'!N916+'4. FTNC EUR'!N916+'5. FTNC GBP'!N916+'6. FTNC Autres (inclus)'!N916</f>
        <v>0</v>
      </c>
      <c r="O916" s="422">
        <f>'2. FTNC CAN'!O916+'3. FTNC USD'!O916+'4. FTNC EUR'!O916+'5. FTNC GBP'!O916+'6. FTNC Autres (inclus)'!O916</f>
        <v>0</v>
      </c>
      <c r="P916" s="422">
        <f>'2. FTNC CAN'!P916+'3. FTNC USD'!P916+'4. FTNC EUR'!P916+'5. FTNC GBP'!P916+'6. FTNC Autres (inclus)'!P916</f>
        <v>0</v>
      </c>
      <c r="Q916" s="423">
        <f>'2. FTNC CAN'!Q916+'3. FTNC USD'!Q916+'4. FTNC EUR'!Q916+'5. FTNC GBP'!Q916+'6. FTNC Autres (inclus)'!Q916</f>
        <v>0</v>
      </c>
      <c r="R916" s="419">
        <f>'2. FTNC CAN'!R916+'3. FTNC USD'!R916+'4. FTNC EUR'!R916+'5. FTNC GBP'!R916+'6. FTNC Autres (inclus)'!R916</f>
        <v>0</v>
      </c>
      <c r="S916" s="422">
        <f>'2. FTNC CAN'!S916+'3. FTNC USD'!S916+'4. FTNC EUR'!S916+'5. FTNC GBP'!S916+'6. FTNC Autres (inclus)'!S916</f>
        <v>0</v>
      </c>
      <c r="T916" s="422">
        <f>'2. FTNC CAN'!T916+'3. FTNC USD'!T916+'4. FTNC EUR'!T916+'5. FTNC GBP'!T916+'6. FTNC Autres (inclus)'!T916</f>
        <v>0</v>
      </c>
      <c r="U916" s="422">
        <f>'2. FTNC CAN'!U916+'3. FTNC USD'!U916+'4. FTNC EUR'!U916+'5. FTNC GBP'!U916+'6. FTNC Autres (inclus)'!U916</f>
        <v>0</v>
      </c>
      <c r="V916" s="422">
        <f>'2. FTNC CAN'!V916+'3. FTNC USD'!V916+'4. FTNC EUR'!V916+'5. FTNC GBP'!V916+'6. FTNC Autres (inclus)'!V916</f>
        <v>0</v>
      </c>
      <c r="W916" s="422">
        <f>'2. FTNC CAN'!W916+'3. FTNC USD'!W916+'4. FTNC EUR'!W916+'5. FTNC GBP'!W916+'6. FTNC Autres (inclus)'!W916</f>
        <v>0</v>
      </c>
      <c r="X916" s="422">
        <f>'2. FTNC CAN'!X916+'3. FTNC USD'!X916+'4. FTNC EUR'!X916+'5. FTNC GBP'!X916+'6. FTNC Autres (inclus)'!X916</f>
        <v>0</v>
      </c>
      <c r="Y916" s="422">
        <f>'2. FTNC CAN'!Y916+'3. FTNC USD'!Y916+'4. FTNC EUR'!Y916+'5. FTNC GBP'!Y916+'6. FTNC Autres (inclus)'!Y916</f>
        <v>0</v>
      </c>
      <c r="Z916" s="422">
        <f>'2. FTNC CAN'!Z916+'3. FTNC USD'!Z916+'4. FTNC EUR'!Z916+'5. FTNC GBP'!Z916+'6. FTNC Autres (inclus)'!Z916</f>
        <v>0</v>
      </c>
      <c r="AA916" s="422">
        <f>'2. FTNC CAN'!AA916+'3. FTNC USD'!AA916+'4. FTNC EUR'!AA916+'5. FTNC GBP'!AA916+'6. FTNC Autres (inclus)'!AA916</f>
        <v>0</v>
      </c>
      <c r="AB916" s="423">
        <f>'2. FTNC CAN'!AB916+'3. FTNC USD'!AB916+'4. FTNC EUR'!AB916+'5. FTNC GBP'!AB916+'6. FTNC Autres (inclus)'!AB916</f>
        <v>0</v>
      </c>
      <c r="AC916" s="408">
        <f>'2. FTNC CAN'!AC916+'3. FTNC USD'!AC916+'4. FTNC EUR'!AC916+'5. FTNC GBP'!AC916+'6. FTNC Autres (inclus)'!AC916</f>
        <v>0</v>
      </c>
      <c r="AD916" s="870"/>
      <c r="AE916" s="868"/>
      <c r="AF916" s="869"/>
    </row>
    <row r="917" spans="1:32" ht="27.75" customHeight="1" outlineLevel="1" x14ac:dyDescent="0.2">
      <c r="A917" s="232">
        <v>237</v>
      </c>
      <c r="B917" s="474"/>
      <c r="C917" s="475"/>
      <c r="D917" s="475"/>
      <c r="E917" s="260"/>
      <c r="F917" s="859" t="s">
        <v>464</v>
      </c>
      <c r="G917" s="860"/>
      <c r="H917" s="860"/>
      <c r="I917" s="860"/>
      <c r="J917" s="860"/>
      <c r="K917" s="860"/>
      <c r="L917" s="861"/>
      <c r="M917" s="408">
        <f>'2. FTNC CAN'!M917+'3. FTNC USD'!M917+'4. FTNC EUR'!M917+'5. FTNC GBP'!M917+'6. FTNC Autres (inclus)'!M917</f>
        <v>0</v>
      </c>
      <c r="N917" s="419">
        <f>'2. FTNC CAN'!N917+'3. FTNC USD'!N917+'4. FTNC EUR'!N917+'5. FTNC GBP'!N917+'6. FTNC Autres (inclus)'!N917</f>
        <v>0</v>
      </c>
      <c r="O917" s="422">
        <f>'2. FTNC CAN'!O917+'3. FTNC USD'!O917+'4. FTNC EUR'!O917+'5. FTNC GBP'!O917+'6. FTNC Autres (inclus)'!O917</f>
        <v>0</v>
      </c>
      <c r="P917" s="422">
        <f>'2. FTNC CAN'!P917+'3. FTNC USD'!P917+'4. FTNC EUR'!P917+'5. FTNC GBP'!P917+'6. FTNC Autres (inclus)'!P917</f>
        <v>0</v>
      </c>
      <c r="Q917" s="423">
        <f>'2. FTNC CAN'!Q917+'3. FTNC USD'!Q917+'4. FTNC EUR'!Q917+'5. FTNC GBP'!Q917+'6. FTNC Autres (inclus)'!Q917</f>
        <v>0</v>
      </c>
      <c r="R917" s="419">
        <f>'2. FTNC CAN'!R917+'3. FTNC USD'!R917+'4. FTNC EUR'!R917+'5. FTNC GBP'!R917+'6. FTNC Autres (inclus)'!R917</f>
        <v>0</v>
      </c>
      <c r="S917" s="422">
        <f>'2. FTNC CAN'!S917+'3. FTNC USD'!S917+'4. FTNC EUR'!S917+'5. FTNC GBP'!S917+'6. FTNC Autres (inclus)'!S917</f>
        <v>0</v>
      </c>
      <c r="T917" s="422">
        <f>'2. FTNC CAN'!T917+'3. FTNC USD'!T917+'4. FTNC EUR'!T917+'5. FTNC GBP'!T917+'6. FTNC Autres (inclus)'!T917</f>
        <v>0</v>
      </c>
      <c r="U917" s="422">
        <f>'2. FTNC CAN'!U917+'3. FTNC USD'!U917+'4. FTNC EUR'!U917+'5. FTNC GBP'!U917+'6. FTNC Autres (inclus)'!U917</f>
        <v>0</v>
      </c>
      <c r="V917" s="422">
        <f>'2. FTNC CAN'!V917+'3. FTNC USD'!V917+'4. FTNC EUR'!V917+'5. FTNC GBP'!V917+'6. FTNC Autres (inclus)'!V917</f>
        <v>0</v>
      </c>
      <c r="W917" s="422">
        <f>'2. FTNC CAN'!W917+'3. FTNC USD'!W917+'4. FTNC EUR'!W917+'5. FTNC GBP'!W917+'6. FTNC Autres (inclus)'!W917</f>
        <v>0</v>
      </c>
      <c r="X917" s="422">
        <f>'2. FTNC CAN'!X917+'3. FTNC USD'!X917+'4. FTNC EUR'!X917+'5. FTNC GBP'!X917+'6. FTNC Autres (inclus)'!X917</f>
        <v>0</v>
      </c>
      <c r="Y917" s="422">
        <f>'2. FTNC CAN'!Y917+'3. FTNC USD'!Y917+'4. FTNC EUR'!Y917+'5. FTNC GBP'!Y917+'6. FTNC Autres (inclus)'!Y917</f>
        <v>0</v>
      </c>
      <c r="Z917" s="422">
        <f>'2. FTNC CAN'!Z917+'3. FTNC USD'!Z917+'4. FTNC EUR'!Z917+'5. FTNC GBP'!Z917+'6. FTNC Autres (inclus)'!Z917</f>
        <v>0</v>
      </c>
      <c r="AA917" s="422">
        <f>'2. FTNC CAN'!AA917+'3. FTNC USD'!AA917+'4. FTNC EUR'!AA917+'5. FTNC GBP'!AA917+'6. FTNC Autres (inclus)'!AA917</f>
        <v>0</v>
      </c>
      <c r="AB917" s="423">
        <f>'2. FTNC CAN'!AB917+'3. FTNC USD'!AB917+'4. FTNC EUR'!AB917+'5. FTNC GBP'!AB917+'6. FTNC Autres (inclus)'!AB917</f>
        <v>0</v>
      </c>
      <c r="AC917" s="408">
        <f>'2. FTNC CAN'!AC917+'3. FTNC USD'!AC917+'4. FTNC EUR'!AC917+'5. FTNC GBP'!AC917+'6. FTNC Autres (inclus)'!AC917</f>
        <v>0</v>
      </c>
      <c r="AD917" s="870"/>
      <c r="AE917" s="868"/>
      <c r="AF917" s="869"/>
    </row>
    <row r="918" spans="1:32" ht="15" outlineLevel="1" x14ac:dyDescent="0.2">
      <c r="A918" s="232">
        <v>238</v>
      </c>
      <c r="B918" s="474"/>
      <c r="C918" s="475"/>
      <c r="D918" s="483"/>
      <c r="E918" s="853" t="s">
        <v>67</v>
      </c>
      <c r="F918" s="854"/>
      <c r="G918" s="854"/>
      <c r="H918" s="854"/>
      <c r="I918" s="854"/>
      <c r="J918" s="854"/>
      <c r="K918" s="854"/>
      <c r="L918" s="855"/>
      <c r="M918" s="407">
        <f>SUBTOTAL(9,M919:M922)</f>
        <v>0</v>
      </c>
      <c r="N918" s="410">
        <f t="shared" ref="N918:AC918" si="1197">SUBTOTAL(9,N919:N922)</f>
        <v>0</v>
      </c>
      <c r="O918" s="414">
        <f t="shared" si="1197"/>
        <v>0</v>
      </c>
      <c r="P918" s="413">
        <f t="shared" si="1197"/>
        <v>0</v>
      </c>
      <c r="Q918" s="415">
        <f t="shared" si="1197"/>
        <v>0</v>
      </c>
      <c r="R918" s="410">
        <f t="shared" si="1197"/>
        <v>0</v>
      </c>
      <c r="S918" s="413">
        <f t="shared" si="1197"/>
        <v>0</v>
      </c>
      <c r="T918" s="414">
        <f t="shared" si="1197"/>
        <v>0</v>
      </c>
      <c r="U918" s="413">
        <f t="shared" si="1197"/>
        <v>0</v>
      </c>
      <c r="V918" s="414">
        <f t="shared" si="1197"/>
        <v>0</v>
      </c>
      <c r="W918" s="413">
        <f t="shared" si="1197"/>
        <v>0</v>
      </c>
      <c r="X918" s="414">
        <f t="shared" si="1197"/>
        <v>0</v>
      </c>
      <c r="Y918" s="413">
        <f t="shared" si="1197"/>
        <v>0</v>
      </c>
      <c r="Z918" s="414">
        <f t="shared" si="1197"/>
        <v>0</v>
      </c>
      <c r="AA918" s="413">
        <f t="shared" si="1197"/>
        <v>0</v>
      </c>
      <c r="AB918" s="415">
        <f t="shared" si="1197"/>
        <v>0</v>
      </c>
      <c r="AC918" s="407">
        <f t="shared" si="1197"/>
        <v>0</v>
      </c>
      <c r="AD918" s="870"/>
      <c r="AE918" s="868"/>
      <c r="AF918" s="869"/>
    </row>
    <row r="919" spans="1:32" ht="15" outlineLevel="1" x14ac:dyDescent="0.2">
      <c r="A919" s="232">
        <v>239</v>
      </c>
      <c r="B919" s="474"/>
      <c r="C919" s="475"/>
      <c r="D919" s="491"/>
      <c r="E919" s="491"/>
      <c r="F919" s="856" t="s">
        <v>65</v>
      </c>
      <c r="G919" s="857"/>
      <c r="H919" s="857"/>
      <c r="I919" s="857"/>
      <c r="J919" s="857"/>
      <c r="K919" s="857"/>
      <c r="L919" s="858"/>
      <c r="M919" s="408">
        <f>'2. FTNC CAN'!M919+'3. FTNC USD'!M919+'4. FTNC EUR'!M919+'5. FTNC GBP'!M919+'6. FTNC Autres (inclus)'!M919</f>
        <v>0</v>
      </c>
      <c r="N919" s="419">
        <f>'2. FTNC CAN'!N919+'3. FTNC USD'!N919+'4. FTNC EUR'!N919+'5. FTNC GBP'!N919+'6. FTNC Autres (inclus)'!N919</f>
        <v>0</v>
      </c>
      <c r="O919" s="422">
        <f>'2. FTNC CAN'!O919+'3. FTNC USD'!O919+'4. FTNC EUR'!O919+'5. FTNC GBP'!O919+'6. FTNC Autres (inclus)'!O919</f>
        <v>0</v>
      </c>
      <c r="P919" s="422">
        <f>'2. FTNC CAN'!P919+'3. FTNC USD'!P919+'4. FTNC EUR'!P919+'5. FTNC GBP'!P919+'6. FTNC Autres (inclus)'!P919</f>
        <v>0</v>
      </c>
      <c r="Q919" s="423">
        <f>'2. FTNC CAN'!Q919+'3. FTNC USD'!Q919+'4. FTNC EUR'!Q919+'5. FTNC GBP'!Q919+'6. FTNC Autres (inclus)'!Q919</f>
        <v>0</v>
      </c>
      <c r="R919" s="419">
        <f>'2. FTNC CAN'!R919+'3. FTNC USD'!R919+'4. FTNC EUR'!R919+'5. FTNC GBP'!R919+'6. FTNC Autres (inclus)'!R919</f>
        <v>0</v>
      </c>
      <c r="S919" s="422">
        <f>'2. FTNC CAN'!S919+'3. FTNC USD'!S919+'4. FTNC EUR'!S919+'5. FTNC GBP'!S919+'6. FTNC Autres (inclus)'!S919</f>
        <v>0</v>
      </c>
      <c r="T919" s="422">
        <f>'2. FTNC CAN'!T919+'3. FTNC USD'!T919+'4. FTNC EUR'!T919+'5. FTNC GBP'!T919+'6. FTNC Autres (inclus)'!T919</f>
        <v>0</v>
      </c>
      <c r="U919" s="422">
        <f>'2. FTNC CAN'!U919+'3. FTNC USD'!U919+'4. FTNC EUR'!U919+'5. FTNC GBP'!U919+'6. FTNC Autres (inclus)'!U919</f>
        <v>0</v>
      </c>
      <c r="V919" s="422">
        <f>'2. FTNC CAN'!V919+'3. FTNC USD'!V919+'4. FTNC EUR'!V919+'5. FTNC GBP'!V919+'6. FTNC Autres (inclus)'!V919</f>
        <v>0</v>
      </c>
      <c r="W919" s="422">
        <f>'2. FTNC CAN'!W919+'3. FTNC USD'!W919+'4. FTNC EUR'!W919+'5. FTNC GBP'!W919+'6. FTNC Autres (inclus)'!W919</f>
        <v>0</v>
      </c>
      <c r="X919" s="422">
        <f>'2. FTNC CAN'!X919+'3. FTNC USD'!X919+'4. FTNC EUR'!X919+'5. FTNC GBP'!X919+'6. FTNC Autres (inclus)'!X919</f>
        <v>0</v>
      </c>
      <c r="Y919" s="422">
        <f>'2. FTNC CAN'!Y919+'3. FTNC USD'!Y919+'4. FTNC EUR'!Y919+'5. FTNC GBP'!Y919+'6. FTNC Autres (inclus)'!Y919</f>
        <v>0</v>
      </c>
      <c r="Z919" s="422">
        <f>'2. FTNC CAN'!Z919+'3. FTNC USD'!Z919+'4. FTNC EUR'!Z919+'5. FTNC GBP'!Z919+'6. FTNC Autres (inclus)'!Z919</f>
        <v>0</v>
      </c>
      <c r="AA919" s="422">
        <f>'2. FTNC CAN'!AA919+'3. FTNC USD'!AA919+'4. FTNC EUR'!AA919+'5. FTNC GBP'!AA919+'6. FTNC Autres (inclus)'!AA919</f>
        <v>0</v>
      </c>
      <c r="AB919" s="423">
        <f>'2. FTNC CAN'!AB919+'3. FTNC USD'!AB919+'4. FTNC EUR'!AB919+'5. FTNC GBP'!AB919+'6. FTNC Autres (inclus)'!AB919</f>
        <v>0</v>
      </c>
      <c r="AC919" s="408">
        <f>'2. FTNC CAN'!AC919+'3. FTNC USD'!AC919+'4. FTNC EUR'!AC919+'5. FTNC GBP'!AC919+'6. FTNC Autres (inclus)'!AC919</f>
        <v>0</v>
      </c>
      <c r="AD919" s="870"/>
      <c r="AE919" s="868"/>
      <c r="AF919" s="869"/>
    </row>
    <row r="920" spans="1:32" ht="15" outlineLevel="1" x14ac:dyDescent="0.2">
      <c r="A920" s="232">
        <v>240</v>
      </c>
      <c r="B920" s="474"/>
      <c r="C920" s="475"/>
      <c r="D920" s="491"/>
      <c r="E920" s="491"/>
      <c r="F920" s="915" t="s">
        <v>68</v>
      </c>
      <c r="G920" s="916"/>
      <c r="H920" s="916"/>
      <c r="I920" s="916"/>
      <c r="J920" s="916"/>
      <c r="K920" s="916"/>
      <c r="L920" s="917"/>
      <c r="M920" s="408">
        <f>'2. FTNC CAN'!M920+'3. FTNC USD'!M920+'4. FTNC EUR'!M920+'5. FTNC GBP'!M920+'6. FTNC Autres (inclus)'!M920</f>
        <v>0</v>
      </c>
      <c r="N920" s="419">
        <f>'2. FTNC CAN'!N920+'3. FTNC USD'!N920+'4. FTNC EUR'!N920+'5. FTNC GBP'!N920+'6. FTNC Autres (inclus)'!N920</f>
        <v>0</v>
      </c>
      <c r="O920" s="422">
        <f>'2. FTNC CAN'!O920+'3. FTNC USD'!O920+'4. FTNC EUR'!O920+'5. FTNC GBP'!O920+'6. FTNC Autres (inclus)'!O920</f>
        <v>0</v>
      </c>
      <c r="P920" s="422">
        <f>'2. FTNC CAN'!P920+'3. FTNC USD'!P920+'4. FTNC EUR'!P920+'5. FTNC GBP'!P920+'6. FTNC Autres (inclus)'!P920</f>
        <v>0</v>
      </c>
      <c r="Q920" s="423">
        <f>'2. FTNC CAN'!Q920+'3. FTNC USD'!Q920+'4. FTNC EUR'!Q920+'5. FTNC GBP'!Q920+'6. FTNC Autres (inclus)'!Q920</f>
        <v>0</v>
      </c>
      <c r="R920" s="419">
        <f>'2. FTNC CAN'!R920+'3. FTNC USD'!R920+'4. FTNC EUR'!R920+'5. FTNC GBP'!R920+'6. FTNC Autres (inclus)'!R920</f>
        <v>0</v>
      </c>
      <c r="S920" s="422">
        <f>'2. FTNC CAN'!S920+'3. FTNC USD'!S920+'4. FTNC EUR'!S920+'5. FTNC GBP'!S920+'6. FTNC Autres (inclus)'!S920</f>
        <v>0</v>
      </c>
      <c r="T920" s="422">
        <f>'2. FTNC CAN'!T920+'3. FTNC USD'!T920+'4. FTNC EUR'!T920+'5. FTNC GBP'!T920+'6. FTNC Autres (inclus)'!T920</f>
        <v>0</v>
      </c>
      <c r="U920" s="422">
        <f>'2. FTNC CAN'!U920+'3. FTNC USD'!U920+'4. FTNC EUR'!U920+'5. FTNC GBP'!U920+'6. FTNC Autres (inclus)'!U920</f>
        <v>0</v>
      </c>
      <c r="V920" s="422">
        <f>'2. FTNC CAN'!V920+'3. FTNC USD'!V920+'4. FTNC EUR'!V920+'5. FTNC GBP'!V920+'6. FTNC Autres (inclus)'!V920</f>
        <v>0</v>
      </c>
      <c r="W920" s="422">
        <f>'2. FTNC CAN'!W920+'3. FTNC USD'!W920+'4. FTNC EUR'!W920+'5. FTNC GBP'!W920+'6. FTNC Autres (inclus)'!W920</f>
        <v>0</v>
      </c>
      <c r="X920" s="422">
        <f>'2. FTNC CAN'!X920+'3. FTNC USD'!X920+'4. FTNC EUR'!X920+'5. FTNC GBP'!X920+'6. FTNC Autres (inclus)'!X920</f>
        <v>0</v>
      </c>
      <c r="Y920" s="422">
        <f>'2. FTNC CAN'!Y920+'3. FTNC USD'!Y920+'4. FTNC EUR'!Y920+'5. FTNC GBP'!Y920+'6. FTNC Autres (inclus)'!Y920</f>
        <v>0</v>
      </c>
      <c r="Z920" s="422">
        <f>'2. FTNC CAN'!Z920+'3. FTNC USD'!Z920+'4. FTNC EUR'!Z920+'5. FTNC GBP'!Z920+'6. FTNC Autres (inclus)'!Z920</f>
        <v>0</v>
      </c>
      <c r="AA920" s="422">
        <f>'2. FTNC CAN'!AA920+'3. FTNC USD'!AA920+'4. FTNC EUR'!AA920+'5. FTNC GBP'!AA920+'6. FTNC Autres (inclus)'!AA920</f>
        <v>0</v>
      </c>
      <c r="AB920" s="423">
        <f>'2. FTNC CAN'!AB920+'3. FTNC USD'!AB920+'4. FTNC EUR'!AB920+'5. FTNC GBP'!AB920+'6. FTNC Autres (inclus)'!AB920</f>
        <v>0</v>
      </c>
      <c r="AC920" s="408">
        <f>'2. FTNC CAN'!AC920+'3. FTNC USD'!AC920+'4. FTNC EUR'!AC920+'5. FTNC GBP'!AC920+'6. FTNC Autres (inclus)'!AC920</f>
        <v>0</v>
      </c>
      <c r="AD920" s="870"/>
      <c r="AE920" s="868"/>
      <c r="AF920" s="869"/>
    </row>
    <row r="921" spans="1:32" ht="15" outlineLevel="1" x14ac:dyDescent="0.2">
      <c r="A921" s="232">
        <v>241</v>
      </c>
      <c r="B921" s="474"/>
      <c r="C921" s="475"/>
      <c r="D921" s="265"/>
      <c r="E921" s="265"/>
      <c r="F921" s="915" t="s">
        <v>537</v>
      </c>
      <c r="G921" s="916"/>
      <c r="H921" s="916"/>
      <c r="I921" s="916"/>
      <c r="J921" s="916"/>
      <c r="K921" s="916"/>
      <c r="L921" s="917"/>
      <c r="M921" s="408">
        <f>'2. FTNC CAN'!M921+'3. FTNC USD'!M921+'4. FTNC EUR'!M921+'5. FTNC GBP'!M921+'6. FTNC Autres (inclus)'!M921</f>
        <v>0</v>
      </c>
      <c r="N921" s="419">
        <f>'2. FTNC CAN'!N921+'3. FTNC USD'!N921+'4. FTNC EUR'!N921+'5. FTNC GBP'!N921+'6. FTNC Autres (inclus)'!N921</f>
        <v>0</v>
      </c>
      <c r="O921" s="422">
        <f>'2. FTNC CAN'!O921+'3. FTNC USD'!O921+'4. FTNC EUR'!O921+'5. FTNC GBP'!O921+'6. FTNC Autres (inclus)'!O921</f>
        <v>0</v>
      </c>
      <c r="P921" s="422">
        <f>'2. FTNC CAN'!P921+'3. FTNC USD'!P921+'4. FTNC EUR'!P921+'5. FTNC GBP'!P921+'6. FTNC Autres (inclus)'!P921</f>
        <v>0</v>
      </c>
      <c r="Q921" s="423">
        <f>'2. FTNC CAN'!Q921+'3. FTNC USD'!Q921+'4. FTNC EUR'!Q921+'5. FTNC GBP'!Q921+'6. FTNC Autres (inclus)'!Q921</f>
        <v>0</v>
      </c>
      <c r="R921" s="419">
        <f>'2. FTNC CAN'!R921+'3. FTNC USD'!R921+'4. FTNC EUR'!R921+'5. FTNC GBP'!R921+'6. FTNC Autres (inclus)'!R921</f>
        <v>0</v>
      </c>
      <c r="S921" s="422">
        <f>'2. FTNC CAN'!S921+'3. FTNC USD'!S921+'4. FTNC EUR'!S921+'5. FTNC GBP'!S921+'6. FTNC Autres (inclus)'!S921</f>
        <v>0</v>
      </c>
      <c r="T921" s="422">
        <f>'2. FTNC CAN'!T921+'3. FTNC USD'!T921+'4. FTNC EUR'!T921+'5. FTNC GBP'!T921+'6. FTNC Autres (inclus)'!T921</f>
        <v>0</v>
      </c>
      <c r="U921" s="422">
        <f>'2. FTNC CAN'!U921+'3. FTNC USD'!U921+'4. FTNC EUR'!U921+'5. FTNC GBP'!U921+'6. FTNC Autres (inclus)'!U921</f>
        <v>0</v>
      </c>
      <c r="V921" s="422">
        <f>'2. FTNC CAN'!V921+'3. FTNC USD'!V921+'4. FTNC EUR'!V921+'5. FTNC GBP'!V921+'6. FTNC Autres (inclus)'!V921</f>
        <v>0</v>
      </c>
      <c r="W921" s="422">
        <f>'2. FTNC CAN'!W921+'3. FTNC USD'!W921+'4. FTNC EUR'!W921+'5. FTNC GBP'!W921+'6. FTNC Autres (inclus)'!W921</f>
        <v>0</v>
      </c>
      <c r="X921" s="422">
        <f>'2. FTNC CAN'!X921+'3. FTNC USD'!X921+'4. FTNC EUR'!X921+'5. FTNC GBP'!X921+'6. FTNC Autres (inclus)'!X921</f>
        <v>0</v>
      </c>
      <c r="Y921" s="422">
        <f>'2. FTNC CAN'!Y921+'3. FTNC USD'!Y921+'4. FTNC EUR'!Y921+'5. FTNC GBP'!Y921+'6. FTNC Autres (inclus)'!Y921</f>
        <v>0</v>
      </c>
      <c r="Z921" s="422">
        <f>'2. FTNC CAN'!Z921+'3. FTNC USD'!Z921+'4. FTNC EUR'!Z921+'5. FTNC GBP'!Z921+'6. FTNC Autres (inclus)'!Z921</f>
        <v>0</v>
      </c>
      <c r="AA921" s="422">
        <f>'2. FTNC CAN'!AA921+'3. FTNC USD'!AA921+'4. FTNC EUR'!AA921+'5. FTNC GBP'!AA921+'6. FTNC Autres (inclus)'!AA921</f>
        <v>0</v>
      </c>
      <c r="AB921" s="423">
        <f>'2. FTNC CAN'!AB921+'3. FTNC USD'!AB921+'4. FTNC EUR'!AB921+'5. FTNC GBP'!AB921+'6. FTNC Autres (inclus)'!AB921</f>
        <v>0</v>
      </c>
      <c r="AC921" s="408">
        <f>'2. FTNC CAN'!AC921+'3. FTNC USD'!AC921+'4. FTNC EUR'!AC921+'5. FTNC GBP'!AC921+'6. FTNC Autres (inclus)'!AC921</f>
        <v>0</v>
      </c>
      <c r="AD921" s="870"/>
      <c r="AE921" s="868"/>
      <c r="AF921" s="869"/>
    </row>
    <row r="922" spans="1:32" ht="27.75" customHeight="1" outlineLevel="1" x14ac:dyDescent="0.2">
      <c r="A922" s="232">
        <v>242</v>
      </c>
      <c r="B922" s="474"/>
      <c r="C922" s="475"/>
      <c r="D922" s="263"/>
      <c r="E922" s="263"/>
      <c r="F922" s="859" t="s">
        <v>464</v>
      </c>
      <c r="G922" s="860"/>
      <c r="H922" s="860"/>
      <c r="I922" s="860"/>
      <c r="J922" s="860"/>
      <c r="K922" s="860"/>
      <c r="L922" s="861"/>
      <c r="M922" s="408">
        <f>'2. FTNC CAN'!M922+'3. FTNC USD'!M922+'4. FTNC EUR'!M922+'5. FTNC GBP'!M922+'6. FTNC Autres (inclus)'!M922</f>
        <v>0</v>
      </c>
      <c r="N922" s="419">
        <f>'2. FTNC CAN'!N922+'3. FTNC USD'!N922+'4. FTNC EUR'!N922+'5. FTNC GBP'!N922+'6. FTNC Autres (inclus)'!N922</f>
        <v>0</v>
      </c>
      <c r="O922" s="422">
        <f>'2. FTNC CAN'!O922+'3. FTNC USD'!O922+'4. FTNC EUR'!O922+'5. FTNC GBP'!O922+'6. FTNC Autres (inclus)'!O922</f>
        <v>0</v>
      </c>
      <c r="P922" s="422">
        <f>'2. FTNC CAN'!P922+'3. FTNC USD'!P922+'4. FTNC EUR'!P922+'5. FTNC GBP'!P922+'6. FTNC Autres (inclus)'!P922</f>
        <v>0</v>
      </c>
      <c r="Q922" s="423">
        <f>'2. FTNC CAN'!Q922+'3. FTNC USD'!Q922+'4. FTNC EUR'!Q922+'5. FTNC GBP'!Q922+'6. FTNC Autres (inclus)'!Q922</f>
        <v>0</v>
      </c>
      <c r="R922" s="419">
        <f>'2. FTNC CAN'!R922+'3. FTNC USD'!R922+'4. FTNC EUR'!R922+'5. FTNC GBP'!R922+'6. FTNC Autres (inclus)'!R922</f>
        <v>0</v>
      </c>
      <c r="S922" s="422">
        <f>'2. FTNC CAN'!S922+'3. FTNC USD'!S922+'4. FTNC EUR'!S922+'5. FTNC GBP'!S922+'6. FTNC Autres (inclus)'!S922</f>
        <v>0</v>
      </c>
      <c r="T922" s="422">
        <f>'2. FTNC CAN'!T922+'3. FTNC USD'!T922+'4. FTNC EUR'!T922+'5. FTNC GBP'!T922+'6. FTNC Autres (inclus)'!T922</f>
        <v>0</v>
      </c>
      <c r="U922" s="422">
        <f>'2. FTNC CAN'!U922+'3. FTNC USD'!U922+'4. FTNC EUR'!U922+'5. FTNC GBP'!U922+'6. FTNC Autres (inclus)'!U922</f>
        <v>0</v>
      </c>
      <c r="V922" s="422">
        <f>'2. FTNC CAN'!V922+'3. FTNC USD'!V922+'4. FTNC EUR'!V922+'5. FTNC GBP'!V922+'6. FTNC Autres (inclus)'!V922</f>
        <v>0</v>
      </c>
      <c r="W922" s="422">
        <f>'2. FTNC CAN'!W922+'3. FTNC USD'!W922+'4. FTNC EUR'!W922+'5. FTNC GBP'!W922+'6. FTNC Autres (inclus)'!W922</f>
        <v>0</v>
      </c>
      <c r="X922" s="422">
        <f>'2. FTNC CAN'!X922+'3. FTNC USD'!X922+'4. FTNC EUR'!X922+'5. FTNC GBP'!X922+'6. FTNC Autres (inclus)'!X922</f>
        <v>0</v>
      </c>
      <c r="Y922" s="422">
        <f>'2. FTNC CAN'!Y922+'3. FTNC USD'!Y922+'4. FTNC EUR'!Y922+'5. FTNC GBP'!Y922+'6. FTNC Autres (inclus)'!Y922</f>
        <v>0</v>
      </c>
      <c r="Z922" s="422">
        <f>'2. FTNC CAN'!Z922+'3. FTNC USD'!Z922+'4. FTNC EUR'!Z922+'5. FTNC GBP'!Z922+'6. FTNC Autres (inclus)'!Z922</f>
        <v>0</v>
      </c>
      <c r="AA922" s="422">
        <f>'2. FTNC CAN'!AA922+'3. FTNC USD'!AA922+'4. FTNC EUR'!AA922+'5. FTNC GBP'!AA922+'6. FTNC Autres (inclus)'!AA922</f>
        <v>0</v>
      </c>
      <c r="AB922" s="423">
        <f>'2. FTNC CAN'!AB922+'3. FTNC USD'!AB922+'4. FTNC EUR'!AB922+'5. FTNC GBP'!AB922+'6. FTNC Autres (inclus)'!AB922</f>
        <v>0</v>
      </c>
      <c r="AC922" s="408">
        <f>'2. FTNC CAN'!AC922+'3. FTNC USD'!AC922+'4. FTNC EUR'!AC922+'5. FTNC GBP'!AC922+'6. FTNC Autres (inclus)'!AC922</f>
        <v>0</v>
      </c>
      <c r="AD922" s="870"/>
      <c r="AE922" s="868"/>
      <c r="AF922" s="869"/>
    </row>
    <row r="923" spans="1:32" ht="15.75" customHeight="1" outlineLevel="1" x14ac:dyDescent="0.2">
      <c r="A923" s="232">
        <v>243</v>
      </c>
      <c r="B923" s="474"/>
      <c r="C923" s="475"/>
      <c r="D923" s="265"/>
      <c r="E923" s="853" t="s">
        <v>556</v>
      </c>
      <c r="F923" s="854"/>
      <c r="G923" s="854"/>
      <c r="H923" s="854"/>
      <c r="I923" s="854"/>
      <c r="J923" s="854"/>
      <c r="K923" s="854"/>
      <c r="L923" s="855"/>
      <c r="M923" s="407">
        <f>SUBTOTAL(9,M924:M927)</f>
        <v>0</v>
      </c>
      <c r="N923" s="410">
        <f t="shared" ref="N923:AC923" si="1198">SUBTOTAL(9,N924:N927)</f>
        <v>0</v>
      </c>
      <c r="O923" s="414">
        <f t="shared" si="1198"/>
        <v>0</v>
      </c>
      <c r="P923" s="413">
        <f t="shared" si="1198"/>
        <v>0</v>
      </c>
      <c r="Q923" s="415">
        <f t="shared" si="1198"/>
        <v>0</v>
      </c>
      <c r="R923" s="410">
        <f t="shared" si="1198"/>
        <v>0</v>
      </c>
      <c r="S923" s="413">
        <f t="shared" si="1198"/>
        <v>0</v>
      </c>
      <c r="T923" s="414">
        <f t="shared" si="1198"/>
        <v>0</v>
      </c>
      <c r="U923" s="413">
        <f t="shared" si="1198"/>
        <v>0</v>
      </c>
      <c r="V923" s="414">
        <f t="shared" si="1198"/>
        <v>0</v>
      </c>
      <c r="W923" s="413">
        <f t="shared" si="1198"/>
        <v>0</v>
      </c>
      <c r="X923" s="414">
        <f t="shared" si="1198"/>
        <v>0</v>
      </c>
      <c r="Y923" s="413">
        <f t="shared" si="1198"/>
        <v>0</v>
      </c>
      <c r="Z923" s="414">
        <f t="shared" si="1198"/>
        <v>0</v>
      </c>
      <c r="AA923" s="413">
        <f t="shared" si="1198"/>
        <v>0</v>
      </c>
      <c r="AB923" s="415">
        <f t="shared" si="1198"/>
        <v>0</v>
      </c>
      <c r="AC923" s="407">
        <f t="shared" si="1198"/>
        <v>0</v>
      </c>
      <c r="AD923" s="870"/>
      <c r="AE923" s="868"/>
      <c r="AF923" s="869"/>
    </row>
    <row r="924" spans="1:32" ht="15" outlineLevel="1" x14ac:dyDescent="0.2">
      <c r="A924" s="232">
        <v>244</v>
      </c>
      <c r="B924" s="474"/>
      <c r="C924" s="475"/>
      <c r="D924" s="491"/>
      <c r="E924" s="491"/>
      <c r="F924" s="856" t="s">
        <v>65</v>
      </c>
      <c r="G924" s="857"/>
      <c r="H924" s="857"/>
      <c r="I924" s="857"/>
      <c r="J924" s="857"/>
      <c r="K924" s="857"/>
      <c r="L924" s="858"/>
      <c r="M924" s="408">
        <f>'2. FTNC CAN'!M924+'3. FTNC USD'!M924+'4. FTNC EUR'!M924+'5. FTNC GBP'!M924+'6. FTNC Autres (inclus)'!M924</f>
        <v>0</v>
      </c>
      <c r="N924" s="419">
        <f>'2. FTNC CAN'!N924+'3. FTNC USD'!N924+'4. FTNC EUR'!N924+'5. FTNC GBP'!N924+'6. FTNC Autres (inclus)'!N924</f>
        <v>0</v>
      </c>
      <c r="O924" s="422">
        <f>'2. FTNC CAN'!O924+'3. FTNC USD'!O924+'4. FTNC EUR'!O924+'5. FTNC GBP'!O924+'6. FTNC Autres (inclus)'!O924</f>
        <v>0</v>
      </c>
      <c r="P924" s="422">
        <f>'2. FTNC CAN'!P924+'3. FTNC USD'!P924+'4. FTNC EUR'!P924+'5. FTNC GBP'!P924+'6. FTNC Autres (inclus)'!P924</f>
        <v>0</v>
      </c>
      <c r="Q924" s="423">
        <f>'2. FTNC CAN'!Q924+'3. FTNC USD'!Q924+'4. FTNC EUR'!Q924+'5. FTNC GBP'!Q924+'6. FTNC Autres (inclus)'!Q924</f>
        <v>0</v>
      </c>
      <c r="R924" s="419">
        <f>'2. FTNC CAN'!R924+'3. FTNC USD'!R924+'4. FTNC EUR'!R924+'5. FTNC GBP'!R924+'6. FTNC Autres (inclus)'!R924</f>
        <v>0</v>
      </c>
      <c r="S924" s="422">
        <f>'2. FTNC CAN'!S924+'3. FTNC USD'!S924+'4. FTNC EUR'!S924+'5. FTNC GBP'!S924+'6. FTNC Autres (inclus)'!S924</f>
        <v>0</v>
      </c>
      <c r="T924" s="422">
        <f>'2. FTNC CAN'!T924+'3. FTNC USD'!T924+'4. FTNC EUR'!T924+'5. FTNC GBP'!T924+'6. FTNC Autres (inclus)'!T924</f>
        <v>0</v>
      </c>
      <c r="U924" s="422">
        <f>'2. FTNC CAN'!U924+'3. FTNC USD'!U924+'4. FTNC EUR'!U924+'5. FTNC GBP'!U924+'6. FTNC Autres (inclus)'!U924</f>
        <v>0</v>
      </c>
      <c r="V924" s="422">
        <f>'2. FTNC CAN'!V924+'3. FTNC USD'!V924+'4. FTNC EUR'!V924+'5. FTNC GBP'!V924+'6. FTNC Autres (inclus)'!V924</f>
        <v>0</v>
      </c>
      <c r="W924" s="422">
        <f>'2. FTNC CAN'!W924+'3. FTNC USD'!W924+'4. FTNC EUR'!W924+'5. FTNC GBP'!W924+'6. FTNC Autres (inclus)'!W924</f>
        <v>0</v>
      </c>
      <c r="X924" s="422">
        <f>'2. FTNC CAN'!X924+'3. FTNC USD'!X924+'4. FTNC EUR'!X924+'5. FTNC GBP'!X924+'6. FTNC Autres (inclus)'!X924</f>
        <v>0</v>
      </c>
      <c r="Y924" s="422">
        <f>'2. FTNC CAN'!Y924+'3. FTNC USD'!Y924+'4. FTNC EUR'!Y924+'5. FTNC GBP'!Y924+'6. FTNC Autres (inclus)'!Y924</f>
        <v>0</v>
      </c>
      <c r="Z924" s="422">
        <f>'2. FTNC CAN'!Z924+'3. FTNC USD'!Z924+'4. FTNC EUR'!Z924+'5. FTNC GBP'!Z924+'6. FTNC Autres (inclus)'!Z924</f>
        <v>0</v>
      </c>
      <c r="AA924" s="422">
        <f>'2. FTNC CAN'!AA924+'3. FTNC USD'!AA924+'4. FTNC EUR'!AA924+'5. FTNC GBP'!AA924+'6. FTNC Autres (inclus)'!AA924</f>
        <v>0</v>
      </c>
      <c r="AB924" s="423">
        <f>'2. FTNC CAN'!AB924+'3. FTNC USD'!AB924+'4. FTNC EUR'!AB924+'5. FTNC GBP'!AB924+'6. FTNC Autres (inclus)'!AB924</f>
        <v>0</v>
      </c>
      <c r="AC924" s="408">
        <f>'2. FTNC CAN'!AC924+'3. FTNC USD'!AC924+'4. FTNC EUR'!AC924+'5. FTNC GBP'!AC924+'6. FTNC Autres (inclus)'!AC924</f>
        <v>0</v>
      </c>
      <c r="AD924" s="870"/>
      <c r="AE924" s="868"/>
      <c r="AF924" s="869"/>
    </row>
    <row r="925" spans="1:32" ht="15" outlineLevel="1" x14ac:dyDescent="0.2">
      <c r="A925" s="232">
        <v>245</v>
      </c>
      <c r="B925" s="474"/>
      <c r="C925" s="475"/>
      <c r="D925" s="266"/>
      <c r="E925" s="266"/>
      <c r="F925" s="915" t="s">
        <v>68</v>
      </c>
      <c r="G925" s="916"/>
      <c r="H925" s="916"/>
      <c r="I925" s="916"/>
      <c r="J925" s="916"/>
      <c r="K925" s="916"/>
      <c r="L925" s="917"/>
      <c r="M925" s="408">
        <f>'2. FTNC CAN'!M925+'3. FTNC USD'!M925+'4. FTNC EUR'!M925+'5. FTNC GBP'!M925+'6. FTNC Autres (inclus)'!M925</f>
        <v>0</v>
      </c>
      <c r="N925" s="419">
        <f>'2. FTNC CAN'!N925+'3. FTNC USD'!N925+'4. FTNC EUR'!N925+'5. FTNC GBP'!N925+'6. FTNC Autres (inclus)'!N925</f>
        <v>0</v>
      </c>
      <c r="O925" s="422">
        <f>'2. FTNC CAN'!O925+'3. FTNC USD'!O925+'4. FTNC EUR'!O925+'5. FTNC GBP'!O925+'6. FTNC Autres (inclus)'!O925</f>
        <v>0</v>
      </c>
      <c r="P925" s="422">
        <f>'2. FTNC CAN'!P925+'3. FTNC USD'!P925+'4. FTNC EUR'!P925+'5. FTNC GBP'!P925+'6. FTNC Autres (inclus)'!P925</f>
        <v>0</v>
      </c>
      <c r="Q925" s="423">
        <f>'2. FTNC CAN'!Q925+'3. FTNC USD'!Q925+'4. FTNC EUR'!Q925+'5. FTNC GBP'!Q925+'6. FTNC Autres (inclus)'!Q925</f>
        <v>0</v>
      </c>
      <c r="R925" s="419">
        <f>'2. FTNC CAN'!R925+'3. FTNC USD'!R925+'4. FTNC EUR'!R925+'5. FTNC GBP'!R925+'6. FTNC Autres (inclus)'!R925</f>
        <v>0</v>
      </c>
      <c r="S925" s="422">
        <f>'2. FTNC CAN'!S925+'3. FTNC USD'!S925+'4. FTNC EUR'!S925+'5. FTNC GBP'!S925+'6. FTNC Autres (inclus)'!S925</f>
        <v>0</v>
      </c>
      <c r="T925" s="422">
        <f>'2. FTNC CAN'!T925+'3. FTNC USD'!T925+'4. FTNC EUR'!T925+'5. FTNC GBP'!T925+'6. FTNC Autres (inclus)'!T925</f>
        <v>0</v>
      </c>
      <c r="U925" s="422">
        <f>'2. FTNC CAN'!U925+'3. FTNC USD'!U925+'4. FTNC EUR'!U925+'5. FTNC GBP'!U925+'6. FTNC Autres (inclus)'!U925</f>
        <v>0</v>
      </c>
      <c r="V925" s="422">
        <f>'2. FTNC CAN'!V925+'3. FTNC USD'!V925+'4. FTNC EUR'!V925+'5. FTNC GBP'!V925+'6. FTNC Autres (inclus)'!V925</f>
        <v>0</v>
      </c>
      <c r="W925" s="422">
        <f>'2. FTNC CAN'!W925+'3. FTNC USD'!W925+'4. FTNC EUR'!W925+'5. FTNC GBP'!W925+'6. FTNC Autres (inclus)'!W925</f>
        <v>0</v>
      </c>
      <c r="X925" s="422">
        <f>'2. FTNC CAN'!X925+'3. FTNC USD'!X925+'4. FTNC EUR'!X925+'5. FTNC GBP'!X925+'6. FTNC Autres (inclus)'!X925</f>
        <v>0</v>
      </c>
      <c r="Y925" s="422">
        <f>'2. FTNC CAN'!Y925+'3. FTNC USD'!Y925+'4. FTNC EUR'!Y925+'5. FTNC GBP'!Y925+'6. FTNC Autres (inclus)'!Y925</f>
        <v>0</v>
      </c>
      <c r="Z925" s="422">
        <f>'2. FTNC CAN'!Z925+'3. FTNC USD'!Z925+'4. FTNC EUR'!Z925+'5. FTNC GBP'!Z925+'6. FTNC Autres (inclus)'!Z925</f>
        <v>0</v>
      </c>
      <c r="AA925" s="422">
        <f>'2. FTNC CAN'!AA925+'3. FTNC USD'!AA925+'4. FTNC EUR'!AA925+'5. FTNC GBP'!AA925+'6. FTNC Autres (inclus)'!AA925</f>
        <v>0</v>
      </c>
      <c r="AB925" s="423">
        <f>'2. FTNC CAN'!AB925+'3. FTNC USD'!AB925+'4. FTNC EUR'!AB925+'5. FTNC GBP'!AB925+'6. FTNC Autres (inclus)'!AB925</f>
        <v>0</v>
      </c>
      <c r="AC925" s="408">
        <f>'2. FTNC CAN'!AC925+'3. FTNC USD'!AC925+'4. FTNC EUR'!AC925+'5. FTNC GBP'!AC925+'6. FTNC Autres (inclus)'!AC925</f>
        <v>0</v>
      </c>
      <c r="AD925" s="870"/>
      <c r="AE925" s="868"/>
      <c r="AF925" s="869"/>
    </row>
    <row r="926" spans="1:32" ht="15" outlineLevel="1" x14ac:dyDescent="0.2">
      <c r="A926" s="232">
        <v>246</v>
      </c>
      <c r="B926" s="474"/>
      <c r="C926" s="475"/>
      <c r="D926" s="266"/>
      <c r="E926" s="266"/>
      <c r="F926" s="915" t="s">
        <v>537</v>
      </c>
      <c r="G926" s="916"/>
      <c r="H926" s="916"/>
      <c r="I926" s="916"/>
      <c r="J926" s="916"/>
      <c r="K926" s="916"/>
      <c r="L926" s="917"/>
      <c r="M926" s="408">
        <f>'2. FTNC CAN'!M926+'3. FTNC USD'!M926+'4. FTNC EUR'!M926+'5. FTNC GBP'!M926+'6. FTNC Autres (inclus)'!M926</f>
        <v>0</v>
      </c>
      <c r="N926" s="419">
        <f>'2. FTNC CAN'!N926+'3. FTNC USD'!N926+'4. FTNC EUR'!N926+'5. FTNC GBP'!N926+'6. FTNC Autres (inclus)'!N926</f>
        <v>0</v>
      </c>
      <c r="O926" s="422">
        <f>'2. FTNC CAN'!O926+'3. FTNC USD'!O926+'4. FTNC EUR'!O926+'5. FTNC GBP'!O926+'6. FTNC Autres (inclus)'!O926</f>
        <v>0</v>
      </c>
      <c r="P926" s="422">
        <f>'2. FTNC CAN'!P926+'3. FTNC USD'!P926+'4. FTNC EUR'!P926+'5. FTNC GBP'!P926+'6. FTNC Autres (inclus)'!P926</f>
        <v>0</v>
      </c>
      <c r="Q926" s="423">
        <f>'2. FTNC CAN'!Q926+'3. FTNC USD'!Q926+'4. FTNC EUR'!Q926+'5. FTNC GBP'!Q926+'6. FTNC Autres (inclus)'!Q926</f>
        <v>0</v>
      </c>
      <c r="R926" s="419">
        <f>'2. FTNC CAN'!R926+'3. FTNC USD'!R926+'4. FTNC EUR'!R926+'5. FTNC GBP'!R926+'6. FTNC Autres (inclus)'!R926</f>
        <v>0</v>
      </c>
      <c r="S926" s="422">
        <f>'2. FTNC CAN'!S926+'3. FTNC USD'!S926+'4. FTNC EUR'!S926+'5. FTNC GBP'!S926+'6. FTNC Autres (inclus)'!S926</f>
        <v>0</v>
      </c>
      <c r="T926" s="422">
        <f>'2. FTNC CAN'!T926+'3. FTNC USD'!T926+'4. FTNC EUR'!T926+'5. FTNC GBP'!T926+'6. FTNC Autres (inclus)'!T926</f>
        <v>0</v>
      </c>
      <c r="U926" s="422">
        <f>'2. FTNC CAN'!U926+'3. FTNC USD'!U926+'4. FTNC EUR'!U926+'5. FTNC GBP'!U926+'6. FTNC Autres (inclus)'!U926</f>
        <v>0</v>
      </c>
      <c r="V926" s="422">
        <f>'2. FTNC CAN'!V926+'3. FTNC USD'!V926+'4. FTNC EUR'!V926+'5. FTNC GBP'!V926+'6. FTNC Autres (inclus)'!V926</f>
        <v>0</v>
      </c>
      <c r="W926" s="422">
        <f>'2. FTNC CAN'!W926+'3. FTNC USD'!W926+'4. FTNC EUR'!W926+'5. FTNC GBP'!W926+'6. FTNC Autres (inclus)'!W926</f>
        <v>0</v>
      </c>
      <c r="X926" s="422">
        <f>'2. FTNC CAN'!X926+'3. FTNC USD'!X926+'4. FTNC EUR'!X926+'5. FTNC GBP'!X926+'6. FTNC Autres (inclus)'!X926</f>
        <v>0</v>
      </c>
      <c r="Y926" s="422">
        <f>'2. FTNC CAN'!Y926+'3. FTNC USD'!Y926+'4. FTNC EUR'!Y926+'5. FTNC GBP'!Y926+'6. FTNC Autres (inclus)'!Y926</f>
        <v>0</v>
      </c>
      <c r="Z926" s="422">
        <f>'2. FTNC CAN'!Z926+'3. FTNC USD'!Z926+'4. FTNC EUR'!Z926+'5. FTNC GBP'!Z926+'6. FTNC Autres (inclus)'!Z926</f>
        <v>0</v>
      </c>
      <c r="AA926" s="422">
        <f>'2. FTNC CAN'!AA926+'3. FTNC USD'!AA926+'4. FTNC EUR'!AA926+'5. FTNC GBP'!AA926+'6. FTNC Autres (inclus)'!AA926</f>
        <v>0</v>
      </c>
      <c r="AB926" s="423">
        <f>'2. FTNC CAN'!AB926+'3. FTNC USD'!AB926+'4. FTNC EUR'!AB926+'5. FTNC GBP'!AB926+'6. FTNC Autres (inclus)'!AB926</f>
        <v>0</v>
      </c>
      <c r="AC926" s="408">
        <f>'2. FTNC CAN'!AC926+'3. FTNC USD'!AC926+'4. FTNC EUR'!AC926+'5. FTNC GBP'!AC926+'6. FTNC Autres (inclus)'!AC926</f>
        <v>0</v>
      </c>
      <c r="AD926" s="870"/>
      <c r="AE926" s="868"/>
      <c r="AF926" s="869"/>
    </row>
    <row r="927" spans="1:32" ht="27.75" customHeight="1" outlineLevel="1" x14ac:dyDescent="0.2">
      <c r="A927" s="232">
        <v>247</v>
      </c>
      <c r="B927" s="474"/>
      <c r="C927" s="475"/>
      <c r="D927" s="267"/>
      <c r="E927" s="267"/>
      <c r="F927" s="859" t="s">
        <v>464</v>
      </c>
      <c r="G927" s="860"/>
      <c r="H927" s="860"/>
      <c r="I927" s="860"/>
      <c r="J927" s="860"/>
      <c r="K927" s="860"/>
      <c r="L927" s="861"/>
      <c r="M927" s="408">
        <f>'2. FTNC CAN'!M927+'3. FTNC USD'!M927+'4. FTNC EUR'!M927+'5. FTNC GBP'!M927+'6. FTNC Autres (inclus)'!M927</f>
        <v>0</v>
      </c>
      <c r="N927" s="419">
        <f>'2. FTNC CAN'!N927+'3. FTNC USD'!N927+'4. FTNC EUR'!N927+'5. FTNC GBP'!N927+'6. FTNC Autres (inclus)'!N927</f>
        <v>0</v>
      </c>
      <c r="O927" s="422">
        <f>'2. FTNC CAN'!O927+'3. FTNC USD'!O927+'4. FTNC EUR'!O927+'5. FTNC GBP'!O927+'6. FTNC Autres (inclus)'!O927</f>
        <v>0</v>
      </c>
      <c r="P927" s="422">
        <f>'2. FTNC CAN'!P927+'3. FTNC USD'!P927+'4. FTNC EUR'!P927+'5. FTNC GBP'!P927+'6. FTNC Autres (inclus)'!P927</f>
        <v>0</v>
      </c>
      <c r="Q927" s="423">
        <f>'2. FTNC CAN'!Q927+'3. FTNC USD'!Q927+'4. FTNC EUR'!Q927+'5. FTNC GBP'!Q927+'6. FTNC Autres (inclus)'!Q927</f>
        <v>0</v>
      </c>
      <c r="R927" s="419">
        <f>'2. FTNC CAN'!R927+'3. FTNC USD'!R927+'4. FTNC EUR'!R927+'5. FTNC GBP'!R927+'6. FTNC Autres (inclus)'!R927</f>
        <v>0</v>
      </c>
      <c r="S927" s="422">
        <f>'2. FTNC CAN'!S927+'3. FTNC USD'!S927+'4. FTNC EUR'!S927+'5. FTNC GBP'!S927+'6. FTNC Autres (inclus)'!S927</f>
        <v>0</v>
      </c>
      <c r="T927" s="422">
        <f>'2. FTNC CAN'!T927+'3. FTNC USD'!T927+'4. FTNC EUR'!T927+'5. FTNC GBP'!T927+'6. FTNC Autres (inclus)'!T927</f>
        <v>0</v>
      </c>
      <c r="U927" s="422">
        <f>'2. FTNC CAN'!U927+'3. FTNC USD'!U927+'4. FTNC EUR'!U927+'5. FTNC GBP'!U927+'6. FTNC Autres (inclus)'!U927</f>
        <v>0</v>
      </c>
      <c r="V927" s="422">
        <f>'2. FTNC CAN'!V927+'3. FTNC USD'!V927+'4. FTNC EUR'!V927+'5. FTNC GBP'!V927+'6. FTNC Autres (inclus)'!V927</f>
        <v>0</v>
      </c>
      <c r="W927" s="422">
        <f>'2. FTNC CAN'!W927+'3. FTNC USD'!W927+'4. FTNC EUR'!W927+'5. FTNC GBP'!W927+'6. FTNC Autres (inclus)'!W927</f>
        <v>0</v>
      </c>
      <c r="X927" s="422">
        <f>'2. FTNC CAN'!X927+'3. FTNC USD'!X927+'4. FTNC EUR'!X927+'5. FTNC GBP'!X927+'6. FTNC Autres (inclus)'!X927</f>
        <v>0</v>
      </c>
      <c r="Y927" s="422">
        <f>'2. FTNC CAN'!Y927+'3. FTNC USD'!Y927+'4. FTNC EUR'!Y927+'5. FTNC GBP'!Y927+'6. FTNC Autres (inclus)'!Y927</f>
        <v>0</v>
      </c>
      <c r="Z927" s="422">
        <f>'2. FTNC CAN'!Z927+'3. FTNC USD'!Z927+'4. FTNC EUR'!Z927+'5. FTNC GBP'!Z927+'6. FTNC Autres (inclus)'!Z927</f>
        <v>0</v>
      </c>
      <c r="AA927" s="422">
        <f>'2. FTNC CAN'!AA927+'3. FTNC USD'!AA927+'4. FTNC EUR'!AA927+'5. FTNC GBP'!AA927+'6. FTNC Autres (inclus)'!AA927</f>
        <v>0</v>
      </c>
      <c r="AB927" s="423">
        <f>'2. FTNC CAN'!AB927+'3. FTNC USD'!AB927+'4. FTNC EUR'!AB927+'5. FTNC GBP'!AB927+'6. FTNC Autres (inclus)'!AB927</f>
        <v>0</v>
      </c>
      <c r="AC927" s="408">
        <f>'2. FTNC CAN'!AC927+'3. FTNC USD'!AC927+'4. FTNC EUR'!AC927+'5. FTNC GBP'!AC927+'6. FTNC Autres (inclus)'!AC927</f>
        <v>0</v>
      </c>
      <c r="AD927" s="865"/>
      <c r="AE927" s="866"/>
      <c r="AF927" s="867"/>
    </row>
    <row r="928" spans="1:32" ht="15" outlineLevel="1" x14ac:dyDescent="0.2">
      <c r="A928" s="232">
        <v>248</v>
      </c>
      <c r="B928" s="474"/>
      <c r="C928" s="475"/>
      <c r="D928" s="844" t="s">
        <v>13</v>
      </c>
      <c r="E928" s="845"/>
      <c r="F928" s="845"/>
      <c r="G928" s="845"/>
      <c r="H928" s="845"/>
      <c r="I928" s="845"/>
      <c r="J928" s="845"/>
      <c r="K928" s="845"/>
      <c r="L928" s="845"/>
      <c r="M928" s="845"/>
      <c r="N928" s="845"/>
      <c r="O928" s="845"/>
      <c r="P928" s="845"/>
      <c r="Q928" s="845"/>
      <c r="R928" s="845"/>
      <c r="S928" s="845"/>
      <c r="T928" s="845"/>
      <c r="U928" s="845"/>
      <c r="V928" s="845"/>
      <c r="W928" s="845"/>
      <c r="X928" s="845"/>
      <c r="Y928" s="845"/>
      <c r="Z928" s="845"/>
      <c r="AA928" s="845"/>
      <c r="AB928" s="845"/>
      <c r="AC928" s="845"/>
      <c r="AD928" s="921"/>
      <c r="AE928" s="921"/>
      <c r="AF928" s="922"/>
    </row>
    <row r="929" spans="1:32" ht="15.75" customHeight="1" outlineLevel="1" x14ac:dyDescent="0.2">
      <c r="A929" s="232">
        <v>249</v>
      </c>
      <c r="B929" s="474"/>
      <c r="C929" s="475"/>
      <c r="D929" s="267"/>
      <c r="E929" s="918" t="s">
        <v>14</v>
      </c>
      <c r="F929" s="919"/>
      <c r="G929" s="919"/>
      <c r="H929" s="919"/>
      <c r="I929" s="919"/>
      <c r="J929" s="919"/>
      <c r="K929" s="919"/>
      <c r="L929" s="920"/>
      <c r="M929" s="407">
        <f>SUBTOTAL(9,M930:M932)</f>
        <v>0</v>
      </c>
      <c r="N929" s="410">
        <f t="shared" ref="N929:AC929" si="1199">SUBTOTAL(9,N930:N932)</f>
        <v>0</v>
      </c>
      <c r="O929" s="414">
        <f t="shared" si="1199"/>
        <v>0</v>
      </c>
      <c r="P929" s="413">
        <f t="shared" si="1199"/>
        <v>0</v>
      </c>
      <c r="Q929" s="415">
        <f t="shared" si="1199"/>
        <v>0</v>
      </c>
      <c r="R929" s="410">
        <f t="shared" si="1199"/>
        <v>0</v>
      </c>
      <c r="S929" s="413">
        <f t="shared" si="1199"/>
        <v>0</v>
      </c>
      <c r="T929" s="414">
        <f t="shared" si="1199"/>
        <v>0</v>
      </c>
      <c r="U929" s="413">
        <f t="shared" si="1199"/>
        <v>0</v>
      </c>
      <c r="V929" s="414">
        <f t="shared" si="1199"/>
        <v>0</v>
      </c>
      <c r="W929" s="413">
        <f t="shared" si="1199"/>
        <v>0</v>
      </c>
      <c r="X929" s="414">
        <f t="shared" si="1199"/>
        <v>0</v>
      </c>
      <c r="Y929" s="413">
        <f t="shared" si="1199"/>
        <v>0</v>
      </c>
      <c r="Z929" s="414">
        <f t="shared" si="1199"/>
        <v>0</v>
      </c>
      <c r="AA929" s="413">
        <f t="shared" si="1199"/>
        <v>0</v>
      </c>
      <c r="AB929" s="415">
        <f t="shared" si="1199"/>
        <v>0</v>
      </c>
      <c r="AC929" s="407">
        <f t="shared" si="1199"/>
        <v>0</v>
      </c>
      <c r="AD929" s="862"/>
      <c r="AE929" s="863"/>
      <c r="AF929" s="864"/>
    </row>
    <row r="930" spans="1:32" ht="15" outlineLevel="1" x14ac:dyDescent="0.2">
      <c r="A930" s="232">
        <v>250</v>
      </c>
      <c r="B930" s="474"/>
      <c r="C930" s="475"/>
      <c r="D930" s="267"/>
      <c r="E930" s="483"/>
      <c r="F930" s="856" t="s">
        <v>16</v>
      </c>
      <c r="G930" s="857"/>
      <c r="H930" s="857"/>
      <c r="I930" s="857"/>
      <c r="J930" s="857"/>
      <c r="K930" s="857"/>
      <c r="L930" s="858"/>
      <c r="M930" s="408">
        <f>'2. FTNC CAN'!M930+'3. FTNC USD'!M930+'4. FTNC EUR'!M930+'5. FTNC GBP'!M930+'6. FTNC Autres (inclus)'!M930</f>
        <v>0</v>
      </c>
      <c r="N930" s="419">
        <f>'2. FTNC CAN'!N930+'3. FTNC USD'!N930+'4. FTNC EUR'!N930+'5. FTNC GBP'!N930+'6. FTNC Autres (inclus)'!N930</f>
        <v>0</v>
      </c>
      <c r="O930" s="422">
        <f>'2. FTNC CAN'!O930+'3. FTNC USD'!O930+'4. FTNC EUR'!O930+'5. FTNC GBP'!O930+'6. FTNC Autres (inclus)'!O930</f>
        <v>0</v>
      </c>
      <c r="P930" s="422">
        <f>'2. FTNC CAN'!P930+'3. FTNC USD'!P930+'4. FTNC EUR'!P930+'5. FTNC GBP'!P930+'6. FTNC Autres (inclus)'!P930</f>
        <v>0</v>
      </c>
      <c r="Q930" s="423">
        <f>'2. FTNC CAN'!Q930+'3. FTNC USD'!Q930+'4. FTNC EUR'!Q930+'5. FTNC GBP'!Q930+'6. FTNC Autres (inclus)'!Q930</f>
        <v>0</v>
      </c>
      <c r="R930" s="419">
        <f>'2. FTNC CAN'!R930+'3. FTNC USD'!R930+'4. FTNC EUR'!R930+'5. FTNC GBP'!R930+'6. FTNC Autres (inclus)'!R930</f>
        <v>0</v>
      </c>
      <c r="S930" s="422">
        <f>'2. FTNC CAN'!S930+'3. FTNC USD'!S930+'4. FTNC EUR'!S930+'5. FTNC GBP'!S930+'6. FTNC Autres (inclus)'!S930</f>
        <v>0</v>
      </c>
      <c r="T930" s="422">
        <f>'2. FTNC CAN'!T930+'3. FTNC USD'!T930+'4. FTNC EUR'!T930+'5. FTNC GBP'!T930+'6. FTNC Autres (inclus)'!T930</f>
        <v>0</v>
      </c>
      <c r="U930" s="422">
        <f>'2. FTNC CAN'!U930+'3. FTNC USD'!U930+'4. FTNC EUR'!U930+'5. FTNC GBP'!U930+'6. FTNC Autres (inclus)'!U930</f>
        <v>0</v>
      </c>
      <c r="V930" s="422">
        <f>'2. FTNC CAN'!V930+'3. FTNC USD'!V930+'4. FTNC EUR'!V930+'5. FTNC GBP'!V930+'6. FTNC Autres (inclus)'!V930</f>
        <v>0</v>
      </c>
      <c r="W930" s="422">
        <f>'2. FTNC CAN'!W930+'3. FTNC USD'!W930+'4. FTNC EUR'!W930+'5. FTNC GBP'!W930+'6. FTNC Autres (inclus)'!W930</f>
        <v>0</v>
      </c>
      <c r="X930" s="422">
        <f>'2. FTNC CAN'!X930+'3. FTNC USD'!X930+'4. FTNC EUR'!X930+'5. FTNC GBP'!X930+'6. FTNC Autres (inclus)'!X930</f>
        <v>0</v>
      </c>
      <c r="Y930" s="422">
        <f>'2. FTNC CAN'!Y930+'3. FTNC USD'!Y930+'4. FTNC EUR'!Y930+'5. FTNC GBP'!Y930+'6. FTNC Autres (inclus)'!Y930</f>
        <v>0</v>
      </c>
      <c r="Z930" s="422">
        <f>'2. FTNC CAN'!Z930+'3. FTNC USD'!Z930+'4. FTNC EUR'!Z930+'5. FTNC GBP'!Z930+'6. FTNC Autres (inclus)'!Z930</f>
        <v>0</v>
      </c>
      <c r="AA930" s="422">
        <f>'2. FTNC CAN'!AA930+'3. FTNC USD'!AA930+'4. FTNC EUR'!AA930+'5. FTNC GBP'!AA930+'6. FTNC Autres (inclus)'!AA930</f>
        <v>0</v>
      </c>
      <c r="AB930" s="423">
        <f>'2. FTNC CAN'!AB930+'3. FTNC USD'!AB930+'4. FTNC EUR'!AB930+'5. FTNC GBP'!AB930+'6. FTNC Autres (inclus)'!AB930</f>
        <v>0</v>
      </c>
      <c r="AC930" s="408">
        <f>'2. FTNC CAN'!AC930+'3. FTNC USD'!AC930+'4. FTNC EUR'!AC930+'5. FTNC GBP'!AC930+'6. FTNC Autres (inclus)'!AC930</f>
        <v>0</v>
      </c>
      <c r="AD930" s="870"/>
      <c r="AE930" s="868"/>
      <c r="AF930" s="869"/>
    </row>
    <row r="931" spans="1:32" ht="15" outlineLevel="1" x14ac:dyDescent="0.2">
      <c r="A931" s="232">
        <v>251</v>
      </c>
      <c r="B931" s="474"/>
      <c r="C931" s="475"/>
      <c r="D931" s="267"/>
      <c r="E931" s="483"/>
      <c r="F931" s="915" t="s">
        <v>17</v>
      </c>
      <c r="G931" s="916"/>
      <c r="H931" s="916"/>
      <c r="I931" s="916"/>
      <c r="J931" s="916"/>
      <c r="K931" s="916"/>
      <c r="L931" s="917"/>
      <c r="M931" s="408">
        <f>'2. FTNC CAN'!M931+'3. FTNC USD'!M931+'4. FTNC EUR'!M931+'5. FTNC GBP'!M931+'6. FTNC Autres (inclus)'!M931</f>
        <v>0</v>
      </c>
      <c r="N931" s="419">
        <f>'2. FTNC CAN'!N931+'3. FTNC USD'!N931+'4. FTNC EUR'!N931+'5. FTNC GBP'!N931+'6. FTNC Autres (inclus)'!N931</f>
        <v>0</v>
      </c>
      <c r="O931" s="422">
        <f>'2. FTNC CAN'!O931+'3. FTNC USD'!O931+'4. FTNC EUR'!O931+'5. FTNC GBP'!O931+'6. FTNC Autres (inclus)'!O931</f>
        <v>0</v>
      </c>
      <c r="P931" s="422">
        <f>'2. FTNC CAN'!P931+'3. FTNC USD'!P931+'4. FTNC EUR'!P931+'5. FTNC GBP'!P931+'6. FTNC Autres (inclus)'!P931</f>
        <v>0</v>
      </c>
      <c r="Q931" s="423">
        <f>'2. FTNC CAN'!Q931+'3. FTNC USD'!Q931+'4. FTNC EUR'!Q931+'5. FTNC GBP'!Q931+'6. FTNC Autres (inclus)'!Q931</f>
        <v>0</v>
      </c>
      <c r="R931" s="419">
        <f>'2. FTNC CAN'!R931+'3. FTNC USD'!R931+'4. FTNC EUR'!R931+'5. FTNC GBP'!R931+'6. FTNC Autres (inclus)'!R931</f>
        <v>0</v>
      </c>
      <c r="S931" s="422">
        <f>'2. FTNC CAN'!S931+'3. FTNC USD'!S931+'4. FTNC EUR'!S931+'5. FTNC GBP'!S931+'6. FTNC Autres (inclus)'!S931</f>
        <v>0</v>
      </c>
      <c r="T931" s="422">
        <f>'2. FTNC CAN'!T931+'3. FTNC USD'!T931+'4. FTNC EUR'!T931+'5. FTNC GBP'!T931+'6. FTNC Autres (inclus)'!T931</f>
        <v>0</v>
      </c>
      <c r="U931" s="422">
        <f>'2. FTNC CAN'!U931+'3. FTNC USD'!U931+'4. FTNC EUR'!U931+'5. FTNC GBP'!U931+'6. FTNC Autres (inclus)'!U931</f>
        <v>0</v>
      </c>
      <c r="V931" s="422">
        <f>'2. FTNC CAN'!V931+'3. FTNC USD'!V931+'4. FTNC EUR'!V931+'5. FTNC GBP'!V931+'6. FTNC Autres (inclus)'!V931</f>
        <v>0</v>
      </c>
      <c r="W931" s="422">
        <f>'2. FTNC CAN'!W931+'3. FTNC USD'!W931+'4. FTNC EUR'!W931+'5. FTNC GBP'!W931+'6. FTNC Autres (inclus)'!W931</f>
        <v>0</v>
      </c>
      <c r="X931" s="422">
        <f>'2. FTNC CAN'!X931+'3. FTNC USD'!X931+'4. FTNC EUR'!X931+'5. FTNC GBP'!X931+'6. FTNC Autres (inclus)'!X931</f>
        <v>0</v>
      </c>
      <c r="Y931" s="422">
        <f>'2. FTNC CAN'!Y931+'3. FTNC USD'!Y931+'4. FTNC EUR'!Y931+'5. FTNC GBP'!Y931+'6. FTNC Autres (inclus)'!Y931</f>
        <v>0</v>
      </c>
      <c r="Z931" s="422">
        <f>'2. FTNC CAN'!Z931+'3. FTNC USD'!Z931+'4. FTNC EUR'!Z931+'5. FTNC GBP'!Z931+'6. FTNC Autres (inclus)'!Z931</f>
        <v>0</v>
      </c>
      <c r="AA931" s="422">
        <f>'2. FTNC CAN'!AA931+'3. FTNC USD'!AA931+'4. FTNC EUR'!AA931+'5. FTNC GBP'!AA931+'6. FTNC Autres (inclus)'!AA931</f>
        <v>0</v>
      </c>
      <c r="AB931" s="423">
        <f>'2. FTNC CAN'!AB931+'3. FTNC USD'!AB931+'4. FTNC EUR'!AB931+'5. FTNC GBP'!AB931+'6. FTNC Autres (inclus)'!AB931</f>
        <v>0</v>
      </c>
      <c r="AC931" s="408">
        <f>'2. FTNC CAN'!AC931+'3. FTNC USD'!AC931+'4. FTNC EUR'!AC931+'5. FTNC GBP'!AC931+'6. FTNC Autres (inclus)'!AC931</f>
        <v>0</v>
      </c>
      <c r="AD931" s="870"/>
      <c r="AE931" s="868"/>
      <c r="AF931" s="869"/>
    </row>
    <row r="932" spans="1:32" ht="15" outlineLevel="1" x14ac:dyDescent="0.2">
      <c r="A932" s="232">
        <v>252</v>
      </c>
      <c r="B932" s="474"/>
      <c r="C932" s="475"/>
      <c r="D932" s="267"/>
      <c r="E932" s="483"/>
      <c r="F932" s="859" t="s">
        <v>560</v>
      </c>
      <c r="G932" s="860"/>
      <c r="H932" s="860"/>
      <c r="I932" s="860"/>
      <c r="J932" s="860"/>
      <c r="K932" s="860"/>
      <c r="L932" s="861"/>
      <c r="M932" s="408">
        <f>'2. FTNC CAN'!M932+'3. FTNC USD'!M932+'4. FTNC EUR'!M932+'5. FTNC GBP'!M932+'6. FTNC Autres (inclus)'!M932</f>
        <v>0</v>
      </c>
      <c r="N932" s="419">
        <f>'2. FTNC CAN'!N932+'3. FTNC USD'!N932+'4. FTNC EUR'!N932+'5. FTNC GBP'!N932+'6. FTNC Autres (inclus)'!N932</f>
        <v>0</v>
      </c>
      <c r="O932" s="422">
        <f>'2. FTNC CAN'!O932+'3. FTNC USD'!O932+'4. FTNC EUR'!O932+'5. FTNC GBP'!O932+'6. FTNC Autres (inclus)'!O932</f>
        <v>0</v>
      </c>
      <c r="P932" s="422">
        <f>'2. FTNC CAN'!P932+'3. FTNC USD'!P932+'4. FTNC EUR'!P932+'5. FTNC GBP'!P932+'6. FTNC Autres (inclus)'!P932</f>
        <v>0</v>
      </c>
      <c r="Q932" s="423">
        <f>'2. FTNC CAN'!Q932+'3. FTNC USD'!Q932+'4. FTNC EUR'!Q932+'5. FTNC GBP'!Q932+'6. FTNC Autres (inclus)'!Q932</f>
        <v>0</v>
      </c>
      <c r="R932" s="419">
        <f>'2. FTNC CAN'!R932+'3. FTNC USD'!R932+'4. FTNC EUR'!R932+'5. FTNC GBP'!R932+'6. FTNC Autres (inclus)'!R932</f>
        <v>0</v>
      </c>
      <c r="S932" s="422">
        <f>'2. FTNC CAN'!S932+'3. FTNC USD'!S932+'4. FTNC EUR'!S932+'5. FTNC GBP'!S932+'6. FTNC Autres (inclus)'!S932</f>
        <v>0</v>
      </c>
      <c r="T932" s="422">
        <f>'2. FTNC CAN'!T932+'3. FTNC USD'!T932+'4. FTNC EUR'!T932+'5. FTNC GBP'!T932+'6. FTNC Autres (inclus)'!T932</f>
        <v>0</v>
      </c>
      <c r="U932" s="422">
        <f>'2. FTNC CAN'!U932+'3. FTNC USD'!U932+'4. FTNC EUR'!U932+'5. FTNC GBP'!U932+'6. FTNC Autres (inclus)'!U932</f>
        <v>0</v>
      </c>
      <c r="V932" s="422">
        <f>'2. FTNC CAN'!V932+'3. FTNC USD'!V932+'4. FTNC EUR'!V932+'5. FTNC GBP'!V932+'6. FTNC Autres (inclus)'!V932</f>
        <v>0</v>
      </c>
      <c r="W932" s="422">
        <f>'2. FTNC CAN'!W932+'3. FTNC USD'!W932+'4. FTNC EUR'!W932+'5. FTNC GBP'!W932+'6. FTNC Autres (inclus)'!W932</f>
        <v>0</v>
      </c>
      <c r="X932" s="422">
        <f>'2. FTNC CAN'!X932+'3. FTNC USD'!X932+'4. FTNC EUR'!X932+'5. FTNC GBP'!X932+'6. FTNC Autres (inclus)'!X932</f>
        <v>0</v>
      </c>
      <c r="Y932" s="422">
        <f>'2. FTNC CAN'!Y932+'3. FTNC USD'!Y932+'4. FTNC EUR'!Y932+'5. FTNC GBP'!Y932+'6. FTNC Autres (inclus)'!Y932</f>
        <v>0</v>
      </c>
      <c r="Z932" s="422">
        <f>'2. FTNC CAN'!Z932+'3. FTNC USD'!Z932+'4. FTNC EUR'!Z932+'5. FTNC GBP'!Z932+'6. FTNC Autres (inclus)'!Z932</f>
        <v>0</v>
      </c>
      <c r="AA932" s="422">
        <f>'2. FTNC CAN'!AA932+'3. FTNC USD'!AA932+'4. FTNC EUR'!AA932+'5. FTNC GBP'!AA932+'6. FTNC Autres (inclus)'!AA932</f>
        <v>0</v>
      </c>
      <c r="AB932" s="423">
        <f>'2. FTNC CAN'!AB932+'3. FTNC USD'!AB932+'4. FTNC EUR'!AB932+'5. FTNC GBP'!AB932+'6. FTNC Autres (inclus)'!AB932</f>
        <v>0</v>
      </c>
      <c r="AC932" s="408">
        <f>'2. FTNC CAN'!AC932+'3. FTNC USD'!AC932+'4. FTNC EUR'!AC932+'5. FTNC GBP'!AC932+'6. FTNC Autres (inclus)'!AC932</f>
        <v>0</v>
      </c>
      <c r="AD932" s="870"/>
      <c r="AE932" s="868"/>
      <c r="AF932" s="869"/>
    </row>
    <row r="933" spans="1:32" ht="15" outlineLevel="1" x14ac:dyDescent="0.2">
      <c r="A933" s="232">
        <v>253</v>
      </c>
      <c r="B933" s="474"/>
      <c r="C933" s="475"/>
      <c r="D933" s="267"/>
      <c r="E933" s="975" t="s">
        <v>15</v>
      </c>
      <c r="F933" s="976"/>
      <c r="G933" s="976"/>
      <c r="H933" s="976"/>
      <c r="I933" s="976"/>
      <c r="J933" s="976"/>
      <c r="K933" s="976"/>
      <c r="L933" s="977"/>
      <c r="M933" s="407">
        <f>SUBTOTAL(9,M934:M936)</f>
        <v>0</v>
      </c>
      <c r="N933" s="410">
        <f t="shared" ref="N933:AC933" si="1200">SUBTOTAL(9,N934:N936)</f>
        <v>0</v>
      </c>
      <c r="O933" s="414">
        <f t="shared" si="1200"/>
        <v>0</v>
      </c>
      <c r="P933" s="413">
        <f t="shared" si="1200"/>
        <v>0</v>
      </c>
      <c r="Q933" s="415">
        <f t="shared" si="1200"/>
        <v>0</v>
      </c>
      <c r="R933" s="410">
        <f t="shared" si="1200"/>
        <v>0</v>
      </c>
      <c r="S933" s="413">
        <f t="shared" si="1200"/>
        <v>0</v>
      </c>
      <c r="T933" s="414">
        <f t="shared" si="1200"/>
        <v>0</v>
      </c>
      <c r="U933" s="413">
        <f t="shared" si="1200"/>
        <v>0</v>
      </c>
      <c r="V933" s="414">
        <f t="shared" si="1200"/>
        <v>0</v>
      </c>
      <c r="W933" s="413">
        <f t="shared" si="1200"/>
        <v>0</v>
      </c>
      <c r="X933" s="414">
        <f t="shared" si="1200"/>
        <v>0</v>
      </c>
      <c r="Y933" s="413">
        <f t="shared" si="1200"/>
        <v>0</v>
      </c>
      <c r="Z933" s="414">
        <f t="shared" si="1200"/>
        <v>0</v>
      </c>
      <c r="AA933" s="413">
        <f t="shared" si="1200"/>
        <v>0</v>
      </c>
      <c r="AB933" s="415">
        <f t="shared" si="1200"/>
        <v>0</v>
      </c>
      <c r="AC933" s="407">
        <f t="shared" si="1200"/>
        <v>0</v>
      </c>
      <c r="AD933" s="870"/>
      <c r="AE933" s="868"/>
      <c r="AF933" s="869"/>
    </row>
    <row r="934" spans="1:32" ht="15" outlineLevel="1" x14ac:dyDescent="0.2">
      <c r="A934" s="232">
        <v>254</v>
      </c>
      <c r="B934" s="474"/>
      <c r="C934" s="475"/>
      <c r="D934" s="267"/>
      <c r="E934" s="272"/>
      <c r="F934" s="856" t="s">
        <v>138</v>
      </c>
      <c r="G934" s="857"/>
      <c r="H934" s="857"/>
      <c r="I934" s="857"/>
      <c r="J934" s="857"/>
      <c r="K934" s="857"/>
      <c r="L934" s="858"/>
      <c r="M934" s="408">
        <f>'2. FTNC CAN'!M934+'3. FTNC USD'!M934+'4. FTNC EUR'!M934+'5. FTNC GBP'!M934+'6. FTNC Autres (inclus)'!M934</f>
        <v>0</v>
      </c>
      <c r="N934" s="419">
        <f>'2. FTNC CAN'!N934+'3. FTNC USD'!N934+'4. FTNC EUR'!N934+'5. FTNC GBP'!N934+'6. FTNC Autres (inclus)'!N934</f>
        <v>0</v>
      </c>
      <c r="O934" s="422">
        <f>'2. FTNC CAN'!O934+'3. FTNC USD'!O934+'4. FTNC EUR'!O934+'5. FTNC GBP'!O934+'6. FTNC Autres (inclus)'!O934</f>
        <v>0</v>
      </c>
      <c r="P934" s="422">
        <f>'2. FTNC CAN'!P934+'3. FTNC USD'!P934+'4. FTNC EUR'!P934+'5. FTNC GBP'!P934+'6. FTNC Autres (inclus)'!P934</f>
        <v>0</v>
      </c>
      <c r="Q934" s="423">
        <f>'2. FTNC CAN'!Q934+'3. FTNC USD'!Q934+'4. FTNC EUR'!Q934+'5. FTNC GBP'!Q934+'6. FTNC Autres (inclus)'!Q934</f>
        <v>0</v>
      </c>
      <c r="R934" s="419">
        <f>'2. FTNC CAN'!R934+'3. FTNC USD'!R934+'4. FTNC EUR'!R934+'5. FTNC GBP'!R934+'6. FTNC Autres (inclus)'!R934</f>
        <v>0</v>
      </c>
      <c r="S934" s="422">
        <f>'2. FTNC CAN'!S934+'3. FTNC USD'!S934+'4. FTNC EUR'!S934+'5. FTNC GBP'!S934+'6. FTNC Autres (inclus)'!S934</f>
        <v>0</v>
      </c>
      <c r="T934" s="422">
        <f>'2. FTNC CAN'!T934+'3. FTNC USD'!T934+'4. FTNC EUR'!T934+'5. FTNC GBP'!T934+'6. FTNC Autres (inclus)'!T934</f>
        <v>0</v>
      </c>
      <c r="U934" s="422">
        <f>'2. FTNC CAN'!U934+'3. FTNC USD'!U934+'4. FTNC EUR'!U934+'5. FTNC GBP'!U934+'6. FTNC Autres (inclus)'!U934</f>
        <v>0</v>
      </c>
      <c r="V934" s="422">
        <f>'2. FTNC CAN'!V934+'3. FTNC USD'!V934+'4. FTNC EUR'!V934+'5. FTNC GBP'!V934+'6. FTNC Autres (inclus)'!V934</f>
        <v>0</v>
      </c>
      <c r="W934" s="422">
        <f>'2. FTNC CAN'!W934+'3. FTNC USD'!W934+'4. FTNC EUR'!W934+'5. FTNC GBP'!W934+'6. FTNC Autres (inclus)'!W934</f>
        <v>0</v>
      </c>
      <c r="X934" s="422">
        <f>'2. FTNC CAN'!X934+'3. FTNC USD'!X934+'4. FTNC EUR'!X934+'5. FTNC GBP'!X934+'6. FTNC Autres (inclus)'!X934</f>
        <v>0</v>
      </c>
      <c r="Y934" s="422">
        <f>'2. FTNC CAN'!Y934+'3. FTNC USD'!Y934+'4. FTNC EUR'!Y934+'5. FTNC GBP'!Y934+'6. FTNC Autres (inclus)'!Y934</f>
        <v>0</v>
      </c>
      <c r="Z934" s="422">
        <f>'2. FTNC CAN'!Z934+'3. FTNC USD'!Z934+'4. FTNC EUR'!Z934+'5. FTNC GBP'!Z934+'6. FTNC Autres (inclus)'!Z934</f>
        <v>0</v>
      </c>
      <c r="AA934" s="422">
        <f>'2. FTNC CAN'!AA934+'3. FTNC USD'!AA934+'4. FTNC EUR'!AA934+'5. FTNC GBP'!AA934+'6. FTNC Autres (inclus)'!AA934</f>
        <v>0</v>
      </c>
      <c r="AB934" s="423">
        <f>'2. FTNC CAN'!AB934+'3. FTNC USD'!AB934+'4. FTNC EUR'!AB934+'5. FTNC GBP'!AB934+'6. FTNC Autres (inclus)'!AB934</f>
        <v>0</v>
      </c>
      <c r="AC934" s="408">
        <f>'2. FTNC CAN'!AC934+'3. FTNC USD'!AC934+'4. FTNC EUR'!AC934+'5. FTNC GBP'!AC934+'6. FTNC Autres (inclus)'!AC934</f>
        <v>0</v>
      </c>
      <c r="AD934" s="870"/>
      <c r="AE934" s="868"/>
      <c r="AF934" s="869"/>
    </row>
    <row r="935" spans="1:32" ht="15" customHeight="1" outlineLevel="1" x14ac:dyDescent="0.2">
      <c r="A935" s="232">
        <v>255</v>
      </c>
      <c r="B935" s="474"/>
      <c r="C935" s="475"/>
      <c r="D935" s="267"/>
      <c r="E935" s="787"/>
      <c r="F935" s="856" t="s">
        <v>19</v>
      </c>
      <c r="G935" s="857"/>
      <c r="H935" s="857"/>
      <c r="I935" s="857"/>
      <c r="J935" s="857"/>
      <c r="K935" s="857"/>
      <c r="L935" s="858"/>
      <c r="M935" s="408">
        <f>'2. FTNC CAN'!M935+'3. FTNC USD'!M935+'4. FTNC EUR'!M935+'5. FTNC GBP'!M935+'6. FTNC Autres (inclus)'!M935</f>
        <v>0</v>
      </c>
      <c r="N935" s="419">
        <f>'2. FTNC CAN'!N935+'3. FTNC USD'!N935+'4. FTNC EUR'!N935+'5. FTNC GBP'!N935+'6. FTNC Autres (inclus)'!N935</f>
        <v>0</v>
      </c>
      <c r="O935" s="422">
        <f>'2. FTNC CAN'!O935+'3. FTNC USD'!O935+'4. FTNC EUR'!O935+'5. FTNC GBP'!O935+'6. FTNC Autres (inclus)'!O935</f>
        <v>0</v>
      </c>
      <c r="P935" s="422">
        <f>'2. FTNC CAN'!P935+'3. FTNC USD'!P935+'4. FTNC EUR'!P935+'5. FTNC GBP'!P935+'6. FTNC Autres (inclus)'!P935</f>
        <v>0</v>
      </c>
      <c r="Q935" s="423">
        <f>'2. FTNC CAN'!Q935+'3. FTNC USD'!Q935+'4. FTNC EUR'!Q935+'5. FTNC GBP'!Q935+'6. FTNC Autres (inclus)'!Q935</f>
        <v>0</v>
      </c>
      <c r="R935" s="419">
        <f>'2. FTNC CAN'!R935+'3. FTNC USD'!R935+'4. FTNC EUR'!R935+'5. FTNC GBP'!R935+'6. FTNC Autres (inclus)'!R935</f>
        <v>0</v>
      </c>
      <c r="S935" s="422">
        <f>'2. FTNC CAN'!S935+'3. FTNC USD'!S935+'4. FTNC EUR'!S935+'5. FTNC GBP'!S935+'6. FTNC Autres (inclus)'!S935</f>
        <v>0</v>
      </c>
      <c r="T935" s="422">
        <f>'2. FTNC CAN'!T935+'3. FTNC USD'!T935+'4. FTNC EUR'!T935+'5. FTNC GBP'!T935+'6. FTNC Autres (inclus)'!T935</f>
        <v>0</v>
      </c>
      <c r="U935" s="422">
        <f>'2. FTNC CAN'!U935+'3. FTNC USD'!U935+'4. FTNC EUR'!U935+'5. FTNC GBP'!U935+'6. FTNC Autres (inclus)'!U935</f>
        <v>0</v>
      </c>
      <c r="V935" s="422">
        <f>'2. FTNC CAN'!V935+'3. FTNC USD'!V935+'4. FTNC EUR'!V935+'5. FTNC GBP'!V935+'6. FTNC Autres (inclus)'!V935</f>
        <v>0</v>
      </c>
      <c r="W935" s="422">
        <f>'2. FTNC CAN'!W935+'3. FTNC USD'!W935+'4. FTNC EUR'!W935+'5. FTNC GBP'!W935+'6. FTNC Autres (inclus)'!W935</f>
        <v>0</v>
      </c>
      <c r="X935" s="422">
        <f>'2. FTNC CAN'!X935+'3. FTNC USD'!X935+'4. FTNC EUR'!X935+'5. FTNC GBP'!X935+'6. FTNC Autres (inclus)'!X935</f>
        <v>0</v>
      </c>
      <c r="Y935" s="422">
        <f>'2. FTNC CAN'!Y935+'3. FTNC USD'!Y935+'4. FTNC EUR'!Y935+'5. FTNC GBP'!Y935+'6. FTNC Autres (inclus)'!Y935</f>
        <v>0</v>
      </c>
      <c r="Z935" s="422">
        <f>'2. FTNC CAN'!Z935+'3. FTNC USD'!Z935+'4. FTNC EUR'!Z935+'5. FTNC GBP'!Z935+'6. FTNC Autres (inclus)'!Z935</f>
        <v>0</v>
      </c>
      <c r="AA935" s="422">
        <f>'2. FTNC CAN'!AA935+'3. FTNC USD'!AA935+'4. FTNC EUR'!AA935+'5. FTNC GBP'!AA935+'6. FTNC Autres (inclus)'!AA935</f>
        <v>0</v>
      </c>
      <c r="AB935" s="423">
        <f>'2. FTNC CAN'!AB935+'3. FTNC USD'!AB935+'4. FTNC EUR'!AB935+'5. FTNC GBP'!AB935+'6. FTNC Autres (inclus)'!AB935</f>
        <v>0</v>
      </c>
      <c r="AC935" s="408">
        <f>'2. FTNC CAN'!AC935+'3. FTNC USD'!AC935+'4. FTNC EUR'!AC935+'5. FTNC GBP'!AC935+'6. FTNC Autres (inclus)'!AC935</f>
        <v>0</v>
      </c>
      <c r="AD935" s="870"/>
      <c r="AE935" s="868"/>
      <c r="AF935" s="869"/>
    </row>
    <row r="936" spans="1:32" ht="15" outlineLevel="1" x14ac:dyDescent="0.2">
      <c r="A936" s="232">
        <v>256</v>
      </c>
      <c r="B936" s="474"/>
      <c r="C936" s="475"/>
      <c r="D936" s="267"/>
      <c r="E936" s="483"/>
      <c r="F936" s="859" t="s">
        <v>561</v>
      </c>
      <c r="G936" s="860"/>
      <c r="H936" s="860"/>
      <c r="I936" s="860"/>
      <c r="J936" s="860"/>
      <c r="K936" s="860"/>
      <c r="L936" s="861"/>
      <c r="M936" s="408">
        <f>'2. FTNC CAN'!M936+'3. FTNC USD'!M936+'4. FTNC EUR'!M936+'5. FTNC GBP'!M936+'6. FTNC Autres (inclus)'!M936</f>
        <v>0</v>
      </c>
      <c r="N936" s="419">
        <f>'2. FTNC CAN'!N936+'3. FTNC USD'!N936+'4. FTNC EUR'!N936+'5. FTNC GBP'!N936+'6. FTNC Autres (inclus)'!N936</f>
        <v>0</v>
      </c>
      <c r="O936" s="422">
        <f>'2. FTNC CAN'!O936+'3. FTNC USD'!O936+'4. FTNC EUR'!O936+'5. FTNC GBP'!O936+'6. FTNC Autres (inclus)'!O936</f>
        <v>0</v>
      </c>
      <c r="P936" s="422">
        <f>'2. FTNC CAN'!P936+'3. FTNC USD'!P936+'4. FTNC EUR'!P936+'5. FTNC GBP'!P936+'6. FTNC Autres (inclus)'!P936</f>
        <v>0</v>
      </c>
      <c r="Q936" s="423">
        <f>'2. FTNC CAN'!Q936+'3. FTNC USD'!Q936+'4. FTNC EUR'!Q936+'5. FTNC GBP'!Q936+'6. FTNC Autres (inclus)'!Q936</f>
        <v>0</v>
      </c>
      <c r="R936" s="419">
        <f>'2. FTNC CAN'!R936+'3. FTNC USD'!R936+'4. FTNC EUR'!R936+'5. FTNC GBP'!R936+'6. FTNC Autres (inclus)'!R936</f>
        <v>0</v>
      </c>
      <c r="S936" s="422">
        <f>'2. FTNC CAN'!S936+'3. FTNC USD'!S936+'4. FTNC EUR'!S936+'5. FTNC GBP'!S936+'6. FTNC Autres (inclus)'!S936</f>
        <v>0</v>
      </c>
      <c r="T936" s="422">
        <f>'2. FTNC CAN'!T936+'3. FTNC USD'!T936+'4. FTNC EUR'!T936+'5. FTNC GBP'!T936+'6. FTNC Autres (inclus)'!T936</f>
        <v>0</v>
      </c>
      <c r="U936" s="422">
        <f>'2. FTNC CAN'!U936+'3. FTNC USD'!U936+'4. FTNC EUR'!U936+'5. FTNC GBP'!U936+'6. FTNC Autres (inclus)'!U936</f>
        <v>0</v>
      </c>
      <c r="V936" s="422">
        <f>'2. FTNC CAN'!V936+'3. FTNC USD'!V936+'4. FTNC EUR'!V936+'5. FTNC GBP'!V936+'6. FTNC Autres (inclus)'!V936</f>
        <v>0</v>
      </c>
      <c r="W936" s="422">
        <f>'2. FTNC CAN'!W936+'3. FTNC USD'!W936+'4. FTNC EUR'!W936+'5. FTNC GBP'!W936+'6. FTNC Autres (inclus)'!W936</f>
        <v>0</v>
      </c>
      <c r="X936" s="422">
        <f>'2. FTNC CAN'!X936+'3. FTNC USD'!X936+'4. FTNC EUR'!X936+'5. FTNC GBP'!X936+'6. FTNC Autres (inclus)'!X936</f>
        <v>0</v>
      </c>
      <c r="Y936" s="422">
        <f>'2. FTNC CAN'!Y936+'3. FTNC USD'!Y936+'4. FTNC EUR'!Y936+'5. FTNC GBP'!Y936+'6. FTNC Autres (inclus)'!Y936</f>
        <v>0</v>
      </c>
      <c r="Z936" s="422">
        <f>'2. FTNC CAN'!Z936+'3. FTNC USD'!Z936+'4. FTNC EUR'!Z936+'5. FTNC GBP'!Z936+'6. FTNC Autres (inclus)'!Z936</f>
        <v>0</v>
      </c>
      <c r="AA936" s="422">
        <f>'2. FTNC CAN'!AA936+'3. FTNC USD'!AA936+'4. FTNC EUR'!AA936+'5. FTNC GBP'!AA936+'6. FTNC Autres (inclus)'!AA936</f>
        <v>0</v>
      </c>
      <c r="AB936" s="423">
        <f>'2. FTNC CAN'!AB936+'3. FTNC USD'!AB936+'4. FTNC EUR'!AB936+'5. FTNC GBP'!AB936+'6. FTNC Autres (inclus)'!AB936</f>
        <v>0</v>
      </c>
      <c r="AC936" s="408">
        <f>'2. FTNC CAN'!AC936+'3. FTNC USD'!AC936+'4. FTNC EUR'!AC936+'5. FTNC GBP'!AC936+'6. FTNC Autres (inclus)'!AC936</f>
        <v>0</v>
      </c>
      <c r="AD936" s="870"/>
      <c r="AE936" s="868"/>
      <c r="AF936" s="869"/>
    </row>
    <row r="937" spans="1:32" ht="15" outlineLevel="1" x14ac:dyDescent="0.2">
      <c r="A937" s="232">
        <v>257</v>
      </c>
      <c r="B937" s="474"/>
      <c r="C937" s="475"/>
      <c r="D937" s="267"/>
      <c r="E937" s="853" t="s">
        <v>18</v>
      </c>
      <c r="F937" s="854"/>
      <c r="G937" s="854"/>
      <c r="H937" s="854"/>
      <c r="I937" s="854"/>
      <c r="J937" s="854"/>
      <c r="K937" s="854"/>
      <c r="L937" s="855"/>
      <c r="M937" s="407">
        <f>SUBTOTAL(9,M938:M940)</f>
        <v>0</v>
      </c>
      <c r="N937" s="410">
        <f t="shared" ref="N937:AC937" si="1201">SUBTOTAL(9,N938:N940)</f>
        <v>0</v>
      </c>
      <c r="O937" s="414">
        <f t="shared" si="1201"/>
        <v>0</v>
      </c>
      <c r="P937" s="413">
        <f t="shared" si="1201"/>
        <v>0</v>
      </c>
      <c r="Q937" s="415">
        <f t="shared" si="1201"/>
        <v>0</v>
      </c>
      <c r="R937" s="410">
        <f t="shared" si="1201"/>
        <v>0</v>
      </c>
      <c r="S937" s="413">
        <f t="shared" si="1201"/>
        <v>0</v>
      </c>
      <c r="T937" s="414">
        <f t="shared" si="1201"/>
        <v>0</v>
      </c>
      <c r="U937" s="413">
        <f t="shared" si="1201"/>
        <v>0</v>
      </c>
      <c r="V937" s="414">
        <f t="shared" si="1201"/>
        <v>0</v>
      </c>
      <c r="W937" s="413">
        <f t="shared" si="1201"/>
        <v>0</v>
      </c>
      <c r="X937" s="414">
        <f t="shared" si="1201"/>
        <v>0</v>
      </c>
      <c r="Y937" s="413">
        <f t="shared" si="1201"/>
        <v>0</v>
      </c>
      <c r="Z937" s="414">
        <f t="shared" si="1201"/>
        <v>0</v>
      </c>
      <c r="AA937" s="413">
        <f t="shared" si="1201"/>
        <v>0</v>
      </c>
      <c r="AB937" s="415">
        <f t="shared" si="1201"/>
        <v>0</v>
      </c>
      <c r="AC937" s="407">
        <f t="shared" si="1201"/>
        <v>0</v>
      </c>
      <c r="AD937" s="870"/>
      <c r="AE937" s="868"/>
      <c r="AF937" s="869"/>
    </row>
    <row r="938" spans="1:32" ht="15" outlineLevel="1" x14ac:dyDescent="0.2">
      <c r="A938" s="232">
        <v>258</v>
      </c>
      <c r="B938" s="474"/>
      <c r="C938" s="475"/>
      <c r="D938" s="267"/>
      <c r="E938" s="483"/>
      <c r="F938" s="856" t="s">
        <v>20</v>
      </c>
      <c r="G938" s="857"/>
      <c r="H938" s="857"/>
      <c r="I938" s="857"/>
      <c r="J938" s="857"/>
      <c r="K938" s="857"/>
      <c r="L938" s="858"/>
      <c r="M938" s="408">
        <f>'2. FTNC CAN'!M938+'3. FTNC USD'!M938+'4. FTNC EUR'!M938+'5. FTNC GBP'!M938+'6. FTNC Autres (inclus)'!M938</f>
        <v>0</v>
      </c>
      <c r="N938" s="419">
        <f>'2. FTNC CAN'!N938+'3. FTNC USD'!N938+'4. FTNC EUR'!N938+'5. FTNC GBP'!N938+'6. FTNC Autres (inclus)'!N938</f>
        <v>0</v>
      </c>
      <c r="O938" s="422">
        <f>'2. FTNC CAN'!O938+'3. FTNC USD'!O938+'4. FTNC EUR'!O938+'5. FTNC GBP'!O938+'6. FTNC Autres (inclus)'!O938</f>
        <v>0</v>
      </c>
      <c r="P938" s="422">
        <f>'2. FTNC CAN'!P938+'3. FTNC USD'!P938+'4. FTNC EUR'!P938+'5. FTNC GBP'!P938+'6. FTNC Autres (inclus)'!P938</f>
        <v>0</v>
      </c>
      <c r="Q938" s="423">
        <f>'2. FTNC CAN'!Q938+'3. FTNC USD'!Q938+'4. FTNC EUR'!Q938+'5. FTNC GBP'!Q938+'6. FTNC Autres (inclus)'!Q938</f>
        <v>0</v>
      </c>
      <c r="R938" s="419">
        <f>'2. FTNC CAN'!R938+'3. FTNC USD'!R938+'4. FTNC EUR'!R938+'5. FTNC GBP'!R938+'6. FTNC Autres (inclus)'!R938</f>
        <v>0</v>
      </c>
      <c r="S938" s="422">
        <f>'2. FTNC CAN'!S938+'3. FTNC USD'!S938+'4. FTNC EUR'!S938+'5. FTNC GBP'!S938+'6. FTNC Autres (inclus)'!S938</f>
        <v>0</v>
      </c>
      <c r="T938" s="422">
        <f>'2. FTNC CAN'!T938+'3. FTNC USD'!T938+'4. FTNC EUR'!T938+'5. FTNC GBP'!T938+'6. FTNC Autres (inclus)'!T938</f>
        <v>0</v>
      </c>
      <c r="U938" s="422">
        <f>'2. FTNC CAN'!U938+'3. FTNC USD'!U938+'4. FTNC EUR'!U938+'5. FTNC GBP'!U938+'6. FTNC Autres (inclus)'!U938</f>
        <v>0</v>
      </c>
      <c r="V938" s="422">
        <f>'2. FTNC CAN'!V938+'3. FTNC USD'!V938+'4. FTNC EUR'!V938+'5. FTNC GBP'!V938+'6. FTNC Autres (inclus)'!V938</f>
        <v>0</v>
      </c>
      <c r="W938" s="422">
        <f>'2. FTNC CAN'!W938+'3. FTNC USD'!W938+'4. FTNC EUR'!W938+'5. FTNC GBP'!W938+'6. FTNC Autres (inclus)'!W938</f>
        <v>0</v>
      </c>
      <c r="X938" s="422">
        <f>'2. FTNC CAN'!X938+'3. FTNC USD'!X938+'4. FTNC EUR'!X938+'5. FTNC GBP'!X938+'6. FTNC Autres (inclus)'!X938</f>
        <v>0</v>
      </c>
      <c r="Y938" s="422">
        <f>'2. FTNC CAN'!Y938+'3. FTNC USD'!Y938+'4. FTNC EUR'!Y938+'5. FTNC GBP'!Y938+'6. FTNC Autres (inclus)'!Y938</f>
        <v>0</v>
      </c>
      <c r="Z938" s="422">
        <f>'2. FTNC CAN'!Z938+'3. FTNC USD'!Z938+'4. FTNC EUR'!Z938+'5. FTNC GBP'!Z938+'6. FTNC Autres (inclus)'!Z938</f>
        <v>0</v>
      </c>
      <c r="AA938" s="422">
        <f>'2. FTNC CAN'!AA938+'3. FTNC USD'!AA938+'4. FTNC EUR'!AA938+'5. FTNC GBP'!AA938+'6. FTNC Autres (inclus)'!AA938</f>
        <v>0</v>
      </c>
      <c r="AB938" s="423">
        <f>'2. FTNC CAN'!AB938+'3. FTNC USD'!AB938+'4. FTNC EUR'!AB938+'5. FTNC GBP'!AB938+'6. FTNC Autres (inclus)'!AB938</f>
        <v>0</v>
      </c>
      <c r="AC938" s="408">
        <f>'2. FTNC CAN'!AC938+'3. FTNC USD'!AC938+'4. FTNC EUR'!AC938+'5. FTNC GBP'!AC938+'6. FTNC Autres (inclus)'!AC938</f>
        <v>0</v>
      </c>
      <c r="AD938" s="870"/>
      <c r="AE938" s="868"/>
      <c r="AF938" s="869"/>
    </row>
    <row r="939" spans="1:32" ht="15" outlineLevel="1" x14ac:dyDescent="0.2">
      <c r="A939" s="232">
        <v>259</v>
      </c>
      <c r="B939" s="474"/>
      <c r="C939" s="475"/>
      <c r="D939" s="267"/>
      <c r="E939" s="483"/>
      <c r="F939" s="915" t="s">
        <v>21</v>
      </c>
      <c r="G939" s="916"/>
      <c r="H939" s="916"/>
      <c r="I939" s="916"/>
      <c r="J939" s="916"/>
      <c r="K939" s="916"/>
      <c r="L939" s="917"/>
      <c r="M939" s="408">
        <f>'2. FTNC CAN'!M939+'3. FTNC USD'!M939+'4. FTNC EUR'!M939+'5. FTNC GBP'!M939+'6. FTNC Autres (inclus)'!M939</f>
        <v>0</v>
      </c>
      <c r="N939" s="419">
        <f>'2. FTNC CAN'!N939+'3. FTNC USD'!N939+'4. FTNC EUR'!N939+'5. FTNC GBP'!N939+'6. FTNC Autres (inclus)'!N939</f>
        <v>0</v>
      </c>
      <c r="O939" s="422">
        <f>'2. FTNC CAN'!O939+'3. FTNC USD'!O939+'4. FTNC EUR'!O939+'5. FTNC GBP'!O939+'6. FTNC Autres (inclus)'!O939</f>
        <v>0</v>
      </c>
      <c r="P939" s="422">
        <f>'2. FTNC CAN'!P939+'3. FTNC USD'!P939+'4. FTNC EUR'!P939+'5. FTNC GBP'!P939+'6. FTNC Autres (inclus)'!P939</f>
        <v>0</v>
      </c>
      <c r="Q939" s="423">
        <f>'2. FTNC CAN'!Q939+'3. FTNC USD'!Q939+'4. FTNC EUR'!Q939+'5. FTNC GBP'!Q939+'6. FTNC Autres (inclus)'!Q939</f>
        <v>0</v>
      </c>
      <c r="R939" s="419">
        <f>'2. FTNC CAN'!R939+'3. FTNC USD'!R939+'4. FTNC EUR'!R939+'5. FTNC GBP'!R939+'6. FTNC Autres (inclus)'!R939</f>
        <v>0</v>
      </c>
      <c r="S939" s="422">
        <f>'2. FTNC CAN'!S939+'3. FTNC USD'!S939+'4. FTNC EUR'!S939+'5. FTNC GBP'!S939+'6. FTNC Autres (inclus)'!S939</f>
        <v>0</v>
      </c>
      <c r="T939" s="422">
        <f>'2. FTNC CAN'!T939+'3. FTNC USD'!T939+'4. FTNC EUR'!T939+'5. FTNC GBP'!T939+'6. FTNC Autres (inclus)'!T939</f>
        <v>0</v>
      </c>
      <c r="U939" s="422">
        <f>'2. FTNC CAN'!U939+'3. FTNC USD'!U939+'4. FTNC EUR'!U939+'5. FTNC GBP'!U939+'6. FTNC Autres (inclus)'!U939</f>
        <v>0</v>
      </c>
      <c r="V939" s="422">
        <f>'2. FTNC CAN'!V939+'3. FTNC USD'!V939+'4. FTNC EUR'!V939+'5. FTNC GBP'!V939+'6. FTNC Autres (inclus)'!V939</f>
        <v>0</v>
      </c>
      <c r="W939" s="422">
        <f>'2. FTNC CAN'!W939+'3. FTNC USD'!W939+'4. FTNC EUR'!W939+'5. FTNC GBP'!W939+'6. FTNC Autres (inclus)'!W939</f>
        <v>0</v>
      </c>
      <c r="X939" s="422">
        <f>'2. FTNC CAN'!X939+'3. FTNC USD'!X939+'4. FTNC EUR'!X939+'5. FTNC GBP'!X939+'6. FTNC Autres (inclus)'!X939</f>
        <v>0</v>
      </c>
      <c r="Y939" s="422">
        <f>'2. FTNC CAN'!Y939+'3. FTNC USD'!Y939+'4. FTNC EUR'!Y939+'5. FTNC GBP'!Y939+'6. FTNC Autres (inclus)'!Y939</f>
        <v>0</v>
      </c>
      <c r="Z939" s="422">
        <f>'2. FTNC CAN'!Z939+'3. FTNC USD'!Z939+'4. FTNC EUR'!Z939+'5. FTNC GBP'!Z939+'6. FTNC Autres (inclus)'!Z939</f>
        <v>0</v>
      </c>
      <c r="AA939" s="422">
        <f>'2. FTNC CAN'!AA939+'3. FTNC USD'!AA939+'4. FTNC EUR'!AA939+'5. FTNC GBP'!AA939+'6. FTNC Autres (inclus)'!AA939</f>
        <v>0</v>
      </c>
      <c r="AB939" s="423">
        <f>'2. FTNC CAN'!AB939+'3. FTNC USD'!AB939+'4. FTNC EUR'!AB939+'5. FTNC GBP'!AB939+'6. FTNC Autres (inclus)'!AB939</f>
        <v>0</v>
      </c>
      <c r="AC939" s="408">
        <f>'2. FTNC CAN'!AC939+'3. FTNC USD'!AC939+'4. FTNC EUR'!AC939+'5. FTNC GBP'!AC939+'6. FTNC Autres (inclus)'!AC939</f>
        <v>0</v>
      </c>
      <c r="AD939" s="870"/>
      <c r="AE939" s="868"/>
      <c r="AF939" s="869"/>
    </row>
    <row r="940" spans="1:32" ht="15" outlineLevel="1" x14ac:dyDescent="0.2">
      <c r="A940" s="232">
        <v>260</v>
      </c>
      <c r="B940" s="474"/>
      <c r="C940" s="475"/>
      <c r="D940" s="267"/>
      <c r="E940" s="483"/>
      <c r="F940" s="859" t="s">
        <v>562</v>
      </c>
      <c r="G940" s="860"/>
      <c r="H940" s="860"/>
      <c r="I940" s="860"/>
      <c r="J940" s="860"/>
      <c r="K940" s="860"/>
      <c r="L940" s="861"/>
      <c r="M940" s="408">
        <f>'2. FTNC CAN'!M940+'3. FTNC USD'!M940+'4. FTNC EUR'!M940+'5. FTNC GBP'!M940+'6. FTNC Autres (inclus)'!M940</f>
        <v>0</v>
      </c>
      <c r="N940" s="419">
        <f>'2. FTNC CAN'!N940+'3. FTNC USD'!N940+'4. FTNC EUR'!N940+'5. FTNC GBP'!N940+'6. FTNC Autres (inclus)'!N940</f>
        <v>0</v>
      </c>
      <c r="O940" s="422">
        <f>'2. FTNC CAN'!O940+'3. FTNC USD'!O940+'4. FTNC EUR'!O940+'5. FTNC GBP'!O940+'6. FTNC Autres (inclus)'!O940</f>
        <v>0</v>
      </c>
      <c r="P940" s="422">
        <f>'2. FTNC CAN'!P940+'3. FTNC USD'!P940+'4. FTNC EUR'!P940+'5. FTNC GBP'!P940+'6. FTNC Autres (inclus)'!P940</f>
        <v>0</v>
      </c>
      <c r="Q940" s="423">
        <f>'2. FTNC CAN'!Q940+'3. FTNC USD'!Q940+'4. FTNC EUR'!Q940+'5. FTNC GBP'!Q940+'6. FTNC Autres (inclus)'!Q940</f>
        <v>0</v>
      </c>
      <c r="R940" s="419">
        <f>'2. FTNC CAN'!R940+'3. FTNC USD'!R940+'4. FTNC EUR'!R940+'5. FTNC GBP'!R940+'6. FTNC Autres (inclus)'!R940</f>
        <v>0</v>
      </c>
      <c r="S940" s="422">
        <f>'2. FTNC CAN'!S940+'3. FTNC USD'!S940+'4. FTNC EUR'!S940+'5. FTNC GBP'!S940+'6. FTNC Autres (inclus)'!S940</f>
        <v>0</v>
      </c>
      <c r="T940" s="422">
        <f>'2. FTNC CAN'!T940+'3. FTNC USD'!T940+'4. FTNC EUR'!T940+'5. FTNC GBP'!T940+'6. FTNC Autres (inclus)'!T940</f>
        <v>0</v>
      </c>
      <c r="U940" s="422">
        <f>'2. FTNC CAN'!U940+'3. FTNC USD'!U940+'4. FTNC EUR'!U940+'5. FTNC GBP'!U940+'6. FTNC Autres (inclus)'!U940</f>
        <v>0</v>
      </c>
      <c r="V940" s="422">
        <f>'2. FTNC CAN'!V940+'3. FTNC USD'!V940+'4. FTNC EUR'!V940+'5. FTNC GBP'!V940+'6. FTNC Autres (inclus)'!V940</f>
        <v>0</v>
      </c>
      <c r="W940" s="422">
        <f>'2. FTNC CAN'!W940+'3. FTNC USD'!W940+'4. FTNC EUR'!W940+'5. FTNC GBP'!W940+'6. FTNC Autres (inclus)'!W940</f>
        <v>0</v>
      </c>
      <c r="X940" s="422">
        <f>'2. FTNC CAN'!X940+'3. FTNC USD'!X940+'4. FTNC EUR'!X940+'5. FTNC GBP'!X940+'6. FTNC Autres (inclus)'!X940</f>
        <v>0</v>
      </c>
      <c r="Y940" s="422">
        <f>'2. FTNC CAN'!Y940+'3. FTNC USD'!Y940+'4. FTNC EUR'!Y940+'5. FTNC GBP'!Y940+'6. FTNC Autres (inclus)'!Y940</f>
        <v>0</v>
      </c>
      <c r="Z940" s="422">
        <f>'2. FTNC CAN'!Z940+'3. FTNC USD'!Z940+'4. FTNC EUR'!Z940+'5. FTNC GBP'!Z940+'6. FTNC Autres (inclus)'!Z940</f>
        <v>0</v>
      </c>
      <c r="AA940" s="422">
        <f>'2. FTNC CAN'!AA940+'3. FTNC USD'!AA940+'4. FTNC EUR'!AA940+'5. FTNC GBP'!AA940+'6. FTNC Autres (inclus)'!AA940</f>
        <v>0</v>
      </c>
      <c r="AB940" s="423">
        <f>'2. FTNC CAN'!AB940+'3. FTNC USD'!AB940+'4. FTNC EUR'!AB940+'5. FTNC GBP'!AB940+'6. FTNC Autres (inclus)'!AB940</f>
        <v>0</v>
      </c>
      <c r="AC940" s="408">
        <f>'2. FTNC CAN'!AC940+'3. FTNC USD'!AC940+'4. FTNC EUR'!AC940+'5. FTNC GBP'!AC940+'6. FTNC Autres (inclus)'!AC940</f>
        <v>0</v>
      </c>
      <c r="AD940" s="865"/>
      <c r="AE940" s="866"/>
      <c r="AF940" s="867"/>
    </row>
    <row r="941" spans="1:32" ht="15" outlineLevel="1" x14ac:dyDescent="0.2">
      <c r="A941" s="232">
        <v>261</v>
      </c>
      <c r="B941" s="474"/>
      <c r="C941" s="475"/>
      <c r="D941" s="844" t="s">
        <v>672</v>
      </c>
      <c r="E941" s="845"/>
      <c r="F941" s="845"/>
      <c r="G941" s="845"/>
      <c r="H941" s="845"/>
      <c r="I941" s="845"/>
      <c r="J941" s="845"/>
      <c r="K941" s="845"/>
      <c r="L941" s="845"/>
      <c r="M941" s="845"/>
      <c r="N941" s="845"/>
      <c r="O941" s="845"/>
      <c r="P941" s="845"/>
      <c r="Q941" s="845"/>
      <c r="R941" s="845"/>
      <c r="S941" s="845"/>
      <c r="T941" s="845"/>
      <c r="U941" s="845"/>
      <c r="V941" s="845"/>
      <c r="W941" s="845"/>
      <c r="X941" s="845"/>
      <c r="Y941" s="845"/>
      <c r="Z941" s="845"/>
      <c r="AA941" s="845"/>
      <c r="AB941" s="845"/>
      <c r="AC941" s="845"/>
      <c r="AD941" s="921"/>
      <c r="AE941" s="921"/>
      <c r="AF941" s="922"/>
    </row>
    <row r="942" spans="1:32" ht="15" customHeight="1" outlineLevel="1" x14ac:dyDescent="0.2">
      <c r="A942" s="232">
        <v>262</v>
      </c>
      <c r="B942" s="474"/>
      <c r="C942" s="267"/>
      <c r="D942" s="267"/>
      <c r="E942" s="853" t="s">
        <v>118</v>
      </c>
      <c r="F942" s="854"/>
      <c r="G942" s="854"/>
      <c r="H942" s="854"/>
      <c r="I942" s="854"/>
      <c r="J942" s="854"/>
      <c r="K942" s="854"/>
      <c r="L942" s="855"/>
      <c r="M942" s="407">
        <f>SUBTOTAL(9,M943:M944)</f>
        <v>0</v>
      </c>
      <c r="N942" s="410">
        <f t="shared" ref="N942:AC942" si="1202">SUBTOTAL(9,N943:N944)</f>
        <v>0</v>
      </c>
      <c r="O942" s="414">
        <f t="shared" si="1202"/>
        <v>0</v>
      </c>
      <c r="P942" s="413">
        <f t="shared" si="1202"/>
        <v>0</v>
      </c>
      <c r="Q942" s="415">
        <f t="shared" si="1202"/>
        <v>0</v>
      </c>
      <c r="R942" s="410">
        <f t="shared" si="1202"/>
        <v>0</v>
      </c>
      <c r="S942" s="413">
        <f t="shared" si="1202"/>
        <v>0</v>
      </c>
      <c r="T942" s="414">
        <f t="shared" si="1202"/>
        <v>0</v>
      </c>
      <c r="U942" s="413">
        <f t="shared" si="1202"/>
        <v>0</v>
      </c>
      <c r="V942" s="414">
        <f t="shared" si="1202"/>
        <v>0</v>
      </c>
      <c r="W942" s="413">
        <f t="shared" si="1202"/>
        <v>0</v>
      </c>
      <c r="X942" s="414">
        <f t="shared" si="1202"/>
        <v>0</v>
      </c>
      <c r="Y942" s="413">
        <f t="shared" si="1202"/>
        <v>0</v>
      </c>
      <c r="Z942" s="414">
        <f t="shared" si="1202"/>
        <v>0</v>
      </c>
      <c r="AA942" s="413">
        <f t="shared" si="1202"/>
        <v>0</v>
      </c>
      <c r="AB942" s="415">
        <f t="shared" si="1202"/>
        <v>0</v>
      </c>
      <c r="AC942" s="407">
        <f t="shared" si="1202"/>
        <v>0</v>
      </c>
      <c r="AD942" s="827"/>
      <c r="AE942" s="837"/>
      <c r="AF942" s="890"/>
    </row>
    <row r="943" spans="1:32" ht="15" customHeight="1" outlineLevel="1" x14ac:dyDescent="0.2">
      <c r="A943" s="232">
        <v>263</v>
      </c>
      <c r="B943" s="474"/>
      <c r="C943" s="267"/>
      <c r="D943" s="267"/>
      <c r="E943" s="483"/>
      <c r="F943" s="856" t="s">
        <v>124</v>
      </c>
      <c r="G943" s="857"/>
      <c r="H943" s="857"/>
      <c r="I943" s="857"/>
      <c r="J943" s="857"/>
      <c r="K943" s="857"/>
      <c r="L943" s="858"/>
      <c r="M943" s="408">
        <f>'2. FTNC CAN'!M943+'3. FTNC USD'!M943+'4. FTNC EUR'!M943+'5. FTNC GBP'!M943+'6. FTNC Autres (inclus)'!M943</f>
        <v>0</v>
      </c>
      <c r="N943" s="419">
        <f>'2. FTNC CAN'!N943+'3. FTNC USD'!N943+'4. FTNC EUR'!N943+'5. FTNC GBP'!N943+'6. FTNC Autres (inclus)'!N943</f>
        <v>0</v>
      </c>
      <c r="O943" s="422">
        <f>'2. FTNC CAN'!O943+'3. FTNC USD'!O943+'4. FTNC EUR'!O943+'5. FTNC GBP'!O943+'6. FTNC Autres (inclus)'!O943</f>
        <v>0</v>
      </c>
      <c r="P943" s="422">
        <f>'2. FTNC CAN'!P943+'3. FTNC USD'!P943+'4. FTNC EUR'!P943+'5. FTNC GBP'!P943+'6. FTNC Autres (inclus)'!P943</f>
        <v>0</v>
      </c>
      <c r="Q943" s="423">
        <f>'2. FTNC CAN'!Q943+'3. FTNC USD'!Q943+'4. FTNC EUR'!Q943+'5. FTNC GBP'!Q943+'6. FTNC Autres (inclus)'!Q943</f>
        <v>0</v>
      </c>
      <c r="R943" s="419">
        <f>'2. FTNC CAN'!R943+'3. FTNC USD'!R943+'4. FTNC EUR'!R943+'5. FTNC GBP'!R943+'6. FTNC Autres (inclus)'!R943</f>
        <v>0</v>
      </c>
      <c r="S943" s="422">
        <f>'2. FTNC CAN'!S943+'3. FTNC USD'!S943+'4. FTNC EUR'!S943+'5. FTNC GBP'!S943+'6. FTNC Autres (inclus)'!S943</f>
        <v>0</v>
      </c>
      <c r="T943" s="422">
        <f>'2. FTNC CAN'!T943+'3. FTNC USD'!T943+'4. FTNC EUR'!T943+'5. FTNC GBP'!T943+'6. FTNC Autres (inclus)'!T943</f>
        <v>0</v>
      </c>
      <c r="U943" s="422">
        <f>'2. FTNC CAN'!U943+'3. FTNC USD'!U943+'4. FTNC EUR'!U943+'5. FTNC GBP'!U943+'6. FTNC Autres (inclus)'!U943</f>
        <v>0</v>
      </c>
      <c r="V943" s="422">
        <f>'2. FTNC CAN'!V943+'3. FTNC USD'!V943+'4. FTNC EUR'!V943+'5. FTNC GBP'!V943+'6. FTNC Autres (inclus)'!V943</f>
        <v>0</v>
      </c>
      <c r="W943" s="422">
        <f>'2. FTNC CAN'!W943+'3. FTNC USD'!W943+'4. FTNC EUR'!W943+'5. FTNC GBP'!W943+'6. FTNC Autres (inclus)'!W943</f>
        <v>0</v>
      </c>
      <c r="X943" s="422">
        <f>'2. FTNC CAN'!X943+'3. FTNC USD'!X943+'4. FTNC EUR'!X943+'5. FTNC GBP'!X943+'6. FTNC Autres (inclus)'!X943</f>
        <v>0</v>
      </c>
      <c r="Y943" s="422">
        <f>'2. FTNC CAN'!Y943+'3. FTNC USD'!Y943+'4. FTNC EUR'!Y943+'5. FTNC GBP'!Y943+'6. FTNC Autres (inclus)'!Y943</f>
        <v>0</v>
      </c>
      <c r="Z943" s="422">
        <f>'2. FTNC CAN'!Z943+'3. FTNC USD'!Z943+'4. FTNC EUR'!Z943+'5. FTNC GBP'!Z943+'6. FTNC Autres (inclus)'!Z943</f>
        <v>0</v>
      </c>
      <c r="AA943" s="422">
        <f>'2. FTNC CAN'!AA943+'3. FTNC USD'!AA943+'4. FTNC EUR'!AA943+'5. FTNC GBP'!AA943+'6. FTNC Autres (inclus)'!AA943</f>
        <v>0</v>
      </c>
      <c r="AB943" s="423">
        <f>'2. FTNC CAN'!AB943+'3. FTNC USD'!AB943+'4. FTNC EUR'!AB943+'5. FTNC GBP'!AB943+'6. FTNC Autres (inclus)'!AB943</f>
        <v>0</v>
      </c>
      <c r="AC943" s="408">
        <f>'2. FTNC CAN'!AC943+'3. FTNC USD'!AC943+'4. FTNC EUR'!AC943+'5. FTNC GBP'!AC943+'6. FTNC Autres (inclus)'!AC943</f>
        <v>0</v>
      </c>
      <c r="AD943" s="891"/>
      <c r="AE943" s="892"/>
      <c r="AF943" s="893"/>
    </row>
    <row r="944" spans="1:32" ht="15" customHeight="1" outlineLevel="1" x14ac:dyDescent="0.2">
      <c r="A944" s="232">
        <v>264</v>
      </c>
      <c r="B944" s="474"/>
      <c r="C944" s="267"/>
      <c r="D944" s="267"/>
      <c r="E944" s="483"/>
      <c r="F944" s="859" t="s">
        <v>571</v>
      </c>
      <c r="G944" s="860"/>
      <c r="H944" s="860"/>
      <c r="I944" s="860"/>
      <c r="J944" s="860"/>
      <c r="K944" s="860"/>
      <c r="L944" s="861"/>
      <c r="M944" s="408">
        <f>'2. FTNC CAN'!M944+'3. FTNC USD'!M944+'4. FTNC EUR'!M944+'5. FTNC GBP'!M944+'6. FTNC Autres (inclus)'!M944</f>
        <v>0</v>
      </c>
      <c r="N944" s="419">
        <f>'2. FTNC CAN'!N944+'3. FTNC USD'!N944+'4. FTNC EUR'!N944+'5. FTNC GBP'!N944+'6. FTNC Autres (inclus)'!N944</f>
        <v>0</v>
      </c>
      <c r="O944" s="422">
        <f>'2. FTNC CAN'!O944+'3. FTNC USD'!O944+'4. FTNC EUR'!O944+'5. FTNC GBP'!O944+'6. FTNC Autres (inclus)'!O944</f>
        <v>0</v>
      </c>
      <c r="P944" s="422">
        <f>'2. FTNC CAN'!P944+'3. FTNC USD'!P944+'4. FTNC EUR'!P944+'5. FTNC GBP'!P944+'6. FTNC Autres (inclus)'!P944</f>
        <v>0</v>
      </c>
      <c r="Q944" s="423">
        <f>'2. FTNC CAN'!Q944+'3. FTNC USD'!Q944+'4. FTNC EUR'!Q944+'5. FTNC GBP'!Q944+'6. FTNC Autres (inclus)'!Q944</f>
        <v>0</v>
      </c>
      <c r="R944" s="419">
        <f>'2. FTNC CAN'!R944+'3. FTNC USD'!R944+'4. FTNC EUR'!R944+'5. FTNC GBP'!R944+'6. FTNC Autres (inclus)'!R944</f>
        <v>0</v>
      </c>
      <c r="S944" s="422">
        <f>'2. FTNC CAN'!S944+'3. FTNC USD'!S944+'4. FTNC EUR'!S944+'5. FTNC GBP'!S944+'6. FTNC Autres (inclus)'!S944</f>
        <v>0</v>
      </c>
      <c r="T944" s="422">
        <f>'2. FTNC CAN'!T944+'3. FTNC USD'!T944+'4. FTNC EUR'!T944+'5. FTNC GBP'!T944+'6. FTNC Autres (inclus)'!T944</f>
        <v>0</v>
      </c>
      <c r="U944" s="422">
        <f>'2. FTNC CAN'!U944+'3. FTNC USD'!U944+'4. FTNC EUR'!U944+'5. FTNC GBP'!U944+'6. FTNC Autres (inclus)'!U944</f>
        <v>0</v>
      </c>
      <c r="V944" s="422">
        <f>'2. FTNC CAN'!V944+'3. FTNC USD'!V944+'4. FTNC EUR'!V944+'5. FTNC GBP'!V944+'6. FTNC Autres (inclus)'!V944</f>
        <v>0</v>
      </c>
      <c r="W944" s="422">
        <f>'2. FTNC CAN'!W944+'3. FTNC USD'!W944+'4. FTNC EUR'!W944+'5. FTNC GBP'!W944+'6. FTNC Autres (inclus)'!W944</f>
        <v>0</v>
      </c>
      <c r="X944" s="422">
        <f>'2. FTNC CAN'!X944+'3. FTNC USD'!X944+'4. FTNC EUR'!X944+'5. FTNC GBP'!X944+'6. FTNC Autres (inclus)'!X944</f>
        <v>0</v>
      </c>
      <c r="Y944" s="422">
        <f>'2. FTNC CAN'!Y944+'3. FTNC USD'!Y944+'4. FTNC EUR'!Y944+'5. FTNC GBP'!Y944+'6. FTNC Autres (inclus)'!Y944</f>
        <v>0</v>
      </c>
      <c r="Z944" s="422">
        <f>'2. FTNC CAN'!Z944+'3. FTNC USD'!Z944+'4. FTNC EUR'!Z944+'5. FTNC GBP'!Z944+'6. FTNC Autres (inclus)'!Z944</f>
        <v>0</v>
      </c>
      <c r="AA944" s="422">
        <f>'2. FTNC CAN'!AA944+'3. FTNC USD'!AA944+'4. FTNC EUR'!AA944+'5. FTNC GBP'!AA944+'6. FTNC Autres (inclus)'!AA944</f>
        <v>0</v>
      </c>
      <c r="AB944" s="423">
        <f>'2. FTNC CAN'!AB944+'3. FTNC USD'!AB944+'4. FTNC EUR'!AB944+'5. FTNC GBP'!AB944+'6. FTNC Autres (inclus)'!AB944</f>
        <v>0</v>
      </c>
      <c r="AC944" s="408">
        <f>'2. FTNC CAN'!AC944+'3. FTNC USD'!AC944+'4. FTNC EUR'!AC944+'5. FTNC GBP'!AC944+'6. FTNC Autres (inclus)'!AC944</f>
        <v>0</v>
      </c>
      <c r="AD944" s="891"/>
      <c r="AE944" s="892"/>
      <c r="AF944" s="893"/>
    </row>
    <row r="945" spans="1:32" ht="15" customHeight="1" outlineLevel="1" x14ac:dyDescent="0.2">
      <c r="A945" s="232">
        <v>265</v>
      </c>
      <c r="B945" s="474"/>
      <c r="C945" s="267"/>
      <c r="D945" s="267"/>
      <c r="E945" s="853" t="s">
        <v>119</v>
      </c>
      <c r="F945" s="854"/>
      <c r="G945" s="854"/>
      <c r="H945" s="854"/>
      <c r="I945" s="854"/>
      <c r="J945" s="854"/>
      <c r="K945" s="854"/>
      <c r="L945" s="855"/>
      <c r="M945" s="407">
        <f>SUBTOTAL(9,M946:M948)</f>
        <v>0</v>
      </c>
      <c r="N945" s="410">
        <f t="shared" ref="N945:AC945" si="1203">SUBTOTAL(9,N946:N948)</f>
        <v>0</v>
      </c>
      <c r="O945" s="414">
        <f t="shared" si="1203"/>
        <v>0</v>
      </c>
      <c r="P945" s="413">
        <f t="shared" si="1203"/>
        <v>0</v>
      </c>
      <c r="Q945" s="415">
        <f t="shared" si="1203"/>
        <v>0</v>
      </c>
      <c r="R945" s="410">
        <f t="shared" si="1203"/>
        <v>0</v>
      </c>
      <c r="S945" s="413">
        <f t="shared" si="1203"/>
        <v>0</v>
      </c>
      <c r="T945" s="414">
        <f t="shared" si="1203"/>
        <v>0</v>
      </c>
      <c r="U945" s="413">
        <f t="shared" si="1203"/>
        <v>0</v>
      </c>
      <c r="V945" s="414">
        <f t="shared" si="1203"/>
        <v>0</v>
      </c>
      <c r="W945" s="413">
        <f t="shared" si="1203"/>
        <v>0</v>
      </c>
      <c r="X945" s="414">
        <f t="shared" si="1203"/>
        <v>0</v>
      </c>
      <c r="Y945" s="413">
        <f t="shared" si="1203"/>
        <v>0</v>
      </c>
      <c r="Z945" s="414">
        <f t="shared" si="1203"/>
        <v>0</v>
      </c>
      <c r="AA945" s="413">
        <f t="shared" si="1203"/>
        <v>0</v>
      </c>
      <c r="AB945" s="415">
        <f t="shared" si="1203"/>
        <v>0</v>
      </c>
      <c r="AC945" s="407">
        <f t="shared" si="1203"/>
        <v>0</v>
      </c>
      <c r="AD945" s="891"/>
      <c r="AE945" s="892"/>
      <c r="AF945" s="893"/>
    </row>
    <row r="946" spans="1:32" ht="15" customHeight="1" outlineLevel="1" x14ac:dyDescent="0.2">
      <c r="A946" s="232">
        <v>266</v>
      </c>
      <c r="B946" s="474"/>
      <c r="C946" s="267"/>
      <c r="D946" s="267"/>
      <c r="E946" s="483"/>
      <c r="F946" s="856" t="s">
        <v>116</v>
      </c>
      <c r="G946" s="857"/>
      <c r="H946" s="857"/>
      <c r="I946" s="857"/>
      <c r="J946" s="857"/>
      <c r="K946" s="857"/>
      <c r="L946" s="858"/>
      <c r="M946" s="408">
        <f>'2. FTNC CAN'!M946+'3. FTNC USD'!M946+'4. FTNC EUR'!M946+'5. FTNC GBP'!M946+'6. FTNC Autres (inclus)'!M946</f>
        <v>0</v>
      </c>
      <c r="N946" s="419">
        <f>'2. FTNC CAN'!N946+'3. FTNC USD'!N946+'4. FTNC EUR'!N946+'5. FTNC GBP'!N946+'6. FTNC Autres (inclus)'!N946</f>
        <v>0</v>
      </c>
      <c r="O946" s="422">
        <f>'2. FTNC CAN'!O946+'3. FTNC USD'!O946+'4. FTNC EUR'!O946+'5. FTNC GBP'!O946+'6. FTNC Autres (inclus)'!O946</f>
        <v>0</v>
      </c>
      <c r="P946" s="422">
        <f>'2. FTNC CAN'!P946+'3. FTNC USD'!P946+'4. FTNC EUR'!P946+'5. FTNC GBP'!P946+'6. FTNC Autres (inclus)'!P946</f>
        <v>0</v>
      </c>
      <c r="Q946" s="423">
        <f>'2. FTNC CAN'!Q946+'3. FTNC USD'!Q946+'4. FTNC EUR'!Q946+'5. FTNC GBP'!Q946+'6. FTNC Autres (inclus)'!Q946</f>
        <v>0</v>
      </c>
      <c r="R946" s="419">
        <f>'2. FTNC CAN'!R946+'3. FTNC USD'!R946+'4. FTNC EUR'!R946+'5. FTNC GBP'!R946+'6. FTNC Autres (inclus)'!R946</f>
        <v>0</v>
      </c>
      <c r="S946" s="422">
        <f>'2. FTNC CAN'!S946+'3. FTNC USD'!S946+'4. FTNC EUR'!S946+'5. FTNC GBP'!S946+'6. FTNC Autres (inclus)'!S946</f>
        <v>0</v>
      </c>
      <c r="T946" s="422">
        <f>'2. FTNC CAN'!T946+'3. FTNC USD'!T946+'4. FTNC EUR'!T946+'5. FTNC GBP'!T946+'6. FTNC Autres (inclus)'!T946</f>
        <v>0</v>
      </c>
      <c r="U946" s="422">
        <f>'2. FTNC CAN'!U946+'3. FTNC USD'!U946+'4. FTNC EUR'!U946+'5. FTNC GBP'!U946+'6. FTNC Autres (inclus)'!U946</f>
        <v>0</v>
      </c>
      <c r="V946" s="422">
        <f>'2. FTNC CAN'!V946+'3. FTNC USD'!V946+'4. FTNC EUR'!V946+'5. FTNC GBP'!V946+'6. FTNC Autres (inclus)'!V946</f>
        <v>0</v>
      </c>
      <c r="W946" s="422">
        <f>'2. FTNC CAN'!W946+'3. FTNC USD'!W946+'4. FTNC EUR'!W946+'5. FTNC GBP'!W946+'6. FTNC Autres (inclus)'!W946</f>
        <v>0</v>
      </c>
      <c r="X946" s="422">
        <f>'2. FTNC CAN'!X946+'3. FTNC USD'!X946+'4. FTNC EUR'!X946+'5. FTNC GBP'!X946+'6. FTNC Autres (inclus)'!X946</f>
        <v>0</v>
      </c>
      <c r="Y946" s="422">
        <f>'2. FTNC CAN'!Y946+'3. FTNC USD'!Y946+'4. FTNC EUR'!Y946+'5. FTNC GBP'!Y946+'6. FTNC Autres (inclus)'!Y946</f>
        <v>0</v>
      </c>
      <c r="Z946" s="422">
        <f>'2. FTNC CAN'!Z946+'3. FTNC USD'!Z946+'4. FTNC EUR'!Z946+'5. FTNC GBP'!Z946+'6. FTNC Autres (inclus)'!Z946</f>
        <v>0</v>
      </c>
      <c r="AA946" s="422">
        <f>'2. FTNC CAN'!AA946+'3. FTNC USD'!AA946+'4. FTNC EUR'!AA946+'5. FTNC GBP'!AA946+'6. FTNC Autres (inclus)'!AA946</f>
        <v>0</v>
      </c>
      <c r="AB946" s="423">
        <f>'2. FTNC CAN'!AB946+'3. FTNC USD'!AB946+'4. FTNC EUR'!AB946+'5. FTNC GBP'!AB946+'6. FTNC Autres (inclus)'!AB946</f>
        <v>0</v>
      </c>
      <c r="AC946" s="408">
        <f>'2. FTNC CAN'!AC946+'3. FTNC USD'!AC946+'4. FTNC EUR'!AC946+'5. FTNC GBP'!AC946+'6. FTNC Autres (inclus)'!AC946</f>
        <v>0</v>
      </c>
      <c r="AD946" s="891"/>
      <c r="AE946" s="892"/>
      <c r="AF946" s="893"/>
    </row>
    <row r="947" spans="1:32" ht="15" customHeight="1" outlineLevel="1" x14ac:dyDescent="0.2">
      <c r="A947" s="232">
        <v>267</v>
      </c>
      <c r="B947" s="474"/>
      <c r="C947" s="267"/>
      <c r="D947" s="267"/>
      <c r="E947" s="483"/>
      <c r="F947" s="915" t="s">
        <v>567</v>
      </c>
      <c r="G947" s="916"/>
      <c r="H947" s="916"/>
      <c r="I947" s="916"/>
      <c r="J947" s="916"/>
      <c r="K947" s="916"/>
      <c r="L947" s="917"/>
      <c r="M947" s="408">
        <f>'2. FTNC CAN'!M947+'3. FTNC USD'!M947+'4. FTNC EUR'!M947+'5. FTNC GBP'!M947+'6. FTNC Autres (inclus)'!M947</f>
        <v>0</v>
      </c>
      <c r="N947" s="419">
        <f>'2. FTNC CAN'!N947+'3. FTNC USD'!N947+'4. FTNC EUR'!N947+'5. FTNC GBP'!N947+'6. FTNC Autres (inclus)'!N947</f>
        <v>0</v>
      </c>
      <c r="O947" s="422">
        <f>'2. FTNC CAN'!O947+'3. FTNC USD'!O947+'4. FTNC EUR'!O947+'5. FTNC GBP'!O947+'6. FTNC Autres (inclus)'!O947</f>
        <v>0</v>
      </c>
      <c r="P947" s="422">
        <f>'2. FTNC CAN'!P947+'3. FTNC USD'!P947+'4. FTNC EUR'!P947+'5. FTNC GBP'!P947+'6. FTNC Autres (inclus)'!P947</f>
        <v>0</v>
      </c>
      <c r="Q947" s="423">
        <f>'2. FTNC CAN'!Q947+'3. FTNC USD'!Q947+'4. FTNC EUR'!Q947+'5. FTNC GBP'!Q947+'6. FTNC Autres (inclus)'!Q947</f>
        <v>0</v>
      </c>
      <c r="R947" s="419">
        <f>'2. FTNC CAN'!R947+'3. FTNC USD'!R947+'4. FTNC EUR'!R947+'5. FTNC GBP'!R947+'6. FTNC Autres (inclus)'!R947</f>
        <v>0</v>
      </c>
      <c r="S947" s="422">
        <f>'2. FTNC CAN'!S947+'3. FTNC USD'!S947+'4. FTNC EUR'!S947+'5. FTNC GBP'!S947+'6. FTNC Autres (inclus)'!S947</f>
        <v>0</v>
      </c>
      <c r="T947" s="422">
        <f>'2. FTNC CAN'!T947+'3. FTNC USD'!T947+'4. FTNC EUR'!T947+'5. FTNC GBP'!T947+'6. FTNC Autres (inclus)'!T947</f>
        <v>0</v>
      </c>
      <c r="U947" s="422">
        <f>'2. FTNC CAN'!U947+'3. FTNC USD'!U947+'4. FTNC EUR'!U947+'5. FTNC GBP'!U947+'6. FTNC Autres (inclus)'!U947</f>
        <v>0</v>
      </c>
      <c r="V947" s="422">
        <f>'2. FTNC CAN'!V947+'3. FTNC USD'!V947+'4. FTNC EUR'!V947+'5. FTNC GBP'!V947+'6. FTNC Autres (inclus)'!V947</f>
        <v>0</v>
      </c>
      <c r="W947" s="422">
        <f>'2. FTNC CAN'!W947+'3. FTNC USD'!W947+'4. FTNC EUR'!W947+'5. FTNC GBP'!W947+'6. FTNC Autres (inclus)'!W947</f>
        <v>0</v>
      </c>
      <c r="X947" s="422">
        <f>'2. FTNC CAN'!X947+'3. FTNC USD'!X947+'4. FTNC EUR'!X947+'5. FTNC GBP'!X947+'6. FTNC Autres (inclus)'!X947</f>
        <v>0</v>
      </c>
      <c r="Y947" s="422">
        <f>'2. FTNC CAN'!Y947+'3. FTNC USD'!Y947+'4. FTNC EUR'!Y947+'5. FTNC GBP'!Y947+'6. FTNC Autres (inclus)'!Y947</f>
        <v>0</v>
      </c>
      <c r="Z947" s="422">
        <f>'2. FTNC CAN'!Z947+'3. FTNC USD'!Z947+'4. FTNC EUR'!Z947+'5. FTNC GBP'!Z947+'6. FTNC Autres (inclus)'!Z947</f>
        <v>0</v>
      </c>
      <c r="AA947" s="422">
        <f>'2. FTNC CAN'!AA947+'3. FTNC USD'!AA947+'4. FTNC EUR'!AA947+'5. FTNC GBP'!AA947+'6. FTNC Autres (inclus)'!AA947</f>
        <v>0</v>
      </c>
      <c r="AB947" s="423">
        <f>'2. FTNC CAN'!AB947+'3. FTNC USD'!AB947+'4. FTNC EUR'!AB947+'5. FTNC GBP'!AB947+'6. FTNC Autres (inclus)'!AB947</f>
        <v>0</v>
      </c>
      <c r="AC947" s="408">
        <f>'2. FTNC CAN'!AC947+'3. FTNC USD'!AC947+'4. FTNC EUR'!AC947+'5. FTNC GBP'!AC947+'6. FTNC Autres (inclus)'!AC947</f>
        <v>0</v>
      </c>
      <c r="AD947" s="891"/>
      <c r="AE947" s="892"/>
      <c r="AF947" s="893"/>
    </row>
    <row r="948" spans="1:32" ht="27.75" customHeight="1" outlineLevel="1" x14ac:dyDescent="0.2">
      <c r="A948" s="232">
        <v>268</v>
      </c>
      <c r="B948" s="474"/>
      <c r="C948" s="267"/>
      <c r="D948" s="267"/>
      <c r="E948" s="483"/>
      <c r="F948" s="859" t="s">
        <v>431</v>
      </c>
      <c r="G948" s="860"/>
      <c r="H948" s="860"/>
      <c r="I948" s="860"/>
      <c r="J948" s="860"/>
      <c r="K948" s="860"/>
      <c r="L948" s="861"/>
      <c r="M948" s="408">
        <f>'2. FTNC CAN'!M948+'3. FTNC USD'!M948+'4. FTNC EUR'!M948+'5. FTNC GBP'!M948+'6. FTNC Autres (inclus)'!M948</f>
        <v>0</v>
      </c>
      <c r="N948" s="419">
        <f>'2. FTNC CAN'!N948+'3. FTNC USD'!N948+'4. FTNC EUR'!N948+'5. FTNC GBP'!N948+'6. FTNC Autres (inclus)'!N948</f>
        <v>0</v>
      </c>
      <c r="O948" s="422">
        <f>'2. FTNC CAN'!O948+'3. FTNC USD'!O948+'4. FTNC EUR'!O948+'5. FTNC GBP'!O948+'6. FTNC Autres (inclus)'!O948</f>
        <v>0</v>
      </c>
      <c r="P948" s="422">
        <f>'2. FTNC CAN'!P948+'3. FTNC USD'!P948+'4. FTNC EUR'!P948+'5. FTNC GBP'!P948+'6. FTNC Autres (inclus)'!P948</f>
        <v>0</v>
      </c>
      <c r="Q948" s="423">
        <f>'2. FTNC CAN'!Q948+'3. FTNC USD'!Q948+'4. FTNC EUR'!Q948+'5. FTNC GBP'!Q948+'6. FTNC Autres (inclus)'!Q948</f>
        <v>0</v>
      </c>
      <c r="R948" s="419">
        <f>'2. FTNC CAN'!R948+'3. FTNC USD'!R948+'4. FTNC EUR'!R948+'5. FTNC GBP'!R948+'6. FTNC Autres (inclus)'!R948</f>
        <v>0</v>
      </c>
      <c r="S948" s="422">
        <f>'2. FTNC CAN'!S948+'3. FTNC USD'!S948+'4. FTNC EUR'!S948+'5. FTNC GBP'!S948+'6. FTNC Autres (inclus)'!S948</f>
        <v>0</v>
      </c>
      <c r="T948" s="422">
        <f>'2. FTNC CAN'!T948+'3. FTNC USD'!T948+'4. FTNC EUR'!T948+'5. FTNC GBP'!T948+'6. FTNC Autres (inclus)'!T948</f>
        <v>0</v>
      </c>
      <c r="U948" s="422">
        <f>'2. FTNC CAN'!U948+'3. FTNC USD'!U948+'4. FTNC EUR'!U948+'5. FTNC GBP'!U948+'6. FTNC Autres (inclus)'!U948</f>
        <v>0</v>
      </c>
      <c r="V948" s="422">
        <f>'2. FTNC CAN'!V948+'3. FTNC USD'!V948+'4. FTNC EUR'!V948+'5. FTNC GBP'!V948+'6. FTNC Autres (inclus)'!V948</f>
        <v>0</v>
      </c>
      <c r="W948" s="422">
        <f>'2. FTNC CAN'!W948+'3. FTNC USD'!W948+'4. FTNC EUR'!W948+'5. FTNC GBP'!W948+'6. FTNC Autres (inclus)'!W948</f>
        <v>0</v>
      </c>
      <c r="X948" s="422">
        <f>'2. FTNC CAN'!X948+'3. FTNC USD'!X948+'4. FTNC EUR'!X948+'5. FTNC GBP'!X948+'6. FTNC Autres (inclus)'!X948</f>
        <v>0</v>
      </c>
      <c r="Y948" s="422">
        <f>'2. FTNC CAN'!Y948+'3. FTNC USD'!Y948+'4. FTNC EUR'!Y948+'5. FTNC GBP'!Y948+'6. FTNC Autres (inclus)'!Y948</f>
        <v>0</v>
      </c>
      <c r="Z948" s="422">
        <f>'2. FTNC CAN'!Z948+'3. FTNC USD'!Z948+'4. FTNC EUR'!Z948+'5. FTNC GBP'!Z948+'6. FTNC Autres (inclus)'!Z948</f>
        <v>0</v>
      </c>
      <c r="AA948" s="422">
        <f>'2. FTNC CAN'!AA948+'3. FTNC USD'!AA948+'4. FTNC EUR'!AA948+'5. FTNC GBP'!AA948+'6. FTNC Autres (inclus)'!AA948</f>
        <v>0</v>
      </c>
      <c r="AB948" s="423">
        <f>'2. FTNC CAN'!AB948+'3. FTNC USD'!AB948+'4. FTNC EUR'!AB948+'5. FTNC GBP'!AB948+'6. FTNC Autres (inclus)'!AB948</f>
        <v>0</v>
      </c>
      <c r="AC948" s="408">
        <f>'2. FTNC CAN'!AC948+'3. FTNC USD'!AC948+'4. FTNC EUR'!AC948+'5. FTNC GBP'!AC948+'6. FTNC Autres (inclus)'!AC948</f>
        <v>0</v>
      </c>
      <c r="AD948" s="891"/>
      <c r="AE948" s="892"/>
      <c r="AF948" s="893"/>
    </row>
    <row r="949" spans="1:32" ht="15" customHeight="1" outlineLevel="1" x14ac:dyDescent="0.2">
      <c r="A949" s="232">
        <v>269</v>
      </c>
      <c r="B949" s="474"/>
      <c r="C949" s="267"/>
      <c r="D949" s="267"/>
      <c r="E949" s="853" t="s">
        <v>120</v>
      </c>
      <c r="F949" s="854"/>
      <c r="G949" s="854"/>
      <c r="H949" s="854"/>
      <c r="I949" s="854"/>
      <c r="J949" s="854"/>
      <c r="K949" s="854"/>
      <c r="L949" s="855"/>
      <c r="M949" s="407">
        <f>SUBTOTAL(9,M950:M951)</f>
        <v>0</v>
      </c>
      <c r="N949" s="410">
        <f t="shared" ref="N949" si="1204">SUBTOTAL(9,N950:N951)</f>
        <v>0</v>
      </c>
      <c r="O949" s="414">
        <f t="shared" ref="O949" si="1205">SUBTOTAL(9,O950:O951)</f>
        <v>0</v>
      </c>
      <c r="P949" s="413">
        <f t="shared" ref="P949" si="1206">SUBTOTAL(9,P950:P951)</f>
        <v>0</v>
      </c>
      <c r="Q949" s="415">
        <f t="shared" ref="Q949" si="1207">SUBTOTAL(9,Q950:Q951)</f>
        <v>0</v>
      </c>
      <c r="R949" s="410">
        <f t="shared" ref="R949" si="1208">SUBTOTAL(9,R950:R951)</f>
        <v>0</v>
      </c>
      <c r="S949" s="413">
        <f t="shared" ref="S949" si="1209">SUBTOTAL(9,S950:S951)</f>
        <v>0</v>
      </c>
      <c r="T949" s="414">
        <f t="shared" ref="T949" si="1210">SUBTOTAL(9,T950:T951)</f>
        <v>0</v>
      </c>
      <c r="U949" s="413">
        <f t="shared" ref="U949" si="1211">SUBTOTAL(9,U950:U951)</f>
        <v>0</v>
      </c>
      <c r="V949" s="414">
        <f t="shared" ref="V949" si="1212">SUBTOTAL(9,V950:V951)</f>
        <v>0</v>
      </c>
      <c r="W949" s="413">
        <f t="shared" ref="W949" si="1213">SUBTOTAL(9,W950:W951)</f>
        <v>0</v>
      </c>
      <c r="X949" s="414">
        <f t="shared" ref="X949" si="1214">SUBTOTAL(9,X950:X951)</f>
        <v>0</v>
      </c>
      <c r="Y949" s="413">
        <f t="shared" ref="Y949" si="1215">SUBTOTAL(9,Y950:Y951)</f>
        <v>0</v>
      </c>
      <c r="Z949" s="414">
        <f t="shared" ref="Z949" si="1216">SUBTOTAL(9,Z950:Z951)</f>
        <v>0</v>
      </c>
      <c r="AA949" s="413">
        <f t="shared" ref="AA949" si="1217">SUBTOTAL(9,AA950:AA951)</f>
        <v>0</v>
      </c>
      <c r="AB949" s="415">
        <f t="shared" ref="AB949" si="1218">SUBTOTAL(9,AB950:AB951)</f>
        <v>0</v>
      </c>
      <c r="AC949" s="407">
        <f t="shared" ref="AC949" si="1219">SUBTOTAL(9,AC950:AC951)</f>
        <v>0</v>
      </c>
      <c r="AD949" s="891"/>
      <c r="AE949" s="892"/>
      <c r="AF949" s="893"/>
    </row>
    <row r="950" spans="1:32" ht="15" customHeight="1" outlineLevel="1" x14ac:dyDescent="0.2">
      <c r="A950" s="232">
        <v>270</v>
      </c>
      <c r="B950" s="474"/>
      <c r="C950" s="267"/>
      <c r="D950" s="267"/>
      <c r="E950" s="483"/>
      <c r="F950" s="856" t="s">
        <v>117</v>
      </c>
      <c r="G950" s="857"/>
      <c r="H950" s="857"/>
      <c r="I950" s="857"/>
      <c r="J950" s="857"/>
      <c r="K950" s="857"/>
      <c r="L950" s="857"/>
      <c r="M950" s="408">
        <f>'2. FTNC CAN'!M950+'3. FTNC USD'!M950+'4. FTNC EUR'!M950+'5. FTNC GBP'!M950+'6. FTNC Autres (inclus)'!M950</f>
        <v>0</v>
      </c>
      <c r="N950" s="419">
        <f>'2. FTNC CAN'!N950+'3. FTNC USD'!N950+'4. FTNC EUR'!N950+'5. FTNC GBP'!N950+'6. FTNC Autres (inclus)'!N950</f>
        <v>0</v>
      </c>
      <c r="O950" s="422">
        <f>'2. FTNC CAN'!O950+'3. FTNC USD'!O950+'4. FTNC EUR'!O950+'5. FTNC GBP'!O950+'6. FTNC Autres (inclus)'!O950</f>
        <v>0</v>
      </c>
      <c r="P950" s="422">
        <f>'2. FTNC CAN'!P950+'3. FTNC USD'!P950+'4. FTNC EUR'!P950+'5. FTNC GBP'!P950+'6. FTNC Autres (inclus)'!P950</f>
        <v>0</v>
      </c>
      <c r="Q950" s="423">
        <f>'2. FTNC CAN'!Q950+'3. FTNC USD'!Q950+'4. FTNC EUR'!Q950+'5. FTNC GBP'!Q950+'6. FTNC Autres (inclus)'!Q950</f>
        <v>0</v>
      </c>
      <c r="R950" s="419">
        <f>'2. FTNC CAN'!R950+'3. FTNC USD'!R950+'4. FTNC EUR'!R950+'5. FTNC GBP'!R950+'6. FTNC Autres (inclus)'!R950</f>
        <v>0</v>
      </c>
      <c r="S950" s="422">
        <f>'2. FTNC CAN'!S950+'3. FTNC USD'!S950+'4. FTNC EUR'!S950+'5. FTNC GBP'!S950+'6. FTNC Autres (inclus)'!S950</f>
        <v>0</v>
      </c>
      <c r="T950" s="422">
        <f>'2. FTNC CAN'!T950+'3. FTNC USD'!T950+'4. FTNC EUR'!T950+'5. FTNC GBP'!T950+'6. FTNC Autres (inclus)'!T950</f>
        <v>0</v>
      </c>
      <c r="U950" s="422">
        <f>'2. FTNC CAN'!U950+'3. FTNC USD'!U950+'4. FTNC EUR'!U950+'5. FTNC GBP'!U950+'6. FTNC Autres (inclus)'!U950</f>
        <v>0</v>
      </c>
      <c r="V950" s="422">
        <f>'2. FTNC CAN'!V950+'3. FTNC USD'!V950+'4. FTNC EUR'!V950+'5. FTNC GBP'!V950+'6. FTNC Autres (inclus)'!V950</f>
        <v>0</v>
      </c>
      <c r="W950" s="422">
        <f>'2. FTNC CAN'!W950+'3. FTNC USD'!W950+'4. FTNC EUR'!W950+'5. FTNC GBP'!W950+'6. FTNC Autres (inclus)'!W950</f>
        <v>0</v>
      </c>
      <c r="X950" s="422">
        <f>'2. FTNC CAN'!X950+'3. FTNC USD'!X950+'4. FTNC EUR'!X950+'5. FTNC GBP'!X950+'6. FTNC Autres (inclus)'!X950</f>
        <v>0</v>
      </c>
      <c r="Y950" s="422">
        <f>'2. FTNC CAN'!Y950+'3. FTNC USD'!Y950+'4. FTNC EUR'!Y950+'5. FTNC GBP'!Y950+'6. FTNC Autres (inclus)'!Y950</f>
        <v>0</v>
      </c>
      <c r="Z950" s="422">
        <f>'2. FTNC CAN'!Z950+'3. FTNC USD'!Z950+'4. FTNC EUR'!Z950+'5. FTNC GBP'!Z950+'6. FTNC Autres (inclus)'!Z950</f>
        <v>0</v>
      </c>
      <c r="AA950" s="422">
        <f>'2. FTNC CAN'!AA950+'3. FTNC USD'!AA950+'4. FTNC EUR'!AA950+'5. FTNC GBP'!AA950+'6. FTNC Autres (inclus)'!AA950</f>
        <v>0</v>
      </c>
      <c r="AB950" s="423">
        <f>'2. FTNC CAN'!AB950+'3. FTNC USD'!AB950+'4. FTNC EUR'!AB950+'5. FTNC GBP'!AB950+'6. FTNC Autres (inclus)'!AB950</f>
        <v>0</v>
      </c>
      <c r="AC950" s="408">
        <f>'2. FTNC CAN'!AC950+'3. FTNC USD'!AC950+'4. FTNC EUR'!AC950+'5. FTNC GBP'!AC950+'6. FTNC Autres (inclus)'!AC950</f>
        <v>0</v>
      </c>
      <c r="AD950" s="891"/>
      <c r="AE950" s="892"/>
      <c r="AF950" s="893"/>
    </row>
    <row r="951" spans="1:32" ht="15" customHeight="1" outlineLevel="1" x14ac:dyDescent="0.2">
      <c r="A951" s="232">
        <v>271</v>
      </c>
      <c r="B951" s="474"/>
      <c r="C951" s="267"/>
      <c r="D951" s="267"/>
      <c r="E951" s="483"/>
      <c r="F951" s="859" t="s">
        <v>572</v>
      </c>
      <c r="G951" s="860"/>
      <c r="H951" s="860"/>
      <c r="I951" s="860"/>
      <c r="J951" s="860"/>
      <c r="K951" s="860"/>
      <c r="L951" s="860"/>
      <c r="M951" s="408">
        <f>'2. FTNC CAN'!M951+'3. FTNC USD'!M951+'4. FTNC EUR'!M951+'5. FTNC GBP'!M951+'6. FTNC Autres (inclus)'!M951</f>
        <v>0</v>
      </c>
      <c r="N951" s="419">
        <f>'2. FTNC CAN'!N951+'3. FTNC USD'!N951+'4. FTNC EUR'!N951+'5. FTNC GBP'!N951+'6. FTNC Autres (inclus)'!N951</f>
        <v>0</v>
      </c>
      <c r="O951" s="422">
        <f>'2. FTNC CAN'!O951+'3. FTNC USD'!O951+'4. FTNC EUR'!O951+'5. FTNC GBP'!O951+'6. FTNC Autres (inclus)'!O951</f>
        <v>0</v>
      </c>
      <c r="P951" s="422">
        <f>'2. FTNC CAN'!P951+'3. FTNC USD'!P951+'4. FTNC EUR'!P951+'5. FTNC GBP'!P951+'6. FTNC Autres (inclus)'!P951</f>
        <v>0</v>
      </c>
      <c r="Q951" s="423">
        <f>'2. FTNC CAN'!Q951+'3. FTNC USD'!Q951+'4. FTNC EUR'!Q951+'5. FTNC GBP'!Q951+'6. FTNC Autres (inclus)'!Q951</f>
        <v>0</v>
      </c>
      <c r="R951" s="419">
        <f>'2. FTNC CAN'!R951+'3. FTNC USD'!R951+'4. FTNC EUR'!R951+'5. FTNC GBP'!R951+'6. FTNC Autres (inclus)'!R951</f>
        <v>0</v>
      </c>
      <c r="S951" s="422">
        <f>'2. FTNC CAN'!S951+'3. FTNC USD'!S951+'4. FTNC EUR'!S951+'5. FTNC GBP'!S951+'6. FTNC Autres (inclus)'!S951</f>
        <v>0</v>
      </c>
      <c r="T951" s="422">
        <f>'2. FTNC CAN'!T951+'3. FTNC USD'!T951+'4. FTNC EUR'!T951+'5. FTNC GBP'!T951+'6. FTNC Autres (inclus)'!T951</f>
        <v>0</v>
      </c>
      <c r="U951" s="422">
        <f>'2. FTNC CAN'!U951+'3. FTNC USD'!U951+'4. FTNC EUR'!U951+'5. FTNC GBP'!U951+'6. FTNC Autres (inclus)'!U951</f>
        <v>0</v>
      </c>
      <c r="V951" s="422">
        <f>'2. FTNC CAN'!V951+'3. FTNC USD'!V951+'4. FTNC EUR'!V951+'5. FTNC GBP'!V951+'6. FTNC Autres (inclus)'!V951</f>
        <v>0</v>
      </c>
      <c r="W951" s="422">
        <f>'2. FTNC CAN'!W951+'3. FTNC USD'!W951+'4. FTNC EUR'!W951+'5. FTNC GBP'!W951+'6. FTNC Autres (inclus)'!W951</f>
        <v>0</v>
      </c>
      <c r="X951" s="422">
        <f>'2. FTNC CAN'!X951+'3. FTNC USD'!X951+'4. FTNC EUR'!X951+'5. FTNC GBP'!X951+'6. FTNC Autres (inclus)'!X951</f>
        <v>0</v>
      </c>
      <c r="Y951" s="422">
        <f>'2. FTNC CAN'!Y951+'3. FTNC USD'!Y951+'4. FTNC EUR'!Y951+'5. FTNC GBP'!Y951+'6. FTNC Autres (inclus)'!Y951</f>
        <v>0</v>
      </c>
      <c r="Z951" s="422">
        <f>'2. FTNC CAN'!Z951+'3. FTNC USD'!Z951+'4. FTNC EUR'!Z951+'5. FTNC GBP'!Z951+'6. FTNC Autres (inclus)'!Z951</f>
        <v>0</v>
      </c>
      <c r="AA951" s="422">
        <f>'2. FTNC CAN'!AA951+'3. FTNC USD'!AA951+'4. FTNC EUR'!AA951+'5. FTNC GBP'!AA951+'6. FTNC Autres (inclus)'!AA951</f>
        <v>0</v>
      </c>
      <c r="AB951" s="423">
        <f>'2. FTNC CAN'!AB951+'3. FTNC USD'!AB951+'4. FTNC EUR'!AB951+'5. FTNC GBP'!AB951+'6. FTNC Autres (inclus)'!AB951</f>
        <v>0</v>
      </c>
      <c r="AC951" s="408">
        <f>'2. FTNC CAN'!AC951+'3. FTNC USD'!AC951+'4. FTNC EUR'!AC951+'5. FTNC GBP'!AC951+'6. FTNC Autres (inclus)'!AC951</f>
        <v>0</v>
      </c>
      <c r="AD951" s="891"/>
      <c r="AE951" s="892"/>
      <c r="AF951" s="893"/>
    </row>
    <row r="952" spans="1:32" ht="15" customHeight="1" outlineLevel="1" x14ac:dyDescent="0.2">
      <c r="A952" s="232">
        <v>272</v>
      </c>
      <c r="B952" s="474"/>
      <c r="C952" s="267"/>
      <c r="D952" s="267"/>
      <c r="E952" s="853" t="s">
        <v>121</v>
      </c>
      <c r="F952" s="854"/>
      <c r="G952" s="854"/>
      <c r="H952" s="854"/>
      <c r="I952" s="854"/>
      <c r="J952" s="854"/>
      <c r="K952" s="854"/>
      <c r="L952" s="855"/>
      <c r="M952" s="407">
        <f>SUBTOTAL(9,M953:M955)</f>
        <v>0</v>
      </c>
      <c r="N952" s="410">
        <f t="shared" ref="N952" si="1220">SUBTOTAL(9,N953:N955)</f>
        <v>0</v>
      </c>
      <c r="O952" s="414">
        <f t="shared" ref="O952" si="1221">SUBTOTAL(9,O953:O955)</f>
        <v>0</v>
      </c>
      <c r="P952" s="413">
        <f t="shared" ref="P952" si="1222">SUBTOTAL(9,P953:P955)</f>
        <v>0</v>
      </c>
      <c r="Q952" s="415">
        <f t="shared" ref="Q952" si="1223">SUBTOTAL(9,Q953:Q955)</f>
        <v>0</v>
      </c>
      <c r="R952" s="410">
        <f t="shared" ref="R952" si="1224">SUBTOTAL(9,R953:R955)</f>
        <v>0</v>
      </c>
      <c r="S952" s="413">
        <f t="shared" ref="S952" si="1225">SUBTOTAL(9,S953:S955)</f>
        <v>0</v>
      </c>
      <c r="T952" s="414">
        <f t="shared" ref="T952" si="1226">SUBTOTAL(9,T953:T955)</f>
        <v>0</v>
      </c>
      <c r="U952" s="413">
        <f t="shared" ref="U952" si="1227">SUBTOTAL(9,U953:U955)</f>
        <v>0</v>
      </c>
      <c r="V952" s="414">
        <f t="shared" ref="V952" si="1228">SUBTOTAL(9,V953:V955)</f>
        <v>0</v>
      </c>
      <c r="W952" s="413">
        <f t="shared" ref="W952" si="1229">SUBTOTAL(9,W953:W955)</f>
        <v>0</v>
      </c>
      <c r="X952" s="414">
        <f t="shared" ref="X952" si="1230">SUBTOTAL(9,X953:X955)</f>
        <v>0</v>
      </c>
      <c r="Y952" s="413">
        <f t="shared" ref="Y952" si="1231">SUBTOTAL(9,Y953:Y955)</f>
        <v>0</v>
      </c>
      <c r="Z952" s="414">
        <f t="shared" ref="Z952" si="1232">SUBTOTAL(9,Z953:Z955)</f>
        <v>0</v>
      </c>
      <c r="AA952" s="413">
        <f t="shared" ref="AA952" si="1233">SUBTOTAL(9,AA953:AA955)</f>
        <v>0</v>
      </c>
      <c r="AB952" s="415">
        <f t="shared" ref="AB952" si="1234">SUBTOTAL(9,AB953:AB955)</f>
        <v>0</v>
      </c>
      <c r="AC952" s="407">
        <f t="shared" ref="AC952" si="1235">SUBTOTAL(9,AC953:AC955)</f>
        <v>0</v>
      </c>
      <c r="AD952" s="891"/>
      <c r="AE952" s="892"/>
      <c r="AF952" s="893"/>
    </row>
    <row r="953" spans="1:32" ht="15" customHeight="1" outlineLevel="1" x14ac:dyDescent="0.2">
      <c r="A953" s="232">
        <v>273</v>
      </c>
      <c r="B953" s="474"/>
      <c r="C953" s="267"/>
      <c r="D953" s="267"/>
      <c r="E953" s="483"/>
      <c r="F953" s="856" t="s">
        <v>122</v>
      </c>
      <c r="G953" s="857"/>
      <c r="H953" s="857"/>
      <c r="I953" s="857"/>
      <c r="J953" s="857"/>
      <c r="K953" s="857"/>
      <c r="L953" s="858"/>
      <c r="M953" s="408">
        <f>'2. FTNC CAN'!M953+'3. FTNC USD'!M953+'4. FTNC EUR'!M953+'5. FTNC GBP'!M953+'6. FTNC Autres (inclus)'!M953</f>
        <v>0</v>
      </c>
      <c r="N953" s="419">
        <f>'2. FTNC CAN'!N953+'3. FTNC USD'!N953+'4. FTNC EUR'!N953+'5. FTNC GBP'!N953+'6. FTNC Autres (inclus)'!N953</f>
        <v>0</v>
      </c>
      <c r="O953" s="422">
        <f>'2. FTNC CAN'!O953+'3. FTNC USD'!O953+'4. FTNC EUR'!O953+'5. FTNC GBP'!O953+'6. FTNC Autres (inclus)'!O953</f>
        <v>0</v>
      </c>
      <c r="P953" s="422">
        <f>'2. FTNC CAN'!P953+'3. FTNC USD'!P953+'4. FTNC EUR'!P953+'5. FTNC GBP'!P953+'6. FTNC Autres (inclus)'!P953</f>
        <v>0</v>
      </c>
      <c r="Q953" s="423">
        <f>'2. FTNC CAN'!Q953+'3. FTNC USD'!Q953+'4. FTNC EUR'!Q953+'5. FTNC GBP'!Q953+'6. FTNC Autres (inclus)'!Q953</f>
        <v>0</v>
      </c>
      <c r="R953" s="419">
        <f>'2. FTNC CAN'!R953+'3. FTNC USD'!R953+'4. FTNC EUR'!R953+'5. FTNC GBP'!R953+'6. FTNC Autres (inclus)'!R953</f>
        <v>0</v>
      </c>
      <c r="S953" s="422">
        <f>'2. FTNC CAN'!S953+'3. FTNC USD'!S953+'4. FTNC EUR'!S953+'5. FTNC GBP'!S953+'6. FTNC Autres (inclus)'!S953</f>
        <v>0</v>
      </c>
      <c r="T953" s="422">
        <f>'2. FTNC CAN'!T953+'3. FTNC USD'!T953+'4. FTNC EUR'!T953+'5. FTNC GBP'!T953+'6. FTNC Autres (inclus)'!T953</f>
        <v>0</v>
      </c>
      <c r="U953" s="422">
        <f>'2. FTNC CAN'!U953+'3. FTNC USD'!U953+'4. FTNC EUR'!U953+'5. FTNC GBP'!U953+'6. FTNC Autres (inclus)'!U953</f>
        <v>0</v>
      </c>
      <c r="V953" s="422">
        <f>'2. FTNC CAN'!V953+'3. FTNC USD'!V953+'4. FTNC EUR'!V953+'5. FTNC GBP'!V953+'6. FTNC Autres (inclus)'!V953</f>
        <v>0</v>
      </c>
      <c r="W953" s="422">
        <f>'2. FTNC CAN'!W953+'3. FTNC USD'!W953+'4. FTNC EUR'!W953+'5. FTNC GBP'!W953+'6. FTNC Autres (inclus)'!W953</f>
        <v>0</v>
      </c>
      <c r="X953" s="422">
        <f>'2. FTNC CAN'!X953+'3. FTNC USD'!X953+'4. FTNC EUR'!X953+'5. FTNC GBP'!X953+'6. FTNC Autres (inclus)'!X953</f>
        <v>0</v>
      </c>
      <c r="Y953" s="422">
        <f>'2. FTNC CAN'!Y953+'3. FTNC USD'!Y953+'4. FTNC EUR'!Y953+'5. FTNC GBP'!Y953+'6. FTNC Autres (inclus)'!Y953</f>
        <v>0</v>
      </c>
      <c r="Z953" s="422">
        <f>'2. FTNC CAN'!Z953+'3. FTNC USD'!Z953+'4. FTNC EUR'!Z953+'5. FTNC GBP'!Z953+'6. FTNC Autres (inclus)'!Z953</f>
        <v>0</v>
      </c>
      <c r="AA953" s="422">
        <f>'2. FTNC CAN'!AA953+'3. FTNC USD'!AA953+'4. FTNC EUR'!AA953+'5. FTNC GBP'!AA953+'6. FTNC Autres (inclus)'!AA953</f>
        <v>0</v>
      </c>
      <c r="AB953" s="423">
        <f>'2. FTNC CAN'!AB953+'3. FTNC USD'!AB953+'4. FTNC EUR'!AB953+'5. FTNC GBP'!AB953+'6. FTNC Autres (inclus)'!AB953</f>
        <v>0</v>
      </c>
      <c r="AC953" s="408">
        <f>'2. FTNC CAN'!AC953+'3. FTNC USD'!AC953+'4. FTNC EUR'!AC953+'5. FTNC GBP'!AC953+'6. FTNC Autres (inclus)'!AC953</f>
        <v>0</v>
      </c>
      <c r="AD953" s="891"/>
      <c r="AE953" s="892"/>
      <c r="AF953" s="893"/>
    </row>
    <row r="954" spans="1:32" ht="15" customHeight="1" outlineLevel="1" x14ac:dyDescent="0.2">
      <c r="A954" s="232">
        <v>274</v>
      </c>
      <c r="B954" s="474"/>
      <c r="C954" s="267"/>
      <c r="D954" s="267"/>
      <c r="E954" s="483"/>
      <c r="F954" s="915" t="s">
        <v>573</v>
      </c>
      <c r="G954" s="916"/>
      <c r="H954" s="916"/>
      <c r="I954" s="916"/>
      <c r="J954" s="916"/>
      <c r="K954" s="916"/>
      <c r="L954" s="917"/>
      <c r="M954" s="408">
        <f>'2. FTNC CAN'!M954+'3. FTNC USD'!M954+'4. FTNC EUR'!M954+'5. FTNC GBP'!M954+'6. FTNC Autres (inclus)'!M954</f>
        <v>0</v>
      </c>
      <c r="N954" s="419">
        <f>'2. FTNC CAN'!N954+'3. FTNC USD'!N954+'4. FTNC EUR'!N954+'5. FTNC GBP'!N954+'6. FTNC Autres (inclus)'!N954</f>
        <v>0</v>
      </c>
      <c r="O954" s="422">
        <f>'2. FTNC CAN'!O954+'3. FTNC USD'!O954+'4. FTNC EUR'!O954+'5. FTNC GBP'!O954+'6. FTNC Autres (inclus)'!O954</f>
        <v>0</v>
      </c>
      <c r="P954" s="422">
        <f>'2. FTNC CAN'!P954+'3. FTNC USD'!P954+'4. FTNC EUR'!P954+'5. FTNC GBP'!P954+'6. FTNC Autres (inclus)'!P954</f>
        <v>0</v>
      </c>
      <c r="Q954" s="423">
        <f>'2. FTNC CAN'!Q954+'3. FTNC USD'!Q954+'4. FTNC EUR'!Q954+'5. FTNC GBP'!Q954+'6. FTNC Autres (inclus)'!Q954</f>
        <v>0</v>
      </c>
      <c r="R954" s="419">
        <f>'2. FTNC CAN'!R954+'3. FTNC USD'!R954+'4. FTNC EUR'!R954+'5. FTNC GBP'!R954+'6. FTNC Autres (inclus)'!R954</f>
        <v>0</v>
      </c>
      <c r="S954" s="422">
        <f>'2. FTNC CAN'!S954+'3. FTNC USD'!S954+'4. FTNC EUR'!S954+'5. FTNC GBP'!S954+'6. FTNC Autres (inclus)'!S954</f>
        <v>0</v>
      </c>
      <c r="T954" s="422">
        <f>'2. FTNC CAN'!T954+'3. FTNC USD'!T954+'4. FTNC EUR'!T954+'5. FTNC GBP'!T954+'6. FTNC Autres (inclus)'!T954</f>
        <v>0</v>
      </c>
      <c r="U954" s="422">
        <f>'2. FTNC CAN'!U954+'3. FTNC USD'!U954+'4. FTNC EUR'!U954+'5. FTNC GBP'!U954+'6. FTNC Autres (inclus)'!U954</f>
        <v>0</v>
      </c>
      <c r="V954" s="422">
        <f>'2. FTNC CAN'!V954+'3. FTNC USD'!V954+'4. FTNC EUR'!V954+'5. FTNC GBP'!V954+'6. FTNC Autres (inclus)'!V954</f>
        <v>0</v>
      </c>
      <c r="W954" s="422">
        <f>'2. FTNC CAN'!W954+'3. FTNC USD'!W954+'4. FTNC EUR'!W954+'5. FTNC GBP'!W954+'6. FTNC Autres (inclus)'!W954</f>
        <v>0</v>
      </c>
      <c r="X954" s="422">
        <f>'2. FTNC CAN'!X954+'3. FTNC USD'!X954+'4. FTNC EUR'!X954+'5. FTNC GBP'!X954+'6. FTNC Autres (inclus)'!X954</f>
        <v>0</v>
      </c>
      <c r="Y954" s="422">
        <f>'2. FTNC CAN'!Y954+'3. FTNC USD'!Y954+'4. FTNC EUR'!Y954+'5. FTNC GBP'!Y954+'6. FTNC Autres (inclus)'!Y954</f>
        <v>0</v>
      </c>
      <c r="Z954" s="422">
        <f>'2. FTNC CAN'!Z954+'3. FTNC USD'!Z954+'4. FTNC EUR'!Z954+'5. FTNC GBP'!Z954+'6. FTNC Autres (inclus)'!Z954</f>
        <v>0</v>
      </c>
      <c r="AA954" s="422">
        <f>'2. FTNC CAN'!AA954+'3. FTNC USD'!AA954+'4. FTNC EUR'!AA954+'5. FTNC GBP'!AA954+'6. FTNC Autres (inclus)'!AA954</f>
        <v>0</v>
      </c>
      <c r="AB954" s="423">
        <f>'2. FTNC CAN'!AB954+'3. FTNC USD'!AB954+'4. FTNC EUR'!AB954+'5. FTNC GBP'!AB954+'6. FTNC Autres (inclus)'!AB954</f>
        <v>0</v>
      </c>
      <c r="AC954" s="408">
        <f>'2. FTNC CAN'!AC954+'3. FTNC USD'!AC954+'4. FTNC EUR'!AC954+'5. FTNC GBP'!AC954+'6. FTNC Autres (inclus)'!AC954</f>
        <v>0</v>
      </c>
      <c r="AD954" s="891"/>
      <c r="AE954" s="892"/>
      <c r="AF954" s="893"/>
    </row>
    <row r="955" spans="1:32" ht="27.75" customHeight="1" outlineLevel="1" x14ac:dyDescent="0.2">
      <c r="A955" s="232">
        <v>275</v>
      </c>
      <c r="B955" s="496"/>
      <c r="C955" s="620"/>
      <c r="D955" s="620"/>
      <c r="E955" s="485"/>
      <c r="F955" s="915" t="s">
        <v>432</v>
      </c>
      <c r="G955" s="916"/>
      <c r="H955" s="916"/>
      <c r="I955" s="916"/>
      <c r="J955" s="916"/>
      <c r="K955" s="916"/>
      <c r="L955" s="917"/>
      <c r="M955" s="408">
        <f>'2. FTNC CAN'!M955+'3. FTNC USD'!M955+'4. FTNC EUR'!M955+'5. FTNC GBP'!M955+'6. FTNC Autres (inclus)'!M955</f>
        <v>0</v>
      </c>
      <c r="N955" s="419">
        <f>'2. FTNC CAN'!N955+'3. FTNC USD'!N955+'4. FTNC EUR'!N955+'5. FTNC GBP'!N955+'6. FTNC Autres (inclus)'!N955</f>
        <v>0</v>
      </c>
      <c r="O955" s="422">
        <f>'2. FTNC CAN'!O955+'3. FTNC USD'!O955+'4. FTNC EUR'!O955+'5. FTNC GBP'!O955+'6. FTNC Autres (inclus)'!O955</f>
        <v>0</v>
      </c>
      <c r="P955" s="422">
        <f>'2. FTNC CAN'!P955+'3. FTNC USD'!P955+'4. FTNC EUR'!P955+'5. FTNC GBP'!P955+'6. FTNC Autres (inclus)'!P955</f>
        <v>0</v>
      </c>
      <c r="Q955" s="423">
        <f>'2. FTNC CAN'!Q955+'3. FTNC USD'!Q955+'4. FTNC EUR'!Q955+'5. FTNC GBP'!Q955+'6. FTNC Autres (inclus)'!Q955</f>
        <v>0</v>
      </c>
      <c r="R955" s="419">
        <f>'2. FTNC CAN'!R955+'3. FTNC USD'!R955+'4. FTNC EUR'!R955+'5. FTNC GBP'!R955+'6. FTNC Autres (inclus)'!R955</f>
        <v>0</v>
      </c>
      <c r="S955" s="422">
        <f>'2. FTNC CAN'!S955+'3. FTNC USD'!S955+'4. FTNC EUR'!S955+'5. FTNC GBP'!S955+'6. FTNC Autres (inclus)'!S955</f>
        <v>0</v>
      </c>
      <c r="T955" s="422">
        <f>'2. FTNC CAN'!T955+'3. FTNC USD'!T955+'4. FTNC EUR'!T955+'5. FTNC GBP'!T955+'6. FTNC Autres (inclus)'!T955</f>
        <v>0</v>
      </c>
      <c r="U955" s="422">
        <f>'2. FTNC CAN'!U955+'3. FTNC USD'!U955+'4. FTNC EUR'!U955+'5. FTNC GBP'!U955+'6. FTNC Autres (inclus)'!U955</f>
        <v>0</v>
      </c>
      <c r="V955" s="422">
        <f>'2. FTNC CAN'!V955+'3. FTNC USD'!V955+'4. FTNC EUR'!V955+'5. FTNC GBP'!V955+'6. FTNC Autres (inclus)'!V955</f>
        <v>0</v>
      </c>
      <c r="W955" s="422">
        <f>'2. FTNC CAN'!W955+'3. FTNC USD'!W955+'4. FTNC EUR'!W955+'5. FTNC GBP'!W955+'6. FTNC Autres (inclus)'!W955</f>
        <v>0</v>
      </c>
      <c r="X955" s="422">
        <f>'2. FTNC CAN'!X955+'3. FTNC USD'!X955+'4. FTNC EUR'!X955+'5. FTNC GBP'!X955+'6. FTNC Autres (inclus)'!X955</f>
        <v>0</v>
      </c>
      <c r="Y955" s="422">
        <f>'2. FTNC CAN'!Y955+'3. FTNC USD'!Y955+'4. FTNC EUR'!Y955+'5. FTNC GBP'!Y955+'6. FTNC Autres (inclus)'!Y955</f>
        <v>0</v>
      </c>
      <c r="Z955" s="422">
        <f>'2. FTNC CAN'!Z955+'3. FTNC USD'!Z955+'4. FTNC EUR'!Z955+'5. FTNC GBP'!Z955+'6. FTNC Autres (inclus)'!Z955</f>
        <v>0</v>
      </c>
      <c r="AA955" s="422">
        <f>'2. FTNC CAN'!AA955+'3. FTNC USD'!AA955+'4. FTNC EUR'!AA955+'5. FTNC GBP'!AA955+'6. FTNC Autres (inclus)'!AA955</f>
        <v>0</v>
      </c>
      <c r="AB955" s="423">
        <f>'2. FTNC CAN'!AB955+'3. FTNC USD'!AB955+'4. FTNC EUR'!AB955+'5. FTNC GBP'!AB955+'6. FTNC Autres (inclus)'!AB955</f>
        <v>0</v>
      </c>
      <c r="AC955" s="408">
        <f>'2. FTNC CAN'!AC955+'3. FTNC USD'!AC955+'4. FTNC EUR'!AC955+'5. FTNC GBP'!AC955+'6. FTNC Autres (inclus)'!AC955</f>
        <v>0</v>
      </c>
      <c r="AD955" s="894"/>
      <c r="AE955" s="895"/>
      <c r="AF955" s="896"/>
    </row>
    <row r="956" spans="1:32" ht="15" customHeight="1" outlineLevel="1" x14ac:dyDescent="0.2">
      <c r="A956" s="232">
        <v>276</v>
      </c>
      <c r="B956" s="624"/>
      <c r="C956" s="621"/>
      <c r="D956" s="621"/>
      <c r="E956" s="853" t="s">
        <v>546</v>
      </c>
      <c r="F956" s="854"/>
      <c r="G956" s="854"/>
      <c r="H956" s="854"/>
      <c r="I956" s="854"/>
      <c r="J956" s="854"/>
      <c r="K956" s="854"/>
      <c r="L956" s="855"/>
      <c r="M956" s="407">
        <f>SUBTOTAL(9,M957:M958)</f>
        <v>0</v>
      </c>
      <c r="N956" s="410">
        <f t="shared" ref="N956" si="1236">SUBTOTAL(9,N957:N958)</f>
        <v>0</v>
      </c>
      <c r="O956" s="414">
        <f t="shared" ref="O956" si="1237">SUBTOTAL(9,O957:O958)</f>
        <v>0</v>
      </c>
      <c r="P956" s="413">
        <f t="shared" ref="P956" si="1238">SUBTOTAL(9,P957:P958)</f>
        <v>0</v>
      </c>
      <c r="Q956" s="415">
        <f t="shared" ref="Q956" si="1239">SUBTOTAL(9,Q957:Q958)</f>
        <v>0</v>
      </c>
      <c r="R956" s="410">
        <f t="shared" ref="R956" si="1240">SUBTOTAL(9,R957:R958)</f>
        <v>0</v>
      </c>
      <c r="S956" s="413">
        <f t="shared" ref="S956" si="1241">SUBTOTAL(9,S957:S958)</f>
        <v>0</v>
      </c>
      <c r="T956" s="414">
        <f t="shared" ref="T956" si="1242">SUBTOTAL(9,T957:T958)</f>
        <v>0</v>
      </c>
      <c r="U956" s="413">
        <f t="shared" ref="U956" si="1243">SUBTOTAL(9,U957:U958)</f>
        <v>0</v>
      </c>
      <c r="V956" s="414">
        <f t="shared" ref="V956" si="1244">SUBTOTAL(9,V957:V958)</f>
        <v>0</v>
      </c>
      <c r="W956" s="413">
        <f t="shared" ref="W956" si="1245">SUBTOTAL(9,W957:W958)</f>
        <v>0</v>
      </c>
      <c r="X956" s="414">
        <f t="shared" ref="X956" si="1246">SUBTOTAL(9,X957:X958)</f>
        <v>0</v>
      </c>
      <c r="Y956" s="413">
        <f t="shared" ref="Y956" si="1247">SUBTOTAL(9,Y957:Y958)</f>
        <v>0</v>
      </c>
      <c r="Z956" s="414">
        <f t="shared" ref="Z956" si="1248">SUBTOTAL(9,Z957:Z958)</f>
        <v>0</v>
      </c>
      <c r="AA956" s="413">
        <f t="shared" ref="AA956" si="1249">SUBTOTAL(9,AA957:AA958)</f>
        <v>0</v>
      </c>
      <c r="AB956" s="415">
        <f t="shared" ref="AB956" si="1250">SUBTOTAL(9,AB957:AB958)</f>
        <v>0</v>
      </c>
      <c r="AC956" s="407">
        <f t="shared" ref="AC956" si="1251">SUBTOTAL(9,AC957:AC958)</f>
        <v>0</v>
      </c>
      <c r="AD956" s="827"/>
      <c r="AE956" s="837"/>
      <c r="AF956" s="890"/>
    </row>
    <row r="957" spans="1:32" ht="15" customHeight="1" outlineLevel="1" x14ac:dyDescent="0.2">
      <c r="A957" s="232">
        <v>277</v>
      </c>
      <c r="B957" s="474"/>
      <c r="C957" s="267"/>
      <c r="D957" s="267"/>
      <c r="E957" s="483"/>
      <c r="F957" s="856" t="s">
        <v>547</v>
      </c>
      <c r="G957" s="857"/>
      <c r="H957" s="857"/>
      <c r="I957" s="857"/>
      <c r="J957" s="857"/>
      <c r="K957" s="857"/>
      <c r="L957" s="858"/>
      <c r="M957" s="408">
        <f>'2. FTNC CAN'!M957+'3. FTNC USD'!M957+'4. FTNC EUR'!M957+'5. FTNC GBP'!M957+'6. FTNC Autres (inclus)'!M957</f>
        <v>0</v>
      </c>
      <c r="N957" s="419">
        <f>'2. FTNC CAN'!N957+'3. FTNC USD'!N957+'4. FTNC EUR'!N957+'5. FTNC GBP'!N957+'6. FTNC Autres (inclus)'!N957</f>
        <v>0</v>
      </c>
      <c r="O957" s="422">
        <f>'2. FTNC CAN'!O957+'3. FTNC USD'!O957+'4. FTNC EUR'!O957+'5. FTNC GBP'!O957+'6. FTNC Autres (inclus)'!O957</f>
        <v>0</v>
      </c>
      <c r="P957" s="422">
        <f>'2. FTNC CAN'!P957+'3. FTNC USD'!P957+'4. FTNC EUR'!P957+'5. FTNC GBP'!P957+'6. FTNC Autres (inclus)'!P957</f>
        <v>0</v>
      </c>
      <c r="Q957" s="423">
        <f>'2. FTNC CAN'!Q957+'3. FTNC USD'!Q957+'4. FTNC EUR'!Q957+'5. FTNC GBP'!Q957+'6. FTNC Autres (inclus)'!Q957</f>
        <v>0</v>
      </c>
      <c r="R957" s="419">
        <f>'2. FTNC CAN'!R957+'3. FTNC USD'!R957+'4. FTNC EUR'!R957+'5. FTNC GBP'!R957+'6. FTNC Autres (inclus)'!R957</f>
        <v>0</v>
      </c>
      <c r="S957" s="422">
        <f>'2. FTNC CAN'!S957+'3. FTNC USD'!S957+'4. FTNC EUR'!S957+'5. FTNC GBP'!S957+'6. FTNC Autres (inclus)'!S957</f>
        <v>0</v>
      </c>
      <c r="T957" s="422">
        <f>'2. FTNC CAN'!T957+'3. FTNC USD'!T957+'4. FTNC EUR'!T957+'5. FTNC GBP'!T957+'6. FTNC Autres (inclus)'!T957</f>
        <v>0</v>
      </c>
      <c r="U957" s="422">
        <f>'2. FTNC CAN'!U957+'3. FTNC USD'!U957+'4. FTNC EUR'!U957+'5. FTNC GBP'!U957+'6. FTNC Autres (inclus)'!U957</f>
        <v>0</v>
      </c>
      <c r="V957" s="422">
        <f>'2. FTNC CAN'!V957+'3. FTNC USD'!V957+'4. FTNC EUR'!V957+'5. FTNC GBP'!V957+'6. FTNC Autres (inclus)'!V957</f>
        <v>0</v>
      </c>
      <c r="W957" s="422">
        <f>'2. FTNC CAN'!W957+'3. FTNC USD'!W957+'4. FTNC EUR'!W957+'5. FTNC GBP'!W957+'6. FTNC Autres (inclus)'!W957</f>
        <v>0</v>
      </c>
      <c r="X957" s="422">
        <f>'2. FTNC CAN'!X957+'3. FTNC USD'!X957+'4. FTNC EUR'!X957+'5. FTNC GBP'!X957+'6. FTNC Autres (inclus)'!X957</f>
        <v>0</v>
      </c>
      <c r="Y957" s="422">
        <f>'2. FTNC CAN'!Y957+'3. FTNC USD'!Y957+'4. FTNC EUR'!Y957+'5. FTNC GBP'!Y957+'6. FTNC Autres (inclus)'!Y957</f>
        <v>0</v>
      </c>
      <c r="Z957" s="422">
        <f>'2. FTNC CAN'!Z957+'3. FTNC USD'!Z957+'4. FTNC EUR'!Z957+'5. FTNC GBP'!Z957+'6. FTNC Autres (inclus)'!Z957</f>
        <v>0</v>
      </c>
      <c r="AA957" s="422">
        <f>'2. FTNC CAN'!AA957+'3. FTNC USD'!AA957+'4. FTNC EUR'!AA957+'5. FTNC GBP'!AA957+'6. FTNC Autres (inclus)'!AA957</f>
        <v>0</v>
      </c>
      <c r="AB957" s="423">
        <f>'2. FTNC CAN'!AB957+'3. FTNC USD'!AB957+'4. FTNC EUR'!AB957+'5. FTNC GBP'!AB957+'6. FTNC Autres (inclus)'!AB957</f>
        <v>0</v>
      </c>
      <c r="AC957" s="408">
        <f>'2. FTNC CAN'!AC957+'3. FTNC USD'!AC957+'4. FTNC EUR'!AC957+'5. FTNC GBP'!AC957+'6. FTNC Autres (inclus)'!AC957</f>
        <v>0</v>
      </c>
      <c r="AD957" s="891"/>
      <c r="AE957" s="892"/>
      <c r="AF957" s="893"/>
    </row>
    <row r="958" spans="1:32" ht="15" customHeight="1" outlineLevel="1" x14ac:dyDescent="0.2">
      <c r="A958" s="232">
        <v>278</v>
      </c>
      <c r="B958" s="474"/>
      <c r="C958" s="267"/>
      <c r="D958" s="267"/>
      <c r="E958" s="483"/>
      <c r="F958" s="859" t="s">
        <v>570</v>
      </c>
      <c r="G958" s="860"/>
      <c r="H958" s="860"/>
      <c r="I958" s="860"/>
      <c r="J958" s="860"/>
      <c r="K958" s="860"/>
      <c r="L958" s="861"/>
      <c r="M958" s="408">
        <f>'2. FTNC CAN'!M958+'3. FTNC USD'!M958+'4. FTNC EUR'!M958+'5. FTNC GBP'!M958+'6. FTNC Autres (inclus)'!M958</f>
        <v>0</v>
      </c>
      <c r="N958" s="419">
        <f>'2. FTNC CAN'!N958+'3. FTNC USD'!N958+'4. FTNC EUR'!N958+'5. FTNC GBP'!N958+'6. FTNC Autres (inclus)'!N958</f>
        <v>0</v>
      </c>
      <c r="O958" s="422">
        <f>'2. FTNC CAN'!O958+'3. FTNC USD'!O958+'4. FTNC EUR'!O958+'5. FTNC GBP'!O958+'6. FTNC Autres (inclus)'!O958</f>
        <v>0</v>
      </c>
      <c r="P958" s="422">
        <f>'2. FTNC CAN'!P958+'3. FTNC USD'!P958+'4. FTNC EUR'!P958+'5. FTNC GBP'!P958+'6. FTNC Autres (inclus)'!P958</f>
        <v>0</v>
      </c>
      <c r="Q958" s="423">
        <f>'2. FTNC CAN'!Q958+'3. FTNC USD'!Q958+'4. FTNC EUR'!Q958+'5. FTNC GBP'!Q958+'6. FTNC Autres (inclus)'!Q958</f>
        <v>0</v>
      </c>
      <c r="R958" s="419">
        <f>'2. FTNC CAN'!R958+'3. FTNC USD'!R958+'4. FTNC EUR'!R958+'5. FTNC GBP'!R958+'6. FTNC Autres (inclus)'!R958</f>
        <v>0</v>
      </c>
      <c r="S958" s="422">
        <f>'2. FTNC CAN'!S958+'3. FTNC USD'!S958+'4. FTNC EUR'!S958+'5. FTNC GBP'!S958+'6. FTNC Autres (inclus)'!S958</f>
        <v>0</v>
      </c>
      <c r="T958" s="422">
        <f>'2. FTNC CAN'!T958+'3. FTNC USD'!T958+'4. FTNC EUR'!T958+'5. FTNC GBP'!T958+'6. FTNC Autres (inclus)'!T958</f>
        <v>0</v>
      </c>
      <c r="U958" s="422">
        <f>'2. FTNC CAN'!U958+'3. FTNC USD'!U958+'4. FTNC EUR'!U958+'5. FTNC GBP'!U958+'6. FTNC Autres (inclus)'!U958</f>
        <v>0</v>
      </c>
      <c r="V958" s="422">
        <f>'2. FTNC CAN'!V958+'3. FTNC USD'!V958+'4. FTNC EUR'!V958+'5. FTNC GBP'!V958+'6. FTNC Autres (inclus)'!V958</f>
        <v>0</v>
      </c>
      <c r="W958" s="422">
        <f>'2. FTNC CAN'!W958+'3. FTNC USD'!W958+'4. FTNC EUR'!W958+'5. FTNC GBP'!W958+'6. FTNC Autres (inclus)'!W958</f>
        <v>0</v>
      </c>
      <c r="X958" s="422">
        <f>'2. FTNC CAN'!X958+'3. FTNC USD'!X958+'4. FTNC EUR'!X958+'5. FTNC GBP'!X958+'6. FTNC Autres (inclus)'!X958</f>
        <v>0</v>
      </c>
      <c r="Y958" s="422">
        <f>'2. FTNC CAN'!Y958+'3. FTNC USD'!Y958+'4. FTNC EUR'!Y958+'5. FTNC GBP'!Y958+'6. FTNC Autres (inclus)'!Y958</f>
        <v>0</v>
      </c>
      <c r="Z958" s="422">
        <f>'2. FTNC CAN'!Z958+'3. FTNC USD'!Z958+'4. FTNC EUR'!Z958+'5. FTNC GBP'!Z958+'6. FTNC Autres (inclus)'!Z958</f>
        <v>0</v>
      </c>
      <c r="AA958" s="422">
        <f>'2. FTNC CAN'!AA958+'3. FTNC USD'!AA958+'4. FTNC EUR'!AA958+'5. FTNC GBP'!AA958+'6. FTNC Autres (inclus)'!AA958</f>
        <v>0</v>
      </c>
      <c r="AB958" s="423">
        <f>'2. FTNC CAN'!AB958+'3. FTNC USD'!AB958+'4. FTNC EUR'!AB958+'5. FTNC GBP'!AB958+'6. FTNC Autres (inclus)'!AB958</f>
        <v>0</v>
      </c>
      <c r="AC958" s="408">
        <f>'2. FTNC CAN'!AC958+'3. FTNC USD'!AC958+'4. FTNC EUR'!AC958+'5. FTNC GBP'!AC958+'6. FTNC Autres (inclus)'!AC958</f>
        <v>0</v>
      </c>
      <c r="AD958" s="891"/>
      <c r="AE958" s="892"/>
      <c r="AF958" s="893"/>
    </row>
    <row r="959" spans="1:32" ht="15" customHeight="1" outlineLevel="1" x14ac:dyDescent="0.2">
      <c r="A959" s="232">
        <v>279</v>
      </c>
      <c r="B959" s="474"/>
      <c r="C959" s="267"/>
      <c r="D959" s="267"/>
      <c r="E959" s="853" t="s">
        <v>548</v>
      </c>
      <c r="F959" s="854"/>
      <c r="G959" s="854"/>
      <c r="H959" s="854"/>
      <c r="I959" s="854"/>
      <c r="J959" s="854"/>
      <c r="K959" s="854"/>
      <c r="L959" s="855"/>
      <c r="M959" s="407">
        <f>SUBTOTAL(9,M960:M962)</f>
        <v>0</v>
      </c>
      <c r="N959" s="410">
        <f t="shared" ref="N959" si="1252">SUBTOTAL(9,N960:N962)</f>
        <v>0</v>
      </c>
      <c r="O959" s="414">
        <f t="shared" ref="O959" si="1253">SUBTOTAL(9,O960:O962)</f>
        <v>0</v>
      </c>
      <c r="P959" s="413">
        <f t="shared" ref="P959" si="1254">SUBTOTAL(9,P960:P962)</f>
        <v>0</v>
      </c>
      <c r="Q959" s="415">
        <f t="shared" ref="Q959" si="1255">SUBTOTAL(9,Q960:Q962)</f>
        <v>0</v>
      </c>
      <c r="R959" s="410">
        <f t="shared" ref="R959" si="1256">SUBTOTAL(9,R960:R962)</f>
        <v>0</v>
      </c>
      <c r="S959" s="413">
        <f t="shared" ref="S959" si="1257">SUBTOTAL(9,S960:S962)</f>
        <v>0</v>
      </c>
      <c r="T959" s="414">
        <f t="shared" ref="T959" si="1258">SUBTOTAL(9,T960:T962)</f>
        <v>0</v>
      </c>
      <c r="U959" s="413">
        <f t="shared" ref="U959" si="1259">SUBTOTAL(9,U960:U962)</f>
        <v>0</v>
      </c>
      <c r="V959" s="414">
        <f t="shared" ref="V959" si="1260">SUBTOTAL(9,V960:V962)</f>
        <v>0</v>
      </c>
      <c r="W959" s="413">
        <f t="shared" ref="W959" si="1261">SUBTOTAL(9,W960:W962)</f>
        <v>0</v>
      </c>
      <c r="X959" s="414">
        <f t="shared" ref="X959" si="1262">SUBTOTAL(9,X960:X962)</f>
        <v>0</v>
      </c>
      <c r="Y959" s="413">
        <f t="shared" ref="Y959" si="1263">SUBTOTAL(9,Y960:Y962)</f>
        <v>0</v>
      </c>
      <c r="Z959" s="414">
        <f t="shared" ref="Z959" si="1264">SUBTOTAL(9,Z960:Z962)</f>
        <v>0</v>
      </c>
      <c r="AA959" s="413">
        <f t="shared" ref="AA959" si="1265">SUBTOTAL(9,AA960:AA962)</f>
        <v>0</v>
      </c>
      <c r="AB959" s="415">
        <f t="shared" ref="AB959" si="1266">SUBTOTAL(9,AB960:AB962)</f>
        <v>0</v>
      </c>
      <c r="AC959" s="407">
        <f t="shared" ref="AC959" si="1267">SUBTOTAL(9,AC960:AC962)</f>
        <v>0</v>
      </c>
      <c r="AD959" s="891"/>
      <c r="AE959" s="892"/>
      <c r="AF959" s="893"/>
    </row>
    <row r="960" spans="1:32" ht="15" customHeight="1" outlineLevel="1" x14ac:dyDescent="0.2">
      <c r="A960" s="232">
        <v>280</v>
      </c>
      <c r="B960" s="474"/>
      <c r="C960" s="267"/>
      <c r="D960" s="267"/>
      <c r="E960" s="483"/>
      <c r="F960" s="856" t="s">
        <v>549</v>
      </c>
      <c r="G960" s="857"/>
      <c r="H960" s="857"/>
      <c r="I960" s="857"/>
      <c r="J960" s="857"/>
      <c r="K960" s="857"/>
      <c r="L960" s="858"/>
      <c r="M960" s="408">
        <f>'2. FTNC CAN'!M960+'3. FTNC USD'!M960+'4. FTNC EUR'!M960+'5. FTNC GBP'!M960+'6. FTNC Autres (inclus)'!M960</f>
        <v>0</v>
      </c>
      <c r="N960" s="419">
        <f>'2. FTNC CAN'!N960+'3. FTNC USD'!N960+'4. FTNC EUR'!N960+'5. FTNC GBP'!N960+'6. FTNC Autres (inclus)'!N960</f>
        <v>0</v>
      </c>
      <c r="O960" s="422">
        <f>'2. FTNC CAN'!O960+'3. FTNC USD'!O960+'4. FTNC EUR'!O960+'5. FTNC GBP'!O960+'6. FTNC Autres (inclus)'!O960</f>
        <v>0</v>
      </c>
      <c r="P960" s="422">
        <f>'2. FTNC CAN'!P960+'3. FTNC USD'!P960+'4. FTNC EUR'!P960+'5. FTNC GBP'!P960+'6. FTNC Autres (inclus)'!P960</f>
        <v>0</v>
      </c>
      <c r="Q960" s="423">
        <f>'2. FTNC CAN'!Q960+'3. FTNC USD'!Q960+'4. FTNC EUR'!Q960+'5. FTNC GBP'!Q960+'6. FTNC Autres (inclus)'!Q960</f>
        <v>0</v>
      </c>
      <c r="R960" s="419">
        <f>'2. FTNC CAN'!R960+'3. FTNC USD'!R960+'4. FTNC EUR'!R960+'5. FTNC GBP'!R960+'6. FTNC Autres (inclus)'!R960</f>
        <v>0</v>
      </c>
      <c r="S960" s="422">
        <f>'2. FTNC CAN'!S960+'3. FTNC USD'!S960+'4. FTNC EUR'!S960+'5. FTNC GBP'!S960+'6. FTNC Autres (inclus)'!S960</f>
        <v>0</v>
      </c>
      <c r="T960" s="422">
        <f>'2. FTNC CAN'!T960+'3. FTNC USD'!T960+'4. FTNC EUR'!T960+'5. FTNC GBP'!T960+'6. FTNC Autres (inclus)'!T960</f>
        <v>0</v>
      </c>
      <c r="U960" s="422">
        <f>'2. FTNC CAN'!U960+'3. FTNC USD'!U960+'4. FTNC EUR'!U960+'5. FTNC GBP'!U960+'6. FTNC Autres (inclus)'!U960</f>
        <v>0</v>
      </c>
      <c r="V960" s="422">
        <f>'2. FTNC CAN'!V960+'3. FTNC USD'!V960+'4. FTNC EUR'!V960+'5. FTNC GBP'!V960+'6. FTNC Autres (inclus)'!V960</f>
        <v>0</v>
      </c>
      <c r="W960" s="422">
        <f>'2. FTNC CAN'!W960+'3. FTNC USD'!W960+'4. FTNC EUR'!W960+'5. FTNC GBP'!W960+'6. FTNC Autres (inclus)'!W960</f>
        <v>0</v>
      </c>
      <c r="X960" s="422">
        <f>'2. FTNC CAN'!X960+'3. FTNC USD'!X960+'4. FTNC EUR'!X960+'5. FTNC GBP'!X960+'6. FTNC Autres (inclus)'!X960</f>
        <v>0</v>
      </c>
      <c r="Y960" s="422">
        <f>'2. FTNC CAN'!Y960+'3. FTNC USD'!Y960+'4. FTNC EUR'!Y960+'5. FTNC GBP'!Y960+'6. FTNC Autres (inclus)'!Y960</f>
        <v>0</v>
      </c>
      <c r="Z960" s="422">
        <f>'2. FTNC CAN'!Z960+'3. FTNC USD'!Z960+'4. FTNC EUR'!Z960+'5. FTNC GBP'!Z960+'6. FTNC Autres (inclus)'!Z960</f>
        <v>0</v>
      </c>
      <c r="AA960" s="422">
        <f>'2. FTNC CAN'!AA960+'3. FTNC USD'!AA960+'4. FTNC EUR'!AA960+'5. FTNC GBP'!AA960+'6. FTNC Autres (inclus)'!AA960</f>
        <v>0</v>
      </c>
      <c r="AB960" s="423">
        <f>'2. FTNC CAN'!AB960+'3. FTNC USD'!AB960+'4. FTNC EUR'!AB960+'5. FTNC GBP'!AB960+'6. FTNC Autres (inclus)'!AB960</f>
        <v>0</v>
      </c>
      <c r="AC960" s="408">
        <f>'2. FTNC CAN'!AC960+'3. FTNC USD'!AC960+'4. FTNC EUR'!AC960+'5. FTNC GBP'!AC960+'6. FTNC Autres (inclus)'!AC960</f>
        <v>0</v>
      </c>
      <c r="AD960" s="891"/>
      <c r="AE960" s="892"/>
      <c r="AF960" s="893"/>
    </row>
    <row r="961" spans="1:32" ht="15" outlineLevel="1" x14ac:dyDescent="0.2">
      <c r="A961" s="232">
        <v>281</v>
      </c>
      <c r="B961" s="474"/>
      <c r="C961" s="475"/>
      <c r="D961" s="475"/>
      <c r="E961" s="475"/>
      <c r="F961" s="915" t="s">
        <v>574</v>
      </c>
      <c r="G961" s="916"/>
      <c r="H961" s="916"/>
      <c r="I961" s="916"/>
      <c r="J961" s="916"/>
      <c r="K961" s="916"/>
      <c r="L961" s="917"/>
      <c r="M961" s="408">
        <f>'2. FTNC CAN'!M961+'3. FTNC USD'!M961+'4. FTNC EUR'!M961+'5. FTNC GBP'!M961+'6. FTNC Autres (inclus)'!M961</f>
        <v>0</v>
      </c>
      <c r="N961" s="419">
        <f>'2. FTNC CAN'!N961+'3. FTNC USD'!N961+'4. FTNC EUR'!N961+'5. FTNC GBP'!N961+'6. FTNC Autres (inclus)'!N961</f>
        <v>0</v>
      </c>
      <c r="O961" s="422">
        <f>'2. FTNC CAN'!O961+'3. FTNC USD'!O961+'4. FTNC EUR'!O961+'5. FTNC GBP'!O961+'6. FTNC Autres (inclus)'!O961</f>
        <v>0</v>
      </c>
      <c r="P961" s="422">
        <f>'2. FTNC CAN'!P961+'3. FTNC USD'!P961+'4. FTNC EUR'!P961+'5. FTNC GBP'!P961+'6. FTNC Autres (inclus)'!P961</f>
        <v>0</v>
      </c>
      <c r="Q961" s="423">
        <f>'2. FTNC CAN'!Q961+'3. FTNC USD'!Q961+'4. FTNC EUR'!Q961+'5. FTNC GBP'!Q961+'6. FTNC Autres (inclus)'!Q961</f>
        <v>0</v>
      </c>
      <c r="R961" s="419">
        <f>'2. FTNC CAN'!R961+'3. FTNC USD'!R961+'4. FTNC EUR'!R961+'5. FTNC GBP'!R961+'6. FTNC Autres (inclus)'!R961</f>
        <v>0</v>
      </c>
      <c r="S961" s="422">
        <f>'2. FTNC CAN'!S961+'3. FTNC USD'!S961+'4. FTNC EUR'!S961+'5. FTNC GBP'!S961+'6. FTNC Autres (inclus)'!S961</f>
        <v>0</v>
      </c>
      <c r="T961" s="422">
        <f>'2. FTNC CAN'!T961+'3. FTNC USD'!T961+'4. FTNC EUR'!T961+'5. FTNC GBP'!T961+'6. FTNC Autres (inclus)'!T961</f>
        <v>0</v>
      </c>
      <c r="U961" s="422">
        <f>'2. FTNC CAN'!U961+'3. FTNC USD'!U961+'4. FTNC EUR'!U961+'5. FTNC GBP'!U961+'6. FTNC Autres (inclus)'!U961</f>
        <v>0</v>
      </c>
      <c r="V961" s="422">
        <f>'2. FTNC CAN'!V961+'3. FTNC USD'!V961+'4. FTNC EUR'!V961+'5. FTNC GBP'!V961+'6. FTNC Autres (inclus)'!V961</f>
        <v>0</v>
      </c>
      <c r="W961" s="422">
        <f>'2. FTNC CAN'!W961+'3. FTNC USD'!W961+'4. FTNC EUR'!W961+'5. FTNC GBP'!W961+'6. FTNC Autres (inclus)'!W961</f>
        <v>0</v>
      </c>
      <c r="X961" s="422">
        <f>'2. FTNC CAN'!X961+'3. FTNC USD'!X961+'4. FTNC EUR'!X961+'5. FTNC GBP'!X961+'6. FTNC Autres (inclus)'!X961</f>
        <v>0</v>
      </c>
      <c r="Y961" s="422">
        <f>'2. FTNC CAN'!Y961+'3. FTNC USD'!Y961+'4. FTNC EUR'!Y961+'5. FTNC GBP'!Y961+'6. FTNC Autres (inclus)'!Y961</f>
        <v>0</v>
      </c>
      <c r="Z961" s="422">
        <f>'2. FTNC CAN'!Z961+'3. FTNC USD'!Z961+'4. FTNC EUR'!Z961+'5. FTNC GBP'!Z961+'6. FTNC Autres (inclus)'!Z961</f>
        <v>0</v>
      </c>
      <c r="AA961" s="422">
        <f>'2. FTNC CAN'!AA961+'3. FTNC USD'!AA961+'4. FTNC EUR'!AA961+'5. FTNC GBP'!AA961+'6. FTNC Autres (inclus)'!AA961</f>
        <v>0</v>
      </c>
      <c r="AB961" s="423">
        <f>'2. FTNC CAN'!AB961+'3. FTNC USD'!AB961+'4. FTNC EUR'!AB961+'5. FTNC GBP'!AB961+'6. FTNC Autres (inclus)'!AB961</f>
        <v>0</v>
      </c>
      <c r="AC961" s="408">
        <f>'2. FTNC CAN'!AC961+'3. FTNC USD'!AC961+'4. FTNC EUR'!AC961+'5. FTNC GBP'!AC961+'6. FTNC Autres (inclus)'!AC961</f>
        <v>0</v>
      </c>
      <c r="AD961" s="891"/>
      <c r="AE961" s="892"/>
      <c r="AF961" s="893"/>
    </row>
    <row r="962" spans="1:32" ht="27.75" customHeight="1" outlineLevel="1" x14ac:dyDescent="0.2">
      <c r="A962" s="232">
        <v>282</v>
      </c>
      <c r="B962" s="474"/>
      <c r="C962" s="475"/>
      <c r="D962" s="475"/>
      <c r="E962" s="475"/>
      <c r="F962" s="859" t="s">
        <v>566</v>
      </c>
      <c r="G962" s="860"/>
      <c r="H962" s="860"/>
      <c r="I962" s="860"/>
      <c r="J962" s="860"/>
      <c r="K962" s="860"/>
      <c r="L962" s="861"/>
      <c r="M962" s="408">
        <f>'2. FTNC CAN'!M962+'3. FTNC USD'!M962+'4. FTNC EUR'!M962+'5. FTNC GBP'!M962+'6. FTNC Autres (inclus)'!M962</f>
        <v>0</v>
      </c>
      <c r="N962" s="419">
        <f>'2. FTNC CAN'!N962+'3. FTNC USD'!N962+'4. FTNC EUR'!N962+'5. FTNC GBP'!N962+'6. FTNC Autres (inclus)'!N962</f>
        <v>0</v>
      </c>
      <c r="O962" s="422">
        <f>'2. FTNC CAN'!O962+'3. FTNC USD'!O962+'4. FTNC EUR'!O962+'5. FTNC GBP'!O962+'6. FTNC Autres (inclus)'!O962</f>
        <v>0</v>
      </c>
      <c r="P962" s="422">
        <f>'2. FTNC CAN'!P962+'3. FTNC USD'!P962+'4. FTNC EUR'!P962+'5. FTNC GBP'!P962+'6. FTNC Autres (inclus)'!P962</f>
        <v>0</v>
      </c>
      <c r="Q962" s="423">
        <f>'2. FTNC CAN'!Q962+'3. FTNC USD'!Q962+'4. FTNC EUR'!Q962+'5. FTNC GBP'!Q962+'6. FTNC Autres (inclus)'!Q962</f>
        <v>0</v>
      </c>
      <c r="R962" s="419">
        <f>'2. FTNC CAN'!R962+'3. FTNC USD'!R962+'4. FTNC EUR'!R962+'5. FTNC GBP'!R962+'6. FTNC Autres (inclus)'!R962</f>
        <v>0</v>
      </c>
      <c r="S962" s="422">
        <f>'2. FTNC CAN'!S962+'3. FTNC USD'!S962+'4. FTNC EUR'!S962+'5. FTNC GBP'!S962+'6. FTNC Autres (inclus)'!S962</f>
        <v>0</v>
      </c>
      <c r="T962" s="422">
        <f>'2. FTNC CAN'!T962+'3. FTNC USD'!T962+'4. FTNC EUR'!T962+'5. FTNC GBP'!T962+'6. FTNC Autres (inclus)'!T962</f>
        <v>0</v>
      </c>
      <c r="U962" s="422">
        <f>'2. FTNC CAN'!U962+'3. FTNC USD'!U962+'4. FTNC EUR'!U962+'5. FTNC GBP'!U962+'6. FTNC Autres (inclus)'!U962</f>
        <v>0</v>
      </c>
      <c r="V962" s="422">
        <f>'2. FTNC CAN'!V962+'3. FTNC USD'!V962+'4. FTNC EUR'!V962+'5. FTNC GBP'!V962+'6. FTNC Autres (inclus)'!V962</f>
        <v>0</v>
      </c>
      <c r="W962" s="422">
        <f>'2. FTNC CAN'!W962+'3. FTNC USD'!W962+'4. FTNC EUR'!W962+'5. FTNC GBP'!W962+'6. FTNC Autres (inclus)'!W962</f>
        <v>0</v>
      </c>
      <c r="X962" s="422">
        <f>'2. FTNC CAN'!X962+'3. FTNC USD'!X962+'4. FTNC EUR'!X962+'5. FTNC GBP'!X962+'6. FTNC Autres (inclus)'!X962</f>
        <v>0</v>
      </c>
      <c r="Y962" s="422">
        <f>'2. FTNC CAN'!Y962+'3. FTNC USD'!Y962+'4. FTNC EUR'!Y962+'5. FTNC GBP'!Y962+'6. FTNC Autres (inclus)'!Y962</f>
        <v>0</v>
      </c>
      <c r="Z962" s="422">
        <f>'2. FTNC CAN'!Z962+'3. FTNC USD'!Z962+'4. FTNC EUR'!Z962+'5. FTNC GBP'!Z962+'6. FTNC Autres (inclus)'!Z962</f>
        <v>0</v>
      </c>
      <c r="AA962" s="422">
        <f>'2. FTNC CAN'!AA962+'3. FTNC USD'!AA962+'4. FTNC EUR'!AA962+'5. FTNC GBP'!AA962+'6. FTNC Autres (inclus)'!AA962</f>
        <v>0</v>
      </c>
      <c r="AB962" s="423">
        <f>'2. FTNC CAN'!AB962+'3. FTNC USD'!AB962+'4. FTNC EUR'!AB962+'5. FTNC GBP'!AB962+'6. FTNC Autres (inclus)'!AB962</f>
        <v>0</v>
      </c>
      <c r="AC962" s="408">
        <f>'2. FTNC CAN'!AC962+'3. FTNC USD'!AC962+'4. FTNC EUR'!AC962+'5. FTNC GBP'!AC962+'6. FTNC Autres (inclus)'!AC962</f>
        <v>0</v>
      </c>
      <c r="AD962" s="894"/>
      <c r="AE962" s="895"/>
      <c r="AF962" s="896"/>
    </row>
    <row r="963" spans="1:32" ht="15" outlineLevel="1" x14ac:dyDescent="0.2">
      <c r="A963" s="232">
        <v>283</v>
      </c>
      <c r="B963" s="474"/>
      <c r="C963" s="475"/>
      <c r="D963" s="844" t="s">
        <v>23</v>
      </c>
      <c r="E963" s="845"/>
      <c r="F963" s="845"/>
      <c r="G963" s="845"/>
      <c r="H963" s="845"/>
      <c r="I963" s="845"/>
      <c r="J963" s="845"/>
      <c r="K963" s="845"/>
      <c r="L963" s="845"/>
      <c r="M963" s="845"/>
      <c r="N963" s="845"/>
      <c r="O963" s="845"/>
      <c r="P963" s="845"/>
      <c r="Q963" s="845"/>
      <c r="R963" s="845"/>
      <c r="S963" s="845"/>
      <c r="T963" s="845"/>
      <c r="U963" s="845"/>
      <c r="V963" s="845"/>
      <c r="W963" s="845"/>
      <c r="X963" s="845"/>
      <c r="Y963" s="845"/>
      <c r="Z963" s="845"/>
      <c r="AA963" s="845"/>
      <c r="AB963" s="845"/>
      <c r="AC963" s="845"/>
      <c r="AD963" s="845"/>
      <c r="AE963" s="845"/>
      <c r="AF963" s="846"/>
    </row>
    <row r="964" spans="1:32" ht="15" outlineLevel="1" x14ac:dyDescent="0.2">
      <c r="A964" s="232">
        <v>284</v>
      </c>
      <c r="B964" s="474"/>
      <c r="C964" s="475"/>
      <c r="D964" s="475"/>
      <c r="E964" s="918" t="s">
        <v>126</v>
      </c>
      <c r="F964" s="919"/>
      <c r="G964" s="919"/>
      <c r="H964" s="919"/>
      <c r="I964" s="919"/>
      <c r="J964" s="919"/>
      <c r="K964" s="919"/>
      <c r="L964" s="920"/>
      <c r="M964" s="407">
        <f>SUBTOTAL(9,M965:M966)</f>
        <v>0</v>
      </c>
      <c r="N964" s="410">
        <f t="shared" ref="N964" si="1268">SUBTOTAL(9,N965:N966)</f>
        <v>0</v>
      </c>
      <c r="O964" s="414">
        <f t="shared" ref="O964" si="1269">SUBTOTAL(9,O965:O966)</f>
        <v>0</v>
      </c>
      <c r="P964" s="413">
        <f t="shared" ref="P964" si="1270">SUBTOTAL(9,P965:P966)</f>
        <v>0</v>
      </c>
      <c r="Q964" s="415">
        <f t="shared" ref="Q964" si="1271">SUBTOTAL(9,Q965:Q966)</f>
        <v>0</v>
      </c>
      <c r="R964" s="410">
        <f t="shared" ref="R964" si="1272">SUBTOTAL(9,R965:R966)</f>
        <v>0</v>
      </c>
      <c r="S964" s="413">
        <f t="shared" ref="S964" si="1273">SUBTOTAL(9,S965:S966)</f>
        <v>0</v>
      </c>
      <c r="T964" s="414">
        <f t="shared" ref="T964" si="1274">SUBTOTAL(9,T965:T966)</f>
        <v>0</v>
      </c>
      <c r="U964" s="413">
        <f t="shared" ref="U964" si="1275">SUBTOTAL(9,U965:U966)</f>
        <v>0</v>
      </c>
      <c r="V964" s="414">
        <f t="shared" ref="V964" si="1276">SUBTOTAL(9,V965:V966)</f>
        <v>0</v>
      </c>
      <c r="W964" s="413">
        <f t="shared" ref="W964" si="1277">SUBTOTAL(9,W965:W966)</f>
        <v>0</v>
      </c>
      <c r="X964" s="414">
        <f t="shared" ref="X964" si="1278">SUBTOTAL(9,X965:X966)</f>
        <v>0</v>
      </c>
      <c r="Y964" s="413">
        <f t="shared" ref="Y964" si="1279">SUBTOTAL(9,Y965:Y966)</f>
        <v>0</v>
      </c>
      <c r="Z964" s="414">
        <f t="shared" ref="Z964" si="1280">SUBTOTAL(9,Z965:Z966)</f>
        <v>0</v>
      </c>
      <c r="AA964" s="413">
        <f t="shared" ref="AA964" si="1281">SUBTOTAL(9,AA965:AA966)</f>
        <v>0</v>
      </c>
      <c r="AB964" s="415">
        <f t="shared" ref="AB964" si="1282">SUBTOTAL(9,AB965:AB966)</f>
        <v>0</v>
      </c>
      <c r="AC964" s="407">
        <f t="shared" ref="AC964" si="1283">SUBTOTAL(9,AC965:AC966)</f>
        <v>0</v>
      </c>
      <c r="AD964" s="862"/>
      <c r="AE964" s="863"/>
      <c r="AF964" s="864"/>
    </row>
    <row r="965" spans="1:32" ht="15" outlineLevel="1" x14ac:dyDescent="0.2">
      <c r="A965" s="232">
        <v>285</v>
      </c>
      <c r="B965" s="474"/>
      <c r="C965" s="475"/>
      <c r="D965" s="475"/>
      <c r="E965" s="475"/>
      <c r="F965" s="856" t="s">
        <v>127</v>
      </c>
      <c r="G965" s="857"/>
      <c r="H965" s="857"/>
      <c r="I965" s="857"/>
      <c r="J965" s="857"/>
      <c r="K965" s="857"/>
      <c r="L965" s="858"/>
      <c r="M965" s="408">
        <f>'2. FTNC CAN'!M965+'3. FTNC USD'!M965+'4. FTNC EUR'!M965+'5. FTNC GBP'!M965+'6. FTNC Autres (inclus)'!M965</f>
        <v>0</v>
      </c>
      <c r="N965" s="419">
        <f>'2. FTNC CAN'!N965+'3. FTNC USD'!N965+'4. FTNC EUR'!N965+'5. FTNC GBP'!N965+'6. FTNC Autres (inclus)'!N965</f>
        <v>0</v>
      </c>
      <c r="O965" s="422">
        <f>'2. FTNC CAN'!O965+'3. FTNC USD'!O965+'4. FTNC EUR'!O965+'5. FTNC GBP'!O965+'6. FTNC Autres (inclus)'!O965</f>
        <v>0</v>
      </c>
      <c r="P965" s="422">
        <f>'2. FTNC CAN'!P965+'3. FTNC USD'!P965+'4. FTNC EUR'!P965+'5. FTNC GBP'!P965+'6. FTNC Autres (inclus)'!P965</f>
        <v>0</v>
      </c>
      <c r="Q965" s="423">
        <f>'2. FTNC CAN'!Q965+'3. FTNC USD'!Q965+'4. FTNC EUR'!Q965+'5. FTNC GBP'!Q965+'6. FTNC Autres (inclus)'!Q965</f>
        <v>0</v>
      </c>
      <c r="R965" s="419">
        <f>'2. FTNC CAN'!R965+'3. FTNC USD'!R965+'4. FTNC EUR'!R965+'5. FTNC GBP'!R965+'6. FTNC Autres (inclus)'!R965</f>
        <v>0</v>
      </c>
      <c r="S965" s="422">
        <f>'2. FTNC CAN'!S965+'3. FTNC USD'!S965+'4. FTNC EUR'!S965+'5. FTNC GBP'!S965+'6. FTNC Autres (inclus)'!S965</f>
        <v>0</v>
      </c>
      <c r="T965" s="422">
        <f>'2. FTNC CAN'!T965+'3. FTNC USD'!T965+'4. FTNC EUR'!T965+'5. FTNC GBP'!T965+'6. FTNC Autres (inclus)'!T965</f>
        <v>0</v>
      </c>
      <c r="U965" s="422">
        <f>'2. FTNC CAN'!U965+'3. FTNC USD'!U965+'4. FTNC EUR'!U965+'5. FTNC GBP'!U965+'6. FTNC Autres (inclus)'!U965</f>
        <v>0</v>
      </c>
      <c r="V965" s="422">
        <f>'2. FTNC CAN'!V965+'3. FTNC USD'!V965+'4. FTNC EUR'!V965+'5. FTNC GBP'!V965+'6. FTNC Autres (inclus)'!V965</f>
        <v>0</v>
      </c>
      <c r="W965" s="422">
        <f>'2. FTNC CAN'!W965+'3. FTNC USD'!W965+'4. FTNC EUR'!W965+'5. FTNC GBP'!W965+'6. FTNC Autres (inclus)'!W965</f>
        <v>0</v>
      </c>
      <c r="X965" s="422">
        <f>'2. FTNC CAN'!X965+'3. FTNC USD'!X965+'4. FTNC EUR'!X965+'5. FTNC GBP'!X965+'6. FTNC Autres (inclus)'!X965</f>
        <v>0</v>
      </c>
      <c r="Y965" s="422">
        <f>'2. FTNC CAN'!Y965+'3. FTNC USD'!Y965+'4. FTNC EUR'!Y965+'5. FTNC GBP'!Y965+'6. FTNC Autres (inclus)'!Y965</f>
        <v>0</v>
      </c>
      <c r="Z965" s="422">
        <f>'2. FTNC CAN'!Z965+'3. FTNC USD'!Z965+'4. FTNC EUR'!Z965+'5. FTNC GBP'!Z965+'6. FTNC Autres (inclus)'!Z965</f>
        <v>0</v>
      </c>
      <c r="AA965" s="422">
        <f>'2. FTNC CAN'!AA965+'3. FTNC USD'!AA965+'4. FTNC EUR'!AA965+'5. FTNC GBP'!AA965+'6. FTNC Autres (inclus)'!AA965</f>
        <v>0</v>
      </c>
      <c r="AB965" s="423">
        <f>'2. FTNC CAN'!AB965+'3. FTNC USD'!AB965+'4. FTNC EUR'!AB965+'5. FTNC GBP'!AB965+'6. FTNC Autres (inclus)'!AB965</f>
        <v>0</v>
      </c>
      <c r="AC965" s="408">
        <f>'2. FTNC CAN'!AC965+'3. FTNC USD'!AC965+'4. FTNC EUR'!AC965+'5. FTNC GBP'!AC965+'6. FTNC Autres (inclus)'!AC965</f>
        <v>0</v>
      </c>
      <c r="AD965" s="870"/>
      <c r="AE965" s="868"/>
      <c r="AF965" s="869"/>
    </row>
    <row r="966" spans="1:32" ht="15" outlineLevel="1" x14ac:dyDescent="0.2">
      <c r="A966" s="232">
        <v>286</v>
      </c>
      <c r="B966" s="474"/>
      <c r="C966" s="475"/>
      <c r="D966" s="475"/>
      <c r="E966" s="475"/>
      <c r="F966" s="859" t="s">
        <v>128</v>
      </c>
      <c r="G966" s="860"/>
      <c r="H966" s="860"/>
      <c r="I966" s="860"/>
      <c r="J966" s="860"/>
      <c r="K966" s="860"/>
      <c r="L966" s="861"/>
      <c r="M966" s="408">
        <f>'2. FTNC CAN'!M966+'3. FTNC USD'!M966+'4. FTNC EUR'!M966+'5. FTNC GBP'!M966+'6. FTNC Autres (inclus)'!M966</f>
        <v>0</v>
      </c>
      <c r="N966" s="419">
        <f>'2. FTNC CAN'!N966+'3. FTNC USD'!N966+'4. FTNC EUR'!N966+'5. FTNC GBP'!N966+'6. FTNC Autres (inclus)'!N966</f>
        <v>0</v>
      </c>
      <c r="O966" s="422">
        <f>'2. FTNC CAN'!O966+'3. FTNC USD'!O966+'4. FTNC EUR'!O966+'5. FTNC GBP'!O966+'6. FTNC Autres (inclus)'!O966</f>
        <v>0</v>
      </c>
      <c r="P966" s="422">
        <f>'2. FTNC CAN'!P966+'3. FTNC USD'!P966+'4. FTNC EUR'!P966+'5. FTNC GBP'!P966+'6. FTNC Autres (inclus)'!P966</f>
        <v>0</v>
      </c>
      <c r="Q966" s="423">
        <f>'2. FTNC CAN'!Q966+'3. FTNC USD'!Q966+'4. FTNC EUR'!Q966+'5. FTNC GBP'!Q966+'6. FTNC Autres (inclus)'!Q966</f>
        <v>0</v>
      </c>
      <c r="R966" s="419">
        <f>'2. FTNC CAN'!R966+'3. FTNC USD'!R966+'4. FTNC EUR'!R966+'5. FTNC GBP'!R966+'6. FTNC Autres (inclus)'!R966</f>
        <v>0</v>
      </c>
      <c r="S966" s="422">
        <f>'2. FTNC CAN'!S966+'3. FTNC USD'!S966+'4. FTNC EUR'!S966+'5. FTNC GBP'!S966+'6. FTNC Autres (inclus)'!S966</f>
        <v>0</v>
      </c>
      <c r="T966" s="422">
        <f>'2. FTNC CAN'!T966+'3. FTNC USD'!T966+'4. FTNC EUR'!T966+'5. FTNC GBP'!T966+'6. FTNC Autres (inclus)'!T966</f>
        <v>0</v>
      </c>
      <c r="U966" s="422">
        <f>'2. FTNC CAN'!U966+'3. FTNC USD'!U966+'4. FTNC EUR'!U966+'5. FTNC GBP'!U966+'6. FTNC Autres (inclus)'!U966</f>
        <v>0</v>
      </c>
      <c r="V966" s="422">
        <f>'2. FTNC CAN'!V966+'3. FTNC USD'!V966+'4. FTNC EUR'!V966+'5. FTNC GBP'!V966+'6. FTNC Autres (inclus)'!V966</f>
        <v>0</v>
      </c>
      <c r="W966" s="422">
        <f>'2. FTNC CAN'!W966+'3. FTNC USD'!W966+'4. FTNC EUR'!W966+'5. FTNC GBP'!W966+'6. FTNC Autres (inclus)'!W966</f>
        <v>0</v>
      </c>
      <c r="X966" s="422">
        <f>'2. FTNC CAN'!X966+'3. FTNC USD'!X966+'4. FTNC EUR'!X966+'5. FTNC GBP'!X966+'6. FTNC Autres (inclus)'!X966</f>
        <v>0</v>
      </c>
      <c r="Y966" s="422">
        <f>'2. FTNC CAN'!Y966+'3. FTNC USD'!Y966+'4. FTNC EUR'!Y966+'5. FTNC GBP'!Y966+'6. FTNC Autres (inclus)'!Y966</f>
        <v>0</v>
      </c>
      <c r="Z966" s="422">
        <f>'2. FTNC CAN'!Z966+'3. FTNC USD'!Z966+'4. FTNC EUR'!Z966+'5. FTNC GBP'!Z966+'6. FTNC Autres (inclus)'!Z966</f>
        <v>0</v>
      </c>
      <c r="AA966" s="422">
        <f>'2. FTNC CAN'!AA966+'3. FTNC USD'!AA966+'4. FTNC EUR'!AA966+'5. FTNC GBP'!AA966+'6. FTNC Autres (inclus)'!AA966</f>
        <v>0</v>
      </c>
      <c r="AB966" s="423">
        <f>'2. FTNC CAN'!AB966+'3. FTNC USD'!AB966+'4. FTNC EUR'!AB966+'5. FTNC GBP'!AB966+'6. FTNC Autres (inclus)'!AB966</f>
        <v>0</v>
      </c>
      <c r="AC966" s="408">
        <f>'2. FTNC CAN'!AC966+'3. FTNC USD'!AC966+'4. FTNC EUR'!AC966+'5. FTNC GBP'!AC966+'6. FTNC Autres (inclus)'!AC966</f>
        <v>0</v>
      </c>
      <c r="AD966" s="870"/>
      <c r="AE966" s="868"/>
      <c r="AF966" s="869"/>
    </row>
    <row r="967" spans="1:32" ht="15" outlineLevel="1" x14ac:dyDescent="0.2">
      <c r="A967" s="232">
        <v>287</v>
      </c>
      <c r="B967" s="474"/>
      <c r="C967" s="475"/>
      <c r="D967" s="475"/>
      <c r="E967" s="853" t="s">
        <v>129</v>
      </c>
      <c r="F967" s="854"/>
      <c r="G967" s="854"/>
      <c r="H967" s="854"/>
      <c r="I967" s="854"/>
      <c r="J967" s="854"/>
      <c r="K967" s="854"/>
      <c r="L967" s="855"/>
      <c r="M967" s="407">
        <f>SUBTOTAL(9,M968:M969)</f>
        <v>0</v>
      </c>
      <c r="N967" s="410">
        <f t="shared" ref="N967" si="1284">SUBTOTAL(9,N968:N969)</f>
        <v>0</v>
      </c>
      <c r="O967" s="414">
        <f t="shared" ref="O967" si="1285">SUBTOTAL(9,O968:O969)</f>
        <v>0</v>
      </c>
      <c r="P967" s="413">
        <f t="shared" ref="P967" si="1286">SUBTOTAL(9,P968:P969)</f>
        <v>0</v>
      </c>
      <c r="Q967" s="415">
        <f t="shared" ref="Q967" si="1287">SUBTOTAL(9,Q968:Q969)</f>
        <v>0</v>
      </c>
      <c r="R967" s="410">
        <f t="shared" ref="R967" si="1288">SUBTOTAL(9,R968:R969)</f>
        <v>0</v>
      </c>
      <c r="S967" s="413">
        <f t="shared" ref="S967" si="1289">SUBTOTAL(9,S968:S969)</f>
        <v>0</v>
      </c>
      <c r="T967" s="414">
        <f t="shared" ref="T967" si="1290">SUBTOTAL(9,T968:T969)</f>
        <v>0</v>
      </c>
      <c r="U967" s="413">
        <f t="shared" ref="U967" si="1291">SUBTOTAL(9,U968:U969)</f>
        <v>0</v>
      </c>
      <c r="V967" s="414">
        <f t="shared" ref="V967" si="1292">SUBTOTAL(9,V968:V969)</f>
        <v>0</v>
      </c>
      <c r="W967" s="413">
        <f t="shared" ref="W967" si="1293">SUBTOTAL(9,W968:W969)</f>
        <v>0</v>
      </c>
      <c r="X967" s="414">
        <f t="shared" ref="X967" si="1294">SUBTOTAL(9,X968:X969)</f>
        <v>0</v>
      </c>
      <c r="Y967" s="413">
        <f t="shared" ref="Y967" si="1295">SUBTOTAL(9,Y968:Y969)</f>
        <v>0</v>
      </c>
      <c r="Z967" s="414">
        <f t="shared" ref="Z967" si="1296">SUBTOTAL(9,Z968:Z969)</f>
        <v>0</v>
      </c>
      <c r="AA967" s="413">
        <f t="shared" ref="AA967" si="1297">SUBTOTAL(9,AA968:AA969)</f>
        <v>0</v>
      </c>
      <c r="AB967" s="415">
        <f t="shared" ref="AB967" si="1298">SUBTOTAL(9,AB968:AB969)</f>
        <v>0</v>
      </c>
      <c r="AC967" s="407">
        <f t="shared" ref="AC967" si="1299">SUBTOTAL(9,AC968:AC969)</f>
        <v>0</v>
      </c>
      <c r="AD967" s="870"/>
      <c r="AE967" s="868"/>
      <c r="AF967" s="869"/>
    </row>
    <row r="968" spans="1:32" ht="15" outlineLevel="1" x14ac:dyDescent="0.2">
      <c r="A968" s="232">
        <v>288</v>
      </c>
      <c r="B968" s="474"/>
      <c r="C968" s="475"/>
      <c r="D968" s="475"/>
      <c r="E968" s="475"/>
      <c r="F968" s="856" t="s">
        <v>130</v>
      </c>
      <c r="G968" s="857"/>
      <c r="H968" s="857"/>
      <c r="I968" s="857"/>
      <c r="J968" s="857"/>
      <c r="K968" s="857"/>
      <c r="L968" s="857"/>
      <c r="M968" s="408">
        <f>'2. FTNC CAN'!M968+'3. FTNC USD'!M968+'4. FTNC EUR'!M968+'5. FTNC GBP'!M968+'6. FTNC Autres (inclus)'!M968</f>
        <v>0</v>
      </c>
      <c r="N968" s="419">
        <f>'2. FTNC CAN'!N968+'3. FTNC USD'!N968+'4. FTNC EUR'!N968+'5. FTNC GBP'!N968+'6. FTNC Autres (inclus)'!N968</f>
        <v>0</v>
      </c>
      <c r="O968" s="422">
        <f>'2. FTNC CAN'!O968+'3. FTNC USD'!O968+'4. FTNC EUR'!O968+'5. FTNC GBP'!O968+'6. FTNC Autres (inclus)'!O968</f>
        <v>0</v>
      </c>
      <c r="P968" s="422">
        <f>'2. FTNC CAN'!P968+'3. FTNC USD'!P968+'4. FTNC EUR'!P968+'5. FTNC GBP'!P968+'6. FTNC Autres (inclus)'!P968</f>
        <v>0</v>
      </c>
      <c r="Q968" s="423">
        <f>'2. FTNC CAN'!Q968+'3. FTNC USD'!Q968+'4. FTNC EUR'!Q968+'5. FTNC GBP'!Q968+'6. FTNC Autres (inclus)'!Q968</f>
        <v>0</v>
      </c>
      <c r="R968" s="419">
        <f>'2. FTNC CAN'!R968+'3. FTNC USD'!R968+'4. FTNC EUR'!R968+'5. FTNC GBP'!R968+'6. FTNC Autres (inclus)'!R968</f>
        <v>0</v>
      </c>
      <c r="S968" s="422">
        <f>'2. FTNC CAN'!S968+'3. FTNC USD'!S968+'4. FTNC EUR'!S968+'5. FTNC GBP'!S968+'6. FTNC Autres (inclus)'!S968</f>
        <v>0</v>
      </c>
      <c r="T968" s="422">
        <f>'2. FTNC CAN'!T968+'3. FTNC USD'!T968+'4. FTNC EUR'!T968+'5. FTNC GBP'!T968+'6. FTNC Autres (inclus)'!T968</f>
        <v>0</v>
      </c>
      <c r="U968" s="422">
        <f>'2. FTNC CAN'!U968+'3. FTNC USD'!U968+'4. FTNC EUR'!U968+'5. FTNC GBP'!U968+'6. FTNC Autres (inclus)'!U968</f>
        <v>0</v>
      </c>
      <c r="V968" s="422">
        <f>'2. FTNC CAN'!V968+'3. FTNC USD'!V968+'4. FTNC EUR'!V968+'5. FTNC GBP'!V968+'6. FTNC Autres (inclus)'!V968</f>
        <v>0</v>
      </c>
      <c r="W968" s="422">
        <f>'2. FTNC CAN'!W968+'3. FTNC USD'!W968+'4. FTNC EUR'!W968+'5. FTNC GBP'!W968+'6. FTNC Autres (inclus)'!W968</f>
        <v>0</v>
      </c>
      <c r="X968" s="422">
        <f>'2. FTNC CAN'!X968+'3. FTNC USD'!X968+'4. FTNC EUR'!X968+'5. FTNC GBP'!X968+'6. FTNC Autres (inclus)'!X968</f>
        <v>0</v>
      </c>
      <c r="Y968" s="422">
        <f>'2. FTNC CAN'!Y968+'3. FTNC USD'!Y968+'4. FTNC EUR'!Y968+'5. FTNC GBP'!Y968+'6. FTNC Autres (inclus)'!Y968</f>
        <v>0</v>
      </c>
      <c r="Z968" s="422">
        <f>'2. FTNC CAN'!Z968+'3. FTNC USD'!Z968+'4. FTNC EUR'!Z968+'5. FTNC GBP'!Z968+'6. FTNC Autres (inclus)'!Z968</f>
        <v>0</v>
      </c>
      <c r="AA968" s="422">
        <f>'2. FTNC CAN'!AA968+'3. FTNC USD'!AA968+'4. FTNC EUR'!AA968+'5. FTNC GBP'!AA968+'6. FTNC Autres (inclus)'!AA968</f>
        <v>0</v>
      </c>
      <c r="AB968" s="423">
        <f>'2. FTNC CAN'!AB968+'3. FTNC USD'!AB968+'4. FTNC EUR'!AB968+'5. FTNC GBP'!AB968+'6. FTNC Autres (inclus)'!AB968</f>
        <v>0</v>
      </c>
      <c r="AC968" s="408">
        <f>'2. FTNC CAN'!AC968+'3. FTNC USD'!AC968+'4. FTNC EUR'!AC968+'5. FTNC GBP'!AC968+'6. FTNC Autres (inclus)'!AC968</f>
        <v>0</v>
      </c>
      <c r="AD968" s="870"/>
      <c r="AE968" s="868"/>
      <c r="AF968" s="869"/>
    </row>
    <row r="969" spans="1:32" ht="15" outlineLevel="1" x14ac:dyDescent="0.2">
      <c r="A969" s="232">
        <v>289</v>
      </c>
      <c r="B969" s="474"/>
      <c r="C969" s="475"/>
      <c r="D969" s="475"/>
      <c r="E969" s="475"/>
      <c r="F969" s="859" t="s">
        <v>131</v>
      </c>
      <c r="G969" s="860"/>
      <c r="H969" s="860"/>
      <c r="I969" s="860"/>
      <c r="J969" s="860"/>
      <c r="K969" s="860"/>
      <c r="L969" s="860"/>
      <c r="M969" s="408">
        <f>'2. FTNC CAN'!M969+'3. FTNC USD'!M969+'4. FTNC EUR'!M969+'5. FTNC GBP'!M969+'6. FTNC Autres (inclus)'!M969</f>
        <v>0</v>
      </c>
      <c r="N969" s="419">
        <f>'2. FTNC CAN'!N969+'3. FTNC USD'!N969+'4. FTNC EUR'!N969+'5. FTNC GBP'!N969+'6. FTNC Autres (inclus)'!N969</f>
        <v>0</v>
      </c>
      <c r="O969" s="422">
        <f>'2. FTNC CAN'!O969+'3. FTNC USD'!O969+'4. FTNC EUR'!O969+'5. FTNC GBP'!O969+'6. FTNC Autres (inclus)'!O969</f>
        <v>0</v>
      </c>
      <c r="P969" s="422">
        <f>'2. FTNC CAN'!P969+'3. FTNC USD'!P969+'4. FTNC EUR'!P969+'5. FTNC GBP'!P969+'6. FTNC Autres (inclus)'!P969</f>
        <v>0</v>
      </c>
      <c r="Q969" s="423">
        <f>'2. FTNC CAN'!Q969+'3. FTNC USD'!Q969+'4. FTNC EUR'!Q969+'5. FTNC GBP'!Q969+'6. FTNC Autres (inclus)'!Q969</f>
        <v>0</v>
      </c>
      <c r="R969" s="419">
        <f>'2. FTNC CAN'!R969+'3. FTNC USD'!R969+'4. FTNC EUR'!R969+'5. FTNC GBP'!R969+'6. FTNC Autres (inclus)'!R969</f>
        <v>0</v>
      </c>
      <c r="S969" s="422">
        <f>'2. FTNC CAN'!S969+'3. FTNC USD'!S969+'4. FTNC EUR'!S969+'5. FTNC GBP'!S969+'6. FTNC Autres (inclus)'!S969</f>
        <v>0</v>
      </c>
      <c r="T969" s="422">
        <f>'2. FTNC CAN'!T969+'3. FTNC USD'!T969+'4. FTNC EUR'!T969+'5. FTNC GBP'!T969+'6. FTNC Autres (inclus)'!T969</f>
        <v>0</v>
      </c>
      <c r="U969" s="422">
        <f>'2. FTNC CAN'!U969+'3. FTNC USD'!U969+'4. FTNC EUR'!U969+'5. FTNC GBP'!U969+'6. FTNC Autres (inclus)'!U969</f>
        <v>0</v>
      </c>
      <c r="V969" s="422">
        <f>'2. FTNC CAN'!V969+'3. FTNC USD'!V969+'4. FTNC EUR'!V969+'5. FTNC GBP'!V969+'6. FTNC Autres (inclus)'!V969</f>
        <v>0</v>
      </c>
      <c r="W969" s="422">
        <f>'2. FTNC CAN'!W969+'3. FTNC USD'!W969+'4. FTNC EUR'!W969+'5. FTNC GBP'!W969+'6. FTNC Autres (inclus)'!W969</f>
        <v>0</v>
      </c>
      <c r="X969" s="422">
        <f>'2. FTNC CAN'!X969+'3. FTNC USD'!X969+'4. FTNC EUR'!X969+'5. FTNC GBP'!X969+'6. FTNC Autres (inclus)'!X969</f>
        <v>0</v>
      </c>
      <c r="Y969" s="422">
        <f>'2. FTNC CAN'!Y969+'3. FTNC USD'!Y969+'4. FTNC EUR'!Y969+'5. FTNC GBP'!Y969+'6. FTNC Autres (inclus)'!Y969</f>
        <v>0</v>
      </c>
      <c r="Z969" s="422">
        <f>'2. FTNC CAN'!Z969+'3. FTNC USD'!Z969+'4. FTNC EUR'!Z969+'5. FTNC GBP'!Z969+'6. FTNC Autres (inclus)'!Z969</f>
        <v>0</v>
      </c>
      <c r="AA969" s="422">
        <f>'2. FTNC CAN'!AA969+'3. FTNC USD'!AA969+'4. FTNC EUR'!AA969+'5. FTNC GBP'!AA969+'6. FTNC Autres (inclus)'!AA969</f>
        <v>0</v>
      </c>
      <c r="AB969" s="423">
        <f>'2. FTNC CAN'!AB969+'3. FTNC USD'!AB969+'4. FTNC EUR'!AB969+'5. FTNC GBP'!AB969+'6. FTNC Autres (inclus)'!AB969</f>
        <v>0</v>
      </c>
      <c r="AC969" s="408">
        <f>'2. FTNC CAN'!AC969+'3. FTNC USD'!AC969+'4. FTNC EUR'!AC969+'5. FTNC GBP'!AC969+'6. FTNC Autres (inclus)'!AC969</f>
        <v>0</v>
      </c>
      <c r="AD969" s="870"/>
      <c r="AE969" s="868"/>
      <c r="AF969" s="869"/>
    </row>
    <row r="970" spans="1:32" ht="15" outlineLevel="1" x14ac:dyDescent="0.2">
      <c r="A970" s="232">
        <v>290</v>
      </c>
      <c r="B970" s="474"/>
      <c r="C970" s="475"/>
      <c r="D970" s="475"/>
      <c r="E970" s="853" t="s">
        <v>132</v>
      </c>
      <c r="F970" s="854"/>
      <c r="G970" s="854"/>
      <c r="H970" s="854"/>
      <c r="I970" s="854"/>
      <c r="J970" s="854"/>
      <c r="K970" s="854"/>
      <c r="L970" s="855"/>
      <c r="M970" s="407">
        <f>SUBTOTAL(9,M971:M972)</f>
        <v>0</v>
      </c>
      <c r="N970" s="410">
        <f t="shared" ref="N970" si="1300">SUBTOTAL(9,N971:N972)</f>
        <v>0</v>
      </c>
      <c r="O970" s="414">
        <f t="shared" ref="O970" si="1301">SUBTOTAL(9,O971:O972)</f>
        <v>0</v>
      </c>
      <c r="P970" s="413">
        <f t="shared" ref="P970" si="1302">SUBTOTAL(9,P971:P972)</f>
        <v>0</v>
      </c>
      <c r="Q970" s="415">
        <f t="shared" ref="Q970" si="1303">SUBTOTAL(9,Q971:Q972)</f>
        <v>0</v>
      </c>
      <c r="R970" s="410">
        <f t="shared" ref="R970" si="1304">SUBTOTAL(9,R971:R972)</f>
        <v>0</v>
      </c>
      <c r="S970" s="413">
        <f t="shared" ref="S970" si="1305">SUBTOTAL(9,S971:S972)</f>
        <v>0</v>
      </c>
      <c r="T970" s="414">
        <f t="shared" ref="T970" si="1306">SUBTOTAL(9,T971:T972)</f>
        <v>0</v>
      </c>
      <c r="U970" s="413">
        <f t="shared" ref="U970" si="1307">SUBTOTAL(9,U971:U972)</f>
        <v>0</v>
      </c>
      <c r="V970" s="414">
        <f t="shared" ref="V970" si="1308">SUBTOTAL(9,V971:V972)</f>
        <v>0</v>
      </c>
      <c r="W970" s="413">
        <f t="shared" ref="W970" si="1309">SUBTOTAL(9,W971:W972)</f>
        <v>0</v>
      </c>
      <c r="X970" s="414">
        <f t="shared" ref="X970" si="1310">SUBTOTAL(9,X971:X972)</f>
        <v>0</v>
      </c>
      <c r="Y970" s="413">
        <f t="shared" ref="Y970" si="1311">SUBTOTAL(9,Y971:Y972)</f>
        <v>0</v>
      </c>
      <c r="Z970" s="414">
        <f t="shared" ref="Z970" si="1312">SUBTOTAL(9,Z971:Z972)</f>
        <v>0</v>
      </c>
      <c r="AA970" s="413">
        <f t="shared" ref="AA970" si="1313">SUBTOTAL(9,AA971:AA972)</f>
        <v>0</v>
      </c>
      <c r="AB970" s="415">
        <f t="shared" ref="AB970" si="1314">SUBTOTAL(9,AB971:AB972)</f>
        <v>0</v>
      </c>
      <c r="AC970" s="407">
        <f t="shared" ref="AC970" si="1315">SUBTOTAL(9,AC971:AC972)</f>
        <v>0</v>
      </c>
      <c r="AD970" s="870"/>
      <c r="AE970" s="868"/>
      <c r="AF970" s="869"/>
    </row>
    <row r="971" spans="1:32" ht="15" outlineLevel="1" x14ac:dyDescent="0.2">
      <c r="A971" s="232">
        <v>291</v>
      </c>
      <c r="B971" s="474"/>
      <c r="C971" s="475"/>
      <c r="D971" s="475"/>
      <c r="E971" s="475"/>
      <c r="F971" s="856" t="s">
        <v>133</v>
      </c>
      <c r="G971" s="857"/>
      <c r="H971" s="857"/>
      <c r="I971" s="857"/>
      <c r="J971" s="857"/>
      <c r="K971" s="857"/>
      <c r="L971" s="857"/>
      <c r="M971" s="408">
        <f>'2. FTNC CAN'!M971+'3. FTNC USD'!M971+'4. FTNC EUR'!M971+'5. FTNC GBP'!M971+'6. FTNC Autres (inclus)'!M971</f>
        <v>0</v>
      </c>
      <c r="N971" s="419">
        <f>'2. FTNC CAN'!N971+'3. FTNC USD'!N971+'4. FTNC EUR'!N971+'5. FTNC GBP'!N971+'6. FTNC Autres (inclus)'!N971</f>
        <v>0</v>
      </c>
      <c r="O971" s="422">
        <f>'2. FTNC CAN'!O971+'3. FTNC USD'!O971+'4. FTNC EUR'!O971+'5. FTNC GBP'!O971+'6. FTNC Autres (inclus)'!O971</f>
        <v>0</v>
      </c>
      <c r="P971" s="422">
        <f>'2. FTNC CAN'!P971+'3. FTNC USD'!P971+'4. FTNC EUR'!P971+'5. FTNC GBP'!P971+'6. FTNC Autres (inclus)'!P971</f>
        <v>0</v>
      </c>
      <c r="Q971" s="423">
        <f>'2. FTNC CAN'!Q971+'3. FTNC USD'!Q971+'4. FTNC EUR'!Q971+'5. FTNC GBP'!Q971+'6. FTNC Autres (inclus)'!Q971</f>
        <v>0</v>
      </c>
      <c r="R971" s="419">
        <f>'2. FTNC CAN'!R971+'3. FTNC USD'!R971+'4. FTNC EUR'!R971+'5. FTNC GBP'!R971+'6. FTNC Autres (inclus)'!R971</f>
        <v>0</v>
      </c>
      <c r="S971" s="422">
        <f>'2. FTNC CAN'!S971+'3. FTNC USD'!S971+'4. FTNC EUR'!S971+'5. FTNC GBP'!S971+'6. FTNC Autres (inclus)'!S971</f>
        <v>0</v>
      </c>
      <c r="T971" s="422">
        <f>'2. FTNC CAN'!T971+'3. FTNC USD'!T971+'4. FTNC EUR'!T971+'5. FTNC GBP'!T971+'6. FTNC Autres (inclus)'!T971</f>
        <v>0</v>
      </c>
      <c r="U971" s="422">
        <f>'2. FTNC CAN'!U971+'3. FTNC USD'!U971+'4. FTNC EUR'!U971+'5. FTNC GBP'!U971+'6. FTNC Autres (inclus)'!U971</f>
        <v>0</v>
      </c>
      <c r="V971" s="422">
        <f>'2. FTNC CAN'!V971+'3. FTNC USD'!V971+'4. FTNC EUR'!V971+'5. FTNC GBP'!V971+'6. FTNC Autres (inclus)'!V971</f>
        <v>0</v>
      </c>
      <c r="W971" s="422">
        <f>'2. FTNC CAN'!W971+'3. FTNC USD'!W971+'4. FTNC EUR'!W971+'5. FTNC GBP'!W971+'6. FTNC Autres (inclus)'!W971</f>
        <v>0</v>
      </c>
      <c r="X971" s="422">
        <f>'2. FTNC CAN'!X971+'3. FTNC USD'!X971+'4. FTNC EUR'!X971+'5. FTNC GBP'!X971+'6. FTNC Autres (inclus)'!X971</f>
        <v>0</v>
      </c>
      <c r="Y971" s="422">
        <f>'2. FTNC CAN'!Y971+'3. FTNC USD'!Y971+'4. FTNC EUR'!Y971+'5. FTNC GBP'!Y971+'6. FTNC Autres (inclus)'!Y971</f>
        <v>0</v>
      </c>
      <c r="Z971" s="422">
        <f>'2. FTNC CAN'!Z971+'3. FTNC USD'!Z971+'4. FTNC EUR'!Z971+'5. FTNC GBP'!Z971+'6. FTNC Autres (inclus)'!Z971</f>
        <v>0</v>
      </c>
      <c r="AA971" s="422">
        <f>'2. FTNC CAN'!AA971+'3. FTNC USD'!AA971+'4. FTNC EUR'!AA971+'5. FTNC GBP'!AA971+'6. FTNC Autres (inclus)'!AA971</f>
        <v>0</v>
      </c>
      <c r="AB971" s="423">
        <f>'2. FTNC CAN'!AB971+'3. FTNC USD'!AB971+'4. FTNC EUR'!AB971+'5. FTNC GBP'!AB971+'6. FTNC Autres (inclus)'!AB971</f>
        <v>0</v>
      </c>
      <c r="AC971" s="408">
        <f>'2. FTNC CAN'!AC971+'3. FTNC USD'!AC971+'4. FTNC EUR'!AC971+'5. FTNC GBP'!AC971+'6. FTNC Autres (inclus)'!AC971</f>
        <v>0</v>
      </c>
      <c r="AD971" s="870"/>
      <c r="AE971" s="868"/>
      <c r="AF971" s="869"/>
    </row>
    <row r="972" spans="1:32" ht="15" outlineLevel="1" x14ac:dyDescent="0.2">
      <c r="A972" s="232">
        <v>292</v>
      </c>
      <c r="B972" s="474"/>
      <c r="C972" s="475"/>
      <c r="D972" s="475"/>
      <c r="E972" s="475"/>
      <c r="F972" s="859" t="s">
        <v>134</v>
      </c>
      <c r="G972" s="860"/>
      <c r="H972" s="860"/>
      <c r="I972" s="860"/>
      <c r="J972" s="860"/>
      <c r="K972" s="860"/>
      <c r="L972" s="860"/>
      <c r="M972" s="408">
        <f>'2. FTNC CAN'!M972+'3. FTNC USD'!M972+'4. FTNC EUR'!M972+'5. FTNC GBP'!M972+'6. FTNC Autres (inclus)'!M972</f>
        <v>0</v>
      </c>
      <c r="N972" s="419">
        <f>'2. FTNC CAN'!N972+'3. FTNC USD'!N972+'4. FTNC EUR'!N972+'5. FTNC GBP'!N972+'6. FTNC Autres (inclus)'!N972</f>
        <v>0</v>
      </c>
      <c r="O972" s="422">
        <f>'2. FTNC CAN'!O972+'3. FTNC USD'!O972+'4. FTNC EUR'!O972+'5. FTNC GBP'!O972+'6. FTNC Autres (inclus)'!O972</f>
        <v>0</v>
      </c>
      <c r="P972" s="422">
        <f>'2. FTNC CAN'!P972+'3. FTNC USD'!P972+'4. FTNC EUR'!P972+'5. FTNC GBP'!P972+'6. FTNC Autres (inclus)'!P972</f>
        <v>0</v>
      </c>
      <c r="Q972" s="423">
        <f>'2. FTNC CAN'!Q972+'3. FTNC USD'!Q972+'4. FTNC EUR'!Q972+'5. FTNC GBP'!Q972+'6. FTNC Autres (inclus)'!Q972</f>
        <v>0</v>
      </c>
      <c r="R972" s="419">
        <f>'2. FTNC CAN'!R972+'3. FTNC USD'!R972+'4. FTNC EUR'!R972+'5. FTNC GBP'!R972+'6. FTNC Autres (inclus)'!R972</f>
        <v>0</v>
      </c>
      <c r="S972" s="422">
        <f>'2. FTNC CAN'!S972+'3. FTNC USD'!S972+'4. FTNC EUR'!S972+'5. FTNC GBP'!S972+'6. FTNC Autres (inclus)'!S972</f>
        <v>0</v>
      </c>
      <c r="T972" s="422">
        <f>'2. FTNC CAN'!T972+'3. FTNC USD'!T972+'4. FTNC EUR'!T972+'5. FTNC GBP'!T972+'6. FTNC Autres (inclus)'!T972</f>
        <v>0</v>
      </c>
      <c r="U972" s="422">
        <f>'2. FTNC CAN'!U972+'3. FTNC USD'!U972+'4. FTNC EUR'!U972+'5. FTNC GBP'!U972+'6. FTNC Autres (inclus)'!U972</f>
        <v>0</v>
      </c>
      <c r="V972" s="422">
        <f>'2. FTNC CAN'!V972+'3. FTNC USD'!V972+'4. FTNC EUR'!V972+'5. FTNC GBP'!V972+'6. FTNC Autres (inclus)'!V972</f>
        <v>0</v>
      </c>
      <c r="W972" s="422">
        <f>'2. FTNC CAN'!W972+'3. FTNC USD'!W972+'4. FTNC EUR'!W972+'5. FTNC GBP'!W972+'6. FTNC Autres (inclus)'!W972</f>
        <v>0</v>
      </c>
      <c r="X972" s="422">
        <f>'2. FTNC CAN'!X972+'3. FTNC USD'!X972+'4. FTNC EUR'!X972+'5. FTNC GBP'!X972+'6. FTNC Autres (inclus)'!X972</f>
        <v>0</v>
      </c>
      <c r="Y972" s="422">
        <f>'2. FTNC CAN'!Y972+'3. FTNC USD'!Y972+'4. FTNC EUR'!Y972+'5. FTNC GBP'!Y972+'6. FTNC Autres (inclus)'!Y972</f>
        <v>0</v>
      </c>
      <c r="Z972" s="422">
        <f>'2. FTNC CAN'!Z972+'3. FTNC USD'!Z972+'4. FTNC EUR'!Z972+'5. FTNC GBP'!Z972+'6. FTNC Autres (inclus)'!Z972</f>
        <v>0</v>
      </c>
      <c r="AA972" s="422">
        <f>'2. FTNC CAN'!AA972+'3. FTNC USD'!AA972+'4. FTNC EUR'!AA972+'5. FTNC GBP'!AA972+'6. FTNC Autres (inclus)'!AA972</f>
        <v>0</v>
      </c>
      <c r="AB972" s="423">
        <f>'2. FTNC CAN'!AB972+'3. FTNC USD'!AB972+'4. FTNC EUR'!AB972+'5. FTNC GBP'!AB972+'6. FTNC Autres (inclus)'!AB972</f>
        <v>0</v>
      </c>
      <c r="AC972" s="408">
        <f>'2. FTNC CAN'!AC972+'3. FTNC USD'!AC972+'4. FTNC EUR'!AC972+'5. FTNC GBP'!AC972+'6. FTNC Autres (inclus)'!AC972</f>
        <v>0</v>
      </c>
      <c r="AD972" s="870"/>
      <c r="AE972" s="868"/>
      <c r="AF972" s="869"/>
    </row>
    <row r="973" spans="1:32" ht="15" outlineLevel="1" x14ac:dyDescent="0.2">
      <c r="A973" s="232">
        <v>293</v>
      </c>
      <c r="B973" s="474"/>
      <c r="C973" s="475"/>
      <c r="D973" s="475"/>
      <c r="E973" s="853" t="s">
        <v>135</v>
      </c>
      <c r="F973" s="854"/>
      <c r="G973" s="854"/>
      <c r="H973" s="854"/>
      <c r="I973" s="854"/>
      <c r="J973" s="854"/>
      <c r="K973" s="854"/>
      <c r="L973" s="855"/>
      <c r="M973" s="407">
        <f>SUBTOTAL(9,M974:M975)</f>
        <v>0</v>
      </c>
      <c r="N973" s="410">
        <f t="shared" ref="N973" si="1316">SUBTOTAL(9,N974:N975)</f>
        <v>0</v>
      </c>
      <c r="O973" s="414">
        <f t="shared" ref="O973" si="1317">SUBTOTAL(9,O974:O975)</f>
        <v>0</v>
      </c>
      <c r="P973" s="413">
        <f t="shared" ref="P973" si="1318">SUBTOTAL(9,P974:P975)</f>
        <v>0</v>
      </c>
      <c r="Q973" s="415">
        <f t="shared" ref="Q973" si="1319">SUBTOTAL(9,Q974:Q975)</f>
        <v>0</v>
      </c>
      <c r="R973" s="410">
        <f t="shared" ref="R973" si="1320">SUBTOTAL(9,R974:R975)</f>
        <v>0</v>
      </c>
      <c r="S973" s="413">
        <f t="shared" ref="S973" si="1321">SUBTOTAL(9,S974:S975)</f>
        <v>0</v>
      </c>
      <c r="T973" s="414">
        <f t="shared" ref="T973" si="1322">SUBTOTAL(9,T974:T975)</f>
        <v>0</v>
      </c>
      <c r="U973" s="413">
        <f t="shared" ref="U973" si="1323">SUBTOTAL(9,U974:U975)</f>
        <v>0</v>
      </c>
      <c r="V973" s="414">
        <f t="shared" ref="V973" si="1324">SUBTOTAL(9,V974:V975)</f>
        <v>0</v>
      </c>
      <c r="W973" s="413">
        <f t="shared" ref="W973" si="1325">SUBTOTAL(9,W974:W975)</f>
        <v>0</v>
      </c>
      <c r="X973" s="414">
        <f t="shared" ref="X973" si="1326">SUBTOTAL(9,X974:X975)</f>
        <v>0</v>
      </c>
      <c r="Y973" s="413">
        <f t="shared" ref="Y973" si="1327">SUBTOTAL(9,Y974:Y975)</f>
        <v>0</v>
      </c>
      <c r="Z973" s="414">
        <f t="shared" ref="Z973" si="1328">SUBTOTAL(9,Z974:Z975)</f>
        <v>0</v>
      </c>
      <c r="AA973" s="413">
        <f t="shared" ref="AA973" si="1329">SUBTOTAL(9,AA974:AA975)</f>
        <v>0</v>
      </c>
      <c r="AB973" s="415">
        <f t="shared" ref="AB973" si="1330">SUBTOTAL(9,AB974:AB975)</f>
        <v>0</v>
      </c>
      <c r="AC973" s="407">
        <f t="shared" ref="AC973" si="1331">SUBTOTAL(9,AC974:AC975)</f>
        <v>0</v>
      </c>
      <c r="AD973" s="870"/>
      <c r="AE973" s="868"/>
      <c r="AF973" s="869"/>
    </row>
    <row r="974" spans="1:32" ht="15" outlineLevel="1" x14ac:dyDescent="0.2">
      <c r="A974" s="232">
        <v>294</v>
      </c>
      <c r="B974" s="474"/>
      <c r="C974" s="475"/>
      <c r="D974" s="475"/>
      <c r="E974" s="475"/>
      <c r="F974" s="856" t="s">
        <v>136</v>
      </c>
      <c r="G974" s="857"/>
      <c r="H974" s="857"/>
      <c r="I974" s="857"/>
      <c r="J974" s="857"/>
      <c r="K974" s="857"/>
      <c r="L974" s="857"/>
      <c r="M974" s="408">
        <f>'2. FTNC CAN'!M974+'3. FTNC USD'!M974+'4. FTNC EUR'!M974+'5. FTNC GBP'!M974+'6. FTNC Autres (inclus)'!M974</f>
        <v>0</v>
      </c>
      <c r="N974" s="419">
        <f>'2. FTNC CAN'!N974+'3. FTNC USD'!N974+'4. FTNC EUR'!N974+'5. FTNC GBP'!N974+'6. FTNC Autres (inclus)'!N974</f>
        <v>0</v>
      </c>
      <c r="O974" s="422">
        <f>'2. FTNC CAN'!O974+'3. FTNC USD'!O974+'4. FTNC EUR'!O974+'5. FTNC GBP'!O974+'6. FTNC Autres (inclus)'!O974</f>
        <v>0</v>
      </c>
      <c r="P974" s="422">
        <f>'2. FTNC CAN'!P974+'3. FTNC USD'!P974+'4. FTNC EUR'!P974+'5. FTNC GBP'!P974+'6. FTNC Autres (inclus)'!P974</f>
        <v>0</v>
      </c>
      <c r="Q974" s="423">
        <f>'2. FTNC CAN'!Q974+'3. FTNC USD'!Q974+'4. FTNC EUR'!Q974+'5. FTNC GBP'!Q974+'6. FTNC Autres (inclus)'!Q974</f>
        <v>0</v>
      </c>
      <c r="R974" s="419">
        <f>'2. FTNC CAN'!R974+'3. FTNC USD'!R974+'4. FTNC EUR'!R974+'5. FTNC GBP'!R974+'6. FTNC Autres (inclus)'!R974</f>
        <v>0</v>
      </c>
      <c r="S974" s="422">
        <f>'2. FTNC CAN'!S974+'3. FTNC USD'!S974+'4. FTNC EUR'!S974+'5. FTNC GBP'!S974+'6. FTNC Autres (inclus)'!S974</f>
        <v>0</v>
      </c>
      <c r="T974" s="422">
        <f>'2. FTNC CAN'!T974+'3. FTNC USD'!T974+'4. FTNC EUR'!T974+'5. FTNC GBP'!T974+'6. FTNC Autres (inclus)'!T974</f>
        <v>0</v>
      </c>
      <c r="U974" s="422">
        <f>'2. FTNC CAN'!U974+'3. FTNC USD'!U974+'4. FTNC EUR'!U974+'5. FTNC GBP'!U974+'6. FTNC Autres (inclus)'!U974</f>
        <v>0</v>
      </c>
      <c r="V974" s="422">
        <f>'2. FTNC CAN'!V974+'3. FTNC USD'!V974+'4. FTNC EUR'!V974+'5. FTNC GBP'!V974+'6. FTNC Autres (inclus)'!V974</f>
        <v>0</v>
      </c>
      <c r="W974" s="422">
        <f>'2. FTNC CAN'!W974+'3. FTNC USD'!W974+'4. FTNC EUR'!W974+'5. FTNC GBP'!W974+'6. FTNC Autres (inclus)'!W974</f>
        <v>0</v>
      </c>
      <c r="X974" s="422">
        <f>'2. FTNC CAN'!X974+'3. FTNC USD'!X974+'4. FTNC EUR'!X974+'5. FTNC GBP'!X974+'6. FTNC Autres (inclus)'!X974</f>
        <v>0</v>
      </c>
      <c r="Y974" s="422">
        <f>'2. FTNC CAN'!Y974+'3. FTNC USD'!Y974+'4. FTNC EUR'!Y974+'5. FTNC GBP'!Y974+'6. FTNC Autres (inclus)'!Y974</f>
        <v>0</v>
      </c>
      <c r="Z974" s="422">
        <f>'2. FTNC CAN'!Z974+'3. FTNC USD'!Z974+'4. FTNC EUR'!Z974+'5. FTNC GBP'!Z974+'6. FTNC Autres (inclus)'!Z974</f>
        <v>0</v>
      </c>
      <c r="AA974" s="422">
        <f>'2. FTNC CAN'!AA974+'3. FTNC USD'!AA974+'4. FTNC EUR'!AA974+'5. FTNC GBP'!AA974+'6. FTNC Autres (inclus)'!AA974</f>
        <v>0</v>
      </c>
      <c r="AB974" s="423">
        <f>'2. FTNC CAN'!AB974+'3. FTNC USD'!AB974+'4. FTNC EUR'!AB974+'5. FTNC GBP'!AB974+'6. FTNC Autres (inclus)'!AB974</f>
        <v>0</v>
      </c>
      <c r="AC974" s="408">
        <f>'2. FTNC CAN'!AC974+'3. FTNC USD'!AC974+'4. FTNC EUR'!AC974+'5. FTNC GBP'!AC974+'6. FTNC Autres (inclus)'!AC974</f>
        <v>0</v>
      </c>
      <c r="AD974" s="870"/>
      <c r="AE974" s="868"/>
      <c r="AF974" s="869"/>
    </row>
    <row r="975" spans="1:32" ht="15" outlineLevel="1" x14ac:dyDescent="0.2">
      <c r="A975" s="232">
        <v>295</v>
      </c>
      <c r="B975" s="474"/>
      <c r="C975" s="475"/>
      <c r="D975" s="475"/>
      <c r="E975" s="475"/>
      <c r="F975" s="859" t="s">
        <v>137</v>
      </c>
      <c r="G975" s="860"/>
      <c r="H975" s="860"/>
      <c r="I975" s="860"/>
      <c r="J975" s="860"/>
      <c r="K975" s="860"/>
      <c r="L975" s="860"/>
      <c r="M975" s="408">
        <f>'2. FTNC CAN'!M975+'3. FTNC USD'!M975+'4. FTNC EUR'!M975+'5. FTNC GBP'!M975+'6. FTNC Autres (inclus)'!M975</f>
        <v>0</v>
      </c>
      <c r="N975" s="419">
        <f>'2. FTNC CAN'!N975+'3. FTNC USD'!N975+'4. FTNC EUR'!N975+'5. FTNC GBP'!N975+'6. FTNC Autres (inclus)'!N975</f>
        <v>0</v>
      </c>
      <c r="O975" s="422">
        <f>'2. FTNC CAN'!O975+'3. FTNC USD'!O975+'4. FTNC EUR'!O975+'5. FTNC GBP'!O975+'6. FTNC Autres (inclus)'!O975</f>
        <v>0</v>
      </c>
      <c r="P975" s="422">
        <f>'2. FTNC CAN'!P975+'3. FTNC USD'!P975+'4. FTNC EUR'!P975+'5. FTNC GBP'!P975+'6. FTNC Autres (inclus)'!P975</f>
        <v>0</v>
      </c>
      <c r="Q975" s="423">
        <f>'2. FTNC CAN'!Q975+'3. FTNC USD'!Q975+'4. FTNC EUR'!Q975+'5. FTNC GBP'!Q975+'6. FTNC Autres (inclus)'!Q975</f>
        <v>0</v>
      </c>
      <c r="R975" s="419">
        <f>'2. FTNC CAN'!R975+'3. FTNC USD'!R975+'4. FTNC EUR'!R975+'5. FTNC GBP'!R975+'6. FTNC Autres (inclus)'!R975</f>
        <v>0</v>
      </c>
      <c r="S975" s="422">
        <f>'2. FTNC CAN'!S975+'3. FTNC USD'!S975+'4. FTNC EUR'!S975+'5. FTNC GBP'!S975+'6. FTNC Autres (inclus)'!S975</f>
        <v>0</v>
      </c>
      <c r="T975" s="422">
        <f>'2. FTNC CAN'!T975+'3. FTNC USD'!T975+'4. FTNC EUR'!T975+'5. FTNC GBP'!T975+'6. FTNC Autres (inclus)'!T975</f>
        <v>0</v>
      </c>
      <c r="U975" s="422">
        <f>'2. FTNC CAN'!U975+'3. FTNC USD'!U975+'4. FTNC EUR'!U975+'5. FTNC GBP'!U975+'6. FTNC Autres (inclus)'!U975</f>
        <v>0</v>
      </c>
      <c r="V975" s="422">
        <f>'2. FTNC CAN'!V975+'3. FTNC USD'!V975+'4. FTNC EUR'!V975+'5. FTNC GBP'!V975+'6. FTNC Autres (inclus)'!V975</f>
        <v>0</v>
      </c>
      <c r="W975" s="422">
        <f>'2. FTNC CAN'!W975+'3. FTNC USD'!W975+'4. FTNC EUR'!W975+'5. FTNC GBP'!W975+'6. FTNC Autres (inclus)'!W975</f>
        <v>0</v>
      </c>
      <c r="X975" s="422">
        <f>'2. FTNC CAN'!X975+'3. FTNC USD'!X975+'4. FTNC EUR'!X975+'5. FTNC GBP'!X975+'6. FTNC Autres (inclus)'!X975</f>
        <v>0</v>
      </c>
      <c r="Y975" s="422">
        <f>'2. FTNC CAN'!Y975+'3. FTNC USD'!Y975+'4. FTNC EUR'!Y975+'5. FTNC GBP'!Y975+'6. FTNC Autres (inclus)'!Y975</f>
        <v>0</v>
      </c>
      <c r="Z975" s="422">
        <f>'2. FTNC CAN'!Z975+'3. FTNC USD'!Z975+'4. FTNC EUR'!Z975+'5. FTNC GBP'!Z975+'6. FTNC Autres (inclus)'!Z975</f>
        <v>0</v>
      </c>
      <c r="AA975" s="422">
        <f>'2. FTNC CAN'!AA975+'3. FTNC USD'!AA975+'4. FTNC EUR'!AA975+'5. FTNC GBP'!AA975+'6. FTNC Autres (inclus)'!AA975</f>
        <v>0</v>
      </c>
      <c r="AB975" s="423">
        <f>'2. FTNC CAN'!AB975+'3. FTNC USD'!AB975+'4. FTNC EUR'!AB975+'5. FTNC GBP'!AB975+'6. FTNC Autres (inclus)'!AB975</f>
        <v>0</v>
      </c>
      <c r="AC975" s="408">
        <f>'2. FTNC CAN'!AC975+'3. FTNC USD'!AC975+'4. FTNC EUR'!AC975+'5. FTNC GBP'!AC975+'6. FTNC Autres (inclus)'!AC975</f>
        <v>0</v>
      </c>
      <c r="AD975" s="870"/>
      <c r="AE975" s="868"/>
      <c r="AF975" s="869"/>
    </row>
    <row r="976" spans="1:32" ht="15" outlineLevel="1" x14ac:dyDescent="0.2">
      <c r="A976" s="232">
        <v>296</v>
      </c>
      <c r="B976" s="474"/>
      <c r="C976" s="475"/>
      <c r="D976" s="475"/>
      <c r="E976" s="853" t="s">
        <v>550</v>
      </c>
      <c r="F976" s="854"/>
      <c r="G976" s="854"/>
      <c r="H976" s="854"/>
      <c r="I976" s="854"/>
      <c r="J976" s="854"/>
      <c r="K976" s="854"/>
      <c r="L976" s="855"/>
      <c r="M976" s="407">
        <f>SUBTOTAL(9,M977:M978)</f>
        <v>0</v>
      </c>
      <c r="N976" s="410">
        <f t="shared" ref="N976" si="1332">SUBTOTAL(9,N977:N978)</f>
        <v>0</v>
      </c>
      <c r="O976" s="414">
        <f t="shared" ref="O976" si="1333">SUBTOTAL(9,O977:O978)</f>
        <v>0</v>
      </c>
      <c r="P976" s="413">
        <f t="shared" ref="P976" si="1334">SUBTOTAL(9,P977:P978)</f>
        <v>0</v>
      </c>
      <c r="Q976" s="415">
        <f t="shared" ref="Q976" si="1335">SUBTOTAL(9,Q977:Q978)</f>
        <v>0</v>
      </c>
      <c r="R976" s="410">
        <f t="shared" ref="R976" si="1336">SUBTOTAL(9,R977:R978)</f>
        <v>0</v>
      </c>
      <c r="S976" s="413">
        <f t="shared" ref="S976" si="1337">SUBTOTAL(9,S977:S978)</f>
        <v>0</v>
      </c>
      <c r="T976" s="414">
        <f t="shared" ref="T976" si="1338">SUBTOTAL(9,T977:T978)</f>
        <v>0</v>
      </c>
      <c r="U976" s="413">
        <f t="shared" ref="U976" si="1339">SUBTOTAL(9,U977:U978)</f>
        <v>0</v>
      </c>
      <c r="V976" s="414">
        <f t="shared" ref="V976" si="1340">SUBTOTAL(9,V977:V978)</f>
        <v>0</v>
      </c>
      <c r="W976" s="413">
        <f t="shared" ref="W976" si="1341">SUBTOTAL(9,W977:W978)</f>
        <v>0</v>
      </c>
      <c r="X976" s="414">
        <f t="shared" ref="X976" si="1342">SUBTOTAL(9,X977:X978)</f>
        <v>0</v>
      </c>
      <c r="Y976" s="413">
        <f t="shared" ref="Y976" si="1343">SUBTOTAL(9,Y977:Y978)</f>
        <v>0</v>
      </c>
      <c r="Z976" s="414">
        <f t="shared" ref="Z976" si="1344">SUBTOTAL(9,Z977:Z978)</f>
        <v>0</v>
      </c>
      <c r="AA976" s="413">
        <f t="shared" ref="AA976" si="1345">SUBTOTAL(9,AA977:AA978)</f>
        <v>0</v>
      </c>
      <c r="AB976" s="415">
        <f t="shared" ref="AB976" si="1346">SUBTOTAL(9,AB977:AB978)</f>
        <v>0</v>
      </c>
      <c r="AC976" s="407">
        <f t="shared" ref="AC976" si="1347">SUBTOTAL(9,AC977:AC978)</f>
        <v>0</v>
      </c>
      <c r="AD976" s="870"/>
      <c r="AE976" s="868"/>
      <c r="AF976" s="869"/>
    </row>
    <row r="977" spans="1:32" ht="15" outlineLevel="1" x14ac:dyDescent="0.2">
      <c r="A977" s="232">
        <v>297</v>
      </c>
      <c r="B977" s="474"/>
      <c r="C977" s="475"/>
      <c r="D977" s="475"/>
      <c r="E977" s="475"/>
      <c r="F977" s="856" t="s">
        <v>551</v>
      </c>
      <c r="G977" s="857"/>
      <c r="H977" s="857"/>
      <c r="I977" s="857"/>
      <c r="J977" s="857"/>
      <c r="K977" s="857"/>
      <c r="L977" s="857"/>
      <c r="M977" s="408">
        <f>'2. FTNC CAN'!M977+'3. FTNC USD'!M977+'4. FTNC EUR'!M977+'5. FTNC GBP'!M977+'6. FTNC Autres (inclus)'!M977</f>
        <v>0</v>
      </c>
      <c r="N977" s="419">
        <f>'2. FTNC CAN'!N977+'3. FTNC USD'!N977+'4. FTNC EUR'!N977+'5. FTNC GBP'!N977+'6. FTNC Autres (inclus)'!N977</f>
        <v>0</v>
      </c>
      <c r="O977" s="422">
        <f>'2. FTNC CAN'!O977+'3. FTNC USD'!O977+'4. FTNC EUR'!O977+'5. FTNC GBP'!O977+'6. FTNC Autres (inclus)'!O977</f>
        <v>0</v>
      </c>
      <c r="P977" s="422">
        <f>'2. FTNC CAN'!P977+'3. FTNC USD'!P977+'4. FTNC EUR'!P977+'5. FTNC GBP'!P977+'6. FTNC Autres (inclus)'!P977</f>
        <v>0</v>
      </c>
      <c r="Q977" s="423">
        <f>'2. FTNC CAN'!Q977+'3. FTNC USD'!Q977+'4. FTNC EUR'!Q977+'5. FTNC GBP'!Q977+'6. FTNC Autres (inclus)'!Q977</f>
        <v>0</v>
      </c>
      <c r="R977" s="419">
        <f>'2. FTNC CAN'!R977+'3. FTNC USD'!R977+'4. FTNC EUR'!R977+'5. FTNC GBP'!R977+'6. FTNC Autres (inclus)'!R977</f>
        <v>0</v>
      </c>
      <c r="S977" s="422">
        <f>'2. FTNC CAN'!S977+'3. FTNC USD'!S977+'4. FTNC EUR'!S977+'5. FTNC GBP'!S977+'6. FTNC Autres (inclus)'!S977</f>
        <v>0</v>
      </c>
      <c r="T977" s="422">
        <f>'2. FTNC CAN'!T977+'3. FTNC USD'!T977+'4. FTNC EUR'!T977+'5. FTNC GBP'!T977+'6. FTNC Autres (inclus)'!T977</f>
        <v>0</v>
      </c>
      <c r="U977" s="422">
        <f>'2. FTNC CAN'!U977+'3. FTNC USD'!U977+'4. FTNC EUR'!U977+'5. FTNC GBP'!U977+'6. FTNC Autres (inclus)'!U977</f>
        <v>0</v>
      </c>
      <c r="V977" s="422">
        <f>'2. FTNC CAN'!V977+'3. FTNC USD'!V977+'4. FTNC EUR'!V977+'5. FTNC GBP'!V977+'6. FTNC Autres (inclus)'!V977</f>
        <v>0</v>
      </c>
      <c r="W977" s="422">
        <f>'2. FTNC CAN'!W977+'3. FTNC USD'!W977+'4. FTNC EUR'!W977+'5. FTNC GBP'!W977+'6. FTNC Autres (inclus)'!W977</f>
        <v>0</v>
      </c>
      <c r="X977" s="422">
        <f>'2. FTNC CAN'!X977+'3. FTNC USD'!X977+'4. FTNC EUR'!X977+'5. FTNC GBP'!X977+'6. FTNC Autres (inclus)'!X977</f>
        <v>0</v>
      </c>
      <c r="Y977" s="422">
        <f>'2. FTNC CAN'!Y977+'3. FTNC USD'!Y977+'4. FTNC EUR'!Y977+'5. FTNC GBP'!Y977+'6. FTNC Autres (inclus)'!Y977</f>
        <v>0</v>
      </c>
      <c r="Z977" s="422">
        <f>'2. FTNC CAN'!Z977+'3. FTNC USD'!Z977+'4. FTNC EUR'!Z977+'5. FTNC GBP'!Z977+'6. FTNC Autres (inclus)'!Z977</f>
        <v>0</v>
      </c>
      <c r="AA977" s="422">
        <f>'2. FTNC CAN'!AA977+'3. FTNC USD'!AA977+'4. FTNC EUR'!AA977+'5. FTNC GBP'!AA977+'6. FTNC Autres (inclus)'!AA977</f>
        <v>0</v>
      </c>
      <c r="AB977" s="423">
        <f>'2. FTNC CAN'!AB977+'3. FTNC USD'!AB977+'4. FTNC EUR'!AB977+'5. FTNC GBP'!AB977+'6. FTNC Autres (inclus)'!AB977</f>
        <v>0</v>
      </c>
      <c r="AC977" s="408">
        <f>'2. FTNC CAN'!AC977+'3. FTNC USD'!AC977+'4. FTNC EUR'!AC977+'5. FTNC GBP'!AC977+'6. FTNC Autres (inclus)'!AC977</f>
        <v>0</v>
      </c>
      <c r="AD977" s="870"/>
      <c r="AE977" s="868"/>
      <c r="AF977" s="869"/>
    </row>
    <row r="978" spans="1:32" ht="15" outlineLevel="1" x14ac:dyDescent="0.2">
      <c r="A978" s="232">
        <v>298</v>
      </c>
      <c r="B978" s="474"/>
      <c r="C978" s="475"/>
      <c r="D978" s="475"/>
      <c r="E978" s="475"/>
      <c r="F978" s="859" t="s">
        <v>552</v>
      </c>
      <c r="G978" s="860"/>
      <c r="H978" s="860"/>
      <c r="I978" s="860"/>
      <c r="J978" s="860"/>
      <c r="K978" s="860"/>
      <c r="L978" s="860"/>
      <c r="M978" s="408">
        <f>'2. FTNC CAN'!M978+'3. FTNC USD'!M978+'4. FTNC EUR'!M978+'5. FTNC GBP'!M978+'6. FTNC Autres (inclus)'!M978</f>
        <v>0</v>
      </c>
      <c r="N978" s="419">
        <f>'2. FTNC CAN'!N978+'3. FTNC USD'!N978+'4. FTNC EUR'!N978+'5. FTNC GBP'!N978+'6. FTNC Autres (inclus)'!N978</f>
        <v>0</v>
      </c>
      <c r="O978" s="422">
        <f>'2. FTNC CAN'!O978+'3. FTNC USD'!O978+'4. FTNC EUR'!O978+'5. FTNC GBP'!O978+'6. FTNC Autres (inclus)'!O978</f>
        <v>0</v>
      </c>
      <c r="P978" s="422">
        <f>'2. FTNC CAN'!P978+'3. FTNC USD'!P978+'4. FTNC EUR'!P978+'5. FTNC GBP'!P978+'6. FTNC Autres (inclus)'!P978</f>
        <v>0</v>
      </c>
      <c r="Q978" s="423">
        <f>'2. FTNC CAN'!Q978+'3. FTNC USD'!Q978+'4. FTNC EUR'!Q978+'5. FTNC GBP'!Q978+'6. FTNC Autres (inclus)'!Q978</f>
        <v>0</v>
      </c>
      <c r="R978" s="419">
        <f>'2. FTNC CAN'!R978+'3. FTNC USD'!R978+'4. FTNC EUR'!R978+'5. FTNC GBP'!R978+'6. FTNC Autres (inclus)'!R978</f>
        <v>0</v>
      </c>
      <c r="S978" s="422">
        <f>'2. FTNC CAN'!S978+'3. FTNC USD'!S978+'4. FTNC EUR'!S978+'5. FTNC GBP'!S978+'6. FTNC Autres (inclus)'!S978</f>
        <v>0</v>
      </c>
      <c r="T978" s="422">
        <f>'2. FTNC CAN'!T978+'3. FTNC USD'!T978+'4. FTNC EUR'!T978+'5. FTNC GBP'!T978+'6. FTNC Autres (inclus)'!T978</f>
        <v>0</v>
      </c>
      <c r="U978" s="422">
        <f>'2. FTNC CAN'!U978+'3. FTNC USD'!U978+'4. FTNC EUR'!U978+'5. FTNC GBP'!U978+'6. FTNC Autres (inclus)'!U978</f>
        <v>0</v>
      </c>
      <c r="V978" s="422">
        <f>'2. FTNC CAN'!V978+'3. FTNC USD'!V978+'4. FTNC EUR'!V978+'5. FTNC GBP'!V978+'6. FTNC Autres (inclus)'!V978</f>
        <v>0</v>
      </c>
      <c r="W978" s="422">
        <f>'2. FTNC CAN'!W978+'3. FTNC USD'!W978+'4. FTNC EUR'!W978+'5. FTNC GBP'!W978+'6. FTNC Autres (inclus)'!W978</f>
        <v>0</v>
      </c>
      <c r="X978" s="422">
        <f>'2. FTNC CAN'!X978+'3. FTNC USD'!X978+'4. FTNC EUR'!X978+'5. FTNC GBP'!X978+'6. FTNC Autres (inclus)'!X978</f>
        <v>0</v>
      </c>
      <c r="Y978" s="422">
        <f>'2. FTNC CAN'!Y978+'3. FTNC USD'!Y978+'4. FTNC EUR'!Y978+'5. FTNC GBP'!Y978+'6. FTNC Autres (inclus)'!Y978</f>
        <v>0</v>
      </c>
      <c r="Z978" s="422">
        <f>'2. FTNC CAN'!Z978+'3. FTNC USD'!Z978+'4. FTNC EUR'!Z978+'5. FTNC GBP'!Z978+'6. FTNC Autres (inclus)'!Z978</f>
        <v>0</v>
      </c>
      <c r="AA978" s="422">
        <f>'2. FTNC CAN'!AA978+'3. FTNC USD'!AA978+'4. FTNC EUR'!AA978+'5. FTNC GBP'!AA978+'6. FTNC Autres (inclus)'!AA978</f>
        <v>0</v>
      </c>
      <c r="AB978" s="423">
        <f>'2. FTNC CAN'!AB978+'3. FTNC USD'!AB978+'4. FTNC EUR'!AB978+'5. FTNC GBP'!AB978+'6. FTNC Autres (inclus)'!AB978</f>
        <v>0</v>
      </c>
      <c r="AC978" s="408">
        <f>'2. FTNC CAN'!AC978+'3. FTNC USD'!AC978+'4. FTNC EUR'!AC978+'5. FTNC GBP'!AC978+'6. FTNC Autres (inclus)'!AC978</f>
        <v>0</v>
      </c>
      <c r="AD978" s="870"/>
      <c r="AE978" s="868"/>
      <c r="AF978" s="869"/>
    </row>
    <row r="979" spans="1:32" ht="15" outlineLevel="1" x14ac:dyDescent="0.2">
      <c r="A979" s="232">
        <v>299</v>
      </c>
      <c r="B979" s="474"/>
      <c r="C979" s="475"/>
      <c r="D979" s="475"/>
      <c r="E979" s="853" t="s">
        <v>553</v>
      </c>
      <c r="F979" s="854"/>
      <c r="G979" s="854"/>
      <c r="H979" s="854"/>
      <c r="I979" s="854"/>
      <c r="J979" s="854"/>
      <c r="K979" s="854"/>
      <c r="L979" s="855"/>
      <c r="M979" s="407">
        <f>SUBTOTAL(9,M980:M981)</f>
        <v>0</v>
      </c>
      <c r="N979" s="410">
        <f t="shared" ref="N979" si="1348">SUBTOTAL(9,N980:N981)</f>
        <v>0</v>
      </c>
      <c r="O979" s="414">
        <f t="shared" ref="O979" si="1349">SUBTOTAL(9,O980:O981)</f>
        <v>0</v>
      </c>
      <c r="P979" s="413">
        <f t="shared" ref="P979" si="1350">SUBTOTAL(9,P980:P981)</f>
        <v>0</v>
      </c>
      <c r="Q979" s="415">
        <f t="shared" ref="Q979" si="1351">SUBTOTAL(9,Q980:Q981)</f>
        <v>0</v>
      </c>
      <c r="R979" s="410">
        <f t="shared" ref="R979" si="1352">SUBTOTAL(9,R980:R981)</f>
        <v>0</v>
      </c>
      <c r="S979" s="413">
        <f t="shared" ref="S979" si="1353">SUBTOTAL(9,S980:S981)</f>
        <v>0</v>
      </c>
      <c r="T979" s="414">
        <f t="shared" ref="T979" si="1354">SUBTOTAL(9,T980:T981)</f>
        <v>0</v>
      </c>
      <c r="U979" s="413">
        <f t="shared" ref="U979" si="1355">SUBTOTAL(9,U980:U981)</f>
        <v>0</v>
      </c>
      <c r="V979" s="414">
        <f t="shared" ref="V979" si="1356">SUBTOTAL(9,V980:V981)</f>
        <v>0</v>
      </c>
      <c r="W979" s="413">
        <f t="shared" ref="W979" si="1357">SUBTOTAL(9,W980:W981)</f>
        <v>0</v>
      </c>
      <c r="X979" s="414">
        <f t="shared" ref="X979" si="1358">SUBTOTAL(9,X980:X981)</f>
        <v>0</v>
      </c>
      <c r="Y979" s="413">
        <f t="shared" ref="Y979" si="1359">SUBTOTAL(9,Y980:Y981)</f>
        <v>0</v>
      </c>
      <c r="Z979" s="414">
        <f t="shared" ref="Z979" si="1360">SUBTOTAL(9,Z980:Z981)</f>
        <v>0</v>
      </c>
      <c r="AA979" s="413">
        <f t="shared" ref="AA979" si="1361">SUBTOTAL(9,AA980:AA981)</f>
        <v>0</v>
      </c>
      <c r="AB979" s="415">
        <f t="shared" ref="AB979" si="1362">SUBTOTAL(9,AB980:AB981)</f>
        <v>0</v>
      </c>
      <c r="AC979" s="407">
        <f t="shared" ref="AC979" si="1363">SUBTOTAL(9,AC980:AC981)</f>
        <v>0</v>
      </c>
      <c r="AD979" s="870"/>
      <c r="AE979" s="868"/>
      <c r="AF979" s="869"/>
    </row>
    <row r="980" spans="1:32" ht="15" outlineLevel="1" x14ac:dyDescent="0.2">
      <c r="A980" s="232">
        <v>300</v>
      </c>
      <c r="B980" s="474"/>
      <c r="C980" s="475"/>
      <c r="D980" s="475"/>
      <c r="E980" s="475"/>
      <c r="F980" s="856" t="s">
        <v>554</v>
      </c>
      <c r="G980" s="857"/>
      <c r="H980" s="857"/>
      <c r="I980" s="857"/>
      <c r="J980" s="857"/>
      <c r="K980" s="857"/>
      <c r="L980" s="858"/>
      <c r="M980" s="408">
        <f>'2. FTNC CAN'!M980+'3. FTNC USD'!M980+'4. FTNC EUR'!M980+'5. FTNC GBP'!M980+'6. FTNC Autres (inclus)'!M980</f>
        <v>0</v>
      </c>
      <c r="N980" s="419">
        <f>'2. FTNC CAN'!N980+'3. FTNC USD'!N980+'4. FTNC EUR'!N980+'5. FTNC GBP'!N980+'6. FTNC Autres (inclus)'!N980</f>
        <v>0</v>
      </c>
      <c r="O980" s="422">
        <f>'2. FTNC CAN'!O980+'3. FTNC USD'!O980+'4. FTNC EUR'!O980+'5. FTNC GBP'!O980+'6. FTNC Autres (inclus)'!O980</f>
        <v>0</v>
      </c>
      <c r="P980" s="422">
        <f>'2. FTNC CAN'!P980+'3. FTNC USD'!P980+'4. FTNC EUR'!P980+'5. FTNC GBP'!P980+'6. FTNC Autres (inclus)'!P980</f>
        <v>0</v>
      </c>
      <c r="Q980" s="423">
        <f>'2. FTNC CAN'!Q980+'3. FTNC USD'!Q980+'4. FTNC EUR'!Q980+'5. FTNC GBP'!Q980+'6. FTNC Autres (inclus)'!Q980</f>
        <v>0</v>
      </c>
      <c r="R980" s="419">
        <f>'2. FTNC CAN'!R980+'3. FTNC USD'!R980+'4. FTNC EUR'!R980+'5. FTNC GBP'!R980+'6. FTNC Autres (inclus)'!R980</f>
        <v>0</v>
      </c>
      <c r="S980" s="422">
        <f>'2. FTNC CAN'!S980+'3. FTNC USD'!S980+'4. FTNC EUR'!S980+'5. FTNC GBP'!S980+'6. FTNC Autres (inclus)'!S980</f>
        <v>0</v>
      </c>
      <c r="T980" s="422">
        <f>'2. FTNC CAN'!T980+'3. FTNC USD'!T980+'4. FTNC EUR'!T980+'5. FTNC GBP'!T980+'6. FTNC Autres (inclus)'!T980</f>
        <v>0</v>
      </c>
      <c r="U980" s="422">
        <f>'2. FTNC CAN'!U980+'3. FTNC USD'!U980+'4. FTNC EUR'!U980+'5. FTNC GBP'!U980+'6. FTNC Autres (inclus)'!U980</f>
        <v>0</v>
      </c>
      <c r="V980" s="422">
        <f>'2. FTNC CAN'!V980+'3. FTNC USD'!V980+'4. FTNC EUR'!V980+'5. FTNC GBP'!V980+'6. FTNC Autres (inclus)'!V980</f>
        <v>0</v>
      </c>
      <c r="W980" s="422">
        <f>'2. FTNC CAN'!W980+'3. FTNC USD'!W980+'4. FTNC EUR'!W980+'5. FTNC GBP'!W980+'6. FTNC Autres (inclus)'!W980</f>
        <v>0</v>
      </c>
      <c r="X980" s="422">
        <f>'2. FTNC CAN'!X980+'3. FTNC USD'!X980+'4. FTNC EUR'!X980+'5. FTNC GBP'!X980+'6. FTNC Autres (inclus)'!X980</f>
        <v>0</v>
      </c>
      <c r="Y980" s="422">
        <f>'2. FTNC CAN'!Y980+'3. FTNC USD'!Y980+'4. FTNC EUR'!Y980+'5. FTNC GBP'!Y980+'6. FTNC Autres (inclus)'!Y980</f>
        <v>0</v>
      </c>
      <c r="Z980" s="422">
        <f>'2. FTNC CAN'!Z980+'3. FTNC USD'!Z980+'4. FTNC EUR'!Z980+'5. FTNC GBP'!Z980+'6. FTNC Autres (inclus)'!Z980</f>
        <v>0</v>
      </c>
      <c r="AA980" s="422">
        <f>'2. FTNC CAN'!AA980+'3. FTNC USD'!AA980+'4. FTNC EUR'!AA980+'5. FTNC GBP'!AA980+'6. FTNC Autres (inclus)'!AA980</f>
        <v>0</v>
      </c>
      <c r="AB980" s="423">
        <f>'2. FTNC CAN'!AB980+'3. FTNC USD'!AB980+'4. FTNC EUR'!AB980+'5. FTNC GBP'!AB980+'6. FTNC Autres (inclus)'!AB980</f>
        <v>0</v>
      </c>
      <c r="AC980" s="408">
        <f>'2. FTNC CAN'!AC980+'3. FTNC USD'!AC980+'4. FTNC EUR'!AC980+'5. FTNC GBP'!AC980+'6. FTNC Autres (inclus)'!AC980</f>
        <v>0</v>
      </c>
      <c r="AD980" s="870"/>
      <c r="AE980" s="868"/>
      <c r="AF980" s="869"/>
    </row>
    <row r="981" spans="1:32" ht="15" outlineLevel="1" x14ac:dyDescent="0.2">
      <c r="A981" s="232">
        <v>301</v>
      </c>
      <c r="B981" s="474"/>
      <c r="C981" s="475"/>
      <c r="D981" s="475"/>
      <c r="E981" s="475"/>
      <c r="F981" s="859" t="s">
        <v>555</v>
      </c>
      <c r="G981" s="860"/>
      <c r="H981" s="860"/>
      <c r="I981" s="860"/>
      <c r="J981" s="860"/>
      <c r="K981" s="860"/>
      <c r="L981" s="861"/>
      <c r="M981" s="408">
        <f>'2. FTNC CAN'!M981+'3. FTNC USD'!M981+'4. FTNC EUR'!M981+'5. FTNC GBP'!M981+'6. FTNC Autres (inclus)'!M981</f>
        <v>0</v>
      </c>
      <c r="N981" s="419">
        <f>'2. FTNC CAN'!N981+'3. FTNC USD'!N981+'4. FTNC EUR'!N981+'5. FTNC GBP'!N981+'6. FTNC Autres (inclus)'!N981</f>
        <v>0</v>
      </c>
      <c r="O981" s="422">
        <f>'2. FTNC CAN'!O981+'3. FTNC USD'!O981+'4. FTNC EUR'!O981+'5. FTNC GBP'!O981+'6. FTNC Autres (inclus)'!O981</f>
        <v>0</v>
      </c>
      <c r="P981" s="422">
        <f>'2. FTNC CAN'!P981+'3. FTNC USD'!P981+'4. FTNC EUR'!P981+'5. FTNC GBP'!P981+'6. FTNC Autres (inclus)'!P981</f>
        <v>0</v>
      </c>
      <c r="Q981" s="423">
        <f>'2. FTNC CAN'!Q981+'3. FTNC USD'!Q981+'4. FTNC EUR'!Q981+'5. FTNC GBP'!Q981+'6. FTNC Autres (inclus)'!Q981</f>
        <v>0</v>
      </c>
      <c r="R981" s="419">
        <f>'2. FTNC CAN'!R981+'3. FTNC USD'!R981+'4. FTNC EUR'!R981+'5. FTNC GBP'!R981+'6. FTNC Autres (inclus)'!R981</f>
        <v>0</v>
      </c>
      <c r="S981" s="422">
        <f>'2. FTNC CAN'!S981+'3. FTNC USD'!S981+'4. FTNC EUR'!S981+'5. FTNC GBP'!S981+'6. FTNC Autres (inclus)'!S981</f>
        <v>0</v>
      </c>
      <c r="T981" s="422">
        <f>'2. FTNC CAN'!T981+'3. FTNC USD'!T981+'4. FTNC EUR'!T981+'5. FTNC GBP'!T981+'6. FTNC Autres (inclus)'!T981</f>
        <v>0</v>
      </c>
      <c r="U981" s="422">
        <f>'2. FTNC CAN'!U981+'3. FTNC USD'!U981+'4. FTNC EUR'!U981+'5. FTNC GBP'!U981+'6. FTNC Autres (inclus)'!U981</f>
        <v>0</v>
      </c>
      <c r="V981" s="422">
        <f>'2. FTNC CAN'!V981+'3. FTNC USD'!V981+'4. FTNC EUR'!V981+'5. FTNC GBP'!V981+'6. FTNC Autres (inclus)'!V981</f>
        <v>0</v>
      </c>
      <c r="W981" s="422">
        <f>'2. FTNC CAN'!W981+'3. FTNC USD'!W981+'4. FTNC EUR'!W981+'5. FTNC GBP'!W981+'6. FTNC Autres (inclus)'!W981</f>
        <v>0</v>
      </c>
      <c r="X981" s="422">
        <f>'2. FTNC CAN'!X981+'3. FTNC USD'!X981+'4. FTNC EUR'!X981+'5. FTNC GBP'!X981+'6. FTNC Autres (inclus)'!X981</f>
        <v>0</v>
      </c>
      <c r="Y981" s="422">
        <f>'2. FTNC CAN'!Y981+'3. FTNC USD'!Y981+'4. FTNC EUR'!Y981+'5. FTNC GBP'!Y981+'6. FTNC Autres (inclus)'!Y981</f>
        <v>0</v>
      </c>
      <c r="Z981" s="422">
        <f>'2. FTNC CAN'!Z981+'3. FTNC USD'!Z981+'4. FTNC EUR'!Z981+'5. FTNC GBP'!Z981+'6. FTNC Autres (inclus)'!Z981</f>
        <v>0</v>
      </c>
      <c r="AA981" s="422">
        <f>'2. FTNC CAN'!AA981+'3. FTNC USD'!AA981+'4. FTNC EUR'!AA981+'5. FTNC GBP'!AA981+'6. FTNC Autres (inclus)'!AA981</f>
        <v>0</v>
      </c>
      <c r="AB981" s="423">
        <f>'2. FTNC CAN'!AB981+'3. FTNC USD'!AB981+'4. FTNC EUR'!AB981+'5. FTNC GBP'!AB981+'6. FTNC Autres (inclus)'!AB981</f>
        <v>0</v>
      </c>
      <c r="AC981" s="408">
        <f>'2. FTNC CAN'!AC981+'3. FTNC USD'!AC981+'4. FTNC EUR'!AC981+'5. FTNC GBP'!AC981+'6. FTNC Autres (inclus)'!AC981</f>
        <v>0</v>
      </c>
      <c r="AD981" s="865"/>
      <c r="AE981" s="866"/>
      <c r="AF981" s="867"/>
    </row>
    <row r="982" spans="1:32" ht="15" outlineLevel="1" x14ac:dyDescent="0.2">
      <c r="A982" s="232">
        <v>302</v>
      </c>
      <c r="B982" s="474"/>
      <c r="C982" s="475"/>
      <c r="D982" s="844" t="s">
        <v>24</v>
      </c>
      <c r="E982" s="845"/>
      <c r="F982" s="845"/>
      <c r="G982" s="845"/>
      <c r="H982" s="845"/>
      <c r="I982" s="845"/>
      <c r="J982" s="845"/>
      <c r="K982" s="845"/>
      <c r="L982" s="846"/>
      <c r="M982" s="407">
        <f>SUBTOTAL(9,M983:M985)</f>
        <v>0</v>
      </c>
      <c r="N982" s="410">
        <f t="shared" ref="N982" si="1364">SUBTOTAL(9,N983:N985)</f>
        <v>0</v>
      </c>
      <c r="O982" s="414">
        <f t="shared" ref="O982" si="1365">SUBTOTAL(9,O983:O985)</f>
        <v>0</v>
      </c>
      <c r="P982" s="413">
        <f t="shared" ref="P982" si="1366">SUBTOTAL(9,P983:P985)</f>
        <v>0</v>
      </c>
      <c r="Q982" s="415">
        <f t="shared" ref="Q982" si="1367">SUBTOTAL(9,Q983:Q985)</f>
        <v>0</v>
      </c>
      <c r="R982" s="410">
        <f t="shared" ref="R982" si="1368">SUBTOTAL(9,R983:R985)</f>
        <v>0</v>
      </c>
      <c r="S982" s="413">
        <f t="shared" ref="S982" si="1369">SUBTOTAL(9,S983:S985)</f>
        <v>0</v>
      </c>
      <c r="T982" s="414">
        <f t="shared" ref="T982" si="1370">SUBTOTAL(9,T983:T985)</f>
        <v>0</v>
      </c>
      <c r="U982" s="413">
        <f t="shared" ref="U982" si="1371">SUBTOTAL(9,U983:U985)</f>
        <v>0</v>
      </c>
      <c r="V982" s="414">
        <f t="shared" ref="V982" si="1372">SUBTOTAL(9,V983:V985)</f>
        <v>0</v>
      </c>
      <c r="W982" s="413">
        <f t="shared" ref="W982" si="1373">SUBTOTAL(9,W983:W985)</f>
        <v>0</v>
      </c>
      <c r="X982" s="414">
        <f t="shared" ref="X982" si="1374">SUBTOTAL(9,X983:X985)</f>
        <v>0</v>
      </c>
      <c r="Y982" s="413">
        <f t="shared" ref="Y982" si="1375">SUBTOTAL(9,Y983:Y985)</f>
        <v>0</v>
      </c>
      <c r="Z982" s="414">
        <f t="shared" ref="Z982" si="1376">SUBTOTAL(9,Z983:Z985)</f>
        <v>0</v>
      </c>
      <c r="AA982" s="413">
        <f t="shared" ref="AA982" si="1377">SUBTOTAL(9,AA983:AA985)</f>
        <v>0</v>
      </c>
      <c r="AB982" s="415">
        <f t="shared" ref="AB982" si="1378">SUBTOTAL(9,AB983:AB985)</f>
        <v>0</v>
      </c>
      <c r="AC982" s="407">
        <f t="shared" ref="AC982" si="1379">SUBTOTAL(9,AC983:AC985)</f>
        <v>0</v>
      </c>
      <c r="AD982" s="921"/>
      <c r="AE982" s="921"/>
      <c r="AF982" s="922"/>
    </row>
    <row r="983" spans="1:32" ht="15" customHeight="1" outlineLevel="1" x14ac:dyDescent="0.2">
      <c r="A983" s="232">
        <v>303</v>
      </c>
      <c r="B983" s="474"/>
      <c r="C983" s="475"/>
      <c r="D983" s="475"/>
      <c r="E983" s="475"/>
      <c r="F983" s="856" t="s">
        <v>156</v>
      </c>
      <c r="G983" s="857"/>
      <c r="H983" s="857"/>
      <c r="I983" s="857"/>
      <c r="J983" s="857"/>
      <c r="K983" s="857"/>
      <c r="L983" s="858"/>
      <c r="M983" s="408">
        <f>'2. FTNC CAN'!M983+'3. FTNC USD'!M983+'4. FTNC EUR'!M983+'5. FTNC GBP'!M983+'6. FTNC Autres (inclus)'!M983</f>
        <v>0</v>
      </c>
      <c r="N983" s="419">
        <f>'2. FTNC CAN'!N983+'3. FTNC USD'!N983+'4. FTNC EUR'!N983+'5. FTNC GBP'!N983+'6. FTNC Autres (inclus)'!N983</f>
        <v>0</v>
      </c>
      <c r="O983" s="422">
        <f>'2. FTNC CAN'!O983+'3. FTNC USD'!O983+'4. FTNC EUR'!O983+'5. FTNC GBP'!O983+'6. FTNC Autres (inclus)'!O983</f>
        <v>0</v>
      </c>
      <c r="P983" s="422">
        <f>'2. FTNC CAN'!P983+'3. FTNC USD'!P983+'4. FTNC EUR'!P983+'5. FTNC GBP'!P983+'6. FTNC Autres (inclus)'!P983</f>
        <v>0</v>
      </c>
      <c r="Q983" s="423">
        <f>'2. FTNC CAN'!Q983+'3. FTNC USD'!Q983+'4. FTNC EUR'!Q983+'5. FTNC GBP'!Q983+'6. FTNC Autres (inclus)'!Q983</f>
        <v>0</v>
      </c>
      <c r="R983" s="419">
        <f>'2. FTNC CAN'!R983+'3. FTNC USD'!R983+'4. FTNC EUR'!R983+'5. FTNC GBP'!R983+'6. FTNC Autres (inclus)'!R983</f>
        <v>0</v>
      </c>
      <c r="S983" s="422">
        <f>'2. FTNC CAN'!S983+'3. FTNC USD'!S983+'4. FTNC EUR'!S983+'5. FTNC GBP'!S983+'6. FTNC Autres (inclus)'!S983</f>
        <v>0</v>
      </c>
      <c r="T983" s="422">
        <f>'2. FTNC CAN'!T983+'3. FTNC USD'!T983+'4. FTNC EUR'!T983+'5. FTNC GBP'!T983+'6. FTNC Autres (inclus)'!T983</f>
        <v>0</v>
      </c>
      <c r="U983" s="422">
        <f>'2. FTNC CAN'!U983+'3. FTNC USD'!U983+'4. FTNC EUR'!U983+'5. FTNC GBP'!U983+'6. FTNC Autres (inclus)'!U983</f>
        <v>0</v>
      </c>
      <c r="V983" s="422">
        <f>'2. FTNC CAN'!V983+'3. FTNC USD'!V983+'4. FTNC EUR'!V983+'5. FTNC GBP'!V983+'6. FTNC Autres (inclus)'!V983</f>
        <v>0</v>
      </c>
      <c r="W983" s="422">
        <f>'2. FTNC CAN'!W983+'3. FTNC USD'!W983+'4. FTNC EUR'!W983+'5. FTNC GBP'!W983+'6. FTNC Autres (inclus)'!W983</f>
        <v>0</v>
      </c>
      <c r="X983" s="422">
        <f>'2. FTNC CAN'!X983+'3. FTNC USD'!X983+'4. FTNC EUR'!X983+'5. FTNC GBP'!X983+'6. FTNC Autres (inclus)'!X983</f>
        <v>0</v>
      </c>
      <c r="Y983" s="422">
        <f>'2. FTNC CAN'!Y983+'3. FTNC USD'!Y983+'4. FTNC EUR'!Y983+'5. FTNC GBP'!Y983+'6. FTNC Autres (inclus)'!Y983</f>
        <v>0</v>
      </c>
      <c r="Z983" s="422">
        <f>'2. FTNC CAN'!Z983+'3. FTNC USD'!Z983+'4. FTNC EUR'!Z983+'5. FTNC GBP'!Z983+'6. FTNC Autres (inclus)'!Z983</f>
        <v>0</v>
      </c>
      <c r="AA983" s="422">
        <f>'2. FTNC CAN'!AA983+'3. FTNC USD'!AA983+'4. FTNC EUR'!AA983+'5. FTNC GBP'!AA983+'6. FTNC Autres (inclus)'!AA983</f>
        <v>0</v>
      </c>
      <c r="AB983" s="423">
        <f>'2. FTNC CAN'!AB983+'3. FTNC USD'!AB983+'4. FTNC EUR'!AB983+'5. FTNC GBP'!AB983+'6. FTNC Autres (inclus)'!AB983</f>
        <v>0</v>
      </c>
      <c r="AC983" s="408">
        <f>'2. FTNC CAN'!AC983+'3. FTNC USD'!AC983+'4. FTNC EUR'!AC983+'5. FTNC GBP'!AC983+'6. FTNC Autres (inclus)'!AC983</f>
        <v>0</v>
      </c>
      <c r="AD983" s="827"/>
      <c r="AE983" s="837"/>
      <c r="AF983" s="890"/>
    </row>
    <row r="984" spans="1:32" ht="15" customHeight="1" outlineLevel="1" x14ac:dyDescent="0.2">
      <c r="A984" s="232">
        <v>304</v>
      </c>
      <c r="B984" s="474"/>
      <c r="C984" s="475"/>
      <c r="D984" s="475"/>
      <c r="E984" s="475"/>
      <c r="F984" s="915" t="s">
        <v>157</v>
      </c>
      <c r="G984" s="916"/>
      <c r="H984" s="916"/>
      <c r="I984" s="916"/>
      <c r="J984" s="916"/>
      <c r="K984" s="916"/>
      <c r="L984" s="917"/>
      <c r="M984" s="408">
        <f>'2. FTNC CAN'!M984+'3. FTNC USD'!M984+'4. FTNC EUR'!M984+'5. FTNC GBP'!M984+'6. FTNC Autres (inclus)'!M984</f>
        <v>0</v>
      </c>
      <c r="N984" s="419">
        <f>'2. FTNC CAN'!N984+'3. FTNC USD'!N984+'4. FTNC EUR'!N984+'5. FTNC GBP'!N984+'6. FTNC Autres (inclus)'!N984</f>
        <v>0</v>
      </c>
      <c r="O984" s="422">
        <f>'2. FTNC CAN'!O984+'3. FTNC USD'!O984+'4. FTNC EUR'!O984+'5. FTNC GBP'!O984+'6. FTNC Autres (inclus)'!O984</f>
        <v>0</v>
      </c>
      <c r="P984" s="422">
        <f>'2. FTNC CAN'!P984+'3. FTNC USD'!P984+'4. FTNC EUR'!P984+'5. FTNC GBP'!P984+'6. FTNC Autres (inclus)'!P984</f>
        <v>0</v>
      </c>
      <c r="Q984" s="423">
        <f>'2. FTNC CAN'!Q984+'3. FTNC USD'!Q984+'4. FTNC EUR'!Q984+'5. FTNC GBP'!Q984+'6. FTNC Autres (inclus)'!Q984</f>
        <v>0</v>
      </c>
      <c r="R984" s="419">
        <f>'2. FTNC CAN'!R984+'3. FTNC USD'!R984+'4. FTNC EUR'!R984+'5. FTNC GBP'!R984+'6. FTNC Autres (inclus)'!R984</f>
        <v>0</v>
      </c>
      <c r="S984" s="422">
        <f>'2. FTNC CAN'!S984+'3. FTNC USD'!S984+'4. FTNC EUR'!S984+'5. FTNC GBP'!S984+'6. FTNC Autres (inclus)'!S984</f>
        <v>0</v>
      </c>
      <c r="T984" s="422">
        <f>'2. FTNC CAN'!T984+'3. FTNC USD'!T984+'4. FTNC EUR'!T984+'5. FTNC GBP'!T984+'6. FTNC Autres (inclus)'!T984</f>
        <v>0</v>
      </c>
      <c r="U984" s="422">
        <f>'2. FTNC CAN'!U984+'3. FTNC USD'!U984+'4. FTNC EUR'!U984+'5. FTNC GBP'!U984+'6. FTNC Autres (inclus)'!U984</f>
        <v>0</v>
      </c>
      <c r="V984" s="422">
        <f>'2. FTNC CAN'!V984+'3. FTNC USD'!V984+'4. FTNC EUR'!V984+'5. FTNC GBP'!V984+'6. FTNC Autres (inclus)'!V984</f>
        <v>0</v>
      </c>
      <c r="W984" s="422">
        <f>'2. FTNC CAN'!W984+'3. FTNC USD'!W984+'4. FTNC EUR'!W984+'5. FTNC GBP'!W984+'6. FTNC Autres (inclus)'!W984</f>
        <v>0</v>
      </c>
      <c r="X984" s="422">
        <f>'2. FTNC CAN'!X984+'3. FTNC USD'!X984+'4. FTNC EUR'!X984+'5. FTNC GBP'!X984+'6. FTNC Autres (inclus)'!X984</f>
        <v>0</v>
      </c>
      <c r="Y984" s="422">
        <f>'2. FTNC CAN'!Y984+'3. FTNC USD'!Y984+'4. FTNC EUR'!Y984+'5. FTNC GBP'!Y984+'6. FTNC Autres (inclus)'!Y984</f>
        <v>0</v>
      </c>
      <c r="Z984" s="422">
        <f>'2. FTNC CAN'!Z984+'3. FTNC USD'!Z984+'4. FTNC EUR'!Z984+'5. FTNC GBP'!Z984+'6. FTNC Autres (inclus)'!Z984</f>
        <v>0</v>
      </c>
      <c r="AA984" s="422">
        <f>'2. FTNC CAN'!AA984+'3. FTNC USD'!AA984+'4. FTNC EUR'!AA984+'5. FTNC GBP'!AA984+'6. FTNC Autres (inclus)'!AA984</f>
        <v>0</v>
      </c>
      <c r="AB984" s="423">
        <f>'2. FTNC CAN'!AB984+'3. FTNC USD'!AB984+'4. FTNC EUR'!AB984+'5. FTNC GBP'!AB984+'6. FTNC Autres (inclus)'!AB984</f>
        <v>0</v>
      </c>
      <c r="AC984" s="408">
        <f>'2. FTNC CAN'!AC984+'3. FTNC USD'!AC984+'4. FTNC EUR'!AC984+'5. FTNC GBP'!AC984+'6. FTNC Autres (inclus)'!AC984</f>
        <v>0</v>
      </c>
      <c r="AD984" s="891"/>
      <c r="AE984" s="892"/>
      <c r="AF984" s="893"/>
    </row>
    <row r="985" spans="1:32" ht="15" outlineLevel="1" x14ac:dyDescent="0.2">
      <c r="A985" s="232">
        <v>305</v>
      </c>
      <c r="B985" s="474"/>
      <c r="C985" s="475"/>
      <c r="D985" s="475"/>
      <c r="E985" s="475"/>
      <c r="F985" s="859" t="s">
        <v>25</v>
      </c>
      <c r="G985" s="860"/>
      <c r="H985" s="860"/>
      <c r="I985" s="860"/>
      <c r="J985" s="860"/>
      <c r="K985" s="860"/>
      <c r="L985" s="861"/>
      <c r="M985" s="408">
        <f>'2. FTNC CAN'!M985+'3. FTNC USD'!M985+'4. FTNC EUR'!M985+'5. FTNC GBP'!M985+'6. FTNC Autres (inclus)'!M985</f>
        <v>0</v>
      </c>
      <c r="N985" s="419">
        <f>'2. FTNC CAN'!N985+'3. FTNC USD'!N985+'4. FTNC EUR'!N985+'5. FTNC GBP'!N985+'6. FTNC Autres (inclus)'!N985</f>
        <v>0</v>
      </c>
      <c r="O985" s="422">
        <f>'2. FTNC CAN'!O985+'3. FTNC USD'!O985+'4. FTNC EUR'!O985+'5. FTNC GBP'!O985+'6. FTNC Autres (inclus)'!O985</f>
        <v>0</v>
      </c>
      <c r="P985" s="422">
        <f>'2. FTNC CAN'!P985+'3. FTNC USD'!P985+'4. FTNC EUR'!P985+'5. FTNC GBP'!P985+'6. FTNC Autres (inclus)'!P985</f>
        <v>0</v>
      </c>
      <c r="Q985" s="423">
        <f>'2. FTNC CAN'!Q985+'3. FTNC USD'!Q985+'4. FTNC EUR'!Q985+'5. FTNC GBP'!Q985+'6. FTNC Autres (inclus)'!Q985</f>
        <v>0</v>
      </c>
      <c r="R985" s="419">
        <f>'2. FTNC CAN'!R985+'3. FTNC USD'!R985+'4. FTNC EUR'!R985+'5. FTNC GBP'!R985+'6. FTNC Autres (inclus)'!R985</f>
        <v>0</v>
      </c>
      <c r="S985" s="422">
        <f>'2. FTNC CAN'!S985+'3. FTNC USD'!S985+'4. FTNC EUR'!S985+'5. FTNC GBP'!S985+'6. FTNC Autres (inclus)'!S985</f>
        <v>0</v>
      </c>
      <c r="T985" s="422">
        <f>'2. FTNC CAN'!T985+'3. FTNC USD'!T985+'4. FTNC EUR'!T985+'5. FTNC GBP'!T985+'6. FTNC Autres (inclus)'!T985</f>
        <v>0</v>
      </c>
      <c r="U985" s="422">
        <f>'2. FTNC CAN'!U985+'3. FTNC USD'!U985+'4. FTNC EUR'!U985+'5. FTNC GBP'!U985+'6. FTNC Autres (inclus)'!U985</f>
        <v>0</v>
      </c>
      <c r="V985" s="422">
        <f>'2. FTNC CAN'!V985+'3. FTNC USD'!V985+'4. FTNC EUR'!V985+'5. FTNC GBP'!V985+'6. FTNC Autres (inclus)'!V985</f>
        <v>0</v>
      </c>
      <c r="W985" s="422">
        <f>'2. FTNC CAN'!W985+'3. FTNC USD'!W985+'4. FTNC EUR'!W985+'5. FTNC GBP'!W985+'6. FTNC Autres (inclus)'!W985</f>
        <v>0</v>
      </c>
      <c r="X985" s="422">
        <f>'2. FTNC CAN'!X985+'3. FTNC USD'!X985+'4. FTNC EUR'!X985+'5. FTNC GBP'!X985+'6. FTNC Autres (inclus)'!X985</f>
        <v>0</v>
      </c>
      <c r="Y985" s="422">
        <f>'2. FTNC CAN'!Y985+'3. FTNC USD'!Y985+'4. FTNC EUR'!Y985+'5. FTNC GBP'!Y985+'6. FTNC Autres (inclus)'!Y985</f>
        <v>0</v>
      </c>
      <c r="Z985" s="422">
        <f>'2. FTNC CAN'!Z985+'3. FTNC USD'!Z985+'4. FTNC EUR'!Z985+'5. FTNC GBP'!Z985+'6. FTNC Autres (inclus)'!Z985</f>
        <v>0</v>
      </c>
      <c r="AA985" s="422">
        <f>'2. FTNC CAN'!AA985+'3. FTNC USD'!AA985+'4. FTNC EUR'!AA985+'5. FTNC GBP'!AA985+'6. FTNC Autres (inclus)'!AA985</f>
        <v>0</v>
      </c>
      <c r="AB985" s="423">
        <f>'2. FTNC CAN'!AB985+'3. FTNC USD'!AB985+'4. FTNC EUR'!AB985+'5. FTNC GBP'!AB985+'6. FTNC Autres (inclus)'!AB985</f>
        <v>0</v>
      </c>
      <c r="AC985" s="408">
        <f>'2. FTNC CAN'!AC985+'3. FTNC USD'!AC985+'4. FTNC EUR'!AC985+'5. FTNC GBP'!AC985+'6. FTNC Autres (inclus)'!AC985</f>
        <v>0</v>
      </c>
      <c r="AD985" s="894"/>
      <c r="AE985" s="895"/>
      <c r="AF985" s="896"/>
    </row>
    <row r="986" spans="1:32" ht="15" outlineLevel="1" x14ac:dyDescent="0.2">
      <c r="A986" s="232">
        <v>306</v>
      </c>
      <c r="B986" s="474"/>
      <c r="C986" s="475"/>
      <c r="D986" s="844" t="s">
        <v>467</v>
      </c>
      <c r="E986" s="845"/>
      <c r="F986" s="845"/>
      <c r="G986" s="845"/>
      <c r="H986" s="845"/>
      <c r="I986" s="845"/>
      <c r="J986" s="845"/>
      <c r="K986" s="845"/>
      <c r="L986" s="846"/>
      <c r="M986" s="407">
        <f>SUBTOTAL(9,M987:M988)</f>
        <v>0</v>
      </c>
      <c r="N986" s="410">
        <f t="shared" ref="N986" si="1380">SUBTOTAL(9,N987:N988)</f>
        <v>0</v>
      </c>
      <c r="O986" s="414">
        <f t="shared" ref="O986" si="1381">SUBTOTAL(9,O987:O988)</f>
        <v>0</v>
      </c>
      <c r="P986" s="413">
        <f t="shared" ref="P986" si="1382">SUBTOTAL(9,P987:P988)</f>
        <v>0</v>
      </c>
      <c r="Q986" s="415">
        <f t="shared" ref="Q986" si="1383">SUBTOTAL(9,Q987:Q988)</f>
        <v>0</v>
      </c>
      <c r="R986" s="410">
        <f t="shared" ref="R986" si="1384">SUBTOTAL(9,R987:R988)</f>
        <v>0</v>
      </c>
      <c r="S986" s="413">
        <f t="shared" ref="S986" si="1385">SUBTOTAL(9,S987:S988)</f>
        <v>0</v>
      </c>
      <c r="T986" s="414">
        <f t="shared" ref="T986" si="1386">SUBTOTAL(9,T987:T988)</f>
        <v>0</v>
      </c>
      <c r="U986" s="413">
        <f t="shared" ref="U986" si="1387">SUBTOTAL(9,U987:U988)</f>
        <v>0</v>
      </c>
      <c r="V986" s="414">
        <f t="shared" ref="V986" si="1388">SUBTOTAL(9,V987:V988)</f>
        <v>0</v>
      </c>
      <c r="W986" s="413">
        <f t="shared" ref="W986" si="1389">SUBTOTAL(9,W987:W988)</f>
        <v>0</v>
      </c>
      <c r="X986" s="414">
        <f t="shared" ref="X986" si="1390">SUBTOTAL(9,X987:X988)</f>
        <v>0</v>
      </c>
      <c r="Y986" s="413">
        <f t="shared" ref="Y986" si="1391">SUBTOTAL(9,Y987:Y988)</f>
        <v>0</v>
      </c>
      <c r="Z986" s="414">
        <f t="shared" ref="Z986" si="1392">SUBTOTAL(9,Z987:Z988)</f>
        <v>0</v>
      </c>
      <c r="AA986" s="413">
        <f t="shared" ref="AA986" si="1393">SUBTOTAL(9,AA987:AA988)</f>
        <v>0</v>
      </c>
      <c r="AB986" s="415">
        <f t="shared" ref="AB986" si="1394">SUBTOTAL(9,AB987:AB988)</f>
        <v>0</v>
      </c>
      <c r="AC986" s="407">
        <f t="shared" ref="AC986" si="1395">SUBTOTAL(9,AC987:AC988)</f>
        <v>0</v>
      </c>
      <c r="AD986" s="921"/>
      <c r="AE986" s="921"/>
      <c r="AF986" s="922"/>
    </row>
    <row r="987" spans="1:32" ht="15" outlineLevel="1" x14ac:dyDescent="0.2">
      <c r="A987" s="232">
        <v>307</v>
      </c>
      <c r="B987" s="474"/>
      <c r="C987" s="273"/>
      <c r="D987" s="273"/>
      <c r="E987" s="273"/>
      <c r="F987" s="856" t="s">
        <v>466</v>
      </c>
      <c r="G987" s="857"/>
      <c r="H987" s="857"/>
      <c r="I987" s="857"/>
      <c r="J987" s="857"/>
      <c r="K987" s="857"/>
      <c r="L987" s="858"/>
      <c r="M987" s="408">
        <f>'2. FTNC CAN'!M987+'3. FTNC USD'!M987+'4. FTNC EUR'!M987+'5. FTNC GBP'!M987+'6. FTNC Autres (inclus)'!M987</f>
        <v>0</v>
      </c>
      <c r="N987" s="419">
        <f>'2. FTNC CAN'!N987+'3. FTNC USD'!N987+'4. FTNC EUR'!N987+'5. FTNC GBP'!N987+'6. FTNC Autres (inclus)'!N987</f>
        <v>0</v>
      </c>
      <c r="O987" s="422">
        <f>'2. FTNC CAN'!O987+'3. FTNC USD'!O987+'4. FTNC EUR'!O987+'5. FTNC GBP'!O987+'6. FTNC Autres (inclus)'!O987</f>
        <v>0</v>
      </c>
      <c r="P987" s="422">
        <f>'2. FTNC CAN'!P987+'3. FTNC USD'!P987+'4. FTNC EUR'!P987+'5. FTNC GBP'!P987+'6. FTNC Autres (inclus)'!P987</f>
        <v>0</v>
      </c>
      <c r="Q987" s="423">
        <f>'2. FTNC CAN'!Q987+'3. FTNC USD'!Q987+'4. FTNC EUR'!Q987+'5. FTNC GBP'!Q987+'6. FTNC Autres (inclus)'!Q987</f>
        <v>0</v>
      </c>
      <c r="R987" s="419">
        <f>'2. FTNC CAN'!R987+'3. FTNC USD'!R987+'4. FTNC EUR'!R987+'5. FTNC GBP'!R987+'6. FTNC Autres (inclus)'!R987</f>
        <v>0</v>
      </c>
      <c r="S987" s="422">
        <f>'2. FTNC CAN'!S987+'3. FTNC USD'!S987+'4. FTNC EUR'!S987+'5. FTNC GBP'!S987+'6. FTNC Autres (inclus)'!S987</f>
        <v>0</v>
      </c>
      <c r="T987" s="422">
        <f>'2. FTNC CAN'!T987+'3. FTNC USD'!T987+'4. FTNC EUR'!T987+'5. FTNC GBP'!T987+'6. FTNC Autres (inclus)'!T987</f>
        <v>0</v>
      </c>
      <c r="U987" s="422">
        <f>'2. FTNC CAN'!U987+'3. FTNC USD'!U987+'4. FTNC EUR'!U987+'5. FTNC GBP'!U987+'6. FTNC Autres (inclus)'!U987</f>
        <v>0</v>
      </c>
      <c r="V987" s="422">
        <f>'2. FTNC CAN'!V987+'3. FTNC USD'!V987+'4. FTNC EUR'!V987+'5. FTNC GBP'!V987+'6. FTNC Autres (inclus)'!V987</f>
        <v>0</v>
      </c>
      <c r="W987" s="422">
        <f>'2. FTNC CAN'!W987+'3. FTNC USD'!W987+'4. FTNC EUR'!W987+'5. FTNC GBP'!W987+'6. FTNC Autres (inclus)'!W987</f>
        <v>0</v>
      </c>
      <c r="X987" s="422">
        <f>'2. FTNC CAN'!X987+'3. FTNC USD'!X987+'4. FTNC EUR'!X987+'5. FTNC GBP'!X987+'6. FTNC Autres (inclus)'!X987</f>
        <v>0</v>
      </c>
      <c r="Y987" s="422">
        <f>'2. FTNC CAN'!Y987+'3. FTNC USD'!Y987+'4. FTNC EUR'!Y987+'5. FTNC GBP'!Y987+'6. FTNC Autres (inclus)'!Y987</f>
        <v>0</v>
      </c>
      <c r="Z987" s="422">
        <f>'2. FTNC CAN'!Z987+'3. FTNC USD'!Z987+'4. FTNC EUR'!Z987+'5. FTNC GBP'!Z987+'6. FTNC Autres (inclus)'!Z987</f>
        <v>0</v>
      </c>
      <c r="AA987" s="422">
        <f>'2. FTNC CAN'!AA987+'3. FTNC USD'!AA987+'4. FTNC EUR'!AA987+'5. FTNC GBP'!AA987+'6. FTNC Autres (inclus)'!AA987</f>
        <v>0</v>
      </c>
      <c r="AB987" s="423">
        <f>'2. FTNC CAN'!AB987+'3. FTNC USD'!AB987+'4. FTNC EUR'!AB987+'5. FTNC GBP'!AB987+'6. FTNC Autres (inclus)'!AB987</f>
        <v>0</v>
      </c>
      <c r="AC987" s="408">
        <f>'2. FTNC CAN'!AC987+'3. FTNC USD'!AC987+'4. FTNC EUR'!AC987+'5. FTNC GBP'!AC987+'6. FTNC Autres (inclus)'!AC987</f>
        <v>0</v>
      </c>
      <c r="AD987" s="827"/>
      <c r="AE987" s="837"/>
      <c r="AF987" s="890"/>
    </row>
    <row r="988" spans="1:32" ht="15" outlineLevel="1" x14ac:dyDescent="0.2">
      <c r="A988" s="232">
        <v>308</v>
      </c>
      <c r="B988" s="474"/>
      <c r="C988" s="273"/>
      <c r="D988" s="273"/>
      <c r="E988" s="273"/>
      <c r="F988" s="859" t="s">
        <v>576</v>
      </c>
      <c r="G988" s="860"/>
      <c r="H988" s="860"/>
      <c r="I988" s="860"/>
      <c r="J988" s="860"/>
      <c r="K988" s="860"/>
      <c r="L988" s="861"/>
      <c r="M988" s="408">
        <f>'2. FTNC CAN'!M988+'3. FTNC USD'!M988+'4. FTNC EUR'!M988+'5. FTNC GBP'!M988+'6. FTNC Autres (inclus)'!M988</f>
        <v>0</v>
      </c>
      <c r="N988" s="419">
        <f>'2. FTNC CAN'!N988+'3. FTNC USD'!N988+'4. FTNC EUR'!N988+'5. FTNC GBP'!N988+'6. FTNC Autres (inclus)'!N988</f>
        <v>0</v>
      </c>
      <c r="O988" s="422">
        <f>'2. FTNC CAN'!O988+'3. FTNC USD'!O988+'4. FTNC EUR'!O988+'5. FTNC GBP'!O988+'6. FTNC Autres (inclus)'!O988</f>
        <v>0</v>
      </c>
      <c r="P988" s="422">
        <f>'2. FTNC CAN'!P988+'3. FTNC USD'!P988+'4. FTNC EUR'!P988+'5. FTNC GBP'!P988+'6. FTNC Autres (inclus)'!P988</f>
        <v>0</v>
      </c>
      <c r="Q988" s="423">
        <f>'2. FTNC CAN'!Q988+'3. FTNC USD'!Q988+'4. FTNC EUR'!Q988+'5. FTNC GBP'!Q988+'6. FTNC Autres (inclus)'!Q988</f>
        <v>0</v>
      </c>
      <c r="R988" s="419">
        <f>'2. FTNC CAN'!R988+'3. FTNC USD'!R988+'4. FTNC EUR'!R988+'5. FTNC GBP'!R988+'6. FTNC Autres (inclus)'!R988</f>
        <v>0</v>
      </c>
      <c r="S988" s="422">
        <f>'2. FTNC CAN'!S988+'3. FTNC USD'!S988+'4. FTNC EUR'!S988+'5. FTNC GBP'!S988+'6. FTNC Autres (inclus)'!S988</f>
        <v>0</v>
      </c>
      <c r="T988" s="422">
        <f>'2. FTNC CAN'!T988+'3. FTNC USD'!T988+'4. FTNC EUR'!T988+'5. FTNC GBP'!T988+'6. FTNC Autres (inclus)'!T988</f>
        <v>0</v>
      </c>
      <c r="U988" s="422">
        <f>'2. FTNC CAN'!U988+'3. FTNC USD'!U988+'4. FTNC EUR'!U988+'5. FTNC GBP'!U988+'6. FTNC Autres (inclus)'!U988</f>
        <v>0</v>
      </c>
      <c r="V988" s="422">
        <f>'2. FTNC CAN'!V988+'3. FTNC USD'!V988+'4. FTNC EUR'!V988+'5. FTNC GBP'!V988+'6. FTNC Autres (inclus)'!V988</f>
        <v>0</v>
      </c>
      <c r="W988" s="422">
        <f>'2. FTNC CAN'!W988+'3. FTNC USD'!W988+'4. FTNC EUR'!W988+'5. FTNC GBP'!W988+'6. FTNC Autres (inclus)'!W988</f>
        <v>0</v>
      </c>
      <c r="X988" s="422">
        <f>'2. FTNC CAN'!X988+'3. FTNC USD'!X988+'4. FTNC EUR'!X988+'5. FTNC GBP'!X988+'6. FTNC Autres (inclus)'!X988</f>
        <v>0</v>
      </c>
      <c r="Y988" s="422">
        <f>'2. FTNC CAN'!Y988+'3. FTNC USD'!Y988+'4. FTNC EUR'!Y988+'5. FTNC GBP'!Y988+'6. FTNC Autres (inclus)'!Y988</f>
        <v>0</v>
      </c>
      <c r="Z988" s="422">
        <f>'2. FTNC CAN'!Z988+'3. FTNC USD'!Z988+'4. FTNC EUR'!Z988+'5. FTNC GBP'!Z988+'6. FTNC Autres (inclus)'!Z988</f>
        <v>0</v>
      </c>
      <c r="AA988" s="422">
        <f>'2. FTNC CAN'!AA988+'3. FTNC USD'!AA988+'4. FTNC EUR'!AA988+'5. FTNC GBP'!AA988+'6. FTNC Autres (inclus)'!AA988</f>
        <v>0</v>
      </c>
      <c r="AB988" s="423">
        <f>'2. FTNC CAN'!AB988+'3. FTNC USD'!AB988+'4. FTNC EUR'!AB988+'5. FTNC GBP'!AB988+'6. FTNC Autres (inclus)'!AB988</f>
        <v>0</v>
      </c>
      <c r="AC988" s="408">
        <f>'2. FTNC CAN'!AC988+'3. FTNC USD'!AC988+'4. FTNC EUR'!AC988+'5. FTNC GBP'!AC988+'6. FTNC Autres (inclus)'!AC988</f>
        <v>0</v>
      </c>
      <c r="AD988" s="891"/>
      <c r="AE988" s="892"/>
      <c r="AF988" s="893"/>
    </row>
    <row r="989" spans="1:32" ht="15" outlineLevel="1" x14ac:dyDescent="0.2">
      <c r="A989" s="232">
        <v>231</v>
      </c>
      <c r="B989" s="474"/>
      <c r="C989" s="838" t="s">
        <v>70</v>
      </c>
      <c r="D989" s="839"/>
      <c r="E989" s="839"/>
      <c r="F989" s="839"/>
      <c r="G989" s="839"/>
      <c r="H989" s="839"/>
      <c r="I989" s="839"/>
      <c r="J989" s="839"/>
      <c r="K989" s="839"/>
      <c r="L989" s="839"/>
      <c r="M989" s="839"/>
      <c r="N989" s="839"/>
      <c r="O989" s="839"/>
      <c r="P989" s="839"/>
      <c r="Q989" s="839"/>
      <c r="R989" s="839"/>
      <c r="S989" s="839"/>
      <c r="T989" s="839"/>
      <c r="U989" s="839"/>
      <c r="V989" s="839"/>
      <c r="W989" s="839"/>
      <c r="X989" s="839"/>
      <c r="Y989" s="839"/>
      <c r="Z989" s="839"/>
      <c r="AA989" s="839"/>
      <c r="AB989" s="839"/>
      <c r="AC989" s="839"/>
      <c r="AD989" s="839"/>
      <c r="AE989" s="839"/>
      <c r="AF989" s="840"/>
    </row>
    <row r="990" spans="1:32" ht="15" outlineLevel="1" x14ac:dyDescent="0.2">
      <c r="A990" s="232">
        <v>310</v>
      </c>
      <c r="B990" s="474"/>
      <c r="C990" s="475"/>
      <c r="D990" s="1060" t="s">
        <v>71</v>
      </c>
      <c r="E990" s="1061"/>
      <c r="F990" s="1061"/>
      <c r="G990" s="1061"/>
      <c r="H990" s="1061"/>
      <c r="I990" s="1061"/>
      <c r="J990" s="1061"/>
      <c r="K990" s="1061"/>
      <c r="L990" s="1061"/>
      <c r="M990" s="407">
        <f>SUBTOTAL(9,M991:M992)</f>
        <v>0</v>
      </c>
      <c r="N990" s="410">
        <f t="shared" ref="N990" si="1396">SUBTOTAL(9,N991:N992)</f>
        <v>0</v>
      </c>
      <c r="O990" s="414">
        <f t="shared" ref="O990" si="1397">SUBTOTAL(9,O991:O992)</f>
        <v>0</v>
      </c>
      <c r="P990" s="413">
        <f t="shared" ref="P990" si="1398">SUBTOTAL(9,P991:P992)</f>
        <v>0</v>
      </c>
      <c r="Q990" s="415">
        <f t="shared" ref="Q990" si="1399">SUBTOTAL(9,Q991:Q992)</f>
        <v>0</v>
      </c>
      <c r="R990" s="410">
        <f t="shared" ref="R990" si="1400">SUBTOTAL(9,R991:R992)</f>
        <v>0</v>
      </c>
      <c r="S990" s="413">
        <f t="shared" ref="S990" si="1401">SUBTOTAL(9,S991:S992)</f>
        <v>0</v>
      </c>
      <c r="T990" s="414">
        <f t="shared" ref="T990" si="1402">SUBTOTAL(9,T991:T992)</f>
        <v>0</v>
      </c>
      <c r="U990" s="413">
        <f t="shared" ref="U990" si="1403">SUBTOTAL(9,U991:U992)</f>
        <v>0</v>
      </c>
      <c r="V990" s="414">
        <f t="shared" ref="V990" si="1404">SUBTOTAL(9,V991:V992)</f>
        <v>0</v>
      </c>
      <c r="W990" s="413">
        <f t="shared" ref="W990" si="1405">SUBTOTAL(9,W991:W992)</f>
        <v>0</v>
      </c>
      <c r="X990" s="414">
        <f t="shared" ref="X990" si="1406">SUBTOTAL(9,X991:X992)</f>
        <v>0</v>
      </c>
      <c r="Y990" s="413">
        <f t="shared" ref="Y990" si="1407">SUBTOTAL(9,Y991:Y992)</f>
        <v>0</v>
      </c>
      <c r="Z990" s="414">
        <f t="shared" ref="Z990" si="1408">SUBTOTAL(9,Z991:Z992)</f>
        <v>0</v>
      </c>
      <c r="AA990" s="413">
        <f t="shared" ref="AA990" si="1409">SUBTOTAL(9,AA991:AA992)</f>
        <v>0</v>
      </c>
      <c r="AB990" s="415">
        <f t="shared" ref="AB990" si="1410">SUBTOTAL(9,AB991:AB992)</f>
        <v>0</v>
      </c>
      <c r="AC990" s="407">
        <f t="shared" ref="AC990" si="1411">SUBTOTAL(9,AC991:AC992)</f>
        <v>0</v>
      </c>
      <c r="AD990" s="921"/>
      <c r="AE990" s="921"/>
      <c r="AF990" s="922"/>
    </row>
    <row r="991" spans="1:32" ht="15" outlineLevel="1" x14ac:dyDescent="0.2">
      <c r="A991" s="232">
        <v>311</v>
      </c>
      <c r="B991" s="474"/>
      <c r="C991" s="475"/>
      <c r="D991" s="475"/>
      <c r="E991" s="475"/>
      <c r="F991" s="856" t="s">
        <v>72</v>
      </c>
      <c r="G991" s="857"/>
      <c r="H991" s="857"/>
      <c r="I991" s="857"/>
      <c r="J991" s="857"/>
      <c r="K991" s="857"/>
      <c r="L991" s="858"/>
      <c r="M991" s="408">
        <f>'2. FTNC CAN'!M991+'3. FTNC USD'!M991+'4. FTNC EUR'!M991+'5. FTNC GBP'!M991+'6. FTNC Autres (inclus)'!M991</f>
        <v>0</v>
      </c>
      <c r="N991" s="1062"/>
      <c r="O991" s="1062"/>
      <c r="P991" s="1062"/>
      <c r="Q991" s="1062"/>
      <c r="R991" s="1062"/>
      <c r="S991" s="1062"/>
      <c r="T991" s="1062"/>
      <c r="U991" s="1062"/>
      <c r="V991" s="1062"/>
      <c r="W991" s="1062"/>
      <c r="X991" s="1062"/>
      <c r="Y991" s="1062"/>
      <c r="Z991" s="1062"/>
      <c r="AA991" s="1062"/>
      <c r="AB991" s="1062"/>
      <c r="AC991" s="408">
        <f>'2. FTNC CAN'!AC991+'3. FTNC USD'!AC991+'4. FTNC EUR'!AC991+'5. FTNC GBP'!AC991+'6. FTNC Autres (inclus)'!AC991</f>
        <v>0</v>
      </c>
      <c r="AD991" s="827"/>
      <c r="AE991" s="837"/>
      <c r="AF991" s="890"/>
    </row>
    <row r="992" spans="1:32" ht="15" outlineLevel="1" x14ac:dyDescent="0.2">
      <c r="A992" s="232">
        <v>312</v>
      </c>
      <c r="B992" s="474"/>
      <c r="C992" s="475"/>
      <c r="D992" s="475"/>
      <c r="E992" s="475"/>
      <c r="F992" s="859" t="s">
        <v>73</v>
      </c>
      <c r="G992" s="860"/>
      <c r="H992" s="860"/>
      <c r="I992" s="860"/>
      <c r="J992" s="860"/>
      <c r="K992" s="860"/>
      <c r="L992" s="861"/>
      <c r="M992" s="408">
        <f>'2. FTNC CAN'!M992+'3. FTNC USD'!M992+'4. FTNC EUR'!M992+'5. FTNC GBP'!M992+'6. FTNC Autres (inclus)'!M992</f>
        <v>0</v>
      </c>
      <c r="N992" s="419">
        <f>'2. FTNC CAN'!N992+'3. FTNC USD'!N992+'4. FTNC EUR'!N992+'5. FTNC GBP'!N992+'6. FTNC Autres (inclus)'!N992</f>
        <v>0</v>
      </c>
      <c r="O992" s="422">
        <f>'2. FTNC CAN'!O992+'3. FTNC USD'!O992+'4. FTNC EUR'!O992+'5. FTNC GBP'!O992+'6. FTNC Autres (inclus)'!O992</f>
        <v>0</v>
      </c>
      <c r="P992" s="422">
        <f>'2. FTNC CAN'!P992+'3. FTNC USD'!P992+'4. FTNC EUR'!P992+'5. FTNC GBP'!P992+'6. FTNC Autres (inclus)'!P992</f>
        <v>0</v>
      </c>
      <c r="Q992" s="423">
        <f>'2. FTNC CAN'!Q992+'3. FTNC USD'!Q992+'4. FTNC EUR'!Q992+'5. FTNC GBP'!Q992+'6. FTNC Autres (inclus)'!Q992</f>
        <v>0</v>
      </c>
      <c r="R992" s="419">
        <f>'2. FTNC CAN'!R992+'3. FTNC USD'!R992+'4. FTNC EUR'!R992+'5. FTNC GBP'!R992+'6. FTNC Autres (inclus)'!R992</f>
        <v>0</v>
      </c>
      <c r="S992" s="422">
        <f>'2. FTNC CAN'!S992+'3. FTNC USD'!S992+'4. FTNC EUR'!S992+'5. FTNC GBP'!S992+'6. FTNC Autres (inclus)'!S992</f>
        <v>0</v>
      </c>
      <c r="T992" s="422">
        <f>'2. FTNC CAN'!T992+'3. FTNC USD'!T992+'4. FTNC EUR'!T992+'5. FTNC GBP'!T992+'6. FTNC Autres (inclus)'!T992</f>
        <v>0</v>
      </c>
      <c r="U992" s="422">
        <f>'2. FTNC CAN'!U992+'3. FTNC USD'!U992+'4. FTNC EUR'!U992+'5. FTNC GBP'!U992+'6. FTNC Autres (inclus)'!U992</f>
        <v>0</v>
      </c>
      <c r="V992" s="422">
        <f>'2. FTNC CAN'!V992+'3. FTNC USD'!V992+'4. FTNC EUR'!V992+'5. FTNC GBP'!V992+'6. FTNC Autres (inclus)'!V992</f>
        <v>0</v>
      </c>
      <c r="W992" s="422">
        <f>'2. FTNC CAN'!W992+'3. FTNC USD'!W992+'4. FTNC EUR'!W992+'5. FTNC GBP'!W992+'6. FTNC Autres (inclus)'!W992</f>
        <v>0</v>
      </c>
      <c r="X992" s="422">
        <f>'2. FTNC CAN'!X992+'3. FTNC USD'!X992+'4. FTNC EUR'!X992+'5. FTNC GBP'!X992+'6. FTNC Autres (inclus)'!X992</f>
        <v>0</v>
      </c>
      <c r="Y992" s="422">
        <f>'2. FTNC CAN'!Y992+'3. FTNC USD'!Y992+'4. FTNC EUR'!Y992+'5. FTNC GBP'!Y992+'6. FTNC Autres (inclus)'!Y992</f>
        <v>0</v>
      </c>
      <c r="Z992" s="422">
        <f>'2. FTNC CAN'!Z992+'3. FTNC USD'!Z992+'4. FTNC EUR'!Z992+'5. FTNC GBP'!Z992+'6. FTNC Autres (inclus)'!Z992</f>
        <v>0</v>
      </c>
      <c r="AA992" s="422">
        <f>'2. FTNC CAN'!AA992+'3. FTNC USD'!AA992+'4. FTNC EUR'!AA992+'5. FTNC GBP'!AA992+'6. FTNC Autres (inclus)'!AA992</f>
        <v>0</v>
      </c>
      <c r="AB992" s="423">
        <f>'2. FTNC CAN'!AB992+'3. FTNC USD'!AB992+'4. FTNC EUR'!AB992+'5. FTNC GBP'!AB992+'6. FTNC Autres (inclus)'!AB992</f>
        <v>0</v>
      </c>
      <c r="AC992" s="408">
        <f>'2. FTNC CAN'!AC992+'3. FTNC USD'!AC992+'4. FTNC EUR'!AC992+'5. FTNC GBP'!AC992+'6. FTNC Autres (inclus)'!AC992</f>
        <v>0</v>
      </c>
      <c r="AD992" s="894"/>
      <c r="AE992" s="895"/>
      <c r="AF992" s="896"/>
    </row>
    <row r="993" spans="1:34" ht="15" outlineLevel="1" x14ac:dyDescent="0.2">
      <c r="A993" s="232">
        <v>313</v>
      </c>
      <c r="B993" s="474"/>
      <c r="C993" s="475"/>
      <c r="D993" s="844" t="s">
        <v>734</v>
      </c>
      <c r="E993" s="845"/>
      <c r="F993" s="845"/>
      <c r="G993" s="845"/>
      <c r="H993" s="845"/>
      <c r="I993" s="845"/>
      <c r="J993" s="845"/>
      <c r="K993" s="845"/>
      <c r="L993" s="846"/>
      <c r="M993" s="407">
        <f>SUBTOTAL(9,M994:M996)</f>
        <v>0</v>
      </c>
      <c r="N993" s="410">
        <f t="shared" ref="N993" si="1412">SUBTOTAL(9,N994:N996)</f>
        <v>0</v>
      </c>
      <c r="O993" s="414">
        <f t="shared" ref="O993" si="1413">SUBTOTAL(9,O994:O996)</f>
        <v>0</v>
      </c>
      <c r="P993" s="413">
        <f t="shared" ref="P993" si="1414">SUBTOTAL(9,P994:P996)</f>
        <v>0</v>
      </c>
      <c r="Q993" s="415">
        <f t="shared" ref="Q993" si="1415">SUBTOTAL(9,Q994:Q996)</f>
        <v>0</v>
      </c>
      <c r="R993" s="410">
        <f t="shared" ref="R993" si="1416">SUBTOTAL(9,R994:R996)</f>
        <v>0</v>
      </c>
      <c r="S993" s="413">
        <f t="shared" ref="S993" si="1417">SUBTOTAL(9,S994:S996)</f>
        <v>0</v>
      </c>
      <c r="T993" s="414">
        <f t="shared" ref="T993" si="1418">SUBTOTAL(9,T994:T996)</f>
        <v>0</v>
      </c>
      <c r="U993" s="413">
        <f t="shared" ref="U993" si="1419">SUBTOTAL(9,U994:U996)</f>
        <v>0</v>
      </c>
      <c r="V993" s="414">
        <f t="shared" ref="V993" si="1420">SUBTOTAL(9,V994:V996)</f>
        <v>0</v>
      </c>
      <c r="W993" s="413">
        <f t="shared" ref="W993" si="1421">SUBTOTAL(9,W994:W996)</f>
        <v>0</v>
      </c>
      <c r="X993" s="414">
        <f t="shared" ref="X993" si="1422">SUBTOTAL(9,X994:X996)</f>
        <v>0</v>
      </c>
      <c r="Y993" s="413">
        <f t="shared" ref="Y993" si="1423">SUBTOTAL(9,Y994:Y996)</f>
        <v>0</v>
      </c>
      <c r="Z993" s="414">
        <f t="shared" ref="Z993" si="1424">SUBTOTAL(9,Z994:Z996)</f>
        <v>0</v>
      </c>
      <c r="AA993" s="413">
        <f t="shared" ref="AA993" si="1425">SUBTOTAL(9,AA994:AA996)</f>
        <v>0</v>
      </c>
      <c r="AB993" s="415">
        <f t="shared" ref="AB993" si="1426">SUBTOTAL(9,AB994:AB996)</f>
        <v>0</v>
      </c>
      <c r="AC993" s="407">
        <f t="shared" ref="AC993" si="1427">SUBTOTAL(9,AC994:AC996)</f>
        <v>0</v>
      </c>
      <c r="AD993" s="921"/>
      <c r="AE993" s="921"/>
      <c r="AF993" s="922"/>
      <c r="AH993" s="250">
        <f>SUM(AC1001,AC997,AC993,AC990,AC986,AC982,AC979,AC976,AC973,AC970,AC967,AC959,AC952,AC949,AC945,AC942,AC937,AC933,AC929,AC923,AC918,AC913,AC906,AC903,AC899,AC895,AC892,AC889,AC884,AC880,AC877,AC872,AC867,AC863,AC860,AC857,AC854,AC851,AC848,AC845,AC840,AC837,AC833,AC830,AC826,AC823,AC818,AC814,AC810,AC804,AC799,AC794,AC789,AC786,AC964,AC956)</f>
        <v>0</v>
      </c>
    </row>
    <row r="994" spans="1:34" ht="15" outlineLevel="1" x14ac:dyDescent="0.2">
      <c r="A994" s="232">
        <v>314</v>
      </c>
      <c r="B994" s="474"/>
      <c r="C994" s="475"/>
      <c r="D994" s="475"/>
      <c r="E994" s="475"/>
      <c r="F994" s="856" t="s">
        <v>735</v>
      </c>
      <c r="G994" s="857"/>
      <c r="H994" s="857"/>
      <c r="I994" s="857"/>
      <c r="J994" s="857"/>
      <c r="K994" s="857"/>
      <c r="L994" s="857"/>
      <c r="M994" s="408">
        <f>'2. FTNC CAN'!M994+'3. FTNC USD'!M994+'4. FTNC EUR'!M994+'5. FTNC GBP'!M994+'6. FTNC Autres (inclus)'!M994</f>
        <v>0</v>
      </c>
      <c r="N994" s="419">
        <f>'2. FTNC CAN'!N994+'3. FTNC USD'!N994+'4. FTNC EUR'!N994+'5. FTNC GBP'!N994+'6. FTNC Autres (inclus)'!N994</f>
        <v>0</v>
      </c>
      <c r="O994" s="422">
        <f>'2. FTNC CAN'!O994+'3. FTNC USD'!O994+'4. FTNC EUR'!O994+'5. FTNC GBP'!O994+'6. FTNC Autres (inclus)'!O994</f>
        <v>0</v>
      </c>
      <c r="P994" s="422">
        <f>'2. FTNC CAN'!P994+'3. FTNC USD'!P994+'4. FTNC EUR'!P994+'5. FTNC GBP'!P994+'6. FTNC Autres (inclus)'!P994</f>
        <v>0</v>
      </c>
      <c r="Q994" s="423">
        <f>'2. FTNC CAN'!Q994+'3. FTNC USD'!Q994+'4. FTNC EUR'!Q994+'5. FTNC GBP'!Q994+'6. FTNC Autres (inclus)'!Q994</f>
        <v>0</v>
      </c>
      <c r="R994" s="419">
        <f>'2. FTNC CAN'!R994+'3. FTNC USD'!R994+'4. FTNC EUR'!R994+'5. FTNC GBP'!R994+'6. FTNC Autres (inclus)'!R994</f>
        <v>0</v>
      </c>
      <c r="S994" s="422">
        <f>'2. FTNC CAN'!S994+'3. FTNC USD'!S994+'4. FTNC EUR'!S994+'5. FTNC GBP'!S994+'6. FTNC Autres (inclus)'!S994</f>
        <v>0</v>
      </c>
      <c r="T994" s="422">
        <f>'2. FTNC CAN'!T994+'3. FTNC USD'!T994+'4. FTNC EUR'!T994+'5. FTNC GBP'!T994+'6. FTNC Autres (inclus)'!T994</f>
        <v>0</v>
      </c>
      <c r="U994" s="422">
        <f>'2. FTNC CAN'!U994+'3. FTNC USD'!U994+'4. FTNC EUR'!U994+'5. FTNC GBP'!U994+'6. FTNC Autres (inclus)'!U994</f>
        <v>0</v>
      </c>
      <c r="V994" s="422">
        <f>'2. FTNC CAN'!V994+'3. FTNC USD'!V994+'4. FTNC EUR'!V994+'5. FTNC GBP'!V994+'6. FTNC Autres (inclus)'!V994</f>
        <v>0</v>
      </c>
      <c r="W994" s="422">
        <f>'2. FTNC CAN'!W994+'3. FTNC USD'!W994+'4. FTNC EUR'!W994+'5. FTNC GBP'!W994+'6. FTNC Autres (inclus)'!W994</f>
        <v>0</v>
      </c>
      <c r="X994" s="422">
        <f>'2. FTNC CAN'!X994+'3. FTNC USD'!X994+'4. FTNC EUR'!X994+'5. FTNC GBP'!X994+'6. FTNC Autres (inclus)'!X994</f>
        <v>0</v>
      </c>
      <c r="Y994" s="422">
        <f>'2. FTNC CAN'!Y994+'3. FTNC USD'!Y994+'4. FTNC EUR'!Y994+'5. FTNC GBP'!Y994+'6. FTNC Autres (inclus)'!Y994</f>
        <v>0</v>
      </c>
      <c r="Z994" s="422">
        <f>'2. FTNC CAN'!Z994+'3. FTNC USD'!Z994+'4. FTNC EUR'!Z994+'5. FTNC GBP'!Z994+'6. FTNC Autres (inclus)'!Z994</f>
        <v>0</v>
      </c>
      <c r="AA994" s="422">
        <f>'2. FTNC CAN'!AA994+'3. FTNC USD'!AA994+'4. FTNC EUR'!AA994+'5. FTNC GBP'!AA994+'6. FTNC Autres (inclus)'!AA994</f>
        <v>0</v>
      </c>
      <c r="AB994" s="423">
        <f>'2. FTNC CAN'!AB994+'3. FTNC USD'!AB994+'4. FTNC EUR'!AB994+'5. FTNC GBP'!AB994+'6. FTNC Autres (inclus)'!AB994</f>
        <v>0</v>
      </c>
      <c r="AC994" s="408">
        <f>'2. FTNC CAN'!AC994+'3. FTNC USD'!AC994+'4. FTNC EUR'!AC994+'5. FTNC GBP'!AC994+'6. FTNC Autres (inclus)'!AC994</f>
        <v>0</v>
      </c>
      <c r="AD994" s="827"/>
      <c r="AE994" s="837"/>
      <c r="AF994" s="890"/>
    </row>
    <row r="995" spans="1:34" ht="15" outlineLevel="1" x14ac:dyDescent="0.2">
      <c r="A995" s="232">
        <v>315</v>
      </c>
      <c r="B995" s="474"/>
      <c r="C995" s="475"/>
      <c r="D995" s="475"/>
      <c r="E995" s="475"/>
      <c r="F995" s="915" t="s">
        <v>736</v>
      </c>
      <c r="G995" s="916"/>
      <c r="H995" s="916"/>
      <c r="I995" s="916"/>
      <c r="J995" s="916"/>
      <c r="K995" s="916"/>
      <c r="L995" s="916"/>
      <c r="M995" s="408">
        <f>'2. FTNC CAN'!M995+'3. FTNC USD'!M995+'4. FTNC EUR'!M995+'5. FTNC GBP'!M995+'6. FTNC Autres (inclus)'!M995</f>
        <v>0</v>
      </c>
      <c r="N995" s="419">
        <f>'2. FTNC CAN'!N995+'3. FTNC USD'!N995+'4. FTNC EUR'!N995+'5. FTNC GBP'!N995+'6. FTNC Autres (inclus)'!N995</f>
        <v>0</v>
      </c>
      <c r="O995" s="422">
        <f>'2. FTNC CAN'!O995+'3. FTNC USD'!O995+'4. FTNC EUR'!O995+'5. FTNC GBP'!O995+'6. FTNC Autres (inclus)'!O995</f>
        <v>0</v>
      </c>
      <c r="P995" s="422">
        <f>'2. FTNC CAN'!P995+'3. FTNC USD'!P995+'4. FTNC EUR'!P995+'5. FTNC GBP'!P995+'6. FTNC Autres (inclus)'!P995</f>
        <v>0</v>
      </c>
      <c r="Q995" s="423">
        <f>'2. FTNC CAN'!Q995+'3. FTNC USD'!Q995+'4. FTNC EUR'!Q995+'5. FTNC GBP'!Q995+'6. FTNC Autres (inclus)'!Q995</f>
        <v>0</v>
      </c>
      <c r="R995" s="419">
        <f>'2. FTNC CAN'!R995+'3. FTNC USD'!R995+'4. FTNC EUR'!R995+'5. FTNC GBP'!R995+'6. FTNC Autres (inclus)'!R995</f>
        <v>0</v>
      </c>
      <c r="S995" s="422">
        <f>'2. FTNC CAN'!S995+'3. FTNC USD'!S995+'4. FTNC EUR'!S995+'5. FTNC GBP'!S995+'6. FTNC Autres (inclus)'!S995</f>
        <v>0</v>
      </c>
      <c r="T995" s="422">
        <f>'2. FTNC CAN'!T995+'3. FTNC USD'!T995+'4. FTNC EUR'!T995+'5. FTNC GBP'!T995+'6. FTNC Autres (inclus)'!T995</f>
        <v>0</v>
      </c>
      <c r="U995" s="422">
        <f>'2. FTNC CAN'!U995+'3. FTNC USD'!U995+'4. FTNC EUR'!U995+'5. FTNC GBP'!U995+'6. FTNC Autres (inclus)'!U995</f>
        <v>0</v>
      </c>
      <c r="V995" s="422">
        <f>'2. FTNC CAN'!V995+'3. FTNC USD'!V995+'4. FTNC EUR'!V995+'5. FTNC GBP'!V995+'6. FTNC Autres (inclus)'!V995</f>
        <v>0</v>
      </c>
      <c r="W995" s="422">
        <f>'2. FTNC CAN'!W995+'3. FTNC USD'!W995+'4. FTNC EUR'!W995+'5. FTNC GBP'!W995+'6. FTNC Autres (inclus)'!W995</f>
        <v>0</v>
      </c>
      <c r="X995" s="422">
        <f>'2. FTNC CAN'!X995+'3. FTNC USD'!X995+'4. FTNC EUR'!X995+'5. FTNC GBP'!X995+'6. FTNC Autres (inclus)'!X995</f>
        <v>0</v>
      </c>
      <c r="Y995" s="422">
        <f>'2. FTNC CAN'!Y995+'3. FTNC USD'!Y995+'4. FTNC EUR'!Y995+'5. FTNC GBP'!Y995+'6. FTNC Autres (inclus)'!Y995</f>
        <v>0</v>
      </c>
      <c r="Z995" s="422">
        <f>'2. FTNC CAN'!Z995+'3. FTNC USD'!Z995+'4. FTNC EUR'!Z995+'5. FTNC GBP'!Z995+'6. FTNC Autres (inclus)'!Z995</f>
        <v>0</v>
      </c>
      <c r="AA995" s="422">
        <f>'2. FTNC CAN'!AA995+'3. FTNC USD'!AA995+'4. FTNC EUR'!AA995+'5. FTNC GBP'!AA995+'6. FTNC Autres (inclus)'!AA995</f>
        <v>0</v>
      </c>
      <c r="AB995" s="423">
        <f>'2. FTNC CAN'!AB995+'3. FTNC USD'!AB995+'4. FTNC EUR'!AB995+'5. FTNC GBP'!AB995+'6. FTNC Autres (inclus)'!AB995</f>
        <v>0</v>
      </c>
      <c r="AC995" s="408">
        <f>'2. FTNC CAN'!AC995+'3. FTNC USD'!AC995+'4. FTNC EUR'!AC995+'5. FTNC GBP'!AC995+'6. FTNC Autres (inclus)'!AC995</f>
        <v>0</v>
      </c>
      <c r="AD995" s="891"/>
      <c r="AE995" s="892"/>
      <c r="AF995" s="893"/>
    </row>
    <row r="996" spans="1:34" ht="15" outlineLevel="1" x14ac:dyDescent="0.2">
      <c r="A996" s="232">
        <v>316</v>
      </c>
      <c r="B996" s="474"/>
      <c r="C996" s="475"/>
      <c r="D996" s="475"/>
      <c r="E996" s="475"/>
      <c r="F996" s="859" t="s">
        <v>737</v>
      </c>
      <c r="G996" s="860"/>
      <c r="H996" s="860"/>
      <c r="I996" s="860"/>
      <c r="J996" s="860"/>
      <c r="K996" s="860"/>
      <c r="L996" s="860"/>
      <c r="M996" s="408">
        <f>'2. FTNC CAN'!M996+'3. FTNC USD'!M996+'4. FTNC EUR'!M996+'5. FTNC GBP'!M996+'6. FTNC Autres (inclus)'!M996</f>
        <v>0</v>
      </c>
      <c r="N996" s="1054"/>
      <c r="O996" s="1055"/>
      <c r="P996" s="1055"/>
      <c r="Q996" s="1055"/>
      <c r="R996" s="1055"/>
      <c r="S996" s="1055"/>
      <c r="T996" s="1055"/>
      <c r="U996" s="1055"/>
      <c r="V996" s="1055"/>
      <c r="W996" s="1055"/>
      <c r="X996" s="1055"/>
      <c r="Y996" s="1055"/>
      <c r="Z996" s="1055"/>
      <c r="AA996" s="1055"/>
      <c r="AB996" s="1056"/>
      <c r="AC996" s="408">
        <f>'2. FTNC CAN'!AC996+'3. FTNC USD'!AC996+'4. FTNC EUR'!AC996+'5. FTNC GBP'!AC996+'6. FTNC Autres (inclus)'!AC996</f>
        <v>0</v>
      </c>
      <c r="AD996" s="894"/>
      <c r="AE996" s="895"/>
      <c r="AF996" s="896"/>
    </row>
    <row r="997" spans="1:34" ht="15" outlineLevel="1" x14ac:dyDescent="0.2">
      <c r="A997" s="232">
        <v>317</v>
      </c>
      <c r="B997" s="474"/>
      <c r="C997" s="475"/>
      <c r="D997" s="844" t="s">
        <v>74</v>
      </c>
      <c r="E997" s="845"/>
      <c r="F997" s="845"/>
      <c r="G997" s="845"/>
      <c r="H997" s="845"/>
      <c r="I997" s="845"/>
      <c r="J997" s="845"/>
      <c r="K997" s="845"/>
      <c r="L997" s="846"/>
      <c r="M997" s="407">
        <f>SUBTOTAL(9,M998:M1000)</f>
        <v>0</v>
      </c>
      <c r="N997" s="1057"/>
      <c r="O997" s="1058"/>
      <c r="P997" s="1058"/>
      <c r="Q997" s="1058"/>
      <c r="R997" s="1058"/>
      <c r="S997" s="1058"/>
      <c r="T997" s="1058"/>
      <c r="U997" s="1058"/>
      <c r="V997" s="1058"/>
      <c r="W997" s="1058"/>
      <c r="X997" s="1058"/>
      <c r="Y997" s="1058"/>
      <c r="Z997" s="1058"/>
      <c r="AA997" s="1058"/>
      <c r="AB997" s="1059"/>
      <c r="AC997" s="407">
        <f>SUBTOTAL(9,AC998:AC1000)</f>
        <v>0</v>
      </c>
      <c r="AD997" s="921"/>
      <c r="AE997" s="921"/>
      <c r="AF997" s="922"/>
    </row>
    <row r="998" spans="1:34" ht="15" outlineLevel="1" x14ac:dyDescent="0.2">
      <c r="A998" s="232">
        <v>318</v>
      </c>
      <c r="B998" s="474"/>
      <c r="C998" s="475"/>
      <c r="D998" s="475"/>
      <c r="E998" s="475"/>
      <c r="F998" s="856" t="s">
        <v>75</v>
      </c>
      <c r="G998" s="857"/>
      <c r="H998" s="857"/>
      <c r="I998" s="857"/>
      <c r="J998" s="857"/>
      <c r="K998" s="857"/>
      <c r="L998" s="858"/>
      <c r="M998" s="408">
        <f>'2. FTNC CAN'!M998+'3. FTNC USD'!M998+'4. FTNC EUR'!M998+'5. FTNC GBP'!M998+'6. FTNC Autres (inclus)'!M998</f>
        <v>0</v>
      </c>
      <c r="N998" s="1057"/>
      <c r="O998" s="1058"/>
      <c r="P998" s="1058"/>
      <c r="Q998" s="1058"/>
      <c r="R998" s="1058"/>
      <c r="S998" s="1058"/>
      <c r="T998" s="1058"/>
      <c r="U998" s="1058"/>
      <c r="V998" s="1058"/>
      <c r="W998" s="1058"/>
      <c r="X998" s="1058"/>
      <c r="Y998" s="1058"/>
      <c r="Z998" s="1058"/>
      <c r="AA998" s="1058"/>
      <c r="AB998" s="1059"/>
      <c r="AC998" s="408">
        <f>'2. FTNC CAN'!AC998+'3. FTNC USD'!AC998+'4. FTNC EUR'!AC998+'5. FTNC GBP'!AC998+'6. FTNC Autres (inclus)'!AC998</f>
        <v>0</v>
      </c>
      <c r="AD998" s="827"/>
      <c r="AE998" s="828"/>
      <c r="AF998" s="829"/>
    </row>
    <row r="999" spans="1:34" ht="15" outlineLevel="1" x14ac:dyDescent="0.2">
      <c r="A999" s="232">
        <v>319</v>
      </c>
      <c r="B999" s="474"/>
      <c r="C999" s="475"/>
      <c r="D999" s="475"/>
      <c r="E999" s="475"/>
      <c r="F999" s="915" t="s">
        <v>76</v>
      </c>
      <c r="G999" s="916"/>
      <c r="H999" s="916"/>
      <c r="I999" s="916"/>
      <c r="J999" s="916"/>
      <c r="K999" s="916"/>
      <c r="L999" s="917"/>
      <c r="M999" s="408">
        <f>'2. FTNC CAN'!M999+'3. FTNC USD'!M999+'4. FTNC EUR'!M999+'5. FTNC GBP'!M999+'6. FTNC Autres (inclus)'!M999</f>
        <v>0</v>
      </c>
      <c r="N999" s="1057"/>
      <c r="O999" s="1058"/>
      <c r="P999" s="1058"/>
      <c r="Q999" s="1058"/>
      <c r="R999" s="1058"/>
      <c r="S999" s="1058"/>
      <c r="T999" s="1058"/>
      <c r="U999" s="1058"/>
      <c r="V999" s="1058"/>
      <c r="W999" s="1058"/>
      <c r="X999" s="1058"/>
      <c r="Y999" s="1058"/>
      <c r="Z999" s="1058"/>
      <c r="AA999" s="1058"/>
      <c r="AB999" s="1059"/>
      <c r="AC999" s="408">
        <f>'2. FTNC CAN'!AC999+'3. FTNC USD'!AC999+'4. FTNC EUR'!AC999+'5. FTNC GBP'!AC999+'6. FTNC Autres (inclus)'!AC999</f>
        <v>0</v>
      </c>
      <c r="AD999" s="830"/>
      <c r="AE999" s="831"/>
      <c r="AF999" s="832"/>
      <c r="AG999" s="250">
        <f>SUM(AC999:AF999,M1001,M997,M993,M956,M929,M913,M895,M889,M877,M872,M863)</f>
        <v>0</v>
      </c>
    </row>
    <row r="1000" spans="1:34" ht="15" outlineLevel="1" x14ac:dyDescent="0.2">
      <c r="A1000" s="232">
        <v>320</v>
      </c>
      <c r="B1000" s="474"/>
      <c r="C1000" s="475"/>
      <c r="D1000" s="475"/>
      <c r="E1000" s="475"/>
      <c r="F1000" s="859" t="s">
        <v>77</v>
      </c>
      <c r="G1000" s="860"/>
      <c r="H1000" s="860"/>
      <c r="I1000" s="860"/>
      <c r="J1000" s="860"/>
      <c r="K1000" s="860"/>
      <c r="L1000" s="861"/>
      <c r="M1000" s="408">
        <f>'2. FTNC CAN'!M1000+'3. FTNC USD'!M1000+'4. FTNC EUR'!M1000+'5. FTNC GBP'!M1000+'6. FTNC Autres (inclus)'!M1000</f>
        <v>0</v>
      </c>
      <c r="N1000" s="1057"/>
      <c r="O1000" s="1058"/>
      <c r="P1000" s="1058"/>
      <c r="Q1000" s="1058"/>
      <c r="R1000" s="1058"/>
      <c r="S1000" s="1058"/>
      <c r="T1000" s="1058"/>
      <c r="U1000" s="1058"/>
      <c r="V1000" s="1058"/>
      <c r="W1000" s="1058"/>
      <c r="X1000" s="1058"/>
      <c r="Y1000" s="1058"/>
      <c r="Z1000" s="1058"/>
      <c r="AA1000" s="1058"/>
      <c r="AB1000" s="1059"/>
      <c r="AC1000" s="408">
        <f>'2. FTNC CAN'!AC1000+'3. FTNC USD'!AC1000+'4. FTNC EUR'!AC1000+'5. FTNC GBP'!AC1000+'6. FTNC Autres (inclus)'!AC1000</f>
        <v>0</v>
      </c>
      <c r="AD1000" s="833"/>
      <c r="AE1000" s="834"/>
      <c r="AF1000" s="835"/>
    </row>
    <row r="1001" spans="1:34" ht="15" outlineLevel="1" x14ac:dyDescent="0.2">
      <c r="A1001" s="232">
        <v>321</v>
      </c>
      <c r="B1001" s="474"/>
      <c r="C1001" s="475"/>
      <c r="D1001" s="844" t="s">
        <v>70</v>
      </c>
      <c r="E1001" s="845"/>
      <c r="F1001" s="845"/>
      <c r="G1001" s="845"/>
      <c r="H1001" s="845"/>
      <c r="I1001" s="845"/>
      <c r="J1001" s="845"/>
      <c r="K1001" s="845"/>
      <c r="L1001" s="846"/>
      <c r="M1001" s="407">
        <f>SUBTOTAL(9,M1002:M1002)</f>
        <v>0</v>
      </c>
      <c r="N1001" s="1057"/>
      <c r="O1001" s="1058"/>
      <c r="P1001" s="1058"/>
      <c r="Q1001" s="1058"/>
      <c r="R1001" s="1058"/>
      <c r="S1001" s="1058"/>
      <c r="T1001" s="1058"/>
      <c r="U1001" s="1058"/>
      <c r="V1001" s="1058"/>
      <c r="W1001" s="1058"/>
      <c r="X1001" s="1058"/>
      <c r="Y1001" s="1058"/>
      <c r="Z1001" s="1058"/>
      <c r="AA1001" s="1058"/>
      <c r="AB1001" s="1059"/>
      <c r="AC1001" s="407">
        <f>AC1002</f>
        <v>0</v>
      </c>
      <c r="AD1001" s="921"/>
      <c r="AE1001" s="921"/>
      <c r="AF1001" s="922"/>
    </row>
    <row r="1002" spans="1:34" ht="15" outlineLevel="1" x14ac:dyDescent="0.2">
      <c r="A1002" s="232">
        <v>322</v>
      </c>
      <c r="B1002" s="474"/>
      <c r="C1002" s="475"/>
      <c r="D1002" s="475"/>
      <c r="E1002" s="475"/>
      <c r="F1002" s="859" t="s">
        <v>70</v>
      </c>
      <c r="G1002" s="860"/>
      <c r="H1002" s="860"/>
      <c r="I1002" s="860"/>
      <c r="J1002" s="860"/>
      <c r="K1002" s="860"/>
      <c r="L1002" s="861"/>
      <c r="M1002" s="448">
        <f>'2. FTNC CAN'!M1002+'3. FTNC USD'!M1002+'4. FTNC EUR'!M1002+'5. FTNC GBP'!M1002+'6. FTNC Autres (inclus)'!M1002</f>
        <v>0</v>
      </c>
      <c r="N1002" s="1057"/>
      <c r="O1002" s="1058"/>
      <c r="P1002" s="1058"/>
      <c r="Q1002" s="1058"/>
      <c r="R1002" s="1058"/>
      <c r="S1002" s="1058"/>
      <c r="T1002" s="1058"/>
      <c r="U1002" s="1058"/>
      <c r="V1002" s="1058"/>
      <c r="W1002" s="1058"/>
      <c r="X1002" s="1058"/>
      <c r="Y1002" s="1058"/>
      <c r="Z1002" s="1058"/>
      <c r="AA1002" s="1058"/>
      <c r="AB1002" s="1059"/>
      <c r="AC1002" s="448">
        <f>'2. FTNC CAN'!AC1002+'3. FTNC USD'!AC1002+'4. FTNC EUR'!AC1002+'5. FTNC GBP'!AC1002+'6. FTNC Autres (inclus)'!AC1002</f>
        <v>0</v>
      </c>
      <c r="AD1002" s="837"/>
      <c r="AE1002" s="828"/>
      <c r="AF1002" s="829"/>
    </row>
    <row r="1003" spans="1:34" ht="7.5" hidden="1" customHeight="1" outlineLevel="1" x14ac:dyDescent="0.2">
      <c r="A1003" s="232"/>
      <c r="B1003" s="1051"/>
      <c r="C1003" s="1052"/>
      <c r="D1003" s="1052"/>
      <c r="E1003" s="1052"/>
      <c r="F1003" s="1052"/>
      <c r="G1003" s="1052"/>
      <c r="H1003" s="1052"/>
      <c r="I1003" s="1052"/>
      <c r="J1003" s="1052"/>
      <c r="K1003" s="1052"/>
      <c r="L1003" s="1052"/>
      <c r="M1003" s="1052"/>
      <c r="N1003" s="1052"/>
      <c r="O1003" s="1052"/>
      <c r="P1003" s="1052"/>
      <c r="Q1003" s="1052"/>
      <c r="R1003" s="1052"/>
      <c r="S1003" s="1052"/>
      <c r="T1003" s="1052"/>
      <c r="U1003" s="1052"/>
      <c r="V1003" s="1052"/>
      <c r="W1003" s="1052"/>
      <c r="X1003" s="1052"/>
      <c r="Y1003" s="1052"/>
      <c r="Z1003" s="1052"/>
      <c r="AA1003" s="1052"/>
      <c r="AB1003" s="1052"/>
      <c r="AC1003" s="1053"/>
      <c r="AD1003" s="834"/>
      <c r="AE1003" s="834"/>
      <c r="AF1003" s="835"/>
    </row>
    <row r="1004" spans="1:34" ht="22.5" customHeight="1" outlineLevel="1" x14ac:dyDescent="0.2">
      <c r="A1004" s="232">
        <v>323</v>
      </c>
      <c r="B1004" s="963" t="s">
        <v>78</v>
      </c>
      <c r="C1004" s="964"/>
      <c r="D1004" s="964"/>
      <c r="E1004" s="964"/>
      <c r="F1004" s="964"/>
      <c r="G1004" s="964"/>
      <c r="H1004" s="964"/>
      <c r="I1004" s="964"/>
      <c r="J1004" s="964"/>
      <c r="K1004" s="964"/>
      <c r="L1004" s="964"/>
      <c r="M1004" s="407">
        <f>SUBTOTAL(9,M785:M1001)</f>
        <v>0</v>
      </c>
      <c r="N1004" s="410">
        <f t="shared" ref="N1004:AC1004" si="1428">SUBTOTAL(9,N785:N1001)</f>
        <v>0</v>
      </c>
      <c r="O1004" s="414">
        <f t="shared" si="1428"/>
        <v>0</v>
      </c>
      <c r="P1004" s="413">
        <f t="shared" si="1428"/>
        <v>0</v>
      </c>
      <c r="Q1004" s="415">
        <f t="shared" si="1428"/>
        <v>0</v>
      </c>
      <c r="R1004" s="414">
        <f t="shared" si="1428"/>
        <v>0</v>
      </c>
      <c r="S1004" s="414">
        <f t="shared" si="1428"/>
        <v>0</v>
      </c>
      <c r="T1004" s="414">
        <f t="shared" si="1428"/>
        <v>0</v>
      </c>
      <c r="U1004" s="414">
        <f t="shared" si="1428"/>
        <v>0</v>
      </c>
      <c r="V1004" s="414">
        <f t="shared" si="1428"/>
        <v>0</v>
      </c>
      <c r="W1004" s="414">
        <f t="shared" si="1428"/>
        <v>0</v>
      </c>
      <c r="X1004" s="414">
        <f t="shared" si="1428"/>
        <v>0</v>
      </c>
      <c r="Y1004" s="414">
        <f t="shared" si="1428"/>
        <v>0</v>
      </c>
      <c r="Z1004" s="414">
        <f t="shared" si="1428"/>
        <v>0</v>
      </c>
      <c r="AA1004" s="414">
        <f t="shared" si="1428"/>
        <v>0</v>
      </c>
      <c r="AB1004" s="424">
        <f t="shared" si="1428"/>
        <v>0</v>
      </c>
      <c r="AC1004" s="407">
        <f t="shared" si="1428"/>
        <v>0</v>
      </c>
      <c r="AD1004" s="923"/>
      <c r="AE1004" s="923"/>
      <c r="AF1004" s="924"/>
    </row>
    <row r="1005" spans="1:34" ht="7.5" customHeight="1" outlineLevel="1" x14ac:dyDescent="0.2">
      <c r="A1005" s="232">
        <v>324</v>
      </c>
      <c r="B1005" s="836"/>
      <c r="C1005" s="836"/>
      <c r="D1005" s="836"/>
      <c r="E1005" s="836"/>
      <c r="F1005" s="836"/>
      <c r="G1005" s="836"/>
      <c r="H1005" s="836"/>
      <c r="I1005" s="836"/>
      <c r="J1005" s="836"/>
      <c r="K1005" s="836"/>
      <c r="L1005" s="836"/>
      <c r="M1005" s="836"/>
      <c r="N1005" s="836"/>
      <c r="O1005" s="836"/>
      <c r="P1005" s="836"/>
      <c r="Q1005" s="836"/>
      <c r="R1005" s="836"/>
      <c r="S1005" s="836"/>
      <c r="T1005" s="836"/>
      <c r="U1005" s="836"/>
      <c r="V1005" s="836"/>
      <c r="W1005" s="836"/>
      <c r="X1005" s="836"/>
      <c r="Y1005" s="836"/>
      <c r="Z1005" s="836"/>
      <c r="AA1005" s="836"/>
      <c r="AB1005" s="836"/>
      <c r="AC1005" s="836"/>
      <c r="AD1005" s="836"/>
      <c r="AE1005" s="836"/>
      <c r="AF1005" s="836"/>
      <c r="AG1005" s="234"/>
    </row>
    <row r="1006" spans="1:34" ht="22.5" customHeight="1" outlineLevel="2" x14ac:dyDescent="0.2">
      <c r="A1006" s="232">
        <v>325</v>
      </c>
      <c r="B1006" s="946" t="s">
        <v>79</v>
      </c>
      <c r="C1006" s="947"/>
      <c r="D1006" s="947"/>
      <c r="E1006" s="947"/>
      <c r="F1006" s="947"/>
      <c r="G1006" s="947"/>
      <c r="H1006" s="947"/>
      <c r="I1006" s="947"/>
      <c r="J1006" s="947"/>
      <c r="K1006" s="947"/>
      <c r="L1006" s="947"/>
      <c r="M1006" s="947"/>
      <c r="N1006" s="947"/>
      <c r="O1006" s="947"/>
      <c r="P1006" s="947"/>
      <c r="Q1006" s="947"/>
      <c r="R1006" s="947"/>
      <c r="S1006" s="947"/>
      <c r="T1006" s="947"/>
      <c r="U1006" s="947"/>
      <c r="V1006" s="947"/>
      <c r="W1006" s="947"/>
      <c r="X1006" s="947"/>
      <c r="Y1006" s="947"/>
      <c r="Z1006" s="947"/>
      <c r="AA1006" s="947"/>
      <c r="AB1006" s="947"/>
      <c r="AC1006" s="947"/>
      <c r="AD1006" s="947"/>
      <c r="AE1006" s="947"/>
      <c r="AF1006" s="948"/>
    </row>
    <row r="1007" spans="1:34" ht="15" customHeight="1" outlineLevel="1" x14ac:dyDescent="0.2">
      <c r="A1007" s="232">
        <v>326</v>
      </c>
      <c r="B1007" s="507"/>
      <c r="C1007" s="984" t="s">
        <v>80</v>
      </c>
      <c r="D1007" s="985"/>
      <c r="E1007" s="985"/>
      <c r="F1007" s="985"/>
      <c r="G1007" s="985"/>
      <c r="H1007" s="985"/>
      <c r="I1007" s="985"/>
      <c r="J1007" s="985"/>
      <c r="K1007" s="985"/>
      <c r="L1007" s="985"/>
      <c r="M1007" s="985"/>
      <c r="N1007" s="985"/>
      <c r="O1007" s="985"/>
      <c r="P1007" s="985"/>
      <c r="Q1007" s="985"/>
      <c r="R1007" s="985"/>
      <c r="S1007" s="985"/>
      <c r="T1007" s="985"/>
      <c r="U1007" s="985"/>
      <c r="V1007" s="985"/>
      <c r="W1007" s="985"/>
      <c r="X1007" s="985"/>
      <c r="Y1007" s="985"/>
      <c r="Z1007" s="985"/>
      <c r="AA1007" s="985"/>
      <c r="AB1007" s="985"/>
      <c r="AC1007" s="985"/>
      <c r="AD1007" s="985"/>
      <c r="AE1007" s="985"/>
      <c r="AF1007" s="986"/>
    </row>
    <row r="1008" spans="1:34" ht="15" customHeight="1" outlineLevel="1" x14ac:dyDescent="0.2">
      <c r="A1008" s="232">
        <v>327</v>
      </c>
      <c r="B1008" s="507"/>
      <c r="C1008" s="263"/>
      <c r="D1008" s="844" t="s">
        <v>528</v>
      </c>
      <c r="E1008" s="845"/>
      <c r="F1008" s="845"/>
      <c r="G1008" s="845"/>
      <c r="H1008" s="845"/>
      <c r="I1008" s="845"/>
      <c r="J1008" s="845"/>
      <c r="K1008" s="845"/>
      <c r="L1008" s="846"/>
      <c r="M1008" s="407">
        <f>SUBTOTAL(9,M1009:M1013)</f>
        <v>0</v>
      </c>
      <c r="N1008" s="410">
        <f t="shared" ref="N1008:AC1008" si="1429">SUBTOTAL(9,N1009:N1013)</f>
        <v>0</v>
      </c>
      <c r="O1008" s="414">
        <f t="shared" si="1429"/>
        <v>0</v>
      </c>
      <c r="P1008" s="413">
        <f t="shared" si="1429"/>
        <v>0</v>
      </c>
      <c r="Q1008" s="415">
        <f t="shared" si="1429"/>
        <v>0</v>
      </c>
      <c r="R1008" s="410">
        <f t="shared" si="1429"/>
        <v>0</v>
      </c>
      <c r="S1008" s="414">
        <f t="shared" si="1429"/>
        <v>0</v>
      </c>
      <c r="T1008" s="414">
        <f t="shared" si="1429"/>
        <v>0</v>
      </c>
      <c r="U1008" s="414">
        <f t="shared" si="1429"/>
        <v>0</v>
      </c>
      <c r="V1008" s="414">
        <f t="shared" si="1429"/>
        <v>0</v>
      </c>
      <c r="W1008" s="414">
        <f t="shared" si="1429"/>
        <v>0</v>
      </c>
      <c r="X1008" s="414">
        <f t="shared" si="1429"/>
        <v>0</v>
      </c>
      <c r="Y1008" s="414">
        <f t="shared" si="1429"/>
        <v>0</v>
      </c>
      <c r="Z1008" s="414">
        <f t="shared" si="1429"/>
        <v>0</v>
      </c>
      <c r="AA1008" s="414">
        <f t="shared" si="1429"/>
        <v>0</v>
      </c>
      <c r="AB1008" s="415">
        <f t="shared" si="1429"/>
        <v>0</v>
      </c>
      <c r="AC1008" s="415">
        <f t="shared" si="1429"/>
        <v>0</v>
      </c>
      <c r="AD1008" s="921"/>
      <c r="AE1008" s="921"/>
      <c r="AF1008" s="922"/>
    </row>
    <row r="1009" spans="1:32" ht="15" customHeight="1" outlineLevel="1" x14ac:dyDescent="0.2">
      <c r="A1009" s="232">
        <v>328</v>
      </c>
      <c r="B1009" s="507"/>
      <c r="C1009" s="269"/>
      <c r="D1009" s="269"/>
      <c r="E1009" s="270"/>
      <c r="F1009" s="856" t="s">
        <v>471</v>
      </c>
      <c r="G1009" s="857"/>
      <c r="H1009" s="857"/>
      <c r="I1009" s="857"/>
      <c r="J1009" s="857"/>
      <c r="K1009" s="857"/>
      <c r="L1009" s="858"/>
      <c r="M1009" s="408">
        <f>'2. FTNC CAN'!M1009+'3. FTNC USD'!M1009+'4. FTNC EUR'!M1009+'5. FTNC GBP'!M1009+'6. FTNC Autres (inclus)'!M1009</f>
        <v>0</v>
      </c>
      <c r="N1009" s="419">
        <f>'2. FTNC CAN'!N1009+'3. FTNC USD'!N1009+'4. FTNC EUR'!N1009+'5. FTNC GBP'!N1009+'6. FTNC Autres (inclus)'!N1009</f>
        <v>0</v>
      </c>
      <c r="O1009" s="422">
        <f>'2. FTNC CAN'!O1009+'3. FTNC USD'!O1009+'4. FTNC EUR'!O1009+'5. FTNC GBP'!O1009+'6. FTNC Autres (inclus)'!O1009</f>
        <v>0</v>
      </c>
      <c r="P1009" s="422">
        <f>'2. FTNC CAN'!P1009+'3. FTNC USD'!P1009+'4. FTNC EUR'!P1009+'5. FTNC GBP'!P1009+'6. FTNC Autres (inclus)'!P1009</f>
        <v>0</v>
      </c>
      <c r="Q1009" s="423">
        <f>'2. FTNC CAN'!Q1009+'3. FTNC USD'!Q1009+'4. FTNC EUR'!Q1009+'5. FTNC GBP'!Q1009+'6. FTNC Autres (inclus)'!Q1009</f>
        <v>0</v>
      </c>
      <c r="R1009" s="419">
        <f>'2. FTNC CAN'!R1009+'3. FTNC USD'!R1009+'4. FTNC EUR'!R1009+'5. FTNC GBP'!R1009+'6. FTNC Autres (inclus)'!R1009</f>
        <v>0</v>
      </c>
      <c r="S1009" s="422">
        <f>'2. FTNC CAN'!S1009+'3. FTNC USD'!S1009+'4. FTNC EUR'!S1009+'5. FTNC GBP'!S1009+'6. FTNC Autres (inclus)'!S1009</f>
        <v>0</v>
      </c>
      <c r="T1009" s="422">
        <f>'2. FTNC CAN'!T1009+'3. FTNC USD'!T1009+'4. FTNC EUR'!T1009+'5. FTNC GBP'!T1009+'6. FTNC Autres (inclus)'!T1009</f>
        <v>0</v>
      </c>
      <c r="U1009" s="422">
        <f>'2. FTNC CAN'!U1009+'3. FTNC USD'!U1009+'4. FTNC EUR'!U1009+'5. FTNC GBP'!U1009+'6. FTNC Autres (inclus)'!U1009</f>
        <v>0</v>
      </c>
      <c r="V1009" s="422">
        <f>'2. FTNC CAN'!V1009+'3. FTNC USD'!V1009+'4. FTNC EUR'!V1009+'5. FTNC GBP'!V1009+'6. FTNC Autres (inclus)'!V1009</f>
        <v>0</v>
      </c>
      <c r="W1009" s="422">
        <f>'2. FTNC CAN'!W1009+'3. FTNC USD'!W1009+'4. FTNC EUR'!W1009+'5. FTNC GBP'!W1009+'6. FTNC Autres (inclus)'!W1009</f>
        <v>0</v>
      </c>
      <c r="X1009" s="422">
        <f>'2. FTNC CAN'!X1009+'3. FTNC USD'!X1009+'4. FTNC EUR'!X1009+'5. FTNC GBP'!X1009+'6. FTNC Autres (inclus)'!X1009</f>
        <v>0</v>
      </c>
      <c r="Y1009" s="422">
        <f>'2. FTNC CAN'!Y1009+'3. FTNC USD'!Y1009+'4. FTNC EUR'!Y1009+'5. FTNC GBP'!Y1009+'6. FTNC Autres (inclus)'!Y1009</f>
        <v>0</v>
      </c>
      <c r="Z1009" s="422">
        <f>'2. FTNC CAN'!Z1009+'3. FTNC USD'!Z1009+'4. FTNC EUR'!Z1009+'5. FTNC GBP'!Z1009+'6. FTNC Autres (inclus)'!Z1009</f>
        <v>0</v>
      </c>
      <c r="AA1009" s="422">
        <f>'2. FTNC CAN'!AA1009+'3. FTNC USD'!AA1009+'4. FTNC EUR'!AA1009+'5. FTNC GBP'!AA1009+'6. FTNC Autres (inclus)'!AA1009</f>
        <v>0</v>
      </c>
      <c r="AB1009" s="422">
        <f>'2. FTNC CAN'!AB1009+'3. FTNC USD'!AB1009+'4. FTNC EUR'!AB1009+'5. FTNC GBP'!AB1009+'6. FTNC Autres (inclus)'!AB1009</f>
        <v>0</v>
      </c>
      <c r="AC1009" s="408">
        <f>'2. FTNC CAN'!AC1009+'3. FTNC USD'!AC1009+'4. FTNC EUR'!AC1009+'5. FTNC GBP'!AC1009+'6. FTNC Autres (inclus)'!AC1009</f>
        <v>0</v>
      </c>
      <c r="AD1009" s="827"/>
      <c r="AE1009" s="828"/>
      <c r="AF1009" s="829"/>
    </row>
    <row r="1010" spans="1:32" ht="15" customHeight="1" outlineLevel="1" x14ac:dyDescent="0.2">
      <c r="A1010" s="232">
        <v>329</v>
      </c>
      <c r="B1010" s="507"/>
      <c r="C1010" s="269"/>
      <c r="D1010" s="269"/>
      <c r="E1010" s="270"/>
      <c r="F1010" s="915" t="s">
        <v>472</v>
      </c>
      <c r="G1010" s="916"/>
      <c r="H1010" s="916"/>
      <c r="I1010" s="916"/>
      <c r="J1010" s="916"/>
      <c r="K1010" s="916"/>
      <c r="L1010" s="917"/>
      <c r="M1010" s="408">
        <f>'2. FTNC CAN'!M1010+'3. FTNC USD'!M1010+'4. FTNC EUR'!M1010+'5. FTNC GBP'!M1010+'6. FTNC Autres (inclus)'!M1010</f>
        <v>0</v>
      </c>
      <c r="N1010" s="419">
        <f>'2. FTNC CAN'!N1010+'3. FTNC USD'!N1010+'4. FTNC EUR'!N1010+'5. FTNC GBP'!N1010+'6. FTNC Autres (inclus)'!N1010</f>
        <v>0</v>
      </c>
      <c r="O1010" s="422">
        <f>'2. FTNC CAN'!O1010+'3. FTNC USD'!O1010+'4. FTNC EUR'!O1010+'5. FTNC GBP'!O1010+'6. FTNC Autres (inclus)'!O1010</f>
        <v>0</v>
      </c>
      <c r="P1010" s="422">
        <f>'2. FTNC CAN'!P1010+'3. FTNC USD'!P1010+'4. FTNC EUR'!P1010+'5. FTNC GBP'!P1010+'6. FTNC Autres (inclus)'!P1010</f>
        <v>0</v>
      </c>
      <c r="Q1010" s="423">
        <f>'2. FTNC CAN'!Q1010+'3. FTNC USD'!Q1010+'4. FTNC EUR'!Q1010+'5. FTNC GBP'!Q1010+'6. FTNC Autres (inclus)'!Q1010</f>
        <v>0</v>
      </c>
      <c r="R1010" s="419">
        <f>'2. FTNC CAN'!R1010+'3. FTNC USD'!R1010+'4. FTNC EUR'!R1010+'5. FTNC GBP'!R1010+'6. FTNC Autres (inclus)'!R1010</f>
        <v>0</v>
      </c>
      <c r="S1010" s="422">
        <f>'2. FTNC CAN'!S1010+'3. FTNC USD'!S1010+'4. FTNC EUR'!S1010+'5. FTNC GBP'!S1010+'6. FTNC Autres (inclus)'!S1010</f>
        <v>0</v>
      </c>
      <c r="T1010" s="422">
        <f>'2. FTNC CAN'!T1010+'3. FTNC USD'!T1010+'4. FTNC EUR'!T1010+'5. FTNC GBP'!T1010+'6. FTNC Autres (inclus)'!T1010</f>
        <v>0</v>
      </c>
      <c r="U1010" s="422">
        <f>'2. FTNC CAN'!U1010+'3. FTNC USD'!U1010+'4. FTNC EUR'!U1010+'5. FTNC GBP'!U1010+'6. FTNC Autres (inclus)'!U1010</f>
        <v>0</v>
      </c>
      <c r="V1010" s="422">
        <f>'2. FTNC CAN'!V1010+'3. FTNC USD'!V1010+'4. FTNC EUR'!V1010+'5. FTNC GBP'!V1010+'6. FTNC Autres (inclus)'!V1010</f>
        <v>0</v>
      </c>
      <c r="W1010" s="422">
        <f>'2. FTNC CAN'!W1010+'3. FTNC USD'!W1010+'4. FTNC EUR'!W1010+'5. FTNC GBP'!W1010+'6. FTNC Autres (inclus)'!W1010</f>
        <v>0</v>
      </c>
      <c r="X1010" s="422">
        <f>'2. FTNC CAN'!X1010+'3. FTNC USD'!X1010+'4. FTNC EUR'!X1010+'5. FTNC GBP'!X1010+'6. FTNC Autres (inclus)'!X1010</f>
        <v>0</v>
      </c>
      <c r="Y1010" s="422">
        <f>'2. FTNC CAN'!Y1010+'3. FTNC USD'!Y1010+'4. FTNC EUR'!Y1010+'5. FTNC GBP'!Y1010+'6. FTNC Autres (inclus)'!Y1010</f>
        <v>0</v>
      </c>
      <c r="Z1010" s="422">
        <f>'2. FTNC CAN'!Z1010+'3. FTNC USD'!Z1010+'4. FTNC EUR'!Z1010+'5. FTNC GBP'!Z1010+'6. FTNC Autres (inclus)'!Z1010</f>
        <v>0</v>
      </c>
      <c r="AA1010" s="422">
        <f>'2. FTNC CAN'!AA1010+'3. FTNC USD'!AA1010+'4. FTNC EUR'!AA1010+'5. FTNC GBP'!AA1010+'6. FTNC Autres (inclus)'!AA1010</f>
        <v>0</v>
      </c>
      <c r="AB1010" s="422">
        <f>'2. FTNC CAN'!AB1010+'3. FTNC USD'!AB1010+'4. FTNC EUR'!AB1010+'5. FTNC GBP'!AB1010+'6. FTNC Autres (inclus)'!AB1010</f>
        <v>0</v>
      </c>
      <c r="AC1010" s="408">
        <f>'2. FTNC CAN'!AC1010+'3. FTNC USD'!AC1010+'4. FTNC EUR'!AC1010+'5. FTNC GBP'!AC1010+'6. FTNC Autres (inclus)'!AC1010</f>
        <v>0</v>
      </c>
      <c r="AD1010" s="830"/>
      <c r="AE1010" s="831"/>
      <c r="AF1010" s="832"/>
    </row>
    <row r="1011" spans="1:32" ht="15" customHeight="1" outlineLevel="1" x14ac:dyDescent="0.2">
      <c r="A1011" s="232">
        <v>330</v>
      </c>
      <c r="B1011" s="507"/>
      <c r="C1011" s="269"/>
      <c r="D1011" s="269"/>
      <c r="E1011" s="270"/>
      <c r="F1011" s="915" t="s">
        <v>473</v>
      </c>
      <c r="G1011" s="916"/>
      <c r="H1011" s="916"/>
      <c r="I1011" s="916"/>
      <c r="J1011" s="916"/>
      <c r="K1011" s="916"/>
      <c r="L1011" s="917"/>
      <c r="M1011" s="408">
        <f>'2. FTNC CAN'!M1011+'3. FTNC USD'!M1011+'4. FTNC EUR'!M1011+'5. FTNC GBP'!M1011+'6. FTNC Autres (inclus)'!M1011</f>
        <v>0</v>
      </c>
      <c r="N1011" s="419">
        <f>'2. FTNC CAN'!N1011+'3. FTNC USD'!N1011+'4. FTNC EUR'!N1011+'5. FTNC GBP'!N1011+'6. FTNC Autres (inclus)'!N1011</f>
        <v>0</v>
      </c>
      <c r="O1011" s="422">
        <f>'2. FTNC CAN'!O1011+'3. FTNC USD'!O1011+'4. FTNC EUR'!O1011+'5. FTNC GBP'!O1011+'6. FTNC Autres (inclus)'!O1011</f>
        <v>0</v>
      </c>
      <c r="P1011" s="422">
        <f>'2. FTNC CAN'!P1011+'3. FTNC USD'!P1011+'4. FTNC EUR'!P1011+'5. FTNC GBP'!P1011+'6. FTNC Autres (inclus)'!P1011</f>
        <v>0</v>
      </c>
      <c r="Q1011" s="423">
        <f>'2. FTNC CAN'!Q1011+'3. FTNC USD'!Q1011+'4. FTNC EUR'!Q1011+'5. FTNC GBP'!Q1011+'6. FTNC Autres (inclus)'!Q1011</f>
        <v>0</v>
      </c>
      <c r="R1011" s="419">
        <f>'2. FTNC CAN'!R1011+'3. FTNC USD'!R1011+'4. FTNC EUR'!R1011+'5. FTNC GBP'!R1011+'6. FTNC Autres (inclus)'!R1011</f>
        <v>0</v>
      </c>
      <c r="S1011" s="422">
        <f>'2. FTNC CAN'!S1011+'3. FTNC USD'!S1011+'4. FTNC EUR'!S1011+'5. FTNC GBP'!S1011+'6. FTNC Autres (inclus)'!S1011</f>
        <v>0</v>
      </c>
      <c r="T1011" s="422">
        <f>'2. FTNC CAN'!T1011+'3. FTNC USD'!T1011+'4. FTNC EUR'!T1011+'5. FTNC GBP'!T1011+'6. FTNC Autres (inclus)'!T1011</f>
        <v>0</v>
      </c>
      <c r="U1011" s="422">
        <f>'2. FTNC CAN'!U1011+'3. FTNC USD'!U1011+'4. FTNC EUR'!U1011+'5. FTNC GBP'!U1011+'6. FTNC Autres (inclus)'!U1011</f>
        <v>0</v>
      </c>
      <c r="V1011" s="422">
        <f>'2. FTNC CAN'!V1011+'3. FTNC USD'!V1011+'4. FTNC EUR'!V1011+'5. FTNC GBP'!V1011+'6. FTNC Autres (inclus)'!V1011</f>
        <v>0</v>
      </c>
      <c r="W1011" s="422">
        <f>'2. FTNC CAN'!W1011+'3. FTNC USD'!W1011+'4. FTNC EUR'!W1011+'5. FTNC GBP'!W1011+'6. FTNC Autres (inclus)'!W1011</f>
        <v>0</v>
      </c>
      <c r="X1011" s="422">
        <f>'2. FTNC CAN'!X1011+'3. FTNC USD'!X1011+'4. FTNC EUR'!X1011+'5. FTNC GBP'!X1011+'6. FTNC Autres (inclus)'!X1011</f>
        <v>0</v>
      </c>
      <c r="Y1011" s="422">
        <f>'2. FTNC CAN'!Y1011+'3. FTNC USD'!Y1011+'4. FTNC EUR'!Y1011+'5. FTNC GBP'!Y1011+'6. FTNC Autres (inclus)'!Y1011</f>
        <v>0</v>
      </c>
      <c r="Z1011" s="422">
        <f>'2. FTNC CAN'!Z1011+'3. FTNC USD'!Z1011+'4. FTNC EUR'!Z1011+'5. FTNC GBP'!Z1011+'6. FTNC Autres (inclus)'!Z1011</f>
        <v>0</v>
      </c>
      <c r="AA1011" s="422">
        <f>'2. FTNC CAN'!AA1011+'3. FTNC USD'!AA1011+'4. FTNC EUR'!AA1011+'5. FTNC GBP'!AA1011+'6. FTNC Autres (inclus)'!AA1011</f>
        <v>0</v>
      </c>
      <c r="AB1011" s="422">
        <f>'2. FTNC CAN'!AB1011+'3. FTNC USD'!AB1011+'4. FTNC EUR'!AB1011+'5. FTNC GBP'!AB1011+'6. FTNC Autres (inclus)'!AB1011</f>
        <v>0</v>
      </c>
      <c r="AC1011" s="408">
        <f>'2. FTNC CAN'!AC1011+'3. FTNC USD'!AC1011+'4. FTNC EUR'!AC1011+'5. FTNC GBP'!AC1011+'6. FTNC Autres (inclus)'!AC1011</f>
        <v>0</v>
      </c>
      <c r="AD1011" s="830"/>
      <c r="AE1011" s="831"/>
      <c r="AF1011" s="832"/>
    </row>
    <row r="1012" spans="1:32" ht="15" customHeight="1" outlineLevel="1" x14ac:dyDescent="0.2">
      <c r="A1012" s="232"/>
      <c r="B1012" s="507"/>
      <c r="C1012" s="269"/>
      <c r="D1012" s="269"/>
      <c r="E1012" s="270"/>
      <c r="F1012" s="915" t="s">
        <v>474</v>
      </c>
      <c r="G1012" s="916"/>
      <c r="H1012" s="916"/>
      <c r="I1012" s="916"/>
      <c r="J1012" s="916"/>
      <c r="K1012" s="916"/>
      <c r="L1012" s="917"/>
      <c r="M1012" s="408">
        <f>'2. FTNC CAN'!M1012+'3. FTNC USD'!M1012+'4. FTNC EUR'!M1012+'5. FTNC GBP'!M1012+'6. FTNC Autres (inclus)'!M1012</f>
        <v>0</v>
      </c>
      <c r="N1012" s="419">
        <f>'2. FTNC CAN'!N1012+'3. FTNC USD'!N1012+'4. FTNC EUR'!N1012+'5. FTNC GBP'!N1012+'6. FTNC Autres (inclus)'!N1012</f>
        <v>0</v>
      </c>
      <c r="O1012" s="422">
        <f>'2. FTNC CAN'!O1012+'3. FTNC USD'!O1012+'4. FTNC EUR'!O1012+'5. FTNC GBP'!O1012+'6. FTNC Autres (inclus)'!O1012</f>
        <v>0</v>
      </c>
      <c r="P1012" s="422">
        <f>'2. FTNC CAN'!P1012+'3. FTNC USD'!P1012+'4. FTNC EUR'!P1012+'5. FTNC GBP'!P1012+'6. FTNC Autres (inclus)'!P1012</f>
        <v>0</v>
      </c>
      <c r="Q1012" s="423">
        <f>'2. FTNC CAN'!Q1012+'3. FTNC USD'!Q1012+'4. FTNC EUR'!Q1012+'5. FTNC GBP'!Q1012+'6. FTNC Autres (inclus)'!Q1012</f>
        <v>0</v>
      </c>
      <c r="R1012" s="419">
        <f>'2. FTNC CAN'!R1012+'3. FTNC USD'!R1012+'4. FTNC EUR'!R1012+'5. FTNC GBP'!R1012+'6. FTNC Autres (inclus)'!R1012</f>
        <v>0</v>
      </c>
      <c r="S1012" s="422">
        <f>'2. FTNC CAN'!S1012+'3. FTNC USD'!S1012+'4. FTNC EUR'!S1012+'5. FTNC GBP'!S1012+'6. FTNC Autres (inclus)'!S1012</f>
        <v>0</v>
      </c>
      <c r="T1012" s="422">
        <f>'2. FTNC CAN'!T1012+'3. FTNC USD'!T1012+'4. FTNC EUR'!T1012+'5. FTNC GBP'!T1012+'6. FTNC Autres (inclus)'!T1012</f>
        <v>0</v>
      </c>
      <c r="U1012" s="422">
        <f>'2. FTNC CAN'!U1012+'3. FTNC USD'!U1012+'4. FTNC EUR'!U1012+'5. FTNC GBP'!U1012+'6. FTNC Autres (inclus)'!U1012</f>
        <v>0</v>
      </c>
      <c r="V1012" s="422">
        <f>'2. FTNC CAN'!V1012+'3. FTNC USD'!V1012+'4. FTNC EUR'!V1012+'5. FTNC GBP'!V1012+'6. FTNC Autres (inclus)'!V1012</f>
        <v>0</v>
      </c>
      <c r="W1012" s="422">
        <f>'2. FTNC CAN'!W1012+'3. FTNC USD'!W1012+'4. FTNC EUR'!W1012+'5. FTNC GBP'!W1012+'6. FTNC Autres (inclus)'!W1012</f>
        <v>0</v>
      </c>
      <c r="X1012" s="422">
        <f>'2. FTNC CAN'!X1012+'3. FTNC USD'!X1012+'4. FTNC EUR'!X1012+'5. FTNC GBP'!X1012+'6. FTNC Autres (inclus)'!X1012</f>
        <v>0</v>
      </c>
      <c r="Y1012" s="422">
        <f>'2. FTNC CAN'!Y1012+'3. FTNC USD'!Y1012+'4. FTNC EUR'!Y1012+'5. FTNC GBP'!Y1012+'6. FTNC Autres (inclus)'!Y1012</f>
        <v>0</v>
      </c>
      <c r="Z1012" s="422">
        <f>'2. FTNC CAN'!Z1012+'3. FTNC USD'!Z1012+'4. FTNC EUR'!Z1012+'5. FTNC GBP'!Z1012+'6. FTNC Autres (inclus)'!Z1012</f>
        <v>0</v>
      </c>
      <c r="AA1012" s="422">
        <f>'2. FTNC CAN'!AA1012+'3. FTNC USD'!AA1012+'4. FTNC EUR'!AA1012+'5. FTNC GBP'!AA1012+'6. FTNC Autres (inclus)'!AA1012</f>
        <v>0</v>
      </c>
      <c r="AB1012" s="422">
        <f>'2. FTNC CAN'!AB1012+'3. FTNC USD'!AB1012+'4. FTNC EUR'!AB1012+'5. FTNC GBP'!AB1012+'6. FTNC Autres (inclus)'!AB1012</f>
        <v>0</v>
      </c>
      <c r="AC1012" s="408">
        <f>'2. FTNC CAN'!AC1012+'3. FTNC USD'!AC1012+'4. FTNC EUR'!AC1012+'5. FTNC GBP'!AC1012+'6. FTNC Autres (inclus)'!AC1012</f>
        <v>0</v>
      </c>
      <c r="AD1012" s="830"/>
      <c r="AE1012" s="831"/>
      <c r="AF1012" s="832"/>
    </row>
    <row r="1013" spans="1:32" ht="15" customHeight="1" outlineLevel="1" x14ac:dyDescent="0.2">
      <c r="A1013" s="232">
        <v>331</v>
      </c>
      <c r="B1013" s="507"/>
      <c r="C1013" s="269"/>
      <c r="D1013" s="269"/>
      <c r="E1013" s="270"/>
      <c r="F1013" s="859" t="s">
        <v>475</v>
      </c>
      <c r="G1013" s="860"/>
      <c r="H1013" s="860"/>
      <c r="I1013" s="860"/>
      <c r="J1013" s="860"/>
      <c r="K1013" s="860"/>
      <c r="L1013" s="861"/>
      <c r="M1013" s="408">
        <f>'2. FTNC CAN'!M1013+'3. FTNC USD'!M1013+'4. FTNC EUR'!M1013+'5. FTNC GBP'!M1013+'6. FTNC Autres (inclus)'!M1013</f>
        <v>0</v>
      </c>
      <c r="N1013" s="419">
        <f>'2. FTNC CAN'!N1013+'3. FTNC USD'!N1013+'4. FTNC EUR'!N1013+'5. FTNC GBP'!N1013+'6. FTNC Autres (inclus)'!N1013</f>
        <v>0</v>
      </c>
      <c r="O1013" s="422">
        <f>'2. FTNC CAN'!O1013+'3. FTNC USD'!O1013+'4. FTNC EUR'!O1013+'5. FTNC GBP'!O1013+'6. FTNC Autres (inclus)'!O1013</f>
        <v>0</v>
      </c>
      <c r="P1013" s="422">
        <f>'2. FTNC CAN'!P1013+'3. FTNC USD'!P1013+'4. FTNC EUR'!P1013+'5. FTNC GBP'!P1013+'6. FTNC Autres (inclus)'!P1013</f>
        <v>0</v>
      </c>
      <c r="Q1013" s="423">
        <f>'2. FTNC CAN'!Q1013+'3. FTNC USD'!Q1013+'4. FTNC EUR'!Q1013+'5. FTNC GBP'!Q1013+'6. FTNC Autres (inclus)'!Q1013</f>
        <v>0</v>
      </c>
      <c r="R1013" s="419">
        <f>'2. FTNC CAN'!R1013+'3. FTNC USD'!R1013+'4. FTNC EUR'!R1013+'5. FTNC GBP'!R1013+'6. FTNC Autres (inclus)'!R1013</f>
        <v>0</v>
      </c>
      <c r="S1013" s="422">
        <f>'2. FTNC CAN'!S1013+'3. FTNC USD'!S1013+'4. FTNC EUR'!S1013+'5. FTNC GBP'!S1013+'6. FTNC Autres (inclus)'!S1013</f>
        <v>0</v>
      </c>
      <c r="T1013" s="422">
        <f>'2. FTNC CAN'!T1013+'3. FTNC USD'!T1013+'4. FTNC EUR'!T1013+'5. FTNC GBP'!T1013+'6. FTNC Autres (inclus)'!T1013</f>
        <v>0</v>
      </c>
      <c r="U1013" s="422">
        <f>'2. FTNC CAN'!U1013+'3. FTNC USD'!U1013+'4. FTNC EUR'!U1013+'5. FTNC GBP'!U1013+'6. FTNC Autres (inclus)'!U1013</f>
        <v>0</v>
      </c>
      <c r="V1013" s="422">
        <f>'2. FTNC CAN'!V1013+'3. FTNC USD'!V1013+'4. FTNC EUR'!V1013+'5. FTNC GBP'!V1013+'6. FTNC Autres (inclus)'!V1013</f>
        <v>0</v>
      </c>
      <c r="W1013" s="422">
        <f>'2. FTNC CAN'!W1013+'3. FTNC USD'!W1013+'4. FTNC EUR'!W1013+'5. FTNC GBP'!W1013+'6. FTNC Autres (inclus)'!W1013</f>
        <v>0</v>
      </c>
      <c r="X1013" s="422">
        <f>'2. FTNC CAN'!X1013+'3. FTNC USD'!X1013+'4. FTNC EUR'!X1013+'5. FTNC GBP'!X1013+'6. FTNC Autres (inclus)'!X1013</f>
        <v>0</v>
      </c>
      <c r="Y1013" s="422">
        <f>'2. FTNC CAN'!Y1013+'3. FTNC USD'!Y1013+'4. FTNC EUR'!Y1013+'5. FTNC GBP'!Y1013+'6. FTNC Autres (inclus)'!Y1013</f>
        <v>0</v>
      </c>
      <c r="Z1013" s="422">
        <f>'2. FTNC CAN'!Z1013+'3. FTNC USD'!Z1013+'4. FTNC EUR'!Z1013+'5. FTNC GBP'!Z1013+'6. FTNC Autres (inclus)'!Z1013</f>
        <v>0</v>
      </c>
      <c r="AA1013" s="422">
        <f>'2. FTNC CAN'!AA1013+'3. FTNC USD'!AA1013+'4. FTNC EUR'!AA1013+'5. FTNC GBP'!AA1013+'6. FTNC Autres (inclus)'!AA1013</f>
        <v>0</v>
      </c>
      <c r="AB1013" s="422">
        <f>'2. FTNC CAN'!AB1013+'3. FTNC USD'!AB1013+'4. FTNC EUR'!AB1013+'5. FTNC GBP'!AB1013+'6. FTNC Autres (inclus)'!AB1013</f>
        <v>0</v>
      </c>
      <c r="AC1013" s="408">
        <f>'2. FTNC CAN'!AC1013+'3. FTNC USD'!AC1013+'4. FTNC EUR'!AC1013+'5. FTNC GBP'!AC1013+'6. FTNC Autres (inclus)'!AC1013</f>
        <v>0</v>
      </c>
      <c r="AD1013" s="833"/>
      <c r="AE1013" s="834"/>
      <c r="AF1013" s="835"/>
    </row>
    <row r="1014" spans="1:32" ht="15" customHeight="1" outlineLevel="1" x14ac:dyDescent="0.2">
      <c r="A1014" s="232">
        <v>332</v>
      </c>
      <c r="B1014" s="507"/>
      <c r="C1014" s="263"/>
      <c r="D1014" s="844" t="s">
        <v>476</v>
      </c>
      <c r="E1014" s="845"/>
      <c r="F1014" s="845"/>
      <c r="G1014" s="845"/>
      <c r="H1014" s="845"/>
      <c r="I1014" s="845"/>
      <c r="J1014" s="845"/>
      <c r="K1014" s="845"/>
      <c r="L1014" s="845"/>
      <c r="M1014" s="845"/>
      <c r="N1014" s="845"/>
      <c r="O1014" s="845"/>
      <c r="P1014" s="845"/>
      <c r="Q1014" s="845"/>
      <c r="R1014" s="845"/>
      <c r="S1014" s="845"/>
      <c r="T1014" s="845"/>
      <c r="U1014" s="845"/>
      <c r="V1014" s="845"/>
      <c r="W1014" s="845"/>
      <c r="X1014" s="845"/>
      <c r="Y1014" s="845"/>
      <c r="Z1014" s="845"/>
      <c r="AA1014" s="845"/>
      <c r="AB1014" s="845"/>
      <c r="AC1014" s="845"/>
      <c r="AD1014" s="845"/>
      <c r="AE1014" s="845"/>
      <c r="AF1014" s="846"/>
    </row>
    <row r="1015" spans="1:32" ht="15" customHeight="1" outlineLevel="1" x14ac:dyDescent="0.2">
      <c r="A1015" s="232">
        <v>333</v>
      </c>
      <c r="B1015" s="507"/>
      <c r="C1015" s="263"/>
      <c r="D1015" s="271"/>
      <c r="E1015" s="853" t="s">
        <v>477</v>
      </c>
      <c r="F1015" s="854"/>
      <c r="G1015" s="854"/>
      <c r="H1015" s="854"/>
      <c r="I1015" s="854"/>
      <c r="J1015" s="854"/>
      <c r="K1015" s="854"/>
      <c r="L1015" s="855"/>
      <c r="M1015" s="407">
        <f>SUBTOTAL(9,M1016:M1021)</f>
        <v>0</v>
      </c>
      <c r="N1015" s="410">
        <f t="shared" ref="N1015:AC1015" si="1430">SUBTOTAL(9,N1016:N1021)</f>
        <v>0</v>
      </c>
      <c r="O1015" s="414">
        <f t="shared" si="1430"/>
        <v>0</v>
      </c>
      <c r="P1015" s="413">
        <f t="shared" si="1430"/>
        <v>0</v>
      </c>
      <c r="Q1015" s="415">
        <f t="shared" si="1430"/>
        <v>0</v>
      </c>
      <c r="R1015" s="410">
        <f t="shared" si="1430"/>
        <v>0</v>
      </c>
      <c r="S1015" s="414">
        <f t="shared" si="1430"/>
        <v>0</v>
      </c>
      <c r="T1015" s="414">
        <f t="shared" si="1430"/>
        <v>0</v>
      </c>
      <c r="U1015" s="414">
        <f t="shared" si="1430"/>
        <v>0</v>
      </c>
      <c r="V1015" s="414">
        <f t="shared" si="1430"/>
        <v>0</v>
      </c>
      <c r="W1015" s="414">
        <f t="shared" si="1430"/>
        <v>0</v>
      </c>
      <c r="X1015" s="414">
        <f t="shared" si="1430"/>
        <v>0</v>
      </c>
      <c r="Y1015" s="414">
        <f t="shared" si="1430"/>
        <v>0</v>
      </c>
      <c r="Z1015" s="414">
        <f t="shared" si="1430"/>
        <v>0</v>
      </c>
      <c r="AA1015" s="414">
        <f t="shared" si="1430"/>
        <v>0</v>
      </c>
      <c r="AB1015" s="415">
        <f t="shared" si="1430"/>
        <v>0</v>
      </c>
      <c r="AC1015" s="415">
        <f t="shared" si="1430"/>
        <v>0</v>
      </c>
      <c r="AD1015" s="827"/>
      <c r="AE1015" s="837"/>
      <c r="AF1015" s="890"/>
    </row>
    <row r="1016" spans="1:32" ht="15" customHeight="1" outlineLevel="1" x14ac:dyDescent="0.2">
      <c r="A1016" s="232">
        <v>334</v>
      </c>
      <c r="B1016" s="507"/>
      <c r="C1016" s="491"/>
      <c r="D1016" s="491"/>
      <c r="E1016" s="494"/>
      <c r="F1016" s="856" t="s">
        <v>478</v>
      </c>
      <c r="G1016" s="857"/>
      <c r="H1016" s="857"/>
      <c r="I1016" s="857"/>
      <c r="J1016" s="857"/>
      <c r="K1016" s="857"/>
      <c r="L1016" s="858"/>
      <c r="M1016" s="408">
        <f>'2. FTNC CAN'!M1016+'3. FTNC USD'!M1016+'4. FTNC EUR'!M1016+'5. FTNC GBP'!M1016+'6. FTNC Autres (inclus)'!M1016</f>
        <v>0</v>
      </c>
      <c r="N1016" s="419">
        <f>'2. FTNC CAN'!N1016+'3. FTNC USD'!N1016+'4. FTNC EUR'!N1016+'5. FTNC GBP'!N1016+'6. FTNC Autres (inclus)'!N1016</f>
        <v>0</v>
      </c>
      <c r="O1016" s="422">
        <f>'2. FTNC CAN'!O1016+'3. FTNC USD'!O1016+'4. FTNC EUR'!O1016+'5. FTNC GBP'!O1016+'6. FTNC Autres (inclus)'!O1016</f>
        <v>0</v>
      </c>
      <c r="P1016" s="422">
        <f>'2. FTNC CAN'!P1016+'3. FTNC USD'!P1016+'4. FTNC EUR'!P1016+'5. FTNC GBP'!P1016+'6. FTNC Autres (inclus)'!P1016</f>
        <v>0</v>
      </c>
      <c r="Q1016" s="423">
        <f>'2. FTNC CAN'!Q1016+'3. FTNC USD'!Q1016+'4. FTNC EUR'!Q1016+'5. FTNC GBP'!Q1016+'6. FTNC Autres (inclus)'!Q1016</f>
        <v>0</v>
      </c>
      <c r="R1016" s="419">
        <f>'2. FTNC CAN'!R1016+'3. FTNC USD'!R1016+'4. FTNC EUR'!R1016+'5. FTNC GBP'!R1016+'6. FTNC Autres (inclus)'!R1016</f>
        <v>0</v>
      </c>
      <c r="S1016" s="422">
        <f>'2. FTNC CAN'!S1016+'3. FTNC USD'!S1016+'4. FTNC EUR'!S1016+'5. FTNC GBP'!S1016+'6. FTNC Autres (inclus)'!S1016</f>
        <v>0</v>
      </c>
      <c r="T1016" s="422">
        <f>'2. FTNC CAN'!T1016+'3. FTNC USD'!T1016+'4. FTNC EUR'!T1016+'5. FTNC GBP'!T1016+'6. FTNC Autres (inclus)'!T1016</f>
        <v>0</v>
      </c>
      <c r="U1016" s="422">
        <f>'2. FTNC CAN'!U1016+'3. FTNC USD'!U1016+'4. FTNC EUR'!U1016+'5. FTNC GBP'!U1016+'6. FTNC Autres (inclus)'!U1016</f>
        <v>0</v>
      </c>
      <c r="V1016" s="422">
        <f>'2. FTNC CAN'!V1016+'3. FTNC USD'!V1016+'4. FTNC EUR'!V1016+'5. FTNC GBP'!V1016+'6. FTNC Autres (inclus)'!V1016</f>
        <v>0</v>
      </c>
      <c r="W1016" s="422">
        <f>'2. FTNC CAN'!W1016+'3. FTNC USD'!W1016+'4. FTNC EUR'!W1016+'5. FTNC GBP'!W1016+'6. FTNC Autres (inclus)'!W1016</f>
        <v>0</v>
      </c>
      <c r="X1016" s="422">
        <f>'2. FTNC CAN'!X1016+'3. FTNC USD'!X1016+'4. FTNC EUR'!X1016+'5. FTNC GBP'!X1016+'6. FTNC Autres (inclus)'!X1016</f>
        <v>0</v>
      </c>
      <c r="Y1016" s="422">
        <f>'2. FTNC CAN'!Y1016+'3. FTNC USD'!Y1016+'4. FTNC EUR'!Y1016+'5. FTNC GBP'!Y1016+'6. FTNC Autres (inclus)'!Y1016</f>
        <v>0</v>
      </c>
      <c r="Z1016" s="422">
        <f>'2. FTNC CAN'!Z1016+'3. FTNC USD'!Z1016+'4. FTNC EUR'!Z1016+'5. FTNC GBP'!Z1016+'6. FTNC Autres (inclus)'!Z1016</f>
        <v>0</v>
      </c>
      <c r="AA1016" s="422">
        <f>'2. FTNC CAN'!AA1016+'3. FTNC USD'!AA1016+'4. FTNC EUR'!AA1016+'5. FTNC GBP'!AA1016+'6. FTNC Autres (inclus)'!AA1016</f>
        <v>0</v>
      </c>
      <c r="AB1016" s="422">
        <f>'2. FTNC CAN'!AB1016+'3. FTNC USD'!AB1016+'4. FTNC EUR'!AB1016+'5. FTNC GBP'!AB1016+'6. FTNC Autres (inclus)'!AB1016</f>
        <v>0</v>
      </c>
      <c r="AC1016" s="408">
        <f>'2. FTNC CAN'!AC1016+'3. FTNC USD'!AC1016+'4. FTNC EUR'!AC1016+'5. FTNC GBP'!AC1016+'6. FTNC Autres (inclus)'!AC1016</f>
        <v>0</v>
      </c>
      <c r="AD1016" s="891"/>
      <c r="AE1016" s="892"/>
      <c r="AF1016" s="893"/>
    </row>
    <row r="1017" spans="1:32" ht="15" customHeight="1" outlineLevel="1" x14ac:dyDescent="0.2">
      <c r="A1017" s="232">
        <v>335</v>
      </c>
      <c r="B1017" s="507"/>
      <c r="C1017" s="491"/>
      <c r="D1017" s="491"/>
      <c r="E1017" s="494"/>
      <c r="F1017" s="915" t="s">
        <v>479</v>
      </c>
      <c r="G1017" s="916"/>
      <c r="H1017" s="916"/>
      <c r="I1017" s="916"/>
      <c r="J1017" s="916"/>
      <c r="K1017" s="916"/>
      <c r="L1017" s="917"/>
      <c r="M1017" s="408">
        <f>'2. FTNC CAN'!M1017+'3. FTNC USD'!M1017+'4. FTNC EUR'!M1017+'5. FTNC GBP'!M1017+'6. FTNC Autres (inclus)'!M1017</f>
        <v>0</v>
      </c>
      <c r="N1017" s="419">
        <f>'2. FTNC CAN'!N1017+'3. FTNC USD'!N1017+'4. FTNC EUR'!N1017+'5. FTNC GBP'!N1017+'6. FTNC Autres (inclus)'!N1017</f>
        <v>0</v>
      </c>
      <c r="O1017" s="422">
        <f>'2. FTNC CAN'!O1017+'3. FTNC USD'!O1017+'4. FTNC EUR'!O1017+'5. FTNC GBP'!O1017+'6. FTNC Autres (inclus)'!O1017</f>
        <v>0</v>
      </c>
      <c r="P1017" s="422">
        <f>'2. FTNC CAN'!P1017+'3. FTNC USD'!P1017+'4. FTNC EUR'!P1017+'5. FTNC GBP'!P1017+'6. FTNC Autres (inclus)'!P1017</f>
        <v>0</v>
      </c>
      <c r="Q1017" s="423">
        <f>'2. FTNC CAN'!Q1017+'3. FTNC USD'!Q1017+'4. FTNC EUR'!Q1017+'5. FTNC GBP'!Q1017+'6. FTNC Autres (inclus)'!Q1017</f>
        <v>0</v>
      </c>
      <c r="R1017" s="419">
        <f>'2. FTNC CAN'!R1017+'3. FTNC USD'!R1017+'4. FTNC EUR'!R1017+'5. FTNC GBP'!R1017+'6. FTNC Autres (inclus)'!R1017</f>
        <v>0</v>
      </c>
      <c r="S1017" s="422">
        <f>'2. FTNC CAN'!S1017+'3. FTNC USD'!S1017+'4. FTNC EUR'!S1017+'5. FTNC GBP'!S1017+'6. FTNC Autres (inclus)'!S1017</f>
        <v>0</v>
      </c>
      <c r="T1017" s="422">
        <f>'2. FTNC CAN'!T1017+'3. FTNC USD'!T1017+'4. FTNC EUR'!T1017+'5. FTNC GBP'!T1017+'6. FTNC Autres (inclus)'!T1017</f>
        <v>0</v>
      </c>
      <c r="U1017" s="422">
        <f>'2. FTNC CAN'!U1017+'3. FTNC USD'!U1017+'4. FTNC EUR'!U1017+'5. FTNC GBP'!U1017+'6. FTNC Autres (inclus)'!U1017</f>
        <v>0</v>
      </c>
      <c r="V1017" s="422">
        <f>'2. FTNC CAN'!V1017+'3. FTNC USD'!V1017+'4. FTNC EUR'!V1017+'5. FTNC GBP'!V1017+'6. FTNC Autres (inclus)'!V1017</f>
        <v>0</v>
      </c>
      <c r="W1017" s="422">
        <f>'2. FTNC CAN'!W1017+'3. FTNC USD'!W1017+'4. FTNC EUR'!W1017+'5. FTNC GBP'!W1017+'6. FTNC Autres (inclus)'!W1017</f>
        <v>0</v>
      </c>
      <c r="X1017" s="422">
        <f>'2. FTNC CAN'!X1017+'3. FTNC USD'!X1017+'4. FTNC EUR'!X1017+'5. FTNC GBP'!X1017+'6. FTNC Autres (inclus)'!X1017</f>
        <v>0</v>
      </c>
      <c r="Y1017" s="422">
        <f>'2. FTNC CAN'!Y1017+'3. FTNC USD'!Y1017+'4. FTNC EUR'!Y1017+'5. FTNC GBP'!Y1017+'6. FTNC Autres (inclus)'!Y1017</f>
        <v>0</v>
      </c>
      <c r="Z1017" s="422">
        <f>'2. FTNC CAN'!Z1017+'3. FTNC USD'!Z1017+'4. FTNC EUR'!Z1017+'5. FTNC GBP'!Z1017+'6. FTNC Autres (inclus)'!Z1017</f>
        <v>0</v>
      </c>
      <c r="AA1017" s="422">
        <f>'2. FTNC CAN'!AA1017+'3. FTNC USD'!AA1017+'4. FTNC EUR'!AA1017+'5. FTNC GBP'!AA1017+'6. FTNC Autres (inclus)'!AA1017</f>
        <v>0</v>
      </c>
      <c r="AB1017" s="422">
        <f>'2. FTNC CAN'!AB1017+'3. FTNC USD'!AB1017+'4. FTNC EUR'!AB1017+'5. FTNC GBP'!AB1017+'6. FTNC Autres (inclus)'!AB1017</f>
        <v>0</v>
      </c>
      <c r="AC1017" s="408">
        <f>'2. FTNC CAN'!AC1017+'3. FTNC USD'!AC1017+'4. FTNC EUR'!AC1017+'5. FTNC GBP'!AC1017+'6. FTNC Autres (inclus)'!AC1017</f>
        <v>0</v>
      </c>
      <c r="AD1017" s="891"/>
      <c r="AE1017" s="892"/>
      <c r="AF1017" s="893"/>
    </row>
    <row r="1018" spans="1:32" ht="15" customHeight="1" outlineLevel="1" x14ac:dyDescent="0.2">
      <c r="A1018" s="232">
        <v>336</v>
      </c>
      <c r="B1018" s="507"/>
      <c r="C1018" s="491"/>
      <c r="D1018" s="491"/>
      <c r="E1018" s="494"/>
      <c r="F1018" s="915" t="s">
        <v>480</v>
      </c>
      <c r="G1018" s="916"/>
      <c r="H1018" s="916"/>
      <c r="I1018" s="916"/>
      <c r="J1018" s="916"/>
      <c r="K1018" s="916"/>
      <c r="L1018" s="917"/>
      <c r="M1018" s="408">
        <f>'2. FTNC CAN'!M1018+'3. FTNC USD'!M1018+'4. FTNC EUR'!M1018+'5. FTNC GBP'!M1018+'6. FTNC Autres (inclus)'!M1018</f>
        <v>0</v>
      </c>
      <c r="N1018" s="419">
        <f>'2. FTNC CAN'!N1018+'3. FTNC USD'!N1018+'4. FTNC EUR'!N1018+'5. FTNC GBP'!N1018+'6. FTNC Autres (inclus)'!N1018</f>
        <v>0</v>
      </c>
      <c r="O1018" s="422">
        <f>'2. FTNC CAN'!O1018+'3. FTNC USD'!O1018+'4. FTNC EUR'!O1018+'5. FTNC GBP'!O1018+'6. FTNC Autres (inclus)'!O1018</f>
        <v>0</v>
      </c>
      <c r="P1018" s="422">
        <f>'2. FTNC CAN'!P1018+'3. FTNC USD'!P1018+'4. FTNC EUR'!P1018+'5. FTNC GBP'!P1018+'6. FTNC Autres (inclus)'!P1018</f>
        <v>0</v>
      </c>
      <c r="Q1018" s="423">
        <f>'2. FTNC CAN'!Q1018+'3. FTNC USD'!Q1018+'4. FTNC EUR'!Q1018+'5. FTNC GBP'!Q1018+'6. FTNC Autres (inclus)'!Q1018</f>
        <v>0</v>
      </c>
      <c r="R1018" s="419">
        <f>'2. FTNC CAN'!R1018+'3. FTNC USD'!R1018+'4. FTNC EUR'!R1018+'5. FTNC GBP'!R1018+'6. FTNC Autres (inclus)'!R1018</f>
        <v>0</v>
      </c>
      <c r="S1018" s="422">
        <f>'2. FTNC CAN'!S1018+'3. FTNC USD'!S1018+'4. FTNC EUR'!S1018+'5. FTNC GBP'!S1018+'6. FTNC Autres (inclus)'!S1018</f>
        <v>0</v>
      </c>
      <c r="T1018" s="422">
        <f>'2. FTNC CAN'!T1018+'3. FTNC USD'!T1018+'4. FTNC EUR'!T1018+'5. FTNC GBP'!T1018+'6. FTNC Autres (inclus)'!T1018</f>
        <v>0</v>
      </c>
      <c r="U1018" s="422">
        <f>'2. FTNC CAN'!U1018+'3. FTNC USD'!U1018+'4. FTNC EUR'!U1018+'5. FTNC GBP'!U1018+'6. FTNC Autres (inclus)'!U1018</f>
        <v>0</v>
      </c>
      <c r="V1018" s="422">
        <f>'2. FTNC CAN'!V1018+'3. FTNC USD'!V1018+'4. FTNC EUR'!V1018+'5. FTNC GBP'!V1018+'6. FTNC Autres (inclus)'!V1018</f>
        <v>0</v>
      </c>
      <c r="W1018" s="422">
        <f>'2. FTNC CAN'!W1018+'3. FTNC USD'!W1018+'4. FTNC EUR'!W1018+'5. FTNC GBP'!W1018+'6. FTNC Autres (inclus)'!W1018</f>
        <v>0</v>
      </c>
      <c r="X1018" s="422">
        <f>'2. FTNC CAN'!X1018+'3. FTNC USD'!X1018+'4. FTNC EUR'!X1018+'5. FTNC GBP'!X1018+'6. FTNC Autres (inclus)'!X1018</f>
        <v>0</v>
      </c>
      <c r="Y1018" s="422">
        <f>'2. FTNC CAN'!Y1018+'3. FTNC USD'!Y1018+'4. FTNC EUR'!Y1018+'5. FTNC GBP'!Y1018+'6. FTNC Autres (inclus)'!Y1018</f>
        <v>0</v>
      </c>
      <c r="Z1018" s="422">
        <f>'2. FTNC CAN'!Z1018+'3. FTNC USD'!Z1018+'4. FTNC EUR'!Z1018+'5. FTNC GBP'!Z1018+'6. FTNC Autres (inclus)'!Z1018</f>
        <v>0</v>
      </c>
      <c r="AA1018" s="422">
        <f>'2. FTNC CAN'!AA1018+'3. FTNC USD'!AA1018+'4. FTNC EUR'!AA1018+'5. FTNC GBP'!AA1018+'6. FTNC Autres (inclus)'!AA1018</f>
        <v>0</v>
      </c>
      <c r="AB1018" s="422">
        <f>'2. FTNC CAN'!AB1018+'3. FTNC USD'!AB1018+'4. FTNC EUR'!AB1018+'5. FTNC GBP'!AB1018+'6. FTNC Autres (inclus)'!AB1018</f>
        <v>0</v>
      </c>
      <c r="AC1018" s="408">
        <f>'2. FTNC CAN'!AC1018+'3. FTNC USD'!AC1018+'4. FTNC EUR'!AC1018+'5. FTNC GBP'!AC1018+'6. FTNC Autres (inclus)'!AC1018</f>
        <v>0</v>
      </c>
      <c r="AD1018" s="891"/>
      <c r="AE1018" s="892"/>
      <c r="AF1018" s="893"/>
    </row>
    <row r="1019" spans="1:32" ht="15" customHeight="1" outlineLevel="1" x14ac:dyDescent="0.2">
      <c r="A1019" s="232">
        <v>337</v>
      </c>
      <c r="B1019" s="507"/>
      <c r="C1019" s="491"/>
      <c r="D1019" s="491"/>
      <c r="E1019" s="494"/>
      <c r="F1019" s="915" t="s">
        <v>481</v>
      </c>
      <c r="G1019" s="916"/>
      <c r="H1019" s="916"/>
      <c r="I1019" s="916"/>
      <c r="J1019" s="916"/>
      <c r="K1019" s="916"/>
      <c r="L1019" s="917"/>
      <c r="M1019" s="408">
        <f>'2. FTNC CAN'!M1019+'3. FTNC USD'!M1019+'4. FTNC EUR'!M1019+'5. FTNC GBP'!M1019+'6. FTNC Autres (inclus)'!M1019</f>
        <v>0</v>
      </c>
      <c r="N1019" s="419">
        <f>'2. FTNC CAN'!N1019+'3. FTNC USD'!N1019+'4. FTNC EUR'!N1019+'5. FTNC GBP'!N1019+'6. FTNC Autres (inclus)'!N1019</f>
        <v>0</v>
      </c>
      <c r="O1019" s="422">
        <f>'2. FTNC CAN'!O1019+'3. FTNC USD'!O1019+'4. FTNC EUR'!O1019+'5. FTNC GBP'!O1019+'6. FTNC Autres (inclus)'!O1019</f>
        <v>0</v>
      </c>
      <c r="P1019" s="422">
        <f>'2. FTNC CAN'!P1019+'3. FTNC USD'!P1019+'4. FTNC EUR'!P1019+'5. FTNC GBP'!P1019+'6. FTNC Autres (inclus)'!P1019</f>
        <v>0</v>
      </c>
      <c r="Q1019" s="423">
        <f>'2. FTNC CAN'!Q1019+'3. FTNC USD'!Q1019+'4. FTNC EUR'!Q1019+'5. FTNC GBP'!Q1019+'6. FTNC Autres (inclus)'!Q1019</f>
        <v>0</v>
      </c>
      <c r="R1019" s="419">
        <f>'2. FTNC CAN'!R1019+'3. FTNC USD'!R1019+'4. FTNC EUR'!R1019+'5. FTNC GBP'!R1019+'6. FTNC Autres (inclus)'!R1019</f>
        <v>0</v>
      </c>
      <c r="S1019" s="422">
        <f>'2. FTNC CAN'!S1019+'3. FTNC USD'!S1019+'4. FTNC EUR'!S1019+'5. FTNC GBP'!S1019+'6. FTNC Autres (inclus)'!S1019</f>
        <v>0</v>
      </c>
      <c r="T1019" s="422">
        <f>'2. FTNC CAN'!T1019+'3. FTNC USD'!T1019+'4. FTNC EUR'!T1019+'5. FTNC GBP'!T1019+'6. FTNC Autres (inclus)'!T1019</f>
        <v>0</v>
      </c>
      <c r="U1019" s="422">
        <f>'2. FTNC CAN'!U1019+'3. FTNC USD'!U1019+'4. FTNC EUR'!U1019+'5. FTNC GBP'!U1019+'6. FTNC Autres (inclus)'!U1019</f>
        <v>0</v>
      </c>
      <c r="V1019" s="422">
        <f>'2. FTNC CAN'!V1019+'3. FTNC USD'!V1019+'4. FTNC EUR'!V1019+'5. FTNC GBP'!V1019+'6. FTNC Autres (inclus)'!V1019</f>
        <v>0</v>
      </c>
      <c r="W1019" s="422">
        <f>'2. FTNC CAN'!W1019+'3. FTNC USD'!W1019+'4. FTNC EUR'!W1019+'5. FTNC GBP'!W1019+'6. FTNC Autres (inclus)'!W1019</f>
        <v>0</v>
      </c>
      <c r="X1019" s="422">
        <f>'2. FTNC CAN'!X1019+'3. FTNC USD'!X1019+'4. FTNC EUR'!X1019+'5. FTNC GBP'!X1019+'6. FTNC Autres (inclus)'!X1019</f>
        <v>0</v>
      </c>
      <c r="Y1019" s="422">
        <f>'2. FTNC CAN'!Y1019+'3. FTNC USD'!Y1019+'4. FTNC EUR'!Y1019+'5. FTNC GBP'!Y1019+'6. FTNC Autres (inclus)'!Y1019</f>
        <v>0</v>
      </c>
      <c r="Z1019" s="422">
        <f>'2. FTNC CAN'!Z1019+'3. FTNC USD'!Z1019+'4. FTNC EUR'!Z1019+'5. FTNC GBP'!Z1019+'6. FTNC Autres (inclus)'!Z1019</f>
        <v>0</v>
      </c>
      <c r="AA1019" s="422">
        <f>'2. FTNC CAN'!AA1019+'3. FTNC USD'!AA1019+'4. FTNC EUR'!AA1019+'5. FTNC GBP'!AA1019+'6. FTNC Autres (inclus)'!AA1019</f>
        <v>0</v>
      </c>
      <c r="AB1019" s="422">
        <f>'2. FTNC CAN'!AB1019+'3. FTNC USD'!AB1019+'4. FTNC EUR'!AB1019+'5. FTNC GBP'!AB1019+'6. FTNC Autres (inclus)'!AB1019</f>
        <v>0</v>
      </c>
      <c r="AC1019" s="408">
        <f>'2. FTNC CAN'!AC1019+'3. FTNC USD'!AC1019+'4. FTNC EUR'!AC1019+'5. FTNC GBP'!AC1019+'6. FTNC Autres (inclus)'!AC1019</f>
        <v>0</v>
      </c>
      <c r="AD1019" s="891"/>
      <c r="AE1019" s="892"/>
      <c r="AF1019" s="893"/>
    </row>
    <row r="1020" spans="1:32" ht="15" customHeight="1" outlineLevel="1" x14ac:dyDescent="0.2">
      <c r="A1020" s="232">
        <v>338</v>
      </c>
      <c r="B1020" s="507"/>
      <c r="C1020" s="491"/>
      <c r="D1020" s="491"/>
      <c r="E1020" s="494"/>
      <c r="F1020" s="915" t="s">
        <v>482</v>
      </c>
      <c r="G1020" s="916"/>
      <c r="H1020" s="916"/>
      <c r="I1020" s="916"/>
      <c r="J1020" s="916"/>
      <c r="K1020" s="916"/>
      <c r="L1020" s="917"/>
      <c r="M1020" s="408">
        <f>'2. FTNC CAN'!M1020+'3. FTNC USD'!M1020+'4. FTNC EUR'!M1020+'5. FTNC GBP'!M1020+'6. FTNC Autres (inclus)'!M1020</f>
        <v>0</v>
      </c>
      <c r="N1020" s="419">
        <f>'2. FTNC CAN'!N1020+'3. FTNC USD'!N1020+'4. FTNC EUR'!N1020+'5. FTNC GBP'!N1020+'6. FTNC Autres (inclus)'!N1020</f>
        <v>0</v>
      </c>
      <c r="O1020" s="422">
        <f>'2. FTNC CAN'!O1020+'3. FTNC USD'!O1020+'4. FTNC EUR'!O1020+'5. FTNC GBP'!O1020+'6. FTNC Autres (inclus)'!O1020</f>
        <v>0</v>
      </c>
      <c r="P1020" s="422">
        <f>'2. FTNC CAN'!P1020+'3. FTNC USD'!P1020+'4. FTNC EUR'!P1020+'5. FTNC GBP'!P1020+'6. FTNC Autres (inclus)'!P1020</f>
        <v>0</v>
      </c>
      <c r="Q1020" s="423">
        <f>'2. FTNC CAN'!Q1020+'3. FTNC USD'!Q1020+'4. FTNC EUR'!Q1020+'5. FTNC GBP'!Q1020+'6. FTNC Autres (inclus)'!Q1020</f>
        <v>0</v>
      </c>
      <c r="R1020" s="419">
        <f>'2. FTNC CAN'!R1020+'3. FTNC USD'!R1020+'4. FTNC EUR'!R1020+'5. FTNC GBP'!R1020+'6. FTNC Autres (inclus)'!R1020</f>
        <v>0</v>
      </c>
      <c r="S1020" s="422">
        <f>'2. FTNC CAN'!S1020+'3. FTNC USD'!S1020+'4. FTNC EUR'!S1020+'5. FTNC GBP'!S1020+'6. FTNC Autres (inclus)'!S1020</f>
        <v>0</v>
      </c>
      <c r="T1020" s="422">
        <f>'2. FTNC CAN'!T1020+'3. FTNC USD'!T1020+'4. FTNC EUR'!T1020+'5. FTNC GBP'!T1020+'6. FTNC Autres (inclus)'!T1020</f>
        <v>0</v>
      </c>
      <c r="U1020" s="422">
        <f>'2. FTNC CAN'!U1020+'3. FTNC USD'!U1020+'4. FTNC EUR'!U1020+'5. FTNC GBP'!U1020+'6. FTNC Autres (inclus)'!U1020</f>
        <v>0</v>
      </c>
      <c r="V1020" s="422">
        <f>'2. FTNC CAN'!V1020+'3. FTNC USD'!V1020+'4. FTNC EUR'!V1020+'5. FTNC GBP'!V1020+'6. FTNC Autres (inclus)'!V1020</f>
        <v>0</v>
      </c>
      <c r="W1020" s="422">
        <f>'2. FTNC CAN'!W1020+'3. FTNC USD'!W1020+'4. FTNC EUR'!W1020+'5. FTNC GBP'!W1020+'6. FTNC Autres (inclus)'!W1020</f>
        <v>0</v>
      </c>
      <c r="X1020" s="422">
        <f>'2. FTNC CAN'!X1020+'3. FTNC USD'!X1020+'4. FTNC EUR'!X1020+'5. FTNC GBP'!X1020+'6. FTNC Autres (inclus)'!X1020</f>
        <v>0</v>
      </c>
      <c r="Y1020" s="422">
        <f>'2. FTNC CAN'!Y1020+'3. FTNC USD'!Y1020+'4. FTNC EUR'!Y1020+'5. FTNC GBP'!Y1020+'6. FTNC Autres (inclus)'!Y1020</f>
        <v>0</v>
      </c>
      <c r="Z1020" s="422">
        <f>'2. FTNC CAN'!Z1020+'3. FTNC USD'!Z1020+'4. FTNC EUR'!Z1020+'5. FTNC GBP'!Z1020+'6. FTNC Autres (inclus)'!Z1020</f>
        <v>0</v>
      </c>
      <c r="AA1020" s="422">
        <f>'2. FTNC CAN'!AA1020+'3. FTNC USD'!AA1020+'4. FTNC EUR'!AA1020+'5. FTNC GBP'!AA1020+'6. FTNC Autres (inclus)'!AA1020</f>
        <v>0</v>
      </c>
      <c r="AB1020" s="422">
        <f>'2. FTNC CAN'!AB1020+'3. FTNC USD'!AB1020+'4. FTNC EUR'!AB1020+'5. FTNC GBP'!AB1020+'6. FTNC Autres (inclus)'!AB1020</f>
        <v>0</v>
      </c>
      <c r="AC1020" s="408">
        <f>'2. FTNC CAN'!AC1020+'3. FTNC USD'!AC1020+'4. FTNC EUR'!AC1020+'5. FTNC GBP'!AC1020+'6. FTNC Autres (inclus)'!AC1020</f>
        <v>0</v>
      </c>
      <c r="AD1020" s="891"/>
      <c r="AE1020" s="892"/>
      <c r="AF1020" s="893"/>
    </row>
    <row r="1021" spans="1:32" ht="15" customHeight="1" outlineLevel="1" x14ac:dyDescent="0.2">
      <c r="A1021" s="232">
        <v>339</v>
      </c>
      <c r="B1021" s="507"/>
      <c r="C1021" s="263"/>
      <c r="D1021" s="263"/>
      <c r="E1021" s="264"/>
      <c r="F1021" s="859" t="s">
        <v>483</v>
      </c>
      <c r="G1021" s="860"/>
      <c r="H1021" s="860"/>
      <c r="I1021" s="860"/>
      <c r="J1021" s="860"/>
      <c r="K1021" s="860"/>
      <c r="L1021" s="861"/>
      <c r="M1021" s="408">
        <f>'2. FTNC CAN'!M1021+'3. FTNC USD'!M1021+'4. FTNC EUR'!M1021+'5. FTNC GBP'!M1021+'6. FTNC Autres (inclus)'!M1021</f>
        <v>0</v>
      </c>
      <c r="N1021" s="419">
        <f>'2. FTNC CAN'!N1021+'3. FTNC USD'!N1021+'4. FTNC EUR'!N1021+'5. FTNC GBP'!N1021+'6. FTNC Autres (inclus)'!N1021</f>
        <v>0</v>
      </c>
      <c r="O1021" s="422">
        <f>'2. FTNC CAN'!O1021+'3. FTNC USD'!O1021+'4. FTNC EUR'!O1021+'5. FTNC GBP'!O1021+'6. FTNC Autres (inclus)'!O1021</f>
        <v>0</v>
      </c>
      <c r="P1021" s="422">
        <f>'2. FTNC CAN'!P1021+'3. FTNC USD'!P1021+'4. FTNC EUR'!P1021+'5. FTNC GBP'!P1021+'6. FTNC Autres (inclus)'!P1021</f>
        <v>0</v>
      </c>
      <c r="Q1021" s="423">
        <f>'2. FTNC CAN'!Q1021+'3. FTNC USD'!Q1021+'4. FTNC EUR'!Q1021+'5. FTNC GBP'!Q1021+'6. FTNC Autres (inclus)'!Q1021</f>
        <v>0</v>
      </c>
      <c r="R1021" s="419">
        <f>'2. FTNC CAN'!R1021+'3. FTNC USD'!R1021+'4. FTNC EUR'!R1021+'5. FTNC GBP'!R1021+'6. FTNC Autres (inclus)'!R1021</f>
        <v>0</v>
      </c>
      <c r="S1021" s="422">
        <f>'2. FTNC CAN'!S1021+'3. FTNC USD'!S1021+'4. FTNC EUR'!S1021+'5. FTNC GBP'!S1021+'6. FTNC Autres (inclus)'!S1021</f>
        <v>0</v>
      </c>
      <c r="T1021" s="422">
        <f>'2. FTNC CAN'!T1021+'3. FTNC USD'!T1021+'4. FTNC EUR'!T1021+'5. FTNC GBP'!T1021+'6. FTNC Autres (inclus)'!T1021</f>
        <v>0</v>
      </c>
      <c r="U1021" s="422">
        <f>'2. FTNC CAN'!U1021+'3. FTNC USD'!U1021+'4. FTNC EUR'!U1021+'5. FTNC GBP'!U1021+'6. FTNC Autres (inclus)'!U1021</f>
        <v>0</v>
      </c>
      <c r="V1021" s="422">
        <f>'2. FTNC CAN'!V1021+'3. FTNC USD'!V1021+'4. FTNC EUR'!V1021+'5. FTNC GBP'!V1021+'6. FTNC Autres (inclus)'!V1021</f>
        <v>0</v>
      </c>
      <c r="W1021" s="422">
        <f>'2. FTNC CAN'!W1021+'3. FTNC USD'!W1021+'4. FTNC EUR'!W1021+'5. FTNC GBP'!W1021+'6. FTNC Autres (inclus)'!W1021</f>
        <v>0</v>
      </c>
      <c r="X1021" s="422">
        <f>'2. FTNC CAN'!X1021+'3. FTNC USD'!X1021+'4. FTNC EUR'!X1021+'5. FTNC GBP'!X1021+'6. FTNC Autres (inclus)'!X1021</f>
        <v>0</v>
      </c>
      <c r="Y1021" s="422">
        <f>'2. FTNC CAN'!Y1021+'3. FTNC USD'!Y1021+'4. FTNC EUR'!Y1021+'5. FTNC GBP'!Y1021+'6. FTNC Autres (inclus)'!Y1021</f>
        <v>0</v>
      </c>
      <c r="Z1021" s="422">
        <f>'2. FTNC CAN'!Z1021+'3. FTNC USD'!Z1021+'4. FTNC EUR'!Z1021+'5. FTNC GBP'!Z1021+'6. FTNC Autres (inclus)'!Z1021</f>
        <v>0</v>
      </c>
      <c r="AA1021" s="422">
        <f>'2. FTNC CAN'!AA1021+'3. FTNC USD'!AA1021+'4. FTNC EUR'!AA1021+'5. FTNC GBP'!AA1021+'6. FTNC Autres (inclus)'!AA1021</f>
        <v>0</v>
      </c>
      <c r="AB1021" s="422">
        <f>'2. FTNC CAN'!AB1021+'3. FTNC USD'!AB1021+'4. FTNC EUR'!AB1021+'5. FTNC GBP'!AB1021+'6. FTNC Autres (inclus)'!AB1021</f>
        <v>0</v>
      </c>
      <c r="AC1021" s="408">
        <f>'2. FTNC CAN'!AC1021+'3. FTNC USD'!AC1021+'4. FTNC EUR'!AC1021+'5. FTNC GBP'!AC1021+'6. FTNC Autres (inclus)'!AC1021</f>
        <v>0</v>
      </c>
      <c r="AD1021" s="891"/>
      <c r="AE1021" s="892"/>
      <c r="AF1021" s="893"/>
    </row>
    <row r="1022" spans="1:32" ht="15" customHeight="1" outlineLevel="1" x14ac:dyDescent="0.2">
      <c r="A1022" s="232">
        <v>340</v>
      </c>
      <c r="B1022" s="507"/>
      <c r="C1022" s="263"/>
      <c r="D1022" s="271"/>
      <c r="E1022" s="853" t="s">
        <v>484</v>
      </c>
      <c r="F1022" s="854"/>
      <c r="G1022" s="854"/>
      <c r="H1022" s="854"/>
      <c r="I1022" s="854"/>
      <c r="J1022" s="854"/>
      <c r="K1022" s="854"/>
      <c r="L1022" s="855"/>
      <c r="M1022" s="407">
        <f>SUBTOTAL(9,M1023:M1028)</f>
        <v>0</v>
      </c>
      <c r="N1022" s="410">
        <f t="shared" ref="N1022:AC1022" si="1431">SUBTOTAL(9,N1023:N1028)</f>
        <v>0</v>
      </c>
      <c r="O1022" s="414">
        <f t="shared" si="1431"/>
        <v>0</v>
      </c>
      <c r="P1022" s="413">
        <f t="shared" si="1431"/>
        <v>0</v>
      </c>
      <c r="Q1022" s="415">
        <f t="shared" si="1431"/>
        <v>0</v>
      </c>
      <c r="R1022" s="410">
        <f t="shared" si="1431"/>
        <v>0</v>
      </c>
      <c r="S1022" s="414">
        <f t="shared" si="1431"/>
        <v>0</v>
      </c>
      <c r="T1022" s="414">
        <f t="shared" si="1431"/>
        <v>0</v>
      </c>
      <c r="U1022" s="414">
        <f t="shared" si="1431"/>
        <v>0</v>
      </c>
      <c r="V1022" s="414">
        <f t="shared" si="1431"/>
        <v>0</v>
      </c>
      <c r="W1022" s="414">
        <f t="shared" si="1431"/>
        <v>0</v>
      </c>
      <c r="X1022" s="414">
        <f t="shared" si="1431"/>
        <v>0</v>
      </c>
      <c r="Y1022" s="414">
        <f t="shared" si="1431"/>
        <v>0</v>
      </c>
      <c r="Z1022" s="414">
        <f t="shared" si="1431"/>
        <v>0</v>
      </c>
      <c r="AA1022" s="414">
        <f t="shared" si="1431"/>
        <v>0</v>
      </c>
      <c r="AB1022" s="415">
        <f t="shared" si="1431"/>
        <v>0</v>
      </c>
      <c r="AC1022" s="415">
        <f t="shared" si="1431"/>
        <v>0</v>
      </c>
      <c r="AD1022" s="891"/>
      <c r="AE1022" s="892"/>
      <c r="AF1022" s="893"/>
    </row>
    <row r="1023" spans="1:32" ht="15" customHeight="1" outlineLevel="1" x14ac:dyDescent="0.2">
      <c r="A1023" s="232">
        <v>341</v>
      </c>
      <c r="B1023" s="507"/>
      <c r="C1023" s="491"/>
      <c r="D1023" s="491"/>
      <c r="E1023" s="494"/>
      <c r="F1023" s="856" t="s">
        <v>485</v>
      </c>
      <c r="G1023" s="857"/>
      <c r="H1023" s="857"/>
      <c r="I1023" s="857"/>
      <c r="J1023" s="857"/>
      <c r="K1023" s="857"/>
      <c r="L1023" s="858"/>
      <c r="M1023" s="408">
        <f>'2. FTNC CAN'!M1023+'3. FTNC USD'!M1023+'4. FTNC EUR'!M1023+'5. FTNC GBP'!M1023+'6. FTNC Autres (inclus)'!M1023</f>
        <v>0</v>
      </c>
      <c r="N1023" s="419">
        <f>'2. FTNC CAN'!N1023+'3. FTNC USD'!N1023+'4. FTNC EUR'!N1023+'5. FTNC GBP'!N1023+'6. FTNC Autres (inclus)'!N1023</f>
        <v>0</v>
      </c>
      <c r="O1023" s="422">
        <f>'2. FTNC CAN'!O1023+'3. FTNC USD'!O1023+'4. FTNC EUR'!O1023+'5. FTNC GBP'!O1023+'6. FTNC Autres (inclus)'!O1023</f>
        <v>0</v>
      </c>
      <c r="P1023" s="422">
        <f>'2. FTNC CAN'!P1023+'3. FTNC USD'!P1023+'4. FTNC EUR'!P1023+'5. FTNC GBP'!P1023+'6. FTNC Autres (inclus)'!P1023</f>
        <v>0</v>
      </c>
      <c r="Q1023" s="423">
        <f>'2. FTNC CAN'!Q1023+'3. FTNC USD'!Q1023+'4. FTNC EUR'!Q1023+'5. FTNC GBP'!Q1023+'6. FTNC Autres (inclus)'!Q1023</f>
        <v>0</v>
      </c>
      <c r="R1023" s="419">
        <f>'2. FTNC CAN'!R1023+'3. FTNC USD'!R1023+'4. FTNC EUR'!R1023+'5. FTNC GBP'!R1023+'6. FTNC Autres (inclus)'!R1023</f>
        <v>0</v>
      </c>
      <c r="S1023" s="422">
        <f>'2. FTNC CAN'!S1023+'3. FTNC USD'!S1023+'4. FTNC EUR'!S1023+'5. FTNC GBP'!S1023+'6. FTNC Autres (inclus)'!S1023</f>
        <v>0</v>
      </c>
      <c r="T1023" s="422">
        <f>'2. FTNC CAN'!T1023+'3. FTNC USD'!T1023+'4. FTNC EUR'!T1023+'5. FTNC GBP'!T1023+'6. FTNC Autres (inclus)'!T1023</f>
        <v>0</v>
      </c>
      <c r="U1023" s="422">
        <f>'2. FTNC CAN'!U1023+'3. FTNC USD'!U1023+'4. FTNC EUR'!U1023+'5. FTNC GBP'!U1023+'6. FTNC Autres (inclus)'!U1023</f>
        <v>0</v>
      </c>
      <c r="V1023" s="422">
        <f>'2. FTNC CAN'!V1023+'3. FTNC USD'!V1023+'4. FTNC EUR'!V1023+'5. FTNC GBP'!V1023+'6. FTNC Autres (inclus)'!V1023</f>
        <v>0</v>
      </c>
      <c r="W1023" s="422">
        <f>'2. FTNC CAN'!W1023+'3. FTNC USD'!W1023+'4. FTNC EUR'!W1023+'5. FTNC GBP'!W1023+'6. FTNC Autres (inclus)'!W1023</f>
        <v>0</v>
      </c>
      <c r="X1023" s="422">
        <f>'2. FTNC CAN'!X1023+'3. FTNC USD'!X1023+'4. FTNC EUR'!X1023+'5. FTNC GBP'!X1023+'6. FTNC Autres (inclus)'!X1023</f>
        <v>0</v>
      </c>
      <c r="Y1023" s="422">
        <f>'2. FTNC CAN'!Y1023+'3. FTNC USD'!Y1023+'4. FTNC EUR'!Y1023+'5. FTNC GBP'!Y1023+'6. FTNC Autres (inclus)'!Y1023</f>
        <v>0</v>
      </c>
      <c r="Z1023" s="422">
        <f>'2. FTNC CAN'!Z1023+'3. FTNC USD'!Z1023+'4. FTNC EUR'!Z1023+'5. FTNC GBP'!Z1023+'6. FTNC Autres (inclus)'!Z1023</f>
        <v>0</v>
      </c>
      <c r="AA1023" s="422">
        <f>'2. FTNC CAN'!AA1023+'3. FTNC USD'!AA1023+'4. FTNC EUR'!AA1023+'5. FTNC GBP'!AA1023+'6. FTNC Autres (inclus)'!AA1023</f>
        <v>0</v>
      </c>
      <c r="AB1023" s="422">
        <f>'2. FTNC CAN'!AB1023+'3. FTNC USD'!AB1023+'4. FTNC EUR'!AB1023+'5. FTNC GBP'!AB1023+'6. FTNC Autres (inclus)'!AB1023</f>
        <v>0</v>
      </c>
      <c r="AC1023" s="408">
        <f>'2. FTNC CAN'!AC1023+'3. FTNC USD'!AC1023+'4. FTNC EUR'!AC1023+'5. FTNC GBP'!AC1023+'6. FTNC Autres (inclus)'!AC1023</f>
        <v>0</v>
      </c>
      <c r="AD1023" s="891"/>
      <c r="AE1023" s="892"/>
      <c r="AF1023" s="893"/>
    </row>
    <row r="1024" spans="1:32" ht="15" customHeight="1" outlineLevel="1" x14ac:dyDescent="0.2">
      <c r="A1024" s="232">
        <v>342</v>
      </c>
      <c r="B1024" s="507"/>
      <c r="C1024" s="491"/>
      <c r="D1024" s="491"/>
      <c r="E1024" s="494"/>
      <c r="F1024" s="915" t="s">
        <v>486</v>
      </c>
      <c r="G1024" s="916"/>
      <c r="H1024" s="916"/>
      <c r="I1024" s="916"/>
      <c r="J1024" s="916"/>
      <c r="K1024" s="916"/>
      <c r="L1024" s="917"/>
      <c r="M1024" s="408">
        <f>'2. FTNC CAN'!M1024+'3. FTNC USD'!M1024+'4. FTNC EUR'!M1024+'5. FTNC GBP'!M1024+'6. FTNC Autres (inclus)'!M1024</f>
        <v>0</v>
      </c>
      <c r="N1024" s="419">
        <f>'2. FTNC CAN'!N1024+'3. FTNC USD'!N1024+'4. FTNC EUR'!N1024+'5. FTNC GBP'!N1024+'6. FTNC Autres (inclus)'!N1024</f>
        <v>0</v>
      </c>
      <c r="O1024" s="422">
        <f>'2. FTNC CAN'!O1024+'3. FTNC USD'!O1024+'4. FTNC EUR'!O1024+'5. FTNC GBP'!O1024+'6. FTNC Autres (inclus)'!O1024</f>
        <v>0</v>
      </c>
      <c r="P1024" s="422">
        <f>'2. FTNC CAN'!P1024+'3. FTNC USD'!P1024+'4. FTNC EUR'!P1024+'5. FTNC GBP'!P1024+'6. FTNC Autres (inclus)'!P1024</f>
        <v>0</v>
      </c>
      <c r="Q1024" s="423">
        <f>'2. FTNC CAN'!Q1024+'3. FTNC USD'!Q1024+'4. FTNC EUR'!Q1024+'5. FTNC GBP'!Q1024+'6. FTNC Autres (inclus)'!Q1024</f>
        <v>0</v>
      </c>
      <c r="R1024" s="419">
        <f>'2. FTNC CAN'!R1024+'3. FTNC USD'!R1024+'4. FTNC EUR'!R1024+'5. FTNC GBP'!R1024+'6. FTNC Autres (inclus)'!R1024</f>
        <v>0</v>
      </c>
      <c r="S1024" s="422">
        <f>'2. FTNC CAN'!S1024+'3. FTNC USD'!S1024+'4. FTNC EUR'!S1024+'5. FTNC GBP'!S1024+'6. FTNC Autres (inclus)'!S1024</f>
        <v>0</v>
      </c>
      <c r="T1024" s="422">
        <f>'2. FTNC CAN'!T1024+'3. FTNC USD'!T1024+'4. FTNC EUR'!T1024+'5. FTNC GBP'!T1024+'6. FTNC Autres (inclus)'!T1024</f>
        <v>0</v>
      </c>
      <c r="U1024" s="422">
        <f>'2. FTNC CAN'!U1024+'3. FTNC USD'!U1024+'4. FTNC EUR'!U1024+'5. FTNC GBP'!U1024+'6. FTNC Autres (inclus)'!U1024</f>
        <v>0</v>
      </c>
      <c r="V1024" s="422">
        <f>'2. FTNC CAN'!V1024+'3. FTNC USD'!V1024+'4. FTNC EUR'!V1024+'5. FTNC GBP'!V1024+'6. FTNC Autres (inclus)'!V1024</f>
        <v>0</v>
      </c>
      <c r="W1024" s="422">
        <f>'2. FTNC CAN'!W1024+'3. FTNC USD'!W1024+'4. FTNC EUR'!W1024+'5. FTNC GBP'!W1024+'6. FTNC Autres (inclus)'!W1024</f>
        <v>0</v>
      </c>
      <c r="X1024" s="422">
        <f>'2. FTNC CAN'!X1024+'3. FTNC USD'!X1024+'4. FTNC EUR'!X1024+'5. FTNC GBP'!X1024+'6. FTNC Autres (inclus)'!X1024</f>
        <v>0</v>
      </c>
      <c r="Y1024" s="422">
        <f>'2. FTNC CAN'!Y1024+'3. FTNC USD'!Y1024+'4. FTNC EUR'!Y1024+'5. FTNC GBP'!Y1024+'6. FTNC Autres (inclus)'!Y1024</f>
        <v>0</v>
      </c>
      <c r="Z1024" s="422">
        <f>'2. FTNC CAN'!Z1024+'3. FTNC USD'!Z1024+'4. FTNC EUR'!Z1024+'5. FTNC GBP'!Z1024+'6. FTNC Autres (inclus)'!Z1024</f>
        <v>0</v>
      </c>
      <c r="AA1024" s="422">
        <f>'2. FTNC CAN'!AA1024+'3. FTNC USD'!AA1024+'4. FTNC EUR'!AA1024+'5. FTNC GBP'!AA1024+'6. FTNC Autres (inclus)'!AA1024</f>
        <v>0</v>
      </c>
      <c r="AB1024" s="422">
        <f>'2. FTNC CAN'!AB1024+'3. FTNC USD'!AB1024+'4. FTNC EUR'!AB1024+'5. FTNC GBP'!AB1024+'6. FTNC Autres (inclus)'!AB1024</f>
        <v>0</v>
      </c>
      <c r="AC1024" s="408">
        <f>'2. FTNC CAN'!AC1024+'3. FTNC USD'!AC1024+'4. FTNC EUR'!AC1024+'5. FTNC GBP'!AC1024+'6. FTNC Autres (inclus)'!AC1024</f>
        <v>0</v>
      </c>
      <c r="AD1024" s="891"/>
      <c r="AE1024" s="892"/>
      <c r="AF1024" s="893"/>
    </row>
    <row r="1025" spans="1:32" ht="15" customHeight="1" outlineLevel="1" x14ac:dyDescent="0.2">
      <c r="A1025" s="232">
        <v>343</v>
      </c>
      <c r="B1025" s="507"/>
      <c r="C1025" s="491"/>
      <c r="D1025" s="491"/>
      <c r="E1025" s="494"/>
      <c r="F1025" s="915" t="s">
        <v>487</v>
      </c>
      <c r="G1025" s="916"/>
      <c r="H1025" s="916"/>
      <c r="I1025" s="916"/>
      <c r="J1025" s="916"/>
      <c r="K1025" s="916"/>
      <c r="L1025" s="917"/>
      <c r="M1025" s="408">
        <f>'2. FTNC CAN'!M1025+'3. FTNC USD'!M1025+'4. FTNC EUR'!M1025+'5. FTNC GBP'!M1025+'6. FTNC Autres (inclus)'!M1025</f>
        <v>0</v>
      </c>
      <c r="N1025" s="419">
        <f>'2. FTNC CAN'!N1025+'3. FTNC USD'!N1025+'4. FTNC EUR'!N1025+'5. FTNC GBP'!N1025+'6. FTNC Autres (inclus)'!N1025</f>
        <v>0</v>
      </c>
      <c r="O1025" s="422">
        <f>'2. FTNC CAN'!O1025+'3. FTNC USD'!O1025+'4. FTNC EUR'!O1025+'5. FTNC GBP'!O1025+'6. FTNC Autres (inclus)'!O1025</f>
        <v>0</v>
      </c>
      <c r="P1025" s="422">
        <f>'2. FTNC CAN'!P1025+'3. FTNC USD'!P1025+'4. FTNC EUR'!P1025+'5. FTNC GBP'!P1025+'6. FTNC Autres (inclus)'!P1025</f>
        <v>0</v>
      </c>
      <c r="Q1025" s="423">
        <f>'2. FTNC CAN'!Q1025+'3. FTNC USD'!Q1025+'4. FTNC EUR'!Q1025+'5. FTNC GBP'!Q1025+'6. FTNC Autres (inclus)'!Q1025</f>
        <v>0</v>
      </c>
      <c r="R1025" s="419">
        <f>'2. FTNC CAN'!R1025+'3. FTNC USD'!R1025+'4. FTNC EUR'!R1025+'5. FTNC GBP'!R1025+'6. FTNC Autres (inclus)'!R1025</f>
        <v>0</v>
      </c>
      <c r="S1025" s="422">
        <f>'2. FTNC CAN'!S1025+'3. FTNC USD'!S1025+'4. FTNC EUR'!S1025+'5. FTNC GBP'!S1025+'6. FTNC Autres (inclus)'!S1025</f>
        <v>0</v>
      </c>
      <c r="T1025" s="422">
        <f>'2. FTNC CAN'!T1025+'3. FTNC USD'!T1025+'4. FTNC EUR'!T1025+'5. FTNC GBP'!T1025+'6. FTNC Autres (inclus)'!T1025</f>
        <v>0</v>
      </c>
      <c r="U1025" s="422">
        <f>'2. FTNC CAN'!U1025+'3. FTNC USD'!U1025+'4. FTNC EUR'!U1025+'5. FTNC GBP'!U1025+'6. FTNC Autres (inclus)'!U1025</f>
        <v>0</v>
      </c>
      <c r="V1025" s="422">
        <f>'2. FTNC CAN'!V1025+'3. FTNC USD'!V1025+'4. FTNC EUR'!V1025+'5. FTNC GBP'!V1025+'6. FTNC Autres (inclus)'!V1025</f>
        <v>0</v>
      </c>
      <c r="W1025" s="422">
        <f>'2. FTNC CAN'!W1025+'3. FTNC USD'!W1025+'4. FTNC EUR'!W1025+'5. FTNC GBP'!W1025+'6. FTNC Autres (inclus)'!W1025</f>
        <v>0</v>
      </c>
      <c r="X1025" s="422">
        <f>'2. FTNC CAN'!X1025+'3. FTNC USD'!X1025+'4. FTNC EUR'!X1025+'5. FTNC GBP'!X1025+'6. FTNC Autres (inclus)'!X1025</f>
        <v>0</v>
      </c>
      <c r="Y1025" s="422">
        <f>'2. FTNC CAN'!Y1025+'3. FTNC USD'!Y1025+'4. FTNC EUR'!Y1025+'5. FTNC GBP'!Y1025+'6. FTNC Autres (inclus)'!Y1025</f>
        <v>0</v>
      </c>
      <c r="Z1025" s="422">
        <f>'2. FTNC CAN'!Z1025+'3. FTNC USD'!Z1025+'4. FTNC EUR'!Z1025+'5. FTNC GBP'!Z1025+'6. FTNC Autres (inclus)'!Z1025</f>
        <v>0</v>
      </c>
      <c r="AA1025" s="422">
        <f>'2. FTNC CAN'!AA1025+'3. FTNC USD'!AA1025+'4. FTNC EUR'!AA1025+'5. FTNC GBP'!AA1025+'6. FTNC Autres (inclus)'!AA1025</f>
        <v>0</v>
      </c>
      <c r="AB1025" s="422">
        <f>'2. FTNC CAN'!AB1025+'3. FTNC USD'!AB1025+'4. FTNC EUR'!AB1025+'5. FTNC GBP'!AB1025+'6. FTNC Autres (inclus)'!AB1025</f>
        <v>0</v>
      </c>
      <c r="AC1025" s="408">
        <f>'2. FTNC CAN'!AC1025+'3. FTNC USD'!AC1025+'4. FTNC EUR'!AC1025+'5. FTNC GBP'!AC1025+'6. FTNC Autres (inclus)'!AC1025</f>
        <v>0</v>
      </c>
      <c r="AD1025" s="891"/>
      <c r="AE1025" s="892"/>
      <c r="AF1025" s="893"/>
    </row>
    <row r="1026" spans="1:32" ht="15" customHeight="1" outlineLevel="1" x14ac:dyDescent="0.2">
      <c r="A1026" s="232">
        <v>344</v>
      </c>
      <c r="B1026" s="507"/>
      <c r="C1026" s="491"/>
      <c r="D1026" s="491"/>
      <c r="E1026" s="494"/>
      <c r="F1026" s="915" t="s">
        <v>488</v>
      </c>
      <c r="G1026" s="916"/>
      <c r="H1026" s="916"/>
      <c r="I1026" s="916"/>
      <c r="J1026" s="916"/>
      <c r="K1026" s="916"/>
      <c r="L1026" s="917"/>
      <c r="M1026" s="408">
        <f>'2. FTNC CAN'!M1026+'3. FTNC USD'!M1026+'4. FTNC EUR'!M1026+'5. FTNC GBP'!M1026+'6. FTNC Autres (inclus)'!M1026</f>
        <v>0</v>
      </c>
      <c r="N1026" s="419">
        <f>'2. FTNC CAN'!N1026+'3. FTNC USD'!N1026+'4. FTNC EUR'!N1026+'5. FTNC GBP'!N1026+'6. FTNC Autres (inclus)'!N1026</f>
        <v>0</v>
      </c>
      <c r="O1026" s="422">
        <f>'2. FTNC CAN'!O1026+'3. FTNC USD'!O1026+'4. FTNC EUR'!O1026+'5. FTNC GBP'!O1026+'6. FTNC Autres (inclus)'!O1026</f>
        <v>0</v>
      </c>
      <c r="P1026" s="422">
        <f>'2. FTNC CAN'!P1026+'3. FTNC USD'!P1026+'4. FTNC EUR'!P1026+'5. FTNC GBP'!P1026+'6. FTNC Autres (inclus)'!P1026</f>
        <v>0</v>
      </c>
      <c r="Q1026" s="423">
        <f>'2. FTNC CAN'!Q1026+'3. FTNC USD'!Q1026+'4. FTNC EUR'!Q1026+'5. FTNC GBP'!Q1026+'6. FTNC Autres (inclus)'!Q1026</f>
        <v>0</v>
      </c>
      <c r="R1026" s="419">
        <f>'2. FTNC CAN'!R1026+'3. FTNC USD'!R1026+'4. FTNC EUR'!R1026+'5. FTNC GBP'!R1026+'6. FTNC Autres (inclus)'!R1026</f>
        <v>0</v>
      </c>
      <c r="S1026" s="422">
        <f>'2. FTNC CAN'!S1026+'3. FTNC USD'!S1026+'4. FTNC EUR'!S1026+'5. FTNC GBP'!S1026+'6. FTNC Autres (inclus)'!S1026</f>
        <v>0</v>
      </c>
      <c r="T1026" s="422">
        <f>'2. FTNC CAN'!T1026+'3. FTNC USD'!T1026+'4. FTNC EUR'!T1026+'5. FTNC GBP'!T1026+'6. FTNC Autres (inclus)'!T1026</f>
        <v>0</v>
      </c>
      <c r="U1026" s="422">
        <f>'2. FTNC CAN'!U1026+'3. FTNC USD'!U1026+'4. FTNC EUR'!U1026+'5. FTNC GBP'!U1026+'6. FTNC Autres (inclus)'!U1026</f>
        <v>0</v>
      </c>
      <c r="V1026" s="422">
        <f>'2. FTNC CAN'!V1026+'3. FTNC USD'!V1026+'4. FTNC EUR'!V1026+'5. FTNC GBP'!V1026+'6. FTNC Autres (inclus)'!V1026</f>
        <v>0</v>
      </c>
      <c r="W1026" s="422">
        <f>'2. FTNC CAN'!W1026+'3. FTNC USD'!W1026+'4. FTNC EUR'!W1026+'5. FTNC GBP'!W1026+'6. FTNC Autres (inclus)'!W1026</f>
        <v>0</v>
      </c>
      <c r="X1026" s="422">
        <f>'2. FTNC CAN'!X1026+'3. FTNC USD'!X1026+'4. FTNC EUR'!X1026+'5. FTNC GBP'!X1026+'6. FTNC Autres (inclus)'!X1026</f>
        <v>0</v>
      </c>
      <c r="Y1026" s="422">
        <f>'2. FTNC CAN'!Y1026+'3. FTNC USD'!Y1026+'4. FTNC EUR'!Y1026+'5. FTNC GBP'!Y1026+'6. FTNC Autres (inclus)'!Y1026</f>
        <v>0</v>
      </c>
      <c r="Z1026" s="422">
        <f>'2. FTNC CAN'!Z1026+'3. FTNC USD'!Z1026+'4. FTNC EUR'!Z1026+'5. FTNC GBP'!Z1026+'6. FTNC Autres (inclus)'!Z1026</f>
        <v>0</v>
      </c>
      <c r="AA1026" s="422">
        <f>'2. FTNC CAN'!AA1026+'3. FTNC USD'!AA1026+'4. FTNC EUR'!AA1026+'5. FTNC GBP'!AA1026+'6. FTNC Autres (inclus)'!AA1026</f>
        <v>0</v>
      </c>
      <c r="AB1026" s="422">
        <f>'2. FTNC CAN'!AB1026+'3. FTNC USD'!AB1026+'4. FTNC EUR'!AB1026+'5. FTNC GBP'!AB1026+'6. FTNC Autres (inclus)'!AB1026</f>
        <v>0</v>
      </c>
      <c r="AC1026" s="408">
        <f>'2. FTNC CAN'!AC1026+'3. FTNC USD'!AC1026+'4. FTNC EUR'!AC1026+'5. FTNC GBP'!AC1026+'6. FTNC Autres (inclus)'!AC1026</f>
        <v>0</v>
      </c>
      <c r="AD1026" s="891"/>
      <c r="AE1026" s="892"/>
      <c r="AF1026" s="893"/>
    </row>
    <row r="1027" spans="1:32" ht="15" customHeight="1" outlineLevel="1" x14ac:dyDescent="0.2">
      <c r="A1027" s="232">
        <v>345</v>
      </c>
      <c r="B1027" s="507"/>
      <c r="C1027" s="491"/>
      <c r="D1027" s="491"/>
      <c r="E1027" s="494"/>
      <c r="F1027" s="915" t="s">
        <v>489</v>
      </c>
      <c r="G1027" s="916"/>
      <c r="H1027" s="916"/>
      <c r="I1027" s="916"/>
      <c r="J1027" s="916"/>
      <c r="K1027" s="916"/>
      <c r="L1027" s="917"/>
      <c r="M1027" s="408">
        <f>'2. FTNC CAN'!M1027+'3. FTNC USD'!M1027+'4. FTNC EUR'!M1027+'5. FTNC GBP'!M1027+'6. FTNC Autres (inclus)'!M1027</f>
        <v>0</v>
      </c>
      <c r="N1027" s="419">
        <f>'2. FTNC CAN'!N1027+'3. FTNC USD'!N1027+'4. FTNC EUR'!N1027+'5. FTNC GBP'!N1027+'6. FTNC Autres (inclus)'!N1027</f>
        <v>0</v>
      </c>
      <c r="O1027" s="422">
        <f>'2. FTNC CAN'!O1027+'3. FTNC USD'!O1027+'4. FTNC EUR'!O1027+'5. FTNC GBP'!O1027+'6. FTNC Autres (inclus)'!O1027</f>
        <v>0</v>
      </c>
      <c r="P1027" s="422">
        <f>'2. FTNC CAN'!P1027+'3. FTNC USD'!P1027+'4. FTNC EUR'!P1027+'5. FTNC GBP'!P1027+'6. FTNC Autres (inclus)'!P1027</f>
        <v>0</v>
      </c>
      <c r="Q1027" s="423">
        <f>'2. FTNC CAN'!Q1027+'3. FTNC USD'!Q1027+'4. FTNC EUR'!Q1027+'5. FTNC GBP'!Q1027+'6. FTNC Autres (inclus)'!Q1027</f>
        <v>0</v>
      </c>
      <c r="R1027" s="419">
        <f>'2. FTNC CAN'!R1027+'3. FTNC USD'!R1027+'4. FTNC EUR'!R1027+'5. FTNC GBP'!R1027+'6. FTNC Autres (inclus)'!R1027</f>
        <v>0</v>
      </c>
      <c r="S1027" s="422">
        <f>'2. FTNC CAN'!S1027+'3. FTNC USD'!S1027+'4. FTNC EUR'!S1027+'5. FTNC GBP'!S1027+'6. FTNC Autres (inclus)'!S1027</f>
        <v>0</v>
      </c>
      <c r="T1027" s="422">
        <f>'2. FTNC CAN'!T1027+'3. FTNC USD'!T1027+'4. FTNC EUR'!T1027+'5. FTNC GBP'!T1027+'6. FTNC Autres (inclus)'!T1027</f>
        <v>0</v>
      </c>
      <c r="U1027" s="422">
        <f>'2. FTNC CAN'!U1027+'3. FTNC USD'!U1027+'4. FTNC EUR'!U1027+'5. FTNC GBP'!U1027+'6. FTNC Autres (inclus)'!U1027</f>
        <v>0</v>
      </c>
      <c r="V1027" s="422">
        <f>'2. FTNC CAN'!V1027+'3. FTNC USD'!V1027+'4. FTNC EUR'!V1027+'5. FTNC GBP'!V1027+'6. FTNC Autres (inclus)'!V1027</f>
        <v>0</v>
      </c>
      <c r="W1027" s="422">
        <f>'2. FTNC CAN'!W1027+'3. FTNC USD'!W1027+'4. FTNC EUR'!W1027+'5. FTNC GBP'!W1027+'6. FTNC Autres (inclus)'!W1027</f>
        <v>0</v>
      </c>
      <c r="X1027" s="422">
        <f>'2. FTNC CAN'!X1027+'3. FTNC USD'!X1027+'4. FTNC EUR'!X1027+'5. FTNC GBP'!X1027+'6. FTNC Autres (inclus)'!X1027</f>
        <v>0</v>
      </c>
      <c r="Y1027" s="422">
        <f>'2. FTNC CAN'!Y1027+'3. FTNC USD'!Y1027+'4. FTNC EUR'!Y1027+'5. FTNC GBP'!Y1027+'6. FTNC Autres (inclus)'!Y1027</f>
        <v>0</v>
      </c>
      <c r="Z1027" s="422">
        <f>'2. FTNC CAN'!Z1027+'3. FTNC USD'!Z1027+'4. FTNC EUR'!Z1027+'5. FTNC GBP'!Z1027+'6. FTNC Autres (inclus)'!Z1027</f>
        <v>0</v>
      </c>
      <c r="AA1027" s="422">
        <f>'2. FTNC CAN'!AA1027+'3. FTNC USD'!AA1027+'4. FTNC EUR'!AA1027+'5. FTNC GBP'!AA1027+'6. FTNC Autres (inclus)'!AA1027</f>
        <v>0</v>
      </c>
      <c r="AB1027" s="422">
        <f>'2. FTNC CAN'!AB1027+'3. FTNC USD'!AB1027+'4. FTNC EUR'!AB1027+'5. FTNC GBP'!AB1027+'6. FTNC Autres (inclus)'!AB1027</f>
        <v>0</v>
      </c>
      <c r="AC1027" s="408">
        <f>'2. FTNC CAN'!AC1027+'3. FTNC USD'!AC1027+'4. FTNC EUR'!AC1027+'5. FTNC GBP'!AC1027+'6. FTNC Autres (inclus)'!AC1027</f>
        <v>0</v>
      </c>
      <c r="AD1027" s="891"/>
      <c r="AE1027" s="892"/>
      <c r="AF1027" s="893"/>
    </row>
    <row r="1028" spans="1:32" ht="15" customHeight="1" outlineLevel="1" x14ac:dyDescent="0.2">
      <c r="A1028" s="232">
        <v>346</v>
      </c>
      <c r="B1028" s="507"/>
      <c r="C1028" s="263"/>
      <c r="D1028" s="263"/>
      <c r="E1028" s="264"/>
      <c r="F1028" s="859" t="s">
        <v>490</v>
      </c>
      <c r="G1028" s="860"/>
      <c r="H1028" s="860"/>
      <c r="I1028" s="860"/>
      <c r="J1028" s="860"/>
      <c r="K1028" s="860"/>
      <c r="L1028" s="861"/>
      <c r="M1028" s="408">
        <f>'2. FTNC CAN'!M1028+'3. FTNC USD'!M1028+'4. FTNC EUR'!M1028+'5. FTNC GBP'!M1028+'6. FTNC Autres (inclus)'!M1028</f>
        <v>0</v>
      </c>
      <c r="N1028" s="419">
        <f>'2. FTNC CAN'!N1028+'3. FTNC USD'!N1028+'4. FTNC EUR'!N1028+'5. FTNC GBP'!N1028+'6. FTNC Autres (inclus)'!N1028</f>
        <v>0</v>
      </c>
      <c r="O1028" s="422">
        <f>'2. FTNC CAN'!O1028+'3. FTNC USD'!O1028+'4. FTNC EUR'!O1028+'5. FTNC GBP'!O1028+'6. FTNC Autres (inclus)'!O1028</f>
        <v>0</v>
      </c>
      <c r="P1028" s="422">
        <f>'2. FTNC CAN'!P1028+'3. FTNC USD'!P1028+'4. FTNC EUR'!P1028+'5. FTNC GBP'!P1028+'6. FTNC Autres (inclus)'!P1028</f>
        <v>0</v>
      </c>
      <c r="Q1028" s="423">
        <f>'2. FTNC CAN'!Q1028+'3. FTNC USD'!Q1028+'4. FTNC EUR'!Q1028+'5. FTNC GBP'!Q1028+'6. FTNC Autres (inclus)'!Q1028</f>
        <v>0</v>
      </c>
      <c r="R1028" s="419">
        <f>'2. FTNC CAN'!R1028+'3. FTNC USD'!R1028+'4. FTNC EUR'!R1028+'5. FTNC GBP'!R1028+'6. FTNC Autres (inclus)'!R1028</f>
        <v>0</v>
      </c>
      <c r="S1028" s="422">
        <f>'2. FTNC CAN'!S1028+'3. FTNC USD'!S1028+'4. FTNC EUR'!S1028+'5. FTNC GBP'!S1028+'6. FTNC Autres (inclus)'!S1028</f>
        <v>0</v>
      </c>
      <c r="T1028" s="422">
        <f>'2. FTNC CAN'!T1028+'3. FTNC USD'!T1028+'4. FTNC EUR'!T1028+'5. FTNC GBP'!T1028+'6. FTNC Autres (inclus)'!T1028</f>
        <v>0</v>
      </c>
      <c r="U1028" s="422">
        <f>'2. FTNC CAN'!U1028+'3. FTNC USD'!U1028+'4. FTNC EUR'!U1028+'5. FTNC GBP'!U1028+'6. FTNC Autres (inclus)'!U1028</f>
        <v>0</v>
      </c>
      <c r="V1028" s="422">
        <f>'2. FTNC CAN'!V1028+'3. FTNC USD'!V1028+'4. FTNC EUR'!V1028+'5. FTNC GBP'!V1028+'6. FTNC Autres (inclus)'!V1028</f>
        <v>0</v>
      </c>
      <c r="W1028" s="422">
        <f>'2. FTNC CAN'!W1028+'3. FTNC USD'!W1028+'4. FTNC EUR'!W1028+'5. FTNC GBP'!W1028+'6. FTNC Autres (inclus)'!W1028</f>
        <v>0</v>
      </c>
      <c r="X1028" s="422">
        <f>'2. FTNC CAN'!X1028+'3. FTNC USD'!X1028+'4. FTNC EUR'!X1028+'5. FTNC GBP'!X1028+'6. FTNC Autres (inclus)'!X1028</f>
        <v>0</v>
      </c>
      <c r="Y1028" s="422">
        <f>'2. FTNC CAN'!Y1028+'3. FTNC USD'!Y1028+'4. FTNC EUR'!Y1028+'5. FTNC GBP'!Y1028+'6. FTNC Autres (inclus)'!Y1028</f>
        <v>0</v>
      </c>
      <c r="Z1028" s="422">
        <f>'2. FTNC CAN'!Z1028+'3. FTNC USD'!Z1028+'4. FTNC EUR'!Z1028+'5. FTNC GBP'!Z1028+'6. FTNC Autres (inclus)'!Z1028</f>
        <v>0</v>
      </c>
      <c r="AA1028" s="422">
        <f>'2. FTNC CAN'!AA1028+'3. FTNC USD'!AA1028+'4. FTNC EUR'!AA1028+'5. FTNC GBP'!AA1028+'6. FTNC Autres (inclus)'!AA1028</f>
        <v>0</v>
      </c>
      <c r="AB1028" s="422">
        <f>'2. FTNC CAN'!AB1028+'3. FTNC USD'!AB1028+'4. FTNC EUR'!AB1028+'5. FTNC GBP'!AB1028+'6. FTNC Autres (inclus)'!AB1028</f>
        <v>0</v>
      </c>
      <c r="AC1028" s="408">
        <f>'2. FTNC CAN'!AC1028+'3. FTNC USD'!AC1028+'4. FTNC EUR'!AC1028+'5. FTNC GBP'!AC1028+'6. FTNC Autres (inclus)'!AC1028</f>
        <v>0</v>
      </c>
      <c r="AD1028" s="891"/>
      <c r="AE1028" s="892"/>
      <c r="AF1028" s="893"/>
    </row>
    <row r="1029" spans="1:32" ht="15" customHeight="1" outlineLevel="1" x14ac:dyDescent="0.2">
      <c r="A1029" s="232">
        <v>347</v>
      </c>
      <c r="B1029" s="507"/>
      <c r="C1029" s="263"/>
      <c r="D1029" s="271"/>
      <c r="E1029" s="853" t="s">
        <v>493</v>
      </c>
      <c r="F1029" s="854"/>
      <c r="G1029" s="854"/>
      <c r="H1029" s="854"/>
      <c r="I1029" s="854"/>
      <c r="J1029" s="854"/>
      <c r="K1029" s="854"/>
      <c r="L1029" s="855"/>
      <c r="M1029" s="407">
        <f>SUBTOTAL(9,M1030:M1035)</f>
        <v>0</v>
      </c>
      <c r="N1029" s="410">
        <f t="shared" ref="N1029:AC1029" si="1432">SUBTOTAL(9,N1030:N1035)</f>
        <v>0</v>
      </c>
      <c r="O1029" s="414">
        <f t="shared" si="1432"/>
        <v>0</v>
      </c>
      <c r="P1029" s="413">
        <f t="shared" si="1432"/>
        <v>0</v>
      </c>
      <c r="Q1029" s="415">
        <f t="shared" si="1432"/>
        <v>0</v>
      </c>
      <c r="R1029" s="410">
        <f t="shared" si="1432"/>
        <v>0</v>
      </c>
      <c r="S1029" s="414">
        <f t="shared" si="1432"/>
        <v>0</v>
      </c>
      <c r="T1029" s="414">
        <f t="shared" si="1432"/>
        <v>0</v>
      </c>
      <c r="U1029" s="414">
        <f t="shared" si="1432"/>
        <v>0</v>
      </c>
      <c r="V1029" s="414">
        <f t="shared" si="1432"/>
        <v>0</v>
      </c>
      <c r="W1029" s="414">
        <f t="shared" si="1432"/>
        <v>0</v>
      </c>
      <c r="X1029" s="414">
        <f t="shared" si="1432"/>
        <v>0</v>
      </c>
      <c r="Y1029" s="414">
        <f t="shared" si="1432"/>
        <v>0</v>
      </c>
      <c r="Z1029" s="414">
        <f t="shared" si="1432"/>
        <v>0</v>
      </c>
      <c r="AA1029" s="414">
        <f t="shared" si="1432"/>
        <v>0</v>
      </c>
      <c r="AB1029" s="415">
        <f t="shared" si="1432"/>
        <v>0</v>
      </c>
      <c r="AC1029" s="415">
        <f t="shared" si="1432"/>
        <v>0</v>
      </c>
      <c r="AD1029" s="891"/>
      <c r="AE1029" s="892"/>
      <c r="AF1029" s="893"/>
    </row>
    <row r="1030" spans="1:32" ht="15" customHeight="1" outlineLevel="1" x14ac:dyDescent="0.2">
      <c r="A1030" s="232">
        <v>348</v>
      </c>
      <c r="B1030" s="507"/>
      <c r="C1030" s="491"/>
      <c r="D1030" s="491"/>
      <c r="E1030" s="494"/>
      <c r="F1030" s="856" t="s">
        <v>491</v>
      </c>
      <c r="G1030" s="857"/>
      <c r="H1030" s="857"/>
      <c r="I1030" s="857"/>
      <c r="J1030" s="857"/>
      <c r="K1030" s="857"/>
      <c r="L1030" s="858"/>
      <c r="M1030" s="408">
        <f>'2. FTNC CAN'!M1030+'3. FTNC USD'!M1030+'4. FTNC EUR'!M1030+'5. FTNC GBP'!M1030+'6. FTNC Autres (inclus)'!M1030</f>
        <v>0</v>
      </c>
      <c r="N1030" s="419">
        <f>'2. FTNC CAN'!N1030+'3. FTNC USD'!N1030+'4. FTNC EUR'!N1030+'5. FTNC GBP'!N1030+'6. FTNC Autres (inclus)'!N1030</f>
        <v>0</v>
      </c>
      <c r="O1030" s="422">
        <f>'2. FTNC CAN'!O1030+'3. FTNC USD'!O1030+'4. FTNC EUR'!O1030+'5. FTNC GBP'!O1030+'6. FTNC Autres (inclus)'!O1030</f>
        <v>0</v>
      </c>
      <c r="P1030" s="422">
        <f>'2. FTNC CAN'!P1030+'3. FTNC USD'!P1030+'4. FTNC EUR'!P1030+'5. FTNC GBP'!P1030+'6. FTNC Autres (inclus)'!P1030</f>
        <v>0</v>
      </c>
      <c r="Q1030" s="423">
        <f>'2. FTNC CAN'!Q1030+'3. FTNC USD'!Q1030+'4. FTNC EUR'!Q1030+'5. FTNC GBP'!Q1030+'6. FTNC Autres (inclus)'!Q1030</f>
        <v>0</v>
      </c>
      <c r="R1030" s="419">
        <f>'2. FTNC CAN'!R1030+'3. FTNC USD'!R1030+'4. FTNC EUR'!R1030+'5. FTNC GBP'!R1030+'6. FTNC Autres (inclus)'!R1030</f>
        <v>0</v>
      </c>
      <c r="S1030" s="422">
        <f>'2. FTNC CAN'!S1030+'3. FTNC USD'!S1030+'4. FTNC EUR'!S1030+'5. FTNC GBP'!S1030+'6. FTNC Autres (inclus)'!S1030</f>
        <v>0</v>
      </c>
      <c r="T1030" s="422">
        <f>'2. FTNC CAN'!T1030+'3. FTNC USD'!T1030+'4. FTNC EUR'!T1030+'5. FTNC GBP'!T1030+'6. FTNC Autres (inclus)'!T1030</f>
        <v>0</v>
      </c>
      <c r="U1030" s="422">
        <f>'2. FTNC CAN'!U1030+'3. FTNC USD'!U1030+'4. FTNC EUR'!U1030+'5. FTNC GBP'!U1030+'6. FTNC Autres (inclus)'!U1030</f>
        <v>0</v>
      </c>
      <c r="V1030" s="422">
        <f>'2. FTNC CAN'!V1030+'3. FTNC USD'!V1030+'4. FTNC EUR'!V1030+'5. FTNC GBP'!V1030+'6. FTNC Autres (inclus)'!V1030</f>
        <v>0</v>
      </c>
      <c r="W1030" s="422">
        <f>'2. FTNC CAN'!W1030+'3. FTNC USD'!W1030+'4. FTNC EUR'!W1030+'5. FTNC GBP'!W1030+'6. FTNC Autres (inclus)'!W1030</f>
        <v>0</v>
      </c>
      <c r="X1030" s="422">
        <f>'2. FTNC CAN'!X1030+'3. FTNC USD'!X1030+'4. FTNC EUR'!X1030+'5. FTNC GBP'!X1030+'6. FTNC Autres (inclus)'!X1030</f>
        <v>0</v>
      </c>
      <c r="Y1030" s="422">
        <f>'2. FTNC CAN'!Y1030+'3. FTNC USD'!Y1030+'4. FTNC EUR'!Y1030+'5. FTNC GBP'!Y1030+'6. FTNC Autres (inclus)'!Y1030</f>
        <v>0</v>
      </c>
      <c r="Z1030" s="422">
        <f>'2. FTNC CAN'!Z1030+'3. FTNC USD'!Z1030+'4. FTNC EUR'!Z1030+'5. FTNC GBP'!Z1030+'6. FTNC Autres (inclus)'!Z1030</f>
        <v>0</v>
      </c>
      <c r="AA1030" s="422">
        <f>'2. FTNC CAN'!AA1030+'3. FTNC USD'!AA1030+'4. FTNC EUR'!AA1030+'5. FTNC GBP'!AA1030+'6. FTNC Autres (inclus)'!AA1030</f>
        <v>0</v>
      </c>
      <c r="AB1030" s="422">
        <f>'2. FTNC CAN'!AB1030+'3. FTNC USD'!AB1030+'4. FTNC EUR'!AB1030+'5. FTNC GBP'!AB1030+'6. FTNC Autres (inclus)'!AB1030</f>
        <v>0</v>
      </c>
      <c r="AC1030" s="408">
        <f>'2. FTNC CAN'!AC1030+'3. FTNC USD'!AC1030+'4. FTNC EUR'!AC1030+'5. FTNC GBP'!AC1030+'6. FTNC Autres (inclus)'!AC1030</f>
        <v>0</v>
      </c>
      <c r="AD1030" s="891"/>
      <c r="AE1030" s="892"/>
      <c r="AF1030" s="893"/>
    </row>
    <row r="1031" spans="1:32" ht="15" customHeight="1" outlineLevel="1" x14ac:dyDescent="0.2">
      <c r="A1031" s="232">
        <v>349</v>
      </c>
      <c r="B1031" s="507"/>
      <c r="C1031" s="491"/>
      <c r="D1031" s="491"/>
      <c r="E1031" s="494"/>
      <c r="F1031" s="915" t="s">
        <v>492</v>
      </c>
      <c r="G1031" s="916"/>
      <c r="H1031" s="916"/>
      <c r="I1031" s="916"/>
      <c r="J1031" s="916"/>
      <c r="K1031" s="916"/>
      <c r="L1031" s="917"/>
      <c r="M1031" s="408">
        <f>'2. FTNC CAN'!M1031+'3. FTNC USD'!M1031+'4. FTNC EUR'!M1031+'5. FTNC GBP'!M1031+'6. FTNC Autres (inclus)'!M1031</f>
        <v>0</v>
      </c>
      <c r="N1031" s="419">
        <f>'2. FTNC CAN'!N1031+'3. FTNC USD'!N1031+'4. FTNC EUR'!N1031+'5. FTNC GBP'!N1031+'6. FTNC Autres (inclus)'!N1031</f>
        <v>0</v>
      </c>
      <c r="O1031" s="422">
        <f>'2. FTNC CAN'!O1031+'3. FTNC USD'!O1031+'4. FTNC EUR'!O1031+'5. FTNC GBP'!O1031+'6. FTNC Autres (inclus)'!O1031</f>
        <v>0</v>
      </c>
      <c r="P1031" s="422">
        <f>'2. FTNC CAN'!P1031+'3. FTNC USD'!P1031+'4. FTNC EUR'!P1031+'5. FTNC GBP'!P1031+'6. FTNC Autres (inclus)'!P1031</f>
        <v>0</v>
      </c>
      <c r="Q1031" s="423">
        <f>'2. FTNC CAN'!Q1031+'3. FTNC USD'!Q1031+'4. FTNC EUR'!Q1031+'5. FTNC GBP'!Q1031+'6. FTNC Autres (inclus)'!Q1031</f>
        <v>0</v>
      </c>
      <c r="R1031" s="419">
        <f>'2. FTNC CAN'!R1031+'3. FTNC USD'!R1031+'4. FTNC EUR'!R1031+'5. FTNC GBP'!R1031+'6. FTNC Autres (inclus)'!R1031</f>
        <v>0</v>
      </c>
      <c r="S1031" s="422">
        <f>'2. FTNC CAN'!S1031+'3. FTNC USD'!S1031+'4. FTNC EUR'!S1031+'5. FTNC GBP'!S1031+'6. FTNC Autres (inclus)'!S1031</f>
        <v>0</v>
      </c>
      <c r="T1031" s="422">
        <f>'2. FTNC CAN'!T1031+'3. FTNC USD'!T1031+'4. FTNC EUR'!T1031+'5. FTNC GBP'!T1031+'6. FTNC Autres (inclus)'!T1031</f>
        <v>0</v>
      </c>
      <c r="U1031" s="422">
        <f>'2. FTNC CAN'!U1031+'3. FTNC USD'!U1031+'4. FTNC EUR'!U1031+'5. FTNC GBP'!U1031+'6. FTNC Autres (inclus)'!U1031</f>
        <v>0</v>
      </c>
      <c r="V1031" s="422">
        <f>'2. FTNC CAN'!V1031+'3. FTNC USD'!V1031+'4. FTNC EUR'!V1031+'5. FTNC GBP'!V1031+'6. FTNC Autres (inclus)'!V1031</f>
        <v>0</v>
      </c>
      <c r="W1031" s="422">
        <f>'2. FTNC CAN'!W1031+'3. FTNC USD'!W1031+'4. FTNC EUR'!W1031+'5. FTNC GBP'!W1031+'6. FTNC Autres (inclus)'!W1031</f>
        <v>0</v>
      </c>
      <c r="X1031" s="422">
        <f>'2. FTNC CAN'!X1031+'3. FTNC USD'!X1031+'4. FTNC EUR'!X1031+'5. FTNC GBP'!X1031+'6. FTNC Autres (inclus)'!X1031</f>
        <v>0</v>
      </c>
      <c r="Y1031" s="422">
        <f>'2. FTNC CAN'!Y1031+'3. FTNC USD'!Y1031+'4. FTNC EUR'!Y1031+'5. FTNC GBP'!Y1031+'6. FTNC Autres (inclus)'!Y1031</f>
        <v>0</v>
      </c>
      <c r="Z1031" s="422">
        <f>'2. FTNC CAN'!Z1031+'3. FTNC USD'!Z1031+'4. FTNC EUR'!Z1031+'5. FTNC GBP'!Z1031+'6. FTNC Autres (inclus)'!Z1031</f>
        <v>0</v>
      </c>
      <c r="AA1031" s="422">
        <f>'2. FTNC CAN'!AA1031+'3. FTNC USD'!AA1031+'4. FTNC EUR'!AA1031+'5. FTNC GBP'!AA1031+'6. FTNC Autres (inclus)'!AA1031</f>
        <v>0</v>
      </c>
      <c r="AB1031" s="422">
        <f>'2. FTNC CAN'!AB1031+'3. FTNC USD'!AB1031+'4. FTNC EUR'!AB1031+'5. FTNC GBP'!AB1031+'6. FTNC Autres (inclus)'!AB1031</f>
        <v>0</v>
      </c>
      <c r="AC1031" s="408">
        <f>'2. FTNC CAN'!AC1031+'3. FTNC USD'!AC1031+'4. FTNC EUR'!AC1031+'5. FTNC GBP'!AC1031+'6. FTNC Autres (inclus)'!AC1031</f>
        <v>0</v>
      </c>
      <c r="AD1031" s="891"/>
      <c r="AE1031" s="892"/>
      <c r="AF1031" s="893"/>
    </row>
    <row r="1032" spans="1:32" ht="15" customHeight="1" outlineLevel="1" x14ac:dyDescent="0.2">
      <c r="A1032" s="232">
        <v>350</v>
      </c>
      <c r="B1032" s="507"/>
      <c r="C1032" s="491"/>
      <c r="D1032" s="491"/>
      <c r="E1032" s="494"/>
      <c r="F1032" s="915" t="s">
        <v>494</v>
      </c>
      <c r="G1032" s="916"/>
      <c r="H1032" s="916"/>
      <c r="I1032" s="916"/>
      <c r="J1032" s="916"/>
      <c r="K1032" s="916"/>
      <c r="L1032" s="917"/>
      <c r="M1032" s="408">
        <f>'2. FTNC CAN'!M1032+'3. FTNC USD'!M1032+'4. FTNC EUR'!M1032+'5. FTNC GBP'!M1032+'6. FTNC Autres (inclus)'!M1032</f>
        <v>0</v>
      </c>
      <c r="N1032" s="419">
        <f>'2. FTNC CAN'!N1032+'3. FTNC USD'!N1032+'4. FTNC EUR'!N1032+'5. FTNC GBP'!N1032+'6. FTNC Autres (inclus)'!N1032</f>
        <v>0</v>
      </c>
      <c r="O1032" s="422">
        <f>'2. FTNC CAN'!O1032+'3. FTNC USD'!O1032+'4. FTNC EUR'!O1032+'5. FTNC GBP'!O1032+'6. FTNC Autres (inclus)'!O1032</f>
        <v>0</v>
      </c>
      <c r="P1032" s="422">
        <f>'2. FTNC CAN'!P1032+'3. FTNC USD'!P1032+'4. FTNC EUR'!P1032+'5. FTNC GBP'!P1032+'6. FTNC Autres (inclus)'!P1032</f>
        <v>0</v>
      </c>
      <c r="Q1032" s="423">
        <f>'2. FTNC CAN'!Q1032+'3. FTNC USD'!Q1032+'4. FTNC EUR'!Q1032+'5. FTNC GBP'!Q1032+'6. FTNC Autres (inclus)'!Q1032</f>
        <v>0</v>
      </c>
      <c r="R1032" s="419">
        <f>'2. FTNC CAN'!R1032+'3. FTNC USD'!R1032+'4. FTNC EUR'!R1032+'5. FTNC GBP'!R1032+'6. FTNC Autres (inclus)'!R1032</f>
        <v>0</v>
      </c>
      <c r="S1032" s="422">
        <f>'2. FTNC CAN'!S1032+'3. FTNC USD'!S1032+'4. FTNC EUR'!S1032+'5. FTNC GBP'!S1032+'6. FTNC Autres (inclus)'!S1032</f>
        <v>0</v>
      </c>
      <c r="T1032" s="422">
        <f>'2. FTNC CAN'!T1032+'3. FTNC USD'!T1032+'4. FTNC EUR'!T1032+'5. FTNC GBP'!T1032+'6. FTNC Autres (inclus)'!T1032</f>
        <v>0</v>
      </c>
      <c r="U1032" s="422">
        <f>'2. FTNC CAN'!U1032+'3. FTNC USD'!U1032+'4. FTNC EUR'!U1032+'5. FTNC GBP'!U1032+'6. FTNC Autres (inclus)'!U1032</f>
        <v>0</v>
      </c>
      <c r="V1032" s="422">
        <f>'2. FTNC CAN'!V1032+'3. FTNC USD'!V1032+'4. FTNC EUR'!V1032+'5. FTNC GBP'!V1032+'6. FTNC Autres (inclus)'!V1032</f>
        <v>0</v>
      </c>
      <c r="W1032" s="422">
        <f>'2. FTNC CAN'!W1032+'3. FTNC USD'!W1032+'4. FTNC EUR'!W1032+'5. FTNC GBP'!W1032+'6. FTNC Autres (inclus)'!W1032</f>
        <v>0</v>
      </c>
      <c r="X1032" s="422">
        <f>'2. FTNC CAN'!X1032+'3. FTNC USD'!X1032+'4. FTNC EUR'!X1032+'5. FTNC GBP'!X1032+'6. FTNC Autres (inclus)'!X1032</f>
        <v>0</v>
      </c>
      <c r="Y1032" s="422">
        <f>'2. FTNC CAN'!Y1032+'3. FTNC USD'!Y1032+'4. FTNC EUR'!Y1032+'5. FTNC GBP'!Y1032+'6. FTNC Autres (inclus)'!Y1032</f>
        <v>0</v>
      </c>
      <c r="Z1032" s="422">
        <f>'2. FTNC CAN'!Z1032+'3. FTNC USD'!Z1032+'4. FTNC EUR'!Z1032+'5. FTNC GBP'!Z1032+'6. FTNC Autres (inclus)'!Z1032</f>
        <v>0</v>
      </c>
      <c r="AA1032" s="422">
        <f>'2. FTNC CAN'!AA1032+'3. FTNC USD'!AA1032+'4. FTNC EUR'!AA1032+'5. FTNC GBP'!AA1032+'6. FTNC Autres (inclus)'!AA1032</f>
        <v>0</v>
      </c>
      <c r="AB1032" s="422">
        <f>'2. FTNC CAN'!AB1032+'3. FTNC USD'!AB1032+'4. FTNC EUR'!AB1032+'5. FTNC GBP'!AB1032+'6. FTNC Autres (inclus)'!AB1032</f>
        <v>0</v>
      </c>
      <c r="AC1032" s="408">
        <f>'2. FTNC CAN'!AC1032+'3. FTNC USD'!AC1032+'4. FTNC EUR'!AC1032+'5. FTNC GBP'!AC1032+'6. FTNC Autres (inclus)'!AC1032</f>
        <v>0</v>
      </c>
      <c r="AD1032" s="891"/>
      <c r="AE1032" s="892"/>
      <c r="AF1032" s="893"/>
    </row>
    <row r="1033" spans="1:32" ht="15" customHeight="1" outlineLevel="1" x14ac:dyDescent="0.2">
      <c r="A1033" s="232">
        <v>351</v>
      </c>
      <c r="B1033" s="507"/>
      <c r="C1033" s="491"/>
      <c r="D1033" s="491"/>
      <c r="E1033" s="494"/>
      <c r="F1033" s="915" t="s">
        <v>495</v>
      </c>
      <c r="G1033" s="916"/>
      <c r="H1033" s="916"/>
      <c r="I1033" s="916"/>
      <c r="J1033" s="916"/>
      <c r="K1033" s="916"/>
      <c r="L1033" s="917"/>
      <c r="M1033" s="408">
        <f>'2. FTNC CAN'!M1033+'3. FTNC USD'!M1033+'4. FTNC EUR'!M1033+'5. FTNC GBP'!M1033+'6. FTNC Autres (inclus)'!M1033</f>
        <v>0</v>
      </c>
      <c r="N1033" s="419">
        <f>'2. FTNC CAN'!N1033+'3. FTNC USD'!N1033+'4. FTNC EUR'!N1033+'5. FTNC GBP'!N1033+'6. FTNC Autres (inclus)'!N1033</f>
        <v>0</v>
      </c>
      <c r="O1033" s="422">
        <f>'2. FTNC CAN'!O1033+'3. FTNC USD'!O1033+'4. FTNC EUR'!O1033+'5. FTNC GBP'!O1033+'6. FTNC Autres (inclus)'!O1033</f>
        <v>0</v>
      </c>
      <c r="P1033" s="422">
        <f>'2. FTNC CAN'!P1033+'3. FTNC USD'!P1033+'4. FTNC EUR'!P1033+'5. FTNC GBP'!P1033+'6. FTNC Autres (inclus)'!P1033</f>
        <v>0</v>
      </c>
      <c r="Q1033" s="423">
        <f>'2. FTNC CAN'!Q1033+'3. FTNC USD'!Q1033+'4. FTNC EUR'!Q1033+'5. FTNC GBP'!Q1033+'6. FTNC Autres (inclus)'!Q1033</f>
        <v>0</v>
      </c>
      <c r="R1033" s="419">
        <f>'2. FTNC CAN'!R1033+'3. FTNC USD'!R1033+'4. FTNC EUR'!R1033+'5. FTNC GBP'!R1033+'6. FTNC Autres (inclus)'!R1033</f>
        <v>0</v>
      </c>
      <c r="S1033" s="422">
        <f>'2. FTNC CAN'!S1033+'3. FTNC USD'!S1033+'4. FTNC EUR'!S1033+'5. FTNC GBP'!S1033+'6. FTNC Autres (inclus)'!S1033</f>
        <v>0</v>
      </c>
      <c r="T1033" s="422">
        <f>'2. FTNC CAN'!T1033+'3. FTNC USD'!T1033+'4. FTNC EUR'!T1033+'5. FTNC GBP'!T1033+'6. FTNC Autres (inclus)'!T1033</f>
        <v>0</v>
      </c>
      <c r="U1033" s="422">
        <f>'2. FTNC CAN'!U1033+'3. FTNC USD'!U1033+'4. FTNC EUR'!U1033+'5. FTNC GBP'!U1033+'6. FTNC Autres (inclus)'!U1033</f>
        <v>0</v>
      </c>
      <c r="V1033" s="422">
        <f>'2. FTNC CAN'!V1033+'3. FTNC USD'!V1033+'4. FTNC EUR'!V1033+'5. FTNC GBP'!V1033+'6. FTNC Autres (inclus)'!V1033</f>
        <v>0</v>
      </c>
      <c r="W1033" s="422">
        <f>'2. FTNC CAN'!W1033+'3. FTNC USD'!W1033+'4. FTNC EUR'!W1033+'5. FTNC GBP'!W1033+'6. FTNC Autres (inclus)'!W1033</f>
        <v>0</v>
      </c>
      <c r="X1033" s="422">
        <f>'2. FTNC CAN'!X1033+'3. FTNC USD'!X1033+'4. FTNC EUR'!X1033+'5. FTNC GBP'!X1033+'6. FTNC Autres (inclus)'!X1033</f>
        <v>0</v>
      </c>
      <c r="Y1033" s="422">
        <f>'2. FTNC CAN'!Y1033+'3. FTNC USD'!Y1033+'4. FTNC EUR'!Y1033+'5. FTNC GBP'!Y1033+'6. FTNC Autres (inclus)'!Y1033</f>
        <v>0</v>
      </c>
      <c r="Z1033" s="422">
        <f>'2. FTNC CAN'!Z1033+'3. FTNC USD'!Z1033+'4. FTNC EUR'!Z1033+'5. FTNC GBP'!Z1033+'6. FTNC Autres (inclus)'!Z1033</f>
        <v>0</v>
      </c>
      <c r="AA1033" s="422">
        <f>'2. FTNC CAN'!AA1033+'3. FTNC USD'!AA1033+'4. FTNC EUR'!AA1033+'5. FTNC GBP'!AA1033+'6. FTNC Autres (inclus)'!AA1033</f>
        <v>0</v>
      </c>
      <c r="AB1033" s="422">
        <f>'2. FTNC CAN'!AB1033+'3. FTNC USD'!AB1033+'4. FTNC EUR'!AB1033+'5. FTNC GBP'!AB1033+'6. FTNC Autres (inclus)'!AB1033</f>
        <v>0</v>
      </c>
      <c r="AC1033" s="408">
        <f>'2. FTNC CAN'!AC1033+'3. FTNC USD'!AC1033+'4. FTNC EUR'!AC1033+'5. FTNC GBP'!AC1033+'6. FTNC Autres (inclus)'!AC1033</f>
        <v>0</v>
      </c>
      <c r="AD1033" s="891"/>
      <c r="AE1033" s="892"/>
      <c r="AF1033" s="893"/>
    </row>
    <row r="1034" spans="1:32" ht="15" customHeight="1" outlineLevel="1" x14ac:dyDescent="0.2">
      <c r="A1034" s="232">
        <v>352</v>
      </c>
      <c r="B1034" s="507"/>
      <c r="C1034" s="491"/>
      <c r="D1034" s="491"/>
      <c r="E1034" s="494"/>
      <c r="F1034" s="915" t="s">
        <v>496</v>
      </c>
      <c r="G1034" s="916"/>
      <c r="H1034" s="916"/>
      <c r="I1034" s="916"/>
      <c r="J1034" s="916"/>
      <c r="K1034" s="916"/>
      <c r="L1034" s="917"/>
      <c r="M1034" s="408">
        <f>'2. FTNC CAN'!M1034+'3. FTNC USD'!M1034+'4. FTNC EUR'!M1034+'5. FTNC GBP'!M1034+'6. FTNC Autres (inclus)'!M1034</f>
        <v>0</v>
      </c>
      <c r="N1034" s="419">
        <f>'2. FTNC CAN'!N1034+'3. FTNC USD'!N1034+'4. FTNC EUR'!N1034+'5. FTNC GBP'!N1034+'6. FTNC Autres (inclus)'!N1034</f>
        <v>0</v>
      </c>
      <c r="O1034" s="422">
        <f>'2. FTNC CAN'!O1034+'3. FTNC USD'!O1034+'4. FTNC EUR'!O1034+'5. FTNC GBP'!O1034+'6. FTNC Autres (inclus)'!O1034</f>
        <v>0</v>
      </c>
      <c r="P1034" s="422">
        <f>'2. FTNC CAN'!P1034+'3. FTNC USD'!P1034+'4. FTNC EUR'!P1034+'5. FTNC GBP'!P1034+'6. FTNC Autres (inclus)'!P1034</f>
        <v>0</v>
      </c>
      <c r="Q1034" s="423">
        <f>'2. FTNC CAN'!Q1034+'3. FTNC USD'!Q1034+'4. FTNC EUR'!Q1034+'5. FTNC GBP'!Q1034+'6. FTNC Autres (inclus)'!Q1034</f>
        <v>0</v>
      </c>
      <c r="R1034" s="419">
        <f>'2. FTNC CAN'!R1034+'3. FTNC USD'!R1034+'4. FTNC EUR'!R1034+'5. FTNC GBP'!R1034+'6. FTNC Autres (inclus)'!R1034</f>
        <v>0</v>
      </c>
      <c r="S1034" s="422">
        <f>'2. FTNC CAN'!S1034+'3. FTNC USD'!S1034+'4. FTNC EUR'!S1034+'5. FTNC GBP'!S1034+'6. FTNC Autres (inclus)'!S1034</f>
        <v>0</v>
      </c>
      <c r="T1034" s="422">
        <f>'2. FTNC CAN'!T1034+'3. FTNC USD'!T1034+'4. FTNC EUR'!T1034+'5. FTNC GBP'!T1034+'6. FTNC Autres (inclus)'!T1034</f>
        <v>0</v>
      </c>
      <c r="U1034" s="422">
        <f>'2. FTNC CAN'!U1034+'3. FTNC USD'!U1034+'4. FTNC EUR'!U1034+'5. FTNC GBP'!U1034+'6. FTNC Autres (inclus)'!U1034</f>
        <v>0</v>
      </c>
      <c r="V1034" s="422">
        <f>'2. FTNC CAN'!V1034+'3. FTNC USD'!V1034+'4. FTNC EUR'!V1034+'5. FTNC GBP'!V1034+'6. FTNC Autres (inclus)'!V1034</f>
        <v>0</v>
      </c>
      <c r="W1034" s="422">
        <f>'2. FTNC CAN'!W1034+'3. FTNC USD'!W1034+'4. FTNC EUR'!W1034+'5. FTNC GBP'!W1034+'6. FTNC Autres (inclus)'!W1034</f>
        <v>0</v>
      </c>
      <c r="X1034" s="422">
        <f>'2. FTNC CAN'!X1034+'3. FTNC USD'!X1034+'4. FTNC EUR'!X1034+'5. FTNC GBP'!X1034+'6. FTNC Autres (inclus)'!X1034</f>
        <v>0</v>
      </c>
      <c r="Y1034" s="422">
        <f>'2. FTNC CAN'!Y1034+'3. FTNC USD'!Y1034+'4. FTNC EUR'!Y1034+'5. FTNC GBP'!Y1034+'6. FTNC Autres (inclus)'!Y1034</f>
        <v>0</v>
      </c>
      <c r="Z1034" s="422">
        <f>'2. FTNC CAN'!Z1034+'3. FTNC USD'!Z1034+'4. FTNC EUR'!Z1034+'5. FTNC GBP'!Z1034+'6. FTNC Autres (inclus)'!Z1034</f>
        <v>0</v>
      </c>
      <c r="AA1034" s="422">
        <f>'2. FTNC CAN'!AA1034+'3. FTNC USD'!AA1034+'4. FTNC EUR'!AA1034+'5. FTNC GBP'!AA1034+'6. FTNC Autres (inclus)'!AA1034</f>
        <v>0</v>
      </c>
      <c r="AB1034" s="422">
        <f>'2. FTNC CAN'!AB1034+'3. FTNC USD'!AB1034+'4. FTNC EUR'!AB1034+'5. FTNC GBP'!AB1034+'6. FTNC Autres (inclus)'!AB1034</f>
        <v>0</v>
      </c>
      <c r="AC1034" s="408">
        <f>'2. FTNC CAN'!AC1034+'3. FTNC USD'!AC1034+'4. FTNC EUR'!AC1034+'5. FTNC GBP'!AC1034+'6. FTNC Autres (inclus)'!AC1034</f>
        <v>0</v>
      </c>
      <c r="AD1034" s="891"/>
      <c r="AE1034" s="892"/>
      <c r="AF1034" s="893"/>
    </row>
    <row r="1035" spans="1:32" ht="15" customHeight="1" outlineLevel="1" x14ac:dyDescent="0.2">
      <c r="A1035" s="232">
        <v>353</v>
      </c>
      <c r="B1035" s="507"/>
      <c r="C1035" s="263"/>
      <c r="D1035" s="263"/>
      <c r="E1035" s="264"/>
      <c r="F1035" s="859" t="s">
        <v>497</v>
      </c>
      <c r="G1035" s="860"/>
      <c r="H1035" s="860"/>
      <c r="I1035" s="860"/>
      <c r="J1035" s="860"/>
      <c r="K1035" s="860"/>
      <c r="L1035" s="861"/>
      <c r="M1035" s="408">
        <f>'2. FTNC CAN'!M1035+'3. FTNC USD'!M1035+'4. FTNC EUR'!M1035+'5. FTNC GBP'!M1035+'6. FTNC Autres (inclus)'!M1035</f>
        <v>0</v>
      </c>
      <c r="N1035" s="419">
        <f>'2. FTNC CAN'!N1035+'3. FTNC USD'!N1035+'4. FTNC EUR'!N1035+'5. FTNC GBP'!N1035+'6. FTNC Autres (inclus)'!N1035</f>
        <v>0</v>
      </c>
      <c r="O1035" s="422">
        <f>'2. FTNC CAN'!O1035+'3. FTNC USD'!O1035+'4. FTNC EUR'!O1035+'5. FTNC GBP'!O1035+'6. FTNC Autres (inclus)'!O1035</f>
        <v>0</v>
      </c>
      <c r="P1035" s="422">
        <f>'2. FTNC CAN'!P1035+'3. FTNC USD'!P1035+'4. FTNC EUR'!P1035+'5. FTNC GBP'!P1035+'6. FTNC Autres (inclus)'!P1035</f>
        <v>0</v>
      </c>
      <c r="Q1035" s="423">
        <f>'2. FTNC CAN'!Q1035+'3. FTNC USD'!Q1035+'4. FTNC EUR'!Q1035+'5. FTNC GBP'!Q1035+'6. FTNC Autres (inclus)'!Q1035</f>
        <v>0</v>
      </c>
      <c r="R1035" s="419">
        <f>'2. FTNC CAN'!R1035+'3. FTNC USD'!R1035+'4. FTNC EUR'!R1035+'5. FTNC GBP'!R1035+'6. FTNC Autres (inclus)'!R1035</f>
        <v>0</v>
      </c>
      <c r="S1035" s="422">
        <f>'2. FTNC CAN'!S1035+'3. FTNC USD'!S1035+'4. FTNC EUR'!S1035+'5. FTNC GBP'!S1035+'6. FTNC Autres (inclus)'!S1035</f>
        <v>0</v>
      </c>
      <c r="T1035" s="422">
        <f>'2. FTNC CAN'!T1035+'3. FTNC USD'!T1035+'4. FTNC EUR'!T1035+'5. FTNC GBP'!T1035+'6. FTNC Autres (inclus)'!T1035</f>
        <v>0</v>
      </c>
      <c r="U1035" s="422">
        <f>'2. FTNC CAN'!U1035+'3. FTNC USD'!U1035+'4. FTNC EUR'!U1035+'5. FTNC GBP'!U1035+'6. FTNC Autres (inclus)'!U1035</f>
        <v>0</v>
      </c>
      <c r="V1035" s="422">
        <f>'2. FTNC CAN'!V1035+'3. FTNC USD'!V1035+'4. FTNC EUR'!V1035+'5. FTNC GBP'!V1035+'6. FTNC Autres (inclus)'!V1035</f>
        <v>0</v>
      </c>
      <c r="W1035" s="422">
        <f>'2. FTNC CAN'!W1035+'3. FTNC USD'!W1035+'4. FTNC EUR'!W1035+'5. FTNC GBP'!W1035+'6. FTNC Autres (inclus)'!W1035</f>
        <v>0</v>
      </c>
      <c r="X1035" s="422">
        <f>'2. FTNC CAN'!X1035+'3. FTNC USD'!X1035+'4. FTNC EUR'!X1035+'5. FTNC GBP'!X1035+'6. FTNC Autres (inclus)'!X1035</f>
        <v>0</v>
      </c>
      <c r="Y1035" s="422">
        <f>'2. FTNC CAN'!Y1035+'3. FTNC USD'!Y1035+'4. FTNC EUR'!Y1035+'5. FTNC GBP'!Y1035+'6. FTNC Autres (inclus)'!Y1035</f>
        <v>0</v>
      </c>
      <c r="Z1035" s="422">
        <f>'2. FTNC CAN'!Z1035+'3. FTNC USD'!Z1035+'4. FTNC EUR'!Z1035+'5. FTNC GBP'!Z1035+'6. FTNC Autres (inclus)'!Z1035</f>
        <v>0</v>
      </c>
      <c r="AA1035" s="422">
        <f>'2. FTNC CAN'!AA1035+'3. FTNC USD'!AA1035+'4. FTNC EUR'!AA1035+'5. FTNC GBP'!AA1035+'6. FTNC Autres (inclus)'!AA1035</f>
        <v>0</v>
      </c>
      <c r="AB1035" s="422">
        <f>'2. FTNC CAN'!AB1035+'3. FTNC USD'!AB1035+'4. FTNC EUR'!AB1035+'5. FTNC GBP'!AB1035+'6. FTNC Autres (inclus)'!AB1035</f>
        <v>0</v>
      </c>
      <c r="AC1035" s="408">
        <f>'2. FTNC CAN'!AC1035+'3. FTNC USD'!AC1035+'4. FTNC EUR'!AC1035+'5. FTNC GBP'!AC1035+'6. FTNC Autres (inclus)'!AC1035</f>
        <v>0</v>
      </c>
      <c r="AD1035" s="891"/>
      <c r="AE1035" s="892"/>
      <c r="AF1035" s="893"/>
    </row>
    <row r="1036" spans="1:32" ht="15" customHeight="1" outlineLevel="1" x14ac:dyDescent="0.2">
      <c r="A1036" s="232">
        <v>354</v>
      </c>
      <c r="B1036" s="507"/>
      <c r="C1036" s="263"/>
      <c r="D1036" s="271"/>
      <c r="E1036" s="853" t="s">
        <v>498</v>
      </c>
      <c r="F1036" s="854"/>
      <c r="G1036" s="854"/>
      <c r="H1036" s="854"/>
      <c r="I1036" s="854"/>
      <c r="J1036" s="854"/>
      <c r="K1036" s="854"/>
      <c r="L1036" s="855"/>
      <c r="M1036" s="407">
        <f>SUBTOTAL(9,M1037:M1042)</f>
        <v>0</v>
      </c>
      <c r="N1036" s="410">
        <f t="shared" ref="N1036:AC1036" si="1433">SUBTOTAL(9,N1037:N1042)</f>
        <v>0</v>
      </c>
      <c r="O1036" s="414">
        <f t="shared" si="1433"/>
        <v>0</v>
      </c>
      <c r="P1036" s="413">
        <f t="shared" si="1433"/>
        <v>0</v>
      </c>
      <c r="Q1036" s="415">
        <f t="shared" si="1433"/>
        <v>0</v>
      </c>
      <c r="R1036" s="410">
        <f t="shared" si="1433"/>
        <v>0</v>
      </c>
      <c r="S1036" s="414">
        <f t="shared" si="1433"/>
        <v>0</v>
      </c>
      <c r="T1036" s="414">
        <f t="shared" si="1433"/>
        <v>0</v>
      </c>
      <c r="U1036" s="414">
        <f t="shared" si="1433"/>
        <v>0</v>
      </c>
      <c r="V1036" s="414">
        <f t="shared" si="1433"/>
        <v>0</v>
      </c>
      <c r="W1036" s="414">
        <f t="shared" si="1433"/>
        <v>0</v>
      </c>
      <c r="X1036" s="414">
        <f t="shared" si="1433"/>
        <v>0</v>
      </c>
      <c r="Y1036" s="414">
        <f t="shared" si="1433"/>
        <v>0</v>
      </c>
      <c r="Z1036" s="414">
        <f t="shared" si="1433"/>
        <v>0</v>
      </c>
      <c r="AA1036" s="414">
        <f t="shared" si="1433"/>
        <v>0</v>
      </c>
      <c r="AB1036" s="415">
        <f t="shared" si="1433"/>
        <v>0</v>
      </c>
      <c r="AC1036" s="415">
        <f t="shared" si="1433"/>
        <v>0</v>
      </c>
      <c r="AD1036" s="891"/>
      <c r="AE1036" s="892"/>
      <c r="AF1036" s="893"/>
    </row>
    <row r="1037" spans="1:32" ht="15" customHeight="1" outlineLevel="1" x14ac:dyDescent="0.2">
      <c r="A1037" s="232">
        <v>355</v>
      </c>
      <c r="B1037" s="507"/>
      <c r="C1037" s="491"/>
      <c r="D1037" s="491"/>
      <c r="E1037" s="494"/>
      <c r="F1037" s="856" t="s">
        <v>499</v>
      </c>
      <c r="G1037" s="857"/>
      <c r="H1037" s="857"/>
      <c r="I1037" s="857"/>
      <c r="J1037" s="857"/>
      <c r="K1037" s="857"/>
      <c r="L1037" s="858"/>
      <c r="M1037" s="408">
        <f>'2. FTNC CAN'!M1037+'3. FTNC USD'!M1037+'4. FTNC EUR'!M1037+'5. FTNC GBP'!M1037+'6. FTNC Autres (inclus)'!M1037</f>
        <v>0</v>
      </c>
      <c r="N1037" s="419">
        <f>'2. FTNC CAN'!N1037+'3. FTNC USD'!N1037+'4. FTNC EUR'!N1037+'5. FTNC GBP'!N1037+'6. FTNC Autres (inclus)'!N1037</f>
        <v>0</v>
      </c>
      <c r="O1037" s="422">
        <f>'2. FTNC CAN'!O1037+'3. FTNC USD'!O1037+'4. FTNC EUR'!O1037+'5. FTNC GBP'!O1037+'6. FTNC Autres (inclus)'!O1037</f>
        <v>0</v>
      </c>
      <c r="P1037" s="422">
        <f>'2. FTNC CAN'!P1037+'3. FTNC USD'!P1037+'4. FTNC EUR'!P1037+'5. FTNC GBP'!P1037+'6. FTNC Autres (inclus)'!P1037</f>
        <v>0</v>
      </c>
      <c r="Q1037" s="423">
        <f>'2. FTNC CAN'!Q1037+'3. FTNC USD'!Q1037+'4. FTNC EUR'!Q1037+'5. FTNC GBP'!Q1037+'6. FTNC Autres (inclus)'!Q1037</f>
        <v>0</v>
      </c>
      <c r="R1037" s="419">
        <f>'2. FTNC CAN'!R1037+'3. FTNC USD'!R1037+'4. FTNC EUR'!R1037+'5. FTNC GBP'!R1037+'6. FTNC Autres (inclus)'!R1037</f>
        <v>0</v>
      </c>
      <c r="S1037" s="422">
        <f>'2. FTNC CAN'!S1037+'3. FTNC USD'!S1037+'4. FTNC EUR'!S1037+'5. FTNC GBP'!S1037+'6. FTNC Autres (inclus)'!S1037</f>
        <v>0</v>
      </c>
      <c r="T1037" s="422">
        <f>'2. FTNC CAN'!T1037+'3. FTNC USD'!T1037+'4. FTNC EUR'!T1037+'5. FTNC GBP'!T1037+'6. FTNC Autres (inclus)'!T1037</f>
        <v>0</v>
      </c>
      <c r="U1037" s="422">
        <f>'2. FTNC CAN'!U1037+'3. FTNC USD'!U1037+'4. FTNC EUR'!U1037+'5. FTNC GBP'!U1037+'6. FTNC Autres (inclus)'!U1037</f>
        <v>0</v>
      </c>
      <c r="V1037" s="422">
        <f>'2. FTNC CAN'!V1037+'3. FTNC USD'!V1037+'4. FTNC EUR'!V1037+'5. FTNC GBP'!V1037+'6. FTNC Autres (inclus)'!V1037</f>
        <v>0</v>
      </c>
      <c r="W1037" s="422">
        <f>'2. FTNC CAN'!W1037+'3. FTNC USD'!W1037+'4. FTNC EUR'!W1037+'5. FTNC GBP'!W1037+'6. FTNC Autres (inclus)'!W1037</f>
        <v>0</v>
      </c>
      <c r="X1037" s="422">
        <f>'2. FTNC CAN'!X1037+'3. FTNC USD'!X1037+'4. FTNC EUR'!X1037+'5. FTNC GBP'!X1037+'6. FTNC Autres (inclus)'!X1037</f>
        <v>0</v>
      </c>
      <c r="Y1037" s="422">
        <f>'2. FTNC CAN'!Y1037+'3. FTNC USD'!Y1037+'4. FTNC EUR'!Y1037+'5. FTNC GBP'!Y1037+'6. FTNC Autres (inclus)'!Y1037</f>
        <v>0</v>
      </c>
      <c r="Z1037" s="422">
        <f>'2. FTNC CAN'!Z1037+'3. FTNC USD'!Z1037+'4. FTNC EUR'!Z1037+'5. FTNC GBP'!Z1037+'6. FTNC Autres (inclus)'!Z1037</f>
        <v>0</v>
      </c>
      <c r="AA1037" s="422">
        <f>'2. FTNC CAN'!AA1037+'3. FTNC USD'!AA1037+'4. FTNC EUR'!AA1037+'5. FTNC GBP'!AA1037+'6. FTNC Autres (inclus)'!AA1037</f>
        <v>0</v>
      </c>
      <c r="AB1037" s="422">
        <f>'2. FTNC CAN'!AB1037+'3. FTNC USD'!AB1037+'4. FTNC EUR'!AB1037+'5. FTNC GBP'!AB1037+'6. FTNC Autres (inclus)'!AB1037</f>
        <v>0</v>
      </c>
      <c r="AC1037" s="408">
        <f>'2. FTNC CAN'!AC1037+'3. FTNC USD'!AC1037+'4. FTNC EUR'!AC1037+'5. FTNC GBP'!AC1037+'6. FTNC Autres (inclus)'!AC1037</f>
        <v>0</v>
      </c>
      <c r="AD1037" s="891"/>
      <c r="AE1037" s="892"/>
      <c r="AF1037" s="893"/>
    </row>
    <row r="1038" spans="1:32" ht="15" customHeight="1" outlineLevel="1" x14ac:dyDescent="0.2">
      <c r="A1038" s="232">
        <v>356</v>
      </c>
      <c r="B1038" s="507"/>
      <c r="C1038" s="491"/>
      <c r="D1038" s="491"/>
      <c r="E1038" s="494"/>
      <c r="F1038" s="915" t="s">
        <v>500</v>
      </c>
      <c r="G1038" s="916"/>
      <c r="H1038" s="916"/>
      <c r="I1038" s="916"/>
      <c r="J1038" s="916"/>
      <c r="K1038" s="916"/>
      <c r="L1038" s="917"/>
      <c r="M1038" s="408">
        <f>'2. FTNC CAN'!M1038+'3. FTNC USD'!M1038+'4. FTNC EUR'!M1038+'5. FTNC GBP'!M1038+'6. FTNC Autres (inclus)'!M1038</f>
        <v>0</v>
      </c>
      <c r="N1038" s="419">
        <f>'2. FTNC CAN'!N1038+'3. FTNC USD'!N1038+'4. FTNC EUR'!N1038+'5. FTNC GBP'!N1038+'6. FTNC Autres (inclus)'!N1038</f>
        <v>0</v>
      </c>
      <c r="O1038" s="422">
        <f>'2. FTNC CAN'!O1038+'3. FTNC USD'!O1038+'4. FTNC EUR'!O1038+'5. FTNC GBP'!O1038+'6. FTNC Autres (inclus)'!O1038</f>
        <v>0</v>
      </c>
      <c r="P1038" s="422">
        <f>'2. FTNC CAN'!P1038+'3. FTNC USD'!P1038+'4. FTNC EUR'!P1038+'5. FTNC GBP'!P1038+'6. FTNC Autres (inclus)'!P1038</f>
        <v>0</v>
      </c>
      <c r="Q1038" s="423">
        <f>'2. FTNC CAN'!Q1038+'3. FTNC USD'!Q1038+'4. FTNC EUR'!Q1038+'5. FTNC GBP'!Q1038+'6. FTNC Autres (inclus)'!Q1038</f>
        <v>0</v>
      </c>
      <c r="R1038" s="419">
        <f>'2. FTNC CAN'!R1038+'3. FTNC USD'!R1038+'4. FTNC EUR'!R1038+'5. FTNC GBP'!R1038+'6. FTNC Autres (inclus)'!R1038</f>
        <v>0</v>
      </c>
      <c r="S1038" s="422">
        <f>'2. FTNC CAN'!S1038+'3. FTNC USD'!S1038+'4. FTNC EUR'!S1038+'5. FTNC GBP'!S1038+'6. FTNC Autres (inclus)'!S1038</f>
        <v>0</v>
      </c>
      <c r="T1038" s="422">
        <f>'2. FTNC CAN'!T1038+'3. FTNC USD'!T1038+'4. FTNC EUR'!T1038+'5. FTNC GBP'!T1038+'6. FTNC Autres (inclus)'!T1038</f>
        <v>0</v>
      </c>
      <c r="U1038" s="422">
        <f>'2. FTNC CAN'!U1038+'3. FTNC USD'!U1038+'4. FTNC EUR'!U1038+'5. FTNC GBP'!U1038+'6. FTNC Autres (inclus)'!U1038</f>
        <v>0</v>
      </c>
      <c r="V1038" s="422">
        <f>'2. FTNC CAN'!V1038+'3. FTNC USD'!V1038+'4. FTNC EUR'!V1038+'5. FTNC GBP'!V1038+'6. FTNC Autres (inclus)'!V1038</f>
        <v>0</v>
      </c>
      <c r="W1038" s="422">
        <f>'2. FTNC CAN'!W1038+'3. FTNC USD'!W1038+'4. FTNC EUR'!W1038+'5. FTNC GBP'!W1038+'6. FTNC Autres (inclus)'!W1038</f>
        <v>0</v>
      </c>
      <c r="X1038" s="422">
        <f>'2. FTNC CAN'!X1038+'3. FTNC USD'!X1038+'4. FTNC EUR'!X1038+'5. FTNC GBP'!X1038+'6. FTNC Autres (inclus)'!X1038</f>
        <v>0</v>
      </c>
      <c r="Y1038" s="422">
        <f>'2. FTNC CAN'!Y1038+'3. FTNC USD'!Y1038+'4. FTNC EUR'!Y1038+'5. FTNC GBP'!Y1038+'6. FTNC Autres (inclus)'!Y1038</f>
        <v>0</v>
      </c>
      <c r="Z1038" s="422">
        <f>'2. FTNC CAN'!Z1038+'3. FTNC USD'!Z1038+'4. FTNC EUR'!Z1038+'5. FTNC GBP'!Z1038+'6. FTNC Autres (inclus)'!Z1038</f>
        <v>0</v>
      </c>
      <c r="AA1038" s="422">
        <f>'2. FTNC CAN'!AA1038+'3. FTNC USD'!AA1038+'4. FTNC EUR'!AA1038+'5. FTNC GBP'!AA1038+'6. FTNC Autres (inclus)'!AA1038</f>
        <v>0</v>
      </c>
      <c r="AB1038" s="422">
        <f>'2. FTNC CAN'!AB1038+'3. FTNC USD'!AB1038+'4. FTNC EUR'!AB1038+'5. FTNC GBP'!AB1038+'6. FTNC Autres (inclus)'!AB1038</f>
        <v>0</v>
      </c>
      <c r="AC1038" s="408">
        <f>'2. FTNC CAN'!AC1038+'3. FTNC USD'!AC1038+'4. FTNC EUR'!AC1038+'5. FTNC GBP'!AC1038+'6. FTNC Autres (inclus)'!AC1038</f>
        <v>0</v>
      </c>
      <c r="AD1038" s="891"/>
      <c r="AE1038" s="892"/>
      <c r="AF1038" s="893"/>
    </row>
    <row r="1039" spans="1:32" ht="15" customHeight="1" outlineLevel="1" x14ac:dyDescent="0.2">
      <c r="A1039" s="232">
        <v>357</v>
      </c>
      <c r="B1039" s="507"/>
      <c r="C1039" s="491"/>
      <c r="D1039" s="491"/>
      <c r="E1039" s="494"/>
      <c r="F1039" s="915" t="s">
        <v>501</v>
      </c>
      <c r="G1039" s="916"/>
      <c r="H1039" s="916"/>
      <c r="I1039" s="916"/>
      <c r="J1039" s="916"/>
      <c r="K1039" s="916"/>
      <c r="L1039" s="917"/>
      <c r="M1039" s="408">
        <f>'2. FTNC CAN'!M1039+'3. FTNC USD'!M1039+'4. FTNC EUR'!M1039+'5. FTNC GBP'!M1039+'6. FTNC Autres (inclus)'!M1039</f>
        <v>0</v>
      </c>
      <c r="N1039" s="419">
        <f>'2. FTNC CAN'!N1039+'3. FTNC USD'!N1039+'4. FTNC EUR'!N1039+'5. FTNC GBP'!N1039+'6. FTNC Autres (inclus)'!N1039</f>
        <v>0</v>
      </c>
      <c r="O1039" s="422">
        <f>'2. FTNC CAN'!O1039+'3. FTNC USD'!O1039+'4. FTNC EUR'!O1039+'5. FTNC GBP'!O1039+'6. FTNC Autres (inclus)'!O1039</f>
        <v>0</v>
      </c>
      <c r="P1039" s="422">
        <f>'2. FTNC CAN'!P1039+'3. FTNC USD'!P1039+'4. FTNC EUR'!P1039+'5. FTNC GBP'!P1039+'6. FTNC Autres (inclus)'!P1039</f>
        <v>0</v>
      </c>
      <c r="Q1039" s="423">
        <f>'2. FTNC CAN'!Q1039+'3. FTNC USD'!Q1039+'4. FTNC EUR'!Q1039+'5. FTNC GBP'!Q1039+'6. FTNC Autres (inclus)'!Q1039</f>
        <v>0</v>
      </c>
      <c r="R1039" s="419">
        <f>'2. FTNC CAN'!R1039+'3. FTNC USD'!R1039+'4. FTNC EUR'!R1039+'5. FTNC GBP'!R1039+'6. FTNC Autres (inclus)'!R1039</f>
        <v>0</v>
      </c>
      <c r="S1039" s="422">
        <f>'2. FTNC CAN'!S1039+'3. FTNC USD'!S1039+'4. FTNC EUR'!S1039+'5. FTNC GBP'!S1039+'6. FTNC Autres (inclus)'!S1039</f>
        <v>0</v>
      </c>
      <c r="T1039" s="422">
        <f>'2. FTNC CAN'!T1039+'3. FTNC USD'!T1039+'4. FTNC EUR'!T1039+'5. FTNC GBP'!T1039+'6. FTNC Autres (inclus)'!T1039</f>
        <v>0</v>
      </c>
      <c r="U1039" s="422">
        <f>'2. FTNC CAN'!U1039+'3. FTNC USD'!U1039+'4. FTNC EUR'!U1039+'5. FTNC GBP'!U1039+'6. FTNC Autres (inclus)'!U1039</f>
        <v>0</v>
      </c>
      <c r="V1039" s="422">
        <f>'2. FTNC CAN'!V1039+'3. FTNC USD'!V1039+'4. FTNC EUR'!V1039+'5. FTNC GBP'!V1039+'6. FTNC Autres (inclus)'!V1039</f>
        <v>0</v>
      </c>
      <c r="W1039" s="422">
        <f>'2. FTNC CAN'!W1039+'3. FTNC USD'!W1039+'4. FTNC EUR'!W1039+'5. FTNC GBP'!W1039+'6. FTNC Autres (inclus)'!W1039</f>
        <v>0</v>
      </c>
      <c r="X1039" s="422">
        <f>'2. FTNC CAN'!X1039+'3. FTNC USD'!X1039+'4. FTNC EUR'!X1039+'5. FTNC GBP'!X1039+'6. FTNC Autres (inclus)'!X1039</f>
        <v>0</v>
      </c>
      <c r="Y1039" s="422">
        <f>'2. FTNC CAN'!Y1039+'3. FTNC USD'!Y1039+'4. FTNC EUR'!Y1039+'5. FTNC GBP'!Y1039+'6. FTNC Autres (inclus)'!Y1039</f>
        <v>0</v>
      </c>
      <c r="Z1039" s="422">
        <f>'2. FTNC CAN'!Z1039+'3. FTNC USD'!Z1039+'4. FTNC EUR'!Z1039+'5. FTNC GBP'!Z1039+'6. FTNC Autres (inclus)'!Z1039</f>
        <v>0</v>
      </c>
      <c r="AA1039" s="422">
        <f>'2. FTNC CAN'!AA1039+'3. FTNC USD'!AA1039+'4. FTNC EUR'!AA1039+'5. FTNC GBP'!AA1039+'6. FTNC Autres (inclus)'!AA1039</f>
        <v>0</v>
      </c>
      <c r="AB1039" s="422">
        <f>'2. FTNC CAN'!AB1039+'3. FTNC USD'!AB1039+'4. FTNC EUR'!AB1039+'5. FTNC GBP'!AB1039+'6. FTNC Autres (inclus)'!AB1039</f>
        <v>0</v>
      </c>
      <c r="AC1039" s="408">
        <f>'2. FTNC CAN'!AC1039+'3. FTNC USD'!AC1039+'4. FTNC EUR'!AC1039+'5. FTNC GBP'!AC1039+'6. FTNC Autres (inclus)'!AC1039</f>
        <v>0</v>
      </c>
      <c r="AD1039" s="891"/>
      <c r="AE1039" s="892"/>
      <c r="AF1039" s="893"/>
    </row>
    <row r="1040" spans="1:32" ht="15" customHeight="1" outlineLevel="1" x14ac:dyDescent="0.2">
      <c r="A1040" s="232">
        <v>358</v>
      </c>
      <c r="B1040" s="507"/>
      <c r="C1040" s="491"/>
      <c r="D1040" s="491"/>
      <c r="E1040" s="494"/>
      <c r="F1040" s="915" t="s">
        <v>502</v>
      </c>
      <c r="G1040" s="916"/>
      <c r="H1040" s="916"/>
      <c r="I1040" s="916"/>
      <c r="J1040" s="916"/>
      <c r="K1040" s="916"/>
      <c r="L1040" s="917"/>
      <c r="M1040" s="408">
        <f>'2. FTNC CAN'!M1040+'3. FTNC USD'!M1040+'4. FTNC EUR'!M1040+'5. FTNC GBP'!M1040+'6. FTNC Autres (inclus)'!M1040</f>
        <v>0</v>
      </c>
      <c r="N1040" s="419">
        <f>'2. FTNC CAN'!N1040+'3. FTNC USD'!N1040+'4. FTNC EUR'!N1040+'5. FTNC GBP'!N1040+'6. FTNC Autres (inclus)'!N1040</f>
        <v>0</v>
      </c>
      <c r="O1040" s="422">
        <f>'2. FTNC CAN'!O1040+'3. FTNC USD'!O1040+'4. FTNC EUR'!O1040+'5. FTNC GBP'!O1040+'6. FTNC Autres (inclus)'!O1040</f>
        <v>0</v>
      </c>
      <c r="P1040" s="422">
        <f>'2. FTNC CAN'!P1040+'3. FTNC USD'!P1040+'4. FTNC EUR'!P1040+'5. FTNC GBP'!P1040+'6. FTNC Autres (inclus)'!P1040</f>
        <v>0</v>
      </c>
      <c r="Q1040" s="423">
        <f>'2. FTNC CAN'!Q1040+'3. FTNC USD'!Q1040+'4. FTNC EUR'!Q1040+'5. FTNC GBP'!Q1040+'6. FTNC Autres (inclus)'!Q1040</f>
        <v>0</v>
      </c>
      <c r="R1040" s="419">
        <f>'2. FTNC CAN'!R1040+'3. FTNC USD'!R1040+'4. FTNC EUR'!R1040+'5. FTNC GBP'!R1040+'6. FTNC Autres (inclus)'!R1040</f>
        <v>0</v>
      </c>
      <c r="S1040" s="422">
        <f>'2. FTNC CAN'!S1040+'3. FTNC USD'!S1040+'4. FTNC EUR'!S1040+'5. FTNC GBP'!S1040+'6. FTNC Autres (inclus)'!S1040</f>
        <v>0</v>
      </c>
      <c r="T1040" s="422">
        <f>'2. FTNC CAN'!T1040+'3. FTNC USD'!T1040+'4. FTNC EUR'!T1040+'5. FTNC GBP'!T1040+'6. FTNC Autres (inclus)'!T1040</f>
        <v>0</v>
      </c>
      <c r="U1040" s="422">
        <f>'2. FTNC CAN'!U1040+'3. FTNC USD'!U1040+'4. FTNC EUR'!U1040+'5. FTNC GBP'!U1040+'6. FTNC Autres (inclus)'!U1040</f>
        <v>0</v>
      </c>
      <c r="V1040" s="422">
        <f>'2. FTNC CAN'!V1040+'3. FTNC USD'!V1040+'4. FTNC EUR'!V1040+'5. FTNC GBP'!V1040+'6. FTNC Autres (inclus)'!V1040</f>
        <v>0</v>
      </c>
      <c r="W1040" s="422">
        <f>'2. FTNC CAN'!W1040+'3. FTNC USD'!W1040+'4. FTNC EUR'!W1040+'5. FTNC GBP'!W1040+'6. FTNC Autres (inclus)'!W1040</f>
        <v>0</v>
      </c>
      <c r="X1040" s="422">
        <f>'2. FTNC CAN'!X1040+'3. FTNC USD'!X1040+'4. FTNC EUR'!X1040+'5. FTNC GBP'!X1040+'6. FTNC Autres (inclus)'!X1040</f>
        <v>0</v>
      </c>
      <c r="Y1040" s="422">
        <f>'2. FTNC CAN'!Y1040+'3. FTNC USD'!Y1040+'4. FTNC EUR'!Y1040+'5. FTNC GBP'!Y1040+'6. FTNC Autres (inclus)'!Y1040</f>
        <v>0</v>
      </c>
      <c r="Z1040" s="422">
        <f>'2. FTNC CAN'!Z1040+'3. FTNC USD'!Z1040+'4. FTNC EUR'!Z1040+'5. FTNC GBP'!Z1040+'6. FTNC Autres (inclus)'!Z1040</f>
        <v>0</v>
      </c>
      <c r="AA1040" s="422">
        <f>'2. FTNC CAN'!AA1040+'3. FTNC USD'!AA1040+'4. FTNC EUR'!AA1040+'5. FTNC GBP'!AA1040+'6. FTNC Autres (inclus)'!AA1040</f>
        <v>0</v>
      </c>
      <c r="AB1040" s="422">
        <f>'2. FTNC CAN'!AB1040+'3. FTNC USD'!AB1040+'4. FTNC EUR'!AB1040+'5. FTNC GBP'!AB1040+'6. FTNC Autres (inclus)'!AB1040</f>
        <v>0</v>
      </c>
      <c r="AC1040" s="408">
        <f>'2. FTNC CAN'!AC1040+'3. FTNC USD'!AC1040+'4. FTNC EUR'!AC1040+'5. FTNC GBP'!AC1040+'6. FTNC Autres (inclus)'!AC1040</f>
        <v>0</v>
      </c>
      <c r="AD1040" s="891"/>
      <c r="AE1040" s="892"/>
      <c r="AF1040" s="893"/>
    </row>
    <row r="1041" spans="1:32" ht="15" customHeight="1" outlineLevel="1" x14ac:dyDescent="0.2">
      <c r="A1041" s="232">
        <v>359</v>
      </c>
      <c r="B1041" s="507"/>
      <c r="C1041" s="491"/>
      <c r="D1041" s="491"/>
      <c r="E1041" s="494"/>
      <c r="F1041" s="915" t="s">
        <v>503</v>
      </c>
      <c r="G1041" s="916"/>
      <c r="H1041" s="916"/>
      <c r="I1041" s="916"/>
      <c r="J1041" s="916"/>
      <c r="K1041" s="916"/>
      <c r="L1041" s="917"/>
      <c r="M1041" s="408">
        <f>'2. FTNC CAN'!M1041+'3. FTNC USD'!M1041+'4. FTNC EUR'!M1041+'5. FTNC GBP'!M1041+'6. FTNC Autres (inclus)'!M1041</f>
        <v>0</v>
      </c>
      <c r="N1041" s="419">
        <f>'2. FTNC CAN'!N1041+'3. FTNC USD'!N1041+'4. FTNC EUR'!N1041+'5. FTNC GBP'!N1041+'6. FTNC Autres (inclus)'!N1041</f>
        <v>0</v>
      </c>
      <c r="O1041" s="422">
        <f>'2. FTNC CAN'!O1041+'3. FTNC USD'!O1041+'4. FTNC EUR'!O1041+'5. FTNC GBP'!O1041+'6. FTNC Autres (inclus)'!O1041</f>
        <v>0</v>
      </c>
      <c r="P1041" s="422">
        <f>'2. FTNC CAN'!P1041+'3. FTNC USD'!P1041+'4. FTNC EUR'!P1041+'5. FTNC GBP'!P1041+'6. FTNC Autres (inclus)'!P1041</f>
        <v>0</v>
      </c>
      <c r="Q1041" s="423">
        <f>'2. FTNC CAN'!Q1041+'3. FTNC USD'!Q1041+'4. FTNC EUR'!Q1041+'5. FTNC GBP'!Q1041+'6. FTNC Autres (inclus)'!Q1041</f>
        <v>0</v>
      </c>
      <c r="R1041" s="419">
        <f>'2. FTNC CAN'!R1041+'3. FTNC USD'!R1041+'4. FTNC EUR'!R1041+'5. FTNC GBP'!R1041+'6. FTNC Autres (inclus)'!R1041</f>
        <v>0</v>
      </c>
      <c r="S1041" s="422">
        <f>'2. FTNC CAN'!S1041+'3. FTNC USD'!S1041+'4. FTNC EUR'!S1041+'5. FTNC GBP'!S1041+'6. FTNC Autres (inclus)'!S1041</f>
        <v>0</v>
      </c>
      <c r="T1041" s="422">
        <f>'2. FTNC CAN'!T1041+'3. FTNC USD'!T1041+'4. FTNC EUR'!T1041+'5. FTNC GBP'!T1041+'6. FTNC Autres (inclus)'!T1041</f>
        <v>0</v>
      </c>
      <c r="U1041" s="422">
        <f>'2. FTNC CAN'!U1041+'3. FTNC USD'!U1041+'4. FTNC EUR'!U1041+'5. FTNC GBP'!U1041+'6. FTNC Autres (inclus)'!U1041</f>
        <v>0</v>
      </c>
      <c r="V1041" s="422">
        <f>'2. FTNC CAN'!V1041+'3. FTNC USD'!V1041+'4. FTNC EUR'!V1041+'5. FTNC GBP'!V1041+'6. FTNC Autres (inclus)'!V1041</f>
        <v>0</v>
      </c>
      <c r="W1041" s="422">
        <f>'2. FTNC CAN'!W1041+'3. FTNC USD'!W1041+'4. FTNC EUR'!W1041+'5. FTNC GBP'!W1041+'6. FTNC Autres (inclus)'!W1041</f>
        <v>0</v>
      </c>
      <c r="X1041" s="422">
        <f>'2. FTNC CAN'!X1041+'3. FTNC USD'!X1041+'4. FTNC EUR'!X1041+'5. FTNC GBP'!X1041+'6. FTNC Autres (inclus)'!X1041</f>
        <v>0</v>
      </c>
      <c r="Y1041" s="422">
        <f>'2. FTNC CAN'!Y1041+'3. FTNC USD'!Y1041+'4. FTNC EUR'!Y1041+'5. FTNC GBP'!Y1041+'6. FTNC Autres (inclus)'!Y1041</f>
        <v>0</v>
      </c>
      <c r="Z1041" s="422">
        <f>'2. FTNC CAN'!Z1041+'3. FTNC USD'!Z1041+'4. FTNC EUR'!Z1041+'5. FTNC GBP'!Z1041+'6. FTNC Autres (inclus)'!Z1041</f>
        <v>0</v>
      </c>
      <c r="AA1041" s="422">
        <f>'2. FTNC CAN'!AA1041+'3. FTNC USD'!AA1041+'4. FTNC EUR'!AA1041+'5. FTNC GBP'!AA1041+'6. FTNC Autres (inclus)'!AA1041</f>
        <v>0</v>
      </c>
      <c r="AB1041" s="422">
        <f>'2. FTNC CAN'!AB1041+'3. FTNC USD'!AB1041+'4. FTNC EUR'!AB1041+'5. FTNC GBP'!AB1041+'6. FTNC Autres (inclus)'!AB1041</f>
        <v>0</v>
      </c>
      <c r="AC1041" s="408">
        <f>'2. FTNC CAN'!AC1041+'3. FTNC USD'!AC1041+'4. FTNC EUR'!AC1041+'5. FTNC GBP'!AC1041+'6. FTNC Autres (inclus)'!AC1041</f>
        <v>0</v>
      </c>
      <c r="AD1041" s="891"/>
      <c r="AE1041" s="892"/>
      <c r="AF1041" s="893"/>
    </row>
    <row r="1042" spans="1:32" ht="15" customHeight="1" outlineLevel="1" x14ac:dyDescent="0.2">
      <c r="A1042" s="232">
        <v>360</v>
      </c>
      <c r="B1042" s="507"/>
      <c r="C1042" s="263"/>
      <c r="D1042" s="263"/>
      <c r="E1042" s="264"/>
      <c r="F1042" s="859" t="s">
        <v>504</v>
      </c>
      <c r="G1042" s="860"/>
      <c r="H1042" s="860"/>
      <c r="I1042" s="860"/>
      <c r="J1042" s="860"/>
      <c r="K1042" s="860"/>
      <c r="L1042" s="861"/>
      <c r="M1042" s="408">
        <f>'2. FTNC CAN'!M1042+'3. FTNC USD'!M1042+'4. FTNC EUR'!M1042+'5. FTNC GBP'!M1042+'6. FTNC Autres (inclus)'!M1042</f>
        <v>0</v>
      </c>
      <c r="N1042" s="419">
        <f>'2. FTNC CAN'!N1042+'3. FTNC USD'!N1042+'4. FTNC EUR'!N1042+'5. FTNC GBP'!N1042+'6. FTNC Autres (inclus)'!N1042</f>
        <v>0</v>
      </c>
      <c r="O1042" s="422">
        <f>'2. FTNC CAN'!O1042+'3. FTNC USD'!O1042+'4. FTNC EUR'!O1042+'5. FTNC GBP'!O1042+'6. FTNC Autres (inclus)'!O1042</f>
        <v>0</v>
      </c>
      <c r="P1042" s="422">
        <f>'2. FTNC CAN'!P1042+'3. FTNC USD'!P1042+'4. FTNC EUR'!P1042+'5. FTNC GBP'!P1042+'6. FTNC Autres (inclus)'!P1042</f>
        <v>0</v>
      </c>
      <c r="Q1042" s="423">
        <f>'2. FTNC CAN'!Q1042+'3. FTNC USD'!Q1042+'4. FTNC EUR'!Q1042+'5. FTNC GBP'!Q1042+'6. FTNC Autres (inclus)'!Q1042</f>
        <v>0</v>
      </c>
      <c r="R1042" s="419">
        <f>'2. FTNC CAN'!R1042+'3. FTNC USD'!R1042+'4. FTNC EUR'!R1042+'5. FTNC GBP'!R1042+'6. FTNC Autres (inclus)'!R1042</f>
        <v>0</v>
      </c>
      <c r="S1042" s="422">
        <f>'2. FTNC CAN'!S1042+'3. FTNC USD'!S1042+'4. FTNC EUR'!S1042+'5. FTNC GBP'!S1042+'6. FTNC Autres (inclus)'!S1042</f>
        <v>0</v>
      </c>
      <c r="T1042" s="422">
        <f>'2. FTNC CAN'!T1042+'3. FTNC USD'!T1042+'4. FTNC EUR'!T1042+'5. FTNC GBP'!T1042+'6. FTNC Autres (inclus)'!T1042</f>
        <v>0</v>
      </c>
      <c r="U1042" s="422">
        <f>'2. FTNC CAN'!U1042+'3. FTNC USD'!U1042+'4. FTNC EUR'!U1042+'5. FTNC GBP'!U1042+'6. FTNC Autres (inclus)'!U1042</f>
        <v>0</v>
      </c>
      <c r="V1042" s="422">
        <f>'2. FTNC CAN'!V1042+'3. FTNC USD'!V1042+'4. FTNC EUR'!V1042+'5. FTNC GBP'!V1042+'6. FTNC Autres (inclus)'!V1042</f>
        <v>0</v>
      </c>
      <c r="W1042" s="422">
        <f>'2. FTNC CAN'!W1042+'3. FTNC USD'!W1042+'4. FTNC EUR'!W1042+'5. FTNC GBP'!W1042+'6. FTNC Autres (inclus)'!W1042</f>
        <v>0</v>
      </c>
      <c r="X1042" s="422">
        <f>'2. FTNC CAN'!X1042+'3. FTNC USD'!X1042+'4. FTNC EUR'!X1042+'5. FTNC GBP'!X1042+'6. FTNC Autres (inclus)'!X1042</f>
        <v>0</v>
      </c>
      <c r="Y1042" s="422">
        <f>'2. FTNC CAN'!Y1042+'3. FTNC USD'!Y1042+'4. FTNC EUR'!Y1042+'5. FTNC GBP'!Y1042+'6. FTNC Autres (inclus)'!Y1042</f>
        <v>0</v>
      </c>
      <c r="Z1042" s="422">
        <f>'2. FTNC CAN'!Z1042+'3. FTNC USD'!Z1042+'4. FTNC EUR'!Z1042+'5. FTNC GBP'!Z1042+'6. FTNC Autres (inclus)'!Z1042</f>
        <v>0</v>
      </c>
      <c r="AA1042" s="422">
        <f>'2. FTNC CAN'!AA1042+'3. FTNC USD'!AA1042+'4. FTNC EUR'!AA1042+'5. FTNC GBP'!AA1042+'6. FTNC Autres (inclus)'!AA1042</f>
        <v>0</v>
      </c>
      <c r="AB1042" s="422">
        <f>'2. FTNC CAN'!AB1042+'3. FTNC USD'!AB1042+'4. FTNC EUR'!AB1042+'5. FTNC GBP'!AB1042+'6. FTNC Autres (inclus)'!AB1042</f>
        <v>0</v>
      </c>
      <c r="AC1042" s="408">
        <f>'2. FTNC CAN'!AC1042+'3. FTNC USD'!AC1042+'4. FTNC EUR'!AC1042+'5. FTNC GBP'!AC1042+'6. FTNC Autres (inclus)'!AC1042</f>
        <v>0</v>
      </c>
      <c r="AD1042" s="891"/>
      <c r="AE1042" s="892"/>
      <c r="AF1042" s="893"/>
    </row>
    <row r="1043" spans="1:32" ht="15" customHeight="1" outlineLevel="1" x14ac:dyDescent="0.2">
      <c r="A1043" s="232">
        <v>361</v>
      </c>
      <c r="B1043" s="507"/>
      <c r="C1043" s="263"/>
      <c r="D1043" s="271"/>
      <c r="E1043" s="853" t="s">
        <v>505</v>
      </c>
      <c r="F1043" s="854"/>
      <c r="G1043" s="854"/>
      <c r="H1043" s="854"/>
      <c r="I1043" s="854"/>
      <c r="J1043" s="854"/>
      <c r="K1043" s="854"/>
      <c r="L1043" s="855"/>
      <c r="M1043" s="407">
        <f>SUBTOTAL(9,M1044:M1049)</f>
        <v>0</v>
      </c>
      <c r="N1043" s="410">
        <f t="shared" ref="N1043:AC1043" si="1434">SUBTOTAL(9,N1044:N1049)</f>
        <v>0</v>
      </c>
      <c r="O1043" s="414">
        <f t="shared" si="1434"/>
        <v>0</v>
      </c>
      <c r="P1043" s="413">
        <f t="shared" si="1434"/>
        <v>0</v>
      </c>
      <c r="Q1043" s="415">
        <f t="shared" si="1434"/>
        <v>0</v>
      </c>
      <c r="R1043" s="410">
        <f t="shared" si="1434"/>
        <v>0</v>
      </c>
      <c r="S1043" s="414">
        <f t="shared" si="1434"/>
        <v>0</v>
      </c>
      <c r="T1043" s="414">
        <f t="shared" si="1434"/>
        <v>0</v>
      </c>
      <c r="U1043" s="414">
        <f t="shared" si="1434"/>
        <v>0</v>
      </c>
      <c r="V1043" s="414">
        <f t="shared" si="1434"/>
        <v>0</v>
      </c>
      <c r="W1043" s="414">
        <f t="shared" si="1434"/>
        <v>0</v>
      </c>
      <c r="X1043" s="414">
        <f t="shared" si="1434"/>
        <v>0</v>
      </c>
      <c r="Y1043" s="414">
        <f t="shared" si="1434"/>
        <v>0</v>
      </c>
      <c r="Z1043" s="414">
        <f t="shared" si="1434"/>
        <v>0</v>
      </c>
      <c r="AA1043" s="414">
        <f t="shared" si="1434"/>
        <v>0</v>
      </c>
      <c r="AB1043" s="415">
        <f t="shared" si="1434"/>
        <v>0</v>
      </c>
      <c r="AC1043" s="415">
        <f t="shared" si="1434"/>
        <v>0</v>
      </c>
      <c r="AD1043" s="891"/>
      <c r="AE1043" s="892"/>
      <c r="AF1043" s="893"/>
    </row>
    <row r="1044" spans="1:32" ht="15" customHeight="1" outlineLevel="1" x14ac:dyDescent="0.2">
      <c r="A1044" s="232">
        <v>362</v>
      </c>
      <c r="B1044" s="507"/>
      <c r="C1044" s="491"/>
      <c r="D1044" s="491"/>
      <c r="E1044" s="494"/>
      <c r="F1044" s="856" t="s">
        <v>506</v>
      </c>
      <c r="G1044" s="857"/>
      <c r="H1044" s="857"/>
      <c r="I1044" s="857"/>
      <c r="J1044" s="857"/>
      <c r="K1044" s="857"/>
      <c r="L1044" s="858"/>
      <c r="M1044" s="408">
        <f>'2. FTNC CAN'!M1044+'3. FTNC USD'!M1044+'4. FTNC EUR'!M1044+'5. FTNC GBP'!M1044+'6. FTNC Autres (inclus)'!M1044</f>
        <v>0</v>
      </c>
      <c r="N1044" s="419">
        <f>'2. FTNC CAN'!N1044+'3. FTNC USD'!N1044+'4. FTNC EUR'!N1044+'5. FTNC GBP'!N1044+'6. FTNC Autres (inclus)'!N1044</f>
        <v>0</v>
      </c>
      <c r="O1044" s="422">
        <f>'2. FTNC CAN'!O1044+'3. FTNC USD'!O1044+'4. FTNC EUR'!O1044+'5. FTNC GBP'!O1044+'6. FTNC Autres (inclus)'!O1044</f>
        <v>0</v>
      </c>
      <c r="P1044" s="422">
        <f>'2. FTNC CAN'!P1044+'3. FTNC USD'!P1044+'4. FTNC EUR'!P1044+'5. FTNC GBP'!P1044+'6. FTNC Autres (inclus)'!P1044</f>
        <v>0</v>
      </c>
      <c r="Q1044" s="423">
        <f>'2. FTNC CAN'!Q1044+'3. FTNC USD'!Q1044+'4. FTNC EUR'!Q1044+'5. FTNC GBP'!Q1044+'6. FTNC Autres (inclus)'!Q1044</f>
        <v>0</v>
      </c>
      <c r="R1044" s="419">
        <f>'2. FTNC CAN'!R1044+'3. FTNC USD'!R1044+'4. FTNC EUR'!R1044+'5. FTNC GBP'!R1044+'6. FTNC Autres (inclus)'!R1044</f>
        <v>0</v>
      </c>
      <c r="S1044" s="422">
        <f>'2. FTNC CAN'!S1044+'3. FTNC USD'!S1044+'4. FTNC EUR'!S1044+'5. FTNC GBP'!S1044+'6. FTNC Autres (inclus)'!S1044</f>
        <v>0</v>
      </c>
      <c r="T1044" s="422">
        <f>'2. FTNC CAN'!T1044+'3. FTNC USD'!T1044+'4. FTNC EUR'!T1044+'5. FTNC GBP'!T1044+'6. FTNC Autres (inclus)'!T1044</f>
        <v>0</v>
      </c>
      <c r="U1044" s="422">
        <f>'2. FTNC CAN'!U1044+'3. FTNC USD'!U1044+'4. FTNC EUR'!U1044+'5. FTNC GBP'!U1044+'6. FTNC Autres (inclus)'!U1044</f>
        <v>0</v>
      </c>
      <c r="V1044" s="422">
        <f>'2. FTNC CAN'!V1044+'3. FTNC USD'!V1044+'4. FTNC EUR'!V1044+'5. FTNC GBP'!V1044+'6. FTNC Autres (inclus)'!V1044</f>
        <v>0</v>
      </c>
      <c r="W1044" s="422">
        <f>'2. FTNC CAN'!W1044+'3. FTNC USD'!W1044+'4. FTNC EUR'!W1044+'5. FTNC GBP'!W1044+'6. FTNC Autres (inclus)'!W1044</f>
        <v>0</v>
      </c>
      <c r="X1044" s="422">
        <f>'2. FTNC CAN'!X1044+'3. FTNC USD'!X1044+'4. FTNC EUR'!X1044+'5. FTNC GBP'!X1044+'6. FTNC Autres (inclus)'!X1044</f>
        <v>0</v>
      </c>
      <c r="Y1044" s="422">
        <f>'2. FTNC CAN'!Y1044+'3. FTNC USD'!Y1044+'4. FTNC EUR'!Y1044+'5. FTNC GBP'!Y1044+'6. FTNC Autres (inclus)'!Y1044</f>
        <v>0</v>
      </c>
      <c r="Z1044" s="422">
        <f>'2. FTNC CAN'!Z1044+'3. FTNC USD'!Z1044+'4. FTNC EUR'!Z1044+'5. FTNC GBP'!Z1044+'6. FTNC Autres (inclus)'!Z1044</f>
        <v>0</v>
      </c>
      <c r="AA1044" s="422">
        <f>'2. FTNC CAN'!AA1044+'3. FTNC USD'!AA1044+'4. FTNC EUR'!AA1044+'5. FTNC GBP'!AA1044+'6. FTNC Autres (inclus)'!AA1044</f>
        <v>0</v>
      </c>
      <c r="AB1044" s="422">
        <f>'2. FTNC CAN'!AB1044+'3. FTNC USD'!AB1044+'4. FTNC EUR'!AB1044+'5. FTNC GBP'!AB1044+'6. FTNC Autres (inclus)'!AB1044</f>
        <v>0</v>
      </c>
      <c r="AC1044" s="408">
        <f>'2. FTNC CAN'!AC1044+'3. FTNC USD'!AC1044+'4. FTNC EUR'!AC1044+'5. FTNC GBP'!AC1044+'6. FTNC Autres (inclus)'!AC1044</f>
        <v>0</v>
      </c>
      <c r="AD1044" s="891"/>
      <c r="AE1044" s="892"/>
      <c r="AF1044" s="893"/>
    </row>
    <row r="1045" spans="1:32" ht="15" customHeight="1" outlineLevel="1" x14ac:dyDescent="0.2">
      <c r="A1045" s="232">
        <v>363</v>
      </c>
      <c r="B1045" s="507"/>
      <c r="C1045" s="491"/>
      <c r="D1045" s="491"/>
      <c r="E1045" s="494"/>
      <c r="F1045" s="915" t="s">
        <v>507</v>
      </c>
      <c r="G1045" s="916"/>
      <c r="H1045" s="916"/>
      <c r="I1045" s="916"/>
      <c r="J1045" s="916"/>
      <c r="K1045" s="916"/>
      <c r="L1045" s="917"/>
      <c r="M1045" s="408">
        <f>'2. FTNC CAN'!M1045+'3. FTNC USD'!M1045+'4. FTNC EUR'!M1045+'5. FTNC GBP'!M1045+'6. FTNC Autres (inclus)'!M1045</f>
        <v>0</v>
      </c>
      <c r="N1045" s="419">
        <f>'2. FTNC CAN'!N1045+'3. FTNC USD'!N1045+'4. FTNC EUR'!N1045+'5. FTNC GBP'!N1045+'6. FTNC Autres (inclus)'!N1045</f>
        <v>0</v>
      </c>
      <c r="O1045" s="422">
        <f>'2. FTNC CAN'!O1045+'3. FTNC USD'!O1045+'4. FTNC EUR'!O1045+'5. FTNC GBP'!O1045+'6. FTNC Autres (inclus)'!O1045</f>
        <v>0</v>
      </c>
      <c r="P1045" s="422">
        <f>'2. FTNC CAN'!P1045+'3. FTNC USD'!P1045+'4. FTNC EUR'!P1045+'5. FTNC GBP'!P1045+'6. FTNC Autres (inclus)'!P1045</f>
        <v>0</v>
      </c>
      <c r="Q1045" s="423">
        <f>'2. FTNC CAN'!Q1045+'3. FTNC USD'!Q1045+'4. FTNC EUR'!Q1045+'5. FTNC GBP'!Q1045+'6. FTNC Autres (inclus)'!Q1045</f>
        <v>0</v>
      </c>
      <c r="R1045" s="419">
        <f>'2. FTNC CAN'!R1045+'3. FTNC USD'!R1045+'4. FTNC EUR'!R1045+'5. FTNC GBP'!R1045+'6. FTNC Autres (inclus)'!R1045</f>
        <v>0</v>
      </c>
      <c r="S1045" s="422">
        <f>'2. FTNC CAN'!S1045+'3. FTNC USD'!S1045+'4. FTNC EUR'!S1045+'5. FTNC GBP'!S1045+'6. FTNC Autres (inclus)'!S1045</f>
        <v>0</v>
      </c>
      <c r="T1045" s="422">
        <f>'2. FTNC CAN'!T1045+'3. FTNC USD'!T1045+'4. FTNC EUR'!T1045+'5. FTNC GBP'!T1045+'6. FTNC Autres (inclus)'!T1045</f>
        <v>0</v>
      </c>
      <c r="U1045" s="422">
        <f>'2. FTNC CAN'!U1045+'3. FTNC USD'!U1045+'4. FTNC EUR'!U1045+'5. FTNC GBP'!U1045+'6. FTNC Autres (inclus)'!U1045</f>
        <v>0</v>
      </c>
      <c r="V1045" s="422">
        <f>'2. FTNC CAN'!V1045+'3. FTNC USD'!V1045+'4. FTNC EUR'!V1045+'5. FTNC GBP'!V1045+'6. FTNC Autres (inclus)'!V1045</f>
        <v>0</v>
      </c>
      <c r="W1045" s="422">
        <f>'2. FTNC CAN'!W1045+'3. FTNC USD'!W1045+'4. FTNC EUR'!W1045+'5. FTNC GBP'!W1045+'6. FTNC Autres (inclus)'!W1045</f>
        <v>0</v>
      </c>
      <c r="X1045" s="422">
        <f>'2. FTNC CAN'!X1045+'3. FTNC USD'!X1045+'4. FTNC EUR'!X1045+'5. FTNC GBP'!X1045+'6. FTNC Autres (inclus)'!X1045</f>
        <v>0</v>
      </c>
      <c r="Y1045" s="422">
        <f>'2. FTNC CAN'!Y1045+'3. FTNC USD'!Y1045+'4. FTNC EUR'!Y1045+'5. FTNC GBP'!Y1045+'6. FTNC Autres (inclus)'!Y1045</f>
        <v>0</v>
      </c>
      <c r="Z1045" s="422">
        <f>'2. FTNC CAN'!Z1045+'3. FTNC USD'!Z1045+'4. FTNC EUR'!Z1045+'5. FTNC GBP'!Z1045+'6. FTNC Autres (inclus)'!Z1045</f>
        <v>0</v>
      </c>
      <c r="AA1045" s="422">
        <f>'2. FTNC CAN'!AA1045+'3. FTNC USD'!AA1045+'4. FTNC EUR'!AA1045+'5. FTNC GBP'!AA1045+'6. FTNC Autres (inclus)'!AA1045</f>
        <v>0</v>
      </c>
      <c r="AB1045" s="422">
        <f>'2. FTNC CAN'!AB1045+'3. FTNC USD'!AB1045+'4. FTNC EUR'!AB1045+'5. FTNC GBP'!AB1045+'6. FTNC Autres (inclus)'!AB1045</f>
        <v>0</v>
      </c>
      <c r="AC1045" s="408">
        <f>'2. FTNC CAN'!AC1045+'3. FTNC USD'!AC1045+'4. FTNC EUR'!AC1045+'5. FTNC GBP'!AC1045+'6. FTNC Autres (inclus)'!AC1045</f>
        <v>0</v>
      </c>
      <c r="AD1045" s="891"/>
      <c r="AE1045" s="892"/>
      <c r="AF1045" s="893"/>
    </row>
    <row r="1046" spans="1:32" ht="15" customHeight="1" outlineLevel="1" x14ac:dyDescent="0.2">
      <c r="A1046" s="232">
        <v>364</v>
      </c>
      <c r="B1046" s="507"/>
      <c r="C1046" s="491"/>
      <c r="D1046" s="491"/>
      <c r="E1046" s="494"/>
      <c r="F1046" s="915" t="s">
        <v>508</v>
      </c>
      <c r="G1046" s="916"/>
      <c r="H1046" s="916"/>
      <c r="I1046" s="916"/>
      <c r="J1046" s="916"/>
      <c r="K1046" s="916"/>
      <c r="L1046" s="917"/>
      <c r="M1046" s="408">
        <f>'2. FTNC CAN'!M1046+'3. FTNC USD'!M1046+'4. FTNC EUR'!M1046+'5. FTNC GBP'!M1046+'6. FTNC Autres (inclus)'!M1046</f>
        <v>0</v>
      </c>
      <c r="N1046" s="419">
        <f>'2. FTNC CAN'!N1046+'3. FTNC USD'!N1046+'4. FTNC EUR'!N1046+'5. FTNC GBP'!N1046+'6. FTNC Autres (inclus)'!N1046</f>
        <v>0</v>
      </c>
      <c r="O1046" s="422">
        <f>'2. FTNC CAN'!O1046+'3. FTNC USD'!O1046+'4. FTNC EUR'!O1046+'5. FTNC GBP'!O1046+'6. FTNC Autres (inclus)'!O1046</f>
        <v>0</v>
      </c>
      <c r="P1046" s="422">
        <f>'2. FTNC CAN'!P1046+'3. FTNC USD'!P1046+'4. FTNC EUR'!P1046+'5. FTNC GBP'!P1046+'6. FTNC Autres (inclus)'!P1046</f>
        <v>0</v>
      </c>
      <c r="Q1046" s="423">
        <f>'2. FTNC CAN'!Q1046+'3. FTNC USD'!Q1046+'4. FTNC EUR'!Q1046+'5. FTNC GBP'!Q1046+'6. FTNC Autres (inclus)'!Q1046</f>
        <v>0</v>
      </c>
      <c r="R1046" s="419">
        <f>'2. FTNC CAN'!R1046+'3. FTNC USD'!R1046+'4. FTNC EUR'!R1046+'5. FTNC GBP'!R1046+'6. FTNC Autres (inclus)'!R1046</f>
        <v>0</v>
      </c>
      <c r="S1046" s="422">
        <f>'2. FTNC CAN'!S1046+'3. FTNC USD'!S1046+'4. FTNC EUR'!S1046+'5. FTNC GBP'!S1046+'6. FTNC Autres (inclus)'!S1046</f>
        <v>0</v>
      </c>
      <c r="T1046" s="422">
        <f>'2. FTNC CAN'!T1046+'3. FTNC USD'!T1046+'4. FTNC EUR'!T1046+'5. FTNC GBP'!T1046+'6. FTNC Autres (inclus)'!T1046</f>
        <v>0</v>
      </c>
      <c r="U1046" s="422">
        <f>'2. FTNC CAN'!U1046+'3. FTNC USD'!U1046+'4. FTNC EUR'!U1046+'5. FTNC GBP'!U1046+'6. FTNC Autres (inclus)'!U1046</f>
        <v>0</v>
      </c>
      <c r="V1046" s="422">
        <f>'2. FTNC CAN'!V1046+'3. FTNC USD'!V1046+'4. FTNC EUR'!V1046+'5. FTNC GBP'!V1046+'6. FTNC Autres (inclus)'!V1046</f>
        <v>0</v>
      </c>
      <c r="W1046" s="422">
        <f>'2. FTNC CAN'!W1046+'3. FTNC USD'!W1046+'4. FTNC EUR'!W1046+'5. FTNC GBP'!W1046+'6. FTNC Autres (inclus)'!W1046</f>
        <v>0</v>
      </c>
      <c r="X1046" s="422">
        <f>'2. FTNC CAN'!X1046+'3. FTNC USD'!X1046+'4. FTNC EUR'!X1046+'5. FTNC GBP'!X1046+'6. FTNC Autres (inclus)'!X1046</f>
        <v>0</v>
      </c>
      <c r="Y1046" s="422">
        <f>'2. FTNC CAN'!Y1046+'3. FTNC USD'!Y1046+'4. FTNC EUR'!Y1046+'5. FTNC GBP'!Y1046+'6. FTNC Autres (inclus)'!Y1046</f>
        <v>0</v>
      </c>
      <c r="Z1046" s="422">
        <f>'2. FTNC CAN'!Z1046+'3. FTNC USD'!Z1046+'4. FTNC EUR'!Z1046+'5. FTNC GBP'!Z1046+'6. FTNC Autres (inclus)'!Z1046</f>
        <v>0</v>
      </c>
      <c r="AA1046" s="422">
        <f>'2. FTNC CAN'!AA1046+'3. FTNC USD'!AA1046+'4. FTNC EUR'!AA1046+'5. FTNC GBP'!AA1046+'6. FTNC Autres (inclus)'!AA1046</f>
        <v>0</v>
      </c>
      <c r="AB1046" s="422">
        <f>'2. FTNC CAN'!AB1046+'3. FTNC USD'!AB1046+'4. FTNC EUR'!AB1046+'5. FTNC GBP'!AB1046+'6. FTNC Autres (inclus)'!AB1046</f>
        <v>0</v>
      </c>
      <c r="AC1046" s="408">
        <f>'2. FTNC CAN'!AC1046+'3. FTNC USD'!AC1046+'4. FTNC EUR'!AC1046+'5. FTNC GBP'!AC1046+'6. FTNC Autres (inclus)'!AC1046</f>
        <v>0</v>
      </c>
      <c r="AD1046" s="891"/>
      <c r="AE1046" s="892"/>
      <c r="AF1046" s="893"/>
    </row>
    <row r="1047" spans="1:32" ht="15" customHeight="1" outlineLevel="1" x14ac:dyDescent="0.2">
      <c r="A1047" s="232">
        <v>365</v>
      </c>
      <c r="B1047" s="507"/>
      <c r="C1047" s="491"/>
      <c r="D1047" s="491"/>
      <c r="E1047" s="494"/>
      <c r="F1047" s="915" t="s">
        <v>509</v>
      </c>
      <c r="G1047" s="916"/>
      <c r="H1047" s="916"/>
      <c r="I1047" s="916"/>
      <c r="J1047" s="916"/>
      <c r="K1047" s="916"/>
      <c r="L1047" s="917"/>
      <c r="M1047" s="408">
        <f>'2. FTNC CAN'!M1047+'3. FTNC USD'!M1047+'4. FTNC EUR'!M1047+'5. FTNC GBP'!M1047+'6. FTNC Autres (inclus)'!M1047</f>
        <v>0</v>
      </c>
      <c r="N1047" s="419">
        <f>'2. FTNC CAN'!N1047+'3. FTNC USD'!N1047+'4. FTNC EUR'!N1047+'5. FTNC GBP'!N1047+'6. FTNC Autres (inclus)'!N1047</f>
        <v>0</v>
      </c>
      <c r="O1047" s="422">
        <f>'2. FTNC CAN'!O1047+'3. FTNC USD'!O1047+'4. FTNC EUR'!O1047+'5. FTNC GBP'!O1047+'6. FTNC Autres (inclus)'!O1047</f>
        <v>0</v>
      </c>
      <c r="P1047" s="422">
        <f>'2. FTNC CAN'!P1047+'3. FTNC USD'!P1047+'4. FTNC EUR'!P1047+'5. FTNC GBP'!P1047+'6. FTNC Autres (inclus)'!P1047</f>
        <v>0</v>
      </c>
      <c r="Q1047" s="423">
        <f>'2. FTNC CAN'!Q1047+'3. FTNC USD'!Q1047+'4. FTNC EUR'!Q1047+'5. FTNC GBP'!Q1047+'6. FTNC Autres (inclus)'!Q1047</f>
        <v>0</v>
      </c>
      <c r="R1047" s="419">
        <f>'2. FTNC CAN'!R1047+'3. FTNC USD'!R1047+'4. FTNC EUR'!R1047+'5. FTNC GBP'!R1047+'6. FTNC Autres (inclus)'!R1047</f>
        <v>0</v>
      </c>
      <c r="S1047" s="422">
        <f>'2. FTNC CAN'!S1047+'3. FTNC USD'!S1047+'4. FTNC EUR'!S1047+'5. FTNC GBP'!S1047+'6. FTNC Autres (inclus)'!S1047</f>
        <v>0</v>
      </c>
      <c r="T1047" s="422">
        <f>'2. FTNC CAN'!T1047+'3. FTNC USD'!T1047+'4. FTNC EUR'!T1047+'5. FTNC GBP'!T1047+'6. FTNC Autres (inclus)'!T1047</f>
        <v>0</v>
      </c>
      <c r="U1047" s="422">
        <f>'2. FTNC CAN'!U1047+'3. FTNC USD'!U1047+'4. FTNC EUR'!U1047+'5. FTNC GBP'!U1047+'6. FTNC Autres (inclus)'!U1047</f>
        <v>0</v>
      </c>
      <c r="V1047" s="422">
        <f>'2. FTNC CAN'!V1047+'3. FTNC USD'!V1047+'4. FTNC EUR'!V1047+'5. FTNC GBP'!V1047+'6. FTNC Autres (inclus)'!V1047</f>
        <v>0</v>
      </c>
      <c r="W1047" s="422">
        <f>'2. FTNC CAN'!W1047+'3. FTNC USD'!W1047+'4. FTNC EUR'!W1047+'5. FTNC GBP'!W1047+'6. FTNC Autres (inclus)'!W1047</f>
        <v>0</v>
      </c>
      <c r="X1047" s="422">
        <f>'2. FTNC CAN'!X1047+'3. FTNC USD'!X1047+'4. FTNC EUR'!X1047+'5. FTNC GBP'!X1047+'6. FTNC Autres (inclus)'!X1047</f>
        <v>0</v>
      </c>
      <c r="Y1047" s="422">
        <f>'2. FTNC CAN'!Y1047+'3. FTNC USD'!Y1047+'4. FTNC EUR'!Y1047+'5. FTNC GBP'!Y1047+'6. FTNC Autres (inclus)'!Y1047</f>
        <v>0</v>
      </c>
      <c r="Z1047" s="422">
        <f>'2. FTNC CAN'!Z1047+'3. FTNC USD'!Z1047+'4. FTNC EUR'!Z1047+'5. FTNC GBP'!Z1047+'6. FTNC Autres (inclus)'!Z1047</f>
        <v>0</v>
      </c>
      <c r="AA1047" s="422">
        <f>'2. FTNC CAN'!AA1047+'3. FTNC USD'!AA1047+'4. FTNC EUR'!AA1047+'5. FTNC GBP'!AA1047+'6. FTNC Autres (inclus)'!AA1047</f>
        <v>0</v>
      </c>
      <c r="AB1047" s="422">
        <f>'2. FTNC CAN'!AB1047+'3. FTNC USD'!AB1047+'4. FTNC EUR'!AB1047+'5. FTNC GBP'!AB1047+'6. FTNC Autres (inclus)'!AB1047</f>
        <v>0</v>
      </c>
      <c r="AC1047" s="408">
        <f>'2. FTNC CAN'!AC1047+'3. FTNC USD'!AC1047+'4. FTNC EUR'!AC1047+'5. FTNC GBP'!AC1047+'6. FTNC Autres (inclus)'!AC1047</f>
        <v>0</v>
      </c>
      <c r="AD1047" s="891"/>
      <c r="AE1047" s="892"/>
      <c r="AF1047" s="893"/>
    </row>
    <row r="1048" spans="1:32" ht="15" customHeight="1" outlineLevel="1" x14ac:dyDescent="0.2">
      <c r="A1048" s="232">
        <v>366</v>
      </c>
      <c r="B1048" s="507"/>
      <c r="C1048" s="491"/>
      <c r="D1048" s="491"/>
      <c r="E1048" s="494"/>
      <c r="F1048" s="915" t="s">
        <v>510</v>
      </c>
      <c r="G1048" s="916"/>
      <c r="H1048" s="916"/>
      <c r="I1048" s="916"/>
      <c r="J1048" s="916"/>
      <c r="K1048" s="916"/>
      <c r="L1048" s="917"/>
      <c r="M1048" s="408">
        <f>'2. FTNC CAN'!M1048+'3. FTNC USD'!M1048+'4. FTNC EUR'!M1048+'5. FTNC GBP'!M1048+'6. FTNC Autres (inclus)'!M1048</f>
        <v>0</v>
      </c>
      <c r="N1048" s="419">
        <f>'2. FTNC CAN'!N1048+'3. FTNC USD'!N1048+'4. FTNC EUR'!N1048+'5. FTNC GBP'!N1048+'6. FTNC Autres (inclus)'!N1048</f>
        <v>0</v>
      </c>
      <c r="O1048" s="422">
        <f>'2. FTNC CAN'!O1048+'3. FTNC USD'!O1048+'4. FTNC EUR'!O1048+'5. FTNC GBP'!O1048+'6. FTNC Autres (inclus)'!O1048</f>
        <v>0</v>
      </c>
      <c r="P1048" s="422">
        <f>'2. FTNC CAN'!P1048+'3. FTNC USD'!P1048+'4. FTNC EUR'!P1048+'5. FTNC GBP'!P1048+'6. FTNC Autres (inclus)'!P1048</f>
        <v>0</v>
      </c>
      <c r="Q1048" s="423">
        <f>'2. FTNC CAN'!Q1048+'3. FTNC USD'!Q1048+'4. FTNC EUR'!Q1048+'5. FTNC GBP'!Q1048+'6. FTNC Autres (inclus)'!Q1048</f>
        <v>0</v>
      </c>
      <c r="R1048" s="419">
        <f>'2. FTNC CAN'!R1048+'3. FTNC USD'!R1048+'4. FTNC EUR'!R1048+'5. FTNC GBP'!R1048+'6. FTNC Autres (inclus)'!R1048</f>
        <v>0</v>
      </c>
      <c r="S1048" s="422">
        <f>'2. FTNC CAN'!S1048+'3. FTNC USD'!S1048+'4. FTNC EUR'!S1048+'5. FTNC GBP'!S1048+'6. FTNC Autres (inclus)'!S1048</f>
        <v>0</v>
      </c>
      <c r="T1048" s="422">
        <f>'2. FTNC CAN'!T1048+'3. FTNC USD'!T1048+'4. FTNC EUR'!T1048+'5. FTNC GBP'!T1048+'6. FTNC Autres (inclus)'!T1048</f>
        <v>0</v>
      </c>
      <c r="U1048" s="422">
        <f>'2. FTNC CAN'!U1048+'3. FTNC USD'!U1048+'4. FTNC EUR'!U1048+'5. FTNC GBP'!U1048+'6. FTNC Autres (inclus)'!U1048</f>
        <v>0</v>
      </c>
      <c r="V1048" s="422">
        <f>'2. FTNC CAN'!V1048+'3. FTNC USD'!V1048+'4. FTNC EUR'!V1048+'5. FTNC GBP'!V1048+'6. FTNC Autres (inclus)'!V1048</f>
        <v>0</v>
      </c>
      <c r="W1048" s="422">
        <f>'2. FTNC CAN'!W1048+'3. FTNC USD'!W1048+'4. FTNC EUR'!W1048+'5. FTNC GBP'!W1048+'6. FTNC Autres (inclus)'!W1048</f>
        <v>0</v>
      </c>
      <c r="X1048" s="422">
        <f>'2. FTNC CAN'!X1048+'3. FTNC USD'!X1048+'4. FTNC EUR'!X1048+'5. FTNC GBP'!X1048+'6. FTNC Autres (inclus)'!X1048</f>
        <v>0</v>
      </c>
      <c r="Y1048" s="422">
        <f>'2. FTNC CAN'!Y1048+'3. FTNC USD'!Y1048+'4. FTNC EUR'!Y1048+'5. FTNC GBP'!Y1048+'6. FTNC Autres (inclus)'!Y1048</f>
        <v>0</v>
      </c>
      <c r="Z1048" s="422">
        <f>'2. FTNC CAN'!Z1048+'3. FTNC USD'!Z1048+'4. FTNC EUR'!Z1048+'5. FTNC GBP'!Z1048+'6. FTNC Autres (inclus)'!Z1048</f>
        <v>0</v>
      </c>
      <c r="AA1048" s="422">
        <f>'2. FTNC CAN'!AA1048+'3. FTNC USD'!AA1048+'4. FTNC EUR'!AA1048+'5. FTNC GBP'!AA1048+'6. FTNC Autres (inclus)'!AA1048</f>
        <v>0</v>
      </c>
      <c r="AB1048" s="422">
        <f>'2. FTNC CAN'!AB1048+'3. FTNC USD'!AB1048+'4. FTNC EUR'!AB1048+'5. FTNC GBP'!AB1048+'6. FTNC Autres (inclus)'!AB1048</f>
        <v>0</v>
      </c>
      <c r="AC1048" s="408">
        <f>'2. FTNC CAN'!AC1048+'3. FTNC USD'!AC1048+'4. FTNC EUR'!AC1048+'5. FTNC GBP'!AC1048+'6. FTNC Autres (inclus)'!AC1048</f>
        <v>0</v>
      </c>
      <c r="AD1048" s="891"/>
      <c r="AE1048" s="892"/>
      <c r="AF1048" s="893"/>
    </row>
    <row r="1049" spans="1:32" ht="15" customHeight="1" outlineLevel="1" x14ac:dyDescent="0.2">
      <c r="A1049" s="232">
        <v>367</v>
      </c>
      <c r="B1049" s="507"/>
      <c r="C1049" s="263"/>
      <c r="D1049" s="263"/>
      <c r="E1049" s="264"/>
      <c r="F1049" s="859" t="s">
        <v>511</v>
      </c>
      <c r="G1049" s="860"/>
      <c r="H1049" s="860"/>
      <c r="I1049" s="860"/>
      <c r="J1049" s="860"/>
      <c r="K1049" s="860"/>
      <c r="L1049" s="861"/>
      <c r="M1049" s="408">
        <f>'2. FTNC CAN'!M1049+'3. FTNC USD'!M1049+'4. FTNC EUR'!M1049+'5. FTNC GBP'!M1049+'6. FTNC Autres (inclus)'!M1049</f>
        <v>0</v>
      </c>
      <c r="N1049" s="419">
        <f>'2. FTNC CAN'!N1049+'3. FTNC USD'!N1049+'4. FTNC EUR'!N1049+'5. FTNC GBP'!N1049+'6. FTNC Autres (inclus)'!N1049</f>
        <v>0</v>
      </c>
      <c r="O1049" s="422">
        <f>'2. FTNC CAN'!O1049+'3. FTNC USD'!O1049+'4. FTNC EUR'!O1049+'5. FTNC GBP'!O1049+'6. FTNC Autres (inclus)'!O1049</f>
        <v>0</v>
      </c>
      <c r="P1049" s="422">
        <f>'2. FTNC CAN'!P1049+'3. FTNC USD'!P1049+'4. FTNC EUR'!P1049+'5. FTNC GBP'!P1049+'6. FTNC Autres (inclus)'!P1049</f>
        <v>0</v>
      </c>
      <c r="Q1049" s="423">
        <f>'2. FTNC CAN'!Q1049+'3. FTNC USD'!Q1049+'4. FTNC EUR'!Q1049+'5. FTNC GBP'!Q1049+'6. FTNC Autres (inclus)'!Q1049</f>
        <v>0</v>
      </c>
      <c r="R1049" s="419">
        <f>'2. FTNC CAN'!R1049+'3. FTNC USD'!R1049+'4. FTNC EUR'!R1049+'5. FTNC GBP'!R1049+'6. FTNC Autres (inclus)'!R1049</f>
        <v>0</v>
      </c>
      <c r="S1049" s="422">
        <f>'2. FTNC CAN'!S1049+'3. FTNC USD'!S1049+'4. FTNC EUR'!S1049+'5. FTNC GBP'!S1049+'6. FTNC Autres (inclus)'!S1049</f>
        <v>0</v>
      </c>
      <c r="T1049" s="422">
        <f>'2. FTNC CAN'!T1049+'3. FTNC USD'!T1049+'4. FTNC EUR'!T1049+'5. FTNC GBP'!T1049+'6. FTNC Autres (inclus)'!T1049</f>
        <v>0</v>
      </c>
      <c r="U1049" s="422">
        <f>'2. FTNC CAN'!U1049+'3. FTNC USD'!U1049+'4. FTNC EUR'!U1049+'5. FTNC GBP'!U1049+'6. FTNC Autres (inclus)'!U1049</f>
        <v>0</v>
      </c>
      <c r="V1049" s="422">
        <f>'2. FTNC CAN'!V1049+'3. FTNC USD'!V1049+'4. FTNC EUR'!V1049+'5. FTNC GBP'!V1049+'6. FTNC Autres (inclus)'!V1049</f>
        <v>0</v>
      </c>
      <c r="W1049" s="422">
        <f>'2. FTNC CAN'!W1049+'3. FTNC USD'!W1049+'4. FTNC EUR'!W1049+'5. FTNC GBP'!W1049+'6. FTNC Autres (inclus)'!W1049</f>
        <v>0</v>
      </c>
      <c r="X1049" s="422">
        <f>'2. FTNC CAN'!X1049+'3. FTNC USD'!X1049+'4. FTNC EUR'!X1049+'5. FTNC GBP'!X1049+'6. FTNC Autres (inclus)'!X1049</f>
        <v>0</v>
      </c>
      <c r="Y1049" s="422">
        <f>'2. FTNC CAN'!Y1049+'3. FTNC USD'!Y1049+'4. FTNC EUR'!Y1049+'5. FTNC GBP'!Y1049+'6. FTNC Autres (inclus)'!Y1049</f>
        <v>0</v>
      </c>
      <c r="Z1049" s="422">
        <f>'2. FTNC CAN'!Z1049+'3. FTNC USD'!Z1049+'4. FTNC EUR'!Z1049+'5. FTNC GBP'!Z1049+'6. FTNC Autres (inclus)'!Z1049</f>
        <v>0</v>
      </c>
      <c r="AA1049" s="422">
        <f>'2. FTNC CAN'!AA1049+'3. FTNC USD'!AA1049+'4. FTNC EUR'!AA1049+'5. FTNC GBP'!AA1049+'6. FTNC Autres (inclus)'!AA1049</f>
        <v>0</v>
      </c>
      <c r="AB1049" s="422">
        <f>'2. FTNC CAN'!AB1049+'3. FTNC USD'!AB1049+'4. FTNC EUR'!AB1049+'5. FTNC GBP'!AB1049+'6. FTNC Autres (inclus)'!AB1049</f>
        <v>0</v>
      </c>
      <c r="AC1049" s="408">
        <f>'2. FTNC CAN'!AC1049+'3. FTNC USD'!AC1049+'4. FTNC EUR'!AC1049+'5. FTNC GBP'!AC1049+'6. FTNC Autres (inclus)'!AC1049</f>
        <v>0</v>
      </c>
      <c r="AD1049" s="891"/>
      <c r="AE1049" s="892"/>
      <c r="AF1049" s="893"/>
    </row>
    <row r="1050" spans="1:32" ht="15" customHeight="1" outlineLevel="1" x14ac:dyDescent="0.2">
      <c r="A1050" s="232">
        <v>368</v>
      </c>
      <c r="B1050" s="507"/>
      <c r="C1050" s="263"/>
      <c r="D1050" s="271"/>
      <c r="E1050" s="853" t="s">
        <v>512</v>
      </c>
      <c r="F1050" s="854"/>
      <c r="G1050" s="854"/>
      <c r="H1050" s="854"/>
      <c r="I1050" s="854"/>
      <c r="J1050" s="854"/>
      <c r="K1050" s="854"/>
      <c r="L1050" s="855"/>
      <c r="M1050" s="407">
        <f>SUBTOTAL(9,M1051:M1056)</f>
        <v>0</v>
      </c>
      <c r="N1050" s="410">
        <f t="shared" ref="N1050:AC1050" si="1435">SUBTOTAL(9,N1051:N1056)</f>
        <v>0</v>
      </c>
      <c r="O1050" s="414">
        <f t="shared" si="1435"/>
        <v>0</v>
      </c>
      <c r="P1050" s="413">
        <f t="shared" si="1435"/>
        <v>0</v>
      </c>
      <c r="Q1050" s="415">
        <f t="shared" si="1435"/>
        <v>0</v>
      </c>
      <c r="R1050" s="410">
        <f t="shared" si="1435"/>
        <v>0</v>
      </c>
      <c r="S1050" s="414">
        <f t="shared" si="1435"/>
        <v>0</v>
      </c>
      <c r="T1050" s="414">
        <f t="shared" si="1435"/>
        <v>0</v>
      </c>
      <c r="U1050" s="414">
        <f t="shared" si="1435"/>
        <v>0</v>
      </c>
      <c r="V1050" s="414">
        <f t="shared" si="1435"/>
        <v>0</v>
      </c>
      <c r="W1050" s="414">
        <f t="shared" si="1435"/>
        <v>0</v>
      </c>
      <c r="X1050" s="414">
        <f t="shared" si="1435"/>
        <v>0</v>
      </c>
      <c r="Y1050" s="414">
        <f t="shared" si="1435"/>
        <v>0</v>
      </c>
      <c r="Z1050" s="414">
        <f t="shared" si="1435"/>
        <v>0</v>
      </c>
      <c r="AA1050" s="414">
        <f t="shared" si="1435"/>
        <v>0</v>
      </c>
      <c r="AB1050" s="415">
        <f t="shared" si="1435"/>
        <v>0</v>
      </c>
      <c r="AC1050" s="415">
        <f t="shared" si="1435"/>
        <v>0</v>
      </c>
      <c r="AD1050" s="891"/>
      <c r="AE1050" s="892"/>
      <c r="AF1050" s="893"/>
    </row>
    <row r="1051" spans="1:32" ht="15" customHeight="1" outlineLevel="1" x14ac:dyDescent="0.2">
      <c r="A1051" s="232">
        <v>369</v>
      </c>
      <c r="B1051" s="507"/>
      <c r="C1051" s="491"/>
      <c r="D1051" s="491"/>
      <c r="E1051" s="494"/>
      <c r="F1051" s="856" t="s">
        <v>513</v>
      </c>
      <c r="G1051" s="857"/>
      <c r="H1051" s="857"/>
      <c r="I1051" s="857"/>
      <c r="J1051" s="857"/>
      <c r="K1051" s="857"/>
      <c r="L1051" s="858"/>
      <c r="M1051" s="408">
        <f>'2. FTNC CAN'!M1051+'3. FTNC USD'!M1051+'4. FTNC EUR'!M1051+'5. FTNC GBP'!M1051+'6. FTNC Autres (inclus)'!M1051</f>
        <v>0</v>
      </c>
      <c r="N1051" s="419">
        <f>'2. FTNC CAN'!N1051+'3. FTNC USD'!N1051+'4. FTNC EUR'!N1051+'5. FTNC GBP'!N1051+'6. FTNC Autres (inclus)'!N1051</f>
        <v>0</v>
      </c>
      <c r="O1051" s="422">
        <f>'2. FTNC CAN'!O1051+'3. FTNC USD'!O1051+'4. FTNC EUR'!O1051+'5. FTNC GBP'!O1051+'6. FTNC Autres (inclus)'!O1051</f>
        <v>0</v>
      </c>
      <c r="P1051" s="422">
        <f>'2. FTNC CAN'!P1051+'3. FTNC USD'!P1051+'4. FTNC EUR'!P1051+'5. FTNC GBP'!P1051+'6. FTNC Autres (inclus)'!P1051</f>
        <v>0</v>
      </c>
      <c r="Q1051" s="423">
        <f>'2. FTNC CAN'!Q1051+'3. FTNC USD'!Q1051+'4. FTNC EUR'!Q1051+'5. FTNC GBP'!Q1051+'6. FTNC Autres (inclus)'!Q1051</f>
        <v>0</v>
      </c>
      <c r="R1051" s="419">
        <f>'2. FTNC CAN'!R1051+'3. FTNC USD'!R1051+'4. FTNC EUR'!R1051+'5. FTNC GBP'!R1051+'6. FTNC Autres (inclus)'!R1051</f>
        <v>0</v>
      </c>
      <c r="S1051" s="422">
        <f>'2. FTNC CAN'!S1051+'3. FTNC USD'!S1051+'4. FTNC EUR'!S1051+'5. FTNC GBP'!S1051+'6. FTNC Autres (inclus)'!S1051</f>
        <v>0</v>
      </c>
      <c r="T1051" s="422">
        <f>'2. FTNC CAN'!T1051+'3. FTNC USD'!T1051+'4. FTNC EUR'!T1051+'5. FTNC GBP'!T1051+'6. FTNC Autres (inclus)'!T1051</f>
        <v>0</v>
      </c>
      <c r="U1051" s="422">
        <f>'2. FTNC CAN'!U1051+'3. FTNC USD'!U1051+'4. FTNC EUR'!U1051+'5. FTNC GBP'!U1051+'6. FTNC Autres (inclus)'!U1051</f>
        <v>0</v>
      </c>
      <c r="V1051" s="422">
        <f>'2. FTNC CAN'!V1051+'3. FTNC USD'!V1051+'4. FTNC EUR'!V1051+'5. FTNC GBP'!V1051+'6. FTNC Autres (inclus)'!V1051</f>
        <v>0</v>
      </c>
      <c r="W1051" s="422">
        <f>'2. FTNC CAN'!W1051+'3. FTNC USD'!W1051+'4. FTNC EUR'!W1051+'5. FTNC GBP'!W1051+'6. FTNC Autres (inclus)'!W1051</f>
        <v>0</v>
      </c>
      <c r="X1051" s="422">
        <f>'2. FTNC CAN'!X1051+'3. FTNC USD'!X1051+'4. FTNC EUR'!X1051+'5. FTNC GBP'!X1051+'6. FTNC Autres (inclus)'!X1051</f>
        <v>0</v>
      </c>
      <c r="Y1051" s="422">
        <f>'2. FTNC CAN'!Y1051+'3. FTNC USD'!Y1051+'4. FTNC EUR'!Y1051+'5. FTNC GBP'!Y1051+'6. FTNC Autres (inclus)'!Y1051</f>
        <v>0</v>
      </c>
      <c r="Z1051" s="422">
        <f>'2. FTNC CAN'!Z1051+'3. FTNC USD'!Z1051+'4. FTNC EUR'!Z1051+'5. FTNC GBP'!Z1051+'6. FTNC Autres (inclus)'!Z1051</f>
        <v>0</v>
      </c>
      <c r="AA1051" s="422">
        <f>'2. FTNC CAN'!AA1051+'3. FTNC USD'!AA1051+'4. FTNC EUR'!AA1051+'5. FTNC GBP'!AA1051+'6. FTNC Autres (inclus)'!AA1051</f>
        <v>0</v>
      </c>
      <c r="AB1051" s="422">
        <f>'2. FTNC CAN'!AB1051+'3. FTNC USD'!AB1051+'4. FTNC EUR'!AB1051+'5. FTNC GBP'!AB1051+'6. FTNC Autres (inclus)'!AB1051</f>
        <v>0</v>
      </c>
      <c r="AC1051" s="408">
        <f>'2. FTNC CAN'!AC1051+'3. FTNC USD'!AC1051+'4. FTNC EUR'!AC1051+'5. FTNC GBP'!AC1051+'6. FTNC Autres (inclus)'!AC1051</f>
        <v>0</v>
      </c>
      <c r="AD1051" s="891"/>
      <c r="AE1051" s="892"/>
      <c r="AF1051" s="893"/>
    </row>
    <row r="1052" spans="1:32" ht="15" customHeight="1" outlineLevel="1" x14ac:dyDescent="0.2">
      <c r="A1052" s="232">
        <v>370</v>
      </c>
      <c r="B1052" s="507"/>
      <c r="C1052" s="491"/>
      <c r="D1052" s="491"/>
      <c r="E1052" s="494"/>
      <c r="F1052" s="915" t="s">
        <v>514</v>
      </c>
      <c r="G1052" s="916"/>
      <c r="H1052" s="916"/>
      <c r="I1052" s="916"/>
      <c r="J1052" s="916"/>
      <c r="K1052" s="916"/>
      <c r="L1052" s="917"/>
      <c r="M1052" s="408">
        <f>'2. FTNC CAN'!M1052+'3. FTNC USD'!M1052+'4. FTNC EUR'!M1052+'5. FTNC GBP'!M1052+'6. FTNC Autres (inclus)'!M1052</f>
        <v>0</v>
      </c>
      <c r="N1052" s="419">
        <f>'2. FTNC CAN'!N1052+'3. FTNC USD'!N1052+'4. FTNC EUR'!N1052+'5. FTNC GBP'!N1052+'6. FTNC Autres (inclus)'!N1052</f>
        <v>0</v>
      </c>
      <c r="O1052" s="422">
        <f>'2. FTNC CAN'!O1052+'3. FTNC USD'!O1052+'4. FTNC EUR'!O1052+'5. FTNC GBP'!O1052+'6. FTNC Autres (inclus)'!O1052</f>
        <v>0</v>
      </c>
      <c r="P1052" s="422">
        <f>'2. FTNC CAN'!P1052+'3. FTNC USD'!P1052+'4. FTNC EUR'!P1052+'5. FTNC GBP'!P1052+'6. FTNC Autres (inclus)'!P1052</f>
        <v>0</v>
      </c>
      <c r="Q1052" s="423">
        <f>'2. FTNC CAN'!Q1052+'3. FTNC USD'!Q1052+'4. FTNC EUR'!Q1052+'5. FTNC GBP'!Q1052+'6. FTNC Autres (inclus)'!Q1052</f>
        <v>0</v>
      </c>
      <c r="R1052" s="419">
        <f>'2. FTNC CAN'!R1052+'3. FTNC USD'!R1052+'4. FTNC EUR'!R1052+'5. FTNC GBP'!R1052+'6. FTNC Autres (inclus)'!R1052</f>
        <v>0</v>
      </c>
      <c r="S1052" s="422">
        <f>'2. FTNC CAN'!S1052+'3. FTNC USD'!S1052+'4. FTNC EUR'!S1052+'5. FTNC GBP'!S1052+'6. FTNC Autres (inclus)'!S1052</f>
        <v>0</v>
      </c>
      <c r="T1052" s="422">
        <f>'2. FTNC CAN'!T1052+'3. FTNC USD'!T1052+'4. FTNC EUR'!T1052+'5. FTNC GBP'!T1052+'6. FTNC Autres (inclus)'!T1052</f>
        <v>0</v>
      </c>
      <c r="U1052" s="422">
        <f>'2. FTNC CAN'!U1052+'3. FTNC USD'!U1052+'4. FTNC EUR'!U1052+'5. FTNC GBP'!U1052+'6. FTNC Autres (inclus)'!U1052</f>
        <v>0</v>
      </c>
      <c r="V1052" s="422">
        <f>'2. FTNC CAN'!V1052+'3. FTNC USD'!V1052+'4. FTNC EUR'!V1052+'5. FTNC GBP'!V1052+'6. FTNC Autres (inclus)'!V1052</f>
        <v>0</v>
      </c>
      <c r="W1052" s="422">
        <f>'2. FTNC CAN'!W1052+'3. FTNC USD'!W1052+'4. FTNC EUR'!W1052+'5. FTNC GBP'!W1052+'6. FTNC Autres (inclus)'!W1052</f>
        <v>0</v>
      </c>
      <c r="X1052" s="422">
        <f>'2. FTNC CAN'!X1052+'3. FTNC USD'!X1052+'4. FTNC EUR'!X1052+'5. FTNC GBP'!X1052+'6. FTNC Autres (inclus)'!X1052</f>
        <v>0</v>
      </c>
      <c r="Y1052" s="422">
        <f>'2. FTNC CAN'!Y1052+'3. FTNC USD'!Y1052+'4. FTNC EUR'!Y1052+'5. FTNC GBP'!Y1052+'6. FTNC Autres (inclus)'!Y1052</f>
        <v>0</v>
      </c>
      <c r="Z1052" s="422">
        <f>'2. FTNC CAN'!Z1052+'3. FTNC USD'!Z1052+'4. FTNC EUR'!Z1052+'5. FTNC GBP'!Z1052+'6. FTNC Autres (inclus)'!Z1052</f>
        <v>0</v>
      </c>
      <c r="AA1052" s="422">
        <f>'2. FTNC CAN'!AA1052+'3. FTNC USD'!AA1052+'4. FTNC EUR'!AA1052+'5. FTNC GBP'!AA1052+'6. FTNC Autres (inclus)'!AA1052</f>
        <v>0</v>
      </c>
      <c r="AB1052" s="422">
        <f>'2. FTNC CAN'!AB1052+'3. FTNC USD'!AB1052+'4. FTNC EUR'!AB1052+'5. FTNC GBP'!AB1052+'6. FTNC Autres (inclus)'!AB1052</f>
        <v>0</v>
      </c>
      <c r="AC1052" s="408">
        <f>'2. FTNC CAN'!AC1052+'3. FTNC USD'!AC1052+'4. FTNC EUR'!AC1052+'5. FTNC GBP'!AC1052+'6. FTNC Autres (inclus)'!AC1052</f>
        <v>0</v>
      </c>
      <c r="AD1052" s="891"/>
      <c r="AE1052" s="892"/>
      <c r="AF1052" s="893"/>
    </row>
    <row r="1053" spans="1:32" ht="15" customHeight="1" outlineLevel="1" x14ac:dyDescent="0.2">
      <c r="A1053" s="232">
        <v>371</v>
      </c>
      <c r="B1053" s="507"/>
      <c r="C1053" s="491"/>
      <c r="D1053" s="491"/>
      <c r="E1053" s="494"/>
      <c r="F1053" s="915" t="s">
        <v>515</v>
      </c>
      <c r="G1053" s="916"/>
      <c r="H1053" s="916"/>
      <c r="I1053" s="916"/>
      <c r="J1053" s="916"/>
      <c r="K1053" s="916"/>
      <c r="L1053" s="917"/>
      <c r="M1053" s="408">
        <f>'2. FTNC CAN'!M1053+'3. FTNC USD'!M1053+'4. FTNC EUR'!M1053+'5. FTNC GBP'!M1053+'6. FTNC Autres (inclus)'!M1053</f>
        <v>0</v>
      </c>
      <c r="N1053" s="419">
        <f>'2. FTNC CAN'!N1053+'3. FTNC USD'!N1053+'4. FTNC EUR'!N1053+'5. FTNC GBP'!N1053+'6. FTNC Autres (inclus)'!N1053</f>
        <v>0</v>
      </c>
      <c r="O1053" s="422">
        <f>'2. FTNC CAN'!O1053+'3. FTNC USD'!O1053+'4. FTNC EUR'!O1053+'5. FTNC GBP'!O1053+'6. FTNC Autres (inclus)'!O1053</f>
        <v>0</v>
      </c>
      <c r="P1053" s="422">
        <f>'2. FTNC CAN'!P1053+'3. FTNC USD'!P1053+'4. FTNC EUR'!P1053+'5. FTNC GBP'!P1053+'6. FTNC Autres (inclus)'!P1053</f>
        <v>0</v>
      </c>
      <c r="Q1053" s="423">
        <f>'2. FTNC CAN'!Q1053+'3. FTNC USD'!Q1053+'4. FTNC EUR'!Q1053+'5. FTNC GBP'!Q1053+'6. FTNC Autres (inclus)'!Q1053</f>
        <v>0</v>
      </c>
      <c r="R1053" s="419">
        <f>'2. FTNC CAN'!R1053+'3. FTNC USD'!R1053+'4. FTNC EUR'!R1053+'5. FTNC GBP'!R1053+'6. FTNC Autres (inclus)'!R1053</f>
        <v>0</v>
      </c>
      <c r="S1053" s="422">
        <f>'2. FTNC CAN'!S1053+'3. FTNC USD'!S1053+'4. FTNC EUR'!S1053+'5. FTNC GBP'!S1053+'6. FTNC Autres (inclus)'!S1053</f>
        <v>0</v>
      </c>
      <c r="T1053" s="422">
        <f>'2. FTNC CAN'!T1053+'3. FTNC USD'!T1053+'4. FTNC EUR'!T1053+'5. FTNC GBP'!T1053+'6. FTNC Autres (inclus)'!T1053</f>
        <v>0</v>
      </c>
      <c r="U1053" s="422">
        <f>'2. FTNC CAN'!U1053+'3. FTNC USD'!U1053+'4. FTNC EUR'!U1053+'5. FTNC GBP'!U1053+'6. FTNC Autres (inclus)'!U1053</f>
        <v>0</v>
      </c>
      <c r="V1053" s="422">
        <f>'2. FTNC CAN'!V1053+'3. FTNC USD'!V1053+'4. FTNC EUR'!V1053+'5. FTNC GBP'!V1053+'6. FTNC Autres (inclus)'!V1053</f>
        <v>0</v>
      </c>
      <c r="W1053" s="422">
        <f>'2. FTNC CAN'!W1053+'3. FTNC USD'!W1053+'4. FTNC EUR'!W1053+'5. FTNC GBP'!W1053+'6. FTNC Autres (inclus)'!W1053</f>
        <v>0</v>
      </c>
      <c r="X1053" s="422">
        <f>'2. FTNC CAN'!X1053+'3. FTNC USD'!X1053+'4. FTNC EUR'!X1053+'5. FTNC GBP'!X1053+'6. FTNC Autres (inclus)'!X1053</f>
        <v>0</v>
      </c>
      <c r="Y1053" s="422">
        <f>'2. FTNC CAN'!Y1053+'3. FTNC USD'!Y1053+'4. FTNC EUR'!Y1053+'5. FTNC GBP'!Y1053+'6. FTNC Autres (inclus)'!Y1053</f>
        <v>0</v>
      </c>
      <c r="Z1053" s="422">
        <f>'2. FTNC CAN'!Z1053+'3. FTNC USD'!Z1053+'4. FTNC EUR'!Z1053+'5. FTNC GBP'!Z1053+'6. FTNC Autres (inclus)'!Z1053</f>
        <v>0</v>
      </c>
      <c r="AA1053" s="422">
        <f>'2. FTNC CAN'!AA1053+'3. FTNC USD'!AA1053+'4. FTNC EUR'!AA1053+'5. FTNC GBP'!AA1053+'6. FTNC Autres (inclus)'!AA1053</f>
        <v>0</v>
      </c>
      <c r="AB1053" s="422">
        <f>'2. FTNC CAN'!AB1053+'3. FTNC USD'!AB1053+'4. FTNC EUR'!AB1053+'5. FTNC GBP'!AB1053+'6. FTNC Autres (inclus)'!AB1053</f>
        <v>0</v>
      </c>
      <c r="AC1053" s="408">
        <f>'2. FTNC CAN'!AC1053+'3. FTNC USD'!AC1053+'4. FTNC EUR'!AC1053+'5. FTNC GBP'!AC1053+'6. FTNC Autres (inclus)'!AC1053</f>
        <v>0</v>
      </c>
      <c r="AD1053" s="891"/>
      <c r="AE1053" s="892"/>
      <c r="AF1053" s="893"/>
    </row>
    <row r="1054" spans="1:32" ht="15" customHeight="1" outlineLevel="1" x14ac:dyDescent="0.2">
      <c r="A1054" s="232">
        <v>372</v>
      </c>
      <c r="B1054" s="507"/>
      <c r="C1054" s="491"/>
      <c r="D1054" s="491"/>
      <c r="E1054" s="494"/>
      <c r="F1054" s="915" t="s">
        <v>516</v>
      </c>
      <c r="G1054" s="916"/>
      <c r="H1054" s="916"/>
      <c r="I1054" s="916"/>
      <c r="J1054" s="916"/>
      <c r="K1054" s="916"/>
      <c r="L1054" s="917"/>
      <c r="M1054" s="408">
        <f>'2. FTNC CAN'!M1054+'3. FTNC USD'!M1054+'4. FTNC EUR'!M1054+'5. FTNC GBP'!M1054+'6. FTNC Autres (inclus)'!M1054</f>
        <v>0</v>
      </c>
      <c r="N1054" s="419">
        <f>'2. FTNC CAN'!N1054+'3. FTNC USD'!N1054+'4. FTNC EUR'!N1054+'5. FTNC GBP'!N1054+'6. FTNC Autres (inclus)'!N1054</f>
        <v>0</v>
      </c>
      <c r="O1054" s="422">
        <f>'2. FTNC CAN'!O1054+'3. FTNC USD'!O1054+'4. FTNC EUR'!O1054+'5. FTNC GBP'!O1054+'6. FTNC Autres (inclus)'!O1054</f>
        <v>0</v>
      </c>
      <c r="P1054" s="422">
        <f>'2. FTNC CAN'!P1054+'3. FTNC USD'!P1054+'4. FTNC EUR'!P1054+'5. FTNC GBP'!P1054+'6. FTNC Autres (inclus)'!P1054</f>
        <v>0</v>
      </c>
      <c r="Q1054" s="423">
        <f>'2. FTNC CAN'!Q1054+'3. FTNC USD'!Q1054+'4. FTNC EUR'!Q1054+'5. FTNC GBP'!Q1054+'6. FTNC Autres (inclus)'!Q1054</f>
        <v>0</v>
      </c>
      <c r="R1054" s="419">
        <f>'2. FTNC CAN'!R1054+'3. FTNC USD'!R1054+'4. FTNC EUR'!R1054+'5. FTNC GBP'!R1054+'6. FTNC Autres (inclus)'!R1054</f>
        <v>0</v>
      </c>
      <c r="S1054" s="422">
        <f>'2. FTNC CAN'!S1054+'3. FTNC USD'!S1054+'4. FTNC EUR'!S1054+'5. FTNC GBP'!S1054+'6. FTNC Autres (inclus)'!S1054</f>
        <v>0</v>
      </c>
      <c r="T1054" s="422">
        <f>'2. FTNC CAN'!T1054+'3. FTNC USD'!T1054+'4. FTNC EUR'!T1054+'5. FTNC GBP'!T1054+'6. FTNC Autres (inclus)'!T1054</f>
        <v>0</v>
      </c>
      <c r="U1054" s="422">
        <f>'2. FTNC CAN'!U1054+'3. FTNC USD'!U1054+'4. FTNC EUR'!U1054+'5. FTNC GBP'!U1054+'6. FTNC Autres (inclus)'!U1054</f>
        <v>0</v>
      </c>
      <c r="V1054" s="422">
        <f>'2. FTNC CAN'!V1054+'3. FTNC USD'!V1054+'4. FTNC EUR'!V1054+'5. FTNC GBP'!V1054+'6. FTNC Autres (inclus)'!V1054</f>
        <v>0</v>
      </c>
      <c r="W1054" s="422">
        <f>'2. FTNC CAN'!W1054+'3. FTNC USD'!W1054+'4. FTNC EUR'!W1054+'5. FTNC GBP'!W1054+'6. FTNC Autres (inclus)'!W1054</f>
        <v>0</v>
      </c>
      <c r="X1054" s="422">
        <f>'2. FTNC CAN'!X1054+'3. FTNC USD'!X1054+'4. FTNC EUR'!X1054+'5. FTNC GBP'!X1054+'6. FTNC Autres (inclus)'!X1054</f>
        <v>0</v>
      </c>
      <c r="Y1054" s="422">
        <f>'2. FTNC CAN'!Y1054+'3. FTNC USD'!Y1054+'4. FTNC EUR'!Y1054+'5. FTNC GBP'!Y1054+'6. FTNC Autres (inclus)'!Y1054</f>
        <v>0</v>
      </c>
      <c r="Z1054" s="422">
        <f>'2. FTNC CAN'!Z1054+'3. FTNC USD'!Z1054+'4. FTNC EUR'!Z1054+'5. FTNC GBP'!Z1054+'6. FTNC Autres (inclus)'!Z1054</f>
        <v>0</v>
      </c>
      <c r="AA1054" s="422">
        <f>'2. FTNC CAN'!AA1054+'3. FTNC USD'!AA1054+'4. FTNC EUR'!AA1054+'5. FTNC GBP'!AA1054+'6. FTNC Autres (inclus)'!AA1054</f>
        <v>0</v>
      </c>
      <c r="AB1054" s="422">
        <f>'2. FTNC CAN'!AB1054+'3. FTNC USD'!AB1054+'4. FTNC EUR'!AB1054+'5. FTNC GBP'!AB1054+'6. FTNC Autres (inclus)'!AB1054</f>
        <v>0</v>
      </c>
      <c r="AC1054" s="408">
        <f>'2. FTNC CAN'!AC1054+'3. FTNC USD'!AC1054+'4. FTNC EUR'!AC1054+'5. FTNC GBP'!AC1054+'6. FTNC Autres (inclus)'!AC1054</f>
        <v>0</v>
      </c>
      <c r="AD1054" s="891"/>
      <c r="AE1054" s="892"/>
      <c r="AF1054" s="893"/>
    </row>
    <row r="1055" spans="1:32" ht="15" customHeight="1" outlineLevel="1" x14ac:dyDescent="0.2">
      <c r="A1055" s="232">
        <v>373</v>
      </c>
      <c r="B1055" s="507"/>
      <c r="C1055" s="491"/>
      <c r="D1055" s="491"/>
      <c r="E1055" s="494"/>
      <c r="F1055" s="915" t="s">
        <v>517</v>
      </c>
      <c r="G1055" s="916"/>
      <c r="H1055" s="916"/>
      <c r="I1055" s="916"/>
      <c r="J1055" s="916"/>
      <c r="K1055" s="916"/>
      <c r="L1055" s="917"/>
      <c r="M1055" s="408">
        <f>'2. FTNC CAN'!M1055+'3. FTNC USD'!M1055+'4. FTNC EUR'!M1055+'5. FTNC GBP'!M1055+'6. FTNC Autres (inclus)'!M1055</f>
        <v>0</v>
      </c>
      <c r="N1055" s="419">
        <f>'2. FTNC CAN'!N1055+'3. FTNC USD'!N1055+'4. FTNC EUR'!N1055+'5. FTNC GBP'!N1055+'6. FTNC Autres (inclus)'!N1055</f>
        <v>0</v>
      </c>
      <c r="O1055" s="422">
        <f>'2. FTNC CAN'!O1055+'3. FTNC USD'!O1055+'4. FTNC EUR'!O1055+'5. FTNC GBP'!O1055+'6. FTNC Autres (inclus)'!O1055</f>
        <v>0</v>
      </c>
      <c r="P1055" s="422">
        <f>'2. FTNC CAN'!P1055+'3. FTNC USD'!P1055+'4. FTNC EUR'!P1055+'5. FTNC GBP'!P1055+'6. FTNC Autres (inclus)'!P1055</f>
        <v>0</v>
      </c>
      <c r="Q1055" s="423">
        <f>'2. FTNC CAN'!Q1055+'3. FTNC USD'!Q1055+'4. FTNC EUR'!Q1055+'5. FTNC GBP'!Q1055+'6. FTNC Autres (inclus)'!Q1055</f>
        <v>0</v>
      </c>
      <c r="R1055" s="419">
        <f>'2. FTNC CAN'!R1055+'3. FTNC USD'!R1055+'4. FTNC EUR'!R1055+'5. FTNC GBP'!R1055+'6. FTNC Autres (inclus)'!R1055</f>
        <v>0</v>
      </c>
      <c r="S1055" s="422">
        <f>'2. FTNC CAN'!S1055+'3. FTNC USD'!S1055+'4. FTNC EUR'!S1055+'5. FTNC GBP'!S1055+'6. FTNC Autres (inclus)'!S1055</f>
        <v>0</v>
      </c>
      <c r="T1055" s="422">
        <f>'2. FTNC CAN'!T1055+'3. FTNC USD'!T1055+'4. FTNC EUR'!T1055+'5. FTNC GBP'!T1055+'6. FTNC Autres (inclus)'!T1055</f>
        <v>0</v>
      </c>
      <c r="U1055" s="422">
        <f>'2. FTNC CAN'!U1055+'3. FTNC USD'!U1055+'4. FTNC EUR'!U1055+'5. FTNC GBP'!U1055+'6. FTNC Autres (inclus)'!U1055</f>
        <v>0</v>
      </c>
      <c r="V1055" s="422">
        <f>'2. FTNC CAN'!V1055+'3. FTNC USD'!V1055+'4. FTNC EUR'!V1055+'5. FTNC GBP'!V1055+'6. FTNC Autres (inclus)'!V1055</f>
        <v>0</v>
      </c>
      <c r="W1055" s="422">
        <f>'2. FTNC CAN'!W1055+'3. FTNC USD'!W1055+'4. FTNC EUR'!W1055+'5. FTNC GBP'!W1055+'6. FTNC Autres (inclus)'!W1055</f>
        <v>0</v>
      </c>
      <c r="X1055" s="422">
        <f>'2. FTNC CAN'!X1055+'3. FTNC USD'!X1055+'4. FTNC EUR'!X1055+'5. FTNC GBP'!X1055+'6. FTNC Autres (inclus)'!X1055</f>
        <v>0</v>
      </c>
      <c r="Y1055" s="422">
        <f>'2. FTNC CAN'!Y1055+'3. FTNC USD'!Y1055+'4. FTNC EUR'!Y1055+'5. FTNC GBP'!Y1055+'6. FTNC Autres (inclus)'!Y1055</f>
        <v>0</v>
      </c>
      <c r="Z1055" s="422">
        <f>'2. FTNC CAN'!Z1055+'3. FTNC USD'!Z1055+'4. FTNC EUR'!Z1055+'5. FTNC GBP'!Z1055+'6. FTNC Autres (inclus)'!Z1055</f>
        <v>0</v>
      </c>
      <c r="AA1055" s="422">
        <f>'2. FTNC CAN'!AA1055+'3. FTNC USD'!AA1055+'4. FTNC EUR'!AA1055+'5. FTNC GBP'!AA1055+'6. FTNC Autres (inclus)'!AA1055</f>
        <v>0</v>
      </c>
      <c r="AB1055" s="422">
        <f>'2. FTNC CAN'!AB1055+'3. FTNC USD'!AB1055+'4. FTNC EUR'!AB1055+'5. FTNC GBP'!AB1055+'6. FTNC Autres (inclus)'!AB1055</f>
        <v>0</v>
      </c>
      <c r="AC1055" s="408">
        <f>'2. FTNC CAN'!AC1055+'3. FTNC USD'!AC1055+'4. FTNC EUR'!AC1055+'5. FTNC GBP'!AC1055+'6. FTNC Autres (inclus)'!AC1055</f>
        <v>0</v>
      </c>
      <c r="AD1055" s="891"/>
      <c r="AE1055" s="892"/>
      <c r="AF1055" s="893"/>
    </row>
    <row r="1056" spans="1:32" ht="15" customHeight="1" outlineLevel="1" x14ac:dyDescent="0.2">
      <c r="A1056" s="232">
        <v>374</v>
      </c>
      <c r="B1056" s="476"/>
      <c r="C1056" s="622"/>
      <c r="D1056" s="622"/>
      <c r="E1056" s="623"/>
      <c r="F1056" s="915" t="s">
        <v>518</v>
      </c>
      <c r="G1056" s="916"/>
      <c r="H1056" s="916"/>
      <c r="I1056" s="916"/>
      <c r="J1056" s="916"/>
      <c r="K1056" s="916"/>
      <c r="L1056" s="917"/>
      <c r="M1056" s="408">
        <f>'2. FTNC CAN'!M1056+'3. FTNC USD'!M1056+'4. FTNC EUR'!M1056+'5. FTNC GBP'!M1056+'6. FTNC Autres (inclus)'!M1056</f>
        <v>0</v>
      </c>
      <c r="N1056" s="419">
        <f>'2. FTNC CAN'!N1056+'3. FTNC USD'!N1056+'4. FTNC EUR'!N1056+'5. FTNC GBP'!N1056+'6. FTNC Autres (inclus)'!N1056</f>
        <v>0</v>
      </c>
      <c r="O1056" s="422">
        <f>'2. FTNC CAN'!O1056+'3. FTNC USD'!O1056+'4. FTNC EUR'!O1056+'5. FTNC GBP'!O1056+'6. FTNC Autres (inclus)'!O1056</f>
        <v>0</v>
      </c>
      <c r="P1056" s="422">
        <f>'2. FTNC CAN'!P1056+'3. FTNC USD'!P1056+'4. FTNC EUR'!P1056+'5. FTNC GBP'!P1056+'6. FTNC Autres (inclus)'!P1056</f>
        <v>0</v>
      </c>
      <c r="Q1056" s="423">
        <f>'2. FTNC CAN'!Q1056+'3. FTNC USD'!Q1056+'4. FTNC EUR'!Q1056+'5. FTNC GBP'!Q1056+'6. FTNC Autres (inclus)'!Q1056</f>
        <v>0</v>
      </c>
      <c r="R1056" s="419">
        <f>'2. FTNC CAN'!R1056+'3. FTNC USD'!R1056+'4. FTNC EUR'!R1056+'5. FTNC GBP'!R1056+'6. FTNC Autres (inclus)'!R1056</f>
        <v>0</v>
      </c>
      <c r="S1056" s="422">
        <f>'2. FTNC CAN'!S1056+'3. FTNC USD'!S1056+'4. FTNC EUR'!S1056+'5. FTNC GBP'!S1056+'6. FTNC Autres (inclus)'!S1056</f>
        <v>0</v>
      </c>
      <c r="T1056" s="422">
        <f>'2. FTNC CAN'!T1056+'3. FTNC USD'!T1056+'4. FTNC EUR'!T1056+'5. FTNC GBP'!T1056+'6. FTNC Autres (inclus)'!T1056</f>
        <v>0</v>
      </c>
      <c r="U1056" s="422">
        <f>'2. FTNC CAN'!U1056+'3. FTNC USD'!U1056+'4. FTNC EUR'!U1056+'5. FTNC GBP'!U1056+'6. FTNC Autres (inclus)'!U1056</f>
        <v>0</v>
      </c>
      <c r="V1056" s="422">
        <f>'2. FTNC CAN'!V1056+'3. FTNC USD'!V1056+'4. FTNC EUR'!V1056+'5. FTNC GBP'!V1056+'6. FTNC Autres (inclus)'!V1056</f>
        <v>0</v>
      </c>
      <c r="W1056" s="422">
        <f>'2. FTNC CAN'!W1056+'3. FTNC USD'!W1056+'4. FTNC EUR'!W1056+'5. FTNC GBP'!W1056+'6. FTNC Autres (inclus)'!W1056</f>
        <v>0</v>
      </c>
      <c r="X1056" s="422">
        <f>'2. FTNC CAN'!X1056+'3. FTNC USD'!X1056+'4. FTNC EUR'!X1056+'5. FTNC GBP'!X1056+'6. FTNC Autres (inclus)'!X1056</f>
        <v>0</v>
      </c>
      <c r="Y1056" s="422">
        <f>'2. FTNC CAN'!Y1056+'3. FTNC USD'!Y1056+'4. FTNC EUR'!Y1056+'5. FTNC GBP'!Y1056+'6. FTNC Autres (inclus)'!Y1056</f>
        <v>0</v>
      </c>
      <c r="Z1056" s="422">
        <f>'2. FTNC CAN'!Z1056+'3. FTNC USD'!Z1056+'4. FTNC EUR'!Z1056+'5. FTNC GBP'!Z1056+'6. FTNC Autres (inclus)'!Z1056</f>
        <v>0</v>
      </c>
      <c r="AA1056" s="422">
        <f>'2. FTNC CAN'!AA1056+'3. FTNC USD'!AA1056+'4. FTNC EUR'!AA1056+'5. FTNC GBP'!AA1056+'6. FTNC Autres (inclus)'!AA1056</f>
        <v>0</v>
      </c>
      <c r="AB1056" s="422">
        <f>'2. FTNC CAN'!AB1056+'3. FTNC USD'!AB1056+'4. FTNC EUR'!AB1056+'5. FTNC GBP'!AB1056+'6. FTNC Autres (inclus)'!AB1056</f>
        <v>0</v>
      </c>
      <c r="AC1056" s="408">
        <f>'2. FTNC CAN'!AC1056+'3. FTNC USD'!AC1056+'4. FTNC EUR'!AC1056+'5. FTNC GBP'!AC1056+'6. FTNC Autres (inclus)'!AC1056</f>
        <v>0</v>
      </c>
      <c r="AD1056" s="894"/>
      <c r="AE1056" s="895"/>
      <c r="AF1056" s="896"/>
    </row>
    <row r="1057" spans="1:32" ht="15" customHeight="1" outlineLevel="1" x14ac:dyDescent="0.2">
      <c r="A1057" s="232">
        <v>375</v>
      </c>
      <c r="B1057" s="509"/>
      <c r="C1057" s="625"/>
      <c r="D1057" s="626"/>
      <c r="E1057" s="853" t="s">
        <v>529</v>
      </c>
      <c r="F1057" s="854"/>
      <c r="G1057" s="854"/>
      <c r="H1057" s="854"/>
      <c r="I1057" s="854"/>
      <c r="J1057" s="854"/>
      <c r="K1057" s="854"/>
      <c r="L1057" s="855"/>
      <c r="M1057" s="407">
        <f>SUBTOTAL(9,M1058:M1063)</f>
        <v>0</v>
      </c>
      <c r="N1057" s="410">
        <f t="shared" ref="N1057:AC1057" si="1436">SUBTOTAL(9,N1058:N1063)</f>
        <v>0</v>
      </c>
      <c r="O1057" s="414">
        <f t="shared" si="1436"/>
        <v>0</v>
      </c>
      <c r="P1057" s="413">
        <f t="shared" si="1436"/>
        <v>0</v>
      </c>
      <c r="Q1057" s="415">
        <f t="shared" si="1436"/>
        <v>0</v>
      </c>
      <c r="R1057" s="410">
        <f t="shared" si="1436"/>
        <v>0</v>
      </c>
      <c r="S1057" s="414">
        <f t="shared" si="1436"/>
        <v>0</v>
      </c>
      <c r="T1057" s="414">
        <f t="shared" si="1436"/>
        <v>0</v>
      </c>
      <c r="U1057" s="414">
        <f t="shared" si="1436"/>
        <v>0</v>
      </c>
      <c r="V1057" s="414">
        <f t="shared" si="1436"/>
        <v>0</v>
      </c>
      <c r="W1057" s="414">
        <f t="shared" si="1436"/>
        <v>0</v>
      </c>
      <c r="X1057" s="414">
        <f t="shared" si="1436"/>
        <v>0</v>
      </c>
      <c r="Y1057" s="414">
        <f t="shared" si="1436"/>
        <v>0</v>
      </c>
      <c r="Z1057" s="414">
        <f t="shared" si="1436"/>
        <v>0</v>
      </c>
      <c r="AA1057" s="414">
        <f t="shared" si="1436"/>
        <v>0</v>
      </c>
      <c r="AB1057" s="415">
        <f t="shared" si="1436"/>
        <v>0</v>
      </c>
      <c r="AC1057" s="415">
        <f t="shared" si="1436"/>
        <v>0</v>
      </c>
      <c r="AD1057" s="897"/>
      <c r="AE1057" s="898"/>
      <c r="AF1057" s="899"/>
    </row>
    <row r="1058" spans="1:32" ht="15" customHeight="1" outlineLevel="1" x14ac:dyDescent="0.2">
      <c r="A1058" s="232">
        <v>376</v>
      </c>
      <c r="B1058" s="507"/>
      <c r="C1058" s="491"/>
      <c r="D1058" s="491"/>
      <c r="E1058" s="494"/>
      <c r="F1058" s="856" t="s">
        <v>519</v>
      </c>
      <c r="G1058" s="857"/>
      <c r="H1058" s="857"/>
      <c r="I1058" s="857"/>
      <c r="J1058" s="857"/>
      <c r="K1058" s="857"/>
      <c r="L1058" s="858"/>
      <c r="M1058" s="408">
        <f>'2. FTNC CAN'!M1058+'3. FTNC USD'!M1058+'4. FTNC EUR'!M1058+'5. FTNC GBP'!M1058+'6. FTNC Autres (inclus)'!M1058</f>
        <v>0</v>
      </c>
      <c r="N1058" s="419">
        <f>'2. FTNC CAN'!N1058+'3. FTNC USD'!N1058+'4. FTNC EUR'!N1058+'5. FTNC GBP'!N1058+'6. FTNC Autres (inclus)'!N1058</f>
        <v>0</v>
      </c>
      <c r="O1058" s="422">
        <f>'2. FTNC CAN'!O1058+'3. FTNC USD'!O1058+'4. FTNC EUR'!O1058+'5. FTNC GBP'!O1058+'6. FTNC Autres (inclus)'!O1058</f>
        <v>0</v>
      </c>
      <c r="P1058" s="422">
        <f>'2. FTNC CAN'!P1058+'3. FTNC USD'!P1058+'4. FTNC EUR'!P1058+'5. FTNC GBP'!P1058+'6. FTNC Autres (inclus)'!P1058</f>
        <v>0</v>
      </c>
      <c r="Q1058" s="423">
        <f>'2. FTNC CAN'!Q1058+'3. FTNC USD'!Q1058+'4. FTNC EUR'!Q1058+'5. FTNC GBP'!Q1058+'6. FTNC Autres (inclus)'!Q1058</f>
        <v>0</v>
      </c>
      <c r="R1058" s="419">
        <f>'2. FTNC CAN'!R1058+'3. FTNC USD'!R1058+'4. FTNC EUR'!R1058+'5. FTNC GBP'!R1058+'6. FTNC Autres (inclus)'!R1058</f>
        <v>0</v>
      </c>
      <c r="S1058" s="422">
        <f>'2. FTNC CAN'!S1058+'3. FTNC USD'!S1058+'4. FTNC EUR'!S1058+'5. FTNC GBP'!S1058+'6. FTNC Autres (inclus)'!S1058</f>
        <v>0</v>
      </c>
      <c r="T1058" s="422">
        <f>'2. FTNC CAN'!T1058+'3. FTNC USD'!T1058+'4. FTNC EUR'!T1058+'5. FTNC GBP'!T1058+'6. FTNC Autres (inclus)'!T1058</f>
        <v>0</v>
      </c>
      <c r="U1058" s="422">
        <f>'2. FTNC CAN'!U1058+'3. FTNC USD'!U1058+'4. FTNC EUR'!U1058+'5. FTNC GBP'!U1058+'6. FTNC Autres (inclus)'!U1058</f>
        <v>0</v>
      </c>
      <c r="V1058" s="422">
        <f>'2. FTNC CAN'!V1058+'3. FTNC USD'!V1058+'4. FTNC EUR'!V1058+'5. FTNC GBP'!V1058+'6. FTNC Autres (inclus)'!V1058</f>
        <v>0</v>
      </c>
      <c r="W1058" s="422">
        <f>'2. FTNC CAN'!W1058+'3. FTNC USD'!W1058+'4. FTNC EUR'!W1058+'5. FTNC GBP'!W1058+'6. FTNC Autres (inclus)'!W1058</f>
        <v>0</v>
      </c>
      <c r="X1058" s="422">
        <f>'2. FTNC CAN'!X1058+'3. FTNC USD'!X1058+'4. FTNC EUR'!X1058+'5. FTNC GBP'!X1058+'6. FTNC Autres (inclus)'!X1058</f>
        <v>0</v>
      </c>
      <c r="Y1058" s="422">
        <f>'2. FTNC CAN'!Y1058+'3. FTNC USD'!Y1058+'4. FTNC EUR'!Y1058+'5. FTNC GBP'!Y1058+'6. FTNC Autres (inclus)'!Y1058</f>
        <v>0</v>
      </c>
      <c r="Z1058" s="422">
        <f>'2. FTNC CAN'!Z1058+'3. FTNC USD'!Z1058+'4. FTNC EUR'!Z1058+'5. FTNC GBP'!Z1058+'6. FTNC Autres (inclus)'!Z1058</f>
        <v>0</v>
      </c>
      <c r="AA1058" s="422">
        <f>'2. FTNC CAN'!AA1058+'3. FTNC USD'!AA1058+'4. FTNC EUR'!AA1058+'5. FTNC GBP'!AA1058+'6. FTNC Autres (inclus)'!AA1058</f>
        <v>0</v>
      </c>
      <c r="AB1058" s="422">
        <f>'2. FTNC CAN'!AB1058+'3. FTNC USD'!AB1058+'4. FTNC EUR'!AB1058+'5. FTNC GBP'!AB1058+'6. FTNC Autres (inclus)'!AB1058</f>
        <v>0</v>
      </c>
      <c r="AC1058" s="408">
        <f>'2. FTNC CAN'!AC1058+'3. FTNC USD'!AC1058+'4. FTNC EUR'!AC1058+'5. FTNC GBP'!AC1058+'6. FTNC Autres (inclus)'!AC1058</f>
        <v>0</v>
      </c>
      <c r="AD1058" s="900"/>
      <c r="AE1058" s="901"/>
      <c r="AF1058" s="902"/>
    </row>
    <row r="1059" spans="1:32" ht="15" customHeight="1" outlineLevel="1" x14ac:dyDescent="0.2">
      <c r="A1059" s="232">
        <v>377</v>
      </c>
      <c r="B1059" s="507"/>
      <c r="C1059" s="491"/>
      <c r="D1059" s="491"/>
      <c r="E1059" s="494"/>
      <c r="F1059" s="915" t="s">
        <v>520</v>
      </c>
      <c r="G1059" s="916"/>
      <c r="H1059" s="916"/>
      <c r="I1059" s="916"/>
      <c r="J1059" s="916"/>
      <c r="K1059" s="916"/>
      <c r="L1059" s="917"/>
      <c r="M1059" s="408">
        <f>'2. FTNC CAN'!M1059+'3. FTNC USD'!M1059+'4. FTNC EUR'!M1059+'5. FTNC GBP'!M1059+'6. FTNC Autres (inclus)'!M1059</f>
        <v>0</v>
      </c>
      <c r="N1059" s="419">
        <f>'2. FTNC CAN'!N1059+'3. FTNC USD'!N1059+'4. FTNC EUR'!N1059+'5. FTNC GBP'!N1059+'6. FTNC Autres (inclus)'!N1059</f>
        <v>0</v>
      </c>
      <c r="O1059" s="422">
        <f>'2. FTNC CAN'!O1059+'3. FTNC USD'!O1059+'4. FTNC EUR'!O1059+'5. FTNC GBP'!O1059+'6. FTNC Autres (inclus)'!O1059</f>
        <v>0</v>
      </c>
      <c r="P1059" s="422">
        <f>'2. FTNC CAN'!P1059+'3. FTNC USD'!P1059+'4. FTNC EUR'!P1059+'5. FTNC GBP'!P1059+'6. FTNC Autres (inclus)'!P1059</f>
        <v>0</v>
      </c>
      <c r="Q1059" s="423">
        <f>'2. FTNC CAN'!Q1059+'3. FTNC USD'!Q1059+'4. FTNC EUR'!Q1059+'5. FTNC GBP'!Q1059+'6. FTNC Autres (inclus)'!Q1059</f>
        <v>0</v>
      </c>
      <c r="R1059" s="419">
        <f>'2. FTNC CAN'!R1059+'3. FTNC USD'!R1059+'4. FTNC EUR'!R1059+'5. FTNC GBP'!R1059+'6. FTNC Autres (inclus)'!R1059</f>
        <v>0</v>
      </c>
      <c r="S1059" s="422">
        <f>'2. FTNC CAN'!S1059+'3. FTNC USD'!S1059+'4. FTNC EUR'!S1059+'5. FTNC GBP'!S1059+'6. FTNC Autres (inclus)'!S1059</f>
        <v>0</v>
      </c>
      <c r="T1059" s="422">
        <f>'2. FTNC CAN'!T1059+'3. FTNC USD'!T1059+'4. FTNC EUR'!T1059+'5. FTNC GBP'!T1059+'6. FTNC Autres (inclus)'!T1059</f>
        <v>0</v>
      </c>
      <c r="U1059" s="422">
        <f>'2. FTNC CAN'!U1059+'3. FTNC USD'!U1059+'4. FTNC EUR'!U1059+'5. FTNC GBP'!U1059+'6. FTNC Autres (inclus)'!U1059</f>
        <v>0</v>
      </c>
      <c r="V1059" s="422">
        <f>'2. FTNC CAN'!V1059+'3. FTNC USD'!V1059+'4. FTNC EUR'!V1059+'5. FTNC GBP'!V1059+'6. FTNC Autres (inclus)'!V1059</f>
        <v>0</v>
      </c>
      <c r="W1059" s="422">
        <f>'2. FTNC CAN'!W1059+'3. FTNC USD'!W1059+'4. FTNC EUR'!W1059+'5. FTNC GBP'!W1059+'6. FTNC Autres (inclus)'!W1059</f>
        <v>0</v>
      </c>
      <c r="X1059" s="422">
        <f>'2. FTNC CAN'!X1059+'3. FTNC USD'!X1059+'4. FTNC EUR'!X1059+'5. FTNC GBP'!X1059+'6. FTNC Autres (inclus)'!X1059</f>
        <v>0</v>
      </c>
      <c r="Y1059" s="422">
        <f>'2. FTNC CAN'!Y1059+'3. FTNC USD'!Y1059+'4. FTNC EUR'!Y1059+'5. FTNC GBP'!Y1059+'6. FTNC Autres (inclus)'!Y1059</f>
        <v>0</v>
      </c>
      <c r="Z1059" s="422">
        <f>'2. FTNC CAN'!Z1059+'3. FTNC USD'!Z1059+'4. FTNC EUR'!Z1059+'5. FTNC GBP'!Z1059+'6. FTNC Autres (inclus)'!Z1059</f>
        <v>0</v>
      </c>
      <c r="AA1059" s="422">
        <f>'2. FTNC CAN'!AA1059+'3. FTNC USD'!AA1059+'4. FTNC EUR'!AA1059+'5. FTNC GBP'!AA1059+'6. FTNC Autres (inclus)'!AA1059</f>
        <v>0</v>
      </c>
      <c r="AB1059" s="422">
        <f>'2. FTNC CAN'!AB1059+'3. FTNC USD'!AB1059+'4. FTNC EUR'!AB1059+'5. FTNC GBP'!AB1059+'6. FTNC Autres (inclus)'!AB1059</f>
        <v>0</v>
      </c>
      <c r="AC1059" s="408">
        <f>'2. FTNC CAN'!AC1059+'3. FTNC USD'!AC1059+'4. FTNC EUR'!AC1059+'5. FTNC GBP'!AC1059+'6. FTNC Autres (inclus)'!AC1059</f>
        <v>0</v>
      </c>
      <c r="AD1059" s="900"/>
      <c r="AE1059" s="901"/>
      <c r="AF1059" s="902"/>
    </row>
    <row r="1060" spans="1:32" ht="15" customHeight="1" outlineLevel="1" x14ac:dyDescent="0.2">
      <c r="A1060" s="232">
        <v>378</v>
      </c>
      <c r="B1060" s="507"/>
      <c r="C1060" s="491"/>
      <c r="D1060" s="491"/>
      <c r="E1060" s="494"/>
      <c r="F1060" s="915" t="s">
        <v>521</v>
      </c>
      <c r="G1060" s="916"/>
      <c r="H1060" s="916"/>
      <c r="I1060" s="916"/>
      <c r="J1060" s="916"/>
      <c r="K1060" s="916"/>
      <c r="L1060" s="917"/>
      <c r="M1060" s="408">
        <f>'2. FTNC CAN'!M1060+'3. FTNC USD'!M1060+'4. FTNC EUR'!M1060+'5. FTNC GBP'!M1060+'6. FTNC Autres (inclus)'!M1060</f>
        <v>0</v>
      </c>
      <c r="N1060" s="419">
        <f>'2. FTNC CAN'!N1060+'3. FTNC USD'!N1060+'4. FTNC EUR'!N1060+'5. FTNC GBP'!N1060+'6. FTNC Autres (inclus)'!N1060</f>
        <v>0</v>
      </c>
      <c r="O1060" s="422">
        <f>'2. FTNC CAN'!O1060+'3. FTNC USD'!O1060+'4. FTNC EUR'!O1060+'5. FTNC GBP'!O1060+'6. FTNC Autres (inclus)'!O1060</f>
        <v>0</v>
      </c>
      <c r="P1060" s="422">
        <f>'2. FTNC CAN'!P1060+'3. FTNC USD'!P1060+'4. FTNC EUR'!P1060+'5. FTNC GBP'!P1060+'6. FTNC Autres (inclus)'!P1060</f>
        <v>0</v>
      </c>
      <c r="Q1060" s="423">
        <f>'2. FTNC CAN'!Q1060+'3. FTNC USD'!Q1060+'4. FTNC EUR'!Q1060+'5. FTNC GBP'!Q1060+'6. FTNC Autres (inclus)'!Q1060</f>
        <v>0</v>
      </c>
      <c r="R1060" s="419">
        <f>'2. FTNC CAN'!R1060+'3. FTNC USD'!R1060+'4. FTNC EUR'!R1060+'5. FTNC GBP'!R1060+'6. FTNC Autres (inclus)'!R1060</f>
        <v>0</v>
      </c>
      <c r="S1060" s="422">
        <f>'2. FTNC CAN'!S1060+'3. FTNC USD'!S1060+'4. FTNC EUR'!S1060+'5. FTNC GBP'!S1060+'6. FTNC Autres (inclus)'!S1060</f>
        <v>0</v>
      </c>
      <c r="T1060" s="422">
        <f>'2. FTNC CAN'!T1060+'3. FTNC USD'!T1060+'4. FTNC EUR'!T1060+'5. FTNC GBP'!T1060+'6. FTNC Autres (inclus)'!T1060</f>
        <v>0</v>
      </c>
      <c r="U1060" s="422">
        <f>'2. FTNC CAN'!U1060+'3. FTNC USD'!U1060+'4. FTNC EUR'!U1060+'5. FTNC GBP'!U1060+'6. FTNC Autres (inclus)'!U1060</f>
        <v>0</v>
      </c>
      <c r="V1060" s="422">
        <f>'2. FTNC CAN'!V1060+'3. FTNC USD'!V1060+'4. FTNC EUR'!V1060+'5. FTNC GBP'!V1060+'6. FTNC Autres (inclus)'!V1060</f>
        <v>0</v>
      </c>
      <c r="W1060" s="422">
        <f>'2. FTNC CAN'!W1060+'3. FTNC USD'!W1060+'4. FTNC EUR'!W1060+'5. FTNC GBP'!W1060+'6. FTNC Autres (inclus)'!W1060</f>
        <v>0</v>
      </c>
      <c r="X1060" s="422">
        <f>'2. FTNC CAN'!X1060+'3. FTNC USD'!X1060+'4. FTNC EUR'!X1060+'5. FTNC GBP'!X1060+'6. FTNC Autres (inclus)'!X1060</f>
        <v>0</v>
      </c>
      <c r="Y1060" s="422">
        <f>'2. FTNC CAN'!Y1060+'3. FTNC USD'!Y1060+'4. FTNC EUR'!Y1060+'5. FTNC GBP'!Y1060+'6. FTNC Autres (inclus)'!Y1060</f>
        <v>0</v>
      </c>
      <c r="Z1060" s="422">
        <f>'2. FTNC CAN'!Z1060+'3. FTNC USD'!Z1060+'4. FTNC EUR'!Z1060+'5. FTNC GBP'!Z1060+'6. FTNC Autres (inclus)'!Z1060</f>
        <v>0</v>
      </c>
      <c r="AA1060" s="422">
        <f>'2. FTNC CAN'!AA1060+'3. FTNC USD'!AA1060+'4. FTNC EUR'!AA1060+'5. FTNC GBP'!AA1060+'6. FTNC Autres (inclus)'!AA1060</f>
        <v>0</v>
      </c>
      <c r="AB1060" s="422">
        <f>'2. FTNC CAN'!AB1060+'3. FTNC USD'!AB1060+'4. FTNC EUR'!AB1060+'5. FTNC GBP'!AB1060+'6. FTNC Autres (inclus)'!AB1060</f>
        <v>0</v>
      </c>
      <c r="AC1060" s="408">
        <f>'2. FTNC CAN'!AC1060+'3. FTNC USD'!AC1060+'4. FTNC EUR'!AC1060+'5. FTNC GBP'!AC1060+'6. FTNC Autres (inclus)'!AC1060</f>
        <v>0</v>
      </c>
      <c r="AD1060" s="900"/>
      <c r="AE1060" s="901"/>
      <c r="AF1060" s="902"/>
    </row>
    <row r="1061" spans="1:32" ht="15" customHeight="1" outlineLevel="1" x14ac:dyDescent="0.2">
      <c r="A1061" s="232">
        <v>379</v>
      </c>
      <c r="B1061" s="507"/>
      <c r="C1061" s="491"/>
      <c r="D1061" s="491"/>
      <c r="E1061" s="494"/>
      <c r="F1061" s="915" t="s">
        <v>522</v>
      </c>
      <c r="G1061" s="916"/>
      <c r="H1061" s="916"/>
      <c r="I1061" s="916"/>
      <c r="J1061" s="916"/>
      <c r="K1061" s="916"/>
      <c r="L1061" s="917"/>
      <c r="M1061" s="408">
        <f>'2. FTNC CAN'!M1061+'3. FTNC USD'!M1061+'4. FTNC EUR'!M1061+'5. FTNC GBP'!M1061+'6. FTNC Autres (inclus)'!M1061</f>
        <v>0</v>
      </c>
      <c r="N1061" s="419">
        <f>'2. FTNC CAN'!N1061+'3. FTNC USD'!N1061+'4. FTNC EUR'!N1061+'5. FTNC GBP'!N1061+'6. FTNC Autres (inclus)'!N1061</f>
        <v>0</v>
      </c>
      <c r="O1061" s="422">
        <f>'2. FTNC CAN'!O1061+'3. FTNC USD'!O1061+'4. FTNC EUR'!O1061+'5. FTNC GBP'!O1061+'6. FTNC Autres (inclus)'!O1061</f>
        <v>0</v>
      </c>
      <c r="P1061" s="422">
        <f>'2. FTNC CAN'!P1061+'3. FTNC USD'!P1061+'4. FTNC EUR'!P1061+'5. FTNC GBP'!P1061+'6. FTNC Autres (inclus)'!P1061</f>
        <v>0</v>
      </c>
      <c r="Q1061" s="423">
        <f>'2. FTNC CAN'!Q1061+'3. FTNC USD'!Q1061+'4. FTNC EUR'!Q1061+'5. FTNC GBP'!Q1061+'6. FTNC Autres (inclus)'!Q1061</f>
        <v>0</v>
      </c>
      <c r="R1061" s="419">
        <f>'2. FTNC CAN'!R1061+'3. FTNC USD'!R1061+'4. FTNC EUR'!R1061+'5. FTNC GBP'!R1061+'6. FTNC Autres (inclus)'!R1061</f>
        <v>0</v>
      </c>
      <c r="S1061" s="422">
        <f>'2. FTNC CAN'!S1061+'3. FTNC USD'!S1061+'4. FTNC EUR'!S1061+'5. FTNC GBP'!S1061+'6. FTNC Autres (inclus)'!S1061</f>
        <v>0</v>
      </c>
      <c r="T1061" s="422">
        <f>'2. FTNC CAN'!T1061+'3. FTNC USD'!T1061+'4. FTNC EUR'!T1061+'5. FTNC GBP'!T1061+'6. FTNC Autres (inclus)'!T1061</f>
        <v>0</v>
      </c>
      <c r="U1061" s="422">
        <f>'2. FTNC CAN'!U1061+'3. FTNC USD'!U1061+'4. FTNC EUR'!U1061+'5. FTNC GBP'!U1061+'6. FTNC Autres (inclus)'!U1061</f>
        <v>0</v>
      </c>
      <c r="V1061" s="422">
        <f>'2. FTNC CAN'!V1061+'3. FTNC USD'!V1061+'4. FTNC EUR'!V1061+'5. FTNC GBP'!V1061+'6. FTNC Autres (inclus)'!V1061</f>
        <v>0</v>
      </c>
      <c r="W1061" s="422">
        <f>'2. FTNC CAN'!W1061+'3. FTNC USD'!W1061+'4. FTNC EUR'!W1061+'5. FTNC GBP'!W1061+'6. FTNC Autres (inclus)'!W1061</f>
        <v>0</v>
      </c>
      <c r="X1061" s="422">
        <f>'2. FTNC CAN'!X1061+'3. FTNC USD'!X1061+'4. FTNC EUR'!X1061+'5. FTNC GBP'!X1061+'6. FTNC Autres (inclus)'!X1061</f>
        <v>0</v>
      </c>
      <c r="Y1061" s="422">
        <f>'2. FTNC CAN'!Y1061+'3. FTNC USD'!Y1061+'4. FTNC EUR'!Y1061+'5. FTNC GBP'!Y1061+'6. FTNC Autres (inclus)'!Y1061</f>
        <v>0</v>
      </c>
      <c r="Z1061" s="422">
        <f>'2. FTNC CAN'!Z1061+'3. FTNC USD'!Z1061+'4. FTNC EUR'!Z1061+'5. FTNC GBP'!Z1061+'6. FTNC Autres (inclus)'!Z1061</f>
        <v>0</v>
      </c>
      <c r="AA1061" s="422">
        <f>'2. FTNC CAN'!AA1061+'3. FTNC USD'!AA1061+'4. FTNC EUR'!AA1061+'5. FTNC GBP'!AA1061+'6. FTNC Autres (inclus)'!AA1061</f>
        <v>0</v>
      </c>
      <c r="AB1061" s="422">
        <f>'2. FTNC CAN'!AB1061+'3. FTNC USD'!AB1061+'4. FTNC EUR'!AB1061+'5. FTNC GBP'!AB1061+'6. FTNC Autres (inclus)'!AB1061</f>
        <v>0</v>
      </c>
      <c r="AC1061" s="408">
        <f>'2. FTNC CAN'!AC1061+'3. FTNC USD'!AC1061+'4. FTNC EUR'!AC1061+'5. FTNC GBP'!AC1061+'6. FTNC Autres (inclus)'!AC1061</f>
        <v>0</v>
      </c>
      <c r="AD1061" s="900"/>
      <c r="AE1061" s="901"/>
      <c r="AF1061" s="902"/>
    </row>
    <row r="1062" spans="1:32" ht="15" customHeight="1" outlineLevel="1" x14ac:dyDescent="0.2">
      <c r="A1062" s="232">
        <v>380</v>
      </c>
      <c r="B1062" s="507"/>
      <c r="C1062" s="491"/>
      <c r="D1062" s="491"/>
      <c r="E1062" s="494"/>
      <c r="F1062" s="915" t="s">
        <v>523</v>
      </c>
      <c r="G1062" s="916"/>
      <c r="H1062" s="916"/>
      <c r="I1062" s="916"/>
      <c r="J1062" s="916"/>
      <c r="K1062" s="916"/>
      <c r="L1062" s="917"/>
      <c r="M1062" s="408">
        <f>'2. FTNC CAN'!M1062+'3. FTNC USD'!M1062+'4. FTNC EUR'!M1062+'5. FTNC GBP'!M1062+'6. FTNC Autres (inclus)'!M1062</f>
        <v>0</v>
      </c>
      <c r="N1062" s="419">
        <f>'2. FTNC CAN'!N1062+'3. FTNC USD'!N1062+'4. FTNC EUR'!N1062+'5. FTNC GBP'!N1062+'6. FTNC Autres (inclus)'!N1062</f>
        <v>0</v>
      </c>
      <c r="O1062" s="422">
        <f>'2. FTNC CAN'!O1062+'3. FTNC USD'!O1062+'4. FTNC EUR'!O1062+'5. FTNC GBP'!O1062+'6. FTNC Autres (inclus)'!O1062</f>
        <v>0</v>
      </c>
      <c r="P1062" s="422">
        <f>'2. FTNC CAN'!P1062+'3. FTNC USD'!P1062+'4. FTNC EUR'!P1062+'5. FTNC GBP'!P1062+'6. FTNC Autres (inclus)'!P1062</f>
        <v>0</v>
      </c>
      <c r="Q1062" s="423">
        <f>'2. FTNC CAN'!Q1062+'3. FTNC USD'!Q1062+'4. FTNC EUR'!Q1062+'5. FTNC GBP'!Q1062+'6. FTNC Autres (inclus)'!Q1062</f>
        <v>0</v>
      </c>
      <c r="R1062" s="419">
        <f>'2. FTNC CAN'!R1062+'3. FTNC USD'!R1062+'4. FTNC EUR'!R1062+'5. FTNC GBP'!R1062+'6. FTNC Autres (inclus)'!R1062</f>
        <v>0</v>
      </c>
      <c r="S1062" s="422">
        <f>'2. FTNC CAN'!S1062+'3. FTNC USD'!S1062+'4. FTNC EUR'!S1062+'5. FTNC GBP'!S1062+'6. FTNC Autres (inclus)'!S1062</f>
        <v>0</v>
      </c>
      <c r="T1062" s="422">
        <f>'2. FTNC CAN'!T1062+'3. FTNC USD'!T1062+'4. FTNC EUR'!T1062+'5. FTNC GBP'!T1062+'6. FTNC Autres (inclus)'!T1062</f>
        <v>0</v>
      </c>
      <c r="U1062" s="422">
        <f>'2. FTNC CAN'!U1062+'3. FTNC USD'!U1062+'4. FTNC EUR'!U1062+'5. FTNC GBP'!U1062+'6. FTNC Autres (inclus)'!U1062</f>
        <v>0</v>
      </c>
      <c r="V1062" s="422">
        <f>'2. FTNC CAN'!V1062+'3. FTNC USD'!V1062+'4. FTNC EUR'!V1062+'5. FTNC GBP'!V1062+'6. FTNC Autres (inclus)'!V1062</f>
        <v>0</v>
      </c>
      <c r="W1062" s="422">
        <f>'2. FTNC CAN'!W1062+'3. FTNC USD'!W1062+'4. FTNC EUR'!W1062+'5. FTNC GBP'!W1062+'6. FTNC Autres (inclus)'!W1062</f>
        <v>0</v>
      </c>
      <c r="X1062" s="422">
        <f>'2. FTNC CAN'!X1062+'3. FTNC USD'!X1062+'4. FTNC EUR'!X1062+'5. FTNC GBP'!X1062+'6. FTNC Autres (inclus)'!X1062</f>
        <v>0</v>
      </c>
      <c r="Y1062" s="422">
        <f>'2. FTNC CAN'!Y1062+'3. FTNC USD'!Y1062+'4. FTNC EUR'!Y1062+'5. FTNC GBP'!Y1062+'6. FTNC Autres (inclus)'!Y1062</f>
        <v>0</v>
      </c>
      <c r="Z1062" s="422">
        <f>'2. FTNC CAN'!Z1062+'3. FTNC USD'!Z1062+'4. FTNC EUR'!Z1062+'5. FTNC GBP'!Z1062+'6. FTNC Autres (inclus)'!Z1062</f>
        <v>0</v>
      </c>
      <c r="AA1062" s="422">
        <f>'2. FTNC CAN'!AA1062+'3. FTNC USD'!AA1062+'4. FTNC EUR'!AA1062+'5. FTNC GBP'!AA1062+'6. FTNC Autres (inclus)'!AA1062</f>
        <v>0</v>
      </c>
      <c r="AB1062" s="422">
        <f>'2. FTNC CAN'!AB1062+'3. FTNC USD'!AB1062+'4. FTNC EUR'!AB1062+'5. FTNC GBP'!AB1062+'6. FTNC Autres (inclus)'!AB1062</f>
        <v>0</v>
      </c>
      <c r="AC1062" s="408">
        <f>'2. FTNC CAN'!AC1062+'3. FTNC USD'!AC1062+'4. FTNC EUR'!AC1062+'5. FTNC GBP'!AC1062+'6. FTNC Autres (inclus)'!AC1062</f>
        <v>0</v>
      </c>
      <c r="AD1062" s="900"/>
      <c r="AE1062" s="901"/>
      <c r="AF1062" s="902"/>
    </row>
    <row r="1063" spans="1:32" ht="15" customHeight="1" outlineLevel="1" x14ac:dyDescent="0.2">
      <c r="A1063" s="232">
        <v>381</v>
      </c>
      <c r="B1063" s="507"/>
      <c r="C1063" s="263"/>
      <c r="D1063" s="263"/>
      <c r="E1063" s="264"/>
      <c r="F1063" s="859" t="s">
        <v>524</v>
      </c>
      <c r="G1063" s="860"/>
      <c r="H1063" s="860"/>
      <c r="I1063" s="860"/>
      <c r="J1063" s="860"/>
      <c r="K1063" s="860"/>
      <c r="L1063" s="861"/>
      <c r="M1063" s="408">
        <f>'2. FTNC CAN'!M1063+'3. FTNC USD'!M1063+'4. FTNC EUR'!M1063+'5. FTNC GBP'!M1063+'6. FTNC Autres (inclus)'!M1063</f>
        <v>0</v>
      </c>
      <c r="N1063" s="419">
        <f>'2. FTNC CAN'!N1063+'3. FTNC USD'!N1063+'4. FTNC EUR'!N1063+'5. FTNC GBP'!N1063+'6. FTNC Autres (inclus)'!N1063</f>
        <v>0</v>
      </c>
      <c r="O1063" s="422">
        <f>'2. FTNC CAN'!O1063+'3. FTNC USD'!O1063+'4. FTNC EUR'!O1063+'5. FTNC GBP'!O1063+'6. FTNC Autres (inclus)'!O1063</f>
        <v>0</v>
      </c>
      <c r="P1063" s="422">
        <f>'2. FTNC CAN'!P1063+'3. FTNC USD'!P1063+'4. FTNC EUR'!P1063+'5. FTNC GBP'!P1063+'6. FTNC Autres (inclus)'!P1063</f>
        <v>0</v>
      </c>
      <c r="Q1063" s="423">
        <f>'2. FTNC CAN'!Q1063+'3. FTNC USD'!Q1063+'4. FTNC EUR'!Q1063+'5. FTNC GBP'!Q1063+'6. FTNC Autres (inclus)'!Q1063</f>
        <v>0</v>
      </c>
      <c r="R1063" s="419">
        <f>'2. FTNC CAN'!R1063+'3. FTNC USD'!R1063+'4. FTNC EUR'!R1063+'5. FTNC GBP'!R1063+'6. FTNC Autres (inclus)'!R1063</f>
        <v>0</v>
      </c>
      <c r="S1063" s="422">
        <f>'2. FTNC CAN'!S1063+'3. FTNC USD'!S1063+'4. FTNC EUR'!S1063+'5. FTNC GBP'!S1063+'6. FTNC Autres (inclus)'!S1063</f>
        <v>0</v>
      </c>
      <c r="T1063" s="422">
        <f>'2. FTNC CAN'!T1063+'3. FTNC USD'!T1063+'4. FTNC EUR'!T1063+'5. FTNC GBP'!T1063+'6. FTNC Autres (inclus)'!T1063</f>
        <v>0</v>
      </c>
      <c r="U1063" s="422">
        <f>'2. FTNC CAN'!U1063+'3. FTNC USD'!U1063+'4. FTNC EUR'!U1063+'5. FTNC GBP'!U1063+'6. FTNC Autres (inclus)'!U1063</f>
        <v>0</v>
      </c>
      <c r="V1063" s="422">
        <f>'2. FTNC CAN'!V1063+'3. FTNC USD'!V1063+'4. FTNC EUR'!V1063+'5. FTNC GBP'!V1063+'6. FTNC Autres (inclus)'!V1063</f>
        <v>0</v>
      </c>
      <c r="W1063" s="422">
        <f>'2. FTNC CAN'!W1063+'3. FTNC USD'!W1063+'4. FTNC EUR'!W1063+'5. FTNC GBP'!W1063+'6. FTNC Autres (inclus)'!W1063</f>
        <v>0</v>
      </c>
      <c r="X1063" s="422">
        <f>'2. FTNC CAN'!X1063+'3. FTNC USD'!X1063+'4. FTNC EUR'!X1063+'5. FTNC GBP'!X1063+'6. FTNC Autres (inclus)'!X1063</f>
        <v>0</v>
      </c>
      <c r="Y1063" s="422">
        <f>'2. FTNC CAN'!Y1063+'3. FTNC USD'!Y1063+'4. FTNC EUR'!Y1063+'5. FTNC GBP'!Y1063+'6. FTNC Autres (inclus)'!Y1063</f>
        <v>0</v>
      </c>
      <c r="Z1063" s="422">
        <f>'2. FTNC CAN'!Z1063+'3. FTNC USD'!Z1063+'4. FTNC EUR'!Z1063+'5. FTNC GBP'!Z1063+'6. FTNC Autres (inclus)'!Z1063</f>
        <v>0</v>
      </c>
      <c r="AA1063" s="422">
        <f>'2. FTNC CAN'!AA1063+'3. FTNC USD'!AA1063+'4. FTNC EUR'!AA1063+'5. FTNC GBP'!AA1063+'6. FTNC Autres (inclus)'!AA1063</f>
        <v>0</v>
      </c>
      <c r="AB1063" s="422">
        <f>'2. FTNC CAN'!AB1063+'3. FTNC USD'!AB1063+'4. FTNC EUR'!AB1063+'5. FTNC GBP'!AB1063+'6. FTNC Autres (inclus)'!AB1063</f>
        <v>0</v>
      </c>
      <c r="AC1063" s="408">
        <f>'2. FTNC CAN'!AC1063+'3. FTNC USD'!AC1063+'4. FTNC EUR'!AC1063+'5. FTNC GBP'!AC1063+'6. FTNC Autres (inclus)'!AC1063</f>
        <v>0</v>
      </c>
      <c r="AD1063" s="900"/>
      <c r="AE1063" s="901"/>
      <c r="AF1063" s="902"/>
    </row>
    <row r="1064" spans="1:32" ht="15" customHeight="1" outlineLevel="1" x14ac:dyDescent="0.2">
      <c r="A1064" s="232">
        <v>382</v>
      </c>
      <c r="B1064" s="507"/>
      <c r="C1064" s="263"/>
      <c r="D1064" s="271"/>
      <c r="E1064" s="853" t="s">
        <v>525</v>
      </c>
      <c r="F1064" s="854"/>
      <c r="G1064" s="854"/>
      <c r="H1064" s="854"/>
      <c r="I1064" s="854"/>
      <c r="J1064" s="854"/>
      <c r="K1064" s="854"/>
      <c r="L1064" s="855"/>
      <c r="M1064" s="407">
        <f>SUBTOTAL(9,M1065:M1066)</f>
        <v>0</v>
      </c>
      <c r="N1064" s="410">
        <f t="shared" ref="N1064:AC1064" si="1437">SUBTOTAL(9,N1065:N1066)</f>
        <v>0</v>
      </c>
      <c r="O1064" s="414">
        <f t="shared" si="1437"/>
        <v>0</v>
      </c>
      <c r="P1064" s="413">
        <f t="shared" si="1437"/>
        <v>0</v>
      </c>
      <c r="Q1064" s="415">
        <f t="shared" si="1437"/>
        <v>0</v>
      </c>
      <c r="R1064" s="410">
        <f t="shared" si="1437"/>
        <v>0</v>
      </c>
      <c r="S1064" s="414">
        <f t="shared" si="1437"/>
        <v>0</v>
      </c>
      <c r="T1064" s="414">
        <f t="shared" si="1437"/>
        <v>0</v>
      </c>
      <c r="U1064" s="414">
        <f t="shared" si="1437"/>
        <v>0</v>
      </c>
      <c r="V1064" s="414">
        <f t="shared" si="1437"/>
        <v>0</v>
      </c>
      <c r="W1064" s="414">
        <f t="shared" si="1437"/>
        <v>0</v>
      </c>
      <c r="X1064" s="414">
        <f t="shared" si="1437"/>
        <v>0</v>
      </c>
      <c r="Y1064" s="414">
        <f t="shared" si="1437"/>
        <v>0</v>
      </c>
      <c r="Z1064" s="414">
        <f t="shared" si="1437"/>
        <v>0</v>
      </c>
      <c r="AA1064" s="414">
        <f t="shared" si="1437"/>
        <v>0</v>
      </c>
      <c r="AB1064" s="415">
        <f t="shared" si="1437"/>
        <v>0</v>
      </c>
      <c r="AC1064" s="415">
        <f t="shared" si="1437"/>
        <v>0</v>
      </c>
      <c r="AD1064" s="900"/>
      <c r="AE1064" s="901"/>
      <c r="AF1064" s="902"/>
    </row>
    <row r="1065" spans="1:32" ht="15" customHeight="1" outlineLevel="1" x14ac:dyDescent="0.2">
      <c r="A1065" s="232">
        <v>383</v>
      </c>
      <c r="B1065" s="507"/>
      <c r="C1065" s="491"/>
      <c r="D1065" s="491"/>
      <c r="E1065" s="494"/>
      <c r="F1065" s="856" t="s">
        <v>526</v>
      </c>
      <c r="G1065" s="857"/>
      <c r="H1065" s="857"/>
      <c r="I1065" s="857"/>
      <c r="J1065" s="857"/>
      <c r="K1065" s="857"/>
      <c r="L1065" s="858"/>
      <c r="M1065" s="408">
        <f>'2. FTNC CAN'!M1065+'3. FTNC USD'!M1065+'4. FTNC EUR'!M1065+'5. FTNC GBP'!M1065+'6. FTNC Autres (inclus)'!M1065</f>
        <v>0</v>
      </c>
      <c r="N1065" s="419">
        <f>'2. FTNC CAN'!N1065+'3. FTNC USD'!N1065+'4. FTNC EUR'!N1065+'5. FTNC GBP'!N1065+'6. FTNC Autres (inclus)'!N1065</f>
        <v>0</v>
      </c>
      <c r="O1065" s="422">
        <f>'2. FTNC CAN'!O1065+'3. FTNC USD'!O1065+'4. FTNC EUR'!O1065+'5. FTNC GBP'!O1065+'6. FTNC Autres (inclus)'!O1065</f>
        <v>0</v>
      </c>
      <c r="P1065" s="422">
        <f>'2. FTNC CAN'!P1065+'3. FTNC USD'!P1065+'4. FTNC EUR'!P1065+'5. FTNC GBP'!P1065+'6. FTNC Autres (inclus)'!P1065</f>
        <v>0</v>
      </c>
      <c r="Q1065" s="423">
        <f>'2. FTNC CAN'!Q1065+'3. FTNC USD'!Q1065+'4. FTNC EUR'!Q1065+'5. FTNC GBP'!Q1065+'6. FTNC Autres (inclus)'!Q1065</f>
        <v>0</v>
      </c>
      <c r="R1065" s="419">
        <f>'2. FTNC CAN'!R1065+'3. FTNC USD'!R1065+'4. FTNC EUR'!R1065+'5. FTNC GBP'!R1065+'6. FTNC Autres (inclus)'!R1065</f>
        <v>0</v>
      </c>
      <c r="S1065" s="422">
        <f>'2. FTNC CAN'!S1065+'3. FTNC USD'!S1065+'4. FTNC EUR'!S1065+'5. FTNC GBP'!S1065+'6. FTNC Autres (inclus)'!S1065</f>
        <v>0</v>
      </c>
      <c r="T1065" s="422">
        <f>'2. FTNC CAN'!T1065+'3. FTNC USD'!T1065+'4. FTNC EUR'!T1065+'5. FTNC GBP'!T1065+'6. FTNC Autres (inclus)'!T1065</f>
        <v>0</v>
      </c>
      <c r="U1065" s="422">
        <f>'2. FTNC CAN'!U1065+'3. FTNC USD'!U1065+'4. FTNC EUR'!U1065+'5. FTNC GBP'!U1065+'6. FTNC Autres (inclus)'!U1065</f>
        <v>0</v>
      </c>
      <c r="V1065" s="422">
        <f>'2. FTNC CAN'!V1065+'3. FTNC USD'!V1065+'4. FTNC EUR'!V1065+'5. FTNC GBP'!V1065+'6. FTNC Autres (inclus)'!V1065</f>
        <v>0</v>
      </c>
      <c r="W1065" s="422">
        <f>'2. FTNC CAN'!W1065+'3. FTNC USD'!W1065+'4. FTNC EUR'!W1065+'5. FTNC GBP'!W1065+'6. FTNC Autres (inclus)'!W1065</f>
        <v>0</v>
      </c>
      <c r="X1065" s="422">
        <f>'2. FTNC CAN'!X1065+'3. FTNC USD'!X1065+'4. FTNC EUR'!X1065+'5. FTNC GBP'!X1065+'6. FTNC Autres (inclus)'!X1065</f>
        <v>0</v>
      </c>
      <c r="Y1065" s="422">
        <f>'2. FTNC CAN'!Y1065+'3. FTNC USD'!Y1065+'4. FTNC EUR'!Y1065+'5. FTNC GBP'!Y1065+'6. FTNC Autres (inclus)'!Y1065</f>
        <v>0</v>
      </c>
      <c r="Z1065" s="422">
        <f>'2. FTNC CAN'!Z1065+'3. FTNC USD'!Z1065+'4. FTNC EUR'!Z1065+'5. FTNC GBP'!Z1065+'6. FTNC Autres (inclus)'!Z1065</f>
        <v>0</v>
      </c>
      <c r="AA1065" s="422">
        <f>'2. FTNC CAN'!AA1065+'3. FTNC USD'!AA1065+'4. FTNC EUR'!AA1065+'5. FTNC GBP'!AA1065+'6. FTNC Autres (inclus)'!AA1065</f>
        <v>0</v>
      </c>
      <c r="AB1065" s="422">
        <f>'2. FTNC CAN'!AB1065+'3. FTNC USD'!AB1065+'4. FTNC EUR'!AB1065+'5. FTNC GBP'!AB1065+'6. FTNC Autres (inclus)'!AB1065</f>
        <v>0</v>
      </c>
      <c r="AC1065" s="408">
        <f>'2. FTNC CAN'!AC1065+'3. FTNC USD'!AC1065+'4. FTNC EUR'!AC1065+'5. FTNC GBP'!AC1065+'6. FTNC Autres (inclus)'!AC1065</f>
        <v>0</v>
      </c>
      <c r="AD1065" s="900"/>
      <c r="AE1065" s="901"/>
      <c r="AF1065" s="902"/>
    </row>
    <row r="1066" spans="1:32" ht="15" customHeight="1" outlineLevel="1" x14ac:dyDescent="0.2">
      <c r="A1066" s="232">
        <v>384</v>
      </c>
      <c r="B1066" s="507"/>
      <c r="C1066" s="491"/>
      <c r="D1066" s="491"/>
      <c r="E1066" s="494"/>
      <c r="F1066" s="859" t="s">
        <v>527</v>
      </c>
      <c r="G1066" s="860"/>
      <c r="H1066" s="860"/>
      <c r="I1066" s="860"/>
      <c r="J1066" s="860"/>
      <c r="K1066" s="860"/>
      <c r="L1066" s="861"/>
      <c r="M1066" s="408">
        <f>'2. FTNC CAN'!M1066+'3. FTNC USD'!M1066+'4. FTNC EUR'!M1066+'5. FTNC GBP'!M1066+'6. FTNC Autres (inclus)'!M1066</f>
        <v>0</v>
      </c>
      <c r="N1066" s="419">
        <f>'2. FTNC CAN'!N1066+'3. FTNC USD'!N1066+'4. FTNC EUR'!N1066+'5. FTNC GBP'!N1066+'6. FTNC Autres (inclus)'!N1066</f>
        <v>0</v>
      </c>
      <c r="O1066" s="422">
        <f>'2. FTNC CAN'!O1066+'3. FTNC USD'!O1066+'4. FTNC EUR'!O1066+'5. FTNC GBP'!O1066+'6. FTNC Autres (inclus)'!O1066</f>
        <v>0</v>
      </c>
      <c r="P1066" s="422">
        <f>'2. FTNC CAN'!P1066+'3. FTNC USD'!P1066+'4. FTNC EUR'!P1066+'5. FTNC GBP'!P1066+'6. FTNC Autres (inclus)'!P1066</f>
        <v>0</v>
      </c>
      <c r="Q1066" s="423">
        <f>'2. FTNC CAN'!Q1066+'3. FTNC USD'!Q1066+'4. FTNC EUR'!Q1066+'5. FTNC GBP'!Q1066+'6. FTNC Autres (inclus)'!Q1066</f>
        <v>0</v>
      </c>
      <c r="R1066" s="419">
        <f>'2. FTNC CAN'!R1066+'3. FTNC USD'!R1066+'4. FTNC EUR'!R1066+'5. FTNC GBP'!R1066+'6. FTNC Autres (inclus)'!R1066</f>
        <v>0</v>
      </c>
      <c r="S1066" s="422">
        <f>'2. FTNC CAN'!S1066+'3. FTNC USD'!S1066+'4. FTNC EUR'!S1066+'5. FTNC GBP'!S1066+'6. FTNC Autres (inclus)'!S1066</f>
        <v>0</v>
      </c>
      <c r="T1066" s="422">
        <f>'2. FTNC CAN'!T1066+'3. FTNC USD'!T1066+'4. FTNC EUR'!T1066+'5. FTNC GBP'!T1066+'6. FTNC Autres (inclus)'!T1066</f>
        <v>0</v>
      </c>
      <c r="U1066" s="422">
        <f>'2. FTNC CAN'!U1066+'3. FTNC USD'!U1066+'4. FTNC EUR'!U1066+'5. FTNC GBP'!U1066+'6. FTNC Autres (inclus)'!U1066</f>
        <v>0</v>
      </c>
      <c r="V1066" s="422">
        <f>'2. FTNC CAN'!V1066+'3. FTNC USD'!V1066+'4. FTNC EUR'!V1066+'5. FTNC GBP'!V1066+'6. FTNC Autres (inclus)'!V1066</f>
        <v>0</v>
      </c>
      <c r="W1066" s="422">
        <f>'2. FTNC CAN'!W1066+'3. FTNC USD'!W1066+'4. FTNC EUR'!W1066+'5. FTNC GBP'!W1066+'6. FTNC Autres (inclus)'!W1066</f>
        <v>0</v>
      </c>
      <c r="X1066" s="422">
        <f>'2. FTNC CAN'!X1066+'3. FTNC USD'!X1066+'4. FTNC EUR'!X1066+'5. FTNC GBP'!X1066+'6. FTNC Autres (inclus)'!X1066</f>
        <v>0</v>
      </c>
      <c r="Y1066" s="422">
        <f>'2. FTNC CAN'!Y1066+'3. FTNC USD'!Y1066+'4. FTNC EUR'!Y1066+'5. FTNC GBP'!Y1066+'6. FTNC Autres (inclus)'!Y1066</f>
        <v>0</v>
      </c>
      <c r="Z1066" s="422">
        <f>'2. FTNC CAN'!Z1066+'3. FTNC USD'!Z1066+'4. FTNC EUR'!Z1066+'5. FTNC GBP'!Z1066+'6. FTNC Autres (inclus)'!Z1066</f>
        <v>0</v>
      </c>
      <c r="AA1066" s="422">
        <f>'2. FTNC CAN'!AA1066+'3. FTNC USD'!AA1066+'4. FTNC EUR'!AA1066+'5. FTNC GBP'!AA1066+'6. FTNC Autres (inclus)'!AA1066</f>
        <v>0</v>
      </c>
      <c r="AB1066" s="422">
        <f>'2. FTNC CAN'!AB1066+'3. FTNC USD'!AB1066+'4. FTNC EUR'!AB1066+'5. FTNC GBP'!AB1066+'6. FTNC Autres (inclus)'!AB1066</f>
        <v>0</v>
      </c>
      <c r="AC1066" s="408">
        <f>'2. FTNC CAN'!AC1066+'3. FTNC USD'!AC1066+'4. FTNC EUR'!AC1066+'5. FTNC GBP'!AC1066+'6. FTNC Autres (inclus)'!AC1066</f>
        <v>0</v>
      </c>
      <c r="AD1066" s="903"/>
      <c r="AE1066" s="904"/>
      <c r="AF1066" s="905"/>
    </row>
    <row r="1067" spans="1:32" ht="15" customHeight="1" outlineLevel="1" x14ac:dyDescent="0.2">
      <c r="A1067" s="232">
        <v>385</v>
      </c>
      <c r="B1067" s="507"/>
      <c r="C1067" s="263"/>
      <c r="D1067" s="844" t="s">
        <v>81</v>
      </c>
      <c r="E1067" s="845"/>
      <c r="F1067" s="845"/>
      <c r="G1067" s="845"/>
      <c r="H1067" s="845"/>
      <c r="I1067" s="845"/>
      <c r="J1067" s="845"/>
      <c r="K1067" s="845"/>
      <c r="L1067" s="845"/>
      <c r="M1067" s="845"/>
      <c r="N1067" s="845"/>
      <c r="O1067" s="845"/>
      <c r="P1067" s="845"/>
      <c r="Q1067" s="845"/>
      <c r="R1067" s="845"/>
      <c r="S1067" s="845"/>
      <c r="T1067" s="845"/>
      <c r="U1067" s="845"/>
      <c r="V1067" s="845"/>
      <c r="W1067" s="845"/>
      <c r="X1067" s="845"/>
      <c r="Y1067" s="845"/>
      <c r="Z1067" s="845"/>
      <c r="AA1067" s="845"/>
      <c r="AB1067" s="845"/>
      <c r="AC1067" s="845"/>
      <c r="AD1067" s="921"/>
      <c r="AE1067" s="921"/>
      <c r="AF1067" s="922"/>
    </row>
    <row r="1068" spans="1:32" ht="15" customHeight="1" outlineLevel="1" x14ac:dyDescent="0.2">
      <c r="A1068" s="232">
        <v>386</v>
      </c>
      <c r="B1068" s="507"/>
      <c r="C1068" s="263"/>
      <c r="D1068" s="271"/>
      <c r="E1068" s="918" t="s">
        <v>460</v>
      </c>
      <c r="F1068" s="919"/>
      <c r="G1068" s="919"/>
      <c r="H1068" s="919"/>
      <c r="I1068" s="919"/>
      <c r="J1068" s="919"/>
      <c r="K1068" s="919"/>
      <c r="L1068" s="920"/>
      <c r="M1068" s="407">
        <f>SUBTOTAL(9,M1069:M1071)</f>
        <v>0</v>
      </c>
      <c r="N1068" s="410">
        <f t="shared" ref="N1068:AC1068" si="1438">SUBTOTAL(9,N1069:N1071)</f>
        <v>0</v>
      </c>
      <c r="O1068" s="414">
        <f t="shared" si="1438"/>
        <v>0</v>
      </c>
      <c r="P1068" s="413">
        <f t="shared" si="1438"/>
        <v>0</v>
      </c>
      <c r="Q1068" s="415">
        <f t="shared" si="1438"/>
        <v>0</v>
      </c>
      <c r="R1068" s="410">
        <f t="shared" si="1438"/>
        <v>0</v>
      </c>
      <c r="S1068" s="414">
        <f t="shared" si="1438"/>
        <v>0</v>
      </c>
      <c r="T1068" s="414">
        <f t="shared" si="1438"/>
        <v>0</v>
      </c>
      <c r="U1068" s="414">
        <f t="shared" si="1438"/>
        <v>0</v>
      </c>
      <c r="V1068" s="414">
        <f t="shared" si="1438"/>
        <v>0</v>
      </c>
      <c r="W1068" s="414">
        <f t="shared" si="1438"/>
        <v>0</v>
      </c>
      <c r="X1068" s="414">
        <f t="shared" si="1438"/>
        <v>0</v>
      </c>
      <c r="Y1068" s="414">
        <f t="shared" si="1438"/>
        <v>0</v>
      </c>
      <c r="Z1068" s="414">
        <f t="shared" si="1438"/>
        <v>0</v>
      </c>
      <c r="AA1068" s="414">
        <f t="shared" si="1438"/>
        <v>0</v>
      </c>
      <c r="AB1068" s="415">
        <f t="shared" si="1438"/>
        <v>0</v>
      </c>
      <c r="AC1068" s="415">
        <f t="shared" si="1438"/>
        <v>0</v>
      </c>
      <c r="AD1068" s="827"/>
      <c r="AE1068" s="828"/>
      <c r="AF1068" s="829"/>
    </row>
    <row r="1069" spans="1:32" ht="27.75" customHeight="1" outlineLevel="1" x14ac:dyDescent="0.2">
      <c r="A1069" s="232">
        <v>387</v>
      </c>
      <c r="B1069" s="507"/>
      <c r="C1069" s="491"/>
      <c r="D1069" s="491"/>
      <c r="E1069" s="494"/>
      <c r="F1069" s="856" t="s">
        <v>433</v>
      </c>
      <c r="G1069" s="857"/>
      <c r="H1069" s="857"/>
      <c r="I1069" s="857"/>
      <c r="J1069" s="857"/>
      <c r="K1069" s="857"/>
      <c r="L1069" s="858"/>
      <c r="M1069" s="408">
        <f>'2. FTNC CAN'!M1069+'3. FTNC USD'!M1069+'4. FTNC EUR'!M1069+'5. FTNC GBP'!M1069+'6. FTNC Autres (inclus)'!M1069</f>
        <v>0</v>
      </c>
      <c r="N1069" s="419">
        <f>'2. FTNC CAN'!N1069+'3. FTNC USD'!N1069+'4. FTNC EUR'!N1069+'5. FTNC GBP'!N1069+'6. FTNC Autres (inclus)'!N1069</f>
        <v>0</v>
      </c>
      <c r="O1069" s="422">
        <f>'2. FTNC CAN'!O1069+'3. FTNC USD'!O1069+'4. FTNC EUR'!O1069+'5. FTNC GBP'!O1069+'6. FTNC Autres (inclus)'!O1069</f>
        <v>0</v>
      </c>
      <c r="P1069" s="422">
        <f>'2. FTNC CAN'!P1069+'3. FTNC USD'!P1069+'4. FTNC EUR'!P1069+'5. FTNC GBP'!P1069+'6. FTNC Autres (inclus)'!P1069</f>
        <v>0</v>
      </c>
      <c r="Q1069" s="423">
        <f>'2. FTNC CAN'!Q1069+'3. FTNC USD'!Q1069+'4. FTNC EUR'!Q1069+'5. FTNC GBP'!Q1069+'6. FTNC Autres (inclus)'!Q1069</f>
        <v>0</v>
      </c>
      <c r="R1069" s="419">
        <f>'2. FTNC CAN'!R1069+'3. FTNC USD'!R1069+'4. FTNC EUR'!R1069+'5. FTNC GBP'!R1069+'6. FTNC Autres (inclus)'!R1069</f>
        <v>0</v>
      </c>
      <c r="S1069" s="422">
        <f>'2. FTNC CAN'!S1069+'3. FTNC USD'!S1069+'4. FTNC EUR'!S1069+'5. FTNC GBP'!S1069+'6. FTNC Autres (inclus)'!S1069</f>
        <v>0</v>
      </c>
      <c r="T1069" s="422">
        <f>'2. FTNC CAN'!T1069+'3. FTNC USD'!T1069+'4. FTNC EUR'!T1069+'5. FTNC GBP'!T1069+'6. FTNC Autres (inclus)'!T1069</f>
        <v>0</v>
      </c>
      <c r="U1069" s="422">
        <f>'2. FTNC CAN'!U1069+'3. FTNC USD'!U1069+'4. FTNC EUR'!U1069+'5. FTNC GBP'!U1069+'6. FTNC Autres (inclus)'!U1069</f>
        <v>0</v>
      </c>
      <c r="V1069" s="422">
        <f>'2. FTNC CAN'!V1069+'3. FTNC USD'!V1069+'4. FTNC EUR'!V1069+'5. FTNC GBP'!V1069+'6. FTNC Autres (inclus)'!V1069</f>
        <v>0</v>
      </c>
      <c r="W1069" s="422">
        <f>'2. FTNC CAN'!W1069+'3. FTNC USD'!W1069+'4. FTNC EUR'!W1069+'5. FTNC GBP'!W1069+'6. FTNC Autres (inclus)'!W1069</f>
        <v>0</v>
      </c>
      <c r="X1069" s="422">
        <f>'2. FTNC CAN'!X1069+'3. FTNC USD'!X1069+'4. FTNC EUR'!X1069+'5. FTNC GBP'!X1069+'6. FTNC Autres (inclus)'!X1069</f>
        <v>0</v>
      </c>
      <c r="Y1069" s="422">
        <f>'2. FTNC CAN'!Y1069+'3. FTNC USD'!Y1069+'4. FTNC EUR'!Y1069+'5. FTNC GBP'!Y1069+'6. FTNC Autres (inclus)'!Y1069</f>
        <v>0</v>
      </c>
      <c r="Z1069" s="422">
        <f>'2. FTNC CAN'!Z1069+'3. FTNC USD'!Z1069+'4. FTNC EUR'!Z1069+'5. FTNC GBP'!Z1069+'6. FTNC Autres (inclus)'!Z1069</f>
        <v>0</v>
      </c>
      <c r="AA1069" s="422">
        <f>'2. FTNC CAN'!AA1069+'3. FTNC USD'!AA1069+'4. FTNC EUR'!AA1069+'5. FTNC GBP'!AA1069+'6. FTNC Autres (inclus)'!AA1069</f>
        <v>0</v>
      </c>
      <c r="AB1069" s="422">
        <f>'2. FTNC CAN'!AB1069+'3. FTNC USD'!AB1069+'4. FTNC EUR'!AB1069+'5. FTNC GBP'!AB1069+'6. FTNC Autres (inclus)'!AB1069</f>
        <v>0</v>
      </c>
      <c r="AC1069" s="408">
        <f>'2. FTNC CAN'!AC1069+'3. FTNC USD'!AC1069+'4. FTNC EUR'!AC1069+'5. FTNC GBP'!AC1069+'6. FTNC Autres (inclus)'!AC1069</f>
        <v>0</v>
      </c>
      <c r="AD1069" s="830"/>
      <c r="AE1069" s="831"/>
      <c r="AF1069" s="832"/>
    </row>
    <row r="1070" spans="1:32" ht="27.75" customHeight="1" outlineLevel="1" x14ac:dyDescent="0.2">
      <c r="A1070" s="232">
        <v>388</v>
      </c>
      <c r="B1070" s="507"/>
      <c r="C1070" s="491"/>
      <c r="D1070" s="491"/>
      <c r="E1070" s="494"/>
      <c r="F1070" s="915" t="s">
        <v>434</v>
      </c>
      <c r="G1070" s="916"/>
      <c r="H1070" s="916"/>
      <c r="I1070" s="916"/>
      <c r="J1070" s="916"/>
      <c r="K1070" s="916"/>
      <c r="L1070" s="917"/>
      <c r="M1070" s="408">
        <f>'2. FTNC CAN'!M1070+'3. FTNC USD'!M1070+'4. FTNC EUR'!M1070+'5. FTNC GBP'!M1070+'6. FTNC Autres (inclus)'!M1070</f>
        <v>0</v>
      </c>
      <c r="N1070" s="419">
        <f>'2. FTNC CAN'!N1070+'3. FTNC USD'!N1070+'4. FTNC EUR'!N1070+'5. FTNC GBP'!N1070+'6. FTNC Autres (inclus)'!N1070</f>
        <v>0</v>
      </c>
      <c r="O1070" s="422">
        <f>'2. FTNC CAN'!O1070+'3. FTNC USD'!O1070+'4. FTNC EUR'!O1070+'5. FTNC GBP'!O1070+'6. FTNC Autres (inclus)'!O1070</f>
        <v>0</v>
      </c>
      <c r="P1070" s="422">
        <f>'2. FTNC CAN'!P1070+'3. FTNC USD'!P1070+'4. FTNC EUR'!P1070+'5. FTNC GBP'!P1070+'6. FTNC Autres (inclus)'!P1070</f>
        <v>0</v>
      </c>
      <c r="Q1070" s="423">
        <f>'2. FTNC CAN'!Q1070+'3. FTNC USD'!Q1070+'4. FTNC EUR'!Q1070+'5. FTNC GBP'!Q1070+'6. FTNC Autres (inclus)'!Q1070</f>
        <v>0</v>
      </c>
      <c r="R1070" s="419">
        <f>'2. FTNC CAN'!R1070+'3. FTNC USD'!R1070+'4. FTNC EUR'!R1070+'5. FTNC GBP'!R1070+'6. FTNC Autres (inclus)'!R1070</f>
        <v>0</v>
      </c>
      <c r="S1070" s="422">
        <f>'2. FTNC CAN'!S1070+'3. FTNC USD'!S1070+'4. FTNC EUR'!S1070+'5. FTNC GBP'!S1070+'6. FTNC Autres (inclus)'!S1070</f>
        <v>0</v>
      </c>
      <c r="T1070" s="422">
        <f>'2. FTNC CAN'!T1070+'3. FTNC USD'!T1070+'4. FTNC EUR'!T1070+'5. FTNC GBP'!T1070+'6. FTNC Autres (inclus)'!T1070</f>
        <v>0</v>
      </c>
      <c r="U1070" s="422">
        <f>'2. FTNC CAN'!U1070+'3. FTNC USD'!U1070+'4. FTNC EUR'!U1070+'5. FTNC GBP'!U1070+'6. FTNC Autres (inclus)'!U1070</f>
        <v>0</v>
      </c>
      <c r="V1070" s="422">
        <f>'2. FTNC CAN'!V1070+'3. FTNC USD'!V1070+'4. FTNC EUR'!V1070+'5. FTNC GBP'!V1070+'6. FTNC Autres (inclus)'!V1070</f>
        <v>0</v>
      </c>
      <c r="W1070" s="422">
        <f>'2. FTNC CAN'!W1070+'3. FTNC USD'!W1070+'4. FTNC EUR'!W1070+'5. FTNC GBP'!W1070+'6. FTNC Autres (inclus)'!W1070</f>
        <v>0</v>
      </c>
      <c r="X1070" s="422">
        <f>'2. FTNC CAN'!X1070+'3. FTNC USD'!X1070+'4. FTNC EUR'!X1070+'5. FTNC GBP'!X1070+'6. FTNC Autres (inclus)'!X1070</f>
        <v>0</v>
      </c>
      <c r="Y1070" s="422">
        <f>'2. FTNC CAN'!Y1070+'3. FTNC USD'!Y1070+'4. FTNC EUR'!Y1070+'5. FTNC GBP'!Y1070+'6. FTNC Autres (inclus)'!Y1070</f>
        <v>0</v>
      </c>
      <c r="Z1070" s="422">
        <f>'2. FTNC CAN'!Z1070+'3. FTNC USD'!Z1070+'4. FTNC EUR'!Z1070+'5. FTNC GBP'!Z1070+'6. FTNC Autres (inclus)'!Z1070</f>
        <v>0</v>
      </c>
      <c r="AA1070" s="422">
        <f>'2. FTNC CAN'!AA1070+'3. FTNC USD'!AA1070+'4. FTNC EUR'!AA1070+'5. FTNC GBP'!AA1070+'6. FTNC Autres (inclus)'!AA1070</f>
        <v>0</v>
      </c>
      <c r="AB1070" s="422">
        <f>'2. FTNC CAN'!AB1070+'3. FTNC USD'!AB1070+'4. FTNC EUR'!AB1070+'5. FTNC GBP'!AB1070+'6. FTNC Autres (inclus)'!AB1070</f>
        <v>0</v>
      </c>
      <c r="AC1070" s="408">
        <f>'2. FTNC CAN'!AC1070+'3. FTNC USD'!AC1070+'4. FTNC EUR'!AC1070+'5. FTNC GBP'!AC1070+'6. FTNC Autres (inclus)'!AC1070</f>
        <v>0</v>
      </c>
      <c r="AD1070" s="830"/>
      <c r="AE1070" s="831"/>
      <c r="AF1070" s="832"/>
    </row>
    <row r="1071" spans="1:32" ht="15" customHeight="1" outlineLevel="1" x14ac:dyDescent="0.2">
      <c r="A1071" s="232">
        <v>389</v>
      </c>
      <c r="B1071" s="507"/>
      <c r="C1071" s="491"/>
      <c r="D1071" s="491"/>
      <c r="E1071" s="494"/>
      <c r="F1071" s="859" t="s">
        <v>82</v>
      </c>
      <c r="G1071" s="860"/>
      <c r="H1071" s="860"/>
      <c r="I1071" s="860"/>
      <c r="J1071" s="860"/>
      <c r="K1071" s="860"/>
      <c r="L1071" s="861"/>
      <c r="M1071" s="408">
        <f>'2. FTNC CAN'!M1071+'3. FTNC USD'!M1071+'4. FTNC EUR'!M1071+'5. FTNC GBP'!M1071+'6. FTNC Autres (inclus)'!M1071</f>
        <v>0</v>
      </c>
      <c r="N1071" s="419">
        <f>'2. FTNC CAN'!N1071+'3. FTNC USD'!N1071+'4. FTNC EUR'!N1071+'5. FTNC GBP'!N1071+'6. FTNC Autres (inclus)'!N1071</f>
        <v>0</v>
      </c>
      <c r="O1071" s="422">
        <f>'2. FTNC CAN'!O1071+'3. FTNC USD'!O1071+'4. FTNC EUR'!O1071+'5. FTNC GBP'!O1071+'6. FTNC Autres (inclus)'!O1071</f>
        <v>0</v>
      </c>
      <c r="P1071" s="422">
        <f>'2. FTNC CAN'!P1071+'3. FTNC USD'!P1071+'4. FTNC EUR'!P1071+'5. FTNC GBP'!P1071+'6. FTNC Autres (inclus)'!P1071</f>
        <v>0</v>
      </c>
      <c r="Q1071" s="423">
        <f>'2. FTNC CAN'!Q1071+'3. FTNC USD'!Q1071+'4. FTNC EUR'!Q1071+'5. FTNC GBP'!Q1071+'6. FTNC Autres (inclus)'!Q1071</f>
        <v>0</v>
      </c>
      <c r="R1071" s="419">
        <f>'2. FTNC CAN'!R1071+'3. FTNC USD'!R1071+'4. FTNC EUR'!R1071+'5. FTNC GBP'!R1071+'6. FTNC Autres (inclus)'!R1071</f>
        <v>0</v>
      </c>
      <c r="S1071" s="422">
        <f>'2. FTNC CAN'!S1071+'3. FTNC USD'!S1071+'4. FTNC EUR'!S1071+'5. FTNC GBP'!S1071+'6. FTNC Autres (inclus)'!S1071</f>
        <v>0</v>
      </c>
      <c r="T1071" s="422">
        <f>'2. FTNC CAN'!T1071+'3. FTNC USD'!T1071+'4. FTNC EUR'!T1071+'5. FTNC GBP'!T1071+'6. FTNC Autres (inclus)'!T1071</f>
        <v>0</v>
      </c>
      <c r="U1071" s="422">
        <f>'2. FTNC CAN'!U1071+'3. FTNC USD'!U1071+'4. FTNC EUR'!U1071+'5. FTNC GBP'!U1071+'6. FTNC Autres (inclus)'!U1071</f>
        <v>0</v>
      </c>
      <c r="V1071" s="422">
        <f>'2. FTNC CAN'!V1071+'3. FTNC USD'!V1071+'4. FTNC EUR'!V1071+'5. FTNC GBP'!V1071+'6. FTNC Autres (inclus)'!V1071</f>
        <v>0</v>
      </c>
      <c r="W1071" s="422">
        <f>'2. FTNC CAN'!W1071+'3. FTNC USD'!W1071+'4. FTNC EUR'!W1071+'5. FTNC GBP'!W1071+'6. FTNC Autres (inclus)'!W1071</f>
        <v>0</v>
      </c>
      <c r="X1071" s="422">
        <f>'2. FTNC CAN'!X1071+'3. FTNC USD'!X1071+'4. FTNC EUR'!X1071+'5. FTNC GBP'!X1071+'6. FTNC Autres (inclus)'!X1071</f>
        <v>0</v>
      </c>
      <c r="Y1071" s="422">
        <f>'2. FTNC CAN'!Y1071+'3. FTNC USD'!Y1071+'4. FTNC EUR'!Y1071+'5. FTNC GBP'!Y1071+'6. FTNC Autres (inclus)'!Y1071</f>
        <v>0</v>
      </c>
      <c r="Z1071" s="422">
        <f>'2. FTNC CAN'!Z1071+'3. FTNC USD'!Z1071+'4. FTNC EUR'!Z1071+'5. FTNC GBP'!Z1071+'6. FTNC Autres (inclus)'!Z1071</f>
        <v>0</v>
      </c>
      <c r="AA1071" s="422">
        <f>'2. FTNC CAN'!AA1071+'3. FTNC USD'!AA1071+'4. FTNC EUR'!AA1071+'5. FTNC GBP'!AA1071+'6. FTNC Autres (inclus)'!AA1071</f>
        <v>0</v>
      </c>
      <c r="AB1071" s="422">
        <f>'2. FTNC CAN'!AB1071+'3. FTNC USD'!AB1071+'4. FTNC EUR'!AB1071+'5. FTNC GBP'!AB1071+'6. FTNC Autres (inclus)'!AB1071</f>
        <v>0</v>
      </c>
      <c r="AC1071" s="408">
        <f>'2. FTNC CAN'!AC1071+'3. FTNC USD'!AC1071+'4. FTNC EUR'!AC1071+'5. FTNC GBP'!AC1071+'6. FTNC Autres (inclus)'!AC1071</f>
        <v>0</v>
      </c>
      <c r="AD1071" s="830"/>
      <c r="AE1071" s="831"/>
      <c r="AF1071" s="832"/>
    </row>
    <row r="1072" spans="1:32" ht="15" customHeight="1" outlineLevel="1" x14ac:dyDescent="0.2">
      <c r="A1072" s="232">
        <v>390</v>
      </c>
      <c r="B1072" s="507"/>
      <c r="C1072" s="263"/>
      <c r="D1072" s="271"/>
      <c r="E1072" s="1126" t="s">
        <v>461</v>
      </c>
      <c r="F1072" s="854"/>
      <c r="G1072" s="854"/>
      <c r="H1072" s="854"/>
      <c r="I1072" s="854"/>
      <c r="J1072" s="854"/>
      <c r="K1072" s="854"/>
      <c r="L1072" s="855"/>
      <c r="M1072" s="407">
        <f>SUBTOTAL(9,M1073:M1076)</f>
        <v>0</v>
      </c>
      <c r="N1072" s="410">
        <f t="shared" ref="N1072:AC1072" si="1439">SUBTOTAL(9,N1073:N1076)</f>
        <v>0</v>
      </c>
      <c r="O1072" s="414">
        <f t="shared" si="1439"/>
        <v>0</v>
      </c>
      <c r="P1072" s="413">
        <f t="shared" si="1439"/>
        <v>0</v>
      </c>
      <c r="Q1072" s="415">
        <f t="shared" si="1439"/>
        <v>0</v>
      </c>
      <c r="R1072" s="410">
        <f t="shared" si="1439"/>
        <v>0</v>
      </c>
      <c r="S1072" s="414">
        <f t="shared" si="1439"/>
        <v>0</v>
      </c>
      <c r="T1072" s="414">
        <f t="shared" si="1439"/>
        <v>0</v>
      </c>
      <c r="U1072" s="414">
        <f t="shared" si="1439"/>
        <v>0</v>
      </c>
      <c r="V1072" s="414">
        <f t="shared" si="1439"/>
        <v>0</v>
      </c>
      <c r="W1072" s="414">
        <f t="shared" si="1439"/>
        <v>0</v>
      </c>
      <c r="X1072" s="414">
        <f t="shared" si="1439"/>
        <v>0</v>
      </c>
      <c r="Y1072" s="414">
        <f t="shared" si="1439"/>
        <v>0</v>
      </c>
      <c r="Z1072" s="414">
        <f t="shared" si="1439"/>
        <v>0</v>
      </c>
      <c r="AA1072" s="414">
        <f t="shared" si="1439"/>
        <v>0</v>
      </c>
      <c r="AB1072" s="415">
        <f t="shared" si="1439"/>
        <v>0</v>
      </c>
      <c r="AC1072" s="415">
        <f t="shared" si="1439"/>
        <v>0</v>
      </c>
      <c r="AD1072" s="830"/>
      <c r="AE1072" s="831"/>
      <c r="AF1072" s="832"/>
    </row>
    <row r="1073" spans="1:32" ht="27.75" customHeight="1" outlineLevel="1" x14ac:dyDescent="0.2">
      <c r="A1073" s="232">
        <v>391</v>
      </c>
      <c r="B1073" s="507"/>
      <c r="C1073" s="491"/>
      <c r="D1073" s="491"/>
      <c r="E1073" s="494"/>
      <c r="F1073" s="856" t="s">
        <v>435</v>
      </c>
      <c r="G1073" s="857"/>
      <c r="H1073" s="857"/>
      <c r="I1073" s="857"/>
      <c r="J1073" s="857"/>
      <c r="K1073" s="857"/>
      <c r="L1073" s="858"/>
      <c r="M1073" s="408">
        <f>'2. FTNC CAN'!M1073+'3. FTNC USD'!M1073+'4. FTNC EUR'!M1073+'5. FTNC GBP'!M1073+'6. FTNC Autres (inclus)'!M1073</f>
        <v>0</v>
      </c>
      <c r="N1073" s="419">
        <f>'2. FTNC CAN'!N1073+'3. FTNC USD'!N1073+'4. FTNC EUR'!N1073+'5. FTNC GBP'!N1073+'6. FTNC Autres (inclus)'!N1073</f>
        <v>0</v>
      </c>
      <c r="O1073" s="422">
        <f>'2. FTNC CAN'!O1073+'3. FTNC USD'!O1073+'4. FTNC EUR'!O1073+'5. FTNC GBP'!O1073+'6. FTNC Autres (inclus)'!O1073</f>
        <v>0</v>
      </c>
      <c r="P1073" s="422">
        <f>'2. FTNC CAN'!P1073+'3. FTNC USD'!P1073+'4. FTNC EUR'!P1073+'5. FTNC GBP'!P1073+'6. FTNC Autres (inclus)'!P1073</f>
        <v>0</v>
      </c>
      <c r="Q1073" s="423">
        <f>'2. FTNC CAN'!Q1073+'3. FTNC USD'!Q1073+'4. FTNC EUR'!Q1073+'5. FTNC GBP'!Q1073+'6. FTNC Autres (inclus)'!Q1073</f>
        <v>0</v>
      </c>
      <c r="R1073" s="499"/>
      <c r="S1073" s="500"/>
      <c r="T1073" s="500"/>
      <c r="U1073" s="500"/>
      <c r="V1073" s="500"/>
      <c r="W1073" s="500"/>
      <c r="X1073" s="500"/>
      <c r="Y1073" s="500"/>
      <c r="Z1073" s="500"/>
      <c r="AA1073" s="500"/>
      <c r="AB1073" s="501"/>
      <c r="AC1073" s="408">
        <f>'2. FTNC CAN'!AC1073+'3. FTNC USD'!AC1073+'4. FTNC EUR'!AC1073+'5. FTNC GBP'!AC1073+'6. FTNC Autres (inclus)'!AC1073</f>
        <v>0</v>
      </c>
      <c r="AD1073" s="830"/>
      <c r="AE1073" s="831"/>
      <c r="AF1073" s="832"/>
    </row>
    <row r="1074" spans="1:32" ht="27.75" customHeight="1" outlineLevel="1" x14ac:dyDescent="0.2">
      <c r="A1074" s="232">
        <v>392</v>
      </c>
      <c r="B1074" s="507"/>
      <c r="C1074" s="491"/>
      <c r="D1074" s="491"/>
      <c r="E1074" s="494"/>
      <c r="F1074" s="915" t="s">
        <v>436</v>
      </c>
      <c r="G1074" s="916"/>
      <c r="H1074" s="916"/>
      <c r="I1074" s="916"/>
      <c r="J1074" s="916"/>
      <c r="K1074" s="916"/>
      <c r="L1074" s="917"/>
      <c r="M1074" s="408">
        <f>'2. FTNC CAN'!M1074+'3. FTNC USD'!M1074+'4. FTNC EUR'!M1074+'5. FTNC GBP'!M1074+'6. FTNC Autres (inclus)'!M1074</f>
        <v>0</v>
      </c>
      <c r="N1074" s="419">
        <f>'2. FTNC CAN'!N1074+'3. FTNC USD'!N1074+'4. FTNC EUR'!N1074+'5. FTNC GBP'!N1074+'6. FTNC Autres (inclus)'!N1074</f>
        <v>0</v>
      </c>
      <c r="O1074" s="422">
        <f>'2. FTNC CAN'!O1074+'3. FTNC USD'!O1074+'4. FTNC EUR'!O1074+'5. FTNC GBP'!O1074+'6. FTNC Autres (inclus)'!O1074</f>
        <v>0</v>
      </c>
      <c r="P1074" s="422">
        <f>'2. FTNC CAN'!P1074+'3. FTNC USD'!P1074+'4. FTNC EUR'!P1074+'5. FTNC GBP'!P1074+'6. FTNC Autres (inclus)'!P1074</f>
        <v>0</v>
      </c>
      <c r="Q1074" s="423">
        <f>'2. FTNC CAN'!Q1074+'3. FTNC USD'!Q1074+'4. FTNC EUR'!Q1074+'5. FTNC GBP'!Q1074+'6. FTNC Autres (inclus)'!Q1074</f>
        <v>0</v>
      </c>
      <c r="R1074" s="504"/>
      <c r="S1074" s="505"/>
      <c r="T1074" s="505"/>
      <c r="U1074" s="505"/>
      <c r="V1074" s="505"/>
      <c r="W1074" s="505"/>
      <c r="X1074" s="505"/>
      <c r="Y1074" s="505"/>
      <c r="Z1074" s="505"/>
      <c r="AA1074" s="505"/>
      <c r="AB1074" s="506"/>
      <c r="AC1074" s="408">
        <f>'2. FTNC CAN'!AC1074+'3. FTNC USD'!AC1074+'4. FTNC EUR'!AC1074+'5. FTNC GBP'!AC1074+'6. FTNC Autres (inclus)'!AC1074</f>
        <v>0</v>
      </c>
      <c r="AD1074" s="830"/>
      <c r="AE1074" s="831"/>
      <c r="AF1074" s="832"/>
    </row>
    <row r="1075" spans="1:32" ht="45" customHeight="1" outlineLevel="1" x14ac:dyDescent="0.2">
      <c r="A1075" s="232">
        <v>393</v>
      </c>
      <c r="B1075" s="507"/>
      <c r="C1075" s="491"/>
      <c r="D1075" s="491"/>
      <c r="E1075" s="494" t="s">
        <v>89</v>
      </c>
      <c r="F1075" s="915" t="s">
        <v>87</v>
      </c>
      <c r="G1075" s="916"/>
      <c r="H1075" s="916"/>
      <c r="I1075" s="916"/>
      <c r="J1075" s="916"/>
      <c r="K1075" s="916"/>
      <c r="L1075" s="917"/>
      <c r="M1075" s="408">
        <f>'2. FTNC CAN'!M1075+'3. FTNC USD'!M1075+'4. FTNC EUR'!M1075+'5. FTNC GBP'!M1075+'6. FTNC Autres (inclus)'!M1075</f>
        <v>0</v>
      </c>
      <c r="N1075" s="419">
        <f>'2. FTNC CAN'!N1075+'3. FTNC USD'!N1075+'4. FTNC EUR'!N1075+'5. FTNC GBP'!N1075+'6. FTNC Autres (inclus)'!N1075</f>
        <v>0</v>
      </c>
      <c r="O1075" s="422">
        <f>'2. FTNC CAN'!O1075+'3. FTNC USD'!O1075+'4. FTNC EUR'!O1075+'5. FTNC GBP'!O1075+'6. FTNC Autres (inclus)'!O1075</f>
        <v>0</v>
      </c>
      <c r="P1075" s="422">
        <f>'2. FTNC CAN'!P1075+'3. FTNC USD'!P1075+'4. FTNC EUR'!P1075+'5. FTNC GBP'!P1075+'6. FTNC Autres (inclus)'!P1075</f>
        <v>0</v>
      </c>
      <c r="Q1075" s="423">
        <f>'2. FTNC CAN'!Q1075+'3. FTNC USD'!Q1075+'4. FTNC EUR'!Q1075+'5. FTNC GBP'!Q1075+'6. FTNC Autres (inclus)'!Q1075</f>
        <v>0</v>
      </c>
      <c r="R1075" s="419">
        <f>'2. FTNC CAN'!R1075+'3. FTNC USD'!R1075+'4. FTNC EUR'!R1075+'5. FTNC GBP'!R1075+'6. FTNC Autres (inclus)'!R1075</f>
        <v>0</v>
      </c>
      <c r="S1075" s="421">
        <f>'2. FTNC CAN'!S1075+'3. FTNC USD'!S1075+'4. FTNC EUR'!S1075+'5. FTNC GBP'!S1075+'6. FTNC Autres (inclus)'!S1075</f>
        <v>0</v>
      </c>
      <c r="T1075" s="421">
        <f>'2. FTNC CAN'!T1075+'3. FTNC USD'!T1075+'4. FTNC EUR'!T1075+'5. FTNC GBP'!T1075+'6. FTNC Autres (inclus)'!T1075</f>
        <v>0</v>
      </c>
      <c r="U1075" s="421">
        <f>'2. FTNC CAN'!U1075+'3. FTNC USD'!U1075+'4. FTNC EUR'!U1075+'5. FTNC GBP'!U1075+'6. FTNC Autres (inclus)'!U1075</f>
        <v>0</v>
      </c>
      <c r="V1075" s="421">
        <f>'2. FTNC CAN'!V1075+'3. FTNC USD'!V1075+'4. FTNC EUR'!V1075+'5. FTNC GBP'!V1075+'6. FTNC Autres (inclus)'!V1075</f>
        <v>0</v>
      </c>
      <c r="W1075" s="421">
        <f>'2. FTNC CAN'!W1075+'3. FTNC USD'!W1075+'4. FTNC EUR'!W1075+'5. FTNC GBP'!W1075+'6. FTNC Autres (inclus)'!W1075</f>
        <v>0</v>
      </c>
      <c r="X1075" s="422">
        <f>'2. FTNC CAN'!X1075+'3. FTNC USD'!X1075+'4. FTNC EUR'!X1075+'5. FTNC GBP'!X1075+'6. FTNC Autres (inclus)'!X1075</f>
        <v>0</v>
      </c>
      <c r="Y1075" s="421">
        <f>'2. FTNC CAN'!Y1075+'3. FTNC USD'!Y1075+'4. FTNC EUR'!Y1075+'5. FTNC GBP'!Y1075+'6. FTNC Autres (inclus)'!Y1075</f>
        <v>0</v>
      </c>
      <c r="Z1075" s="421">
        <f>'2. FTNC CAN'!Z1075+'3. FTNC USD'!Z1075+'4. FTNC EUR'!Z1075+'5. FTNC GBP'!Z1075+'6. FTNC Autres (inclus)'!Z1075</f>
        <v>0</v>
      </c>
      <c r="AA1075" s="421">
        <f>'2. FTNC CAN'!AA1075+'3. FTNC USD'!AA1075+'4. FTNC EUR'!AA1075+'5. FTNC GBP'!AA1075+'6. FTNC Autres (inclus)'!AA1075</f>
        <v>0</v>
      </c>
      <c r="AB1075" s="421">
        <f>'2. FTNC CAN'!AB1075+'3. FTNC USD'!AB1075+'4. FTNC EUR'!AB1075+'5. FTNC GBP'!AB1075+'6. FTNC Autres (inclus)'!AB1075</f>
        <v>0</v>
      </c>
      <c r="AC1075" s="408">
        <f>'2. FTNC CAN'!AC1075+'3. FTNC USD'!AC1075+'4. FTNC EUR'!AC1075+'5. FTNC GBP'!AC1075+'6. FTNC Autres (inclus)'!AC1075</f>
        <v>0</v>
      </c>
      <c r="AD1075" s="830"/>
      <c r="AE1075" s="831"/>
      <c r="AF1075" s="832"/>
    </row>
    <row r="1076" spans="1:32" ht="45" customHeight="1" outlineLevel="1" x14ac:dyDescent="0.2">
      <c r="A1076" s="232">
        <v>394</v>
      </c>
      <c r="B1076" s="507"/>
      <c r="C1076" s="475"/>
      <c r="D1076" s="475"/>
      <c r="E1076" s="475"/>
      <c r="F1076" s="859" t="s">
        <v>88</v>
      </c>
      <c r="G1076" s="860"/>
      <c r="H1076" s="860"/>
      <c r="I1076" s="860"/>
      <c r="J1076" s="860"/>
      <c r="K1076" s="860"/>
      <c r="L1076" s="861"/>
      <c r="M1076" s="408">
        <f>'2. FTNC CAN'!M1076+'3. FTNC USD'!M1076+'4. FTNC EUR'!M1076+'5. FTNC GBP'!M1076+'6. FTNC Autres (inclus)'!M1076</f>
        <v>0</v>
      </c>
      <c r="N1076" s="419">
        <f>'2. FTNC CAN'!N1076+'3. FTNC USD'!N1076+'4. FTNC EUR'!N1076+'5. FTNC GBP'!N1076+'6. FTNC Autres (inclus)'!N1076</f>
        <v>0</v>
      </c>
      <c r="O1076" s="422">
        <f>'2. FTNC CAN'!O1076+'3. FTNC USD'!O1076+'4. FTNC EUR'!O1076+'5. FTNC GBP'!O1076+'6. FTNC Autres (inclus)'!O1076</f>
        <v>0</v>
      </c>
      <c r="P1076" s="422">
        <f>'2. FTNC CAN'!P1076+'3. FTNC USD'!P1076+'4. FTNC EUR'!P1076+'5. FTNC GBP'!P1076+'6. FTNC Autres (inclus)'!P1076</f>
        <v>0</v>
      </c>
      <c r="Q1076" s="423">
        <f>'2. FTNC CAN'!Q1076+'3. FTNC USD'!Q1076+'4. FTNC EUR'!Q1076+'5. FTNC GBP'!Q1076+'6. FTNC Autres (inclus)'!Q1076</f>
        <v>0</v>
      </c>
      <c r="R1076" s="419">
        <f>'2. FTNC CAN'!R1076+'3. FTNC USD'!R1076+'4. FTNC EUR'!R1076+'5. FTNC GBP'!R1076+'6. FTNC Autres (inclus)'!R1076</f>
        <v>0</v>
      </c>
      <c r="S1076" s="422">
        <f>'2. FTNC CAN'!S1076+'3. FTNC USD'!S1076+'4. FTNC EUR'!S1076+'5. FTNC GBP'!S1076+'6. FTNC Autres (inclus)'!S1076</f>
        <v>0</v>
      </c>
      <c r="T1076" s="422">
        <f>'2. FTNC CAN'!T1076+'3. FTNC USD'!T1076+'4. FTNC EUR'!T1076+'5. FTNC GBP'!T1076+'6. FTNC Autres (inclus)'!T1076</f>
        <v>0</v>
      </c>
      <c r="U1076" s="422">
        <f>'2. FTNC CAN'!U1076+'3. FTNC USD'!U1076+'4. FTNC EUR'!U1076+'5. FTNC GBP'!U1076+'6. FTNC Autres (inclus)'!U1076</f>
        <v>0</v>
      </c>
      <c r="V1076" s="422">
        <f>'2. FTNC CAN'!V1076+'3. FTNC USD'!V1076+'4. FTNC EUR'!V1076+'5. FTNC GBP'!V1076+'6. FTNC Autres (inclus)'!V1076</f>
        <v>0</v>
      </c>
      <c r="W1076" s="422">
        <f>'2. FTNC CAN'!W1076+'3. FTNC USD'!W1076+'4. FTNC EUR'!W1076+'5. FTNC GBP'!W1076+'6. FTNC Autres (inclus)'!W1076</f>
        <v>0</v>
      </c>
      <c r="X1076" s="422">
        <f>'2. FTNC CAN'!X1076+'3. FTNC USD'!X1076+'4. FTNC EUR'!X1076+'5. FTNC GBP'!X1076+'6. FTNC Autres (inclus)'!X1076</f>
        <v>0</v>
      </c>
      <c r="Y1076" s="422">
        <f>'2. FTNC CAN'!Y1076+'3. FTNC USD'!Y1076+'4. FTNC EUR'!Y1076+'5. FTNC GBP'!Y1076+'6. FTNC Autres (inclus)'!Y1076</f>
        <v>0</v>
      </c>
      <c r="Z1076" s="422">
        <f>'2. FTNC CAN'!Z1076+'3. FTNC USD'!Z1076+'4. FTNC EUR'!Z1076+'5. FTNC GBP'!Z1076+'6. FTNC Autres (inclus)'!Z1076</f>
        <v>0</v>
      </c>
      <c r="AA1076" s="422">
        <f>'2. FTNC CAN'!AA1076+'3. FTNC USD'!AA1076+'4. FTNC EUR'!AA1076+'5. FTNC GBP'!AA1076+'6. FTNC Autres (inclus)'!AA1076</f>
        <v>0</v>
      </c>
      <c r="AB1076" s="422">
        <f>'2. FTNC CAN'!AB1076+'3. FTNC USD'!AB1076+'4. FTNC EUR'!AB1076+'5. FTNC GBP'!AB1076+'6. FTNC Autres (inclus)'!AB1076</f>
        <v>0</v>
      </c>
      <c r="AC1076" s="408">
        <f>'2. FTNC CAN'!AC1076+'3. FTNC USD'!AC1076+'4. FTNC EUR'!AC1076+'5. FTNC GBP'!AC1076+'6. FTNC Autres (inclus)'!AC1076</f>
        <v>0</v>
      </c>
      <c r="AD1076" s="830"/>
      <c r="AE1076" s="831"/>
      <c r="AF1076" s="832"/>
    </row>
    <row r="1077" spans="1:32" ht="15" customHeight="1" outlineLevel="1" x14ac:dyDescent="0.2">
      <c r="A1077" s="232">
        <v>395</v>
      </c>
      <c r="B1077" s="507"/>
      <c r="C1077" s="475"/>
      <c r="D1077" s="475"/>
      <c r="E1077" s="1126" t="s">
        <v>195</v>
      </c>
      <c r="F1077" s="854"/>
      <c r="G1077" s="854"/>
      <c r="H1077" s="854"/>
      <c r="I1077" s="854"/>
      <c r="J1077" s="854"/>
      <c r="K1077" s="854"/>
      <c r="L1077" s="855"/>
      <c r="M1077" s="407">
        <f>SUBTOTAL(9,M1078:M1082)</f>
        <v>0</v>
      </c>
      <c r="N1077" s="410">
        <f t="shared" ref="N1077:AC1077" si="1440">SUBTOTAL(9,N1078:N1082)</f>
        <v>0</v>
      </c>
      <c r="O1077" s="414">
        <f t="shared" si="1440"/>
        <v>0</v>
      </c>
      <c r="P1077" s="413">
        <f t="shared" si="1440"/>
        <v>0</v>
      </c>
      <c r="Q1077" s="415">
        <f t="shared" si="1440"/>
        <v>0</v>
      </c>
      <c r="R1077" s="410">
        <f t="shared" si="1440"/>
        <v>0</v>
      </c>
      <c r="S1077" s="414">
        <f t="shared" si="1440"/>
        <v>0</v>
      </c>
      <c r="T1077" s="413">
        <f t="shared" si="1440"/>
        <v>0</v>
      </c>
      <c r="U1077" s="413">
        <f t="shared" si="1440"/>
        <v>0</v>
      </c>
      <c r="V1077" s="413">
        <f t="shared" si="1440"/>
        <v>0</v>
      </c>
      <c r="W1077" s="413">
        <f t="shared" si="1440"/>
        <v>0</v>
      </c>
      <c r="X1077" s="413">
        <f t="shared" si="1440"/>
        <v>0</v>
      </c>
      <c r="Y1077" s="413">
        <f t="shared" si="1440"/>
        <v>0</v>
      </c>
      <c r="Z1077" s="413">
        <f t="shared" si="1440"/>
        <v>0</v>
      </c>
      <c r="AA1077" s="413">
        <f t="shared" si="1440"/>
        <v>0</v>
      </c>
      <c r="AB1077" s="411">
        <f t="shared" si="1440"/>
        <v>0</v>
      </c>
      <c r="AC1077" s="415">
        <f t="shared" si="1440"/>
        <v>0</v>
      </c>
      <c r="AD1077" s="830"/>
      <c r="AE1077" s="831"/>
      <c r="AF1077" s="832"/>
    </row>
    <row r="1078" spans="1:32" ht="27.75" customHeight="1" outlineLevel="1" x14ac:dyDescent="0.2">
      <c r="A1078" s="232">
        <v>396</v>
      </c>
      <c r="B1078" s="507"/>
      <c r="C1078" s="491"/>
      <c r="D1078" s="491"/>
      <c r="E1078" s="494"/>
      <c r="F1078" s="856" t="s">
        <v>439</v>
      </c>
      <c r="G1078" s="857"/>
      <c r="H1078" s="857"/>
      <c r="I1078" s="857"/>
      <c r="J1078" s="857"/>
      <c r="K1078" s="857"/>
      <c r="L1078" s="858"/>
      <c r="M1078" s="408">
        <f>'2. FTNC CAN'!M1078+'3. FTNC USD'!M1078+'4. FTNC EUR'!M1078+'5. FTNC GBP'!M1078+'6. FTNC Autres (inclus)'!M1078</f>
        <v>0</v>
      </c>
      <c r="N1078" s="419">
        <f>'2. FTNC CAN'!N1078+'3. FTNC USD'!N1078+'4. FTNC EUR'!N1078+'5. FTNC GBP'!N1078+'6. FTNC Autres (inclus)'!N1078</f>
        <v>0</v>
      </c>
      <c r="O1078" s="422">
        <f>'2. FTNC CAN'!O1078+'3. FTNC USD'!O1078+'4. FTNC EUR'!O1078+'5. FTNC GBP'!O1078+'6. FTNC Autres (inclus)'!O1078</f>
        <v>0</v>
      </c>
      <c r="P1078" s="422">
        <f>'2. FTNC CAN'!P1078+'3. FTNC USD'!P1078+'4. FTNC EUR'!P1078+'5. FTNC GBP'!P1078+'6. FTNC Autres (inclus)'!P1078</f>
        <v>0</v>
      </c>
      <c r="Q1078" s="423">
        <f>'2. FTNC CAN'!Q1078+'3. FTNC USD'!Q1078+'4. FTNC EUR'!Q1078+'5. FTNC GBP'!Q1078+'6. FTNC Autres (inclus)'!Q1078</f>
        <v>0</v>
      </c>
      <c r="R1078" s="419">
        <f>'2. FTNC CAN'!R1078+'3. FTNC USD'!R1078+'4. FTNC EUR'!R1078+'5. FTNC GBP'!R1078+'6. FTNC Autres (inclus)'!R1078</f>
        <v>0</v>
      </c>
      <c r="S1078" s="421">
        <f>'2. FTNC CAN'!S1078+'3. FTNC USD'!S1078+'4. FTNC EUR'!S1078+'5. FTNC GBP'!S1078+'6. FTNC Autres (inclus)'!S1078</f>
        <v>0</v>
      </c>
      <c r="T1078" s="421">
        <f>'2. FTNC CAN'!T1078+'3. FTNC USD'!T1078+'4. FTNC EUR'!T1078+'5. FTNC GBP'!T1078+'6. FTNC Autres (inclus)'!T1078</f>
        <v>0</v>
      </c>
      <c r="U1078" s="421">
        <f>'2. FTNC CAN'!U1078+'3. FTNC USD'!U1078+'4. FTNC EUR'!U1078+'5. FTNC GBP'!U1078+'6. FTNC Autres (inclus)'!U1078</f>
        <v>0</v>
      </c>
      <c r="V1078" s="421">
        <f>'2. FTNC CAN'!V1078+'3. FTNC USD'!V1078+'4. FTNC EUR'!V1078+'5. FTNC GBP'!V1078+'6. FTNC Autres (inclus)'!V1078</f>
        <v>0</v>
      </c>
      <c r="W1078" s="421">
        <f>'2. FTNC CAN'!W1078+'3. FTNC USD'!W1078+'4. FTNC EUR'!W1078+'5. FTNC GBP'!W1078+'6. FTNC Autres (inclus)'!W1078</f>
        <v>0</v>
      </c>
      <c r="X1078" s="422">
        <f>'2. FTNC CAN'!X1078+'3. FTNC USD'!X1078+'4. FTNC EUR'!X1078+'5. FTNC GBP'!X1078+'6. FTNC Autres (inclus)'!X1078</f>
        <v>0</v>
      </c>
      <c r="Y1078" s="421">
        <f>'2. FTNC CAN'!Y1078+'3. FTNC USD'!Y1078+'4. FTNC EUR'!Y1078+'5. FTNC GBP'!Y1078+'6. FTNC Autres (inclus)'!Y1078</f>
        <v>0</v>
      </c>
      <c r="Z1078" s="421">
        <f>'2. FTNC CAN'!Z1078+'3. FTNC USD'!Z1078+'4. FTNC EUR'!Z1078+'5. FTNC GBP'!Z1078+'6. FTNC Autres (inclus)'!Z1078</f>
        <v>0</v>
      </c>
      <c r="AA1078" s="421">
        <f>'2. FTNC CAN'!AA1078+'3. FTNC USD'!AA1078+'4. FTNC EUR'!AA1078+'5. FTNC GBP'!AA1078+'6. FTNC Autres (inclus)'!AA1078</f>
        <v>0</v>
      </c>
      <c r="AB1078" s="421">
        <f>'2. FTNC CAN'!AB1078+'3. FTNC USD'!AB1078+'4. FTNC EUR'!AB1078+'5. FTNC GBP'!AB1078+'6. FTNC Autres (inclus)'!AB1078</f>
        <v>0</v>
      </c>
      <c r="AC1078" s="408">
        <f>'2. FTNC CAN'!AC1078+'3. FTNC USD'!AC1078+'4. FTNC EUR'!AC1078+'5. FTNC GBP'!AC1078+'6. FTNC Autres (inclus)'!AC1078</f>
        <v>0</v>
      </c>
      <c r="AD1078" s="830"/>
      <c r="AE1078" s="831"/>
      <c r="AF1078" s="832"/>
    </row>
    <row r="1079" spans="1:32" ht="27.75" customHeight="1" outlineLevel="1" x14ac:dyDescent="0.2">
      <c r="A1079" s="232">
        <v>397</v>
      </c>
      <c r="B1079" s="507"/>
      <c r="C1079" s="491"/>
      <c r="D1079" s="491"/>
      <c r="E1079" s="494"/>
      <c r="F1079" s="915" t="s">
        <v>197</v>
      </c>
      <c r="G1079" s="916"/>
      <c r="H1079" s="916"/>
      <c r="I1079" s="916"/>
      <c r="J1079" s="916"/>
      <c r="K1079" s="916"/>
      <c r="L1079" s="917"/>
      <c r="M1079" s="408">
        <f>'2. FTNC CAN'!M1079+'3. FTNC USD'!M1079+'4. FTNC EUR'!M1079+'5. FTNC GBP'!M1079+'6. FTNC Autres (inclus)'!M1079</f>
        <v>0</v>
      </c>
      <c r="N1079" s="419">
        <f>'2. FTNC CAN'!N1079+'3. FTNC USD'!N1079+'4. FTNC EUR'!N1079+'5. FTNC GBP'!N1079+'6. FTNC Autres (inclus)'!N1079</f>
        <v>0</v>
      </c>
      <c r="O1079" s="422">
        <f>'2. FTNC CAN'!O1079+'3. FTNC USD'!O1079+'4. FTNC EUR'!O1079+'5. FTNC GBP'!O1079+'6. FTNC Autres (inclus)'!O1079</f>
        <v>0</v>
      </c>
      <c r="P1079" s="422">
        <f>'2. FTNC CAN'!P1079+'3. FTNC USD'!P1079+'4. FTNC EUR'!P1079+'5. FTNC GBP'!P1079+'6. FTNC Autres (inclus)'!P1079</f>
        <v>0</v>
      </c>
      <c r="Q1079" s="423">
        <f>'2. FTNC CAN'!Q1079+'3. FTNC USD'!Q1079+'4. FTNC EUR'!Q1079+'5. FTNC GBP'!Q1079+'6. FTNC Autres (inclus)'!Q1079</f>
        <v>0</v>
      </c>
      <c r="R1079" s="419">
        <f>'2. FTNC CAN'!R1079+'3. FTNC USD'!R1079+'4. FTNC EUR'!R1079+'5. FTNC GBP'!R1079+'6. FTNC Autres (inclus)'!R1079</f>
        <v>0</v>
      </c>
      <c r="S1079" s="422">
        <f>'2. FTNC CAN'!S1079+'3. FTNC USD'!S1079+'4. FTNC EUR'!S1079+'5. FTNC GBP'!S1079+'6. FTNC Autres (inclus)'!S1079</f>
        <v>0</v>
      </c>
      <c r="T1079" s="422">
        <f>'2. FTNC CAN'!T1079+'3. FTNC USD'!T1079+'4. FTNC EUR'!T1079+'5. FTNC GBP'!T1079+'6. FTNC Autres (inclus)'!T1079</f>
        <v>0</v>
      </c>
      <c r="U1079" s="422">
        <f>'2. FTNC CAN'!U1079+'3. FTNC USD'!U1079+'4. FTNC EUR'!U1079+'5. FTNC GBP'!U1079+'6. FTNC Autres (inclus)'!U1079</f>
        <v>0</v>
      </c>
      <c r="V1079" s="422">
        <f>'2. FTNC CAN'!V1079+'3. FTNC USD'!V1079+'4. FTNC EUR'!V1079+'5. FTNC GBP'!V1079+'6. FTNC Autres (inclus)'!V1079</f>
        <v>0</v>
      </c>
      <c r="W1079" s="422">
        <f>'2. FTNC CAN'!W1079+'3. FTNC USD'!W1079+'4. FTNC EUR'!W1079+'5. FTNC GBP'!W1079+'6. FTNC Autres (inclus)'!W1079</f>
        <v>0</v>
      </c>
      <c r="X1079" s="422">
        <f>'2. FTNC CAN'!X1079+'3. FTNC USD'!X1079+'4. FTNC EUR'!X1079+'5. FTNC GBP'!X1079+'6. FTNC Autres (inclus)'!X1079</f>
        <v>0</v>
      </c>
      <c r="Y1079" s="422">
        <f>'2. FTNC CAN'!Y1079+'3. FTNC USD'!Y1079+'4. FTNC EUR'!Y1079+'5. FTNC GBP'!Y1079+'6. FTNC Autres (inclus)'!Y1079</f>
        <v>0</v>
      </c>
      <c r="Z1079" s="422">
        <f>'2. FTNC CAN'!Z1079+'3. FTNC USD'!Z1079+'4. FTNC EUR'!Z1079+'5. FTNC GBP'!Z1079+'6. FTNC Autres (inclus)'!Z1079</f>
        <v>0</v>
      </c>
      <c r="AA1079" s="422">
        <f>'2. FTNC CAN'!AA1079+'3. FTNC USD'!AA1079+'4. FTNC EUR'!AA1079+'5. FTNC GBP'!AA1079+'6. FTNC Autres (inclus)'!AA1079</f>
        <v>0</v>
      </c>
      <c r="AB1079" s="422">
        <f>'2. FTNC CAN'!AB1079+'3. FTNC USD'!AB1079+'4. FTNC EUR'!AB1079+'5. FTNC GBP'!AB1079+'6. FTNC Autres (inclus)'!AB1079</f>
        <v>0</v>
      </c>
      <c r="AC1079" s="408">
        <f>'2. FTNC CAN'!AC1079+'3. FTNC USD'!AC1079+'4. FTNC EUR'!AC1079+'5. FTNC GBP'!AC1079+'6. FTNC Autres (inclus)'!AC1079</f>
        <v>0</v>
      </c>
      <c r="AD1079" s="830"/>
      <c r="AE1079" s="831"/>
      <c r="AF1079" s="832"/>
    </row>
    <row r="1080" spans="1:32" ht="15" customHeight="1" outlineLevel="1" x14ac:dyDescent="0.2">
      <c r="A1080" s="232">
        <v>397</v>
      </c>
      <c r="B1080" s="507"/>
      <c r="C1080" s="491"/>
      <c r="D1080" s="491"/>
      <c r="E1080" s="494"/>
      <c r="F1080" s="915" t="s">
        <v>198</v>
      </c>
      <c r="G1080" s="916"/>
      <c r="H1080" s="916"/>
      <c r="I1080" s="916"/>
      <c r="J1080" s="916"/>
      <c r="K1080" s="916"/>
      <c r="L1080" s="917"/>
      <c r="M1080" s="408">
        <f>'2. FTNC CAN'!M1080+'3. FTNC USD'!M1080+'4. FTNC EUR'!M1080+'5. FTNC GBP'!M1080+'6. FTNC Autres (inclus)'!M1080</f>
        <v>0</v>
      </c>
      <c r="N1080" s="419">
        <f>'2. FTNC CAN'!N1080+'3. FTNC USD'!N1080+'4. FTNC EUR'!N1080+'5. FTNC GBP'!N1080+'6. FTNC Autres (inclus)'!N1080</f>
        <v>0</v>
      </c>
      <c r="O1080" s="422">
        <f>'2. FTNC CAN'!O1080+'3. FTNC USD'!O1080+'4. FTNC EUR'!O1080+'5. FTNC GBP'!O1080+'6. FTNC Autres (inclus)'!O1080</f>
        <v>0</v>
      </c>
      <c r="P1080" s="422">
        <f>'2. FTNC CAN'!P1080+'3. FTNC USD'!P1080+'4. FTNC EUR'!P1080+'5. FTNC GBP'!P1080+'6. FTNC Autres (inclus)'!P1080</f>
        <v>0</v>
      </c>
      <c r="Q1080" s="423">
        <f>'2. FTNC CAN'!Q1080+'3. FTNC USD'!Q1080+'4. FTNC EUR'!Q1080+'5. FTNC GBP'!Q1080+'6. FTNC Autres (inclus)'!Q1080</f>
        <v>0</v>
      </c>
      <c r="R1080" s="419">
        <f>'2. FTNC CAN'!R1080+'3. FTNC USD'!R1080+'4. FTNC EUR'!R1080+'5. FTNC GBP'!R1080+'6. FTNC Autres (inclus)'!R1080</f>
        <v>0</v>
      </c>
      <c r="S1080" s="422">
        <f>'2. FTNC CAN'!S1080+'3. FTNC USD'!S1080+'4. FTNC EUR'!S1080+'5. FTNC GBP'!S1080+'6. FTNC Autres (inclus)'!S1080</f>
        <v>0</v>
      </c>
      <c r="T1080" s="422">
        <f>'2. FTNC CAN'!T1080+'3. FTNC USD'!T1080+'4. FTNC EUR'!T1080+'5. FTNC GBP'!T1080+'6. FTNC Autres (inclus)'!T1080</f>
        <v>0</v>
      </c>
      <c r="U1080" s="422">
        <f>'2. FTNC CAN'!U1080+'3. FTNC USD'!U1080+'4. FTNC EUR'!U1080+'5. FTNC GBP'!U1080+'6. FTNC Autres (inclus)'!U1080</f>
        <v>0</v>
      </c>
      <c r="V1080" s="422">
        <f>'2. FTNC CAN'!V1080+'3. FTNC USD'!V1080+'4. FTNC EUR'!V1080+'5. FTNC GBP'!V1080+'6. FTNC Autres (inclus)'!V1080</f>
        <v>0</v>
      </c>
      <c r="W1080" s="422">
        <f>'2. FTNC CAN'!W1080+'3. FTNC USD'!W1080+'4. FTNC EUR'!W1080+'5. FTNC GBP'!W1080+'6. FTNC Autres (inclus)'!W1080</f>
        <v>0</v>
      </c>
      <c r="X1080" s="422">
        <f>'2. FTNC CAN'!X1080+'3. FTNC USD'!X1080+'4. FTNC EUR'!X1080+'5. FTNC GBP'!X1080+'6. FTNC Autres (inclus)'!X1080</f>
        <v>0</v>
      </c>
      <c r="Y1080" s="422">
        <f>'2. FTNC CAN'!Y1080+'3. FTNC USD'!Y1080+'4. FTNC EUR'!Y1080+'5. FTNC GBP'!Y1080+'6. FTNC Autres (inclus)'!Y1080</f>
        <v>0</v>
      </c>
      <c r="Z1080" s="422">
        <f>'2. FTNC CAN'!Z1080+'3. FTNC USD'!Z1080+'4. FTNC EUR'!Z1080+'5. FTNC GBP'!Z1080+'6. FTNC Autres (inclus)'!Z1080</f>
        <v>0</v>
      </c>
      <c r="AA1080" s="422">
        <f>'2. FTNC CAN'!AA1080+'3. FTNC USD'!AA1080+'4. FTNC EUR'!AA1080+'5. FTNC GBP'!AA1080+'6. FTNC Autres (inclus)'!AA1080</f>
        <v>0</v>
      </c>
      <c r="AB1080" s="422">
        <f>'2. FTNC CAN'!AB1080+'3. FTNC USD'!AB1080+'4. FTNC EUR'!AB1080+'5. FTNC GBP'!AB1080+'6. FTNC Autres (inclus)'!AB1080</f>
        <v>0</v>
      </c>
      <c r="AC1080" s="408">
        <f>'2. FTNC CAN'!AC1080+'3. FTNC USD'!AC1080+'4. FTNC EUR'!AC1080+'5. FTNC GBP'!AC1080+'6. FTNC Autres (inclus)'!AC1080</f>
        <v>0</v>
      </c>
      <c r="AD1080" s="830"/>
      <c r="AE1080" s="831"/>
      <c r="AF1080" s="832"/>
    </row>
    <row r="1081" spans="1:32" ht="27.75" customHeight="1" outlineLevel="1" x14ac:dyDescent="0.2">
      <c r="A1081" s="232">
        <v>397</v>
      </c>
      <c r="B1081" s="507"/>
      <c r="C1081" s="491"/>
      <c r="D1081" s="491"/>
      <c r="E1081" s="494"/>
      <c r="F1081" s="915" t="s">
        <v>531</v>
      </c>
      <c r="G1081" s="916"/>
      <c r="H1081" s="916"/>
      <c r="I1081" s="916"/>
      <c r="J1081" s="916"/>
      <c r="K1081" s="916"/>
      <c r="L1081" s="917"/>
      <c r="M1081" s="408">
        <f>'2. FTNC CAN'!M1081+'3. FTNC USD'!M1081+'4. FTNC EUR'!M1081+'5. FTNC GBP'!M1081+'6. FTNC Autres (inclus)'!M1081</f>
        <v>0</v>
      </c>
      <c r="N1081" s="419">
        <f>'2. FTNC CAN'!N1081+'3. FTNC USD'!N1081+'4. FTNC EUR'!N1081+'5. FTNC GBP'!N1081+'6. FTNC Autres (inclus)'!N1081</f>
        <v>0</v>
      </c>
      <c r="O1081" s="422">
        <f>'2. FTNC CAN'!O1081+'3. FTNC USD'!O1081+'4. FTNC EUR'!O1081+'5. FTNC GBP'!O1081+'6. FTNC Autres (inclus)'!O1081</f>
        <v>0</v>
      </c>
      <c r="P1081" s="422">
        <f>'2. FTNC CAN'!P1081+'3. FTNC USD'!P1081+'4. FTNC EUR'!P1081+'5. FTNC GBP'!P1081+'6. FTNC Autres (inclus)'!P1081</f>
        <v>0</v>
      </c>
      <c r="Q1081" s="423">
        <f>'2. FTNC CAN'!Q1081+'3. FTNC USD'!Q1081+'4. FTNC EUR'!Q1081+'5. FTNC GBP'!Q1081+'6. FTNC Autres (inclus)'!Q1081</f>
        <v>0</v>
      </c>
      <c r="R1081" s="419">
        <f>'2. FTNC CAN'!R1081+'3. FTNC USD'!R1081+'4. FTNC EUR'!R1081+'5. FTNC GBP'!R1081+'6. FTNC Autres (inclus)'!R1081</f>
        <v>0</v>
      </c>
      <c r="S1081" s="422">
        <f>'2. FTNC CAN'!S1081+'3. FTNC USD'!S1081+'4. FTNC EUR'!S1081+'5. FTNC GBP'!S1081+'6. FTNC Autres (inclus)'!S1081</f>
        <v>0</v>
      </c>
      <c r="T1081" s="422">
        <f>'2. FTNC CAN'!T1081+'3. FTNC USD'!T1081+'4. FTNC EUR'!T1081+'5. FTNC GBP'!T1081+'6. FTNC Autres (inclus)'!T1081</f>
        <v>0</v>
      </c>
      <c r="U1081" s="422">
        <f>'2. FTNC CAN'!U1081+'3. FTNC USD'!U1081+'4. FTNC EUR'!U1081+'5. FTNC GBP'!U1081+'6. FTNC Autres (inclus)'!U1081</f>
        <v>0</v>
      </c>
      <c r="V1081" s="422">
        <f>'2. FTNC CAN'!V1081+'3. FTNC USD'!V1081+'4. FTNC EUR'!V1081+'5. FTNC GBP'!V1081+'6. FTNC Autres (inclus)'!V1081</f>
        <v>0</v>
      </c>
      <c r="W1081" s="422">
        <f>'2. FTNC CAN'!W1081+'3. FTNC USD'!W1081+'4. FTNC EUR'!W1081+'5. FTNC GBP'!W1081+'6. FTNC Autres (inclus)'!W1081</f>
        <v>0</v>
      </c>
      <c r="X1081" s="422">
        <f>'2. FTNC CAN'!X1081+'3. FTNC USD'!X1081+'4. FTNC EUR'!X1081+'5. FTNC GBP'!X1081+'6. FTNC Autres (inclus)'!X1081</f>
        <v>0</v>
      </c>
      <c r="Y1081" s="422">
        <f>'2. FTNC CAN'!Y1081+'3. FTNC USD'!Y1081+'4. FTNC EUR'!Y1081+'5. FTNC GBP'!Y1081+'6. FTNC Autres (inclus)'!Y1081</f>
        <v>0</v>
      </c>
      <c r="Z1081" s="422">
        <f>'2. FTNC CAN'!Z1081+'3. FTNC USD'!Z1081+'4. FTNC EUR'!Z1081+'5. FTNC GBP'!Z1081+'6. FTNC Autres (inclus)'!Z1081</f>
        <v>0</v>
      </c>
      <c r="AA1081" s="422">
        <f>'2. FTNC CAN'!AA1081+'3. FTNC USD'!AA1081+'4. FTNC EUR'!AA1081+'5. FTNC GBP'!AA1081+'6. FTNC Autres (inclus)'!AA1081</f>
        <v>0</v>
      </c>
      <c r="AB1081" s="422">
        <f>'2. FTNC CAN'!AB1081+'3. FTNC USD'!AB1081+'4. FTNC EUR'!AB1081+'5. FTNC GBP'!AB1081+'6. FTNC Autres (inclus)'!AB1081</f>
        <v>0</v>
      </c>
      <c r="AC1081" s="408">
        <f>'2. FTNC CAN'!AC1081+'3. FTNC USD'!AC1081+'4. FTNC EUR'!AC1081+'5. FTNC GBP'!AC1081+'6. FTNC Autres (inclus)'!AC1081</f>
        <v>0</v>
      </c>
      <c r="AD1081" s="830"/>
      <c r="AE1081" s="831"/>
      <c r="AF1081" s="832"/>
    </row>
    <row r="1082" spans="1:32" ht="15" customHeight="1" outlineLevel="1" x14ac:dyDescent="0.2">
      <c r="A1082" s="232">
        <v>397</v>
      </c>
      <c r="B1082" s="507"/>
      <c r="C1082" s="491"/>
      <c r="D1082" s="491"/>
      <c r="E1082" s="494"/>
      <c r="F1082" s="859" t="s">
        <v>90</v>
      </c>
      <c r="G1082" s="860"/>
      <c r="H1082" s="860"/>
      <c r="I1082" s="860"/>
      <c r="J1082" s="860"/>
      <c r="K1082" s="860"/>
      <c r="L1082" s="861"/>
      <c r="M1082" s="408">
        <f>'2. FTNC CAN'!M1082+'3. FTNC USD'!M1082+'4. FTNC EUR'!M1082+'5. FTNC GBP'!M1082+'6. FTNC Autres (inclus)'!M1082</f>
        <v>0</v>
      </c>
      <c r="N1082" s="419">
        <f>'2. FTNC CAN'!N1082+'3. FTNC USD'!N1082+'4. FTNC EUR'!N1082+'5. FTNC GBP'!N1082+'6. FTNC Autres (inclus)'!N1082</f>
        <v>0</v>
      </c>
      <c r="O1082" s="422">
        <f>'2. FTNC CAN'!O1082+'3. FTNC USD'!O1082+'4. FTNC EUR'!O1082+'5. FTNC GBP'!O1082+'6. FTNC Autres (inclus)'!O1082</f>
        <v>0</v>
      </c>
      <c r="P1082" s="422">
        <f>'2. FTNC CAN'!P1082+'3. FTNC USD'!P1082+'4. FTNC EUR'!P1082+'5. FTNC GBP'!P1082+'6. FTNC Autres (inclus)'!P1082</f>
        <v>0</v>
      </c>
      <c r="Q1082" s="423">
        <f>'2. FTNC CAN'!Q1082+'3. FTNC USD'!Q1082+'4. FTNC EUR'!Q1082+'5. FTNC GBP'!Q1082+'6. FTNC Autres (inclus)'!Q1082</f>
        <v>0</v>
      </c>
      <c r="R1082" s="419">
        <f>'2. FTNC CAN'!R1082+'3. FTNC USD'!R1082+'4. FTNC EUR'!R1082+'5. FTNC GBP'!R1082+'6. FTNC Autres (inclus)'!R1082</f>
        <v>0</v>
      </c>
      <c r="S1082" s="422">
        <f>'2. FTNC CAN'!S1082+'3. FTNC USD'!S1082+'4. FTNC EUR'!S1082+'5. FTNC GBP'!S1082+'6. FTNC Autres (inclus)'!S1082</f>
        <v>0</v>
      </c>
      <c r="T1082" s="422">
        <f>'2. FTNC CAN'!T1082+'3. FTNC USD'!T1082+'4. FTNC EUR'!T1082+'5. FTNC GBP'!T1082+'6. FTNC Autres (inclus)'!T1082</f>
        <v>0</v>
      </c>
      <c r="U1082" s="422">
        <f>'2. FTNC CAN'!U1082+'3. FTNC USD'!U1082+'4. FTNC EUR'!U1082+'5. FTNC GBP'!U1082+'6. FTNC Autres (inclus)'!U1082</f>
        <v>0</v>
      </c>
      <c r="V1082" s="422">
        <f>'2. FTNC CAN'!V1082+'3. FTNC USD'!V1082+'4. FTNC EUR'!V1082+'5. FTNC GBP'!V1082+'6. FTNC Autres (inclus)'!V1082</f>
        <v>0</v>
      </c>
      <c r="W1082" s="422">
        <f>'2. FTNC CAN'!W1082+'3. FTNC USD'!W1082+'4. FTNC EUR'!W1082+'5. FTNC GBP'!W1082+'6. FTNC Autres (inclus)'!W1082</f>
        <v>0</v>
      </c>
      <c r="X1082" s="422">
        <f>'2. FTNC CAN'!X1082+'3. FTNC USD'!X1082+'4. FTNC EUR'!X1082+'5. FTNC GBP'!X1082+'6. FTNC Autres (inclus)'!X1082</f>
        <v>0</v>
      </c>
      <c r="Y1082" s="422">
        <f>'2. FTNC CAN'!Y1082+'3. FTNC USD'!Y1082+'4. FTNC EUR'!Y1082+'5. FTNC GBP'!Y1082+'6. FTNC Autres (inclus)'!Y1082</f>
        <v>0</v>
      </c>
      <c r="Z1082" s="422">
        <f>'2. FTNC CAN'!Z1082+'3. FTNC USD'!Z1082+'4. FTNC EUR'!Z1082+'5. FTNC GBP'!Z1082+'6. FTNC Autres (inclus)'!Z1082</f>
        <v>0</v>
      </c>
      <c r="AA1082" s="422">
        <f>'2. FTNC CAN'!AA1082+'3. FTNC USD'!AA1082+'4. FTNC EUR'!AA1082+'5. FTNC GBP'!AA1082+'6. FTNC Autres (inclus)'!AA1082</f>
        <v>0</v>
      </c>
      <c r="AB1082" s="422">
        <f>'2. FTNC CAN'!AB1082+'3. FTNC USD'!AB1082+'4. FTNC EUR'!AB1082+'5. FTNC GBP'!AB1082+'6. FTNC Autres (inclus)'!AB1082</f>
        <v>0</v>
      </c>
      <c r="AC1082" s="408">
        <f>'2. FTNC CAN'!AC1082+'3. FTNC USD'!AC1082+'4. FTNC EUR'!AC1082+'5. FTNC GBP'!AC1082+'6. FTNC Autres (inclus)'!AC1082</f>
        <v>0</v>
      </c>
      <c r="AD1082" s="833"/>
      <c r="AE1082" s="834"/>
      <c r="AF1082" s="835"/>
    </row>
    <row r="1083" spans="1:32" ht="15" customHeight="1" outlineLevel="1" x14ac:dyDescent="0.2">
      <c r="A1083" s="232">
        <v>385</v>
      </c>
      <c r="B1083" s="507"/>
      <c r="C1083" s="263"/>
      <c r="D1083" s="844" t="s">
        <v>91</v>
      </c>
      <c r="E1083" s="845"/>
      <c r="F1083" s="845"/>
      <c r="G1083" s="845"/>
      <c r="H1083" s="845"/>
      <c r="I1083" s="845"/>
      <c r="J1083" s="845"/>
      <c r="K1083" s="845"/>
      <c r="L1083" s="845"/>
      <c r="M1083" s="845"/>
      <c r="N1083" s="845"/>
      <c r="O1083" s="845"/>
      <c r="P1083" s="845"/>
      <c r="Q1083" s="845"/>
      <c r="R1083" s="845"/>
      <c r="S1083" s="845"/>
      <c r="T1083" s="845"/>
      <c r="U1083" s="845"/>
      <c r="V1083" s="845"/>
      <c r="W1083" s="845"/>
      <c r="X1083" s="845"/>
      <c r="Y1083" s="845"/>
      <c r="Z1083" s="845"/>
      <c r="AA1083" s="845"/>
      <c r="AB1083" s="845"/>
      <c r="AC1083" s="845"/>
      <c r="AD1083" s="921"/>
      <c r="AE1083" s="921"/>
      <c r="AF1083" s="922"/>
    </row>
    <row r="1084" spans="1:32" ht="15" customHeight="1" outlineLevel="1" x14ac:dyDescent="0.2">
      <c r="A1084" s="232">
        <v>386</v>
      </c>
      <c r="B1084" s="507"/>
      <c r="C1084" s="263"/>
      <c r="D1084" s="271"/>
      <c r="E1084" s="853" t="s">
        <v>530</v>
      </c>
      <c r="F1084" s="854"/>
      <c r="G1084" s="854"/>
      <c r="H1084" s="854"/>
      <c r="I1084" s="854"/>
      <c r="J1084" s="854"/>
      <c r="K1084" s="854"/>
      <c r="L1084" s="855"/>
      <c r="M1084" s="407">
        <f>SUBTOTAL(9,M1085:M1087)</f>
        <v>0</v>
      </c>
      <c r="N1084" s="410">
        <f t="shared" ref="N1084:AC1084" si="1441">SUBTOTAL(9,N1085:N1087)</f>
        <v>0</v>
      </c>
      <c r="O1084" s="414">
        <f t="shared" si="1441"/>
        <v>0</v>
      </c>
      <c r="P1084" s="413">
        <f t="shared" si="1441"/>
        <v>0</v>
      </c>
      <c r="Q1084" s="415">
        <f t="shared" si="1441"/>
        <v>0</v>
      </c>
      <c r="R1084" s="410">
        <f t="shared" si="1441"/>
        <v>0</v>
      </c>
      <c r="S1084" s="414">
        <f t="shared" si="1441"/>
        <v>0</v>
      </c>
      <c r="T1084" s="413">
        <f t="shared" si="1441"/>
        <v>0</v>
      </c>
      <c r="U1084" s="413">
        <f t="shared" si="1441"/>
        <v>0</v>
      </c>
      <c r="V1084" s="413">
        <f t="shared" si="1441"/>
        <v>0</v>
      </c>
      <c r="W1084" s="413">
        <f t="shared" si="1441"/>
        <v>0</v>
      </c>
      <c r="X1084" s="413">
        <f t="shared" si="1441"/>
        <v>0</v>
      </c>
      <c r="Y1084" s="413">
        <f t="shared" si="1441"/>
        <v>0</v>
      </c>
      <c r="Z1084" s="413">
        <f t="shared" si="1441"/>
        <v>0</v>
      </c>
      <c r="AA1084" s="413">
        <f t="shared" si="1441"/>
        <v>0</v>
      </c>
      <c r="AB1084" s="411">
        <f t="shared" si="1441"/>
        <v>0</v>
      </c>
      <c r="AC1084" s="415">
        <f t="shared" si="1441"/>
        <v>0</v>
      </c>
      <c r="AD1084" s="827"/>
      <c r="AE1084" s="828"/>
      <c r="AF1084" s="829"/>
    </row>
    <row r="1085" spans="1:32" ht="15" customHeight="1" outlineLevel="1" x14ac:dyDescent="0.2">
      <c r="A1085" s="232">
        <v>387</v>
      </c>
      <c r="B1085" s="507"/>
      <c r="C1085" s="491"/>
      <c r="D1085" s="491"/>
      <c r="E1085" s="494"/>
      <c r="F1085" s="856" t="s">
        <v>92</v>
      </c>
      <c r="G1085" s="857"/>
      <c r="H1085" s="857"/>
      <c r="I1085" s="857"/>
      <c r="J1085" s="857"/>
      <c r="K1085" s="857"/>
      <c r="L1085" s="858"/>
      <c r="M1085" s="408">
        <f>'2. FTNC CAN'!M1085+'3. FTNC USD'!M1085+'4. FTNC EUR'!M1085+'5. FTNC GBP'!M1085+'6. FTNC Autres (inclus)'!M1085</f>
        <v>0</v>
      </c>
      <c r="N1085" s="419">
        <f>'2. FTNC CAN'!N1085+'3. FTNC USD'!N1085+'4. FTNC EUR'!N1085+'5. FTNC GBP'!N1085+'6. FTNC Autres (inclus)'!N1085</f>
        <v>0</v>
      </c>
      <c r="O1085" s="422">
        <f>'2. FTNC CAN'!O1085+'3. FTNC USD'!O1085+'4. FTNC EUR'!O1085+'5. FTNC GBP'!O1085+'6. FTNC Autres (inclus)'!O1085</f>
        <v>0</v>
      </c>
      <c r="P1085" s="422">
        <f>'2. FTNC CAN'!P1085+'3. FTNC USD'!P1085+'4. FTNC EUR'!P1085+'5. FTNC GBP'!P1085+'6. FTNC Autres (inclus)'!P1085</f>
        <v>0</v>
      </c>
      <c r="Q1085" s="423">
        <f>'2. FTNC CAN'!Q1085+'3. FTNC USD'!Q1085+'4. FTNC EUR'!Q1085+'5. FTNC GBP'!Q1085+'6. FTNC Autres (inclus)'!Q1085</f>
        <v>0</v>
      </c>
      <c r="R1085" s="419">
        <f>'2. FTNC CAN'!R1085+'3. FTNC USD'!R1085+'4. FTNC EUR'!R1085+'5. FTNC GBP'!R1085+'6. FTNC Autres (inclus)'!R1085</f>
        <v>0</v>
      </c>
      <c r="S1085" s="421">
        <f>'2. FTNC CAN'!S1085+'3. FTNC USD'!S1085+'4. FTNC EUR'!S1085+'5. FTNC GBP'!S1085+'6. FTNC Autres (inclus)'!S1085</f>
        <v>0</v>
      </c>
      <c r="T1085" s="421">
        <f>'2. FTNC CAN'!T1085+'3. FTNC USD'!T1085+'4. FTNC EUR'!T1085+'5. FTNC GBP'!T1085+'6. FTNC Autres (inclus)'!T1085</f>
        <v>0</v>
      </c>
      <c r="U1085" s="421">
        <f>'2. FTNC CAN'!U1085+'3. FTNC USD'!U1085+'4. FTNC EUR'!U1085+'5. FTNC GBP'!U1085+'6. FTNC Autres (inclus)'!U1085</f>
        <v>0</v>
      </c>
      <c r="V1085" s="421">
        <f>'2. FTNC CAN'!V1085+'3. FTNC USD'!V1085+'4. FTNC EUR'!V1085+'5. FTNC GBP'!V1085+'6. FTNC Autres (inclus)'!V1085</f>
        <v>0</v>
      </c>
      <c r="W1085" s="421">
        <f>'2. FTNC CAN'!W1085+'3. FTNC USD'!W1085+'4. FTNC EUR'!W1085+'5. FTNC GBP'!W1085+'6. FTNC Autres (inclus)'!W1085</f>
        <v>0</v>
      </c>
      <c r="X1085" s="422">
        <f>'2. FTNC CAN'!X1085+'3. FTNC USD'!X1085+'4. FTNC EUR'!X1085+'5. FTNC GBP'!X1085+'6. FTNC Autres (inclus)'!X1085</f>
        <v>0</v>
      </c>
      <c r="Y1085" s="421">
        <f>'2. FTNC CAN'!Y1085+'3. FTNC USD'!Y1085+'4. FTNC EUR'!Y1085+'5. FTNC GBP'!Y1085+'6. FTNC Autres (inclus)'!Y1085</f>
        <v>0</v>
      </c>
      <c r="Z1085" s="421">
        <f>'2. FTNC CAN'!Z1085+'3. FTNC USD'!Z1085+'4. FTNC EUR'!Z1085+'5. FTNC GBP'!Z1085+'6. FTNC Autres (inclus)'!Z1085</f>
        <v>0</v>
      </c>
      <c r="AA1085" s="421">
        <f>'2. FTNC CAN'!AA1085+'3. FTNC USD'!AA1085+'4. FTNC EUR'!AA1085+'5. FTNC GBP'!AA1085+'6. FTNC Autres (inclus)'!AA1085</f>
        <v>0</v>
      </c>
      <c r="AB1085" s="421">
        <f>'2. FTNC CAN'!AB1085+'3. FTNC USD'!AB1085+'4. FTNC EUR'!AB1085+'5. FTNC GBP'!AB1085+'6. FTNC Autres (inclus)'!AB1085</f>
        <v>0</v>
      </c>
      <c r="AC1085" s="408">
        <f>'2. FTNC CAN'!AC1085+'3. FTNC USD'!AC1085+'4. FTNC EUR'!AC1085+'5. FTNC GBP'!AC1085+'6. FTNC Autres (inclus)'!AC1085</f>
        <v>0</v>
      </c>
      <c r="AD1085" s="830"/>
      <c r="AE1085" s="831"/>
      <c r="AF1085" s="832"/>
    </row>
    <row r="1086" spans="1:32" ht="15" customHeight="1" outlineLevel="1" x14ac:dyDescent="0.2">
      <c r="A1086" s="232">
        <v>388</v>
      </c>
      <c r="B1086" s="507"/>
      <c r="C1086" s="491"/>
      <c r="D1086" s="491"/>
      <c r="E1086" s="494"/>
      <c r="F1086" s="915" t="s">
        <v>93</v>
      </c>
      <c r="G1086" s="916"/>
      <c r="H1086" s="916"/>
      <c r="I1086" s="916"/>
      <c r="J1086" s="916"/>
      <c r="K1086" s="916"/>
      <c r="L1086" s="917"/>
      <c r="M1086" s="408">
        <f>'2. FTNC CAN'!M1086+'3. FTNC USD'!M1086+'4. FTNC EUR'!M1086+'5. FTNC GBP'!M1086+'6. FTNC Autres (inclus)'!M1086</f>
        <v>0</v>
      </c>
      <c r="N1086" s="419">
        <f>'2. FTNC CAN'!N1086+'3. FTNC USD'!N1086+'4. FTNC EUR'!N1086+'5. FTNC GBP'!N1086+'6. FTNC Autres (inclus)'!N1086</f>
        <v>0</v>
      </c>
      <c r="O1086" s="422">
        <f>'2. FTNC CAN'!O1086+'3. FTNC USD'!O1086+'4. FTNC EUR'!O1086+'5. FTNC GBP'!O1086+'6. FTNC Autres (inclus)'!O1086</f>
        <v>0</v>
      </c>
      <c r="P1086" s="422">
        <f>'2. FTNC CAN'!P1086+'3. FTNC USD'!P1086+'4. FTNC EUR'!P1086+'5. FTNC GBP'!P1086+'6. FTNC Autres (inclus)'!P1086</f>
        <v>0</v>
      </c>
      <c r="Q1086" s="423">
        <f>'2. FTNC CAN'!Q1086+'3. FTNC USD'!Q1086+'4. FTNC EUR'!Q1086+'5. FTNC GBP'!Q1086+'6. FTNC Autres (inclus)'!Q1086</f>
        <v>0</v>
      </c>
      <c r="R1086" s="419">
        <f>'2. FTNC CAN'!R1086+'3. FTNC USD'!R1086+'4. FTNC EUR'!R1086+'5. FTNC GBP'!R1086+'6. FTNC Autres (inclus)'!R1086</f>
        <v>0</v>
      </c>
      <c r="S1086" s="422">
        <f>'2. FTNC CAN'!S1086+'3. FTNC USD'!S1086+'4. FTNC EUR'!S1086+'5. FTNC GBP'!S1086+'6. FTNC Autres (inclus)'!S1086</f>
        <v>0</v>
      </c>
      <c r="T1086" s="422">
        <f>'2. FTNC CAN'!T1086+'3. FTNC USD'!T1086+'4. FTNC EUR'!T1086+'5. FTNC GBP'!T1086+'6. FTNC Autres (inclus)'!T1086</f>
        <v>0</v>
      </c>
      <c r="U1086" s="422">
        <f>'2. FTNC CAN'!U1086+'3. FTNC USD'!U1086+'4. FTNC EUR'!U1086+'5. FTNC GBP'!U1086+'6. FTNC Autres (inclus)'!U1086</f>
        <v>0</v>
      </c>
      <c r="V1086" s="422">
        <f>'2. FTNC CAN'!V1086+'3. FTNC USD'!V1086+'4. FTNC EUR'!V1086+'5. FTNC GBP'!V1086+'6. FTNC Autres (inclus)'!V1086</f>
        <v>0</v>
      </c>
      <c r="W1086" s="422">
        <f>'2. FTNC CAN'!W1086+'3. FTNC USD'!W1086+'4. FTNC EUR'!W1086+'5. FTNC GBP'!W1086+'6. FTNC Autres (inclus)'!W1086</f>
        <v>0</v>
      </c>
      <c r="X1086" s="422">
        <f>'2. FTNC CAN'!X1086+'3. FTNC USD'!X1086+'4. FTNC EUR'!X1086+'5. FTNC GBP'!X1086+'6. FTNC Autres (inclus)'!X1086</f>
        <v>0</v>
      </c>
      <c r="Y1086" s="422">
        <f>'2. FTNC CAN'!Y1086+'3. FTNC USD'!Y1086+'4. FTNC EUR'!Y1086+'5. FTNC GBP'!Y1086+'6. FTNC Autres (inclus)'!Y1086</f>
        <v>0</v>
      </c>
      <c r="Z1086" s="422">
        <f>'2. FTNC CAN'!Z1086+'3. FTNC USD'!Z1086+'4. FTNC EUR'!Z1086+'5. FTNC GBP'!Z1086+'6. FTNC Autres (inclus)'!Z1086</f>
        <v>0</v>
      </c>
      <c r="AA1086" s="422">
        <f>'2. FTNC CAN'!AA1086+'3. FTNC USD'!AA1086+'4. FTNC EUR'!AA1086+'5. FTNC GBP'!AA1086+'6. FTNC Autres (inclus)'!AA1086</f>
        <v>0</v>
      </c>
      <c r="AB1086" s="422">
        <f>'2. FTNC CAN'!AB1086+'3. FTNC USD'!AB1086+'4. FTNC EUR'!AB1086+'5. FTNC GBP'!AB1086+'6. FTNC Autres (inclus)'!AB1086</f>
        <v>0</v>
      </c>
      <c r="AC1086" s="408">
        <f>'2. FTNC CAN'!AC1086+'3. FTNC USD'!AC1086+'4. FTNC EUR'!AC1086+'5. FTNC GBP'!AC1086+'6. FTNC Autres (inclus)'!AC1086</f>
        <v>0</v>
      </c>
      <c r="AD1086" s="830"/>
      <c r="AE1086" s="831"/>
      <c r="AF1086" s="832"/>
    </row>
    <row r="1087" spans="1:32" ht="15" customHeight="1" outlineLevel="1" x14ac:dyDescent="0.2">
      <c r="A1087" s="232">
        <v>389</v>
      </c>
      <c r="B1087" s="507"/>
      <c r="C1087" s="491"/>
      <c r="D1087" s="491"/>
      <c r="E1087" s="494"/>
      <c r="F1087" s="859" t="s">
        <v>94</v>
      </c>
      <c r="G1087" s="860"/>
      <c r="H1087" s="860"/>
      <c r="I1087" s="860"/>
      <c r="J1087" s="860"/>
      <c r="K1087" s="860"/>
      <c r="L1087" s="861"/>
      <c r="M1087" s="408">
        <f>'2. FTNC CAN'!M1087+'3. FTNC USD'!M1087+'4. FTNC EUR'!M1087+'5. FTNC GBP'!M1087+'6. FTNC Autres (inclus)'!M1087</f>
        <v>0</v>
      </c>
      <c r="N1087" s="419">
        <f>'2. FTNC CAN'!N1087+'3. FTNC USD'!N1087+'4. FTNC EUR'!N1087+'5. FTNC GBP'!N1087+'6. FTNC Autres (inclus)'!N1087</f>
        <v>0</v>
      </c>
      <c r="O1087" s="422">
        <f>'2. FTNC CAN'!O1087+'3. FTNC USD'!O1087+'4. FTNC EUR'!O1087+'5. FTNC GBP'!O1087+'6. FTNC Autres (inclus)'!O1087</f>
        <v>0</v>
      </c>
      <c r="P1087" s="422">
        <f>'2. FTNC CAN'!P1087+'3. FTNC USD'!P1087+'4. FTNC EUR'!P1087+'5. FTNC GBP'!P1087+'6. FTNC Autres (inclus)'!P1087</f>
        <v>0</v>
      </c>
      <c r="Q1087" s="423">
        <f>'2. FTNC CAN'!Q1087+'3. FTNC USD'!Q1087+'4. FTNC EUR'!Q1087+'5. FTNC GBP'!Q1087+'6. FTNC Autres (inclus)'!Q1087</f>
        <v>0</v>
      </c>
      <c r="R1087" s="419">
        <f>'2. FTNC CAN'!R1087+'3. FTNC USD'!R1087+'4. FTNC EUR'!R1087+'5. FTNC GBP'!R1087+'6. FTNC Autres (inclus)'!R1087</f>
        <v>0</v>
      </c>
      <c r="S1087" s="422">
        <f>'2. FTNC CAN'!S1087+'3. FTNC USD'!S1087+'4. FTNC EUR'!S1087+'5. FTNC GBP'!S1087+'6. FTNC Autres (inclus)'!S1087</f>
        <v>0</v>
      </c>
      <c r="T1087" s="422">
        <f>'2. FTNC CAN'!T1087+'3. FTNC USD'!T1087+'4. FTNC EUR'!T1087+'5. FTNC GBP'!T1087+'6. FTNC Autres (inclus)'!T1087</f>
        <v>0</v>
      </c>
      <c r="U1087" s="422">
        <f>'2. FTNC CAN'!U1087+'3. FTNC USD'!U1087+'4. FTNC EUR'!U1087+'5. FTNC GBP'!U1087+'6. FTNC Autres (inclus)'!U1087</f>
        <v>0</v>
      </c>
      <c r="V1087" s="422">
        <f>'2. FTNC CAN'!V1087+'3. FTNC USD'!V1087+'4. FTNC EUR'!V1087+'5. FTNC GBP'!V1087+'6. FTNC Autres (inclus)'!V1087</f>
        <v>0</v>
      </c>
      <c r="W1087" s="422">
        <f>'2. FTNC CAN'!W1087+'3. FTNC USD'!W1087+'4. FTNC EUR'!W1087+'5. FTNC GBP'!W1087+'6. FTNC Autres (inclus)'!W1087</f>
        <v>0</v>
      </c>
      <c r="X1087" s="422">
        <f>'2. FTNC CAN'!X1087+'3. FTNC USD'!X1087+'4. FTNC EUR'!X1087+'5. FTNC GBP'!X1087+'6. FTNC Autres (inclus)'!X1087</f>
        <v>0</v>
      </c>
      <c r="Y1087" s="422">
        <f>'2. FTNC CAN'!Y1087+'3. FTNC USD'!Y1087+'4. FTNC EUR'!Y1087+'5. FTNC GBP'!Y1087+'6. FTNC Autres (inclus)'!Y1087</f>
        <v>0</v>
      </c>
      <c r="Z1087" s="422">
        <f>'2. FTNC CAN'!Z1087+'3. FTNC USD'!Z1087+'4. FTNC EUR'!Z1087+'5. FTNC GBP'!Z1087+'6. FTNC Autres (inclus)'!Z1087</f>
        <v>0</v>
      </c>
      <c r="AA1087" s="422">
        <f>'2. FTNC CAN'!AA1087+'3. FTNC USD'!AA1087+'4. FTNC EUR'!AA1087+'5. FTNC GBP'!AA1087+'6. FTNC Autres (inclus)'!AA1087</f>
        <v>0</v>
      </c>
      <c r="AB1087" s="422">
        <f>'2. FTNC CAN'!AB1087+'3. FTNC USD'!AB1087+'4. FTNC EUR'!AB1087+'5. FTNC GBP'!AB1087+'6. FTNC Autres (inclus)'!AB1087</f>
        <v>0</v>
      </c>
      <c r="AC1087" s="408">
        <f>'2. FTNC CAN'!AC1087+'3. FTNC USD'!AC1087+'4. FTNC EUR'!AC1087+'5. FTNC GBP'!AC1087+'6. FTNC Autres (inclus)'!AC1087</f>
        <v>0</v>
      </c>
      <c r="AD1087" s="830"/>
      <c r="AE1087" s="831"/>
      <c r="AF1087" s="832"/>
    </row>
    <row r="1088" spans="1:32" ht="15" customHeight="1" outlineLevel="1" x14ac:dyDescent="0.2">
      <c r="A1088" s="232">
        <v>390</v>
      </c>
      <c r="B1088" s="507"/>
      <c r="C1088" s="263"/>
      <c r="D1088" s="271"/>
      <c r="E1088" s="853" t="s">
        <v>95</v>
      </c>
      <c r="F1088" s="854"/>
      <c r="G1088" s="854"/>
      <c r="H1088" s="854"/>
      <c r="I1088" s="854"/>
      <c r="J1088" s="854"/>
      <c r="K1088" s="854"/>
      <c r="L1088" s="855"/>
      <c r="M1088" s="407">
        <f>SUBTOTAL(9,M1089:M1090)</f>
        <v>0</v>
      </c>
      <c r="N1088" s="410">
        <f t="shared" ref="N1088:AC1088" si="1442">SUBTOTAL(9,N1089:N1090)</f>
        <v>0</v>
      </c>
      <c r="O1088" s="414">
        <f t="shared" si="1442"/>
        <v>0</v>
      </c>
      <c r="P1088" s="413">
        <f t="shared" si="1442"/>
        <v>0</v>
      </c>
      <c r="Q1088" s="415">
        <f t="shared" si="1442"/>
        <v>0</v>
      </c>
      <c r="R1088" s="410">
        <f t="shared" si="1442"/>
        <v>0</v>
      </c>
      <c r="S1088" s="414">
        <f t="shared" si="1442"/>
        <v>0</v>
      </c>
      <c r="T1088" s="413">
        <f t="shared" si="1442"/>
        <v>0</v>
      </c>
      <c r="U1088" s="413">
        <f t="shared" si="1442"/>
        <v>0</v>
      </c>
      <c r="V1088" s="413">
        <f t="shared" si="1442"/>
        <v>0</v>
      </c>
      <c r="W1088" s="413">
        <f t="shared" si="1442"/>
        <v>0</v>
      </c>
      <c r="X1088" s="413">
        <f t="shared" si="1442"/>
        <v>0</v>
      </c>
      <c r="Y1088" s="413">
        <f t="shared" si="1442"/>
        <v>0</v>
      </c>
      <c r="Z1088" s="413">
        <f t="shared" si="1442"/>
        <v>0</v>
      </c>
      <c r="AA1088" s="413">
        <f t="shared" si="1442"/>
        <v>0</v>
      </c>
      <c r="AB1088" s="411">
        <f t="shared" si="1442"/>
        <v>0</v>
      </c>
      <c r="AC1088" s="415">
        <f t="shared" si="1442"/>
        <v>0</v>
      </c>
      <c r="AD1088" s="830"/>
      <c r="AE1088" s="831"/>
      <c r="AF1088" s="832"/>
    </row>
    <row r="1089" spans="1:32" ht="15" customHeight="1" outlineLevel="1" x14ac:dyDescent="0.2">
      <c r="A1089" s="232">
        <v>391</v>
      </c>
      <c r="B1089" s="507"/>
      <c r="C1089" s="491"/>
      <c r="D1089" s="491"/>
      <c r="E1089" s="494"/>
      <c r="F1089" s="856" t="s">
        <v>96</v>
      </c>
      <c r="G1089" s="857"/>
      <c r="H1089" s="857"/>
      <c r="I1089" s="857"/>
      <c r="J1089" s="857"/>
      <c r="K1089" s="857"/>
      <c r="L1089" s="858"/>
      <c r="M1089" s="408">
        <f>'2. FTNC CAN'!M1089+'3. FTNC USD'!M1089+'4. FTNC EUR'!M1089+'5. FTNC GBP'!M1089+'6. FTNC Autres (inclus)'!M1089</f>
        <v>0</v>
      </c>
      <c r="N1089" s="419">
        <f>'2. FTNC CAN'!N1089+'3. FTNC USD'!N1089+'4. FTNC EUR'!N1089+'5. FTNC GBP'!N1089+'6. FTNC Autres (inclus)'!N1089</f>
        <v>0</v>
      </c>
      <c r="O1089" s="422">
        <f>'2. FTNC CAN'!O1089+'3. FTNC USD'!O1089+'4. FTNC EUR'!O1089+'5. FTNC GBP'!O1089+'6. FTNC Autres (inclus)'!O1089</f>
        <v>0</v>
      </c>
      <c r="P1089" s="422">
        <f>'2. FTNC CAN'!P1089+'3. FTNC USD'!P1089+'4. FTNC EUR'!P1089+'5. FTNC GBP'!P1089+'6. FTNC Autres (inclus)'!P1089</f>
        <v>0</v>
      </c>
      <c r="Q1089" s="423">
        <f>'2. FTNC CAN'!Q1089+'3. FTNC USD'!Q1089+'4. FTNC EUR'!Q1089+'5. FTNC GBP'!Q1089+'6. FTNC Autres (inclus)'!Q1089</f>
        <v>0</v>
      </c>
      <c r="R1089" s="419">
        <f>'2. FTNC CAN'!R1089+'3. FTNC USD'!R1089+'4. FTNC EUR'!R1089+'5. FTNC GBP'!R1089+'6. FTNC Autres (inclus)'!R1089</f>
        <v>0</v>
      </c>
      <c r="S1089" s="421">
        <f>'2. FTNC CAN'!S1089+'3. FTNC USD'!S1089+'4. FTNC EUR'!S1089+'5. FTNC GBP'!S1089+'6. FTNC Autres (inclus)'!S1089</f>
        <v>0</v>
      </c>
      <c r="T1089" s="421">
        <f>'2. FTNC CAN'!T1089+'3. FTNC USD'!T1089+'4. FTNC EUR'!T1089+'5. FTNC GBP'!T1089+'6. FTNC Autres (inclus)'!T1089</f>
        <v>0</v>
      </c>
      <c r="U1089" s="421">
        <f>'2. FTNC CAN'!U1089+'3. FTNC USD'!U1089+'4. FTNC EUR'!U1089+'5. FTNC GBP'!U1089+'6. FTNC Autres (inclus)'!U1089</f>
        <v>0</v>
      </c>
      <c r="V1089" s="421">
        <f>'2. FTNC CAN'!V1089+'3. FTNC USD'!V1089+'4. FTNC EUR'!V1089+'5. FTNC GBP'!V1089+'6. FTNC Autres (inclus)'!V1089</f>
        <v>0</v>
      </c>
      <c r="W1089" s="421">
        <f>'2. FTNC CAN'!W1089+'3. FTNC USD'!W1089+'4. FTNC EUR'!W1089+'5. FTNC GBP'!W1089+'6. FTNC Autres (inclus)'!W1089</f>
        <v>0</v>
      </c>
      <c r="X1089" s="422">
        <f>'2. FTNC CAN'!X1089+'3. FTNC USD'!X1089+'4. FTNC EUR'!X1089+'5. FTNC GBP'!X1089+'6. FTNC Autres (inclus)'!X1089</f>
        <v>0</v>
      </c>
      <c r="Y1089" s="421">
        <f>'2. FTNC CAN'!Y1089+'3. FTNC USD'!Y1089+'4. FTNC EUR'!Y1089+'5. FTNC GBP'!Y1089+'6. FTNC Autres (inclus)'!Y1089</f>
        <v>0</v>
      </c>
      <c r="Z1089" s="421">
        <f>'2. FTNC CAN'!Z1089+'3. FTNC USD'!Z1089+'4. FTNC EUR'!Z1089+'5. FTNC GBP'!Z1089+'6. FTNC Autres (inclus)'!Z1089</f>
        <v>0</v>
      </c>
      <c r="AA1089" s="421">
        <f>'2. FTNC CAN'!AA1089+'3. FTNC USD'!AA1089+'4. FTNC EUR'!AA1089+'5. FTNC GBP'!AA1089+'6. FTNC Autres (inclus)'!AA1089</f>
        <v>0</v>
      </c>
      <c r="AB1089" s="421">
        <f>'2. FTNC CAN'!AB1089+'3. FTNC USD'!AB1089+'4. FTNC EUR'!AB1089+'5. FTNC GBP'!AB1089+'6. FTNC Autres (inclus)'!AB1089</f>
        <v>0</v>
      </c>
      <c r="AC1089" s="408">
        <f>'2. FTNC CAN'!AC1089+'3. FTNC USD'!AC1089+'4. FTNC EUR'!AC1089+'5. FTNC GBP'!AC1089+'6. FTNC Autres (inclus)'!AC1089</f>
        <v>0</v>
      </c>
      <c r="AD1089" s="830"/>
      <c r="AE1089" s="831"/>
      <c r="AF1089" s="832"/>
    </row>
    <row r="1090" spans="1:32" ht="15" customHeight="1" outlineLevel="1" x14ac:dyDescent="0.2">
      <c r="A1090" s="232">
        <v>392</v>
      </c>
      <c r="B1090" s="507"/>
      <c r="C1090" s="491"/>
      <c r="D1090" s="491"/>
      <c r="E1090" s="494"/>
      <c r="F1090" s="859" t="s">
        <v>97</v>
      </c>
      <c r="G1090" s="860"/>
      <c r="H1090" s="860"/>
      <c r="I1090" s="860"/>
      <c r="J1090" s="860"/>
      <c r="K1090" s="860"/>
      <c r="L1090" s="861"/>
      <c r="M1090" s="408">
        <f>'2. FTNC CAN'!M1090+'3. FTNC USD'!M1090+'4. FTNC EUR'!M1090+'5. FTNC GBP'!M1090+'6. FTNC Autres (inclus)'!M1090</f>
        <v>0</v>
      </c>
      <c r="N1090" s="419">
        <f>'2. FTNC CAN'!N1090+'3. FTNC USD'!N1090+'4. FTNC EUR'!N1090+'5. FTNC GBP'!N1090+'6. FTNC Autres (inclus)'!N1090</f>
        <v>0</v>
      </c>
      <c r="O1090" s="422">
        <f>'2. FTNC CAN'!O1090+'3. FTNC USD'!O1090+'4. FTNC EUR'!O1090+'5. FTNC GBP'!O1090+'6. FTNC Autres (inclus)'!O1090</f>
        <v>0</v>
      </c>
      <c r="P1090" s="422">
        <f>'2. FTNC CAN'!P1090+'3. FTNC USD'!P1090+'4. FTNC EUR'!P1090+'5. FTNC GBP'!P1090+'6. FTNC Autres (inclus)'!P1090</f>
        <v>0</v>
      </c>
      <c r="Q1090" s="423">
        <f>'2. FTNC CAN'!Q1090+'3. FTNC USD'!Q1090+'4. FTNC EUR'!Q1090+'5. FTNC GBP'!Q1090+'6. FTNC Autres (inclus)'!Q1090</f>
        <v>0</v>
      </c>
      <c r="R1090" s="419">
        <f>'2. FTNC CAN'!R1090+'3. FTNC USD'!R1090+'4. FTNC EUR'!R1090+'5. FTNC GBP'!R1090+'6. FTNC Autres (inclus)'!R1090</f>
        <v>0</v>
      </c>
      <c r="S1090" s="421">
        <f>'2. FTNC CAN'!S1090+'3. FTNC USD'!S1090+'4. FTNC EUR'!S1090+'5. FTNC GBP'!S1090+'6. FTNC Autres (inclus)'!S1090</f>
        <v>0</v>
      </c>
      <c r="T1090" s="421">
        <f>'2. FTNC CAN'!T1090+'3. FTNC USD'!T1090+'4. FTNC EUR'!T1090+'5. FTNC GBP'!T1090+'6. FTNC Autres (inclus)'!T1090</f>
        <v>0</v>
      </c>
      <c r="U1090" s="421">
        <f>'2. FTNC CAN'!U1090+'3. FTNC USD'!U1090+'4. FTNC EUR'!U1090+'5. FTNC GBP'!U1090+'6. FTNC Autres (inclus)'!U1090</f>
        <v>0</v>
      </c>
      <c r="V1090" s="421">
        <f>'2. FTNC CAN'!V1090+'3. FTNC USD'!V1090+'4. FTNC EUR'!V1090+'5. FTNC GBP'!V1090+'6. FTNC Autres (inclus)'!V1090</f>
        <v>0</v>
      </c>
      <c r="W1090" s="421">
        <f>'2. FTNC CAN'!W1090+'3. FTNC USD'!W1090+'4. FTNC EUR'!W1090+'5. FTNC GBP'!W1090+'6. FTNC Autres (inclus)'!W1090</f>
        <v>0</v>
      </c>
      <c r="X1090" s="422">
        <f>'2. FTNC CAN'!X1090+'3. FTNC USD'!X1090+'4. FTNC EUR'!X1090+'5. FTNC GBP'!X1090+'6. FTNC Autres (inclus)'!X1090</f>
        <v>0</v>
      </c>
      <c r="Y1090" s="421">
        <f>'2. FTNC CAN'!Y1090+'3. FTNC USD'!Y1090+'4. FTNC EUR'!Y1090+'5. FTNC GBP'!Y1090+'6. FTNC Autres (inclus)'!Y1090</f>
        <v>0</v>
      </c>
      <c r="Z1090" s="421">
        <f>'2. FTNC CAN'!Z1090+'3. FTNC USD'!Z1090+'4. FTNC EUR'!Z1090+'5. FTNC GBP'!Z1090+'6. FTNC Autres (inclus)'!Z1090</f>
        <v>0</v>
      </c>
      <c r="AA1090" s="421">
        <f>'2. FTNC CAN'!AA1090+'3. FTNC USD'!AA1090+'4. FTNC EUR'!AA1090+'5. FTNC GBP'!AA1090+'6. FTNC Autres (inclus)'!AA1090</f>
        <v>0</v>
      </c>
      <c r="AB1090" s="421">
        <f>'2. FTNC CAN'!AB1090+'3. FTNC USD'!AB1090+'4. FTNC EUR'!AB1090+'5. FTNC GBP'!AB1090+'6. FTNC Autres (inclus)'!AB1090</f>
        <v>0</v>
      </c>
      <c r="AC1090" s="408">
        <f>'2. FTNC CAN'!AC1090+'3. FTNC USD'!AC1090+'4. FTNC EUR'!AC1090+'5. FTNC GBP'!AC1090+'6. FTNC Autres (inclus)'!AC1090</f>
        <v>0</v>
      </c>
      <c r="AD1090" s="830"/>
      <c r="AE1090" s="831"/>
      <c r="AF1090" s="832"/>
    </row>
    <row r="1091" spans="1:32" ht="15" customHeight="1" outlineLevel="1" x14ac:dyDescent="0.2">
      <c r="A1091" s="232">
        <v>326</v>
      </c>
      <c r="B1091" s="507"/>
      <c r="C1091" s="838" t="s">
        <v>98</v>
      </c>
      <c r="D1091" s="839"/>
      <c r="E1091" s="839"/>
      <c r="F1091" s="839"/>
      <c r="G1091" s="839"/>
      <c r="H1091" s="839"/>
      <c r="I1091" s="839"/>
      <c r="J1091" s="839"/>
      <c r="K1091" s="839"/>
      <c r="L1091" s="839"/>
      <c r="M1091" s="839"/>
      <c r="N1091" s="839"/>
      <c r="O1091" s="839"/>
      <c r="P1091" s="839"/>
      <c r="Q1091" s="839"/>
      <c r="R1091" s="839"/>
      <c r="S1091" s="839"/>
      <c r="T1091" s="839"/>
      <c r="U1091" s="839"/>
      <c r="V1091" s="839"/>
      <c r="W1091" s="839"/>
      <c r="X1091" s="839"/>
      <c r="Y1091" s="839"/>
      <c r="Z1091" s="839"/>
      <c r="AA1091" s="839"/>
      <c r="AB1091" s="839"/>
      <c r="AC1091" s="839"/>
      <c r="AD1091" s="839"/>
      <c r="AE1091" s="839"/>
      <c r="AF1091" s="840"/>
    </row>
    <row r="1092" spans="1:32" ht="15" customHeight="1" outlineLevel="1" x14ac:dyDescent="0.2">
      <c r="A1092" s="232">
        <v>327</v>
      </c>
      <c r="B1092" s="507"/>
      <c r="C1092" s="263"/>
      <c r="D1092" s="844" t="s">
        <v>105</v>
      </c>
      <c r="E1092" s="845"/>
      <c r="F1092" s="845"/>
      <c r="G1092" s="845"/>
      <c r="H1092" s="845"/>
      <c r="I1092" s="845"/>
      <c r="J1092" s="845"/>
      <c r="K1092" s="845"/>
      <c r="L1092" s="846"/>
      <c r="M1092" s="407">
        <f>SUBTOTAL(9,M1093:M1098)</f>
        <v>0</v>
      </c>
      <c r="N1092" s="410">
        <f t="shared" ref="N1092:AC1092" si="1443">SUBTOTAL(9,N1093:N1098)</f>
        <v>0</v>
      </c>
      <c r="O1092" s="414">
        <f t="shared" si="1443"/>
        <v>0</v>
      </c>
      <c r="P1092" s="413">
        <f t="shared" si="1443"/>
        <v>0</v>
      </c>
      <c r="Q1092" s="415">
        <f t="shared" si="1443"/>
        <v>0</v>
      </c>
      <c r="R1092" s="410">
        <f t="shared" si="1443"/>
        <v>0</v>
      </c>
      <c r="S1092" s="414">
        <f t="shared" si="1443"/>
        <v>0</v>
      </c>
      <c r="T1092" s="413">
        <f t="shared" si="1443"/>
        <v>0</v>
      </c>
      <c r="U1092" s="413">
        <f t="shared" si="1443"/>
        <v>0</v>
      </c>
      <c r="V1092" s="413">
        <f t="shared" si="1443"/>
        <v>0</v>
      </c>
      <c r="W1092" s="413">
        <f t="shared" si="1443"/>
        <v>0</v>
      </c>
      <c r="X1092" s="413">
        <f t="shared" si="1443"/>
        <v>0</v>
      </c>
      <c r="Y1092" s="413">
        <f t="shared" si="1443"/>
        <v>0</v>
      </c>
      <c r="Z1092" s="413">
        <f t="shared" si="1443"/>
        <v>0</v>
      </c>
      <c r="AA1092" s="413">
        <f t="shared" si="1443"/>
        <v>0</v>
      </c>
      <c r="AB1092" s="411">
        <f t="shared" si="1443"/>
        <v>0</v>
      </c>
      <c r="AC1092" s="415">
        <f t="shared" si="1443"/>
        <v>0</v>
      </c>
      <c r="AD1092" s="921"/>
      <c r="AE1092" s="921"/>
      <c r="AF1092" s="922"/>
    </row>
    <row r="1093" spans="1:32" ht="15" customHeight="1" outlineLevel="1" x14ac:dyDescent="0.2">
      <c r="A1093" s="232">
        <v>328</v>
      </c>
      <c r="B1093" s="507"/>
      <c r="C1093" s="269"/>
      <c r="D1093" s="269"/>
      <c r="E1093" s="270"/>
      <c r="F1093" s="856" t="s">
        <v>99</v>
      </c>
      <c r="G1093" s="857"/>
      <c r="H1093" s="857"/>
      <c r="I1093" s="857"/>
      <c r="J1093" s="857"/>
      <c r="K1093" s="857"/>
      <c r="L1093" s="858"/>
      <c r="M1093" s="408">
        <f>'2. FTNC CAN'!M1093+'3. FTNC USD'!M1093+'4. FTNC EUR'!M1093+'5. FTNC GBP'!M1093+'6. FTNC Autres (inclus)'!M1093</f>
        <v>0</v>
      </c>
      <c r="N1093" s="419">
        <f>'2. FTNC CAN'!N1093+'3. FTNC USD'!N1093+'4. FTNC EUR'!N1093+'5. FTNC GBP'!N1093+'6. FTNC Autres (inclus)'!N1093</f>
        <v>0</v>
      </c>
      <c r="O1093" s="422">
        <f>'2. FTNC CAN'!O1093+'3. FTNC USD'!O1093+'4. FTNC EUR'!O1093+'5. FTNC GBP'!O1093+'6. FTNC Autres (inclus)'!O1093</f>
        <v>0</v>
      </c>
      <c r="P1093" s="422">
        <f>'2. FTNC CAN'!P1093+'3. FTNC USD'!P1093+'4. FTNC EUR'!P1093+'5. FTNC GBP'!P1093+'6. FTNC Autres (inclus)'!P1093</f>
        <v>0</v>
      </c>
      <c r="Q1093" s="423">
        <f>'2. FTNC CAN'!Q1093+'3. FTNC USD'!Q1093+'4. FTNC EUR'!Q1093+'5. FTNC GBP'!Q1093+'6. FTNC Autres (inclus)'!Q1093</f>
        <v>0</v>
      </c>
      <c r="R1093" s="419">
        <f>'2. FTNC CAN'!R1093+'3. FTNC USD'!R1093+'4. FTNC EUR'!R1093+'5. FTNC GBP'!R1093+'6. FTNC Autres (inclus)'!R1093</f>
        <v>0</v>
      </c>
      <c r="S1093" s="421">
        <f>'2. FTNC CAN'!S1093+'3. FTNC USD'!S1093+'4. FTNC EUR'!S1093+'5. FTNC GBP'!S1093+'6. FTNC Autres (inclus)'!S1093</f>
        <v>0</v>
      </c>
      <c r="T1093" s="421">
        <f>'2. FTNC CAN'!T1093+'3. FTNC USD'!T1093+'4. FTNC EUR'!T1093+'5. FTNC GBP'!T1093+'6. FTNC Autres (inclus)'!T1093</f>
        <v>0</v>
      </c>
      <c r="U1093" s="421">
        <f>'2. FTNC CAN'!U1093+'3. FTNC USD'!U1093+'4. FTNC EUR'!U1093+'5. FTNC GBP'!U1093+'6. FTNC Autres (inclus)'!U1093</f>
        <v>0</v>
      </c>
      <c r="V1093" s="421">
        <f>'2. FTNC CAN'!V1093+'3. FTNC USD'!V1093+'4. FTNC EUR'!V1093+'5. FTNC GBP'!V1093+'6. FTNC Autres (inclus)'!V1093</f>
        <v>0</v>
      </c>
      <c r="W1093" s="421">
        <f>'2. FTNC CAN'!W1093+'3. FTNC USD'!W1093+'4. FTNC EUR'!W1093+'5. FTNC GBP'!W1093+'6. FTNC Autres (inclus)'!W1093</f>
        <v>0</v>
      </c>
      <c r="X1093" s="422">
        <f>'2. FTNC CAN'!X1093+'3. FTNC USD'!X1093+'4. FTNC EUR'!X1093+'5. FTNC GBP'!X1093+'6. FTNC Autres (inclus)'!X1093</f>
        <v>0</v>
      </c>
      <c r="Y1093" s="421">
        <f>'2. FTNC CAN'!Y1093+'3. FTNC USD'!Y1093+'4. FTNC EUR'!Y1093+'5. FTNC GBP'!Y1093+'6. FTNC Autres (inclus)'!Y1093</f>
        <v>0</v>
      </c>
      <c r="Z1093" s="421">
        <f>'2. FTNC CAN'!Z1093+'3. FTNC USD'!Z1093+'4. FTNC EUR'!Z1093+'5. FTNC GBP'!Z1093+'6. FTNC Autres (inclus)'!Z1093</f>
        <v>0</v>
      </c>
      <c r="AA1093" s="421">
        <f>'2. FTNC CAN'!AA1093+'3. FTNC USD'!AA1093+'4. FTNC EUR'!AA1093+'5. FTNC GBP'!AA1093+'6. FTNC Autres (inclus)'!AA1093</f>
        <v>0</v>
      </c>
      <c r="AB1093" s="421">
        <f>'2. FTNC CAN'!AB1093+'3. FTNC USD'!AB1093+'4. FTNC EUR'!AB1093+'5. FTNC GBP'!AB1093+'6. FTNC Autres (inclus)'!AB1093</f>
        <v>0</v>
      </c>
      <c r="AC1093" s="408">
        <f>'2. FTNC CAN'!AC1093+'3. FTNC USD'!AC1093+'4. FTNC EUR'!AC1093+'5. FTNC GBP'!AC1093+'6. FTNC Autres (inclus)'!AC1093</f>
        <v>0</v>
      </c>
      <c r="AD1093" s="827"/>
      <c r="AE1093" s="828"/>
      <c r="AF1093" s="829"/>
    </row>
    <row r="1094" spans="1:32" ht="15" customHeight="1" outlineLevel="1" x14ac:dyDescent="0.2">
      <c r="A1094" s="232">
        <v>329</v>
      </c>
      <c r="B1094" s="507"/>
      <c r="C1094" s="269"/>
      <c r="D1094" s="269"/>
      <c r="E1094" s="270"/>
      <c r="F1094" s="915" t="s">
        <v>100</v>
      </c>
      <c r="G1094" s="916"/>
      <c r="H1094" s="916"/>
      <c r="I1094" s="916"/>
      <c r="J1094" s="916"/>
      <c r="K1094" s="916"/>
      <c r="L1094" s="917"/>
      <c r="M1094" s="408">
        <f>'2. FTNC CAN'!M1094+'3. FTNC USD'!M1094+'4. FTNC EUR'!M1094+'5. FTNC GBP'!M1094+'6. FTNC Autres (inclus)'!M1094</f>
        <v>0</v>
      </c>
      <c r="N1094" s="419">
        <f>'2. FTNC CAN'!N1094+'3. FTNC USD'!N1094+'4. FTNC EUR'!N1094+'5. FTNC GBP'!N1094+'6. FTNC Autres (inclus)'!N1094</f>
        <v>0</v>
      </c>
      <c r="O1094" s="422">
        <f>'2. FTNC CAN'!O1094+'3. FTNC USD'!O1094+'4. FTNC EUR'!O1094+'5. FTNC GBP'!O1094+'6. FTNC Autres (inclus)'!O1094</f>
        <v>0</v>
      </c>
      <c r="P1094" s="422">
        <f>'2. FTNC CAN'!P1094+'3. FTNC USD'!P1094+'4. FTNC EUR'!P1094+'5. FTNC GBP'!P1094+'6. FTNC Autres (inclus)'!P1094</f>
        <v>0</v>
      </c>
      <c r="Q1094" s="423">
        <f>'2. FTNC CAN'!Q1094+'3. FTNC USD'!Q1094+'4. FTNC EUR'!Q1094+'5. FTNC GBP'!Q1094+'6. FTNC Autres (inclus)'!Q1094</f>
        <v>0</v>
      </c>
      <c r="R1094" s="419">
        <f>'2. FTNC CAN'!R1094+'3. FTNC USD'!R1094+'4. FTNC EUR'!R1094+'5. FTNC GBP'!R1094+'6. FTNC Autres (inclus)'!R1094</f>
        <v>0</v>
      </c>
      <c r="S1094" s="421">
        <f>'2. FTNC CAN'!S1094+'3. FTNC USD'!S1094+'4. FTNC EUR'!S1094+'5. FTNC GBP'!S1094+'6. FTNC Autres (inclus)'!S1094</f>
        <v>0</v>
      </c>
      <c r="T1094" s="421">
        <f>'2. FTNC CAN'!T1094+'3. FTNC USD'!T1094+'4. FTNC EUR'!T1094+'5. FTNC GBP'!T1094+'6. FTNC Autres (inclus)'!T1094</f>
        <v>0</v>
      </c>
      <c r="U1094" s="421">
        <f>'2. FTNC CAN'!U1094+'3. FTNC USD'!U1094+'4. FTNC EUR'!U1094+'5. FTNC GBP'!U1094+'6. FTNC Autres (inclus)'!U1094</f>
        <v>0</v>
      </c>
      <c r="V1094" s="421">
        <f>'2. FTNC CAN'!V1094+'3. FTNC USD'!V1094+'4. FTNC EUR'!V1094+'5. FTNC GBP'!V1094+'6. FTNC Autres (inclus)'!V1094</f>
        <v>0</v>
      </c>
      <c r="W1094" s="421">
        <f>'2. FTNC CAN'!W1094+'3. FTNC USD'!W1094+'4. FTNC EUR'!W1094+'5. FTNC GBP'!W1094+'6. FTNC Autres (inclus)'!W1094</f>
        <v>0</v>
      </c>
      <c r="X1094" s="422">
        <f>'2. FTNC CAN'!X1094+'3. FTNC USD'!X1094+'4. FTNC EUR'!X1094+'5. FTNC GBP'!X1094+'6. FTNC Autres (inclus)'!X1094</f>
        <v>0</v>
      </c>
      <c r="Y1094" s="421">
        <f>'2. FTNC CAN'!Y1094+'3. FTNC USD'!Y1094+'4. FTNC EUR'!Y1094+'5. FTNC GBP'!Y1094+'6. FTNC Autres (inclus)'!Y1094</f>
        <v>0</v>
      </c>
      <c r="Z1094" s="421">
        <f>'2. FTNC CAN'!Z1094+'3. FTNC USD'!Z1094+'4. FTNC EUR'!Z1094+'5. FTNC GBP'!Z1094+'6. FTNC Autres (inclus)'!Z1094</f>
        <v>0</v>
      </c>
      <c r="AA1094" s="421">
        <f>'2. FTNC CAN'!AA1094+'3. FTNC USD'!AA1094+'4. FTNC EUR'!AA1094+'5. FTNC GBP'!AA1094+'6. FTNC Autres (inclus)'!AA1094</f>
        <v>0</v>
      </c>
      <c r="AB1094" s="421">
        <f>'2. FTNC CAN'!AB1094+'3. FTNC USD'!AB1094+'4. FTNC EUR'!AB1094+'5. FTNC GBP'!AB1094+'6. FTNC Autres (inclus)'!AB1094</f>
        <v>0</v>
      </c>
      <c r="AC1094" s="408">
        <f>'2. FTNC CAN'!AC1094+'3. FTNC USD'!AC1094+'4. FTNC EUR'!AC1094+'5. FTNC GBP'!AC1094+'6. FTNC Autres (inclus)'!AC1094</f>
        <v>0</v>
      </c>
      <c r="AD1094" s="830"/>
      <c r="AE1094" s="831"/>
      <c r="AF1094" s="832"/>
    </row>
    <row r="1095" spans="1:32" ht="27.75" customHeight="1" outlineLevel="1" x14ac:dyDescent="0.2">
      <c r="A1095" s="232">
        <v>330</v>
      </c>
      <c r="B1095" s="507"/>
      <c r="C1095" s="269"/>
      <c r="D1095" s="269"/>
      <c r="E1095" s="270"/>
      <c r="F1095" s="915" t="s">
        <v>442</v>
      </c>
      <c r="G1095" s="916"/>
      <c r="H1095" s="916"/>
      <c r="I1095" s="916"/>
      <c r="J1095" s="916"/>
      <c r="K1095" s="916"/>
      <c r="L1095" s="917"/>
      <c r="M1095" s="408">
        <f>'2. FTNC CAN'!M1095+'3. FTNC USD'!M1095+'4. FTNC EUR'!M1095+'5. FTNC GBP'!M1095+'6. FTNC Autres (inclus)'!M1095</f>
        <v>0</v>
      </c>
      <c r="N1095" s="419">
        <f>'2. FTNC CAN'!N1095+'3. FTNC USD'!N1095+'4. FTNC EUR'!N1095+'5. FTNC GBP'!N1095+'6. FTNC Autres (inclus)'!N1095</f>
        <v>0</v>
      </c>
      <c r="O1095" s="422">
        <f>'2. FTNC CAN'!O1095+'3. FTNC USD'!O1095+'4. FTNC EUR'!O1095+'5. FTNC GBP'!O1095+'6. FTNC Autres (inclus)'!O1095</f>
        <v>0</v>
      </c>
      <c r="P1095" s="422">
        <f>'2. FTNC CAN'!P1095+'3. FTNC USD'!P1095+'4. FTNC EUR'!P1095+'5. FTNC GBP'!P1095+'6. FTNC Autres (inclus)'!P1095</f>
        <v>0</v>
      </c>
      <c r="Q1095" s="423">
        <f>'2. FTNC CAN'!Q1095+'3. FTNC USD'!Q1095+'4. FTNC EUR'!Q1095+'5. FTNC GBP'!Q1095+'6. FTNC Autres (inclus)'!Q1095</f>
        <v>0</v>
      </c>
      <c r="R1095" s="419">
        <f>'2. FTNC CAN'!R1095+'3. FTNC USD'!R1095+'4. FTNC EUR'!R1095+'5. FTNC GBP'!R1095+'6. FTNC Autres (inclus)'!R1095</f>
        <v>0</v>
      </c>
      <c r="S1095" s="421">
        <f>'2. FTNC CAN'!S1095+'3. FTNC USD'!S1095+'4. FTNC EUR'!S1095+'5. FTNC GBP'!S1095+'6. FTNC Autres (inclus)'!S1095</f>
        <v>0</v>
      </c>
      <c r="T1095" s="421">
        <f>'2. FTNC CAN'!T1095+'3. FTNC USD'!T1095+'4. FTNC EUR'!T1095+'5. FTNC GBP'!T1095+'6. FTNC Autres (inclus)'!T1095</f>
        <v>0</v>
      </c>
      <c r="U1095" s="421">
        <f>'2. FTNC CAN'!U1095+'3. FTNC USD'!U1095+'4. FTNC EUR'!U1095+'5. FTNC GBP'!U1095+'6. FTNC Autres (inclus)'!U1095</f>
        <v>0</v>
      </c>
      <c r="V1095" s="421">
        <f>'2. FTNC CAN'!V1095+'3. FTNC USD'!V1095+'4. FTNC EUR'!V1095+'5. FTNC GBP'!V1095+'6. FTNC Autres (inclus)'!V1095</f>
        <v>0</v>
      </c>
      <c r="W1095" s="421">
        <f>'2. FTNC CAN'!W1095+'3. FTNC USD'!W1095+'4. FTNC EUR'!W1095+'5. FTNC GBP'!W1095+'6. FTNC Autres (inclus)'!W1095</f>
        <v>0</v>
      </c>
      <c r="X1095" s="422">
        <f>'2. FTNC CAN'!X1095+'3. FTNC USD'!X1095+'4. FTNC EUR'!X1095+'5. FTNC GBP'!X1095+'6. FTNC Autres (inclus)'!X1095</f>
        <v>0</v>
      </c>
      <c r="Y1095" s="421">
        <f>'2. FTNC CAN'!Y1095+'3. FTNC USD'!Y1095+'4. FTNC EUR'!Y1095+'5. FTNC GBP'!Y1095+'6. FTNC Autres (inclus)'!Y1095</f>
        <v>0</v>
      </c>
      <c r="Z1095" s="421">
        <f>'2. FTNC CAN'!Z1095+'3. FTNC USD'!Z1095+'4. FTNC EUR'!Z1095+'5. FTNC GBP'!Z1095+'6. FTNC Autres (inclus)'!Z1095</f>
        <v>0</v>
      </c>
      <c r="AA1095" s="421">
        <f>'2. FTNC CAN'!AA1095+'3. FTNC USD'!AA1095+'4. FTNC EUR'!AA1095+'5. FTNC GBP'!AA1095+'6. FTNC Autres (inclus)'!AA1095</f>
        <v>0</v>
      </c>
      <c r="AB1095" s="421">
        <f>'2. FTNC CAN'!AB1095+'3. FTNC USD'!AB1095+'4. FTNC EUR'!AB1095+'5. FTNC GBP'!AB1095+'6. FTNC Autres (inclus)'!AB1095</f>
        <v>0</v>
      </c>
      <c r="AC1095" s="408">
        <f>'2. FTNC CAN'!AC1095+'3. FTNC USD'!AC1095+'4. FTNC EUR'!AC1095+'5. FTNC GBP'!AC1095+'6. FTNC Autres (inclus)'!AC1095</f>
        <v>0</v>
      </c>
      <c r="AD1095" s="830"/>
      <c r="AE1095" s="831"/>
      <c r="AF1095" s="832"/>
    </row>
    <row r="1096" spans="1:32" ht="15" customHeight="1" outlineLevel="1" x14ac:dyDescent="0.2">
      <c r="A1096" s="232">
        <v>331</v>
      </c>
      <c r="B1096" s="507"/>
      <c r="C1096" s="269"/>
      <c r="D1096" s="269"/>
      <c r="E1096" s="270"/>
      <c r="F1096" s="915" t="s">
        <v>102</v>
      </c>
      <c r="G1096" s="916"/>
      <c r="H1096" s="916"/>
      <c r="I1096" s="916"/>
      <c r="J1096" s="916"/>
      <c r="K1096" s="916"/>
      <c r="L1096" s="917"/>
      <c r="M1096" s="408">
        <f>'2. FTNC CAN'!M1096+'3. FTNC USD'!M1096+'4. FTNC EUR'!M1096+'5. FTNC GBP'!M1096+'6. FTNC Autres (inclus)'!M1096</f>
        <v>0</v>
      </c>
      <c r="N1096" s="419">
        <f>'2. FTNC CAN'!N1096+'3. FTNC USD'!N1096+'4. FTNC EUR'!N1096+'5. FTNC GBP'!N1096+'6. FTNC Autres (inclus)'!N1096</f>
        <v>0</v>
      </c>
      <c r="O1096" s="422">
        <f>'2. FTNC CAN'!O1096+'3. FTNC USD'!O1096+'4. FTNC EUR'!O1096+'5. FTNC GBP'!O1096+'6. FTNC Autres (inclus)'!O1096</f>
        <v>0</v>
      </c>
      <c r="P1096" s="422">
        <f>'2. FTNC CAN'!P1096+'3. FTNC USD'!P1096+'4. FTNC EUR'!P1096+'5. FTNC GBP'!P1096+'6. FTNC Autres (inclus)'!P1096</f>
        <v>0</v>
      </c>
      <c r="Q1096" s="423">
        <f>'2. FTNC CAN'!Q1096+'3. FTNC USD'!Q1096+'4. FTNC EUR'!Q1096+'5. FTNC GBP'!Q1096+'6. FTNC Autres (inclus)'!Q1096</f>
        <v>0</v>
      </c>
      <c r="R1096" s="419">
        <f>'2. FTNC CAN'!R1096+'3. FTNC USD'!R1096+'4. FTNC EUR'!R1096+'5. FTNC GBP'!R1096+'6. FTNC Autres (inclus)'!R1096</f>
        <v>0</v>
      </c>
      <c r="S1096" s="421">
        <f>'2. FTNC CAN'!S1096+'3. FTNC USD'!S1096+'4. FTNC EUR'!S1096+'5. FTNC GBP'!S1096+'6. FTNC Autres (inclus)'!S1096</f>
        <v>0</v>
      </c>
      <c r="T1096" s="421">
        <f>'2. FTNC CAN'!T1096+'3. FTNC USD'!T1096+'4. FTNC EUR'!T1096+'5. FTNC GBP'!T1096+'6. FTNC Autres (inclus)'!T1096</f>
        <v>0</v>
      </c>
      <c r="U1096" s="421">
        <f>'2. FTNC CAN'!U1096+'3. FTNC USD'!U1096+'4. FTNC EUR'!U1096+'5. FTNC GBP'!U1096+'6. FTNC Autres (inclus)'!U1096</f>
        <v>0</v>
      </c>
      <c r="V1096" s="421">
        <f>'2. FTNC CAN'!V1096+'3. FTNC USD'!V1096+'4. FTNC EUR'!V1096+'5. FTNC GBP'!V1096+'6. FTNC Autres (inclus)'!V1096</f>
        <v>0</v>
      </c>
      <c r="W1096" s="421">
        <f>'2. FTNC CAN'!W1096+'3. FTNC USD'!W1096+'4. FTNC EUR'!W1096+'5. FTNC GBP'!W1096+'6. FTNC Autres (inclus)'!W1096</f>
        <v>0</v>
      </c>
      <c r="X1096" s="422">
        <f>'2. FTNC CAN'!X1096+'3. FTNC USD'!X1096+'4. FTNC EUR'!X1096+'5. FTNC GBP'!X1096+'6. FTNC Autres (inclus)'!X1096</f>
        <v>0</v>
      </c>
      <c r="Y1096" s="421">
        <f>'2. FTNC CAN'!Y1096+'3. FTNC USD'!Y1096+'4. FTNC EUR'!Y1096+'5. FTNC GBP'!Y1096+'6. FTNC Autres (inclus)'!Y1096</f>
        <v>0</v>
      </c>
      <c r="Z1096" s="421">
        <f>'2. FTNC CAN'!Z1096+'3. FTNC USD'!Z1096+'4. FTNC EUR'!Z1096+'5. FTNC GBP'!Z1096+'6. FTNC Autres (inclus)'!Z1096</f>
        <v>0</v>
      </c>
      <c r="AA1096" s="421">
        <f>'2. FTNC CAN'!AA1096+'3. FTNC USD'!AA1096+'4. FTNC EUR'!AA1096+'5. FTNC GBP'!AA1096+'6. FTNC Autres (inclus)'!AA1096</f>
        <v>0</v>
      </c>
      <c r="AB1096" s="421">
        <f>'2. FTNC CAN'!AB1096+'3. FTNC USD'!AB1096+'4. FTNC EUR'!AB1096+'5. FTNC GBP'!AB1096+'6. FTNC Autres (inclus)'!AB1096</f>
        <v>0</v>
      </c>
      <c r="AC1096" s="408">
        <f>'2. FTNC CAN'!AC1096+'3. FTNC USD'!AC1096+'4. FTNC EUR'!AC1096+'5. FTNC GBP'!AC1096+'6. FTNC Autres (inclus)'!AC1096</f>
        <v>0</v>
      </c>
      <c r="AD1096" s="830"/>
      <c r="AE1096" s="831"/>
      <c r="AF1096" s="832"/>
    </row>
    <row r="1097" spans="1:32" ht="15" customHeight="1" outlineLevel="1" x14ac:dyDescent="0.2">
      <c r="A1097" s="232">
        <v>331</v>
      </c>
      <c r="B1097" s="507"/>
      <c r="C1097" s="269"/>
      <c r="D1097" s="269"/>
      <c r="E1097" s="270"/>
      <c r="F1097" s="915" t="s">
        <v>103</v>
      </c>
      <c r="G1097" s="916"/>
      <c r="H1097" s="916"/>
      <c r="I1097" s="916"/>
      <c r="J1097" s="916"/>
      <c r="K1097" s="916"/>
      <c r="L1097" s="917"/>
      <c r="M1097" s="408">
        <f>'2. FTNC CAN'!M1097+'3. FTNC USD'!M1097+'4. FTNC EUR'!M1097+'5. FTNC GBP'!M1097+'6. FTNC Autres (inclus)'!M1097</f>
        <v>0</v>
      </c>
      <c r="N1097" s="419">
        <f>'2. FTNC CAN'!N1097+'3. FTNC USD'!N1097+'4. FTNC EUR'!N1097+'5. FTNC GBP'!N1097+'6. FTNC Autres (inclus)'!N1097</f>
        <v>0</v>
      </c>
      <c r="O1097" s="422">
        <f>'2. FTNC CAN'!O1097+'3. FTNC USD'!O1097+'4. FTNC EUR'!O1097+'5. FTNC GBP'!O1097+'6. FTNC Autres (inclus)'!O1097</f>
        <v>0</v>
      </c>
      <c r="P1097" s="422">
        <f>'2. FTNC CAN'!P1097+'3. FTNC USD'!P1097+'4. FTNC EUR'!P1097+'5. FTNC GBP'!P1097+'6. FTNC Autres (inclus)'!P1097</f>
        <v>0</v>
      </c>
      <c r="Q1097" s="423">
        <f>'2. FTNC CAN'!Q1097+'3. FTNC USD'!Q1097+'4. FTNC EUR'!Q1097+'5. FTNC GBP'!Q1097+'6. FTNC Autres (inclus)'!Q1097</f>
        <v>0</v>
      </c>
      <c r="R1097" s="419">
        <f>'2. FTNC CAN'!R1097+'3. FTNC USD'!R1097+'4. FTNC EUR'!R1097+'5. FTNC GBP'!R1097+'6. FTNC Autres (inclus)'!R1097</f>
        <v>0</v>
      </c>
      <c r="S1097" s="421">
        <f>'2. FTNC CAN'!S1097+'3. FTNC USD'!S1097+'4. FTNC EUR'!S1097+'5. FTNC GBP'!S1097+'6. FTNC Autres (inclus)'!S1097</f>
        <v>0</v>
      </c>
      <c r="T1097" s="421">
        <f>'2. FTNC CAN'!T1097+'3. FTNC USD'!T1097+'4. FTNC EUR'!T1097+'5. FTNC GBP'!T1097+'6. FTNC Autres (inclus)'!T1097</f>
        <v>0</v>
      </c>
      <c r="U1097" s="421">
        <f>'2. FTNC CAN'!U1097+'3. FTNC USD'!U1097+'4. FTNC EUR'!U1097+'5. FTNC GBP'!U1097+'6. FTNC Autres (inclus)'!U1097</f>
        <v>0</v>
      </c>
      <c r="V1097" s="421">
        <f>'2. FTNC CAN'!V1097+'3. FTNC USD'!V1097+'4. FTNC EUR'!V1097+'5. FTNC GBP'!V1097+'6. FTNC Autres (inclus)'!V1097</f>
        <v>0</v>
      </c>
      <c r="W1097" s="421">
        <f>'2. FTNC CAN'!W1097+'3. FTNC USD'!W1097+'4. FTNC EUR'!W1097+'5. FTNC GBP'!W1097+'6. FTNC Autres (inclus)'!W1097</f>
        <v>0</v>
      </c>
      <c r="X1097" s="422">
        <f>'2. FTNC CAN'!X1097+'3. FTNC USD'!X1097+'4. FTNC EUR'!X1097+'5. FTNC GBP'!X1097+'6. FTNC Autres (inclus)'!X1097</f>
        <v>0</v>
      </c>
      <c r="Y1097" s="421">
        <f>'2. FTNC CAN'!Y1097+'3. FTNC USD'!Y1097+'4. FTNC EUR'!Y1097+'5. FTNC GBP'!Y1097+'6. FTNC Autres (inclus)'!Y1097</f>
        <v>0</v>
      </c>
      <c r="Z1097" s="421">
        <f>'2. FTNC CAN'!Z1097+'3. FTNC USD'!Z1097+'4. FTNC EUR'!Z1097+'5. FTNC GBP'!Z1097+'6. FTNC Autres (inclus)'!Z1097</f>
        <v>0</v>
      </c>
      <c r="AA1097" s="421">
        <f>'2. FTNC CAN'!AA1097+'3. FTNC USD'!AA1097+'4. FTNC EUR'!AA1097+'5. FTNC GBP'!AA1097+'6. FTNC Autres (inclus)'!AA1097</f>
        <v>0</v>
      </c>
      <c r="AB1097" s="421">
        <f>'2. FTNC CAN'!AB1097+'3. FTNC USD'!AB1097+'4. FTNC EUR'!AB1097+'5. FTNC GBP'!AB1097+'6. FTNC Autres (inclus)'!AB1097</f>
        <v>0</v>
      </c>
      <c r="AC1097" s="408">
        <f>'2. FTNC CAN'!AC1097+'3. FTNC USD'!AC1097+'4. FTNC EUR'!AC1097+'5. FTNC GBP'!AC1097+'6. FTNC Autres (inclus)'!AC1097</f>
        <v>0</v>
      </c>
      <c r="AD1097" s="830"/>
      <c r="AE1097" s="831"/>
      <c r="AF1097" s="832"/>
    </row>
    <row r="1098" spans="1:32" ht="15" customHeight="1" outlineLevel="1" x14ac:dyDescent="0.2">
      <c r="A1098" s="232">
        <v>331</v>
      </c>
      <c r="B1098" s="476"/>
      <c r="C1098" s="630"/>
      <c r="D1098" s="630"/>
      <c r="E1098" s="631"/>
      <c r="F1098" s="915" t="s">
        <v>104</v>
      </c>
      <c r="G1098" s="916"/>
      <c r="H1098" s="916"/>
      <c r="I1098" s="916"/>
      <c r="J1098" s="916"/>
      <c r="K1098" s="916"/>
      <c r="L1098" s="917"/>
      <c r="M1098" s="408">
        <f>'2. FTNC CAN'!M1098+'3. FTNC USD'!M1098+'4. FTNC EUR'!M1098+'5. FTNC GBP'!M1098+'6. FTNC Autres (inclus)'!M1098</f>
        <v>0</v>
      </c>
      <c r="N1098" s="419">
        <f>'2. FTNC CAN'!N1098+'3. FTNC USD'!N1098+'4. FTNC EUR'!N1098+'5. FTNC GBP'!N1098+'6. FTNC Autres (inclus)'!N1098</f>
        <v>0</v>
      </c>
      <c r="O1098" s="422">
        <f>'2. FTNC CAN'!O1098+'3. FTNC USD'!O1098+'4. FTNC EUR'!O1098+'5. FTNC GBP'!O1098+'6. FTNC Autres (inclus)'!O1098</f>
        <v>0</v>
      </c>
      <c r="P1098" s="422">
        <f>'2. FTNC CAN'!P1098+'3. FTNC USD'!P1098+'4. FTNC EUR'!P1098+'5. FTNC GBP'!P1098+'6. FTNC Autres (inclus)'!P1098</f>
        <v>0</v>
      </c>
      <c r="Q1098" s="423">
        <f>'2. FTNC CAN'!Q1098+'3. FTNC USD'!Q1098+'4. FTNC EUR'!Q1098+'5. FTNC GBP'!Q1098+'6. FTNC Autres (inclus)'!Q1098</f>
        <v>0</v>
      </c>
      <c r="R1098" s="419">
        <f>'2. FTNC CAN'!R1098+'3. FTNC USD'!R1098+'4. FTNC EUR'!R1098+'5. FTNC GBP'!R1098+'6. FTNC Autres (inclus)'!R1098</f>
        <v>0</v>
      </c>
      <c r="S1098" s="421">
        <f>'2. FTNC CAN'!S1098+'3. FTNC USD'!S1098+'4. FTNC EUR'!S1098+'5. FTNC GBP'!S1098+'6. FTNC Autres (inclus)'!S1098</f>
        <v>0</v>
      </c>
      <c r="T1098" s="421">
        <f>'2. FTNC CAN'!T1098+'3. FTNC USD'!T1098+'4. FTNC EUR'!T1098+'5. FTNC GBP'!T1098+'6. FTNC Autres (inclus)'!T1098</f>
        <v>0</v>
      </c>
      <c r="U1098" s="421">
        <f>'2. FTNC CAN'!U1098+'3. FTNC USD'!U1098+'4. FTNC EUR'!U1098+'5. FTNC GBP'!U1098+'6. FTNC Autres (inclus)'!U1098</f>
        <v>0</v>
      </c>
      <c r="V1098" s="421">
        <f>'2. FTNC CAN'!V1098+'3. FTNC USD'!V1098+'4. FTNC EUR'!V1098+'5. FTNC GBP'!V1098+'6. FTNC Autres (inclus)'!V1098</f>
        <v>0</v>
      </c>
      <c r="W1098" s="421">
        <f>'2. FTNC CAN'!W1098+'3. FTNC USD'!W1098+'4. FTNC EUR'!W1098+'5. FTNC GBP'!W1098+'6. FTNC Autres (inclus)'!W1098</f>
        <v>0</v>
      </c>
      <c r="X1098" s="422">
        <f>'2. FTNC CAN'!X1098+'3. FTNC USD'!X1098+'4. FTNC EUR'!X1098+'5. FTNC GBP'!X1098+'6. FTNC Autres (inclus)'!X1098</f>
        <v>0</v>
      </c>
      <c r="Y1098" s="421">
        <f>'2. FTNC CAN'!Y1098+'3. FTNC USD'!Y1098+'4. FTNC EUR'!Y1098+'5. FTNC GBP'!Y1098+'6. FTNC Autres (inclus)'!Y1098</f>
        <v>0</v>
      </c>
      <c r="Z1098" s="421">
        <f>'2. FTNC CAN'!Z1098+'3. FTNC USD'!Z1098+'4. FTNC EUR'!Z1098+'5. FTNC GBP'!Z1098+'6. FTNC Autres (inclus)'!Z1098</f>
        <v>0</v>
      </c>
      <c r="AA1098" s="421">
        <f>'2. FTNC CAN'!AA1098+'3. FTNC USD'!AA1098+'4. FTNC EUR'!AA1098+'5. FTNC GBP'!AA1098+'6. FTNC Autres (inclus)'!AA1098</f>
        <v>0</v>
      </c>
      <c r="AB1098" s="421">
        <f>'2. FTNC CAN'!AB1098+'3. FTNC USD'!AB1098+'4. FTNC EUR'!AB1098+'5. FTNC GBP'!AB1098+'6. FTNC Autres (inclus)'!AB1098</f>
        <v>0</v>
      </c>
      <c r="AC1098" s="408">
        <f>'2. FTNC CAN'!AC1098+'3. FTNC USD'!AC1098+'4. FTNC EUR'!AC1098+'5. FTNC GBP'!AC1098+'6. FTNC Autres (inclus)'!AC1098</f>
        <v>0</v>
      </c>
      <c r="AD1098" s="833"/>
      <c r="AE1098" s="834"/>
      <c r="AF1098" s="835"/>
    </row>
    <row r="1099" spans="1:32" ht="15" customHeight="1" outlineLevel="1" x14ac:dyDescent="0.2">
      <c r="A1099" s="232">
        <v>327</v>
      </c>
      <c r="B1099" s="509"/>
      <c r="C1099" s="625"/>
      <c r="D1099" s="844" t="s">
        <v>106</v>
      </c>
      <c r="E1099" s="845"/>
      <c r="F1099" s="845"/>
      <c r="G1099" s="845"/>
      <c r="H1099" s="845"/>
      <c r="I1099" s="845"/>
      <c r="J1099" s="845"/>
      <c r="K1099" s="845"/>
      <c r="L1099" s="846"/>
      <c r="M1099" s="407">
        <f>SUBTOTAL(9,M1100:M1104)</f>
        <v>0</v>
      </c>
      <c r="N1099" s="410">
        <f t="shared" ref="N1099:AC1099" si="1444">SUBTOTAL(9,N1100:N1104)</f>
        <v>0</v>
      </c>
      <c r="O1099" s="414">
        <f t="shared" si="1444"/>
        <v>0</v>
      </c>
      <c r="P1099" s="413">
        <f t="shared" si="1444"/>
        <v>0</v>
      </c>
      <c r="Q1099" s="415">
        <f t="shared" si="1444"/>
        <v>0</v>
      </c>
      <c r="R1099" s="410">
        <f t="shared" si="1444"/>
        <v>0</v>
      </c>
      <c r="S1099" s="414">
        <f t="shared" si="1444"/>
        <v>0</v>
      </c>
      <c r="T1099" s="413">
        <f t="shared" si="1444"/>
        <v>0</v>
      </c>
      <c r="U1099" s="413">
        <f t="shared" si="1444"/>
        <v>0</v>
      </c>
      <c r="V1099" s="413">
        <f t="shared" si="1444"/>
        <v>0</v>
      </c>
      <c r="W1099" s="413">
        <f t="shared" si="1444"/>
        <v>0</v>
      </c>
      <c r="X1099" s="413">
        <f t="shared" si="1444"/>
        <v>0</v>
      </c>
      <c r="Y1099" s="413">
        <f t="shared" si="1444"/>
        <v>0</v>
      </c>
      <c r="Z1099" s="413">
        <f t="shared" si="1444"/>
        <v>0</v>
      </c>
      <c r="AA1099" s="413">
        <f t="shared" si="1444"/>
        <v>0</v>
      </c>
      <c r="AB1099" s="411">
        <f t="shared" si="1444"/>
        <v>0</v>
      </c>
      <c r="AC1099" s="415">
        <f t="shared" si="1444"/>
        <v>0</v>
      </c>
      <c r="AD1099" s="921"/>
      <c r="AE1099" s="921"/>
      <c r="AF1099" s="922"/>
    </row>
    <row r="1100" spans="1:32" ht="15" customHeight="1" outlineLevel="1" x14ac:dyDescent="0.2">
      <c r="A1100" s="232">
        <v>328</v>
      </c>
      <c r="B1100" s="507"/>
      <c r="C1100" s="269"/>
      <c r="D1100" s="269"/>
      <c r="E1100" s="270"/>
      <c r="F1100" s="856" t="s">
        <v>568</v>
      </c>
      <c r="G1100" s="857"/>
      <c r="H1100" s="857"/>
      <c r="I1100" s="857"/>
      <c r="J1100" s="857"/>
      <c r="K1100" s="857"/>
      <c r="L1100" s="858"/>
      <c r="M1100" s="408">
        <f>'2. FTNC CAN'!M1100+'3. FTNC USD'!M1100+'4. FTNC EUR'!M1100+'5. FTNC GBP'!M1100+'6. FTNC Autres (inclus)'!M1100</f>
        <v>0</v>
      </c>
      <c r="N1100" s="419">
        <f>'2. FTNC CAN'!N1100+'3. FTNC USD'!N1100+'4. FTNC EUR'!N1100+'5. FTNC GBP'!N1100+'6. FTNC Autres (inclus)'!N1100</f>
        <v>0</v>
      </c>
      <c r="O1100" s="422">
        <f>'2. FTNC CAN'!O1100+'3. FTNC USD'!O1100+'4. FTNC EUR'!O1100+'5. FTNC GBP'!O1100+'6. FTNC Autres (inclus)'!O1100</f>
        <v>0</v>
      </c>
      <c r="P1100" s="422">
        <f>'2. FTNC CAN'!P1100+'3. FTNC USD'!P1100+'4. FTNC EUR'!P1100+'5. FTNC GBP'!P1100+'6. FTNC Autres (inclus)'!P1100</f>
        <v>0</v>
      </c>
      <c r="Q1100" s="423">
        <f>'2. FTNC CAN'!Q1100+'3. FTNC USD'!Q1100+'4. FTNC EUR'!Q1100+'5. FTNC GBP'!Q1100+'6. FTNC Autres (inclus)'!Q1100</f>
        <v>0</v>
      </c>
      <c r="R1100" s="419">
        <f>'2. FTNC CAN'!R1100+'3. FTNC USD'!R1100+'4. FTNC EUR'!R1100+'5. FTNC GBP'!R1100+'6. FTNC Autres (inclus)'!R1100</f>
        <v>0</v>
      </c>
      <c r="S1100" s="421">
        <f>'2. FTNC CAN'!S1100+'3. FTNC USD'!S1100+'4. FTNC EUR'!S1100+'5. FTNC GBP'!S1100+'6. FTNC Autres (inclus)'!S1100</f>
        <v>0</v>
      </c>
      <c r="T1100" s="421">
        <f>'2. FTNC CAN'!T1100+'3. FTNC USD'!T1100+'4. FTNC EUR'!T1100+'5. FTNC GBP'!T1100+'6. FTNC Autres (inclus)'!T1100</f>
        <v>0</v>
      </c>
      <c r="U1100" s="421">
        <f>'2. FTNC CAN'!U1100+'3. FTNC USD'!U1100+'4. FTNC EUR'!U1100+'5. FTNC GBP'!U1100+'6. FTNC Autres (inclus)'!U1100</f>
        <v>0</v>
      </c>
      <c r="V1100" s="421">
        <f>'2. FTNC CAN'!V1100+'3. FTNC USD'!V1100+'4. FTNC EUR'!V1100+'5. FTNC GBP'!V1100+'6. FTNC Autres (inclus)'!V1100</f>
        <v>0</v>
      </c>
      <c r="W1100" s="421">
        <f>'2. FTNC CAN'!W1100+'3. FTNC USD'!W1100+'4. FTNC EUR'!W1100+'5. FTNC GBP'!W1100+'6. FTNC Autres (inclus)'!W1100</f>
        <v>0</v>
      </c>
      <c r="X1100" s="422">
        <f>'2. FTNC CAN'!X1100+'3. FTNC USD'!X1100+'4. FTNC EUR'!X1100+'5. FTNC GBP'!X1100+'6. FTNC Autres (inclus)'!X1100</f>
        <v>0</v>
      </c>
      <c r="Y1100" s="421">
        <f>'2. FTNC CAN'!Y1100+'3. FTNC USD'!Y1100+'4. FTNC EUR'!Y1100+'5. FTNC GBP'!Y1100+'6. FTNC Autres (inclus)'!Y1100</f>
        <v>0</v>
      </c>
      <c r="Z1100" s="421">
        <f>'2. FTNC CAN'!Z1100+'3. FTNC USD'!Z1100+'4. FTNC EUR'!Z1100+'5. FTNC GBP'!Z1100+'6. FTNC Autres (inclus)'!Z1100</f>
        <v>0</v>
      </c>
      <c r="AA1100" s="421">
        <f>'2. FTNC CAN'!AA1100+'3. FTNC USD'!AA1100+'4. FTNC EUR'!AA1100+'5. FTNC GBP'!AA1100+'6. FTNC Autres (inclus)'!AA1100</f>
        <v>0</v>
      </c>
      <c r="AB1100" s="421">
        <f>'2. FTNC CAN'!AB1100+'3. FTNC USD'!AB1100+'4. FTNC EUR'!AB1100+'5. FTNC GBP'!AB1100+'6. FTNC Autres (inclus)'!AB1100</f>
        <v>0</v>
      </c>
      <c r="AC1100" s="408">
        <f>'2. FTNC CAN'!AC1100+'3. FTNC USD'!AC1100+'4. FTNC EUR'!AC1100+'5. FTNC GBP'!AC1100+'6. FTNC Autres (inclus)'!AC1100</f>
        <v>0</v>
      </c>
      <c r="AD1100" s="827"/>
      <c r="AE1100" s="828"/>
      <c r="AF1100" s="829"/>
    </row>
    <row r="1101" spans="1:32" ht="15" customHeight="1" outlineLevel="1" x14ac:dyDescent="0.2">
      <c r="A1101" s="232">
        <v>329</v>
      </c>
      <c r="B1101" s="507"/>
      <c r="C1101" s="269"/>
      <c r="D1101" s="269"/>
      <c r="E1101" s="270"/>
      <c r="F1101" s="915" t="s">
        <v>582</v>
      </c>
      <c r="G1101" s="916"/>
      <c r="H1101" s="916"/>
      <c r="I1101" s="916"/>
      <c r="J1101" s="916"/>
      <c r="K1101" s="916"/>
      <c r="L1101" s="917"/>
      <c r="M1101" s="408">
        <f>'2. FTNC CAN'!M1101+'3. FTNC USD'!M1101+'4. FTNC EUR'!M1101+'5. FTNC GBP'!M1101+'6. FTNC Autres (inclus)'!M1101</f>
        <v>0</v>
      </c>
      <c r="N1101" s="419">
        <f>'2. FTNC CAN'!N1101+'3. FTNC USD'!N1101+'4. FTNC EUR'!N1101+'5. FTNC GBP'!N1101+'6. FTNC Autres (inclus)'!N1101</f>
        <v>0</v>
      </c>
      <c r="O1101" s="422">
        <f>'2. FTNC CAN'!O1101+'3. FTNC USD'!O1101+'4. FTNC EUR'!O1101+'5. FTNC GBP'!O1101+'6. FTNC Autres (inclus)'!O1101</f>
        <v>0</v>
      </c>
      <c r="P1101" s="422">
        <f>'2. FTNC CAN'!P1101+'3. FTNC USD'!P1101+'4. FTNC EUR'!P1101+'5. FTNC GBP'!P1101+'6. FTNC Autres (inclus)'!P1101</f>
        <v>0</v>
      </c>
      <c r="Q1101" s="423">
        <f>'2. FTNC CAN'!Q1101+'3. FTNC USD'!Q1101+'4. FTNC EUR'!Q1101+'5. FTNC GBP'!Q1101+'6. FTNC Autres (inclus)'!Q1101</f>
        <v>0</v>
      </c>
      <c r="R1101" s="419">
        <f>'2. FTNC CAN'!R1101+'3. FTNC USD'!R1101+'4. FTNC EUR'!R1101+'5. FTNC GBP'!R1101+'6. FTNC Autres (inclus)'!R1101</f>
        <v>0</v>
      </c>
      <c r="S1101" s="421">
        <f>'2. FTNC CAN'!S1101+'3. FTNC USD'!S1101+'4. FTNC EUR'!S1101+'5. FTNC GBP'!S1101+'6. FTNC Autres (inclus)'!S1101</f>
        <v>0</v>
      </c>
      <c r="T1101" s="421">
        <f>'2. FTNC CAN'!T1101+'3. FTNC USD'!T1101+'4. FTNC EUR'!T1101+'5. FTNC GBP'!T1101+'6. FTNC Autres (inclus)'!T1101</f>
        <v>0</v>
      </c>
      <c r="U1101" s="421">
        <f>'2. FTNC CAN'!U1101+'3. FTNC USD'!U1101+'4. FTNC EUR'!U1101+'5. FTNC GBP'!U1101+'6. FTNC Autres (inclus)'!U1101</f>
        <v>0</v>
      </c>
      <c r="V1101" s="421">
        <f>'2. FTNC CAN'!V1101+'3. FTNC USD'!V1101+'4. FTNC EUR'!V1101+'5. FTNC GBP'!V1101+'6. FTNC Autres (inclus)'!V1101</f>
        <v>0</v>
      </c>
      <c r="W1101" s="421">
        <f>'2. FTNC CAN'!W1101+'3. FTNC USD'!W1101+'4. FTNC EUR'!W1101+'5. FTNC GBP'!W1101+'6. FTNC Autres (inclus)'!W1101</f>
        <v>0</v>
      </c>
      <c r="X1101" s="422">
        <f>'2. FTNC CAN'!X1101+'3. FTNC USD'!X1101+'4. FTNC EUR'!X1101+'5. FTNC GBP'!X1101+'6. FTNC Autres (inclus)'!X1101</f>
        <v>0</v>
      </c>
      <c r="Y1101" s="421">
        <f>'2. FTNC CAN'!Y1101+'3. FTNC USD'!Y1101+'4. FTNC EUR'!Y1101+'5. FTNC GBP'!Y1101+'6. FTNC Autres (inclus)'!Y1101</f>
        <v>0</v>
      </c>
      <c r="Z1101" s="421">
        <f>'2. FTNC CAN'!Z1101+'3. FTNC USD'!Z1101+'4. FTNC EUR'!Z1101+'5. FTNC GBP'!Z1101+'6. FTNC Autres (inclus)'!Z1101</f>
        <v>0</v>
      </c>
      <c r="AA1101" s="421">
        <f>'2. FTNC CAN'!AA1101+'3. FTNC USD'!AA1101+'4. FTNC EUR'!AA1101+'5. FTNC GBP'!AA1101+'6. FTNC Autres (inclus)'!AA1101</f>
        <v>0</v>
      </c>
      <c r="AB1101" s="421">
        <f>'2. FTNC CAN'!AB1101+'3. FTNC USD'!AB1101+'4. FTNC EUR'!AB1101+'5. FTNC GBP'!AB1101+'6. FTNC Autres (inclus)'!AB1101</f>
        <v>0</v>
      </c>
      <c r="AC1101" s="408">
        <f>'2. FTNC CAN'!AC1101+'3. FTNC USD'!AC1101+'4. FTNC EUR'!AC1101+'5. FTNC GBP'!AC1101+'6. FTNC Autres (inclus)'!AC1101</f>
        <v>0</v>
      </c>
      <c r="AD1101" s="830"/>
      <c r="AE1101" s="831"/>
      <c r="AF1101" s="832"/>
    </row>
    <row r="1102" spans="1:32" ht="15" customHeight="1" outlineLevel="1" x14ac:dyDescent="0.2">
      <c r="A1102" s="232">
        <v>330</v>
      </c>
      <c r="B1102" s="507"/>
      <c r="C1102" s="269"/>
      <c r="D1102" s="269"/>
      <c r="E1102" s="270"/>
      <c r="F1102" s="915" t="s">
        <v>569</v>
      </c>
      <c r="G1102" s="916"/>
      <c r="H1102" s="916"/>
      <c r="I1102" s="916"/>
      <c r="J1102" s="916"/>
      <c r="K1102" s="916"/>
      <c r="L1102" s="917"/>
      <c r="M1102" s="408">
        <f>'2. FTNC CAN'!M1102+'3. FTNC USD'!M1102+'4. FTNC EUR'!M1102+'5. FTNC GBP'!M1102+'6. FTNC Autres (inclus)'!M1102</f>
        <v>0</v>
      </c>
      <c r="N1102" s="419">
        <f>'2. FTNC CAN'!N1102+'3. FTNC USD'!N1102+'4. FTNC EUR'!N1102+'5. FTNC GBP'!N1102+'6. FTNC Autres (inclus)'!N1102</f>
        <v>0</v>
      </c>
      <c r="O1102" s="422">
        <f>'2. FTNC CAN'!O1102+'3. FTNC USD'!O1102+'4. FTNC EUR'!O1102+'5. FTNC GBP'!O1102+'6. FTNC Autres (inclus)'!O1102</f>
        <v>0</v>
      </c>
      <c r="P1102" s="422">
        <f>'2. FTNC CAN'!P1102+'3. FTNC USD'!P1102+'4. FTNC EUR'!P1102+'5. FTNC GBP'!P1102+'6. FTNC Autres (inclus)'!P1102</f>
        <v>0</v>
      </c>
      <c r="Q1102" s="423">
        <f>'2. FTNC CAN'!Q1102+'3. FTNC USD'!Q1102+'4. FTNC EUR'!Q1102+'5. FTNC GBP'!Q1102+'6. FTNC Autres (inclus)'!Q1102</f>
        <v>0</v>
      </c>
      <c r="R1102" s="419">
        <f>'2. FTNC CAN'!R1102+'3. FTNC USD'!R1102+'4. FTNC EUR'!R1102+'5. FTNC GBP'!R1102+'6. FTNC Autres (inclus)'!R1102</f>
        <v>0</v>
      </c>
      <c r="S1102" s="421">
        <f>'2. FTNC CAN'!S1102+'3. FTNC USD'!S1102+'4. FTNC EUR'!S1102+'5. FTNC GBP'!S1102+'6. FTNC Autres (inclus)'!S1102</f>
        <v>0</v>
      </c>
      <c r="T1102" s="421">
        <f>'2. FTNC CAN'!T1102+'3. FTNC USD'!T1102+'4. FTNC EUR'!T1102+'5. FTNC GBP'!T1102+'6. FTNC Autres (inclus)'!T1102</f>
        <v>0</v>
      </c>
      <c r="U1102" s="421">
        <f>'2. FTNC CAN'!U1102+'3. FTNC USD'!U1102+'4. FTNC EUR'!U1102+'5. FTNC GBP'!U1102+'6. FTNC Autres (inclus)'!U1102</f>
        <v>0</v>
      </c>
      <c r="V1102" s="421">
        <f>'2. FTNC CAN'!V1102+'3. FTNC USD'!V1102+'4. FTNC EUR'!V1102+'5. FTNC GBP'!V1102+'6. FTNC Autres (inclus)'!V1102</f>
        <v>0</v>
      </c>
      <c r="W1102" s="421">
        <f>'2. FTNC CAN'!W1102+'3. FTNC USD'!W1102+'4. FTNC EUR'!W1102+'5. FTNC GBP'!W1102+'6. FTNC Autres (inclus)'!W1102</f>
        <v>0</v>
      </c>
      <c r="X1102" s="422">
        <f>'2. FTNC CAN'!X1102+'3. FTNC USD'!X1102+'4. FTNC EUR'!X1102+'5. FTNC GBP'!X1102+'6. FTNC Autres (inclus)'!X1102</f>
        <v>0</v>
      </c>
      <c r="Y1102" s="421">
        <f>'2. FTNC CAN'!Y1102+'3. FTNC USD'!Y1102+'4. FTNC EUR'!Y1102+'5. FTNC GBP'!Y1102+'6. FTNC Autres (inclus)'!Y1102</f>
        <v>0</v>
      </c>
      <c r="Z1102" s="421">
        <f>'2. FTNC CAN'!Z1102+'3. FTNC USD'!Z1102+'4. FTNC EUR'!Z1102+'5. FTNC GBP'!Z1102+'6. FTNC Autres (inclus)'!Z1102</f>
        <v>0</v>
      </c>
      <c r="AA1102" s="421">
        <f>'2. FTNC CAN'!AA1102+'3. FTNC USD'!AA1102+'4. FTNC EUR'!AA1102+'5. FTNC GBP'!AA1102+'6. FTNC Autres (inclus)'!AA1102</f>
        <v>0</v>
      </c>
      <c r="AB1102" s="421">
        <f>'2. FTNC CAN'!AB1102+'3. FTNC USD'!AB1102+'4. FTNC EUR'!AB1102+'5. FTNC GBP'!AB1102+'6. FTNC Autres (inclus)'!AB1102</f>
        <v>0</v>
      </c>
      <c r="AC1102" s="408">
        <f>'2. FTNC CAN'!AC1102+'3. FTNC USD'!AC1102+'4. FTNC EUR'!AC1102+'5. FTNC GBP'!AC1102+'6. FTNC Autres (inclus)'!AC1102</f>
        <v>0</v>
      </c>
      <c r="AD1102" s="830"/>
      <c r="AE1102" s="831"/>
      <c r="AF1102" s="832"/>
    </row>
    <row r="1103" spans="1:32" ht="15" customHeight="1" outlineLevel="1" x14ac:dyDescent="0.2">
      <c r="A1103" s="232">
        <v>331</v>
      </c>
      <c r="B1103" s="507"/>
      <c r="C1103" s="269"/>
      <c r="D1103" s="269"/>
      <c r="E1103" s="270"/>
      <c r="F1103" s="915" t="s">
        <v>107</v>
      </c>
      <c r="G1103" s="916"/>
      <c r="H1103" s="916"/>
      <c r="I1103" s="916"/>
      <c r="J1103" s="916"/>
      <c r="K1103" s="916"/>
      <c r="L1103" s="917"/>
      <c r="M1103" s="408">
        <f>'2. FTNC CAN'!M1103+'3. FTNC USD'!M1103+'4. FTNC EUR'!M1103+'5. FTNC GBP'!M1103+'6. FTNC Autres (inclus)'!M1103</f>
        <v>0</v>
      </c>
      <c r="N1103" s="419">
        <f>'2. FTNC CAN'!N1103+'3. FTNC USD'!N1103+'4. FTNC EUR'!N1103+'5. FTNC GBP'!N1103+'6. FTNC Autres (inclus)'!N1103</f>
        <v>0</v>
      </c>
      <c r="O1103" s="422">
        <f>'2. FTNC CAN'!O1103+'3. FTNC USD'!O1103+'4. FTNC EUR'!O1103+'5. FTNC GBP'!O1103+'6. FTNC Autres (inclus)'!O1103</f>
        <v>0</v>
      </c>
      <c r="P1103" s="422">
        <f>'2. FTNC CAN'!P1103+'3. FTNC USD'!P1103+'4. FTNC EUR'!P1103+'5. FTNC GBP'!P1103+'6. FTNC Autres (inclus)'!P1103</f>
        <v>0</v>
      </c>
      <c r="Q1103" s="423">
        <f>'2. FTNC CAN'!Q1103+'3. FTNC USD'!Q1103+'4. FTNC EUR'!Q1103+'5. FTNC GBP'!Q1103+'6. FTNC Autres (inclus)'!Q1103</f>
        <v>0</v>
      </c>
      <c r="R1103" s="419">
        <f>'2. FTNC CAN'!R1103+'3. FTNC USD'!R1103+'4. FTNC EUR'!R1103+'5. FTNC GBP'!R1103+'6. FTNC Autres (inclus)'!R1103</f>
        <v>0</v>
      </c>
      <c r="S1103" s="421">
        <f>'2. FTNC CAN'!S1103+'3. FTNC USD'!S1103+'4. FTNC EUR'!S1103+'5. FTNC GBP'!S1103+'6. FTNC Autres (inclus)'!S1103</f>
        <v>0</v>
      </c>
      <c r="T1103" s="421">
        <f>'2. FTNC CAN'!T1103+'3. FTNC USD'!T1103+'4. FTNC EUR'!T1103+'5. FTNC GBP'!T1103+'6. FTNC Autres (inclus)'!T1103</f>
        <v>0</v>
      </c>
      <c r="U1103" s="421">
        <f>'2. FTNC CAN'!U1103+'3. FTNC USD'!U1103+'4. FTNC EUR'!U1103+'5. FTNC GBP'!U1103+'6. FTNC Autres (inclus)'!U1103</f>
        <v>0</v>
      </c>
      <c r="V1103" s="421">
        <f>'2. FTNC CAN'!V1103+'3. FTNC USD'!V1103+'4. FTNC EUR'!V1103+'5. FTNC GBP'!V1103+'6. FTNC Autres (inclus)'!V1103</f>
        <v>0</v>
      </c>
      <c r="W1103" s="421">
        <f>'2. FTNC CAN'!W1103+'3. FTNC USD'!W1103+'4. FTNC EUR'!W1103+'5. FTNC GBP'!W1103+'6. FTNC Autres (inclus)'!W1103</f>
        <v>0</v>
      </c>
      <c r="X1103" s="422">
        <f>'2. FTNC CAN'!X1103+'3. FTNC USD'!X1103+'4. FTNC EUR'!X1103+'5. FTNC GBP'!X1103+'6. FTNC Autres (inclus)'!X1103</f>
        <v>0</v>
      </c>
      <c r="Y1103" s="421">
        <f>'2. FTNC CAN'!Y1103+'3. FTNC USD'!Y1103+'4. FTNC EUR'!Y1103+'5. FTNC GBP'!Y1103+'6. FTNC Autres (inclus)'!Y1103</f>
        <v>0</v>
      </c>
      <c r="Z1103" s="421">
        <f>'2. FTNC CAN'!Z1103+'3. FTNC USD'!Z1103+'4. FTNC EUR'!Z1103+'5. FTNC GBP'!Z1103+'6. FTNC Autres (inclus)'!Z1103</f>
        <v>0</v>
      </c>
      <c r="AA1103" s="421">
        <f>'2. FTNC CAN'!AA1103+'3. FTNC USD'!AA1103+'4. FTNC EUR'!AA1103+'5. FTNC GBP'!AA1103+'6. FTNC Autres (inclus)'!AA1103</f>
        <v>0</v>
      </c>
      <c r="AB1103" s="421">
        <f>'2. FTNC CAN'!AB1103+'3. FTNC USD'!AB1103+'4. FTNC EUR'!AB1103+'5. FTNC GBP'!AB1103+'6. FTNC Autres (inclus)'!AB1103</f>
        <v>0</v>
      </c>
      <c r="AC1103" s="408">
        <f>'2. FTNC CAN'!AC1103+'3. FTNC USD'!AC1103+'4. FTNC EUR'!AC1103+'5. FTNC GBP'!AC1103+'6. FTNC Autres (inclus)'!AC1103</f>
        <v>0</v>
      </c>
      <c r="AD1103" s="830"/>
      <c r="AE1103" s="831"/>
      <c r="AF1103" s="832"/>
    </row>
    <row r="1104" spans="1:32" ht="27.75" customHeight="1" outlineLevel="1" x14ac:dyDescent="0.2">
      <c r="A1104" s="232">
        <v>331</v>
      </c>
      <c r="B1104" s="507"/>
      <c r="C1104" s="269"/>
      <c r="D1104" s="269"/>
      <c r="E1104" s="270"/>
      <c r="F1104" s="859" t="s">
        <v>463</v>
      </c>
      <c r="G1104" s="860"/>
      <c r="H1104" s="860"/>
      <c r="I1104" s="860"/>
      <c r="J1104" s="860"/>
      <c r="K1104" s="860"/>
      <c r="L1104" s="861"/>
      <c r="M1104" s="408">
        <f>'2. FTNC CAN'!M1104+'3. FTNC USD'!M1104+'4. FTNC EUR'!M1104+'5. FTNC GBP'!M1104+'6. FTNC Autres (inclus)'!M1104</f>
        <v>0</v>
      </c>
      <c r="N1104" s="419">
        <f>'2. FTNC CAN'!N1104+'3. FTNC USD'!N1104+'4. FTNC EUR'!N1104+'5. FTNC GBP'!N1104+'6. FTNC Autres (inclus)'!N1104</f>
        <v>0</v>
      </c>
      <c r="O1104" s="422">
        <f>'2. FTNC CAN'!O1104+'3. FTNC USD'!O1104+'4. FTNC EUR'!O1104+'5. FTNC GBP'!O1104+'6. FTNC Autres (inclus)'!O1104</f>
        <v>0</v>
      </c>
      <c r="P1104" s="422">
        <f>'2. FTNC CAN'!P1104+'3. FTNC USD'!P1104+'4. FTNC EUR'!P1104+'5. FTNC GBP'!P1104+'6. FTNC Autres (inclus)'!P1104</f>
        <v>0</v>
      </c>
      <c r="Q1104" s="423">
        <f>'2. FTNC CAN'!Q1104+'3. FTNC USD'!Q1104+'4. FTNC EUR'!Q1104+'5. FTNC GBP'!Q1104+'6. FTNC Autres (inclus)'!Q1104</f>
        <v>0</v>
      </c>
      <c r="R1104" s="419">
        <f>'2. FTNC CAN'!R1104+'3. FTNC USD'!R1104+'4. FTNC EUR'!R1104+'5. FTNC GBP'!R1104+'6. FTNC Autres (inclus)'!R1104</f>
        <v>0</v>
      </c>
      <c r="S1104" s="421">
        <f>'2. FTNC CAN'!S1104+'3. FTNC USD'!S1104+'4. FTNC EUR'!S1104+'5. FTNC GBP'!S1104+'6. FTNC Autres (inclus)'!S1104</f>
        <v>0</v>
      </c>
      <c r="T1104" s="421">
        <f>'2. FTNC CAN'!T1104+'3. FTNC USD'!T1104+'4. FTNC EUR'!T1104+'5. FTNC GBP'!T1104+'6. FTNC Autres (inclus)'!T1104</f>
        <v>0</v>
      </c>
      <c r="U1104" s="421">
        <f>'2. FTNC CAN'!U1104+'3. FTNC USD'!U1104+'4. FTNC EUR'!U1104+'5. FTNC GBP'!U1104+'6. FTNC Autres (inclus)'!U1104</f>
        <v>0</v>
      </c>
      <c r="V1104" s="421">
        <f>'2. FTNC CAN'!V1104+'3. FTNC USD'!V1104+'4. FTNC EUR'!V1104+'5. FTNC GBP'!V1104+'6. FTNC Autres (inclus)'!V1104</f>
        <v>0</v>
      </c>
      <c r="W1104" s="421">
        <f>'2. FTNC CAN'!W1104+'3. FTNC USD'!W1104+'4. FTNC EUR'!W1104+'5. FTNC GBP'!W1104+'6. FTNC Autres (inclus)'!W1104</f>
        <v>0</v>
      </c>
      <c r="X1104" s="422">
        <f>'2. FTNC CAN'!X1104+'3. FTNC USD'!X1104+'4. FTNC EUR'!X1104+'5. FTNC GBP'!X1104+'6. FTNC Autres (inclus)'!X1104</f>
        <v>0</v>
      </c>
      <c r="Y1104" s="421">
        <f>'2. FTNC CAN'!Y1104+'3. FTNC USD'!Y1104+'4. FTNC EUR'!Y1104+'5. FTNC GBP'!Y1104+'6. FTNC Autres (inclus)'!Y1104</f>
        <v>0</v>
      </c>
      <c r="Z1104" s="421">
        <f>'2. FTNC CAN'!Z1104+'3. FTNC USD'!Z1104+'4. FTNC EUR'!Z1104+'5. FTNC GBP'!Z1104+'6. FTNC Autres (inclus)'!Z1104</f>
        <v>0</v>
      </c>
      <c r="AA1104" s="421">
        <f>'2. FTNC CAN'!AA1104+'3. FTNC USD'!AA1104+'4. FTNC EUR'!AA1104+'5. FTNC GBP'!AA1104+'6. FTNC Autres (inclus)'!AA1104</f>
        <v>0</v>
      </c>
      <c r="AB1104" s="421">
        <f>'2. FTNC CAN'!AB1104+'3. FTNC USD'!AB1104+'4. FTNC EUR'!AB1104+'5. FTNC GBP'!AB1104+'6. FTNC Autres (inclus)'!AB1104</f>
        <v>0</v>
      </c>
      <c r="AC1104" s="408">
        <f>'2. FTNC CAN'!AC1104+'3. FTNC USD'!AC1104+'4. FTNC EUR'!AC1104+'5. FTNC GBP'!AC1104+'6. FTNC Autres (inclus)'!AC1104</f>
        <v>0</v>
      </c>
      <c r="AD1104" s="830"/>
      <c r="AE1104" s="831"/>
      <c r="AF1104" s="832"/>
    </row>
    <row r="1105" spans="1:32" ht="15" customHeight="1" outlineLevel="1" x14ac:dyDescent="0.2">
      <c r="A1105" s="232">
        <v>326</v>
      </c>
      <c r="B1105" s="507"/>
      <c r="C1105" s="841" t="s">
        <v>108</v>
      </c>
      <c r="D1105" s="842"/>
      <c r="E1105" s="842"/>
      <c r="F1105" s="842"/>
      <c r="G1105" s="842"/>
      <c r="H1105" s="842"/>
      <c r="I1105" s="842"/>
      <c r="J1105" s="842"/>
      <c r="K1105" s="842"/>
      <c r="L1105" s="842"/>
      <c r="M1105" s="842"/>
      <c r="N1105" s="842"/>
      <c r="O1105" s="842"/>
      <c r="P1105" s="842"/>
      <c r="Q1105" s="842"/>
      <c r="R1105" s="842"/>
      <c r="S1105" s="842"/>
      <c r="T1105" s="842"/>
      <c r="U1105" s="842"/>
      <c r="V1105" s="842"/>
      <c r="W1105" s="842"/>
      <c r="X1105" s="842"/>
      <c r="Y1105" s="842"/>
      <c r="Z1105" s="842"/>
      <c r="AA1105" s="842"/>
      <c r="AB1105" s="842"/>
      <c r="AC1105" s="842"/>
      <c r="AD1105" s="842"/>
      <c r="AE1105" s="842"/>
      <c r="AF1105" s="843"/>
    </row>
    <row r="1106" spans="1:32" ht="15" outlineLevel="1" x14ac:dyDescent="0.2">
      <c r="A1106" s="232">
        <v>232</v>
      </c>
      <c r="B1106" s="507"/>
      <c r="C1106" s="252"/>
      <c r="D1106" s="850" t="s">
        <v>64</v>
      </c>
      <c r="E1106" s="851"/>
      <c r="F1106" s="851"/>
      <c r="G1106" s="851"/>
      <c r="H1106" s="851"/>
      <c r="I1106" s="851"/>
      <c r="J1106" s="851"/>
      <c r="K1106" s="851"/>
      <c r="L1106" s="851"/>
      <c r="M1106" s="851"/>
      <c r="N1106" s="851"/>
      <c r="O1106" s="851"/>
      <c r="P1106" s="851"/>
      <c r="Q1106" s="851"/>
      <c r="R1106" s="851"/>
      <c r="S1106" s="851"/>
      <c r="T1106" s="851"/>
      <c r="U1106" s="851"/>
      <c r="V1106" s="851"/>
      <c r="W1106" s="851"/>
      <c r="X1106" s="851"/>
      <c r="Y1106" s="851"/>
      <c r="Z1106" s="851"/>
      <c r="AA1106" s="851"/>
      <c r="AB1106" s="851"/>
      <c r="AC1106" s="851"/>
      <c r="AD1106" s="921"/>
      <c r="AE1106" s="921"/>
      <c r="AF1106" s="922"/>
    </row>
    <row r="1107" spans="1:32" ht="15" outlineLevel="1" x14ac:dyDescent="0.2">
      <c r="A1107" s="232">
        <v>233</v>
      </c>
      <c r="B1107" s="507"/>
      <c r="C1107" s="252"/>
      <c r="D1107" s="475"/>
      <c r="E1107" s="853" t="s">
        <v>66</v>
      </c>
      <c r="F1107" s="854"/>
      <c r="G1107" s="854"/>
      <c r="H1107" s="854"/>
      <c r="I1107" s="854"/>
      <c r="J1107" s="854"/>
      <c r="K1107" s="854"/>
      <c r="L1107" s="855"/>
      <c r="M1107" s="407">
        <f>SUBTOTAL(9,M1108:M1111)</f>
        <v>0</v>
      </c>
      <c r="N1107" s="410">
        <f t="shared" ref="N1107:AC1107" si="1445">SUBTOTAL(9,N1108:N1111)</f>
        <v>0</v>
      </c>
      <c r="O1107" s="414">
        <f t="shared" si="1445"/>
        <v>0</v>
      </c>
      <c r="P1107" s="413">
        <f t="shared" si="1445"/>
        <v>0</v>
      </c>
      <c r="Q1107" s="415">
        <f t="shared" si="1445"/>
        <v>0</v>
      </c>
      <c r="R1107" s="410">
        <f t="shared" si="1445"/>
        <v>0</v>
      </c>
      <c r="S1107" s="414">
        <f t="shared" si="1445"/>
        <v>0</v>
      </c>
      <c r="T1107" s="413">
        <f t="shared" si="1445"/>
        <v>0</v>
      </c>
      <c r="U1107" s="413">
        <f t="shared" si="1445"/>
        <v>0</v>
      </c>
      <c r="V1107" s="413">
        <f t="shared" si="1445"/>
        <v>0</v>
      </c>
      <c r="W1107" s="413">
        <f t="shared" si="1445"/>
        <v>0</v>
      </c>
      <c r="X1107" s="413">
        <f t="shared" si="1445"/>
        <v>0</v>
      </c>
      <c r="Y1107" s="413">
        <f t="shared" si="1445"/>
        <v>0</v>
      </c>
      <c r="Z1107" s="413">
        <f t="shared" si="1445"/>
        <v>0</v>
      </c>
      <c r="AA1107" s="413">
        <f t="shared" si="1445"/>
        <v>0</v>
      </c>
      <c r="AB1107" s="411">
        <f t="shared" si="1445"/>
        <v>0</v>
      </c>
      <c r="AC1107" s="415">
        <f t="shared" si="1445"/>
        <v>0</v>
      </c>
      <c r="AD1107" s="827"/>
      <c r="AE1107" s="828"/>
      <c r="AF1107" s="829"/>
    </row>
    <row r="1108" spans="1:32" ht="15" outlineLevel="1" x14ac:dyDescent="0.2">
      <c r="A1108" s="232">
        <v>234</v>
      </c>
      <c r="B1108" s="507"/>
      <c r="C1108" s="252"/>
      <c r="D1108" s="475"/>
      <c r="E1108" s="484"/>
      <c r="F1108" s="856" t="s">
        <v>65</v>
      </c>
      <c r="G1108" s="857"/>
      <c r="H1108" s="857"/>
      <c r="I1108" s="857"/>
      <c r="J1108" s="857"/>
      <c r="K1108" s="857"/>
      <c r="L1108" s="858"/>
      <c r="M1108" s="408">
        <f>'2. FTNC CAN'!M1108+'3. FTNC USD'!M1108+'4. FTNC EUR'!M1108+'5. FTNC GBP'!M1108+'6. FTNC Autres (inclus)'!M1108</f>
        <v>0</v>
      </c>
      <c r="N1108" s="419">
        <f>'2. FTNC CAN'!N1108+'3. FTNC USD'!N1108+'4. FTNC EUR'!N1108+'5. FTNC GBP'!N1108+'6. FTNC Autres (inclus)'!N1108</f>
        <v>0</v>
      </c>
      <c r="O1108" s="422">
        <f>'2. FTNC CAN'!O1108+'3. FTNC USD'!O1108+'4. FTNC EUR'!O1108+'5. FTNC GBP'!O1108+'6. FTNC Autres (inclus)'!O1108</f>
        <v>0</v>
      </c>
      <c r="P1108" s="422">
        <f>'2. FTNC CAN'!P1108+'3. FTNC USD'!P1108+'4. FTNC EUR'!P1108+'5. FTNC GBP'!P1108+'6. FTNC Autres (inclus)'!P1108</f>
        <v>0</v>
      </c>
      <c r="Q1108" s="423">
        <f>'2. FTNC CAN'!Q1108+'3. FTNC USD'!Q1108+'4. FTNC EUR'!Q1108+'5. FTNC GBP'!Q1108+'6. FTNC Autres (inclus)'!Q1108</f>
        <v>0</v>
      </c>
      <c r="R1108" s="419">
        <f>'2. FTNC CAN'!R1108+'3. FTNC USD'!R1108+'4. FTNC EUR'!R1108+'5. FTNC GBP'!R1108+'6. FTNC Autres (inclus)'!R1108</f>
        <v>0</v>
      </c>
      <c r="S1108" s="421">
        <f>'2. FTNC CAN'!S1108+'3. FTNC USD'!S1108+'4. FTNC EUR'!S1108+'5. FTNC GBP'!S1108+'6. FTNC Autres (inclus)'!S1108</f>
        <v>0</v>
      </c>
      <c r="T1108" s="421">
        <f>'2. FTNC CAN'!T1108+'3. FTNC USD'!T1108+'4. FTNC EUR'!T1108+'5. FTNC GBP'!T1108+'6. FTNC Autres (inclus)'!T1108</f>
        <v>0</v>
      </c>
      <c r="U1108" s="421">
        <f>'2. FTNC CAN'!U1108+'3. FTNC USD'!U1108+'4. FTNC EUR'!U1108+'5. FTNC GBP'!U1108+'6. FTNC Autres (inclus)'!U1108</f>
        <v>0</v>
      </c>
      <c r="V1108" s="421">
        <f>'2. FTNC CAN'!V1108+'3. FTNC USD'!V1108+'4. FTNC EUR'!V1108+'5. FTNC GBP'!V1108+'6. FTNC Autres (inclus)'!V1108</f>
        <v>0</v>
      </c>
      <c r="W1108" s="421">
        <f>'2. FTNC CAN'!W1108+'3. FTNC USD'!W1108+'4. FTNC EUR'!W1108+'5. FTNC GBP'!W1108+'6. FTNC Autres (inclus)'!W1108</f>
        <v>0</v>
      </c>
      <c r="X1108" s="422">
        <f>'2. FTNC CAN'!X1108+'3. FTNC USD'!X1108+'4. FTNC EUR'!X1108+'5. FTNC GBP'!X1108+'6. FTNC Autres (inclus)'!X1108</f>
        <v>0</v>
      </c>
      <c r="Y1108" s="421">
        <f>'2. FTNC CAN'!Y1108+'3. FTNC USD'!Y1108+'4. FTNC EUR'!Y1108+'5. FTNC GBP'!Y1108+'6. FTNC Autres (inclus)'!Y1108</f>
        <v>0</v>
      </c>
      <c r="Z1108" s="421">
        <f>'2. FTNC CAN'!Z1108+'3. FTNC USD'!Z1108+'4. FTNC EUR'!Z1108+'5. FTNC GBP'!Z1108+'6. FTNC Autres (inclus)'!Z1108</f>
        <v>0</v>
      </c>
      <c r="AA1108" s="421">
        <f>'2. FTNC CAN'!AA1108+'3. FTNC USD'!AA1108+'4. FTNC EUR'!AA1108+'5. FTNC GBP'!AA1108+'6. FTNC Autres (inclus)'!AA1108</f>
        <v>0</v>
      </c>
      <c r="AB1108" s="421">
        <f>'2. FTNC CAN'!AB1108+'3. FTNC USD'!AB1108+'4. FTNC EUR'!AB1108+'5. FTNC GBP'!AB1108+'6. FTNC Autres (inclus)'!AB1108</f>
        <v>0</v>
      </c>
      <c r="AC1108" s="408">
        <f>'2. FTNC CAN'!AC1108+'3. FTNC USD'!AC1108+'4. FTNC EUR'!AC1108+'5. FTNC GBP'!AC1108+'6. FTNC Autres (inclus)'!AC1108</f>
        <v>0</v>
      </c>
      <c r="AD1108" s="830"/>
      <c r="AE1108" s="831"/>
      <c r="AF1108" s="832"/>
    </row>
    <row r="1109" spans="1:32" ht="15" outlineLevel="1" x14ac:dyDescent="0.2">
      <c r="A1109" s="232">
        <v>235</v>
      </c>
      <c r="B1109" s="507"/>
      <c r="C1109" s="252"/>
      <c r="D1109" s="475"/>
      <c r="E1109" s="484"/>
      <c r="F1109" s="915" t="s">
        <v>68</v>
      </c>
      <c r="G1109" s="916"/>
      <c r="H1109" s="916"/>
      <c r="I1109" s="916"/>
      <c r="J1109" s="916"/>
      <c r="K1109" s="916"/>
      <c r="L1109" s="917"/>
      <c r="M1109" s="408">
        <f>'2. FTNC CAN'!M1109+'3. FTNC USD'!M1109+'4. FTNC EUR'!M1109+'5. FTNC GBP'!M1109+'6. FTNC Autres (inclus)'!M1109</f>
        <v>0</v>
      </c>
      <c r="N1109" s="419">
        <f>'2. FTNC CAN'!N1109+'3. FTNC USD'!N1109+'4. FTNC EUR'!N1109+'5. FTNC GBP'!N1109+'6. FTNC Autres (inclus)'!N1109</f>
        <v>0</v>
      </c>
      <c r="O1109" s="422">
        <f>'2. FTNC CAN'!O1109+'3. FTNC USD'!O1109+'4. FTNC EUR'!O1109+'5. FTNC GBP'!O1109+'6. FTNC Autres (inclus)'!O1109</f>
        <v>0</v>
      </c>
      <c r="P1109" s="422">
        <f>'2. FTNC CAN'!P1109+'3. FTNC USD'!P1109+'4. FTNC EUR'!P1109+'5. FTNC GBP'!P1109+'6. FTNC Autres (inclus)'!P1109</f>
        <v>0</v>
      </c>
      <c r="Q1109" s="423">
        <f>'2. FTNC CAN'!Q1109+'3. FTNC USD'!Q1109+'4. FTNC EUR'!Q1109+'5. FTNC GBP'!Q1109+'6. FTNC Autres (inclus)'!Q1109</f>
        <v>0</v>
      </c>
      <c r="R1109" s="419">
        <f>'2. FTNC CAN'!R1109+'3. FTNC USD'!R1109+'4. FTNC EUR'!R1109+'5. FTNC GBP'!R1109+'6. FTNC Autres (inclus)'!R1109</f>
        <v>0</v>
      </c>
      <c r="S1109" s="421">
        <f>'2. FTNC CAN'!S1109+'3. FTNC USD'!S1109+'4. FTNC EUR'!S1109+'5. FTNC GBP'!S1109+'6. FTNC Autres (inclus)'!S1109</f>
        <v>0</v>
      </c>
      <c r="T1109" s="421">
        <f>'2. FTNC CAN'!T1109+'3. FTNC USD'!T1109+'4. FTNC EUR'!T1109+'5. FTNC GBP'!T1109+'6. FTNC Autres (inclus)'!T1109</f>
        <v>0</v>
      </c>
      <c r="U1109" s="421">
        <f>'2. FTNC CAN'!U1109+'3. FTNC USD'!U1109+'4. FTNC EUR'!U1109+'5. FTNC GBP'!U1109+'6. FTNC Autres (inclus)'!U1109</f>
        <v>0</v>
      </c>
      <c r="V1109" s="421">
        <f>'2. FTNC CAN'!V1109+'3. FTNC USD'!V1109+'4. FTNC EUR'!V1109+'5. FTNC GBP'!V1109+'6. FTNC Autres (inclus)'!V1109</f>
        <v>0</v>
      </c>
      <c r="W1109" s="421">
        <f>'2. FTNC CAN'!W1109+'3. FTNC USD'!W1109+'4. FTNC EUR'!W1109+'5. FTNC GBP'!W1109+'6. FTNC Autres (inclus)'!W1109</f>
        <v>0</v>
      </c>
      <c r="X1109" s="422">
        <f>'2. FTNC CAN'!X1109+'3. FTNC USD'!X1109+'4. FTNC EUR'!X1109+'5. FTNC GBP'!X1109+'6. FTNC Autres (inclus)'!X1109</f>
        <v>0</v>
      </c>
      <c r="Y1109" s="421">
        <f>'2. FTNC CAN'!Y1109+'3. FTNC USD'!Y1109+'4. FTNC EUR'!Y1109+'5. FTNC GBP'!Y1109+'6. FTNC Autres (inclus)'!Y1109</f>
        <v>0</v>
      </c>
      <c r="Z1109" s="421">
        <f>'2. FTNC CAN'!Z1109+'3. FTNC USD'!Z1109+'4. FTNC EUR'!Z1109+'5. FTNC GBP'!Z1109+'6. FTNC Autres (inclus)'!Z1109</f>
        <v>0</v>
      </c>
      <c r="AA1109" s="421">
        <f>'2. FTNC CAN'!AA1109+'3. FTNC USD'!AA1109+'4. FTNC EUR'!AA1109+'5. FTNC GBP'!AA1109+'6. FTNC Autres (inclus)'!AA1109</f>
        <v>0</v>
      </c>
      <c r="AB1109" s="421">
        <f>'2. FTNC CAN'!AB1109+'3. FTNC USD'!AB1109+'4. FTNC EUR'!AB1109+'5. FTNC GBP'!AB1109+'6. FTNC Autres (inclus)'!AB1109</f>
        <v>0</v>
      </c>
      <c r="AC1109" s="408">
        <f>'2. FTNC CAN'!AC1109+'3. FTNC USD'!AC1109+'4. FTNC EUR'!AC1109+'5. FTNC GBP'!AC1109+'6. FTNC Autres (inclus)'!AC1109</f>
        <v>0</v>
      </c>
      <c r="AD1109" s="830"/>
      <c r="AE1109" s="831"/>
      <c r="AF1109" s="832"/>
    </row>
    <row r="1110" spans="1:32" ht="15" outlineLevel="1" x14ac:dyDescent="0.2">
      <c r="A1110" s="232">
        <v>236</v>
      </c>
      <c r="B1110" s="507"/>
      <c r="C1110" s="252"/>
      <c r="D1110" s="263"/>
      <c r="E1110" s="264"/>
      <c r="F1110" s="915" t="s">
        <v>537</v>
      </c>
      <c r="G1110" s="916"/>
      <c r="H1110" s="916"/>
      <c r="I1110" s="916"/>
      <c r="J1110" s="916"/>
      <c r="K1110" s="916"/>
      <c r="L1110" s="917"/>
      <c r="M1110" s="408">
        <f>'2. FTNC CAN'!M1110+'3. FTNC USD'!M1110+'4. FTNC EUR'!M1110+'5. FTNC GBP'!M1110+'6. FTNC Autres (inclus)'!M1110</f>
        <v>0</v>
      </c>
      <c r="N1110" s="419">
        <f>'2. FTNC CAN'!N1110+'3. FTNC USD'!N1110+'4. FTNC EUR'!N1110+'5. FTNC GBP'!N1110+'6. FTNC Autres (inclus)'!N1110</f>
        <v>0</v>
      </c>
      <c r="O1110" s="422">
        <f>'2. FTNC CAN'!O1110+'3. FTNC USD'!O1110+'4. FTNC EUR'!O1110+'5. FTNC GBP'!O1110+'6. FTNC Autres (inclus)'!O1110</f>
        <v>0</v>
      </c>
      <c r="P1110" s="422">
        <f>'2. FTNC CAN'!P1110+'3. FTNC USD'!P1110+'4. FTNC EUR'!P1110+'5. FTNC GBP'!P1110+'6. FTNC Autres (inclus)'!P1110</f>
        <v>0</v>
      </c>
      <c r="Q1110" s="423">
        <f>'2. FTNC CAN'!Q1110+'3. FTNC USD'!Q1110+'4. FTNC EUR'!Q1110+'5. FTNC GBP'!Q1110+'6. FTNC Autres (inclus)'!Q1110</f>
        <v>0</v>
      </c>
      <c r="R1110" s="419">
        <f>'2. FTNC CAN'!R1110+'3. FTNC USD'!R1110+'4. FTNC EUR'!R1110+'5. FTNC GBP'!R1110+'6. FTNC Autres (inclus)'!R1110</f>
        <v>0</v>
      </c>
      <c r="S1110" s="421">
        <f>'2. FTNC CAN'!S1110+'3. FTNC USD'!S1110+'4. FTNC EUR'!S1110+'5. FTNC GBP'!S1110+'6. FTNC Autres (inclus)'!S1110</f>
        <v>0</v>
      </c>
      <c r="T1110" s="421">
        <f>'2. FTNC CAN'!T1110+'3. FTNC USD'!T1110+'4. FTNC EUR'!T1110+'5. FTNC GBP'!T1110+'6. FTNC Autres (inclus)'!T1110</f>
        <v>0</v>
      </c>
      <c r="U1110" s="421">
        <f>'2. FTNC CAN'!U1110+'3. FTNC USD'!U1110+'4. FTNC EUR'!U1110+'5. FTNC GBP'!U1110+'6. FTNC Autres (inclus)'!U1110</f>
        <v>0</v>
      </c>
      <c r="V1110" s="421">
        <f>'2. FTNC CAN'!V1110+'3. FTNC USD'!V1110+'4. FTNC EUR'!V1110+'5. FTNC GBP'!V1110+'6. FTNC Autres (inclus)'!V1110</f>
        <v>0</v>
      </c>
      <c r="W1110" s="421">
        <f>'2. FTNC CAN'!W1110+'3. FTNC USD'!W1110+'4. FTNC EUR'!W1110+'5. FTNC GBP'!W1110+'6. FTNC Autres (inclus)'!W1110</f>
        <v>0</v>
      </c>
      <c r="X1110" s="422">
        <f>'2. FTNC CAN'!X1110+'3. FTNC USD'!X1110+'4. FTNC EUR'!X1110+'5. FTNC GBP'!X1110+'6. FTNC Autres (inclus)'!X1110</f>
        <v>0</v>
      </c>
      <c r="Y1110" s="421">
        <f>'2. FTNC CAN'!Y1110+'3. FTNC USD'!Y1110+'4. FTNC EUR'!Y1110+'5. FTNC GBP'!Y1110+'6. FTNC Autres (inclus)'!Y1110</f>
        <v>0</v>
      </c>
      <c r="Z1110" s="421">
        <f>'2. FTNC CAN'!Z1110+'3. FTNC USD'!Z1110+'4. FTNC EUR'!Z1110+'5. FTNC GBP'!Z1110+'6. FTNC Autres (inclus)'!Z1110</f>
        <v>0</v>
      </c>
      <c r="AA1110" s="421">
        <f>'2. FTNC CAN'!AA1110+'3. FTNC USD'!AA1110+'4. FTNC EUR'!AA1110+'5. FTNC GBP'!AA1110+'6. FTNC Autres (inclus)'!AA1110</f>
        <v>0</v>
      </c>
      <c r="AB1110" s="421">
        <f>'2. FTNC CAN'!AB1110+'3. FTNC USD'!AB1110+'4. FTNC EUR'!AB1110+'5. FTNC GBP'!AB1110+'6. FTNC Autres (inclus)'!AB1110</f>
        <v>0</v>
      </c>
      <c r="AC1110" s="408">
        <f>'2. FTNC CAN'!AC1110+'3. FTNC USD'!AC1110+'4. FTNC EUR'!AC1110+'5. FTNC GBP'!AC1110+'6. FTNC Autres (inclus)'!AC1110</f>
        <v>0</v>
      </c>
      <c r="AD1110" s="830"/>
      <c r="AE1110" s="831"/>
      <c r="AF1110" s="832"/>
    </row>
    <row r="1111" spans="1:32" ht="27.75" customHeight="1" outlineLevel="1" x14ac:dyDescent="0.2">
      <c r="A1111" s="232">
        <v>237</v>
      </c>
      <c r="B1111" s="507"/>
      <c r="C1111" s="252"/>
      <c r="D1111" s="475"/>
      <c r="E1111" s="260"/>
      <c r="F1111" s="859" t="s">
        <v>464</v>
      </c>
      <c r="G1111" s="860"/>
      <c r="H1111" s="860"/>
      <c r="I1111" s="860"/>
      <c r="J1111" s="860"/>
      <c r="K1111" s="860"/>
      <c r="L1111" s="861"/>
      <c r="M1111" s="408">
        <f>'2. FTNC CAN'!M1111+'3. FTNC USD'!M1111+'4. FTNC EUR'!M1111+'5. FTNC GBP'!M1111+'6. FTNC Autres (inclus)'!M1111</f>
        <v>0</v>
      </c>
      <c r="N1111" s="419">
        <f>'2. FTNC CAN'!N1111+'3. FTNC USD'!N1111+'4. FTNC EUR'!N1111+'5. FTNC GBP'!N1111+'6. FTNC Autres (inclus)'!N1111</f>
        <v>0</v>
      </c>
      <c r="O1111" s="422">
        <f>'2. FTNC CAN'!O1111+'3. FTNC USD'!O1111+'4. FTNC EUR'!O1111+'5. FTNC GBP'!O1111+'6. FTNC Autres (inclus)'!O1111</f>
        <v>0</v>
      </c>
      <c r="P1111" s="422">
        <f>'2. FTNC CAN'!P1111+'3. FTNC USD'!P1111+'4. FTNC EUR'!P1111+'5. FTNC GBP'!P1111+'6. FTNC Autres (inclus)'!P1111</f>
        <v>0</v>
      </c>
      <c r="Q1111" s="423">
        <f>'2. FTNC CAN'!Q1111+'3. FTNC USD'!Q1111+'4. FTNC EUR'!Q1111+'5. FTNC GBP'!Q1111+'6. FTNC Autres (inclus)'!Q1111</f>
        <v>0</v>
      </c>
      <c r="R1111" s="419">
        <f>'2. FTNC CAN'!R1111+'3. FTNC USD'!R1111+'4. FTNC EUR'!R1111+'5. FTNC GBP'!R1111+'6. FTNC Autres (inclus)'!R1111</f>
        <v>0</v>
      </c>
      <c r="S1111" s="421">
        <f>'2. FTNC CAN'!S1111+'3. FTNC USD'!S1111+'4. FTNC EUR'!S1111+'5. FTNC GBP'!S1111+'6. FTNC Autres (inclus)'!S1111</f>
        <v>0</v>
      </c>
      <c r="T1111" s="421">
        <f>'2. FTNC CAN'!T1111+'3. FTNC USD'!T1111+'4. FTNC EUR'!T1111+'5. FTNC GBP'!T1111+'6. FTNC Autres (inclus)'!T1111</f>
        <v>0</v>
      </c>
      <c r="U1111" s="421">
        <f>'2. FTNC CAN'!U1111+'3. FTNC USD'!U1111+'4. FTNC EUR'!U1111+'5. FTNC GBP'!U1111+'6. FTNC Autres (inclus)'!U1111</f>
        <v>0</v>
      </c>
      <c r="V1111" s="421">
        <f>'2. FTNC CAN'!V1111+'3. FTNC USD'!V1111+'4. FTNC EUR'!V1111+'5. FTNC GBP'!V1111+'6. FTNC Autres (inclus)'!V1111</f>
        <v>0</v>
      </c>
      <c r="W1111" s="421">
        <f>'2. FTNC CAN'!W1111+'3. FTNC USD'!W1111+'4. FTNC EUR'!W1111+'5. FTNC GBP'!W1111+'6. FTNC Autres (inclus)'!W1111</f>
        <v>0</v>
      </c>
      <c r="X1111" s="422">
        <f>'2. FTNC CAN'!X1111+'3. FTNC USD'!X1111+'4. FTNC EUR'!X1111+'5. FTNC GBP'!X1111+'6. FTNC Autres (inclus)'!X1111</f>
        <v>0</v>
      </c>
      <c r="Y1111" s="421">
        <f>'2. FTNC CAN'!Y1111+'3. FTNC USD'!Y1111+'4. FTNC EUR'!Y1111+'5. FTNC GBP'!Y1111+'6. FTNC Autres (inclus)'!Y1111</f>
        <v>0</v>
      </c>
      <c r="Z1111" s="421">
        <f>'2. FTNC CAN'!Z1111+'3. FTNC USD'!Z1111+'4. FTNC EUR'!Z1111+'5. FTNC GBP'!Z1111+'6. FTNC Autres (inclus)'!Z1111</f>
        <v>0</v>
      </c>
      <c r="AA1111" s="421">
        <f>'2. FTNC CAN'!AA1111+'3. FTNC USD'!AA1111+'4. FTNC EUR'!AA1111+'5. FTNC GBP'!AA1111+'6. FTNC Autres (inclus)'!AA1111</f>
        <v>0</v>
      </c>
      <c r="AB1111" s="421">
        <f>'2. FTNC CAN'!AB1111+'3. FTNC USD'!AB1111+'4. FTNC EUR'!AB1111+'5. FTNC GBP'!AB1111+'6. FTNC Autres (inclus)'!AB1111</f>
        <v>0</v>
      </c>
      <c r="AC1111" s="408">
        <f>'2. FTNC CAN'!AC1111+'3. FTNC USD'!AC1111+'4. FTNC EUR'!AC1111+'5. FTNC GBP'!AC1111+'6. FTNC Autres (inclus)'!AC1111</f>
        <v>0</v>
      </c>
      <c r="AD1111" s="830"/>
      <c r="AE1111" s="831"/>
      <c r="AF1111" s="832"/>
    </row>
    <row r="1112" spans="1:32" ht="15" outlineLevel="1" x14ac:dyDescent="0.2">
      <c r="A1112" s="232">
        <v>238</v>
      </c>
      <c r="B1112" s="507"/>
      <c r="C1112" s="252"/>
      <c r="D1112" s="483"/>
      <c r="E1112" s="853" t="s">
        <v>67</v>
      </c>
      <c r="F1112" s="854"/>
      <c r="G1112" s="854"/>
      <c r="H1112" s="854"/>
      <c r="I1112" s="854"/>
      <c r="J1112" s="854"/>
      <c r="K1112" s="854"/>
      <c r="L1112" s="855"/>
      <c r="M1112" s="407">
        <f>SUBTOTAL(9,M1113:M1116)</f>
        <v>0</v>
      </c>
      <c r="N1112" s="410">
        <f t="shared" ref="N1112:AC1112" si="1446">SUBTOTAL(9,N1113:N1116)</f>
        <v>0</v>
      </c>
      <c r="O1112" s="414">
        <f t="shared" si="1446"/>
        <v>0</v>
      </c>
      <c r="P1112" s="413">
        <f t="shared" si="1446"/>
        <v>0</v>
      </c>
      <c r="Q1112" s="415">
        <f t="shared" si="1446"/>
        <v>0</v>
      </c>
      <c r="R1112" s="410">
        <f t="shared" si="1446"/>
        <v>0</v>
      </c>
      <c r="S1112" s="414">
        <f t="shared" si="1446"/>
        <v>0</v>
      </c>
      <c r="T1112" s="413">
        <f t="shared" si="1446"/>
        <v>0</v>
      </c>
      <c r="U1112" s="413">
        <f t="shared" si="1446"/>
        <v>0</v>
      </c>
      <c r="V1112" s="413">
        <f t="shared" si="1446"/>
        <v>0</v>
      </c>
      <c r="W1112" s="413">
        <f t="shared" si="1446"/>
        <v>0</v>
      </c>
      <c r="X1112" s="413">
        <f t="shared" si="1446"/>
        <v>0</v>
      </c>
      <c r="Y1112" s="413">
        <f t="shared" si="1446"/>
        <v>0</v>
      </c>
      <c r="Z1112" s="413">
        <f t="shared" si="1446"/>
        <v>0</v>
      </c>
      <c r="AA1112" s="413">
        <f t="shared" si="1446"/>
        <v>0</v>
      </c>
      <c r="AB1112" s="411">
        <f t="shared" si="1446"/>
        <v>0</v>
      </c>
      <c r="AC1112" s="415">
        <f t="shared" si="1446"/>
        <v>0</v>
      </c>
      <c r="AD1112" s="830"/>
      <c r="AE1112" s="831"/>
      <c r="AF1112" s="832"/>
    </row>
    <row r="1113" spans="1:32" ht="15" outlineLevel="1" x14ac:dyDescent="0.2">
      <c r="A1113" s="232">
        <v>239</v>
      </c>
      <c r="B1113" s="507"/>
      <c r="C1113" s="252"/>
      <c r="D1113" s="491"/>
      <c r="E1113" s="491"/>
      <c r="F1113" s="856" t="s">
        <v>65</v>
      </c>
      <c r="G1113" s="857"/>
      <c r="H1113" s="857"/>
      <c r="I1113" s="857"/>
      <c r="J1113" s="857"/>
      <c r="K1113" s="857"/>
      <c r="L1113" s="858"/>
      <c r="M1113" s="408">
        <f>'2. FTNC CAN'!M1113+'3. FTNC USD'!M1113+'4. FTNC EUR'!M1113+'5. FTNC GBP'!M1113+'6. FTNC Autres (inclus)'!M1113</f>
        <v>0</v>
      </c>
      <c r="N1113" s="419">
        <f>'2. FTNC CAN'!N1113+'3. FTNC USD'!N1113+'4. FTNC EUR'!N1113+'5. FTNC GBP'!N1113+'6. FTNC Autres (inclus)'!N1113</f>
        <v>0</v>
      </c>
      <c r="O1113" s="422">
        <f>'2. FTNC CAN'!O1113+'3. FTNC USD'!O1113+'4. FTNC EUR'!O1113+'5. FTNC GBP'!O1113+'6. FTNC Autres (inclus)'!O1113</f>
        <v>0</v>
      </c>
      <c r="P1113" s="422">
        <f>'2. FTNC CAN'!P1113+'3. FTNC USD'!P1113+'4. FTNC EUR'!P1113+'5. FTNC GBP'!P1113+'6. FTNC Autres (inclus)'!P1113</f>
        <v>0</v>
      </c>
      <c r="Q1113" s="423">
        <f>'2. FTNC CAN'!Q1113+'3. FTNC USD'!Q1113+'4. FTNC EUR'!Q1113+'5. FTNC GBP'!Q1113+'6. FTNC Autres (inclus)'!Q1113</f>
        <v>0</v>
      </c>
      <c r="R1113" s="419">
        <f>'2. FTNC CAN'!R1113+'3. FTNC USD'!R1113+'4. FTNC EUR'!R1113+'5. FTNC GBP'!R1113+'6. FTNC Autres (inclus)'!R1113</f>
        <v>0</v>
      </c>
      <c r="S1113" s="421">
        <f>'2. FTNC CAN'!S1113+'3. FTNC USD'!S1113+'4. FTNC EUR'!S1113+'5. FTNC GBP'!S1113+'6. FTNC Autres (inclus)'!S1113</f>
        <v>0</v>
      </c>
      <c r="T1113" s="421">
        <f>'2. FTNC CAN'!T1113+'3. FTNC USD'!T1113+'4. FTNC EUR'!T1113+'5. FTNC GBP'!T1113+'6. FTNC Autres (inclus)'!T1113</f>
        <v>0</v>
      </c>
      <c r="U1113" s="421">
        <f>'2. FTNC CAN'!U1113+'3. FTNC USD'!U1113+'4. FTNC EUR'!U1113+'5. FTNC GBP'!U1113+'6. FTNC Autres (inclus)'!U1113</f>
        <v>0</v>
      </c>
      <c r="V1113" s="421">
        <f>'2. FTNC CAN'!V1113+'3. FTNC USD'!V1113+'4. FTNC EUR'!V1113+'5. FTNC GBP'!V1113+'6. FTNC Autres (inclus)'!V1113</f>
        <v>0</v>
      </c>
      <c r="W1113" s="421">
        <f>'2. FTNC CAN'!W1113+'3. FTNC USD'!W1113+'4. FTNC EUR'!W1113+'5. FTNC GBP'!W1113+'6. FTNC Autres (inclus)'!W1113</f>
        <v>0</v>
      </c>
      <c r="X1113" s="422">
        <f>'2. FTNC CAN'!X1113+'3. FTNC USD'!X1113+'4. FTNC EUR'!X1113+'5. FTNC GBP'!X1113+'6. FTNC Autres (inclus)'!X1113</f>
        <v>0</v>
      </c>
      <c r="Y1113" s="421">
        <f>'2. FTNC CAN'!Y1113+'3. FTNC USD'!Y1113+'4. FTNC EUR'!Y1113+'5. FTNC GBP'!Y1113+'6. FTNC Autres (inclus)'!Y1113</f>
        <v>0</v>
      </c>
      <c r="Z1113" s="421">
        <f>'2. FTNC CAN'!Z1113+'3. FTNC USD'!Z1113+'4. FTNC EUR'!Z1113+'5. FTNC GBP'!Z1113+'6. FTNC Autres (inclus)'!Z1113</f>
        <v>0</v>
      </c>
      <c r="AA1113" s="421">
        <f>'2. FTNC CAN'!AA1113+'3. FTNC USD'!AA1113+'4. FTNC EUR'!AA1113+'5. FTNC GBP'!AA1113+'6. FTNC Autres (inclus)'!AA1113</f>
        <v>0</v>
      </c>
      <c r="AB1113" s="421">
        <f>'2. FTNC CAN'!AB1113+'3. FTNC USD'!AB1113+'4. FTNC EUR'!AB1113+'5. FTNC GBP'!AB1113+'6. FTNC Autres (inclus)'!AB1113</f>
        <v>0</v>
      </c>
      <c r="AC1113" s="408">
        <f>'2. FTNC CAN'!AC1113+'3. FTNC USD'!AC1113+'4. FTNC EUR'!AC1113+'5. FTNC GBP'!AC1113+'6. FTNC Autres (inclus)'!AC1113</f>
        <v>0</v>
      </c>
      <c r="AD1113" s="830"/>
      <c r="AE1113" s="831"/>
      <c r="AF1113" s="832"/>
    </row>
    <row r="1114" spans="1:32" ht="15" outlineLevel="1" x14ac:dyDescent="0.2">
      <c r="A1114" s="232">
        <v>240</v>
      </c>
      <c r="B1114" s="507"/>
      <c r="C1114" s="252"/>
      <c r="D1114" s="491"/>
      <c r="E1114" s="491"/>
      <c r="F1114" s="915" t="s">
        <v>68</v>
      </c>
      <c r="G1114" s="916"/>
      <c r="H1114" s="916"/>
      <c r="I1114" s="916"/>
      <c r="J1114" s="916"/>
      <c r="K1114" s="916"/>
      <c r="L1114" s="917"/>
      <c r="M1114" s="408">
        <f>'2. FTNC CAN'!M1114+'3. FTNC USD'!M1114+'4. FTNC EUR'!M1114+'5. FTNC GBP'!M1114+'6. FTNC Autres (inclus)'!M1114</f>
        <v>0</v>
      </c>
      <c r="N1114" s="419">
        <f>'2. FTNC CAN'!N1114+'3. FTNC USD'!N1114+'4. FTNC EUR'!N1114+'5. FTNC GBP'!N1114+'6. FTNC Autres (inclus)'!N1114</f>
        <v>0</v>
      </c>
      <c r="O1114" s="422">
        <f>'2. FTNC CAN'!O1114+'3. FTNC USD'!O1114+'4. FTNC EUR'!O1114+'5. FTNC GBP'!O1114+'6. FTNC Autres (inclus)'!O1114</f>
        <v>0</v>
      </c>
      <c r="P1114" s="422">
        <f>'2. FTNC CAN'!P1114+'3. FTNC USD'!P1114+'4. FTNC EUR'!P1114+'5. FTNC GBP'!P1114+'6. FTNC Autres (inclus)'!P1114</f>
        <v>0</v>
      </c>
      <c r="Q1114" s="423">
        <f>'2. FTNC CAN'!Q1114+'3. FTNC USD'!Q1114+'4. FTNC EUR'!Q1114+'5. FTNC GBP'!Q1114+'6. FTNC Autres (inclus)'!Q1114</f>
        <v>0</v>
      </c>
      <c r="R1114" s="419">
        <f>'2. FTNC CAN'!R1114+'3. FTNC USD'!R1114+'4. FTNC EUR'!R1114+'5. FTNC GBP'!R1114+'6. FTNC Autres (inclus)'!R1114</f>
        <v>0</v>
      </c>
      <c r="S1114" s="421">
        <f>'2. FTNC CAN'!S1114+'3. FTNC USD'!S1114+'4. FTNC EUR'!S1114+'5. FTNC GBP'!S1114+'6. FTNC Autres (inclus)'!S1114</f>
        <v>0</v>
      </c>
      <c r="T1114" s="421">
        <f>'2. FTNC CAN'!T1114+'3. FTNC USD'!T1114+'4. FTNC EUR'!T1114+'5. FTNC GBP'!T1114+'6. FTNC Autres (inclus)'!T1114</f>
        <v>0</v>
      </c>
      <c r="U1114" s="421">
        <f>'2. FTNC CAN'!U1114+'3. FTNC USD'!U1114+'4. FTNC EUR'!U1114+'5. FTNC GBP'!U1114+'6. FTNC Autres (inclus)'!U1114</f>
        <v>0</v>
      </c>
      <c r="V1114" s="421">
        <f>'2. FTNC CAN'!V1114+'3. FTNC USD'!V1114+'4. FTNC EUR'!V1114+'5. FTNC GBP'!V1114+'6. FTNC Autres (inclus)'!V1114</f>
        <v>0</v>
      </c>
      <c r="W1114" s="421">
        <f>'2. FTNC CAN'!W1114+'3. FTNC USD'!W1114+'4. FTNC EUR'!W1114+'5. FTNC GBP'!W1114+'6. FTNC Autres (inclus)'!W1114</f>
        <v>0</v>
      </c>
      <c r="X1114" s="422">
        <f>'2. FTNC CAN'!X1114+'3. FTNC USD'!X1114+'4. FTNC EUR'!X1114+'5. FTNC GBP'!X1114+'6. FTNC Autres (inclus)'!X1114</f>
        <v>0</v>
      </c>
      <c r="Y1114" s="421">
        <f>'2. FTNC CAN'!Y1114+'3. FTNC USD'!Y1114+'4. FTNC EUR'!Y1114+'5. FTNC GBP'!Y1114+'6. FTNC Autres (inclus)'!Y1114</f>
        <v>0</v>
      </c>
      <c r="Z1114" s="421">
        <f>'2. FTNC CAN'!Z1114+'3. FTNC USD'!Z1114+'4. FTNC EUR'!Z1114+'5. FTNC GBP'!Z1114+'6. FTNC Autres (inclus)'!Z1114</f>
        <v>0</v>
      </c>
      <c r="AA1114" s="421">
        <f>'2. FTNC CAN'!AA1114+'3. FTNC USD'!AA1114+'4. FTNC EUR'!AA1114+'5. FTNC GBP'!AA1114+'6. FTNC Autres (inclus)'!AA1114</f>
        <v>0</v>
      </c>
      <c r="AB1114" s="421">
        <f>'2. FTNC CAN'!AB1114+'3. FTNC USD'!AB1114+'4. FTNC EUR'!AB1114+'5. FTNC GBP'!AB1114+'6. FTNC Autres (inclus)'!AB1114</f>
        <v>0</v>
      </c>
      <c r="AC1114" s="408">
        <f>'2. FTNC CAN'!AC1114+'3. FTNC USD'!AC1114+'4. FTNC EUR'!AC1114+'5. FTNC GBP'!AC1114+'6. FTNC Autres (inclus)'!AC1114</f>
        <v>0</v>
      </c>
      <c r="AD1114" s="830"/>
      <c r="AE1114" s="831"/>
      <c r="AF1114" s="832"/>
    </row>
    <row r="1115" spans="1:32" ht="15" outlineLevel="1" x14ac:dyDescent="0.2">
      <c r="A1115" s="232">
        <v>241</v>
      </c>
      <c r="B1115" s="507"/>
      <c r="C1115" s="252"/>
      <c r="D1115" s="265"/>
      <c r="E1115" s="265"/>
      <c r="F1115" s="915" t="s">
        <v>537</v>
      </c>
      <c r="G1115" s="916"/>
      <c r="H1115" s="916"/>
      <c r="I1115" s="916"/>
      <c r="J1115" s="916"/>
      <c r="K1115" s="916"/>
      <c r="L1115" s="917"/>
      <c r="M1115" s="408">
        <f>'2. FTNC CAN'!M1115+'3. FTNC USD'!M1115+'4. FTNC EUR'!M1115+'5. FTNC GBP'!M1115+'6. FTNC Autres (inclus)'!M1115</f>
        <v>0</v>
      </c>
      <c r="N1115" s="419">
        <f>'2. FTNC CAN'!N1115+'3. FTNC USD'!N1115+'4. FTNC EUR'!N1115+'5. FTNC GBP'!N1115+'6. FTNC Autres (inclus)'!N1115</f>
        <v>0</v>
      </c>
      <c r="O1115" s="422">
        <f>'2. FTNC CAN'!O1115+'3. FTNC USD'!O1115+'4. FTNC EUR'!O1115+'5. FTNC GBP'!O1115+'6. FTNC Autres (inclus)'!O1115</f>
        <v>0</v>
      </c>
      <c r="P1115" s="422">
        <f>'2. FTNC CAN'!P1115+'3. FTNC USD'!P1115+'4. FTNC EUR'!P1115+'5. FTNC GBP'!P1115+'6. FTNC Autres (inclus)'!P1115</f>
        <v>0</v>
      </c>
      <c r="Q1115" s="423">
        <f>'2. FTNC CAN'!Q1115+'3. FTNC USD'!Q1115+'4. FTNC EUR'!Q1115+'5. FTNC GBP'!Q1115+'6. FTNC Autres (inclus)'!Q1115</f>
        <v>0</v>
      </c>
      <c r="R1115" s="419">
        <f>'2. FTNC CAN'!R1115+'3. FTNC USD'!R1115+'4. FTNC EUR'!R1115+'5. FTNC GBP'!R1115+'6. FTNC Autres (inclus)'!R1115</f>
        <v>0</v>
      </c>
      <c r="S1115" s="421">
        <f>'2. FTNC CAN'!S1115+'3. FTNC USD'!S1115+'4. FTNC EUR'!S1115+'5. FTNC GBP'!S1115+'6. FTNC Autres (inclus)'!S1115</f>
        <v>0</v>
      </c>
      <c r="T1115" s="421">
        <f>'2. FTNC CAN'!T1115+'3. FTNC USD'!T1115+'4. FTNC EUR'!T1115+'5. FTNC GBP'!T1115+'6. FTNC Autres (inclus)'!T1115</f>
        <v>0</v>
      </c>
      <c r="U1115" s="421">
        <f>'2. FTNC CAN'!U1115+'3. FTNC USD'!U1115+'4. FTNC EUR'!U1115+'5. FTNC GBP'!U1115+'6. FTNC Autres (inclus)'!U1115</f>
        <v>0</v>
      </c>
      <c r="V1115" s="421">
        <f>'2. FTNC CAN'!V1115+'3. FTNC USD'!V1115+'4. FTNC EUR'!V1115+'5. FTNC GBP'!V1115+'6. FTNC Autres (inclus)'!V1115</f>
        <v>0</v>
      </c>
      <c r="W1115" s="421">
        <f>'2. FTNC CAN'!W1115+'3. FTNC USD'!W1115+'4. FTNC EUR'!W1115+'5. FTNC GBP'!W1115+'6. FTNC Autres (inclus)'!W1115</f>
        <v>0</v>
      </c>
      <c r="X1115" s="422">
        <f>'2. FTNC CAN'!X1115+'3. FTNC USD'!X1115+'4. FTNC EUR'!X1115+'5. FTNC GBP'!X1115+'6. FTNC Autres (inclus)'!X1115</f>
        <v>0</v>
      </c>
      <c r="Y1115" s="421">
        <f>'2. FTNC CAN'!Y1115+'3. FTNC USD'!Y1115+'4. FTNC EUR'!Y1115+'5. FTNC GBP'!Y1115+'6. FTNC Autres (inclus)'!Y1115</f>
        <v>0</v>
      </c>
      <c r="Z1115" s="421">
        <f>'2. FTNC CAN'!Z1115+'3. FTNC USD'!Z1115+'4. FTNC EUR'!Z1115+'5. FTNC GBP'!Z1115+'6. FTNC Autres (inclus)'!Z1115</f>
        <v>0</v>
      </c>
      <c r="AA1115" s="421">
        <f>'2. FTNC CAN'!AA1115+'3. FTNC USD'!AA1115+'4. FTNC EUR'!AA1115+'5. FTNC GBP'!AA1115+'6. FTNC Autres (inclus)'!AA1115</f>
        <v>0</v>
      </c>
      <c r="AB1115" s="421">
        <f>'2. FTNC CAN'!AB1115+'3. FTNC USD'!AB1115+'4. FTNC EUR'!AB1115+'5. FTNC GBP'!AB1115+'6. FTNC Autres (inclus)'!AB1115</f>
        <v>0</v>
      </c>
      <c r="AC1115" s="408">
        <f>'2. FTNC CAN'!AC1115+'3. FTNC USD'!AC1115+'4. FTNC EUR'!AC1115+'5. FTNC GBP'!AC1115+'6. FTNC Autres (inclus)'!AC1115</f>
        <v>0</v>
      </c>
      <c r="AD1115" s="830"/>
      <c r="AE1115" s="831"/>
      <c r="AF1115" s="832"/>
    </row>
    <row r="1116" spans="1:32" ht="27.75" customHeight="1" outlineLevel="1" x14ac:dyDescent="0.2">
      <c r="A1116" s="232">
        <v>242</v>
      </c>
      <c r="B1116" s="507"/>
      <c r="C1116" s="252"/>
      <c r="D1116" s="263"/>
      <c r="E1116" s="263"/>
      <c r="F1116" s="859" t="s">
        <v>464</v>
      </c>
      <c r="G1116" s="860"/>
      <c r="H1116" s="860"/>
      <c r="I1116" s="860"/>
      <c r="J1116" s="860"/>
      <c r="K1116" s="860"/>
      <c r="L1116" s="861"/>
      <c r="M1116" s="408">
        <f>'2. FTNC CAN'!M1116+'3. FTNC USD'!M1116+'4. FTNC EUR'!M1116+'5. FTNC GBP'!M1116+'6. FTNC Autres (inclus)'!M1116</f>
        <v>0</v>
      </c>
      <c r="N1116" s="419">
        <f>'2. FTNC CAN'!N1116+'3. FTNC USD'!N1116+'4. FTNC EUR'!N1116+'5. FTNC GBP'!N1116+'6. FTNC Autres (inclus)'!N1116</f>
        <v>0</v>
      </c>
      <c r="O1116" s="422">
        <f>'2. FTNC CAN'!O1116+'3. FTNC USD'!O1116+'4. FTNC EUR'!O1116+'5. FTNC GBP'!O1116+'6. FTNC Autres (inclus)'!O1116</f>
        <v>0</v>
      </c>
      <c r="P1116" s="422">
        <f>'2. FTNC CAN'!P1116+'3. FTNC USD'!P1116+'4. FTNC EUR'!P1116+'5. FTNC GBP'!P1116+'6. FTNC Autres (inclus)'!P1116</f>
        <v>0</v>
      </c>
      <c r="Q1116" s="423">
        <f>'2. FTNC CAN'!Q1116+'3. FTNC USD'!Q1116+'4. FTNC EUR'!Q1116+'5. FTNC GBP'!Q1116+'6. FTNC Autres (inclus)'!Q1116</f>
        <v>0</v>
      </c>
      <c r="R1116" s="419">
        <f>'2. FTNC CAN'!R1116+'3. FTNC USD'!R1116+'4. FTNC EUR'!R1116+'5. FTNC GBP'!R1116+'6. FTNC Autres (inclus)'!R1116</f>
        <v>0</v>
      </c>
      <c r="S1116" s="421">
        <f>'2. FTNC CAN'!S1116+'3. FTNC USD'!S1116+'4. FTNC EUR'!S1116+'5. FTNC GBP'!S1116+'6. FTNC Autres (inclus)'!S1116</f>
        <v>0</v>
      </c>
      <c r="T1116" s="421">
        <f>'2. FTNC CAN'!T1116+'3. FTNC USD'!T1116+'4. FTNC EUR'!T1116+'5. FTNC GBP'!T1116+'6. FTNC Autres (inclus)'!T1116</f>
        <v>0</v>
      </c>
      <c r="U1116" s="421">
        <f>'2. FTNC CAN'!U1116+'3. FTNC USD'!U1116+'4. FTNC EUR'!U1116+'5. FTNC GBP'!U1116+'6. FTNC Autres (inclus)'!U1116</f>
        <v>0</v>
      </c>
      <c r="V1116" s="421">
        <f>'2. FTNC CAN'!V1116+'3. FTNC USD'!V1116+'4. FTNC EUR'!V1116+'5. FTNC GBP'!V1116+'6. FTNC Autres (inclus)'!V1116</f>
        <v>0</v>
      </c>
      <c r="W1116" s="421">
        <f>'2. FTNC CAN'!W1116+'3. FTNC USD'!W1116+'4. FTNC EUR'!W1116+'5. FTNC GBP'!W1116+'6. FTNC Autres (inclus)'!W1116</f>
        <v>0</v>
      </c>
      <c r="X1116" s="422">
        <f>'2. FTNC CAN'!X1116+'3. FTNC USD'!X1116+'4. FTNC EUR'!X1116+'5. FTNC GBP'!X1116+'6. FTNC Autres (inclus)'!X1116</f>
        <v>0</v>
      </c>
      <c r="Y1116" s="421">
        <f>'2. FTNC CAN'!Y1116+'3. FTNC USD'!Y1116+'4. FTNC EUR'!Y1116+'5. FTNC GBP'!Y1116+'6. FTNC Autres (inclus)'!Y1116</f>
        <v>0</v>
      </c>
      <c r="Z1116" s="421">
        <f>'2. FTNC CAN'!Z1116+'3. FTNC USD'!Z1116+'4. FTNC EUR'!Z1116+'5. FTNC GBP'!Z1116+'6. FTNC Autres (inclus)'!Z1116</f>
        <v>0</v>
      </c>
      <c r="AA1116" s="421">
        <f>'2. FTNC CAN'!AA1116+'3. FTNC USD'!AA1116+'4. FTNC EUR'!AA1116+'5. FTNC GBP'!AA1116+'6. FTNC Autres (inclus)'!AA1116</f>
        <v>0</v>
      </c>
      <c r="AB1116" s="421">
        <f>'2. FTNC CAN'!AB1116+'3. FTNC USD'!AB1116+'4. FTNC EUR'!AB1116+'5. FTNC GBP'!AB1116+'6. FTNC Autres (inclus)'!AB1116</f>
        <v>0</v>
      </c>
      <c r="AC1116" s="408">
        <f>'2. FTNC CAN'!AC1116+'3. FTNC USD'!AC1116+'4. FTNC EUR'!AC1116+'5. FTNC GBP'!AC1116+'6. FTNC Autres (inclus)'!AC1116</f>
        <v>0</v>
      </c>
      <c r="AD1116" s="830"/>
      <c r="AE1116" s="831"/>
      <c r="AF1116" s="832"/>
    </row>
    <row r="1117" spans="1:32" ht="15.75" customHeight="1" outlineLevel="1" x14ac:dyDescent="0.2">
      <c r="A1117" s="232">
        <v>243</v>
      </c>
      <c r="B1117" s="507"/>
      <c r="C1117" s="252"/>
      <c r="D1117" s="265"/>
      <c r="E1117" s="853" t="s">
        <v>556</v>
      </c>
      <c r="F1117" s="854"/>
      <c r="G1117" s="854"/>
      <c r="H1117" s="854"/>
      <c r="I1117" s="854"/>
      <c r="J1117" s="854"/>
      <c r="K1117" s="854"/>
      <c r="L1117" s="855"/>
      <c r="M1117" s="407">
        <f>SUBTOTAL(9,M1118:M1121)</f>
        <v>0</v>
      </c>
      <c r="N1117" s="410">
        <f t="shared" ref="N1117:AC1117" si="1447">SUBTOTAL(9,N1118:N1121)</f>
        <v>0</v>
      </c>
      <c r="O1117" s="414">
        <f t="shared" si="1447"/>
        <v>0</v>
      </c>
      <c r="P1117" s="413">
        <f t="shared" si="1447"/>
        <v>0</v>
      </c>
      <c r="Q1117" s="415">
        <f t="shared" si="1447"/>
        <v>0</v>
      </c>
      <c r="R1117" s="410">
        <f t="shared" si="1447"/>
        <v>0</v>
      </c>
      <c r="S1117" s="414">
        <f t="shared" si="1447"/>
        <v>0</v>
      </c>
      <c r="T1117" s="413">
        <f t="shared" si="1447"/>
        <v>0</v>
      </c>
      <c r="U1117" s="413">
        <f t="shared" si="1447"/>
        <v>0</v>
      </c>
      <c r="V1117" s="413">
        <f t="shared" si="1447"/>
        <v>0</v>
      </c>
      <c r="W1117" s="413">
        <f t="shared" si="1447"/>
        <v>0</v>
      </c>
      <c r="X1117" s="413">
        <f t="shared" si="1447"/>
        <v>0</v>
      </c>
      <c r="Y1117" s="413">
        <f t="shared" si="1447"/>
        <v>0</v>
      </c>
      <c r="Z1117" s="413">
        <f t="shared" si="1447"/>
        <v>0</v>
      </c>
      <c r="AA1117" s="413">
        <f t="shared" si="1447"/>
        <v>0</v>
      </c>
      <c r="AB1117" s="411">
        <f t="shared" si="1447"/>
        <v>0</v>
      </c>
      <c r="AC1117" s="415">
        <f t="shared" si="1447"/>
        <v>0</v>
      </c>
      <c r="AD1117" s="830"/>
      <c r="AE1117" s="831"/>
      <c r="AF1117" s="832"/>
    </row>
    <row r="1118" spans="1:32" ht="15" outlineLevel="1" x14ac:dyDescent="0.2">
      <c r="A1118" s="232">
        <v>244</v>
      </c>
      <c r="B1118" s="507"/>
      <c r="C1118" s="252"/>
      <c r="D1118" s="491"/>
      <c r="E1118" s="491"/>
      <c r="F1118" s="856" t="s">
        <v>65</v>
      </c>
      <c r="G1118" s="857"/>
      <c r="H1118" s="857"/>
      <c r="I1118" s="857"/>
      <c r="J1118" s="857"/>
      <c r="K1118" s="857"/>
      <c r="L1118" s="858"/>
      <c r="M1118" s="408">
        <f>'2. FTNC CAN'!M1118+'3. FTNC USD'!M1118+'4. FTNC EUR'!M1118+'5. FTNC GBP'!M1118+'6. FTNC Autres (inclus)'!M1118</f>
        <v>0</v>
      </c>
      <c r="N1118" s="419">
        <f>'2. FTNC CAN'!N1118+'3. FTNC USD'!N1118+'4. FTNC EUR'!N1118+'5. FTNC GBP'!N1118+'6. FTNC Autres (inclus)'!N1118</f>
        <v>0</v>
      </c>
      <c r="O1118" s="422">
        <f>'2. FTNC CAN'!O1118+'3. FTNC USD'!O1118+'4. FTNC EUR'!O1118+'5. FTNC GBP'!O1118+'6. FTNC Autres (inclus)'!O1118</f>
        <v>0</v>
      </c>
      <c r="P1118" s="422">
        <f>'2. FTNC CAN'!P1118+'3. FTNC USD'!P1118+'4. FTNC EUR'!P1118+'5. FTNC GBP'!P1118+'6. FTNC Autres (inclus)'!P1118</f>
        <v>0</v>
      </c>
      <c r="Q1118" s="423">
        <f>'2. FTNC CAN'!Q1118+'3. FTNC USD'!Q1118+'4. FTNC EUR'!Q1118+'5. FTNC GBP'!Q1118+'6. FTNC Autres (inclus)'!Q1118</f>
        <v>0</v>
      </c>
      <c r="R1118" s="419">
        <f>'2. FTNC CAN'!R1118+'3. FTNC USD'!R1118+'4. FTNC EUR'!R1118+'5. FTNC GBP'!R1118+'6. FTNC Autres (inclus)'!R1118</f>
        <v>0</v>
      </c>
      <c r="S1118" s="421">
        <f>'2. FTNC CAN'!S1118+'3. FTNC USD'!S1118+'4. FTNC EUR'!S1118+'5. FTNC GBP'!S1118+'6. FTNC Autres (inclus)'!S1118</f>
        <v>0</v>
      </c>
      <c r="T1118" s="421">
        <f>'2. FTNC CAN'!T1118+'3. FTNC USD'!T1118+'4. FTNC EUR'!T1118+'5. FTNC GBP'!T1118+'6. FTNC Autres (inclus)'!T1118</f>
        <v>0</v>
      </c>
      <c r="U1118" s="421">
        <f>'2. FTNC CAN'!U1118+'3. FTNC USD'!U1118+'4. FTNC EUR'!U1118+'5. FTNC GBP'!U1118+'6. FTNC Autres (inclus)'!U1118</f>
        <v>0</v>
      </c>
      <c r="V1118" s="421">
        <f>'2. FTNC CAN'!V1118+'3. FTNC USD'!V1118+'4. FTNC EUR'!V1118+'5. FTNC GBP'!V1118+'6. FTNC Autres (inclus)'!V1118</f>
        <v>0</v>
      </c>
      <c r="W1118" s="421">
        <f>'2. FTNC CAN'!W1118+'3. FTNC USD'!W1118+'4. FTNC EUR'!W1118+'5. FTNC GBP'!W1118+'6. FTNC Autres (inclus)'!W1118</f>
        <v>0</v>
      </c>
      <c r="X1118" s="422">
        <f>'2. FTNC CAN'!X1118+'3. FTNC USD'!X1118+'4. FTNC EUR'!X1118+'5. FTNC GBP'!X1118+'6. FTNC Autres (inclus)'!X1118</f>
        <v>0</v>
      </c>
      <c r="Y1118" s="421">
        <f>'2. FTNC CAN'!Y1118+'3. FTNC USD'!Y1118+'4. FTNC EUR'!Y1118+'5. FTNC GBP'!Y1118+'6. FTNC Autres (inclus)'!Y1118</f>
        <v>0</v>
      </c>
      <c r="Z1118" s="421">
        <f>'2. FTNC CAN'!Z1118+'3. FTNC USD'!Z1118+'4. FTNC EUR'!Z1118+'5. FTNC GBP'!Z1118+'6. FTNC Autres (inclus)'!Z1118</f>
        <v>0</v>
      </c>
      <c r="AA1118" s="421">
        <f>'2. FTNC CAN'!AA1118+'3. FTNC USD'!AA1118+'4. FTNC EUR'!AA1118+'5. FTNC GBP'!AA1118+'6. FTNC Autres (inclus)'!AA1118</f>
        <v>0</v>
      </c>
      <c r="AB1118" s="421">
        <f>'2. FTNC CAN'!AB1118+'3. FTNC USD'!AB1118+'4. FTNC EUR'!AB1118+'5. FTNC GBP'!AB1118+'6. FTNC Autres (inclus)'!AB1118</f>
        <v>0</v>
      </c>
      <c r="AC1118" s="408">
        <f>'2. FTNC CAN'!AC1118+'3. FTNC USD'!AC1118+'4. FTNC EUR'!AC1118+'5. FTNC GBP'!AC1118+'6. FTNC Autres (inclus)'!AC1118</f>
        <v>0</v>
      </c>
      <c r="AD1118" s="830"/>
      <c r="AE1118" s="831"/>
      <c r="AF1118" s="832"/>
    </row>
    <row r="1119" spans="1:32" ht="15" outlineLevel="1" x14ac:dyDescent="0.2">
      <c r="A1119" s="232">
        <v>245</v>
      </c>
      <c r="B1119" s="507"/>
      <c r="C1119" s="252"/>
      <c r="D1119" s="266"/>
      <c r="E1119" s="266"/>
      <c r="F1119" s="915" t="s">
        <v>68</v>
      </c>
      <c r="G1119" s="916"/>
      <c r="H1119" s="916"/>
      <c r="I1119" s="916"/>
      <c r="J1119" s="916"/>
      <c r="K1119" s="916"/>
      <c r="L1119" s="917"/>
      <c r="M1119" s="408">
        <f>'2. FTNC CAN'!M1119+'3. FTNC USD'!M1119+'4. FTNC EUR'!M1119+'5. FTNC GBP'!M1119+'6. FTNC Autres (inclus)'!M1119</f>
        <v>0</v>
      </c>
      <c r="N1119" s="419">
        <f>'2. FTNC CAN'!N1119+'3. FTNC USD'!N1119+'4. FTNC EUR'!N1119+'5. FTNC GBP'!N1119+'6. FTNC Autres (inclus)'!N1119</f>
        <v>0</v>
      </c>
      <c r="O1119" s="422">
        <f>'2. FTNC CAN'!O1119+'3. FTNC USD'!O1119+'4. FTNC EUR'!O1119+'5. FTNC GBP'!O1119+'6. FTNC Autres (inclus)'!O1119</f>
        <v>0</v>
      </c>
      <c r="P1119" s="422">
        <f>'2. FTNC CAN'!P1119+'3. FTNC USD'!P1119+'4. FTNC EUR'!P1119+'5. FTNC GBP'!P1119+'6. FTNC Autres (inclus)'!P1119</f>
        <v>0</v>
      </c>
      <c r="Q1119" s="423">
        <f>'2. FTNC CAN'!Q1119+'3. FTNC USD'!Q1119+'4. FTNC EUR'!Q1119+'5. FTNC GBP'!Q1119+'6. FTNC Autres (inclus)'!Q1119</f>
        <v>0</v>
      </c>
      <c r="R1119" s="419">
        <f>'2. FTNC CAN'!R1119+'3. FTNC USD'!R1119+'4. FTNC EUR'!R1119+'5. FTNC GBP'!R1119+'6. FTNC Autres (inclus)'!R1119</f>
        <v>0</v>
      </c>
      <c r="S1119" s="421">
        <f>'2. FTNC CAN'!S1119+'3. FTNC USD'!S1119+'4. FTNC EUR'!S1119+'5. FTNC GBP'!S1119+'6. FTNC Autres (inclus)'!S1119</f>
        <v>0</v>
      </c>
      <c r="T1119" s="421">
        <f>'2. FTNC CAN'!T1119+'3. FTNC USD'!T1119+'4. FTNC EUR'!T1119+'5. FTNC GBP'!T1119+'6. FTNC Autres (inclus)'!T1119</f>
        <v>0</v>
      </c>
      <c r="U1119" s="421">
        <f>'2. FTNC CAN'!U1119+'3. FTNC USD'!U1119+'4. FTNC EUR'!U1119+'5. FTNC GBP'!U1119+'6. FTNC Autres (inclus)'!U1119</f>
        <v>0</v>
      </c>
      <c r="V1119" s="421">
        <f>'2. FTNC CAN'!V1119+'3. FTNC USD'!V1119+'4. FTNC EUR'!V1119+'5. FTNC GBP'!V1119+'6. FTNC Autres (inclus)'!V1119</f>
        <v>0</v>
      </c>
      <c r="W1119" s="421">
        <f>'2. FTNC CAN'!W1119+'3. FTNC USD'!W1119+'4. FTNC EUR'!W1119+'5. FTNC GBP'!W1119+'6. FTNC Autres (inclus)'!W1119</f>
        <v>0</v>
      </c>
      <c r="X1119" s="422">
        <f>'2. FTNC CAN'!X1119+'3. FTNC USD'!X1119+'4. FTNC EUR'!X1119+'5. FTNC GBP'!X1119+'6. FTNC Autres (inclus)'!X1119</f>
        <v>0</v>
      </c>
      <c r="Y1119" s="421">
        <f>'2. FTNC CAN'!Y1119+'3. FTNC USD'!Y1119+'4. FTNC EUR'!Y1119+'5. FTNC GBP'!Y1119+'6. FTNC Autres (inclus)'!Y1119</f>
        <v>0</v>
      </c>
      <c r="Z1119" s="421">
        <f>'2. FTNC CAN'!Z1119+'3. FTNC USD'!Z1119+'4. FTNC EUR'!Z1119+'5. FTNC GBP'!Z1119+'6. FTNC Autres (inclus)'!Z1119</f>
        <v>0</v>
      </c>
      <c r="AA1119" s="421">
        <f>'2. FTNC CAN'!AA1119+'3. FTNC USD'!AA1119+'4. FTNC EUR'!AA1119+'5. FTNC GBP'!AA1119+'6. FTNC Autres (inclus)'!AA1119</f>
        <v>0</v>
      </c>
      <c r="AB1119" s="421">
        <f>'2. FTNC CAN'!AB1119+'3. FTNC USD'!AB1119+'4. FTNC EUR'!AB1119+'5. FTNC GBP'!AB1119+'6. FTNC Autres (inclus)'!AB1119</f>
        <v>0</v>
      </c>
      <c r="AC1119" s="408">
        <f>'2. FTNC CAN'!AC1119+'3. FTNC USD'!AC1119+'4. FTNC EUR'!AC1119+'5. FTNC GBP'!AC1119+'6. FTNC Autres (inclus)'!AC1119</f>
        <v>0</v>
      </c>
      <c r="AD1119" s="830"/>
      <c r="AE1119" s="831"/>
      <c r="AF1119" s="832"/>
    </row>
    <row r="1120" spans="1:32" ht="15" outlineLevel="1" x14ac:dyDescent="0.2">
      <c r="A1120" s="232">
        <v>246</v>
      </c>
      <c r="B1120" s="507"/>
      <c r="C1120" s="252"/>
      <c r="D1120" s="266"/>
      <c r="E1120" s="266"/>
      <c r="F1120" s="915" t="s">
        <v>537</v>
      </c>
      <c r="G1120" s="916"/>
      <c r="H1120" s="916"/>
      <c r="I1120" s="916"/>
      <c r="J1120" s="916"/>
      <c r="K1120" s="916"/>
      <c r="L1120" s="917"/>
      <c r="M1120" s="408">
        <f>'2. FTNC CAN'!M1120+'3. FTNC USD'!M1120+'4. FTNC EUR'!M1120+'5. FTNC GBP'!M1120+'6. FTNC Autres (inclus)'!M1120</f>
        <v>0</v>
      </c>
      <c r="N1120" s="419">
        <f>'2. FTNC CAN'!N1120+'3. FTNC USD'!N1120+'4. FTNC EUR'!N1120+'5. FTNC GBP'!N1120+'6. FTNC Autres (inclus)'!N1120</f>
        <v>0</v>
      </c>
      <c r="O1120" s="422">
        <f>'2. FTNC CAN'!O1120+'3. FTNC USD'!O1120+'4. FTNC EUR'!O1120+'5. FTNC GBP'!O1120+'6. FTNC Autres (inclus)'!O1120</f>
        <v>0</v>
      </c>
      <c r="P1120" s="422">
        <f>'2. FTNC CAN'!P1120+'3. FTNC USD'!P1120+'4. FTNC EUR'!P1120+'5. FTNC GBP'!P1120+'6. FTNC Autres (inclus)'!P1120</f>
        <v>0</v>
      </c>
      <c r="Q1120" s="423">
        <f>'2. FTNC CAN'!Q1120+'3. FTNC USD'!Q1120+'4. FTNC EUR'!Q1120+'5. FTNC GBP'!Q1120+'6. FTNC Autres (inclus)'!Q1120</f>
        <v>0</v>
      </c>
      <c r="R1120" s="419">
        <f>'2. FTNC CAN'!R1120+'3. FTNC USD'!R1120+'4. FTNC EUR'!R1120+'5. FTNC GBP'!R1120+'6. FTNC Autres (inclus)'!R1120</f>
        <v>0</v>
      </c>
      <c r="S1120" s="421">
        <f>'2. FTNC CAN'!S1120+'3. FTNC USD'!S1120+'4. FTNC EUR'!S1120+'5. FTNC GBP'!S1120+'6. FTNC Autres (inclus)'!S1120</f>
        <v>0</v>
      </c>
      <c r="T1120" s="421">
        <f>'2. FTNC CAN'!T1120+'3. FTNC USD'!T1120+'4. FTNC EUR'!T1120+'5. FTNC GBP'!T1120+'6. FTNC Autres (inclus)'!T1120</f>
        <v>0</v>
      </c>
      <c r="U1120" s="421">
        <f>'2. FTNC CAN'!U1120+'3. FTNC USD'!U1120+'4. FTNC EUR'!U1120+'5. FTNC GBP'!U1120+'6. FTNC Autres (inclus)'!U1120</f>
        <v>0</v>
      </c>
      <c r="V1120" s="421">
        <f>'2. FTNC CAN'!V1120+'3. FTNC USD'!V1120+'4. FTNC EUR'!V1120+'5. FTNC GBP'!V1120+'6. FTNC Autres (inclus)'!V1120</f>
        <v>0</v>
      </c>
      <c r="W1120" s="421">
        <f>'2. FTNC CAN'!W1120+'3. FTNC USD'!W1120+'4. FTNC EUR'!W1120+'5. FTNC GBP'!W1120+'6. FTNC Autres (inclus)'!W1120</f>
        <v>0</v>
      </c>
      <c r="X1120" s="422">
        <f>'2. FTNC CAN'!X1120+'3. FTNC USD'!X1120+'4. FTNC EUR'!X1120+'5. FTNC GBP'!X1120+'6. FTNC Autres (inclus)'!X1120</f>
        <v>0</v>
      </c>
      <c r="Y1120" s="421">
        <f>'2. FTNC CAN'!Y1120+'3. FTNC USD'!Y1120+'4. FTNC EUR'!Y1120+'5. FTNC GBP'!Y1120+'6. FTNC Autres (inclus)'!Y1120</f>
        <v>0</v>
      </c>
      <c r="Z1120" s="421">
        <f>'2. FTNC CAN'!Z1120+'3. FTNC USD'!Z1120+'4. FTNC EUR'!Z1120+'5. FTNC GBP'!Z1120+'6. FTNC Autres (inclus)'!Z1120</f>
        <v>0</v>
      </c>
      <c r="AA1120" s="421">
        <f>'2. FTNC CAN'!AA1120+'3. FTNC USD'!AA1120+'4. FTNC EUR'!AA1120+'5. FTNC GBP'!AA1120+'6. FTNC Autres (inclus)'!AA1120</f>
        <v>0</v>
      </c>
      <c r="AB1120" s="421">
        <f>'2. FTNC CAN'!AB1120+'3. FTNC USD'!AB1120+'4. FTNC EUR'!AB1120+'5. FTNC GBP'!AB1120+'6. FTNC Autres (inclus)'!AB1120</f>
        <v>0</v>
      </c>
      <c r="AC1120" s="408">
        <f>'2. FTNC CAN'!AC1120+'3. FTNC USD'!AC1120+'4. FTNC EUR'!AC1120+'5. FTNC GBP'!AC1120+'6. FTNC Autres (inclus)'!AC1120</f>
        <v>0</v>
      </c>
      <c r="AD1120" s="830"/>
      <c r="AE1120" s="831"/>
      <c r="AF1120" s="832"/>
    </row>
    <row r="1121" spans="1:32" ht="27.75" customHeight="1" outlineLevel="1" x14ac:dyDescent="0.2">
      <c r="A1121" s="232">
        <v>247</v>
      </c>
      <c r="B1121" s="507"/>
      <c r="C1121" s="252"/>
      <c r="D1121" s="267"/>
      <c r="E1121" s="267"/>
      <c r="F1121" s="859" t="s">
        <v>464</v>
      </c>
      <c r="G1121" s="860"/>
      <c r="H1121" s="860"/>
      <c r="I1121" s="860"/>
      <c r="J1121" s="860"/>
      <c r="K1121" s="860"/>
      <c r="L1121" s="861"/>
      <c r="M1121" s="408">
        <f>'2. FTNC CAN'!M1121+'3. FTNC USD'!M1121+'4. FTNC EUR'!M1121+'5. FTNC GBP'!M1121+'6. FTNC Autres (inclus)'!M1121</f>
        <v>0</v>
      </c>
      <c r="N1121" s="419">
        <f>'2. FTNC CAN'!N1121+'3. FTNC USD'!N1121+'4. FTNC EUR'!N1121+'5. FTNC GBP'!N1121+'6. FTNC Autres (inclus)'!N1121</f>
        <v>0</v>
      </c>
      <c r="O1121" s="422">
        <f>'2. FTNC CAN'!O1121+'3. FTNC USD'!O1121+'4. FTNC EUR'!O1121+'5. FTNC GBP'!O1121+'6. FTNC Autres (inclus)'!O1121</f>
        <v>0</v>
      </c>
      <c r="P1121" s="422">
        <f>'2. FTNC CAN'!P1121+'3. FTNC USD'!P1121+'4. FTNC EUR'!P1121+'5. FTNC GBP'!P1121+'6. FTNC Autres (inclus)'!P1121</f>
        <v>0</v>
      </c>
      <c r="Q1121" s="423">
        <f>'2. FTNC CAN'!Q1121+'3. FTNC USD'!Q1121+'4. FTNC EUR'!Q1121+'5. FTNC GBP'!Q1121+'6. FTNC Autres (inclus)'!Q1121</f>
        <v>0</v>
      </c>
      <c r="R1121" s="419">
        <f>'2. FTNC CAN'!R1121+'3. FTNC USD'!R1121+'4. FTNC EUR'!R1121+'5. FTNC GBP'!R1121+'6. FTNC Autres (inclus)'!R1121</f>
        <v>0</v>
      </c>
      <c r="S1121" s="421">
        <f>'2. FTNC CAN'!S1121+'3. FTNC USD'!S1121+'4. FTNC EUR'!S1121+'5. FTNC GBP'!S1121+'6. FTNC Autres (inclus)'!S1121</f>
        <v>0</v>
      </c>
      <c r="T1121" s="421">
        <f>'2. FTNC CAN'!T1121+'3. FTNC USD'!T1121+'4. FTNC EUR'!T1121+'5. FTNC GBP'!T1121+'6. FTNC Autres (inclus)'!T1121</f>
        <v>0</v>
      </c>
      <c r="U1121" s="421">
        <f>'2. FTNC CAN'!U1121+'3. FTNC USD'!U1121+'4. FTNC EUR'!U1121+'5. FTNC GBP'!U1121+'6. FTNC Autres (inclus)'!U1121</f>
        <v>0</v>
      </c>
      <c r="V1121" s="421">
        <f>'2. FTNC CAN'!V1121+'3. FTNC USD'!V1121+'4. FTNC EUR'!V1121+'5. FTNC GBP'!V1121+'6. FTNC Autres (inclus)'!V1121</f>
        <v>0</v>
      </c>
      <c r="W1121" s="421">
        <f>'2. FTNC CAN'!W1121+'3. FTNC USD'!W1121+'4. FTNC EUR'!W1121+'5. FTNC GBP'!W1121+'6. FTNC Autres (inclus)'!W1121</f>
        <v>0</v>
      </c>
      <c r="X1121" s="422">
        <f>'2. FTNC CAN'!X1121+'3. FTNC USD'!X1121+'4. FTNC EUR'!X1121+'5. FTNC GBP'!X1121+'6. FTNC Autres (inclus)'!X1121</f>
        <v>0</v>
      </c>
      <c r="Y1121" s="421">
        <f>'2. FTNC CAN'!Y1121+'3. FTNC USD'!Y1121+'4. FTNC EUR'!Y1121+'5. FTNC GBP'!Y1121+'6. FTNC Autres (inclus)'!Y1121</f>
        <v>0</v>
      </c>
      <c r="Z1121" s="421">
        <f>'2. FTNC CAN'!Z1121+'3. FTNC USD'!Z1121+'4. FTNC EUR'!Z1121+'5. FTNC GBP'!Z1121+'6. FTNC Autres (inclus)'!Z1121</f>
        <v>0</v>
      </c>
      <c r="AA1121" s="421">
        <f>'2. FTNC CAN'!AA1121+'3. FTNC USD'!AA1121+'4. FTNC EUR'!AA1121+'5. FTNC GBP'!AA1121+'6. FTNC Autres (inclus)'!AA1121</f>
        <v>0</v>
      </c>
      <c r="AB1121" s="421">
        <f>'2. FTNC CAN'!AB1121+'3. FTNC USD'!AB1121+'4. FTNC EUR'!AB1121+'5. FTNC GBP'!AB1121+'6. FTNC Autres (inclus)'!AB1121</f>
        <v>0</v>
      </c>
      <c r="AC1121" s="408">
        <f>'2. FTNC CAN'!AC1121+'3. FTNC USD'!AC1121+'4. FTNC EUR'!AC1121+'5. FTNC GBP'!AC1121+'6. FTNC Autres (inclus)'!AC1121</f>
        <v>0</v>
      </c>
      <c r="AD1121" s="833"/>
      <c r="AE1121" s="834"/>
      <c r="AF1121" s="835"/>
    </row>
    <row r="1122" spans="1:32" ht="15" customHeight="1" outlineLevel="1" x14ac:dyDescent="0.2">
      <c r="A1122" s="232">
        <v>129</v>
      </c>
      <c r="B1122" s="507"/>
      <c r="C1122" s="254"/>
      <c r="D1122" s="844" t="s">
        <v>13</v>
      </c>
      <c r="E1122" s="845"/>
      <c r="F1122" s="845"/>
      <c r="G1122" s="845"/>
      <c r="H1122" s="845"/>
      <c r="I1122" s="845"/>
      <c r="J1122" s="845"/>
      <c r="K1122" s="845"/>
      <c r="L1122" s="845"/>
      <c r="M1122" s="845"/>
      <c r="N1122" s="845"/>
      <c r="O1122" s="845"/>
      <c r="P1122" s="845"/>
      <c r="Q1122" s="845"/>
      <c r="R1122" s="845"/>
      <c r="S1122" s="845"/>
      <c r="T1122" s="845"/>
      <c r="U1122" s="845"/>
      <c r="V1122" s="845"/>
      <c r="W1122" s="845"/>
      <c r="X1122" s="845"/>
      <c r="Y1122" s="845"/>
      <c r="Z1122" s="845"/>
      <c r="AA1122" s="845"/>
      <c r="AB1122" s="845"/>
      <c r="AC1122" s="845"/>
      <c r="AD1122" s="921"/>
      <c r="AE1122" s="921"/>
      <c r="AF1122" s="922"/>
    </row>
    <row r="1123" spans="1:32" ht="15" customHeight="1" outlineLevel="1" x14ac:dyDescent="0.2">
      <c r="A1123" s="232">
        <v>130</v>
      </c>
      <c r="B1123" s="507"/>
      <c r="C1123" s="254"/>
      <c r="D1123" s="267"/>
      <c r="E1123" s="853" t="s">
        <v>14</v>
      </c>
      <c r="F1123" s="854"/>
      <c r="G1123" s="854"/>
      <c r="H1123" s="854"/>
      <c r="I1123" s="854"/>
      <c r="J1123" s="854"/>
      <c r="K1123" s="854"/>
      <c r="L1123" s="855"/>
      <c r="M1123" s="407">
        <f>SUBTOTAL(9,M1124:M1127)</f>
        <v>0</v>
      </c>
      <c r="N1123" s="410">
        <f t="shared" ref="N1123:AC1123" si="1448">SUBTOTAL(9,N1124:N1127)</f>
        <v>0</v>
      </c>
      <c r="O1123" s="414">
        <f t="shared" si="1448"/>
        <v>0</v>
      </c>
      <c r="P1123" s="413">
        <f t="shared" si="1448"/>
        <v>0</v>
      </c>
      <c r="Q1123" s="415">
        <f t="shared" si="1448"/>
        <v>0</v>
      </c>
      <c r="R1123" s="410">
        <f t="shared" si="1448"/>
        <v>0</v>
      </c>
      <c r="S1123" s="414">
        <f t="shared" si="1448"/>
        <v>0</v>
      </c>
      <c r="T1123" s="413">
        <f t="shared" si="1448"/>
        <v>0</v>
      </c>
      <c r="U1123" s="413">
        <f t="shared" si="1448"/>
        <v>0</v>
      </c>
      <c r="V1123" s="413">
        <f t="shared" si="1448"/>
        <v>0</v>
      </c>
      <c r="W1123" s="413">
        <f t="shared" si="1448"/>
        <v>0</v>
      </c>
      <c r="X1123" s="413">
        <f t="shared" si="1448"/>
        <v>0</v>
      </c>
      <c r="Y1123" s="413">
        <f t="shared" si="1448"/>
        <v>0</v>
      </c>
      <c r="Z1123" s="413">
        <f t="shared" si="1448"/>
        <v>0</v>
      </c>
      <c r="AA1123" s="413">
        <f t="shared" si="1448"/>
        <v>0</v>
      </c>
      <c r="AB1123" s="411">
        <f t="shared" si="1448"/>
        <v>0</v>
      </c>
      <c r="AC1123" s="415">
        <f t="shared" si="1448"/>
        <v>0</v>
      </c>
      <c r="AD1123" s="827"/>
      <c r="AE1123" s="828"/>
      <c r="AF1123" s="829"/>
    </row>
    <row r="1124" spans="1:32" ht="15" customHeight="1" outlineLevel="1" x14ac:dyDescent="0.2">
      <c r="A1124" s="232">
        <v>131</v>
      </c>
      <c r="B1124" s="507"/>
      <c r="C1124" s="254"/>
      <c r="D1124" s="267"/>
      <c r="E1124" s="483"/>
      <c r="F1124" s="856" t="s">
        <v>112</v>
      </c>
      <c r="G1124" s="857"/>
      <c r="H1124" s="857"/>
      <c r="I1124" s="857"/>
      <c r="J1124" s="857"/>
      <c r="K1124" s="857"/>
      <c r="L1124" s="858"/>
      <c r="M1124" s="408">
        <f>'2. FTNC CAN'!M1124+'3. FTNC USD'!M1124+'4. FTNC EUR'!M1124+'5. FTNC GBP'!M1124+'6. FTNC Autres (inclus)'!M1124</f>
        <v>0</v>
      </c>
      <c r="N1124" s="419">
        <f>'2. FTNC CAN'!N1124+'3. FTNC USD'!N1124+'4. FTNC EUR'!N1124+'5. FTNC GBP'!N1124+'6. FTNC Autres (inclus)'!N1124</f>
        <v>0</v>
      </c>
      <c r="O1124" s="422">
        <f>'2. FTNC CAN'!O1124+'3. FTNC USD'!O1124+'4. FTNC EUR'!O1124+'5. FTNC GBP'!O1124+'6. FTNC Autres (inclus)'!O1124</f>
        <v>0</v>
      </c>
      <c r="P1124" s="422">
        <f>'2. FTNC CAN'!P1124+'3. FTNC USD'!P1124+'4. FTNC EUR'!P1124+'5. FTNC GBP'!P1124+'6. FTNC Autres (inclus)'!P1124</f>
        <v>0</v>
      </c>
      <c r="Q1124" s="423">
        <f>'2. FTNC CAN'!Q1124+'3. FTNC USD'!Q1124+'4. FTNC EUR'!Q1124+'5. FTNC GBP'!Q1124+'6. FTNC Autres (inclus)'!Q1124</f>
        <v>0</v>
      </c>
      <c r="R1124" s="419">
        <f>'2. FTNC CAN'!R1124+'3. FTNC USD'!R1124+'4. FTNC EUR'!R1124+'5. FTNC GBP'!R1124+'6. FTNC Autres (inclus)'!R1124</f>
        <v>0</v>
      </c>
      <c r="S1124" s="421">
        <f>'2. FTNC CAN'!S1124+'3. FTNC USD'!S1124+'4. FTNC EUR'!S1124+'5. FTNC GBP'!S1124+'6. FTNC Autres (inclus)'!S1124</f>
        <v>0</v>
      </c>
      <c r="T1124" s="421">
        <f>'2. FTNC CAN'!T1124+'3. FTNC USD'!T1124+'4. FTNC EUR'!T1124+'5. FTNC GBP'!T1124+'6. FTNC Autres (inclus)'!T1124</f>
        <v>0</v>
      </c>
      <c r="U1124" s="421">
        <f>'2. FTNC CAN'!U1124+'3. FTNC USD'!U1124+'4. FTNC EUR'!U1124+'5. FTNC GBP'!U1124+'6. FTNC Autres (inclus)'!U1124</f>
        <v>0</v>
      </c>
      <c r="V1124" s="421">
        <f>'2. FTNC CAN'!V1124+'3. FTNC USD'!V1124+'4. FTNC EUR'!V1124+'5. FTNC GBP'!V1124+'6. FTNC Autres (inclus)'!V1124</f>
        <v>0</v>
      </c>
      <c r="W1124" s="421">
        <f>'2. FTNC CAN'!W1124+'3. FTNC USD'!W1124+'4. FTNC EUR'!W1124+'5. FTNC GBP'!W1124+'6. FTNC Autres (inclus)'!W1124</f>
        <v>0</v>
      </c>
      <c r="X1124" s="422">
        <f>'2. FTNC CAN'!X1124+'3. FTNC USD'!X1124+'4. FTNC EUR'!X1124+'5. FTNC GBP'!X1124+'6. FTNC Autres (inclus)'!X1124</f>
        <v>0</v>
      </c>
      <c r="Y1124" s="421">
        <f>'2. FTNC CAN'!Y1124+'3. FTNC USD'!Y1124+'4. FTNC EUR'!Y1124+'5. FTNC GBP'!Y1124+'6. FTNC Autres (inclus)'!Y1124</f>
        <v>0</v>
      </c>
      <c r="Z1124" s="421">
        <f>'2. FTNC CAN'!Z1124+'3. FTNC USD'!Z1124+'4. FTNC EUR'!Z1124+'5. FTNC GBP'!Z1124+'6. FTNC Autres (inclus)'!Z1124</f>
        <v>0</v>
      </c>
      <c r="AA1124" s="421">
        <f>'2. FTNC CAN'!AA1124+'3. FTNC USD'!AA1124+'4. FTNC EUR'!AA1124+'5. FTNC GBP'!AA1124+'6. FTNC Autres (inclus)'!AA1124</f>
        <v>0</v>
      </c>
      <c r="AB1124" s="421">
        <f>'2. FTNC CAN'!AB1124+'3. FTNC USD'!AB1124+'4. FTNC EUR'!AB1124+'5. FTNC GBP'!AB1124+'6. FTNC Autres (inclus)'!AB1124</f>
        <v>0</v>
      </c>
      <c r="AC1124" s="408">
        <f>'2. FTNC CAN'!AC1124+'3. FTNC USD'!AC1124+'4. FTNC EUR'!AC1124+'5. FTNC GBP'!AC1124+'6. FTNC Autres (inclus)'!AC1124</f>
        <v>0</v>
      </c>
      <c r="AD1124" s="830"/>
      <c r="AE1124" s="831"/>
      <c r="AF1124" s="832"/>
    </row>
    <row r="1125" spans="1:32" ht="15" customHeight="1" outlineLevel="1" x14ac:dyDescent="0.2">
      <c r="A1125" s="232">
        <v>132</v>
      </c>
      <c r="B1125" s="507"/>
      <c r="C1125" s="254"/>
      <c r="D1125" s="267"/>
      <c r="E1125" s="483"/>
      <c r="F1125" s="915" t="s">
        <v>113</v>
      </c>
      <c r="G1125" s="916"/>
      <c r="H1125" s="916"/>
      <c r="I1125" s="916"/>
      <c r="J1125" s="916"/>
      <c r="K1125" s="916"/>
      <c r="L1125" s="917"/>
      <c r="M1125" s="408">
        <f>'2. FTNC CAN'!M1125+'3. FTNC USD'!M1125+'4. FTNC EUR'!M1125+'5. FTNC GBP'!M1125+'6. FTNC Autres (inclus)'!M1125</f>
        <v>0</v>
      </c>
      <c r="N1125" s="419">
        <f>'2. FTNC CAN'!N1125+'3. FTNC USD'!N1125+'4. FTNC EUR'!N1125+'5. FTNC GBP'!N1125+'6. FTNC Autres (inclus)'!N1125</f>
        <v>0</v>
      </c>
      <c r="O1125" s="422">
        <f>'2. FTNC CAN'!O1125+'3. FTNC USD'!O1125+'4. FTNC EUR'!O1125+'5. FTNC GBP'!O1125+'6. FTNC Autres (inclus)'!O1125</f>
        <v>0</v>
      </c>
      <c r="P1125" s="422">
        <f>'2. FTNC CAN'!P1125+'3. FTNC USD'!P1125+'4. FTNC EUR'!P1125+'5. FTNC GBP'!P1125+'6. FTNC Autres (inclus)'!P1125</f>
        <v>0</v>
      </c>
      <c r="Q1125" s="423">
        <f>'2. FTNC CAN'!Q1125+'3. FTNC USD'!Q1125+'4. FTNC EUR'!Q1125+'5. FTNC GBP'!Q1125+'6. FTNC Autres (inclus)'!Q1125</f>
        <v>0</v>
      </c>
      <c r="R1125" s="419">
        <f>'2. FTNC CAN'!R1125+'3. FTNC USD'!R1125+'4. FTNC EUR'!R1125+'5. FTNC GBP'!R1125+'6. FTNC Autres (inclus)'!R1125</f>
        <v>0</v>
      </c>
      <c r="S1125" s="421">
        <f>'2. FTNC CAN'!S1125+'3. FTNC USD'!S1125+'4. FTNC EUR'!S1125+'5. FTNC GBP'!S1125+'6. FTNC Autres (inclus)'!S1125</f>
        <v>0</v>
      </c>
      <c r="T1125" s="421">
        <f>'2. FTNC CAN'!T1125+'3. FTNC USD'!T1125+'4. FTNC EUR'!T1125+'5. FTNC GBP'!T1125+'6. FTNC Autres (inclus)'!T1125</f>
        <v>0</v>
      </c>
      <c r="U1125" s="421">
        <f>'2. FTNC CAN'!U1125+'3. FTNC USD'!U1125+'4. FTNC EUR'!U1125+'5. FTNC GBP'!U1125+'6. FTNC Autres (inclus)'!U1125</f>
        <v>0</v>
      </c>
      <c r="V1125" s="421">
        <f>'2. FTNC CAN'!V1125+'3. FTNC USD'!V1125+'4. FTNC EUR'!V1125+'5. FTNC GBP'!V1125+'6. FTNC Autres (inclus)'!V1125</f>
        <v>0</v>
      </c>
      <c r="W1125" s="421">
        <f>'2. FTNC CAN'!W1125+'3. FTNC USD'!W1125+'4. FTNC EUR'!W1125+'5. FTNC GBP'!W1125+'6. FTNC Autres (inclus)'!W1125</f>
        <v>0</v>
      </c>
      <c r="X1125" s="422">
        <f>'2. FTNC CAN'!X1125+'3. FTNC USD'!X1125+'4. FTNC EUR'!X1125+'5. FTNC GBP'!X1125+'6. FTNC Autres (inclus)'!X1125</f>
        <v>0</v>
      </c>
      <c r="Y1125" s="421">
        <f>'2. FTNC CAN'!Y1125+'3. FTNC USD'!Y1125+'4. FTNC EUR'!Y1125+'5. FTNC GBP'!Y1125+'6. FTNC Autres (inclus)'!Y1125</f>
        <v>0</v>
      </c>
      <c r="Z1125" s="421">
        <f>'2. FTNC CAN'!Z1125+'3. FTNC USD'!Z1125+'4. FTNC EUR'!Z1125+'5. FTNC GBP'!Z1125+'6. FTNC Autres (inclus)'!Z1125</f>
        <v>0</v>
      </c>
      <c r="AA1125" s="421">
        <f>'2. FTNC CAN'!AA1125+'3. FTNC USD'!AA1125+'4. FTNC EUR'!AA1125+'5. FTNC GBP'!AA1125+'6. FTNC Autres (inclus)'!AA1125</f>
        <v>0</v>
      </c>
      <c r="AB1125" s="421">
        <f>'2. FTNC CAN'!AB1125+'3. FTNC USD'!AB1125+'4. FTNC EUR'!AB1125+'5. FTNC GBP'!AB1125+'6. FTNC Autres (inclus)'!AB1125</f>
        <v>0</v>
      </c>
      <c r="AC1125" s="408">
        <f>'2. FTNC CAN'!AC1125+'3. FTNC USD'!AC1125+'4. FTNC EUR'!AC1125+'5. FTNC GBP'!AC1125+'6. FTNC Autres (inclus)'!AC1125</f>
        <v>0</v>
      </c>
      <c r="AD1125" s="830"/>
      <c r="AE1125" s="831"/>
      <c r="AF1125" s="832"/>
    </row>
    <row r="1126" spans="1:32" ht="15" customHeight="1" outlineLevel="1" x14ac:dyDescent="0.2">
      <c r="A1126" s="232">
        <v>133</v>
      </c>
      <c r="B1126" s="507"/>
      <c r="C1126" s="254"/>
      <c r="D1126" s="267"/>
      <c r="E1126" s="483"/>
      <c r="F1126" s="859" t="s">
        <v>557</v>
      </c>
      <c r="G1126" s="860"/>
      <c r="H1126" s="860"/>
      <c r="I1126" s="860"/>
      <c r="J1126" s="860"/>
      <c r="K1126" s="860"/>
      <c r="L1126" s="861"/>
      <c r="M1126" s="408">
        <f>'2. FTNC CAN'!M1126+'3. FTNC USD'!M1126+'4. FTNC EUR'!M1126+'5. FTNC GBP'!M1126+'6. FTNC Autres (inclus)'!M1126</f>
        <v>0</v>
      </c>
      <c r="N1126" s="419">
        <f>'2. FTNC CAN'!N1126+'3. FTNC USD'!N1126+'4. FTNC EUR'!N1126+'5. FTNC GBP'!N1126+'6. FTNC Autres (inclus)'!N1126</f>
        <v>0</v>
      </c>
      <c r="O1126" s="422">
        <f>'2. FTNC CAN'!O1126+'3. FTNC USD'!O1126+'4. FTNC EUR'!O1126+'5. FTNC GBP'!O1126+'6. FTNC Autres (inclus)'!O1126</f>
        <v>0</v>
      </c>
      <c r="P1126" s="422">
        <f>'2. FTNC CAN'!P1126+'3. FTNC USD'!P1126+'4. FTNC EUR'!P1126+'5. FTNC GBP'!P1126+'6. FTNC Autres (inclus)'!P1126</f>
        <v>0</v>
      </c>
      <c r="Q1126" s="423">
        <f>'2. FTNC CAN'!Q1126+'3. FTNC USD'!Q1126+'4. FTNC EUR'!Q1126+'5. FTNC GBP'!Q1126+'6. FTNC Autres (inclus)'!Q1126</f>
        <v>0</v>
      </c>
      <c r="R1126" s="419">
        <f>'2. FTNC CAN'!R1126+'3. FTNC USD'!R1126+'4. FTNC EUR'!R1126+'5. FTNC GBP'!R1126+'6. FTNC Autres (inclus)'!R1126</f>
        <v>0</v>
      </c>
      <c r="S1126" s="421">
        <f>'2. FTNC CAN'!S1126+'3. FTNC USD'!S1126+'4. FTNC EUR'!S1126+'5. FTNC GBP'!S1126+'6. FTNC Autres (inclus)'!S1126</f>
        <v>0</v>
      </c>
      <c r="T1126" s="421">
        <f>'2. FTNC CAN'!T1126+'3. FTNC USD'!T1126+'4. FTNC EUR'!T1126+'5. FTNC GBP'!T1126+'6. FTNC Autres (inclus)'!T1126</f>
        <v>0</v>
      </c>
      <c r="U1126" s="421">
        <f>'2. FTNC CAN'!U1126+'3. FTNC USD'!U1126+'4. FTNC EUR'!U1126+'5. FTNC GBP'!U1126+'6. FTNC Autres (inclus)'!U1126</f>
        <v>0</v>
      </c>
      <c r="V1126" s="421">
        <f>'2. FTNC CAN'!V1126+'3. FTNC USD'!V1126+'4. FTNC EUR'!V1126+'5. FTNC GBP'!V1126+'6. FTNC Autres (inclus)'!V1126</f>
        <v>0</v>
      </c>
      <c r="W1126" s="421">
        <f>'2. FTNC CAN'!W1126+'3. FTNC USD'!W1126+'4. FTNC EUR'!W1126+'5. FTNC GBP'!W1126+'6. FTNC Autres (inclus)'!W1126</f>
        <v>0</v>
      </c>
      <c r="X1126" s="422">
        <f>'2. FTNC CAN'!X1126+'3. FTNC USD'!X1126+'4. FTNC EUR'!X1126+'5. FTNC GBP'!X1126+'6. FTNC Autres (inclus)'!X1126</f>
        <v>0</v>
      </c>
      <c r="Y1126" s="421">
        <f>'2. FTNC CAN'!Y1126+'3. FTNC USD'!Y1126+'4. FTNC EUR'!Y1126+'5. FTNC GBP'!Y1126+'6. FTNC Autres (inclus)'!Y1126</f>
        <v>0</v>
      </c>
      <c r="Z1126" s="421">
        <f>'2. FTNC CAN'!Z1126+'3. FTNC USD'!Z1126+'4. FTNC EUR'!Z1126+'5. FTNC GBP'!Z1126+'6. FTNC Autres (inclus)'!Z1126</f>
        <v>0</v>
      </c>
      <c r="AA1126" s="421">
        <f>'2. FTNC CAN'!AA1126+'3. FTNC USD'!AA1126+'4. FTNC EUR'!AA1126+'5. FTNC GBP'!AA1126+'6. FTNC Autres (inclus)'!AA1126</f>
        <v>0</v>
      </c>
      <c r="AB1126" s="421">
        <f>'2. FTNC CAN'!AB1126+'3. FTNC USD'!AB1126+'4. FTNC EUR'!AB1126+'5. FTNC GBP'!AB1126+'6. FTNC Autres (inclus)'!AB1126</f>
        <v>0</v>
      </c>
      <c r="AC1126" s="408">
        <f>'2. FTNC CAN'!AC1126+'3. FTNC USD'!AC1126+'4. FTNC EUR'!AC1126+'5. FTNC GBP'!AC1126+'6. FTNC Autres (inclus)'!AC1126</f>
        <v>0</v>
      </c>
      <c r="AD1126" s="830"/>
      <c r="AE1126" s="831"/>
      <c r="AF1126" s="832"/>
    </row>
    <row r="1127" spans="1:32" ht="15" customHeight="1" outlineLevel="1" x14ac:dyDescent="0.2">
      <c r="A1127" s="232">
        <v>134</v>
      </c>
      <c r="B1127" s="507"/>
      <c r="C1127" s="254"/>
      <c r="D1127" s="267"/>
      <c r="E1127" s="853" t="s">
        <v>15</v>
      </c>
      <c r="F1127" s="854"/>
      <c r="G1127" s="854"/>
      <c r="H1127" s="854"/>
      <c r="I1127" s="854"/>
      <c r="J1127" s="854"/>
      <c r="K1127" s="854"/>
      <c r="L1127" s="855"/>
      <c r="M1127" s="407">
        <f>SUBTOTAL(9,M1128:M1131)</f>
        <v>0</v>
      </c>
      <c r="N1127" s="410">
        <f t="shared" ref="N1127:AC1127" si="1449">SUBTOTAL(9,N1128:N1131)</f>
        <v>0</v>
      </c>
      <c r="O1127" s="414">
        <f t="shared" si="1449"/>
        <v>0</v>
      </c>
      <c r="P1127" s="413">
        <f t="shared" si="1449"/>
        <v>0</v>
      </c>
      <c r="Q1127" s="415">
        <f t="shared" si="1449"/>
        <v>0</v>
      </c>
      <c r="R1127" s="410">
        <f t="shared" si="1449"/>
        <v>0</v>
      </c>
      <c r="S1127" s="414">
        <f t="shared" si="1449"/>
        <v>0</v>
      </c>
      <c r="T1127" s="413">
        <f t="shared" si="1449"/>
        <v>0</v>
      </c>
      <c r="U1127" s="413">
        <f t="shared" si="1449"/>
        <v>0</v>
      </c>
      <c r="V1127" s="413">
        <f t="shared" si="1449"/>
        <v>0</v>
      </c>
      <c r="W1127" s="413">
        <f t="shared" si="1449"/>
        <v>0</v>
      </c>
      <c r="X1127" s="413">
        <f t="shared" si="1449"/>
        <v>0</v>
      </c>
      <c r="Y1127" s="413">
        <f t="shared" si="1449"/>
        <v>0</v>
      </c>
      <c r="Z1127" s="413">
        <f t="shared" si="1449"/>
        <v>0</v>
      </c>
      <c r="AA1127" s="413">
        <f t="shared" si="1449"/>
        <v>0</v>
      </c>
      <c r="AB1127" s="411">
        <f t="shared" si="1449"/>
        <v>0</v>
      </c>
      <c r="AC1127" s="415">
        <f t="shared" si="1449"/>
        <v>0</v>
      </c>
      <c r="AD1127" s="830"/>
      <c r="AE1127" s="831"/>
      <c r="AF1127" s="832"/>
    </row>
    <row r="1128" spans="1:32" ht="15" customHeight="1" outlineLevel="1" x14ac:dyDescent="0.2">
      <c r="A1128" s="232">
        <v>135</v>
      </c>
      <c r="B1128" s="507"/>
      <c r="C1128" s="254"/>
      <c r="D1128" s="267"/>
      <c r="E1128" s="483"/>
      <c r="F1128" s="856" t="s">
        <v>109</v>
      </c>
      <c r="G1128" s="857"/>
      <c r="H1128" s="857"/>
      <c r="I1128" s="857"/>
      <c r="J1128" s="857"/>
      <c r="K1128" s="857"/>
      <c r="L1128" s="858"/>
      <c r="M1128" s="408">
        <f>'2. FTNC CAN'!M1128+'3. FTNC USD'!M1128+'4. FTNC EUR'!M1128+'5. FTNC GBP'!M1128+'6. FTNC Autres (inclus)'!M1128</f>
        <v>0</v>
      </c>
      <c r="N1128" s="419">
        <f>'2. FTNC CAN'!N1128+'3. FTNC USD'!N1128+'4. FTNC EUR'!N1128+'5. FTNC GBP'!N1128+'6. FTNC Autres (inclus)'!N1128</f>
        <v>0</v>
      </c>
      <c r="O1128" s="422">
        <f>'2. FTNC CAN'!O1128+'3. FTNC USD'!O1128+'4. FTNC EUR'!O1128+'5. FTNC GBP'!O1128+'6. FTNC Autres (inclus)'!O1128</f>
        <v>0</v>
      </c>
      <c r="P1128" s="422">
        <f>'2. FTNC CAN'!P1128+'3. FTNC USD'!P1128+'4. FTNC EUR'!P1128+'5. FTNC GBP'!P1128+'6. FTNC Autres (inclus)'!P1128</f>
        <v>0</v>
      </c>
      <c r="Q1128" s="423">
        <f>'2. FTNC CAN'!Q1128+'3. FTNC USD'!Q1128+'4. FTNC EUR'!Q1128+'5. FTNC GBP'!Q1128+'6. FTNC Autres (inclus)'!Q1128</f>
        <v>0</v>
      </c>
      <c r="R1128" s="419">
        <f>'2. FTNC CAN'!R1128+'3. FTNC USD'!R1128+'4. FTNC EUR'!R1128+'5. FTNC GBP'!R1128+'6. FTNC Autres (inclus)'!R1128</f>
        <v>0</v>
      </c>
      <c r="S1128" s="421">
        <f>'2. FTNC CAN'!S1128+'3. FTNC USD'!S1128+'4. FTNC EUR'!S1128+'5. FTNC GBP'!S1128+'6. FTNC Autres (inclus)'!S1128</f>
        <v>0</v>
      </c>
      <c r="T1128" s="421">
        <f>'2. FTNC CAN'!T1128+'3. FTNC USD'!T1128+'4. FTNC EUR'!T1128+'5. FTNC GBP'!T1128+'6. FTNC Autres (inclus)'!T1128</f>
        <v>0</v>
      </c>
      <c r="U1128" s="421">
        <f>'2. FTNC CAN'!U1128+'3. FTNC USD'!U1128+'4. FTNC EUR'!U1128+'5. FTNC GBP'!U1128+'6. FTNC Autres (inclus)'!U1128</f>
        <v>0</v>
      </c>
      <c r="V1128" s="421">
        <f>'2. FTNC CAN'!V1128+'3. FTNC USD'!V1128+'4. FTNC EUR'!V1128+'5. FTNC GBP'!V1128+'6. FTNC Autres (inclus)'!V1128</f>
        <v>0</v>
      </c>
      <c r="W1128" s="421">
        <f>'2. FTNC CAN'!W1128+'3. FTNC USD'!W1128+'4. FTNC EUR'!W1128+'5. FTNC GBP'!W1128+'6. FTNC Autres (inclus)'!W1128</f>
        <v>0</v>
      </c>
      <c r="X1128" s="422">
        <f>'2. FTNC CAN'!X1128+'3. FTNC USD'!X1128+'4. FTNC EUR'!X1128+'5. FTNC GBP'!X1128+'6. FTNC Autres (inclus)'!X1128</f>
        <v>0</v>
      </c>
      <c r="Y1128" s="421">
        <f>'2. FTNC CAN'!Y1128+'3. FTNC USD'!Y1128+'4. FTNC EUR'!Y1128+'5. FTNC GBP'!Y1128+'6. FTNC Autres (inclus)'!Y1128</f>
        <v>0</v>
      </c>
      <c r="Z1128" s="421">
        <f>'2. FTNC CAN'!Z1128+'3. FTNC USD'!Z1128+'4. FTNC EUR'!Z1128+'5. FTNC GBP'!Z1128+'6. FTNC Autres (inclus)'!Z1128</f>
        <v>0</v>
      </c>
      <c r="AA1128" s="421">
        <f>'2. FTNC CAN'!AA1128+'3. FTNC USD'!AA1128+'4. FTNC EUR'!AA1128+'5. FTNC GBP'!AA1128+'6. FTNC Autres (inclus)'!AA1128</f>
        <v>0</v>
      </c>
      <c r="AB1128" s="421">
        <f>'2. FTNC CAN'!AB1128+'3. FTNC USD'!AB1128+'4. FTNC EUR'!AB1128+'5. FTNC GBP'!AB1128+'6. FTNC Autres (inclus)'!AB1128</f>
        <v>0</v>
      </c>
      <c r="AC1128" s="408">
        <f>'2. FTNC CAN'!AC1128+'3. FTNC USD'!AC1128+'4. FTNC EUR'!AC1128+'5. FTNC GBP'!AC1128+'6. FTNC Autres (inclus)'!AC1128</f>
        <v>0</v>
      </c>
      <c r="AD1128" s="830"/>
      <c r="AE1128" s="831"/>
      <c r="AF1128" s="832"/>
    </row>
    <row r="1129" spans="1:32" ht="15" customHeight="1" outlineLevel="1" x14ac:dyDescent="0.2">
      <c r="A1129" s="232">
        <v>136</v>
      </c>
      <c r="B1129" s="507"/>
      <c r="C1129" s="254"/>
      <c r="D1129" s="267"/>
      <c r="E1129" s="483"/>
      <c r="F1129" s="915" t="s">
        <v>110</v>
      </c>
      <c r="G1129" s="916"/>
      <c r="H1129" s="916"/>
      <c r="I1129" s="916"/>
      <c r="J1129" s="916"/>
      <c r="K1129" s="916"/>
      <c r="L1129" s="917"/>
      <c r="M1129" s="408">
        <f>'2. FTNC CAN'!M1129+'3. FTNC USD'!M1129+'4. FTNC EUR'!M1129+'5. FTNC GBP'!M1129+'6. FTNC Autres (inclus)'!M1129</f>
        <v>0</v>
      </c>
      <c r="N1129" s="419">
        <f>'2. FTNC CAN'!N1129+'3. FTNC USD'!N1129+'4. FTNC EUR'!N1129+'5. FTNC GBP'!N1129+'6. FTNC Autres (inclus)'!N1129</f>
        <v>0</v>
      </c>
      <c r="O1129" s="422">
        <f>'2. FTNC CAN'!O1129+'3. FTNC USD'!O1129+'4. FTNC EUR'!O1129+'5. FTNC GBP'!O1129+'6. FTNC Autres (inclus)'!O1129</f>
        <v>0</v>
      </c>
      <c r="P1129" s="422">
        <f>'2. FTNC CAN'!P1129+'3. FTNC USD'!P1129+'4. FTNC EUR'!P1129+'5. FTNC GBP'!P1129+'6. FTNC Autres (inclus)'!P1129</f>
        <v>0</v>
      </c>
      <c r="Q1129" s="423">
        <f>'2. FTNC CAN'!Q1129+'3. FTNC USD'!Q1129+'4. FTNC EUR'!Q1129+'5. FTNC GBP'!Q1129+'6. FTNC Autres (inclus)'!Q1129</f>
        <v>0</v>
      </c>
      <c r="R1129" s="419">
        <f>'2. FTNC CAN'!R1129+'3. FTNC USD'!R1129+'4. FTNC EUR'!R1129+'5. FTNC GBP'!R1129+'6. FTNC Autres (inclus)'!R1129</f>
        <v>0</v>
      </c>
      <c r="S1129" s="421">
        <f>'2. FTNC CAN'!S1129+'3. FTNC USD'!S1129+'4. FTNC EUR'!S1129+'5. FTNC GBP'!S1129+'6. FTNC Autres (inclus)'!S1129</f>
        <v>0</v>
      </c>
      <c r="T1129" s="421">
        <f>'2. FTNC CAN'!T1129+'3. FTNC USD'!T1129+'4. FTNC EUR'!T1129+'5. FTNC GBP'!T1129+'6. FTNC Autres (inclus)'!T1129</f>
        <v>0</v>
      </c>
      <c r="U1129" s="421">
        <f>'2. FTNC CAN'!U1129+'3. FTNC USD'!U1129+'4. FTNC EUR'!U1129+'5. FTNC GBP'!U1129+'6. FTNC Autres (inclus)'!U1129</f>
        <v>0</v>
      </c>
      <c r="V1129" s="421">
        <f>'2. FTNC CAN'!V1129+'3. FTNC USD'!V1129+'4. FTNC EUR'!V1129+'5. FTNC GBP'!V1129+'6. FTNC Autres (inclus)'!V1129</f>
        <v>0</v>
      </c>
      <c r="W1129" s="421">
        <f>'2. FTNC CAN'!W1129+'3. FTNC USD'!W1129+'4. FTNC EUR'!W1129+'5. FTNC GBP'!W1129+'6. FTNC Autres (inclus)'!W1129</f>
        <v>0</v>
      </c>
      <c r="X1129" s="422">
        <f>'2. FTNC CAN'!X1129+'3. FTNC USD'!X1129+'4. FTNC EUR'!X1129+'5. FTNC GBP'!X1129+'6. FTNC Autres (inclus)'!X1129</f>
        <v>0</v>
      </c>
      <c r="Y1129" s="421">
        <f>'2. FTNC CAN'!Y1129+'3. FTNC USD'!Y1129+'4. FTNC EUR'!Y1129+'5. FTNC GBP'!Y1129+'6. FTNC Autres (inclus)'!Y1129</f>
        <v>0</v>
      </c>
      <c r="Z1129" s="421">
        <f>'2. FTNC CAN'!Z1129+'3. FTNC USD'!Z1129+'4. FTNC EUR'!Z1129+'5. FTNC GBP'!Z1129+'6. FTNC Autres (inclus)'!Z1129</f>
        <v>0</v>
      </c>
      <c r="AA1129" s="421">
        <f>'2. FTNC CAN'!AA1129+'3. FTNC USD'!AA1129+'4. FTNC EUR'!AA1129+'5. FTNC GBP'!AA1129+'6. FTNC Autres (inclus)'!AA1129</f>
        <v>0</v>
      </c>
      <c r="AB1129" s="421">
        <f>'2. FTNC CAN'!AB1129+'3. FTNC USD'!AB1129+'4. FTNC EUR'!AB1129+'5. FTNC GBP'!AB1129+'6. FTNC Autres (inclus)'!AB1129</f>
        <v>0</v>
      </c>
      <c r="AC1129" s="408">
        <f>'2. FTNC CAN'!AC1129+'3. FTNC USD'!AC1129+'4. FTNC EUR'!AC1129+'5. FTNC GBP'!AC1129+'6. FTNC Autres (inclus)'!AC1129</f>
        <v>0</v>
      </c>
      <c r="AD1129" s="830"/>
      <c r="AE1129" s="831"/>
      <c r="AF1129" s="832"/>
    </row>
    <row r="1130" spans="1:32" ht="15" customHeight="1" outlineLevel="1" x14ac:dyDescent="0.2">
      <c r="A1130" s="232">
        <v>137</v>
      </c>
      <c r="B1130" s="507"/>
      <c r="C1130" s="254"/>
      <c r="D1130" s="267"/>
      <c r="E1130" s="483"/>
      <c r="F1130" s="859" t="s">
        <v>111</v>
      </c>
      <c r="G1130" s="860"/>
      <c r="H1130" s="860"/>
      <c r="I1130" s="860"/>
      <c r="J1130" s="860"/>
      <c r="K1130" s="860"/>
      <c r="L1130" s="861"/>
      <c r="M1130" s="408">
        <f>'2. FTNC CAN'!M1130+'3. FTNC USD'!M1130+'4. FTNC EUR'!M1130+'5. FTNC GBP'!M1130+'6. FTNC Autres (inclus)'!M1130</f>
        <v>0</v>
      </c>
      <c r="N1130" s="419">
        <f>'2. FTNC CAN'!N1130+'3. FTNC USD'!N1130+'4. FTNC EUR'!N1130+'5. FTNC GBP'!N1130+'6. FTNC Autres (inclus)'!N1130</f>
        <v>0</v>
      </c>
      <c r="O1130" s="422">
        <f>'2. FTNC CAN'!O1130+'3. FTNC USD'!O1130+'4. FTNC EUR'!O1130+'5. FTNC GBP'!O1130+'6. FTNC Autres (inclus)'!O1130</f>
        <v>0</v>
      </c>
      <c r="P1130" s="422">
        <f>'2. FTNC CAN'!P1130+'3. FTNC USD'!P1130+'4. FTNC EUR'!P1130+'5. FTNC GBP'!P1130+'6. FTNC Autres (inclus)'!P1130</f>
        <v>0</v>
      </c>
      <c r="Q1130" s="423">
        <f>'2. FTNC CAN'!Q1130+'3. FTNC USD'!Q1130+'4. FTNC EUR'!Q1130+'5. FTNC GBP'!Q1130+'6. FTNC Autres (inclus)'!Q1130</f>
        <v>0</v>
      </c>
      <c r="R1130" s="419">
        <f>'2. FTNC CAN'!R1130+'3. FTNC USD'!R1130+'4. FTNC EUR'!R1130+'5. FTNC GBP'!R1130+'6. FTNC Autres (inclus)'!R1130</f>
        <v>0</v>
      </c>
      <c r="S1130" s="421">
        <f>'2. FTNC CAN'!S1130+'3. FTNC USD'!S1130+'4. FTNC EUR'!S1130+'5. FTNC GBP'!S1130+'6. FTNC Autres (inclus)'!S1130</f>
        <v>0</v>
      </c>
      <c r="T1130" s="421">
        <f>'2. FTNC CAN'!T1130+'3. FTNC USD'!T1130+'4. FTNC EUR'!T1130+'5. FTNC GBP'!T1130+'6. FTNC Autres (inclus)'!T1130</f>
        <v>0</v>
      </c>
      <c r="U1130" s="421">
        <f>'2. FTNC CAN'!U1130+'3. FTNC USD'!U1130+'4. FTNC EUR'!U1130+'5. FTNC GBP'!U1130+'6. FTNC Autres (inclus)'!U1130</f>
        <v>0</v>
      </c>
      <c r="V1130" s="421">
        <f>'2. FTNC CAN'!V1130+'3. FTNC USD'!V1130+'4. FTNC EUR'!V1130+'5. FTNC GBP'!V1130+'6. FTNC Autres (inclus)'!V1130</f>
        <v>0</v>
      </c>
      <c r="W1130" s="421">
        <f>'2. FTNC CAN'!W1130+'3. FTNC USD'!W1130+'4. FTNC EUR'!W1130+'5. FTNC GBP'!W1130+'6. FTNC Autres (inclus)'!W1130</f>
        <v>0</v>
      </c>
      <c r="X1130" s="422">
        <f>'2. FTNC CAN'!X1130+'3. FTNC USD'!X1130+'4. FTNC EUR'!X1130+'5. FTNC GBP'!X1130+'6. FTNC Autres (inclus)'!X1130</f>
        <v>0</v>
      </c>
      <c r="Y1130" s="421">
        <f>'2. FTNC CAN'!Y1130+'3. FTNC USD'!Y1130+'4. FTNC EUR'!Y1130+'5. FTNC GBP'!Y1130+'6. FTNC Autres (inclus)'!Y1130</f>
        <v>0</v>
      </c>
      <c r="Z1130" s="421">
        <f>'2. FTNC CAN'!Z1130+'3. FTNC USD'!Z1130+'4. FTNC EUR'!Z1130+'5. FTNC GBP'!Z1130+'6. FTNC Autres (inclus)'!Z1130</f>
        <v>0</v>
      </c>
      <c r="AA1130" s="421">
        <f>'2. FTNC CAN'!AA1130+'3. FTNC USD'!AA1130+'4. FTNC EUR'!AA1130+'5. FTNC GBP'!AA1130+'6. FTNC Autres (inclus)'!AA1130</f>
        <v>0</v>
      </c>
      <c r="AB1130" s="421">
        <f>'2. FTNC CAN'!AB1130+'3. FTNC USD'!AB1130+'4. FTNC EUR'!AB1130+'5. FTNC GBP'!AB1130+'6. FTNC Autres (inclus)'!AB1130</f>
        <v>0</v>
      </c>
      <c r="AC1130" s="408">
        <f>'2. FTNC CAN'!AC1130+'3. FTNC USD'!AC1130+'4. FTNC EUR'!AC1130+'5. FTNC GBP'!AC1130+'6. FTNC Autres (inclus)'!AC1130</f>
        <v>0</v>
      </c>
      <c r="AD1130" s="830"/>
      <c r="AE1130" s="831"/>
      <c r="AF1130" s="832"/>
    </row>
    <row r="1131" spans="1:32" ht="15" customHeight="1" outlineLevel="1" x14ac:dyDescent="0.2">
      <c r="A1131" s="232">
        <v>138</v>
      </c>
      <c r="B1131" s="507"/>
      <c r="C1131" s="254"/>
      <c r="D1131" s="267"/>
      <c r="E1131" s="853" t="s">
        <v>18</v>
      </c>
      <c r="F1131" s="854"/>
      <c r="G1131" s="854"/>
      <c r="H1131" s="854"/>
      <c r="I1131" s="854"/>
      <c r="J1131" s="854"/>
      <c r="K1131" s="854"/>
      <c r="L1131" s="855"/>
      <c r="M1131" s="407">
        <f>SUBTOTAL(9,M1132:M1134)</f>
        <v>0</v>
      </c>
      <c r="N1131" s="410">
        <f t="shared" ref="N1131:AC1131" si="1450">SUBTOTAL(9,N1132:N1135)</f>
        <v>0</v>
      </c>
      <c r="O1131" s="414">
        <f t="shared" si="1450"/>
        <v>0</v>
      </c>
      <c r="P1131" s="413">
        <f t="shared" si="1450"/>
        <v>0</v>
      </c>
      <c r="Q1131" s="415">
        <f t="shared" si="1450"/>
        <v>0</v>
      </c>
      <c r="R1131" s="410">
        <f t="shared" si="1450"/>
        <v>0</v>
      </c>
      <c r="S1131" s="414">
        <f t="shared" si="1450"/>
        <v>0</v>
      </c>
      <c r="T1131" s="413">
        <f t="shared" si="1450"/>
        <v>0</v>
      </c>
      <c r="U1131" s="413">
        <f t="shared" si="1450"/>
        <v>0</v>
      </c>
      <c r="V1131" s="413">
        <f t="shared" si="1450"/>
        <v>0</v>
      </c>
      <c r="W1131" s="413">
        <f t="shared" si="1450"/>
        <v>0</v>
      </c>
      <c r="X1131" s="413">
        <f t="shared" si="1450"/>
        <v>0</v>
      </c>
      <c r="Y1131" s="413">
        <f t="shared" si="1450"/>
        <v>0</v>
      </c>
      <c r="Z1131" s="413">
        <f t="shared" si="1450"/>
        <v>0</v>
      </c>
      <c r="AA1131" s="413">
        <f t="shared" si="1450"/>
        <v>0</v>
      </c>
      <c r="AB1131" s="411">
        <f t="shared" si="1450"/>
        <v>0</v>
      </c>
      <c r="AC1131" s="415">
        <f t="shared" si="1450"/>
        <v>0</v>
      </c>
      <c r="AD1131" s="830"/>
      <c r="AE1131" s="831"/>
      <c r="AF1131" s="832"/>
    </row>
    <row r="1132" spans="1:32" ht="15" customHeight="1" outlineLevel="1" x14ac:dyDescent="0.2">
      <c r="A1132" s="232">
        <v>139</v>
      </c>
      <c r="B1132" s="507"/>
      <c r="C1132" s="254"/>
      <c r="D1132" s="267"/>
      <c r="E1132" s="483"/>
      <c r="F1132" s="856" t="s">
        <v>114</v>
      </c>
      <c r="G1132" s="857"/>
      <c r="H1132" s="857"/>
      <c r="I1132" s="857"/>
      <c r="J1132" s="857"/>
      <c r="K1132" s="857"/>
      <c r="L1132" s="858"/>
      <c r="M1132" s="408">
        <f>'2. FTNC CAN'!M1132+'3. FTNC USD'!M1132+'4. FTNC EUR'!M1132+'5. FTNC GBP'!M1132+'6. FTNC Autres (inclus)'!M1132</f>
        <v>0</v>
      </c>
      <c r="N1132" s="419">
        <f>'2. FTNC CAN'!N1132+'3. FTNC USD'!N1132+'4. FTNC EUR'!N1132+'5. FTNC GBP'!N1132+'6. FTNC Autres (inclus)'!N1132</f>
        <v>0</v>
      </c>
      <c r="O1132" s="422">
        <f>'2. FTNC CAN'!O1132+'3. FTNC USD'!O1132+'4. FTNC EUR'!O1132+'5. FTNC GBP'!O1132+'6. FTNC Autres (inclus)'!O1132</f>
        <v>0</v>
      </c>
      <c r="P1132" s="422">
        <f>'2. FTNC CAN'!P1132+'3. FTNC USD'!P1132+'4. FTNC EUR'!P1132+'5. FTNC GBP'!P1132+'6. FTNC Autres (inclus)'!P1132</f>
        <v>0</v>
      </c>
      <c r="Q1132" s="423">
        <f>'2. FTNC CAN'!Q1132+'3. FTNC USD'!Q1132+'4. FTNC EUR'!Q1132+'5. FTNC GBP'!Q1132+'6. FTNC Autres (inclus)'!Q1132</f>
        <v>0</v>
      </c>
      <c r="R1132" s="419">
        <f>'2. FTNC CAN'!R1132+'3. FTNC USD'!R1132+'4. FTNC EUR'!R1132+'5. FTNC GBP'!R1132+'6. FTNC Autres (inclus)'!R1132</f>
        <v>0</v>
      </c>
      <c r="S1132" s="421">
        <f>'2. FTNC CAN'!S1132+'3. FTNC USD'!S1132+'4. FTNC EUR'!S1132+'5. FTNC GBP'!S1132+'6. FTNC Autres (inclus)'!S1132</f>
        <v>0</v>
      </c>
      <c r="T1132" s="421">
        <f>'2. FTNC CAN'!T1132+'3. FTNC USD'!T1132+'4. FTNC EUR'!T1132+'5. FTNC GBP'!T1132+'6. FTNC Autres (inclus)'!T1132</f>
        <v>0</v>
      </c>
      <c r="U1132" s="421">
        <f>'2. FTNC CAN'!U1132+'3. FTNC USD'!U1132+'4. FTNC EUR'!U1132+'5. FTNC GBP'!U1132+'6. FTNC Autres (inclus)'!U1132</f>
        <v>0</v>
      </c>
      <c r="V1132" s="421">
        <f>'2. FTNC CAN'!V1132+'3. FTNC USD'!V1132+'4. FTNC EUR'!V1132+'5. FTNC GBP'!V1132+'6. FTNC Autres (inclus)'!V1132</f>
        <v>0</v>
      </c>
      <c r="W1132" s="421">
        <f>'2. FTNC CAN'!W1132+'3. FTNC USD'!W1132+'4. FTNC EUR'!W1132+'5. FTNC GBP'!W1132+'6. FTNC Autres (inclus)'!W1132</f>
        <v>0</v>
      </c>
      <c r="X1132" s="422">
        <f>'2. FTNC CAN'!X1132+'3. FTNC USD'!X1132+'4. FTNC EUR'!X1132+'5. FTNC GBP'!X1132+'6. FTNC Autres (inclus)'!X1132</f>
        <v>0</v>
      </c>
      <c r="Y1132" s="421">
        <f>'2. FTNC CAN'!Y1132+'3. FTNC USD'!Y1132+'4. FTNC EUR'!Y1132+'5. FTNC GBP'!Y1132+'6. FTNC Autres (inclus)'!Y1132</f>
        <v>0</v>
      </c>
      <c r="Z1132" s="421">
        <f>'2. FTNC CAN'!Z1132+'3. FTNC USD'!Z1132+'4. FTNC EUR'!Z1132+'5. FTNC GBP'!Z1132+'6. FTNC Autres (inclus)'!Z1132</f>
        <v>0</v>
      </c>
      <c r="AA1132" s="421">
        <f>'2. FTNC CAN'!AA1132+'3. FTNC USD'!AA1132+'4. FTNC EUR'!AA1132+'5. FTNC GBP'!AA1132+'6. FTNC Autres (inclus)'!AA1132</f>
        <v>0</v>
      </c>
      <c r="AB1132" s="421">
        <f>'2. FTNC CAN'!AB1132+'3. FTNC USD'!AB1132+'4. FTNC EUR'!AB1132+'5. FTNC GBP'!AB1132+'6. FTNC Autres (inclus)'!AB1132</f>
        <v>0</v>
      </c>
      <c r="AC1132" s="408">
        <f>'2. FTNC CAN'!AC1132+'3. FTNC USD'!AC1132+'4. FTNC EUR'!AC1132+'5. FTNC GBP'!AC1132+'6. FTNC Autres (inclus)'!AC1132</f>
        <v>0</v>
      </c>
      <c r="AD1132" s="830"/>
      <c r="AE1132" s="831"/>
      <c r="AF1132" s="832"/>
    </row>
    <row r="1133" spans="1:32" ht="15" customHeight="1" outlineLevel="1" x14ac:dyDescent="0.2">
      <c r="A1133" s="232">
        <v>140</v>
      </c>
      <c r="B1133" s="507"/>
      <c r="C1133" s="254"/>
      <c r="D1133" s="267"/>
      <c r="E1133" s="483"/>
      <c r="F1133" s="915" t="s">
        <v>115</v>
      </c>
      <c r="G1133" s="916"/>
      <c r="H1133" s="916"/>
      <c r="I1133" s="916"/>
      <c r="J1133" s="916"/>
      <c r="K1133" s="916"/>
      <c r="L1133" s="917"/>
      <c r="M1133" s="408">
        <f>'2. FTNC CAN'!M1133+'3. FTNC USD'!M1133+'4. FTNC EUR'!M1133+'5. FTNC GBP'!M1133+'6. FTNC Autres (inclus)'!M1133</f>
        <v>0</v>
      </c>
      <c r="N1133" s="419">
        <f>'2. FTNC CAN'!N1133+'3. FTNC USD'!N1133+'4. FTNC EUR'!N1133+'5. FTNC GBP'!N1133+'6. FTNC Autres (inclus)'!N1133</f>
        <v>0</v>
      </c>
      <c r="O1133" s="422">
        <f>'2. FTNC CAN'!O1133+'3. FTNC USD'!O1133+'4. FTNC EUR'!O1133+'5. FTNC GBP'!O1133+'6. FTNC Autres (inclus)'!O1133</f>
        <v>0</v>
      </c>
      <c r="P1133" s="422">
        <f>'2. FTNC CAN'!P1133+'3. FTNC USD'!P1133+'4. FTNC EUR'!P1133+'5. FTNC GBP'!P1133+'6. FTNC Autres (inclus)'!P1133</f>
        <v>0</v>
      </c>
      <c r="Q1133" s="423">
        <f>'2. FTNC CAN'!Q1133+'3. FTNC USD'!Q1133+'4. FTNC EUR'!Q1133+'5. FTNC GBP'!Q1133+'6. FTNC Autres (inclus)'!Q1133</f>
        <v>0</v>
      </c>
      <c r="R1133" s="419">
        <f>'2. FTNC CAN'!R1133+'3. FTNC USD'!R1133+'4. FTNC EUR'!R1133+'5. FTNC GBP'!R1133+'6. FTNC Autres (inclus)'!R1133</f>
        <v>0</v>
      </c>
      <c r="S1133" s="421">
        <f>'2. FTNC CAN'!S1133+'3. FTNC USD'!S1133+'4. FTNC EUR'!S1133+'5. FTNC GBP'!S1133+'6. FTNC Autres (inclus)'!S1133</f>
        <v>0</v>
      </c>
      <c r="T1133" s="421">
        <f>'2. FTNC CAN'!T1133+'3. FTNC USD'!T1133+'4. FTNC EUR'!T1133+'5. FTNC GBP'!T1133+'6. FTNC Autres (inclus)'!T1133</f>
        <v>0</v>
      </c>
      <c r="U1133" s="421">
        <f>'2. FTNC CAN'!U1133+'3. FTNC USD'!U1133+'4. FTNC EUR'!U1133+'5. FTNC GBP'!U1133+'6. FTNC Autres (inclus)'!U1133</f>
        <v>0</v>
      </c>
      <c r="V1133" s="421">
        <f>'2. FTNC CAN'!V1133+'3. FTNC USD'!V1133+'4. FTNC EUR'!V1133+'5. FTNC GBP'!V1133+'6. FTNC Autres (inclus)'!V1133</f>
        <v>0</v>
      </c>
      <c r="W1133" s="421">
        <f>'2. FTNC CAN'!W1133+'3. FTNC USD'!W1133+'4. FTNC EUR'!W1133+'5. FTNC GBP'!W1133+'6. FTNC Autres (inclus)'!W1133</f>
        <v>0</v>
      </c>
      <c r="X1133" s="422">
        <f>'2. FTNC CAN'!X1133+'3. FTNC USD'!X1133+'4. FTNC EUR'!X1133+'5. FTNC GBP'!X1133+'6. FTNC Autres (inclus)'!X1133</f>
        <v>0</v>
      </c>
      <c r="Y1133" s="421">
        <f>'2. FTNC CAN'!Y1133+'3. FTNC USD'!Y1133+'4. FTNC EUR'!Y1133+'5. FTNC GBP'!Y1133+'6. FTNC Autres (inclus)'!Y1133</f>
        <v>0</v>
      </c>
      <c r="Z1133" s="421">
        <f>'2. FTNC CAN'!Z1133+'3. FTNC USD'!Z1133+'4. FTNC EUR'!Z1133+'5. FTNC GBP'!Z1133+'6. FTNC Autres (inclus)'!Z1133</f>
        <v>0</v>
      </c>
      <c r="AA1133" s="421">
        <f>'2. FTNC CAN'!AA1133+'3. FTNC USD'!AA1133+'4. FTNC EUR'!AA1133+'5. FTNC GBP'!AA1133+'6. FTNC Autres (inclus)'!AA1133</f>
        <v>0</v>
      </c>
      <c r="AB1133" s="421">
        <f>'2. FTNC CAN'!AB1133+'3. FTNC USD'!AB1133+'4. FTNC EUR'!AB1133+'5. FTNC GBP'!AB1133+'6. FTNC Autres (inclus)'!AB1133</f>
        <v>0</v>
      </c>
      <c r="AC1133" s="408">
        <f>'2. FTNC CAN'!AC1133+'3. FTNC USD'!AC1133+'4. FTNC EUR'!AC1133+'5. FTNC GBP'!AC1133+'6. FTNC Autres (inclus)'!AC1133</f>
        <v>0</v>
      </c>
      <c r="AD1133" s="830"/>
      <c r="AE1133" s="831"/>
      <c r="AF1133" s="832"/>
    </row>
    <row r="1134" spans="1:32" ht="15" customHeight="1" outlineLevel="1" x14ac:dyDescent="0.2">
      <c r="A1134" s="232">
        <v>141</v>
      </c>
      <c r="B1134" s="507"/>
      <c r="C1134" s="254"/>
      <c r="D1134" s="267"/>
      <c r="E1134" s="483"/>
      <c r="F1134" s="859" t="s">
        <v>558</v>
      </c>
      <c r="G1134" s="860"/>
      <c r="H1134" s="860"/>
      <c r="I1134" s="860"/>
      <c r="J1134" s="860"/>
      <c r="K1134" s="860"/>
      <c r="L1134" s="861"/>
      <c r="M1134" s="408">
        <f>'2. FTNC CAN'!M1134+'3. FTNC USD'!M1134+'4. FTNC EUR'!M1134+'5. FTNC GBP'!M1134+'6. FTNC Autres (inclus)'!M1134</f>
        <v>0</v>
      </c>
      <c r="N1134" s="419">
        <f>'2. FTNC CAN'!N1134+'3. FTNC USD'!N1134+'4. FTNC EUR'!N1134+'5. FTNC GBP'!N1134+'6. FTNC Autres (inclus)'!N1134</f>
        <v>0</v>
      </c>
      <c r="O1134" s="422">
        <f>'2. FTNC CAN'!O1134+'3. FTNC USD'!O1134+'4. FTNC EUR'!O1134+'5. FTNC GBP'!O1134+'6. FTNC Autres (inclus)'!O1134</f>
        <v>0</v>
      </c>
      <c r="P1134" s="422">
        <f>'2. FTNC CAN'!P1134+'3. FTNC USD'!P1134+'4. FTNC EUR'!P1134+'5. FTNC GBP'!P1134+'6. FTNC Autres (inclus)'!P1134</f>
        <v>0</v>
      </c>
      <c r="Q1134" s="423">
        <f>'2. FTNC CAN'!Q1134+'3. FTNC USD'!Q1134+'4. FTNC EUR'!Q1134+'5. FTNC GBP'!Q1134+'6. FTNC Autres (inclus)'!Q1134</f>
        <v>0</v>
      </c>
      <c r="R1134" s="419">
        <f>'2. FTNC CAN'!R1134+'3. FTNC USD'!R1134+'4. FTNC EUR'!R1134+'5. FTNC GBP'!R1134+'6. FTNC Autres (inclus)'!R1134</f>
        <v>0</v>
      </c>
      <c r="S1134" s="421">
        <f>'2. FTNC CAN'!S1134+'3. FTNC USD'!S1134+'4. FTNC EUR'!S1134+'5. FTNC GBP'!S1134+'6. FTNC Autres (inclus)'!S1134</f>
        <v>0</v>
      </c>
      <c r="T1134" s="421">
        <f>'2. FTNC CAN'!T1134+'3. FTNC USD'!T1134+'4. FTNC EUR'!T1134+'5. FTNC GBP'!T1134+'6. FTNC Autres (inclus)'!T1134</f>
        <v>0</v>
      </c>
      <c r="U1134" s="421">
        <f>'2. FTNC CAN'!U1134+'3. FTNC USD'!U1134+'4. FTNC EUR'!U1134+'5. FTNC GBP'!U1134+'6. FTNC Autres (inclus)'!U1134</f>
        <v>0</v>
      </c>
      <c r="V1134" s="421">
        <f>'2. FTNC CAN'!V1134+'3. FTNC USD'!V1134+'4. FTNC EUR'!V1134+'5. FTNC GBP'!V1134+'6. FTNC Autres (inclus)'!V1134</f>
        <v>0</v>
      </c>
      <c r="W1134" s="421">
        <f>'2. FTNC CAN'!W1134+'3. FTNC USD'!W1134+'4. FTNC EUR'!W1134+'5. FTNC GBP'!W1134+'6. FTNC Autres (inclus)'!W1134</f>
        <v>0</v>
      </c>
      <c r="X1134" s="422">
        <f>'2. FTNC CAN'!X1134+'3. FTNC USD'!X1134+'4. FTNC EUR'!X1134+'5. FTNC GBP'!X1134+'6. FTNC Autres (inclus)'!X1134</f>
        <v>0</v>
      </c>
      <c r="Y1134" s="421">
        <f>'2. FTNC CAN'!Y1134+'3. FTNC USD'!Y1134+'4. FTNC EUR'!Y1134+'5. FTNC GBP'!Y1134+'6. FTNC Autres (inclus)'!Y1134</f>
        <v>0</v>
      </c>
      <c r="Z1134" s="421">
        <f>'2. FTNC CAN'!Z1134+'3. FTNC USD'!Z1134+'4. FTNC EUR'!Z1134+'5. FTNC GBP'!Z1134+'6. FTNC Autres (inclus)'!Z1134</f>
        <v>0</v>
      </c>
      <c r="AA1134" s="421">
        <f>'2. FTNC CAN'!AA1134+'3. FTNC USD'!AA1134+'4. FTNC EUR'!AA1134+'5. FTNC GBP'!AA1134+'6. FTNC Autres (inclus)'!AA1134</f>
        <v>0</v>
      </c>
      <c r="AB1134" s="421">
        <f>'2. FTNC CAN'!AB1134+'3. FTNC USD'!AB1134+'4. FTNC EUR'!AB1134+'5. FTNC GBP'!AB1134+'6. FTNC Autres (inclus)'!AB1134</f>
        <v>0</v>
      </c>
      <c r="AC1134" s="408">
        <f>'2. FTNC CAN'!AC1134+'3. FTNC USD'!AC1134+'4. FTNC EUR'!AC1134+'5. FTNC GBP'!AC1134+'6. FTNC Autres (inclus)'!AC1134</f>
        <v>0</v>
      </c>
      <c r="AD1134" s="833"/>
      <c r="AE1134" s="834"/>
      <c r="AF1134" s="835"/>
    </row>
    <row r="1135" spans="1:32" ht="15" customHeight="1" outlineLevel="1" x14ac:dyDescent="0.2">
      <c r="A1135" s="232">
        <v>142</v>
      </c>
      <c r="B1135" s="507"/>
      <c r="C1135" s="254"/>
      <c r="D1135" s="844" t="s">
        <v>22</v>
      </c>
      <c r="E1135" s="845"/>
      <c r="F1135" s="845"/>
      <c r="G1135" s="845"/>
      <c r="H1135" s="845"/>
      <c r="I1135" s="845"/>
      <c r="J1135" s="845"/>
      <c r="K1135" s="845"/>
      <c r="L1135" s="845"/>
      <c r="M1135" s="845"/>
      <c r="N1135" s="845"/>
      <c r="O1135" s="845"/>
      <c r="P1135" s="845"/>
      <c r="Q1135" s="845"/>
      <c r="R1135" s="845"/>
      <c r="S1135" s="845"/>
      <c r="T1135" s="845"/>
      <c r="U1135" s="845"/>
      <c r="V1135" s="845"/>
      <c r="W1135" s="845"/>
      <c r="X1135" s="845"/>
      <c r="Y1135" s="845"/>
      <c r="Z1135" s="845"/>
      <c r="AA1135" s="845"/>
      <c r="AB1135" s="845"/>
      <c r="AC1135" s="845"/>
      <c r="AD1135" s="921"/>
      <c r="AE1135" s="921"/>
      <c r="AF1135" s="922"/>
    </row>
    <row r="1136" spans="1:32" ht="15" customHeight="1" outlineLevel="1" x14ac:dyDescent="0.2">
      <c r="A1136" s="232">
        <v>143</v>
      </c>
      <c r="B1136" s="507"/>
      <c r="C1136" s="254"/>
      <c r="D1136" s="267"/>
      <c r="E1136" s="918" t="s">
        <v>118</v>
      </c>
      <c r="F1136" s="919"/>
      <c r="G1136" s="919"/>
      <c r="H1136" s="919"/>
      <c r="I1136" s="919"/>
      <c r="J1136" s="919"/>
      <c r="K1136" s="919"/>
      <c r="L1136" s="920"/>
      <c r="M1136" s="407">
        <f>SUBTOTAL(9,M1137:M1138)</f>
        <v>0</v>
      </c>
      <c r="N1136" s="410">
        <f t="shared" ref="N1136:AC1136" si="1451">SUBTOTAL(9,N1137:N1138)</f>
        <v>0</v>
      </c>
      <c r="O1136" s="414">
        <f t="shared" si="1451"/>
        <v>0</v>
      </c>
      <c r="P1136" s="413">
        <f t="shared" si="1451"/>
        <v>0</v>
      </c>
      <c r="Q1136" s="415">
        <f t="shared" si="1451"/>
        <v>0</v>
      </c>
      <c r="R1136" s="410">
        <f t="shared" si="1451"/>
        <v>0</v>
      </c>
      <c r="S1136" s="414">
        <f t="shared" si="1451"/>
        <v>0</v>
      </c>
      <c r="T1136" s="413">
        <f t="shared" si="1451"/>
        <v>0</v>
      </c>
      <c r="U1136" s="413">
        <f t="shared" si="1451"/>
        <v>0</v>
      </c>
      <c r="V1136" s="413">
        <f t="shared" si="1451"/>
        <v>0</v>
      </c>
      <c r="W1136" s="413">
        <f t="shared" si="1451"/>
        <v>0</v>
      </c>
      <c r="X1136" s="413">
        <f t="shared" si="1451"/>
        <v>0</v>
      </c>
      <c r="Y1136" s="413">
        <f t="shared" si="1451"/>
        <v>0</v>
      </c>
      <c r="Z1136" s="413">
        <f t="shared" si="1451"/>
        <v>0</v>
      </c>
      <c r="AA1136" s="413">
        <f t="shared" si="1451"/>
        <v>0</v>
      </c>
      <c r="AB1136" s="411">
        <f t="shared" si="1451"/>
        <v>0</v>
      </c>
      <c r="AC1136" s="415">
        <f t="shared" si="1451"/>
        <v>0</v>
      </c>
      <c r="AD1136" s="827"/>
      <c r="AE1136" s="837"/>
      <c r="AF1136" s="890"/>
    </row>
    <row r="1137" spans="1:32" ht="15" customHeight="1" outlineLevel="1" x14ac:dyDescent="0.2">
      <c r="A1137" s="232">
        <v>144</v>
      </c>
      <c r="B1137" s="507"/>
      <c r="C1137" s="254"/>
      <c r="D1137" s="267"/>
      <c r="E1137" s="483"/>
      <c r="F1137" s="856" t="s">
        <v>124</v>
      </c>
      <c r="G1137" s="857"/>
      <c r="H1137" s="857"/>
      <c r="I1137" s="857"/>
      <c r="J1137" s="857"/>
      <c r="K1137" s="857"/>
      <c r="L1137" s="858"/>
      <c r="M1137" s="408">
        <f>'2. FTNC CAN'!M1137+'3. FTNC USD'!M1137+'4. FTNC EUR'!M1137+'5. FTNC GBP'!M1137+'6. FTNC Autres (inclus)'!M1137</f>
        <v>0</v>
      </c>
      <c r="N1137" s="419">
        <f>'2. FTNC CAN'!N1137+'3. FTNC USD'!N1137+'4. FTNC EUR'!N1137+'5. FTNC GBP'!N1137+'6. FTNC Autres (inclus)'!N1137</f>
        <v>0</v>
      </c>
      <c r="O1137" s="422">
        <f>'2. FTNC CAN'!O1137+'3. FTNC USD'!O1137+'4. FTNC EUR'!O1137+'5. FTNC GBP'!O1137+'6. FTNC Autres (inclus)'!O1137</f>
        <v>0</v>
      </c>
      <c r="P1137" s="422">
        <f>'2. FTNC CAN'!P1137+'3. FTNC USD'!P1137+'4. FTNC EUR'!P1137+'5. FTNC GBP'!P1137+'6. FTNC Autres (inclus)'!P1137</f>
        <v>0</v>
      </c>
      <c r="Q1137" s="423">
        <f>'2. FTNC CAN'!Q1137+'3. FTNC USD'!Q1137+'4. FTNC EUR'!Q1137+'5. FTNC GBP'!Q1137+'6. FTNC Autres (inclus)'!Q1137</f>
        <v>0</v>
      </c>
      <c r="R1137" s="419">
        <f>'2. FTNC CAN'!R1137+'3. FTNC USD'!R1137+'4. FTNC EUR'!R1137+'5. FTNC GBP'!R1137+'6. FTNC Autres (inclus)'!R1137</f>
        <v>0</v>
      </c>
      <c r="S1137" s="421">
        <f>'2. FTNC CAN'!S1137+'3. FTNC USD'!S1137+'4. FTNC EUR'!S1137+'5. FTNC GBP'!S1137+'6. FTNC Autres (inclus)'!S1137</f>
        <v>0</v>
      </c>
      <c r="T1137" s="421">
        <f>'2. FTNC CAN'!T1137+'3. FTNC USD'!T1137+'4. FTNC EUR'!T1137+'5. FTNC GBP'!T1137+'6. FTNC Autres (inclus)'!T1137</f>
        <v>0</v>
      </c>
      <c r="U1137" s="421">
        <f>'2. FTNC CAN'!U1137+'3. FTNC USD'!U1137+'4. FTNC EUR'!U1137+'5. FTNC GBP'!U1137+'6. FTNC Autres (inclus)'!U1137</f>
        <v>0</v>
      </c>
      <c r="V1137" s="421">
        <f>'2. FTNC CAN'!V1137+'3. FTNC USD'!V1137+'4. FTNC EUR'!V1137+'5. FTNC GBP'!V1137+'6. FTNC Autres (inclus)'!V1137</f>
        <v>0</v>
      </c>
      <c r="W1137" s="421">
        <f>'2. FTNC CAN'!W1137+'3. FTNC USD'!W1137+'4. FTNC EUR'!W1137+'5. FTNC GBP'!W1137+'6. FTNC Autres (inclus)'!W1137</f>
        <v>0</v>
      </c>
      <c r="X1137" s="422">
        <f>'2. FTNC CAN'!X1137+'3. FTNC USD'!X1137+'4. FTNC EUR'!X1137+'5. FTNC GBP'!X1137+'6. FTNC Autres (inclus)'!X1137</f>
        <v>0</v>
      </c>
      <c r="Y1137" s="421">
        <f>'2. FTNC CAN'!Y1137+'3. FTNC USD'!Y1137+'4. FTNC EUR'!Y1137+'5. FTNC GBP'!Y1137+'6. FTNC Autres (inclus)'!Y1137</f>
        <v>0</v>
      </c>
      <c r="Z1137" s="421">
        <f>'2. FTNC CAN'!Z1137+'3. FTNC USD'!Z1137+'4. FTNC EUR'!Z1137+'5. FTNC GBP'!Z1137+'6. FTNC Autres (inclus)'!Z1137</f>
        <v>0</v>
      </c>
      <c r="AA1137" s="421">
        <f>'2. FTNC CAN'!AA1137+'3. FTNC USD'!AA1137+'4. FTNC EUR'!AA1137+'5. FTNC GBP'!AA1137+'6. FTNC Autres (inclus)'!AA1137</f>
        <v>0</v>
      </c>
      <c r="AB1137" s="421">
        <f>'2. FTNC CAN'!AB1137+'3. FTNC USD'!AB1137+'4. FTNC EUR'!AB1137+'5. FTNC GBP'!AB1137+'6. FTNC Autres (inclus)'!AB1137</f>
        <v>0</v>
      </c>
      <c r="AC1137" s="408">
        <f>'2. FTNC CAN'!AC1137+'3. FTNC USD'!AC1137+'4. FTNC EUR'!AC1137+'5. FTNC GBP'!AC1137+'6. FTNC Autres (inclus)'!AC1137</f>
        <v>0</v>
      </c>
      <c r="AD1137" s="891"/>
      <c r="AE1137" s="892"/>
      <c r="AF1137" s="893"/>
    </row>
    <row r="1138" spans="1:32" ht="15" customHeight="1" outlineLevel="1" x14ac:dyDescent="0.2">
      <c r="A1138" s="232">
        <v>145</v>
      </c>
      <c r="B1138" s="507"/>
      <c r="C1138" s="254"/>
      <c r="D1138" s="267"/>
      <c r="E1138" s="483"/>
      <c r="F1138" s="859" t="s">
        <v>571</v>
      </c>
      <c r="G1138" s="860"/>
      <c r="H1138" s="860"/>
      <c r="I1138" s="860"/>
      <c r="J1138" s="860"/>
      <c r="K1138" s="860"/>
      <c r="L1138" s="861"/>
      <c r="M1138" s="408">
        <f>'2. FTNC CAN'!M1138+'3. FTNC USD'!M1138+'4. FTNC EUR'!M1138+'5. FTNC GBP'!M1138+'6. FTNC Autres (inclus)'!M1138</f>
        <v>0</v>
      </c>
      <c r="N1138" s="419">
        <f>'2. FTNC CAN'!N1138+'3. FTNC USD'!N1138+'4. FTNC EUR'!N1138+'5. FTNC GBP'!N1138+'6. FTNC Autres (inclus)'!N1138</f>
        <v>0</v>
      </c>
      <c r="O1138" s="422">
        <f>'2. FTNC CAN'!O1138+'3. FTNC USD'!O1138+'4. FTNC EUR'!O1138+'5. FTNC GBP'!O1138+'6. FTNC Autres (inclus)'!O1138</f>
        <v>0</v>
      </c>
      <c r="P1138" s="422">
        <f>'2. FTNC CAN'!P1138+'3. FTNC USD'!P1138+'4. FTNC EUR'!P1138+'5. FTNC GBP'!P1138+'6. FTNC Autres (inclus)'!P1138</f>
        <v>0</v>
      </c>
      <c r="Q1138" s="423">
        <f>'2. FTNC CAN'!Q1138+'3. FTNC USD'!Q1138+'4. FTNC EUR'!Q1138+'5. FTNC GBP'!Q1138+'6. FTNC Autres (inclus)'!Q1138</f>
        <v>0</v>
      </c>
      <c r="R1138" s="419">
        <f>'2. FTNC CAN'!R1138+'3. FTNC USD'!R1138+'4. FTNC EUR'!R1138+'5. FTNC GBP'!R1138+'6. FTNC Autres (inclus)'!R1138</f>
        <v>0</v>
      </c>
      <c r="S1138" s="421">
        <f>'2. FTNC CAN'!S1138+'3. FTNC USD'!S1138+'4. FTNC EUR'!S1138+'5. FTNC GBP'!S1138+'6. FTNC Autres (inclus)'!S1138</f>
        <v>0</v>
      </c>
      <c r="T1138" s="421">
        <f>'2. FTNC CAN'!T1138+'3. FTNC USD'!T1138+'4. FTNC EUR'!T1138+'5. FTNC GBP'!T1138+'6. FTNC Autres (inclus)'!T1138</f>
        <v>0</v>
      </c>
      <c r="U1138" s="421">
        <f>'2. FTNC CAN'!U1138+'3. FTNC USD'!U1138+'4. FTNC EUR'!U1138+'5. FTNC GBP'!U1138+'6. FTNC Autres (inclus)'!U1138</f>
        <v>0</v>
      </c>
      <c r="V1138" s="421">
        <f>'2. FTNC CAN'!V1138+'3. FTNC USD'!V1138+'4. FTNC EUR'!V1138+'5. FTNC GBP'!V1138+'6. FTNC Autres (inclus)'!V1138</f>
        <v>0</v>
      </c>
      <c r="W1138" s="421">
        <f>'2. FTNC CAN'!W1138+'3. FTNC USD'!W1138+'4. FTNC EUR'!W1138+'5. FTNC GBP'!W1138+'6. FTNC Autres (inclus)'!W1138</f>
        <v>0</v>
      </c>
      <c r="X1138" s="422">
        <f>'2. FTNC CAN'!X1138+'3. FTNC USD'!X1138+'4. FTNC EUR'!X1138+'5. FTNC GBP'!X1138+'6. FTNC Autres (inclus)'!X1138</f>
        <v>0</v>
      </c>
      <c r="Y1138" s="421">
        <f>'2. FTNC CAN'!Y1138+'3. FTNC USD'!Y1138+'4. FTNC EUR'!Y1138+'5. FTNC GBP'!Y1138+'6. FTNC Autres (inclus)'!Y1138</f>
        <v>0</v>
      </c>
      <c r="Z1138" s="421">
        <f>'2. FTNC CAN'!Z1138+'3. FTNC USD'!Z1138+'4. FTNC EUR'!Z1138+'5. FTNC GBP'!Z1138+'6. FTNC Autres (inclus)'!Z1138</f>
        <v>0</v>
      </c>
      <c r="AA1138" s="421">
        <f>'2. FTNC CAN'!AA1138+'3. FTNC USD'!AA1138+'4. FTNC EUR'!AA1138+'5. FTNC GBP'!AA1138+'6. FTNC Autres (inclus)'!AA1138</f>
        <v>0</v>
      </c>
      <c r="AB1138" s="421">
        <f>'2. FTNC CAN'!AB1138+'3. FTNC USD'!AB1138+'4. FTNC EUR'!AB1138+'5. FTNC GBP'!AB1138+'6. FTNC Autres (inclus)'!AB1138</f>
        <v>0</v>
      </c>
      <c r="AC1138" s="408">
        <f>'2. FTNC CAN'!AC1138+'3. FTNC USD'!AC1138+'4. FTNC EUR'!AC1138+'5. FTNC GBP'!AC1138+'6. FTNC Autres (inclus)'!AC1138</f>
        <v>0</v>
      </c>
      <c r="AD1138" s="891"/>
      <c r="AE1138" s="892"/>
      <c r="AF1138" s="893"/>
    </row>
    <row r="1139" spans="1:32" ht="15" customHeight="1" outlineLevel="1" x14ac:dyDescent="0.2">
      <c r="A1139" s="232">
        <v>146</v>
      </c>
      <c r="B1139" s="507"/>
      <c r="C1139" s="254"/>
      <c r="D1139" s="267"/>
      <c r="E1139" s="853" t="s">
        <v>119</v>
      </c>
      <c r="F1139" s="854"/>
      <c r="G1139" s="854"/>
      <c r="H1139" s="854"/>
      <c r="I1139" s="854"/>
      <c r="J1139" s="854"/>
      <c r="K1139" s="854"/>
      <c r="L1139" s="855"/>
      <c r="M1139" s="407">
        <f>SUBTOTAL(9,M1140:M1142)</f>
        <v>0</v>
      </c>
      <c r="N1139" s="410">
        <f t="shared" ref="N1139:AC1139" si="1452">SUBTOTAL(9,N1140:N1142)</f>
        <v>0</v>
      </c>
      <c r="O1139" s="414">
        <f t="shared" si="1452"/>
        <v>0</v>
      </c>
      <c r="P1139" s="413">
        <f t="shared" si="1452"/>
        <v>0</v>
      </c>
      <c r="Q1139" s="415">
        <f t="shared" si="1452"/>
        <v>0</v>
      </c>
      <c r="R1139" s="410">
        <f t="shared" si="1452"/>
        <v>0</v>
      </c>
      <c r="S1139" s="414">
        <f t="shared" si="1452"/>
        <v>0</v>
      </c>
      <c r="T1139" s="413">
        <f t="shared" si="1452"/>
        <v>0</v>
      </c>
      <c r="U1139" s="413">
        <f t="shared" si="1452"/>
        <v>0</v>
      </c>
      <c r="V1139" s="413">
        <f t="shared" si="1452"/>
        <v>0</v>
      </c>
      <c r="W1139" s="413">
        <f t="shared" si="1452"/>
        <v>0</v>
      </c>
      <c r="X1139" s="413">
        <f t="shared" si="1452"/>
        <v>0</v>
      </c>
      <c r="Y1139" s="413">
        <f t="shared" si="1452"/>
        <v>0</v>
      </c>
      <c r="Z1139" s="413">
        <f t="shared" si="1452"/>
        <v>0</v>
      </c>
      <c r="AA1139" s="413">
        <f t="shared" si="1452"/>
        <v>0</v>
      </c>
      <c r="AB1139" s="411">
        <f t="shared" si="1452"/>
        <v>0</v>
      </c>
      <c r="AC1139" s="415">
        <f t="shared" si="1452"/>
        <v>0</v>
      </c>
      <c r="AD1139" s="891"/>
      <c r="AE1139" s="892"/>
      <c r="AF1139" s="893"/>
    </row>
    <row r="1140" spans="1:32" ht="15" customHeight="1" outlineLevel="1" x14ac:dyDescent="0.2">
      <c r="A1140" s="232">
        <v>147</v>
      </c>
      <c r="B1140" s="507"/>
      <c r="C1140" s="254"/>
      <c r="D1140" s="267"/>
      <c r="E1140" s="483"/>
      <c r="F1140" s="856" t="s">
        <v>116</v>
      </c>
      <c r="G1140" s="857"/>
      <c r="H1140" s="857"/>
      <c r="I1140" s="857"/>
      <c r="J1140" s="857"/>
      <c r="K1140" s="857"/>
      <c r="L1140" s="858"/>
      <c r="M1140" s="408">
        <f>'2. FTNC CAN'!M1140+'3. FTNC USD'!M1140+'4. FTNC EUR'!M1140+'5. FTNC GBP'!M1140+'6. FTNC Autres (inclus)'!M1140</f>
        <v>0</v>
      </c>
      <c r="N1140" s="419">
        <f>'2. FTNC CAN'!N1140+'3. FTNC USD'!N1140+'4. FTNC EUR'!N1140+'5. FTNC GBP'!N1140+'6. FTNC Autres (inclus)'!N1140</f>
        <v>0</v>
      </c>
      <c r="O1140" s="422">
        <f>'2. FTNC CAN'!O1140+'3. FTNC USD'!O1140+'4. FTNC EUR'!O1140+'5. FTNC GBP'!O1140+'6. FTNC Autres (inclus)'!O1140</f>
        <v>0</v>
      </c>
      <c r="P1140" s="422">
        <f>'2. FTNC CAN'!P1140+'3. FTNC USD'!P1140+'4. FTNC EUR'!P1140+'5. FTNC GBP'!P1140+'6. FTNC Autres (inclus)'!P1140</f>
        <v>0</v>
      </c>
      <c r="Q1140" s="423">
        <f>'2. FTNC CAN'!Q1140+'3. FTNC USD'!Q1140+'4. FTNC EUR'!Q1140+'5. FTNC GBP'!Q1140+'6. FTNC Autres (inclus)'!Q1140</f>
        <v>0</v>
      </c>
      <c r="R1140" s="419">
        <f>'2. FTNC CAN'!R1140+'3. FTNC USD'!R1140+'4. FTNC EUR'!R1140+'5. FTNC GBP'!R1140+'6. FTNC Autres (inclus)'!R1140</f>
        <v>0</v>
      </c>
      <c r="S1140" s="421">
        <f>'2. FTNC CAN'!S1140+'3. FTNC USD'!S1140+'4. FTNC EUR'!S1140+'5. FTNC GBP'!S1140+'6. FTNC Autres (inclus)'!S1140</f>
        <v>0</v>
      </c>
      <c r="T1140" s="421">
        <f>'2. FTNC CAN'!T1140+'3. FTNC USD'!T1140+'4. FTNC EUR'!T1140+'5. FTNC GBP'!T1140+'6. FTNC Autres (inclus)'!T1140</f>
        <v>0</v>
      </c>
      <c r="U1140" s="421">
        <f>'2. FTNC CAN'!U1140+'3. FTNC USD'!U1140+'4. FTNC EUR'!U1140+'5. FTNC GBP'!U1140+'6. FTNC Autres (inclus)'!U1140</f>
        <v>0</v>
      </c>
      <c r="V1140" s="421">
        <f>'2. FTNC CAN'!V1140+'3. FTNC USD'!V1140+'4. FTNC EUR'!V1140+'5. FTNC GBP'!V1140+'6. FTNC Autres (inclus)'!V1140</f>
        <v>0</v>
      </c>
      <c r="W1140" s="421">
        <f>'2. FTNC CAN'!W1140+'3. FTNC USD'!W1140+'4. FTNC EUR'!W1140+'5. FTNC GBP'!W1140+'6. FTNC Autres (inclus)'!W1140</f>
        <v>0</v>
      </c>
      <c r="X1140" s="422">
        <f>'2. FTNC CAN'!X1140+'3. FTNC USD'!X1140+'4. FTNC EUR'!X1140+'5. FTNC GBP'!X1140+'6. FTNC Autres (inclus)'!X1140</f>
        <v>0</v>
      </c>
      <c r="Y1140" s="421">
        <f>'2. FTNC CAN'!Y1140+'3. FTNC USD'!Y1140+'4. FTNC EUR'!Y1140+'5. FTNC GBP'!Y1140+'6. FTNC Autres (inclus)'!Y1140</f>
        <v>0</v>
      </c>
      <c r="Z1140" s="421">
        <f>'2. FTNC CAN'!Z1140+'3. FTNC USD'!Z1140+'4. FTNC EUR'!Z1140+'5. FTNC GBP'!Z1140+'6. FTNC Autres (inclus)'!Z1140</f>
        <v>0</v>
      </c>
      <c r="AA1140" s="421">
        <f>'2. FTNC CAN'!AA1140+'3. FTNC USD'!AA1140+'4. FTNC EUR'!AA1140+'5. FTNC GBP'!AA1140+'6. FTNC Autres (inclus)'!AA1140</f>
        <v>0</v>
      </c>
      <c r="AB1140" s="421">
        <f>'2. FTNC CAN'!AB1140+'3. FTNC USD'!AB1140+'4. FTNC EUR'!AB1140+'5. FTNC GBP'!AB1140+'6. FTNC Autres (inclus)'!AB1140</f>
        <v>0</v>
      </c>
      <c r="AC1140" s="408">
        <f>'2. FTNC CAN'!AC1140+'3. FTNC USD'!AC1140+'4. FTNC EUR'!AC1140+'5. FTNC GBP'!AC1140+'6. FTNC Autres (inclus)'!AC1140</f>
        <v>0</v>
      </c>
      <c r="AD1140" s="891"/>
      <c r="AE1140" s="892"/>
      <c r="AF1140" s="893"/>
    </row>
    <row r="1141" spans="1:32" ht="15" customHeight="1" outlineLevel="1" x14ac:dyDescent="0.2">
      <c r="A1141" s="232">
        <v>148</v>
      </c>
      <c r="B1141" s="507"/>
      <c r="C1141" s="254"/>
      <c r="D1141" s="267"/>
      <c r="E1141" s="483"/>
      <c r="F1141" s="915" t="s">
        <v>567</v>
      </c>
      <c r="G1141" s="916"/>
      <c r="H1141" s="916"/>
      <c r="I1141" s="916"/>
      <c r="J1141" s="916"/>
      <c r="K1141" s="916"/>
      <c r="L1141" s="917"/>
      <c r="M1141" s="408">
        <f>'2. FTNC CAN'!M1141+'3. FTNC USD'!M1141+'4. FTNC EUR'!M1141+'5. FTNC GBP'!M1141+'6. FTNC Autres (inclus)'!M1141</f>
        <v>0</v>
      </c>
      <c r="N1141" s="419">
        <f>'2. FTNC CAN'!N1141+'3. FTNC USD'!N1141+'4. FTNC EUR'!N1141+'5. FTNC GBP'!N1141+'6. FTNC Autres (inclus)'!N1141</f>
        <v>0</v>
      </c>
      <c r="O1141" s="422">
        <f>'2. FTNC CAN'!O1141+'3. FTNC USD'!O1141+'4. FTNC EUR'!O1141+'5. FTNC GBP'!O1141+'6. FTNC Autres (inclus)'!O1141</f>
        <v>0</v>
      </c>
      <c r="P1141" s="422">
        <f>'2. FTNC CAN'!P1141+'3. FTNC USD'!P1141+'4. FTNC EUR'!P1141+'5. FTNC GBP'!P1141+'6. FTNC Autres (inclus)'!P1141</f>
        <v>0</v>
      </c>
      <c r="Q1141" s="423">
        <f>'2. FTNC CAN'!Q1141+'3. FTNC USD'!Q1141+'4. FTNC EUR'!Q1141+'5. FTNC GBP'!Q1141+'6. FTNC Autres (inclus)'!Q1141</f>
        <v>0</v>
      </c>
      <c r="R1141" s="419">
        <f>'2. FTNC CAN'!R1141+'3. FTNC USD'!R1141+'4. FTNC EUR'!R1141+'5. FTNC GBP'!R1141+'6. FTNC Autres (inclus)'!R1141</f>
        <v>0</v>
      </c>
      <c r="S1141" s="421">
        <f>'2. FTNC CAN'!S1141+'3. FTNC USD'!S1141+'4. FTNC EUR'!S1141+'5. FTNC GBP'!S1141+'6. FTNC Autres (inclus)'!S1141</f>
        <v>0</v>
      </c>
      <c r="T1141" s="421">
        <f>'2. FTNC CAN'!T1141+'3. FTNC USD'!T1141+'4. FTNC EUR'!T1141+'5. FTNC GBP'!T1141+'6. FTNC Autres (inclus)'!T1141</f>
        <v>0</v>
      </c>
      <c r="U1141" s="421">
        <f>'2. FTNC CAN'!U1141+'3. FTNC USD'!U1141+'4. FTNC EUR'!U1141+'5. FTNC GBP'!U1141+'6. FTNC Autres (inclus)'!U1141</f>
        <v>0</v>
      </c>
      <c r="V1141" s="421">
        <f>'2. FTNC CAN'!V1141+'3. FTNC USD'!V1141+'4. FTNC EUR'!V1141+'5. FTNC GBP'!V1141+'6. FTNC Autres (inclus)'!V1141</f>
        <v>0</v>
      </c>
      <c r="W1141" s="421">
        <f>'2. FTNC CAN'!W1141+'3. FTNC USD'!W1141+'4. FTNC EUR'!W1141+'5. FTNC GBP'!W1141+'6. FTNC Autres (inclus)'!W1141</f>
        <v>0</v>
      </c>
      <c r="X1141" s="422">
        <f>'2. FTNC CAN'!X1141+'3. FTNC USD'!X1141+'4. FTNC EUR'!X1141+'5. FTNC GBP'!X1141+'6. FTNC Autres (inclus)'!X1141</f>
        <v>0</v>
      </c>
      <c r="Y1141" s="421">
        <f>'2. FTNC CAN'!Y1141+'3. FTNC USD'!Y1141+'4. FTNC EUR'!Y1141+'5. FTNC GBP'!Y1141+'6. FTNC Autres (inclus)'!Y1141</f>
        <v>0</v>
      </c>
      <c r="Z1141" s="421">
        <f>'2. FTNC CAN'!Z1141+'3. FTNC USD'!Z1141+'4. FTNC EUR'!Z1141+'5. FTNC GBP'!Z1141+'6. FTNC Autres (inclus)'!Z1141</f>
        <v>0</v>
      </c>
      <c r="AA1141" s="421">
        <f>'2. FTNC CAN'!AA1141+'3. FTNC USD'!AA1141+'4. FTNC EUR'!AA1141+'5. FTNC GBP'!AA1141+'6. FTNC Autres (inclus)'!AA1141</f>
        <v>0</v>
      </c>
      <c r="AB1141" s="421">
        <f>'2. FTNC CAN'!AB1141+'3. FTNC USD'!AB1141+'4. FTNC EUR'!AB1141+'5. FTNC GBP'!AB1141+'6. FTNC Autres (inclus)'!AB1141</f>
        <v>0</v>
      </c>
      <c r="AC1141" s="408">
        <f>'2. FTNC CAN'!AC1141+'3. FTNC USD'!AC1141+'4. FTNC EUR'!AC1141+'5. FTNC GBP'!AC1141+'6. FTNC Autres (inclus)'!AC1141</f>
        <v>0</v>
      </c>
      <c r="AD1141" s="891"/>
      <c r="AE1141" s="892"/>
      <c r="AF1141" s="893"/>
    </row>
    <row r="1142" spans="1:32" ht="27.75" customHeight="1" outlineLevel="1" x14ac:dyDescent="0.2">
      <c r="A1142" s="232">
        <v>149</v>
      </c>
      <c r="B1142" s="507"/>
      <c r="C1142" s="254"/>
      <c r="D1142" s="267"/>
      <c r="E1142" s="483"/>
      <c r="F1142" s="859" t="s">
        <v>431</v>
      </c>
      <c r="G1142" s="860"/>
      <c r="H1142" s="860"/>
      <c r="I1142" s="860"/>
      <c r="J1142" s="860"/>
      <c r="K1142" s="860"/>
      <c r="L1142" s="861"/>
      <c r="M1142" s="408">
        <f>'2. FTNC CAN'!M1142+'3. FTNC USD'!M1142+'4. FTNC EUR'!M1142+'5. FTNC GBP'!M1142+'6. FTNC Autres (inclus)'!M1142</f>
        <v>0</v>
      </c>
      <c r="N1142" s="419">
        <f>'2. FTNC CAN'!N1142+'3. FTNC USD'!N1142+'4. FTNC EUR'!N1142+'5. FTNC GBP'!N1142+'6. FTNC Autres (inclus)'!N1142</f>
        <v>0</v>
      </c>
      <c r="O1142" s="422">
        <f>'2. FTNC CAN'!O1142+'3. FTNC USD'!O1142+'4. FTNC EUR'!O1142+'5. FTNC GBP'!O1142+'6. FTNC Autres (inclus)'!O1142</f>
        <v>0</v>
      </c>
      <c r="P1142" s="422">
        <f>'2. FTNC CAN'!P1142+'3. FTNC USD'!P1142+'4. FTNC EUR'!P1142+'5. FTNC GBP'!P1142+'6. FTNC Autres (inclus)'!P1142</f>
        <v>0</v>
      </c>
      <c r="Q1142" s="423">
        <f>'2. FTNC CAN'!Q1142+'3. FTNC USD'!Q1142+'4. FTNC EUR'!Q1142+'5. FTNC GBP'!Q1142+'6. FTNC Autres (inclus)'!Q1142</f>
        <v>0</v>
      </c>
      <c r="R1142" s="419">
        <f>'2. FTNC CAN'!R1142+'3. FTNC USD'!R1142+'4. FTNC EUR'!R1142+'5. FTNC GBP'!R1142+'6. FTNC Autres (inclus)'!R1142</f>
        <v>0</v>
      </c>
      <c r="S1142" s="421">
        <f>'2. FTNC CAN'!S1142+'3. FTNC USD'!S1142+'4. FTNC EUR'!S1142+'5. FTNC GBP'!S1142+'6. FTNC Autres (inclus)'!S1142</f>
        <v>0</v>
      </c>
      <c r="T1142" s="421">
        <f>'2. FTNC CAN'!T1142+'3. FTNC USD'!T1142+'4. FTNC EUR'!T1142+'5. FTNC GBP'!T1142+'6. FTNC Autres (inclus)'!T1142</f>
        <v>0</v>
      </c>
      <c r="U1142" s="421">
        <f>'2. FTNC CAN'!U1142+'3. FTNC USD'!U1142+'4. FTNC EUR'!U1142+'5. FTNC GBP'!U1142+'6. FTNC Autres (inclus)'!U1142</f>
        <v>0</v>
      </c>
      <c r="V1142" s="421">
        <f>'2. FTNC CAN'!V1142+'3. FTNC USD'!V1142+'4. FTNC EUR'!V1142+'5. FTNC GBP'!V1142+'6. FTNC Autres (inclus)'!V1142</f>
        <v>0</v>
      </c>
      <c r="W1142" s="421">
        <f>'2. FTNC CAN'!W1142+'3. FTNC USD'!W1142+'4. FTNC EUR'!W1142+'5. FTNC GBP'!W1142+'6. FTNC Autres (inclus)'!W1142</f>
        <v>0</v>
      </c>
      <c r="X1142" s="422">
        <f>'2. FTNC CAN'!X1142+'3. FTNC USD'!X1142+'4. FTNC EUR'!X1142+'5. FTNC GBP'!X1142+'6. FTNC Autres (inclus)'!X1142</f>
        <v>0</v>
      </c>
      <c r="Y1142" s="421">
        <f>'2. FTNC CAN'!Y1142+'3. FTNC USD'!Y1142+'4. FTNC EUR'!Y1142+'5. FTNC GBP'!Y1142+'6. FTNC Autres (inclus)'!Y1142</f>
        <v>0</v>
      </c>
      <c r="Z1142" s="421">
        <f>'2. FTNC CAN'!Z1142+'3. FTNC USD'!Z1142+'4. FTNC EUR'!Z1142+'5. FTNC GBP'!Z1142+'6. FTNC Autres (inclus)'!Z1142</f>
        <v>0</v>
      </c>
      <c r="AA1142" s="421">
        <f>'2. FTNC CAN'!AA1142+'3. FTNC USD'!AA1142+'4. FTNC EUR'!AA1142+'5. FTNC GBP'!AA1142+'6. FTNC Autres (inclus)'!AA1142</f>
        <v>0</v>
      </c>
      <c r="AB1142" s="421">
        <f>'2. FTNC CAN'!AB1142+'3. FTNC USD'!AB1142+'4. FTNC EUR'!AB1142+'5. FTNC GBP'!AB1142+'6. FTNC Autres (inclus)'!AB1142</f>
        <v>0</v>
      </c>
      <c r="AC1142" s="408">
        <f>'2. FTNC CAN'!AC1142+'3. FTNC USD'!AC1142+'4. FTNC EUR'!AC1142+'5. FTNC GBP'!AC1142+'6. FTNC Autres (inclus)'!AC1142</f>
        <v>0</v>
      </c>
      <c r="AD1142" s="891"/>
      <c r="AE1142" s="892"/>
      <c r="AF1142" s="893"/>
    </row>
    <row r="1143" spans="1:32" ht="15" customHeight="1" outlineLevel="1" x14ac:dyDescent="0.2">
      <c r="A1143" s="232">
        <v>150</v>
      </c>
      <c r="B1143" s="507"/>
      <c r="C1143" s="254"/>
      <c r="D1143" s="267"/>
      <c r="E1143" s="853" t="s">
        <v>120</v>
      </c>
      <c r="F1143" s="854"/>
      <c r="G1143" s="854"/>
      <c r="H1143" s="854"/>
      <c r="I1143" s="854"/>
      <c r="J1143" s="854"/>
      <c r="K1143" s="854"/>
      <c r="L1143" s="855"/>
      <c r="M1143" s="407">
        <f>SUBTOTAL(9,M1144:M1145)</f>
        <v>0</v>
      </c>
      <c r="N1143" s="410">
        <f t="shared" ref="N1143:AC1143" si="1453">SUBTOTAL(9,N1144:N1145)</f>
        <v>0</v>
      </c>
      <c r="O1143" s="414">
        <f t="shared" si="1453"/>
        <v>0</v>
      </c>
      <c r="P1143" s="413">
        <f t="shared" si="1453"/>
        <v>0</v>
      </c>
      <c r="Q1143" s="415">
        <f t="shared" si="1453"/>
        <v>0</v>
      </c>
      <c r="R1143" s="410">
        <f t="shared" si="1453"/>
        <v>0</v>
      </c>
      <c r="S1143" s="414">
        <f t="shared" si="1453"/>
        <v>0</v>
      </c>
      <c r="T1143" s="413">
        <f t="shared" si="1453"/>
        <v>0</v>
      </c>
      <c r="U1143" s="413">
        <f t="shared" si="1453"/>
        <v>0</v>
      </c>
      <c r="V1143" s="413">
        <f t="shared" si="1453"/>
        <v>0</v>
      </c>
      <c r="W1143" s="413">
        <f t="shared" si="1453"/>
        <v>0</v>
      </c>
      <c r="X1143" s="413">
        <f t="shared" si="1453"/>
        <v>0</v>
      </c>
      <c r="Y1143" s="413">
        <f t="shared" si="1453"/>
        <v>0</v>
      </c>
      <c r="Z1143" s="413">
        <f t="shared" si="1453"/>
        <v>0</v>
      </c>
      <c r="AA1143" s="413">
        <f t="shared" si="1453"/>
        <v>0</v>
      </c>
      <c r="AB1143" s="411">
        <f t="shared" si="1453"/>
        <v>0</v>
      </c>
      <c r="AC1143" s="415">
        <f t="shared" si="1453"/>
        <v>0</v>
      </c>
      <c r="AD1143" s="891"/>
      <c r="AE1143" s="892"/>
      <c r="AF1143" s="893"/>
    </row>
    <row r="1144" spans="1:32" ht="15" customHeight="1" outlineLevel="1" x14ac:dyDescent="0.2">
      <c r="A1144" s="232">
        <v>151</v>
      </c>
      <c r="B1144" s="507"/>
      <c r="C1144" s="254"/>
      <c r="D1144" s="267"/>
      <c r="E1144" s="483"/>
      <c r="F1144" s="856" t="s">
        <v>117</v>
      </c>
      <c r="G1144" s="857"/>
      <c r="H1144" s="857"/>
      <c r="I1144" s="857"/>
      <c r="J1144" s="857"/>
      <c r="K1144" s="857"/>
      <c r="L1144" s="858"/>
      <c r="M1144" s="408">
        <f>'2. FTNC CAN'!M1144+'3. FTNC USD'!M1144+'4. FTNC EUR'!M1144+'5. FTNC GBP'!M1144+'6. FTNC Autres (inclus)'!M1144</f>
        <v>0</v>
      </c>
      <c r="N1144" s="419">
        <f>'2. FTNC CAN'!N1144+'3. FTNC USD'!N1144+'4. FTNC EUR'!N1144+'5. FTNC GBP'!N1144+'6. FTNC Autres (inclus)'!N1144</f>
        <v>0</v>
      </c>
      <c r="O1144" s="422">
        <f>'2. FTNC CAN'!O1144+'3. FTNC USD'!O1144+'4. FTNC EUR'!O1144+'5. FTNC GBP'!O1144+'6. FTNC Autres (inclus)'!O1144</f>
        <v>0</v>
      </c>
      <c r="P1144" s="422">
        <f>'2. FTNC CAN'!P1144+'3. FTNC USD'!P1144+'4. FTNC EUR'!P1144+'5. FTNC GBP'!P1144+'6. FTNC Autres (inclus)'!P1144</f>
        <v>0</v>
      </c>
      <c r="Q1144" s="423">
        <f>'2. FTNC CAN'!Q1144+'3. FTNC USD'!Q1144+'4. FTNC EUR'!Q1144+'5. FTNC GBP'!Q1144+'6. FTNC Autres (inclus)'!Q1144</f>
        <v>0</v>
      </c>
      <c r="R1144" s="419">
        <f>'2. FTNC CAN'!R1144+'3. FTNC USD'!R1144+'4. FTNC EUR'!R1144+'5. FTNC GBP'!R1144+'6. FTNC Autres (inclus)'!R1144</f>
        <v>0</v>
      </c>
      <c r="S1144" s="421">
        <f>'2. FTNC CAN'!S1144+'3. FTNC USD'!S1144+'4. FTNC EUR'!S1144+'5. FTNC GBP'!S1144+'6. FTNC Autres (inclus)'!S1144</f>
        <v>0</v>
      </c>
      <c r="T1144" s="421">
        <f>'2. FTNC CAN'!T1144+'3. FTNC USD'!T1144+'4. FTNC EUR'!T1144+'5. FTNC GBP'!T1144+'6. FTNC Autres (inclus)'!T1144</f>
        <v>0</v>
      </c>
      <c r="U1144" s="421">
        <f>'2. FTNC CAN'!U1144+'3. FTNC USD'!U1144+'4. FTNC EUR'!U1144+'5. FTNC GBP'!U1144+'6. FTNC Autres (inclus)'!U1144</f>
        <v>0</v>
      </c>
      <c r="V1144" s="421">
        <f>'2. FTNC CAN'!V1144+'3. FTNC USD'!V1144+'4. FTNC EUR'!V1144+'5. FTNC GBP'!V1144+'6. FTNC Autres (inclus)'!V1144</f>
        <v>0</v>
      </c>
      <c r="W1144" s="421">
        <f>'2. FTNC CAN'!W1144+'3. FTNC USD'!W1144+'4. FTNC EUR'!W1144+'5. FTNC GBP'!W1144+'6. FTNC Autres (inclus)'!W1144</f>
        <v>0</v>
      </c>
      <c r="X1144" s="422">
        <f>'2. FTNC CAN'!X1144+'3. FTNC USD'!X1144+'4. FTNC EUR'!X1144+'5. FTNC GBP'!X1144+'6. FTNC Autres (inclus)'!X1144</f>
        <v>0</v>
      </c>
      <c r="Y1144" s="421">
        <f>'2. FTNC CAN'!Y1144+'3. FTNC USD'!Y1144+'4. FTNC EUR'!Y1144+'5. FTNC GBP'!Y1144+'6. FTNC Autres (inclus)'!Y1144</f>
        <v>0</v>
      </c>
      <c r="Z1144" s="421">
        <f>'2. FTNC CAN'!Z1144+'3. FTNC USD'!Z1144+'4. FTNC EUR'!Z1144+'5. FTNC GBP'!Z1144+'6. FTNC Autres (inclus)'!Z1144</f>
        <v>0</v>
      </c>
      <c r="AA1144" s="421">
        <f>'2. FTNC CAN'!AA1144+'3. FTNC USD'!AA1144+'4. FTNC EUR'!AA1144+'5. FTNC GBP'!AA1144+'6. FTNC Autres (inclus)'!AA1144</f>
        <v>0</v>
      </c>
      <c r="AB1144" s="421">
        <f>'2. FTNC CAN'!AB1144+'3. FTNC USD'!AB1144+'4. FTNC EUR'!AB1144+'5. FTNC GBP'!AB1144+'6. FTNC Autres (inclus)'!AB1144</f>
        <v>0</v>
      </c>
      <c r="AC1144" s="408">
        <f>'2. FTNC CAN'!AC1144+'3. FTNC USD'!AC1144+'4. FTNC EUR'!AC1144+'5. FTNC GBP'!AC1144+'6. FTNC Autres (inclus)'!AC1144</f>
        <v>0</v>
      </c>
      <c r="AD1144" s="891"/>
      <c r="AE1144" s="892"/>
      <c r="AF1144" s="893"/>
    </row>
    <row r="1145" spans="1:32" ht="15" customHeight="1" outlineLevel="1" x14ac:dyDescent="0.2">
      <c r="A1145" s="232">
        <v>152</v>
      </c>
      <c r="B1145" s="476"/>
      <c r="C1145" s="632"/>
      <c r="D1145" s="620"/>
      <c r="E1145" s="485"/>
      <c r="F1145" s="915" t="s">
        <v>572</v>
      </c>
      <c r="G1145" s="916"/>
      <c r="H1145" s="916"/>
      <c r="I1145" s="916"/>
      <c r="J1145" s="916"/>
      <c r="K1145" s="916"/>
      <c r="L1145" s="917"/>
      <c r="M1145" s="408">
        <f>'2. FTNC CAN'!M1145+'3. FTNC USD'!M1145+'4. FTNC EUR'!M1145+'5. FTNC GBP'!M1145+'6. FTNC Autres (inclus)'!M1145</f>
        <v>0</v>
      </c>
      <c r="N1145" s="419">
        <f>'2. FTNC CAN'!N1145+'3. FTNC USD'!N1145+'4. FTNC EUR'!N1145+'5. FTNC GBP'!N1145+'6. FTNC Autres (inclus)'!N1145</f>
        <v>0</v>
      </c>
      <c r="O1145" s="422">
        <f>'2. FTNC CAN'!O1145+'3. FTNC USD'!O1145+'4. FTNC EUR'!O1145+'5. FTNC GBP'!O1145+'6. FTNC Autres (inclus)'!O1145</f>
        <v>0</v>
      </c>
      <c r="P1145" s="422">
        <f>'2. FTNC CAN'!P1145+'3. FTNC USD'!P1145+'4. FTNC EUR'!P1145+'5. FTNC GBP'!P1145+'6. FTNC Autres (inclus)'!P1145</f>
        <v>0</v>
      </c>
      <c r="Q1145" s="423">
        <f>'2. FTNC CAN'!Q1145+'3. FTNC USD'!Q1145+'4. FTNC EUR'!Q1145+'5. FTNC GBP'!Q1145+'6. FTNC Autres (inclus)'!Q1145</f>
        <v>0</v>
      </c>
      <c r="R1145" s="419">
        <f>'2. FTNC CAN'!R1145+'3. FTNC USD'!R1145+'4. FTNC EUR'!R1145+'5. FTNC GBP'!R1145+'6. FTNC Autres (inclus)'!R1145</f>
        <v>0</v>
      </c>
      <c r="S1145" s="421">
        <f>'2. FTNC CAN'!S1145+'3. FTNC USD'!S1145+'4. FTNC EUR'!S1145+'5. FTNC GBP'!S1145+'6. FTNC Autres (inclus)'!S1145</f>
        <v>0</v>
      </c>
      <c r="T1145" s="421">
        <f>'2. FTNC CAN'!T1145+'3. FTNC USD'!T1145+'4. FTNC EUR'!T1145+'5. FTNC GBP'!T1145+'6. FTNC Autres (inclus)'!T1145</f>
        <v>0</v>
      </c>
      <c r="U1145" s="421">
        <f>'2. FTNC CAN'!U1145+'3. FTNC USD'!U1145+'4. FTNC EUR'!U1145+'5. FTNC GBP'!U1145+'6. FTNC Autres (inclus)'!U1145</f>
        <v>0</v>
      </c>
      <c r="V1145" s="421">
        <f>'2. FTNC CAN'!V1145+'3. FTNC USD'!V1145+'4. FTNC EUR'!V1145+'5. FTNC GBP'!V1145+'6. FTNC Autres (inclus)'!V1145</f>
        <v>0</v>
      </c>
      <c r="W1145" s="421">
        <f>'2. FTNC CAN'!W1145+'3. FTNC USD'!W1145+'4. FTNC EUR'!W1145+'5. FTNC GBP'!W1145+'6. FTNC Autres (inclus)'!W1145</f>
        <v>0</v>
      </c>
      <c r="X1145" s="422">
        <f>'2. FTNC CAN'!X1145+'3. FTNC USD'!X1145+'4. FTNC EUR'!X1145+'5. FTNC GBP'!X1145+'6. FTNC Autres (inclus)'!X1145</f>
        <v>0</v>
      </c>
      <c r="Y1145" s="421">
        <f>'2. FTNC CAN'!Y1145+'3. FTNC USD'!Y1145+'4. FTNC EUR'!Y1145+'5. FTNC GBP'!Y1145+'6. FTNC Autres (inclus)'!Y1145</f>
        <v>0</v>
      </c>
      <c r="Z1145" s="421">
        <f>'2. FTNC CAN'!Z1145+'3. FTNC USD'!Z1145+'4. FTNC EUR'!Z1145+'5. FTNC GBP'!Z1145+'6. FTNC Autres (inclus)'!Z1145</f>
        <v>0</v>
      </c>
      <c r="AA1145" s="421">
        <f>'2. FTNC CAN'!AA1145+'3. FTNC USD'!AA1145+'4. FTNC EUR'!AA1145+'5. FTNC GBP'!AA1145+'6. FTNC Autres (inclus)'!AA1145</f>
        <v>0</v>
      </c>
      <c r="AB1145" s="421">
        <f>'2. FTNC CAN'!AB1145+'3. FTNC USD'!AB1145+'4. FTNC EUR'!AB1145+'5. FTNC GBP'!AB1145+'6. FTNC Autres (inclus)'!AB1145</f>
        <v>0</v>
      </c>
      <c r="AC1145" s="408">
        <f>'2. FTNC CAN'!AC1145+'3. FTNC USD'!AC1145+'4. FTNC EUR'!AC1145+'5. FTNC GBP'!AC1145+'6. FTNC Autres (inclus)'!AC1145</f>
        <v>0</v>
      </c>
      <c r="AD1145" s="894"/>
      <c r="AE1145" s="895"/>
      <c r="AF1145" s="896"/>
    </row>
    <row r="1146" spans="1:32" ht="15" customHeight="1" outlineLevel="1" x14ac:dyDescent="0.2">
      <c r="A1146" s="232">
        <v>153</v>
      </c>
      <c r="B1146" s="509"/>
      <c r="C1146" s="633"/>
      <c r="D1146" s="621"/>
      <c r="E1146" s="853" t="s">
        <v>121</v>
      </c>
      <c r="F1146" s="854"/>
      <c r="G1146" s="854"/>
      <c r="H1146" s="854"/>
      <c r="I1146" s="854"/>
      <c r="J1146" s="854"/>
      <c r="K1146" s="854"/>
      <c r="L1146" s="855"/>
      <c r="M1146" s="407">
        <f>SUBTOTAL(9,M1147:M1149)</f>
        <v>0</v>
      </c>
      <c r="N1146" s="410">
        <f t="shared" ref="N1146:AC1146" si="1454">SUBTOTAL(9,N1147:N1149)</f>
        <v>0</v>
      </c>
      <c r="O1146" s="414">
        <f t="shared" si="1454"/>
        <v>0</v>
      </c>
      <c r="P1146" s="413">
        <f t="shared" si="1454"/>
        <v>0</v>
      </c>
      <c r="Q1146" s="415">
        <f t="shared" si="1454"/>
        <v>0</v>
      </c>
      <c r="R1146" s="410">
        <f t="shared" si="1454"/>
        <v>0</v>
      </c>
      <c r="S1146" s="414">
        <f t="shared" si="1454"/>
        <v>0</v>
      </c>
      <c r="T1146" s="413">
        <f t="shared" si="1454"/>
        <v>0</v>
      </c>
      <c r="U1146" s="413">
        <f t="shared" si="1454"/>
        <v>0</v>
      </c>
      <c r="V1146" s="413">
        <f t="shared" si="1454"/>
        <v>0</v>
      </c>
      <c r="W1146" s="413">
        <f t="shared" si="1454"/>
        <v>0</v>
      </c>
      <c r="X1146" s="413">
        <f t="shared" si="1454"/>
        <v>0</v>
      </c>
      <c r="Y1146" s="413">
        <f t="shared" si="1454"/>
        <v>0</v>
      </c>
      <c r="Z1146" s="413">
        <f t="shared" si="1454"/>
        <v>0</v>
      </c>
      <c r="AA1146" s="413">
        <f t="shared" si="1454"/>
        <v>0</v>
      </c>
      <c r="AB1146" s="411">
        <f t="shared" si="1454"/>
        <v>0</v>
      </c>
      <c r="AC1146" s="415">
        <f t="shared" si="1454"/>
        <v>0</v>
      </c>
      <c r="AD1146" s="906"/>
      <c r="AE1146" s="907"/>
      <c r="AF1146" s="908"/>
    </row>
    <row r="1147" spans="1:32" ht="15" customHeight="1" outlineLevel="1" x14ac:dyDescent="0.2">
      <c r="A1147" s="232">
        <v>154</v>
      </c>
      <c r="B1147" s="507"/>
      <c r="C1147" s="254"/>
      <c r="D1147" s="267"/>
      <c r="E1147" s="483"/>
      <c r="F1147" s="856" t="s">
        <v>122</v>
      </c>
      <c r="G1147" s="857"/>
      <c r="H1147" s="857"/>
      <c r="I1147" s="857"/>
      <c r="J1147" s="857"/>
      <c r="K1147" s="857"/>
      <c r="L1147" s="858"/>
      <c r="M1147" s="408">
        <f>'2. FTNC CAN'!M1147+'3. FTNC USD'!M1147+'4. FTNC EUR'!M1147+'5. FTNC GBP'!M1147+'6. FTNC Autres (inclus)'!M1147</f>
        <v>0</v>
      </c>
      <c r="N1147" s="419">
        <f>'2. FTNC CAN'!N1147+'3. FTNC USD'!N1147+'4. FTNC EUR'!N1147+'5. FTNC GBP'!N1147+'6. FTNC Autres (inclus)'!N1147</f>
        <v>0</v>
      </c>
      <c r="O1147" s="422">
        <f>'2. FTNC CAN'!O1147+'3. FTNC USD'!O1147+'4. FTNC EUR'!O1147+'5. FTNC GBP'!O1147+'6. FTNC Autres (inclus)'!O1147</f>
        <v>0</v>
      </c>
      <c r="P1147" s="422">
        <f>'2. FTNC CAN'!P1147+'3. FTNC USD'!P1147+'4. FTNC EUR'!P1147+'5. FTNC GBP'!P1147+'6. FTNC Autres (inclus)'!P1147</f>
        <v>0</v>
      </c>
      <c r="Q1147" s="423">
        <f>'2. FTNC CAN'!Q1147+'3. FTNC USD'!Q1147+'4. FTNC EUR'!Q1147+'5. FTNC GBP'!Q1147+'6. FTNC Autres (inclus)'!Q1147</f>
        <v>0</v>
      </c>
      <c r="R1147" s="419">
        <f>'2. FTNC CAN'!R1147+'3. FTNC USD'!R1147+'4. FTNC EUR'!R1147+'5. FTNC GBP'!R1147+'6. FTNC Autres (inclus)'!R1147</f>
        <v>0</v>
      </c>
      <c r="S1147" s="421">
        <f>'2. FTNC CAN'!S1147+'3. FTNC USD'!S1147+'4. FTNC EUR'!S1147+'5. FTNC GBP'!S1147+'6. FTNC Autres (inclus)'!S1147</f>
        <v>0</v>
      </c>
      <c r="T1147" s="421">
        <f>'2. FTNC CAN'!T1147+'3. FTNC USD'!T1147+'4. FTNC EUR'!T1147+'5. FTNC GBP'!T1147+'6. FTNC Autres (inclus)'!T1147</f>
        <v>0</v>
      </c>
      <c r="U1147" s="421">
        <f>'2. FTNC CAN'!U1147+'3. FTNC USD'!U1147+'4. FTNC EUR'!U1147+'5. FTNC GBP'!U1147+'6. FTNC Autres (inclus)'!U1147</f>
        <v>0</v>
      </c>
      <c r="V1147" s="421">
        <f>'2. FTNC CAN'!V1147+'3. FTNC USD'!V1147+'4. FTNC EUR'!V1147+'5. FTNC GBP'!V1147+'6. FTNC Autres (inclus)'!V1147</f>
        <v>0</v>
      </c>
      <c r="W1147" s="421">
        <f>'2. FTNC CAN'!W1147+'3. FTNC USD'!W1147+'4. FTNC EUR'!W1147+'5. FTNC GBP'!W1147+'6. FTNC Autres (inclus)'!W1147</f>
        <v>0</v>
      </c>
      <c r="X1147" s="422">
        <f>'2. FTNC CAN'!X1147+'3. FTNC USD'!X1147+'4. FTNC EUR'!X1147+'5. FTNC GBP'!X1147+'6. FTNC Autres (inclus)'!X1147</f>
        <v>0</v>
      </c>
      <c r="Y1147" s="421">
        <f>'2. FTNC CAN'!Y1147+'3. FTNC USD'!Y1147+'4. FTNC EUR'!Y1147+'5. FTNC GBP'!Y1147+'6. FTNC Autres (inclus)'!Y1147</f>
        <v>0</v>
      </c>
      <c r="Z1147" s="421">
        <f>'2. FTNC CAN'!Z1147+'3. FTNC USD'!Z1147+'4. FTNC EUR'!Z1147+'5. FTNC GBP'!Z1147+'6. FTNC Autres (inclus)'!Z1147</f>
        <v>0</v>
      </c>
      <c r="AA1147" s="421">
        <f>'2. FTNC CAN'!AA1147+'3. FTNC USD'!AA1147+'4. FTNC EUR'!AA1147+'5. FTNC GBP'!AA1147+'6. FTNC Autres (inclus)'!AA1147</f>
        <v>0</v>
      </c>
      <c r="AB1147" s="421">
        <f>'2. FTNC CAN'!AB1147+'3. FTNC USD'!AB1147+'4. FTNC EUR'!AB1147+'5. FTNC GBP'!AB1147+'6. FTNC Autres (inclus)'!AB1147</f>
        <v>0</v>
      </c>
      <c r="AC1147" s="408">
        <f>'2. FTNC CAN'!AC1147+'3. FTNC USD'!AC1147+'4. FTNC EUR'!AC1147+'5. FTNC GBP'!AC1147+'6. FTNC Autres (inclus)'!AC1147</f>
        <v>0</v>
      </c>
      <c r="AD1147" s="909"/>
      <c r="AE1147" s="910"/>
      <c r="AF1147" s="911"/>
    </row>
    <row r="1148" spans="1:32" ht="15" customHeight="1" outlineLevel="1" x14ac:dyDescent="0.2">
      <c r="A1148" s="232">
        <v>155</v>
      </c>
      <c r="B1148" s="507"/>
      <c r="C1148" s="254"/>
      <c r="D1148" s="267"/>
      <c r="E1148" s="483"/>
      <c r="F1148" s="915" t="s">
        <v>573</v>
      </c>
      <c r="G1148" s="916"/>
      <c r="H1148" s="916"/>
      <c r="I1148" s="916"/>
      <c r="J1148" s="916"/>
      <c r="K1148" s="916"/>
      <c r="L1148" s="917"/>
      <c r="M1148" s="408">
        <f>'2. FTNC CAN'!M1148+'3. FTNC USD'!M1148+'4. FTNC EUR'!M1148+'5. FTNC GBP'!M1148+'6. FTNC Autres (inclus)'!M1148</f>
        <v>0</v>
      </c>
      <c r="N1148" s="419">
        <f>'2. FTNC CAN'!N1148+'3. FTNC USD'!N1148+'4. FTNC EUR'!N1148+'5. FTNC GBP'!N1148+'6. FTNC Autres (inclus)'!N1148</f>
        <v>0</v>
      </c>
      <c r="O1148" s="422">
        <f>'2. FTNC CAN'!O1148+'3. FTNC USD'!O1148+'4. FTNC EUR'!O1148+'5. FTNC GBP'!O1148+'6. FTNC Autres (inclus)'!O1148</f>
        <v>0</v>
      </c>
      <c r="P1148" s="422">
        <f>'2. FTNC CAN'!P1148+'3. FTNC USD'!P1148+'4. FTNC EUR'!P1148+'5. FTNC GBP'!P1148+'6. FTNC Autres (inclus)'!P1148</f>
        <v>0</v>
      </c>
      <c r="Q1148" s="423">
        <f>'2. FTNC CAN'!Q1148+'3. FTNC USD'!Q1148+'4. FTNC EUR'!Q1148+'5. FTNC GBP'!Q1148+'6. FTNC Autres (inclus)'!Q1148</f>
        <v>0</v>
      </c>
      <c r="R1148" s="419">
        <f>'2. FTNC CAN'!R1148+'3. FTNC USD'!R1148+'4. FTNC EUR'!R1148+'5. FTNC GBP'!R1148+'6. FTNC Autres (inclus)'!R1148</f>
        <v>0</v>
      </c>
      <c r="S1148" s="421">
        <f>'2. FTNC CAN'!S1148+'3. FTNC USD'!S1148+'4. FTNC EUR'!S1148+'5. FTNC GBP'!S1148+'6. FTNC Autres (inclus)'!S1148</f>
        <v>0</v>
      </c>
      <c r="T1148" s="421">
        <f>'2. FTNC CAN'!T1148+'3. FTNC USD'!T1148+'4. FTNC EUR'!T1148+'5. FTNC GBP'!T1148+'6. FTNC Autres (inclus)'!T1148</f>
        <v>0</v>
      </c>
      <c r="U1148" s="421">
        <f>'2. FTNC CAN'!U1148+'3. FTNC USD'!U1148+'4. FTNC EUR'!U1148+'5. FTNC GBP'!U1148+'6. FTNC Autres (inclus)'!U1148</f>
        <v>0</v>
      </c>
      <c r="V1148" s="421">
        <f>'2. FTNC CAN'!V1148+'3. FTNC USD'!V1148+'4. FTNC EUR'!V1148+'5. FTNC GBP'!V1148+'6. FTNC Autres (inclus)'!V1148</f>
        <v>0</v>
      </c>
      <c r="W1148" s="421">
        <f>'2. FTNC CAN'!W1148+'3. FTNC USD'!W1148+'4. FTNC EUR'!W1148+'5. FTNC GBP'!W1148+'6. FTNC Autres (inclus)'!W1148</f>
        <v>0</v>
      </c>
      <c r="X1148" s="422">
        <f>'2. FTNC CAN'!X1148+'3. FTNC USD'!X1148+'4. FTNC EUR'!X1148+'5. FTNC GBP'!X1148+'6. FTNC Autres (inclus)'!X1148</f>
        <v>0</v>
      </c>
      <c r="Y1148" s="421">
        <f>'2. FTNC CAN'!Y1148+'3. FTNC USD'!Y1148+'4. FTNC EUR'!Y1148+'5. FTNC GBP'!Y1148+'6. FTNC Autres (inclus)'!Y1148</f>
        <v>0</v>
      </c>
      <c r="Z1148" s="421">
        <f>'2. FTNC CAN'!Z1148+'3. FTNC USD'!Z1148+'4. FTNC EUR'!Z1148+'5. FTNC GBP'!Z1148+'6. FTNC Autres (inclus)'!Z1148</f>
        <v>0</v>
      </c>
      <c r="AA1148" s="421">
        <f>'2. FTNC CAN'!AA1148+'3. FTNC USD'!AA1148+'4. FTNC EUR'!AA1148+'5. FTNC GBP'!AA1148+'6. FTNC Autres (inclus)'!AA1148</f>
        <v>0</v>
      </c>
      <c r="AB1148" s="421">
        <f>'2. FTNC CAN'!AB1148+'3. FTNC USD'!AB1148+'4. FTNC EUR'!AB1148+'5. FTNC GBP'!AB1148+'6. FTNC Autres (inclus)'!AB1148</f>
        <v>0</v>
      </c>
      <c r="AC1148" s="408">
        <f>'2. FTNC CAN'!AC1148+'3. FTNC USD'!AC1148+'4. FTNC EUR'!AC1148+'5. FTNC GBP'!AC1148+'6. FTNC Autres (inclus)'!AC1148</f>
        <v>0</v>
      </c>
      <c r="AD1148" s="909"/>
      <c r="AE1148" s="910"/>
      <c r="AF1148" s="911"/>
    </row>
    <row r="1149" spans="1:32" ht="27.75" customHeight="1" outlineLevel="1" x14ac:dyDescent="0.2">
      <c r="A1149" s="232">
        <v>156</v>
      </c>
      <c r="B1149" s="507"/>
      <c r="C1149" s="254"/>
      <c r="D1149" s="267"/>
      <c r="E1149" s="483"/>
      <c r="F1149" s="859" t="s">
        <v>432</v>
      </c>
      <c r="G1149" s="860"/>
      <c r="H1149" s="860"/>
      <c r="I1149" s="860"/>
      <c r="J1149" s="860"/>
      <c r="K1149" s="860"/>
      <c r="L1149" s="861"/>
      <c r="M1149" s="408">
        <f>'2. FTNC CAN'!M1149+'3. FTNC USD'!M1149+'4. FTNC EUR'!M1149+'5. FTNC GBP'!M1149+'6. FTNC Autres (inclus)'!M1149</f>
        <v>0</v>
      </c>
      <c r="N1149" s="419">
        <f>'2. FTNC CAN'!N1149+'3. FTNC USD'!N1149+'4. FTNC EUR'!N1149+'5. FTNC GBP'!N1149+'6. FTNC Autres (inclus)'!N1149</f>
        <v>0</v>
      </c>
      <c r="O1149" s="422">
        <f>'2. FTNC CAN'!O1149+'3. FTNC USD'!O1149+'4. FTNC EUR'!O1149+'5. FTNC GBP'!O1149+'6. FTNC Autres (inclus)'!O1149</f>
        <v>0</v>
      </c>
      <c r="P1149" s="422">
        <f>'2. FTNC CAN'!P1149+'3. FTNC USD'!P1149+'4. FTNC EUR'!P1149+'5. FTNC GBP'!P1149+'6. FTNC Autres (inclus)'!P1149</f>
        <v>0</v>
      </c>
      <c r="Q1149" s="423">
        <f>'2. FTNC CAN'!Q1149+'3. FTNC USD'!Q1149+'4. FTNC EUR'!Q1149+'5. FTNC GBP'!Q1149+'6. FTNC Autres (inclus)'!Q1149</f>
        <v>0</v>
      </c>
      <c r="R1149" s="419">
        <f>'2. FTNC CAN'!R1149+'3. FTNC USD'!R1149+'4. FTNC EUR'!R1149+'5. FTNC GBP'!R1149+'6. FTNC Autres (inclus)'!R1149</f>
        <v>0</v>
      </c>
      <c r="S1149" s="421">
        <f>'2. FTNC CAN'!S1149+'3. FTNC USD'!S1149+'4. FTNC EUR'!S1149+'5. FTNC GBP'!S1149+'6. FTNC Autres (inclus)'!S1149</f>
        <v>0</v>
      </c>
      <c r="T1149" s="421">
        <f>'2. FTNC CAN'!T1149+'3. FTNC USD'!T1149+'4. FTNC EUR'!T1149+'5. FTNC GBP'!T1149+'6. FTNC Autres (inclus)'!T1149</f>
        <v>0</v>
      </c>
      <c r="U1149" s="421">
        <f>'2. FTNC CAN'!U1149+'3. FTNC USD'!U1149+'4. FTNC EUR'!U1149+'5. FTNC GBP'!U1149+'6. FTNC Autres (inclus)'!U1149</f>
        <v>0</v>
      </c>
      <c r="V1149" s="421">
        <f>'2. FTNC CAN'!V1149+'3. FTNC USD'!V1149+'4. FTNC EUR'!V1149+'5. FTNC GBP'!V1149+'6. FTNC Autres (inclus)'!V1149</f>
        <v>0</v>
      </c>
      <c r="W1149" s="421">
        <f>'2. FTNC CAN'!W1149+'3. FTNC USD'!W1149+'4. FTNC EUR'!W1149+'5. FTNC GBP'!W1149+'6. FTNC Autres (inclus)'!W1149</f>
        <v>0</v>
      </c>
      <c r="X1149" s="422">
        <f>'2. FTNC CAN'!X1149+'3. FTNC USD'!X1149+'4. FTNC EUR'!X1149+'5. FTNC GBP'!X1149+'6. FTNC Autres (inclus)'!X1149</f>
        <v>0</v>
      </c>
      <c r="Y1149" s="421">
        <f>'2. FTNC CAN'!Y1149+'3. FTNC USD'!Y1149+'4. FTNC EUR'!Y1149+'5. FTNC GBP'!Y1149+'6. FTNC Autres (inclus)'!Y1149</f>
        <v>0</v>
      </c>
      <c r="Z1149" s="421">
        <f>'2. FTNC CAN'!Z1149+'3. FTNC USD'!Z1149+'4. FTNC EUR'!Z1149+'5. FTNC GBP'!Z1149+'6. FTNC Autres (inclus)'!Z1149</f>
        <v>0</v>
      </c>
      <c r="AA1149" s="421">
        <f>'2. FTNC CAN'!AA1149+'3. FTNC USD'!AA1149+'4. FTNC EUR'!AA1149+'5. FTNC GBP'!AA1149+'6. FTNC Autres (inclus)'!AA1149</f>
        <v>0</v>
      </c>
      <c r="AB1149" s="421">
        <f>'2. FTNC CAN'!AB1149+'3. FTNC USD'!AB1149+'4. FTNC EUR'!AB1149+'5. FTNC GBP'!AB1149+'6. FTNC Autres (inclus)'!AB1149</f>
        <v>0</v>
      </c>
      <c r="AC1149" s="408">
        <f>'2. FTNC CAN'!AC1149+'3. FTNC USD'!AC1149+'4. FTNC EUR'!AC1149+'5. FTNC GBP'!AC1149+'6. FTNC Autres (inclus)'!AC1149</f>
        <v>0</v>
      </c>
      <c r="AD1149" s="909"/>
      <c r="AE1149" s="910"/>
      <c r="AF1149" s="911"/>
    </row>
    <row r="1150" spans="1:32" ht="15" customHeight="1" outlineLevel="1" x14ac:dyDescent="0.2">
      <c r="A1150" s="232">
        <v>157</v>
      </c>
      <c r="B1150" s="507"/>
      <c r="C1150" s="254"/>
      <c r="D1150" s="267"/>
      <c r="E1150" s="853" t="s">
        <v>546</v>
      </c>
      <c r="F1150" s="854"/>
      <c r="G1150" s="854"/>
      <c r="H1150" s="854"/>
      <c r="I1150" s="854"/>
      <c r="J1150" s="854"/>
      <c r="K1150" s="854"/>
      <c r="L1150" s="855"/>
      <c r="M1150" s="407">
        <f>SUBTOTAL(9,M1151:M1152)</f>
        <v>0</v>
      </c>
      <c r="N1150" s="410">
        <f t="shared" ref="N1150:AC1150" si="1455">SUBTOTAL(9,N1151:N1152)</f>
        <v>0</v>
      </c>
      <c r="O1150" s="414">
        <f t="shared" si="1455"/>
        <v>0</v>
      </c>
      <c r="P1150" s="413">
        <f t="shared" si="1455"/>
        <v>0</v>
      </c>
      <c r="Q1150" s="415">
        <f t="shared" si="1455"/>
        <v>0</v>
      </c>
      <c r="R1150" s="410">
        <f t="shared" si="1455"/>
        <v>0</v>
      </c>
      <c r="S1150" s="414">
        <f t="shared" si="1455"/>
        <v>0</v>
      </c>
      <c r="T1150" s="413">
        <f t="shared" si="1455"/>
        <v>0</v>
      </c>
      <c r="U1150" s="413">
        <f t="shared" si="1455"/>
        <v>0</v>
      </c>
      <c r="V1150" s="413">
        <f t="shared" si="1455"/>
        <v>0</v>
      </c>
      <c r="W1150" s="413">
        <f t="shared" si="1455"/>
        <v>0</v>
      </c>
      <c r="X1150" s="413">
        <f t="shared" si="1455"/>
        <v>0</v>
      </c>
      <c r="Y1150" s="413">
        <f t="shared" si="1455"/>
        <v>0</v>
      </c>
      <c r="Z1150" s="413">
        <f t="shared" si="1455"/>
        <v>0</v>
      </c>
      <c r="AA1150" s="413">
        <f t="shared" si="1455"/>
        <v>0</v>
      </c>
      <c r="AB1150" s="411">
        <f t="shared" si="1455"/>
        <v>0</v>
      </c>
      <c r="AC1150" s="415">
        <f t="shared" si="1455"/>
        <v>0</v>
      </c>
      <c r="AD1150" s="909"/>
      <c r="AE1150" s="910"/>
      <c r="AF1150" s="911"/>
    </row>
    <row r="1151" spans="1:32" ht="15" customHeight="1" outlineLevel="1" x14ac:dyDescent="0.2">
      <c r="A1151" s="232">
        <v>158</v>
      </c>
      <c r="B1151" s="507"/>
      <c r="C1151" s="254"/>
      <c r="D1151" s="267"/>
      <c r="E1151" s="483"/>
      <c r="F1151" s="856" t="s">
        <v>547</v>
      </c>
      <c r="G1151" s="857"/>
      <c r="H1151" s="857"/>
      <c r="I1151" s="857"/>
      <c r="J1151" s="857"/>
      <c r="K1151" s="857"/>
      <c r="L1151" s="858"/>
      <c r="M1151" s="408">
        <f>'2. FTNC CAN'!M1151+'3. FTNC USD'!M1151+'4. FTNC EUR'!M1151+'5. FTNC GBP'!M1151+'6. FTNC Autres (inclus)'!M1151</f>
        <v>0</v>
      </c>
      <c r="N1151" s="419">
        <f>'2. FTNC CAN'!N1151+'3. FTNC USD'!N1151+'4. FTNC EUR'!N1151+'5. FTNC GBP'!N1151+'6. FTNC Autres (inclus)'!N1151</f>
        <v>0</v>
      </c>
      <c r="O1151" s="422">
        <f>'2. FTNC CAN'!O1151+'3. FTNC USD'!O1151+'4. FTNC EUR'!O1151+'5. FTNC GBP'!O1151+'6. FTNC Autres (inclus)'!O1151</f>
        <v>0</v>
      </c>
      <c r="P1151" s="422">
        <f>'2. FTNC CAN'!P1151+'3. FTNC USD'!P1151+'4. FTNC EUR'!P1151+'5. FTNC GBP'!P1151+'6. FTNC Autres (inclus)'!P1151</f>
        <v>0</v>
      </c>
      <c r="Q1151" s="423">
        <f>'2. FTNC CAN'!Q1151+'3. FTNC USD'!Q1151+'4. FTNC EUR'!Q1151+'5. FTNC GBP'!Q1151+'6. FTNC Autres (inclus)'!Q1151</f>
        <v>0</v>
      </c>
      <c r="R1151" s="419">
        <f>'2. FTNC CAN'!R1151+'3. FTNC USD'!R1151+'4. FTNC EUR'!R1151+'5. FTNC GBP'!R1151+'6. FTNC Autres (inclus)'!R1151</f>
        <v>0</v>
      </c>
      <c r="S1151" s="421">
        <f>'2. FTNC CAN'!S1151+'3. FTNC USD'!S1151+'4. FTNC EUR'!S1151+'5. FTNC GBP'!S1151+'6. FTNC Autres (inclus)'!S1151</f>
        <v>0</v>
      </c>
      <c r="T1151" s="421">
        <f>'2. FTNC CAN'!T1151+'3. FTNC USD'!T1151+'4. FTNC EUR'!T1151+'5. FTNC GBP'!T1151+'6. FTNC Autres (inclus)'!T1151</f>
        <v>0</v>
      </c>
      <c r="U1151" s="421">
        <f>'2. FTNC CAN'!U1151+'3. FTNC USD'!U1151+'4. FTNC EUR'!U1151+'5. FTNC GBP'!U1151+'6. FTNC Autres (inclus)'!U1151</f>
        <v>0</v>
      </c>
      <c r="V1151" s="421">
        <f>'2. FTNC CAN'!V1151+'3. FTNC USD'!V1151+'4. FTNC EUR'!V1151+'5. FTNC GBP'!V1151+'6. FTNC Autres (inclus)'!V1151</f>
        <v>0</v>
      </c>
      <c r="W1151" s="421">
        <f>'2. FTNC CAN'!W1151+'3. FTNC USD'!W1151+'4. FTNC EUR'!W1151+'5. FTNC GBP'!W1151+'6. FTNC Autres (inclus)'!W1151</f>
        <v>0</v>
      </c>
      <c r="X1151" s="422">
        <f>'2. FTNC CAN'!X1151+'3. FTNC USD'!X1151+'4. FTNC EUR'!X1151+'5. FTNC GBP'!X1151+'6. FTNC Autres (inclus)'!X1151</f>
        <v>0</v>
      </c>
      <c r="Y1151" s="421">
        <f>'2. FTNC CAN'!Y1151+'3. FTNC USD'!Y1151+'4. FTNC EUR'!Y1151+'5. FTNC GBP'!Y1151+'6. FTNC Autres (inclus)'!Y1151</f>
        <v>0</v>
      </c>
      <c r="Z1151" s="421">
        <f>'2. FTNC CAN'!Z1151+'3. FTNC USD'!Z1151+'4. FTNC EUR'!Z1151+'5. FTNC GBP'!Z1151+'6. FTNC Autres (inclus)'!Z1151</f>
        <v>0</v>
      </c>
      <c r="AA1151" s="421">
        <f>'2. FTNC CAN'!AA1151+'3. FTNC USD'!AA1151+'4. FTNC EUR'!AA1151+'5. FTNC GBP'!AA1151+'6. FTNC Autres (inclus)'!AA1151</f>
        <v>0</v>
      </c>
      <c r="AB1151" s="421">
        <f>'2. FTNC CAN'!AB1151+'3. FTNC USD'!AB1151+'4. FTNC EUR'!AB1151+'5. FTNC GBP'!AB1151+'6. FTNC Autres (inclus)'!AB1151</f>
        <v>0</v>
      </c>
      <c r="AC1151" s="408">
        <f>'2. FTNC CAN'!AC1151+'3. FTNC USD'!AC1151+'4. FTNC EUR'!AC1151+'5. FTNC GBP'!AC1151+'6. FTNC Autres (inclus)'!AC1151</f>
        <v>0</v>
      </c>
      <c r="AD1151" s="909"/>
      <c r="AE1151" s="910"/>
      <c r="AF1151" s="911"/>
    </row>
    <row r="1152" spans="1:32" ht="15" customHeight="1" outlineLevel="1" x14ac:dyDescent="0.2">
      <c r="A1152" s="232">
        <v>159</v>
      </c>
      <c r="B1152" s="507"/>
      <c r="C1152" s="254"/>
      <c r="D1152" s="267"/>
      <c r="E1152" s="483"/>
      <c r="F1152" s="859" t="s">
        <v>570</v>
      </c>
      <c r="G1152" s="860"/>
      <c r="H1152" s="860"/>
      <c r="I1152" s="860"/>
      <c r="J1152" s="860"/>
      <c r="K1152" s="860"/>
      <c r="L1152" s="861"/>
      <c r="M1152" s="408">
        <f>'2. FTNC CAN'!M1152+'3. FTNC USD'!M1152+'4. FTNC EUR'!M1152+'5. FTNC GBP'!M1152+'6. FTNC Autres (inclus)'!M1152</f>
        <v>0</v>
      </c>
      <c r="N1152" s="419">
        <f>'2. FTNC CAN'!N1152+'3. FTNC USD'!N1152+'4. FTNC EUR'!N1152+'5. FTNC GBP'!N1152+'6. FTNC Autres (inclus)'!N1152</f>
        <v>0</v>
      </c>
      <c r="O1152" s="422">
        <f>'2. FTNC CAN'!O1152+'3. FTNC USD'!O1152+'4. FTNC EUR'!O1152+'5. FTNC GBP'!O1152+'6. FTNC Autres (inclus)'!O1152</f>
        <v>0</v>
      </c>
      <c r="P1152" s="422">
        <f>'2. FTNC CAN'!P1152+'3. FTNC USD'!P1152+'4. FTNC EUR'!P1152+'5. FTNC GBP'!P1152+'6. FTNC Autres (inclus)'!P1152</f>
        <v>0</v>
      </c>
      <c r="Q1152" s="423">
        <f>'2. FTNC CAN'!Q1152+'3. FTNC USD'!Q1152+'4. FTNC EUR'!Q1152+'5. FTNC GBP'!Q1152+'6. FTNC Autres (inclus)'!Q1152</f>
        <v>0</v>
      </c>
      <c r="R1152" s="419">
        <f>'2. FTNC CAN'!R1152+'3. FTNC USD'!R1152+'4. FTNC EUR'!R1152+'5. FTNC GBP'!R1152+'6. FTNC Autres (inclus)'!R1152</f>
        <v>0</v>
      </c>
      <c r="S1152" s="421">
        <f>'2. FTNC CAN'!S1152+'3. FTNC USD'!S1152+'4. FTNC EUR'!S1152+'5. FTNC GBP'!S1152+'6. FTNC Autres (inclus)'!S1152</f>
        <v>0</v>
      </c>
      <c r="T1152" s="421">
        <f>'2. FTNC CAN'!T1152+'3. FTNC USD'!T1152+'4. FTNC EUR'!T1152+'5. FTNC GBP'!T1152+'6. FTNC Autres (inclus)'!T1152</f>
        <v>0</v>
      </c>
      <c r="U1152" s="421">
        <f>'2. FTNC CAN'!U1152+'3. FTNC USD'!U1152+'4. FTNC EUR'!U1152+'5. FTNC GBP'!U1152+'6. FTNC Autres (inclus)'!U1152</f>
        <v>0</v>
      </c>
      <c r="V1152" s="421">
        <f>'2. FTNC CAN'!V1152+'3. FTNC USD'!V1152+'4. FTNC EUR'!V1152+'5. FTNC GBP'!V1152+'6. FTNC Autres (inclus)'!V1152</f>
        <v>0</v>
      </c>
      <c r="W1152" s="421">
        <f>'2. FTNC CAN'!W1152+'3. FTNC USD'!W1152+'4. FTNC EUR'!W1152+'5. FTNC GBP'!W1152+'6. FTNC Autres (inclus)'!W1152</f>
        <v>0</v>
      </c>
      <c r="X1152" s="422">
        <f>'2. FTNC CAN'!X1152+'3. FTNC USD'!X1152+'4. FTNC EUR'!X1152+'5. FTNC GBP'!X1152+'6. FTNC Autres (inclus)'!X1152</f>
        <v>0</v>
      </c>
      <c r="Y1152" s="421">
        <f>'2. FTNC CAN'!Y1152+'3. FTNC USD'!Y1152+'4. FTNC EUR'!Y1152+'5. FTNC GBP'!Y1152+'6. FTNC Autres (inclus)'!Y1152</f>
        <v>0</v>
      </c>
      <c r="Z1152" s="421">
        <f>'2. FTNC CAN'!Z1152+'3. FTNC USD'!Z1152+'4. FTNC EUR'!Z1152+'5. FTNC GBP'!Z1152+'6. FTNC Autres (inclus)'!Z1152</f>
        <v>0</v>
      </c>
      <c r="AA1152" s="421">
        <f>'2. FTNC CAN'!AA1152+'3. FTNC USD'!AA1152+'4. FTNC EUR'!AA1152+'5. FTNC GBP'!AA1152+'6. FTNC Autres (inclus)'!AA1152</f>
        <v>0</v>
      </c>
      <c r="AB1152" s="421">
        <f>'2. FTNC CAN'!AB1152+'3. FTNC USD'!AB1152+'4. FTNC EUR'!AB1152+'5. FTNC GBP'!AB1152+'6. FTNC Autres (inclus)'!AB1152</f>
        <v>0</v>
      </c>
      <c r="AC1152" s="408">
        <f>'2. FTNC CAN'!AC1152+'3. FTNC USD'!AC1152+'4. FTNC EUR'!AC1152+'5. FTNC GBP'!AC1152+'6. FTNC Autres (inclus)'!AC1152</f>
        <v>0</v>
      </c>
      <c r="AD1152" s="909"/>
      <c r="AE1152" s="910"/>
      <c r="AF1152" s="911"/>
    </row>
    <row r="1153" spans="1:32" ht="15" customHeight="1" outlineLevel="1" x14ac:dyDescent="0.2">
      <c r="A1153" s="232">
        <v>160</v>
      </c>
      <c r="B1153" s="507"/>
      <c r="C1153" s="254"/>
      <c r="D1153" s="267"/>
      <c r="E1153" s="853" t="s">
        <v>548</v>
      </c>
      <c r="F1153" s="854"/>
      <c r="G1153" s="854"/>
      <c r="H1153" s="854"/>
      <c r="I1153" s="854"/>
      <c r="J1153" s="854"/>
      <c r="K1153" s="854"/>
      <c r="L1153" s="855"/>
      <c r="M1153" s="407">
        <f>SUBTOTAL(9,M1154:M1156)</f>
        <v>0</v>
      </c>
      <c r="N1153" s="410">
        <f t="shared" ref="N1153:AC1153" si="1456">SUBTOTAL(9,N1154:N1156)</f>
        <v>0</v>
      </c>
      <c r="O1153" s="414">
        <f t="shared" si="1456"/>
        <v>0</v>
      </c>
      <c r="P1153" s="413">
        <f t="shared" si="1456"/>
        <v>0</v>
      </c>
      <c r="Q1153" s="415">
        <f t="shared" si="1456"/>
        <v>0</v>
      </c>
      <c r="R1153" s="410">
        <f t="shared" si="1456"/>
        <v>0</v>
      </c>
      <c r="S1153" s="414">
        <f t="shared" si="1456"/>
        <v>0</v>
      </c>
      <c r="T1153" s="413">
        <f t="shared" si="1456"/>
        <v>0</v>
      </c>
      <c r="U1153" s="413">
        <f t="shared" si="1456"/>
        <v>0</v>
      </c>
      <c r="V1153" s="413">
        <f t="shared" si="1456"/>
        <v>0</v>
      </c>
      <c r="W1153" s="413">
        <f t="shared" si="1456"/>
        <v>0</v>
      </c>
      <c r="X1153" s="413">
        <f t="shared" si="1456"/>
        <v>0</v>
      </c>
      <c r="Y1153" s="413">
        <f t="shared" si="1456"/>
        <v>0</v>
      </c>
      <c r="Z1153" s="413">
        <f t="shared" si="1456"/>
        <v>0</v>
      </c>
      <c r="AA1153" s="413">
        <f t="shared" si="1456"/>
        <v>0</v>
      </c>
      <c r="AB1153" s="411">
        <f t="shared" si="1456"/>
        <v>0</v>
      </c>
      <c r="AC1153" s="415">
        <f t="shared" si="1456"/>
        <v>0</v>
      </c>
      <c r="AD1153" s="909"/>
      <c r="AE1153" s="910"/>
      <c r="AF1153" s="911"/>
    </row>
    <row r="1154" spans="1:32" ht="15" customHeight="1" outlineLevel="1" x14ac:dyDescent="0.2">
      <c r="A1154" s="232">
        <v>161</v>
      </c>
      <c r="B1154" s="507"/>
      <c r="C1154" s="254"/>
      <c r="D1154" s="267"/>
      <c r="E1154" s="483"/>
      <c r="F1154" s="856" t="s">
        <v>549</v>
      </c>
      <c r="G1154" s="857"/>
      <c r="H1154" s="857"/>
      <c r="I1154" s="857"/>
      <c r="J1154" s="857"/>
      <c r="K1154" s="857"/>
      <c r="L1154" s="858"/>
      <c r="M1154" s="408">
        <f>'2. FTNC CAN'!M1154+'3. FTNC USD'!M1154+'4. FTNC EUR'!M1154+'5. FTNC GBP'!M1154+'6. FTNC Autres (inclus)'!M1154</f>
        <v>0</v>
      </c>
      <c r="N1154" s="419">
        <f>'2. FTNC CAN'!N1154+'3. FTNC USD'!N1154+'4. FTNC EUR'!N1154+'5. FTNC GBP'!N1154+'6. FTNC Autres (inclus)'!N1154</f>
        <v>0</v>
      </c>
      <c r="O1154" s="422">
        <f>'2. FTNC CAN'!O1154+'3. FTNC USD'!O1154+'4. FTNC EUR'!O1154+'5. FTNC GBP'!O1154+'6. FTNC Autres (inclus)'!O1154</f>
        <v>0</v>
      </c>
      <c r="P1154" s="422">
        <f>'2. FTNC CAN'!P1154+'3. FTNC USD'!P1154+'4. FTNC EUR'!P1154+'5. FTNC GBP'!P1154+'6. FTNC Autres (inclus)'!P1154</f>
        <v>0</v>
      </c>
      <c r="Q1154" s="423">
        <f>'2. FTNC CAN'!Q1154+'3. FTNC USD'!Q1154+'4. FTNC EUR'!Q1154+'5. FTNC GBP'!Q1154+'6. FTNC Autres (inclus)'!Q1154</f>
        <v>0</v>
      </c>
      <c r="R1154" s="419">
        <f>'2. FTNC CAN'!R1154+'3. FTNC USD'!R1154+'4. FTNC EUR'!R1154+'5. FTNC GBP'!R1154+'6. FTNC Autres (inclus)'!R1154</f>
        <v>0</v>
      </c>
      <c r="S1154" s="421">
        <f>'2. FTNC CAN'!S1154+'3. FTNC USD'!S1154+'4. FTNC EUR'!S1154+'5. FTNC GBP'!S1154+'6. FTNC Autres (inclus)'!S1154</f>
        <v>0</v>
      </c>
      <c r="T1154" s="421">
        <f>'2. FTNC CAN'!T1154+'3. FTNC USD'!T1154+'4. FTNC EUR'!T1154+'5. FTNC GBP'!T1154+'6. FTNC Autres (inclus)'!T1154</f>
        <v>0</v>
      </c>
      <c r="U1154" s="421">
        <f>'2. FTNC CAN'!U1154+'3. FTNC USD'!U1154+'4. FTNC EUR'!U1154+'5. FTNC GBP'!U1154+'6. FTNC Autres (inclus)'!U1154</f>
        <v>0</v>
      </c>
      <c r="V1154" s="421">
        <f>'2. FTNC CAN'!V1154+'3. FTNC USD'!V1154+'4. FTNC EUR'!V1154+'5. FTNC GBP'!V1154+'6. FTNC Autres (inclus)'!V1154</f>
        <v>0</v>
      </c>
      <c r="W1154" s="421">
        <f>'2. FTNC CAN'!W1154+'3. FTNC USD'!W1154+'4. FTNC EUR'!W1154+'5. FTNC GBP'!W1154+'6. FTNC Autres (inclus)'!W1154</f>
        <v>0</v>
      </c>
      <c r="X1154" s="422">
        <f>'2. FTNC CAN'!X1154+'3. FTNC USD'!X1154+'4. FTNC EUR'!X1154+'5. FTNC GBP'!X1154+'6. FTNC Autres (inclus)'!X1154</f>
        <v>0</v>
      </c>
      <c r="Y1154" s="421">
        <f>'2. FTNC CAN'!Y1154+'3. FTNC USD'!Y1154+'4. FTNC EUR'!Y1154+'5. FTNC GBP'!Y1154+'6. FTNC Autres (inclus)'!Y1154</f>
        <v>0</v>
      </c>
      <c r="Z1154" s="421">
        <f>'2. FTNC CAN'!Z1154+'3. FTNC USD'!Z1154+'4. FTNC EUR'!Z1154+'5. FTNC GBP'!Z1154+'6. FTNC Autres (inclus)'!Z1154</f>
        <v>0</v>
      </c>
      <c r="AA1154" s="421">
        <f>'2. FTNC CAN'!AA1154+'3. FTNC USD'!AA1154+'4. FTNC EUR'!AA1154+'5. FTNC GBP'!AA1154+'6. FTNC Autres (inclus)'!AA1154</f>
        <v>0</v>
      </c>
      <c r="AB1154" s="421">
        <f>'2. FTNC CAN'!AB1154+'3. FTNC USD'!AB1154+'4. FTNC EUR'!AB1154+'5. FTNC GBP'!AB1154+'6. FTNC Autres (inclus)'!AB1154</f>
        <v>0</v>
      </c>
      <c r="AC1154" s="408">
        <f>'2. FTNC CAN'!AC1154+'3. FTNC USD'!AC1154+'4. FTNC EUR'!AC1154+'5. FTNC GBP'!AC1154+'6. FTNC Autres (inclus)'!AC1154</f>
        <v>0</v>
      </c>
      <c r="AD1154" s="909"/>
      <c r="AE1154" s="910"/>
      <c r="AF1154" s="911"/>
    </row>
    <row r="1155" spans="1:32" ht="15" outlineLevel="1" x14ac:dyDescent="0.2">
      <c r="A1155" s="232">
        <v>162</v>
      </c>
      <c r="B1155" s="507"/>
      <c r="C1155" s="252"/>
      <c r="D1155" s="475"/>
      <c r="E1155" s="475"/>
      <c r="F1155" s="915" t="s">
        <v>574</v>
      </c>
      <c r="G1155" s="916"/>
      <c r="H1155" s="916"/>
      <c r="I1155" s="916"/>
      <c r="J1155" s="916"/>
      <c r="K1155" s="916"/>
      <c r="L1155" s="917"/>
      <c r="M1155" s="408">
        <f>'2. FTNC CAN'!M1155+'3. FTNC USD'!M1155+'4. FTNC EUR'!M1155+'5. FTNC GBP'!M1155+'6. FTNC Autres (inclus)'!M1155</f>
        <v>0</v>
      </c>
      <c r="N1155" s="419">
        <f>'2. FTNC CAN'!N1155+'3. FTNC USD'!N1155+'4. FTNC EUR'!N1155+'5. FTNC GBP'!N1155+'6. FTNC Autres (inclus)'!N1155</f>
        <v>0</v>
      </c>
      <c r="O1155" s="422">
        <f>'2. FTNC CAN'!O1155+'3. FTNC USD'!O1155+'4. FTNC EUR'!O1155+'5. FTNC GBP'!O1155+'6. FTNC Autres (inclus)'!O1155</f>
        <v>0</v>
      </c>
      <c r="P1155" s="422">
        <f>'2. FTNC CAN'!P1155+'3. FTNC USD'!P1155+'4. FTNC EUR'!P1155+'5. FTNC GBP'!P1155+'6. FTNC Autres (inclus)'!P1155</f>
        <v>0</v>
      </c>
      <c r="Q1155" s="423">
        <f>'2. FTNC CAN'!Q1155+'3. FTNC USD'!Q1155+'4. FTNC EUR'!Q1155+'5. FTNC GBP'!Q1155+'6. FTNC Autres (inclus)'!Q1155</f>
        <v>0</v>
      </c>
      <c r="R1155" s="419">
        <f>'2. FTNC CAN'!R1155+'3. FTNC USD'!R1155+'4. FTNC EUR'!R1155+'5. FTNC GBP'!R1155+'6. FTNC Autres (inclus)'!R1155</f>
        <v>0</v>
      </c>
      <c r="S1155" s="421">
        <f>'2. FTNC CAN'!S1155+'3. FTNC USD'!S1155+'4. FTNC EUR'!S1155+'5. FTNC GBP'!S1155+'6. FTNC Autres (inclus)'!S1155</f>
        <v>0</v>
      </c>
      <c r="T1155" s="421">
        <f>'2. FTNC CAN'!T1155+'3. FTNC USD'!T1155+'4. FTNC EUR'!T1155+'5. FTNC GBP'!T1155+'6. FTNC Autres (inclus)'!T1155</f>
        <v>0</v>
      </c>
      <c r="U1155" s="421">
        <f>'2. FTNC CAN'!U1155+'3. FTNC USD'!U1155+'4. FTNC EUR'!U1155+'5. FTNC GBP'!U1155+'6. FTNC Autres (inclus)'!U1155</f>
        <v>0</v>
      </c>
      <c r="V1155" s="421">
        <f>'2. FTNC CAN'!V1155+'3. FTNC USD'!V1155+'4. FTNC EUR'!V1155+'5. FTNC GBP'!V1155+'6. FTNC Autres (inclus)'!V1155</f>
        <v>0</v>
      </c>
      <c r="W1155" s="421">
        <f>'2. FTNC CAN'!W1155+'3. FTNC USD'!W1155+'4. FTNC EUR'!W1155+'5. FTNC GBP'!W1155+'6. FTNC Autres (inclus)'!W1155</f>
        <v>0</v>
      </c>
      <c r="X1155" s="422">
        <f>'2. FTNC CAN'!X1155+'3. FTNC USD'!X1155+'4. FTNC EUR'!X1155+'5. FTNC GBP'!X1155+'6. FTNC Autres (inclus)'!X1155</f>
        <v>0</v>
      </c>
      <c r="Y1155" s="421">
        <f>'2. FTNC CAN'!Y1155+'3. FTNC USD'!Y1155+'4. FTNC EUR'!Y1155+'5. FTNC GBP'!Y1155+'6. FTNC Autres (inclus)'!Y1155</f>
        <v>0</v>
      </c>
      <c r="Z1155" s="421">
        <f>'2. FTNC CAN'!Z1155+'3. FTNC USD'!Z1155+'4. FTNC EUR'!Z1155+'5. FTNC GBP'!Z1155+'6. FTNC Autres (inclus)'!Z1155</f>
        <v>0</v>
      </c>
      <c r="AA1155" s="421">
        <f>'2. FTNC CAN'!AA1155+'3. FTNC USD'!AA1155+'4. FTNC EUR'!AA1155+'5. FTNC GBP'!AA1155+'6. FTNC Autres (inclus)'!AA1155</f>
        <v>0</v>
      </c>
      <c r="AB1155" s="421">
        <f>'2. FTNC CAN'!AB1155+'3. FTNC USD'!AB1155+'4. FTNC EUR'!AB1155+'5. FTNC GBP'!AB1155+'6. FTNC Autres (inclus)'!AB1155</f>
        <v>0</v>
      </c>
      <c r="AC1155" s="408">
        <f>'2. FTNC CAN'!AC1155+'3. FTNC USD'!AC1155+'4. FTNC EUR'!AC1155+'5. FTNC GBP'!AC1155+'6. FTNC Autres (inclus)'!AC1155</f>
        <v>0</v>
      </c>
      <c r="AD1155" s="909"/>
      <c r="AE1155" s="910"/>
      <c r="AF1155" s="911"/>
    </row>
    <row r="1156" spans="1:32" ht="27.75" customHeight="1" outlineLevel="1" x14ac:dyDescent="0.2">
      <c r="A1156" s="232">
        <v>163</v>
      </c>
      <c r="B1156" s="507"/>
      <c r="C1156" s="252"/>
      <c r="D1156" s="475"/>
      <c r="E1156" s="475"/>
      <c r="F1156" s="859" t="s">
        <v>566</v>
      </c>
      <c r="G1156" s="860"/>
      <c r="H1156" s="860"/>
      <c r="I1156" s="860"/>
      <c r="J1156" s="860"/>
      <c r="K1156" s="860"/>
      <c r="L1156" s="861"/>
      <c r="M1156" s="408">
        <f>'2. FTNC CAN'!M1156+'3. FTNC USD'!M1156+'4. FTNC EUR'!M1156+'5. FTNC GBP'!M1156+'6. FTNC Autres (inclus)'!M1156</f>
        <v>0</v>
      </c>
      <c r="N1156" s="419">
        <f>'2. FTNC CAN'!N1156+'3. FTNC USD'!N1156+'4. FTNC EUR'!N1156+'5. FTNC GBP'!N1156+'6. FTNC Autres (inclus)'!N1156</f>
        <v>0</v>
      </c>
      <c r="O1156" s="422">
        <f>'2. FTNC CAN'!O1156+'3. FTNC USD'!O1156+'4. FTNC EUR'!O1156+'5. FTNC GBP'!O1156+'6. FTNC Autres (inclus)'!O1156</f>
        <v>0</v>
      </c>
      <c r="P1156" s="422">
        <f>'2. FTNC CAN'!P1156+'3. FTNC USD'!P1156+'4. FTNC EUR'!P1156+'5. FTNC GBP'!P1156+'6. FTNC Autres (inclus)'!P1156</f>
        <v>0</v>
      </c>
      <c r="Q1156" s="423">
        <f>'2. FTNC CAN'!Q1156+'3. FTNC USD'!Q1156+'4. FTNC EUR'!Q1156+'5. FTNC GBP'!Q1156+'6. FTNC Autres (inclus)'!Q1156</f>
        <v>0</v>
      </c>
      <c r="R1156" s="419">
        <f>'2. FTNC CAN'!R1156+'3. FTNC USD'!R1156+'4. FTNC EUR'!R1156+'5. FTNC GBP'!R1156+'6. FTNC Autres (inclus)'!R1156</f>
        <v>0</v>
      </c>
      <c r="S1156" s="421">
        <f>'2. FTNC CAN'!S1156+'3. FTNC USD'!S1156+'4. FTNC EUR'!S1156+'5. FTNC GBP'!S1156+'6. FTNC Autres (inclus)'!S1156</f>
        <v>0</v>
      </c>
      <c r="T1156" s="421">
        <f>'2. FTNC CAN'!T1156+'3. FTNC USD'!T1156+'4. FTNC EUR'!T1156+'5. FTNC GBP'!T1156+'6. FTNC Autres (inclus)'!T1156</f>
        <v>0</v>
      </c>
      <c r="U1156" s="421">
        <f>'2. FTNC CAN'!U1156+'3. FTNC USD'!U1156+'4. FTNC EUR'!U1156+'5. FTNC GBP'!U1156+'6. FTNC Autres (inclus)'!U1156</f>
        <v>0</v>
      </c>
      <c r="V1156" s="421">
        <f>'2. FTNC CAN'!V1156+'3. FTNC USD'!V1156+'4. FTNC EUR'!V1156+'5. FTNC GBP'!V1156+'6. FTNC Autres (inclus)'!V1156</f>
        <v>0</v>
      </c>
      <c r="W1156" s="421">
        <f>'2. FTNC CAN'!W1156+'3. FTNC USD'!W1156+'4. FTNC EUR'!W1156+'5. FTNC GBP'!W1156+'6. FTNC Autres (inclus)'!W1156</f>
        <v>0</v>
      </c>
      <c r="X1156" s="422">
        <f>'2. FTNC CAN'!X1156+'3. FTNC USD'!X1156+'4. FTNC EUR'!X1156+'5. FTNC GBP'!X1156+'6. FTNC Autres (inclus)'!X1156</f>
        <v>0</v>
      </c>
      <c r="Y1156" s="421">
        <f>'2. FTNC CAN'!Y1156+'3. FTNC USD'!Y1156+'4. FTNC EUR'!Y1156+'5. FTNC GBP'!Y1156+'6. FTNC Autres (inclus)'!Y1156</f>
        <v>0</v>
      </c>
      <c r="Z1156" s="421">
        <f>'2. FTNC CAN'!Z1156+'3. FTNC USD'!Z1156+'4. FTNC EUR'!Z1156+'5. FTNC GBP'!Z1156+'6. FTNC Autres (inclus)'!Z1156</f>
        <v>0</v>
      </c>
      <c r="AA1156" s="421">
        <f>'2. FTNC CAN'!AA1156+'3. FTNC USD'!AA1156+'4. FTNC EUR'!AA1156+'5. FTNC GBP'!AA1156+'6. FTNC Autres (inclus)'!AA1156</f>
        <v>0</v>
      </c>
      <c r="AB1156" s="421">
        <f>'2. FTNC CAN'!AB1156+'3. FTNC USD'!AB1156+'4. FTNC EUR'!AB1156+'5. FTNC GBP'!AB1156+'6. FTNC Autres (inclus)'!AB1156</f>
        <v>0</v>
      </c>
      <c r="AC1156" s="408">
        <f>'2. FTNC CAN'!AC1156+'3. FTNC USD'!AC1156+'4. FTNC EUR'!AC1156+'5. FTNC GBP'!AC1156+'6. FTNC Autres (inclus)'!AC1156</f>
        <v>0</v>
      </c>
      <c r="AD1156" s="912"/>
      <c r="AE1156" s="913"/>
      <c r="AF1156" s="914"/>
    </row>
    <row r="1157" spans="1:32" ht="15" outlineLevel="1" x14ac:dyDescent="0.2">
      <c r="A1157" s="232">
        <v>164</v>
      </c>
      <c r="B1157" s="507"/>
      <c r="C1157" s="252"/>
      <c r="D1157" s="844" t="s">
        <v>23</v>
      </c>
      <c r="E1157" s="845"/>
      <c r="F1157" s="845"/>
      <c r="G1157" s="845"/>
      <c r="H1157" s="845"/>
      <c r="I1157" s="845"/>
      <c r="J1157" s="845"/>
      <c r="K1157" s="845"/>
      <c r="L1157" s="845"/>
      <c r="M1157" s="845"/>
      <c r="N1157" s="845"/>
      <c r="O1157" s="845"/>
      <c r="P1157" s="845"/>
      <c r="Q1157" s="845"/>
      <c r="R1157" s="845"/>
      <c r="S1157" s="845"/>
      <c r="T1157" s="845"/>
      <c r="U1157" s="845"/>
      <c r="V1157" s="845"/>
      <c r="W1157" s="845"/>
      <c r="X1157" s="845"/>
      <c r="Y1157" s="845"/>
      <c r="Z1157" s="845"/>
      <c r="AA1157" s="845"/>
      <c r="AB1157" s="845"/>
      <c r="AC1157" s="845"/>
      <c r="AD1157" s="845"/>
      <c r="AE1157" s="845"/>
      <c r="AF1157" s="846"/>
    </row>
    <row r="1158" spans="1:32" ht="15" outlineLevel="1" x14ac:dyDescent="0.2">
      <c r="A1158" s="232">
        <v>165</v>
      </c>
      <c r="B1158" s="507"/>
      <c r="C1158" s="252"/>
      <c r="D1158" s="475"/>
      <c r="E1158" s="853" t="s">
        <v>126</v>
      </c>
      <c r="F1158" s="854"/>
      <c r="G1158" s="854"/>
      <c r="H1158" s="854"/>
      <c r="I1158" s="854"/>
      <c r="J1158" s="854"/>
      <c r="K1158" s="854"/>
      <c r="L1158" s="855"/>
      <c r="M1158" s="407">
        <f>SUBTOTAL(9,M1159:M1160)</f>
        <v>0</v>
      </c>
      <c r="N1158" s="410">
        <f t="shared" ref="N1158:AC1158" si="1457">SUBTOTAL(9,N1159:N1160)</f>
        <v>0</v>
      </c>
      <c r="O1158" s="414">
        <f t="shared" si="1457"/>
        <v>0</v>
      </c>
      <c r="P1158" s="413">
        <f t="shared" si="1457"/>
        <v>0</v>
      </c>
      <c r="Q1158" s="415">
        <f t="shared" si="1457"/>
        <v>0</v>
      </c>
      <c r="R1158" s="410">
        <f t="shared" si="1457"/>
        <v>0</v>
      </c>
      <c r="S1158" s="414">
        <f t="shared" si="1457"/>
        <v>0</v>
      </c>
      <c r="T1158" s="413">
        <f t="shared" si="1457"/>
        <v>0</v>
      </c>
      <c r="U1158" s="413">
        <f t="shared" si="1457"/>
        <v>0</v>
      </c>
      <c r="V1158" s="413">
        <f t="shared" si="1457"/>
        <v>0</v>
      </c>
      <c r="W1158" s="413">
        <f t="shared" si="1457"/>
        <v>0</v>
      </c>
      <c r="X1158" s="413">
        <f t="shared" si="1457"/>
        <v>0</v>
      </c>
      <c r="Y1158" s="413">
        <f t="shared" si="1457"/>
        <v>0</v>
      </c>
      <c r="Z1158" s="413">
        <f t="shared" si="1457"/>
        <v>0</v>
      </c>
      <c r="AA1158" s="413">
        <f t="shared" si="1457"/>
        <v>0</v>
      </c>
      <c r="AB1158" s="411">
        <f t="shared" si="1457"/>
        <v>0</v>
      </c>
      <c r="AC1158" s="415">
        <f t="shared" si="1457"/>
        <v>0</v>
      </c>
      <c r="AD1158" s="827"/>
      <c r="AE1158" s="828"/>
      <c r="AF1158" s="829"/>
    </row>
    <row r="1159" spans="1:32" ht="15" outlineLevel="1" x14ac:dyDescent="0.2">
      <c r="A1159" s="232">
        <v>166</v>
      </c>
      <c r="B1159" s="507"/>
      <c r="C1159" s="252"/>
      <c r="D1159" s="475"/>
      <c r="E1159" s="475"/>
      <c r="F1159" s="856" t="s">
        <v>127</v>
      </c>
      <c r="G1159" s="857"/>
      <c r="H1159" s="857"/>
      <c r="I1159" s="857"/>
      <c r="J1159" s="857"/>
      <c r="K1159" s="857"/>
      <c r="L1159" s="858"/>
      <c r="M1159" s="408">
        <f>'2. FTNC CAN'!M1159+'3. FTNC USD'!M1159+'4. FTNC EUR'!M1159+'5. FTNC GBP'!M1159+'6. FTNC Autres (inclus)'!M1159</f>
        <v>0</v>
      </c>
      <c r="N1159" s="419">
        <f>'2. FTNC CAN'!N1159+'3. FTNC USD'!N1159+'4. FTNC EUR'!N1159+'5. FTNC GBP'!N1159+'6. FTNC Autres (inclus)'!N1159</f>
        <v>0</v>
      </c>
      <c r="O1159" s="422">
        <f>'2. FTNC CAN'!O1159+'3. FTNC USD'!O1159+'4. FTNC EUR'!O1159+'5. FTNC GBP'!O1159+'6. FTNC Autres (inclus)'!O1159</f>
        <v>0</v>
      </c>
      <c r="P1159" s="422">
        <f>'2. FTNC CAN'!P1159+'3. FTNC USD'!P1159+'4. FTNC EUR'!P1159+'5. FTNC GBP'!P1159+'6. FTNC Autres (inclus)'!P1159</f>
        <v>0</v>
      </c>
      <c r="Q1159" s="423">
        <f>'2. FTNC CAN'!Q1159+'3. FTNC USD'!Q1159+'4. FTNC EUR'!Q1159+'5. FTNC GBP'!Q1159+'6. FTNC Autres (inclus)'!Q1159</f>
        <v>0</v>
      </c>
      <c r="R1159" s="419">
        <f>'2. FTNC CAN'!R1159+'3. FTNC USD'!R1159+'4. FTNC EUR'!R1159+'5. FTNC GBP'!R1159+'6. FTNC Autres (inclus)'!R1159</f>
        <v>0</v>
      </c>
      <c r="S1159" s="421">
        <f>'2. FTNC CAN'!S1159+'3. FTNC USD'!S1159+'4. FTNC EUR'!S1159+'5. FTNC GBP'!S1159+'6. FTNC Autres (inclus)'!S1159</f>
        <v>0</v>
      </c>
      <c r="T1159" s="421">
        <f>'2. FTNC CAN'!T1159+'3. FTNC USD'!T1159+'4. FTNC EUR'!T1159+'5. FTNC GBP'!T1159+'6. FTNC Autres (inclus)'!T1159</f>
        <v>0</v>
      </c>
      <c r="U1159" s="421">
        <f>'2. FTNC CAN'!U1159+'3. FTNC USD'!U1159+'4. FTNC EUR'!U1159+'5. FTNC GBP'!U1159+'6. FTNC Autres (inclus)'!U1159</f>
        <v>0</v>
      </c>
      <c r="V1159" s="421">
        <f>'2. FTNC CAN'!V1159+'3. FTNC USD'!V1159+'4. FTNC EUR'!V1159+'5. FTNC GBP'!V1159+'6. FTNC Autres (inclus)'!V1159</f>
        <v>0</v>
      </c>
      <c r="W1159" s="421">
        <f>'2. FTNC CAN'!W1159+'3. FTNC USD'!W1159+'4. FTNC EUR'!W1159+'5. FTNC GBP'!W1159+'6. FTNC Autres (inclus)'!W1159</f>
        <v>0</v>
      </c>
      <c r="X1159" s="422">
        <f>'2. FTNC CAN'!X1159+'3. FTNC USD'!X1159+'4. FTNC EUR'!X1159+'5. FTNC GBP'!X1159+'6. FTNC Autres (inclus)'!X1159</f>
        <v>0</v>
      </c>
      <c r="Y1159" s="421">
        <f>'2. FTNC CAN'!Y1159+'3. FTNC USD'!Y1159+'4. FTNC EUR'!Y1159+'5. FTNC GBP'!Y1159+'6. FTNC Autres (inclus)'!Y1159</f>
        <v>0</v>
      </c>
      <c r="Z1159" s="421">
        <f>'2. FTNC CAN'!Z1159+'3. FTNC USD'!Z1159+'4. FTNC EUR'!Z1159+'5. FTNC GBP'!Z1159+'6. FTNC Autres (inclus)'!Z1159</f>
        <v>0</v>
      </c>
      <c r="AA1159" s="421">
        <f>'2. FTNC CAN'!AA1159+'3. FTNC USD'!AA1159+'4. FTNC EUR'!AA1159+'5. FTNC GBP'!AA1159+'6. FTNC Autres (inclus)'!AA1159</f>
        <v>0</v>
      </c>
      <c r="AB1159" s="421">
        <f>'2. FTNC CAN'!AB1159+'3. FTNC USD'!AB1159+'4. FTNC EUR'!AB1159+'5. FTNC GBP'!AB1159+'6. FTNC Autres (inclus)'!AB1159</f>
        <v>0</v>
      </c>
      <c r="AC1159" s="408">
        <f>'2. FTNC CAN'!AC1159+'3. FTNC USD'!AC1159+'4. FTNC EUR'!AC1159+'5. FTNC GBP'!AC1159+'6. FTNC Autres (inclus)'!AC1159</f>
        <v>0</v>
      </c>
      <c r="AD1159" s="830"/>
      <c r="AE1159" s="831"/>
      <c r="AF1159" s="832"/>
    </row>
    <row r="1160" spans="1:32" ht="15" outlineLevel="1" x14ac:dyDescent="0.2">
      <c r="A1160" s="232">
        <v>167</v>
      </c>
      <c r="B1160" s="507"/>
      <c r="C1160" s="252"/>
      <c r="D1160" s="475"/>
      <c r="E1160" s="475"/>
      <c r="F1160" s="859" t="s">
        <v>128</v>
      </c>
      <c r="G1160" s="860"/>
      <c r="H1160" s="860"/>
      <c r="I1160" s="860"/>
      <c r="J1160" s="860"/>
      <c r="K1160" s="860"/>
      <c r="L1160" s="861"/>
      <c r="M1160" s="408">
        <f>'2. FTNC CAN'!M1160+'3. FTNC USD'!M1160+'4. FTNC EUR'!M1160+'5. FTNC GBP'!M1160+'6. FTNC Autres (inclus)'!M1160</f>
        <v>0</v>
      </c>
      <c r="N1160" s="419">
        <f>'2. FTNC CAN'!N1160+'3. FTNC USD'!N1160+'4. FTNC EUR'!N1160+'5. FTNC GBP'!N1160+'6. FTNC Autres (inclus)'!N1160</f>
        <v>0</v>
      </c>
      <c r="O1160" s="422">
        <f>'2. FTNC CAN'!O1160+'3. FTNC USD'!O1160+'4. FTNC EUR'!O1160+'5. FTNC GBP'!O1160+'6. FTNC Autres (inclus)'!O1160</f>
        <v>0</v>
      </c>
      <c r="P1160" s="422">
        <f>'2. FTNC CAN'!P1160+'3. FTNC USD'!P1160+'4. FTNC EUR'!P1160+'5. FTNC GBP'!P1160+'6. FTNC Autres (inclus)'!P1160</f>
        <v>0</v>
      </c>
      <c r="Q1160" s="423">
        <f>'2. FTNC CAN'!Q1160+'3. FTNC USD'!Q1160+'4. FTNC EUR'!Q1160+'5. FTNC GBP'!Q1160+'6. FTNC Autres (inclus)'!Q1160</f>
        <v>0</v>
      </c>
      <c r="R1160" s="419">
        <f>'2. FTNC CAN'!R1160+'3. FTNC USD'!R1160+'4. FTNC EUR'!R1160+'5. FTNC GBP'!R1160+'6. FTNC Autres (inclus)'!R1160</f>
        <v>0</v>
      </c>
      <c r="S1160" s="421">
        <f>'2. FTNC CAN'!S1160+'3. FTNC USD'!S1160+'4. FTNC EUR'!S1160+'5. FTNC GBP'!S1160+'6. FTNC Autres (inclus)'!S1160</f>
        <v>0</v>
      </c>
      <c r="T1160" s="421">
        <f>'2. FTNC CAN'!T1160+'3. FTNC USD'!T1160+'4. FTNC EUR'!T1160+'5. FTNC GBP'!T1160+'6. FTNC Autres (inclus)'!T1160</f>
        <v>0</v>
      </c>
      <c r="U1160" s="421">
        <f>'2. FTNC CAN'!U1160+'3. FTNC USD'!U1160+'4. FTNC EUR'!U1160+'5. FTNC GBP'!U1160+'6. FTNC Autres (inclus)'!U1160</f>
        <v>0</v>
      </c>
      <c r="V1160" s="421">
        <f>'2. FTNC CAN'!V1160+'3. FTNC USD'!V1160+'4. FTNC EUR'!V1160+'5. FTNC GBP'!V1160+'6. FTNC Autres (inclus)'!V1160</f>
        <v>0</v>
      </c>
      <c r="W1160" s="421">
        <f>'2. FTNC CAN'!W1160+'3. FTNC USD'!W1160+'4. FTNC EUR'!W1160+'5. FTNC GBP'!W1160+'6. FTNC Autres (inclus)'!W1160</f>
        <v>0</v>
      </c>
      <c r="X1160" s="422">
        <f>'2. FTNC CAN'!X1160+'3. FTNC USD'!X1160+'4. FTNC EUR'!X1160+'5. FTNC GBP'!X1160+'6. FTNC Autres (inclus)'!X1160</f>
        <v>0</v>
      </c>
      <c r="Y1160" s="421">
        <f>'2. FTNC CAN'!Y1160+'3. FTNC USD'!Y1160+'4. FTNC EUR'!Y1160+'5. FTNC GBP'!Y1160+'6. FTNC Autres (inclus)'!Y1160</f>
        <v>0</v>
      </c>
      <c r="Z1160" s="421">
        <f>'2. FTNC CAN'!Z1160+'3. FTNC USD'!Z1160+'4. FTNC EUR'!Z1160+'5. FTNC GBP'!Z1160+'6. FTNC Autres (inclus)'!Z1160</f>
        <v>0</v>
      </c>
      <c r="AA1160" s="421">
        <f>'2. FTNC CAN'!AA1160+'3. FTNC USD'!AA1160+'4. FTNC EUR'!AA1160+'5. FTNC GBP'!AA1160+'6. FTNC Autres (inclus)'!AA1160</f>
        <v>0</v>
      </c>
      <c r="AB1160" s="421">
        <f>'2. FTNC CAN'!AB1160+'3. FTNC USD'!AB1160+'4. FTNC EUR'!AB1160+'5. FTNC GBP'!AB1160+'6. FTNC Autres (inclus)'!AB1160</f>
        <v>0</v>
      </c>
      <c r="AC1160" s="408">
        <f>'2. FTNC CAN'!AC1160+'3. FTNC USD'!AC1160+'4. FTNC EUR'!AC1160+'5. FTNC GBP'!AC1160+'6. FTNC Autres (inclus)'!AC1160</f>
        <v>0</v>
      </c>
      <c r="AD1160" s="830"/>
      <c r="AE1160" s="831"/>
      <c r="AF1160" s="832"/>
    </row>
    <row r="1161" spans="1:32" ht="15" outlineLevel="1" x14ac:dyDescent="0.2">
      <c r="A1161" s="232">
        <v>168</v>
      </c>
      <c r="B1161" s="507"/>
      <c r="C1161" s="252"/>
      <c r="D1161" s="475"/>
      <c r="E1161" s="853" t="s">
        <v>129</v>
      </c>
      <c r="F1161" s="854"/>
      <c r="G1161" s="854"/>
      <c r="H1161" s="854"/>
      <c r="I1161" s="854"/>
      <c r="J1161" s="854"/>
      <c r="K1161" s="854"/>
      <c r="L1161" s="855"/>
      <c r="M1161" s="407">
        <f>SUBTOTAL(9,M1162:M1163)</f>
        <v>0</v>
      </c>
      <c r="N1161" s="410">
        <f t="shared" ref="N1161:AC1161" si="1458">SUBTOTAL(9,N1162:N1163)</f>
        <v>0</v>
      </c>
      <c r="O1161" s="414">
        <f t="shared" si="1458"/>
        <v>0</v>
      </c>
      <c r="P1161" s="413">
        <f t="shared" si="1458"/>
        <v>0</v>
      </c>
      <c r="Q1161" s="415">
        <f t="shared" si="1458"/>
        <v>0</v>
      </c>
      <c r="R1161" s="410">
        <f t="shared" si="1458"/>
        <v>0</v>
      </c>
      <c r="S1161" s="414">
        <f t="shared" si="1458"/>
        <v>0</v>
      </c>
      <c r="T1161" s="413">
        <f t="shared" si="1458"/>
        <v>0</v>
      </c>
      <c r="U1161" s="413">
        <f t="shared" si="1458"/>
        <v>0</v>
      </c>
      <c r="V1161" s="413">
        <f t="shared" si="1458"/>
        <v>0</v>
      </c>
      <c r="W1161" s="413">
        <f t="shared" si="1458"/>
        <v>0</v>
      </c>
      <c r="X1161" s="413">
        <f t="shared" si="1458"/>
        <v>0</v>
      </c>
      <c r="Y1161" s="413">
        <f t="shared" si="1458"/>
        <v>0</v>
      </c>
      <c r="Z1161" s="413">
        <f t="shared" si="1458"/>
        <v>0</v>
      </c>
      <c r="AA1161" s="413">
        <f t="shared" si="1458"/>
        <v>0</v>
      </c>
      <c r="AB1161" s="411">
        <f t="shared" si="1458"/>
        <v>0</v>
      </c>
      <c r="AC1161" s="415">
        <f t="shared" si="1458"/>
        <v>0</v>
      </c>
      <c r="AD1161" s="830"/>
      <c r="AE1161" s="831"/>
      <c r="AF1161" s="832"/>
    </row>
    <row r="1162" spans="1:32" ht="15" outlineLevel="1" x14ac:dyDescent="0.2">
      <c r="A1162" s="232">
        <v>169</v>
      </c>
      <c r="B1162" s="507"/>
      <c r="C1162" s="252"/>
      <c r="D1162" s="475"/>
      <c r="E1162" s="475"/>
      <c r="F1162" s="856" t="s">
        <v>130</v>
      </c>
      <c r="G1162" s="857"/>
      <c r="H1162" s="857"/>
      <c r="I1162" s="857"/>
      <c r="J1162" s="857"/>
      <c r="K1162" s="857"/>
      <c r="L1162" s="858"/>
      <c r="M1162" s="408">
        <f>'2. FTNC CAN'!M1162+'3. FTNC USD'!M1162+'4. FTNC EUR'!M1162+'5. FTNC GBP'!M1162+'6. FTNC Autres (inclus)'!M1162</f>
        <v>0</v>
      </c>
      <c r="N1162" s="419">
        <f>'2. FTNC CAN'!N1162+'3. FTNC USD'!N1162+'4. FTNC EUR'!N1162+'5. FTNC GBP'!N1162+'6. FTNC Autres (inclus)'!N1162</f>
        <v>0</v>
      </c>
      <c r="O1162" s="422">
        <f>'2. FTNC CAN'!O1162+'3. FTNC USD'!O1162+'4. FTNC EUR'!O1162+'5. FTNC GBP'!O1162+'6. FTNC Autres (inclus)'!O1162</f>
        <v>0</v>
      </c>
      <c r="P1162" s="422">
        <f>'2. FTNC CAN'!P1162+'3. FTNC USD'!P1162+'4. FTNC EUR'!P1162+'5. FTNC GBP'!P1162+'6. FTNC Autres (inclus)'!P1162</f>
        <v>0</v>
      </c>
      <c r="Q1162" s="423">
        <f>'2. FTNC CAN'!Q1162+'3. FTNC USD'!Q1162+'4. FTNC EUR'!Q1162+'5. FTNC GBP'!Q1162+'6. FTNC Autres (inclus)'!Q1162</f>
        <v>0</v>
      </c>
      <c r="R1162" s="419">
        <f>'2. FTNC CAN'!R1162+'3. FTNC USD'!R1162+'4. FTNC EUR'!R1162+'5. FTNC GBP'!R1162+'6. FTNC Autres (inclus)'!R1162</f>
        <v>0</v>
      </c>
      <c r="S1162" s="421">
        <f>'2. FTNC CAN'!S1162+'3. FTNC USD'!S1162+'4. FTNC EUR'!S1162+'5. FTNC GBP'!S1162+'6. FTNC Autres (inclus)'!S1162</f>
        <v>0</v>
      </c>
      <c r="T1162" s="421">
        <f>'2. FTNC CAN'!T1162+'3. FTNC USD'!T1162+'4. FTNC EUR'!T1162+'5. FTNC GBP'!T1162+'6. FTNC Autres (inclus)'!T1162</f>
        <v>0</v>
      </c>
      <c r="U1162" s="421">
        <f>'2. FTNC CAN'!U1162+'3. FTNC USD'!U1162+'4. FTNC EUR'!U1162+'5. FTNC GBP'!U1162+'6. FTNC Autres (inclus)'!U1162</f>
        <v>0</v>
      </c>
      <c r="V1162" s="421">
        <f>'2. FTNC CAN'!V1162+'3. FTNC USD'!V1162+'4. FTNC EUR'!V1162+'5. FTNC GBP'!V1162+'6. FTNC Autres (inclus)'!V1162</f>
        <v>0</v>
      </c>
      <c r="W1162" s="421">
        <f>'2. FTNC CAN'!W1162+'3. FTNC USD'!W1162+'4. FTNC EUR'!W1162+'5. FTNC GBP'!W1162+'6. FTNC Autres (inclus)'!W1162</f>
        <v>0</v>
      </c>
      <c r="X1162" s="422">
        <f>'2. FTNC CAN'!X1162+'3. FTNC USD'!X1162+'4. FTNC EUR'!X1162+'5. FTNC GBP'!X1162+'6. FTNC Autres (inclus)'!X1162</f>
        <v>0</v>
      </c>
      <c r="Y1162" s="421">
        <f>'2. FTNC CAN'!Y1162+'3. FTNC USD'!Y1162+'4. FTNC EUR'!Y1162+'5. FTNC GBP'!Y1162+'6. FTNC Autres (inclus)'!Y1162</f>
        <v>0</v>
      </c>
      <c r="Z1162" s="421">
        <f>'2. FTNC CAN'!Z1162+'3. FTNC USD'!Z1162+'4. FTNC EUR'!Z1162+'5. FTNC GBP'!Z1162+'6. FTNC Autres (inclus)'!Z1162</f>
        <v>0</v>
      </c>
      <c r="AA1162" s="421">
        <f>'2. FTNC CAN'!AA1162+'3. FTNC USD'!AA1162+'4. FTNC EUR'!AA1162+'5. FTNC GBP'!AA1162+'6. FTNC Autres (inclus)'!AA1162</f>
        <v>0</v>
      </c>
      <c r="AB1162" s="421">
        <f>'2. FTNC CAN'!AB1162+'3. FTNC USD'!AB1162+'4. FTNC EUR'!AB1162+'5. FTNC GBP'!AB1162+'6. FTNC Autres (inclus)'!AB1162</f>
        <v>0</v>
      </c>
      <c r="AC1162" s="408">
        <f>'2. FTNC CAN'!AC1162+'3. FTNC USD'!AC1162+'4. FTNC EUR'!AC1162+'5. FTNC GBP'!AC1162+'6. FTNC Autres (inclus)'!AC1162</f>
        <v>0</v>
      </c>
      <c r="AD1162" s="830"/>
      <c r="AE1162" s="831"/>
      <c r="AF1162" s="832"/>
    </row>
    <row r="1163" spans="1:32" ht="15" outlineLevel="1" x14ac:dyDescent="0.2">
      <c r="A1163" s="232">
        <v>170</v>
      </c>
      <c r="B1163" s="507"/>
      <c r="C1163" s="252"/>
      <c r="D1163" s="475"/>
      <c r="E1163" s="475"/>
      <c r="F1163" s="859" t="s">
        <v>131</v>
      </c>
      <c r="G1163" s="860"/>
      <c r="H1163" s="860"/>
      <c r="I1163" s="860"/>
      <c r="J1163" s="860"/>
      <c r="K1163" s="860"/>
      <c r="L1163" s="861"/>
      <c r="M1163" s="408">
        <f>'2. FTNC CAN'!M1163+'3. FTNC USD'!M1163+'4. FTNC EUR'!M1163+'5. FTNC GBP'!M1163+'6. FTNC Autres (inclus)'!M1163</f>
        <v>0</v>
      </c>
      <c r="N1163" s="419">
        <f>'2. FTNC CAN'!N1163+'3. FTNC USD'!N1163+'4. FTNC EUR'!N1163+'5. FTNC GBP'!N1163+'6. FTNC Autres (inclus)'!N1163</f>
        <v>0</v>
      </c>
      <c r="O1163" s="422">
        <f>'2. FTNC CAN'!O1163+'3. FTNC USD'!O1163+'4. FTNC EUR'!O1163+'5. FTNC GBP'!O1163+'6. FTNC Autres (inclus)'!O1163</f>
        <v>0</v>
      </c>
      <c r="P1163" s="422">
        <f>'2. FTNC CAN'!P1163+'3. FTNC USD'!P1163+'4. FTNC EUR'!P1163+'5. FTNC GBP'!P1163+'6. FTNC Autres (inclus)'!P1163</f>
        <v>0</v>
      </c>
      <c r="Q1163" s="423">
        <f>'2. FTNC CAN'!Q1163+'3. FTNC USD'!Q1163+'4. FTNC EUR'!Q1163+'5. FTNC GBP'!Q1163+'6. FTNC Autres (inclus)'!Q1163</f>
        <v>0</v>
      </c>
      <c r="R1163" s="419">
        <f>'2. FTNC CAN'!R1163+'3. FTNC USD'!R1163+'4. FTNC EUR'!R1163+'5. FTNC GBP'!R1163+'6. FTNC Autres (inclus)'!R1163</f>
        <v>0</v>
      </c>
      <c r="S1163" s="421">
        <f>'2. FTNC CAN'!S1163+'3. FTNC USD'!S1163+'4. FTNC EUR'!S1163+'5. FTNC GBP'!S1163+'6. FTNC Autres (inclus)'!S1163</f>
        <v>0</v>
      </c>
      <c r="T1163" s="421">
        <f>'2. FTNC CAN'!T1163+'3. FTNC USD'!T1163+'4. FTNC EUR'!T1163+'5. FTNC GBP'!T1163+'6. FTNC Autres (inclus)'!T1163</f>
        <v>0</v>
      </c>
      <c r="U1163" s="421">
        <f>'2. FTNC CAN'!U1163+'3. FTNC USD'!U1163+'4. FTNC EUR'!U1163+'5. FTNC GBP'!U1163+'6. FTNC Autres (inclus)'!U1163</f>
        <v>0</v>
      </c>
      <c r="V1163" s="421">
        <f>'2. FTNC CAN'!V1163+'3. FTNC USD'!V1163+'4. FTNC EUR'!V1163+'5. FTNC GBP'!V1163+'6. FTNC Autres (inclus)'!V1163</f>
        <v>0</v>
      </c>
      <c r="W1163" s="421">
        <f>'2. FTNC CAN'!W1163+'3. FTNC USD'!W1163+'4. FTNC EUR'!W1163+'5. FTNC GBP'!W1163+'6. FTNC Autres (inclus)'!W1163</f>
        <v>0</v>
      </c>
      <c r="X1163" s="422">
        <f>'2. FTNC CAN'!X1163+'3. FTNC USD'!X1163+'4. FTNC EUR'!X1163+'5. FTNC GBP'!X1163+'6. FTNC Autres (inclus)'!X1163</f>
        <v>0</v>
      </c>
      <c r="Y1163" s="421">
        <f>'2. FTNC CAN'!Y1163+'3. FTNC USD'!Y1163+'4. FTNC EUR'!Y1163+'5. FTNC GBP'!Y1163+'6. FTNC Autres (inclus)'!Y1163</f>
        <v>0</v>
      </c>
      <c r="Z1163" s="421">
        <f>'2. FTNC CAN'!Z1163+'3. FTNC USD'!Z1163+'4. FTNC EUR'!Z1163+'5. FTNC GBP'!Z1163+'6. FTNC Autres (inclus)'!Z1163</f>
        <v>0</v>
      </c>
      <c r="AA1163" s="421">
        <f>'2. FTNC CAN'!AA1163+'3. FTNC USD'!AA1163+'4. FTNC EUR'!AA1163+'5. FTNC GBP'!AA1163+'6. FTNC Autres (inclus)'!AA1163</f>
        <v>0</v>
      </c>
      <c r="AB1163" s="421">
        <f>'2. FTNC CAN'!AB1163+'3. FTNC USD'!AB1163+'4. FTNC EUR'!AB1163+'5. FTNC GBP'!AB1163+'6. FTNC Autres (inclus)'!AB1163</f>
        <v>0</v>
      </c>
      <c r="AC1163" s="408">
        <f>'2. FTNC CAN'!AC1163+'3. FTNC USD'!AC1163+'4. FTNC EUR'!AC1163+'5. FTNC GBP'!AC1163+'6. FTNC Autres (inclus)'!AC1163</f>
        <v>0</v>
      </c>
      <c r="AD1163" s="830"/>
      <c r="AE1163" s="831"/>
      <c r="AF1163" s="832"/>
    </row>
    <row r="1164" spans="1:32" ht="15" outlineLevel="1" x14ac:dyDescent="0.2">
      <c r="A1164" s="232">
        <v>171</v>
      </c>
      <c r="B1164" s="507"/>
      <c r="C1164" s="252"/>
      <c r="D1164" s="475"/>
      <c r="E1164" s="853" t="s">
        <v>132</v>
      </c>
      <c r="F1164" s="854"/>
      <c r="G1164" s="854"/>
      <c r="H1164" s="854"/>
      <c r="I1164" s="854"/>
      <c r="J1164" s="854"/>
      <c r="K1164" s="854"/>
      <c r="L1164" s="855"/>
      <c r="M1164" s="407">
        <f>SUBTOTAL(9,M1165:M1166)</f>
        <v>0</v>
      </c>
      <c r="N1164" s="410">
        <f t="shared" ref="N1164:AC1164" si="1459">SUBTOTAL(9,N1165:N1166)</f>
        <v>0</v>
      </c>
      <c r="O1164" s="414">
        <f t="shared" si="1459"/>
        <v>0</v>
      </c>
      <c r="P1164" s="413">
        <f t="shared" si="1459"/>
        <v>0</v>
      </c>
      <c r="Q1164" s="415">
        <f t="shared" si="1459"/>
        <v>0</v>
      </c>
      <c r="R1164" s="410">
        <f t="shared" si="1459"/>
        <v>0</v>
      </c>
      <c r="S1164" s="414">
        <f t="shared" si="1459"/>
        <v>0</v>
      </c>
      <c r="T1164" s="413">
        <f t="shared" si="1459"/>
        <v>0</v>
      </c>
      <c r="U1164" s="413">
        <f t="shared" si="1459"/>
        <v>0</v>
      </c>
      <c r="V1164" s="413">
        <f t="shared" si="1459"/>
        <v>0</v>
      </c>
      <c r="W1164" s="413">
        <f t="shared" si="1459"/>
        <v>0</v>
      </c>
      <c r="X1164" s="413">
        <f t="shared" si="1459"/>
        <v>0</v>
      </c>
      <c r="Y1164" s="413">
        <f t="shared" si="1459"/>
        <v>0</v>
      </c>
      <c r="Z1164" s="413">
        <f t="shared" si="1459"/>
        <v>0</v>
      </c>
      <c r="AA1164" s="413">
        <f t="shared" si="1459"/>
        <v>0</v>
      </c>
      <c r="AB1164" s="411">
        <f t="shared" si="1459"/>
        <v>0</v>
      </c>
      <c r="AC1164" s="415">
        <f t="shared" si="1459"/>
        <v>0</v>
      </c>
      <c r="AD1164" s="830"/>
      <c r="AE1164" s="831"/>
      <c r="AF1164" s="832"/>
    </row>
    <row r="1165" spans="1:32" ht="15" outlineLevel="1" x14ac:dyDescent="0.2">
      <c r="A1165" s="232">
        <v>172</v>
      </c>
      <c r="B1165" s="507"/>
      <c r="C1165" s="252"/>
      <c r="D1165" s="475"/>
      <c r="E1165" s="475"/>
      <c r="F1165" s="856" t="s">
        <v>133</v>
      </c>
      <c r="G1165" s="857"/>
      <c r="H1165" s="857"/>
      <c r="I1165" s="857"/>
      <c r="J1165" s="857"/>
      <c r="K1165" s="857"/>
      <c r="L1165" s="858"/>
      <c r="M1165" s="408">
        <f>'2. FTNC CAN'!M1165+'3. FTNC USD'!M1165+'4. FTNC EUR'!M1165+'5. FTNC GBP'!M1165+'6. FTNC Autres (inclus)'!M1165</f>
        <v>0</v>
      </c>
      <c r="N1165" s="419">
        <f>'2. FTNC CAN'!N1165+'3. FTNC USD'!N1165+'4. FTNC EUR'!N1165+'5. FTNC GBP'!N1165+'6. FTNC Autres (inclus)'!N1165</f>
        <v>0</v>
      </c>
      <c r="O1165" s="422">
        <f>'2. FTNC CAN'!O1165+'3. FTNC USD'!O1165+'4. FTNC EUR'!O1165+'5. FTNC GBP'!O1165+'6. FTNC Autres (inclus)'!O1165</f>
        <v>0</v>
      </c>
      <c r="P1165" s="422">
        <f>'2. FTNC CAN'!P1165+'3. FTNC USD'!P1165+'4. FTNC EUR'!P1165+'5. FTNC GBP'!P1165+'6. FTNC Autres (inclus)'!P1165</f>
        <v>0</v>
      </c>
      <c r="Q1165" s="423">
        <f>'2. FTNC CAN'!Q1165+'3. FTNC USD'!Q1165+'4. FTNC EUR'!Q1165+'5. FTNC GBP'!Q1165+'6. FTNC Autres (inclus)'!Q1165</f>
        <v>0</v>
      </c>
      <c r="R1165" s="419">
        <f>'2. FTNC CAN'!R1165+'3. FTNC USD'!R1165+'4. FTNC EUR'!R1165+'5. FTNC GBP'!R1165+'6. FTNC Autres (inclus)'!R1165</f>
        <v>0</v>
      </c>
      <c r="S1165" s="421">
        <f>'2. FTNC CAN'!S1165+'3. FTNC USD'!S1165+'4. FTNC EUR'!S1165+'5. FTNC GBP'!S1165+'6. FTNC Autres (inclus)'!S1165</f>
        <v>0</v>
      </c>
      <c r="T1165" s="421">
        <f>'2. FTNC CAN'!T1165+'3. FTNC USD'!T1165+'4. FTNC EUR'!T1165+'5. FTNC GBP'!T1165+'6. FTNC Autres (inclus)'!T1165</f>
        <v>0</v>
      </c>
      <c r="U1165" s="421">
        <f>'2. FTNC CAN'!U1165+'3. FTNC USD'!U1165+'4. FTNC EUR'!U1165+'5. FTNC GBP'!U1165+'6. FTNC Autres (inclus)'!U1165</f>
        <v>0</v>
      </c>
      <c r="V1165" s="421">
        <f>'2. FTNC CAN'!V1165+'3. FTNC USD'!V1165+'4. FTNC EUR'!V1165+'5. FTNC GBP'!V1165+'6. FTNC Autres (inclus)'!V1165</f>
        <v>0</v>
      </c>
      <c r="W1165" s="421">
        <f>'2. FTNC CAN'!W1165+'3. FTNC USD'!W1165+'4. FTNC EUR'!W1165+'5. FTNC GBP'!W1165+'6. FTNC Autres (inclus)'!W1165</f>
        <v>0</v>
      </c>
      <c r="X1165" s="422">
        <f>'2. FTNC CAN'!X1165+'3. FTNC USD'!X1165+'4. FTNC EUR'!X1165+'5. FTNC GBP'!X1165+'6. FTNC Autres (inclus)'!X1165</f>
        <v>0</v>
      </c>
      <c r="Y1165" s="421">
        <f>'2. FTNC CAN'!Y1165+'3. FTNC USD'!Y1165+'4. FTNC EUR'!Y1165+'5. FTNC GBP'!Y1165+'6. FTNC Autres (inclus)'!Y1165</f>
        <v>0</v>
      </c>
      <c r="Z1165" s="421">
        <f>'2. FTNC CAN'!Z1165+'3. FTNC USD'!Z1165+'4. FTNC EUR'!Z1165+'5. FTNC GBP'!Z1165+'6. FTNC Autres (inclus)'!Z1165</f>
        <v>0</v>
      </c>
      <c r="AA1165" s="421">
        <f>'2. FTNC CAN'!AA1165+'3. FTNC USD'!AA1165+'4. FTNC EUR'!AA1165+'5. FTNC GBP'!AA1165+'6. FTNC Autres (inclus)'!AA1165</f>
        <v>0</v>
      </c>
      <c r="AB1165" s="421">
        <f>'2. FTNC CAN'!AB1165+'3. FTNC USD'!AB1165+'4. FTNC EUR'!AB1165+'5. FTNC GBP'!AB1165+'6. FTNC Autres (inclus)'!AB1165</f>
        <v>0</v>
      </c>
      <c r="AC1165" s="408">
        <f>'2. FTNC CAN'!AC1165+'3. FTNC USD'!AC1165+'4. FTNC EUR'!AC1165+'5. FTNC GBP'!AC1165+'6. FTNC Autres (inclus)'!AC1165</f>
        <v>0</v>
      </c>
      <c r="AD1165" s="830"/>
      <c r="AE1165" s="831"/>
      <c r="AF1165" s="832"/>
    </row>
    <row r="1166" spans="1:32" ht="15" outlineLevel="1" x14ac:dyDescent="0.2">
      <c r="A1166" s="232">
        <v>173</v>
      </c>
      <c r="B1166" s="507"/>
      <c r="C1166" s="252"/>
      <c r="D1166" s="475"/>
      <c r="E1166" s="475"/>
      <c r="F1166" s="859" t="s">
        <v>134</v>
      </c>
      <c r="G1166" s="860"/>
      <c r="H1166" s="860"/>
      <c r="I1166" s="860"/>
      <c r="J1166" s="860"/>
      <c r="K1166" s="860"/>
      <c r="L1166" s="861"/>
      <c r="M1166" s="408">
        <f>'2. FTNC CAN'!M1166+'3. FTNC USD'!M1166+'4. FTNC EUR'!M1166+'5. FTNC GBP'!M1166+'6. FTNC Autres (inclus)'!M1166</f>
        <v>0</v>
      </c>
      <c r="N1166" s="419">
        <f>'2. FTNC CAN'!N1166+'3. FTNC USD'!N1166+'4. FTNC EUR'!N1166+'5. FTNC GBP'!N1166+'6. FTNC Autres (inclus)'!N1166</f>
        <v>0</v>
      </c>
      <c r="O1166" s="422">
        <f>'2. FTNC CAN'!O1166+'3. FTNC USD'!O1166+'4. FTNC EUR'!O1166+'5. FTNC GBP'!O1166+'6. FTNC Autres (inclus)'!O1166</f>
        <v>0</v>
      </c>
      <c r="P1166" s="422">
        <f>'2. FTNC CAN'!P1166+'3. FTNC USD'!P1166+'4. FTNC EUR'!P1166+'5. FTNC GBP'!P1166+'6. FTNC Autres (inclus)'!P1166</f>
        <v>0</v>
      </c>
      <c r="Q1166" s="423">
        <f>'2. FTNC CAN'!Q1166+'3. FTNC USD'!Q1166+'4. FTNC EUR'!Q1166+'5. FTNC GBP'!Q1166+'6. FTNC Autres (inclus)'!Q1166</f>
        <v>0</v>
      </c>
      <c r="R1166" s="419">
        <f>'2. FTNC CAN'!R1166+'3. FTNC USD'!R1166+'4. FTNC EUR'!R1166+'5. FTNC GBP'!R1166+'6. FTNC Autres (inclus)'!R1166</f>
        <v>0</v>
      </c>
      <c r="S1166" s="421">
        <f>'2. FTNC CAN'!S1166+'3. FTNC USD'!S1166+'4. FTNC EUR'!S1166+'5. FTNC GBP'!S1166+'6. FTNC Autres (inclus)'!S1166</f>
        <v>0</v>
      </c>
      <c r="T1166" s="421">
        <f>'2. FTNC CAN'!T1166+'3. FTNC USD'!T1166+'4. FTNC EUR'!T1166+'5. FTNC GBP'!T1166+'6. FTNC Autres (inclus)'!T1166</f>
        <v>0</v>
      </c>
      <c r="U1166" s="421">
        <f>'2. FTNC CAN'!U1166+'3. FTNC USD'!U1166+'4. FTNC EUR'!U1166+'5. FTNC GBP'!U1166+'6. FTNC Autres (inclus)'!U1166</f>
        <v>0</v>
      </c>
      <c r="V1166" s="421">
        <f>'2. FTNC CAN'!V1166+'3. FTNC USD'!V1166+'4. FTNC EUR'!V1166+'5. FTNC GBP'!V1166+'6. FTNC Autres (inclus)'!V1166</f>
        <v>0</v>
      </c>
      <c r="W1166" s="421">
        <f>'2. FTNC CAN'!W1166+'3. FTNC USD'!W1166+'4. FTNC EUR'!W1166+'5. FTNC GBP'!W1166+'6. FTNC Autres (inclus)'!W1166</f>
        <v>0</v>
      </c>
      <c r="X1166" s="422">
        <f>'2. FTNC CAN'!X1166+'3. FTNC USD'!X1166+'4. FTNC EUR'!X1166+'5. FTNC GBP'!X1166+'6. FTNC Autres (inclus)'!X1166</f>
        <v>0</v>
      </c>
      <c r="Y1166" s="421">
        <f>'2. FTNC CAN'!Y1166+'3. FTNC USD'!Y1166+'4. FTNC EUR'!Y1166+'5. FTNC GBP'!Y1166+'6. FTNC Autres (inclus)'!Y1166</f>
        <v>0</v>
      </c>
      <c r="Z1166" s="421">
        <f>'2. FTNC CAN'!Z1166+'3. FTNC USD'!Z1166+'4. FTNC EUR'!Z1166+'5. FTNC GBP'!Z1166+'6. FTNC Autres (inclus)'!Z1166</f>
        <v>0</v>
      </c>
      <c r="AA1166" s="421">
        <f>'2. FTNC CAN'!AA1166+'3. FTNC USD'!AA1166+'4. FTNC EUR'!AA1166+'5. FTNC GBP'!AA1166+'6. FTNC Autres (inclus)'!AA1166</f>
        <v>0</v>
      </c>
      <c r="AB1166" s="421">
        <f>'2. FTNC CAN'!AB1166+'3. FTNC USD'!AB1166+'4. FTNC EUR'!AB1166+'5. FTNC GBP'!AB1166+'6. FTNC Autres (inclus)'!AB1166</f>
        <v>0</v>
      </c>
      <c r="AC1166" s="408">
        <f>'2. FTNC CAN'!AC1166+'3. FTNC USD'!AC1166+'4. FTNC EUR'!AC1166+'5. FTNC GBP'!AC1166+'6. FTNC Autres (inclus)'!AC1166</f>
        <v>0</v>
      </c>
      <c r="AD1166" s="830"/>
      <c r="AE1166" s="831"/>
      <c r="AF1166" s="832"/>
    </row>
    <row r="1167" spans="1:32" ht="15" outlineLevel="1" x14ac:dyDescent="0.2">
      <c r="A1167" s="232">
        <v>174</v>
      </c>
      <c r="B1167" s="507"/>
      <c r="C1167" s="252"/>
      <c r="D1167" s="475"/>
      <c r="E1167" s="853" t="s">
        <v>135</v>
      </c>
      <c r="F1167" s="854"/>
      <c r="G1167" s="854"/>
      <c r="H1167" s="854"/>
      <c r="I1167" s="854"/>
      <c r="J1167" s="854"/>
      <c r="K1167" s="854"/>
      <c r="L1167" s="855"/>
      <c r="M1167" s="407">
        <f>SUBTOTAL(9,M1168:M1169)</f>
        <v>0</v>
      </c>
      <c r="N1167" s="410">
        <f t="shared" ref="N1167:AC1167" si="1460">SUBTOTAL(9,N1168:N1169)</f>
        <v>0</v>
      </c>
      <c r="O1167" s="414">
        <f t="shared" si="1460"/>
        <v>0</v>
      </c>
      <c r="P1167" s="413">
        <f t="shared" si="1460"/>
        <v>0</v>
      </c>
      <c r="Q1167" s="415">
        <f t="shared" si="1460"/>
        <v>0</v>
      </c>
      <c r="R1167" s="410">
        <f t="shared" si="1460"/>
        <v>0</v>
      </c>
      <c r="S1167" s="414">
        <f t="shared" si="1460"/>
        <v>0</v>
      </c>
      <c r="T1167" s="413">
        <f t="shared" si="1460"/>
        <v>0</v>
      </c>
      <c r="U1167" s="413">
        <f t="shared" si="1460"/>
        <v>0</v>
      </c>
      <c r="V1167" s="413">
        <f t="shared" si="1460"/>
        <v>0</v>
      </c>
      <c r="W1167" s="413">
        <f t="shared" si="1460"/>
        <v>0</v>
      </c>
      <c r="X1167" s="413">
        <f t="shared" si="1460"/>
        <v>0</v>
      </c>
      <c r="Y1167" s="413">
        <f t="shared" si="1460"/>
        <v>0</v>
      </c>
      <c r="Z1167" s="413">
        <f t="shared" si="1460"/>
        <v>0</v>
      </c>
      <c r="AA1167" s="413">
        <f t="shared" si="1460"/>
        <v>0</v>
      </c>
      <c r="AB1167" s="411">
        <f t="shared" si="1460"/>
        <v>0</v>
      </c>
      <c r="AC1167" s="415">
        <f t="shared" si="1460"/>
        <v>0</v>
      </c>
      <c r="AD1167" s="830"/>
      <c r="AE1167" s="831"/>
      <c r="AF1167" s="832"/>
    </row>
    <row r="1168" spans="1:32" ht="15" outlineLevel="1" x14ac:dyDescent="0.2">
      <c r="A1168" s="232">
        <v>175</v>
      </c>
      <c r="B1168" s="507"/>
      <c r="C1168" s="252"/>
      <c r="D1168" s="475"/>
      <c r="E1168" s="475"/>
      <c r="F1168" s="856" t="s">
        <v>136</v>
      </c>
      <c r="G1168" s="857"/>
      <c r="H1168" s="857"/>
      <c r="I1168" s="857"/>
      <c r="J1168" s="857"/>
      <c r="K1168" s="857"/>
      <c r="L1168" s="858"/>
      <c r="M1168" s="408">
        <f>'2. FTNC CAN'!M1168+'3. FTNC USD'!M1168+'4. FTNC EUR'!M1168+'5. FTNC GBP'!M1168+'6. FTNC Autres (inclus)'!M1168</f>
        <v>0</v>
      </c>
      <c r="N1168" s="419">
        <f>'2. FTNC CAN'!N1168+'3. FTNC USD'!N1168+'4. FTNC EUR'!N1168+'5. FTNC GBP'!N1168+'6. FTNC Autres (inclus)'!N1168</f>
        <v>0</v>
      </c>
      <c r="O1168" s="422">
        <f>'2. FTNC CAN'!O1168+'3. FTNC USD'!O1168+'4. FTNC EUR'!O1168+'5. FTNC GBP'!O1168+'6. FTNC Autres (inclus)'!O1168</f>
        <v>0</v>
      </c>
      <c r="P1168" s="422">
        <f>'2. FTNC CAN'!P1168+'3. FTNC USD'!P1168+'4. FTNC EUR'!P1168+'5. FTNC GBP'!P1168+'6. FTNC Autres (inclus)'!P1168</f>
        <v>0</v>
      </c>
      <c r="Q1168" s="423">
        <f>'2. FTNC CAN'!Q1168+'3. FTNC USD'!Q1168+'4. FTNC EUR'!Q1168+'5. FTNC GBP'!Q1168+'6. FTNC Autres (inclus)'!Q1168</f>
        <v>0</v>
      </c>
      <c r="R1168" s="419">
        <f>'2. FTNC CAN'!R1168+'3. FTNC USD'!R1168+'4. FTNC EUR'!R1168+'5. FTNC GBP'!R1168+'6. FTNC Autres (inclus)'!R1168</f>
        <v>0</v>
      </c>
      <c r="S1168" s="421">
        <f>'2. FTNC CAN'!S1168+'3. FTNC USD'!S1168+'4. FTNC EUR'!S1168+'5. FTNC GBP'!S1168+'6. FTNC Autres (inclus)'!S1168</f>
        <v>0</v>
      </c>
      <c r="T1168" s="421">
        <f>'2. FTNC CAN'!T1168+'3. FTNC USD'!T1168+'4. FTNC EUR'!T1168+'5. FTNC GBP'!T1168+'6. FTNC Autres (inclus)'!T1168</f>
        <v>0</v>
      </c>
      <c r="U1168" s="421">
        <f>'2. FTNC CAN'!U1168+'3. FTNC USD'!U1168+'4. FTNC EUR'!U1168+'5. FTNC GBP'!U1168+'6. FTNC Autres (inclus)'!U1168</f>
        <v>0</v>
      </c>
      <c r="V1168" s="421">
        <f>'2. FTNC CAN'!V1168+'3. FTNC USD'!V1168+'4. FTNC EUR'!V1168+'5. FTNC GBP'!V1168+'6. FTNC Autres (inclus)'!V1168</f>
        <v>0</v>
      </c>
      <c r="W1168" s="421">
        <f>'2. FTNC CAN'!W1168+'3. FTNC USD'!W1168+'4. FTNC EUR'!W1168+'5. FTNC GBP'!W1168+'6. FTNC Autres (inclus)'!W1168</f>
        <v>0</v>
      </c>
      <c r="X1168" s="422">
        <f>'2. FTNC CAN'!X1168+'3. FTNC USD'!X1168+'4. FTNC EUR'!X1168+'5. FTNC GBP'!X1168+'6. FTNC Autres (inclus)'!X1168</f>
        <v>0</v>
      </c>
      <c r="Y1168" s="421">
        <f>'2. FTNC CAN'!Y1168+'3. FTNC USD'!Y1168+'4. FTNC EUR'!Y1168+'5. FTNC GBP'!Y1168+'6. FTNC Autres (inclus)'!Y1168</f>
        <v>0</v>
      </c>
      <c r="Z1168" s="421">
        <f>'2. FTNC CAN'!Z1168+'3. FTNC USD'!Z1168+'4. FTNC EUR'!Z1168+'5. FTNC GBP'!Z1168+'6. FTNC Autres (inclus)'!Z1168</f>
        <v>0</v>
      </c>
      <c r="AA1168" s="421">
        <f>'2. FTNC CAN'!AA1168+'3. FTNC USD'!AA1168+'4. FTNC EUR'!AA1168+'5. FTNC GBP'!AA1168+'6. FTNC Autres (inclus)'!AA1168</f>
        <v>0</v>
      </c>
      <c r="AB1168" s="421">
        <f>'2. FTNC CAN'!AB1168+'3. FTNC USD'!AB1168+'4. FTNC EUR'!AB1168+'5. FTNC GBP'!AB1168+'6. FTNC Autres (inclus)'!AB1168</f>
        <v>0</v>
      </c>
      <c r="AC1168" s="408">
        <f>'2. FTNC CAN'!AC1168+'3. FTNC USD'!AC1168+'4. FTNC EUR'!AC1168+'5. FTNC GBP'!AC1168+'6. FTNC Autres (inclus)'!AC1168</f>
        <v>0</v>
      </c>
      <c r="AD1168" s="830"/>
      <c r="AE1168" s="831"/>
      <c r="AF1168" s="832"/>
    </row>
    <row r="1169" spans="1:32" ht="15" outlineLevel="1" x14ac:dyDescent="0.2">
      <c r="A1169" s="232">
        <v>176</v>
      </c>
      <c r="B1169" s="507"/>
      <c r="C1169" s="252"/>
      <c r="D1169" s="475"/>
      <c r="E1169" s="475"/>
      <c r="F1169" s="859" t="s">
        <v>137</v>
      </c>
      <c r="G1169" s="860"/>
      <c r="H1169" s="860"/>
      <c r="I1169" s="860"/>
      <c r="J1169" s="860"/>
      <c r="K1169" s="860"/>
      <c r="L1169" s="861"/>
      <c r="M1169" s="408">
        <f>'2. FTNC CAN'!M1169+'3. FTNC USD'!M1169+'4. FTNC EUR'!M1169+'5. FTNC GBP'!M1169+'6. FTNC Autres (inclus)'!M1169</f>
        <v>0</v>
      </c>
      <c r="N1169" s="419">
        <f>'2. FTNC CAN'!N1169+'3. FTNC USD'!N1169+'4. FTNC EUR'!N1169+'5. FTNC GBP'!N1169+'6. FTNC Autres (inclus)'!N1169</f>
        <v>0</v>
      </c>
      <c r="O1169" s="422">
        <f>'2. FTNC CAN'!O1169+'3. FTNC USD'!O1169+'4. FTNC EUR'!O1169+'5. FTNC GBP'!O1169+'6. FTNC Autres (inclus)'!O1169</f>
        <v>0</v>
      </c>
      <c r="P1169" s="422">
        <f>'2. FTNC CAN'!P1169+'3. FTNC USD'!P1169+'4. FTNC EUR'!P1169+'5. FTNC GBP'!P1169+'6. FTNC Autres (inclus)'!P1169</f>
        <v>0</v>
      </c>
      <c r="Q1169" s="423">
        <f>'2. FTNC CAN'!Q1169+'3. FTNC USD'!Q1169+'4. FTNC EUR'!Q1169+'5. FTNC GBP'!Q1169+'6. FTNC Autres (inclus)'!Q1169</f>
        <v>0</v>
      </c>
      <c r="R1169" s="419">
        <f>'2. FTNC CAN'!R1169+'3. FTNC USD'!R1169+'4. FTNC EUR'!R1169+'5. FTNC GBP'!R1169+'6. FTNC Autres (inclus)'!R1169</f>
        <v>0</v>
      </c>
      <c r="S1169" s="421">
        <f>'2. FTNC CAN'!S1169+'3. FTNC USD'!S1169+'4. FTNC EUR'!S1169+'5. FTNC GBP'!S1169+'6. FTNC Autres (inclus)'!S1169</f>
        <v>0</v>
      </c>
      <c r="T1169" s="421">
        <f>'2. FTNC CAN'!T1169+'3. FTNC USD'!T1169+'4. FTNC EUR'!T1169+'5. FTNC GBP'!T1169+'6. FTNC Autres (inclus)'!T1169</f>
        <v>0</v>
      </c>
      <c r="U1169" s="421">
        <f>'2. FTNC CAN'!U1169+'3. FTNC USD'!U1169+'4. FTNC EUR'!U1169+'5. FTNC GBP'!U1169+'6. FTNC Autres (inclus)'!U1169</f>
        <v>0</v>
      </c>
      <c r="V1169" s="421">
        <f>'2. FTNC CAN'!V1169+'3. FTNC USD'!V1169+'4. FTNC EUR'!V1169+'5. FTNC GBP'!V1169+'6. FTNC Autres (inclus)'!V1169</f>
        <v>0</v>
      </c>
      <c r="W1169" s="421">
        <f>'2. FTNC CAN'!W1169+'3. FTNC USD'!W1169+'4. FTNC EUR'!W1169+'5. FTNC GBP'!W1169+'6. FTNC Autres (inclus)'!W1169</f>
        <v>0</v>
      </c>
      <c r="X1169" s="422">
        <f>'2. FTNC CAN'!X1169+'3. FTNC USD'!X1169+'4. FTNC EUR'!X1169+'5. FTNC GBP'!X1169+'6. FTNC Autres (inclus)'!X1169</f>
        <v>0</v>
      </c>
      <c r="Y1169" s="421">
        <f>'2. FTNC CAN'!Y1169+'3. FTNC USD'!Y1169+'4. FTNC EUR'!Y1169+'5. FTNC GBP'!Y1169+'6. FTNC Autres (inclus)'!Y1169</f>
        <v>0</v>
      </c>
      <c r="Z1169" s="421">
        <f>'2. FTNC CAN'!Z1169+'3. FTNC USD'!Z1169+'4. FTNC EUR'!Z1169+'5. FTNC GBP'!Z1169+'6. FTNC Autres (inclus)'!Z1169</f>
        <v>0</v>
      </c>
      <c r="AA1169" s="421">
        <f>'2. FTNC CAN'!AA1169+'3. FTNC USD'!AA1169+'4. FTNC EUR'!AA1169+'5. FTNC GBP'!AA1169+'6. FTNC Autres (inclus)'!AA1169</f>
        <v>0</v>
      </c>
      <c r="AB1169" s="421">
        <f>'2. FTNC CAN'!AB1169+'3. FTNC USD'!AB1169+'4. FTNC EUR'!AB1169+'5. FTNC GBP'!AB1169+'6. FTNC Autres (inclus)'!AB1169</f>
        <v>0</v>
      </c>
      <c r="AC1169" s="408">
        <f>'2. FTNC CAN'!AC1169+'3. FTNC USD'!AC1169+'4. FTNC EUR'!AC1169+'5. FTNC GBP'!AC1169+'6. FTNC Autres (inclus)'!AC1169</f>
        <v>0</v>
      </c>
      <c r="AD1169" s="830"/>
      <c r="AE1169" s="831"/>
      <c r="AF1169" s="832"/>
    </row>
    <row r="1170" spans="1:32" ht="15" outlineLevel="1" x14ac:dyDescent="0.2">
      <c r="A1170" s="232">
        <v>177</v>
      </c>
      <c r="B1170" s="507"/>
      <c r="C1170" s="252"/>
      <c r="D1170" s="475"/>
      <c r="E1170" s="853" t="s">
        <v>550</v>
      </c>
      <c r="F1170" s="854"/>
      <c r="G1170" s="854"/>
      <c r="H1170" s="854"/>
      <c r="I1170" s="854"/>
      <c r="J1170" s="854"/>
      <c r="K1170" s="854"/>
      <c r="L1170" s="855"/>
      <c r="M1170" s="407">
        <f>SUBTOTAL(9,M1171:M1172)</f>
        <v>0</v>
      </c>
      <c r="N1170" s="410">
        <f t="shared" ref="N1170:AC1170" si="1461">SUBTOTAL(9,N1171:N1172)</f>
        <v>0</v>
      </c>
      <c r="O1170" s="414">
        <f t="shared" si="1461"/>
        <v>0</v>
      </c>
      <c r="P1170" s="413">
        <f t="shared" si="1461"/>
        <v>0</v>
      </c>
      <c r="Q1170" s="415">
        <f t="shared" si="1461"/>
        <v>0</v>
      </c>
      <c r="R1170" s="410">
        <f t="shared" si="1461"/>
        <v>0</v>
      </c>
      <c r="S1170" s="414">
        <f t="shared" si="1461"/>
        <v>0</v>
      </c>
      <c r="T1170" s="413">
        <f t="shared" si="1461"/>
        <v>0</v>
      </c>
      <c r="U1170" s="413">
        <f t="shared" si="1461"/>
        <v>0</v>
      </c>
      <c r="V1170" s="413">
        <f t="shared" si="1461"/>
        <v>0</v>
      </c>
      <c r="W1170" s="413">
        <f t="shared" si="1461"/>
        <v>0</v>
      </c>
      <c r="X1170" s="413">
        <f t="shared" si="1461"/>
        <v>0</v>
      </c>
      <c r="Y1170" s="413">
        <f t="shared" si="1461"/>
        <v>0</v>
      </c>
      <c r="Z1170" s="413">
        <f t="shared" si="1461"/>
        <v>0</v>
      </c>
      <c r="AA1170" s="413">
        <f t="shared" si="1461"/>
        <v>0</v>
      </c>
      <c r="AB1170" s="411">
        <f t="shared" si="1461"/>
        <v>0</v>
      </c>
      <c r="AC1170" s="415">
        <f t="shared" si="1461"/>
        <v>0</v>
      </c>
      <c r="AD1170" s="830"/>
      <c r="AE1170" s="831"/>
      <c r="AF1170" s="832"/>
    </row>
    <row r="1171" spans="1:32" ht="15" outlineLevel="1" x14ac:dyDescent="0.2">
      <c r="A1171" s="232">
        <v>178</v>
      </c>
      <c r="B1171" s="507"/>
      <c r="C1171" s="252"/>
      <c r="D1171" s="475"/>
      <c r="E1171" s="475"/>
      <c r="F1171" s="856" t="s">
        <v>551</v>
      </c>
      <c r="G1171" s="857"/>
      <c r="H1171" s="857"/>
      <c r="I1171" s="857"/>
      <c r="J1171" s="857"/>
      <c r="K1171" s="857"/>
      <c r="L1171" s="858"/>
      <c r="M1171" s="408">
        <f>'2. FTNC CAN'!M1171+'3. FTNC USD'!M1171+'4. FTNC EUR'!M1171+'5. FTNC GBP'!M1171+'6. FTNC Autres (inclus)'!M1171</f>
        <v>0</v>
      </c>
      <c r="N1171" s="419">
        <f>'2. FTNC CAN'!N1171+'3. FTNC USD'!N1171+'4. FTNC EUR'!N1171+'5. FTNC GBP'!N1171+'6. FTNC Autres (inclus)'!N1171</f>
        <v>0</v>
      </c>
      <c r="O1171" s="422">
        <f>'2. FTNC CAN'!O1171+'3. FTNC USD'!O1171+'4. FTNC EUR'!O1171+'5. FTNC GBP'!O1171+'6. FTNC Autres (inclus)'!O1171</f>
        <v>0</v>
      </c>
      <c r="P1171" s="422">
        <f>'2. FTNC CAN'!P1171+'3. FTNC USD'!P1171+'4. FTNC EUR'!P1171+'5. FTNC GBP'!P1171+'6. FTNC Autres (inclus)'!P1171</f>
        <v>0</v>
      </c>
      <c r="Q1171" s="423">
        <f>'2. FTNC CAN'!Q1171+'3. FTNC USD'!Q1171+'4. FTNC EUR'!Q1171+'5. FTNC GBP'!Q1171+'6. FTNC Autres (inclus)'!Q1171</f>
        <v>0</v>
      </c>
      <c r="R1171" s="419">
        <f>'2. FTNC CAN'!R1171+'3. FTNC USD'!R1171+'4. FTNC EUR'!R1171+'5. FTNC GBP'!R1171+'6. FTNC Autres (inclus)'!R1171</f>
        <v>0</v>
      </c>
      <c r="S1171" s="421">
        <f>'2. FTNC CAN'!S1171+'3. FTNC USD'!S1171+'4. FTNC EUR'!S1171+'5. FTNC GBP'!S1171+'6. FTNC Autres (inclus)'!S1171</f>
        <v>0</v>
      </c>
      <c r="T1171" s="421">
        <f>'2. FTNC CAN'!T1171+'3. FTNC USD'!T1171+'4. FTNC EUR'!T1171+'5. FTNC GBP'!T1171+'6. FTNC Autres (inclus)'!T1171</f>
        <v>0</v>
      </c>
      <c r="U1171" s="421">
        <f>'2. FTNC CAN'!U1171+'3. FTNC USD'!U1171+'4. FTNC EUR'!U1171+'5. FTNC GBP'!U1171+'6. FTNC Autres (inclus)'!U1171</f>
        <v>0</v>
      </c>
      <c r="V1171" s="421">
        <f>'2. FTNC CAN'!V1171+'3. FTNC USD'!V1171+'4. FTNC EUR'!V1171+'5. FTNC GBP'!V1171+'6. FTNC Autres (inclus)'!V1171</f>
        <v>0</v>
      </c>
      <c r="W1171" s="421">
        <f>'2. FTNC CAN'!W1171+'3. FTNC USD'!W1171+'4. FTNC EUR'!W1171+'5. FTNC GBP'!W1171+'6. FTNC Autres (inclus)'!W1171</f>
        <v>0</v>
      </c>
      <c r="X1171" s="422">
        <f>'2. FTNC CAN'!X1171+'3. FTNC USD'!X1171+'4. FTNC EUR'!X1171+'5. FTNC GBP'!X1171+'6. FTNC Autres (inclus)'!X1171</f>
        <v>0</v>
      </c>
      <c r="Y1171" s="421">
        <f>'2. FTNC CAN'!Y1171+'3. FTNC USD'!Y1171+'4. FTNC EUR'!Y1171+'5. FTNC GBP'!Y1171+'6. FTNC Autres (inclus)'!Y1171</f>
        <v>0</v>
      </c>
      <c r="Z1171" s="421">
        <f>'2. FTNC CAN'!Z1171+'3. FTNC USD'!Z1171+'4. FTNC EUR'!Z1171+'5. FTNC GBP'!Z1171+'6. FTNC Autres (inclus)'!Z1171</f>
        <v>0</v>
      </c>
      <c r="AA1171" s="421">
        <f>'2. FTNC CAN'!AA1171+'3. FTNC USD'!AA1171+'4. FTNC EUR'!AA1171+'5. FTNC GBP'!AA1171+'6. FTNC Autres (inclus)'!AA1171</f>
        <v>0</v>
      </c>
      <c r="AB1171" s="421">
        <f>'2. FTNC CAN'!AB1171+'3. FTNC USD'!AB1171+'4. FTNC EUR'!AB1171+'5. FTNC GBP'!AB1171+'6. FTNC Autres (inclus)'!AB1171</f>
        <v>0</v>
      </c>
      <c r="AC1171" s="408">
        <f>'2. FTNC CAN'!AC1171+'3. FTNC USD'!AC1171+'4. FTNC EUR'!AC1171+'5. FTNC GBP'!AC1171+'6. FTNC Autres (inclus)'!AC1171</f>
        <v>0</v>
      </c>
      <c r="AD1171" s="830"/>
      <c r="AE1171" s="831"/>
      <c r="AF1171" s="832"/>
    </row>
    <row r="1172" spans="1:32" ht="15" outlineLevel="1" x14ac:dyDescent="0.2">
      <c r="A1172" s="232">
        <v>179</v>
      </c>
      <c r="B1172" s="507"/>
      <c r="C1172" s="252"/>
      <c r="D1172" s="475"/>
      <c r="E1172" s="475"/>
      <c r="F1172" s="859" t="s">
        <v>552</v>
      </c>
      <c r="G1172" s="860"/>
      <c r="H1172" s="860"/>
      <c r="I1172" s="860"/>
      <c r="J1172" s="860"/>
      <c r="K1172" s="860"/>
      <c r="L1172" s="861"/>
      <c r="M1172" s="408">
        <f>'2. FTNC CAN'!M1172+'3. FTNC USD'!M1172+'4. FTNC EUR'!M1172+'5. FTNC GBP'!M1172+'6. FTNC Autres (inclus)'!M1172</f>
        <v>0</v>
      </c>
      <c r="N1172" s="419">
        <f>'2. FTNC CAN'!N1172+'3. FTNC USD'!N1172+'4. FTNC EUR'!N1172+'5. FTNC GBP'!N1172+'6. FTNC Autres (inclus)'!N1172</f>
        <v>0</v>
      </c>
      <c r="O1172" s="422">
        <f>'2. FTNC CAN'!O1172+'3. FTNC USD'!O1172+'4. FTNC EUR'!O1172+'5. FTNC GBP'!O1172+'6. FTNC Autres (inclus)'!O1172</f>
        <v>0</v>
      </c>
      <c r="P1172" s="422">
        <f>'2. FTNC CAN'!P1172+'3. FTNC USD'!P1172+'4. FTNC EUR'!P1172+'5. FTNC GBP'!P1172+'6. FTNC Autres (inclus)'!P1172</f>
        <v>0</v>
      </c>
      <c r="Q1172" s="423">
        <f>'2. FTNC CAN'!Q1172+'3. FTNC USD'!Q1172+'4. FTNC EUR'!Q1172+'5. FTNC GBP'!Q1172+'6. FTNC Autres (inclus)'!Q1172</f>
        <v>0</v>
      </c>
      <c r="R1172" s="419">
        <f>'2. FTNC CAN'!R1172+'3. FTNC USD'!R1172+'4. FTNC EUR'!R1172+'5. FTNC GBP'!R1172+'6. FTNC Autres (inclus)'!R1172</f>
        <v>0</v>
      </c>
      <c r="S1172" s="421">
        <f>'2. FTNC CAN'!S1172+'3. FTNC USD'!S1172+'4. FTNC EUR'!S1172+'5. FTNC GBP'!S1172+'6. FTNC Autres (inclus)'!S1172</f>
        <v>0</v>
      </c>
      <c r="T1172" s="421">
        <f>'2. FTNC CAN'!T1172+'3. FTNC USD'!T1172+'4. FTNC EUR'!T1172+'5. FTNC GBP'!T1172+'6. FTNC Autres (inclus)'!T1172</f>
        <v>0</v>
      </c>
      <c r="U1172" s="421">
        <f>'2. FTNC CAN'!U1172+'3. FTNC USD'!U1172+'4. FTNC EUR'!U1172+'5. FTNC GBP'!U1172+'6. FTNC Autres (inclus)'!U1172</f>
        <v>0</v>
      </c>
      <c r="V1172" s="421">
        <f>'2. FTNC CAN'!V1172+'3. FTNC USD'!V1172+'4. FTNC EUR'!V1172+'5. FTNC GBP'!V1172+'6. FTNC Autres (inclus)'!V1172</f>
        <v>0</v>
      </c>
      <c r="W1172" s="421">
        <f>'2. FTNC CAN'!W1172+'3. FTNC USD'!W1172+'4. FTNC EUR'!W1172+'5. FTNC GBP'!W1172+'6. FTNC Autres (inclus)'!W1172</f>
        <v>0</v>
      </c>
      <c r="X1172" s="422">
        <f>'2. FTNC CAN'!X1172+'3. FTNC USD'!X1172+'4. FTNC EUR'!X1172+'5. FTNC GBP'!X1172+'6. FTNC Autres (inclus)'!X1172</f>
        <v>0</v>
      </c>
      <c r="Y1172" s="421">
        <f>'2. FTNC CAN'!Y1172+'3. FTNC USD'!Y1172+'4. FTNC EUR'!Y1172+'5. FTNC GBP'!Y1172+'6. FTNC Autres (inclus)'!Y1172</f>
        <v>0</v>
      </c>
      <c r="Z1172" s="421">
        <f>'2. FTNC CAN'!Z1172+'3. FTNC USD'!Z1172+'4. FTNC EUR'!Z1172+'5. FTNC GBP'!Z1172+'6. FTNC Autres (inclus)'!Z1172</f>
        <v>0</v>
      </c>
      <c r="AA1172" s="421">
        <f>'2. FTNC CAN'!AA1172+'3. FTNC USD'!AA1172+'4. FTNC EUR'!AA1172+'5. FTNC GBP'!AA1172+'6. FTNC Autres (inclus)'!AA1172</f>
        <v>0</v>
      </c>
      <c r="AB1172" s="421">
        <f>'2. FTNC CAN'!AB1172+'3. FTNC USD'!AB1172+'4. FTNC EUR'!AB1172+'5. FTNC GBP'!AB1172+'6. FTNC Autres (inclus)'!AB1172</f>
        <v>0</v>
      </c>
      <c r="AC1172" s="408">
        <f>'2. FTNC CAN'!AC1172+'3. FTNC USD'!AC1172+'4. FTNC EUR'!AC1172+'5. FTNC GBP'!AC1172+'6. FTNC Autres (inclus)'!AC1172</f>
        <v>0</v>
      </c>
      <c r="AD1172" s="830"/>
      <c r="AE1172" s="831"/>
      <c r="AF1172" s="832"/>
    </row>
    <row r="1173" spans="1:32" ht="15" outlineLevel="1" x14ac:dyDescent="0.2">
      <c r="A1173" s="232">
        <v>180</v>
      </c>
      <c r="B1173" s="507"/>
      <c r="C1173" s="252"/>
      <c r="D1173" s="475"/>
      <c r="E1173" s="853" t="s">
        <v>553</v>
      </c>
      <c r="F1173" s="854"/>
      <c r="G1173" s="854"/>
      <c r="H1173" s="854"/>
      <c r="I1173" s="854"/>
      <c r="J1173" s="854"/>
      <c r="K1173" s="854"/>
      <c r="L1173" s="855"/>
      <c r="M1173" s="407">
        <f>SUBTOTAL(9,M1174:M1175)</f>
        <v>0</v>
      </c>
      <c r="N1173" s="410">
        <f t="shared" ref="N1173:AC1173" si="1462">SUBTOTAL(9,N1174:N1175)</f>
        <v>0</v>
      </c>
      <c r="O1173" s="414">
        <f t="shared" si="1462"/>
        <v>0</v>
      </c>
      <c r="P1173" s="413">
        <f t="shared" si="1462"/>
        <v>0</v>
      </c>
      <c r="Q1173" s="415">
        <f t="shared" si="1462"/>
        <v>0</v>
      </c>
      <c r="R1173" s="410">
        <f t="shared" si="1462"/>
        <v>0</v>
      </c>
      <c r="S1173" s="414">
        <f t="shared" si="1462"/>
        <v>0</v>
      </c>
      <c r="T1173" s="413">
        <f t="shared" si="1462"/>
        <v>0</v>
      </c>
      <c r="U1173" s="413">
        <f t="shared" si="1462"/>
        <v>0</v>
      </c>
      <c r="V1173" s="413">
        <f t="shared" si="1462"/>
        <v>0</v>
      </c>
      <c r="W1173" s="413">
        <f t="shared" si="1462"/>
        <v>0</v>
      </c>
      <c r="X1173" s="413">
        <f t="shared" si="1462"/>
        <v>0</v>
      </c>
      <c r="Y1173" s="413">
        <f t="shared" si="1462"/>
        <v>0</v>
      </c>
      <c r="Z1173" s="413">
        <f t="shared" si="1462"/>
        <v>0</v>
      </c>
      <c r="AA1173" s="413">
        <f t="shared" si="1462"/>
        <v>0</v>
      </c>
      <c r="AB1173" s="411">
        <f t="shared" si="1462"/>
        <v>0</v>
      </c>
      <c r="AC1173" s="415">
        <f t="shared" si="1462"/>
        <v>0</v>
      </c>
      <c r="AD1173" s="830"/>
      <c r="AE1173" s="831"/>
      <c r="AF1173" s="832"/>
    </row>
    <row r="1174" spans="1:32" ht="15" outlineLevel="1" x14ac:dyDescent="0.2">
      <c r="A1174" s="232">
        <v>181</v>
      </c>
      <c r="B1174" s="507"/>
      <c r="C1174" s="252"/>
      <c r="D1174" s="475"/>
      <c r="E1174" s="475"/>
      <c r="F1174" s="856" t="s">
        <v>554</v>
      </c>
      <c r="G1174" s="857"/>
      <c r="H1174" s="857"/>
      <c r="I1174" s="857"/>
      <c r="J1174" s="857"/>
      <c r="K1174" s="857"/>
      <c r="L1174" s="858"/>
      <c r="M1174" s="408">
        <f>'2. FTNC CAN'!M1174+'3. FTNC USD'!M1174+'4. FTNC EUR'!M1174+'5. FTNC GBP'!M1174+'6. FTNC Autres (inclus)'!M1174</f>
        <v>0</v>
      </c>
      <c r="N1174" s="419">
        <f>'2. FTNC CAN'!N1174+'3. FTNC USD'!N1174+'4. FTNC EUR'!N1174+'5. FTNC GBP'!N1174+'6. FTNC Autres (inclus)'!N1174</f>
        <v>0</v>
      </c>
      <c r="O1174" s="422">
        <f>'2. FTNC CAN'!O1174+'3. FTNC USD'!O1174+'4. FTNC EUR'!O1174+'5. FTNC GBP'!O1174+'6. FTNC Autres (inclus)'!O1174</f>
        <v>0</v>
      </c>
      <c r="P1174" s="422">
        <f>'2. FTNC CAN'!P1174+'3. FTNC USD'!P1174+'4. FTNC EUR'!P1174+'5. FTNC GBP'!P1174+'6. FTNC Autres (inclus)'!P1174</f>
        <v>0</v>
      </c>
      <c r="Q1174" s="423">
        <f>'2. FTNC CAN'!Q1174+'3. FTNC USD'!Q1174+'4. FTNC EUR'!Q1174+'5. FTNC GBP'!Q1174+'6. FTNC Autres (inclus)'!Q1174</f>
        <v>0</v>
      </c>
      <c r="R1174" s="419">
        <f>'2. FTNC CAN'!R1174+'3. FTNC USD'!R1174+'4. FTNC EUR'!R1174+'5. FTNC GBP'!R1174+'6. FTNC Autres (inclus)'!R1174</f>
        <v>0</v>
      </c>
      <c r="S1174" s="421">
        <f>'2. FTNC CAN'!S1174+'3. FTNC USD'!S1174+'4. FTNC EUR'!S1174+'5. FTNC GBP'!S1174+'6. FTNC Autres (inclus)'!S1174</f>
        <v>0</v>
      </c>
      <c r="T1174" s="421">
        <f>'2. FTNC CAN'!T1174+'3. FTNC USD'!T1174+'4. FTNC EUR'!T1174+'5. FTNC GBP'!T1174+'6. FTNC Autres (inclus)'!T1174</f>
        <v>0</v>
      </c>
      <c r="U1174" s="421">
        <f>'2. FTNC CAN'!U1174+'3. FTNC USD'!U1174+'4. FTNC EUR'!U1174+'5. FTNC GBP'!U1174+'6. FTNC Autres (inclus)'!U1174</f>
        <v>0</v>
      </c>
      <c r="V1174" s="421">
        <f>'2. FTNC CAN'!V1174+'3. FTNC USD'!V1174+'4. FTNC EUR'!V1174+'5. FTNC GBP'!V1174+'6. FTNC Autres (inclus)'!V1174</f>
        <v>0</v>
      </c>
      <c r="W1174" s="421">
        <f>'2. FTNC CAN'!W1174+'3. FTNC USD'!W1174+'4. FTNC EUR'!W1174+'5. FTNC GBP'!W1174+'6. FTNC Autres (inclus)'!W1174</f>
        <v>0</v>
      </c>
      <c r="X1174" s="422">
        <f>'2. FTNC CAN'!X1174+'3. FTNC USD'!X1174+'4. FTNC EUR'!X1174+'5. FTNC GBP'!X1174+'6. FTNC Autres (inclus)'!X1174</f>
        <v>0</v>
      </c>
      <c r="Y1174" s="421">
        <f>'2. FTNC CAN'!Y1174+'3. FTNC USD'!Y1174+'4. FTNC EUR'!Y1174+'5. FTNC GBP'!Y1174+'6. FTNC Autres (inclus)'!Y1174</f>
        <v>0</v>
      </c>
      <c r="Z1174" s="421">
        <f>'2. FTNC CAN'!Z1174+'3. FTNC USD'!Z1174+'4. FTNC EUR'!Z1174+'5. FTNC GBP'!Z1174+'6. FTNC Autres (inclus)'!Z1174</f>
        <v>0</v>
      </c>
      <c r="AA1174" s="421">
        <f>'2. FTNC CAN'!AA1174+'3. FTNC USD'!AA1174+'4. FTNC EUR'!AA1174+'5. FTNC GBP'!AA1174+'6. FTNC Autres (inclus)'!AA1174</f>
        <v>0</v>
      </c>
      <c r="AB1174" s="421">
        <f>'2. FTNC CAN'!AB1174+'3. FTNC USD'!AB1174+'4. FTNC EUR'!AB1174+'5. FTNC GBP'!AB1174+'6. FTNC Autres (inclus)'!AB1174</f>
        <v>0</v>
      </c>
      <c r="AC1174" s="408">
        <f>'2. FTNC CAN'!AC1174+'3. FTNC USD'!AC1174+'4. FTNC EUR'!AC1174+'5. FTNC GBP'!AC1174+'6. FTNC Autres (inclus)'!AC1174</f>
        <v>0</v>
      </c>
      <c r="AD1174" s="830"/>
      <c r="AE1174" s="831"/>
      <c r="AF1174" s="832"/>
    </row>
    <row r="1175" spans="1:32" ht="15" outlineLevel="1" x14ac:dyDescent="0.2">
      <c r="A1175" s="232">
        <v>182</v>
      </c>
      <c r="B1175" s="507"/>
      <c r="C1175" s="252"/>
      <c r="D1175" s="475"/>
      <c r="E1175" s="475"/>
      <c r="F1175" s="859" t="s">
        <v>555</v>
      </c>
      <c r="G1175" s="860"/>
      <c r="H1175" s="860"/>
      <c r="I1175" s="860"/>
      <c r="J1175" s="860"/>
      <c r="K1175" s="860"/>
      <c r="L1175" s="861"/>
      <c r="M1175" s="408">
        <f>'2. FTNC CAN'!M1175+'3. FTNC USD'!M1175+'4. FTNC EUR'!M1175+'5. FTNC GBP'!M1175+'6. FTNC Autres (inclus)'!M1175</f>
        <v>0</v>
      </c>
      <c r="N1175" s="419">
        <f>'2. FTNC CAN'!N1175+'3. FTNC USD'!N1175+'4. FTNC EUR'!N1175+'5. FTNC GBP'!N1175+'6. FTNC Autres (inclus)'!N1175</f>
        <v>0</v>
      </c>
      <c r="O1175" s="422">
        <f>'2. FTNC CAN'!O1175+'3. FTNC USD'!O1175+'4. FTNC EUR'!O1175+'5. FTNC GBP'!O1175+'6. FTNC Autres (inclus)'!O1175</f>
        <v>0</v>
      </c>
      <c r="P1175" s="422">
        <f>'2. FTNC CAN'!P1175+'3. FTNC USD'!P1175+'4. FTNC EUR'!P1175+'5. FTNC GBP'!P1175+'6. FTNC Autres (inclus)'!P1175</f>
        <v>0</v>
      </c>
      <c r="Q1175" s="423">
        <f>'2. FTNC CAN'!Q1175+'3. FTNC USD'!Q1175+'4. FTNC EUR'!Q1175+'5. FTNC GBP'!Q1175+'6. FTNC Autres (inclus)'!Q1175</f>
        <v>0</v>
      </c>
      <c r="R1175" s="419">
        <f>'2. FTNC CAN'!R1175+'3. FTNC USD'!R1175+'4. FTNC EUR'!R1175+'5. FTNC GBP'!R1175+'6. FTNC Autres (inclus)'!R1175</f>
        <v>0</v>
      </c>
      <c r="S1175" s="421">
        <f>'2. FTNC CAN'!S1175+'3. FTNC USD'!S1175+'4. FTNC EUR'!S1175+'5. FTNC GBP'!S1175+'6. FTNC Autres (inclus)'!S1175</f>
        <v>0</v>
      </c>
      <c r="T1175" s="421">
        <f>'2. FTNC CAN'!T1175+'3. FTNC USD'!T1175+'4. FTNC EUR'!T1175+'5. FTNC GBP'!T1175+'6. FTNC Autres (inclus)'!T1175</f>
        <v>0</v>
      </c>
      <c r="U1175" s="421">
        <f>'2. FTNC CAN'!U1175+'3. FTNC USD'!U1175+'4. FTNC EUR'!U1175+'5. FTNC GBP'!U1175+'6. FTNC Autres (inclus)'!U1175</f>
        <v>0</v>
      </c>
      <c r="V1175" s="421">
        <f>'2. FTNC CAN'!V1175+'3. FTNC USD'!V1175+'4. FTNC EUR'!V1175+'5. FTNC GBP'!V1175+'6. FTNC Autres (inclus)'!V1175</f>
        <v>0</v>
      </c>
      <c r="W1175" s="421">
        <f>'2. FTNC CAN'!W1175+'3. FTNC USD'!W1175+'4. FTNC EUR'!W1175+'5. FTNC GBP'!W1175+'6. FTNC Autres (inclus)'!W1175</f>
        <v>0</v>
      </c>
      <c r="X1175" s="422">
        <f>'2. FTNC CAN'!X1175+'3. FTNC USD'!X1175+'4. FTNC EUR'!X1175+'5. FTNC GBP'!X1175+'6. FTNC Autres (inclus)'!X1175</f>
        <v>0</v>
      </c>
      <c r="Y1175" s="421">
        <f>'2. FTNC CAN'!Y1175+'3. FTNC USD'!Y1175+'4. FTNC EUR'!Y1175+'5. FTNC GBP'!Y1175+'6. FTNC Autres (inclus)'!Y1175</f>
        <v>0</v>
      </c>
      <c r="Z1175" s="421">
        <f>'2. FTNC CAN'!Z1175+'3. FTNC USD'!Z1175+'4. FTNC EUR'!Z1175+'5. FTNC GBP'!Z1175+'6. FTNC Autres (inclus)'!Z1175</f>
        <v>0</v>
      </c>
      <c r="AA1175" s="421">
        <f>'2. FTNC CAN'!AA1175+'3. FTNC USD'!AA1175+'4. FTNC EUR'!AA1175+'5. FTNC GBP'!AA1175+'6. FTNC Autres (inclus)'!AA1175</f>
        <v>0</v>
      </c>
      <c r="AB1175" s="421">
        <f>'2. FTNC CAN'!AB1175+'3. FTNC USD'!AB1175+'4. FTNC EUR'!AB1175+'5. FTNC GBP'!AB1175+'6. FTNC Autres (inclus)'!AB1175</f>
        <v>0</v>
      </c>
      <c r="AC1175" s="408">
        <f>'2. FTNC CAN'!AC1175+'3. FTNC USD'!AC1175+'4. FTNC EUR'!AC1175+'5. FTNC GBP'!AC1175+'6. FTNC Autres (inclus)'!AC1175</f>
        <v>0</v>
      </c>
      <c r="AD1175" s="833"/>
      <c r="AE1175" s="834"/>
      <c r="AF1175" s="835"/>
    </row>
    <row r="1176" spans="1:32" ht="15" outlineLevel="1" x14ac:dyDescent="0.2">
      <c r="A1176" s="232">
        <v>183</v>
      </c>
      <c r="B1176" s="507"/>
      <c r="C1176" s="252"/>
      <c r="D1176" s="844" t="s">
        <v>24</v>
      </c>
      <c r="E1176" s="845"/>
      <c r="F1176" s="845"/>
      <c r="G1176" s="845"/>
      <c r="H1176" s="845"/>
      <c r="I1176" s="845"/>
      <c r="J1176" s="845"/>
      <c r="K1176" s="845"/>
      <c r="L1176" s="845"/>
      <c r="M1176" s="407">
        <f>SUBTOTAL(9,M1177:M1179)</f>
        <v>0</v>
      </c>
      <c r="N1176" s="410">
        <f t="shared" ref="N1176:AC1176" si="1463">SUBTOTAL(9,N1177:N1179)</f>
        <v>0</v>
      </c>
      <c r="O1176" s="414">
        <f t="shared" si="1463"/>
        <v>0</v>
      </c>
      <c r="P1176" s="413">
        <f t="shared" si="1463"/>
        <v>0</v>
      </c>
      <c r="Q1176" s="415">
        <f t="shared" si="1463"/>
        <v>0</v>
      </c>
      <c r="R1176" s="410">
        <f t="shared" si="1463"/>
        <v>0</v>
      </c>
      <c r="S1176" s="414">
        <f t="shared" si="1463"/>
        <v>0</v>
      </c>
      <c r="T1176" s="413">
        <f t="shared" si="1463"/>
        <v>0</v>
      </c>
      <c r="U1176" s="413">
        <f t="shared" si="1463"/>
        <v>0</v>
      </c>
      <c r="V1176" s="413">
        <f t="shared" si="1463"/>
        <v>0</v>
      </c>
      <c r="W1176" s="413">
        <f t="shared" si="1463"/>
        <v>0</v>
      </c>
      <c r="X1176" s="413">
        <f t="shared" si="1463"/>
        <v>0</v>
      </c>
      <c r="Y1176" s="413">
        <f t="shared" si="1463"/>
        <v>0</v>
      </c>
      <c r="Z1176" s="413">
        <f t="shared" si="1463"/>
        <v>0</v>
      </c>
      <c r="AA1176" s="413">
        <f t="shared" si="1463"/>
        <v>0</v>
      </c>
      <c r="AB1176" s="411">
        <f t="shared" si="1463"/>
        <v>0</v>
      </c>
      <c r="AC1176" s="415">
        <f t="shared" si="1463"/>
        <v>0</v>
      </c>
      <c r="AD1176" s="921"/>
      <c r="AE1176" s="921"/>
      <c r="AF1176" s="922"/>
    </row>
    <row r="1177" spans="1:32" ht="15" customHeight="1" outlineLevel="1" x14ac:dyDescent="0.2">
      <c r="A1177" s="232">
        <v>184</v>
      </c>
      <c r="B1177" s="507"/>
      <c r="C1177" s="252"/>
      <c r="D1177" s="475"/>
      <c r="E1177" s="475"/>
      <c r="F1177" s="856" t="s">
        <v>156</v>
      </c>
      <c r="G1177" s="857"/>
      <c r="H1177" s="857"/>
      <c r="I1177" s="857"/>
      <c r="J1177" s="857"/>
      <c r="K1177" s="857"/>
      <c r="L1177" s="858"/>
      <c r="M1177" s="408">
        <f>'2. FTNC CAN'!M1177+'3. FTNC USD'!M1177+'4. FTNC EUR'!M1177+'5. FTNC GBP'!M1177+'6. FTNC Autres (inclus)'!M1177</f>
        <v>0</v>
      </c>
      <c r="N1177" s="419">
        <f>'2. FTNC CAN'!N1177+'3. FTNC USD'!N1177+'4. FTNC EUR'!N1177+'5. FTNC GBP'!N1177+'6. FTNC Autres (inclus)'!N1177</f>
        <v>0</v>
      </c>
      <c r="O1177" s="422">
        <f>'2. FTNC CAN'!O1177+'3. FTNC USD'!O1177+'4. FTNC EUR'!O1177+'5. FTNC GBP'!O1177+'6. FTNC Autres (inclus)'!O1177</f>
        <v>0</v>
      </c>
      <c r="P1177" s="422">
        <f>'2. FTNC CAN'!P1177+'3. FTNC USD'!P1177+'4. FTNC EUR'!P1177+'5. FTNC GBP'!P1177+'6. FTNC Autres (inclus)'!P1177</f>
        <v>0</v>
      </c>
      <c r="Q1177" s="423">
        <f>'2. FTNC CAN'!Q1177+'3. FTNC USD'!Q1177+'4. FTNC EUR'!Q1177+'5. FTNC GBP'!Q1177+'6. FTNC Autres (inclus)'!Q1177</f>
        <v>0</v>
      </c>
      <c r="R1177" s="419">
        <f>'2. FTNC CAN'!R1177+'3. FTNC USD'!R1177+'4. FTNC EUR'!R1177+'5. FTNC GBP'!R1177+'6. FTNC Autres (inclus)'!R1177</f>
        <v>0</v>
      </c>
      <c r="S1177" s="421">
        <f>'2. FTNC CAN'!S1177+'3. FTNC USD'!S1177+'4. FTNC EUR'!S1177+'5. FTNC GBP'!S1177+'6. FTNC Autres (inclus)'!S1177</f>
        <v>0</v>
      </c>
      <c r="T1177" s="421">
        <f>'2. FTNC CAN'!T1177+'3. FTNC USD'!T1177+'4. FTNC EUR'!T1177+'5. FTNC GBP'!T1177+'6. FTNC Autres (inclus)'!T1177</f>
        <v>0</v>
      </c>
      <c r="U1177" s="421">
        <f>'2. FTNC CAN'!U1177+'3. FTNC USD'!U1177+'4. FTNC EUR'!U1177+'5. FTNC GBP'!U1177+'6. FTNC Autres (inclus)'!U1177</f>
        <v>0</v>
      </c>
      <c r="V1177" s="421">
        <f>'2. FTNC CAN'!V1177+'3. FTNC USD'!V1177+'4. FTNC EUR'!V1177+'5. FTNC GBP'!V1177+'6. FTNC Autres (inclus)'!V1177</f>
        <v>0</v>
      </c>
      <c r="W1177" s="421">
        <f>'2. FTNC CAN'!W1177+'3. FTNC USD'!W1177+'4. FTNC EUR'!W1177+'5. FTNC GBP'!W1177+'6. FTNC Autres (inclus)'!W1177</f>
        <v>0</v>
      </c>
      <c r="X1177" s="422">
        <f>'2. FTNC CAN'!X1177+'3. FTNC USD'!X1177+'4. FTNC EUR'!X1177+'5. FTNC GBP'!X1177+'6. FTNC Autres (inclus)'!X1177</f>
        <v>0</v>
      </c>
      <c r="Y1177" s="421">
        <f>'2. FTNC CAN'!Y1177+'3. FTNC USD'!Y1177+'4. FTNC EUR'!Y1177+'5. FTNC GBP'!Y1177+'6. FTNC Autres (inclus)'!Y1177</f>
        <v>0</v>
      </c>
      <c r="Z1177" s="421">
        <f>'2. FTNC CAN'!Z1177+'3. FTNC USD'!Z1177+'4. FTNC EUR'!Z1177+'5. FTNC GBP'!Z1177+'6. FTNC Autres (inclus)'!Z1177</f>
        <v>0</v>
      </c>
      <c r="AA1177" s="421">
        <f>'2. FTNC CAN'!AA1177+'3. FTNC USD'!AA1177+'4. FTNC EUR'!AA1177+'5. FTNC GBP'!AA1177+'6. FTNC Autres (inclus)'!AA1177</f>
        <v>0</v>
      </c>
      <c r="AB1177" s="421">
        <f>'2. FTNC CAN'!AB1177+'3. FTNC USD'!AB1177+'4. FTNC EUR'!AB1177+'5. FTNC GBP'!AB1177+'6. FTNC Autres (inclus)'!AB1177</f>
        <v>0</v>
      </c>
      <c r="AC1177" s="408">
        <f>'2. FTNC CAN'!AC1177+'3. FTNC USD'!AC1177+'4. FTNC EUR'!AC1177+'5. FTNC GBP'!AC1177+'6. FTNC Autres (inclus)'!AC1177</f>
        <v>0</v>
      </c>
      <c r="AD1177" s="827"/>
      <c r="AE1177" s="828"/>
      <c r="AF1177" s="829"/>
    </row>
    <row r="1178" spans="1:32" ht="15" customHeight="1" outlineLevel="1" x14ac:dyDescent="0.2">
      <c r="A1178" s="232">
        <v>185</v>
      </c>
      <c r="B1178" s="507"/>
      <c r="C1178" s="252"/>
      <c r="D1178" s="475"/>
      <c r="E1178" s="475"/>
      <c r="F1178" s="915" t="s">
        <v>157</v>
      </c>
      <c r="G1178" s="916"/>
      <c r="H1178" s="916"/>
      <c r="I1178" s="916"/>
      <c r="J1178" s="916"/>
      <c r="K1178" s="916"/>
      <c r="L1178" s="917"/>
      <c r="M1178" s="408">
        <f>'2. FTNC CAN'!M1178+'3. FTNC USD'!M1178+'4. FTNC EUR'!M1178+'5. FTNC GBP'!M1178+'6. FTNC Autres (inclus)'!M1178</f>
        <v>0</v>
      </c>
      <c r="N1178" s="419">
        <f>'2. FTNC CAN'!N1178+'3. FTNC USD'!N1178+'4. FTNC EUR'!N1178+'5. FTNC GBP'!N1178+'6. FTNC Autres (inclus)'!N1178</f>
        <v>0</v>
      </c>
      <c r="O1178" s="422">
        <f>'2. FTNC CAN'!O1178+'3. FTNC USD'!O1178+'4. FTNC EUR'!O1178+'5. FTNC GBP'!O1178+'6. FTNC Autres (inclus)'!O1178</f>
        <v>0</v>
      </c>
      <c r="P1178" s="422">
        <f>'2. FTNC CAN'!P1178+'3. FTNC USD'!P1178+'4. FTNC EUR'!P1178+'5. FTNC GBP'!P1178+'6. FTNC Autres (inclus)'!P1178</f>
        <v>0</v>
      </c>
      <c r="Q1178" s="423">
        <f>'2. FTNC CAN'!Q1178+'3. FTNC USD'!Q1178+'4. FTNC EUR'!Q1178+'5. FTNC GBP'!Q1178+'6. FTNC Autres (inclus)'!Q1178</f>
        <v>0</v>
      </c>
      <c r="R1178" s="419">
        <f>'2. FTNC CAN'!R1178+'3. FTNC USD'!R1178+'4. FTNC EUR'!R1178+'5. FTNC GBP'!R1178+'6. FTNC Autres (inclus)'!R1178</f>
        <v>0</v>
      </c>
      <c r="S1178" s="421">
        <f>'2. FTNC CAN'!S1178+'3. FTNC USD'!S1178+'4. FTNC EUR'!S1178+'5. FTNC GBP'!S1178+'6. FTNC Autres (inclus)'!S1178</f>
        <v>0</v>
      </c>
      <c r="T1178" s="421">
        <f>'2. FTNC CAN'!T1178+'3. FTNC USD'!T1178+'4. FTNC EUR'!T1178+'5. FTNC GBP'!T1178+'6. FTNC Autres (inclus)'!T1178</f>
        <v>0</v>
      </c>
      <c r="U1178" s="421">
        <f>'2. FTNC CAN'!U1178+'3. FTNC USD'!U1178+'4. FTNC EUR'!U1178+'5. FTNC GBP'!U1178+'6. FTNC Autres (inclus)'!U1178</f>
        <v>0</v>
      </c>
      <c r="V1178" s="421">
        <f>'2. FTNC CAN'!V1178+'3. FTNC USD'!V1178+'4. FTNC EUR'!V1178+'5. FTNC GBP'!V1178+'6. FTNC Autres (inclus)'!V1178</f>
        <v>0</v>
      </c>
      <c r="W1178" s="421">
        <f>'2. FTNC CAN'!W1178+'3. FTNC USD'!W1178+'4. FTNC EUR'!W1178+'5. FTNC GBP'!W1178+'6. FTNC Autres (inclus)'!W1178</f>
        <v>0</v>
      </c>
      <c r="X1178" s="422">
        <f>'2. FTNC CAN'!X1178+'3. FTNC USD'!X1178+'4. FTNC EUR'!X1178+'5. FTNC GBP'!X1178+'6. FTNC Autres (inclus)'!X1178</f>
        <v>0</v>
      </c>
      <c r="Y1178" s="421">
        <f>'2. FTNC CAN'!Y1178+'3. FTNC USD'!Y1178+'4. FTNC EUR'!Y1178+'5. FTNC GBP'!Y1178+'6. FTNC Autres (inclus)'!Y1178</f>
        <v>0</v>
      </c>
      <c r="Z1178" s="421">
        <f>'2. FTNC CAN'!Z1178+'3. FTNC USD'!Z1178+'4. FTNC EUR'!Z1178+'5. FTNC GBP'!Z1178+'6. FTNC Autres (inclus)'!Z1178</f>
        <v>0</v>
      </c>
      <c r="AA1178" s="421">
        <f>'2. FTNC CAN'!AA1178+'3. FTNC USD'!AA1178+'4. FTNC EUR'!AA1178+'5. FTNC GBP'!AA1178+'6. FTNC Autres (inclus)'!AA1178</f>
        <v>0</v>
      </c>
      <c r="AB1178" s="421">
        <f>'2. FTNC CAN'!AB1178+'3. FTNC USD'!AB1178+'4. FTNC EUR'!AB1178+'5. FTNC GBP'!AB1178+'6. FTNC Autres (inclus)'!AB1178</f>
        <v>0</v>
      </c>
      <c r="AC1178" s="408">
        <f>'2. FTNC CAN'!AC1178+'3. FTNC USD'!AC1178+'4. FTNC EUR'!AC1178+'5. FTNC GBP'!AC1178+'6. FTNC Autres (inclus)'!AC1178</f>
        <v>0</v>
      </c>
      <c r="AD1178" s="830"/>
      <c r="AE1178" s="831"/>
      <c r="AF1178" s="832"/>
    </row>
    <row r="1179" spans="1:32" ht="15" outlineLevel="1" x14ac:dyDescent="0.2">
      <c r="A1179" s="232">
        <v>186</v>
      </c>
      <c r="B1179" s="507"/>
      <c r="C1179" s="252"/>
      <c r="D1179" s="475"/>
      <c r="E1179" s="475"/>
      <c r="F1179" s="915" t="s">
        <v>25</v>
      </c>
      <c r="G1179" s="916"/>
      <c r="H1179" s="916"/>
      <c r="I1179" s="916"/>
      <c r="J1179" s="916"/>
      <c r="K1179" s="916"/>
      <c r="L1179" s="917"/>
      <c r="M1179" s="408">
        <f>'2. FTNC CAN'!M1179+'3. FTNC USD'!M1179+'4. FTNC EUR'!M1179+'5. FTNC GBP'!M1179+'6. FTNC Autres (inclus)'!M1179</f>
        <v>0</v>
      </c>
      <c r="N1179" s="419">
        <f>'2. FTNC CAN'!N1179+'3. FTNC USD'!N1179+'4. FTNC EUR'!N1179+'5. FTNC GBP'!N1179+'6. FTNC Autres (inclus)'!N1179</f>
        <v>0</v>
      </c>
      <c r="O1179" s="422">
        <f>'2. FTNC CAN'!O1179+'3. FTNC USD'!O1179+'4. FTNC EUR'!O1179+'5. FTNC GBP'!O1179+'6. FTNC Autres (inclus)'!O1179</f>
        <v>0</v>
      </c>
      <c r="P1179" s="422">
        <f>'2. FTNC CAN'!P1179+'3. FTNC USD'!P1179+'4. FTNC EUR'!P1179+'5. FTNC GBP'!P1179+'6. FTNC Autres (inclus)'!P1179</f>
        <v>0</v>
      </c>
      <c r="Q1179" s="423">
        <f>'2. FTNC CAN'!Q1179+'3. FTNC USD'!Q1179+'4. FTNC EUR'!Q1179+'5. FTNC GBP'!Q1179+'6. FTNC Autres (inclus)'!Q1179</f>
        <v>0</v>
      </c>
      <c r="R1179" s="419">
        <f>'2. FTNC CAN'!R1179+'3. FTNC USD'!R1179+'4. FTNC EUR'!R1179+'5. FTNC GBP'!R1179+'6. FTNC Autres (inclus)'!R1179</f>
        <v>0</v>
      </c>
      <c r="S1179" s="421">
        <f>'2. FTNC CAN'!S1179+'3. FTNC USD'!S1179+'4. FTNC EUR'!S1179+'5. FTNC GBP'!S1179+'6. FTNC Autres (inclus)'!S1179</f>
        <v>0</v>
      </c>
      <c r="T1179" s="421">
        <f>'2. FTNC CAN'!T1179+'3. FTNC USD'!T1179+'4. FTNC EUR'!T1179+'5. FTNC GBP'!T1179+'6. FTNC Autres (inclus)'!T1179</f>
        <v>0</v>
      </c>
      <c r="U1179" s="421">
        <f>'2. FTNC CAN'!U1179+'3. FTNC USD'!U1179+'4. FTNC EUR'!U1179+'5. FTNC GBP'!U1179+'6. FTNC Autres (inclus)'!U1179</f>
        <v>0</v>
      </c>
      <c r="V1179" s="421">
        <f>'2. FTNC CAN'!V1179+'3. FTNC USD'!V1179+'4. FTNC EUR'!V1179+'5. FTNC GBP'!V1179+'6. FTNC Autres (inclus)'!V1179</f>
        <v>0</v>
      </c>
      <c r="W1179" s="421">
        <f>'2. FTNC CAN'!W1179+'3. FTNC USD'!W1179+'4. FTNC EUR'!W1179+'5. FTNC GBP'!W1179+'6. FTNC Autres (inclus)'!W1179</f>
        <v>0</v>
      </c>
      <c r="X1179" s="422">
        <f>'2. FTNC CAN'!X1179+'3. FTNC USD'!X1179+'4. FTNC EUR'!X1179+'5. FTNC GBP'!X1179+'6. FTNC Autres (inclus)'!X1179</f>
        <v>0</v>
      </c>
      <c r="Y1179" s="421">
        <f>'2. FTNC CAN'!Y1179+'3. FTNC USD'!Y1179+'4. FTNC EUR'!Y1179+'5. FTNC GBP'!Y1179+'6. FTNC Autres (inclus)'!Y1179</f>
        <v>0</v>
      </c>
      <c r="Z1179" s="421">
        <f>'2. FTNC CAN'!Z1179+'3. FTNC USD'!Z1179+'4. FTNC EUR'!Z1179+'5. FTNC GBP'!Z1179+'6. FTNC Autres (inclus)'!Z1179</f>
        <v>0</v>
      </c>
      <c r="AA1179" s="421">
        <f>'2. FTNC CAN'!AA1179+'3. FTNC USD'!AA1179+'4. FTNC EUR'!AA1179+'5. FTNC GBP'!AA1179+'6. FTNC Autres (inclus)'!AA1179</f>
        <v>0</v>
      </c>
      <c r="AB1179" s="421">
        <f>'2. FTNC CAN'!AB1179+'3. FTNC USD'!AB1179+'4. FTNC EUR'!AB1179+'5. FTNC GBP'!AB1179+'6. FTNC Autres (inclus)'!AB1179</f>
        <v>0</v>
      </c>
      <c r="AC1179" s="408">
        <f>'2. FTNC CAN'!AC1179+'3. FTNC USD'!AC1179+'4. FTNC EUR'!AC1179+'5. FTNC GBP'!AC1179+'6. FTNC Autres (inclus)'!AC1179</f>
        <v>0</v>
      </c>
      <c r="AD1179" s="833"/>
      <c r="AE1179" s="834"/>
      <c r="AF1179" s="835"/>
    </row>
    <row r="1180" spans="1:32" ht="15" outlineLevel="1" x14ac:dyDescent="0.2">
      <c r="A1180" s="232">
        <v>187</v>
      </c>
      <c r="B1180" s="507"/>
      <c r="C1180" s="252"/>
      <c r="D1180" s="844" t="s">
        <v>467</v>
      </c>
      <c r="E1180" s="845"/>
      <c r="F1180" s="845"/>
      <c r="G1180" s="845"/>
      <c r="H1180" s="845"/>
      <c r="I1180" s="845"/>
      <c r="J1180" s="845"/>
      <c r="K1180" s="845"/>
      <c r="L1180" s="845"/>
      <c r="M1180" s="407">
        <f>SUBTOTAL(9,M1181:M1182)</f>
        <v>0</v>
      </c>
      <c r="N1180" s="410">
        <f t="shared" ref="N1180:AC1180" si="1464">SUBTOTAL(9,N1181:N1182)</f>
        <v>0</v>
      </c>
      <c r="O1180" s="414">
        <f t="shared" si="1464"/>
        <v>0</v>
      </c>
      <c r="P1180" s="413">
        <f t="shared" si="1464"/>
        <v>0</v>
      </c>
      <c r="Q1180" s="415">
        <f t="shared" si="1464"/>
        <v>0</v>
      </c>
      <c r="R1180" s="410">
        <f t="shared" si="1464"/>
        <v>0</v>
      </c>
      <c r="S1180" s="414">
        <f t="shared" si="1464"/>
        <v>0</v>
      </c>
      <c r="T1180" s="413">
        <f t="shared" si="1464"/>
        <v>0</v>
      </c>
      <c r="U1180" s="413">
        <f t="shared" si="1464"/>
        <v>0</v>
      </c>
      <c r="V1180" s="413">
        <f t="shared" si="1464"/>
        <v>0</v>
      </c>
      <c r="W1180" s="413">
        <f t="shared" si="1464"/>
        <v>0</v>
      </c>
      <c r="X1180" s="413">
        <f t="shared" si="1464"/>
        <v>0</v>
      </c>
      <c r="Y1180" s="413">
        <f t="shared" si="1464"/>
        <v>0</v>
      </c>
      <c r="Z1180" s="413">
        <f t="shared" si="1464"/>
        <v>0</v>
      </c>
      <c r="AA1180" s="413">
        <f t="shared" si="1464"/>
        <v>0</v>
      </c>
      <c r="AB1180" s="411">
        <f t="shared" si="1464"/>
        <v>0</v>
      </c>
      <c r="AC1180" s="415">
        <f t="shared" si="1464"/>
        <v>0</v>
      </c>
      <c r="AD1180" s="921"/>
      <c r="AE1180" s="921"/>
      <c r="AF1180" s="922"/>
    </row>
    <row r="1181" spans="1:32" ht="15" outlineLevel="1" x14ac:dyDescent="0.2">
      <c r="A1181" s="232">
        <v>188</v>
      </c>
      <c r="B1181" s="507"/>
      <c r="C1181" s="252"/>
      <c r="D1181" s="475"/>
      <c r="E1181" s="475"/>
      <c r="F1181" s="915" t="s">
        <v>466</v>
      </c>
      <c r="G1181" s="916"/>
      <c r="H1181" s="916"/>
      <c r="I1181" s="916"/>
      <c r="J1181" s="916"/>
      <c r="K1181" s="916"/>
      <c r="L1181" s="917"/>
      <c r="M1181" s="408">
        <f>'2. FTNC CAN'!M1181+'3. FTNC USD'!M1181+'4. FTNC EUR'!M1181+'5. FTNC GBP'!M1181+'6. FTNC Autres (inclus)'!M1181</f>
        <v>0</v>
      </c>
      <c r="N1181" s="419">
        <f>'2. FTNC CAN'!N1181+'3. FTNC USD'!N1181+'4. FTNC EUR'!N1181+'5. FTNC GBP'!N1181+'6. FTNC Autres (inclus)'!N1181</f>
        <v>0</v>
      </c>
      <c r="O1181" s="422">
        <f>'2. FTNC CAN'!O1181+'3. FTNC USD'!O1181+'4. FTNC EUR'!O1181+'5. FTNC GBP'!O1181+'6. FTNC Autres (inclus)'!O1181</f>
        <v>0</v>
      </c>
      <c r="P1181" s="422">
        <f>'2. FTNC CAN'!P1181+'3. FTNC USD'!P1181+'4. FTNC EUR'!P1181+'5. FTNC GBP'!P1181+'6. FTNC Autres (inclus)'!P1181</f>
        <v>0</v>
      </c>
      <c r="Q1181" s="423">
        <f>'2. FTNC CAN'!Q1181+'3. FTNC USD'!Q1181+'4. FTNC EUR'!Q1181+'5. FTNC GBP'!Q1181+'6. FTNC Autres (inclus)'!Q1181</f>
        <v>0</v>
      </c>
      <c r="R1181" s="419">
        <f>'2. FTNC CAN'!R1181+'3. FTNC USD'!R1181+'4. FTNC EUR'!R1181+'5. FTNC GBP'!R1181+'6. FTNC Autres (inclus)'!R1181</f>
        <v>0</v>
      </c>
      <c r="S1181" s="421">
        <f>'2. FTNC CAN'!S1181+'3. FTNC USD'!S1181+'4. FTNC EUR'!S1181+'5. FTNC GBP'!S1181+'6. FTNC Autres (inclus)'!S1181</f>
        <v>0</v>
      </c>
      <c r="T1181" s="421">
        <f>'2. FTNC CAN'!T1181+'3. FTNC USD'!T1181+'4. FTNC EUR'!T1181+'5. FTNC GBP'!T1181+'6. FTNC Autres (inclus)'!T1181</f>
        <v>0</v>
      </c>
      <c r="U1181" s="421">
        <f>'2. FTNC CAN'!U1181+'3. FTNC USD'!U1181+'4. FTNC EUR'!U1181+'5. FTNC GBP'!U1181+'6. FTNC Autres (inclus)'!U1181</f>
        <v>0</v>
      </c>
      <c r="V1181" s="421">
        <f>'2. FTNC CAN'!V1181+'3. FTNC USD'!V1181+'4. FTNC EUR'!V1181+'5. FTNC GBP'!V1181+'6. FTNC Autres (inclus)'!V1181</f>
        <v>0</v>
      </c>
      <c r="W1181" s="421">
        <f>'2. FTNC CAN'!W1181+'3. FTNC USD'!W1181+'4. FTNC EUR'!W1181+'5. FTNC GBP'!W1181+'6. FTNC Autres (inclus)'!W1181</f>
        <v>0</v>
      </c>
      <c r="X1181" s="422">
        <f>'2. FTNC CAN'!X1181+'3. FTNC USD'!X1181+'4. FTNC EUR'!X1181+'5. FTNC GBP'!X1181+'6. FTNC Autres (inclus)'!X1181</f>
        <v>0</v>
      </c>
      <c r="Y1181" s="421">
        <f>'2. FTNC CAN'!Y1181+'3. FTNC USD'!Y1181+'4. FTNC EUR'!Y1181+'5. FTNC GBP'!Y1181+'6. FTNC Autres (inclus)'!Y1181</f>
        <v>0</v>
      </c>
      <c r="Z1181" s="421">
        <f>'2. FTNC CAN'!Z1181+'3. FTNC USD'!Z1181+'4. FTNC EUR'!Z1181+'5. FTNC GBP'!Z1181+'6. FTNC Autres (inclus)'!Z1181</f>
        <v>0</v>
      </c>
      <c r="AA1181" s="421">
        <f>'2. FTNC CAN'!AA1181+'3. FTNC USD'!AA1181+'4. FTNC EUR'!AA1181+'5. FTNC GBP'!AA1181+'6. FTNC Autres (inclus)'!AA1181</f>
        <v>0</v>
      </c>
      <c r="AB1181" s="421">
        <f>'2. FTNC CAN'!AB1181+'3. FTNC USD'!AB1181+'4. FTNC EUR'!AB1181+'5. FTNC GBP'!AB1181+'6. FTNC Autres (inclus)'!AB1181</f>
        <v>0</v>
      </c>
      <c r="AC1181" s="408">
        <f>'2. FTNC CAN'!AC1181+'3. FTNC USD'!AC1181+'4. FTNC EUR'!AC1181+'5. FTNC GBP'!AC1181+'6. FTNC Autres (inclus)'!AC1181</f>
        <v>0</v>
      </c>
      <c r="AD1181" s="827"/>
      <c r="AE1181" s="828"/>
      <c r="AF1181" s="829"/>
    </row>
    <row r="1182" spans="1:32" ht="15" outlineLevel="1" x14ac:dyDescent="0.2">
      <c r="A1182" s="232">
        <v>189</v>
      </c>
      <c r="B1182" s="541"/>
      <c r="C1182" s="512"/>
      <c r="D1182" s="497"/>
      <c r="E1182" s="497"/>
      <c r="F1182" s="915" t="s">
        <v>576</v>
      </c>
      <c r="G1182" s="916"/>
      <c r="H1182" s="916"/>
      <c r="I1182" s="916"/>
      <c r="J1182" s="916"/>
      <c r="K1182" s="916"/>
      <c r="L1182" s="917"/>
      <c r="M1182" s="408">
        <f>'2. FTNC CAN'!M1182+'3. FTNC USD'!M1182+'4. FTNC EUR'!M1182+'5. FTNC GBP'!M1182+'6. FTNC Autres (inclus)'!M1182</f>
        <v>0</v>
      </c>
      <c r="N1182" s="419">
        <f>'2. FTNC CAN'!N1182+'3. FTNC USD'!N1182+'4. FTNC EUR'!N1182+'5. FTNC GBP'!N1182+'6. FTNC Autres (inclus)'!N1182</f>
        <v>0</v>
      </c>
      <c r="O1182" s="422">
        <f>'2. FTNC CAN'!O1182+'3. FTNC USD'!O1182+'4. FTNC EUR'!O1182+'5. FTNC GBP'!O1182+'6. FTNC Autres (inclus)'!O1182</f>
        <v>0</v>
      </c>
      <c r="P1182" s="422">
        <f>'2. FTNC CAN'!P1182+'3. FTNC USD'!P1182+'4. FTNC EUR'!P1182+'5. FTNC GBP'!P1182+'6. FTNC Autres (inclus)'!P1182</f>
        <v>0</v>
      </c>
      <c r="Q1182" s="423">
        <f>'2. FTNC CAN'!Q1182+'3. FTNC USD'!Q1182+'4. FTNC EUR'!Q1182+'5. FTNC GBP'!Q1182+'6. FTNC Autres (inclus)'!Q1182</f>
        <v>0</v>
      </c>
      <c r="R1182" s="419">
        <f>'2. FTNC CAN'!R1182+'3. FTNC USD'!R1182+'4. FTNC EUR'!R1182+'5. FTNC GBP'!R1182+'6. FTNC Autres (inclus)'!R1182</f>
        <v>0</v>
      </c>
      <c r="S1182" s="421">
        <f>'2. FTNC CAN'!S1182+'3. FTNC USD'!S1182+'4. FTNC EUR'!S1182+'5. FTNC GBP'!S1182+'6. FTNC Autres (inclus)'!S1182</f>
        <v>0</v>
      </c>
      <c r="T1182" s="421">
        <f>'2. FTNC CAN'!T1182+'3. FTNC USD'!T1182+'4. FTNC EUR'!T1182+'5. FTNC GBP'!T1182+'6. FTNC Autres (inclus)'!T1182</f>
        <v>0</v>
      </c>
      <c r="U1182" s="421">
        <f>'2. FTNC CAN'!U1182+'3. FTNC USD'!U1182+'4. FTNC EUR'!U1182+'5. FTNC GBP'!U1182+'6. FTNC Autres (inclus)'!U1182</f>
        <v>0</v>
      </c>
      <c r="V1182" s="421">
        <f>'2. FTNC CAN'!V1182+'3. FTNC USD'!V1182+'4. FTNC EUR'!V1182+'5. FTNC GBP'!V1182+'6. FTNC Autres (inclus)'!V1182</f>
        <v>0</v>
      </c>
      <c r="W1182" s="421">
        <f>'2. FTNC CAN'!W1182+'3. FTNC USD'!W1182+'4. FTNC EUR'!W1182+'5. FTNC GBP'!W1182+'6. FTNC Autres (inclus)'!W1182</f>
        <v>0</v>
      </c>
      <c r="X1182" s="422">
        <f>'2. FTNC CAN'!X1182+'3. FTNC USD'!X1182+'4. FTNC EUR'!X1182+'5. FTNC GBP'!X1182+'6. FTNC Autres (inclus)'!X1182</f>
        <v>0</v>
      </c>
      <c r="Y1182" s="421">
        <f>'2. FTNC CAN'!Y1182+'3. FTNC USD'!Y1182+'4. FTNC EUR'!Y1182+'5. FTNC GBP'!Y1182+'6. FTNC Autres (inclus)'!Y1182</f>
        <v>0</v>
      </c>
      <c r="Z1182" s="421">
        <f>'2. FTNC CAN'!Z1182+'3. FTNC USD'!Z1182+'4. FTNC EUR'!Z1182+'5. FTNC GBP'!Z1182+'6. FTNC Autres (inclus)'!Z1182</f>
        <v>0</v>
      </c>
      <c r="AA1182" s="421">
        <f>'2. FTNC CAN'!AA1182+'3. FTNC USD'!AA1182+'4. FTNC EUR'!AA1182+'5. FTNC GBP'!AA1182+'6. FTNC Autres (inclus)'!AA1182</f>
        <v>0</v>
      </c>
      <c r="AB1182" s="421">
        <f>'2. FTNC CAN'!AB1182+'3. FTNC USD'!AB1182+'4. FTNC EUR'!AB1182+'5. FTNC GBP'!AB1182+'6. FTNC Autres (inclus)'!AB1182</f>
        <v>0</v>
      </c>
      <c r="AC1182" s="408">
        <f>'2. FTNC CAN'!AC1182+'3. FTNC USD'!AC1182+'4. FTNC EUR'!AC1182+'5. FTNC GBP'!AC1182+'6. FTNC Autres (inclus)'!AC1182</f>
        <v>0</v>
      </c>
      <c r="AD1182" s="833"/>
      <c r="AE1182" s="834"/>
      <c r="AF1182" s="835"/>
    </row>
    <row r="1183" spans="1:32" ht="15" customHeight="1" outlineLevel="1" x14ac:dyDescent="0.2">
      <c r="A1183" s="232">
        <v>326</v>
      </c>
      <c r="B1183" s="729"/>
      <c r="C1183" s="847" t="s">
        <v>139</v>
      </c>
      <c r="D1183" s="848"/>
      <c r="E1183" s="848"/>
      <c r="F1183" s="848"/>
      <c r="G1183" s="848"/>
      <c r="H1183" s="848"/>
      <c r="I1183" s="848"/>
      <c r="J1183" s="848"/>
      <c r="K1183" s="848"/>
      <c r="L1183" s="848"/>
      <c r="M1183" s="848"/>
      <c r="N1183" s="848"/>
      <c r="O1183" s="848"/>
      <c r="P1183" s="848"/>
      <c r="Q1183" s="848"/>
      <c r="R1183" s="848"/>
      <c r="S1183" s="848"/>
      <c r="T1183" s="848"/>
      <c r="U1183" s="848"/>
      <c r="V1183" s="848"/>
      <c r="W1183" s="848"/>
      <c r="X1183" s="848"/>
      <c r="Y1183" s="848"/>
      <c r="Z1183" s="848"/>
      <c r="AA1183" s="848"/>
      <c r="AB1183" s="848"/>
      <c r="AC1183" s="848"/>
      <c r="AD1183" s="848"/>
      <c r="AE1183" s="848"/>
      <c r="AF1183" s="849"/>
    </row>
    <row r="1184" spans="1:32" ht="15" outlineLevel="1" x14ac:dyDescent="0.2">
      <c r="A1184" s="232">
        <v>232</v>
      </c>
      <c r="B1184" s="507"/>
      <c r="C1184" s="252"/>
      <c r="D1184" s="850" t="s">
        <v>64</v>
      </c>
      <c r="E1184" s="851"/>
      <c r="F1184" s="851"/>
      <c r="G1184" s="851"/>
      <c r="H1184" s="851"/>
      <c r="I1184" s="851"/>
      <c r="J1184" s="851"/>
      <c r="K1184" s="851"/>
      <c r="L1184" s="851"/>
      <c r="M1184" s="851"/>
      <c r="N1184" s="851"/>
      <c r="O1184" s="851"/>
      <c r="P1184" s="851"/>
      <c r="Q1184" s="851"/>
      <c r="R1184" s="851"/>
      <c r="S1184" s="851"/>
      <c r="T1184" s="851"/>
      <c r="U1184" s="851"/>
      <c r="V1184" s="851"/>
      <c r="W1184" s="851"/>
      <c r="X1184" s="851"/>
      <c r="Y1184" s="851"/>
      <c r="Z1184" s="851"/>
      <c r="AA1184" s="851"/>
      <c r="AB1184" s="851"/>
      <c r="AC1184" s="851"/>
      <c r="AD1184" s="851"/>
      <c r="AE1184" s="851"/>
      <c r="AF1184" s="852"/>
    </row>
    <row r="1185" spans="1:32" ht="15" outlineLevel="1" x14ac:dyDescent="0.2">
      <c r="A1185" s="232">
        <v>233</v>
      </c>
      <c r="B1185" s="541"/>
      <c r="C1185" s="252"/>
      <c r="D1185" s="546"/>
      <c r="E1185" s="918" t="s">
        <v>66</v>
      </c>
      <c r="F1185" s="919"/>
      <c r="G1185" s="919"/>
      <c r="H1185" s="919"/>
      <c r="I1185" s="919"/>
      <c r="J1185" s="919"/>
      <c r="K1185" s="919"/>
      <c r="L1185" s="920"/>
      <c r="M1185" s="407">
        <f>SUBTOTAL(9,M1186:M1189)</f>
        <v>0</v>
      </c>
      <c r="N1185" s="410">
        <f t="shared" ref="N1185:AC1185" si="1465">SUBTOTAL(9,N1186:N1189)</f>
        <v>0</v>
      </c>
      <c r="O1185" s="990"/>
      <c r="P1185" s="1064"/>
      <c r="Q1185" s="1064"/>
      <c r="R1185" s="1064"/>
      <c r="S1185" s="1064"/>
      <c r="T1185" s="1064"/>
      <c r="U1185" s="1064"/>
      <c r="V1185" s="1064"/>
      <c r="W1185" s="1064"/>
      <c r="X1185" s="1064"/>
      <c r="Y1185" s="1064"/>
      <c r="Z1185" s="1064"/>
      <c r="AA1185" s="1064"/>
      <c r="AB1185" s="1065"/>
      <c r="AC1185" s="407">
        <f t="shared" si="1465"/>
        <v>0</v>
      </c>
      <c r="AD1185" s="827"/>
      <c r="AE1185" s="837"/>
      <c r="AF1185" s="890"/>
    </row>
    <row r="1186" spans="1:32" ht="15" outlineLevel="1" x14ac:dyDescent="0.2">
      <c r="A1186" s="232">
        <v>234</v>
      </c>
      <c r="B1186" s="541"/>
      <c r="C1186" s="252"/>
      <c r="D1186" s="546"/>
      <c r="E1186" s="555"/>
      <c r="F1186" s="856" t="s">
        <v>65</v>
      </c>
      <c r="G1186" s="857"/>
      <c r="H1186" s="857"/>
      <c r="I1186" s="857"/>
      <c r="J1186" s="857"/>
      <c r="K1186" s="857"/>
      <c r="L1186" s="858"/>
      <c r="M1186" s="408">
        <f>'2. FTNC CAN'!M1186+'3. FTNC USD'!M1186+'4. FTNC EUR'!M1186+'5. FTNC GBP'!M1186+'6. FTNC Autres (inclus)'!M1186</f>
        <v>0</v>
      </c>
      <c r="N1186" s="419">
        <f>'2. FTNC CAN'!N1186+'3. FTNC USD'!N1186+'4. FTNC EUR'!N1186+'5. FTNC GBP'!N1186+'6. FTNC Autres (inclus)'!N1186</f>
        <v>0</v>
      </c>
      <c r="O1186" s="1066"/>
      <c r="P1186" s="1067"/>
      <c r="Q1186" s="1067"/>
      <c r="R1186" s="1067"/>
      <c r="S1186" s="1067"/>
      <c r="T1186" s="1067"/>
      <c r="U1186" s="1067"/>
      <c r="V1186" s="1067"/>
      <c r="W1186" s="1067"/>
      <c r="X1186" s="1067"/>
      <c r="Y1186" s="1067"/>
      <c r="Z1186" s="1067"/>
      <c r="AA1186" s="1067"/>
      <c r="AB1186" s="1068"/>
      <c r="AC1186" s="408">
        <f>'2. FTNC CAN'!AC1186+'3. FTNC USD'!AC1186+'4. FTNC EUR'!AC1186+'5. FTNC GBP'!AC1186+'6. FTNC Autres (inclus)'!AC1186</f>
        <v>0</v>
      </c>
      <c r="AD1186" s="891"/>
      <c r="AE1186" s="892"/>
      <c r="AF1186" s="893"/>
    </row>
    <row r="1187" spans="1:32" ht="15" outlineLevel="1" x14ac:dyDescent="0.2">
      <c r="A1187" s="232">
        <v>235</v>
      </c>
      <c r="B1187" s="541"/>
      <c r="C1187" s="252"/>
      <c r="D1187" s="546"/>
      <c r="E1187" s="555"/>
      <c r="F1187" s="915" t="s">
        <v>68</v>
      </c>
      <c r="G1187" s="916"/>
      <c r="H1187" s="916"/>
      <c r="I1187" s="916"/>
      <c r="J1187" s="916"/>
      <c r="K1187" s="916"/>
      <c r="L1187" s="917"/>
      <c r="M1187" s="408">
        <f>'2. FTNC CAN'!M1187+'3. FTNC USD'!M1187+'4. FTNC EUR'!M1187+'5. FTNC GBP'!M1187+'6. FTNC Autres (inclus)'!M1187</f>
        <v>0</v>
      </c>
      <c r="N1187" s="419">
        <f>'2. FTNC CAN'!N1187+'3. FTNC USD'!N1187+'4. FTNC EUR'!N1187+'5. FTNC GBP'!N1187+'6. FTNC Autres (inclus)'!N1187</f>
        <v>0</v>
      </c>
      <c r="O1187" s="1066"/>
      <c r="P1187" s="1067"/>
      <c r="Q1187" s="1067"/>
      <c r="R1187" s="1067"/>
      <c r="S1187" s="1067"/>
      <c r="T1187" s="1067"/>
      <c r="U1187" s="1067"/>
      <c r="V1187" s="1067"/>
      <c r="W1187" s="1067"/>
      <c r="X1187" s="1067"/>
      <c r="Y1187" s="1067"/>
      <c r="Z1187" s="1067"/>
      <c r="AA1187" s="1067"/>
      <c r="AB1187" s="1068"/>
      <c r="AC1187" s="408">
        <f>'2. FTNC CAN'!AC1187+'3. FTNC USD'!AC1187+'4. FTNC EUR'!AC1187+'5. FTNC GBP'!AC1187+'6. FTNC Autres (inclus)'!AC1187</f>
        <v>0</v>
      </c>
      <c r="AD1187" s="891"/>
      <c r="AE1187" s="892"/>
      <c r="AF1187" s="893"/>
    </row>
    <row r="1188" spans="1:32" ht="15" outlineLevel="1" x14ac:dyDescent="0.2">
      <c r="A1188" s="232">
        <v>236</v>
      </c>
      <c r="B1188" s="541"/>
      <c r="C1188" s="252"/>
      <c r="D1188" s="263"/>
      <c r="E1188" s="264"/>
      <c r="F1188" s="915" t="s">
        <v>537</v>
      </c>
      <c r="G1188" s="916"/>
      <c r="H1188" s="916"/>
      <c r="I1188" s="916"/>
      <c r="J1188" s="916"/>
      <c r="K1188" s="916"/>
      <c r="L1188" s="917"/>
      <c r="M1188" s="408">
        <f>'2. FTNC CAN'!M1188+'3. FTNC USD'!M1188+'4. FTNC EUR'!M1188+'5. FTNC GBP'!M1188+'6. FTNC Autres (inclus)'!M1188</f>
        <v>0</v>
      </c>
      <c r="N1188" s="419">
        <f>'2. FTNC CAN'!N1188+'3. FTNC USD'!N1188+'4. FTNC EUR'!N1188+'5. FTNC GBP'!N1188+'6. FTNC Autres (inclus)'!N1188</f>
        <v>0</v>
      </c>
      <c r="O1188" s="1066"/>
      <c r="P1188" s="1067"/>
      <c r="Q1188" s="1067"/>
      <c r="R1188" s="1067"/>
      <c r="S1188" s="1067"/>
      <c r="T1188" s="1067"/>
      <c r="U1188" s="1067"/>
      <c r="V1188" s="1067"/>
      <c r="W1188" s="1067"/>
      <c r="X1188" s="1067"/>
      <c r="Y1188" s="1067"/>
      <c r="Z1188" s="1067"/>
      <c r="AA1188" s="1067"/>
      <c r="AB1188" s="1068"/>
      <c r="AC1188" s="408">
        <f>'2. FTNC CAN'!AC1188+'3. FTNC USD'!AC1188+'4. FTNC EUR'!AC1188+'5. FTNC GBP'!AC1188+'6. FTNC Autres (inclus)'!AC1188</f>
        <v>0</v>
      </c>
      <c r="AD1188" s="891"/>
      <c r="AE1188" s="892"/>
      <c r="AF1188" s="893"/>
    </row>
    <row r="1189" spans="1:32" ht="27.75" customHeight="1" outlineLevel="1" x14ac:dyDescent="0.2">
      <c r="A1189" s="232">
        <v>237</v>
      </c>
      <c r="B1189" s="540"/>
      <c r="C1189" s="547"/>
      <c r="D1189" s="543"/>
      <c r="E1189" s="544"/>
      <c r="F1189" s="915" t="s">
        <v>464</v>
      </c>
      <c r="G1189" s="916"/>
      <c r="H1189" s="916"/>
      <c r="I1189" s="916"/>
      <c r="J1189" s="916"/>
      <c r="K1189" s="916"/>
      <c r="L1189" s="917"/>
      <c r="M1189" s="408">
        <f>'2. FTNC CAN'!M1189+'3. FTNC USD'!M1189+'4. FTNC EUR'!M1189+'5. FTNC GBP'!M1189+'6. FTNC Autres (inclus)'!M1189</f>
        <v>0</v>
      </c>
      <c r="N1189" s="419">
        <f>'2. FTNC CAN'!N1189+'3. FTNC USD'!N1189+'4. FTNC EUR'!N1189+'5. FTNC GBP'!N1189+'6. FTNC Autres (inclus)'!N1189</f>
        <v>0</v>
      </c>
      <c r="O1189" s="1069"/>
      <c r="P1189" s="1070"/>
      <c r="Q1189" s="1070"/>
      <c r="R1189" s="1070"/>
      <c r="S1189" s="1070"/>
      <c r="T1189" s="1070"/>
      <c r="U1189" s="1070"/>
      <c r="V1189" s="1070"/>
      <c r="W1189" s="1070"/>
      <c r="X1189" s="1070"/>
      <c r="Y1189" s="1070"/>
      <c r="Z1189" s="1070"/>
      <c r="AA1189" s="1070"/>
      <c r="AB1189" s="1071"/>
      <c r="AC1189" s="408">
        <f>'2. FTNC CAN'!AC1189+'3. FTNC USD'!AC1189+'4. FTNC EUR'!AC1189+'5. FTNC GBP'!AC1189+'6. FTNC Autres (inclus)'!AC1189</f>
        <v>0</v>
      </c>
      <c r="AD1189" s="894"/>
      <c r="AE1189" s="895"/>
      <c r="AF1189" s="896"/>
    </row>
    <row r="1190" spans="1:32" ht="15" outlineLevel="1" x14ac:dyDescent="0.2">
      <c r="A1190" s="232">
        <v>238</v>
      </c>
      <c r="B1190" s="507"/>
      <c r="C1190" s="252"/>
      <c r="D1190" s="483"/>
      <c r="E1190" s="918" t="s">
        <v>67</v>
      </c>
      <c r="F1190" s="919"/>
      <c r="G1190" s="919"/>
      <c r="H1190" s="919"/>
      <c r="I1190" s="919"/>
      <c r="J1190" s="919"/>
      <c r="K1190" s="919"/>
      <c r="L1190" s="920"/>
      <c r="M1190" s="452">
        <f>SUBTOTAL(9,M1191:M1194)</f>
        <v>0</v>
      </c>
      <c r="N1190" s="453">
        <f t="shared" ref="N1190:AC1190" si="1466">SUBTOTAL(9,N1191:N1194)</f>
        <v>0</v>
      </c>
      <c r="O1190" s="1066"/>
      <c r="P1190" s="1067"/>
      <c r="Q1190" s="1067"/>
      <c r="R1190" s="1067"/>
      <c r="S1190" s="1067"/>
      <c r="T1190" s="1067"/>
      <c r="U1190" s="1067"/>
      <c r="V1190" s="1067"/>
      <c r="W1190" s="1067"/>
      <c r="X1190" s="1067"/>
      <c r="Y1190" s="1067"/>
      <c r="Z1190" s="1067"/>
      <c r="AA1190" s="1067"/>
      <c r="AB1190" s="1068"/>
      <c r="AC1190" s="452">
        <f t="shared" si="1466"/>
        <v>0</v>
      </c>
      <c r="AD1190" s="891"/>
      <c r="AE1190" s="892"/>
      <c r="AF1190" s="893"/>
    </row>
    <row r="1191" spans="1:32" ht="15" outlineLevel="1" x14ac:dyDescent="0.2">
      <c r="A1191" s="232">
        <v>239</v>
      </c>
      <c r="B1191" s="507"/>
      <c r="C1191" s="252"/>
      <c r="D1191" s="491"/>
      <c r="E1191" s="491"/>
      <c r="F1191" s="856" t="s">
        <v>65</v>
      </c>
      <c r="G1191" s="857"/>
      <c r="H1191" s="857"/>
      <c r="I1191" s="857"/>
      <c r="J1191" s="857"/>
      <c r="K1191" s="857"/>
      <c r="L1191" s="858"/>
      <c r="M1191" s="408">
        <f>'2. FTNC CAN'!M1191+'3. FTNC USD'!M1191+'4. FTNC EUR'!M1191+'5. FTNC GBP'!M1191+'6. FTNC Autres (inclus)'!M1191</f>
        <v>0</v>
      </c>
      <c r="N1191" s="419">
        <f>'2. FTNC CAN'!N1191+'3. FTNC USD'!N1191+'4. FTNC EUR'!N1191+'5. FTNC GBP'!N1191+'6. FTNC Autres (inclus)'!N1191</f>
        <v>0</v>
      </c>
      <c r="O1191" s="1066"/>
      <c r="P1191" s="1067"/>
      <c r="Q1191" s="1067"/>
      <c r="R1191" s="1067"/>
      <c r="S1191" s="1067"/>
      <c r="T1191" s="1067"/>
      <c r="U1191" s="1067"/>
      <c r="V1191" s="1067"/>
      <c r="W1191" s="1067"/>
      <c r="X1191" s="1067"/>
      <c r="Y1191" s="1067"/>
      <c r="Z1191" s="1067"/>
      <c r="AA1191" s="1067"/>
      <c r="AB1191" s="1068"/>
      <c r="AC1191" s="408">
        <f>'2. FTNC CAN'!AC1191+'3. FTNC USD'!AC1191+'4. FTNC EUR'!AC1191+'5. FTNC GBP'!AC1191+'6. FTNC Autres (inclus)'!AC1191</f>
        <v>0</v>
      </c>
      <c r="AD1191" s="891"/>
      <c r="AE1191" s="892"/>
      <c r="AF1191" s="893"/>
    </row>
    <row r="1192" spans="1:32" ht="15" outlineLevel="1" x14ac:dyDescent="0.2">
      <c r="A1192" s="232">
        <v>240</v>
      </c>
      <c r="B1192" s="507"/>
      <c r="C1192" s="252"/>
      <c r="D1192" s="491"/>
      <c r="E1192" s="491"/>
      <c r="F1192" s="915" t="s">
        <v>68</v>
      </c>
      <c r="G1192" s="916"/>
      <c r="H1192" s="916"/>
      <c r="I1192" s="916"/>
      <c r="J1192" s="916"/>
      <c r="K1192" s="916"/>
      <c r="L1192" s="917"/>
      <c r="M1192" s="408">
        <f>'2. FTNC CAN'!M1192+'3. FTNC USD'!M1192+'4. FTNC EUR'!M1192+'5. FTNC GBP'!M1192+'6. FTNC Autres (inclus)'!M1192</f>
        <v>0</v>
      </c>
      <c r="N1192" s="419">
        <f>'2. FTNC CAN'!N1192+'3. FTNC USD'!N1192+'4. FTNC EUR'!N1192+'5. FTNC GBP'!N1192+'6. FTNC Autres (inclus)'!N1192</f>
        <v>0</v>
      </c>
      <c r="O1192" s="1066"/>
      <c r="P1192" s="1067"/>
      <c r="Q1192" s="1067"/>
      <c r="R1192" s="1067"/>
      <c r="S1192" s="1067"/>
      <c r="T1192" s="1067"/>
      <c r="U1192" s="1067"/>
      <c r="V1192" s="1067"/>
      <c r="W1192" s="1067"/>
      <c r="X1192" s="1067"/>
      <c r="Y1192" s="1067"/>
      <c r="Z1192" s="1067"/>
      <c r="AA1192" s="1067"/>
      <c r="AB1192" s="1068"/>
      <c r="AC1192" s="408">
        <f>'2. FTNC CAN'!AC1192+'3. FTNC USD'!AC1192+'4. FTNC EUR'!AC1192+'5. FTNC GBP'!AC1192+'6. FTNC Autres (inclus)'!AC1192</f>
        <v>0</v>
      </c>
      <c r="AD1192" s="891"/>
      <c r="AE1192" s="892"/>
      <c r="AF1192" s="893"/>
    </row>
    <row r="1193" spans="1:32" ht="15" outlineLevel="1" x14ac:dyDescent="0.2">
      <c r="A1193" s="232">
        <v>241</v>
      </c>
      <c r="B1193" s="507"/>
      <c r="C1193" s="252"/>
      <c r="D1193" s="265"/>
      <c r="E1193" s="265"/>
      <c r="F1193" s="915" t="s">
        <v>537</v>
      </c>
      <c r="G1193" s="916"/>
      <c r="H1193" s="916"/>
      <c r="I1193" s="916"/>
      <c r="J1193" s="916"/>
      <c r="K1193" s="916"/>
      <c r="L1193" s="917"/>
      <c r="M1193" s="408">
        <f>'2. FTNC CAN'!M1193+'3. FTNC USD'!M1193+'4. FTNC EUR'!M1193+'5. FTNC GBP'!M1193+'6. FTNC Autres (inclus)'!M1193</f>
        <v>0</v>
      </c>
      <c r="N1193" s="419">
        <f>'2. FTNC CAN'!N1193+'3. FTNC USD'!N1193+'4. FTNC EUR'!N1193+'5. FTNC GBP'!N1193+'6. FTNC Autres (inclus)'!N1193</f>
        <v>0</v>
      </c>
      <c r="O1193" s="1066"/>
      <c r="P1193" s="1067"/>
      <c r="Q1193" s="1067"/>
      <c r="R1193" s="1067"/>
      <c r="S1193" s="1067"/>
      <c r="T1193" s="1067"/>
      <c r="U1193" s="1067"/>
      <c r="V1193" s="1067"/>
      <c r="W1193" s="1067"/>
      <c r="X1193" s="1067"/>
      <c r="Y1193" s="1067"/>
      <c r="Z1193" s="1067"/>
      <c r="AA1193" s="1067"/>
      <c r="AB1193" s="1068"/>
      <c r="AC1193" s="408">
        <f>'2. FTNC CAN'!AC1193+'3. FTNC USD'!AC1193+'4. FTNC EUR'!AC1193+'5. FTNC GBP'!AC1193+'6. FTNC Autres (inclus)'!AC1193</f>
        <v>0</v>
      </c>
      <c r="AD1193" s="891"/>
      <c r="AE1193" s="892"/>
      <c r="AF1193" s="893"/>
    </row>
    <row r="1194" spans="1:32" ht="27.75" customHeight="1" outlineLevel="1" x14ac:dyDescent="0.2">
      <c r="A1194" s="232">
        <v>242</v>
      </c>
      <c r="B1194" s="507"/>
      <c r="C1194" s="252"/>
      <c r="D1194" s="263"/>
      <c r="E1194" s="263"/>
      <c r="F1194" s="859" t="s">
        <v>464</v>
      </c>
      <c r="G1194" s="860"/>
      <c r="H1194" s="860"/>
      <c r="I1194" s="860"/>
      <c r="J1194" s="860"/>
      <c r="K1194" s="860"/>
      <c r="L1194" s="861"/>
      <c r="M1194" s="408">
        <f>'2. FTNC CAN'!M1194+'3. FTNC USD'!M1194+'4. FTNC EUR'!M1194+'5. FTNC GBP'!M1194+'6. FTNC Autres (inclus)'!M1194</f>
        <v>0</v>
      </c>
      <c r="N1194" s="419">
        <f>'2. FTNC CAN'!N1194+'3. FTNC USD'!N1194+'4. FTNC EUR'!N1194+'5. FTNC GBP'!N1194+'6. FTNC Autres (inclus)'!N1194</f>
        <v>0</v>
      </c>
      <c r="O1194" s="1066"/>
      <c r="P1194" s="1067"/>
      <c r="Q1194" s="1067"/>
      <c r="R1194" s="1067"/>
      <c r="S1194" s="1067"/>
      <c r="T1194" s="1067"/>
      <c r="U1194" s="1067"/>
      <c r="V1194" s="1067"/>
      <c r="W1194" s="1067"/>
      <c r="X1194" s="1067"/>
      <c r="Y1194" s="1067"/>
      <c r="Z1194" s="1067"/>
      <c r="AA1194" s="1067"/>
      <c r="AB1194" s="1068"/>
      <c r="AC1194" s="408">
        <f>'2. FTNC CAN'!AC1194+'3. FTNC USD'!AC1194+'4. FTNC EUR'!AC1194+'5. FTNC GBP'!AC1194+'6. FTNC Autres (inclus)'!AC1194</f>
        <v>0</v>
      </c>
      <c r="AD1194" s="891"/>
      <c r="AE1194" s="892"/>
      <c r="AF1194" s="893"/>
    </row>
    <row r="1195" spans="1:32" ht="15.75" customHeight="1" outlineLevel="1" x14ac:dyDescent="0.2">
      <c r="A1195" s="232">
        <v>243</v>
      </c>
      <c r="B1195" s="507"/>
      <c r="C1195" s="252"/>
      <c r="D1195" s="265"/>
      <c r="E1195" s="853" t="s">
        <v>556</v>
      </c>
      <c r="F1195" s="854"/>
      <c r="G1195" s="854"/>
      <c r="H1195" s="854"/>
      <c r="I1195" s="854"/>
      <c r="J1195" s="854"/>
      <c r="K1195" s="854"/>
      <c r="L1195" s="855"/>
      <c r="M1195" s="407">
        <f>SUBTOTAL(9,M1196:M1199)</f>
        <v>0</v>
      </c>
      <c r="N1195" s="410">
        <f t="shared" ref="N1195:AC1195" si="1467">SUBTOTAL(9,N1196:N1199)</f>
        <v>0</v>
      </c>
      <c r="O1195" s="1066"/>
      <c r="P1195" s="1067"/>
      <c r="Q1195" s="1067"/>
      <c r="R1195" s="1067"/>
      <c r="S1195" s="1067"/>
      <c r="T1195" s="1067"/>
      <c r="U1195" s="1067"/>
      <c r="V1195" s="1067"/>
      <c r="W1195" s="1067"/>
      <c r="X1195" s="1067"/>
      <c r="Y1195" s="1067"/>
      <c r="Z1195" s="1067"/>
      <c r="AA1195" s="1067"/>
      <c r="AB1195" s="1068"/>
      <c r="AC1195" s="407">
        <f t="shared" si="1467"/>
        <v>0</v>
      </c>
      <c r="AD1195" s="830"/>
      <c r="AE1195" s="1063"/>
      <c r="AF1195" s="832"/>
    </row>
    <row r="1196" spans="1:32" ht="15" outlineLevel="1" x14ac:dyDescent="0.2">
      <c r="A1196" s="232">
        <v>244</v>
      </c>
      <c r="B1196" s="507"/>
      <c r="C1196" s="252"/>
      <c r="D1196" s="491"/>
      <c r="E1196" s="491"/>
      <c r="F1196" s="856" t="s">
        <v>65</v>
      </c>
      <c r="G1196" s="857"/>
      <c r="H1196" s="857"/>
      <c r="I1196" s="857"/>
      <c r="J1196" s="857"/>
      <c r="K1196" s="857"/>
      <c r="L1196" s="858"/>
      <c r="M1196" s="408">
        <f>'2. FTNC CAN'!M1196+'3. FTNC USD'!M1196+'4. FTNC EUR'!M1196+'5. FTNC GBP'!M1196+'6. FTNC Autres (inclus)'!M1196</f>
        <v>0</v>
      </c>
      <c r="N1196" s="419">
        <f>'2. FTNC CAN'!N1196+'3. FTNC USD'!N1196+'4. FTNC EUR'!N1196+'5. FTNC GBP'!N1196+'6. FTNC Autres (inclus)'!N1196</f>
        <v>0</v>
      </c>
      <c r="O1196" s="1066"/>
      <c r="P1196" s="1067"/>
      <c r="Q1196" s="1067"/>
      <c r="R1196" s="1067"/>
      <c r="S1196" s="1067"/>
      <c r="T1196" s="1067"/>
      <c r="U1196" s="1067"/>
      <c r="V1196" s="1067"/>
      <c r="W1196" s="1067"/>
      <c r="X1196" s="1067"/>
      <c r="Y1196" s="1067"/>
      <c r="Z1196" s="1067"/>
      <c r="AA1196" s="1067"/>
      <c r="AB1196" s="1068"/>
      <c r="AC1196" s="408">
        <f>'2. FTNC CAN'!AC1196+'3. FTNC USD'!AC1196+'4. FTNC EUR'!AC1196+'5. FTNC GBP'!AC1196+'6. FTNC Autres (inclus)'!AC1196</f>
        <v>0</v>
      </c>
      <c r="AD1196" s="830"/>
      <c r="AE1196" s="1063"/>
      <c r="AF1196" s="832"/>
    </row>
    <row r="1197" spans="1:32" ht="15" outlineLevel="1" x14ac:dyDescent="0.2">
      <c r="A1197" s="232">
        <v>245</v>
      </c>
      <c r="B1197" s="507"/>
      <c r="C1197" s="252"/>
      <c r="D1197" s="266"/>
      <c r="E1197" s="266"/>
      <c r="F1197" s="915" t="s">
        <v>68</v>
      </c>
      <c r="G1197" s="916"/>
      <c r="H1197" s="916"/>
      <c r="I1197" s="916"/>
      <c r="J1197" s="916"/>
      <c r="K1197" s="916"/>
      <c r="L1197" s="917"/>
      <c r="M1197" s="408">
        <f>'2. FTNC CAN'!M1197+'3. FTNC USD'!M1197+'4. FTNC EUR'!M1197+'5. FTNC GBP'!M1197+'6. FTNC Autres (inclus)'!M1197</f>
        <v>0</v>
      </c>
      <c r="N1197" s="419">
        <f>'2. FTNC CAN'!N1197+'3. FTNC USD'!N1197+'4. FTNC EUR'!N1197+'5. FTNC GBP'!N1197+'6. FTNC Autres (inclus)'!N1197</f>
        <v>0</v>
      </c>
      <c r="O1197" s="1066"/>
      <c r="P1197" s="1067"/>
      <c r="Q1197" s="1067"/>
      <c r="R1197" s="1067"/>
      <c r="S1197" s="1067"/>
      <c r="T1197" s="1067"/>
      <c r="U1197" s="1067"/>
      <c r="V1197" s="1067"/>
      <c r="W1197" s="1067"/>
      <c r="X1197" s="1067"/>
      <c r="Y1197" s="1067"/>
      <c r="Z1197" s="1067"/>
      <c r="AA1197" s="1067"/>
      <c r="AB1197" s="1068"/>
      <c r="AC1197" s="408">
        <f>'2. FTNC CAN'!AC1197+'3. FTNC USD'!AC1197+'4. FTNC EUR'!AC1197+'5. FTNC GBP'!AC1197+'6. FTNC Autres (inclus)'!AC1197</f>
        <v>0</v>
      </c>
      <c r="AD1197" s="830"/>
      <c r="AE1197" s="1063"/>
      <c r="AF1197" s="832"/>
    </row>
    <row r="1198" spans="1:32" ht="15" outlineLevel="1" x14ac:dyDescent="0.2">
      <c r="A1198" s="232">
        <v>246</v>
      </c>
      <c r="B1198" s="507"/>
      <c r="C1198" s="252"/>
      <c r="D1198" s="266"/>
      <c r="E1198" s="266"/>
      <c r="F1198" s="915" t="s">
        <v>537</v>
      </c>
      <c r="G1198" s="916"/>
      <c r="H1198" s="916"/>
      <c r="I1198" s="916"/>
      <c r="J1198" s="916"/>
      <c r="K1198" s="916"/>
      <c r="L1198" s="917"/>
      <c r="M1198" s="408">
        <f>'2. FTNC CAN'!M1198+'3. FTNC USD'!M1198+'4. FTNC EUR'!M1198+'5. FTNC GBP'!M1198+'6. FTNC Autres (inclus)'!M1198</f>
        <v>0</v>
      </c>
      <c r="N1198" s="419">
        <f>'2. FTNC CAN'!N1198+'3. FTNC USD'!N1198+'4. FTNC EUR'!N1198+'5. FTNC GBP'!N1198+'6. FTNC Autres (inclus)'!N1198</f>
        <v>0</v>
      </c>
      <c r="O1198" s="1066"/>
      <c r="P1198" s="1067"/>
      <c r="Q1198" s="1067"/>
      <c r="R1198" s="1067"/>
      <c r="S1198" s="1067"/>
      <c r="T1198" s="1067"/>
      <c r="U1198" s="1067"/>
      <c r="V1198" s="1067"/>
      <c r="W1198" s="1067"/>
      <c r="X1198" s="1067"/>
      <c r="Y1198" s="1067"/>
      <c r="Z1198" s="1067"/>
      <c r="AA1198" s="1067"/>
      <c r="AB1198" s="1068"/>
      <c r="AC1198" s="408">
        <f>'2. FTNC CAN'!AC1198+'3. FTNC USD'!AC1198+'4. FTNC EUR'!AC1198+'5. FTNC GBP'!AC1198+'6. FTNC Autres (inclus)'!AC1198</f>
        <v>0</v>
      </c>
      <c r="AD1198" s="830"/>
      <c r="AE1198" s="1063"/>
      <c r="AF1198" s="832"/>
    </row>
    <row r="1199" spans="1:32" ht="27.75" customHeight="1" outlineLevel="1" x14ac:dyDescent="0.2">
      <c r="A1199" s="232">
        <v>247</v>
      </c>
      <c r="B1199" s="507"/>
      <c r="C1199" s="252"/>
      <c r="D1199" s="267"/>
      <c r="E1199" s="267"/>
      <c r="F1199" s="859" t="s">
        <v>464</v>
      </c>
      <c r="G1199" s="860"/>
      <c r="H1199" s="860"/>
      <c r="I1199" s="860"/>
      <c r="J1199" s="860"/>
      <c r="K1199" s="860"/>
      <c r="L1199" s="861"/>
      <c r="M1199" s="408">
        <f>'2. FTNC CAN'!M1199+'3. FTNC USD'!M1199+'4. FTNC EUR'!M1199+'5. FTNC GBP'!M1199+'6. FTNC Autres (inclus)'!M1199</f>
        <v>0</v>
      </c>
      <c r="N1199" s="419">
        <f>'2. FTNC CAN'!N1199+'3. FTNC USD'!N1199+'4. FTNC EUR'!N1199+'5. FTNC GBP'!N1199+'6. FTNC Autres (inclus)'!N1199</f>
        <v>0</v>
      </c>
      <c r="O1199" s="1069"/>
      <c r="P1199" s="1070"/>
      <c r="Q1199" s="1070"/>
      <c r="R1199" s="1070"/>
      <c r="S1199" s="1070"/>
      <c r="T1199" s="1070"/>
      <c r="U1199" s="1070"/>
      <c r="V1199" s="1070"/>
      <c r="W1199" s="1070"/>
      <c r="X1199" s="1070"/>
      <c r="Y1199" s="1070"/>
      <c r="Z1199" s="1070"/>
      <c r="AA1199" s="1070"/>
      <c r="AB1199" s="1071"/>
      <c r="AC1199" s="408">
        <f>'2. FTNC CAN'!AC1199+'3. FTNC USD'!AC1199+'4. FTNC EUR'!AC1199+'5. FTNC GBP'!AC1199+'6. FTNC Autres (inclus)'!AC1199</f>
        <v>0</v>
      </c>
      <c r="AD1199" s="833"/>
      <c r="AE1199" s="834"/>
      <c r="AF1199" s="835"/>
    </row>
    <row r="1200" spans="1:32" ht="15" customHeight="1" outlineLevel="1" x14ac:dyDescent="0.2">
      <c r="A1200" s="232">
        <v>129</v>
      </c>
      <c r="B1200" s="507"/>
      <c r="C1200" s="254"/>
      <c r="D1200" s="844" t="s">
        <v>13</v>
      </c>
      <c r="E1200" s="845"/>
      <c r="F1200" s="845"/>
      <c r="G1200" s="845"/>
      <c r="H1200" s="845"/>
      <c r="I1200" s="845"/>
      <c r="J1200" s="845"/>
      <c r="K1200" s="845"/>
      <c r="L1200" s="845"/>
      <c r="M1200" s="845"/>
      <c r="N1200" s="845"/>
      <c r="O1200" s="845"/>
      <c r="P1200" s="845"/>
      <c r="Q1200" s="845"/>
      <c r="R1200" s="845"/>
      <c r="S1200" s="845"/>
      <c r="T1200" s="845"/>
      <c r="U1200" s="845"/>
      <c r="V1200" s="845"/>
      <c r="W1200" s="845"/>
      <c r="X1200" s="845"/>
      <c r="Y1200" s="845"/>
      <c r="Z1200" s="845"/>
      <c r="AA1200" s="845"/>
      <c r="AB1200" s="845"/>
      <c r="AC1200" s="845"/>
      <c r="AD1200" s="845"/>
      <c r="AE1200" s="845"/>
      <c r="AF1200" s="846"/>
    </row>
    <row r="1201" spans="1:32" ht="15" customHeight="1" outlineLevel="1" x14ac:dyDescent="0.2">
      <c r="A1201" s="232">
        <v>130</v>
      </c>
      <c r="B1201" s="507"/>
      <c r="C1201" s="254"/>
      <c r="D1201" s="267"/>
      <c r="E1201" s="918" t="s">
        <v>14</v>
      </c>
      <c r="F1201" s="919"/>
      <c r="G1201" s="919"/>
      <c r="H1201" s="919"/>
      <c r="I1201" s="919"/>
      <c r="J1201" s="919"/>
      <c r="K1201" s="919"/>
      <c r="L1201" s="920"/>
      <c r="M1201" s="407">
        <f>SUBTOTAL(9,M1202:M1204)</f>
        <v>0</v>
      </c>
      <c r="N1201" s="410">
        <f t="shared" ref="N1201:AC1201" si="1468">SUBTOTAL(9,N1202:N1204)</f>
        <v>0</v>
      </c>
      <c r="O1201" s="533"/>
      <c r="P1201" s="534"/>
      <c r="Q1201" s="534"/>
      <c r="R1201" s="534"/>
      <c r="S1201" s="534"/>
      <c r="T1201" s="534"/>
      <c r="U1201" s="534"/>
      <c r="V1201" s="534"/>
      <c r="W1201" s="534"/>
      <c r="X1201" s="534"/>
      <c r="Y1201" s="534"/>
      <c r="Z1201" s="534"/>
      <c r="AA1201" s="534"/>
      <c r="AB1201" s="262"/>
      <c r="AC1201" s="407">
        <f t="shared" si="1468"/>
        <v>0</v>
      </c>
      <c r="AD1201" s="827"/>
      <c r="AE1201" s="828"/>
      <c r="AF1201" s="829"/>
    </row>
    <row r="1202" spans="1:32" ht="15" customHeight="1" outlineLevel="1" x14ac:dyDescent="0.2">
      <c r="A1202" s="232">
        <v>131</v>
      </c>
      <c r="B1202" s="507"/>
      <c r="C1202" s="254"/>
      <c r="D1202" s="267"/>
      <c r="E1202" s="483"/>
      <c r="F1202" s="856" t="s">
        <v>112</v>
      </c>
      <c r="G1202" s="857"/>
      <c r="H1202" s="857"/>
      <c r="I1202" s="857"/>
      <c r="J1202" s="857"/>
      <c r="K1202" s="857"/>
      <c r="L1202" s="858"/>
      <c r="M1202" s="408">
        <f>'2. FTNC CAN'!M1202+'3. FTNC USD'!M1202+'4. FTNC EUR'!M1202+'5. FTNC GBP'!M1202+'6. FTNC Autres (inclus)'!M1202</f>
        <v>0</v>
      </c>
      <c r="N1202" s="419">
        <f>'2. FTNC CAN'!N1202+'3. FTNC USD'!N1202+'4. FTNC EUR'!N1202+'5. FTNC GBP'!N1202+'6. FTNC Autres (inclus)'!N1202</f>
        <v>0</v>
      </c>
      <c r="O1202" s="533"/>
      <c r="P1202" s="534"/>
      <c r="Q1202" s="534"/>
      <c r="R1202" s="534"/>
      <c r="S1202" s="534"/>
      <c r="T1202" s="534"/>
      <c r="U1202" s="534"/>
      <c r="V1202" s="534"/>
      <c r="W1202" s="534"/>
      <c r="X1202" s="534"/>
      <c r="Y1202" s="534"/>
      <c r="Z1202" s="534"/>
      <c r="AA1202" s="534"/>
      <c r="AB1202" s="262"/>
      <c r="AC1202" s="408">
        <f>'2. FTNC CAN'!AC1202+'3. FTNC USD'!AC1202+'4. FTNC EUR'!AC1202+'5. FTNC GBP'!AC1202+'6. FTNC Autres (inclus)'!AC1202</f>
        <v>0</v>
      </c>
      <c r="AD1202" s="830"/>
      <c r="AE1202" s="831"/>
      <c r="AF1202" s="832"/>
    </row>
    <row r="1203" spans="1:32" ht="15" customHeight="1" outlineLevel="1" x14ac:dyDescent="0.2">
      <c r="A1203" s="232">
        <v>132</v>
      </c>
      <c r="B1203" s="507"/>
      <c r="C1203" s="254"/>
      <c r="D1203" s="267"/>
      <c r="E1203" s="483"/>
      <c r="F1203" s="915" t="s">
        <v>113</v>
      </c>
      <c r="G1203" s="916"/>
      <c r="H1203" s="916"/>
      <c r="I1203" s="916"/>
      <c r="J1203" s="916"/>
      <c r="K1203" s="916"/>
      <c r="L1203" s="917"/>
      <c r="M1203" s="408">
        <f>'2. FTNC CAN'!M1203+'3. FTNC USD'!M1203+'4. FTNC EUR'!M1203+'5. FTNC GBP'!M1203+'6. FTNC Autres (inclus)'!M1203</f>
        <v>0</v>
      </c>
      <c r="N1203" s="419">
        <f>'2. FTNC CAN'!N1203+'3. FTNC USD'!N1203+'4. FTNC EUR'!N1203+'5. FTNC GBP'!N1203+'6. FTNC Autres (inclus)'!N1203</f>
        <v>0</v>
      </c>
      <c r="O1203" s="533"/>
      <c r="P1203" s="534"/>
      <c r="Q1203" s="534"/>
      <c r="R1203" s="534"/>
      <c r="S1203" s="534"/>
      <c r="T1203" s="534"/>
      <c r="U1203" s="534"/>
      <c r="V1203" s="534"/>
      <c r="W1203" s="534"/>
      <c r="X1203" s="534"/>
      <c r="Y1203" s="534"/>
      <c r="Z1203" s="534"/>
      <c r="AA1203" s="534"/>
      <c r="AB1203" s="262"/>
      <c r="AC1203" s="408">
        <f>'2. FTNC CAN'!AC1203+'3. FTNC USD'!AC1203+'4. FTNC EUR'!AC1203+'5. FTNC GBP'!AC1203+'6. FTNC Autres (inclus)'!AC1203</f>
        <v>0</v>
      </c>
      <c r="AD1203" s="830"/>
      <c r="AE1203" s="831"/>
      <c r="AF1203" s="832"/>
    </row>
    <row r="1204" spans="1:32" ht="15" customHeight="1" outlineLevel="1" x14ac:dyDescent="0.2">
      <c r="A1204" s="232">
        <v>133</v>
      </c>
      <c r="B1204" s="507"/>
      <c r="C1204" s="254"/>
      <c r="D1204" s="267"/>
      <c r="E1204" s="483"/>
      <c r="F1204" s="859" t="s">
        <v>557</v>
      </c>
      <c r="G1204" s="860"/>
      <c r="H1204" s="860"/>
      <c r="I1204" s="860"/>
      <c r="J1204" s="860"/>
      <c r="K1204" s="860"/>
      <c r="L1204" s="861"/>
      <c r="M1204" s="408">
        <f>'2. FTNC CAN'!M1204+'3. FTNC USD'!M1204+'4. FTNC EUR'!M1204+'5. FTNC GBP'!M1204+'6. FTNC Autres (inclus)'!M1204</f>
        <v>0</v>
      </c>
      <c r="N1204" s="419">
        <f>'2. FTNC CAN'!N1204+'3. FTNC USD'!N1204+'4. FTNC EUR'!N1204+'5. FTNC GBP'!N1204+'6. FTNC Autres (inclus)'!N1204</f>
        <v>0</v>
      </c>
      <c r="O1204" s="533"/>
      <c r="P1204" s="534"/>
      <c r="Q1204" s="534"/>
      <c r="R1204" s="534"/>
      <c r="S1204" s="534"/>
      <c r="T1204" s="534"/>
      <c r="U1204" s="534"/>
      <c r="V1204" s="534"/>
      <c r="W1204" s="534"/>
      <c r="X1204" s="534"/>
      <c r="Y1204" s="534"/>
      <c r="Z1204" s="534"/>
      <c r="AA1204" s="534"/>
      <c r="AB1204" s="262"/>
      <c r="AC1204" s="408">
        <f>'2. FTNC CAN'!AC1204+'3. FTNC USD'!AC1204+'4. FTNC EUR'!AC1204+'5. FTNC GBP'!AC1204+'6. FTNC Autres (inclus)'!AC1204</f>
        <v>0</v>
      </c>
      <c r="AD1204" s="830"/>
      <c r="AE1204" s="831"/>
      <c r="AF1204" s="832"/>
    </row>
    <row r="1205" spans="1:32" ht="15" customHeight="1" outlineLevel="1" x14ac:dyDescent="0.2">
      <c r="A1205" s="232">
        <v>134</v>
      </c>
      <c r="B1205" s="507"/>
      <c r="C1205" s="254"/>
      <c r="D1205" s="267"/>
      <c r="E1205" s="853" t="s">
        <v>15</v>
      </c>
      <c r="F1205" s="854"/>
      <c r="G1205" s="854"/>
      <c r="H1205" s="854"/>
      <c r="I1205" s="854"/>
      <c r="J1205" s="854"/>
      <c r="K1205" s="854"/>
      <c r="L1205" s="855"/>
      <c r="M1205" s="407">
        <f>SUBTOTAL(9,M1206:M1208)</f>
        <v>0</v>
      </c>
      <c r="N1205" s="410">
        <f t="shared" ref="N1205:AC1205" si="1469">SUBTOTAL(9,N1206:N1208)</f>
        <v>0</v>
      </c>
      <c r="O1205" s="533"/>
      <c r="P1205" s="534"/>
      <c r="Q1205" s="534"/>
      <c r="R1205" s="534"/>
      <c r="S1205" s="534"/>
      <c r="T1205" s="534"/>
      <c r="U1205" s="534"/>
      <c r="V1205" s="534"/>
      <c r="W1205" s="534"/>
      <c r="X1205" s="534"/>
      <c r="Y1205" s="534"/>
      <c r="Z1205" s="534"/>
      <c r="AA1205" s="534"/>
      <c r="AB1205" s="262"/>
      <c r="AC1205" s="407">
        <f t="shared" si="1469"/>
        <v>0</v>
      </c>
      <c r="AD1205" s="830"/>
      <c r="AE1205" s="831"/>
      <c r="AF1205" s="832"/>
    </row>
    <row r="1206" spans="1:32" ht="15" customHeight="1" outlineLevel="1" x14ac:dyDescent="0.2">
      <c r="A1206" s="232">
        <v>135</v>
      </c>
      <c r="B1206" s="507"/>
      <c r="C1206" s="254"/>
      <c r="D1206" s="267"/>
      <c r="E1206" s="483"/>
      <c r="F1206" s="856" t="s">
        <v>109</v>
      </c>
      <c r="G1206" s="857"/>
      <c r="H1206" s="857"/>
      <c r="I1206" s="857"/>
      <c r="J1206" s="857"/>
      <c r="K1206" s="857"/>
      <c r="L1206" s="858"/>
      <c r="M1206" s="408">
        <f>'2. FTNC CAN'!M1206+'3. FTNC USD'!M1206+'4. FTNC EUR'!M1206+'5. FTNC GBP'!M1206+'6. FTNC Autres (inclus)'!M1206</f>
        <v>0</v>
      </c>
      <c r="N1206" s="419">
        <f>'2. FTNC CAN'!N1206+'3. FTNC USD'!N1206+'4. FTNC EUR'!N1206+'5. FTNC GBP'!N1206+'6. FTNC Autres (inclus)'!N1206</f>
        <v>0</v>
      </c>
      <c r="O1206" s="533"/>
      <c r="P1206" s="534"/>
      <c r="Q1206" s="534"/>
      <c r="R1206" s="534"/>
      <c r="S1206" s="534"/>
      <c r="T1206" s="534"/>
      <c r="U1206" s="534"/>
      <c r="V1206" s="534"/>
      <c r="W1206" s="534"/>
      <c r="X1206" s="534"/>
      <c r="Y1206" s="534"/>
      <c r="Z1206" s="534"/>
      <c r="AA1206" s="534"/>
      <c r="AB1206" s="262"/>
      <c r="AC1206" s="408">
        <f>'2. FTNC CAN'!AC1206+'3. FTNC USD'!AC1206+'4. FTNC EUR'!AC1206+'5. FTNC GBP'!AC1206+'6. FTNC Autres (inclus)'!AC1206</f>
        <v>0</v>
      </c>
      <c r="AD1206" s="830"/>
      <c r="AE1206" s="831"/>
      <c r="AF1206" s="832"/>
    </row>
    <row r="1207" spans="1:32" ht="15" customHeight="1" outlineLevel="1" x14ac:dyDescent="0.2">
      <c r="A1207" s="232">
        <v>136</v>
      </c>
      <c r="B1207" s="507"/>
      <c r="C1207" s="254"/>
      <c r="D1207" s="267"/>
      <c r="E1207" s="483"/>
      <c r="F1207" s="915" t="s">
        <v>110</v>
      </c>
      <c r="G1207" s="916"/>
      <c r="H1207" s="916"/>
      <c r="I1207" s="916"/>
      <c r="J1207" s="916"/>
      <c r="K1207" s="916"/>
      <c r="L1207" s="917"/>
      <c r="M1207" s="408">
        <f>'2. FTNC CAN'!M1207+'3. FTNC USD'!M1207+'4. FTNC EUR'!M1207+'5. FTNC GBP'!M1207+'6. FTNC Autres (inclus)'!M1207</f>
        <v>0</v>
      </c>
      <c r="N1207" s="419">
        <f>'2. FTNC CAN'!N1207+'3. FTNC USD'!N1207+'4. FTNC EUR'!N1207+'5. FTNC GBP'!N1207+'6. FTNC Autres (inclus)'!N1207</f>
        <v>0</v>
      </c>
      <c r="O1207" s="533"/>
      <c r="P1207" s="534"/>
      <c r="Q1207" s="534"/>
      <c r="R1207" s="534"/>
      <c r="S1207" s="534"/>
      <c r="T1207" s="534"/>
      <c r="U1207" s="534"/>
      <c r="V1207" s="534"/>
      <c r="W1207" s="534"/>
      <c r="X1207" s="534"/>
      <c r="Y1207" s="534"/>
      <c r="Z1207" s="534"/>
      <c r="AA1207" s="534"/>
      <c r="AB1207" s="262"/>
      <c r="AC1207" s="408">
        <f>'2. FTNC CAN'!AC1207+'3. FTNC USD'!AC1207+'4. FTNC EUR'!AC1207+'5. FTNC GBP'!AC1207+'6. FTNC Autres (inclus)'!AC1207</f>
        <v>0</v>
      </c>
      <c r="AD1207" s="830"/>
      <c r="AE1207" s="831"/>
      <c r="AF1207" s="832"/>
    </row>
    <row r="1208" spans="1:32" ht="15" customHeight="1" outlineLevel="1" x14ac:dyDescent="0.2">
      <c r="A1208" s="232">
        <v>137</v>
      </c>
      <c r="B1208" s="507"/>
      <c r="C1208" s="254"/>
      <c r="D1208" s="267"/>
      <c r="E1208" s="483"/>
      <c r="F1208" s="859" t="s">
        <v>111</v>
      </c>
      <c r="G1208" s="860"/>
      <c r="H1208" s="860"/>
      <c r="I1208" s="860"/>
      <c r="J1208" s="860"/>
      <c r="K1208" s="860"/>
      <c r="L1208" s="861"/>
      <c r="M1208" s="408">
        <f>'2. FTNC CAN'!M1208+'3. FTNC USD'!M1208+'4. FTNC EUR'!M1208+'5. FTNC GBP'!M1208+'6. FTNC Autres (inclus)'!M1208</f>
        <v>0</v>
      </c>
      <c r="N1208" s="419">
        <f>'2. FTNC CAN'!N1208+'3. FTNC USD'!N1208+'4. FTNC EUR'!N1208+'5. FTNC GBP'!N1208+'6. FTNC Autres (inclus)'!N1208</f>
        <v>0</v>
      </c>
      <c r="O1208" s="533"/>
      <c r="P1208" s="534"/>
      <c r="Q1208" s="534"/>
      <c r="R1208" s="534"/>
      <c r="S1208" s="534"/>
      <c r="T1208" s="534"/>
      <c r="U1208" s="534"/>
      <c r="V1208" s="534"/>
      <c r="W1208" s="534"/>
      <c r="X1208" s="534"/>
      <c r="Y1208" s="534"/>
      <c r="Z1208" s="534"/>
      <c r="AA1208" s="534"/>
      <c r="AB1208" s="262"/>
      <c r="AC1208" s="408">
        <f>'2. FTNC CAN'!AC1208+'3. FTNC USD'!AC1208+'4. FTNC EUR'!AC1208+'5. FTNC GBP'!AC1208+'6. FTNC Autres (inclus)'!AC1208</f>
        <v>0</v>
      </c>
      <c r="AD1208" s="830"/>
      <c r="AE1208" s="831"/>
      <c r="AF1208" s="832"/>
    </row>
    <row r="1209" spans="1:32" ht="15" customHeight="1" outlineLevel="1" x14ac:dyDescent="0.2">
      <c r="A1209" s="232">
        <v>138</v>
      </c>
      <c r="B1209" s="507"/>
      <c r="C1209" s="254"/>
      <c r="D1209" s="267"/>
      <c r="E1209" s="853" t="s">
        <v>18</v>
      </c>
      <c r="F1209" s="854"/>
      <c r="G1209" s="854"/>
      <c r="H1209" s="854"/>
      <c r="I1209" s="854"/>
      <c r="J1209" s="854"/>
      <c r="K1209" s="854"/>
      <c r="L1209" s="855"/>
      <c r="M1209" s="407">
        <f>SUBTOTAL(9,M1210:M1212)</f>
        <v>0</v>
      </c>
      <c r="N1209" s="410">
        <f t="shared" ref="N1209:AC1209" si="1470">SUBTOTAL(9,N1210:N1212)</f>
        <v>0</v>
      </c>
      <c r="O1209" s="533"/>
      <c r="P1209" s="534"/>
      <c r="Q1209" s="534"/>
      <c r="R1209" s="534"/>
      <c r="S1209" s="534"/>
      <c r="T1209" s="534"/>
      <c r="U1209" s="534"/>
      <c r="V1209" s="534"/>
      <c r="W1209" s="534"/>
      <c r="X1209" s="534"/>
      <c r="Y1209" s="534"/>
      <c r="Z1209" s="534"/>
      <c r="AA1209" s="534"/>
      <c r="AB1209" s="262"/>
      <c r="AC1209" s="407">
        <f t="shared" si="1470"/>
        <v>0</v>
      </c>
      <c r="AD1209" s="830"/>
      <c r="AE1209" s="831"/>
      <c r="AF1209" s="832"/>
    </row>
    <row r="1210" spans="1:32" ht="15" customHeight="1" outlineLevel="1" x14ac:dyDescent="0.2">
      <c r="A1210" s="232">
        <v>139</v>
      </c>
      <c r="B1210" s="507"/>
      <c r="C1210" s="254"/>
      <c r="D1210" s="267"/>
      <c r="E1210" s="483"/>
      <c r="F1210" s="856" t="s">
        <v>114</v>
      </c>
      <c r="G1210" s="857"/>
      <c r="H1210" s="857"/>
      <c r="I1210" s="857"/>
      <c r="J1210" s="857"/>
      <c r="K1210" s="857"/>
      <c r="L1210" s="858"/>
      <c r="M1210" s="408">
        <f>'2. FTNC CAN'!M1210+'3. FTNC USD'!M1210+'4. FTNC EUR'!M1210+'5. FTNC GBP'!M1210+'6. FTNC Autres (inclus)'!M1210</f>
        <v>0</v>
      </c>
      <c r="N1210" s="419">
        <f>'2. FTNC CAN'!N1210+'3. FTNC USD'!N1210+'4. FTNC EUR'!N1210+'5. FTNC GBP'!N1210+'6. FTNC Autres (inclus)'!N1210</f>
        <v>0</v>
      </c>
      <c r="O1210" s="533"/>
      <c r="P1210" s="534"/>
      <c r="Q1210" s="534"/>
      <c r="R1210" s="534"/>
      <c r="S1210" s="534"/>
      <c r="T1210" s="534"/>
      <c r="U1210" s="534"/>
      <c r="V1210" s="534"/>
      <c r="W1210" s="534"/>
      <c r="X1210" s="534"/>
      <c r="Y1210" s="534"/>
      <c r="Z1210" s="534"/>
      <c r="AA1210" s="534"/>
      <c r="AB1210" s="262"/>
      <c r="AC1210" s="408">
        <f>'2. FTNC CAN'!AC1210+'3. FTNC USD'!AC1210+'4. FTNC EUR'!AC1210+'5. FTNC GBP'!AC1210+'6. FTNC Autres (inclus)'!AC1210</f>
        <v>0</v>
      </c>
      <c r="AD1210" s="830"/>
      <c r="AE1210" s="831"/>
      <c r="AF1210" s="832"/>
    </row>
    <row r="1211" spans="1:32" ht="15" customHeight="1" outlineLevel="1" x14ac:dyDescent="0.2">
      <c r="A1211" s="232">
        <v>140</v>
      </c>
      <c r="B1211" s="507"/>
      <c r="C1211" s="254"/>
      <c r="D1211" s="267"/>
      <c r="E1211" s="483"/>
      <c r="F1211" s="915" t="s">
        <v>115</v>
      </c>
      <c r="G1211" s="916"/>
      <c r="H1211" s="916"/>
      <c r="I1211" s="916"/>
      <c r="J1211" s="916"/>
      <c r="K1211" s="916"/>
      <c r="L1211" s="917"/>
      <c r="M1211" s="408">
        <f>'2. FTNC CAN'!M1211+'3. FTNC USD'!M1211+'4. FTNC EUR'!M1211+'5. FTNC GBP'!M1211+'6. FTNC Autres (inclus)'!M1211</f>
        <v>0</v>
      </c>
      <c r="N1211" s="419">
        <f>'2. FTNC CAN'!N1211+'3. FTNC USD'!N1211+'4. FTNC EUR'!N1211+'5. FTNC GBP'!N1211+'6. FTNC Autres (inclus)'!N1211</f>
        <v>0</v>
      </c>
      <c r="O1211" s="533"/>
      <c r="P1211" s="534"/>
      <c r="Q1211" s="534"/>
      <c r="R1211" s="534"/>
      <c r="S1211" s="534"/>
      <c r="T1211" s="534"/>
      <c r="U1211" s="534"/>
      <c r="V1211" s="534"/>
      <c r="W1211" s="534"/>
      <c r="X1211" s="534"/>
      <c r="Y1211" s="534"/>
      <c r="Z1211" s="534"/>
      <c r="AA1211" s="534"/>
      <c r="AB1211" s="262"/>
      <c r="AC1211" s="408">
        <f>'2. FTNC CAN'!AC1211+'3. FTNC USD'!AC1211+'4. FTNC EUR'!AC1211+'5. FTNC GBP'!AC1211+'6. FTNC Autres (inclus)'!AC1211</f>
        <v>0</v>
      </c>
      <c r="AD1211" s="830"/>
      <c r="AE1211" s="831"/>
      <c r="AF1211" s="832"/>
    </row>
    <row r="1212" spans="1:32" ht="15" customHeight="1" outlineLevel="1" x14ac:dyDescent="0.2">
      <c r="A1212" s="232">
        <v>141</v>
      </c>
      <c r="B1212" s="507"/>
      <c r="C1212" s="254"/>
      <c r="D1212" s="267"/>
      <c r="E1212" s="483"/>
      <c r="F1212" s="859" t="s">
        <v>558</v>
      </c>
      <c r="G1212" s="860"/>
      <c r="H1212" s="860"/>
      <c r="I1212" s="860"/>
      <c r="J1212" s="860"/>
      <c r="K1212" s="860"/>
      <c r="L1212" s="861"/>
      <c r="M1212" s="408">
        <f>'2. FTNC CAN'!M1212+'3. FTNC USD'!M1212+'4. FTNC EUR'!M1212+'5. FTNC GBP'!M1212+'6. FTNC Autres (inclus)'!M1212</f>
        <v>0</v>
      </c>
      <c r="N1212" s="419">
        <f>'2. FTNC CAN'!N1212+'3. FTNC USD'!N1212+'4. FTNC EUR'!N1212+'5. FTNC GBP'!N1212+'6. FTNC Autres (inclus)'!N1212</f>
        <v>0</v>
      </c>
      <c r="O1212" s="533"/>
      <c r="P1212" s="534"/>
      <c r="Q1212" s="534"/>
      <c r="R1212" s="534"/>
      <c r="S1212" s="534"/>
      <c r="T1212" s="534"/>
      <c r="U1212" s="534"/>
      <c r="V1212" s="534"/>
      <c r="W1212" s="534"/>
      <c r="X1212" s="534"/>
      <c r="Y1212" s="534"/>
      <c r="Z1212" s="534"/>
      <c r="AA1212" s="534"/>
      <c r="AB1212" s="262"/>
      <c r="AC1212" s="408">
        <f>'2. FTNC CAN'!AC1212+'3. FTNC USD'!AC1212+'4. FTNC EUR'!AC1212+'5. FTNC GBP'!AC1212+'6. FTNC Autres (inclus)'!AC1212</f>
        <v>0</v>
      </c>
      <c r="AD1212" s="833"/>
      <c r="AE1212" s="834"/>
      <c r="AF1212" s="835"/>
    </row>
    <row r="1213" spans="1:32" ht="15" customHeight="1" outlineLevel="1" x14ac:dyDescent="0.2">
      <c r="A1213" s="232">
        <v>142</v>
      </c>
      <c r="B1213" s="507"/>
      <c r="C1213" s="254"/>
      <c r="D1213" s="844" t="s">
        <v>22</v>
      </c>
      <c r="E1213" s="845"/>
      <c r="F1213" s="845"/>
      <c r="G1213" s="845"/>
      <c r="H1213" s="845"/>
      <c r="I1213" s="845"/>
      <c r="J1213" s="845"/>
      <c r="K1213" s="845"/>
      <c r="L1213" s="845"/>
      <c r="M1213" s="845"/>
      <c r="N1213" s="845"/>
      <c r="O1213" s="845"/>
      <c r="P1213" s="845"/>
      <c r="Q1213" s="845"/>
      <c r="R1213" s="845"/>
      <c r="S1213" s="845"/>
      <c r="T1213" s="845"/>
      <c r="U1213" s="845"/>
      <c r="V1213" s="845"/>
      <c r="W1213" s="845"/>
      <c r="X1213" s="845"/>
      <c r="Y1213" s="845"/>
      <c r="Z1213" s="845"/>
      <c r="AA1213" s="845"/>
      <c r="AB1213" s="845"/>
      <c r="AC1213" s="845"/>
      <c r="AD1213" s="845"/>
      <c r="AE1213" s="845"/>
      <c r="AF1213" s="846"/>
    </row>
    <row r="1214" spans="1:32" ht="15" customHeight="1" outlineLevel="1" x14ac:dyDescent="0.2">
      <c r="A1214" s="232">
        <v>143</v>
      </c>
      <c r="B1214" s="507"/>
      <c r="C1214" s="254"/>
      <c r="D1214" s="267"/>
      <c r="E1214" s="918" t="s">
        <v>118</v>
      </c>
      <c r="F1214" s="919"/>
      <c r="G1214" s="919"/>
      <c r="H1214" s="919"/>
      <c r="I1214" s="919"/>
      <c r="J1214" s="919"/>
      <c r="K1214" s="919"/>
      <c r="L1214" s="920"/>
      <c r="M1214" s="407">
        <f>SUBTOTAL(9,M1215:M1216)</f>
        <v>0</v>
      </c>
      <c r="N1214" s="410">
        <f t="shared" ref="N1214:AC1214" si="1471">SUBTOTAL(9,N1215:N1216)</f>
        <v>0</v>
      </c>
      <c r="O1214" s="533"/>
      <c r="P1214" s="534"/>
      <c r="Q1214" s="534"/>
      <c r="R1214" s="534"/>
      <c r="S1214" s="534"/>
      <c r="T1214" s="534"/>
      <c r="U1214" s="534"/>
      <c r="V1214" s="534"/>
      <c r="W1214" s="534"/>
      <c r="X1214" s="534"/>
      <c r="Y1214" s="534"/>
      <c r="Z1214" s="534"/>
      <c r="AA1214" s="534"/>
      <c r="AB1214" s="262"/>
      <c r="AC1214" s="407">
        <f t="shared" si="1471"/>
        <v>0</v>
      </c>
      <c r="AD1214" s="827"/>
      <c r="AE1214" s="828"/>
      <c r="AF1214" s="829"/>
    </row>
    <row r="1215" spans="1:32" ht="15" customHeight="1" outlineLevel="1" x14ac:dyDescent="0.2">
      <c r="A1215" s="232">
        <v>144</v>
      </c>
      <c r="B1215" s="507"/>
      <c r="C1215" s="254"/>
      <c r="D1215" s="267"/>
      <c r="E1215" s="483"/>
      <c r="F1215" s="856" t="s">
        <v>124</v>
      </c>
      <c r="G1215" s="857"/>
      <c r="H1215" s="857"/>
      <c r="I1215" s="857"/>
      <c r="J1215" s="857"/>
      <c r="K1215" s="857"/>
      <c r="L1215" s="858"/>
      <c r="M1215" s="408">
        <f>'2. FTNC CAN'!M1215+'3. FTNC USD'!M1215+'4. FTNC EUR'!M1215+'5. FTNC GBP'!M1215+'6. FTNC Autres (inclus)'!M1215</f>
        <v>0</v>
      </c>
      <c r="N1215" s="419">
        <f>'2. FTNC CAN'!N1215+'3. FTNC USD'!N1215+'4. FTNC EUR'!N1215+'5. FTNC GBP'!N1215+'6. FTNC Autres (inclus)'!N1215</f>
        <v>0</v>
      </c>
      <c r="O1215" s="489"/>
      <c r="P1215" s="473"/>
      <c r="Q1215" s="473"/>
      <c r="R1215" s="473"/>
      <c r="S1215" s="473"/>
      <c r="T1215" s="473"/>
      <c r="U1215" s="473"/>
      <c r="V1215" s="473"/>
      <c r="W1215" s="473"/>
      <c r="X1215" s="473"/>
      <c r="Y1215" s="473"/>
      <c r="Z1215" s="473"/>
      <c r="AA1215" s="473"/>
      <c r="AB1215" s="490"/>
      <c r="AC1215" s="408">
        <f>'2. FTNC CAN'!AC1215+'3. FTNC USD'!AC1215+'4. FTNC EUR'!AC1215+'5. FTNC GBP'!AC1215+'6. FTNC Autres (inclus)'!AC1215</f>
        <v>0</v>
      </c>
      <c r="AD1215" s="830"/>
      <c r="AE1215" s="831"/>
      <c r="AF1215" s="832"/>
    </row>
    <row r="1216" spans="1:32" ht="15" customHeight="1" outlineLevel="1" x14ac:dyDescent="0.2">
      <c r="A1216" s="232">
        <v>145</v>
      </c>
      <c r="B1216" s="507"/>
      <c r="C1216" s="254"/>
      <c r="D1216" s="267"/>
      <c r="E1216" s="483"/>
      <c r="F1216" s="859" t="s">
        <v>571</v>
      </c>
      <c r="G1216" s="860"/>
      <c r="H1216" s="860"/>
      <c r="I1216" s="860"/>
      <c r="J1216" s="860"/>
      <c r="K1216" s="860"/>
      <c r="L1216" s="861"/>
      <c r="M1216" s="408">
        <f>'2. FTNC CAN'!M1216+'3. FTNC USD'!M1216+'4. FTNC EUR'!M1216+'5. FTNC GBP'!M1216+'6. FTNC Autres (inclus)'!M1216</f>
        <v>0</v>
      </c>
      <c r="N1216" s="419">
        <f>'2. FTNC CAN'!N1216+'3. FTNC USD'!N1216+'4. FTNC EUR'!N1216+'5. FTNC GBP'!N1216+'6. FTNC Autres (inclus)'!N1216</f>
        <v>0</v>
      </c>
      <c r="O1216" s="489"/>
      <c r="P1216" s="473"/>
      <c r="Q1216" s="473"/>
      <c r="R1216" s="473"/>
      <c r="S1216" s="473"/>
      <c r="T1216" s="473"/>
      <c r="U1216" s="473"/>
      <c r="V1216" s="473"/>
      <c r="W1216" s="473"/>
      <c r="X1216" s="473"/>
      <c r="Y1216" s="473"/>
      <c r="Z1216" s="473"/>
      <c r="AA1216" s="473"/>
      <c r="AB1216" s="490"/>
      <c r="AC1216" s="408">
        <f>'2. FTNC CAN'!AC1216+'3. FTNC USD'!AC1216+'4. FTNC EUR'!AC1216+'5. FTNC GBP'!AC1216+'6. FTNC Autres (inclus)'!AC1216</f>
        <v>0</v>
      </c>
      <c r="AD1216" s="830"/>
      <c r="AE1216" s="831"/>
      <c r="AF1216" s="832"/>
    </row>
    <row r="1217" spans="1:32" ht="15" customHeight="1" outlineLevel="1" x14ac:dyDescent="0.2">
      <c r="A1217" s="232">
        <v>146</v>
      </c>
      <c r="B1217" s="507"/>
      <c r="C1217" s="254"/>
      <c r="D1217" s="267"/>
      <c r="E1217" s="853" t="s">
        <v>119</v>
      </c>
      <c r="F1217" s="854"/>
      <c r="G1217" s="854"/>
      <c r="H1217" s="854"/>
      <c r="I1217" s="854"/>
      <c r="J1217" s="854"/>
      <c r="K1217" s="854"/>
      <c r="L1217" s="855"/>
      <c r="M1217" s="407">
        <f>SUBTOTAL(9,M1218:M1220)</f>
        <v>0</v>
      </c>
      <c r="N1217" s="410">
        <f>SUBTOTAL(9,N1218:N1220)</f>
        <v>0</v>
      </c>
      <c r="O1217" s="533"/>
      <c r="P1217" s="534"/>
      <c r="Q1217" s="534"/>
      <c r="R1217" s="534"/>
      <c r="S1217" s="534"/>
      <c r="T1217" s="534"/>
      <c r="U1217" s="534"/>
      <c r="V1217" s="534"/>
      <c r="W1217" s="534"/>
      <c r="X1217" s="534"/>
      <c r="Y1217" s="534"/>
      <c r="Z1217" s="534"/>
      <c r="AA1217" s="534"/>
      <c r="AB1217" s="262"/>
      <c r="AC1217" s="407">
        <f t="shared" ref="AC1217" si="1472">SUBTOTAL(9,AC1218:AC1220)</f>
        <v>0</v>
      </c>
      <c r="AD1217" s="830"/>
      <c r="AE1217" s="831"/>
      <c r="AF1217" s="832"/>
    </row>
    <row r="1218" spans="1:32" ht="15" customHeight="1" outlineLevel="1" x14ac:dyDescent="0.2">
      <c r="A1218" s="232">
        <v>147</v>
      </c>
      <c r="B1218" s="507"/>
      <c r="C1218" s="254"/>
      <c r="D1218" s="267"/>
      <c r="E1218" s="483"/>
      <c r="F1218" s="856" t="s">
        <v>116</v>
      </c>
      <c r="G1218" s="857"/>
      <c r="H1218" s="857"/>
      <c r="I1218" s="857"/>
      <c r="J1218" s="857"/>
      <c r="K1218" s="857"/>
      <c r="L1218" s="858"/>
      <c r="M1218" s="408">
        <f>'2. FTNC CAN'!M1218+'3. FTNC USD'!M1218+'4. FTNC EUR'!M1218+'5. FTNC GBP'!M1218+'6. FTNC Autres (inclus)'!M1218</f>
        <v>0</v>
      </c>
      <c r="N1218" s="419">
        <f>'2. FTNC CAN'!N1218+'3. FTNC USD'!N1218+'4. FTNC EUR'!N1218+'5. FTNC GBP'!N1218+'6. FTNC Autres (inclus)'!N1218</f>
        <v>0</v>
      </c>
      <c r="O1218" s="489"/>
      <c r="P1218" s="473"/>
      <c r="Q1218" s="473"/>
      <c r="R1218" s="473"/>
      <c r="S1218" s="473"/>
      <c r="T1218" s="473"/>
      <c r="U1218" s="473"/>
      <c r="V1218" s="473"/>
      <c r="W1218" s="473"/>
      <c r="X1218" s="473"/>
      <c r="Y1218" s="473"/>
      <c r="Z1218" s="473"/>
      <c r="AA1218" s="473"/>
      <c r="AB1218" s="490"/>
      <c r="AC1218" s="408">
        <f>'2. FTNC CAN'!AC1218+'3. FTNC USD'!AC1218+'4. FTNC EUR'!AC1218+'5. FTNC GBP'!AC1218+'6. FTNC Autres (inclus)'!AC1218</f>
        <v>0</v>
      </c>
      <c r="AD1218" s="830"/>
      <c r="AE1218" s="831"/>
      <c r="AF1218" s="832"/>
    </row>
    <row r="1219" spans="1:32" ht="15" customHeight="1" outlineLevel="1" x14ac:dyDescent="0.2">
      <c r="A1219" s="232">
        <v>148</v>
      </c>
      <c r="B1219" s="507"/>
      <c r="C1219" s="254"/>
      <c r="D1219" s="267"/>
      <c r="E1219" s="483"/>
      <c r="F1219" s="915" t="s">
        <v>567</v>
      </c>
      <c r="G1219" s="916"/>
      <c r="H1219" s="916"/>
      <c r="I1219" s="916"/>
      <c r="J1219" s="916"/>
      <c r="K1219" s="916"/>
      <c r="L1219" s="917"/>
      <c r="M1219" s="408">
        <f>'2. FTNC CAN'!M1219+'3. FTNC USD'!M1219+'4. FTNC EUR'!M1219+'5. FTNC GBP'!M1219+'6. FTNC Autres (inclus)'!M1219</f>
        <v>0</v>
      </c>
      <c r="N1219" s="419">
        <f>'2. FTNC CAN'!N1219+'3. FTNC USD'!N1219+'4. FTNC EUR'!N1219+'5. FTNC GBP'!N1219+'6. FTNC Autres (inclus)'!N1219</f>
        <v>0</v>
      </c>
      <c r="O1219" s="489"/>
      <c r="P1219" s="473"/>
      <c r="Q1219" s="473"/>
      <c r="R1219" s="473"/>
      <c r="S1219" s="473"/>
      <c r="T1219" s="473"/>
      <c r="U1219" s="473"/>
      <c r="V1219" s="473"/>
      <c r="W1219" s="473"/>
      <c r="X1219" s="473"/>
      <c r="Y1219" s="473"/>
      <c r="Z1219" s="473"/>
      <c r="AA1219" s="473"/>
      <c r="AB1219" s="490"/>
      <c r="AC1219" s="408">
        <f>'2. FTNC CAN'!AC1219+'3. FTNC USD'!AC1219+'4. FTNC EUR'!AC1219+'5. FTNC GBP'!AC1219+'6. FTNC Autres (inclus)'!AC1219</f>
        <v>0</v>
      </c>
      <c r="AD1219" s="830"/>
      <c r="AE1219" s="831"/>
      <c r="AF1219" s="832"/>
    </row>
    <row r="1220" spans="1:32" ht="27" customHeight="1" outlineLevel="1" x14ac:dyDescent="0.2">
      <c r="A1220" s="232">
        <v>149</v>
      </c>
      <c r="B1220" s="507"/>
      <c r="C1220" s="254"/>
      <c r="D1220" s="267"/>
      <c r="E1220" s="483"/>
      <c r="F1220" s="859" t="s">
        <v>431</v>
      </c>
      <c r="G1220" s="860"/>
      <c r="H1220" s="860"/>
      <c r="I1220" s="860"/>
      <c r="J1220" s="860"/>
      <c r="K1220" s="860"/>
      <c r="L1220" s="861"/>
      <c r="M1220" s="408">
        <f>'2. FTNC CAN'!M1220+'3. FTNC USD'!M1220+'4. FTNC EUR'!M1220+'5. FTNC GBP'!M1220+'6. FTNC Autres (inclus)'!M1220</f>
        <v>0</v>
      </c>
      <c r="N1220" s="419">
        <f>'2. FTNC CAN'!N1220+'3. FTNC USD'!N1220+'4. FTNC EUR'!N1220+'5. FTNC GBP'!N1220+'6. FTNC Autres (inclus)'!N1220</f>
        <v>0</v>
      </c>
      <c r="O1220" s="489"/>
      <c r="P1220" s="473"/>
      <c r="Q1220" s="473"/>
      <c r="R1220" s="473"/>
      <c r="S1220" s="473"/>
      <c r="T1220" s="473"/>
      <c r="U1220" s="473"/>
      <c r="V1220" s="473"/>
      <c r="W1220" s="473"/>
      <c r="X1220" s="473"/>
      <c r="Y1220" s="473"/>
      <c r="Z1220" s="473"/>
      <c r="AA1220" s="473"/>
      <c r="AB1220" s="490"/>
      <c r="AC1220" s="408">
        <f>'2. FTNC CAN'!AC1220+'3. FTNC USD'!AC1220+'4. FTNC EUR'!AC1220+'5. FTNC GBP'!AC1220+'6. FTNC Autres (inclus)'!AC1220</f>
        <v>0</v>
      </c>
      <c r="AD1220" s="830"/>
      <c r="AE1220" s="831"/>
      <c r="AF1220" s="832"/>
    </row>
    <row r="1221" spans="1:32" ht="15" customHeight="1" outlineLevel="1" x14ac:dyDescent="0.2">
      <c r="A1221" s="232">
        <v>150</v>
      </c>
      <c r="B1221" s="507"/>
      <c r="C1221" s="254"/>
      <c r="D1221" s="267"/>
      <c r="E1221" s="853" t="s">
        <v>120</v>
      </c>
      <c r="F1221" s="854"/>
      <c r="G1221" s="854"/>
      <c r="H1221" s="854"/>
      <c r="I1221" s="854"/>
      <c r="J1221" s="854"/>
      <c r="K1221" s="854"/>
      <c r="L1221" s="855"/>
      <c r="M1221" s="407">
        <f>SUBTOTAL(9,M1222:M1223)</f>
        <v>0</v>
      </c>
      <c r="N1221" s="410">
        <f t="shared" ref="N1221:AC1221" si="1473">SUBTOTAL(9,N1222:N1223)</f>
        <v>0</v>
      </c>
      <c r="O1221" s="533"/>
      <c r="P1221" s="534"/>
      <c r="Q1221" s="534"/>
      <c r="R1221" s="534"/>
      <c r="S1221" s="534"/>
      <c r="T1221" s="534"/>
      <c r="U1221" s="534"/>
      <c r="V1221" s="534"/>
      <c r="W1221" s="534"/>
      <c r="X1221" s="534"/>
      <c r="Y1221" s="534"/>
      <c r="Z1221" s="534"/>
      <c r="AA1221" s="534"/>
      <c r="AB1221" s="262"/>
      <c r="AC1221" s="407">
        <f t="shared" si="1473"/>
        <v>0</v>
      </c>
      <c r="AD1221" s="830"/>
      <c r="AE1221" s="831"/>
      <c r="AF1221" s="832"/>
    </row>
    <row r="1222" spans="1:32" ht="15" customHeight="1" outlineLevel="1" x14ac:dyDescent="0.2">
      <c r="A1222" s="232">
        <v>151</v>
      </c>
      <c r="B1222" s="507"/>
      <c r="C1222" s="254"/>
      <c r="D1222" s="267"/>
      <c r="E1222" s="483"/>
      <c r="F1222" s="856" t="s">
        <v>117</v>
      </c>
      <c r="G1222" s="857"/>
      <c r="H1222" s="857"/>
      <c r="I1222" s="857"/>
      <c r="J1222" s="857"/>
      <c r="K1222" s="857"/>
      <c r="L1222" s="858"/>
      <c r="M1222" s="408">
        <f>'2. FTNC CAN'!M1222+'3. FTNC USD'!M1222+'4. FTNC EUR'!M1222+'5. FTNC GBP'!M1222+'6. FTNC Autres (inclus)'!M1222</f>
        <v>0</v>
      </c>
      <c r="N1222" s="419">
        <f>'2. FTNC CAN'!N1222+'3. FTNC USD'!N1222+'4. FTNC EUR'!N1222+'5. FTNC GBP'!N1222+'6. FTNC Autres (inclus)'!N1222</f>
        <v>0</v>
      </c>
      <c r="O1222" s="489"/>
      <c r="P1222" s="473"/>
      <c r="Q1222" s="473"/>
      <c r="R1222" s="473"/>
      <c r="S1222" s="473"/>
      <c r="T1222" s="473"/>
      <c r="U1222" s="473"/>
      <c r="V1222" s="473"/>
      <c r="W1222" s="473"/>
      <c r="X1222" s="473"/>
      <c r="Y1222" s="473"/>
      <c r="Z1222" s="473"/>
      <c r="AA1222" s="473"/>
      <c r="AB1222" s="490"/>
      <c r="AC1222" s="408">
        <f>'2. FTNC CAN'!AC1222+'3. FTNC USD'!AC1222+'4. FTNC EUR'!AC1222+'5. FTNC GBP'!AC1222+'6. FTNC Autres (inclus)'!AC1222</f>
        <v>0</v>
      </c>
      <c r="AD1222" s="830"/>
      <c r="AE1222" s="831"/>
      <c r="AF1222" s="832"/>
    </row>
    <row r="1223" spans="1:32" ht="15" customHeight="1" outlineLevel="1" x14ac:dyDescent="0.2">
      <c r="A1223" s="232">
        <v>152</v>
      </c>
      <c r="B1223" s="507"/>
      <c r="C1223" s="254"/>
      <c r="D1223" s="267"/>
      <c r="E1223" s="483"/>
      <c r="F1223" s="859" t="s">
        <v>572</v>
      </c>
      <c r="G1223" s="860"/>
      <c r="H1223" s="860"/>
      <c r="I1223" s="860"/>
      <c r="J1223" s="860"/>
      <c r="K1223" s="860"/>
      <c r="L1223" s="861"/>
      <c r="M1223" s="408">
        <f>'2. FTNC CAN'!M1223+'3. FTNC USD'!M1223+'4. FTNC EUR'!M1223+'5. FTNC GBP'!M1223+'6. FTNC Autres (inclus)'!M1223</f>
        <v>0</v>
      </c>
      <c r="N1223" s="419">
        <f>'2. FTNC CAN'!N1223+'3. FTNC USD'!N1223+'4. FTNC EUR'!N1223+'5. FTNC GBP'!N1223+'6. FTNC Autres (inclus)'!N1223</f>
        <v>0</v>
      </c>
      <c r="O1223" s="489"/>
      <c r="P1223" s="473"/>
      <c r="Q1223" s="473"/>
      <c r="R1223" s="473"/>
      <c r="S1223" s="473"/>
      <c r="T1223" s="473"/>
      <c r="U1223" s="473"/>
      <c r="V1223" s="473"/>
      <c r="W1223" s="473"/>
      <c r="X1223" s="473"/>
      <c r="Y1223" s="473"/>
      <c r="Z1223" s="473"/>
      <c r="AA1223" s="473"/>
      <c r="AB1223" s="490"/>
      <c r="AC1223" s="408">
        <f>'2. FTNC CAN'!AC1223+'3. FTNC USD'!AC1223+'4. FTNC EUR'!AC1223+'5. FTNC GBP'!AC1223+'6. FTNC Autres (inclus)'!AC1223</f>
        <v>0</v>
      </c>
      <c r="AD1223" s="830"/>
      <c r="AE1223" s="831"/>
      <c r="AF1223" s="832"/>
    </row>
    <row r="1224" spans="1:32" ht="15" customHeight="1" outlineLevel="1" x14ac:dyDescent="0.2">
      <c r="A1224" s="232">
        <v>153</v>
      </c>
      <c r="B1224" s="507"/>
      <c r="C1224" s="254"/>
      <c r="D1224" s="267"/>
      <c r="E1224" s="853" t="s">
        <v>121</v>
      </c>
      <c r="F1224" s="854"/>
      <c r="G1224" s="854"/>
      <c r="H1224" s="854"/>
      <c r="I1224" s="854"/>
      <c r="J1224" s="854"/>
      <c r="K1224" s="854"/>
      <c r="L1224" s="855"/>
      <c r="M1224" s="407">
        <f>SUBTOTAL(9,M1225:M1227)</f>
        <v>0</v>
      </c>
      <c r="N1224" s="410">
        <f t="shared" ref="N1224:AC1224" si="1474">SUBTOTAL(9,N1225:N1227)</f>
        <v>0</v>
      </c>
      <c r="O1224" s="533"/>
      <c r="P1224" s="534"/>
      <c r="Q1224" s="534"/>
      <c r="R1224" s="534"/>
      <c r="S1224" s="534"/>
      <c r="T1224" s="534"/>
      <c r="U1224" s="534"/>
      <c r="V1224" s="534"/>
      <c r="W1224" s="534"/>
      <c r="X1224" s="534"/>
      <c r="Y1224" s="534"/>
      <c r="Z1224" s="534"/>
      <c r="AA1224" s="534"/>
      <c r="AB1224" s="262"/>
      <c r="AC1224" s="407">
        <f t="shared" si="1474"/>
        <v>0</v>
      </c>
      <c r="AD1224" s="830"/>
      <c r="AE1224" s="831"/>
      <c r="AF1224" s="832"/>
    </row>
    <row r="1225" spans="1:32" ht="15" customHeight="1" outlineLevel="1" x14ac:dyDescent="0.2">
      <c r="A1225" s="232">
        <v>154</v>
      </c>
      <c r="B1225" s="507"/>
      <c r="C1225" s="254"/>
      <c r="D1225" s="267"/>
      <c r="E1225" s="483"/>
      <c r="F1225" s="856" t="s">
        <v>122</v>
      </c>
      <c r="G1225" s="857"/>
      <c r="H1225" s="857"/>
      <c r="I1225" s="857"/>
      <c r="J1225" s="857"/>
      <c r="K1225" s="857"/>
      <c r="L1225" s="858"/>
      <c r="M1225" s="408">
        <f>'2. FTNC CAN'!M1225+'3. FTNC USD'!M1225+'4. FTNC EUR'!M1225+'5. FTNC GBP'!M1225+'6. FTNC Autres (inclus)'!M1225</f>
        <v>0</v>
      </c>
      <c r="N1225" s="419">
        <f>'2. FTNC CAN'!N1225+'3. FTNC USD'!N1225+'4. FTNC EUR'!N1225+'5. FTNC GBP'!N1225+'6. FTNC Autres (inclus)'!N1225</f>
        <v>0</v>
      </c>
      <c r="O1225" s="489"/>
      <c r="P1225" s="473"/>
      <c r="Q1225" s="473"/>
      <c r="R1225" s="473"/>
      <c r="S1225" s="473"/>
      <c r="T1225" s="473"/>
      <c r="U1225" s="473"/>
      <c r="V1225" s="473"/>
      <c r="W1225" s="473"/>
      <c r="X1225" s="473"/>
      <c r="Y1225" s="473"/>
      <c r="Z1225" s="473"/>
      <c r="AA1225" s="473"/>
      <c r="AB1225" s="490"/>
      <c r="AC1225" s="408">
        <f>'2. FTNC CAN'!AC1225+'3. FTNC USD'!AC1225+'4. FTNC EUR'!AC1225+'5. FTNC GBP'!AC1225+'6. FTNC Autres (inclus)'!AC1225</f>
        <v>0</v>
      </c>
      <c r="AD1225" s="830"/>
      <c r="AE1225" s="831"/>
      <c r="AF1225" s="832"/>
    </row>
    <row r="1226" spans="1:32" ht="15" customHeight="1" outlineLevel="1" x14ac:dyDescent="0.2">
      <c r="A1226" s="232">
        <v>155</v>
      </c>
      <c r="B1226" s="507"/>
      <c r="C1226" s="254"/>
      <c r="D1226" s="267"/>
      <c r="E1226" s="483"/>
      <c r="F1226" s="915" t="s">
        <v>573</v>
      </c>
      <c r="G1226" s="916"/>
      <c r="H1226" s="916"/>
      <c r="I1226" s="916"/>
      <c r="J1226" s="916"/>
      <c r="K1226" s="916"/>
      <c r="L1226" s="917"/>
      <c r="M1226" s="408">
        <f>'2. FTNC CAN'!M1226+'3. FTNC USD'!M1226+'4. FTNC EUR'!M1226+'5. FTNC GBP'!M1226+'6. FTNC Autres (inclus)'!M1226</f>
        <v>0</v>
      </c>
      <c r="N1226" s="419">
        <f>'2. FTNC CAN'!N1226+'3. FTNC USD'!N1226+'4. FTNC EUR'!N1226+'5. FTNC GBP'!N1226+'6. FTNC Autres (inclus)'!N1226</f>
        <v>0</v>
      </c>
      <c r="O1226" s="489"/>
      <c r="P1226" s="473"/>
      <c r="Q1226" s="473"/>
      <c r="R1226" s="473"/>
      <c r="S1226" s="473"/>
      <c r="T1226" s="473"/>
      <c r="U1226" s="473"/>
      <c r="V1226" s="473"/>
      <c r="W1226" s="473"/>
      <c r="X1226" s="473"/>
      <c r="Y1226" s="473"/>
      <c r="Z1226" s="473"/>
      <c r="AA1226" s="473"/>
      <c r="AB1226" s="490"/>
      <c r="AC1226" s="408">
        <f>'2. FTNC CAN'!AC1226+'3. FTNC USD'!AC1226+'4. FTNC EUR'!AC1226+'5. FTNC GBP'!AC1226+'6. FTNC Autres (inclus)'!AC1226</f>
        <v>0</v>
      </c>
      <c r="AD1226" s="830"/>
      <c r="AE1226" s="831"/>
      <c r="AF1226" s="832"/>
    </row>
    <row r="1227" spans="1:32" ht="27.75" customHeight="1" outlineLevel="1" x14ac:dyDescent="0.2">
      <c r="A1227" s="232">
        <v>156</v>
      </c>
      <c r="B1227" s="541"/>
      <c r="C1227" s="254"/>
      <c r="D1227" s="267"/>
      <c r="E1227" s="485"/>
      <c r="F1227" s="915" t="s">
        <v>432</v>
      </c>
      <c r="G1227" s="916"/>
      <c r="H1227" s="916"/>
      <c r="I1227" s="916"/>
      <c r="J1227" s="916"/>
      <c r="K1227" s="916"/>
      <c r="L1227" s="917"/>
      <c r="M1227" s="408">
        <f>'2. FTNC CAN'!M1227+'3. FTNC USD'!M1227+'4. FTNC EUR'!M1227+'5. FTNC GBP'!M1227+'6. FTNC Autres (inclus)'!M1227</f>
        <v>0</v>
      </c>
      <c r="N1227" s="419">
        <f>'2. FTNC CAN'!N1227+'3. FTNC USD'!N1227+'4. FTNC EUR'!N1227+'5. FTNC GBP'!N1227+'6. FTNC Autres (inclus)'!N1227</f>
        <v>0</v>
      </c>
      <c r="O1227" s="551"/>
      <c r="P1227" s="552"/>
      <c r="Q1227" s="552"/>
      <c r="R1227" s="552"/>
      <c r="S1227" s="552"/>
      <c r="T1227" s="552"/>
      <c r="U1227" s="552"/>
      <c r="V1227" s="552"/>
      <c r="W1227" s="552"/>
      <c r="X1227" s="552"/>
      <c r="Y1227" s="552"/>
      <c r="Z1227" s="552"/>
      <c r="AA1227" s="552"/>
      <c r="AB1227" s="580"/>
      <c r="AC1227" s="408">
        <f>'2. FTNC CAN'!AC1227+'3. FTNC USD'!AC1227+'4. FTNC EUR'!AC1227+'5. FTNC GBP'!AC1227+'6. FTNC Autres (inclus)'!AC1227</f>
        <v>0</v>
      </c>
      <c r="AD1227" s="830"/>
      <c r="AE1227" s="831"/>
      <c r="AF1227" s="832"/>
    </row>
    <row r="1228" spans="1:32" ht="15" customHeight="1" outlineLevel="1" x14ac:dyDescent="0.2">
      <c r="A1228" s="232">
        <v>157</v>
      </c>
      <c r="B1228" s="541"/>
      <c r="C1228" s="254"/>
      <c r="D1228" s="727"/>
      <c r="E1228" s="853" t="s">
        <v>546</v>
      </c>
      <c r="F1228" s="854"/>
      <c r="G1228" s="854"/>
      <c r="H1228" s="854"/>
      <c r="I1228" s="854"/>
      <c r="J1228" s="854"/>
      <c r="K1228" s="854"/>
      <c r="L1228" s="855"/>
      <c r="M1228" s="407">
        <f>SUBTOTAL(9,M1229:M1230)</f>
        <v>0</v>
      </c>
      <c r="N1228" s="410">
        <f t="shared" ref="N1228:AC1228" si="1475">SUBTOTAL(9,N1229:N1230)</f>
        <v>0</v>
      </c>
      <c r="O1228" s="565"/>
      <c r="P1228" s="566"/>
      <c r="Q1228" s="566"/>
      <c r="R1228" s="566"/>
      <c r="S1228" s="566"/>
      <c r="T1228" s="566"/>
      <c r="U1228" s="566"/>
      <c r="V1228" s="566"/>
      <c r="W1228" s="566"/>
      <c r="X1228" s="566"/>
      <c r="Y1228" s="566"/>
      <c r="Z1228" s="566"/>
      <c r="AA1228" s="566"/>
      <c r="AB1228" s="730"/>
      <c r="AC1228" s="407">
        <f t="shared" si="1475"/>
        <v>0</v>
      </c>
      <c r="AD1228" s="830"/>
      <c r="AE1228" s="831"/>
      <c r="AF1228" s="832"/>
    </row>
    <row r="1229" spans="1:32" ht="15" customHeight="1" outlineLevel="1" x14ac:dyDescent="0.2">
      <c r="A1229" s="232">
        <v>158</v>
      </c>
      <c r="B1229" s="541"/>
      <c r="C1229" s="254"/>
      <c r="D1229" s="267"/>
      <c r="E1229" s="554"/>
      <c r="F1229" s="856" t="s">
        <v>547</v>
      </c>
      <c r="G1229" s="857"/>
      <c r="H1229" s="857"/>
      <c r="I1229" s="857"/>
      <c r="J1229" s="857"/>
      <c r="K1229" s="857"/>
      <c r="L1229" s="858"/>
      <c r="M1229" s="408">
        <f>'2. FTNC CAN'!M1229+'3. FTNC USD'!M1229+'4. FTNC EUR'!M1229+'5. FTNC GBP'!M1229+'6. FTNC Autres (inclus)'!M1229</f>
        <v>0</v>
      </c>
      <c r="N1229" s="419">
        <f>'2. FTNC CAN'!N1229+'3. FTNC USD'!N1229+'4. FTNC EUR'!N1229+'5. FTNC GBP'!N1229+'6. FTNC Autres (inclus)'!N1229</f>
        <v>0</v>
      </c>
      <c r="O1229" s="551"/>
      <c r="P1229" s="552"/>
      <c r="Q1229" s="552"/>
      <c r="R1229" s="552"/>
      <c r="S1229" s="552"/>
      <c r="T1229" s="552"/>
      <c r="U1229" s="552"/>
      <c r="V1229" s="552"/>
      <c r="W1229" s="552"/>
      <c r="X1229" s="552"/>
      <c r="Y1229" s="552"/>
      <c r="Z1229" s="552"/>
      <c r="AA1229" s="552"/>
      <c r="AB1229" s="580"/>
      <c r="AC1229" s="408">
        <f>'2. FTNC CAN'!AC1229+'3. FTNC USD'!AC1229+'4. FTNC EUR'!AC1229+'5. FTNC GBP'!AC1229+'6. FTNC Autres (inclus)'!AC1229</f>
        <v>0</v>
      </c>
      <c r="AD1229" s="830"/>
      <c r="AE1229" s="831"/>
      <c r="AF1229" s="832"/>
    </row>
    <row r="1230" spans="1:32" ht="15" customHeight="1" outlineLevel="1" x14ac:dyDescent="0.2">
      <c r="A1230" s="232">
        <v>159</v>
      </c>
      <c r="B1230" s="541"/>
      <c r="C1230" s="254"/>
      <c r="D1230" s="267"/>
      <c r="E1230" s="554"/>
      <c r="F1230" s="859" t="s">
        <v>570</v>
      </c>
      <c r="G1230" s="860"/>
      <c r="H1230" s="860"/>
      <c r="I1230" s="860"/>
      <c r="J1230" s="860"/>
      <c r="K1230" s="860"/>
      <c r="L1230" s="861"/>
      <c r="M1230" s="408">
        <f>'2. FTNC CAN'!M1230+'3. FTNC USD'!M1230+'4. FTNC EUR'!M1230+'5. FTNC GBP'!M1230+'6. FTNC Autres (inclus)'!M1230</f>
        <v>0</v>
      </c>
      <c r="N1230" s="419">
        <f>'2. FTNC CAN'!N1230+'3. FTNC USD'!N1230+'4. FTNC EUR'!N1230+'5. FTNC GBP'!N1230+'6. FTNC Autres (inclus)'!N1230</f>
        <v>0</v>
      </c>
      <c r="O1230" s="551"/>
      <c r="P1230" s="552"/>
      <c r="Q1230" s="552"/>
      <c r="R1230" s="552"/>
      <c r="S1230" s="552"/>
      <c r="T1230" s="552"/>
      <c r="U1230" s="552"/>
      <c r="V1230" s="552"/>
      <c r="W1230" s="552"/>
      <c r="X1230" s="552"/>
      <c r="Y1230" s="552"/>
      <c r="Z1230" s="552"/>
      <c r="AA1230" s="552"/>
      <c r="AB1230" s="580"/>
      <c r="AC1230" s="408">
        <f>'2. FTNC CAN'!AC1230+'3. FTNC USD'!AC1230+'4. FTNC EUR'!AC1230+'5. FTNC GBP'!AC1230+'6. FTNC Autres (inclus)'!AC1230</f>
        <v>0</v>
      </c>
      <c r="AD1230" s="830"/>
      <c r="AE1230" s="831"/>
      <c r="AF1230" s="832"/>
    </row>
    <row r="1231" spans="1:32" ht="15" customHeight="1" outlineLevel="1" x14ac:dyDescent="0.2">
      <c r="A1231" s="232">
        <v>160</v>
      </c>
      <c r="B1231" s="541"/>
      <c r="C1231" s="254"/>
      <c r="D1231" s="267"/>
      <c r="E1231" s="853" t="s">
        <v>548</v>
      </c>
      <c r="F1231" s="854"/>
      <c r="G1231" s="854"/>
      <c r="H1231" s="854"/>
      <c r="I1231" s="854"/>
      <c r="J1231" s="854"/>
      <c r="K1231" s="854"/>
      <c r="L1231" s="855"/>
      <c r="M1231" s="407">
        <f>SUBTOTAL(9,M1232:M1234)</f>
        <v>0</v>
      </c>
      <c r="N1231" s="410">
        <f t="shared" ref="N1231:AC1231" si="1476">SUBTOTAL(9,N1232:N1234)</f>
        <v>0</v>
      </c>
      <c r="O1231" s="565"/>
      <c r="P1231" s="566"/>
      <c r="Q1231" s="566"/>
      <c r="R1231" s="566"/>
      <c r="S1231" s="566"/>
      <c r="T1231" s="566"/>
      <c r="U1231" s="566"/>
      <c r="V1231" s="566"/>
      <c r="W1231" s="566"/>
      <c r="X1231" s="566"/>
      <c r="Y1231" s="566"/>
      <c r="Z1231" s="566"/>
      <c r="AA1231" s="566"/>
      <c r="AB1231" s="730"/>
      <c r="AC1231" s="407">
        <f t="shared" si="1476"/>
        <v>0</v>
      </c>
      <c r="AD1231" s="830"/>
      <c r="AE1231" s="831"/>
      <c r="AF1231" s="832"/>
    </row>
    <row r="1232" spans="1:32" ht="15" customHeight="1" outlineLevel="1" x14ac:dyDescent="0.2">
      <c r="A1232" s="232">
        <v>161</v>
      </c>
      <c r="B1232" s="541"/>
      <c r="C1232" s="254"/>
      <c r="D1232" s="267"/>
      <c r="E1232" s="554"/>
      <c r="F1232" s="856" t="s">
        <v>549</v>
      </c>
      <c r="G1232" s="857"/>
      <c r="H1232" s="857"/>
      <c r="I1232" s="857"/>
      <c r="J1232" s="857"/>
      <c r="K1232" s="857"/>
      <c r="L1232" s="858"/>
      <c r="M1232" s="408">
        <f>'2. FTNC CAN'!M1232+'3. FTNC USD'!M1232+'4. FTNC EUR'!M1232+'5. FTNC GBP'!M1232+'6. FTNC Autres (inclus)'!M1232</f>
        <v>0</v>
      </c>
      <c r="N1232" s="419">
        <f>'2. FTNC CAN'!N1232+'3. FTNC USD'!N1232+'4. FTNC EUR'!N1232+'5. FTNC GBP'!N1232+'6. FTNC Autres (inclus)'!N1232</f>
        <v>0</v>
      </c>
      <c r="O1232" s="551"/>
      <c r="P1232" s="552"/>
      <c r="Q1232" s="552"/>
      <c r="R1232" s="552"/>
      <c r="S1232" s="552"/>
      <c r="T1232" s="552"/>
      <c r="U1232" s="552"/>
      <c r="V1232" s="552"/>
      <c r="W1232" s="552"/>
      <c r="X1232" s="552"/>
      <c r="Y1232" s="552"/>
      <c r="Z1232" s="552"/>
      <c r="AA1232" s="552"/>
      <c r="AB1232" s="553"/>
      <c r="AC1232" s="408">
        <f>'2. FTNC CAN'!AC1232+'3. FTNC USD'!AC1232+'4. FTNC EUR'!AC1232+'5. FTNC GBP'!AC1232+'6. FTNC Autres (inclus)'!AC1232</f>
        <v>0</v>
      </c>
      <c r="AD1232" s="830"/>
      <c r="AE1232" s="831"/>
      <c r="AF1232" s="832"/>
    </row>
    <row r="1233" spans="1:32" ht="15" outlineLevel="1" x14ac:dyDescent="0.2">
      <c r="A1233" s="232">
        <v>162</v>
      </c>
      <c r="B1233" s="541"/>
      <c r="C1233" s="252"/>
      <c r="D1233" s="546"/>
      <c r="E1233" s="546"/>
      <c r="F1233" s="915" t="s">
        <v>574</v>
      </c>
      <c r="G1233" s="916"/>
      <c r="H1233" s="916"/>
      <c r="I1233" s="916"/>
      <c r="J1233" s="916"/>
      <c r="K1233" s="916"/>
      <c r="L1233" s="917"/>
      <c r="M1233" s="408">
        <f>'2. FTNC CAN'!M1233+'3. FTNC USD'!M1233+'4. FTNC EUR'!M1233+'5. FTNC GBP'!M1233+'6. FTNC Autres (inclus)'!M1233</f>
        <v>0</v>
      </c>
      <c r="N1233" s="419">
        <f>'2. FTNC CAN'!N1233+'3. FTNC USD'!N1233+'4. FTNC EUR'!N1233+'5. FTNC GBP'!N1233+'6. FTNC Autres (inclus)'!N1233</f>
        <v>0</v>
      </c>
      <c r="O1233" s="551"/>
      <c r="P1233" s="552"/>
      <c r="Q1233" s="552"/>
      <c r="R1233" s="552"/>
      <c r="S1233" s="552"/>
      <c r="T1233" s="552"/>
      <c r="U1233" s="552"/>
      <c r="V1233" s="552"/>
      <c r="W1233" s="552"/>
      <c r="X1233" s="552"/>
      <c r="Y1233" s="552"/>
      <c r="Z1233" s="552"/>
      <c r="AA1233" s="552"/>
      <c r="AB1233" s="553"/>
      <c r="AC1233" s="408">
        <f>'2. FTNC CAN'!AC1233+'3. FTNC USD'!AC1233+'4. FTNC EUR'!AC1233+'5. FTNC GBP'!AC1233+'6. FTNC Autres (inclus)'!AC1233</f>
        <v>0</v>
      </c>
      <c r="AD1233" s="830"/>
      <c r="AE1233" s="831"/>
      <c r="AF1233" s="832"/>
    </row>
    <row r="1234" spans="1:32" ht="27.75" customHeight="1" outlineLevel="1" x14ac:dyDescent="0.2">
      <c r="A1234" s="232">
        <v>163</v>
      </c>
      <c r="B1234" s="540"/>
      <c r="C1234" s="547"/>
      <c r="D1234" s="543"/>
      <c r="E1234" s="543"/>
      <c r="F1234" s="915" t="s">
        <v>566</v>
      </c>
      <c r="G1234" s="916"/>
      <c r="H1234" s="916"/>
      <c r="I1234" s="916"/>
      <c r="J1234" s="916"/>
      <c r="K1234" s="916"/>
      <c r="L1234" s="917"/>
      <c r="M1234" s="408">
        <f>'2. FTNC CAN'!M1234+'3. FTNC USD'!M1234+'4. FTNC EUR'!M1234+'5. FTNC GBP'!M1234+'6. FTNC Autres (inclus)'!M1234</f>
        <v>0</v>
      </c>
      <c r="N1234" s="419">
        <f>'2. FTNC CAN'!N1234+'3. FTNC USD'!N1234+'4. FTNC EUR'!N1234+'5. FTNC GBP'!N1234+'6. FTNC Autres (inclus)'!N1234</f>
        <v>0</v>
      </c>
      <c r="O1234" s="558"/>
      <c r="P1234" s="559"/>
      <c r="Q1234" s="559"/>
      <c r="R1234" s="559"/>
      <c r="S1234" s="559"/>
      <c r="T1234" s="559"/>
      <c r="U1234" s="559"/>
      <c r="V1234" s="559"/>
      <c r="W1234" s="559"/>
      <c r="X1234" s="559"/>
      <c r="Y1234" s="559"/>
      <c r="Z1234" s="559"/>
      <c r="AA1234" s="559"/>
      <c r="AB1234" s="611"/>
      <c r="AC1234" s="408">
        <f>'2. FTNC CAN'!AC1234+'3. FTNC USD'!AC1234+'4. FTNC EUR'!AC1234+'5. FTNC GBP'!AC1234+'6. FTNC Autres (inclus)'!AC1234</f>
        <v>0</v>
      </c>
      <c r="AD1234" s="833"/>
      <c r="AE1234" s="834"/>
      <c r="AF1234" s="835"/>
    </row>
    <row r="1235" spans="1:32" ht="15" outlineLevel="1" x14ac:dyDescent="0.2">
      <c r="A1235" s="232">
        <v>164</v>
      </c>
      <c r="B1235" s="507"/>
      <c r="C1235" s="252"/>
      <c r="D1235" s="1060" t="s">
        <v>23</v>
      </c>
      <c r="E1235" s="1061"/>
      <c r="F1235" s="1061"/>
      <c r="G1235" s="1061"/>
      <c r="H1235" s="1061"/>
      <c r="I1235" s="1061"/>
      <c r="J1235" s="1061"/>
      <c r="K1235" s="1061"/>
      <c r="L1235" s="1061"/>
      <c r="M1235" s="1061"/>
      <c r="N1235" s="1061"/>
      <c r="O1235" s="1061"/>
      <c r="P1235" s="1061"/>
      <c r="Q1235" s="1061"/>
      <c r="R1235" s="1061"/>
      <c r="S1235" s="1061"/>
      <c r="T1235" s="1061"/>
      <c r="U1235" s="1061"/>
      <c r="V1235" s="1061"/>
      <c r="W1235" s="1061"/>
      <c r="X1235" s="1061"/>
      <c r="Y1235" s="1061"/>
      <c r="Z1235" s="1061"/>
      <c r="AA1235" s="1061"/>
      <c r="AB1235" s="1061"/>
      <c r="AC1235" s="1061"/>
      <c r="AD1235" s="1061"/>
      <c r="AE1235" s="1061"/>
      <c r="AF1235" s="1072"/>
    </row>
    <row r="1236" spans="1:32" ht="15" outlineLevel="1" x14ac:dyDescent="0.2">
      <c r="A1236" s="232">
        <v>165</v>
      </c>
      <c r="B1236" s="507"/>
      <c r="C1236" s="252"/>
      <c r="D1236" s="475"/>
      <c r="E1236" s="918" t="s">
        <v>126</v>
      </c>
      <c r="F1236" s="919"/>
      <c r="G1236" s="919"/>
      <c r="H1236" s="919"/>
      <c r="I1236" s="919"/>
      <c r="J1236" s="919"/>
      <c r="K1236" s="919"/>
      <c r="L1236" s="920"/>
      <c r="M1236" s="407">
        <f>SUBTOTAL(9,M1237:M1238)</f>
        <v>0</v>
      </c>
      <c r="N1236" s="410">
        <f t="shared" ref="N1236:AC1236" si="1477">SUBTOTAL(9,N1237:N1238)</f>
        <v>0</v>
      </c>
      <c r="O1236" s="533"/>
      <c r="P1236" s="534"/>
      <c r="Q1236" s="534"/>
      <c r="R1236" s="534"/>
      <c r="S1236" s="534"/>
      <c r="T1236" s="534"/>
      <c r="U1236" s="534"/>
      <c r="V1236" s="534"/>
      <c r="W1236" s="534"/>
      <c r="X1236" s="534"/>
      <c r="Y1236" s="534"/>
      <c r="Z1236" s="534"/>
      <c r="AA1236" s="534"/>
      <c r="AB1236" s="262"/>
      <c r="AC1236" s="407">
        <f t="shared" si="1477"/>
        <v>0</v>
      </c>
      <c r="AD1236" s="827"/>
      <c r="AE1236" s="828"/>
      <c r="AF1236" s="829"/>
    </row>
    <row r="1237" spans="1:32" ht="15" outlineLevel="1" x14ac:dyDescent="0.2">
      <c r="A1237" s="232">
        <v>166</v>
      </c>
      <c r="B1237" s="507"/>
      <c r="C1237" s="252"/>
      <c r="D1237" s="475"/>
      <c r="E1237" s="475"/>
      <c r="F1237" s="856" t="s">
        <v>127</v>
      </c>
      <c r="G1237" s="857"/>
      <c r="H1237" s="857"/>
      <c r="I1237" s="857"/>
      <c r="J1237" s="857"/>
      <c r="K1237" s="857"/>
      <c r="L1237" s="858"/>
      <c r="M1237" s="408">
        <f>'2. FTNC CAN'!M1237+'3. FTNC USD'!M1237+'4. FTNC EUR'!M1237+'5. FTNC GBP'!M1237+'6. FTNC Autres (inclus)'!M1237</f>
        <v>0</v>
      </c>
      <c r="N1237" s="419">
        <f>'2. FTNC CAN'!N1237+'3. FTNC USD'!N1237+'4. FTNC EUR'!N1237+'5. FTNC GBP'!N1237+'6. FTNC Autres (inclus)'!N1237</f>
        <v>0</v>
      </c>
      <c r="O1237" s="489"/>
      <c r="P1237" s="473"/>
      <c r="Q1237" s="473"/>
      <c r="R1237" s="473"/>
      <c r="S1237" s="473"/>
      <c r="T1237" s="473"/>
      <c r="U1237" s="473"/>
      <c r="V1237" s="473"/>
      <c r="W1237" s="473"/>
      <c r="X1237" s="473"/>
      <c r="Y1237" s="473"/>
      <c r="Z1237" s="473"/>
      <c r="AA1237" s="473"/>
      <c r="AB1237" s="490"/>
      <c r="AC1237" s="408">
        <f>'2. FTNC CAN'!AC1237+'3. FTNC USD'!AC1237+'4. FTNC EUR'!AC1237+'5. FTNC GBP'!AC1237+'6. FTNC Autres (inclus)'!AC1237</f>
        <v>0</v>
      </c>
      <c r="AD1237" s="830"/>
      <c r="AE1237" s="831"/>
      <c r="AF1237" s="832"/>
    </row>
    <row r="1238" spans="1:32" ht="15" outlineLevel="1" x14ac:dyDescent="0.2">
      <c r="A1238" s="232">
        <v>167</v>
      </c>
      <c r="B1238" s="507"/>
      <c r="C1238" s="252"/>
      <c r="D1238" s="475"/>
      <c r="E1238" s="475"/>
      <c r="F1238" s="859" t="s">
        <v>128</v>
      </c>
      <c r="G1238" s="860"/>
      <c r="H1238" s="860"/>
      <c r="I1238" s="860"/>
      <c r="J1238" s="860"/>
      <c r="K1238" s="860"/>
      <c r="L1238" s="861"/>
      <c r="M1238" s="408">
        <f>'2. FTNC CAN'!M1238+'3. FTNC USD'!M1238+'4. FTNC EUR'!M1238+'5. FTNC GBP'!M1238+'6. FTNC Autres (inclus)'!M1238</f>
        <v>0</v>
      </c>
      <c r="N1238" s="419">
        <f>'2. FTNC CAN'!N1238+'3. FTNC USD'!N1238+'4. FTNC EUR'!N1238+'5. FTNC GBP'!N1238+'6. FTNC Autres (inclus)'!N1238</f>
        <v>0</v>
      </c>
      <c r="O1238" s="489"/>
      <c r="P1238" s="473"/>
      <c r="Q1238" s="473"/>
      <c r="R1238" s="473"/>
      <c r="S1238" s="473"/>
      <c r="T1238" s="473"/>
      <c r="U1238" s="473"/>
      <c r="V1238" s="473"/>
      <c r="W1238" s="473"/>
      <c r="X1238" s="473"/>
      <c r="Y1238" s="473"/>
      <c r="Z1238" s="473"/>
      <c r="AA1238" s="473"/>
      <c r="AB1238" s="490"/>
      <c r="AC1238" s="408">
        <f>'2. FTNC CAN'!AC1238+'3. FTNC USD'!AC1238+'4. FTNC EUR'!AC1238+'5. FTNC GBP'!AC1238+'6. FTNC Autres (inclus)'!AC1238</f>
        <v>0</v>
      </c>
      <c r="AD1238" s="830"/>
      <c r="AE1238" s="831"/>
      <c r="AF1238" s="832"/>
    </row>
    <row r="1239" spans="1:32" ht="15" outlineLevel="1" x14ac:dyDescent="0.2">
      <c r="A1239" s="232">
        <v>168</v>
      </c>
      <c r="B1239" s="507"/>
      <c r="C1239" s="252"/>
      <c r="D1239" s="475"/>
      <c r="E1239" s="853" t="s">
        <v>129</v>
      </c>
      <c r="F1239" s="854"/>
      <c r="G1239" s="854"/>
      <c r="H1239" s="854"/>
      <c r="I1239" s="854"/>
      <c r="J1239" s="854"/>
      <c r="K1239" s="854"/>
      <c r="L1239" s="855"/>
      <c r="M1239" s="407">
        <f>SUBTOTAL(9,M1240:M1241)</f>
        <v>0</v>
      </c>
      <c r="N1239" s="410">
        <f t="shared" ref="N1239:AC1239" si="1478">SUBTOTAL(9,N1240:N1241)</f>
        <v>0</v>
      </c>
      <c r="O1239" s="533"/>
      <c r="P1239" s="534"/>
      <c r="Q1239" s="534"/>
      <c r="R1239" s="534"/>
      <c r="S1239" s="534"/>
      <c r="T1239" s="534"/>
      <c r="U1239" s="534"/>
      <c r="V1239" s="534"/>
      <c r="W1239" s="534"/>
      <c r="X1239" s="534"/>
      <c r="Y1239" s="534"/>
      <c r="Z1239" s="534"/>
      <c r="AA1239" s="534"/>
      <c r="AB1239" s="262"/>
      <c r="AC1239" s="407">
        <f t="shared" si="1478"/>
        <v>0</v>
      </c>
      <c r="AD1239" s="830"/>
      <c r="AE1239" s="831"/>
      <c r="AF1239" s="832"/>
    </row>
    <row r="1240" spans="1:32" ht="15" outlineLevel="1" x14ac:dyDescent="0.2">
      <c r="A1240" s="232">
        <v>169</v>
      </c>
      <c r="B1240" s="507"/>
      <c r="C1240" s="252"/>
      <c r="D1240" s="475"/>
      <c r="E1240" s="475"/>
      <c r="F1240" s="856" t="s">
        <v>130</v>
      </c>
      <c r="G1240" s="857"/>
      <c r="H1240" s="857"/>
      <c r="I1240" s="857"/>
      <c r="J1240" s="857"/>
      <c r="K1240" s="857"/>
      <c r="L1240" s="858"/>
      <c r="M1240" s="408">
        <f>'2. FTNC CAN'!M1240+'3. FTNC USD'!M1240+'4. FTNC EUR'!M1240+'5. FTNC GBP'!M1240+'6. FTNC Autres (inclus)'!M1240</f>
        <v>0</v>
      </c>
      <c r="N1240" s="419">
        <f>'2. FTNC CAN'!N1240+'3. FTNC USD'!N1240+'4. FTNC EUR'!N1240+'5. FTNC GBP'!N1240+'6. FTNC Autres (inclus)'!N1240</f>
        <v>0</v>
      </c>
      <c r="O1240" s="489"/>
      <c r="P1240" s="473"/>
      <c r="Q1240" s="473"/>
      <c r="R1240" s="473"/>
      <c r="S1240" s="473"/>
      <c r="T1240" s="473"/>
      <c r="U1240" s="473"/>
      <c r="V1240" s="473"/>
      <c r="W1240" s="473"/>
      <c r="X1240" s="473"/>
      <c r="Y1240" s="473"/>
      <c r="Z1240" s="473"/>
      <c r="AA1240" s="473"/>
      <c r="AB1240" s="490"/>
      <c r="AC1240" s="408">
        <f>'2. FTNC CAN'!AC1240+'3. FTNC USD'!AC1240+'4. FTNC EUR'!AC1240+'5. FTNC GBP'!AC1240+'6. FTNC Autres (inclus)'!AC1240</f>
        <v>0</v>
      </c>
      <c r="AD1240" s="830"/>
      <c r="AE1240" s="831"/>
      <c r="AF1240" s="832"/>
    </row>
    <row r="1241" spans="1:32" ht="15" outlineLevel="1" x14ac:dyDescent="0.2">
      <c r="A1241" s="232">
        <v>170</v>
      </c>
      <c r="B1241" s="507"/>
      <c r="C1241" s="252"/>
      <c r="D1241" s="475"/>
      <c r="E1241" s="475"/>
      <c r="F1241" s="859" t="s">
        <v>131</v>
      </c>
      <c r="G1241" s="860"/>
      <c r="H1241" s="860"/>
      <c r="I1241" s="860"/>
      <c r="J1241" s="860"/>
      <c r="K1241" s="860"/>
      <c r="L1241" s="861"/>
      <c r="M1241" s="408">
        <f>'2. FTNC CAN'!M1241+'3. FTNC USD'!M1241+'4. FTNC EUR'!M1241+'5. FTNC GBP'!M1241+'6. FTNC Autres (inclus)'!M1241</f>
        <v>0</v>
      </c>
      <c r="N1241" s="419">
        <f>'2. FTNC CAN'!N1241+'3. FTNC USD'!N1241+'4. FTNC EUR'!N1241+'5. FTNC GBP'!N1241+'6. FTNC Autres (inclus)'!N1241</f>
        <v>0</v>
      </c>
      <c r="O1241" s="489"/>
      <c r="P1241" s="473"/>
      <c r="Q1241" s="473"/>
      <c r="R1241" s="473"/>
      <c r="S1241" s="473"/>
      <c r="T1241" s="473"/>
      <c r="U1241" s="473"/>
      <c r="V1241" s="473"/>
      <c r="W1241" s="473"/>
      <c r="X1241" s="473"/>
      <c r="Y1241" s="473"/>
      <c r="Z1241" s="473"/>
      <c r="AA1241" s="473"/>
      <c r="AB1241" s="490"/>
      <c r="AC1241" s="408">
        <f>'2. FTNC CAN'!AC1241+'3. FTNC USD'!AC1241+'4. FTNC EUR'!AC1241+'5. FTNC GBP'!AC1241+'6. FTNC Autres (inclus)'!AC1241</f>
        <v>0</v>
      </c>
      <c r="AD1241" s="830"/>
      <c r="AE1241" s="831"/>
      <c r="AF1241" s="832"/>
    </row>
    <row r="1242" spans="1:32" ht="15" outlineLevel="1" x14ac:dyDescent="0.2">
      <c r="A1242" s="232">
        <v>171</v>
      </c>
      <c r="B1242" s="507"/>
      <c r="C1242" s="252"/>
      <c r="D1242" s="475"/>
      <c r="E1242" s="853" t="s">
        <v>132</v>
      </c>
      <c r="F1242" s="854"/>
      <c r="G1242" s="854"/>
      <c r="H1242" s="854"/>
      <c r="I1242" s="854"/>
      <c r="J1242" s="854"/>
      <c r="K1242" s="854"/>
      <c r="L1242" s="855"/>
      <c r="M1242" s="407">
        <f>SUBTOTAL(9,M1243:M1244)</f>
        <v>0</v>
      </c>
      <c r="N1242" s="410">
        <f t="shared" ref="N1242:AC1242" si="1479">SUBTOTAL(9,N1243:N1244)</f>
        <v>0</v>
      </c>
      <c r="O1242" s="533"/>
      <c r="P1242" s="534"/>
      <c r="Q1242" s="534"/>
      <c r="R1242" s="534"/>
      <c r="S1242" s="534"/>
      <c r="T1242" s="534"/>
      <c r="U1242" s="534"/>
      <c r="V1242" s="534"/>
      <c r="W1242" s="534"/>
      <c r="X1242" s="534"/>
      <c r="Y1242" s="534"/>
      <c r="Z1242" s="534"/>
      <c r="AA1242" s="534"/>
      <c r="AB1242" s="262"/>
      <c r="AC1242" s="407">
        <f t="shared" si="1479"/>
        <v>0</v>
      </c>
      <c r="AD1242" s="830"/>
      <c r="AE1242" s="831"/>
      <c r="AF1242" s="832"/>
    </row>
    <row r="1243" spans="1:32" ht="15" outlineLevel="1" x14ac:dyDescent="0.2">
      <c r="A1243" s="232">
        <v>172</v>
      </c>
      <c r="B1243" s="507"/>
      <c r="C1243" s="252"/>
      <c r="D1243" s="475"/>
      <c r="E1243" s="268"/>
      <c r="F1243" s="856" t="s">
        <v>133</v>
      </c>
      <c r="G1243" s="857"/>
      <c r="H1243" s="857"/>
      <c r="I1243" s="857"/>
      <c r="J1243" s="857"/>
      <c r="K1243" s="857"/>
      <c r="L1243" s="858"/>
      <c r="M1243" s="408">
        <f>'2. FTNC CAN'!M1243+'3. FTNC USD'!M1243+'4. FTNC EUR'!M1243+'5. FTNC GBP'!M1243+'6. FTNC Autres (inclus)'!M1243</f>
        <v>0</v>
      </c>
      <c r="N1243" s="419">
        <f>'2. FTNC CAN'!N1243+'3. FTNC USD'!N1243+'4. FTNC EUR'!N1243+'5. FTNC GBP'!N1243+'6. FTNC Autres (inclus)'!N1243</f>
        <v>0</v>
      </c>
      <c r="O1243" s="489"/>
      <c r="P1243" s="473"/>
      <c r="Q1243" s="473"/>
      <c r="R1243" s="473"/>
      <c r="S1243" s="473"/>
      <c r="T1243" s="473"/>
      <c r="U1243" s="473"/>
      <c r="V1243" s="473"/>
      <c r="W1243" s="473"/>
      <c r="X1243" s="473"/>
      <c r="Y1243" s="473"/>
      <c r="Z1243" s="473"/>
      <c r="AA1243" s="473"/>
      <c r="AB1243" s="490"/>
      <c r="AC1243" s="408">
        <f>'2. FTNC CAN'!AC1243+'3. FTNC USD'!AC1243+'4. FTNC EUR'!AC1243+'5. FTNC GBP'!AC1243+'6. FTNC Autres (inclus)'!AC1243</f>
        <v>0</v>
      </c>
      <c r="AD1243" s="830"/>
      <c r="AE1243" s="831"/>
      <c r="AF1243" s="832"/>
    </row>
    <row r="1244" spans="1:32" ht="15" outlineLevel="1" x14ac:dyDescent="0.2">
      <c r="A1244" s="232">
        <v>173</v>
      </c>
      <c r="B1244" s="507"/>
      <c r="C1244" s="252"/>
      <c r="D1244" s="475"/>
      <c r="E1244" s="475"/>
      <c r="F1244" s="859" t="s">
        <v>134</v>
      </c>
      <c r="G1244" s="860"/>
      <c r="H1244" s="860"/>
      <c r="I1244" s="860"/>
      <c r="J1244" s="860"/>
      <c r="K1244" s="860"/>
      <c r="L1244" s="861"/>
      <c r="M1244" s="408">
        <f>'2. FTNC CAN'!M1244+'3. FTNC USD'!M1244+'4. FTNC EUR'!M1244+'5. FTNC GBP'!M1244+'6. FTNC Autres (inclus)'!M1244</f>
        <v>0</v>
      </c>
      <c r="N1244" s="419">
        <f>'2. FTNC CAN'!N1244+'3. FTNC USD'!N1244+'4. FTNC EUR'!N1244+'5. FTNC GBP'!N1244+'6. FTNC Autres (inclus)'!N1244</f>
        <v>0</v>
      </c>
      <c r="O1244" s="489"/>
      <c r="P1244" s="473"/>
      <c r="Q1244" s="473"/>
      <c r="R1244" s="473"/>
      <c r="S1244" s="473"/>
      <c r="T1244" s="473"/>
      <c r="U1244" s="473"/>
      <c r="V1244" s="473"/>
      <c r="W1244" s="473"/>
      <c r="X1244" s="473"/>
      <c r="Y1244" s="473"/>
      <c r="Z1244" s="473"/>
      <c r="AA1244" s="473"/>
      <c r="AB1244" s="490"/>
      <c r="AC1244" s="408">
        <f>'2. FTNC CAN'!AC1244+'3. FTNC USD'!AC1244+'4. FTNC EUR'!AC1244+'5. FTNC GBP'!AC1244+'6. FTNC Autres (inclus)'!AC1244</f>
        <v>0</v>
      </c>
      <c r="AD1244" s="830"/>
      <c r="AE1244" s="831"/>
      <c r="AF1244" s="832"/>
    </row>
    <row r="1245" spans="1:32" ht="15" outlineLevel="1" x14ac:dyDescent="0.2">
      <c r="A1245" s="232">
        <v>174</v>
      </c>
      <c r="B1245" s="507"/>
      <c r="C1245" s="252"/>
      <c r="D1245" s="475"/>
      <c r="E1245" s="853" t="s">
        <v>135</v>
      </c>
      <c r="F1245" s="854"/>
      <c r="G1245" s="854"/>
      <c r="H1245" s="854"/>
      <c r="I1245" s="854"/>
      <c r="J1245" s="854"/>
      <c r="K1245" s="854"/>
      <c r="L1245" s="855"/>
      <c r="M1245" s="407">
        <f>SUBTOTAL(9,M1246:M1247)</f>
        <v>0</v>
      </c>
      <c r="N1245" s="410">
        <f t="shared" ref="N1245:AC1245" si="1480">SUBTOTAL(9,N1246:N1247)</f>
        <v>0</v>
      </c>
      <c r="O1245" s="533"/>
      <c r="P1245" s="534"/>
      <c r="Q1245" s="534"/>
      <c r="R1245" s="534"/>
      <c r="S1245" s="534"/>
      <c r="T1245" s="534"/>
      <c r="U1245" s="534"/>
      <c r="V1245" s="534"/>
      <c r="W1245" s="534"/>
      <c r="X1245" s="534"/>
      <c r="Y1245" s="534"/>
      <c r="Z1245" s="534"/>
      <c r="AA1245" s="534"/>
      <c r="AB1245" s="262"/>
      <c r="AC1245" s="407">
        <f t="shared" si="1480"/>
        <v>0</v>
      </c>
      <c r="AD1245" s="830"/>
      <c r="AE1245" s="831"/>
      <c r="AF1245" s="832"/>
    </row>
    <row r="1246" spans="1:32" ht="15" outlineLevel="1" x14ac:dyDescent="0.2">
      <c r="A1246" s="232">
        <v>175</v>
      </c>
      <c r="B1246" s="507"/>
      <c r="C1246" s="252"/>
      <c r="D1246" s="475"/>
      <c r="E1246" s="475"/>
      <c r="F1246" s="856" t="s">
        <v>136</v>
      </c>
      <c r="G1246" s="857"/>
      <c r="H1246" s="857"/>
      <c r="I1246" s="857"/>
      <c r="J1246" s="857"/>
      <c r="K1246" s="857"/>
      <c r="L1246" s="858"/>
      <c r="M1246" s="408">
        <f>'2. FTNC CAN'!M1246+'3. FTNC USD'!M1246+'4. FTNC EUR'!M1246+'5. FTNC GBP'!M1246+'6. FTNC Autres (inclus)'!M1246</f>
        <v>0</v>
      </c>
      <c r="N1246" s="419">
        <f>'2. FTNC CAN'!N1246+'3. FTNC USD'!N1246+'4. FTNC EUR'!N1246+'5. FTNC GBP'!N1246+'6. FTNC Autres (inclus)'!N1246</f>
        <v>0</v>
      </c>
      <c r="O1246" s="489"/>
      <c r="P1246" s="473"/>
      <c r="Q1246" s="473"/>
      <c r="R1246" s="473"/>
      <c r="S1246" s="473"/>
      <c r="T1246" s="473"/>
      <c r="U1246" s="473"/>
      <c r="V1246" s="473"/>
      <c r="W1246" s="473"/>
      <c r="X1246" s="473"/>
      <c r="Y1246" s="473"/>
      <c r="Z1246" s="473"/>
      <c r="AA1246" s="473"/>
      <c r="AB1246" s="490"/>
      <c r="AC1246" s="408">
        <f>'2. FTNC CAN'!AC1246+'3. FTNC USD'!AC1246+'4. FTNC EUR'!AC1246+'5. FTNC GBP'!AC1246+'6. FTNC Autres (inclus)'!AC1246</f>
        <v>0</v>
      </c>
      <c r="AD1246" s="830"/>
      <c r="AE1246" s="831"/>
      <c r="AF1246" s="832"/>
    </row>
    <row r="1247" spans="1:32" ht="15" outlineLevel="1" x14ac:dyDescent="0.2">
      <c r="A1247" s="232">
        <v>176</v>
      </c>
      <c r="B1247" s="507"/>
      <c r="C1247" s="252"/>
      <c r="D1247" s="475"/>
      <c r="E1247" s="475"/>
      <c r="F1247" s="859" t="s">
        <v>137</v>
      </c>
      <c r="G1247" s="860"/>
      <c r="H1247" s="860"/>
      <c r="I1247" s="860"/>
      <c r="J1247" s="860"/>
      <c r="K1247" s="860"/>
      <c r="L1247" s="861"/>
      <c r="M1247" s="408">
        <f>'2. FTNC CAN'!M1247+'3. FTNC USD'!M1247+'4. FTNC EUR'!M1247+'5. FTNC GBP'!M1247+'6. FTNC Autres (inclus)'!M1247</f>
        <v>0</v>
      </c>
      <c r="N1247" s="419">
        <f>'2. FTNC CAN'!N1247+'3. FTNC USD'!N1247+'4. FTNC EUR'!N1247+'5. FTNC GBP'!N1247+'6. FTNC Autres (inclus)'!N1247</f>
        <v>0</v>
      </c>
      <c r="O1247" s="489"/>
      <c r="P1247" s="473"/>
      <c r="Q1247" s="473"/>
      <c r="R1247" s="473"/>
      <c r="S1247" s="473"/>
      <c r="T1247" s="473"/>
      <c r="U1247" s="473"/>
      <c r="V1247" s="473"/>
      <c r="W1247" s="473"/>
      <c r="X1247" s="473"/>
      <c r="Y1247" s="473"/>
      <c r="Z1247" s="473"/>
      <c r="AA1247" s="473"/>
      <c r="AB1247" s="490"/>
      <c r="AC1247" s="408">
        <f>'2. FTNC CAN'!AC1247+'3. FTNC USD'!AC1247+'4. FTNC EUR'!AC1247+'5. FTNC GBP'!AC1247+'6. FTNC Autres (inclus)'!AC1247</f>
        <v>0</v>
      </c>
      <c r="AD1247" s="830"/>
      <c r="AE1247" s="831"/>
      <c r="AF1247" s="832"/>
    </row>
    <row r="1248" spans="1:32" ht="15" outlineLevel="1" x14ac:dyDescent="0.2">
      <c r="A1248" s="232">
        <v>177</v>
      </c>
      <c r="B1248" s="507"/>
      <c r="C1248" s="252"/>
      <c r="D1248" s="475"/>
      <c r="E1248" s="853" t="s">
        <v>540</v>
      </c>
      <c r="F1248" s="854"/>
      <c r="G1248" s="854"/>
      <c r="H1248" s="854"/>
      <c r="I1248" s="854"/>
      <c r="J1248" s="854"/>
      <c r="K1248" s="854"/>
      <c r="L1248" s="855"/>
      <c r="M1248" s="407">
        <f>SUBTOTAL(9,M1249:M1250)</f>
        <v>0</v>
      </c>
      <c r="N1248" s="410">
        <f t="shared" ref="N1248:AC1248" si="1481">SUBTOTAL(9,N1249:N1250)</f>
        <v>0</v>
      </c>
      <c r="O1248" s="533"/>
      <c r="P1248" s="534"/>
      <c r="Q1248" s="534"/>
      <c r="R1248" s="534"/>
      <c r="S1248" s="534"/>
      <c r="T1248" s="534"/>
      <c r="U1248" s="534"/>
      <c r="V1248" s="534"/>
      <c r="W1248" s="534"/>
      <c r="X1248" s="534"/>
      <c r="Y1248" s="534"/>
      <c r="Z1248" s="534"/>
      <c r="AA1248" s="534"/>
      <c r="AB1248" s="262"/>
      <c r="AC1248" s="407">
        <f t="shared" si="1481"/>
        <v>0</v>
      </c>
      <c r="AD1248" s="830"/>
      <c r="AE1248" s="831"/>
      <c r="AF1248" s="832"/>
    </row>
    <row r="1249" spans="1:32" ht="15" outlineLevel="1" x14ac:dyDescent="0.2">
      <c r="A1249" s="232">
        <v>178</v>
      </c>
      <c r="B1249" s="507"/>
      <c r="C1249" s="252"/>
      <c r="D1249" s="475"/>
      <c r="E1249" s="475"/>
      <c r="F1249" s="856" t="s">
        <v>541</v>
      </c>
      <c r="G1249" s="857"/>
      <c r="H1249" s="857"/>
      <c r="I1249" s="857"/>
      <c r="J1249" s="857"/>
      <c r="K1249" s="857"/>
      <c r="L1249" s="858"/>
      <c r="M1249" s="408">
        <f>'2. FTNC CAN'!M1249+'3. FTNC USD'!M1249+'4. FTNC EUR'!M1249+'5. FTNC GBP'!M1249+'6. FTNC Autres (inclus)'!M1249</f>
        <v>0</v>
      </c>
      <c r="N1249" s="419">
        <f>'2. FTNC CAN'!N1249+'3. FTNC USD'!N1249+'4. FTNC EUR'!N1249+'5. FTNC GBP'!N1249+'6. FTNC Autres (inclus)'!N1249</f>
        <v>0</v>
      </c>
      <c r="O1249" s="489"/>
      <c r="P1249" s="473"/>
      <c r="Q1249" s="473"/>
      <c r="R1249" s="473"/>
      <c r="S1249" s="473"/>
      <c r="T1249" s="473"/>
      <c r="U1249" s="473"/>
      <c r="V1249" s="473"/>
      <c r="W1249" s="473"/>
      <c r="X1249" s="473"/>
      <c r="Y1249" s="473"/>
      <c r="Z1249" s="473"/>
      <c r="AA1249" s="473"/>
      <c r="AB1249" s="490"/>
      <c r="AC1249" s="408">
        <f>'2. FTNC CAN'!AC1249+'3. FTNC USD'!AC1249+'4. FTNC EUR'!AC1249+'5. FTNC GBP'!AC1249+'6. FTNC Autres (inclus)'!AC1249</f>
        <v>0</v>
      </c>
      <c r="AD1249" s="830"/>
      <c r="AE1249" s="831"/>
      <c r="AF1249" s="832"/>
    </row>
    <row r="1250" spans="1:32" ht="15" outlineLevel="1" x14ac:dyDescent="0.2">
      <c r="A1250" s="232">
        <v>179</v>
      </c>
      <c r="B1250" s="507"/>
      <c r="C1250" s="252"/>
      <c r="D1250" s="475"/>
      <c r="E1250" s="475"/>
      <c r="F1250" s="859" t="s">
        <v>542</v>
      </c>
      <c r="G1250" s="860"/>
      <c r="H1250" s="860"/>
      <c r="I1250" s="860"/>
      <c r="J1250" s="860"/>
      <c r="K1250" s="860"/>
      <c r="L1250" s="861"/>
      <c r="M1250" s="408">
        <f>'2. FTNC CAN'!M1250+'3. FTNC USD'!M1250+'4. FTNC EUR'!M1250+'5. FTNC GBP'!M1250+'6. FTNC Autres (inclus)'!M1250</f>
        <v>0</v>
      </c>
      <c r="N1250" s="419">
        <f>'2. FTNC CAN'!N1250+'3. FTNC USD'!N1250+'4. FTNC EUR'!N1250+'5. FTNC GBP'!N1250+'6. FTNC Autres (inclus)'!N1250</f>
        <v>0</v>
      </c>
      <c r="O1250" s="489"/>
      <c r="P1250" s="473"/>
      <c r="Q1250" s="473"/>
      <c r="R1250" s="473"/>
      <c r="S1250" s="473"/>
      <c r="T1250" s="473"/>
      <c r="U1250" s="473"/>
      <c r="V1250" s="473"/>
      <c r="W1250" s="473"/>
      <c r="X1250" s="473"/>
      <c r="Y1250" s="473"/>
      <c r="Z1250" s="473"/>
      <c r="AA1250" s="473"/>
      <c r="AB1250" s="490"/>
      <c r="AC1250" s="408">
        <f>'2. FTNC CAN'!AC1250+'3. FTNC USD'!AC1250+'4. FTNC EUR'!AC1250+'5. FTNC GBP'!AC1250+'6. FTNC Autres (inclus)'!AC1250</f>
        <v>0</v>
      </c>
      <c r="AD1250" s="830"/>
      <c r="AE1250" s="831"/>
      <c r="AF1250" s="832"/>
    </row>
    <row r="1251" spans="1:32" ht="15" outlineLevel="1" x14ac:dyDescent="0.2">
      <c r="A1251" s="232">
        <v>180</v>
      </c>
      <c r="B1251" s="507"/>
      <c r="C1251" s="252"/>
      <c r="D1251" s="475"/>
      <c r="E1251" s="853" t="s">
        <v>543</v>
      </c>
      <c r="F1251" s="854"/>
      <c r="G1251" s="854"/>
      <c r="H1251" s="854"/>
      <c r="I1251" s="854"/>
      <c r="J1251" s="854"/>
      <c r="K1251" s="854"/>
      <c r="L1251" s="855"/>
      <c r="M1251" s="407">
        <f>SUBTOTAL(9,M1252:M1253)</f>
        <v>0</v>
      </c>
      <c r="N1251" s="410">
        <f t="shared" ref="N1251:AC1251" si="1482">SUBTOTAL(9,N1252:N1253)</f>
        <v>0</v>
      </c>
      <c r="O1251" s="533"/>
      <c r="P1251" s="534"/>
      <c r="Q1251" s="534"/>
      <c r="R1251" s="534"/>
      <c r="S1251" s="534"/>
      <c r="T1251" s="534"/>
      <c r="U1251" s="534"/>
      <c r="V1251" s="534"/>
      <c r="W1251" s="534"/>
      <c r="X1251" s="534"/>
      <c r="Y1251" s="534"/>
      <c r="Z1251" s="534"/>
      <c r="AA1251" s="534"/>
      <c r="AB1251" s="262"/>
      <c r="AC1251" s="407">
        <f t="shared" si="1482"/>
        <v>0</v>
      </c>
      <c r="AD1251" s="830"/>
      <c r="AE1251" s="831"/>
      <c r="AF1251" s="832"/>
    </row>
    <row r="1252" spans="1:32" ht="15" outlineLevel="1" x14ac:dyDescent="0.2">
      <c r="A1252" s="232">
        <v>181</v>
      </c>
      <c r="B1252" s="507"/>
      <c r="C1252" s="252"/>
      <c r="D1252" s="475"/>
      <c r="E1252" s="475"/>
      <c r="F1252" s="856" t="s">
        <v>544</v>
      </c>
      <c r="G1252" s="857"/>
      <c r="H1252" s="857"/>
      <c r="I1252" s="857"/>
      <c r="J1252" s="857"/>
      <c r="K1252" s="857"/>
      <c r="L1252" s="858"/>
      <c r="M1252" s="408">
        <f>'2. FTNC CAN'!M1252+'3. FTNC USD'!M1252+'4. FTNC EUR'!M1252+'5. FTNC GBP'!M1252+'6. FTNC Autres (inclus)'!M1252</f>
        <v>0</v>
      </c>
      <c r="N1252" s="419">
        <f>'2. FTNC CAN'!N1252+'3. FTNC USD'!N1252+'4. FTNC EUR'!N1252+'5. FTNC GBP'!N1252+'6. FTNC Autres (inclus)'!N1252</f>
        <v>0</v>
      </c>
      <c r="O1252" s="489"/>
      <c r="P1252" s="473"/>
      <c r="Q1252" s="473"/>
      <c r="R1252" s="473"/>
      <c r="S1252" s="473"/>
      <c r="T1252" s="473"/>
      <c r="U1252" s="473"/>
      <c r="V1252" s="473"/>
      <c r="W1252" s="473"/>
      <c r="X1252" s="473"/>
      <c r="Y1252" s="473"/>
      <c r="Z1252" s="473"/>
      <c r="AA1252" s="473"/>
      <c r="AB1252" s="490"/>
      <c r="AC1252" s="408">
        <f>'2. FTNC CAN'!AC1252+'3. FTNC USD'!AC1252+'4. FTNC EUR'!AC1252+'5. FTNC GBP'!AC1252+'6. FTNC Autres (inclus)'!AC1252</f>
        <v>0</v>
      </c>
      <c r="AD1252" s="830"/>
      <c r="AE1252" s="831"/>
      <c r="AF1252" s="832"/>
    </row>
    <row r="1253" spans="1:32" ht="15" outlineLevel="1" x14ac:dyDescent="0.2">
      <c r="A1253" s="232">
        <v>182</v>
      </c>
      <c r="B1253" s="507"/>
      <c r="C1253" s="252"/>
      <c r="D1253" s="475"/>
      <c r="E1253" s="475"/>
      <c r="F1253" s="859" t="s">
        <v>545</v>
      </c>
      <c r="G1253" s="860"/>
      <c r="H1253" s="860"/>
      <c r="I1253" s="860"/>
      <c r="J1253" s="860"/>
      <c r="K1253" s="860"/>
      <c r="L1253" s="861"/>
      <c r="M1253" s="408">
        <f>'2. FTNC CAN'!M1253+'3. FTNC USD'!M1253+'4. FTNC EUR'!M1253+'5. FTNC GBP'!M1253+'6. FTNC Autres (inclus)'!M1253</f>
        <v>0</v>
      </c>
      <c r="N1253" s="419">
        <f>'2. FTNC CAN'!N1253+'3. FTNC USD'!N1253+'4. FTNC EUR'!N1253+'5. FTNC GBP'!N1253+'6. FTNC Autres (inclus)'!N1253</f>
        <v>0</v>
      </c>
      <c r="O1253" s="489"/>
      <c r="P1253" s="473"/>
      <c r="Q1253" s="473"/>
      <c r="R1253" s="473"/>
      <c r="S1253" s="473"/>
      <c r="T1253" s="473"/>
      <c r="U1253" s="473"/>
      <c r="V1253" s="473"/>
      <c r="W1253" s="473"/>
      <c r="X1253" s="473"/>
      <c r="Y1253" s="473"/>
      <c r="Z1253" s="473"/>
      <c r="AA1253" s="473"/>
      <c r="AB1253" s="490"/>
      <c r="AC1253" s="408">
        <f>'2. FTNC CAN'!AC1253+'3. FTNC USD'!AC1253+'4. FTNC EUR'!AC1253+'5. FTNC GBP'!AC1253+'6. FTNC Autres (inclus)'!AC1253</f>
        <v>0</v>
      </c>
      <c r="AD1253" s="833"/>
      <c r="AE1253" s="834"/>
      <c r="AF1253" s="835"/>
    </row>
    <row r="1254" spans="1:32" ht="15" outlineLevel="1" x14ac:dyDescent="0.2">
      <c r="A1254" s="232">
        <v>183</v>
      </c>
      <c r="B1254" s="507"/>
      <c r="C1254" s="252"/>
      <c r="D1254" s="844" t="s">
        <v>24</v>
      </c>
      <c r="E1254" s="845"/>
      <c r="F1254" s="845"/>
      <c r="G1254" s="845"/>
      <c r="H1254" s="845"/>
      <c r="I1254" s="845"/>
      <c r="J1254" s="845"/>
      <c r="K1254" s="845"/>
      <c r="L1254" s="845"/>
      <c r="M1254" s="407">
        <f>SUBTOTAL(9,M1255:M1257)</f>
        <v>0</v>
      </c>
      <c r="N1254" s="410">
        <f t="shared" ref="N1254:AC1254" si="1483">SUBTOTAL(9,N1255:N1257)</f>
        <v>0</v>
      </c>
      <c r="O1254" s="533"/>
      <c r="P1254" s="534"/>
      <c r="Q1254" s="534"/>
      <c r="R1254" s="534"/>
      <c r="S1254" s="534"/>
      <c r="T1254" s="534"/>
      <c r="U1254" s="534"/>
      <c r="V1254" s="534"/>
      <c r="W1254" s="534"/>
      <c r="X1254" s="534"/>
      <c r="Y1254" s="534"/>
      <c r="Z1254" s="534"/>
      <c r="AA1254" s="534"/>
      <c r="AB1254" s="534"/>
      <c r="AC1254" s="407">
        <f t="shared" si="1483"/>
        <v>0</v>
      </c>
      <c r="AD1254" s="921"/>
      <c r="AE1254" s="921"/>
      <c r="AF1254" s="922"/>
    </row>
    <row r="1255" spans="1:32" ht="15" customHeight="1" outlineLevel="1" x14ac:dyDescent="0.2">
      <c r="A1255" s="232">
        <v>184</v>
      </c>
      <c r="B1255" s="507"/>
      <c r="C1255" s="252"/>
      <c r="D1255" s="475"/>
      <c r="E1255" s="475"/>
      <c r="F1255" s="856" t="s">
        <v>156</v>
      </c>
      <c r="G1255" s="857"/>
      <c r="H1255" s="857"/>
      <c r="I1255" s="857"/>
      <c r="J1255" s="857"/>
      <c r="K1255" s="857"/>
      <c r="L1255" s="858"/>
      <c r="M1255" s="408">
        <f>'2. FTNC CAN'!M1255+'3. FTNC USD'!M1255+'4. FTNC EUR'!M1255+'5. FTNC GBP'!M1255+'6. FTNC Autres (inclus)'!M1255</f>
        <v>0</v>
      </c>
      <c r="N1255" s="419">
        <f>'2. FTNC CAN'!N1255+'3. FTNC USD'!N1255+'4. FTNC EUR'!N1255+'5. FTNC GBP'!N1255+'6. FTNC Autres (inclus)'!N1255</f>
        <v>0</v>
      </c>
      <c r="O1255" s="489"/>
      <c r="P1255" s="473"/>
      <c r="Q1255" s="473"/>
      <c r="R1255" s="473"/>
      <c r="S1255" s="473"/>
      <c r="T1255" s="473"/>
      <c r="U1255" s="473"/>
      <c r="V1255" s="473"/>
      <c r="W1255" s="473"/>
      <c r="X1255" s="473"/>
      <c r="Y1255" s="473"/>
      <c r="Z1255" s="473"/>
      <c r="AA1255" s="473"/>
      <c r="AB1255" s="490"/>
      <c r="AC1255" s="408">
        <f>'2. FTNC CAN'!AC1255+'3. FTNC USD'!AC1255+'4. FTNC EUR'!AC1255+'5. FTNC GBP'!AC1255+'6. FTNC Autres (inclus)'!AC1255</f>
        <v>0</v>
      </c>
      <c r="AD1255" s="827"/>
      <c r="AE1255" s="828"/>
      <c r="AF1255" s="829"/>
    </row>
    <row r="1256" spans="1:32" ht="15" customHeight="1" outlineLevel="1" x14ac:dyDescent="0.2">
      <c r="A1256" s="232">
        <v>185</v>
      </c>
      <c r="B1256" s="507"/>
      <c r="C1256" s="252"/>
      <c r="D1256" s="475"/>
      <c r="E1256" s="475"/>
      <c r="F1256" s="915" t="s">
        <v>157</v>
      </c>
      <c r="G1256" s="916"/>
      <c r="H1256" s="916"/>
      <c r="I1256" s="916"/>
      <c r="J1256" s="916"/>
      <c r="K1256" s="916"/>
      <c r="L1256" s="917"/>
      <c r="M1256" s="408">
        <f>'2. FTNC CAN'!M1256+'3. FTNC USD'!M1256+'4. FTNC EUR'!M1256+'5. FTNC GBP'!M1256+'6. FTNC Autres (inclus)'!M1256</f>
        <v>0</v>
      </c>
      <c r="N1256" s="419">
        <f>'2. FTNC CAN'!N1256+'3. FTNC USD'!N1256+'4. FTNC EUR'!N1256+'5. FTNC GBP'!N1256+'6. FTNC Autres (inclus)'!N1256</f>
        <v>0</v>
      </c>
      <c r="O1256" s="489"/>
      <c r="P1256" s="473"/>
      <c r="Q1256" s="473"/>
      <c r="R1256" s="473"/>
      <c r="S1256" s="473"/>
      <c r="T1256" s="473"/>
      <c r="U1256" s="473"/>
      <c r="V1256" s="473"/>
      <c r="W1256" s="473"/>
      <c r="X1256" s="473"/>
      <c r="Y1256" s="473"/>
      <c r="Z1256" s="473"/>
      <c r="AA1256" s="473"/>
      <c r="AB1256" s="490"/>
      <c r="AC1256" s="408">
        <f>'2. FTNC CAN'!AC1256+'3. FTNC USD'!AC1256+'4. FTNC EUR'!AC1256+'5. FTNC GBP'!AC1256+'6. FTNC Autres (inclus)'!AC1256</f>
        <v>0</v>
      </c>
      <c r="AD1256" s="830"/>
      <c r="AE1256" s="831"/>
      <c r="AF1256" s="832"/>
    </row>
    <row r="1257" spans="1:32" ht="15" outlineLevel="1" x14ac:dyDescent="0.2">
      <c r="A1257" s="232">
        <v>186</v>
      </c>
      <c r="B1257" s="507"/>
      <c r="C1257" s="252"/>
      <c r="D1257" s="475"/>
      <c r="E1257" s="475"/>
      <c r="F1257" s="859" t="s">
        <v>25</v>
      </c>
      <c r="G1257" s="860"/>
      <c r="H1257" s="860"/>
      <c r="I1257" s="860"/>
      <c r="J1257" s="860"/>
      <c r="K1257" s="860"/>
      <c r="L1257" s="861"/>
      <c r="M1257" s="408">
        <f>'2. FTNC CAN'!M1257+'3. FTNC USD'!M1257+'4. FTNC EUR'!M1257+'5. FTNC GBP'!M1257+'6. FTNC Autres (inclus)'!M1257</f>
        <v>0</v>
      </c>
      <c r="N1257" s="419">
        <f>'2. FTNC CAN'!N1257+'3. FTNC USD'!N1257+'4. FTNC EUR'!N1257+'5. FTNC GBP'!N1257+'6. FTNC Autres (inclus)'!N1257</f>
        <v>0</v>
      </c>
      <c r="O1257" s="489"/>
      <c r="P1257" s="473"/>
      <c r="Q1257" s="473"/>
      <c r="R1257" s="473"/>
      <c r="S1257" s="473"/>
      <c r="T1257" s="473"/>
      <c r="U1257" s="473"/>
      <c r="V1257" s="473"/>
      <c r="W1257" s="473"/>
      <c r="X1257" s="473"/>
      <c r="Y1257" s="473"/>
      <c r="Z1257" s="473"/>
      <c r="AA1257" s="473"/>
      <c r="AB1257" s="490"/>
      <c r="AC1257" s="408">
        <f>'2. FTNC CAN'!AC1257+'3. FTNC USD'!AC1257+'4. FTNC EUR'!AC1257+'5. FTNC GBP'!AC1257+'6. FTNC Autres (inclus)'!AC1257</f>
        <v>0</v>
      </c>
      <c r="AD1257" s="833"/>
      <c r="AE1257" s="834"/>
      <c r="AF1257" s="835"/>
    </row>
    <row r="1258" spans="1:32" ht="15" outlineLevel="1" x14ac:dyDescent="0.2">
      <c r="A1258" s="232">
        <v>187</v>
      </c>
      <c r="B1258" s="507"/>
      <c r="C1258" s="252"/>
      <c r="D1258" s="844" t="s">
        <v>467</v>
      </c>
      <c r="E1258" s="845"/>
      <c r="F1258" s="845"/>
      <c r="G1258" s="845"/>
      <c r="H1258" s="845"/>
      <c r="I1258" s="845"/>
      <c r="J1258" s="845"/>
      <c r="K1258" s="845"/>
      <c r="L1258" s="845"/>
      <c r="M1258" s="407">
        <f>SUBTOTAL(9,M1259:M1260)</f>
        <v>0</v>
      </c>
      <c r="N1258" s="410">
        <f t="shared" ref="N1258:AC1258" si="1484">SUBTOTAL(9,N1259:N1260)</f>
        <v>0</v>
      </c>
      <c r="O1258" s="533"/>
      <c r="P1258" s="534"/>
      <c r="Q1258" s="534"/>
      <c r="R1258" s="534"/>
      <c r="S1258" s="534"/>
      <c r="T1258" s="534"/>
      <c r="U1258" s="534"/>
      <c r="V1258" s="534"/>
      <c r="W1258" s="534"/>
      <c r="X1258" s="534"/>
      <c r="Y1258" s="534"/>
      <c r="Z1258" s="534"/>
      <c r="AA1258" s="534"/>
      <c r="AB1258" s="262"/>
      <c r="AC1258" s="407">
        <f t="shared" si="1484"/>
        <v>0</v>
      </c>
      <c r="AD1258" s="921"/>
      <c r="AE1258" s="921"/>
      <c r="AF1258" s="922"/>
    </row>
    <row r="1259" spans="1:32" ht="15" outlineLevel="1" x14ac:dyDescent="0.2">
      <c r="A1259" s="232">
        <v>188</v>
      </c>
      <c r="B1259" s="507"/>
      <c r="C1259" s="252"/>
      <c r="D1259" s="475"/>
      <c r="E1259" s="475"/>
      <c r="F1259" s="856" t="s">
        <v>466</v>
      </c>
      <c r="G1259" s="857"/>
      <c r="H1259" s="857"/>
      <c r="I1259" s="857"/>
      <c r="J1259" s="857"/>
      <c r="K1259" s="857"/>
      <c r="L1259" s="858"/>
      <c r="M1259" s="408">
        <f>'2. FTNC CAN'!M1259+'3. FTNC USD'!M1259+'4. FTNC EUR'!M1259+'5. FTNC GBP'!M1259+'6. FTNC Autres (inclus)'!M1259</f>
        <v>0</v>
      </c>
      <c r="N1259" s="419">
        <f>'2. FTNC CAN'!N1259+'3. FTNC USD'!N1259+'4. FTNC EUR'!N1259+'5. FTNC GBP'!N1259+'6. FTNC Autres (inclus)'!N1259</f>
        <v>0</v>
      </c>
      <c r="O1259" s="489"/>
      <c r="P1259" s="473"/>
      <c r="Q1259" s="473"/>
      <c r="R1259" s="473"/>
      <c r="S1259" s="473"/>
      <c r="T1259" s="473"/>
      <c r="U1259" s="473"/>
      <c r="V1259" s="473"/>
      <c r="W1259" s="473"/>
      <c r="X1259" s="473"/>
      <c r="Y1259" s="473"/>
      <c r="Z1259" s="473"/>
      <c r="AA1259" s="473"/>
      <c r="AB1259" s="490"/>
      <c r="AC1259" s="408">
        <f>'2. FTNC CAN'!AC1259+'3. FTNC USD'!AC1259+'4. FTNC EUR'!AC1259+'5. FTNC GBP'!AC1259+'6. FTNC Autres (inclus)'!AC1259</f>
        <v>0</v>
      </c>
      <c r="AD1259" s="827"/>
      <c r="AE1259" s="828"/>
      <c r="AF1259" s="829"/>
    </row>
    <row r="1260" spans="1:32" ht="15" outlineLevel="1" x14ac:dyDescent="0.2">
      <c r="A1260" s="232">
        <v>189</v>
      </c>
      <c r="B1260" s="507"/>
      <c r="C1260" s="252"/>
      <c r="D1260" s="475"/>
      <c r="E1260" s="475"/>
      <c r="F1260" s="859" t="s">
        <v>576</v>
      </c>
      <c r="G1260" s="860"/>
      <c r="H1260" s="860"/>
      <c r="I1260" s="860"/>
      <c r="J1260" s="860"/>
      <c r="K1260" s="860"/>
      <c r="L1260" s="861"/>
      <c r="M1260" s="408">
        <f>'2. FTNC CAN'!M1260+'3. FTNC USD'!M1260+'4. FTNC EUR'!M1260+'5. FTNC GBP'!M1260+'6. FTNC Autres (inclus)'!M1260</f>
        <v>0</v>
      </c>
      <c r="N1260" s="419">
        <f>'2. FTNC CAN'!N1260+'3. FTNC USD'!N1260+'4. FTNC EUR'!N1260+'5. FTNC GBP'!N1260+'6. FTNC Autres (inclus)'!N1260</f>
        <v>0</v>
      </c>
      <c r="O1260" s="489"/>
      <c r="P1260" s="473"/>
      <c r="Q1260" s="473"/>
      <c r="R1260" s="473"/>
      <c r="S1260" s="473"/>
      <c r="T1260" s="473"/>
      <c r="U1260" s="473"/>
      <c r="V1260" s="473"/>
      <c r="W1260" s="473"/>
      <c r="X1260" s="473"/>
      <c r="Y1260" s="473"/>
      <c r="Z1260" s="473"/>
      <c r="AA1260" s="473"/>
      <c r="AB1260" s="490"/>
      <c r="AC1260" s="408">
        <f>'2. FTNC CAN'!AC1260+'3. FTNC USD'!AC1260+'4. FTNC EUR'!AC1260+'5. FTNC GBP'!AC1260+'6. FTNC Autres (inclus)'!AC1260</f>
        <v>0</v>
      </c>
      <c r="AD1260" s="830"/>
      <c r="AE1260" s="831"/>
      <c r="AF1260" s="832"/>
    </row>
    <row r="1261" spans="1:32" ht="15" customHeight="1" outlineLevel="1" x14ac:dyDescent="0.2">
      <c r="A1261" s="232">
        <v>326</v>
      </c>
      <c r="B1261" s="507"/>
      <c r="C1261" s="1073" t="s">
        <v>140</v>
      </c>
      <c r="D1261" s="1074"/>
      <c r="E1261" s="1074"/>
      <c r="F1261" s="1074"/>
      <c r="G1261" s="1074"/>
      <c r="H1261" s="1074"/>
      <c r="I1261" s="1074"/>
      <c r="J1261" s="1074"/>
      <c r="K1261" s="1074"/>
      <c r="L1261" s="1074"/>
      <c r="M1261" s="1074"/>
      <c r="N1261" s="1074"/>
      <c r="O1261" s="1074"/>
      <c r="P1261" s="1074"/>
      <c r="Q1261" s="1074"/>
      <c r="R1261" s="1074"/>
      <c r="S1261" s="1074"/>
      <c r="T1261" s="1074"/>
      <c r="U1261" s="1074"/>
      <c r="V1261" s="1074"/>
      <c r="W1261" s="1074"/>
      <c r="X1261" s="1074"/>
      <c r="Y1261" s="1074"/>
      <c r="Z1261" s="1074"/>
      <c r="AA1261" s="1074"/>
      <c r="AB1261" s="1074"/>
      <c r="AC1261" s="1074"/>
      <c r="AD1261" s="1074"/>
      <c r="AE1261" s="1074"/>
      <c r="AF1261" s="1075"/>
    </row>
    <row r="1262" spans="1:32" ht="15" outlineLevel="1" x14ac:dyDescent="0.2">
      <c r="A1262" s="232">
        <v>232</v>
      </c>
      <c r="B1262" s="507"/>
      <c r="C1262" s="252"/>
      <c r="D1262" s="850" t="s">
        <v>141</v>
      </c>
      <c r="E1262" s="851"/>
      <c r="F1262" s="851"/>
      <c r="G1262" s="851"/>
      <c r="H1262" s="851"/>
      <c r="I1262" s="851"/>
      <c r="J1262" s="851"/>
      <c r="K1262" s="851"/>
      <c r="L1262" s="851"/>
      <c r="M1262" s="407">
        <f>SUBTOTAL(9,M1263:M1264)</f>
        <v>0</v>
      </c>
      <c r="N1262" s="410">
        <f t="shared" ref="N1262:AC1262" si="1485">SUBTOTAL(9,N1263:N1264)</f>
        <v>0</v>
      </c>
      <c r="O1262" s="414">
        <f t="shared" si="1485"/>
        <v>0</v>
      </c>
      <c r="P1262" s="414">
        <f t="shared" si="1485"/>
        <v>0</v>
      </c>
      <c r="Q1262" s="415">
        <f t="shared" si="1485"/>
        <v>0</v>
      </c>
      <c r="R1262" s="410">
        <f t="shared" si="1485"/>
        <v>0</v>
      </c>
      <c r="S1262" s="414">
        <f t="shared" si="1485"/>
        <v>0</v>
      </c>
      <c r="T1262" s="413">
        <f t="shared" si="1485"/>
        <v>0</v>
      </c>
      <c r="U1262" s="413">
        <f t="shared" si="1485"/>
        <v>0</v>
      </c>
      <c r="V1262" s="413">
        <f t="shared" si="1485"/>
        <v>0</v>
      </c>
      <c r="W1262" s="413">
        <f t="shared" si="1485"/>
        <v>0</v>
      </c>
      <c r="X1262" s="413">
        <f t="shared" si="1485"/>
        <v>0</v>
      </c>
      <c r="Y1262" s="413">
        <f t="shared" si="1485"/>
        <v>0</v>
      </c>
      <c r="Z1262" s="413">
        <f t="shared" si="1485"/>
        <v>0</v>
      </c>
      <c r="AA1262" s="413">
        <f t="shared" si="1485"/>
        <v>0</v>
      </c>
      <c r="AB1262" s="411">
        <f t="shared" si="1485"/>
        <v>0</v>
      </c>
      <c r="AC1262" s="407">
        <f t="shared" si="1485"/>
        <v>0</v>
      </c>
      <c r="AD1262" s="921"/>
      <c r="AE1262" s="921"/>
      <c r="AF1262" s="922"/>
    </row>
    <row r="1263" spans="1:32" ht="15" outlineLevel="1" x14ac:dyDescent="0.2">
      <c r="A1263" s="232">
        <v>188</v>
      </c>
      <c r="B1263" s="507"/>
      <c r="C1263" s="252"/>
      <c r="D1263" s="252"/>
      <c r="E1263" s="252"/>
      <c r="F1263" s="871" t="s">
        <v>142</v>
      </c>
      <c r="G1263" s="872"/>
      <c r="H1263" s="872"/>
      <c r="I1263" s="872"/>
      <c r="J1263" s="872"/>
      <c r="K1263" s="872"/>
      <c r="L1263" s="873"/>
      <c r="M1263" s="408">
        <f>'2. FTNC CAN'!M1263+'3. FTNC USD'!M1263+'4. FTNC EUR'!M1263+'5. FTNC GBP'!M1263+'6. FTNC Autres (inclus)'!M1263</f>
        <v>0</v>
      </c>
      <c r="N1263" s="949"/>
      <c r="O1263" s="950"/>
      <c r="P1263" s="950"/>
      <c r="Q1263" s="950"/>
      <c r="R1263" s="950"/>
      <c r="S1263" s="950"/>
      <c r="T1263" s="950"/>
      <c r="U1263" s="950"/>
      <c r="V1263" s="950"/>
      <c r="W1263" s="950"/>
      <c r="X1263" s="950"/>
      <c r="Y1263" s="950"/>
      <c r="Z1263" s="950"/>
      <c r="AA1263" s="950"/>
      <c r="AB1263" s="951"/>
      <c r="AC1263" s="408">
        <f>'2. FTNC CAN'!AC1263+'3. FTNC USD'!AC1263+'4. FTNC EUR'!AC1263+'5. FTNC GBP'!AC1263+'6. FTNC Autres (inclus)'!AC1263</f>
        <v>0</v>
      </c>
      <c r="AD1263" s="827"/>
      <c r="AE1263" s="828"/>
      <c r="AF1263" s="829"/>
    </row>
    <row r="1264" spans="1:32" ht="15" outlineLevel="1" x14ac:dyDescent="0.2">
      <c r="A1264" s="232">
        <v>189</v>
      </c>
      <c r="B1264" s="507"/>
      <c r="C1264" s="252"/>
      <c r="D1264" s="252"/>
      <c r="E1264" s="252"/>
      <c r="F1264" s="874" t="s">
        <v>143</v>
      </c>
      <c r="G1264" s="875"/>
      <c r="H1264" s="875"/>
      <c r="I1264" s="875"/>
      <c r="J1264" s="875"/>
      <c r="K1264" s="875"/>
      <c r="L1264" s="876"/>
      <c r="M1264" s="408">
        <f>'2. FTNC CAN'!M1264+'3. FTNC USD'!M1264+'4. FTNC EUR'!M1264+'5. FTNC GBP'!M1264+'6. FTNC Autres (inclus)'!M1264</f>
        <v>0</v>
      </c>
      <c r="N1264" s="419">
        <f>'2. FTNC CAN'!N1264+'3. FTNC USD'!N1264+'4. FTNC EUR'!N1264+'5. FTNC GBP'!N1264+'6. FTNC Autres (inclus)'!N1264</f>
        <v>0</v>
      </c>
      <c r="O1264" s="422">
        <f>'2. FTNC CAN'!O1264+'3. FTNC USD'!O1264+'4. FTNC EUR'!O1264+'5. FTNC GBP'!O1264+'6. FTNC Autres (inclus)'!O1264</f>
        <v>0</v>
      </c>
      <c r="P1264" s="422">
        <f>'2. FTNC CAN'!P1264+'3. FTNC USD'!P1264+'4. FTNC EUR'!P1264+'5. FTNC GBP'!P1264+'6. FTNC Autres (inclus)'!P1264</f>
        <v>0</v>
      </c>
      <c r="Q1264" s="423">
        <f>'2. FTNC CAN'!Q1264+'3. FTNC USD'!Q1264+'4. FTNC EUR'!Q1264+'5. FTNC GBP'!Q1264+'6. FTNC Autres (inclus)'!Q1264</f>
        <v>0</v>
      </c>
      <c r="R1264" s="419">
        <f>'2. FTNC CAN'!R1264+'3. FTNC USD'!R1264+'4. FTNC EUR'!R1264+'5. FTNC GBP'!R1264+'6. FTNC Autres (inclus)'!R1264</f>
        <v>0</v>
      </c>
      <c r="S1264" s="421">
        <f>'2. FTNC CAN'!S1264+'3. FTNC USD'!S1264+'4. FTNC EUR'!S1264+'5. FTNC GBP'!S1264+'6. FTNC Autres (inclus)'!S1264</f>
        <v>0</v>
      </c>
      <c r="T1264" s="421">
        <f>'2. FTNC CAN'!T1264+'3. FTNC USD'!T1264+'4. FTNC EUR'!T1264+'5. FTNC GBP'!T1264+'6. FTNC Autres (inclus)'!T1264</f>
        <v>0</v>
      </c>
      <c r="U1264" s="421">
        <f>'2. FTNC CAN'!U1264+'3. FTNC USD'!U1264+'4. FTNC EUR'!U1264+'5. FTNC GBP'!U1264+'6. FTNC Autres (inclus)'!U1264</f>
        <v>0</v>
      </c>
      <c r="V1264" s="421">
        <f>'2. FTNC CAN'!V1264+'3. FTNC USD'!V1264+'4. FTNC EUR'!V1264+'5. FTNC GBP'!V1264+'6. FTNC Autres (inclus)'!V1264</f>
        <v>0</v>
      </c>
      <c r="W1264" s="421">
        <f>'2. FTNC CAN'!W1264+'3. FTNC USD'!W1264+'4. FTNC EUR'!W1264+'5. FTNC GBP'!W1264+'6. FTNC Autres (inclus)'!W1264</f>
        <v>0</v>
      </c>
      <c r="X1264" s="422">
        <f>'2. FTNC CAN'!X1264+'3. FTNC USD'!X1264+'4. FTNC EUR'!X1264+'5. FTNC GBP'!X1264+'6. FTNC Autres (inclus)'!X1264</f>
        <v>0</v>
      </c>
      <c r="Y1264" s="421">
        <f>'2. FTNC CAN'!Y1264+'3. FTNC USD'!Y1264+'4. FTNC EUR'!Y1264+'5. FTNC GBP'!Y1264+'6. FTNC Autres (inclus)'!Y1264</f>
        <v>0</v>
      </c>
      <c r="Z1264" s="421">
        <f>'2. FTNC CAN'!Z1264+'3. FTNC USD'!Z1264+'4. FTNC EUR'!Z1264+'5. FTNC GBP'!Z1264+'6. FTNC Autres (inclus)'!Z1264</f>
        <v>0</v>
      </c>
      <c r="AA1264" s="421">
        <f>'2. FTNC CAN'!AA1264+'3. FTNC USD'!AA1264+'4. FTNC EUR'!AA1264+'5. FTNC GBP'!AA1264+'6. FTNC Autres (inclus)'!AA1264</f>
        <v>0</v>
      </c>
      <c r="AB1264" s="421">
        <f>'2. FTNC CAN'!AB1264+'3. FTNC USD'!AB1264+'4. FTNC EUR'!AB1264+'5. FTNC GBP'!AB1264+'6. FTNC Autres (inclus)'!AB1264</f>
        <v>0</v>
      </c>
      <c r="AC1264" s="408">
        <f>'2. FTNC CAN'!AC1264+'3. FTNC USD'!AC1264+'4. FTNC EUR'!AC1264+'5. FTNC GBP'!AC1264+'6. FTNC Autres (inclus)'!AC1264</f>
        <v>0</v>
      </c>
      <c r="AD1264" s="833"/>
      <c r="AE1264" s="834"/>
      <c r="AF1264" s="835"/>
    </row>
    <row r="1265" spans="1:39" ht="15" outlineLevel="1" x14ac:dyDescent="0.2">
      <c r="A1265" s="232">
        <v>232</v>
      </c>
      <c r="B1265" s="507"/>
      <c r="C1265" s="252"/>
      <c r="D1265" s="850" t="s">
        <v>144</v>
      </c>
      <c r="E1265" s="851"/>
      <c r="F1265" s="851"/>
      <c r="G1265" s="851"/>
      <c r="H1265" s="851"/>
      <c r="I1265" s="851"/>
      <c r="J1265" s="851"/>
      <c r="K1265" s="851"/>
      <c r="L1265" s="851"/>
      <c r="M1265" s="407">
        <f>SUBTOTAL(9,M1266:M1268)</f>
        <v>0</v>
      </c>
      <c r="N1265" s="410">
        <f>SUBTOTAL(9,N1266:N1268)</f>
        <v>0</v>
      </c>
      <c r="O1265" s="414">
        <f t="shared" ref="O1265:AC1265" si="1486">SUBTOTAL(9,O1266:O1268)</f>
        <v>0</v>
      </c>
      <c r="P1265" s="414">
        <f t="shared" si="1486"/>
        <v>0</v>
      </c>
      <c r="Q1265" s="415">
        <f t="shared" si="1486"/>
        <v>0</v>
      </c>
      <c r="R1265" s="410">
        <f t="shared" si="1486"/>
        <v>0</v>
      </c>
      <c r="S1265" s="414">
        <f t="shared" si="1486"/>
        <v>0</v>
      </c>
      <c r="T1265" s="413">
        <f t="shared" si="1486"/>
        <v>0</v>
      </c>
      <c r="U1265" s="413">
        <f t="shared" si="1486"/>
        <v>0</v>
      </c>
      <c r="V1265" s="413">
        <f t="shared" si="1486"/>
        <v>0</v>
      </c>
      <c r="W1265" s="413">
        <f t="shared" si="1486"/>
        <v>0</v>
      </c>
      <c r="X1265" s="413">
        <f t="shared" si="1486"/>
        <v>0</v>
      </c>
      <c r="Y1265" s="413">
        <f t="shared" si="1486"/>
        <v>0</v>
      </c>
      <c r="Z1265" s="413">
        <f t="shared" si="1486"/>
        <v>0</v>
      </c>
      <c r="AA1265" s="413">
        <f t="shared" si="1486"/>
        <v>0</v>
      </c>
      <c r="AB1265" s="411">
        <f t="shared" si="1486"/>
        <v>0</v>
      </c>
      <c r="AC1265" s="412">
        <f t="shared" si="1486"/>
        <v>0</v>
      </c>
      <c r="AD1265" s="925"/>
      <c r="AE1265" s="921"/>
      <c r="AF1265" s="922"/>
    </row>
    <row r="1266" spans="1:39" ht="15" outlineLevel="1" x14ac:dyDescent="0.2">
      <c r="A1266" s="232">
        <v>188</v>
      </c>
      <c r="B1266" s="507"/>
      <c r="C1266" s="252"/>
      <c r="D1266" s="252"/>
      <c r="E1266" s="252"/>
      <c r="F1266" s="871" t="s">
        <v>145</v>
      </c>
      <c r="G1266" s="872"/>
      <c r="H1266" s="872"/>
      <c r="I1266" s="872"/>
      <c r="J1266" s="872"/>
      <c r="K1266" s="872"/>
      <c r="L1266" s="873"/>
      <c r="M1266" s="408">
        <f>'2. FTNC CAN'!M1266+'3. FTNC USD'!M1266+'4. FTNC EUR'!M1266+'5. FTNC GBP'!M1266+'6. FTNC Autres (inclus)'!M1266</f>
        <v>0</v>
      </c>
      <c r="N1266" s="419">
        <f>'2. FTNC CAN'!N1266+'3. FTNC USD'!N1266+'4. FTNC EUR'!N1266+'5. FTNC GBP'!N1266+'6. FTNC Autres (inclus)'!N1266</f>
        <v>0</v>
      </c>
      <c r="O1266" s="422">
        <f>'2. FTNC CAN'!O1266+'3. FTNC USD'!O1266+'4. FTNC EUR'!O1266+'5. FTNC GBP'!O1266+'6. FTNC Autres (inclus)'!O1266</f>
        <v>0</v>
      </c>
      <c r="P1266" s="422">
        <f>'2. FTNC CAN'!P1266+'3. FTNC USD'!P1266+'4. FTNC EUR'!P1266+'5. FTNC GBP'!P1266+'6. FTNC Autres (inclus)'!P1266</f>
        <v>0</v>
      </c>
      <c r="Q1266" s="423">
        <f>'2. FTNC CAN'!Q1266+'3. FTNC USD'!Q1266+'4. FTNC EUR'!Q1266+'5. FTNC GBP'!Q1266+'6. FTNC Autres (inclus)'!Q1266</f>
        <v>0</v>
      </c>
      <c r="R1266" s="419">
        <f>'2. FTNC CAN'!R1266+'3. FTNC USD'!R1266+'4. FTNC EUR'!R1266+'5. FTNC GBP'!R1266+'6. FTNC Autres (inclus)'!R1266</f>
        <v>0</v>
      </c>
      <c r="S1266" s="421">
        <f>'2. FTNC CAN'!S1266+'3. FTNC USD'!S1266+'4. FTNC EUR'!S1266+'5. FTNC GBP'!S1266+'6. FTNC Autres (inclus)'!S1266</f>
        <v>0</v>
      </c>
      <c r="T1266" s="421">
        <f>'2. FTNC CAN'!T1266+'3. FTNC USD'!T1266+'4. FTNC EUR'!T1266+'5. FTNC GBP'!T1266+'6. FTNC Autres (inclus)'!T1266</f>
        <v>0</v>
      </c>
      <c r="U1266" s="421">
        <f>'2. FTNC CAN'!U1266+'3. FTNC USD'!U1266+'4. FTNC EUR'!U1266+'5. FTNC GBP'!U1266+'6. FTNC Autres (inclus)'!U1266</f>
        <v>0</v>
      </c>
      <c r="V1266" s="421">
        <f>'2. FTNC CAN'!V1266+'3. FTNC USD'!V1266+'4. FTNC EUR'!V1266+'5. FTNC GBP'!V1266+'6. FTNC Autres (inclus)'!V1266</f>
        <v>0</v>
      </c>
      <c r="W1266" s="421">
        <f>'2. FTNC CAN'!W1266+'3. FTNC USD'!W1266+'4. FTNC EUR'!W1266+'5. FTNC GBP'!W1266+'6. FTNC Autres (inclus)'!W1266</f>
        <v>0</v>
      </c>
      <c r="X1266" s="422">
        <f>'2. FTNC CAN'!X1266+'3. FTNC USD'!X1266+'4. FTNC EUR'!X1266+'5. FTNC GBP'!X1266+'6. FTNC Autres (inclus)'!X1266</f>
        <v>0</v>
      </c>
      <c r="Y1266" s="421">
        <f>'2. FTNC CAN'!Y1266+'3. FTNC USD'!Y1266+'4. FTNC EUR'!Y1266+'5. FTNC GBP'!Y1266+'6. FTNC Autres (inclus)'!Y1266</f>
        <v>0</v>
      </c>
      <c r="Z1266" s="421">
        <f>'2. FTNC CAN'!Z1266+'3. FTNC USD'!Z1266+'4. FTNC EUR'!Z1266+'5. FTNC GBP'!Z1266+'6. FTNC Autres (inclus)'!Z1266</f>
        <v>0</v>
      </c>
      <c r="AA1266" s="421">
        <f>'2. FTNC CAN'!AA1266+'3. FTNC USD'!AA1266+'4. FTNC EUR'!AA1266+'5. FTNC GBP'!AA1266+'6. FTNC Autres (inclus)'!AA1266</f>
        <v>0</v>
      </c>
      <c r="AB1266" s="421">
        <f>'2. FTNC CAN'!AB1266+'3. FTNC USD'!AB1266+'4. FTNC EUR'!AB1266+'5. FTNC GBP'!AB1266+'6. FTNC Autres (inclus)'!AB1266</f>
        <v>0</v>
      </c>
      <c r="AC1266" s="408">
        <f>'2. FTNC CAN'!AC1266+'3. FTNC USD'!AC1266+'4. FTNC EUR'!AC1266+'5. FTNC GBP'!AC1266+'6. FTNC Autres (inclus)'!AC1266</f>
        <v>0</v>
      </c>
      <c r="AD1266" s="827"/>
      <c r="AE1266" s="828"/>
      <c r="AF1266" s="829"/>
    </row>
    <row r="1267" spans="1:39" ht="15" outlineLevel="1" x14ac:dyDescent="0.2">
      <c r="A1267" s="232">
        <v>189</v>
      </c>
      <c r="B1267" s="507"/>
      <c r="C1267" s="252"/>
      <c r="D1267" s="252"/>
      <c r="E1267" s="252"/>
      <c r="F1267" s="1042" t="s">
        <v>146</v>
      </c>
      <c r="G1267" s="1043"/>
      <c r="H1267" s="1043"/>
      <c r="I1267" s="1043"/>
      <c r="J1267" s="1043"/>
      <c r="K1267" s="1043"/>
      <c r="L1267" s="1044"/>
      <c r="M1267" s="408">
        <f>'2. FTNC CAN'!M1267+'3. FTNC USD'!M1267+'4. FTNC EUR'!M1267+'5. FTNC GBP'!M1267+'6. FTNC Autres (inclus)'!M1267</f>
        <v>0</v>
      </c>
      <c r="N1267" s="419">
        <f>'2. FTNC CAN'!N1267+'3. FTNC USD'!N1267+'4. FTNC EUR'!N1267+'5. FTNC GBP'!N1267+'6. FTNC Autres (inclus)'!N1267</f>
        <v>0</v>
      </c>
      <c r="O1267" s="422">
        <f>'2. FTNC CAN'!O1267+'3. FTNC USD'!O1267+'4. FTNC EUR'!O1267+'5. FTNC GBP'!O1267+'6. FTNC Autres (inclus)'!O1267</f>
        <v>0</v>
      </c>
      <c r="P1267" s="422">
        <f>'2. FTNC CAN'!P1267+'3. FTNC USD'!P1267+'4. FTNC EUR'!P1267+'5. FTNC GBP'!P1267+'6. FTNC Autres (inclus)'!P1267</f>
        <v>0</v>
      </c>
      <c r="Q1267" s="423">
        <f>'2. FTNC CAN'!Q1267+'3. FTNC USD'!Q1267+'4. FTNC EUR'!Q1267+'5. FTNC GBP'!Q1267+'6. FTNC Autres (inclus)'!Q1267</f>
        <v>0</v>
      </c>
      <c r="R1267" s="419">
        <f>'2. FTNC CAN'!R1267+'3. FTNC USD'!R1267+'4. FTNC EUR'!R1267+'5. FTNC GBP'!R1267+'6. FTNC Autres (inclus)'!R1267</f>
        <v>0</v>
      </c>
      <c r="S1267" s="421">
        <f>'2. FTNC CAN'!S1267+'3. FTNC USD'!S1267+'4. FTNC EUR'!S1267+'5. FTNC GBP'!S1267+'6. FTNC Autres (inclus)'!S1267</f>
        <v>0</v>
      </c>
      <c r="T1267" s="421">
        <f>'2. FTNC CAN'!T1267+'3. FTNC USD'!T1267+'4. FTNC EUR'!T1267+'5. FTNC GBP'!T1267+'6. FTNC Autres (inclus)'!T1267</f>
        <v>0</v>
      </c>
      <c r="U1267" s="421">
        <f>'2. FTNC CAN'!U1267+'3. FTNC USD'!U1267+'4. FTNC EUR'!U1267+'5. FTNC GBP'!U1267+'6. FTNC Autres (inclus)'!U1267</f>
        <v>0</v>
      </c>
      <c r="V1267" s="421">
        <f>'2. FTNC CAN'!V1267+'3. FTNC USD'!V1267+'4. FTNC EUR'!V1267+'5. FTNC GBP'!V1267+'6. FTNC Autres (inclus)'!V1267</f>
        <v>0</v>
      </c>
      <c r="W1267" s="421">
        <f>'2. FTNC CAN'!W1267+'3. FTNC USD'!W1267+'4. FTNC EUR'!W1267+'5. FTNC GBP'!W1267+'6. FTNC Autres (inclus)'!W1267</f>
        <v>0</v>
      </c>
      <c r="X1267" s="422">
        <f>'2. FTNC CAN'!X1267+'3. FTNC USD'!X1267+'4. FTNC EUR'!X1267+'5. FTNC GBP'!X1267+'6. FTNC Autres (inclus)'!X1267</f>
        <v>0</v>
      </c>
      <c r="Y1267" s="421">
        <f>'2. FTNC CAN'!Y1267+'3. FTNC USD'!Y1267+'4. FTNC EUR'!Y1267+'5. FTNC GBP'!Y1267+'6. FTNC Autres (inclus)'!Y1267</f>
        <v>0</v>
      </c>
      <c r="Z1267" s="421">
        <f>'2. FTNC CAN'!Z1267+'3. FTNC USD'!Z1267+'4. FTNC EUR'!Z1267+'5. FTNC GBP'!Z1267+'6. FTNC Autres (inclus)'!Z1267</f>
        <v>0</v>
      </c>
      <c r="AA1267" s="421">
        <f>'2. FTNC CAN'!AA1267+'3. FTNC USD'!AA1267+'4. FTNC EUR'!AA1267+'5. FTNC GBP'!AA1267+'6. FTNC Autres (inclus)'!AA1267</f>
        <v>0</v>
      </c>
      <c r="AB1267" s="421">
        <f>'2. FTNC CAN'!AB1267+'3. FTNC USD'!AB1267+'4. FTNC EUR'!AB1267+'5. FTNC GBP'!AB1267+'6. FTNC Autres (inclus)'!AB1267</f>
        <v>0</v>
      </c>
      <c r="AC1267" s="408">
        <f>'2. FTNC CAN'!AC1267+'3. FTNC USD'!AC1267+'4. FTNC EUR'!AC1267+'5. FTNC GBP'!AC1267+'6. FTNC Autres (inclus)'!AC1267</f>
        <v>0</v>
      </c>
      <c r="AD1267" s="830"/>
      <c r="AE1267" s="831"/>
      <c r="AF1267" s="832"/>
    </row>
    <row r="1268" spans="1:39" ht="15" outlineLevel="1" x14ac:dyDescent="0.2">
      <c r="A1268" s="232">
        <v>189</v>
      </c>
      <c r="B1268" s="507"/>
      <c r="C1268" s="252"/>
      <c r="D1268" s="252"/>
      <c r="E1268" s="252"/>
      <c r="F1268" s="874" t="s">
        <v>147</v>
      </c>
      <c r="G1268" s="875"/>
      <c r="H1268" s="875"/>
      <c r="I1268" s="875"/>
      <c r="J1268" s="875"/>
      <c r="K1268" s="875"/>
      <c r="L1268" s="876"/>
      <c r="M1268" s="408">
        <f>'2. FTNC CAN'!M1268+'3. FTNC USD'!M1268+'4. FTNC EUR'!M1268+'5. FTNC GBP'!M1268+'6. FTNC Autres (inclus)'!M1268</f>
        <v>0</v>
      </c>
      <c r="N1268" s="936"/>
      <c r="O1268" s="937"/>
      <c r="P1268" s="937"/>
      <c r="Q1268" s="937"/>
      <c r="R1268" s="937"/>
      <c r="S1268" s="937"/>
      <c r="T1268" s="937"/>
      <c r="U1268" s="937"/>
      <c r="V1268" s="937"/>
      <c r="W1268" s="937"/>
      <c r="X1268" s="937"/>
      <c r="Y1268" s="937"/>
      <c r="Z1268" s="937"/>
      <c r="AA1268" s="937"/>
      <c r="AB1268" s="938"/>
      <c r="AC1268" s="408">
        <f>'2. FTNC CAN'!AC1268+'3. FTNC USD'!AC1268+'4. FTNC EUR'!AC1268+'5. FTNC GBP'!AC1268+'6. FTNC Autres (inclus)'!AC1268</f>
        <v>0</v>
      </c>
      <c r="AD1268" s="833"/>
      <c r="AE1268" s="834"/>
      <c r="AF1268" s="835"/>
    </row>
    <row r="1269" spans="1:39" ht="15" outlineLevel="1" x14ac:dyDescent="0.2">
      <c r="A1269" s="232">
        <v>232</v>
      </c>
      <c r="B1269" s="507"/>
      <c r="C1269" s="252"/>
      <c r="D1269" s="850" t="s">
        <v>148</v>
      </c>
      <c r="E1269" s="851"/>
      <c r="F1269" s="851"/>
      <c r="G1269" s="851"/>
      <c r="H1269" s="851"/>
      <c r="I1269" s="851"/>
      <c r="J1269" s="851"/>
      <c r="K1269" s="851"/>
      <c r="L1269" s="851"/>
      <c r="M1269" s="407">
        <f>SUBTOTAL(9,M1270:M1272)</f>
        <v>0</v>
      </c>
      <c r="N1269" s="939"/>
      <c r="O1269" s="940"/>
      <c r="P1269" s="940"/>
      <c r="Q1269" s="940"/>
      <c r="R1269" s="940"/>
      <c r="S1269" s="940"/>
      <c r="T1269" s="940"/>
      <c r="U1269" s="940"/>
      <c r="V1269" s="940"/>
      <c r="W1269" s="940"/>
      <c r="X1269" s="940"/>
      <c r="Y1269" s="940"/>
      <c r="Z1269" s="940"/>
      <c r="AA1269" s="940"/>
      <c r="AB1269" s="941"/>
      <c r="AC1269" s="412">
        <f>SUBTOTAL(9,AC1270:AC1272)</f>
        <v>0</v>
      </c>
      <c r="AD1269" s="925"/>
      <c r="AE1269" s="921"/>
      <c r="AF1269" s="922"/>
    </row>
    <row r="1270" spans="1:39" ht="15" outlineLevel="1" x14ac:dyDescent="0.2">
      <c r="A1270" s="232">
        <v>188</v>
      </c>
      <c r="B1270" s="507"/>
      <c r="C1270" s="252"/>
      <c r="D1270" s="252"/>
      <c r="E1270" s="252"/>
      <c r="F1270" s="871" t="s">
        <v>149</v>
      </c>
      <c r="G1270" s="872"/>
      <c r="H1270" s="872"/>
      <c r="I1270" s="872"/>
      <c r="J1270" s="872"/>
      <c r="K1270" s="872"/>
      <c r="L1270" s="873"/>
      <c r="M1270" s="408">
        <f>'2. FTNC CAN'!M1270+'3. FTNC USD'!M1270+'4. FTNC EUR'!M1270+'5. FTNC GBP'!M1270+'6. FTNC Autres (inclus)'!M1270</f>
        <v>0</v>
      </c>
      <c r="N1270" s="939"/>
      <c r="O1270" s="940"/>
      <c r="P1270" s="940"/>
      <c r="Q1270" s="940"/>
      <c r="R1270" s="940"/>
      <c r="S1270" s="940"/>
      <c r="T1270" s="940"/>
      <c r="U1270" s="940"/>
      <c r="V1270" s="940"/>
      <c r="W1270" s="940"/>
      <c r="X1270" s="940"/>
      <c r="Y1270" s="940"/>
      <c r="Z1270" s="940"/>
      <c r="AA1270" s="940"/>
      <c r="AB1270" s="941"/>
      <c r="AC1270" s="408">
        <f>'2. FTNC CAN'!AC1270+'3. FTNC USD'!AC1270+'4. FTNC EUR'!AC1270+'5. FTNC GBP'!AC1270+'6. FTNC Autres (inclus)'!AC1270</f>
        <v>0</v>
      </c>
      <c r="AD1270" s="942"/>
      <c r="AE1270" s="828"/>
      <c r="AF1270" s="829"/>
    </row>
    <row r="1271" spans="1:39" ht="15" outlineLevel="1" x14ac:dyDescent="0.2">
      <c r="A1271" s="232">
        <v>189</v>
      </c>
      <c r="B1271" s="507" t="s">
        <v>89</v>
      </c>
      <c r="C1271" s="252"/>
      <c r="D1271" s="252"/>
      <c r="E1271" s="252"/>
      <c r="F1271" s="1042" t="s">
        <v>150</v>
      </c>
      <c r="G1271" s="1043"/>
      <c r="H1271" s="1043"/>
      <c r="I1271" s="1043"/>
      <c r="J1271" s="1043"/>
      <c r="K1271" s="1043"/>
      <c r="L1271" s="1044"/>
      <c r="M1271" s="408">
        <f>'2. FTNC CAN'!M1271+'3. FTNC USD'!M1271+'4. FTNC EUR'!M1271+'5. FTNC GBP'!M1271+'6. FTNC Autres (inclus)'!M1271</f>
        <v>0</v>
      </c>
      <c r="N1271" s="939"/>
      <c r="O1271" s="940"/>
      <c r="P1271" s="940"/>
      <c r="Q1271" s="940"/>
      <c r="R1271" s="940"/>
      <c r="S1271" s="940"/>
      <c r="T1271" s="940"/>
      <c r="U1271" s="940"/>
      <c r="V1271" s="940"/>
      <c r="W1271" s="940"/>
      <c r="X1271" s="940"/>
      <c r="Y1271" s="940"/>
      <c r="Z1271" s="940"/>
      <c r="AA1271" s="940"/>
      <c r="AB1271" s="941"/>
      <c r="AC1271" s="408">
        <f>'2. FTNC CAN'!AC1271+'3. FTNC USD'!AC1271+'4. FTNC EUR'!AC1271+'5. FTNC GBP'!AC1271+'6. FTNC Autres (inclus)'!AC1271</f>
        <v>0</v>
      </c>
      <c r="AD1271" s="830"/>
      <c r="AE1271" s="831"/>
      <c r="AF1271" s="832"/>
    </row>
    <row r="1272" spans="1:39" ht="15" outlineLevel="1" x14ac:dyDescent="0.2">
      <c r="A1272" s="232">
        <v>189</v>
      </c>
      <c r="B1272" s="507"/>
      <c r="C1272" s="252"/>
      <c r="D1272" s="252"/>
      <c r="E1272" s="252"/>
      <c r="F1272" s="874" t="s">
        <v>151</v>
      </c>
      <c r="G1272" s="875"/>
      <c r="H1272" s="875"/>
      <c r="I1272" s="875"/>
      <c r="J1272" s="875"/>
      <c r="K1272" s="875"/>
      <c r="L1272" s="876"/>
      <c r="M1272" s="408">
        <f>'2. FTNC CAN'!M1272+'3. FTNC USD'!M1272+'4. FTNC EUR'!M1272+'5. FTNC GBP'!M1272+'6. FTNC Autres (inclus)'!M1272</f>
        <v>0</v>
      </c>
      <c r="N1272" s="939"/>
      <c r="O1272" s="940"/>
      <c r="P1272" s="940"/>
      <c r="Q1272" s="940"/>
      <c r="R1272" s="940"/>
      <c r="S1272" s="940"/>
      <c r="T1272" s="940"/>
      <c r="U1272" s="940"/>
      <c r="V1272" s="940"/>
      <c r="W1272" s="940"/>
      <c r="X1272" s="940"/>
      <c r="Y1272" s="940"/>
      <c r="Z1272" s="940"/>
      <c r="AA1272" s="940"/>
      <c r="AB1272" s="941"/>
      <c r="AC1272" s="408">
        <f>'2. FTNC CAN'!AC1272+'3. FTNC USD'!AC1272+'4. FTNC EUR'!AC1272+'5. FTNC GBP'!AC1272+'6. FTNC Autres (inclus)'!AC1272</f>
        <v>0</v>
      </c>
      <c r="AD1272" s="833"/>
      <c r="AE1272" s="834"/>
      <c r="AF1272" s="835"/>
    </row>
    <row r="1273" spans="1:39" ht="15" outlineLevel="1" x14ac:dyDescent="0.2">
      <c r="A1273" s="232">
        <v>232</v>
      </c>
      <c r="B1273" s="507"/>
      <c r="C1273" s="252"/>
      <c r="D1273" s="850" t="s">
        <v>140</v>
      </c>
      <c r="E1273" s="851"/>
      <c r="F1273" s="851"/>
      <c r="G1273" s="851"/>
      <c r="H1273" s="851"/>
      <c r="I1273" s="851"/>
      <c r="J1273" s="851"/>
      <c r="K1273" s="851"/>
      <c r="L1273" s="851"/>
      <c r="M1273" s="407">
        <f>SUBTOTAL(9,M1274)</f>
        <v>0</v>
      </c>
      <c r="N1273" s="939"/>
      <c r="O1273" s="940"/>
      <c r="P1273" s="940"/>
      <c r="Q1273" s="940"/>
      <c r="R1273" s="940"/>
      <c r="S1273" s="940"/>
      <c r="T1273" s="940"/>
      <c r="U1273" s="940"/>
      <c r="V1273" s="940"/>
      <c r="W1273" s="940"/>
      <c r="X1273" s="940"/>
      <c r="Y1273" s="940"/>
      <c r="Z1273" s="940"/>
      <c r="AA1273" s="940"/>
      <c r="AB1273" s="941"/>
      <c r="AC1273" s="412">
        <f t="shared" ref="AC1273" si="1487">SUBTOTAL(9,AC1274)</f>
        <v>0</v>
      </c>
      <c r="AD1273" s="925"/>
      <c r="AE1273" s="921"/>
      <c r="AF1273" s="922"/>
    </row>
    <row r="1274" spans="1:39" ht="15" outlineLevel="1" x14ac:dyDescent="0.2">
      <c r="A1274" s="232">
        <v>188</v>
      </c>
      <c r="B1274" s="476"/>
      <c r="C1274" s="512"/>
      <c r="D1274" s="512"/>
      <c r="E1274" s="513"/>
      <c r="F1274" s="871" t="s">
        <v>140</v>
      </c>
      <c r="G1274" s="872"/>
      <c r="H1274" s="872"/>
      <c r="I1274" s="872"/>
      <c r="J1274" s="872"/>
      <c r="K1274" s="872"/>
      <c r="L1274" s="873"/>
      <c r="M1274" s="408">
        <f>'2. FTNC CAN'!M1274+'3. FTNC USD'!M1274+'4. FTNC EUR'!M1274+'5. FTNC GBP'!M1274+'6. FTNC Autres (inclus)'!M1274</f>
        <v>0</v>
      </c>
      <c r="N1274" s="886"/>
      <c r="O1274" s="887"/>
      <c r="P1274" s="887"/>
      <c r="Q1274" s="887"/>
      <c r="R1274" s="887"/>
      <c r="S1274" s="887"/>
      <c r="T1274" s="887"/>
      <c r="U1274" s="887"/>
      <c r="V1274" s="887"/>
      <c r="W1274" s="887"/>
      <c r="X1274" s="887"/>
      <c r="Y1274" s="887"/>
      <c r="Z1274" s="887"/>
      <c r="AA1274" s="887"/>
      <c r="AB1274" s="888"/>
      <c r="AC1274" s="408">
        <f>'2. FTNC CAN'!AC1274+'3. FTNC USD'!AC1274+'4. FTNC EUR'!AC1274+'5. FTNC GBP'!AC1274+'6. FTNC Autres (inclus)'!AC1274</f>
        <v>0</v>
      </c>
      <c r="AD1274" s="943"/>
      <c r="AE1274" s="944"/>
      <c r="AF1274" s="945"/>
    </row>
    <row r="1275" spans="1:39" ht="7.5" hidden="1" customHeight="1" outlineLevel="1" x14ac:dyDescent="0.2">
      <c r="A1275" s="232"/>
      <c r="B1275" s="981"/>
      <c r="C1275" s="982"/>
      <c r="D1275" s="982"/>
      <c r="E1275" s="982"/>
      <c r="F1275" s="982"/>
      <c r="G1275" s="982"/>
      <c r="H1275" s="982"/>
      <c r="I1275" s="982"/>
      <c r="J1275" s="982"/>
      <c r="K1275" s="982"/>
      <c r="L1275" s="982"/>
      <c r="M1275" s="982"/>
      <c r="N1275" s="982"/>
      <c r="O1275" s="982"/>
      <c r="P1275" s="982"/>
      <c r="Q1275" s="982"/>
      <c r="R1275" s="982"/>
      <c r="S1275" s="982"/>
      <c r="T1275" s="982"/>
      <c r="U1275" s="982"/>
      <c r="V1275" s="982"/>
      <c r="W1275" s="982"/>
      <c r="X1275" s="982"/>
      <c r="Y1275" s="982"/>
      <c r="Z1275" s="982"/>
      <c r="AA1275" s="982"/>
      <c r="AB1275" s="982"/>
      <c r="AC1275" s="982"/>
      <c r="AD1275" s="982"/>
      <c r="AE1275" s="982"/>
      <c r="AF1275" s="983"/>
    </row>
    <row r="1276" spans="1:39" ht="21.75" customHeight="1" outlineLevel="1" x14ac:dyDescent="0.2">
      <c r="A1276" s="232">
        <v>323</v>
      </c>
      <c r="B1276" s="972" t="s">
        <v>152</v>
      </c>
      <c r="C1276" s="973"/>
      <c r="D1276" s="973"/>
      <c r="E1276" s="973"/>
      <c r="F1276" s="973"/>
      <c r="G1276" s="973"/>
      <c r="H1276" s="973"/>
      <c r="I1276" s="973"/>
      <c r="J1276" s="973"/>
      <c r="K1276" s="973"/>
      <c r="L1276" s="973"/>
      <c r="M1276" s="407">
        <f>SUBTOTAL(9,M1008:M1274)</f>
        <v>0</v>
      </c>
      <c r="N1276" s="410">
        <f t="shared" ref="N1276:AC1276" si="1488">SUBTOTAL(9,N1008:N1274)</f>
        <v>0</v>
      </c>
      <c r="O1276" s="414">
        <f t="shared" si="1488"/>
        <v>0</v>
      </c>
      <c r="P1276" s="414">
        <f t="shared" si="1488"/>
        <v>0</v>
      </c>
      <c r="Q1276" s="415">
        <f t="shared" si="1488"/>
        <v>0</v>
      </c>
      <c r="R1276" s="410">
        <f t="shared" si="1488"/>
        <v>0</v>
      </c>
      <c r="S1276" s="414">
        <f t="shared" si="1488"/>
        <v>0</v>
      </c>
      <c r="T1276" s="413">
        <f t="shared" si="1488"/>
        <v>0</v>
      </c>
      <c r="U1276" s="413">
        <f t="shared" si="1488"/>
        <v>0</v>
      </c>
      <c r="V1276" s="413">
        <f t="shared" si="1488"/>
        <v>0</v>
      </c>
      <c r="W1276" s="413">
        <f t="shared" si="1488"/>
        <v>0</v>
      </c>
      <c r="X1276" s="413">
        <f t="shared" si="1488"/>
        <v>0</v>
      </c>
      <c r="Y1276" s="413">
        <f t="shared" si="1488"/>
        <v>0</v>
      </c>
      <c r="Z1276" s="413">
        <f t="shared" si="1488"/>
        <v>0</v>
      </c>
      <c r="AA1276" s="413">
        <f t="shared" si="1488"/>
        <v>0</v>
      </c>
      <c r="AB1276" s="411">
        <f t="shared" si="1488"/>
        <v>0</v>
      </c>
      <c r="AC1276" s="407">
        <f t="shared" si="1488"/>
        <v>0</v>
      </c>
      <c r="AD1276" s="923"/>
      <c r="AE1276" s="923"/>
      <c r="AF1276" s="924"/>
    </row>
    <row r="1277" spans="1:39" ht="7.5" hidden="1" customHeight="1" outlineLevel="1" x14ac:dyDescent="0.2">
      <c r="A1277" s="233"/>
      <c r="B1277" s="933"/>
      <c r="C1277" s="934"/>
      <c r="D1277" s="934"/>
      <c r="E1277" s="934"/>
      <c r="F1277" s="934"/>
      <c r="G1277" s="934"/>
      <c r="H1277" s="934"/>
      <c r="I1277" s="934"/>
      <c r="J1277" s="934"/>
      <c r="K1277" s="934"/>
      <c r="L1277" s="934"/>
      <c r="M1277" s="934"/>
      <c r="N1277" s="934"/>
      <c r="O1277" s="934"/>
      <c r="P1277" s="934"/>
      <c r="Q1277" s="934"/>
      <c r="R1277" s="934"/>
      <c r="S1277" s="934"/>
      <c r="T1277" s="934"/>
      <c r="U1277" s="934"/>
      <c r="V1277" s="934"/>
      <c r="W1277" s="934"/>
      <c r="X1277" s="934"/>
      <c r="Y1277" s="934"/>
      <c r="Z1277" s="934"/>
      <c r="AA1277" s="934"/>
      <c r="AB1277" s="934"/>
      <c r="AC1277" s="934"/>
      <c r="AD1277" s="934"/>
      <c r="AE1277" s="934"/>
      <c r="AF1277" s="935"/>
      <c r="AG1277" s="234"/>
      <c r="AH1277" s="234"/>
      <c r="AI1277" s="234"/>
      <c r="AJ1277" s="234"/>
      <c r="AK1277" s="234"/>
      <c r="AL1277" s="234"/>
    </row>
    <row r="1278" spans="1:39" ht="21.75" customHeight="1" outlineLevel="1" x14ac:dyDescent="0.2">
      <c r="A1278" s="232">
        <v>323</v>
      </c>
      <c r="B1278" s="972" t="s">
        <v>469</v>
      </c>
      <c r="C1278" s="973"/>
      <c r="D1278" s="973"/>
      <c r="E1278" s="973"/>
      <c r="F1278" s="973"/>
      <c r="G1278" s="973"/>
      <c r="H1278" s="973"/>
      <c r="I1278" s="973"/>
      <c r="J1278" s="973"/>
      <c r="K1278" s="973"/>
      <c r="L1278" s="1076"/>
      <c r="M1278" s="409">
        <f>M502</f>
        <v>0</v>
      </c>
      <c r="N1278" s="978"/>
      <c r="O1278" s="979"/>
      <c r="P1278" s="979"/>
      <c r="Q1278" s="979"/>
      <c r="R1278" s="979"/>
      <c r="S1278" s="979"/>
      <c r="T1278" s="979"/>
      <c r="U1278" s="979"/>
      <c r="V1278" s="979"/>
      <c r="W1278" s="979"/>
      <c r="X1278" s="979"/>
      <c r="Y1278" s="979"/>
      <c r="Z1278" s="979"/>
      <c r="AA1278" s="979"/>
      <c r="AB1278" s="980"/>
      <c r="AC1278" s="458">
        <f>'2. FTNC CAN'!AC1278+'3. FTNC USD'!AC1278+'4. FTNC EUR'!AC1278+'5. FTNC GBP'!AC1278+'6. FTNC Autres (inclus)'!AC1278</f>
        <v>0</v>
      </c>
      <c r="AD1278" s="968"/>
      <c r="AE1278" s="923"/>
      <c r="AF1278" s="924"/>
      <c r="AG1278" s="234"/>
      <c r="AH1278" s="234"/>
      <c r="AI1278" s="234"/>
      <c r="AJ1278" s="234"/>
      <c r="AK1278" s="234"/>
      <c r="AL1278" s="234"/>
      <c r="AM1278" s="510"/>
    </row>
    <row r="1279" spans="1:39" ht="7.5" hidden="1" customHeight="1" outlineLevel="1" x14ac:dyDescent="0.2">
      <c r="A1279" s="233"/>
      <c r="B1279" s="933"/>
      <c r="C1279" s="934"/>
      <c r="D1279" s="934"/>
      <c r="E1279" s="934"/>
      <c r="F1279" s="934"/>
      <c r="G1279" s="934"/>
      <c r="H1279" s="934"/>
      <c r="I1279" s="934"/>
      <c r="J1279" s="934"/>
      <c r="K1279" s="934"/>
      <c r="L1279" s="934"/>
      <c r="M1279" s="934"/>
      <c r="N1279" s="934"/>
      <c r="O1279" s="934"/>
      <c r="P1279" s="934"/>
      <c r="Q1279" s="934"/>
      <c r="R1279" s="934"/>
      <c r="S1279" s="934"/>
      <c r="T1279" s="934"/>
      <c r="U1279" s="934"/>
      <c r="V1279" s="934"/>
      <c r="W1279" s="934"/>
      <c r="X1279" s="934"/>
      <c r="Y1279" s="934"/>
      <c r="Z1279" s="934"/>
      <c r="AA1279" s="934"/>
      <c r="AB1279" s="934"/>
      <c r="AC1279" s="934"/>
      <c r="AD1279" s="934"/>
      <c r="AE1279" s="934"/>
      <c r="AF1279" s="935"/>
      <c r="AG1279" s="538"/>
      <c r="AH1279" s="538"/>
      <c r="AI1279" s="538"/>
      <c r="AJ1279" s="538"/>
      <c r="AK1279" s="538"/>
      <c r="AL1279" s="538"/>
      <c r="AM1279" s="510"/>
    </row>
    <row r="1280" spans="1:39" ht="21.75" customHeight="1" outlineLevel="1" x14ac:dyDescent="0.2">
      <c r="A1280" s="232">
        <v>323</v>
      </c>
      <c r="B1280" s="972" t="s">
        <v>154</v>
      </c>
      <c r="C1280" s="973"/>
      <c r="D1280" s="973"/>
      <c r="E1280" s="973"/>
      <c r="F1280" s="973"/>
      <c r="G1280" s="973"/>
      <c r="H1280" s="973"/>
      <c r="I1280" s="973"/>
      <c r="J1280" s="973"/>
      <c r="K1280" s="973"/>
      <c r="L1280" s="1076"/>
      <c r="M1280" s="407">
        <f>SUM(M1276,M1278)</f>
        <v>0</v>
      </c>
      <c r="N1280" s="410">
        <f t="shared" ref="N1280:AC1280" si="1489">SUM(N1276,N1278)</f>
        <v>0</v>
      </c>
      <c r="O1280" s="414">
        <f t="shared" si="1489"/>
        <v>0</v>
      </c>
      <c r="P1280" s="414">
        <f t="shared" si="1489"/>
        <v>0</v>
      </c>
      <c r="Q1280" s="415">
        <f t="shared" si="1489"/>
        <v>0</v>
      </c>
      <c r="R1280" s="410">
        <f t="shared" si="1489"/>
        <v>0</v>
      </c>
      <c r="S1280" s="414">
        <f t="shared" si="1489"/>
        <v>0</v>
      </c>
      <c r="T1280" s="413">
        <f t="shared" si="1489"/>
        <v>0</v>
      </c>
      <c r="U1280" s="413">
        <f t="shared" si="1489"/>
        <v>0</v>
      </c>
      <c r="V1280" s="413">
        <f t="shared" si="1489"/>
        <v>0</v>
      </c>
      <c r="W1280" s="413">
        <f t="shared" si="1489"/>
        <v>0</v>
      </c>
      <c r="X1280" s="413">
        <f t="shared" si="1489"/>
        <v>0</v>
      </c>
      <c r="Y1280" s="413">
        <f t="shared" si="1489"/>
        <v>0</v>
      </c>
      <c r="Z1280" s="413">
        <f t="shared" si="1489"/>
        <v>0</v>
      </c>
      <c r="AA1280" s="413">
        <f t="shared" si="1489"/>
        <v>0</v>
      </c>
      <c r="AB1280" s="411">
        <f t="shared" si="1489"/>
        <v>0</v>
      </c>
      <c r="AC1280" s="412">
        <f t="shared" si="1489"/>
        <v>0</v>
      </c>
      <c r="AD1280" s="968"/>
      <c r="AE1280" s="923"/>
      <c r="AF1280" s="924"/>
      <c r="AG1280" s="234"/>
      <c r="AH1280" s="234"/>
      <c r="AI1280" s="234"/>
      <c r="AJ1280" s="234"/>
      <c r="AK1280" s="234"/>
      <c r="AL1280" s="234"/>
      <c r="AM1280" s="510"/>
    </row>
    <row r="1281" spans="1:39" ht="7.5" customHeight="1" outlineLevel="1" x14ac:dyDescent="0.2">
      <c r="A1281" s="233"/>
      <c r="B1281" s="836"/>
      <c r="C1281" s="836"/>
      <c r="D1281" s="836"/>
      <c r="E1281" s="836"/>
      <c r="F1281" s="836"/>
      <c r="G1281" s="836"/>
      <c r="H1281" s="836"/>
      <c r="I1281" s="836"/>
      <c r="J1281" s="836"/>
      <c r="K1281" s="836"/>
      <c r="L1281" s="836"/>
      <c r="M1281" s="836"/>
      <c r="N1281" s="836"/>
      <c r="O1281" s="836"/>
      <c r="P1281" s="836"/>
      <c r="Q1281" s="836"/>
      <c r="R1281" s="836"/>
      <c r="S1281" s="836"/>
      <c r="T1281" s="836"/>
      <c r="U1281" s="836"/>
      <c r="V1281" s="836"/>
      <c r="W1281" s="836"/>
      <c r="X1281" s="836"/>
      <c r="Y1281" s="836"/>
      <c r="Z1281" s="836"/>
      <c r="AA1281" s="836"/>
      <c r="AB1281" s="836"/>
      <c r="AC1281" s="836"/>
      <c r="AD1281" s="836"/>
      <c r="AE1281" s="836"/>
      <c r="AF1281" s="836"/>
      <c r="AG1281" s="538"/>
      <c r="AH1281" s="538"/>
      <c r="AI1281" s="538"/>
      <c r="AJ1281" s="538"/>
      <c r="AK1281" s="538"/>
      <c r="AL1281" s="538"/>
      <c r="AM1281" s="510"/>
    </row>
    <row r="1282" spans="1:39" ht="22.5" customHeight="1" outlineLevel="2" x14ac:dyDescent="0.2">
      <c r="A1282" s="232">
        <v>103</v>
      </c>
      <c r="B1282" s="946" t="s">
        <v>155</v>
      </c>
      <c r="C1282" s="947"/>
      <c r="D1282" s="947"/>
      <c r="E1282" s="947"/>
      <c r="F1282" s="947"/>
      <c r="G1282" s="947"/>
      <c r="H1282" s="947"/>
      <c r="I1282" s="947"/>
      <c r="J1282" s="947"/>
      <c r="K1282" s="947"/>
      <c r="L1282" s="947"/>
      <c r="M1282" s="947"/>
      <c r="N1282" s="947"/>
      <c r="O1282" s="947"/>
      <c r="P1282" s="947"/>
      <c r="Q1282" s="947"/>
      <c r="R1282" s="947"/>
      <c r="S1282" s="947"/>
      <c r="T1282" s="947"/>
      <c r="U1282" s="947"/>
      <c r="V1282" s="947"/>
      <c r="W1282" s="947"/>
      <c r="X1282" s="947"/>
      <c r="Y1282" s="947"/>
      <c r="Z1282" s="947"/>
      <c r="AA1282" s="947"/>
      <c r="AB1282" s="947"/>
      <c r="AC1282" s="947"/>
      <c r="AD1282" s="947"/>
      <c r="AE1282" s="947"/>
      <c r="AF1282" s="948"/>
      <c r="AG1282" s="234"/>
      <c r="AH1282" s="234"/>
      <c r="AI1282" s="234"/>
      <c r="AJ1282" s="234"/>
      <c r="AK1282" s="234"/>
      <c r="AL1282" s="234"/>
      <c r="AM1282" s="510"/>
    </row>
    <row r="1283" spans="1:39" ht="15" customHeight="1" outlineLevel="1" x14ac:dyDescent="0.2">
      <c r="A1283" s="232">
        <v>326</v>
      </c>
      <c r="B1283" s="507"/>
      <c r="C1283" s="954" t="s">
        <v>731</v>
      </c>
      <c r="D1283" s="955"/>
      <c r="E1283" s="955"/>
      <c r="F1283" s="955"/>
      <c r="G1283" s="955"/>
      <c r="H1283" s="955"/>
      <c r="I1283" s="955"/>
      <c r="J1283" s="955"/>
      <c r="K1283" s="955"/>
      <c r="L1283" s="955"/>
      <c r="M1283" s="955"/>
      <c r="N1283" s="955"/>
      <c r="O1283" s="955"/>
      <c r="P1283" s="955"/>
      <c r="Q1283" s="955"/>
      <c r="R1283" s="955"/>
      <c r="S1283" s="955"/>
      <c r="T1283" s="955"/>
      <c r="U1283" s="955"/>
      <c r="V1283" s="955"/>
      <c r="W1283" s="955"/>
      <c r="X1283" s="955"/>
      <c r="Y1283" s="955"/>
      <c r="Z1283" s="955"/>
      <c r="AA1283" s="955"/>
      <c r="AB1283" s="955"/>
      <c r="AC1283" s="955"/>
      <c r="AD1283" s="955"/>
      <c r="AE1283" s="955"/>
      <c r="AF1283" s="956"/>
    </row>
    <row r="1284" spans="1:39" ht="15" outlineLevel="1" x14ac:dyDescent="0.2">
      <c r="A1284" s="232">
        <v>232</v>
      </c>
      <c r="B1284" s="507"/>
      <c r="C1284" s="508"/>
      <c r="D1284" s="957" t="s">
        <v>64</v>
      </c>
      <c r="E1284" s="958"/>
      <c r="F1284" s="958"/>
      <c r="G1284" s="958"/>
      <c r="H1284" s="958"/>
      <c r="I1284" s="958"/>
      <c r="J1284" s="958"/>
      <c r="K1284" s="958"/>
      <c r="L1284" s="958"/>
      <c r="M1284" s="958"/>
      <c r="N1284" s="958"/>
      <c r="O1284" s="958"/>
      <c r="P1284" s="958"/>
      <c r="Q1284" s="958"/>
      <c r="R1284" s="958"/>
      <c r="S1284" s="958"/>
      <c r="T1284" s="958"/>
      <c r="U1284" s="958"/>
      <c r="V1284" s="958"/>
      <c r="W1284" s="958"/>
      <c r="X1284" s="958"/>
      <c r="Y1284" s="958"/>
      <c r="Z1284" s="958"/>
      <c r="AA1284" s="958"/>
      <c r="AB1284" s="958"/>
      <c r="AC1284" s="958"/>
      <c r="AD1284" s="958"/>
      <c r="AE1284" s="958"/>
      <c r="AF1284" s="959"/>
    </row>
    <row r="1285" spans="1:39" ht="15" outlineLevel="1" x14ac:dyDescent="0.2">
      <c r="A1285" s="232">
        <v>233</v>
      </c>
      <c r="B1285" s="507"/>
      <c r="C1285" s="508"/>
      <c r="D1285" s="475"/>
      <c r="E1285" s="918" t="s">
        <v>66</v>
      </c>
      <c r="F1285" s="919"/>
      <c r="G1285" s="919"/>
      <c r="H1285" s="919"/>
      <c r="I1285" s="919"/>
      <c r="J1285" s="919"/>
      <c r="K1285" s="919"/>
      <c r="L1285" s="920"/>
      <c r="M1285" s="407">
        <f>SUBTOTAL(9,M1286:M1289)</f>
        <v>0</v>
      </c>
      <c r="N1285" s="410">
        <f t="shared" ref="N1285:AC1285" si="1490">SUBTOTAL(9,N1286:N1289)</f>
        <v>0</v>
      </c>
      <c r="O1285" s="414">
        <f t="shared" si="1490"/>
        <v>0</v>
      </c>
      <c r="P1285" s="414">
        <f t="shared" si="1490"/>
        <v>0</v>
      </c>
      <c r="Q1285" s="415">
        <f t="shared" si="1490"/>
        <v>0</v>
      </c>
      <c r="R1285" s="410">
        <f t="shared" si="1490"/>
        <v>0</v>
      </c>
      <c r="S1285" s="414">
        <f t="shared" si="1490"/>
        <v>0</v>
      </c>
      <c r="T1285" s="413">
        <f t="shared" si="1490"/>
        <v>0</v>
      </c>
      <c r="U1285" s="413">
        <f t="shared" si="1490"/>
        <v>0</v>
      </c>
      <c r="V1285" s="413">
        <f t="shared" si="1490"/>
        <v>0</v>
      </c>
      <c r="W1285" s="413">
        <f t="shared" si="1490"/>
        <v>0</v>
      </c>
      <c r="X1285" s="413">
        <f t="shared" si="1490"/>
        <v>0</v>
      </c>
      <c r="Y1285" s="413">
        <f t="shared" si="1490"/>
        <v>0</v>
      </c>
      <c r="Z1285" s="413">
        <f t="shared" si="1490"/>
        <v>0</v>
      </c>
      <c r="AA1285" s="413">
        <f t="shared" si="1490"/>
        <v>0</v>
      </c>
      <c r="AB1285" s="411">
        <f t="shared" si="1490"/>
        <v>0</v>
      </c>
      <c r="AC1285" s="407">
        <f t="shared" si="1490"/>
        <v>0</v>
      </c>
      <c r="AD1285" s="242"/>
      <c r="AE1285" s="468"/>
      <c r="AF1285" s="568"/>
    </row>
    <row r="1286" spans="1:39" ht="15" outlineLevel="1" x14ac:dyDescent="0.2">
      <c r="A1286" s="232">
        <v>234</v>
      </c>
      <c r="B1286" s="507"/>
      <c r="C1286" s="508"/>
      <c r="D1286" s="475"/>
      <c r="E1286" s="484"/>
      <c r="F1286" s="856" t="s">
        <v>65</v>
      </c>
      <c r="G1286" s="857"/>
      <c r="H1286" s="857"/>
      <c r="I1286" s="857"/>
      <c r="J1286" s="857"/>
      <c r="K1286" s="857"/>
      <c r="L1286" s="858"/>
      <c r="M1286" s="408">
        <f>'2. FTNC CAN'!M1286+'3. FTNC USD'!M1286+'4. FTNC EUR'!M1286+'5. FTNC GBP'!M1286+'6. FTNC Autres (inclus)'!M1286</f>
        <v>0</v>
      </c>
      <c r="N1286" s="419">
        <f>'2. FTNC CAN'!N1286+'3. FTNC USD'!N1286+'4. FTNC EUR'!N1286+'5. FTNC GBP'!N1286+'6. FTNC Autres (inclus)'!N1286</f>
        <v>0</v>
      </c>
      <c r="O1286" s="422">
        <f>'2. FTNC CAN'!O1286+'3. FTNC USD'!O1286+'4. FTNC EUR'!O1286+'5. FTNC GBP'!O1286+'6. FTNC Autres (inclus)'!O1286</f>
        <v>0</v>
      </c>
      <c r="P1286" s="422">
        <f>'2. FTNC CAN'!P1286+'3. FTNC USD'!P1286+'4. FTNC EUR'!P1286+'5. FTNC GBP'!P1286+'6. FTNC Autres (inclus)'!P1286</f>
        <v>0</v>
      </c>
      <c r="Q1286" s="423">
        <f>'2. FTNC CAN'!Q1286+'3. FTNC USD'!Q1286+'4. FTNC EUR'!Q1286+'5. FTNC GBP'!Q1286+'6. FTNC Autres (inclus)'!Q1286</f>
        <v>0</v>
      </c>
      <c r="R1286" s="419">
        <f>'2. FTNC CAN'!R1286+'3. FTNC USD'!R1286+'4. FTNC EUR'!R1286+'5. FTNC GBP'!R1286+'6. FTNC Autres (inclus)'!R1286</f>
        <v>0</v>
      </c>
      <c r="S1286" s="421">
        <f>'2. FTNC CAN'!S1286+'3. FTNC USD'!S1286+'4. FTNC EUR'!S1286+'5. FTNC GBP'!S1286+'6. FTNC Autres (inclus)'!S1286</f>
        <v>0</v>
      </c>
      <c r="T1286" s="421">
        <f>'2. FTNC CAN'!T1286+'3. FTNC USD'!T1286+'4. FTNC EUR'!T1286+'5. FTNC GBP'!T1286+'6. FTNC Autres (inclus)'!T1286</f>
        <v>0</v>
      </c>
      <c r="U1286" s="421">
        <f>'2. FTNC CAN'!U1286+'3. FTNC USD'!U1286+'4. FTNC EUR'!U1286+'5. FTNC GBP'!U1286+'6. FTNC Autres (inclus)'!U1286</f>
        <v>0</v>
      </c>
      <c r="V1286" s="421">
        <f>'2. FTNC CAN'!V1286+'3. FTNC USD'!V1286+'4. FTNC EUR'!V1286+'5. FTNC GBP'!V1286+'6. FTNC Autres (inclus)'!V1286</f>
        <v>0</v>
      </c>
      <c r="W1286" s="421">
        <f>'2. FTNC CAN'!W1286+'3. FTNC USD'!W1286+'4. FTNC EUR'!W1286+'5. FTNC GBP'!W1286+'6. FTNC Autres (inclus)'!W1286</f>
        <v>0</v>
      </c>
      <c r="X1286" s="422">
        <f>'2. FTNC CAN'!X1286+'3. FTNC USD'!X1286+'4. FTNC EUR'!X1286+'5. FTNC GBP'!X1286+'6. FTNC Autres (inclus)'!X1286</f>
        <v>0</v>
      </c>
      <c r="Y1286" s="421">
        <f>'2. FTNC CAN'!Y1286+'3. FTNC USD'!Y1286+'4. FTNC EUR'!Y1286+'5. FTNC GBP'!Y1286+'6. FTNC Autres (inclus)'!Y1286</f>
        <v>0</v>
      </c>
      <c r="Z1286" s="421">
        <f>'2. FTNC CAN'!Z1286+'3. FTNC USD'!Z1286+'4. FTNC EUR'!Z1286+'5. FTNC GBP'!Z1286+'6. FTNC Autres (inclus)'!Z1286</f>
        <v>0</v>
      </c>
      <c r="AA1286" s="421">
        <f>'2. FTNC CAN'!AA1286+'3. FTNC USD'!AA1286+'4. FTNC EUR'!AA1286+'5. FTNC GBP'!AA1286+'6. FTNC Autres (inclus)'!AA1286</f>
        <v>0</v>
      </c>
      <c r="AB1286" s="421">
        <f>'2. FTNC CAN'!AB1286+'3. FTNC USD'!AB1286+'4. FTNC EUR'!AB1286+'5. FTNC GBP'!AB1286+'6. FTNC Autres (inclus)'!AB1286</f>
        <v>0</v>
      </c>
      <c r="AC1286" s="408">
        <f>'2. FTNC CAN'!AC1286+'3. FTNC USD'!AC1286+'4. FTNC EUR'!AC1286+'5. FTNC GBP'!AC1286+'6. FTNC Autres (inclus)'!AC1286</f>
        <v>0</v>
      </c>
      <c r="AD1286" s="242"/>
      <c r="AE1286" s="468"/>
      <c r="AF1286" s="568"/>
    </row>
    <row r="1287" spans="1:39" ht="15" outlineLevel="1" x14ac:dyDescent="0.2">
      <c r="A1287" s="232">
        <v>235</v>
      </c>
      <c r="B1287" s="507"/>
      <c r="C1287" s="508"/>
      <c r="D1287" s="475"/>
      <c r="E1287" s="484"/>
      <c r="F1287" s="915" t="s">
        <v>68</v>
      </c>
      <c r="G1287" s="916"/>
      <c r="H1287" s="916"/>
      <c r="I1287" s="916"/>
      <c r="J1287" s="916"/>
      <c r="K1287" s="916"/>
      <c r="L1287" s="917"/>
      <c r="M1287" s="408">
        <f>'2. FTNC CAN'!M1287+'3. FTNC USD'!M1287+'4. FTNC EUR'!M1287+'5. FTNC GBP'!M1287+'6. FTNC Autres (inclus)'!M1287</f>
        <v>0</v>
      </c>
      <c r="N1287" s="419">
        <f>'2. FTNC CAN'!N1287+'3. FTNC USD'!N1287+'4. FTNC EUR'!N1287+'5. FTNC GBP'!N1287+'6. FTNC Autres (inclus)'!N1287</f>
        <v>0</v>
      </c>
      <c r="O1287" s="422">
        <f>'2. FTNC CAN'!O1287+'3. FTNC USD'!O1287+'4. FTNC EUR'!O1287+'5. FTNC GBP'!O1287+'6. FTNC Autres (inclus)'!O1287</f>
        <v>0</v>
      </c>
      <c r="P1287" s="422">
        <f>'2. FTNC CAN'!P1287+'3. FTNC USD'!P1287+'4. FTNC EUR'!P1287+'5. FTNC GBP'!P1287+'6. FTNC Autres (inclus)'!P1287</f>
        <v>0</v>
      </c>
      <c r="Q1287" s="423">
        <f>'2. FTNC CAN'!Q1287+'3. FTNC USD'!Q1287+'4. FTNC EUR'!Q1287+'5. FTNC GBP'!Q1287+'6. FTNC Autres (inclus)'!Q1287</f>
        <v>0</v>
      </c>
      <c r="R1287" s="419">
        <f>'2. FTNC CAN'!R1287+'3. FTNC USD'!R1287+'4. FTNC EUR'!R1287+'5. FTNC GBP'!R1287+'6. FTNC Autres (inclus)'!R1287</f>
        <v>0</v>
      </c>
      <c r="S1287" s="421">
        <f>'2. FTNC CAN'!S1287+'3. FTNC USD'!S1287+'4. FTNC EUR'!S1287+'5. FTNC GBP'!S1287+'6. FTNC Autres (inclus)'!S1287</f>
        <v>0</v>
      </c>
      <c r="T1287" s="421">
        <f>'2. FTNC CAN'!T1287+'3. FTNC USD'!T1287+'4. FTNC EUR'!T1287+'5. FTNC GBP'!T1287+'6. FTNC Autres (inclus)'!T1287</f>
        <v>0</v>
      </c>
      <c r="U1287" s="421">
        <f>'2. FTNC CAN'!U1287+'3. FTNC USD'!U1287+'4. FTNC EUR'!U1287+'5. FTNC GBP'!U1287+'6. FTNC Autres (inclus)'!U1287</f>
        <v>0</v>
      </c>
      <c r="V1287" s="421">
        <f>'2. FTNC CAN'!V1287+'3. FTNC USD'!V1287+'4. FTNC EUR'!V1287+'5. FTNC GBP'!V1287+'6. FTNC Autres (inclus)'!V1287</f>
        <v>0</v>
      </c>
      <c r="W1287" s="421">
        <f>'2. FTNC CAN'!W1287+'3. FTNC USD'!W1287+'4. FTNC EUR'!W1287+'5. FTNC GBP'!W1287+'6. FTNC Autres (inclus)'!W1287</f>
        <v>0</v>
      </c>
      <c r="X1287" s="422">
        <f>'2. FTNC CAN'!X1287+'3. FTNC USD'!X1287+'4. FTNC EUR'!X1287+'5. FTNC GBP'!X1287+'6. FTNC Autres (inclus)'!X1287</f>
        <v>0</v>
      </c>
      <c r="Y1287" s="421">
        <f>'2. FTNC CAN'!Y1287+'3. FTNC USD'!Y1287+'4. FTNC EUR'!Y1287+'5. FTNC GBP'!Y1287+'6. FTNC Autres (inclus)'!Y1287</f>
        <v>0</v>
      </c>
      <c r="Z1287" s="421">
        <f>'2. FTNC CAN'!Z1287+'3. FTNC USD'!Z1287+'4. FTNC EUR'!Z1287+'5. FTNC GBP'!Z1287+'6. FTNC Autres (inclus)'!Z1287</f>
        <v>0</v>
      </c>
      <c r="AA1287" s="421">
        <f>'2. FTNC CAN'!AA1287+'3. FTNC USD'!AA1287+'4. FTNC EUR'!AA1287+'5. FTNC GBP'!AA1287+'6. FTNC Autres (inclus)'!AA1287</f>
        <v>0</v>
      </c>
      <c r="AB1287" s="421">
        <f>'2. FTNC CAN'!AB1287+'3. FTNC USD'!AB1287+'4. FTNC EUR'!AB1287+'5. FTNC GBP'!AB1287+'6. FTNC Autres (inclus)'!AB1287</f>
        <v>0</v>
      </c>
      <c r="AC1287" s="408">
        <f>'2. FTNC CAN'!AC1287+'3. FTNC USD'!AC1287+'4. FTNC EUR'!AC1287+'5. FTNC GBP'!AC1287+'6. FTNC Autres (inclus)'!AC1287</f>
        <v>0</v>
      </c>
      <c r="AD1287" s="242"/>
      <c r="AE1287" s="468"/>
      <c r="AF1287" s="568"/>
    </row>
    <row r="1288" spans="1:39" ht="15" outlineLevel="1" x14ac:dyDescent="0.2">
      <c r="A1288" s="232">
        <v>236</v>
      </c>
      <c r="B1288" s="507"/>
      <c r="C1288" s="508"/>
      <c r="D1288" s="263"/>
      <c r="E1288" s="264"/>
      <c r="F1288" s="915" t="s">
        <v>537</v>
      </c>
      <c r="G1288" s="916"/>
      <c r="H1288" s="916"/>
      <c r="I1288" s="916"/>
      <c r="J1288" s="916"/>
      <c r="K1288" s="916"/>
      <c r="L1288" s="917"/>
      <c r="M1288" s="408">
        <f>'2. FTNC CAN'!M1288+'3. FTNC USD'!M1288+'4. FTNC EUR'!M1288+'5. FTNC GBP'!M1288+'6. FTNC Autres (inclus)'!M1288</f>
        <v>0</v>
      </c>
      <c r="N1288" s="419">
        <f>'2. FTNC CAN'!N1288+'3. FTNC USD'!N1288+'4. FTNC EUR'!N1288+'5. FTNC GBP'!N1288+'6. FTNC Autres (inclus)'!N1288</f>
        <v>0</v>
      </c>
      <c r="O1288" s="422">
        <f>'2. FTNC CAN'!O1288+'3. FTNC USD'!O1288+'4. FTNC EUR'!O1288+'5. FTNC GBP'!O1288+'6. FTNC Autres (inclus)'!O1288</f>
        <v>0</v>
      </c>
      <c r="P1288" s="422">
        <f>'2. FTNC CAN'!P1288+'3. FTNC USD'!P1288+'4. FTNC EUR'!P1288+'5. FTNC GBP'!P1288+'6. FTNC Autres (inclus)'!P1288</f>
        <v>0</v>
      </c>
      <c r="Q1288" s="423">
        <f>'2. FTNC CAN'!Q1288+'3. FTNC USD'!Q1288+'4. FTNC EUR'!Q1288+'5. FTNC GBP'!Q1288+'6. FTNC Autres (inclus)'!Q1288</f>
        <v>0</v>
      </c>
      <c r="R1288" s="419">
        <f>'2. FTNC CAN'!R1288+'3. FTNC USD'!R1288+'4. FTNC EUR'!R1288+'5. FTNC GBP'!R1288+'6. FTNC Autres (inclus)'!R1288</f>
        <v>0</v>
      </c>
      <c r="S1288" s="421">
        <f>'2. FTNC CAN'!S1288+'3. FTNC USD'!S1288+'4. FTNC EUR'!S1288+'5. FTNC GBP'!S1288+'6. FTNC Autres (inclus)'!S1288</f>
        <v>0</v>
      </c>
      <c r="T1288" s="421">
        <f>'2. FTNC CAN'!T1288+'3. FTNC USD'!T1288+'4. FTNC EUR'!T1288+'5. FTNC GBP'!T1288+'6. FTNC Autres (inclus)'!T1288</f>
        <v>0</v>
      </c>
      <c r="U1288" s="421">
        <f>'2. FTNC CAN'!U1288+'3. FTNC USD'!U1288+'4. FTNC EUR'!U1288+'5. FTNC GBP'!U1288+'6. FTNC Autres (inclus)'!U1288</f>
        <v>0</v>
      </c>
      <c r="V1288" s="421">
        <f>'2. FTNC CAN'!V1288+'3. FTNC USD'!V1288+'4. FTNC EUR'!V1288+'5. FTNC GBP'!V1288+'6. FTNC Autres (inclus)'!V1288</f>
        <v>0</v>
      </c>
      <c r="W1288" s="421">
        <f>'2. FTNC CAN'!W1288+'3. FTNC USD'!W1288+'4. FTNC EUR'!W1288+'5. FTNC GBP'!W1288+'6. FTNC Autres (inclus)'!W1288</f>
        <v>0</v>
      </c>
      <c r="X1288" s="422">
        <f>'2. FTNC CAN'!X1288+'3. FTNC USD'!X1288+'4. FTNC EUR'!X1288+'5. FTNC GBP'!X1288+'6. FTNC Autres (inclus)'!X1288</f>
        <v>0</v>
      </c>
      <c r="Y1288" s="421">
        <f>'2. FTNC CAN'!Y1288+'3. FTNC USD'!Y1288+'4. FTNC EUR'!Y1288+'5. FTNC GBP'!Y1288+'6. FTNC Autres (inclus)'!Y1288</f>
        <v>0</v>
      </c>
      <c r="Z1288" s="421">
        <f>'2. FTNC CAN'!Z1288+'3. FTNC USD'!Z1288+'4. FTNC EUR'!Z1288+'5. FTNC GBP'!Z1288+'6. FTNC Autres (inclus)'!Z1288</f>
        <v>0</v>
      </c>
      <c r="AA1288" s="421">
        <f>'2. FTNC CAN'!AA1288+'3. FTNC USD'!AA1288+'4. FTNC EUR'!AA1288+'5. FTNC GBP'!AA1288+'6. FTNC Autres (inclus)'!AA1288</f>
        <v>0</v>
      </c>
      <c r="AB1288" s="421">
        <f>'2. FTNC CAN'!AB1288+'3. FTNC USD'!AB1288+'4. FTNC EUR'!AB1288+'5. FTNC GBP'!AB1288+'6. FTNC Autres (inclus)'!AB1288</f>
        <v>0</v>
      </c>
      <c r="AC1288" s="408">
        <f>'2. FTNC CAN'!AC1288+'3. FTNC USD'!AC1288+'4. FTNC EUR'!AC1288+'5. FTNC GBP'!AC1288+'6. FTNC Autres (inclus)'!AC1288</f>
        <v>0</v>
      </c>
      <c r="AD1288" s="242"/>
      <c r="AE1288" s="468"/>
      <c r="AF1288" s="568"/>
    </row>
    <row r="1289" spans="1:39" ht="27.75" customHeight="1" outlineLevel="1" x14ac:dyDescent="0.2">
      <c r="A1289" s="232">
        <v>237</v>
      </c>
      <c r="B1289" s="507"/>
      <c r="C1289" s="508"/>
      <c r="D1289" s="475"/>
      <c r="E1289" s="260"/>
      <c r="F1289" s="859" t="s">
        <v>464</v>
      </c>
      <c r="G1289" s="860"/>
      <c r="H1289" s="860"/>
      <c r="I1289" s="860"/>
      <c r="J1289" s="860"/>
      <c r="K1289" s="860"/>
      <c r="L1289" s="861"/>
      <c r="M1289" s="408">
        <f>'2. FTNC CAN'!M1289+'3. FTNC USD'!M1289+'4. FTNC EUR'!M1289+'5. FTNC GBP'!M1289+'6. FTNC Autres (inclus)'!M1289</f>
        <v>0</v>
      </c>
      <c r="N1289" s="419">
        <f>'2. FTNC CAN'!N1289+'3. FTNC USD'!N1289+'4. FTNC EUR'!N1289+'5. FTNC GBP'!N1289+'6. FTNC Autres (inclus)'!N1289</f>
        <v>0</v>
      </c>
      <c r="O1289" s="422">
        <f>'2. FTNC CAN'!O1289+'3. FTNC USD'!O1289+'4. FTNC EUR'!O1289+'5. FTNC GBP'!O1289+'6. FTNC Autres (inclus)'!O1289</f>
        <v>0</v>
      </c>
      <c r="P1289" s="422">
        <f>'2. FTNC CAN'!P1289+'3. FTNC USD'!P1289+'4. FTNC EUR'!P1289+'5. FTNC GBP'!P1289+'6. FTNC Autres (inclus)'!P1289</f>
        <v>0</v>
      </c>
      <c r="Q1289" s="423">
        <f>'2. FTNC CAN'!Q1289+'3. FTNC USD'!Q1289+'4. FTNC EUR'!Q1289+'5. FTNC GBP'!Q1289+'6. FTNC Autres (inclus)'!Q1289</f>
        <v>0</v>
      </c>
      <c r="R1289" s="419">
        <f>'2. FTNC CAN'!R1289+'3. FTNC USD'!R1289+'4. FTNC EUR'!R1289+'5. FTNC GBP'!R1289+'6. FTNC Autres (inclus)'!R1289</f>
        <v>0</v>
      </c>
      <c r="S1289" s="421">
        <f>'2. FTNC CAN'!S1289+'3. FTNC USD'!S1289+'4. FTNC EUR'!S1289+'5. FTNC GBP'!S1289+'6. FTNC Autres (inclus)'!S1289</f>
        <v>0</v>
      </c>
      <c r="T1289" s="421">
        <f>'2. FTNC CAN'!T1289+'3. FTNC USD'!T1289+'4. FTNC EUR'!T1289+'5. FTNC GBP'!T1289+'6. FTNC Autres (inclus)'!T1289</f>
        <v>0</v>
      </c>
      <c r="U1289" s="421">
        <f>'2. FTNC CAN'!U1289+'3. FTNC USD'!U1289+'4. FTNC EUR'!U1289+'5. FTNC GBP'!U1289+'6. FTNC Autres (inclus)'!U1289</f>
        <v>0</v>
      </c>
      <c r="V1289" s="421">
        <f>'2. FTNC CAN'!V1289+'3. FTNC USD'!V1289+'4. FTNC EUR'!V1289+'5. FTNC GBP'!V1289+'6. FTNC Autres (inclus)'!V1289</f>
        <v>0</v>
      </c>
      <c r="W1289" s="421">
        <f>'2. FTNC CAN'!W1289+'3. FTNC USD'!W1289+'4. FTNC EUR'!W1289+'5. FTNC GBP'!W1289+'6. FTNC Autres (inclus)'!W1289</f>
        <v>0</v>
      </c>
      <c r="X1289" s="422">
        <f>'2. FTNC CAN'!X1289+'3. FTNC USD'!X1289+'4. FTNC EUR'!X1289+'5. FTNC GBP'!X1289+'6. FTNC Autres (inclus)'!X1289</f>
        <v>0</v>
      </c>
      <c r="Y1289" s="421">
        <f>'2. FTNC CAN'!Y1289+'3. FTNC USD'!Y1289+'4. FTNC EUR'!Y1289+'5. FTNC GBP'!Y1289+'6. FTNC Autres (inclus)'!Y1289</f>
        <v>0</v>
      </c>
      <c r="Z1289" s="421">
        <f>'2. FTNC CAN'!Z1289+'3. FTNC USD'!Z1289+'4. FTNC EUR'!Z1289+'5. FTNC GBP'!Z1289+'6. FTNC Autres (inclus)'!Z1289</f>
        <v>0</v>
      </c>
      <c r="AA1289" s="421">
        <f>'2. FTNC CAN'!AA1289+'3. FTNC USD'!AA1289+'4. FTNC EUR'!AA1289+'5. FTNC GBP'!AA1289+'6. FTNC Autres (inclus)'!AA1289</f>
        <v>0</v>
      </c>
      <c r="AB1289" s="421">
        <f>'2. FTNC CAN'!AB1289+'3. FTNC USD'!AB1289+'4. FTNC EUR'!AB1289+'5. FTNC GBP'!AB1289+'6. FTNC Autres (inclus)'!AB1289</f>
        <v>0</v>
      </c>
      <c r="AC1289" s="408">
        <f>'2. FTNC CAN'!AC1289+'3. FTNC USD'!AC1289+'4. FTNC EUR'!AC1289+'5. FTNC GBP'!AC1289+'6. FTNC Autres (inclus)'!AC1289</f>
        <v>0</v>
      </c>
      <c r="AD1289" s="242"/>
      <c r="AE1289" s="468"/>
      <c r="AF1289" s="568"/>
    </row>
    <row r="1290" spans="1:39" ht="15" outlineLevel="1" x14ac:dyDescent="0.2">
      <c r="A1290" s="232">
        <v>238</v>
      </c>
      <c r="B1290" s="507"/>
      <c r="C1290" s="508"/>
      <c r="D1290" s="483"/>
      <c r="E1290" s="853" t="s">
        <v>67</v>
      </c>
      <c r="F1290" s="854"/>
      <c r="G1290" s="854"/>
      <c r="H1290" s="854"/>
      <c r="I1290" s="854"/>
      <c r="J1290" s="854"/>
      <c r="K1290" s="854"/>
      <c r="L1290" s="855"/>
      <c r="M1290" s="407">
        <f>SUBTOTAL(9,M1291:M1294)</f>
        <v>0</v>
      </c>
      <c r="N1290" s="410">
        <f t="shared" ref="N1290:AC1290" si="1491">SUBTOTAL(9,N1291:N1294)</f>
        <v>0</v>
      </c>
      <c r="O1290" s="414">
        <f t="shared" si="1491"/>
        <v>0</v>
      </c>
      <c r="P1290" s="414">
        <f t="shared" si="1491"/>
        <v>0</v>
      </c>
      <c r="Q1290" s="415">
        <f t="shared" si="1491"/>
        <v>0</v>
      </c>
      <c r="R1290" s="410">
        <f t="shared" si="1491"/>
        <v>0</v>
      </c>
      <c r="S1290" s="414">
        <f t="shared" si="1491"/>
        <v>0</v>
      </c>
      <c r="T1290" s="413">
        <f t="shared" si="1491"/>
        <v>0</v>
      </c>
      <c r="U1290" s="413">
        <f t="shared" si="1491"/>
        <v>0</v>
      </c>
      <c r="V1290" s="413">
        <f t="shared" si="1491"/>
        <v>0</v>
      </c>
      <c r="W1290" s="413">
        <f t="shared" si="1491"/>
        <v>0</v>
      </c>
      <c r="X1290" s="413">
        <f t="shared" si="1491"/>
        <v>0</v>
      </c>
      <c r="Y1290" s="413">
        <f t="shared" si="1491"/>
        <v>0</v>
      </c>
      <c r="Z1290" s="413">
        <f t="shared" si="1491"/>
        <v>0</v>
      </c>
      <c r="AA1290" s="413">
        <f t="shared" si="1491"/>
        <v>0</v>
      </c>
      <c r="AB1290" s="411">
        <f t="shared" si="1491"/>
        <v>0</v>
      </c>
      <c r="AC1290" s="407">
        <f t="shared" si="1491"/>
        <v>0</v>
      </c>
      <c r="AD1290" s="242"/>
      <c r="AE1290" s="468"/>
      <c r="AF1290" s="568"/>
    </row>
    <row r="1291" spans="1:39" ht="15" outlineLevel="1" x14ac:dyDescent="0.2">
      <c r="A1291" s="232">
        <v>239</v>
      </c>
      <c r="B1291" s="507"/>
      <c r="C1291" s="508"/>
      <c r="D1291" s="491"/>
      <c r="E1291" s="491"/>
      <c r="F1291" s="856" t="s">
        <v>65</v>
      </c>
      <c r="G1291" s="857"/>
      <c r="H1291" s="857"/>
      <c r="I1291" s="857"/>
      <c r="J1291" s="857"/>
      <c r="K1291" s="857"/>
      <c r="L1291" s="858"/>
      <c r="M1291" s="408">
        <f>'2. FTNC CAN'!M1291+'3. FTNC USD'!M1291+'4. FTNC EUR'!M1291+'5. FTNC GBP'!M1291+'6. FTNC Autres (inclus)'!M1291</f>
        <v>0</v>
      </c>
      <c r="N1291" s="419">
        <f>'2. FTNC CAN'!N1291+'3. FTNC USD'!N1291+'4. FTNC EUR'!N1291+'5. FTNC GBP'!N1291+'6. FTNC Autres (inclus)'!N1291</f>
        <v>0</v>
      </c>
      <c r="O1291" s="422">
        <f>'2. FTNC CAN'!O1291+'3. FTNC USD'!O1291+'4. FTNC EUR'!O1291+'5. FTNC GBP'!O1291+'6. FTNC Autres (inclus)'!O1291</f>
        <v>0</v>
      </c>
      <c r="P1291" s="422">
        <f>'2. FTNC CAN'!P1291+'3. FTNC USD'!P1291+'4. FTNC EUR'!P1291+'5. FTNC GBP'!P1291+'6. FTNC Autres (inclus)'!P1291</f>
        <v>0</v>
      </c>
      <c r="Q1291" s="423">
        <f>'2. FTNC CAN'!Q1291+'3. FTNC USD'!Q1291+'4. FTNC EUR'!Q1291+'5. FTNC GBP'!Q1291+'6. FTNC Autres (inclus)'!Q1291</f>
        <v>0</v>
      </c>
      <c r="R1291" s="419">
        <f>'2. FTNC CAN'!R1291+'3. FTNC USD'!R1291+'4. FTNC EUR'!R1291+'5. FTNC GBP'!R1291+'6. FTNC Autres (inclus)'!R1291</f>
        <v>0</v>
      </c>
      <c r="S1291" s="421">
        <f>'2. FTNC CAN'!S1291+'3. FTNC USD'!S1291+'4. FTNC EUR'!S1291+'5. FTNC GBP'!S1291+'6. FTNC Autres (inclus)'!S1291</f>
        <v>0</v>
      </c>
      <c r="T1291" s="421">
        <f>'2. FTNC CAN'!T1291+'3. FTNC USD'!T1291+'4. FTNC EUR'!T1291+'5. FTNC GBP'!T1291+'6. FTNC Autres (inclus)'!T1291</f>
        <v>0</v>
      </c>
      <c r="U1291" s="421">
        <f>'2. FTNC CAN'!U1291+'3. FTNC USD'!U1291+'4. FTNC EUR'!U1291+'5. FTNC GBP'!U1291+'6. FTNC Autres (inclus)'!U1291</f>
        <v>0</v>
      </c>
      <c r="V1291" s="421">
        <f>'2. FTNC CAN'!V1291+'3. FTNC USD'!V1291+'4. FTNC EUR'!V1291+'5. FTNC GBP'!V1291+'6. FTNC Autres (inclus)'!V1291</f>
        <v>0</v>
      </c>
      <c r="W1291" s="421">
        <f>'2. FTNC CAN'!W1291+'3. FTNC USD'!W1291+'4. FTNC EUR'!W1291+'5. FTNC GBP'!W1291+'6. FTNC Autres (inclus)'!W1291</f>
        <v>0</v>
      </c>
      <c r="X1291" s="422">
        <f>'2. FTNC CAN'!X1291+'3. FTNC USD'!X1291+'4. FTNC EUR'!X1291+'5. FTNC GBP'!X1291+'6. FTNC Autres (inclus)'!X1291</f>
        <v>0</v>
      </c>
      <c r="Y1291" s="421">
        <f>'2. FTNC CAN'!Y1291+'3. FTNC USD'!Y1291+'4. FTNC EUR'!Y1291+'5. FTNC GBP'!Y1291+'6. FTNC Autres (inclus)'!Y1291</f>
        <v>0</v>
      </c>
      <c r="Z1291" s="421">
        <f>'2. FTNC CAN'!Z1291+'3. FTNC USD'!Z1291+'4. FTNC EUR'!Z1291+'5. FTNC GBP'!Z1291+'6. FTNC Autres (inclus)'!Z1291</f>
        <v>0</v>
      </c>
      <c r="AA1291" s="421">
        <f>'2. FTNC CAN'!AA1291+'3. FTNC USD'!AA1291+'4. FTNC EUR'!AA1291+'5. FTNC GBP'!AA1291+'6. FTNC Autres (inclus)'!AA1291</f>
        <v>0</v>
      </c>
      <c r="AB1291" s="421">
        <f>'2. FTNC CAN'!AB1291+'3. FTNC USD'!AB1291+'4. FTNC EUR'!AB1291+'5. FTNC GBP'!AB1291+'6. FTNC Autres (inclus)'!AB1291</f>
        <v>0</v>
      </c>
      <c r="AC1291" s="408">
        <f>'2. FTNC CAN'!AC1291+'3. FTNC USD'!AC1291+'4. FTNC EUR'!AC1291+'5. FTNC GBP'!AC1291+'6. FTNC Autres (inclus)'!AC1291</f>
        <v>0</v>
      </c>
      <c r="AD1291" s="242"/>
      <c r="AE1291" s="468"/>
      <c r="AF1291" s="568"/>
    </row>
    <row r="1292" spans="1:39" ht="15" outlineLevel="1" x14ac:dyDescent="0.2">
      <c r="A1292" s="232">
        <v>240</v>
      </c>
      <c r="B1292" s="507"/>
      <c r="C1292" s="508"/>
      <c r="D1292" s="491"/>
      <c r="E1292" s="491"/>
      <c r="F1292" s="915" t="s">
        <v>68</v>
      </c>
      <c r="G1292" s="916"/>
      <c r="H1292" s="916"/>
      <c r="I1292" s="916"/>
      <c r="J1292" s="916"/>
      <c r="K1292" s="916"/>
      <c r="L1292" s="917"/>
      <c r="M1292" s="408">
        <f>'2. FTNC CAN'!M1292+'3. FTNC USD'!M1292+'4. FTNC EUR'!M1292+'5. FTNC GBP'!M1292+'6. FTNC Autres (inclus)'!M1292</f>
        <v>0</v>
      </c>
      <c r="N1292" s="419">
        <f>'2. FTNC CAN'!N1292+'3. FTNC USD'!N1292+'4. FTNC EUR'!N1292+'5. FTNC GBP'!N1292+'6. FTNC Autres (inclus)'!N1292</f>
        <v>0</v>
      </c>
      <c r="O1292" s="422">
        <f>'2. FTNC CAN'!O1292+'3. FTNC USD'!O1292+'4. FTNC EUR'!O1292+'5. FTNC GBP'!O1292+'6. FTNC Autres (inclus)'!O1292</f>
        <v>0</v>
      </c>
      <c r="P1292" s="422">
        <f>'2. FTNC CAN'!P1292+'3. FTNC USD'!P1292+'4. FTNC EUR'!P1292+'5. FTNC GBP'!P1292+'6. FTNC Autres (inclus)'!P1292</f>
        <v>0</v>
      </c>
      <c r="Q1292" s="423">
        <f>'2. FTNC CAN'!Q1292+'3. FTNC USD'!Q1292+'4. FTNC EUR'!Q1292+'5. FTNC GBP'!Q1292+'6. FTNC Autres (inclus)'!Q1292</f>
        <v>0</v>
      </c>
      <c r="R1292" s="419">
        <f>'2. FTNC CAN'!R1292+'3. FTNC USD'!R1292+'4. FTNC EUR'!R1292+'5. FTNC GBP'!R1292+'6. FTNC Autres (inclus)'!R1292</f>
        <v>0</v>
      </c>
      <c r="S1292" s="421">
        <f>'2. FTNC CAN'!S1292+'3. FTNC USD'!S1292+'4. FTNC EUR'!S1292+'5. FTNC GBP'!S1292+'6. FTNC Autres (inclus)'!S1292</f>
        <v>0</v>
      </c>
      <c r="T1292" s="421">
        <f>'2. FTNC CAN'!T1292+'3. FTNC USD'!T1292+'4. FTNC EUR'!T1292+'5. FTNC GBP'!T1292+'6. FTNC Autres (inclus)'!T1292</f>
        <v>0</v>
      </c>
      <c r="U1292" s="421">
        <f>'2. FTNC CAN'!U1292+'3. FTNC USD'!U1292+'4. FTNC EUR'!U1292+'5. FTNC GBP'!U1292+'6. FTNC Autres (inclus)'!U1292</f>
        <v>0</v>
      </c>
      <c r="V1292" s="421">
        <f>'2. FTNC CAN'!V1292+'3. FTNC USD'!V1292+'4. FTNC EUR'!V1292+'5. FTNC GBP'!V1292+'6. FTNC Autres (inclus)'!V1292</f>
        <v>0</v>
      </c>
      <c r="W1292" s="421">
        <f>'2. FTNC CAN'!W1292+'3. FTNC USD'!W1292+'4. FTNC EUR'!W1292+'5. FTNC GBP'!W1292+'6. FTNC Autres (inclus)'!W1292</f>
        <v>0</v>
      </c>
      <c r="X1292" s="422">
        <f>'2. FTNC CAN'!X1292+'3. FTNC USD'!X1292+'4. FTNC EUR'!X1292+'5. FTNC GBP'!X1292+'6. FTNC Autres (inclus)'!X1292</f>
        <v>0</v>
      </c>
      <c r="Y1292" s="421">
        <f>'2. FTNC CAN'!Y1292+'3. FTNC USD'!Y1292+'4. FTNC EUR'!Y1292+'5. FTNC GBP'!Y1292+'6. FTNC Autres (inclus)'!Y1292</f>
        <v>0</v>
      </c>
      <c r="Z1292" s="421">
        <f>'2. FTNC CAN'!Z1292+'3. FTNC USD'!Z1292+'4. FTNC EUR'!Z1292+'5. FTNC GBP'!Z1292+'6. FTNC Autres (inclus)'!Z1292</f>
        <v>0</v>
      </c>
      <c r="AA1292" s="421">
        <f>'2. FTNC CAN'!AA1292+'3. FTNC USD'!AA1292+'4. FTNC EUR'!AA1292+'5. FTNC GBP'!AA1292+'6. FTNC Autres (inclus)'!AA1292</f>
        <v>0</v>
      </c>
      <c r="AB1292" s="421">
        <f>'2. FTNC CAN'!AB1292+'3. FTNC USD'!AB1292+'4. FTNC EUR'!AB1292+'5. FTNC GBP'!AB1292+'6. FTNC Autres (inclus)'!AB1292</f>
        <v>0</v>
      </c>
      <c r="AC1292" s="408">
        <f>'2. FTNC CAN'!AC1292+'3. FTNC USD'!AC1292+'4. FTNC EUR'!AC1292+'5. FTNC GBP'!AC1292+'6. FTNC Autres (inclus)'!AC1292</f>
        <v>0</v>
      </c>
      <c r="AD1292" s="242"/>
      <c r="AE1292" s="468"/>
      <c r="AF1292" s="568"/>
    </row>
    <row r="1293" spans="1:39" ht="15" outlineLevel="1" x14ac:dyDescent="0.2">
      <c r="A1293" s="232">
        <v>241</v>
      </c>
      <c r="B1293" s="507"/>
      <c r="C1293" s="508"/>
      <c r="D1293" s="265"/>
      <c r="E1293" s="265"/>
      <c r="F1293" s="915" t="s">
        <v>537</v>
      </c>
      <c r="G1293" s="916"/>
      <c r="H1293" s="916"/>
      <c r="I1293" s="916"/>
      <c r="J1293" s="916"/>
      <c r="K1293" s="916"/>
      <c r="L1293" s="917"/>
      <c r="M1293" s="408">
        <f>'2. FTNC CAN'!M1293+'3. FTNC USD'!M1293+'4. FTNC EUR'!M1293+'5. FTNC GBP'!M1293+'6. FTNC Autres (inclus)'!M1293</f>
        <v>0</v>
      </c>
      <c r="N1293" s="419">
        <f>'2. FTNC CAN'!N1293+'3. FTNC USD'!N1293+'4. FTNC EUR'!N1293+'5. FTNC GBP'!N1293+'6. FTNC Autres (inclus)'!N1293</f>
        <v>0</v>
      </c>
      <c r="O1293" s="422">
        <f>'2. FTNC CAN'!O1293+'3. FTNC USD'!O1293+'4. FTNC EUR'!O1293+'5. FTNC GBP'!O1293+'6. FTNC Autres (inclus)'!O1293</f>
        <v>0</v>
      </c>
      <c r="P1293" s="422">
        <f>'2. FTNC CAN'!P1293+'3. FTNC USD'!P1293+'4. FTNC EUR'!P1293+'5. FTNC GBP'!P1293+'6. FTNC Autres (inclus)'!P1293</f>
        <v>0</v>
      </c>
      <c r="Q1293" s="423">
        <f>'2. FTNC CAN'!Q1293+'3. FTNC USD'!Q1293+'4. FTNC EUR'!Q1293+'5. FTNC GBP'!Q1293+'6. FTNC Autres (inclus)'!Q1293</f>
        <v>0</v>
      </c>
      <c r="R1293" s="419">
        <f>'2. FTNC CAN'!R1293+'3. FTNC USD'!R1293+'4. FTNC EUR'!R1293+'5. FTNC GBP'!R1293+'6. FTNC Autres (inclus)'!R1293</f>
        <v>0</v>
      </c>
      <c r="S1293" s="421">
        <f>'2. FTNC CAN'!S1293+'3. FTNC USD'!S1293+'4. FTNC EUR'!S1293+'5. FTNC GBP'!S1293+'6. FTNC Autres (inclus)'!S1293</f>
        <v>0</v>
      </c>
      <c r="T1293" s="421">
        <f>'2. FTNC CAN'!T1293+'3. FTNC USD'!T1293+'4. FTNC EUR'!T1293+'5. FTNC GBP'!T1293+'6. FTNC Autres (inclus)'!T1293</f>
        <v>0</v>
      </c>
      <c r="U1293" s="421">
        <f>'2. FTNC CAN'!U1293+'3. FTNC USD'!U1293+'4. FTNC EUR'!U1293+'5. FTNC GBP'!U1293+'6. FTNC Autres (inclus)'!U1293</f>
        <v>0</v>
      </c>
      <c r="V1293" s="421">
        <f>'2. FTNC CAN'!V1293+'3. FTNC USD'!V1293+'4. FTNC EUR'!V1293+'5. FTNC GBP'!V1293+'6. FTNC Autres (inclus)'!V1293</f>
        <v>0</v>
      </c>
      <c r="W1293" s="421">
        <f>'2. FTNC CAN'!W1293+'3. FTNC USD'!W1293+'4. FTNC EUR'!W1293+'5. FTNC GBP'!W1293+'6. FTNC Autres (inclus)'!W1293</f>
        <v>0</v>
      </c>
      <c r="X1293" s="422">
        <f>'2. FTNC CAN'!X1293+'3. FTNC USD'!X1293+'4. FTNC EUR'!X1293+'5. FTNC GBP'!X1293+'6. FTNC Autres (inclus)'!X1293</f>
        <v>0</v>
      </c>
      <c r="Y1293" s="421">
        <f>'2. FTNC CAN'!Y1293+'3. FTNC USD'!Y1293+'4. FTNC EUR'!Y1293+'5. FTNC GBP'!Y1293+'6. FTNC Autres (inclus)'!Y1293</f>
        <v>0</v>
      </c>
      <c r="Z1293" s="421">
        <f>'2. FTNC CAN'!Z1293+'3. FTNC USD'!Z1293+'4. FTNC EUR'!Z1293+'5. FTNC GBP'!Z1293+'6. FTNC Autres (inclus)'!Z1293</f>
        <v>0</v>
      </c>
      <c r="AA1293" s="421">
        <f>'2. FTNC CAN'!AA1293+'3. FTNC USD'!AA1293+'4. FTNC EUR'!AA1293+'5. FTNC GBP'!AA1293+'6. FTNC Autres (inclus)'!AA1293</f>
        <v>0</v>
      </c>
      <c r="AB1293" s="421">
        <f>'2. FTNC CAN'!AB1293+'3. FTNC USD'!AB1293+'4. FTNC EUR'!AB1293+'5. FTNC GBP'!AB1293+'6. FTNC Autres (inclus)'!AB1293</f>
        <v>0</v>
      </c>
      <c r="AC1293" s="408">
        <f>'2. FTNC CAN'!AC1293+'3. FTNC USD'!AC1293+'4. FTNC EUR'!AC1293+'5. FTNC GBP'!AC1293+'6. FTNC Autres (inclus)'!AC1293</f>
        <v>0</v>
      </c>
      <c r="AD1293" s="242"/>
      <c r="AE1293" s="468"/>
      <c r="AF1293" s="568"/>
    </row>
    <row r="1294" spans="1:39" ht="27.75" customHeight="1" outlineLevel="1" x14ac:dyDescent="0.2">
      <c r="A1294" s="232">
        <v>242</v>
      </c>
      <c r="B1294" s="507"/>
      <c r="C1294" s="508"/>
      <c r="D1294" s="263"/>
      <c r="E1294" s="263"/>
      <c r="F1294" s="859" t="s">
        <v>464</v>
      </c>
      <c r="G1294" s="860"/>
      <c r="H1294" s="860"/>
      <c r="I1294" s="860"/>
      <c r="J1294" s="860"/>
      <c r="K1294" s="860"/>
      <c r="L1294" s="861"/>
      <c r="M1294" s="408">
        <f>'2. FTNC CAN'!M1294+'3. FTNC USD'!M1294+'4. FTNC EUR'!M1294+'5. FTNC GBP'!M1294+'6. FTNC Autres (inclus)'!M1294</f>
        <v>0</v>
      </c>
      <c r="N1294" s="419">
        <f>'2. FTNC CAN'!N1294+'3. FTNC USD'!N1294+'4. FTNC EUR'!N1294+'5. FTNC GBP'!N1294+'6. FTNC Autres (inclus)'!N1294</f>
        <v>0</v>
      </c>
      <c r="O1294" s="422">
        <f>'2. FTNC CAN'!O1294+'3. FTNC USD'!O1294+'4. FTNC EUR'!O1294+'5. FTNC GBP'!O1294+'6. FTNC Autres (inclus)'!O1294</f>
        <v>0</v>
      </c>
      <c r="P1294" s="422">
        <f>'2. FTNC CAN'!P1294+'3. FTNC USD'!P1294+'4. FTNC EUR'!P1294+'5. FTNC GBP'!P1294+'6. FTNC Autres (inclus)'!P1294</f>
        <v>0</v>
      </c>
      <c r="Q1294" s="423">
        <f>'2. FTNC CAN'!Q1294+'3. FTNC USD'!Q1294+'4. FTNC EUR'!Q1294+'5. FTNC GBP'!Q1294+'6. FTNC Autres (inclus)'!Q1294</f>
        <v>0</v>
      </c>
      <c r="R1294" s="419">
        <f>'2. FTNC CAN'!R1294+'3. FTNC USD'!R1294+'4. FTNC EUR'!R1294+'5. FTNC GBP'!R1294+'6. FTNC Autres (inclus)'!R1294</f>
        <v>0</v>
      </c>
      <c r="S1294" s="421">
        <f>'2. FTNC CAN'!S1294+'3. FTNC USD'!S1294+'4. FTNC EUR'!S1294+'5. FTNC GBP'!S1294+'6. FTNC Autres (inclus)'!S1294</f>
        <v>0</v>
      </c>
      <c r="T1294" s="421">
        <f>'2. FTNC CAN'!T1294+'3. FTNC USD'!T1294+'4. FTNC EUR'!T1294+'5. FTNC GBP'!T1294+'6. FTNC Autres (inclus)'!T1294</f>
        <v>0</v>
      </c>
      <c r="U1294" s="421">
        <f>'2. FTNC CAN'!U1294+'3. FTNC USD'!U1294+'4. FTNC EUR'!U1294+'5. FTNC GBP'!U1294+'6. FTNC Autres (inclus)'!U1294</f>
        <v>0</v>
      </c>
      <c r="V1294" s="421">
        <f>'2. FTNC CAN'!V1294+'3. FTNC USD'!V1294+'4. FTNC EUR'!V1294+'5. FTNC GBP'!V1294+'6. FTNC Autres (inclus)'!V1294</f>
        <v>0</v>
      </c>
      <c r="W1294" s="421">
        <f>'2. FTNC CAN'!W1294+'3. FTNC USD'!W1294+'4. FTNC EUR'!W1294+'5. FTNC GBP'!W1294+'6. FTNC Autres (inclus)'!W1294</f>
        <v>0</v>
      </c>
      <c r="X1294" s="422">
        <f>'2. FTNC CAN'!X1294+'3. FTNC USD'!X1294+'4. FTNC EUR'!X1294+'5. FTNC GBP'!X1294+'6. FTNC Autres (inclus)'!X1294</f>
        <v>0</v>
      </c>
      <c r="Y1294" s="421">
        <f>'2. FTNC CAN'!Y1294+'3. FTNC USD'!Y1294+'4. FTNC EUR'!Y1294+'5. FTNC GBP'!Y1294+'6. FTNC Autres (inclus)'!Y1294</f>
        <v>0</v>
      </c>
      <c r="Z1294" s="421">
        <f>'2. FTNC CAN'!Z1294+'3. FTNC USD'!Z1294+'4. FTNC EUR'!Z1294+'5. FTNC GBP'!Z1294+'6. FTNC Autres (inclus)'!Z1294</f>
        <v>0</v>
      </c>
      <c r="AA1294" s="421">
        <f>'2. FTNC CAN'!AA1294+'3. FTNC USD'!AA1294+'4. FTNC EUR'!AA1294+'5. FTNC GBP'!AA1294+'6. FTNC Autres (inclus)'!AA1294</f>
        <v>0</v>
      </c>
      <c r="AB1294" s="421">
        <f>'2. FTNC CAN'!AB1294+'3. FTNC USD'!AB1294+'4. FTNC EUR'!AB1294+'5. FTNC GBP'!AB1294+'6. FTNC Autres (inclus)'!AB1294</f>
        <v>0</v>
      </c>
      <c r="AC1294" s="408">
        <f>'2. FTNC CAN'!AC1294+'3. FTNC USD'!AC1294+'4. FTNC EUR'!AC1294+'5. FTNC GBP'!AC1294+'6. FTNC Autres (inclus)'!AC1294</f>
        <v>0</v>
      </c>
      <c r="AD1294" s="242"/>
      <c r="AE1294" s="468"/>
      <c r="AF1294" s="568"/>
    </row>
    <row r="1295" spans="1:39" ht="15.75" customHeight="1" outlineLevel="1" x14ac:dyDescent="0.2">
      <c r="A1295" s="232">
        <v>243</v>
      </c>
      <c r="B1295" s="507"/>
      <c r="C1295" s="508"/>
      <c r="D1295" s="265"/>
      <c r="E1295" s="853" t="s">
        <v>556</v>
      </c>
      <c r="F1295" s="854"/>
      <c r="G1295" s="854"/>
      <c r="H1295" s="854"/>
      <c r="I1295" s="854"/>
      <c r="J1295" s="854"/>
      <c r="K1295" s="854"/>
      <c r="L1295" s="855"/>
      <c r="M1295" s="407">
        <f>SUBTOTAL(9,M1296:M1299)</f>
        <v>0</v>
      </c>
      <c r="N1295" s="410">
        <f t="shared" ref="N1295:AC1295" si="1492">SUBTOTAL(9,N1296:N1299)</f>
        <v>0</v>
      </c>
      <c r="O1295" s="414">
        <f t="shared" si="1492"/>
        <v>0</v>
      </c>
      <c r="P1295" s="414">
        <f t="shared" si="1492"/>
        <v>0</v>
      </c>
      <c r="Q1295" s="415">
        <f t="shared" si="1492"/>
        <v>0</v>
      </c>
      <c r="R1295" s="410">
        <f t="shared" si="1492"/>
        <v>0</v>
      </c>
      <c r="S1295" s="414">
        <f t="shared" si="1492"/>
        <v>0</v>
      </c>
      <c r="T1295" s="413">
        <f t="shared" si="1492"/>
        <v>0</v>
      </c>
      <c r="U1295" s="413">
        <f t="shared" si="1492"/>
        <v>0</v>
      </c>
      <c r="V1295" s="413">
        <f t="shared" si="1492"/>
        <v>0</v>
      </c>
      <c r="W1295" s="413">
        <f t="shared" si="1492"/>
        <v>0</v>
      </c>
      <c r="X1295" s="413">
        <f t="shared" si="1492"/>
        <v>0</v>
      </c>
      <c r="Y1295" s="413">
        <f t="shared" si="1492"/>
        <v>0</v>
      </c>
      <c r="Z1295" s="413">
        <f t="shared" si="1492"/>
        <v>0</v>
      </c>
      <c r="AA1295" s="413">
        <f t="shared" si="1492"/>
        <v>0</v>
      </c>
      <c r="AB1295" s="411">
        <f t="shared" si="1492"/>
        <v>0</v>
      </c>
      <c r="AC1295" s="407">
        <f t="shared" si="1492"/>
        <v>0</v>
      </c>
      <c r="AD1295" s="242"/>
      <c r="AE1295" s="468"/>
      <c r="AF1295" s="568"/>
    </row>
    <row r="1296" spans="1:39" ht="15" outlineLevel="1" x14ac:dyDescent="0.2">
      <c r="A1296" s="232">
        <v>244</v>
      </c>
      <c r="B1296" s="507"/>
      <c r="C1296" s="508"/>
      <c r="D1296" s="491"/>
      <c r="E1296" s="491"/>
      <c r="F1296" s="856" t="s">
        <v>65</v>
      </c>
      <c r="G1296" s="857"/>
      <c r="H1296" s="857"/>
      <c r="I1296" s="857"/>
      <c r="J1296" s="857"/>
      <c r="K1296" s="857"/>
      <c r="L1296" s="858"/>
      <c r="M1296" s="408">
        <f>'2. FTNC CAN'!M1296+'3. FTNC USD'!M1296+'4. FTNC EUR'!M1296+'5. FTNC GBP'!M1296+'6. FTNC Autres (inclus)'!M1296</f>
        <v>0</v>
      </c>
      <c r="N1296" s="419">
        <f>'2. FTNC CAN'!N1296+'3. FTNC USD'!N1296+'4. FTNC EUR'!N1296+'5. FTNC GBP'!N1296+'6. FTNC Autres (inclus)'!N1296</f>
        <v>0</v>
      </c>
      <c r="O1296" s="422">
        <f>'2. FTNC CAN'!O1296+'3. FTNC USD'!O1296+'4. FTNC EUR'!O1296+'5. FTNC GBP'!O1296+'6. FTNC Autres (inclus)'!O1296</f>
        <v>0</v>
      </c>
      <c r="P1296" s="422">
        <f>'2. FTNC CAN'!P1296+'3. FTNC USD'!P1296+'4. FTNC EUR'!P1296+'5. FTNC GBP'!P1296+'6. FTNC Autres (inclus)'!P1296</f>
        <v>0</v>
      </c>
      <c r="Q1296" s="423">
        <f>'2. FTNC CAN'!Q1296+'3. FTNC USD'!Q1296+'4. FTNC EUR'!Q1296+'5. FTNC GBP'!Q1296+'6. FTNC Autres (inclus)'!Q1296</f>
        <v>0</v>
      </c>
      <c r="R1296" s="419">
        <f>'2. FTNC CAN'!R1296+'3. FTNC USD'!R1296+'4. FTNC EUR'!R1296+'5. FTNC GBP'!R1296+'6. FTNC Autres (inclus)'!R1296</f>
        <v>0</v>
      </c>
      <c r="S1296" s="421">
        <f>'2. FTNC CAN'!S1296+'3. FTNC USD'!S1296+'4. FTNC EUR'!S1296+'5. FTNC GBP'!S1296+'6. FTNC Autres (inclus)'!S1296</f>
        <v>0</v>
      </c>
      <c r="T1296" s="421">
        <f>'2. FTNC CAN'!T1296+'3. FTNC USD'!T1296+'4. FTNC EUR'!T1296+'5. FTNC GBP'!T1296+'6. FTNC Autres (inclus)'!T1296</f>
        <v>0</v>
      </c>
      <c r="U1296" s="421">
        <f>'2. FTNC CAN'!U1296+'3. FTNC USD'!U1296+'4. FTNC EUR'!U1296+'5. FTNC GBP'!U1296+'6. FTNC Autres (inclus)'!U1296</f>
        <v>0</v>
      </c>
      <c r="V1296" s="421">
        <f>'2. FTNC CAN'!V1296+'3. FTNC USD'!V1296+'4. FTNC EUR'!V1296+'5. FTNC GBP'!V1296+'6. FTNC Autres (inclus)'!V1296</f>
        <v>0</v>
      </c>
      <c r="W1296" s="421">
        <f>'2. FTNC CAN'!W1296+'3. FTNC USD'!W1296+'4. FTNC EUR'!W1296+'5. FTNC GBP'!W1296+'6. FTNC Autres (inclus)'!W1296</f>
        <v>0</v>
      </c>
      <c r="X1296" s="422">
        <f>'2. FTNC CAN'!X1296+'3. FTNC USD'!X1296+'4. FTNC EUR'!X1296+'5. FTNC GBP'!X1296+'6. FTNC Autres (inclus)'!X1296</f>
        <v>0</v>
      </c>
      <c r="Y1296" s="421">
        <f>'2. FTNC CAN'!Y1296+'3. FTNC USD'!Y1296+'4. FTNC EUR'!Y1296+'5. FTNC GBP'!Y1296+'6. FTNC Autres (inclus)'!Y1296</f>
        <v>0</v>
      </c>
      <c r="Z1296" s="421">
        <f>'2. FTNC CAN'!Z1296+'3. FTNC USD'!Z1296+'4. FTNC EUR'!Z1296+'5. FTNC GBP'!Z1296+'6. FTNC Autres (inclus)'!Z1296</f>
        <v>0</v>
      </c>
      <c r="AA1296" s="421">
        <f>'2. FTNC CAN'!AA1296+'3. FTNC USD'!AA1296+'4. FTNC EUR'!AA1296+'5. FTNC GBP'!AA1296+'6. FTNC Autres (inclus)'!AA1296</f>
        <v>0</v>
      </c>
      <c r="AB1296" s="421">
        <f>'2. FTNC CAN'!AB1296+'3. FTNC USD'!AB1296+'4. FTNC EUR'!AB1296+'5. FTNC GBP'!AB1296+'6. FTNC Autres (inclus)'!AB1296</f>
        <v>0</v>
      </c>
      <c r="AC1296" s="408">
        <f>'2. FTNC CAN'!AC1296+'3. FTNC USD'!AC1296+'4. FTNC EUR'!AC1296+'5. FTNC GBP'!AC1296+'6. FTNC Autres (inclus)'!AC1296</f>
        <v>0</v>
      </c>
      <c r="AD1296" s="242"/>
      <c r="AE1296" s="468"/>
      <c r="AF1296" s="568"/>
    </row>
    <row r="1297" spans="1:32" ht="15" outlineLevel="1" x14ac:dyDescent="0.2">
      <c r="A1297" s="232">
        <v>245</v>
      </c>
      <c r="B1297" s="507"/>
      <c r="C1297" s="508"/>
      <c r="D1297" s="266"/>
      <c r="E1297" s="266"/>
      <c r="F1297" s="915" t="s">
        <v>68</v>
      </c>
      <c r="G1297" s="916"/>
      <c r="H1297" s="916"/>
      <c r="I1297" s="916"/>
      <c r="J1297" s="916"/>
      <c r="K1297" s="916"/>
      <c r="L1297" s="917"/>
      <c r="M1297" s="408">
        <f>'2. FTNC CAN'!M1297+'3. FTNC USD'!M1297+'4. FTNC EUR'!M1297+'5. FTNC GBP'!M1297+'6. FTNC Autres (inclus)'!M1297</f>
        <v>0</v>
      </c>
      <c r="N1297" s="419">
        <f>'2. FTNC CAN'!N1297+'3. FTNC USD'!N1297+'4. FTNC EUR'!N1297+'5. FTNC GBP'!N1297+'6. FTNC Autres (inclus)'!N1297</f>
        <v>0</v>
      </c>
      <c r="O1297" s="422">
        <f>'2. FTNC CAN'!O1297+'3. FTNC USD'!O1297+'4. FTNC EUR'!O1297+'5. FTNC GBP'!O1297+'6. FTNC Autres (inclus)'!O1297</f>
        <v>0</v>
      </c>
      <c r="P1297" s="422">
        <f>'2. FTNC CAN'!P1297+'3. FTNC USD'!P1297+'4. FTNC EUR'!P1297+'5. FTNC GBP'!P1297+'6. FTNC Autres (inclus)'!P1297</f>
        <v>0</v>
      </c>
      <c r="Q1297" s="423">
        <f>'2. FTNC CAN'!Q1297+'3. FTNC USD'!Q1297+'4. FTNC EUR'!Q1297+'5. FTNC GBP'!Q1297+'6. FTNC Autres (inclus)'!Q1297</f>
        <v>0</v>
      </c>
      <c r="R1297" s="419">
        <f>'2. FTNC CAN'!R1297+'3. FTNC USD'!R1297+'4. FTNC EUR'!R1297+'5. FTNC GBP'!R1297+'6. FTNC Autres (inclus)'!R1297</f>
        <v>0</v>
      </c>
      <c r="S1297" s="421">
        <f>'2. FTNC CAN'!S1297+'3. FTNC USD'!S1297+'4. FTNC EUR'!S1297+'5. FTNC GBP'!S1297+'6. FTNC Autres (inclus)'!S1297</f>
        <v>0</v>
      </c>
      <c r="T1297" s="421">
        <f>'2. FTNC CAN'!T1297+'3. FTNC USD'!T1297+'4. FTNC EUR'!T1297+'5. FTNC GBP'!T1297+'6. FTNC Autres (inclus)'!T1297</f>
        <v>0</v>
      </c>
      <c r="U1297" s="421">
        <f>'2. FTNC CAN'!U1297+'3. FTNC USD'!U1297+'4. FTNC EUR'!U1297+'5. FTNC GBP'!U1297+'6. FTNC Autres (inclus)'!U1297</f>
        <v>0</v>
      </c>
      <c r="V1297" s="421">
        <f>'2. FTNC CAN'!V1297+'3. FTNC USD'!V1297+'4. FTNC EUR'!V1297+'5. FTNC GBP'!V1297+'6. FTNC Autres (inclus)'!V1297</f>
        <v>0</v>
      </c>
      <c r="W1297" s="421">
        <f>'2. FTNC CAN'!W1297+'3. FTNC USD'!W1297+'4. FTNC EUR'!W1297+'5. FTNC GBP'!W1297+'6. FTNC Autres (inclus)'!W1297</f>
        <v>0</v>
      </c>
      <c r="X1297" s="422">
        <f>'2. FTNC CAN'!X1297+'3. FTNC USD'!X1297+'4. FTNC EUR'!X1297+'5. FTNC GBP'!X1297+'6. FTNC Autres (inclus)'!X1297</f>
        <v>0</v>
      </c>
      <c r="Y1297" s="421">
        <f>'2. FTNC CAN'!Y1297+'3. FTNC USD'!Y1297+'4. FTNC EUR'!Y1297+'5. FTNC GBP'!Y1297+'6. FTNC Autres (inclus)'!Y1297</f>
        <v>0</v>
      </c>
      <c r="Z1297" s="421">
        <f>'2. FTNC CAN'!Z1297+'3. FTNC USD'!Z1297+'4. FTNC EUR'!Z1297+'5. FTNC GBP'!Z1297+'6. FTNC Autres (inclus)'!Z1297</f>
        <v>0</v>
      </c>
      <c r="AA1297" s="421">
        <f>'2. FTNC CAN'!AA1297+'3. FTNC USD'!AA1297+'4. FTNC EUR'!AA1297+'5. FTNC GBP'!AA1297+'6. FTNC Autres (inclus)'!AA1297</f>
        <v>0</v>
      </c>
      <c r="AB1297" s="421">
        <f>'2. FTNC CAN'!AB1297+'3. FTNC USD'!AB1297+'4. FTNC EUR'!AB1297+'5. FTNC GBP'!AB1297+'6. FTNC Autres (inclus)'!AB1297</f>
        <v>0</v>
      </c>
      <c r="AC1297" s="408">
        <f>'2. FTNC CAN'!AC1297+'3. FTNC USD'!AC1297+'4. FTNC EUR'!AC1297+'5. FTNC GBP'!AC1297+'6. FTNC Autres (inclus)'!AC1297</f>
        <v>0</v>
      </c>
      <c r="AD1297" s="242"/>
      <c r="AE1297" s="468"/>
      <c r="AF1297" s="568"/>
    </row>
    <row r="1298" spans="1:32" ht="15" outlineLevel="1" x14ac:dyDescent="0.2">
      <c r="A1298" s="232">
        <v>246</v>
      </c>
      <c r="B1298" s="507"/>
      <c r="C1298" s="508"/>
      <c r="D1298" s="266"/>
      <c r="E1298" s="266"/>
      <c r="F1298" s="915" t="s">
        <v>537</v>
      </c>
      <c r="G1298" s="916"/>
      <c r="H1298" s="916"/>
      <c r="I1298" s="916"/>
      <c r="J1298" s="916"/>
      <c r="K1298" s="916"/>
      <c r="L1298" s="917"/>
      <c r="M1298" s="408">
        <f>'2. FTNC CAN'!M1298+'3. FTNC USD'!M1298+'4. FTNC EUR'!M1298+'5. FTNC GBP'!M1298+'6. FTNC Autres (inclus)'!M1298</f>
        <v>0</v>
      </c>
      <c r="N1298" s="419">
        <f>'2. FTNC CAN'!N1298+'3. FTNC USD'!N1298+'4. FTNC EUR'!N1298+'5. FTNC GBP'!N1298+'6. FTNC Autres (inclus)'!N1298</f>
        <v>0</v>
      </c>
      <c r="O1298" s="422">
        <f>'2. FTNC CAN'!O1298+'3. FTNC USD'!O1298+'4. FTNC EUR'!O1298+'5. FTNC GBP'!O1298+'6. FTNC Autres (inclus)'!O1298</f>
        <v>0</v>
      </c>
      <c r="P1298" s="422">
        <f>'2. FTNC CAN'!P1298+'3. FTNC USD'!P1298+'4. FTNC EUR'!P1298+'5. FTNC GBP'!P1298+'6. FTNC Autres (inclus)'!P1298</f>
        <v>0</v>
      </c>
      <c r="Q1298" s="423">
        <f>'2. FTNC CAN'!Q1298+'3. FTNC USD'!Q1298+'4. FTNC EUR'!Q1298+'5. FTNC GBP'!Q1298+'6. FTNC Autres (inclus)'!Q1298</f>
        <v>0</v>
      </c>
      <c r="R1298" s="419">
        <f>'2. FTNC CAN'!R1298+'3. FTNC USD'!R1298+'4. FTNC EUR'!R1298+'5. FTNC GBP'!R1298+'6. FTNC Autres (inclus)'!R1298</f>
        <v>0</v>
      </c>
      <c r="S1298" s="421">
        <f>'2. FTNC CAN'!S1298+'3. FTNC USD'!S1298+'4. FTNC EUR'!S1298+'5. FTNC GBP'!S1298+'6. FTNC Autres (inclus)'!S1298</f>
        <v>0</v>
      </c>
      <c r="T1298" s="421">
        <f>'2. FTNC CAN'!T1298+'3. FTNC USD'!T1298+'4. FTNC EUR'!T1298+'5. FTNC GBP'!T1298+'6. FTNC Autres (inclus)'!T1298</f>
        <v>0</v>
      </c>
      <c r="U1298" s="421">
        <f>'2. FTNC CAN'!U1298+'3. FTNC USD'!U1298+'4. FTNC EUR'!U1298+'5. FTNC GBP'!U1298+'6. FTNC Autres (inclus)'!U1298</f>
        <v>0</v>
      </c>
      <c r="V1298" s="421">
        <f>'2. FTNC CAN'!V1298+'3. FTNC USD'!V1298+'4. FTNC EUR'!V1298+'5. FTNC GBP'!V1298+'6. FTNC Autres (inclus)'!V1298</f>
        <v>0</v>
      </c>
      <c r="W1298" s="421">
        <f>'2. FTNC CAN'!W1298+'3. FTNC USD'!W1298+'4. FTNC EUR'!W1298+'5. FTNC GBP'!W1298+'6. FTNC Autres (inclus)'!W1298</f>
        <v>0</v>
      </c>
      <c r="X1298" s="422">
        <f>'2. FTNC CAN'!X1298+'3. FTNC USD'!X1298+'4. FTNC EUR'!X1298+'5. FTNC GBP'!X1298+'6. FTNC Autres (inclus)'!X1298</f>
        <v>0</v>
      </c>
      <c r="Y1298" s="421">
        <f>'2. FTNC CAN'!Y1298+'3. FTNC USD'!Y1298+'4. FTNC EUR'!Y1298+'5. FTNC GBP'!Y1298+'6. FTNC Autres (inclus)'!Y1298</f>
        <v>0</v>
      </c>
      <c r="Z1298" s="421">
        <f>'2. FTNC CAN'!Z1298+'3. FTNC USD'!Z1298+'4. FTNC EUR'!Z1298+'5. FTNC GBP'!Z1298+'6. FTNC Autres (inclus)'!Z1298</f>
        <v>0</v>
      </c>
      <c r="AA1298" s="421">
        <f>'2. FTNC CAN'!AA1298+'3. FTNC USD'!AA1298+'4. FTNC EUR'!AA1298+'5. FTNC GBP'!AA1298+'6. FTNC Autres (inclus)'!AA1298</f>
        <v>0</v>
      </c>
      <c r="AB1298" s="421">
        <f>'2. FTNC CAN'!AB1298+'3. FTNC USD'!AB1298+'4. FTNC EUR'!AB1298+'5. FTNC GBP'!AB1298+'6. FTNC Autres (inclus)'!AB1298</f>
        <v>0</v>
      </c>
      <c r="AC1298" s="408">
        <f>'2. FTNC CAN'!AC1298+'3. FTNC USD'!AC1298+'4. FTNC EUR'!AC1298+'5. FTNC GBP'!AC1298+'6. FTNC Autres (inclus)'!AC1298</f>
        <v>0</v>
      </c>
      <c r="AD1298" s="242"/>
      <c r="AE1298" s="468"/>
      <c r="AF1298" s="568"/>
    </row>
    <row r="1299" spans="1:32" ht="27.75" customHeight="1" outlineLevel="1" x14ac:dyDescent="0.2">
      <c r="A1299" s="232">
        <v>247</v>
      </c>
      <c r="B1299" s="507"/>
      <c r="C1299" s="508"/>
      <c r="D1299" s="267"/>
      <c r="E1299" s="267"/>
      <c r="F1299" s="859" t="s">
        <v>464</v>
      </c>
      <c r="G1299" s="860"/>
      <c r="H1299" s="860"/>
      <c r="I1299" s="860"/>
      <c r="J1299" s="860"/>
      <c r="K1299" s="860"/>
      <c r="L1299" s="861"/>
      <c r="M1299" s="448">
        <f>'2. FTNC CAN'!M1299+'3. FTNC USD'!M1299+'4. FTNC EUR'!M1299+'5. FTNC GBP'!M1299+'6. FTNC Autres (inclus)'!M1299</f>
        <v>0</v>
      </c>
      <c r="N1299" s="449">
        <f>'2. FTNC CAN'!N1299+'3. FTNC USD'!N1299+'4. FTNC EUR'!N1299+'5. FTNC GBP'!N1299+'6. FTNC Autres (inclus)'!N1299</f>
        <v>0</v>
      </c>
      <c r="O1299" s="450">
        <f>'2. FTNC CAN'!O1299+'3. FTNC USD'!O1299+'4. FTNC EUR'!O1299+'5. FTNC GBP'!O1299+'6. FTNC Autres (inclus)'!O1299</f>
        <v>0</v>
      </c>
      <c r="P1299" s="450">
        <f>'2. FTNC CAN'!P1299+'3. FTNC USD'!P1299+'4. FTNC EUR'!P1299+'5. FTNC GBP'!P1299+'6. FTNC Autres (inclus)'!P1299</f>
        <v>0</v>
      </c>
      <c r="Q1299" s="451">
        <f>'2. FTNC CAN'!Q1299+'3. FTNC USD'!Q1299+'4. FTNC EUR'!Q1299+'5. FTNC GBP'!Q1299+'6. FTNC Autres (inclus)'!Q1299</f>
        <v>0</v>
      </c>
      <c r="R1299" s="449">
        <f>'2. FTNC CAN'!R1299+'3. FTNC USD'!R1299+'4. FTNC EUR'!R1299+'5. FTNC GBP'!R1299+'6. FTNC Autres (inclus)'!R1299</f>
        <v>0</v>
      </c>
      <c r="S1299" s="579">
        <f>'2. FTNC CAN'!S1299+'3. FTNC USD'!S1299+'4. FTNC EUR'!S1299+'5. FTNC GBP'!S1299+'6. FTNC Autres (inclus)'!S1299</f>
        <v>0</v>
      </c>
      <c r="T1299" s="579">
        <f>'2. FTNC CAN'!T1299+'3. FTNC USD'!T1299+'4. FTNC EUR'!T1299+'5. FTNC GBP'!T1299+'6. FTNC Autres (inclus)'!T1299</f>
        <v>0</v>
      </c>
      <c r="U1299" s="579">
        <f>'2. FTNC CAN'!U1299+'3. FTNC USD'!U1299+'4. FTNC EUR'!U1299+'5. FTNC GBP'!U1299+'6. FTNC Autres (inclus)'!U1299</f>
        <v>0</v>
      </c>
      <c r="V1299" s="579">
        <f>'2. FTNC CAN'!V1299+'3. FTNC USD'!V1299+'4. FTNC EUR'!V1299+'5. FTNC GBP'!V1299+'6. FTNC Autres (inclus)'!V1299</f>
        <v>0</v>
      </c>
      <c r="W1299" s="579">
        <f>'2. FTNC CAN'!W1299+'3. FTNC USD'!W1299+'4. FTNC EUR'!W1299+'5. FTNC GBP'!W1299+'6. FTNC Autres (inclus)'!W1299</f>
        <v>0</v>
      </c>
      <c r="X1299" s="450">
        <f>'2. FTNC CAN'!X1299+'3. FTNC USD'!X1299+'4. FTNC EUR'!X1299+'5. FTNC GBP'!X1299+'6. FTNC Autres (inclus)'!X1299</f>
        <v>0</v>
      </c>
      <c r="Y1299" s="579">
        <f>'2. FTNC CAN'!Y1299+'3. FTNC USD'!Y1299+'4. FTNC EUR'!Y1299+'5. FTNC GBP'!Y1299+'6. FTNC Autres (inclus)'!Y1299</f>
        <v>0</v>
      </c>
      <c r="Z1299" s="579">
        <f>'2. FTNC CAN'!Z1299+'3. FTNC USD'!Z1299+'4. FTNC EUR'!Z1299+'5. FTNC GBP'!Z1299+'6. FTNC Autres (inclus)'!Z1299</f>
        <v>0</v>
      </c>
      <c r="AA1299" s="579">
        <f>'2. FTNC CAN'!AA1299+'3. FTNC USD'!AA1299+'4. FTNC EUR'!AA1299+'5. FTNC GBP'!AA1299+'6. FTNC Autres (inclus)'!AA1299</f>
        <v>0</v>
      </c>
      <c r="AB1299" s="579">
        <f>'2. FTNC CAN'!AB1299+'3. FTNC USD'!AB1299+'4. FTNC EUR'!AB1299+'5. FTNC GBP'!AB1299+'6. FTNC Autres (inclus)'!AB1299</f>
        <v>0</v>
      </c>
      <c r="AC1299" s="448">
        <f>'2. FTNC CAN'!AC1299+'3. FTNC USD'!AC1299+'4. FTNC EUR'!AC1299+'5. FTNC GBP'!AC1299+'6. FTNC Autres (inclus)'!AC1299</f>
        <v>0</v>
      </c>
      <c r="AD1299" s="242"/>
      <c r="AE1299" s="468"/>
      <c r="AF1299" s="568"/>
    </row>
    <row r="1300" spans="1:32" ht="15" customHeight="1" outlineLevel="1" x14ac:dyDescent="0.2">
      <c r="A1300" s="232">
        <v>129</v>
      </c>
      <c r="B1300" s="541"/>
      <c r="C1300" s="728"/>
      <c r="D1300" s="844" t="s">
        <v>13</v>
      </c>
      <c r="E1300" s="845"/>
      <c r="F1300" s="845"/>
      <c r="G1300" s="845"/>
      <c r="H1300" s="845"/>
      <c r="I1300" s="845"/>
      <c r="J1300" s="845"/>
      <c r="K1300" s="845"/>
      <c r="L1300" s="845"/>
      <c r="M1300" s="845"/>
      <c r="N1300" s="845"/>
      <c r="O1300" s="845"/>
      <c r="P1300" s="845"/>
      <c r="Q1300" s="845"/>
      <c r="R1300" s="845"/>
      <c r="S1300" s="845"/>
      <c r="T1300" s="845"/>
      <c r="U1300" s="845"/>
      <c r="V1300" s="845"/>
      <c r="W1300" s="845"/>
      <c r="X1300" s="845"/>
      <c r="Y1300" s="845"/>
      <c r="Z1300" s="845"/>
      <c r="AA1300" s="845"/>
      <c r="AB1300" s="845"/>
      <c r="AC1300" s="845"/>
      <c r="AD1300" s="845"/>
      <c r="AE1300" s="845"/>
      <c r="AF1300" s="846"/>
    </row>
    <row r="1301" spans="1:32" ht="15" customHeight="1" outlineLevel="1" x14ac:dyDescent="0.2">
      <c r="A1301" s="232">
        <v>130</v>
      </c>
      <c r="B1301" s="507"/>
      <c r="C1301" s="235"/>
      <c r="D1301" s="267"/>
      <c r="E1301" s="918" t="s">
        <v>14</v>
      </c>
      <c r="F1301" s="919"/>
      <c r="G1301" s="919"/>
      <c r="H1301" s="919"/>
      <c r="I1301" s="919"/>
      <c r="J1301" s="919"/>
      <c r="K1301" s="919"/>
      <c r="L1301" s="920"/>
      <c r="M1301" s="407">
        <f>SUBTOTAL(9,M1302:M1304)</f>
        <v>0</v>
      </c>
      <c r="N1301" s="410">
        <f t="shared" ref="N1301:AC1301" si="1493">SUBTOTAL(9,N1302:N1304)</f>
        <v>0</v>
      </c>
      <c r="O1301" s="414">
        <f t="shared" si="1493"/>
        <v>0</v>
      </c>
      <c r="P1301" s="414">
        <f t="shared" si="1493"/>
        <v>0</v>
      </c>
      <c r="Q1301" s="415">
        <f t="shared" si="1493"/>
        <v>0</v>
      </c>
      <c r="R1301" s="410">
        <f t="shared" si="1493"/>
        <v>0</v>
      </c>
      <c r="S1301" s="414">
        <f t="shared" si="1493"/>
        <v>0</v>
      </c>
      <c r="T1301" s="413">
        <f t="shared" si="1493"/>
        <v>0</v>
      </c>
      <c r="U1301" s="413">
        <f t="shared" si="1493"/>
        <v>0</v>
      </c>
      <c r="V1301" s="413">
        <f t="shared" si="1493"/>
        <v>0</v>
      </c>
      <c r="W1301" s="413">
        <f t="shared" si="1493"/>
        <v>0</v>
      </c>
      <c r="X1301" s="413">
        <f t="shared" si="1493"/>
        <v>0</v>
      </c>
      <c r="Y1301" s="413">
        <f t="shared" si="1493"/>
        <v>0</v>
      </c>
      <c r="Z1301" s="413">
        <f t="shared" si="1493"/>
        <v>0</v>
      </c>
      <c r="AA1301" s="413">
        <f t="shared" si="1493"/>
        <v>0</v>
      </c>
      <c r="AB1301" s="411">
        <f t="shared" si="1493"/>
        <v>0</v>
      </c>
      <c r="AC1301" s="407">
        <f t="shared" si="1493"/>
        <v>0</v>
      </c>
      <c r="AD1301" s="242"/>
      <c r="AE1301" s="468"/>
      <c r="AF1301" s="568"/>
    </row>
    <row r="1302" spans="1:32" ht="15" customHeight="1" outlineLevel="1" x14ac:dyDescent="0.2">
      <c r="A1302" s="232">
        <v>131</v>
      </c>
      <c r="B1302" s="507"/>
      <c r="C1302" s="235"/>
      <c r="D1302" s="267"/>
      <c r="E1302" s="483"/>
      <c r="F1302" s="856" t="s">
        <v>112</v>
      </c>
      <c r="G1302" s="857"/>
      <c r="H1302" s="857"/>
      <c r="I1302" s="857"/>
      <c r="J1302" s="857"/>
      <c r="K1302" s="857"/>
      <c r="L1302" s="858"/>
      <c r="M1302" s="408">
        <f>'2. FTNC CAN'!M1302+'3. FTNC USD'!M1302+'4. FTNC EUR'!M1302+'5. FTNC GBP'!M1302+'6. FTNC Autres (inclus)'!M1302</f>
        <v>0</v>
      </c>
      <c r="N1302" s="419">
        <f>'2. FTNC CAN'!N1302+'3. FTNC USD'!N1302+'4. FTNC EUR'!N1302+'5. FTNC GBP'!N1302+'6. FTNC Autres (inclus)'!N1302</f>
        <v>0</v>
      </c>
      <c r="O1302" s="422">
        <f>'2. FTNC CAN'!O1302+'3. FTNC USD'!O1302+'4. FTNC EUR'!O1302+'5. FTNC GBP'!O1302+'6. FTNC Autres (inclus)'!O1302</f>
        <v>0</v>
      </c>
      <c r="P1302" s="422">
        <f>'2. FTNC CAN'!P1302+'3. FTNC USD'!P1302+'4. FTNC EUR'!P1302+'5. FTNC GBP'!P1302+'6. FTNC Autres (inclus)'!P1302</f>
        <v>0</v>
      </c>
      <c r="Q1302" s="423">
        <f>'2. FTNC CAN'!Q1302+'3. FTNC USD'!Q1302+'4. FTNC EUR'!Q1302+'5. FTNC GBP'!Q1302+'6. FTNC Autres (inclus)'!Q1302</f>
        <v>0</v>
      </c>
      <c r="R1302" s="419">
        <f>'2. FTNC CAN'!R1302+'3. FTNC USD'!R1302+'4. FTNC EUR'!R1302+'5. FTNC GBP'!R1302+'6. FTNC Autres (inclus)'!R1302</f>
        <v>0</v>
      </c>
      <c r="S1302" s="421">
        <f>'2. FTNC CAN'!S1302+'3. FTNC USD'!S1302+'4. FTNC EUR'!S1302+'5. FTNC GBP'!S1302+'6. FTNC Autres (inclus)'!S1302</f>
        <v>0</v>
      </c>
      <c r="T1302" s="421">
        <f>'2. FTNC CAN'!T1302+'3. FTNC USD'!T1302+'4. FTNC EUR'!T1302+'5. FTNC GBP'!T1302+'6. FTNC Autres (inclus)'!T1302</f>
        <v>0</v>
      </c>
      <c r="U1302" s="421">
        <f>'2. FTNC CAN'!U1302+'3. FTNC USD'!U1302+'4. FTNC EUR'!U1302+'5. FTNC GBP'!U1302+'6. FTNC Autres (inclus)'!U1302</f>
        <v>0</v>
      </c>
      <c r="V1302" s="421">
        <f>'2. FTNC CAN'!V1302+'3. FTNC USD'!V1302+'4. FTNC EUR'!V1302+'5. FTNC GBP'!V1302+'6. FTNC Autres (inclus)'!V1302</f>
        <v>0</v>
      </c>
      <c r="W1302" s="421">
        <f>'2. FTNC CAN'!W1302+'3. FTNC USD'!W1302+'4. FTNC EUR'!W1302+'5. FTNC GBP'!W1302+'6. FTNC Autres (inclus)'!W1302</f>
        <v>0</v>
      </c>
      <c r="X1302" s="422">
        <f>'2. FTNC CAN'!X1302+'3. FTNC USD'!X1302+'4. FTNC EUR'!X1302+'5. FTNC GBP'!X1302+'6. FTNC Autres (inclus)'!X1302</f>
        <v>0</v>
      </c>
      <c r="Y1302" s="421">
        <f>'2. FTNC CAN'!Y1302+'3. FTNC USD'!Y1302+'4. FTNC EUR'!Y1302+'5. FTNC GBP'!Y1302+'6. FTNC Autres (inclus)'!Y1302</f>
        <v>0</v>
      </c>
      <c r="Z1302" s="421">
        <f>'2. FTNC CAN'!Z1302+'3. FTNC USD'!Z1302+'4. FTNC EUR'!Z1302+'5. FTNC GBP'!Z1302+'6. FTNC Autres (inclus)'!Z1302</f>
        <v>0</v>
      </c>
      <c r="AA1302" s="421">
        <f>'2. FTNC CAN'!AA1302+'3. FTNC USD'!AA1302+'4. FTNC EUR'!AA1302+'5. FTNC GBP'!AA1302+'6. FTNC Autres (inclus)'!AA1302</f>
        <v>0</v>
      </c>
      <c r="AB1302" s="421">
        <f>'2. FTNC CAN'!AB1302+'3. FTNC USD'!AB1302+'4. FTNC EUR'!AB1302+'5. FTNC GBP'!AB1302+'6. FTNC Autres (inclus)'!AB1302</f>
        <v>0</v>
      </c>
      <c r="AC1302" s="408">
        <f>'2. FTNC CAN'!AC1302+'3. FTNC USD'!AC1302+'4. FTNC EUR'!AC1302+'5. FTNC GBP'!AC1302+'6. FTNC Autres (inclus)'!AC1302</f>
        <v>0</v>
      </c>
      <c r="AD1302" s="242"/>
      <c r="AE1302" s="468"/>
      <c r="AF1302" s="568"/>
    </row>
    <row r="1303" spans="1:32" ht="15" customHeight="1" outlineLevel="1" x14ac:dyDescent="0.2">
      <c r="A1303" s="232">
        <v>132</v>
      </c>
      <c r="B1303" s="507"/>
      <c r="C1303" s="235"/>
      <c r="D1303" s="267"/>
      <c r="E1303" s="483"/>
      <c r="F1303" s="915" t="s">
        <v>113</v>
      </c>
      <c r="G1303" s="916"/>
      <c r="H1303" s="916"/>
      <c r="I1303" s="916"/>
      <c r="J1303" s="916"/>
      <c r="K1303" s="916"/>
      <c r="L1303" s="917"/>
      <c r="M1303" s="408">
        <f>'2. FTNC CAN'!M1303+'3. FTNC USD'!M1303+'4. FTNC EUR'!M1303+'5. FTNC GBP'!M1303+'6. FTNC Autres (inclus)'!M1303</f>
        <v>0</v>
      </c>
      <c r="N1303" s="419">
        <f>'2. FTNC CAN'!N1303+'3. FTNC USD'!N1303+'4. FTNC EUR'!N1303+'5. FTNC GBP'!N1303+'6. FTNC Autres (inclus)'!N1303</f>
        <v>0</v>
      </c>
      <c r="O1303" s="422">
        <f>'2. FTNC CAN'!O1303+'3. FTNC USD'!O1303+'4. FTNC EUR'!O1303+'5. FTNC GBP'!O1303+'6. FTNC Autres (inclus)'!O1303</f>
        <v>0</v>
      </c>
      <c r="P1303" s="422">
        <f>'2. FTNC CAN'!P1303+'3. FTNC USD'!P1303+'4. FTNC EUR'!P1303+'5. FTNC GBP'!P1303+'6. FTNC Autres (inclus)'!P1303</f>
        <v>0</v>
      </c>
      <c r="Q1303" s="423">
        <f>'2. FTNC CAN'!Q1303+'3. FTNC USD'!Q1303+'4. FTNC EUR'!Q1303+'5. FTNC GBP'!Q1303+'6. FTNC Autres (inclus)'!Q1303</f>
        <v>0</v>
      </c>
      <c r="R1303" s="419">
        <f>'2. FTNC CAN'!R1303+'3. FTNC USD'!R1303+'4. FTNC EUR'!R1303+'5. FTNC GBP'!R1303+'6. FTNC Autres (inclus)'!R1303</f>
        <v>0</v>
      </c>
      <c r="S1303" s="421">
        <f>'2. FTNC CAN'!S1303+'3. FTNC USD'!S1303+'4. FTNC EUR'!S1303+'5. FTNC GBP'!S1303+'6. FTNC Autres (inclus)'!S1303</f>
        <v>0</v>
      </c>
      <c r="T1303" s="421">
        <f>'2. FTNC CAN'!T1303+'3. FTNC USD'!T1303+'4. FTNC EUR'!T1303+'5. FTNC GBP'!T1303+'6. FTNC Autres (inclus)'!T1303</f>
        <v>0</v>
      </c>
      <c r="U1303" s="421">
        <f>'2. FTNC CAN'!U1303+'3. FTNC USD'!U1303+'4. FTNC EUR'!U1303+'5. FTNC GBP'!U1303+'6. FTNC Autres (inclus)'!U1303</f>
        <v>0</v>
      </c>
      <c r="V1303" s="421">
        <f>'2. FTNC CAN'!V1303+'3. FTNC USD'!V1303+'4. FTNC EUR'!V1303+'5. FTNC GBP'!V1303+'6. FTNC Autres (inclus)'!V1303</f>
        <v>0</v>
      </c>
      <c r="W1303" s="421">
        <f>'2. FTNC CAN'!W1303+'3. FTNC USD'!W1303+'4. FTNC EUR'!W1303+'5. FTNC GBP'!W1303+'6. FTNC Autres (inclus)'!W1303</f>
        <v>0</v>
      </c>
      <c r="X1303" s="422">
        <f>'2. FTNC CAN'!X1303+'3. FTNC USD'!X1303+'4. FTNC EUR'!X1303+'5. FTNC GBP'!X1303+'6. FTNC Autres (inclus)'!X1303</f>
        <v>0</v>
      </c>
      <c r="Y1303" s="421">
        <f>'2. FTNC CAN'!Y1303+'3. FTNC USD'!Y1303+'4. FTNC EUR'!Y1303+'5. FTNC GBP'!Y1303+'6. FTNC Autres (inclus)'!Y1303</f>
        <v>0</v>
      </c>
      <c r="Z1303" s="421">
        <f>'2. FTNC CAN'!Z1303+'3. FTNC USD'!Z1303+'4. FTNC EUR'!Z1303+'5. FTNC GBP'!Z1303+'6. FTNC Autres (inclus)'!Z1303</f>
        <v>0</v>
      </c>
      <c r="AA1303" s="421">
        <f>'2. FTNC CAN'!AA1303+'3. FTNC USD'!AA1303+'4. FTNC EUR'!AA1303+'5. FTNC GBP'!AA1303+'6. FTNC Autres (inclus)'!AA1303</f>
        <v>0</v>
      </c>
      <c r="AB1303" s="421">
        <f>'2. FTNC CAN'!AB1303+'3. FTNC USD'!AB1303+'4. FTNC EUR'!AB1303+'5. FTNC GBP'!AB1303+'6. FTNC Autres (inclus)'!AB1303</f>
        <v>0</v>
      </c>
      <c r="AC1303" s="408">
        <f>'2. FTNC CAN'!AC1303+'3. FTNC USD'!AC1303+'4. FTNC EUR'!AC1303+'5. FTNC GBP'!AC1303+'6. FTNC Autres (inclus)'!AC1303</f>
        <v>0</v>
      </c>
      <c r="AD1303" s="242"/>
      <c r="AE1303" s="468"/>
      <c r="AF1303" s="568"/>
    </row>
    <row r="1304" spans="1:32" ht="15" customHeight="1" outlineLevel="1" x14ac:dyDescent="0.2">
      <c r="A1304" s="232">
        <v>133</v>
      </c>
      <c r="B1304" s="507"/>
      <c r="C1304" s="235"/>
      <c r="D1304" s="267"/>
      <c r="E1304" s="483"/>
      <c r="F1304" s="859" t="s">
        <v>557</v>
      </c>
      <c r="G1304" s="860"/>
      <c r="H1304" s="860"/>
      <c r="I1304" s="860"/>
      <c r="J1304" s="860"/>
      <c r="K1304" s="860"/>
      <c r="L1304" s="861"/>
      <c r="M1304" s="408">
        <f>'2. FTNC CAN'!M1304+'3. FTNC USD'!M1304+'4. FTNC EUR'!M1304+'5. FTNC GBP'!M1304+'6. FTNC Autres (inclus)'!M1304</f>
        <v>0</v>
      </c>
      <c r="N1304" s="419">
        <f>'2. FTNC CAN'!N1304+'3. FTNC USD'!N1304+'4. FTNC EUR'!N1304+'5. FTNC GBP'!N1304+'6. FTNC Autres (inclus)'!N1304</f>
        <v>0</v>
      </c>
      <c r="O1304" s="422">
        <f>'2. FTNC CAN'!O1304+'3. FTNC USD'!O1304+'4. FTNC EUR'!O1304+'5. FTNC GBP'!O1304+'6. FTNC Autres (inclus)'!O1304</f>
        <v>0</v>
      </c>
      <c r="P1304" s="422">
        <f>'2. FTNC CAN'!P1304+'3. FTNC USD'!P1304+'4. FTNC EUR'!P1304+'5. FTNC GBP'!P1304+'6. FTNC Autres (inclus)'!P1304</f>
        <v>0</v>
      </c>
      <c r="Q1304" s="423">
        <f>'2. FTNC CAN'!Q1304+'3. FTNC USD'!Q1304+'4. FTNC EUR'!Q1304+'5. FTNC GBP'!Q1304+'6. FTNC Autres (inclus)'!Q1304</f>
        <v>0</v>
      </c>
      <c r="R1304" s="419">
        <f>'2. FTNC CAN'!R1304+'3. FTNC USD'!R1304+'4. FTNC EUR'!R1304+'5. FTNC GBP'!R1304+'6. FTNC Autres (inclus)'!R1304</f>
        <v>0</v>
      </c>
      <c r="S1304" s="421">
        <f>'2. FTNC CAN'!S1304+'3. FTNC USD'!S1304+'4. FTNC EUR'!S1304+'5. FTNC GBP'!S1304+'6. FTNC Autres (inclus)'!S1304</f>
        <v>0</v>
      </c>
      <c r="T1304" s="421">
        <f>'2. FTNC CAN'!T1304+'3. FTNC USD'!T1304+'4. FTNC EUR'!T1304+'5. FTNC GBP'!T1304+'6. FTNC Autres (inclus)'!T1304</f>
        <v>0</v>
      </c>
      <c r="U1304" s="421">
        <f>'2. FTNC CAN'!U1304+'3. FTNC USD'!U1304+'4. FTNC EUR'!U1304+'5. FTNC GBP'!U1304+'6. FTNC Autres (inclus)'!U1304</f>
        <v>0</v>
      </c>
      <c r="V1304" s="421">
        <f>'2. FTNC CAN'!V1304+'3. FTNC USD'!V1304+'4. FTNC EUR'!V1304+'5. FTNC GBP'!V1304+'6. FTNC Autres (inclus)'!V1304</f>
        <v>0</v>
      </c>
      <c r="W1304" s="421">
        <f>'2. FTNC CAN'!W1304+'3. FTNC USD'!W1304+'4. FTNC EUR'!W1304+'5. FTNC GBP'!W1304+'6. FTNC Autres (inclus)'!W1304</f>
        <v>0</v>
      </c>
      <c r="X1304" s="422">
        <f>'2. FTNC CAN'!X1304+'3. FTNC USD'!X1304+'4. FTNC EUR'!X1304+'5. FTNC GBP'!X1304+'6. FTNC Autres (inclus)'!X1304</f>
        <v>0</v>
      </c>
      <c r="Y1304" s="421">
        <f>'2. FTNC CAN'!Y1304+'3. FTNC USD'!Y1304+'4. FTNC EUR'!Y1304+'5. FTNC GBP'!Y1304+'6. FTNC Autres (inclus)'!Y1304</f>
        <v>0</v>
      </c>
      <c r="Z1304" s="421">
        <f>'2. FTNC CAN'!Z1304+'3. FTNC USD'!Z1304+'4. FTNC EUR'!Z1304+'5. FTNC GBP'!Z1304+'6. FTNC Autres (inclus)'!Z1304</f>
        <v>0</v>
      </c>
      <c r="AA1304" s="421">
        <f>'2. FTNC CAN'!AA1304+'3. FTNC USD'!AA1304+'4. FTNC EUR'!AA1304+'5. FTNC GBP'!AA1304+'6. FTNC Autres (inclus)'!AA1304</f>
        <v>0</v>
      </c>
      <c r="AB1304" s="421">
        <f>'2. FTNC CAN'!AB1304+'3. FTNC USD'!AB1304+'4. FTNC EUR'!AB1304+'5. FTNC GBP'!AB1304+'6. FTNC Autres (inclus)'!AB1304</f>
        <v>0</v>
      </c>
      <c r="AC1304" s="408">
        <f>'2. FTNC CAN'!AC1304+'3. FTNC USD'!AC1304+'4. FTNC EUR'!AC1304+'5. FTNC GBP'!AC1304+'6. FTNC Autres (inclus)'!AC1304</f>
        <v>0</v>
      </c>
      <c r="AD1304" s="242"/>
      <c r="AE1304" s="468"/>
      <c r="AF1304" s="568"/>
    </row>
    <row r="1305" spans="1:32" ht="15" customHeight="1" outlineLevel="1" x14ac:dyDescent="0.2">
      <c r="A1305" s="232">
        <v>134</v>
      </c>
      <c r="B1305" s="507"/>
      <c r="C1305" s="235"/>
      <c r="D1305" s="267"/>
      <c r="E1305" s="853" t="s">
        <v>15</v>
      </c>
      <c r="F1305" s="854"/>
      <c r="G1305" s="854"/>
      <c r="H1305" s="854"/>
      <c r="I1305" s="854"/>
      <c r="J1305" s="854"/>
      <c r="K1305" s="854"/>
      <c r="L1305" s="855"/>
      <c r="M1305" s="407">
        <f>SUBTOTAL(9,M1306:M1308)</f>
        <v>0</v>
      </c>
      <c r="N1305" s="410">
        <f t="shared" ref="N1305:AC1305" si="1494">SUBTOTAL(9,N1306:N1308)</f>
        <v>0</v>
      </c>
      <c r="O1305" s="414">
        <f t="shared" si="1494"/>
        <v>0</v>
      </c>
      <c r="P1305" s="414">
        <f t="shared" si="1494"/>
        <v>0</v>
      </c>
      <c r="Q1305" s="415">
        <f t="shared" si="1494"/>
        <v>0</v>
      </c>
      <c r="R1305" s="410">
        <f t="shared" si="1494"/>
        <v>0</v>
      </c>
      <c r="S1305" s="414">
        <f t="shared" si="1494"/>
        <v>0</v>
      </c>
      <c r="T1305" s="413">
        <f t="shared" si="1494"/>
        <v>0</v>
      </c>
      <c r="U1305" s="413">
        <f t="shared" si="1494"/>
        <v>0</v>
      </c>
      <c r="V1305" s="413">
        <f t="shared" si="1494"/>
        <v>0</v>
      </c>
      <c r="W1305" s="413">
        <f t="shared" si="1494"/>
        <v>0</v>
      </c>
      <c r="X1305" s="413">
        <f t="shared" si="1494"/>
        <v>0</v>
      </c>
      <c r="Y1305" s="413">
        <f t="shared" si="1494"/>
        <v>0</v>
      </c>
      <c r="Z1305" s="413">
        <f t="shared" si="1494"/>
        <v>0</v>
      </c>
      <c r="AA1305" s="413">
        <f t="shared" si="1494"/>
        <v>0</v>
      </c>
      <c r="AB1305" s="411">
        <f t="shared" si="1494"/>
        <v>0</v>
      </c>
      <c r="AC1305" s="407">
        <f t="shared" si="1494"/>
        <v>0</v>
      </c>
      <c r="AD1305" s="242"/>
      <c r="AE1305" s="468"/>
      <c r="AF1305" s="568"/>
    </row>
    <row r="1306" spans="1:32" ht="15" customHeight="1" outlineLevel="1" x14ac:dyDescent="0.2">
      <c r="A1306" s="232">
        <v>135</v>
      </c>
      <c r="B1306" s="507"/>
      <c r="C1306" s="235"/>
      <c r="D1306" s="267"/>
      <c r="E1306" s="483"/>
      <c r="F1306" s="856" t="s">
        <v>109</v>
      </c>
      <c r="G1306" s="857"/>
      <c r="H1306" s="857"/>
      <c r="I1306" s="857"/>
      <c r="J1306" s="857"/>
      <c r="K1306" s="857"/>
      <c r="L1306" s="858"/>
      <c r="M1306" s="408">
        <f>'2. FTNC CAN'!M1306+'3. FTNC USD'!M1306+'4. FTNC EUR'!M1306+'5. FTNC GBP'!M1306+'6. FTNC Autres (inclus)'!M1306</f>
        <v>0</v>
      </c>
      <c r="N1306" s="419">
        <f>'2. FTNC CAN'!N1306+'3. FTNC USD'!N1306+'4. FTNC EUR'!N1306+'5. FTNC GBP'!N1306+'6. FTNC Autres (inclus)'!N1306</f>
        <v>0</v>
      </c>
      <c r="O1306" s="422">
        <f>'2. FTNC CAN'!O1306+'3. FTNC USD'!O1306+'4. FTNC EUR'!O1306+'5. FTNC GBP'!O1306+'6. FTNC Autres (inclus)'!O1306</f>
        <v>0</v>
      </c>
      <c r="P1306" s="422">
        <f>'2. FTNC CAN'!P1306+'3. FTNC USD'!P1306+'4. FTNC EUR'!P1306+'5. FTNC GBP'!P1306+'6. FTNC Autres (inclus)'!P1306</f>
        <v>0</v>
      </c>
      <c r="Q1306" s="423">
        <f>'2. FTNC CAN'!Q1306+'3. FTNC USD'!Q1306+'4. FTNC EUR'!Q1306+'5. FTNC GBP'!Q1306+'6. FTNC Autres (inclus)'!Q1306</f>
        <v>0</v>
      </c>
      <c r="R1306" s="419">
        <f>'2. FTNC CAN'!R1306+'3. FTNC USD'!R1306+'4. FTNC EUR'!R1306+'5. FTNC GBP'!R1306+'6. FTNC Autres (inclus)'!R1306</f>
        <v>0</v>
      </c>
      <c r="S1306" s="421">
        <f>'2. FTNC CAN'!S1306+'3. FTNC USD'!S1306+'4. FTNC EUR'!S1306+'5. FTNC GBP'!S1306+'6. FTNC Autres (inclus)'!S1306</f>
        <v>0</v>
      </c>
      <c r="T1306" s="421">
        <f>'2. FTNC CAN'!T1306+'3. FTNC USD'!T1306+'4. FTNC EUR'!T1306+'5. FTNC GBP'!T1306+'6. FTNC Autres (inclus)'!T1306</f>
        <v>0</v>
      </c>
      <c r="U1306" s="421">
        <f>'2. FTNC CAN'!U1306+'3. FTNC USD'!U1306+'4. FTNC EUR'!U1306+'5. FTNC GBP'!U1306+'6. FTNC Autres (inclus)'!U1306</f>
        <v>0</v>
      </c>
      <c r="V1306" s="421">
        <f>'2. FTNC CAN'!V1306+'3. FTNC USD'!V1306+'4. FTNC EUR'!V1306+'5. FTNC GBP'!V1306+'6. FTNC Autres (inclus)'!V1306</f>
        <v>0</v>
      </c>
      <c r="W1306" s="421">
        <f>'2. FTNC CAN'!W1306+'3. FTNC USD'!W1306+'4. FTNC EUR'!W1306+'5. FTNC GBP'!W1306+'6. FTNC Autres (inclus)'!W1306</f>
        <v>0</v>
      </c>
      <c r="X1306" s="422">
        <f>'2. FTNC CAN'!X1306+'3. FTNC USD'!X1306+'4. FTNC EUR'!X1306+'5. FTNC GBP'!X1306+'6. FTNC Autres (inclus)'!X1306</f>
        <v>0</v>
      </c>
      <c r="Y1306" s="421">
        <f>'2. FTNC CAN'!Y1306+'3. FTNC USD'!Y1306+'4. FTNC EUR'!Y1306+'5. FTNC GBP'!Y1306+'6. FTNC Autres (inclus)'!Y1306</f>
        <v>0</v>
      </c>
      <c r="Z1306" s="421">
        <f>'2. FTNC CAN'!Z1306+'3. FTNC USD'!Z1306+'4. FTNC EUR'!Z1306+'5. FTNC GBP'!Z1306+'6. FTNC Autres (inclus)'!Z1306</f>
        <v>0</v>
      </c>
      <c r="AA1306" s="421">
        <f>'2. FTNC CAN'!AA1306+'3. FTNC USD'!AA1306+'4. FTNC EUR'!AA1306+'5. FTNC GBP'!AA1306+'6. FTNC Autres (inclus)'!AA1306</f>
        <v>0</v>
      </c>
      <c r="AB1306" s="421">
        <f>'2. FTNC CAN'!AB1306+'3. FTNC USD'!AB1306+'4. FTNC EUR'!AB1306+'5. FTNC GBP'!AB1306+'6. FTNC Autres (inclus)'!AB1306</f>
        <v>0</v>
      </c>
      <c r="AC1306" s="408">
        <f>'2. FTNC CAN'!AC1306+'3. FTNC USD'!AC1306+'4. FTNC EUR'!AC1306+'5. FTNC GBP'!AC1306+'6. FTNC Autres (inclus)'!AC1306</f>
        <v>0</v>
      </c>
      <c r="AD1306" s="242"/>
      <c r="AE1306" s="468"/>
      <c r="AF1306" s="568"/>
    </row>
    <row r="1307" spans="1:32" ht="15" customHeight="1" outlineLevel="1" x14ac:dyDescent="0.2">
      <c r="A1307" s="232">
        <v>136</v>
      </c>
      <c r="B1307" s="507"/>
      <c r="C1307" s="235"/>
      <c r="D1307" s="267"/>
      <c r="E1307" s="483"/>
      <c r="F1307" s="915" t="s">
        <v>110</v>
      </c>
      <c r="G1307" s="916"/>
      <c r="H1307" s="916"/>
      <c r="I1307" s="916"/>
      <c r="J1307" s="916"/>
      <c r="K1307" s="916"/>
      <c r="L1307" s="917"/>
      <c r="M1307" s="408">
        <f>'2. FTNC CAN'!M1307+'3. FTNC USD'!M1307+'4. FTNC EUR'!M1307+'5. FTNC GBP'!M1307+'6. FTNC Autres (inclus)'!M1307</f>
        <v>0</v>
      </c>
      <c r="N1307" s="419">
        <f>'2. FTNC CAN'!N1307+'3. FTNC USD'!N1307+'4. FTNC EUR'!N1307+'5. FTNC GBP'!N1307+'6. FTNC Autres (inclus)'!N1307</f>
        <v>0</v>
      </c>
      <c r="O1307" s="422">
        <f>'2. FTNC CAN'!O1307+'3. FTNC USD'!O1307+'4. FTNC EUR'!O1307+'5. FTNC GBP'!O1307+'6. FTNC Autres (inclus)'!O1307</f>
        <v>0</v>
      </c>
      <c r="P1307" s="422">
        <f>'2. FTNC CAN'!P1307+'3. FTNC USD'!P1307+'4. FTNC EUR'!P1307+'5. FTNC GBP'!P1307+'6. FTNC Autres (inclus)'!P1307</f>
        <v>0</v>
      </c>
      <c r="Q1307" s="423">
        <f>'2. FTNC CAN'!Q1307+'3. FTNC USD'!Q1307+'4. FTNC EUR'!Q1307+'5. FTNC GBP'!Q1307+'6. FTNC Autres (inclus)'!Q1307</f>
        <v>0</v>
      </c>
      <c r="R1307" s="419">
        <f>'2. FTNC CAN'!R1307+'3. FTNC USD'!R1307+'4. FTNC EUR'!R1307+'5. FTNC GBP'!R1307+'6. FTNC Autres (inclus)'!R1307</f>
        <v>0</v>
      </c>
      <c r="S1307" s="421">
        <f>'2. FTNC CAN'!S1307+'3. FTNC USD'!S1307+'4. FTNC EUR'!S1307+'5. FTNC GBP'!S1307+'6. FTNC Autres (inclus)'!S1307</f>
        <v>0</v>
      </c>
      <c r="T1307" s="421">
        <f>'2. FTNC CAN'!T1307+'3. FTNC USD'!T1307+'4. FTNC EUR'!T1307+'5. FTNC GBP'!T1307+'6. FTNC Autres (inclus)'!T1307</f>
        <v>0</v>
      </c>
      <c r="U1307" s="421">
        <f>'2. FTNC CAN'!U1307+'3. FTNC USD'!U1307+'4. FTNC EUR'!U1307+'5. FTNC GBP'!U1307+'6. FTNC Autres (inclus)'!U1307</f>
        <v>0</v>
      </c>
      <c r="V1307" s="421">
        <f>'2. FTNC CAN'!V1307+'3. FTNC USD'!V1307+'4. FTNC EUR'!V1307+'5. FTNC GBP'!V1307+'6. FTNC Autres (inclus)'!V1307</f>
        <v>0</v>
      </c>
      <c r="W1307" s="421">
        <f>'2. FTNC CAN'!W1307+'3. FTNC USD'!W1307+'4. FTNC EUR'!W1307+'5. FTNC GBP'!W1307+'6. FTNC Autres (inclus)'!W1307</f>
        <v>0</v>
      </c>
      <c r="X1307" s="422">
        <f>'2. FTNC CAN'!X1307+'3. FTNC USD'!X1307+'4. FTNC EUR'!X1307+'5. FTNC GBP'!X1307+'6. FTNC Autres (inclus)'!X1307</f>
        <v>0</v>
      </c>
      <c r="Y1307" s="421">
        <f>'2. FTNC CAN'!Y1307+'3. FTNC USD'!Y1307+'4. FTNC EUR'!Y1307+'5. FTNC GBP'!Y1307+'6. FTNC Autres (inclus)'!Y1307</f>
        <v>0</v>
      </c>
      <c r="Z1307" s="421">
        <f>'2. FTNC CAN'!Z1307+'3. FTNC USD'!Z1307+'4. FTNC EUR'!Z1307+'5. FTNC GBP'!Z1307+'6. FTNC Autres (inclus)'!Z1307</f>
        <v>0</v>
      </c>
      <c r="AA1307" s="421">
        <f>'2. FTNC CAN'!AA1307+'3. FTNC USD'!AA1307+'4. FTNC EUR'!AA1307+'5. FTNC GBP'!AA1307+'6. FTNC Autres (inclus)'!AA1307</f>
        <v>0</v>
      </c>
      <c r="AB1307" s="421">
        <f>'2. FTNC CAN'!AB1307+'3. FTNC USD'!AB1307+'4. FTNC EUR'!AB1307+'5. FTNC GBP'!AB1307+'6. FTNC Autres (inclus)'!AB1307</f>
        <v>0</v>
      </c>
      <c r="AC1307" s="408">
        <f>'2. FTNC CAN'!AC1307+'3. FTNC USD'!AC1307+'4. FTNC EUR'!AC1307+'5. FTNC GBP'!AC1307+'6. FTNC Autres (inclus)'!AC1307</f>
        <v>0</v>
      </c>
      <c r="AD1307" s="242"/>
      <c r="AE1307" s="468"/>
      <c r="AF1307" s="568"/>
    </row>
    <row r="1308" spans="1:32" ht="15" customHeight="1" outlineLevel="1" x14ac:dyDescent="0.2">
      <c r="A1308" s="232">
        <v>137</v>
      </c>
      <c r="B1308" s="507"/>
      <c r="C1308" s="235"/>
      <c r="D1308" s="267"/>
      <c r="E1308" s="483"/>
      <c r="F1308" s="859" t="s">
        <v>111</v>
      </c>
      <c r="G1308" s="860"/>
      <c r="H1308" s="860"/>
      <c r="I1308" s="860"/>
      <c r="J1308" s="860"/>
      <c r="K1308" s="860"/>
      <c r="L1308" s="861"/>
      <c r="M1308" s="408">
        <f>'2. FTNC CAN'!M1308+'3. FTNC USD'!M1308+'4. FTNC EUR'!M1308+'5. FTNC GBP'!M1308+'6. FTNC Autres (inclus)'!M1308</f>
        <v>0</v>
      </c>
      <c r="N1308" s="419">
        <f>'2. FTNC CAN'!N1308+'3. FTNC USD'!N1308+'4. FTNC EUR'!N1308+'5. FTNC GBP'!N1308+'6. FTNC Autres (inclus)'!N1308</f>
        <v>0</v>
      </c>
      <c r="O1308" s="422">
        <f>'2. FTNC CAN'!O1308+'3. FTNC USD'!O1308+'4. FTNC EUR'!O1308+'5. FTNC GBP'!O1308+'6. FTNC Autres (inclus)'!O1308</f>
        <v>0</v>
      </c>
      <c r="P1308" s="422">
        <f>'2. FTNC CAN'!P1308+'3. FTNC USD'!P1308+'4. FTNC EUR'!P1308+'5. FTNC GBP'!P1308+'6. FTNC Autres (inclus)'!P1308</f>
        <v>0</v>
      </c>
      <c r="Q1308" s="423">
        <f>'2. FTNC CAN'!Q1308+'3. FTNC USD'!Q1308+'4. FTNC EUR'!Q1308+'5. FTNC GBP'!Q1308+'6. FTNC Autres (inclus)'!Q1308</f>
        <v>0</v>
      </c>
      <c r="R1308" s="419">
        <f>'2. FTNC CAN'!R1308+'3. FTNC USD'!R1308+'4. FTNC EUR'!R1308+'5. FTNC GBP'!R1308+'6. FTNC Autres (inclus)'!R1308</f>
        <v>0</v>
      </c>
      <c r="S1308" s="421">
        <f>'2. FTNC CAN'!S1308+'3. FTNC USD'!S1308+'4. FTNC EUR'!S1308+'5. FTNC GBP'!S1308+'6. FTNC Autres (inclus)'!S1308</f>
        <v>0</v>
      </c>
      <c r="T1308" s="421">
        <f>'2. FTNC CAN'!T1308+'3. FTNC USD'!T1308+'4. FTNC EUR'!T1308+'5. FTNC GBP'!T1308+'6. FTNC Autres (inclus)'!T1308</f>
        <v>0</v>
      </c>
      <c r="U1308" s="421">
        <f>'2. FTNC CAN'!U1308+'3. FTNC USD'!U1308+'4. FTNC EUR'!U1308+'5. FTNC GBP'!U1308+'6. FTNC Autres (inclus)'!U1308</f>
        <v>0</v>
      </c>
      <c r="V1308" s="421">
        <f>'2. FTNC CAN'!V1308+'3. FTNC USD'!V1308+'4. FTNC EUR'!V1308+'5. FTNC GBP'!V1308+'6. FTNC Autres (inclus)'!V1308</f>
        <v>0</v>
      </c>
      <c r="W1308" s="421">
        <f>'2. FTNC CAN'!W1308+'3. FTNC USD'!W1308+'4. FTNC EUR'!W1308+'5. FTNC GBP'!W1308+'6. FTNC Autres (inclus)'!W1308</f>
        <v>0</v>
      </c>
      <c r="X1308" s="422">
        <f>'2. FTNC CAN'!X1308+'3. FTNC USD'!X1308+'4. FTNC EUR'!X1308+'5. FTNC GBP'!X1308+'6. FTNC Autres (inclus)'!X1308</f>
        <v>0</v>
      </c>
      <c r="Y1308" s="421">
        <f>'2. FTNC CAN'!Y1308+'3. FTNC USD'!Y1308+'4. FTNC EUR'!Y1308+'5. FTNC GBP'!Y1308+'6. FTNC Autres (inclus)'!Y1308</f>
        <v>0</v>
      </c>
      <c r="Z1308" s="421">
        <f>'2. FTNC CAN'!Z1308+'3. FTNC USD'!Z1308+'4. FTNC EUR'!Z1308+'5. FTNC GBP'!Z1308+'6. FTNC Autres (inclus)'!Z1308</f>
        <v>0</v>
      </c>
      <c r="AA1308" s="421">
        <f>'2. FTNC CAN'!AA1308+'3. FTNC USD'!AA1308+'4. FTNC EUR'!AA1308+'5. FTNC GBP'!AA1308+'6. FTNC Autres (inclus)'!AA1308</f>
        <v>0</v>
      </c>
      <c r="AB1308" s="421">
        <f>'2. FTNC CAN'!AB1308+'3. FTNC USD'!AB1308+'4. FTNC EUR'!AB1308+'5. FTNC GBP'!AB1308+'6. FTNC Autres (inclus)'!AB1308</f>
        <v>0</v>
      </c>
      <c r="AC1308" s="408">
        <f>'2. FTNC CAN'!AC1308+'3. FTNC USD'!AC1308+'4. FTNC EUR'!AC1308+'5. FTNC GBP'!AC1308+'6. FTNC Autres (inclus)'!AC1308</f>
        <v>0</v>
      </c>
      <c r="AD1308" s="242"/>
      <c r="AE1308" s="468"/>
      <c r="AF1308" s="568"/>
    </row>
    <row r="1309" spans="1:32" ht="15" customHeight="1" outlineLevel="1" x14ac:dyDescent="0.2">
      <c r="A1309" s="232">
        <v>138</v>
      </c>
      <c r="B1309" s="507"/>
      <c r="C1309" s="235"/>
      <c r="D1309" s="267"/>
      <c r="E1309" s="853" t="s">
        <v>18</v>
      </c>
      <c r="F1309" s="854"/>
      <c r="G1309" s="854"/>
      <c r="H1309" s="854"/>
      <c r="I1309" s="854"/>
      <c r="J1309" s="854"/>
      <c r="K1309" s="854"/>
      <c r="L1309" s="855"/>
      <c r="M1309" s="407">
        <f>SUBTOTAL(9,M1310:M1312)</f>
        <v>0</v>
      </c>
      <c r="N1309" s="410">
        <f t="shared" ref="N1309:AC1309" si="1495">SUBTOTAL(9,N1310:N1312)</f>
        <v>0</v>
      </c>
      <c r="O1309" s="414">
        <f t="shared" si="1495"/>
        <v>0</v>
      </c>
      <c r="P1309" s="414">
        <f t="shared" si="1495"/>
        <v>0</v>
      </c>
      <c r="Q1309" s="415">
        <f t="shared" si="1495"/>
        <v>0</v>
      </c>
      <c r="R1309" s="410">
        <f t="shared" si="1495"/>
        <v>0</v>
      </c>
      <c r="S1309" s="414">
        <f t="shared" si="1495"/>
        <v>0</v>
      </c>
      <c r="T1309" s="413">
        <f t="shared" si="1495"/>
        <v>0</v>
      </c>
      <c r="U1309" s="413">
        <f t="shared" si="1495"/>
        <v>0</v>
      </c>
      <c r="V1309" s="413">
        <f t="shared" si="1495"/>
        <v>0</v>
      </c>
      <c r="W1309" s="413">
        <f t="shared" si="1495"/>
        <v>0</v>
      </c>
      <c r="X1309" s="413">
        <f t="shared" si="1495"/>
        <v>0</v>
      </c>
      <c r="Y1309" s="413">
        <f t="shared" si="1495"/>
        <v>0</v>
      </c>
      <c r="Z1309" s="413">
        <f t="shared" si="1495"/>
        <v>0</v>
      </c>
      <c r="AA1309" s="413">
        <f t="shared" si="1495"/>
        <v>0</v>
      </c>
      <c r="AB1309" s="411">
        <f t="shared" si="1495"/>
        <v>0</v>
      </c>
      <c r="AC1309" s="407">
        <f t="shared" si="1495"/>
        <v>0</v>
      </c>
      <c r="AD1309" s="242"/>
      <c r="AE1309" s="468"/>
      <c r="AF1309" s="568"/>
    </row>
    <row r="1310" spans="1:32" ht="15" customHeight="1" outlineLevel="1" x14ac:dyDescent="0.2">
      <c r="A1310" s="232">
        <v>139</v>
      </c>
      <c r="B1310" s="507"/>
      <c r="C1310" s="235"/>
      <c r="D1310" s="267"/>
      <c r="E1310" s="483"/>
      <c r="F1310" s="856" t="s">
        <v>114</v>
      </c>
      <c r="G1310" s="857"/>
      <c r="H1310" s="857"/>
      <c r="I1310" s="857"/>
      <c r="J1310" s="857"/>
      <c r="K1310" s="857"/>
      <c r="L1310" s="858"/>
      <c r="M1310" s="408">
        <f>'2. FTNC CAN'!M1310+'3. FTNC USD'!M1310+'4. FTNC EUR'!M1310+'5. FTNC GBP'!M1310+'6. FTNC Autres (inclus)'!M1310</f>
        <v>0</v>
      </c>
      <c r="N1310" s="419">
        <f>'2. FTNC CAN'!N1310+'3. FTNC USD'!N1310+'4. FTNC EUR'!N1310+'5. FTNC GBP'!N1310+'6. FTNC Autres (inclus)'!N1310</f>
        <v>0</v>
      </c>
      <c r="O1310" s="422">
        <f>'2. FTNC CAN'!O1310+'3. FTNC USD'!O1310+'4. FTNC EUR'!O1310+'5. FTNC GBP'!O1310+'6. FTNC Autres (inclus)'!O1310</f>
        <v>0</v>
      </c>
      <c r="P1310" s="422">
        <f>'2. FTNC CAN'!P1310+'3. FTNC USD'!P1310+'4. FTNC EUR'!P1310+'5. FTNC GBP'!P1310+'6. FTNC Autres (inclus)'!P1310</f>
        <v>0</v>
      </c>
      <c r="Q1310" s="423">
        <f>'2. FTNC CAN'!Q1310+'3. FTNC USD'!Q1310+'4. FTNC EUR'!Q1310+'5. FTNC GBP'!Q1310+'6. FTNC Autres (inclus)'!Q1310</f>
        <v>0</v>
      </c>
      <c r="R1310" s="419">
        <f>'2. FTNC CAN'!R1310+'3. FTNC USD'!R1310+'4. FTNC EUR'!R1310+'5. FTNC GBP'!R1310+'6. FTNC Autres (inclus)'!R1310</f>
        <v>0</v>
      </c>
      <c r="S1310" s="421">
        <f>'2. FTNC CAN'!S1310+'3. FTNC USD'!S1310+'4. FTNC EUR'!S1310+'5. FTNC GBP'!S1310+'6. FTNC Autres (inclus)'!S1310</f>
        <v>0</v>
      </c>
      <c r="T1310" s="421">
        <f>'2. FTNC CAN'!T1310+'3. FTNC USD'!T1310+'4. FTNC EUR'!T1310+'5. FTNC GBP'!T1310+'6. FTNC Autres (inclus)'!T1310</f>
        <v>0</v>
      </c>
      <c r="U1310" s="421">
        <f>'2. FTNC CAN'!U1310+'3. FTNC USD'!U1310+'4. FTNC EUR'!U1310+'5. FTNC GBP'!U1310+'6. FTNC Autres (inclus)'!U1310</f>
        <v>0</v>
      </c>
      <c r="V1310" s="421">
        <f>'2. FTNC CAN'!V1310+'3. FTNC USD'!V1310+'4. FTNC EUR'!V1310+'5. FTNC GBP'!V1310+'6. FTNC Autres (inclus)'!V1310</f>
        <v>0</v>
      </c>
      <c r="W1310" s="421">
        <f>'2. FTNC CAN'!W1310+'3. FTNC USD'!W1310+'4. FTNC EUR'!W1310+'5. FTNC GBP'!W1310+'6. FTNC Autres (inclus)'!W1310</f>
        <v>0</v>
      </c>
      <c r="X1310" s="422">
        <f>'2. FTNC CAN'!X1310+'3. FTNC USD'!X1310+'4. FTNC EUR'!X1310+'5. FTNC GBP'!X1310+'6. FTNC Autres (inclus)'!X1310</f>
        <v>0</v>
      </c>
      <c r="Y1310" s="421">
        <f>'2. FTNC CAN'!Y1310+'3. FTNC USD'!Y1310+'4. FTNC EUR'!Y1310+'5. FTNC GBP'!Y1310+'6. FTNC Autres (inclus)'!Y1310</f>
        <v>0</v>
      </c>
      <c r="Z1310" s="421">
        <f>'2. FTNC CAN'!Z1310+'3. FTNC USD'!Z1310+'4. FTNC EUR'!Z1310+'5. FTNC GBP'!Z1310+'6. FTNC Autres (inclus)'!Z1310</f>
        <v>0</v>
      </c>
      <c r="AA1310" s="421">
        <f>'2. FTNC CAN'!AA1310+'3. FTNC USD'!AA1310+'4. FTNC EUR'!AA1310+'5. FTNC GBP'!AA1310+'6. FTNC Autres (inclus)'!AA1310</f>
        <v>0</v>
      </c>
      <c r="AB1310" s="421">
        <f>'2. FTNC CAN'!AB1310+'3. FTNC USD'!AB1310+'4. FTNC EUR'!AB1310+'5. FTNC GBP'!AB1310+'6. FTNC Autres (inclus)'!AB1310</f>
        <v>0</v>
      </c>
      <c r="AC1310" s="408">
        <f>'2. FTNC CAN'!AC1310+'3. FTNC USD'!AC1310+'4. FTNC EUR'!AC1310+'5. FTNC GBP'!AC1310+'6. FTNC Autres (inclus)'!AC1310</f>
        <v>0</v>
      </c>
      <c r="AD1310" s="242"/>
      <c r="AE1310" s="468"/>
      <c r="AF1310" s="568"/>
    </row>
    <row r="1311" spans="1:32" ht="15" customHeight="1" outlineLevel="1" x14ac:dyDescent="0.2">
      <c r="A1311" s="232">
        <v>140</v>
      </c>
      <c r="B1311" s="507"/>
      <c r="C1311" s="235"/>
      <c r="D1311" s="267"/>
      <c r="E1311" s="483"/>
      <c r="F1311" s="915" t="s">
        <v>115</v>
      </c>
      <c r="G1311" s="916"/>
      <c r="H1311" s="916"/>
      <c r="I1311" s="916"/>
      <c r="J1311" s="916"/>
      <c r="K1311" s="916"/>
      <c r="L1311" s="917"/>
      <c r="M1311" s="408">
        <f>'2. FTNC CAN'!M1311+'3. FTNC USD'!M1311+'4. FTNC EUR'!M1311+'5. FTNC GBP'!M1311+'6. FTNC Autres (inclus)'!M1311</f>
        <v>0</v>
      </c>
      <c r="N1311" s="419">
        <f>'2. FTNC CAN'!N1311+'3. FTNC USD'!N1311+'4. FTNC EUR'!N1311+'5. FTNC GBP'!N1311+'6. FTNC Autres (inclus)'!N1311</f>
        <v>0</v>
      </c>
      <c r="O1311" s="422">
        <f>'2. FTNC CAN'!O1311+'3. FTNC USD'!O1311+'4. FTNC EUR'!O1311+'5. FTNC GBP'!O1311+'6. FTNC Autres (inclus)'!O1311</f>
        <v>0</v>
      </c>
      <c r="P1311" s="422">
        <f>'2. FTNC CAN'!P1311+'3. FTNC USD'!P1311+'4. FTNC EUR'!P1311+'5. FTNC GBP'!P1311+'6. FTNC Autres (inclus)'!P1311</f>
        <v>0</v>
      </c>
      <c r="Q1311" s="423">
        <f>'2. FTNC CAN'!Q1311+'3. FTNC USD'!Q1311+'4. FTNC EUR'!Q1311+'5. FTNC GBP'!Q1311+'6. FTNC Autres (inclus)'!Q1311</f>
        <v>0</v>
      </c>
      <c r="R1311" s="419">
        <f>'2. FTNC CAN'!R1311+'3. FTNC USD'!R1311+'4. FTNC EUR'!R1311+'5. FTNC GBP'!R1311+'6. FTNC Autres (inclus)'!R1311</f>
        <v>0</v>
      </c>
      <c r="S1311" s="421">
        <f>'2. FTNC CAN'!S1311+'3. FTNC USD'!S1311+'4. FTNC EUR'!S1311+'5. FTNC GBP'!S1311+'6. FTNC Autres (inclus)'!S1311</f>
        <v>0</v>
      </c>
      <c r="T1311" s="421">
        <f>'2. FTNC CAN'!T1311+'3. FTNC USD'!T1311+'4. FTNC EUR'!T1311+'5. FTNC GBP'!T1311+'6. FTNC Autres (inclus)'!T1311</f>
        <v>0</v>
      </c>
      <c r="U1311" s="421">
        <f>'2. FTNC CAN'!U1311+'3. FTNC USD'!U1311+'4. FTNC EUR'!U1311+'5. FTNC GBP'!U1311+'6. FTNC Autres (inclus)'!U1311</f>
        <v>0</v>
      </c>
      <c r="V1311" s="421">
        <f>'2. FTNC CAN'!V1311+'3. FTNC USD'!V1311+'4. FTNC EUR'!V1311+'5. FTNC GBP'!V1311+'6. FTNC Autres (inclus)'!V1311</f>
        <v>0</v>
      </c>
      <c r="W1311" s="421">
        <f>'2. FTNC CAN'!W1311+'3. FTNC USD'!W1311+'4. FTNC EUR'!W1311+'5. FTNC GBP'!W1311+'6. FTNC Autres (inclus)'!W1311</f>
        <v>0</v>
      </c>
      <c r="X1311" s="422">
        <f>'2. FTNC CAN'!X1311+'3. FTNC USD'!X1311+'4. FTNC EUR'!X1311+'5. FTNC GBP'!X1311+'6. FTNC Autres (inclus)'!X1311</f>
        <v>0</v>
      </c>
      <c r="Y1311" s="421">
        <f>'2. FTNC CAN'!Y1311+'3. FTNC USD'!Y1311+'4. FTNC EUR'!Y1311+'5. FTNC GBP'!Y1311+'6. FTNC Autres (inclus)'!Y1311</f>
        <v>0</v>
      </c>
      <c r="Z1311" s="421">
        <f>'2. FTNC CAN'!Z1311+'3. FTNC USD'!Z1311+'4. FTNC EUR'!Z1311+'5. FTNC GBP'!Z1311+'6. FTNC Autres (inclus)'!Z1311</f>
        <v>0</v>
      </c>
      <c r="AA1311" s="421">
        <f>'2. FTNC CAN'!AA1311+'3. FTNC USD'!AA1311+'4. FTNC EUR'!AA1311+'5. FTNC GBP'!AA1311+'6. FTNC Autres (inclus)'!AA1311</f>
        <v>0</v>
      </c>
      <c r="AB1311" s="421">
        <f>'2. FTNC CAN'!AB1311+'3. FTNC USD'!AB1311+'4. FTNC EUR'!AB1311+'5. FTNC GBP'!AB1311+'6. FTNC Autres (inclus)'!AB1311</f>
        <v>0</v>
      </c>
      <c r="AC1311" s="408">
        <f>'2. FTNC CAN'!AC1311+'3. FTNC USD'!AC1311+'4. FTNC EUR'!AC1311+'5. FTNC GBP'!AC1311+'6. FTNC Autres (inclus)'!AC1311</f>
        <v>0</v>
      </c>
      <c r="AD1311" s="242"/>
      <c r="AE1311" s="468"/>
      <c r="AF1311" s="568"/>
    </row>
    <row r="1312" spans="1:32" ht="15" customHeight="1" outlineLevel="1" x14ac:dyDescent="0.2">
      <c r="A1312" s="232">
        <v>141</v>
      </c>
      <c r="B1312" s="507"/>
      <c r="C1312" s="235"/>
      <c r="D1312" s="267"/>
      <c r="E1312" s="483"/>
      <c r="F1312" s="859" t="s">
        <v>558</v>
      </c>
      <c r="G1312" s="860"/>
      <c r="H1312" s="860"/>
      <c r="I1312" s="860"/>
      <c r="J1312" s="860"/>
      <c r="K1312" s="860"/>
      <c r="L1312" s="861"/>
      <c r="M1312" s="408">
        <f>'2. FTNC CAN'!M1312+'3. FTNC USD'!M1312+'4. FTNC EUR'!M1312+'5. FTNC GBP'!M1312+'6. FTNC Autres (inclus)'!M1312</f>
        <v>0</v>
      </c>
      <c r="N1312" s="419">
        <f>'2. FTNC CAN'!N1312+'3. FTNC USD'!N1312+'4. FTNC EUR'!N1312+'5. FTNC GBP'!N1312+'6. FTNC Autres (inclus)'!N1312</f>
        <v>0</v>
      </c>
      <c r="O1312" s="422">
        <f>'2. FTNC CAN'!O1312+'3. FTNC USD'!O1312+'4. FTNC EUR'!O1312+'5. FTNC GBP'!O1312+'6. FTNC Autres (inclus)'!O1312</f>
        <v>0</v>
      </c>
      <c r="P1312" s="422">
        <f>'2. FTNC CAN'!P1312+'3. FTNC USD'!P1312+'4. FTNC EUR'!P1312+'5. FTNC GBP'!P1312+'6. FTNC Autres (inclus)'!P1312</f>
        <v>0</v>
      </c>
      <c r="Q1312" s="423">
        <f>'2. FTNC CAN'!Q1312+'3. FTNC USD'!Q1312+'4. FTNC EUR'!Q1312+'5. FTNC GBP'!Q1312+'6. FTNC Autres (inclus)'!Q1312</f>
        <v>0</v>
      </c>
      <c r="R1312" s="419">
        <f>'2. FTNC CAN'!R1312+'3. FTNC USD'!R1312+'4. FTNC EUR'!R1312+'5. FTNC GBP'!R1312+'6. FTNC Autres (inclus)'!R1312</f>
        <v>0</v>
      </c>
      <c r="S1312" s="421">
        <f>'2. FTNC CAN'!S1312+'3. FTNC USD'!S1312+'4. FTNC EUR'!S1312+'5. FTNC GBP'!S1312+'6. FTNC Autres (inclus)'!S1312</f>
        <v>0</v>
      </c>
      <c r="T1312" s="421">
        <f>'2. FTNC CAN'!T1312+'3. FTNC USD'!T1312+'4. FTNC EUR'!T1312+'5. FTNC GBP'!T1312+'6. FTNC Autres (inclus)'!T1312</f>
        <v>0</v>
      </c>
      <c r="U1312" s="421">
        <f>'2. FTNC CAN'!U1312+'3. FTNC USD'!U1312+'4. FTNC EUR'!U1312+'5. FTNC GBP'!U1312+'6. FTNC Autres (inclus)'!U1312</f>
        <v>0</v>
      </c>
      <c r="V1312" s="421">
        <f>'2. FTNC CAN'!V1312+'3. FTNC USD'!V1312+'4. FTNC EUR'!V1312+'5. FTNC GBP'!V1312+'6. FTNC Autres (inclus)'!V1312</f>
        <v>0</v>
      </c>
      <c r="W1312" s="421">
        <f>'2. FTNC CAN'!W1312+'3. FTNC USD'!W1312+'4. FTNC EUR'!W1312+'5. FTNC GBP'!W1312+'6. FTNC Autres (inclus)'!W1312</f>
        <v>0</v>
      </c>
      <c r="X1312" s="422">
        <f>'2. FTNC CAN'!X1312+'3. FTNC USD'!X1312+'4. FTNC EUR'!X1312+'5. FTNC GBP'!X1312+'6. FTNC Autres (inclus)'!X1312</f>
        <v>0</v>
      </c>
      <c r="Y1312" s="421">
        <f>'2. FTNC CAN'!Y1312+'3. FTNC USD'!Y1312+'4. FTNC EUR'!Y1312+'5. FTNC GBP'!Y1312+'6. FTNC Autres (inclus)'!Y1312</f>
        <v>0</v>
      </c>
      <c r="Z1312" s="421">
        <f>'2. FTNC CAN'!Z1312+'3. FTNC USD'!Z1312+'4. FTNC EUR'!Z1312+'5. FTNC GBP'!Z1312+'6. FTNC Autres (inclus)'!Z1312</f>
        <v>0</v>
      </c>
      <c r="AA1312" s="421">
        <f>'2. FTNC CAN'!AA1312+'3. FTNC USD'!AA1312+'4. FTNC EUR'!AA1312+'5. FTNC GBP'!AA1312+'6. FTNC Autres (inclus)'!AA1312</f>
        <v>0</v>
      </c>
      <c r="AB1312" s="421">
        <f>'2. FTNC CAN'!AB1312+'3. FTNC USD'!AB1312+'4. FTNC EUR'!AB1312+'5. FTNC GBP'!AB1312+'6. FTNC Autres (inclus)'!AB1312</f>
        <v>0</v>
      </c>
      <c r="AC1312" s="408">
        <f>'2. FTNC CAN'!AC1312+'3. FTNC USD'!AC1312+'4. FTNC EUR'!AC1312+'5. FTNC GBP'!AC1312+'6. FTNC Autres (inclus)'!AC1312</f>
        <v>0</v>
      </c>
      <c r="AD1312" s="242"/>
      <c r="AE1312" s="468"/>
      <c r="AF1312" s="568"/>
    </row>
    <row r="1313" spans="1:32" ht="15" customHeight="1" outlineLevel="1" x14ac:dyDescent="0.2">
      <c r="A1313" s="232">
        <v>142</v>
      </c>
      <c r="B1313" s="507"/>
      <c r="C1313" s="235"/>
      <c r="D1313" s="844" t="s">
        <v>22</v>
      </c>
      <c r="E1313" s="845"/>
      <c r="F1313" s="845"/>
      <c r="G1313" s="845"/>
      <c r="H1313" s="845"/>
      <c r="I1313" s="845"/>
      <c r="J1313" s="845"/>
      <c r="K1313" s="845"/>
      <c r="L1313" s="845"/>
      <c r="M1313" s="845"/>
      <c r="N1313" s="845"/>
      <c r="O1313" s="845"/>
      <c r="P1313" s="845"/>
      <c r="Q1313" s="845"/>
      <c r="R1313" s="845"/>
      <c r="S1313" s="845"/>
      <c r="T1313" s="845"/>
      <c r="U1313" s="845"/>
      <c r="V1313" s="845"/>
      <c r="W1313" s="845"/>
      <c r="X1313" s="845"/>
      <c r="Y1313" s="845"/>
      <c r="Z1313" s="845"/>
      <c r="AA1313" s="845"/>
      <c r="AB1313" s="845"/>
      <c r="AC1313" s="845"/>
      <c r="AD1313" s="845"/>
      <c r="AE1313" s="845"/>
      <c r="AF1313" s="846"/>
    </row>
    <row r="1314" spans="1:32" ht="15" customHeight="1" outlineLevel="1" x14ac:dyDescent="0.2">
      <c r="A1314" s="232">
        <v>143</v>
      </c>
      <c r="B1314" s="507"/>
      <c r="C1314" s="235"/>
      <c r="D1314" s="267"/>
      <c r="E1314" s="918" t="s">
        <v>118</v>
      </c>
      <c r="F1314" s="919"/>
      <c r="G1314" s="919"/>
      <c r="H1314" s="919"/>
      <c r="I1314" s="919"/>
      <c r="J1314" s="919"/>
      <c r="K1314" s="919"/>
      <c r="L1314" s="920"/>
      <c r="M1314" s="407">
        <f>SUBTOTAL(9,M1315:M1316)</f>
        <v>0</v>
      </c>
      <c r="N1314" s="410">
        <f t="shared" ref="N1314:AC1314" si="1496">SUBTOTAL(9,N1315:N1316)</f>
        <v>0</v>
      </c>
      <c r="O1314" s="414">
        <f t="shared" si="1496"/>
        <v>0</v>
      </c>
      <c r="P1314" s="414">
        <f t="shared" si="1496"/>
        <v>0</v>
      </c>
      <c r="Q1314" s="415">
        <f t="shared" si="1496"/>
        <v>0</v>
      </c>
      <c r="R1314" s="410">
        <f t="shared" si="1496"/>
        <v>0</v>
      </c>
      <c r="S1314" s="414">
        <f t="shared" si="1496"/>
        <v>0</v>
      </c>
      <c r="T1314" s="413">
        <f t="shared" si="1496"/>
        <v>0</v>
      </c>
      <c r="U1314" s="413">
        <f t="shared" si="1496"/>
        <v>0</v>
      </c>
      <c r="V1314" s="413">
        <f t="shared" si="1496"/>
        <v>0</v>
      </c>
      <c r="W1314" s="413">
        <f t="shared" si="1496"/>
        <v>0</v>
      </c>
      <c r="X1314" s="413">
        <f t="shared" si="1496"/>
        <v>0</v>
      </c>
      <c r="Y1314" s="413">
        <f t="shared" si="1496"/>
        <v>0</v>
      </c>
      <c r="Z1314" s="413">
        <f t="shared" si="1496"/>
        <v>0</v>
      </c>
      <c r="AA1314" s="413">
        <f t="shared" si="1496"/>
        <v>0</v>
      </c>
      <c r="AB1314" s="411">
        <f t="shared" si="1496"/>
        <v>0</v>
      </c>
      <c r="AC1314" s="407">
        <f t="shared" si="1496"/>
        <v>0</v>
      </c>
      <c r="AD1314" s="862"/>
      <c r="AE1314" s="863"/>
      <c r="AF1314" s="864"/>
    </row>
    <row r="1315" spans="1:32" ht="15" customHeight="1" outlineLevel="1" x14ac:dyDescent="0.2">
      <c r="A1315" s="232">
        <v>144</v>
      </c>
      <c r="B1315" s="507"/>
      <c r="C1315" s="235"/>
      <c r="D1315" s="267"/>
      <c r="E1315" s="483"/>
      <c r="F1315" s="856" t="s">
        <v>124</v>
      </c>
      <c r="G1315" s="857"/>
      <c r="H1315" s="857"/>
      <c r="I1315" s="857"/>
      <c r="J1315" s="857"/>
      <c r="K1315" s="857"/>
      <c r="L1315" s="858"/>
      <c r="M1315" s="408">
        <f>'2. FTNC CAN'!M1315+'3. FTNC USD'!M1315+'4. FTNC EUR'!M1315+'5. FTNC GBP'!M1315+'6. FTNC Autres (inclus)'!M1315</f>
        <v>0</v>
      </c>
      <c r="N1315" s="419">
        <f>'2. FTNC CAN'!N1315+'3. FTNC USD'!N1315+'4. FTNC EUR'!N1315+'5. FTNC GBP'!N1315+'6. FTNC Autres (inclus)'!N1315</f>
        <v>0</v>
      </c>
      <c r="O1315" s="422">
        <f>'2. FTNC CAN'!O1315+'3. FTNC USD'!O1315+'4. FTNC EUR'!O1315+'5. FTNC GBP'!O1315+'6. FTNC Autres (inclus)'!O1315</f>
        <v>0</v>
      </c>
      <c r="P1315" s="422">
        <f>'2. FTNC CAN'!P1315+'3. FTNC USD'!P1315+'4. FTNC EUR'!P1315+'5. FTNC GBP'!P1315+'6. FTNC Autres (inclus)'!P1315</f>
        <v>0</v>
      </c>
      <c r="Q1315" s="423">
        <f>'2. FTNC CAN'!Q1315+'3. FTNC USD'!Q1315+'4. FTNC EUR'!Q1315+'5. FTNC GBP'!Q1315+'6. FTNC Autres (inclus)'!Q1315</f>
        <v>0</v>
      </c>
      <c r="R1315" s="419">
        <f>'2. FTNC CAN'!R1315+'3. FTNC USD'!R1315+'4. FTNC EUR'!R1315+'5. FTNC GBP'!R1315+'6. FTNC Autres (inclus)'!R1315</f>
        <v>0</v>
      </c>
      <c r="S1315" s="421">
        <f>'2. FTNC CAN'!S1315+'3. FTNC USD'!S1315+'4. FTNC EUR'!S1315+'5. FTNC GBP'!S1315+'6. FTNC Autres (inclus)'!S1315</f>
        <v>0</v>
      </c>
      <c r="T1315" s="421">
        <f>'2. FTNC CAN'!T1315+'3. FTNC USD'!T1315+'4. FTNC EUR'!T1315+'5. FTNC GBP'!T1315+'6. FTNC Autres (inclus)'!T1315</f>
        <v>0</v>
      </c>
      <c r="U1315" s="421">
        <f>'2. FTNC CAN'!U1315+'3. FTNC USD'!U1315+'4. FTNC EUR'!U1315+'5. FTNC GBP'!U1315+'6. FTNC Autres (inclus)'!U1315</f>
        <v>0</v>
      </c>
      <c r="V1315" s="421">
        <f>'2. FTNC CAN'!V1315+'3. FTNC USD'!V1315+'4. FTNC EUR'!V1315+'5. FTNC GBP'!V1315+'6. FTNC Autres (inclus)'!V1315</f>
        <v>0</v>
      </c>
      <c r="W1315" s="421">
        <f>'2. FTNC CAN'!W1315+'3. FTNC USD'!W1315+'4. FTNC EUR'!W1315+'5. FTNC GBP'!W1315+'6. FTNC Autres (inclus)'!W1315</f>
        <v>0</v>
      </c>
      <c r="X1315" s="422">
        <f>'2. FTNC CAN'!X1315+'3. FTNC USD'!X1315+'4. FTNC EUR'!X1315+'5. FTNC GBP'!X1315+'6. FTNC Autres (inclus)'!X1315</f>
        <v>0</v>
      </c>
      <c r="Y1315" s="421">
        <f>'2. FTNC CAN'!Y1315+'3. FTNC USD'!Y1315+'4. FTNC EUR'!Y1315+'5. FTNC GBP'!Y1315+'6. FTNC Autres (inclus)'!Y1315</f>
        <v>0</v>
      </c>
      <c r="Z1315" s="421">
        <f>'2. FTNC CAN'!Z1315+'3. FTNC USD'!Z1315+'4. FTNC EUR'!Z1315+'5. FTNC GBP'!Z1315+'6. FTNC Autres (inclus)'!Z1315</f>
        <v>0</v>
      </c>
      <c r="AA1315" s="421">
        <f>'2. FTNC CAN'!AA1315+'3. FTNC USD'!AA1315+'4. FTNC EUR'!AA1315+'5. FTNC GBP'!AA1315+'6. FTNC Autres (inclus)'!AA1315</f>
        <v>0</v>
      </c>
      <c r="AB1315" s="421">
        <f>'2. FTNC CAN'!AB1315+'3. FTNC USD'!AB1315+'4. FTNC EUR'!AB1315+'5. FTNC GBP'!AB1315+'6. FTNC Autres (inclus)'!AB1315</f>
        <v>0</v>
      </c>
      <c r="AC1315" s="408">
        <f>'2. FTNC CAN'!AC1315+'3. FTNC USD'!AC1315+'4. FTNC EUR'!AC1315+'5. FTNC GBP'!AC1315+'6. FTNC Autres (inclus)'!AC1315</f>
        <v>0</v>
      </c>
      <c r="AD1315" s="870"/>
      <c r="AE1315" s="868"/>
      <c r="AF1315" s="869"/>
    </row>
    <row r="1316" spans="1:32" ht="15" customHeight="1" outlineLevel="1" x14ac:dyDescent="0.2">
      <c r="A1316" s="232">
        <v>145</v>
      </c>
      <c r="B1316" s="507"/>
      <c r="C1316" s="235"/>
      <c r="D1316" s="267"/>
      <c r="E1316" s="483"/>
      <c r="F1316" s="859" t="s">
        <v>571</v>
      </c>
      <c r="G1316" s="860"/>
      <c r="H1316" s="860"/>
      <c r="I1316" s="860"/>
      <c r="J1316" s="860"/>
      <c r="K1316" s="860"/>
      <c r="L1316" s="861"/>
      <c r="M1316" s="408">
        <f>'2. FTNC CAN'!M1316+'3. FTNC USD'!M1316+'4. FTNC EUR'!M1316+'5. FTNC GBP'!M1316+'6. FTNC Autres (inclus)'!M1316</f>
        <v>0</v>
      </c>
      <c r="N1316" s="419">
        <f>'2. FTNC CAN'!N1316+'3. FTNC USD'!N1316+'4. FTNC EUR'!N1316+'5. FTNC GBP'!N1316+'6. FTNC Autres (inclus)'!N1316</f>
        <v>0</v>
      </c>
      <c r="O1316" s="422">
        <f>'2. FTNC CAN'!O1316+'3. FTNC USD'!O1316+'4. FTNC EUR'!O1316+'5. FTNC GBP'!O1316+'6. FTNC Autres (inclus)'!O1316</f>
        <v>0</v>
      </c>
      <c r="P1316" s="422">
        <f>'2. FTNC CAN'!P1316+'3. FTNC USD'!P1316+'4. FTNC EUR'!P1316+'5. FTNC GBP'!P1316+'6. FTNC Autres (inclus)'!P1316</f>
        <v>0</v>
      </c>
      <c r="Q1316" s="423">
        <f>'2. FTNC CAN'!Q1316+'3. FTNC USD'!Q1316+'4. FTNC EUR'!Q1316+'5. FTNC GBP'!Q1316+'6. FTNC Autres (inclus)'!Q1316</f>
        <v>0</v>
      </c>
      <c r="R1316" s="419">
        <f>'2. FTNC CAN'!R1316+'3. FTNC USD'!R1316+'4. FTNC EUR'!R1316+'5. FTNC GBP'!R1316+'6. FTNC Autres (inclus)'!R1316</f>
        <v>0</v>
      </c>
      <c r="S1316" s="421">
        <f>'2. FTNC CAN'!S1316+'3. FTNC USD'!S1316+'4. FTNC EUR'!S1316+'5. FTNC GBP'!S1316+'6. FTNC Autres (inclus)'!S1316</f>
        <v>0</v>
      </c>
      <c r="T1316" s="421">
        <f>'2. FTNC CAN'!T1316+'3. FTNC USD'!T1316+'4. FTNC EUR'!T1316+'5. FTNC GBP'!T1316+'6. FTNC Autres (inclus)'!T1316</f>
        <v>0</v>
      </c>
      <c r="U1316" s="421">
        <f>'2. FTNC CAN'!U1316+'3. FTNC USD'!U1316+'4. FTNC EUR'!U1316+'5. FTNC GBP'!U1316+'6. FTNC Autres (inclus)'!U1316</f>
        <v>0</v>
      </c>
      <c r="V1316" s="421">
        <f>'2. FTNC CAN'!V1316+'3. FTNC USD'!V1316+'4. FTNC EUR'!V1316+'5. FTNC GBP'!V1316+'6. FTNC Autres (inclus)'!V1316</f>
        <v>0</v>
      </c>
      <c r="W1316" s="421">
        <f>'2. FTNC CAN'!W1316+'3. FTNC USD'!W1316+'4. FTNC EUR'!W1316+'5. FTNC GBP'!W1316+'6. FTNC Autres (inclus)'!W1316</f>
        <v>0</v>
      </c>
      <c r="X1316" s="422">
        <f>'2. FTNC CAN'!X1316+'3. FTNC USD'!X1316+'4. FTNC EUR'!X1316+'5. FTNC GBP'!X1316+'6. FTNC Autres (inclus)'!X1316</f>
        <v>0</v>
      </c>
      <c r="Y1316" s="421">
        <f>'2. FTNC CAN'!Y1316+'3. FTNC USD'!Y1316+'4. FTNC EUR'!Y1316+'5. FTNC GBP'!Y1316+'6. FTNC Autres (inclus)'!Y1316</f>
        <v>0</v>
      </c>
      <c r="Z1316" s="421">
        <f>'2. FTNC CAN'!Z1316+'3. FTNC USD'!Z1316+'4. FTNC EUR'!Z1316+'5. FTNC GBP'!Z1316+'6. FTNC Autres (inclus)'!Z1316</f>
        <v>0</v>
      </c>
      <c r="AA1316" s="421">
        <f>'2. FTNC CAN'!AA1316+'3. FTNC USD'!AA1316+'4. FTNC EUR'!AA1316+'5. FTNC GBP'!AA1316+'6. FTNC Autres (inclus)'!AA1316</f>
        <v>0</v>
      </c>
      <c r="AB1316" s="421">
        <f>'2. FTNC CAN'!AB1316+'3. FTNC USD'!AB1316+'4. FTNC EUR'!AB1316+'5. FTNC GBP'!AB1316+'6. FTNC Autres (inclus)'!AB1316</f>
        <v>0</v>
      </c>
      <c r="AC1316" s="408">
        <f>'2. FTNC CAN'!AC1316+'3. FTNC USD'!AC1316+'4. FTNC EUR'!AC1316+'5. FTNC GBP'!AC1316+'6. FTNC Autres (inclus)'!AC1316</f>
        <v>0</v>
      </c>
      <c r="AD1316" s="870"/>
      <c r="AE1316" s="868"/>
      <c r="AF1316" s="869"/>
    </row>
    <row r="1317" spans="1:32" ht="15" customHeight="1" outlineLevel="1" x14ac:dyDescent="0.2">
      <c r="A1317" s="232">
        <v>146</v>
      </c>
      <c r="B1317" s="507"/>
      <c r="C1317" s="235"/>
      <c r="D1317" s="267"/>
      <c r="E1317" s="853" t="s">
        <v>119</v>
      </c>
      <c r="F1317" s="854"/>
      <c r="G1317" s="854"/>
      <c r="H1317" s="854"/>
      <c r="I1317" s="854"/>
      <c r="J1317" s="854"/>
      <c r="K1317" s="854"/>
      <c r="L1317" s="855"/>
      <c r="M1317" s="407">
        <f>SUBTOTAL(9,M1318:M1320)</f>
        <v>0</v>
      </c>
      <c r="N1317" s="410">
        <f t="shared" ref="N1317:AC1317" si="1497">SUBTOTAL(9,N1318:N1320)</f>
        <v>0</v>
      </c>
      <c r="O1317" s="414">
        <f t="shared" si="1497"/>
        <v>0</v>
      </c>
      <c r="P1317" s="414">
        <f t="shared" si="1497"/>
        <v>0</v>
      </c>
      <c r="Q1317" s="415">
        <f t="shared" si="1497"/>
        <v>0</v>
      </c>
      <c r="R1317" s="410">
        <f t="shared" si="1497"/>
        <v>0</v>
      </c>
      <c r="S1317" s="414">
        <f t="shared" si="1497"/>
        <v>0</v>
      </c>
      <c r="T1317" s="413">
        <f t="shared" si="1497"/>
        <v>0</v>
      </c>
      <c r="U1317" s="413">
        <f t="shared" si="1497"/>
        <v>0</v>
      </c>
      <c r="V1317" s="413">
        <f t="shared" si="1497"/>
        <v>0</v>
      </c>
      <c r="W1317" s="413">
        <f t="shared" si="1497"/>
        <v>0</v>
      </c>
      <c r="X1317" s="413">
        <f t="shared" si="1497"/>
        <v>0</v>
      </c>
      <c r="Y1317" s="413">
        <f t="shared" si="1497"/>
        <v>0</v>
      </c>
      <c r="Z1317" s="413">
        <f t="shared" si="1497"/>
        <v>0</v>
      </c>
      <c r="AA1317" s="413">
        <f t="shared" si="1497"/>
        <v>0</v>
      </c>
      <c r="AB1317" s="411">
        <f t="shared" si="1497"/>
        <v>0</v>
      </c>
      <c r="AC1317" s="407">
        <f t="shared" si="1497"/>
        <v>0</v>
      </c>
      <c r="AD1317" s="870"/>
      <c r="AE1317" s="868"/>
      <c r="AF1317" s="869"/>
    </row>
    <row r="1318" spans="1:32" ht="15" customHeight="1" outlineLevel="1" x14ac:dyDescent="0.2">
      <c r="A1318" s="232">
        <v>147</v>
      </c>
      <c r="B1318" s="507"/>
      <c r="C1318" s="235"/>
      <c r="D1318" s="267"/>
      <c r="E1318" s="483"/>
      <c r="F1318" s="856" t="s">
        <v>116</v>
      </c>
      <c r="G1318" s="857"/>
      <c r="H1318" s="857"/>
      <c r="I1318" s="857"/>
      <c r="J1318" s="857"/>
      <c r="K1318" s="857"/>
      <c r="L1318" s="858"/>
      <c r="M1318" s="408">
        <f>'2. FTNC CAN'!M1318+'3. FTNC USD'!M1318+'4. FTNC EUR'!M1318+'5. FTNC GBP'!M1318+'6. FTNC Autres (inclus)'!M1318</f>
        <v>0</v>
      </c>
      <c r="N1318" s="419">
        <f>'2. FTNC CAN'!N1318+'3. FTNC USD'!N1318+'4. FTNC EUR'!N1318+'5. FTNC GBP'!N1318+'6. FTNC Autres (inclus)'!N1318</f>
        <v>0</v>
      </c>
      <c r="O1318" s="422">
        <f>'2. FTNC CAN'!O1318+'3. FTNC USD'!O1318+'4. FTNC EUR'!O1318+'5. FTNC GBP'!O1318+'6. FTNC Autres (inclus)'!O1318</f>
        <v>0</v>
      </c>
      <c r="P1318" s="422">
        <f>'2. FTNC CAN'!P1318+'3. FTNC USD'!P1318+'4. FTNC EUR'!P1318+'5. FTNC GBP'!P1318+'6. FTNC Autres (inclus)'!P1318</f>
        <v>0</v>
      </c>
      <c r="Q1318" s="423">
        <f>'2. FTNC CAN'!Q1318+'3. FTNC USD'!Q1318+'4. FTNC EUR'!Q1318+'5. FTNC GBP'!Q1318+'6. FTNC Autres (inclus)'!Q1318</f>
        <v>0</v>
      </c>
      <c r="R1318" s="419">
        <f>'2. FTNC CAN'!R1318+'3. FTNC USD'!R1318+'4. FTNC EUR'!R1318+'5. FTNC GBP'!R1318+'6. FTNC Autres (inclus)'!R1318</f>
        <v>0</v>
      </c>
      <c r="S1318" s="421">
        <f>'2. FTNC CAN'!S1318+'3. FTNC USD'!S1318+'4. FTNC EUR'!S1318+'5. FTNC GBP'!S1318+'6. FTNC Autres (inclus)'!S1318</f>
        <v>0</v>
      </c>
      <c r="T1318" s="421">
        <f>'2. FTNC CAN'!T1318+'3. FTNC USD'!T1318+'4. FTNC EUR'!T1318+'5. FTNC GBP'!T1318+'6. FTNC Autres (inclus)'!T1318</f>
        <v>0</v>
      </c>
      <c r="U1318" s="421">
        <f>'2. FTNC CAN'!U1318+'3. FTNC USD'!U1318+'4. FTNC EUR'!U1318+'5. FTNC GBP'!U1318+'6. FTNC Autres (inclus)'!U1318</f>
        <v>0</v>
      </c>
      <c r="V1318" s="421">
        <f>'2. FTNC CAN'!V1318+'3. FTNC USD'!V1318+'4. FTNC EUR'!V1318+'5. FTNC GBP'!V1318+'6. FTNC Autres (inclus)'!V1318</f>
        <v>0</v>
      </c>
      <c r="W1318" s="421">
        <f>'2. FTNC CAN'!W1318+'3. FTNC USD'!W1318+'4. FTNC EUR'!W1318+'5. FTNC GBP'!W1318+'6. FTNC Autres (inclus)'!W1318</f>
        <v>0</v>
      </c>
      <c r="X1318" s="422">
        <f>'2. FTNC CAN'!X1318+'3. FTNC USD'!X1318+'4. FTNC EUR'!X1318+'5. FTNC GBP'!X1318+'6. FTNC Autres (inclus)'!X1318</f>
        <v>0</v>
      </c>
      <c r="Y1318" s="421">
        <f>'2. FTNC CAN'!Y1318+'3. FTNC USD'!Y1318+'4. FTNC EUR'!Y1318+'5. FTNC GBP'!Y1318+'6. FTNC Autres (inclus)'!Y1318</f>
        <v>0</v>
      </c>
      <c r="Z1318" s="421">
        <f>'2. FTNC CAN'!Z1318+'3. FTNC USD'!Z1318+'4. FTNC EUR'!Z1318+'5. FTNC GBP'!Z1318+'6. FTNC Autres (inclus)'!Z1318</f>
        <v>0</v>
      </c>
      <c r="AA1318" s="421">
        <f>'2. FTNC CAN'!AA1318+'3. FTNC USD'!AA1318+'4. FTNC EUR'!AA1318+'5. FTNC GBP'!AA1318+'6. FTNC Autres (inclus)'!AA1318</f>
        <v>0</v>
      </c>
      <c r="AB1318" s="421">
        <f>'2. FTNC CAN'!AB1318+'3. FTNC USD'!AB1318+'4. FTNC EUR'!AB1318+'5. FTNC GBP'!AB1318+'6. FTNC Autres (inclus)'!AB1318</f>
        <v>0</v>
      </c>
      <c r="AC1318" s="408">
        <f>'2. FTNC CAN'!AC1318+'3. FTNC USD'!AC1318+'4. FTNC EUR'!AC1318+'5. FTNC GBP'!AC1318+'6. FTNC Autres (inclus)'!AC1318</f>
        <v>0</v>
      </c>
      <c r="AD1318" s="870"/>
      <c r="AE1318" s="868"/>
      <c r="AF1318" s="869"/>
    </row>
    <row r="1319" spans="1:32" ht="15" customHeight="1" outlineLevel="1" x14ac:dyDescent="0.2">
      <c r="A1319" s="232">
        <v>148</v>
      </c>
      <c r="B1319" s="507"/>
      <c r="C1319" s="235"/>
      <c r="D1319" s="267"/>
      <c r="E1319" s="483"/>
      <c r="F1319" s="915" t="s">
        <v>567</v>
      </c>
      <c r="G1319" s="916"/>
      <c r="H1319" s="916"/>
      <c r="I1319" s="916"/>
      <c r="J1319" s="916"/>
      <c r="K1319" s="916"/>
      <c r="L1319" s="917"/>
      <c r="M1319" s="408">
        <f>'2. FTNC CAN'!M1319+'3. FTNC USD'!M1319+'4. FTNC EUR'!M1319+'5. FTNC GBP'!M1319+'6. FTNC Autres (inclus)'!M1319</f>
        <v>0</v>
      </c>
      <c r="N1319" s="419">
        <f>'2. FTNC CAN'!N1319+'3. FTNC USD'!N1319+'4. FTNC EUR'!N1319+'5. FTNC GBP'!N1319+'6. FTNC Autres (inclus)'!N1319</f>
        <v>0</v>
      </c>
      <c r="O1319" s="422">
        <f>'2. FTNC CAN'!O1319+'3. FTNC USD'!O1319+'4. FTNC EUR'!O1319+'5. FTNC GBP'!O1319+'6. FTNC Autres (inclus)'!O1319</f>
        <v>0</v>
      </c>
      <c r="P1319" s="422">
        <f>'2. FTNC CAN'!P1319+'3. FTNC USD'!P1319+'4. FTNC EUR'!P1319+'5. FTNC GBP'!P1319+'6. FTNC Autres (inclus)'!P1319</f>
        <v>0</v>
      </c>
      <c r="Q1319" s="423">
        <f>'2. FTNC CAN'!Q1319+'3. FTNC USD'!Q1319+'4. FTNC EUR'!Q1319+'5. FTNC GBP'!Q1319+'6. FTNC Autres (inclus)'!Q1319</f>
        <v>0</v>
      </c>
      <c r="R1319" s="419">
        <f>'2. FTNC CAN'!R1319+'3. FTNC USD'!R1319+'4. FTNC EUR'!R1319+'5. FTNC GBP'!R1319+'6. FTNC Autres (inclus)'!R1319</f>
        <v>0</v>
      </c>
      <c r="S1319" s="421">
        <f>'2. FTNC CAN'!S1319+'3. FTNC USD'!S1319+'4. FTNC EUR'!S1319+'5. FTNC GBP'!S1319+'6. FTNC Autres (inclus)'!S1319</f>
        <v>0</v>
      </c>
      <c r="T1319" s="421">
        <f>'2. FTNC CAN'!T1319+'3. FTNC USD'!T1319+'4. FTNC EUR'!T1319+'5. FTNC GBP'!T1319+'6. FTNC Autres (inclus)'!T1319</f>
        <v>0</v>
      </c>
      <c r="U1319" s="421">
        <f>'2. FTNC CAN'!U1319+'3. FTNC USD'!U1319+'4. FTNC EUR'!U1319+'5. FTNC GBP'!U1319+'6. FTNC Autres (inclus)'!U1319</f>
        <v>0</v>
      </c>
      <c r="V1319" s="421">
        <f>'2. FTNC CAN'!V1319+'3. FTNC USD'!V1319+'4. FTNC EUR'!V1319+'5. FTNC GBP'!V1319+'6. FTNC Autres (inclus)'!V1319</f>
        <v>0</v>
      </c>
      <c r="W1319" s="421">
        <f>'2. FTNC CAN'!W1319+'3. FTNC USD'!W1319+'4. FTNC EUR'!W1319+'5. FTNC GBP'!W1319+'6. FTNC Autres (inclus)'!W1319</f>
        <v>0</v>
      </c>
      <c r="X1319" s="422">
        <f>'2. FTNC CAN'!X1319+'3. FTNC USD'!X1319+'4. FTNC EUR'!X1319+'5. FTNC GBP'!X1319+'6. FTNC Autres (inclus)'!X1319</f>
        <v>0</v>
      </c>
      <c r="Y1319" s="421">
        <f>'2. FTNC CAN'!Y1319+'3. FTNC USD'!Y1319+'4. FTNC EUR'!Y1319+'5. FTNC GBP'!Y1319+'6. FTNC Autres (inclus)'!Y1319</f>
        <v>0</v>
      </c>
      <c r="Z1319" s="421">
        <f>'2. FTNC CAN'!Z1319+'3. FTNC USD'!Z1319+'4. FTNC EUR'!Z1319+'5. FTNC GBP'!Z1319+'6. FTNC Autres (inclus)'!Z1319</f>
        <v>0</v>
      </c>
      <c r="AA1319" s="421">
        <f>'2. FTNC CAN'!AA1319+'3. FTNC USD'!AA1319+'4. FTNC EUR'!AA1319+'5. FTNC GBP'!AA1319+'6. FTNC Autres (inclus)'!AA1319</f>
        <v>0</v>
      </c>
      <c r="AB1319" s="421">
        <f>'2. FTNC CAN'!AB1319+'3. FTNC USD'!AB1319+'4. FTNC EUR'!AB1319+'5. FTNC GBP'!AB1319+'6. FTNC Autres (inclus)'!AB1319</f>
        <v>0</v>
      </c>
      <c r="AC1319" s="408">
        <f>'2. FTNC CAN'!AC1319+'3. FTNC USD'!AC1319+'4. FTNC EUR'!AC1319+'5. FTNC GBP'!AC1319+'6. FTNC Autres (inclus)'!AC1319</f>
        <v>0</v>
      </c>
      <c r="AD1319" s="870"/>
      <c r="AE1319" s="868"/>
      <c r="AF1319" s="869"/>
    </row>
    <row r="1320" spans="1:32" ht="27.75" customHeight="1" outlineLevel="1" x14ac:dyDescent="0.2">
      <c r="A1320" s="232">
        <v>149</v>
      </c>
      <c r="B1320" s="507"/>
      <c r="C1320" s="235"/>
      <c r="D1320" s="267"/>
      <c r="E1320" s="483"/>
      <c r="F1320" s="859" t="s">
        <v>431</v>
      </c>
      <c r="G1320" s="860"/>
      <c r="H1320" s="860"/>
      <c r="I1320" s="860"/>
      <c r="J1320" s="860"/>
      <c r="K1320" s="860"/>
      <c r="L1320" s="861"/>
      <c r="M1320" s="408">
        <f>'2. FTNC CAN'!M1320+'3. FTNC USD'!M1320+'4. FTNC EUR'!M1320+'5. FTNC GBP'!M1320+'6. FTNC Autres (inclus)'!M1320</f>
        <v>0</v>
      </c>
      <c r="N1320" s="419">
        <f>'2. FTNC CAN'!N1320+'3. FTNC USD'!N1320+'4. FTNC EUR'!N1320+'5. FTNC GBP'!N1320+'6. FTNC Autres (inclus)'!N1320</f>
        <v>0</v>
      </c>
      <c r="O1320" s="422">
        <f>'2. FTNC CAN'!O1320+'3. FTNC USD'!O1320+'4. FTNC EUR'!O1320+'5. FTNC GBP'!O1320+'6. FTNC Autres (inclus)'!O1320</f>
        <v>0</v>
      </c>
      <c r="P1320" s="422">
        <f>'2. FTNC CAN'!P1320+'3. FTNC USD'!P1320+'4. FTNC EUR'!P1320+'5. FTNC GBP'!P1320+'6. FTNC Autres (inclus)'!P1320</f>
        <v>0</v>
      </c>
      <c r="Q1320" s="423">
        <f>'2. FTNC CAN'!Q1320+'3. FTNC USD'!Q1320+'4. FTNC EUR'!Q1320+'5. FTNC GBP'!Q1320+'6. FTNC Autres (inclus)'!Q1320</f>
        <v>0</v>
      </c>
      <c r="R1320" s="419">
        <f>'2. FTNC CAN'!R1320+'3. FTNC USD'!R1320+'4. FTNC EUR'!R1320+'5. FTNC GBP'!R1320+'6. FTNC Autres (inclus)'!R1320</f>
        <v>0</v>
      </c>
      <c r="S1320" s="421">
        <f>'2. FTNC CAN'!S1320+'3. FTNC USD'!S1320+'4. FTNC EUR'!S1320+'5. FTNC GBP'!S1320+'6. FTNC Autres (inclus)'!S1320</f>
        <v>0</v>
      </c>
      <c r="T1320" s="421">
        <f>'2. FTNC CAN'!T1320+'3. FTNC USD'!T1320+'4. FTNC EUR'!T1320+'5. FTNC GBP'!T1320+'6. FTNC Autres (inclus)'!T1320</f>
        <v>0</v>
      </c>
      <c r="U1320" s="421">
        <f>'2. FTNC CAN'!U1320+'3. FTNC USD'!U1320+'4. FTNC EUR'!U1320+'5. FTNC GBP'!U1320+'6. FTNC Autres (inclus)'!U1320</f>
        <v>0</v>
      </c>
      <c r="V1320" s="421">
        <f>'2. FTNC CAN'!V1320+'3. FTNC USD'!V1320+'4. FTNC EUR'!V1320+'5. FTNC GBP'!V1320+'6. FTNC Autres (inclus)'!V1320</f>
        <v>0</v>
      </c>
      <c r="W1320" s="421">
        <f>'2. FTNC CAN'!W1320+'3. FTNC USD'!W1320+'4. FTNC EUR'!W1320+'5. FTNC GBP'!W1320+'6. FTNC Autres (inclus)'!W1320</f>
        <v>0</v>
      </c>
      <c r="X1320" s="422">
        <f>'2. FTNC CAN'!X1320+'3. FTNC USD'!X1320+'4. FTNC EUR'!X1320+'5. FTNC GBP'!X1320+'6. FTNC Autres (inclus)'!X1320</f>
        <v>0</v>
      </c>
      <c r="Y1320" s="421">
        <f>'2. FTNC CAN'!Y1320+'3. FTNC USD'!Y1320+'4. FTNC EUR'!Y1320+'5. FTNC GBP'!Y1320+'6. FTNC Autres (inclus)'!Y1320</f>
        <v>0</v>
      </c>
      <c r="Z1320" s="421">
        <f>'2. FTNC CAN'!Z1320+'3. FTNC USD'!Z1320+'4. FTNC EUR'!Z1320+'5. FTNC GBP'!Z1320+'6. FTNC Autres (inclus)'!Z1320</f>
        <v>0</v>
      </c>
      <c r="AA1320" s="421">
        <f>'2. FTNC CAN'!AA1320+'3. FTNC USD'!AA1320+'4. FTNC EUR'!AA1320+'5. FTNC GBP'!AA1320+'6. FTNC Autres (inclus)'!AA1320</f>
        <v>0</v>
      </c>
      <c r="AB1320" s="421">
        <f>'2. FTNC CAN'!AB1320+'3. FTNC USD'!AB1320+'4. FTNC EUR'!AB1320+'5. FTNC GBP'!AB1320+'6. FTNC Autres (inclus)'!AB1320</f>
        <v>0</v>
      </c>
      <c r="AC1320" s="408">
        <f>'2. FTNC CAN'!AC1320+'3. FTNC USD'!AC1320+'4. FTNC EUR'!AC1320+'5. FTNC GBP'!AC1320+'6. FTNC Autres (inclus)'!AC1320</f>
        <v>0</v>
      </c>
      <c r="AD1320" s="870"/>
      <c r="AE1320" s="868"/>
      <c r="AF1320" s="869"/>
    </row>
    <row r="1321" spans="1:32" ht="15" customHeight="1" outlineLevel="1" x14ac:dyDescent="0.2">
      <c r="A1321" s="232">
        <v>150</v>
      </c>
      <c r="B1321" s="507"/>
      <c r="C1321" s="235"/>
      <c r="D1321" s="267"/>
      <c r="E1321" s="853" t="s">
        <v>120</v>
      </c>
      <c r="F1321" s="854"/>
      <c r="G1321" s="854"/>
      <c r="H1321" s="854"/>
      <c r="I1321" s="854"/>
      <c r="J1321" s="854"/>
      <c r="K1321" s="854"/>
      <c r="L1321" s="855"/>
      <c r="M1321" s="407">
        <f>SUBTOTAL(9,M1322:M1323)</f>
        <v>0</v>
      </c>
      <c r="N1321" s="410">
        <f t="shared" ref="N1321:AC1321" si="1498">SUBTOTAL(9,N1322:N1323)</f>
        <v>0</v>
      </c>
      <c r="O1321" s="414">
        <f t="shared" si="1498"/>
        <v>0</v>
      </c>
      <c r="P1321" s="414">
        <f t="shared" si="1498"/>
        <v>0</v>
      </c>
      <c r="Q1321" s="415">
        <f t="shared" si="1498"/>
        <v>0</v>
      </c>
      <c r="R1321" s="410">
        <f t="shared" si="1498"/>
        <v>0</v>
      </c>
      <c r="S1321" s="414">
        <f t="shared" si="1498"/>
        <v>0</v>
      </c>
      <c r="T1321" s="413">
        <f t="shared" si="1498"/>
        <v>0</v>
      </c>
      <c r="U1321" s="413">
        <f t="shared" si="1498"/>
        <v>0</v>
      </c>
      <c r="V1321" s="413">
        <f t="shared" si="1498"/>
        <v>0</v>
      </c>
      <c r="W1321" s="413">
        <f t="shared" si="1498"/>
        <v>0</v>
      </c>
      <c r="X1321" s="413">
        <f t="shared" si="1498"/>
        <v>0</v>
      </c>
      <c r="Y1321" s="413">
        <f t="shared" si="1498"/>
        <v>0</v>
      </c>
      <c r="Z1321" s="413">
        <f t="shared" si="1498"/>
        <v>0</v>
      </c>
      <c r="AA1321" s="413">
        <f t="shared" si="1498"/>
        <v>0</v>
      </c>
      <c r="AB1321" s="411">
        <f t="shared" si="1498"/>
        <v>0</v>
      </c>
      <c r="AC1321" s="407">
        <f t="shared" si="1498"/>
        <v>0</v>
      </c>
      <c r="AD1321" s="870"/>
      <c r="AE1321" s="868"/>
      <c r="AF1321" s="869"/>
    </row>
    <row r="1322" spans="1:32" ht="15" customHeight="1" outlineLevel="1" x14ac:dyDescent="0.2">
      <c r="A1322" s="232">
        <v>151</v>
      </c>
      <c r="B1322" s="507"/>
      <c r="C1322" s="235"/>
      <c r="D1322" s="267"/>
      <c r="E1322" s="483"/>
      <c r="F1322" s="856" t="s">
        <v>117</v>
      </c>
      <c r="G1322" s="857"/>
      <c r="H1322" s="857"/>
      <c r="I1322" s="857"/>
      <c r="J1322" s="857"/>
      <c r="K1322" s="857"/>
      <c r="L1322" s="858"/>
      <c r="M1322" s="408">
        <f>'2. FTNC CAN'!M1322+'3. FTNC USD'!M1322+'4. FTNC EUR'!M1322+'5. FTNC GBP'!M1322+'6. FTNC Autres (inclus)'!M1322</f>
        <v>0</v>
      </c>
      <c r="N1322" s="419">
        <f>'2. FTNC CAN'!N1322+'3. FTNC USD'!N1322+'4. FTNC EUR'!N1322+'5. FTNC GBP'!N1322+'6. FTNC Autres (inclus)'!N1322</f>
        <v>0</v>
      </c>
      <c r="O1322" s="422">
        <f>'2. FTNC CAN'!O1322+'3. FTNC USD'!O1322+'4. FTNC EUR'!O1322+'5. FTNC GBP'!O1322+'6. FTNC Autres (inclus)'!O1322</f>
        <v>0</v>
      </c>
      <c r="P1322" s="422">
        <f>'2. FTNC CAN'!P1322+'3. FTNC USD'!P1322+'4. FTNC EUR'!P1322+'5. FTNC GBP'!P1322+'6. FTNC Autres (inclus)'!P1322</f>
        <v>0</v>
      </c>
      <c r="Q1322" s="423">
        <f>'2. FTNC CAN'!Q1322+'3. FTNC USD'!Q1322+'4. FTNC EUR'!Q1322+'5. FTNC GBP'!Q1322+'6. FTNC Autres (inclus)'!Q1322</f>
        <v>0</v>
      </c>
      <c r="R1322" s="419">
        <f>'2. FTNC CAN'!R1322+'3. FTNC USD'!R1322+'4. FTNC EUR'!R1322+'5. FTNC GBP'!R1322+'6. FTNC Autres (inclus)'!R1322</f>
        <v>0</v>
      </c>
      <c r="S1322" s="421">
        <f>'2. FTNC CAN'!S1322+'3. FTNC USD'!S1322+'4. FTNC EUR'!S1322+'5. FTNC GBP'!S1322+'6. FTNC Autres (inclus)'!S1322</f>
        <v>0</v>
      </c>
      <c r="T1322" s="421">
        <f>'2. FTNC CAN'!T1322+'3. FTNC USD'!T1322+'4. FTNC EUR'!T1322+'5. FTNC GBP'!T1322+'6. FTNC Autres (inclus)'!T1322</f>
        <v>0</v>
      </c>
      <c r="U1322" s="421">
        <f>'2. FTNC CAN'!U1322+'3. FTNC USD'!U1322+'4. FTNC EUR'!U1322+'5. FTNC GBP'!U1322+'6. FTNC Autres (inclus)'!U1322</f>
        <v>0</v>
      </c>
      <c r="V1322" s="421">
        <f>'2. FTNC CAN'!V1322+'3. FTNC USD'!V1322+'4. FTNC EUR'!V1322+'5. FTNC GBP'!V1322+'6. FTNC Autres (inclus)'!V1322</f>
        <v>0</v>
      </c>
      <c r="W1322" s="421">
        <f>'2. FTNC CAN'!W1322+'3. FTNC USD'!W1322+'4. FTNC EUR'!W1322+'5. FTNC GBP'!W1322+'6. FTNC Autres (inclus)'!W1322</f>
        <v>0</v>
      </c>
      <c r="X1322" s="422">
        <f>'2. FTNC CAN'!X1322+'3. FTNC USD'!X1322+'4. FTNC EUR'!X1322+'5. FTNC GBP'!X1322+'6. FTNC Autres (inclus)'!X1322</f>
        <v>0</v>
      </c>
      <c r="Y1322" s="421">
        <f>'2. FTNC CAN'!Y1322+'3. FTNC USD'!Y1322+'4. FTNC EUR'!Y1322+'5. FTNC GBP'!Y1322+'6. FTNC Autres (inclus)'!Y1322</f>
        <v>0</v>
      </c>
      <c r="Z1322" s="421">
        <f>'2. FTNC CAN'!Z1322+'3. FTNC USD'!Z1322+'4. FTNC EUR'!Z1322+'5. FTNC GBP'!Z1322+'6. FTNC Autres (inclus)'!Z1322</f>
        <v>0</v>
      </c>
      <c r="AA1322" s="421">
        <f>'2. FTNC CAN'!AA1322+'3. FTNC USD'!AA1322+'4. FTNC EUR'!AA1322+'5. FTNC GBP'!AA1322+'6. FTNC Autres (inclus)'!AA1322</f>
        <v>0</v>
      </c>
      <c r="AB1322" s="421">
        <f>'2. FTNC CAN'!AB1322+'3. FTNC USD'!AB1322+'4. FTNC EUR'!AB1322+'5. FTNC GBP'!AB1322+'6. FTNC Autres (inclus)'!AB1322</f>
        <v>0</v>
      </c>
      <c r="AC1322" s="408">
        <f>'2. FTNC CAN'!AC1322+'3. FTNC USD'!AC1322+'4. FTNC EUR'!AC1322+'5. FTNC GBP'!AC1322+'6. FTNC Autres (inclus)'!AC1322</f>
        <v>0</v>
      </c>
      <c r="AD1322" s="870"/>
      <c r="AE1322" s="868"/>
      <c r="AF1322" s="869"/>
    </row>
    <row r="1323" spans="1:32" ht="15" customHeight="1" outlineLevel="1" x14ac:dyDescent="0.2">
      <c r="A1323" s="232">
        <v>152</v>
      </c>
      <c r="B1323" s="507"/>
      <c r="C1323" s="235"/>
      <c r="D1323" s="267"/>
      <c r="E1323" s="483"/>
      <c r="F1323" s="859" t="s">
        <v>572</v>
      </c>
      <c r="G1323" s="860"/>
      <c r="H1323" s="860"/>
      <c r="I1323" s="860"/>
      <c r="J1323" s="860"/>
      <c r="K1323" s="860"/>
      <c r="L1323" s="861"/>
      <c r="M1323" s="408">
        <f>'2. FTNC CAN'!M1323+'3. FTNC USD'!M1323+'4. FTNC EUR'!M1323+'5. FTNC GBP'!M1323+'6. FTNC Autres (inclus)'!M1323</f>
        <v>0</v>
      </c>
      <c r="N1323" s="419">
        <f>'2. FTNC CAN'!N1323+'3. FTNC USD'!N1323+'4. FTNC EUR'!N1323+'5. FTNC GBP'!N1323+'6. FTNC Autres (inclus)'!N1323</f>
        <v>0</v>
      </c>
      <c r="O1323" s="422">
        <f>'2. FTNC CAN'!O1323+'3. FTNC USD'!O1323+'4. FTNC EUR'!O1323+'5. FTNC GBP'!O1323+'6. FTNC Autres (inclus)'!O1323</f>
        <v>0</v>
      </c>
      <c r="P1323" s="422">
        <f>'2. FTNC CAN'!P1323+'3. FTNC USD'!P1323+'4. FTNC EUR'!P1323+'5. FTNC GBP'!P1323+'6. FTNC Autres (inclus)'!P1323</f>
        <v>0</v>
      </c>
      <c r="Q1323" s="423">
        <f>'2. FTNC CAN'!Q1323+'3. FTNC USD'!Q1323+'4. FTNC EUR'!Q1323+'5. FTNC GBP'!Q1323+'6. FTNC Autres (inclus)'!Q1323</f>
        <v>0</v>
      </c>
      <c r="R1323" s="419">
        <f>'2. FTNC CAN'!R1323+'3. FTNC USD'!R1323+'4. FTNC EUR'!R1323+'5. FTNC GBP'!R1323+'6. FTNC Autres (inclus)'!R1323</f>
        <v>0</v>
      </c>
      <c r="S1323" s="421">
        <f>'2. FTNC CAN'!S1323+'3. FTNC USD'!S1323+'4. FTNC EUR'!S1323+'5. FTNC GBP'!S1323+'6. FTNC Autres (inclus)'!S1323</f>
        <v>0</v>
      </c>
      <c r="T1323" s="421">
        <f>'2. FTNC CAN'!T1323+'3. FTNC USD'!T1323+'4. FTNC EUR'!T1323+'5. FTNC GBP'!T1323+'6. FTNC Autres (inclus)'!T1323</f>
        <v>0</v>
      </c>
      <c r="U1323" s="421">
        <f>'2. FTNC CAN'!U1323+'3. FTNC USD'!U1323+'4. FTNC EUR'!U1323+'5. FTNC GBP'!U1323+'6. FTNC Autres (inclus)'!U1323</f>
        <v>0</v>
      </c>
      <c r="V1323" s="421">
        <f>'2. FTNC CAN'!V1323+'3. FTNC USD'!V1323+'4. FTNC EUR'!V1323+'5. FTNC GBP'!V1323+'6. FTNC Autres (inclus)'!V1323</f>
        <v>0</v>
      </c>
      <c r="W1323" s="421">
        <f>'2. FTNC CAN'!W1323+'3. FTNC USD'!W1323+'4. FTNC EUR'!W1323+'5. FTNC GBP'!W1323+'6. FTNC Autres (inclus)'!W1323</f>
        <v>0</v>
      </c>
      <c r="X1323" s="422">
        <f>'2. FTNC CAN'!X1323+'3. FTNC USD'!X1323+'4. FTNC EUR'!X1323+'5. FTNC GBP'!X1323+'6. FTNC Autres (inclus)'!X1323</f>
        <v>0</v>
      </c>
      <c r="Y1323" s="421">
        <f>'2. FTNC CAN'!Y1323+'3. FTNC USD'!Y1323+'4. FTNC EUR'!Y1323+'5. FTNC GBP'!Y1323+'6. FTNC Autres (inclus)'!Y1323</f>
        <v>0</v>
      </c>
      <c r="Z1323" s="421">
        <f>'2. FTNC CAN'!Z1323+'3. FTNC USD'!Z1323+'4. FTNC EUR'!Z1323+'5. FTNC GBP'!Z1323+'6. FTNC Autres (inclus)'!Z1323</f>
        <v>0</v>
      </c>
      <c r="AA1323" s="421">
        <f>'2. FTNC CAN'!AA1323+'3. FTNC USD'!AA1323+'4. FTNC EUR'!AA1323+'5. FTNC GBP'!AA1323+'6. FTNC Autres (inclus)'!AA1323</f>
        <v>0</v>
      </c>
      <c r="AB1323" s="421">
        <f>'2. FTNC CAN'!AB1323+'3. FTNC USD'!AB1323+'4. FTNC EUR'!AB1323+'5. FTNC GBP'!AB1323+'6. FTNC Autres (inclus)'!AB1323</f>
        <v>0</v>
      </c>
      <c r="AC1323" s="408">
        <f>'2. FTNC CAN'!AC1323+'3. FTNC USD'!AC1323+'4. FTNC EUR'!AC1323+'5. FTNC GBP'!AC1323+'6. FTNC Autres (inclus)'!AC1323</f>
        <v>0</v>
      </c>
      <c r="AD1323" s="870"/>
      <c r="AE1323" s="868"/>
      <c r="AF1323" s="869"/>
    </row>
    <row r="1324" spans="1:32" ht="15" customHeight="1" outlineLevel="1" x14ac:dyDescent="0.2">
      <c r="A1324" s="232">
        <v>153</v>
      </c>
      <c r="B1324" s="507"/>
      <c r="C1324" s="235"/>
      <c r="D1324" s="267"/>
      <c r="E1324" s="853" t="s">
        <v>121</v>
      </c>
      <c r="F1324" s="854"/>
      <c r="G1324" s="854"/>
      <c r="H1324" s="854"/>
      <c r="I1324" s="854"/>
      <c r="J1324" s="854"/>
      <c r="K1324" s="854"/>
      <c r="L1324" s="855"/>
      <c r="M1324" s="407">
        <f>SUBTOTAL(9,M1325:M1327)</f>
        <v>0</v>
      </c>
      <c r="N1324" s="410">
        <f t="shared" ref="N1324:AC1324" si="1499">SUBTOTAL(9,N1325:N1327)</f>
        <v>0</v>
      </c>
      <c r="O1324" s="414">
        <f t="shared" si="1499"/>
        <v>0</v>
      </c>
      <c r="P1324" s="414">
        <f t="shared" si="1499"/>
        <v>0</v>
      </c>
      <c r="Q1324" s="415">
        <f t="shared" si="1499"/>
        <v>0</v>
      </c>
      <c r="R1324" s="410">
        <f t="shared" si="1499"/>
        <v>0</v>
      </c>
      <c r="S1324" s="414">
        <f t="shared" si="1499"/>
        <v>0</v>
      </c>
      <c r="T1324" s="413">
        <f t="shared" si="1499"/>
        <v>0</v>
      </c>
      <c r="U1324" s="413">
        <f t="shared" si="1499"/>
        <v>0</v>
      </c>
      <c r="V1324" s="413">
        <f t="shared" si="1499"/>
        <v>0</v>
      </c>
      <c r="W1324" s="413">
        <f t="shared" si="1499"/>
        <v>0</v>
      </c>
      <c r="X1324" s="413">
        <f t="shared" si="1499"/>
        <v>0</v>
      </c>
      <c r="Y1324" s="413">
        <f t="shared" si="1499"/>
        <v>0</v>
      </c>
      <c r="Z1324" s="413">
        <f t="shared" si="1499"/>
        <v>0</v>
      </c>
      <c r="AA1324" s="413">
        <f t="shared" si="1499"/>
        <v>0</v>
      </c>
      <c r="AB1324" s="411">
        <f t="shared" si="1499"/>
        <v>0</v>
      </c>
      <c r="AC1324" s="407">
        <f t="shared" si="1499"/>
        <v>0</v>
      </c>
      <c r="AD1324" s="870"/>
      <c r="AE1324" s="868"/>
      <c r="AF1324" s="869"/>
    </row>
    <row r="1325" spans="1:32" ht="15" customHeight="1" outlineLevel="1" x14ac:dyDescent="0.2">
      <c r="A1325" s="232">
        <v>154</v>
      </c>
      <c r="B1325" s="507"/>
      <c r="C1325" s="235"/>
      <c r="D1325" s="267"/>
      <c r="E1325" s="483"/>
      <c r="F1325" s="856" t="s">
        <v>122</v>
      </c>
      <c r="G1325" s="857"/>
      <c r="H1325" s="857"/>
      <c r="I1325" s="857"/>
      <c r="J1325" s="857"/>
      <c r="K1325" s="857"/>
      <c r="L1325" s="858"/>
      <c r="M1325" s="408">
        <f>'2. FTNC CAN'!M1325+'3. FTNC USD'!M1325+'4. FTNC EUR'!M1325+'5. FTNC GBP'!M1325+'6. FTNC Autres (inclus)'!M1325</f>
        <v>0</v>
      </c>
      <c r="N1325" s="419">
        <f>'2. FTNC CAN'!N1325+'3. FTNC USD'!N1325+'4. FTNC EUR'!N1325+'5. FTNC GBP'!N1325+'6. FTNC Autres (inclus)'!N1325</f>
        <v>0</v>
      </c>
      <c r="O1325" s="422">
        <f>'2. FTNC CAN'!O1325+'3. FTNC USD'!O1325+'4. FTNC EUR'!O1325+'5. FTNC GBP'!O1325+'6. FTNC Autres (inclus)'!O1325</f>
        <v>0</v>
      </c>
      <c r="P1325" s="422">
        <f>'2. FTNC CAN'!P1325+'3. FTNC USD'!P1325+'4. FTNC EUR'!P1325+'5. FTNC GBP'!P1325+'6. FTNC Autres (inclus)'!P1325</f>
        <v>0</v>
      </c>
      <c r="Q1325" s="423">
        <f>'2. FTNC CAN'!Q1325+'3. FTNC USD'!Q1325+'4. FTNC EUR'!Q1325+'5. FTNC GBP'!Q1325+'6. FTNC Autres (inclus)'!Q1325</f>
        <v>0</v>
      </c>
      <c r="R1325" s="419">
        <f>'2. FTNC CAN'!R1325+'3. FTNC USD'!R1325+'4. FTNC EUR'!R1325+'5. FTNC GBP'!R1325+'6. FTNC Autres (inclus)'!R1325</f>
        <v>0</v>
      </c>
      <c r="S1325" s="421">
        <f>'2. FTNC CAN'!S1325+'3. FTNC USD'!S1325+'4. FTNC EUR'!S1325+'5. FTNC GBP'!S1325+'6. FTNC Autres (inclus)'!S1325</f>
        <v>0</v>
      </c>
      <c r="T1325" s="421">
        <f>'2. FTNC CAN'!T1325+'3. FTNC USD'!T1325+'4. FTNC EUR'!T1325+'5. FTNC GBP'!T1325+'6. FTNC Autres (inclus)'!T1325</f>
        <v>0</v>
      </c>
      <c r="U1325" s="421">
        <f>'2. FTNC CAN'!U1325+'3. FTNC USD'!U1325+'4. FTNC EUR'!U1325+'5. FTNC GBP'!U1325+'6. FTNC Autres (inclus)'!U1325</f>
        <v>0</v>
      </c>
      <c r="V1325" s="421">
        <f>'2. FTNC CAN'!V1325+'3. FTNC USD'!V1325+'4. FTNC EUR'!V1325+'5. FTNC GBP'!V1325+'6. FTNC Autres (inclus)'!V1325</f>
        <v>0</v>
      </c>
      <c r="W1325" s="421">
        <f>'2. FTNC CAN'!W1325+'3. FTNC USD'!W1325+'4. FTNC EUR'!W1325+'5. FTNC GBP'!W1325+'6. FTNC Autres (inclus)'!W1325</f>
        <v>0</v>
      </c>
      <c r="X1325" s="422">
        <f>'2. FTNC CAN'!X1325+'3. FTNC USD'!X1325+'4. FTNC EUR'!X1325+'5. FTNC GBP'!X1325+'6. FTNC Autres (inclus)'!X1325</f>
        <v>0</v>
      </c>
      <c r="Y1325" s="421">
        <f>'2. FTNC CAN'!Y1325+'3. FTNC USD'!Y1325+'4. FTNC EUR'!Y1325+'5. FTNC GBP'!Y1325+'6. FTNC Autres (inclus)'!Y1325</f>
        <v>0</v>
      </c>
      <c r="Z1325" s="421">
        <f>'2. FTNC CAN'!Z1325+'3. FTNC USD'!Z1325+'4. FTNC EUR'!Z1325+'5. FTNC GBP'!Z1325+'6. FTNC Autres (inclus)'!Z1325</f>
        <v>0</v>
      </c>
      <c r="AA1325" s="421">
        <f>'2. FTNC CAN'!AA1325+'3. FTNC USD'!AA1325+'4. FTNC EUR'!AA1325+'5. FTNC GBP'!AA1325+'6. FTNC Autres (inclus)'!AA1325</f>
        <v>0</v>
      </c>
      <c r="AB1325" s="421">
        <f>'2. FTNC CAN'!AB1325+'3. FTNC USD'!AB1325+'4. FTNC EUR'!AB1325+'5. FTNC GBP'!AB1325+'6. FTNC Autres (inclus)'!AB1325</f>
        <v>0</v>
      </c>
      <c r="AC1325" s="408">
        <f>'2. FTNC CAN'!AC1325+'3. FTNC USD'!AC1325+'4. FTNC EUR'!AC1325+'5. FTNC GBP'!AC1325+'6. FTNC Autres (inclus)'!AC1325</f>
        <v>0</v>
      </c>
      <c r="AD1325" s="870"/>
      <c r="AE1325" s="868"/>
      <c r="AF1325" s="869"/>
    </row>
    <row r="1326" spans="1:32" ht="15" customHeight="1" outlineLevel="1" x14ac:dyDescent="0.2">
      <c r="A1326" s="232">
        <v>155</v>
      </c>
      <c r="B1326" s="507"/>
      <c r="C1326" s="235"/>
      <c r="D1326" s="267"/>
      <c r="E1326" s="483"/>
      <c r="F1326" s="915" t="s">
        <v>573</v>
      </c>
      <c r="G1326" s="916"/>
      <c r="H1326" s="916"/>
      <c r="I1326" s="916"/>
      <c r="J1326" s="916"/>
      <c r="K1326" s="916"/>
      <c r="L1326" s="917"/>
      <c r="M1326" s="408">
        <f>'2. FTNC CAN'!M1326+'3. FTNC USD'!M1326+'4. FTNC EUR'!M1326+'5. FTNC GBP'!M1326+'6. FTNC Autres (inclus)'!M1326</f>
        <v>0</v>
      </c>
      <c r="N1326" s="419">
        <f>'2. FTNC CAN'!N1326+'3. FTNC USD'!N1326+'4. FTNC EUR'!N1326+'5. FTNC GBP'!N1326+'6. FTNC Autres (inclus)'!N1326</f>
        <v>0</v>
      </c>
      <c r="O1326" s="422">
        <f>'2. FTNC CAN'!O1326+'3. FTNC USD'!O1326+'4. FTNC EUR'!O1326+'5. FTNC GBP'!O1326+'6. FTNC Autres (inclus)'!O1326</f>
        <v>0</v>
      </c>
      <c r="P1326" s="422">
        <f>'2. FTNC CAN'!P1326+'3. FTNC USD'!P1326+'4. FTNC EUR'!P1326+'5. FTNC GBP'!P1326+'6. FTNC Autres (inclus)'!P1326</f>
        <v>0</v>
      </c>
      <c r="Q1326" s="423">
        <f>'2. FTNC CAN'!Q1326+'3. FTNC USD'!Q1326+'4. FTNC EUR'!Q1326+'5. FTNC GBP'!Q1326+'6. FTNC Autres (inclus)'!Q1326</f>
        <v>0</v>
      </c>
      <c r="R1326" s="419">
        <f>'2. FTNC CAN'!R1326+'3. FTNC USD'!R1326+'4. FTNC EUR'!R1326+'5. FTNC GBP'!R1326+'6. FTNC Autres (inclus)'!R1326</f>
        <v>0</v>
      </c>
      <c r="S1326" s="421">
        <f>'2. FTNC CAN'!S1326+'3. FTNC USD'!S1326+'4. FTNC EUR'!S1326+'5. FTNC GBP'!S1326+'6. FTNC Autres (inclus)'!S1326</f>
        <v>0</v>
      </c>
      <c r="T1326" s="421">
        <f>'2. FTNC CAN'!T1326+'3. FTNC USD'!T1326+'4. FTNC EUR'!T1326+'5. FTNC GBP'!T1326+'6. FTNC Autres (inclus)'!T1326</f>
        <v>0</v>
      </c>
      <c r="U1326" s="421">
        <f>'2. FTNC CAN'!U1326+'3. FTNC USD'!U1326+'4. FTNC EUR'!U1326+'5. FTNC GBP'!U1326+'6. FTNC Autres (inclus)'!U1326</f>
        <v>0</v>
      </c>
      <c r="V1326" s="421">
        <f>'2. FTNC CAN'!V1326+'3. FTNC USD'!V1326+'4. FTNC EUR'!V1326+'5. FTNC GBP'!V1326+'6. FTNC Autres (inclus)'!V1326</f>
        <v>0</v>
      </c>
      <c r="W1326" s="421">
        <f>'2. FTNC CAN'!W1326+'3. FTNC USD'!W1326+'4. FTNC EUR'!W1326+'5. FTNC GBP'!W1326+'6. FTNC Autres (inclus)'!W1326</f>
        <v>0</v>
      </c>
      <c r="X1326" s="422">
        <f>'2. FTNC CAN'!X1326+'3. FTNC USD'!X1326+'4. FTNC EUR'!X1326+'5. FTNC GBP'!X1326+'6. FTNC Autres (inclus)'!X1326</f>
        <v>0</v>
      </c>
      <c r="Y1326" s="421">
        <f>'2. FTNC CAN'!Y1326+'3. FTNC USD'!Y1326+'4. FTNC EUR'!Y1326+'5. FTNC GBP'!Y1326+'6. FTNC Autres (inclus)'!Y1326</f>
        <v>0</v>
      </c>
      <c r="Z1326" s="421">
        <f>'2. FTNC CAN'!Z1326+'3. FTNC USD'!Z1326+'4. FTNC EUR'!Z1326+'5. FTNC GBP'!Z1326+'6. FTNC Autres (inclus)'!Z1326</f>
        <v>0</v>
      </c>
      <c r="AA1326" s="421">
        <f>'2. FTNC CAN'!AA1326+'3. FTNC USD'!AA1326+'4. FTNC EUR'!AA1326+'5. FTNC GBP'!AA1326+'6. FTNC Autres (inclus)'!AA1326</f>
        <v>0</v>
      </c>
      <c r="AB1326" s="421">
        <f>'2. FTNC CAN'!AB1326+'3. FTNC USD'!AB1326+'4. FTNC EUR'!AB1326+'5. FTNC GBP'!AB1326+'6. FTNC Autres (inclus)'!AB1326</f>
        <v>0</v>
      </c>
      <c r="AC1326" s="408">
        <f>'2. FTNC CAN'!AC1326+'3. FTNC USD'!AC1326+'4. FTNC EUR'!AC1326+'5. FTNC GBP'!AC1326+'6. FTNC Autres (inclus)'!AC1326</f>
        <v>0</v>
      </c>
      <c r="AD1326" s="870"/>
      <c r="AE1326" s="868"/>
      <c r="AF1326" s="869"/>
    </row>
    <row r="1327" spans="1:32" ht="27.75" customHeight="1" outlineLevel="1" x14ac:dyDescent="0.2">
      <c r="A1327" s="232">
        <v>156</v>
      </c>
      <c r="B1327" s="507"/>
      <c r="C1327" s="235"/>
      <c r="D1327" s="267"/>
      <c r="E1327" s="483"/>
      <c r="F1327" s="859" t="s">
        <v>432</v>
      </c>
      <c r="G1327" s="860"/>
      <c r="H1327" s="860"/>
      <c r="I1327" s="860"/>
      <c r="J1327" s="860"/>
      <c r="K1327" s="860"/>
      <c r="L1327" s="861"/>
      <c r="M1327" s="408">
        <f>'2. FTNC CAN'!M1327+'3. FTNC USD'!M1327+'4. FTNC EUR'!M1327+'5. FTNC GBP'!M1327+'6. FTNC Autres (inclus)'!M1327</f>
        <v>0</v>
      </c>
      <c r="N1327" s="419">
        <f>'2. FTNC CAN'!N1327+'3. FTNC USD'!N1327+'4. FTNC EUR'!N1327+'5. FTNC GBP'!N1327+'6. FTNC Autres (inclus)'!N1327</f>
        <v>0</v>
      </c>
      <c r="O1327" s="422">
        <f>'2. FTNC CAN'!O1327+'3. FTNC USD'!O1327+'4. FTNC EUR'!O1327+'5. FTNC GBP'!O1327+'6. FTNC Autres (inclus)'!O1327</f>
        <v>0</v>
      </c>
      <c r="P1327" s="422">
        <f>'2. FTNC CAN'!P1327+'3. FTNC USD'!P1327+'4. FTNC EUR'!P1327+'5. FTNC GBP'!P1327+'6. FTNC Autres (inclus)'!P1327</f>
        <v>0</v>
      </c>
      <c r="Q1327" s="423">
        <f>'2. FTNC CAN'!Q1327+'3. FTNC USD'!Q1327+'4. FTNC EUR'!Q1327+'5. FTNC GBP'!Q1327+'6. FTNC Autres (inclus)'!Q1327</f>
        <v>0</v>
      </c>
      <c r="R1327" s="419">
        <f>'2. FTNC CAN'!R1327+'3. FTNC USD'!R1327+'4. FTNC EUR'!R1327+'5. FTNC GBP'!R1327+'6. FTNC Autres (inclus)'!R1327</f>
        <v>0</v>
      </c>
      <c r="S1327" s="421">
        <f>'2. FTNC CAN'!S1327+'3. FTNC USD'!S1327+'4. FTNC EUR'!S1327+'5. FTNC GBP'!S1327+'6. FTNC Autres (inclus)'!S1327</f>
        <v>0</v>
      </c>
      <c r="T1327" s="421">
        <f>'2. FTNC CAN'!T1327+'3. FTNC USD'!T1327+'4. FTNC EUR'!T1327+'5. FTNC GBP'!T1327+'6. FTNC Autres (inclus)'!T1327</f>
        <v>0</v>
      </c>
      <c r="U1327" s="421">
        <f>'2. FTNC CAN'!U1327+'3. FTNC USD'!U1327+'4. FTNC EUR'!U1327+'5. FTNC GBP'!U1327+'6. FTNC Autres (inclus)'!U1327</f>
        <v>0</v>
      </c>
      <c r="V1327" s="421">
        <f>'2. FTNC CAN'!V1327+'3. FTNC USD'!V1327+'4. FTNC EUR'!V1327+'5. FTNC GBP'!V1327+'6. FTNC Autres (inclus)'!V1327</f>
        <v>0</v>
      </c>
      <c r="W1327" s="421">
        <f>'2. FTNC CAN'!W1327+'3. FTNC USD'!W1327+'4. FTNC EUR'!W1327+'5. FTNC GBP'!W1327+'6. FTNC Autres (inclus)'!W1327</f>
        <v>0</v>
      </c>
      <c r="X1327" s="422">
        <f>'2. FTNC CAN'!X1327+'3. FTNC USD'!X1327+'4. FTNC EUR'!X1327+'5. FTNC GBP'!X1327+'6. FTNC Autres (inclus)'!X1327</f>
        <v>0</v>
      </c>
      <c r="Y1327" s="421">
        <f>'2. FTNC CAN'!Y1327+'3. FTNC USD'!Y1327+'4. FTNC EUR'!Y1327+'5. FTNC GBP'!Y1327+'6. FTNC Autres (inclus)'!Y1327</f>
        <v>0</v>
      </c>
      <c r="Z1327" s="421">
        <f>'2. FTNC CAN'!Z1327+'3. FTNC USD'!Z1327+'4. FTNC EUR'!Z1327+'5. FTNC GBP'!Z1327+'6. FTNC Autres (inclus)'!Z1327</f>
        <v>0</v>
      </c>
      <c r="AA1327" s="421">
        <f>'2. FTNC CAN'!AA1327+'3. FTNC USD'!AA1327+'4. FTNC EUR'!AA1327+'5. FTNC GBP'!AA1327+'6. FTNC Autres (inclus)'!AA1327</f>
        <v>0</v>
      </c>
      <c r="AB1327" s="421">
        <f>'2. FTNC CAN'!AB1327+'3. FTNC USD'!AB1327+'4. FTNC EUR'!AB1327+'5. FTNC GBP'!AB1327+'6. FTNC Autres (inclus)'!AB1327</f>
        <v>0</v>
      </c>
      <c r="AC1327" s="408">
        <f>'2. FTNC CAN'!AC1327+'3. FTNC USD'!AC1327+'4. FTNC EUR'!AC1327+'5. FTNC GBP'!AC1327+'6. FTNC Autres (inclus)'!AC1327</f>
        <v>0</v>
      </c>
      <c r="AD1327" s="870"/>
      <c r="AE1327" s="868"/>
      <c r="AF1327" s="869"/>
    </row>
    <row r="1328" spans="1:32" ht="15" customHeight="1" outlineLevel="1" x14ac:dyDescent="0.2">
      <c r="A1328" s="232">
        <v>157</v>
      </c>
      <c r="B1328" s="507"/>
      <c r="C1328" s="235"/>
      <c r="D1328" s="267"/>
      <c r="E1328" s="853" t="s">
        <v>546</v>
      </c>
      <c r="F1328" s="854"/>
      <c r="G1328" s="854"/>
      <c r="H1328" s="854"/>
      <c r="I1328" s="854"/>
      <c r="J1328" s="854"/>
      <c r="K1328" s="854"/>
      <c r="L1328" s="855"/>
      <c r="M1328" s="407">
        <f>SUBTOTAL(9,M1329:M1330)</f>
        <v>0</v>
      </c>
      <c r="N1328" s="410">
        <f t="shared" ref="N1328:AC1328" si="1500">SUBTOTAL(9,N1329:N1330)</f>
        <v>0</v>
      </c>
      <c r="O1328" s="414">
        <f t="shared" si="1500"/>
        <v>0</v>
      </c>
      <c r="P1328" s="414">
        <f t="shared" si="1500"/>
        <v>0</v>
      </c>
      <c r="Q1328" s="415">
        <f t="shared" si="1500"/>
        <v>0</v>
      </c>
      <c r="R1328" s="410">
        <f t="shared" si="1500"/>
        <v>0</v>
      </c>
      <c r="S1328" s="414">
        <f t="shared" si="1500"/>
        <v>0</v>
      </c>
      <c r="T1328" s="413">
        <f t="shared" si="1500"/>
        <v>0</v>
      </c>
      <c r="U1328" s="413">
        <f t="shared" si="1500"/>
        <v>0</v>
      </c>
      <c r="V1328" s="413">
        <f t="shared" si="1500"/>
        <v>0</v>
      </c>
      <c r="W1328" s="413">
        <f t="shared" si="1500"/>
        <v>0</v>
      </c>
      <c r="X1328" s="413">
        <f t="shared" si="1500"/>
        <v>0</v>
      </c>
      <c r="Y1328" s="413">
        <f t="shared" si="1500"/>
        <v>0</v>
      </c>
      <c r="Z1328" s="413">
        <f t="shared" si="1500"/>
        <v>0</v>
      </c>
      <c r="AA1328" s="413">
        <f t="shared" si="1500"/>
        <v>0</v>
      </c>
      <c r="AB1328" s="411">
        <f t="shared" si="1500"/>
        <v>0</v>
      </c>
      <c r="AC1328" s="407">
        <f t="shared" si="1500"/>
        <v>0</v>
      </c>
      <c r="AD1328" s="870"/>
      <c r="AE1328" s="868"/>
      <c r="AF1328" s="869"/>
    </row>
    <row r="1329" spans="1:32" ht="15" customHeight="1" outlineLevel="1" x14ac:dyDescent="0.2">
      <c r="A1329" s="232">
        <v>158</v>
      </c>
      <c r="B1329" s="540"/>
      <c r="C1329" s="736"/>
      <c r="D1329" s="620"/>
      <c r="E1329" s="550"/>
      <c r="F1329" s="856" t="s">
        <v>547</v>
      </c>
      <c r="G1329" s="857"/>
      <c r="H1329" s="857"/>
      <c r="I1329" s="857"/>
      <c r="J1329" s="857"/>
      <c r="K1329" s="857"/>
      <c r="L1329" s="858"/>
      <c r="M1329" s="408">
        <f>'2. FTNC CAN'!M1329+'3. FTNC USD'!M1329+'4. FTNC EUR'!M1329+'5. FTNC GBP'!M1329+'6. FTNC Autres (inclus)'!M1329</f>
        <v>0</v>
      </c>
      <c r="N1329" s="419">
        <f>'2. FTNC CAN'!N1329+'3. FTNC USD'!N1329+'4. FTNC EUR'!N1329+'5. FTNC GBP'!N1329+'6. FTNC Autres (inclus)'!N1329</f>
        <v>0</v>
      </c>
      <c r="O1329" s="422">
        <f>'2. FTNC CAN'!O1329+'3. FTNC USD'!O1329+'4. FTNC EUR'!O1329+'5. FTNC GBP'!O1329+'6. FTNC Autres (inclus)'!O1329</f>
        <v>0</v>
      </c>
      <c r="P1329" s="422">
        <f>'2. FTNC CAN'!P1329+'3. FTNC USD'!P1329+'4. FTNC EUR'!P1329+'5. FTNC GBP'!P1329+'6. FTNC Autres (inclus)'!P1329</f>
        <v>0</v>
      </c>
      <c r="Q1329" s="423">
        <f>'2. FTNC CAN'!Q1329+'3. FTNC USD'!Q1329+'4. FTNC EUR'!Q1329+'5. FTNC GBP'!Q1329+'6. FTNC Autres (inclus)'!Q1329</f>
        <v>0</v>
      </c>
      <c r="R1329" s="419">
        <f>'2. FTNC CAN'!R1329+'3. FTNC USD'!R1329+'4. FTNC EUR'!R1329+'5. FTNC GBP'!R1329+'6. FTNC Autres (inclus)'!R1329</f>
        <v>0</v>
      </c>
      <c r="S1329" s="421">
        <f>'2. FTNC CAN'!S1329+'3. FTNC USD'!S1329+'4. FTNC EUR'!S1329+'5. FTNC GBP'!S1329+'6. FTNC Autres (inclus)'!S1329</f>
        <v>0</v>
      </c>
      <c r="T1329" s="421">
        <f>'2. FTNC CAN'!T1329+'3. FTNC USD'!T1329+'4. FTNC EUR'!T1329+'5. FTNC GBP'!T1329+'6. FTNC Autres (inclus)'!T1329</f>
        <v>0</v>
      </c>
      <c r="U1329" s="421">
        <f>'2. FTNC CAN'!U1329+'3. FTNC USD'!U1329+'4. FTNC EUR'!U1329+'5. FTNC GBP'!U1329+'6. FTNC Autres (inclus)'!U1329</f>
        <v>0</v>
      </c>
      <c r="V1329" s="421">
        <f>'2. FTNC CAN'!V1329+'3. FTNC USD'!V1329+'4. FTNC EUR'!V1329+'5. FTNC GBP'!V1329+'6. FTNC Autres (inclus)'!V1329</f>
        <v>0</v>
      </c>
      <c r="W1329" s="421">
        <f>'2. FTNC CAN'!W1329+'3. FTNC USD'!W1329+'4. FTNC EUR'!W1329+'5. FTNC GBP'!W1329+'6. FTNC Autres (inclus)'!W1329</f>
        <v>0</v>
      </c>
      <c r="X1329" s="422">
        <f>'2. FTNC CAN'!X1329+'3. FTNC USD'!X1329+'4. FTNC EUR'!X1329+'5. FTNC GBP'!X1329+'6. FTNC Autres (inclus)'!X1329</f>
        <v>0</v>
      </c>
      <c r="Y1329" s="421">
        <f>'2. FTNC CAN'!Y1329+'3. FTNC USD'!Y1329+'4. FTNC EUR'!Y1329+'5. FTNC GBP'!Y1329+'6. FTNC Autres (inclus)'!Y1329</f>
        <v>0</v>
      </c>
      <c r="Z1329" s="421">
        <f>'2. FTNC CAN'!Z1329+'3. FTNC USD'!Z1329+'4. FTNC EUR'!Z1329+'5. FTNC GBP'!Z1329+'6. FTNC Autres (inclus)'!Z1329</f>
        <v>0</v>
      </c>
      <c r="AA1329" s="421">
        <f>'2. FTNC CAN'!AA1329+'3. FTNC USD'!AA1329+'4. FTNC EUR'!AA1329+'5. FTNC GBP'!AA1329+'6. FTNC Autres (inclus)'!AA1329</f>
        <v>0</v>
      </c>
      <c r="AB1329" s="421">
        <f>'2. FTNC CAN'!AB1329+'3. FTNC USD'!AB1329+'4. FTNC EUR'!AB1329+'5. FTNC GBP'!AB1329+'6. FTNC Autres (inclus)'!AB1329</f>
        <v>0</v>
      </c>
      <c r="AC1329" s="408">
        <f>'2. FTNC CAN'!AC1329+'3. FTNC USD'!AC1329+'4. FTNC EUR'!AC1329+'5. FTNC GBP'!AC1329+'6. FTNC Autres (inclus)'!AC1329</f>
        <v>0</v>
      </c>
      <c r="AD1329" s="865"/>
      <c r="AE1329" s="866"/>
      <c r="AF1329" s="867"/>
    </row>
    <row r="1330" spans="1:32" ht="15" customHeight="1" outlineLevel="1" x14ac:dyDescent="0.2">
      <c r="A1330" s="232">
        <v>159</v>
      </c>
      <c r="B1330" s="507"/>
      <c r="C1330" s="235"/>
      <c r="D1330" s="267"/>
      <c r="E1330" s="483"/>
      <c r="F1330" s="1013" t="s">
        <v>570</v>
      </c>
      <c r="G1330" s="1014"/>
      <c r="H1330" s="1014"/>
      <c r="I1330" s="1014"/>
      <c r="J1330" s="1014"/>
      <c r="K1330" s="1014"/>
      <c r="L1330" s="1029"/>
      <c r="M1330" s="731">
        <f>'2. FTNC CAN'!M1330+'3. FTNC USD'!M1330+'4. FTNC EUR'!M1330+'5. FTNC GBP'!M1330+'6. FTNC Autres (inclus)'!M1330</f>
        <v>0</v>
      </c>
      <c r="N1330" s="732">
        <f>'2. FTNC CAN'!N1330+'3. FTNC USD'!N1330+'4. FTNC EUR'!N1330+'5. FTNC GBP'!N1330+'6. FTNC Autres (inclus)'!N1330</f>
        <v>0</v>
      </c>
      <c r="O1330" s="733">
        <f>'2. FTNC CAN'!O1330+'3. FTNC USD'!O1330+'4. FTNC EUR'!O1330+'5. FTNC GBP'!O1330+'6. FTNC Autres (inclus)'!O1330</f>
        <v>0</v>
      </c>
      <c r="P1330" s="733">
        <f>'2. FTNC CAN'!P1330+'3. FTNC USD'!P1330+'4. FTNC EUR'!P1330+'5. FTNC GBP'!P1330+'6. FTNC Autres (inclus)'!P1330</f>
        <v>0</v>
      </c>
      <c r="Q1330" s="734">
        <f>'2. FTNC CAN'!Q1330+'3. FTNC USD'!Q1330+'4. FTNC EUR'!Q1330+'5. FTNC GBP'!Q1330+'6. FTNC Autres (inclus)'!Q1330</f>
        <v>0</v>
      </c>
      <c r="R1330" s="732">
        <f>'2. FTNC CAN'!R1330+'3. FTNC USD'!R1330+'4. FTNC EUR'!R1330+'5. FTNC GBP'!R1330+'6. FTNC Autres (inclus)'!R1330</f>
        <v>0</v>
      </c>
      <c r="S1330" s="735">
        <f>'2. FTNC CAN'!S1330+'3. FTNC USD'!S1330+'4. FTNC EUR'!S1330+'5. FTNC GBP'!S1330+'6. FTNC Autres (inclus)'!S1330</f>
        <v>0</v>
      </c>
      <c r="T1330" s="735">
        <f>'2. FTNC CAN'!T1330+'3. FTNC USD'!T1330+'4. FTNC EUR'!T1330+'5. FTNC GBP'!T1330+'6. FTNC Autres (inclus)'!T1330</f>
        <v>0</v>
      </c>
      <c r="U1330" s="735">
        <f>'2. FTNC CAN'!U1330+'3. FTNC USD'!U1330+'4. FTNC EUR'!U1330+'5. FTNC GBP'!U1330+'6. FTNC Autres (inclus)'!U1330</f>
        <v>0</v>
      </c>
      <c r="V1330" s="735">
        <f>'2. FTNC CAN'!V1330+'3. FTNC USD'!V1330+'4. FTNC EUR'!V1330+'5. FTNC GBP'!V1330+'6. FTNC Autres (inclus)'!V1330</f>
        <v>0</v>
      </c>
      <c r="W1330" s="735">
        <f>'2. FTNC CAN'!W1330+'3. FTNC USD'!W1330+'4. FTNC EUR'!W1330+'5. FTNC GBP'!W1330+'6. FTNC Autres (inclus)'!W1330</f>
        <v>0</v>
      </c>
      <c r="X1330" s="733">
        <f>'2. FTNC CAN'!X1330+'3. FTNC USD'!X1330+'4. FTNC EUR'!X1330+'5. FTNC GBP'!X1330+'6. FTNC Autres (inclus)'!X1330</f>
        <v>0</v>
      </c>
      <c r="Y1330" s="735">
        <f>'2. FTNC CAN'!Y1330+'3. FTNC USD'!Y1330+'4. FTNC EUR'!Y1330+'5. FTNC GBP'!Y1330+'6. FTNC Autres (inclus)'!Y1330</f>
        <v>0</v>
      </c>
      <c r="Z1330" s="735">
        <f>'2. FTNC CAN'!Z1330+'3. FTNC USD'!Z1330+'4. FTNC EUR'!Z1330+'5. FTNC GBP'!Z1330+'6. FTNC Autres (inclus)'!Z1330</f>
        <v>0</v>
      </c>
      <c r="AA1330" s="735">
        <f>'2. FTNC CAN'!AA1330+'3. FTNC USD'!AA1330+'4. FTNC EUR'!AA1330+'5. FTNC GBP'!AA1330+'6. FTNC Autres (inclus)'!AA1330</f>
        <v>0</v>
      </c>
      <c r="AB1330" s="735">
        <f>'2. FTNC CAN'!AB1330+'3. FTNC USD'!AB1330+'4. FTNC EUR'!AB1330+'5. FTNC GBP'!AB1330+'6. FTNC Autres (inclus)'!AB1330</f>
        <v>0</v>
      </c>
      <c r="AC1330" s="731">
        <f>'2. FTNC CAN'!AC1330+'3. FTNC USD'!AC1330+'4. FTNC EUR'!AC1330+'5. FTNC GBP'!AC1330+'6. FTNC Autres (inclus)'!AC1330</f>
        <v>0</v>
      </c>
      <c r="AD1330" s="862"/>
      <c r="AE1330" s="863"/>
      <c r="AF1330" s="864"/>
    </row>
    <row r="1331" spans="1:32" ht="15" customHeight="1" outlineLevel="1" x14ac:dyDescent="0.2">
      <c r="A1331" s="232">
        <v>160</v>
      </c>
      <c r="B1331" s="507"/>
      <c r="C1331" s="235"/>
      <c r="D1331" s="267"/>
      <c r="E1331" s="853" t="s">
        <v>548</v>
      </c>
      <c r="F1331" s="854"/>
      <c r="G1331" s="854"/>
      <c r="H1331" s="854"/>
      <c r="I1331" s="854"/>
      <c r="J1331" s="854"/>
      <c r="K1331" s="854"/>
      <c r="L1331" s="855"/>
      <c r="M1331" s="407">
        <f>SUBTOTAL(9,M1332:M1334)</f>
        <v>0</v>
      </c>
      <c r="N1331" s="410">
        <f t="shared" ref="N1331:AC1331" si="1501">SUBTOTAL(9,N1332:N1334)</f>
        <v>0</v>
      </c>
      <c r="O1331" s="414">
        <f t="shared" si="1501"/>
        <v>0</v>
      </c>
      <c r="P1331" s="414">
        <f t="shared" si="1501"/>
        <v>0</v>
      </c>
      <c r="Q1331" s="415">
        <f t="shared" si="1501"/>
        <v>0</v>
      </c>
      <c r="R1331" s="410">
        <f t="shared" si="1501"/>
        <v>0</v>
      </c>
      <c r="S1331" s="414">
        <f t="shared" si="1501"/>
        <v>0</v>
      </c>
      <c r="T1331" s="413">
        <f t="shared" si="1501"/>
        <v>0</v>
      </c>
      <c r="U1331" s="413">
        <f t="shared" si="1501"/>
        <v>0</v>
      </c>
      <c r="V1331" s="413">
        <f t="shared" si="1501"/>
        <v>0</v>
      </c>
      <c r="W1331" s="413">
        <f t="shared" si="1501"/>
        <v>0</v>
      </c>
      <c r="X1331" s="413">
        <f t="shared" si="1501"/>
        <v>0</v>
      </c>
      <c r="Y1331" s="413">
        <f t="shared" si="1501"/>
        <v>0</v>
      </c>
      <c r="Z1331" s="413">
        <f t="shared" si="1501"/>
        <v>0</v>
      </c>
      <c r="AA1331" s="413">
        <f t="shared" si="1501"/>
        <v>0</v>
      </c>
      <c r="AB1331" s="411">
        <f t="shared" si="1501"/>
        <v>0</v>
      </c>
      <c r="AC1331" s="407">
        <f t="shared" si="1501"/>
        <v>0</v>
      </c>
      <c r="AD1331" s="870"/>
      <c r="AE1331" s="868"/>
      <c r="AF1331" s="869"/>
    </row>
    <row r="1332" spans="1:32" ht="15" customHeight="1" outlineLevel="1" x14ac:dyDescent="0.2">
      <c r="A1332" s="232">
        <v>161</v>
      </c>
      <c r="B1332" s="507"/>
      <c r="C1332" s="235"/>
      <c r="D1332" s="267"/>
      <c r="E1332" s="483"/>
      <c r="F1332" s="856" t="s">
        <v>549</v>
      </c>
      <c r="G1332" s="857"/>
      <c r="H1332" s="857"/>
      <c r="I1332" s="857"/>
      <c r="J1332" s="857"/>
      <c r="K1332" s="857"/>
      <c r="L1332" s="858"/>
      <c r="M1332" s="408">
        <f>'2. FTNC CAN'!M1332+'3. FTNC USD'!M1332+'4. FTNC EUR'!M1332+'5. FTNC GBP'!M1332+'6. FTNC Autres (inclus)'!M1332</f>
        <v>0</v>
      </c>
      <c r="N1332" s="419">
        <f>'2. FTNC CAN'!N1332+'3. FTNC USD'!N1332+'4. FTNC EUR'!N1332+'5. FTNC GBP'!N1332+'6. FTNC Autres (inclus)'!N1332</f>
        <v>0</v>
      </c>
      <c r="O1332" s="422">
        <f>'2. FTNC CAN'!O1332+'3. FTNC USD'!O1332+'4. FTNC EUR'!O1332+'5. FTNC GBP'!O1332+'6. FTNC Autres (inclus)'!O1332</f>
        <v>0</v>
      </c>
      <c r="P1332" s="422">
        <f>'2. FTNC CAN'!P1332+'3. FTNC USD'!P1332+'4. FTNC EUR'!P1332+'5. FTNC GBP'!P1332+'6. FTNC Autres (inclus)'!P1332</f>
        <v>0</v>
      </c>
      <c r="Q1332" s="423">
        <f>'2. FTNC CAN'!Q1332+'3. FTNC USD'!Q1332+'4. FTNC EUR'!Q1332+'5. FTNC GBP'!Q1332+'6. FTNC Autres (inclus)'!Q1332</f>
        <v>0</v>
      </c>
      <c r="R1332" s="419">
        <f>'2. FTNC CAN'!R1332+'3. FTNC USD'!R1332+'4. FTNC EUR'!R1332+'5. FTNC GBP'!R1332+'6. FTNC Autres (inclus)'!R1332</f>
        <v>0</v>
      </c>
      <c r="S1332" s="421">
        <f>'2. FTNC CAN'!S1332+'3. FTNC USD'!S1332+'4. FTNC EUR'!S1332+'5. FTNC GBP'!S1332+'6. FTNC Autres (inclus)'!S1332</f>
        <v>0</v>
      </c>
      <c r="T1332" s="421">
        <f>'2. FTNC CAN'!T1332+'3. FTNC USD'!T1332+'4. FTNC EUR'!T1332+'5. FTNC GBP'!T1332+'6. FTNC Autres (inclus)'!T1332</f>
        <v>0</v>
      </c>
      <c r="U1332" s="421">
        <f>'2. FTNC CAN'!U1332+'3. FTNC USD'!U1332+'4. FTNC EUR'!U1332+'5. FTNC GBP'!U1332+'6. FTNC Autres (inclus)'!U1332</f>
        <v>0</v>
      </c>
      <c r="V1332" s="421">
        <f>'2. FTNC CAN'!V1332+'3. FTNC USD'!V1332+'4. FTNC EUR'!V1332+'5. FTNC GBP'!V1332+'6. FTNC Autres (inclus)'!V1332</f>
        <v>0</v>
      </c>
      <c r="W1332" s="421">
        <f>'2. FTNC CAN'!W1332+'3. FTNC USD'!W1332+'4. FTNC EUR'!W1332+'5. FTNC GBP'!W1332+'6. FTNC Autres (inclus)'!W1332</f>
        <v>0</v>
      </c>
      <c r="X1332" s="422">
        <f>'2. FTNC CAN'!X1332+'3. FTNC USD'!X1332+'4. FTNC EUR'!X1332+'5. FTNC GBP'!X1332+'6. FTNC Autres (inclus)'!X1332</f>
        <v>0</v>
      </c>
      <c r="Y1332" s="421">
        <f>'2. FTNC CAN'!Y1332+'3. FTNC USD'!Y1332+'4. FTNC EUR'!Y1332+'5. FTNC GBP'!Y1332+'6. FTNC Autres (inclus)'!Y1332</f>
        <v>0</v>
      </c>
      <c r="Z1332" s="421">
        <f>'2. FTNC CAN'!Z1332+'3. FTNC USD'!Z1332+'4. FTNC EUR'!Z1332+'5. FTNC GBP'!Z1332+'6. FTNC Autres (inclus)'!Z1332</f>
        <v>0</v>
      </c>
      <c r="AA1332" s="421">
        <f>'2. FTNC CAN'!AA1332+'3. FTNC USD'!AA1332+'4. FTNC EUR'!AA1332+'5. FTNC GBP'!AA1332+'6. FTNC Autres (inclus)'!AA1332</f>
        <v>0</v>
      </c>
      <c r="AB1332" s="421">
        <f>'2. FTNC CAN'!AB1332+'3. FTNC USD'!AB1332+'4. FTNC EUR'!AB1332+'5. FTNC GBP'!AB1332+'6. FTNC Autres (inclus)'!AB1332</f>
        <v>0</v>
      </c>
      <c r="AC1332" s="408">
        <f>'2. FTNC CAN'!AC1332+'3. FTNC USD'!AC1332+'4. FTNC EUR'!AC1332+'5. FTNC GBP'!AC1332+'6. FTNC Autres (inclus)'!AC1332</f>
        <v>0</v>
      </c>
      <c r="AD1332" s="870"/>
      <c r="AE1332" s="868"/>
      <c r="AF1332" s="869"/>
    </row>
    <row r="1333" spans="1:32" ht="15" outlineLevel="1" x14ac:dyDescent="0.2">
      <c r="A1333" s="232">
        <v>162</v>
      </c>
      <c r="B1333" s="507"/>
      <c r="C1333" s="508"/>
      <c r="D1333" s="475"/>
      <c r="E1333" s="475"/>
      <c r="F1333" s="915" t="s">
        <v>574</v>
      </c>
      <c r="G1333" s="916"/>
      <c r="H1333" s="916"/>
      <c r="I1333" s="916"/>
      <c r="J1333" s="916"/>
      <c r="K1333" s="916"/>
      <c r="L1333" s="917"/>
      <c r="M1333" s="408">
        <f>'2. FTNC CAN'!M1333+'3. FTNC USD'!M1333+'4. FTNC EUR'!M1333+'5. FTNC GBP'!M1333+'6. FTNC Autres (inclus)'!M1333</f>
        <v>0</v>
      </c>
      <c r="N1333" s="419">
        <f>'2. FTNC CAN'!N1333+'3. FTNC USD'!N1333+'4. FTNC EUR'!N1333+'5. FTNC GBP'!N1333+'6. FTNC Autres (inclus)'!N1333</f>
        <v>0</v>
      </c>
      <c r="O1333" s="422">
        <f>'2. FTNC CAN'!O1333+'3. FTNC USD'!O1333+'4. FTNC EUR'!O1333+'5. FTNC GBP'!O1333+'6. FTNC Autres (inclus)'!O1333</f>
        <v>0</v>
      </c>
      <c r="P1333" s="422">
        <f>'2. FTNC CAN'!P1333+'3. FTNC USD'!P1333+'4. FTNC EUR'!P1333+'5. FTNC GBP'!P1333+'6. FTNC Autres (inclus)'!P1333</f>
        <v>0</v>
      </c>
      <c r="Q1333" s="423">
        <f>'2. FTNC CAN'!Q1333+'3. FTNC USD'!Q1333+'4. FTNC EUR'!Q1333+'5. FTNC GBP'!Q1333+'6. FTNC Autres (inclus)'!Q1333</f>
        <v>0</v>
      </c>
      <c r="R1333" s="419">
        <f>'2. FTNC CAN'!R1333+'3. FTNC USD'!R1333+'4. FTNC EUR'!R1333+'5. FTNC GBP'!R1333+'6. FTNC Autres (inclus)'!R1333</f>
        <v>0</v>
      </c>
      <c r="S1333" s="421">
        <f>'2. FTNC CAN'!S1333+'3. FTNC USD'!S1333+'4. FTNC EUR'!S1333+'5. FTNC GBP'!S1333+'6. FTNC Autres (inclus)'!S1333</f>
        <v>0</v>
      </c>
      <c r="T1333" s="421">
        <f>'2. FTNC CAN'!T1333+'3. FTNC USD'!T1333+'4. FTNC EUR'!T1333+'5. FTNC GBP'!T1333+'6. FTNC Autres (inclus)'!T1333</f>
        <v>0</v>
      </c>
      <c r="U1333" s="421">
        <f>'2. FTNC CAN'!U1333+'3. FTNC USD'!U1333+'4. FTNC EUR'!U1333+'5. FTNC GBP'!U1333+'6. FTNC Autres (inclus)'!U1333</f>
        <v>0</v>
      </c>
      <c r="V1333" s="421">
        <f>'2. FTNC CAN'!V1333+'3. FTNC USD'!V1333+'4. FTNC EUR'!V1333+'5. FTNC GBP'!V1333+'6. FTNC Autres (inclus)'!V1333</f>
        <v>0</v>
      </c>
      <c r="W1333" s="421">
        <f>'2. FTNC CAN'!W1333+'3. FTNC USD'!W1333+'4. FTNC EUR'!W1333+'5. FTNC GBP'!W1333+'6. FTNC Autres (inclus)'!W1333</f>
        <v>0</v>
      </c>
      <c r="X1333" s="422">
        <f>'2. FTNC CAN'!X1333+'3. FTNC USD'!X1333+'4. FTNC EUR'!X1333+'5. FTNC GBP'!X1333+'6. FTNC Autres (inclus)'!X1333</f>
        <v>0</v>
      </c>
      <c r="Y1333" s="421">
        <f>'2. FTNC CAN'!Y1333+'3. FTNC USD'!Y1333+'4. FTNC EUR'!Y1333+'5. FTNC GBP'!Y1333+'6. FTNC Autres (inclus)'!Y1333</f>
        <v>0</v>
      </c>
      <c r="Z1333" s="421">
        <f>'2. FTNC CAN'!Z1333+'3. FTNC USD'!Z1333+'4. FTNC EUR'!Z1333+'5. FTNC GBP'!Z1333+'6. FTNC Autres (inclus)'!Z1333</f>
        <v>0</v>
      </c>
      <c r="AA1333" s="421">
        <f>'2. FTNC CAN'!AA1333+'3. FTNC USD'!AA1333+'4. FTNC EUR'!AA1333+'5. FTNC GBP'!AA1333+'6. FTNC Autres (inclus)'!AA1333</f>
        <v>0</v>
      </c>
      <c r="AB1333" s="421">
        <f>'2. FTNC CAN'!AB1333+'3. FTNC USD'!AB1333+'4. FTNC EUR'!AB1333+'5. FTNC GBP'!AB1333+'6. FTNC Autres (inclus)'!AB1333</f>
        <v>0</v>
      </c>
      <c r="AC1333" s="408">
        <f>'2. FTNC CAN'!AC1333+'3. FTNC USD'!AC1333+'4. FTNC EUR'!AC1333+'5. FTNC GBP'!AC1333+'6. FTNC Autres (inclus)'!AC1333</f>
        <v>0</v>
      </c>
      <c r="AD1333" s="870"/>
      <c r="AE1333" s="868"/>
      <c r="AF1333" s="869"/>
    </row>
    <row r="1334" spans="1:32" ht="27.75" customHeight="1" outlineLevel="1" x14ac:dyDescent="0.2">
      <c r="A1334" s="232">
        <v>163</v>
      </c>
      <c r="B1334" s="507"/>
      <c r="C1334" s="508"/>
      <c r="D1334" s="475"/>
      <c r="E1334" s="475"/>
      <c r="F1334" s="859" t="s">
        <v>566</v>
      </c>
      <c r="G1334" s="860"/>
      <c r="H1334" s="860"/>
      <c r="I1334" s="860"/>
      <c r="J1334" s="860"/>
      <c r="K1334" s="860"/>
      <c r="L1334" s="861"/>
      <c r="M1334" s="408">
        <f>'2. FTNC CAN'!M1334+'3. FTNC USD'!M1334+'4. FTNC EUR'!M1334+'5. FTNC GBP'!M1334+'6. FTNC Autres (inclus)'!M1334</f>
        <v>0</v>
      </c>
      <c r="N1334" s="419">
        <f>'2. FTNC CAN'!N1334+'3. FTNC USD'!N1334+'4. FTNC EUR'!N1334+'5. FTNC GBP'!N1334+'6. FTNC Autres (inclus)'!N1334</f>
        <v>0</v>
      </c>
      <c r="O1334" s="422">
        <f>'2. FTNC CAN'!O1334+'3. FTNC USD'!O1334+'4. FTNC EUR'!O1334+'5. FTNC GBP'!O1334+'6. FTNC Autres (inclus)'!O1334</f>
        <v>0</v>
      </c>
      <c r="P1334" s="422">
        <f>'2. FTNC CAN'!P1334+'3. FTNC USD'!P1334+'4. FTNC EUR'!P1334+'5. FTNC GBP'!P1334+'6. FTNC Autres (inclus)'!P1334</f>
        <v>0</v>
      </c>
      <c r="Q1334" s="423">
        <f>'2. FTNC CAN'!Q1334+'3. FTNC USD'!Q1334+'4. FTNC EUR'!Q1334+'5. FTNC GBP'!Q1334+'6. FTNC Autres (inclus)'!Q1334</f>
        <v>0</v>
      </c>
      <c r="R1334" s="419">
        <f>'2. FTNC CAN'!R1334+'3. FTNC USD'!R1334+'4. FTNC EUR'!R1334+'5. FTNC GBP'!R1334+'6. FTNC Autres (inclus)'!R1334</f>
        <v>0</v>
      </c>
      <c r="S1334" s="421">
        <f>'2. FTNC CAN'!S1334+'3. FTNC USD'!S1334+'4. FTNC EUR'!S1334+'5. FTNC GBP'!S1334+'6. FTNC Autres (inclus)'!S1334</f>
        <v>0</v>
      </c>
      <c r="T1334" s="421">
        <f>'2. FTNC CAN'!T1334+'3. FTNC USD'!T1334+'4. FTNC EUR'!T1334+'5. FTNC GBP'!T1334+'6. FTNC Autres (inclus)'!T1334</f>
        <v>0</v>
      </c>
      <c r="U1334" s="421">
        <f>'2. FTNC CAN'!U1334+'3. FTNC USD'!U1334+'4. FTNC EUR'!U1334+'5. FTNC GBP'!U1334+'6. FTNC Autres (inclus)'!U1334</f>
        <v>0</v>
      </c>
      <c r="V1334" s="421">
        <f>'2. FTNC CAN'!V1334+'3. FTNC USD'!V1334+'4. FTNC EUR'!V1334+'5. FTNC GBP'!V1334+'6. FTNC Autres (inclus)'!V1334</f>
        <v>0</v>
      </c>
      <c r="W1334" s="421">
        <f>'2. FTNC CAN'!W1334+'3. FTNC USD'!W1334+'4. FTNC EUR'!W1334+'5. FTNC GBP'!W1334+'6. FTNC Autres (inclus)'!W1334</f>
        <v>0</v>
      </c>
      <c r="X1334" s="422">
        <f>'2. FTNC CAN'!X1334+'3. FTNC USD'!X1334+'4. FTNC EUR'!X1334+'5. FTNC GBP'!X1334+'6. FTNC Autres (inclus)'!X1334</f>
        <v>0</v>
      </c>
      <c r="Y1334" s="421">
        <f>'2. FTNC CAN'!Y1334+'3. FTNC USD'!Y1334+'4. FTNC EUR'!Y1334+'5. FTNC GBP'!Y1334+'6. FTNC Autres (inclus)'!Y1334</f>
        <v>0</v>
      </c>
      <c r="Z1334" s="421">
        <f>'2. FTNC CAN'!Z1334+'3. FTNC USD'!Z1334+'4. FTNC EUR'!Z1334+'5. FTNC GBP'!Z1334+'6. FTNC Autres (inclus)'!Z1334</f>
        <v>0</v>
      </c>
      <c r="AA1334" s="421">
        <f>'2. FTNC CAN'!AA1334+'3. FTNC USD'!AA1334+'4. FTNC EUR'!AA1334+'5. FTNC GBP'!AA1334+'6. FTNC Autres (inclus)'!AA1334</f>
        <v>0</v>
      </c>
      <c r="AB1334" s="421">
        <f>'2. FTNC CAN'!AB1334+'3. FTNC USD'!AB1334+'4. FTNC EUR'!AB1334+'5. FTNC GBP'!AB1334+'6. FTNC Autres (inclus)'!AB1334</f>
        <v>0</v>
      </c>
      <c r="AC1334" s="408">
        <f>'2. FTNC CAN'!AC1334+'3. FTNC USD'!AC1334+'4. FTNC EUR'!AC1334+'5. FTNC GBP'!AC1334+'6. FTNC Autres (inclus)'!AC1334</f>
        <v>0</v>
      </c>
      <c r="AD1334" s="865"/>
      <c r="AE1334" s="866"/>
      <c r="AF1334" s="867"/>
    </row>
    <row r="1335" spans="1:32" ht="15" outlineLevel="1" x14ac:dyDescent="0.2">
      <c r="A1335" s="232">
        <v>164</v>
      </c>
      <c r="B1335" s="507"/>
      <c r="C1335" s="508"/>
      <c r="D1335" s="1083" t="s">
        <v>23</v>
      </c>
      <c r="E1335" s="1084"/>
      <c r="F1335" s="1084"/>
      <c r="G1335" s="1084"/>
      <c r="H1335" s="1084"/>
      <c r="I1335" s="1084"/>
      <c r="J1335" s="1084"/>
      <c r="K1335" s="1084"/>
      <c r="L1335" s="1084"/>
      <c r="M1335" s="1084"/>
      <c r="N1335" s="1084"/>
      <c r="O1335" s="1084"/>
      <c r="P1335" s="1084"/>
      <c r="Q1335" s="1084"/>
      <c r="R1335" s="1084"/>
      <c r="S1335" s="1084"/>
      <c r="T1335" s="1084"/>
      <c r="U1335" s="1084"/>
      <c r="V1335" s="1084"/>
      <c r="W1335" s="1084"/>
      <c r="X1335" s="1084"/>
      <c r="Y1335" s="1084"/>
      <c r="Z1335" s="1084"/>
      <c r="AA1335" s="1084"/>
      <c r="AB1335" s="1084"/>
      <c r="AC1335" s="1084"/>
      <c r="AD1335" s="1084"/>
      <c r="AE1335" s="1084"/>
      <c r="AF1335" s="1085"/>
    </row>
    <row r="1336" spans="1:32" ht="15" outlineLevel="1" x14ac:dyDescent="0.2">
      <c r="A1336" s="232">
        <v>165</v>
      </c>
      <c r="B1336" s="507"/>
      <c r="C1336" s="508"/>
      <c r="D1336" s="508"/>
      <c r="E1336" s="1077" t="s">
        <v>126</v>
      </c>
      <c r="F1336" s="1078"/>
      <c r="G1336" s="1078"/>
      <c r="H1336" s="1078"/>
      <c r="I1336" s="1078"/>
      <c r="J1336" s="1078"/>
      <c r="K1336" s="1078"/>
      <c r="L1336" s="1079"/>
      <c r="M1336" s="407">
        <f>SUBTOTAL(9,M1337:M1338)</f>
        <v>0</v>
      </c>
      <c r="N1336" s="410">
        <f t="shared" ref="N1336:AC1336" si="1502">SUBTOTAL(9,N1337:N1338)</f>
        <v>0</v>
      </c>
      <c r="O1336" s="414">
        <f t="shared" si="1502"/>
        <v>0</v>
      </c>
      <c r="P1336" s="414">
        <f t="shared" si="1502"/>
        <v>0</v>
      </c>
      <c r="Q1336" s="415">
        <f t="shared" si="1502"/>
        <v>0</v>
      </c>
      <c r="R1336" s="410">
        <f t="shared" si="1502"/>
        <v>0</v>
      </c>
      <c r="S1336" s="414">
        <f t="shared" si="1502"/>
        <v>0</v>
      </c>
      <c r="T1336" s="413">
        <f t="shared" si="1502"/>
        <v>0</v>
      </c>
      <c r="U1336" s="413">
        <f t="shared" si="1502"/>
        <v>0</v>
      </c>
      <c r="V1336" s="413">
        <f t="shared" si="1502"/>
        <v>0</v>
      </c>
      <c r="W1336" s="413">
        <f t="shared" si="1502"/>
        <v>0</v>
      </c>
      <c r="X1336" s="413">
        <f t="shared" si="1502"/>
        <v>0</v>
      </c>
      <c r="Y1336" s="413">
        <f t="shared" si="1502"/>
        <v>0</v>
      </c>
      <c r="Z1336" s="413">
        <f t="shared" si="1502"/>
        <v>0</v>
      </c>
      <c r="AA1336" s="413">
        <f t="shared" si="1502"/>
        <v>0</v>
      </c>
      <c r="AB1336" s="411">
        <f t="shared" si="1502"/>
        <v>0</v>
      </c>
      <c r="AC1336" s="407">
        <f t="shared" si="1502"/>
        <v>0</v>
      </c>
      <c r="AD1336" s="862"/>
      <c r="AE1336" s="863"/>
      <c r="AF1336" s="864"/>
    </row>
    <row r="1337" spans="1:32" ht="15" outlineLevel="1" x14ac:dyDescent="0.2">
      <c r="A1337" s="232">
        <v>166</v>
      </c>
      <c r="B1337" s="507"/>
      <c r="C1337" s="508"/>
      <c r="D1337" s="508"/>
      <c r="E1337" s="508"/>
      <c r="F1337" s="1089" t="s">
        <v>127</v>
      </c>
      <c r="G1337" s="1090"/>
      <c r="H1337" s="1090"/>
      <c r="I1337" s="1090"/>
      <c r="J1337" s="1090"/>
      <c r="K1337" s="1090"/>
      <c r="L1337" s="1091"/>
      <c r="M1337" s="408">
        <f>'2. FTNC CAN'!M1337+'3. FTNC USD'!M1337+'4. FTNC EUR'!M1337+'5. FTNC GBP'!M1337+'6. FTNC Autres (inclus)'!M1337</f>
        <v>0</v>
      </c>
      <c r="N1337" s="419">
        <f>'2. FTNC CAN'!N1337+'3. FTNC USD'!N1337+'4. FTNC EUR'!N1337+'5. FTNC GBP'!N1337+'6. FTNC Autres (inclus)'!N1337</f>
        <v>0</v>
      </c>
      <c r="O1337" s="422">
        <f>'2. FTNC CAN'!O1337+'3. FTNC USD'!O1337+'4. FTNC EUR'!O1337+'5. FTNC GBP'!O1337+'6. FTNC Autres (inclus)'!O1337</f>
        <v>0</v>
      </c>
      <c r="P1337" s="422">
        <f>'2. FTNC CAN'!P1337+'3. FTNC USD'!P1337+'4. FTNC EUR'!P1337+'5. FTNC GBP'!P1337+'6. FTNC Autres (inclus)'!P1337</f>
        <v>0</v>
      </c>
      <c r="Q1337" s="423">
        <f>'2. FTNC CAN'!Q1337+'3. FTNC USD'!Q1337+'4. FTNC EUR'!Q1337+'5. FTNC GBP'!Q1337+'6. FTNC Autres (inclus)'!Q1337</f>
        <v>0</v>
      </c>
      <c r="R1337" s="419">
        <f>'2. FTNC CAN'!R1337+'3. FTNC USD'!R1337+'4. FTNC EUR'!R1337+'5. FTNC GBP'!R1337+'6. FTNC Autres (inclus)'!R1337</f>
        <v>0</v>
      </c>
      <c r="S1337" s="421">
        <f>'2. FTNC CAN'!S1337+'3. FTNC USD'!S1337+'4. FTNC EUR'!S1337+'5. FTNC GBP'!S1337+'6. FTNC Autres (inclus)'!S1337</f>
        <v>0</v>
      </c>
      <c r="T1337" s="421">
        <f>'2. FTNC CAN'!T1337+'3. FTNC USD'!T1337+'4. FTNC EUR'!T1337+'5. FTNC GBP'!T1337+'6. FTNC Autres (inclus)'!T1337</f>
        <v>0</v>
      </c>
      <c r="U1337" s="421">
        <f>'2. FTNC CAN'!U1337+'3. FTNC USD'!U1337+'4. FTNC EUR'!U1337+'5. FTNC GBP'!U1337+'6. FTNC Autres (inclus)'!U1337</f>
        <v>0</v>
      </c>
      <c r="V1337" s="421">
        <f>'2. FTNC CAN'!V1337+'3. FTNC USD'!V1337+'4. FTNC EUR'!V1337+'5. FTNC GBP'!V1337+'6. FTNC Autres (inclus)'!V1337</f>
        <v>0</v>
      </c>
      <c r="W1337" s="421">
        <f>'2. FTNC CAN'!W1337+'3. FTNC USD'!W1337+'4. FTNC EUR'!W1337+'5. FTNC GBP'!W1337+'6. FTNC Autres (inclus)'!W1337</f>
        <v>0</v>
      </c>
      <c r="X1337" s="422">
        <f>'2. FTNC CAN'!X1337+'3. FTNC USD'!X1337+'4. FTNC EUR'!X1337+'5. FTNC GBP'!X1337+'6. FTNC Autres (inclus)'!X1337</f>
        <v>0</v>
      </c>
      <c r="Y1337" s="421">
        <f>'2. FTNC CAN'!Y1337+'3. FTNC USD'!Y1337+'4. FTNC EUR'!Y1337+'5. FTNC GBP'!Y1337+'6. FTNC Autres (inclus)'!Y1337</f>
        <v>0</v>
      </c>
      <c r="Z1337" s="421">
        <f>'2. FTNC CAN'!Z1337+'3. FTNC USD'!Z1337+'4. FTNC EUR'!Z1337+'5. FTNC GBP'!Z1337+'6. FTNC Autres (inclus)'!Z1337</f>
        <v>0</v>
      </c>
      <c r="AA1337" s="421">
        <f>'2. FTNC CAN'!AA1337+'3. FTNC USD'!AA1337+'4. FTNC EUR'!AA1337+'5. FTNC GBP'!AA1337+'6. FTNC Autres (inclus)'!AA1337</f>
        <v>0</v>
      </c>
      <c r="AB1337" s="421">
        <f>'2. FTNC CAN'!AB1337+'3. FTNC USD'!AB1337+'4. FTNC EUR'!AB1337+'5. FTNC GBP'!AB1337+'6. FTNC Autres (inclus)'!AB1337</f>
        <v>0</v>
      </c>
      <c r="AC1337" s="408">
        <f>'2. FTNC CAN'!AC1337+'3. FTNC USD'!AC1337+'4. FTNC EUR'!AC1337+'5. FTNC GBP'!AC1337+'6. FTNC Autres (inclus)'!AC1337</f>
        <v>0</v>
      </c>
      <c r="AD1337" s="870"/>
      <c r="AE1337" s="868"/>
      <c r="AF1337" s="869"/>
    </row>
    <row r="1338" spans="1:32" ht="15" outlineLevel="1" x14ac:dyDescent="0.2">
      <c r="A1338" s="232">
        <v>167</v>
      </c>
      <c r="B1338" s="507"/>
      <c r="C1338" s="508"/>
      <c r="D1338" s="508"/>
      <c r="E1338" s="508"/>
      <c r="F1338" s="1086" t="s">
        <v>128</v>
      </c>
      <c r="G1338" s="1087"/>
      <c r="H1338" s="1087"/>
      <c r="I1338" s="1087"/>
      <c r="J1338" s="1087"/>
      <c r="K1338" s="1087"/>
      <c r="L1338" s="1088"/>
      <c r="M1338" s="408">
        <f>'2. FTNC CAN'!M1338+'3. FTNC USD'!M1338+'4. FTNC EUR'!M1338+'5. FTNC GBP'!M1338+'6. FTNC Autres (inclus)'!M1338</f>
        <v>0</v>
      </c>
      <c r="N1338" s="419">
        <f>'2. FTNC CAN'!N1338+'3. FTNC USD'!N1338+'4. FTNC EUR'!N1338+'5. FTNC GBP'!N1338+'6. FTNC Autres (inclus)'!N1338</f>
        <v>0</v>
      </c>
      <c r="O1338" s="422">
        <f>'2. FTNC CAN'!O1338+'3. FTNC USD'!O1338+'4. FTNC EUR'!O1338+'5. FTNC GBP'!O1338+'6. FTNC Autres (inclus)'!O1338</f>
        <v>0</v>
      </c>
      <c r="P1338" s="422">
        <f>'2. FTNC CAN'!P1338+'3. FTNC USD'!P1338+'4. FTNC EUR'!P1338+'5. FTNC GBP'!P1338+'6. FTNC Autres (inclus)'!P1338</f>
        <v>0</v>
      </c>
      <c r="Q1338" s="423">
        <f>'2. FTNC CAN'!Q1338+'3. FTNC USD'!Q1338+'4. FTNC EUR'!Q1338+'5. FTNC GBP'!Q1338+'6. FTNC Autres (inclus)'!Q1338</f>
        <v>0</v>
      </c>
      <c r="R1338" s="419">
        <f>'2. FTNC CAN'!R1338+'3. FTNC USD'!R1338+'4. FTNC EUR'!R1338+'5. FTNC GBP'!R1338+'6. FTNC Autres (inclus)'!R1338</f>
        <v>0</v>
      </c>
      <c r="S1338" s="421">
        <f>'2. FTNC CAN'!S1338+'3. FTNC USD'!S1338+'4. FTNC EUR'!S1338+'5. FTNC GBP'!S1338+'6. FTNC Autres (inclus)'!S1338</f>
        <v>0</v>
      </c>
      <c r="T1338" s="421">
        <f>'2. FTNC CAN'!T1338+'3. FTNC USD'!T1338+'4. FTNC EUR'!T1338+'5. FTNC GBP'!T1338+'6. FTNC Autres (inclus)'!T1338</f>
        <v>0</v>
      </c>
      <c r="U1338" s="421">
        <f>'2. FTNC CAN'!U1338+'3. FTNC USD'!U1338+'4. FTNC EUR'!U1338+'5. FTNC GBP'!U1338+'6. FTNC Autres (inclus)'!U1338</f>
        <v>0</v>
      </c>
      <c r="V1338" s="421">
        <f>'2. FTNC CAN'!V1338+'3. FTNC USD'!V1338+'4. FTNC EUR'!V1338+'5. FTNC GBP'!V1338+'6. FTNC Autres (inclus)'!V1338</f>
        <v>0</v>
      </c>
      <c r="W1338" s="421">
        <f>'2. FTNC CAN'!W1338+'3. FTNC USD'!W1338+'4. FTNC EUR'!W1338+'5. FTNC GBP'!W1338+'6. FTNC Autres (inclus)'!W1338</f>
        <v>0</v>
      </c>
      <c r="X1338" s="422">
        <f>'2. FTNC CAN'!X1338+'3. FTNC USD'!X1338+'4. FTNC EUR'!X1338+'5. FTNC GBP'!X1338+'6. FTNC Autres (inclus)'!X1338</f>
        <v>0</v>
      </c>
      <c r="Y1338" s="421">
        <f>'2. FTNC CAN'!Y1338+'3. FTNC USD'!Y1338+'4. FTNC EUR'!Y1338+'5. FTNC GBP'!Y1338+'6. FTNC Autres (inclus)'!Y1338</f>
        <v>0</v>
      </c>
      <c r="Z1338" s="421">
        <f>'2. FTNC CAN'!Z1338+'3. FTNC USD'!Z1338+'4. FTNC EUR'!Z1338+'5. FTNC GBP'!Z1338+'6. FTNC Autres (inclus)'!Z1338</f>
        <v>0</v>
      </c>
      <c r="AA1338" s="421">
        <f>'2. FTNC CAN'!AA1338+'3. FTNC USD'!AA1338+'4. FTNC EUR'!AA1338+'5. FTNC GBP'!AA1338+'6. FTNC Autres (inclus)'!AA1338</f>
        <v>0</v>
      </c>
      <c r="AB1338" s="421">
        <f>'2. FTNC CAN'!AB1338+'3. FTNC USD'!AB1338+'4. FTNC EUR'!AB1338+'5. FTNC GBP'!AB1338+'6. FTNC Autres (inclus)'!AB1338</f>
        <v>0</v>
      </c>
      <c r="AC1338" s="408">
        <f>'2. FTNC CAN'!AC1338+'3. FTNC USD'!AC1338+'4. FTNC EUR'!AC1338+'5. FTNC GBP'!AC1338+'6. FTNC Autres (inclus)'!AC1338</f>
        <v>0</v>
      </c>
      <c r="AD1338" s="870"/>
      <c r="AE1338" s="868"/>
      <c r="AF1338" s="869"/>
    </row>
    <row r="1339" spans="1:32" ht="15" outlineLevel="1" x14ac:dyDescent="0.2">
      <c r="A1339" s="232">
        <v>168</v>
      </c>
      <c r="B1339" s="507"/>
      <c r="C1339" s="508"/>
      <c r="D1339" s="508"/>
      <c r="E1339" s="1080" t="s">
        <v>129</v>
      </c>
      <c r="F1339" s="1081"/>
      <c r="G1339" s="1081"/>
      <c r="H1339" s="1081"/>
      <c r="I1339" s="1081"/>
      <c r="J1339" s="1081"/>
      <c r="K1339" s="1081"/>
      <c r="L1339" s="1082"/>
      <c r="M1339" s="407">
        <f>SUBTOTAL(9,M1340:M1341)</f>
        <v>0</v>
      </c>
      <c r="N1339" s="410">
        <f t="shared" ref="N1339:AC1339" si="1503">SUBTOTAL(9,N1340:N1341)</f>
        <v>0</v>
      </c>
      <c r="O1339" s="414">
        <f t="shared" si="1503"/>
        <v>0</v>
      </c>
      <c r="P1339" s="414">
        <f t="shared" si="1503"/>
        <v>0</v>
      </c>
      <c r="Q1339" s="415">
        <f t="shared" si="1503"/>
        <v>0</v>
      </c>
      <c r="R1339" s="410">
        <f t="shared" si="1503"/>
        <v>0</v>
      </c>
      <c r="S1339" s="414">
        <f t="shared" si="1503"/>
        <v>0</v>
      </c>
      <c r="T1339" s="413">
        <f t="shared" si="1503"/>
        <v>0</v>
      </c>
      <c r="U1339" s="413">
        <f t="shared" si="1503"/>
        <v>0</v>
      </c>
      <c r="V1339" s="413">
        <f t="shared" si="1503"/>
        <v>0</v>
      </c>
      <c r="W1339" s="413">
        <f t="shared" si="1503"/>
        <v>0</v>
      </c>
      <c r="X1339" s="413">
        <f t="shared" si="1503"/>
        <v>0</v>
      </c>
      <c r="Y1339" s="413">
        <f t="shared" si="1503"/>
        <v>0</v>
      </c>
      <c r="Z1339" s="413">
        <f t="shared" si="1503"/>
        <v>0</v>
      </c>
      <c r="AA1339" s="413">
        <f t="shared" si="1503"/>
        <v>0</v>
      </c>
      <c r="AB1339" s="411">
        <f t="shared" si="1503"/>
        <v>0</v>
      </c>
      <c r="AC1339" s="407">
        <f t="shared" si="1503"/>
        <v>0</v>
      </c>
      <c r="AD1339" s="870"/>
      <c r="AE1339" s="868"/>
      <c r="AF1339" s="869"/>
    </row>
    <row r="1340" spans="1:32" ht="15" outlineLevel="1" x14ac:dyDescent="0.2">
      <c r="A1340" s="232">
        <v>169</v>
      </c>
      <c r="B1340" s="507"/>
      <c r="C1340" s="508"/>
      <c r="D1340" s="508"/>
      <c r="E1340" s="508"/>
      <c r="F1340" s="1089" t="s">
        <v>130</v>
      </c>
      <c r="G1340" s="1090"/>
      <c r="H1340" s="1090"/>
      <c r="I1340" s="1090"/>
      <c r="J1340" s="1090"/>
      <c r="K1340" s="1090"/>
      <c r="L1340" s="1091"/>
      <c r="M1340" s="408">
        <f>'2. FTNC CAN'!M1340+'3. FTNC USD'!M1340+'4. FTNC EUR'!M1340+'5. FTNC GBP'!M1340+'6. FTNC Autres (inclus)'!M1340</f>
        <v>0</v>
      </c>
      <c r="N1340" s="419">
        <f>'2. FTNC CAN'!N1340+'3. FTNC USD'!N1340+'4. FTNC EUR'!N1340+'5. FTNC GBP'!N1340+'6. FTNC Autres (inclus)'!N1340</f>
        <v>0</v>
      </c>
      <c r="O1340" s="422">
        <f>'2. FTNC CAN'!O1340+'3. FTNC USD'!O1340+'4. FTNC EUR'!O1340+'5. FTNC GBP'!O1340+'6. FTNC Autres (inclus)'!O1340</f>
        <v>0</v>
      </c>
      <c r="P1340" s="422">
        <f>'2. FTNC CAN'!P1340+'3. FTNC USD'!P1340+'4. FTNC EUR'!P1340+'5. FTNC GBP'!P1340+'6. FTNC Autres (inclus)'!P1340</f>
        <v>0</v>
      </c>
      <c r="Q1340" s="423">
        <f>'2. FTNC CAN'!Q1340+'3. FTNC USD'!Q1340+'4. FTNC EUR'!Q1340+'5. FTNC GBP'!Q1340+'6. FTNC Autres (inclus)'!Q1340</f>
        <v>0</v>
      </c>
      <c r="R1340" s="419">
        <f>'2. FTNC CAN'!R1340+'3. FTNC USD'!R1340+'4. FTNC EUR'!R1340+'5. FTNC GBP'!R1340+'6. FTNC Autres (inclus)'!R1340</f>
        <v>0</v>
      </c>
      <c r="S1340" s="421">
        <f>'2. FTNC CAN'!S1340+'3. FTNC USD'!S1340+'4. FTNC EUR'!S1340+'5. FTNC GBP'!S1340+'6. FTNC Autres (inclus)'!S1340</f>
        <v>0</v>
      </c>
      <c r="T1340" s="421">
        <f>'2. FTNC CAN'!T1340+'3. FTNC USD'!T1340+'4. FTNC EUR'!T1340+'5. FTNC GBP'!T1340+'6. FTNC Autres (inclus)'!T1340</f>
        <v>0</v>
      </c>
      <c r="U1340" s="421">
        <f>'2. FTNC CAN'!U1340+'3. FTNC USD'!U1340+'4. FTNC EUR'!U1340+'5. FTNC GBP'!U1340+'6. FTNC Autres (inclus)'!U1340</f>
        <v>0</v>
      </c>
      <c r="V1340" s="421">
        <f>'2. FTNC CAN'!V1340+'3. FTNC USD'!V1340+'4. FTNC EUR'!V1340+'5. FTNC GBP'!V1340+'6. FTNC Autres (inclus)'!V1340</f>
        <v>0</v>
      </c>
      <c r="W1340" s="421">
        <f>'2. FTNC CAN'!W1340+'3. FTNC USD'!W1340+'4. FTNC EUR'!W1340+'5. FTNC GBP'!W1340+'6. FTNC Autres (inclus)'!W1340</f>
        <v>0</v>
      </c>
      <c r="X1340" s="422">
        <f>'2. FTNC CAN'!X1340+'3. FTNC USD'!X1340+'4. FTNC EUR'!X1340+'5. FTNC GBP'!X1340+'6. FTNC Autres (inclus)'!X1340</f>
        <v>0</v>
      </c>
      <c r="Y1340" s="421">
        <f>'2. FTNC CAN'!Y1340+'3. FTNC USD'!Y1340+'4. FTNC EUR'!Y1340+'5. FTNC GBP'!Y1340+'6. FTNC Autres (inclus)'!Y1340</f>
        <v>0</v>
      </c>
      <c r="Z1340" s="421">
        <f>'2. FTNC CAN'!Z1340+'3. FTNC USD'!Z1340+'4. FTNC EUR'!Z1340+'5. FTNC GBP'!Z1340+'6. FTNC Autres (inclus)'!Z1340</f>
        <v>0</v>
      </c>
      <c r="AA1340" s="421">
        <f>'2. FTNC CAN'!AA1340+'3. FTNC USD'!AA1340+'4. FTNC EUR'!AA1340+'5. FTNC GBP'!AA1340+'6. FTNC Autres (inclus)'!AA1340</f>
        <v>0</v>
      </c>
      <c r="AB1340" s="421">
        <f>'2. FTNC CAN'!AB1340+'3. FTNC USD'!AB1340+'4. FTNC EUR'!AB1340+'5. FTNC GBP'!AB1340+'6. FTNC Autres (inclus)'!AB1340</f>
        <v>0</v>
      </c>
      <c r="AC1340" s="408">
        <f>'2. FTNC CAN'!AC1340+'3. FTNC USD'!AC1340+'4. FTNC EUR'!AC1340+'5. FTNC GBP'!AC1340+'6. FTNC Autres (inclus)'!AC1340</f>
        <v>0</v>
      </c>
      <c r="AD1340" s="870"/>
      <c r="AE1340" s="868"/>
      <c r="AF1340" s="869"/>
    </row>
    <row r="1341" spans="1:32" ht="15" outlineLevel="1" x14ac:dyDescent="0.2">
      <c r="A1341" s="232">
        <v>170</v>
      </c>
      <c r="B1341" s="507"/>
      <c r="C1341" s="508"/>
      <c r="D1341" s="508"/>
      <c r="E1341" s="508"/>
      <c r="F1341" s="1086" t="s">
        <v>131</v>
      </c>
      <c r="G1341" s="1087"/>
      <c r="H1341" s="1087"/>
      <c r="I1341" s="1087"/>
      <c r="J1341" s="1087"/>
      <c r="K1341" s="1087"/>
      <c r="L1341" s="1088"/>
      <c r="M1341" s="408">
        <f>'2. FTNC CAN'!M1341+'3. FTNC USD'!M1341+'4. FTNC EUR'!M1341+'5. FTNC GBP'!M1341+'6. FTNC Autres (inclus)'!M1341</f>
        <v>0</v>
      </c>
      <c r="N1341" s="419">
        <f>'2. FTNC CAN'!N1341+'3. FTNC USD'!N1341+'4. FTNC EUR'!N1341+'5. FTNC GBP'!N1341+'6. FTNC Autres (inclus)'!N1341</f>
        <v>0</v>
      </c>
      <c r="O1341" s="422">
        <f>'2. FTNC CAN'!O1341+'3. FTNC USD'!O1341+'4. FTNC EUR'!O1341+'5. FTNC GBP'!O1341+'6. FTNC Autres (inclus)'!O1341</f>
        <v>0</v>
      </c>
      <c r="P1341" s="422">
        <f>'2. FTNC CAN'!P1341+'3. FTNC USD'!P1341+'4. FTNC EUR'!P1341+'5. FTNC GBP'!P1341+'6. FTNC Autres (inclus)'!P1341</f>
        <v>0</v>
      </c>
      <c r="Q1341" s="423">
        <f>'2. FTNC CAN'!Q1341+'3. FTNC USD'!Q1341+'4. FTNC EUR'!Q1341+'5. FTNC GBP'!Q1341+'6. FTNC Autres (inclus)'!Q1341</f>
        <v>0</v>
      </c>
      <c r="R1341" s="419">
        <f>'2. FTNC CAN'!R1341+'3. FTNC USD'!R1341+'4. FTNC EUR'!R1341+'5. FTNC GBP'!R1341+'6. FTNC Autres (inclus)'!R1341</f>
        <v>0</v>
      </c>
      <c r="S1341" s="421">
        <f>'2. FTNC CAN'!S1341+'3. FTNC USD'!S1341+'4. FTNC EUR'!S1341+'5. FTNC GBP'!S1341+'6. FTNC Autres (inclus)'!S1341</f>
        <v>0</v>
      </c>
      <c r="T1341" s="421">
        <f>'2. FTNC CAN'!T1341+'3. FTNC USD'!T1341+'4. FTNC EUR'!T1341+'5. FTNC GBP'!T1341+'6. FTNC Autres (inclus)'!T1341</f>
        <v>0</v>
      </c>
      <c r="U1341" s="421">
        <f>'2. FTNC CAN'!U1341+'3. FTNC USD'!U1341+'4. FTNC EUR'!U1341+'5. FTNC GBP'!U1341+'6. FTNC Autres (inclus)'!U1341</f>
        <v>0</v>
      </c>
      <c r="V1341" s="421">
        <f>'2. FTNC CAN'!V1341+'3. FTNC USD'!V1341+'4. FTNC EUR'!V1341+'5. FTNC GBP'!V1341+'6. FTNC Autres (inclus)'!V1341</f>
        <v>0</v>
      </c>
      <c r="W1341" s="421">
        <f>'2. FTNC CAN'!W1341+'3. FTNC USD'!W1341+'4. FTNC EUR'!W1341+'5. FTNC GBP'!W1341+'6. FTNC Autres (inclus)'!W1341</f>
        <v>0</v>
      </c>
      <c r="X1341" s="422">
        <f>'2. FTNC CAN'!X1341+'3. FTNC USD'!X1341+'4. FTNC EUR'!X1341+'5. FTNC GBP'!X1341+'6. FTNC Autres (inclus)'!X1341</f>
        <v>0</v>
      </c>
      <c r="Y1341" s="421">
        <f>'2. FTNC CAN'!Y1341+'3. FTNC USD'!Y1341+'4. FTNC EUR'!Y1341+'5. FTNC GBP'!Y1341+'6. FTNC Autres (inclus)'!Y1341</f>
        <v>0</v>
      </c>
      <c r="Z1341" s="421">
        <f>'2. FTNC CAN'!Z1341+'3. FTNC USD'!Z1341+'4. FTNC EUR'!Z1341+'5. FTNC GBP'!Z1341+'6. FTNC Autres (inclus)'!Z1341</f>
        <v>0</v>
      </c>
      <c r="AA1341" s="421">
        <f>'2. FTNC CAN'!AA1341+'3. FTNC USD'!AA1341+'4. FTNC EUR'!AA1341+'5. FTNC GBP'!AA1341+'6. FTNC Autres (inclus)'!AA1341</f>
        <v>0</v>
      </c>
      <c r="AB1341" s="421">
        <f>'2. FTNC CAN'!AB1341+'3. FTNC USD'!AB1341+'4. FTNC EUR'!AB1341+'5. FTNC GBP'!AB1341+'6. FTNC Autres (inclus)'!AB1341</f>
        <v>0</v>
      </c>
      <c r="AC1341" s="408">
        <f>'2. FTNC CAN'!AC1341+'3. FTNC USD'!AC1341+'4. FTNC EUR'!AC1341+'5. FTNC GBP'!AC1341+'6. FTNC Autres (inclus)'!AC1341</f>
        <v>0</v>
      </c>
      <c r="AD1341" s="870"/>
      <c r="AE1341" s="868"/>
      <c r="AF1341" s="869"/>
    </row>
    <row r="1342" spans="1:32" ht="15" outlineLevel="1" x14ac:dyDescent="0.2">
      <c r="A1342" s="232">
        <v>171</v>
      </c>
      <c r="B1342" s="507"/>
      <c r="C1342" s="508"/>
      <c r="D1342" s="508"/>
      <c r="E1342" s="1080" t="s">
        <v>132</v>
      </c>
      <c r="F1342" s="1081"/>
      <c r="G1342" s="1081"/>
      <c r="H1342" s="1081"/>
      <c r="I1342" s="1081"/>
      <c r="J1342" s="1081"/>
      <c r="K1342" s="1081"/>
      <c r="L1342" s="1082"/>
      <c r="M1342" s="407">
        <f>SUBTOTAL(9,M1343:M1344)</f>
        <v>0</v>
      </c>
      <c r="N1342" s="410">
        <f t="shared" ref="N1342:AC1342" si="1504">SUBTOTAL(9,N1343:N1344)</f>
        <v>0</v>
      </c>
      <c r="O1342" s="414">
        <f t="shared" si="1504"/>
        <v>0</v>
      </c>
      <c r="P1342" s="414">
        <f t="shared" si="1504"/>
        <v>0</v>
      </c>
      <c r="Q1342" s="415">
        <f t="shared" si="1504"/>
        <v>0</v>
      </c>
      <c r="R1342" s="410">
        <f t="shared" si="1504"/>
        <v>0</v>
      </c>
      <c r="S1342" s="414">
        <f t="shared" si="1504"/>
        <v>0</v>
      </c>
      <c r="T1342" s="413">
        <f t="shared" si="1504"/>
        <v>0</v>
      </c>
      <c r="U1342" s="413">
        <f t="shared" si="1504"/>
        <v>0</v>
      </c>
      <c r="V1342" s="413">
        <f t="shared" si="1504"/>
        <v>0</v>
      </c>
      <c r="W1342" s="413">
        <f t="shared" si="1504"/>
        <v>0</v>
      </c>
      <c r="X1342" s="413">
        <f t="shared" si="1504"/>
        <v>0</v>
      </c>
      <c r="Y1342" s="413">
        <f t="shared" si="1504"/>
        <v>0</v>
      </c>
      <c r="Z1342" s="413">
        <f t="shared" si="1504"/>
        <v>0</v>
      </c>
      <c r="AA1342" s="413">
        <f t="shared" si="1504"/>
        <v>0</v>
      </c>
      <c r="AB1342" s="411">
        <f t="shared" si="1504"/>
        <v>0</v>
      </c>
      <c r="AC1342" s="407">
        <f t="shared" si="1504"/>
        <v>0</v>
      </c>
      <c r="AD1342" s="870"/>
      <c r="AE1342" s="868"/>
      <c r="AF1342" s="869"/>
    </row>
    <row r="1343" spans="1:32" ht="15" outlineLevel="1" x14ac:dyDescent="0.2">
      <c r="A1343" s="232">
        <v>172</v>
      </c>
      <c r="B1343" s="507"/>
      <c r="C1343" s="508"/>
      <c r="D1343" s="508"/>
      <c r="E1343" s="508"/>
      <c r="F1343" s="1089" t="s">
        <v>133</v>
      </c>
      <c r="G1343" s="1090"/>
      <c r="H1343" s="1090"/>
      <c r="I1343" s="1090"/>
      <c r="J1343" s="1090"/>
      <c r="K1343" s="1090"/>
      <c r="L1343" s="1091"/>
      <c r="M1343" s="408">
        <f>'2. FTNC CAN'!M1343+'3. FTNC USD'!M1343+'4. FTNC EUR'!M1343+'5. FTNC GBP'!M1343+'6. FTNC Autres (inclus)'!M1343</f>
        <v>0</v>
      </c>
      <c r="N1343" s="419">
        <f>'2. FTNC CAN'!N1343+'3. FTNC USD'!N1343+'4. FTNC EUR'!N1343+'5. FTNC GBP'!N1343+'6. FTNC Autres (inclus)'!N1343</f>
        <v>0</v>
      </c>
      <c r="O1343" s="422">
        <f>'2. FTNC CAN'!O1343+'3. FTNC USD'!O1343+'4. FTNC EUR'!O1343+'5. FTNC GBP'!O1343+'6. FTNC Autres (inclus)'!O1343</f>
        <v>0</v>
      </c>
      <c r="P1343" s="422">
        <f>'2. FTNC CAN'!P1343+'3. FTNC USD'!P1343+'4. FTNC EUR'!P1343+'5. FTNC GBP'!P1343+'6. FTNC Autres (inclus)'!P1343</f>
        <v>0</v>
      </c>
      <c r="Q1343" s="423">
        <f>'2. FTNC CAN'!Q1343+'3. FTNC USD'!Q1343+'4. FTNC EUR'!Q1343+'5. FTNC GBP'!Q1343+'6. FTNC Autres (inclus)'!Q1343</f>
        <v>0</v>
      </c>
      <c r="R1343" s="419">
        <f>'2. FTNC CAN'!R1343+'3. FTNC USD'!R1343+'4. FTNC EUR'!R1343+'5. FTNC GBP'!R1343+'6. FTNC Autres (inclus)'!R1343</f>
        <v>0</v>
      </c>
      <c r="S1343" s="421">
        <f>'2. FTNC CAN'!S1343+'3. FTNC USD'!S1343+'4. FTNC EUR'!S1343+'5. FTNC GBP'!S1343+'6. FTNC Autres (inclus)'!S1343</f>
        <v>0</v>
      </c>
      <c r="T1343" s="421">
        <f>'2. FTNC CAN'!T1343+'3. FTNC USD'!T1343+'4. FTNC EUR'!T1343+'5. FTNC GBP'!T1343+'6. FTNC Autres (inclus)'!T1343</f>
        <v>0</v>
      </c>
      <c r="U1343" s="421">
        <f>'2. FTNC CAN'!U1343+'3. FTNC USD'!U1343+'4. FTNC EUR'!U1343+'5. FTNC GBP'!U1343+'6. FTNC Autres (inclus)'!U1343</f>
        <v>0</v>
      </c>
      <c r="V1343" s="421">
        <f>'2. FTNC CAN'!V1343+'3. FTNC USD'!V1343+'4. FTNC EUR'!V1343+'5. FTNC GBP'!V1343+'6. FTNC Autres (inclus)'!V1343</f>
        <v>0</v>
      </c>
      <c r="W1343" s="421">
        <f>'2. FTNC CAN'!W1343+'3. FTNC USD'!W1343+'4. FTNC EUR'!W1343+'5. FTNC GBP'!W1343+'6. FTNC Autres (inclus)'!W1343</f>
        <v>0</v>
      </c>
      <c r="X1343" s="422">
        <f>'2. FTNC CAN'!X1343+'3. FTNC USD'!X1343+'4. FTNC EUR'!X1343+'5. FTNC GBP'!X1343+'6. FTNC Autres (inclus)'!X1343</f>
        <v>0</v>
      </c>
      <c r="Y1343" s="421">
        <f>'2. FTNC CAN'!Y1343+'3. FTNC USD'!Y1343+'4. FTNC EUR'!Y1343+'5. FTNC GBP'!Y1343+'6. FTNC Autres (inclus)'!Y1343</f>
        <v>0</v>
      </c>
      <c r="Z1343" s="421">
        <f>'2. FTNC CAN'!Z1343+'3. FTNC USD'!Z1343+'4. FTNC EUR'!Z1343+'5. FTNC GBP'!Z1343+'6. FTNC Autres (inclus)'!Z1343</f>
        <v>0</v>
      </c>
      <c r="AA1343" s="421">
        <f>'2. FTNC CAN'!AA1343+'3. FTNC USD'!AA1343+'4. FTNC EUR'!AA1343+'5. FTNC GBP'!AA1343+'6. FTNC Autres (inclus)'!AA1343</f>
        <v>0</v>
      </c>
      <c r="AB1343" s="421">
        <f>'2. FTNC CAN'!AB1343+'3. FTNC USD'!AB1343+'4. FTNC EUR'!AB1343+'5. FTNC GBP'!AB1343+'6. FTNC Autres (inclus)'!AB1343</f>
        <v>0</v>
      </c>
      <c r="AC1343" s="408">
        <f>'2. FTNC CAN'!AC1343+'3. FTNC USD'!AC1343+'4. FTNC EUR'!AC1343+'5. FTNC GBP'!AC1343+'6. FTNC Autres (inclus)'!AC1343</f>
        <v>0</v>
      </c>
      <c r="AD1343" s="870"/>
      <c r="AE1343" s="868"/>
      <c r="AF1343" s="869"/>
    </row>
    <row r="1344" spans="1:32" ht="15" outlineLevel="1" x14ac:dyDescent="0.2">
      <c r="A1344" s="232">
        <v>173</v>
      </c>
      <c r="B1344" s="507"/>
      <c r="C1344" s="508"/>
      <c r="D1344" s="508"/>
      <c r="E1344" s="508"/>
      <c r="F1344" s="1086" t="s">
        <v>134</v>
      </c>
      <c r="G1344" s="1087"/>
      <c r="H1344" s="1087"/>
      <c r="I1344" s="1087"/>
      <c r="J1344" s="1087"/>
      <c r="K1344" s="1087"/>
      <c r="L1344" s="1088"/>
      <c r="M1344" s="408">
        <f>'2. FTNC CAN'!M1344+'3. FTNC USD'!M1344+'4. FTNC EUR'!M1344+'5. FTNC GBP'!M1344+'6. FTNC Autres (inclus)'!M1344</f>
        <v>0</v>
      </c>
      <c r="N1344" s="419">
        <f>'2. FTNC CAN'!N1344+'3. FTNC USD'!N1344+'4. FTNC EUR'!N1344+'5. FTNC GBP'!N1344+'6. FTNC Autres (inclus)'!N1344</f>
        <v>0</v>
      </c>
      <c r="O1344" s="422">
        <f>'2. FTNC CAN'!O1344+'3. FTNC USD'!O1344+'4. FTNC EUR'!O1344+'5. FTNC GBP'!O1344+'6. FTNC Autres (inclus)'!O1344</f>
        <v>0</v>
      </c>
      <c r="P1344" s="422">
        <f>'2. FTNC CAN'!P1344+'3. FTNC USD'!P1344+'4. FTNC EUR'!P1344+'5. FTNC GBP'!P1344+'6. FTNC Autres (inclus)'!P1344</f>
        <v>0</v>
      </c>
      <c r="Q1344" s="423">
        <f>'2. FTNC CAN'!Q1344+'3. FTNC USD'!Q1344+'4. FTNC EUR'!Q1344+'5. FTNC GBP'!Q1344+'6. FTNC Autres (inclus)'!Q1344</f>
        <v>0</v>
      </c>
      <c r="R1344" s="419">
        <f>'2. FTNC CAN'!R1344+'3. FTNC USD'!R1344+'4. FTNC EUR'!R1344+'5. FTNC GBP'!R1344+'6. FTNC Autres (inclus)'!R1344</f>
        <v>0</v>
      </c>
      <c r="S1344" s="421">
        <f>'2. FTNC CAN'!S1344+'3. FTNC USD'!S1344+'4. FTNC EUR'!S1344+'5. FTNC GBP'!S1344+'6. FTNC Autres (inclus)'!S1344</f>
        <v>0</v>
      </c>
      <c r="T1344" s="421">
        <f>'2. FTNC CAN'!T1344+'3. FTNC USD'!T1344+'4. FTNC EUR'!T1344+'5. FTNC GBP'!T1344+'6. FTNC Autres (inclus)'!T1344</f>
        <v>0</v>
      </c>
      <c r="U1344" s="421">
        <f>'2. FTNC CAN'!U1344+'3. FTNC USD'!U1344+'4. FTNC EUR'!U1344+'5. FTNC GBP'!U1344+'6. FTNC Autres (inclus)'!U1344</f>
        <v>0</v>
      </c>
      <c r="V1344" s="421">
        <f>'2. FTNC CAN'!V1344+'3. FTNC USD'!V1344+'4. FTNC EUR'!V1344+'5. FTNC GBP'!V1344+'6. FTNC Autres (inclus)'!V1344</f>
        <v>0</v>
      </c>
      <c r="W1344" s="421">
        <f>'2. FTNC CAN'!W1344+'3. FTNC USD'!W1344+'4. FTNC EUR'!W1344+'5. FTNC GBP'!W1344+'6. FTNC Autres (inclus)'!W1344</f>
        <v>0</v>
      </c>
      <c r="X1344" s="422">
        <f>'2. FTNC CAN'!X1344+'3. FTNC USD'!X1344+'4. FTNC EUR'!X1344+'5. FTNC GBP'!X1344+'6. FTNC Autres (inclus)'!X1344</f>
        <v>0</v>
      </c>
      <c r="Y1344" s="421">
        <f>'2. FTNC CAN'!Y1344+'3. FTNC USD'!Y1344+'4. FTNC EUR'!Y1344+'5. FTNC GBP'!Y1344+'6. FTNC Autres (inclus)'!Y1344</f>
        <v>0</v>
      </c>
      <c r="Z1344" s="421">
        <f>'2. FTNC CAN'!Z1344+'3. FTNC USD'!Z1344+'4. FTNC EUR'!Z1344+'5. FTNC GBP'!Z1344+'6. FTNC Autres (inclus)'!Z1344</f>
        <v>0</v>
      </c>
      <c r="AA1344" s="421">
        <f>'2. FTNC CAN'!AA1344+'3. FTNC USD'!AA1344+'4. FTNC EUR'!AA1344+'5. FTNC GBP'!AA1344+'6. FTNC Autres (inclus)'!AA1344</f>
        <v>0</v>
      </c>
      <c r="AB1344" s="421">
        <f>'2. FTNC CAN'!AB1344+'3. FTNC USD'!AB1344+'4. FTNC EUR'!AB1344+'5. FTNC GBP'!AB1344+'6. FTNC Autres (inclus)'!AB1344</f>
        <v>0</v>
      </c>
      <c r="AC1344" s="408">
        <f>'2. FTNC CAN'!AC1344+'3. FTNC USD'!AC1344+'4. FTNC EUR'!AC1344+'5. FTNC GBP'!AC1344+'6. FTNC Autres (inclus)'!AC1344</f>
        <v>0</v>
      </c>
      <c r="AD1344" s="870"/>
      <c r="AE1344" s="868"/>
      <c r="AF1344" s="869"/>
    </row>
    <row r="1345" spans="1:32" ht="15" outlineLevel="1" x14ac:dyDescent="0.2">
      <c r="A1345" s="232">
        <v>174</v>
      </c>
      <c r="B1345" s="507"/>
      <c r="C1345" s="508"/>
      <c r="D1345" s="508"/>
      <c r="E1345" s="1080" t="s">
        <v>135</v>
      </c>
      <c r="F1345" s="1081"/>
      <c r="G1345" s="1081"/>
      <c r="H1345" s="1081"/>
      <c r="I1345" s="1081"/>
      <c r="J1345" s="1081"/>
      <c r="K1345" s="1081"/>
      <c r="L1345" s="1082"/>
      <c r="M1345" s="407">
        <f>SUBTOTAL(9,M1346:M1347)</f>
        <v>0</v>
      </c>
      <c r="N1345" s="410">
        <f t="shared" ref="N1345:AC1345" si="1505">SUBTOTAL(9,N1346:N1347)</f>
        <v>0</v>
      </c>
      <c r="O1345" s="414">
        <f t="shared" si="1505"/>
        <v>0</v>
      </c>
      <c r="P1345" s="414">
        <f t="shared" si="1505"/>
        <v>0</v>
      </c>
      <c r="Q1345" s="415">
        <f t="shared" si="1505"/>
        <v>0</v>
      </c>
      <c r="R1345" s="410">
        <f t="shared" si="1505"/>
        <v>0</v>
      </c>
      <c r="S1345" s="414">
        <f t="shared" si="1505"/>
        <v>0</v>
      </c>
      <c r="T1345" s="413">
        <f t="shared" si="1505"/>
        <v>0</v>
      </c>
      <c r="U1345" s="413">
        <f t="shared" si="1505"/>
        <v>0</v>
      </c>
      <c r="V1345" s="413">
        <f t="shared" si="1505"/>
        <v>0</v>
      </c>
      <c r="W1345" s="413">
        <f t="shared" si="1505"/>
        <v>0</v>
      </c>
      <c r="X1345" s="413">
        <f t="shared" si="1505"/>
        <v>0</v>
      </c>
      <c r="Y1345" s="413">
        <f t="shared" si="1505"/>
        <v>0</v>
      </c>
      <c r="Z1345" s="413">
        <f t="shared" si="1505"/>
        <v>0</v>
      </c>
      <c r="AA1345" s="413">
        <f t="shared" si="1505"/>
        <v>0</v>
      </c>
      <c r="AB1345" s="411">
        <f t="shared" si="1505"/>
        <v>0</v>
      </c>
      <c r="AC1345" s="407">
        <f t="shared" si="1505"/>
        <v>0</v>
      </c>
      <c r="AD1345" s="870"/>
      <c r="AE1345" s="868"/>
      <c r="AF1345" s="869"/>
    </row>
    <row r="1346" spans="1:32" ht="15" outlineLevel="1" x14ac:dyDescent="0.2">
      <c r="A1346" s="232">
        <v>175</v>
      </c>
      <c r="B1346" s="507"/>
      <c r="C1346" s="508"/>
      <c r="D1346" s="508"/>
      <c r="E1346" s="508"/>
      <c r="F1346" s="1089" t="s">
        <v>136</v>
      </c>
      <c r="G1346" s="1090"/>
      <c r="H1346" s="1090"/>
      <c r="I1346" s="1090"/>
      <c r="J1346" s="1090"/>
      <c r="K1346" s="1090"/>
      <c r="L1346" s="1091"/>
      <c r="M1346" s="408">
        <f>'2. FTNC CAN'!M1346+'3. FTNC USD'!M1346+'4. FTNC EUR'!M1346+'5. FTNC GBP'!M1346+'6. FTNC Autres (inclus)'!M1346</f>
        <v>0</v>
      </c>
      <c r="N1346" s="419">
        <f>'2. FTNC CAN'!N1346+'3. FTNC USD'!N1346+'4. FTNC EUR'!N1346+'5. FTNC GBP'!N1346+'6. FTNC Autres (inclus)'!N1346</f>
        <v>0</v>
      </c>
      <c r="O1346" s="422">
        <f>'2. FTNC CAN'!O1346+'3. FTNC USD'!O1346+'4. FTNC EUR'!O1346+'5. FTNC GBP'!O1346+'6. FTNC Autres (inclus)'!O1346</f>
        <v>0</v>
      </c>
      <c r="P1346" s="422">
        <f>'2. FTNC CAN'!P1346+'3. FTNC USD'!P1346+'4. FTNC EUR'!P1346+'5. FTNC GBP'!P1346+'6. FTNC Autres (inclus)'!P1346</f>
        <v>0</v>
      </c>
      <c r="Q1346" s="423">
        <f>'2. FTNC CAN'!Q1346+'3. FTNC USD'!Q1346+'4. FTNC EUR'!Q1346+'5. FTNC GBP'!Q1346+'6. FTNC Autres (inclus)'!Q1346</f>
        <v>0</v>
      </c>
      <c r="R1346" s="419">
        <f>'2. FTNC CAN'!R1346+'3. FTNC USD'!R1346+'4. FTNC EUR'!R1346+'5. FTNC GBP'!R1346+'6. FTNC Autres (inclus)'!R1346</f>
        <v>0</v>
      </c>
      <c r="S1346" s="421">
        <f>'2. FTNC CAN'!S1346+'3. FTNC USD'!S1346+'4. FTNC EUR'!S1346+'5. FTNC GBP'!S1346+'6. FTNC Autres (inclus)'!S1346</f>
        <v>0</v>
      </c>
      <c r="T1346" s="421">
        <f>'2. FTNC CAN'!T1346+'3. FTNC USD'!T1346+'4. FTNC EUR'!T1346+'5. FTNC GBP'!T1346+'6. FTNC Autres (inclus)'!T1346</f>
        <v>0</v>
      </c>
      <c r="U1346" s="421">
        <f>'2. FTNC CAN'!U1346+'3. FTNC USD'!U1346+'4. FTNC EUR'!U1346+'5. FTNC GBP'!U1346+'6. FTNC Autres (inclus)'!U1346</f>
        <v>0</v>
      </c>
      <c r="V1346" s="421">
        <f>'2. FTNC CAN'!V1346+'3. FTNC USD'!V1346+'4. FTNC EUR'!V1346+'5. FTNC GBP'!V1346+'6. FTNC Autres (inclus)'!V1346</f>
        <v>0</v>
      </c>
      <c r="W1346" s="421">
        <f>'2. FTNC CAN'!W1346+'3. FTNC USD'!W1346+'4. FTNC EUR'!W1346+'5. FTNC GBP'!W1346+'6. FTNC Autres (inclus)'!W1346</f>
        <v>0</v>
      </c>
      <c r="X1346" s="422">
        <f>'2. FTNC CAN'!X1346+'3. FTNC USD'!X1346+'4. FTNC EUR'!X1346+'5. FTNC GBP'!X1346+'6. FTNC Autres (inclus)'!X1346</f>
        <v>0</v>
      </c>
      <c r="Y1346" s="421">
        <f>'2. FTNC CAN'!Y1346+'3. FTNC USD'!Y1346+'4. FTNC EUR'!Y1346+'5. FTNC GBP'!Y1346+'6. FTNC Autres (inclus)'!Y1346</f>
        <v>0</v>
      </c>
      <c r="Z1346" s="421">
        <f>'2. FTNC CAN'!Z1346+'3. FTNC USD'!Z1346+'4. FTNC EUR'!Z1346+'5. FTNC GBP'!Z1346+'6. FTNC Autres (inclus)'!Z1346</f>
        <v>0</v>
      </c>
      <c r="AA1346" s="421">
        <f>'2. FTNC CAN'!AA1346+'3. FTNC USD'!AA1346+'4. FTNC EUR'!AA1346+'5. FTNC GBP'!AA1346+'6. FTNC Autres (inclus)'!AA1346</f>
        <v>0</v>
      </c>
      <c r="AB1346" s="421">
        <f>'2. FTNC CAN'!AB1346+'3. FTNC USD'!AB1346+'4. FTNC EUR'!AB1346+'5. FTNC GBP'!AB1346+'6. FTNC Autres (inclus)'!AB1346</f>
        <v>0</v>
      </c>
      <c r="AC1346" s="408">
        <f>'2. FTNC CAN'!AC1346+'3. FTNC USD'!AC1346+'4. FTNC EUR'!AC1346+'5. FTNC GBP'!AC1346+'6. FTNC Autres (inclus)'!AC1346</f>
        <v>0</v>
      </c>
      <c r="AD1346" s="870"/>
      <c r="AE1346" s="868"/>
      <c r="AF1346" s="869"/>
    </row>
    <row r="1347" spans="1:32" ht="15" outlineLevel="1" x14ac:dyDescent="0.2">
      <c r="A1347" s="232">
        <v>176</v>
      </c>
      <c r="B1347" s="541"/>
      <c r="C1347" s="542"/>
      <c r="D1347" s="542"/>
      <c r="E1347" s="477"/>
      <c r="F1347" s="1092" t="s">
        <v>137</v>
      </c>
      <c r="G1347" s="1093"/>
      <c r="H1347" s="1093"/>
      <c r="I1347" s="1093"/>
      <c r="J1347" s="1093"/>
      <c r="K1347" s="1093"/>
      <c r="L1347" s="1094"/>
      <c r="M1347" s="408">
        <f>'2. FTNC CAN'!M1347+'3. FTNC USD'!M1347+'4. FTNC EUR'!M1347+'5. FTNC GBP'!M1347+'6. FTNC Autres (inclus)'!M1347</f>
        <v>0</v>
      </c>
      <c r="N1347" s="419">
        <f>'2. FTNC CAN'!N1347+'3. FTNC USD'!N1347+'4. FTNC EUR'!N1347+'5. FTNC GBP'!N1347+'6. FTNC Autres (inclus)'!N1347</f>
        <v>0</v>
      </c>
      <c r="O1347" s="422">
        <f>'2. FTNC CAN'!O1347+'3. FTNC USD'!O1347+'4. FTNC EUR'!O1347+'5. FTNC GBP'!O1347+'6. FTNC Autres (inclus)'!O1347</f>
        <v>0</v>
      </c>
      <c r="P1347" s="422">
        <f>'2. FTNC CAN'!P1347+'3. FTNC USD'!P1347+'4. FTNC EUR'!P1347+'5. FTNC GBP'!P1347+'6. FTNC Autres (inclus)'!P1347</f>
        <v>0</v>
      </c>
      <c r="Q1347" s="423">
        <f>'2. FTNC CAN'!Q1347+'3. FTNC USD'!Q1347+'4. FTNC EUR'!Q1347+'5. FTNC GBP'!Q1347+'6. FTNC Autres (inclus)'!Q1347</f>
        <v>0</v>
      </c>
      <c r="R1347" s="419">
        <f>'2. FTNC CAN'!R1347+'3. FTNC USD'!R1347+'4. FTNC EUR'!R1347+'5. FTNC GBP'!R1347+'6. FTNC Autres (inclus)'!R1347</f>
        <v>0</v>
      </c>
      <c r="S1347" s="421">
        <f>'2. FTNC CAN'!S1347+'3. FTNC USD'!S1347+'4. FTNC EUR'!S1347+'5. FTNC GBP'!S1347+'6. FTNC Autres (inclus)'!S1347</f>
        <v>0</v>
      </c>
      <c r="T1347" s="421">
        <f>'2. FTNC CAN'!T1347+'3. FTNC USD'!T1347+'4. FTNC EUR'!T1347+'5. FTNC GBP'!T1347+'6. FTNC Autres (inclus)'!T1347</f>
        <v>0</v>
      </c>
      <c r="U1347" s="421">
        <f>'2. FTNC CAN'!U1347+'3. FTNC USD'!U1347+'4. FTNC EUR'!U1347+'5. FTNC GBP'!U1347+'6. FTNC Autres (inclus)'!U1347</f>
        <v>0</v>
      </c>
      <c r="V1347" s="421">
        <f>'2. FTNC CAN'!V1347+'3. FTNC USD'!V1347+'4. FTNC EUR'!V1347+'5. FTNC GBP'!V1347+'6. FTNC Autres (inclus)'!V1347</f>
        <v>0</v>
      </c>
      <c r="W1347" s="421">
        <f>'2. FTNC CAN'!W1347+'3. FTNC USD'!W1347+'4. FTNC EUR'!W1347+'5. FTNC GBP'!W1347+'6. FTNC Autres (inclus)'!W1347</f>
        <v>0</v>
      </c>
      <c r="X1347" s="422">
        <f>'2. FTNC CAN'!X1347+'3. FTNC USD'!X1347+'4. FTNC EUR'!X1347+'5. FTNC GBP'!X1347+'6. FTNC Autres (inclus)'!X1347</f>
        <v>0</v>
      </c>
      <c r="Y1347" s="421">
        <f>'2. FTNC CAN'!Y1347+'3. FTNC USD'!Y1347+'4. FTNC EUR'!Y1347+'5. FTNC GBP'!Y1347+'6. FTNC Autres (inclus)'!Y1347</f>
        <v>0</v>
      </c>
      <c r="Z1347" s="421">
        <f>'2. FTNC CAN'!Z1347+'3. FTNC USD'!Z1347+'4. FTNC EUR'!Z1347+'5. FTNC GBP'!Z1347+'6. FTNC Autres (inclus)'!Z1347</f>
        <v>0</v>
      </c>
      <c r="AA1347" s="421">
        <f>'2. FTNC CAN'!AA1347+'3. FTNC USD'!AA1347+'4. FTNC EUR'!AA1347+'5. FTNC GBP'!AA1347+'6. FTNC Autres (inclus)'!AA1347</f>
        <v>0</v>
      </c>
      <c r="AB1347" s="421">
        <f>'2. FTNC CAN'!AB1347+'3. FTNC USD'!AB1347+'4. FTNC EUR'!AB1347+'5. FTNC GBP'!AB1347+'6. FTNC Autres (inclus)'!AB1347</f>
        <v>0</v>
      </c>
      <c r="AC1347" s="408">
        <f>'2. FTNC CAN'!AC1347+'3. FTNC USD'!AC1347+'4. FTNC EUR'!AC1347+'5. FTNC GBP'!AC1347+'6. FTNC Autres (inclus)'!AC1347</f>
        <v>0</v>
      </c>
      <c r="AD1347" s="865"/>
      <c r="AE1347" s="866"/>
      <c r="AF1347" s="867"/>
    </row>
    <row r="1348" spans="1:32" ht="15" outlineLevel="1" x14ac:dyDescent="0.2">
      <c r="A1348" s="232">
        <v>177</v>
      </c>
      <c r="B1348" s="541"/>
      <c r="C1348" s="542"/>
      <c r="D1348" s="617"/>
      <c r="E1348" s="1080" t="s">
        <v>550</v>
      </c>
      <c r="F1348" s="1081"/>
      <c r="G1348" s="1081"/>
      <c r="H1348" s="1081"/>
      <c r="I1348" s="1081"/>
      <c r="J1348" s="1081"/>
      <c r="K1348" s="1081"/>
      <c r="L1348" s="1082"/>
      <c r="M1348" s="407">
        <f>SUBTOTAL(9,M1349:M1350)</f>
        <v>0</v>
      </c>
      <c r="N1348" s="410">
        <f t="shared" ref="N1348:AC1348" si="1506">SUBTOTAL(9,N1349:N1350)</f>
        <v>0</v>
      </c>
      <c r="O1348" s="414">
        <f t="shared" si="1506"/>
        <v>0</v>
      </c>
      <c r="P1348" s="414">
        <f t="shared" si="1506"/>
        <v>0</v>
      </c>
      <c r="Q1348" s="415">
        <f t="shared" si="1506"/>
        <v>0</v>
      </c>
      <c r="R1348" s="410">
        <f t="shared" si="1506"/>
        <v>0</v>
      </c>
      <c r="S1348" s="414">
        <f t="shared" si="1506"/>
        <v>0</v>
      </c>
      <c r="T1348" s="413">
        <f t="shared" si="1506"/>
        <v>0</v>
      </c>
      <c r="U1348" s="413">
        <f t="shared" si="1506"/>
        <v>0</v>
      </c>
      <c r="V1348" s="413">
        <f t="shared" si="1506"/>
        <v>0</v>
      </c>
      <c r="W1348" s="413">
        <f t="shared" si="1506"/>
        <v>0</v>
      </c>
      <c r="X1348" s="413">
        <f t="shared" si="1506"/>
        <v>0</v>
      </c>
      <c r="Y1348" s="413">
        <f t="shared" si="1506"/>
        <v>0</v>
      </c>
      <c r="Z1348" s="413">
        <f t="shared" si="1506"/>
        <v>0</v>
      </c>
      <c r="AA1348" s="413">
        <f t="shared" si="1506"/>
        <v>0</v>
      </c>
      <c r="AB1348" s="411">
        <f t="shared" si="1506"/>
        <v>0</v>
      </c>
      <c r="AC1348" s="407">
        <f t="shared" si="1506"/>
        <v>0</v>
      </c>
      <c r="AD1348" s="862"/>
      <c r="AE1348" s="863"/>
      <c r="AF1348" s="864"/>
    </row>
    <row r="1349" spans="1:32" ht="15" outlineLevel="1" x14ac:dyDescent="0.2">
      <c r="A1349" s="232">
        <v>178</v>
      </c>
      <c r="B1349" s="507"/>
      <c r="C1349" s="508"/>
      <c r="D1349" s="508"/>
      <c r="E1349" s="508"/>
      <c r="F1349" s="1089" t="s">
        <v>551</v>
      </c>
      <c r="G1349" s="1090"/>
      <c r="H1349" s="1090"/>
      <c r="I1349" s="1090"/>
      <c r="J1349" s="1090"/>
      <c r="K1349" s="1090"/>
      <c r="L1349" s="1091"/>
      <c r="M1349" s="408">
        <f>'2. FTNC CAN'!M1349+'3. FTNC USD'!M1349+'4. FTNC EUR'!M1349+'5. FTNC GBP'!M1349+'6. FTNC Autres (inclus)'!M1349</f>
        <v>0</v>
      </c>
      <c r="N1349" s="419">
        <f>'2. FTNC CAN'!N1349+'3. FTNC USD'!N1349+'4. FTNC EUR'!N1349+'5. FTNC GBP'!N1349+'6. FTNC Autres (inclus)'!N1349</f>
        <v>0</v>
      </c>
      <c r="O1349" s="422">
        <f>'2. FTNC CAN'!O1349+'3. FTNC USD'!O1349+'4. FTNC EUR'!O1349+'5. FTNC GBP'!O1349+'6. FTNC Autres (inclus)'!O1349</f>
        <v>0</v>
      </c>
      <c r="P1349" s="422">
        <f>'2. FTNC CAN'!P1349+'3. FTNC USD'!P1349+'4. FTNC EUR'!P1349+'5. FTNC GBP'!P1349+'6. FTNC Autres (inclus)'!P1349</f>
        <v>0</v>
      </c>
      <c r="Q1349" s="423">
        <f>'2. FTNC CAN'!Q1349+'3. FTNC USD'!Q1349+'4. FTNC EUR'!Q1349+'5. FTNC GBP'!Q1349+'6. FTNC Autres (inclus)'!Q1349</f>
        <v>0</v>
      </c>
      <c r="R1349" s="419">
        <f>'2. FTNC CAN'!R1349+'3. FTNC USD'!R1349+'4. FTNC EUR'!R1349+'5. FTNC GBP'!R1349+'6. FTNC Autres (inclus)'!R1349</f>
        <v>0</v>
      </c>
      <c r="S1349" s="421">
        <f>'2. FTNC CAN'!S1349+'3. FTNC USD'!S1349+'4. FTNC EUR'!S1349+'5. FTNC GBP'!S1349+'6. FTNC Autres (inclus)'!S1349</f>
        <v>0</v>
      </c>
      <c r="T1349" s="421">
        <f>'2. FTNC CAN'!T1349+'3. FTNC USD'!T1349+'4. FTNC EUR'!T1349+'5. FTNC GBP'!T1349+'6. FTNC Autres (inclus)'!T1349</f>
        <v>0</v>
      </c>
      <c r="U1349" s="421">
        <f>'2. FTNC CAN'!U1349+'3. FTNC USD'!U1349+'4. FTNC EUR'!U1349+'5. FTNC GBP'!U1349+'6. FTNC Autres (inclus)'!U1349</f>
        <v>0</v>
      </c>
      <c r="V1349" s="421">
        <f>'2. FTNC CAN'!V1349+'3. FTNC USD'!V1349+'4. FTNC EUR'!V1349+'5. FTNC GBP'!V1349+'6. FTNC Autres (inclus)'!V1349</f>
        <v>0</v>
      </c>
      <c r="W1349" s="421">
        <f>'2. FTNC CAN'!W1349+'3. FTNC USD'!W1349+'4. FTNC EUR'!W1349+'5. FTNC GBP'!W1349+'6. FTNC Autres (inclus)'!W1349</f>
        <v>0</v>
      </c>
      <c r="X1349" s="422">
        <f>'2. FTNC CAN'!X1349+'3. FTNC USD'!X1349+'4. FTNC EUR'!X1349+'5. FTNC GBP'!X1349+'6. FTNC Autres (inclus)'!X1349</f>
        <v>0</v>
      </c>
      <c r="Y1349" s="421">
        <f>'2. FTNC CAN'!Y1349+'3. FTNC USD'!Y1349+'4. FTNC EUR'!Y1349+'5. FTNC GBP'!Y1349+'6. FTNC Autres (inclus)'!Y1349</f>
        <v>0</v>
      </c>
      <c r="Z1349" s="421">
        <f>'2. FTNC CAN'!Z1349+'3. FTNC USD'!Z1349+'4. FTNC EUR'!Z1349+'5. FTNC GBP'!Z1349+'6. FTNC Autres (inclus)'!Z1349</f>
        <v>0</v>
      </c>
      <c r="AA1349" s="421">
        <f>'2. FTNC CAN'!AA1349+'3. FTNC USD'!AA1349+'4. FTNC EUR'!AA1349+'5. FTNC GBP'!AA1349+'6. FTNC Autres (inclus)'!AA1349</f>
        <v>0</v>
      </c>
      <c r="AB1349" s="421">
        <f>'2. FTNC CAN'!AB1349+'3. FTNC USD'!AB1349+'4. FTNC EUR'!AB1349+'5. FTNC GBP'!AB1349+'6. FTNC Autres (inclus)'!AB1349</f>
        <v>0</v>
      </c>
      <c r="AC1349" s="408">
        <f>'2. FTNC CAN'!AC1349+'3. FTNC USD'!AC1349+'4. FTNC EUR'!AC1349+'5. FTNC GBP'!AC1349+'6. FTNC Autres (inclus)'!AC1349</f>
        <v>0</v>
      </c>
      <c r="AD1349" s="870"/>
      <c r="AE1349" s="868"/>
      <c r="AF1349" s="869"/>
    </row>
    <row r="1350" spans="1:32" ht="15" outlineLevel="1" x14ac:dyDescent="0.2">
      <c r="A1350" s="232">
        <v>179</v>
      </c>
      <c r="B1350" s="507"/>
      <c r="C1350" s="508"/>
      <c r="D1350" s="508"/>
      <c r="E1350" s="508"/>
      <c r="F1350" s="1086" t="s">
        <v>552</v>
      </c>
      <c r="G1350" s="1087"/>
      <c r="H1350" s="1087"/>
      <c r="I1350" s="1087"/>
      <c r="J1350" s="1087"/>
      <c r="K1350" s="1087"/>
      <c r="L1350" s="1088"/>
      <c r="M1350" s="408">
        <f>'2. FTNC CAN'!M1350+'3. FTNC USD'!M1350+'4. FTNC EUR'!M1350+'5. FTNC GBP'!M1350+'6. FTNC Autres (inclus)'!M1350</f>
        <v>0</v>
      </c>
      <c r="N1350" s="419">
        <f>'2. FTNC CAN'!N1350+'3. FTNC USD'!N1350+'4. FTNC EUR'!N1350+'5. FTNC GBP'!N1350+'6. FTNC Autres (inclus)'!N1350</f>
        <v>0</v>
      </c>
      <c r="O1350" s="422">
        <f>'2. FTNC CAN'!O1350+'3. FTNC USD'!O1350+'4. FTNC EUR'!O1350+'5. FTNC GBP'!O1350+'6. FTNC Autres (inclus)'!O1350</f>
        <v>0</v>
      </c>
      <c r="P1350" s="422">
        <f>'2. FTNC CAN'!P1350+'3. FTNC USD'!P1350+'4. FTNC EUR'!P1350+'5. FTNC GBP'!P1350+'6. FTNC Autres (inclus)'!P1350</f>
        <v>0</v>
      </c>
      <c r="Q1350" s="423">
        <f>'2. FTNC CAN'!Q1350+'3. FTNC USD'!Q1350+'4. FTNC EUR'!Q1350+'5. FTNC GBP'!Q1350+'6. FTNC Autres (inclus)'!Q1350</f>
        <v>0</v>
      </c>
      <c r="R1350" s="419">
        <f>'2. FTNC CAN'!R1350+'3. FTNC USD'!R1350+'4. FTNC EUR'!R1350+'5. FTNC GBP'!R1350+'6. FTNC Autres (inclus)'!R1350</f>
        <v>0</v>
      </c>
      <c r="S1350" s="421">
        <f>'2. FTNC CAN'!S1350+'3. FTNC USD'!S1350+'4. FTNC EUR'!S1350+'5. FTNC GBP'!S1350+'6. FTNC Autres (inclus)'!S1350</f>
        <v>0</v>
      </c>
      <c r="T1350" s="421">
        <f>'2. FTNC CAN'!T1350+'3. FTNC USD'!T1350+'4. FTNC EUR'!T1350+'5. FTNC GBP'!T1350+'6. FTNC Autres (inclus)'!T1350</f>
        <v>0</v>
      </c>
      <c r="U1350" s="421">
        <f>'2. FTNC CAN'!U1350+'3. FTNC USD'!U1350+'4. FTNC EUR'!U1350+'5. FTNC GBP'!U1350+'6. FTNC Autres (inclus)'!U1350</f>
        <v>0</v>
      </c>
      <c r="V1350" s="421">
        <f>'2. FTNC CAN'!V1350+'3. FTNC USD'!V1350+'4. FTNC EUR'!V1350+'5. FTNC GBP'!V1350+'6. FTNC Autres (inclus)'!V1350</f>
        <v>0</v>
      </c>
      <c r="W1350" s="421">
        <f>'2. FTNC CAN'!W1350+'3. FTNC USD'!W1350+'4. FTNC EUR'!W1350+'5. FTNC GBP'!W1350+'6. FTNC Autres (inclus)'!W1350</f>
        <v>0</v>
      </c>
      <c r="X1350" s="422">
        <f>'2. FTNC CAN'!X1350+'3. FTNC USD'!X1350+'4. FTNC EUR'!X1350+'5. FTNC GBP'!X1350+'6. FTNC Autres (inclus)'!X1350</f>
        <v>0</v>
      </c>
      <c r="Y1350" s="421">
        <f>'2. FTNC CAN'!Y1350+'3. FTNC USD'!Y1350+'4. FTNC EUR'!Y1350+'5. FTNC GBP'!Y1350+'6. FTNC Autres (inclus)'!Y1350</f>
        <v>0</v>
      </c>
      <c r="Z1350" s="421">
        <f>'2. FTNC CAN'!Z1350+'3. FTNC USD'!Z1350+'4. FTNC EUR'!Z1350+'5. FTNC GBP'!Z1350+'6. FTNC Autres (inclus)'!Z1350</f>
        <v>0</v>
      </c>
      <c r="AA1350" s="421">
        <f>'2. FTNC CAN'!AA1350+'3. FTNC USD'!AA1350+'4. FTNC EUR'!AA1350+'5. FTNC GBP'!AA1350+'6. FTNC Autres (inclus)'!AA1350</f>
        <v>0</v>
      </c>
      <c r="AB1350" s="421">
        <f>'2. FTNC CAN'!AB1350+'3. FTNC USD'!AB1350+'4. FTNC EUR'!AB1350+'5. FTNC GBP'!AB1350+'6. FTNC Autres (inclus)'!AB1350</f>
        <v>0</v>
      </c>
      <c r="AC1350" s="408">
        <f>'2. FTNC CAN'!AC1350+'3. FTNC USD'!AC1350+'4. FTNC EUR'!AC1350+'5. FTNC GBP'!AC1350+'6. FTNC Autres (inclus)'!AC1350</f>
        <v>0</v>
      </c>
      <c r="AD1350" s="870"/>
      <c r="AE1350" s="868"/>
      <c r="AF1350" s="869"/>
    </row>
    <row r="1351" spans="1:32" ht="15" outlineLevel="1" x14ac:dyDescent="0.2">
      <c r="A1351" s="232">
        <v>180</v>
      </c>
      <c r="B1351" s="507"/>
      <c r="C1351" s="508"/>
      <c r="D1351" s="508"/>
      <c r="E1351" s="1080" t="s">
        <v>553</v>
      </c>
      <c r="F1351" s="1081"/>
      <c r="G1351" s="1081"/>
      <c r="H1351" s="1081"/>
      <c r="I1351" s="1081"/>
      <c r="J1351" s="1081"/>
      <c r="K1351" s="1081"/>
      <c r="L1351" s="1082"/>
      <c r="M1351" s="407">
        <f>SUBTOTAL(9,M1352:M1353)</f>
        <v>0</v>
      </c>
      <c r="N1351" s="410">
        <f t="shared" ref="N1351:AC1351" si="1507">SUBTOTAL(9,N1352:N1353)</f>
        <v>0</v>
      </c>
      <c r="O1351" s="414">
        <f t="shared" si="1507"/>
        <v>0</v>
      </c>
      <c r="P1351" s="414">
        <f t="shared" si="1507"/>
        <v>0</v>
      </c>
      <c r="Q1351" s="415">
        <f t="shared" si="1507"/>
        <v>0</v>
      </c>
      <c r="R1351" s="410">
        <f t="shared" si="1507"/>
        <v>0</v>
      </c>
      <c r="S1351" s="414">
        <f t="shared" si="1507"/>
        <v>0</v>
      </c>
      <c r="T1351" s="413">
        <f t="shared" si="1507"/>
        <v>0</v>
      </c>
      <c r="U1351" s="413">
        <f t="shared" si="1507"/>
        <v>0</v>
      </c>
      <c r="V1351" s="413">
        <f t="shared" si="1507"/>
        <v>0</v>
      </c>
      <c r="W1351" s="413">
        <f t="shared" si="1507"/>
        <v>0</v>
      </c>
      <c r="X1351" s="413">
        <f t="shared" si="1507"/>
        <v>0</v>
      </c>
      <c r="Y1351" s="413">
        <f t="shared" si="1507"/>
        <v>0</v>
      </c>
      <c r="Z1351" s="413">
        <f t="shared" si="1507"/>
        <v>0</v>
      </c>
      <c r="AA1351" s="413">
        <f t="shared" si="1507"/>
        <v>0</v>
      </c>
      <c r="AB1351" s="411">
        <f t="shared" si="1507"/>
        <v>0</v>
      </c>
      <c r="AC1351" s="407">
        <f t="shared" si="1507"/>
        <v>0</v>
      </c>
      <c r="AD1351" s="870"/>
      <c r="AE1351" s="868"/>
      <c r="AF1351" s="869"/>
    </row>
    <row r="1352" spans="1:32" ht="15" outlineLevel="1" x14ac:dyDescent="0.2">
      <c r="A1352" s="232">
        <v>181</v>
      </c>
      <c r="B1352" s="507"/>
      <c r="C1352" s="508"/>
      <c r="D1352" s="508"/>
      <c r="E1352" s="508"/>
      <c r="F1352" s="1089" t="s">
        <v>554</v>
      </c>
      <c r="G1352" s="1090"/>
      <c r="H1352" s="1090"/>
      <c r="I1352" s="1090"/>
      <c r="J1352" s="1090"/>
      <c r="K1352" s="1090"/>
      <c r="L1352" s="1091"/>
      <c r="M1352" s="408">
        <f>'2. FTNC CAN'!M1352+'3. FTNC USD'!M1352+'4. FTNC EUR'!M1352+'5. FTNC GBP'!M1352+'6. FTNC Autres (inclus)'!M1352</f>
        <v>0</v>
      </c>
      <c r="N1352" s="419">
        <f>'2. FTNC CAN'!N1352+'3. FTNC USD'!N1352+'4. FTNC EUR'!N1352+'5. FTNC GBP'!N1352+'6. FTNC Autres (inclus)'!N1352</f>
        <v>0</v>
      </c>
      <c r="O1352" s="422">
        <f>'2. FTNC CAN'!O1352+'3. FTNC USD'!O1352+'4. FTNC EUR'!O1352+'5. FTNC GBP'!O1352+'6. FTNC Autres (inclus)'!O1352</f>
        <v>0</v>
      </c>
      <c r="P1352" s="422">
        <f>'2. FTNC CAN'!P1352+'3. FTNC USD'!P1352+'4. FTNC EUR'!P1352+'5. FTNC GBP'!P1352+'6. FTNC Autres (inclus)'!P1352</f>
        <v>0</v>
      </c>
      <c r="Q1352" s="423">
        <f>'2. FTNC CAN'!Q1352+'3. FTNC USD'!Q1352+'4. FTNC EUR'!Q1352+'5. FTNC GBP'!Q1352+'6. FTNC Autres (inclus)'!Q1352</f>
        <v>0</v>
      </c>
      <c r="R1352" s="419">
        <f>'2. FTNC CAN'!R1352+'3. FTNC USD'!R1352+'4. FTNC EUR'!R1352+'5. FTNC GBP'!R1352+'6. FTNC Autres (inclus)'!R1352</f>
        <v>0</v>
      </c>
      <c r="S1352" s="421">
        <f>'2. FTNC CAN'!S1352+'3. FTNC USD'!S1352+'4. FTNC EUR'!S1352+'5. FTNC GBP'!S1352+'6. FTNC Autres (inclus)'!S1352</f>
        <v>0</v>
      </c>
      <c r="T1352" s="421">
        <f>'2. FTNC CAN'!T1352+'3. FTNC USD'!T1352+'4. FTNC EUR'!T1352+'5. FTNC GBP'!T1352+'6. FTNC Autres (inclus)'!T1352</f>
        <v>0</v>
      </c>
      <c r="U1352" s="421">
        <f>'2. FTNC CAN'!U1352+'3. FTNC USD'!U1352+'4. FTNC EUR'!U1352+'5. FTNC GBP'!U1352+'6. FTNC Autres (inclus)'!U1352</f>
        <v>0</v>
      </c>
      <c r="V1352" s="421">
        <f>'2. FTNC CAN'!V1352+'3. FTNC USD'!V1352+'4. FTNC EUR'!V1352+'5. FTNC GBP'!V1352+'6. FTNC Autres (inclus)'!V1352</f>
        <v>0</v>
      </c>
      <c r="W1352" s="421">
        <f>'2. FTNC CAN'!W1352+'3. FTNC USD'!W1352+'4. FTNC EUR'!W1352+'5. FTNC GBP'!W1352+'6. FTNC Autres (inclus)'!W1352</f>
        <v>0</v>
      </c>
      <c r="X1352" s="422">
        <f>'2. FTNC CAN'!X1352+'3. FTNC USD'!X1352+'4. FTNC EUR'!X1352+'5. FTNC GBP'!X1352+'6. FTNC Autres (inclus)'!X1352</f>
        <v>0</v>
      </c>
      <c r="Y1352" s="421">
        <f>'2. FTNC CAN'!Y1352+'3. FTNC USD'!Y1352+'4. FTNC EUR'!Y1352+'5. FTNC GBP'!Y1352+'6. FTNC Autres (inclus)'!Y1352</f>
        <v>0</v>
      </c>
      <c r="Z1352" s="421">
        <f>'2. FTNC CAN'!Z1352+'3. FTNC USD'!Z1352+'4. FTNC EUR'!Z1352+'5. FTNC GBP'!Z1352+'6. FTNC Autres (inclus)'!Z1352</f>
        <v>0</v>
      </c>
      <c r="AA1352" s="421">
        <f>'2. FTNC CAN'!AA1352+'3. FTNC USD'!AA1352+'4. FTNC EUR'!AA1352+'5. FTNC GBP'!AA1352+'6. FTNC Autres (inclus)'!AA1352</f>
        <v>0</v>
      </c>
      <c r="AB1352" s="421">
        <f>'2. FTNC CAN'!AB1352+'3. FTNC USD'!AB1352+'4. FTNC EUR'!AB1352+'5. FTNC GBP'!AB1352+'6. FTNC Autres (inclus)'!AB1352</f>
        <v>0</v>
      </c>
      <c r="AC1352" s="408">
        <f>'2. FTNC CAN'!AC1352+'3. FTNC USD'!AC1352+'4. FTNC EUR'!AC1352+'5. FTNC GBP'!AC1352+'6. FTNC Autres (inclus)'!AC1352</f>
        <v>0</v>
      </c>
      <c r="AD1352" s="870"/>
      <c r="AE1352" s="868"/>
      <c r="AF1352" s="869"/>
    </row>
    <row r="1353" spans="1:32" ht="15" outlineLevel="1" x14ac:dyDescent="0.2">
      <c r="A1353" s="232">
        <v>182</v>
      </c>
      <c r="B1353" s="507"/>
      <c r="C1353" s="508"/>
      <c r="D1353" s="508"/>
      <c r="E1353" s="508"/>
      <c r="F1353" s="1086" t="s">
        <v>555</v>
      </c>
      <c r="G1353" s="1087"/>
      <c r="H1353" s="1087"/>
      <c r="I1353" s="1087"/>
      <c r="J1353" s="1087"/>
      <c r="K1353" s="1087"/>
      <c r="L1353" s="1088"/>
      <c r="M1353" s="408">
        <f>'2. FTNC CAN'!M1353+'3. FTNC USD'!M1353+'4. FTNC EUR'!M1353+'5. FTNC GBP'!M1353+'6. FTNC Autres (inclus)'!M1353</f>
        <v>0</v>
      </c>
      <c r="N1353" s="419">
        <f>'2. FTNC CAN'!N1353+'3. FTNC USD'!N1353+'4. FTNC EUR'!N1353+'5. FTNC GBP'!N1353+'6. FTNC Autres (inclus)'!N1353</f>
        <v>0</v>
      </c>
      <c r="O1353" s="422">
        <f>'2. FTNC CAN'!O1353+'3. FTNC USD'!O1353+'4. FTNC EUR'!O1353+'5. FTNC GBP'!O1353+'6. FTNC Autres (inclus)'!O1353</f>
        <v>0</v>
      </c>
      <c r="P1353" s="422">
        <f>'2. FTNC CAN'!P1353+'3. FTNC USD'!P1353+'4. FTNC EUR'!P1353+'5. FTNC GBP'!P1353+'6. FTNC Autres (inclus)'!P1353</f>
        <v>0</v>
      </c>
      <c r="Q1353" s="423">
        <f>'2. FTNC CAN'!Q1353+'3. FTNC USD'!Q1353+'4. FTNC EUR'!Q1353+'5. FTNC GBP'!Q1353+'6. FTNC Autres (inclus)'!Q1353</f>
        <v>0</v>
      </c>
      <c r="R1353" s="419">
        <f>'2. FTNC CAN'!R1353+'3. FTNC USD'!R1353+'4. FTNC EUR'!R1353+'5. FTNC GBP'!R1353+'6. FTNC Autres (inclus)'!R1353</f>
        <v>0</v>
      </c>
      <c r="S1353" s="421">
        <f>'2. FTNC CAN'!S1353+'3. FTNC USD'!S1353+'4. FTNC EUR'!S1353+'5. FTNC GBP'!S1353+'6. FTNC Autres (inclus)'!S1353</f>
        <v>0</v>
      </c>
      <c r="T1353" s="421">
        <f>'2. FTNC CAN'!T1353+'3. FTNC USD'!T1353+'4. FTNC EUR'!T1353+'5. FTNC GBP'!T1353+'6. FTNC Autres (inclus)'!T1353</f>
        <v>0</v>
      </c>
      <c r="U1353" s="421">
        <f>'2. FTNC CAN'!U1353+'3. FTNC USD'!U1353+'4. FTNC EUR'!U1353+'5. FTNC GBP'!U1353+'6. FTNC Autres (inclus)'!U1353</f>
        <v>0</v>
      </c>
      <c r="V1353" s="421">
        <f>'2. FTNC CAN'!V1353+'3. FTNC USD'!V1353+'4. FTNC EUR'!V1353+'5. FTNC GBP'!V1353+'6. FTNC Autres (inclus)'!V1353</f>
        <v>0</v>
      </c>
      <c r="W1353" s="421">
        <f>'2. FTNC CAN'!W1353+'3. FTNC USD'!W1353+'4. FTNC EUR'!W1353+'5. FTNC GBP'!W1353+'6. FTNC Autres (inclus)'!W1353</f>
        <v>0</v>
      </c>
      <c r="X1353" s="422">
        <f>'2. FTNC CAN'!X1353+'3. FTNC USD'!X1353+'4. FTNC EUR'!X1353+'5. FTNC GBP'!X1353+'6. FTNC Autres (inclus)'!X1353</f>
        <v>0</v>
      </c>
      <c r="Y1353" s="421">
        <f>'2. FTNC CAN'!Y1353+'3. FTNC USD'!Y1353+'4. FTNC EUR'!Y1353+'5. FTNC GBP'!Y1353+'6. FTNC Autres (inclus)'!Y1353</f>
        <v>0</v>
      </c>
      <c r="Z1353" s="421">
        <f>'2. FTNC CAN'!Z1353+'3. FTNC USD'!Z1353+'4. FTNC EUR'!Z1353+'5. FTNC GBP'!Z1353+'6. FTNC Autres (inclus)'!Z1353</f>
        <v>0</v>
      </c>
      <c r="AA1353" s="421">
        <f>'2. FTNC CAN'!AA1353+'3. FTNC USD'!AA1353+'4. FTNC EUR'!AA1353+'5. FTNC GBP'!AA1353+'6. FTNC Autres (inclus)'!AA1353</f>
        <v>0</v>
      </c>
      <c r="AB1353" s="421">
        <f>'2. FTNC CAN'!AB1353+'3. FTNC USD'!AB1353+'4. FTNC EUR'!AB1353+'5. FTNC GBP'!AB1353+'6. FTNC Autres (inclus)'!AB1353</f>
        <v>0</v>
      </c>
      <c r="AC1353" s="408">
        <f>'2. FTNC CAN'!AC1353+'3. FTNC USD'!AC1353+'4. FTNC EUR'!AC1353+'5. FTNC GBP'!AC1353+'6. FTNC Autres (inclus)'!AC1353</f>
        <v>0</v>
      </c>
      <c r="AD1353" s="865"/>
      <c r="AE1353" s="866"/>
      <c r="AF1353" s="867"/>
    </row>
    <row r="1354" spans="1:32" ht="15" outlineLevel="1" x14ac:dyDescent="0.2">
      <c r="A1354" s="232">
        <v>183</v>
      </c>
      <c r="B1354" s="507"/>
      <c r="C1354" s="508"/>
      <c r="D1354" s="1083" t="s">
        <v>24</v>
      </c>
      <c r="E1354" s="1084"/>
      <c r="F1354" s="1084"/>
      <c r="G1354" s="1084"/>
      <c r="H1354" s="1084"/>
      <c r="I1354" s="1084"/>
      <c r="J1354" s="1084"/>
      <c r="K1354" s="1084"/>
      <c r="L1354" s="1084"/>
      <c r="M1354" s="407">
        <f>SUBTOTAL(9,M1355:M1357)</f>
        <v>0</v>
      </c>
      <c r="N1354" s="889"/>
      <c r="O1354" s="1064"/>
      <c r="P1354" s="1064"/>
      <c r="Q1354" s="415">
        <f t="shared" ref="Q1354:AC1354" si="1508">SUBTOTAL(9,Q1355:Q1357)</f>
        <v>0</v>
      </c>
      <c r="R1354" s="410">
        <f t="shared" si="1508"/>
        <v>0</v>
      </c>
      <c r="S1354" s="414">
        <f t="shared" si="1508"/>
        <v>0</v>
      </c>
      <c r="T1354" s="413">
        <f t="shared" si="1508"/>
        <v>0</v>
      </c>
      <c r="U1354" s="413">
        <f t="shared" si="1508"/>
        <v>0</v>
      </c>
      <c r="V1354" s="413">
        <f t="shared" si="1508"/>
        <v>0</v>
      </c>
      <c r="W1354" s="413">
        <f t="shared" si="1508"/>
        <v>0</v>
      </c>
      <c r="X1354" s="413">
        <f t="shared" si="1508"/>
        <v>0</v>
      </c>
      <c r="Y1354" s="413">
        <f t="shared" si="1508"/>
        <v>0</v>
      </c>
      <c r="Z1354" s="413">
        <f t="shared" si="1508"/>
        <v>0</v>
      </c>
      <c r="AA1354" s="413">
        <f t="shared" si="1508"/>
        <v>0</v>
      </c>
      <c r="AB1354" s="411">
        <f t="shared" si="1508"/>
        <v>0</v>
      </c>
      <c r="AC1354" s="407">
        <f t="shared" si="1508"/>
        <v>0</v>
      </c>
      <c r="AD1354" s="921"/>
      <c r="AE1354" s="921"/>
      <c r="AF1354" s="922"/>
    </row>
    <row r="1355" spans="1:32" ht="15" customHeight="1" outlineLevel="1" x14ac:dyDescent="0.2">
      <c r="A1355" s="232">
        <v>184</v>
      </c>
      <c r="B1355" s="507"/>
      <c r="C1355" s="508"/>
      <c r="D1355" s="508"/>
      <c r="E1355" s="508"/>
      <c r="F1355" s="1089" t="s">
        <v>156</v>
      </c>
      <c r="G1355" s="1090"/>
      <c r="H1355" s="1090"/>
      <c r="I1355" s="1090"/>
      <c r="J1355" s="1090"/>
      <c r="K1355" s="1090"/>
      <c r="L1355" s="1091"/>
      <c r="M1355" s="408">
        <f>'2. FTNC CAN'!M1355+'3. FTNC USD'!M1355+'4. FTNC EUR'!M1355+'5. FTNC GBP'!M1355+'6. FTNC Autres (inclus)'!M1355</f>
        <v>0</v>
      </c>
      <c r="N1355" s="1095"/>
      <c r="O1355" s="1067"/>
      <c r="P1355" s="1067"/>
      <c r="Q1355" s="423">
        <f>'2. FTNC CAN'!Q1355+'3. FTNC USD'!Q1355+'4. FTNC EUR'!Q1355+'5. FTNC GBP'!Q1355+'6. FTNC Autres (inclus)'!Q1355</f>
        <v>0</v>
      </c>
      <c r="R1355" s="419">
        <f>'2. FTNC CAN'!R1355+'3. FTNC USD'!R1355+'4. FTNC EUR'!R1355+'5. FTNC GBP'!R1355+'6. FTNC Autres (inclus)'!R1355</f>
        <v>0</v>
      </c>
      <c r="S1355" s="421">
        <f>'2. FTNC CAN'!S1355+'3. FTNC USD'!S1355+'4. FTNC EUR'!S1355+'5. FTNC GBP'!S1355+'6. FTNC Autres (inclus)'!S1355</f>
        <v>0</v>
      </c>
      <c r="T1355" s="421">
        <f>'2. FTNC CAN'!T1355+'3. FTNC USD'!T1355+'4. FTNC EUR'!T1355+'5. FTNC GBP'!T1355+'6. FTNC Autres (inclus)'!T1355</f>
        <v>0</v>
      </c>
      <c r="U1355" s="421">
        <f>'2. FTNC CAN'!U1355+'3. FTNC USD'!U1355+'4. FTNC EUR'!U1355+'5. FTNC GBP'!U1355+'6. FTNC Autres (inclus)'!U1355</f>
        <v>0</v>
      </c>
      <c r="V1355" s="421">
        <f>'2. FTNC CAN'!V1355+'3. FTNC USD'!V1355+'4. FTNC EUR'!V1355+'5. FTNC GBP'!V1355+'6. FTNC Autres (inclus)'!V1355</f>
        <v>0</v>
      </c>
      <c r="W1355" s="421">
        <f>'2. FTNC CAN'!W1355+'3. FTNC USD'!W1355+'4. FTNC EUR'!W1355+'5. FTNC GBP'!W1355+'6. FTNC Autres (inclus)'!W1355</f>
        <v>0</v>
      </c>
      <c r="X1355" s="422">
        <f>'2. FTNC CAN'!X1355+'3. FTNC USD'!X1355+'4. FTNC EUR'!X1355+'5. FTNC GBP'!X1355+'6. FTNC Autres (inclus)'!X1355</f>
        <v>0</v>
      </c>
      <c r="Y1355" s="421">
        <f>'2. FTNC CAN'!Y1355+'3. FTNC USD'!Y1355+'4. FTNC EUR'!Y1355+'5. FTNC GBP'!Y1355+'6. FTNC Autres (inclus)'!Y1355</f>
        <v>0</v>
      </c>
      <c r="Z1355" s="421">
        <f>'2. FTNC CAN'!Z1355+'3. FTNC USD'!Z1355+'4. FTNC EUR'!Z1355+'5. FTNC GBP'!Z1355+'6. FTNC Autres (inclus)'!Z1355</f>
        <v>0</v>
      </c>
      <c r="AA1355" s="421">
        <f>'2. FTNC CAN'!AA1355+'3. FTNC USD'!AA1355+'4. FTNC EUR'!AA1355+'5. FTNC GBP'!AA1355+'6. FTNC Autres (inclus)'!AA1355</f>
        <v>0</v>
      </c>
      <c r="AB1355" s="421">
        <f>'2. FTNC CAN'!AB1355+'3. FTNC USD'!AB1355+'4. FTNC EUR'!AB1355+'5. FTNC GBP'!AB1355+'6. FTNC Autres (inclus)'!AB1355</f>
        <v>0</v>
      </c>
      <c r="AC1355" s="408">
        <f>'2. FTNC CAN'!AC1355+'3. FTNC USD'!AC1355+'4. FTNC EUR'!AC1355+'5. FTNC GBP'!AC1355+'6. FTNC Autres (inclus)'!AC1355</f>
        <v>0</v>
      </c>
      <c r="AD1355" s="242"/>
      <c r="AE1355" s="468"/>
      <c r="AF1355" s="568"/>
    </row>
    <row r="1356" spans="1:32" ht="15" customHeight="1" outlineLevel="1" x14ac:dyDescent="0.2">
      <c r="A1356" s="232">
        <v>185</v>
      </c>
      <c r="B1356" s="507"/>
      <c r="C1356" s="508"/>
      <c r="D1356" s="508"/>
      <c r="E1356" s="508"/>
      <c r="F1356" s="1092" t="s">
        <v>157</v>
      </c>
      <c r="G1356" s="1093"/>
      <c r="H1356" s="1093"/>
      <c r="I1356" s="1093"/>
      <c r="J1356" s="1093"/>
      <c r="K1356" s="1093"/>
      <c r="L1356" s="1094"/>
      <c r="M1356" s="408">
        <f>'2. FTNC CAN'!M1356+'3. FTNC USD'!M1356+'4. FTNC EUR'!M1356+'5. FTNC GBP'!M1356+'6. FTNC Autres (inclus)'!M1356</f>
        <v>0</v>
      </c>
      <c r="N1356" s="1095"/>
      <c r="O1356" s="1067"/>
      <c r="P1356" s="1067"/>
      <c r="Q1356" s="937"/>
      <c r="R1356" s="419">
        <f>'2. FTNC CAN'!R1356+'3. FTNC USD'!R1356+'4. FTNC EUR'!R1356+'5. FTNC GBP'!R1356+'6. FTNC Autres (inclus)'!R1356</f>
        <v>0</v>
      </c>
      <c r="S1356" s="421">
        <f>'2. FTNC CAN'!S1356+'3. FTNC USD'!S1356+'4. FTNC EUR'!S1356+'5. FTNC GBP'!S1356+'6. FTNC Autres (inclus)'!S1356</f>
        <v>0</v>
      </c>
      <c r="T1356" s="421">
        <f>'2. FTNC CAN'!T1356+'3. FTNC USD'!T1356+'4. FTNC EUR'!T1356+'5. FTNC GBP'!T1356+'6. FTNC Autres (inclus)'!T1356</f>
        <v>0</v>
      </c>
      <c r="U1356" s="421">
        <f>'2. FTNC CAN'!U1356+'3. FTNC USD'!U1356+'4. FTNC EUR'!U1356+'5. FTNC GBP'!U1356+'6. FTNC Autres (inclus)'!U1356</f>
        <v>0</v>
      </c>
      <c r="V1356" s="421">
        <f>'2. FTNC CAN'!V1356+'3. FTNC USD'!V1356+'4. FTNC EUR'!V1356+'5. FTNC GBP'!V1356+'6. FTNC Autres (inclus)'!V1356</f>
        <v>0</v>
      </c>
      <c r="W1356" s="421">
        <f>'2. FTNC CAN'!W1356+'3. FTNC USD'!W1356+'4. FTNC EUR'!W1356+'5. FTNC GBP'!W1356+'6. FTNC Autres (inclus)'!W1356</f>
        <v>0</v>
      </c>
      <c r="X1356" s="422">
        <f>'2. FTNC CAN'!X1356+'3. FTNC USD'!X1356+'4. FTNC EUR'!X1356+'5. FTNC GBP'!X1356+'6. FTNC Autres (inclus)'!X1356</f>
        <v>0</v>
      </c>
      <c r="Y1356" s="421">
        <f>'2. FTNC CAN'!Y1356+'3. FTNC USD'!Y1356+'4. FTNC EUR'!Y1356+'5. FTNC GBP'!Y1356+'6. FTNC Autres (inclus)'!Y1356</f>
        <v>0</v>
      </c>
      <c r="Z1356" s="421">
        <f>'2. FTNC CAN'!Z1356+'3. FTNC USD'!Z1356+'4. FTNC EUR'!Z1356+'5. FTNC GBP'!Z1356+'6. FTNC Autres (inclus)'!Z1356</f>
        <v>0</v>
      </c>
      <c r="AA1356" s="421">
        <f>'2. FTNC CAN'!AA1356+'3. FTNC USD'!AA1356+'4. FTNC EUR'!AA1356+'5. FTNC GBP'!AA1356+'6. FTNC Autres (inclus)'!AA1356</f>
        <v>0</v>
      </c>
      <c r="AB1356" s="421">
        <f>'2. FTNC CAN'!AB1356+'3. FTNC USD'!AB1356+'4. FTNC EUR'!AB1356+'5. FTNC GBP'!AB1356+'6. FTNC Autres (inclus)'!AB1356</f>
        <v>0</v>
      </c>
      <c r="AC1356" s="408">
        <f>'2. FTNC CAN'!AC1356+'3. FTNC USD'!AC1356+'4. FTNC EUR'!AC1356+'5. FTNC GBP'!AC1356+'6. FTNC Autres (inclus)'!AC1356</f>
        <v>0</v>
      </c>
      <c r="AD1356" s="242"/>
      <c r="AE1356" s="468"/>
      <c r="AF1356" s="568"/>
    </row>
    <row r="1357" spans="1:32" ht="15" outlineLevel="1" x14ac:dyDescent="0.2">
      <c r="A1357" s="232">
        <v>186</v>
      </c>
      <c r="B1357" s="507"/>
      <c r="C1357" s="508"/>
      <c r="D1357" s="508"/>
      <c r="E1357" s="508"/>
      <c r="F1357" s="1086" t="s">
        <v>25</v>
      </c>
      <c r="G1357" s="1087"/>
      <c r="H1357" s="1087"/>
      <c r="I1357" s="1087"/>
      <c r="J1357" s="1087"/>
      <c r="K1357" s="1087"/>
      <c r="L1357" s="1088"/>
      <c r="M1357" s="408">
        <f>'2. FTNC CAN'!M1357+'3. FTNC USD'!M1357+'4. FTNC EUR'!M1357+'5. FTNC GBP'!M1357+'6. FTNC Autres (inclus)'!M1357</f>
        <v>0</v>
      </c>
      <c r="N1357" s="1096"/>
      <c r="O1357" s="1070"/>
      <c r="P1357" s="1070"/>
      <c r="Q1357" s="887"/>
      <c r="R1357" s="1097"/>
      <c r="S1357" s="1097"/>
      <c r="T1357" s="1097"/>
      <c r="U1357" s="1097"/>
      <c r="V1357" s="1097"/>
      <c r="W1357" s="1097"/>
      <c r="X1357" s="1097"/>
      <c r="Y1357" s="1097"/>
      <c r="Z1357" s="1097"/>
      <c r="AA1357" s="1097"/>
      <c r="AB1357" s="1098"/>
      <c r="AC1357" s="408">
        <f>'2. FTNC CAN'!AC1357+'3. FTNC USD'!AC1357+'4. FTNC EUR'!AC1357+'5. FTNC GBP'!AC1357+'6. FTNC Autres (inclus)'!AC1357</f>
        <v>0</v>
      </c>
      <c r="AD1357" s="242"/>
      <c r="AE1357" s="468"/>
      <c r="AF1357" s="568"/>
    </row>
    <row r="1358" spans="1:32" ht="15" outlineLevel="1" x14ac:dyDescent="0.2">
      <c r="A1358" s="232">
        <v>187</v>
      </c>
      <c r="B1358" s="507"/>
      <c r="C1358" s="508"/>
      <c r="D1358" s="1083" t="s">
        <v>467</v>
      </c>
      <c r="E1358" s="1084"/>
      <c r="F1358" s="1084"/>
      <c r="G1358" s="1084"/>
      <c r="H1358" s="1084"/>
      <c r="I1358" s="1084"/>
      <c r="J1358" s="1084"/>
      <c r="K1358" s="1084"/>
      <c r="L1358" s="1084"/>
      <c r="M1358" s="407">
        <f>SUBTOTAL(9,M1359:M1360)</f>
        <v>0</v>
      </c>
      <c r="N1358" s="1099"/>
      <c r="O1358" s="1100"/>
      <c r="P1358" s="1100"/>
      <c r="Q1358" s="1100"/>
      <c r="R1358" s="1100"/>
      <c r="S1358" s="1100"/>
      <c r="T1358" s="1100"/>
      <c r="U1358" s="1100"/>
      <c r="V1358" s="1100"/>
      <c r="W1358" s="1100"/>
      <c r="X1358" s="1100"/>
      <c r="Y1358" s="1100"/>
      <c r="Z1358" s="1100"/>
      <c r="AA1358" s="1100"/>
      <c r="AB1358" s="1100"/>
      <c r="AC1358" s="407">
        <f>SUBTOTAL(9,AC1359:AC1360)</f>
        <v>0</v>
      </c>
      <c r="AD1358" s="560"/>
      <c r="AE1358" s="560"/>
      <c r="AF1358" s="561"/>
    </row>
    <row r="1359" spans="1:32" ht="15" outlineLevel="1" x14ac:dyDescent="0.2">
      <c r="A1359" s="232">
        <v>188</v>
      </c>
      <c r="B1359" s="507"/>
      <c r="C1359" s="508"/>
      <c r="D1359" s="508"/>
      <c r="E1359" s="508"/>
      <c r="F1359" s="1089" t="s">
        <v>466</v>
      </c>
      <c r="G1359" s="1090"/>
      <c r="H1359" s="1090"/>
      <c r="I1359" s="1090"/>
      <c r="J1359" s="1090"/>
      <c r="K1359" s="1090"/>
      <c r="L1359" s="1091"/>
      <c r="M1359" s="420">
        <f>'2. FTNC CAN'!M1359+'3. FTNC USD'!M1359+'4. FTNC EUR'!M1359+'5. FTNC GBP'!M1359+'6. FTNC Autres (inclus)'!M1359</f>
        <v>0</v>
      </c>
      <c r="N1359" s="562"/>
      <c r="O1359" s="557"/>
      <c r="P1359" s="557"/>
      <c r="Q1359" s="557"/>
      <c r="R1359" s="557"/>
      <c r="S1359" s="557"/>
      <c r="T1359" s="557"/>
      <c r="U1359" s="557"/>
      <c r="V1359" s="557"/>
      <c r="W1359" s="557"/>
      <c r="X1359" s="557"/>
      <c r="Y1359" s="557"/>
      <c r="Z1359" s="557"/>
      <c r="AA1359" s="557"/>
      <c r="AB1359" s="557"/>
      <c r="AC1359" s="408">
        <f>'2. FTNC CAN'!AC1359+'3. FTNC USD'!AC1359+'4. FTNC EUR'!AC1359+'5. FTNC GBP'!AC1359+'6. FTNC Autres (inclus)'!AC1359</f>
        <v>0</v>
      </c>
      <c r="AD1359" s="557"/>
      <c r="AE1359" s="557"/>
      <c r="AF1359" s="610"/>
    </row>
    <row r="1360" spans="1:32" ht="15" outlineLevel="1" x14ac:dyDescent="0.2">
      <c r="A1360" s="232">
        <v>189</v>
      </c>
      <c r="B1360" s="507"/>
      <c r="C1360" s="508"/>
      <c r="D1360" s="508"/>
      <c r="E1360" s="508"/>
      <c r="F1360" s="1086" t="s">
        <v>576</v>
      </c>
      <c r="G1360" s="1087"/>
      <c r="H1360" s="1087"/>
      <c r="I1360" s="1087"/>
      <c r="J1360" s="1087"/>
      <c r="K1360" s="1087"/>
      <c r="L1360" s="1088"/>
      <c r="M1360" s="420">
        <f>'2. FTNC CAN'!M1360+'3. FTNC USD'!M1360+'4. FTNC EUR'!M1360+'5. FTNC GBP'!M1360+'6. FTNC Autres (inclus)'!M1360</f>
        <v>0</v>
      </c>
      <c r="N1360" s="558"/>
      <c r="O1360" s="559"/>
      <c r="P1360" s="559"/>
      <c r="Q1360" s="559"/>
      <c r="R1360" s="559"/>
      <c r="S1360" s="559"/>
      <c r="T1360" s="559"/>
      <c r="U1360" s="559"/>
      <c r="V1360" s="559"/>
      <c r="W1360" s="559"/>
      <c r="X1360" s="559"/>
      <c r="Y1360" s="559"/>
      <c r="Z1360" s="559"/>
      <c r="AA1360" s="559"/>
      <c r="AB1360" s="559"/>
      <c r="AC1360" s="408">
        <f>'2. FTNC CAN'!AC1360+'3. FTNC USD'!AC1360+'4. FTNC EUR'!AC1360+'5. FTNC GBP'!AC1360+'6. FTNC Autres (inclus)'!AC1360</f>
        <v>0</v>
      </c>
      <c r="AD1360" s="559"/>
      <c r="AE1360" s="559"/>
      <c r="AF1360" s="611"/>
    </row>
    <row r="1361" spans="1:32" ht="15" customHeight="1" outlineLevel="1" x14ac:dyDescent="0.2">
      <c r="A1361" s="232">
        <v>326</v>
      </c>
      <c r="B1361" s="507"/>
      <c r="C1361" s="984" t="s">
        <v>428</v>
      </c>
      <c r="D1361" s="985"/>
      <c r="E1361" s="985"/>
      <c r="F1361" s="985"/>
      <c r="G1361" s="985"/>
      <c r="H1361" s="985"/>
      <c r="I1361" s="985"/>
      <c r="J1361" s="985"/>
      <c r="K1361" s="985"/>
      <c r="L1361" s="985"/>
      <c r="M1361" s="985"/>
      <c r="N1361" s="985"/>
      <c r="O1361" s="985"/>
      <c r="P1361" s="985"/>
      <c r="Q1361" s="985"/>
      <c r="R1361" s="985"/>
      <c r="S1361" s="985"/>
      <c r="T1361" s="985"/>
      <c r="U1361" s="985"/>
      <c r="V1361" s="985"/>
      <c r="W1361" s="985"/>
      <c r="X1361" s="985"/>
      <c r="Y1361" s="985"/>
      <c r="Z1361" s="985"/>
      <c r="AA1361" s="985"/>
      <c r="AB1361" s="985"/>
      <c r="AC1361" s="985"/>
      <c r="AD1361" s="985"/>
      <c r="AE1361" s="985"/>
      <c r="AF1361" s="986"/>
    </row>
    <row r="1362" spans="1:32" ht="15" outlineLevel="1" x14ac:dyDescent="0.2">
      <c r="A1362" s="232">
        <v>232</v>
      </c>
      <c r="B1362" s="507"/>
      <c r="C1362" s="508"/>
      <c r="D1362" s="1083" t="s">
        <v>64</v>
      </c>
      <c r="E1362" s="1084"/>
      <c r="F1362" s="1084"/>
      <c r="G1362" s="1084"/>
      <c r="H1362" s="1084"/>
      <c r="I1362" s="1084"/>
      <c r="J1362" s="1084"/>
      <c r="K1362" s="1084"/>
      <c r="L1362" s="1084"/>
      <c r="M1362" s="1084"/>
      <c r="N1362" s="1084"/>
      <c r="O1362" s="1084"/>
      <c r="P1362" s="1084"/>
      <c r="Q1362" s="1084"/>
      <c r="R1362" s="1084"/>
      <c r="S1362" s="1084"/>
      <c r="T1362" s="1084"/>
      <c r="U1362" s="1084"/>
      <c r="V1362" s="1084"/>
      <c r="W1362" s="1084"/>
      <c r="X1362" s="1084"/>
      <c r="Y1362" s="1084"/>
      <c r="Z1362" s="1084"/>
      <c r="AA1362" s="1084"/>
      <c r="AB1362" s="1084"/>
      <c r="AC1362" s="1084"/>
      <c r="AD1362" s="1084"/>
      <c r="AE1362" s="1084"/>
      <c r="AF1362" s="1085"/>
    </row>
    <row r="1363" spans="1:32" ht="15" outlineLevel="1" x14ac:dyDescent="0.2">
      <c r="A1363" s="232">
        <v>233</v>
      </c>
      <c r="B1363" s="507"/>
      <c r="C1363" s="475"/>
      <c r="D1363" s="475"/>
      <c r="E1363" s="918" t="s">
        <v>66</v>
      </c>
      <c r="F1363" s="919"/>
      <c r="G1363" s="919"/>
      <c r="H1363" s="919"/>
      <c r="I1363" s="919"/>
      <c r="J1363" s="919"/>
      <c r="K1363" s="919"/>
      <c r="L1363" s="920"/>
      <c r="M1363" s="407">
        <f>SUBTOTAL(9,M1364:M1367)</f>
        <v>0</v>
      </c>
      <c r="N1363" s="410">
        <f t="shared" ref="N1363:AC1363" si="1509">SUBTOTAL(9,N1364:N1367)</f>
        <v>0</v>
      </c>
      <c r="O1363" s="414">
        <f t="shared" si="1509"/>
        <v>0</v>
      </c>
      <c r="P1363" s="414">
        <f t="shared" si="1509"/>
        <v>0</v>
      </c>
      <c r="Q1363" s="415">
        <f t="shared" si="1509"/>
        <v>0</v>
      </c>
      <c r="R1363" s="410">
        <f t="shared" si="1509"/>
        <v>0</v>
      </c>
      <c r="S1363" s="414">
        <f t="shared" si="1509"/>
        <v>0</v>
      </c>
      <c r="T1363" s="413">
        <f t="shared" si="1509"/>
        <v>0</v>
      </c>
      <c r="U1363" s="413">
        <f t="shared" si="1509"/>
        <v>0</v>
      </c>
      <c r="V1363" s="413">
        <f t="shared" si="1509"/>
        <v>0</v>
      </c>
      <c r="W1363" s="413">
        <f t="shared" si="1509"/>
        <v>0</v>
      </c>
      <c r="X1363" s="413">
        <f t="shared" si="1509"/>
        <v>0</v>
      </c>
      <c r="Y1363" s="413">
        <f t="shared" si="1509"/>
        <v>0</v>
      </c>
      <c r="Z1363" s="413">
        <f t="shared" si="1509"/>
        <v>0</v>
      </c>
      <c r="AA1363" s="413">
        <f t="shared" si="1509"/>
        <v>0</v>
      </c>
      <c r="AB1363" s="411">
        <f t="shared" si="1509"/>
        <v>0</v>
      </c>
      <c r="AC1363" s="407">
        <f t="shared" si="1509"/>
        <v>0</v>
      </c>
      <c r="AD1363" s="862"/>
      <c r="AE1363" s="863"/>
      <c r="AF1363" s="864"/>
    </row>
    <row r="1364" spans="1:32" ht="15" outlineLevel="1" x14ac:dyDescent="0.2">
      <c r="A1364" s="232">
        <v>234</v>
      </c>
      <c r="B1364" s="507"/>
      <c r="C1364" s="475"/>
      <c r="D1364" s="475"/>
      <c r="E1364" s="484"/>
      <c r="F1364" s="856" t="s">
        <v>65</v>
      </c>
      <c r="G1364" s="857"/>
      <c r="H1364" s="857"/>
      <c r="I1364" s="857"/>
      <c r="J1364" s="857"/>
      <c r="K1364" s="857"/>
      <c r="L1364" s="858"/>
      <c r="M1364" s="408">
        <f>'2. FTNC CAN'!M1364+'3. FTNC USD'!M1364+'4. FTNC EUR'!M1364+'5. FTNC GBP'!M1364+'6. FTNC Autres (inclus)'!M1364</f>
        <v>0</v>
      </c>
      <c r="N1364" s="419">
        <f>'2. FTNC CAN'!N1364+'3. FTNC USD'!N1364+'4. FTNC EUR'!N1364+'5. FTNC GBP'!N1364+'6. FTNC Autres (inclus)'!N1364</f>
        <v>0</v>
      </c>
      <c r="O1364" s="422">
        <f>'2. FTNC CAN'!O1364+'3. FTNC USD'!O1364+'4. FTNC EUR'!O1364+'5. FTNC GBP'!O1364+'6. FTNC Autres (inclus)'!O1364</f>
        <v>0</v>
      </c>
      <c r="P1364" s="422">
        <f>'2. FTNC CAN'!P1364+'3. FTNC USD'!P1364+'4. FTNC EUR'!P1364+'5. FTNC GBP'!P1364+'6. FTNC Autres (inclus)'!P1364</f>
        <v>0</v>
      </c>
      <c r="Q1364" s="423">
        <f>'2. FTNC CAN'!Q1364+'3. FTNC USD'!Q1364+'4. FTNC EUR'!Q1364+'5. FTNC GBP'!Q1364+'6. FTNC Autres (inclus)'!Q1364</f>
        <v>0</v>
      </c>
      <c r="R1364" s="419">
        <f>'2. FTNC CAN'!R1364+'3. FTNC USD'!R1364+'4. FTNC EUR'!R1364+'5. FTNC GBP'!R1364+'6. FTNC Autres (inclus)'!R1364</f>
        <v>0</v>
      </c>
      <c r="S1364" s="421">
        <f>'2. FTNC CAN'!S1364+'3. FTNC USD'!S1364+'4. FTNC EUR'!S1364+'5. FTNC GBP'!S1364+'6. FTNC Autres (inclus)'!S1364</f>
        <v>0</v>
      </c>
      <c r="T1364" s="421">
        <f>'2. FTNC CAN'!T1364+'3. FTNC USD'!T1364+'4. FTNC EUR'!T1364+'5. FTNC GBP'!T1364+'6. FTNC Autres (inclus)'!T1364</f>
        <v>0</v>
      </c>
      <c r="U1364" s="421">
        <f>'2. FTNC CAN'!U1364+'3. FTNC USD'!U1364+'4. FTNC EUR'!U1364+'5. FTNC GBP'!U1364+'6. FTNC Autres (inclus)'!U1364</f>
        <v>0</v>
      </c>
      <c r="V1364" s="421">
        <f>'2. FTNC CAN'!V1364+'3. FTNC USD'!V1364+'4. FTNC EUR'!V1364+'5. FTNC GBP'!V1364+'6. FTNC Autres (inclus)'!V1364</f>
        <v>0</v>
      </c>
      <c r="W1364" s="421">
        <f>'2. FTNC CAN'!W1364+'3. FTNC USD'!W1364+'4. FTNC EUR'!W1364+'5. FTNC GBP'!W1364+'6. FTNC Autres (inclus)'!W1364</f>
        <v>0</v>
      </c>
      <c r="X1364" s="422">
        <f>'2. FTNC CAN'!X1364+'3. FTNC USD'!X1364+'4. FTNC EUR'!X1364+'5. FTNC GBP'!X1364+'6. FTNC Autres (inclus)'!X1364</f>
        <v>0</v>
      </c>
      <c r="Y1364" s="421">
        <f>'2. FTNC CAN'!Y1364+'3. FTNC USD'!Y1364+'4. FTNC EUR'!Y1364+'5. FTNC GBP'!Y1364+'6. FTNC Autres (inclus)'!Y1364</f>
        <v>0</v>
      </c>
      <c r="Z1364" s="421">
        <f>'2. FTNC CAN'!Z1364+'3. FTNC USD'!Z1364+'4. FTNC EUR'!Z1364+'5. FTNC GBP'!Z1364+'6. FTNC Autres (inclus)'!Z1364</f>
        <v>0</v>
      </c>
      <c r="AA1364" s="421">
        <f>'2. FTNC CAN'!AA1364+'3. FTNC USD'!AA1364+'4. FTNC EUR'!AA1364+'5. FTNC GBP'!AA1364+'6. FTNC Autres (inclus)'!AA1364</f>
        <v>0</v>
      </c>
      <c r="AB1364" s="421">
        <f>'2. FTNC CAN'!AB1364+'3. FTNC USD'!AB1364+'4. FTNC EUR'!AB1364+'5. FTNC GBP'!AB1364+'6. FTNC Autres (inclus)'!AB1364</f>
        <v>0</v>
      </c>
      <c r="AC1364" s="408">
        <f>'2. FTNC CAN'!AC1364+'3. FTNC USD'!AC1364+'4. FTNC EUR'!AC1364+'5. FTNC GBP'!AC1364+'6. FTNC Autres (inclus)'!AC1364</f>
        <v>0</v>
      </c>
      <c r="AD1364" s="870"/>
      <c r="AE1364" s="868"/>
      <c r="AF1364" s="869"/>
    </row>
    <row r="1365" spans="1:32" ht="15" outlineLevel="1" x14ac:dyDescent="0.2">
      <c r="A1365" s="232">
        <v>235</v>
      </c>
      <c r="B1365" s="507"/>
      <c r="C1365" s="475"/>
      <c r="D1365" s="475"/>
      <c r="E1365" s="484"/>
      <c r="F1365" s="915" t="s">
        <v>68</v>
      </c>
      <c r="G1365" s="916"/>
      <c r="H1365" s="916"/>
      <c r="I1365" s="916"/>
      <c r="J1365" s="916"/>
      <c r="K1365" s="916"/>
      <c r="L1365" s="917"/>
      <c r="M1365" s="408">
        <f>'2. FTNC CAN'!M1365+'3. FTNC USD'!M1365+'4. FTNC EUR'!M1365+'5. FTNC GBP'!M1365+'6. FTNC Autres (inclus)'!M1365</f>
        <v>0</v>
      </c>
      <c r="N1365" s="419">
        <f>'2. FTNC CAN'!N1365+'3. FTNC USD'!N1365+'4. FTNC EUR'!N1365+'5. FTNC GBP'!N1365+'6. FTNC Autres (inclus)'!N1365</f>
        <v>0</v>
      </c>
      <c r="O1365" s="422">
        <f>'2. FTNC CAN'!O1365+'3. FTNC USD'!O1365+'4. FTNC EUR'!O1365+'5. FTNC GBP'!O1365+'6. FTNC Autres (inclus)'!O1365</f>
        <v>0</v>
      </c>
      <c r="P1365" s="422">
        <f>'2. FTNC CAN'!P1365+'3. FTNC USD'!P1365+'4. FTNC EUR'!P1365+'5. FTNC GBP'!P1365+'6. FTNC Autres (inclus)'!P1365</f>
        <v>0</v>
      </c>
      <c r="Q1365" s="423">
        <f>'2. FTNC CAN'!Q1365+'3. FTNC USD'!Q1365+'4. FTNC EUR'!Q1365+'5. FTNC GBP'!Q1365+'6. FTNC Autres (inclus)'!Q1365</f>
        <v>0</v>
      </c>
      <c r="R1365" s="419">
        <f>'2. FTNC CAN'!R1365+'3. FTNC USD'!R1365+'4. FTNC EUR'!R1365+'5. FTNC GBP'!R1365+'6. FTNC Autres (inclus)'!R1365</f>
        <v>0</v>
      </c>
      <c r="S1365" s="421">
        <f>'2. FTNC CAN'!S1365+'3. FTNC USD'!S1365+'4. FTNC EUR'!S1365+'5. FTNC GBP'!S1365+'6. FTNC Autres (inclus)'!S1365</f>
        <v>0</v>
      </c>
      <c r="T1365" s="421">
        <f>'2. FTNC CAN'!T1365+'3. FTNC USD'!T1365+'4. FTNC EUR'!T1365+'5. FTNC GBP'!T1365+'6. FTNC Autres (inclus)'!T1365</f>
        <v>0</v>
      </c>
      <c r="U1365" s="421">
        <f>'2. FTNC CAN'!U1365+'3. FTNC USD'!U1365+'4. FTNC EUR'!U1365+'5. FTNC GBP'!U1365+'6. FTNC Autres (inclus)'!U1365</f>
        <v>0</v>
      </c>
      <c r="V1365" s="421">
        <f>'2. FTNC CAN'!V1365+'3. FTNC USD'!V1365+'4. FTNC EUR'!V1365+'5. FTNC GBP'!V1365+'6. FTNC Autres (inclus)'!V1365</f>
        <v>0</v>
      </c>
      <c r="W1365" s="421">
        <f>'2. FTNC CAN'!W1365+'3. FTNC USD'!W1365+'4. FTNC EUR'!W1365+'5. FTNC GBP'!W1365+'6. FTNC Autres (inclus)'!W1365</f>
        <v>0</v>
      </c>
      <c r="X1365" s="422">
        <f>'2. FTNC CAN'!X1365+'3. FTNC USD'!X1365+'4. FTNC EUR'!X1365+'5. FTNC GBP'!X1365+'6. FTNC Autres (inclus)'!X1365</f>
        <v>0</v>
      </c>
      <c r="Y1365" s="421">
        <f>'2. FTNC CAN'!Y1365+'3. FTNC USD'!Y1365+'4. FTNC EUR'!Y1365+'5. FTNC GBP'!Y1365+'6. FTNC Autres (inclus)'!Y1365</f>
        <v>0</v>
      </c>
      <c r="Z1365" s="421">
        <f>'2. FTNC CAN'!Z1365+'3. FTNC USD'!Z1365+'4. FTNC EUR'!Z1365+'5. FTNC GBP'!Z1365+'6. FTNC Autres (inclus)'!Z1365</f>
        <v>0</v>
      </c>
      <c r="AA1365" s="421">
        <f>'2. FTNC CAN'!AA1365+'3. FTNC USD'!AA1365+'4. FTNC EUR'!AA1365+'5. FTNC GBP'!AA1365+'6. FTNC Autres (inclus)'!AA1365</f>
        <v>0</v>
      </c>
      <c r="AB1365" s="421">
        <f>'2. FTNC CAN'!AB1365+'3. FTNC USD'!AB1365+'4. FTNC EUR'!AB1365+'5. FTNC GBP'!AB1365+'6. FTNC Autres (inclus)'!AB1365</f>
        <v>0</v>
      </c>
      <c r="AC1365" s="408">
        <f>'2. FTNC CAN'!AC1365+'3. FTNC USD'!AC1365+'4. FTNC EUR'!AC1365+'5. FTNC GBP'!AC1365+'6. FTNC Autres (inclus)'!AC1365</f>
        <v>0</v>
      </c>
      <c r="AD1365" s="870"/>
      <c r="AE1365" s="868"/>
      <c r="AF1365" s="869"/>
    </row>
    <row r="1366" spans="1:32" ht="15" outlineLevel="1" x14ac:dyDescent="0.2">
      <c r="A1366" s="232">
        <v>236</v>
      </c>
      <c r="B1366" s="507"/>
      <c r="C1366" s="475"/>
      <c r="D1366" s="263"/>
      <c r="E1366" s="264"/>
      <c r="F1366" s="915" t="s">
        <v>537</v>
      </c>
      <c r="G1366" s="916"/>
      <c r="H1366" s="916"/>
      <c r="I1366" s="916"/>
      <c r="J1366" s="916"/>
      <c r="K1366" s="916"/>
      <c r="L1366" s="917"/>
      <c r="M1366" s="408">
        <f>'2. FTNC CAN'!M1366+'3. FTNC USD'!M1366+'4. FTNC EUR'!M1366+'5. FTNC GBP'!M1366+'6. FTNC Autres (inclus)'!M1366</f>
        <v>0</v>
      </c>
      <c r="N1366" s="419">
        <f>'2. FTNC CAN'!N1366+'3. FTNC USD'!N1366+'4. FTNC EUR'!N1366+'5. FTNC GBP'!N1366+'6. FTNC Autres (inclus)'!N1366</f>
        <v>0</v>
      </c>
      <c r="O1366" s="422">
        <f>'2. FTNC CAN'!O1366+'3. FTNC USD'!O1366+'4. FTNC EUR'!O1366+'5. FTNC GBP'!O1366+'6. FTNC Autres (inclus)'!O1366</f>
        <v>0</v>
      </c>
      <c r="P1366" s="422">
        <f>'2. FTNC CAN'!P1366+'3. FTNC USD'!P1366+'4. FTNC EUR'!P1366+'5. FTNC GBP'!P1366+'6. FTNC Autres (inclus)'!P1366</f>
        <v>0</v>
      </c>
      <c r="Q1366" s="423">
        <f>'2. FTNC CAN'!Q1366+'3. FTNC USD'!Q1366+'4. FTNC EUR'!Q1366+'5. FTNC GBP'!Q1366+'6. FTNC Autres (inclus)'!Q1366</f>
        <v>0</v>
      </c>
      <c r="R1366" s="419">
        <f>'2. FTNC CAN'!R1366+'3. FTNC USD'!R1366+'4. FTNC EUR'!R1366+'5. FTNC GBP'!R1366+'6. FTNC Autres (inclus)'!R1366</f>
        <v>0</v>
      </c>
      <c r="S1366" s="421">
        <f>'2. FTNC CAN'!S1366+'3. FTNC USD'!S1366+'4. FTNC EUR'!S1366+'5. FTNC GBP'!S1366+'6. FTNC Autres (inclus)'!S1366</f>
        <v>0</v>
      </c>
      <c r="T1366" s="421">
        <f>'2. FTNC CAN'!T1366+'3. FTNC USD'!T1366+'4. FTNC EUR'!T1366+'5. FTNC GBP'!T1366+'6. FTNC Autres (inclus)'!T1366</f>
        <v>0</v>
      </c>
      <c r="U1366" s="421">
        <f>'2. FTNC CAN'!U1366+'3. FTNC USD'!U1366+'4. FTNC EUR'!U1366+'5. FTNC GBP'!U1366+'6. FTNC Autres (inclus)'!U1366</f>
        <v>0</v>
      </c>
      <c r="V1366" s="421">
        <f>'2. FTNC CAN'!V1366+'3. FTNC USD'!V1366+'4. FTNC EUR'!V1366+'5. FTNC GBP'!V1366+'6. FTNC Autres (inclus)'!V1366</f>
        <v>0</v>
      </c>
      <c r="W1366" s="421">
        <f>'2. FTNC CAN'!W1366+'3. FTNC USD'!W1366+'4. FTNC EUR'!W1366+'5. FTNC GBP'!W1366+'6. FTNC Autres (inclus)'!W1366</f>
        <v>0</v>
      </c>
      <c r="X1366" s="422">
        <f>'2. FTNC CAN'!X1366+'3. FTNC USD'!X1366+'4. FTNC EUR'!X1366+'5. FTNC GBP'!X1366+'6. FTNC Autres (inclus)'!X1366</f>
        <v>0</v>
      </c>
      <c r="Y1366" s="421">
        <f>'2. FTNC CAN'!Y1366+'3. FTNC USD'!Y1366+'4. FTNC EUR'!Y1366+'5. FTNC GBP'!Y1366+'6. FTNC Autres (inclus)'!Y1366</f>
        <v>0</v>
      </c>
      <c r="Z1366" s="421">
        <f>'2. FTNC CAN'!Z1366+'3. FTNC USD'!Z1366+'4. FTNC EUR'!Z1366+'5. FTNC GBP'!Z1366+'6. FTNC Autres (inclus)'!Z1366</f>
        <v>0</v>
      </c>
      <c r="AA1366" s="421">
        <f>'2. FTNC CAN'!AA1366+'3. FTNC USD'!AA1366+'4. FTNC EUR'!AA1366+'5. FTNC GBP'!AA1366+'6. FTNC Autres (inclus)'!AA1366</f>
        <v>0</v>
      </c>
      <c r="AB1366" s="421">
        <f>'2. FTNC CAN'!AB1366+'3. FTNC USD'!AB1366+'4. FTNC EUR'!AB1366+'5. FTNC GBP'!AB1366+'6. FTNC Autres (inclus)'!AB1366</f>
        <v>0</v>
      </c>
      <c r="AC1366" s="408">
        <f>'2. FTNC CAN'!AC1366+'3. FTNC USD'!AC1366+'4. FTNC EUR'!AC1366+'5. FTNC GBP'!AC1366+'6. FTNC Autres (inclus)'!AC1366</f>
        <v>0</v>
      </c>
      <c r="AD1366" s="870"/>
      <c r="AE1366" s="868"/>
      <c r="AF1366" s="869"/>
    </row>
    <row r="1367" spans="1:32" ht="27.75" customHeight="1" outlineLevel="1" x14ac:dyDescent="0.2">
      <c r="A1367" s="232">
        <v>237</v>
      </c>
      <c r="B1367" s="507"/>
      <c r="C1367" s="475"/>
      <c r="D1367" s="475"/>
      <c r="E1367" s="260"/>
      <c r="F1367" s="859" t="s">
        <v>464</v>
      </c>
      <c r="G1367" s="860"/>
      <c r="H1367" s="860"/>
      <c r="I1367" s="860"/>
      <c r="J1367" s="860"/>
      <c r="K1367" s="860"/>
      <c r="L1367" s="861"/>
      <c r="M1367" s="408">
        <f>'2. FTNC CAN'!M1367+'3. FTNC USD'!M1367+'4. FTNC EUR'!M1367+'5. FTNC GBP'!M1367+'6. FTNC Autres (inclus)'!M1367</f>
        <v>0</v>
      </c>
      <c r="N1367" s="419">
        <f>'2. FTNC CAN'!N1367+'3. FTNC USD'!N1367+'4. FTNC EUR'!N1367+'5. FTNC GBP'!N1367+'6. FTNC Autres (inclus)'!N1367</f>
        <v>0</v>
      </c>
      <c r="O1367" s="422">
        <f>'2. FTNC CAN'!O1367+'3. FTNC USD'!O1367+'4. FTNC EUR'!O1367+'5. FTNC GBP'!O1367+'6. FTNC Autres (inclus)'!O1367</f>
        <v>0</v>
      </c>
      <c r="P1367" s="422">
        <f>'2. FTNC CAN'!P1367+'3. FTNC USD'!P1367+'4. FTNC EUR'!P1367+'5. FTNC GBP'!P1367+'6. FTNC Autres (inclus)'!P1367</f>
        <v>0</v>
      </c>
      <c r="Q1367" s="423">
        <f>'2. FTNC CAN'!Q1367+'3. FTNC USD'!Q1367+'4. FTNC EUR'!Q1367+'5. FTNC GBP'!Q1367+'6. FTNC Autres (inclus)'!Q1367</f>
        <v>0</v>
      </c>
      <c r="R1367" s="419">
        <f>'2. FTNC CAN'!R1367+'3. FTNC USD'!R1367+'4. FTNC EUR'!R1367+'5. FTNC GBP'!R1367+'6. FTNC Autres (inclus)'!R1367</f>
        <v>0</v>
      </c>
      <c r="S1367" s="421">
        <f>'2. FTNC CAN'!S1367+'3. FTNC USD'!S1367+'4. FTNC EUR'!S1367+'5. FTNC GBP'!S1367+'6. FTNC Autres (inclus)'!S1367</f>
        <v>0</v>
      </c>
      <c r="T1367" s="421">
        <f>'2. FTNC CAN'!T1367+'3. FTNC USD'!T1367+'4. FTNC EUR'!T1367+'5. FTNC GBP'!T1367+'6. FTNC Autres (inclus)'!T1367</f>
        <v>0</v>
      </c>
      <c r="U1367" s="421">
        <f>'2. FTNC CAN'!U1367+'3. FTNC USD'!U1367+'4. FTNC EUR'!U1367+'5. FTNC GBP'!U1367+'6. FTNC Autres (inclus)'!U1367</f>
        <v>0</v>
      </c>
      <c r="V1367" s="421">
        <f>'2. FTNC CAN'!V1367+'3. FTNC USD'!V1367+'4. FTNC EUR'!V1367+'5. FTNC GBP'!V1367+'6. FTNC Autres (inclus)'!V1367</f>
        <v>0</v>
      </c>
      <c r="W1367" s="421">
        <f>'2. FTNC CAN'!W1367+'3. FTNC USD'!W1367+'4. FTNC EUR'!W1367+'5. FTNC GBP'!W1367+'6. FTNC Autres (inclus)'!W1367</f>
        <v>0</v>
      </c>
      <c r="X1367" s="422">
        <f>'2. FTNC CAN'!X1367+'3. FTNC USD'!X1367+'4. FTNC EUR'!X1367+'5. FTNC GBP'!X1367+'6. FTNC Autres (inclus)'!X1367</f>
        <v>0</v>
      </c>
      <c r="Y1367" s="421">
        <f>'2. FTNC CAN'!Y1367+'3. FTNC USD'!Y1367+'4. FTNC EUR'!Y1367+'5. FTNC GBP'!Y1367+'6. FTNC Autres (inclus)'!Y1367</f>
        <v>0</v>
      </c>
      <c r="Z1367" s="421">
        <f>'2. FTNC CAN'!Z1367+'3. FTNC USD'!Z1367+'4. FTNC EUR'!Z1367+'5. FTNC GBP'!Z1367+'6. FTNC Autres (inclus)'!Z1367</f>
        <v>0</v>
      </c>
      <c r="AA1367" s="421">
        <f>'2. FTNC CAN'!AA1367+'3. FTNC USD'!AA1367+'4. FTNC EUR'!AA1367+'5. FTNC GBP'!AA1367+'6. FTNC Autres (inclus)'!AA1367</f>
        <v>0</v>
      </c>
      <c r="AB1367" s="421">
        <f>'2. FTNC CAN'!AB1367+'3. FTNC USD'!AB1367+'4. FTNC EUR'!AB1367+'5. FTNC GBP'!AB1367+'6. FTNC Autres (inclus)'!AB1367</f>
        <v>0</v>
      </c>
      <c r="AC1367" s="408">
        <f>'2. FTNC CAN'!AC1367+'3. FTNC USD'!AC1367+'4. FTNC EUR'!AC1367+'5. FTNC GBP'!AC1367+'6. FTNC Autres (inclus)'!AC1367</f>
        <v>0</v>
      </c>
      <c r="AD1367" s="870"/>
      <c r="AE1367" s="868"/>
      <c r="AF1367" s="869"/>
    </row>
    <row r="1368" spans="1:32" ht="15" outlineLevel="1" x14ac:dyDescent="0.2">
      <c r="A1368" s="232">
        <v>238</v>
      </c>
      <c r="B1368" s="507"/>
      <c r="C1368" s="475"/>
      <c r="D1368" s="483"/>
      <c r="E1368" s="853" t="s">
        <v>67</v>
      </c>
      <c r="F1368" s="854"/>
      <c r="G1368" s="854"/>
      <c r="H1368" s="854"/>
      <c r="I1368" s="854"/>
      <c r="J1368" s="854"/>
      <c r="K1368" s="854"/>
      <c r="L1368" s="855"/>
      <c r="M1368" s="407">
        <f>SUBTOTAL(9,M1369:M1372)</f>
        <v>0</v>
      </c>
      <c r="N1368" s="410">
        <f t="shared" ref="N1368:AC1368" si="1510">SUBTOTAL(9,N1369:N1372)</f>
        <v>0</v>
      </c>
      <c r="O1368" s="414">
        <f t="shared" si="1510"/>
        <v>0</v>
      </c>
      <c r="P1368" s="414">
        <f t="shared" si="1510"/>
        <v>0</v>
      </c>
      <c r="Q1368" s="415">
        <f t="shared" si="1510"/>
        <v>0</v>
      </c>
      <c r="R1368" s="410">
        <f t="shared" si="1510"/>
        <v>0</v>
      </c>
      <c r="S1368" s="414">
        <f t="shared" si="1510"/>
        <v>0</v>
      </c>
      <c r="T1368" s="413">
        <f t="shared" si="1510"/>
        <v>0</v>
      </c>
      <c r="U1368" s="413">
        <f t="shared" si="1510"/>
        <v>0</v>
      </c>
      <c r="V1368" s="413">
        <f t="shared" si="1510"/>
        <v>0</v>
      </c>
      <c r="W1368" s="413">
        <f t="shared" si="1510"/>
        <v>0</v>
      </c>
      <c r="X1368" s="413">
        <f t="shared" si="1510"/>
        <v>0</v>
      </c>
      <c r="Y1368" s="413">
        <f t="shared" si="1510"/>
        <v>0</v>
      </c>
      <c r="Z1368" s="413">
        <f t="shared" si="1510"/>
        <v>0</v>
      </c>
      <c r="AA1368" s="413">
        <f t="shared" si="1510"/>
        <v>0</v>
      </c>
      <c r="AB1368" s="411">
        <f t="shared" si="1510"/>
        <v>0</v>
      </c>
      <c r="AC1368" s="407">
        <f t="shared" si="1510"/>
        <v>0</v>
      </c>
      <c r="AD1368" s="870"/>
      <c r="AE1368" s="868"/>
      <c r="AF1368" s="869"/>
    </row>
    <row r="1369" spans="1:32" ht="15" outlineLevel="1" x14ac:dyDescent="0.2">
      <c r="A1369" s="232">
        <v>239</v>
      </c>
      <c r="B1369" s="507"/>
      <c r="C1369" s="475"/>
      <c r="D1369" s="491"/>
      <c r="E1369" s="491"/>
      <c r="F1369" s="856" t="s">
        <v>65</v>
      </c>
      <c r="G1369" s="857"/>
      <c r="H1369" s="857"/>
      <c r="I1369" s="857"/>
      <c r="J1369" s="857"/>
      <c r="K1369" s="857"/>
      <c r="L1369" s="858"/>
      <c r="M1369" s="408">
        <f>'2. FTNC CAN'!M1369+'3. FTNC USD'!M1369+'4. FTNC EUR'!M1369+'5. FTNC GBP'!M1369+'6. FTNC Autres (inclus)'!M1369</f>
        <v>0</v>
      </c>
      <c r="N1369" s="419">
        <f>'2. FTNC CAN'!N1369+'3. FTNC USD'!N1369+'4. FTNC EUR'!N1369+'5. FTNC GBP'!N1369+'6. FTNC Autres (inclus)'!N1369</f>
        <v>0</v>
      </c>
      <c r="O1369" s="422">
        <f>'2. FTNC CAN'!O1369+'3. FTNC USD'!O1369+'4. FTNC EUR'!O1369+'5. FTNC GBP'!O1369+'6. FTNC Autres (inclus)'!O1369</f>
        <v>0</v>
      </c>
      <c r="P1369" s="422">
        <f>'2. FTNC CAN'!P1369+'3. FTNC USD'!P1369+'4. FTNC EUR'!P1369+'5. FTNC GBP'!P1369+'6. FTNC Autres (inclus)'!P1369</f>
        <v>0</v>
      </c>
      <c r="Q1369" s="423">
        <f>'2. FTNC CAN'!Q1369+'3. FTNC USD'!Q1369+'4. FTNC EUR'!Q1369+'5. FTNC GBP'!Q1369+'6. FTNC Autres (inclus)'!Q1369</f>
        <v>0</v>
      </c>
      <c r="R1369" s="419">
        <f>'2. FTNC CAN'!R1369+'3. FTNC USD'!R1369+'4. FTNC EUR'!R1369+'5. FTNC GBP'!R1369+'6. FTNC Autres (inclus)'!R1369</f>
        <v>0</v>
      </c>
      <c r="S1369" s="421">
        <f>'2. FTNC CAN'!S1369+'3. FTNC USD'!S1369+'4. FTNC EUR'!S1369+'5. FTNC GBP'!S1369+'6. FTNC Autres (inclus)'!S1369</f>
        <v>0</v>
      </c>
      <c r="T1369" s="421">
        <f>'2. FTNC CAN'!T1369+'3. FTNC USD'!T1369+'4. FTNC EUR'!T1369+'5. FTNC GBP'!T1369+'6. FTNC Autres (inclus)'!T1369</f>
        <v>0</v>
      </c>
      <c r="U1369" s="421">
        <f>'2. FTNC CAN'!U1369+'3. FTNC USD'!U1369+'4. FTNC EUR'!U1369+'5. FTNC GBP'!U1369+'6. FTNC Autres (inclus)'!U1369</f>
        <v>0</v>
      </c>
      <c r="V1369" s="421">
        <f>'2. FTNC CAN'!V1369+'3. FTNC USD'!V1369+'4. FTNC EUR'!V1369+'5. FTNC GBP'!V1369+'6. FTNC Autres (inclus)'!V1369</f>
        <v>0</v>
      </c>
      <c r="W1369" s="421">
        <f>'2. FTNC CAN'!W1369+'3. FTNC USD'!W1369+'4. FTNC EUR'!W1369+'5. FTNC GBP'!W1369+'6. FTNC Autres (inclus)'!W1369</f>
        <v>0</v>
      </c>
      <c r="X1369" s="422">
        <f>'2. FTNC CAN'!X1369+'3. FTNC USD'!X1369+'4. FTNC EUR'!X1369+'5. FTNC GBP'!X1369+'6. FTNC Autres (inclus)'!X1369</f>
        <v>0</v>
      </c>
      <c r="Y1369" s="421">
        <f>'2. FTNC CAN'!Y1369+'3. FTNC USD'!Y1369+'4. FTNC EUR'!Y1369+'5. FTNC GBP'!Y1369+'6. FTNC Autres (inclus)'!Y1369</f>
        <v>0</v>
      </c>
      <c r="Z1369" s="421">
        <f>'2. FTNC CAN'!Z1369+'3. FTNC USD'!Z1369+'4. FTNC EUR'!Z1369+'5. FTNC GBP'!Z1369+'6. FTNC Autres (inclus)'!Z1369</f>
        <v>0</v>
      </c>
      <c r="AA1369" s="421">
        <f>'2. FTNC CAN'!AA1369+'3. FTNC USD'!AA1369+'4. FTNC EUR'!AA1369+'5. FTNC GBP'!AA1369+'6. FTNC Autres (inclus)'!AA1369</f>
        <v>0</v>
      </c>
      <c r="AB1369" s="421">
        <f>'2. FTNC CAN'!AB1369+'3. FTNC USD'!AB1369+'4. FTNC EUR'!AB1369+'5. FTNC GBP'!AB1369+'6. FTNC Autres (inclus)'!AB1369</f>
        <v>0</v>
      </c>
      <c r="AC1369" s="408">
        <f>'2. FTNC CAN'!AC1369+'3. FTNC USD'!AC1369+'4. FTNC EUR'!AC1369+'5. FTNC GBP'!AC1369+'6. FTNC Autres (inclus)'!AC1369</f>
        <v>0</v>
      </c>
      <c r="AD1369" s="870"/>
      <c r="AE1369" s="868"/>
      <c r="AF1369" s="869"/>
    </row>
    <row r="1370" spans="1:32" ht="15" outlineLevel="1" x14ac:dyDescent="0.2">
      <c r="A1370" s="232">
        <v>240</v>
      </c>
      <c r="B1370" s="507"/>
      <c r="C1370" s="475"/>
      <c r="D1370" s="491"/>
      <c r="E1370" s="491"/>
      <c r="F1370" s="915" t="s">
        <v>68</v>
      </c>
      <c r="G1370" s="916"/>
      <c r="H1370" s="916"/>
      <c r="I1370" s="916"/>
      <c r="J1370" s="916"/>
      <c r="K1370" s="916"/>
      <c r="L1370" s="917"/>
      <c r="M1370" s="408">
        <f>'2. FTNC CAN'!M1370+'3. FTNC USD'!M1370+'4. FTNC EUR'!M1370+'5. FTNC GBP'!M1370+'6. FTNC Autres (inclus)'!M1370</f>
        <v>0</v>
      </c>
      <c r="N1370" s="419">
        <f>'2. FTNC CAN'!N1370+'3. FTNC USD'!N1370+'4. FTNC EUR'!N1370+'5. FTNC GBP'!N1370+'6. FTNC Autres (inclus)'!N1370</f>
        <v>0</v>
      </c>
      <c r="O1370" s="422">
        <f>'2. FTNC CAN'!O1370+'3. FTNC USD'!O1370+'4. FTNC EUR'!O1370+'5. FTNC GBP'!O1370+'6. FTNC Autres (inclus)'!O1370</f>
        <v>0</v>
      </c>
      <c r="P1370" s="422">
        <f>'2. FTNC CAN'!P1370+'3. FTNC USD'!P1370+'4. FTNC EUR'!P1370+'5. FTNC GBP'!P1370+'6. FTNC Autres (inclus)'!P1370</f>
        <v>0</v>
      </c>
      <c r="Q1370" s="423">
        <f>'2. FTNC CAN'!Q1370+'3. FTNC USD'!Q1370+'4. FTNC EUR'!Q1370+'5. FTNC GBP'!Q1370+'6. FTNC Autres (inclus)'!Q1370</f>
        <v>0</v>
      </c>
      <c r="R1370" s="419">
        <f>'2. FTNC CAN'!R1370+'3. FTNC USD'!R1370+'4. FTNC EUR'!R1370+'5. FTNC GBP'!R1370+'6. FTNC Autres (inclus)'!R1370</f>
        <v>0</v>
      </c>
      <c r="S1370" s="421">
        <f>'2. FTNC CAN'!S1370+'3. FTNC USD'!S1370+'4. FTNC EUR'!S1370+'5. FTNC GBP'!S1370+'6. FTNC Autres (inclus)'!S1370</f>
        <v>0</v>
      </c>
      <c r="T1370" s="421">
        <f>'2. FTNC CAN'!T1370+'3. FTNC USD'!T1370+'4. FTNC EUR'!T1370+'5. FTNC GBP'!T1370+'6. FTNC Autres (inclus)'!T1370</f>
        <v>0</v>
      </c>
      <c r="U1370" s="421">
        <f>'2. FTNC CAN'!U1370+'3. FTNC USD'!U1370+'4. FTNC EUR'!U1370+'5. FTNC GBP'!U1370+'6. FTNC Autres (inclus)'!U1370</f>
        <v>0</v>
      </c>
      <c r="V1370" s="421">
        <f>'2. FTNC CAN'!V1370+'3. FTNC USD'!V1370+'4. FTNC EUR'!V1370+'5. FTNC GBP'!V1370+'6. FTNC Autres (inclus)'!V1370</f>
        <v>0</v>
      </c>
      <c r="W1370" s="421">
        <f>'2. FTNC CAN'!W1370+'3. FTNC USD'!W1370+'4. FTNC EUR'!W1370+'5. FTNC GBP'!W1370+'6. FTNC Autres (inclus)'!W1370</f>
        <v>0</v>
      </c>
      <c r="X1370" s="422">
        <f>'2. FTNC CAN'!X1370+'3. FTNC USD'!X1370+'4. FTNC EUR'!X1370+'5. FTNC GBP'!X1370+'6. FTNC Autres (inclus)'!X1370</f>
        <v>0</v>
      </c>
      <c r="Y1370" s="421">
        <f>'2. FTNC CAN'!Y1370+'3. FTNC USD'!Y1370+'4. FTNC EUR'!Y1370+'5. FTNC GBP'!Y1370+'6. FTNC Autres (inclus)'!Y1370</f>
        <v>0</v>
      </c>
      <c r="Z1370" s="421">
        <f>'2. FTNC CAN'!Z1370+'3. FTNC USD'!Z1370+'4. FTNC EUR'!Z1370+'5. FTNC GBP'!Z1370+'6. FTNC Autres (inclus)'!Z1370</f>
        <v>0</v>
      </c>
      <c r="AA1370" s="421">
        <f>'2. FTNC CAN'!AA1370+'3. FTNC USD'!AA1370+'4. FTNC EUR'!AA1370+'5. FTNC GBP'!AA1370+'6. FTNC Autres (inclus)'!AA1370</f>
        <v>0</v>
      </c>
      <c r="AB1370" s="421">
        <f>'2. FTNC CAN'!AB1370+'3. FTNC USD'!AB1370+'4. FTNC EUR'!AB1370+'5. FTNC GBP'!AB1370+'6. FTNC Autres (inclus)'!AB1370</f>
        <v>0</v>
      </c>
      <c r="AC1370" s="408">
        <f>'2. FTNC CAN'!AC1370+'3. FTNC USD'!AC1370+'4. FTNC EUR'!AC1370+'5. FTNC GBP'!AC1370+'6. FTNC Autres (inclus)'!AC1370</f>
        <v>0</v>
      </c>
      <c r="AD1370" s="870"/>
      <c r="AE1370" s="868"/>
      <c r="AF1370" s="869"/>
    </row>
    <row r="1371" spans="1:32" ht="15" outlineLevel="1" x14ac:dyDescent="0.2">
      <c r="A1371" s="232">
        <v>241</v>
      </c>
      <c r="B1371" s="507"/>
      <c r="C1371" s="475"/>
      <c r="D1371" s="265"/>
      <c r="E1371" s="265"/>
      <c r="F1371" s="915" t="s">
        <v>537</v>
      </c>
      <c r="G1371" s="916"/>
      <c r="H1371" s="916"/>
      <c r="I1371" s="916"/>
      <c r="J1371" s="916"/>
      <c r="K1371" s="916"/>
      <c r="L1371" s="917"/>
      <c r="M1371" s="408">
        <f>'2. FTNC CAN'!M1371+'3. FTNC USD'!M1371+'4. FTNC EUR'!M1371+'5. FTNC GBP'!M1371+'6. FTNC Autres (inclus)'!M1371</f>
        <v>0</v>
      </c>
      <c r="N1371" s="419">
        <f>'2. FTNC CAN'!N1371+'3. FTNC USD'!N1371+'4. FTNC EUR'!N1371+'5. FTNC GBP'!N1371+'6. FTNC Autres (inclus)'!N1371</f>
        <v>0</v>
      </c>
      <c r="O1371" s="422">
        <f>'2. FTNC CAN'!O1371+'3. FTNC USD'!O1371+'4. FTNC EUR'!O1371+'5. FTNC GBP'!O1371+'6. FTNC Autres (inclus)'!O1371</f>
        <v>0</v>
      </c>
      <c r="P1371" s="422">
        <f>'2. FTNC CAN'!P1371+'3. FTNC USD'!P1371+'4. FTNC EUR'!P1371+'5. FTNC GBP'!P1371+'6. FTNC Autres (inclus)'!P1371</f>
        <v>0</v>
      </c>
      <c r="Q1371" s="423">
        <f>'2. FTNC CAN'!Q1371+'3. FTNC USD'!Q1371+'4. FTNC EUR'!Q1371+'5. FTNC GBP'!Q1371+'6. FTNC Autres (inclus)'!Q1371</f>
        <v>0</v>
      </c>
      <c r="R1371" s="419">
        <f>'2. FTNC CAN'!R1371+'3. FTNC USD'!R1371+'4. FTNC EUR'!R1371+'5. FTNC GBP'!R1371+'6. FTNC Autres (inclus)'!R1371</f>
        <v>0</v>
      </c>
      <c r="S1371" s="421">
        <f>'2. FTNC CAN'!S1371+'3. FTNC USD'!S1371+'4. FTNC EUR'!S1371+'5. FTNC GBP'!S1371+'6. FTNC Autres (inclus)'!S1371</f>
        <v>0</v>
      </c>
      <c r="T1371" s="421">
        <f>'2. FTNC CAN'!T1371+'3. FTNC USD'!T1371+'4. FTNC EUR'!T1371+'5. FTNC GBP'!T1371+'6. FTNC Autres (inclus)'!T1371</f>
        <v>0</v>
      </c>
      <c r="U1371" s="421">
        <f>'2. FTNC CAN'!U1371+'3. FTNC USD'!U1371+'4. FTNC EUR'!U1371+'5. FTNC GBP'!U1371+'6. FTNC Autres (inclus)'!U1371</f>
        <v>0</v>
      </c>
      <c r="V1371" s="421">
        <f>'2. FTNC CAN'!V1371+'3. FTNC USD'!V1371+'4. FTNC EUR'!V1371+'5. FTNC GBP'!V1371+'6. FTNC Autres (inclus)'!V1371</f>
        <v>0</v>
      </c>
      <c r="W1371" s="421">
        <f>'2. FTNC CAN'!W1371+'3. FTNC USD'!W1371+'4. FTNC EUR'!W1371+'5. FTNC GBP'!W1371+'6. FTNC Autres (inclus)'!W1371</f>
        <v>0</v>
      </c>
      <c r="X1371" s="422">
        <f>'2. FTNC CAN'!X1371+'3. FTNC USD'!X1371+'4. FTNC EUR'!X1371+'5. FTNC GBP'!X1371+'6. FTNC Autres (inclus)'!X1371</f>
        <v>0</v>
      </c>
      <c r="Y1371" s="421">
        <f>'2. FTNC CAN'!Y1371+'3. FTNC USD'!Y1371+'4. FTNC EUR'!Y1371+'5. FTNC GBP'!Y1371+'6. FTNC Autres (inclus)'!Y1371</f>
        <v>0</v>
      </c>
      <c r="Z1371" s="421">
        <f>'2. FTNC CAN'!Z1371+'3. FTNC USD'!Z1371+'4. FTNC EUR'!Z1371+'5. FTNC GBP'!Z1371+'6. FTNC Autres (inclus)'!Z1371</f>
        <v>0</v>
      </c>
      <c r="AA1371" s="421">
        <f>'2. FTNC CAN'!AA1371+'3. FTNC USD'!AA1371+'4. FTNC EUR'!AA1371+'5. FTNC GBP'!AA1371+'6. FTNC Autres (inclus)'!AA1371</f>
        <v>0</v>
      </c>
      <c r="AB1371" s="421">
        <f>'2. FTNC CAN'!AB1371+'3. FTNC USD'!AB1371+'4. FTNC EUR'!AB1371+'5. FTNC GBP'!AB1371+'6. FTNC Autres (inclus)'!AB1371</f>
        <v>0</v>
      </c>
      <c r="AC1371" s="408">
        <f>'2. FTNC CAN'!AC1371+'3. FTNC USD'!AC1371+'4. FTNC EUR'!AC1371+'5. FTNC GBP'!AC1371+'6. FTNC Autres (inclus)'!AC1371</f>
        <v>0</v>
      </c>
      <c r="AD1371" s="870"/>
      <c r="AE1371" s="868"/>
      <c r="AF1371" s="869"/>
    </row>
    <row r="1372" spans="1:32" ht="27.75" customHeight="1" outlineLevel="1" x14ac:dyDescent="0.2">
      <c r="A1372" s="232">
        <v>242</v>
      </c>
      <c r="B1372" s="507"/>
      <c r="C1372" s="475"/>
      <c r="D1372" s="263"/>
      <c r="E1372" s="263"/>
      <c r="F1372" s="859" t="s">
        <v>464</v>
      </c>
      <c r="G1372" s="860"/>
      <c r="H1372" s="860"/>
      <c r="I1372" s="860"/>
      <c r="J1372" s="860"/>
      <c r="K1372" s="860"/>
      <c r="L1372" s="861"/>
      <c r="M1372" s="408">
        <f>'2. FTNC CAN'!M1372+'3. FTNC USD'!M1372+'4. FTNC EUR'!M1372+'5. FTNC GBP'!M1372+'6. FTNC Autres (inclus)'!M1372</f>
        <v>0</v>
      </c>
      <c r="N1372" s="419">
        <f>'2. FTNC CAN'!N1372+'3. FTNC USD'!N1372+'4. FTNC EUR'!N1372+'5. FTNC GBP'!N1372+'6. FTNC Autres (inclus)'!N1372</f>
        <v>0</v>
      </c>
      <c r="O1372" s="422">
        <f>'2. FTNC CAN'!O1372+'3. FTNC USD'!O1372+'4. FTNC EUR'!O1372+'5. FTNC GBP'!O1372+'6. FTNC Autres (inclus)'!O1372</f>
        <v>0</v>
      </c>
      <c r="P1372" s="422">
        <f>'2. FTNC CAN'!P1372+'3. FTNC USD'!P1372+'4. FTNC EUR'!P1372+'5. FTNC GBP'!P1372+'6. FTNC Autres (inclus)'!P1372</f>
        <v>0</v>
      </c>
      <c r="Q1372" s="423">
        <f>'2. FTNC CAN'!Q1372+'3. FTNC USD'!Q1372+'4. FTNC EUR'!Q1372+'5. FTNC GBP'!Q1372+'6. FTNC Autres (inclus)'!Q1372</f>
        <v>0</v>
      </c>
      <c r="R1372" s="419">
        <f>'2. FTNC CAN'!R1372+'3. FTNC USD'!R1372+'4. FTNC EUR'!R1372+'5. FTNC GBP'!R1372+'6. FTNC Autres (inclus)'!R1372</f>
        <v>0</v>
      </c>
      <c r="S1372" s="421">
        <f>'2. FTNC CAN'!S1372+'3. FTNC USD'!S1372+'4. FTNC EUR'!S1372+'5. FTNC GBP'!S1372+'6. FTNC Autres (inclus)'!S1372</f>
        <v>0</v>
      </c>
      <c r="T1372" s="421">
        <f>'2. FTNC CAN'!T1372+'3. FTNC USD'!T1372+'4. FTNC EUR'!T1372+'5. FTNC GBP'!T1372+'6. FTNC Autres (inclus)'!T1372</f>
        <v>0</v>
      </c>
      <c r="U1372" s="421">
        <f>'2. FTNC CAN'!U1372+'3. FTNC USD'!U1372+'4. FTNC EUR'!U1372+'5. FTNC GBP'!U1372+'6. FTNC Autres (inclus)'!U1372</f>
        <v>0</v>
      </c>
      <c r="V1372" s="421">
        <f>'2. FTNC CAN'!V1372+'3. FTNC USD'!V1372+'4. FTNC EUR'!V1372+'5. FTNC GBP'!V1372+'6. FTNC Autres (inclus)'!V1372</f>
        <v>0</v>
      </c>
      <c r="W1372" s="421">
        <f>'2. FTNC CAN'!W1372+'3. FTNC USD'!W1372+'4. FTNC EUR'!W1372+'5. FTNC GBP'!W1372+'6. FTNC Autres (inclus)'!W1372</f>
        <v>0</v>
      </c>
      <c r="X1372" s="422">
        <f>'2. FTNC CAN'!X1372+'3. FTNC USD'!X1372+'4. FTNC EUR'!X1372+'5. FTNC GBP'!X1372+'6. FTNC Autres (inclus)'!X1372</f>
        <v>0</v>
      </c>
      <c r="Y1372" s="421">
        <f>'2. FTNC CAN'!Y1372+'3. FTNC USD'!Y1372+'4. FTNC EUR'!Y1372+'5. FTNC GBP'!Y1372+'6. FTNC Autres (inclus)'!Y1372</f>
        <v>0</v>
      </c>
      <c r="Z1372" s="421">
        <f>'2. FTNC CAN'!Z1372+'3. FTNC USD'!Z1372+'4. FTNC EUR'!Z1372+'5. FTNC GBP'!Z1372+'6. FTNC Autres (inclus)'!Z1372</f>
        <v>0</v>
      </c>
      <c r="AA1372" s="421">
        <f>'2. FTNC CAN'!AA1372+'3. FTNC USD'!AA1372+'4. FTNC EUR'!AA1372+'5. FTNC GBP'!AA1372+'6. FTNC Autres (inclus)'!AA1372</f>
        <v>0</v>
      </c>
      <c r="AB1372" s="421">
        <f>'2. FTNC CAN'!AB1372+'3. FTNC USD'!AB1372+'4. FTNC EUR'!AB1372+'5. FTNC GBP'!AB1372+'6. FTNC Autres (inclus)'!AB1372</f>
        <v>0</v>
      </c>
      <c r="AC1372" s="408">
        <f>'2. FTNC CAN'!AC1372+'3. FTNC USD'!AC1372+'4. FTNC EUR'!AC1372+'5. FTNC GBP'!AC1372+'6. FTNC Autres (inclus)'!AC1372</f>
        <v>0</v>
      </c>
      <c r="AD1372" s="870"/>
      <c r="AE1372" s="868"/>
      <c r="AF1372" s="869"/>
    </row>
    <row r="1373" spans="1:32" ht="15.75" customHeight="1" outlineLevel="1" x14ac:dyDescent="0.2">
      <c r="A1373" s="232">
        <v>243</v>
      </c>
      <c r="B1373" s="507"/>
      <c r="C1373" s="475"/>
      <c r="D1373" s="265"/>
      <c r="E1373" s="853" t="s">
        <v>556</v>
      </c>
      <c r="F1373" s="854"/>
      <c r="G1373" s="854"/>
      <c r="H1373" s="854"/>
      <c r="I1373" s="854"/>
      <c r="J1373" s="854"/>
      <c r="K1373" s="854"/>
      <c r="L1373" s="855"/>
      <c r="M1373" s="407">
        <f>SUBTOTAL(9,M1374:M1377)</f>
        <v>0</v>
      </c>
      <c r="N1373" s="410">
        <f t="shared" ref="N1373:AC1373" si="1511">SUBTOTAL(9,N1374:N1377)</f>
        <v>0</v>
      </c>
      <c r="O1373" s="414">
        <f t="shared" si="1511"/>
        <v>0</v>
      </c>
      <c r="P1373" s="414">
        <f t="shared" si="1511"/>
        <v>0</v>
      </c>
      <c r="Q1373" s="415">
        <f t="shared" si="1511"/>
        <v>0</v>
      </c>
      <c r="R1373" s="410">
        <f t="shared" si="1511"/>
        <v>0</v>
      </c>
      <c r="S1373" s="414">
        <f t="shared" si="1511"/>
        <v>0</v>
      </c>
      <c r="T1373" s="413">
        <f t="shared" si="1511"/>
        <v>0</v>
      </c>
      <c r="U1373" s="413">
        <f t="shared" si="1511"/>
        <v>0</v>
      </c>
      <c r="V1373" s="413">
        <f t="shared" si="1511"/>
        <v>0</v>
      </c>
      <c r="W1373" s="413">
        <f t="shared" si="1511"/>
        <v>0</v>
      </c>
      <c r="X1373" s="413">
        <f t="shared" si="1511"/>
        <v>0</v>
      </c>
      <c r="Y1373" s="413">
        <f t="shared" si="1511"/>
        <v>0</v>
      </c>
      <c r="Z1373" s="413">
        <f t="shared" si="1511"/>
        <v>0</v>
      </c>
      <c r="AA1373" s="413">
        <f t="shared" si="1511"/>
        <v>0</v>
      </c>
      <c r="AB1373" s="411">
        <f t="shared" si="1511"/>
        <v>0</v>
      </c>
      <c r="AC1373" s="407">
        <f t="shared" si="1511"/>
        <v>0</v>
      </c>
      <c r="AD1373" s="870"/>
      <c r="AE1373" s="868"/>
      <c r="AF1373" s="869"/>
    </row>
    <row r="1374" spans="1:32" ht="15" outlineLevel="1" x14ac:dyDescent="0.2">
      <c r="A1374" s="232">
        <v>244</v>
      </c>
      <c r="B1374" s="507"/>
      <c r="C1374" s="475"/>
      <c r="D1374" s="491"/>
      <c r="E1374" s="491"/>
      <c r="F1374" s="856" t="s">
        <v>65</v>
      </c>
      <c r="G1374" s="857"/>
      <c r="H1374" s="857"/>
      <c r="I1374" s="857"/>
      <c r="J1374" s="857"/>
      <c r="K1374" s="857"/>
      <c r="L1374" s="858"/>
      <c r="M1374" s="408">
        <f>'2. FTNC CAN'!M1374+'3. FTNC USD'!M1374+'4. FTNC EUR'!M1374+'5. FTNC GBP'!M1374+'6. FTNC Autres (inclus)'!M1374</f>
        <v>0</v>
      </c>
      <c r="N1374" s="419">
        <f>'2. FTNC CAN'!N1374+'3. FTNC USD'!N1374+'4. FTNC EUR'!N1374+'5. FTNC GBP'!N1374+'6. FTNC Autres (inclus)'!N1374</f>
        <v>0</v>
      </c>
      <c r="O1374" s="422">
        <f>'2. FTNC CAN'!O1374+'3. FTNC USD'!O1374+'4. FTNC EUR'!O1374+'5. FTNC GBP'!O1374+'6. FTNC Autres (inclus)'!O1374</f>
        <v>0</v>
      </c>
      <c r="P1374" s="422">
        <f>'2. FTNC CAN'!P1374+'3. FTNC USD'!P1374+'4. FTNC EUR'!P1374+'5. FTNC GBP'!P1374+'6. FTNC Autres (inclus)'!P1374</f>
        <v>0</v>
      </c>
      <c r="Q1374" s="423">
        <f>'2. FTNC CAN'!Q1374+'3. FTNC USD'!Q1374+'4. FTNC EUR'!Q1374+'5. FTNC GBP'!Q1374+'6. FTNC Autres (inclus)'!Q1374</f>
        <v>0</v>
      </c>
      <c r="R1374" s="419">
        <f>'2. FTNC CAN'!R1374+'3. FTNC USD'!R1374+'4. FTNC EUR'!R1374+'5. FTNC GBP'!R1374+'6. FTNC Autres (inclus)'!R1374</f>
        <v>0</v>
      </c>
      <c r="S1374" s="421">
        <f>'2. FTNC CAN'!S1374+'3. FTNC USD'!S1374+'4. FTNC EUR'!S1374+'5. FTNC GBP'!S1374+'6. FTNC Autres (inclus)'!S1374</f>
        <v>0</v>
      </c>
      <c r="T1374" s="421">
        <f>'2. FTNC CAN'!T1374+'3. FTNC USD'!T1374+'4. FTNC EUR'!T1374+'5. FTNC GBP'!T1374+'6. FTNC Autres (inclus)'!T1374</f>
        <v>0</v>
      </c>
      <c r="U1374" s="421">
        <f>'2. FTNC CAN'!U1374+'3. FTNC USD'!U1374+'4. FTNC EUR'!U1374+'5. FTNC GBP'!U1374+'6. FTNC Autres (inclus)'!U1374</f>
        <v>0</v>
      </c>
      <c r="V1374" s="421">
        <f>'2. FTNC CAN'!V1374+'3. FTNC USD'!V1374+'4. FTNC EUR'!V1374+'5. FTNC GBP'!V1374+'6. FTNC Autres (inclus)'!V1374</f>
        <v>0</v>
      </c>
      <c r="W1374" s="421">
        <f>'2. FTNC CAN'!W1374+'3. FTNC USD'!W1374+'4. FTNC EUR'!W1374+'5. FTNC GBP'!W1374+'6. FTNC Autres (inclus)'!W1374</f>
        <v>0</v>
      </c>
      <c r="X1374" s="422">
        <f>'2. FTNC CAN'!X1374+'3. FTNC USD'!X1374+'4. FTNC EUR'!X1374+'5. FTNC GBP'!X1374+'6. FTNC Autres (inclus)'!X1374</f>
        <v>0</v>
      </c>
      <c r="Y1374" s="421">
        <f>'2. FTNC CAN'!Y1374+'3. FTNC USD'!Y1374+'4. FTNC EUR'!Y1374+'5. FTNC GBP'!Y1374+'6. FTNC Autres (inclus)'!Y1374</f>
        <v>0</v>
      </c>
      <c r="Z1374" s="421">
        <f>'2. FTNC CAN'!Z1374+'3. FTNC USD'!Z1374+'4. FTNC EUR'!Z1374+'5. FTNC GBP'!Z1374+'6. FTNC Autres (inclus)'!Z1374</f>
        <v>0</v>
      </c>
      <c r="AA1374" s="421">
        <f>'2. FTNC CAN'!AA1374+'3. FTNC USD'!AA1374+'4. FTNC EUR'!AA1374+'5. FTNC GBP'!AA1374+'6. FTNC Autres (inclus)'!AA1374</f>
        <v>0</v>
      </c>
      <c r="AB1374" s="421">
        <f>'2. FTNC CAN'!AB1374+'3. FTNC USD'!AB1374+'4. FTNC EUR'!AB1374+'5. FTNC GBP'!AB1374+'6. FTNC Autres (inclus)'!AB1374</f>
        <v>0</v>
      </c>
      <c r="AC1374" s="408">
        <f>'2. FTNC CAN'!AC1374+'3. FTNC USD'!AC1374+'4. FTNC EUR'!AC1374+'5. FTNC GBP'!AC1374+'6. FTNC Autres (inclus)'!AC1374</f>
        <v>0</v>
      </c>
      <c r="AD1374" s="870"/>
      <c r="AE1374" s="868"/>
      <c r="AF1374" s="869"/>
    </row>
    <row r="1375" spans="1:32" ht="15" outlineLevel="1" x14ac:dyDescent="0.2">
      <c r="A1375" s="232">
        <v>245</v>
      </c>
      <c r="B1375" s="507"/>
      <c r="C1375" s="475"/>
      <c r="D1375" s="266"/>
      <c r="E1375" s="266"/>
      <c r="F1375" s="915" t="s">
        <v>68</v>
      </c>
      <c r="G1375" s="916"/>
      <c r="H1375" s="916"/>
      <c r="I1375" s="916"/>
      <c r="J1375" s="916"/>
      <c r="K1375" s="916"/>
      <c r="L1375" s="917"/>
      <c r="M1375" s="408">
        <f>'2. FTNC CAN'!M1375+'3. FTNC USD'!M1375+'4. FTNC EUR'!M1375+'5. FTNC GBP'!M1375+'6. FTNC Autres (inclus)'!M1375</f>
        <v>0</v>
      </c>
      <c r="N1375" s="419">
        <f>'2. FTNC CAN'!N1375+'3. FTNC USD'!N1375+'4. FTNC EUR'!N1375+'5. FTNC GBP'!N1375+'6. FTNC Autres (inclus)'!N1375</f>
        <v>0</v>
      </c>
      <c r="O1375" s="422">
        <f>'2. FTNC CAN'!O1375+'3. FTNC USD'!O1375+'4. FTNC EUR'!O1375+'5. FTNC GBP'!O1375+'6. FTNC Autres (inclus)'!O1375</f>
        <v>0</v>
      </c>
      <c r="P1375" s="422">
        <f>'2. FTNC CAN'!P1375+'3. FTNC USD'!P1375+'4. FTNC EUR'!P1375+'5. FTNC GBP'!P1375+'6. FTNC Autres (inclus)'!P1375</f>
        <v>0</v>
      </c>
      <c r="Q1375" s="423">
        <f>'2. FTNC CAN'!Q1375+'3. FTNC USD'!Q1375+'4. FTNC EUR'!Q1375+'5. FTNC GBP'!Q1375+'6. FTNC Autres (inclus)'!Q1375</f>
        <v>0</v>
      </c>
      <c r="R1375" s="419">
        <f>'2. FTNC CAN'!R1375+'3. FTNC USD'!R1375+'4. FTNC EUR'!R1375+'5. FTNC GBP'!R1375+'6. FTNC Autres (inclus)'!R1375</f>
        <v>0</v>
      </c>
      <c r="S1375" s="421">
        <f>'2. FTNC CAN'!S1375+'3. FTNC USD'!S1375+'4. FTNC EUR'!S1375+'5. FTNC GBP'!S1375+'6. FTNC Autres (inclus)'!S1375</f>
        <v>0</v>
      </c>
      <c r="T1375" s="421">
        <f>'2. FTNC CAN'!T1375+'3. FTNC USD'!T1375+'4. FTNC EUR'!T1375+'5. FTNC GBP'!T1375+'6. FTNC Autres (inclus)'!T1375</f>
        <v>0</v>
      </c>
      <c r="U1375" s="421">
        <f>'2. FTNC CAN'!U1375+'3. FTNC USD'!U1375+'4. FTNC EUR'!U1375+'5. FTNC GBP'!U1375+'6. FTNC Autres (inclus)'!U1375</f>
        <v>0</v>
      </c>
      <c r="V1375" s="421">
        <f>'2. FTNC CAN'!V1375+'3. FTNC USD'!V1375+'4. FTNC EUR'!V1375+'5. FTNC GBP'!V1375+'6. FTNC Autres (inclus)'!V1375</f>
        <v>0</v>
      </c>
      <c r="W1375" s="421">
        <f>'2. FTNC CAN'!W1375+'3. FTNC USD'!W1375+'4. FTNC EUR'!W1375+'5. FTNC GBP'!W1375+'6. FTNC Autres (inclus)'!W1375</f>
        <v>0</v>
      </c>
      <c r="X1375" s="422">
        <f>'2. FTNC CAN'!X1375+'3. FTNC USD'!X1375+'4. FTNC EUR'!X1375+'5. FTNC GBP'!X1375+'6. FTNC Autres (inclus)'!X1375</f>
        <v>0</v>
      </c>
      <c r="Y1375" s="421">
        <f>'2. FTNC CAN'!Y1375+'3. FTNC USD'!Y1375+'4. FTNC EUR'!Y1375+'5. FTNC GBP'!Y1375+'6. FTNC Autres (inclus)'!Y1375</f>
        <v>0</v>
      </c>
      <c r="Z1375" s="421">
        <f>'2. FTNC CAN'!Z1375+'3. FTNC USD'!Z1375+'4. FTNC EUR'!Z1375+'5. FTNC GBP'!Z1375+'6. FTNC Autres (inclus)'!Z1375</f>
        <v>0</v>
      </c>
      <c r="AA1375" s="421">
        <f>'2. FTNC CAN'!AA1375+'3. FTNC USD'!AA1375+'4. FTNC EUR'!AA1375+'5. FTNC GBP'!AA1375+'6. FTNC Autres (inclus)'!AA1375</f>
        <v>0</v>
      </c>
      <c r="AB1375" s="421">
        <f>'2. FTNC CAN'!AB1375+'3. FTNC USD'!AB1375+'4. FTNC EUR'!AB1375+'5. FTNC GBP'!AB1375+'6. FTNC Autres (inclus)'!AB1375</f>
        <v>0</v>
      </c>
      <c r="AC1375" s="408">
        <f>'2. FTNC CAN'!AC1375+'3. FTNC USD'!AC1375+'4. FTNC EUR'!AC1375+'5. FTNC GBP'!AC1375+'6. FTNC Autres (inclus)'!AC1375</f>
        <v>0</v>
      </c>
      <c r="AD1375" s="870"/>
      <c r="AE1375" s="868"/>
      <c r="AF1375" s="869"/>
    </row>
    <row r="1376" spans="1:32" ht="15" outlineLevel="1" x14ac:dyDescent="0.2">
      <c r="A1376" s="232">
        <v>246</v>
      </c>
      <c r="B1376" s="507"/>
      <c r="C1376" s="475"/>
      <c r="D1376" s="266"/>
      <c r="E1376" s="266"/>
      <c r="F1376" s="915" t="s">
        <v>537</v>
      </c>
      <c r="G1376" s="916"/>
      <c r="H1376" s="916"/>
      <c r="I1376" s="916"/>
      <c r="J1376" s="916"/>
      <c r="K1376" s="916"/>
      <c r="L1376" s="917"/>
      <c r="M1376" s="408">
        <f>'2. FTNC CAN'!M1376+'3. FTNC USD'!M1376+'4. FTNC EUR'!M1376+'5. FTNC GBP'!M1376+'6. FTNC Autres (inclus)'!M1376</f>
        <v>0</v>
      </c>
      <c r="N1376" s="419">
        <f>'2. FTNC CAN'!N1376+'3. FTNC USD'!N1376+'4. FTNC EUR'!N1376+'5. FTNC GBP'!N1376+'6. FTNC Autres (inclus)'!N1376</f>
        <v>0</v>
      </c>
      <c r="O1376" s="422">
        <f>'2. FTNC CAN'!O1376+'3. FTNC USD'!O1376+'4. FTNC EUR'!O1376+'5. FTNC GBP'!O1376+'6. FTNC Autres (inclus)'!O1376</f>
        <v>0</v>
      </c>
      <c r="P1376" s="422">
        <f>'2. FTNC CAN'!P1376+'3. FTNC USD'!P1376+'4. FTNC EUR'!P1376+'5. FTNC GBP'!P1376+'6. FTNC Autres (inclus)'!P1376</f>
        <v>0</v>
      </c>
      <c r="Q1376" s="423">
        <f>'2. FTNC CAN'!Q1376+'3. FTNC USD'!Q1376+'4. FTNC EUR'!Q1376+'5. FTNC GBP'!Q1376+'6. FTNC Autres (inclus)'!Q1376</f>
        <v>0</v>
      </c>
      <c r="R1376" s="419">
        <f>'2. FTNC CAN'!R1376+'3. FTNC USD'!R1376+'4. FTNC EUR'!R1376+'5. FTNC GBP'!R1376+'6. FTNC Autres (inclus)'!R1376</f>
        <v>0</v>
      </c>
      <c r="S1376" s="421">
        <f>'2. FTNC CAN'!S1376+'3. FTNC USD'!S1376+'4. FTNC EUR'!S1376+'5. FTNC GBP'!S1376+'6. FTNC Autres (inclus)'!S1376</f>
        <v>0</v>
      </c>
      <c r="T1376" s="421">
        <f>'2. FTNC CAN'!T1376+'3. FTNC USD'!T1376+'4. FTNC EUR'!T1376+'5. FTNC GBP'!T1376+'6. FTNC Autres (inclus)'!T1376</f>
        <v>0</v>
      </c>
      <c r="U1376" s="421">
        <f>'2. FTNC CAN'!U1376+'3. FTNC USD'!U1376+'4. FTNC EUR'!U1376+'5. FTNC GBP'!U1376+'6. FTNC Autres (inclus)'!U1376</f>
        <v>0</v>
      </c>
      <c r="V1376" s="421">
        <f>'2. FTNC CAN'!V1376+'3. FTNC USD'!V1376+'4. FTNC EUR'!V1376+'5. FTNC GBP'!V1376+'6. FTNC Autres (inclus)'!V1376</f>
        <v>0</v>
      </c>
      <c r="W1376" s="421">
        <f>'2. FTNC CAN'!W1376+'3. FTNC USD'!W1376+'4. FTNC EUR'!W1376+'5. FTNC GBP'!W1376+'6. FTNC Autres (inclus)'!W1376</f>
        <v>0</v>
      </c>
      <c r="X1376" s="422">
        <f>'2. FTNC CAN'!X1376+'3. FTNC USD'!X1376+'4. FTNC EUR'!X1376+'5. FTNC GBP'!X1376+'6. FTNC Autres (inclus)'!X1376</f>
        <v>0</v>
      </c>
      <c r="Y1376" s="421">
        <f>'2. FTNC CAN'!Y1376+'3. FTNC USD'!Y1376+'4. FTNC EUR'!Y1376+'5. FTNC GBP'!Y1376+'6. FTNC Autres (inclus)'!Y1376</f>
        <v>0</v>
      </c>
      <c r="Z1376" s="421">
        <f>'2. FTNC CAN'!Z1376+'3. FTNC USD'!Z1376+'4. FTNC EUR'!Z1376+'5. FTNC GBP'!Z1376+'6. FTNC Autres (inclus)'!Z1376</f>
        <v>0</v>
      </c>
      <c r="AA1376" s="421">
        <f>'2. FTNC CAN'!AA1376+'3. FTNC USD'!AA1376+'4. FTNC EUR'!AA1376+'5. FTNC GBP'!AA1376+'6. FTNC Autres (inclus)'!AA1376</f>
        <v>0</v>
      </c>
      <c r="AB1376" s="421">
        <f>'2. FTNC CAN'!AB1376+'3. FTNC USD'!AB1376+'4. FTNC EUR'!AB1376+'5. FTNC GBP'!AB1376+'6. FTNC Autres (inclus)'!AB1376</f>
        <v>0</v>
      </c>
      <c r="AC1376" s="408">
        <f>'2. FTNC CAN'!AC1376+'3. FTNC USD'!AC1376+'4. FTNC EUR'!AC1376+'5. FTNC GBP'!AC1376+'6. FTNC Autres (inclus)'!AC1376</f>
        <v>0</v>
      </c>
      <c r="AD1376" s="870"/>
      <c r="AE1376" s="868"/>
      <c r="AF1376" s="869"/>
    </row>
    <row r="1377" spans="1:32" ht="27.75" customHeight="1" outlineLevel="1" x14ac:dyDescent="0.2">
      <c r="A1377" s="232">
        <v>247</v>
      </c>
      <c r="B1377" s="540"/>
      <c r="C1377" s="543"/>
      <c r="D1377" s="620"/>
      <c r="E1377" s="620"/>
      <c r="F1377" s="915" t="s">
        <v>464</v>
      </c>
      <c r="G1377" s="916"/>
      <c r="H1377" s="916"/>
      <c r="I1377" s="916"/>
      <c r="J1377" s="916"/>
      <c r="K1377" s="916"/>
      <c r="L1377" s="917"/>
      <c r="M1377" s="408">
        <f>'2. FTNC CAN'!M1377+'3. FTNC USD'!M1377+'4. FTNC EUR'!M1377+'5. FTNC GBP'!M1377+'6. FTNC Autres (inclus)'!M1377</f>
        <v>0</v>
      </c>
      <c r="N1377" s="419">
        <f>'2. FTNC CAN'!N1377+'3. FTNC USD'!N1377+'4. FTNC EUR'!N1377+'5. FTNC GBP'!N1377+'6. FTNC Autres (inclus)'!N1377</f>
        <v>0</v>
      </c>
      <c r="O1377" s="422">
        <f>'2. FTNC CAN'!O1377+'3. FTNC USD'!O1377+'4. FTNC EUR'!O1377+'5. FTNC GBP'!O1377+'6. FTNC Autres (inclus)'!O1377</f>
        <v>0</v>
      </c>
      <c r="P1377" s="422">
        <f>'2. FTNC CAN'!P1377+'3. FTNC USD'!P1377+'4. FTNC EUR'!P1377+'5. FTNC GBP'!P1377+'6. FTNC Autres (inclus)'!P1377</f>
        <v>0</v>
      </c>
      <c r="Q1377" s="423">
        <f>'2. FTNC CAN'!Q1377+'3. FTNC USD'!Q1377+'4. FTNC EUR'!Q1377+'5. FTNC GBP'!Q1377+'6. FTNC Autres (inclus)'!Q1377</f>
        <v>0</v>
      </c>
      <c r="R1377" s="419">
        <f>'2. FTNC CAN'!R1377+'3. FTNC USD'!R1377+'4. FTNC EUR'!R1377+'5. FTNC GBP'!R1377+'6. FTNC Autres (inclus)'!R1377</f>
        <v>0</v>
      </c>
      <c r="S1377" s="421">
        <f>'2. FTNC CAN'!S1377+'3. FTNC USD'!S1377+'4. FTNC EUR'!S1377+'5. FTNC GBP'!S1377+'6. FTNC Autres (inclus)'!S1377</f>
        <v>0</v>
      </c>
      <c r="T1377" s="421">
        <f>'2. FTNC CAN'!T1377+'3. FTNC USD'!T1377+'4. FTNC EUR'!T1377+'5. FTNC GBP'!T1377+'6. FTNC Autres (inclus)'!T1377</f>
        <v>0</v>
      </c>
      <c r="U1377" s="421">
        <f>'2. FTNC CAN'!U1377+'3. FTNC USD'!U1377+'4. FTNC EUR'!U1377+'5. FTNC GBP'!U1377+'6. FTNC Autres (inclus)'!U1377</f>
        <v>0</v>
      </c>
      <c r="V1377" s="421">
        <f>'2. FTNC CAN'!V1377+'3. FTNC USD'!V1377+'4. FTNC EUR'!V1377+'5. FTNC GBP'!V1377+'6. FTNC Autres (inclus)'!V1377</f>
        <v>0</v>
      </c>
      <c r="W1377" s="421">
        <f>'2. FTNC CAN'!W1377+'3. FTNC USD'!W1377+'4. FTNC EUR'!W1377+'5. FTNC GBP'!W1377+'6. FTNC Autres (inclus)'!W1377</f>
        <v>0</v>
      </c>
      <c r="X1377" s="422">
        <f>'2. FTNC CAN'!X1377+'3. FTNC USD'!X1377+'4. FTNC EUR'!X1377+'5. FTNC GBP'!X1377+'6. FTNC Autres (inclus)'!X1377</f>
        <v>0</v>
      </c>
      <c r="Y1377" s="421">
        <f>'2. FTNC CAN'!Y1377+'3. FTNC USD'!Y1377+'4. FTNC EUR'!Y1377+'5. FTNC GBP'!Y1377+'6. FTNC Autres (inclus)'!Y1377</f>
        <v>0</v>
      </c>
      <c r="Z1377" s="421">
        <f>'2. FTNC CAN'!Z1377+'3. FTNC USD'!Z1377+'4. FTNC EUR'!Z1377+'5. FTNC GBP'!Z1377+'6. FTNC Autres (inclus)'!Z1377</f>
        <v>0</v>
      </c>
      <c r="AA1377" s="421">
        <f>'2. FTNC CAN'!AA1377+'3. FTNC USD'!AA1377+'4. FTNC EUR'!AA1377+'5. FTNC GBP'!AA1377+'6. FTNC Autres (inclus)'!AA1377</f>
        <v>0</v>
      </c>
      <c r="AB1377" s="421">
        <f>'2. FTNC CAN'!AB1377+'3. FTNC USD'!AB1377+'4. FTNC EUR'!AB1377+'5. FTNC GBP'!AB1377+'6. FTNC Autres (inclus)'!AB1377</f>
        <v>0</v>
      </c>
      <c r="AC1377" s="408">
        <f>'2. FTNC CAN'!AC1377+'3. FTNC USD'!AC1377+'4. FTNC EUR'!AC1377+'5. FTNC GBP'!AC1377+'6. FTNC Autres (inclus)'!AC1377</f>
        <v>0</v>
      </c>
      <c r="AD1377" s="865"/>
      <c r="AE1377" s="866"/>
      <c r="AF1377" s="867"/>
    </row>
    <row r="1378" spans="1:32" ht="15" customHeight="1" outlineLevel="1" x14ac:dyDescent="0.2">
      <c r="A1378" s="232">
        <v>129</v>
      </c>
      <c r="B1378" s="507"/>
      <c r="C1378" s="267"/>
      <c r="D1378" s="1060" t="s">
        <v>13</v>
      </c>
      <c r="E1378" s="1061"/>
      <c r="F1378" s="1061"/>
      <c r="G1378" s="1061"/>
      <c r="H1378" s="1061"/>
      <c r="I1378" s="1061"/>
      <c r="J1378" s="1061"/>
      <c r="K1378" s="1061"/>
      <c r="L1378" s="1061"/>
      <c r="M1378" s="1061"/>
      <c r="N1378" s="1061"/>
      <c r="O1378" s="1061"/>
      <c r="P1378" s="1061"/>
      <c r="Q1378" s="1061"/>
      <c r="R1378" s="1061"/>
      <c r="S1378" s="1061"/>
      <c r="T1378" s="1061"/>
      <c r="U1378" s="1061"/>
      <c r="V1378" s="1061"/>
      <c r="W1378" s="1061"/>
      <c r="X1378" s="1061"/>
      <c r="Y1378" s="1061"/>
      <c r="Z1378" s="1061"/>
      <c r="AA1378" s="1061"/>
      <c r="AB1378" s="1061"/>
      <c r="AC1378" s="1061"/>
      <c r="AD1378" s="1061"/>
      <c r="AE1378" s="1061"/>
      <c r="AF1378" s="1072"/>
    </row>
    <row r="1379" spans="1:32" ht="15" customHeight="1" outlineLevel="1" x14ac:dyDescent="0.2">
      <c r="A1379" s="232">
        <v>130</v>
      </c>
      <c r="B1379" s="507"/>
      <c r="C1379" s="267"/>
      <c r="D1379" s="267"/>
      <c r="E1379" s="918" t="s">
        <v>14</v>
      </c>
      <c r="F1379" s="919"/>
      <c r="G1379" s="919"/>
      <c r="H1379" s="919"/>
      <c r="I1379" s="919"/>
      <c r="J1379" s="919"/>
      <c r="K1379" s="919"/>
      <c r="L1379" s="920"/>
      <c r="M1379" s="407">
        <f>SUBTOTAL(9,M1380:M1382)</f>
        <v>0</v>
      </c>
      <c r="N1379" s="410">
        <f t="shared" ref="N1379:AC1379" si="1512">SUBTOTAL(9,N1380:N1382)</f>
        <v>0</v>
      </c>
      <c r="O1379" s="414">
        <f t="shared" si="1512"/>
        <v>0</v>
      </c>
      <c r="P1379" s="414">
        <f t="shared" si="1512"/>
        <v>0</v>
      </c>
      <c r="Q1379" s="415">
        <f t="shared" si="1512"/>
        <v>0</v>
      </c>
      <c r="R1379" s="410">
        <f t="shared" si="1512"/>
        <v>0</v>
      </c>
      <c r="S1379" s="414">
        <f t="shared" si="1512"/>
        <v>0</v>
      </c>
      <c r="T1379" s="413">
        <f t="shared" si="1512"/>
        <v>0</v>
      </c>
      <c r="U1379" s="413">
        <f t="shared" si="1512"/>
        <v>0</v>
      </c>
      <c r="V1379" s="413">
        <f t="shared" si="1512"/>
        <v>0</v>
      </c>
      <c r="W1379" s="413">
        <f t="shared" si="1512"/>
        <v>0</v>
      </c>
      <c r="X1379" s="413">
        <f t="shared" si="1512"/>
        <v>0</v>
      </c>
      <c r="Y1379" s="413">
        <f t="shared" si="1512"/>
        <v>0</v>
      </c>
      <c r="Z1379" s="413">
        <f t="shared" si="1512"/>
        <v>0</v>
      </c>
      <c r="AA1379" s="413">
        <f t="shared" si="1512"/>
        <v>0</v>
      </c>
      <c r="AB1379" s="411">
        <f t="shared" si="1512"/>
        <v>0</v>
      </c>
      <c r="AC1379" s="407">
        <f t="shared" si="1512"/>
        <v>0</v>
      </c>
      <c r="AD1379" s="242"/>
      <c r="AE1379" s="468"/>
      <c r="AF1379" s="568"/>
    </row>
    <row r="1380" spans="1:32" ht="15" customHeight="1" outlineLevel="1" x14ac:dyDescent="0.2">
      <c r="A1380" s="232">
        <v>131</v>
      </c>
      <c r="B1380" s="507"/>
      <c r="C1380" s="267"/>
      <c r="D1380" s="267"/>
      <c r="E1380" s="483"/>
      <c r="F1380" s="856" t="s">
        <v>112</v>
      </c>
      <c r="G1380" s="857"/>
      <c r="H1380" s="857"/>
      <c r="I1380" s="857"/>
      <c r="J1380" s="857"/>
      <c r="K1380" s="857"/>
      <c r="L1380" s="858"/>
      <c r="M1380" s="408">
        <f>'2. FTNC CAN'!M1380+'3. FTNC USD'!M1380+'4. FTNC EUR'!M1380+'5. FTNC GBP'!M1380+'6. FTNC Autres (inclus)'!M1380</f>
        <v>0</v>
      </c>
      <c r="N1380" s="419">
        <f>'2. FTNC CAN'!N1380+'3. FTNC USD'!N1380+'4. FTNC EUR'!N1380+'5. FTNC GBP'!N1380+'6. FTNC Autres (inclus)'!N1380</f>
        <v>0</v>
      </c>
      <c r="O1380" s="422">
        <f>'2. FTNC CAN'!O1380+'3. FTNC USD'!O1380+'4. FTNC EUR'!O1380+'5. FTNC GBP'!O1380+'6. FTNC Autres (inclus)'!O1380</f>
        <v>0</v>
      </c>
      <c r="P1380" s="422">
        <f>'2. FTNC CAN'!P1380+'3. FTNC USD'!P1380+'4. FTNC EUR'!P1380+'5. FTNC GBP'!P1380+'6. FTNC Autres (inclus)'!P1380</f>
        <v>0</v>
      </c>
      <c r="Q1380" s="423">
        <f>'2. FTNC CAN'!Q1380+'3. FTNC USD'!Q1380+'4. FTNC EUR'!Q1380+'5. FTNC GBP'!Q1380+'6. FTNC Autres (inclus)'!Q1380</f>
        <v>0</v>
      </c>
      <c r="R1380" s="419">
        <f>'2. FTNC CAN'!R1380+'3. FTNC USD'!R1380+'4. FTNC EUR'!R1380+'5. FTNC GBP'!R1380+'6. FTNC Autres (inclus)'!R1380</f>
        <v>0</v>
      </c>
      <c r="S1380" s="421">
        <f>'2. FTNC CAN'!S1380+'3. FTNC USD'!S1380+'4. FTNC EUR'!S1380+'5. FTNC GBP'!S1380+'6. FTNC Autres (inclus)'!S1380</f>
        <v>0</v>
      </c>
      <c r="T1380" s="421">
        <f>'2. FTNC CAN'!T1380+'3. FTNC USD'!T1380+'4. FTNC EUR'!T1380+'5. FTNC GBP'!T1380+'6. FTNC Autres (inclus)'!T1380</f>
        <v>0</v>
      </c>
      <c r="U1380" s="421">
        <f>'2. FTNC CAN'!U1380+'3. FTNC USD'!U1380+'4. FTNC EUR'!U1380+'5. FTNC GBP'!U1380+'6. FTNC Autres (inclus)'!U1380</f>
        <v>0</v>
      </c>
      <c r="V1380" s="421">
        <f>'2. FTNC CAN'!V1380+'3. FTNC USD'!V1380+'4. FTNC EUR'!V1380+'5. FTNC GBP'!V1380+'6. FTNC Autres (inclus)'!V1380</f>
        <v>0</v>
      </c>
      <c r="W1380" s="421">
        <f>'2. FTNC CAN'!W1380+'3. FTNC USD'!W1380+'4. FTNC EUR'!W1380+'5. FTNC GBP'!W1380+'6. FTNC Autres (inclus)'!W1380</f>
        <v>0</v>
      </c>
      <c r="X1380" s="422">
        <f>'2. FTNC CAN'!X1380+'3. FTNC USD'!X1380+'4. FTNC EUR'!X1380+'5. FTNC GBP'!X1380+'6. FTNC Autres (inclus)'!X1380</f>
        <v>0</v>
      </c>
      <c r="Y1380" s="421">
        <f>'2. FTNC CAN'!Y1380+'3. FTNC USD'!Y1380+'4. FTNC EUR'!Y1380+'5. FTNC GBP'!Y1380+'6. FTNC Autres (inclus)'!Y1380</f>
        <v>0</v>
      </c>
      <c r="Z1380" s="421">
        <f>'2. FTNC CAN'!Z1380+'3. FTNC USD'!Z1380+'4. FTNC EUR'!Z1380+'5. FTNC GBP'!Z1380+'6. FTNC Autres (inclus)'!Z1380</f>
        <v>0</v>
      </c>
      <c r="AA1380" s="421">
        <f>'2. FTNC CAN'!AA1380+'3. FTNC USD'!AA1380+'4. FTNC EUR'!AA1380+'5. FTNC GBP'!AA1380+'6. FTNC Autres (inclus)'!AA1380</f>
        <v>0</v>
      </c>
      <c r="AB1380" s="421">
        <f>'2. FTNC CAN'!AB1380+'3. FTNC USD'!AB1380+'4. FTNC EUR'!AB1380+'5. FTNC GBP'!AB1380+'6. FTNC Autres (inclus)'!AB1380</f>
        <v>0</v>
      </c>
      <c r="AC1380" s="408">
        <f>'2. FTNC CAN'!AC1380+'3. FTNC USD'!AC1380+'4. FTNC EUR'!AC1380+'5. FTNC GBP'!AC1380+'6. FTNC Autres (inclus)'!AC1380</f>
        <v>0</v>
      </c>
      <c r="AD1380" s="242"/>
      <c r="AE1380" s="468"/>
      <c r="AF1380" s="568"/>
    </row>
    <row r="1381" spans="1:32" ht="15" customHeight="1" outlineLevel="1" x14ac:dyDescent="0.2">
      <c r="A1381" s="232">
        <v>132</v>
      </c>
      <c r="B1381" s="507"/>
      <c r="C1381" s="267"/>
      <c r="D1381" s="267"/>
      <c r="E1381" s="483"/>
      <c r="F1381" s="915" t="s">
        <v>113</v>
      </c>
      <c r="G1381" s="916"/>
      <c r="H1381" s="916"/>
      <c r="I1381" s="916"/>
      <c r="J1381" s="916"/>
      <c r="K1381" s="916"/>
      <c r="L1381" s="917"/>
      <c r="M1381" s="408">
        <f>'2. FTNC CAN'!M1381+'3. FTNC USD'!M1381+'4. FTNC EUR'!M1381+'5. FTNC GBP'!M1381+'6. FTNC Autres (inclus)'!M1381</f>
        <v>0</v>
      </c>
      <c r="N1381" s="419">
        <f>'2. FTNC CAN'!N1381+'3. FTNC USD'!N1381+'4. FTNC EUR'!N1381+'5. FTNC GBP'!N1381+'6. FTNC Autres (inclus)'!N1381</f>
        <v>0</v>
      </c>
      <c r="O1381" s="422">
        <f>'2. FTNC CAN'!O1381+'3. FTNC USD'!O1381+'4. FTNC EUR'!O1381+'5. FTNC GBP'!O1381+'6. FTNC Autres (inclus)'!O1381</f>
        <v>0</v>
      </c>
      <c r="P1381" s="422">
        <f>'2. FTNC CAN'!P1381+'3. FTNC USD'!P1381+'4. FTNC EUR'!P1381+'5. FTNC GBP'!P1381+'6. FTNC Autres (inclus)'!P1381</f>
        <v>0</v>
      </c>
      <c r="Q1381" s="423">
        <f>'2. FTNC CAN'!Q1381+'3. FTNC USD'!Q1381+'4. FTNC EUR'!Q1381+'5. FTNC GBP'!Q1381+'6. FTNC Autres (inclus)'!Q1381</f>
        <v>0</v>
      </c>
      <c r="R1381" s="419">
        <f>'2. FTNC CAN'!R1381+'3. FTNC USD'!R1381+'4. FTNC EUR'!R1381+'5. FTNC GBP'!R1381+'6. FTNC Autres (inclus)'!R1381</f>
        <v>0</v>
      </c>
      <c r="S1381" s="421">
        <f>'2. FTNC CAN'!S1381+'3. FTNC USD'!S1381+'4. FTNC EUR'!S1381+'5. FTNC GBP'!S1381+'6. FTNC Autres (inclus)'!S1381</f>
        <v>0</v>
      </c>
      <c r="T1381" s="421">
        <f>'2. FTNC CAN'!T1381+'3. FTNC USD'!T1381+'4. FTNC EUR'!T1381+'5. FTNC GBP'!T1381+'6. FTNC Autres (inclus)'!T1381</f>
        <v>0</v>
      </c>
      <c r="U1381" s="421">
        <f>'2. FTNC CAN'!U1381+'3. FTNC USD'!U1381+'4. FTNC EUR'!U1381+'5. FTNC GBP'!U1381+'6. FTNC Autres (inclus)'!U1381</f>
        <v>0</v>
      </c>
      <c r="V1381" s="421">
        <f>'2. FTNC CAN'!V1381+'3. FTNC USD'!V1381+'4. FTNC EUR'!V1381+'5. FTNC GBP'!V1381+'6. FTNC Autres (inclus)'!V1381</f>
        <v>0</v>
      </c>
      <c r="W1381" s="421">
        <f>'2. FTNC CAN'!W1381+'3. FTNC USD'!W1381+'4. FTNC EUR'!W1381+'5. FTNC GBP'!W1381+'6. FTNC Autres (inclus)'!W1381</f>
        <v>0</v>
      </c>
      <c r="X1381" s="422">
        <f>'2. FTNC CAN'!X1381+'3. FTNC USD'!X1381+'4. FTNC EUR'!X1381+'5. FTNC GBP'!X1381+'6. FTNC Autres (inclus)'!X1381</f>
        <v>0</v>
      </c>
      <c r="Y1381" s="421">
        <f>'2. FTNC CAN'!Y1381+'3. FTNC USD'!Y1381+'4. FTNC EUR'!Y1381+'5. FTNC GBP'!Y1381+'6. FTNC Autres (inclus)'!Y1381</f>
        <v>0</v>
      </c>
      <c r="Z1381" s="421">
        <f>'2. FTNC CAN'!Z1381+'3. FTNC USD'!Z1381+'4. FTNC EUR'!Z1381+'5. FTNC GBP'!Z1381+'6. FTNC Autres (inclus)'!Z1381</f>
        <v>0</v>
      </c>
      <c r="AA1381" s="421">
        <f>'2. FTNC CAN'!AA1381+'3. FTNC USD'!AA1381+'4. FTNC EUR'!AA1381+'5. FTNC GBP'!AA1381+'6. FTNC Autres (inclus)'!AA1381</f>
        <v>0</v>
      </c>
      <c r="AB1381" s="421">
        <f>'2. FTNC CAN'!AB1381+'3. FTNC USD'!AB1381+'4. FTNC EUR'!AB1381+'5. FTNC GBP'!AB1381+'6. FTNC Autres (inclus)'!AB1381</f>
        <v>0</v>
      </c>
      <c r="AC1381" s="408">
        <f>'2. FTNC CAN'!AC1381+'3. FTNC USD'!AC1381+'4. FTNC EUR'!AC1381+'5. FTNC GBP'!AC1381+'6. FTNC Autres (inclus)'!AC1381</f>
        <v>0</v>
      </c>
      <c r="AD1381" s="242"/>
      <c r="AE1381" s="468"/>
      <c r="AF1381" s="568"/>
    </row>
    <row r="1382" spans="1:32" ht="15" customHeight="1" outlineLevel="1" x14ac:dyDescent="0.2">
      <c r="A1382" s="232">
        <v>133</v>
      </c>
      <c r="B1382" s="507"/>
      <c r="C1382" s="267"/>
      <c r="D1382" s="267"/>
      <c r="E1382" s="483"/>
      <c r="F1382" s="859" t="s">
        <v>557</v>
      </c>
      <c r="G1382" s="860"/>
      <c r="H1382" s="860"/>
      <c r="I1382" s="860"/>
      <c r="J1382" s="860"/>
      <c r="K1382" s="860"/>
      <c r="L1382" s="861"/>
      <c r="M1382" s="408">
        <f>'2. FTNC CAN'!M1382+'3. FTNC USD'!M1382+'4. FTNC EUR'!M1382+'5. FTNC GBP'!M1382+'6. FTNC Autres (inclus)'!M1382</f>
        <v>0</v>
      </c>
      <c r="N1382" s="419">
        <f>'2. FTNC CAN'!N1382+'3. FTNC USD'!N1382+'4. FTNC EUR'!N1382+'5. FTNC GBP'!N1382+'6. FTNC Autres (inclus)'!N1382</f>
        <v>0</v>
      </c>
      <c r="O1382" s="422">
        <f>'2. FTNC CAN'!O1382+'3. FTNC USD'!O1382+'4. FTNC EUR'!O1382+'5. FTNC GBP'!O1382+'6. FTNC Autres (inclus)'!O1382</f>
        <v>0</v>
      </c>
      <c r="P1382" s="422">
        <f>'2. FTNC CAN'!P1382+'3. FTNC USD'!P1382+'4. FTNC EUR'!P1382+'5. FTNC GBP'!P1382+'6. FTNC Autres (inclus)'!P1382</f>
        <v>0</v>
      </c>
      <c r="Q1382" s="423">
        <f>'2. FTNC CAN'!Q1382+'3. FTNC USD'!Q1382+'4. FTNC EUR'!Q1382+'5. FTNC GBP'!Q1382+'6. FTNC Autres (inclus)'!Q1382</f>
        <v>0</v>
      </c>
      <c r="R1382" s="419">
        <f>'2. FTNC CAN'!R1382+'3. FTNC USD'!R1382+'4. FTNC EUR'!R1382+'5. FTNC GBP'!R1382+'6. FTNC Autres (inclus)'!R1382</f>
        <v>0</v>
      </c>
      <c r="S1382" s="421">
        <f>'2. FTNC CAN'!S1382+'3. FTNC USD'!S1382+'4. FTNC EUR'!S1382+'5. FTNC GBP'!S1382+'6. FTNC Autres (inclus)'!S1382</f>
        <v>0</v>
      </c>
      <c r="T1382" s="421">
        <f>'2. FTNC CAN'!T1382+'3. FTNC USD'!T1382+'4. FTNC EUR'!T1382+'5. FTNC GBP'!T1382+'6. FTNC Autres (inclus)'!T1382</f>
        <v>0</v>
      </c>
      <c r="U1382" s="421">
        <f>'2. FTNC CAN'!U1382+'3. FTNC USD'!U1382+'4. FTNC EUR'!U1382+'5. FTNC GBP'!U1382+'6. FTNC Autres (inclus)'!U1382</f>
        <v>0</v>
      </c>
      <c r="V1382" s="421">
        <f>'2. FTNC CAN'!V1382+'3. FTNC USD'!V1382+'4. FTNC EUR'!V1382+'5. FTNC GBP'!V1382+'6. FTNC Autres (inclus)'!V1382</f>
        <v>0</v>
      </c>
      <c r="W1382" s="421">
        <f>'2. FTNC CAN'!W1382+'3. FTNC USD'!W1382+'4. FTNC EUR'!W1382+'5. FTNC GBP'!W1382+'6. FTNC Autres (inclus)'!W1382</f>
        <v>0</v>
      </c>
      <c r="X1382" s="422">
        <f>'2. FTNC CAN'!X1382+'3. FTNC USD'!X1382+'4. FTNC EUR'!X1382+'5. FTNC GBP'!X1382+'6. FTNC Autres (inclus)'!X1382</f>
        <v>0</v>
      </c>
      <c r="Y1382" s="421">
        <f>'2. FTNC CAN'!Y1382+'3. FTNC USD'!Y1382+'4. FTNC EUR'!Y1382+'5. FTNC GBP'!Y1382+'6. FTNC Autres (inclus)'!Y1382</f>
        <v>0</v>
      </c>
      <c r="Z1382" s="421">
        <f>'2. FTNC CAN'!Z1382+'3. FTNC USD'!Z1382+'4. FTNC EUR'!Z1382+'5. FTNC GBP'!Z1382+'6. FTNC Autres (inclus)'!Z1382</f>
        <v>0</v>
      </c>
      <c r="AA1382" s="421">
        <f>'2. FTNC CAN'!AA1382+'3. FTNC USD'!AA1382+'4. FTNC EUR'!AA1382+'5. FTNC GBP'!AA1382+'6. FTNC Autres (inclus)'!AA1382</f>
        <v>0</v>
      </c>
      <c r="AB1382" s="421">
        <f>'2. FTNC CAN'!AB1382+'3. FTNC USD'!AB1382+'4. FTNC EUR'!AB1382+'5. FTNC GBP'!AB1382+'6. FTNC Autres (inclus)'!AB1382</f>
        <v>0</v>
      </c>
      <c r="AC1382" s="408">
        <f>'2. FTNC CAN'!AC1382+'3. FTNC USD'!AC1382+'4. FTNC EUR'!AC1382+'5. FTNC GBP'!AC1382+'6. FTNC Autres (inclus)'!AC1382</f>
        <v>0</v>
      </c>
      <c r="AD1382" s="242"/>
      <c r="AE1382" s="468"/>
      <c r="AF1382" s="568"/>
    </row>
    <row r="1383" spans="1:32" ht="15" customHeight="1" outlineLevel="1" x14ac:dyDescent="0.2">
      <c r="A1383" s="232">
        <v>134</v>
      </c>
      <c r="B1383" s="507"/>
      <c r="C1383" s="267"/>
      <c r="D1383" s="267"/>
      <c r="E1383" s="853" t="s">
        <v>15</v>
      </c>
      <c r="F1383" s="854"/>
      <c r="G1383" s="854"/>
      <c r="H1383" s="854"/>
      <c r="I1383" s="854"/>
      <c r="J1383" s="854"/>
      <c r="K1383" s="854"/>
      <c r="L1383" s="855"/>
      <c r="M1383" s="407">
        <f>SUBTOTAL(9,M1384:M1386)</f>
        <v>0</v>
      </c>
      <c r="N1383" s="410">
        <f t="shared" ref="N1383:AC1383" si="1513">SUBTOTAL(9,N1384:N1386)</f>
        <v>0</v>
      </c>
      <c r="O1383" s="414">
        <f t="shared" si="1513"/>
        <v>0</v>
      </c>
      <c r="P1383" s="414">
        <f t="shared" si="1513"/>
        <v>0</v>
      </c>
      <c r="Q1383" s="415">
        <f t="shared" si="1513"/>
        <v>0</v>
      </c>
      <c r="R1383" s="410">
        <f t="shared" si="1513"/>
        <v>0</v>
      </c>
      <c r="S1383" s="414">
        <f t="shared" si="1513"/>
        <v>0</v>
      </c>
      <c r="T1383" s="413">
        <f t="shared" si="1513"/>
        <v>0</v>
      </c>
      <c r="U1383" s="413">
        <f t="shared" si="1513"/>
        <v>0</v>
      </c>
      <c r="V1383" s="413">
        <f t="shared" si="1513"/>
        <v>0</v>
      </c>
      <c r="W1383" s="413">
        <f t="shared" si="1513"/>
        <v>0</v>
      </c>
      <c r="X1383" s="413">
        <f t="shared" si="1513"/>
        <v>0</v>
      </c>
      <c r="Y1383" s="413">
        <f t="shared" si="1513"/>
        <v>0</v>
      </c>
      <c r="Z1383" s="413">
        <f t="shared" si="1513"/>
        <v>0</v>
      </c>
      <c r="AA1383" s="413">
        <f t="shared" si="1513"/>
        <v>0</v>
      </c>
      <c r="AB1383" s="411">
        <f t="shared" si="1513"/>
        <v>0</v>
      </c>
      <c r="AC1383" s="407">
        <f t="shared" si="1513"/>
        <v>0</v>
      </c>
      <c r="AD1383" s="242"/>
      <c r="AE1383" s="468"/>
      <c r="AF1383" s="568"/>
    </row>
    <row r="1384" spans="1:32" ht="15" customHeight="1" outlineLevel="1" x14ac:dyDescent="0.2">
      <c r="A1384" s="232">
        <v>135</v>
      </c>
      <c r="B1384" s="507"/>
      <c r="C1384" s="267"/>
      <c r="D1384" s="267"/>
      <c r="E1384" s="483"/>
      <c r="F1384" s="856" t="s">
        <v>109</v>
      </c>
      <c r="G1384" s="857"/>
      <c r="H1384" s="857"/>
      <c r="I1384" s="857"/>
      <c r="J1384" s="857"/>
      <c r="K1384" s="857"/>
      <c r="L1384" s="858"/>
      <c r="M1384" s="408">
        <f>'2. FTNC CAN'!M1384+'3. FTNC USD'!M1384+'4. FTNC EUR'!M1384+'5. FTNC GBP'!M1384+'6. FTNC Autres (inclus)'!M1384</f>
        <v>0</v>
      </c>
      <c r="N1384" s="419">
        <f>'2. FTNC CAN'!N1384+'3. FTNC USD'!N1384+'4. FTNC EUR'!N1384+'5. FTNC GBP'!N1384+'6. FTNC Autres (inclus)'!N1384</f>
        <v>0</v>
      </c>
      <c r="O1384" s="422">
        <f>'2. FTNC CAN'!O1384+'3. FTNC USD'!O1384+'4. FTNC EUR'!O1384+'5. FTNC GBP'!O1384+'6. FTNC Autres (inclus)'!O1384</f>
        <v>0</v>
      </c>
      <c r="P1384" s="422">
        <f>'2. FTNC CAN'!P1384+'3. FTNC USD'!P1384+'4. FTNC EUR'!P1384+'5. FTNC GBP'!P1384+'6. FTNC Autres (inclus)'!P1384</f>
        <v>0</v>
      </c>
      <c r="Q1384" s="423">
        <f>'2. FTNC CAN'!Q1384+'3. FTNC USD'!Q1384+'4. FTNC EUR'!Q1384+'5. FTNC GBP'!Q1384+'6. FTNC Autres (inclus)'!Q1384</f>
        <v>0</v>
      </c>
      <c r="R1384" s="419">
        <f>'2. FTNC CAN'!R1384+'3. FTNC USD'!R1384+'4. FTNC EUR'!R1384+'5. FTNC GBP'!R1384+'6. FTNC Autres (inclus)'!R1384</f>
        <v>0</v>
      </c>
      <c r="S1384" s="421">
        <f>'2. FTNC CAN'!S1384+'3. FTNC USD'!S1384+'4. FTNC EUR'!S1384+'5. FTNC GBP'!S1384+'6. FTNC Autres (inclus)'!S1384</f>
        <v>0</v>
      </c>
      <c r="T1384" s="421">
        <f>'2. FTNC CAN'!T1384+'3. FTNC USD'!T1384+'4. FTNC EUR'!T1384+'5. FTNC GBP'!T1384+'6. FTNC Autres (inclus)'!T1384</f>
        <v>0</v>
      </c>
      <c r="U1384" s="421">
        <f>'2. FTNC CAN'!U1384+'3. FTNC USD'!U1384+'4. FTNC EUR'!U1384+'5. FTNC GBP'!U1384+'6. FTNC Autres (inclus)'!U1384</f>
        <v>0</v>
      </c>
      <c r="V1384" s="421">
        <f>'2. FTNC CAN'!V1384+'3. FTNC USD'!V1384+'4. FTNC EUR'!V1384+'5. FTNC GBP'!V1384+'6. FTNC Autres (inclus)'!V1384</f>
        <v>0</v>
      </c>
      <c r="W1384" s="421">
        <f>'2. FTNC CAN'!W1384+'3. FTNC USD'!W1384+'4. FTNC EUR'!W1384+'5. FTNC GBP'!W1384+'6. FTNC Autres (inclus)'!W1384</f>
        <v>0</v>
      </c>
      <c r="X1384" s="422">
        <f>'2. FTNC CAN'!X1384+'3. FTNC USD'!X1384+'4. FTNC EUR'!X1384+'5. FTNC GBP'!X1384+'6. FTNC Autres (inclus)'!X1384</f>
        <v>0</v>
      </c>
      <c r="Y1384" s="421">
        <f>'2. FTNC CAN'!Y1384+'3. FTNC USD'!Y1384+'4. FTNC EUR'!Y1384+'5. FTNC GBP'!Y1384+'6. FTNC Autres (inclus)'!Y1384</f>
        <v>0</v>
      </c>
      <c r="Z1384" s="421">
        <f>'2. FTNC CAN'!Z1384+'3. FTNC USD'!Z1384+'4. FTNC EUR'!Z1384+'5. FTNC GBP'!Z1384+'6. FTNC Autres (inclus)'!Z1384</f>
        <v>0</v>
      </c>
      <c r="AA1384" s="421">
        <f>'2. FTNC CAN'!AA1384+'3. FTNC USD'!AA1384+'4. FTNC EUR'!AA1384+'5. FTNC GBP'!AA1384+'6. FTNC Autres (inclus)'!AA1384</f>
        <v>0</v>
      </c>
      <c r="AB1384" s="421">
        <f>'2. FTNC CAN'!AB1384+'3. FTNC USD'!AB1384+'4. FTNC EUR'!AB1384+'5. FTNC GBP'!AB1384+'6. FTNC Autres (inclus)'!AB1384</f>
        <v>0</v>
      </c>
      <c r="AC1384" s="408">
        <f>'2. FTNC CAN'!AC1384+'3. FTNC USD'!AC1384+'4. FTNC EUR'!AC1384+'5. FTNC GBP'!AC1384+'6. FTNC Autres (inclus)'!AC1384</f>
        <v>0</v>
      </c>
      <c r="AD1384" s="242"/>
      <c r="AE1384" s="468"/>
      <c r="AF1384" s="568"/>
    </row>
    <row r="1385" spans="1:32" ht="15" customHeight="1" outlineLevel="1" x14ac:dyDescent="0.2">
      <c r="A1385" s="232">
        <v>136</v>
      </c>
      <c r="B1385" s="507"/>
      <c r="C1385" s="267"/>
      <c r="D1385" s="267"/>
      <c r="E1385" s="483"/>
      <c r="F1385" s="915" t="s">
        <v>110</v>
      </c>
      <c r="G1385" s="916"/>
      <c r="H1385" s="916"/>
      <c r="I1385" s="916"/>
      <c r="J1385" s="916"/>
      <c r="K1385" s="916"/>
      <c r="L1385" s="917"/>
      <c r="M1385" s="408">
        <f>'2. FTNC CAN'!M1385+'3. FTNC USD'!M1385+'4. FTNC EUR'!M1385+'5. FTNC GBP'!M1385+'6. FTNC Autres (inclus)'!M1385</f>
        <v>0</v>
      </c>
      <c r="N1385" s="419">
        <f>'2. FTNC CAN'!N1385+'3. FTNC USD'!N1385+'4. FTNC EUR'!N1385+'5. FTNC GBP'!N1385+'6. FTNC Autres (inclus)'!N1385</f>
        <v>0</v>
      </c>
      <c r="O1385" s="422">
        <f>'2. FTNC CAN'!O1385+'3. FTNC USD'!O1385+'4. FTNC EUR'!O1385+'5. FTNC GBP'!O1385+'6. FTNC Autres (inclus)'!O1385</f>
        <v>0</v>
      </c>
      <c r="P1385" s="422">
        <f>'2. FTNC CAN'!P1385+'3. FTNC USD'!P1385+'4. FTNC EUR'!P1385+'5. FTNC GBP'!P1385+'6. FTNC Autres (inclus)'!P1385</f>
        <v>0</v>
      </c>
      <c r="Q1385" s="423">
        <f>'2. FTNC CAN'!Q1385+'3. FTNC USD'!Q1385+'4. FTNC EUR'!Q1385+'5. FTNC GBP'!Q1385+'6. FTNC Autres (inclus)'!Q1385</f>
        <v>0</v>
      </c>
      <c r="R1385" s="419">
        <f>'2. FTNC CAN'!R1385+'3. FTNC USD'!R1385+'4. FTNC EUR'!R1385+'5. FTNC GBP'!R1385+'6. FTNC Autres (inclus)'!R1385</f>
        <v>0</v>
      </c>
      <c r="S1385" s="421">
        <f>'2. FTNC CAN'!S1385+'3. FTNC USD'!S1385+'4. FTNC EUR'!S1385+'5. FTNC GBP'!S1385+'6. FTNC Autres (inclus)'!S1385</f>
        <v>0</v>
      </c>
      <c r="T1385" s="421">
        <f>'2. FTNC CAN'!T1385+'3. FTNC USD'!T1385+'4. FTNC EUR'!T1385+'5. FTNC GBP'!T1385+'6. FTNC Autres (inclus)'!T1385</f>
        <v>0</v>
      </c>
      <c r="U1385" s="421">
        <f>'2. FTNC CAN'!U1385+'3. FTNC USD'!U1385+'4. FTNC EUR'!U1385+'5. FTNC GBP'!U1385+'6. FTNC Autres (inclus)'!U1385</f>
        <v>0</v>
      </c>
      <c r="V1385" s="421">
        <f>'2. FTNC CAN'!V1385+'3. FTNC USD'!V1385+'4. FTNC EUR'!V1385+'5. FTNC GBP'!V1385+'6. FTNC Autres (inclus)'!V1385</f>
        <v>0</v>
      </c>
      <c r="W1385" s="421">
        <f>'2. FTNC CAN'!W1385+'3. FTNC USD'!W1385+'4. FTNC EUR'!W1385+'5. FTNC GBP'!W1385+'6. FTNC Autres (inclus)'!W1385</f>
        <v>0</v>
      </c>
      <c r="X1385" s="422">
        <f>'2. FTNC CAN'!X1385+'3. FTNC USD'!X1385+'4. FTNC EUR'!X1385+'5. FTNC GBP'!X1385+'6. FTNC Autres (inclus)'!X1385</f>
        <v>0</v>
      </c>
      <c r="Y1385" s="421">
        <f>'2. FTNC CAN'!Y1385+'3. FTNC USD'!Y1385+'4. FTNC EUR'!Y1385+'5. FTNC GBP'!Y1385+'6. FTNC Autres (inclus)'!Y1385</f>
        <v>0</v>
      </c>
      <c r="Z1385" s="421">
        <f>'2. FTNC CAN'!Z1385+'3. FTNC USD'!Z1385+'4. FTNC EUR'!Z1385+'5. FTNC GBP'!Z1385+'6. FTNC Autres (inclus)'!Z1385</f>
        <v>0</v>
      </c>
      <c r="AA1385" s="421">
        <f>'2. FTNC CAN'!AA1385+'3. FTNC USD'!AA1385+'4. FTNC EUR'!AA1385+'5. FTNC GBP'!AA1385+'6. FTNC Autres (inclus)'!AA1385</f>
        <v>0</v>
      </c>
      <c r="AB1385" s="421">
        <f>'2. FTNC CAN'!AB1385+'3. FTNC USD'!AB1385+'4. FTNC EUR'!AB1385+'5. FTNC GBP'!AB1385+'6. FTNC Autres (inclus)'!AB1385</f>
        <v>0</v>
      </c>
      <c r="AC1385" s="408">
        <f>'2. FTNC CAN'!AC1385+'3. FTNC USD'!AC1385+'4. FTNC EUR'!AC1385+'5. FTNC GBP'!AC1385+'6. FTNC Autres (inclus)'!AC1385</f>
        <v>0</v>
      </c>
      <c r="AD1385" s="242"/>
      <c r="AE1385" s="468"/>
      <c r="AF1385" s="568"/>
    </row>
    <row r="1386" spans="1:32" ht="15" customHeight="1" outlineLevel="1" x14ac:dyDescent="0.2">
      <c r="A1386" s="232">
        <v>137</v>
      </c>
      <c r="B1386" s="507"/>
      <c r="C1386" s="267"/>
      <c r="D1386" s="267"/>
      <c r="E1386" s="483"/>
      <c r="F1386" s="859" t="s">
        <v>111</v>
      </c>
      <c r="G1386" s="860"/>
      <c r="H1386" s="860"/>
      <c r="I1386" s="860"/>
      <c r="J1386" s="860"/>
      <c r="K1386" s="860"/>
      <c r="L1386" s="861"/>
      <c r="M1386" s="408">
        <f>'2. FTNC CAN'!M1386+'3. FTNC USD'!M1386+'4. FTNC EUR'!M1386+'5. FTNC GBP'!M1386+'6. FTNC Autres (inclus)'!M1386</f>
        <v>0</v>
      </c>
      <c r="N1386" s="419">
        <f>'2. FTNC CAN'!N1386+'3. FTNC USD'!N1386+'4. FTNC EUR'!N1386+'5. FTNC GBP'!N1386+'6. FTNC Autres (inclus)'!N1386</f>
        <v>0</v>
      </c>
      <c r="O1386" s="422">
        <f>'2. FTNC CAN'!O1386+'3. FTNC USD'!O1386+'4. FTNC EUR'!O1386+'5. FTNC GBP'!O1386+'6. FTNC Autres (inclus)'!O1386</f>
        <v>0</v>
      </c>
      <c r="P1386" s="422">
        <f>'2. FTNC CAN'!P1386+'3. FTNC USD'!P1386+'4. FTNC EUR'!P1386+'5. FTNC GBP'!P1386+'6. FTNC Autres (inclus)'!P1386</f>
        <v>0</v>
      </c>
      <c r="Q1386" s="423">
        <f>'2. FTNC CAN'!Q1386+'3. FTNC USD'!Q1386+'4. FTNC EUR'!Q1386+'5. FTNC GBP'!Q1386+'6. FTNC Autres (inclus)'!Q1386</f>
        <v>0</v>
      </c>
      <c r="R1386" s="419">
        <f>'2. FTNC CAN'!R1386+'3. FTNC USD'!R1386+'4. FTNC EUR'!R1386+'5. FTNC GBP'!R1386+'6. FTNC Autres (inclus)'!R1386</f>
        <v>0</v>
      </c>
      <c r="S1386" s="421">
        <f>'2. FTNC CAN'!S1386+'3. FTNC USD'!S1386+'4. FTNC EUR'!S1386+'5. FTNC GBP'!S1386+'6. FTNC Autres (inclus)'!S1386</f>
        <v>0</v>
      </c>
      <c r="T1386" s="421">
        <f>'2. FTNC CAN'!T1386+'3. FTNC USD'!T1386+'4. FTNC EUR'!T1386+'5. FTNC GBP'!T1386+'6. FTNC Autres (inclus)'!T1386</f>
        <v>0</v>
      </c>
      <c r="U1386" s="421">
        <f>'2. FTNC CAN'!U1386+'3. FTNC USD'!U1386+'4. FTNC EUR'!U1386+'5. FTNC GBP'!U1386+'6. FTNC Autres (inclus)'!U1386</f>
        <v>0</v>
      </c>
      <c r="V1386" s="421">
        <f>'2. FTNC CAN'!V1386+'3. FTNC USD'!V1386+'4. FTNC EUR'!V1386+'5. FTNC GBP'!V1386+'6. FTNC Autres (inclus)'!V1386</f>
        <v>0</v>
      </c>
      <c r="W1386" s="421">
        <f>'2. FTNC CAN'!W1386+'3. FTNC USD'!W1386+'4. FTNC EUR'!W1386+'5. FTNC GBP'!W1386+'6. FTNC Autres (inclus)'!W1386</f>
        <v>0</v>
      </c>
      <c r="X1386" s="422">
        <f>'2. FTNC CAN'!X1386+'3. FTNC USD'!X1386+'4. FTNC EUR'!X1386+'5. FTNC GBP'!X1386+'6. FTNC Autres (inclus)'!X1386</f>
        <v>0</v>
      </c>
      <c r="Y1386" s="421">
        <f>'2. FTNC CAN'!Y1386+'3. FTNC USD'!Y1386+'4. FTNC EUR'!Y1386+'5. FTNC GBP'!Y1386+'6. FTNC Autres (inclus)'!Y1386</f>
        <v>0</v>
      </c>
      <c r="Z1386" s="421">
        <f>'2. FTNC CAN'!Z1386+'3. FTNC USD'!Z1386+'4. FTNC EUR'!Z1386+'5. FTNC GBP'!Z1386+'6. FTNC Autres (inclus)'!Z1386</f>
        <v>0</v>
      </c>
      <c r="AA1386" s="421">
        <f>'2. FTNC CAN'!AA1386+'3. FTNC USD'!AA1386+'4. FTNC EUR'!AA1386+'5. FTNC GBP'!AA1386+'6. FTNC Autres (inclus)'!AA1386</f>
        <v>0</v>
      </c>
      <c r="AB1386" s="421">
        <f>'2. FTNC CAN'!AB1386+'3. FTNC USD'!AB1386+'4. FTNC EUR'!AB1386+'5. FTNC GBP'!AB1386+'6. FTNC Autres (inclus)'!AB1386</f>
        <v>0</v>
      </c>
      <c r="AC1386" s="408">
        <f>'2. FTNC CAN'!AC1386+'3. FTNC USD'!AC1386+'4. FTNC EUR'!AC1386+'5. FTNC GBP'!AC1386+'6. FTNC Autres (inclus)'!AC1386</f>
        <v>0</v>
      </c>
      <c r="AD1386" s="242"/>
      <c r="AE1386" s="468"/>
      <c r="AF1386" s="568"/>
    </row>
    <row r="1387" spans="1:32" ht="15" customHeight="1" outlineLevel="1" x14ac:dyDescent="0.2">
      <c r="A1387" s="232">
        <v>138</v>
      </c>
      <c r="B1387" s="507"/>
      <c r="C1387" s="267"/>
      <c r="D1387" s="267"/>
      <c r="E1387" s="853" t="s">
        <v>18</v>
      </c>
      <c r="F1387" s="854"/>
      <c r="G1387" s="854"/>
      <c r="H1387" s="854"/>
      <c r="I1387" s="854"/>
      <c r="J1387" s="854"/>
      <c r="K1387" s="854"/>
      <c r="L1387" s="855"/>
      <c r="M1387" s="407">
        <f>SUBTOTAL(9,M1388:M1390)</f>
        <v>0</v>
      </c>
      <c r="N1387" s="410">
        <f t="shared" ref="N1387:AC1387" si="1514">SUBTOTAL(9,N1388:N1390)</f>
        <v>0</v>
      </c>
      <c r="O1387" s="414">
        <f t="shared" si="1514"/>
        <v>0</v>
      </c>
      <c r="P1387" s="414">
        <f t="shared" si="1514"/>
        <v>0</v>
      </c>
      <c r="Q1387" s="415">
        <f t="shared" si="1514"/>
        <v>0</v>
      </c>
      <c r="R1387" s="410">
        <f t="shared" si="1514"/>
        <v>0</v>
      </c>
      <c r="S1387" s="414">
        <f t="shared" si="1514"/>
        <v>0</v>
      </c>
      <c r="T1387" s="413">
        <f t="shared" si="1514"/>
        <v>0</v>
      </c>
      <c r="U1387" s="413">
        <f t="shared" si="1514"/>
        <v>0</v>
      </c>
      <c r="V1387" s="413">
        <f t="shared" si="1514"/>
        <v>0</v>
      </c>
      <c r="W1387" s="413">
        <f t="shared" si="1514"/>
        <v>0</v>
      </c>
      <c r="X1387" s="413">
        <f t="shared" si="1514"/>
        <v>0</v>
      </c>
      <c r="Y1387" s="413">
        <f t="shared" si="1514"/>
        <v>0</v>
      </c>
      <c r="Z1387" s="413">
        <f t="shared" si="1514"/>
        <v>0</v>
      </c>
      <c r="AA1387" s="413">
        <f t="shared" si="1514"/>
        <v>0</v>
      </c>
      <c r="AB1387" s="411">
        <f t="shared" si="1514"/>
        <v>0</v>
      </c>
      <c r="AC1387" s="407">
        <f t="shared" si="1514"/>
        <v>0</v>
      </c>
      <c r="AD1387" s="242"/>
      <c r="AE1387" s="468"/>
      <c r="AF1387" s="568"/>
    </row>
    <row r="1388" spans="1:32" ht="15" customHeight="1" outlineLevel="1" x14ac:dyDescent="0.2">
      <c r="A1388" s="232">
        <v>139</v>
      </c>
      <c r="B1388" s="507"/>
      <c r="C1388" s="267"/>
      <c r="D1388" s="267"/>
      <c r="E1388" s="483"/>
      <c r="F1388" s="856" t="s">
        <v>114</v>
      </c>
      <c r="G1388" s="857"/>
      <c r="H1388" s="857"/>
      <c r="I1388" s="857"/>
      <c r="J1388" s="857"/>
      <c r="K1388" s="857"/>
      <c r="L1388" s="858"/>
      <c r="M1388" s="408">
        <f>'2. FTNC CAN'!M1388+'3. FTNC USD'!M1388+'4. FTNC EUR'!M1388+'5. FTNC GBP'!M1388+'6. FTNC Autres (inclus)'!M1388</f>
        <v>0</v>
      </c>
      <c r="N1388" s="419">
        <f>'2. FTNC CAN'!N1388+'3. FTNC USD'!N1388+'4. FTNC EUR'!N1388+'5. FTNC GBP'!N1388+'6. FTNC Autres (inclus)'!N1388</f>
        <v>0</v>
      </c>
      <c r="O1388" s="422">
        <f>'2. FTNC CAN'!O1388+'3. FTNC USD'!O1388+'4. FTNC EUR'!O1388+'5. FTNC GBP'!O1388+'6. FTNC Autres (inclus)'!O1388</f>
        <v>0</v>
      </c>
      <c r="P1388" s="422">
        <f>'2. FTNC CAN'!P1388+'3. FTNC USD'!P1388+'4. FTNC EUR'!P1388+'5. FTNC GBP'!P1388+'6. FTNC Autres (inclus)'!P1388</f>
        <v>0</v>
      </c>
      <c r="Q1388" s="423">
        <f>'2. FTNC CAN'!Q1388+'3. FTNC USD'!Q1388+'4. FTNC EUR'!Q1388+'5. FTNC GBP'!Q1388+'6. FTNC Autres (inclus)'!Q1388</f>
        <v>0</v>
      </c>
      <c r="R1388" s="419">
        <f>'2. FTNC CAN'!R1388+'3. FTNC USD'!R1388+'4. FTNC EUR'!R1388+'5. FTNC GBP'!R1388+'6. FTNC Autres (inclus)'!R1388</f>
        <v>0</v>
      </c>
      <c r="S1388" s="421">
        <f>'2. FTNC CAN'!S1388+'3. FTNC USD'!S1388+'4. FTNC EUR'!S1388+'5. FTNC GBP'!S1388+'6. FTNC Autres (inclus)'!S1388</f>
        <v>0</v>
      </c>
      <c r="T1388" s="421">
        <f>'2. FTNC CAN'!T1388+'3. FTNC USD'!T1388+'4. FTNC EUR'!T1388+'5. FTNC GBP'!T1388+'6. FTNC Autres (inclus)'!T1388</f>
        <v>0</v>
      </c>
      <c r="U1388" s="421">
        <f>'2. FTNC CAN'!U1388+'3. FTNC USD'!U1388+'4. FTNC EUR'!U1388+'5. FTNC GBP'!U1388+'6. FTNC Autres (inclus)'!U1388</f>
        <v>0</v>
      </c>
      <c r="V1388" s="421">
        <f>'2. FTNC CAN'!V1388+'3. FTNC USD'!V1388+'4. FTNC EUR'!V1388+'5. FTNC GBP'!V1388+'6. FTNC Autres (inclus)'!V1388</f>
        <v>0</v>
      </c>
      <c r="W1388" s="421">
        <f>'2. FTNC CAN'!W1388+'3. FTNC USD'!W1388+'4. FTNC EUR'!W1388+'5. FTNC GBP'!W1388+'6. FTNC Autres (inclus)'!W1388</f>
        <v>0</v>
      </c>
      <c r="X1388" s="422">
        <f>'2. FTNC CAN'!X1388+'3. FTNC USD'!X1388+'4. FTNC EUR'!X1388+'5. FTNC GBP'!X1388+'6. FTNC Autres (inclus)'!X1388</f>
        <v>0</v>
      </c>
      <c r="Y1388" s="421">
        <f>'2. FTNC CAN'!Y1388+'3. FTNC USD'!Y1388+'4. FTNC EUR'!Y1388+'5. FTNC GBP'!Y1388+'6. FTNC Autres (inclus)'!Y1388</f>
        <v>0</v>
      </c>
      <c r="Z1388" s="421">
        <f>'2. FTNC CAN'!Z1388+'3. FTNC USD'!Z1388+'4. FTNC EUR'!Z1388+'5. FTNC GBP'!Z1388+'6. FTNC Autres (inclus)'!Z1388</f>
        <v>0</v>
      </c>
      <c r="AA1388" s="421">
        <f>'2. FTNC CAN'!AA1388+'3. FTNC USD'!AA1388+'4. FTNC EUR'!AA1388+'5. FTNC GBP'!AA1388+'6. FTNC Autres (inclus)'!AA1388</f>
        <v>0</v>
      </c>
      <c r="AB1388" s="421">
        <f>'2. FTNC CAN'!AB1388+'3. FTNC USD'!AB1388+'4. FTNC EUR'!AB1388+'5. FTNC GBP'!AB1388+'6. FTNC Autres (inclus)'!AB1388</f>
        <v>0</v>
      </c>
      <c r="AC1388" s="408">
        <f>'2. FTNC CAN'!AC1388+'3. FTNC USD'!AC1388+'4. FTNC EUR'!AC1388+'5. FTNC GBP'!AC1388+'6. FTNC Autres (inclus)'!AC1388</f>
        <v>0</v>
      </c>
      <c r="AD1388" s="242"/>
      <c r="AE1388" s="468"/>
      <c r="AF1388" s="568"/>
    </row>
    <row r="1389" spans="1:32" ht="15" customHeight="1" outlineLevel="1" x14ac:dyDescent="0.2">
      <c r="A1389" s="232">
        <v>140</v>
      </c>
      <c r="B1389" s="507"/>
      <c r="C1389" s="267"/>
      <c r="D1389" s="267"/>
      <c r="E1389" s="483"/>
      <c r="F1389" s="915" t="s">
        <v>115</v>
      </c>
      <c r="G1389" s="916"/>
      <c r="H1389" s="916"/>
      <c r="I1389" s="916"/>
      <c r="J1389" s="916"/>
      <c r="K1389" s="916"/>
      <c r="L1389" s="917"/>
      <c r="M1389" s="408">
        <f>'2. FTNC CAN'!M1389+'3. FTNC USD'!M1389+'4. FTNC EUR'!M1389+'5. FTNC GBP'!M1389+'6. FTNC Autres (inclus)'!M1389</f>
        <v>0</v>
      </c>
      <c r="N1389" s="419">
        <f>'2. FTNC CAN'!N1389+'3. FTNC USD'!N1389+'4. FTNC EUR'!N1389+'5. FTNC GBP'!N1389+'6. FTNC Autres (inclus)'!N1389</f>
        <v>0</v>
      </c>
      <c r="O1389" s="422">
        <f>'2. FTNC CAN'!O1389+'3. FTNC USD'!O1389+'4. FTNC EUR'!O1389+'5. FTNC GBP'!O1389+'6. FTNC Autres (inclus)'!O1389</f>
        <v>0</v>
      </c>
      <c r="P1389" s="422">
        <f>'2. FTNC CAN'!P1389+'3. FTNC USD'!P1389+'4. FTNC EUR'!P1389+'5. FTNC GBP'!P1389+'6. FTNC Autres (inclus)'!P1389</f>
        <v>0</v>
      </c>
      <c r="Q1389" s="423">
        <f>'2. FTNC CAN'!Q1389+'3. FTNC USD'!Q1389+'4. FTNC EUR'!Q1389+'5. FTNC GBP'!Q1389+'6. FTNC Autres (inclus)'!Q1389</f>
        <v>0</v>
      </c>
      <c r="R1389" s="419">
        <f>'2. FTNC CAN'!R1389+'3. FTNC USD'!R1389+'4. FTNC EUR'!R1389+'5. FTNC GBP'!R1389+'6. FTNC Autres (inclus)'!R1389</f>
        <v>0</v>
      </c>
      <c r="S1389" s="421">
        <f>'2. FTNC CAN'!S1389+'3. FTNC USD'!S1389+'4. FTNC EUR'!S1389+'5. FTNC GBP'!S1389+'6. FTNC Autres (inclus)'!S1389</f>
        <v>0</v>
      </c>
      <c r="T1389" s="421">
        <f>'2. FTNC CAN'!T1389+'3. FTNC USD'!T1389+'4. FTNC EUR'!T1389+'5. FTNC GBP'!T1389+'6. FTNC Autres (inclus)'!T1389</f>
        <v>0</v>
      </c>
      <c r="U1389" s="421">
        <f>'2. FTNC CAN'!U1389+'3. FTNC USD'!U1389+'4. FTNC EUR'!U1389+'5. FTNC GBP'!U1389+'6. FTNC Autres (inclus)'!U1389</f>
        <v>0</v>
      </c>
      <c r="V1389" s="421">
        <f>'2. FTNC CAN'!V1389+'3. FTNC USD'!V1389+'4. FTNC EUR'!V1389+'5. FTNC GBP'!V1389+'6. FTNC Autres (inclus)'!V1389</f>
        <v>0</v>
      </c>
      <c r="W1389" s="421">
        <f>'2. FTNC CAN'!W1389+'3. FTNC USD'!W1389+'4. FTNC EUR'!W1389+'5. FTNC GBP'!W1389+'6. FTNC Autres (inclus)'!W1389</f>
        <v>0</v>
      </c>
      <c r="X1389" s="422">
        <f>'2. FTNC CAN'!X1389+'3. FTNC USD'!X1389+'4. FTNC EUR'!X1389+'5. FTNC GBP'!X1389+'6. FTNC Autres (inclus)'!X1389</f>
        <v>0</v>
      </c>
      <c r="Y1389" s="421">
        <f>'2. FTNC CAN'!Y1389+'3. FTNC USD'!Y1389+'4. FTNC EUR'!Y1389+'5. FTNC GBP'!Y1389+'6. FTNC Autres (inclus)'!Y1389</f>
        <v>0</v>
      </c>
      <c r="Z1389" s="421">
        <f>'2. FTNC CAN'!Z1389+'3. FTNC USD'!Z1389+'4. FTNC EUR'!Z1389+'5. FTNC GBP'!Z1389+'6. FTNC Autres (inclus)'!Z1389</f>
        <v>0</v>
      </c>
      <c r="AA1389" s="421">
        <f>'2. FTNC CAN'!AA1389+'3. FTNC USD'!AA1389+'4. FTNC EUR'!AA1389+'5. FTNC GBP'!AA1389+'6. FTNC Autres (inclus)'!AA1389</f>
        <v>0</v>
      </c>
      <c r="AB1389" s="421">
        <f>'2. FTNC CAN'!AB1389+'3. FTNC USD'!AB1389+'4. FTNC EUR'!AB1389+'5. FTNC GBP'!AB1389+'6. FTNC Autres (inclus)'!AB1389</f>
        <v>0</v>
      </c>
      <c r="AC1389" s="408">
        <f>'2. FTNC CAN'!AC1389+'3. FTNC USD'!AC1389+'4. FTNC EUR'!AC1389+'5. FTNC GBP'!AC1389+'6. FTNC Autres (inclus)'!AC1389</f>
        <v>0</v>
      </c>
      <c r="AD1389" s="242"/>
      <c r="AE1389" s="468"/>
      <c r="AF1389" s="568"/>
    </row>
    <row r="1390" spans="1:32" ht="15" customHeight="1" outlineLevel="1" x14ac:dyDescent="0.2">
      <c r="A1390" s="232">
        <v>141</v>
      </c>
      <c r="B1390" s="541"/>
      <c r="C1390" s="267"/>
      <c r="D1390" s="620"/>
      <c r="E1390" s="485"/>
      <c r="F1390" s="915" t="s">
        <v>558</v>
      </c>
      <c r="G1390" s="916"/>
      <c r="H1390" s="916"/>
      <c r="I1390" s="916"/>
      <c r="J1390" s="916"/>
      <c r="K1390" s="916"/>
      <c r="L1390" s="917"/>
      <c r="M1390" s="408">
        <f>'2. FTNC CAN'!M1390+'3. FTNC USD'!M1390+'4. FTNC EUR'!M1390+'5. FTNC GBP'!M1390+'6. FTNC Autres (inclus)'!M1390</f>
        <v>0</v>
      </c>
      <c r="N1390" s="419">
        <f>'2. FTNC CAN'!N1390+'3. FTNC USD'!N1390+'4. FTNC EUR'!N1390+'5. FTNC GBP'!N1390+'6. FTNC Autres (inclus)'!N1390</f>
        <v>0</v>
      </c>
      <c r="O1390" s="422">
        <f>'2. FTNC CAN'!O1390+'3. FTNC USD'!O1390+'4. FTNC EUR'!O1390+'5. FTNC GBP'!O1390+'6. FTNC Autres (inclus)'!O1390</f>
        <v>0</v>
      </c>
      <c r="P1390" s="422">
        <f>'2. FTNC CAN'!P1390+'3. FTNC USD'!P1390+'4. FTNC EUR'!P1390+'5. FTNC GBP'!P1390+'6. FTNC Autres (inclus)'!P1390</f>
        <v>0</v>
      </c>
      <c r="Q1390" s="423">
        <f>'2. FTNC CAN'!Q1390+'3. FTNC USD'!Q1390+'4. FTNC EUR'!Q1390+'5. FTNC GBP'!Q1390+'6. FTNC Autres (inclus)'!Q1390</f>
        <v>0</v>
      </c>
      <c r="R1390" s="419">
        <f>'2. FTNC CAN'!R1390+'3. FTNC USD'!R1390+'4. FTNC EUR'!R1390+'5. FTNC GBP'!R1390+'6. FTNC Autres (inclus)'!R1390</f>
        <v>0</v>
      </c>
      <c r="S1390" s="421">
        <f>'2. FTNC CAN'!S1390+'3. FTNC USD'!S1390+'4. FTNC EUR'!S1390+'5. FTNC GBP'!S1390+'6. FTNC Autres (inclus)'!S1390</f>
        <v>0</v>
      </c>
      <c r="T1390" s="421">
        <f>'2. FTNC CAN'!T1390+'3. FTNC USD'!T1390+'4. FTNC EUR'!T1390+'5. FTNC GBP'!T1390+'6. FTNC Autres (inclus)'!T1390</f>
        <v>0</v>
      </c>
      <c r="U1390" s="421">
        <f>'2. FTNC CAN'!U1390+'3. FTNC USD'!U1390+'4. FTNC EUR'!U1390+'5. FTNC GBP'!U1390+'6. FTNC Autres (inclus)'!U1390</f>
        <v>0</v>
      </c>
      <c r="V1390" s="421">
        <f>'2. FTNC CAN'!V1390+'3. FTNC USD'!V1390+'4. FTNC EUR'!V1390+'5. FTNC GBP'!V1390+'6. FTNC Autres (inclus)'!V1390</f>
        <v>0</v>
      </c>
      <c r="W1390" s="421">
        <f>'2. FTNC CAN'!W1390+'3. FTNC USD'!W1390+'4. FTNC EUR'!W1390+'5. FTNC GBP'!W1390+'6. FTNC Autres (inclus)'!W1390</f>
        <v>0</v>
      </c>
      <c r="X1390" s="422">
        <f>'2. FTNC CAN'!X1390+'3. FTNC USD'!X1390+'4. FTNC EUR'!X1390+'5. FTNC GBP'!X1390+'6. FTNC Autres (inclus)'!X1390</f>
        <v>0</v>
      </c>
      <c r="Y1390" s="421">
        <f>'2. FTNC CAN'!Y1390+'3. FTNC USD'!Y1390+'4. FTNC EUR'!Y1390+'5. FTNC GBP'!Y1390+'6. FTNC Autres (inclus)'!Y1390</f>
        <v>0</v>
      </c>
      <c r="Z1390" s="421">
        <f>'2. FTNC CAN'!Z1390+'3. FTNC USD'!Z1390+'4. FTNC EUR'!Z1390+'5. FTNC GBP'!Z1390+'6. FTNC Autres (inclus)'!Z1390</f>
        <v>0</v>
      </c>
      <c r="AA1390" s="421">
        <f>'2. FTNC CAN'!AA1390+'3. FTNC USD'!AA1390+'4. FTNC EUR'!AA1390+'5. FTNC GBP'!AA1390+'6. FTNC Autres (inclus)'!AA1390</f>
        <v>0</v>
      </c>
      <c r="AB1390" s="421">
        <f>'2. FTNC CAN'!AB1390+'3. FTNC USD'!AB1390+'4. FTNC EUR'!AB1390+'5. FTNC GBP'!AB1390+'6. FTNC Autres (inclus)'!AB1390</f>
        <v>0</v>
      </c>
      <c r="AC1390" s="408">
        <f>'2. FTNC CAN'!AC1390+'3. FTNC USD'!AC1390+'4. FTNC EUR'!AC1390+'5. FTNC GBP'!AC1390+'6. FTNC Autres (inclus)'!AC1390</f>
        <v>0</v>
      </c>
      <c r="AD1390" s="569"/>
      <c r="AE1390" s="467"/>
      <c r="AF1390" s="570"/>
    </row>
    <row r="1391" spans="1:32" ht="15" customHeight="1" outlineLevel="1" x14ac:dyDescent="0.2">
      <c r="A1391" s="232">
        <v>142</v>
      </c>
      <c r="B1391" s="541"/>
      <c r="C1391" s="727"/>
      <c r="D1391" s="844" t="s">
        <v>22</v>
      </c>
      <c r="E1391" s="845"/>
      <c r="F1391" s="845"/>
      <c r="G1391" s="845"/>
      <c r="H1391" s="845"/>
      <c r="I1391" s="845"/>
      <c r="J1391" s="845"/>
      <c r="K1391" s="845"/>
      <c r="L1391" s="845"/>
      <c r="M1391" s="845"/>
      <c r="N1391" s="845"/>
      <c r="O1391" s="845"/>
      <c r="P1391" s="845"/>
      <c r="Q1391" s="845"/>
      <c r="R1391" s="845"/>
      <c r="S1391" s="845"/>
      <c r="T1391" s="845"/>
      <c r="U1391" s="845"/>
      <c r="V1391" s="845"/>
      <c r="W1391" s="845"/>
      <c r="X1391" s="845"/>
      <c r="Y1391" s="845"/>
      <c r="Z1391" s="845"/>
      <c r="AA1391" s="845"/>
      <c r="AB1391" s="845"/>
      <c r="AC1391" s="845"/>
      <c r="AD1391" s="845"/>
      <c r="AE1391" s="845"/>
      <c r="AF1391" s="846"/>
    </row>
    <row r="1392" spans="1:32" ht="15" customHeight="1" outlineLevel="1" x14ac:dyDescent="0.2">
      <c r="A1392" s="232">
        <v>143</v>
      </c>
      <c r="B1392" s="507"/>
      <c r="C1392" s="267"/>
      <c r="D1392" s="267"/>
      <c r="E1392" s="918" t="s">
        <v>118</v>
      </c>
      <c r="F1392" s="919"/>
      <c r="G1392" s="919"/>
      <c r="H1392" s="919"/>
      <c r="I1392" s="919"/>
      <c r="J1392" s="919"/>
      <c r="K1392" s="919"/>
      <c r="L1392" s="920"/>
      <c r="M1392" s="407">
        <f>SUBTOTAL(9,M1393:M1394)</f>
        <v>0</v>
      </c>
      <c r="N1392" s="410">
        <f t="shared" ref="N1392:AC1392" si="1515">SUBTOTAL(9,N1393:N1394)</f>
        <v>0</v>
      </c>
      <c r="O1392" s="414">
        <f t="shared" si="1515"/>
        <v>0</v>
      </c>
      <c r="P1392" s="414">
        <f t="shared" si="1515"/>
        <v>0</v>
      </c>
      <c r="Q1392" s="415">
        <f t="shared" si="1515"/>
        <v>0</v>
      </c>
      <c r="R1392" s="410">
        <f t="shared" si="1515"/>
        <v>0</v>
      </c>
      <c r="S1392" s="414">
        <f t="shared" si="1515"/>
        <v>0</v>
      </c>
      <c r="T1392" s="413">
        <f t="shared" si="1515"/>
        <v>0</v>
      </c>
      <c r="U1392" s="413">
        <f t="shared" si="1515"/>
        <v>0</v>
      </c>
      <c r="V1392" s="413">
        <f t="shared" si="1515"/>
        <v>0</v>
      </c>
      <c r="W1392" s="413">
        <f t="shared" si="1515"/>
        <v>0</v>
      </c>
      <c r="X1392" s="413">
        <f t="shared" si="1515"/>
        <v>0</v>
      </c>
      <c r="Y1392" s="413">
        <f t="shared" si="1515"/>
        <v>0</v>
      </c>
      <c r="Z1392" s="413">
        <f t="shared" si="1515"/>
        <v>0</v>
      </c>
      <c r="AA1392" s="413">
        <f t="shared" si="1515"/>
        <v>0</v>
      </c>
      <c r="AB1392" s="411">
        <f t="shared" si="1515"/>
        <v>0</v>
      </c>
      <c r="AC1392" s="407">
        <f t="shared" si="1515"/>
        <v>0</v>
      </c>
      <c r="AD1392" s="242"/>
      <c r="AE1392" s="468"/>
      <c r="AF1392" s="568"/>
    </row>
    <row r="1393" spans="1:32" ht="15" customHeight="1" outlineLevel="1" x14ac:dyDescent="0.2">
      <c r="A1393" s="232">
        <v>144</v>
      </c>
      <c r="B1393" s="507"/>
      <c r="C1393" s="267"/>
      <c r="D1393" s="267"/>
      <c r="E1393" s="483"/>
      <c r="F1393" s="856" t="s">
        <v>124</v>
      </c>
      <c r="G1393" s="857"/>
      <c r="H1393" s="857"/>
      <c r="I1393" s="857"/>
      <c r="J1393" s="857"/>
      <c r="K1393" s="857"/>
      <c r="L1393" s="858"/>
      <c r="M1393" s="408">
        <f>'2. FTNC CAN'!M1393+'3. FTNC USD'!M1393+'4. FTNC EUR'!M1393+'5. FTNC GBP'!M1393+'6. FTNC Autres (inclus)'!M1393</f>
        <v>0</v>
      </c>
      <c r="N1393" s="419">
        <f>'2. FTNC CAN'!N1393+'3. FTNC USD'!N1393+'4. FTNC EUR'!N1393+'5. FTNC GBP'!N1393+'6. FTNC Autres (inclus)'!N1393</f>
        <v>0</v>
      </c>
      <c r="O1393" s="422">
        <f>'2. FTNC CAN'!O1393+'3. FTNC USD'!O1393+'4. FTNC EUR'!O1393+'5. FTNC GBP'!O1393+'6. FTNC Autres (inclus)'!O1393</f>
        <v>0</v>
      </c>
      <c r="P1393" s="422">
        <f>'2. FTNC CAN'!P1393+'3. FTNC USD'!P1393+'4. FTNC EUR'!P1393+'5. FTNC GBP'!P1393+'6. FTNC Autres (inclus)'!P1393</f>
        <v>0</v>
      </c>
      <c r="Q1393" s="423">
        <f>'2. FTNC CAN'!Q1393+'3. FTNC USD'!Q1393+'4. FTNC EUR'!Q1393+'5. FTNC GBP'!Q1393+'6. FTNC Autres (inclus)'!Q1393</f>
        <v>0</v>
      </c>
      <c r="R1393" s="419">
        <f>'2. FTNC CAN'!R1393+'3. FTNC USD'!R1393+'4. FTNC EUR'!R1393+'5. FTNC GBP'!R1393+'6. FTNC Autres (inclus)'!R1393</f>
        <v>0</v>
      </c>
      <c r="S1393" s="421">
        <f>'2. FTNC CAN'!S1393+'3. FTNC USD'!S1393+'4. FTNC EUR'!S1393+'5. FTNC GBP'!S1393+'6. FTNC Autres (inclus)'!S1393</f>
        <v>0</v>
      </c>
      <c r="T1393" s="421">
        <f>'2. FTNC CAN'!T1393+'3. FTNC USD'!T1393+'4. FTNC EUR'!T1393+'5. FTNC GBP'!T1393+'6. FTNC Autres (inclus)'!T1393</f>
        <v>0</v>
      </c>
      <c r="U1393" s="421">
        <f>'2. FTNC CAN'!U1393+'3. FTNC USD'!U1393+'4. FTNC EUR'!U1393+'5. FTNC GBP'!U1393+'6. FTNC Autres (inclus)'!U1393</f>
        <v>0</v>
      </c>
      <c r="V1393" s="421">
        <f>'2. FTNC CAN'!V1393+'3. FTNC USD'!V1393+'4. FTNC EUR'!V1393+'5. FTNC GBP'!V1393+'6. FTNC Autres (inclus)'!V1393</f>
        <v>0</v>
      </c>
      <c r="W1393" s="421">
        <f>'2. FTNC CAN'!W1393+'3. FTNC USD'!W1393+'4. FTNC EUR'!W1393+'5. FTNC GBP'!W1393+'6. FTNC Autres (inclus)'!W1393</f>
        <v>0</v>
      </c>
      <c r="X1393" s="422">
        <f>'2. FTNC CAN'!X1393+'3. FTNC USD'!X1393+'4. FTNC EUR'!X1393+'5. FTNC GBP'!X1393+'6. FTNC Autres (inclus)'!X1393</f>
        <v>0</v>
      </c>
      <c r="Y1393" s="421">
        <f>'2. FTNC CAN'!Y1393+'3. FTNC USD'!Y1393+'4. FTNC EUR'!Y1393+'5. FTNC GBP'!Y1393+'6. FTNC Autres (inclus)'!Y1393</f>
        <v>0</v>
      </c>
      <c r="Z1393" s="421">
        <f>'2. FTNC CAN'!Z1393+'3. FTNC USD'!Z1393+'4. FTNC EUR'!Z1393+'5. FTNC GBP'!Z1393+'6. FTNC Autres (inclus)'!Z1393</f>
        <v>0</v>
      </c>
      <c r="AA1393" s="421">
        <f>'2. FTNC CAN'!AA1393+'3. FTNC USD'!AA1393+'4. FTNC EUR'!AA1393+'5. FTNC GBP'!AA1393+'6. FTNC Autres (inclus)'!AA1393</f>
        <v>0</v>
      </c>
      <c r="AB1393" s="421">
        <f>'2. FTNC CAN'!AB1393+'3. FTNC USD'!AB1393+'4. FTNC EUR'!AB1393+'5. FTNC GBP'!AB1393+'6. FTNC Autres (inclus)'!AB1393</f>
        <v>0</v>
      </c>
      <c r="AC1393" s="408">
        <f>'2. FTNC CAN'!AC1393+'3. FTNC USD'!AC1393+'4. FTNC EUR'!AC1393+'5. FTNC GBP'!AC1393+'6. FTNC Autres (inclus)'!AC1393</f>
        <v>0</v>
      </c>
      <c r="AD1393" s="242"/>
      <c r="AE1393" s="468"/>
      <c r="AF1393" s="568"/>
    </row>
    <row r="1394" spans="1:32" ht="15" customHeight="1" outlineLevel="1" x14ac:dyDescent="0.2">
      <c r="A1394" s="232">
        <v>145</v>
      </c>
      <c r="B1394" s="507"/>
      <c r="C1394" s="267"/>
      <c r="D1394" s="267"/>
      <c r="E1394" s="483"/>
      <c r="F1394" s="859" t="s">
        <v>571</v>
      </c>
      <c r="G1394" s="860"/>
      <c r="H1394" s="860"/>
      <c r="I1394" s="860"/>
      <c r="J1394" s="860"/>
      <c r="K1394" s="860"/>
      <c r="L1394" s="861"/>
      <c r="M1394" s="408">
        <f>'2. FTNC CAN'!M1394+'3. FTNC USD'!M1394+'4. FTNC EUR'!M1394+'5. FTNC GBP'!M1394+'6. FTNC Autres (inclus)'!M1394</f>
        <v>0</v>
      </c>
      <c r="N1394" s="419">
        <f>'2. FTNC CAN'!N1394+'3. FTNC USD'!N1394+'4. FTNC EUR'!N1394+'5. FTNC GBP'!N1394+'6. FTNC Autres (inclus)'!N1394</f>
        <v>0</v>
      </c>
      <c r="O1394" s="422">
        <f>'2. FTNC CAN'!O1394+'3. FTNC USD'!O1394+'4. FTNC EUR'!O1394+'5. FTNC GBP'!O1394+'6. FTNC Autres (inclus)'!O1394</f>
        <v>0</v>
      </c>
      <c r="P1394" s="422">
        <f>'2. FTNC CAN'!P1394+'3. FTNC USD'!P1394+'4. FTNC EUR'!P1394+'5. FTNC GBP'!P1394+'6. FTNC Autres (inclus)'!P1394</f>
        <v>0</v>
      </c>
      <c r="Q1394" s="423">
        <f>'2. FTNC CAN'!Q1394+'3. FTNC USD'!Q1394+'4. FTNC EUR'!Q1394+'5. FTNC GBP'!Q1394+'6. FTNC Autres (inclus)'!Q1394</f>
        <v>0</v>
      </c>
      <c r="R1394" s="419">
        <f>'2. FTNC CAN'!R1394+'3. FTNC USD'!R1394+'4. FTNC EUR'!R1394+'5. FTNC GBP'!R1394+'6. FTNC Autres (inclus)'!R1394</f>
        <v>0</v>
      </c>
      <c r="S1394" s="421">
        <f>'2. FTNC CAN'!S1394+'3. FTNC USD'!S1394+'4. FTNC EUR'!S1394+'5. FTNC GBP'!S1394+'6. FTNC Autres (inclus)'!S1394</f>
        <v>0</v>
      </c>
      <c r="T1394" s="421">
        <f>'2. FTNC CAN'!T1394+'3. FTNC USD'!T1394+'4. FTNC EUR'!T1394+'5. FTNC GBP'!T1394+'6. FTNC Autres (inclus)'!T1394</f>
        <v>0</v>
      </c>
      <c r="U1394" s="421">
        <f>'2. FTNC CAN'!U1394+'3. FTNC USD'!U1394+'4. FTNC EUR'!U1394+'5. FTNC GBP'!U1394+'6. FTNC Autres (inclus)'!U1394</f>
        <v>0</v>
      </c>
      <c r="V1394" s="421">
        <f>'2. FTNC CAN'!V1394+'3. FTNC USD'!V1394+'4. FTNC EUR'!V1394+'5. FTNC GBP'!V1394+'6. FTNC Autres (inclus)'!V1394</f>
        <v>0</v>
      </c>
      <c r="W1394" s="421">
        <f>'2. FTNC CAN'!W1394+'3. FTNC USD'!W1394+'4. FTNC EUR'!W1394+'5. FTNC GBP'!W1394+'6. FTNC Autres (inclus)'!W1394</f>
        <v>0</v>
      </c>
      <c r="X1394" s="422">
        <f>'2. FTNC CAN'!X1394+'3. FTNC USD'!X1394+'4. FTNC EUR'!X1394+'5. FTNC GBP'!X1394+'6. FTNC Autres (inclus)'!X1394</f>
        <v>0</v>
      </c>
      <c r="Y1394" s="421">
        <f>'2. FTNC CAN'!Y1394+'3. FTNC USD'!Y1394+'4. FTNC EUR'!Y1394+'5. FTNC GBP'!Y1394+'6. FTNC Autres (inclus)'!Y1394</f>
        <v>0</v>
      </c>
      <c r="Z1394" s="421">
        <f>'2. FTNC CAN'!Z1394+'3. FTNC USD'!Z1394+'4. FTNC EUR'!Z1394+'5. FTNC GBP'!Z1394+'6. FTNC Autres (inclus)'!Z1394</f>
        <v>0</v>
      </c>
      <c r="AA1394" s="421">
        <f>'2. FTNC CAN'!AA1394+'3. FTNC USD'!AA1394+'4. FTNC EUR'!AA1394+'5. FTNC GBP'!AA1394+'6. FTNC Autres (inclus)'!AA1394</f>
        <v>0</v>
      </c>
      <c r="AB1394" s="421">
        <f>'2. FTNC CAN'!AB1394+'3. FTNC USD'!AB1394+'4. FTNC EUR'!AB1394+'5. FTNC GBP'!AB1394+'6. FTNC Autres (inclus)'!AB1394</f>
        <v>0</v>
      </c>
      <c r="AC1394" s="408">
        <f>'2. FTNC CAN'!AC1394+'3. FTNC USD'!AC1394+'4. FTNC EUR'!AC1394+'5. FTNC GBP'!AC1394+'6. FTNC Autres (inclus)'!AC1394</f>
        <v>0</v>
      </c>
      <c r="AD1394" s="242"/>
      <c r="AE1394" s="468"/>
      <c r="AF1394" s="568"/>
    </row>
    <row r="1395" spans="1:32" ht="15" customHeight="1" outlineLevel="1" x14ac:dyDescent="0.2">
      <c r="A1395" s="232">
        <v>146</v>
      </c>
      <c r="B1395" s="507"/>
      <c r="C1395" s="267"/>
      <c r="D1395" s="267"/>
      <c r="E1395" s="853" t="s">
        <v>119</v>
      </c>
      <c r="F1395" s="854"/>
      <c r="G1395" s="854"/>
      <c r="H1395" s="854"/>
      <c r="I1395" s="854"/>
      <c r="J1395" s="854"/>
      <c r="K1395" s="854"/>
      <c r="L1395" s="855"/>
      <c r="M1395" s="407">
        <f>SUBTOTAL(9,M1396:M1398)</f>
        <v>0</v>
      </c>
      <c r="N1395" s="410">
        <f t="shared" ref="N1395:AC1395" si="1516">SUBTOTAL(9,N1396:N1398)</f>
        <v>0</v>
      </c>
      <c r="O1395" s="414">
        <f t="shared" si="1516"/>
        <v>0</v>
      </c>
      <c r="P1395" s="414">
        <f t="shared" si="1516"/>
        <v>0</v>
      </c>
      <c r="Q1395" s="415">
        <f t="shared" si="1516"/>
        <v>0</v>
      </c>
      <c r="R1395" s="410">
        <f t="shared" si="1516"/>
        <v>0</v>
      </c>
      <c r="S1395" s="414">
        <f t="shared" si="1516"/>
        <v>0</v>
      </c>
      <c r="T1395" s="413">
        <f t="shared" si="1516"/>
        <v>0</v>
      </c>
      <c r="U1395" s="413">
        <f t="shared" si="1516"/>
        <v>0</v>
      </c>
      <c r="V1395" s="413">
        <f t="shared" si="1516"/>
        <v>0</v>
      </c>
      <c r="W1395" s="413">
        <f t="shared" si="1516"/>
        <v>0</v>
      </c>
      <c r="X1395" s="413">
        <f t="shared" si="1516"/>
        <v>0</v>
      </c>
      <c r="Y1395" s="413">
        <f t="shared" si="1516"/>
        <v>0</v>
      </c>
      <c r="Z1395" s="413">
        <f t="shared" si="1516"/>
        <v>0</v>
      </c>
      <c r="AA1395" s="413">
        <f t="shared" si="1516"/>
        <v>0</v>
      </c>
      <c r="AB1395" s="411">
        <f t="shared" si="1516"/>
        <v>0</v>
      </c>
      <c r="AC1395" s="407">
        <f t="shared" si="1516"/>
        <v>0</v>
      </c>
      <c r="AD1395" s="242"/>
      <c r="AE1395" s="468"/>
      <c r="AF1395" s="568"/>
    </row>
    <row r="1396" spans="1:32" ht="15" customHeight="1" outlineLevel="1" x14ac:dyDescent="0.2">
      <c r="A1396" s="232">
        <v>147</v>
      </c>
      <c r="B1396" s="507"/>
      <c r="C1396" s="267"/>
      <c r="D1396" s="267"/>
      <c r="E1396" s="483"/>
      <c r="F1396" s="856" t="s">
        <v>116</v>
      </c>
      <c r="G1396" s="857"/>
      <c r="H1396" s="857"/>
      <c r="I1396" s="857"/>
      <c r="J1396" s="857"/>
      <c r="K1396" s="857"/>
      <c r="L1396" s="858"/>
      <c r="M1396" s="408">
        <f>'2. FTNC CAN'!M1396+'3. FTNC USD'!M1396+'4. FTNC EUR'!M1396+'5. FTNC GBP'!M1396+'6. FTNC Autres (inclus)'!M1396</f>
        <v>0</v>
      </c>
      <c r="N1396" s="419">
        <f>'2. FTNC CAN'!N1396+'3. FTNC USD'!N1396+'4. FTNC EUR'!N1396+'5. FTNC GBP'!N1396+'6. FTNC Autres (inclus)'!N1396</f>
        <v>0</v>
      </c>
      <c r="O1396" s="422">
        <f>'2. FTNC CAN'!O1396+'3. FTNC USD'!O1396+'4. FTNC EUR'!O1396+'5. FTNC GBP'!O1396+'6. FTNC Autres (inclus)'!O1396</f>
        <v>0</v>
      </c>
      <c r="P1396" s="422">
        <f>'2. FTNC CAN'!P1396+'3. FTNC USD'!P1396+'4. FTNC EUR'!P1396+'5. FTNC GBP'!P1396+'6. FTNC Autres (inclus)'!P1396</f>
        <v>0</v>
      </c>
      <c r="Q1396" s="423">
        <f>'2. FTNC CAN'!Q1396+'3. FTNC USD'!Q1396+'4. FTNC EUR'!Q1396+'5. FTNC GBP'!Q1396+'6. FTNC Autres (inclus)'!Q1396</f>
        <v>0</v>
      </c>
      <c r="R1396" s="419">
        <f>'2. FTNC CAN'!R1396+'3. FTNC USD'!R1396+'4. FTNC EUR'!R1396+'5. FTNC GBP'!R1396+'6. FTNC Autres (inclus)'!R1396</f>
        <v>0</v>
      </c>
      <c r="S1396" s="421">
        <f>'2. FTNC CAN'!S1396+'3. FTNC USD'!S1396+'4. FTNC EUR'!S1396+'5. FTNC GBP'!S1396+'6. FTNC Autres (inclus)'!S1396</f>
        <v>0</v>
      </c>
      <c r="T1396" s="421">
        <f>'2. FTNC CAN'!T1396+'3. FTNC USD'!T1396+'4. FTNC EUR'!T1396+'5. FTNC GBP'!T1396+'6. FTNC Autres (inclus)'!T1396</f>
        <v>0</v>
      </c>
      <c r="U1396" s="421">
        <f>'2. FTNC CAN'!U1396+'3. FTNC USD'!U1396+'4. FTNC EUR'!U1396+'5. FTNC GBP'!U1396+'6. FTNC Autres (inclus)'!U1396</f>
        <v>0</v>
      </c>
      <c r="V1396" s="421">
        <f>'2. FTNC CAN'!V1396+'3. FTNC USD'!V1396+'4. FTNC EUR'!V1396+'5. FTNC GBP'!V1396+'6. FTNC Autres (inclus)'!V1396</f>
        <v>0</v>
      </c>
      <c r="W1396" s="421">
        <f>'2. FTNC CAN'!W1396+'3. FTNC USD'!W1396+'4. FTNC EUR'!W1396+'5. FTNC GBP'!W1396+'6. FTNC Autres (inclus)'!W1396</f>
        <v>0</v>
      </c>
      <c r="X1396" s="422">
        <f>'2. FTNC CAN'!X1396+'3. FTNC USD'!X1396+'4. FTNC EUR'!X1396+'5. FTNC GBP'!X1396+'6. FTNC Autres (inclus)'!X1396</f>
        <v>0</v>
      </c>
      <c r="Y1396" s="421">
        <f>'2. FTNC CAN'!Y1396+'3. FTNC USD'!Y1396+'4. FTNC EUR'!Y1396+'5. FTNC GBP'!Y1396+'6. FTNC Autres (inclus)'!Y1396</f>
        <v>0</v>
      </c>
      <c r="Z1396" s="421">
        <f>'2. FTNC CAN'!Z1396+'3. FTNC USD'!Z1396+'4. FTNC EUR'!Z1396+'5. FTNC GBP'!Z1396+'6. FTNC Autres (inclus)'!Z1396</f>
        <v>0</v>
      </c>
      <c r="AA1396" s="421">
        <f>'2. FTNC CAN'!AA1396+'3. FTNC USD'!AA1396+'4. FTNC EUR'!AA1396+'5. FTNC GBP'!AA1396+'6. FTNC Autres (inclus)'!AA1396</f>
        <v>0</v>
      </c>
      <c r="AB1396" s="421">
        <f>'2. FTNC CAN'!AB1396+'3. FTNC USD'!AB1396+'4. FTNC EUR'!AB1396+'5. FTNC GBP'!AB1396+'6. FTNC Autres (inclus)'!AB1396</f>
        <v>0</v>
      </c>
      <c r="AC1396" s="408">
        <f>'2. FTNC CAN'!AC1396+'3. FTNC USD'!AC1396+'4. FTNC EUR'!AC1396+'5. FTNC GBP'!AC1396+'6. FTNC Autres (inclus)'!AC1396</f>
        <v>0</v>
      </c>
      <c r="AD1396" s="242"/>
      <c r="AE1396" s="468"/>
      <c r="AF1396" s="568"/>
    </row>
    <row r="1397" spans="1:32" ht="15" customHeight="1" outlineLevel="1" x14ac:dyDescent="0.2">
      <c r="A1397" s="232">
        <v>148</v>
      </c>
      <c r="B1397" s="507"/>
      <c r="C1397" s="267"/>
      <c r="D1397" s="267"/>
      <c r="E1397" s="483"/>
      <c r="F1397" s="915" t="s">
        <v>567</v>
      </c>
      <c r="G1397" s="916"/>
      <c r="H1397" s="916"/>
      <c r="I1397" s="916"/>
      <c r="J1397" s="916"/>
      <c r="K1397" s="916"/>
      <c r="L1397" s="917"/>
      <c r="M1397" s="408">
        <f>'2. FTNC CAN'!M1397+'3. FTNC USD'!M1397+'4. FTNC EUR'!M1397+'5. FTNC GBP'!M1397+'6. FTNC Autres (inclus)'!M1397</f>
        <v>0</v>
      </c>
      <c r="N1397" s="419">
        <f>'2. FTNC CAN'!N1397+'3. FTNC USD'!N1397+'4. FTNC EUR'!N1397+'5. FTNC GBP'!N1397+'6. FTNC Autres (inclus)'!N1397</f>
        <v>0</v>
      </c>
      <c r="O1397" s="422">
        <f>'2. FTNC CAN'!O1397+'3. FTNC USD'!O1397+'4. FTNC EUR'!O1397+'5. FTNC GBP'!O1397+'6. FTNC Autres (inclus)'!O1397</f>
        <v>0</v>
      </c>
      <c r="P1397" s="422">
        <f>'2. FTNC CAN'!P1397+'3. FTNC USD'!P1397+'4. FTNC EUR'!P1397+'5. FTNC GBP'!P1397+'6. FTNC Autres (inclus)'!P1397</f>
        <v>0</v>
      </c>
      <c r="Q1397" s="423">
        <f>'2. FTNC CAN'!Q1397+'3. FTNC USD'!Q1397+'4. FTNC EUR'!Q1397+'5. FTNC GBP'!Q1397+'6. FTNC Autres (inclus)'!Q1397</f>
        <v>0</v>
      </c>
      <c r="R1397" s="419">
        <f>'2. FTNC CAN'!R1397+'3. FTNC USD'!R1397+'4. FTNC EUR'!R1397+'5. FTNC GBP'!R1397+'6. FTNC Autres (inclus)'!R1397</f>
        <v>0</v>
      </c>
      <c r="S1397" s="421">
        <f>'2. FTNC CAN'!S1397+'3. FTNC USD'!S1397+'4. FTNC EUR'!S1397+'5. FTNC GBP'!S1397+'6. FTNC Autres (inclus)'!S1397</f>
        <v>0</v>
      </c>
      <c r="T1397" s="421">
        <f>'2. FTNC CAN'!T1397+'3. FTNC USD'!T1397+'4. FTNC EUR'!T1397+'5. FTNC GBP'!T1397+'6. FTNC Autres (inclus)'!T1397</f>
        <v>0</v>
      </c>
      <c r="U1397" s="421">
        <f>'2. FTNC CAN'!U1397+'3. FTNC USD'!U1397+'4. FTNC EUR'!U1397+'5. FTNC GBP'!U1397+'6. FTNC Autres (inclus)'!U1397</f>
        <v>0</v>
      </c>
      <c r="V1397" s="421">
        <f>'2. FTNC CAN'!V1397+'3. FTNC USD'!V1397+'4. FTNC EUR'!V1397+'5. FTNC GBP'!V1397+'6. FTNC Autres (inclus)'!V1397</f>
        <v>0</v>
      </c>
      <c r="W1397" s="421">
        <f>'2. FTNC CAN'!W1397+'3. FTNC USD'!W1397+'4. FTNC EUR'!W1397+'5. FTNC GBP'!W1397+'6. FTNC Autres (inclus)'!W1397</f>
        <v>0</v>
      </c>
      <c r="X1397" s="422">
        <f>'2. FTNC CAN'!X1397+'3. FTNC USD'!X1397+'4. FTNC EUR'!X1397+'5. FTNC GBP'!X1397+'6. FTNC Autres (inclus)'!X1397</f>
        <v>0</v>
      </c>
      <c r="Y1397" s="421">
        <f>'2. FTNC CAN'!Y1397+'3. FTNC USD'!Y1397+'4. FTNC EUR'!Y1397+'5. FTNC GBP'!Y1397+'6. FTNC Autres (inclus)'!Y1397</f>
        <v>0</v>
      </c>
      <c r="Z1397" s="421">
        <f>'2. FTNC CAN'!Z1397+'3. FTNC USD'!Z1397+'4. FTNC EUR'!Z1397+'5. FTNC GBP'!Z1397+'6. FTNC Autres (inclus)'!Z1397</f>
        <v>0</v>
      </c>
      <c r="AA1397" s="421">
        <f>'2. FTNC CAN'!AA1397+'3. FTNC USD'!AA1397+'4. FTNC EUR'!AA1397+'5. FTNC GBP'!AA1397+'6. FTNC Autres (inclus)'!AA1397</f>
        <v>0</v>
      </c>
      <c r="AB1397" s="421">
        <f>'2. FTNC CAN'!AB1397+'3. FTNC USD'!AB1397+'4. FTNC EUR'!AB1397+'5. FTNC GBP'!AB1397+'6. FTNC Autres (inclus)'!AB1397</f>
        <v>0</v>
      </c>
      <c r="AC1397" s="408">
        <f>'2. FTNC CAN'!AC1397+'3. FTNC USD'!AC1397+'4. FTNC EUR'!AC1397+'5. FTNC GBP'!AC1397+'6. FTNC Autres (inclus)'!AC1397</f>
        <v>0</v>
      </c>
      <c r="AD1397" s="242"/>
      <c r="AE1397" s="468"/>
      <c r="AF1397" s="568"/>
    </row>
    <row r="1398" spans="1:32" ht="27.75" customHeight="1" outlineLevel="1" x14ac:dyDescent="0.2">
      <c r="A1398" s="232">
        <v>149</v>
      </c>
      <c r="B1398" s="507"/>
      <c r="C1398" s="267"/>
      <c r="D1398" s="267"/>
      <c r="E1398" s="483"/>
      <c r="F1398" s="859" t="s">
        <v>431</v>
      </c>
      <c r="G1398" s="860"/>
      <c r="H1398" s="860"/>
      <c r="I1398" s="860"/>
      <c r="J1398" s="860"/>
      <c r="K1398" s="860"/>
      <c r="L1398" s="861"/>
      <c r="M1398" s="408">
        <f>'2. FTNC CAN'!M1398+'3. FTNC USD'!M1398+'4. FTNC EUR'!M1398+'5. FTNC GBP'!M1398+'6. FTNC Autres (inclus)'!M1398</f>
        <v>0</v>
      </c>
      <c r="N1398" s="419">
        <f>'2. FTNC CAN'!N1398+'3. FTNC USD'!N1398+'4. FTNC EUR'!N1398+'5. FTNC GBP'!N1398+'6. FTNC Autres (inclus)'!N1398</f>
        <v>0</v>
      </c>
      <c r="O1398" s="422">
        <f>'2. FTNC CAN'!O1398+'3. FTNC USD'!O1398+'4. FTNC EUR'!O1398+'5. FTNC GBP'!O1398+'6. FTNC Autres (inclus)'!O1398</f>
        <v>0</v>
      </c>
      <c r="P1398" s="422">
        <f>'2. FTNC CAN'!P1398+'3. FTNC USD'!P1398+'4. FTNC EUR'!P1398+'5. FTNC GBP'!P1398+'6. FTNC Autres (inclus)'!P1398</f>
        <v>0</v>
      </c>
      <c r="Q1398" s="423">
        <f>'2. FTNC CAN'!Q1398+'3. FTNC USD'!Q1398+'4. FTNC EUR'!Q1398+'5. FTNC GBP'!Q1398+'6. FTNC Autres (inclus)'!Q1398</f>
        <v>0</v>
      </c>
      <c r="R1398" s="419">
        <f>'2. FTNC CAN'!R1398+'3. FTNC USD'!R1398+'4. FTNC EUR'!R1398+'5. FTNC GBP'!R1398+'6. FTNC Autres (inclus)'!R1398</f>
        <v>0</v>
      </c>
      <c r="S1398" s="421">
        <f>'2. FTNC CAN'!S1398+'3. FTNC USD'!S1398+'4. FTNC EUR'!S1398+'5. FTNC GBP'!S1398+'6. FTNC Autres (inclus)'!S1398</f>
        <v>0</v>
      </c>
      <c r="T1398" s="421">
        <f>'2. FTNC CAN'!T1398+'3. FTNC USD'!T1398+'4. FTNC EUR'!T1398+'5. FTNC GBP'!T1398+'6. FTNC Autres (inclus)'!T1398</f>
        <v>0</v>
      </c>
      <c r="U1398" s="421">
        <f>'2. FTNC CAN'!U1398+'3. FTNC USD'!U1398+'4. FTNC EUR'!U1398+'5. FTNC GBP'!U1398+'6. FTNC Autres (inclus)'!U1398</f>
        <v>0</v>
      </c>
      <c r="V1398" s="421">
        <f>'2. FTNC CAN'!V1398+'3. FTNC USD'!V1398+'4. FTNC EUR'!V1398+'5. FTNC GBP'!V1398+'6. FTNC Autres (inclus)'!V1398</f>
        <v>0</v>
      </c>
      <c r="W1398" s="421">
        <f>'2. FTNC CAN'!W1398+'3. FTNC USD'!W1398+'4. FTNC EUR'!W1398+'5. FTNC GBP'!W1398+'6. FTNC Autres (inclus)'!W1398</f>
        <v>0</v>
      </c>
      <c r="X1398" s="422">
        <f>'2. FTNC CAN'!X1398+'3. FTNC USD'!X1398+'4. FTNC EUR'!X1398+'5. FTNC GBP'!X1398+'6. FTNC Autres (inclus)'!X1398</f>
        <v>0</v>
      </c>
      <c r="Y1398" s="421">
        <f>'2. FTNC CAN'!Y1398+'3. FTNC USD'!Y1398+'4. FTNC EUR'!Y1398+'5. FTNC GBP'!Y1398+'6. FTNC Autres (inclus)'!Y1398</f>
        <v>0</v>
      </c>
      <c r="Z1398" s="421">
        <f>'2. FTNC CAN'!Z1398+'3. FTNC USD'!Z1398+'4. FTNC EUR'!Z1398+'5. FTNC GBP'!Z1398+'6. FTNC Autres (inclus)'!Z1398</f>
        <v>0</v>
      </c>
      <c r="AA1398" s="421">
        <f>'2. FTNC CAN'!AA1398+'3. FTNC USD'!AA1398+'4. FTNC EUR'!AA1398+'5. FTNC GBP'!AA1398+'6. FTNC Autres (inclus)'!AA1398</f>
        <v>0</v>
      </c>
      <c r="AB1398" s="421">
        <f>'2. FTNC CAN'!AB1398+'3. FTNC USD'!AB1398+'4. FTNC EUR'!AB1398+'5. FTNC GBP'!AB1398+'6. FTNC Autres (inclus)'!AB1398</f>
        <v>0</v>
      </c>
      <c r="AC1398" s="408">
        <f>'2. FTNC CAN'!AC1398+'3. FTNC USD'!AC1398+'4. FTNC EUR'!AC1398+'5. FTNC GBP'!AC1398+'6. FTNC Autres (inclus)'!AC1398</f>
        <v>0</v>
      </c>
      <c r="AD1398" s="242"/>
      <c r="AE1398" s="468"/>
      <c r="AF1398" s="568"/>
    </row>
    <row r="1399" spans="1:32" ht="15" customHeight="1" outlineLevel="1" x14ac:dyDescent="0.2">
      <c r="A1399" s="232">
        <v>150</v>
      </c>
      <c r="B1399" s="507"/>
      <c r="C1399" s="267"/>
      <c r="D1399" s="267"/>
      <c r="E1399" s="853" t="s">
        <v>120</v>
      </c>
      <c r="F1399" s="854"/>
      <c r="G1399" s="854"/>
      <c r="H1399" s="854"/>
      <c r="I1399" s="854"/>
      <c r="J1399" s="854"/>
      <c r="K1399" s="854"/>
      <c r="L1399" s="855"/>
      <c r="M1399" s="407">
        <f>SUBTOTAL(9,M1400:M1401)</f>
        <v>0</v>
      </c>
      <c r="N1399" s="410">
        <f t="shared" ref="N1399:AC1399" si="1517">SUBTOTAL(9,N1400:N1401)</f>
        <v>0</v>
      </c>
      <c r="O1399" s="414">
        <f t="shared" si="1517"/>
        <v>0</v>
      </c>
      <c r="P1399" s="414">
        <f t="shared" si="1517"/>
        <v>0</v>
      </c>
      <c r="Q1399" s="415">
        <f t="shared" si="1517"/>
        <v>0</v>
      </c>
      <c r="R1399" s="410">
        <f t="shared" si="1517"/>
        <v>0</v>
      </c>
      <c r="S1399" s="414">
        <f t="shared" si="1517"/>
        <v>0</v>
      </c>
      <c r="T1399" s="413">
        <f t="shared" si="1517"/>
        <v>0</v>
      </c>
      <c r="U1399" s="413">
        <f t="shared" si="1517"/>
        <v>0</v>
      </c>
      <c r="V1399" s="413">
        <f t="shared" si="1517"/>
        <v>0</v>
      </c>
      <c r="W1399" s="413">
        <f t="shared" si="1517"/>
        <v>0</v>
      </c>
      <c r="X1399" s="413">
        <f t="shared" si="1517"/>
        <v>0</v>
      </c>
      <c r="Y1399" s="413">
        <f t="shared" si="1517"/>
        <v>0</v>
      </c>
      <c r="Z1399" s="413">
        <f t="shared" si="1517"/>
        <v>0</v>
      </c>
      <c r="AA1399" s="413">
        <f t="shared" si="1517"/>
        <v>0</v>
      </c>
      <c r="AB1399" s="411">
        <f t="shared" si="1517"/>
        <v>0</v>
      </c>
      <c r="AC1399" s="407">
        <f t="shared" si="1517"/>
        <v>0</v>
      </c>
      <c r="AD1399" s="242"/>
      <c r="AE1399" s="468"/>
      <c r="AF1399" s="568"/>
    </row>
    <row r="1400" spans="1:32" ht="15" customHeight="1" outlineLevel="1" x14ac:dyDescent="0.2">
      <c r="A1400" s="232">
        <v>151</v>
      </c>
      <c r="B1400" s="507"/>
      <c r="C1400" s="267"/>
      <c r="D1400" s="267"/>
      <c r="E1400" s="483"/>
      <c r="F1400" s="856" t="s">
        <v>117</v>
      </c>
      <c r="G1400" s="857"/>
      <c r="H1400" s="857"/>
      <c r="I1400" s="857"/>
      <c r="J1400" s="857"/>
      <c r="K1400" s="857"/>
      <c r="L1400" s="858"/>
      <c r="M1400" s="408">
        <f>'2. FTNC CAN'!M1400+'3. FTNC USD'!M1400+'4. FTNC EUR'!M1400+'5. FTNC GBP'!M1400+'6. FTNC Autres (inclus)'!M1400</f>
        <v>0</v>
      </c>
      <c r="N1400" s="419">
        <f>'2. FTNC CAN'!N1400+'3. FTNC USD'!N1400+'4. FTNC EUR'!N1400+'5. FTNC GBP'!N1400+'6. FTNC Autres (inclus)'!N1400</f>
        <v>0</v>
      </c>
      <c r="O1400" s="422">
        <f>'2. FTNC CAN'!O1400+'3. FTNC USD'!O1400+'4. FTNC EUR'!O1400+'5. FTNC GBP'!O1400+'6. FTNC Autres (inclus)'!O1400</f>
        <v>0</v>
      </c>
      <c r="P1400" s="422">
        <f>'2. FTNC CAN'!P1400+'3. FTNC USD'!P1400+'4. FTNC EUR'!P1400+'5. FTNC GBP'!P1400+'6. FTNC Autres (inclus)'!P1400</f>
        <v>0</v>
      </c>
      <c r="Q1400" s="423">
        <f>'2. FTNC CAN'!Q1400+'3. FTNC USD'!Q1400+'4. FTNC EUR'!Q1400+'5. FTNC GBP'!Q1400+'6. FTNC Autres (inclus)'!Q1400</f>
        <v>0</v>
      </c>
      <c r="R1400" s="419">
        <f>'2. FTNC CAN'!R1400+'3. FTNC USD'!R1400+'4. FTNC EUR'!R1400+'5. FTNC GBP'!R1400+'6. FTNC Autres (inclus)'!R1400</f>
        <v>0</v>
      </c>
      <c r="S1400" s="421">
        <f>'2. FTNC CAN'!S1400+'3. FTNC USD'!S1400+'4. FTNC EUR'!S1400+'5. FTNC GBP'!S1400+'6. FTNC Autres (inclus)'!S1400</f>
        <v>0</v>
      </c>
      <c r="T1400" s="421">
        <f>'2. FTNC CAN'!T1400+'3. FTNC USD'!T1400+'4. FTNC EUR'!T1400+'5. FTNC GBP'!T1400+'6. FTNC Autres (inclus)'!T1400</f>
        <v>0</v>
      </c>
      <c r="U1400" s="421">
        <f>'2. FTNC CAN'!U1400+'3. FTNC USD'!U1400+'4. FTNC EUR'!U1400+'5. FTNC GBP'!U1400+'6. FTNC Autres (inclus)'!U1400</f>
        <v>0</v>
      </c>
      <c r="V1400" s="421">
        <f>'2. FTNC CAN'!V1400+'3. FTNC USD'!V1400+'4. FTNC EUR'!V1400+'5. FTNC GBP'!V1400+'6. FTNC Autres (inclus)'!V1400</f>
        <v>0</v>
      </c>
      <c r="W1400" s="421">
        <f>'2. FTNC CAN'!W1400+'3. FTNC USD'!W1400+'4. FTNC EUR'!W1400+'5. FTNC GBP'!W1400+'6. FTNC Autres (inclus)'!W1400</f>
        <v>0</v>
      </c>
      <c r="X1400" s="422">
        <f>'2. FTNC CAN'!X1400+'3. FTNC USD'!X1400+'4. FTNC EUR'!X1400+'5. FTNC GBP'!X1400+'6. FTNC Autres (inclus)'!X1400</f>
        <v>0</v>
      </c>
      <c r="Y1400" s="421">
        <f>'2. FTNC CAN'!Y1400+'3. FTNC USD'!Y1400+'4. FTNC EUR'!Y1400+'5. FTNC GBP'!Y1400+'6. FTNC Autres (inclus)'!Y1400</f>
        <v>0</v>
      </c>
      <c r="Z1400" s="421">
        <f>'2. FTNC CAN'!Z1400+'3. FTNC USD'!Z1400+'4. FTNC EUR'!Z1400+'5. FTNC GBP'!Z1400+'6. FTNC Autres (inclus)'!Z1400</f>
        <v>0</v>
      </c>
      <c r="AA1400" s="421">
        <f>'2. FTNC CAN'!AA1400+'3. FTNC USD'!AA1400+'4. FTNC EUR'!AA1400+'5. FTNC GBP'!AA1400+'6. FTNC Autres (inclus)'!AA1400</f>
        <v>0</v>
      </c>
      <c r="AB1400" s="421">
        <f>'2. FTNC CAN'!AB1400+'3. FTNC USD'!AB1400+'4. FTNC EUR'!AB1400+'5. FTNC GBP'!AB1400+'6. FTNC Autres (inclus)'!AB1400</f>
        <v>0</v>
      </c>
      <c r="AC1400" s="408">
        <f>'2. FTNC CAN'!AC1400+'3. FTNC USD'!AC1400+'4. FTNC EUR'!AC1400+'5. FTNC GBP'!AC1400+'6. FTNC Autres (inclus)'!AC1400</f>
        <v>0</v>
      </c>
      <c r="AD1400" s="242"/>
      <c r="AE1400" s="468"/>
      <c r="AF1400" s="568"/>
    </row>
    <row r="1401" spans="1:32" ht="15" customHeight="1" outlineLevel="1" x14ac:dyDescent="0.2">
      <c r="A1401" s="232">
        <v>152</v>
      </c>
      <c r="B1401" s="507"/>
      <c r="C1401" s="267"/>
      <c r="D1401" s="267"/>
      <c r="E1401" s="483"/>
      <c r="F1401" s="859" t="s">
        <v>572</v>
      </c>
      <c r="G1401" s="860"/>
      <c r="H1401" s="860"/>
      <c r="I1401" s="860"/>
      <c r="J1401" s="860"/>
      <c r="K1401" s="860"/>
      <c r="L1401" s="861"/>
      <c r="M1401" s="408">
        <f>'2. FTNC CAN'!M1401+'3. FTNC USD'!M1401+'4. FTNC EUR'!M1401+'5. FTNC GBP'!M1401+'6. FTNC Autres (inclus)'!M1401</f>
        <v>0</v>
      </c>
      <c r="N1401" s="419">
        <f>'2. FTNC CAN'!N1401+'3. FTNC USD'!N1401+'4. FTNC EUR'!N1401+'5. FTNC GBP'!N1401+'6. FTNC Autres (inclus)'!N1401</f>
        <v>0</v>
      </c>
      <c r="O1401" s="422">
        <f>'2. FTNC CAN'!O1401+'3. FTNC USD'!O1401+'4. FTNC EUR'!O1401+'5. FTNC GBP'!O1401+'6. FTNC Autres (inclus)'!O1401</f>
        <v>0</v>
      </c>
      <c r="P1401" s="422">
        <f>'2. FTNC CAN'!P1401+'3. FTNC USD'!P1401+'4. FTNC EUR'!P1401+'5. FTNC GBP'!P1401+'6. FTNC Autres (inclus)'!P1401</f>
        <v>0</v>
      </c>
      <c r="Q1401" s="423">
        <f>'2. FTNC CAN'!Q1401+'3. FTNC USD'!Q1401+'4. FTNC EUR'!Q1401+'5. FTNC GBP'!Q1401+'6. FTNC Autres (inclus)'!Q1401</f>
        <v>0</v>
      </c>
      <c r="R1401" s="419">
        <f>'2. FTNC CAN'!R1401+'3. FTNC USD'!R1401+'4. FTNC EUR'!R1401+'5. FTNC GBP'!R1401+'6. FTNC Autres (inclus)'!R1401</f>
        <v>0</v>
      </c>
      <c r="S1401" s="421">
        <f>'2. FTNC CAN'!S1401+'3. FTNC USD'!S1401+'4. FTNC EUR'!S1401+'5. FTNC GBP'!S1401+'6. FTNC Autres (inclus)'!S1401</f>
        <v>0</v>
      </c>
      <c r="T1401" s="421">
        <f>'2. FTNC CAN'!T1401+'3. FTNC USD'!T1401+'4. FTNC EUR'!T1401+'5. FTNC GBP'!T1401+'6. FTNC Autres (inclus)'!T1401</f>
        <v>0</v>
      </c>
      <c r="U1401" s="421">
        <f>'2. FTNC CAN'!U1401+'3. FTNC USD'!U1401+'4. FTNC EUR'!U1401+'5. FTNC GBP'!U1401+'6. FTNC Autres (inclus)'!U1401</f>
        <v>0</v>
      </c>
      <c r="V1401" s="421">
        <f>'2. FTNC CAN'!V1401+'3. FTNC USD'!V1401+'4. FTNC EUR'!V1401+'5. FTNC GBP'!V1401+'6. FTNC Autres (inclus)'!V1401</f>
        <v>0</v>
      </c>
      <c r="W1401" s="421">
        <f>'2. FTNC CAN'!W1401+'3. FTNC USD'!W1401+'4. FTNC EUR'!W1401+'5. FTNC GBP'!W1401+'6. FTNC Autres (inclus)'!W1401</f>
        <v>0</v>
      </c>
      <c r="X1401" s="422">
        <f>'2. FTNC CAN'!X1401+'3. FTNC USD'!X1401+'4. FTNC EUR'!X1401+'5. FTNC GBP'!X1401+'6. FTNC Autres (inclus)'!X1401</f>
        <v>0</v>
      </c>
      <c r="Y1401" s="421">
        <f>'2. FTNC CAN'!Y1401+'3. FTNC USD'!Y1401+'4. FTNC EUR'!Y1401+'5. FTNC GBP'!Y1401+'6. FTNC Autres (inclus)'!Y1401</f>
        <v>0</v>
      </c>
      <c r="Z1401" s="421">
        <f>'2. FTNC CAN'!Z1401+'3. FTNC USD'!Z1401+'4. FTNC EUR'!Z1401+'5. FTNC GBP'!Z1401+'6. FTNC Autres (inclus)'!Z1401</f>
        <v>0</v>
      </c>
      <c r="AA1401" s="421">
        <f>'2. FTNC CAN'!AA1401+'3. FTNC USD'!AA1401+'4. FTNC EUR'!AA1401+'5. FTNC GBP'!AA1401+'6. FTNC Autres (inclus)'!AA1401</f>
        <v>0</v>
      </c>
      <c r="AB1401" s="421">
        <f>'2. FTNC CAN'!AB1401+'3. FTNC USD'!AB1401+'4. FTNC EUR'!AB1401+'5. FTNC GBP'!AB1401+'6. FTNC Autres (inclus)'!AB1401</f>
        <v>0</v>
      </c>
      <c r="AC1401" s="408">
        <f>'2. FTNC CAN'!AC1401+'3. FTNC USD'!AC1401+'4. FTNC EUR'!AC1401+'5. FTNC GBP'!AC1401+'6. FTNC Autres (inclus)'!AC1401</f>
        <v>0</v>
      </c>
      <c r="AD1401" s="242"/>
      <c r="AE1401" s="468"/>
      <c r="AF1401" s="568"/>
    </row>
    <row r="1402" spans="1:32" ht="15" customHeight="1" outlineLevel="1" x14ac:dyDescent="0.2">
      <c r="A1402" s="232">
        <v>153</v>
      </c>
      <c r="B1402" s="507"/>
      <c r="C1402" s="267"/>
      <c r="D1402" s="267"/>
      <c r="E1402" s="853" t="s">
        <v>121</v>
      </c>
      <c r="F1402" s="854"/>
      <c r="G1402" s="854"/>
      <c r="H1402" s="854"/>
      <c r="I1402" s="854"/>
      <c r="J1402" s="854"/>
      <c r="K1402" s="854"/>
      <c r="L1402" s="855"/>
      <c r="M1402" s="407">
        <f>SUBTOTAL(9,M1403:M1405)</f>
        <v>0</v>
      </c>
      <c r="N1402" s="410">
        <f t="shared" ref="N1402:AC1402" si="1518">SUBTOTAL(9,N1403:N1405)</f>
        <v>0</v>
      </c>
      <c r="O1402" s="414">
        <f t="shared" si="1518"/>
        <v>0</v>
      </c>
      <c r="P1402" s="414">
        <f t="shared" si="1518"/>
        <v>0</v>
      </c>
      <c r="Q1402" s="415">
        <f t="shared" si="1518"/>
        <v>0</v>
      </c>
      <c r="R1402" s="410">
        <f t="shared" si="1518"/>
        <v>0</v>
      </c>
      <c r="S1402" s="414">
        <f t="shared" si="1518"/>
        <v>0</v>
      </c>
      <c r="T1402" s="413">
        <f t="shared" si="1518"/>
        <v>0</v>
      </c>
      <c r="U1402" s="413">
        <f t="shared" si="1518"/>
        <v>0</v>
      </c>
      <c r="V1402" s="413">
        <f t="shared" si="1518"/>
        <v>0</v>
      </c>
      <c r="W1402" s="413">
        <f t="shared" si="1518"/>
        <v>0</v>
      </c>
      <c r="X1402" s="413">
        <f t="shared" si="1518"/>
        <v>0</v>
      </c>
      <c r="Y1402" s="413">
        <f t="shared" si="1518"/>
        <v>0</v>
      </c>
      <c r="Z1402" s="413">
        <f t="shared" si="1518"/>
        <v>0</v>
      </c>
      <c r="AA1402" s="413">
        <f t="shared" si="1518"/>
        <v>0</v>
      </c>
      <c r="AB1402" s="411">
        <f t="shared" si="1518"/>
        <v>0</v>
      </c>
      <c r="AC1402" s="407">
        <f t="shared" si="1518"/>
        <v>0</v>
      </c>
      <c r="AD1402" s="242"/>
      <c r="AE1402" s="468"/>
      <c r="AF1402" s="568"/>
    </row>
    <row r="1403" spans="1:32" ht="15" customHeight="1" outlineLevel="1" x14ac:dyDescent="0.2">
      <c r="A1403" s="232">
        <v>154</v>
      </c>
      <c r="B1403" s="507"/>
      <c r="C1403" s="267"/>
      <c r="D1403" s="267"/>
      <c r="E1403" s="483"/>
      <c r="F1403" s="856" t="s">
        <v>122</v>
      </c>
      <c r="G1403" s="857"/>
      <c r="H1403" s="857"/>
      <c r="I1403" s="857"/>
      <c r="J1403" s="857"/>
      <c r="K1403" s="857"/>
      <c r="L1403" s="858"/>
      <c r="M1403" s="408">
        <f>'2. FTNC CAN'!M1403+'3. FTNC USD'!M1403+'4. FTNC EUR'!M1403+'5. FTNC GBP'!M1403+'6. FTNC Autres (inclus)'!M1403</f>
        <v>0</v>
      </c>
      <c r="N1403" s="419">
        <f>'2. FTNC CAN'!N1403+'3. FTNC USD'!N1403+'4. FTNC EUR'!N1403+'5. FTNC GBP'!N1403+'6. FTNC Autres (inclus)'!N1403</f>
        <v>0</v>
      </c>
      <c r="O1403" s="422">
        <f>'2. FTNC CAN'!O1403+'3. FTNC USD'!O1403+'4. FTNC EUR'!O1403+'5. FTNC GBP'!O1403+'6. FTNC Autres (inclus)'!O1403</f>
        <v>0</v>
      </c>
      <c r="P1403" s="422">
        <f>'2. FTNC CAN'!P1403+'3. FTNC USD'!P1403+'4. FTNC EUR'!P1403+'5. FTNC GBP'!P1403+'6. FTNC Autres (inclus)'!P1403</f>
        <v>0</v>
      </c>
      <c r="Q1403" s="423">
        <f>'2. FTNC CAN'!Q1403+'3. FTNC USD'!Q1403+'4. FTNC EUR'!Q1403+'5. FTNC GBP'!Q1403+'6. FTNC Autres (inclus)'!Q1403</f>
        <v>0</v>
      </c>
      <c r="R1403" s="419">
        <f>'2. FTNC CAN'!R1403+'3. FTNC USD'!R1403+'4. FTNC EUR'!R1403+'5. FTNC GBP'!R1403+'6. FTNC Autres (inclus)'!R1403</f>
        <v>0</v>
      </c>
      <c r="S1403" s="421">
        <f>'2. FTNC CAN'!S1403+'3. FTNC USD'!S1403+'4. FTNC EUR'!S1403+'5. FTNC GBP'!S1403+'6. FTNC Autres (inclus)'!S1403</f>
        <v>0</v>
      </c>
      <c r="T1403" s="421">
        <f>'2. FTNC CAN'!T1403+'3. FTNC USD'!T1403+'4. FTNC EUR'!T1403+'5. FTNC GBP'!T1403+'6. FTNC Autres (inclus)'!T1403</f>
        <v>0</v>
      </c>
      <c r="U1403" s="421">
        <f>'2. FTNC CAN'!U1403+'3. FTNC USD'!U1403+'4. FTNC EUR'!U1403+'5. FTNC GBP'!U1403+'6. FTNC Autres (inclus)'!U1403</f>
        <v>0</v>
      </c>
      <c r="V1403" s="421">
        <f>'2. FTNC CAN'!V1403+'3. FTNC USD'!V1403+'4. FTNC EUR'!V1403+'5. FTNC GBP'!V1403+'6. FTNC Autres (inclus)'!V1403</f>
        <v>0</v>
      </c>
      <c r="W1403" s="421">
        <f>'2. FTNC CAN'!W1403+'3. FTNC USD'!W1403+'4. FTNC EUR'!W1403+'5. FTNC GBP'!W1403+'6. FTNC Autres (inclus)'!W1403</f>
        <v>0</v>
      </c>
      <c r="X1403" s="422">
        <f>'2. FTNC CAN'!X1403+'3. FTNC USD'!X1403+'4. FTNC EUR'!X1403+'5. FTNC GBP'!X1403+'6. FTNC Autres (inclus)'!X1403</f>
        <v>0</v>
      </c>
      <c r="Y1403" s="421">
        <f>'2. FTNC CAN'!Y1403+'3. FTNC USD'!Y1403+'4. FTNC EUR'!Y1403+'5. FTNC GBP'!Y1403+'6. FTNC Autres (inclus)'!Y1403</f>
        <v>0</v>
      </c>
      <c r="Z1403" s="421">
        <f>'2. FTNC CAN'!Z1403+'3. FTNC USD'!Z1403+'4. FTNC EUR'!Z1403+'5. FTNC GBP'!Z1403+'6. FTNC Autres (inclus)'!Z1403</f>
        <v>0</v>
      </c>
      <c r="AA1403" s="421">
        <f>'2. FTNC CAN'!AA1403+'3. FTNC USD'!AA1403+'4. FTNC EUR'!AA1403+'5. FTNC GBP'!AA1403+'6. FTNC Autres (inclus)'!AA1403</f>
        <v>0</v>
      </c>
      <c r="AB1403" s="421">
        <f>'2. FTNC CAN'!AB1403+'3. FTNC USD'!AB1403+'4. FTNC EUR'!AB1403+'5. FTNC GBP'!AB1403+'6. FTNC Autres (inclus)'!AB1403</f>
        <v>0</v>
      </c>
      <c r="AC1403" s="408">
        <f>'2. FTNC CAN'!AC1403+'3. FTNC USD'!AC1403+'4. FTNC EUR'!AC1403+'5. FTNC GBP'!AC1403+'6. FTNC Autres (inclus)'!AC1403</f>
        <v>0</v>
      </c>
      <c r="AD1403" s="242"/>
      <c r="AE1403" s="468"/>
      <c r="AF1403" s="568"/>
    </row>
    <row r="1404" spans="1:32" ht="15" customHeight="1" outlineLevel="1" x14ac:dyDescent="0.2">
      <c r="A1404" s="232">
        <v>155</v>
      </c>
      <c r="B1404" s="507"/>
      <c r="C1404" s="267"/>
      <c r="D1404" s="267"/>
      <c r="E1404" s="483"/>
      <c r="F1404" s="915" t="s">
        <v>573</v>
      </c>
      <c r="G1404" s="916"/>
      <c r="H1404" s="916"/>
      <c r="I1404" s="916"/>
      <c r="J1404" s="916"/>
      <c r="K1404" s="916"/>
      <c r="L1404" s="917"/>
      <c r="M1404" s="408">
        <f>'2. FTNC CAN'!M1404+'3. FTNC USD'!M1404+'4. FTNC EUR'!M1404+'5. FTNC GBP'!M1404+'6. FTNC Autres (inclus)'!M1404</f>
        <v>0</v>
      </c>
      <c r="N1404" s="419">
        <f>'2. FTNC CAN'!N1404+'3. FTNC USD'!N1404+'4. FTNC EUR'!N1404+'5. FTNC GBP'!N1404+'6. FTNC Autres (inclus)'!N1404</f>
        <v>0</v>
      </c>
      <c r="O1404" s="422">
        <f>'2. FTNC CAN'!O1404+'3. FTNC USD'!O1404+'4. FTNC EUR'!O1404+'5. FTNC GBP'!O1404+'6. FTNC Autres (inclus)'!O1404</f>
        <v>0</v>
      </c>
      <c r="P1404" s="422">
        <f>'2. FTNC CAN'!P1404+'3. FTNC USD'!P1404+'4. FTNC EUR'!P1404+'5. FTNC GBP'!P1404+'6. FTNC Autres (inclus)'!P1404</f>
        <v>0</v>
      </c>
      <c r="Q1404" s="423">
        <f>'2. FTNC CAN'!Q1404+'3. FTNC USD'!Q1404+'4. FTNC EUR'!Q1404+'5. FTNC GBP'!Q1404+'6. FTNC Autres (inclus)'!Q1404</f>
        <v>0</v>
      </c>
      <c r="R1404" s="419">
        <f>'2. FTNC CAN'!R1404+'3. FTNC USD'!R1404+'4. FTNC EUR'!R1404+'5. FTNC GBP'!R1404+'6. FTNC Autres (inclus)'!R1404</f>
        <v>0</v>
      </c>
      <c r="S1404" s="421">
        <f>'2. FTNC CAN'!S1404+'3. FTNC USD'!S1404+'4. FTNC EUR'!S1404+'5. FTNC GBP'!S1404+'6. FTNC Autres (inclus)'!S1404</f>
        <v>0</v>
      </c>
      <c r="T1404" s="421">
        <f>'2. FTNC CAN'!T1404+'3. FTNC USD'!T1404+'4. FTNC EUR'!T1404+'5. FTNC GBP'!T1404+'6. FTNC Autres (inclus)'!T1404</f>
        <v>0</v>
      </c>
      <c r="U1404" s="421">
        <f>'2. FTNC CAN'!U1404+'3. FTNC USD'!U1404+'4. FTNC EUR'!U1404+'5. FTNC GBP'!U1404+'6. FTNC Autres (inclus)'!U1404</f>
        <v>0</v>
      </c>
      <c r="V1404" s="421">
        <f>'2. FTNC CAN'!V1404+'3. FTNC USD'!V1404+'4. FTNC EUR'!V1404+'5. FTNC GBP'!V1404+'6. FTNC Autres (inclus)'!V1404</f>
        <v>0</v>
      </c>
      <c r="W1404" s="421">
        <f>'2. FTNC CAN'!W1404+'3. FTNC USD'!W1404+'4. FTNC EUR'!W1404+'5. FTNC GBP'!W1404+'6. FTNC Autres (inclus)'!W1404</f>
        <v>0</v>
      </c>
      <c r="X1404" s="422">
        <f>'2. FTNC CAN'!X1404+'3. FTNC USD'!X1404+'4. FTNC EUR'!X1404+'5. FTNC GBP'!X1404+'6. FTNC Autres (inclus)'!X1404</f>
        <v>0</v>
      </c>
      <c r="Y1404" s="421">
        <f>'2. FTNC CAN'!Y1404+'3. FTNC USD'!Y1404+'4. FTNC EUR'!Y1404+'5. FTNC GBP'!Y1404+'6. FTNC Autres (inclus)'!Y1404</f>
        <v>0</v>
      </c>
      <c r="Z1404" s="421">
        <f>'2. FTNC CAN'!Z1404+'3. FTNC USD'!Z1404+'4. FTNC EUR'!Z1404+'5. FTNC GBP'!Z1404+'6. FTNC Autres (inclus)'!Z1404</f>
        <v>0</v>
      </c>
      <c r="AA1404" s="421">
        <f>'2. FTNC CAN'!AA1404+'3. FTNC USD'!AA1404+'4. FTNC EUR'!AA1404+'5. FTNC GBP'!AA1404+'6. FTNC Autres (inclus)'!AA1404</f>
        <v>0</v>
      </c>
      <c r="AB1404" s="421">
        <f>'2. FTNC CAN'!AB1404+'3. FTNC USD'!AB1404+'4. FTNC EUR'!AB1404+'5. FTNC GBP'!AB1404+'6. FTNC Autres (inclus)'!AB1404</f>
        <v>0</v>
      </c>
      <c r="AC1404" s="408">
        <f>'2. FTNC CAN'!AC1404+'3. FTNC USD'!AC1404+'4. FTNC EUR'!AC1404+'5. FTNC GBP'!AC1404+'6. FTNC Autres (inclus)'!AC1404</f>
        <v>0</v>
      </c>
      <c r="AD1404" s="242"/>
      <c r="AE1404" s="468"/>
      <c r="AF1404" s="568"/>
    </row>
    <row r="1405" spans="1:32" ht="27.75" customHeight="1" outlineLevel="1" x14ac:dyDescent="0.2">
      <c r="A1405" s="232">
        <v>156</v>
      </c>
      <c r="B1405" s="507"/>
      <c r="C1405" s="267"/>
      <c r="D1405" s="267"/>
      <c r="E1405" s="483"/>
      <c r="F1405" s="859" t="s">
        <v>432</v>
      </c>
      <c r="G1405" s="860"/>
      <c r="H1405" s="860"/>
      <c r="I1405" s="860"/>
      <c r="J1405" s="860"/>
      <c r="K1405" s="860"/>
      <c r="L1405" s="861"/>
      <c r="M1405" s="408">
        <f>'2. FTNC CAN'!M1405+'3. FTNC USD'!M1405+'4. FTNC EUR'!M1405+'5. FTNC GBP'!M1405+'6. FTNC Autres (inclus)'!M1405</f>
        <v>0</v>
      </c>
      <c r="N1405" s="419">
        <f>'2. FTNC CAN'!N1405+'3. FTNC USD'!N1405+'4. FTNC EUR'!N1405+'5. FTNC GBP'!N1405+'6. FTNC Autres (inclus)'!N1405</f>
        <v>0</v>
      </c>
      <c r="O1405" s="422">
        <f>'2. FTNC CAN'!O1405+'3. FTNC USD'!O1405+'4. FTNC EUR'!O1405+'5. FTNC GBP'!O1405+'6. FTNC Autres (inclus)'!O1405</f>
        <v>0</v>
      </c>
      <c r="P1405" s="422">
        <f>'2. FTNC CAN'!P1405+'3. FTNC USD'!P1405+'4. FTNC EUR'!P1405+'5. FTNC GBP'!P1405+'6. FTNC Autres (inclus)'!P1405</f>
        <v>0</v>
      </c>
      <c r="Q1405" s="423">
        <f>'2. FTNC CAN'!Q1405+'3. FTNC USD'!Q1405+'4. FTNC EUR'!Q1405+'5. FTNC GBP'!Q1405+'6. FTNC Autres (inclus)'!Q1405</f>
        <v>0</v>
      </c>
      <c r="R1405" s="419">
        <f>'2. FTNC CAN'!R1405+'3. FTNC USD'!R1405+'4. FTNC EUR'!R1405+'5. FTNC GBP'!R1405+'6. FTNC Autres (inclus)'!R1405</f>
        <v>0</v>
      </c>
      <c r="S1405" s="421">
        <f>'2. FTNC CAN'!S1405+'3. FTNC USD'!S1405+'4. FTNC EUR'!S1405+'5. FTNC GBP'!S1405+'6. FTNC Autres (inclus)'!S1405</f>
        <v>0</v>
      </c>
      <c r="T1405" s="421">
        <f>'2. FTNC CAN'!T1405+'3. FTNC USD'!T1405+'4. FTNC EUR'!T1405+'5. FTNC GBP'!T1405+'6. FTNC Autres (inclus)'!T1405</f>
        <v>0</v>
      </c>
      <c r="U1405" s="421">
        <f>'2. FTNC CAN'!U1405+'3. FTNC USD'!U1405+'4. FTNC EUR'!U1405+'5. FTNC GBP'!U1405+'6. FTNC Autres (inclus)'!U1405</f>
        <v>0</v>
      </c>
      <c r="V1405" s="421">
        <f>'2. FTNC CAN'!V1405+'3. FTNC USD'!V1405+'4. FTNC EUR'!V1405+'5. FTNC GBP'!V1405+'6. FTNC Autres (inclus)'!V1405</f>
        <v>0</v>
      </c>
      <c r="W1405" s="421">
        <f>'2. FTNC CAN'!W1405+'3. FTNC USD'!W1405+'4. FTNC EUR'!W1405+'5. FTNC GBP'!W1405+'6. FTNC Autres (inclus)'!W1405</f>
        <v>0</v>
      </c>
      <c r="X1405" s="422">
        <f>'2. FTNC CAN'!X1405+'3. FTNC USD'!X1405+'4. FTNC EUR'!X1405+'5. FTNC GBP'!X1405+'6. FTNC Autres (inclus)'!X1405</f>
        <v>0</v>
      </c>
      <c r="Y1405" s="421">
        <f>'2. FTNC CAN'!Y1405+'3. FTNC USD'!Y1405+'4. FTNC EUR'!Y1405+'5. FTNC GBP'!Y1405+'6. FTNC Autres (inclus)'!Y1405</f>
        <v>0</v>
      </c>
      <c r="Z1405" s="421">
        <f>'2. FTNC CAN'!Z1405+'3. FTNC USD'!Z1405+'4. FTNC EUR'!Z1405+'5. FTNC GBP'!Z1405+'6. FTNC Autres (inclus)'!Z1405</f>
        <v>0</v>
      </c>
      <c r="AA1405" s="421">
        <f>'2. FTNC CAN'!AA1405+'3. FTNC USD'!AA1405+'4. FTNC EUR'!AA1405+'5. FTNC GBP'!AA1405+'6. FTNC Autres (inclus)'!AA1405</f>
        <v>0</v>
      </c>
      <c r="AB1405" s="421">
        <f>'2. FTNC CAN'!AB1405+'3. FTNC USD'!AB1405+'4. FTNC EUR'!AB1405+'5. FTNC GBP'!AB1405+'6. FTNC Autres (inclus)'!AB1405</f>
        <v>0</v>
      </c>
      <c r="AC1405" s="408">
        <f>'2. FTNC CAN'!AC1405+'3. FTNC USD'!AC1405+'4. FTNC EUR'!AC1405+'5. FTNC GBP'!AC1405+'6. FTNC Autres (inclus)'!AC1405</f>
        <v>0</v>
      </c>
      <c r="AD1405" s="242"/>
      <c r="AE1405" s="468"/>
      <c r="AF1405" s="568"/>
    </row>
    <row r="1406" spans="1:32" ht="15" customHeight="1" outlineLevel="1" x14ac:dyDescent="0.2">
      <c r="A1406" s="232">
        <v>157</v>
      </c>
      <c r="B1406" s="507"/>
      <c r="C1406" s="267"/>
      <c r="D1406" s="267"/>
      <c r="E1406" s="853" t="s">
        <v>546</v>
      </c>
      <c r="F1406" s="854"/>
      <c r="G1406" s="854"/>
      <c r="H1406" s="854"/>
      <c r="I1406" s="854"/>
      <c r="J1406" s="854"/>
      <c r="K1406" s="854"/>
      <c r="L1406" s="855"/>
      <c r="M1406" s="407">
        <f>SUBTOTAL(9,M1407:M1408)</f>
        <v>0</v>
      </c>
      <c r="N1406" s="410">
        <f t="shared" ref="N1406:AC1406" si="1519">SUBTOTAL(9,N1407:N1408)</f>
        <v>0</v>
      </c>
      <c r="O1406" s="414">
        <f t="shared" si="1519"/>
        <v>0</v>
      </c>
      <c r="P1406" s="414">
        <f t="shared" si="1519"/>
        <v>0</v>
      </c>
      <c r="Q1406" s="415">
        <f t="shared" si="1519"/>
        <v>0</v>
      </c>
      <c r="R1406" s="410">
        <f t="shared" si="1519"/>
        <v>0</v>
      </c>
      <c r="S1406" s="414">
        <f t="shared" si="1519"/>
        <v>0</v>
      </c>
      <c r="T1406" s="413">
        <f t="shared" si="1519"/>
        <v>0</v>
      </c>
      <c r="U1406" s="413">
        <f t="shared" si="1519"/>
        <v>0</v>
      </c>
      <c r="V1406" s="413">
        <f t="shared" si="1519"/>
        <v>0</v>
      </c>
      <c r="W1406" s="413">
        <f t="shared" si="1519"/>
        <v>0</v>
      </c>
      <c r="X1406" s="413">
        <f t="shared" si="1519"/>
        <v>0</v>
      </c>
      <c r="Y1406" s="413">
        <f t="shared" si="1519"/>
        <v>0</v>
      </c>
      <c r="Z1406" s="413">
        <f t="shared" si="1519"/>
        <v>0</v>
      </c>
      <c r="AA1406" s="413">
        <f t="shared" si="1519"/>
        <v>0</v>
      </c>
      <c r="AB1406" s="411">
        <f t="shared" si="1519"/>
        <v>0</v>
      </c>
      <c r="AC1406" s="407">
        <f t="shared" si="1519"/>
        <v>0</v>
      </c>
      <c r="AD1406" s="242"/>
      <c r="AE1406" s="468"/>
      <c r="AF1406" s="568"/>
    </row>
    <row r="1407" spans="1:32" ht="15" customHeight="1" outlineLevel="1" x14ac:dyDescent="0.2">
      <c r="A1407" s="232">
        <v>158</v>
      </c>
      <c r="B1407" s="507"/>
      <c r="C1407" s="267"/>
      <c r="D1407" s="267"/>
      <c r="E1407" s="483"/>
      <c r="F1407" s="856" t="s">
        <v>547</v>
      </c>
      <c r="G1407" s="857"/>
      <c r="H1407" s="857"/>
      <c r="I1407" s="857"/>
      <c r="J1407" s="857"/>
      <c r="K1407" s="857"/>
      <c r="L1407" s="858"/>
      <c r="M1407" s="408">
        <f>'2. FTNC CAN'!M1407+'3. FTNC USD'!M1407+'4. FTNC EUR'!M1407+'5. FTNC GBP'!M1407+'6. FTNC Autres (inclus)'!M1407</f>
        <v>0</v>
      </c>
      <c r="N1407" s="419">
        <f>'2. FTNC CAN'!N1407+'3. FTNC USD'!N1407+'4. FTNC EUR'!N1407+'5. FTNC GBP'!N1407+'6. FTNC Autres (inclus)'!N1407</f>
        <v>0</v>
      </c>
      <c r="O1407" s="422">
        <f>'2. FTNC CAN'!O1407+'3. FTNC USD'!O1407+'4. FTNC EUR'!O1407+'5. FTNC GBP'!O1407+'6. FTNC Autres (inclus)'!O1407</f>
        <v>0</v>
      </c>
      <c r="P1407" s="422">
        <f>'2. FTNC CAN'!P1407+'3. FTNC USD'!P1407+'4. FTNC EUR'!P1407+'5. FTNC GBP'!P1407+'6. FTNC Autres (inclus)'!P1407</f>
        <v>0</v>
      </c>
      <c r="Q1407" s="423">
        <f>'2. FTNC CAN'!Q1407+'3. FTNC USD'!Q1407+'4. FTNC EUR'!Q1407+'5. FTNC GBP'!Q1407+'6. FTNC Autres (inclus)'!Q1407</f>
        <v>0</v>
      </c>
      <c r="R1407" s="419">
        <f>'2. FTNC CAN'!R1407+'3. FTNC USD'!R1407+'4. FTNC EUR'!R1407+'5. FTNC GBP'!R1407+'6. FTNC Autres (inclus)'!R1407</f>
        <v>0</v>
      </c>
      <c r="S1407" s="421">
        <f>'2. FTNC CAN'!S1407+'3. FTNC USD'!S1407+'4. FTNC EUR'!S1407+'5. FTNC GBP'!S1407+'6. FTNC Autres (inclus)'!S1407</f>
        <v>0</v>
      </c>
      <c r="T1407" s="421">
        <f>'2. FTNC CAN'!T1407+'3. FTNC USD'!T1407+'4. FTNC EUR'!T1407+'5. FTNC GBP'!T1407+'6. FTNC Autres (inclus)'!T1407</f>
        <v>0</v>
      </c>
      <c r="U1407" s="421">
        <f>'2. FTNC CAN'!U1407+'3. FTNC USD'!U1407+'4. FTNC EUR'!U1407+'5. FTNC GBP'!U1407+'6. FTNC Autres (inclus)'!U1407</f>
        <v>0</v>
      </c>
      <c r="V1407" s="421">
        <f>'2. FTNC CAN'!V1407+'3. FTNC USD'!V1407+'4. FTNC EUR'!V1407+'5. FTNC GBP'!V1407+'6. FTNC Autres (inclus)'!V1407</f>
        <v>0</v>
      </c>
      <c r="W1407" s="421">
        <f>'2. FTNC CAN'!W1407+'3. FTNC USD'!W1407+'4. FTNC EUR'!W1407+'5. FTNC GBP'!W1407+'6. FTNC Autres (inclus)'!W1407</f>
        <v>0</v>
      </c>
      <c r="X1407" s="422">
        <f>'2. FTNC CAN'!X1407+'3. FTNC USD'!X1407+'4. FTNC EUR'!X1407+'5. FTNC GBP'!X1407+'6. FTNC Autres (inclus)'!X1407</f>
        <v>0</v>
      </c>
      <c r="Y1407" s="421">
        <f>'2. FTNC CAN'!Y1407+'3. FTNC USD'!Y1407+'4. FTNC EUR'!Y1407+'5. FTNC GBP'!Y1407+'6. FTNC Autres (inclus)'!Y1407</f>
        <v>0</v>
      </c>
      <c r="Z1407" s="421">
        <f>'2. FTNC CAN'!Z1407+'3. FTNC USD'!Z1407+'4. FTNC EUR'!Z1407+'5. FTNC GBP'!Z1407+'6. FTNC Autres (inclus)'!Z1407</f>
        <v>0</v>
      </c>
      <c r="AA1407" s="421">
        <f>'2. FTNC CAN'!AA1407+'3. FTNC USD'!AA1407+'4. FTNC EUR'!AA1407+'5. FTNC GBP'!AA1407+'6. FTNC Autres (inclus)'!AA1407</f>
        <v>0</v>
      </c>
      <c r="AB1407" s="421">
        <f>'2. FTNC CAN'!AB1407+'3. FTNC USD'!AB1407+'4. FTNC EUR'!AB1407+'5. FTNC GBP'!AB1407+'6. FTNC Autres (inclus)'!AB1407</f>
        <v>0</v>
      </c>
      <c r="AC1407" s="408">
        <f>'2. FTNC CAN'!AC1407+'3. FTNC USD'!AC1407+'4. FTNC EUR'!AC1407+'5. FTNC GBP'!AC1407+'6. FTNC Autres (inclus)'!AC1407</f>
        <v>0</v>
      </c>
      <c r="AD1407" s="242"/>
      <c r="AE1407" s="468"/>
      <c r="AF1407" s="568"/>
    </row>
    <row r="1408" spans="1:32" ht="15" customHeight="1" outlineLevel="1" x14ac:dyDescent="0.2">
      <c r="A1408" s="232">
        <v>159</v>
      </c>
      <c r="B1408" s="507"/>
      <c r="C1408" s="267"/>
      <c r="D1408" s="267"/>
      <c r="E1408" s="483"/>
      <c r="F1408" s="859" t="s">
        <v>570</v>
      </c>
      <c r="G1408" s="860"/>
      <c r="H1408" s="860"/>
      <c r="I1408" s="860"/>
      <c r="J1408" s="860"/>
      <c r="K1408" s="860"/>
      <c r="L1408" s="861"/>
      <c r="M1408" s="408">
        <f>'2. FTNC CAN'!M1408+'3. FTNC USD'!M1408+'4. FTNC EUR'!M1408+'5. FTNC GBP'!M1408+'6. FTNC Autres (inclus)'!M1408</f>
        <v>0</v>
      </c>
      <c r="N1408" s="419">
        <f>'2. FTNC CAN'!N1408+'3. FTNC USD'!N1408+'4. FTNC EUR'!N1408+'5. FTNC GBP'!N1408+'6. FTNC Autres (inclus)'!N1408</f>
        <v>0</v>
      </c>
      <c r="O1408" s="422">
        <f>'2. FTNC CAN'!O1408+'3. FTNC USD'!O1408+'4. FTNC EUR'!O1408+'5. FTNC GBP'!O1408+'6. FTNC Autres (inclus)'!O1408</f>
        <v>0</v>
      </c>
      <c r="P1408" s="422">
        <f>'2. FTNC CAN'!P1408+'3. FTNC USD'!P1408+'4. FTNC EUR'!P1408+'5. FTNC GBP'!P1408+'6. FTNC Autres (inclus)'!P1408</f>
        <v>0</v>
      </c>
      <c r="Q1408" s="423">
        <f>'2. FTNC CAN'!Q1408+'3. FTNC USD'!Q1408+'4. FTNC EUR'!Q1408+'5. FTNC GBP'!Q1408+'6. FTNC Autres (inclus)'!Q1408</f>
        <v>0</v>
      </c>
      <c r="R1408" s="419">
        <f>'2. FTNC CAN'!R1408+'3. FTNC USD'!R1408+'4. FTNC EUR'!R1408+'5. FTNC GBP'!R1408+'6. FTNC Autres (inclus)'!R1408</f>
        <v>0</v>
      </c>
      <c r="S1408" s="421">
        <f>'2. FTNC CAN'!S1408+'3. FTNC USD'!S1408+'4. FTNC EUR'!S1408+'5. FTNC GBP'!S1408+'6. FTNC Autres (inclus)'!S1408</f>
        <v>0</v>
      </c>
      <c r="T1408" s="421">
        <f>'2. FTNC CAN'!T1408+'3. FTNC USD'!T1408+'4. FTNC EUR'!T1408+'5. FTNC GBP'!T1408+'6. FTNC Autres (inclus)'!T1408</f>
        <v>0</v>
      </c>
      <c r="U1408" s="421">
        <f>'2. FTNC CAN'!U1408+'3. FTNC USD'!U1408+'4. FTNC EUR'!U1408+'5. FTNC GBP'!U1408+'6. FTNC Autres (inclus)'!U1408</f>
        <v>0</v>
      </c>
      <c r="V1408" s="421">
        <f>'2. FTNC CAN'!V1408+'3. FTNC USD'!V1408+'4. FTNC EUR'!V1408+'5. FTNC GBP'!V1408+'6. FTNC Autres (inclus)'!V1408</f>
        <v>0</v>
      </c>
      <c r="W1408" s="421">
        <f>'2. FTNC CAN'!W1408+'3. FTNC USD'!W1408+'4. FTNC EUR'!W1408+'5. FTNC GBP'!W1408+'6. FTNC Autres (inclus)'!W1408</f>
        <v>0</v>
      </c>
      <c r="X1408" s="422">
        <f>'2. FTNC CAN'!X1408+'3. FTNC USD'!X1408+'4. FTNC EUR'!X1408+'5. FTNC GBP'!X1408+'6. FTNC Autres (inclus)'!X1408</f>
        <v>0</v>
      </c>
      <c r="Y1408" s="421">
        <f>'2. FTNC CAN'!Y1408+'3. FTNC USD'!Y1408+'4. FTNC EUR'!Y1408+'5. FTNC GBP'!Y1408+'6. FTNC Autres (inclus)'!Y1408</f>
        <v>0</v>
      </c>
      <c r="Z1408" s="421">
        <f>'2. FTNC CAN'!Z1408+'3. FTNC USD'!Z1408+'4. FTNC EUR'!Z1408+'5. FTNC GBP'!Z1408+'6. FTNC Autres (inclus)'!Z1408</f>
        <v>0</v>
      </c>
      <c r="AA1408" s="421">
        <f>'2. FTNC CAN'!AA1408+'3. FTNC USD'!AA1408+'4. FTNC EUR'!AA1408+'5. FTNC GBP'!AA1408+'6. FTNC Autres (inclus)'!AA1408</f>
        <v>0</v>
      </c>
      <c r="AB1408" s="421">
        <f>'2. FTNC CAN'!AB1408+'3. FTNC USD'!AB1408+'4. FTNC EUR'!AB1408+'5. FTNC GBP'!AB1408+'6. FTNC Autres (inclus)'!AB1408</f>
        <v>0</v>
      </c>
      <c r="AC1408" s="408">
        <f>'2. FTNC CAN'!AC1408+'3. FTNC USD'!AC1408+'4. FTNC EUR'!AC1408+'5. FTNC GBP'!AC1408+'6. FTNC Autres (inclus)'!AC1408</f>
        <v>0</v>
      </c>
      <c r="AD1408" s="242"/>
      <c r="AE1408" s="468"/>
      <c r="AF1408" s="568"/>
    </row>
    <row r="1409" spans="1:32" ht="15" customHeight="1" outlineLevel="1" x14ac:dyDescent="0.2">
      <c r="A1409" s="232">
        <v>160</v>
      </c>
      <c r="B1409" s="507"/>
      <c r="C1409" s="267"/>
      <c r="D1409" s="267"/>
      <c r="E1409" s="853" t="s">
        <v>548</v>
      </c>
      <c r="F1409" s="854"/>
      <c r="G1409" s="854"/>
      <c r="H1409" s="854"/>
      <c r="I1409" s="854"/>
      <c r="J1409" s="854"/>
      <c r="K1409" s="854"/>
      <c r="L1409" s="855"/>
      <c r="M1409" s="407">
        <f>SUBTOTAL(9,M1410:M1412)</f>
        <v>0</v>
      </c>
      <c r="N1409" s="410">
        <f t="shared" ref="N1409:AC1409" si="1520">SUBTOTAL(9,N1410:N1412)</f>
        <v>0</v>
      </c>
      <c r="O1409" s="414">
        <f t="shared" si="1520"/>
        <v>0</v>
      </c>
      <c r="P1409" s="414">
        <f t="shared" si="1520"/>
        <v>0</v>
      </c>
      <c r="Q1409" s="415">
        <f t="shared" si="1520"/>
        <v>0</v>
      </c>
      <c r="R1409" s="410">
        <f t="shared" si="1520"/>
        <v>0</v>
      </c>
      <c r="S1409" s="414">
        <f t="shared" si="1520"/>
        <v>0</v>
      </c>
      <c r="T1409" s="413">
        <f t="shared" si="1520"/>
        <v>0</v>
      </c>
      <c r="U1409" s="413">
        <f t="shared" si="1520"/>
        <v>0</v>
      </c>
      <c r="V1409" s="413">
        <f t="shared" si="1520"/>
        <v>0</v>
      </c>
      <c r="W1409" s="413">
        <f t="shared" si="1520"/>
        <v>0</v>
      </c>
      <c r="X1409" s="413">
        <f t="shared" si="1520"/>
        <v>0</v>
      </c>
      <c r="Y1409" s="413">
        <f t="shared" si="1520"/>
        <v>0</v>
      </c>
      <c r="Z1409" s="413">
        <f t="shared" si="1520"/>
        <v>0</v>
      </c>
      <c r="AA1409" s="413">
        <f t="shared" si="1520"/>
        <v>0</v>
      </c>
      <c r="AB1409" s="411">
        <f t="shared" si="1520"/>
        <v>0</v>
      </c>
      <c r="AC1409" s="407">
        <f t="shared" si="1520"/>
        <v>0</v>
      </c>
      <c r="AD1409" s="242"/>
      <c r="AE1409" s="468"/>
      <c r="AF1409" s="568"/>
    </row>
    <row r="1410" spans="1:32" ht="15" customHeight="1" outlineLevel="1" x14ac:dyDescent="0.2">
      <c r="A1410" s="232">
        <v>161</v>
      </c>
      <c r="B1410" s="507"/>
      <c r="C1410" s="267"/>
      <c r="D1410" s="267"/>
      <c r="E1410" s="483"/>
      <c r="F1410" s="856" t="s">
        <v>549</v>
      </c>
      <c r="G1410" s="857"/>
      <c r="H1410" s="857"/>
      <c r="I1410" s="857"/>
      <c r="J1410" s="857"/>
      <c r="K1410" s="857"/>
      <c r="L1410" s="858"/>
      <c r="M1410" s="408">
        <f>'2. FTNC CAN'!M1410+'3. FTNC USD'!M1410+'4. FTNC EUR'!M1410+'5. FTNC GBP'!M1410+'6. FTNC Autres (inclus)'!M1410</f>
        <v>0</v>
      </c>
      <c r="N1410" s="419">
        <f>'2. FTNC CAN'!N1410+'3. FTNC USD'!N1410+'4. FTNC EUR'!N1410+'5. FTNC GBP'!N1410+'6. FTNC Autres (inclus)'!N1410</f>
        <v>0</v>
      </c>
      <c r="O1410" s="422">
        <f>'2. FTNC CAN'!O1410+'3. FTNC USD'!O1410+'4. FTNC EUR'!O1410+'5. FTNC GBP'!O1410+'6. FTNC Autres (inclus)'!O1410</f>
        <v>0</v>
      </c>
      <c r="P1410" s="422">
        <f>'2. FTNC CAN'!P1410+'3. FTNC USD'!P1410+'4. FTNC EUR'!P1410+'5. FTNC GBP'!P1410+'6. FTNC Autres (inclus)'!P1410</f>
        <v>0</v>
      </c>
      <c r="Q1410" s="423">
        <f>'2. FTNC CAN'!Q1410+'3. FTNC USD'!Q1410+'4. FTNC EUR'!Q1410+'5. FTNC GBP'!Q1410+'6. FTNC Autres (inclus)'!Q1410</f>
        <v>0</v>
      </c>
      <c r="R1410" s="419">
        <f>'2. FTNC CAN'!R1410+'3. FTNC USD'!R1410+'4. FTNC EUR'!R1410+'5. FTNC GBP'!R1410+'6. FTNC Autres (inclus)'!R1410</f>
        <v>0</v>
      </c>
      <c r="S1410" s="421">
        <f>'2. FTNC CAN'!S1410+'3. FTNC USD'!S1410+'4. FTNC EUR'!S1410+'5. FTNC GBP'!S1410+'6. FTNC Autres (inclus)'!S1410</f>
        <v>0</v>
      </c>
      <c r="T1410" s="421">
        <f>'2. FTNC CAN'!T1410+'3. FTNC USD'!T1410+'4. FTNC EUR'!T1410+'5. FTNC GBP'!T1410+'6. FTNC Autres (inclus)'!T1410</f>
        <v>0</v>
      </c>
      <c r="U1410" s="421">
        <f>'2. FTNC CAN'!U1410+'3. FTNC USD'!U1410+'4. FTNC EUR'!U1410+'5. FTNC GBP'!U1410+'6. FTNC Autres (inclus)'!U1410</f>
        <v>0</v>
      </c>
      <c r="V1410" s="421">
        <f>'2. FTNC CAN'!V1410+'3. FTNC USD'!V1410+'4. FTNC EUR'!V1410+'5. FTNC GBP'!V1410+'6. FTNC Autres (inclus)'!V1410</f>
        <v>0</v>
      </c>
      <c r="W1410" s="421">
        <f>'2. FTNC CAN'!W1410+'3. FTNC USD'!W1410+'4. FTNC EUR'!W1410+'5. FTNC GBP'!W1410+'6. FTNC Autres (inclus)'!W1410</f>
        <v>0</v>
      </c>
      <c r="X1410" s="422">
        <f>'2. FTNC CAN'!X1410+'3. FTNC USD'!X1410+'4. FTNC EUR'!X1410+'5. FTNC GBP'!X1410+'6. FTNC Autres (inclus)'!X1410</f>
        <v>0</v>
      </c>
      <c r="Y1410" s="421">
        <f>'2. FTNC CAN'!Y1410+'3. FTNC USD'!Y1410+'4. FTNC EUR'!Y1410+'5. FTNC GBP'!Y1410+'6. FTNC Autres (inclus)'!Y1410</f>
        <v>0</v>
      </c>
      <c r="Z1410" s="421">
        <f>'2. FTNC CAN'!Z1410+'3. FTNC USD'!Z1410+'4. FTNC EUR'!Z1410+'5. FTNC GBP'!Z1410+'6. FTNC Autres (inclus)'!Z1410</f>
        <v>0</v>
      </c>
      <c r="AA1410" s="421">
        <f>'2. FTNC CAN'!AA1410+'3. FTNC USD'!AA1410+'4. FTNC EUR'!AA1410+'5. FTNC GBP'!AA1410+'6. FTNC Autres (inclus)'!AA1410</f>
        <v>0</v>
      </c>
      <c r="AB1410" s="421">
        <f>'2. FTNC CAN'!AB1410+'3. FTNC USD'!AB1410+'4. FTNC EUR'!AB1410+'5. FTNC GBP'!AB1410+'6. FTNC Autres (inclus)'!AB1410</f>
        <v>0</v>
      </c>
      <c r="AC1410" s="408">
        <f>'2. FTNC CAN'!AC1410+'3. FTNC USD'!AC1410+'4. FTNC EUR'!AC1410+'5. FTNC GBP'!AC1410+'6. FTNC Autres (inclus)'!AC1410</f>
        <v>0</v>
      </c>
      <c r="AD1410" s="242"/>
      <c r="AE1410" s="468"/>
      <c r="AF1410" s="568"/>
    </row>
    <row r="1411" spans="1:32" ht="15" outlineLevel="1" x14ac:dyDescent="0.2">
      <c r="A1411" s="232">
        <v>162</v>
      </c>
      <c r="B1411" s="507"/>
      <c r="C1411" s="475"/>
      <c r="D1411" s="475"/>
      <c r="E1411" s="475"/>
      <c r="F1411" s="915" t="s">
        <v>574</v>
      </c>
      <c r="G1411" s="916"/>
      <c r="H1411" s="916"/>
      <c r="I1411" s="916"/>
      <c r="J1411" s="916"/>
      <c r="K1411" s="916"/>
      <c r="L1411" s="917"/>
      <c r="M1411" s="408">
        <f>'2. FTNC CAN'!M1411+'3. FTNC USD'!M1411+'4. FTNC EUR'!M1411+'5. FTNC GBP'!M1411+'6. FTNC Autres (inclus)'!M1411</f>
        <v>0</v>
      </c>
      <c r="N1411" s="419">
        <f>'2. FTNC CAN'!N1411+'3. FTNC USD'!N1411+'4. FTNC EUR'!N1411+'5. FTNC GBP'!N1411+'6. FTNC Autres (inclus)'!N1411</f>
        <v>0</v>
      </c>
      <c r="O1411" s="422">
        <f>'2. FTNC CAN'!O1411+'3. FTNC USD'!O1411+'4. FTNC EUR'!O1411+'5. FTNC GBP'!O1411+'6. FTNC Autres (inclus)'!O1411</f>
        <v>0</v>
      </c>
      <c r="P1411" s="422">
        <f>'2. FTNC CAN'!P1411+'3. FTNC USD'!P1411+'4. FTNC EUR'!P1411+'5. FTNC GBP'!P1411+'6. FTNC Autres (inclus)'!P1411</f>
        <v>0</v>
      </c>
      <c r="Q1411" s="423">
        <f>'2. FTNC CAN'!Q1411+'3. FTNC USD'!Q1411+'4. FTNC EUR'!Q1411+'5. FTNC GBP'!Q1411+'6. FTNC Autres (inclus)'!Q1411</f>
        <v>0</v>
      </c>
      <c r="R1411" s="419">
        <f>'2. FTNC CAN'!R1411+'3. FTNC USD'!R1411+'4. FTNC EUR'!R1411+'5. FTNC GBP'!R1411+'6. FTNC Autres (inclus)'!R1411</f>
        <v>0</v>
      </c>
      <c r="S1411" s="421">
        <f>'2. FTNC CAN'!S1411+'3. FTNC USD'!S1411+'4. FTNC EUR'!S1411+'5. FTNC GBP'!S1411+'6. FTNC Autres (inclus)'!S1411</f>
        <v>0</v>
      </c>
      <c r="T1411" s="421">
        <f>'2. FTNC CAN'!T1411+'3. FTNC USD'!T1411+'4. FTNC EUR'!T1411+'5. FTNC GBP'!T1411+'6. FTNC Autres (inclus)'!T1411</f>
        <v>0</v>
      </c>
      <c r="U1411" s="421">
        <f>'2. FTNC CAN'!U1411+'3. FTNC USD'!U1411+'4. FTNC EUR'!U1411+'5. FTNC GBP'!U1411+'6. FTNC Autres (inclus)'!U1411</f>
        <v>0</v>
      </c>
      <c r="V1411" s="421">
        <f>'2. FTNC CAN'!V1411+'3. FTNC USD'!V1411+'4. FTNC EUR'!V1411+'5. FTNC GBP'!V1411+'6. FTNC Autres (inclus)'!V1411</f>
        <v>0</v>
      </c>
      <c r="W1411" s="421">
        <f>'2. FTNC CAN'!W1411+'3. FTNC USD'!W1411+'4. FTNC EUR'!W1411+'5. FTNC GBP'!W1411+'6. FTNC Autres (inclus)'!W1411</f>
        <v>0</v>
      </c>
      <c r="X1411" s="422">
        <f>'2. FTNC CAN'!X1411+'3. FTNC USD'!X1411+'4. FTNC EUR'!X1411+'5. FTNC GBP'!X1411+'6. FTNC Autres (inclus)'!X1411</f>
        <v>0</v>
      </c>
      <c r="Y1411" s="421">
        <f>'2. FTNC CAN'!Y1411+'3. FTNC USD'!Y1411+'4. FTNC EUR'!Y1411+'5. FTNC GBP'!Y1411+'6. FTNC Autres (inclus)'!Y1411</f>
        <v>0</v>
      </c>
      <c r="Z1411" s="421">
        <f>'2. FTNC CAN'!Z1411+'3. FTNC USD'!Z1411+'4. FTNC EUR'!Z1411+'5. FTNC GBP'!Z1411+'6. FTNC Autres (inclus)'!Z1411</f>
        <v>0</v>
      </c>
      <c r="AA1411" s="421">
        <f>'2. FTNC CAN'!AA1411+'3. FTNC USD'!AA1411+'4. FTNC EUR'!AA1411+'5. FTNC GBP'!AA1411+'6. FTNC Autres (inclus)'!AA1411</f>
        <v>0</v>
      </c>
      <c r="AB1411" s="421">
        <f>'2. FTNC CAN'!AB1411+'3. FTNC USD'!AB1411+'4. FTNC EUR'!AB1411+'5. FTNC GBP'!AB1411+'6. FTNC Autres (inclus)'!AB1411</f>
        <v>0</v>
      </c>
      <c r="AC1411" s="408">
        <f>'2. FTNC CAN'!AC1411+'3. FTNC USD'!AC1411+'4. FTNC EUR'!AC1411+'5. FTNC GBP'!AC1411+'6. FTNC Autres (inclus)'!AC1411</f>
        <v>0</v>
      </c>
      <c r="AD1411" s="242"/>
      <c r="AE1411" s="468"/>
      <c r="AF1411" s="568"/>
    </row>
    <row r="1412" spans="1:32" ht="27.75" customHeight="1" outlineLevel="1" x14ac:dyDescent="0.2">
      <c r="A1412" s="232">
        <v>163</v>
      </c>
      <c r="B1412" s="507"/>
      <c r="C1412" s="475"/>
      <c r="D1412" s="475"/>
      <c r="E1412" s="475"/>
      <c r="F1412" s="859" t="s">
        <v>566</v>
      </c>
      <c r="G1412" s="860"/>
      <c r="H1412" s="860"/>
      <c r="I1412" s="860"/>
      <c r="J1412" s="860"/>
      <c r="K1412" s="860"/>
      <c r="L1412" s="861"/>
      <c r="M1412" s="408">
        <f>'2. FTNC CAN'!M1412+'3. FTNC USD'!M1412+'4. FTNC EUR'!M1412+'5. FTNC GBP'!M1412+'6. FTNC Autres (inclus)'!M1412</f>
        <v>0</v>
      </c>
      <c r="N1412" s="419">
        <f>'2. FTNC CAN'!N1412+'3. FTNC USD'!N1412+'4. FTNC EUR'!N1412+'5. FTNC GBP'!N1412+'6. FTNC Autres (inclus)'!N1412</f>
        <v>0</v>
      </c>
      <c r="O1412" s="422">
        <f>'2. FTNC CAN'!O1412+'3. FTNC USD'!O1412+'4. FTNC EUR'!O1412+'5. FTNC GBP'!O1412+'6. FTNC Autres (inclus)'!O1412</f>
        <v>0</v>
      </c>
      <c r="P1412" s="422">
        <f>'2. FTNC CAN'!P1412+'3. FTNC USD'!P1412+'4. FTNC EUR'!P1412+'5. FTNC GBP'!P1412+'6. FTNC Autres (inclus)'!P1412</f>
        <v>0</v>
      </c>
      <c r="Q1412" s="423">
        <f>'2. FTNC CAN'!Q1412+'3. FTNC USD'!Q1412+'4. FTNC EUR'!Q1412+'5. FTNC GBP'!Q1412+'6. FTNC Autres (inclus)'!Q1412</f>
        <v>0</v>
      </c>
      <c r="R1412" s="419">
        <f>'2. FTNC CAN'!R1412+'3. FTNC USD'!R1412+'4. FTNC EUR'!R1412+'5. FTNC GBP'!R1412+'6. FTNC Autres (inclus)'!R1412</f>
        <v>0</v>
      </c>
      <c r="S1412" s="421">
        <f>'2. FTNC CAN'!S1412+'3. FTNC USD'!S1412+'4. FTNC EUR'!S1412+'5. FTNC GBP'!S1412+'6. FTNC Autres (inclus)'!S1412</f>
        <v>0</v>
      </c>
      <c r="T1412" s="421">
        <f>'2. FTNC CAN'!T1412+'3. FTNC USD'!T1412+'4. FTNC EUR'!T1412+'5. FTNC GBP'!T1412+'6. FTNC Autres (inclus)'!T1412</f>
        <v>0</v>
      </c>
      <c r="U1412" s="421">
        <f>'2. FTNC CAN'!U1412+'3. FTNC USD'!U1412+'4. FTNC EUR'!U1412+'5. FTNC GBP'!U1412+'6. FTNC Autres (inclus)'!U1412</f>
        <v>0</v>
      </c>
      <c r="V1412" s="421">
        <f>'2. FTNC CAN'!V1412+'3. FTNC USD'!V1412+'4. FTNC EUR'!V1412+'5. FTNC GBP'!V1412+'6. FTNC Autres (inclus)'!V1412</f>
        <v>0</v>
      </c>
      <c r="W1412" s="421">
        <f>'2. FTNC CAN'!W1412+'3. FTNC USD'!W1412+'4. FTNC EUR'!W1412+'5. FTNC GBP'!W1412+'6. FTNC Autres (inclus)'!W1412</f>
        <v>0</v>
      </c>
      <c r="X1412" s="422">
        <f>'2. FTNC CAN'!X1412+'3. FTNC USD'!X1412+'4. FTNC EUR'!X1412+'5. FTNC GBP'!X1412+'6. FTNC Autres (inclus)'!X1412</f>
        <v>0</v>
      </c>
      <c r="Y1412" s="421">
        <f>'2. FTNC CAN'!Y1412+'3. FTNC USD'!Y1412+'4. FTNC EUR'!Y1412+'5. FTNC GBP'!Y1412+'6. FTNC Autres (inclus)'!Y1412</f>
        <v>0</v>
      </c>
      <c r="Z1412" s="421">
        <f>'2. FTNC CAN'!Z1412+'3. FTNC USD'!Z1412+'4. FTNC EUR'!Z1412+'5. FTNC GBP'!Z1412+'6. FTNC Autres (inclus)'!Z1412</f>
        <v>0</v>
      </c>
      <c r="AA1412" s="421">
        <f>'2. FTNC CAN'!AA1412+'3. FTNC USD'!AA1412+'4. FTNC EUR'!AA1412+'5. FTNC GBP'!AA1412+'6. FTNC Autres (inclus)'!AA1412</f>
        <v>0</v>
      </c>
      <c r="AB1412" s="421">
        <f>'2. FTNC CAN'!AB1412+'3. FTNC USD'!AB1412+'4. FTNC EUR'!AB1412+'5. FTNC GBP'!AB1412+'6. FTNC Autres (inclus)'!AB1412</f>
        <v>0</v>
      </c>
      <c r="AC1412" s="408">
        <f>'2. FTNC CAN'!AC1412+'3. FTNC USD'!AC1412+'4. FTNC EUR'!AC1412+'5. FTNC GBP'!AC1412+'6. FTNC Autres (inclus)'!AC1412</f>
        <v>0</v>
      </c>
      <c r="AD1412" s="242"/>
      <c r="AE1412" s="468"/>
      <c r="AF1412" s="568"/>
    </row>
    <row r="1413" spans="1:32" ht="15" outlineLevel="1" x14ac:dyDescent="0.2">
      <c r="A1413" s="232">
        <v>164</v>
      </c>
      <c r="B1413" s="507"/>
      <c r="C1413" s="475"/>
      <c r="D1413" s="844" t="s">
        <v>23</v>
      </c>
      <c r="E1413" s="845"/>
      <c r="F1413" s="845"/>
      <c r="G1413" s="845"/>
      <c r="H1413" s="845"/>
      <c r="I1413" s="845"/>
      <c r="J1413" s="845"/>
      <c r="K1413" s="845"/>
      <c r="L1413" s="845"/>
      <c r="M1413" s="845"/>
      <c r="N1413" s="845"/>
      <c r="O1413" s="845"/>
      <c r="P1413" s="845"/>
      <c r="Q1413" s="845"/>
      <c r="R1413" s="845"/>
      <c r="S1413" s="845"/>
      <c r="T1413" s="845"/>
      <c r="U1413" s="845"/>
      <c r="V1413" s="845"/>
      <c r="W1413" s="845"/>
      <c r="X1413" s="845"/>
      <c r="Y1413" s="845"/>
      <c r="Z1413" s="845"/>
      <c r="AA1413" s="845"/>
      <c r="AB1413" s="845"/>
      <c r="AC1413" s="845"/>
      <c r="AD1413" s="845"/>
      <c r="AE1413" s="845"/>
      <c r="AF1413" s="846"/>
    </row>
    <row r="1414" spans="1:32" ht="15" outlineLevel="1" x14ac:dyDescent="0.2">
      <c r="A1414" s="232">
        <v>165</v>
      </c>
      <c r="B1414" s="507"/>
      <c r="C1414" s="475"/>
      <c r="D1414" s="475"/>
      <c r="E1414" s="918" t="s">
        <v>126</v>
      </c>
      <c r="F1414" s="919"/>
      <c r="G1414" s="919"/>
      <c r="H1414" s="919"/>
      <c r="I1414" s="919"/>
      <c r="J1414" s="919"/>
      <c r="K1414" s="919"/>
      <c r="L1414" s="920"/>
      <c r="M1414" s="407">
        <f>SUBTOTAL(9,M1415:M1416)</f>
        <v>0</v>
      </c>
      <c r="N1414" s="410">
        <f t="shared" ref="N1414:AC1414" si="1521">SUBTOTAL(9,N1415:N1416)</f>
        <v>0</v>
      </c>
      <c r="O1414" s="414">
        <f t="shared" si="1521"/>
        <v>0</v>
      </c>
      <c r="P1414" s="414">
        <f t="shared" si="1521"/>
        <v>0</v>
      </c>
      <c r="Q1414" s="415">
        <f t="shared" si="1521"/>
        <v>0</v>
      </c>
      <c r="R1414" s="410">
        <f t="shared" si="1521"/>
        <v>0</v>
      </c>
      <c r="S1414" s="414">
        <f t="shared" si="1521"/>
        <v>0</v>
      </c>
      <c r="T1414" s="413">
        <f t="shared" si="1521"/>
        <v>0</v>
      </c>
      <c r="U1414" s="413">
        <f t="shared" si="1521"/>
        <v>0</v>
      </c>
      <c r="V1414" s="413">
        <f t="shared" si="1521"/>
        <v>0</v>
      </c>
      <c r="W1414" s="413">
        <f t="shared" si="1521"/>
        <v>0</v>
      </c>
      <c r="X1414" s="413">
        <f t="shared" si="1521"/>
        <v>0</v>
      </c>
      <c r="Y1414" s="413">
        <f t="shared" si="1521"/>
        <v>0</v>
      </c>
      <c r="Z1414" s="413">
        <f t="shared" si="1521"/>
        <v>0</v>
      </c>
      <c r="AA1414" s="413">
        <f t="shared" si="1521"/>
        <v>0</v>
      </c>
      <c r="AB1414" s="411">
        <f t="shared" si="1521"/>
        <v>0</v>
      </c>
      <c r="AC1414" s="407">
        <f t="shared" si="1521"/>
        <v>0</v>
      </c>
      <c r="AD1414" s="242"/>
      <c r="AE1414" s="468"/>
      <c r="AF1414" s="568"/>
    </row>
    <row r="1415" spans="1:32" ht="15" outlineLevel="1" x14ac:dyDescent="0.2">
      <c r="A1415" s="232">
        <v>166</v>
      </c>
      <c r="B1415" s="507"/>
      <c r="C1415" s="475"/>
      <c r="D1415" s="475"/>
      <c r="E1415" s="475"/>
      <c r="F1415" s="856" t="s">
        <v>127</v>
      </c>
      <c r="G1415" s="857"/>
      <c r="H1415" s="857"/>
      <c r="I1415" s="857"/>
      <c r="J1415" s="857"/>
      <c r="K1415" s="857"/>
      <c r="L1415" s="858"/>
      <c r="M1415" s="408">
        <f>'2. FTNC CAN'!M1415+'3. FTNC USD'!M1415+'4. FTNC EUR'!M1415+'5. FTNC GBP'!M1415+'6. FTNC Autres (inclus)'!M1415</f>
        <v>0</v>
      </c>
      <c r="N1415" s="419">
        <f>'2. FTNC CAN'!N1415+'3. FTNC USD'!N1415+'4. FTNC EUR'!N1415+'5. FTNC GBP'!N1415+'6. FTNC Autres (inclus)'!N1415</f>
        <v>0</v>
      </c>
      <c r="O1415" s="422">
        <f>'2. FTNC CAN'!O1415+'3. FTNC USD'!O1415+'4. FTNC EUR'!O1415+'5. FTNC GBP'!O1415+'6. FTNC Autres (inclus)'!O1415</f>
        <v>0</v>
      </c>
      <c r="P1415" s="422">
        <f>'2. FTNC CAN'!P1415+'3. FTNC USD'!P1415+'4. FTNC EUR'!P1415+'5. FTNC GBP'!P1415+'6. FTNC Autres (inclus)'!P1415</f>
        <v>0</v>
      </c>
      <c r="Q1415" s="423">
        <f>'2. FTNC CAN'!Q1415+'3. FTNC USD'!Q1415+'4. FTNC EUR'!Q1415+'5. FTNC GBP'!Q1415+'6. FTNC Autres (inclus)'!Q1415</f>
        <v>0</v>
      </c>
      <c r="R1415" s="419">
        <f>'2. FTNC CAN'!R1415+'3. FTNC USD'!R1415+'4. FTNC EUR'!R1415+'5. FTNC GBP'!R1415+'6. FTNC Autres (inclus)'!R1415</f>
        <v>0</v>
      </c>
      <c r="S1415" s="421">
        <f>'2. FTNC CAN'!S1415+'3. FTNC USD'!S1415+'4. FTNC EUR'!S1415+'5. FTNC GBP'!S1415+'6. FTNC Autres (inclus)'!S1415</f>
        <v>0</v>
      </c>
      <c r="T1415" s="421">
        <f>'2. FTNC CAN'!T1415+'3. FTNC USD'!T1415+'4. FTNC EUR'!T1415+'5. FTNC GBP'!T1415+'6. FTNC Autres (inclus)'!T1415</f>
        <v>0</v>
      </c>
      <c r="U1415" s="421">
        <f>'2. FTNC CAN'!U1415+'3. FTNC USD'!U1415+'4. FTNC EUR'!U1415+'5. FTNC GBP'!U1415+'6. FTNC Autres (inclus)'!U1415</f>
        <v>0</v>
      </c>
      <c r="V1415" s="421">
        <f>'2. FTNC CAN'!V1415+'3. FTNC USD'!V1415+'4. FTNC EUR'!V1415+'5. FTNC GBP'!V1415+'6. FTNC Autres (inclus)'!V1415</f>
        <v>0</v>
      </c>
      <c r="W1415" s="421">
        <f>'2. FTNC CAN'!W1415+'3. FTNC USD'!W1415+'4. FTNC EUR'!W1415+'5. FTNC GBP'!W1415+'6. FTNC Autres (inclus)'!W1415</f>
        <v>0</v>
      </c>
      <c r="X1415" s="422">
        <f>'2. FTNC CAN'!X1415+'3. FTNC USD'!X1415+'4. FTNC EUR'!X1415+'5. FTNC GBP'!X1415+'6. FTNC Autres (inclus)'!X1415</f>
        <v>0</v>
      </c>
      <c r="Y1415" s="421">
        <f>'2. FTNC CAN'!Y1415+'3. FTNC USD'!Y1415+'4. FTNC EUR'!Y1415+'5. FTNC GBP'!Y1415+'6. FTNC Autres (inclus)'!Y1415</f>
        <v>0</v>
      </c>
      <c r="Z1415" s="421">
        <f>'2. FTNC CAN'!Z1415+'3. FTNC USD'!Z1415+'4. FTNC EUR'!Z1415+'5. FTNC GBP'!Z1415+'6. FTNC Autres (inclus)'!Z1415</f>
        <v>0</v>
      </c>
      <c r="AA1415" s="421">
        <f>'2. FTNC CAN'!AA1415+'3. FTNC USD'!AA1415+'4. FTNC EUR'!AA1415+'5. FTNC GBP'!AA1415+'6. FTNC Autres (inclus)'!AA1415</f>
        <v>0</v>
      </c>
      <c r="AB1415" s="421">
        <f>'2. FTNC CAN'!AB1415+'3. FTNC USD'!AB1415+'4. FTNC EUR'!AB1415+'5. FTNC GBP'!AB1415+'6. FTNC Autres (inclus)'!AB1415</f>
        <v>0</v>
      </c>
      <c r="AC1415" s="408">
        <f>'2. FTNC CAN'!AC1415+'3. FTNC USD'!AC1415+'4. FTNC EUR'!AC1415+'5. FTNC GBP'!AC1415+'6. FTNC Autres (inclus)'!AC1415</f>
        <v>0</v>
      </c>
      <c r="AD1415" s="242"/>
      <c r="AE1415" s="468"/>
      <c r="AF1415" s="568"/>
    </row>
    <row r="1416" spans="1:32" ht="15" outlineLevel="1" x14ac:dyDescent="0.2">
      <c r="A1416" s="232">
        <v>167</v>
      </c>
      <c r="B1416" s="507"/>
      <c r="C1416" s="475"/>
      <c r="D1416" s="475"/>
      <c r="E1416" s="475"/>
      <c r="F1416" s="859" t="s">
        <v>128</v>
      </c>
      <c r="G1416" s="860"/>
      <c r="H1416" s="860"/>
      <c r="I1416" s="860"/>
      <c r="J1416" s="860"/>
      <c r="K1416" s="860"/>
      <c r="L1416" s="861"/>
      <c r="M1416" s="408">
        <f>'2. FTNC CAN'!M1416+'3. FTNC USD'!M1416+'4. FTNC EUR'!M1416+'5. FTNC GBP'!M1416+'6. FTNC Autres (inclus)'!M1416</f>
        <v>0</v>
      </c>
      <c r="N1416" s="419">
        <f>'2. FTNC CAN'!N1416+'3. FTNC USD'!N1416+'4. FTNC EUR'!N1416+'5. FTNC GBP'!N1416+'6. FTNC Autres (inclus)'!N1416</f>
        <v>0</v>
      </c>
      <c r="O1416" s="422">
        <f>'2. FTNC CAN'!O1416+'3. FTNC USD'!O1416+'4. FTNC EUR'!O1416+'5. FTNC GBP'!O1416+'6. FTNC Autres (inclus)'!O1416</f>
        <v>0</v>
      </c>
      <c r="P1416" s="422">
        <f>'2. FTNC CAN'!P1416+'3. FTNC USD'!P1416+'4. FTNC EUR'!P1416+'5. FTNC GBP'!P1416+'6. FTNC Autres (inclus)'!P1416</f>
        <v>0</v>
      </c>
      <c r="Q1416" s="423">
        <f>'2. FTNC CAN'!Q1416+'3. FTNC USD'!Q1416+'4. FTNC EUR'!Q1416+'5. FTNC GBP'!Q1416+'6. FTNC Autres (inclus)'!Q1416</f>
        <v>0</v>
      </c>
      <c r="R1416" s="419">
        <f>'2. FTNC CAN'!R1416+'3. FTNC USD'!R1416+'4. FTNC EUR'!R1416+'5. FTNC GBP'!R1416+'6. FTNC Autres (inclus)'!R1416</f>
        <v>0</v>
      </c>
      <c r="S1416" s="421">
        <f>'2. FTNC CAN'!S1416+'3. FTNC USD'!S1416+'4. FTNC EUR'!S1416+'5. FTNC GBP'!S1416+'6. FTNC Autres (inclus)'!S1416</f>
        <v>0</v>
      </c>
      <c r="T1416" s="421">
        <f>'2. FTNC CAN'!T1416+'3. FTNC USD'!T1416+'4. FTNC EUR'!T1416+'5. FTNC GBP'!T1416+'6. FTNC Autres (inclus)'!T1416</f>
        <v>0</v>
      </c>
      <c r="U1416" s="421">
        <f>'2. FTNC CAN'!U1416+'3. FTNC USD'!U1416+'4. FTNC EUR'!U1416+'5. FTNC GBP'!U1416+'6. FTNC Autres (inclus)'!U1416</f>
        <v>0</v>
      </c>
      <c r="V1416" s="421">
        <f>'2. FTNC CAN'!V1416+'3. FTNC USD'!V1416+'4. FTNC EUR'!V1416+'5. FTNC GBP'!V1416+'6. FTNC Autres (inclus)'!V1416</f>
        <v>0</v>
      </c>
      <c r="W1416" s="421">
        <f>'2. FTNC CAN'!W1416+'3. FTNC USD'!W1416+'4. FTNC EUR'!W1416+'5. FTNC GBP'!W1416+'6. FTNC Autres (inclus)'!W1416</f>
        <v>0</v>
      </c>
      <c r="X1416" s="422">
        <f>'2. FTNC CAN'!X1416+'3. FTNC USD'!X1416+'4. FTNC EUR'!X1416+'5. FTNC GBP'!X1416+'6. FTNC Autres (inclus)'!X1416</f>
        <v>0</v>
      </c>
      <c r="Y1416" s="421">
        <f>'2. FTNC CAN'!Y1416+'3. FTNC USD'!Y1416+'4. FTNC EUR'!Y1416+'5. FTNC GBP'!Y1416+'6. FTNC Autres (inclus)'!Y1416</f>
        <v>0</v>
      </c>
      <c r="Z1416" s="421">
        <f>'2. FTNC CAN'!Z1416+'3. FTNC USD'!Z1416+'4. FTNC EUR'!Z1416+'5. FTNC GBP'!Z1416+'6. FTNC Autres (inclus)'!Z1416</f>
        <v>0</v>
      </c>
      <c r="AA1416" s="421">
        <f>'2. FTNC CAN'!AA1416+'3. FTNC USD'!AA1416+'4. FTNC EUR'!AA1416+'5. FTNC GBP'!AA1416+'6. FTNC Autres (inclus)'!AA1416</f>
        <v>0</v>
      </c>
      <c r="AB1416" s="421">
        <f>'2. FTNC CAN'!AB1416+'3. FTNC USD'!AB1416+'4. FTNC EUR'!AB1416+'5. FTNC GBP'!AB1416+'6. FTNC Autres (inclus)'!AB1416</f>
        <v>0</v>
      </c>
      <c r="AC1416" s="408">
        <f>'2. FTNC CAN'!AC1416+'3. FTNC USD'!AC1416+'4. FTNC EUR'!AC1416+'5. FTNC GBP'!AC1416+'6. FTNC Autres (inclus)'!AC1416</f>
        <v>0</v>
      </c>
      <c r="AD1416" s="242"/>
      <c r="AE1416" s="468"/>
      <c r="AF1416" s="568"/>
    </row>
    <row r="1417" spans="1:32" ht="15" outlineLevel="1" x14ac:dyDescent="0.2">
      <c r="A1417" s="232">
        <v>168</v>
      </c>
      <c r="B1417" s="507"/>
      <c r="C1417" s="475"/>
      <c r="D1417" s="475"/>
      <c r="E1417" s="853" t="s">
        <v>129</v>
      </c>
      <c r="F1417" s="854"/>
      <c r="G1417" s="854"/>
      <c r="H1417" s="854"/>
      <c r="I1417" s="854"/>
      <c r="J1417" s="854"/>
      <c r="K1417" s="854"/>
      <c r="L1417" s="855"/>
      <c r="M1417" s="407">
        <f>SUBTOTAL(9,M1418:M1419)</f>
        <v>0</v>
      </c>
      <c r="N1417" s="410">
        <f t="shared" ref="N1417:AC1417" si="1522">SUBTOTAL(9,N1418:N1419)</f>
        <v>0</v>
      </c>
      <c r="O1417" s="414">
        <f t="shared" si="1522"/>
        <v>0</v>
      </c>
      <c r="P1417" s="414">
        <f t="shared" si="1522"/>
        <v>0</v>
      </c>
      <c r="Q1417" s="415">
        <f t="shared" si="1522"/>
        <v>0</v>
      </c>
      <c r="R1417" s="410">
        <f t="shared" si="1522"/>
        <v>0</v>
      </c>
      <c r="S1417" s="414">
        <f t="shared" si="1522"/>
        <v>0</v>
      </c>
      <c r="T1417" s="413">
        <f t="shared" si="1522"/>
        <v>0</v>
      </c>
      <c r="U1417" s="413">
        <f t="shared" si="1522"/>
        <v>0</v>
      </c>
      <c r="V1417" s="413">
        <f t="shared" si="1522"/>
        <v>0</v>
      </c>
      <c r="W1417" s="413">
        <f t="shared" si="1522"/>
        <v>0</v>
      </c>
      <c r="X1417" s="413">
        <f t="shared" si="1522"/>
        <v>0</v>
      </c>
      <c r="Y1417" s="413">
        <f t="shared" si="1522"/>
        <v>0</v>
      </c>
      <c r="Z1417" s="413">
        <f t="shared" si="1522"/>
        <v>0</v>
      </c>
      <c r="AA1417" s="413">
        <f t="shared" si="1522"/>
        <v>0</v>
      </c>
      <c r="AB1417" s="411">
        <f t="shared" si="1522"/>
        <v>0</v>
      </c>
      <c r="AC1417" s="407">
        <f t="shared" si="1522"/>
        <v>0</v>
      </c>
      <c r="AD1417" s="242"/>
      <c r="AE1417" s="468"/>
      <c r="AF1417" s="568"/>
    </row>
    <row r="1418" spans="1:32" ht="15" outlineLevel="1" x14ac:dyDescent="0.2">
      <c r="A1418" s="232">
        <v>169</v>
      </c>
      <c r="B1418" s="507"/>
      <c r="C1418" s="475"/>
      <c r="D1418" s="475"/>
      <c r="E1418" s="475"/>
      <c r="F1418" s="856" t="s">
        <v>130</v>
      </c>
      <c r="G1418" s="857"/>
      <c r="H1418" s="857"/>
      <c r="I1418" s="857"/>
      <c r="J1418" s="857"/>
      <c r="K1418" s="857"/>
      <c r="L1418" s="858"/>
      <c r="M1418" s="408">
        <f>'2. FTNC CAN'!M1418+'3. FTNC USD'!M1418+'4. FTNC EUR'!M1418+'5. FTNC GBP'!M1418+'6. FTNC Autres (inclus)'!M1418</f>
        <v>0</v>
      </c>
      <c r="N1418" s="419">
        <f>'2. FTNC CAN'!N1418+'3. FTNC USD'!N1418+'4. FTNC EUR'!N1418+'5. FTNC GBP'!N1418+'6. FTNC Autres (inclus)'!N1418</f>
        <v>0</v>
      </c>
      <c r="O1418" s="422">
        <f>'2. FTNC CAN'!O1418+'3. FTNC USD'!O1418+'4. FTNC EUR'!O1418+'5. FTNC GBP'!O1418+'6. FTNC Autres (inclus)'!O1418</f>
        <v>0</v>
      </c>
      <c r="P1418" s="422">
        <f>'2. FTNC CAN'!P1418+'3. FTNC USD'!P1418+'4. FTNC EUR'!P1418+'5. FTNC GBP'!P1418+'6. FTNC Autres (inclus)'!P1418</f>
        <v>0</v>
      </c>
      <c r="Q1418" s="423">
        <f>'2. FTNC CAN'!Q1418+'3. FTNC USD'!Q1418+'4. FTNC EUR'!Q1418+'5. FTNC GBP'!Q1418+'6. FTNC Autres (inclus)'!Q1418</f>
        <v>0</v>
      </c>
      <c r="R1418" s="419">
        <f>'2. FTNC CAN'!R1418+'3. FTNC USD'!R1418+'4. FTNC EUR'!R1418+'5. FTNC GBP'!R1418+'6. FTNC Autres (inclus)'!R1418</f>
        <v>0</v>
      </c>
      <c r="S1418" s="421">
        <f>'2. FTNC CAN'!S1418+'3. FTNC USD'!S1418+'4. FTNC EUR'!S1418+'5. FTNC GBP'!S1418+'6. FTNC Autres (inclus)'!S1418</f>
        <v>0</v>
      </c>
      <c r="T1418" s="421">
        <f>'2. FTNC CAN'!T1418+'3. FTNC USD'!T1418+'4. FTNC EUR'!T1418+'5. FTNC GBP'!T1418+'6. FTNC Autres (inclus)'!T1418</f>
        <v>0</v>
      </c>
      <c r="U1418" s="421">
        <f>'2. FTNC CAN'!U1418+'3. FTNC USD'!U1418+'4. FTNC EUR'!U1418+'5. FTNC GBP'!U1418+'6. FTNC Autres (inclus)'!U1418</f>
        <v>0</v>
      </c>
      <c r="V1418" s="421">
        <f>'2. FTNC CAN'!V1418+'3. FTNC USD'!V1418+'4. FTNC EUR'!V1418+'5. FTNC GBP'!V1418+'6. FTNC Autres (inclus)'!V1418</f>
        <v>0</v>
      </c>
      <c r="W1418" s="421">
        <f>'2. FTNC CAN'!W1418+'3. FTNC USD'!W1418+'4. FTNC EUR'!W1418+'5. FTNC GBP'!W1418+'6. FTNC Autres (inclus)'!W1418</f>
        <v>0</v>
      </c>
      <c r="X1418" s="422">
        <f>'2. FTNC CAN'!X1418+'3. FTNC USD'!X1418+'4. FTNC EUR'!X1418+'5. FTNC GBP'!X1418+'6. FTNC Autres (inclus)'!X1418</f>
        <v>0</v>
      </c>
      <c r="Y1418" s="421">
        <f>'2. FTNC CAN'!Y1418+'3. FTNC USD'!Y1418+'4. FTNC EUR'!Y1418+'5. FTNC GBP'!Y1418+'6. FTNC Autres (inclus)'!Y1418</f>
        <v>0</v>
      </c>
      <c r="Z1418" s="421">
        <f>'2. FTNC CAN'!Z1418+'3. FTNC USD'!Z1418+'4. FTNC EUR'!Z1418+'5. FTNC GBP'!Z1418+'6. FTNC Autres (inclus)'!Z1418</f>
        <v>0</v>
      </c>
      <c r="AA1418" s="421">
        <f>'2. FTNC CAN'!AA1418+'3. FTNC USD'!AA1418+'4. FTNC EUR'!AA1418+'5. FTNC GBP'!AA1418+'6. FTNC Autres (inclus)'!AA1418</f>
        <v>0</v>
      </c>
      <c r="AB1418" s="421">
        <f>'2. FTNC CAN'!AB1418+'3. FTNC USD'!AB1418+'4. FTNC EUR'!AB1418+'5. FTNC GBP'!AB1418+'6. FTNC Autres (inclus)'!AB1418</f>
        <v>0</v>
      </c>
      <c r="AC1418" s="408">
        <f>'2. FTNC CAN'!AC1418+'3. FTNC USD'!AC1418+'4. FTNC EUR'!AC1418+'5. FTNC GBP'!AC1418+'6. FTNC Autres (inclus)'!AC1418</f>
        <v>0</v>
      </c>
      <c r="AD1418" s="242"/>
      <c r="AE1418" s="468"/>
      <c r="AF1418" s="568"/>
    </row>
    <row r="1419" spans="1:32" ht="15" outlineLevel="1" x14ac:dyDescent="0.2">
      <c r="A1419" s="232">
        <v>170</v>
      </c>
      <c r="B1419" s="507"/>
      <c r="C1419" s="475"/>
      <c r="D1419" s="475"/>
      <c r="E1419" s="475"/>
      <c r="F1419" s="859" t="s">
        <v>131</v>
      </c>
      <c r="G1419" s="860"/>
      <c r="H1419" s="860"/>
      <c r="I1419" s="860"/>
      <c r="J1419" s="860"/>
      <c r="K1419" s="860"/>
      <c r="L1419" s="861"/>
      <c r="M1419" s="408">
        <f>'2. FTNC CAN'!M1419+'3. FTNC USD'!M1419+'4. FTNC EUR'!M1419+'5. FTNC GBP'!M1419+'6. FTNC Autres (inclus)'!M1419</f>
        <v>0</v>
      </c>
      <c r="N1419" s="419">
        <f>'2. FTNC CAN'!N1419+'3. FTNC USD'!N1419+'4. FTNC EUR'!N1419+'5. FTNC GBP'!N1419+'6. FTNC Autres (inclus)'!N1419</f>
        <v>0</v>
      </c>
      <c r="O1419" s="422">
        <f>'2. FTNC CAN'!O1419+'3. FTNC USD'!O1419+'4. FTNC EUR'!O1419+'5. FTNC GBP'!O1419+'6. FTNC Autres (inclus)'!O1419</f>
        <v>0</v>
      </c>
      <c r="P1419" s="422">
        <f>'2. FTNC CAN'!P1419+'3. FTNC USD'!P1419+'4. FTNC EUR'!P1419+'5. FTNC GBP'!P1419+'6. FTNC Autres (inclus)'!P1419</f>
        <v>0</v>
      </c>
      <c r="Q1419" s="423">
        <f>'2. FTNC CAN'!Q1419+'3. FTNC USD'!Q1419+'4. FTNC EUR'!Q1419+'5. FTNC GBP'!Q1419+'6. FTNC Autres (inclus)'!Q1419</f>
        <v>0</v>
      </c>
      <c r="R1419" s="419">
        <f>'2. FTNC CAN'!R1419+'3. FTNC USD'!R1419+'4. FTNC EUR'!R1419+'5. FTNC GBP'!R1419+'6. FTNC Autres (inclus)'!R1419</f>
        <v>0</v>
      </c>
      <c r="S1419" s="421">
        <f>'2. FTNC CAN'!S1419+'3. FTNC USD'!S1419+'4. FTNC EUR'!S1419+'5. FTNC GBP'!S1419+'6. FTNC Autres (inclus)'!S1419</f>
        <v>0</v>
      </c>
      <c r="T1419" s="421">
        <f>'2. FTNC CAN'!T1419+'3. FTNC USD'!T1419+'4. FTNC EUR'!T1419+'5. FTNC GBP'!T1419+'6. FTNC Autres (inclus)'!T1419</f>
        <v>0</v>
      </c>
      <c r="U1419" s="421">
        <f>'2. FTNC CAN'!U1419+'3. FTNC USD'!U1419+'4. FTNC EUR'!U1419+'5. FTNC GBP'!U1419+'6. FTNC Autres (inclus)'!U1419</f>
        <v>0</v>
      </c>
      <c r="V1419" s="421">
        <f>'2. FTNC CAN'!V1419+'3. FTNC USD'!V1419+'4. FTNC EUR'!V1419+'5. FTNC GBP'!V1419+'6. FTNC Autres (inclus)'!V1419</f>
        <v>0</v>
      </c>
      <c r="W1419" s="421">
        <f>'2. FTNC CAN'!W1419+'3. FTNC USD'!W1419+'4. FTNC EUR'!W1419+'5. FTNC GBP'!W1419+'6. FTNC Autres (inclus)'!W1419</f>
        <v>0</v>
      </c>
      <c r="X1419" s="422">
        <f>'2. FTNC CAN'!X1419+'3. FTNC USD'!X1419+'4. FTNC EUR'!X1419+'5. FTNC GBP'!X1419+'6. FTNC Autres (inclus)'!X1419</f>
        <v>0</v>
      </c>
      <c r="Y1419" s="421">
        <f>'2. FTNC CAN'!Y1419+'3. FTNC USD'!Y1419+'4. FTNC EUR'!Y1419+'5. FTNC GBP'!Y1419+'6. FTNC Autres (inclus)'!Y1419</f>
        <v>0</v>
      </c>
      <c r="Z1419" s="421">
        <f>'2. FTNC CAN'!Z1419+'3. FTNC USD'!Z1419+'4. FTNC EUR'!Z1419+'5. FTNC GBP'!Z1419+'6. FTNC Autres (inclus)'!Z1419</f>
        <v>0</v>
      </c>
      <c r="AA1419" s="421">
        <f>'2. FTNC CAN'!AA1419+'3. FTNC USD'!AA1419+'4. FTNC EUR'!AA1419+'5. FTNC GBP'!AA1419+'6. FTNC Autres (inclus)'!AA1419</f>
        <v>0</v>
      </c>
      <c r="AB1419" s="421">
        <f>'2. FTNC CAN'!AB1419+'3. FTNC USD'!AB1419+'4. FTNC EUR'!AB1419+'5. FTNC GBP'!AB1419+'6. FTNC Autres (inclus)'!AB1419</f>
        <v>0</v>
      </c>
      <c r="AC1419" s="408">
        <f>'2. FTNC CAN'!AC1419+'3. FTNC USD'!AC1419+'4. FTNC EUR'!AC1419+'5. FTNC GBP'!AC1419+'6. FTNC Autres (inclus)'!AC1419</f>
        <v>0</v>
      </c>
      <c r="AD1419" s="242"/>
      <c r="AE1419" s="468"/>
      <c r="AF1419" s="568"/>
    </row>
    <row r="1420" spans="1:32" ht="15" outlineLevel="1" x14ac:dyDescent="0.2">
      <c r="A1420" s="232">
        <v>171</v>
      </c>
      <c r="B1420" s="507"/>
      <c r="C1420" s="475"/>
      <c r="D1420" s="475"/>
      <c r="E1420" s="853" t="s">
        <v>132</v>
      </c>
      <c r="F1420" s="854"/>
      <c r="G1420" s="854"/>
      <c r="H1420" s="854"/>
      <c r="I1420" s="854"/>
      <c r="J1420" s="854"/>
      <c r="K1420" s="854"/>
      <c r="L1420" s="855"/>
      <c r="M1420" s="407">
        <f>SUBTOTAL(9,M1421:M1422)</f>
        <v>0</v>
      </c>
      <c r="N1420" s="410">
        <f t="shared" ref="N1420:AC1420" si="1523">SUBTOTAL(9,N1421:N1422)</f>
        <v>0</v>
      </c>
      <c r="O1420" s="414">
        <f t="shared" si="1523"/>
        <v>0</v>
      </c>
      <c r="P1420" s="414">
        <f t="shared" si="1523"/>
        <v>0</v>
      </c>
      <c r="Q1420" s="415">
        <f t="shared" si="1523"/>
        <v>0</v>
      </c>
      <c r="R1420" s="410">
        <f t="shared" si="1523"/>
        <v>0</v>
      </c>
      <c r="S1420" s="414">
        <f t="shared" si="1523"/>
        <v>0</v>
      </c>
      <c r="T1420" s="413">
        <f t="shared" si="1523"/>
        <v>0</v>
      </c>
      <c r="U1420" s="413">
        <f t="shared" si="1523"/>
        <v>0</v>
      </c>
      <c r="V1420" s="413">
        <f t="shared" si="1523"/>
        <v>0</v>
      </c>
      <c r="W1420" s="413">
        <f t="shared" si="1523"/>
        <v>0</v>
      </c>
      <c r="X1420" s="413">
        <f t="shared" si="1523"/>
        <v>0</v>
      </c>
      <c r="Y1420" s="413">
        <f t="shared" si="1523"/>
        <v>0</v>
      </c>
      <c r="Z1420" s="413">
        <f t="shared" si="1523"/>
        <v>0</v>
      </c>
      <c r="AA1420" s="413">
        <f t="shared" si="1523"/>
        <v>0</v>
      </c>
      <c r="AB1420" s="411">
        <f t="shared" si="1523"/>
        <v>0</v>
      </c>
      <c r="AC1420" s="407">
        <f t="shared" si="1523"/>
        <v>0</v>
      </c>
      <c r="AD1420" s="242"/>
      <c r="AE1420" s="468"/>
      <c r="AF1420" s="568"/>
    </row>
    <row r="1421" spans="1:32" ht="15" outlineLevel="1" x14ac:dyDescent="0.2">
      <c r="A1421" s="232">
        <v>172</v>
      </c>
      <c r="B1421" s="507"/>
      <c r="C1421" s="475"/>
      <c r="D1421" s="475"/>
      <c r="E1421" s="475"/>
      <c r="F1421" s="856" t="s">
        <v>133</v>
      </c>
      <c r="G1421" s="857"/>
      <c r="H1421" s="857"/>
      <c r="I1421" s="857"/>
      <c r="J1421" s="857"/>
      <c r="K1421" s="857"/>
      <c r="L1421" s="858"/>
      <c r="M1421" s="408">
        <f>'2. FTNC CAN'!M1421+'3. FTNC USD'!M1421+'4. FTNC EUR'!M1421+'5. FTNC GBP'!M1421+'6. FTNC Autres (inclus)'!M1421</f>
        <v>0</v>
      </c>
      <c r="N1421" s="419">
        <f>'2. FTNC CAN'!N1421+'3. FTNC USD'!N1421+'4. FTNC EUR'!N1421+'5. FTNC GBP'!N1421+'6. FTNC Autres (inclus)'!N1421</f>
        <v>0</v>
      </c>
      <c r="O1421" s="422">
        <f>'2. FTNC CAN'!O1421+'3. FTNC USD'!O1421+'4. FTNC EUR'!O1421+'5. FTNC GBP'!O1421+'6. FTNC Autres (inclus)'!O1421</f>
        <v>0</v>
      </c>
      <c r="P1421" s="422">
        <f>'2. FTNC CAN'!P1421+'3. FTNC USD'!P1421+'4. FTNC EUR'!P1421+'5. FTNC GBP'!P1421+'6. FTNC Autres (inclus)'!P1421</f>
        <v>0</v>
      </c>
      <c r="Q1421" s="423">
        <f>'2. FTNC CAN'!Q1421+'3. FTNC USD'!Q1421+'4. FTNC EUR'!Q1421+'5. FTNC GBP'!Q1421+'6. FTNC Autres (inclus)'!Q1421</f>
        <v>0</v>
      </c>
      <c r="R1421" s="419">
        <f>'2. FTNC CAN'!R1421+'3. FTNC USD'!R1421+'4. FTNC EUR'!R1421+'5. FTNC GBP'!R1421+'6. FTNC Autres (inclus)'!R1421</f>
        <v>0</v>
      </c>
      <c r="S1421" s="421">
        <f>'2. FTNC CAN'!S1421+'3. FTNC USD'!S1421+'4. FTNC EUR'!S1421+'5. FTNC GBP'!S1421+'6. FTNC Autres (inclus)'!S1421</f>
        <v>0</v>
      </c>
      <c r="T1421" s="421">
        <f>'2. FTNC CAN'!T1421+'3. FTNC USD'!T1421+'4. FTNC EUR'!T1421+'5. FTNC GBP'!T1421+'6. FTNC Autres (inclus)'!T1421</f>
        <v>0</v>
      </c>
      <c r="U1421" s="421">
        <f>'2. FTNC CAN'!U1421+'3. FTNC USD'!U1421+'4. FTNC EUR'!U1421+'5. FTNC GBP'!U1421+'6. FTNC Autres (inclus)'!U1421</f>
        <v>0</v>
      </c>
      <c r="V1421" s="421">
        <f>'2. FTNC CAN'!V1421+'3. FTNC USD'!V1421+'4. FTNC EUR'!V1421+'5. FTNC GBP'!V1421+'6. FTNC Autres (inclus)'!V1421</f>
        <v>0</v>
      </c>
      <c r="W1421" s="421">
        <f>'2. FTNC CAN'!W1421+'3. FTNC USD'!W1421+'4. FTNC EUR'!W1421+'5. FTNC GBP'!W1421+'6. FTNC Autres (inclus)'!W1421</f>
        <v>0</v>
      </c>
      <c r="X1421" s="422">
        <f>'2. FTNC CAN'!X1421+'3. FTNC USD'!X1421+'4. FTNC EUR'!X1421+'5. FTNC GBP'!X1421+'6. FTNC Autres (inclus)'!X1421</f>
        <v>0</v>
      </c>
      <c r="Y1421" s="421">
        <f>'2. FTNC CAN'!Y1421+'3. FTNC USD'!Y1421+'4. FTNC EUR'!Y1421+'5. FTNC GBP'!Y1421+'6. FTNC Autres (inclus)'!Y1421</f>
        <v>0</v>
      </c>
      <c r="Z1421" s="421">
        <f>'2. FTNC CAN'!Z1421+'3. FTNC USD'!Z1421+'4. FTNC EUR'!Z1421+'5. FTNC GBP'!Z1421+'6. FTNC Autres (inclus)'!Z1421</f>
        <v>0</v>
      </c>
      <c r="AA1421" s="421">
        <f>'2. FTNC CAN'!AA1421+'3. FTNC USD'!AA1421+'4. FTNC EUR'!AA1421+'5. FTNC GBP'!AA1421+'6. FTNC Autres (inclus)'!AA1421</f>
        <v>0</v>
      </c>
      <c r="AB1421" s="421">
        <f>'2. FTNC CAN'!AB1421+'3. FTNC USD'!AB1421+'4. FTNC EUR'!AB1421+'5. FTNC GBP'!AB1421+'6. FTNC Autres (inclus)'!AB1421</f>
        <v>0</v>
      </c>
      <c r="AC1421" s="408">
        <f>'2. FTNC CAN'!AC1421+'3. FTNC USD'!AC1421+'4. FTNC EUR'!AC1421+'5. FTNC GBP'!AC1421+'6. FTNC Autres (inclus)'!AC1421</f>
        <v>0</v>
      </c>
      <c r="AD1421" s="242"/>
      <c r="AE1421" s="468"/>
      <c r="AF1421" s="568"/>
    </row>
    <row r="1422" spans="1:32" ht="15" outlineLevel="1" x14ac:dyDescent="0.2">
      <c r="A1422" s="232">
        <v>173</v>
      </c>
      <c r="B1422" s="507"/>
      <c r="C1422" s="475"/>
      <c r="D1422" s="475"/>
      <c r="E1422" s="475"/>
      <c r="F1422" s="859" t="s">
        <v>134</v>
      </c>
      <c r="G1422" s="860"/>
      <c r="H1422" s="860"/>
      <c r="I1422" s="860"/>
      <c r="J1422" s="860"/>
      <c r="K1422" s="860"/>
      <c r="L1422" s="861"/>
      <c r="M1422" s="408">
        <f>'2. FTNC CAN'!M1422+'3. FTNC USD'!M1422+'4. FTNC EUR'!M1422+'5. FTNC GBP'!M1422+'6. FTNC Autres (inclus)'!M1422</f>
        <v>0</v>
      </c>
      <c r="N1422" s="419">
        <f>'2. FTNC CAN'!N1422+'3. FTNC USD'!N1422+'4. FTNC EUR'!N1422+'5. FTNC GBP'!N1422+'6. FTNC Autres (inclus)'!N1422</f>
        <v>0</v>
      </c>
      <c r="O1422" s="422">
        <f>'2. FTNC CAN'!O1422+'3. FTNC USD'!O1422+'4. FTNC EUR'!O1422+'5. FTNC GBP'!O1422+'6. FTNC Autres (inclus)'!O1422</f>
        <v>0</v>
      </c>
      <c r="P1422" s="422">
        <f>'2. FTNC CAN'!P1422+'3. FTNC USD'!P1422+'4. FTNC EUR'!P1422+'5. FTNC GBP'!P1422+'6. FTNC Autres (inclus)'!P1422</f>
        <v>0</v>
      </c>
      <c r="Q1422" s="423">
        <f>'2. FTNC CAN'!Q1422+'3. FTNC USD'!Q1422+'4. FTNC EUR'!Q1422+'5. FTNC GBP'!Q1422+'6. FTNC Autres (inclus)'!Q1422</f>
        <v>0</v>
      </c>
      <c r="R1422" s="419">
        <f>'2. FTNC CAN'!R1422+'3. FTNC USD'!R1422+'4. FTNC EUR'!R1422+'5. FTNC GBP'!R1422+'6. FTNC Autres (inclus)'!R1422</f>
        <v>0</v>
      </c>
      <c r="S1422" s="421">
        <f>'2. FTNC CAN'!S1422+'3. FTNC USD'!S1422+'4. FTNC EUR'!S1422+'5. FTNC GBP'!S1422+'6. FTNC Autres (inclus)'!S1422</f>
        <v>0</v>
      </c>
      <c r="T1422" s="421">
        <f>'2. FTNC CAN'!T1422+'3. FTNC USD'!T1422+'4. FTNC EUR'!T1422+'5. FTNC GBP'!T1422+'6. FTNC Autres (inclus)'!T1422</f>
        <v>0</v>
      </c>
      <c r="U1422" s="421">
        <f>'2. FTNC CAN'!U1422+'3. FTNC USD'!U1422+'4. FTNC EUR'!U1422+'5. FTNC GBP'!U1422+'6. FTNC Autres (inclus)'!U1422</f>
        <v>0</v>
      </c>
      <c r="V1422" s="421">
        <f>'2. FTNC CAN'!V1422+'3. FTNC USD'!V1422+'4. FTNC EUR'!V1422+'5. FTNC GBP'!V1422+'6. FTNC Autres (inclus)'!V1422</f>
        <v>0</v>
      </c>
      <c r="W1422" s="421">
        <f>'2. FTNC CAN'!W1422+'3. FTNC USD'!W1422+'4. FTNC EUR'!W1422+'5. FTNC GBP'!W1422+'6. FTNC Autres (inclus)'!W1422</f>
        <v>0</v>
      </c>
      <c r="X1422" s="422">
        <f>'2. FTNC CAN'!X1422+'3. FTNC USD'!X1422+'4. FTNC EUR'!X1422+'5. FTNC GBP'!X1422+'6. FTNC Autres (inclus)'!X1422</f>
        <v>0</v>
      </c>
      <c r="Y1422" s="421">
        <f>'2. FTNC CAN'!Y1422+'3. FTNC USD'!Y1422+'4. FTNC EUR'!Y1422+'5. FTNC GBP'!Y1422+'6. FTNC Autres (inclus)'!Y1422</f>
        <v>0</v>
      </c>
      <c r="Z1422" s="421">
        <f>'2. FTNC CAN'!Z1422+'3. FTNC USD'!Z1422+'4. FTNC EUR'!Z1422+'5. FTNC GBP'!Z1422+'6. FTNC Autres (inclus)'!Z1422</f>
        <v>0</v>
      </c>
      <c r="AA1422" s="421">
        <f>'2. FTNC CAN'!AA1422+'3. FTNC USD'!AA1422+'4. FTNC EUR'!AA1422+'5. FTNC GBP'!AA1422+'6. FTNC Autres (inclus)'!AA1422</f>
        <v>0</v>
      </c>
      <c r="AB1422" s="421">
        <f>'2. FTNC CAN'!AB1422+'3. FTNC USD'!AB1422+'4. FTNC EUR'!AB1422+'5. FTNC GBP'!AB1422+'6. FTNC Autres (inclus)'!AB1422</f>
        <v>0</v>
      </c>
      <c r="AC1422" s="408">
        <f>'2. FTNC CAN'!AC1422+'3. FTNC USD'!AC1422+'4. FTNC EUR'!AC1422+'5. FTNC GBP'!AC1422+'6. FTNC Autres (inclus)'!AC1422</f>
        <v>0</v>
      </c>
      <c r="AD1422" s="242"/>
      <c r="AE1422" s="468"/>
      <c r="AF1422" s="568"/>
    </row>
    <row r="1423" spans="1:32" ht="15" outlineLevel="1" x14ac:dyDescent="0.2">
      <c r="A1423" s="232">
        <v>174</v>
      </c>
      <c r="B1423" s="507"/>
      <c r="C1423" s="475"/>
      <c r="D1423" s="475"/>
      <c r="E1423" s="853" t="s">
        <v>135</v>
      </c>
      <c r="F1423" s="854"/>
      <c r="G1423" s="854"/>
      <c r="H1423" s="854"/>
      <c r="I1423" s="854"/>
      <c r="J1423" s="854"/>
      <c r="K1423" s="854"/>
      <c r="L1423" s="855"/>
      <c r="M1423" s="407">
        <f>SUBTOTAL(9,M1424:M1425)</f>
        <v>0</v>
      </c>
      <c r="N1423" s="410">
        <f t="shared" ref="N1423:AC1423" si="1524">SUBTOTAL(9,N1424:N1425)</f>
        <v>0</v>
      </c>
      <c r="O1423" s="414">
        <f t="shared" si="1524"/>
        <v>0</v>
      </c>
      <c r="P1423" s="414">
        <f t="shared" si="1524"/>
        <v>0</v>
      </c>
      <c r="Q1423" s="415">
        <f t="shared" si="1524"/>
        <v>0</v>
      </c>
      <c r="R1423" s="410">
        <f t="shared" si="1524"/>
        <v>0</v>
      </c>
      <c r="S1423" s="414">
        <f t="shared" si="1524"/>
        <v>0</v>
      </c>
      <c r="T1423" s="413">
        <f t="shared" si="1524"/>
        <v>0</v>
      </c>
      <c r="U1423" s="413">
        <f t="shared" si="1524"/>
        <v>0</v>
      </c>
      <c r="V1423" s="413">
        <f t="shared" si="1524"/>
        <v>0</v>
      </c>
      <c r="W1423" s="413">
        <f t="shared" si="1524"/>
        <v>0</v>
      </c>
      <c r="X1423" s="413">
        <f t="shared" si="1524"/>
        <v>0</v>
      </c>
      <c r="Y1423" s="413">
        <f t="shared" si="1524"/>
        <v>0</v>
      </c>
      <c r="Z1423" s="413">
        <f t="shared" si="1524"/>
        <v>0</v>
      </c>
      <c r="AA1423" s="413">
        <f t="shared" si="1524"/>
        <v>0</v>
      </c>
      <c r="AB1423" s="411">
        <f t="shared" si="1524"/>
        <v>0</v>
      </c>
      <c r="AC1423" s="407">
        <f t="shared" si="1524"/>
        <v>0</v>
      </c>
      <c r="AD1423" s="242"/>
      <c r="AE1423" s="468"/>
      <c r="AF1423" s="568"/>
    </row>
    <row r="1424" spans="1:32" ht="15" outlineLevel="1" x14ac:dyDescent="0.2">
      <c r="A1424" s="232">
        <v>175</v>
      </c>
      <c r="B1424" s="507"/>
      <c r="C1424" s="475"/>
      <c r="D1424" s="475"/>
      <c r="E1424" s="475"/>
      <c r="F1424" s="856" t="s">
        <v>136</v>
      </c>
      <c r="G1424" s="857"/>
      <c r="H1424" s="857"/>
      <c r="I1424" s="857"/>
      <c r="J1424" s="857"/>
      <c r="K1424" s="857"/>
      <c r="L1424" s="858"/>
      <c r="M1424" s="408">
        <f>'2. FTNC CAN'!M1424+'3. FTNC USD'!M1424+'4. FTNC EUR'!M1424+'5. FTNC GBP'!M1424+'6. FTNC Autres (inclus)'!M1424</f>
        <v>0</v>
      </c>
      <c r="N1424" s="419">
        <f>'2. FTNC CAN'!N1424+'3. FTNC USD'!N1424+'4. FTNC EUR'!N1424+'5. FTNC GBP'!N1424+'6. FTNC Autres (inclus)'!N1424</f>
        <v>0</v>
      </c>
      <c r="O1424" s="422">
        <f>'2. FTNC CAN'!O1424+'3. FTNC USD'!O1424+'4. FTNC EUR'!O1424+'5. FTNC GBP'!O1424+'6. FTNC Autres (inclus)'!O1424</f>
        <v>0</v>
      </c>
      <c r="P1424" s="422">
        <f>'2. FTNC CAN'!P1424+'3. FTNC USD'!P1424+'4. FTNC EUR'!P1424+'5. FTNC GBP'!P1424+'6. FTNC Autres (inclus)'!P1424</f>
        <v>0</v>
      </c>
      <c r="Q1424" s="423">
        <f>'2. FTNC CAN'!Q1424+'3. FTNC USD'!Q1424+'4. FTNC EUR'!Q1424+'5. FTNC GBP'!Q1424+'6. FTNC Autres (inclus)'!Q1424</f>
        <v>0</v>
      </c>
      <c r="R1424" s="419">
        <f>'2. FTNC CAN'!R1424+'3. FTNC USD'!R1424+'4. FTNC EUR'!R1424+'5. FTNC GBP'!R1424+'6. FTNC Autres (inclus)'!R1424</f>
        <v>0</v>
      </c>
      <c r="S1424" s="421">
        <f>'2. FTNC CAN'!S1424+'3. FTNC USD'!S1424+'4. FTNC EUR'!S1424+'5. FTNC GBP'!S1424+'6. FTNC Autres (inclus)'!S1424</f>
        <v>0</v>
      </c>
      <c r="T1424" s="421">
        <f>'2. FTNC CAN'!T1424+'3. FTNC USD'!T1424+'4. FTNC EUR'!T1424+'5. FTNC GBP'!T1424+'6. FTNC Autres (inclus)'!T1424</f>
        <v>0</v>
      </c>
      <c r="U1424" s="421">
        <f>'2. FTNC CAN'!U1424+'3. FTNC USD'!U1424+'4. FTNC EUR'!U1424+'5. FTNC GBP'!U1424+'6. FTNC Autres (inclus)'!U1424</f>
        <v>0</v>
      </c>
      <c r="V1424" s="421">
        <f>'2. FTNC CAN'!V1424+'3. FTNC USD'!V1424+'4. FTNC EUR'!V1424+'5. FTNC GBP'!V1424+'6. FTNC Autres (inclus)'!V1424</f>
        <v>0</v>
      </c>
      <c r="W1424" s="421">
        <f>'2. FTNC CAN'!W1424+'3. FTNC USD'!W1424+'4. FTNC EUR'!W1424+'5. FTNC GBP'!W1424+'6. FTNC Autres (inclus)'!W1424</f>
        <v>0</v>
      </c>
      <c r="X1424" s="422">
        <f>'2. FTNC CAN'!X1424+'3. FTNC USD'!X1424+'4. FTNC EUR'!X1424+'5. FTNC GBP'!X1424+'6. FTNC Autres (inclus)'!X1424</f>
        <v>0</v>
      </c>
      <c r="Y1424" s="421">
        <f>'2. FTNC CAN'!Y1424+'3. FTNC USD'!Y1424+'4. FTNC EUR'!Y1424+'5. FTNC GBP'!Y1424+'6. FTNC Autres (inclus)'!Y1424</f>
        <v>0</v>
      </c>
      <c r="Z1424" s="421">
        <f>'2. FTNC CAN'!Z1424+'3. FTNC USD'!Z1424+'4. FTNC EUR'!Z1424+'5. FTNC GBP'!Z1424+'6. FTNC Autres (inclus)'!Z1424</f>
        <v>0</v>
      </c>
      <c r="AA1424" s="421">
        <f>'2. FTNC CAN'!AA1424+'3. FTNC USD'!AA1424+'4. FTNC EUR'!AA1424+'5. FTNC GBP'!AA1424+'6. FTNC Autres (inclus)'!AA1424</f>
        <v>0</v>
      </c>
      <c r="AB1424" s="421">
        <f>'2. FTNC CAN'!AB1424+'3. FTNC USD'!AB1424+'4. FTNC EUR'!AB1424+'5. FTNC GBP'!AB1424+'6. FTNC Autres (inclus)'!AB1424</f>
        <v>0</v>
      </c>
      <c r="AC1424" s="408">
        <f>'2. FTNC CAN'!AC1424+'3. FTNC USD'!AC1424+'4. FTNC EUR'!AC1424+'5. FTNC GBP'!AC1424+'6. FTNC Autres (inclus)'!AC1424</f>
        <v>0</v>
      </c>
      <c r="AD1424" s="242"/>
      <c r="AE1424" s="468"/>
      <c r="AF1424" s="568"/>
    </row>
    <row r="1425" spans="1:32" ht="15" outlineLevel="1" x14ac:dyDescent="0.2">
      <c r="A1425" s="232">
        <v>176</v>
      </c>
      <c r="B1425" s="646"/>
      <c r="C1425" s="641"/>
      <c r="D1425" s="641"/>
      <c r="E1425" s="641"/>
      <c r="F1425" s="915" t="s">
        <v>137</v>
      </c>
      <c r="G1425" s="916"/>
      <c r="H1425" s="916"/>
      <c r="I1425" s="916"/>
      <c r="J1425" s="916"/>
      <c r="K1425" s="916"/>
      <c r="L1425" s="1028"/>
      <c r="M1425" s="408">
        <f>'2. FTNC CAN'!M1425+'3. FTNC USD'!M1425+'4. FTNC EUR'!M1425+'5. FTNC GBP'!M1425+'6. FTNC Autres (inclus)'!M1425</f>
        <v>0</v>
      </c>
      <c r="N1425" s="419">
        <f>'2. FTNC CAN'!N1425+'3. FTNC USD'!N1425+'4. FTNC EUR'!N1425+'5. FTNC GBP'!N1425+'6. FTNC Autres (inclus)'!N1425</f>
        <v>0</v>
      </c>
      <c r="O1425" s="422">
        <f>'2. FTNC CAN'!O1425+'3. FTNC USD'!O1425+'4. FTNC EUR'!O1425+'5. FTNC GBP'!O1425+'6. FTNC Autres (inclus)'!O1425</f>
        <v>0</v>
      </c>
      <c r="P1425" s="422">
        <f>'2. FTNC CAN'!P1425+'3. FTNC USD'!P1425+'4. FTNC EUR'!P1425+'5. FTNC GBP'!P1425+'6. FTNC Autres (inclus)'!P1425</f>
        <v>0</v>
      </c>
      <c r="Q1425" s="423">
        <f>'2. FTNC CAN'!Q1425+'3. FTNC USD'!Q1425+'4. FTNC EUR'!Q1425+'5. FTNC GBP'!Q1425+'6. FTNC Autres (inclus)'!Q1425</f>
        <v>0</v>
      </c>
      <c r="R1425" s="419">
        <f>'2. FTNC CAN'!R1425+'3. FTNC USD'!R1425+'4. FTNC EUR'!R1425+'5. FTNC GBP'!R1425+'6. FTNC Autres (inclus)'!R1425</f>
        <v>0</v>
      </c>
      <c r="S1425" s="421">
        <f>'2. FTNC CAN'!S1425+'3. FTNC USD'!S1425+'4. FTNC EUR'!S1425+'5. FTNC GBP'!S1425+'6. FTNC Autres (inclus)'!S1425</f>
        <v>0</v>
      </c>
      <c r="T1425" s="421">
        <f>'2. FTNC CAN'!T1425+'3. FTNC USD'!T1425+'4. FTNC EUR'!T1425+'5. FTNC GBP'!T1425+'6. FTNC Autres (inclus)'!T1425</f>
        <v>0</v>
      </c>
      <c r="U1425" s="421">
        <f>'2. FTNC CAN'!U1425+'3. FTNC USD'!U1425+'4. FTNC EUR'!U1425+'5. FTNC GBP'!U1425+'6. FTNC Autres (inclus)'!U1425</f>
        <v>0</v>
      </c>
      <c r="V1425" s="421">
        <f>'2. FTNC CAN'!V1425+'3. FTNC USD'!V1425+'4. FTNC EUR'!V1425+'5. FTNC GBP'!V1425+'6. FTNC Autres (inclus)'!V1425</f>
        <v>0</v>
      </c>
      <c r="W1425" s="421">
        <f>'2. FTNC CAN'!W1425+'3. FTNC USD'!W1425+'4. FTNC EUR'!W1425+'5. FTNC GBP'!W1425+'6. FTNC Autres (inclus)'!W1425</f>
        <v>0</v>
      </c>
      <c r="X1425" s="422">
        <f>'2. FTNC CAN'!X1425+'3. FTNC USD'!X1425+'4. FTNC EUR'!X1425+'5. FTNC GBP'!X1425+'6. FTNC Autres (inclus)'!X1425</f>
        <v>0</v>
      </c>
      <c r="Y1425" s="421">
        <f>'2. FTNC CAN'!Y1425+'3. FTNC USD'!Y1425+'4. FTNC EUR'!Y1425+'5. FTNC GBP'!Y1425+'6. FTNC Autres (inclus)'!Y1425</f>
        <v>0</v>
      </c>
      <c r="Z1425" s="421">
        <f>'2. FTNC CAN'!Z1425+'3. FTNC USD'!Z1425+'4. FTNC EUR'!Z1425+'5. FTNC GBP'!Z1425+'6. FTNC Autres (inclus)'!Z1425</f>
        <v>0</v>
      </c>
      <c r="AA1425" s="421">
        <f>'2. FTNC CAN'!AA1425+'3. FTNC USD'!AA1425+'4. FTNC EUR'!AA1425+'5. FTNC GBP'!AA1425+'6. FTNC Autres (inclus)'!AA1425</f>
        <v>0</v>
      </c>
      <c r="AB1425" s="421">
        <f>'2. FTNC CAN'!AB1425+'3. FTNC USD'!AB1425+'4. FTNC EUR'!AB1425+'5. FTNC GBP'!AB1425+'6. FTNC Autres (inclus)'!AB1425</f>
        <v>0</v>
      </c>
      <c r="AC1425" s="408">
        <f>'2. FTNC CAN'!AC1425+'3. FTNC USD'!AC1425+'4. FTNC EUR'!AC1425+'5. FTNC GBP'!AC1425+'6. FTNC Autres (inclus)'!AC1425</f>
        <v>0</v>
      </c>
      <c r="AD1425" s="242"/>
      <c r="AE1425" s="468"/>
      <c r="AF1425" s="568"/>
    </row>
    <row r="1426" spans="1:32" ht="15" outlineLevel="1" x14ac:dyDescent="0.2">
      <c r="A1426" s="232">
        <v>177</v>
      </c>
      <c r="B1426" s="507"/>
      <c r="C1426" s="475"/>
      <c r="D1426" s="475"/>
      <c r="E1426" s="918" t="s">
        <v>550</v>
      </c>
      <c r="F1426" s="919"/>
      <c r="G1426" s="919"/>
      <c r="H1426" s="919"/>
      <c r="I1426" s="919"/>
      <c r="J1426" s="919"/>
      <c r="K1426" s="919"/>
      <c r="L1426" s="920"/>
      <c r="M1426" s="407">
        <f>SUBTOTAL(9,M1427:M1428)</f>
        <v>0</v>
      </c>
      <c r="N1426" s="410">
        <f t="shared" ref="N1426:AC1426" si="1525">SUBTOTAL(9,N1427:N1428)</f>
        <v>0</v>
      </c>
      <c r="O1426" s="414">
        <f t="shared" si="1525"/>
        <v>0</v>
      </c>
      <c r="P1426" s="414">
        <f t="shared" si="1525"/>
        <v>0</v>
      </c>
      <c r="Q1426" s="415">
        <f t="shared" si="1525"/>
        <v>0</v>
      </c>
      <c r="R1426" s="410">
        <f t="shared" si="1525"/>
        <v>0</v>
      </c>
      <c r="S1426" s="414">
        <f t="shared" si="1525"/>
        <v>0</v>
      </c>
      <c r="T1426" s="413">
        <f t="shared" si="1525"/>
        <v>0</v>
      </c>
      <c r="U1426" s="413">
        <f t="shared" si="1525"/>
        <v>0</v>
      </c>
      <c r="V1426" s="413">
        <f t="shared" si="1525"/>
        <v>0</v>
      </c>
      <c r="W1426" s="413">
        <f t="shared" si="1525"/>
        <v>0</v>
      </c>
      <c r="X1426" s="413">
        <f t="shared" si="1525"/>
        <v>0</v>
      </c>
      <c r="Y1426" s="413">
        <f t="shared" si="1525"/>
        <v>0</v>
      </c>
      <c r="Z1426" s="413">
        <f t="shared" si="1525"/>
        <v>0</v>
      </c>
      <c r="AA1426" s="413">
        <f t="shared" si="1525"/>
        <v>0</v>
      </c>
      <c r="AB1426" s="411">
        <f t="shared" si="1525"/>
        <v>0</v>
      </c>
      <c r="AC1426" s="407">
        <f t="shared" si="1525"/>
        <v>0</v>
      </c>
      <c r="AD1426" s="242"/>
      <c r="AE1426" s="468"/>
      <c r="AF1426" s="568"/>
    </row>
    <row r="1427" spans="1:32" ht="15" outlineLevel="1" x14ac:dyDescent="0.2">
      <c r="A1427" s="232">
        <v>178</v>
      </c>
      <c r="B1427" s="507"/>
      <c r="C1427" s="475"/>
      <c r="D1427" s="475"/>
      <c r="E1427" s="475"/>
      <c r="F1427" s="856" t="s">
        <v>551</v>
      </c>
      <c r="G1427" s="857"/>
      <c r="H1427" s="857"/>
      <c r="I1427" s="857"/>
      <c r="J1427" s="857"/>
      <c r="K1427" s="857"/>
      <c r="L1427" s="858"/>
      <c r="M1427" s="408">
        <f>'2. FTNC CAN'!M1427+'3. FTNC USD'!M1427+'4. FTNC EUR'!M1427+'5. FTNC GBP'!M1427+'6. FTNC Autres (inclus)'!M1427</f>
        <v>0</v>
      </c>
      <c r="N1427" s="419">
        <f>'2. FTNC CAN'!N1427+'3. FTNC USD'!N1427+'4. FTNC EUR'!N1427+'5. FTNC GBP'!N1427+'6. FTNC Autres (inclus)'!N1427</f>
        <v>0</v>
      </c>
      <c r="O1427" s="422">
        <f>'2. FTNC CAN'!O1427+'3. FTNC USD'!O1427+'4. FTNC EUR'!O1427+'5. FTNC GBP'!O1427+'6. FTNC Autres (inclus)'!O1427</f>
        <v>0</v>
      </c>
      <c r="P1427" s="422">
        <f>'2. FTNC CAN'!P1427+'3. FTNC USD'!P1427+'4. FTNC EUR'!P1427+'5. FTNC GBP'!P1427+'6. FTNC Autres (inclus)'!P1427</f>
        <v>0</v>
      </c>
      <c r="Q1427" s="423">
        <f>'2. FTNC CAN'!Q1427+'3. FTNC USD'!Q1427+'4. FTNC EUR'!Q1427+'5. FTNC GBP'!Q1427+'6. FTNC Autres (inclus)'!Q1427</f>
        <v>0</v>
      </c>
      <c r="R1427" s="419">
        <f>'2. FTNC CAN'!R1427+'3. FTNC USD'!R1427+'4. FTNC EUR'!R1427+'5. FTNC GBP'!R1427+'6. FTNC Autres (inclus)'!R1427</f>
        <v>0</v>
      </c>
      <c r="S1427" s="421">
        <f>'2. FTNC CAN'!S1427+'3. FTNC USD'!S1427+'4. FTNC EUR'!S1427+'5. FTNC GBP'!S1427+'6. FTNC Autres (inclus)'!S1427</f>
        <v>0</v>
      </c>
      <c r="T1427" s="421">
        <f>'2. FTNC CAN'!T1427+'3. FTNC USD'!T1427+'4. FTNC EUR'!T1427+'5. FTNC GBP'!T1427+'6. FTNC Autres (inclus)'!T1427</f>
        <v>0</v>
      </c>
      <c r="U1427" s="421">
        <f>'2. FTNC CAN'!U1427+'3. FTNC USD'!U1427+'4. FTNC EUR'!U1427+'5. FTNC GBP'!U1427+'6. FTNC Autres (inclus)'!U1427</f>
        <v>0</v>
      </c>
      <c r="V1427" s="421">
        <f>'2. FTNC CAN'!V1427+'3. FTNC USD'!V1427+'4. FTNC EUR'!V1427+'5. FTNC GBP'!V1427+'6. FTNC Autres (inclus)'!V1427</f>
        <v>0</v>
      </c>
      <c r="W1427" s="421">
        <f>'2. FTNC CAN'!W1427+'3. FTNC USD'!W1427+'4. FTNC EUR'!W1427+'5. FTNC GBP'!W1427+'6. FTNC Autres (inclus)'!W1427</f>
        <v>0</v>
      </c>
      <c r="X1427" s="422">
        <f>'2. FTNC CAN'!X1427+'3. FTNC USD'!X1427+'4. FTNC EUR'!X1427+'5. FTNC GBP'!X1427+'6. FTNC Autres (inclus)'!X1427</f>
        <v>0</v>
      </c>
      <c r="Y1427" s="421">
        <f>'2. FTNC CAN'!Y1427+'3. FTNC USD'!Y1427+'4. FTNC EUR'!Y1427+'5. FTNC GBP'!Y1427+'6. FTNC Autres (inclus)'!Y1427</f>
        <v>0</v>
      </c>
      <c r="Z1427" s="421">
        <f>'2. FTNC CAN'!Z1427+'3. FTNC USD'!Z1427+'4. FTNC EUR'!Z1427+'5. FTNC GBP'!Z1427+'6. FTNC Autres (inclus)'!Z1427</f>
        <v>0</v>
      </c>
      <c r="AA1427" s="421">
        <f>'2. FTNC CAN'!AA1427+'3. FTNC USD'!AA1427+'4. FTNC EUR'!AA1427+'5. FTNC GBP'!AA1427+'6. FTNC Autres (inclus)'!AA1427</f>
        <v>0</v>
      </c>
      <c r="AB1427" s="421">
        <f>'2. FTNC CAN'!AB1427+'3. FTNC USD'!AB1427+'4. FTNC EUR'!AB1427+'5. FTNC GBP'!AB1427+'6. FTNC Autres (inclus)'!AB1427</f>
        <v>0</v>
      </c>
      <c r="AC1427" s="408">
        <f>'2. FTNC CAN'!AC1427+'3. FTNC USD'!AC1427+'4. FTNC EUR'!AC1427+'5. FTNC GBP'!AC1427+'6. FTNC Autres (inclus)'!AC1427</f>
        <v>0</v>
      </c>
      <c r="AD1427" s="242"/>
      <c r="AE1427" s="468"/>
      <c r="AF1427" s="568"/>
    </row>
    <row r="1428" spans="1:32" ht="15" outlineLevel="1" x14ac:dyDescent="0.2">
      <c r="A1428" s="232">
        <v>179</v>
      </c>
      <c r="B1428" s="507"/>
      <c r="C1428" s="475"/>
      <c r="D1428" s="475"/>
      <c r="E1428" s="475"/>
      <c r="F1428" s="859" t="s">
        <v>552</v>
      </c>
      <c r="G1428" s="860"/>
      <c r="H1428" s="860"/>
      <c r="I1428" s="860"/>
      <c r="J1428" s="860"/>
      <c r="K1428" s="860"/>
      <c r="L1428" s="861"/>
      <c r="M1428" s="408">
        <f>'2. FTNC CAN'!M1428+'3. FTNC USD'!M1428+'4. FTNC EUR'!M1428+'5. FTNC GBP'!M1428+'6. FTNC Autres (inclus)'!M1428</f>
        <v>0</v>
      </c>
      <c r="N1428" s="419">
        <f>'2. FTNC CAN'!N1428+'3. FTNC USD'!N1428+'4. FTNC EUR'!N1428+'5. FTNC GBP'!N1428+'6. FTNC Autres (inclus)'!N1428</f>
        <v>0</v>
      </c>
      <c r="O1428" s="422">
        <f>'2. FTNC CAN'!O1428+'3. FTNC USD'!O1428+'4. FTNC EUR'!O1428+'5. FTNC GBP'!O1428+'6. FTNC Autres (inclus)'!O1428</f>
        <v>0</v>
      </c>
      <c r="P1428" s="422">
        <f>'2. FTNC CAN'!P1428+'3. FTNC USD'!P1428+'4. FTNC EUR'!P1428+'5. FTNC GBP'!P1428+'6. FTNC Autres (inclus)'!P1428</f>
        <v>0</v>
      </c>
      <c r="Q1428" s="423">
        <f>'2. FTNC CAN'!Q1428+'3. FTNC USD'!Q1428+'4. FTNC EUR'!Q1428+'5. FTNC GBP'!Q1428+'6. FTNC Autres (inclus)'!Q1428</f>
        <v>0</v>
      </c>
      <c r="R1428" s="419">
        <f>'2. FTNC CAN'!R1428+'3. FTNC USD'!R1428+'4. FTNC EUR'!R1428+'5. FTNC GBP'!R1428+'6. FTNC Autres (inclus)'!R1428</f>
        <v>0</v>
      </c>
      <c r="S1428" s="421">
        <f>'2. FTNC CAN'!S1428+'3. FTNC USD'!S1428+'4. FTNC EUR'!S1428+'5. FTNC GBP'!S1428+'6. FTNC Autres (inclus)'!S1428</f>
        <v>0</v>
      </c>
      <c r="T1428" s="421">
        <f>'2. FTNC CAN'!T1428+'3. FTNC USD'!T1428+'4. FTNC EUR'!T1428+'5. FTNC GBP'!T1428+'6. FTNC Autres (inclus)'!T1428</f>
        <v>0</v>
      </c>
      <c r="U1428" s="421">
        <f>'2. FTNC CAN'!U1428+'3. FTNC USD'!U1428+'4. FTNC EUR'!U1428+'5. FTNC GBP'!U1428+'6. FTNC Autres (inclus)'!U1428</f>
        <v>0</v>
      </c>
      <c r="V1428" s="421">
        <f>'2. FTNC CAN'!V1428+'3. FTNC USD'!V1428+'4. FTNC EUR'!V1428+'5. FTNC GBP'!V1428+'6. FTNC Autres (inclus)'!V1428</f>
        <v>0</v>
      </c>
      <c r="W1428" s="421">
        <f>'2. FTNC CAN'!W1428+'3. FTNC USD'!W1428+'4. FTNC EUR'!W1428+'5. FTNC GBP'!W1428+'6. FTNC Autres (inclus)'!W1428</f>
        <v>0</v>
      </c>
      <c r="X1428" s="422">
        <f>'2. FTNC CAN'!X1428+'3. FTNC USD'!X1428+'4. FTNC EUR'!X1428+'5. FTNC GBP'!X1428+'6. FTNC Autres (inclus)'!X1428</f>
        <v>0</v>
      </c>
      <c r="Y1428" s="421">
        <f>'2. FTNC CAN'!Y1428+'3. FTNC USD'!Y1428+'4. FTNC EUR'!Y1428+'5. FTNC GBP'!Y1428+'6. FTNC Autres (inclus)'!Y1428</f>
        <v>0</v>
      </c>
      <c r="Z1428" s="421">
        <f>'2. FTNC CAN'!Z1428+'3. FTNC USD'!Z1428+'4. FTNC EUR'!Z1428+'5. FTNC GBP'!Z1428+'6. FTNC Autres (inclus)'!Z1428</f>
        <v>0</v>
      </c>
      <c r="AA1428" s="421">
        <f>'2. FTNC CAN'!AA1428+'3. FTNC USD'!AA1428+'4. FTNC EUR'!AA1428+'5. FTNC GBP'!AA1428+'6. FTNC Autres (inclus)'!AA1428</f>
        <v>0</v>
      </c>
      <c r="AB1428" s="421">
        <f>'2. FTNC CAN'!AB1428+'3. FTNC USD'!AB1428+'4. FTNC EUR'!AB1428+'5. FTNC GBP'!AB1428+'6. FTNC Autres (inclus)'!AB1428</f>
        <v>0</v>
      </c>
      <c r="AC1428" s="408">
        <f>'2. FTNC CAN'!AC1428+'3. FTNC USD'!AC1428+'4. FTNC EUR'!AC1428+'5. FTNC GBP'!AC1428+'6. FTNC Autres (inclus)'!AC1428</f>
        <v>0</v>
      </c>
      <c r="AD1428" s="242"/>
      <c r="AE1428" s="468"/>
      <c r="AF1428" s="568"/>
    </row>
    <row r="1429" spans="1:32" ht="15" outlineLevel="1" x14ac:dyDescent="0.2">
      <c r="A1429" s="232">
        <v>180</v>
      </c>
      <c r="B1429" s="507"/>
      <c r="C1429" s="475"/>
      <c r="D1429" s="475"/>
      <c r="E1429" s="853" t="s">
        <v>553</v>
      </c>
      <c r="F1429" s="854"/>
      <c r="G1429" s="854"/>
      <c r="H1429" s="854"/>
      <c r="I1429" s="854"/>
      <c r="J1429" s="854"/>
      <c r="K1429" s="854"/>
      <c r="L1429" s="855"/>
      <c r="M1429" s="407">
        <f>SUBTOTAL(9,M1430:M1431)</f>
        <v>0</v>
      </c>
      <c r="N1429" s="410">
        <f t="shared" ref="N1429:AC1429" si="1526">SUBTOTAL(9,N1430:N1431)</f>
        <v>0</v>
      </c>
      <c r="O1429" s="414">
        <f t="shared" si="1526"/>
        <v>0</v>
      </c>
      <c r="P1429" s="414">
        <f t="shared" si="1526"/>
        <v>0</v>
      </c>
      <c r="Q1429" s="415">
        <f t="shared" si="1526"/>
        <v>0</v>
      </c>
      <c r="R1429" s="410">
        <f t="shared" si="1526"/>
        <v>0</v>
      </c>
      <c r="S1429" s="414">
        <f t="shared" si="1526"/>
        <v>0</v>
      </c>
      <c r="T1429" s="413">
        <f t="shared" si="1526"/>
        <v>0</v>
      </c>
      <c r="U1429" s="413">
        <f t="shared" si="1526"/>
        <v>0</v>
      </c>
      <c r="V1429" s="413">
        <f t="shared" si="1526"/>
        <v>0</v>
      </c>
      <c r="W1429" s="413">
        <f t="shared" si="1526"/>
        <v>0</v>
      </c>
      <c r="X1429" s="413">
        <f t="shared" si="1526"/>
        <v>0</v>
      </c>
      <c r="Y1429" s="413">
        <f t="shared" si="1526"/>
        <v>0</v>
      </c>
      <c r="Z1429" s="413">
        <f t="shared" si="1526"/>
        <v>0</v>
      </c>
      <c r="AA1429" s="413">
        <f t="shared" si="1526"/>
        <v>0</v>
      </c>
      <c r="AB1429" s="411">
        <f t="shared" si="1526"/>
        <v>0</v>
      </c>
      <c r="AC1429" s="407">
        <f t="shared" si="1526"/>
        <v>0</v>
      </c>
      <c r="AD1429" s="242"/>
      <c r="AE1429" s="468"/>
      <c r="AF1429" s="568"/>
    </row>
    <row r="1430" spans="1:32" ht="15" outlineLevel="1" x14ac:dyDescent="0.2">
      <c r="A1430" s="232">
        <v>181</v>
      </c>
      <c r="B1430" s="507"/>
      <c r="C1430" s="475"/>
      <c r="D1430" s="475"/>
      <c r="E1430" s="475"/>
      <c r="F1430" s="856" t="s">
        <v>554</v>
      </c>
      <c r="G1430" s="857"/>
      <c r="H1430" s="857"/>
      <c r="I1430" s="857"/>
      <c r="J1430" s="857"/>
      <c r="K1430" s="857"/>
      <c r="L1430" s="858"/>
      <c r="M1430" s="408">
        <f>'2. FTNC CAN'!M1430+'3. FTNC USD'!M1430+'4. FTNC EUR'!M1430+'5. FTNC GBP'!M1430+'6. FTNC Autres (inclus)'!M1430</f>
        <v>0</v>
      </c>
      <c r="N1430" s="419">
        <f>'2. FTNC CAN'!N1430+'3. FTNC USD'!N1430+'4. FTNC EUR'!N1430+'5. FTNC GBP'!N1430+'6. FTNC Autres (inclus)'!N1430</f>
        <v>0</v>
      </c>
      <c r="O1430" s="422">
        <f>'2. FTNC CAN'!O1430+'3. FTNC USD'!O1430+'4. FTNC EUR'!O1430+'5. FTNC GBP'!O1430+'6. FTNC Autres (inclus)'!O1430</f>
        <v>0</v>
      </c>
      <c r="P1430" s="422">
        <f>'2. FTNC CAN'!P1430+'3. FTNC USD'!P1430+'4. FTNC EUR'!P1430+'5. FTNC GBP'!P1430+'6. FTNC Autres (inclus)'!P1430</f>
        <v>0</v>
      </c>
      <c r="Q1430" s="423">
        <f>'2. FTNC CAN'!Q1430+'3. FTNC USD'!Q1430+'4. FTNC EUR'!Q1430+'5. FTNC GBP'!Q1430+'6. FTNC Autres (inclus)'!Q1430</f>
        <v>0</v>
      </c>
      <c r="R1430" s="419">
        <f>'2. FTNC CAN'!R1430+'3. FTNC USD'!R1430+'4. FTNC EUR'!R1430+'5. FTNC GBP'!R1430+'6. FTNC Autres (inclus)'!R1430</f>
        <v>0</v>
      </c>
      <c r="S1430" s="421">
        <f>'2. FTNC CAN'!S1430+'3. FTNC USD'!S1430+'4. FTNC EUR'!S1430+'5. FTNC GBP'!S1430+'6. FTNC Autres (inclus)'!S1430</f>
        <v>0</v>
      </c>
      <c r="T1430" s="421">
        <f>'2. FTNC CAN'!T1430+'3. FTNC USD'!T1430+'4. FTNC EUR'!T1430+'5. FTNC GBP'!T1430+'6. FTNC Autres (inclus)'!T1430</f>
        <v>0</v>
      </c>
      <c r="U1430" s="421">
        <f>'2. FTNC CAN'!U1430+'3. FTNC USD'!U1430+'4. FTNC EUR'!U1430+'5. FTNC GBP'!U1430+'6. FTNC Autres (inclus)'!U1430</f>
        <v>0</v>
      </c>
      <c r="V1430" s="421">
        <f>'2. FTNC CAN'!V1430+'3. FTNC USD'!V1430+'4. FTNC EUR'!V1430+'5. FTNC GBP'!V1430+'6. FTNC Autres (inclus)'!V1430</f>
        <v>0</v>
      </c>
      <c r="W1430" s="421">
        <f>'2. FTNC CAN'!W1430+'3. FTNC USD'!W1430+'4. FTNC EUR'!W1430+'5. FTNC GBP'!W1430+'6. FTNC Autres (inclus)'!W1430</f>
        <v>0</v>
      </c>
      <c r="X1430" s="422">
        <f>'2. FTNC CAN'!X1430+'3. FTNC USD'!X1430+'4. FTNC EUR'!X1430+'5. FTNC GBP'!X1430+'6. FTNC Autres (inclus)'!X1430</f>
        <v>0</v>
      </c>
      <c r="Y1430" s="421">
        <f>'2. FTNC CAN'!Y1430+'3. FTNC USD'!Y1430+'4. FTNC EUR'!Y1430+'5. FTNC GBP'!Y1430+'6. FTNC Autres (inclus)'!Y1430</f>
        <v>0</v>
      </c>
      <c r="Z1430" s="421">
        <f>'2. FTNC CAN'!Z1430+'3. FTNC USD'!Z1430+'4. FTNC EUR'!Z1430+'5. FTNC GBP'!Z1430+'6. FTNC Autres (inclus)'!Z1430</f>
        <v>0</v>
      </c>
      <c r="AA1430" s="421">
        <f>'2. FTNC CAN'!AA1430+'3. FTNC USD'!AA1430+'4. FTNC EUR'!AA1430+'5. FTNC GBP'!AA1430+'6. FTNC Autres (inclus)'!AA1430</f>
        <v>0</v>
      </c>
      <c r="AB1430" s="421">
        <f>'2. FTNC CAN'!AB1430+'3. FTNC USD'!AB1430+'4. FTNC EUR'!AB1430+'5. FTNC GBP'!AB1430+'6. FTNC Autres (inclus)'!AB1430</f>
        <v>0</v>
      </c>
      <c r="AC1430" s="408">
        <f>'2. FTNC CAN'!AC1430+'3. FTNC USD'!AC1430+'4. FTNC EUR'!AC1430+'5. FTNC GBP'!AC1430+'6. FTNC Autres (inclus)'!AC1430</f>
        <v>0</v>
      </c>
      <c r="AD1430" s="242"/>
      <c r="AE1430" s="468"/>
      <c r="AF1430" s="568"/>
    </row>
    <row r="1431" spans="1:32" ht="15" outlineLevel="1" x14ac:dyDescent="0.2">
      <c r="A1431" s="232">
        <v>182</v>
      </c>
      <c r="B1431" s="507"/>
      <c r="C1431" s="475"/>
      <c r="D1431" s="475"/>
      <c r="E1431" s="475"/>
      <c r="F1431" s="859" t="s">
        <v>555</v>
      </c>
      <c r="G1431" s="860"/>
      <c r="H1431" s="860"/>
      <c r="I1431" s="860"/>
      <c r="J1431" s="860"/>
      <c r="K1431" s="860"/>
      <c r="L1431" s="861"/>
      <c r="M1431" s="408">
        <f>'2. FTNC CAN'!M1431+'3. FTNC USD'!M1431+'4. FTNC EUR'!M1431+'5. FTNC GBP'!M1431+'6. FTNC Autres (inclus)'!M1431</f>
        <v>0</v>
      </c>
      <c r="N1431" s="419">
        <f>'2. FTNC CAN'!N1431+'3. FTNC USD'!N1431+'4. FTNC EUR'!N1431+'5. FTNC GBP'!N1431+'6. FTNC Autres (inclus)'!N1431</f>
        <v>0</v>
      </c>
      <c r="O1431" s="422">
        <f>'2. FTNC CAN'!O1431+'3. FTNC USD'!O1431+'4. FTNC EUR'!O1431+'5. FTNC GBP'!O1431+'6. FTNC Autres (inclus)'!O1431</f>
        <v>0</v>
      </c>
      <c r="P1431" s="422">
        <f>'2. FTNC CAN'!P1431+'3. FTNC USD'!P1431+'4. FTNC EUR'!P1431+'5. FTNC GBP'!P1431+'6. FTNC Autres (inclus)'!P1431</f>
        <v>0</v>
      </c>
      <c r="Q1431" s="423">
        <f>'2. FTNC CAN'!Q1431+'3. FTNC USD'!Q1431+'4. FTNC EUR'!Q1431+'5. FTNC GBP'!Q1431+'6. FTNC Autres (inclus)'!Q1431</f>
        <v>0</v>
      </c>
      <c r="R1431" s="419">
        <f>'2. FTNC CAN'!R1431+'3. FTNC USD'!R1431+'4. FTNC EUR'!R1431+'5. FTNC GBP'!R1431+'6. FTNC Autres (inclus)'!R1431</f>
        <v>0</v>
      </c>
      <c r="S1431" s="421">
        <f>'2. FTNC CAN'!S1431+'3. FTNC USD'!S1431+'4. FTNC EUR'!S1431+'5. FTNC GBP'!S1431+'6. FTNC Autres (inclus)'!S1431</f>
        <v>0</v>
      </c>
      <c r="T1431" s="421">
        <f>'2. FTNC CAN'!T1431+'3. FTNC USD'!T1431+'4. FTNC EUR'!T1431+'5. FTNC GBP'!T1431+'6. FTNC Autres (inclus)'!T1431</f>
        <v>0</v>
      </c>
      <c r="U1431" s="421">
        <f>'2. FTNC CAN'!U1431+'3. FTNC USD'!U1431+'4. FTNC EUR'!U1431+'5. FTNC GBP'!U1431+'6. FTNC Autres (inclus)'!U1431</f>
        <v>0</v>
      </c>
      <c r="V1431" s="421">
        <f>'2. FTNC CAN'!V1431+'3. FTNC USD'!V1431+'4. FTNC EUR'!V1431+'5. FTNC GBP'!V1431+'6. FTNC Autres (inclus)'!V1431</f>
        <v>0</v>
      </c>
      <c r="W1431" s="421">
        <f>'2. FTNC CAN'!W1431+'3. FTNC USD'!W1431+'4. FTNC EUR'!W1431+'5. FTNC GBP'!W1431+'6. FTNC Autres (inclus)'!W1431</f>
        <v>0</v>
      </c>
      <c r="X1431" s="422">
        <f>'2. FTNC CAN'!X1431+'3. FTNC USD'!X1431+'4. FTNC EUR'!X1431+'5. FTNC GBP'!X1431+'6. FTNC Autres (inclus)'!X1431</f>
        <v>0</v>
      </c>
      <c r="Y1431" s="421">
        <f>'2. FTNC CAN'!Y1431+'3. FTNC USD'!Y1431+'4. FTNC EUR'!Y1431+'5. FTNC GBP'!Y1431+'6. FTNC Autres (inclus)'!Y1431</f>
        <v>0</v>
      </c>
      <c r="Z1431" s="421">
        <f>'2. FTNC CAN'!Z1431+'3. FTNC USD'!Z1431+'4. FTNC EUR'!Z1431+'5. FTNC GBP'!Z1431+'6. FTNC Autres (inclus)'!Z1431</f>
        <v>0</v>
      </c>
      <c r="AA1431" s="421">
        <f>'2. FTNC CAN'!AA1431+'3. FTNC USD'!AA1431+'4. FTNC EUR'!AA1431+'5. FTNC GBP'!AA1431+'6. FTNC Autres (inclus)'!AA1431</f>
        <v>0</v>
      </c>
      <c r="AB1431" s="421">
        <f>'2. FTNC CAN'!AB1431+'3. FTNC USD'!AB1431+'4. FTNC EUR'!AB1431+'5. FTNC GBP'!AB1431+'6. FTNC Autres (inclus)'!AB1431</f>
        <v>0</v>
      </c>
      <c r="AC1431" s="408">
        <f>'2. FTNC CAN'!AC1431+'3. FTNC USD'!AC1431+'4. FTNC EUR'!AC1431+'5. FTNC GBP'!AC1431+'6. FTNC Autres (inclus)'!AC1431</f>
        <v>0</v>
      </c>
      <c r="AD1431" s="242"/>
      <c r="AE1431" s="468"/>
      <c r="AF1431" s="568"/>
    </row>
    <row r="1432" spans="1:32" ht="15" outlineLevel="1" x14ac:dyDescent="0.2">
      <c r="A1432" s="232">
        <v>183</v>
      </c>
      <c r="B1432" s="507"/>
      <c r="C1432" s="475"/>
      <c r="D1432" s="844" t="s">
        <v>24</v>
      </c>
      <c r="E1432" s="845"/>
      <c r="F1432" s="845"/>
      <c r="G1432" s="845"/>
      <c r="H1432" s="845"/>
      <c r="I1432" s="845"/>
      <c r="J1432" s="845"/>
      <c r="K1432" s="845"/>
      <c r="L1432" s="846"/>
      <c r="M1432" s="407">
        <f>SUBTOTAL(9,M1433:M1435)</f>
        <v>0</v>
      </c>
      <c r="N1432" s="488"/>
      <c r="O1432" s="530"/>
      <c r="P1432" s="261"/>
      <c r="Q1432" s="415">
        <f t="shared" ref="Q1432:AC1432" si="1527">SUBTOTAL(9,Q1433:Q1435)</f>
        <v>0</v>
      </c>
      <c r="R1432" s="410">
        <f t="shared" si="1527"/>
        <v>0</v>
      </c>
      <c r="S1432" s="414">
        <f t="shared" si="1527"/>
        <v>0</v>
      </c>
      <c r="T1432" s="413">
        <f t="shared" si="1527"/>
        <v>0</v>
      </c>
      <c r="U1432" s="413">
        <f t="shared" si="1527"/>
        <v>0</v>
      </c>
      <c r="V1432" s="413">
        <f t="shared" si="1527"/>
        <v>0</v>
      </c>
      <c r="W1432" s="413">
        <f t="shared" si="1527"/>
        <v>0</v>
      </c>
      <c r="X1432" s="413">
        <f t="shared" si="1527"/>
        <v>0</v>
      </c>
      <c r="Y1432" s="413">
        <f t="shared" si="1527"/>
        <v>0</v>
      </c>
      <c r="Z1432" s="413">
        <f t="shared" si="1527"/>
        <v>0</v>
      </c>
      <c r="AA1432" s="413">
        <f t="shared" si="1527"/>
        <v>0</v>
      </c>
      <c r="AB1432" s="411">
        <f t="shared" si="1527"/>
        <v>0</v>
      </c>
      <c r="AC1432" s="407">
        <f t="shared" si="1527"/>
        <v>0</v>
      </c>
      <c r="AD1432" s="921"/>
      <c r="AE1432" s="921"/>
      <c r="AF1432" s="922"/>
    </row>
    <row r="1433" spans="1:32" ht="15" customHeight="1" outlineLevel="1" x14ac:dyDescent="0.2">
      <c r="A1433" s="232">
        <v>184</v>
      </c>
      <c r="B1433" s="507"/>
      <c r="C1433" s="475"/>
      <c r="D1433" s="475"/>
      <c r="E1433" s="475"/>
      <c r="F1433" s="856" t="s">
        <v>156</v>
      </c>
      <c r="G1433" s="857"/>
      <c r="H1433" s="857"/>
      <c r="I1433" s="857"/>
      <c r="J1433" s="857"/>
      <c r="K1433" s="857"/>
      <c r="L1433" s="857"/>
      <c r="M1433" s="408">
        <f>'2. FTNC CAN'!M1433+'3. FTNC USD'!M1433+'4. FTNC EUR'!M1433+'5. FTNC GBP'!M1433+'6. FTNC Autres (inclus)'!M1433</f>
        <v>0</v>
      </c>
      <c r="N1433" s="489"/>
      <c r="O1433" s="473"/>
      <c r="P1433" s="490"/>
      <c r="Q1433" s="423">
        <f>'2. FTNC CAN'!Q1433+'3. FTNC USD'!Q1433+'4. FTNC EUR'!Q1433+'5. FTNC GBP'!Q1433+'6. FTNC Autres (inclus)'!Q1433</f>
        <v>0</v>
      </c>
      <c r="R1433" s="419">
        <f>'2. FTNC CAN'!R1433+'3. FTNC USD'!R1433+'4. FTNC EUR'!R1433+'5. FTNC GBP'!R1433+'6. FTNC Autres (inclus)'!R1433</f>
        <v>0</v>
      </c>
      <c r="S1433" s="421">
        <f>'2. FTNC CAN'!S1433+'3. FTNC USD'!S1433+'4. FTNC EUR'!S1433+'5. FTNC GBP'!S1433+'6. FTNC Autres (inclus)'!S1433</f>
        <v>0</v>
      </c>
      <c r="T1433" s="421">
        <f>'2. FTNC CAN'!T1433+'3. FTNC USD'!T1433+'4. FTNC EUR'!T1433+'5. FTNC GBP'!T1433+'6. FTNC Autres (inclus)'!T1433</f>
        <v>0</v>
      </c>
      <c r="U1433" s="421">
        <f>'2. FTNC CAN'!U1433+'3. FTNC USD'!U1433+'4. FTNC EUR'!U1433+'5. FTNC GBP'!U1433+'6. FTNC Autres (inclus)'!U1433</f>
        <v>0</v>
      </c>
      <c r="V1433" s="421">
        <f>'2. FTNC CAN'!V1433+'3. FTNC USD'!V1433+'4. FTNC EUR'!V1433+'5. FTNC GBP'!V1433+'6. FTNC Autres (inclus)'!V1433</f>
        <v>0</v>
      </c>
      <c r="W1433" s="421">
        <f>'2. FTNC CAN'!W1433+'3. FTNC USD'!W1433+'4. FTNC EUR'!W1433+'5. FTNC GBP'!W1433+'6. FTNC Autres (inclus)'!W1433</f>
        <v>0</v>
      </c>
      <c r="X1433" s="422">
        <f>'2. FTNC CAN'!X1433+'3. FTNC USD'!X1433+'4. FTNC EUR'!X1433+'5. FTNC GBP'!X1433+'6. FTNC Autres (inclus)'!X1433</f>
        <v>0</v>
      </c>
      <c r="Y1433" s="421">
        <f>'2. FTNC CAN'!Y1433+'3. FTNC USD'!Y1433+'4. FTNC EUR'!Y1433+'5. FTNC GBP'!Y1433+'6. FTNC Autres (inclus)'!Y1433</f>
        <v>0</v>
      </c>
      <c r="Z1433" s="421">
        <f>'2. FTNC CAN'!Z1433+'3. FTNC USD'!Z1433+'4. FTNC EUR'!Z1433+'5. FTNC GBP'!Z1433+'6. FTNC Autres (inclus)'!Z1433</f>
        <v>0</v>
      </c>
      <c r="AA1433" s="421">
        <f>'2. FTNC CAN'!AA1433+'3. FTNC USD'!AA1433+'4. FTNC EUR'!AA1433+'5. FTNC GBP'!AA1433+'6. FTNC Autres (inclus)'!AA1433</f>
        <v>0</v>
      </c>
      <c r="AB1433" s="421">
        <f>'2. FTNC CAN'!AB1433+'3. FTNC USD'!AB1433+'4. FTNC EUR'!AB1433+'5. FTNC GBP'!AB1433+'6. FTNC Autres (inclus)'!AB1433</f>
        <v>0</v>
      </c>
      <c r="AC1433" s="408">
        <f>'2. FTNC CAN'!AC1433+'3. FTNC USD'!AC1433+'4. FTNC EUR'!AC1433+'5. FTNC GBP'!AC1433+'6. FTNC Autres (inclus)'!AC1433</f>
        <v>0</v>
      </c>
      <c r="AD1433" s="242"/>
      <c r="AE1433" s="468"/>
      <c r="AF1433" s="568"/>
    </row>
    <row r="1434" spans="1:32" ht="15" customHeight="1" outlineLevel="1" x14ac:dyDescent="0.2">
      <c r="A1434" s="232">
        <v>185</v>
      </c>
      <c r="B1434" s="507"/>
      <c r="C1434" s="475"/>
      <c r="D1434" s="475"/>
      <c r="E1434" s="475"/>
      <c r="F1434" s="915" t="s">
        <v>157</v>
      </c>
      <c r="G1434" s="916"/>
      <c r="H1434" s="916"/>
      <c r="I1434" s="916"/>
      <c r="J1434" s="916"/>
      <c r="K1434" s="916"/>
      <c r="L1434" s="916"/>
      <c r="M1434" s="408">
        <f>'2. FTNC CAN'!M1434+'3. FTNC USD'!M1434+'4. FTNC EUR'!M1434+'5. FTNC GBP'!M1434+'6. FTNC Autres (inclus)'!M1434</f>
        <v>0</v>
      </c>
      <c r="N1434" s="952"/>
      <c r="O1434" s="940"/>
      <c r="P1434" s="940"/>
      <c r="Q1434" s="953"/>
      <c r="R1434" s="419">
        <f>'2. FTNC CAN'!R1434+'3. FTNC USD'!R1434+'4. FTNC EUR'!R1434+'5. FTNC GBP'!R1434+'6. FTNC Autres (inclus)'!R1434</f>
        <v>0</v>
      </c>
      <c r="S1434" s="421">
        <f>'2. FTNC CAN'!S1434+'3. FTNC USD'!S1434+'4. FTNC EUR'!S1434+'5. FTNC GBP'!S1434+'6. FTNC Autres (inclus)'!S1434</f>
        <v>0</v>
      </c>
      <c r="T1434" s="421">
        <f>'2. FTNC CAN'!T1434+'3. FTNC USD'!T1434+'4. FTNC EUR'!T1434+'5. FTNC GBP'!T1434+'6. FTNC Autres (inclus)'!T1434</f>
        <v>0</v>
      </c>
      <c r="U1434" s="421">
        <f>'2. FTNC CAN'!U1434+'3. FTNC USD'!U1434+'4. FTNC EUR'!U1434+'5. FTNC GBP'!U1434+'6. FTNC Autres (inclus)'!U1434</f>
        <v>0</v>
      </c>
      <c r="V1434" s="421">
        <f>'2. FTNC CAN'!V1434+'3. FTNC USD'!V1434+'4. FTNC EUR'!V1434+'5. FTNC GBP'!V1434+'6. FTNC Autres (inclus)'!V1434</f>
        <v>0</v>
      </c>
      <c r="W1434" s="421">
        <f>'2. FTNC CAN'!W1434+'3. FTNC USD'!W1434+'4. FTNC EUR'!W1434+'5. FTNC GBP'!W1434+'6. FTNC Autres (inclus)'!W1434</f>
        <v>0</v>
      </c>
      <c r="X1434" s="422">
        <f>'2. FTNC CAN'!X1434+'3. FTNC USD'!X1434+'4. FTNC EUR'!X1434+'5. FTNC GBP'!X1434+'6. FTNC Autres (inclus)'!X1434</f>
        <v>0</v>
      </c>
      <c r="Y1434" s="421">
        <f>'2. FTNC CAN'!Y1434+'3. FTNC USD'!Y1434+'4. FTNC EUR'!Y1434+'5. FTNC GBP'!Y1434+'6. FTNC Autres (inclus)'!Y1434</f>
        <v>0</v>
      </c>
      <c r="Z1434" s="421">
        <f>'2. FTNC CAN'!Z1434+'3. FTNC USD'!Z1434+'4. FTNC EUR'!Z1434+'5. FTNC GBP'!Z1434+'6. FTNC Autres (inclus)'!Z1434</f>
        <v>0</v>
      </c>
      <c r="AA1434" s="421">
        <f>'2. FTNC CAN'!AA1434+'3. FTNC USD'!AA1434+'4. FTNC EUR'!AA1434+'5. FTNC GBP'!AA1434+'6. FTNC Autres (inclus)'!AA1434</f>
        <v>0</v>
      </c>
      <c r="AB1434" s="421">
        <f>'2. FTNC CAN'!AB1434+'3. FTNC USD'!AB1434+'4. FTNC EUR'!AB1434+'5. FTNC GBP'!AB1434+'6. FTNC Autres (inclus)'!AB1434</f>
        <v>0</v>
      </c>
      <c r="AC1434" s="408">
        <f>'2. FTNC CAN'!AC1434+'3. FTNC USD'!AC1434+'4. FTNC EUR'!AC1434+'5. FTNC GBP'!AC1434+'6. FTNC Autres (inclus)'!AC1434</f>
        <v>0</v>
      </c>
      <c r="AD1434" s="242"/>
      <c r="AE1434" s="468"/>
      <c r="AF1434" s="568"/>
    </row>
    <row r="1435" spans="1:32" ht="15" outlineLevel="1" x14ac:dyDescent="0.2">
      <c r="A1435" s="232">
        <v>186</v>
      </c>
      <c r="B1435" s="507"/>
      <c r="C1435" s="475"/>
      <c r="D1435" s="475"/>
      <c r="E1435" s="475"/>
      <c r="F1435" s="859" t="s">
        <v>25</v>
      </c>
      <c r="G1435" s="860"/>
      <c r="H1435" s="860"/>
      <c r="I1435" s="860"/>
      <c r="J1435" s="860"/>
      <c r="K1435" s="860"/>
      <c r="L1435" s="860"/>
      <c r="M1435" s="408">
        <f>'2. FTNC CAN'!M1435+'3. FTNC USD'!M1435+'4. FTNC EUR'!M1435+'5. FTNC GBP'!M1435+'6. FTNC Autres (inclus)'!M1435</f>
        <v>0</v>
      </c>
      <c r="N1435" s="473"/>
      <c r="O1435" s="473"/>
      <c r="P1435" s="473"/>
      <c r="Q1435" s="473"/>
      <c r="R1435" s="473"/>
      <c r="S1435" s="473"/>
      <c r="T1435" s="473"/>
      <c r="U1435" s="473"/>
      <c r="V1435" s="473"/>
      <c r="W1435" s="473"/>
      <c r="X1435" s="473"/>
      <c r="Y1435" s="473"/>
      <c r="Z1435" s="473"/>
      <c r="AA1435" s="473"/>
      <c r="AB1435" s="473"/>
      <c r="AC1435" s="408">
        <f>'2. FTNC CAN'!AC1435+'3. FTNC USD'!AC1435+'4. FTNC EUR'!AC1435+'5. FTNC GBP'!AC1435+'6. FTNC Autres (inclus)'!AC1435</f>
        <v>0</v>
      </c>
      <c r="AD1435" s="242"/>
      <c r="AE1435" s="468"/>
      <c r="AF1435" s="568"/>
    </row>
    <row r="1436" spans="1:32" ht="15" outlineLevel="1" x14ac:dyDescent="0.2">
      <c r="A1436" s="232">
        <v>187</v>
      </c>
      <c r="B1436" s="507"/>
      <c r="C1436" s="475"/>
      <c r="D1436" s="844" t="s">
        <v>467</v>
      </c>
      <c r="E1436" s="845"/>
      <c r="F1436" s="845"/>
      <c r="G1436" s="845"/>
      <c r="H1436" s="845"/>
      <c r="I1436" s="845"/>
      <c r="J1436" s="845"/>
      <c r="K1436" s="845"/>
      <c r="L1436" s="846"/>
      <c r="M1436" s="407">
        <f>SUBTOTAL(9,M1437:M1438)</f>
        <v>0</v>
      </c>
      <c r="N1436" s="563"/>
      <c r="O1436" s="563"/>
      <c r="P1436" s="563"/>
      <c r="Q1436" s="563"/>
      <c r="R1436" s="563"/>
      <c r="S1436" s="563"/>
      <c r="T1436" s="563"/>
      <c r="U1436" s="563"/>
      <c r="V1436" s="563"/>
      <c r="W1436" s="563"/>
      <c r="X1436" s="563"/>
      <c r="Y1436" s="563"/>
      <c r="Z1436" s="563"/>
      <c r="AA1436" s="563"/>
      <c r="AB1436" s="563"/>
      <c r="AC1436" s="407">
        <f>SUBTOTAL(9,AC1437:AC1438)</f>
        <v>0</v>
      </c>
      <c r="AD1436" s="563"/>
      <c r="AE1436" s="563"/>
      <c r="AF1436" s="564"/>
    </row>
    <row r="1437" spans="1:32" ht="15" outlineLevel="1" x14ac:dyDescent="0.2">
      <c r="A1437" s="232">
        <v>188</v>
      </c>
      <c r="B1437" s="507"/>
      <c r="C1437" s="475"/>
      <c r="D1437" s="475"/>
      <c r="E1437" s="475"/>
      <c r="F1437" s="856" t="s">
        <v>466</v>
      </c>
      <c r="G1437" s="857"/>
      <c r="H1437" s="857"/>
      <c r="I1437" s="857"/>
      <c r="J1437" s="857"/>
      <c r="K1437" s="857"/>
      <c r="L1437" s="857"/>
      <c r="M1437" s="408">
        <f>'2. FTNC CAN'!M1437+'3. FTNC USD'!M1437+'4. FTNC EUR'!M1437+'5. FTNC GBP'!M1437+'6. FTNC Autres (inclus)'!M1437</f>
        <v>0</v>
      </c>
      <c r="N1437" s="556"/>
      <c r="O1437" s="557"/>
      <c r="P1437" s="557"/>
      <c r="Q1437" s="557"/>
      <c r="R1437" s="557"/>
      <c r="S1437" s="557"/>
      <c r="T1437" s="557"/>
      <c r="U1437" s="557"/>
      <c r="V1437" s="557"/>
      <c r="W1437" s="557"/>
      <c r="X1437" s="557"/>
      <c r="Y1437" s="557"/>
      <c r="Z1437" s="557"/>
      <c r="AA1437" s="557"/>
      <c r="AB1437" s="557"/>
      <c r="AC1437" s="408">
        <f>'2. FTNC CAN'!AC1437+'3. FTNC USD'!AC1437+'4. FTNC EUR'!AC1437+'5. FTNC GBP'!AC1437+'6. FTNC Autres (inclus)'!AC1437</f>
        <v>0</v>
      </c>
      <c r="AD1437" s="557"/>
      <c r="AE1437" s="557"/>
      <c r="AF1437" s="610"/>
    </row>
    <row r="1438" spans="1:32" ht="15" outlineLevel="1" x14ac:dyDescent="0.2">
      <c r="A1438" s="232">
        <v>189</v>
      </c>
      <c r="B1438" s="541"/>
      <c r="C1438" s="497"/>
      <c r="D1438" s="497"/>
      <c r="E1438" s="497"/>
      <c r="F1438" s="915" t="s">
        <v>576</v>
      </c>
      <c r="G1438" s="916"/>
      <c r="H1438" s="916"/>
      <c r="I1438" s="916"/>
      <c r="J1438" s="916"/>
      <c r="K1438" s="916"/>
      <c r="L1438" s="916"/>
      <c r="M1438" s="408">
        <f>'2. FTNC CAN'!M1438+'3. FTNC USD'!M1438+'4. FTNC EUR'!M1438+'5. FTNC GBP'!M1438+'6. FTNC Autres (inclus)'!M1438</f>
        <v>0</v>
      </c>
      <c r="N1438" s="581"/>
      <c r="O1438" s="559"/>
      <c r="P1438" s="559"/>
      <c r="Q1438" s="559"/>
      <c r="R1438" s="559"/>
      <c r="S1438" s="559"/>
      <c r="T1438" s="559"/>
      <c r="U1438" s="559"/>
      <c r="V1438" s="559"/>
      <c r="W1438" s="559"/>
      <c r="X1438" s="559"/>
      <c r="Y1438" s="559"/>
      <c r="Z1438" s="559"/>
      <c r="AA1438" s="559"/>
      <c r="AB1438" s="559"/>
      <c r="AC1438" s="408">
        <f>'2. FTNC CAN'!AC1438+'3. FTNC USD'!AC1438+'4. FTNC EUR'!AC1438+'5. FTNC GBP'!AC1438+'6. FTNC Autres (inclus)'!AC1438</f>
        <v>0</v>
      </c>
      <c r="AD1438" s="559"/>
      <c r="AE1438" s="559"/>
      <c r="AF1438" s="611"/>
    </row>
    <row r="1439" spans="1:32" ht="15" customHeight="1" outlineLevel="1" x14ac:dyDescent="0.2">
      <c r="A1439" s="232">
        <v>326</v>
      </c>
      <c r="B1439" s="729"/>
      <c r="C1439" s="969" t="s">
        <v>429</v>
      </c>
      <c r="D1439" s="970"/>
      <c r="E1439" s="970"/>
      <c r="F1439" s="970"/>
      <c r="G1439" s="970"/>
      <c r="H1439" s="970"/>
      <c r="I1439" s="970"/>
      <c r="J1439" s="970"/>
      <c r="K1439" s="970"/>
      <c r="L1439" s="970"/>
      <c r="M1439" s="970"/>
      <c r="N1439" s="970"/>
      <c r="O1439" s="970"/>
      <c r="P1439" s="970"/>
      <c r="Q1439" s="970"/>
      <c r="R1439" s="970"/>
      <c r="S1439" s="970"/>
      <c r="T1439" s="970"/>
      <c r="U1439" s="970"/>
      <c r="V1439" s="970"/>
      <c r="W1439" s="970"/>
      <c r="X1439" s="970"/>
      <c r="Y1439" s="970"/>
      <c r="Z1439" s="970"/>
      <c r="AA1439" s="970"/>
      <c r="AB1439" s="970"/>
      <c r="AC1439" s="970"/>
      <c r="AD1439" s="970"/>
      <c r="AE1439" s="970"/>
      <c r="AF1439" s="971"/>
    </row>
    <row r="1440" spans="1:32" ht="15" outlineLevel="1" x14ac:dyDescent="0.2">
      <c r="A1440" s="232">
        <v>232</v>
      </c>
      <c r="B1440" s="507"/>
      <c r="C1440" s="475"/>
      <c r="D1440" s="844" t="s">
        <v>64</v>
      </c>
      <c r="E1440" s="845"/>
      <c r="F1440" s="845"/>
      <c r="G1440" s="845"/>
      <c r="H1440" s="845"/>
      <c r="I1440" s="845"/>
      <c r="J1440" s="845"/>
      <c r="K1440" s="845"/>
      <c r="L1440" s="845"/>
      <c r="M1440" s="845"/>
      <c r="N1440" s="845"/>
      <c r="O1440" s="845"/>
      <c r="P1440" s="845"/>
      <c r="Q1440" s="845"/>
      <c r="R1440" s="845"/>
      <c r="S1440" s="845"/>
      <c r="T1440" s="845"/>
      <c r="U1440" s="845"/>
      <c r="V1440" s="845"/>
      <c r="W1440" s="845"/>
      <c r="X1440" s="845"/>
      <c r="Y1440" s="845"/>
      <c r="Z1440" s="845"/>
      <c r="AA1440" s="845"/>
      <c r="AB1440" s="845"/>
      <c r="AC1440" s="845"/>
      <c r="AD1440" s="845"/>
      <c r="AE1440" s="845"/>
      <c r="AF1440" s="846"/>
    </row>
    <row r="1441" spans="1:32" ht="15" outlineLevel="1" x14ac:dyDescent="0.2">
      <c r="A1441" s="232">
        <v>233</v>
      </c>
      <c r="B1441" s="507"/>
      <c r="C1441" s="475"/>
      <c r="D1441" s="475"/>
      <c r="E1441" s="918" t="s">
        <v>66</v>
      </c>
      <c r="F1441" s="919"/>
      <c r="G1441" s="919"/>
      <c r="H1441" s="919"/>
      <c r="I1441" s="919"/>
      <c r="J1441" s="919"/>
      <c r="K1441" s="919"/>
      <c r="L1441" s="920"/>
      <c r="M1441" s="407">
        <f>SUBTOTAL(9,M1442:M1445)</f>
        <v>0</v>
      </c>
      <c r="N1441" s="410">
        <f t="shared" ref="N1441:AC1441" si="1528">SUBTOTAL(9,N1442:N1445)</f>
        <v>0</v>
      </c>
      <c r="O1441" s="414">
        <f t="shared" si="1528"/>
        <v>0</v>
      </c>
      <c r="P1441" s="414">
        <f t="shared" si="1528"/>
        <v>0</v>
      </c>
      <c r="Q1441" s="415">
        <f t="shared" si="1528"/>
        <v>0</v>
      </c>
      <c r="R1441" s="410">
        <f t="shared" si="1528"/>
        <v>0</v>
      </c>
      <c r="S1441" s="414">
        <f t="shared" si="1528"/>
        <v>0</v>
      </c>
      <c r="T1441" s="413">
        <f t="shared" si="1528"/>
        <v>0</v>
      </c>
      <c r="U1441" s="413">
        <f t="shared" si="1528"/>
        <v>0</v>
      </c>
      <c r="V1441" s="413">
        <f t="shared" si="1528"/>
        <v>0</v>
      </c>
      <c r="W1441" s="413">
        <f t="shared" si="1528"/>
        <v>0</v>
      </c>
      <c r="X1441" s="413">
        <f t="shared" si="1528"/>
        <v>0</v>
      </c>
      <c r="Y1441" s="413">
        <f t="shared" si="1528"/>
        <v>0</v>
      </c>
      <c r="Z1441" s="413">
        <f t="shared" si="1528"/>
        <v>0</v>
      </c>
      <c r="AA1441" s="413">
        <f t="shared" si="1528"/>
        <v>0</v>
      </c>
      <c r="AB1441" s="411">
        <f t="shared" si="1528"/>
        <v>0</v>
      </c>
      <c r="AC1441" s="407">
        <f t="shared" si="1528"/>
        <v>0</v>
      </c>
      <c r="AD1441" s="242"/>
      <c r="AE1441" s="468"/>
      <c r="AF1441" s="568"/>
    </row>
    <row r="1442" spans="1:32" ht="15" outlineLevel="1" x14ac:dyDescent="0.2">
      <c r="A1442" s="232">
        <v>234</v>
      </c>
      <c r="B1442" s="507"/>
      <c r="C1442" s="475"/>
      <c r="D1442" s="475"/>
      <c r="E1442" s="484"/>
      <c r="F1442" s="856" t="s">
        <v>65</v>
      </c>
      <c r="G1442" s="857"/>
      <c r="H1442" s="857"/>
      <c r="I1442" s="857"/>
      <c r="J1442" s="857"/>
      <c r="K1442" s="857"/>
      <c r="L1442" s="858"/>
      <c r="M1442" s="408">
        <f>'2. FTNC CAN'!M1442+'3. FTNC USD'!M1442+'4. FTNC EUR'!M1442+'5. FTNC GBP'!M1442+'6. FTNC Autres (inclus)'!M1442</f>
        <v>0</v>
      </c>
      <c r="N1442" s="419">
        <f>'2. FTNC CAN'!N1442+'3. FTNC USD'!N1442+'4. FTNC EUR'!N1442+'5. FTNC GBP'!N1442+'6. FTNC Autres (inclus)'!N1442</f>
        <v>0</v>
      </c>
      <c r="O1442" s="422">
        <f>'2. FTNC CAN'!O1442+'3. FTNC USD'!O1442+'4. FTNC EUR'!O1442+'5. FTNC GBP'!O1442+'6. FTNC Autres (inclus)'!O1442</f>
        <v>0</v>
      </c>
      <c r="P1442" s="422">
        <f>'2. FTNC CAN'!P1442+'3. FTNC USD'!P1442+'4. FTNC EUR'!P1442+'5. FTNC GBP'!P1442+'6. FTNC Autres (inclus)'!P1442</f>
        <v>0</v>
      </c>
      <c r="Q1442" s="423">
        <f>'2. FTNC CAN'!Q1442+'3. FTNC USD'!Q1442+'4. FTNC EUR'!Q1442+'5. FTNC GBP'!Q1442+'6. FTNC Autres (inclus)'!Q1442</f>
        <v>0</v>
      </c>
      <c r="R1442" s="419">
        <f>'2. FTNC CAN'!R1442+'3. FTNC USD'!R1442+'4. FTNC EUR'!R1442+'5. FTNC GBP'!R1442+'6. FTNC Autres (inclus)'!R1442</f>
        <v>0</v>
      </c>
      <c r="S1442" s="421">
        <f>'2. FTNC CAN'!S1442+'3. FTNC USD'!S1442+'4. FTNC EUR'!S1442+'5. FTNC GBP'!S1442+'6. FTNC Autres (inclus)'!S1442</f>
        <v>0</v>
      </c>
      <c r="T1442" s="421">
        <f>'2. FTNC CAN'!T1442+'3. FTNC USD'!T1442+'4. FTNC EUR'!T1442+'5. FTNC GBP'!T1442+'6. FTNC Autres (inclus)'!T1442</f>
        <v>0</v>
      </c>
      <c r="U1442" s="421">
        <f>'2. FTNC CAN'!U1442+'3. FTNC USD'!U1442+'4. FTNC EUR'!U1442+'5. FTNC GBP'!U1442+'6. FTNC Autres (inclus)'!U1442</f>
        <v>0</v>
      </c>
      <c r="V1442" s="421">
        <f>'2. FTNC CAN'!V1442+'3. FTNC USD'!V1442+'4. FTNC EUR'!V1442+'5. FTNC GBP'!V1442+'6. FTNC Autres (inclus)'!V1442</f>
        <v>0</v>
      </c>
      <c r="W1442" s="421">
        <f>'2. FTNC CAN'!W1442+'3. FTNC USD'!W1442+'4. FTNC EUR'!W1442+'5. FTNC GBP'!W1442+'6. FTNC Autres (inclus)'!W1442</f>
        <v>0</v>
      </c>
      <c r="X1442" s="422">
        <f>'2. FTNC CAN'!X1442+'3. FTNC USD'!X1442+'4. FTNC EUR'!X1442+'5. FTNC GBP'!X1442+'6. FTNC Autres (inclus)'!X1442</f>
        <v>0</v>
      </c>
      <c r="Y1442" s="421">
        <f>'2. FTNC CAN'!Y1442+'3. FTNC USD'!Y1442+'4. FTNC EUR'!Y1442+'5. FTNC GBP'!Y1442+'6. FTNC Autres (inclus)'!Y1442</f>
        <v>0</v>
      </c>
      <c r="Z1442" s="421">
        <f>'2. FTNC CAN'!Z1442+'3. FTNC USD'!Z1442+'4. FTNC EUR'!Z1442+'5. FTNC GBP'!Z1442+'6. FTNC Autres (inclus)'!Z1442</f>
        <v>0</v>
      </c>
      <c r="AA1442" s="421">
        <f>'2. FTNC CAN'!AA1442+'3. FTNC USD'!AA1442+'4. FTNC EUR'!AA1442+'5. FTNC GBP'!AA1442+'6. FTNC Autres (inclus)'!AA1442</f>
        <v>0</v>
      </c>
      <c r="AB1442" s="421">
        <f>'2. FTNC CAN'!AB1442+'3. FTNC USD'!AB1442+'4. FTNC EUR'!AB1442+'5. FTNC GBP'!AB1442+'6. FTNC Autres (inclus)'!AB1442</f>
        <v>0</v>
      </c>
      <c r="AC1442" s="408">
        <f>'2. FTNC CAN'!AC1442+'3. FTNC USD'!AC1442+'4. FTNC EUR'!AC1442+'5. FTNC GBP'!AC1442+'6. FTNC Autres (inclus)'!AC1442</f>
        <v>0</v>
      </c>
      <c r="AD1442" s="242"/>
      <c r="AE1442" s="468"/>
      <c r="AF1442" s="568"/>
    </row>
    <row r="1443" spans="1:32" ht="15" outlineLevel="1" x14ac:dyDescent="0.2">
      <c r="A1443" s="232">
        <v>235</v>
      </c>
      <c r="B1443" s="507"/>
      <c r="C1443" s="475"/>
      <c r="D1443" s="475"/>
      <c r="E1443" s="484"/>
      <c r="F1443" s="915" t="s">
        <v>68</v>
      </c>
      <c r="G1443" s="916"/>
      <c r="H1443" s="916"/>
      <c r="I1443" s="916"/>
      <c r="J1443" s="916"/>
      <c r="K1443" s="916"/>
      <c r="L1443" s="917"/>
      <c r="M1443" s="408">
        <f>'2. FTNC CAN'!M1443+'3. FTNC USD'!M1443+'4. FTNC EUR'!M1443+'5. FTNC GBP'!M1443+'6. FTNC Autres (inclus)'!M1443</f>
        <v>0</v>
      </c>
      <c r="N1443" s="419">
        <f>'2. FTNC CAN'!N1443+'3. FTNC USD'!N1443+'4. FTNC EUR'!N1443+'5. FTNC GBP'!N1443+'6. FTNC Autres (inclus)'!N1443</f>
        <v>0</v>
      </c>
      <c r="O1443" s="422">
        <f>'2. FTNC CAN'!O1443+'3. FTNC USD'!O1443+'4. FTNC EUR'!O1443+'5. FTNC GBP'!O1443+'6. FTNC Autres (inclus)'!O1443</f>
        <v>0</v>
      </c>
      <c r="P1443" s="422">
        <f>'2. FTNC CAN'!P1443+'3. FTNC USD'!P1443+'4. FTNC EUR'!P1443+'5. FTNC GBP'!P1443+'6. FTNC Autres (inclus)'!P1443</f>
        <v>0</v>
      </c>
      <c r="Q1443" s="423">
        <f>'2. FTNC CAN'!Q1443+'3. FTNC USD'!Q1443+'4. FTNC EUR'!Q1443+'5. FTNC GBP'!Q1443+'6. FTNC Autres (inclus)'!Q1443</f>
        <v>0</v>
      </c>
      <c r="R1443" s="419">
        <f>'2. FTNC CAN'!R1443+'3. FTNC USD'!R1443+'4. FTNC EUR'!R1443+'5. FTNC GBP'!R1443+'6. FTNC Autres (inclus)'!R1443</f>
        <v>0</v>
      </c>
      <c r="S1443" s="421">
        <f>'2. FTNC CAN'!S1443+'3. FTNC USD'!S1443+'4. FTNC EUR'!S1443+'5. FTNC GBP'!S1443+'6. FTNC Autres (inclus)'!S1443</f>
        <v>0</v>
      </c>
      <c r="T1443" s="421">
        <f>'2. FTNC CAN'!T1443+'3. FTNC USD'!T1443+'4. FTNC EUR'!T1443+'5. FTNC GBP'!T1443+'6. FTNC Autres (inclus)'!T1443</f>
        <v>0</v>
      </c>
      <c r="U1443" s="421">
        <f>'2. FTNC CAN'!U1443+'3. FTNC USD'!U1443+'4. FTNC EUR'!U1443+'5. FTNC GBP'!U1443+'6. FTNC Autres (inclus)'!U1443</f>
        <v>0</v>
      </c>
      <c r="V1443" s="421">
        <f>'2. FTNC CAN'!V1443+'3. FTNC USD'!V1443+'4. FTNC EUR'!V1443+'5. FTNC GBP'!V1443+'6. FTNC Autres (inclus)'!V1443</f>
        <v>0</v>
      </c>
      <c r="W1443" s="421">
        <f>'2. FTNC CAN'!W1443+'3. FTNC USD'!W1443+'4. FTNC EUR'!W1443+'5. FTNC GBP'!W1443+'6. FTNC Autres (inclus)'!W1443</f>
        <v>0</v>
      </c>
      <c r="X1443" s="422">
        <f>'2. FTNC CAN'!X1443+'3. FTNC USD'!X1443+'4. FTNC EUR'!X1443+'5. FTNC GBP'!X1443+'6. FTNC Autres (inclus)'!X1443</f>
        <v>0</v>
      </c>
      <c r="Y1443" s="421">
        <f>'2. FTNC CAN'!Y1443+'3. FTNC USD'!Y1443+'4. FTNC EUR'!Y1443+'5. FTNC GBP'!Y1443+'6. FTNC Autres (inclus)'!Y1443</f>
        <v>0</v>
      </c>
      <c r="Z1443" s="421">
        <f>'2. FTNC CAN'!Z1443+'3. FTNC USD'!Z1443+'4. FTNC EUR'!Z1443+'5. FTNC GBP'!Z1443+'6. FTNC Autres (inclus)'!Z1443</f>
        <v>0</v>
      </c>
      <c r="AA1443" s="421">
        <f>'2. FTNC CAN'!AA1443+'3. FTNC USD'!AA1443+'4. FTNC EUR'!AA1443+'5. FTNC GBP'!AA1443+'6. FTNC Autres (inclus)'!AA1443</f>
        <v>0</v>
      </c>
      <c r="AB1443" s="421">
        <f>'2. FTNC CAN'!AB1443+'3. FTNC USD'!AB1443+'4. FTNC EUR'!AB1443+'5. FTNC GBP'!AB1443+'6. FTNC Autres (inclus)'!AB1443</f>
        <v>0</v>
      </c>
      <c r="AC1443" s="408">
        <f>'2. FTNC CAN'!AC1443+'3. FTNC USD'!AC1443+'4. FTNC EUR'!AC1443+'5. FTNC GBP'!AC1443+'6. FTNC Autres (inclus)'!AC1443</f>
        <v>0</v>
      </c>
      <c r="AD1443" s="242"/>
      <c r="AE1443" s="468"/>
      <c r="AF1443" s="568"/>
    </row>
    <row r="1444" spans="1:32" ht="15" outlineLevel="1" x14ac:dyDescent="0.2">
      <c r="A1444" s="232">
        <v>236</v>
      </c>
      <c r="B1444" s="507"/>
      <c r="C1444" s="475"/>
      <c r="D1444" s="263"/>
      <c r="E1444" s="264"/>
      <c r="F1444" s="915" t="s">
        <v>537</v>
      </c>
      <c r="G1444" s="916"/>
      <c r="H1444" s="916"/>
      <c r="I1444" s="916"/>
      <c r="J1444" s="916"/>
      <c r="K1444" s="916"/>
      <c r="L1444" s="917"/>
      <c r="M1444" s="408">
        <f>'2. FTNC CAN'!M1444+'3. FTNC USD'!M1444+'4. FTNC EUR'!M1444+'5. FTNC GBP'!M1444+'6. FTNC Autres (inclus)'!M1444</f>
        <v>0</v>
      </c>
      <c r="N1444" s="419">
        <f>'2. FTNC CAN'!N1444+'3. FTNC USD'!N1444+'4. FTNC EUR'!N1444+'5. FTNC GBP'!N1444+'6. FTNC Autres (inclus)'!N1444</f>
        <v>0</v>
      </c>
      <c r="O1444" s="422">
        <f>'2. FTNC CAN'!O1444+'3. FTNC USD'!O1444+'4. FTNC EUR'!O1444+'5. FTNC GBP'!O1444+'6. FTNC Autres (inclus)'!O1444</f>
        <v>0</v>
      </c>
      <c r="P1444" s="422">
        <f>'2. FTNC CAN'!P1444+'3. FTNC USD'!P1444+'4. FTNC EUR'!P1444+'5. FTNC GBP'!P1444+'6. FTNC Autres (inclus)'!P1444</f>
        <v>0</v>
      </c>
      <c r="Q1444" s="423">
        <f>'2. FTNC CAN'!Q1444+'3. FTNC USD'!Q1444+'4. FTNC EUR'!Q1444+'5. FTNC GBP'!Q1444+'6. FTNC Autres (inclus)'!Q1444</f>
        <v>0</v>
      </c>
      <c r="R1444" s="419">
        <f>'2. FTNC CAN'!R1444+'3. FTNC USD'!R1444+'4. FTNC EUR'!R1444+'5. FTNC GBP'!R1444+'6. FTNC Autres (inclus)'!R1444</f>
        <v>0</v>
      </c>
      <c r="S1444" s="421">
        <f>'2. FTNC CAN'!S1444+'3. FTNC USD'!S1444+'4. FTNC EUR'!S1444+'5. FTNC GBP'!S1444+'6. FTNC Autres (inclus)'!S1444</f>
        <v>0</v>
      </c>
      <c r="T1444" s="421">
        <f>'2. FTNC CAN'!T1444+'3. FTNC USD'!T1444+'4. FTNC EUR'!T1444+'5. FTNC GBP'!T1444+'6. FTNC Autres (inclus)'!T1444</f>
        <v>0</v>
      </c>
      <c r="U1444" s="421">
        <f>'2. FTNC CAN'!U1444+'3. FTNC USD'!U1444+'4. FTNC EUR'!U1444+'5. FTNC GBP'!U1444+'6. FTNC Autres (inclus)'!U1444</f>
        <v>0</v>
      </c>
      <c r="V1444" s="421">
        <f>'2. FTNC CAN'!V1444+'3. FTNC USD'!V1444+'4. FTNC EUR'!V1444+'5. FTNC GBP'!V1444+'6. FTNC Autres (inclus)'!V1444</f>
        <v>0</v>
      </c>
      <c r="W1444" s="421">
        <f>'2. FTNC CAN'!W1444+'3. FTNC USD'!W1444+'4. FTNC EUR'!W1444+'5. FTNC GBP'!W1444+'6. FTNC Autres (inclus)'!W1444</f>
        <v>0</v>
      </c>
      <c r="X1444" s="422">
        <f>'2. FTNC CAN'!X1444+'3. FTNC USD'!X1444+'4. FTNC EUR'!X1444+'5. FTNC GBP'!X1444+'6. FTNC Autres (inclus)'!X1444</f>
        <v>0</v>
      </c>
      <c r="Y1444" s="421">
        <f>'2. FTNC CAN'!Y1444+'3. FTNC USD'!Y1444+'4. FTNC EUR'!Y1444+'5. FTNC GBP'!Y1444+'6. FTNC Autres (inclus)'!Y1444</f>
        <v>0</v>
      </c>
      <c r="Z1444" s="421">
        <f>'2. FTNC CAN'!Z1444+'3. FTNC USD'!Z1444+'4. FTNC EUR'!Z1444+'5. FTNC GBP'!Z1444+'6. FTNC Autres (inclus)'!Z1444</f>
        <v>0</v>
      </c>
      <c r="AA1444" s="421">
        <f>'2. FTNC CAN'!AA1444+'3. FTNC USD'!AA1444+'4. FTNC EUR'!AA1444+'5. FTNC GBP'!AA1444+'6. FTNC Autres (inclus)'!AA1444</f>
        <v>0</v>
      </c>
      <c r="AB1444" s="421">
        <f>'2. FTNC CAN'!AB1444+'3. FTNC USD'!AB1444+'4. FTNC EUR'!AB1444+'5. FTNC GBP'!AB1444+'6. FTNC Autres (inclus)'!AB1444</f>
        <v>0</v>
      </c>
      <c r="AC1444" s="408">
        <f>'2. FTNC CAN'!AC1444+'3. FTNC USD'!AC1444+'4. FTNC EUR'!AC1444+'5. FTNC GBP'!AC1444+'6. FTNC Autres (inclus)'!AC1444</f>
        <v>0</v>
      </c>
      <c r="AD1444" s="242"/>
      <c r="AE1444" s="468"/>
      <c r="AF1444" s="568"/>
    </row>
    <row r="1445" spans="1:32" ht="27.75" customHeight="1" outlineLevel="1" x14ac:dyDescent="0.2">
      <c r="A1445" s="232">
        <v>237</v>
      </c>
      <c r="B1445" s="507"/>
      <c r="C1445" s="475"/>
      <c r="D1445" s="475"/>
      <c r="E1445" s="260"/>
      <c r="F1445" s="859" t="s">
        <v>464</v>
      </c>
      <c r="G1445" s="860"/>
      <c r="H1445" s="860"/>
      <c r="I1445" s="860"/>
      <c r="J1445" s="860"/>
      <c r="K1445" s="860"/>
      <c r="L1445" s="861"/>
      <c r="M1445" s="408">
        <f>'2. FTNC CAN'!M1445+'3. FTNC USD'!M1445+'4. FTNC EUR'!M1445+'5. FTNC GBP'!M1445+'6. FTNC Autres (inclus)'!M1445</f>
        <v>0</v>
      </c>
      <c r="N1445" s="419">
        <f>'2. FTNC CAN'!N1445+'3. FTNC USD'!N1445+'4. FTNC EUR'!N1445+'5. FTNC GBP'!N1445+'6. FTNC Autres (inclus)'!N1445</f>
        <v>0</v>
      </c>
      <c r="O1445" s="422">
        <f>'2. FTNC CAN'!O1445+'3. FTNC USD'!O1445+'4. FTNC EUR'!O1445+'5. FTNC GBP'!O1445+'6. FTNC Autres (inclus)'!O1445</f>
        <v>0</v>
      </c>
      <c r="P1445" s="422">
        <f>'2. FTNC CAN'!P1445+'3. FTNC USD'!P1445+'4. FTNC EUR'!P1445+'5. FTNC GBP'!P1445+'6. FTNC Autres (inclus)'!P1445</f>
        <v>0</v>
      </c>
      <c r="Q1445" s="423">
        <f>'2. FTNC CAN'!Q1445+'3. FTNC USD'!Q1445+'4. FTNC EUR'!Q1445+'5. FTNC GBP'!Q1445+'6. FTNC Autres (inclus)'!Q1445</f>
        <v>0</v>
      </c>
      <c r="R1445" s="419">
        <f>'2. FTNC CAN'!R1445+'3. FTNC USD'!R1445+'4. FTNC EUR'!R1445+'5. FTNC GBP'!R1445+'6. FTNC Autres (inclus)'!R1445</f>
        <v>0</v>
      </c>
      <c r="S1445" s="421">
        <f>'2. FTNC CAN'!S1445+'3. FTNC USD'!S1445+'4. FTNC EUR'!S1445+'5. FTNC GBP'!S1445+'6. FTNC Autres (inclus)'!S1445</f>
        <v>0</v>
      </c>
      <c r="T1445" s="421">
        <f>'2. FTNC CAN'!T1445+'3. FTNC USD'!T1445+'4. FTNC EUR'!T1445+'5. FTNC GBP'!T1445+'6. FTNC Autres (inclus)'!T1445</f>
        <v>0</v>
      </c>
      <c r="U1445" s="421">
        <f>'2. FTNC CAN'!U1445+'3. FTNC USD'!U1445+'4. FTNC EUR'!U1445+'5. FTNC GBP'!U1445+'6. FTNC Autres (inclus)'!U1445</f>
        <v>0</v>
      </c>
      <c r="V1445" s="421">
        <f>'2. FTNC CAN'!V1445+'3. FTNC USD'!V1445+'4. FTNC EUR'!V1445+'5. FTNC GBP'!V1445+'6. FTNC Autres (inclus)'!V1445</f>
        <v>0</v>
      </c>
      <c r="W1445" s="421">
        <f>'2. FTNC CAN'!W1445+'3. FTNC USD'!W1445+'4. FTNC EUR'!W1445+'5. FTNC GBP'!W1445+'6. FTNC Autres (inclus)'!W1445</f>
        <v>0</v>
      </c>
      <c r="X1445" s="422">
        <f>'2. FTNC CAN'!X1445+'3. FTNC USD'!X1445+'4. FTNC EUR'!X1445+'5. FTNC GBP'!X1445+'6. FTNC Autres (inclus)'!X1445</f>
        <v>0</v>
      </c>
      <c r="Y1445" s="421">
        <f>'2. FTNC CAN'!Y1445+'3. FTNC USD'!Y1445+'4. FTNC EUR'!Y1445+'5. FTNC GBP'!Y1445+'6. FTNC Autres (inclus)'!Y1445</f>
        <v>0</v>
      </c>
      <c r="Z1445" s="421">
        <f>'2. FTNC CAN'!Z1445+'3. FTNC USD'!Z1445+'4. FTNC EUR'!Z1445+'5. FTNC GBP'!Z1445+'6. FTNC Autres (inclus)'!Z1445</f>
        <v>0</v>
      </c>
      <c r="AA1445" s="421">
        <f>'2. FTNC CAN'!AA1445+'3. FTNC USD'!AA1445+'4. FTNC EUR'!AA1445+'5. FTNC GBP'!AA1445+'6. FTNC Autres (inclus)'!AA1445</f>
        <v>0</v>
      </c>
      <c r="AB1445" s="421">
        <f>'2. FTNC CAN'!AB1445+'3. FTNC USD'!AB1445+'4. FTNC EUR'!AB1445+'5. FTNC GBP'!AB1445+'6. FTNC Autres (inclus)'!AB1445</f>
        <v>0</v>
      </c>
      <c r="AC1445" s="408">
        <f>'2. FTNC CAN'!AC1445+'3. FTNC USD'!AC1445+'4. FTNC EUR'!AC1445+'5. FTNC GBP'!AC1445+'6. FTNC Autres (inclus)'!AC1445</f>
        <v>0</v>
      </c>
      <c r="AD1445" s="242"/>
      <c r="AE1445" s="468"/>
      <c r="AF1445" s="568"/>
    </row>
    <row r="1446" spans="1:32" ht="15" outlineLevel="1" x14ac:dyDescent="0.2">
      <c r="A1446" s="232">
        <v>238</v>
      </c>
      <c r="B1446" s="507"/>
      <c r="C1446" s="475"/>
      <c r="D1446" s="483"/>
      <c r="E1446" s="853" t="s">
        <v>67</v>
      </c>
      <c r="F1446" s="854"/>
      <c r="G1446" s="854"/>
      <c r="H1446" s="854"/>
      <c r="I1446" s="854"/>
      <c r="J1446" s="854"/>
      <c r="K1446" s="854"/>
      <c r="L1446" s="855"/>
      <c r="M1446" s="407">
        <f>SUBTOTAL(9,M1447:M1450)</f>
        <v>0</v>
      </c>
      <c r="N1446" s="410">
        <f t="shared" ref="N1446:AC1446" si="1529">SUBTOTAL(9,N1447:N1450)</f>
        <v>0</v>
      </c>
      <c r="O1446" s="414">
        <f t="shared" si="1529"/>
        <v>0</v>
      </c>
      <c r="P1446" s="414">
        <f t="shared" si="1529"/>
        <v>0</v>
      </c>
      <c r="Q1446" s="415">
        <f t="shared" si="1529"/>
        <v>0</v>
      </c>
      <c r="R1446" s="410">
        <f t="shared" si="1529"/>
        <v>0</v>
      </c>
      <c r="S1446" s="414">
        <f t="shared" si="1529"/>
        <v>0</v>
      </c>
      <c r="T1446" s="413">
        <f t="shared" si="1529"/>
        <v>0</v>
      </c>
      <c r="U1446" s="413">
        <f t="shared" si="1529"/>
        <v>0</v>
      </c>
      <c r="V1446" s="413">
        <f t="shared" si="1529"/>
        <v>0</v>
      </c>
      <c r="W1446" s="413">
        <f t="shared" si="1529"/>
        <v>0</v>
      </c>
      <c r="X1446" s="413">
        <f t="shared" si="1529"/>
        <v>0</v>
      </c>
      <c r="Y1446" s="413">
        <f t="shared" si="1529"/>
        <v>0</v>
      </c>
      <c r="Z1446" s="413">
        <f t="shared" si="1529"/>
        <v>0</v>
      </c>
      <c r="AA1446" s="413">
        <f t="shared" si="1529"/>
        <v>0</v>
      </c>
      <c r="AB1446" s="411">
        <f t="shared" si="1529"/>
        <v>0</v>
      </c>
      <c r="AC1446" s="407">
        <f t="shared" si="1529"/>
        <v>0</v>
      </c>
      <c r="AD1446" s="242"/>
      <c r="AE1446" s="468"/>
      <c r="AF1446" s="568"/>
    </row>
    <row r="1447" spans="1:32" ht="15" outlineLevel="1" x14ac:dyDescent="0.2">
      <c r="A1447" s="232">
        <v>239</v>
      </c>
      <c r="B1447" s="507"/>
      <c r="C1447" s="475"/>
      <c r="D1447" s="491"/>
      <c r="E1447" s="491"/>
      <c r="F1447" s="856" t="s">
        <v>65</v>
      </c>
      <c r="G1447" s="857"/>
      <c r="H1447" s="857"/>
      <c r="I1447" s="857"/>
      <c r="J1447" s="857"/>
      <c r="K1447" s="857"/>
      <c r="L1447" s="858"/>
      <c r="M1447" s="408">
        <f>'2. FTNC CAN'!M1447+'3. FTNC USD'!M1447+'4. FTNC EUR'!M1447+'5. FTNC GBP'!M1447+'6. FTNC Autres (inclus)'!M1447</f>
        <v>0</v>
      </c>
      <c r="N1447" s="419">
        <f>'2. FTNC CAN'!N1447+'3. FTNC USD'!N1447+'4. FTNC EUR'!N1447+'5. FTNC GBP'!N1447+'6. FTNC Autres (inclus)'!N1447</f>
        <v>0</v>
      </c>
      <c r="O1447" s="422">
        <f>'2. FTNC CAN'!O1447+'3. FTNC USD'!O1447+'4. FTNC EUR'!O1447+'5. FTNC GBP'!O1447+'6. FTNC Autres (inclus)'!O1447</f>
        <v>0</v>
      </c>
      <c r="P1447" s="422">
        <f>'2. FTNC CAN'!P1447+'3. FTNC USD'!P1447+'4. FTNC EUR'!P1447+'5. FTNC GBP'!P1447+'6. FTNC Autres (inclus)'!P1447</f>
        <v>0</v>
      </c>
      <c r="Q1447" s="423">
        <f>'2. FTNC CAN'!Q1447+'3. FTNC USD'!Q1447+'4. FTNC EUR'!Q1447+'5. FTNC GBP'!Q1447+'6. FTNC Autres (inclus)'!Q1447</f>
        <v>0</v>
      </c>
      <c r="R1447" s="419">
        <f>'2. FTNC CAN'!R1447+'3. FTNC USD'!R1447+'4. FTNC EUR'!R1447+'5. FTNC GBP'!R1447+'6. FTNC Autres (inclus)'!R1447</f>
        <v>0</v>
      </c>
      <c r="S1447" s="421">
        <f>'2. FTNC CAN'!S1447+'3. FTNC USD'!S1447+'4. FTNC EUR'!S1447+'5. FTNC GBP'!S1447+'6. FTNC Autres (inclus)'!S1447</f>
        <v>0</v>
      </c>
      <c r="T1447" s="421">
        <f>'2. FTNC CAN'!T1447+'3. FTNC USD'!T1447+'4. FTNC EUR'!T1447+'5. FTNC GBP'!T1447+'6. FTNC Autres (inclus)'!T1447</f>
        <v>0</v>
      </c>
      <c r="U1447" s="421">
        <f>'2. FTNC CAN'!U1447+'3. FTNC USD'!U1447+'4. FTNC EUR'!U1447+'5. FTNC GBP'!U1447+'6. FTNC Autres (inclus)'!U1447</f>
        <v>0</v>
      </c>
      <c r="V1447" s="421">
        <f>'2. FTNC CAN'!V1447+'3. FTNC USD'!V1447+'4. FTNC EUR'!V1447+'5. FTNC GBP'!V1447+'6. FTNC Autres (inclus)'!V1447</f>
        <v>0</v>
      </c>
      <c r="W1447" s="421">
        <f>'2. FTNC CAN'!W1447+'3. FTNC USD'!W1447+'4. FTNC EUR'!W1447+'5. FTNC GBP'!W1447+'6. FTNC Autres (inclus)'!W1447</f>
        <v>0</v>
      </c>
      <c r="X1447" s="422">
        <f>'2. FTNC CAN'!X1447+'3. FTNC USD'!X1447+'4. FTNC EUR'!X1447+'5. FTNC GBP'!X1447+'6. FTNC Autres (inclus)'!X1447</f>
        <v>0</v>
      </c>
      <c r="Y1447" s="421">
        <f>'2. FTNC CAN'!Y1447+'3. FTNC USD'!Y1447+'4. FTNC EUR'!Y1447+'5. FTNC GBP'!Y1447+'6. FTNC Autres (inclus)'!Y1447</f>
        <v>0</v>
      </c>
      <c r="Z1447" s="421">
        <f>'2. FTNC CAN'!Z1447+'3. FTNC USD'!Z1447+'4. FTNC EUR'!Z1447+'5. FTNC GBP'!Z1447+'6. FTNC Autres (inclus)'!Z1447</f>
        <v>0</v>
      </c>
      <c r="AA1447" s="421">
        <f>'2. FTNC CAN'!AA1447+'3. FTNC USD'!AA1447+'4. FTNC EUR'!AA1447+'5. FTNC GBP'!AA1447+'6. FTNC Autres (inclus)'!AA1447</f>
        <v>0</v>
      </c>
      <c r="AB1447" s="421">
        <f>'2. FTNC CAN'!AB1447+'3. FTNC USD'!AB1447+'4. FTNC EUR'!AB1447+'5. FTNC GBP'!AB1447+'6. FTNC Autres (inclus)'!AB1447</f>
        <v>0</v>
      </c>
      <c r="AC1447" s="408">
        <f>'2. FTNC CAN'!AC1447+'3. FTNC USD'!AC1447+'4. FTNC EUR'!AC1447+'5. FTNC GBP'!AC1447+'6. FTNC Autres (inclus)'!AC1447</f>
        <v>0</v>
      </c>
      <c r="AD1447" s="242"/>
      <c r="AE1447" s="468"/>
      <c r="AF1447" s="568"/>
    </row>
    <row r="1448" spans="1:32" ht="15" outlineLevel="1" x14ac:dyDescent="0.2">
      <c r="A1448" s="232">
        <v>240</v>
      </c>
      <c r="B1448" s="507"/>
      <c r="C1448" s="475"/>
      <c r="D1448" s="491"/>
      <c r="E1448" s="491"/>
      <c r="F1448" s="915" t="s">
        <v>68</v>
      </c>
      <c r="G1448" s="916"/>
      <c r="H1448" s="916"/>
      <c r="I1448" s="916"/>
      <c r="J1448" s="916"/>
      <c r="K1448" s="916"/>
      <c r="L1448" s="917"/>
      <c r="M1448" s="408">
        <f>'2. FTNC CAN'!M1448+'3. FTNC USD'!M1448+'4. FTNC EUR'!M1448+'5. FTNC GBP'!M1448+'6. FTNC Autres (inclus)'!M1448</f>
        <v>0</v>
      </c>
      <c r="N1448" s="419">
        <f>'2. FTNC CAN'!N1448+'3. FTNC USD'!N1448+'4. FTNC EUR'!N1448+'5. FTNC GBP'!N1448+'6. FTNC Autres (inclus)'!N1448</f>
        <v>0</v>
      </c>
      <c r="O1448" s="422">
        <f>'2. FTNC CAN'!O1448+'3. FTNC USD'!O1448+'4. FTNC EUR'!O1448+'5. FTNC GBP'!O1448+'6. FTNC Autres (inclus)'!O1448</f>
        <v>0</v>
      </c>
      <c r="P1448" s="422">
        <f>'2. FTNC CAN'!P1448+'3. FTNC USD'!P1448+'4. FTNC EUR'!P1448+'5. FTNC GBP'!P1448+'6. FTNC Autres (inclus)'!P1448</f>
        <v>0</v>
      </c>
      <c r="Q1448" s="423">
        <f>'2. FTNC CAN'!Q1448+'3. FTNC USD'!Q1448+'4. FTNC EUR'!Q1448+'5. FTNC GBP'!Q1448+'6. FTNC Autres (inclus)'!Q1448</f>
        <v>0</v>
      </c>
      <c r="R1448" s="419">
        <f>'2. FTNC CAN'!R1448+'3. FTNC USD'!R1448+'4. FTNC EUR'!R1448+'5. FTNC GBP'!R1448+'6. FTNC Autres (inclus)'!R1448</f>
        <v>0</v>
      </c>
      <c r="S1448" s="421">
        <f>'2. FTNC CAN'!S1448+'3. FTNC USD'!S1448+'4. FTNC EUR'!S1448+'5. FTNC GBP'!S1448+'6. FTNC Autres (inclus)'!S1448</f>
        <v>0</v>
      </c>
      <c r="T1448" s="421">
        <f>'2. FTNC CAN'!T1448+'3. FTNC USD'!T1448+'4. FTNC EUR'!T1448+'5. FTNC GBP'!T1448+'6. FTNC Autres (inclus)'!T1448</f>
        <v>0</v>
      </c>
      <c r="U1448" s="421">
        <f>'2. FTNC CAN'!U1448+'3. FTNC USD'!U1448+'4. FTNC EUR'!U1448+'5. FTNC GBP'!U1448+'6. FTNC Autres (inclus)'!U1448</f>
        <v>0</v>
      </c>
      <c r="V1448" s="421">
        <f>'2. FTNC CAN'!V1448+'3. FTNC USD'!V1448+'4. FTNC EUR'!V1448+'5. FTNC GBP'!V1448+'6. FTNC Autres (inclus)'!V1448</f>
        <v>0</v>
      </c>
      <c r="W1448" s="421">
        <f>'2. FTNC CAN'!W1448+'3. FTNC USD'!W1448+'4. FTNC EUR'!W1448+'5. FTNC GBP'!W1448+'6. FTNC Autres (inclus)'!W1448</f>
        <v>0</v>
      </c>
      <c r="X1448" s="422">
        <f>'2. FTNC CAN'!X1448+'3. FTNC USD'!X1448+'4. FTNC EUR'!X1448+'5. FTNC GBP'!X1448+'6. FTNC Autres (inclus)'!X1448</f>
        <v>0</v>
      </c>
      <c r="Y1448" s="421">
        <f>'2. FTNC CAN'!Y1448+'3. FTNC USD'!Y1448+'4. FTNC EUR'!Y1448+'5. FTNC GBP'!Y1448+'6. FTNC Autres (inclus)'!Y1448</f>
        <v>0</v>
      </c>
      <c r="Z1448" s="421">
        <f>'2. FTNC CAN'!Z1448+'3. FTNC USD'!Z1448+'4. FTNC EUR'!Z1448+'5. FTNC GBP'!Z1448+'6. FTNC Autres (inclus)'!Z1448</f>
        <v>0</v>
      </c>
      <c r="AA1448" s="421">
        <f>'2. FTNC CAN'!AA1448+'3. FTNC USD'!AA1448+'4. FTNC EUR'!AA1448+'5. FTNC GBP'!AA1448+'6. FTNC Autres (inclus)'!AA1448</f>
        <v>0</v>
      </c>
      <c r="AB1448" s="421">
        <f>'2. FTNC CAN'!AB1448+'3. FTNC USD'!AB1448+'4. FTNC EUR'!AB1448+'5. FTNC GBP'!AB1448+'6. FTNC Autres (inclus)'!AB1448</f>
        <v>0</v>
      </c>
      <c r="AC1448" s="408">
        <f>'2. FTNC CAN'!AC1448+'3. FTNC USD'!AC1448+'4. FTNC EUR'!AC1448+'5. FTNC GBP'!AC1448+'6. FTNC Autres (inclus)'!AC1448</f>
        <v>0</v>
      </c>
      <c r="AD1448" s="242"/>
      <c r="AE1448" s="468"/>
      <c r="AF1448" s="568"/>
    </row>
    <row r="1449" spans="1:32" ht="15" outlineLevel="1" x14ac:dyDescent="0.2">
      <c r="A1449" s="232">
        <v>241</v>
      </c>
      <c r="B1449" s="507"/>
      <c r="C1449" s="475"/>
      <c r="D1449" s="265"/>
      <c r="E1449" s="265"/>
      <c r="F1449" s="915" t="s">
        <v>537</v>
      </c>
      <c r="G1449" s="916"/>
      <c r="H1449" s="916"/>
      <c r="I1449" s="916"/>
      <c r="J1449" s="916"/>
      <c r="K1449" s="916"/>
      <c r="L1449" s="917"/>
      <c r="M1449" s="408">
        <f>'2. FTNC CAN'!M1449+'3. FTNC USD'!M1449+'4. FTNC EUR'!M1449+'5. FTNC GBP'!M1449+'6. FTNC Autres (inclus)'!M1449</f>
        <v>0</v>
      </c>
      <c r="N1449" s="419">
        <f>'2. FTNC CAN'!N1449+'3. FTNC USD'!N1449+'4. FTNC EUR'!N1449+'5. FTNC GBP'!N1449+'6. FTNC Autres (inclus)'!N1449</f>
        <v>0</v>
      </c>
      <c r="O1449" s="422">
        <f>'2. FTNC CAN'!O1449+'3. FTNC USD'!O1449+'4. FTNC EUR'!O1449+'5. FTNC GBP'!O1449+'6. FTNC Autres (inclus)'!O1449</f>
        <v>0</v>
      </c>
      <c r="P1449" s="422">
        <f>'2. FTNC CAN'!P1449+'3. FTNC USD'!P1449+'4. FTNC EUR'!P1449+'5. FTNC GBP'!P1449+'6. FTNC Autres (inclus)'!P1449</f>
        <v>0</v>
      </c>
      <c r="Q1449" s="423">
        <f>'2. FTNC CAN'!Q1449+'3. FTNC USD'!Q1449+'4. FTNC EUR'!Q1449+'5. FTNC GBP'!Q1449+'6. FTNC Autres (inclus)'!Q1449</f>
        <v>0</v>
      </c>
      <c r="R1449" s="419">
        <f>'2. FTNC CAN'!R1449+'3. FTNC USD'!R1449+'4. FTNC EUR'!R1449+'5. FTNC GBP'!R1449+'6. FTNC Autres (inclus)'!R1449</f>
        <v>0</v>
      </c>
      <c r="S1449" s="421">
        <f>'2. FTNC CAN'!S1449+'3. FTNC USD'!S1449+'4. FTNC EUR'!S1449+'5. FTNC GBP'!S1449+'6. FTNC Autres (inclus)'!S1449</f>
        <v>0</v>
      </c>
      <c r="T1449" s="421">
        <f>'2. FTNC CAN'!T1449+'3. FTNC USD'!T1449+'4. FTNC EUR'!T1449+'5. FTNC GBP'!T1449+'6. FTNC Autres (inclus)'!T1449</f>
        <v>0</v>
      </c>
      <c r="U1449" s="421">
        <f>'2. FTNC CAN'!U1449+'3. FTNC USD'!U1449+'4. FTNC EUR'!U1449+'5. FTNC GBP'!U1449+'6. FTNC Autres (inclus)'!U1449</f>
        <v>0</v>
      </c>
      <c r="V1449" s="421">
        <f>'2. FTNC CAN'!V1449+'3. FTNC USD'!V1449+'4. FTNC EUR'!V1449+'5. FTNC GBP'!V1449+'6. FTNC Autres (inclus)'!V1449</f>
        <v>0</v>
      </c>
      <c r="W1449" s="421">
        <f>'2. FTNC CAN'!W1449+'3. FTNC USD'!W1449+'4. FTNC EUR'!W1449+'5. FTNC GBP'!W1449+'6. FTNC Autres (inclus)'!W1449</f>
        <v>0</v>
      </c>
      <c r="X1449" s="422">
        <f>'2. FTNC CAN'!X1449+'3. FTNC USD'!X1449+'4. FTNC EUR'!X1449+'5. FTNC GBP'!X1449+'6. FTNC Autres (inclus)'!X1449</f>
        <v>0</v>
      </c>
      <c r="Y1449" s="421">
        <f>'2. FTNC CAN'!Y1449+'3. FTNC USD'!Y1449+'4. FTNC EUR'!Y1449+'5. FTNC GBP'!Y1449+'6. FTNC Autres (inclus)'!Y1449</f>
        <v>0</v>
      </c>
      <c r="Z1449" s="421">
        <f>'2. FTNC CAN'!Z1449+'3. FTNC USD'!Z1449+'4. FTNC EUR'!Z1449+'5. FTNC GBP'!Z1449+'6. FTNC Autres (inclus)'!Z1449</f>
        <v>0</v>
      </c>
      <c r="AA1449" s="421">
        <f>'2. FTNC CAN'!AA1449+'3. FTNC USD'!AA1449+'4. FTNC EUR'!AA1449+'5. FTNC GBP'!AA1449+'6. FTNC Autres (inclus)'!AA1449</f>
        <v>0</v>
      </c>
      <c r="AB1449" s="421">
        <f>'2. FTNC CAN'!AB1449+'3. FTNC USD'!AB1449+'4. FTNC EUR'!AB1449+'5. FTNC GBP'!AB1449+'6. FTNC Autres (inclus)'!AB1449</f>
        <v>0</v>
      </c>
      <c r="AC1449" s="408">
        <f>'2. FTNC CAN'!AC1449+'3. FTNC USD'!AC1449+'4. FTNC EUR'!AC1449+'5. FTNC GBP'!AC1449+'6. FTNC Autres (inclus)'!AC1449</f>
        <v>0</v>
      </c>
      <c r="AD1449" s="242"/>
      <c r="AE1449" s="468"/>
      <c r="AF1449" s="568"/>
    </row>
    <row r="1450" spans="1:32" ht="27.75" customHeight="1" outlineLevel="1" x14ac:dyDescent="0.2">
      <c r="A1450" s="232">
        <v>242</v>
      </c>
      <c r="B1450" s="507"/>
      <c r="C1450" s="475"/>
      <c r="D1450" s="263"/>
      <c r="E1450" s="263"/>
      <c r="F1450" s="859" t="s">
        <v>464</v>
      </c>
      <c r="G1450" s="860"/>
      <c r="H1450" s="860"/>
      <c r="I1450" s="860"/>
      <c r="J1450" s="860"/>
      <c r="K1450" s="860"/>
      <c r="L1450" s="861"/>
      <c r="M1450" s="408">
        <f>'2. FTNC CAN'!M1450+'3. FTNC USD'!M1450+'4. FTNC EUR'!M1450+'5. FTNC GBP'!M1450+'6. FTNC Autres (inclus)'!M1450</f>
        <v>0</v>
      </c>
      <c r="N1450" s="419">
        <f>'2. FTNC CAN'!N1450+'3. FTNC USD'!N1450+'4. FTNC EUR'!N1450+'5. FTNC GBP'!N1450+'6. FTNC Autres (inclus)'!N1450</f>
        <v>0</v>
      </c>
      <c r="O1450" s="422">
        <f>'2. FTNC CAN'!O1450+'3. FTNC USD'!O1450+'4. FTNC EUR'!O1450+'5. FTNC GBP'!O1450+'6. FTNC Autres (inclus)'!O1450</f>
        <v>0</v>
      </c>
      <c r="P1450" s="422">
        <f>'2. FTNC CAN'!P1450+'3. FTNC USD'!P1450+'4. FTNC EUR'!P1450+'5. FTNC GBP'!P1450+'6. FTNC Autres (inclus)'!P1450</f>
        <v>0</v>
      </c>
      <c r="Q1450" s="423">
        <f>'2. FTNC CAN'!Q1450+'3. FTNC USD'!Q1450+'4. FTNC EUR'!Q1450+'5. FTNC GBP'!Q1450+'6. FTNC Autres (inclus)'!Q1450</f>
        <v>0</v>
      </c>
      <c r="R1450" s="419">
        <f>'2. FTNC CAN'!R1450+'3. FTNC USD'!R1450+'4. FTNC EUR'!R1450+'5. FTNC GBP'!R1450+'6. FTNC Autres (inclus)'!R1450</f>
        <v>0</v>
      </c>
      <c r="S1450" s="421">
        <f>'2. FTNC CAN'!S1450+'3. FTNC USD'!S1450+'4. FTNC EUR'!S1450+'5. FTNC GBP'!S1450+'6. FTNC Autres (inclus)'!S1450</f>
        <v>0</v>
      </c>
      <c r="T1450" s="421">
        <f>'2. FTNC CAN'!T1450+'3. FTNC USD'!T1450+'4. FTNC EUR'!T1450+'5. FTNC GBP'!T1450+'6. FTNC Autres (inclus)'!T1450</f>
        <v>0</v>
      </c>
      <c r="U1450" s="421">
        <f>'2. FTNC CAN'!U1450+'3. FTNC USD'!U1450+'4. FTNC EUR'!U1450+'5. FTNC GBP'!U1450+'6. FTNC Autres (inclus)'!U1450</f>
        <v>0</v>
      </c>
      <c r="V1450" s="421">
        <f>'2. FTNC CAN'!V1450+'3. FTNC USD'!V1450+'4. FTNC EUR'!V1450+'5. FTNC GBP'!V1450+'6. FTNC Autres (inclus)'!V1450</f>
        <v>0</v>
      </c>
      <c r="W1450" s="421">
        <f>'2. FTNC CAN'!W1450+'3. FTNC USD'!W1450+'4. FTNC EUR'!W1450+'5. FTNC GBP'!W1450+'6. FTNC Autres (inclus)'!W1450</f>
        <v>0</v>
      </c>
      <c r="X1450" s="422">
        <f>'2. FTNC CAN'!X1450+'3. FTNC USD'!X1450+'4. FTNC EUR'!X1450+'5. FTNC GBP'!X1450+'6. FTNC Autres (inclus)'!X1450</f>
        <v>0</v>
      </c>
      <c r="Y1450" s="421">
        <f>'2. FTNC CAN'!Y1450+'3. FTNC USD'!Y1450+'4. FTNC EUR'!Y1450+'5. FTNC GBP'!Y1450+'6. FTNC Autres (inclus)'!Y1450</f>
        <v>0</v>
      </c>
      <c r="Z1450" s="421">
        <f>'2. FTNC CAN'!Z1450+'3. FTNC USD'!Z1450+'4. FTNC EUR'!Z1450+'5. FTNC GBP'!Z1450+'6. FTNC Autres (inclus)'!Z1450</f>
        <v>0</v>
      </c>
      <c r="AA1450" s="421">
        <f>'2. FTNC CAN'!AA1450+'3. FTNC USD'!AA1450+'4. FTNC EUR'!AA1450+'5. FTNC GBP'!AA1450+'6. FTNC Autres (inclus)'!AA1450</f>
        <v>0</v>
      </c>
      <c r="AB1450" s="421">
        <f>'2. FTNC CAN'!AB1450+'3. FTNC USD'!AB1450+'4. FTNC EUR'!AB1450+'5. FTNC GBP'!AB1450+'6. FTNC Autres (inclus)'!AB1450</f>
        <v>0</v>
      </c>
      <c r="AC1450" s="408">
        <f>'2. FTNC CAN'!AC1450+'3. FTNC USD'!AC1450+'4. FTNC EUR'!AC1450+'5. FTNC GBP'!AC1450+'6. FTNC Autres (inclus)'!AC1450</f>
        <v>0</v>
      </c>
      <c r="AD1450" s="242"/>
      <c r="AE1450" s="468"/>
      <c r="AF1450" s="568"/>
    </row>
    <row r="1451" spans="1:32" ht="15.75" customHeight="1" outlineLevel="1" x14ac:dyDescent="0.2">
      <c r="A1451" s="232">
        <v>243</v>
      </c>
      <c r="B1451" s="507"/>
      <c r="C1451" s="475"/>
      <c r="D1451" s="265"/>
      <c r="E1451" s="853" t="s">
        <v>556</v>
      </c>
      <c r="F1451" s="854"/>
      <c r="G1451" s="854"/>
      <c r="H1451" s="854"/>
      <c r="I1451" s="854"/>
      <c r="J1451" s="854"/>
      <c r="K1451" s="854"/>
      <c r="L1451" s="855"/>
      <c r="M1451" s="407">
        <f>SUBTOTAL(9,M1452:M1455)</f>
        <v>0</v>
      </c>
      <c r="N1451" s="410">
        <f t="shared" ref="N1451:AC1451" si="1530">SUBTOTAL(9,N1452:N1455)</f>
        <v>0</v>
      </c>
      <c r="O1451" s="414">
        <f t="shared" si="1530"/>
        <v>0</v>
      </c>
      <c r="P1451" s="414">
        <f t="shared" si="1530"/>
        <v>0</v>
      </c>
      <c r="Q1451" s="415">
        <f t="shared" si="1530"/>
        <v>0</v>
      </c>
      <c r="R1451" s="410">
        <f t="shared" si="1530"/>
        <v>0</v>
      </c>
      <c r="S1451" s="414">
        <f t="shared" si="1530"/>
        <v>0</v>
      </c>
      <c r="T1451" s="413">
        <f t="shared" si="1530"/>
        <v>0</v>
      </c>
      <c r="U1451" s="413">
        <f t="shared" si="1530"/>
        <v>0</v>
      </c>
      <c r="V1451" s="413">
        <f t="shared" si="1530"/>
        <v>0</v>
      </c>
      <c r="W1451" s="413">
        <f t="shared" si="1530"/>
        <v>0</v>
      </c>
      <c r="X1451" s="413">
        <f t="shared" si="1530"/>
        <v>0</v>
      </c>
      <c r="Y1451" s="413">
        <f t="shared" si="1530"/>
        <v>0</v>
      </c>
      <c r="Z1451" s="413">
        <f t="shared" si="1530"/>
        <v>0</v>
      </c>
      <c r="AA1451" s="413">
        <f t="shared" si="1530"/>
        <v>0</v>
      </c>
      <c r="AB1451" s="411">
        <f t="shared" si="1530"/>
        <v>0</v>
      </c>
      <c r="AC1451" s="407">
        <f t="shared" si="1530"/>
        <v>0</v>
      </c>
      <c r="AD1451" s="242"/>
      <c r="AE1451" s="468"/>
      <c r="AF1451" s="568"/>
    </row>
    <row r="1452" spans="1:32" ht="15" outlineLevel="1" x14ac:dyDescent="0.2">
      <c r="A1452" s="232">
        <v>244</v>
      </c>
      <c r="B1452" s="507"/>
      <c r="C1452" s="475"/>
      <c r="D1452" s="491"/>
      <c r="E1452" s="491"/>
      <c r="F1452" s="856" t="s">
        <v>65</v>
      </c>
      <c r="G1452" s="857"/>
      <c r="H1452" s="857"/>
      <c r="I1452" s="857"/>
      <c r="J1452" s="857"/>
      <c r="K1452" s="857"/>
      <c r="L1452" s="858"/>
      <c r="M1452" s="408">
        <f>'2. FTNC CAN'!M1452+'3. FTNC USD'!M1452+'4. FTNC EUR'!M1452+'5. FTNC GBP'!M1452+'6. FTNC Autres (inclus)'!M1452</f>
        <v>0</v>
      </c>
      <c r="N1452" s="419">
        <f>'2. FTNC CAN'!N1452+'3. FTNC USD'!N1452+'4. FTNC EUR'!N1452+'5. FTNC GBP'!N1452+'6. FTNC Autres (inclus)'!N1452</f>
        <v>0</v>
      </c>
      <c r="O1452" s="422">
        <f>'2. FTNC CAN'!O1452+'3. FTNC USD'!O1452+'4. FTNC EUR'!O1452+'5. FTNC GBP'!O1452+'6. FTNC Autres (inclus)'!O1452</f>
        <v>0</v>
      </c>
      <c r="P1452" s="422">
        <f>'2. FTNC CAN'!P1452+'3. FTNC USD'!P1452+'4. FTNC EUR'!P1452+'5. FTNC GBP'!P1452+'6. FTNC Autres (inclus)'!P1452</f>
        <v>0</v>
      </c>
      <c r="Q1452" s="423">
        <f>'2. FTNC CAN'!Q1452+'3. FTNC USD'!Q1452+'4. FTNC EUR'!Q1452+'5. FTNC GBP'!Q1452+'6. FTNC Autres (inclus)'!Q1452</f>
        <v>0</v>
      </c>
      <c r="R1452" s="419">
        <f>'2. FTNC CAN'!R1452+'3. FTNC USD'!R1452+'4. FTNC EUR'!R1452+'5. FTNC GBP'!R1452+'6. FTNC Autres (inclus)'!R1452</f>
        <v>0</v>
      </c>
      <c r="S1452" s="421">
        <f>'2. FTNC CAN'!S1452+'3. FTNC USD'!S1452+'4. FTNC EUR'!S1452+'5. FTNC GBP'!S1452+'6. FTNC Autres (inclus)'!S1452</f>
        <v>0</v>
      </c>
      <c r="T1452" s="421">
        <f>'2. FTNC CAN'!T1452+'3. FTNC USD'!T1452+'4. FTNC EUR'!T1452+'5. FTNC GBP'!T1452+'6. FTNC Autres (inclus)'!T1452</f>
        <v>0</v>
      </c>
      <c r="U1452" s="421">
        <f>'2. FTNC CAN'!U1452+'3. FTNC USD'!U1452+'4. FTNC EUR'!U1452+'5. FTNC GBP'!U1452+'6. FTNC Autres (inclus)'!U1452</f>
        <v>0</v>
      </c>
      <c r="V1452" s="421">
        <f>'2. FTNC CAN'!V1452+'3. FTNC USD'!V1452+'4. FTNC EUR'!V1452+'5. FTNC GBP'!V1452+'6. FTNC Autres (inclus)'!V1452</f>
        <v>0</v>
      </c>
      <c r="W1452" s="421">
        <f>'2. FTNC CAN'!W1452+'3. FTNC USD'!W1452+'4. FTNC EUR'!W1452+'5. FTNC GBP'!W1452+'6. FTNC Autres (inclus)'!W1452</f>
        <v>0</v>
      </c>
      <c r="X1452" s="422">
        <f>'2. FTNC CAN'!X1452+'3. FTNC USD'!X1452+'4. FTNC EUR'!X1452+'5. FTNC GBP'!X1452+'6. FTNC Autres (inclus)'!X1452</f>
        <v>0</v>
      </c>
      <c r="Y1452" s="421">
        <f>'2. FTNC CAN'!Y1452+'3. FTNC USD'!Y1452+'4. FTNC EUR'!Y1452+'5. FTNC GBP'!Y1452+'6. FTNC Autres (inclus)'!Y1452</f>
        <v>0</v>
      </c>
      <c r="Z1452" s="421">
        <f>'2. FTNC CAN'!Z1452+'3. FTNC USD'!Z1452+'4. FTNC EUR'!Z1452+'5. FTNC GBP'!Z1452+'6. FTNC Autres (inclus)'!Z1452</f>
        <v>0</v>
      </c>
      <c r="AA1452" s="421">
        <f>'2. FTNC CAN'!AA1452+'3. FTNC USD'!AA1452+'4. FTNC EUR'!AA1452+'5. FTNC GBP'!AA1452+'6. FTNC Autres (inclus)'!AA1452</f>
        <v>0</v>
      </c>
      <c r="AB1452" s="421">
        <f>'2. FTNC CAN'!AB1452+'3. FTNC USD'!AB1452+'4. FTNC EUR'!AB1452+'5. FTNC GBP'!AB1452+'6. FTNC Autres (inclus)'!AB1452</f>
        <v>0</v>
      </c>
      <c r="AC1452" s="408">
        <f>'2. FTNC CAN'!AC1452+'3. FTNC USD'!AC1452+'4. FTNC EUR'!AC1452+'5. FTNC GBP'!AC1452+'6. FTNC Autres (inclus)'!AC1452</f>
        <v>0</v>
      </c>
      <c r="AD1452" s="242"/>
      <c r="AE1452" s="468"/>
      <c r="AF1452" s="568"/>
    </row>
    <row r="1453" spans="1:32" ht="15" outlineLevel="1" x14ac:dyDescent="0.2">
      <c r="A1453" s="232">
        <v>245</v>
      </c>
      <c r="B1453" s="507"/>
      <c r="C1453" s="475"/>
      <c r="D1453" s="266"/>
      <c r="E1453" s="266"/>
      <c r="F1453" s="915" t="s">
        <v>68</v>
      </c>
      <c r="G1453" s="916"/>
      <c r="H1453" s="916"/>
      <c r="I1453" s="916"/>
      <c r="J1453" s="916"/>
      <c r="K1453" s="916"/>
      <c r="L1453" s="917"/>
      <c r="M1453" s="408">
        <f>'2. FTNC CAN'!M1453+'3. FTNC USD'!M1453+'4. FTNC EUR'!M1453+'5. FTNC GBP'!M1453+'6. FTNC Autres (inclus)'!M1453</f>
        <v>0</v>
      </c>
      <c r="N1453" s="419">
        <f>'2. FTNC CAN'!N1453+'3. FTNC USD'!N1453+'4. FTNC EUR'!N1453+'5. FTNC GBP'!N1453+'6. FTNC Autres (inclus)'!N1453</f>
        <v>0</v>
      </c>
      <c r="O1453" s="422">
        <f>'2. FTNC CAN'!O1453+'3. FTNC USD'!O1453+'4. FTNC EUR'!O1453+'5. FTNC GBP'!O1453+'6. FTNC Autres (inclus)'!O1453</f>
        <v>0</v>
      </c>
      <c r="P1453" s="422">
        <f>'2. FTNC CAN'!P1453+'3. FTNC USD'!P1453+'4. FTNC EUR'!P1453+'5. FTNC GBP'!P1453+'6. FTNC Autres (inclus)'!P1453</f>
        <v>0</v>
      </c>
      <c r="Q1453" s="423">
        <f>'2. FTNC CAN'!Q1453+'3. FTNC USD'!Q1453+'4. FTNC EUR'!Q1453+'5. FTNC GBP'!Q1453+'6. FTNC Autres (inclus)'!Q1453</f>
        <v>0</v>
      </c>
      <c r="R1453" s="419">
        <f>'2. FTNC CAN'!R1453+'3. FTNC USD'!R1453+'4. FTNC EUR'!R1453+'5. FTNC GBP'!R1453+'6. FTNC Autres (inclus)'!R1453</f>
        <v>0</v>
      </c>
      <c r="S1453" s="421">
        <f>'2. FTNC CAN'!S1453+'3. FTNC USD'!S1453+'4. FTNC EUR'!S1453+'5. FTNC GBP'!S1453+'6. FTNC Autres (inclus)'!S1453</f>
        <v>0</v>
      </c>
      <c r="T1453" s="421">
        <f>'2. FTNC CAN'!T1453+'3. FTNC USD'!T1453+'4. FTNC EUR'!T1453+'5. FTNC GBP'!T1453+'6. FTNC Autres (inclus)'!T1453</f>
        <v>0</v>
      </c>
      <c r="U1453" s="421">
        <f>'2. FTNC CAN'!U1453+'3. FTNC USD'!U1453+'4. FTNC EUR'!U1453+'5. FTNC GBP'!U1453+'6. FTNC Autres (inclus)'!U1453</f>
        <v>0</v>
      </c>
      <c r="V1453" s="421">
        <f>'2. FTNC CAN'!V1453+'3. FTNC USD'!V1453+'4. FTNC EUR'!V1453+'5. FTNC GBP'!V1453+'6. FTNC Autres (inclus)'!V1453</f>
        <v>0</v>
      </c>
      <c r="W1453" s="421">
        <f>'2. FTNC CAN'!W1453+'3. FTNC USD'!W1453+'4. FTNC EUR'!W1453+'5. FTNC GBP'!W1453+'6. FTNC Autres (inclus)'!W1453</f>
        <v>0</v>
      </c>
      <c r="X1453" s="422">
        <f>'2. FTNC CAN'!X1453+'3. FTNC USD'!X1453+'4. FTNC EUR'!X1453+'5. FTNC GBP'!X1453+'6. FTNC Autres (inclus)'!X1453</f>
        <v>0</v>
      </c>
      <c r="Y1453" s="421">
        <f>'2. FTNC CAN'!Y1453+'3. FTNC USD'!Y1453+'4. FTNC EUR'!Y1453+'5. FTNC GBP'!Y1453+'6. FTNC Autres (inclus)'!Y1453</f>
        <v>0</v>
      </c>
      <c r="Z1453" s="421">
        <f>'2. FTNC CAN'!Z1453+'3. FTNC USD'!Z1453+'4. FTNC EUR'!Z1453+'5. FTNC GBP'!Z1453+'6. FTNC Autres (inclus)'!Z1453</f>
        <v>0</v>
      </c>
      <c r="AA1453" s="421">
        <f>'2. FTNC CAN'!AA1453+'3. FTNC USD'!AA1453+'4. FTNC EUR'!AA1453+'5. FTNC GBP'!AA1453+'6. FTNC Autres (inclus)'!AA1453</f>
        <v>0</v>
      </c>
      <c r="AB1453" s="421">
        <f>'2. FTNC CAN'!AB1453+'3. FTNC USD'!AB1453+'4. FTNC EUR'!AB1453+'5. FTNC GBP'!AB1453+'6. FTNC Autres (inclus)'!AB1453</f>
        <v>0</v>
      </c>
      <c r="AC1453" s="408">
        <f>'2. FTNC CAN'!AC1453+'3. FTNC USD'!AC1453+'4. FTNC EUR'!AC1453+'5. FTNC GBP'!AC1453+'6. FTNC Autres (inclus)'!AC1453</f>
        <v>0</v>
      </c>
      <c r="AD1453" s="242"/>
      <c r="AE1453" s="468"/>
      <c r="AF1453" s="568"/>
    </row>
    <row r="1454" spans="1:32" ht="15" outlineLevel="1" x14ac:dyDescent="0.2">
      <c r="A1454" s="232">
        <v>246</v>
      </c>
      <c r="B1454" s="507"/>
      <c r="C1454" s="475"/>
      <c r="D1454" s="266"/>
      <c r="E1454" s="266"/>
      <c r="F1454" s="915" t="s">
        <v>537</v>
      </c>
      <c r="G1454" s="916"/>
      <c r="H1454" s="916"/>
      <c r="I1454" s="916"/>
      <c r="J1454" s="916"/>
      <c r="K1454" s="916"/>
      <c r="L1454" s="917"/>
      <c r="M1454" s="408">
        <f>'2. FTNC CAN'!M1454+'3. FTNC USD'!M1454+'4. FTNC EUR'!M1454+'5. FTNC GBP'!M1454+'6. FTNC Autres (inclus)'!M1454</f>
        <v>0</v>
      </c>
      <c r="N1454" s="419">
        <f>'2. FTNC CAN'!N1454+'3. FTNC USD'!N1454+'4. FTNC EUR'!N1454+'5. FTNC GBP'!N1454+'6. FTNC Autres (inclus)'!N1454</f>
        <v>0</v>
      </c>
      <c r="O1454" s="422">
        <f>'2. FTNC CAN'!O1454+'3. FTNC USD'!O1454+'4. FTNC EUR'!O1454+'5. FTNC GBP'!O1454+'6. FTNC Autres (inclus)'!O1454</f>
        <v>0</v>
      </c>
      <c r="P1454" s="422">
        <f>'2. FTNC CAN'!P1454+'3. FTNC USD'!P1454+'4. FTNC EUR'!P1454+'5. FTNC GBP'!P1454+'6. FTNC Autres (inclus)'!P1454</f>
        <v>0</v>
      </c>
      <c r="Q1454" s="423">
        <f>'2. FTNC CAN'!Q1454+'3. FTNC USD'!Q1454+'4. FTNC EUR'!Q1454+'5. FTNC GBP'!Q1454+'6. FTNC Autres (inclus)'!Q1454</f>
        <v>0</v>
      </c>
      <c r="R1454" s="419">
        <f>'2. FTNC CAN'!R1454+'3. FTNC USD'!R1454+'4. FTNC EUR'!R1454+'5. FTNC GBP'!R1454+'6. FTNC Autres (inclus)'!R1454</f>
        <v>0</v>
      </c>
      <c r="S1454" s="421">
        <f>'2. FTNC CAN'!S1454+'3. FTNC USD'!S1454+'4. FTNC EUR'!S1454+'5. FTNC GBP'!S1454+'6. FTNC Autres (inclus)'!S1454</f>
        <v>0</v>
      </c>
      <c r="T1454" s="421">
        <f>'2. FTNC CAN'!T1454+'3. FTNC USD'!T1454+'4. FTNC EUR'!T1454+'5. FTNC GBP'!T1454+'6. FTNC Autres (inclus)'!T1454</f>
        <v>0</v>
      </c>
      <c r="U1454" s="421">
        <f>'2. FTNC CAN'!U1454+'3. FTNC USD'!U1454+'4. FTNC EUR'!U1454+'5. FTNC GBP'!U1454+'6. FTNC Autres (inclus)'!U1454</f>
        <v>0</v>
      </c>
      <c r="V1454" s="421">
        <f>'2. FTNC CAN'!V1454+'3. FTNC USD'!V1454+'4. FTNC EUR'!V1454+'5. FTNC GBP'!V1454+'6. FTNC Autres (inclus)'!V1454</f>
        <v>0</v>
      </c>
      <c r="W1454" s="421">
        <f>'2. FTNC CAN'!W1454+'3. FTNC USD'!W1454+'4. FTNC EUR'!W1454+'5. FTNC GBP'!W1454+'6. FTNC Autres (inclus)'!W1454</f>
        <v>0</v>
      </c>
      <c r="X1454" s="422">
        <f>'2. FTNC CAN'!X1454+'3. FTNC USD'!X1454+'4. FTNC EUR'!X1454+'5. FTNC GBP'!X1454+'6. FTNC Autres (inclus)'!X1454</f>
        <v>0</v>
      </c>
      <c r="Y1454" s="421">
        <f>'2. FTNC CAN'!Y1454+'3. FTNC USD'!Y1454+'4. FTNC EUR'!Y1454+'5. FTNC GBP'!Y1454+'6. FTNC Autres (inclus)'!Y1454</f>
        <v>0</v>
      </c>
      <c r="Z1454" s="421">
        <f>'2. FTNC CAN'!Z1454+'3. FTNC USD'!Z1454+'4. FTNC EUR'!Z1454+'5. FTNC GBP'!Z1454+'6. FTNC Autres (inclus)'!Z1454</f>
        <v>0</v>
      </c>
      <c r="AA1454" s="421">
        <f>'2. FTNC CAN'!AA1454+'3. FTNC USD'!AA1454+'4. FTNC EUR'!AA1454+'5. FTNC GBP'!AA1454+'6. FTNC Autres (inclus)'!AA1454</f>
        <v>0</v>
      </c>
      <c r="AB1454" s="421">
        <f>'2. FTNC CAN'!AB1454+'3. FTNC USD'!AB1454+'4. FTNC EUR'!AB1454+'5. FTNC GBP'!AB1454+'6. FTNC Autres (inclus)'!AB1454</f>
        <v>0</v>
      </c>
      <c r="AC1454" s="408">
        <f>'2. FTNC CAN'!AC1454+'3. FTNC USD'!AC1454+'4. FTNC EUR'!AC1454+'5. FTNC GBP'!AC1454+'6. FTNC Autres (inclus)'!AC1454</f>
        <v>0</v>
      </c>
      <c r="AD1454" s="242"/>
      <c r="AE1454" s="468"/>
      <c r="AF1454" s="568"/>
    </row>
    <row r="1455" spans="1:32" ht="27.75" customHeight="1" outlineLevel="1" x14ac:dyDescent="0.2">
      <c r="A1455" s="232">
        <v>247</v>
      </c>
      <c r="B1455" s="507"/>
      <c r="C1455" s="475"/>
      <c r="D1455" s="267"/>
      <c r="E1455" s="267"/>
      <c r="F1455" s="859" t="s">
        <v>464</v>
      </c>
      <c r="G1455" s="860"/>
      <c r="H1455" s="860"/>
      <c r="I1455" s="860"/>
      <c r="J1455" s="860"/>
      <c r="K1455" s="860"/>
      <c r="L1455" s="861"/>
      <c r="M1455" s="408">
        <f>'2. FTNC CAN'!M1455+'3. FTNC USD'!M1455+'4. FTNC EUR'!M1455+'5. FTNC GBP'!M1455+'6. FTNC Autres (inclus)'!M1455</f>
        <v>0</v>
      </c>
      <c r="N1455" s="419">
        <f>'2. FTNC CAN'!N1455+'3. FTNC USD'!N1455+'4. FTNC EUR'!N1455+'5. FTNC GBP'!N1455+'6. FTNC Autres (inclus)'!N1455</f>
        <v>0</v>
      </c>
      <c r="O1455" s="422">
        <f>'2. FTNC CAN'!O1455+'3. FTNC USD'!O1455+'4. FTNC EUR'!O1455+'5. FTNC GBP'!O1455+'6. FTNC Autres (inclus)'!O1455</f>
        <v>0</v>
      </c>
      <c r="P1455" s="422">
        <f>'2. FTNC CAN'!P1455+'3. FTNC USD'!P1455+'4. FTNC EUR'!P1455+'5. FTNC GBP'!P1455+'6. FTNC Autres (inclus)'!P1455</f>
        <v>0</v>
      </c>
      <c r="Q1455" s="423">
        <f>'2. FTNC CAN'!Q1455+'3. FTNC USD'!Q1455+'4. FTNC EUR'!Q1455+'5. FTNC GBP'!Q1455+'6. FTNC Autres (inclus)'!Q1455</f>
        <v>0</v>
      </c>
      <c r="R1455" s="419">
        <f>'2. FTNC CAN'!R1455+'3. FTNC USD'!R1455+'4. FTNC EUR'!R1455+'5. FTNC GBP'!R1455+'6. FTNC Autres (inclus)'!R1455</f>
        <v>0</v>
      </c>
      <c r="S1455" s="421">
        <f>'2. FTNC CAN'!S1455+'3. FTNC USD'!S1455+'4. FTNC EUR'!S1455+'5. FTNC GBP'!S1455+'6. FTNC Autres (inclus)'!S1455</f>
        <v>0</v>
      </c>
      <c r="T1455" s="421">
        <f>'2. FTNC CAN'!T1455+'3. FTNC USD'!T1455+'4. FTNC EUR'!T1455+'5. FTNC GBP'!T1455+'6. FTNC Autres (inclus)'!T1455</f>
        <v>0</v>
      </c>
      <c r="U1455" s="421">
        <f>'2. FTNC CAN'!U1455+'3. FTNC USD'!U1455+'4. FTNC EUR'!U1455+'5. FTNC GBP'!U1455+'6. FTNC Autres (inclus)'!U1455</f>
        <v>0</v>
      </c>
      <c r="V1455" s="421">
        <f>'2. FTNC CAN'!V1455+'3. FTNC USD'!V1455+'4. FTNC EUR'!V1455+'5. FTNC GBP'!V1455+'6. FTNC Autres (inclus)'!V1455</f>
        <v>0</v>
      </c>
      <c r="W1455" s="421">
        <f>'2. FTNC CAN'!W1455+'3. FTNC USD'!W1455+'4. FTNC EUR'!W1455+'5. FTNC GBP'!W1455+'6. FTNC Autres (inclus)'!W1455</f>
        <v>0</v>
      </c>
      <c r="X1455" s="422">
        <f>'2. FTNC CAN'!X1455+'3. FTNC USD'!X1455+'4. FTNC EUR'!X1455+'5. FTNC GBP'!X1455+'6. FTNC Autres (inclus)'!X1455</f>
        <v>0</v>
      </c>
      <c r="Y1455" s="421">
        <f>'2. FTNC CAN'!Y1455+'3. FTNC USD'!Y1455+'4. FTNC EUR'!Y1455+'5. FTNC GBP'!Y1455+'6. FTNC Autres (inclus)'!Y1455</f>
        <v>0</v>
      </c>
      <c r="Z1455" s="421">
        <f>'2. FTNC CAN'!Z1455+'3. FTNC USD'!Z1455+'4. FTNC EUR'!Z1455+'5. FTNC GBP'!Z1455+'6. FTNC Autres (inclus)'!Z1455</f>
        <v>0</v>
      </c>
      <c r="AA1455" s="421">
        <f>'2. FTNC CAN'!AA1455+'3. FTNC USD'!AA1455+'4. FTNC EUR'!AA1455+'5. FTNC GBP'!AA1455+'6. FTNC Autres (inclus)'!AA1455</f>
        <v>0</v>
      </c>
      <c r="AB1455" s="421">
        <f>'2. FTNC CAN'!AB1455+'3. FTNC USD'!AB1455+'4. FTNC EUR'!AB1455+'5. FTNC GBP'!AB1455+'6. FTNC Autres (inclus)'!AB1455</f>
        <v>0</v>
      </c>
      <c r="AC1455" s="408">
        <f>'2. FTNC CAN'!AC1455+'3. FTNC USD'!AC1455+'4. FTNC EUR'!AC1455+'5. FTNC GBP'!AC1455+'6. FTNC Autres (inclus)'!AC1455</f>
        <v>0</v>
      </c>
      <c r="AD1455" s="242"/>
      <c r="AE1455" s="468"/>
      <c r="AF1455" s="568"/>
    </row>
    <row r="1456" spans="1:32" ht="15" customHeight="1" outlineLevel="1" x14ac:dyDescent="0.2">
      <c r="A1456" s="232">
        <v>129</v>
      </c>
      <c r="B1456" s="507"/>
      <c r="C1456" s="267"/>
      <c r="D1456" s="844" t="s">
        <v>13</v>
      </c>
      <c r="E1456" s="845"/>
      <c r="F1456" s="845"/>
      <c r="G1456" s="845"/>
      <c r="H1456" s="845"/>
      <c r="I1456" s="845"/>
      <c r="J1456" s="845"/>
      <c r="K1456" s="845"/>
      <c r="L1456" s="845"/>
      <c r="M1456" s="845"/>
      <c r="N1456" s="845"/>
      <c r="O1456" s="845"/>
      <c r="P1456" s="845"/>
      <c r="Q1456" s="845"/>
      <c r="R1456" s="845"/>
      <c r="S1456" s="845"/>
      <c r="T1456" s="845"/>
      <c r="U1456" s="845"/>
      <c r="V1456" s="845"/>
      <c r="W1456" s="845"/>
      <c r="X1456" s="845"/>
      <c r="Y1456" s="845"/>
      <c r="Z1456" s="845"/>
      <c r="AA1456" s="845"/>
      <c r="AB1456" s="845"/>
      <c r="AC1456" s="845"/>
      <c r="AD1456" s="845"/>
      <c r="AE1456" s="845"/>
      <c r="AF1456" s="846"/>
    </row>
    <row r="1457" spans="1:32" ht="15" customHeight="1" outlineLevel="1" x14ac:dyDescent="0.2">
      <c r="A1457" s="232">
        <v>130</v>
      </c>
      <c r="B1457" s="507"/>
      <c r="C1457" s="267"/>
      <c r="D1457" s="267"/>
      <c r="E1457" s="918" t="s">
        <v>14</v>
      </c>
      <c r="F1457" s="919"/>
      <c r="G1457" s="919"/>
      <c r="H1457" s="919"/>
      <c r="I1457" s="919"/>
      <c r="J1457" s="919"/>
      <c r="K1457" s="919"/>
      <c r="L1457" s="920"/>
      <c r="M1457" s="407">
        <f>SUBTOTAL(9,M1458:M1460)</f>
        <v>0</v>
      </c>
      <c r="N1457" s="410">
        <f t="shared" ref="N1457:AC1457" si="1531">SUBTOTAL(9,N1458:N1460)</f>
        <v>0</v>
      </c>
      <c r="O1457" s="414">
        <f t="shared" si="1531"/>
        <v>0</v>
      </c>
      <c r="P1457" s="414">
        <f t="shared" si="1531"/>
        <v>0</v>
      </c>
      <c r="Q1457" s="415">
        <f t="shared" si="1531"/>
        <v>0</v>
      </c>
      <c r="R1457" s="410">
        <f t="shared" si="1531"/>
        <v>0</v>
      </c>
      <c r="S1457" s="414">
        <f t="shared" si="1531"/>
        <v>0</v>
      </c>
      <c r="T1457" s="413">
        <f t="shared" si="1531"/>
        <v>0</v>
      </c>
      <c r="U1457" s="413">
        <f t="shared" si="1531"/>
        <v>0</v>
      </c>
      <c r="V1457" s="413">
        <f t="shared" si="1531"/>
        <v>0</v>
      </c>
      <c r="W1457" s="413">
        <f t="shared" si="1531"/>
        <v>0</v>
      </c>
      <c r="X1457" s="413">
        <f t="shared" si="1531"/>
        <v>0</v>
      </c>
      <c r="Y1457" s="413">
        <f t="shared" si="1531"/>
        <v>0</v>
      </c>
      <c r="Z1457" s="413">
        <f t="shared" si="1531"/>
        <v>0</v>
      </c>
      <c r="AA1457" s="413">
        <f t="shared" si="1531"/>
        <v>0</v>
      </c>
      <c r="AB1457" s="411">
        <f t="shared" si="1531"/>
        <v>0</v>
      </c>
      <c r="AC1457" s="407">
        <f t="shared" si="1531"/>
        <v>0</v>
      </c>
      <c r="AD1457" s="242"/>
      <c r="AE1457" s="468"/>
      <c r="AF1457" s="568"/>
    </row>
    <row r="1458" spans="1:32" ht="15" customHeight="1" outlineLevel="1" x14ac:dyDescent="0.2">
      <c r="A1458" s="232">
        <v>131</v>
      </c>
      <c r="B1458" s="507"/>
      <c r="C1458" s="267"/>
      <c r="D1458" s="267"/>
      <c r="E1458" s="483"/>
      <c r="F1458" s="856" t="s">
        <v>112</v>
      </c>
      <c r="G1458" s="857"/>
      <c r="H1458" s="857"/>
      <c r="I1458" s="857"/>
      <c r="J1458" s="857"/>
      <c r="K1458" s="857"/>
      <c r="L1458" s="858"/>
      <c r="M1458" s="408">
        <f>'2. FTNC CAN'!M1458+'3. FTNC USD'!M1458+'4. FTNC EUR'!M1458+'5. FTNC GBP'!M1458+'6. FTNC Autres (inclus)'!M1458</f>
        <v>0</v>
      </c>
      <c r="N1458" s="419">
        <f>'2. FTNC CAN'!N1458+'3. FTNC USD'!N1458+'4. FTNC EUR'!N1458+'5. FTNC GBP'!N1458+'6. FTNC Autres (inclus)'!N1458</f>
        <v>0</v>
      </c>
      <c r="O1458" s="422">
        <f>'2. FTNC CAN'!O1458+'3. FTNC USD'!O1458+'4. FTNC EUR'!O1458+'5. FTNC GBP'!O1458+'6. FTNC Autres (inclus)'!O1458</f>
        <v>0</v>
      </c>
      <c r="P1458" s="422">
        <f>'2. FTNC CAN'!P1458+'3. FTNC USD'!P1458+'4. FTNC EUR'!P1458+'5. FTNC GBP'!P1458+'6. FTNC Autres (inclus)'!P1458</f>
        <v>0</v>
      </c>
      <c r="Q1458" s="423">
        <f>'2. FTNC CAN'!Q1458+'3. FTNC USD'!Q1458+'4. FTNC EUR'!Q1458+'5. FTNC GBP'!Q1458+'6. FTNC Autres (inclus)'!Q1458</f>
        <v>0</v>
      </c>
      <c r="R1458" s="419">
        <f>'2. FTNC CAN'!R1458+'3. FTNC USD'!R1458+'4. FTNC EUR'!R1458+'5. FTNC GBP'!R1458+'6. FTNC Autres (inclus)'!R1458</f>
        <v>0</v>
      </c>
      <c r="S1458" s="421">
        <f>'2. FTNC CAN'!S1458+'3. FTNC USD'!S1458+'4. FTNC EUR'!S1458+'5. FTNC GBP'!S1458+'6. FTNC Autres (inclus)'!S1458</f>
        <v>0</v>
      </c>
      <c r="T1458" s="421">
        <f>'2. FTNC CAN'!T1458+'3. FTNC USD'!T1458+'4. FTNC EUR'!T1458+'5. FTNC GBP'!T1458+'6. FTNC Autres (inclus)'!T1458</f>
        <v>0</v>
      </c>
      <c r="U1458" s="421">
        <f>'2. FTNC CAN'!U1458+'3. FTNC USD'!U1458+'4. FTNC EUR'!U1458+'5. FTNC GBP'!U1458+'6. FTNC Autres (inclus)'!U1458</f>
        <v>0</v>
      </c>
      <c r="V1458" s="421">
        <f>'2. FTNC CAN'!V1458+'3. FTNC USD'!V1458+'4. FTNC EUR'!V1458+'5. FTNC GBP'!V1458+'6. FTNC Autres (inclus)'!V1458</f>
        <v>0</v>
      </c>
      <c r="W1458" s="421">
        <f>'2. FTNC CAN'!W1458+'3. FTNC USD'!W1458+'4. FTNC EUR'!W1458+'5. FTNC GBP'!W1458+'6. FTNC Autres (inclus)'!W1458</f>
        <v>0</v>
      </c>
      <c r="X1458" s="422">
        <f>'2. FTNC CAN'!X1458+'3. FTNC USD'!X1458+'4. FTNC EUR'!X1458+'5. FTNC GBP'!X1458+'6. FTNC Autres (inclus)'!X1458</f>
        <v>0</v>
      </c>
      <c r="Y1458" s="421">
        <f>'2. FTNC CAN'!Y1458+'3. FTNC USD'!Y1458+'4. FTNC EUR'!Y1458+'5. FTNC GBP'!Y1458+'6. FTNC Autres (inclus)'!Y1458</f>
        <v>0</v>
      </c>
      <c r="Z1458" s="421">
        <f>'2. FTNC CAN'!Z1458+'3. FTNC USD'!Z1458+'4. FTNC EUR'!Z1458+'5. FTNC GBP'!Z1458+'6. FTNC Autres (inclus)'!Z1458</f>
        <v>0</v>
      </c>
      <c r="AA1458" s="421">
        <f>'2. FTNC CAN'!AA1458+'3. FTNC USD'!AA1458+'4. FTNC EUR'!AA1458+'5. FTNC GBP'!AA1458+'6. FTNC Autres (inclus)'!AA1458</f>
        <v>0</v>
      </c>
      <c r="AB1458" s="421">
        <f>'2. FTNC CAN'!AB1458+'3. FTNC USD'!AB1458+'4. FTNC EUR'!AB1458+'5. FTNC GBP'!AB1458+'6. FTNC Autres (inclus)'!AB1458</f>
        <v>0</v>
      </c>
      <c r="AC1458" s="408">
        <f>'2. FTNC CAN'!AC1458+'3. FTNC USD'!AC1458+'4. FTNC EUR'!AC1458+'5. FTNC GBP'!AC1458+'6. FTNC Autres (inclus)'!AC1458</f>
        <v>0</v>
      </c>
      <c r="AD1458" s="242"/>
      <c r="AE1458" s="468"/>
      <c r="AF1458" s="568"/>
    </row>
    <row r="1459" spans="1:32" ht="15" customHeight="1" outlineLevel="1" x14ac:dyDescent="0.2">
      <c r="A1459" s="232">
        <v>132</v>
      </c>
      <c r="B1459" s="507"/>
      <c r="C1459" s="267"/>
      <c r="D1459" s="267"/>
      <c r="E1459" s="483"/>
      <c r="F1459" s="915" t="s">
        <v>113</v>
      </c>
      <c r="G1459" s="916"/>
      <c r="H1459" s="916"/>
      <c r="I1459" s="916"/>
      <c r="J1459" s="916"/>
      <c r="K1459" s="916"/>
      <c r="L1459" s="917"/>
      <c r="M1459" s="408">
        <f>'2. FTNC CAN'!M1459+'3. FTNC USD'!M1459+'4. FTNC EUR'!M1459+'5. FTNC GBP'!M1459+'6. FTNC Autres (inclus)'!M1459</f>
        <v>0</v>
      </c>
      <c r="N1459" s="419">
        <f>'2. FTNC CAN'!N1459+'3. FTNC USD'!N1459+'4. FTNC EUR'!N1459+'5. FTNC GBP'!N1459+'6. FTNC Autres (inclus)'!N1459</f>
        <v>0</v>
      </c>
      <c r="O1459" s="422">
        <f>'2. FTNC CAN'!O1459+'3. FTNC USD'!O1459+'4. FTNC EUR'!O1459+'5. FTNC GBP'!O1459+'6. FTNC Autres (inclus)'!O1459</f>
        <v>0</v>
      </c>
      <c r="P1459" s="422">
        <f>'2. FTNC CAN'!P1459+'3. FTNC USD'!P1459+'4. FTNC EUR'!P1459+'5. FTNC GBP'!P1459+'6. FTNC Autres (inclus)'!P1459</f>
        <v>0</v>
      </c>
      <c r="Q1459" s="423">
        <f>'2. FTNC CAN'!Q1459+'3. FTNC USD'!Q1459+'4. FTNC EUR'!Q1459+'5. FTNC GBP'!Q1459+'6. FTNC Autres (inclus)'!Q1459</f>
        <v>0</v>
      </c>
      <c r="R1459" s="419">
        <f>'2. FTNC CAN'!R1459+'3. FTNC USD'!R1459+'4. FTNC EUR'!R1459+'5. FTNC GBP'!R1459+'6. FTNC Autres (inclus)'!R1459</f>
        <v>0</v>
      </c>
      <c r="S1459" s="421">
        <f>'2. FTNC CAN'!S1459+'3. FTNC USD'!S1459+'4. FTNC EUR'!S1459+'5. FTNC GBP'!S1459+'6. FTNC Autres (inclus)'!S1459</f>
        <v>0</v>
      </c>
      <c r="T1459" s="421">
        <f>'2. FTNC CAN'!T1459+'3. FTNC USD'!T1459+'4. FTNC EUR'!T1459+'5. FTNC GBP'!T1459+'6. FTNC Autres (inclus)'!T1459</f>
        <v>0</v>
      </c>
      <c r="U1459" s="421">
        <f>'2. FTNC CAN'!U1459+'3. FTNC USD'!U1459+'4. FTNC EUR'!U1459+'5. FTNC GBP'!U1459+'6. FTNC Autres (inclus)'!U1459</f>
        <v>0</v>
      </c>
      <c r="V1459" s="421">
        <f>'2. FTNC CAN'!V1459+'3. FTNC USD'!V1459+'4. FTNC EUR'!V1459+'5. FTNC GBP'!V1459+'6. FTNC Autres (inclus)'!V1459</f>
        <v>0</v>
      </c>
      <c r="W1459" s="421">
        <f>'2. FTNC CAN'!W1459+'3. FTNC USD'!W1459+'4. FTNC EUR'!W1459+'5. FTNC GBP'!W1459+'6. FTNC Autres (inclus)'!W1459</f>
        <v>0</v>
      </c>
      <c r="X1459" s="422">
        <f>'2. FTNC CAN'!X1459+'3. FTNC USD'!X1459+'4. FTNC EUR'!X1459+'5. FTNC GBP'!X1459+'6. FTNC Autres (inclus)'!X1459</f>
        <v>0</v>
      </c>
      <c r="Y1459" s="421">
        <f>'2. FTNC CAN'!Y1459+'3. FTNC USD'!Y1459+'4. FTNC EUR'!Y1459+'5. FTNC GBP'!Y1459+'6. FTNC Autres (inclus)'!Y1459</f>
        <v>0</v>
      </c>
      <c r="Z1459" s="421">
        <f>'2. FTNC CAN'!Z1459+'3. FTNC USD'!Z1459+'4. FTNC EUR'!Z1459+'5. FTNC GBP'!Z1459+'6. FTNC Autres (inclus)'!Z1459</f>
        <v>0</v>
      </c>
      <c r="AA1459" s="421">
        <f>'2. FTNC CAN'!AA1459+'3. FTNC USD'!AA1459+'4. FTNC EUR'!AA1459+'5. FTNC GBP'!AA1459+'6. FTNC Autres (inclus)'!AA1459</f>
        <v>0</v>
      </c>
      <c r="AB1459" s="421">
        <f>'2. FTNC CAN'!AB1459+'3. FTNC USD'!AB1459+'4. FTNC EUR'!AB1459+'5. FTNC GBP'!AB1459+'6. FTNC Autres (inclus)'!AB1459</f>
        <v>0</v>
      </c>
      <c r="AC1459" s="408">
        <f>'2. FTNC CAN'!AC1459+'3. FTNC USD'!AC1459+'4. FTNC EUR'!AC1459+'5. FTNC GBP'!AC1459+'6. FTNC Autres (inclus)'!AC1459</f>
        <v>0</v>
      </c>
      <c r="AD1459" s="242"/>
      <c r="AE1459" s="468"/>
      <c r="AF1459" s="568"/>
    </row>
    <row r="1460" spans="1:32" ht="15" customHeight="1" outlineLevel="1" x14ac:dyDescent="0.2">
      <c r="A1460" s="232">
        <v>133</v>
      </c>
      <c r="B1460" s="507"/>
      <c r="C1460" s="267"/>
      <c r="D1460" s="267"/>
      <c r="E1460" s="483"/>
      <c r="F1460" s="859" t="s">
        <v>557</v>
      </c>
      <c r="G1460" s="860"/>
      <c r="H1460" s="860"/>
      <c r="I1460" s="860"/>
      <c r="J1460" s="860"/>
      <c r="K1460" s="860"/>
      <c r="L1460" s="861"/>
      <c r="M1460" s="408">
        <f>'2. FTNC CAN'!M1460+'3. FTNC USD'!M1460+'4. FTNC EUR'!M1460+'5. FTNC GBP'!M1460+'6. FTNC Autres (inclus)'!M1460</f>
        <v>0</v>
      </c>
      <c r="N1460" s="419">
        <f>'2. FTNC CAN'!N1460+'3. FTNC USD'!N1460+'4. FTNC EUR'!N1460+'5. FTNC GBP'!N1460+'6. FTNC Autres (inclus)'!N1460</f>
        <v>0</v>
      </c>
      <c r="O1460" s="422">
        <f>'2. FTNC CAN'!O1460+'3. FTNC USD'!O1460+'4. FTNC EUR'!O1460+'5. FTNC GBP'!O1460+'6. FTNC Autres (inclus)'!O1460</f>
        <v>0</v>
      </c>
      <c r="P1460" s="422">
        <f>'2. FTNC CAN'!P1460+'3. FTNC USD'!P1460+'4. FTNC EUR'!P1460+'5. FTNC GBP'!P1460+'6. FTNC Autres (inclus)'!P1460</f>
        <v>0</v>
      </c>
      <c r="Q1460" s="423">
        <f>'2. FTNC CAN'!Q1460+'3. FTNC USD'!Q1460+'4. FTNC EUR'!Q1460+'5. FTNC GBP'!Q1460+'6. FTNC Autres (inclus)'!Q1460</f>
        <v>0</v>
      </c>
      <c r="R1460" s="419">
        <f>'2. FTNC CAN'!R1460+'3. FTNC USD'!R1460+'4. FTNC EUR'!R1460+'5. FTNC GBP'!R1460+'6. FTNC Autres (inclus)'!R1460</f>
        <v>0</v>
      </c>
      <c r="S1460" s="421">
        <f>'2. FTNC CAN'!S1460+'3. FTNC USD'!S1460+'4. FTNC EUR'!S1460+'5. FTNC GBP'!S1460+'6. FTNC Autres (inclus)'!S1460</f>
        <v>0</v>
      </c>
      <c r="T1460" s="421">
        <f>'2. FTNC CAN'!T1460+'3. FTNC USD'!T1460+'4. FTNC EUR'!T1460+'5. FTNC GBP'!T1460+'6. FTNC Autres (inclus)'!T1460</f>
        <v>0</v>
      </c>
      <c r="U1460" s="421">
        <f>'2. FTNC CAN'!U1460+'3. FTNC USD'!U1460+'4. FTNC EUR'!U1460+'5. FTNC GBP'!U1460+'6. FTNC Autres (inclus)'!U1460</f>
        <v>0</v>
      </c>
      <c r="V1460" s="421">
        <f>'2. FTNC CAN'!V1460+'3. FTNC USD'!V1460+'4. FTNC EUR'!V1460+'5. FTNC GBP'!V1460+'6. FTNC Autres (inclus)'!V1460</f>
        <v>0</v>
      </c>
      <c r="W1460" s="421">
        <f>'2. FTNC CAN'!W1460+'3. FTNC USD'!W1460+'4. FTNC EUR'!W1460+'5. FTNC GBP'!W1460+'6. FTNC Autres (inclus)'!W1460</f>
        <v>0</v>
      </c>
      <c r="X1460" s="422">
        <f>'2. FTNC CAN'!X1460+'3. FTNC USD'!X1460+'4. FTNC EUR'!X1460+'5. FTNC GBP'!X1460+'6. FTNC Autres (inclus)'!X1460</f>
        <v>0</v>
      </c>
      <c r="Y1460" s="421">
        <f>'2. FTNC CAN'!Y1460+'3. FTNC USD'!Y1460+'4. FTNC EUR'!Y1460+'5. FTNC GBP'!Y1460+'6. FTNC Autres (inclus)'!Y1460</f>
        <v>0</v>
      </c>
      <c r="Z1460" s="421">
        <f>'2. FTNC CAN'!Z1460+'3. FTNC USD'!Z1460+'4. FTNC EUR'!Z1460+'5. FTNC GBP'!Z1460+'6. FTNC Autres (inclus)'!Z1460</f>
        <v>0</v>
      </c>
      <c r="AA1460" s="421">
        <f>'2. FTNC CAN'!AA1460+'3. FTNC USD'!AA1460+'4. FTNC EUR'!AA1460+'5. FTNC GBP'!AA1460+'6. FTNC Autres (inclus)'!AA1460</f>
        <v>0</v>
      </c>
      <c r="AB1460" s="421">
        <f>'2. FTNC CAN'!AB1460+'3. FTNC USD'!AB1460+'4. FTNC EUR'!AB1460+'5. FTNC GBP'!AB1460+'6. FTNC Autres (inclus)'!AB1460</f>
        <v>0</v>
      </c>
      <c r="AC1460" s="408">
        <f>'2. FTNC CAN'!AC1460+'3. FTNC USD'!AC1460+'4. FTNC EUR'!AC1460+'5. FTNC GBP'!AC1460+'6. FTNC Autres (inclus)'!AC1460</f>
        <v>0</v>
      </c>
      <c r="AD1460" s="242"/>
      <c r="AE1460" s="468"/>
      <c r="AF1460" s="568"/>
    </row>
    <row r="1461" spans="1:32" ht="15" customHeight="1" outlineLevel="1" x14ac:dyDescent="0.2">
      <c r="A1461" s="232">
        <v>134</v>
      </c>
      <c r="B1461" s="507"/>
      <c r="C1461" s="267"/>
      <c r="D1461" s="267"/>
      <c r="E1461" s="853" t="s">
        <v>15</v>
      </c>
      <c r="F1461" s="854"/>
      <c r="G1461" s="854"/>
      <c r="H1461" s="854"/>
      <c r="I1461" s="854"/>
      <c r="J1461" s="854"/>
      <c r="K1461" s="854"/>
      <c r="L1461" s="855"/>
      <c r="M1461" s="407">
        <f>SUBTOTAL(9,M1462:M1464)</f>
        <v>0</v>
      </c>
      <c r="N1461" s="410">
        <f t="shared" ref="N1461:AC1461" si="1532">SUBTOTAL(9,N1462:N1464)</f>
        <v>0</v>
      </c>
      <c r="O1461" s="414">
        <f t="shared" si="1532"/>
        <v>0</v>
      </c>
      <c r="P1461" s="414">
        <f t="shared" si="1532"/>
        <v>0</v>
      </c>
      <c r="Q1461" s="415">
        <f t="shared" si="1532"/>
        <v>0</v>
      </c>
      <c r="R1461" s="410">
        <f t="shared" si="1532"/>
        <v>0</v>
      </c>
      <c r="S1461" s="414">
        <f t="shared" si="1532"/>
        <v>0</v>
      </c>
      <c r="T1461" s="413">
        <f t="shared" si="1532"/>
        <v>0</v>
      </c>
      <c r="U1461" s="413">
        <f t="shared" si="1532"/>
        <v>0</v>
      </c>
      <c r="V1461" s="413">
        <f t="shared" si="1532"/>
        <v>0</v>
      </c>
      <c r="W1461" s="413">
        <f t="shared" si="1532"/>
        <v>0</v>
      </c>
      <c r="X1461" s="413">
        <f t="shared" si="1532"/>
        <v>0</v>
      </c>
      <c r="Y1461" s="413">
        <f t="shared" si="1532"/>
        <v>0</v>
      </c>
      <c r="Z1461" s="413">
        <f t="shared" si="1532"/>
        <v>0</v>
      </c>
      <c r="AA1461" s="413">
        <f t="shared" si="1532"/>
        <v>0</v>
      </c>
      <c r="AB1461" s="411">
        <f t="shared" si="1532"/>
        <v>0</v>
      </c>
      <c r="AC1461" s="407">
        <f t="shared" si="1532"/>
        <v>0</v>
      </c>
      <c r="AD1461" s="242"/>
      <c r="AE1461" s="468"/>
      <c r="AF1461" s="568"/>
    </row>
    <row r="1462" spans="1:32" ht="15" customHeight="1" outlineLevel="1" x14ac:dyDescent="0.2">
      <c r="A1462" s="232">
        <v>135</v>
      </c>
      <c r="B1462" s="507"/>
      <c r="C1462" s="267"/>
      <c r="D1462" s="267"/>
      <c r="E1462" s="483"/>
      <c r="F1462" s="856" t="s">
        <v>109</v>
      </c>
      <c r="G1462" s="857"/>
      <c r="H1462" s="857"/>
      <c r="I1462" s="857"/>
      <c r="J1462" s="857"/>
      <c r="K1462" s="857"/>
      <c r="L1462" s="858"/>
      <c r="M1462" s="408">
        <f>'2. FTNC CAN'!M1462+'3. FTNC USD'!M1462+'4. FTNC EUR'!M1462+'5. FTNC GBP'!M1462+'6. FTNC Autres (inclus)'!M1462</f>
        <v>0</v>
      </c>
      <c r="N1462" s="419">
        <f>'2. FTNC CAN'!N1462+'3. FTNC USD'!N1462+'4. FTNC EUR'!N1462+'5. FTNC GBP'!N1462+'6. FTNC Autres (inclus)'!N1462</f>
        <v>0</v>
      </c>
      <c r="O1462" s="422">
        <f>'2. FTNC CAN'!O1462+'3. FTNC USD'!O1462+'4. FTNC EUR'!O1462+'5. FTNC GBP'!O1462+'6. FTNC Autres (inclus)'!O1462</f>
        <v>0</v>
      </c>
      <c r="P1462" s="422">
        <f>'2. FTNC CAN'!P1462+'3. FTNC USD'!P1462+'4. FTNC EUR'!P1462+'5. FTNC GBP'!P1462+'6. FTNC Autres (inclus)'!P1462</f>
        <v>0</v>
      </c>
      <c r="Q1462" s="423">
        <f>'2. FTNC CAN'!Q1462+'3. FTNC USD'!Q1462+'4. FTNC EUR'!Q1462+'5. FTNC GBP'!Q1462+'6. FTNC Autres (inclus)'!Q1462</f>
        <v>0</v>
      </c>
      <c r="R1462" s="419">
        <f>'2. FTNC CAN'!R1462+'3. FTNC USD'!R1462+'4. FTNC EUR'!R1462+'5. FTNC GBP'!R1462+'6. FTNC Autres (inclus)'!R1462</f>
        <v>0</v>
      </c>
      <c r="S1462" s="421">
        <f>'2. FTNC CAN'!S1462+'3. FTNC USD'!S1462+'4. FTNC EUR'!S1462+'5. FTNC GBP'!S1462+'6. FTNC Autres (inclus)'!S1462</f>
        <v>0</v>
      </c>
      <c r="T1462" s="421">
        <f>'2. FTNC CAN'!T1462+'3. FTNC USD'!T1462+'4. FTNC EUR'!T1462+'5. FTNC GBP'!T1462+'6. FTNC Autres (inclus)'!T1462</f>
        <v>0</v>
      </c>
      <c r="U1462" s="421">
        <f>'2. FTNC CAN'!U1462+'3. FTNC USD'!U1462+'4. FTNC EUR'!U1462+'5. FTNC GBP'!U1462+'6. FTNC Autres (inclus)'!U1462</f>
        <v>0</v>
      </c>
      <c r="V1462" s="421">
        <f>'2. FTNC CAN'!V1462+'3. FTNC USD'!V1462+'4. FTNC EUR'!V1462+'5. FTNC GBP'!V1462+'6. FTNC Autres (inclus)'!V1462</f>
        <v>0</v>
      </c>
      <c r="W1462" s="421">
        <f>'2. FTNC CAN'!W1462+'3. FTNC USD'!W1462+'4. FTNC EUR'!W1462+'5. FTNC GBP'!W1462+'6. FTNC Autres (inclus)'!W1462</f>
        <v>0</v>
      </c>
      <c r="X1462" s="422">
        <f>'2. FTNC CAN'!X1462+'3. FTNC USD'!X1462+'4. FTNC EUR'!X1462+'5. FTNC GBP'!X1462+'6. FTNC Autres (inclus)'!X1462</f>
        <v>0</v>
      </c>
      <c r="Y1462" s="421">
        <f>'2. FTNC CAN'!Y1462+'3. FTNC USD'!Y1462+'4. FTNC EUR'!Y1462+'5. FTNC GBP'!Y1462+'6. FTNC Autres (inclus)'!Y1462</f>
        <v>0</v>
      </c>
      <c r="Z1462" s="421">
        <f>'2. FTNC CAN'!Z1462+'3. FTNC USD'!Z1462+'4. FTNC EUR'!Z1462+'5. FTNC GBP'!Z1462+'6. FTNC Autres (inclus)'!Z1462</f>
        <v>0</v>
      </c>
      <c r="AA1462" s="421">
        <f>'2. FTNC CAN'!AA1462+'3. FTNC USD'!AA1462+'4. FTNC EUR'!AA1462+'5. FTNC GBP'!AA1462+'6. FTNC Autres (inclus)'!AA1462</f>
        <v>0</v>
      </c>
      <c r="AB1462" s="421">
        <f>'2. FTNC CAN'!AB1462+'3. FTNC USD'!AB1462+'4. FTNC EUR'!AB1462+'5. FTNC GBP'!AB1462+'6. FTNC Autres (inclus)'!AB1462</f>
        <v>0</v>
      </c>
      <c r="AC1462" s="408">
        <f>'2. FTNC CAN'!AC1462+'3. FTNC USD'!AC1462+'4. FTNC EUR'!AC1462+'5. FTNC GBP'!AC1462+'6. FTNC Autres (inclus)'!AC1462</f>
        <v>0</v>
      </c>
      <c r="AD1462" s="242"/>
      <c r="AE1462" s="468"/>
      <c r="AF1462" s="568"/>
    </row>
    <row r="1463" spans="1:32" ht="15" customHeight="1" outlineLevel="1" x14ac:dyDescent="0.2">
      <c r="A1463" s="232">
        <v>136</v>
      </c>
      <c r="B1463" s="507"/>
      <c r="C1463" s="267"/>
      <c r="D1463" s="267"/>
      <c r="E1463" s="483"/>
      <c r="F1463" s="915" t="s">
        <v>110</v>
      </c>
      <c r="G1463" s="916"/>
      <c r="H1463" s="916"/>
      <c r="I1463" s="916"/>
      <c r="J1463" s="916"/>
      <c r="K1463" s="916"/>
      <c r="L1463" s="917"/>
      <c r="M1463" s="408">
        <f>'2. FTNC CAN'!M1463+'3. FTNC USD'!M1463+'4. FTNC EUR'!M1463+'5. FTNC GBP'!M1463+'6. FTNC Autres (inclus)'!M1463</f>
        <v>0</v>
      </c>
      <c r="N1463" s="419">
        <f>'2. FTNC CAN'!N1463+'3. FTNC USD'!N1463+'4. FTNC EUR'!N1463+'5. FTNC GBP'!N1463+'6. FTNC Autres (inclus)'!N1463</f>
        <v>0</v>
      </c>
      <c r="O1463" s="422">
        <f>'2. FTNC CAN'!O1463+'3. FTNC USD'!O1463+'4. FTNC EUR'!O1463+'5. FTNC GBP'!O1463+'6. FTNC Autres (inclus)'!O1463</f>
        <v>0</v>
      </c>
      <c r="P1463" s="422">
        <f>'2. FTNC CAN'!P1463+'3. FTNC USD'!P1463+'4. FTNC EUR'!P1463+'5. FTNC GBP'!P1463+'6. FTNC Autres (inclus)'!P1463</f>
        <v>0</v>
      </c>
      <c r="Q1463" s="423">
        <f>'2. FTNC CAN'!Q1463+'3. FTNC USD'!Q1463+'4. FTNC EUR'!Q1463+'5. FTNC GBP'!Q1463+'6. FTNC Autres (inclus)'!Q1463</f>
        <v>0</v>
      </c>
      <c r="R1463" s="419">
        <f>'2. FTNC CAN'!R1463+'3. FTNC USD'!R1463+'4. FTNC EUR'!R1463+'5. FTNC GBP'!R1463+'6. FTNC Autres (inclus)'!R1463</f>
        <v>0</v>
      </c>
      <c r="S1463" s="421">
        <f>'2. FTNC CAN'!S1463+'3. FTNC USD'!S1463+'4. FTNC EUR'!S1463+'5. FTNC GBP'!S1463+'6. FTNC Autres (inclus)'!S1463</f>
        <v>0</v>
      </c>
      <c r="T1463" s="421">
        <f>'2. FTNC CAN'!T1463+'3. FTNC USD'!T1463+'4. FTNC EUR'!T1463+'5. FTNC GBP'!T1463+'6. FTNC Autres (inclus)'!T1463</f>
        <v>0</v>
      </c>
      <c r="U1463" s="421">
        <f>'2. FTNC CAN'!U1463+'3. FTNC USD'!U1463+'4. FTNC EUR'!U1463+'5. FTNC GBP'!U1463+'6. FTNC Autres (inclus)'!U1463</f>
        <v>0</v>
      </c>
      <c r="V1463" s="421">
        <f>'2. FTNC CAN'!V1463+'3. FTNC USD'!V1463+'4. FTNC EUR'!V1463+'5. FTNC GBP'!V1463+'6. FTNC Autres (inclus)'!V1463</f>
        <v>0</v>
      </c>
      <c r="W1463" s="421">
        <f>'2. FTNC CAN'!W1463+'3. FTNC USD'!W1463+'4. FTNC EUR'!W1463+'5. FTNC GBP'!W1463+'6. FTNC Autres (inclus)'!W1463</f>
        <v>0</v>
      </c>
      <c r="X1463" s="422">
        <f>'2. FTNC CAN'!X1463+'3. FTNC USD'!X1463+'4. FTNC EUR'!X1463+'5. FTNC GBP'!X1463+'6. FTNC Autres (inclus)'!X1463</f>
        <v>0</v>
      </c>
      <c r="Y1463" s="421">
        <f>'2. FTNC CAN'!Y1463+'3. FTNC USD'!Y1463+'4. FTNC EUR'!Y1463+'5. FTNC GBP'!Y1463+'6. FTNC Autres (inclus)'!Y1463</f>
        <v>0</v>
      </c>
      <c r="Z1463" s="421">
        <f>'2. FTNC CAN'!Z1463+'3. FTNC USD'!Z1463+'4. FTNC EUR'!Z1463+'5. FTNC GBP'!Z1463+'6. FTNC Autres (inclus)'!Z1463</f>
        <v>0</v>
      </c>
      <c r="AA1463" s="421">
        <f>'2. FTNC CAN'!AA1463+'3. FTNC USD'!AA1463+'4. FTNC EUR'!AA1463+'5. FTNC GBP'!AA1463+'6. FTNC Autres (inclus)'!AA1463</f>
        <v>0</v>
      </c>
      <c r="AB1463" s="421">
        <f>'2. FTNC CAN'!AB1463+'3. FTNC USD'!AB1463+'4. FTNC EUR'!AB1463+'5. FTNC GBP'!AB1463+'6. FTNC Autres (inclus)'!AB1463</f>
        <v>0</v>
      </c>
      <c r="AC1463" s="408">
        <f>'2. FTNC CAN'!AC1463+'3. FTNC USD'!AC1463+'4. FTNC EUR'!AC1463+'5. FTNC GBP'!AC1463+'6. FTNC Autres (inclus)'!AC1463</f>
        <v>0</v>
      </c>
      <c r="AD1463" s="242"/>
      <c r="AE1463" s="468"/>
      <c r="AF1463" s="568"/>
    </row>
    <row r="1464" spans="1:32" ht="15" customHeight="1" outlineLevel="1" x14ac:dyDescent="0.2">
      <c r="A1464" s="232">
        <v>137</v>
      </c>
      <c r="B1464" s="507"/>
      <c r="C1464" s="267"/>
      <c r="D1464" s="267"/>
      <c r="E1464" s="483"/>
      <c r="F1464" s="859" t="s">
        <v>111</v>
      </c>
      <c r="G1464" s="860"/>
      <c r="H1464" s="860"/>
      <c r="I1464" s="860"/>
      <c r="J1464" s="860"/>
      <c r="K1464" s="860"/>
      <c r="L1464" s="861"/>
      <c r="M1464" s="408">
        <f>'2. FTNC CAN'!M1464+'3. FTNC USD'!M1464+'4. FTNC EUR'!M1464+'5. FTNC GBP'!M1464+'6. FTNC Autres (inclus)'!M1464</f>
        <v>0</v>
      </c>
      <c r="N1464" s="419">
        <f>'2. FTNC CAN'!N1464+'3. FTNC USD'!N1464+'4. FTNC EUR'!N1464+'5. FTNC GBP'!N1464+'6. FTNC Autres (inclus)'!N1464</f>
        <v>0</v>
      </c>
      <c r="O1464" s="422">
        <f>'2. FTNC CAN'!O1464+'3. FTNC USD'!O1464+'4. FTNC EUR'!O1464+'5. FTNC GBP'!O1464+'6. FTNC Autres (inclus)'!O1464</f>
        <v>0</v>
      </c>
      <c r="P1464" s="422">
        <f>'2. FTNC CAN'!P1464+'3. FTNC USD'!P1464+'4. FTNC EUR'!P1464+'5. FTNC GBP'!P1464+'6. FTNC Autres (inclus)'!P1464</f>
        <v>0</v>
      </c>
      <c r="Q1464" s="423">
        <f>'2. FTNC CAN'!Q1464+'3. FTNC USD'!Q1464+'4. FTNC EUR'!Q1464+'5. FTNC GBP'!Q1464+'6. FTNC Autres (inclus)'!Q1464</f>
        <v>0</v>
      </c>
      <c r="R1464" s="419">
        <f>'2. FTNC CAN'!R1464+'3. FTNC USD'!R1464+'4. FTNC EUR'!R1464+'5. FTNC GBP'!R1464+'6. FTNC Autres (inclus)'!R1464</f>
        <v>0</v>
      </c>
      <c r="S1464" s="421">
        <f>'2. FTNC CAN'!S1464+'3. FTNC USD'!S1464+'4. FTNC EUR'!S1464+'5. FTNC GBP'!S1464+'6. FTNC Autres (inclus)'!S1464</f>
        <v>0</v>
      </c>
      <c r="T1464" s="421">
        <f>'2. FTNC CAN'!T1464+'3. FTNC USD'!T1464+'4. FTNC EUR'!T1464+'5. FTNC GBP'!T1464+'6. FTNC Autres (inclus)'!T1464</f>
        <v>0</v>
      </c>
      <c r="U1464" s="421">
        <f>'2. FTNC CAN'!U1464+'3. FTNC USD'!U1464+'4. FTNC EUR'!U1464+'5. FTNC GBP'!U1464+'6. FTNC Autres (inclus)'!U1464</f>
        <v>0</v>
      </c>
      <c r="V1464" s="421">
        <f>'2. FTNC CAN'!V1464+'3. FTNC USD'!V1464+'4. FTNC EUR'!V1464+'5. FTNC GBP'!V1464+'6. FTNC Autres (inclus)'!V1464</f>
        <v>0</v>
      </c>
      <c r="W1464" s="421">
        <f>'2. FTNC CAN'!W1464+'3. FTNC USD'!W1464+'4. FTNC EUR'!W1464+'5. FTNC GBP'!W1464+'6. FTNC Autres (inclus)'!W1464</f>
        <v>0</v>
      </c>
      <c r="X1464" s="422">
        <f>'2. FTNC CAN'!X1464+'3. FTNC USD'!X1464+'4. FTNC EUR'!X1464+'5. FTNC GBP'!X1464+'6. FTNC Autres (inclus)'!X1464</f>
        <v>0</v>
      </c>
      <c r="Y1464" s="421">
        <f>'2. FTNC CAN'!Y1464+'3. FTNC USD'!Y1464+'4. FTNC EUR'!Y1464+'5. FTNC GBP'!Y1464+'6. FTNC Autres (inclus)'!Y1464</f>
        <v>0</v>
      </c>
      <c r="Z1464" s="421">
        <f>'2. FTNC CAN'!Z1464+'3. FTNC USD'!Z1464+'4. FTNC EUR'!Z1464+'5. FTNC GBP'!Z1464+'6. FTNC Autres (inclus)'!Z1464</f>
        <v>0</v>
      </c>
      <c r="AA1464" s="421">
        <f>'2. FTNC CAN'!AA1464+'3. FTNC USD'!AA1464+'4. FTNC EUR'!AA1464+'5. FTNC GBP'!AA1464+'6. FTNC Autres (inclus)'!AA1464</f>
        <v>0</v>
      </c>
      <c r="AB1464" s="421">
        <f>'2. FTNC CAN'!AB1464+'3. FTNC USD'!AB1464+'4. FTNC EUR'!AB1464+'5. FTNC GBP'!AB1464+'6. FTNC Autres (inclus)'!AB1464</f>
        <v>0</v>
      </c>
      <c r="AC1464" s="408">
        <f>'2. FTNC CAN'!AC1464+'3. FTNC USD'!AC1464+'4. FTNC EUR'!AC1464+'5. FTNC GBP'!AC1464+'6. FTNC Autres (inclus)'!AC1464</f>
        <v>0</v>
      </c>
      <c r="AD1464" s="242"/>
      <c r="AE1464" s="468"/>
      <c r="AF1464" s="568"/>
    </row>
    <row r="1465" spans="1:32" ht="15" customHeight="1" outlineLevel="1" x14ac:dyDescent="0.2">
      <c r="A1465" s="232">
        <v>138</v>
      </c>
      <c r="B1465" s="507"/>
      <c r="C1465" s="267"/>
      <c r="D1465" s="267"/>
      <c r="E1465" s="853" t="s">
        <v>18</v>
      </c>
      <c r="F1465" s="854"/>
      <c r="G1465" s="854"/>
      <c r="H1465" s="854"/>
      <c r="I1465" s="854"/>
      <c r="J1465" s="854"/>
      <c r="K1465" s="854"/>
      <c r="L1465" s="855"/>
      <c r="M1465" s="407">
        <f>SUBTOTAL(9,M1466:M1468)</f>
        <v>0</v>
      </c>
      <c r="N1465" s="410">
        <f t="shared" ref="N1465:AC1465" si="1533">SUBTOTAL(9,N1466:N1468)</f>
        <v>0</v>
      </c>
      <c r="O1465" s="414">
        <f t="shared" si="1533"/>
        <v>0</v>
      </c>
      <c r="P1465" s="414">
        <f t="shared" si="1533"/>
        <v>0</v>
      </c>
      <c r="Q1465" s="415">
        <f t="shared" si="1533"/>
        <v>0</v>
      </c>
      <c r="R1465" s="410">
        <f t="shared" si="1533"/>
        <v>0</v>
      </c>
      <c r="S1465" s="414">
        <f t="shared" si="1533"/>
        <v>0</v>
      </c>
      <c r="T1465" s="413">
        <f t="shared" si="1533"/>
        <v>0</v>
      </c>
      <c r="U1465" s="413">
        <f t="shared" si="1533"/>
        <v>0</v>
      </c>
      <c r="V1465" s="413">
        <f t="shared" si="1533"/>
        <v>0</v>
      </c>
      <c r="W1465" s="413">
        <f t="shared" si="1533"/>
        <v>0</v>
      </c>
      <c r="X1465" s="413">
        <f t="shared" si="1533"/>
        <v>0</v>
      </c>
      <c r="Y1465" s="413">
        <f t="shared" si="1533"/>
        <v>0</v>
      </c>
      <c r="Z1465" s="413">
        <f t="shared" si="1533"/>
        <v>0</v>
      </c>
      <c r="AA1465" s="413">
        <f t="shared" si="1533"/>
        <v>0</v>
      </c>
      <c r="AB1465" s="411">
        <f t="shared" si="1533"/>
        <v>0</v>
      </c>
      <c r="AC1465" s="407">
        <f t="shared" si="1533"/>
        <v>0</v>
      </c>
      <c r="AD1465" s="242"/>
      <c r="AE1465" s="468"/>
      <c r="AF1465" s="568"/>
    </row>
    <row r="1466" spans="1:32" ht="15" customHeight="1" outlineLevel="1" x14ac:dyDescent="0.2">
      <c r="A1466" s="232">
        <v>139</v>
      </c>
      <c r="B1466" s="507"/>
      <c r="C1466" s="267"/>
      <c r="D1466" s="267"/>
      <c r="E1466" s="483"/>
      <c r="F1466" s="856" t="s">
        <v>114</v>
      </c>
      <c r="G1466" s="857"/>
      <c r="H1466" s="857"/>
      <c r="I1466" s="857"/>
      <c r="J1466" s="857"/>
      <c r="K1466" s="857"/>
      <c r="L1466" s="858"/>
      <c r="M1466" s="408">
        <f>'2. FTNC CAN'!M1466+'3. FTNC USD'!M1466+'4. FTNC EUR'!M1466+'5. FTNC GBP'!M1466+'6. FTNC Autres (inclus)'!M1466</f>
        <v>0</v>
      </c>
      <c r="N1466" s="419">
        <f>'2. FTNC CAN'!N1466+'3. FTNC USD'!N1466+'4. FTNC EUR'!N1466+'5. FTNC GBP'!N1466+'6. FTNC Autres (inclus)'!N1466</f>
        <v>0</v>
      </c>
      <c r="O1466" s="422">
        <f>'2. FTNC CAN'!O1466+'3. FTNC USD'!O1466+'4. FTNC EUR'!O1466+'5. FTNC GBP'!O1466+'6. FTNC Autres (inclus)'!O1466</f>
        <v>0</v>
      </c>
      <c r="P1466" s="422">
        <f>'2. FTNC CAN'!P1466+'3. FTNC USD'!P1466+'4. FTNC EUR'!P1466+'5. FTNC GBP'!P1466+'6. FTNC Autres (inclus)'!P1466</f>
        <v>0</v>
      </c>
      <c r="Q1466" s="423">
        <f>'2. FTNC CAN'!Q1466+'3. FTNC USD'!Q1466+'4. FTNC EUR'!Q1466+'5. FTNC GBP'!Q1466+'6. FTNC Autres (inclus)'!Q1466</f>
        <v>0</v>
      </c>
      <c r="R1466" s="419">
        <f>'2. FTNC CAN'!R1466+'3. FTNC USD'!R1466+'4. FTNC EUR'!R1466+'5. FTNC GBP'!R1466+'6. FTNC Autres (inclus)'!R1466</f>
        <v>0</v>
      </c>
      <c r="S1466" s="421">
        <f>'2. FTNC CAN'!S1466+'3. FTNC USD'!S1466+'4. FTNC EUR'!S1466+'5. FTNC GBP'!S1466+'6. FTNC Autres (inclus)'!S1466</f>
        <v>0</v>
      </c>
      <c r="T1466" s="421">
        <f>'2. FTNC CAN'!T1466+'3. FTNC USD'!T1466+'4. FTNC EUR'!T1466+'5. FTNC GBP'!T1466+'6. FTNC Autres (inclus)'!T1466</f>
        <v>0</v>
      </c>
      <c r="U1466" s="421">
        <f>'2. FTNC CAN'!U1466+'3. FTNC USD'!U1466+'4. FTNC EUR'!U1466+'5. FTNC GBP'!U1466+'6. FTNC Autres (inclus)'!U1466</f>
        <v>0</v>
      </c>
      <c r="V1466" s="421">
        <f>'2. FTNC CAN'!V1466+'3. FTNC USD'!V1466+'4. FTNC EUR'!V1466+'5. FTNC GBP'!V1466+'6. FTNC Autres (inclus)'!V1466</f>
        <v>0</v>
      </c>
      <c r="W1466" s="421">
        <f>'2. FTNC CAN'!W1466+'3. FTNC USD'!W1466+'4. FTNC EUR'!W1466+'5. FTNC GBP'!W1466+'6. FTNC Autres (inclus)'!W1466</f>
        <v>0</v>
      </c>
      <c r="X1466" s="422">
        <f>'2. FTNC CAN'!X1466+'3. FTNC USD'!X1466+'4. FTNC EUR'!X1466+'5. FTNC GBP'!X1466+'6. FTNC Autres (inclus)'!X1466</f>
        <v>0</v>
      </c>
      <c r="Y1466" s="421">
        <f>'2. FTNC CAN'!Y1466+'3. FTNC USD'!Y1466+'4. FTNC EUR'!Y1466+'5. FTNC GBP'!Y1466+'6. FTNC Autres (inclus)'!Y1466</f>
        <v>0</v>
      </c>
      <c r="Z1466" s="421">
        <f>'2. FTNC CAN'!Z1466+'3. FTNC USD'!Z1466+'4. FTNC EUR'!Z1466+'5. FTNC GBP'!Z1466+'6. FTNC Autres (inclus)'!Z1466</f>
        <v>0</v>
      </c>
      <c r="AA1466" s="421">
        <f>'2. FTNC CAN'!AA1466+'3. FTNC USD'!AA1466+'4. FTNC EUR'!AA1466+'5. FTNC GBP'!AA1466+'6. FTNC Autres (inclus)'!AA1466</f>
        <v>0</v>
      </c>
      <c r="AB1466" s="421">
        <f>'2. FTNC CAN'!AB1466+'3. FTNC USD'!AB1466+'4. FTNC EUR'!AB1466+'5. FTNC GBP'!AB1466+'6. FTNC Autres (inclus)'!AB1466</f>
        <v>0</v>
      </c>
      <c r="AC1466" s="408">
        <f>'2. FTNC CAN'!AC1466+'3. FTNC USD'!AC1466+'4. FTNC EUR'!AC1466+'5. FTNC GBP'!AC1466+'6. FTNC Autres (inclus)'!AC1466</f>
        <v>0</v>
      </c>
      <c r="AD1466" s="242"/>
      <c r="AE1466" s="468"/>
      <c r="AF1466" s="568"/>
    </row>
    <row r="1467" spans="1:32" ht="15" customHeight="1" outlineLevel="1" x14ac:dyDescent="0.2">
      <c r="A1467" s="232">
        <v>140</v>
      </c>
      <c r="B1467" s="507"/>
      <c r="C1467" s="267"/>
      <c r="D1467" s="267"/>
      <c r="E1467" s="483"/>
      <c r="F1467" s="915" t="s">
        <v>115</v>
      </c>
      <c r="G1467" s="916"/>
      <c r="H1467" s="916"/>
      <c r="I1467" s="916"/>
      <c r="J1467" s="916"/>
      <c r="K1467" s="916"/>
      <c r="L1467" s="917"/>
      <c r="M1467" s="408">
        <f>'2. FTNC CAN'!M1467+'3. FTNC USD'!M1467+'4. FTNC EUR'!M1467+'5. FTNC GBP'!M1467+'6. FTNC Autres (inclus)'!M1467</f>
        <v>0</v>
      </c>
      <c r="N1467" s="419">
        <f>'2. FTNC CAN'!N1467+'3. FTNC USD'!N1467+'4. FTNC EUR'!N1467+'5. FTNC GBP'!N1467+'6. FTNC Autres (inclus)'!N1467</f>
        <v>0</v>
      </c>
      <c r="O1467" s="422">
        <f>'2. FTNC CAN'!O1467+'3. FTNC USD'!O1467+'4. FTNC EUR'!O1467+'5. FTNC GBP'!O1467+'6. FTNC Autres (inclus)'!O1467</f>
        <v>0</v>
      </c>
      <c r="P1467" s="422">
        <f>'2. FTNC CAN'!P1467+'3. FTNC USD'!P1467+'4. FTNC EUR'!P1467+'5. FTNC GBP'!P1467+'6. FTNC Autres (inclus)'!P1467</f>
        <v>0</v>
      </c>
      <c r="Q1467" s="423">
        <f>'2. FTNC CAN'!Q1467+'3. FTNC USD'!Q1467+'4. FTNC EUR'!Q1467+'5. FTNC GBP'!Q1467+'6. FTNC Autres (inclus)'!Q1467</f>
        <v>0</v>
      </c>
      <c r="R1467" s="419">
        <f>'2. FTNC CAN'!R1467+'3. FTNC USD'!R1467+'4. FTNC EUR'!R1467+'5. FTNC GBP'!R1467+'6. FTNC Autres (inclus)'!R1467</f>
        <v>0</v>
      </c>
      <c r="S1467" s="421">
        <f>'2. FTNC CAN'!S1467+'3. FTNC USD'!S1467+'4. FTNC EUR'!S1467+'5. FTNC GBP'!S1467+'6. FTNC Autres (inclus)'!S1467</f>
        <v>0</v>
      </c>
      <c r="T1467" s="421">
        <f>'2. FTNC CAN'!T1467+'3. FTNC USD'!T1467+'4. FTNC EUR'!T1467+'5. FTNC GBP'!T1467+'6. FTNC Autres (inclus)'!T1467</f>
        <v>0</v>
      </c>
      <c r="U1467" s="421">
        <f>'2. FTNC CAN'!U1467+'3. FTNC USD'!U1467+'4. FTNC EUR'!U1467+'5. FTNC GBP'!U1467+'6. FTNC Autres (inclus)'!U1467</f>
        <v>0</v>
      </c>
      <c r="V1467" s="421">
        <f>'2. FTNC CAN'!V1467+'3. FTNC USD'!V1467+'4. FTNC EUR'!V1467+'5. FTNC GBP'!V1467+'6. FTNC Autres (inclus)'!V1467</f>
        <v>0</v>
      </c>
      <c r="W1467" s="421">
        <f>'2. FTNC CAN'!W1467+'3. FTNC USD'!W1467+'4. FTNC EUR'!W1467+'5. FTNC GBP'!W1467+'6. FTNC Autres (inclus)'!W1467</f>
        <v>0</v>
      </c>
      <c r="X1467" s="422">
        <f>'2. FTNC CAN'!X1467+'3. FTNC USD'!X1467+'4. FTNC EUR'!X1467+'5. FTNC GBP'!X1467+'6. FTNC Autres (inclus)'!X1467</f>
        <v>0</v>
      </c>
      <c r="Y1467" s="421">
        <f>'2. FTNC CAN'!Y1467+'3. FTNC USD'!Y1467+'4. FTNC EUR'!Y1467+'5. FTNC GBP'!Y1467+'6. FTNC Autres (inclus)'!Y1467</f>
        <v>0</v>
      </c>
      <c r="Z1467" s="421">
        <f>'2. FTNC CAN'!Z1467+'3. FTNC USD'!Z1467+'4. FTNC EUR'!Z1467+'5. FTNC GBP'!Z1467+'6. FTNC Autres (inclus)'!Z1467</f>
        <v>0</v>
      </c>
      <c r="AA1467" s="421">
        <f>'2. FTNC CAN'!AA1467+'3. FTNC USD'!AA1467+'4. FTNC EUR'!AA1467+'5. FTNC GBP'!AA1467+'6. FTNC Autres (inclus)'!AA1467</f>
        <v>0</v>
      </c>
      <c r="AB1467" s="421">
        <f>'2. FTNC CAN'!AB1467+'3. FTNC USD'!AB1467+'4. FTNC EUR'!AB1467+'5. FTNC GBP'!AB1467+'6. FTNC Autres (inclus)'!AB1467</f>
        <v>0</v>
      </c>
      <c r="AC1467" s="408">
        <f>'2. FTNC CAN'!AC1467+'3. FTNC USD'!AC1467+'4. FTNC EUR'!AC1467+'5. FTNC GBP'!AC1467+'6. FTNC Autres (inclus)'!AC1467</f>
        <v>0</v>
      </c>
      <c r="AD1467" s="242"/>
      <c r="AE1467" s="468"/>
      <c r="AF1467" s="568"/>
    </row>
    <row r="1468" spans="1:32" ht="15" customHeight="1" outlineLevel="1" x14ac:dyDescent="0.2">
      <c r="A1468" s="232">
        <v>141</v>
      </c>
      <c r="B1468" s="507"/>
      <c r="C1468" s="267"/>
      <c r="D1468" s="267"/>
      <c r="E1468" s="483"/>
      <c r="F1468" s="859" t="s">
        <v>558</v>
      </c>
      <c r="G1468" s="860"/>
      <c r="H1468" s="860"/>
      <c r="I1468" s="860"/>
      <c r="J1468" s="860"/>
      <c r="K1468" s="860"/>
      <c r="L1468" s="861"/>
      <c r="M1468" s="408">
        <f>'2. FTNC CAN'!M1468+'3. FTNC USD'!M1468+'4. FTNC EUR'!M1468+'5. FTNC GBP'!M1468+'6. FTNC Autres (inclus)'!M1468</f>
        <v>0</v>
      </c>
      <c r="N1468" s="419">
        <f>'2. FTNC CAN'!N1468+'3. FTNC USD'!N1468+'4. FTNC EUR'!N1468+'5. FTNC GBP'!N1468+'6. FTNC Autres (inclus)'!N1468</f>
        <v>0</v>
      </c>
      <c r="O1468" s="422">
        <f>'2. FTNC CAN'!O1468+'3. FTNC USD'!O1468+'4. FTNC EUR'!O1468+'5. FTNC GBP'!O1468+'6. FTNC Autres (inclus)'!O1468</f>
        <v>0</v>
      </c>
      <c r="P1468" s="422">
        <f>'2. FTNC CAN'!P1468+'3. FTNC USD'!P1468+'4. FTNC EUR'!P1468+'5. FTNC GBP'!P1468+'6. FTNC Autres (inclus)'!P1468</f>
        <v>0</v>
      </c>
      <c r="Q1468" s="423">
        <f>'2. FTNC CAN'!Q1468+'3. FTNC USD'!Q1468+'4. FTNC EUR'!Q1468+'5. FTNC GBP'!Q1468+'6. FTNC Autres (inclus)'!Q1468</f>
        <v>0</v>
      </c>
      <c r="R1468" s="419">
        <f>'2. FTNC CAN'!R1468+'3. FTNC USD'!R1468+'4. FTNC EUR'!R1468+'5. FTNC GBP'!R1468+'6. FTNC Autres (inclus)'!R1468</f>
        <v>0</v>
      </c>
      <c r="S1468" s="421">
        <f>'2. FTNC CAN'!S1468+'3. FTNC USD'!S1468+'4. FTNC EUR'!S1468+'5. FTNC GBP'!S1468+'6. FTNC Autres (inclus)'!S1468</f>
        <v>0</v>
      </c>
      <c r="T1468" s="421">
        <f>'2. FTNC CAN'!T1468+'3. FTNC USD'!T1468+'4. FTNC EUR'!T1468+'5. FTNC GBP'!T1468+'6. FTNC Autres (inclus)'!T1468</f>
        <v>0</v>
      </c>
      <c r="U1468" s="421">
        <f>'2. FTNC CAN'!U1468+'3. FTNC USD'!U1468+'4. FTNC EUR'!U1468+'5. FTNC GBP'!U1468+'6. FTNC Autres (inclus)'!U1468</f>
        <v>0</v>
      </c>
      <c r="V1468" s="421">
        <f>'2. FTNC CAN'!V1468+'3. FTNC USD'!V1468+'4. FTNC EUR'!V1468+'5. FTNC GBP'!V1468+'6. FTNC Autres (inclus)'!V1468</f>
        <v>0</v>
      </c>
      <c r="W1468" s="421">
        <f>'2. FTNC CAN'!W1468+'3. FTNC USD'!W1468+'4. FTNC EUR'!W1468+'5. FTNC GBP'!W1468+'6. FTNC Autres (inclus)'!W1468</f>
        <v>0</v>
      </c>
      <c r="X1468" s="422">
        <f>'2. FTNC CAN'!X1468+'3. FTNC USD'!X1468+'4. FTNC EUR'!X1468+'5. FTNC GBP'!X1468+'6. FTNC Autres (inclus)'!X1468</f>
        <v>0</v>
      </c>
      <c r="Y1468" s="421">
        <f>'2. FTNC CAN'!Y1468+'3. FTNC USD'!Y1468+'4. FTNC EUR'!Y1468+'5. FTNC GBP'!Y1468+'6. FTNC Autres (inclus)'!Y1468</f>
        <v>0</v>
      </c>
      <c r="Z1468" s="421">
        <f>'2. FTNC CAN'!Z1468+'3. FTNC USD'!Z1468+'4. FTNC EUR'!Z1468+'5. FTNC GBP'!Z1468+'6. FTNC Autres (inclus)'!Z1468</f>
        <v>0</v>
      </c>
      <c r="AA1468" s="421">
        <f>'2. FTNC CAN'!AA1468+'3. FTNC USD'!AA1468+'4. FTNC EUR'!AA1468+'5. FTNC GBP'!AA1468+'6. FTNC Autres (inclus)'!AA1468</f>
        <v>0</v>
      </c>
      <c r="AB1468" s="421">
        <f>'2. FTNC CAN'!AB1468+'3. FTNC USD'!AB1468+'4. FTNC EUR'!AB1468+'5. FTNC GBP'!AB1468+'6. FTNC Autres (inclus)'!AB1468</f>
        <v>0</v>
      </c>
      <c r="AC1468" s="408">
        <f>'2. FTNC CAN'!AC1468+'3. FTNC USD'!AC1468+'4. FTNC EUR'!AC1468+'5. FTNC GBP'!AC1468+'6. FTNC Autres (inclus)'!AC1468</f>
        <v>0</v>
      </c>
      <c r="AD1468" s="242"/>
      <c r="AE1468" s="468"/>
      <c r="AF1468" s="568"/>
    </row>
    <row r="1469" spans="1:32" ht="15" customHeight="1" outlineLevel="1" x14ac:dyDescent="0.2">
      <c r="A1469" s="232">
        <v>142</v>
      </c>
      <c r="B1469" s="507"/>
      <c r="C1469" s="267"/>
      <c r="D1469" s="844" t="s">
        <v>22</v>
      </c>
      <c r="E1469" s="845"/>
      <c r="F1469" s="845"/>
      <c r="G1469" s="845"/>
      <c r="H1469" s="845"/>
      <c r="I1469" s="845"/>
      <c r="J1469" s="845"/>
      <c r="K1469" s="845"/>
      <c r="L1469" s="845"/>
      <c r="M1469" s="845"/>
      <c r="N1469" s="845"/>
      <c r="O1469" s="845"/>
      <c r="P1469" s="845"/>
      <c r="Q1469" s="845"/>
      <c r="R1469" s="845"/>
      <c r="S1469" s="845"/>
      <c r="T1469" s="845"/>
      <c r="U1469" s="845"/>
      <c r="V1469" s="845"/>
      <c r="W1469" s="845"/>
      <c r="X1469" s="845"/>
      <c r="Y1469" s="845"/>
      <c r="Z1469" s="845"/>
      <c r="AA1469" s="845"/>
      <c r="AB1469" s="845"/>
      <c r="AC1469" s="845"/>
      <c r="AD1469" s="845"/>
      <c r="AE1469" s="845"/>
      <c r="AF1469" s="846"/>
    </row>
    <row r="1470" spans="1:32" ht="15" customHeight="1" outlineLevel="1" x14ac:dyDescent="0.2">
      <c r="A1470" s="232">
        <v>143</v>
      </c>
      <c r="B1470" s="507"/>
      <c r="C1470" s="267"/>
      <c r="D1470" s="267"/>
      <c r="E1470" s="918" t="s">
        <v>118</v>
      </c>
      <c r="F1470" s="919"/>
      <c r="G1470" s="919"/>
      <c r="H1470" s="919"/>
      <c r="I1470" s="919"/>
      <c r="J1470" s="919"/>
      <c r="K1470" s="919"/>
      <c r="L1470" s="920"/>
      <c r="M1470" s="407">
        <f>SUBTOTAL(9,M1471:M1472)</f>
        <v>0</v>
      </c>
      <c r="N1470" s="410">
        <f t="shared" ref="N1470:AC1470" si="1534">SUBTOTAL(9,N1471:N1472)</f>
        <v>0</v>
      </c>
      <c r="O1470" s="414">
        <f t="shared" si="1534"/>
        <v>0</v>
      </c>
      <c r="P1470" s="414">
        <f t="shared" si="1534"/>
        <v>0</v>
      </c>
      <c r="Q1470" s="415">
        <f t="shared" si="1534"/>
        <v>0</v>
      </c>
      <c r="R1470" s="410">
        <f t="shared" si="1534"/>
        <v>0</v>
      </c>
      <c r="S1470" s="414">
        <f t="shared" si="1534"/>
        <v>0</v>
      </c>
      <c r="T1470" s="413">
        <f t="shared" si="1534"/>
        <v>0</v>
      </c>
      <c r="U1470" s="413">
        <f t="shared" si="1534"/>
        <v>0</v>
      </c>
      <c r="V1470" s="413">
        <f t="shared" si="1534"/>
        <v>0</v>
      </c>
      <c r="W1470" s="413">
        <f t="shared" si="1534"/>
        <v>0</v>
      </c>
      <c r="X1470" s="413">
        <f t="shared" si="1534"/>
        <v>0</v>
      </c>
      <c r="Y1470" s="413">
        <f t="shared" si="1534"/>
        <v>0</v>
      </c>
      <c r="Z1470" s="413">
        <f t="shared" si="1534"/>
        <v>0</v>
      </c>
      <c r="AA1470" s="413">
        <f t="shared" si="1534"/>
        <v>0</v>
      </c>
      <c r="AB1470" s="411">
        <f t="shared" si="1534"/>
        <v>0</v>
      </c>
      <c r="AC1470" s="407">
        <f t="shared" si="1534"/>
        <v>0</v>
      </c>
      <c r="AD1470" s="862"/>
      <c r="AE1470" s="863"/>
      <c r="AF1470" s="864"/>
    </row>
    <row r="1471" spans="1:32" ht="15" customHeight="1" outlineLevel="1" x14ac:dyDescent="0.2">
      <c r="A1471" s="232">
        <v>144</v>
      </c>
      <c r="B1471" s="507"/>
      <c r="C1471" s="267"/>
      <c r="D1471" s="267"/>
      <c r="E1471" s="483"/>
      <c r="F1471" s="856" t="s">
        <v>124</v>
      </c>
      <c r="G1471" s="857"/>
      <c r="H1471" s="857"/>
      <c r="I1471" s="857"/>
      <c r="J1471" s="857"/>
      <c r="K1471" s="857"/>
      <c r="L1471" s="858"/>
      <c r="M1471" s="408">
        <f>'2. FTNC CAN'!M1471+'3. FTNC USD'!M1471+'4. FTNC EUR'!M1471+'5. FTNC GBP'!M1471+'6. FTNC Autres (inclus)'!M1471</f>
        <v>0</v>
      </c>
      <c r="N1471" s="419">
        <f>'2. FTNC CAN'!N1471+'3. FTNC USD'!N1471+'4. FTNC EUR'!N1471+'5. FTNC GBP'!N1471+'6. FTNC Autres (inclus)'!N1471</f>
        <v>0</v>
      </c>
      <c r="O1471" s="422">
        <f>'2. FTNC CAN'!O1471+'3. FTNC USD'!O1471+'4. FTNC EUR'!O1471+'5. FTNC GBP'!O1471+'6. FTNC Autres (inclus)'!O1471</f>
        <v>0</v>
      </c>
      <c r="P1471" s="422">
        <f>'2. FTNC CAN'!P1471+'3. FTNC USD'!P1471+'4. FTNC EUR'!P1471+'5. FTNC GBP'!P1471+'6. FTNC Autres (inclus)'!P1471</f>
        <v>0</v>
      </c>
      <c r="Q1471" s="423">
        <f>'2. FTNC CAN'!Q1471+'3. FTNC USD'!Q1471+'4. FTNC EUR'!Q1471+'5. FTNC GBP'!Q1471+'6. FTNC Autres (inclus)'!Q1471</f>
        <v>0</v>
      </c>
      <c r="R1471" s="419">
        <f>'2. FTNC CAN'!R1471+'3. FTNC USD'!R1471+'4. FTNC EUR'!R1471+'5. FTNC GBP'!R1471+'6. FTNC Autres (inclus)'!R1471</f>
        <v>0</v>
      </c>
      <c r="S1471" s="421">
        <f>'2. FTNC CAN'!S1471+'3. FTNC USD'!S1471+'4. FTNC EUR'!S1471+'5. FTNC GBP'!S1471+'6. FTNC Autres (inclus)'!S1471</f>
        <v>0</v>
      </c>
      <c r="T1471" s="421">
        <f>'2. FTNC CAN'!T1471+'3. FTNC USD'!T1471+'4. FTNC EUR'!T1471+'5. FTNC GBP'!T1471+'6. FTNC Autres (inclus)'!T1471</f>
        <v>0</v>
      </c>
      <c r="U1471" s="421">
        <f>'2. FTNC CAN'!U1471+'3. FTNC USD'!U1471+'4. FTNC EUR'!U1471+'5. FTNC GBP'!U1471+'6. FTNC Autres (inclus)'!U1471</f>
        <v>0</v>
      </c>
      <c r="V1471" s="421">
        <f>'2. FTNC CAN'!V1471+'3. FTNC USD'!V1471+'4. FTNC EUR'!V1471+'5. FTNC GBP'!V1471+'6. FTNC Autres (inclus)'!V1471</f>
        <v>0</v>
      </c>
      <c r="W1471" s="421">
        <f>'2. FTNC CAN'!W1471+'3. FTNC USD'!W1471+'4. FTNC EUR'!W1471+'5. FTNC GBP'!W1471+'6. FTNC Autres (inclus)'!W1471</f>
        <v>0</v>
      </c>
      <c r="X1471" s="422">
        <f>'2. FTNC CAN'!X1471+'3. FTNC USD'!X1471+'4. FTNC EUR'!X1471+'5. FTNC GBP'!X1471+'6. FTNC Autres (inclus)'!X1471</f>
        <v>0</v>
      </c>
      <c r="Y1471" s="421">
        <f>'2. FTNC CAN'!Y1471+'3. FTNC USD'!Y1471+'4. FTNC EUR'!Y1471+'5. FTNC GBP'!Y1471+'6. FTNC Autres (inclus)'!Y1471</f>
        <v>0</v>
      </c>
      <c r="Z1471" s="421">
        <f>'2. FTNC CAN'!Z1471+'3. FTNC USD'!Z1471+'4. FTNC EUR'!Z1471+'5. FTNC GBP'!Z1471+'6. FTNC Autres (inclus)'!Z1471</f>
        <v>0</v>
      </c>
      <c r="AA1471" s="421">
        <f>'2. FTNC CAN'!AA1471+'3. FTNC USD'!AA1471+'4. FTNC EUR'!AA1471+'5. FTNC GBP'!AA1471+'6. FTNC Autres (inclus)'!AA1471</f>
        <v>0</v>
      </c>
      <c r="AB1471" s="421">
        <f>'2. FTNC CAN'!AB1471+'3. FTNC USD'!AB1471+'4. FTNC EUR'!AB1471+'5. FTNC GBP'!AB1471+'6. FTNC Autres (inclus)'!AB1471</f>
        <v>0</v>
      </c>
      <c r="AC1471" s="408">
        <f>'2. FTNC CAN'!AC1471+'3. FTNC USD'!AC1471+'4. FTNC EUR'!AC1471+'5. FTNC GBP'!AC1471+'6. FTNC Autres (inclus)'!AC1471</f>
        <v>0</v>
      </c>
      <c r="AD1471" s="870"/>
      <c r="AE1471" s="868"/>
      <c r="AF1471" s="869"/>
    </row>
    <row r="1472" spans="1:32" ht="15" customHeight="1" outlineLevel="1" x14ac:dyDescent="0.2">
      <c r="A1472" s="232">
        <v>145</v>
      </c>
      <c r="B1472" s="540"/>
      <c r="C1472" s="620"/>
      <c r="D1472" s="620"/>
      <c r="E1472" s="550"/>
      <c r="F1472" s="915" t="s">
        <v>571</v>
      </c>
      <c r="G1472" s="916"/>
      <c r="H1472" s="916"/>
      <c r="I1472" s="916"/>
      <c r="J1472" s="916"/>
      <c r="K1472" s="916"/>
      <c r="L1472" s="917"/>
      <c r="M1472" s="408">
        <f>'2. FTNC CAN'!M1472+'3. FTNC USD'!M1472+'4. FTNC EUR'!M1472+'5. FTNC GBP'!M1472+'6. FTNC Autres (inclus)'!M1472</f>
        <v>0</v>
      </c>
      <c r="N1472" s="419">
        <f>'2. FTNC CAN'!N1472+'3. FTNC USD'!N1472+'4. FTNC EUR'!N1472+'5. FTNC GBP'!N1472+'6. FTNC Autres (inclus)'!N1472</f>
        <v>0</v>
      </c>
      <c r="O1472" s="422">
        <f>'2. FTNC CAN'!O1472+'3. FTNC USD'!O1472+'4. FTNC EUR'!O1472+'5. FTNC GBP'!O1472+'6. FTNC Autres (inclus)'!O1472</f>
        <v>0</v>
      </c>
      <c r="P1472" s="422">
        <f>'2. FTNC CAN'!P1472+'3. FTNC USD'!P1472+'4. FTNC EUR'!P1472+'5. FTNC GBP'!P1472+'6. FTNC Autres (inclus)'!P1472</f>
        <v>0</v>
      </c>
      <c r="Q1472" s="423">
        <f>'2. FTNC CAN'!Q1472+'3. FTNC USD'!Q1472+'4. FTNC EUR'!Q1472+'5. FTNC GBP'!Q1472+'6. FTNC Autres (inclus)'!Q1472</f>
        <v>0</v>
      </c>
      <c r="R1472" s="419">
        <f>'2. FTNC CAN'!R1472+'3. FTNC USD'!R1472+'4. FTNC EUR'!R1472+'5. FTNC GBP'!R1472+'6. FTNC Autres (inclus)'!R1472</f>
        <v>0</v>
      </c>
      <c r="S1472" s="421">
        <f>'2. FTNC CAN'!S1472+'3. FTNC USD'!S1472+'4. FTNC EUR'!S1472+'5. FTNC GBP'!S1472+'6. FTNC Autres (inclus)'!S1472</f>
        <v>0</v>
      </c>
      <c r="T1472" s="421">
        <f>'2. FTNC CAN'!T1472+'3. FTNC USD'!T1472+'4. FTNC EUR'!T1472+'5. FTNC GBP'!T1472+'6. FTNC Autres (inclus)'!T1472</f>
        <v>0</v>
      </c>
      <c r="U1472" s="421">
        <f>'2. FTNC CAN'!U1472+'3. FTNC USD'!U1472+'4. FTNC EUR'!U1472+'5. FTNC GBP'!U1472+'6. FTNC Autres (inclus)'!U1472</f>
        <v>0</v>
      </c>
      <c r="V1472" s="421">
        <f>'2. FTNC CAN'!V1472+'3. FTNC USD'!V1472+'4. FTNC EUR'!V1472+'5. FTNC GBP'!V1472+'6. FTNC Autres (inclus)'!V1472</f>
        <v>0</v>
      </c>
      <c r="W1472" s="421">
        <f>'2. FTNC CAN'!W1472+'3. FTNC USD'!W1472+'4. FTNC EUR'!W1472+'5. FTNC GBP'!W1472+'6. FTNC Autres (inclus)'!W1472</f>
        <v>0</v>
      </c>
      <c r="X1472" s="422">
        <f>'2. FTNC CAN'!X1472+'3. FTNC USD'!X1472+'4. FTNC EUR'!X1472+'5. FTNC GBP'!X1472+'6. FTNC Autres (inclus)'!X1472</f>
        <v>0</v>
      </c>
      <c r="Y1472" s="421">
        <f>'2. FTNC CAN'!Y1472+'3. FTNC USD'!Y1472+'4. FTNC EUR'!Y1472+'5. FTNC GBP'!Y1472+'6. FTNC Autres (inclus)'!Y1472</f>
        <v>0</v>
      </c>
      <c r="Z1472" s="421">
        <f>'2. FTNC CAN'!Z1472+'3. FTNC USD'!Z1472+'4. FTNC EUR'!Z1472+'5. FTNC GBP'!Z1472+'6. FTNC Autres (inclus)'!Z1472</f>
        <v>0</v>
      </c>
      <c r="AA1472" s="421">
        <f>'2. FTNC CAN'!AA1472+'3. FTNC USD'!AA1472+'4. FTNC EUR'!AA1472+'5. FTNC GBP'!AA1472+'6. FTNC Autres (inclus)'!AA1472</f>
        <v>0</v>
      </c>
      <c r="AB1472" s="421">
        <f>'2. FTNC CAN'!AB1472+'3. FTNC USD'!AB1472+'4. FTNC EUR'!AB1472+'5. FTNC GBP'!AB1472+'6. FTNC Autres (inclus)'!AB1472</f>
        <v>0</v>
      </c>
      <c r="AC1472" s="408">
        <f>'2. FTNC CAN'!AC1472+'3. FTNC USD'!AC1472+'4. FTNC EUR'!AC1472+'5. FTNC GBP'!AC1472+'6. FTNC Autres (inclus)'!AC1472</f>
        <v>0</v>
      </c>
      <c r="AD1472" s="865"/>
      <c r="AE1472" s="866"/>
      <c r="AF1472" s="867"/>
    </row>
    <row r="1473" spans="1:32" ht="15" customHeight="1" outlineLevel="1" x14ac:dyDescent="0.2">
      <c r="A1473" s="232">
        <v>146</v>
      </c>
      <c r="B1473" s="507"/>
      <c r="C1473" s="267"/>
      <c r="D1473" s="267"/>
      <c r="E1473" s="918" t="s">
        <v>119</v>
      </c>
      <c r="F1473" s="919"/>
      <c r="G1473" s="919"/>
      <c r="H1473" s="919"/>
      <c r="I1473" s="919"/>
      <c r="J1473" s="919"/>
      <c r="K1473" s="919"/>
      <c r="L1473" s="920"/>
      <c r="M1473" s="452">
        <f>SUBTOTAL(9,M1474:M1476)</f>
        <v>0</v>
      </c>
      <c r="N1473" s="453">
        <f t="shared" ref="N1473:AC1473" si="1535">SUBTOTAL(9,N1474:N1476)</f>
        <v>0</v>
      </c>
      <c r="O1473" s="454">
        <f t="shared" si="1535"/>
        <v>0</v>
      </c>
      <c r="P1473" s="454">
        <f t="shared" si="1535"/>
        <v>0</v>
      </c>
      <c r="Q1473" s="456">
        <f t="shared" si="1535"/>
        <v>0</v>
      </c>
      <c r="R1473" s="453">
        <f t="shared" si="1535"/>
        <v>0</v>
      </c>
      <c r="S1473" s="454">
        <f t="shared" si="1535"/>
        <v>0</v>
      </c>
      <c r="T1473" s="455">
        <f t="shared" si="1535"/>
        <v>0</v>
      </c>
      <c r="U1473" s="455">
        <f t="shared" si="1535"/>
        <v>0</v>
      </c>
      <c r="V1473" s="455">
        <f t="shared" si="1535"/>
        <v>0</v>
      </c>
      <c r="W1473" s="455">
        <f t="shared" si="1535"/>
        <v>0</v>
      </c>
      <c r="X1473" s="455">
        <f t="shared" si="1535"/>
        <v>0</v>
      </c>
      <c r="Y1473" s="455">
        <f t="shared" si="1535"/>
        <v>0</v>
      </c>
      <c r="Z1473" s="455">
        <f t="shared" si="1535"/>
        <v>0</v>
      </c>
      <c r="AA1473" s="455">
        <f t="shared" si="1535"/>
        <v>0</v>
      </c>
      <c r="AB1473" s="459">
        <f t="shared" si="1535"/>
        <v>0</v>
      </c>
      <c r="AC1473" s="452">
        <f t="shared" si="1535"/>
        <v>0</v>
      </c>
      <c r="AD1473" s="862"/>
      <c r="AE1473" s="863"/>
      <c r="AF1473" s="864"/>
    </row>
    <row r="1474" spans="1:32" ht="15" customHeight="1" outlineLevel="1" x14ac:dyDescent="0.2">
      <c r="A1474" s="232">
        <v>147</v>
      </c>
      <c r="B1474" s="507"/>
      <c r="C1474" s="267"/>
      <c r="D1474" s="267"/>
      <c r="E1474" s="483"/>
      <c r="F1474" s="856" t="s">
        <v>116</v>
      </c>
      <c r="G1474" s="857"/>
      <c r="H1474" s="857"/>
      <c r="I1474" s="857"/>
      <c r="J1474" s="857"/>
      <c r="K1474" s="857"/>
      <c r="L1474" s="858"/>
      <c r="M1474" s="408">
        <f>'2. FTNC CAN'!M1474+'3. FTNC USD'!M1474+'4. FTNC EUR'!M1474+'5. FTNC GBP'!M1474+'6. FTNC Autres (inclus)'!M1474</f>
        <v>0</v>
      </c>
      <c r="N1474" s="419">
        <f>'2. FTNC CAN'!N1474+'3. FTNC USD'!N1474+'4. FTNC EUR'!N1474+'5. FTNC GBP'!N1474+'6. FTNC Autres (inclus)'!N1474</f>
        <v>0</v>
      </c>
      <c r="O1474" s="422">
        <f>'2. FTNC CAN'!O1474+'3. FTNC USD'!O1474+'4. FTNC EUR'!O1474+'5. FTNC GBP'!O1474+'6. FTNC Autres (inclus)'!O1474</f>
        <v>0</v>
      </c>
      <c r="P1474" s="422">
        <f>'2. FTNC CAN'!P1474+'3. FTNC USD'!P1474+'4. FTNC EUR'!P1474+'5. FTNC GBP'!P1474+'6. FTNC Autres (inclus)'!P1474</f>
        <v>0</v>
      </c>
      <c r="Q1474" s="423">
        <f>'2. FTNC CAN'!Q1474+'3. FTNC USD'!Q1474+'4. FTNC EUR'!Q1474+'5. FTNC GBP'!Q1474+'6. FTNC Autres (inclus)'!Q1474</f>
        <v>0</v>
      </c>
      <c r="R1474" s="419">
        <f>'2. FTNC CAN'!R1474+'3. FTNC USD'!R1474+'4. FTNC EUR'!R1474+'5. FTNC GBP'!R1474+'6. FTNC Autres (inclus)'!R1474</f>
        <v>0</v>
      </c>
      <c r="S1474" s="421">
        <f>'2. FTNC CAN'!S1474+'3. FTNC USD'!S1474+'4. FTNC EUR'!S1474+'5. FTNC GBP'!S1474+'6. FTNC Autres (inclus)'!S1474</f>
        <v>0</v>
      </c>
      <c r="T1474" s="421">
        <f>'2. FTNC CAN'!T1474+'3. FTNC USD'!T1474+'4. FTNC EUR'!T1474+'5. FTNC GBP'!T1474+'6. FTNC Autres (inclus)'!T1474</f>
        <v>0</v>
      </c>
      <c r="U1474" s="421">
        <f>'2. FTNC CAN'!U1474+'3. FTNC USD'!U1474+'4. FTNC EUR'!U1474+'5. FTNC GBP'!U1474+'6. FTNC Autres (inclus)'!U1474</f>
        <v>0</v>
      </c>
      <c r="V1474" s="421">
        <f>'2. FTNC CAN'!V1474+'3. FTNC USD'!V1474+'4. FTNC EUR'!V1474+'5. FTNC GBP'!V1474+'6. FTNC Autres (inclus)'!V1474</f>
        <v>0</v>
      </c>
      <c r="W1474" s="421">
        <f>'2. FTNC CAN'!W1474+'3. FTNC USD'!W1474+'4. FTNC EUR'!W1474+'5. FTNC GBP'!W1474+'6. FTNC Autres (inclus)'!W1474</f>
        <v>0</v>
      </c>
      <c r="X1474" s="422">
        <f>'2. FTNC CAN'!X1474+'3. FTNC USD'!X1474+'4. FTNC EUR'!X1474+'5. FTNC GBP'!X1474+'6. FTNC Autres (inclus)'!X1474</f>
        <v>0</v>
      </c>
      <c r="Y1474" s="421">
        <f>'2. FTNC CAN'!Y1474+'3. FTNC USD'!Y1474+'4. FTNC EUR'!Y1474+'5. FTNC GBP'!Y1474+'6. FTNC Autres (inclus)'!Y1474</f>
        <v>0</v>
      </c>
      <c r="Z1474" s="421">
        <f>'2. FTNC CAN'!Z1474+'3. FTNC USD'!Z1474+'4. FTNC EUR'!Z1474+'5. FTNC GBP'!Z1474+'6. FTNC Autres (inclus)'!Z1474</f>
        <v>0</v>
      </c>
      <c r="AA1474" s="421">
        <f>'2. FTNC CAN'!AA1474+'3. FTNC USD'!AA1474+'4. FTNC EUR'!AA1474+'5. FTNC GBP'!AA1474+'6. FTNC Autres (inclus)'!AA1474</f>
        <v>0</v>
      </c>
      <c r="AB1474" s="421">
        <f>'2. FTNC CAN'!AB1474+'3. FTNC USD'!AB1474+'4. FTNC EUR'!AB1474+'5. FTNC GBP'!AB1474+'6. FTNC Autres (inclus)'!AB1474</f>
        <v>0</v>
      </c>
      <c r="AC1474" s="408">
        <f>'2. FTNC CAN'!AC1474+'3. FTNC USD'!AC1474+'4. FTNC EUR'!AC1474+'5. FTNC GBP'!AC1474+'6. FTNC Autres (inclus)'!AC1474</f>
        <v>0</v>
      </c>
      <c r="AD1474" s="870"/>
      <c r="AE1474" s="868"/>
      <c r="AF1474" s="869"/>
    </row>
    <row r="1475" spans="1:32" ht="15" customHeight="1" outlineLevel="1" x14ac:dyDescent="0.2">
      <c r="A1475" s="232">
        <v>148</v>
      </c>
      <c r="B1475" s="507"/>
      <c r="C1475" s="267"/>
      <c r="D1475" s="267"/>
      <c r="E1475" s="483"/>
      <c r="F1475" s="915" t="s">
        <v>567</v>
      </c>
      <c r="G1475" s="916"/>
      <c r="H1475" s="916"/>
      <c r="I1475" s="916"/>
      <c r="J1475" s="916"/>
      <c r="K1475" s="916"/>
      <c r="L1475" s="917"/>
      <c r="M1475" s="408">
        <f>'2. FTNC CAN'!M1475+'3. FTNC USD'!M1475+'4. FTNC EUR'!M1475+'5. FTNC GBP'!M1475+'6. FTNC Autres (inclus)'!M1475</f>
        <v>0</v>
      </c>
      <c r="N1475" s="419">
        <f>'2. FTNC CAN'!N1475+'3. FTNC USD'!N1475+'4. FTNC EUR'!N1475+'5. FTNC GBP'!N1475+'6. FTNC Autres (inclus)'!N1475</f>
        <v>0</v>
      </c>
      <c r="O1475" s="422">
        <f>'2. FTNC CAN'!O1475+'3. FTNC USD'!O1475+'4. FTNC EUR'!O1475+'5. FTNC GBP'!O1475+'6. FTNC Autres (inclus)'!O1475</f>
        <v>0</v>
      </c>
      <c r="P1475" s="422">
        <f>'2. FTNC CAN'!P1475+'3. FTNC USD'!P1475+'4. FTNC EUR'!P1475+'5. FTNC GBP'!P1475+'6. FTNC Autres (inclus)'!P1475</f>
        <v>0</v>
      </c>
      <c r="Q1475" s="423">
        <f>'2. FTNC CAN'!Q1475+'3. FTNC USD'!Q1475+'4. FTNC EUR'!Q1475+'5. FTNC GBP'!Q1475+'6. FTNC Autres (inclus)'!Q1475</f>
        <v>0</v>
      </c>
      <c r="R1475" s="419">
        <f>'2. FTNC CAN'!R1475+'3. FTNC USD'!R1475+'4. FTNC EUR'!R1475+'5. FTNC GBP'!R1475+'6. FTNC Autres (inclus)'!R1475</f>
        <v>0</v>
      </c>
      <c r="S1475" s="421">
        <f>'2. FTNC CAN'!S1475+'3. FTNC USD'!S1475+'4. FTNC EUR'!S1475+'5. FTNC GBP'!S1475+'6. FTNC Autres (inclus)'!S1475</f>
        <v>0</v>
      </c>
      <c r="T1475" s="421">
        <f>'2. FTNC CAN'!T1475+'3. FTNC USD'!T1475+'4. FTNC EUR'!T1475+'5. FTNC GBP'!T1475+'6. FTNC Autres (inclus)'!T1475</f>
        <v>0</v>
      </c>
      <c r="U1475" s="421">
        <f>'2. FTNC CAN'!U1475+'3. FTNC USD'!U1475+'4. FTNC EUR'!U1475+'5. FTNC GBP'!U1475+'6. FTNC Autres (inclus)'!U1475</f>
        <v>0</v>
      </c>
      <c r="V1475" s="421">
        <f>'2. FTNC CAN'!V1475+'3. FTNC USD'!V1475+'4. FTNC EUR'!V1475+'5. FTNC GBP'!V1475+'6. FTNC Autres (inclus)'!V1475</f>
        <v>0</v>
      </c>
      <c r="W1475" s="421">
        <f>'2. FTNC CAN'!W1475+'3. FTNC USD'!W1475+'4. FTNC EUR'!W1475+'5. FTNC GBP'!W1475+'6. FTNC Autres (inclus)'!W1475</f>
        <v>0</v>
      </c>
      <c r="X1475" s="422">
        <f>'2. FTNC CAN'!X1475+'3. FTNC USD'!X1475+'4. FTNC EUR'!X1475+'5. FTNC GBP'!X1475+'6. FTNC Autres (inclus)'!X1475</f>
        <v>0</v>
      </c>
      <c r="Y1475" s="421">
        <f>'2. FTNC CAN'!Y1475+'3. FTNC USD'!Y1475+'4. FTNC EUR'!Y1475+'5. FTNC GBP'!Y1475+'6. FTNC Autres (inclus)'!Y1475</f>
        <v>0</v>
      </c>
      <c r="Z1475" s="421">
        <f>'2. FTNC CAN'!Z1475+'3. FTNC USD'!Z1475+'4. FTNC EUR'!Z1475+'5. FTNC GBP'!Z1475+'6. FTNC Autres (inclus)'!Z1475</f>
        <v>0</v>
      </c>
      <c r="AA1475" s="421">
        <f>'2. FTNC CAN'!AA1475+'3. FTNC USD'!AA1475+'4. FTNC EUR'!AA1475+'5. FTNC GBP'!AA1475+'6. FTNC Autres (inclus)'!AA1475</f>
        <v>0</v>
      </c>
      <c r="AB1475" s="421">
        <f>'2. FTNC CAN'!AB1475+'3. FTNC USD'!AB1475+'4. FTNC EUR'!AB1475+'5. FTNC GBP'!AB1475+'6. FTNC Autres (inclus)'!AB1475</f>
        <v>0</v>
      </c>
      <c r="AC1475" s="408">
        <f>'2. FTNC CAN'!AC1475+'3. FTNC USD'!AC1475+'4. FTNC EUR'!AC1475+'5. FTNC GBP'!AC1475+'6. FTNC Autres (inclus)'!AC1475</f>
        <v>0</v>
      </c>
      <c r="AD1475" s="870"/>
      <c r="AE1475" s="868"/>
      <c r="AF1475" s="869"/>
    </row>
    <row r="1476" spans="1:32" ht="27.75" customHeight="1" outlineLevel="1" x14ac:dyDescent="0.2">
      <c r="A1476" s="232">
        <v>149</v>
      </c>
      <c r="B1476" s="507"/>
      <c r="C1476" s="267"/>
      <c r="D1476" s="267"/>
      <c r="E1476" s="483"/>
      <c r="F1476" s="859" t="s">
        <v>431</v>
      </c>
      <c r="G1476" s="860"/>
      <c r="H1476" s="860"/>
      <c r="I1476" s="860"/>
      <c r="J1476" s="860"/>
      <c r="K1476" s="860"/>
      <c r="L1476" s="861"/>
      <c r="M1476" s="408">
        <f>'2. FTNC CAN'!M1476+'3. FTNC USD'!M1476+'4. FTNC EUR'!M1476+'5. FTNC GBP'!M1476+'6. FTNC Autres (inclus)'!M1476</f>
        <v>0</v>
      </c>
      <c r="N1476" s="419">
        <f>'2. FTNC CAN'!N1476+'3. FTNC USD'!N1476+'4. FTNC EUR'!N1476+'5. FTNC GBP'!N1476+'6. FTNC Autres (inclus)'!N1476</f>
        <v>0</v>
      </c>
      <c r="O1476" s="422">
        <f>'2. FTNC CAN'!O1476+'3. FTNC USD'!O1476+'4. FTNC EUR'!O1476+'5. FTNC GBP'!O1476+'6. FTNC Autres (inclus)'!O1476</f>
        <v>0</v>
      </c>
      <c r="P1476" s="422">
        <f>'2. FTNC CAN'!P1476+'3. FTNC USD'!P1476+'4. FTNC EUR'!P1476+'5. FTNC GBP'!P1476+'6. FTNC Autres (inclus)'!P1476</f>
        <v>0</v>
      </c>
      <c r="Q1476" s="423">
        <f>'2. FTNC CAN'!Q1476+'3. FTNC USD'!Q1476+'4. FTNC EUR'!Q1476+'5. FTNC GBP'!Q1476+'6. FTNC Autres (inclus)'!Q1476</f>
        <v>0</v>
      </c>
      <c r="R1476" s="419">
        <f>'2. FTNC CAN'!R1476+'3. FTNC USD'!R1476+'4. FTNC EUR'!R1476+'5. FTNC GBP'!R1476+'6. FTNC Autres (inclus)'!R1476</f>
        <v>0</v>
      </c>
      <c r="S1476" s="421">
        <f>'2. FTNC CAN'!S1476+'3. FTNC USD'!S1476+'4. FTNC EUR'!S1476+'5. FTNC GBP'!S1476+'6. FTNC Autres (inclus)'!S1476</f>
        <v>0</v>
      </c>
      <c r="T1476" s="421">
        <f>'2. FTNC CAN'!T1476+'3. FTNC USD'!T1476+'4. FTNC EUR'!T1476+'5. FTNC GBP'!T1476+'6. FTNC Autres (inclus)'!T1476</f>
        <v>0</v>
      </c>
      <c r="U1476" s="421">
        <f>'2. FTNC CAN'!U1476+'3. FTNC USD'!U1476+'4. FTNC EUR'!U1476+'5. FTNC GBP'!U1476+'6. FTNC Autres (inclus)'!U1476</f>
        <v>0</v>
      </c>
      <c r="V1476" s="421">
        <f>'2. FTNC CAN'!V1476+'3. FTNC USD'!V1476+'4. FTNC EUR'!V1476+'5. FTNC GBP'!V1476+'6. FTNC Autres (inclus)'!V1476</f>
        <v>0</v>
      </c>
      <c r="W1476" s="421">
        <f>'2. FTNC CAN'!W1476+'3. FTNC USD'!W1476+'4. FTNC EUR'!W1476+'5. FTNC GBP'!W1476+'6. FTNC Autres (inclus)'!W1476</f>
        <v>0</v>
      </c>
      <c r="X1476" s="422">
        <f>'2. FTNC CAN'!X1476+'3. FTNC USD'!X1476+'4. FTNC EUR'!X1476+'5. FTNC GBP'!X1476+'6. FTNC Autres (inclus)'!X1476</f>
        <v>0</v>
      </c>
      <c r="Y1476" s="421">
        <f>'2. FTNC CAN'!Y1476+'3. FTNC USD'!Y1476+'4. FTNC EUR'!Y1476+'5. FTNC GBP'!Y1476+'6. FTNC Autres (inclus)'!Y1476</f>
        <v>0</v>
      </c>
      <c r="Z1476" s="421">
        <f>'2. FTNC CAN'!Z1476+'3. FTNC USD'!Z1476+'4. FTNC EUR'!Z1476+'5. FTNC GBP'!Z1476+'6. FTNC Autres (inclus)'!Z1476</f>
        <v>0</v>
      </c>
      <c r="AA1476" s="421">
        <f>'2. FTNC CAN'!AA1476+'3. FTNC USD'!AA1476+'4. FTNC EUR'!AA1476+'5. FTNC GBP'!AA1476+'6. FTNC Autres (inclus)'!AA1476</f>
        <v>0</v>
      </c>
      <c r="AB1476" s="421">
        <f>'2. FTNC CAN'!AB1476+'3. FTNC USD'!AB1476+'4. FTNC EUR'!AB1476+'5. FTNC GBP'!AB1476+'6. FTNC Autres (inclus)'!AB1476</f>
        <v>0</v>
      </c>
      <c r="AC1476" s="408">
        <f>'2. FTNC CAN'!AC1476+'3. FTNC USD'!AC1476+'4. FTNC EUR'!AC1476+'5. FTNC GBP'!AC1476+'6. FTNC Autres (inclus)'!AC1476</f>
        <v>0</v>
      </c>
      <c r="AD1476" s="870"/>
      <c r="AE1476" s="868"/>
      <c r="AF1476" s="869"/>
    </row>
    <row r="1477" spans="1:32" ht="15" customHeight="1" outlineLevel="1" x14ac:dyDescent="0.2">
      <c r="A1477" s="232">
        <v>150</v>
      </c>
      <c r="B1477" s="507"/>
      <c r="C1477" s="267"/>
      <c r="D1477" s="267"/>
      <c r="E1477" s="853" t="s">
        <v>120</v>
      </c>
      <c r="F1477" s="854"/>
      <c r="G1477" s="854"/>
      <c r="H1477" s="854"/>
      <c r="I1477" s="854"/>
      <c r="J1477" s="854"/>
      <c r="K1477" s="854"/>
      <c r="L1477" s="855"/>
      <c r="M1477" s="407">
        <f>SUBTOTAL(9,M1478:M1479)</f>
        <v>0</v>
      </c>
      <c r="N1477" s="410">
        <f t="shared" ref="N1477:AC1477" si="1536">SUBTOTAL(9,N1478:N1479)</f>
        <v>0</v>
      </c>
      <c r="O1477" s="414">
        <f t="shared" si="1536"/>
        <v>0</v>
      </c>
      <c r="P1477" s="414">
        <f t="shared" si="1536"/>
        <v>0</v>
      </c>
      <c r="Q1477" s="415">
        <f t="shared" si="1536"/>
        <v>0</v>
      </c>
      <c r="R1477" s="410">
        <f t="shared" si="1536"/>
        <v>0</v>
      </c>
      <c r="S1477" s="414">
        <f t="shared" si="1536"/>
        <v>0</v>
      </c>
      <c r="T1477" s="413">
        <f t="shared" si="1536"/>
        <v>0</v>
      </c>
      <c r="U1477" s="413">
        <f t="shared" si="1536"/>
        <v>0</v>
      </c>
      <c r="V1477" s="413">
        <f t="shared" si="1536"/>
        <v>0</v>
      </c>
      <c r="W1477" s="413">
        <f t="shared" si="1536"/>
        <v>0</v>
      </c>
      <c r="X1477" s="413">
        <f t="shared" si="1536"/>
        <v>0</v>
      </c>
      <c r="Y1477" s="413">
        <f t="shared" si="1536"/>
        <v>0</v>
      </c>
      <c r="Z1477" s="413">
        <f t="shared" si="1536"/>
        <v>0</v>
      </c>
      <c r="AA1477" s="413">
        <f t="shared" si="1536"/>
        <v>0</v>
      </c>
      <c r="AB1477" s="411">
        <f t="shared" si="1536"/>
        <v>0</v>
      </c>
      <c r="AC1477" s="407">
        <f t="shared" si="1536"/>
        <v>0</v>
      </c>
      <c r="AD1477" s="870"/>
      <c r="AE1477" s="868"/>
      <c r="AF1477" s="869"/>
    </row>
    <row r="1478" spans="1:32" ht="15" customHeight="1" outlineLevel="1" x14ac:dyDescent="0.2">
      <c r="A1478" s="232">
        <v>151</v>
      </c>
      <c r="B1478" s="507"/>
      <c r="C1478" s="267"/>
      <c r="D1478" s="267"/>
      <c r="E1478" s="483"/>
      <c r="F1478" s="856" t="s">
        <v>117</v>
      </c>
      <c r="G1478" s="857"/>
      <c r="H1478" s="857"/>
      <c r="I1478" s="857"/>
      <c r="J1478" s="857"/>
      <c r="K1478" s="857"/>
      <c r="L1478" s="858"/>
      <c r="M1478" s="408">
        <f>'2. FTNC CAN'!M1478+'3. FTNC USD'!M1478+'4. FTNC EUR'!M1478+'5. FTNC GBP'!M1478+'6. FTNC Autres (inclus)'!M1478</f>
        <v>0</v>
      </c>
      <c r="N1478" s="419">
        <f>'2. FTNC CAN'!N1478+'3. FTNC USD'!N1478+'4. FTNC EUR'!N1478+'5. FTNC GBP'!N1478+'6. FTNC Autres (inclus)'!N1478</f>
        <v>0</v>
      </c>
      <c r="O1478" s="422">
        <f>'2. FTNC CAN'!O1478+'3. FTNC USD'!O1478+'4. FTNC EUR'!O1478+'5. FTNC GBP'!O1478+'6. FTNC Autres (inclus)'!O1478</f>
        <v>0</v>
      </c>
      <c r="P1478" s="422">
        <f>'2. FTNC CAN'!P1478+'3. FTNC USD'!P1478+'4. FTNC EUR'!P1478+'5. FTNC GBP'!P1478+'6. FTNC Autres (inclus)'!P1478</f>
        <v>0</v>
      </c>
      <c r="Q1478" s="423">
        <f>'2. FTNC CAN'!Q1478+'3. FTNC USD'!Q1478+'4. FTNC EUR'!Q1478+'5. FTNC GBP'!Q1478+'6. FTNC Autres (inclus)'!Q1478</f>
        <v>0</v>
      </c>
      <c r="R1478" s="419">
        <f>'2. FTNC CAN'!R1478+'3. FTNC USD'!R1478+'4. FTNC EUR'!R1478+'5. FTNC GBP'!R1478+'6. FTNC Autres (inclus)'!R1478</f>
        <v>0</v>
      </c>
      <c r="S1478" s="421">
        <f>'2. FTNC CAN'!S1478+'3. FTNC USD'!S1478+'4. FTNC EUR'!S1478+'5. FTNC GBP'!S1478+'6. FTNC Autres (inclus)'!S1478</f>
        <v>0</v>
      </c>
      <c r="T1478" s="421">
        <f>'2. FTNC CAN'!T1478+'3. FTNC USD'!T1478+'4. FTNC EUR'!T1478+'5. FTNC GBP'!T1478+'6. FTNC Autres (inclus)'!T1478</f>
        <v>0</v>
      </c>
      <c r="U1478" s="421">
        <f>'2. FTNC CAN'!U1478+'3. FTNC USD'!U1478+'4. FTNC EUR'!U1478+'5. FTNC GBP'!U1478+'6. FTNC Autres (inclus)'!U1478</f>
        <v>0</v>
      </c>
      <c r="V1478" s="421">
        <f>'2. FTNC CAN'!V1478+'3. FTNC USD'!V1478+'4. FTNC EUR'!V1478+'5. FTNC GBP'!V1478+'6. FTNC Autres (inclus)'!V1478</f>
        <v>0</v>
      </c>
      <c r="W1478" s="421">
        <f>'2. FTNC CAN'!W1478+'3. FTNC USD'!W1478+'4. FTNC EUR'!W1478+'5. FTNC GBP'!W1478+'6. FTNC Autres (inclus)'!W1478</f>
        <v>0</v>
      </c>
      <c r="X1478" s="422">
        <f>'2. FTNC CAN'!X1478+'3. FTNC USD'!X1478+'4. FTNC EUR'!X1478+'5. FTNC GBP'!X1478+'6. FTNC Autres (inclus)'!X1478</f>
        <v>0</v>
      </c>
      <c r="Y1478" s="421">
        <f>'2. FTNC CAN'!Y1478+'3. FTNC USD'!Y1478+'4. FTNC EUR'!Y1478+'5. FTNC GBP'!Y1478+'6. FTNC Autres (inclus)'!Y1478</f>
        <v>0</v>
      </c>
      <c r="Z1478" s="421">
        <f>'2. FTNC CAN'!Z1478+'3. FTNC USD'!Z1478+'4. FTNC EUR'!Z1478+'5. FTNC GBP'!Z1478+'6. FTNC Autres (inclus)'!Z1478</f>
        <v>0</v>
      </c>
      <c r="AA1478" s="421">
        <f>'2. FTNC CAN'!AA1478+'3. FTNC USD'!AA1478+'4. FTNC EUR'!AA1478+'5. FTNC GBP'!AA1478+'6. FTNC Autres (inclus)'!AA1478</f>
        <v>0</v>
      </c>
      <c r="AB1478" s="421">
        <f>'2. FTNC CAN'!AB1478+'3. FTNC USD'!AB1478+'4. FTNC EUR'!AB1478+'5. FTNC GBP'!AB1478+'6. FTNC Autres (inclus)'!AB1478</f>
        <v>0</v>
      </c>
      <c r="AC1478" s="408">
        <f>'2. FTNC CAN'!AC1478+'3. FTNC USD'!AC1478+'4. FTNC EUR'!AC1478+'5. FTNC GBP'!AC1478+'6. FTNC Autres (inclus)'!AC1478</f>
        <v>0</v>
      </c>
      <c r="AD1478" s="870"/>
      <c r="AE1478" s="868"/>
      <c r="AF1478" s="869"/>
    </row>
    <row r="1479" spans="1:32" ht="15" customHeight="1" outlineLevel="1" x14ac:dyDescent="0.2">
      <c r="A1479" s="232">
        <v>152</v>
      </c>
      <c r="B1479" s="507"/>
      <c r="C1479" s="267"/>
      <c r="D1479" s="267"/>
      <c r="E1479" s="483"/>
      <c r="F1479" s="859" t="s">
        <v>572</v>
      </c>
      <c r="G1479" s="860"/>
      <c r="H1479" s="860"/>
      <c r="I1479" s="860"/>
      <c r="J1479" s="860"/>
      <c r="K1479" s="860"/>
      <c r="L1479" s="861"/>
      <c r="M1479" s="408">
        <f>'2. FTNC CAN'!M1479+'3. FTNC USD'!M1479+'4. FTNC EUR'!M1479+'5. FTNC GBP'!M1479+'6. FTNC Autres (inclus)'!M1479</f>
        <v>0</v>
      </c>
      <c r="N1479" s="419">
        <f>'2. FTNC CAN'!N1479+'3. FTNC USD'!N1479+'4. FTNC EUR'!N1479+'5. FTNC GBP'!N1479+'6. FTNC Autres (inclus)'!N1479</f>
        <v>0</v>
      </c>
      <c r="O1479" s="422">
        <f>'2. FTNC CAN'!O1479+'3. FTNC USD'!O1479+'4. FTNC EUR'!O1479+'5. FTNC GBP'!O1479+'6. FTNC Autres (inclus)'!O1479</f>
        <v>0</v>
      </c>
      <c r="P1479" s="422">
        <f>'2. FTNC CAN'!P1479+'3. FTNC USD'!P1479+'4. FTNC EUR'!P1479+'5. FTNC GBP'!P1479+'6. FTNC Autres (inclus)'!P1479</f>
        <v>0</v>
      </c>
      <c r="Q1479" s="423">
        <f>'2. FTNC CAN'!Q1479+'3. FTNC USD'!Q1479+'4. FTNC EUR'!Q1479+'5. FTNC GBP'!Q1479+'6. FTNC Autres (inclus)'!Q1479</f>
        <v>0</v>
      </c>
      <c r="R1479" s="419">
        <f>'2. FTNC CAN'!R1479+'3. FTNC USD'!R1479+'4. FTNC EUR'!R1479+'5. FTNC GBP'!R1479+'6. FTNC Autres (inclus)'!R1479</f>
        <v>0</v>
      </c>
      <c r="S1479" s="421">
        <f>'2. FTNC CAN'!S1479+'3. FTNC USD'!S1479+'4. FTNC EUR'!S1479+'5. FTNC GBP'!S1479+'6. FTNC Autres (inclus)'!S1479</f>
        <v>0</v>
      </c>
      <c r="T1479" s="421">
        <f>'2. FTNC CAN'!T1479+'3. FTNC USD'!T1479+'4. FTNC EUR'!T1479+'5. FTNC GBP'!T1479+'6. FTNC Autres (inclus)'!T1479</f>
        <v>0</v>
      </c>
      <c r="U1479" s="421">
        <f>'2. FTNC CAN'!U1479+'3. FTNC USD'!U1479+'4. FTNC EUR'!U1479+'5. FTNC GBP'!U1479+'6. FTNC Autres (inclus)'!U1479</f>
        <v>0</v>
      </c>
      <c r="V1479" s="421">
        <f>'2. FTNC CAN'!V1479+'3. FTNC USD'!V1479+'4. FTNC EUR'!V1479+'5. FTNC GBP'!V1479+'6. FTNC Autres (inclus)'!V1479</f>
        <v>0</v>
      </c>
      <c r="W1479" s="421">
        <f>'2. FTNC CAN'!W1479+'3. FTNC USD'!W1479+'4. FTNC EUR'!W1479+'5. FTNC GBP'!W1479+'6. FTNC Autres (inclus)'!W1479</f>
        <v>0</v>
      </c>
      <c r="X1479" s="422">
        <f>'2. FTNC CAN'!X1479+'3. FTNC USD'!X1479+'4. FTNC EUR'!X1479+'5. FTNC GBP'!X1479+'6. FTNC Autres (inclus)'!X1479</f>
        <v>0</v>
      </c>
      <c r="Y1479" s="421">
        <f>'2. FTNC CAN'!Y1479+'3. FTNC USD'!Y1479+'4. FTNC EUR'!Y1479+'5. FTNC GBP'!Y1479+'6. FTNC Autres (inclus)'!Y1479</f>
        <v>0</v>
      </c>
      <c r="Z1479" s="421">
        <f>'2. FTNC CAN'!Z1479+'3. FTNC USD'!Z1479+'4. FTNC EUR'!Z1479+'5. FTNC GBP'!Z1479+'6. FTNC Autres (inclus)'!Z1479</f>
        <v>0</v>
      </c>
      <c r="AA1479" s="421">
        <f>'2. FTNC CAN'!AA1479+'3. FTNC USD'!AA1479+'4. FTNC EUR'!AA1479+'5. FTNC GBP'!AA1479+'6. FTNC Autres (inclus)'!AA1479</f>
        <v>0</v>
      </c>
      <c r="AB1479" s="421">
        <f>'2. FTNC CAN'!AB1479+'3. FTNC USD'!AB1479+'4. FTNC EUR'!AB1479+'5. FTNC GBP'!AB1479+'6. FTNC Autres (inclus)'!AB1479</f>
        <v>0</v>
      </c>
      <c r="AC1479" s="408">
        <f>'2. FTNC CAN'!AC1479+'3. FTNC USD'!AC1479+'4. FTNC EUR'!AC1479+'5. FTNC GBP'!AC1479+'6. FTNC Autres (inclus)'!AC1479</f>
        <v>0</v>
      </c>
      <c r="AD1479" s="870"/>
      <c r="AE1479" s="868"/>
      <c r="AF1479" s="869"/>
    </row>
    <row r="1480" spans="1:32" ht="15" customHeight="1" outlineLevel="1" x14ac:dyDescent="0.2">
      <c r="A1480" s="232">
        <v>153</v>
      </c>
      <c r="B1480" s="507"/>
      <c r="C1480" s="267"/>
      <c r="D1480" s="267"/>
      <c r="E1480" s="853" t="s">
        <v>121</v>
      </c>
      <c r="F1480" s="854"/>
      <c r="G1480" s="854"/>
      <c r="H1480" s="854"/>
      <c r="I1480" s="854"/>
      <c r="J1480" s="854"/>
      <c r="K1480" s="854"/>
      <c r="L1480" s="855"/>
      <c r="M1480" s="407">
        <f>SUBTOTAL(9,M1481:M1483)</f>
        <v>0</v>
      </c>
      <c r="N1480" s="410">
        <f t="shared" ref="N1480:AC1480" si="1537">SUBTOTAL(9,N1481:N1483)</f>
        <v>0</v>
      </c>
      <c r="O1480" s="414">
        <f t="shared" si="1537"/>
        <v>0</v>
      </c>
      <c r="P1480" s="414">
        <f t="shared" si="1537"/>
        <v>0</v>
      </c>
      <c r="Q1480" s="415">
        <f t="shared" si="1537"/>
        <v>0</v>
      </c>
      <c r="R1480" s="410">
        <f t="shared" si="1537"/>
        <v>0</v>
      </c>
      <c r="S1480" s="414">
        <f t="shared" si="1537"/>
        <v>0</v>
      </c>
      <c r="T1480" s="413">
        <f t="shared" si="1537"/>
        <v>0</v>
      </c>
      <c r="U1480" s="413">
        <f t="shared" si="1537"/>
        <v>0</v>
      </c>
      <c r="V1480" s="413">
        <f t="shared" si="1537"/>
        <v>0</v>
      </c>
      <c r="W1480" s="413">
        <f t="shared" si="1537"/>
        <v>0</v>
      </c>
      <c r="X1480" s="413">
        <f t="shared" si="1537"/>
        <v>0</v>
      </c>
      <c r="Y1480" s="413">
        <f t="shared" si="1537"/>
        <v>0</v>
      </c>
      <c r="Z1480" s="413">
        <f t="shared" si="1537"/>
        <v>0</v>
      </c>
      <c r="AA1480" s="413">
        <f t="shared" si="1537"/>
        <v>0</v>
      </c>
      <c r="AB1480" s="411">
        <f t="shared" si="1537"/>
        <v>0</v>
      </c>
      <c r="AC1480" s="407">
        <f t="shared" si="1537"/>
        <v>0</v>
      </c>
      <c r="AD1480" s="870"/>
      <c r="AE1480" s="868"/>
      <c r="AF1480" s="869"/>
    </row>
    <row r="1481" spans="1:32" ht="15" customHeight="1" outlineLevel="1" x14ac:dyDescent="0.2">
      <c r="A1481" s="232">
        <v>154</v>
      </c>
      <c r="B1481" s="507"/>
      <c r="C1481" s="267"/>
      <c r="D1481" s="267"/>
      <c r="E1481" s="483"/>
      <c r="F1481" s="856" t="s">
        <v>122</v>
      </c>
      <c r="G1481" s="857"/>
      <c r="H1481" s="857"/>
      <c r="I1481" s="857"/>
      <c r="J1481" s="857"/>
      <c r="K1481" s="857"/>
      <c r="L1481" s="858"/>
      <c r="M1481" s="408">
        <f>'2. FTNC CAN'!M1481+'3. FTNC USD'!M1481+'4. FTNC EUR'!M1481+'5. FTNC GBP'!M1481+'6. FTNC Autres (inclus)'!M1481</f>
        <v>0</v>
      </c>
      <c r="N1481" s="419">
        <f>'2. FTNC CAN'!N1481+'3. FTNC USD'!N1481+'4. FTNC EUR'!N1481+'5. FTNC GBP'!N1481+'6. FTNC Autres (inclus)'!N1481</f>
        <v>0</v>
      </c>
      <c r="O1481" s="422">
        <f>'2. FTNC CAN'!O1481+'3. FTNC USD'!O1481+'4. FTNC EUR'!O1481+'5. FTNC GBP'!O1481+'6. FTNC Autres (inclus)'!O1481</f>
        <v>0</v>
      </c>
      <c r="P1481" s="422">
        <f>'2. FTNC CAN'!P1481+'3. FTNC USD'!P1481+'4. FTNC EUR'!P1481+'5. FTNC GBP'!P1481+'6. FTNC Autres (inclus)'!P1481</f>
        <v>0</v>
      </c>
      <c r="Q1481" s="423">
        <f>'2. FTNC CAN'!Q1481+'3. FTNC USD'!Q1481+'4. FTNC EUR'!Q1481+'5. FTNC GBP'!Q1481+'6. FTNC Autres (inclus)'!Q1481</f>
        <v>0</v>
      </c>
      <c r="R1481" s="419">
        <f>'2. FTNC CAN'!R1481+'3. FTNC USD'!R1481+'4. FTNC EUR'!R1481+'5. FTNC GBP'!R1481+'6. FTNC Autres (inclus)'!R1481</f>
        <v>0</v>
      </c>
      <c r="S1481" s="421">
        <f>'2. FTNC CAN'!S1481+'3. FTNC USD'!S1481+'4. FTNC EUR'!S1481+'5. FTNC GBP'!S1481+'6. FTNC Autres (inclus)'!S1481</f>
        <v>0</v>
      </c>
      <c r="T1481" s="421">
        <f>'2. FTNC CAN'!T1481+'3. FTNC USD'!T1481+'4. FTNC EUR'!T1481+'5. FTNC GBP'!T1481+'6. FTNC Autres (inclus)'!T1481</f>
        <v>0</v>
      </c>
      <c r="U1481" s="421">
        <f>'2. FTNC CAN'!U1481+'3. FTNC USD'!U1481+'4. FTNC EUR'!U1481+'5. FTNC GBP'!U1481+'6. FTNC Autres (inclus)'!U1481</f>
        <v>0</v>
      </c>
      <c r="V1481" s="421">
        <f>'2. FTNC CAN'!V1481+'3. FTNC USD'!V1481+'4. FTNC EUR'!V1481+'5. FTNC GBP'!V1481+'6. FTNC Autres (inclus)'!V1481</f>
        <v>0</v>
      </c>
      <c r="W1481" s="421">
        <f>'2. FTNC CAN'!W1481+'3. FTNC USD'!W1481+'4. FTNC EUR'!W1481+'5. FTNC GBP'!W1481+'6. FTNC Autres (inclus)'!W1481</f>
        <v>0</v>
      </c>
      <c r="X1481" s="422">
        <f>'2. FTNC CAN'!X1481+'3. FTNC USD'!X1481+'4. FTNC EUR'!X1481+'5. FTNC GBP'!X1481+'6. FTNC Autres (inclus)'!X1481</f>
        <v>0</v>
      </c>
      <c r="Y1481" s="421">
        <f>'2. FTNC CAN'!Y1481+'3. FTNC USD'!Y1481+'4. FTNC EUR'!Y1481+'5. FTNC GBP'!Y1481+'6. FTNC Autres (inclus)'!Y1481</f>
        <v>0</v>
      </c>
      <c r="Z1481" s="421">
        <f>'2. FTNC CAN'!Z1481+'3. FTNC USD'!Z1481+'4. FTNC EUR'!Z1481+'5. FTNC GBP'!Z1481+'6. FTNC Autres (inclus)'!Z1481</f>
        <v>0</v>
      </c>
      <c r="AA1481" s="421">
        <f>'2. FTNC CAN'!AA1481+'3. FTNC USD'!AA1481+'4. FTNC EUR'!AA1481+'5. FTNC GBP'!AA1481+'6. FTNC Autres (inclus)'!AA1481</f>
        <v>0</v>
      </c>
      <c r="AB1481" s="421">
        <f>'2. FTNC CAN'!AB1481+'3. FTNC USD'!AB1481+'4. FTNC EUR'!AB1481+'5. FTNC GBP'!AB1481+'6. FTNC Autres (inclus)'!AB1481</f>
        <v>0</v>
      </c>
      <c r="AC1481" s="408">
        <f>'2. FTNC CAN'!AC1481+'3. FTNC USD'!AC1481+'4. FTNC EUR'!AC1481+'5. FTNC GBP'!AC1481+'6. FTNC Autres (inclus)'!AC1481</f>
        <v>0</v>
      </c>
      <c r="AD1481" s="870"/>
      <c r="AE1481" s="868"/>
      <c r="AF1481" s="869"/>
    </row>
    <row r="1482" spans="1:32" ht="15" customHeight="1" outlineLevel="1" x14ac:dyDescent="0.2">
      <c r="A1482" s="232">
        <v>155</v>
      </c>
      <c r="B1482" s="507"/>
      <c r="C1482" s="267"/>
      <c r="D1482" s="267"/>
      <c r="E1482" s="483"/>
      <c r="F1482" s="915" t="s">
        <v>573</v>
      </c>
      <c r="G1482" s="916"/>
      <c r="H1482" s="916"/>
      <c r="I1482" s="916"/>
      <c r="J1482" s="916"/>
      <c r="K1482" s="916"/>
      <c r="L1482" s="917"/>
      <c r="M1482" s="408">
        <f>'2. FTNC CAN'!M1482+'3. FTNC USD'!M1482+'4. FTNC EUR'!M1482+'5. FTNC GBP'!M1482+'6. FTNC Autres (inclus)'!M1482</f>
        <v>0</v>
      </c>
      <c r="N1482" s="419">
        <f>'2. FTNC CAN'!N1482+'3. FTNC USD'!N1482+'4. FTNC EUR'!N1482+'5. FTNC GBP'!N1482+'6. FTNC Autres (inclus)'!N1482</f>
        <v>0</v>
      </c>
      <c r="O1482" s="422">
        <f>'2. FTNC CAN'!O1482+'3. FTNC USD'!O1482+'4. FTNC EUR'!O1482+'5. FTNC GBP'!O1482+'6. FTNC Autres (inclus)'!O1482</f>
        <v>0</v>
      </c>
      <c r="P1482" s="422">
        <f>'2. FTNC CAN'!P1482+'3. FTNC USD'!P1482+'4. FTNC EUR'!P1482+'5. FTNC GBP'!P1482+'6. FTNC Autres (inclus)'!P1482</f>
        <v>0</v>
      </c>
      <c r="Q1482" s="423">
        <f>'2. FTNC CAN'!Q1482+'3. FTNC USD'!Q1482+'4. FTNC EUR'!Q1482+'5. FTNC GBP'!Q1482+'6. FTNC Autres (inclus)'!Q1482</f>
        <v>0</v>
      </c>
      <c r="R1482" s="419">
        <f>'2. FTNC CAN'!R1482+'3. FTNC USD'!R1482+'4. FTNC EUR'!R1482+'5. FTNC GBP'!R1482+'6. FTNC Autres (inclus)'!R1482</f>
        <v>0</v>
      </c>
      <c r="S1482" s="421">
        <f>'2. FTNC CAN'!S1482+'3. FTNC USD'!S1482+'4. FTNC EUR'!S1482+'5. FTNC GBP'!S1482+'6. FTNC Autres (inclus)'!S1482</f>
        <v>0</v>
      </c>
      <c r="T1482" s="421">
        <f>'2. FTNC CAN'!T1482+'3. FTNC USD'!T1482+'4. FTNC EUR'!T1482+'5. FTNC GBP'!T1482+'6. FTNC Autres (inclus)'!T1482</f>
        <v>0</v>
      </c>
      <c r="U1482" s="421">
        <f>'2. FTNC CAN'!U1482+'3. FTNC USD'!U1482+'4. FTNC EUR'!U1482+'5. FTNC GBP'!U1482+'6. FTNC Autres (inclus)'!U1482</f>
        <v>0</v>
      </c>
      <c r="V1482" s="421">
        <f>'2. FTNC CAN'!V1482+'3. FTNC USD'!V1482+'4. FTNC EUR'!V1482+'5. FTNC GBP'!V1482+'6. FTNC Autres (inclus)'!V1482</f>
        <v>0</v>
      </c>
      <c r="W1482" s="421">
        <f>'2. FTNC CAN'!W1482+'3. FTNC USD'!W1482+'4. FTNC EUR'!W1482+'5. FTNC GBP'!W1482+'6. FTNC Autres (inclus)'!W1482</f>
        <v>0</v>
      </c>
      <c r="X1482" s="422">
        <f>'2. FTNC CAN'!X1482+'3. FTNC USD'!X1482+'4. FTNC EUR'!X1482+'5. FTNC GBP'!X1482+'6. FTNC Autres (inclus)'!X1482</f>
        <v>0</v>
      </c>
      <c r="Y1482" s="421">
        <f>'2. FTNC CAN'!Y1482+'3. FTNC USD'!Y1482+'4. FTNC EUR'!Y1482+'5. FTNC GBP'!Y1482+'6. FTNC Autres (inclus)'!Y1482</f>
        <v>0</v>
      </c>
      <c r="Z1482" s="421">
        <f>'2. FTNC CAN'!Z1482+'3. FTNC USD'!Z1482+'4. FTNC EUR'!Z1482+'5. FTNC GBP'!Z1482+'6. FTNC Autres (inclus)'!Z1482</f>
        <v>0</v>
      </c>
      <c r="AA1482" s="421">
        <f>'2. FTNC CAN'!AA1482+'3. FTNC USD'!AA1482+'4. FTNC EUR'!AA1482+'5. FTNC GBP'!AA1482+'6. FTNC Autres (inclus)'!AA1482</f>
        <v>0</v>
      </c>
      <c r="AB1482" s="421">
        <f>'2. FTNC CAN'!AB1482+'3. FTNC USD'!AB1482+'4. FTNC EUR'!AB1482+'5. FTNC GBP'!AB1482+'6. FTNC Autres (inclus)'!AB1482</f>
        <v>0</v>
      </c>
      <c r="AC1482" s="408">
        <f>'2. FTNC CAN'!AC1482+'3. FTNC USD'!AC1482+'4. FTNC EUR'!AC1482+'5. FTNC GBP'!AC1482+'6. FTNC Autres (inclus)'!AC1482</f>
        <v>0</v>
      </c>
      <c r="AD1482" s="870"/>
      <c r="AE1482" s="868"/>
      <c r="AF1482" s="869"/>
    </row>
    <row r="1483" spans="1:32" ht="27.75" customHeight="1" outlineLevel="1" x14ac:dyDescent="0.2">
      <c r="A1483" s="232">
        <v>156</v>
      </c>
      <c r="B1483" s="507"/>
      <c r="C1483" s="267"/>
      <c r="D1483" s="267"/>
      <c r="E1483" s="483"/>
      <c r="F1483" s="859" t="s">
        <v>432</v>
      </c>
      <c r="G1483" s="860"/>
      <c r="H1483" s="860"/>
      <c r="I1483" s="860"/>
      <c r="J1483" s="860"/>
      <c r="K1483" s="860"/>
      <c r="L1483" s="861"/>
      <c r="M1483" s="408">
        <f>'2. FTNC CAN'!M1483+'3. FTNC USD'!M1483+'4. FTNC EUR'!M1483+'5. FTNC GBP'!M1483+'6. FTNC Autres (inclus)'!M1483</f>
        <v>0</v>
      </c>
      <c r="N1483" s="419">
        <f>'2. FTNC CAN'!N1483+'3. FTNC USD'!N1483+'4. FTNC EUR'!N1483+'5. FTNC GBP'!N1483+'6. FTNC Autres (inclus)'!N1483</f>
        <v>0</v>
      </c>
      <c r="O1483" s="422">
        <f>'2. FTNC CAN'!O1483+'3. FTNC USD'!O1483+'4. FTNC EUR'!O1483+'5. FTNC GBP'!O1483+'6. FTNC Autres (inclus)'!O1483</f>
        <v>0</v>
      </c>
      <c r="P1483" s="422">
        <f>'2. FTNC CAN'!P1483+'3. FTNC USD'!P1483+'4. FTNC EUR'!P1483+'5. FTNC GBP'!P1483+'6. FTNC Autres (inclus)'!P1483</f>
        <v>0</v>
      </c>
      <c r="Q1483" s="423">
        <f>'2. FTNC CAN'!Q1483+'3. FTNC USD'!Q1483+'4. FTNC EUR'!Q1483+'5. FTNC GBP'!Q1483+'6. FTNC Autres (inclus)'!Q1483</f>
        <v>0</v>
      </c>
      <c r="R1483" s="419">
        <f>'2. FTNC CAN'!R1483+'3. FTNC USD'!R1483+'4. FTNC EUR'!R1483+'5. FTNC GBP'!R1483+'6. FTNC Autres (inclus)'!R1483</f>
        <v>0</v>
      </c>
      <c r="S1483" s="421">
        <f>'2. FTNC CAN'!S1483+'3. FTNC USD'!S1483+'4. FTNC EUR'!S1483+'5. FTNC GBP'!S1483+'6. FTNC Autres (inclus)'!S1483</f>
        <v>0</v>
      </c>
      <c r="T1483" s="421">
        <f>'2. FTNC CAN'!T1483+'3. FTNC USD'!T1483+'4. FTNC EUR'!T1483+'5. FTNC GBP'!T1483+'6. FTNC Autres (inclus)'!T1483</f>
        <v>0</v>
      </c>
      <c r="U1483" s="421">
        <f>'2. FTNC CAN'!U1483+'3. FTNC USD'!U1483+'4. FTNC EUR'!U1483+'5. FTNC GBP'!U1483+'6. FTNC Autres (inclus)'!U1483</f>
        <v>0</v>
      </c>
      <c r="V1483" s="421">
        <f>'2. FTNC CAN'!V1483+'3. FTNC USD'!V1483+'4. FTNC EUR'!V1483+'5. FTNC GBP'!V1483+'6. FTNC Autres (inclus)'!V1483</f>
        <v>0</v>
      </c>
      <c r="W1483" s="421">
        <f>'2. FTNC CAN'!W1483+'3. FTNC USD'!W1483+'4. FTNC EUR'!W1483+'5. FTNC GBP'!W1483+'6. FTNC Autres (inclus)'!W1483</f>
        <v>0</v>
      </c>
      <c r="X1483" s="422">
        <f>'2. FTNC CAN'!X1483+'3. FTNC USD'!X1483+'4. FTNC EUR'!X1483+'5. FTNC GBP'!X1483+'6. FTNC Autres (inclus)'!X1483</f>
        <v>0</v>
      </c>
      <c r="Y1483" s="421">
        <f>'2. FTNC CAN'!Y1483+'3. FTNC USD'!Y1483+'4. FTNC EUR'!Y1483+'5. FTNC GBP'!Y1483+'6. FTNC Autres (inclus)'!Y1483</f>
        <v>0</v>
      </c>
      <c r="Z1483" s="421">
        <f>'2. FTNC CAN'!Z1483+'3. FTNC USD'!Z1483+'4. FTNC EUR'!Z1483+'5. FTNC GBP'!Z1483+'6. FTNC Autres (inclus)'!Z1483</f>
        <v>0</v>
      </c>
      <c r="AA1483" s="421">
        <f>'2. FTNC CAN'!AA1483+'3. FTNC USD'!AA1483+'4. FTNC EUR'!AA1483+'5. FTNC GBP'!AA1483+'6. FTNC Autres (inclus)'!AA1483</f>
        <v>0</v>
      </c>
      <c r="AB1483" s="421">
        <f>'2. FTNC CAN'!AB1483+'3. FTNC USD'!AB1483+'4. FTNC EUR'!AB1483+'5. FTNC GBP'!AB1483+'6. FTNC Autres (inclus)'!AB1483</f>
        <v>0</v>
      </c>
      <c r="AC1483" s="408">
        <f>'2. FTNC CAN'!AC1483+'3. FTNC USD'!AC1483+'4. FTNC EUR'!AC1483+'5. FTNC GBP'!AC1483+'6. FTNC Autres (inclus)'!AC1483</f>
        <v>0</v>
      </c>
      <c r="AD1483" s="870"/>
      <c r="AE1483" s="868"/>
      <c r="AF1483" s="869"/>
    </row>
    <row r="1484" spans="1:32" ht="15" customHeight="1" outlineLevel="1" x14ac:dyDescent="0.2">
      <c r="A1484" s="232">
        <v>157</v>
      </c>
      <c r="B1484" s="507"/>
      <c r="C1484" s="267"/>
      <c r="D1484" s="267"/>
      <c r="E1484" s="853" t="s">
        <v>546</v>
      </c>
      <c r="F1484" s="854"/>
      <c r="G1484" s="854"/>
      <c r="H1484" s="854"/>
      <c r="I1484" s="854"/>
      <c r="J1484" s="854"/>
      <c r="K1484" s="854"/>
      <c r="L1484" s="855"/>
      <c r="M1484" s="407">
        <f>SUBTOTAL(9,M1485:M1486)</f>
        <v>0</v>
      </c>
      <c r="N1484" s="410">
        <f t="shared" ref="N1484:AC1484" si="1538">SUBTOTAL(9,N1485:N1486)</f>
        <v>0</v>
      </c>
      <c r="O1484" s="414">
        <f t="shared" si="1538"/>
        <v>0</v>
      </c>
      <c r="P1484" s="414">
        <f t="shared" si="1538"/>
        <v>0</v>
      </c>
      <c r="Q1484" s="415">
        <f t="shared" si="1538"/>
        <v>0</v>
      </c>
      <c r="R1484" s="410">
        <f t="shared" si="1538"/>
        <v>0</v>
      </c>
      <c r="S1484" s="414">
        <f t="shared" si="1538"/>
        <v>0</v>
      </c>
      <c r="T1484" s="413">
        <f t="shared" si="1538"/>
        <v>0</v>
      </c>
      <c r="U1484" s="413">
        <f t="shared" si="1538"/>
        <v>0</v>
      </c>
      <c r="V1484" s="413">
        <f t="shared" si="1538"/>
        <v>0</v>
      </c>
      <c r="W1484" s="413">
        <f t="shared" si="1538"/>
        <v>0</v>
      </c>
      <c r="X1484" s="413">
        <f t="shared" si="1538"/>
        <v>0</v>
      </c>
      <c r="Y1484" s="413">
        <f t="shared" si="1538"/>
        <v>0</v>
      </c>
      <c r="Z1484" s="413">
        <f t="shared" si="1538"/>
        <v>0</v>
      </c>
      <c r="AA1484" s="413">
        <f t="shared" si="1538"/>
        <v>0</v>
      </c>
      <c r="AB1484" s="411">
        <f t="shared" si="1538"/>
        <v>0</v>
      </c>
      <c r="AC1484" s="407">
        <f t="shared" si="1538"/>
        <v>0</v>
      </c>
      <c r="AD1484" s="870"/>
      <c r="AE1484" s="868"/>
      <c r="AF1484" s="869"/>
    </row>
    <row r="1485" spans="1:32" ht="15" customHeight="1" outlineLevel="1" x14ac:dyDescent="0.2">
      <c r="A1485" s="232">
        <v>158</v>
      </c>
      <c r="B1485" s="507"/>
      <c r="C1485" s="267"/>
      <c r="D1485" s="267"/>
      <c r="E1485" s="483"/>
      <c r="F1485" s="856" t="s">
        <v>547</v>
      </c>
      <c r="G1485" s="857"/>
      <c r="H1485" s="857"/>
      <c r="I1485" s="857"/>
      <c r="J1485" s="857"/>
      <c r="K1485" s="857"/>
      <c r="L1485" s="858"/>
      <c r="M1485" s="408">
        <f>'2. FTNC CAN'!M1485+'3. FTNC USD'!M1485+'4. FTNC EUR'!M1485+'5. FTNC GBP'!M1485+'6. FTNC Autres (inclus)'!M1485</f>
        <v>0</v>
      </c>
      <c r="N1485" s="419">
        <f>'2. FTNC CAN'!N1485+'3. FTNC USD'!N1485+'4. FTNC EUR'!N1485+'5. FTNC GBP'!N1485+'6. FTNC Autres (inclus)'!N1485</f>
        <v>0</v>
      </c>
      <c r="O1485" s="422">
        <f>'2. FTNC CAN'!O1485+'3. FTNC USD'!O1485+'4. FTNC EUR'!O1485+'5. FTNC GBP'!O1485+'6. FTNC Autres (inclus)'!O1485</f>
        <v>0</v>
      </c>
      <c r="P1485" s="422">
        <f>'2. FTNC CAN'!P1485+'3. FTNC USD'!P1485+'4. FTNC EUR'!P1485+'5. FTNC GBP'!P1485+'6. FTNC Autres (inclus)'!P1485</f>
        <v>0</v>
      </c>
      <c r="Q1485" s="423">
        <f>'2. FTNC CAN'!Q1485+'3. FTNC USD'!Q1485+'4. FTNC EUR'!Q1485+'5. FTNC GBP'!Q1485+'6. FTNC Autres (inclus)'!Q1485</f>
        <v>0</v>
      </c>
      <c r="R1485" s="419">
        <f>'2. FTNC CAN'!R1485+'3. FTNC USD'!R1485+'4. FTNC EUR'!R1485+'5. FTNC GBP'!R1485+'6. FTNC Autres (inclus)'!R1485</f>
        <v>0</v>
      </c>
      <c r="S1485" s="421">
        <f>'2. FTNC CAN'!S1485+'3. FTNC USD'!S1485+'4. FTNC EUR'!S1485+'5. FTNC GBP'!S1485+'6. FTNC Autres (inclus)'!S1485</f>
        <v>0</v>
      </c>
      <c r="T1485" s="421">
        <f>'2. FTNC CAN'!T1485+'3. FTNC USD'!T1485+'4. FTNC EUR'!T1485+'5. FTNC GBP'!T1485+'6. FTNC Autres (inclus)'!T1485</f>
        <v>0</v>
      </c>
      <c r="U1485" s="421">
        <f>'2. FTNC CAN'!U1485+'3. FTNC USD'!U1485+'4. FTNC EUR'!U1485+'5. FTNC GBP'!U1485+'6. FTNC Autres (inclus)'!U1485</f>
        <v>0</v>
      </c>
      <c r="V1485" s="421">
        <f>'2. FTNC CAN'!V1485+'3. FTNC USD'!V1485+'4. FTNC EUR'!V1485+'5. FTNC GBP'!V1485+'6. FTNC Autres (inclus)'!V1485</f>
        <v>0</v>
      </c>
      <c r="W1485" s="421">
        <f>'2. FTNC CAN'!W1485+'3. FTNC USD'!W1485+'4. FTNC EUR'!W1485+'5. FTNC GBP'!W1485+'6. FTNC Autres (inclus)'!W1485</f>
        <v>0</v>
      </c>
      <c r="X1485" s="422">
        <f>'2. FTNC CAN'!X1485+'3. FTNC USD'!X1485+'4. FTNC EUR'!X1485+'5. FTNC GBP'!X1485+'6. FTNC Autres (inclus)'!X1485</f>
        <v>0</v>
      </c>
      <c r="Y1485" s="421">
        <f>'2. FTNC CAN'!Y1485+'3. FTNC USD'!Y1485+'4. FTNC EUR'!Y1485+'5. FTNC GBP'!Y1485+'6. FTNC Autres (inclus)'!Y1485</f>
        <v>0</v>
      </c>
      <c r="Z1485" s="421">
        <f>'2. FTNC CAN'!Z1485+'3. FTNC USD'!Z1485+'4. FTNC EUR'!Z1485+'5. FTNC GBP'!Z1485+'6. FTNC Autres (inclus)'!Z1485</f>
        <v>0</v>
      </c>
      <c r="AA1485" s="421">
        <f>'2. FTNC CAN'!AA1485+'3. FTNC USD'!AA1485+'4. FTNC EUR'!AA1485+'5. FTNC GBP'!AA1485+'6. FTNC Autres (inclus)'!AA1485</f>
        <v>0</v>
      </c>
      <c r="AB1485" s="421">
        <f>'2. FTNC CAN'!AB1485+'3. FTNC USD'!AB1485+'4. FTNC EUR'!AB1485+'5. FTNC GBP'!AB1485+'6. FTNC Autres (inclus)'!AB1485</f>
        <v>0</v>
      </c>
      <c r="AC1485" s="408">
        <f>'2. FTNC CAN'!AC1485+'3. FTNC USD'!AC1485+'4. FTNC EUR'!AC1485+'5. FTNC GBP'!AC1485+'6. FTNC Autres (inclus)'!AC1485</f>
        <v>0</v>
      </c>
      <c r="AD1485" s="870"/>
      <c r="AE1485" s="868"/>
      <c r="AF1485" s="869"/>
    </row>
    <row r="1486" spans="1:32" ht="15" customHeight="1" outlineLevel="1" x14ac:dyDescent="0.2">
      <c r="A1486" s="232">
        <v>159</v>
      </c>
      <c r="B1486" s="541"/>
      <c r="C1486" s="267"/>
      <c r="D1486" s="267"/>
      <c r="E1486" s="485"/>
      <c r="F1486" s="915" t="s">
        <v>570</v>
      </c>
      <c r="G1486" s="916"/>
      <c r="H1486" s="916"/>
      <c r="I1486" s="916"/>
      <c r="J1486" s="916"/>
      <c r="K1486" s="916"/>
      <c r="L1486" s="917"/>
      <c r="M1486" s="408">
        <f>'2. FTNC CAN'!M1486+'3. FTNC USD'!M1486+'4. FTNC EUR'!M1486+'5. FTNC GBP'!M1486+'6. FTNC Autres (inclus)'!M1486</f>
        <v>0</v>
      </c>
      <c r="N1486" s="419">
        <f>'2. FTNC CAN'!N1486+'3. FTNC USD'!N1486+'4. FTNC EUR'!N1486+'5. FTNC GBP'!N1486+'6. FTNC Autres (inclus)'!N1486</f>
        <v>0</v>
      </c>
      <c r="O1486" s="422">
        <f>'2. FTNC CAN'!O1486+'3. FTNC USD'!O1486+'4. FTNC EUR'!O1486+'5. FTNC GBP'!O1486+'6. FTNC Autres (inclus)'!O1486</f>
        <v>0</v>
      </c>
      <c r="P1486" s="422">
        <f>'2. FTNC CAN'!P1486+'3. FTNC USD'!P1486+'4. FTNC EUR'!P1486+'5. FTNC GBP'!P1486+'6. FTNC Autres (inclus)'!P1486</f>
        <v>0</v>
      </c>
      <c r="Q1486" s="423">
        <f>'2. FTNC CAN'!Q1486+'3. FTNC USD'!Q1486+'4. FTNC EUR'!Q1486+'5. FTNC GBP'!Q1486+'6. FTNC Autres (inclus)'!Q1486</f>
        <v>0</v>
      </c>
      <c r="R1486" s="419">
        <f>'2. FTNC CAN'!R1486+'3. FTNC USD'!R1486+'4. FTNC EUR'!R1486+'5. FTNC GBP'!R1486+'6. FTNC Autres (inclus)'!R1486</f>
        <v>0</v>
      </c>
      <c r="S1486" s="421">
        <f>'2. FTNC CAN'!S1486+'3. FTNC USD'!S1486+'4. FTNC EUR'!S1486+'5. FTNC GBP'!S1486+'6. FTNC Autres (inclus)'!S1486</f>
        <v>0</v>
      </c>
      <c r="T1486" s="421">
        <f>'2. FTNC CAN'!T1486+'3. FTNC USD'!T1486+'4. FTNC EUR'!T1486+'5. FTNC GBP'!T1486+'6. FTNC Autres (inclus)'!T1486</f>
        <v>0</v>
      </c>
      <c r="U1486" s="421">
        <f>'2. FTNC CAN'!U1486+'3. FTNC USD'!U1486+'4. FTNC EUR'!U1486+'5. FTNC GBP'!U1486+'6. FTNC Autres (inclus)'!U1486</f>
        <v>0</v>
      </c>
      <c r="V1486" s="421">
        <f>'2. FTNC CAN'!V1486+'3. FTNC USD'!V1486+'4. FTNC EUR'!V1486+'5. FTNC GBP'!V1486+'6. FTNC Autres (inclus)'!V1486</f>
        <v>0</v>
      </c>
      <c r="W1486" s="421">
        <f>'2. FTNC CAN'!W1486+'3. FTNC USD'!W1486+'4. FTNC EUR'!W1486+'5. FTNC GBP'!W1486+'6. FTNC Autres (inclus)'!W1486</f>
        <v>0</v>
      </c>
      <c r="X1486" s="422">
        <f>'2. FTNC CAN'!X1486+'3. FTNC USD'!X1486+'4. FTNC EUR'!X1486+'5. FTNC GBP'!X1486+'6. FTNC Autres (inclus)'!X1486</f>
        <v>0</v>
      </c>
      <c r="Y1486" s="421">
        <f>'2. FTNC CAN'!Y1486+'3. FTNC USD'!Y1486+'4. FTNC EUR'!Y1486+'5. FTNC GBP'!Y1486+'6. FTNC Autres (inclus)'!Y1486</f>
        <v>0</v>
      </c>
      <c r="Z1486" s="421">
        <f>'2. FTNC CAN'!Z1486+'3. FTNC USD'!Z1486+'4. FTNC EUR'!Z1486+'5. FTNC GBP'!Z1486+'6. FTNC Autres (inclus)'!Z1486</f>
        <v>0</v>
      </c>
      <c r="AA1486" s="421">
        <f>'2. FTNC CAN'!AA1486+'3. FTNC USD'!AA1486+'4. FTNC EUR'!AA1486+'5. FTNC GBP'!AA1486+'6. FTNC Autres (inclus)'!AA1486</f>
        <v>0</v>
      </c>
      <c r="AB1486" s="421">
        <f>'2. FTNC CAN'!AB1486+'3. FTNC USD'!AB1486+'4. FTNC EUR'!AB1486+'5. FTNC GBP'!AB1486+'6. FTNC Autres (inclus)'!AB1486</f>
        <v>0</v>
      </c>
      <c r="AC1486" s="408">
        <f>'2. FTNC CAN'!AC1486+'3. FTNC USD'!AC1486+'4. FTNC EUR'!AC1486+'5. FTNC GBP'!AC1486+'6. FTNC Autres (inclus)'!AC1486</f>
        <v>0</v>
      </c>
      <c r="AD1486" s="870"/>
      <c r="AE1486" s="868"/>
      <c r="AF1486" s="869"/>
    </row>
    <row r="1487" spans="1:32" ht="15" customHeight="1" outlineLevel="1" x14ac:dyDescent="0.2">
      <c r="A1487" s="232">
        <v>160</v>
      </c>
      <c r="B1487" s="541"/>
      <c r="C1487" s="267"/>
      <c r="D1487" s="727"/>
      <c r="E1487" s="853" t="s">
        <v>548</v>
      </c>
      <c r="F1487" s="854"/>
      <c r="G1487" s="854"/>
      <c r="H1487" s="854"/>
      <c r="I1487" s="854"/>
      <c r="J1487" s="854"/>
      <c r="K1487" s="854"/>
      <c r="L1487" s="855"/>
      <c r="M1487" s="407">
        <f>SUBTOTAL(9,M1488:M1490)</f>
        <v>0</v>
      </c>
      <c r="N1487" s="410">
        <f t="shared" ref="N1487:AC1487" si="1539">SUBTOTAL(9,N1488:N1490)</f>
        <v>0</v>
      </c>
      <c r="O1487" s="414">
        <f t="shared" si="1539"/>
        <v>0</v>
      </c>
      <c r="P1487" s="414">
        <f t="shared" si="1539"/>
        <v>0</v>
      </c>
      <c r="Q1487" s="415">
        <f t="shared" si="1539"/>
        <v>0</v>
      </c>
      <c r="R1487" s="410">
        <f t="shared" si="1539"/>
        <v>0</v>
      </c>
      <c r="S1487" s="414">
        <f t="shared" si="1539"/>
        <v>0</v>
      </c>
      <c r="T1487" s="413">
        <f t="shared" si="1539"/>
        <v>0</v>
      </c>
      <c r="U1487" s="413">
        <f t="shared" si="1539"/>
        <v>0</v>
      </c>
      <c r="V1487" s="413">
        <f t="shared" si="1539"/>
        <v>0</v>
      </c>
      <c r="W1487" s="413">
        <f t="shared" si="1539"/>
        <v>0</v>
      </c>
      <c r="X1487" s="413">
        <f t="shared" si="1539"/>
        <v>0</v>
      </c>
      <c r="Y1487" s="413">
        <f t="shared" si="1539"/>
        <v>0</v>
      </c>
      <c r="Z1487" s="413">
        <f t="shared" si="1539"/>
        <v>0</v>
      </c>
      <c r="AA1487" s="413">
        <f t="shared" si="1539"/>
        <v>0</v>
      </c>
      <c r="AB1487" s="411">
        <f t="shared" si="1539"/>
        <v>0</v>
      </c>
      <c r="AC1487" s="407">
        <f t="shared" si="1539"/>
        <v>0</v>
      </c>
      <c r="AD1487" s="870"/>
      <c r="AE1487" s="868"/>
      <c r="AF1487" s="869"/>
    </row>
    <row r="1488" spans="1:32" ht="15" customHeight="1" outlineLevel="1" x14ac:dyDescent="0.2">
      <c r="A1488" s="232">
        <v>161</v>
      </c>
      <c r="B1488" s="507"/>
      <c r="C1488" s="267"/>
      <c r="D1488" s="267"/>
      <c r="E1488" s="483"/>
      <c r="F1488" s="856" t="s">
        <v>549</v>
      </c>
      <c r="G1488" s="857"/>
      <c r="H1488" s="857"/>
      <c r="I1488" s="857"/>
      <c r="J1488" s="857"/>
      <c r="K1488" s="857"/>
      <c r="L1488" s="858"/>
      <c r="M1488" s="408">
        <f>'2. FTNC CAN'!M1488+'3. FTNC USD'!M1488+'4. FTNC EUR'!M1488+'5. FTNC GBP'!M1488+'6. FTNC Autres (inclus)'!M1488</f>
        <v>0</v>
      </c>
      <c r="N1488" s="419">
        <f>'2. FTNC CAN'!N1488+'3. FTNC USD'!N1488+'4. FTNC EUR'!N1488+'5. FTNC GBP'!N1488+'6. FTNC Autres (inclus)'!N1488</f>
        <v>0</v>
      </c>
      <c r="O1488" s="422">
        <f>'2. FTNC CAN'!O1488+'3. FTNC USD'!O1488+'4. FTNC EUR'!O1488+'5. FTNC GBP'!O1488+'6. FTNC Autres (inclus)'!O1488</f>
        <v>0</v>
      </c>
      <c r="P1488" s="422">
        <f>'2. FTNC CAN'!P1488+'3. FTNC USD'!P1488+'4. FTNC EUR'!P1488+'5. FTNC GBP'!P1488+'6. FTNC Autres (inclus)'!P1488</f>
        <v>0</v>
      </c>
      <c r="Q1488" s="423">
        <f>'2. FTNC CAN'!Q1488+'3. FTNC USD'!Q1488+'4. FTNC EUR'!Q1488+'5. FTNC GBP'!Q1488+'6. FTNC Autres (inclus)'!Q1488</f>
        <v>0</v>
      </c>
      <c r="R1488" s="419">
        <f>'2. FTNC CAN'!R1488+'3. FTNC USD'!R1488+'4. FTNC EUR'!R1488+'5. FTNC GBP'!R1488+'6. FTNC Autres (inclus)'!R1488</f>
        <v>0</v>
      </c>
      <c r="S1488" s="421">
        <f>'2. FTNC CAN'!S1488+'3. FTNC USD'!S1488+'4. FTNC EUR'!S1488+'5. FTNC GBP'!S1488+'6. FTNC Autres (inclus)'!S1488</f>
        <v>0</v>
      </c>
      <c r="T1488" s="421">
        <f>'2. FTNC CAN'!T1488+'3. FTNC USD'!T1488+'4. FTNC EUR'!T1488+'5. FTNC GBP'!T1488+'6. FTNC Autres (inclus)'!T1488</f>
        <v>0</v>
      </c>
      <c r="U1488" s="421">
        <f>'2. FTNC CAN'!U1488+'3. FTNC USD'!U1488+'4. FTNC EUR'!U1488+'5. FTNC GBP'!U1488+'6. FTNC Autres (inclus)'!U1488</f>
        <v>0</v>
      </c>
      <c r="V1488" s="421">
        <f>'2. FTNC CAN'!V1488+'3. FTNC USD'!V1488+'4. FTNC EUR'!V1488+'5. FTNC GBP'!V1488+'6. FTNC Autres (inclus)'!V1488</f>
        <v>0</v>
      </c>
      <c r="W1488" s="421">
        <f>'2. FTNC CAN'!W1488+'3. FTNC USD'!W1488+'4. FTNC EUR'!W1488+'5. FTNC GBP'!W1488+'6. FTNC Autres (inclus)'!W1488</f>
        <v>0</v>
      </c>
      <c r="X1488" s="422">
        <f>'2. FTNC CAN'!X1488+'3. FTNC USD'!X1488+'4. FTNC EUR'!X1488+'5. FTNC GBP'!X1488+'6. FTNC Autres (inclus)'!X1488</f>
        <v>0</v>
      </c>
      <c r="Y1488" s="421">
        <f>'2. FTNC CAN'!Y1488+'3. FTNC USD'!Y1488+'4. FTNC EUR'!Y1488+'5. FTNC GBP'!Y1488+'6. FTNC Autres (inclus)'!Y1488</f>
        <v>0</v>
      </c>
      <c r="Z1488" s="421">
        <f>'2. FTNC CAN'!Z1488+'3. FTNC USD'!Z1488+'4. FTNC EUR'!Z1488+'5. FTNC GBP'!Z1488+'6. FTNC Autres (inclus)'!Z1488</f>
        <v>0</v>
      </c>
      <c r="AA1488" s="421">
        <f>'2. FTNC CAN'!AA1488+'3. FTNC USD'!AA1488+'4. FTNC EUR'!AA1488+'5. FTNC GBP'!AA1488+'6. FTNC Autres (inclus)'!AA1488</f>
        <v>0</v>
      </c>
      <c r="AB1488" s="421">
        <f>'2. FTNC CAN'!AB1488+'3. FTNC USD'!AB1488+'4. FTNC EUR'!AB1488+'5. FTNC GBP'!AB1488+'6. FTNC Autres (inclus)'!AB1488</f>
        <v>0</v>
      </c>
      <c r="AC1488" s="408">
        <f>'2. FTNC CAN'!AC1488+'3. FTNC USD'!AC1488+'4. FTNC EUR'!AC1488+'5. FTNC GBP'!AC1488+'6. FTNC Autres (inclus)'!AC1488</f>
        <v>0</v>
      </c>
      <c r="AD1488" s="870"/>
      <c r="AE1488" s="868"/>
      <c r="AF1488" s="869"/>
    </row>
    <row r="1489" spans="1:32" ht="15" outlineLevel="1" x14ac:dyDescent="0.2">
      <c r="A1489" s="232">
        <v>162</v>
      </c>
      <c r="B1489" s="507"/>
      <c r="C1489" s="475"/>
      <c r="D1489" s="475"/>
      <c r="E1489" s="475"/>
      <c r="F1489" s="915" t="s">
        <v>574</v>
      </c>
      <c r="G1489" s="916"/>
      <c r="H1489" s="916"/>
      <c r="I1489" s="916"/>
      <c r="J1489" s="916"/>
      <c r="K1489" s="916"/>
      <c r="L1489" s="917"/>
      <c r="M1489" s="408">
        <f>'2. FTNC CAN'!M1489+'3. FTNC USD'!M1489+'4. FTNC EUR'!M1489+'5. FTNC GBP'!M1489+'6. FTNC Autres (inclus)'!M1489</f>
        <v>0</v>
      </c>
      <c r="N1489" s="419">
        <f>'2. FTNC CAN'!N1489+'3. FTNC USD'!N1489+'4. FTNC EUR'!N1489+'5. FTNC GBP'!N1489+'6. FTNC Autres (inclus)'!N1489</f>
        <v>0</v>
      </c>
      <c r="O1489" s="422">
        <f>'2. FTNC CAN'!O1489+'3. FTNC USD'!O1489+'4. FTNC EUR'!O1489+'5. FTNC GBP'!O1489+'6. FTNC Autres (inclus)'!O1489</f>
        <v>0</v>
      </c>
      <c r="P1489" s="422">
        <f>'2. FTNC CAN'!P1489+'3. FTNC USD'!P1489+'4. FTNC EUR'!P1489+'5. FTNC GBP'!P1489+'6. FTNC Autres (inclus)'!P1489</f>
        <v>0</v>
      </c>
      <c r="Q1489" s="423">
        <f>'2. FTNC CAN'!Q1489+'3. FTNC USD'!Q1489+'4. FTNC EUR'!Q1489+'5. FTNC GBP'!Q1489+'6. FTNC Autres (inclus)'!Q1489</f>
        <v>0</v>
      </c>
      <c r="R1489" s="419">
        <f>'2. FTNC CAN'!R1489+'3. FTNC USD'!R1489+'4. FTNC EUR'!R1489+'5. FTNC GBP'!R1489+'6. FTNC Autres (inclus)'!R1489</f>
        <v>0</v>
      </c>
      <c r="S1489" s="421">
        <f>'2. FTNC CAN'!S1489+'3. FTNC USD'!S1489+'4. FTNC EUR'!S1489+'5. FTNC GBP'!S1489+'6. FTNC Autres (inclus)'!S1489</f>
        <v>0</v>
      </c>
      <c r="T1489" s="421">
        <f>'2. FTNC CAN'!T1489+'3. FTNC USD'!T1489+'4. FTNC EUR'!T1489+'5. FTNC GBP'!T1489+'6. FTNC Autres (inclus)'!T1489</f>
        <v>0</v>
      </c>
      <c r="U1489" s="421">
        <f>'2. FTNC CAN'!U1489+'3. FTNC USD'!U1489+'4. FTNC EUR'!U1489+'5. FTNC GBP'!U1489+'6. FTNC Autres (inclus)'!U1489</f>
        <v>0</v>
      </c>
      <c r="V1489" s="421">
        <f>'2. FTNC CAN'!V1489+'3. FTNC USD'!V1489+'4. FTNC EUR'!V1489+'5. FTNC GBP'!V1489+'6. FTNC Autres (inclus)'!V1489</f>
        <v>0</v>
      </c>
      <c r="W1489" s="421">
        <f>'2. FTNC CAN'!W1489+'3. FTNC USD'!W1489+'4. FTNC EUR'!W1489+'5. FTNC GBP'!W1489+'6. FTNC Autres (inclus)'!W1489</f>
        <v>0</v>
      </c>
      <c r="X1489" s="422">
        <f>'2. FTNC CAN'!X1489+'3. FTNC USD'!X1489+'4. FTNC EUR'!X1489+'5. FTNC GBP'!X1489+'6. FTNC Autres (inclus)'!X1489</f>
        <v>0</v>
      </c>
      <c r="Y1489" s="421">
        <f>'2. FTNC CAN'!Y1489+'3. FTNC USD'!Y1489+'4. FTNC EUR'!Y1489+'5. FTNC GBP'!Y1489+'6. FTNC Autres (inclus)'!Y1489</f>
        <v>0</v>
      </c>
      <c r="Z1489" s="421">
        <f>'2. FTNC CAN'!Z1489+'3. FTNC USD'!Z1489+'4. FTNC EUR'!Z1489+'5. FTNC GBP'!Z1489+'6. FTNC Autres (inclus)'!Z1489</f>
        <v>0</v>
      </c>
      <c r="AA1489" s="421">
        <f>'2. FTNC CAN'!AA1489+'3. FTNC USD'!AA1489+'4. FTNC EUR'!AA1489+'5. FTNC GBP'!AA1489+'6. FTNC Autres (inclus)'!AA1489</f>
        <v>0</v>
      </c>
      <c r="AB1489" s="421">
        <f>'2. FTNC CAN'!AB1489+'3. FTNC USD'!AB1489+'4. FTNC EUR'!AB1489+'5. FTNC GBP'!AB1489+'6. FTNC Autres (inclus)'!AB1489</f>
        <v>0</v>
      </c>
      <c r="AC1489" s="408">
        <f>'2. FTNC CAN'!AC1489+'3. FTNC USD'!AC1489+'4. FTNC EUR'!AC1489+'5. FTNC GBP'!AC1489+'6. FTNC Autres (inclus)'!AC1489</f>
        <v>0</v>
      </c>
      <c r="AD1489" s="870"/>
      <c r="AE1489" s="868"/>
      <c r="AF1489" s="869"/>
    </row>
    <row r="1490" spans="1:32" ht="27.75" customHeight="1" outlineLevel="1" x14ac:dyDescent="0.2">
      <c r="A1490" s="232">
        <v>163</v>
      </c>
      <c r="B1490" s="507"/>
      <c r="C1490" s="475"/>
      <c r="D1490" s="475"/>
      <c r="E1490" s="475"/>
      <c r="F1490" s="859" t="s">
        <v>566</v>
      </c>
      <c r="G1490" s="860"/>
      <c r="H1490" s="860"/>
      <c r="I1490" s="860"/>
      <c r="J1490" s="860"/>
      <c r="K1490" s="860"/>
      <c r="L1490" s="861"/>
      <c r="M1490" s="408">
        <f>'2. FTNC CAN'!M1490+'3. FTNC USD'!M1490+'4. FTNC EUR'!M1490+'5. FTNC GBP'!M1490+'6. FTNC Autres (inclus)'!M1490</f>
        <v>0</v>
      </c>
      <c r="N1490" s="419">
        <f>'2. FTNC CAN'!N1490+'3. FTNC USD'!N1490+'4. FTNC EUR'!N1490+'5. FTNC GBP'!N1490+'6. FTNC Autres (inclus)'!N1490</f>
        <v>0</v>
      </c>
      <c r="O1490" s="422">
        <f>'2. FTNC CAN'!O1490+'3. FTNC USD'!O1490+'4. FTNC EUR'!O1490+'5. FTNC GBP'!O1490+'6. FTNC Autres (inclus)'!O1490</f>
        <v>0</v>
      </c>
      <c r="P1490" s="422">
        <f>'2. FTNC CAN'!P1490+'3. FTNC USD'!P1490+'4. FTNC EUR'!P1490+'5. FTNC GBP'!P1490+'6. FTNC Autres (inclus)'!P1490</f>
        <v>0</v>
      </c>
      <c r="Q1490" s="423">
        <f>'2. FTNC CAN'!Q1490+'3. FTNC USD'!Q1490+'4. FTNC EUR'!Q1490+'5. FTNC GBP'!Q1490+'6. FTNC Autres (inclus)'!Q1490</f>
        <v>0</v>
      </c>
      <c r="R1490" s="419">
        <f>'2. FTNC CAN'!R1490+'3. FTNC USD'!R1490+'4. FTNC EUR'!R1490+'5. FTNC GBP'!R1490+'6. FTNC Autres (inclus)'!R1490</f>
        <v>0</v>
      </c>
      <c r="S1490" s="421">
        <f>'2. FTNC CAN'!S1490+'3. FTNC USD'!S1490+'4. FTNC EUR'!S1490+'5. FTNC GBP'!S1490+'6. FTNC Autres (inclus)'!S1490</f>
        <v>0</v>
      </c>
      <c r="T1490" s="421">
        <f>'2. FTNC CAN'!T1490+'3. FTNC USD'!T1490+'4. FTNC EUR'!T1490+'5. FTNC GBP'!T1490+'6. FTNC Autres (inclus)'!T1490</f>
        <v>0</v>
      </c>
      <c r="U1490" s="421">
        <f>'2. FTNC CAN'!U1490+'3. FTNC USD'!U1490+'4. FTNC EUR'!U1490+'5. FTNC GBP'!U1490+'6. FTNC Autres (inclus)'!U1490</f>
        <v>0</v>
      </c>
      <c r="V1490" s="421">
        <f>'2. FTNC CAN'!V1490+'3. FTNC USD'!V1490+'4. FTNC EUR'!V1490+'5. FTNC GBP'!V1490+'6. FTNC Autres (inclus)'!V1490</f>
        <v>0</v>
      </c>
      <c r="W1490" s="421">
        <f>'2. FTNC CAN'!W1490+'3. FTNC USD'!W1490+'4. FTNC EUR'!W1490+'5. FTNC GBP'!W1490+'6. FTNC Autres (inclus)'!W1490</f>
        <v>0</v>
      </c>
      <c r="X1490" s="422">
        <f>'2. FTNC CAN'!X1490+'3. FTNC USD'!X1490+'4. FTNC EUR'!X1490+'5. FTNC GBP'!X1490+'6. FTNC Autres (inclus)'!X1490</f>
        <v>0</v>
      </c>
      <c r="Y1490" s="421">
        <f>'2. FTNC CAN'!Y1490+'3. FTNC USD'!Y1490+'4. FTNC EUR'!Y1490+'5. FTNC GBP'!Y1490+'6. FTNC Autres (inclus)'!Y1490</f>
        <v>0</v>
      </c>
      <c r="Z1490" s="421">
        <f>'2. FTNC CAN'!Z1490+'3. FTNC USD'!Z1490+'4. FTNC EUR'!Z1490+'5. FTNC GBP'!Z1490+'6. FTNC Autres (inclus)'!Z1490</f>
        <v>0</v>
      </c>
      <c r="AA1490" s="421">
        <f>'2. FTNC CAN'!AA1490+'3. FTNC USD'!AA1490+'4. FTNC EUR'!AA1490+'5. FTNC GBP'!AA1490+'6. FTNC Autres (inclus)'!AA1490</f>
        <v>0</v>
      </c>
      <c r="AB1490" s="421">
        <f>'2. FTNC CAN'!AB1490+'3. FTNC USD'!AB1490+'4. FTNC EUR'!AB1490+'5. FTNC GBP'!AB1490+'6. FTNC Autres (inclus)'!AB1490</f>
        <v>0</v>
      </c>
      <c r="AC1490" s="408">
        <f>'2. FTNC CAN'!AC1490+'3. FTNC USD'!AC1490+'4. FTNC EUR'!AC1490+'5. FTNC GBP'!AC1490+'6. FTNC Autres (inclus)'!AC1490</f>
        <v>0</v>
      </c>
      <c r="AD1490" s="865"/>
      <c r="AE1490" s="866"/>
      <c r="AF1490" s="867"/>
    </row>
    <row r="1491" spans="1:32" ht="15" outlineLevel="1" x14ac:dyDescent="0.2">
      <c r="A1491" s="232">
        <v>164</v>
      </c>
      <c r="B1491" s="507"/>
      <c r="C1491" s="475"/>
      <c r="D1491" s="844" t="s">
        <v>23</v>
      </c>
      <c r="E1491" s="845"/>
      <c r="F1491" s="845"/>
      <c r="G1491" s="845"/>
      <c r="H1491" s="845"/>
      <c r="I1491" s="845"/>
      <c r="J1491" s="845"/>
      <c r="K1491" s="845"/>
      <c r="L1491" s="845"/>
      <c r="M1491" s="845"/>
      <c r="N1491" s="845"/>
      <c r="O1491" s="845"/>
      <c r="P1491" s="845"/>
      <c r="Q1491" s="845"/>
      <c r="R1491" s="845"/>
      <c r="S1491" s="845"/>
      <c r="T1491" s="845"/>
      <c r="U1491" s="845"/>
      <c r="V1491" s="845"/>
      <c r="W1491" s="845"/>
      <c r="X1491" s="845"/>
      <c r="Y1491" s="845"/>
      <c r="Z1491" s="845"/>
      <c r="AA1491" s="845"/>
      <c r="AB1491" s="845"/>
      <c r="AC1491" s="845"/>
      <c r="AD1491" s="845"/>
      <c r="AE1491" s="845"/>
      <c r="AF1491" s="846"/>
    </row>
    <row r="1492" spans="1:32" ht="15" outlineLevel="1" x14ac:dyDescent="0.2">
      <c r="A1492" s="232">
        <v>165</v>
      </c>
      <c r="B1492" s="507"/>
      <c r="C1492" s="475"/>
      <c r="D1492" s="475"/>
      <c r="E1492" s="918" t="s">
        <v>126</v>
      </c>
      <c r="F1492" s="919"/>
      <c r="G1492" s="919"/>
      <c r="H1492" s="919"/>
      <c r="I1492" s="919"/>
      <c r="J1492" s="919"/>
      <c r="K1492" s="919"/>
      <c r="L1492" s="920"/>
      <c r="M1492" s="407">
        <f>SUBTOTAL(9,M1493:M1494)</f>
        <v>0</v>
      </c>
      <c r="N1492" s="410">
        <f t="shared" ref="N1492:AC1492" si="1540">SUBTOTAL(9,N1493:N1494)</f>
        <v>0</v>
      </c>
      <c r="O1492" s="414">
        <f t="shared" si="1540"/>
        <v>0</v>
      </c>
      <c r="P1492" s="414">
        <f t="shared" si="1540"/>
        <v>0</v>
      </c>
      <c r="Q1492" s="415">
        <f t="shared" si="1540"/>
        <v>0</v>
      </c>
      <c r="R1492" s="410">
        <f t="shared" si="1540"/>
        <v>0</v>
      </c>
      <c r="S1492" s="414">
        <f t="shared" si="1540"/>
        <v>0</v>
      </c>
      <c r="T1492" s="413">
        <f t="shared" si="1540"/>
        <v>0</v>
      </c>
      <c r="U1492" s="413">
        <f t="shared" si="1540"/>
        <v>0</v>
      </c>
      <c r="V1492" s="413">
        <f t="shared" si="1540"/>
        <v>0</v>
      </c>
      <c r="W1492" s="413">
        <f t="shared" si="1540"/>
        <v>0</v>
      </c>
      <c r="X1492" s="413">
        <f t="shared" si="1540"/>
        <v>0</v>
      </c>
      <c r="Y1492" s="413">
        <f t="shared" si="1540"/>
        <v>0</v>
      </c>
      <c r="Z1492" s="413">
        <f t="shared" si="1540"/>
        <v>0</v>
      </c>
      <c r="AA1492" s="413">
        <f t="shared" si="1540"/>
        <v>0</v>
      </c>
      <c r="AB1492" s="411">
        <f t="shared" si="1540"/>
        <v>0</v>
      </c>
      <c r="AC1492" s="407">
        <f t="shared" si="1540"/>
        <v>0</v>
      </c>
      <c r="AD1492" s="242"/>
      <c r="AE1492" s="468"/>
      <c r="AF1492" s="568"/>
    </row>
    <row r="1493" spans="1:32" ht="15" outlineLevel="1" x14ac:dyDescent="0.2">
      <c r="A1493" s="232">
        <v>166</v>
      </c>
      <c r="B1493" s="507"/>
      <c r="C1493" s="475"/>
      <c r="D1493" s="475"/>
      <c r="E1493" s="475"/>
      <c r="F1493" s="856" t="s">
        <v>127</v>
      </c>
      <c r="G1493" s="857"/>
      <c r="H1493" s="857"/>
      <c r="I1493" s="857"/>
      <c r="J1493" s="857"/>
      <c r="K1493" s="857"/>
      <c r="L1493" s="858"/>
      <c r="M1493" s="408">
        <f>'2. FTNC CAN'!M1493+'3. FTNC USD'!M1493+'4. FTNC EUR'!M1493+'5. FTNC GBP'!M1493+'6. FTNC Autres (inclus)'!M1493</f>
        <v>0</v>
      </c>
      <c r="N1493" s="419">
        <f>'2. FTNC CAN'!N1493+'3. FTNC USD'!N1493+'4. FTNC EUR'!N1493+'5. FTNC GBP'!N1493+'6. FTNC Autres (inclus)'!N1493</f>
        <v>0</v>
      </c>
      <c r="O1493" s="422">
        <f>'2. FTNC CAN'!O1493+'3. FTNC USD'!O1493+'4. FTNC EUR'!O1493+'5. FTNC GBP'!O1493+'6. FTNC Autres (inclus)'!O1493</f>
        <v>0</v>
      </c>
      <c r="P1493" s="422">
        <f>'2. FTNC CAN'!P1493+'3. FTNC USD'!P1493+'4. FTNC EUR'!P1493+'5. FTNC GBP'!P1493+'6. FTNC Autres (inclus)'!P1493</f>
        <v>0</v>
      </c>
      <c r="Q1493" s="423">
        <f>'2. FTNC CAN'!Q1493+'3. FTNC USD'!Q1493+'4. FTNC EUR'!Q1493+'5. FTNC GBP'!Q1493+'6. FTNC Autres (inclus)'!Q1493</f>
        <v>0</v>
      </c>
      <c r="R1493" s="419">
        <f>'2. FTNC CAN'!R1493+'3. FTNC USD'!R1493+'4. FTNC EUR'!R1493+'5. FTNC GBP'!R1493+'6. FTNC Autres (inclus)'!R1493</f>
        <v>0</v>
      </c>
      <c r="S1493" s="421">
        <f>'2. FTNC CAN'!S1493+'3. FTNC USD'!S1493+'4. FTNC EUR'!S1493+'5. FTNC GBP'!S1493+'6. FTNC Autres (inclus)'!S1493</f>
        <v>0</v>
      </c>
      <c r="T1493" s="421">
        <f>'2. FTNC CAN'!T1493+'3. FTNC USD'!T1493+'4. FTNC EUR'!T1493+'5. FTNC GBP'!T1493+'6. FTNC Autres (inclus)'!T1493</f>
        <v>0</v>
      </c>
      <c r="U1493" s="421">
        <f>'2. FTNC CAN'!U1493+'3. FTNC USD'!U1493+'4. FTNC EUR'!U1493+'5. FTNC GBP'!U1493+'6. FTNC Autres (inclus)'!U1493</f>
        <v>0</v>
      </c>
      <c r="V1493" s="421">
        <f>'2. FTNC CAN'!V1493+'3. FTNC USD'!V1493+'4. FTNC EUR'!V1493+'5. FTNC GBP'!V1493+'6. FTNC Autres (inclus)'!V1493</f>
        <v>0</v>
      </c>
      <c r="W1493" s="421">
        <f>'2. FTNC CAN'!W1493+'3. FTNC USD'!W1493+'4. FTNC EUR'!W1493+'5. FTNC GBP'!W1493+'6. FTNC Autres (inclus)'!W1493</f>
        <v>0</v>
      </c>
      <c r="X1493" s="422">
        <f>'2. FTNC CAN'!X1493+'3. FTNC USD'!X1493+'4. FTNC EUR'!X1493+'5. FTNC GBP'!X1493+'6. FTNC Autres (inclus)'!X1493</f>
        <v>0</v>
      </c>
      <c r="Y1493" s="421">
        <f>'2. FTNC CAN'!Y1493+'3. FTNC USD'!Y1493+'4. FTNC EUR'!Y1493+'5. FTNC GBP'!Y1493+'6. FTNC Autres (inclus)'!Y1493</f>
        <v>0</v>
      </c>
      <c r="Z1493" s="421">
        <f>'2. FTNC CAN'!Z1493+'3. FTNC USD'!Z1493+'4. FTNC EUR'!Z1493+'5. FTNC GBP'!Z1493+'6. FTNC Autres (inclus)'!Z1493</f>
        <v>0</v>
      </c>
      <c r="AA1493" s="421">
        <f>'2. FTNC CAN'!AA1493+'3. FTNC USD'!AA1493+'4. FTNC EUR'!AA1493+'5. FTNC GBP'!AA1493+'6. FTNC Autres (inclus)'!AA1493</f>
        <v>0</v>
      </c>
      <c r="AB1493" s="421">
        <f>'2. FTNC CAN'!AB1493+'3. FTNC USD'!AB1493+'4. FTNC EUR'!AB1493+'5. FTNC GBP'!AB1493+'6. FTNC Autres (inclus)'!AB1493</f>
        <v>0</v>
      </c>
      <c r="AC1493" s="408">
        <f>'2. FTNC CAN'!AC1493+'3. FTNC USD'!AC1493+'4. FTNC EUR'!AC1493+'5. FTNC GBP'!AC1493+'6. FTNC Autres (inclus)'!AC1493</f>
        <v>0</v>
      </c>
      <c r="AD1493" s="242"/>
      <c r="AE1493" s="468"/>
      <c r="AF1493" s="568"/>
    </row>
    <row r="1494" spans="1:32" ht="15" outlineLevel="1" x14ac:dyDescent="0.2">
      <c r="A1494" s="232">
        <v>167</v>
      </c>
      <c r="B1494" s="507"/>
      <c r="C1494" s="475"/>
      <c r="D1494" s="475"/>
      <c r="E1494" s="475"/>
      <c r="F1494" s="859" t="s">
        <v>128</v>
      </c>
      <c r="G1494" s="860"/>
      <c r="H1494" s="860"/>
      <c r="I1494" s="860"/>
      <c r="J1494" s="860"/>
      <c r="K1494" s="860"/>
      <c r="L1494" s="861"/>
      <c r="M1494" s="408">
        <f>'2. FTNC CAN'!M1494+'3. FTNC USD'!M1494+'4. FTNC EUR'!M1494+'5. FTNC GBP'!M1494+'6. FTNC Autres (inclus)'!M1494</f>
        <v>0</v>
      </c>
      <c r="N1494" s="419">
        <f>'2. FTNC CAN'!N1494+'3. FTNC USD'!N1494+'4. FTNC EUR'!N1494+'5. FTNC GBP'!N1494+'6. FTNC Autres (inclus)'!N1494</f>
        <v>0</v>
      </c>
      <c r="O1494" s="422">
        <f>'2. FTNC CAN'!O1494+'3. FTNC USD'!O1494+'4. FTNC EUR'!O1494+'5. FTNC GBP'!O1494+'6. FTNC Autres (inclus)'!O1494</f>
        <v>0</v>
      </c>
      <c r="P1494" s="422">
        <f>'2. FTNC CAN'!P1494+'3. FTNC USD'!P1494+'4. FTNC EUR'!P1494+'5. FTNC GBP'!P1494+'6. FTNC Autres (inclus)'!P1494</f>
        <v>0</v>
      </c>
      <c r="Q1494" s="423">
        <f>'2. FTNC CAN'!Q1494+'3. FTNC USD'!Q1494+'4. FTNC EUR'!Q1494+'5. FTNC GBP'!Q1494+'6. FTNC Autres (inclus)'!Q1494</f>
        <v>0</v>
      </c>
      <c r="R1494" s="419">
        <f>'2. FTNC CAN'!R1494+'3. FTNC USD'!R1494+'4. FTNC EUR'!R1494+'5. FTNC GBP'!R1494+'6. FTNC Autres (inclus)'!R1494</f>
        <v>0</v>
      </c>
      <c r="S1494" s="421">
        <f>'2. FTNC CAN'!S1494+'3. FTNC USD'!S1494+'4. FTNC EUR'!S1494+'5. FTNC GBP'!S1494+'6. FTNC Autres (inclus)'!S1494</f>
        <v>0</v>
      </c>
      <c r="T1494" s="421">
        <f>'2. FTNC CAN'!T1494+'3. FTNC USD'!T1494+'4. FTNC EUR'!T1494+'5. FTNC GBP'!T1494+'6. FTNC Autres (inclus)'!T1494</f>
        <v>0</v>
      </c>
      <c r="U1494" s="421">
        <f>'2. FTNC CAN'!U1494+'3. FTNC USD'!U1494+'4. FTNC EUR'!U1494+'5. FTNC GBP'!U1494+'6. FTNC Autres (inclus)'!U1494</f>
        <v>0</v>
      </c>
      <c r="V1494" s="421">
        <f>'2. FTNC CAN'!V1494+'3. FTNC USD'!V1494+'4. FTNC EUR'!V1494+'5. FTNC GBP'!V1494+'6. FTNC Autres (inclus)'!V1494</f>
        <v>0</v>
      </c>
      <c r="W1494" s="421">
        <f>'2. FTNC CAN'!W1494+'3. FTNC USD'!W1494+'4. FTNC EUR'!W1494+'5. FTNC GBP'!W1494+'6. FTNC Autres (inclus)'!W1494</f>
        <v>0</v>
      </c>
      <c r="X1494" s="422">
        <f>'2. FTNC CAN'!X1494+'3. FTNC USD'!X1494+'4. FTNC EUR'!X1494+'5. FTNC GBP'!X1494+'6. FTNC Autres (inclus)'!X1494</f>
        <v>0</v>
      </c>
      <c r="Y1494" s="421">
        <f>'2. FTNC CAN'!Y1494+'3. FTNC USD'!Y1494+'4. FTNC EUR'!Y1494+'5. FTNC GBP'!Y1494+'6. FTNC Autres (inclus)'!Y1494</f>
        <v>0</v>
      </c>
      <c r="Z1494" s="421">
        <f>'2. FTNC CAN'!Z1494+'3. FTNC USD'!Z1494+'4. FTNC EUR'!Z1494+'5. FTNC GBP'!Z1494+'6. FTNC Autres (inclus)'!Z1494</f>
        <v>0</v>
      </c>
      <c r="AA1494" s="421">
        <f>'2. FTNC CAN'!AA1494+'3. FTNC USD'!AA1494+'4. FTNC EUR'!AA1494+'5. FTNC GBP'!AA1494+'6. FTNC Autres (inclus)'!AA1494</f>
        <v>0</v>
      </c>
      <c r="AB1494" s="421">
        <f>'2. FTNC CAN'!AB1494+'3. FTNC USD'!AB1494+'4. FTNC EUR'!AB1494+'5. FTNC GBP'!AB1494+'6. FTNC Autres (inclus)'!AB1494</f>
        <v>0</v>
      </c>
      <c r="AC1494" s="408">
        <f>'2. FTNC CAN'!AC1494+'3. FTNC USD'!AC1494+'4. FTNC EUR'!AC1494+'5. FTNC GBP'!AC1494+'6. FTNC Autres (inclus)'!AC1494</f>
        <v>0</v>
      </c>
      <c r="AD1494" s="242"/>
      <c r="AE1494" s="468"/>
      <c r="AF1494" s="568"/>
    </row>
    <row r="1495" spans="1:32" ht="15" outlineLevel="1" x14ac:dyDescent="0.2">
      <c r="A1495" s="232">
        <v>168</v>
      </c>
      <c r="B1495" s="507"/>
      <c r="C1495" s="475"/>
      <c r="D1495" s="475"/>
      <c r="E1495" s="853" t="s">
        <v>129</v>
      </c>
      <c r="F1495" s="854"/>
      <c r="G1495" s="854"/>
      <c r="H1495" s="854"/>
      <c r="I1495" s="854"/>
      <c r="J1495" s="854"/>
      <c r="K1495" s="854"/>
      <c r="L1495" s="855"/>
      <c r="M1495" s="407">
        <f>SUBTOTAL(9,M1496:M1497)</f>
        <v>0</v>
      </c>
      <c r="N1495" s="410">
        <f t="shared" ref="N1495:AC1495" si="1541">SUBTOTAL(9,N1496:N1497)</f>
        <v>0</v>
      </c>
      <c r="O1495" s="414">
        <f t="shared" si="1541"/>
        <v>0</v>
      </c>
      <c r="P1495" s="414">
        <f t="shared" si="1541"/>
        <v>0</v>
      </c>
      <c r="Q1495" s="415">
        <f t="shared" si="1541"/>
        <v>0</v>
      </c>
      <c r="R1495" s="410">
        <f t="shared" si="1541"/>
        <v>0</v>
      </c>
      <c r="S1495" s="414">
        <f t="shared" si="1541"/>
        <v>0</v>
      </c>
      <c r="T1495" s="413">
        <f t="shared" si="1541"/>
        <v>0</v>
      </c>
      <c r="U1495" s="413">
        <f t="shared" si="1541"/>
        <v>0</v>
      </c>
      <c r="V1495" s="413">
        <f t="shared" si="1541"/>
        <v>0</v>
      </c>
      <c r="W1495" s="413">
        <f t="shared" si="1541"/>
        <v>0</v>
      </c>
      <c r="X1495" s="413">
        <f t="shared" si="1541"/>
        <v>0</v>
      </c>
      <c r="Y1495" s="413">
        <f t="shared" si="1541"/>
        <v>0</v>
      </c>
      <c r="Z1495" s="413">
        <f t="shared" si="1541"/>
        <v>0</v>
      </c>
      <c r="AA1495" s="413">
        <f t="shared" si="1541"/>
        <v>0</v>
      </c>
      <c r="AB1495" s="411">
        <f t="shared" si="1541"/>
        <v>0</v>
      </c>
      <c r="AC1495" s="407">
        <f t="shared" si="1541"/>
        <v>0</v>
      </c>
      <c r="AD1495" s="242"/>
      <c r="AE1495" s="468"/>
      <c r="AF1495" s="568"/>
    </row>
    <row r="1496" spans="1:32" ht="15" outlineLevel="1" x14ac:dyDescent="0.2">
      <c r="A1496" s="232">
        <v>169</v>
      </c>
      <c r="B1496" s="507"/>
      <c r="C1496" s="475"/>
      <c r="D1496" s="475"/>
      <c r="E1496" s="475"/>
      <c r="F1496" s="856" t="s">
        <v>130</v>
      </c>
      <c r="G1496" s="857"/>
      <c r="H1496" s="857"/>
      <c r="I1496" s="857"/>
      <c r="J1496" s="857"/>
      <c r="K1496" s="857"/>
      <c r="L1496" s="858"/>
      <c r="M1496" s="408">
        <f>'2. FTNC CAN'!M1496+'3. FTNC USD'!M1496+'4. FTNC EUR'!M1496+'5. FTNC GBP'!M1496+'6. FTNC Autres (inclus)'!M1496</f>
        <v>0</v>
      </c>
      <c r="N1496" s="419">
        <f>'2. FTNC CAN'!N1496+'3. FTNC USD'!N1496+'4. FTNC EUR'!N1496+'5. FTNC GBP'!N1496+'6. FTNC Autres (inclus)'!N1496</f>
        <v>0</v>
      </c>
      <c r="O1496" s="422">
        <f>'2. FTNC CAN'!O1496+'3. FTNC USD'!O1496+'4. FTNC EUR'!O1496+'5. FTNC GBP'!O1496+'6. FTNC Autres (inclus)'!O1496</f>
        <v>0</v>
      </c>
      <c r="P1496" s="422">
        <f>'2. FTNC CAN'!P1496+'3. FTNC USD'!P1496+'4. FTNC EUR'!P1496+'5. FTNC GBP'!P1496+'6. FTNC Autres (inclus)'!P1496</f>
        <v>0</v>
      </c>
      <c r="Q1496" s="423">
        <f>'2. FTNC CAN'!Q1496+'3. FTNC USD'!Q1496+'4. FTNC EUR'!Q1496+'5. FTNC GBP'!Q1496+'6. FTNC Autres (inclus)'!Q1496</f>
        <v>0</v>
      </c>
      <c r="R1496" s="419">
        <f>'2. FTNC CAN'!R1496+'3. FTNC USD'!R1496+'4. FTNC EUR'!R1496+'5. FTNC GBP'!R1496+'6. FTNC Autres (inclus)'!R1496</f>
        <v>0</v>
      </c>
      <c r="S1496" s="421">
        <f>'2. FTNC CAN'!S1496+'3. FTNC USD'!S1496+'4. FTNC EUR'!S1496+'5. FTNC GBP'!S1496+'6. FTNC Autres (inclus)'!S1496</f>
        <v>0</v>
      </c>
      <c r="T1496" s="421">
        <f>'2. FTNC CAN'!T1496+'3. FTNC USD'!T1496+'4. FTNC EUR'!T1496+'5. FTNC GBP'!T1496+'6. FTNC Autres (inclus)'!T1496</f>
        <v>0</v>
      </c>
      <c r="U1496" s="421">
        <f>'2. FTNC CAN'!U1496+'3. FTNC USD'!U1496+'4. FTNC EUR'!U1496+'5. FTNC GBP'!U1496+'6. FTNC Autres (inclus)'!U1496</f>
        <v>0</v>
      </c>
      <c r="V1496" s="421">
        <f>'2. FTNC CAN'!V1496+'3. FTNC USD'!V1496+'4. FTNC EUR'!V1496+'5. FTNC GBP'!V1496+'6. FTNC Autres (inclus)'!V1496</f>
        <v>0</v>
      </c>
      <c r="W1496" s="421">
        <f>'2. FTNC CAN'!W1496+'3. FTNC USD'!W1496+'4. FTNC EUR'!W1496+'5. FTNC GBP'!W1496+'6. FTNC Autres (inclus)'!W1496</f>
        <v>0</v>
      </c>
      <c r="X1496" s="422">
        <f>'2. FTNC CAN'!X1496+'3. FTNC USD'!X1496+'4. FTNC EUR'!X1496+'5. FTNC GBP'!X1496+'6. FTNC Autres (inclus)'!X1496</f>
        <v>0</v>
      </c>
      <c r="Y1496" s="421">
        <f>'2. FTNC CAN'!Y1496+'3. FTNC USD'!Y1496+'4. FTNC EUR'!Y1496+'5. FTNC GBP'!Y1496+'6. FTNC Autres (inclus)'!Y1496</f>
        <v>0</v>
      </c>
      <c r="Z1496" s="421">
        <f>'2. FTNC CAN'!Z1496+'3. FTNC USD'!Z1496+'4. FTNC EUR'!Z1496+'5. FTNC GBP'!Z1496+'6. FTNC Autres (inclus)'!Z1496</f>
        <v>0</v>
      </c>
      <c r="AA1496" s="421">
        <f>'2. FTNC CAN'!AA1496+'3. FTNC USD'!AA1496+'4. FTNC EUR'!AA1496+'5. FTNC GBP'!AA1496+'6. FTNC Autres (inclus)'!AA1496</f>
        <v>0</v>
      </c>
      <c r="AB1496" s="421">
        <f>'2. FTNC CAN'!AB1496+'3. FTNC USD'!AB1496+'4. FTNC EUR'!AB1496+'5. FTNC GBP'!AB1496+'6. FTNC Autres (inclus)'!AB1496</f>
        <v>0</v>
      </c>
      <c r="AC1496" s="408">
        <f>'2. FTNC CAN'!AC1496+'3. FTNC USD'!AC1496+'4. FTNC EUR'!AC1496+'5. FTNC GBP'!AC1496+'6. FTNC Autres (inclus)'!AC1496</f>
        <v>0</v>
      </c>
      <c r="AD1496" s="242"/>
      <c r="AE1496" s="468"/>
      <c r="AF1496" s="568"/>
    </row>
    <row r="1497" spans="1:32" ht="15" outlineLevel="1" x14ac:dyDescent="0.2">
      <c r="A1497" s="232">
        <v>170</v>
      </c>
      <c r="B1497" s="507"/>
      <c r="C1497" s="475"/>
      <c r="D1497" s="475"/>
      <c r="E1497" s="475"/>
      <c r="F1497" s="859" t="s">
        <v>131</v>
      </c>
      <c r="G1497" s="860"/>
      <c r="H1497" s="860"/>
      <c r="I1497" s="860"/>
      <c r="J1497" s="860"/>
      <c r="K1497" s="860"/>
      <c r="L1497" s="861"/>
      <c r="M1497" s="408">
        <f>'2. FTNC CAN'!M1497+'3. FTNC USD'!M1497+'4. FTNC EUR'!M1497+'5. FTNC GBP'!M1497+'6. FTNC Autres (inclus)'!M1497</f>
        <v>0</v>
      </c>
      <c r="N1497" s="419">
        <f>'2. FTNC CAN'!N1497+'3. FTNC USD'!N1497+'4. FTNC EUR'!N1497+'5. FTNC GBP'!N1497+'6. FTNC Autres (inclus)'!N1497</f>
        <v>0</v>
      </c>
      <c r="O1497" s="422">
        <f>'2. FTNC CAN'!O1497+'3. FTNC USD'!O1497+'4. FTNC EUR'!O1497+'5. FTNC GBP'!O1497+'6. FTNC Autres (inclus)'!O1497</f>
        <v>0</v>
      </c>
      <c r="P1497" s="422">
        <f>'2. FTNC CAN'!P1497+'3. FTNC USD'!P1497+'4. FTNC EUR'!P1497+'5. FTNC GBP'!P1497+'6. FTNC Autres (inclus)'!P1497</f>
        <v>0</v>
      </c>
      <c r="Q1497" s="423">
        <f>'2. FTNC CAN'!Q1497+'3. FTNC USD'!Q1497+'4. FTNC EUR'!Q1497+'5. FTNC GBP'!Q1497+'6. FTNC Autres (inclus)'!Q1497</f>
        <v>0</v>
      </c>
      <c r="R1497" s="419">
        <f>'2. FTNC CAN'!R1497+'3. FTNC USD'!R1497+'4. FTNC EUR'!R1497+'5. FTNC GBP'!R1497+'6. FTNC Autres (inclus)'!R1497</f>
        <v>0</v>
      </c>
      <c r="S1497" s="421">
        <f>'2. FTNC CAN'!S1497+'3. FTNC USD'!S1497+'4. FTNC EUR'!S1497+'5. FTNC GBP'!S1497+'6. FTNC Autres (inclus)'!S1497</f>
        <v>0</v>
      </c>
      <c r="T1497" s="421">
        <f>'2. FTNC CAN'!T1497+'3. FTNC USD'!T1497+'4. FTNC EUR'!T1497+'5. FTNC GBP'!T1497+'6. FTNC Autres (inclus)'!T1497</f>
        <v>0</v>
      </c>
      <c r="U1497" s="421">
        <f>'2. FTNC CAN'!U1497+'3. FTNC USD'!U1497+'4. FTNC EUR'!U1497+'5. FTNC GBP'!U1497+'6. FTNC Autres (inclus)'!U1497</f>
        <v>0</v>
      </c>
      <c r="V1497" s="421">
        <f>'2. FTNC CAN'!V1497+'3. FTNC USD'!V1497+'4. FTNC EUR'!V1497+'5. FTNC GBP'!V1497+'6. FTNC Autres (inclus)'!V1497</f>
        <v>0</v>
      </c>
      <c r="W1497" s="421">
        <f>'2. FTNC CAN'!W1497+'3. FTNC USD'!W1497+'4. FTNC EUR'!W1497+'5. FTNC GBP'!W1497+'6. FTNC Autres (inclus)'!W1497</f>
        <v>0</v>
      </c>
      <c r="X1497" s="422">
        <f>'2. FTNC CAN'!X1497+'3. FTNC USD'!X1497+'4. FTNC EUR'!X1497+'5. FTNC GBP'!X1497+'6. FTNC Autres (inclus)'!X1497</f>
        <v>0</v>
      </c>
      <c r="Y1497" s="421">
        <f>'2. FTNC CAN'!Y1497+'3. FTNC USD'!Y1497+'4. FTNC EUR'!Y1497+'5. FTNC GBP'!Y1497+'6. FTNC Autres (inclus)'!Y1497</f>
        <v>0</v>
      </c>
      <c r="Z1497" s="421">
        <f>'2. FTNC CAN'!Z1497+'3. FTNC USD'!Z1497+'4. FTNC EUR'!Z1497+'5. FTNC GBP'!Z1497+'6. FTNC Autres (inclus)'!Z1497</f>
        <v>0</v>
      </c>
      <c r="AA1497" s="421">
        <f>'2. FTNC CAN'!AA1497+'3. FTNC USD'!AA1497+'4. FTNC EUR'!AA1497+'5. FTNC GBP'!AA1497+'6. FTNC Autres (inclus)'!AA1497</f>
        <v>0</v>
      </c>
      <c r="AB1497" s="421">
        <f>'2. FTNC CAN'!AB1497+'3. FTNC USD'!AB1497+'4. FTNC EUR'!AB1497+'5. FTNC GBP'!AB1497+'6. FTNC Autres (inclus)'!AB1497</f>
        <v>0</v>
      </c>
      <c r="AC1497" s="408">
        <f>'2. FTNC CAN'!AC1497+'3. FTNC USD'!AC1497+'4. FTNC EUR'!AC1497+'5. FTNC GBP'!AC1497+'6. FTNC Autres (inclus)'!AC1497</f>
        <v>0</v>
      </c>
      <c r="AD1497" s="242"/>
      <c r="AE1497" s="468"/>
      <c r="AF1497" s="568"/>
    </row>
    <row r="1498" spans="1:32" ht="15" outlineLevel="1" x14ac:dyDescent="0.2">
      <c r="A1498" s="232">
        <v>171</v>
      </c>
      <c r="B1498" s="507"/>
      <c r="C1498" s="475"/>
      <c r="D1498" s="475"/>
      <c r="E1498" s="853" t="s">
        <v>132</v>
      </c>
      <c r="F1498" s="854"/>
      <c r="G1498" s="854"/>
      <c r="H1498" s="854"/>
      <c r="I1498" s="854"/>
      <c r="J1498" s="854"/>
      <c r="K1498" s="854"/>
      <c r="L1498" s="855"/>
      <c r="M1498" s="407">
        <f>SUBTOTAL(9,M1499:M1500)</f>
        <v>0</v>
      </c>
      <c r="N1498" s="410">
        <f t="shared" ref="N1498:AC1498" si="1542">SUBTOTAL(9,N1499:N1500)</f>
        <v>0</v>
      </c>
      <c r="O1498" s="414">
        <f t="shared" si="1542"/>
        <v>0</v>
      </c>
      <c r="P1498" s="414">
        <f t="shared" si="1542"/>
        <v>0</v>
      </c>
      <c r="Q1498" s="415">
        <f t="shared" si="1542"/>
        <v>0</v>
      </c>
      <c r="R1498" s="410">
        <f t="shared" si="1542"/>
        <v>0</v>
      </c>
      <c r="S1498" s="414">
        <f t="shared" si="1542"/>
        <v>0</v>
      </c>
      <c r="T1498" s="413">
        <f t="shared" si="1542"/>
        <v>0</v>
      </c>
      <c r="U1498" s="413">
        <f t="shared" si="1542"/>
        <v>0</v>
      </c>
      <c r="V1498" s="413">
        <f t="shared" si="1542"/>
        <v>0</v>
      </c>
      <c r="W1498" s="413">
        <f t="shared" si="1542"/>
        <v>0</v>
      </c>
      <c r="X1498" s="413">
        <f t="shared" si="1542"/>
        <v>0</v>
      </c>
      <c r="Y1498" s="413">
        <f t="shared" si="1542"/>
        <v>0</v>
      </c>
      <c r="Z1498" s="413">
        <f t="shared" si="1542"/>
        <v>0</v>
      </c>
      <c r="AA1498" s="413">
        <f t="shared" si="1542"/>
        <v>0</v>
      </c>
      <c r="AB1498" s="411">
        <f t="shared" si="1542"/>
        <v>0</v>
      </c>
      <c r="AC1498" s="407">
        <f t="shared" si="1542"/>
        <v>0</v>
      </c>
      <c r="AD1498" s="242"/>
      <c r="AE1498" s="468"/>
      <c r="AF1498" s="568"/>
    </row>
    <row r="1499" spans="1:32" ht="15" outlineLevel="1" x14ac:dyDescent="0.2">
      <c r="A1499" s="232">
        <v>172</v>
      </c>
      <c r="B1499" s="507"/>
      <c r="C1499" s="475"/>
      <c r="D1499" s="475"/>
      <c r="E1499" s="475"/>
      <c r="F1499" s="856" t="s">
        <v>133</v>
      </c>
      <c r="G1499" s="857"/>
      <c r="H1499" s="857"/>
      <c r="I1499" s="857"/>
      <c r="J1499" s="857"/>
      <c r="K1499" s="857"/>
      <c r="L1499" s="858"/>
      <c r="M1499" s="408">
        <f>'2. FTNC CAN'!M1499+'3. FTNC USD'!M1499+'4. FTNC EUR'!M1499+'5. FTNC GBP'!M1499+'6. FTNC Autres (inclus)'!M1499</f>
        <v>0</v>
      </c>
      <c r="N1499" s="419">
        <f>'2. FTNC CAN'!N1499+'3. FTNC USD'!N1499+'4. FTNC EUR'!N1499+'5. FTNC GBP'!N1499+'6. FTNC Autres (inclus)'!N1499</f>
        <v>0</v>
      </c>
      <c r="O1499" s="422">
        <f>'2. FTNC CAN'!O1499+'3. FTNC USD'!O1499+'4. FTNC EUR'!O1499+'5. FTNC GBP'!O1499+'6. FTNC Autres (inclus)'!O1499</f>
        <v>0</v>
      </c>
      <c r="P1499" s="422">
        <f>'2. FTNC CAN'!P1499+'3. FTNC USD'!P1499+'4. FTNC EUR'!P1499+'5. FTNC GBP'!P1499+'6. FTNC Autres (inclus)'!P1499</f>
        <v>0</v>
      </c>
      <c r="Q1499" s="423">
        <f>'2. FTNC CAN'!Q1499+'3. FTNC USD'!Q1499+'4. FTNC EUR'!Q1499+'5. FTNC GBP'!Q1499+'6. FTNC Autres (inclus)'!Q1499</f>
        <v>0</v>
      </c>
      <c r="R1499" s="419">
        <f>'2. FTNC CAN'!R1499+'3. FTNC USD'!R1499+'4. FTNC EUR'!R1499+'5. FTNC GBP'!R1499+'6. FTNC Autres (inclus)'!R1499</f>
        <v>0</v>
      </c>
      <c r="S1499" s="421">
        <f>'2. FTNC CAN'!S1499+'3. FTNC USD'!S1499+'4. FTNC EUR'!S1499+'5. FTNC GBP'!S1499+'6. FTNC Autres (inclus)'!S1499</f>
        <v>0</v>
      </c>
      <c r="T1499" s="421">
        <f>'2. FTNC CAN'!T1499+'3. FTNC USD'!T1499+'4. FTNC EUR'!T1499+'5. FTNC GBP'!T1499+'6. FTNC Autres (inclus)'!T1499</f>
        <v>0</v>
      </c>
      <c r="U1499" s="421">
        <f>'2. FTNC CAN'!U1499+'3. FTNC USD'!U1499+'4. FTNC EUR'!U1499+'5. FTNC GBP'!U1499+'6. FTNC Autres (inclus)'!U1499</f>
        <v>0</v>
      </c>
      <c r="V1499" s="421">
        <f>'2. FTNC CAN'!V1499+'3. FTNC USD'!V1499+'4. FTNC EUR'!V1499+'5. FTNC GBP'!V1499+'6. FTNC Autres (inclus)'!V1499</f>
        <v>0</v>
      </c>
      <c r="W1499" s="421">
        <f>'2. FTNC CAN'!W1499+'3. FTNC USD'!W1499+'4. FTNC EUR'!W1499+'5. FTNC GBP'!W1499+'6. FTNC Autres (inclus)'!W1499</f>
        <v>0</v>
      </c>
      <c r="X1499" s="422">
        <f>'2. FTNC CAN'!X1499+'3. FTNC USD'!X1499+'4. FTNC EUR'!X1499+'5. FTNC GBP'!X1499+'6. FTNC Autres (inclus)'!X1499</f>
        <v>0</v>
      </c>
      <c r="Y1499" s="421">
        <f>'2. FTNC CAN'!Y1499+'3. FTNC USD'!Y1499+'4. FTNC EUR'!Y1499+'5. FTNC GBP'!Y1499+'6. FTNC Autres (inclus)'!Y1499</f>
        <v>0</v>
      </c>
      <c r="Z1499" s="421">
        <f>'2. FTNC CAN'!Z1499+'3. FTNC USD'!Z1499+'4. FTNC EUR'!Z1499+'5. FTNC GBP'!Z1499+'6. FTNC Autres (inclus)'!Z1499</f>
        <v>0</v>
      </c>
      <c r="AA1499" s="421">
        <f>'2. FTNC CAN'!AA1499+'3. FTNC USD'!AA1499+'4. FTNC EUR'!AA1499+'5. FTNC GBP'!AA1499+'6. FTNC Autres (inclus)'!AA1499</f>
        <v>0</v>
      </c>
      <c r="AB1499" s="421">
        <f>'2. FTNC CAN'!AB1499+'3. FTNC USD'!AB1499+'4. FTNC EUR'!AB1499+'5. FTNC GBP'!AB1499+'6. FTNC Autres (inclus)'!AB1499</f>
        <v>0</v>
      </c>
      <c r="AC1499" s="408">
        <f>'2. FTNC CAN'!AC1499+'3. FTNC USD'!AC1499+'4. FTNC EUR'!AC1499+'5. FTNC GBP'!AC1499+'6. FTNC Autres (inclus)'!AC1499</f>
        <v>0</v>
      </c>
      <c r="AD1499" s="242"/>
      <c r="AE1499" s="468"/>
      <c r="AF1499" s="568"/>
    </row>
    <row r="1500" spans="1:32" ht="15" outlineLevel="1" x14ac:dyDescent="0.2">
      <c r="A1500" s="232">
        <v>173</v>
      </c>
      <c r="B1500" s="507"/>
      <c r="C1500" s="475"/>
      <c r="D1500" s="475"/>
      <c r="E1500" s="475"/>
      <c r="F1500" s="859" t="s">
        <v>134</v>
      </c>
      <c r="G1500" s="860"/>
      <c r="H1500" s="860"/>
      <c r="I1500" s="860"/>
      <c r="J1500" s="860"/>
      <c r="K1500" s="860"/>
      <c r="L1500" s="861"/>
      <c r="M1500" s="408">
        <f>'2. FTNC CAN'!M1500+'3. FTNC USD'!M1500+'4. FTNC EUR'!M1500+'5. FTNC GBP'!M1500+'6. FTNC Autres (inclus)'!M1500</f>
        <v>0</v>
      </c>
      <c r="N1500" s="419">
        <f>'2. FTNC CAN'!N1500+'3. FTNC USD'!N1500+'4. FTNC EUR'!N1500+'5. FTNC GBP'!N1500+'6. FTNC Autres (inclus)'!N1500</f>
        <v>0</v>
      </c>
      <c r="O1500" s="422">
        <f>'2. FTNC CAN'!O1500+'3. FTNC USD'!O1500+'4. FTNC EUR'!O1500+'5. FTNC GBP'!O1500+'6. FTNC Autres (inclus)'!O1500</f>
        <v>0</v>
      </c>
      <c r="P1500" s="422">
        <f>'2. FTNC CAN'!P1500+'3. FTNC USD'!P1500+'4. FTNC EUR'!P1500+'5. FTNC GBP'!P1500+'6. FTNC Autres (inclus)'!P1500</f>
        <v>0</v>
      </c>
      <c r="Q1500" s="423">
        <f>'2. FTNC CAN'!Q1500+'3. FTNC USD'!Q1500+'4. FTNC EUR'!Q1500+'5. FTNC GBP'!Q1500+'6. FTNC Autres (inclus)'!Q1500</f>
        <v>0</v>
      </c>
      <c r="R1500" s="419">
        <f>'2. FTNC CAN'!R1500+'3. FTNC USD'!R1500+'4. FTNC EUR'!R1500+'5. FTNC GBP'!R1500+'6. FTNC Autres (inclus)'!R1500</f>
        <v>0</v>
      </c>
      <c r="S1500" s="421">
        <f>'2. FTNC CAN'!S1500+'3. FTNC USD'!S1500+'4. FTNC EUR'!S1500+'5. FTNC GBP'!S1500+'6. FTNC Autres (inclus)'!S1500</f>
        <v>0</v>
      </c>
      <c r="T1500" s="421">
        <f>'2. FTNC CAN'!T1500+'3. FTNC USD'!T1500+'4. FTNC EUR'!T1500+'5. FTNC GBP'!T1500+'6. FTNC Autres (inclus)'!T1500</f>
        <v>0</v>
      </c>
      <c r="U1500" s="421">
        <f>'2. FTNC CAN'!U1500+'3. FTNC USD'!U1500+'4. FTNC EUR'!U1500+'5. FTNC GBP'!U1500+'6. FTNC Autres (inclus)'!U1500</f>
        <v>0</v>
      </c>
      <c r="V1500" s="421">
        <f>'2. FTNC CAN'!V1500+'3. FTNC USD'!V1500+'4. FTNC EUR'!V1500+'5. FTNC GBP'!V1500+'6. FTNC Autres (inclus)'!V1500</f>
        <v>0</v>
      </c>
      <c r="W1500" s="421">
        <f>'2. FTNC CAN'!W1500+'3. FTNC USD'!W1500+'4. FTNC EUR'!W1500+'5. FTNC GBP'!W1500+'6. FTNC Autres (inclus)'!W1500</f>
        <v>0</v>
      </c>
      <c r="X1500" s="422">
        <f>'2. FTNC CAN'!X1500+'3. FTNC USD'!X1500+'4. FTNC EUR'!X1500+'5. FTNC GBP'!X1500+'6. FTNC Autres (inclus)'!X1500</f>
        <v>0</v>
      </c>
      <c r="Y1500" s="421">
        <f>'2. FTNC CAN'!Y1500+'3. FTNC USD'!Y1500+'4. FTNC EUR'!Y1500+'5. FTNC GBP'!Y1500+'6. FTNC Autres (inclus)'!Y1500</f>
        <v>0</v>
      </c>
      <c r="Z1500" s="421">
        <f>'2. FTNC CAN'!Z1500+'3. FTNC USD'!Z1500+'4. FTNC EUR'!Z1500+'5. FTNC GBP'!Z1500+'6. FTNC Autres (inclus)'!Z1500</f>
        <v>0</v>
      </c>
      <c r="AA1500" s="421">
        <f>'2. FTNC CAN'!AA1500+'3. FTNC USD'!AA1500+'4. FTNC EUR'!AA1500+'5. FTNC GBP'!AA1500+'6. FTNC Autres (inclus)'!AA1500</f>
        <v>0</v>
      </c>
      <c r="AB1500" s="421">
        <f>'2. FTNC CAN'!AB1500+'3. FTNC USD'!AB1500+'4. FTNC EUR'!AB1500+'5. FTNC GBP'!AB1500+'6. FTNC Autres (inclus)'!AB1500</f>
        <v>0</v>
      </c>
      <c r="AC1500" s="408">
        <f>'2. FTNC CAN'!AC1500+'3. FTNC USD'!AC1500+'4. FTNC EUR'!AC1500+'5. FTNC GBP'!AC1500+'6. FTNC Autres (inclus)'!AC1500</f>
        <v>0</v>
      </c>
      <c r="AD1500" s="242"/>
      <c r="AE1500" s="468"/>
      <c r="AF1500" s="568"/>
    </row>
    <row r="1501" spans="1:32" ht="15" outlineLevel="1" x14ac:dyDescent="0.2">
      <c r="A1501" s="232">
        <v>174</v>
      </c>
      <c r="B1501" s="507"/>
      <c r="C1501" s="475"/>
      <c r="D1501" s="475"/>
      <c r="E1501" s="853" t="s">
        <v>135</v>
      </c>
      <c r="F1501" s="854"/>
      <c r="G1501" s="854"/>
      <c r="H1501" s="854"/>
      <c r="I1501" s="854"/>
      <c r="J1501" s="854"/>
      <c r="K1501" s="854"/>
      <c r="L1501" s="855"/>
      <c r="M1501" s="407">
        <f>SUBTOTAL(9,M1502:M1503)</f>
        <v>0</v>
      </c>
      <c r="N1501" s="410">
        <f t="shared" ref="N1501:AC1501" si="1543">SUBTOTAL(9,N1502:N1503)</f>
        <v>0</v>
      </c>
      <c r="O1501" s="414">
        <f t="shared" si="1543"/>
        <v>0</v>
      </c>
      <c r="P1501" s="414">
        <f t="shared" si="1543"/>
        <v>0</v>
      </c>
      <c r="Q1501" s="415">
        <f t="shared" si="1543"/>
        <v>0</v>
      </c>
      <c r="R1501" s="410">
        <f t="shared" si="1543"/>
        <v>0</v>
      </c>
      <c r="S1501" s="414">
        <f t="shared" si="1543"/>
        <v>0</v>
      </c>
      <c r="T1501" s="413">
        <f t="shared" si="1543"/>
        <v>0</v>
      </c>
      <c r="U1501" s="413">
        <f t="shared" si="1543"/>
        <v>0</v>
      </c>
      <c r="V1501" s="413">
        <f t="shared" si="1543"/>
        <v>0</v>
      </c>
      <c r="W1501" s="413">
        <f t="shared" si="1543"/>
        <v>0</v>
      </c>
      <c r="X1501" s="413">
        <f t="shared" si="1543"/>
        <v>0</v>
      </c>
      <c r="Y1501" s="413">
        <f t="shared" si="1543"/>
        <v>0</v>
      </c>
      <c r="Z1501" s="413">
        <f t="shared" si="1543"/>
        <v>0</v>
      </c>
      <c r="AA1501" s="413">
        <f t="shared" si="1543"/>
        <v>0</v>
      </c>
      <c r="AB1501" s="411">
        <f t="shared" si="1543"/>
        <v>0</v>
      </c>
      <c r="AC1501" s="407">
        <f t="shared" si="1543"/>
        <v>0</v>
      </c>
      <c r="AD1501" s="242"/>
      <c r="AE1501" s="468"/>
      <c r="AF1501" s="568"/>
    </row>
    <row r="1502" spans="1:32" ht="15" outlineLevel="1" x14ac:dyDescent="0.2">
      <c r="A1502" s="232">
        <v>175</v>
      </c>
      <c r="B1502" s="507"/>
      <c r="C1502" s="475"/>
      <c r="D1502" s="475"/>
      <c r="E1502" s="475"/>
      <c r="F1502" s="856" t="s">
        <v>136</v>
      </c>
      <c r="G1502" s="857"/>
      <c r="H1502" s="857"/>
      <c r="I1502" s="857"/>
      <c r="J1502" s="857"/>
      <c r="K1502" s="857"/>
      <c r="L1502" s="858"/>
      <c r="M1502" s="408">
        <f>'2. FTNC CAN'!M1502+'3. FTNC USD'!M1502+'4. FTNC EUR'!M1502+'5. FTNC GBP'!M1502+'6. FTNC Autres (inclus)'!M1502</f>
        <v>0</v>
      </c>
      <c r="N1502" s="419">
        <f>'2. FTNC CAN'!N1502+'3. FTNC USD'!N1502+'4. FTNC EUR'!N1502+'5. FTNC GBP'!N1502+'6. FTNC Autres (inclus)'!N1502</f>
        <v>0</v>
      </c>
      <c r="O1502" s="422">
        <f>'2. FTNC CAN'!O1502+'3. FTNC USD'!O1502+'4. FTNC EUR'!O1502+'5. FTNC GBP'!O1502+'6. FTNC Autres (inclus)'!O1502</f>
        <v>0</v>
      </c>
      <c r="P1502" s="422">
        <f>'2. FTNC CAN'!P1502+'3. FTNC USD'!P1502+'4. FTNC EUR'!P1502+'5. FTNC GBP'!P1502+'6. FTNC Autres (inclus)'!P1502</f>
        <v>0</v>
      </c>
      <c r="Q1502" s="423">
        <f>'2. FTNC CAN'!Q1502+'3. FTNC USD'!Q1502+'4. FTNC EUR'!Q1502+'5. FTNC GBP'!Q1502+'6. FTNC Autres (inclus)'!Q1502</f>
        <v>0</v>
      </c>
      <c r="R1502" s="419">
        <f>'2. FTNC CAN'!R1502+'3. FTNC USD'!R1502+'4. FTNC EUR'!R1502+'5. FTNC GBP'!R1502+'6. FTNC Autres (inclus)'!R1502</f>
        <v>0</v>
      </c>
      <c r="S1502" s="421">
        <f>'2. FTNC CAN'!S1502+'3. FTNC USD'!S1502+'4. FTNC EUR'!S1502+'5. FTNC GBP'!S1502+'6. FTNC Autres (inclus)'!S1502</f>
        <v>0</v>
      </c>
      <c r="T1502" s="421">
        <f>'2. FTNC CAN'!T1502+'3. FTNC USD'!T1502+'4. FTNC EUR'!T1502+'5. FTNC GBP'!T1502+'6. FTNC Autres (inclus)'!T1502</f>
        <v>0</v>
      </c>
      <c r="U1502" s="421">
        <f>'2. FTNC CAN'!U1502+'3. FTNC USD'!U1502+'4. FTNC EUR'!U1502+'5. FTNC GBP'!U1502+'6. FTNC Autres (inclus)'!U1502</f>
        <v>0</v>
      </c>
      <c r="V1502" s="421">
        <f>'2. FTNC CAN'!V1502+'3. FTNC USD'!V1502+'4. FTNC EUR'!V1502+'5. FTNC GBP'!V1502+'6. FTNC Autres (inclus)'!V1502</f>
        <v>0</v>
      </c>
      <c r="W1502" s="421">
        <f>'2. FTNC CAN'!W1502+'3. FTNC USD'!W1502+'4. FTNC EUR'!W1502+'5. FTNC GBP'!W1502+'6. FTNC Autres (inclus)'!W1502</f>
        <v>0</v>
      </c>
      <c r="X1502" s="422">
        <f>'2. FTNC CAN'!X1502+'3. FTNC USD'!X1502+'4. FTNC EUR'!X1502+'5. FTNC GBP'!X1502+'6. FTNC Autres (inclus)'!X1502</f>
        <v>0</v>
      </c>
      <c r="Y1502" s="421">
        <f>'2. FTNC CAN'!Y1502+'3. FTNC USD'!Y1502+'4. FTNC EUR'!Y1502+'5. FTNC GBP'!Y1502+'6. FTNC Autres (inclus)'!Y1502</f>
        <v>0</v>
      </c>
      <c r="Z1502" s="421">
        <f>'2. FTNC CAN'!Z1502+'3. FTNC USD'!Z1502+'4. FTNC EUR'!Z1502+'5. FTNC GBP'!Z1502+'6. FTNC Autres (inclus)'!Z1502</f>
        <v>0</v>
      </c>
      <c r="AA1502" s="421">
        <f>'2. FTNC CAN'!AA1502+'3. FTNC USD'!AA1502+'4. FTNC EUR'!AA1502+'5. FTNC GBP'!AA1502+'6. FTNC Autres (inclus)'!AA1502</f>
        <v>0</v>
      </c>
      <c r="AB1502" s="421">
        <f>'2. FTNC CAN'!AB1502+'3. FTNC USD'!AB1502+'4. FTNC EUR'!AB1502+'5. FTNC GBP'!AB1502+'6. FTNC Autres (inclus)'!AB1502</f>
        <v>0</v>
      </c>
      <c r="AC1502" s="408">
        <f>'2. FTNC CAN'!AC1502+'3. FTNC USD'!AC1502+'4. FTNC EUR'!AC1502+'5. FTNC GBP'!AC1502+'6. FTNC Autres (inclus)'!AC1502</f>
        <v>0</v>
      </c>
      <c r="AD1502" s="242"/>
      <c r="AE1502" s="468"/>
      <c r="AF1502" s="568"/>
    </row>
    <row r="1503" spans="1:32" ht="15" outlineLevel="1" x14ac:dyDescent="0.2">
      <c r="A1503" s="232">
        <v>176</v>
      </c>
      <c r="B1503" s="507"/>
      <c r="C1503" s="475"/>
      <c r="D1503" s="475"/>
      <c r="E1503" s="475"/>
      <c r="F1503" s="859" t="s">
        <v>137</v>
      </c>
      <c r="G1503" s="860"/>
      <c r="H1503" s="860"/>
      <c r="I1503" s="860"/>
      <c r="J1503" s="860"/>
      <c r="K1503" s="860"/>
      <c r="L1503" s="861"/>
      <c r="M1503" s="408">
        <f>'2. FTNC CAN'!M1503+'3. FTNC USD'!M1503+'4. FTNC EUR'!M1503+'5. FTNC GBP'!M1503+'6. FTNC Autres (inclus)'!M1503</f>
        <v>0</v>
      </c>
      <c r="N1503" s="419">
        <f>'2. FTNC CAN'!N1503+'3. FTNC USD'!N1503+'4. FTNC EUR'!N1503+'5. FTNC GBP'!N1503+'6. FTNC Autres (inclus)'!N1503</f>
        <v>0</v>
      </c>
      <c r="O1503" s="422">
        <f>'2. FTNC CAN'!O1503+'3. FTNC USD'!O1503+'4. FTNC EUR'!O1503+'5. FTNC GBP'!O1503+'6. FTNC Autres (inclus)'!O1503</f>
        <v>0</v>
      </c>
      <c r="P1503" s="422">
        <f>'2. FTNC CAN'!P1503+'3. FTNC USD'!P1503+'4. FTNC EUR'!P1503+'5. FTNC GBP'!P1503+'6. FTNC Autres (inclus)'!P1503</f>
        <v>0</v>
      </c>
      <c r="Q1503" s="423">
        <f>'2. FTNC CAN'!Q1503+'3. FTNC USD'!Q1503+'4. FTNC EUR'!Q1503+'5. FTNC GBP'!Q1503+'6. FTNC Autres (inclus)'!Q1503</f>
        <v>0</v>
      </c>
      <c r="R1503" s="419">
        <f>'2. FTNC CAN'!R1503+'3. FTNC USD'!R1503+'4. FTNC EUR'!R1503+'5. FTNC GBP'!R1503+'6. FTNC Autres (inclus)'!R1503</f>
        <v>0</v>
      </c>
      <c r="S1503" s="421">
        <f>'2. FTNC CAN'!S1503+'3. FTNC USD'!S1503+'4. FTNC EUR'!S1503+'5. FTNC GBP'!S1503+'6. FTNC Autres (inclus)'!S1503</f>
        <v>0</v>
      </c>
      <c r="T1503" s="421">
        <f>'2. FTNC CAN'!T1503+'3. FTNC USD'!T1503+'4. FTNC EUR'!T1503+'5. FTNC GBP'!T1503+'6. FTNC Autres (inclus)'!T1503</f>
        <v>0</v>
      </c>
      <c r="U1503" s="421">
        <f>'2. FTNC CAN'!U1503+'3. FTNC USD'!U1503+'4. FTNC EUR'!U1503+'5. FTNC GBP'!U1503+'6. FTNC Autres (inclus)'!U1503</f>
        <v>0</v>
      </c>
      <c r="V1503" s="421">
        <f>'2. FTNC CAN'!V1503+'3. FTNC USD'!V1503+'4. FTNC EUR'!V1503+'5. FTNC GBP'!V1503+'6. FTNC Autres (inclus)'!V1503</f>
        <v>0</v>
      </c>
      <c r="W1503" s="421">
        <f>'2. FTNC CAN'!W1503+'3. FTNC USD'!W1503+'4. FTNC EUR'!W1503+'5. FTNC GBP'!W1503+'6. FTNC Autres (inclus)'!W1503</f>
        <v>0</v>
      </c>
      <c r="X1503" s="422">
        <f>'2. FTNC CAN'!X1503+'3. FTNC USD'!X1503+'4. FTNC EUR'!X1503+'5. FTNC GBP'!X1503+'6. FTNC Autres (inclus)'!X1503</f>
        <v>0</v>
      </c>
      <c r="Y1503" s="421">
        <f>'2. FTNC CAN'!Y1503+'3. FTNC USD'!Y1503+'4. FTNC EUR'!Y1503+'5. FTNC GBP'!Y1503+'6. FTNC Autres (inclus)'!Y1503</f>
        <v>0</v>
      </c>
      <c r="Z1503" s="421">
        <f>'2. FTNC CAN'!Z1503+'3. FTNC USD'!Z1503+'4. FTNC EUR'!Z1503+'5. FTNC GBP'!Z1503+'6. FTNC Autres (inclus)'!Z1503</f>
        <v>0</v>
      </c>
      <c r="AA1503" s="421">
        <f>'2. FTNC CAN'!AA1503+'3. FTNC USD'!AA1503+'4. FTNC EUR'!AA1503+'5. FTNC GBP'!AA1503+'6. FTNC Autres (inclus)'!AA1503</f>
        <v>0</v>
      </c>
      <c r="AB1503" s="421">
        <f>'2. FTNC CAN'!AB1503+'3. FTNC USD'!AB1503+'4. FTNC EUR'!AB1503+'5. FTNC GBP'!AB1503+'6. FTNC Autres (inclus)'!AB1503</f>
        <v>0</v>
      </c>
      <c r="AC1503" s="408">
        <f>'2. FTNC CAN'!AC1503+'3. FTNC USD'!AC1503+'4. FTNC EUR'!AC1503+'5. FTNC GBP'!AC1503+'6. FTNC Autres (inclus)'!AC1503</f>
        <v>0</v>
      </c>
      <c r="AD1503" s="242"/>
      <c r="AE1503" s="468"/>
      <c r="AF1503" s="568"/>
    </row>
    <row r="1504" spans="1:32" ht="15" outlineLevel="1" x14ac:dyDescent="0.2">
      <c r="A1504" s="232">
        <v>177</v>
      </c>
      <c r="B1504" s="507"/>
      <c r="C1504" s="475"/>
      <c r="D1504" s="475"/>
      <c r="E1504" s="853" t="s">
        <v>550</v>
      </c>
      <c r="F1504" s="854"/>
      <c r="G1504" s="854"/>
      <c r="H1504" s="854"/>
      <c r="I1504" s="854"/>
      <c r="J1504" s="854"/>
      <c r="K1504" s="854"/>
      <c r="L1504" s="855"/>
      <c r="M1504" s="407">
        <f>SUBTOTAL(9,M1505:M1506)</f>
        <v>0</v>
      </c>
      <c r="N1504" s="410">
        <f t="shared" ref="N1504:AC1504" si="1544">SUBTOTAL(9,N1505:N1506)</f>
        <v>0</v>
      </c>
      <c r="O1504" s="414">
        <f t="shared" si="1544"/>
        <v>0</v>
      </c>
      <c r="P1504" s="414">
        <f t="shared" si="1544"/>
        <v>0</v>
      </c>
      <c r="Q1504" s="415">
        <f t="shared" si="1544"/>
        <v>0</v>
      </c>
      <c r="R1504" s="410">
        <f t="shared" si="1544"/>
        <v>0</v>
      </c>
      <c r="S1504" s="414">
        <f t="shared" si="1544"/>
        <v>0</v>
      </c>
      <c r="T1504" s="413">
        <f t="shared" si="1544"/>
        <v>0</v>
      </c>
      <c r="U1504" s="413">
        <f t="shared" si="1544"/>
        <v>0</v>
      </c>
      <c r="V1504" s="413">
        <f t="shared" si="1544"/>
        <v>0</v>
      </c>
      <c r="W1504" s="413">
        <f t="shared" si="1544"/>
        <v>0</v>
      </c>
      <c r="X1504" s="413">
        <f t="shared" si="1544"/>
        <v>0</v>
      </c>
      <c r="Y1504" s="413">
        <f t="shared" si="1544"/>
        <v>0</v>
      </c>
      <c r="Z1504" s="413">
        <f t="shared" si="1544"/>
        <v>0</v>
      </c>
      <c r="AA1504" s="413">
        <f t="shared" si="1544"/>
        <v>0</v>
      </c>
      <c r="AB1504" s="411">
        <f t="shared" si="1544"/>
        <v>0</v>
      </c>
      <c r="AC1504" s="407">
        <f t="shared" si="1544"/>
        <v>0</v>
      </c>
      <c r="AD1504" s="242"/>
      <c r="AE1504" s="468"/>
      <c r="AF1504" s="568"/>
    </row>
    <row r="1505" spans="1:32" ht="15" outlineLevel="1" x14ac:dyDescent="0.2">
      <c r="A1505" s="232">
        <v>178</v>
      </c>
      <c r="B1505" s="507"/>
      <c r="C1505" s="475"/>
      <c r="D1505" s="475"/>
      <c r="E1505" s="475"/>
      <c r="F1505" s="856" t="s">
        <v>551</v>
      </c>
      <c r="G1505" s="857"/>
      <c r="H1505" s="857"/>
      <c r="I1505" s="857"/>
      <c r="J1505" s="857"/>
      <c r="K1505" s="857"/>
      <c r="L1505" s="858"/>
      <c r="M1505" s="408">
        <f>'2. FTNC CAN'!M1505+'3. FTNC USD'!M1505+'4. FTNC EUR'!M1505+'5. FTNC GBP'!M1505+'6. FTNC Autres (inclus)'!M1505</f>
        <v>0</v>
      </c>
      <c r="N1505" s="419">
        <f>'2. FTNC CAN'!N1505+'3. FTNC USD'!N1505+'4. FTNC EUR'!N1505+'5. FTNC GBP'!N1505+'6. FTNC Autres (inclus)'!N1505</f>
        <v>0</v>
      </c>
      <c r="O1505" s="422">
        <f>'2. FTNC CAN'!O1505+'3. FTNC USD'!O1505+'4. FTNC EUR'!O1505+'5. FTNC GBP'!O1505+'6. FTNC Autres (inclus)'!O1505</f>
        <v>0</v>
      </c>
      <c r="P1505" s="422">
        <f>'2. FTNC CAN'!P1505+'3. FTNC USD'!P1505+'4. FTNC EUR'!P1505+'5. FTNC GBP'!P1505+'6. FTNC Autres (inclus)'!P1505</f>
        <v>0</v>
      </c>
      <c r="Q1505" s="423">
        <f>'2. FTNC CAN'!Q1505+'3. FTNC USD'!Q1505+'4. FTNC EUR'!Q1505+'5. FTNC GBP'!Q1505+'6. FTNC Autres (inclus)'!Q1505</f>
        <v>0</v>
      </c>
      <c r="R1505" s="419">
        <f>'2. FTNC CAN'!R1505+'3. FTNC USD'!R1505+'4. FTNC EUR'!R1505+'5. FTNC GBP'!R1505+'6. FTNC Autres (inclus)'!R1505</f>
        <v>0</v>
      </c>
      <c r="S1505" s="421">
        <f>'2. FTNC CAN'!S1505+'3. FTNC USD'!S1505+'4. FTNC EUR'!S1505+'5. FTNC GBP'!S1505+'6. FTNC Autres (inclus)'!S1505</f>
        <v>0</v>
      </c>
      <c r="T1505" s="421">
        <f>'2. FTNC CAN'!T1505+'3. FTNC USD'!T1505+'4. FTNC EUR'!T1505+'5. FTNC GBP'!T1505+'6. FTNC Autres (inclus)'!T1505</f>
        <v>0</v>
      </c>
      <c r="U1505" s="421">
        <f>'2. FTNC CAN'!U1505+'3. FTNC USD'!U1505+'4. FTNC EUR'!U1505+'5. FTNC GBP'!U1505+'6. FTNC Autres (inclus)'!U1505</f>
        <v>0</v>
      </c>
      <c r="V1505" s="421">
        <f>'2. FTNC CAN'!V1505+'3. FTNC USD'!V1505+'4. FTNC EUR'!V1505+'5. FTNC GBP'!V1505+'6. FTNC Autres (inclus)'!V1505</f>
        <v>0</v>
      </c>
      <c r="W1505" s="421">
        <f>'2. FTNC CAN'!W1505+'3. FTNC USD'!W1505+'4. FTNC EUR'!W1505+'5. FTNC GBP'!W1505+'6. FTNC Autres (inclus)'!W1505</f>
        <v>0</v>
      </c>
      <c r="X1505" s="422">
        <f>'2. FTNC CAN'!X1505+'3. FTNC USD'!X1505+'4. FTNC EUR'!X1505+'5. FTNC GBP'!X1505+'6. FTNC Autres (inclus)'!X1505</f>
        <v>0</v>
      </c>
      <c r="Y1505" s="421">
        <f>'2. FTNC CAN'!Y1505+'3. FTNC USD'!Y1505+'4. FTNC EUR'!Y1505+'5. FTNC GBP'!Y1505+'6. FTNC Autres (inclus)'!Y1505</f>
        <v>0</v>
      </c>
      <c r="Z1505" s="421">
        <f>'2. FTNC CAN'!Z1505+'3. FTNC USD'!Z1505+'4. FTNC EUR'!Z1505+'5. FTNC GBP'!Z1505+'6. FTNC Autres (inclus)'!Z1505</f>
        <v>0</v>
      </c>
      <c r="AA1505" s="421">
        <f>'2. FTNC CAN'!AA1505+'3. FTNC USD'!AA1505+'4. FTNC EUR'!AA1505+'5. FTNC GBP'!AA1505+'6. FTNC Autres (inclus)'!AA1505</f>
        <v>0</v>
      </c>
      <c r="AB1505" s="421">
        <f>'2. FTNC CAN'!AB1505+'3. FTNC USD'!AB1505+'4. FTNC EUR'!AB1505+'5. FTNC GBP'!AB1505+'6. FTNC Autres (inclus)'!AB1505</f>
        <v>0</v>
      </c>
      <c r="AC1505" s="408">
        <f>'2. FTNC CAN'!AC1505+'3. FTNC USD'!AC1505+'4. FTNC EUR'!AC1505+'5. FTNC GBP'!AC1505+'6. FTNC Autres (inclus)'!AC1505</f>
        <v>0</v>
      </c>
      <c r="AD1505" s="242"/>
      <c r="AE1505" s="468"/>
      <c r="AF1505" s="568"/>
    </row>
    <row r="1506" spans="1:32" ht="15" outlineLevel="1" x14ac:dyDescent="0.2">
      <c r="A1506" s="232">
        <v>179</v>
      </c>
      <c r="B1506" s="507"/>
      <c r="C1506" s="475"/>
      <c r="D1506" s="475"/>
      <c r="E1506" s="475"/>
      <c r="F1506" s="859" t="s">
        <v>552</v>
      </c>
      <c r="G1506" s="860"/>
      <c r="H1506" s="860"/>
      <c r="I1506" s="860"/>
      <c r="J1506" s="860"/>
      <c r="K1506" s="860"/>
      <c r="L1506" s="861"/>
      <c r="M1506" s="408">
        <f>'2. FTNC CAN'!M1506+'3. FTNC USD'!M1506+'4. FTNC EUR'!M1506+'5. FTNC GBP'!M1506+'6. FTNC Autres (inclus)'!M1506</f>
        <v>0</v>
      </c>
      <c r="N1506" s="419">
        <f>'2. FTNC CAN'!N1506+'3. FTNC USD'!N1506+'4. FTNC EUR'!N1506+'5. FTNC GBP'!N1506+'6. FTNC Autres (inclus)'!N1506</f>
        <v>0</v>
      </c>
      <c r="O1506" s="422">
        <f>'2. FTNC CAN'!O1506+'3. FTNC USD'!O1506+'4. FTNC EUR'!O1506+'5. FTNC GBP'!O1506+'6. FTNC Autres (inclus)'!O1506</f>
        <v>0</v>
      </c>
      <c r="P1506" s="422">
        <f>'2. FTNC CAN'!P1506+'3. FTNC USD'!P1506+'4. FTNC EUR'!P1506+'5. FTNC GBP'!P1506+'6. FTNC Autres (inclus)'!P1506</f>
        <v>0</v>
      </c>
      <c r="Q1506" s="423">
        <f>'2. FTNC CAN'!Q1506+'3. FTNC USD'!Q1506+'4. FTNC EUR'!Q1506+'5. FTNC GBP'!Q1506+'6. FTNC Autres (inclus)'!Q1506</f>
        <v>0</v>
      </c>
      <c r="R1506" s="419">
        <f>'2. FTNC CAN'!R1506+'3. FTNC USD'!R1506+'4. FTNC EUR'!R1506+'5. FTNC GBP'!R1506+'6. FTNC Autres (inclus)'!R1506</f>
        <v>0</v>
      </c>
      <c r="S1506" s="421">
        <f>'2. FTNC CAN'!S1506+'3. FTNC USD'!S1506+'4. FTNC EUR'!S1506+'5. FTNC GBP'!S1506+'6. FTNC Autres (inclus)'!S1506</f>
        <v>0</v>
      </c>
      <c r="T1506" s="421">
        <f>'2. FTNC CAN'!T1506+'3. FTNC USD'!T1506+'4. FTNC EUR'!T1506+'5. FTNC GBP'!T1506+'6. FTNC Autres (inclus)'!T1506</f>
        <v>0</v>
      </c>
      <c r="U1506" s="421">
        <f>'2. FTNC CAN'!U1506+'3. FTNC USD'!U1506+'4. FTNC EUR'!U1506+'5. FTNC GBP'!U1506+'6. FTNC Autres (inclus)'!U1506</f>
        <v>0</v>
      </c>
      <c r="V1506" s="421">
        <f>'2. FTNC CAN'!V1506+'3. FTNC USD'!V1506+'4. FTNC EUR'!V1506+'5. FTNC GBP'!V1506+'6. FTNC Autres (inclus)'!V1506</f>
        <v>0</v>
      </c>
      <c r="W1506" s="421">
        <f>'2. FTNC CAN'!W1506+'3. FTNC USD'!W1506+'4. FTNC EUR'!W1506+'5. FTNC GBP'!W1506+'6. FTNC Autres (inclus)'!W1506</f>
        <v>0</v>
      </c>
      <c r="X1506" s="422">
        <f>'2. FTNC CAN'!X1506+'3. FTNC USD'!X1506+'4. FTNC EUR'!X1506+'5. FTNC GBP'!X1506+'6. FTNC Autres (inclus)'!X1506</f>
        <v>0</v>
      </c>
      <c r="Y1506" s="421">
        <f>'2. FTNC CAN'!Y1506+'3. FTNC USD'!Y1506+'4. FTNC EUR'!Y1506+'5. FTNC GBP'!Y1506+'6. FTNC Autres (inclus)'!Y1506</f>
        <v>0</v>
      </c>
      <c r="Z1506" s="421">
        <f>'2. FTNC CAN'!Z1506+'3. FTNC USD'!Z1506+'4. FTNC EUR'!Z1506+'5. FTNC GBP'!Z1506+'6. FTNC Autres (inclus)'!Z1506</f>
        <v>0</v>
      </c>
      <c r="AA1506" s="421">
        <f>'2. FTNC CAN'!AA1506+'3. FTNC USD'!AA1506+'4. FTNC EUR'!AA1506+'5. FTNC GBP'!AA1506+'6. FTNC Autres (inclus)'!AA1506</f>
        <v>0</v>
      </c>
      <c r="AB1506" s="421">
        <f>'2. FTNC CAN'!AB1506+'3. FTNC USD'!AB1506+'4. FTNC EUR'!AB1506+'5. FTNC GBP'!AB1506+'6. FTNC Autres (inclus)'!AB1506</f>
        <v>0</v>
      </c>
      <c r="AC1506" s="408">
        <f>'2. FTNC CAN'!AC1506+'3. FTNC USD'!AC1506+'4. FTNC EUR'!AC1506+'5. FTNC GBP'!AC1506+'6. FTNC Autres (inclus)'!AC1506</f>
        <v>0</v>
      </c>
      <c r="AD1506" s="242"/>
      <c r="AE1506" s="468"/>
      <c r="AF1506" s="568"/>
    </row>
    <row r="1507" spans="1:32" ht="15" outlineLevel="1" x14ac:dyDescent="0.2">
      <c r="A1507" s="232">
        <v>180</v>
      </c>
      <c r="B1507" s="507"/>
      <c r="C1507" s="475"/>
      <c r="D1507" s="475"/>
      <c r="E1507" s="853" t="s">
        <v>553</v>
      </c>
      <c r="F1507" s="854"/>
      <c r="G1507" s="854"/>
      <c r="H1507" s="854"/>
      <c r="I1507" s="854"/>
      <c r="J1507" s="854"/>
      <c r="K1507" s="854"/>
      <c r="L1507" s="855"/>
      <c r="M1507" s="407">
        <f>SUBTOTAL(9,M1508:M1509)</f>
        <v>0</v>
      </c>
      <c r="N1507" s="410">
        <f t="shared" ref="N1507:AC1507" si="1545">SUBTOTAL(9,N1508:N1509)</f>
        <v>0</v>
      </c>
      <c r="O1507" s="414">
        <f t="shared" si="1545"/>
        <v>0</v>
      </c>
      <c r="P1507" s="414">
        <f t="shared" si="1545"/>
        <v>0</v>
      </c>
      <c r="Q1507" s="415">
        <f t="shared" si="1545"/>
        <v>0</v>
      </c>
      <c r="R1507" s="410">
        <f t="shared" si="1545"/>
        <v>0</v>
      </c>
      <c r="S1507" s="414">
        <f t="shared" si="1545"/>
        <v>0</v>
      </c>
      <c r="T1507" s="413">
        <f t="shared" si="1545"/>
        <v>0</v>
      </c>
      <c r="U1507" s="413">
        <f t="shared" si="1545"/>
        <v>0</v>
      </c>
      <c r="V1507" s="413">
        <f t="shared" si="1545"/>
        <v>0</v>
      </c>
      <c r="W1507" s="413">
        <f t="shared" si="1545"/>
        <v>0</v>
      </c>
      <c r="X1507" s="413">
        <f t="shared" si="1545"/>
        <v>0</v>
      </c>
      <c r="Y1507" s="413">
        <f t="shared" si="1545"/>
        <v>0</v>
      </c>
      <c r="Z1507" s="413">
        <f t="shared" si="1545"/>
        <v>0</v>
      </c>
      <c r="AA1507" s="413">
        <f t="shared" si="1545"/>
        <v>0</v>
      </c>
      <c r="AB1507" s="411">
        <f t="shared" si="1545"/>
        <v>0</v>
      </c>
      <c r="AC1507" s="407">
        <f t="shared" si="1545"/>
        <v>0</v>
      </c>
      <c r="AD1507" s="242"/>
      <c r="AE1507" s="468"/>
      <c r="AF1507" s="568"/>
    </row>
    <row r="1508" spans="1:32" ht="15" outlineLevel="1" x14ac:dyDescent="0.2">
      <c r="A1508" s="232">
        <v>181</v>
      </c>
      <c r="B1508" s="507"/>
      <c r="C1508" s="475"/>
      <c r="D1508" s="475"/>
      <c r="E1508" s="475"/>
      <c r="F1508" s="856" t="s">
        <v>554</v>
      </c>
      <c r="G1508" s="857"/>
      <c r="H1508" s="857"/>
      <c r="I1508" s="857"/>
      <c r="J1508" s="857"/>
      <c r="K1508" s="857"/>
      <c r="L1508" s="858"/>
      <c r="M1508" s="408">
        <f>'2. FTNC CAN'!M1508+'3. FTNC USD'!M1508+'4. FTNC EUR'!M1508+'5. FTNC GBP'!M1508+'6. FTNC Autres (inclus)'!M1508</f>
        <v>0</v>
      </c>
      <c r="N1508" s="419">
        <f>'2. FTNC CAN'!N1508+'3. FTNC USD'!N1508+'4. FTNC EUR'!N1508+'5. FTNC GBP'!N1508+'6. FTNC Autres (inclus)'!N1508</f>
        <v>0</v>
      </c>
      <c r="O1508" s="422">
        <f>'2. FTNC CAN'!O1508+'3. FTNC USD'!O1508+'4. FTNC EUR'!O1508+'5. FTNC GBP'!O1508+'6. FTNC Autres (inclus)'!O1508</f>
        <v>0</v>
      </c>
      <c r="P1508" s="422">
        <f>'2. FTNC CAN'!P1508+'3. FTNC USD'!P1508+'4. FTNC EUR'!P1508+'5. FTNC GBP'!P1508+'6. FTNC Autres (inclus)'!P1508</f>
        <v>0</v>
      </c>
      <c r="Q1508" s="423">
        <f>'2. FTNC CAN'!Q1508+'3. FTNC USD'!Q1508+'4. FTNC EUR'!Q1508+'5. FTNC GBP'!Q1508+'6. FTNC Autres (inclus)'!Q1508</f>
        <v>0</v>
      </c>
      <c r="R1508" s="419">
        <f>'2. FTNC CAN'!R1508+'3. FTNC USD'!R1508+'4. FTNC EUR'!R1508+'5. FTNC GBP'!R1508+'6. FTNC Autres (inclus)'!R1508</f>
        <v>0</v>
      </c>
      <c r="S1508" s="421">
        <f>'2. FTNC CAN'!S1508+'3. FTNC USD'!S1508+'4. FTNC EUR'!S1508+'5. FTNC GBP'!S1508+'6. FTNC Autres (inclus)'!S1508</f>
        <v>0</v>
      </c>
      <c r="T1508" s="421">
        <f>'2. FTNC CAN'!T1508+'3. FTNC USD'!T1508+'4. FTNC EUR'!T1508+'5. FTNC GBP'!T1508+'6. FTNC Autres (inclus)'!T1508</f>
        <v>0</v>
      </c>
      <c r="U1508" s="421">
        <f>'2. FTNC CAN'!U1508+'3. FTNC USD'!U1508+'4. FTNC EUR'!U1508+'5. FTNC GBP'!U1508+'6. FTNC Autres (inclus)'!U1508</f>
        <v>0</v>
      </c>
      <c r="V1508" s="421">
        <f>'2. FTNC CAN'!V1508+'3. FTNC USD'!V1508+'4. FTNC EUR'!V1508+'5. FTNC GBP'!V1508+'6. FTNC Autres (inclus)'!V1508</f>
        <v>0</v>
      </c>
      <c r="W1508" s="421">
        <f>'2. FTNC CAN'!W1508+'3. FTNC USD'!W1508+'4. FTNC EUR'!W1508+'5. FTNC GBP'!W1508+'6. FTNC Autres (inclus)'!W1508</f>
        <v>0</v>
      </c>
      <c r="X1508" s="422">
        <f>'2. FTNC CAN'!X1508+'3. FTNC USD'!X1508+'4. FTNC EUR'!X1508+'5. FTNC GBP'!X1508+'6. FTNC Autres (inclus)'!X1508</f>
        <v>0</v>
      </c>
      <c r="Y1508" s="421">
        <f>'2. FTNC CAN'!Y1508+'3. FTNC USD'!Y1508+'4. FTNC EUR'!Y1508+'5. FTNC GBP'!Y1508+'6. FTNC Autres (inclus)'!Y1508</f>
        <v>0</v>
      </c>
      <c r="Z1508" s="421">
        <f>'2. FTNC CAN'!Z1508+'3. FTNC USD'!Z1508+'4. FTNC EUR'!Z1508+'5. FTNC GBP'!Z1508+'6. FTNC Autres (inclus)'!Z1508</f>
        <v>0</v>
      </c>
      <c r="AA1508" s="421">
        <f>'2. FTNC CAN'!AA1508+'3. FTNC USD'!AA1508+'4. FTNC EUR'!AA1508+'5. FTNC GBP'!AA1508+'6. FTNC Autres (inclus)'!AA1508</f>
        <v>0</v>
      </c>
      <c r="AB1508" s="421">
        <f>'2. FTNC CAN'!AB1508+'3. FTNC USD'!AB1508+'4. FTNC EUR'!AB1508+'5. FTNC GBP'!AB1508+'6. FTNC Autres (inclus)'!AB1508</f>
        <v>0</v>
      </c>
      <c r="AC1508" s="408">
        <f>'2. FTNC CAN'!AC1508+'3. FTNC USD'!AC1508+'4. FTNC EUR'!AC1508+'5. FTNC GBP'!AC1508+'6. FTNC Autres (inclus)'!AC1508</f>
        <v>0</v>
      </c>
      <c r="AD1508" s="242"/>
      <c r="AE1508" s="468"/>
      <c r="AF1508" s="568"/>
    </row>
    <row r="1509" spans="1:32" ht="15" outlineLevel="1" x14ac:dyDescent="0.2">
      <c r="A1509" s="232">
        <v>182</v>
      </c>
      <c r="B1509" s="507"/>
      <c r="C1509" s="475"/>
      <c r="D1509" s="475"/>
      <c r="E1509" s="475"/>
      <c r="F1509" s="859" t="s">
        <v>555</v>
      </c>
      <c r="G1509" s="860"/>
      <c r="H1509" s="860"/>
      <c r="I1509" s="860"/>
      <c r="J1509" s="860"/>
      <c r="K1509" s="860"/>
      <c r="L1509" s="861"/>
      <c r="M1509" s="408">
        <f>'2. FTNC CAN'!M1509+'3. FTNC USD'!M1509+'4. FTNC EUR'!M1509+'5. FTNC GBP'!M1509+'6. FTNC Autres (inclus)'!M1509</f>
        <v>0</v>
      </c>
      <c r="N1509" s="419">
        <f>'2. FTNC CAN'!N1509+'3. FTNC USD'!N1509+'4. FTNC EUR'!N1509+'5. FTNC GBP'!N1509+'6. FTNC Autres (inclus)'!N1509</f>
        <v>0</v>
      </c>
      <c r="O1509" s="422">
        <f>'2. FTNC CAN'!O1509+'3. FTNC USD'!O1509+'4. FTNC EUR'!O1509+'5. FTNC GBP'!O1509+'6. FTNC Autres (inclus)'!O1509</f>
        <v>0</v>
      </c>
      <c r="P1509" s="422">
        <f>'2. FTNC CAN'!P1509+'3. FTNC USD'!P1509+'4. FTNC EUR'!P1509+'5. FTNC GBP'!P1509+'6. FTNC Autres (inclus)'!P1509</f>
        <v>0</v>
      </c>
      <c r="Q1509" s="423">
        <f>'2. FTNC CAN'!Q1509+'3. FTNC USD'!Q1509+'4. FTNC EUR'!Q1509+'5. FTNC GBP'!Q1509+'6. FTNC Autres (inclus)'!Q1509</f>
        <v>0</v>
      </c>
      <c r="R1509" s="419">
        <f>'2. FTNC CAN'!R1509+'3. FTNC USD'!R1509+'4. FTNC EUR'!R1509+'5. FTNC GBP'!R1509+'6. FTNC Autres (inclus)'!R1509</f>
        <v>0</v>
      </c>
      <c r="S1509" s="421">
        <f>'2. FTNC CAN'!S1509+'3. FTNC USD'!S1509+'4. FTNC EUR'!S1509+'5. FTNC GBP'!S1509+'6. FTNC Autres (inclus)'!S1509</f>
        <v>0</v>
      </c>
      <c r="T1509" s="421">
        <f>'2. FTNC CAN'!T1509+'3. FTNC USD'!T1509+'4. FTNC EUR'!T1509+'5. FTNC GBP'!T1509+'6. FTNC Autres (inclus)'!T1509</f>
        <v>0</v>
      </c>
      <c r="U1509" s="421">
        <f>'2. FTNC CAN'!U1509+'3. FTNC USD'!U1509+'4. FTNC EUR'!U1509+'5. FTNC GBP'!U1509+'6. FTNC Autres (inclus)'!U1509</f>
        <v>0</v>
      </c>
      <c r="V1509" s="421">
        <f>'2. FTNC CAN'!V1509+'3. FTNC USD'!V1509+'4. FTNC EUR'!V1509+'5. FTNC GBP'!V1509+'6. FTNC Autres (inclus)'!V1509</f>
        <v>0</v>
      </c>
      <c r="W1509" s="421">
        <f>'2. FTNC CAN'!W1509+'3. FTNC USD'!W1509+'4. FTNC EUR'!W1509+'5. FTNC GBP'!W1509+'6. FTNC Autres (inclus)'!W1509</f>
        <v>0</v>
      </c>
      <c r="X1509" s="422">
        <f>'2. FTNC CAN'!X1509+'3. FTNC USD'!X1509+'4. FTNC EUR'!X1509+'5. FTNC GBP'!X1509+'6. FTNC Autres (inclus)'!X1509</f>
        <v>0</v>
      </c>
      <c r="Y1509" s="421">
        <f>'2. FTNC CAN'!Y1509+'3. FTNC USD'!Y1509+'4. FTNC EUR'!Y1509+'5. FTNC GBP'!Y1509+'6. FTNC Autres (inclus)'!Y1509</f>
        <v>0</v>
      </c>
      <c r="Z1509" s="421">
        <f>'2. FTNC CAN'!Z1509+'3. FTNC USD'!Z1509+'4. FTNC EUR'!Z1509+'5. FTNC GBP'!Z1509+'6. FTNC Autres (inclus)'!Z1509</f>
        <v>0</v>
      </c>
      <c r="AA1509" s="421">
        <f>'2. FTNC CAN'!AA1509+'3. FTNC USD'!AA1509+'4. FTNC EUR'!AA1509+'5. FTNC GBP'!AA1509+'6. FTNC Autres (inclus)'!AA1509</f>
        <v>0</v>
      </c>
      <c r="AB1509" s="421">
        <f>'2. FTNC CAN'!AB1509+'3. FTNC USD'!AB1509+'4. FTNC EUR'!AB1509+'5. FTNC GBP'!AB1509+'6. FTNC Autres (inclus)'!AB1509</f>
        <v>0</v>
      </c>
      <c r="AC1509" s="408">
        <f>'2. FTNC CAN'!AC1509+'3. FTNC USD'!AC1509+'4. FTNC EUR'!AC1509+'5. FTNC GBP'!AC1509+'6. FTNC Autres (inclus)'!AC1509</f>
        <v>0</v>
      </c>
      <c r="AD1509" s="242"/>
      <c r="AE1509" s="468"/>
      <c r="AF1509" s="568"/>
    </row>
    <row r="1510" spans="1:32" ht="15" outlineLevel="1" x14ac:dyDescent="0.2">
      <c r="A1510" s="232">
        <v>183</v>
      </c>
      <c r="B1510" s="507"/>
      <c r="C1510" s="475"/>
      <c r="D1510" s="844" t="s">
        <v>24</v>
      </c>
      <c r="E1510" s="845"/>
      <c r="F1510" s="845"/>
      <c r="G1510" s="845"/>
      <c r="H1510" s="845"/>
      <c r="I1510" s="845"/>
      <c r="J1510" s="845"/>
      <c r="K1510" s="845"/>
      <c r="L1510" s="845"/>
      <c r="M1510" s="407">
        <f>SUBTOTAL(9,M1511:M1513)</f>
        <v>0</v>
      </c>
      <c r="N1510" s="889"/>
      <c r="O1510" s="828"/>
      <c r="P1510" s="828"/>
      <c r="Q1510" s="415">
        <f t="shared" ref="Q1510:AC1510" si="1546">SUBTOTAL(9,Q1511:Q1513)</f>
        <v>0</v>
      </c>
      <c r="R1510" s="410">
        <f t="shared" si="1546"/>
        <v>0</v>
      </c>
      <c r="S1510" s="414">
        <f t="shared" si="1546"/>
        <v>0</v>
      </c>
      <c r="T1510" s="413">
        <f t="shared" si="1546"/>
        <v>0</v>
      </c>
      <c r="U1510" s="413">
        <f t="shared" si="1546"/>
        <v>0</v>
      </c>
      <c r="V1510" s="413">
        <f t="shared" si="1546"/>
        <v>0</v>
      </c>
      <c r="W1510" s="413">
        <f t="shared" si="1546"/>
        <v>0</v>
      </c>
      <c r="X1510" s="413">
        <f t="shared" si="1546"/>
        <v>0</v>
      </c>
      <c r="Y1510" s="413">
        <f t="shared" si="1546"/>
        <v>0</v>
      </c>
      <c r="Z1510" s="413">
        <f t="shared" si="1546"/>
        <v>0</v>
      </c>
      <c r="AA1510" s="413">
        <f t="shared" si="1546"/>
        <v>0</v>
      </c>
      <c r="AB1510" s="411">
        <f t="shared" si="1546"/>
        <v>0</v>
      </c>
      <c r="AC1510" s="407">
        <f t="shared" si="1546"/>
        <v>0</v>
      </c>
      <c r="AD1510" s="921"/>
      <c r="AE1510" s="921"/>
      <c r="AF1510" s="922"/>
    </row>
    <row r="1511" spans="1:32" ht="15" customHeight="1" outlineLevel="1" x14ac:dyDescent="0.2">
      <c r="A1511" s="232">
        <v>184</v>
      </c>
      <c r="B1511" s="507"/>
      <c r="C1511" s="475"/>
      <c r="D1511" s="475"/>
      <c r="E1511" s="475"/>
      <c r="F1511" s="856" t="s">
        <v>156</v>
      </c>
      <c r="G1511" s="857"/>
      <c r="H1511" s="857"/>
      <c r="I1511" s="857"/>
      <c r="J1511" s="857"/>
      <c r="K1511" s="857"/>
      <c r="L1511" s="858"/>
      <c r="M1511" s="408">
        <f>'2. FTNC CAN'!M1511+'3. FTNC USD'!M1511+'4. FTNC EUR'!M1511+'5. FTNC GBP'!M1511+'6. FTNC Autres (inclus)'!M1511</f>
        <v>0</v>
      </c>
      <c r="N1511" s="830"/>
      <c r="O1511" s="831"/>
      <c r="P1511" s="831"/>
      <c r="Q1511" s="423">
        <f>'2. FTNC CAN'!Q1511+'3. FTNC USD'!Q1511+'4. FTNC EUR'!Q1511+'5. FTNC GBP'!Q1511+'6. FTNC Autres (inclus)'!Q1511</f>
        <v>0</v>
      </c>
      <c r="R1511" s="419">
        <f>'2. FTNC CAN'!R1511+'3. FTNC USD'!R1511+'4. FTNC EUR'!R1511+'5. FTNC GBP'!R1511+'6. FTNC Autres (inclus)'!R1511</f>
        <v>0</v>
      </c>
      <c r="S1511" s="421">
        <f>'2. FTNC CAN'!S1511+'3. FTNC USD'!S1511+'4. FTNC EUR'!S1511+'5. FTNC GBP'!S1511+'6. FTNC Autres (inclus)'!S1511</f>
        <v>0</v>
      </c>
      <c r="T1511" s="421">
        <f>'2. FTNC CAN'!T1511+'3. FTNC USD'!T1511+'4. FTNC EUR'!T1511+'5. FTNC GBP'!T1511+'6. FTNC Autres (inclus)'!T1511</f>
        <v>0</v>
      </c>
      <c r="U1511" s="421">
        <f>'2. FTNC CAN'!U1511+'3. FTNC USD'!U1511+'4. FTNC EUR'!U1511+'5. FTNC GBP'!U1511+'6. FTNC Autres (inclus)'!U1511</f>
        <v>0</v>
      </c>
      <c r="V1511" s="421">
        <f>'2. FTNC CAN'!V1511+'3. FTNC USD'!V1511+'4. FTNC EUR'!V1511+'5. FTNC GBP'!V1511+'6. FTNC Autres (inclus)'!V1511</f>
        <v>0</v>
      </c>
      <c r="W1511" s="421">
        <f>'2. FTNC CAN'!W1511+'3. FTNC USD'!W1511+'4. FTNC EUR'!W1511+'5. FTNC GBP'!W1511+'6. FTNC Autres (inclus)'!W1511</f>
        <v>0</v>
      </c>
      <c r="X1511" s="422">
        <f>'2. FTNC CAN'!X1511+'3. FTNC USD'!X1511+'4. FTNC EUR'!X1511+'5. FTNC GBP'!X1511+'6. FTNC Autres (inclus)'!X1511</f>
        <v>0</v>
      </c>
      <c r="Y1511" s="421">
        <f>'2. FTNC CAN'!Y1511+'3. FTNC USD'!Y1511+'4. FTNC EUR'!Y1511+'5. FTNC GBP'!Y1511+'6. FTNC Autres (inclus)'!Y1511</f>
        <v>0</v>
      </c>
      <c r="Z1511" s="421">
        <f>'2. FTNC CAN'!Z1511+'3. FTNC USD'!Z1511+'4. FTNC EUR'!Z1511+'5. FTNC GBP'!Z1511+'6. FTNC Autres (inclus)'!Z1511</f>
        <v>0</v>
      </c>
      <c r="AA1511" s="421">
        <f>'2. FTNC CAN'!AA1511+'3. FTNC USD'!AA1511+'4. FTNC EUR'!AA1511+'5. FTNC GBP'!AA1511+'6. FTNC Autres (inclus)'!AA1511</f>
        <v>0</v>
      </c>
      <c r="AB1511" s="421">
        <f>'2. FTNC CAN'!AB1511+'3. FTNC USD'!AB1511+'4. FTNC EUR'!AB1511+'5. FTNC GBP'!AB1511+'6. FTNC Autres (inclus)'!AB1511</f>
        <v>0</v>
      </c>
      <c r="AC1511" s="408">
        <f>'2. FTNC CAN'!AC1511+'3. FTNC USD'!AC1511+'4. FTNC EUR'!AC1511+'5. FTNC GBP'!AC1511+'6. FTNC Autres (inclus)'!AC1511</f>
        <v>0</v>
      </c>
      <c r="AD1511" s="242"/>
      <c r="AE1511" s="468"/>
      <c r="AF1511" s="568"/>
    </row>
    <row r="1512" spans="1:32" ht="15" customHeight="1" outlineLevel="1" x14ac:dyDescent="0.2">
      <c r="A1512" s="232">
        <v>185</v>
      </c>
      <c r="B1512" s="507"/>
      <c r="C1512" s="475"/>
      <c r="D1512" s="475"/>
      <c r="E1512" s="475"/>
      <c r="F1512" s="915" t="s">
        <v>157</v>
      </c>
      <c r="G1512" s="916"/>
      <c r="H1512" s="916"/>
      <c r="I1512" s="916"/>
      <c r="J1512" s="916"/>
      <c r="K1512" s="916"/>
      <c r="L1512" s="917"/>
      <c r="M1512" s="408">
        <f>'2. FTNC CAN'!M1512+'3. FTNC USD'!M1512+'4. FTNC EUR'!M1512+'5. FTNC GBP'!M1512+'6. FTNC Autres (inclus)'!M1512</f>
        <v>0</v>
      </c>
      <c r="N1512" s="830"/>
      <c r="O1512" s="831"/>
      <c r="P1512" s="831"/>
      <c r="Q1512" s="519"/>
      <c r="R1512" s="419">
        <f>'2. FTNC CAN'!R1512+'3. FTNC USD'!R1512+'4. FTNC EUR'!R1512+'5. FTNC GBP'!R1512+'6. FTNC Autres (inclus)'!R1512</f>
        <v>0</v>
      </c>
      <c r="S1512" s="421">
        <f>'2. FTNC CAN'!S1512+'3. FTNC USD'!S1512+'4. FTNC EUR'!S1512+'5. FTNC GBP'!S1512+'6. FTNC Autres (inclus)'!S1512</f>
        <v>0</v>
      </c>
      <c r="T1512" s="421">
        <f>'2. FTNC CAN'!T1512+'3. FTNC USD'!T1512+'4. FTNC EUR'!T1512+'5. FTNC GBP'!T1512+'6. FTNC Autres (inclus)'!T1512</f>
        <v>0</v>
      </c>
      <c r="U1512" s="421">
        <f>'2. FTNC CAN'!U1512+'3. FTNC USD'!U1512+'4. FTNC EUR'!U1512+'5. FTNC GBP'!U1512+'6. FTNC Autres (inclus)'!U1512</f>
        <v>0</v>
      </c>
      <c r="V1512" s="421">
        <f>'2. FTNC CAN'!V1512+'3. FTNC USD'!V1512+'4. FTNC EUR'!V1512+'5. FTNC GBP'!V1512+'6. FTNC Autres (inclus)'!V1512</f>
        <v>0</v>
      </c>
      <c r="W1512" s="421">
        <f>'2. FTNC CAN'!W1512+'3. FTNC USD'!W1512+'4. FTNC EUR'!W1512+'5. FTNC GBP'!W1512+'6. FTNC Autres (inclus)'!W1512</f>
        <v>0</v>
      </c>
      <c r="X1512" s="422">
        <f>'2. FTNC CAN'!X1512+'3. FTNC USD'!X1512+'4. FTNC EUR'!X1512+'5. FTNC GBP'!X1512+'6. FTNC Autres (inclus)'!X1512</f>
        <v>0</v>
      </c>
      <c r="Y1512" s="421">
        <f>'2. FTNC CAN'!Y1512+'3. FTNC USD'!Y1512+'4. FTNC EUR'!Y1512+'5. FTNC GBP'!Y1512+'6. FTNC Autres (inclus)'!Y1512</f>
        <v>0</v>
      </c>
      <c r="Z1512" s="421">
        <f>'2. FTNC CAN'!Z1512+'3. FTNC USD'!Z1512+'4. FTNC EUR'!Z1512+'5. FTNC GBP'!Z1512+'6. FTNC Autres (inclus)'!Z1512</f>
        <v>0</v>
      </c>
      <c r="AA1512" s="421">
        <f>'2. FTNC CAN'!AA1512+'3. FTNC USD'!AA1512+'4. FTNC EUR'!AA1512+'5. FTNC GBP'!AA1512+'6. FTNC Autres (inclus)'!AA1512</f>
        <v>0</v>
      </c>
      <c r="AB1512" s="421">
        <f>'2. FTNC CAN'!AB1512+'3. FTNC USD'!AB1512+'4. FTNC EUR'!AB1512+'5. FTNC GBP'!AB1512+'6. FTNC Autres (inclus)'!AB1512</f>
        <v>0</v>
      </c>
      <c r="AC1512" s="408">
        <f>'2. FTNC CAN'!AC1512+'3. FTNC USD'!AC1512+'4. FTNC EUR'!AC1512+'5. FTNC GBP'!AC1512+'6. FTNC Autres (inclus)'!AC1512</f>
        <v>0</v>
      </c>
      <c r="AD1512" s="242"/>
      <c r="AE1512" s="468"/>
      <c r="AF1512" s="568"/>
    </row>
    <row r="1513" spans="1:32" ht="15" outlineLevel="1" x14ac:dyDescent="0.2">
      <c r="A1513" s="232">
        <v>186</v>
      </c>
      <c r="B1513" s="507"/>
      <c r="C1513" s="475"/>
      <c r="D1513" s="475"/>
      <c r="E1513" s="475"/>
      <c r="F1513" s="859" t="s">
        <v>25</v>
      </c>
      <c r="G1513" s="860"/>
      <c r="H1513" s="860"/>
      <c r="I1513" s="860"/>
      <c r="J1513" s="860"/>
      <c r="K1513" s="860"/>
      <c r="L1513" s="861"/>
      <c r="M1513" s="408">
        <f>'2. FTNC CAN'!M1513+'3. FTNC USD'!M1513+'4. FTNC EUR'!M1513+'5. FTNC GBP'!M1513+'6. FTNC Autres (inclus)'!M1513</f>
        <v>0</v>
      </c>
      <c r="N1513" s="886"/>
      <c r="O1513" s="887"/>
      <c r="P1513" s="887"/>
      <c r="Q1513" s="887"/>
      <c r="R1513" s="887"/>
      <c r="S1513" s="887"/>
      <c r="T1513" s="887"/>
      <c r="U1513" s="887"/>
      <c r="V1513" s="887"/>
      <c r="W1513" s="887"/>
      <c r="X1513" s="887"/>
      <c r="Y1513" s="887"/>
      <c r="Z1513" s="887"/>
      <c r="AA1513" s="887"/>
      <c r="AB1513" s="888"/>
      <c r="AC1513" s="408">
        <f>'2. FTNC CAN'!AC1513+'3. FTNC USD'!AC1513+'4. FTNC EUR'!AC1513+'5. FTNC GBP'!AC1513+'6. FTNC Autres (inclus)'!AC1513</f>
        <v>0</v>
      </c>
      <c r="AD1513" s="242"/>
      <c r="AE1513" s="468"/>
      <c r="AF1513" s="568"/>
    </row>
    <row r="1514" spans="1:32" ht="15" outlineLevel="1" x14ac:dyDescent="0.2">
      <c r="A1514" s="232">
        <v>187</v>
      </c>
      <c r="B1514" s="507"/>
      <c r="C1514" s="475"/>
      <c r="D1514" s="844" t="s">
        <v>467</v>
      </c>
      <c r="E1514" s="845"/>
      <c r="F1514" s="845"/>
      <c r="G1514" s="845"/>
      <c r="H1514" s="845"/>
      <c r="I1514" s="845"/>
      <c r="J1514" s="845"/>
      <c r="K1514" s="845"/>
      <c r="L1514" s="845"/>
      <c r="M1514" s="407">
        <f>SUBTOTAL(9,M1515:M1516)</f>
        <v>0</v>
      </c>
      <c r="N1514" s="723"/>
      <c r="O1514" s="563"/>
      <c r="P1514" s="563"/>
      <c r="Q1514" s="563"/>
      <c r="R1514" s="563"/>
      <c r="S1514" s="563"/>
      <c r="T1514" s="563"/>
      <c r="U1514" s="563"/>
      <c r="V1514" s="563"/>
      <c r="W1514" s="563"/>
      <c r="X1514" s="563"/>
      <c r="Y1514" s="563"/>
      <c r="Z1514" s="563"/>
      <c r="AA1514" s="563"/>
      <c r="AB1514" s="563"/>
      <c r="AC1514" s="407">
        <f>SUBTOTAL(9,AC1515:AC1516)</f>
        <v>0</v>
      </c>
      <c r="AD1514" s="563"/>
      <c r="AE1514" s="563"/>
      <c r="AF1514" s="564"/>
    </row>
    <row r="1515" spans="1:32" ht="15" outlineLevel="1" x14ac:dyDescent="0.2">
      <c r="A1515" s="232">
        <v>188</v>
      </c>
      <c r="B1515" s="507"/>
      <c r="C1515" s="475"/>
      <c r="D1515" s="475"/>
      <c r="E1515" s="475"/>
      <c r="F1515" s="856" t="s">
        <v>466</v>
      </c>
      <c r="G1515" s="857"/>
      <c r="H1515" s="857"/>
      <c r="I1515" s="857"/>
      <c r="J1515" s="857"/>
      <c r="K1515" s="857"/>
      <c r="L1515" s="858"/>
      <c r="M1515" s="408">
        <f>'2. FTNC CAN'!M1515+'3. FTNC USD'!M1515+'4. FTNC EUR'!M1515+'5. FTNC GBP'!M1515+'6. FTNC Autres (inclus)'!M1515</f>
        <v>0</v>
      </c>
      <c r="N1515" s="556"/>
      <c r="O1515" s="557"/>
      <c r="P1515" s="557"/>
      <c r="Q1515" s="557"/>
      <c r="R1515" s="557"/>
      <c r="S1515" s="557"/>
      <c r="T1515" s="557"/>
      <c r="U1515" s="557"/>
      <c r="V1515" s="557"/>
      <c r="W1515" s="557"/>
      <c r="X1515" s="557"/>
      <c r="Y1515" s="557"/>
      <c r="Z1515" s="557"/>
      <c r="AA1515" s="557"/>
      <c r="AB1515" s="557"/>
      <c r="AC1515" s="408">
        <f>'2. FTNC CAN'!AC1515+'3. FTNC USD'!AC1515+'4. FTNC EUR'!AC1515+'5. FTNC GBP'!AC1515+'6. FTNC Autres (inclus)'!AC1515</f>
        <v>0</v>
      </c>
      <c r="AD1515" s="557"/>
      <c r="AE1515" s="557"/>
      <c r="AF1515" s="610"/>
    </row>
    <row r="1516" spans="1:32" ht="15" outlineLevel="1" x14ac:dyDescent="0.2">
      <c r="A1516" s="232">
        <v>189</v>
      </c>
      <c r="B1516" s="476"/>
      <c r="C1516" s="497"/>
      <c r="D1516" s="497"/>
      <c r="E1516" s="498"/>
      <c r="F1516" s="915" t="s">
        <v>576</v>
      </c>
      <c r="G1516" s="916"/>
      <c r="H1516" s="916"/>
      <c r="I1516" s="916"/>
      <c r="J1516" s="916"/>
      <c r="K1516" s="916"/>
      <c r="L1516" s="917"/>
      <c r="M1516" s="408">
        <f>'2. FTNC CAN'!M1516+'3. FTNC USD'!M1516+'4. FTNC EUR'!M1516+'5. FTNC GBP'!M1516+'6. FTNC Autres (inclus)'!M1516</f>
        <v>0</v>
      </c>
      <c r="N1516" s="581"/>
      <c r="O1516" s="559"/>
      <c r="P1516" s="559"/>
      <c r="Q1516" s="559"/>
      <c r="R1516" s="559"/>
      <c r="S1516" s="559"/>
      <c r="T1516" s="559"/>
      <c r="U1516" s="559"/>
      <c r="V1516" s="559"/>
      <c r="W1516" s="559"/>
      <c r="X1516" s="559"/>
      <c r="Y1516" s="559"/>
      <c r="Z1516" s="559"/>
      <c r="AA1516" s="559"/>
      <c r="AB1516" s="559"/>
      <c r="AC1516" s="408">
        <f>'2. FTNC CAN'!AC1516+'3. FTNC USD'!AC1516+'4. FTNC EUR'!AC1516+'5. FTNC GBP'!AC1516+'6. FTNC Autres (inclus)'!AC1516</f>
        <v>0</v>
      </c>
      <c r="AD1516" s="559"/>
      <c r="AE1516" s="559"/>
      <c r="AF1516" s="611"/>
    </row>
    <row r="1517" spans="1:32" ht="7.5" hidden="1" customHeight="1" outlineLevel="1" x14ac:dyDescent="0.2">
      <c r="A1517" s="232"/>
      <c r="B1517" s="1112"/>
      <c r="C1517" s="1113"/>
      <c r="D1517" s="1113"/>
      <c r="E1517" s="1113"/>
      <c r="F1517" s="1113"/>
      <c r="G1517" s="1113"/>
      <c r="H1517" s="1113"/>
      <c r="I1517" s="1113"/>
      <c r="J1517" s="1113"/>
      <c r="K1517" s="1113"/>
      <c r="L1517" s="1113"/>
      <c r="M1517" s="834"/>
      <c r="N1517" s="834"/>
      <c r="O1517" s="834"/>
      <c r="P1517" s="834"/>
      <c r="Q1517" s="834"/>
      <c r="R1517" s="834"/>
      <c r="S1517" s="834"/>
      <c r="T1517" s="834"/>
      <c r="U1517" s="834"/>
      <c r="V1517" s="834"/>
      <c r="W1517" s="834"/>
      <c r="X1517" s="834"/>
      <c r="Y1517" s="834"/>
      <c r="Z1517" s="834"/>
      <c r="AA1517" s="834"/>
      <c r="AB1517" s="834"/>
      <c r="AC1517" s="834"/>
      <c r="AD1517" s="834"/>
      <c r="AE1517" s="834"/>
      <c r="AF1517" s="835"/>
    </row>
    <row r="1518" spans="1:32" ht="21.75" customHeight="1" outlineLevel="1" x14ac:dyDescent="0.2">
      <c r="A1518" s="232">
        <v>323</v>
      </c>
      <c r="B1518" s="972" t="s">
        <v>159</v>
      </c>
      <c r="C1518" s="973"/>
      <c r="D1518" s="973"/>
      <c r="E1518" s="973"/>
      <c r="F1518" s="973"/>
      <c r="G1518" s="973"/>
      <c r="H1518" s="973"/>
      <c r="I1518" s="973"/>
      <c r="J1518" s="973"/>
      <c r="K1518" s="973"/>
      <c r="L1518" s="973"/>
      <c r="M1518" s="407">
        <f>SUBTOTAL(9,M1283:M1517)</f>
        <v>0</v>
      </c>
      <c r="N1518" s="410">
        <f t="shared" ref="N1518:AC1518" si="1547">SUBTOTAL(9,N1283:N1517)</f>
        <v>0</v>
      </c>
      <c r="O1518" s="414">
        <f t="shared" si="1547"/>
        <v>0</v>
      </c>
      <c r="P1518" s="414">
        <f t="shared" si="1547"/>
        <v>0</v>
      </c>
      <c r="Q1518" s="415">
        <f t="shared" si="1547"/>
        <v>0</v>
      </c>
      <c r="R1518" s="410">
        <f t="shared" si="1547"/>
        <v>0</v>
      </c>
      <c r="S1518" s="414">
        <f t="shared" si="1547"/>
        <v>0</v>
      </c>
      <c r="T1518" s="413">
        <f t="shared" si="1547"/>
        <v>0</v>
      </c>
      <c r="U1518" s="413">
        <f t="shared" si="1547"/>
        <v>0</v>
      </c>
      <c r="V1518" s="413">
        <f t="shared" si="1547"/>
        <v>0</v>
      </c>
      <c r="W1518" s="413">
        <f t="shared" si="1547"/>
        <v>0</v>
      </c>
      <c r="X1518" s="413">
        <f t="shared" si="1547"/>
        <v>0</v>
      </c>
      <c r="Y1518" s="413">
        <f t="shared" si="1547"/>
        <v>0</v>
      </c>
      <c r="Z1518" s="413">
        <f t="shared" si="1547"/>
        <v>0</v>
      </c>
      <c r="AA1518" s="413">
        <f t="shared" si="1547"/>
        <v>0</v>
      </c>
      <c r="AB1518" s="411">
        <f t="shared" si="1547"/>
        <v>0</v>
      </c>
      <c r="AC1518" s="407">
        <f t="shared" si="1547"/>
        <v>0</v>
      </c>
      <c r="AD1518" s="923"/>
      <c r="AE1518" s="923"/>
      <c r="AF1518" s="924"/>
    </row>
    <row r="1519" spans="1:32" ht="7.5" hidden="1" customHeight="1" outlineLevel="1" x14ac:dyDescent="0.2">
      <c r="A1519" s="233"/>
      <c r="B1519" s="933"/>
      <c r="C1519" s="934"/>
      <c r="D1519" s="934"/>
      <c r="E1519" s="934"/>
      <c r="F1519" s="934"/>
      <c r="G1519" s="934"/>
      <c r="H1519" s="934"/>
      <c r="I1519" s="934"/>
      <c r="J1519" s="934"/>
      <c r="K1519" s="934"/>
      <c r="L1519" s="934"/>
      <c r="M1519" s="934"/>
      <c r="N1519" s="934"/>
      <c r="O1519" s="934"/>
      <c r="P1519" s="934"/>
      <c r="Q1519" s="934"/>
      <c r="R1519" s="934"/>
      <c r="S1519" s="934"/>
      <c r="T1519" s="934"/>
      <c r="U1519" s="934"/>
      <c r="V1519" s="934"/>
      <c r="W1519" s="934"/>
      <c r="X1519" s="934"/>
      <c r="Y1519" s="934"/>
      <c r="Z1519" s="934"/>
      <c r="AA1519" s="934"/>
      <c r="AB1519" s="934"/>
      <c r="AC1519" s="934"/>
      <c r="AD1519" s="934"/>
      <c r="AE1519" s="934"/>
      <c r="AF1519" s="935"/>
    </row>
    <row r="1520" spans="1:32" ht="22.5" customHeight="1" outlineLevel="2" x14ac:dyDescent="0.2">
      <c r="A1520" s="232">
        <v>325</v>
      </c>
      <c r="B1520" s="972" t="s">
        <v>160</v>
      </c>
      <c r="C1520" s="973"/>
      <c r="D1520" s="973"/>
      <c r="E1520" s="973"/>
      <c r="F1520" s="973"/>
      <c r="G1520" s="973"/>
      <c r="H1520" s="973"/>
      <c r="I1520" s="973"/>
      <c r="J1520" s="973"/>
      <c r="K1520" s="973"/>
      <c r="L1520" s="973"/>
      <c r="M1520" s="973"/>
      <c r="N1520" s="973"/>
      <c r="O1520" s="973"/>
      <c r="P1520" s="973"/>
      <c r="Q1520" s="973"/>
      <c r="R1520" s="973"/>
      <c r="S1520" s="973"/>
      <c r="T1520" s="973"/>
      <c r="U1520" s="973"/>
      <c r="V1520" s="973"/>
      <c r="W1520" s="973"/>
      <c r="X1520" s="973"/>
      <c r="Y1520" s="973"/>
      <c r="Z1520" s="973"/>
      <c r="AA1520" s="973"/>
      <c r="AB1520" s="973"/>
      <c r="AC1520" s="973"/>
      <c r="AD1520" s="973"/>
      <c r="AE1520" s="973"/>
      <c r="AF1520" s="974"/>
    </row>
    <row r="1521" spans="1:32" ht="15" outlineLevel="1" x14ac:dyDescent="0.2">
      <c r="A1521" s="232">
        <v>188</v>
      </c>
      <c r="B1521" s="507"/>
      <c r="C1521" s="508"/>
      <c r="D1521" s="508"/>
      <c r="E1521" s="508"/>
      <c r="F1521" s="1089" t="s">
        <v>161</v>
      </c>
      <c r="G1521" s="1090"/>
      <c r="H1521" s="1090"/>
      <c r="I1521" s="1090"/>
      <c r="J1521" s="1090"/>
      <c r="K1521" s="1090"/>
      <c r="L1521" s="1091"/>
      <c r="M1521" s="408">
        <f>'2. FTNC CAN'!M1521+'3. FTNC USD'!M1521+'4. FTNC EUR'!M1521+'5. FTNC GBP'!M1521+'6. FTNC Autres (inclus)'!M1521</f>
        <v>0</v>
      </c>
      <c r="N1521" s="419">
        <f>'2. FTNC CAN'!N1521+'3. FTNC USD'!N1521+'4. FTNC EUR'!N1521+'5. FTNC GBP'!N1521+'6. FTNC Autres (inclus)'!N1521</f>
        <v>0</v>
      </c>
      <c r="O1521" s="1117"/>
      <c r="P1521" s="1118"/>
      <c r="Q1521" s="1118"/>
      <c r="R1521" s="1118"/>
      <c r="S1521" s="1118"/>
      <c r="T1521" s="1118"/>
      <c r="U1521" s="1118"/>
      <c r="V1521" s="1118"/>
      <c r="W1521" s="1118"/>
      <c r="X1521" s="1118"/>
      <c r="Y1521" s="1118"/>
      <c r="Z1521" s="1118"/>
      <c r="AA1521" s="1118"/>
      <c r="AB1521" s="1119"/>
      <c r="AC1521" s="408">
        <f>'2. FTNC CAN'!AC1521+'3. FTNC USD'!AC1521+'4. FTNC EUR'!AC1521+'5. FTNC GBP'!AC1521+'6. FTNC Autres (inclus)'!AC1521</f>
        <v>0</v>
      </c>
      <c r="AD1521" s="960"/>
      <c r="AE1521" s="961"/>
      <c r="AF1521" s="962"/>
    </row>
    <row r="1522" spans="1:32" ht="7.5" hidden="1" customHeight="1" outlineLevel="1" x14ac:dyDescent="0.2">
      <c r="A1522" s="232"/>
      <c r="B1522" s="1114"/>
      <c r="C1522" s="1115"/>
      <c r="D1522" s="1115"/>
      <c r="E1522" s="1115"/>
      <c r="F1522" s="1115"/>
      <c r="G1522" s="1115"/>
      <c r="H1522" s="1115"/>
      <c r="I1522" s="1115"/>
      <c r="J1522" s="1115"/>
      <c r="K1522" s="1115"/>
      <c r="L1522" s="1115"/>
      <c r="M1522" s="1115"/>
      <c r="N1522" s="1115"/>
      <c r="O1522" s="1115"/>
      <c r="P1522" s="1115"/>
      <c r="Q1522" s="1115"/>
      <c r="R1522" s="1115"/>
      <c r="S1522" s="1115"/>
      <c r="T1522" s="1115"/>
      <c r="U1522" s="1115"/>
      <c r="V1522" s="1115"/>
      <c r="W1522" s="1115"/>
      <c r="X1522" s="1115"/>
      <c r="Y1522" s="1115"/>
      <c r="Z1522" s="1115"/>
      <c r="AA1522" s="1115"/>
      <c r="AB1522" s="1115"/>
      <c r="AC1522" s="1115"/>
      <c r="AD1522" s="1115"/>
      <c r="AE1522" s="1115"/>
      <c r="AF1522" s="1116"/>
    </row>
    <row r="1523" spans="1:32" ht="15" outlineLevel="1" x14ac:dyDescent="0.2">
      <c r="A1523" s="232">
        <v>187</v>
      </c>
      <c r="B1523" s="474"/>
      <c r="C1523" s="260"/>
      <c r="D1523" s="844" t="s">
        <v>163</v>
      </c>
      <c r="E1523" s="845"/>
      <c r="F1523" s="845"/>
      <c r="G1523" s="845"/>
      <c r="H1523" s="845"/>
      <c r="I1523" s="845"/>
      <c r="J1523" s="845"/>
      <c r="K1523" s="845"/>
      <c r="L1523" s="845"/>
      <c r="M1523" s="407">
        <f>SUBTOTAL(9,M1524:M1530)</f>
        <v>0</v>
      </c>
      <c r="N1523" s="488"/>
      <c r="O1523" s="530"/>
      <c r="P1523" s="530"/>
      <c r="Q1523" s="530"/>
      <c r="R1523" s="530"/>
      <c r="S1523" s="530"/>
      <c r="T1523" s="530"/>
      <c r="U1523" s="530"/>
      <c r="V1523" s="530"/>
      <c r="W1523" s="530"/>
      <c r="X1523" s="530"/>
      <c r="Y1523" s="530"/>
      <c r="Z1523" s="530"/>
      <c r="AA1523" s="530"/>
      <c r="AB1523" s="261"/>
      <c r="AC1523" s="407">
        <f t="shared" ref="AC1523" si="1548">SUBTOTAL(9,AC1524:AC1530)</f>
        <v>0</v>
      </c>
      <c r="AD1523" s="470"/>
      <c r="AE1523" s="470"/>
      <c r="AF1523" s="471"/>
    </row>
    <row r="1524" spans="1:32" ht="15" outlineLevel="1" x14ac:dyDescent="0.2">
      <c r="A1524" s="232">
        <v>188</v>
      </c>
      <c r="B1524" s="474"/>
      <c r="C1524" s="475"/>
      <c r="D1524" s="475"/>
      <c r="E1524" s="475"/>
      <c r="F1524" s="915" t="s">
        <v>162</v>
      </c>
      <c r="G1524" s="916"/>
      <c r="H1524" s="916"/>
      <c r="I1524" s="916"/>
      <c r="J1524" s="916"/>
      <c r="K1524" s="916"/>
      <c r="L1524" s="917"/>
      <c r="M1524" s="408">
        <f>'2. FTNC CAN'!M1524+'3. FTNC USD'!M1524+'4. FTNC EUR'!M1524+'5. FTNC GBP'!M1524+'6. FTNC Autres (inclus)'!M1524</f>
        <v>0</v>
      </c>
      <c r="N1524" s="489"/>
      <c r="O1524" s="473"/>
      <c r="P1524" s="473"/>
      <c r="Q1524" s="473"/>
      <c r="R1524" s="473"/>
      <c r="S1524" s="473"/>
      <c r="T1524" s="473"/>
      <c r="U1524" s="473"/>
      <c r="V1524" s="473"/>
      <c r="W1524" s="473"/>
      <c r="X1524" s="473"/>
      <c r="Y1524" s="473"/>
      <c r="Z1524" s="473"/>
      <c r="AA1524" s="473"/>
      <c r="AB1524" s="490"/>
      <c r="AC1524" s="408">
        <f>'2. FTNC CAN'!AC1524+'3. FTNC USD'!AC1524+'4. FTNC EUR'!AC1524+'5. FTNC GBP'!AC1524+'6. FTNC Autres (inclus)'!AC1524</f>
        <v>0</v>
      </c>
      <c r="AD1524" s="517"/>
      <c r="AE1524" s="517"/>
      <c r="AF1524" s="518"/>
    </row>
    <row r="1525" spans="1:32" ht="27.75" customHeight="1" outlineLevel="1" x14ac:dyDescent="0.2">
      <c r="A1525" s="232">
        <v>189</v>
      </c>
      <c r="B1525" s="474"/>
      <c r="C1525" s="475"/>
      <c r="D1525" s="475"/>
      <c r="E1525" s="475"/>
      <c r="F1525" s="915" t="s">
        <v>447</v>
      </c>
      <c r="G1525" s="916"/>
      <c r="H1525" s="916"/>
      <c r="I1525" s="916"/>
      <c r="J1525" s="916"/>
      <c r="K1525" s="916"/>
      <c r="L1525" s="917"/>
      <c r="M1525" s="408">
        <f>'2. FTNC CAN'!M1525+'3. FTNC USD'!M1525+'4. FTNC EUR'!M1525+'5. FTNC GBP'!M1525+'6. FTNC Autres (inclus)'!M1525</f>
        <v>0</v>
      </c>
      <c r="N1525" s="489"/>
      <c r="O1525" s="473"/>
      <c r="P1525" s="473"/>
      <c r="Q1525" s="473"/>
      <c r="R1525" s="473"/>
      <c r="S1525" s="473"/>
      <c r="T1525" s="473"/>
      <c r="U1525" s="473"/>
      <c r="V1525" s="473"/>
      <c r="W1525" s="473"/>
      <c r="X1525" s="473"/>
      <c r="Y1525" s="473"/>
      <c r="Z1525" s="473"/>
      <c r="AA1525" s="473"/>
      <c r="AB1525" s="490"/>
      <c r="AC1525" s="408">
        <f>'2. FTNC CAN'!AC1525+'3. FTNC USD'!AC1525+'4. FTNC EUR'!AC1525+'5. FTNC GBP'!AC1525+'6. FTNC Autres (inclus)'!AC1525</f>
        <v>0</v>
      </c>
      <c r="AD1525" s="517"/>
      <c r="AE1525" s="517"/>
      <c r="AF1525" s="518"/>
    </row>
    <row r="1526" spans="1:32" ht="27.75" customHeight="1" outlineLevel="1" x14ac:dyDescent="0.2">
      <c r="A1526" s="232">
        <v>189</v>
      </c>
      <c r="B1526" s="474"/>
      <c r="C1526" s="475"/>
      <c r="D1526" s="475"/>
      <c r="E1526" s="475"/>
      <c r="F1526" s="915" t="s">
        <v>165</v>
      </c>
      <c r="G1526" s="916"/>
      <c r="H1526" s="916"/>
      <c r="I1526" s="916"/>
      <c r="J1526" s="916"/>
      <c r="K1526" s="916"/>
      <c r="L1526" s="917"/>
      <c r="M1526" s="408">
        <f>'2. FTNC CAN'!M1526+'3. FTNC USD'!M1526+'4. FTNC EUR'!M1526+'5. FTNC GBP'!M1526+'6. FTNC Autres (inclus)'!M1526</f>
        <v>0</v>
      </c>
      <c r="N1526" s="489"/>
      <c r="O1526" s="473"/>
      <c r="P1526" s="473"/>
      <c r="Q1526" s="473"/>
      <c r="R1526" s="473"/>
      <c r="S1526" s="473"/>
      <c r="T1526" s="473"/>
      <c r="U1526" s="473"/>
      <c r="V1526" s="473"/>
      <c r="W1526" s="473"/>
      <c r="X1526" s="473"/>
      <c r="Y1526" s="473"/>
      <c r="Z1526" s="473"/>
      <c r="AA1526" s="473"/>
      <c r="AB1526" s="490"/>
      <c r="AC1526" s="408">
        <f>'2. FTNC CAN'!AC1526+'3. FTNC USD'!AC1526+'4. FTNC EUR'!AC1526+'5. FTNC GBP'!AC1526+'6. FTNC Autres (inclus)'!AC1526</f>
        <v>0</v>
      </c>
      <c r="AD1526" s="517"/>
      <c r="AE1526" s="517"/>
      <c r="AF1526" s="518"/>
    </row>
    <row r="1527" spans="1:32" ht="27.75" customHeight="1" outlineLevel="1" x14ac:dyDescent="0.2">
      <c r="A1527" s="232">
        <v>189</v>
      </c>
      <c r="B1527" s="474"/>
      <c r="C1527" s="475"/>
      <c r="D1527" s="475"/>
      <c r="E1527" s="475"/>
      <c r="F1527" s="915" t="s">
        <v>166</v>
      </c>
      <c r="G1527" s="916"/>
      <c r="H1527" s="916"/>
      <c r="I1527" s="916"/>
      <c r="J1527" s="916"/>
      <c r="K1527" s="916"/>
      <c r="L1527" s="917"/>
      <c r="M1527" s="408">
        <f>'2. FTNC CAN'!M1527+'3. FTNC USD'!M1527+'4. FTNC EUR'!M1527+'5. FTNC GBP'!M1527+'6. FTNC Autres (inclus)'!M1527</f>
        <v>0</v>
      </c>
      <c r="N1527" s="489"/>
      <c r="O1527" s="473"/>
      <c r="P1527" s="473"/>
      <c r="Q1527" s="473"/>
      <c r="R1527" s="473"/>
      <c r="S1527" s="473"/>
      <c r="T1527" s="473"/>
      <c r="U1527" s="473"/>
      <c r="V1527" s="473"/>
      <c r="W1527" s="473"/>
      <c r="X1527" s="473"/>
      <c r="Y1527" s="473"/>
      <c r="Z1527" s="473"/>
      <c r="AA1527" s="473"/>
      <c r="AB1527" s="490"/>
      <c r="AC1527" s="408">
        <f>'2. FTNC CAN'!AC1527+'3. FTNC USD'!AC1527+'4. FTNC EUR'!AC1527+'5. FTNC GBP'!AC1527+'6. FTNC Autres (inclus)'!AC1527</f>
        <v>0</v>
      </c>
      <c r="AD1527" s="517"/>
      <c r="AE1527" s="517"/>
      <c r="AF1527" s="518"/>
    </row>
    <row r="1528" spans="1:32" ht="45" customHeight="1" outlineLevel="1" x14ac:dyDescent="0.2">
      <c r="A1528" s="232">
        <v>189</v>
      </c>
      <c r="B1528" s="474"/>
      <c r="C1528" s="475"/>
      <c r="D1528" s="475"/>
      <c r="E1528" s="475"/>
      <c r="F1528" s="915" t="s">
        <v>167</v>
      </c>
      <c r="G1528" s="916"/>
      <c r="H1528" s="916"/>
      <c r="I1528" s="916"/>
      <c r="J1528" s="916"/>
      <c r="K1528" s="916"/>
      <c r="L1528" s="917"/>
      <c r="M1528" s="408">
        <f>'2. FTNC CAN'!M1528+'3. FTNC USD'!M1528+'4. FTNC EUR'!M1528+'5. FTNC GBP'!M1528+'6. FTNC Autres (inclus)'!M1528</f>
        <v>0</v>
      </c>
      <c r="N1528" s="489"/>
      <c r="O1528" s="473"/>
      <c r="P1528" s="473"/>
      <c r="Q1528" s="473"/>
      <c r="R1528" s="473"/>
      <c r="S1528" s="473"/>
      <c r="T1528" s="473"/>
      <c r="U1528" s="473"/>
      <c r="V1528" s="473"/>
      <c r="W1528" s="473"/>
      <c r="X1528" s="473"/>
      <c r="Y1528" s="473"/>
      <c r="Z1528" s="473"/>
      <c r="AA1528" s="473"/>
      <c r="AB1528" s="490"/>
      <c r="AC1528" s="408">
        <f>'2. FTNC CAN'!AC1528+'3. FTNC USD'!AC1528+'4. FTNC EUR'!AC1528+'5. FTNC GBP'!AC1528+'6. FTNC Autres (inclus)'!AC1528</f>
        <v>0</v>
      </c>
      <c r="AD1528" s="517"/>
      <c r="AE1528" s="517"/>
      <c r="AF1528" s="518"/>
    </row>
    <row r="1529" spans="1:32" ht="27.75" customHeight="1" outlineLevel="1" x14ac:dyDescent="0.2">
      <c r="A1529" s="232">
        <v>189</v>
      </c>
      <c r="B1529" s="474"/>
      <c r="C1529" s="475"/>
      <c r="D1529" s="475"/>
      <c r="E1529" s="475"/>
      <c r="F1529" s="915" t="s">
        <v>451</v>
      </c>
      <c r="G1529" s="916"/>
      <c r="H1529" s="916"/>
      <c r="I1529" s="916"/>
      <c r="J1529" s="916"/>
      <c r="K1529" s="916"/>
      <c r="L1529" s="917"/>
      <c r="M1529" s="408">
        <f>'2. FTNC CAN'!M1529+'3. FTNC USD'!M1529+'4. FTNC EUR'!M1529+'5. FTNC GBP'!M1529+'6. FTNC Autres (inclus)'!M1529</f>
        <v>0</v>
      </c>
      <c r="N1529" s="489"/>
      <c r="O1529" s="473"/>
      <c r="P1529" s="473"/>
      <c r="Q1529" s="473"/>
      <c r="R1529" s="473"/>
      <c r="S1529" s="473"/>
      <c r="T1529" s="473"/>
      <c r="U1529" s="473"/>
      <c r="V1529" s="473"/>
      <c r="W1529" s="473"/>
      <c r="X1529" s="473"/>
      <c r="Y1529" s="473"/>
      <c r="Z1529" s="473"/>
      <c r="AA1529" s="473"/>
      <c r="AB1529" s="490"/>
      <c r="AC1529" s="408">
        <f>'2. FTNC CAN'!AC1529+'3. FTNC USD'!AC1529+'4. FTNC EUR'!AC1529+'5. FTNC GBP'!AC1529+'6. FTNC Autres (inclus)'!AC1529</f>
        <v>0</v>
      </c>
      <c r="AD1529" s="517"/>
      <c r="AE1529" s="517"/>
      <c r="AF1529" s="518"/>
    </row>
    <row r="1530" spans="1:32" ht="15" outlineLevel="1" x14ac:dyDescent="0.2">
      <c r="A1530" s="232">
        <v>189</v>
      </c>
      <c r="B1530" s="474"/>
      <c r="C1530" s="475"/>
      <c r="D1530" s="475"/>
      <c r="E1530" s="475"/>
      <c r="F1530" s="915" t="s">
        <v>168</v>
      </c>
      <c r="G1530" s="916"/>
      <c r="H1530" s="916"/>
      <c r="I1530" s="916"/>
      <c r="J1530" s="916"/>
      <c r="K1530" s="916"/>
      <c r="L1530" s="917"/>
      <c r="M1530" s="408">
        <f>'2. FTNC CAN'!M1530+'3. FTNC USD'!M1530+'4. FTNC EUR'!M1530+'5. FTNC GBP'!M1530+'6. FTNC Autres (inclus)'!M1530</f>
        <v>0</v>
      </c>
      <c r="N1530" s="489"/>
      <c r="O1530" s="473"/>
      <c r="P1530" s="473"/>
      <c r="Q1530" s="473"/>
      <c r="R1530" s="473"/>
      <c r="S1530" s="473"/>
      <c r="T1530" s="473"/>
      <c r="U1530" s="473"/>
      <c r="V1530" s="473"/>
      <c r="W1530" s="473"/>
      <c r="X1530" s="473"/>
      <c r="Y1530" s="473"/>
      <c r="Z1530" s="473"/>
      <c r="AA1530" s="473"/>
      <c r="AB1530" s="490"/>
      <c r="AC1530" s="408">
        <f>'2. FTNC CAN'!AC1530+'3. FTNC USD'!AC1530+'4. FTNC EUR'!AC1530+'5. FTNC GBP'!AC1530+'6. FTNC Autres (inclus)'!AC1530</f>
        <v>0</v>
      </c>
      <c r="AD1530" s="517"/>
      <c r="AE1530" s="517"/>
      <c r="AF1530" s="518"/>
    </row>
    <row r="1531" spans="1:32" ht="15" outlineLevel="1" x14ac:dyDescent="0.2">
      <c r="A1531" s="232">
        <v>187</v>
      </c>
      <c r="B1531" s="474"/>
      <c r="C1531" s="475"/>
      <c r="D1531" s="844" t="s">
        <v>169</v>
      </c>
      <c r="E1531" s="845"/>
      <c r="F1531" s="845"/>
      <c r="G1531" s="845"/>
      <c r="H1531" s="845"/>
      <c r="I1531" s="845"/>
      <c r="J1531" s="845"/>
      <c r="K1531" s="845"/>
      <c r="L1531" s="845"/>
      <c r="M1531" s="407">
        <f>SUBTOTAL(9,M1532:M1538)</f>
        <v>0</v>
      </c>
      <c r="N1531" s="533"/>
      <c r="O1531" s="534"/>
      <c r="P1531" s="534"/>
      <c r="Q1531" s="534"/>
      <c r="R1531" s="534"/>
      <c r="S1531" s="534"/>
      <c r="T1531" s="534"/>
      <c r="U1531" s="534"/>
      <c r="V1531" s="534"/>
      <c r="W1531" s="534"/>
      <c r="X1531" s="534"/>
      <c r="Y1531" s="534"/>
      <c r="Z1531" s="534"/>
      <c r="AA1531" s="534"/>
      <c r="AB1531" s="262"/>
      <c r="AC1531" s="407">
        <f t="shared" ref="AC1531" si="1549">SUBTOTAL(9,AC1532:AC1538)</f>
        <v>0</v>
      </c>
      <c r="AD1531" s="470"/>
      <c r="AE1531" s="470"/>
      <c r="AF1531" s="471"/>
    </row>
    <row r="1532" spans="1:32" ht="15" outlineLevel="1" x14ac:dyDescent="0.2">
      <c r="A1532" s="232">
        <v>188</v>
      </c>
      <c r="B1532" s="474"/>
      <c r="C1532" s="475"/>
      <c r="D1532" s="475"/>
      <c r="E1532" s="475"/>
      <c r="F1532" s="915" t="s">
        <v>170</v>
      </c>
      <c r="G1532" s="916"/>
      <c r="H1532" s="916"/>
      <c r="I1532" s="916"/>
      <c r="J1532" s="916"/>
      <c r="K1532" s="916"/>
      <c r="L1532" s="917"/>
      <c r="M1532" s="408">
        <f>'2. FTNC CAN'!M1532+'3. FTNC USD'!M1532+'4. FTNC EUR'!M1532+'5. FTNC GBP'!M1532+'6. FTNC Autres (inclus)'!M1532</f>
        <v>0</v>
      </c>
      <c r="N1532" s="489"/>
      <c r="O1532" s="473"/>
      <c r="P1532" s="473"/>
      <c r="Q1532" s="473"/>
      <c r="R1532" s="473"/>
      <c r="S1532" s="473"/>
      <c r="T1532" s="473"/>
      <c r="U1532" s="473"/>
      <c r="V1532" s="473"/>
      <c r="W1532" s="473"/>
      <c r="X1532" s="473"/>
      <c r="Y1532" s="473"/>
      <c r="Z1532" s="473"/>
      <c r="AA1532" s="473"/>
      <c r="AB1532" s="490"/>
      <c r="AC1532" s="408">
        <f>'2. FTNC CAN'!AC1532+'3. FTNC USD'!AC1532+'4. FTNC EUR'!AC1532+'5. FTNC GBP'!AC1532+'6. FTNC Autres (inclus)'!AC1532</f>
        <v>0</v>
      </c>
      <c r="AD1532" s="517"/>
      <c r="AE1532" s="517"/>
      <c r="AF1532" s="518"/>
    </row>
    <row r="1533" spans="1:32" ht="27.75" customHeight="1" outlineLevel="1" x14ac:dyDescent="0.2">
      <c r="A1533" s="232">
        <v>189</v>
      </c>
      <c r="B1533" s="474"/>
      <c r="C1533" s="475"/>
      <c r="D1533" s="475"/>
      <c r="E1533" s="475"/>
      <c r="F1533" s="915" t="s">
        <v>448</v>
      </c>
      <c r="G1533" s="916"/>
      <c r="H1533" s="916"/>
      <c r="I1533" s="916"/>
      <c r="J1533" s="916"/>
      <c r="K1533" s="916"/>
      <c r="L1533" s="917"/>
      <c r="M1533" s="408">
        <f>'2. FTNC CAN'!M1533+'3. FTNC USD'!M1533+'4. FTNC EUR'!M1533+'5. FTNC GBP'!M1533+'6. FTNC Autres (inclus)'!M1533</f>
        <v>0</v>
      </c>
      <c r="N1533" s="489"/>
      <c r="O1533" s="473"/>
      <c r="P1533" s="473"/>
      <c r="Q1533" s="473"/>
      <c r="R1533" s="473"/>
      <c r="S1533" s="473"/>
      <c r="T1533" s="473"/>
      <c r="U1533" s="473"/>
      <c r="V1533" s="473"/>
      <c r="W1533" s="473"/>
      <c r="X1533" s="473"/>
      <c r="Y1533" s="473"/>
      <c r="Z1533" s="473"/>
      <c r="AA1533" s="473"/>
      <c r="AB1533" s="490"/>
      <c r="AC1533" s="408">
        <f>'2. FTNC CAN'!AC1533+'3. FTNC USD'!AC1533+'4. FTNC EUR'!AC1533+'5. FTNC GBP'!AC1533+'6. FTNC Autres (inclus)'!AC1533</f>
        <v>0</v>
      </c>
      <c r="AD1533" s="517"/>
      <c r="AE1533" s="517"/>
      <c r="AF1533" s="518"/>
    </row>
    <row r="1534" spans="1:32" ht="45" customHeight="1" outlineLevel="1" x14ac:dyDescent="0.2">
      <c r="A1534" s="232">
        <v>189</v>
      </c>
      <c r="B1534" s="474"/>
      <c r="C1534" s="475"/>
      <c r="D1534" s="475"/>
      <c r="E1534" s="475"/>
      <c r="F1534" s="915" t="s">
        <v>452</v>
      </c>
      <c r="G1534" s="916"/>
      <c r="H1534" s="916"/>
      <c r="I1534" s="916"/>
      <c r="J1534" s="916"/>
      <c r="K1534" s="916"/>
      <c r="L1534" s="917"/>
      <c r="M1534" s="408">
        <f>'2. FTNC CAN'!M1534+'3. FTNC USD'!M1534+'4. FTNC EUR'!M1534+'5. FTNC GBP'!M1534+'6. FTNC Autres (inclus)'!M1534</f>
        <v>0</v>
      </c>
      <c r="N1534" s="489"/>
      <c r="O1534" s="473"/>
      <c r="P1534" s="473"/>
      <c r="Q1534" s="473"/>
      <c r="R1534" s="473"/>
      <c r="S1534" s="473"/>
      <c r="T1534" s="473"/>
      <c r="U1534" s="473"/>
      <c r="V1534" s="473"/>
      <c r="W1534" s="473"/>
      <c r="X1534" s="473"/>
      <c r="Y1534" s="473"/>
      <c r="Z1534" s="473"/>
      <c r="AA1534" s="473"/>
      <c r="AB1534" s="490"/>
      <c r="AC1534" s="408">
        <f>'2. FTNC CAN'!AC1534+'3. FTNC USD'!AC1534+'4. FTNC EUR'!AC1534+'5. FTNC GBP'!AC1534+'6. FTNC Autres (inclus)'!AC1534</f>
        <v>0</v>
      </c>
      <c r="AD1534" s="517"/>
      <c r="AE1534" s="517"/>
      <c r="AF1534" s="518"/>
    </row>
    <row r="1535" spans="1:32" ht="27.75" customHeight="1" outlineLevel="1" x14ac:dyDescent="0.2">
      <c r="A1535" s="232">
        <v>189</v>
      </c>
      <c r="B1535" s="474"/>
      <c r="C1535" s="475"/>
      <c r="D1535" s="475"/>
      <c r="E1535" s="475"/>
      <c r="F1535" s="915" t="s">
        <v>171</v>
      </c>
      <c r="G1535" s="916"/>
      <c r="H1535" s="916"/>
      <c r="I1535" s="916"/>
      <c r="J1535" s="916"/>
      <c r="K1535" s="916"/>
      <c r="L1535" s="917"/>
      <c r="M1535" s="408">
        <f>'2. FTNC CAN'!M1535+'3. FTNC USD'!M1535+'4. FTNC EUR'!M1535+'5. FTNC GBP'!M1535+'6. FTNC Autres (inclus)'!M1535</f>
        <v>0</v>
      </c>
      <c r="N1535" s="489"/>
      <c r="O1535" s="473"/>
      <c r="P1535" s="473"/>
      <c r="Q1535" s="473"/>
      <c r="R1535" s="473"/>
      <c r="S1535" s="473"/>
      <c r="T1535" s="473"/>
      <c r="U1535" s="473"/>
      <c r="V1535" s="473"/>
      <c r="W1535" s="473"/>
      <c r="X1535" s="473"/>
      <c r="Y1535" s="473"/>
      <c r="Z1535" s="473"/>
      <c r="AA1535" s="473"/>
      <c r="AB1535" s="490"/>
      <c r="AC1535" s="408">
        <f>'2. FTNC CAN'!AC1535+'3. FTNC USD'!AC1535+'4. FTNC EUR'!AC1535+'5. FTNC GBP'!AC1535+'6. FTNC Autres (inclus)'!AC1535</f>
        <v>0</v>
      </c>
      <c r="AD1535" s="517"/>
      <c r="AE1535" s="517"/>
      <c r="AF1535" s="518"/>
    </row>
    <row r="1536" spans="1:32" ht="45" customHeight="1" outlineLevel="1" x14ac:dyDescent="0.2">
      <c r="A1536" s="232">
        <v>189</v>
      </c>
      <c r="B1536" s="474"/>
      <c r="C1536" s="475"/>
      <c r="D1536" s="475"/>
      <c r="E1536" s="475"/>
      <c r="F1536" s="915" t="s">
        <v>172</v>
      </c>
      <c r="G1536" s="916"/>
      <c r="H1536" s="916"/>
      <c r="I1536" s="916"/>
      <c r="J1536" s="916"/>
      <c r="K1536" s="916"/>
      <c r="L1536" s="917"/>
      <c r="M1536" s="408">
        <f>'2. FTNC CAN'!M1536+'3. FTNC USD'!M1536+'4. FTNC EUR'!M1536+'5. FTNC GBP'!M1536+'6. FTNC Autres (inclus)'!M1536</f>
        <v>0</v>
      </c>
      <c r="N1536" s="489"/>
      <c r="O1536" s="473"/>
      <c r="P1536" s="473"/>
      <c r="Q1536" s="473"/>
      <c r="R1536" s="473"/>
      <c r="S1536" s="473"/>
      <c r="T1536" s="473"/>
      <c r="U1536" s="473"/>
      <c r="V1536" s="473"/>
      <c r="W1536" s="473"/>
      <c r="X1536" s="473"/>
      <c r="Y1536" s="473"/>
      <c r="Z1536" s="473"/>
      <c r="AA1536" s="473"/>
      <c r="AB1536" s="490"/>
      <c r="AC1536" s="408">
        <f>'2. FTNC CAN'!AC1536+'3. FTNC USD'!AC1536+'4. FTNC EUR'!AC1536+'5. FTNC GBP'!AC1536+'6. FTNC Autres (inclus)'!AC1536</f>
        <v>0</v>
      </c>
      <c r="AD1536" s="517"/>
      <c r="AE1536" s="517"/>
      <c r="AF1536" s="518"/>
    </row>
    <row r="1537" spans="1:32" ht="27.75" customHeight="1" outlineLevel="1" x14ac:dyDescent="0.2">
      <c r="A1537" s="232">
        <v>189</v>
      </c>
      <c r="B1537" s="474"/>
      <c r="C1537" s="475"/>
      <c r="D1537" s="475"/>
      <c r="E1537" s="475"/>
      <c r="F1537" s="915" t="s">
        <v>449</v>
      </c>
      <c r="G1537" s="916"/>
      <c r="H1537" s="916"/>
      <c r="I1537" s="916"/>
      <c r="J1537" s="916"/>
      <c r="K1537" s="916"/>
      <c r="L1537" s="917"/>
      <c r="M1537" s="408">
        <f>'2. FTNC CAN'!M1537+'3. FTNC USD'!M1537+'4. FTNC EUR'!M1537+'5. FTNC GBP'!M1537+'6. FTNC Autres (inclus)'!M1537</f>
        <v>0</v>
      </c>
      <c r="N1537" s="489"/>
      <c r="O1537" s="473"/>
      <c r="P1537" s="473"/>
      <c r="Q1537" s="473"/>
      <c r="R1537" s="473"/>
      <c r="S1537" s="473"/>
      <c r="T1537" s="473"/>
      <c r="U1537" s="473"/>
      <c r="V1537" s="473"/>
      <c r="W1537" s="473"/>
      <c r="X1537" s="473"/>
      <c r="Y1537" s="473"/>
      <c r="Z1537" s="473"/>
      <c r="AA1537" s="473"/>
      <c r="AB1537" s="490"/>
      <c r="AC1537" s="408">
        <f>'2. FTNC CAN'!AC1537+'3. FTNC USD'!AC1537+'4. FTNC EUR'!AC1537+'5. FTNC GBP'!AC1537+'6. FTNC Autres (inclus)'!AC1537</f>
        <v>0</v>
      </c>
      <c r="AD1537" s="517"/>
      <c r="AE1537" s="517"/>
      <c r="AF1537" s="518"/>
    </row>
    <row r="1538" spans="1:32" ht="15" outlineLevel="1" x14ac:dyDescent="0.2">
      <c r="A1538" s="232">
        <v>189</v>
      </c>
      <c r="B1538" s="474"/>
      <c r="C1538" s="475"/>
      <c r="D1538" s="475"/>
      <c r="E1538" s="475"/>
      <c r="F1538" s="915" t="s">
        <v>173</v>
      </c>
      <c r="G1538" s="916"/>
      <c r="H1538" s="916"/>
      <c r="I1538" s="916"/>
      <c r="J1538" s="916"/>
      <c r="K1538" s="916"/>
      <c r="L1538" s="917"/>
      <c r="M1538" s="408">
        <f>'2. FTNC CAN'!M1538+'3. FTNC USD'!M1538+'4. FTNC EUR'!M1538+'5. FTNC GBP'!M1538+'6. FTNC Autres (inclus)'!M1538</f>
        <v>0</v>
      </c>
      <c r="N1538" s="489"/>
      <c r="O1538" s="473"/>
      <c r="P1538" s="473"/>
      <c r="Q1538" s="473"/>
      <c r="R1538" s="473"/>
      <c r="S1538" s="473"/>
      <c r="T1538" s="473"/>
      <c r="U1538" s="473"/>
      <c r="V1538" s="473"/>
      <c r="W1538" s="473"/>
      <c r="X1538" s="473"/>
      <c r="Y1538" s="473"/>
      <c r="Z1538" s="473"/>
      <c r="AA1538" s="473"/>
      <c r="AB1538" s="490"/>
      <c r="AC1538" s="408">
        <f>'2. FTNC CAN'!AC1538+'3. FTNC USD'!AC1538+'4. FTNC EUR'!AC1538+'5. FTNC GBP'!AC1538+'6. FTNC Autres (inclus)'!AC1538</f>
        <v>0</v>
      </c>
      <c r="AD1538" s="517"/>
      <c r="AE1538" s="517"/>
      <c r="AF1538" s="518"/>
    </row>
    <row r="1539" spans="1:32" ht="15" outlineLevel="1" x14ac:dyDescent="0.2">
      <c r="A1539" s="232">
        <v>187</v>
      </c>
      <c r="B1539" s="474"/>
      <c r="C1539" s="475"/>
      <c r="D1539" s="844" t="s">
        <v>174</v>
      </c>
      <c r="E1539" s="845"/>
      <c r="F1539" s="845"/>
      <c r="G1539" s="845"/>
      <c r="H1539" s="845"/>
      <c r="I1539" s="845"/>
      <c r="J1539" s="845"/>
      <c r="K1539" s="845"/>
      <c r="L1539" s="845"/>
      <c r="M1539" s="407">
        <f>SUBTOTAL(9,M1540:M1546)</f>
        <v>0</v>
      </c>
      <c r="N1539" s="533"/>
      <c r="O1539" s="534"/>
      <c r="P1539" s="534"/>
      <c r="Q1539" s="534"/>
      <c r="R1539" s="534"/>
      <c r="S1539" s="534"/>
      <c r="T1539" s="534"/>
      <c r="U1539" s="534"/>
      <c r="V1539" s="534"/>
      <c r="W1539" s="534"/>
      <c r="X1539" s="534"/>
      <c r="Y1539" s="534"/>
      <c r="Z1539" s="534"/>
      <c r="AA1539" s="534"/>
      <c r="AB1539" s="262"/>
      <c r="AC1539" s="407">
        <f t="shared" ref="AC1539" si="1550">SUBTOTAL(9,AC1540:AC1546)</f>
        <v>0</v>
      </c>
      <c r="AD1539" s="925"/>
      <c r="AE1539" s="926"/>
      <c r="AF1539" s="927"/>
    </row>
    <row r="1540" spans="1:32" ht="15" outlineLevel="1" x14ac:dyDescent="0.2">
      <c r="A1540" s="232">
        <v>188</v>
      </c>
      <c r="B1540" s="474"/>
      <c r="C1540" s="475"/>
      <c r="D1540" s="475"/>
      <c r="E1540" s="475"/>
      <c r="F1540" s="915" t="s">
        <v>175</v>
      </c>
      <c r="G1540" s="916"/>
      <c r="H1540" s="916"/>
      <c r="I1540" s="916"/>
      <c r="J1540" s="916"/>
      <c r="K1540" s="916"/>
      <c r="L1540" s="917"/>
      <c r="M1540" s="408">
        <f>'2. FTNC CAN'!M1540+'3. FTNC USD'!M1540+'4. FTNC EUR'!M1540+'5. FTNC GBP'!M1540+'6. FTNC Autres (inclus)'!M1540</f>
        <v>0</v>
      </c>
      <c r="N1540" s="489"/>
      <c r="O1540" s="473"/>
      <c r="P1540" s="473"/>
      <c r="Q1540" s="473"/>
      <c r="R1540" s="473"/>
      <c r="S1540" s="473"/>
      <c r="T1540" s="473"/>
      <c r="U1540" s="473"/>
      <c r="V1540" s="473"/>
      <c r="W1540" s="473"/>
      <c r="X1540" s="473"/>
      <c r="Y1540" s="473"/>
      <c r="Z1540" s="473"/>
      <c r="AA1540" s="473"/>
      <c r="AB1540" s="490"/>
      <c r="AC1540" s="408">
        <f>'2. FTNC CAN'!AC1540+'3. FTNC USD'!AC1540+'4. FTNC EUR'!AC1540+'5. FTNC GBP'!AC1540+'6. FTNC Autres (inclus)'!AC1540</f>
        <v>0</v>
      </c>
      <c r="AD1540" s="517"/>
      <c r="AE1540" s="517"/>
      <c r="AF1540" s="518"/>
    </row>
    <row r="1541" spans="1:32" ht="27.75" customHeight="1" outlineLevel="1" x14ac:dyDescent="0.2">
      <c r="A1541" s="232">
        <v>189</v>
      </c>
      <c r="B1541" s="474"/>
      <c r="C1541" s="475"/>
      <c r="D1541" s="475"/>
      <c r="E1541" s="475"/>
      <c r="F1541" s="915" t="s">
        <v>446</v>
      </c>
      <c r="G1541" s="916"/>
      <c r="H1541" s="916"/>
      <c r="I1541" s="916"/>
      <c r="J1541" s="916"/>
      <c r="K1541" s="916"/>
      <c r="L1541" s="917"/>
      <c r="M1541" s="408">
        <f>'2. FTNC CAN'!M1541+'3. FTNC USD'!M1541+'4. FTNC EUR'!M1541+'5. FTNC GBP'!M1541+'6. FTNC Autres (inclus)'!M1541</f>
        <v>0</v>
      </c>
      <c r="N1541" s="489"/>
      <c r="O1541" s="473"/>
      <c r="P1541" s="473"/>
      <c r="Q1541" s="473"/>
      <c r="R1541" s="473"/>
      <c r="S1541" s="473"/>
      <c r="T1541" s="473"/>
      <c r="U1541" s="473"/>
      <c r="V1541" s="473"/>
      <c r="W1541" s="473"/>
      <c r="X1541" s="473"/>
      <c r="Y1541" s="473"/>
      <c r="Z1541" s="473"/>
      <c r="AA1541" s="473"/>
      <c r="AB1541" s="490"/>
      <c r="AC1541" s="408">
        <f>'2. FTNC CAN'!AC1541+'3. FTNC USD'!AC1541+'4. FTNC EUR'!AC1541+'5. FTNC GBP'!AC1541+'6. FTNC Autres (inclus)'!AC1541</f>
        <v>0</v>
      </c>
      <c r="AD1541" s="517"/>
      <c r="AE1541" s="517"/>
      <c r="AF1541" s="518"/>
    </row>
    <row r="1542" spans="1:32" ht="45" customHeight="1" outlineLevel="1" x14ac:dyDescent="0.2">
      <c r="A1542" s="232">
        <v>189</v>
      </c>
      <c r="B1542" s="474"/>
      <c r="C1542" s="475"/>
      <c r="D1542" s="475"/>
      <c r="E1542" s="475"/>
      <c r="F1542" s="915" t="s">
        <v>453</v>
      </c>
      <c r="G1542" s="916"/>
      <c r="H1542" s="916"/>
      <c r="I1542" s="916"/>
      <c r="J1542" s="916"/>
      <c r="K1542" s="916"/>
      <c r="L1542" s="917"/>
      <c r="M1542" s="408">
        <f>'2. FTNC CAN'!M1542+'3. FTNC USD'!M1542+'4. FTNC EUR'!M1542+'5. FTNC GBP'!M1542+'6. FTNC Autres (inclus)'!M1542</f>
        <v>0</v>
      </c>
      <c r="N1542" s="489"/>
      <c r="O1542" s="473"/>
      <c r="P1542" s="473"/>
      <c r="Q1542" s="473"/>
      <c r="R1542" s="473"/>
      <c r="S1542" s="473"/>
      <c r="T1542" s="473"/>
      <c r="U1542" s="473"/>
      <c r="V1542" s="473"/>
      <c r="W1542" s="473"/>
      <c r="X1542" s="473"/>
      <c r="Y1542" s="473"/>
      <c r="Z1542" s="473"/>
      <c r="AA1542" s="473"/>
      <c r="AB1542" s="490"/>
      <c r="AC1542" s="408">
        <f>'2. FTNC CAN'!AC1542+'3. FTNC USD'!AC1542+'4. FTNC EUR'!AC1542+'5. FTNC GBP'!AC1542+'6. FTNC Autres (inclus)'!AC1542</f>
        <v>0</v>
      </c>
      <c r="AD1542" s="517"/>
      <c r="AE1542" s="517"/>
      <c r="AF1542" s="518"/>
    </row>
    <row r="1543" spans="1:32" ht="27.75" customHeight="1" outlineLevel="1" x14ac:dyDescent="0.2">
      <c r="A1543" s="232">
        <v>189</v>
      </c>
      <c r="B1543" s="474"/>
      <c r="C1543" s="475"/>
      <c r="D1543" s="475"/>
      <c r="E1543" s="475"/>
      <c r="F1543" s="915" t="s">
        <v>444</v>
      </c>
      <c r="G1543" s="916"/>
      <c r="H1543" s="916"/>
      <c r="I1543" s="916"/>
      <c r="J1543" s="916"/>
      <c r="K1543" s="916"/>
      <c r="L1543" s="917"/>
      <c r="M1543" s="408">
        <f>'2. FTNC CAN'!M1543+'3. FTNC USD'!M1543+'4. FTNC EUR'!M1543+'5. FTNC GBP'!M1543+'6. FTNC Autres (inclus)'!M1543</f>
        <v>0</v>
      </c>
      <c r="N1543" s="489"/>
      <c r="O1543" s="473"/>
      <c r="P1543" s="473"/>
      <c r="Q1543" s="473"/>
      <c r="R1543" s="473"/>
      <c r="S1543" s="473"/>
      <c r="T1543" s="473"/>
      <c r="U1543" s="473"/>
      <c r="V1543" s="473"/>
      <c r="W1543" s="473"/>
      <c r="X1543" s="473"/>
      <c r="Y1543" s="473"/>
      <c r="Z1543" s="473"/>
      <c r="AA1543" s="473"/>
      <c r="AB1543" s="490"/>
      <c r="AC1543" s="408">
        <f>'2. FTNC CAN'!AC1543+'3. FTNC USD'!AC1543+'4. FTNC EUR'!AC1543+'5. FTNC GBP'!AC1543+'6. FTNC Autres (inclus)'!AC1543</f>
        <v>0</v>
      </c>
      <c r="AD1543" s="517"/>
      <c r="AE1543" s="517"/>
      <c r="AF1543" s="518"/>
    </row>
    <row r="1544" spans="1:32" ht="45.75" customHeight="1" outlineLevel="1" x14ac:dyDescent="0.2">
      <c r="A1544" s="232">
        <v>189</v>
      </c>
      <c r="B1544" s="474"/>
      <c r="C1544" s="475"/>
      <c r="D1544" s="475"/>
      <c r="E1544" s="475"/>
      <c r="F1544" s="915" t="s">
        <v>178</v>
      </c>
      <c r="G1544" s="916"/>
      <c r="H1544" s="916"/>
      <c r="I1544" s="916"/>
      <c r="J1544" s="916"/>
      <c r="K1544" s="916"/>
      <c r="L1544" s="917"/>
      <c r="M1544" s="408">
        <f>'2. FTNC CAN'!M1544+'3. FTNC USD'!M1544+'4. FTNC EUR'!M1544+'5. FTNC GBP'!M1544+'6. FTNC Autres (inclus)'!M1544</f>
        <v>0</v>
      </c>
      <c r="N1544" s="489"/>
      <c r="O1544" s="473"/>
      <c r="P1544" s="473"/>
      <c r="Q1544" s="473"/>
      <c r="R1544" s="473"/>
      <c r="S1544" s="473"/>
      <c r="T1544" s="473"/>
      <c r="U1544" s="473"/>
      <c r="V1544" s="473"/>
      <c r="W1544" s="473"/>
      <c r="X1544" s="473"/>
      <c r="Y1544" s="473"/>
      <c r="Z1544" s="473"/>
      <c r="AA1544" s="473"/>
      <c r="AB1544" s="490"/>
      <c r="AC1544" s="408">
        <f>'2. FTNC CAN'!AC1544+'3. FTNC USD'!AC1544+'4. FTNC EUR'!AC1544+'5. FTNC GBP'!AC1544+'6. FTNC Autres (inclus)'!AC1544</f>
        <v>0</v>
      </c>
      <c r="AD1544" s="517"/>
      <c r="AE1544" s="517"/>
      <c r="AF1544" s="518"/>
    </row>
    <row r="1545" spans="1:32" ht="27.75" customHeight="1" outlineLevel="1" x14ac:dyDescent="0.2">
      <c r="A1545" s="232">
        <v>189</v>
      </c>
      <c r="B1545" s="474"/>
      <c r="C1545" s="475"/>
      <c r="D1545" s="475"/>
      <c r="E1545" s="475"/>
      <c r="F1545" s="915" t="s">
        <v>450</v>
      </c>
      <c r="G1545" s="916"/>
      <c r="H1545" s="916"/>
      <c r="I1545" s="916"/>
      <c r="J1545" s="916"/>
      <c r="K1545" s="916"/>
      <c r="L1545" s="917"/>
      <c r="M1545" s="408">
        <f>'2. FTNC CAN'!M1545+'3. FTNC USD'!M1545+'4. FTNC EUR'!M1545+'5. FTNC GBP'!M1545+'6. FTNC Autres (inclus)'!M1545</f>
        <v>0</v>
      </c>
      <c r="N1545" s="489"/>
      <c r="O1545" s="473"/>
      <c r="P1545" s="473"/>
      <c r="Q1545" s="473"/>
      <c r="R1545" s="473"/>
      <c r="S1545" s="473"/>
      <c r="T1545" s="473"/>
      <c r="U1545" s="473"/>
      <c r="V1545" s="473"/>
      <c r="W1545" s="473"/>
      <c r="X1545" s="473"/>
      <c r="Y1545" s="473"/>
      <c r="Z1545" s="473"/>
      <c r="AA1545" s="473"/>
      <c r="AB1545" s="490"/>
      <c r="AC1545" s="408">
        <f>'2. FTNC CAN'!AC1545+'3. FTNC USD'!AC1545+'4. FTNC EUR'!AC1545+'5. FTNC GBP'!AC1545+'6. FTNC Autres (inclus)'!AC1545</f>
        <v>0</v>
      </c>
      <c r="AD1545" s="517"/>
      <c r="AE1545" s="517"/>
      <c r="AF1545" s="518"/>
    </row>
    <row r="1546" spans="1:32" ht="15" outlineLevel="1" x14ac:dyDescent="0.2">
      <c r="A1546" s="232">
        <v>189</v>
      </c>
      <c r="B1546" s="496"/>
      <c r="C1546" s="497"/>
      <c r="D1546" s="497"/>
      <c r="E1546" s="498"/>
      <c r="F1546" s="915" t="s">
        <v>179</v>
      </c>
      <c r="G1546" s="916"/>
      <c r="H1546" s="916"/>
      <c r="I1546" s="916"/>
      <c r="J1546" s="916"/>
      <c r="K1546" s="916"/>
      <c r="L1546" s="917"/>
      <c r="M1546" s="408">
        <f>'2. FTNC CAN'!M1546+'3. FTNC USD'!M1546+'4. FTNC EUR'!M1546+'5. FTNC GBP'!M1546+'6. FTNC Autres (inclus)'!M1546</f>
        <v>0</v>
      </c>
      <c r="N1546" s="479"/>
      <c r="O1546" s="480"/>
      <c r="P1546" s="480"/>
      <c r="Q1546" s="480"/>
      <c r="R1546" s="480"/>
      <c r="S1546" s="480"/>
      <c r="T1546" s="480"/>
      <c r="U1546" s="480"/>
      <c r="V1546" s="480"/>
      <c r="W1546" s="480"/>
      <c r="X1546" s="480"/>
      <c r="Y1546" s="480"/>
      <c r="Z1546" s="480"/>
      <c r="AA1546" s="480"/>
      <c r="AB1546" s="323"/>
      <c r="AC1546" s="408">
        <f>'2. FTNC CAN'!AC1546+'3. FTNC USD'!AC1546+'4. FTNC EUR'!AC1546+'5. FTNC GBP'!AC1546+'6. FTNC Autres (inclus)'!AC1546</f>
        <v>0</v>
      </c>
      <c r="AD1546" s="515"/>
      <c r="AE1546" s="515"/>
      <c r="AF1546" s="516"/>
    </row>
    <row r="1547" spans="1:32" ht="7.5" hidden="1" customHeight="1" outlineLevel="1" x14ac:dyDescent="0.2">
      <c r="A1547" s="232"/>
      <c r="B1547" s="1102"/>
      <c r="C1547" s="1103"/>
      <c r="D1547" s="1103"/>
      <c r="E1547" s="1103"/>
      <c r="F1547" s="1103"/>
      <c r="G1547" s="1103"/>
      <c r="H1547" s="1103"/>
      <c r="I1547" s="1103"/>
      <c r="J1547" s="1103"/>
      <c r="K1547" s="1103"/>
      <c r="L1547" s="1103"/>
      <c r="M1547" s="1103"/>
      <c r="N1547" s="1103"/>
      <c r="O1547" s="1103"/>
      <c r="P1547" s="1103"/>
      <c r="Q1547" s="1103"/>
      <c r="R1547" s="1103"/>
      <c r="S1547" s="1103"/>
      <c r="T1547" s="1103"/>
      <c r="U1547" s="1103"/>
      <c r="V1547" s="1103"/>
      <c r="W1547" s="1103"/>
      <c r="X1547" s="1103"/>
      <c r="Y1547" s="1103"/>
      <c r="Z1547" s="1103"/>
      <c r="AA1547" s="1103"/>
      <c r="AB1547" s="1103"/>
      <c r="AC1547" s="1103"/>
      <c r="AD1547" s="1103"/>
      <c r="AE1547" s="468"/>
      <c r="AF1547" s="568"/>
    </row>
    <row r="1548" spans="1:32" ht="23.25" customHeight="1" outlineLevel="1" x14ac:dyDescent="0.2">
      <c r="A1548" s="232">
        <v>323</v>
      </c>
      <c r="B1548" s="963" t="s">
        <v>180</v>
      </c>
      <c r="C1548" s="964"/>
      <c r="D1548" s="964"/>
      <c r="E1548" s="964"/>
      <c r="F1548" s="964"/>
      <c r="G1548" s="964"/>
      <c r="H1548" s="964"/>
      <c r="I1548" s="964"/>
      <c r="J1548" s="964"/>
      <c r="K1548" s="964"/>
      <c r="L1548" s="964"/>
      <c r="M1548" s="407">
        <f>SUBTOTAL(9,M1521:M1547)</f>
        <v>0</v>
      </c>
      <c r="N1548" s="410">
        <f t="shared" ref="N1548:AC1548" si="1551">SUBTOTAL(9,N1521:N1547)</f>
        <v>0</v>
      </c>
      <c r="O1548" s="414">
        <f t="shared" si="1551"/>
        <v>0</v>
      </c>
      <c r="P1548" s="414">
        <f t="shared" si="1551"/>
        <v>0</v>
      </c>
      <c r="Q1548" s="415">
        <f t="shared" si="1551"/>
        <v>0</v>
      </c>
      <c r="R1548" s="410">
        <f t="shared" si="1551"/>
        <v>0</v>
      </c>
      <c r="S1548" s="414">
        <f t="shared" si="1551"/>
        <v>0</v>
      </c>
      <c r="T1548" s="413">
        <f t="shared" si="1551"/>
        <v>0</v>
      </c>
      <c r="U1548" s="413">
        <f t="shared" si="1551"/>
        <v>0</v>
      </c>
      <c r="V1548" s="413">
        <f t="shared" si="1551"/>
        <v>0</v>
      </c>
      <c r="W1548" s="413">
        <f t="shared" si="1551"/>
        <v>0</v>
      </c>
      <c r="X1548" s="413">
        <f t="shared" si="1551"/>
        <v>0</v>
      </c>
      <c r="Y1548" s="413">
        <f t="shared" si="1551"/>
        <v>0</v>
      </c>
      <c r="Z1548" s="413">
        <f t="shared" si="1551"/>
        <v>0</v>
      </c>
      <c r="AA1548" s="413">
        <f t="shared" si="1551"/>
        <v>0</v>
      </c>
      <c r="AB1548" s="411">
        <f t="shared" si="1551"/>
        <v>0</v>
      </c>
      <c r="AC1548" s="407">
        <f t="shared" si="1551"/>
        <v>0</v>
      </c>
      <c r="AD1548" s="923"/>
      <c r="AE1548" s="923"/>
      <c r="AF1548" s="924"/>
    </row>
    <row r="1549" spans="1:32" s="245" customFormat="1" ht="7.5" customHeight="1" outlineLevel="1" x14ac:dyDescent="0.2">
      <c r="A1549" s="618"/>
      <c r="B1549" s="1051"/>
      <c r="C1549" s="1052"/>
      <c r="D1549" s="1052"/>
      <c r="E1549" s="1052"/>
      <c r="F1549" s="1052"/>
      <c r="G1549" s="1052"/>
      <c r="H1549" s="1052"/>
      <c r="I1549" s="1052"/>
      <c r="J1549" s="1052"/>
      <c r="K1549" s="1052"/>
      <c r="L1549" s="1052"/>
      <c r="M1549" s="1052"/>
      <c r="N1549" s="1052"/>
      <c r="O1549" s="1052"/>
      <c r="P1549" s="1052"/>
      <c r="Q1549" s="1052"/>
      <c r="R1549" s="1052"/>
      <c r="S1549" s="1052"/>
      <c r="T1549" s="1052"/>
      <c r="U1549" s="1052"/>
      <c r="V1549" s="1052"/>
      <c r="W1549" s="1052"/>
      <c r="X1549" s="1052"/>
      <c r="Y1549" s="1052"/>
      <c r="Z1549" s="1052"/>
      <c r="AA1549" s="1052"/>
      <c r="AB1549" s="1052"/>
      <c r="AC1549" s="1052"/>
      <c r="AD1549" s="1052"/>
      <c r="AE1549" s="1052"/>
      <c r="AF1549" s="1053"/>
    </row>
    <row r="1550" spans="1:32" ht="7.5" hidden="1" customHeight="1" x14ac:dyDescent="0.2">
      <c r="A1550" s="233"/>
      <c r="B1550" s="965"/>
      <c r="C1550" s="966"/>
      <c r="D1550" s="966"/>
      <c r="E1550" s="966"/>
      <c r="F1550" s="966"/>
      <c r="G1550" s="966"/>
      <c r="H1550" s="966"/>
      <c r="I1550" s="966"/>
      <c r="J1550" s="966"/>
      <c r="K1550" s="966"/>
      <c r="L1550" s="966"/>
      <c r="M1550" s="966"/>
      <c r="N1550" s="966"/>
      <c r="O1550" s="966"/>
      <c r="P1550" s="966"/>
      <c r="Q1550" s="966"/>
      <c r="R1550" s="966"/>
      <c r="S1550" s="966"/>
      <c r="T1550" s="966"/>
      <c r="U1550" s="966"/>
      <c r="V1550" s="966"/>
      <c r="W1550" s="966"/>
      <c r="X1550" s="966"/>
      <c r="Y1550" s="966"/>
      <c r="Z1550" s="966"/>
      <c r="AA1550" s="966"/>
      <c r="AB1550" s="966"/>
      <c r="AC1550" s="966"/>
      <c r="AD1550" s="966"/>
      <c r="AE1550" s="966"/>
      <c r="AF1550" s="967"/>
    </row>
    <row r="1551" spans="1:32" ht="21.75" customHeight="1" x14ac:dyDescent="0.2">
      <c r="A1551" s="232">
        <v>900</v>
      </c>
      <c r="B1551" s="1107" t="s">
        <v>188</v>
      </c>
      <c r="C1551" s="1108"/>
      <c r="D1551" s="1108"/>
      <c r="E1551" s="1108"/>
      <c r="F1551" s="1108"/>
      <c r="G1551" s="1108"/>
      <c r="H1551" s="1108"/>
      <c r="I1551" s="1108"/>
      <c r="J1551" s="1108"/>
      <c r="K1551" s="1108"/>
      <c r="L1551" s="1108"/>
      <c r="M1551" s="1109"/>
      <c r="N1551" s="453">
        <f t="shared" ref="N1551:AB1551" si="1552">SUM(SUBTOTAL(9,N785:N791),SUBTOTAL(9,N795:N802,N811,N824:N828,N831:N835,N847,N850),N873:N874,N885,N886,SUBTOTAL(9,N1286:N1293,N1302,N1315:N1319,N1322:N1326,N1338,N1341),SUBTOTAL(9,N1364:N1371,N1380,N1393:N1397,N1400:N1404,N1416,N1419),SUBTOTAL(9,N1442:N1449,N1458,N1471:N1475,N1478:N1482,N1494,N1497))</f>
        <v>0</v>
      </c>
      <c r="O1551" s="454">
        <f t="shared" si="1552"/>
        <v>0</v>
      </c>
      <c r="P1551" s="454">
        <f t="shared" si="1552"/>
        <v>0</v>
      </c>
      <c r="Q1551" s="456">
        <f t="shared" si="1552"/>
        <v>0</v>
      </c>
      <c r="R1551" s="453">
        <f t="shared" si="1552"/>
        <v>0</v>
      </c>
      <c r="S1551" s="454">
        <f t="shared" si="1552"/>
        <v>0</v>
      </c>
      <c r="T1551" s="455">
        <f t="shared" si="1552"/>
        <v>0</v>
      </c>
      <c r="U1551" s="455">
        <f t="shared" si="1552"/>
        <v>0</v>
      </c>
      <c r="V1551" s="455">
        <f t="shared" si="1552"/>
        <v>0</v>
      </c>
      <c r="W1551" s="455">
        <f t="shared" si="1552"/>
        <v>0</v>
      </c>
      <c r="X1551" s="455">
        <f t="shared" si="1552"/>
        <v>0</v>
      </c>
      <c r="Y1551" s="455">
        <f t="shared" si="1552"/>
        <v>0</v>
      </c>
      <c r="Z1551" s="455">
        <f t="shared" si="1552"/>
        <v>0</v>
      </c>
      <c r="AA1551" s="455">
        <f t="shared" si="1552"/>
        <v>0</v>
      </c>
      <c r="AB1551" s="459">
        <f t="shared" si="1552"/>
        <v>0</v>
      </c>
      <c r="AC1551" s="460">
        <f>SUM(SUBTOTAL(9,AC785:AC791),SUBTOTAL(9,AC795:AC802,AC811,AC824:AC828,AC831:AC835,AC847,AC850),AC873:AC874,AC885:AC886,SUBTOTAL(9,AC1286:AC1293,AC1302,AC1315:AC1319,AC1322:AC1326,AC1338,AC1341),SUBTOTAL(9,AC1364:AC1371,AC1380,AC1393:AC1397,AC1400:AC1404,AC1416,AC1419),SUBTOTAL(9,AC1442:AC1449,AC1458,AC1471:AC1475,AC1478:AC1482,AC1494,AC1497))</f>
        <v>0</v>
      </c>
      <c r="AD1551" s="968"/>
      <c r="AE1551" s="923"/>
      <c r="AF1551" s="924"/>
    </row>
    <row r="1552" spans="1:32" ht="21.75" customHeight="1" x14ac:dyDescent="0.2">
      <c r="A1552" s="232">
        <v>901</v>
      </c>
      <c r="B1552" s="1110" t="s">
        <v>192</v>
      </c>
      <c r="C1552" s="923"/>
      <c r="D1552" s="923"/>
      <c r="E1552" s="923"/>
      <c r="F1552" s="923"/>
      <c r="G1552" s="923"/>
      <c r="H1552" s="923"/>
      <c r="I1552" s="923"/>
      <c r="J1552" s="923"/>
      <c r="K1552" s="923"/>
      <c r="L1552" s="923"/>
      <c r="M1552" s="1111"/>
      <c r="N1552" s="410">
        <f t="shared" ref="N1552:AC1552" si="1553">SUM(N1004,N1280,N1518,N1521)-N1551</f>
        <v>0</v>
      </c>
      <c r="O1552" s="414">
        <f t="shared" si="1553"/>
        <v>0</v>
      </c>
      <c r="P1552" s="414">
        <f t="shared" si="1553"/>
        <v>0</v>
      </c>
      <c r="Q1552" s="415">
        <f t="shared" si="1553"/>
        <v>0</v>
      </c>
      <c r="R1552" s="410">
        <f t="shared" si="1553"/>
        <v>0</v>
      </c>
      <c r="S1552" s="414">
        <f t="shared" si="1553"/>
        <v>0</v>
      </c>
      <c r="T1552" s="413">
        <f t="shared" si="1553"/>
        <v>0</v>
      </c>
      <c r="U1552" s="413">
        <f t="shared" si="1553"/>
        <v>0</v>
      </c>
      <c r="V1552" s="413">
        <f t="shared" si="1553"/>
        <v>0</v>
      </c>
      <c r="W1552" s="413">
        <f t="shared" si="1553"/>
        <v>0</v>
      </c>
      <c r="X1552" s="413">
        <f t="shared" si="1553"/>
        <v>0</v>
      </c>
      <c r="Y1552" s="413">
        <f t="shared" si="1553"/>
        <v>0</v>
      </c>
      <c r="Z1552" s="413">
        <f t="shared" si="1553"/>
        <v>0</v>
      </c>
      <c r="AA1552" s="413">
        <f t="shared" si="1553"/>
        <v>0</v>
      </c>
      <c r="AB1552" s="411">
        <f t="shared" si="1553"/>
        <v>0</v>
      </c>
      <c r="AC1552" s="407">
        <f t="shared" si="1553"/>
        <v>0</v>
      </c>
      <c r="AD1552" s="923"/>
      <c r="AE1552" s="923"/>
      <c r="AF1552" s="924"/>
    </row>
    <row r="1553" spans="1:33" ht="21.75" customHeight="1" x14ac:dyDescent="0.2">
      <c r="A1553" s="232">
        <v>902</v>
      </c>
      <c r="B1553" s="963" t="s">
        <v>189</v>
      </c>
      <c r="C1553" s="964"/>
      <c r="D1553" s="964"/>
      <c r="E1553" s="964"/>
      <c r="F1553" s="964"/>
      <c r="G1553" s="964"/>
      <c r="H1553" s="964"/>
      <c r="I1553" s="964"/>
      <c r="J1553" s="964"/>
      <c r="K1553" s="964"/>
      <c r="L1553" s="964"/>
      <c r="M1553" s="1101"/>
      <c r="N1553" s="410">
        <f>SUM(N1551:N1552)</f>
        <v>0</v>
      </c>
      <c r="O1553" s="414">
        <f t="shared" ref="O1553:AC1553" si="1554">SUM(O1551:O1552)</f>
        <v>0</v>
      </c>
      <c r="P1553" s="414">
        <f t="shared" si="1554"/>
        <v>0</v>
      </c>
      <c r="Q1553" s="415">
        <f t="shared" si="1554"/>
        <v>0</v>
      </c>
      <c r="R1553" s="410">
        <f t="shared" si="1554"/>
        <v>0</v>
      </c>
      <c r="S1553" s="414">
        <f t="shared" si="1554"/>
        <v>0</v>
      </c>
      <c r="T1553" s="413">
        <f t="shared" si="1554"/>
        <v>0</v>
      </c>
      <c r="U1553" s="413">
        <f t="shared" si="1554"/>
        <v>0</v>
      </c>
      <c r="V1553" s="413">
        <f t="shared" si="1554"/>
        <v>0</v>
      </c>
      <c r="W1553" s="413">
        <f t="shared" si="1554"/>
        <v>0</v>
      </c>
      <c r="X1553" s="413">
        <f t="shared" si="1554"/>
        <v>0</v>
      </c>
      <c r="Y1553" s="413">
        <f t="shared" si="1554"/>
        <v>0</v>
      </c>
      <c r="Z1553" s="413">
        <f t="shared" si="1554"/>
        <v>0</v>
      </c>
      <c r="AA1553" s="413">
        <f t="shared" si="1554"/>
        <v>0</v>
      </c>
      <c r="AB1553" s="411">
        <f t="shared" si="1554"/>
        <v>0</v>
      </c>
      <c r="AC1553" s="407">
        <f t="shared" si="1554"/>
        <v>0</v>
      </c>
      <c r="AD1553" s="923"/>
      <c r="AE1553" s="923"/>
      <c r="AF1553" s="924"/>
    </row>
    <row r="1554" spans="1:33" ht="7.5" hidden="1" customHeight="1" x14ac:dyDescent="0.2">
      <c r="A1554" s="233"/>
      <c r="B1554" s="1104"/>
      <c r="C1554" s="1105"/>
      <c r="D1554" s="1105"/>
      <c r="E1554" s="1105"/>
      <c r="F1554" s="1105"/>
      <c r="G1554" s="1105"/>
      <c r="H1554" s="1105"/>
      <c r="I1554" s="1105"/>
      <c r="J1554" s="1105"/>
      <c r="K1554" s="1105"/>
      <c r="L1554" s="1105"/>
      <c r="M1554" s="1105"/>
      <c r="N1554" s="1105"/>
      <c r="O1554" s="1105"/>
      <c r="P1554" s="1105"/>
      <c r="Q1554" s="1105"/>
      <c r="R1554" s="1105"/>
      <c r="S1554" s="1105"/>
      <c r="T1554" s="1105"/>
      <c r="U1554" s="1105"/>
      <c r="V1554" s="1105"/>
      <c r="W1554" s="1105"/>
      <c r="X1554" s="1105"/>
      <c r="Y1554" s="1105"/>
      <c r="Z1554" s="1105"/>
      <c r="AA1554" s="1105"/>
      <c r="AB1554" s="1105"/>
      <c r="AC1554" s="1105"/>
      <c r="AD1554" s="1105"/>
      <c r="AE1554" s="1105"/>
      <c r="AF1554" s="1106"/>
    </row>
    <row r="1555" spans="1:33" ht="21.75" customHeight="1" x14ac:dyDescent="0.2">
      <c r="A1555" s="232">
        <v>903</v>
      </c>
      <c r="B1555" s="963" t="s">
        <v>190</v>
      </c>
      <c r="C1555" s="964"/>
      <c r="D1555" s="964"/>
      <c r="E1555" s="964"/>
      <c r="F1555" s="964"/>
      <c r="G1555" s="964"/>
      <c r="H1555" s="964"/>
      <c r="I1555" s="964"/>
      <c r="J1555" s="964"/>
      <c r="K1555" s="964"/>
      <c r="L1555" s="964"/>
      <c r="M1555" s="1101"/>
      <c r="N1555" s="410">
        <f>SUM($N1553:N1553)</f>
        <v>0</v>
      </c>
      <c r="O1555" s="414">
        <f>SUM($N1553:O1553)</f>
        <v>0</v>
      </c>
      <c r="P1555" s="414">
        <f>SUM($N1553:P1553)</f>
        <v>0</v>
      </c>
      <c r="Q1555" s="415">
        <f>SUM($N1553:Q1553)</f>
        <v>0</v>
      </c>
      <c r="R1555" s="410">
        <f>SUM($N1553:R1553)</f>
        <v>0</v>
      </c>
      <c r="S1555" s="414">
        <f>SUM($N1553:S1553)</f>
        <v>0</v>
      </c>
      <c r="T1555" s="413">
        <f>SUM($N1553:T1553)</f>
        <v>0</v>
      </c>
      <c r="U1555" s="413">
        <f>SUM($N1553:U1553)</f>
        <v>0</v>
      </c>
      <c r="V1555" s="413">
        <f>SUM($N1553:V1553)</f>
        <v>0</v>
      </c>
      <c r="W1555" s="413">
        <f>SUM($N1553:W1553)</f>
        <v>0</v>
      </c>
      <c r="X1555" s="413">
        <f>SUM($N1553:X1553)</f>
        <v>0</v>
      </c>
      <c r="Y1555" s="413">
        <f>SUM($N1553:Y1553)</f>
        <v>0</v>
      </c>
      <c r="Z1555" s="413">
        <f>SUM($N1553:Z1553)</f>
        <v>0</v>
      </c>
      <c r="AA1555" s="413">
        <f>SUM($N1553:AA1553)</f>
        <v>0</v>
      </c>
      <c r="AB1555" s="411">
        <f>SUM($N1553:AB1553)</f>
        <v>0</v>
      </c>
      <c r="AC1555" s="407">
        <f>SUM($M1553:AC1553)</f>
        <v>0</v>
      </c>
      <c r="AD1555" s="923"/>
      <c r="AE1555" s="923"/>
      <c r="AF1555" s="924"/>
    </row>
    <row r="1556" spans="1:33" ht="7.5" customHeight="1" x14ac:dyDescent="0.2">
      <c r="A1556" s="233"/>
      <c r="B1556" s="836"/>
      <c r="C1556" s="836"/>
      <c r="D1556" s="836"/>
      <c r="E1556" s="836"/>
      <c r="F1556" s="836"/>
      <c r="G1556" s="836"/>
      <c r="H1556" s="836"/>
      <c r="I1556" s="836"/>
      <c r="J1556" s="836"/>
      <c r="K1556" s="836"/>
      <c r="L1556" s="836"/>
      <c r="M1556" s="836"/>
      <c r="N1556" s="836"/>
      <c r="O1556" s="836"/>
      <c r="P1556" s="836"/>
      <c r="Q1556" s="836"/>
      <c r="R1556" s="836"/>
      <c r="S1556" s="836"/>
      <c r="T1556" s="836"/>
      <c r="U1556" s="836"/>
      <c r="V1556" s="836"/>
      <c r="W1556" s="836"/>
      <c r="X1556" s="836"/>
      <c r="Y1556" s="836"/>
      <c r="Z1556" s="836"/>
      <c r="AA1556" s="836"/>
      <c r="AB1556" s="836"/>
      <c r="AC1556" s="836"/>
      <c r="AD1556" s="836"/>
      <c r="AE1556" s="836"/>
      <c r="AF1556" s="836"/>
      <c r="AG1556" s="234"/>
    </row>
    <row r="1557" spans="1:33" ht="22.5" customHeight="1" outlineLevel="1" x14ac:dyDescent="0.2">
      <c r="A1557" s="232">
        <v>103</v>
      </c>
      <c r="B1557" s="946" t="s">
        <v>193</v>
      </c>
      <c r="C1557" s="947"/>
      <c r="D1557" s="947"/>
      <c r="E1557" s="947"/>
      <c r="F1557" s="947"/>
      <c r="G1557" s="947"/>
      <c r="H1557" s="947"/>
      <c r="I1557" s="947"/>
      <c r="J1557" s="947"/>
      <c r="K1557" s="947"/>
      <c r="L1557" s="947"/>
      <c r="M1557" s="947"/>
      <c r="N1557" s="947"/>
      <c r="O1557" s="947"/>
      <c r="P1557" s="947"/>
      <c r="Q1557" s="947"/>
      <c r="R1557" s="947"/>
      <c r="S1557" s="947"/>
      <c r="T1557" s="947"/>
      <c r="U1557" s="947"/>
      <c r="V1557" s="947"/>
      <c r="W1557" s="947"/>
      <c r="X1557" s="947"/>
      <c r="Y1557" s="947"/>
      <c r="Z1557" s="947"/>
      <c r="AA1557" s="947"/>
      <c r="AB1557" s="947"/>
      <c r="AC1557" s="947"/>
      <c r="AD1557" s="947"/>
      <c r="AE1557" s="947"/>
      <c r="AF1557" s="948"/>
    </row>
    <row r="1558" spans="1:33" ht="15" x14ac:dyDescent="0.2">
      <c r="A1558" s="232">
        <v>233</v>
      </c>
      <c r="B1558" s="474"/>
      <c r="C1558" s="475"/>
      <c r="D1558" s="1060" t="s">
        <v>679</v>
      </c>
      <c r="E1558" s="1061"/>
      <c r="F1558" s="1061"/>
      <c r="G1558" s="1061"/>
      <c r="H1558" s="1061"/>
      <c r="I1558" s="1061"/>
      <c r="J1558" s="1061"/>
      <c r="K1558" s="1061"/>
      <c r="L1558" s="1061"/>
      <c r="M1558" s="408">
        <f>'3. FTNC USD'!M1558</f>
        <v>0</v>
      </c>
      <c r="N1558" s="419">
        <f>'3. FTNC USD'!N1558</f>
        <v>0</v>
      </c>
      <c r="O1558" s="422">
        <f>'3. FTNC USD'!O1558</f>
        <v>0</v>
      </c>
      <c r="P1558" s="422">
        <f>'3. FTNC USD'!P1558</f>
        <v>0</v>
      </c>
      <c r="Q1558" s="423">
        <f>'3. FTNC USD'!Q1558</f>
        <v>0</v>
      </c>
      <c r="R1558" s="419">
        <f>'3. FTNC USD'!R1558</f>
        <v>0</v>
      </c>
      <c r="S1558" s="421">
        <f>'3. FTNC USD'!S1558</f>
        <v>0</v>
      </c>
      <c r="T1558" s="421">
        <f>'3. FTNC USD'!T1558</f>
        <v>0</v>
      </c>
      <c r="U1558" s="421">
        <f>'3. FTNC USD'!U1558</f>
        <v>0</v>
      </c>
      <c r="V1558" s="421">
        <f>'3. FTNC USD'!V1558</f>
        <v>0</v>
      </c>
      <c r="W1558" s="421">
        <f>'3. FTNC USD'!W1558</f>
        <v>0</v>
      </c>
      <c r="X1558" s="422">
        <f>'3. FTNC USD'!X1558</f>
        <v>0</v>
      </c>
      <c r="Y1558" s="421">
        <f>'3. FTNC USD'!Y1558</f>
        <v>0</v>
      </c>
      <c r="Z1558" s="421">
        <f>'3. FTNC USD'!Z1558</f>
        <v>0</v>
      </c>
      <c r="AA1558" s="421">
        <f>'3. FTNC USD'!AA1558</f>
        <v>0</v>
      </c>
      <c r="AB1558" s="421">
        <f>'3. FTNC USD'!AB1558</f>
        <v>0</v>
      </c>
      <c r="AC1558" s="420">
        <f>'3. FTNC USD'!AC1558</f>
        <v>0</v>
      </c>
      <c r="AD1558" s="925"/>
      <c r="AE1558" s="926"/>
      <c r="AF1558" s="927"/>
    </row>
    <row r="1559" spans="1:33" ht="15" x14ac:dyDescent="0.2">
      <c r="A1559" s="232">
        <v>234</v>
      </c>
      <c r="B1559" s="474"/>
      <c r="C1559" s="475"/>
      <c r="D1559" s="475"/>
      <c r="E1559" s="484"/>
      <c r="F1559" s="915" t="s">
        <v>181</v>
      </c>
      <c r="G1559" s="916"/>
      <c r="H1559" s="916"/>
      <c r="I1559" s="916"/>
      <c r="J1559" s="916"/>
      <c r="K1559" s="916"/>
      <c r="L1559" s="917"/>
      <c r="M1559" s="408">
        <f>'3. FTNC USD'!M1559</f>
        <v>0</v>
      </c>
      <c r="N1559" s="419">
        <f>'3. FTNC USD'!N1559</f>
        <v>0</v>
      </c>
      <c r="O1559" s="422">
        <f>'3. FTNC USD'!O1559</f>
        <v>0</v>
      </c>
      <c r="P1559" s="422">
        <f>'3. FTNC USD'!P1559</f>
        <v>0</v>
      </c>
      <c r="Q1559" s="423">
        <f>'3. FTNC USD'!Q1559</f>
        <v>0</v>
      </c>
      <c r="R1559" s="419">
        <f>'3. FTNC USD'!R1559</f>
        <v>0</v>
      </c>
      <c r="S1559" s="421">
        <f>'3. FTNC USD'!S1559</f>
        <v>0</v>
      </c>
      <c r="T1559" s="421">
        <f>'3. FTNC USD'!T1559</f>
        <v>0</v>
      </c>
      <c r="U1559" s="421">
        <f>'3. FTNC USD'!U1559</f>
        <v>0</v>
      </c>
      <c r="V1559" s="421">
        <f>'3. FTNC USD'!V1559</f>
        <v>0</v>
      </c>
      <c r="W1559" s="421">
        <f>'3. FTNC USD'!W1559</f>
        <v>0</v>
      </c>
      <c r="X1559" s="422">
        <f>'3. FTNC USD'!X1559</f>
        <v>0</v>
      </c>
      <c r="Y1559" s="421">
        <f>'3. FTNC USD'!Y1559</f>
        <v>0</v>
      </c>
      <c r="Z1559" s="421">
        <f>'3. FTNC USD'!Z1559</f>
        <v>0</v>
      </c>
      <c r="AA1559" s="421">
        <f>'3. FTNC USD'!AA1559</f>
        <v>0</v>
      </c>
      <c r="AB1559" s="421">
        <f>'3. FTNC USD'!AB1559</f>
        <v>0</v>
      </c>
      <c r="AC1559" s="420">
        <f>'3. FTNC USD'!AC1559</f>
        <v>0</v>
      </c>
      <c r="AD1559" s="469"/>
      <c r="AE1559" s="571"/>
      <c r="AF1559" s="572"/>
    </row>
    <row r="1560" spans="1:33" ht="15" x14ac:dyDescent="0.2">
      <c r="A1560" s="232">
        <v>235</v>
      </c>
      <c r="B1560" s="474"/>
      <c r="C1560" s="475"/>
      <c r="D1560" s="475"/>
      <c r="E1560" s="484"/>
      <c r="F1560" s="915" t="s">
        <v>182</v>
      </c>
      <c r="G1560" s="916"/>
      <c r="H1560" s="916"/>
      <c r="I1560" s="916"/>
      <c r="J1560" s="916"/>
      <c r="K1560" s="916"/>
      <c r="L1560" s="917"/>
      <c r="M1560" s="408">
        <f>'3. FTNC USD'!M1560</f>
        <v>0</v>
      </c>
      <c r="N1560" s="419">
        <f>'3. FTNC USD'!N1560</f>
        <v>0</v>
      </c>
      <c r="O1560" s="422">
        <f>'3. FTNC USD'!O1560</f>
        <v>0</v>
      </c>
      <c r="P1560" s="422">
        <f>'3. FTNC USD'!P1560</f>
        <v>0</v>
      </c>
      <c r="Q1560" s="423">
        <f>'3. FTNC USD'!Q1560</f>
        <v>0</v>
      </c>
      <c r="R1560" s="419">
        <f>'3. FTNC USD'!R1560</f>
        <v>0</v>
      </c>
      <c r="S1560" s="421">
        <f>'3. FTNC USD'!S1560</f>
        <v>0</v>
      </c>
      <c r="T1560" s="421">
        <f>'3. FTNC USD'!T1560</f>
        <v>0</v>
      </c>
      <c r="U1560" s="421">
        <f>'3. FTNC USD'!U1560</f>
        <v>0</v>
      </c>
      <c r="V1560" s="421">
        <f>'3. FTNC USD'!V1560</f>
        <v>0</v>
      </c>
      <c r="W1560" s="421">
        <f>'3. FTNC USD'!W1560</f>
        <v>0</v>
      </c>
      <c r="X1560" s="422">
        <f>'3. FTNC USD'!X1560</f>
        <v>0</v>
      </c>
      <c r="Y1560" s="421">
        <f>'3. FTNC USD'!Y1560</f>
        <v>0</v>
      </c>
      <c r="Z1560" s="421">
        <f>'3. FTNC USD'!Z1560</f>
        <v>0</v>
      </c>
      <c r="AA1560" s="421">
        <f>'3. FTNC USD'!AA1560</f>
        <v>0</v>
      </c>
      <c r="AB1560" s="421">
        <f>'3. FTNC USD'!AB1560</f>
        <v>0</v>
      </c>
      <c r="AC1560" s="420">
        <f>'3. FTNC USD'!AC1560</f>
        <v>0</v>
      </c>
      <c r="AD1560" s="577"/>
      <c r="AE1560" s="573"/>
      <c r="AF1560" s="574"/>
    </row>
    <row r="1561" spans="1:33" ht="15" x14ac:dyDescent="0.2">
      <c r="A1561" s="232">
        <v>236</v>
      </c>
      <c r="B1561" s="474"/>
      <c r="C1561" s="475"/>
      <c r="D1561" s="263"/>
      <c r="E1561" s="264"/>
      <c r="F1561" s="915" t="s">
        <v>183</v>
      </c>
      <c r="G1561" s="916"/>
      <c r="H1561" s="916"/>
      <c r="I1561" s="916"/>
      <c r="J1561" s="916"/>
      <c r="K1561" s="916"/>
      <c r="L1561" s="917"/>
      <c r="M1561" s="408">
        <f>'3. FTNC USD'!M1561</f>
        <v>0</v>
      </c>
      <c r="N1561" s="419">
        <f>'3. FTNC USD'!N1561</f>
        <v>0</v>
      </c>
      <c r="O1561" s="422">
        <f>'3. FTNC USD'!O1561</f>
        <v>0</v>
      </c>
      <c r="P1561" s="422">
        <f>'3. FTNC USD'!P1561</f>
        <v>0</v>
      </c>
      <c r="Q1561" s="423">
        <f>'3. FTNC USD'!Q1561</f>
        <v>0</v>
      </c>
      <c r="R1561" s="419">
        <f>'3. FTNC USD'!R1561</f>
        <v>0</v>
      </c>
      <c r="S1561" s="421">
        <f>'3. FTNC USD'!S1561</f>
        <v>0</v>
      </c>
      <c r="T1561" s="421">
        <f>'3. FTNC USD'!T1561</f>
        <v>0</v>
      </c>
      <c r="U1561" s="421">
        <f>'3. FTNC USD'!U1561</f>
        <v>0</v>
      </c>
      <c r="V1561" s="421">
        <f>'3. FTNC USD'!V1561</f>
        <v>0</v>
      </c>
      <c r="W1561" s="421">
        <f>'3. FTNC USD'!W1561</f>
        <v>0</v>
      </c>
      <c r="X1561" s="422">
        <f>'3. FTNC USD'!X1561</f>
        <v>0</v>
      </c>
      <c r="Y1561" s="421">
        <f>'3. FTNC USD'!Y1561</f>
        <v>0</v>
      </c>
      <c r="Z1561" s="421">
        <f>'3. FTNC USD'!Z1561</f>
        <v>0</v>
      </c>
      <c r="AA1561" s="421">
        <f>'3. FTNC USD'!AA1561</f>
        <v>0</v>
      </c>
      <c r="AB1561" s="421">
        <f>'3. FTNC USD'!AB1561</f>
        <v>0</v>
      </c>
      <c r="AC1561" s="420">
        <f>'3. FTNC USD'!AC1561</f>
        <v>0</v>
      </c>
      <c r="AD1561" s="577"/>
      <c r="AE1561" s="573"/>
      <c r="AF1561" s="574"/>
    </row>
    <row r="1562" spans="1:33" ht="15" x14ac:dyDescent="0.2">
      <c r="A1562" s="232">
        <v>237</v>
      </c>
      <c r="B1562" s="474"/>
      <c r="C1562" s="475"/>
      <c r="D1562" s="475"/>
      <c r="E1562" s="260"/>
      <c r="F1562" s="915" t="s">
        <v>184</v>
      </c>
      <c r="G1562" s="916"/>
      <c r="H1562" s="916"/>
      <c r="I1562" s="916"/>
      <c r="J1562" s="916"/>
      <c r="K1562" s="916"/>
      <c r="L1562" s="917"/>
      <c r="M1562" s="408">
        <f>'3. FTNC USD'!M1562</f>
        <v>0</v>
      </c>
      <c r="N1562" s="419">
        <f>'3. FTNC USD'!N1562</f>
        <v>0</v>
      </c>
      <c r="O1562" s="422">
        <f>'3. FTNC USD'!O1562</f>
        <v>0</v>
      </c>
      <c r="P1562" s="422">
        <f>'3. FTNC USD'!P1562</f>
        <v>0</v>
      </c>
      <c r="Q1562" s="423">
        <f>'3. FTNC USD'!Q1562</f>
        <v>0</v>
      </c>
      <c r="R1562" s="419">
        <f>'3. FTNC USD'!R1562</f>
        <v>0</v>
      </c>
      <c r="S1562" s="421">
        <f>'3. FTNC USD'!S1562</f>
        <v>0</v>
      </c>
      <c r="T1562" s="421">
        <f>'3. FTNC USD'!T1562</f>
        <v>0</v>
      </c>
      <c r="U1562" s="421">
        <f>'3. FTNC USD'!U1562</f>
        <v>0</v>
      </c>
      <c r="V1562" s="421">
        <f>'3. FTNC USD'!V1562</f>
        <v>0</v>
      </c>
      <c r="W1562" s="421">
        <f>'3. FTNC USD'!W1562</f>
        <v>0</v>
      </c>
      <c r="X1562" s="422">
        <f>'3. FTNC USD'!X1562</f>
        <v>0</v>
      </c>
      <c r="Y1562" s="421">
        <f>'3. FTNC USD'!Y1562</f>
        <v>0</v>
      </c>
      <c r="Z1562" s="421">
        <f>'3. FTNC USD'!Z1562</f>
        <v>0</v>
      </c>
      <c r="AA1562" s="421">
        <f>'3. FTNC USD'!AA1562</f>
        <v>0</v>
      </c>
      <c r="AB1562" s="421">
        <f>'3. FTNC USD'!AB1562</f>
        <v>0</v>
      </c>
      <c r="AC1562" s="420">
        <f>'3. FTNC USD'!AC1562</f>
        <v>0</v>
      </c>
      <c r="AD1562" s="577"/>
      <c r="AE1562" s="573"/>
      <c r="AF1562" s="574"/>
    </row>
    <row r="1563" spans="1:33" ht="15" x14ac:dyDescent="0.2">
      <c r="A1563" s="232"/>
      <c r="B1563" s="474"/>
      <c r="C1563" s="475"/>
      <c r="D1563" s="475"/>
      <c r="E1563" s="475"/>
      <c r="F1563" s="915" t="s">
        <v>185</v>
      </c>
      <c r="G1563" s="916"/>
      <c r="H1563" s="916"/>
      <c r="I1563" s="916"/>
      <c r="J1563" s="916"/>
      <c r="K1563" s="916"/>
      <c r="L1563" s="917"/>
      <c r="M1563" s="408">
        <f>'3. FTNC USD'!M1563</f>
        <v>0</v>
      </c>
      <c r="N1563" s="419">
        <f>'3. FTNC USD'!N1563</f>
        <v>0</v>
      </c>
      <c r="O1563" s="422">
        <f>'3. FTNC USD'!O1563</f>
        <v>0</v>
      </c>
      <c r="P1563" s="422">
        <f>'3. FTNC USD'!P1563</f>
        <v>0</v>
      </c>
      <c r="Q1563" s="423">
        <f>'3. FTNC USD'!Q1563</f>
        <v>0</v>
      </c>
      <c r="R1563" s="419">
        <f>'3. FTNC USD'!R1563</f>
        <v>0</v>
      </c>
      <c r="S1563" s="421">
        <f>'3. FTNC USD'!S1563</f>
        <v>0</v>
      </c>
      <c r="T1563" s="421">
        <f>'3. FTNC USD'!T1563</f>
        <v>0</v>
      </c>
      <c r="U1563" s="421">
        <f>'3. FTNC USD'!U1563</f>
        <v>0</v>
      </c>
      <c r="V1563" s="421">
        <f>'3. FTNC USD'!V1563</f>
        <v>0</v>
      </c>
      <c r="W1563" s="421">
        <f>'3. FTNC USD'!W1563</f>
        <v>0</v>
      </c>
      <c r="X1563" s="422">
        <f>'3. FTNC USD'!X1563</f>
        <v>0</v>
      </c>
      <c r="Y1563" s="421">
        <f>'3. FTNC USD'!Y1563</f>
        <v>0</v>
      </c>
      <c r="Z1563" s="421">
        <f>'3. FTNC USD'!Z1563</f>
        <v>0</v>
      </c>
      <c r="AA1563" s="421">
        <f>'3. FTNC USD'!AA1563</f>
        <v>0</v>
      </c>
      <c r="AB1563" s="421">
        <f>'3. FTNC USD'!AB1563</f>
        <v>0</v>
      </c>
      <c r="AC1563" s="420">
        <f>'3. FTNC USD'!AC1563</f>
        <v>0</v>
      </c>
      <c r="AD1563" s="577"/>
      <c r="AE1563" s="573"/>
      <c r="AF1563" s="574"/>
    </row>
    <row r="1564" spans="1:33" ht="15" x14ac:dyDescent="0.2">
      <c r="A1564" s="232"/>
      <c r="B1564" s="474"/>
      <c r="C1564" s="475"/>
      <c r="D1564" s="475"/>
      <c r="E1564" s="475"/>
      <c r="F1564" s="915" t="s">
        <v>186</v>
      </c>
      <c r="G1564" s="916"/>
      <c r="H1564" s="916"/>
      <c r="I1564" s="916"/>
      <c r="J1564" s="916"/>
      <c r="K1564" s="916"/>
      <c r="L1564" s="917"/>
      <c r="M1564" s="408">
        <f>'3. FTNC USD'!M1564</f>
        <v>0</v>
      </c>
      <c r="N1564" s="419">
        <f>'3. FTNC USD'!N1564</f>
        <v>0</v>
      </c>
      <c r="O1564" s="422">
        <f>'3. FTNC USD'!O1564</f>
        <v>0</v>
      </c>
      <c r="P1564" s="422">
        <f>'3. FTNC USD'!P1564</f>
        <v>0</v>
      </c>
      <c r="Q1564" s="423">
        <f>'3. FTNC USD'!Q1564</f>
        <v>0</v>
      </c>
      <c r="R1564" s="419">
        <f>'3. FTNC USD'!R1564</f>
        <v>0</v>
      </c>
      <c r="S1564" s="421">
        <f>'3. FTNC USD'!S1564</f>
        <v>0</v>
      </c>
      <c r="T1564" s="421">
        <f>'3. FTNC USD'!T1564</f>
        <v>0</v>
      </c>
      <c r="U1564" s="421">
        <f>'3. FTNC USD'!U1564</f>
        <v>0</v>
      </c>
      <c r="V1564" s="421">
        <f>'3. FTNC USD'!V1564</f>
        <v>0</v>
      </c>
      <c r="W1564" s="421">
        <f>'3. FTNC USD'!W1564</f>
        <v>0</v>
      </c>
      <c r="X1564" s="422">
        <f>'3. FTNC USD'!X1564</f>
        <v>0</v>
      </c>
      <c r="Y1564" s="421">
        <f>'3. FTNC USD'!Y1564</f>
        <v>0</v>
      </c>
      <c r="Z1564" s="421">
        <f>'3. FTNC USD'!Z1564</f>
        <v>0</v>
      </c>
      <c r="AA1564" s="421">
        <f>'3. FTNC USD'!AA1564</f>
        <v>0</v>
      </c>
      <c r="AB1564" s="421">
        <f>'3. FTNC USD'!AB1564</f>
        <v>0</v>
      </c>
      <c r="AC1564" s="420">
        <f>'3. FTNC USD'!AC1564</f>
        <v>0</v>
      </c>
      <c r="AD1564" s="577"/>
      <c r="AE1564" s="573"/>
      <c r="AF1564" s="574"/>
    </row>
    <row r="1565" spans="1:33" ht="15" x14ac:dyDescent="0.2">
      <c r="A1565" s="232"/>
      <c r="B1565" s="474"/>
      <c r="C1565" s="475"/>
      <c r="D1565" s="475"/>
      <c r="E1565" s="475"/>
      <c r="F1565" s="915" t="s">
        <v>187</v>
      </c>
      <c r="G1565" s="916"/>
      <c r="H1565" s="916"/>
      <c r="I1565" s="916"/>
      <c r="J1565" s="916"/>
      <c r="K1565" s="916"/>
      <c r="L1565" s="917"/>
      <c r="M1565" s="408">
        <f>'3. FTNC USD'!M1565</f>
        <v>0</v>
      </c>
      <c r="N1565" s="419">
        <f>'3. FTNC USD'!N1565</f>
        <v>0</v>
      </c>
      <c r="O1565" s="422">
        <f>'3. FTNC USD'!O1565</f>
        <v>0</v>
      </c>
      <c r="P1565" s="422">
        <f>'3. FTNC USD'!P1565</f>
        <v>0</v>
      </c>
      <c r="Q1565" s="423">
        <f>'3. FTNC USD'!Q1565</f>
        <v>0</v>
      </c>
      <c r="R1565" s="419">
        <f>'3. FTNC USD'!R1565</f>
        <v>0</v>
      </c>
      <c r="S1565" s="421">
        <f>'3. FTNC USD'!S1565</f>
        <v>0</v>
      </c>
      <c r="T1565" s="421">
        <f>'3. FTNC USD'!T1565</f>
        <v>0</v>
      </c>
      <c r="U1565" s="421">
        <f>'3. FTNC USD'!U1565</f>
        <v>0</v>
      </c>
      <c r="V1565" s="421">
        <f>'3. FTNC USD'!V1565</f>
        <v>0</v>
      </c>
      <c r="W1565" s="421">
        <f>'3. FTNC USD'!W1565</f>
        <v>0</v>
      </c>
      <c r="X1565" s="422">
        <f>'3. FTNC USD'!X1565</f>
        <v>0</v>
      </c>
      <c r="Y1565" s="421">
        <f>'3. FTNC USD'!Y1565</f>
        <v>0</v>
      </c>
      <c r="Z1565" s="421">
        <f>'3. FTNC USD'!Z1565</f>
        <v>0</v>
      </c>
      <c r="AA1565" s="421">
        <f>'3. FTNC USD'!AA1565</f>
        <v>0</v>
      </c>
      <c r="AB1565" s="421">
        <f>'3. FTNC USD'!AB1565</f>
        <v>0</v>
      </c>
      <c r="AC1565" s="420">
        <f>'3. FTNC USD'!AC1565</f>
        <v>0</v>
      </c>
      <c r="AD1565" s="578"/>
      <c r="AE1565" s="575"/>
      <c r="AF1565" s="576"/>
    </row>
    <row r="1566" spans="1:33" ht="7.5" customHeight="1" x14ac:dyDescent="0.2">
      <c r="A1566" s="232"/>
      <c r="B1566" s="928"/>
      <c r="C1566" s="929"/>
      <c r="D1566" s="929"/>
      <c r="E1566" s="929"/>
      <c r="F1566" s="929"/>
      <c r="G1566" s="929"/>
      <c r="H1566" s="929"/>
      <c r="I1566" s="929"/>
      <c r="J1566" s="929"/>
      <c r="K1566" s="929"/>
      <c r="L1566" s="929"/>
      <c r="M1566" s="929"/>
      <c r="N1566" s="929"/>
      <c r="O1566" s="929"/>
      <c r="P1566" s="929"/>
      <c r="Q1566" s="929"/>
      <c r="R1566" s="929"/>
      <c r="S1566" s="929"/>
      <c r="T1566" s="929"/>
      <c r="U1566" s="929"/>
      <c r="V1566" s="929"/>
      <c r="W1566" s="929"/>
      <c r="X1566" s="929"/>
      <c r="Y1566" s="929"/>
      <c r="Z1566" s="929"/>
      <c r="AA1566" s="929"/>
      <c r="AB1566" s="929"/>
      <c r="AC1566" s="929"/>
      <c r="AD1566" s="831"/>
      <c r="AE1566" s="831"/>
      <c r="AF1566" s="832"/>
    </row>
    <row r="1567" spans="1:33" ht="15" x14ac:dyDescent="0.2">
      <c r="A1567" s="232">
        <v>238</v>
      </c>
      <c r="B1567" s="474"/>
      <c r="C1567" s="260"/>
      <c r="D1567" s="844" t="s">
        <v>678</v>
      </c>
      <c r="E1567" s="845"/>
      <c r="F1567" s="845"/>
      <c r="G1567" s="845"/>
      <c r="H1567" s="845"/>
      <c r="I1567" s="845"/>
      <c r="J1567" s="845"/>
      <c r="K1567" s="845"/>
      <c r="L1567" s="845"/>
      <c r="M1567" s="408">
        <f>'3. FTNC USD'!M1567</f>
        <v>0</v>
      </c>
      <c r="N1567" s="419">
        <f>'3. FTNC USD'!N1567</f>
        <v>0</v>
      </c>
      <c r="O1567" s="422">
        <f>'3. FTNC USD'!O1567</f>
        <v>0</v>
      </c>
      <c r="P1567" s="422">
        <f>'3. FTNC USD'!P1567</f>
        <v>0</v>
      </c>
      <c r="Q1567" s="423">
        <f>'3. FTNC USD'!Q1567</f>
        <v>0</v>
      </c>
      <c r="R1567" s="419">
        <f>'3. FTNC USD'!R1567</f>
        <v>0</v>
      </c>
      <c r="S1567" s="421">
        <f>'3. FTNC USD'!S1567</f>
        <v>0</v>
      </c>
      <c r="T1567" s="421">
        <f>'3. FTNC USD'!T1567</f>
        <v>0</v>
      </c>
      <c r="U1567" s="421">
        <f>'3. FTNC USD'!U1567</f>
        <v>0</v>
      </c>
      <c r="V1567" s="421">
        <f>'3. FTNC USD'!V1567</f>
        <v>0</v>
      </c>
      <c r="W1567" s="421">
        <f>'3. FTNC USD'!W1567</f>
        <v>0</v>
      </c>
      <c r="X1567" s="422">
        <f>'3. FTNC USD'!X1567</f>
        <v>0</v>
      </c>
      <c r="Y1567" s="421">
        <f>'3. FTNC USD'!Y1567</f>
        <v>0</v>
      </c>
      <c r="Z1567" s="421">
        <f>'3. FTNC USD'!Z1567</f>
        <v>0</v>
      </c>
      <c r="AA1567" s="421">
        <f>'3. FTNC USD'!AA1567</f>
        <v>0</v>
      </c>
      <c r="AB1567" s="421">
        <f>'3. FTNC USD'!AB1567</f>
        <v>0</v>
      </c>
      <c r="AC1567" s="408">
        <f>'3. FTNC USD'!AC1567</f>
        <v>0</v>
      </c>
      <c r="AD1567" s="925"/>
      <c r="AE1567" s="926"/>
      <c r="AF1567" s="927"/>
    </row>
    <row r="1568" spans="1:33" ht="15" x14ac:dyDescent="0.2">
      <c r="A1568" s="232">
        <v>239</v>
      </c>
      <c r="B1568" s="474"/>
      <c r="C1568" s="475"/>
      <c r="D1568" s="491"/>
      <c r="E1568" s="491"/>
      <c r="F1568" s="915" t="s">
        <v>181</v>
      </c>
      <c r="G1568" s="916"/>
      <c r="H1568" s="916"/>
      <c r="I1568" s="916"/>
      <c r="J1568" s="916"/>
      <c r="K1568" s="916"/>
      <c r="L1568" s="917"/>
      <c r="M1568" s="408">
        <f>'3. FTNC USD'!M1568</f>
        <v>0</v>
      </c>
      <c r="N1568" s="419">
        <f>'3. FTNC USD'!N1568</f>
        <v>0</v>
      </c>
      <c r="O1568" s="422">
        <f>'3. FTNC USD'!O1568</f>
        <v>0</v>
      </c>
      <c r="P1568" s="422">
        <f>'3. FTNC USD'!P1568</f>
        <v>0</v>
      </c>
      <c r="Q1568" s="423">
        <f>'3. FTNC USD'!Q1568</f>
        <v>0</v>
      </c>
      <c r="R1568" s="419">
        <f>'3. FTNC USD'!R1568</f>
        <v>0</v>
      </c>
      <c r="S1568" s="421">
        <f>'3. FTNC USD'!S1568</f>
        <v>0</v>
      </c>
      <c r="T1568" s="421">
        <f>'3. FTNC USD'!T1568</f>
        <v>0</v>
      </c>
      <c r="U1568" s="421">
        <f>'3. FTNC USD'!U1568</f>
        <v>0</v>
      </c>
      <c r="V1568" s="421">
        <f>'3. FTNC USD'!V1568</f>
        <v>0</v>
      </c>
      <c r="W1568" s="421">
        <f>'3. FTNC USD'!W1568</f>
        <v>0</v>
      </c>
      <c r="X1568" s="422">
        <f>'3. FTNC USD'!X1568</f>
        <v>0</v>
      </c>
      <c r="Y1568" s="421">
        <f>'3. FTNC USD'!Y1568</f>
        <v>0</v>
      </c>
      <c r="Z1568" s="421">
        <f>'3. FTNC USD'!Z1568</f>
        <v>0</v>
      </c>
      <c r="AA1568" s="421">
        <f>'3. FTNC USD'!AA1568</f>
        <v>0</v>
      </c>
      <c r="AB1568" s="421">
        <f>'3. FTNC USD'!AB1568</f>
        <v>0</v>
      </c>
      <c r="AC1568" s="408">
        <f>'3. FTNC USD'!AC1568</f>
        <v>0</v>
      </c>
      <c r="AD1568" s="862"/>
      <c r="AE1568" s="863"/>
      <c r="AF1568" s="864"/>
    </row>
    <row r="1569" spans="1:32" ht="15" x14ac:dyDescent="0.2">
      <c r="A1569" s="232">
        <v>240</v>
      </c>
      <c r="B1569" s="474"/>
      <c r="C1569" s="475"/>
      <c r="D1569" s="491"/>
      <c r="E1569" s="491"/>
      <c r="F1569" s="915" t="s">
        <v>182</v>
      </c>
      <c r="G1569" s="916"/>
      <c r="H1569" s="916"/>
      <c r="I1569" s="916"/>
      <c r="J1569" s="916"/>
      <c r="K1569" s="916"/>
      <c r="L1569" s="917"/>
      <c r="M1569" s="408">
        <f>'3. FTNC USD'!M1569</f>
        <v>0</v>
      </c>
      <c r="N1569" s="419">
        <f>'3. FTNC USD'!N1569</f>
        <v>0</v>
      </c>
      <c r="O1569" s="422">
        <f>'3. FTNC USD'!O1569</f>
        <v>0</v>
      </c>
      <c r="P1569" s="422">
        <f>'3. FTNC USD'!P1569</f>
        <v>0</v>
      </c>
      <c r="Q1569" s="423">
        <f>'3. FTNC USD'!Q1569</f>
        <v>0</v>
      </c>
      <c r="R1569" s="419">
        <f>'3. FTNC USD'!R1569</f>
        <v>0</v>
      </c>
      <c r="S1569" s="421">
        <f>'3. FTNC USD'!S1569</f>
        <v>0</v>
      </c>
      <c r="T1569" s="421">
        <f>'3. FTNC USD'!T1569</f>
        <v>0</v>
      </c>
      <c r="U1569" s="421">
        <f>'3. FTNC USD'!U1569</f>
        <v>0</v>
      </c>
      <c r="V1569" s="421">
        <f>'3. FTNC USD'!V1569</f>
        <v>0</v>
      </c>
      <c r="W1569" s="421">
        <f>'3. FTNC USD'!W1569</f>
        <v>0</v>
      </c>
      <c r="X1569" s="422">
        <f>'3. FTNC USD'!X1569</f>
        <v>0</v>
      </c>
      <c r="Y1569" s="421">
        <f>'3. FTNC USD'!Y1569</f>
        <v>0</v>
      </c>
      <c r="Z1569" s="421">
        <f>'3. FTNC USD'!Z1569</f>
        <v>0</v>
      </c>
      <c r="AA1569" s="421">
        <f>'3. FTNC USD'!AA1569</f>
        <v>0</v>
      </c>
      <c r="AB1569" s="421">
        <f>'3. FTNC USD'!AB1569</f>
        <v>0</v>
      </c>
      <c r="AC1569" s="408">
        <f>'3. FTNC USD'!AC1569</f>
        <v>0</v>
      </c>
      <c r="AD1569" s="870"/>
      <c r="AE1569" s="868"/>
      <c r="AF1569" s="869"/>
    </row>
    <row r="1570" spans="1:32" ht="15" x14ac:dyDescent="0.2">
      <c r="A1570" s="232">
        <v>241</v>
      </c>
      <c r="B1570" s="474"/>
      <c r="C1570" s="475"/>
      <c r="D1570" s="265"/>
      <c r="E1570" s="265"/>
      <c r="F1570" s="915" t="s">
        <v>183</v>
      </c>
      <c r="G1570" s="916"/>
      <c r="H1570" s="916"/>
      <c r="I1570" s="916"/>
      <c r="J1570" s="916"/>
      <c r="K1570" s="916"/>
      <c r="L1570" s="917"/>
      <c r="M1570" s="408">
        <f>'3. FTNC USD'!M1570</f>
        <v>0</v>
      </c>
      <c r="N1570" s="419">
        <f>'3. FTNC USD'!N1570</f>
        <v>0</v>
      </c>
      <c r="O1570" s="422">
        <f>'3. FTNC USD'!O1570</f>
        <v>0</v>
      </c>
      <c r="P1570" s="422">
        <f>'3. FTNC USD'!P1570</f>
        <v>0</v>
      </c>
      <c r="Q1570" s="423">
        <f>'3. FTNC USD'!Q1570</f>
        <v>0</v>
      </c>
      <c r="R1570" s="419">
        <f>'3. FTNC USD'!R1570</f>
        <v>0</v>
      </c>
      <c r="S1570" s="421">
        <f>'3. FTNC USD'!S1570</f>
        <v>0</v>
      </c>
      <c r="T1570" s="421">
        <f>'3. FTNC USD'!T1570</f>
        <v>0</v>
      </c>
      <c r="U1570" s="421">
        <f>'3. FTNC USD'!U1570</f>
        <v>0</v>
      </c>
      <c r="V1570" s="421">
        <f>'3. FTNC USD'!V1570</f>
        <v>0</v>
      </c>
      <c r="W1570" s="421">
        <f>'3. FTNC USD'!W1570</f>
        <v>0</v>
      </c>
      <c r="X1570" s="422">
        <f>'3. FTNC USD'!X1570</f>
        <v>0</v>
      </c>
      <c r="Y1570" s="421">
        <f>'3. FTNC USD'!Y1570</f>
        <v>0</v>
      </c>
      <c r="Z1570" s="421">
        <f>'3. FTNC USD'!Z1570</f>
        <v>0</v>
      </c>
      <c r="AA1570" s="421">
        <f>'3. FTNC USD'!AA1570</f>
        <v>0</v>
      </c>
      <c r="AB1570" s="421">
        <f>'3. FTNC USD'!AB1570</f>
        <v>0</v>
      </c>
      <c r="AC1570" s="408">
        <f>'3. FTNC USD'!AC1570</f>
        <v>0</v>
      </c>
      <c r="AD1570" s="870"/>
      <c r="AE1570" s="868"/>
      <c r="AF1570" s="869"/>
    </row>
    <row r="1571" spans="1:32" ht="15" x14ac:dyDescent="0.2">
      <c r="A1571" s="232">
        <v>242</v>
      </c>
      <c r="B1571" s="474"/>
      <c r="C1571" s="475"/>
      <c r="D1571" s="263"/>
      <c r="E1571" s="263"/>
      <c r="F1571" s="915" t="s">
        <v>184</v>
      </c>
      <c r="G1571" s="916"/>
      <c r="H1571" s="916"/>
      <c r="I1571" s="916"/>
      <c r="J1571" s="916"/>
      <c r="K1571" s="916"/>
      <c r="L1571" s="917"/>
      <c r="M1571" s="408">
        <f>'3. FTNC USD'!M1571</f>
        <v>0</v>
      </c>
      <c r="N1571" s="419">
        <f>'3. FTNC USD'!N1571</f>
        <v>0</v>
      </c>
      <c r="O1571" s="422">
        <f>'3. FTNC USD'!O1571</f>
        <v>0</v>
      </c>
      <c r="P1571" s="422">
        <f>'3. FTNC USD'!P1571</f>
        <v>0</v>
      </c>
      <c r="Q1571" s="423">
        <f>'3. FTNC USD'!Q1571</f>
        <v>0</v>
      </c>
      <c r="R1571" s="419">
        <f>'3. FTNC USD'!R1571</f>
        <v>0</v>
      </c>
      <c r="S1571" s="421">
        <f>'3. FTNC USD'!S1571</f>
        <v>0</v>
      </c>
      <c r="T1571" s="421">
        <f>'3. FTNC USD'!T1571</f>
        <v>0</v>
      </c>
      <c r="U1571" s="421">
        <f>'3. FTNC USD'!U1571</f>
        <v>0</v>
      </c>
      <c r="V1571" s="421">
        <f>'3. FTNC USD'!V1571</f>
        <v>0</v>
      </c>
      <c r="W1571" s="421">
        <f>'3. FTNC USD'!W1571</f>
        <v>0</v>
      </c>
      <c r="X1571" s="422">
        <f>'3. FTNC USD'!X1571</f>
        <v>0</v>
      </c>
      <c r="Y1571" s="421">
        <f>'3. FTNC USD'!Y1571</f>
        <v>0</v>
      </c>
      <c r="Z1571" s="421">
        <f>'3. FTNC USD'!Z1571</f>
        <v>0</v>
      </c>
      <c r="AA1571" s="421">
        <f>'3. FTNC USD'!AA1571</f>
        <v>0</v>
      </c>
      <c r="AB1571" s="421">
        <f>'3. FTNC USD'!AB1571</f>
        <v>0</v>
      </c>
      <c r="AC1571" s="408">
        <f>'3. FTNC USD'!AC1571</f>
        <v>0</v>
      </c>
      <c r="AD1571" s="870"/>
      <c r="AE1571" s="868"/>
      <c r="AF1571" s="869"/>
    </row>
    <row r="1572" spans="1:32" ht="15" x14ac:dyDescent="0.2">
      <c r="A1572" s="232">
        <v>242</v>
      </c>
      <c r="B1572" s="474"/>
      <c r="C1572" s="475"/>
      <c r="D1572" s="475"/>
      <c r="E1572" s="475"/>
      <c r="F1572" s="915" t="s">
        <v>185</v>
      </c>
      <c r="G1572" s="916"/>
      <c r="H1572" s="916"/>
      <c r="I1572" s="916"/>
      <c r="J1572" s="916"/>
      <c r="K1572" s="916"/>
      <c r="L1572" s="917"/>
      <c r="M1572" s="408">
        <f>'3. FTNC USD'!M1572</f>
        <v>0</v>
      </c>
      <c r="N1572" s="419">
        <f>'3. FTNC USD'!N1572</f>
        <v>0</v>
      </c>
      <c r="O1572" s="422">
        <f>'3. FTNC USD'!O1572</f>
        <v>0</v>
      </c>
      <c r="P1572" s="422">
        <f>'3. FTNC USD'!P1572</f>
        <v>0</v>
      </c>
      <c r="Q1572" s="423">
        <f>'3. FTNC USD'!Q1572</f>
        <v>0</v>
      </c>
      <c r="R1572" s="419">
        <f>'3. FTNC USD'!R1572</f>
        <v>0</v>
      </c>
      <c r="S1572" s="421">
        <f>'3. FTNC USD'!S1572</f>
        <v>0</v>
      </c>
      <c r="T1572" s="421">
        <f>'3. FTNC USD'!T1572</f>
        <v>0</v>
      </c>
      <c r="U1572" s="421">
        <f>'3. FTNC USD'!U1572</f>
        <v>0</v>
      </c>
      <c r="V1572" s="421">
        <f>'3. FTNC USD'!V1572</f>
        <v>0</v>
      </c>
      <c r="W1572" s="421">
        <f>'3. FTNC USD'!W1572</f>
        <v>0</v>
      </c>
      <c r="X1572" s="422">
        <f>'3. FTNC USD'!X1572</f>
        <v>0</v>
      </c>
      <c r="Y1572" s="421">
        <f>'3. FTNC USD'!Y1572</f>
        <v>0</v>
      </c>
      <c r="Z1572" s="421">
        <f>'3. FTNC USD'!Z1572</f>
        <v>0</v>
      </c>
      <c r="AA1572" s="421">
        <f>'3. FTNC USD'!AA1572</f>
        <v>0</v>
      </c>
      <c r="AB1572" s="421">
        <f>'3. FTNC USD'!AB1572</f>
        <v>0</v>
      </c>
      <c r="AC1572" s="408">
        <f>'3. FTNC USD'!AC1572</f>
        <v>0</v>
      </c>
      <c r="AD1572" s="870"/>
      <c r="AE1572" s="868"/>
      <c r="AF1572" s="869"/>
    </row>
    <row r="1573" spans="1:32" ht="15" x14ac:dyDescent="0.2">
      <c r="A1573" s="232">
        <v>242</v>
      </c>
      <c r="B1573" s="474"/>
      <c r="C1573" s="475"/>
      <c r="D1573" s="475"/>
      <c r="E1573" s="475"/>
      <c r="F1573" s="915" t="s">
        <v>186</v>
      </c>
      <c r="G1573" s="916"/>
      <c r="H1573" s="916"/>
      <c r="I1573" s="916"/>
      <c r="J1573" s="916"/>
      <c r="K1573" s="916"/>
      <c r="L1573" s="917"/>
      <c r="M1573" s="408">
        <f>'3. FTNC USD'!M1573</f>
        <v>0</v>
      </c>
      <c r="N1573" s="419">
        <f>'3. FTNC USD'!N1573</f>
        <v>0</v>
      </c>
      <c r="O1573" s="422">
        <f>'3. FTNC USD'!O1573</f>
        <v>0</v>
      </c>
      <c r="P1573" s="422">
        <f>'3. FTNC USD'!P1573</f>
        <v>0</v>
      </c>
      <c r="Q1573" s="423">
        <f>'3. FTNC USD'!Q1573</f>
        <v>0</v>
      </c>
      <c r="R1573" s="419">
        <f>'3. FTNC USD'!R1573</f>
        <v>0</v>
      </c>
      <c r="S1573" s="421">
        <f>'3. FTNC USD'!S1573</f>
        <v>0</v>
      </c>
      <c r="T1573" s="421">
        <f>'3. FTNC USD'!T1573</f>
        <v>0</v>
      </c>
      <c r="U1573" s="421">
        <f>'3. FTNC USD'!U1573</f>
        <v>0</v>
      </c>
      <c r="V1573" s="421">
        <f>'3. FTNC USD'!V1573</f>
        <v>0</v>
      </c>
      <c r="W1573" s="421">
        <f>'3. FTNC USD'!W1573</f>
        <v>0</v>
      </c>
      <c r="X1573" s="422">
        <f>'3. FTNC USD'!X1573</f>
        <v>0</v>
      </c>
      <c r="Y1573" s="421">
        <f>'3. FTNC USD'!Y1573</f>
        <v>0</v>
      </c>
      <c r="Z1573" s="421">
        <f>'3. FTNC USD'!Z1573</f>
        <v>0</v>
      </c>
      <c r="AA1573" s="421">
        <f>'3. FTNC USD'!AA1573</f>
        <v>0</v>
      </c>
      <c r="AB1573" s="421">
        <f>'3. FTNC USD'!AB1573</f>
        <v>0</v>
      </c>
      <c r="AC1573" s="408">
        <f>'3. FTNC USD'!AC1573</f>
        <v>0</v>
      </c>
      <c r="AD1573" s="870"/>
      <c r="AE1573" s="868"/>
      <c r="AF1573" s="869"/>
    </row>
    <row r="1574" spans="1:32" ht="15" x14ac:dyDescent="0.2">
      <c r="A1574" s="232">
        <v>242</v>
      </c>
      <c r="B1574" s="496"/>
      <c r="C1574" s="497"/>
      <c r="D1574" s="497"/>
      <c r="E1574" s="498"/>
      <c r="F1574" s="915" t="s">
        <v>187</v>
      </c>
      <c r="G1574" s="916"/>
      <c r="H1574" s="916"/>
      <c r="I1574" s="916"/>
      <c r="J1574" s="916"/>
      <c r="K1574" s="916"/>
      <c r="L1574" s="917"/>
      <c r="M1574" s="408">
        <f>'3. FTNC USD'!M1574</f>
        <v>0</v>
      </c>
      <c r="N1574" s="419">
        <f>'3. FTNC USD'!N1574</f>
        <v>0</v>
      </c>
      <c r="O1574" s="422">
        <f>'3. FTNC USD'!O1574</f>
        <v>0</v>
      </c>
      <c r="P1574" s="422">
        <f>'3. FTNC USD'!P1574</f>
        <v>0</v>
      </c>
      <c r="Q1574" s="423">
        <f>'3. FTNC USD'!Q1574</f>
        <v>0</v>
      </c>
      <c r="R1574" s="419">
        <f>'3. FTNC USD'!R1574</f>
        <v>0</v>
      </c>
      <c r="S1574" s="421">
        <f>'3. FTNC USD'!S1574</f>
        <v>0</v>
      </c>
      <c r="T1574" s="421">
        <f>'3. FTNC USD'!T1574</f>
        <v>0</v>
      </c>
      <c r="U1574" s="421">
        <f>'3. FTNC USD'!U1574</f>
        <v>0</v>
      </c>
      <c r="V1574" s="421">
        <f>'3. FTNC USD'!V1574</f>
        <v>0</v>
      </c>
      <c r="W1574" s="421">
        <f>'3. FTNC USD'!W1574</f>
        <v>0</v>
      </c>
      <c r="X1574" s="422">
        <f>'3. FTNC USD'!X1574</f>
        <v>0</v>
      </c>
      <c r="Y1574" s="421">
        <f>'3. FTNC USD'!Y1574</f>
        <v>0</v>
      </c>
      <c r="Z1574" s="421">
        <f>'3. FTNC USD'!Z1574</f>
        <v>0</v>
      </c>
      <c r="AA1574" s="421">
        <f>'3. FTNC USD'!AA1574</f>
        <v>0</v>
      </c>
      <c r="AB1574" s="421">
        <f>'3. FTNC USD'!AB1574</f>
        <v>0</v>
      </c>
      <c r="AC1574" s="408">
        <f>'3. FTNC USD'!AC1574</f>
        <v>0</v>
      </c>
      <c r="AD1574" s="865"/>
      <c r="AE1574" s="866"/>
      <c r="AF1574" s="867"/>
    </row>
    <row r="1575" spans="1:32" ht="7.5" hidden="1" customHeight="1" x14ac:dyDescent="0.2">
      <c r="A1575" s="233"/>
      <c r="B1575" s="930"/>
      <c r="C1575" s="931"/>
      <c r="D1575" s="931"/>
      <c r="E1575" s="931"/>
      <c r="F1575" s="931"/>
      <c r="G1575" s="931"/>
      <c r="H1575" s="931"/>
      <c r="I1575" s="931"/>
      <c r="J1575" s="931"/>
      <c r="K1575" s="931"/>
      <c r="L1575" s="931"/>
      <c r="M1575" s="931"/>
      <c r="N1575" s="931"/>
      <c r="O1575" s="931"/>
      <c r="P1575" s="931"/>
      <c r="Q1575" s="931"/>
      <c r="R1575" s="931"/>
      <c r="S1575" s="931"/>
      <c r="T1575" s="931"/>
      <c r="U1575" s="931"/>
      <c r="V1575" s="931"/>
      <c r="W1575" s="931"/>
      <c r="X1575" s="931"/>
      <c r="Y1575" s="931"/>
      <c r="Z1575" s="931"/>
      <c r="AA1575" s="931"/>
      <c r="AB1575" s="931"/>
      <c r="AC1575" s="931"/>
      <c r="AD1575" s="931"/>
      <c r="AE1575" s="931"/>
      <c r="AF1575" s="932"/>
    </row>
    <row r="1576" spans="1:32" ht="21.75" customHeight="1" x14ac:dyDescent="0.2">
      <c r="A1576" s="232">
        <v>323</v>
      </c>
      <c r="B1576" s="963" t="s">
        <v>194</v>
      </c>
      <c r="C1576" s="964"/>
      <c r="D1576" s="964"/>
      <c r="E1576" s="964"/>
      <c r="F1576" s="964"/>
      <c r="G1576" s="964"/>
      <c r="H1576" s="964"/>
      <c r="I1576" s="964"/>
      <c r="J1576" s="964"/>
      <c r="K1576" s="964"/>
      <c r="L1576" s="964"/>
      <c r="M1576" s="407">
        <f>'3. FTNC USD'!M1576</f>
        <v>0</v>
      </c>
      <c r="N1576" s="410">
        <f>'3. FTNC USD'!N1576</f>
        <v>0</v>
      </c>
      <c r="O1576" s="414">
        <f>'3. FTNC USD'!O1576</f>
        <v>0</v>
      </c>
      <c r="P1576" s="414">
        <f>'3. FTNC USD'!P1576</f>
        <v>0</v>
      </c>
      <c r="Q1576" s="415">
        <f>'3. FTNC USD'!Q1576</f>
        <v>0</v>
      </c>
      <c r="R1576" s="410">
        <f>'3. FTNC USD'!R1576</f>
        <v>0</v>
      </c>
      <c r="S1576" s="414">
        <f>'3. FTNC USD'!S1576</f>
        <v>0</v>
      </c>
      <c r="T1576" s="413">
        <f>'3. FTNC USD'!T1576</f>
        <v>0</v>
      </c>
      <c r="U1576" s="413">
        <f>'3. FTNC USD'!U1576</f>
        <v>0</v>
      </c>
      <c r="V1576" s="413">
        <f>'3. FTNC USD'!V1576</f>
        <v>0</v>
      </c>
      <c r="W1576" s="413">
        <f>'3. FTNC USD'!W1576</f>
        <v>0</v>
      </c>
      <c r="X1576" s="413">
        <f>'3. FTNC USD'!X1576</f>
        <v>0</v>
      </c>
      <c r="Y1576" s="413">
        <f>'3. FTNC USD'!Y1576</f>
        <v>0</v>
      </c>
      <c r="Z1576" s="413">
        <f>'3. FTNC USD'!Z1576</f>
        <v>0</v>
      </c>
      <c r="AA1576" s="413">
        <f>'3. FTNC USD'!AA1576</f>
        <v>0</v>
      </c>
      <c r="AB1576" s="411">
        <f>'3. FTNC USD'!AB1576</f>
        <v>0</v>
      </c>
      <c r="AC1576" s="407">
        <f>'3. FTNC USD'!AC1576</f>
        <v>0</v>
      </c>
      <c r="AD1576" s="923"/>
      <c r="AE1576" s="923"/>
      <c r="AF1576" s="924"/>
    </row>
  </sheetData>
  <sheetProtection password="CF06" sheet="1" objects="1" scenarios="1" selectLockedCells="1" selectUnlockedCells="1"/>
  <mergeCells count="2438">
    <mergeCell ref="AD1470:AF1472"/>
    <mergeCell ref="AD1473:AF1490"/>
    <mergeCell ref="R302:AB304"/>
    <mergeCell ref="AC302:AC304"/>
    <mergeCell ref="R309:AB309"/>
    <mergeCell ref="S310:AB310"/>
    <mergeCell ref="T311:AB311"/>
    <mergeCell ref="AC309:AC311"/>
    <mergeCell ref="O788:AC788"/>
    <mergeCell ref="O790:AC790"/>
    <mergeCell ref="O873:AB874"/>
    <mergeCell ref="N878:AB878"/>
    <mergeCell ref="N881:AB881"/>
    <mergeCell ref="O885:AB886"/>
    <mergeCell ref="N890:AB890"/>
    <mergeCell ref="N893:AB893"/>
    <mergeCell ref="N898:AB898"/>
    <mergeCell ref="N902:AB902"/>
    <mergeCell ref="N905:AB905"/>
    <mergeCell ref="B776:AF777"/>
    <mergeCell ref="AD823:AF825"/>
    <mergeCell ref="AD826:AF843"/>
    <mergeCell ref="AD845:AF862"/>
    <mergeCell ref="AC778:AF778"/>
    <mergeCell ref="F1175:L1175"/>
    <mergeCell ref="F1159:L1159"/>
    <mergeCell ref="F1160:L1160"/>
    <mergeCell ref="B743:AF743"/>
    <mergeCell ref="B746:AF746"/>
    <mergeCell ref="AD747:AF747"/>
    <mergeCell ref="AD748:AF748"/>
    <mergeCell ref="AD749:AF749"/>
    <mergeCell ref="AD754:AF754"/>
    <mergeCell ref="AD755:AF755"/>
    <mergeCell ref="F780:L780"/>
    <mergeCell ref="AD756:AF756"/>
    <mergeCell ref="AD757:AF757"/>
    <mergeCell ref="AD758:AF758"/>
    <mergeCell ref="AD759:AF759"/>
    <mergeCell ref="AD760:AF760"/>
    <mergeCell ref="AD761:AF761"/>
    <mergeCell ref="AD762:AF762"/>
    <mergeCell ref="AD763:AF763"/>
    <mergeCell ref="AD764:AF764"/>
    <mergeCell ref="AD765:AF765"/>
    <mergeCell ref="AD767:AF767"/>
    <mergeCell ref="AD768:AF768"/>
    <mergeCell ref="AD769:AF769"/>
    <mergeCell ref="AD766:AF766"/>
    <mergeCell ref="B772:L772"/>
    <mergeCell ref="B780:E780"/>
    <mergeCell ref="F759:L759"/>
    <mergeCell ref="F760:L760"/>
    <mergeCell ref="AD770:AF770"/>
    <mergeCell ref="AD772:AF772"/>
    <mergeCell ref="B771:AF771"/>
    <mergeCell ref="B779:AF779"/>
    <mergeCell ref="AD750:AF750"/>
    <mergeCell ref="AD751:AF751"/>
    <mergeCell ref="AD752:AF752"/>
    <mergeCell ref="AD753:AF753"/>
    <mergeCell ref="F730:L730"/>
    <mergeCell ref="F751:L751"/>
    <mergeCell ref="F752:L752"/>
    <mergeCell ref="F753:L753"/>
    <mergeCell ref="AD724:AF724"/>
    <mergeCell ref="AD725:AF725"/>
    <mergeCell ref="AD726:AF726"/>
    <mergeCell ref="AD727:AF727"/>
    <mergeCell ref="AD731:AF731"/>
    <mergeCell ref="AD732:AF732"/>
    <mergeCell ref="AD733:AF733"/>
    <mergeCell ref="AD734:AF734"/>
    <mergeCell ref="AD735:AF735"/>
    <mergeCell ref="AD736:AF736"/>
    <mergeCell ref="AD737:AF737"/>
    <mergeCell ref="E694:L694"/>
    <mergeCell ref="E697:L697"/>
    <mergeCell ref="AD706:AF706"/>
    <mergeCell ref="AD707:AF707"/>
    <mergeCell ref="E716:L716"/>
    <mergeCell ref="F707:L707"/>
    <mergeCell ref="F709:L709"/>
    <mergeCell ref="F710:L710"/>
    <mergeCell ref="F712:L712"/>
    <mergeCell ref="F714:L714"/>
    <mergeCell ref="F692:L692"/>
    <mergeCell ref="F695:L695"/>
    <mergeCell ref="F696:L696"/>
    <mergeCell ref="F698:L698"/>
    <mergeCell ref="AD705:AF705"/>
    <mergeCell ref="AD701:AF701"/>
    <mergeCell ref="AD702:AF702"/>
    <mergeCell ref="AD703:AF703"/>
    <mergeCell ref="AD704:AF704"/>
    <mergeCell ref="AD698:AF698"/>
    <mergeCell ref="AD699:AF699"/>
    <mergeCell ref="AD700:AF700"/>
    <mergeCell ref="F699:L699"/>
    <mergeCell ref="F700:L700"/>
    <mergeCell ref="E701:L701"/>
    <mergeCell ref="F702:L702"/>
    <mergeCell ref="F703:L703"/>
    <mergeCell ref="F705:L705"/>
    <mergeCell ref="F706:L706"/>
    <mergeCell ref="AD709:AF709"/>
    <mergeCell ref="AD710:AF710"/>
    <mergeCell ref="AD711:AF711"/>
    <mergeCell ref="AD712:AF712"/>
    <mergeCell ref="AD713:AF713"/>
    <mergeCell ref="AD714:AF714"/>
    <mergeCell ref="AD716:AF716"/>
    <mergeCell ref="AD717:AF717"/>
    <mergeCell ref="AD718:AF718"/>
    <mergeCell ref="AD719:AF719"/>
    <mergeCell ref="AD720:AF720"/>
    <mergeCell ref="AD721:AF721"/>
    <mergeCell ref="AD728:AF728"/>
    <mergeCell ref="AD729:AF729"/>
    <mergeCell ref="F745:L745"/>
    <mergeCell ref="F748:L748"/>
    <mergeCell ref="F749:L749"/>
    <mergeCell ref="F721:L721"/>
    <mergeCell ref="F723:L723"/>
    <mergeCell ref="AD738:AF738"/>
    <mergeCell ref="AD739:AF739"/>
    <mergeCell ref="AD740:AF740"/>
    <mergeCell ref="AD742:AF742"/>
    <mergeCell ref="B741:AF741"/>
    <mergeCell ref="E725:L725"/>
    <mergeCell ref="E728:L728"/>
    <mergeCell ref="E731:L731"/>
    <mergeCell ref="F726:L726"/>
    <mergeCell ref="F727:L727"/>
    <mergeCell ref="F732:L732"/>
    <mergeCell ref="F733:L733"/>
    <mergeCell ref="F735:L735"/>
    <mergeCell ref="F736:L736"/>
    <mergeCell ref="F737:L737"/>
    <mergeCell ref="F724:L724"/>
    <mergeCell ref="AD653:AF653"/>
    <mergeCell ref="AD654:AF654"/>
    <mergeCell ref="AD655:AF655"/>
    <mergeCell ref="AD656:AF656"/>
    <mergeCell ref="AD666:AF666"/>
    <mergeCell ref="AD667:AF667"/>
    <mergeCell ref="AD668:AF668"/>
    <mergeCell ref="AD669:AF669"/>
    <mergeCell ref="AD670:AF670"/>
    <mergeCell ref="AD671:AF671"/>
    <mergeCell ref="AD672:AF672"/>
    <mergeCell ref="AD673:AF673"/>
    <mergeCell ref="AD674:AF674"/>
    <mergeCell ref="AD675:AF675"/>
    <mergeCell ref="AD676:AF676"/>
    <mergeCell ref="AD677:AF677"/>
    <mergeCell ref="AD678:AF678"/>
    <mergeCell ref="AD661:AF661"/>
    <mergeCell ref="AD662:AF662"/>
    <mergeCell ref="AD665:AF665"/>
    <mergeCell ref="AD659:AF659"/>
    <mergeCell ref="AD660:AF660"/>
    <mergeCell ref="AD631:AF631"/>
    <mergeCell ref="AD632:AF632"/>
    <mergeCell ref="AD633:AF633"/>
    <mergeCell ref="AD634:AF634"/>
    <mergeCell ref="AD635:AF635"/>
    <mergeCell ref="AD636:AF636"/>
    <mergeCell ref="AD642:AF642"/>
    <mergeCell ref="AD643:AF643"/>
    <mergeCell ref="AD644:AF644"/>
    <mergeCell ref="AD645:AF645"/>
    <mergeCell ref="AD646:AF646"/>
    <mergeCell ref="AD647:AF647"/>
    <mergeCell ref="AD648:AF648"/>
    <mergeCell ref="AD649:AF649"/>
    <mergeCell ref="AD650:AF650"/>
    <mergeCell ref="AD651:AF651"/>
    <mergeCell ref="AD652:AF652"/>
    <mergeCell ref="AD605:AF605"/>
    <mergeCell ref="AD606:AF606"/>
    <mergeCell ref="AD607:AF607"/>
    <mergeCell ref="AD608:AF608"/>
    <mergeCell ref="AD609:AF609"/>
    <mergeCell ref="AD610:AF610"/>
    <mergeCell ref="AD612:AF612"/>
    <mergeCell ref="AD613:AF613"/>
    <mergeCell ref="AD622:AF622"/>
    <mergeCell ref="AD623:AF623"/>
    <mergeCell ref="AD624:AF624"/>
    <mergeCell ref="AD625:AF625"/>
    <mergeCell ref="AD626:AF626"/>
    <mergeCell ref="AD627:AF627"/>
    <mergeCell ref="AD628:AF628"/>
    <mergeCell ref="AD629:AF629"/>
    <mergeCell ref="AD630:AF630"/>
    <mergeCell ref="AD578:AF578"/>
    <mergeCell ref="AD579:AF579"/>
    <mergeCell ref="AD580:AF580"/>
    <mergeCell ref="AD581:AF581"/>
    <mergeCell ref="AD582:AF582"/>
    <mergeCell ref="AD583:AF583"/>
    <mergeCell ref="AD584:AF584"/>
    <mergeCell ref="AD587:AF587"/>
    <mergeCell ref="AD588:AF588"/>
    <mergeCell ref="AD596:AF596"/>
    <mergeCell ref="AD597:AF597"/>
    <mergeCell ref="AD598:AF598"/>
    <mergeCell ref="AD599:AF599"/>
    <mergeCell ref="AD600:AF600"/>
    <mergeCell ref="AD601:AF601"/>
    <mergeCell ref="AD603:AF603"/>
    <mergeCell ref="AD604:AF604"/>
    <mergeCell ref="AD561:AF561"/>
    <mergeCell ref="AD562:AF562"/>
    <mergeCell ref="AD563:AF563"/>
    <mergeCell ref="AD564:AF564"/>
    <mergeCell ref="AD565:AF565"/>
    <mergeCell ref="AD566:AF566"/>
    <mergeCell ref="AD567:AF567"/>
    <mergeCell ref="AD568:AF568"/>
    <mergeCell ref="AD569:AF569"/>
    <mergeCell ref="AD570:AF570"/>
    <mergeCell ref="AD571:AF571"/>
    <mergeCell ref="AD572:AF572"/>
    <mergeCell ref="AD573:AF573"/>
    <mergeCell ref="AD574:AF574"/>
    <mergeCell ref="AD575:AF575"/>
    <mergeCell ref="AD576:AF576"/>
    <mergeCell ref="AD577:AF577"/>
    <mergeCell ref="AD555:AF555"/>
    <mergeCell ref="AD556:AF556"/>
    <mergeCell ref="AD557:AF557"/>
    <mergeCell ref="AD558:AF558"/>
    <mergeCell ref="AD560:AF560"/>
    <mergeCell ref="E560:L560"/>
    <mergeCell ref="F551:L551"/>
    <mergeCell ref="F553:L553"/>
    <mergeCell ref="F554:L554"/>
    <mergeCell ref="F556:L556"/>
    <mergeCell ref="F557:L557"/>
    <mergeCell ref="F558:L558"/>
    <mergeCell ref="F547:L547"/>
    <mergeCell ref="F549:L549"/>
    <mergeCell ref="F550:L550"/>
    <mergeCell ref="E555:L555"/>
    <mergeCell ref="E552:L552"/>
    <mergeCell ref="E548:L548"/>
    <mergeCell ref="D559:AF559"/>
    <mergeCell ref="AD547:AF547"/>
    <mergeCell ref="AD548:AF548"/>
    <mergeCell ref="F539:L539"/>
    <mergeCell ref="E533:L533"/>
    <mergeCell ref="AD549:AF549"/>
    <mergeCell ref="AD550:AF550"/>
    <mergeCell ref="AD551:AF551"/>
    <mergeCell ref="AD552:AF552"/>
    <mergeCell ref="AD553:AF553"/>
    <mergeCell ref="AD554:AF554"/>
    <mergeCell ref="AD538:AF538"/>
    <mergeCell ref="AD539:AF539"/>
    <mergeCell ref="AD540:AF540"/>
    <mergeCell ref="AD541:AF541"/>
    <mergeCell ref="AD542:AF542"/>
    <mergeCell ref="D537:AF537"/>
    <mergeCell ref="AD543:AF543"/>
    <mergeCell ref="AD544:AF544"/>
    <mergeCell ref="AD545:AF545"/>
    <mergeCell ref="AD546:AF546"/>
    <mergeCell ref="F540:L540"/>
    <mergeCell ref="F542:L542"/>
    <mergeCell ref="E545:L545"/>
    <mergeCell ref="F546:L546"/>
    <mergeCell ref="AD531:AF531"/>
    <mergeCell ref="AD532:AF532"/>
    <mergeCell ref="AD533:AF533"/>
    <mergeCell ref="AD528:AF528"/>
    <mergeCell ref="AD529:AF529"/>
    <mergeCell ref="E519:L519"/>
    <mergeCell ref="E529:L529"/>
    <mergeCell ref="E525:L525"/>
    <mergeCell ref="F526:L526"/>
    <mergeCell ref="F527:L527"/>
    <mergeCell ref="F528:L528"/>
    <mergeCell ref="AD530:AF530"/>
    <mergeCell ref="AD534:AF534"/>
    <mergeCell ref="AD535:AF535"/>
    <mergeCell ref="AD536:AF536"/>
    <mergeCell ref="F522:L522"/>
    <mergeCell ref="AD522:AF522"/>
    <mergeCell ref="AD523:AF523"/>
    <mergeCell ref="AD525:AF525"/>
    <mergeCell ref="AD526:AF526"/>
    <mergeCell ref="AD527:AF527"/>
    <mergeCell ref="D524:AF524"/>
    <mergeCell ref="F530:L530"/>
    <mergeCell ref="F531:L531"/>
    <mergeCell ref="AD519:AF519"/>
    <mergeCell ref="AD520:AF520"/>
    <mergeCell ref="F535:L535"/>
    <mergeCell ref="F536:L536"/>
    <mergeCell ref="F516:L516"/>
    <mergeCell ref="F517:L517"/>
    <mergeCell ref="F515:L515"/>
    <mergeCell ref="F513:L513"/>
    <mergeCell ref="F518:L518"/>
    <mergeCell ref="F520:L520"/>
    <mergeCell ref="AD521:AF521"/>
    <mergeCell ref="F511:L511"/>
    <mergeCell ref="F521:L521"/>
    <mergeCell ref="F532:L532"/>
    <mergeCell ref="F534:L534"/>
    <mergeCell ref="E541:L541"/>
    <mergeCell ref="E538:L538"/>
    <mergeCell ref="F543:L543"/>
    <mergeCell ref="F544:L544"/>
    <mergeCell ref="AD514:AF514"/>
    <mergeCell ref="AD497:AF497"/>
    <mergeCell ref="AD498:AF498"/>
    <mergeCell ref="B499:AF499"/>
    <mergeCell ref="B501:AF501"/>
    <mergeCell ref="B503:AF503"/>
    <mergeCell ref="F498:L498"/>
    <mergeCell ref="B500:L500"/>
    <mergeCell ref="D497:L497"/>
    <mergeCell ref="AD515:AF515"/>
    <mergeCell ref="AD516:AF516"/>
    <mergeCell ref="AD517:AF517"/>
    <mergeCell ref="AD518:AF518"/>
    <mergeCell ref="C507:AF507"/>
    <mergeCell ref="E509:L509"/>
    <mergeCell ref="E514:L514"/>
    <mergeCell ref="F512:L512"/>
    <mergeCell ref="F492:L492"/>
    <mergeCell ref="F494:L494"/>
    <mergeCell ref="F495:L495"/>
    <mergeCell ref="F496:L496"/>
    <mergeCell ref="AD487:AF487"/>
    <mergeCell ref="AD488:AF488"/>
    <mergeCell ref="B505:AF505"/>
    <mergeCell ref="AD500:AF500"/>
    <mergeCell ref="AD502:AF502"/>
    <mergeCell ref="AD504:AF504"/>
    <mergeCell ref="AD509:AF509"/>
    <mergeCell ref="AD510:AF510"/>
    <mergeCell ref="AD511:AF511"/>
    <mergeCell ref="AD512:AF512"/>
    <mergeCell ref="AD513:AF513"/>
    <mergeCell ref="B502:L502"/>
    <mergeCell ref="B504:L504"/>
    <mergeCell ref="B506:AF506"/>
    <mergeCell ref="AD482:AF482"/>
    <mergeCell ref="AD483:AF483"/>
    <mergeCell ref="AD484:AF484"/>
    <mergeCell ref="AD486:AF486"/>
    <mergeCell ref="AD476:AF476"/>
    <mergeCell ref="AD477:AF477"/>
    <mergeCell ref="AD478:AF478"/>
    <mergeCell ref="AD479:AF479"/>
    <mergeCell ref="AD480:AF480"/>
    <mergeCell ref="AD481:AF481"/>
    <mergeCell ref="F481:L481"/>
    <mergeCell ref="D482:L482"/>
    <mergeCell ref="F483:L483"/>
    <mergeCell ref="F484:L484"/>
    <mergeCell ref="F487:L487"/>
    <mergeCell ref="F488:L488"/>
    <mergeCell ref="F491:L491"/>
    <mergeCell ref="D424:AF424"/>
    <mergeCell ref="F473:L473"/>
    <mergeCell ref="F474:L474"/>
    <mergeCell ref="F476:L476"/>
    <mergeCell ref="F477:L477"/>
    <mergeCell ref="F479:L479"/>
    <mergeCell ref="F480:L480"/>
    <mergeCell ref="F449:L449"/>
    <mergeCell ref="F450:L450"/>
    <mergeCell ref="AD462:AF462"/>
    <mergeCell ref="AD463:AF463"/>
    <mergeCell ref="AD464:AF464"/>
    <mergeCell ref="AD465:AF465"/>
    <mergeCell ref="D459:AF459"/>
    <mergeCell ref="AD466:AF466"/>
    <mergeCell ref="AD460:AF460"/>
    <mergeCell ref="AD461:AF461"/>
    <mergeCell ref="F446:L446"/>
    <mergeCell ref="F447:L447"/>
    <mergeCell ref="F440:L440"/>
    <mergeCell ref="F442:L442"/>
    <mergeCell ref="F464:L464"/>
    <mergeCell ref="F465:L465"/>
    <mergeCell ref="F467:L467"/>
    <mergeCell ref="F468:L468"/>
    <mergeCell ref="F471:L471"/>
    <mergeCell ref="F456:L456"/>
    <mergeCell ref="F457:L457"/>
    <mergeCell ref="F458:L458"/>
    <mergeCell ref="F461:L461"/>
    <mergeCell ref="F462:L462"/>
    <mergeCell ref="D478:L478"/>
    <mergeCell ref="AD300:AF300"/>
    <mergeCell ref="AD405:AF405"/>
    <mergeCell ref="AD406:AF406"/>
    <mergeCell ref="AD409:AF409"/>
    <mergeCell ref="AD410:AF410"/>
    <mergeCell ref="AD411:AF411"/>
    <mergeCell ref="AD412:AF412"/>
    <mergeCell ref="AD413:AF413"/>
    <mergeCell ref="AD414:AF414"/>
    <mergeCell ref="AD415:AF415"/>
    <mergeCell ref="AD416:AF416"/>
    <mergeCell ref="AD417:AF417"/>
    <mergeCell ref="C407:AF407"/>
    <mergeCell ref="D408:AF408"/>
    <mergeCell ref="AD418:AF418"/>
    <mergeCell ref="AD419:AF419"/>
    <mergeCell ref="AD420:AF420"/>
    <mergeCell ref="F418:L418"/>
    <mergeCell ref="F366:L366"/>
    <mergeCell ref="F369:L369"/>
    <mergeCell ref="F371:L371"/>
    <mergeCell ref="F372:L372"/>
    <mergeCell ref="F373:L373"/>
    <mergeCell ref="D307:AF307"/>
    <mergeCell ref="C329:AF329"/>
    <mergeCell ref="D330:AF330"/>
    <mergeCell ref="F309:L309"/>
    <mergeCell ref="F353:L353"/>
    <mergeCell ref="F354:L354"/>
    <mergeCell ref="F356:L356"/>
    <mergeCell ref="F357:L357"/>
    <mergeCell ref="E388:L388"/>
    <mergeCell ref="AD271:AF271"/>
    <mergeCell ref="AD272:AF272"/>
    <mergeCell ref="AD261:AF261"/>
    <mergeCell ref="AD262:AF262"/>
    <mergeCell ref="AD263:AF263"/>
    <mergeCell ref="AD282:AF282"/>
    <mergeCell ref="AD283:AF283"/>
    <mergeCell ref="AD284:AF284"/>
    <mergeCell ref="AD285:AF285"/>
    <mergeCell ref="AD256:AF256"/>
    <mergeCell ref="AD295:AF295"/>
    <mergeCell ref="AD296:AF296"/>
    <mergeCell ref="AD297:AF297"/>
    <mergeCell ref="AD298:AF298"/>
    <mergeCell ref="AD299:AF299"/>
    <mergeCell ref="D291:AF291"/>
    <mergeCell ref="F293:L293"/>
    <mergeCell ref="F294:L294"/>
    <mergeCell ref="F295:L295"/>
    <mergeCell ref="F297:L297"/>
    <mergeCell ref="F298:L298"/>
    <mergeCell ref="F299:L299"/>
    <mergeCell ref="F282:L282"/>
    <mergeCell ref="F283:L283"/>
    <mergeCell ref="E281:L281"/>
    <mergeCell ref="E288:L288"/>
    <mergeCell ref="AD257:AF257"/>
    <mergeCell ref="F265:L265"/>
    <mergeCell ref="F266:L266"/>
    <mergeCell ref="F264:L264"/>
    <mergeCell ref="E296:L296"/>
    <mergeCell ref="E292:L292"/>
    <mergeCell ref="F198:L198"/>
    <mergeCell ref="AD219:AF219"/>
    <mergeCell ref="AD211:AF211"/>
    <mergeCell ref="AD212:AF212"/>
    <mergeCell ref="F218:L218"/>
    <mergeCell ref="F219:L219"/>
    <mergeCell ref="F220:L220"/>
    <mergeCell ref="D221:L221"/>
    <mergeCell ref="F222:L222"/>
    <mergeCell ref="B228:L228"/>
    <mergeCell ref="AD249:AF249"/>
    <mergeCell ref="AD286:AF286"/>
    <mergeCell ref="AD287:AF287"/>
    <mergeCell ref="D217:L217"/>
    <mergeCell ref="AD210:AF210"/>
    <mergeCell ref="AD265:AF265"/>
    <mergeCell ref="AD266:AF266"/>
    <mergeCell ref="AD267:AF267"/>
    <mergeCell ref="AD268:AF268"/>
    <mergeCell ref="D225:L225"/>
    <mergeCell ref="F226:L226"/>
    <mergeCell ref="AD278:AF278"/>
    <mergeCell ref="D214:L214"/>
    <mergeCell ref="F215:L215"/>
    <mergeCell ref="AD274:AF274"/>
    <mergeCell ref="AD275:AF275"/>
    <mergeCell ref="AD276:AF276"/>
    <mergeCell ref="AD277:AF277"/>
    <mergeCell ref="E253:L253"/>
    <mergeCell ref="F254:L254"/>
    <mergeCell ref="C213:AF213"/>
    <mergeCell ref="AD280:AF280"/>
    <mergeCell ref="AD202:AF202"/>
    <mergeCell ref="AD203:AF203"/>
    <mergeCell ref="AD223:AF223"/>
    <mergeCell ref="F247:L247"/>
    <mergeCell ref="AD251:AF251"/>
    <mergeCell ref="F233:L233"/>
    <mergeCell ref="F237:L237"/>
    <mergeCell ref="F240:L240"/>
    <mergeCell ref="F245:L245"/>
    <mergeCell ref="AD224:AF224"/>
    <mergeCell ref="AD225:AF225"/>
    <mergeCell ref="AD226:AF226"/>
    <mergeCell ref="AD228:AF228"/>
    <mergeCell ref="B227:AF227"/>
    <mergeCell ref="AD220:AF220"/>
    <mergeCell ref="AD221:AF221"/>
    <mergeCell ref="AD222:AF222"/>
    <mergeCell ref="AD204:AF204"/>
    <mergeCell ref="F223:L223"/>
    <mergeCell ref="F224:L224"/>
    <mergeCell ref="AD206:AF206"/>
    <mergeCell ref="AD207:AF207"/>
    <mergeCell ref="AD208:AF208"/>
    <mergeCell ref="AD209:AF209"/>
    <mergeCell ref="AD214:AF214"/>
    <mergeCell ref="F211:L211"/>
    <mergeCell ref="F212:L212"/>
    <mergeCell ref="AD239:AF239"/>
    <mergeCell ref="AD240:AF240"/>
    <mergeCell ref="AD241:AF241"/>
    <mergeCell ref="AD242:AF242"/>
    <mergeCell ref="AD243:AF243"/>
    <mergeCell ref="AD186:AF186"/>
    <mergeCell ref="AD188:AF188"/>
    <mergeCell ref="AD189:AF189"/>
    <mergeCell ref="AD190:AF190"/>
    <mergeCell ref="AD175:AF175"/>
    <mergeCell ref="AD176:AF176"/>
    <mergeCell ref="AD177:AF177"/>
    <mergeCell ref="AD178:AF178"/>
    <mergeCell ref="AD179:AF179"/>
    <mergeCell ref="AD180:AF180"/>
    <mergeCell ref="AD181:AF181"/>
    <mergeCell ref="AD191:AF191"/>
    <mergeCell ref="AD192:AF192"/>
    <mergeCell ref="AD198:AF198"/>
    <mergeCell ref="AD199:AF199"/>
    <mergeCell ref="AD200:AF200"/>
    <mergeCell ref="AD201:AF201"/>
    <mergeCell ref="AD193:AF193"/>
    <mergeCell ref="AD194:AF194"/>
    <mergeCell ref="AD195:AF195"/>
    <mergeCell ref="AD196:AF196"/>
    <mergeCell ref="AD197:AF197"/>
    <mergeCell ref="AD86:AF86"/>
    <mergeCell ref="AD140:AF140"/>
    <mergeCell ref="AD122:AF122"/>
    <mergeCell ref="AD166:AF166"/>
    <mergeCell ref="AD167:AF167"/>
    <mergeCell ref="AD168:AF168"/>
    <mergeCell ref="AD133:AF133"/>
    <mergeCell ref="AD134:AF134"/>
    <mergeCell ref="AD137:AF137"/>
    <mergeCell ref="AD138:AF138"/>
    <mergeCell ref="AD146:AF146"/>
    <mergeCell ref="AD147:AF147"/>
    <mergeCell ref="AD148:AF148"/>
    <mergeCell ref="AD149:AF149"/>
    <mergeCell ref="AD150:AF150"/>
    <mergeCell ref="AD151:AF151"/>
    <mergeCell ref="AD153:AF153"/>
    <mergeCell ref="AD154:AF154"/>
    <mergeCell ref="AD155:AF155"/>
    <mergeCell ref="AD156:AF156"/>
    <mergeCell ref="AD141:AF141"/>
    <mergeCell ref="D165:AF165"/>
    <mergeCell ref="F158:L158"/>
    <mergeCell ref="F159:L159"/>
    <mergeCell ref="AD87:AF87"/>
    <mergeCell ref="AD88:AF88"/>
    <mergeCell ref="AD89:AF89"/>
    <mergeCell ref="AD92:AF92"/>
    <mergeCell ref="AD108:AF108"/>
    <mergeCell ref="AD109:AF109"/>
    <mergeCell ref="AD110:AF110"/>
    <mergeCell ref="AD111:AF111"/>
    <mergeCell ref="AD99:AF99"/>
    <mergeCell ref="AD100:AF100"/>
    <mergeCell ref="AD101:AF101"/>
    <mergeCell ref="AD102:AF102"/>
    <mergeCell ref="AD115:AF115"/>
    <mergeCell ref="AD355:AF355"/>
    <mergeCell ref="AD301:AF301"/>
    <mergeCell ref="AD279:AF279"/>
    <mergeCell ref="AD123:AF123"/>
    <mergeCell ref="AD124:AF124"/>
    <mergeCell ref="AD125:AF125"/>
    <mergeCell ref="AD126:AF126"/>
    <mergeCell ref="AD127:AF127"/>
    <mergeCell ref="AD169:AF169"/>
    <mergeCell ref="AD170:AF170"/>
    <mergeCell ref="AD171:AF171"/>
    <mergeCell ref="AD172:AF172"/>
    <mergeCell ref="AD157:AF157"/>
    <mergeCell ref="AD158:AF158"/>
    <mergeCell ref="AD159:AF159"/>
    <mergeCell ref="AD160:AF160"/>
    <mergeCell ref="AD161:AF161"/>
    <mergeCell ref="AD162:AF162"/>
    <mergeCell ref="AD163:AF163"/>
    <mergeCell ref="AD164:AF164"/>
    <mergeCell ref="AD218:AF218"/>
    <mergeCell ref="AD173:AF173"/>
    <mergeCell ref="AD174:AF174"/>
    <mergeCell ref="AD182:AF182"/>
    <mergeCell ref="AD183:AF183"/>
    <mergeCell ref="AD184:AF184"/>
    <mergeCell ref="AD185:AF185"/>
    <mergeCell ref="AD14:AF14"/>
    <mergeCell ref="AD15:AF15"/>
    <mergeCell ref="N14:AC14"/>
    <mergeCell ref="M4:AF4"/>
    <mergeCell ref="D33:AF33"/>
    <mergeCell ref="D46:AF46"/>
    <mergeCell ref="F416:L416"/>
    <mergeCell ref="F417:L417"/>
    <mergeCell ref="AD40:AF40"/>
    <mergeCell ref="AD41:AF41"/>
    <mergeCell ref="AD42:AF42"/>
    <mergeCell ref="AD43:AF43"/>
    <mergeCell ref="AD44:AF44"/>
    <mergeCell ref="AD75:AF75"/>
    <mergeCell ref="AD76:AF76"/>
    <mergeCell ref="AD77:AF77"/>
    <mergeCell ref="AD78:AF78"/>
    <mergeCell ref="AD79:AF79"/>
    <mergeCell ref="AD80:AF80"/>
    <mergeCell ref="AD81:AF81"/>
    <mergeCell ref="AD103:AF103"/>
    <mergeCell ref="AD104:AF104"/>
    <mergeCell ref="AD85:AF85"/>
    <mergeCell ref="AD354:AF354"/>
    <mergeCell ref="AD106:AF106"/>
    <mergeCell ref="AD144:AF144"/>
    <mergeCell ref="AD145:AF145"/>
    <mergeCell ref="F405:L405"/>
    <mergeCell ref="AD142:AF142"/>
    <mergeCell ref="AD143:AF143"/>
    <mergeCell ref="AD116:AF116"/>
    <mergeCell ref="AD117:AF117"/>
    <mergeCell ref="E1088:L1088"/>
    <mergeCell ref="F1080:L1080"/>
    <mergeCell ref="F1081:L1081"/>
    <mergeCell ref="B744:AF744"/>
    <mergeCell ref="F819:L819"/>
    <mergeCell ref="AD27:AF27"/>
    <mergeCell ref="AD28:AF28"/>
    <mergeCell ref="AD29:AF29"/>
    <mergeCell ref="AD30:AF30"/>
    <mergeCell ref="AD90:AF90"/>
    <mergeCell ref="AD91:AF91"/>
    <mergeCell ref="AD32:AF32"/>
    <mergeCell ref="AD36:AF36"/>
    <mergeCell ref="AD37:AF37"/>
    <mergeCell ref="AD38:AF38"/>
    <mergeCell ref="AD39:AF39"/>
    <mergeCell ref="AD82:AF82"/>
    <mergeCell ref="AD83:AF83"/>
    <mergeCell ref="AD84:AF84"/>
    <mergeCell ref="D359:AF359"/>
    <mergeCell ref="D381:AF381"/>
    <mergeCell ref="AD35:AF35"/>
    <mergeCell ref="D238:AF238"/>
    <mergeCell ref="AD31:AF31"/>
    <mergeCell ref="AD34:AF34"/>
    <mergeCell ref="F420:L420"/>
    <mergeCell ref="AD118:AF118"/>
    <mergeCell ref="AD119:AF119"/>
    <mergeCell ref="AD93:AF93"/>
    <mergeCell ref="AD96:AF96"/>
    <mergeCell ref="AD97:AF97"/>
    <mergeCell ref="AD98:AF98"/>
    <mergeCell ref="AD246:AF246"/>
    <mergeCell ref="AD247:AF247"/>
    <mergeCell ref="AD248:AF248"/>
    <mergeCell ref="F241:L241"/>
    <mergeCell ref="F242:L242"/>
    <mergeCell ref="AD390:AF390"/>
    <mergeCell ref="AD391:AF391"/>
    <mergeCell ref="AD392:AF392"/>
    <mergeCell ref="AD393:AF393"/>
    <mergeCell ref="E1084:L1084"/>
    <mergeCell ref="F403:L403"/>
    <mergeCell ref="AD289:AF289"/>
    <mergeCell ref="AD290:AF290"/>
    <mergeCell ref="AD292:AF292"/>
    <mergeCell ref="AD293:AF293"/>
    <mergeCell ref="AD294:AF294"/>
    <mergeCell ref="AD302:AF302"/>
    <mergeCell ref="AD303:AF303"/>
    <mergeCell ref="AD304:AF304"/>
    <mergeCell ref="AD305:AF305"/>
    <mergeCell ref="AD306:AF306"/>
    <mergeCell ref="AD308:AF308"/>
    <mergeCell ref="AD309:AF309"/>
    <mergeCell ref="AD254:AF254"/>
    <mergeCell ref="AD255:AF255"/>
    <mergeCell ref="F1049:L1049"/>
    <mergeCell ref="E1022:L1022"/>
    <mergeCell ref="F1009:L1009"/>
    <mergeCell ref="F1010:L1010"/>
    <mergeCell ref="F1011:L1011"/>
    <mergeCell ref="AD281:AF281"/>
    <mergeCell ref="AD270:AF270"/>
    <mergeCell ref="F1172:L1172"/>
    <mergeCell ref="F1174:L1174"/>
    <mergeCell ref="D1106:AC1106"/>
    <mergeCell ref="D1122:AC1122"/>
    <mergeCell ref="D1135:AC1135"/>
    <mergeCell ref="F410:L410"/>
    <mergeCell ref="F411:L411"/>
    <mergeCell ref="E409:L409"/>
    <mergeCell ref="E414:L414"/>
    <mergeCell ref="E419:L419"/>
    <mergeCell ref="F1090:L1090"/>
    <mergeCell ref="F1093:L1093"/>
    <mergeCell ref="AD394:AF394"/>
    <mergeCell ref="AD395:AF395"/>
    <mergeCell ref="AD396:AF396"/>
    <mergeCell ref="AD397:AF397"/>
    <mergeCell ref="AD398:AF398"/>
    <mergeCell ref="AD399:AF399"/>
    <mergeCell ref="AD400:AF400"/>
    <mergeCell ref="AD401:AF401"/>
    <mergeCell ref="AD402:AF402"/>
    <mergeCell ref="AD403:AF403"/>
    <mergeCell ref="AD404:AF404"/>
    <mergeCell ref="AD421:AF421"/>
    <mergeCell ref="AD422:AF422"/>
    <mergeCell ref="AD423:AF423"/>
    <mergeCell ref="AD425:AF425"/>
    <mergeCell ref="AD426:AF426"/>
    <mergeCell ref="AD427:AF427"/>
    <mergeCell ref="AD428:AF428"/>
    <mergeCell ref="F1147:L1147"/>
    <mergeCell ref="F1148:L1148"/>
    <mergeCell ref="AD45:AF45"/>
    <mergeCell ref="AD139:AF139"/>
    <mergeCell ref="AD50:AF50"/>
    <mergeCell ref="N502:AC502"/>
    <mergeCell ref="F379:L379"/>
    <mergeCell ref="F380:L380"/>
    <mergeCell ref="F383:L383"/>
    <mergeCell ref="D400:L400"/>
    <mergeCell ref="D404:L404"/>
    <mergeCell ref="AD366:AF366"/>
    <mergeCell ref="AD367:AF367"/>
    <mergeCell ref="AD368:AF368"/>
    <mergeCell ref="AD369:AF369"/>
    <mergeCell ref="AD370:AF370"/>
    <mergeCell ref="AD371:AF371"/>
    <mergeCell ref="AD372:AF372"/>
    <mergeCell ref="AD373:AF373"/>
    <mergeCell ref="AD374:AF374"/>
    <mergeCell ref="AD375:AF375"/>
    <mergeCell ref="AD376:AF376"/>
    <mergeCell ref="AD377:AF377"/>
    <mergeCell ref="AD378:AF378"/>
    <mergeCell ref="AD379:AF379"/>
    <mergeCell ref="AD380:AF380"/>
    <mergeCell ref="AD382:AF382"/>
    <mergeCell ref="D486:L486"/>
    <mergeCell ref="D489:L489"/>
    <mergeCell ref="D493:L493"/>
    <mergeCell ref="AD356:AF356"/>
    <mergeCell ref="AD357:AF357"/>
    <mergeCell ref="AD244:AF244"/>
    <mergeCell ref="AD245:AF245"/>
    <mergeCell ref="F1109:L1109"/>
    <mergeCell ref="F1110:L1110"/>
    <mergeCell ref="F1111:L1111"/>
    <mergeCell ref="F1113:L1113"/>
    <mergeCell ref="F1114:L1114"/>
    <mergeCell ref="F1115:L1115"/>
    <mergeCell ref="E1107:L1107"/>
    <mergeCell ref="E1112:L1112"/>
    <mergeCell ref="E1117:L1117"/>
    <mergeCell ref="F1133:L1133"/>
    <mergeCell ref="F1134:L1134"/>
    <mergeCell ref="F1098:L1098"/>
    <mergeCell ref="F1100:L1100"/>
    <mergeCell ref="AD128:AF128"/>
    <mergeCell ref="AD129:AF129"/>
    <mergeCell ref="AD130:AF130"/>
    <mergeCell ref="AD131:AF131"/>
    <mergeCell ref="AD132:AF132"/>
    <mergeCell ref="F395:L395"/>
    <mergeCell ref="F396:L396"/>
    <mergeCell ref="F398:L398"/>
    <mergeCell ref="F399:L399"/>
    <mergeCell ref="F401:L401"/>
    <mergeCell ref="F386:L386"/>
    <mergeCell ref="F387:L387"/>
    <mergeCell ref="F389:L389"/>
    <mergeCell ref="F390:L390"/>
    <mergeCell ref="F392:L392"/>
    <mergeCell ref="F393:L393"/>
    <mergeCell ref="E397:L397"/>
    <mergeCell ref="E394:L394"/>
    <mergeCell ref="E391:L391"/>
    <mergeCell ref="F1094:L1094"/>
    <mergeCell ref="F1095:L1095"/>
    <mergeCell ref="F1096:L1096"/>
    <mergeCell ref="F1097:L1097"/>
    <mergeCell ref="D1099:L1099"/>
    <mergeCell ref="D1092:L1092"/>
    <mergeCell ref="F1116:L1116"/>
    <mergeCell ref="F1118:L1118"/>
    <mergeCell ref="F1119:L1119"/>
    <mergeCell ref="F1120:L1120"/>
    <mergeCell ref="F1121:L1121"/>
    <mergeCell ref="F1108:L1108"/>
    <mergeCell ref="F1104:L1104"/>
    <mergeCell ref="E1426:L1426"/>
    <mergeCell ref="F1404:L1404"/>
    <mergeCell ref="F1405:L1405"/>
    <mergeCell ref="C485:AF485"/>
    <mergeCell ref="D508:AF508"/>
    <mergeCell ref="F820:L820"/>
    <mergeCell ref="F838:L838"/>
    <mergeCell ref="F839:L839"/>
    <mergeCell ref="E840:L840"/>
    <mergeCell ref="F841:L841"/>
    <mergeCell ref="F842:L842"/>
    <mergeCell ref="F843:L843"/>
    <mergeCell ref="F767:L767"/>
    <mergeCell ref="F768:L768"/>
    <mergeCell ref="F769:L769"/>
    <mergeCell ref="F770:L770"/>
    <mergeCell ref="D715:AF715"/>
    <mergeCell ref="D982:L982"/>
    <mergeCell ref="F1410:L1410"/>
    <mergeCell ref="F1411:L1411"/>
    <mergeCell ref="F523:L523"/>
    <mergeCell ref="F510:L510"/>
    <mergeCell ref="F1061:L1061"/>
    <mergeCell ref="E1064:L1064"/>
    <mergeCell ref="E1057:L1057"/>
    <mergeCell ref="E1068:L1068"/>
    <mergeCell ref="F1079:L1079"/>
    <mergeCell ref="E1072:L1072"/>
    <mergeCell ref="E1077:L1077"/>
    <mergeCell ref="F1101:L1101"/>
    <mergeCell ref="F1102:L1102"/>
    <mergeCell ref="F1103:L1103"/>
    <mergeCell ref="D1558:L1558"/>
    <mergeCell ref="F1412:L1412"/>
    <mergeCell ref="F1415:L1415"/>
    <mergeCell ref="F1416:L1416"/>
    <mergeCell ref="F1418:L1418"/>
    <mergeCell ref="E1414:L1414"/>
    <mergeCell ref="E1417:L1417"/>
    <mergeCell ref="F1401:L1401"/>
    <mergeCell ref="F1403:L1403"/>
    <mergeCell ref="F1419:L1419"/>
    <mergeCell ref="F1421:L1421"/>
    <mergeCell ref="F1422:L1422"/>
    <mergeCell ref="F1424:L1424"/>
    <mergeCell ref="E1420:L1420"/>
    <mergeCell ref="E1423:L1423"/>
    <mergeCell ref="F1527:L1527"/>
    <mergeCell ref="F1528:L1528"/>
    <mergeCell ref="F1529:L1529"/>
    <mergeCell ref="F1530:L1530"/>
    <mergeCell ref="B2:AF2"/>
    <mergeCell ref="B3:AF3"/>
    <mergeCell ref="D738:L738"/>
    <mergeCell ref="D734:L734"/>
    <mergeCell ref="D747:L747"/>
    <mergeCell ref="D755:L755"/>
    <mergeCell ref="D763:L763"/>
    <mergeCell ref="D1008:L1008"/>
    <mergeCell ref="C16:AF16"/>
    <mergeCell ref="D17:AF17"/>
    <mergeCell ref="C94:AF94"/>
    <mergeCell ref="D95:AF95"/>
    <mergeCell ref="D107:AF107"/>
    <mergeCell ref="C135:AF135"/>
    <mergeCell ref="D136:AF136"/>
    <mergeCell ref="D152:AF152"/>
    <mergeCell ref="E1123:L1123"/>
    <mergeCell ref="F1065:L1065"/>
    <mergeCell ref="F1066:L1066"/>
    <mergeCell ref="F1069:L1069"/>
    <mergeCell ref="F1070:L1070"/>
    <mergeCell ref="F1053:L1053"/>
    <mergeCell ref="F1054:L1054"/>
    <mergeCell ref="F1055:L1055"/>
    <mergeCell ref="F1056:L1056"/>
    <mergeCell ref="F1058:L1058"/>
    <mergeCell ref="F1059:L1059"/>
    <mergeCell ref="F1060:L1060"/>
    <mergeCell ref="D1067:AC1067"/>
    <mergeCell ref="D1083:AC1083"/>
    <mergeCell ref="F1082:L1082"/>
    <mergeCell ref="F1071:L1071"/>
    <mergeCell ref="F1533:L1533"/>
    <mergeCell ref="F1534:L1534"/>
    <mergeCell ref="F1535:L1535"/>
    <mergeCell ref="F1515:L1515"/>
    <mergeCell ref="F1516:L1516"/>
    <mergeCell ref="B1518:L1518"/>
    <mergeCell ref="F1521:L1521"/>
    <mergeCell ref="F1524:L1524"/>
    <mergeCell ref="F1525:L1525"/>
    <mergeCell ref="F1526:L1526"/>
    <mergeCell ref="D1523:L1523"/>
    <mergeCell ref="D1531:L1531"/>
    <mergeCell ref="B1517:AF1517"/>
    <mergeCell ref="B1522:AF1522"/>
    <mergeCell ref="O1521:AB1521"/>
    <mergeCell ref="E1507:L1507"/>
    <mergeCell ref="D1510:L1510"/>
    <mergeCell ref="D1514:L1514"/>
    <mergeCell ref="F1489:L1489"/>
    <mergeCell ref="F1490:L1490"/>
    <mergeCell ref="F1493:L1493"/>
    <mergeCell ref="F1494:L1494"/>
    <mergeCell ref="F1496:L1496"/>
    <mergeCell ref="F1479:L1479"/>
    <mergeCell ref="F1397:L1397"/>
    <mergeCell ref="F1425:L1425"/>
    <mergeCell ref="F1427:L1427"/>
    <mergeCell ref="F1572:L1572"/>
    <mergeCell ref="F1573:L1573"/>
    <mergeCell ref="F1574:L1574"/>
    <mergeCell ref="B1576:L1576"/>
    <mergeCell ref="F1559:L1559"/>
    <mergeCell ref="F1560:L1560"/>
    <mergeCell ref="F1561:L1561"/>
    <mergeCell ref="F1562:L1562"/>
    <mergeCell ref="F1568:L1568"/>
    <mergeCell ref="F1569:L1569"/>
    <mergeCell ref="F1545:L1545"/>
    <mergeCell ref="F1546:L1546"/>
    <mergeCell ref="B1548:L1548"/>
    <mergeCell ref="F1536:L1536"/>
    <mergeCell ref="F1537:L1537"/>
    <mergeCell ref="F1538:L1538"/>
    <mergeCell ref="F1540:L1540"/>
    <mergeCell ref="F1541:L1541"/>
    <mergeCell ref="F1542:L1542"/>
    <mergeCell ref="F1543:L1543"/>
    <mergeCell ref="F1544:L1544"/>
    <mergeCell ref="B1551:M1551"/>
    <mergeCell ref="B1552:M1552"/>
    <mergeCell ref="B1553:M1553"/>
    <mergeCell ref="B1555:M1555"/>
    <mergeCell ref="F1570:L1570"/>
    <mergeCell ref="F1571:L1571"/>
    <mergeCell ref="F1563:L1563"/>
    <mergeCell ref="F1564:L1564"/>
    <mergeCell ref="F1565:L1565"/>
    <mergeCell ref="D1567:L1567"/>
    <mergeCell ref="D1539:L1539"/>
    <mergeCell ref="E1492:L1492"/>
    <mergeCell ref="E1495:L1495"/>
    <mergeCell ref="F1506:L1506"/>
    <mergeCell ref="F1508:L1508"/>
    <mergeCell ref="F1509:L1509"/>
    <mergeCell ref="F1511:L1511"/>
    <mergeCell ref="F1512:L1512"/>
    <mergeCell ref="F1513:L1513"/>
    <mergeCell ref="F1497:L1497"/>
    <mergeCell ref="F1499:L1499"/>
    <mergeCell ref="F1500:L1500"/>
    <mergeCell ref="F1502:L1502"/>
    <mergeCell ref="F1503:L1503"/>
    <mergeCell ref="F1505:L1505"/>
    <mergeCell ref="E1498:L1498"/>
    <mergeCell ref="E1501:L1501"/>
    <mergeCell ref="E1504:L1504"/>
    <mergeCell ref="B1547:AD1547"/>
    <mergeCell ref="AD1548:AF1548"/>
    <mergeCell ref="B1549:AF1549"/>
    <mergeCell ref="AD1555:AF1555"/>
    <mergeCell ref="B1554:AF1554"/>
    <mergeCell ref="F1532:L1532"/>
    <mergeCell ref="F1471:L1471"/>
    <mergeCell ref="F1472:L1472"/>
    <mergeCell ref="F1474:L1474"/>
    <mergeCell ref="F1475:L1475"/>
    <mergeCell ref="F1476:L1476"/>
    <mergeCell ref="E1477:L1477"/>
    <mergeCell ref="F1478:L1478"/>
    <mergeCell ref="F1463:L1463"/>
    <mergeCell ref="F1464:L1464"/>
    <mergeCell ref="F1466:L1466"/>
    <mergeCell ref="F1467:L1467"/>
    <mergeCell ref="F1468:L1468"/>
    <mergeCell ref="E1465:L1465"/>
    <mergeCell ref="E1470:L1470"/>
    <mergeCell ref="E1473:L1473"/>
    <mergeCell ref="F1488:L1488"/>
    <mergeCell ref="F1455:L1455"/>
    <mergeCell ref="F1458:L1458"/>
    <mergeCell ref="F1459:L1459"/>
    <mergeCell ref="F1460:L1460"/>
    <mergeCell ref="F1462:L1462"/>
    <mergeCell ref="F1481:L1481"/>
    <mergeCell ref="F1482:L1482"/>
    <mergeCell ref="F1483:L1483"/>
    <mergeCell ref="F1485:L1485"/>
    <mergeCell ref="F1486:L1486"/>
    <mergeCell ref="E1480:L1480"/>
    <mergeCell ref="E1484:L1484"/>
    <mergeCell ref="E1487:L1487"/>
    <mergeCell ref="F1447:L1447"/>
    <mergeCell ref="F1448:L1448"/>
    <mergeCell ref="F1449:L1449"/>
    <mergeCell ref="F1450:L1450"/>
    <mergeCell ref="F1452:L1452"/>
    <mergeCell ref="F1453:L1453"/>
    <mergeCell ref="F1454:L1454"/>
    <mergeCell ref="E1446:L1446"/>
    <mergeCell ref="E1451:L1451"/>
    <mergeCell ref="E1457:L1457"/>
    <mergeCell ref="E1461:L1461"/>
    <mergeCell ref="F1442:L1442"/>
    <mergeCell ref="F1443:L1443"/>
    <mergeCell ref="F1444:L1444"/>
    <mergeCell ref="F1445:L1445"/>
    <mergeCell ref="F1428:L1428"/>
    <mergeCell ref="F1430:L1430"/>
    <mergeCell ref="F1431:L1431"/>
    <mergeCell ref="F1433:L1433"/>
    <mergeCell ref="F1434:L1434"/>
    <mergeCell ref="F1435:L1435"/>
    <mergeCell ref="E1429:L1429"/>
    <mergeCell ref="D1432:L1432"/>
    <mergeCell ref="D1436:L1436"/>
    <mergeCell ref="E1441:L1441"/>
    <mergeCell ref="F1437:L1437"/>
    <mergeCell ref="F1438:L1438"/>
    <mergeCell ref="F1398:L1398"/>
    <mergeCell ref="E1399:L1399"/>
    <mergeCell ref="F1400:L1400"/>
    <mergeCell ref="E1395:L1395"/>
    <mergeCell ref="E1402:L1402"/>
    <mergeCell ref="E1406:L1406"/>
    <mergeCell ref="E1409:L1409"/>
    <mergeCell ref="F1385:L1385"/>
    <mergeCell ref="F1386:L1386"/>
    <mergeCell ref="F1388:L1388"/>
    <mergeCell ref="F1389:L1389"/>
    <mergeCell ref="F1390:L1390"/>
    <mergeCell ref="F1377:L1377"/>
    <mergeCell ref="F1380:L1380"/>
    <mergeCell ref="F1381:L1381"/>
    <mergeCell ref="F1382:L1382"/>
    <mergeCell ref="F1384:L1384"/>
    <mergeCell ref="E1379:L1379"/>
    <mergeCell ref="E1383:L1383"/>
    <mergeCell ref="E1387:L1387"/>
    <mergeCell ref="E1392:L1392"/>
    <mergeCell ref="F1407:L1407"/>
    <mergeCell ref="F1408:L1408"/>
    <mergeCell ref="F1393:L1393"/>
    <mergeCell ref="F1394:L1394"/>
    <mergeCell ref="F1396:L1396"/>
    <mergeCell ref="D1378:AF1378"/>
    <mergeCell ref="D1391:AF1391"/>
    <mergeCell ref="AD1363:AF1377"/>
    <mergeCell ref="F1369:L1369"/>
    <mergeCell ref="F1370:L1370"/>
    <mergeCell ref="F1371:L1371"/>
    <mergeCell ref="F1372:L1372"/>
    <mergeCell ref="F1374:L1374"/>
    <mergeCell ref="F1375:L1375"/>
    <mergeCell ref="F1376:L1376"/>
    <mergeCell ref="F1359:L1359"/>
    <mergeCell ref="F1360:L1360"/>
    <mergeCell ref="F1364:L1364"/>
    <mergeCell ref="F1365:L1365"/>
    <mergeCell ref="F1366:L1366"/>
    <mergeCell ref="F1367:L1367"/>
    <mergeCell ref="E1363:L1363"/>
    <mergeCell ref="E1368:L1368"/>
    <mergeCell ref="E1373:L1373"/>
    <mergeCell ref="F1350:L1350"/>
    <mergeCell ref="F1352:L1352"/>
    <mergeCell ref="F1353:L1353"/>
    <mergeCell ref="F1355:L1355"/>
    <mergeCell ref="F1356:L1356"/>
    <mergeCell ref="F1357:L1357"/>
    <mergeCell ref="D1358:L1358"/>
    <mergeCell ref="C1361:AF1361"/>
    <mergeCell ref="D1362:AF1362"/>
    <mergeCell ref="N1354:P1357"/>
    <mergeCell ref="Q1356:Q1357"/>
    <mergeCell ref="R1357:AB1357"/>
    <mergeCell ref="N1358:AB1358"/>
    <mergeCell ref="F1341:L1341"/>
    <mergeCell ref="F1343:L1343"/>
    <mergeCell ref="F1344:L1344"/>
    <mergeCell ref="F1346:L1346"/>
    <mergeCell ref="F1347:L1347"/>
    <mergeCell ref="F1349:L1349"/>
    <mergeCell ref="E1342:L1342"/>
    <mergeCell ref="E1345:L1345"/>
    <mergeCell ref="E1348:L1348"/>
    <mergeCell ref="E1351:L1351"/>
    <mergeCell ref="D1354:L1354"/>
    <mergeCell ref="F1318:L1318"/>
    <mergeCell ref="F1319:L1319"/>
    <mergeCell ref="F1320:L1320"/>
    <mergeCell ref="E1321:L1321"/>
    <mergeCell ref="F1322:L1322"/>
    <mergeCell ref="F1307:L1307"/>
    <mergeCell ref="F1308:L1308"/>
    <mergeCell ref="F1310:L1310"/>
    <mergeCell ref="F1311:L1311"/>
    <mergeCell ref="F1312:L1312"/>
    <mergeCell ref="E1309:L1309"/>
    <mergeCell ref="E1314:L1314"/>
    <mergeCell ref="E1317:L1317"/>
    <mergeCell ref="F1332:L1332"/>
    <mergeCell ref="F1333:L1333"/>
    <mergeCell ref="F1334:L1334"/>
    <mergeCell ref="F1337:L1337"/>
    <mergeCell ref="F1338:L1338"/>
    <mergeCell ref="F1340:L1340"/>
    <mergeCell ref="F1323:L1323"/>
    <mergeCell ref="F1325:L1325"/>
    <mergeCell ref="B1277:AF1277"/>
    <mergeCell ref="F1329:L1329"/>
    <mergeCell ref="F1330:L1330"/>
    <mergeCell ref="E1324:L1324"/>
    <mergeCell ref="E1328:L1328"/>
    <mergeCell ref="E1331:L1331"/>
    <mergeCell ref="E1336:L1336"/>
    <mergeCell ref="E1339:L1339"/>
    <mergeCell ref="F1302:L1302"/>
    <mergeCell ref="F1303:L1303"/>
    <mergeCell ref="F1304:L1304"/>
    <mergeCell ref="F1306:L1306"/>
    <mergeCell ref="F1291:L1291"/>
    <mergeCell ref="F1292:L1292"/>
    <mergeCell ref="F1293:L1293"/>
    <mergeCell ref="F1294:L1294"/>
    <mergeCell ref="F1296:L1296"/>
    <mergeCell ref="F1297:L1297"/>
    <mergeCell ref="F1298:L1298"/>
    <mergeCell ref="D1335:AF1335"/>
    <mergeCell ref="AD1314:AF1329"/>
    <mergeCell ref="AD1330:AF1334"/>
    <mergeCell ref="F1315:L1315"/>
    <mergeCell ref="F1316:L1316"/>
    <mergeCell ref="F1299:L1299"/>
    <mergeCell ref="D1300:AF1300"/>
    <mergeCell ref="D1313:AF1313"/>
    <mergeCell ref="F1326:L1326"/>
    <mergeCell ref="F1327:L1327"/>
    <mergeCell ref="F1225:L1225"/>
    <mergeCell ref="F1226:L1226"/>
    <mergeCell ref="F1267:L1267"/>
    <mergeCell ref="F1250:L1250"/>
    <mergeCell ref="F1252:L1252"/>
    <mergeCell ref="F1253:L1253"/>
    <mergeCell ref="F1255:L1255"/>
    <mergeCell ref="F1256:L1256"/>
    <mergeCell ref="F1257:L1257"/>
    <mergeCell ref="E1251:L1251"/>
    <mergeCell ref="D1254:L1254"/>
    <mergeCell ref="D1258:L1258"/>
    <mergeCell ref="D1262:L1262"/>
    <mergeCell ref="D1265:L1265"/>
    <mergeCell ref="C1261:AF1261"/>
    <mergeCell ref="E1290:L1290"/>
    <mergeCell ref="E1295:L1295"/>
    <mergeCell ref="B1280:L1280"/>
    <mergeCell ref="F1286:L1286"/>
    <mergeCell ref="F1287:L1287"/>
    <mergeCell ref="F1288:L1288"/>
    <mergeCell ref="F1289:L1289"/>
    <mergeCell ref="F1268:L1268"/>
    <mergeCell ref="F1270:L1270"/>
    <mergeCell ref="F1271:L1271"/>
    <mergeCell ref="F1272:L1272"/>
    <mergeCell ref="F1274:L1274"/>
    <mergeCell ref="B1276:L1276"/>
    <mergeCell ref="B1278:L1278"/>
    <mergeCell ref="D1269:L1269"/>
    <mergeCell ref="D1273:L1273"/>
    <mergeCell ref="E1285:L1285"/>
    <mergeCell ref="F1198:L1198"/>
    <mergeCell ref="F1199:L1199"/>
    <mergeCell ref="E1195:L1195"/>
    <mergeCell ref="D1200:AF1200"/>
    <mergeCell ref="O1185:AB1189"/>
    <mergeCell ref="O1190:AB1199"/>
    <mergeCell ref="F1237:L1237"/>
    <mergeCell ref="F1246:L1246"/>
    <mergeCell ref="F1247:L1247"/>
    <mergeCell ref="F1249:L1249"/>
    <mergeCell ref="F1227:L1227"/>
    <mergeCell ref="F1229:L1229"/>
    <mergeCell ref="F1230:L1230"/>
    <mergeCell ref="F1232:L1232"/>
    <mergeCell ref="F1233:L1233"/>
    <mergeCell ref="F1234:L1234"/>
    <mergeCell ref="E1228:L1228"/>
    <mergeCell ref="E1231:L1231"/>
    <mergeCell ref="E1236:L1236"/>
    <mergeCell ref="E1239:L1239"/>
    <mergeCell ref="E1242:L1242"/>
    <mergeCell ref="E1245:L1245"/>
    <mergeCell ref="E1248:L1248"/>
    <mergeCell ref="F1244:L1244"/>
    <mergeCell ref="F1238:L1238"/>
    <mergeCell ref="F1243:L1243"/>
    <mergeCell ref="F1240:L1240"/>
    <mergeCell ref="F1241:L1241"/>
    <mergeCell ref="D1235:AF1235"/>
    <mergeCell ref="AD1236:AF1253"/>
    <mergeCell ref="AD1214:AF1234"/>
    <mergeCell ref="F1219:L1219"/>
    <mergeCell ref="F1211:L1211"/>
    <mergeCell ref="F1212:L1212"/>
    <mergeCell ref="F1215:L1215"/>
    <mergeCell ref="F1216:L1216"/>
    <mergeCell ref="F1218:L1218"/>
    <mergeCell ref="E1214:L1214"/>
    <mergeCell ref="E1217:L1217"/>
    <mergeCell ref="E1224:L1224"/>
    <mergeCell ref="F1202:L1202"/>
    <mergeCell ref="F1203:L1203"/>
    <mergeCell ref="F1204:L1204"/>
    <mergeCell ref="F1206:L1206"/>
    <mergeCell ref="F1207:L1207"/>
    <mergeCell ref="F1208:L1208"/>
    <mergeCell ref="F1210:L1210"/>
    <mergeCell ref="D1213:AF1213"/>
    <mergeCell ref="E1201:L1201"/>
    <mergeCell ref="E1205:L1205"/>
    <mergeCell ref="E1209:L1209"/>
    <mergeCell ref="F1220:L1220"/>
    <mergeCell ref="E1221:L1221"/>
    <mergeCell ref="F1222:L1222"/>
    <mergeCell ref="F1223:L1223"/>
    <mergeCell ref="AD1185:AF1189"/>
    <mergeCell ref="AD1190:AF1199"/>
    <mergeCell ref="F1162:L1162"/>
    <mergeCell ref="F1163:L1163"/>
    <mergeCell ref="F1165:L1165"/>
    <mergeCell ref="F1166:L1166"/>
    <mergeCell ref="E1173:L1173"/>
    <mergeCell ref="E1170:L1170"/>
    <mergeCell ref="E1167:L1167"/>
    <mergeCell ref="E1164:L1164"/>
    <mergeCell ref="F1168:L1168"/>
    <mergeCell ref="F1169:L1169"/>
    <mergeCell ref="F1171:L1171"/>
    <mergeCell ref="F1186:L1186"/>
    <mergeCell ref="F1187:L1187"/>
    <mergeCell ref="F1188:L1188"/>
    <mergeCell ref="F1189:L1189"/>
    <mergeCell ref="F1191:L1191"/>
    <mergeCell ref="F1192:L1192"/>
    <mergeCell ref="F1193:L1193"/>
    <mergeCell ref="F1177:L1177"/>
    <mergeCell ref="F1178:L1178"/>
    <mergeCell ref="F1179:L1179"/>
    <mergeCell ref="F1181:L1181"/>
    <mergeCell ref="F1182:L1182"/>
    <mergeCell ref="D1176:L1176"/>
    <mergeCell ref="D1180:L1180"/>
    <mergeCell ref="E1185:L1185"/>
    <mergeCell ref="E1190:L1190"/>
    <mergeCell ref="F1196:L1196"/>
    <mergeCell ref="F1194:L1194"/>
    <mergeCell ref="F1197:L1197"/>
    <mergeCell ref="E1161:L1161"/>
    <mergeCell ref="F1138:L1138"/>
    <mergeCell ref="F1140:L1140"/>
    <mergeCell ref="F1124:L1124"/>
    <mergeCell ref="F1125:L1125"/>
    <mergeCell ref="F1126:L1126"/>
    <mergeCell ref="F1128:L1128"/>
    <mergeCell ref="F1129:L1129"/>
    <mergeCell ref="F1130:L1130"/>
    <mergeCell ref="F1132:L1132"/>
    <mergeCell ref="E1127:L1127"/>
    <mergeCell ref="E1131:L1131"/>
    <mergeCell ref="E1139:L1139"/>
    <mergeCell ref="E1136:L1136"/>
    <mergeCell ref="E1158:L1158"/>
    <mergeCell ref="F1149:L1149"/>
    <mergeCell ref="F1151:L1151"/>
    <mergeCell ref="F1152:L1152"/>
    <mergeCell ref="F1154:L1154"/>
    <mergeCell ref="F1155:L1155"/>
    <mergeCell ref="F1156:L1156"/>
    <mergeCell ref="F1137:L1137"/>
    <mergeCell ref="E1143:L1143"/>
    <mergeCell ref="F1144:L1144"/>
    <mergeCell ref="F1145:L1145"/>
    <mergeCell ref="F1141:L1141"/>
    <mergeCell ref="F1142:L1142"/>
    <mergeCell ref="E1153:L1153"/>
    <mergeCell ref="E1150:L1150"/>
    <mergeCell ref="E1146:L1146"/>
    <mergeCell ref="F1074:L1074"/>
    <mergeCell ref="F1089:L1089"/>
    <mergeCell ref="F1035:L1035"/>
    <mergeCell ref="F1037:L1037"/>
    <mergeCell ref="F1038:L1038"/>
    <mergeCell ref="F1039:L1039"/>
    <mergeCell ref="F1040:L1040"/>
    <mergeCell ref="F1041:L1041"/>
    <mergeCell ref="F1042:L1042"/>
    <mergeCell ref="E1050:L1050"/>
    <mergeCell ref="E1043:L1043"/>
    <mergeCell ref="E1036:L1036"/>
    <mergeCell ref="F1026:L1026"/>
    <mergeCell ref="F1027:L1027"/>
    <mergeCell ref="F1028:L1028"/>
    <mergeCell ref="F1030:L1030"/>
    <mergeCell ref="F1031:L1031"/>
    <mergeCell ref="F1032:L1032"/>
    <mergeCell ref="F1033:L1033"/>
    <mergeCell ref="F1034:L1034"/>
    <mergeCell ref="F1044:L1044"/>
    <mergeCell ref="F1045:L1045"/>
    <mergeCell ref="F1046:L1046"/>
    <mergeCell ref="F1047:L1047"/>
    <mergeCell ref="F1048:L1048"/>
    <mergeCell ref="F1075:L1075"/>
    <mergeCell ref="F1076:L1076"/>
    <mergeCell ref="F1078:L1078"/>
    <mergeCell ref="F1085:L1085"/>
    <mergeCell ref="F1086:L1086"/>
    <mergeCell ref="F1087:L1087"/>
    <mergeCell ref="F1051:L1051"/>
    <mergeCell ref="E1015:L1015"/>
    <mergeCell ref="F1012:L1012"/>
    <mergeCell ref="B1003:AC1003"/>
    <mergeCell ref="N996:AB1002"/>
    <mergeCell ref="D1014:AF1014"/>
    <mergeCell ref="F985:L985"/>
    <mergeCell ref="F987:L987"/>
    <mergeCell ref="F988:L988"/>
    <mergeCell ref="D990:L990"/>
    <mergeCell ref="F991:L991"/>
    <mergeCell ref="F992:L992"/>
    <mergeCell ref="F994:L994"/>
    <mergeCell ref="F995:L995"/>
    <mergeCell ref="N991:AB991"/>
    <mergeCell ref="F1013:L1013"/>
    <mergeCell ref="F1016:L1016"/>
    <mergeCell ref="F1073:L1073"/>
    <mergeCell ref="F1017:L1017"/>
    <mergeCell ref="F1052:L1052"/>
    <mergeCell ref="F1062:L1062"/>
    <mergeCell ref="F1063:L1063"/>
    <mergeCell ref="F1018:L1018"/>
    <mergeCell ref="F1019:L1019"/>
    <mergeCell ref="F1020:L1020"/>
    <mergeCell ref="F1021:L1021"/>
    <mergeCell ref="F1023:L1023"/>
    <mergeCell ref="F1024:L1024"/>
    <mergeCell ref="F1025:L1025"/>
    <mergeCell ref="E1029:L1029"/>
    <mergeCell ref="F998:L998"/>
    <mergeCell ref="F999:L999"/>
    <mergeCell ref="F1000:L1000"/>
    <mergeCell ref="E979:L979"/>
    <mergeCell ref="F980:L980"/>
    <mergeCell ref="F981:L981"/>
    <mergeCell ref="F983:L983"/>
    <mergeCell ref="F984:L984"/>
    <mergeCell ref="D986:L986"/>
    <mergeCell ref="D993:L993"/>
    <mergeCell ref="E967:L967"/>
    <mergeCell ref="F968:L968"/>
    <mergeCell ref="F969:L969"/>
    <mergeCell ref="E970:L970"/>
    <mergeCell ref="F971:L971"/>
    <mergeCell ref="F972:L972"/>
    <mergeCell ref="E973:L973"/>
    <mergeCell ref="F974:L974"/>
    <mergeCell ref="F996:L996"/>
    <mergeCell ref="D997:L997"/>
    <mergeCell ref="C989:AF989"/>
    <mergeCell ref="E952:L952"/>
    <mergeCell ref="F953:L953"/>
    <mergeCell ref="F954:L954"/>
    <mergeCell ref="F955:L955"/>
    <mergeCell ref="E956:L956"/>
    <mergeCell ref="F939:L939"/>
    <mergeCell ref="F940:L940"/>
    <mergeCell ref="E942:L942"/>
    <mergeCell ref="F943:L943"/>
    <mergeCell ref="F944:L944"/>
    <mergeCell ref="E945:L945"/>
    <mergeCell ref="F946:L946"/>
    <mergeCell ref="F947:L947"/>
    <mergeCell ref="F975:L975"/>
    <mergeCell ref="E976:L976"/>
    <mergeCell ref="F977:L977"/>
    <mergeCell ref="F978:L978"/>
    <mergeCell ref="F966:L966"/>
    <mergeCell ref="F957:L957"/>
    <mergeCell ref="F958:L958"/>
    <mergeCell ref="E959:L959"/>
    <mergeCell ref="F960:L960"/>
    <mergeCell ref="F961:L961"/>
    <mergeCell ref="F962:L962"/>
    <mergeCell ref="E964:L964"/>
    <mergeCell ref="F965:L965"/>
    <mergeCell ref="F950:L950"/>
    <mergeCell ref="F951:L951"/>
    <mergeCell ref="D963:AF963"/>
    <mergeCell ref="F894:L894"/>
    <mergeCell ref="D895:L895"/>
    <mergeCell ref="F896:L896"/>
    <mergeCell ref="F897:L897"/>
    <mergeCell ref="F898:L898"/>
    <mergeCell ref="D903:L903"/>
    <mergeCell ref="F904:L904"/>
    <mergeCell ref="F905:L905"/>
    <mergeCell ref="D906:L906"/>
    <mergeCell ref="F907:L907"/>
    <mergeCell ref="F908:L908"/>
    <mergeCell ref="F909:L909"/>
    <mergeCell ref="F910:L910"/>
    <mergeCell ref="D899:L899"/>
    <mergeCell ref="F900:L900"/>
    <mergeCell ref="F901:L901"/>
    <mergeCell ref="C911:AF911"/>
    <mergeCell ref="E857:L857"/>
    <mergeCell ref="F858:L858"/>
    <mergeCell ref="F859:L859"/>
    <mergeCell ref="F861:L861"/>
    <mergeCell ref="F862:L862"/>
    <mergeCell ref="F864:L864"/>
    <mergeCell ref="E860:L860"/>
    <mergeCell ref="F882:L882"/>
    <mergeCell ref="E884:L884"/>
    <mergeCell ref="D867:L867"/>
    <mergeCell ref="F868:L868"/>
    <mergeCell ref="F869:L869"/>
    <mergeCell ref="E872:L872"/>
    <mergeCell ref="F873:L873"/>
    <mergeCell ref="F874:L874"/>
    <mergeCell ref="F875:L875"/>
    <mergeCell ref="F865:L865"/>
    <mergeCell ref="F866:L866"/>
    <mergeCell ref="D863:L863"/>
    <mergeCell ref="F876:L876"/>
    <mergeCell ref="E877:L877"/>
    <mergeCell ref="F878:L878"/>
    <mergeCell ref="F879:L879"/>
    <mergeCell ref="E880:L880"/>
    <mergeCell ref="F881:L881"/>
    <mergeCell ref="C870:AF870"/>
    <mergeCell ref="D871:AF871"/>
    <mergeCell ref="AD872:AF882"/>
    <mergeCell ref="AD884:AF894"/>
    <mergeCell ref="AD867:AF867"/>
    <mergeCell ref="AD863:AF863"/>
    <mergeCell ref="F885:L885"/>
    <mergeCell ref="F856:L856"/>
    <mergeCell ref="F846:L846"/>
    <mergeCell ref="F829:L829"/>
    <mergeCell ref="E830:L830"/>
    <mergeCell ref="F831:L831"/>
    <mergeCell ref="F812:L812"/>
    <mergeCell ref="F813:L813"/>
    <mergeCell ref="C792:AC792"/>
    <mergeCell ref="D793:AC793"/>
    <mergeCell ref="E818:L818"/>
    <mergeCell ref="F847:L847"/>
    <mergeCell ref="F802:L802"/>
    <mergeCell ref="F803:L803"/>
    <mergeCell ref="E804:L804"/>
    <mergeCell ref="E814:L814"/>
    <mergeCell ref="D789:L789"/>
    <mergeCell ref="F790:L790"/>
    <mergeCell ref="F791:L791"/>
    <mergeCell ref="E794:L794"/>
    <mergeCell ref="F795:L795"/>
    <mergeCell ref="F796:L796"/>
    <mergeCell ref="F832:L832"/>
    <mergeCell ref="E833:L833"/>
    <mergeCell ref="F834:L834"/>
    <mergeCell ref="F835:L835"/>
    <mergeCell ref="F836:L836"/>
    <mergeCell ref="E837:L837"/>
    <mergeCell ref="E848:L848"/>
    <mergeCell ref="F657:L657"/>
    <mergeCell ref="F658:L658"/>
    <mergeCell ref="F659:L659"/>
    <mergeCell ref="F661:L661"/>
    <mergeCell ref="F662:L662"/>
    <mergeCell ref="D660:L660"/>
    <mergeCell ref="C663:AF663"/>
    <mergeCell ref="D664:AF664"/>
    <mergeCell ref="AD657:AF657"/>
    <mergeCell ref="AD658:AF658"/>
    <mergeCell ref="F443:L443"/>
    <mergeCell ref="F444:L444"/>
    <mergeCell ref="AD687:AF687"/>
    <mergeCell ref="AD688:AF688"/>
    <mergeCell ref="AD689:AF689"/>
    <mergeCell ref="AD690:AF690"/>
    <mergeCell ref="F676:L676"/>
    <mergeCell ref="F677:L677"/>
    <mergeCell ref="F678:L678"/>
    <mergeCell ref="F679:L679"/>
    <mergeCell ref="F666:L666"/>
    <mergeCell ref="F667:L667"/>
    <mergeCell ref="F668:L668"/>
    <mergeCell ref="F669:L669"/>
    <mergeCell ref="F671:L671"/>
    <mergeCell ref="F672:L672"/>
    <mergeCell ref="F673:L673"/>
    <mergeCell ref="E670:L670"/>
    <mergeCell ref="E675:L675"/>
    <mergeCell ref="E681:L681"/>
    <mergeCell ref="F648:L648"/>
    <mergeCell ref="AD489:AF489"/>
    <mergeCell ref="AD692:AF692"/>
    <mergeCell ref="AD694:AF694"/>
    <mergeCell ref="AD695:AF695"/>
    <mergeCell ref="AD696:AF696"/>
    <mergeCell ref="AD697:AF697"/>
    <mergeCell ref="D693:AF693"/>
    <mergeCell ref="E845:L845"/>
    <mergeCell ref="F807:L807"/>
    <mergeCell ref="F808:L808"/>
    <mergeCell ref="E810:L810"/>
    <mergeCell ref="F811:L811"/>
    <mergeCell ref="F766:L766"/>
    <mergeCell ref="F785:L785"/>
    <mergeCell ref="D786:L786"/>
    <mergeCell ref="F756:L756"/>
    <mergeCell ref="F757:L757"/>
    <mergeCell ref="F758:L758"/>
    <mergeCell ref="F816:L816"/>
    <mergeCell ref="F817:L817"/>
    <mergeCell ref="F797:L797"/>
    <mergeCell ref="F798:L798"/>
    <mergeCell ref="E799:L799"/>
    <mergeCell ref="D844:AF844"/>
    <mergeCell ref="D822:AF822"/>
    <mergeCell ref="F787:L787"/>
    <mergeCell ref="F788:L788"/>
    <mergeCell ref="F781:L781"/>
    <mergeCell ref="C784:AF784"/>
    <mergeCell ref="B783:AF783"/>
    <mergeCell ref="D809:AF809"/>
    <mergeCell ref="F720:L720"/>
    <mergeCell ref="F815:L815"/>
    <mergeCell ref="E704:L704"/>
    <mergeCell ref="E708:L708"/>
    <mergeCell ref="E711:L711"/>
    <mergeCell ref="AD786:AF786"/>
    <mergeCell ref="O785:AF785"/>
    <mergeCell ref="AD789:AF789"/>
    <mergeCell ref="F806:L806"/>
    <mergeCell ref="F713:L713"/>
    <mergeCell ref="AD730:AF730"/>
    <mergeCell ref="F754:L754"/>
    <mergeCell ref="E719:L719"/>
    <mergeCell ref="E722:L722"/>
    <mergeCell ref="F717:L717"/>
    <mergeCell ref="F718:L718"/>
    <mergeCell ref="F729:L729"/>
    <mergeCell ref="AC781:AC782"/>
    <mergeCell ref="B782:L782"/>
    <mergeCell ref="AD793:AF793"/>
    <mergeCell ref="B781:E781"/>
    <mergeCell ref="AD722:AF722"/>
    <mergeCell ref="AD723:AF723"/>
    <mergeCell ref="M781:M782"/>
    <mergeCell ref="AD745:AF745"/>
    <mergeCell ref="F739:L739"/>
    <mergeCell ref="F740:L740"/>
    <mergeCell ref="B742:L742"/>
    <mergeCell ref="F764:L764"/>
    <mergeCell ref="F765:L765"/>
    <mergeCell ref="F761:L761"/>
    <mergeCell ref="F762:L762"/>
    <mergeCell ref="F750:L750"/>
    <mergeCell ref="AD708:AF708"/>
    <mergeCell ref="F691:L691"/>
    <mergeCell ref="D680:AF680"/>
    <mergeCell ref="AD679:AF679"/>
    <mergeCell ref="AD681:AF681"/>
    <mergeCell ref="AD682:AF682"/>
    <mergeCell ref="AD683:AF683"/>
    <mergeCell ref="F682:L682"/>
    <mergeCell ref="F683:L683"/>
    <mergeCell ref="F684:L684"/>
    <mergeCell ref="F686:L686"/>
    <mergeCell ref="F687:L687"/>
    <mergeCell ref="F688:L688"/>
    <mergeCell ref="F690:L690"/>
    <mergeCell ref="E685:L685"/>
    <mergeCell ref="E689:L689"/>
    <mergeCell ref="AD684:AF684"/>
    <mergeCell ref="AD685:AF685"/>
    <mergeCell ref="AD686:AF686"/>
    <mergeCell ref="AD691:AF691"/>
    <mergeCell ref="F649:L649"/>
    <mergeCell ref="F651:L651"/>
    <mergeCell ref="F652:L652"/>
    <mergeCell ref="F654:L654"/>
    <mergeCell ref="F655:L655"/>
    <mergeCell ref="E653:L653"/>
    <mergeCell ref="E650:L650"/>
    <mergeCell ref="E647:L647"/>
    <mergeCell ref="F674:L674"/>
    <mergeCell ref="F640:L640"/>
    <mergeCell ref="F642:L642"/>
    <mergeCell ref="F643:L643"/>
    <mergeCell ref="F645:L645"/>
    <mergeCell ref="F646:L646"/>
    <mergeCell ref="F629:L629"/>
    <mergeCell ref="F631:L631"/>
    <mergeCell ref="F632:L632"/>
    <mergeCell ref="F634:L634"/>
    <mergeCell ref="F635:L635"/>
    <mergeCell ref="F636:L636"/>
    <mergeCell ref="E633:L633"/>
    <mergeCell ref="E630:L630"/>
    <mergeCell ref="E644:L644"/>
    <mergeCell ref="E641:L641"/>
    <mergeCell ref="E638:L638"/>
    <mergeCell ref="D656:L656"/>
    <mergeCell ref="D637:AF637"/>
    <mergeCell ref="AD638:AF638"/>
    <mergeCell ref="AD639:AF639"/>
    <mergeCell ref="AD640:AF640"/>
    <mergeCell ref="AD641:AF641"/>
    <mergeCell ref="E665:L665"/>
    <mergeCell ref="F621:L621"/>
    <mergeCell ref="F622:L622"/>
    <mergeCell ref="E623:L623"/>
    <mergeCell ref="F624:L624"/>
    <mergeCell ref="F625:L625"/>
    <mergeCell ref="F627:L627"/>
    <mergeCell ref="F628:L628"/>
    <mergeCell ref="F613:L613"/>
    <mergeCell ref="F614:L614"/>
    <mergeCell ref="F617:L617"/>
    <mergeCell ref="F618:L618"/>
    <mergeCell ref="F620:L620"/>
    <mergeCell ref="E626:L626"/>
    <mergeCell ref="E619:L619"/>
    <mergeCell ref="E616:L616"/>
    <mergeCell ref="F639:L639"/>
    <mergeCell ref="F604:L604"/>
    <mergeCell ref="F605:L605"/>
    <mergeCell ref="F606:L606"/>
    <mergeCell ref="F608:L608"/>
    <mergeCell ref="F609:L609"/>
    <mergeCell ref="F610:L610"/>
    <mergeCell ref="F612:L612"/>
    <mergeCell ref="D615:AF615"/>
    <mergeCell ref="AD614:AF614"/>
    <mergeCell ref="AD616:AF616"/>
    <mergeCell ref="AD617:AF617"/>
    <mergeCell ref="AD618:AF618"/>
    <mergeCell ref="AD619:AF619"/>
    <mergeCell ref="AD620:AF620"/>
    <mergeCell ref="AD621:AF621"/>
    <mergeCell ref="AD611:AF611"/>
    <mergeCell ref="F596:L596"/>
    <mergeCell ref="F598:L598"/>
    <mergeCell ref="F599:L599"/>
    <mergeCell ref="F600:L600"/>
    <mergeCell ref="F601:L601"/>
    <mergeCell ref="E597:L597"/>
    <mergeCell ref="E603:L603"/>
    <mergeCell ref="E607:L607"/>
    <mergeCell ref="E611:L611"/>
    <mergeCell ref="F588:L588"/>
    <mergeCell ref="F589:L589"/>
    <mergeCell ref="F590:L590"/>
    <mergeCell ref="F591:L591"/>
    <mergeCell ref="F593:L593"/>
    <mergeCell ref="F594:L594"/>
    <mergeCell ref="F595:L595"/>
    <mergeCell ref="F579:L579"/>
    <mergeCell ref="F580:L580"/>
    <mergeCell ref="F581:L581"/>
    <mergeCell ref="F583:L583"/>
    <mergeCell ref="F584:L584"/>
    <mergeCell ref="D582:L582"/>
    <mergeCell ref="C585:AF585"/>
    <mergeCell ref="D586:AF586"/>
    <mergeCell ref="D602:AF602"/>
    <mergeCell ref="AD589:AF589"/>
    <mergeCell ref="AD590:AF590"/>
    <mergeCell ref="AD591:AF591"/>
    <mergeCell ref="AD592:AF592"/>
    <mergeCell ref="AD593:AF593"/>
    <mergeCell ref="AD594:AF594"/>
    <mergeCell ref="AD595:AF595"/>
    <mergeCell ref="AD449:AF449"/>
    <mergeCell ref="AD450:AF450"/>
    <mergeCell ref="AD451:AF451"/>
    <mergeCell ref="AD452:AF452"/>
    <mergeCell ref="D578:L578"/>
    <mergeCell ref="E592:L592"/>
    <mergeCell ref="E587:L587"/>
    <mergeCell ref="F570:L570"/>
    <mergeCell ref="F571:L571"/>
    <mergeCell ref="F573:L573"/>
    <mergeCell ref="F574:L574"/>
    <mergeCell ref="F576:L576"/>
    <mergeCell ref="F577:L577"/>
    <mergeCell ref="F561:L561"/>
    <mergeCell ref="F562:L562"/>
    <mergeCell ref="F564:L564"/>
    <mergeCell ref="F565:L565"/>
    <mergeCell ref="F567:L567"/>
    <mergeCell ref="F568:L568"/>
    <mergeCell ref="E575:L575"/>
    <mergeCell ref="E572:L572"/>
    <mergeCell ref="E569:L569"/>
    <mergeCell ref="E566:L566"/>
    <mergeCell ref="E563:L563"/>
    <mergeCell ref="AD490:AF490"/>
    <mergeCell ref="AD491:AF491"/>
    <mergeCell ref="AD492:AF492"/>
    <mergeCell ref="AD493:AF493"/>
    <mergeCell ref="AD494:AF494"/>
    <mergeCell ref="AD495:AF495"/>
    <mergeCell ref="AD496:AF496"/>
    <mergeCell ref="F490:L490"/>
    <mergeCell ref="F415:L415"/>
    <mergeCell ref="F421:L421"/>
    <mergeCell ref="F422:L422"/>
    <mergeCell ref="F423:L423"/>
    <mergeCell ref="AD435:AF435"/>
    <mergeCell ref="AD436:AF436"/>
    <mergeCell ref="AD440:AF440"/>
    <mergeCell ref="AD441:AF441"/>
    <mergeCell ref="AD442:AF442"/>
    <mergeCell ref="AD443:AF443"/>
    <mergeCell ref="AD444:AF444"/>
    <mergeCell ref="AD445:AF445"/>
    <mergeCell ref="AD438:AF438"/>
    <mergeCell ref="AD439:AF439"/>
    <mergeCell ref="E475:L475"/>
    <mergeCell ref="E472:L472"/>
    <mergeCell ref="E469:L469"/>
    <mergeCell ref="E466:L466"/>
    <mergeCell ref="E463:L463"/>
    <mergeCell ref="E460:L460"/>
    <mergeCell ref="AD455:AF455"/>
    <mergeCell ref="AD456:AF456"/>
    <mergeCell ref="AD457:AF457"/>
    <mergeCell ref="AD458:AF458"/>
    <mergeCell ref="AD474:AF474"/>
    <mergeCell ref="AD475:AF475"/>
    <mergeCell ref="AD467:AF467"/>
    <mergeCell ref="AD468:AF468"/>
    <mergeCell ref="AD471:AF471"/>
    <mergeCell ref="AD472:AF472"/>
    <mergeCell ref="AD473:AF473"/>
    <mergeCell ref="AD448:AF448"/>
    <mergeCell ref="AD387:AF387"/>
    <mergeCell ref="AD388:AF388"/>
    <mergeCell ref="AD389:AF389"/>
    <mergeCell ref="AD429:AF429"/>
    <mergeCell ref="C315:AF315"/>
    <mergeCell ref="F451:L451"/>
    <mergeCell ref="F453:L453"/>
    <mergeCell ref="F454:L454"/>
    <mergeCell ref="F439:L439"/>
    <mergeCell ref="E448:L448"/>
    <mergeCell ref="E452:L452"/>
    <mergeCell ref="E438:L438"/>
    <mergeCell ref="D437:AF437"/>
    <mergeCell ref="AD320:AF320"/>
    <mergeCell ref="AD321:AF321"/>
    <mergeCell ref="AD322:AF322"/>
    <mergeCell ref="AD323:AF323"/>
    <mergeCell ref="AD324:AF324"/>
    <mergeCell ref="AD316:AF316"/>
    <mergeCell ref="AD317:AF317"/>
    <mergeCell ref="AD318:AF318"/>
    <mergeCell ref="AD319:AF319"/>
    <mergeCell ref="AD333:AF333"/>
    <mergeCell ref="AD334:AF334"/>
    <mergeCell ref="AD335:AF335"/>
    <mergeCell ref="AD336:AF336"/>
    <mergeCell ref="F434:L434"/>
    <mergeCell ref="F435:L435"/>
    <mergeCell ref="F436:L436"/>
    <mergeCell ref="AD454:AF454"/>
    <mergeCell ref="AD446:AF446"/>
    <mergeCell ref="AD447:AF447"/>
    <mergeCell ref="F378:L378"/>
    <mergeCell ref="AD339:AF339"/>
    <mergeCell ref="AD340:AF340"/>
    <mergeCell ref="AD341:AF341"/>
    <mergeCell ref="AD342:AF342"/>
    <mergeCell ref="AD362:AF362"/>
    <mergeCell ref="AD363:AF363"/>
    <mergeCell ref="AD360:AF360"/>
    <mergeCell ref="AD361:AF361"/>
    <mergeCell ref="AD364:AF364"/>
    <mergeCell ref="F348:L348"/>
    <mergeCell ref="F349:L349"/>
    <mergeCell ref="AD469:AF469"/>
    <mergeCell ref="AD470:AF470"/>
    <mergeCell ref="F375:L375"/>
    <mergeCell ref="E385:L385"/>
    <mergeCell ref="E445:L445"/>
    <mergeCell ref="E441:L441"/>
    <mergeCell ref="F470:L470"/>
    <mergeCell ref="AD453:AF453"/>
    <mergeCell ref="AD434:AF434"/>
    <mergeCell ref="AD358:AF358"/>
    <mergeCell ref="AD343:AF343"/>
    <mergeCell ref="AD344:AF344"/>
    <mergeCell ref="AD345:AF345"/>
    <mergeCell ref="AD347:AF347"/>
    <mergeCell ref="AD348:AF348"/>
    <mergeCell ref="AD349:AF349"/>
    <mergeCell ref="AD383:AF383"/>
    <mergeCell ref="AD384:AF384"/>
    <mergeCell ref="AD385:AF385"/>
    <mergeCell ref="AD386:AF386"/>
    <mergeCell ref="E239:L239"/>
    <mergeCell ref="AD269:AF269"/>
    <mergeCell ref="F430:L430"/>
    <mergeCell ref="F431:L431"/>
    <mergeCell ref="F432:L432"/>
    <mergeCell ref="AD430:AF430"/>
    <mergeCell ref="AD431:AF431"/>
    <mergeCell ref="AD432:AF432"/>
    <mergeCell ref="F428:L428"/>
    <mergeCell ref="E429:L429"/>
    <mergeCell ref="AD433:AF433"/>
    <mergeCell ref="AD327:AF327"/>
    <mergeCell ref="AD328:AF328"/>
    <mergeCell ref="AD331:AF331"/>
    <mergeCell ref="AD332:AF332"/>
    <mergeCell ref="AD350:AF350"/>
    <mergeCell ref="AD351:AF351"/>
    <mergeCell ref="AD352:AF352"/>
    <mergeCell ref="AD353:AF353"/>
    <mergeCell ref="AD365:AF365"/>
    <mergeCell ref="F310:L310"/>
    <mergeCell ref="F311:L311"/>
    <mergeCell ref="F313:L313"/>
    <mergeCell ref="F314:L314"/>
    <mergeCell ref="F317:L317"/>
    <mergeCell ref="F318:L318"/>
    <mergeCell ref="F333:L333"/>
    <mergeCell ref="F343:L343"/>
    <mergeCell ref="F344:L344"/>
    <mergeCell ref="F345:L345"/>
    <mergeCell ref="F426:L426"/>
    <mergeCell ref="F427:L427"/>
    <mergeCell ref="F352:L352"/>
    <mergeCell ref="F361:L361"/>
    <mergeCell ref="F362:L362"/>
    <mergeCell ref="F364:L364"/>
    <mergeCell ref="F365:L365"/>
    <mergeCell ref="F319:L319"/>
    <mergeCell ref="F320:L320"/>
    <mergeCell ref="F321:L321"/>
    <mergeCell ref="F322:L322"/>
    <mergeCell ref="F324:L324"/>
    <mergeCell ref="F327:L327"/>
    <mergeCell ref="D346:AF346"/>
    <mergeCell ref="E433:L433"/>
    <mergeCell ref="F268:L268"/>
    <mergeCell ref="E425:L425"/>
    <mergeCell ref="F406:L406"/>
    <mergeCell ref="E367:L367"/>
    <mergeCell ref="AD310:AF310"/>
    <mergeCell ref="AD311:AF311"/>
    <mergeCell ref="AD312:AF312"/>
    <mergeCell ref="AD313:AF313"/>
    <mergeCell ref="AD314:AF314"/>
    <mergeCell ref="AD337:AF337"/>
    <mergeCell ref="AD338:AF338"/>
    <mergeCell ref="F412:L412"/>
    <mergeCell ref="F413:L413"/>
    <mergeCell ref="F402:L402"/>
    <mergeCell ref="AD325:AF325"/>
    <mergeCell ref="AD326:AF326"/>
    <mergeCell ref="F358:L358"/>
    <mergeCell ref="E360:L360"/>
    <mergeCell ref="E363:L363"/>
    <mergeCell ref="E72:L72"/>
    <mergeCell ref="F67:L67"/>
    <mergeCell ref="E75:L75"/>
    <mergeCell ref="F128:L128"/>
    <mergeCell ref="AD54:AF54"/>
    <mergeCell ref="AD55:AF55"/>
    <mergeCell ref="AD56:AF56"/>
    <mergeCell ref="AD57:AF57"/>
    <mergeCell ref="AD58:AF58"/>
    <mergeCell ref="AD59:AF59"/>
    <mergeCell ref="AD60:AF60"/>
    <mergeCell ref="AD61:AF61"/>
    <mergeCell ref="AD62:AF62"/>
    <mergeCell ref="AD63:AF63"/>
    <mergeCell ref="AD64:AF64"/>
    <mergeCell ref="AD65:AF65"/>
    <mergeCell ref="AD66:AF66"/>
    <mergeCell ref="F58:L58"/>
    <mergeCell ref="F59:L59"/>
    <mergeCell ref="F60:L60"/>
    <mergeCell ref="E61:L61"/>
    <mergeCell ref="F56:L56"/>
    <mergeCell ref="F73:L73"/>
    <mergeCell ref="F74:L74"/>
    <mergeCell ref="AD73:AF73"/>
    <mergeCell ref="AD74:AF74"/>
    <mergeCell ref="E69:L69"/>
    <mergeCell ref="E78:L78"/>
    <mergeCell ref="AD112:AF112"/>
    <mergeCell ref="AD113:AF113"/>
    <mergeCell ref="AD114:AF114"/>
    <mergeCell ref="AD105:AF105"/>
    <mergeCell ref="AD48:AF48"/>
    <mergeCell ref="AD49:AF49"/>
    <mergeCell ref="E57:L57"/>
    <mergeCell ref="F65:L65"/>
    <mergeCell ref="F66:L66"/>
    <mergeCell ref="AD67:AF67"/>
    <mergeCell ref="AD69:AF69"/>
    <mergeCell ref="AD70:AF70"/>
    <mergeCell ref="AD71:AF71"/>
    <mergeCell ref="AD72:AF72"/>
    <mergeCell ref="AD120:AF120"/>
    <mergeCell ref="AD121:AF121"/>
    <mergeCell ref="F289:L289"/>
    <mergeCell ref="F270:L270"/>
    <mergeCell ref="F271:L271"/>
    <mergeCell ref="F272:L272"/>
    <mergeCell ref="F273:L273"/>
    <mergeCell ref="AD258:AF258"/>
    <mergeCell ref="AD259:AF259"/>
    <mergeCell ref="AD237:AF237"/>
    <mergeCell ref="F235:L235"/>
    <mergeCell ref="F234:L234"/>
    <mergeCell ref="F236:L236"/>
    <mergeCell ref="F244:L244"/>
    <mergeCell ref="B230:AF230"/>
    <mergeCell ref="C231:AF231"/>
    <mergeCell ref="AD250:AF250"/>
    <mergeCell ref="AD264:AF264"/>
    <mergeCell ref="F170:L170"/>
    <mergeCell ref="F171:L171"/>
    <mergeCell ref="AD217:AF217"/>
    <mergeCell ref="F196:L196"/>
    <mergeCell ref="E197:L197"/>
    <mergeCell ref="E166:L166"/>
    <mergeCell ref="F163:L163"/>
    <mergeCell ref="F164:L164"/>
    <mergeCell ref="F160:L160"/>
    <mergeCell ref="E161:L161"/>
    <mergeCell ref="F162:L162"/>
    <mergeCell ref="E116:L116"/>
    <mergeCell ref="D119:L119"/>
    <mergeCell ref="F115:L115"/>
    <mergeCell ref="F117:L117"/>
    <mergeCell ref="F118:L118"/>
    <mergeCell ref="F186:L186"/>
    <mergeCell ref="E188:L188"/>
    <mergeCell ref="F189:L189"/>
    <mergeCell ref="F190:L190"/>
    <mergeCell ref="F177:L177"/>
    <mergeCell ref="F178:L178"/>
    <mergeCell ref="F179:L179"/>
    <mergeCell ref="E180:L180"/>
    <mergeCell ref="F181:L181"/>
    <mergeCell ref="F182:L182"/>
    <mergeCell ref="E183:L183"/>
    <mergeCell ref="F148:L148"/>
    <mergeCell ref="F133:L133"/>
    <mergeCell ref="F192:L192"/>
    <mergeCell ref="F193:L193"/>
    <mergeCell ref="F45:L45"/>
    <mergeCell ref="F97:L97"/>
    <mergeCell ref="F98:L98"/>
    <mergeCell ref="F105:L105"/>
    <mergeCell ref="F305:L305"/>
    <mergeCell ref="F306:L306"/>
    <mergeCell ref="AD273:AF273"/>
    <mergeCell ref="AD260:AF260"/>
    <mergeCell ref="F286:L286"/>
    <mergeCell ref="F287:L287"/>
    <mergeCell ref="AD252:AF252"/>
    <mergeCell ref="AD253:AF253"/>
    <mergeCell ref="F276:L276"/>
    <mergeCell ref="F277:L277"/>
    <mergeCell ref="F278:L278"/>
    <mergeCell ref="F249:L249"/>
    <mergeCell ref="F250:L250"/>
    <mergeCell ref="F251:L251"/>
    <mergeCell ref="F252:L252"/>
    <mergeCell ref="F261:L261"/>
    <mergeCell ref="F262:L262"/>
    <mergeCell ref="F263:L263"/>
    <mergeCell ref="F204:L204"/>
    <mergeCell ref="F184:L184"/>
    <mergeCell ref="D206:L206"/>
    <mergeCell ref="D187:AF187"/>
    <mergeCell ref="F205:L205"/>
    <mergeCell ref="F207:L207"/>
    <mergeCell ref="F208:L208"/>
    <mergeCell ref="F209:L209"/>
    <mergeCell ref="D210:L210"/>
    <mergeCell ref="AD205:AF205"/>
    <mergeCell ref="F93:L93"/>
    <mergeCell ref="E96:L96"/>
    <mergeCell ref="F79:L79"/>
    <mergeCell ref="F80:L80"/>
    <mergeCell ref="D91:L91"/>
    <mergeCell ref="F248:L248"/>
    <mergeCell ref="F255:L255"/>
    <mergeCell ref="F256:L256"/>
    <mergeCell ref="F257:L257"/>
    <mergeCell ref="F258:L258"/>
    <mergeCell ref="F259:L259"/>
    <mergeCell ref="B229:AF229"/>
    <mergeCell ref="AD232:AF232"/>
    <mergeCell ref="AD233:AF233"/>
    <mergeCell ref="AD234:AF234"/>
    <mergeCell ref="E194:L194"/>
    <mergeCell ref="F195:L195"/>
    <mergeCell ref="F185:L185"/>
    <mergeCell ref="F199:L199"/>
    <mergeCell ref="E200:L200"/>
    <mergeCell ref="F201:L201"/>
    <mergeCell ref="F202:L202"/>
    <mergeCell ref="E203:L203"/>
    <mergeCell ref="E108:L108"/>
    <mergeCell ref="F110:L110"/>
    <mergeCell ref="F109:L109"/>
    <mergeCell ref="F146:L146"/>
    <mergeCell ref="F155:L155"/>
    <mergeCell ref="F134:L134"/>
    <mergeCell ref="F143:L143"/>
    <mergeCell ref="F144:L144"/>
    <mergeCell ref="F145:L145"/>
    <mergeCell ref="F103:L103"/>
    <mergeCell ref="E104:L104"/>
    <mergeCell ref="F111:L111"/>
    <mergeCell ref="F129:L129"/>
    <mergeCell ref="F106:L106"/>
    <mergeCell ref="F31:L31"/>
    <mergeCell ref="F32:L32"/>
    <mergeCell ref="E47:L47"/>
    <mergeCell ref="F48:L48"/>
    <mergeCell ref="F49:L49"/>
    <mergeCell ref="E50:L50"/>
    <mergeCell ref="E64:L64"/>
    <mergeCell ref="F70:L70"/>
    <mergeCell ref="F71:L71"/>
    <mergeCell ref="F83:L83"/>
    <mergeCell ref="E84:L84"/>
    <mergeCell ref="D87:L87"/>
    <mergeCell ref="F82:L82"/>
    <mergeCell ref="F99:L99"/>
    <mergeCell ref="F100:L100"/>
    <mergeCell ref="E101:L101"/>
    <mergeCell ref="F102:L102"/>
    <mergeCell ref="D68:AF68"/>
    <mergeCell ref="F62:L62"/>
    <mergeCell ref="F63:L63"/>
    <mergeCell ref="AD53:AF53"/>
    <mergeCell ref="AD51:AF51"/>
    <mergeCell ref="F41:L41"/>
    <mergeCell ref="AD47:AF47"/>
    <mergeCell ref="F51:L51"/>
    <mergeCell ref="AD52:AF52"/>
    <mergeCell ref="E81:L81"/>
    <mergeCell ref="F30:L30"/>
    <mergeCell ref="F40:L40"/>
    <mergeCell ref="F167:L167"/>
    <mergeCell ref="E113:L113"/>
    <mergeCell ref="F114:L114"/>
    <mergeCell ref="F37:L37"/>
    <mergeCell ref="F52:L52"/>
    <mergeCell ref="F53:L53"/>
    <mergeCell ref="E54:L54"/>
    <mergeCell ref="F55:L55"/>
    <mergeCell ref="E38:L38"/>
    <mergeCell ref="F39:L39"/>
    <mergeCell ref="E34:L34"/>
    <mergeCell ref="F35:L35"/>
    <mergeCell ref="F36:L36"/>
    <mergeCell ref="F141:L141"/>
    <mergeCell ref="E142:L142"/>
    <mergeCell ref="D130:L130"/>
    <mergeCell ref="F131:L131"/>
    <mergeCell ref="F76:L76"/>
    <mergeCell ref="F88:L88"/>
    <mergeCell ref="F89:L89"/>
    <mergeCell ref="F90:L90"/>
    <mergeCell ref="F92:L92"/>
    <mergeCell ref="F77:L77"/>
    <mergeCell ref="F85:L85"/>
    <mergeCell ref="F86:L86"/>
    <mergeCell ref="E42:L42"/>
    <mergeCell ref="F43:L43"/>
    <mergeCell ref="F132:L132"/>
    <mergeCell ref="F44:L44"/>
    <mergeCell ref="F112:L112"/>
    <mergeCell ref="C8:AF8"/>
    <mergeCell ref="F4:L4"/>
    <mergeCell ref="AD23:AF23"/>
    <mergeCell ref="AD24:AF24"/>
    <mergeCell ref="AD25:AF25"/>
    <mergeCell ref="AD26:AF26"/>
    <mergeCell ref="N9:AC9"/>
    <mergeCell ref="AD18:AF18"/>
    <mergeCell ref="F27:L27"/>
    <mergeCell ref="F172:L172"/>
    <mergeCell ref="E173:L173"/>
    <mergeCell ref="F174:L174"/>
    <mergeCell ref="F175:L175"/>
    <mergeCell ref="F168:L168"/>
    <mergeCell ref="E169:L169"/>
    <mergeCell ref="F126:L126"/>
    <mergeCell ref="D127:L127"/>
    <mergeCell ref="E137:L137"/>
    <mergeCell ref="F138:L138"/>
    <mergeCell ref="F139:L139"/>
    <mergeCell ref="F140:L140"/>
    <mergeCell ref="F120:L120"/>
    <mergeCell ref="F121:L121"/>
    <mergeCell ref="F122:L122"/>
    <mergeCell ref="D123:L123"/>
    <mergeCell ref="F124:L124"/>
    <mergeCell ref="F125:L125"/>
    <mergeCell ref="E147:L147"/>
    <mergeCell ref="B4:E4"/>
    <mergeCell ref="B5:E5"/>
    <mergeCell ref="E28:L28"/>
    <mergeCell ref="F29:L29"/>
    <mergeCell ref="F5:L5"/>
    <mergeCell ref="M5:M6"/>
    <mergeCell ref="AC5:AC6"/>
    <mergeCell ref="AD5:AF6"/>
    <mergeCell ref="F21:L21"/>
    <mergeCell ref="D10:L10"/>
    <mergeCell ref="D13:L13"/>
    <mergeCell ref="F24:L24"/>
    <mergeCell ref="F25:L25"/>
    <mergeCell ref="F26:L26"/>
    <mergeCell ref="E18:L18"/>
    <mergeCell ref="E23:L23"/>
    <mergeCell ref="F22:L22"/>
    <mergeCell ref="B6:L6"/>
    <mergeCell ref="F15:L15"/>
    <mergeCell ref="F14:L14"/>
    <mergeCell ref="F12:L12"/>
    <mergeCell ref="F11:L11"/>
    <mergeCell ref="F9:L9"/>
    <mergeCell ref="F19:L19"/>
    <mergeCell ref="AD19:AF19"/>
    <mergeCell ref="AD20:AF20"/>
    <mergeCell ref="AD21:AF21"/>
    <mergeCell ref="AD22:AF22"/>
    <mergeCell ref="N12:AC12"/>
    <mergeCell ref="AD10:AF10"/>
    <mergeCell ref="AD9:AF9"/>
    <mergeCell ref="AD11:AF11"/>
    <mergeCell ref="AD12:AF12"/>
    <mergeCell ref="AD13:AF13"/>
    <mergeCell ref="F20:L20"/>
    <mergeCell ref="B7:AF7"/>
    <mergeCell ref="N582:AC584"/>
    <mergeCell ref="E260:L260"/>
    <mergeCell ref="E267:L267"/>
    <mergeCell ref="E274:L274"/>
    <mergeCell ref="F275:L275"/>
    <mergeCell ref="E191:L191"/>
    <mergeCell ref="F328:L328"/>
    <mergeCell ref="F332:L332"/>
    <mergeCell ref="E246:L246"/>
    <mergeCell ref="F290:L290"/>
    <mergeCell ref="F149:L149"/>
    <mergeCell ref="F150:L150"/>
    <mergeCell ref="AD235:AF235"/>
    <mergeCell ref="F156:L156"/>
    <mergeCell ref="E157:L157"/>
    <mergeCell ref="AD236:AF236"/>
    <mergeCell ref="F269:L269"/>
    <mergeCell ref="F279:L279"/>
    <mergeCell ref="F280:L280"/>
    <mergeCell ref="AD288:AF288"/>
    <mergeCell ref="F216:L216"/>
    <mergeCell ref="AD215:AF215"/>
    <mergeCell ref="AD216:AF216"/>
    <mergeCell ref="F284:L284"/>
    <mergeCell ref="F285:L285"/>
    <mergeCell ref="D232:L232"/>
    <mergeCell ref="E153:L153"/>
    <mergeCell ref="F154:L154"/>
    <mergeCell ref="F151:L151"/>
    <mergeCell ref="F243:L243"/>
    <mergeCell ref="E176:L176"/>
    <mergeCell ref="E455:L455"/>
    <mergeCell ref="E301:L301"/>
    <mergeCell ref="E308:L308"/>
    <mergeCell ref="E312:L312"/>
    <mergeCell ref="D323:L323"/>
    <mergeCell ref="E331:L331"/>
    <mergeCell ref="E336:L336"/>
    <mergeCell ref="E341:L341"/>
    <mergeCell ref="E347:L347"/>
    <mergeCell ref="E351:L351"/>
    <mergeCell ref="E355:L355"/>
    <mergeCell ref="F302:L302"/>
    <mergeCell ref="F303:L303"/>
    <mergeCell ref="F304:L304"/>
    <mergeCell ref="F300:L300"/>
    <mergeCell ref="F384:L384"/>
    <mergeCell ref="F368:L368"/>
    <mergeCell ref="E374:L374"/>
    <mergeCell ref="E377:L377"/>
    <mergeCell ref="E382:L382"/>
    <mergeCell ref="F376:L376"/>
    <mergeCell ref="E370:L370"/>
    <mergeCell ref="F325:L325"/>
    <mergeCell ref="F326:L326"/>
    <mergeCell ref="F350:L350"/>
    <mergeCell ref="F337:L337"/>
    <mergeCell ref="F338:L338"/>
    <mergeCell ref="F339:L339"/>
    <mergeCell ref="F340:L340"/>
    <mergeCell ref="F342:L342"/>
    <mergeCell ref="D316:L316"/>
    <mergeCell ref="F334:L334"/>
    <mergeCell ref="F335:L335"/>
    <mergeCell ref="D883:AF883"/>
    <mergeCell ref="AD1254:AF1254"/>
    <mergeCell ref="AD1258:AF1258"/>
    <mergeCell ref="AD1262:AF1262"/>
    <mergeCell ref="AD1276:AF1276"/>
    <mergeCell ref="N1278:AB1278"/>
    <mergeCell ref="B1275:AF1275"/>
    <mergeCell ref="AD1278:AF1278"/>
    <mergeCell ref="AD1273:AF1273"/>
    <mergeCell ref="AD1269:AF1269"/>
    <mergeCell ref="AD1265:AF1265"/>
    <mergeCell ref="AD1280:AF1280"/>
    <mergeCell ref="AD904:AF905"/>
    <mergeCell ref="AD1176:AF1176"/>
    <mergeCell ref="AD1180:AF1180"/>
    <mergeCell ref="AD1135:AF1135"/>
    <mergeCell ref="AD1122:AF1122"/>
    <mergeCell ref="AD1106:AF1106"/>
    <mergeCell ref="AD1083:AF1083"/>
    <mergeCell ref="AD928:AF928"/>
    <mergeCell ref="C1007:AF1007"/>
    <mergeCell ref="B1006:AF1006"/>
    <mergeCell ref="F886:L886"/>
    <mergeCell ref="F887:L887"/>
    <mergeCell ref="F888:L888"/>
    <mergeCell ref="E889:L889"/>
    <mergeCell ref="F890:L890"/>
    <mergeCell ref="F891:L891"/>
    <mergeCell ref="E892:L892"/>
    <mergeCell ref="F893:L893"/>
    <mergeCell ref="E913:L913"/>
    <mergeCell ref="F914:L914"/>
    <mergeCell ref="AD1067:AF1067"/>
    <mergeCell ref="AD941:AF941"/>
    <mergeCell ref="F916:L916"/>
    <mergeCell ref="F917:L917"/>
    <mergeCell ref="E918:L918"/>
    <mergeCell ref="F919:L919"/>
    <mergeCell ref="F920:L920"/>
    <mergeCell ref="F902:L902"/>
    <mergeCell ref="B1550:AF1550"/>
    <mergeCell ref="AD1551:AF1551"/>
    <mergeCell ref="AD1552:AF1552"/>
    <mergeCell ref="D1413:AF1413"/>
    <mergeCell ref="C1439:AF1439"/>
    <mergeCell ref="D1440:AF1440"/>
    <mergeCell ref="D1456:AF1456"/>
    <mergeCell ref="D1469:AF1469"/>
    <mergeCell ref="D1491:AF1491"/>
    <mergeCell ref="B1520:AF1520"/>
    <mergeCell ref="F915:L915"/>
    <mergeCell ref="E937:L937"/>
    <mergeCell ref="F938:L938"/>
    <mergeCell ref="F921:L921"/>
    <mergeCell ref="F922:L922"/>
    <mergeCell ref="E923:L923"/>
    <mergeCell ref="F924:L924"/>
    <mergeCell ref="F925:L925"/>
    <mergeCell ref="F926:L926"/>
    <mergeCell ref="F927:L927"/>
    <mergeCell ref="E929:L929"/>
    <mergeCell ref="F948:L948"/>
    <mergeCell ref="E949:L949"/>
    <mergeCell ref="E933:L933"/>
    <mergeCell ref="AD1001:AF1001"/>
    <mergeCell ref="AD1004:AF1004"/>
    <mergeCell ref="AD997:AF997"/>
    <mergeCell ref="AD993:AF993"/>
    <mergeCell ref="AD990:AF990"/>
    <mergeCell ref="AD986:AF986"/>
    <mergeCell ref="AD982:AF982"/>
    <mergeCell ref="AD906:AF906"/>
    <mergeCell ref="AD903:AF903"/>
    <mergeCell ref="AD899:AF899"/>
    <mergeCell ref="AD895:AF895"/>
    <mergeCell ref="AD964:AF981"/>
    <mergeCell ref="AD983:AF985"/>
    <mergeCell ref="AD987:AF988"/>
    <mergeCell ref="AD991:AF992"/>
    <mergeCell ref="AD994:AF996"/>
    <mergeCell ref="AD896:AF898"/>
    <mergeCell ref="AD907:AF910"/>
    <mergeCell ref="AD913:AF927"/>
    <mergeCell ref="AD929:AF940"/>
    <mergeCell ref="D912:AF912"/>
    <mergeCell ref="F934:L934"/>
    <mergeCell ref="F936:L936"/>
    <mergeCell ref="F930:L930"/>
    <mergeCell ref="F931:L931"/>
    <mergeCell ref="F932:L932"/>
    <mergeCell ref="D928:AC928"/>
    <mergeCell ref="D941:AC941"/>
    <mergeCell ref="F935:L935"/>
    <mergeCell ref="D1001:L1001"/>
    <mergeCell ref="F1002:L1002"/>
    <mergeCell ref="B1004:L1004"/>
    <mergeCell ref="AD1576:AF1576"/>
    <mergeCell ref="AD1539:AF1539"/>
    <mergeCell ref="AD1567:AF1567"/>
    <mergeCell ref="B1566:AF1566"/>
    <mergeCell ref="B1556:AF1556"/>
    <mergeCell ref="AD1568:AF1574"/>
    <mergeCell ref="B1575:AF1575"/>
    <mergeCell ref="AD1558:AF1558"/>
    <mergeCell ref="B1281:AF1281"/>
    <mergeCell ref="B1279:AF1279"/>
    <mergeCell ref="N1268:AB1274"/>
    <mergeCell ref="AD1270:AF1272"/>
    <mergeCell ref="AD1274:AF1274"/>
    <mergeCell ref="AD1266:AF1268"/>
    <mergeCell ref="AD1263:AF1264"/>
    <mergeCell ref="AD1259:AF1260"/>
    <mergeCell ref="AD1255:AF1257"/>
    <mergeCell ref="AD1510:AF1510"/>
    <mergeCell ref="AD1518:AF1518"/>
    <mergeCell ref="B1557:AF1557"/>
    <mergeCell ref="AD1354:AF1354"/>
    <mergeCell ref="AD1553:AF1553"/>
    <mergeCell ref="N1263:AB1263"/>
    <mergeCell ref="N1434:Q1434"/>
    <mergeCell ref="E1301:L1301"/>
    <mergeCell ref="E1305:L1305"/>
    <mergeCell ref="B1282:AF1282"/>
    <mergeCell ref="C1283:AF1283"/>
    <mergeCell ref="D1284:AF1284"/>
    <mergeCell ref="AD1432:AF1432"/>
    <mergeCell ref="B1519:AF1519"/>
    <mergeCell ref="AD1521:AF1521"/>
    <mergeCell ref="F1259:L1259"/>
    <mergeCell ref="F1260:L1260"/>
    <mergeCell ref="F1263:L1263"/>
    <mergeCell ref="F1264:L1264"/>
    <mergeCell ref="F1266:L1266"/>
    <mergeCell ref="AD781:AF782"/>
    <mergeCell ref="M780:AF780"/>
    <mergeCell ref="N1513:AB1513"/>
    <mergeCell ref="N1510:P1512"/>
    <mergeCell ref="AD942:AF955"/>
    <mergeCell ref="AD956:AF962"/>
    <mergeCell ref="AD1015:AF1056"/>
    <mergeCell ref="AD1057:AF1066"/>
    <mergeCell ref="AD1136:AF1145"/>
    <mergeCell ref="AD1146:AF1156"/>
    <mergeCell ref="AD1336:AF1347"/>
    <mergeCell ref="AD1348:AF1353"/>
    <mergeCell ref="AD900:AF902"/>
    <mergeCell ref="F800:L800"/>
    <mergeCell ref="F801:L801"/>
    <mergeCell ref="F805:L805"/>
    <mergeCell ref="E823:L823"/>
    <mergeCell ref="F824:L824"/>
    <mergeCell ref="F825:L825"/>
    <mergeCell ref="E826:L826"/>
    <mergeCell ref="F827:L827"/>
    <mergeCell ref="F828:L828"/>
    <mergeCell ref="F849:L849"/>
    <mergeCell ref="F850:L850"/>
    <mergeCell ref="AD1099:AF1099"/>
    <mergeCell ref="AD1092:AF1092"/>
    <mergeCell ref="AD1008:AF1008"/>
    <mergeCell ref="B1:AF1"/>
    <mergeCell ref="AD1201:AF1212"/>
    <mergeCell ref="AD1181:AF1182"/>
    <mergeCell ref="AD1177:AF1179"/>
    <mergeCell ref="AD1158:AF1175"/>
    <mergeCell ref="AD1123:AF1134"/>
    <mergeCell ref="AD1107:AF1121"/>
    <mergeCell ref="AD1100:AF1104"/>
    <mergeCell ref="AD1093:AF1098"/>
    <mergeCell ref="AD1084:AF1090"/>
    <mergeCell ref="AD1068:AF1082"/>
    <mergeCell ref="AD1009:AF1013"/>
    <mergeCell ref="B1005:AF1005"/>
    <mergeCell ref="AD1002:AF1003"/>
    <mergeCell ref="AD998:AF1000"/>
    <mergeCell ref="C1091:AF1091"/>
    <mergeCell ref="C1105:AF1105"/>
    <mergeCell ref="D1157:AF1157"/>
    <mergeCell ref="C1183:AF1183"/>
    <mergeCell ref="D1184:AF1184"/>
    <mergeCell ref="E851:L851"/>
    <mergeCell ref="F852:L852"/>
    <mergeCell ref="F853:L853"/>
    <mergeCell ref="E854:L854"/>
    <mergeCell ref="F855:L855"/>
    <mergeCell ref="F821:L821"/>
    <mergeCell ref="AD787:AF788"/>
    <mergeCell ref="AD790:AF792"/>
    <mergeCell ref="AD794:AF808"/>
    <mergeCell ref="AD810:AF821"/>
    <mergeCell ref="AD864:AF866"/>
    <mergeCell ref="AD868:AF869"/>
  </mergeCells>
  <conditionalFormatting sqref="F780:L780">
    <cfRule type="cellIs" dxfId="8" priority="3" operator="equal">
      <formula>0</formula>
    </cfRule>
  </conditionalFormatting>
  <conditionalFormatting sqref="F781:L781">
    <cfRule type="cellIs" dxfId="7" priority="2" operator="equal">
      <formula>0</formula>
    </cfRule>
  </conditionalFormatting>
  <conditionalFormatting sqref="F4:L5">
    <cfRule type="cellIs" dxfId="6" priority="1" operator="equal">
      <formula>0</formula>
    </cfRule>
  </conditionalFormatting>
  <pageMargins left="0" right="0" top="0" bottom="0" header="0" footer="0"/>
  <pageSetup paperSize="5" scale="68" orientation="landscape" r:id="rId1"/>
  <headerFooter alignWithMargins="0">
    <oddHeader>&amp;R
&amp;G</oddHeader>
    <oddFooter xml:space="preserve">&amp;C  </oddFooter>
  </headerFooter>
  <rowBreaks count="35" manualBreakCount="35">
    <brk id="53" max="16383" man="1"/>
    <brk id="93" max="16383" man="1"/>
    <brk id="134" min="1" max="31" man="1"/>
    <brk id="179" min="1" max="31" man="1"/>
    <brk id="229" min="1" max="31" man="1"/>
    <brk id="280" min="1" max="31" man="1"/>
    <brk id="314" min="1" max="31" man="1"/>
    <brk id="358" min="1" max="31" man="1"/>
    <brk id="406" min="1" max="31" man="1"/>
    <brk id="454" min="1" max="31" man="1"/>
    <brk id="505" min="1" max="31" man="1"/>
    <brk id="551" min="1" max="31" man="1"/>
    <brk id="596" min="1" max="31" man="1"/>
    <brk id="636" min="1" max="31" man="1"/>
    <brk id="679" min="1" max="31" man="1"/>
    <brk id="727" min="1" max="31" man="1"/>
    <brk id="743" min="1" max="31" man="1"/>
    <brk id="775" min="1" max="31" man="1"/>
    <brk id="825" min="1" max="31" man="1"/>
    <brk id="869" min="1" max="31" man="1"/>
    <brk id="910" min="1" max="31" man="1"/>
    <brk id="955" min="1" max="31" man="1"/>
    <brk id="1005" min="1" max="31" man="1"/>
    <brk id="1056" min="1" max="31" man="1"/>
    <brk id="1098" min="1" max="31" man="1"/>
    <brk id="1145" min="1" max="31" man="1"/>
    <brk id="1189" min="1" max="31" man="1"/>
    <brk id="1234" min="1" max="31" man="1"/>
    <brk id="1281" min="1" max="31" man="1"/>
    <brk id="1329" min="1" max="31" man="1"/>
    <brk id="1377" min="1" max="31" man="1"/>
    <brk id="1425" min="1" max="31" man="1"/>
    <brk id="1472" min="1" max="31" man="1"/>
    <brk id="1518" min="1" max="31" man="1"/>
    <brk id="1556" min="1" max="31" man="1"/>
  </rowBreaks>
  <colBreaks count="1" manualBreakCount="1">
    <brk id="32" max="1048575" man="1"/>
  </col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O1579"/>
  <sheetViews>
    <sheetView view="pageBreakPreview" topLeftCell="B1" zoomScale="90" zoomScaleNormal="90" zoomScaleSheetLayoutView="90" zoomScalePageLayoutView="90" workbookViewId="0">
      <pane ySplit="6" topLeftCell="A73" activePane="bottomLeft" state="frozen"/>
      <selection activeCell="B1" sqref="B1"/>
      <selection pane="bottomLeft" activeCell="Q74" sqref="Q74"/>
    </sheetView>
  </sheetViews>
  <sheetFormatPr baseColWidth="10" defaultColWidth="9.33203125" defaultRowHeight="15" outlineLevelRow="2" outlineLevelCol="1" x14ac:dyDescent="0.2"/>
  <cols>
    <col min="1" max="1" width="7.33203125" style="349" hidden="1" customWidth="1" outlineLevel="1"/>
    <col min="2" max="2" width="2.5" style="349" customWidth="1" collapsed="1"/>
    <col min="3" max="4" width="3.83203125" style="349" customWidth="1"/>
    <col min="5" max="5" width="20.5" style="349" customWidth="1"/>
    <col min="6" max="11" width="9" style="403" customWidth="1" outlineLevel="1"/>
    <col min="12" max="12" width="10" style="403" customWidth="1" outlineLevel="1"/>
    <col min="13" max="13" width="11.33203125" style="349" customWidth="1"/>
    <col min="14" max="14" width="11.33203125" style="404" customWidth="1"/>
    <col min="15" max="28" width="11.33203125" style="349" customWidth="1"/>
    <col min="29" max="29" width="11.33203125" style="405" customWidth="1"/>
    <col min="30" max="32" width="9.33203125" style="361"/>
    <col min="33" max="67" width="9.33203125" style="351"/>
    <col min="68" max="16384" width="9.33203125" style="349"/>
  </cols>
  <sheetData>
    <row r="1" spans="1:32" ht="13.5" customHeight="1" outlineLevel="1" x14ac:dyDescent="0.2">
      <c r="B1" s="350"/>
      <c r="C1" s="741"/>
      <c r="D1" s="741"/>
      <c r="E1" s="1242"/>
      <c r="F1" s="1242"/>
      <c r="G1" s="1242"/>
      <c r="H1" s="1242"/>
      <c r="I1" s="1242"/>
      <c r="J1" s="1242"/>
      <c r="K1" s="1242"/>
      <c r="L1" s="1242"/>
      <c r="M1" s="1242"/>
      <c r="N1" s="1242"/>
      <c r="O1" s="1242"/>
      <c r="P1" s="1242"/>
      <c r="Q1" s="1242"/>
      <c r="R1" s="1242"/>
      <c r="S1" s="1242"/>
      <c r="T1" s="1242"/>
      <c r="U1" s="1242"/>
      <c r="V1" s="1242"/>
      <c r="W1" s="1242"/>
      <c r="X1" s="1242"/>
      <c r="Y1" s="1242"/>
      <c r="Z1" s="1242"/>
      <c r="AA1" s="1242"/>
      <c r="AB1" s="1242"/>
      <c r="AC1" s="1242"/>
      <c r="AD1" s="1242"/>
      <c r="AE1" s="1242"/>
      <c r="AF1" s="1428"/>
    </row>
    <row r="2" spans="1:32" ht="22.5" customHeight="1" outlineLevel="1" x14ac:dyDescent="0.2">
      <c r="B2" s="1279" t="s">
        <v>814</v>
      </c>
      <c r="C2" s="1280"/>
      <c r="D2" s="1280"/>
      <c r="E2" s="1280"/>
      <c r="F2" s="1280"/>
      <c r="G2" s="1280"/>
      <c r="H2" s="1280"/>
      <c r="I2" s="1280"/>
      <c r="J2" s="1280"/>
      <c r="K2" s="1280"/>
      <c r="L2" s="1280"/>
      <c r="M2" s="1280"/>
      <c r="N2" s="1280"/>
      <c r="O2" s="1280"/>
      <c r="P2" s="1280"/>
      <c r="Q2" s="1280"/>
      <c r="R2" s="1280"/>
      <c r="S2" s="1280"/>
      <c r="T2" s="1280"/>
      <c r="U2" s="1280"/>
      <c r="V2" s="1280"/>
      <c r="W2" s="1280"/>
      <c r="X2" s="1280"/>
      <c r="Y2" s="1280"/>
      <c r="Z2" s="1280"/>
      <c r="AA2" s="1280"/>
      <c r="AB2" s="1280"/>
      <c r="AC2" s="1280"/>
      <c r="AD2" s="1280"/>
      <c r="AE2" s="1280"/>
      <c r="AF2" s="1281"/>
    </row>
    <row r="3" spans="1:32" ht="22.5" customHeight="1" outlineLevel="1" x14ac:dyDescent="0.2">
      <c r="B3" s="1282" t="s">
        <v>740</v>
      </c>
      <c r="C3" s="1283"/>
      <c r="D3" s="1283"/>
      <c r="E3" s="1283"/>
      <c r="F3" s="1283"/>
      <c r="G3" s="1283"/>
      <c r="H3" s="1283"/>
      <c r="I3" s="1283"/>
      <c r="J3" s="1283"/>
      <c r="K3" s="1283"/>
      <c r="L3" s="1283"/>
      <c r="M3" s="1283"/>
      <c r="N3" s="1283"/>
      <c r="O3" s="1283"/>
      <c r="P3" s="1283"/>
      <c r="Q3" s="1283"/>
      <c r="R3" s="1283"/>
      <c r="S3" s="1283"/>
      <c r="T3" s="1283"/>
      <c r="U3" s="1283"/>
      <c r="V3" s="1283"/>
      <c r="W3" s="1283"/>
      <c r="X3" s="1283"/>
      <c r="Y3" s="1283"/>
      <c r="Z3" s="1283"/>
      <c r="AA3" s="1283"/>
      <c r="AB3" s="1283"/>
      <c r="AC3" s="1283"/>
      <c r="AD3" s="1283"/>
      <c r="AE3" s="1283"/>
      <c r="AF3" s="1284"/>
    </row>
    <row r="4" spans="1:32" ht="22.5" customHeight="1" outlineLevel="1" x14ac:dyDescent="0.2">
      <c r="A4" s="352">
        <v>100</v>
      </c>
      <c r="B4" s="1285" t="s">
        <v>1</v>
      </c>
      <c r="C4" s="1286"/>
      <c r="D4" s="1286"/>
      <c r="E4" s="1286"/>
      <c r="F4" s="1312"/>
      <c r="G4" s="1313"/>
      <c r="H4" s="1313"/>
      <c r="I4" s="1313"/>
      <c r="J4" s="1313"/>
      <c r="K4" s="1313"/>
      <c r="L4" s="1314"/>
      <c r="M4" s="1310" t="s">
        <v>202</v>
      </c>
      <c r="N4" s="1310"/>
      <c r="O4" s="1310"/>
      <c r="P4" s="1310"/>
      <c r="Q4" s="1310"/>
      <c r="R4" s="1310"/>
      <c r="S4" s="1310"/>
      <c r="T4" s="1310"/>
      <c r="U4" s="1310"/>
      <c r="V4" s="1310"/>
      <c r="W4" s="1310"/>
      <c r="X4" s="1310"/>
      <c r="Y4" s="1310"/>
      <c r="Z4" s="1310"/>
      <c r="AA4" s="1310"/>
      <c r="AB4" s="1310"/>
      <c r="AC4" s="1310"/>
      <c r="AD4" s="1310"/>
      <c r="AE4" s="1310"/>
      <c r="AF4" s="1311"/>
    </row>
    <row r="5" spans="1:32" ht="25.5" customHeight="1" outlineLevel="1" x14ac:dyDescent="0.2">
      <c r="A5" s="352">
        <v>101</v>
      </c>
      <c r="B5" s="1287" t="s">
        <v>743</v>
      </c>
      <c r="C5" s="1286"/>
      <c r="D5" s="1286"/>
      <c r="E5" s="1286"/>
      <c r="F5" s="1288"/>
      <c r="G5" s="1289"/>
      <c r="H5" s="1289"/>
      <c r="I5" s="1289"/>
      <c r="J5" s="1289"/>
      <c r="K5" s="1289"/>
      <c r="L5" s="1290"/>
      <c r="M5" s="1291" t="s">
        <v>352</v>
      </c>
      <c r="N5" s="595">
        <f>F5+7</f>
        <v>7</v>
      </c>
      <c r="O5" s="596">
        <f>F5+14</f>
        <v>14</v>
      </c>
      <c r="P5" s="596">
        <f>F5+21</f>
        <v>21</v>
      </c>
      <c r="Q5" s="596">
        <f>IF(EOMONTH($F$5,0)=$F$5,EOMONTH($F$5,1),DATE(YEAR($F$5),MONTH($F$5)+1,DAY($F$5)))</f>
        <v>31</v>
      </c>
      <c r="R5" s="595">
        <f>IF(EOMONTH($F$5,0)=$F$5,EOMONTH($F$5,2),DATE(YEAR($F$5),MONTH($F$5)+2,DAY($F$5)))</f>
        <v>60</v>
      </c>
      <c r="S5" s="596">
        <f>IF(EOMONTH(R5,0)=R5,EOMONTH(R5,1),DATE(YEAR(R5),MONTH(R5)+1,DAY(R5)))</f>
        <v>89</v>
      </c>
      <c r="T5" s="596">
        <f t="shared" ref="T5:AA5" si="0">IF(EOMONTH(S5,0)=S5,EOMONTH(S5,1),DATE(YEAR(S5),MONTH(S5)+1,DAY(S5)))</f>
        <v>120</v>
      </c>
      <c r="U5" s="596">
        <f t="shared" si="0"/>
        <v>150</v>
      </c>
      <c r="V5" s="596">
        <f t="shared" si="0"/>
        <v>181</v>
      </c>
      <c r="W5" s="596">
        <f t="shared" si="0"/>
        <v>211</v>
      </c>
      <c r="X5" s="596">
        <f t="shared" si="0"/>
        <v>242</v>
      </c>
      <c r="Y5" s="596">
        <f t="shared" si="0"/>
        <v>273</v>
      </c>
      <c r="Z5" s="596">
        <f t="shared" si="0"/>
        <v>303</v>
      </c>
      <c r="AA5" s="596">
        <f t="shared" si="0"/>
        <v>334</v>
      </c>
      <c r="AB5" s="596">
        <f t="shared" ref="AB5" si="1">IF(EOMONTH(AA5,0)=AA5,EOMONTH(AA5,1),DATE(YEAR(AA5),MONTH(AA5)+1,DAY(AA5)))</f>
        <v>364</v>
      </c>
      <c r="AC5" s="1293" t="s">
        <v>3</v>
      </c>
      <c r="AD5" s="1295" t="s">
        <v>4</v>
      </c>
      <c r="AE5" s="1296"/>
      <c r="AF5" s="1296"/>
    </row>
    <row r="6" spans="1:32" ht="30" customHeight="1" outlineLevel="1" x14ac:dyDescent="0.2">
      <c r="A6" s="352">
        <v>102</v>
      </c>
      <c r="B6" s="1299" t="s">
        <v>2</v>
      </c>
      <c r="C6" s="1300"/>
      <c r="D6" s="1300"/>
      <c r="E6" s="1300"/>
      <c r="F6" s="1300"/>
      <c r="G6" s="1300"/>
      <c r="H6" s="1300"/>
      <c r="I6" s="1300"/>
      <c r="J6" s="1300"/>
      <c r="K6" s="1300"/>
      <c r="L6" s="1301"/>
      <c r="M6" s="1292"/>
      <c r="N6" s="355" t="str">
        <f>(N5-$F$5)&amp;" 
(Semaine 1)"</f>
        <v>7 
(Semaine 1)</v>
      </c>
      <c r="O6" s="355" t="str">
        <f>(O5-$F$5)&amp;" 
(Semaine 2)"</f>
        <v>14 
(Semaine 2)</v>
      </c>
      <c r="P6" s="355" t="str">
        <f>(P5-$F$5)&amp;" 
(Semaine 3)"</f>
        <v>21 
(Semaine 3)</v>
      </c>
      <c r="Q6" s="354" t="str">
        <f>(Q5-$F$5)&amp;" 
(Semaine 4)"</f>
        <v>31 
(Semaine 4)</v>
      </c>
      <c r="R6" s="355" t="str">
        <f>(R5-$F$5)&amp;" 
(Mois 2)"</f>
        <v>60 
(Mois 2)</v>
      </c>
      <c r="S6" s="353" t="str">
        <f>(S5-$F$5)&amp;" 
(Mois 3)"</f>
        <v>89 
(Mois 3)</v>
      </c>
      <c r="T6" s="353" t="str">
        <f>(T5-$F$5)&amp;" 
(Mois 4)"</f>
        <v>120 
(Mois 4)</v>
      </c>
      <c r="U6" s="353" t="str">
        <f>(U5-$F$5)&amp;" 
(Mois 5)"</f>
        <v>150 
(Mois 5)</v>
      </c>
      <c r="V6" s="353" t="str">
        <f>(V5-$F$5)&amp;" 
(Mois 6)"</f>
        <v>181 
(Mois 6)</v>
      </c>
      <c r="W6" s="353" t="str">
        <f>(W5-$F$5)&amp;" 
(Mois 7)"</f>
        <v>211 
(Mois 7)</v>
      </c>
      <c r="X6" s="353" t="str">
        <f>(X5-$F$5)&amp;" 
(Mois 8)"</f>
        <v>242 
(Mois 8)</v>
      </c>
      <c r="Y6" s="353" t="str">
        <f>(Y5-$F$5)&amp;" 
(Mois 9)"</f>
        <v>273 
(Mois 9)</v>
      </c>
      <c r="Z6" s="353" t="str">
        <f>(Z5-$F$5)&amp;" 
(Mois 10)"</f>
        <v>303 
(Mois 10)</v>
      </c>
      <c r="AA6" s="353" t="str">
        <f>(AA5-$F$5)&amp;" 
(Mois 11)"</f>
        <v>334 
(Mois 11)</v>
      </c>
      <c r="AB6" s="353" t="str">
        <f>(AB5-$F$5)&amp;" 
(Mois 12)"</f>
        <v>364 
(Mois 12)</v>
      </c>
      <c r="AC6" s="1294"/>
      <c r="AD6" s="1297"/>
      <c r="AE6" s="1298"/>
      <c r="AF6" s="1298"/>
    </row>
    <row r="7" spans="1:32" ht="22.5" customHeight="1" outlineLevel="1" x14ac:dyDescent="0.2">
      <c r="A7" s="352">
        <v>103</v>
      </c>
      <c r="B7" s="1218" t="s">
        <v>5</v>
      </c>
      <c r="C7" s="1219"/>
      <c r="D7" s="1219"/>
      <c r="E7" s="1219"/>
      <c r="F7" s="1219"/>
      <c r="G7" s="1219"/>
      <c r="H7" s="1219"/>
      <c r="I7" s="1219"/>
      <c r="J7" s="1219"/>
      <c r="K7" s="1219"/>
      <c r="L7" s="1219"/>
      <c r="M7" s="1219"/>
      <c r="N7" s="1219"/>
      <c r="O7" s="1219"/>
      <c r="P7" s="1219"/>
      <c r="Q7" s="1219"/>
      <c r="R7" s="1219"/>
      <c r="S7" s="1219"/>
      <c r="T7" s="1219"/>
      <c r="U7" s="1219"/>
      <c r="V7" s="1219"/>
      <c r="W7" s="1219"/>
      <c r="X7" s="1219"/>
      <c r="Y7" s="1219"/>
      <c r="Z7" s="1219"/>
      <c r="AA7" s="1219"/>
      <c r="AB7" s="1219"/>
      <c r="AC7" s="1219"/>
      <c r="AD7" s="1219"/>
      <c r="AE7" s="1219"/>
      <c r="AF7" s="1220"/>
    </row>
    <row r="8" spans="1:32" ht="15" customHeight="1" x14ac:dyDescent="0.2">
      <c r="A8" s="352">
        <v>104</v>
      </c>
      <c r="B8" s="751"/>
      <c r="C8" s="1263" t="s">
        <v>6</v>
      </c>
      <c r="D8" s="1264"/>
      <c r="E8" s="1264"/>
      <c r="F8" s="1264"/>
      <c r="G8" s="1264"/>
      <c r="H8" s="1264"/>
      <c r="I8" s="1264"/>
      <c r="J8" s="1264"/>
      <c r="K8" s="1264"/>
      <c r="L8" s="1264"/>
      <c r="M8" s="1264"/>
      <c r="N8" s="1264"/>
      <c r="O8" s="1264"/>
      <c r="P8" s="1264"/>
      <c r="Q8" s="1264"/>
      <c r="R8" s="1264"/>
      <c r="S8" s="1264"/>
      <c r="T8" s="1264"/>
      <c r="U8" s="1264"/>
      <c r="V8" s="1264"/>
      <c r="W8" s="1264"/>
      <c r="X8" s="1264"/>
      <c r="Y8" s="1264"/>
      <c r="Z8" s="1264"/>
      <c r="AA8" s="1264"/>
      <c r="AB8" s="1264"/>
      <c r="AC8" s="1264"/>
      <c r="AD8" s="1264"/>
      <c r="AE8" s="1264"/>
      <c r="AF8" s="1265"/>
    </row>
    <row r="9" spans="1:32" ht="15" customHeight="1" x14ac:dyDescent="0.2">
      <c r="A9" s="352">
        <v>105</v>
      </c>
      <c r="B9" s="751"/>
      <c r="C9" s="356"/>
      <c r="D9" s="356"/>
      <c r="E9" s="356"/>
      <c r="F9" s="1302" t="s">
        <v>7</v>
      </c>
      <c r="G9" s="1303"/>
      <c r="H9" s="1303"/>
      <c r="I9" s="1303"/>
      <c r="J9" s="1303"/>
      <c r="K9" s="1303"/>
      <c r="L9" s="1303"/>
      <c r="M9" s="698">
        <v>0</v>
      </c>
      <c r="N9" s="1304"/>
      <c r="O9" s="1305"/>
      <c r="P9" s="1305"/>
      <c r="Q9" s="1305"/>
      <c r="R9" s="1305"/>
      <c r="S9" s="1305"/>
      <c r="T9" s="1305"/>
      <c r="U9" s="1305"/>
      <c r="V9" s="1305"/>
      <c r="W9" s="1305"/>
      <c r="X9" s="1305"/>
      <c r="Y9" s="1305"/>
      <c r="Z9" s="1305"/>
      <c r="AA9" s="1305"/>
      <c r="AB9" s="1305"/>
      <c r="AC9" s="1306"/>
      <c r="AD9" s="1212"/>
      <c r="AE9" s="1212"/>
      <c r="AF9" s="1213"/>
    </row>
    <row r="10" spans="1:32" ht="15" customHeight="1" x14ac:dyDescent="0.2">
      <c r="A10" s="352">
        <v>106</v>
      </c>
      <c r="B10" s="751"/>
      <c r="C10" s="356"/>
      <c r="D10" s="1234" t="s">
        <v>8</v>
      </c>
      <c r="E10" s="1235"/>
      <c r="F10" s="1235"/>
      <c r="G10" s="1235"/>
      <c r="H10" s="1235"/>
      <c r="I10" s="1235"/>
      <c r="J10" s="1235"/>
      <c r="K10" s="1235"/>
      <c r="L10" s="1235"/>
      <c r="M10" s="407">
        <f>SUBTOTAL(9,M11:M12)</f>
        <v>0</v>
      </c>
      <c r="N10" s="412">
        <f>SUBTOTAL(9,N11)</f>
        <v>0</v>
      </c>
      <c r="O10" s="414">
        <f t="shared" ref="O10:AC10" si="2">SUBTOTAL(9,O11)</f>
        <v>0</v>
      </c>
      <c r="P10" s="413">
        <f t="shared" si="2"/>
        <v>0</v>
      </c>
      <c r="Q10" s="415">
        <f t="shared" si="2"/>
        <v>0</v>
      </c>
      <c r="R10" s="413">
        <f t="shared" si="2"/>
        <v>0</v>
      </c>
      <c r="S10" s="414">
        <f t="shared" si="2"/>
        <v>0</v>
      </c>
      <c r="T10" s="414">
        <f t="shared" si="2"/>
        <v>0</v>
      </c>
      <c r="U10" s="414">
        <f t="shared" si="2"/>
        <v>0</v>
      </c>
      <c r="V10" s="414">
        <f t="shared" si="2"/>
        <v>0</v>
      </c>
      <c r="W10" s="414">
        <f t="shared" si="2"/>
        <v>0</v>
      </c>
      <c r="X10" s="414">
        <f t="shared" si="2"/>
        <v>0</v>
      </c>
      <c r="Y10" s="414">
        <f t="shared" si="2"/>
        <v>0</v>
      </c>
      <c r="Z10" s="414">
        <f t="shared" si="2"/>
        <v>0</v>
      </c>
      <c r="AA10" s="414">
        <f t="shared" si="2"/>
        <v>0</v>
      </c>
      <c r="AB10" s="415">
        <f t="shared" si="2"/>
        <v>0</v>
      </c>
      <c r="AC10" s="415">
        <f t="shared" si="2"/>
        <v>0</v>
      </c>
      <c r="AD10" s="1212"/>
      <c r="AE10" s="1212"/>
      <c r="AF10" s="1213"/>
    </row>
    <row r="11" spans="1:32" ht="15" customHeight="1" x14ac:dyDescent="0.2">
      <c r="A11" s="352">
        <v>107</v>
      </c>
      <c r="B11" s="751"/>
      <c r="C11" s="357"/>
      <c r="D11" s="357"/>
      <c r="E11" s="358"/>
      <c r="F11" s="1253" t="s">
        <v>9</v>
      </c>
      <c r="G11" s="1254"/>
      <c r="H11" s="1254"/>
      <c r="I11" s="1254"/>
      <c r="J11" s="1254"/>
      <c r="K11" s="1254"/>
      <c r="L11" s="1254"/>
      <c r="M11" s="698">
        <v>0</v>
      </c>
      <c r="N11" s="704">
        <v>0</v>
      </c>
      <c r="O11" s="700">
        <v>0</v>
      </c>
      <c r="P11" s="701">
        <v>0</v>
      </c>
      <c r="Q11" s="705">
        <v>0</v>
      </c>
      <c r="R11" s="701">
        <v>0</v>
      </c>
      <c r="S11" s="701">
        <v>0</v>
      </c>
      <c r="T11" s="701">
        <v>0</v>
      </c>
      <c r="U11" s="701">
        <v>0</v>
      </c>
      <c r="V11" s="701">
        <v>0</v>
      </c>
      <c r="W11" s="701">
        <v>0</v>
      </c>
      <c r="X11" s="701">
        <v>0</v>
      </c>
      <c r="Y11" s="701">
        <v>0</v>
      </c>
      <c r="Z11" s="701">
        <v>0</v>
      </c>
      <c r="AA11" s="701">
        <v>0</v>
      </c>
      <c r="AB11" s="705">
        <v>0</v>
      </c>
      <c r="AC11" s="705">
        <v>0</v>
      </c>
      <c r="AD11" s="1212"/>
      <c r="AE11" s="1212"/>
      <c r="AF11" s="1213"/>
    </row>
    <row r="12" spans="1:32" ht="15" customHeight="1" x14ac:dyDescent="0.2">
      <c r="A12" s="352">
        <v>108</v>
      </c>
      <c r="B12" s="751"/>
      <c r="C12" s="357"/>
      <c r="D12" s="357"/>
      <c r="E12" s="358"/>
      <c r="F12" s="1249" t="s">
        <v>10</v>
      </c>
      <c r="G12" s="1250"/>
      <c r="H12" s="1250"/>
      <c r="I12" s="1250"/>
      <c r="J12" s="1250"/>
      <c r="K12" s="1250"/>
      <c r="L12" s="1250"/>
      <c r="M12" s="698">
        <v>0</v>
      </c>
      <c r="N12" s="1304"/>
      <c r="O12" s="1305"/>
      <c r="P12" s="1305"/>
      <c r="Q12" s="1305"/>
      <c r="R12" s="1305"/>
      <c r="S12" s="1305"/>
      <c r="T12" s="1305"/>
      <c r="U12" s="1305"/>
      <c r="V12" s="1305"/>
      <c r="W12" s="1305"/>
      <c r="X12" s="1305"/>
      <c r="Y12" s="1305"/>
      <c r="Z12" s="1305"/>
      <c r="AA12" s="1305"/>
      <c r="AB12" s="1305"/>
      <c r="AC12" s="1306"/>
      <c r="AD12" s="1212"/>
      <c r="AE12" s="1212"/>
      <c r="AF12" s="1213"/>
    </row>
    <row r="13" spans="1:32" ht="15" customHeight="1" x14ac:dyDescent="0.2">
      <c r="A13" s="352">
        <v>109</v>
      </c>
      <c r="B13" s="751"/>
      <c r="C13" s="356"/>
      <c r="D13" s="1234" t="s">
        <v>11</v>
      </c>
      <c r="E13" s="1235"/>
      <c r="F13" s="1235"/>
      <c r="G13" s="1235"/>
      <c r="H13" s="1235"/>
      <c r="I13" s="1235"/>
      <c r="J13" s="1235"/>
      <c r="K13" s="1235"/>
      <c r="L13" s="1235"/>
      <c r="M13" s="407">
        <f>SUM(M14:M15)</f>
        <v>0</v>
      </c>
      <c r="N13" s="410">
        <f>SUBTOTAL(9,N15)</f>
        <v>0</v>
      </c>
      <c r="O13" s="414">
        <f t="shared" ref="O13:AC13" si="3">SUBTOTAL(9,O15)</f>
        <v>0</v>
      </c>
      <c r="P13" s="413">
        <f t="shared" si="3"/>
        <v>0</v>
      </c>
      <c r="Q13" s="411">
        <f t="shared" si="3"/>
        <v>0</v>
      </c>
      <c r="R13" s="413">
        <f t="shared" si="3"/>
        <v>0</v>
      </c>
      <c r="S13" s="414">
        <f t="shared" si="3"/>
        <v>0</v>
      </c>
      <c r="T13" s="414">
        <f t="shared" si="3"/>
        <v>0</v>
      </c>
      <c r="U13" s="414">
        <f t="shared" si="3"/>
        <v>0</v>
      </c>
      <c r="V13" s="414">
        <f t="shared" si="3"/>
        <v>0</v>
      </c>
      <c r="W13" s="414">
        <f t="shared" si="3"/>
        <v>0</v>
      </c>
      <c r="X13" s="414">
        <f t="shared" si="3"/>
        <v>0</v>
      </c>
      <c r="Y13" s="414">
        <f t="shared" si="3"/>
        <v>0</v>
      </c>
      <c r="Z13" s="414">
        <f t="shared" si="3"/>
        <v>0</v>
      </c>
      <c r="AA13" s="414">
        <f t="shared" si="3"/>
        <v>0</v>
      </c>
      <c r="AB13" s="415">
        <f t="shared" si="3"/>
        <v>0</v>
      </c>
      <c r="AC13" s="415">
        <f t="shared" si="3"/>
        <v>0</v>
      </c>
      <c r="AD13" s="1212"/>
      <c r="AE13" s="1212"/>
      <c r="AF13" s="1213"/>
    </row>
    <row r="14" spans="1:32" ht="15" customHeight="1" x14ac:dyDescent="0.2">
      <c r="A14" s="352">
        <v>110</v>
      </c>
      <c r="B14" s="751"/>
      <c r="C14" s="656"/>
      <c r="D14" s="656"/>
      <c r="E14" s="359"/>
      <c r="F14" s="1253" t="s">
        <v>390</v>
      </c>
      <c r="G14" s="1254"/>
      <c r="H14" s="1254"/>
      <c r="I14" s="1254"/>
      <c r="J14" s="1254"/>
      <c r="K14" s="1254"/>
      <c r="L14" s="1254"/>
      <c r="M14" s="698">
        <v>0</v>
      </c>
      <c r="N14" s="1307"/>
      <c r="O14" s="1308"/>
      <c r="P14" s="1308"/>
      <c r="Q14" s="1308"/>
      <c r="R14" s="1308"/>
      <c r="S14" s="1308"/>
      <c r="T14" s="1308"/>
      <c r="U14" s="1308"/>
      <c r="V14" s="1308"/>
      <c r="W14" s="1308"/>
      <c r="X14" s="1308"/>
      <c r="Y14" s="1308"/>
      <c r="Z14" s="1308"/>
      <c r="AA14" s="1308"/>
      <c r="AB14" s="1308"/>
      <c r="AC14" s="1309"/>
      <c r="AD14" s="1212"/>
      <c r="AE14" s="1212"/>
      <c r="AF14" s="1213"/>
    </row>
    <row r="15" spans="1:32" ht="15" customHeight="1" x14ac:dyDescent="0.2">
      <c r="A15" s="352">
        <v>111</v>
      </c>
      <c r="B15" s="751"/>
      <c r="C15" s="356"/>
      <c r="D15" s="356"/>
      <c r="E15" s="360"/>
      <c r="F15" s="1249" t="s">
        <v>203</v>
      </c>
      <c r="G15" s="1250"/>
      <c r="H15" s="1250"/>
      <c r="I15" s="1250"/>
      <c r="J15" s="1250"/>
      <c r="K15" s="1250"/>
      <c r="L15" s="1250"/>
      <c r="M15" s="698">
        <v>0</v>
      </c>
      <c r="N15" s="699">
        <v>0</v>
      </c>
      <c r="O15" s="700">
        <v>0</v>
      </c>
      <c r="P15" s="701">
        <v>0</v>
      </c>
      <c r="Q15" s="702">
        <v>0</v>
      </c>
      <c r="R15" s="701">
        <v>0</v>
      </c>
      <c r="S15" s="701">
        <v>0</v>
      </c>
      <c r="T15" s="701">
        <v>0</v>
      </c>
      <c r="U15" s="701">
        <v>0</v>
      </c>
      <c r="V15" s="701">
        <v>0</v>
      </c>
      <c r="W15" s="701">
        <v>0</v>
      </c>
      <c r="X15" s="701">
        <v>0</v>
      </c>
      <c r="Y15" s="701">
        <v>0</v>
      </c>
      <c r="Z15" s="701">
        <v>0</v>
      </c>
      <c r="AA15" s="701">
        <v>0</v>
      </c>
      <c r="AB15" s="703">
        <v>0</v>
      </c>
      <c r="AC15" s="698">
        <v>0</v>
      </c>
      <c r="AD15" s="1212"/>
      <c r="AE15" s="1212"/>
      <c r="AF15" s="1213"/>
    </row>
    <row r="16" spans="1:32" ht="15" customHeight="1" x14ac:dyDescent="0.2">
      <c r="A16" s="352">
        <v>112</v>
      </c>
      <c r="B16" s="751"/>
      <c r="C16" s="1263" t="s">
        <v>12</v>
      </c>
      <c r="D16" s="1264"/>
      <c r="E16" s="1264"/>
      <c r="F16" s="1264"/>
      <c r="G16" s="1264"/>
      <c r="H16" s="1264"/>
      <c r="I16" s="1264"/>
      <c r="J16" s="1264"/>
      <c r="K16" s="1264"/>
      <c r="L16" s="1264"/>
      <c r="M16" s="1264"/>
      <c r="N16" s="1264"/>
      <c r="O16" s="1264"/>
      <c r="P16" s="1264"/>
      <c r="Q16" s="1264"/>
      <c r="R16" s="1264"/>
      <c r="S16" s="1264"/>
      <c r="T16" s="1264"/>
      <c r="U16" s="1264"/>
      <c r="V16" s="1264"/>
      <c r="W16" s="1264"/>
      <c r="X16" s="1264"/>
      <c r="Y16" s="1264"/>
      <c r="Z16" s="1264"/>
      <c r="AA16" s="1264"/>
      <c r="AB16" s="1264"/>
      <c r="AC16" s="1264"/>
      <c r="AD16" s="1264"/>
      <c r="AE16" s="1264"/>
      <c r="AF16" s="1265"/>
    </row>
    <row r="17" spans="1:67" ht="15" customHeight="1" x14ac:dyDescent="0.2">
      <c r="A17" s="352">
        <v>113</v>
      </c>
      <c r="B17" s="751"/>
      <c r="C17" s="664"/>
      <c r="D17" s="1271" t="s">
        <v>64</v>
      </c>
      <c r="E17" s="1278"/>
      <c r="F17" s="1278"/>
      <c r="G17" s="1278"/>
      <c r="H17" s="1278"/>
      <c r="I17" s="1278"/>
      <c r="J17" s="1278"/>
      <c r="K17" s="1278"/>
      <c r="L17" s="1278"/>
      <c r="M17" s="1272"/>
      <c r="N17" s="1272"/>
      <c r="O17" s="1272"/>
      <c r="P17" s="1272"/>
      <c r="Q17" s="1272"/>
      <c r="R17" s="1272"/>
      <c r="S17" s="1272"/>
      <c r="T17" s="1272"/>
      <c r="U17" s="1272"/>
      <c r="V17" s="1272"/>
      <c r="W17" s="1272"/>
      <c r="X17" s="1272"/>
      <c r="Y17" s="1272"/>
      <c r="Z17" s="1272"/>
      <c r="AA17" s="1272"/>
      <c r="AB17" s="1272"/>
      <c r="AC17" s="1272"/>
      <c r="AD17" s="1272"/>
      <c r="AE17" s="1272"/>
      <c r="AF17" s="1273"/>
    </row>
    <row r="18" spans="1:67" ht="15" customHeight="1" x14ac:dyDescent="0.2">
      <c r="A18" s="352">
        <v>114</v>
      </c>
      <c r="B18" s="751"/>
      <c r="C18" s="664"/>
      <c r="D18" s="664"/>
      <c r="E18" s="1251" t="s">
        <v>66</v>
      </c>
      <c r="F18" s="1252"/>
      <c r="G18" s="1252"/>
      <c r="H18" s="1252"/>
      <c r="I18" s="1252"/>
      <c r="J18" s="1252"/>
      <c r="K18" s="1252"/>
      <c r="L18" s="1252"/>
      <c r="M18" s="407">
        <f>SUM(M19:M22)</f>
        <v>0</v>
      </c>
      <c r="N18" s="410">
        <f t="shared" ref="N18:AC18" si="4">SUBTOTAL(9,N19:N22)</f>
        <v>0</v>
      </c>
      <c r="O18" s="414">
        <f t="shared" si="4"/>
        <v>0</v>
      </c>
      <c r="P18" s="413">
        <f t="shared" si="4"/>
        <v>0</v>
      </c>
      <c r="Q18" s="411">
        <f t="shared" si="4"/>
        <v>0</v>
      </c>
      <c r="R18" s="414">
        <f t="shared" si="4"/>
        <v>0</v>
      </c>
      <c r="S18" s="414">
        <f t="shared" si="4"/>
        <v>0</v>
      </c>
      <c r="T18" s="414">
        <f t="shared" si="4"/>
        <v>0</v>
      </c>
      <c r="U18" s="414">
        <f t="shared" si="4"/>
        <v>0</v>
      </c>
      <c r="V18" s="414">
        <f t="shared" si="4"/>
        <v>0</v>
      </c>
      <c r="W18" s="414">
        <f t="shared" si="4"/>
        <v>0</v>
      </c>
      <c r="X18" s="414">
        <f t="shared" si="4"/>
        <v>0</v>
      </c>
      <c r="Y18" s="414">
        <f t="shared" si="4"/>
        <v>0</v>
      </c>
      <c r="Z18" s="414">
        <f t="shared" si="4"/>
        <v>0</v>
      </c>
      <c r="AA18" s="414">
        <f t="shared" si="4"/>
        <v>0</v>
      </c>
      <c r="AB18" s="424">
        <f t="shared" si="4"/>
        <v>0</v>
      </c>
      <c r="AC18" s="407">
        <f t="shared" si="4"/>
        <v>0</v>
      </c>
      <c r="AD18" s="1212"/>
      <c r="AE18" s="1212"/>
      <c r="AF18" s="1213"/>
    </row>
    <row r="19" spans="1:67" ht="15" customHeight="1" x14ac:dyDescent="0.2">
      <c r="A19" s="352">
        <v>115</v>
      </c>
      <c r="B19" s="751"/>
      <c r="C19" s="664"/>
      <c r="D19" s="664"/>
      <c r="E19" s="362"/>
      <c r="F19" s="1253" t="s">
        <v>65</v>
      </c>
      <c r="G19" s="1254"/>
      <c r="H19" s="1254"/>
      <c r="I19" s="1254"/>
      <c r="J19" s="1254"/>
      <c r="K19" s="1254"/>
      <c r="L19" s="1254"/>
      <c r="M19" s="698">
        <v>0</v>
      </c>
      <c r="N19" s="704">
        <v>0</v>
      </c>
      <c r="O19" s="700">
        <v>0</v>
      </c>
      <c r="P19" s="701">
        <v>0</v>
      </c>
      <c r="Q19" s="702">
        <v>0</v>
      </c>
      <c r="R19" s="701">
        <v>0</v>
      </c>
      <c r="S19" s="701">
        <v>0</v>
      </c>
      <c r="T19" s="701">
        <v>0</v>
      </c>
      <c r="U19" s="701">
        <v>0</v>
      </c>
      <c r="V19" s="701">
        <v>0</v>
      </c>
      <c r="W19" s="701">
        <v>0</v>
      </c>
      <c r="X19" s="701">
        <v>0</v>
      </c>
      <c r="Y19" s="701">
        <v>0</v>
      </c>
      <c r="Z19" s="701">
        <v>0</v>
      </c>
      <c r="AA19" s="701">
        <v>0</v>
      </c>
      <c r="AB19" s="703">
        <v>0</v>
      </c>
      <c r="AC19" s="698">
        <v>0</v>
      </c>
      <c r="AD19" s="1212"/>
      <c r="AE19" s="1212"/>
      <c r="AF19" s="1213"/>
    </row>
    <row r="20" spans="1:67" ht="15" customHeight="1" x14ac:dyDescent="0.2">
      <c r="A20" s="352">
        <v>116</v>
      </c>
      <c r="B20" s="751"/>
      <c r="C20" s="664"/>
      <c r="D20" s="664"/>
      <c r="E20" s="362"/>
      <c r="F20" s="1216" t="s">
        <v>68</v>
      </c>
      <c r="G20" s="1217"/>
      <c r="H20" s="1217"/>
      <c r="I20" s="1217"/>
      <c r="J20" s="1217"/>
      <c r="K20" s="1217"/>
      <c r="L20" s="1217"/>
      <c r="M20" s="698">
        <v>0</v>
      </c>
      <c r="N20" s="704">
        <v>0</v>
      </c>
      <c r="O20" s="700">
        <v>0</v>
      </c>
      <c r="P20" s="701">
        <v>0</v>
      </c>
      <c r="Q20" s="702">
        <v>0</v>
      </c>
      <c r="R20" s="701">
        <v>0</v>
      </c>
      <c r="S20" s="701">
        <v>0</v>
      </c>
      <c r="T20" s="701">
        <v>0</v>
      </c>
      <c r="U20" s="701">
        <v>0</v>
      </c>
      <c r="V20" s="701">
        <v>0</v>
      </c>
      <c r="W20" s="701">
        <v>0</v>
      </c>
      <c r="X20" s="701">
        <v>0</v>
      </c>
      <c r="Y20" s="701">
        <v>0</v>
      </c>
      <c r="Z20" s="701">
        <v>0</v>
      </c>
      <c r="AA20" s="701">
        <v>0</v>
      </c>
      <c r="AB20" s="703">
        <v>0</v>
      </c>
      <c r="AC20" s="698">
        <v>0</v>
      </c>
      <c r="AD20" s="1212"/>
      <c r="AE20" s="1212"/>
      <c r="AF20" s="1213"/>
    </row>
    <row r="21" spans="1:67" ht="15" customHeight="1" x14ac:dyDescent="0.2">
      <c r="A21" s="352">
        <v>117</v>
      </c>
      <c r="B21" s="751"/>
      <c r="C21" s="356"/>
      <c r="D21" s="356"/>
      <c r="E21" s="360"/>
      <c r="F21" s="1216" t="s">
        <v>537</v>
      </c>
      <c r="G21" s="1217"/>
      <c r="H21" s="1217"/>
      <c r="I21" s="1217"/>
      <c r="J21" s="1217"/>
      <c r="K21" s="1217"/>
      <c r="L21" s="1217"/>
      <c r="M21" s="698">
        <v>0</v>
      </c>
      <c r="N21" s="704">
        <v>0</v>
      </c>
      <c r="O21" s="700">
        <v>0</v>
      </c>
      <c r="P21" s="701">
        <v>0</v>
      </c>
      <c r="Q21" s="702">
        <v>0</v>
      </c>
      <c r="R21" s="701">
        <v>0</v>
      </c>
      <c r="S21" s="701">
        <v>0</v>
      </c>
      <c r="T21" s="701">
        <v>0</v>
      </c>
      <c r="U21" s="701">
        <v>0</v>
      </c>
      <c r="V21" s="701">
        <v>0</v>
      </c>
      <c r="W21" s="701">
        <v>0</v>
      </c>
      <c r="X21" s="701">
        <v>0</v>
      </c>
      <c r="Y21" s="701">
        <v>0</v>
      </c>
      <c r="Z21" s="701">
        <v>0</v>
      </c>
      <c r="AA21" s="701">
        <v>0</v>
      </c>
      <c r="AB21" s="703">
        <v>0</v>
      </c>
      <c r="AC21" s="698">
        <v>0</v>
      </c>
      <c r="AD21" s="1212"/>
      <c r="AE21" s="1212"/>
      <c r="AF21" s="1213"/>
    </row>
    <row r="22" spans="1:67" s="361" customFormat="1" ht="27.75" customHeight="1" x14ac:dyDescent="0.2">
      <c r="A22" s="352">
        <v>118</v>
      </c>
      <c r="B22" s="751"/>
      <c r="C22" s="664"/>
      <c r="D22" s="664"/>
      <c r="E22" s="665"/>
      <c r="F22" s="1249" t="s">
        <v>532</v>
      </c>
      <c r="G22" s="1250"/>
      <c r="H22" s="1250"/>
      <c r="I22" s="1250"/>
      <c r="J22" s="1250"/>
      <c r="K22" s="1250"/>
      <c r="L22" s="1250"/>
      <c r="M22" s="698">
        <v>0</v>
      </c>
      <c r="N22" s="704">
        <v>0</v>
      </c>
      <c r="O22" s="700">
        <v>0</v>
      </c>
      <c r="P22" s="701">
        <v>0</v>
      </c>
      <c r="Q22" s="702">
        <v>0</v>
      </c>
      <c r="R22" s="701">
        <v>0</v>
      </c>
      <c r="S22" s="701">
        <v>0</v>
      </c>
      <c r="T22" s="701">
        <v>0</v>
      </c>
      <c r="U22" s="701">
        <v>0</v>
      </c>
      <c r="V22" s="701">
        <v>0</v>
      </c>
      <c r="W22" s="701">
        <v>0</v>
      </c>
      <c r="X22" s="701">
        <v>0</v>
      </c>
      <c r="Y22" s="701">
        <v>0</v>
      </c>
      <c r="Z22" s="701">
        <v>0</v>
      </c>
      <c r="AA22" s="701">
        <v>0</v>
      </c>
      <c r="AB22" s="703">
        <v>0</v>
      </c>
      <c r="AC22" s="698">
        <v>0</v>
      </c>
      <c r="AD22" s="1212"/>
      <c r="AE22" s="1212"/>
      <c r="AF22" s="1213"/>
      <c r="AG22" s="363"/>
      <c r="AH22" s="363"/>
      <c r="AI22" s="363"/>
      <c r="AJ22" s="363"/>
      <c r="AK22" s="363"/>
      <c r="AL22" s="363"/>
      <c r="AM22" s="363"/>
      <c r="AN22" s="363"/>
      <c r="AO22" s="363"/>
      <c r="AP22" s="363"/>
      <c r="AQ22" s="363"/>
      <c r="AR22" s="363"/>
      <c r="AS22" s="363"/>
      <c r="AT22" s="363"/>
      <c r="AU22" s="363"/>
      <c r="AV22" s="363"/>
      <c r="AW22" s="363"/>
      <c r="AX22" s="363"/>
      <c r="AY22" s="363"/>
      <c r="AZ22" s="363"/>
      <c r="BA22" s="363"/>
      <c r="BB22" s="363"/>
      <c r="BC22" s="363"/>
      <c r="BD22" s="363"/>
      <c r="BE22" s="363"/>
      <c r="BF22" s="363"/>
      <c r="BG22" s="363"/>
      <c r="BH22" s="363"/>
      <c r="BI22" s="363"/>
      <c r="BJ22" s="363"/>
      <c r="BK22" s="363"/>
      <c r="BL22" s="363"/>
      <c r="BM22" s="363"/>
      <c r="BN22" s="363"/>
      <c r="BO22" s="363"/>
    </row>
    <row r="23" spans="1:67" ht="15" customHeight="1" x14ac:dyDescent="0.2">
      <c r="A23" s="352">
        <v>119</v>
      </c>
      <c r="B23" s="751"/>
      <c r="C23" s="364"/>
      <c r="D23" s="364"/>
      <c r="E23" s="1251" t="s">
        <v>67</v>
      </c>
      <c r="F23" s="1252"/>
      <c r="G23" s="1252"/>
      <c r="H23" s="1252"/>
      <c r="I23" s="1252"/>
      <c r="J23" s="1252"/>
      <c r="K23" s="1252"/>
      <c r="L23" s="1252"/>
      <c r="M23" s="407">
        <f>SUM(M24:M27)</f>
        <v>0</v>
      </c>
      <c r="N23" s="410">
        <f t="shared" ref="N23:AC23" si="5">SUBTOTAL(9,N24:N27)</f>
        <v>0</v>
      </c>
      <c r="O23" s="414">
        <f t="shared" si="5"/>
        <v>0</v>
      </c>
      <c r="P23" s="413">
        <f t="shared" si="5"/>
        <v>0</v>
      </c>
      <c r="Q23" s="411">
        <f t="shared" si="5"/>
        <v>0</v>
      </c>
      <c r="R23" s="414">
        <f t="shared" si="5"/>
        <v>0</v>
      </c>
      <c r="S23" s="414">
        <f t="shared" si="5"/>
        <v>0</v>
      </c>
      <c r="T23" s="414">
        <f t="shared" si="5"/>
        <v>0</v>
      </c>
      <c r="U23" s="414">
        <f t="shared" si="5"/>
        <v>0</v>
      </c>
      <c r="V23" s="414">
        <f t="shared" si="5"/>
        <v>0</v>
      </c>
      <c r="W23" s="414">
        <f t="shared" si="5"/>
        <v>0</v>
      </c>
      <c r="X23" s="414">
        <f t="shared" si="5"/>
        <v>0</v>
      </c>
      <c r="Y23" s="414">
        <f t="shared" si="5"/>
        <v>0</v>
      </c>
      <c r="Z23" s="414">
        <f t="shared" si="5"/>
        <v>0</v>
      </c>
      <c r="AA23" s="414">
        <f t="shared" si="5"/>
        <v>0</v>
      </c>
      <c r="AB23" s="424">
        <f t="shared" si="5"/>
        <v>0</v>
      </c>
      <c r="AC23" s="407">
        <f t="shared" si="5"/>
        <v>0</v>
      </c>
      <c r="AD23" s="1212"/>
      <c r="AE23" s="1212"/>
      <c r="AF23" s="1213"/>
    </row>
    <row r="24" spans="1:67" ht="15" customHeight="1" x14ac:dyDescent="0.2">
      <c r="A24" s="352">
        <v>120</v>
      </c>
      <c r="B24" s="751"/>
      <c r="C24" s="656"/>
      <c r="D24" s="656"/>
      <c r="E24" s="656"/>
      <c r="F24" s="1253" t="s">
        <v>65</v>
      </c>
      <c r="G24" s="1254"/>
      <c r="H24" s="1254"/>
      <c r="I24" s="1254"/>
      <c r="J24" s="1254"/>
      <c r="K24" s="1254"/>
      <c r="L24" s="1254"/>
      <c r="M24" s="698">
        <v>0</v>
      </c>
      <c r="N24" s="704">
        <v>0</v>
      </c>
      <c r="O24" s="700">
        <v>0</v>
      </c>
      <c r="P24" s="701">
        <v>0</v>
      </c>
      <c r="Q24" s="702">
        <v>0</v>
      </c>
      <c r="R24" s="700">
        <v>0</v>
      </c>
      <c r="S24" s="701">
        <v>0</v>
      </c>
      <c r="T24" s="700">
        <v>0</v>
      </c>
      <c r="U24" s="701">
        <v>0</v>
      </c>
      <c r="V24" s="700">
        <v>0</v>
      </c>
      <c r="W24" s="701">
        <v>0</v>
      </c>
      <c r="X24" s="700">
        <v>0</v>
      </c>
      <c r="Y24" s="701">
        <v>0</v>
      </c>
      <c r="Z24" s="700">
        <v>0</v>
      </c>
      <c r="AA24" s="701">
        <v>0</v>
      </c>
      <c r="AB24" s="706">
        <v>0</v>
      </c>
      <c r="AC24" s="698">
        <v>0</v>
      </c>
      <c r="AD24" s="1212"/>
      <c r="AE24" s="1212"/>
      <c r="AF24" s="1213"/>
    </row>
    <row r="25" spans="1:67" ht="15" customHeight="1" x14ac:dyDescent="0.2">
      <c r="A25" s="352">
        <v>121</v>
      </c>
      <c r="B25" s="751"/>
      <c r="C25" s="656"/>
      <c r="D25" s="656"/>
      <c r="E25" s="656"/>
      <c r="F25" s="1216" t="s">
        <v>68</v>
      </c>
      <c r="G25" s="1217"/>
      <c r="H25" s="1217"/>
      <c r="I25" s="1217"/>
      <c r="J25" s="1217"/>
      <c r="K25" s="1217"/>
      <c r="L25" s="1217"/>
      <c r="M25" s="698">
        <v>0</v>
      </c>
      <c r="N25" s="704">
        <v>0</v>
      </c>
      <c r="O25" s="700">
        <v>0</v>
      </c>
      <c r="P25" s="701">
        <v>0</v>
      </c>
      <c r="Q25" s="702">
        <v>0</v>
      </c>
      <c r="R25" s="700">
        <v>0</v>
      </c>
      <c r="S25" s="701">
        <v>0</v>
      </c>
      <c r="T25" s="700">
        <v>0</v>
      </c>
      <c r="U25" s="701">
        <v>0</v>
      </c>
      <c r="V25" s="700">
        <v>0</v>
      </c>
      <c r="W25" s="701">
        <v>0</v>
      </c>
      <c r="X25" s="700">
        <v>0</v>
      </c>
      <c r="Y25" s="701">
        <v>0</v>
      </c>
      <c r="Z25" s="700">
        <v>0</v>
      </c>
      <c r="AA25" s="701">
        <v>0</v>
      </c>
      <c r="AB25" s="706">
        <v>0</v>
      </c>
      <c r="AC25" s="698">
        <v>0</v>
      </c>
      <c r="AD25" s="1212"/>
      <c r="AE25" s="1212"/>
      <c r="AF25" s="1213"/>
    </row>
    <row r="26" spans="1:67" ht="15" customHeight="1" x14ac:dyDescent="0.2">
      <c r="A26" s="352">
        <v>122</v>
      </c>
      <c r="B26" s="751"/>
      <c r="C26" s="365"/>
      <c r="D26" s="365"/>
      <c r="E26" s="365"/>
      <c r="F26" s="1216" t="s">
        <v>537</v>
      </c>
      <c r="G26" s="1217"/>
      <c r="H26" s="1217"/>
      <c r="I26" s="1217"/>
      <c r="J26" s="1217"/>
      <c r="K26" s="1217"/>
      <c r="L26" s="1217"/>
      <c r="M26" s="698">
        <v>0</v>
      </c>
      <c r="N26" s="704">
        <v>0</v>
      </c>
      <c r="O26" s="700">
        <v>0</v>
      </c>
      <c r="P26" s="701">
        <v>0</v>
      </c>
      <c r="Q26" s="702">
        <v>0</v>
      </c>
      <c r="R26" s="700">
        <v>0</v>
      </c>
      <c r="S26" s="701">
        <v>0</v>
      </c>
      <c r="T26" s="700">
        <v>0</v>
      </c>
      <c r="U26" s="701">
        <v>0</v>
      </c>
      <c r="V26" s="700">
        <v>0</v>
      </c>
      <c r="W26" s="701">
        <v>0</v>
      </c>
      <c r="X26" s="700">
        <v>0</v>
      </c>
      <c r="Y26" s="701">
        <v>0</v>
      </c>
      <c r="Z26" s="700">
        <v>0</v>
      </c>
      <c r="AA26" s="701">
        <v>0</v>
      </c>
      <c r="AB26" s="706">
        <v>0</v>
      </c>
      <c r="AC26" s="698">
        <v>0</v>
      </c>
      <c r="AD26" s="1212"/>
      <c r="AE26" s="1212"/>
      <c r="AF26" s="1213"/>
    </row>
    <row r="27" spans="1:67" ht="27.75" customHeight="1" x14ac:dyDescent="0.2">
      <c r="A27" s="352">
        <v>123</v>
      </c>
      <c r="B27" s="751"/>
      <c r="C27" s="356"/>
      <c r="D27" s="356"/>
      <c r="E27" s="356"/>
      <c r="F27" s="1249" t="s">
        <v>532</v>
      </c>
      <c r="G27" s="1250"/>
      <c r="H27" s="1250"/>
      <c r="I27" s="1250"/>
      <c r="J27" s="1250"/>
      <c r="K27" s="1250"/>
      <c r="L27" s="1250"/>
      <c r="M27" s="698">
        <v>0</v>
      </c>
      <c r="N27" s="704">
        <v>0</v>
      </c>
      <c r="O27" s="700">
        <v>0</v>
      </c>
      <c r="P27" s="701">
        <v>0</v>
      </c>
      <c r="Q27" s="702">
        <v>0</v>
      </c>
      <c r="R27" s="700">
        <v>0</v>
      </c>
      <c r="S27" s="701">
        <v>0</v>
      </c>
      <c r="T27" s="700">
        <v>0</v>
      </c>
      <c r="U27" s="701">
        <v>0</v>
      </c>
      <c r="V27" s="700">
        <v>0</v>
      </c>
      <c r="W27" s="701">
        <v>0</v>
      </c>
      <c r="X27" s="700">
        <v>0</v>
      </c>
      <c r="Y27" s="701">
        <v>0</v>
      </c>
      <c r="Z27" s="700">
        <v>0</v>
      </c>
      <c r="AA27" s="701">
        <v>0</v>
      </c>
      <c r="AB27" s="706">
        <v>0</v>
      </c>
      <c r="AC27" s="698">
        <v>0</v>
      </c>
      <c r="AD27" s="1212"/>
      <c r="AE27" s="1212"/>
      <c r="AF27" s="1213"/>
    </row>
    <row r="28" spans="1:67" ht="15" customHeight="1" x14ac:dyDescent="0.2">
      <c r="A28" s="352">
        <v>124</v>
      </c>
      <c r="B28" s="751"/>
      <c r="C28" s="365"/>
      <c r="D28" s="365"/>
      <c r="E28" s="1251" t="s">
        <v>556</v>
      </c>
      <c r="F28" s="1252"/>
      <c r="G28" s="1252"/>
      <c r="H28" s="1252"/>
      <c r="I28" s="1252"/>
      <c r="J28" s="1252"/>
      <c r="K28" s="1252"/>
      <c r="L28" s="1252"/>
      <c r="M28" s="407">
        <f>SUM(M29:M32)</f>
        <v>0</v>
      </c>
      <c r="N28" s="410">
        <f t="shared" ref="N28:AC28" si="6">SUBTOTAL(9,N29:N32)</f>
        <v>0</v>
      </c>
      <c r="O28" s="414">
        <f t="shared" si="6"/>
        <v>0</v>
      </c>
      <c r="P28" s="413">
        <f t="shared" si="6"/>
        <v>0</v>
      </c>
      <c r="Q28" s="411">
        <f t="shared" si="6"/>
        <v>0</v>
      </c>
      <c r="R28" s="414">
        <f t="shared" si="6"/>
        <v>0</v>
      </c>
      <c r="S28" s="414">
        <f t="shared" si="6"/>
        <v>0</v>
      </c>
      <c r="T28" s="414">
        <f t="shared" si="6"/>
        <v>0</v>
      </c>
      <c r="U28" s="414">
        <f t="shared" si="6"/>
        <v>0</v>
      </c>
      <c r="V28" s="414">
        <f t="shared" si="6"/>
        <v>0</v>
      </c>
      <c r="W28" s="414">
        <f t="shared" si="6"/>
        <v>0</v>
      </c>
      <c r="X28" s="414">
        <f t="shared" si="6"/>
        <v>0</v>
      </c>
      <c r="Y28" s="414">
        <f t="shared" si="6"/>
        <v>0</v>
      </c>
      <c r="Z28" s="414">
        <f t="shared" si="6"/>
        <v>0</v>
      </c>
      <c r="AA28" s="414">
        <f t="shared" si="6"/>
        <v>0</v>
      </c>
      <c r="AB28" s="424">
        <f t="shared" si="6"/>
        <v>0</v>
      </c>
      <c r="AC28" s="407">
        <f t="shared" si="6"/>
        <v>0</v>
      </c>
      <c r="AD28" s="1212"/>
      <c r="AE28" s="1212"/>
      <c r="AF28" s="1213"/>
    </row>
    <row r="29" spans="1:67" ht="15" customHeight="1" x14ac:dyDescent="0.2">
      <c r="A29" s="352">
        <v>125</v>
      </c>
      <c r="B29" s="751"/>
      <c r="C29" s="656"/>
      <c r="D29" s="656"/>
      <c r="E29" s="656"/>
      <c r="F29" s="1253" t="s">
        <v>65</v>
      </c>
      <c r="G29" s="1254"/>
      <c r="H29" s="1254"/>
      <c r="I29" s="1254"/>
      <c r="J29" s="1254"/>
      <c r="K29" s="1254"/>
      <c r="L29" s="1254"/>
      <c r="M29" s="698">
        <v>0</v>
      </c>
      <c r="N29" s="704">
        <v>0</v>
      </c>
      <c r="O29" s="700">
        <v>0</v>
      </c>
      <c r="P29" s="701">
        <v>0</v>
      </c>
      <c r="Q29" s="702">
        <v>0</v>
      </c>
      <c r="R29" s="700">
        <v>0</v>
      </c>
      <c r="S29" s="701">
        <v>0</v>
      </c>
      <c r="T29" s="700">
        <v>0</v>
      </c>
      <c r="U29" s="701">
        <v>0</v>
      </c>
      <c r="V29" s="700">
        <v>0</v>
      </c>
      <c r="W29" s="701">
        <v>0</v>
      </c>
      <c r="X29" s="700">
        <v>0</v>
      </c>
      <c r="Y29" s="701">
        <v>0</v>
      </c>
      <c r="Z29" s="700">
        <v>0</v>
      </c>
      <c r="AA29" s="701">
        <v>0</v>
      </c>
      <c r="AB29" s="706">
        <v>0</v>
      </c>
      <c r="AC29" s="698">
        <v>0</v>
      </c>
      <c r="AD29" s="1212"/>
      <c r="AE29" s="1212"/>
      <c r="AF29" s="1213"/>
    </row>
    <row r="30" spans="1:67" ht="15" customHeight="1" x14ac:dyDescent="0.2">
      <c r="A30" s="352">
        <v>126</v>
      </c>
      <c r="B30" s="751"/>
      <c r="C30" s="366"/>
      <c r="D30" s="366"/>
      <c r="E30" s="366"/>
      <c r="F30" s="1216" t="s">
        <v>68</v>
      </c>
      <c r="G30" s="1217"/>
      <c r="H30" s="1217"/>
      <c r="I30" s="1217"/>
      <c r="J30" s="1217"/>
      <c r="K30" s="1217"/>
      <c r="L30" s="1217"/>
      <c r="M30" s="698">
        <v>0</v>
      </c>
      <c r="N30" s="704">
        <v>0</v>
      </c>
      <c r="O30" s="700">
        <v>0</v>
      </c>
      <c r="P30" s="701">
        <v>0</v>
      </c>
      <c r="Q30" s="702">
        <v>0</v>
      </c>
      <c r="R30" s="700">
        <v>0</v>
      </c>
      <c r="S30" s="701">
        <v>0</v>
      </c>
      <c r="T30" s="700">
        <v>0</v>
      </c>
      <c r="U30" s="701">
        <v>0</v>
      </c>
      <c r="V30" s="700">
        <v>0</v>
      </c>
      <c r="W30" s="701">
        <v>0</v>
      </c>
      <c r="X30" s="700">
        <v>0</v>
      </c>
      <c r="Y30" s="701">
        <v>0</v>
      </c>
      <c r="Z30" s="700">
        <v>0</v>
      </c>
      <c r="AA30" s="701">
        <v>0</v>
      </c>
      <c r="AB30" s="706">
        <v>0</v>
      </c>
      <c r="AC30" s="698">
        <v>0</v>
      </c>
      <c r="AD30" s="1212"/>
      <c r="AE30" s="1212"/>
      <c r="AF30" s="1213"/>
    </row>
    <row r="31" spans="1:67" ht="15" customHeight="1" x14ac:dyDescent="0.2">
      <c r="A31" s="352">
        <v>127</v>
      </c>
      <c r="B31" s="751"/>
      <c r="C31" s="366"/>
      <c r="D31" s="366"/>
      <c r="E31" s="366"/>
      <c r="F31" s="1216" t="s">
        <v>537</v>
      </c>
      <c r="G31" s="1217"/>
      <c r="H31" s="1217"/>
      <c r="I31" s="1217"/>
      <c r="J31" s="1217"/>
      <c r="K31" s="1217"/>
      <c r="L31" s="1217"/>
      <c r="M31" s="698">
        <v>0</v>
      </c>
      <c r="N31" s="704">
        <v>0</v>
      </c>
      <c r="O31" s="700">
        <v>0</v>
      </c>
      <c r="P31" s="701">
        <v>0</v>
      </c>
      <c r="Q31" s="702">
        <v>0</v>
      </c>
      <c r="R31" s="700">
        <v>0</v>
      </c>
      <c r="S31" s="701">
        <v>0</v>
      </c>
      <c r="T31" s="700">
        <v>0</v>
      </c>
      <c r="U31" s="701">
        <v>0</v>
      </c>
      <c r="V31" s="700">
        <v>0</v>
      </c>
      <c r="W31" s="701">
        <v>0</v>
      </c>
      <c r="X31" s="700">
        <v>0</v>
      </c>
      <c r="Y31" s="701">
        <v>0</v>
      </c>
      <c r="Z31" s="700">
        <v>0</v>
      </c>
      <c r="AA31" s="701">
        <v>0</v>
      </c>
      <c r="AB31" s="706">
        <v>0</v>
      </c>
      <c r="AC31" s="698">
        <v>0</v>
      </c>
      <c r="AD31" s="1212"/>
      <c r="AE31" s="1212"/>
      <c r="AF31" s="1213"/>
    </row>
    <row r="32" spans="1:67" ht="27.75" customHeight="1" x14ac:dyDescent="0.2">
      <c r="A32" s="352">
        <v>128</v>
      </c>
      <c r="B32" s="751"/>
      <c r="C32" s="367"/>
      <c r="D32" s="367"/>
      <c r="E32" s="367"/>
      <c r="F32" s="1216" t="s">
        <v>532</v>
      </c>
      <c r="G32" s="1217"/>
      <c r="H32" s="1217"/>
      <c r="I32" s="1217"/>
      <c r="J32" s="1217"/>
      <c r="K32" s="1217"/>
      <c r="L32" s="1217"/>
      <c r="M32" s="698">
        <v>0</v>
      </c>
      <c r="N32" s="704">
        <v>0</v>
      </c>
      <c r="O32" s="700">
        <v>0</v>
      </c>
      <c r="P32" s="701">
        <v>0</v>
      </c>
      <c r="Q32" s="702">
        <v>0</v>
      </c>
      <c r="R32" s="700">
        <v>0</v>
      </c>
      <c r="S32" s="701">
        <v>0</v>
      </c>
      <c r="T32" s="700">
        <v>0</v>
      </c>
      <c r="U32" s="701">
        <v>0</v>
      </c>
      <c r="V32" s="700">
        <v>0</v>
      </c>
      <c r="W32" s="701">
        <v>0</v>
      </c>
      <c r="X32" s="700">
        <v>0</v>
      </c>
      <c r="Y32" s="701">
        <v>0</v>
      </c>
      <c r="Z32" s="700">
        <v>0</v>
      </c>
      <c r="AA32" s="701">
        <v>0</v>
      </c>
      <c r="AB32" s="706">
        <v>0</v>
      </c>
      <c r="AC32" s="698">
        <v>0</v>
      </c>
      <c r="AD32" s="1212"/>
      <c r="AE32" s="1212"/>
      <c r="AF32" s="1213"/>
    </row>
    <row r="33" spans="1:32" ht="15" customHeight="1" x14ac:dyDescent="0.2">
      <c r="A33" s="352">
        <v>129</v>
      </c>
      <c r="B33" s="751"/>
      <c r="C33" s="367"/>
      <c r="D33" s="1234" t="s">
        <v>13</v>
      </c>
      <c r="E33" s="1259"/>
      <c r="F33" s="1259"/>
      <c r="G33" s="1259"/>
      <c r="H33" s="1259"/>
      <c r="I33" s="1259"/>
      <c r="J33" s="1259"/>
      <c r="K33" s="1259"/>
      <c r="L33" s="1259"/>
      <c r="M33" s="1235"/>
      <c r="N33" s="1235"/>
      <c r="O33" s="1235"/>
      <c r="P33" s="1235"/>
      <c r="Q33" s="1235"/>
      <c r="R33" s="1235"/>
      <c r="S33" s="1235"/>
      <c r="T33" s="1235"/>
      <c r="U33" s="1235"/>
      <c r="V33" s="1235"/>
      <c r="W33" s="1235"/>
      <c r="X33" s="1235"/>
      <c r="Y33" s="1235"/>
      <c r="Z33" s="1235"/>
      <c r="AA33" s="1235"/>
      <c r="AB33" s="1235"/>
      <c r="AC33" s="1235"/>
      <c r="AD33" s="1235"/>
      <c r="AE33" s="1235"/>
      <c r="AF33" s="1258"/>
    </row>
    <row r="34" spans="1:32" ht="15" customHeight="1" x14ac:dyDescent="0.2">
      <c r="A34" s="352">
        <v>130</v>
      </c>
      <c r="B34" s="751"/>
      <c r="C34" s="367"/>
      <c r="D34" s="367"/>
      <c r="E34" s="1251" t="s">
        <v>14</v>
      </c>
      <c r="F34" s="1252"/>
      <c r="G34" s="1252"/>
      <c r="H34" s="1252"/>
      <c r="I34" s="1252"/>
      <c r="J34" s="1252"/>
      <c r="K34" s="1252"/>
      <c r="L34" s="1252"/>
      <c r="M34" s="407">
        <f>SUM(M35:M37)</f>
        <v>0</v>
      </c>
      <c r="N34" s="410">
        <f t="shared" ref="N34:AC34" si="7">SUBTOTAL(9,N35:N37)</f>
        <v>0</v>
      </c>
      <c r="O34" s="414">
        <f t="shared" si="7"/>
        <v>0</v>
      </c>
      <c r="P34" s="413">
        <f t="shared" si="7"/>
        <v>0</v>
      </c>
      <c r="Q34" s="411">
        <f t="shared" si="7"/>
        <v>0</v>
      </c>
      <c r="R34" s="414">
        <f t="shared" si="7"/>
        <v>0</v>
      </c>
      <c r="S34" s="414">
        <f t="shared" si="7"/>
        <v>0</v>
      </c>
      <c r="T34" s="414">
        <f t="shared" si="7"/>
        <v>0</v>
      </c>
      <c r="U34" s="414">
        <f t="shared" si="7"/>
        <v>0</v>
      </c>
      <c r="V34" s="414">
        <f t="shared" si="7"/>
        <v>0</v>
      </c>
      <c r="W34" s="414">
        <f t="shared" si="7"/>
        <v>0</v>
      </c>
      <c r="X34" s="414">
        <f t="shared" si="7"/>
        <v>0</v>
      </c>
      <c r="Y34" s="414">
        <f t="shared" si="7"/>
        <v>0</v>
      </c>
      <c r="Z34" s="414">
        <f t="shared" si="7"/>
        <v>0</v>
      </c>
      <c r="AA34" s="414">
        <f t="shared" si="7"/>
        <v>0</v>
      </c>
      <c r="AB34" s="424">
        <f t="shared" si="7"/>
        <v>0</v>
      </c>
      <c r="AC34" s="407">
        <f t="shared" si="7"/>
        <v>0</v>
      </c>
      <c r="AD34" s="1212"/>
      <c r="AE34" s="1212"/>
      <c r="AF34" s="1213"/>
    </row>
    <row r="35" spans="1:32" ht="15" customHeight="1" x14ac:dyDescent="0.2">
      <c r="A35" s="352">
        <v>131</v>
      </c>
      <c r="B35" s="751"/>
      <c r="C35" s="367"/>
      <c r="D35" s="367"/>
      <c r="E35" s="368"/>
      <c r="F35" s="1253" t="s">
        <v>112</v>
      </c>
      <c r="G35" s="1254"/>
      <c r="H35" s="1254"/>
      <c r="I35" s="1254"/>
      <c r="J35" s="1254"/>
      <c r="K35" s="1254"/>
      <c r="L35" s="1254"/>
      <c r="M35" s="698">
        <v>0</v>
      </c>
      <c r="N35" s="704">
        <v>0</v>
      </c>
      <c r="O35" s="700">
        <v>0</v>
      </c>
      <c r="P35" s="701">
        <v>0</v>
      </c>
      <c r="Q35" s="702">
        <v>0</v>
      </c>
      <c r="R35" s="700">
        <v>0</v>
      </c>
      <c r="S35" s="701">
        <v>0</v>
      </c>
      <c r="T35" s="700">
        <v>0</v>
      </c>
      <c r="U35" s="701">
        <v>0</v>
      </c>
      <c r="V35" s="700">
        <v>0</v>
      </c>
      <c r="W35" s="701">
        <v>0</v>
      </c>
      <c r="X35" s="700">
        <v>0</v>
      </c>
      <c r="Y35" s="701">
        <v>0</v>
      </c>
      <c r="Z35" s="700">
        <v>0</v>
      </c>
      <c r="AA35" s="701">
        <v>0</v>
      </c>
      <c r="AB35" s="706">
        <v>0</v>
      </c>
      <c r="AC35" s="698">
        <v>0</v>
      </c>
      <c r="AD35" s="1212"/>
      <c r="AE35" s="1212"/>
      <c r="AF35" s="1213"/>
    </row>
    <row r="36" spans="1:32" ht="15" customHeight="1" x14ac:dyDescent="0.2">
      <c r="A36" s="352">
        <v>132</v>
      </c>
      <c r="B36" s="751"/>
      <c r="C36" s="367"/>
      <c r="D36" s="367"/>
      <c r="E36" s="368"/>
      <c r="F36" s="1216" t="s">
        <v>113</v>
      </c>
      <c r="G36" s="1217"/>
      <c r="H36" s="1217"/>
      <c r="I36" s="1217"/>
      <c r="J36" s="1217"/>
      <c r="K36" s="1217"/>
      <c r="L36" s="1217"/>
      <c r="M36" s="698">
        <v>0</v>
      </c>
      <c r="N36" s="704">
        <v>0</v>
      </c>
      <c r="O36" s="700">
        <v>0</v>
      </c>
      <c r="P36" s="701">
        <v>0</v>
      </c>
      <c r="Q36" s="702">
        <v>0</v>
      </c>
      <c r="R36" s="700">
        <v>0</v>
      </c>
      <c r="S36" s="701">
        <v>0</v>
      </c>
      <c r="T36" s="700">
        <v>0</v>
      </c>
      <c r="U36" s="701">
        <v>0</v>
      </c>
      <c r="V36" s="700">
        <v>0</v>
      </c>
      <c r="W36" s="701">
        <v>0</v>
      </c>
      <c r="X36" s="700">
        <v>0</v>
      </c>
      <c r="Y36" s="701">
        <v>0</v>
      </c>
      <c r="Z36" s="700">
        <v>0</v>
      </c>
      <c r="AA36" s="701">
        <v>0</v>
      </c>
      <c r="AB36" s="706">
        <v>0</v>
      </c>
      <c r="AC36" s="698">
        <v>0</v>
      </c>
      <c r="AD36" s="1212"/>
      <c r="AE36" s="1212"/>
      <c r="AF36" s="1213"/>
    </row>
    <row r="37" spans="1:32" ht="15" customHeight="1" x14ac:dyDescent="0.2">
      <c r="A37" s="352">
        <v>133</v>
      </c>
      <c r="B37" s="751"/>
      <c r="C37" s="367"/>
      <c r="D37" s="367"/>
      <c r="E37" s="368"/>
      <c r="F37" s="1249" t="s">
        <v>557</v>
      </c>
      <c r="G37" s="1250"/>
      <c r="H37" s="1250"/>
      <c r="I37" s="1250"/>
      <c r="J37" s="1250"/>
      <c r="K37" s="1250"/>
      <c r="L37" s="1250"/>
      <c r="M37" s="698">
        <v>0</v>
      </c>
      <c r="N37" s="704">
        <v>0</v>
      </c>
      <c r="O37" s="700">
        <v>0</v>
      </c>
      <c r="P37" s="701">
        <v>0</v>
      </c>
      <c r="Q37" s="702">
        <v>0</v>
      </c>
      <c r="R37" s="700">
        <v>0</v>
      </c>
      <c r="S37" s="701">
        <v>0</v>
      </c>
      <c r="T37" s="700">
        <v>0</v>
      </c>
      <c r="U37" s="701">
        <v>0</v>
      </c>
      <c r="V37" s="700">
        <v>0</v>
      </c>
      <c r="W37" s="701">
        <v>0</v>
      </c>
      <c r="X37" s="700">
        <v>0</v>
      </c>
      <c r="Y37" s="701">
        <v>0</v>
      </c>
      <c r="Z37" s="700">
        <v>0</v>
      </c>
      <c r="AA37" s="701">
        <v>0</v>
      </c>
      <c r="AB37" s="706">
        <v>0</v>
      </c>
      <c r="AC37" s="698">
        <v>0</v>
      </c>
      <c r="AD37" s="1212"/>
      <c r="AE37" s="1212"/>
      <c r="AF37" s="1213"/>
    </row>
    <row r="38" spans="1:32" ht="15" customHeight="1" x14ac:dyDescent="0.2">
      <c r="A38" s="352">
        <v>134</v>
      </c>
      <c r="B38" s="751"/>
      <c r="C38" s="367"/>
      <c r="D38" s="367"/>
      <c r="E38" s="1251" t="s">
        <v>15</v>
      </c>
      <c r="F38" s="1252"/>
      <c r="G38" s="1252"/>
      <c r="H38" s="1252"/>
      <c r="I38" s="1252"/>
      <c r="J38" s="1252"/>
      <c r="K38" s="1252"/>
      <c r="L38" s="1252"/>
      <c r="M38" s="407">
        <f>SUM(M39:M41)</f>
        <v>0</v>
      </c>
      <c r="N38" s="410">
        <f t="shared" ref="N38:AC38" si="8">SUBTOTAL(9,N39:N41)</f>
        <v>0</v>
      </c>
      <c r="O38" s="414">
        <f t="shared" si="8"/>
        <v>0</v>
      </c>
      <c r="P38" s="413">
        <f t="shared" si="8"/>
        <v>0</v>
      </c>
      <c r="Q38" s="411">
        <f t="shared" si="8"/>
        <v>0</v>
      </c>
      <c r="R38" s="414">
        <f t="shared" si="8"/>
        <v>0</v>
      </c>
      <c r="S38" s="414">
        <f t="shared" si="8"/>
        <v>0</v>
      </c>
      <c r="T38" s="414">
        <f t="shared" si="8"/>
        <v>0</v>
      </c>
      <c r="U38" s="414">
        <f t="shared" si="8"/>
        <v>0</v>
      </c>
      <c r="V38" s="414">
        <f t="shared" si="8"/>
        <v>0</v>
      </c>
      <c r="W38" s="414">
        <f t="shared" si="8"/>
        <v>0</v>
      </c>
      <c r="X38" s="414">
        <f t="shared" si="8"/>
        <v>0</v>
      </c>
      <c r="Y38" s="414">
        <f t="shared" si="8"/>
        <v>0</v>
      </c>
      <c r="Z38" s="414">
        <f t="shared" si="8"/>
        <v>0</v>
      </c>
      <c r="AA38" s="414">
        <f t="shared" si="8"/>
        <v>0</v>
      </c>
      <c r="AB38" s="424">
        <f t="shared" si="8"/>
        <v>0</v>
      </c>
      <c r="AC38" s="407">
        <f t="shared" si="8"/>
        <v>0</v>
      </c>
      <c r="AD38" s="1212"/>
      <c r="AE38" s="1212"/>
      <c r="AF38" s="1213"/>
    </row>
    <row r="39" spans="1:32" ht="15" customHeight="1" x14ac:dyDescent="0.2">
      <c r="A39" s="352">
        <v>135</v>
      </c>
      <c r="B39" s="751"/>
      <c r="C39" s="367"/>
      <c r="D39" s="367"/>
      <c r="E39" s="368"/>
      <c r="F39" s="1253" t="s">
        <v>109</v>
      </c>
      <c r="G39" s="1254"/>
      <c r="H39" s="1254"/>
      <c r="I39" s="1254"/>
      <c r="J39" s="1254"/>
      <c r="K39" s="1254"/>
      <c r="L39" s="1254"/>
      <c r="M39" s="698">
        <v>0</v>
      </c>
      <c r="N39" s="704">
        <v>0</v>
      </c>
      <c r="O39" s="700">
        <v>0</v>
      </c>
      <c r="P39" s="701">
        <v>0</v>
      </c>
      <c r="Q39" s="702">
        <v>0</v>
      </c>
      <c r="R39" s="700">
        <v>0</v>
      </c>
      <c r="S39" s="701">
        <v>0</v>
      </c>
      <c r="T39" s="700">
        <v>0</v>
      </c>
      <c r="U39" s="701">
        <v>0</v>
      </c>
      <c r="V39" s="700">
        <v>0</v>
      </c>
      <c r="W39" s="701">
        <v>0</v>
      </c>
      <c r="X39" s="700">
        <v>0</v>
      </c>
      <c r="Y39" s="701">
        <v>0</v>
      </c>
      <c r="Z39" s="700">
        <v>0</v>
      </c>
      <c r="AA39" s="701">
        <v>0</v>
      </c>
      <c r="AB39" s="706">
        <v>0</v>
      </c>
      <c r="AC39" s="698">
        <v>0</v>
      </c>
      <c r="AD39" s="1212"/>
      <c r="AE39" s="1212"/>
      <c r="AF39" s="1213"/>
    </row>
    <row r="40" spans="1:32" ht="15" customHeight="1" x14ac:dyDescent="0.2">
      <c r="A40" s="352">
        <v>136</v>
      </c>
      <c r="B40" s="751"/>
      <c r="C40" s="367"/>
      <c r="D40" s="367"/>
      <c r="E40" s="368"/>
      <c r="F40" s="1216" t="s">
        <v>110</v>
      </c>
      <c r="G40" s="1217"/>
      <c r="H40" s="1217"/>
      <c r="I40" s="1217"/>
      <c r="J40" s="1217"/>
      <c r="K40" s="1217"/>
      <c r="L40" s="1217"/>
      <c r="M40" s="698">
        <v>0</v>
      </c>
      <c r="N40" s="704">
        <v>0</v>
      </c>
      <c r="O40" s="700">
        <v>0</v>
      </c>
      <c r="P40" s="701">
        <v>0</v>
      </c>
      <c r="Q40" s="702">
        <v>0</v>
      </c>
      <c r="R40" s="700">
        <v>0</v>
      </c>
      <c r="S40" s="701">
        <v>0</v>
      </c>
      <c r="T40" s="700">
        <v>0</v>
      </c>
      <c r="U40" s="701">
        <v>0</v>
      </c>
      <c r="V40" s="700">
        <v>0</v>
      </c>
      <c r="W40" s="701">
        <v>0</v>
      </c>
      <c r="X40" s="700">
        <v>0</v>
      </c>
      <c r="Y40" s="701">
        <v>0</v>
      </c>
      <c r="Z40" s="700">
        <v>0</v>
      </c>
      <c r="AA40" s="701">
        <v>0</v>
      </c>
      <c r="AB40" s="706">
        <v>0</v>
      </c>
      <c r="AC40" s="698">
        <v>0</v>
      </c>
      <c r="AD40" s="1212"/>
      <c r="AE40" s="1212"/>
      <c r="AF40" s="1213"/>
    </row>
    <row r="41" spans="1:32" ht="15" customHeight="1" x14ac:dyDescent="0.2">
      <c r="A41" s="352">
        <v>137</v>
      </c>
      <c r="B41" s="751"/>
      <c r="C41" s="367"/>
      <c r="D41" s="367"/>
      <c r="E41" s="368"/>
      <c r="F41" s="1249" t="s">
        <v>563</v>
      </c>
      <c r="G41" s="1250"/>
      <c r="H41" s="1250"/>
      <c r="I41" s="1250"/>
      <c r="J41" s="1250"/>
      <c r="K41" s="1250"/>
      <c r="L41" s="1250"/>
      <c r="M41" s="698">
        <v>0</v>
      </c>
      <c r="N41" s="704">
        <v>0</v>
      </c>
      <c r="O41" s="700">
        <v>0</v>
      </c>
      <c r="P41" s="701">
        <v>0</v>
      </c>
      <c r="Q41" s="702">
        <v>0</v>
      </c>
      <c r="R41" s="700">
        <v>0</v>
      </c>
      <c r="S41" s="701">
        <v>0</v>
      </c>
      <c r="T41" s="700">
        <v>0</v>
      </c>
      <c r="U41" s="701">
        <v>0</v>
      </c>
      <c r="V41" s="700">
        <v>0</v>
      </c>
      <c r="W41" s="701">
        <v>0</v>
      </c>
      <c r="X41" s="700">
        <v>0</v>
      </c>
      <c r="Y41" s="701">
        <v>0</v>
      </c>
      <c r="Z41" s="700">
        <v>0</v>
      </c>
      <c r="AA41" s="701">
        <v>0</v>
      </c>
      <c r="AB41" s="706">
        <v>0</v>
      </c>
      <c r="AC41" s="698">
        <v>0</v>
      </c>
      <c r="AD41" s="1212"/>
      <c r="AE41" s="1212"/>
      <c r="AF41" s="1213"/>
    </row>
    <row r="42" spans="1:32" ht="15" customHeight="1" x14ac:dyDescent="0.2">
      <c r="A42" s="352">
        <v>138</v>
      </c>
      <c r="B42" s="751"/>
      <c r="C42" s="367"/>
      <c r="D42" s="367"/>
      <c r="E42" s="1251" t="s">
        <v>18</v>
      </c>
      <c r="F42" s="1252"/>
      <c r="G42" s="1252"/>
      <c r="H42" s="1252"/>
      <c r="I42" s="1252"/>
      <c r="J42" s="1252"/>
      <c r="K42" s="1252"/>
      <c r="L42" s="1252"/>
      <c r="M42" s="407">
        <f>SUM(M43:M45)</f>
        <v>0</v>
      </c>
      <c r="N42" s="410">
        <f t="shared" ref="N42:AC42" si="9">SUBTOTAL(9,N43:N45)</f>
        <v>0</v>
      </c>
      <c r="O42" s="414">
        <f t="shared" si="9"/>
        <v>0</v>
      </c>
      <c r="P42" s="413">
        <f t="shared" si="9"/>
        <v>0</v>
      </c>
      <c r="Q42" s="411">
        <f t="shared" si="9"/>
        <v>0</v>
      </c>
      <c r="R42" s="414">
        <f t="shared" si="9"/>
        <v>0</v>
      </c>
      <c r="S42" s="414">
        <f t="shared" si="9"/>
        <v>0</v>
      </c>
      <c r="T42" s="414">
        <f t="shared" si="9"/>
        <v>0</v>
      </c>
      <c r="U42" s="414">
        <f t="shared" si="9"/>
        <v>0</v>
      </c>
      <c r="V42" s="414">
        <f t="shared" si="9"/>
        <v>0</v>
      </c>
      <c r="W42" s="414">
        <f t="shared" si="9"/>
        <v>0</v>
      </c>
      <c r="X42" s="414">
        <f t="shared" si="9"/>
        <v>0</v>
      </c>
      <c r="Y42" s="414">
        <f t="shared" si="9"/>
        <v>0</v>
      </c>
      <c r="Z42" s="414">
        <f t="shared" si="9"/>
        <v>0</v>
      </c>
      <c r="AA42" s="414">
        <f t="shared" si="9"/>
        <v>0</v>
      </c>
      <c r="AB42" s="424">
        <f t="shared" si="9"/>
        <v>0</v>
      </c>
      <c r="AC42" s="407">
        <f t="shared" si="9"/>
        <v>0</v>
      </c>
      <c r="AD42" s="1212"/>
      <c r="AE42" s="1212"/>
      <c r="AF42" s="1213"/>
    </row>
    <row r="43" spans="1:32" ht="15" customHeight="1" x14ac:dyDescent="0.2">
      <c r="A43" s="352">
        <v>139</v>
      </c>
      <c r="B43" s="751"/>
      <c r="C43" s="367"/>
      <c r="D43" s="367"/>
      <c r="E43" s="368"/>
      <c r="F43" s="1253" t="s">
        <v>114</v>
      </c>
      <c r="G43" s="1254"/>
      <c r="H43" s="1254"/>
      <c r="I43" s="1254"/>
      <c r="J43" s="1254"/>
      <c r="K43" s="1254"/>
      <c r="L43" s="1254"/>
      <c r="M43" s="698">
        <v>0</v>
      </c>
      <c r="N43" s="704">
        <v>0</v>
      </c>
      <c r="O43" s="700">
        <v>0</v>
      </c>
      <c r="P43" s="701">
        <v>0</v>
      </c>
      <c r="Q43" s="702">
        <v>0</v>
      </c>
      <c r="R43" s="700">
        <v>0</v>
      </c>
      <c r="S43" s="701">
        <v>0</v>
      </c>
      <c r="T43" s="700">
        <v>0</v>
      </c>
      <c r="U43" s="701">
        <v>0</v>
      </c>
      <c r="V43" s="700">
        <v>0</v>
      </c>
      <c r="W43" s="701">
        <v>0</v>
      </c>
      <c r="X43" s="700">
        <v>0</v>
      </c>
      <c r="Y43" s="701">
        <v>0</v>
      </c>
      <c r="Z43" s="700">
        <v>0</v>
      </c>
      <c r="AA43" s="701">
        <v>0</v>
      </c>
      <c r="AB43" s="706">
        <v>0</v>
      </c>
      <c r="AC43" s="698">
        <v>0</v>
      </c>
      <c r="AD43" s="1212"/>
      <c r="AE43" s="1212"/>
      <c r="AF43" s="1213"/>
    </row>
    <row r="44" spans="1:32" ht="15" customHeight="1" x14ac:dyDescent="0.2">
      <c r="A44" s="352">
        <v>140</v>
      </c>
      <c r="B44" s="751"/>
      <c r="C44" s="367"/>
      <c r="D44" s="367"/>
      <c r="E44" s="368"/>
      <c r="F44" s="1216" t="s">
        <v>115</v>
      </c>
      <c r="G44" s="1217"/>
      <c r="H44" s="1217"/>
      <c r="I44" s="1217"/>
      <c r="J44" s="1217"/>
      <c r="K44" s="1217"/>
      <c r="L44" s="1217"/>
      <c r="M44" s="698">
        <v>0</v>
      </c>
      <c r="N44" s="704">
        <v>0</v>
      </c>
      <c r="O44" s="700">
        <v>0</v>
      </c>
      <c r="P44" s="701">
        <v>0</v>
      </c>
      <c r="Q44" s="702">
        <v>0</v>
      </c>
      <c r="R44" s="700">
        <v>0</v>
      </c>
      <c r="S44" s="701">
        <v>0</v>
      </c>
      <c r="T44" s="700">
        <v>0</v>
      </c>
      <c r="U44" s="701">
        <v>0</v>
      </c>
      <c r="V44" s="700">
        <v>0</v>
      </c>
      <c r="W44" s="701">
        <v>0</v>
      </c>
      <c r="X44" s="700">
        <v>0</v>
      </c>
      <c r="Y44" s="701">
        <v>0</v>
      </c>
      <c r="Z44" s="700">
        <v>0</v>
      </c>
      <c r="AA44" s="701">
        <v>0</v>
      </c>
      <c r="AB44" s="706">
        <v>0</v>
      </c>
      <c r="AC44" s="698">
        <v>0</v>
      </c>
      <c r="AD44" s="1212"/>
      <c r="AE44" s="1212"/>
      <c r="AF44" s="1213"/>
    </row>
    <row r="45" spans="1:32" ht="15" customHeight="1" x14ac:dyDescent="0.2">
      <c r="A45" s="352">
        <v>141</v>
      </c>
      <c r="B45" s="751"/>
      <c r="C45" s="367"/>
      <c r="D45" s="367"/>
      <c r="E45" s="368"/>
      <c r="F45" s="1216" t="s">
        <v>564</v>
      </c>
      <c r="G45" s="1217"/>
      <c r="H45" s="1217"/>
      <c r="I45" s="1217"/>
      <c r="J45" s="1217"/>
      <c r="K45" s="1217"/>
      <c r="L45" s="1217"/>
      <c r="M45" s="698">
        <v>0</v>
      </c>
      <c r="N45" s="704">
        <v>0</v>
      </c>
      <c r="O45" s="700">
        <v>0</v>
      </c>
      <c r="P45" s="701">
        <v>0</v>
      </c>
      <c r="Q45" s="702">
        <v>0</v>
      </c>
      <c r="R45" s="700">
        <v>0</v>
      </c>
      <c r="S45" s="701">
        <v>0</v>
      </c>
      <c r="T45" s="700">
        <v>0</v>
      </c>
      <c r="U45" s="701">
        <v>0</v>
      </c>
      <c r="V45" s="700">
        <v>0</v>
      </c>
      <c r="W45" s="701">
        <v>0</v>
      </c>
      <c r="X45" s="700">
        <v>0</v>
      </c>
      <c r="Y45" s="701">
        <v>0</v>
      </c>
      <c r="Z45" s="700">
        <v>0</v>
      </c>
      <c r="AA45" s="701">
        <v>0</v>
      </c>
      <c r="AB45" s="706">
        <v>0</v>
      </c>
      <c r="AC45" s="698">
        <v>0</v>
      </c>
      <c r="AD45" s="1212"/>
      <c r="AE45" s="1212"/>
      <c r="AF45" s="1213"/>
    </row>
    <row r="46" spans="1:32" ht="15" customHeight="1" x14ac:dyDescent="0.2">
      <c r="A46" s="352">
        <v>142</v>
      </c>
      <c r="B46" s="751"/>
      <c r="C46" s="367"/>
      <c r="D46" s="1234" t="s">
        <v>22</v>
      </c>
      <c r="E46" s="1259"/>
      <c r="F46" s="1259"/>
      <c r="G46" s="1259"/>
      <c r="H46" s="1259"/>
      <c r="I46" s="1259"/>
      <c r="J46" s="1259"/>
      <c r="K46" s="1259"/>
      <c r="L46" s="1259"/>
      <c r="M46" s="1235"/>
      <c r="N46" s="1235"/>
      <c r="O46" s="1235"/>
      <c r="P46" s="1235"/>
      <c r="Q46" s="1235"/>
      <c r="R46" s="1235"/>
      <c r="S46" s="1235"/>
      <c r="T46" s="1235"/>
      <c r="U46" s="1235"/>
      <c r="V46" s="1235"/>
      <c r="W46" s="1235"/>
      <c r="X46" s="1235"/>
      <c r="Y46" s="1235"/>
      <c r="Z46" s="1235"/>
      <c r="AA46" s="1235"/>
      <c r="AB46" s="1235"/>
      <c r="AC46" s="1235"/>
      <c r="AD46" s="1235"/>
      <c r="AE46" s="1235"/>
      <c r="AF46" s="1258"/>
    </row>
    <row r="47" spans="1:32" ht="15" customHeight="1" x14ac:dyDescent="0.2">
      <c r="A47" s="352">
        <v>143</v>
      </c>
      <c r="B47" s="751"/>
      <c r="C47" s="367"/>
      <c r="D47" s="367"/>
      <c r="E47" s="1251" t="s">
        <v>118</v>
      </c>
      <c r="F47" s="1252"/>
      <c r="G47" s="1252"/>
      <c r="H47" s="1252"/>
      <c r="I47" s="1252"/>
      <c r="J47" s="1252"/>
      <c r="K47" s="1252"/>
      <c r="L47" s="1252"/>
      <c r="M47" s="407">
        <f>SUM(M48:M49)</f>
        <v>0</v>
      </c>
      <c r="N47" s="410">
        <f t="shared" ref="N47:AC47" si="10">SUBTOTAL(9,N48:N49)</f>
        <v>0</v>
      </c>
      <c r="O47" s="414">
        <f t="shared" si="10"/>
        <v>0</v>
      </c>
      <c r="P47" s="413">
        <f t="shared" si="10"/>
        <v>0</v>
      </c>
      <c r="Q47" s="411">
        <f t="shared" si="10"/>
        <v>0</v>
      </c>
      <c r="R47" s="414">
        <f t="shared" si="10"/>
        <v>0</v>
      </c>
      <c r="S47" s="414">
        <f t="shared" si="10"/>
        <v>0</v>
      </c>
      <c r="T47" s="414">
        <f t="shared" si="10"/>
        <v>0</v>
      </c>
      <c r="U47" s="414">
        <f t="shared" si="10"/>
        <v>0</v>
      </c>
      <c r="V47" s="414">
        <f t="shared" si="10"/>
        <v>0</v>
      </c>
      <c r="W47" s="414">
        <f t="shared" si="10"/>
        <v>0</v>
      </c>
      <c r="X47" s="414">
        <f t="shared" si="10"/>
        <v>0</v>
      </c>
      <c r="Y47" s="414">
        <f t="shared" si="10"/>
        <v>0</v>
      </c>
      <c r="Z47" s="414">
        <f t="shared" si="10"/>
        <v>0</v>
      </c>
      <c r="AA47" s="414">
        <f t="shared" si="10"/>
        <v>0</v>
      </c>
      <c r="AB47" s="424">
        <f t="shared" si="10"/>
        <v>0</v>
      </c>
      <c r="AC47" s="407">
        <f t="shared" si="10"/>
        <v>0</v>
      </c>
      <c r="AD47" s="1212"/>
      <c r="AE47" s="1212"/>
      <c r="AF47" s="1213"/>
    </row>
    <row r="48" spans="1:32" ht="15" customHeight="1" x14ac:dyDescent="0.2">
      <c r="A48" s="352">
        <v>144</v>
      </c>
      <c r="B48" s="751"/>
      <c r="C48" s="367"/>
      <c r="D48" s="367"/>
      <c r="E48" s="368"/>
      <c r="F48" s="1253" t="s">
        <v>124</v>
      </c>
      <c r="G48" s="1254"/>
      <c r="H48" s="1254"/>
      <c r="I48" s="1254"/>
      <c r="J48" s="1254"/>
      <c r="K48" s="1254"/>
      <c r="L48" s="1254"/>
      <c r="M48" s="698">
        <v>0</v>
      </c>
      <c r="N48" s="699">
        <v>0</v>
      </c>
      <c r="O48" s="700">
        <v>0</v>
      </c>
      <c r="P48" s="701">
        <v>0</v>
      </c>
      <c r="Q48" s="702">
        <v>0</v>
      </c>
      <c r="R48" s="700">
        <v>0</v>
      </c>
      <c r="S48" s="701">
        <v>0</v>
      </c>
      <c r="T48" s="700">
        <v>0</v>
      </c>
      <c r="U48" s="701">
        <v>0</v>
      </c>
      <c r="V48" s="700">
        <v>0</v>
      </c>
      <c r="W48" s="701">
        <v>0</v>
      </c>
      <c r="X48" s="700">
        <v>0</v>
      </c>
      <c r="Y48" s="701">
        <v>0</v>
      </c>
      <c r="Z48" s="700">
        <v>0</v>
      </c>
      <c r="AA48" s="701">
        <v>0</v>
      </c>
      <c r="AB48" s="706">
        <v>0</v>
      </c>
      <c r="AC48" s="698">
        <v>0</v>
      </c>
      <c r="AD48" s="1212"/>
      <c r="AE48" s="1212"/>
      <c r="AF48" s="1213"/>
    </row>
    <row r="49" spans="1:32" ht="15" customHeight="1" x14ac:dyDescent="0.2">
      <c r="A49" s="352">
        <v>145</v>
      </c>
      <c r="B49" s="751"/>
      <c r="C49" s="367"/>
      <c r="D49" s="367"/>
      <c r="E49" s="368"/>
      <c r="F49" s="1249" t="s">
        <v>571</v>
      </c>
      <c r="G49" s="1250"/>
      <c r="H49" s="1250"/>
      <c r="I49" s="1250"/>
      <c r="J49" s="1250"/>
      <c r="K49" s="1250"/>
      <c r="L49" s="1250"/>
      <c r="M49" s="698">
        <v>0</v>
      </c>
      <c r="N49" s="699">
        <v>0</v>
      </c>
      <c r="O49" s="700">
        <v>0</v>
      </c>
      <c r="P49" s="701">
        <v>0</v>
      </c>
      <c r="Q49" s="702">
        <v>0</v>
      </c>
      <c r="R49" s="700">
        <v>0</v>
      </c>
      <c r="S49" s="701">
        <v>0</v>
      </c>
      <c r="T49" s="700"/>
      <c r="U49" s="701">
        <v>0</v>
      </c>
      <c r="V49" s="700">
        <v>0</v>
      </c>
      <c r="W49" s="701">
        <v>0</v>
      </c>
      <c r="X49" s="700">
        <v>0</v>
      </c>
      <c r="Y49" s="701">
        <v>0</v>
      </c>
      <c r="Z49" s="700">
        <v>0</v>
      </c>
      <c r="AA49" s="701">
        <v>0</v>
      </c>
      <c r="AB49" s="706">
        <v>0</v>
      </c>
      <c r="AC49" s="698">
        <v>0</v>
      </c>
      <c r="AD49" s="1212"/>
      <c r="AE49" s="1212"/>
      <c r="AF49" s="1213"/>
    </row>
    <row r="50" spans="1:32" ht="15" customHeight="1" x14ac:dyDescent="0.2">
      <c r="A50" s="352">
        <v>146</v>
      </c>
      <c r="B50" s="751"/>
      <c r="C50" s="367"/>
      <c r="D50" s="367"/>
      <c r="E50" s="1251" t="s">
        <v>119</v>
      </c>
      <c r="F50" s="1252"/>
      <c r="G50" s="1252"/>
      <c r="H50" s="1252"/>
      <c r="I50" s="1252"/>
      <c r="J50" s="1252"/>
      <c r="K50" s="1252"/>
      <c r="L50" s="1252"/>
      <c r="M50" s="407">
        <f>SUM(M51:M53)</f>
        <v>0</v>
      </c>
      <c r="N50" s="410">
        <f t="shared" ref="N50:AC50" si="11">SUBTOTAL(9,N51:N53)</f>
        <v>0</v>
      </c>
      <c r="O50" s="414">
        <f t="shared" si="11"/>
        <v>0</v>
      </c>
      <c r="P50" s="413">
        <f t="shared" si="11"/>
        <v>0</v>
      </c>
      <c r="Q50" s="411">
        <f t="shared" si="11"/>
        <v>0</v>
      </c>
      <c r="R50" s="414">
        <f t="shared" si="11"/>
        <v>0</v>
      </c>
      <c r="S50" s="414">
        <f t="shared" si="11"/>
        <v>0</v>
      </c>
      <c r="T50" s="414">
        <f t="shared" si="11"/>
        <v>0</v>
      </c>
      <c r="U50" s="414">
        <f t="shared" si="11"/>
        <v>0</v>
      </c>
      <c r="V50" s="414">
        <f t="shared" si="11"/>
        <v>0</v>
      </c>
      <c r="W50" s="414">
        <f t="shared" si="11"/>
        <v>0</v>
      </c>
      <c r="X50" s="414">
        <f t="shared" si="11"/>
        <v>0</v>
      </c>
      <c r="Y50" s="414">
        <f t="shared" si="11"/>
        <v>0</v>
      </c>
      <c r="Z50" s="414">
        <f t="shared" si="11"/>
        <v>0</v>
      </c>
      <c r="AA50" s="414">
        <f t="shared" si="11"/>
        <v>0</v>
      </c>
      <c r="AB50" s="424">
        <f t="shared" si="11"/>
        <v>0</v>
      </c>
      <c r="AC50" s="407">
        <f t="shared" si="11"/>
        <v>0</v>
      </c>
      <c r="AD50" s="1212"/>
      <c r="AE50" s="1212"/>
      <c r="AF50" s="1213"/>
    </row>
    <row r="51" spans="1:32" ht="15" customHeight="1" x14ac:dyDescent="0.2">
      <c r="A51" s="352">
        <v>147</v>
      </c>
      <c r="B51" s="751"/>
      <c r="C51" s="367"/>
      <c r="D51" s="367"/>
      <c r="E51" s="368"/>
      <c r="F51" s="1253" t="s">
        <v>116</v>
      </c>
      <c r="G51" s="1254"/>
      <c r="H51" s="1254"/>
      <c r="I51" s="1254"/>
      <c r="J51" s="1254"/>
      <c r="K51" s="1254"/>
      <c r="L51" s="1254"/>
      <c r="M51" s="698">
        <v>0</v>
      </c>
      <c r="N51" s="699">
        <v>0</v>
      </c>
      <c r="O51" s="700">
        <v>0</v>
      </c>
      <c r="P51" s="701">
        <v>0</v>
      </c>
      <c r="Q51" s="702">
        <v>0</v>
      </c>
      <c r="R51" s="700">
        <v>0</v>
      </c>
      <c r="S51" s="701">
        <v>0</v>
      </c>
      <c r="T51" s="700">
        <v>0</v>
      </c>
      <c r="U51" s="701">
        <v>0</v>
      </c>
      <c r="V51" s="700">
        <v>0</v>
      </c>
      <c r="W51" s="701">
        <v>0</v>
      </c>
      <c r="X51" s="700">
        <v>0</v>
      </c>
      <c r="Y51" s="701">
        <v>0</v>
      </c>
      <c r="Z51" s="700">
        <v>0</v>
      </c>
      <c r="AA51" s="701">
        <v>0</v>
      </c>
      <c r="AB51" s="706">
        <v>0</v>
      </c>
      <c r="AC51" s="698">
        <v>0</v>
      </c>
      <c r="AD51" s="1212"/>
      <c r="AE51" s="1212"/>
      <c r="AF51" s="1213"/>
    </row>
    <row r="52" spans="1:32" ht="15" customHeight="1" x14ac:dyDescent="0.2">
      <c r="A52" s="352">
        <v>148</v>
      </c>
      <c r="B52" s="751"/>
      <c r="C52" s="367"/>
      <c r="D52" s="367"/>
      <c r="E52" s="368"/>
      <c r="F52" s="1216" t="s">
        <v>567</v>
      </c>
      <c r="G52" s="1217"/>
      <c r="H52" s="1217"/>
      <c r="I52" s="1217"/>
      <c r="J52" s="1217"/>
      <c r="K52" s="1217"/>
      <c r="L52" s="1217"/>
      <c r="M52" s="698">
        <v>0</v>
      </c>
      <c r="N52" s="699">
        <v>0</v>
      </c>
      <c r="O52" s="700">
        <v>0</v>
      </c>
      <c r="P52" s="701">
        <v>0</v>
      </c>
      <c r="Q52" s="702">
        <v>0</v>
      </c>
      <c r="R52" s="700">
        <v>0</v>
      </c>
      <c r="S52" s="701">
        <v>0</v>
      </c>
      <c r="T52" s="700">
        <v>0</v>
      </c>
      <c r="U52" s="701">
        <v>0</v>
      </c>
      <c r="V52" s="700">
        <v>0</v>
      </c>
      <c r="W52" s="701">
        <v>0</v>
      </c>
      <c r="X52" s="700">
        <v>0</v>
      </c>
      <c r="Y52" s="701">
        <v>0</v>
      </c>
      <c r="Z52" s="700">
        <v>0</v>
      </c>
      <c r="AA52" s="701">
        <v>0</v>
      </c>
      <c r="AB52" s="706">
        <v>0</v>
      </c>
      <c r="AC52" s="698">
        <v>0</v>
      </c>
      <c r="AD52" s="1212"/>
      <c r="AE52" s="1212"/>
      <c r="AF52" s="1213"/>
    </row>
    <row r="53" spans="1:32" ht="27.75" customHeight="1" x14ac:dyDescent="0.2">
      <c r="A53" s="352">
        <v>149</v>
      </c>
      <c r="B53" s="583"/>
      <c r="C53" s="371"/>
      <c r="D53" s="371"/>
      <c r="E53" s="737"/>
      <c r="F53" s="1216" t="s">
        <v>431</v>
      </c>
      <c r="G53" s="1217"/>
      <c r="H53" s="1217"/>
      <c r="I53" s="1217"/>
      <c r="J53" s="1217"/>
      <c r="K53" s="1217"/>
      <c r="L53" s="1217"/>
      <c r="M53" s="698">
        <v>0</v>
      </c>
      <c r="N53" s="699">
        <v>0</v>
      </c>
      <c r="O53" s="700">
        <v>0</v>
      </c>
      <c r="P53" s="701">
        <v>0</v>
      </c>
      <c r="Q53" s="702">
        <v>0</v>
      </c>
      <c r="R53" s="700">
        <v>0</v>
      </c>
      <c r="S53" s="701">
        <v>0</v>
      </c>
      <c r="T53" s="700">
        <v>0</v>
      </c>
      <c r="U53" s="701">
        <v>0</v>
      </c>
      <c r="V53" s="700">
        <v>0</v>
      </c>
      <c r="W53" s="701">
        <v>0</v>
      </c>
      <c r="X53" s="700">
        <v>0</v>
      </c>
      <c r="Y53" s="701">
        <v>0</v>
      </c>
      <c r="Z53" s="700">
        <v>0</v>
      </c>
      <c r="AA53" s="701">
        <v>0</v>
      </c>
      <c r="AB53" s="706">
        <v>0</v>
      </c>
      <c r="AC53" s="698">
        <v>0</v>
      </c>
      <c r="AD53" s="1212"/>
      <c r="AE53" s="1212"/>
      <c r="AF53" s="1213"/>
    </row>
    <row r="54" spans="1:32" ht="15" customHeight="1" x14ac:dyDescent="0.2">
      <c r="A54" s="352">
        <v>150</v>
      </c>
      <c r="B54" s="350"/>
      <c r="C54" s="752"/>
      <c r="D54" s="752"/>
      <c r="E54" s="1315" t="s">
        <v>120</v>
      </c>
      <c r="F54" s="1316"/>
      <c r="G54" s="1316"/>
      <c r="H54" s="1316"/>
      <c r="I54" s="1316"/>
      <c r="J54" s="1316"/>
      <c r="K54" s="1316"/>
      <c r="L54" s="1316"/>
      <c r="M54" s="407">
        <f>SUM(M55:M56)</f>
        <v>0</v>
      </c>
      <c r="N54" s="410">
        <f t="shared" ref="N54:AC54" si="12">SUBTOTAL(9,N55:N56)</f>
        <v>0</v>
      </c>
      <c r="O54" s="414">
        <f t="shared" si="12"/>
        <v>0</v>
      </c>
      <c r="P54" s="413">
        <f t="shared" si="12"/>
        <v>0</v>
      </c>
      <c r="Q54" s="411">
        <f t="shared" si="12"/>
        <v>0</v>
      </c>
      <c r="R54" s="414">
        <f t="shared" si="12"/>
        <v>0</v>
      </c>
      <c r="S54" s="414">
        <f t="shared" si="12"/>
        <v>0</v>
      </c>
      <c r="T54" s="414">
        <f t="shared" si="12"/>
        <v>0</v>
      </c>
      <c r="U54" s="414">
        <f t="shared" si="12"/>
        <v>0</v>
      </c>
      <c r="V54" s="414">
        <f t="shared" si="12"/>
        <v>0</v>
      </c>
      <c r="W54" s="414">
        <f t="shared" si="12"/>
        <v>0</v>
      </c>
      <c r="X54" s="414">
        <f t="shared" si="12"/>
        <v>0</v>
      </c>
      <c r="Y54" s="414">
        <f t="shared" si="12"/>
        <v>0</v>
      </c>
      <c r="Z54" s="414">
        <f t="shared" si="12"/>
        <v>0</v>
      </c>
      <c r="AA54" s="414">
        <f t="shared" si="12"/>
        <v>0</v>
      </c>
      <c r="AB54" s="424">
        <f t="shared" si="12"/>
        <v>0</v>
      </c>
      <c r="AC54" s="407">
        <f t="shared" si="12"/>
        <v>0</v>
      </c>
      <c r="AD54" s="1212"/>
      <c r="AE54" s="1212"/>
      <c r="AF54" s="1213"/>
    </row>
    <row r="55" spans="1:32" ht="15" customHeight="1" x14ac:dyDescent="0.2">
      <c r="A55" s="352">
        <v>151</v>
      </c>
      <c r="B55" s="751"/>
      <c r="C55" s="367"/>
      <c r="D55" s="367"/>
      <c r="E55" s="368"/>
      <c r="F55" s="1253" t="s">
        <v>117</v>
      </c>
      <c r="G55" s="1254"/>
      <c r="H55" s="1254"/>
      <c r="I55" s="1254"/>
      <c r="J55" s="1254"/>
      <c r="K55" s="1254"/>
      <c r="L55" s="1254"/>
      <c r="M55" s="698">
        <v>0</v>
      </c>
      <c r="N55" s="699">
        <v>0</v>
      </c>
      <c r="O55" s="700">
        <v>0</v>
      </c>
      <c r="P55" s="701">
        <v>0</v>
      </c>
      <c r="Q55" s="702">
        <v>0</v>
      </c>
      <c r="R55" s="700">
        <v>0</v>
      </c>
      <c r="S55" s="701">
        <v>0</v>
      </c>
      <c r="T55" s="700">
        <v>0</v>
      </c>
      <c r="U55" s="701">
        <v>0</v>
      </c>
      <c r="V55" s="700">
        <v>0</v>
      </c>
      <c r="W55" s="701">
        <v>0</v>
      </c>
      <c r="X55" s="700">
        <v>0</v>
      </c>
      <c r="Y55" s="701">
        <v>0</v>
      </c>
      <c r="Z55" s="700">
        <v>0</v>
      </c>
      <c r="AA55" s="701">
        <v>0</v>
      </c>
      <c r="AB55" s="706">
        <v>0</v>
      </c>
      <c r="AC55" s="698">
        <v>0</v>
      </c>
      <c r="AD55" s="1212"/>
      <c r="AE55" s="1212"/>
      <c r="AF55" s="1213"/>
    </row>
    <row r="56" spans="1:32" ht="15" customHeight="1" x14ac:dyDescent="0.2">
      <c r="A56" s="352">
        <v>152</v>
      </c>
      <c r="B56" s="751"/>
      <c r="C56" s="367"/>
      <c r="D56" s="367"/>
      <c r="E56" s="368"/>
      <c r="F56" s="1249" t="s">
        <v>572</v>
      </c>
      <c r="G56" s="1250"/>
      <c r="H56" s="1250"/>
      <c r="I56" s="1250"/>
      <c r="J56" s="1250"/>
      <c r="K56" s="1250"/>
      <c r="L56" s="1250"/>
      <c r="M56" s="698">
        <v>0</v>
      </c>
      <c r="N56" s="699">
        <v>0</v>
      </c>
      <c r="O56" s="700">
        <v>0</v>
      </c>
      <c r="P56" s="701">
        <v>0</v>
      </c>
      <c r="Q56" s="702">
        <v>0</v>
      </c>
      <c r="R56" s="700">
        <v>0</v>
      </c>
      <c r="S56" s="701">
        <v>0</v>
      </c>
      <c r="T56" s="700">
        <v>0</v>
      </c>
      <c r="U56" s="701">
        <v>0</v>
      </c>
      <c r="V56" s="700">
        <v>0</v>
      </c>
      <c r="W56" s="701">
        <v>0</v>
      </c>
      <c r="X56" s="700">
        <v>0</v>
      </c>
      <c r="Y56" s="701">
        <v>0</v>
      </c>
      <c r="Z56" s="700">
        <v>0</v>
      </c>
      <c r="AA56" s="701">
        <v>0</v>
      </c>
      <c r="AB56" s="706">
        <v>0</v>
      </c>
      <c r="AC56" s="698">
        <v>0</v>
      </c>
      <c r="AD56" s="1212"/>
      <c r="AE56" s="1212"/>
      <c r="AF56" s="1213"/>
    </row>
    <row r="57" spans="1:32" ht="15" customHeight="1" x14ac:dyDescent="0.2">
      <c r="A57" s="352">
        <v>153</v>
      </c>
      <c r="B57" s="751"/>
      <c r="C57" s="367"/>
      <c r="D57" s="367"/>
      <c r="E57" s="1251" t="s">
        <v>121</v>
      </c>
      <c r="F57" s="1252"/>
      <c r="G57" s="1252"/>
      <c r="H57" s="1252"/>
      <c r="I57" s="1252"/>
      <c r="J57" s="1252"/>
      <c r="K57" s="1252"/>
      <c r="L57" s="1252"/>
      <c r="M57" s="407">
        <f>SUM(M58:M60)</f>
        <v>0</v>
      </c>
      <c r="N57" s="410">
        <f t="shared" ref="N57:AC57" si="13">SUBTOTAL(9,N58:N60)</f>
        <v>0</v>
      </c>
      <c r="O57" s="414">
        <f t="shared" si="13"/>
        <v>0</v>
      </c>
      <c r="P57" s="413">
        <f t="shared" si="13"/>
        <v>0</v>
      </c>
      <c r="Q57" s="411">
        <f t="shared" si="13"/>
        <v>0</v>
      </c>
      <c r="R57" s="414">
        <f t="shared" si="13"/>
        <v>0</v>
      </c>
      <c r="S57" s="414">
        <f t="shared" si="13"/>
        <v>0</v>
      </c>
      <c r="T57" s="414">
        <f t="shared" si="13"/>
        <v>0</v>
      </c>
      <c r="U57" s="414">
        <f t="shared" si="13"/>
        <v>0</v>
      </c>
      <c r="V57" s="414">
        <f t="shared" si="13"/>
        <v>0</v>
      </c>
      <c r="W57" s="414">
        <f t="shared" si="13"/>
        <v>0</v>
      </c>
      <c r="X57" s="414">
        <f t="shared" si="13"/>
        <v>0</v>
      </c>
      <c r="Y57" s="414">
        <f t="shared" si="13"/>
        <v>0</v>
      </c>
      <c r="Z57" s="414">
        <f t="shared" si="13"/>
        <v>0</v>
      </c>
      <c r="AA57" s="414">
        <f t="shared" si="13"/>
        <v>0</v>
      </c>
      <c r="AB57" s="424">
        <f t="shared" si="13"/>
        <v>0</v>
      </c>
      <c r="AC57" s="407">
        <f t="shared" si="13"/>
        <v>0</v>
      </c>
      <c r="AD57" s="1212"/>
      <c r="AE57" s="1212"/>
      <c r="AF57" s="1213"/>
    </row>
    <row r="58" spans="1:32" ht="15" customHeight="1" x14ac:dyDescent="0.2">
      <c r="A58" s="352">
        <v>154</v>
      </c>
      <c r="B58" s="751"/>
      <c r="C58" s="367"/>
      <c r="D58" s="367"/>
      <c r="E58" s="368"/>
      <c r="F58" s="1253" t="s">
        <v>122</v>
      </c>
      <c r="G58" s="1254"/>
      <c r="H58" s="1254"/>
      <c r="I58" s="1254"/>
      <c r="J58" s="1254"/>
      <c r="K58" s="1254"/>
      <c r="L58" s="1254"/>
      <c r="M58" s="698">
        <v>0</v>
      </c>
      <c r="N58" s="699">
        <v>0</v>
      </c>
      <c r="O58" s="700">
        <v>0</v>
      </c>
      <c r="P58" s="701">
        <v>0</v>
      </c>
      <c r="Q58" s="702">
        <v>0</v>
      </c>
      <c r="R58" s="700">
        <v>0</v>
      </c>
      <c r="S58" s="701">
        <v>0</v>
      </c>
      <c r="T58" s="700">
        <v>0</v>
      </c>
      <c r="U58" s="701">
        <v>0</v>
      </c>
      <c r="V58" s="700">
        <v>0</v>
      </c>
      <c r="W58" s="701">
        <v>0</v>
      </c>
      <c r="X58" s="700">
        <v>0</v>
      </c>
      <c r="Y58" s="701">
        <v>0</v>
      </c>
      <c r="Z58" s="700">
        <v>0</v>
      </c>
      <c r="AA58" s="701">
        <v>0</v>
      </c>
      <c r="AB58" s="706">
        <v>0</v>
      </c>
      <c r="AC58" s="698">
        <v>0</v>
      </c>
      <c r="AD58" s="1212"/>
      <c r="AE58" s="1212"/>
      <c r="AF58" s="1213"/>
    </row>
    <row r="59" spans="1:32" ht="15" customHeight="1" x14ac:dyDescent="0.2">
      <c r="A59" s="352">
        <v>155</v>
      </c>
      <c r="B59" s="751"/>
      <c r="C59" s="367"/>
      <c r="D59" s="367"/>
      <c r="E59" s="368"/>
      <c r="F59" s="1216" t="s">
        <v>573</v>
      </c>
      <c r="G59" s="1217"/>
      <c r="H59" s="1217"/>
      <c r="I59" s="1217"/>
      <c r="J59" s="1217"/>
      <c r="K59" s="1217"/>
      <c r="L59" s="1217"/>
      <c r="M59" s="698">
        <v>0</v>
      </c>
      <c r="N59" s="699">
        <v>0</v>
      </c>
      <c r="O59" s="700">
        <v>0</v>
      </c>
      <c r="P59" s="701">
        <v>0</v>
      </c>
      <c r="Q59" s="702">
        <v>0</v>
      </c>
      <c r="R59" s="700">
        <v>0</v>
      </c>
      <c r="S59" s="701">
        <v>0</v>
      </c>
      <c r="T59" s="700">
        <v>0</v>
      </c>
      <c r="U59" s="701">
        <v>0</v>
      </c>
      <c r="V59" s="700">
        <v>0</v>
      </c>
      <c r="W59" s="701">
        <v>0</v>
      </c>
      <c r="X59" s="700">
        <v>0</v>
      </c>
      <c r="Y59" s="701">
        <v>0</v>
      </c>
      <c r="Z59" s="700">
        <v>0</v>
      </c>
      <c r="AA59" s="701">
        <v>0</v>
      </c>
      <c r="AB59" s="706">
        <v>0</v>
      </c>
      <c r="AC59" s="698">
        <v>0</v>
      </c>
      <c r="AD59" s="1212"/>
      <c r="AE59" s="1212"/>
      <c r="AF59" s="1213"/>
    </row>
    <row r="60" spans="1:32" ht="27.75" customHeight="1" x14ac:dyDescent="0.2">
      <c r="A60" s="352">
        <v>156</v>
      </c>
      <c r="B60" s="751"/>
      <c r="C60" s="367"/>
      <c r="D60" s="367"/>
      <c r="E60" s="368"/>
      <c r="F60" s="1249" t="s">
        <v>432</v>
      </c>
      <c r="G60" s="1250"/>
      <c r="H60" s="1250"/>
      <c r="I60" s="1250"/>
      <c r="J60" s="1250"/>
      <c r="K60" s="1250"/>
      <c r="L60" s="1250"/>
      <c r="M60" s="698">
        <v>0</v>
      </c>
      <c r="N60" s="699">
        <v>0</v>
      </c>
      <c r="O60" s="700">
        <v>0</v>
      </c>
      <c r="P60" s="701">
        <v>0</v>
      </c>
      <c r="Q60" s="702">
        <v>0</v>
      </c>
      <c r="R60" s="700">
        <v>0</v>
      </c>
      <c r="S60" s="701">
        <v>0</v>
      </c>
      <c r="T60" s="700">
        <v>0</v>
      </c>
      <c r="U60" s="701">
        <v>0</v>
      </c>
      <c r="V60" s="700">
        <v>0</v>
      </c>
      <c r="W60" s="701">
        <v>0</v>
      </c>
      <c r="X60" s="700">
        <v>0</v>
      </c>
      <c r="Y60" s="701">
        <v>0</v>
      </c>
      <c r="Z60" s="700">
        <v>0</v>
      </c>
      <c r="AA60" s="701">
        <v>0</v>
      </c>
      <c r="AB60" s="706">
        <v>0</v>
      </c>
      <c r="AC60" s="698">
        <v>0</v>
      </c>
      <c r="AD60" s="1212"/>
      <c r="AE60" s="1212"/>
      <c r="AF60" s="1213"/>
    </row>
    <row r="61" spans="1:32" ht="15" customHeight="1" x14ac:dyDescent="0.2">
      <c r="A61" s="352">
        <v>157</v>
      </c>
      <c r="B61" s="751"/>
      <c r="C61" s="367"/>
      <c r="D61" s="367"/>
      <c r="E61" s="1251" t="s">
        <v>546</v>
      </c>
      <c r="F61" s="1252"/>
      <c r="G61" s="1252"/>
      <c r="H61" s="1252"/>
      <c r="I61" s="1252"/>
      <c r="J61" s="1252"/>
      <c r="K61" s="1252"/>
      <c r="L61" s="1252"/>
      <c r="M61" s="407">
        <f>SUM(M62:M63)</f>
        <v>0</v>
      </c>
      <c r="N61" s="410">
        <f t="shared" ref="N61:AC61" si="14">SUBTOTAL(9,N62:N63)</f>
        <v>0</v>
      </c>
      <c r="O61" s="414">
        <f t="shared" si="14"/>
        <v>0</v>
      </c>
      <c r="P61" s="413">
        <f t="shared" si="14"/>
        <v>0</v>
      </c>
      <c r="Q61" s="411">
        <f t="shared" si="14"/>
        <v>0</v>
      </c>
      <c r="R61" s="414">
        <f t="shared" si="14"/>
        <v>0</v>
      </c>
      <c r="S61" s="414">
        <f t="shared" si="14"/>
        <v>0</v>
      </c>
      <c r="T61" s="414">
        <f t="shared" si="14"/>
        <v>0</v>
      </c>
      <c r="U61" s="414">
        <f t="shared" si="14"/>
        <v>0</v>
      </c>
      <c r="V61" s="414">
        <f t="shared" si="14"/>
        <v>0</v>
      </c>
      <c r="W61" s="414">
        <f t="shared" si="14"/>
        <v>0</v>
      </c>
      <c r="X61" s="414">
        <f t="shared" si="14"/>
        <v>0</v>
      </c>
      <c r="Y61" s="414">
        <f t="shared" si="14"/>
        <v>0</v>
      </c>
      <c r="Z61" s="414">
        <f t="shared" si="14"/>
        <v>0</v>
      </c>
      <c r="AA61" s="414">
        <f t="shared" si="14"/>
        <v>0</v>
      </c>
      <c r="AB61" s="424">
        <f t="shared" si="14"/>
        <v>0</v>
      </c>
      <c r="AC61" s="407">
        <f t="shared" si="14"/>
        <v>0</v>
      </c>
      <c r="AD61" s="1212"/>
      <c r="AE61" s="1212"/>
      <c r="AF61" s="1213"/>
    </row>
    <row r="62" spans="1:32" ht="27.75" customHeight="1" x14ac:dyDescent="0.2">
      <c r="A62" s="352">
        <v>158</v>
      </c>
      <c r="B62" s="751"/>
      <c r="C62" s="367"/>
      <c r="D62" s="367"/>
      <c r="E62" s="368"/>
      <c r="F62" s="1253" t="s">
        <v>547</v>
      </c>
      <c r="G62" s="1254"/>
      <c r="H62" s="1254"/>
      <c r="I62" s="1254"/>
      <c r="J62" s="1254"/>
      <c r="K62" s="1254"/>
      <c r="L62" s="1254"/>
      <c r="M62" s="698">
        <v>0</v>
      </c>
      <c r="N62" s="699">
        <v>0</v>
      </c>
      <c r="O62" s="700">
        <v>0</v>
      </c>
      <c r="P62" s="701">
        <v>0</v>
      </c>
      <c r="Q62" s="702">
        <v>0</v>
      </c>
      <c r="R62" s="700">
        <v>0</v>
      </c>
      <c r="S62" s="701">
        <v>0</v>
      </c>
      <c r="T62" s="700">
        <v>0</v>
      </c>
      <c r="U62" s="701">
        <v>0</v>
      </c>
      <c r="V62" s="700">
        <v>0</v>
      </c>
      <c r="W62" s="701">
        <v>0</v>
      </c>
      <c r="X62" s="700">
        <v>0</v>
      </c>
      <c r="Y62" s="701">
        <v>0</v>
      </c>
      <c r="Z62" s="700">
        <v>0</v>
      </c>
      <c r="AA62" s="701">
        <v>0</v>
      </c>
      <c r="AB62" s="706">
        <v>0</v>
      </c>
      <c r="AC62" s="698">
        <v>0</v>
      </c>
      <c r="AD62" s="1212"/>
      <c r="AE62" s="1212"/>
      <c r="AF62" s="1213"/>
    </row>
    <row r="63" spans="1:32" ht="15" customHeight="1" x14ac:dyDescent="0.2">
      <c r="A63" s="352">
        <v>159</v>
      </c>
      <c r="B63" s="751"/>
      <c r="C63" s="367"/>
      <c r="D63" s="367"/>
      <c r="E63" s="368"/>
      <c r="F63" s="1249" t="s">
        <v>570</v>
      </c>
      <c r="G63" s="1250"/>
      <c r="H63" s="1250"/>
      <c r="I63" s="1250"/>
      <c r="J63" s="1250"/>
      <c r="K63" s="1250"/>
      <c r="L63" s="1250"/>
      <c r="M63" s="698">
        <v>0</v>
      </c>
      <c r="N63" s="699">
        <v>0</v>
      </c>
      <c r="O63" s="700">
        <v>0</v>
      </c>
      <c r="P63" s="701">
        <v>0</v>
      </c>
      <c r="Q63" s="702">
        <v>0</v>
      </c>
      <c r="R63" s="700">
        <v>0</v>
      </c>
      <c r="S63" s="701">
        <v>0</v>
      </c>
      <c r="T63" s="700"/>
      <c r="U63" s="701">
        <v>0</v>
      </c>
      <c r="V63" s="700">
        <v>0</v>
      </c>
      <c r="W63" s="701">
        <v>0</v>
      </c>
      <c r="X63" s="700">
        <v>0</v>
      </c>
      <c r="Y63" s="701">
        <v>0</v>
      </c>
      <c r="Z63" s="700">
        <v>0</v>
      </c>
      <c r="AA63" s="701">
        <v>0</v>
      </c>
      <c r="AB63" s="706">
        <v>0</v>
      </c>
      <c r="AC63" s="698">
        <v>0</v>
      </c>
      <c r="AD63" s="1212"/>
      <c r="AE63" s="1212"/>
      <c r="AF63" s="1213"/>
    </row>
    <row r="64" spans="1:32" ht="15" customHeight="1" x14ac:dyDescent="0.2">
      <c r="A64" s="352">
        <v>160</v>
      </c>
      <c r="B64" s="751"/>
      <c r="C64" s="367"/>
      <c r="D64" s="367"/>
      <c r="E64" s="1251" t="s">
        <v>548</v>
      </c>
      <c r="F64" s="1252"/>
      <c r="G64" s="1252"/>
      <c r="H64" s="1252"/>
      <c r="I64" s="1252"/>
      <c r="J64" s="1252"/>
      <c r="K64" s="1252"/>
      <c r="L64" s="1252"/>
      <c r="M64" s="407">
        <f>SUM(M65:M67)</f>
        <v>0</v>
      </c>
      <c r="N64" s="410">
        <f t="shared" ref="N64:AC64" si="15">SUBTOTAL(9,N65:N67)</f>
        <v>0</v>
      </c>
      <c r="O64" s="414">
        <f t="shared" si="15"/>
        <v>0</v>
      </c>
      <c r="P64" s="413">
        <f t="shared" si="15"/>
        <v>0</v>
      </c>
      <c r="Q64" s="411">
        <f t="shared" si="15"/>
        <v>0</v>
      </c>
      <c r="R64" s="414">
        <f t="shared" si="15"/>
        <v>0</v>
      </c>
      <c r="S64" s="414">
        <f t="shared" si="15"/>
        <v>0</v>
      </c>
      <c r="T64" s="414">
        <f t="shared" si="15"/>
        <v>0</v>
      </c>
      <c r="U64" s="414">
        <f t="shared" si="15"/>
        <v>0</v>
      </c>
      <c r="V64" s="414">
        <f t="shared" si="15"/>
        <v>0</v>
      </c>
      <c r="W64" s="414">
        <f t="shared" si="15"/>
        <v>0</v>
      </c>
      <c r="X64" s="414">
        <f t="shared" si="15"/>
        <v>0</v>
      </c>
      <c r="Y64" s="414">
        <f t="shared" si="15"/>
        <v>0</v>
      </c>
      <c r="Z64" s="414">
        <f t="shared" si="15"/>
        <v>0</v>
      </c>
      <c r="AA64" s="414">
        <f t="shared" si="15"/>
        <v>0</v>
      </c>
      <c r="AB64" s="424">
        <f t="shared" si="15"/>
        <v>0</v>
      </c>
      <c r="AC64" s="407">
        <f t="shared" si="15"/>
        <v>0</v>
      </c>
      <c r="AD64" s="1212"/>
      <c r="AE64" s="1212"/>
      <c r="AF64" s="1213"/>
    </row>
    <row r="65" spans="1:32" ht="15" customHeight="1" x14ac:dyDescent="0.2">
      <c r="A65" s="352">
        <v>161</v>
      </c>
      <c r="B65" s="751"/>
      <c r="C65" s="367"/>
      <c r="D65" s="367"/>
      <c r="E65" s="368"/>
      <c r="F65" s="1253" t="s">
        <v>549</v>
      </c>
      <c r="G65" s="1254"/>
      <c r="H65" s="1254"/>
      <c r="I65" s="1254"/>
      <c r="J65" s="1254"/>
      <c r="K65" s="1254"/>
      <c r="L65" s="1254"/>
      <c r="M65" s="698">
        <v>0</v>
      </c>
      <c r="N65" s="699">
        <v>0</v>
      </c>
      <c r="O65" s="700">
        <v>0</v>
      </c>
      <c r="P65" s="701">
        <v>0</v>
      </c>
      <c r="Q65" s="702">
        <v>0</v>
      </c>
      <c r="R65" s="700">
        <v>0</v>
      </c>
      <c r="S65" s="701">
        <v>0</v>
      </c>
      <c r="T65" s="700">
        <v>0</v>
      </c>
      <c r="U65" s="701">
        <v>0</v>
      </c>
      <c r="V65" s="700">
        <v>0</v>
      </c>
      <c r="W65" s="701">
        <v>0</v>
      </c>
      <c r="X65" s="700">
        <v>0</v>
      </c>
      <c r="Y65" s="701">
        <v>0</v>
      </c>
      <c r="Z65" s="700">
        <v>0</v>
      </c>
      <c r="AA65" s="701">
        <v>0</v>
      </c>
      <c r="AB65" s="706">
        <v>0</v>
      </c>
      <c r="AC65" s="698">
        <v>0</v>
      </c>
      <c r="AD65" s="1212"/>
      <c r="AE65" s="1212"/>
      <c r="AF65" s="1213"/>
    </row>
    <row r="66" spans="1:32" x14ac:dyDescent="0.2">
      <c r="A66" s="352">
        <v>162</v>
      </c>
      <c r="B66" s="751"/>
      <c r="C66" s="664"/>
      <c r="D66" s="664"/>
      <c r="E66" s="664"/>
      <c r="F66" s="1216" t="s">
        <v>574</v>
      </c>
      <c r="G66" s="1217"/>
      <c r="H66" s="1217"/>
      <c r="I66" s="1217"/>
      <c r="J66" s="1217"/>
      <c r="K66" s="1217"/>
      <c r="L66" s="1217"/>
      <c r="M66" s="698">
        <v>0</v>
      </c>
      <c r="N66" s="699">
        <v>0</v>
      </c>
      <c r="O66" s="700">
        <v>0</v>
      </c>
      <c r="P66" s="701">
        <v>0</v>
      </c>
      <c r="Q66" s="702">
        <v>0</v>
      </c>
      <c r="R66" s="700">
        <v>0</v>
      </c>
      <c r="S66" s="701">
        <v>0</v>
      </c>
      <c r="T66" s="700">
        <v>0</v>
      </c>
      <c r="U66" s="701">
        <v>0</v>
      </c>
      <c r="V66" s="700">
        <v>0</v>
      </c>
      <c r="W66" s="701">
        <v>0</v>
      </c>
      <c r="X66" s="700">
        <v>0</v>
      </c>
      <c r="Y66" s="701">
        <v>0</v>
      </c>
      <c r="Z66" s="700">
        <v>0</v>
      </c>
      <c r="AA66" s="701">
        <v>0</v>
      </c>
      <c r="AB66" s="706">
        <v>0</v>
      </c>
      <c r="AC66" s="698">
        <v>0</v>
      </c>
      <c r="AD66" s="1212"/>
      <c r="AE66" s="1212"/>
      <c r="AF66" s="1213"/>
    </row>
    <row r="67" spans="1:32" ht="27.75" customHeight="1" x14ac:dyDescent="0.2">
      <c r="A67" s="352">
        <v>163</v>
      </c>
      <c r="B67" s="751"/>
      <c r="C67" s="664"/>
      <c r="D67" s="664"/>
      <c r="E67" s="664"/>
      <c r="F67" s="1216" t="s">
        <v>566</v>
      </c>
      <c r="G67" s="1217"/>
      <c r="H67" s="1217"/>
      <c r="I67" s="1217"/>
      <c r="J67" s="1217"/>
      <c r="K67" s="1217"/>
      <c r="L67" s="1217"/>
      <c r="M67" s="698">
        <v>0</v>
      </c>
      <c r="N67" s="699">
        <v>0</v>
      </c>
      <c r="O67" s="700">
        <v>0</v>
      </c>
      <c r="P67" s="701">
        <v>0</v>
      </c>
      <c r="Q67" s="702">
        <v>0</v>
      </c>
      <c r="R67" s="700">
        <v>0</v>
      </c>
      <c r="S67" s="701">
        <v>0</v>
      </c>
      <c r="T67" s="700">
        <v>0</v>
      </c>
      <c r="U67" s="701">
        <v>0</v>
      </c>
      <c r="V67" s="700">
        <v>0</v>
      </c>
      <c r="W67" s="701">
        <v>0</v>
      </c>
      <c r="X67" s="700">
        <v>0</v>
      </c>
      <c r="Y67" s="701">
        <v>0</v>
      </c>
      <c r="Z67" s="700">
        <v>0</v>
      </c>
      <c r="AA67" s="701">
        <v>0</v>
      </c>
      <c r="AB67" s="706">
        <v>0</v>
      </c>
      <c r="AC67" s="698">
        <v>0</v>
      </c>
      <c r="AD67" s="1212"/>
      <c r="AE67" s="1212"/>
      <c r="AF67" s="1213"/>
    </row>
    <row r="68" spans="1:32" x14ac:dyDescent="0.2">
      <c r="A68" s="352">
        <v>164</v>
      </c>
      <c r="B68" s="751"/>
      <c r="C68" s="664"/>
      <c r="D68" s="1234" t="s">
        <v>23</v>
      </c>
      <c r="E68" s="1259"/>
      <c r="F68" s="1259"/>
      <c r="G68" s="1259"/>
      <c r="H68" s="1259"/>
      <c r="I68" s="1259"/>
      <c r="J68" s="1259"/>
      <c r="K68" s="1259"/>
      <c r="L68" s="1259"/>
      <c r="M68" s="1235"/>
      <c r="N68" s="1235"/>
      <c r="O68" s="1235"/>
      <c r="P68" s="1235"/>
      <c r="Q68" s="1235"/>
      <c r="R68" s="1235"/>
      <c r="S68" s="1235"/>
      <c r="T68" s="1235"/>
      <c r="U68" s="1235"/>
      <c r="V68" s="1235"/>
      <c r="W68" s="1235"/>
      <c r="X68" s="1235"/>
      <c r="Y68" s="1235"/>
      <c r="Z68" s="1235"/>
      <c r="AA68" s="1235"/>
      <c r="AB68" s="1235"/>
      <c r="AC68" s="1235"/>
      <c r="AD68" s="1235"/>
      <c r="AE68" s="1235"/>
      <c r="AF68" s="1258"/>
    </row>
    <row r="69" spans="1:32" x14ac:dyDescent="0.2">
      <c r="A69" s="352">
        <v>165</v>
      </c>
      <c r="B69" s="751"/>
      <c r="C69" s="664"/>
      <c r="D69" s="664"/>
      <c r="E69" s="1251" t="s">
        <v>126</v>
      </c>
      <c r="F69" s="1252"/>
      <c r="G69" s="1252"/>
      <c r="H69" s="1252"/>
      <c r="I69" s="1252"/>
      <c r="J69" s="1252"/>
      <c r="K69" s="1252"/>
      <c r="L69" s="1252"/>
      <c r="M69" s="407">
        <f>SUM(M70:M71)</f>
        <v>0</v>
      </c>
      <c r="N69" s="410">
        <f t="shared" ref="N69:AC69" si="16">SUBTOTAL(9,N70:N71)</f>
        <v>0</v>
      </c>
      <c r="O69" s="414">
        <f t="shared" si="16"/>
        <v>0</v>
      </c>
      <c r="P69" s="413">
        <f t="shared" si="16"/>
        <v>0</v>
      </c>
      <c r="Q69" s="411">
        <f t="shared" si="16"/>
        <v>0</v>
      </c>
      <c r="R69" s="414">
        <f t="shared" si="16"/>
        <v>0</v>
      </c>
      <c r="S69" s="414">
        <f t="shared" si="16"/>
        <v>0</v>
      </c>
      <c r="T69" s="414">
        <f t="shared" si="16"/>
        <v>0</v>
      </c>
      <c r="U69" s="414">
        <f t="shared" si="16"/>
        <v>0</v>
      </c>
      <c r="V69" s="414">
        <f t="shared" si="16"/>
        <v>0</v>
      </c>
      <c r="W69" s="414">
        <f t="shared" si="16"/>
        <v>0</v>
      </c>
      <c r="X69" s="414">
        <f t="shared" si="16"/>
        <v>0</v>
      </c>
      <c r="Y69" s="414">
        <f t="shared" si="16"/>
        <v>0</v>
      </c>
      <c r="Z69" s="414">
        <f t="shared" si="16"/>
        <v>0</v>
      </c>
      <c r="AA69" s="414">
        <f t="shared" si="16"/>
        <v>0</v>
      </c>
      <c r="AB69" s="424">
        <f t="shared" si="16"/>
        <v>0</v>
      </c>
      <c r="AC69" s="407">
        <f t="shared" si="16"/>
        <v>0</v>
      </c>
      <c r="AD69" s="1212"/>
      <c r="AE69" s="1212"/>
      <c r="AF69" s="1213"/>
    </row>
    <row r="70" spans="1:32" x14ac:dyDescent="0.2">
      <c r="A70" s="352">
        <v>166</v>
      </c>
      <c r="B70" s="751"/>
      <c r="C70" s="664"/>
      <c r="D70" s="664"/>
      <c r="E70" s="664"/>
      <c r="F70" s="1253" t="s">
        <v>127</v>
      </c>
      <c r="G70" s="1254"/>
      <c r="H70" s="1254"/>
      <c r="I70" s="1254"/>
      <c r="J70" s="1254"/>
      <c r="K70" s="1254"/>
      <c r="L70" s="1254"/>
      <c r="M70" s="698">
        <v>0</v>
      </c>
      <c r="N70" s="699">
        <v>0</v>
      </c>
      <c r="O70" s="700">
        <v>0</v>
      </c>
      <c r="P70" s="701">
        <v>0</v>
      </c>
      <c r="Q70" s="702">
        <v>0</v>
      </c>
      <c r="R70" s="700">
        <v>0</v>
      </c>
      <c r="S70" s="701">
        <v>0</v>
      </c>
      <c r="T70" s="700">
        <v>0</v>
      </c>
      <c r="U70" s="701">
        <v>0</v>
      </c>
      <c r="V70" s="700">
        <v>0</v>
      </c>
      <c r="W70" s="701">
        <v>0</v>
      </c>
      <c r="X70" s="700">
        <v>0</v>
      </c>
      <c r="Y70" s="701">
        <v>0</v>
      </c>
      <c r="Z70" s="700">
        <v>0</v>
      </c>
      <c r="AA70" s="701">
        <v>0</v>
      </c>
      <c r="AB70" s="706">
        <v>0</v>
      </c>
      <c r="AC70" s="698">
        <v>0</v>
      </c>
      <c r="AD70" s="1212"/>
      <c r="AE70" s="1212"/>
      <c r="AF70" s="1213"/>
    </row>
    <row r="71" spans="1:32" x14ac:dyDescent="0.2">
      <c r="A71" s="352">
        <v>167</v>
      </c>
      <c r="B71" s="751"/>
      <c r="C71" s="664"/>
      <c r="D71" s="664"/>
      <c r="E71" s="664"/>
      <c r="F71" s="1249" t="s">
        <v>128</v>
      </c>
      <c r="G71" s="1250"/>
      <c r="H71" s="1250"/>
      <c r="I71" s="1250"/>
      <c r="J71" s="1250"/>
      <c r="K71" s="1250"/>
      <c r="L71" s="1250"/>
      <c r="M71" s="698">
        <v>0</v>
      </c>
      <c r="N71" s="699">
        <v>0</v>
      </c>
      <c r="O71" s="700">
        <v>0</v>
      </c>
      <c r="P71" s="701">
        <v>0</v>
      </c>
      <c r="Q71" s="702">
        <v>0</v>
      </c>
      <c r="R71" s="700">
        <v>0</v>
      </c>
      <c r="S71" s="701">
        <v>0</v>
      </c>
      <c r="T71" s="700">
        <v>0</v>
      </c>
      <c r="U71" s="701">
        <v>0</v>
      </c>
      <c r="V71" s="700">
        <v>0</v>
      </c>
      <c r="W71" s="701">
        <v>0</v>
      </c>
      <c r="X71" s="700">
        <v>0</v>
      </c>
      <c r="Y71" s="701">
        <v>0</v>
      </c>
      <c r="Z71" s="700">
        <v>0</v>
      </c>
      <c r="AA71" s="701">
        <v>0</v>
      </c>
      <c r="AB71" s="706">
        <v>0</v>
      </c>
      <c r="AC71" s="698">
        <v>0</v>
      </c>
      <c r="AD71" s="1212"/>
      <c r="AE71" s="1212"/>
      <c r="AF71" s="1213"/>
    </row>
    <row r="72" spans="1:32" x14ac:dyDescent="0.2">
      <c r="A72" s="352">
        <v>168</v>
      </c>
      <c r="B72" s="751"/>
      <c r="C72" s="664"/>
      <c r="D72" s="664"/>
      <c r="E72" s="1251" t="s">
        <v>129</v>
      </c>
      <c r="F72" s="1252"/>
      <c r="G72" s="1252"/>
      <c r="H72" s="1252"/>
      <c r="I72" s="1252"/>
      <c r="J72" s="1252"/>
      <c r="K72" s="1252"/>
      <c r="L72" s="1252"/>
      <c r="M72" s="407">
        <f>SUM(M73:M74)</f>
        <v>0</v>
      </c>
      <c r="N72" s="410">
        <f t="shared" ref="N72:AC72" si="17">SUBTOTAL(9,N73:N74)</f>
        <v>0</v>
      </c>
      <c r="O72" s="414">
        <f t="shared" si="17"/>
        <v>0</v>
      </c>
      <c r="P72" s="413">
        <f t="shared" si="17"/>
        <v>0</v>
      </c>
      <c r="Q72" s="411">
        <f t="shared" si="17"/>
        <v>0</v>
      </c>
      <c r="R72" s="414">
        <f t="shared" si="17"/>
        <v>0</v>
      </c>
      <c r="S72" s="414">
        <f t="shared" si="17"/>
        <v>0</v>
      </c>
      <c r="T72" s="414">
        <f t="shared" si="17"/>
        <v>0</v>
      </c>
      <c r="U72" s="414">
        <f t="shared" si="17"/>
        <v>0</v>
      </c>
      <c r="V72" s="414">
        <f t="shared" si="17"/>
        <v>0</v>
      </c>
      <c r="W72" s="414">
        <f t="shared" si="17"/>
        <v>0</v>
      </c>
      <c r="X72" s="414">
        <f t="shared" si="17"/>
        <v>0</v>
      </c>
      <c r="Y72" s="414">
        <f t="shared" si="17"/>
        <v>0</v>
      </c>
      <c r="Z72" s="414">
        <f t="shared" si="17"/>
        <v>0</v>
      </c>
      <c r="AA72" s="414">
        <f t="shared" si="17"/>
        <v>0</v>
      </c>
      <c r="AB72" s="424">
        <f t="shared" si="17"/>
        <v>0</v>
      </c>
      <c r="AC72" s="407">
        <f t="shared" si="17"/>
        <v>0</v>
      </c>
      <c r="AD72" s="1212"/>
      <c r="AE72" s="1212"/>
      <c r="AF72" s="1213"/>
    </row>
    <row r="73" spans="1:32" x14ac:dyDescent="0.2">
      <c r="A73" s="352">
        <v>169</v>
      </c>
      <c r="B73" s="751"/>
      <c r="C73" s="664"/>
      <c r="D73" s="664"/>
      <c r="E73" s="664"/>
      <c r="F73" s="1253" t="s">
        <v>130</v>
      </c>
      <c r="G73" s="1254"/>
      <c r="H73" s="1254"/>
      <c r="I73" s="1254"/>
      <c r="J73" s="1254"/>
      <c r="K73" s="1254"/>
      <c r="L73" s="1254"/>
      <c r="M73" s="698">
        <v>0</v>
      </c>
      <c r="N73" s="699">
        <v>0</v>
      </c>
      <c r="O73" s="700">
        <v>0</v>
      </c>
      <c r="P73" s="700">
        <v>0</v>
      </c>
      <c r="Q73" s="705">
        <v>0</v>
      </c>
      <c r="R73" s="700">
        <v>0</v>
      </c>
      <c r="S73" s="701">
        <v>0</v>
      </c>
      <c r="T73" s="700">
        <v>0</v>
      </c>
      <c r="U73" s="701">
        <v>0</v>
      </c>
      <c r="V73" s="700">
        <v>0</v>
      </c>
      <c r="W73" s="701">
        <v>0</v>
      </c>
      <c r="X73" s="700">
        <v>0</v>
      </c>
      <c r="Y73" s="701">
        <v>0</v>
      </c>
      <c r="Z73" s="700">
        <v>0</v>
      </c>
      <c r="AA73" s="701">
        <v>0</v>
      </c>
      <c r="AB73" s="706">
        <v>0</v>
      </c>
      <c r="AC73" s="698">
        <v>0</v>
      </c>
      <c r="AD73" s="1212"/>
      <c r="AE73" s="1212"/>
      <c r="AF73" s="1213"/>
    </row>
    <row r="74" spans="1:32" x14ac:dyDescent="0.2">
      <c r="A74" s="352">
        <v>170</v>
      </c>
      <c r="B74" s="751"/>
      <c r="C74" s="664"/>
      <c r="D74" s="664"/>
      <c r="E74" s="664"/>
      <c r="F74" s="1249" t="s">
        <v>131</v>
      </c>
      <c r="G74" s="1250"/>
      <c r="H74" s="1250"/>
      <c r="I74" s="1250"/>
      <c r="J74" s="1250"/>
      <c r="K74" s="1250"/>
      <c r="L74" s="1250"/>
      <c r="M74" s="698">
        <v>0</v>
      </c>
      <c r="N74" s="699">
        <v>0</v>
      </c>
      <c r="O74" s="700">
        <v>0</v>
      </c>
      <c r="P74" s="700">
        <v>0</v>
      </c>
      <c r="Q74" s="705">
        <v>0</v>
      </c>
      <c r="R74" s="700">
        <v>0</v>
      </c>
      <c r="S74" s="701">
        <v>0</v>
      </c>
      <c r="T74" s="700">
        <v>0</v>
      </c>
      <c r="U74" s="701">
        <v>0</v>
      </c>
      <c r="V74" s="700">
        <v>0</v>
      </c>
      <c r="W74" s="701">
        <v>0</v>
      </c>
      <c r="X74" s="700">
        <v>0</v>
      </c>
      <c r="Y74" s="701">
        <v>0</v>
      </c>
      <c r="Z74" s="700">
        <v>0</v>
      </c>
      <c r="AA74" s="701">
        <v>0</v>
      </c>
      <c r="AB74" s="706">
        <v>0</v>
      </c>
      <c r="AC74" s="698">
        <v>0</v>
      </c>
      <c r="AD74" s="1212"/>
      <c r="AE74" s="1212"/>
      <c r="AF74" s="1213"/>
    </row>
    <row r="75" spans="1:32" x14ac:dyDescent="0.2">
      <c r="A75" s="352">
        <v>171</v>
      </c>
      <c r="B75" s="751"/>
      <c r="C75" s="664"/>
      <c r="D75" s="664"/>
      <c r="E75" s="1251" t="s">
        <v>132</v>
      </c>
      <c r="F75" s="1252"/>
      <c r="G75" s="1252"/>
      <c r="H75" s="1252"/>
      <c r="I75" s="1252"/>
      <c r="J75" s="1252"/>
      <c r="K75" s="1252"/>
      <c r="L75" s="1252"/>
      <c r="M75" s="407">
        <f>SUM(M76:M77)</f>
        <v>0</v>
      </c>
      <c r="N75" s="410">
        <f t="shared" ref="N75:AC75" si="18">SUBTOTAL(9,N76:N77)</f>
        <v>0</v>
      </c>
      <c r="O75" s="414">
        <f t="shared" si="18"/>
        <v>0</v>
      </c>
      <c r="P75" s="413">
        <f t="shared" si="18"/>
        <v>0</v>
      </c>
      <c r="Q75" s="415">
        <f t="shared" si="18"/>
        <v>0</v>
      </c>
      <c r="R75" s="414">
        <f t="shared" si="18"/>
        <v>0</v>
      </c>
      <c r="S75" s="414">
        <f t="shared" si="18"/>
        <v>0</v>
      </c>
      <c r="T75" s="414">
        <f t="shared" si="18"/>
        <v>0</v>
      </c>
      <c r="U75" s="414">
        <f t="shared" si="18"/>
        <v>0</v>
      </c>
      <c r="V75" s="414">
        <f t="shared" si="18"/>
        <v>0</v>
      </c>
      <c r="W75" s="414">
        <f t="shared" si="18"/>
        <v>0</v>
      </c>
      <c r="X75" s="414">
        <f t="shared" si="18"/>
        <v>0</v>
      </c>
      <c r="Y75" s="414">
        <f t="shared" si="18"/>
        <v>0</v>
      </c>
      <c r="Z75" s="414">
        <f t="shared" si="18"/>
        <v>0</v>
      </c>
      <c r="AA75" s="414">
        <f t="shared" si="18"/>
        <v>0</v>
      </c>
      <c r="AB75" s="424">
        <f t="shared" si="18"/>
        <v>0</v>
      </c>
      <c r="AC75" s="407">
        <f t="shared" si="18"/>
        <v>0</v>
      </c>
      <c r="AD75" s="1212"/>
      <c r="AE75" s="1212"/>
      <c r="AF75" s="1213"/>
    </row>
    <row r="76" spans="1:32" x14ac:dyDescent="0.2">
      <c r="A76" s="352">
        <v>172</v>
      </c>
      <c r="B76" s="751"/>
      <c r="C76" s="664"/>
      <c r="D76" s="664"/>
      <c r="E76" s="664"/>
      <c r="F76" s="1253" t="s">
        <v>133</v>
      </c>
      <c r="G76" s="1254"/>
      <c r="H76" s="1254"/>
      <c r="I76" s="1254"/>
      <c r="J76" s="1254"/>
      <c r="K76" s="1254"/>
      <c r="L76" s="1254"/>
      <c r="M76" s="698">
        <v>0</v>
      </c>
      <c r="N76" s="699">
        <v>0</v>
      </c>
      <c r="O76" s="700">
        <v>0</v>
      </c>
      <c r="P76" s="700">
        <v>0</v>
      </c>
      <c r="Q76" s="705">
        <v>0</v>
      </c>
      <c r="R76" s="700">
        <v>0</v>
      </c>
      <c r="S76" s="701">
        <v>0</v>
      </c>
      <c r="T76" s="700">
        <v>0</v>
      </c>
      <c r="U76" s="701">
        <v>0</v>
      </c>
      <c r="V76" s="700">
        <v>0</v>
      </c>
      <c r="W76" s="701">
        <v>0</v>
      </c>
      <c r="X76" s="700">
        <v>0</v>
      </c>
      <c r="Y76" s="701">
        <v>0</v>
      </c>
      <c r="Z76" s="700">
        <v>0</v>
      </c>
      <c r="AA76" s="701">
        <v>0</v>
      </c>
      <c r="AB76" s="706">
        <v>0</v>
      </c>
      <c r="AC76" s="698">
        <v>0</v>
      </c>
      <c r="AD76" s="1212"/>
      <c r="AE76" s="1212"/>
      <c r="AF76" s="1213"/>
    </row>
    <row r="77" spans="1:32" x14ac:dyDescent="0.2">
      <c r="A77" s="352">
        <v>173</v>
      </c>
      <c r="B77" s="751"/>
      <c r="C77" s="664"/>
      <c r="D77" s="664"/>
      <c r="E77" s="664"/>
      <c r="F77" s="1249" t="s">
        <v>134</v>
      </c>
      <c r="G77" s="1250"/>
      <c r="H77" s="1250"/>
      <c r="I77" s="1250"/>
      <c r="J77" s="1250"/>
      <c r="K77" s="1250"/>
      <c r="L77" s="1250"/>
      <c r="M77" s="698">
        <v>0</v>
      </c>
      <c r="N77" s="699">
        <v>0</v>
      </c>
      <c r="O77" s="700">
        <v>0</v>
      </c>
      <c r="P77" s="700">
        <v>0</v>
      </c>
      <c r="Q77" s="705">
        <v>0</v>
      </c>
      <c r="R77" s="700">
        <v>0</v>
      </c>
      <c r="S77" s="701">
        <v>0</v>
      </c>
      <c r="T77" s="700">
        <v>0</v>
      </c>
      <c r="U77" s="701">
        <v>0</v>
      </c>
      <c r="V77" s="700">
        <v>0</v>
      </c>
      <c r="W77" s="701">
        <v>0</v>
      </c>
      <c r="X77" s="700">
        <v>0</v>
      </c>
      <c r="Y77" s="701">
        <v>0</v>
      </c>
      <c r="Z77" s="700">
        <v>0</v>
      </c>
      <c r="AA77" s="701">
        <v>0</v>
      </c>
      <c r="AB77" s="706">
        <v>0</v>
      </c>
      <c r="AC77" s="698">
        <v>0</v>
      </c>
      <c r="AD77" s="1212"/>
      <c r="AE77" s="1212"/>
      <c r="AF77" s="1213"/>
    </row>
    <row r="78" spans="1:32" x14ac:dyDescent="0.2">
      <c r="A78" s="352">
        <v>174</v>
      </c>
      <c r="B78" s="751"/>
      <c r="C78" s="664"/>
      <c r="D78" s="664"/>
      <c r="E78" s="1251" t="s">
        <v>135</v>
      </c>
      <c r="F78" s="1252"/>
      <c r="G78" s="1252"/>
      <c r="H78" s="1252"/>
      <c r="I78" s="1252"/>
      <c r="J78" s="1252"/>
      <c r="K78" s="1252"/>
      <c r="L78" s="1252"/>
      <c r="M78" s="407">
        <f>SUM(M79:M80)</f>
        <v>0</v>
      </c>
      <c r="N78" s="410">
        <f t="shared" ref="N78:AC78" si="19">SUBTOTAL(9,N79:N80)</f>
        <v>0</v>
      </c>
      <c r="O78" s="414">
        <f t="shared" si="19"/>
        <v>0</v>
      </c>
      <c r="P78" s="413">
        <f t="shared" si="19"/>
        <v>0</v>
      </c>
      <c r="Q78" s="415">
        <f t="shared" si="19"/>
        <v>0</v>
      </c>
      <c r="R78" s="414">
        <f t="shared" si="19"/>
        <v>0</v>
      </c>
      <c r="S78" s="414">
        <f t="shared" si="19"/>
        <v>0</v>
      </c>
      <c r="T78" s="414">
        <f t="shared" si="19"/>
        <v>0</v>
      </c>
      <c r="U78" s="414">
        <f t="shared" si="19"/>
        <v>0</v>
      </c>
      <c r="V78" s="414">
        <f t="shared" si="19"/>
        <v>0</v>
      </c>
      <c r="W78" s="414">
        <f t="shared" si="19"/>
        <v>0</v>
      </c>
      <c r="X78" s="414">
        <f t="shared" si="19"/>
        <v>0</v>
      </c>
      <c r="Y78" s="414">
        <f t="shared" si="19"/>
        <v>0</v>
      </c>
      <c r="Z78" s="414">
        <f t="shared" si="19"/>
        <v>0</v>
      </c>
      <c r="AA78" s="414">
        <f t="shared" si="19"/>
        <v>0</v>
      </c>
      <c r="AB78" s="424">
        <f t="shared" si="19"/>
        <v>0</v>
      </c>
      <c r="AC78" s="407">
        <f t="shared" si="19"/>
        <v>0</v>
      </c>
      <c r="AD78" s="1212"/>
      <c r="AE78" s="1212"/>
      <c r="AF78" s="1213"/>
    </row>
    <row r="79" spans="1:32" x14ac:dyDescent="0.2">
      <c r="A79" s="352">
        <v>175</v>
      </c>
      <c r="B79" s="751"/>
      <c r="C79" s="664"/>
      <c r="D79" s="664"/>
      <c r="E79" s="664"/>
      <c r="F79" s="1253" t="s">
        <v>136</v>
      </c>
      <c r="G79" s="1254"/>
      <c r="H79" s="1254"/>
      <c r="I79" s="1254"/>
      <c r="J79" s="1254"/>
      <c r="K79" s="1254"/>
      <c r="L79" s="1254"/>
      <c r="M79" s="698">
        <v>0</v>
      </c>
      <c r="N79" s="699">
        <v>0</v>
      </c>
      <c r="O79" s="700">
        <v>0</v>
      </c>
      <c r="P79" s="700">
        <v>0</v>
      </c>
      <c r="Q79" s="705">
        <v>0</v>
      </c>
      <c r="R79" s="700">
        <v>0</v>
      </c>
      <c r="S79" s="701">
        <v>0</v>
      </c>
      <c r="T79" s="700">
        <v>0</v>
      </c>
      <c r="U79" s="701">
        <v>0</v>
      </c>
      <c r="V79" s="700">
        <v>0</v>
      </c>
      <c r="W79" s="701">
        <v>0</v>
      </c>
      <c r="X79" s="700">
        <v>0</v>
      </c>
      <c r="Y79" s="701">
        <v>0</v>
      </c>
      <c r="Z79" s="700">
        <v>0</v>
      </c>
      <c r="AA79" s="701">
        <v>0</v>
      </c>
      <c r="AB79" s="706">
        <v>0</v>
      </c>
      <c r="AC79" s="698">
        <v>0</v>
      </c>
      <c r="AD79" s="1212"/>
      <c r="AE79" s="1212"/>
      <c r="AF79" s="1213"/>
    </row>
    <row r="80" spans="1:32" x14ac:dyDescent="0.2">
      <c r="A80" s="352">
        <v>176</v>
      </c>
      <c r="B80" s="751"/>
      <c r="C80" s="664"/>
      <c r="D80" s="664"/>
      <c r="E80" s="664"/>
      <c r="F80" s="1249" t="s">
        <v>137</v>
      </c>
      <c r="G80" s="1250"/>
      <c r="H80" s="1250"/>
      <c r="I80" s="1250"/>
      <c r="J80" s="1250"/>
      <c r="K80" s="1250"/>
      <c r="L80" s="1250"/>
      <c r="M80" s="698">
        <v>0</v>
      </c>
      <c r="N80" s="699">
        <v>0</v>
      </c>
      <c r="O80" s="700">
        <v>0</v>
      </c>
      <c r="P80" s="700">
        <v>0</v>
      </c>
      <c r="Q80" s="705">
        <v>0</v>
      </c>
      <c r="R80" s="700">
        <v>0</v>
      </c>
      <c r="S80" s="701">
        <v>0</v>
      </c>
      <c r="T80" s="700">
        <v>0</v>
      </c>
      <c r="U80" s="701">
        <v>0</v>
      </c>
      <c r="V80" s="700">
        <v>0</v>
      </c>
      <c r="W80" s="701">
        <v>0</v>
      </c>
      <c r="X80" s="700">
        <v>0</v>
      </c>
      <c r="Y80" s="701">
        <v>0</v>
      </c>
      <c r="Z80" s="700">
        <v>0</v>
      </c>
      <c r="AA80" s="701">
        <v>0</v>
      </c>
      <c r="AB80" s="706">
        <v>0</v>
      </c>
      <c r="AC80" s="698">
        <v>0</v>
      </c>
      <c r="AD80" s="1212"/>
      <c r="AE80" s="1212"/>
      <c r="AF80" s="1213"/>
    </row>
    <row r="81" spans="1:32" x14ac:dyDescent="0.2">
      <c r="A81" s="352">
        <v>177</v>
      </c>
      <c r="B81" s="751"/>
      <c r="C81" s="664"/>
      <c r="D81" s="664"/>
      <c r="E81" s="1251" t="s">
        <v>550</v>
      </c>
      <c r="F81" s="1252"/>
      <c r="G81" s="1252"/>
      <c r="H81" s="1252"/>
      <c r="I81" s="1252"/>
      <c r="J81" s="1252"/>
      <c r="K81" s="1252"/>
      <c r="L81" s="1252"/>
      <c r="M81" s="407">
        <f>SUM(M82:M83)</f>
        <v>0</v>
      </c>
      <c r="N81" s="410">
        <f t="shared" ref="N81:AC81" si="20">SUBTOTAL(9,N82:N83)</f>
        <v>0</v>
      </c>
      <c r="O81" s="414">
        <f t="shared" si="20"/>
        <v>0</v>
      </c>
      <c r="P81" s="413">
        <f t="shared" si="20"/>
        <v>0</v>
      </c>
      <c r="Q81" s="415">
        <f t="shared" si="20"/>
        <v>0</v>
      </c>
      <c r="R81" s="414">
        <f t="shared" si="20"/>
        <v>0</v>
      </c>
      <c r="S81" s="414">
        <f t="shared" si="20"/>
        <v>0</v>
      </c>
      <c r="T81" s="414">
        <f t="shared" si="20"/>
        <v>0</v>
      </c>
      <c r="U81" s="414">
        <f t="shared" si="20"/>
        <v>0</v>
      </c>
      <c r="V81" s="414">
        <f t="shared" si="20"/>
        <v>0</v>
      </c>
      <c r="W81" s="414">
        <f t="shared" si="20"/>
        <v>0</v>
      </c>
      <c r="X81" s="414">
        <f t="shared" si="20"/>
        <v>0</v>
      </c>
      <c r="Y81" s="414">
        <f t="shared" si="20"/>
        <v>0</v>
      </c>
      <c r="Z81" s="414">
        <f t="shared" si="20"/>
        <v>0</v>
      </c>
      <c r="AA81" s="414">
        <f t="shared" si="20"/>
        <v>0</v>
      </c>
      <c r="AB81" s="424">
        <f t="shared" si="20"/>
        <v>0</v>
      </c>
      <c r="AC81" s="407">
        <f t="shared" si="20"/>
        <v>0</v>
      </c>
      <c r="AD81" s="1212"/>
      <c r="AE81" s="1212"/>
      <c r="AF81" s="1213"/>
    </row>
    <row r="82" spans="1:32" x14ac:dyDescent="0.2">
      <c r="A82" s="352">
        <v>178</v>
      </c>
      <c r="B82" s="751"/>
      <c r="C82" s="664"/>
      <c r="D82" s="664"/>
      <c r="E82" s="664"/>
      <c r="F82" s="1253" t="s">
        <v>551</v>
      </c>
      <c r="G82" s="1254"/>
      <c r="H82" s="1254"/>
      <c r="I82" s="1254"/>
      <c r="J82" s="1254"/>
      <c r="K82" s="1254"/>
      <c r="L82" s="1254"/>
      <c r="M82" s="698">
        <v>0</v>
      </c>
      <c r="N82" s="699">
        <v>0</v>
      </c>
      <c r="O82" s="700">
        <v>0</v>
      </c>
      <c r="P82" s="700">
        <v>0</v>
      </c>
      <c r="Q82" s="705">
        <v>0</v>
      </c>
      <c r="R82" s="700">
        <v>0</v>
      </c>
      <c r="S82" s="701">
        <v>0</v>
      </c>
      <c r="T82" s="700">
        <v>0</v>
      </c>
      <c r="U82" s="701">
        <v>0</v>
      </c>
      <c r="V82" s="700">
        <v>0</v>
      </c>
      <c r="W82" s="701">
        <v>0</v>
      </c>
      <c r="X82" s="700">
        <v>0</v>
      </c>
      <c r="Y82" s="701">
        <v>0</v>
      </c>
      <c r="Z82" s="700">
        <v>0</v>
      </c>
      <c r="AA82" s="701">
        <v>0</v>
      </c>
      <c r="AB82" s="706">
        <v>0</v>
      </c>
      <c r="AC82" s="698">
        <v>0</v>
      </c>
      <c r="AD82" s="1212"/>
      <c r="AE82" s="1212"/>
      <c r="AF82" s="1213"/>
    </row>
    <row r="83" spans="1:32" x14ac:dyDescent="0.2">
      <c r="A83" s="352">
        <v>179</v>
      </c>
      <c r="B83" s="751"/>
      <c r="C83" s="664"/>
      <c r="D83" s="664"/>
      <c r="E83" s="664"/>
      <c r="F83" s="1249" t="s">
        <v>552</v>
      </c>
      <c r="G83" s="1250"/>
      <c r="H83" s="1250"/>
      <c r="I83" s="1250"/>
      <c r="J83" s="1250"/>
      <c r="K83" s="1250"/>
      <c r="L83" s="1250"/>
      <c r="M83" s="698">
        <v>0</v>
      </c>
      <c r="N83" s="699">
        <v>0</v>
      </c>
      <c r="O83" s="700">
        <v>0</v>
      </c>
      <c r="P83" s="700">
        <v>0</v>
      </c>
      <c r="Q83" s="705">
        <v>0</v>
      </c>
      <c r="R83" s="700">
        <v>0</v>
      </c>
      <c r="S83" s="701">
        <v>0</v>
      </c>
      <c r="T83" s="700">
        <v>0</v>
      </c>
      <c r="U83" s="701">
        <v>0</v>
      </c>
      <c r="V83" s="700">
        <v>0</v>
      </c>
      <c r="W83" s="701">
        <v>0</v>
      </c>
      <c r="X83" s="700">
        <v>0</v>
      </c>
      <c r="Y83" s="701">
        <v>0</v>
      </c>
      <c r="Z83" s="700">
        <v>0</v>
      </c>
      <c r="AA83" s="701">
        <v>0</v>
      </c>
      <c r="AB83" s="706">
        <v>0</v>
      </c>
      <c r="AC83" s="698">
        <v>0</v>
      </c>
      <c r="AD83" s="1212"/>
      <c r="AE83" s="1212"/>
      <c r="AF83" s="1213"/>
    </row>
    <row r="84" spans="1:32" x14ac:dyDescent="0.2">
      <c r="A84" s="352">
        <v>180</v>
      </c>
      <c r="B84" s="751"/>
      <c r="C84" s="664"/>
      <c r="D84" s="664"/>
      <c r="E84" s="1251" t="s">
        <v>553</v>
      </c>
      <c r="F84" s="1252"/>
      <c r="G84" s="1252"/>
      <c r="H84" s="1252"/>
      <c r="I84" s="1252"/>
      <c r="J84" s="1252"/>
      <c r="K84" s="1252"/>
      <c r="L84" s="1252"/>
      <c r="M84" s="407">
        <f>SUM(M85:M86)</f>
        <v>0</v>
      </c>
      <c r="N84" s="410">
        <f t="shared" ref="N84:AC84" si="21">SUBTOTAL(9,N85:N86)</f>
        <v>0</v>
      </c>
      <c r="O84" s="414">
        <f t="shared" si="21"/>
        <v>0</v>
      </c>
      <c r="P84" s="413">
        <f t="shared" si="21"/>
        <v>0</v>
      </c>
      <c r="Q84" s="415">
        <f t="shared" si="21"/>
        <v>0</v>
      </c>
      <c r="R84" s="414">
        <f t="shared" si="21"/>
        <v>0</v>
      </c>
      <c r="S84" s="414">
        <f t="shared" si="21"/>
        <v>0</v>
      </c>
      <c r="T84" s="414">
        <f t="shared" si="21"/>
        <v>0</v>
      </c>
      <c r="U84" s="414">
        <f t="shared" si="21"/>
        <v>0</v>
      </c>
      <c r="V84" s="414">
        <f t="shared" si="21"/>
        <v>0</v>
      </c>
      <c r="W84" s="414">
        <f t="shared" si="21"/>
        <v>0</v>
      </c>
      <c r="X84" s="414">
        <f t="shared" si="21"/>
        <v>0</v>
      </c>
      <c r="Y84" s="414">
        <f t="shared" si="21"/>
        <v>0</v>
      </c>
      <c r="Z84" s="414">
        <f t="shared" si="21"/>
        <v>0</v>
      </c>
      <c r="AA84" s="414">
        <f t="shared" si="21"/>
        <v>0</v>
      </c>
      <c r="AB84" s="424">
        <f t="shared" si="21"/>
        <v>0</v>
      </c>
      <c r="AC84" s="407">
        <f t="shared" si="21"/>
        <v>0</v>
      </c>
      <c r="AD84" s="1212"/>
      <c r="AE84" s="1212"/>
      <c r="AF84" s="1213"/>
    </row>
    <row r="85" spans="1:32" x14ac:dyDescent="0.2">
      <c r="A85" s="352">
        <v>181</v>
      </c>
      <c r="B85" s="751"/>
      <c r="C85" s="664"/>
      <c r="D85" s="664"/>
      <c r="E85" s="664"/>
      <c r="F85" s="1253" t="s">
        <v>554</v>
      </c>
      <c r="G85" s="1254"/>
      <c r="H85" s="1254"/>
      <c r="I85" s="1254"/>
      <c r="J85" s="1254"/>
      <c r="K85" s="1254"/>
      <c r="L85" s="1254"/>
      <c r="M85" s="698">
        <v>0</v>
      </c>
      <c r="N85" s="699">
        <v>0</v>
      </c>
      <c r="O85" s="700">
        <v>0</v>
      </c>
      <c r="P85" s="700">
        <v>0</v>
      </c>
      <c r="Q85" s="705">
        <v>0</v>
      </c>
      <c r="R85" s="700">
        <v>0</v>
      </c>
      <c r="S85" s="701">
        <v>0</v>
      </c>
      <c r="T85" s="700">
        <v>0</v>
      </c>
      <c r="U85" s="701">
        <v>0</v>
      </c>
      <c r="V85" s="700">
        <v>0</v>
      </c>
      <c r="W85" s="701">
        <v>0</v>
      </c>
      <c r="X85" s="700">
        <v>0</v>
      </c>
      <c r="Y85" s="701">
        <v>0</v>
      </c>
      <c r="Z85" s="700">
        <v>0</v>
      </c>
      <c r="AA85" s="701">
        <v>0</v>
      </c>
      <c r="AB85" s="706">
        <v>0</v>
      </c>
      <c r="AC85" s="698">
        <v>0</v>
      </c>
      <c r="AD85" s="1212"/>
      <c r="AE85" s="1212"/>
      <c r="AF85" s="1213"/>
    </row>
    <row r="86" spans="1:32" x14ac:dyDescent="0.2">
      <c r="A86" s="352">
        <v>182</v>
      </c>
      <c r="B86" s="751"/>
      <c r="C86" s="664"/>
      <c r="D86" s="664"/>
      <c r="E86" s="664"/>
      <c r="F86" s="1216" t="s">
        <v>555</v>
      </c>
      <c r="G86" s="1217"/>
      <c r="H86" s="1217"/>
      <c r="I86" s="1217"/>
      <c r="J86" s="1217"/>
      <c r="K86" s="1217"/>
      <c r="L86" s="1217"/>
      <c r="M86" s="698">
        <v>0</v>
      </c>
      <c r="N86" s="699">
        <v>0</v>
      </c>
      <c r="O86" s="700">
        <v>0</v>
      </c>
      <c r="P86" s="700">
        <v>0</v>
      </c>
      <c r="Q86" s="705">
        <v>0</v>
      </c>
      <c r="R86" s="700">
        <v>0</v>
      </c>
      <c r="S86" s="701">
        <v>0</v>
      </c>
      <c r="T86" s="700">
        <v>0</v>
      </c>
      <c r="U86" s="701">
        <v>0</v>
      </c>
      <c r="V86" s="700">
        <v>0</v>
      </c>
      <c r="W86" s="701">
        <v>0</v>
      </c>
      <c r="X86" s="700">
        <v>0</v>
      </c>
      <c r="Y86" s="701">
        <v>0</v>
      </c>
      <c r="Z86" s="700">
        <v>0</v>
      </c>
      <c r="AA86" s="701">
        <v>0</v>
      </c>
      <c r="AB86" s="706">
        <v>0</v>
      </c>
      <c r="AC86" s="698">
        <v>0</v>
      </c>
      <c r="AD86" s="1212"/>
      <c r="AE86" s="1212"/>
      <c r="AF86" s="1213"/>
    </row>
    <row r="87" spans="1:32" x14ac:dyDescent="0.2">
      <c r="A87" s="352">
        <v>183</v>
      </c>
      <c r="B87" s="751"/>
      <c r="C87" s="664"/>
      <c r="D87" s="1234" t="s">
        <v>24</v>
      </c>
      <c r="E87" s="1235"/>
      <c r="F87" s="1235"/>
      <c r="G87" s="1235"/>
      <c r="H87" s="1235"/>
      <c r="I87" s="1235"/>
      <c r="J87" s="1235"/>
      <c r="K87" s="1235"/>
      <c r="L87" s="1235"/>
      <c r="M87" s="407">
        <f>SUM(M88:M90)</f>
        <v>0</v>
      </c>
      <c r="N87" s="808"/>
      <c r="O87" s="809"/>
      <c r="P87" s="809"/>
      <c r="Q87" s="415">
        <f>SUBTOTAL(9,Q88:Q90)</f>
        <v>0</v>
      </c>
      <c r="R87" s="414">
        <f t="shared" ref="R87:T87" si="22">SUBTOTAL(9,R88:R90)</f>
        <v>0</v>
      </c>
      <c r="S87" s="414">
        <f t="shared" si="22"/>
        <v>0</v>
      </c>
      <c r="T87" s="414">
        <f t="shared" si="22"/>
        <v>0</v>
      </c>
      <c r="U87" s="809"/>
      <c r="V87" s="809"/>
      <c r="W87" s="809"/>
      <c r="X87" s="809"/>
      <c r="Y87" s="809"/>
      <c r="Z87" s="809"/>
      <c r="AA87" s="809"/>
      <c r="AB87" s="810"/>
      <c r="AC87" s="407"/>
      <c r="AD87" s="1212"/>
      <c r="AE87" s="1212"/>
      <c r="AF87" s="1213"/>
    </row>
    <row r="88" spans="1:32" x14ac:dyDescent="0.2">
      <c r="A88" s="352">
        <v>184</v>
      </c>
      <c r="B88" s="751"/>
      <c r="C88" s="664"/>
      <c r="D88" s="664"/>
      <c r="E88" s="664"/>
      <c r="F88" s="1216" t="s">
        <v>156</v>
      </c>
      <c r="G88" s="1217"/>
      <c r="H88" s="1217"/>
      <c r="I88" s="1217"/>
      <c r="J88" s="1217"/>
      <c r="K88" s="1217"/>
      <c r="L88" s="1217"/>
      <c r="M88" s="698">
        <v>0</v>
      </c>
      <c r="N88" s="807"/>
      <c r="O88" s="807"/>
      <c r="P88" s="807"/>
      <c r="Q88" s="706">
        <v>0</v>
      </c>
      <c r="R88" s="806"/>
      <c r="S88" s="807"/>
      <c r="T88" s="807"/>
      <c r="U88" s="807"/>
      <c r="V88" s="807"/>
      <c r="W88" s="807"/>
      <c r="X88" s="807"/>
      <c r="Y88" s="807"/>
      <c r="Z88" s="807"/>
      <c r="AA88" s="807"/>
      <c r="AB88" s="807"/>
      <c r="AC88" s="698">
        <v>0</v>
      </c>
      <c r="AD88" s="1212"/>
      <c r="AE88" s="1212"/>
      <c r="AF88" s="1213"/>
    </row>
    <row r="89" spans="1:32" x14ac:dyDescent="0.2">
      <c r="A89" s="352">
        <v>185</v>
      </c>
      <c r="B89" s="751"/>
      <c r="C89" s="664"/>
      <c r="D89" s="664"/>
      <c r="E89" s="664"/>
      <c r="F89" s="1216" t="s">
        <v>157</v>
      </c>
      <c r="G89" s="1217"/>
      <c r="H89" s="1217"/>
      <c r="I89" s="1217"/>
      <c r="J89" s="1217"/>
      <c r="K89" s="1217"/>
      <c r="L89" s="1217"/>
      <c r="M89" s="698">
        <v>0</v>
      </c>
      <c r="N89" s="807"/>
      <c r="O89" s="807"/>
      <c r="P89" s="807"/>
      <c r="Q89" s="807"/>
      <c r="R89" s="699">
        <v>0</v>
      </c>
      <c r="S89" s="700">
        <v>0</v>
      </c>
      <c r="T89" s="700">
        <v>0</v>
      </c>
      <c r="U89" s="807"/>
      <c r="V89" s="807"/>
      <c r="W89" s="807"/>
      <c r="X89" s="807"/>
      <c r="Y89" s="807"/>
      <c r="Z89" s="807"/>
      <c r="AA89" s="807"/>
      <c r="AB89" s="807"/>
      <c r="AC89" s="698">
        <v>0</v>
      </c>
      <c r="AD89" s="1212"/>
      <c r="AE89" s="1212"/>
      <c r="AF89" s="1213"/>
    </row>
    <row r="90" spans="1:32" x14ac:dyDescent="0.2">
      <c r="A90" s="352">
        <v>186</v>
      </c>
      <c r="B90" s="751"/>
      <c r="C90" s="664"/>
      <c r="D90" s="664"/>
      <c r="E90" s="664"/>
      <c r="F90" s="1216" t="s">
        <v>25</v>
      </c>
      <c r="G90" s="1217"/>
      <c r="H90" s="1217"/>
      <c r="I90" s="1217"/>
      <c r="J90" s="1217"/>
      <c r="K90" s="1217"/>
      <c r="L90" s="1217"/>
      <c r="M90" s="698">
        <v>0</v>
      </c>
      <c r="N90" s="811"/>
      <c r="O90" s="812"/>
      <c r="P90" s="812"/>
      <c r="Q90" s="812"/>
      <c r="R90" s="811"/>
      <c r="S90" s="812"/>
      <c r="T90" s="812"/>
      <c r="U90" s="812"/>
      <c r="V90" s="812"/>
      <c r="W90" s="812"/>
      <c r="X90" s="812"/>
      <c r="Y90" s="812"/>
      <c r="Z90" s="812"/>
      <c r="AA90" s="812"/>
      <c r="AB90" s="813"/>
      <c r="AC90" s="407"/>
      <c r="AD90" s="1212"/>
      <c r="AE90" s="1212"/>
      <c r="AF90" s="1213"/>
    </row>
    <row r="91" spans="1:32" x14ac:dyDescent="0.2">
      <c r="A91" s="352">
        <v>187</v>
      </c>
      <c r="B91" s="751"/>
      <c r="C91" s="664"/>
      <c r="D91" s="1234" t="s">
        <v>467</v>
      </c>
      <c r="E91" s="1235"/>
      <c r="F91" s="1235"/>
      <c r="G91" s="1235"/>
      <c r="H91" s="1235"/>
      <c r="I91" s="1235"/>
      <c r="J91" s="1235"/>
      <c r="K91" s="1235"/>
      <c r="L91" s="1235"/>
      <c r="M91" s="407">
        <f>SUM(M92:M93)</f>
        <v>0</v>
      </c>
      <c r="N91" s="410">
        <f t="shared" ref="N91:AC91" si="23">SUBTOTAL(9,N92:N93)</f>
        <v>0</v>
      </c>
      <c r="O91" s="414">
        <f t="shared" si="23"/>
        <v>0</v>
      </c>
      <c r="P91" s="413">
        <f t="shared" si="23"/>
        <v>0</v>
      </c>
      <c r="Q91" s="411">
        <f t="shared" si="23"/>
        <v>0</v>
      </c>
      <c r="R91" s="414">
        <f t="shared" si="23"/>
        <v>0</v>
      </c>
      <c r="S91" s="414">
        <f t="shared" si="23"/>
        <v>0</v>
      </c>
      <c r="T91" s="414">
        <f t="shared" si="23"/>
        <v>0</v>
      </c>
      <c r="U91" s="414">
        <f t="shared" si="23"/>
        <v>0</v>
      </c>
      <c r="V91" s="414">
        <f t="shared" si="23"/>
        <v>0</v>
      </c>
      <c r="W91" s="414">
        <f t="shared" si="23"/>
        <v>0</v>
      </c>
      <c r="X91" s="414">
        <f t="shared" si="23"/>
        <v>0</v>
      </c>
      <c r="Y91" s="414">
        <f t="shared" si="23"/>
        <v>0</v>
      </c>
      <c r="Z91" s="414">
        <f t="shared" si="23"/>
        <v>0</v>
      </c>
      <c r="AA91" s="414">
        <f t="shared" si="23"/>
        <v>0</v>
      </c>
      <c r="AB91" s="424">
        <f t="shared" si="23"/>
        <v>0</v>
      </c>
      <c r="AC91" s="407">
        <f t="shared" si="23"/>
        <v>0</v>
      </c>
      <c r="AD91" s="1212"/>
      <c r="AE91" s="1212"/>
      <c r="AF91" s="1213"/>
    </row>
    <row r="92" spans="1:32" x14ac:dyDescent="0.2">
      <c r="A92" s="352">
        <v>188</v>
      </c>
      <c r="B92" s="751"/>
      <c r="C92" s="664"/>
      <c r="D92" s="664"/>
      <c r="E92" s="664"/>
      <c r="F92" s="1216" t="s">
        <v>466</v>
      </c>
      <c r="G92" s="1217"/>
      <c r="H92" s="1217"/>
      <c r="I92" s="1217"/>
      <c r="J92" s="1217"/>
      <c r="K92" s="1217"/>
      <c r="L92" s="1217"/>
      <c r="M92" s="698">
        <v>0</v>
      </c>
      <c r="N92" s="699">
        <v>0</v>
      </c>
      <c r="O92" s="700">
        <v>0</v>
      </c>
      <c r="P92" s="700">
        <v>0</v>
      </c>
      <c r="Q92" s="705">
        <v>0</v>
      </c>
      <c r="R92" s="700">
        <v>0</v>
      </c>
      <c r="S92" s="701">
        <v>0</v>
      </c>
      <c r="T92" s="700">
        <v>0</v>
      </c>
      <c r="U92" s="701">
        <v>0</v>
      </c>
      <c r="V92" s="700">
        <v>0</v>
      </c>
      <c r="W92" s="701">
        <v>0</v>
      </c>
      <c r="X92" s="700">
        <v>0</v>
      </c>
      <c r="Y92" s="701">
        <v>0</v>
      </c>
      <c r="Z92" s="700">
        <v>0</v>
      </c>
      <c r="AA92" s="701">
        <v>0</v>
      </c>
      <c r="AB92" s="706">
        <v>0</v>
      </c>
      <c r="AC92" s="698">
        <v>0</v>
      </c>
      <c r="AD92" s="1212"/>
      <c r="AE92" s="1212"/>
      <c r="AF92" s="1213"/>
    </row>
    <row r="93" spans="1:32" x14ac:dyDescent="0.2">
      <c r="A93" s="352">
        <v>189</v>
      </c>
      <c r="B93" s="583"/>
      <c r="C93" s="653"/>
      <c r="D93" s="653"/>
      <c r="E93" s="653"/>
      <c r="F93" s="1216" t="s">
        <v>468</v>
      </c>
      <c r="G93" s="1217"/>
      <c r="H93" s="1217"/>
      <c r="I93" s="1217"/>
      <c r="J93" s="1217"/>
      <c r="K93" s="1217"/>
      <c r="L93" s="1217"/>
      <c r="M93" s="698">
        <v>0</v>
      </c>
      <c r="N93" s="699">
        <v>0</v>
      </c>
      <c r="O93" s="700">
        <v>0</v>
      </c>
      <c r="P93" s="700">
        <v>0</v>
      </c>
      <c r="Q93" s="705">
        <v>0</v>
      </c>
      <c r="R93" s="700">
        <v>0</v>
      </c>
      <c r="S93" s="701">
        <v>0</v>
      </c>
      <c r="T93" s="700">
        <v>0</v>
      </c>
      <c r="U93" s="701">
        <v>0</v>
      </c>
      <c r="V93" s="700">
        <v>0</v>
      </c>
      <c r="W93" s="701">
        <v>0</v>
      </c>
      <c r="X93" s="700">
        <v>0</v>
      </c>
      <c r="Y93" s="701">
        <v>0</v>
      </c>
      <c r="Z93" s="700">
        <v>0</v>
      </c>
      <c r="AA93" s="701">
        <v>0</v>
      </c>
      <c r="AB93" s="706">
        <v>0</v>
      </c>
      <c r="AC93" s="698">
        <v>0</v>
      </c>
      <c r="AD93" s="1212"/>
      <c r="AE93" s="1212"/>
      <c r="AF93" s="1213"/>
    </row>
    <row r="94" spans="1:32" x14ac:dyDescent="0.2">
      <c r="A94" s="352">
        <v>190</v>
      </c>
      <c r="B94" s="350"/>
      <c r="C94" s="1263" t="s">
        <v>26</v>
      </c>
      <c r="D94" s="1264"/>
      <c r="E94" s="1264"/>
      <c r="F94" s="1264"/>
      <c r="G94" s="1264"/>
      <c r="H94" s="1264"/>
      <c r="I94" s="1264"/>
      <c r="J94" s="1264"/>
      <c r="K94" s="1264"/>
      <c r="L94" s="1264"/>
      <c r="M94" s="1264"/>
      <c r="N94" s="1264"/>
      <c r="O94" s="1264"/>
      <c r="P94" s="1264"/>
      <c r="Q94" s="1264"/>
      <c r="R94" s="1264"/>
      <c r="S94" s="1264"/>
      <c r="T94" s="1264"/>
      <c r="U94" s="1264"/>
      <c r="V94" s="1264"/>
      <c r="W94" s="1264"/>
      <c r="X94" s="1264"/>
      <c r="Y94" s="1264"/>
      <c r="Z94" s="1264"/>
      <c r="AA94" s="1264"/>
      <c r="AB94" s="1264"/>
      <c r="AC94" s="1264"/>
      <c r="AD94" s="1264"/>
      <c r="AE94" s="1264"/>
      <c r="AF94" s="1265"/>
    </row>
    <row r="95" spans="1:32" x14ac:dyDescent="0.2">
      <c r="A95" s="352">
        <v>191</v>
      </c>
      <c r="B95" s="751"/>
      <c r="C95" s="664"/>
      <c r="D95" s="1271" t="s">
        <v>27</v>
      </c>
      <c r="E95" s="1278"/>
      <c r="F95" s="1278"/>
      <c r="G95" s="1278"/>
      <c r="H95" s="1278"/>
      <c r="I95" s="1278"/>
      <c r="J95" s="1278"/>
      <c r="K95" s="1278"/>
      <c r="L95" s="1278"/>
      <c r="M95" s="1272"/>
      <c r="N95" s="1272"/>
      <c r="O95" s="1272"/>
      <c r="P95" s="1272"/>
      <c r="Q95" s="1272"/>
      <c r="R95" s="1272"/>
      <c r="S95" s="1272"/>
      <c r="T95" s="1272"/>
      <c r="U95" s="1272"/>
      <c r="V95" s="1272"/>
      <c r="W95" s="1272"/>
      <c r="X95" s="1272"/>
      <c r="Y95" s="1272"/>
      <c r="Z95" s="1272"/>
      <c r="AA95" s="1272"/>
      <c r="AB95" s="1272"/>
      <c r="AC95" s="1272"/>
      <c r="AD95" s="1272"/>
      <c r="AE95" s="1272"/>
      <c r="AF95" s="1273"/>
    </row>
    <row r="96" spans="1:32" x14ac:dyDescent="0.2">
      <c r="A96" s="352">
        <v>192</v>
      </c>
      <c r="B96" s="751"/>
      <c r="C96" s="664"/>
      <c r="D96" s="664"/>
      <c r="E96" s="1251" t="s">
        <v>28</v>
      </c>
      <c r="F96" s="1252"/>
      <c r="G96" s="1252"/>
      <c r="H96" s="1252"/>
      <c r="I96" s="1252"/>
      <c r="J96" s="1252"/>
      <c r="K96" s="1252"/>
      <c r="L96" s="1252"/>
      <c r="M96" s="407">
        <f>SUM(M97:M100)</f>
        <v>0</v>
      </c>
      <c r="N96" s="410">
        <f t="shared" ref="N96:AC96" si="24">SUBTOTAL(9,N97:N100)</f>
        <v>0</v>
      </c>
      <c r="O96" s="414">
        <f t="shared" si="24"/>
        <v>0</v>
      </c>
      <c r="P96" s="413">
        <f t="shared" si="24"/>
        <v>0</v>
      </c>
      <c r="Q96" s="415">
        <f t="shared" si="24"/>
        <v>0</v>
      </c>
      <c r="R96" s="414">
        <f t="shared" si="24"/>
        <v>0</v>
      </c>
      <c r="S96" s="414">
        <f t="shared" si="24"/>
        <v>0</v>
      </c>
      <c r="T96" s="414">
        <f t="shared" si="24"/>
        <v>0</v>
      </c>
      <c r="U96" s="414">
        <f t="shared" si="24"/>
        <v>0</v>
      </c>
      <c r="V96" s="414">
        <f t="shared" si="24"/>
        <v>0</v>
      </c>
      <c r="W96" s="414">
        <f t="shared" si="24"/>
        <v>0</v>
      </c>
      <c r="X96" s="414">
        <f t="shared" si="24"/>
        <v>0</v>
      </c>
      <c r="Y96" s="414">
        <f t="shared" si="24"/>
        <v>0</v>
      </c>
      <c r="Z96" s="414">
        <f t="shared" si="24"/>
        <v>0</v>
      </c>
      <c r="AA96" s="414">
        <f t="shared" si="24"/>
        <v>0</v>
      </c>
      <c r="AB96" s="424">
        <f t="shared" si="24"/>
        <v>0</v>
      </c>
      <c r="AC96" s="407">
        <f t="shared" si="24"/>
        <v>0</v>
      </c>
      <c r="AD96" s="1212"/>
      <c r="AE96" s="1212"/>
      <c r="AF96" s="1213"/>
    </row>
    <row r="97" spans="1:32" ht="15" customHeight="1" x14ac:dyDescent="0.2">
      <c r="A97" s="352">
        <v>193</v>
      </c>
      <c r="B97" s="751"/>
      <c r="C97" s="664"/>
      <c r="D97" s="664"/>
      <c r="E97" s="664"/>
      <c r="F97" s="1253" t="s">
        <v>30</v>
      </c>
      <c r="G97" s="1254"/>
      <c r="H97" s="1254"/>
      <c r="I97" s="1254"/>
      <c r="J97" s="1254"/>
      <c r="K97" s="1254"/>
      <c r="L97" s="1254"/>
      <c r="M97" s="698">
        <v>0</v>
      </c>
      <c r="N97" s="699">
        <v>0</v>
      </c>
      <c r="O97" s="700">
        <v>0</v>
      </c>
      <c r="P97" s="700">
        <v>0</v>
      </c>
      <c r="Q97" s="705">
        <v>0</v>
      </c>
      <c r="R97" s="700">
        <v>0</v>
      </c>
      <c r="S97" s="701">
        <v>0</v>
      </c>
      <c r="T97" s="700">
        <v>0</v>
      </c>
      <c r="U97" s="701">
        <v>0</v>
      </c>
      <c r="V97" s="700">
        <v>0</v>
      </c>
      <c r="W97" s="701">
        <v>0</v>
      </c>
      <c r="X97" s="700">
        <v>0</v>
      </c>
      <c r="Y97" s="701">
        <v>0</v>
      </c>
      <c r="Z97" s="700">
        <v>0</v>
      </c>
      <c r="AA97" s="701">
        <v>0</v>
      </c>
      <c r="AB97" s="706">
        <v>0</v>
      </c>
      <c r="AC97" s="698">
        <v>0</v>
      </c>
      <c r="AD97" s="1212"/>
      <c r="AE97" s="1212"/>
      <c r="AF97" s="1213"/>
    </row>
    <row r="98" spans="1:32" x14ac:dyDescent="0.2">
      <c r="A98" s="352">
        <v>194</v>
      </c>
      <c r="B98" s="751"/>
      <c r="C98" s="664"/>
      <c r="D98" s="664"/>
      <c r="E98" s="664"/>
      <c r="F98" s="1216" t="s">
        <v>29</v>
      </c>
      <c r="G98" s="1217"/>
      <c r="H98" s="1217"/>
      <c r="I98" s="1217"/>
      <c r="J98" s="1217"/>
      <c r="K98" s="1217"/>
      <c r="L98" s="1217"/>
      <c r="M98" s="698">
        <v>0</v>
      </c>
      <c r="N98" s="699">
        <v>0</v>
      </c>
      <c r="O98" s="700">
        <v>0</v>
      </c>
      <c r="P98" s="700">
        <v>0</v>
      </c>
      <c r="Q98" s="705">
        <v>0</v>
      </c>
      <c r="R98" s="700">
        <v>0</v>
      </c>
      <c r="S98" s="701">
        <v>0</v>
      </c>
      <c r="T98" s="700">
        <v>0</v>
      </c>
      <c r="U98" s="701">
        <v>0</v>
      </c>
      <c r="V98" s="700">
        <v>0</v>
      </c>
      <c r="W98" s="701">
        <v>0</v>
      </c>
      <c r="X98" s="700">
        <v>0</v>
      </c>
      <c r="Y98" s="701">
        <v>0</v>
      </c>
      <c r="Z98" s="700">
        <v>0</v>
      </c>
      <c r="AA98" s="701">
        <v>0</v>
      </c>
      <c r="AB98" s="706">
        <v>0</v>
      </c>
      <c r="AC98" s="698">
        <v>0</v>
      </c>
      <c r="AD98" s="1212"/>
      <c r="AE98" s="1212"/>
      <c r="AF98" s="1213"/>
    </row>
    <row r="99" spans="1:32" x14ac:dyDescent="0.2">
      <c r="A99" s="352">
        <v>195</v>
      </c>
      <c r="B99" s="751"/>
      <c r="C99" s="664"/>
      <c r="D99" s="664"/>
      <c r="E99" s="664"/>
      <c r="F99" s="1216" t="s">
        <v>31</v>
      </c>
      <c r="G99" s="1217"/>
      <c r="H99" s="1217"/>
      <c r="I99" s="1217"/>
      <c r="J99" s="1217"/>
      <c r="K99" s="1217"/>
      <c r="L99" s="1217"/>
      <c r="M99" s="698">
        <v>0</v>
      </c>
      <c r="N99" s="699">
        <v>0</v>
      </c>
      <c r="O99" s="700">
        <v>0</v>
      </c>
      <c r="P99" s="700">
        <v>0</v>
      </c>
      <c r="Q99" s="705">
        <v>0</v>
      </c>
      <c r="R99" s="700">
        <v>0</v>
      </c>
      <c r="S99" s="701">
        <v>0</v>
      </c>
      <c r="T99" s="700">
        <v>0</v>
      </c>
      <c r="U99" s="701">
        <v>0</v>
      </c>
      <c r="V99" s="700">
        <v>0</v>
      </c>
      <c r="W99" s="701">
        <v>0</v>
      </c>
      <c r="X99" s="700">
        <v>0</v>
      </c>
      <c r="Y99" s="701">
        <v>0</v>
      </c>
      <c r="Z99" s="700">
        <v>0</v>
      </c>
      <c r="AA99" s="701">
        <v>0</v>
      </c>
      <c r="AB99" s="706">
        <v>0</v>
      </c>
      <c r="AC99" s="698">
        <v>0</v>
      </c>
      <c r="AD99" s="1212"/>
      <c r="AE99" s="1212"/>
      <c r="AF99" s="1213"/>
    </row>
    <row r="100" spans="1:32" x14ac:dyDescent="0.2">
      <c r="A100" s="352">
        <v>196</v>
      </c>
      <c r="B100" s="751"/>
      <c r="C100" s="664"/>
      <c r="D100" s="664"/>
      <c r="E100" s="664"/>
      <c r="F100" s="1249" t="s">
        <v>32</v>
      </c>
      <c r="G100" s="1250"/>
      <c r="H100" s="1250"/>
      <c r="I100" s="1250"/>
      <c r="J100" s="1250"/>
      <c r="K100" s="1250"/>
      <c r="L100" s="1250"/>
      <c r="M100" s="698">
        <v>0</v>
      </c>
      <c r="N100" s="699">
        <v>0</v>
      </c>
      <c r="O100" s="700">
        <v>0</v>
      </c>
      <c r="P100" s="700">
        <v>0</v>
      </c>
      <c r="Q100" s="705">
        <v>0</v>
      </c>
      <c r="R100" s="700">
        <v>0</v>
      </c>
      <c r="S100" s="701">
        <v>0</v>
      </c>
      <c r="T100" s="700">
        <v>0</v>
      </c>
      <c r="U100" s="701">
        <v>0</v>
      </c>
      <c r="V100" s="700">
        <v>0</v>
      </c>
      <c r="W100" s="701">
        <v>0</v>
      </c>
      <c r="X100" s="700">
        <v>0</v>
      </c>
      <c r="Y100" s="701">
        <v>0</v>
      </c>
      <c r="Z100" s="700">
        <v>0</v>
      </c>
      <c r="AA100" s="701">
        <v>0</v>
      </c>
      <c r="AB100" s="706">
        <v>0</v>
      </c>
      <c r="AC100" s="698">
        <v>0</v>
      </c>
      <c r="AD100" s="1212"/>
      <c r="AE100" s="1212"/>
      <c r="AF100" s="1213"/>
    </row>
    <row r="101" spans="1:32" x14ac:dyDescent="0.2">
      <c r="A101" s="352">
        <v>197</v>
      </c>
      <c r="B101" s="751"/>
      <c r="C101" s="664"/>
      <c r="D101" s="664"/>
      <c r="E101" s="1251" t="s">
        <v>33</v>
      </c>
      <c r="F101" s="1252"/>
      <c r="G101" s="1252"/>
      <c r="H101" s="1252"/>
      <c r="I101" s="1252"/>
      <c r="J101" s="1252"/>
      <c r="K101" s="1252"/>
      <c r="L101" s="1252"/>
      <c r="M101" s="407">
        <f>SUM(M102:M103)</f>
        <v>0</v>
      </c>
      <c r="N101" s="410">
        <f t="shared" ref="N101:AC101" si="25">SUBTOTAL(9,N102:N103)</f>
        <v>0</v>
      </c>
      <c r="O101" s="414">
        <f t="shared" si="25"/>
        <v>0</v>
      </c>
      <c r="P101" s="413">
        <f t="shared" si="25"/>
        <v>0</v>
      </c>
      <c r="Q101" s="415">
        <f t="shared" si="25"/>
        <v>0</v>
      </c>
      <c r="R101" s="414">
        <f t="shared" si="25"/>
        <v>0</v>
      </c>
      <c r="S101" s="414">
        <f t="shared" si="25"/>
        <v>0</v>
      </c>
      <c r="T101" s="414">
        <f t="shared" si="25"/>
        <v>0</v>
      </c>
      <c r="U101" s="414">
        <f t="shared" si="25"/>
        <v>0</v>
      </c>
      <c r="V101" s="414">
        <f t="shared" si="25"/>
        <v>0</v>
      </c>
      <c r="W101" s="414">
        <f t="shared" si="25"/>
        <v>0</v>
      </c>
      <c r="X101" s="414">
        <f t="shared" si="25"/>
        <v>0</v>
      </c>
      <c r="Y101" s="414">
        <f t="shared" si="25"/>
        <v>0</v>
      </c>
      <c r="Z101" s="414">
        <f t="shared" si="25"/>
        <v>0</v>
      </c>
      <c r="AA101" s="414">
        <f t="shared" si="25"/>
        <v>0</v>
      </c>
      <c r="AB101" s="424">
        <f t="shared" si="25"/>
        <v>0</v>
      </c>
      <c r="AC101" s="407">
        <f t="shared" si="25"/>
        <v>0</v>
      </c>
      <c r="AD101" s="1212"/>
      <c r="AE101" s="1212"/>
      <c r="AF101" s="1213"/>
    </row>
    <row r="102" spans="1:32" x14ac:dyDescent="0.2">
      <c r="A102" s="352">
        <v>198</v>
      </c>
      <c r="B102" s="751"/>
      <c r="C102" s="664"/>
      <c r="D102" s="664"/>
      <c r="E102" s="664"/>
      <c r="F102" s="1253" t="s">
        <v>34</v>
      </c>
      <c r="G102" s="1254"/>
      <c r="H102" s="1254"/>
      <c r="I102" s="1254"/>
      <c r="J102" s="1254"/>
      <c r="K102" s="1254"/>
      <c r="L102" s="1254"/>
      <c r="M102" s="698">
        <v>0</v>
      </c>
      <c r="N102" s="699">
        <v>0</v>
      </c>
      <c r="O102" s="700">
        <v>0</v>
      </c>
      <c r="P102" s="700">
        <v>0</v>
      </c>
      <c r="Q102" s="705">
        <v>0</v>
      </c>
      <c r="R102" s="700">
        <v>0</v>
      </c>
      <c r="S102" s="701">
        <v>0</v>
      </c>
      <c r="T102" s="700">
        <v>0</v>
      </c>
      <c r="U102" s="701">
        <v>0</v>
      </c>
      <c r="V102" s="700">
        <v>0</v>
      </c>
      <c r="W102" s="701">
        <v>0</v>
      </c>
      <c r="X102" s="700">
        <v>0</v>
      </c>
      <c r="Y102" s="701">
        <v>0</v>
      </c>
      <c r="Z102" s="700">
        <v>0</v>
      </c>
      <c r="AA102" s="701">
        <v>0</v>
      </c>
      <c r="AB102" s="706">
        <v>0</v>
      </c>
      <c r="AC102" s="698">
        <v>0</v>
      </c>
      <c r="AD102" s="1212"/>
      <c r="AE102" s="1212"/>
      <c r="AF102" s="1213"/>
    </row>
    <row r="103" spans="1:32" x14ac:dyDescent="0.2">
      <c r="A103" s="352">
        <v>199</v>
      </c>
      <c r="B103" s="751"/>
      <c r="C103" s="664"/>
      <c r="D103" s="664"/>
      <c r="E103" s="664"/>
      <c r="F103" s="1249" t="s">
        <v>35</v>
      </c>
      <c r="G103" s="1250"/>
      <c r="H103" s="1250"/>
      <c r="I103" s="1250"/>
      <c r="J103" s="1250"/>
      <c r="K103" s="1250"/>
      <c r="L103" s="1250"/>
      <c r="M103" s="698">
        <v>0</v>
      </c>
      <c r="N103" s="699">
        <v>0</v>
      </c>
      <c r="O103" s="700">
        <v>0</v>
      </c>
      <c r="P103" s="700">
        <v>0</v>
      </c>
      <c r="Q103" s="705">
        <v>0</v>
      </c>
      <c r="R103" s="700">
        <v>0</v>
      </c>
      <c r="S103" s="701">
        <v>0</v>
      </c>
      <c r="T103" s="700">
        <v>0</v>
      </c>
      <c r="U103" s="701">
        <v>0</v>
      </c>
      <c r="V103" s="700">
        <v>0</v>
      </c>
      <c r="W103" s="701">
        <v>0</v>
      </c>
      <c r="X103" s="700">
        <v>0</v>
      </c>
      <c r="Y103" s="701">
        <v>0</v>
      </c>
      <c r="Z103" s="700">
        <v>0</v>
      </c>
      <c r="AA103" s="701">
        <v>0</v>
      </c>
      <c r="AB103" s="706">
        <v>0</v>
      </c>
      <c r="AC103" s="698">
        <v>0</v>
      </c>
      <c r="AD103" s="1212"/>
      <c r="AE103" s="1212"/>
      <c r="AF103" s="1213"/>
    </row>
    <row r="104" spans="1:32" x14ac:dyDescent="0.2">
      <c r="A104" s="352">
        <v>200</v>
      </c>
      <c r="B104" s="751"/>
      <c r="C104" s="664"/>
      <c r="D104" s="664"/>
      <c r="E104" s="1251" t="s">
        <v>36</v>
      </c>
      <c r="F104" s="1252"/>
      <c r="G104" s="1252"/>
      <c r="H104" s="1252"/>
      <c r="I104" s="1252"/>
      <c r="J104" s="1252"/>
      <c r="K104" s="1252"/>
      <c r="L104" s="1252"/>
      <c r="M104" s="407">
        <f>SUM(M105:M106)</f>
        <v>0</v>
      </c>
      <c r="N104" s="410">
        <f t="shared" ref="N104:AC104" si="26">SUBTOTAL(9,N105:N106)</f>
        <v>0</v>
      </c>
      <c r="O104" s="414">
        <f t="shared" si="26"/>
        <v>0</v>
      </c>
      <c r="P104" s="413">
        <f t="shared" si="26"/>
        <v>0</v>
      </c>
      <c r="Q104" s="415">
        <f t="shared" si="26"/>
        <v>0</v>
      </c>
      <c r="R104" s="414">
        <f t="shared" si="26"/>
        <v>0</v>
      </c>
      <c r="S104" s="414">
        <f t="shared" si="26"/>
        <v>0</v>
      </c>
      <c r="T104" s="414">
        <f t="shared" si="26"/>
        <v>0</v>
      </c>
      <c r="U104" s="414">
        <f t="shared" si="26"/>
        <v>0</v>
      </c>
      <c r="V104" s="414">
        <f t="shared" si="26"/>
        <v>0</v>
      </c>
      <c r="W104" s="414">
        <f t="shared" si="26"/>
        <v>0</v>
      </c>
      <c r="X104" s="414">
        <f t="shared" si="26"/>
        <v>0</v>
      </c>
      <c r="Y104" s="414">
        <f t="shared" si="26"/>
        <v>0</v>
      </c>
      <c r="Z104" s="414">
        <f t="shared" si="26"/>
        <v>0</v>
      </c>
      <c r="AA104" s="414">
        <f t="shared" si="26"/>
        <v>0</v>
      </c>
      <c r="AB104" s="424">
        <f t="shared" si="26"/>
        <v>0</v>
      </c>
      <c r="AC104" s="407">
        <f t="shared" si="26"/>
        <v>0</v>
      </c>
      <c r="AD104" s="1212"/>
      <c r="AE104" s="1212"/>
      <c r="AF104" s="1213"/>
    </row>
    <row r="105" spans="1:32" x14ac:dyDescent="0.2">
      <c r="A105" s="352">
        <v>201</v>
      </c>
      <c r="B105" s="751"/>
      <c r="C105" s="664"/>
      <c r="D105" s="664"/>
      <c r="E105" s="664"/>
      <c r="F105" s="1253" t="s">
        <v>37</v>
      </c>
      <c r="G105" s="1254"/>
      <c r="H105" s="1254"/>
      <c r="I105" s="1254"/>
      <c r="J105" s="1254"/>
      <c r="K105" s="1254"/>
      <c r="L105" s="1254"/>
      <c r="M105" s="698">
        <v>0</v>
      </c>
      <c r="N105" s="699">
        <v>0</v>
      </c>
      <c r="O105" s="700">
        <v>0</v>
      </c>
      <c r="P105" s="700">
        <v>0</v>
      </c>
      <c r="Q105" s="705">
        <v>0</v>
      </c>
      <c r="R105" s="700">
        <v>0</v>
      </c>
      <c r="S105" s="701">
        <v>0</v>
      </c>
      <c r="T105" s="700">
        <v>0</v>
      </c>
      <c r="U105" s="701">
        <v>0</v>
      </c>
      <c r="V105" s="700">
        <v>0</v>
      </c>
      <c r="W105" s="701">
        <v>0</v>
      </c>
      <c r="X105" s="700">
        <v>0</v>
      </c>
      <c r="Y105" s="701">
        <v>0</v>
      </c>
      <c r="Z105" s="700">
        <v>0</v>
      </c>
      <c r="AA105" s="701">
        <v>0</v>
      </c>
      <c r="AB105" s="706">
        <v>0</v>
      </c>
      <c r="AC105" s="698">
        <v>0</v>
      </c>
      <c r="AD105" s="1212"/>
      <c r="AE105" s="1212"/>
      <c r="AF105" s="1213"/>
    </row>
    <row r="106" spans="1:32" x14ac:dyDescent="0.2">
      <c r="A106" s="352">
        <v>202</v>
      </c>
      <c r="B106" s="751"/>
      <c r="C106" s="664"/>
      <c r="D106" s="664"/>
      <c r="E106" s="664"/>
      <c r="F106" s="1249" t="s">
        <v>38</v>
      </c>
      <c r="G106" s="1250"/>
      <c r="H106" s="1250"/>
      <c r="I106" s="1250"/>
      <c r="J106" s="1250"/>
      <c r="K106" s="1250"/>
      <c r="L106" s="1250"/>
      <c r="M106" s="698">
        <v>0</v>
      </c>
      <c r="N106" s="699">
        <v>0</v>
      </c>
      <c r="O106" s="700">
        <v>0</v>
      </c>
      <c r="P106" s="700">
        <v>0</v>
      </c>
      <c r="Q106" s="705">
        <v>0</v>
      </c>
      <c r="R106" s="700">
        <v>0</v>
      </c>
      <c r="S106" s="701">
        <v>0</v>
      </c>
      <c r="T106" s="700">
        <v>0</v>
      </c>
      <c r="U106" s="701">
        <v>0</v>
      </c>
      <c r="V106" s="700">
        <v>0</v>
      </c>
      <c r="W106" s="701">
        <v>0</v>
      </c>
      <c r="X106" s="700">
        <v>0</v>
      </c>
      <c r="Y106" s="701">
        <v>0</v>
      </c>
      <c r="Z106" s="700">
        <v>0</v>
      </c>
      <c r="AA106" s="701">
        <v>0</v>
      </c>
      <c r="AB106" s="706">
        <v>0</v>
      </c>
      <c r="AC106" s="698">
        <v>0</v>
      </c>
      <c r="AD106" s="1212"/>
      <c r="AE106" s="1212"/>
      <c r="AF106" s="1213"/>
    </row>
    <row r="107" spans="1:32" x14ac:dyDescent="0.2">
      <c r="A107" s="352">
        <v>203</v>
      </c>
      <c r="B107" s="751"/>
      <c r="C107" s="664"/>
      <c r="D107" s="1234" t="s">
        <v>39</v>
      </c>
      <c r="E107" s="1259"/>
      <c r="F107" s="1259"/>
      <c r="G107" s="1259"/>
      <c r="H107" s="1259"/>
      <c r="I107" s="1259"/>
      <c r="J107" s="1259"/>
      <c r="K107" s="1259"/>
      <c r="L107" s="1259"/>
      <c r="M107" s="1235"/>
      <c r="N107" s="1235"/>
      <c r="O107" s="1235"/>
      <c r="P107" s="1235"/>
      <c r="Q107" s="1235"/>
      <c r="R107" s="1235"/>
      <c r="S107" s="1235"/>
      <c r="T107" s="1235"/>
      <c r="U107" s="1235"/>
      <c r="V107" s="1235"/>
      <c r="W107" s="1235"/>
      <c r="X107" s="1235"/>
      <c r="Y107" s="1235"/>
      <c r="Z107" s="1235"/>
      <c r="AA107" s="1235"/>
      <c r="AB107" s="1235"/>
      <c r="AC107" s="1235"/>
      <c r="AD107" s="1235"/>
      <c r="AE107" s="1235"/>
      <c r="AF107" s="1258"/>
    </row>
    <row r="108" spans="1:32" x14ac:dyDescent="0.2">
      <c r="A108" s="352">
        <v>204</v>
      </c>
      <c r="B108" s="751"/>
      <c r="C108" s="664"/>
      <c r="D108" s="664"/>
      <c r="E108" s="1251" t="s">
        <v>40</v>
      </c>
      <c r="F108" s="1252"/>
      <c r="G108" s="1252"/>
      <c r="H108" s="1252"/>
      <c r="I108" s="1252"/>
      <c r="J108" s="1252"/>
      <c r="K108" s="1252"/>
      <c r="L108" s="1252"/>
      <c r="M108" s="407">
        <f>SUM(M109:M112)</f>
        <v>0</v>
      </c>
      <c r="N108" s="410">
        <f t="shared" ref="N108:AC108" si="27">SUBTOTAL(9,N109:N112)</f>
        <v>0</v>
      </c>
      <c r="O108" s="414">
        <f t="shared" si="27"/>
        <v>0</v>
      </c>
      <c r="P108" s="413">
        <f t="shared" si="27"/>
        <v>0</v>
      </c>
      <c r="Q108" s="415">
        <f t="shared" si="27"/>
        <v>0</v>
      </c>
      <c r="R108" s="414">
        <f t="shared" si="27"/>
        <v>0</v>
      </c>
      <c r="S108" s="414">
        <f t="shared" si="27"/>
        <v>0</v>
      </c>
      <c r="T108" s="414">
        <f t="shared" si="27"/>
        <v>0</v>
      </c>
      <c r="U108" s="414">
        <f t="shared" si="27"/>
        <v>0</v>
      </c>
      <c r="V108" s="414">
        <f t="shared" si="27"/>
        <v>0</v>
      </c>
      <c r="W108" s="414">
        <f t="shared" si="27"/>
        <v>0</v>
      </c>
      <c r="X108" s="414">
        <f t="shared" si="27"/>
        <v>0</v>
      </c>
      <c r="Y108" s="414">
        <f t="shared" si="27"/>
        <v>0</v>
      </c>
      <c r="Z108" s="414">
        <f t="shared" si="27"/>
        <v>0</v>
      </c>
      <c r="AA108" s="414">
        <f t="shared" si="27"/>
        <v>0</v>
      </c>
      <c r="AB108" s="424">
        <f t="shared" si="27"/>
        <v>0</v>
      </c>
      <c r="AC108" s="407">
        <f t="shared" si="27"/>
        <v>0</v>
      </c>
      <c r="AD108" s="1212"/>
      <c r="AE108" s="1212"/>
      <c r="AF108" s="1213"/>
    </row>
    <row r="109" spans="1:32" x14ac:dyDescent="0.2">
      <c r="A109" s="352">
        <v>205</v>
      </c>
      <c r="B109" s="751"/>
      <c r="C109" s="664"/>
      <c r="D109" s="664"/>
      <c r="E109" s="664"/>
      <c r="F109" s="1253" t="s">
        <v>41</v>
      </c>
      <c r="G109" s="1254"/>
      <c r="H109" s="1254"/>
      <c r="I109" s="1254"/>
      <c r="J109" s="1254"/>
      <c r="K109" s="1254"/>
      <c r="L109" s="1254"/>
      <c r="M109" s="698">
        <v>0</v>
      </c>
      <c r="N109" s="699">
        <v>0</v>
      </c>
      <c r="O109" s="700">
        <v>0</v>
      </c>
      <c r="P109" s="700">
        <v>0</v>
      </c>
      <c r="Q109" s="705">
        <v>0</v>
      </c>
      <c r="R109" s="700">
        <v>0</v>
      </c>
      <c r="S109" s="701">
        <v>0</v>
      </c>
      <c r="T109" s="700">
        <v>0</v>
      </c>
      <c r="U109" s="701">
        <v>0</v>
      </c>
      <c r="V109" s="700">
        <v>0</v>
      </c>
      <c r="W109" s="701">
        <v>0</v>
      </c>
      <c r="X109" s="700">
        <v>0</v>
      </c>
      <c r="Y109" s="701">
        <v>0</v>
      </c>
      <c r="Z109" s="700">
        <v>0</v>
      </c>
      <c r="AA109" s="701">
        <v>0</v>
      </c>
      <c r="AB109" s="706">
        <v>0</v>
      </c>
      <c r="AC109" s="698">
        <v>0</v>
      </c>
      <c r="AD109" s="1212"/>
      <c r="AE109" s="1212"/>
      <c r="AF109" s="1213"/>
    </row>
    <row r="110" spans="1:32" x14ac:dyDescent="0.2">
      <c r="A110" s="352">
        <v>206</v>
      </c>
      <c r="B110" s="751"/>
      <c r="C110" s="664"/>
      <c r="D110" s="664"/>
      <c r="E110" s="664"/>
      <c r="F110" s="1216" t="s">
        <v>42</v>
      </c>
      <c r="G110" s="1217"/>
      <c r="H110" s="1217"/>
      <c r="I110" s="1217"/>
      <c r="J110" s="1217"/>
      <c r="K110" s="1217"/>
      <c r="L110" s="1217"/>
      <c r="M110" s="698">
        <v>0</v>
      </c>
      <c r="N110" s="699">
        <v>0</v>
      </c>
      <c r="O110" s="700">
        <v>0</v>
      </c>
      <c r="P110" s="700">
        <v>0</v>
      </c>
      <c r="Q110" s="705">
        <v>0</v>
      </c>
      <c r="R110" s="700">
        <v>0</v>
      </c>
      <c r="S110" s="701">
        <v>0</v>
      </c>
      <c r="T110" s="700">
        <v>0</v>
      </c>
      <c r="U110" s="701">
        <v>0</v>
      </c>
      <c r="V110" s="700">
        <v>0</v>
      </c>
      <c r="W110" s="701">
        <v>0</v>
      </c>
      <c r="X110" s="700">
        <v>0</v>
      </c>
      <c r="Y110" s="701">
        <v>0</v>
      </c>
      <c r="Z110" s="700">
        <v>0</v>
      </c>
      <c r="AA110" s="701">
        <v>0</v>
      </c>
      <c r="AB110" s="706">
        <v>0</v>
      </c>
      <c r="AC110" s="698">
        <v>0</v>
      </c>
      <c r="AD110" s="1212"/>
      <c r="AE110" s="1212"/>
      <c r="AF110" s="1213"/>
    </row>
    <row r="111" spans="1:32" x14ac:dyDescent="0.2">
      <c r="A111" s="352">
        <v>207</v>
      </c>
      <c r="B111" s="751"/>
      <c r="C111" s="664"/>
      <c r="D111" s="664"/>
      <c r="E111" s="664"/>
      <c r="F111" s="1216" t="s">
        <v>43</v>
      </c>
      <c r="G111" s="1217"/>
      <c r="H111" s="1217"/>
      <c r="I111" s="1217"/>
      <c r="J111" s="1217"/>
      <c r="K111" s="1217"/>
      <c r="L111" s="1217"/>
      <c r="M111" s="698">
        <v>0</v>
      </c>
      <c r="N111" s="699">
        <v>0</v>
      </c>
      <c r="O111" s="700">
        <v>0</v>
      </c>
      <c r="P111" s="700">
        <v>0</v>
      </c>
      <c r="Q111" s="705">
        <v>0</v>
      </c>
      <c r="R111" s="700">
        <v>0</v>
      </c>
      <c r="S111" s="701">
        <v>0</v>
      </c>
      <c r="T111" s="700">
        <v>0</v>
      </c>
      <c r="U111" s="701">
        <v>0</v>
      </c>
      <c r="V111" s="700">
        <v>0</v>
      </c>
      <c r="W111" s="701">
        <v>0</v>
      </c>
      <c r="X111" s="700">
        <v>0</v>
      </c>
      <c r="Y111" s="701">
        <v>0</v>
      </c>
      <c r="Z111" s="700">
        <v>0</v>
      </c>
      <c r="AA111" s="701">
        <v>0</v>
      </c>
      <c r="AB111" s="706">
        <v>0</v>
      </c>
      <c r="AC111" s="698">
        <v>0</v>
      </c>
      <c r="AD111" s="1212"/>
      <c r="AE111" s="1212"/>
      <c r="AF111" s="1213"/>
    </row>
    <row r="112" spans="1:32" x14ac:dyDescent="0.2">
      <c r="A112" s="352">
        <v>208</v>
      </c>
      <c r="B112" s="751"/>
      <c r="C112" s="664"/>
      <c r="D112" s="664"/>
      <c r="E112" s="664"/>
      <c r="F112" s="1249" t="s">
        <v>44</v>
      </c>
      <c r="G112" s="1250"/>
      <c r="H112" s="1250"/>
      <c r="I112" s="1250"/>
      <c r="J112" s="1250"/>
      <c r="K112" s="1250"/>
      <c r="L112" s="1250"/>
      <c r="M112" s="698">
        <v>0</v>
      </c>
      <c r="N112" s="699">
        <v>0</v>
      </c>
      <c r="O112" s="700">
        <v>0</v>
      </c>
      <c r="P112" s="700">
        <v>0</v>
      </c>
      <c r="Q112" s="705">
        <v>0</v>
      </c>
      <c r="R112" s="700">
        <v>0</v>
      </c>
      <c r="S112" s="701">
        <v>0</v>
      </c>
      <c r="T112" s="700">
        <v>0</v>
      </c>
      <c r="U112" s="701">
        <v>0</v>
      </c>
      <c r="V112" s="700">
        <v>0</v>
      </c>
      <c r="W112" s="701">
        <v>0</v>
      </c>
      <c r="X112" s="700">
        <v>0</v>
      </c>
      <c r="Y112" s="701">
        <v>0</v>
      </c>
      <c r="Z112" s="700">
        <v>0</v>
      </c>
      <c r="AA112" s="701">
        <v>0</v>
      </c>
      <c r="AB112" s="706">
        <v>0</v>
      </c>
      <c r="AC112" s="698">
        <v>0</v>
      </c>
      <c r="AD112" s="1212"/>
      <c r="AE112" s="1212"/>
      <c r="AF112" s="1213"/>
    </row>
    <row r="113" spans="1:32" x14ac:dyDescent="0.2">
      <c r="A113" s="352">
        <v>209</v>
      </c>
      <c r="B113" s="751"/>
      <c r="C113" s="664"/>
      <c r="D113" s="664"/>
      <c r="E113" s="1251" t="s">
        <v>45</v>
      </c>
      <c r="F113" s="1252"/>
      <c r="G113" s="1252"/>
      <c r="H113" s="1252"/>
      <c r="I113" s="1252"/>
      <c r="J113" s="1252"/>
      <c r="K113" s="1252"/>
      <c r="L113" s="1252"/>
      <c r="M113" s="407">
        <f>SUM(M114:M115)</f>
        <v>0</v>
      </c>
      <c r="N113" s="410">
        <f t="shared" ref="N113:AC113" si="28">SUBTOTAL(9,N114:N115)</f>
        <v>0</v>
      </c>
      <c r="O113" s="414">
        <f t="shared" si="28"/>
        <v>0</v>
      </c>
      <c r="P113" s="413">
        <f t="shared" si="28"/>
        <v>0</v>
      </c>
      <c r="Q113" s="415">
        <f t="shared" si="28"/>
        <v>0</v>
      </c>
      <c r="R113" s="414">
        <f t="shared" si="28"/>
        <v>0</v>
      </c>
      <c r="S113" s="414">
        <f t="shared" si="28"/>
        <v>0</v>
      </c>
      <c r="T113" s="414">
        <f t="shared" si="28"/>
        <v>0</v>
      </c>
      <c r="U113" s="414">
        <f t="shared" si="28"/>
        <v>0</v>
      </c>
      <c r="V113" s="414">
        <f t="shared" si="28"/>
        <v>0</v>
      </c>
      <c r="W113" s="414">
        <f t="shared" si="28"/>
        <v>0</v>
      </c>
      <c r="X113" s="414">
        <f t="shared" si="28"/>
        <v>0</v>
      </c>
      <c r="Y113" s="414">
        <f t="shared" si="28"/>
        <v>0</v>
      </c>
      <c r="Z113" s="414">
        <f t="shared" si="28"/>
        <v>0</v>
      </c>
      <c r="AA113" s="414">
        <f t="shared" si="28"/>
        <v>0</v>
      </c>
      <c r="AB113" s="424">
        <f t="shared" si="28"/>
        <v>0</v>
      </c>
      <c r="AC113" s="407">
        <f t="shared" si="28"/>
        <v>0</v>
      </c>
      <c r="AD113" s="1212"/>
      <c r="AE113" s="1212"/>
      <c r="AF113" s="1213"/>
    </row>
    <row r="114" spans="1:32" x14ac:dyDescent="0.2">
      <c r="A114" s="352">
        <v>210</v>
      </c>
      <c r="B114" s="751"/>
      <c r="C114" s="664"/>
      <c r="D114" s="664"/>
      <c r="E114" s="664"/>
      <c r="F114" s="1253" t="s">
        <v>46</v>
      </c>
      <c r="G114" s="1254"/>
      <c r="H114" s="1254"/>
      <c r="I114" s="1254"/>
      <c r="J114" s="1254"/>
      <c r="K114" s="1254"/>
      <c r="L114" s="1254"/>
      <c r="M114" s="698">
        <v>0</v>
      </c>
      <c r="N114" s="699">
        <v>0</v>
      </c>
      <c r="O114" s="700">
        <v>0</v>
      </c>
      <c r="P114" s="700">
        <v>0</v>
      </c>
      <c r="Q114" s="705">
        <v>0</v>
      </c>
      <c r="R114" s="700">
        <v>0</v>
      </c>
      <c r="S114" s="701">
        <v>0</v>
      </c>
      <c r="T114" s="700">
        <v>0</v>
      </c>
      <c r="U114" s="701">
        <v>0</v>
      </c>
      <c r="V114" s="700">
        <v>0</v>
      </c>
      <c r="W114" s="701">
        <v>0</v>
      </c>
      <c r="X114" s="700">
        <v>0</v>
      </c>
      <c r="Y114" s="701">
        <v>0</v>
      </c>
      <c r="Z114" s="700">
        <v>0</v>
      </c>
      <c r="AA114" s="701">
        <v>0</v>
      </c>
      <c r="AB114" s="706">
        <v>0</v>
      </c>
      <c r="AC114" s="698">
        <v>0</v>
      </c>
      <c r="AD114" s="1212"/>
      <c r="AE114" s="1212"/>
      <c r="AF114" s="1213"/>
    </row>
    <row r="115" spans="1:32" x14ac:dyDescent="0.2">
      <c r="A115" s="352">
        <v>211</v>
      </c>
      <c r="B115" s="751"/>
      <c r="C115" s="664"/>
      <c r="D115" s="664"/>
      <c r="E115" s="664"/>
      <c r="F115" s="1249" t="s">
        <v>47</v>
      </c>
      <c r="G115" s="1250"/>
      <c r="H115" s="1250"/>
      <c r="I115" s="1250"/>
      <c r="J115" s="1250"/>
      <c r="K115" s="1250"/>
      <c r="L115" s="1250"/>
      <c r="M115" s="698">
        <v>0</v>
      </c>
      <c r="N115" s="699">
        <v>0</v>
      </c>
      <c r="O115" s="700">
        <v>0</v>
      </c>
      <c r="P115" s="700">
        <v>0</v>
      </c>
      <c r="Q115" s="705">
        <v>0</v>
      </c>
      <c r="R115" s="700">
        <v>0</v>
      </c>
      <c r="S115" s="701">
        <v>0</v>
      </c>
      <c r="T115" s="700">
        <v>0</v>
      </c>
      <c r="U115" s="701">
        <v>0</v>
      </c>
      <c r="V115" s="700">
        <v>0</v>
      </c>
      <c r="W115" s="701">
        <v>0</v>
      </c>
      <c r="X115" s="700">
        <v>0</v>
      </c>
      <c r="Y115" s="701">
        <v>0</v>
      </c>
      <c r="Z115" s="700">
        <v>0</v>
      </c>
      <c r="AA115" s="701">
        <v>0</v>
      </c>
      <c r="AB115" s="706">
        <v>0</v>
      </c>
      <c r="AC115" s="698">
        <v>0</v>
      </c>
      <c r="AD115" s="1212"/>
      <c r="AE115" s="1212"/>
      <c r="AF115" s="1213"/>
    </row>
    <row r="116" spans="1:32" x14ac:dyDescent="0.2">
      <c r="A116" s="352">
        <v>212</v>
      </c>
      <c r="B116" s="751"/>
      <c r="C116" s="664"/>
      <c r="D116" s="664"/>
      <c r="E116" s="1251" t="s">
        <v>201</v>
      </c>
      <c r="F116" s="1252"/>
      <c r="G116" s="1252"/>
      <c r="H116" s="1252"/>
      <c r="I116" s="1252"/>
      <c r="J116" s="1252"/>
      <c r="K116" s="1252"/>
      <c r="L116" s="1252"/>
      <c r="M116" s="407">
        <f>SUM(M117:M118)</f>
        <v>0</v>
      </c>
      <c r="N116" s="410">
        <f t="shared" ref="N116:AC116" si="29">SUBTOTAL(9,N117:N118)</f>
        <v>0</v>
      </c>
      <c r="O116" s="414">
        <f t="shared" si="29"/>
        <v>0</v>
      </c>
      <c r="P116" s="413">
        <f t="shared" si="29"/>
        <v>0</v>
      </c>
      <c r="Q116" s="415">
        <f t="shared" si="29"/>
        <v>0</v>
      </c>
      <c r="R116" s="414">
        <f t="shared" si="29"/>
        <v>0</v>
      </c>
      <c r="S116" s="414">
        <f t="shared" si="29"/>
        <v>0</v>
      </c>
      <c r="T116" s="414">
        <f t="shared" si="29"/>
        <v>0</v>
      </c>
      <c r="U116" s="414">
        <f t="shared" si="29"/>
        <v>0</v>
      </c>
      <c r="V116" s="414">
        <f t="shared" si="29"/>
        <v>0</v>
      </c>
      <c r="W116" s="414">
        <f t="shared" si="29"/>
        <v>0</v>
      </c>
      <c r="X116" s="414">
        <f t="shared" si="29"/>
        <v>0</v>
      </c>
      <c r="Y116" s="414">
        <f t="shared" si="29"/>
        <v>0</v>
      </c>
      <c r="Z116" s="414">
        <f t="shared" si="29"/>
        <v>0</v>
      </c>
      <c r="AA116" s="414">
        <f t="shared" si="29"/>
        <v>0</v>
      </c>
      <c r="AB116" s="424">
        <f t="shared" si="29"/>
        <v>0</v>
      </c>
      <c r="AC116" s="407">
        <f t="shared" si="29"/>
        <v>0</v>
      </c>
      <c r="AD116" s="1212"/>
      <c r="AE116" s="1212"/>
      <c r="AF116" s="1213"/>
    </row>
    <row r="117" spans="1:32" x14ac:dyDescent="0.2">
      <c r="A117" s="352">
        <v>213</v>
      </c>
      <c r="B117" s="751"/>
      <c r="C117" s="664"/>
      <c r="D117" s="664"/>
      <c r="E117" s="664"/>
      <c r="F117" s="1253" t="s">
        <v>49</v>
      </c>
      <c r="G117" s="1254"/>
      <c r="H117" s="1254"/>
      <c r="I117" s="1254"/>
      <c r="J117" s="1254"/>
      <c r="K117" s="1254"/>
      <c r="L117" s="1254"/>
      <c r="M117" s="698">
        <v>0</v>
      </c>
      <c r="N117" s="699">
        <v>0</v>
      </c>
      <c r="O117" s="700">
        <v>0</v>
      </c>
      <c r="P117" s="700">
        <v>0</v>
      </c>
      <c r="Q117" s="705">
        <v>0</v>
      </c>
      <c r="R117" s="700">
        <v>0</v>
      </c>
      <c r="S117" s="701">
        <v>0</v>
      </c>
      <c r="T117" s="701">
        <v>0</v>
      </c>
      <c r="U117" s="701">
        <v>0</v>
      </c>
      <c r="V117" s="700">
        <v>0</v>
      </c>
      <c r="W117" s="701">
        <v>0</v>
      </c>
      <c r="X117" s="700">
        <v>0</v>
      </c>
      <c r="Y117" s="701">
        <v>0</v>
      </c>
      <c r="Z117" s="700">
        <v>0</v>
      </c>
      <c r="AA117" s="701">
        <v>0</v>
      </c>
      <c r="AB117" s="706">
        <v>0</v>
      </c>
      <c r="AC117" s="698">
        <v>0</v>
      </c>
      <c r="AD117" s="1212"/>
      <c r="AE117" s="1212"/>
      <c r="AF117" s="1213"/>
    </row>
    <row r="118" spans="1:32" x14ac:dyDescent="0.2">
      <c r="A118" s="352">
        <v>214</v>
      </c>
      <c r="B118" s="751"/>
      <c r="C118" s="664"/>
      <c r="D118" s="664"/>
      <c r="E118" s="664"/>
      <c r="F118" s="1216" t="s">
        <v>50</v>
      </c>
      <c r="G118" s="1217"/>
      <c r="H118" s="1217"/>
      <c r="I118" s="1217"/>
      <c r="J118" s="1217"/>
      <c r="K118" s="1217"/>
      <c r="L118" s="1217"/>
      <c r="M118" s="698">
        <v>0</v>
      </c>
      <c r="N118" s="699">
        <v>0</v>
      </c>
      <c r="O118" s="700">
        <v>0</v>
      </c>
      <c r="P118" s="700">
        <v>0</v>
      </c>
      <c r="Q118" s="705">
        <v>0</v>
      </c>
      <c r="R118" s="700">
        <v>0</v>
      </c>
      <c r="S118" s="701">
        <v>0</v>
      </c>
      <c r="T118" s="700">
        <v>0</v>
      </c>
      <c r="U118" s="701">
        <v>0</v>
      </c>
      <c r="V118" s="700">
        <v>0</v>
      </c>
      <c r="W118" s="701">
        <v>0</v>
      </c>
      <c r="X118" s="700">
        <v>0</v>
      </c>
      <c r="Y118" s="701">
        <v>0</v>
      </c>
      <c r="Z118" s="700">
        <v>0</v>
      </c>
      <c r="AA118" s="701">
        <v>0</v>
      </c>
      <c r="AB118" s="706">
        <v>0</v>
      </c>
      <c r="AC118" s="698">
        <v>0</v>
      </c>
      <c r="AD118" s="1212"/>
      <c r="AE118" s="1212"/>
      <c r="AF118" s="1213"/>
    </row>
    <row r="119" spans="1:32" x14ac:dyDescent="0.2">
      <c r="A119" s="352">
        <v>215</v>
      </c>
      <c r="B119" s="751"/>
      <c r="C119" s="664"/>
      <c r="D119" s="1234" t="s">
        <v>51</v>
      </c>
      <c r="E119" s="1235"/>
      <c r="F119" s="1235"/>
      <c r="G119" s="1235"/>
      <c r="H119" s="1235"/>
      <c r="I119" s="1235"/>
      <c r="J119" s="1235"/>
      <c r="K119" s="1235"/>
      <c r="L119" s="1235"/>
      <c r="M119" s="407">
        <f>SUM(M120:M122)</f>
        <v>0</v>
      </c>
      <c r="N119" s="410">
        <f>SUBTOTAL(9,N120:N121)</f>
        <v>0</v>
      </c>
      <c r="O119" s="414">
        <f t="shared" ref="O119:AC119" si="30">SUBTOTAL(9,O120:O121)</f>
        <v>0</v>
      </c>
      <c r="P119" s="413">
        <f t="shared" si="30"/>
        <v>0</v>
      </c>
      <c r="Q119" s="415">
        <f t="shared" si="30"/>
        <v>0</v>
      </c>
      <c r="R119" s="414">
        <f t="shared" si="30"/>
        <v>0</v>
      </c>
      <c r="S119" s="414">
        <f t="shared" si="30"/>
        <v>0</v>
      </c>
      <c r="T119" s="414">
        <f>SUBTOTAL(9,T120:T121)</f>
        <v>0</v>
      </c>
      <c r="U119" s="414">
        <f t="shared" si="30"/>
        <v>0</v>
      </c>
      <c r="V119" s="414">
        <f t="shared" si="30"/>
        <v>0</v>
      </c>
      <c r="W119" s="414">
        <f t="shared" si="30"/>
        <v>0</v>
      </c>
      <c r="X119" s="414">
        <f t="shared" si="30"/>
        <v>0</v>
      </c>
      <c r="Y119" s="414">
        <f t="shared" si="30"/>
        <v>0</v>
      </c>
      <c r="Z119" s="414">
        <f t="shared" si="30"/>
        <v>0</v>
      </c>
      <c r="AA119" s="414">
        <f t="shared" si="30"/>
        <v>0</v>
      </c>
      <c r="AB119" s="424">
        <f t="shared" si="30"/>
        <v>0</v>
      </c>
      <c r="AC119" s="407">
        <f t="shared" si="30"/>
        <v>0</v>
      </c>
      <c r="AD119" s="1212"/>
      <c r="AE119" s="1212"/>
      <c r="AF119" s="1213"/>
    </row>
    <row r="120" spans="1:32" x14ac:dyDescent="0.2">
      <c r="A120" s="352">
        <v>216</v>
      </c>
      <c r="B120" s="751"/>
      <c r="C120" s="664"/>
      <c r="D120" s="664"/>
      <c r="E120" s="664"/>
      <c r="F120" s="1253" t="s">
        <v>52</v>
      </c>
      <c r="G120" s="1254"/>
      <c r="H120" s="1254"/>
      <c r="I120" s="1254"/>
      <c r="J120" s="1254"/>
      <c r="K120" s="1254"/>
      <c r="L120" s="1254"/>
      <c r="M120" s="698">
        <v>0</v>
      </c>
      <c r="N120" s="699">
        <v>0</v>
      </c>
      <c r="O120" s="700">
        <v>0</v>
      </c>
      <c r="P120" s="700">
        <v>0</v>
      </c>
      <c r="Q120" s="705">
        <v>0</v>
      </c>
      <c r="R120" s="700">
        <v>0</v>
      </c>
      <c r="S120" s="701">
        <v>0</v>
      </c>
      <c r="T120" s="700">
        <v>0</v>
      </c>
      <c r="U120" s="701">
        <v>0</v>
      </c>
      <c r="V120" s="700">
        <v>0</v>
      </c>
      <c r="W120" s="701">
        <v>0</v>
      </c>
      <c r="X120" s="700">
        <v>0</v>
      </c>
      <c r="Y120" s="701">
        <v>0</v>
      </c>
      <c r="Z120" s="700">
        <v>0</v>
      </c>
      <c r="AA120" s="701">
        <v>0</v>
      </c>
      <c r="AB120" s="706">
        <v>0</v>
      </c>
      <c r="AC120" s="698">
        <v>0</v>
      </c>
      <c r="AD120" s="1212"/>
      <c r="AE120" s="1212"/>
      <c r="AF120" s="1213"/>
    </row>
    <row r="121" spans="1:32" x14ac:dyDescent="0.2">
      <c r="A121" s="352">
        <v>217</v>
      </c>
      <c r="B121" s="751"/>
      <c r="C121" s="664"/>
      <c r="D121" s="664"/>
      <c r="E121" s="664"/>
      <c r="F121" s="1216" t="s">
        <v>55</v>
      </c>
      <c r="G121" s="1217"/>
      <c r="H121" s="1217"/>
      <c r="I121" s="1217"/>
      <c r="J121" s="1217"/>
      <c r="K121" s="1217"/>
      <c r="L121" s="1217"/>
      <c r="M121" s="698">
        <v>0</v>
      </c>
      <c r="N121" s="699">
        <v>0</v>
      </c>
      <c r="O121" s="700">
        <v>0</v>
      </c>
      <c r="P121" s="700">
        <v>0</v>
      </c>
      <c r="Q121" s="705">
        <v>0</v>
      </c>
      <c r="R121" s="700">
        <v>0</v>
      </c>
      <c r="S121" s="701">
        <v>0</v>
      </c>
      <c r="T121" s="700">
        <v>0</v>
      </c>
      <c r="U121" s="701">
        <v>0</v>
      </c>
      <c r="V121" s="700">
        <v>0</v>
      </c>
      <c r="W121" s="701">
        <v>0</v>
      </c>
      <c r="X121" s="700">
        <v>0</v>
      </c>
      <c r="Y121" s="701">
        <v>0</v>
      </c>
      <c r="Z121" s="700">
        <v>0</v>
      </c>
      <c r="AA121" s="701">
        <v>0</v>
      </c>
      <c r="AB121" s="706">
        <v>0</v>
      </c>
      <c r="AC121" s="698">
        <v>0</v>
      </c>
      <c r="AD121" s="1212"/>
      <c r="AE121" s="1212"/>
      <c r="AF121" s="1213"/>
    </row>
    <row r="122" spans="1:32" x14ac:dyDescent="0.2">
      <c r="A122" s="352">
        <v>218</v>
      </c>
      <c r="B122" s="751"/>
      <c r="C122" s="664"/>
      <c r="D122" s="664"/>
      <c r="E122" s="664"/>
      <c r="F122" s="1216" t="s">
        <v>56</v>
      </c>
      <c r="G122" s="1217"/>
      <c r="H122" s="1217"/>
      <c r="I122" s="1217"/>
      <c r="J122" s="1217"/>
      <c r="K122" s="1217"/>
      <c r="L122" s="1217"/>
      <c r="M122" s="698">
        <v>0</v>
      </c>
      <c r="N122" s="1062"/>
      <c r="O122" s="1246"/>
      <c r="P122" s="1246"/>
      <c r="Q122" s="1246"/>
      <c r="R122" s="1246"/>
      <c r="S122" s="1246"/>
      <c r="T122" s="1246"/>
      <c r="U122" s="1246"/>
      <c r="V122" s="1246"/>
      <c r="W122" s="1246"/>
      <c r="X122" s="1246"/>
      <c r="Y122" s="1246"/>
      <c r="Z122" s="1246"/>
      <c r="AA122" s="1246"/>
      <c r="AB122" s="1246"/>
      <c r="AC122" s="1246"/>
      <c r="AD122" s="1211"/>
      <c r="AE122" s="1212"/>
      <c r="AF122" s="1213"/>
    </row>
    <row r="123" spans="1:32" x14ac:dyDescent="0.2">
      <c r="A123" s="352">
        <v>219</v>
      </c>
      <c r="B123" s="751"/>
      <c r="C123" s="664"/>
      <c r="D123" s="1234" t="s">
        <v>53</v>
      </c>
      <c r="E123" s="1235"/>
      <c r="F123" s="1235"/>
      <c r="G123" s="1235"/>
      <c r="H123" s="1235"/>
      <c r="I123" s="1235"/>
      <c r="J123" s="1235"/>
      <c r="K123" s="1235"/>
      <c r="L123" s="1235"/>
      <c r="M123" s="407">
        <f>SUM(M124:M126)</f>
        <v>0</v>
      </c>
      <c r="N123" s="410">
        <f>SUBTOTAL(9,N124:N125)</f>
        <v>0</v>
      </c>
      <c r="O123" s="414">
        <f t="shared" ref="O123:AC123" si="31">SUBTOTAL(9,O124:O125)</f>
        <v>0</v>
      </c>
      <c r="P123" s="413">
        <f t="shared" si="31"/>
        <v>0</v>
      </c>
      <c r="Q123" s="415">
        <f t="shared" si="31"/>
        <v>0</v>
      </c>
      <c r="R123" s="414">
        <f t="shared" si="31"/>
        <v>0</v>
      </c>
      <c r="S123" s="414">
        <f t="shared" si="31"/>
        <v>0</v>
      </c>
      <c r="T123" s="414">
        <f>SUBTOTAL(9,T124:T125)</f>
        <v>0</v>
      </c>
      <c r="U123" s="414">
        <f t="shared" si="31"/>
        <v>0</v>
      </c>
      <c r="V123" s="414">
        <f t="shared" si="31"/>
        <v>0</v>
      </c>
      <c r="W123" s="414">
        <f t="shared" si="31"/>
        <v>0</v>
      </c>
      <c r="X123" s="414">
        <f t="shared" si="31"/>
        <v>0</v>
      </c>
      <c r="Y123" s="414">
        <f t="shared" si="31"/>
        <v>0</v>
      </c>
      <c r="Z123" s="414">
        <f t="shared" si="31"/>
        <v>0</v>
      </c>
      <c r="AA123" s="414">
        <f t="shared" si="31"/>
        <v>0</v>
      </c>
      <c r="AB123" s="424">
        <f t="shared" si="31"/>
        <v>0</v>
      </c>
      <c r="AC123" s="407">
        <f t="shared" si="31"/>
        <v>0</v>
      </c>
      <c r="AD123" s="1212"/>
      <c r="AE123" s="1212"/>
      <c r="AF123" s="1213"/>
    </row>
    <row r="124" spans="1:32" x14ac:dyDescent="0.2">
      <c r="A124" s="352">
        <v>220</v>
      </c>
      <c r="B124" s="751"/>
      <c r="C124" s="664"/>
      <c r="D124" s="664"/>
      <c r="E124" s="664"/>
      <c r="F124" s="1253" t="s">
        <v>54</v>
      </c>
      <c r="G124" s="1254"/>
      <c r="H124" s="1254"/>
      <c r="I124" s="1254"/>
      <c r="J124" s="1254"/>
      <c r="K124" s="1254"/>
      <c r="L124" s="1254"/>
      <c r="M124" s="698">
        <v>0</v>
      </c>
      <c r="N124" s="699">
        <v>0</v>
      </c>
      <c r="O124" s="700">
        <v>0</v>
      </c>
      <c r="P124" s="700">
        <v>0</v>
      </c>
      <c r="Q124" s="705">
        <v>0</v>
      </c>
      <c r="R124" s="700">
        <v>0</v>
      </c>
      <c r="S124" s="701">
        <v>0</v>
      </c>
      <c r="T124" s="700">
        <v>0</v>
      </c>
      <c r="U124" s="701">
        <v>0</v>
      </c>
      <c r="V124" s="700">
        <v>0</v>
      </c>
      <c r="W124" s="701">
        <v>0</v>
      </c>
      <c r="X124" s="700">
        <v>0</v>
      </c>
      <c r="Y124" s="701">
        <v>0</v>
      </c>
      <c r="Z124" s="700">
        <v>0</v>
      </c>
      <c r="AA124" s="701">
        <v>0</v>
      </c>
      <c r="AB124" s="706">
        <v>0</v>
      </c>
      <c r="AC124" s="698">
        <v>0</v>
      </c>
      <c r="AD124" s="1212"/>
      <c r="AE124" s="1212"/>
      <c r="AF124" s="1213"/>
    </row>
    <row r="125" spans="1:32" x14ac:dyDescent="0.2">
      <c r="A125" s="352">
        <v>221</v>
      </c>
      <c r="B125" s="751"/>
      <c r="C125" s="664"/>
      <c r="D125" s="664"/>
      <c r="E125" s="664"/>
      <c r="F125" s="1216" t="s">
        <v>57</v>
      </c>
      <c r="G125" s="1217"/>
      <c r="H125" s="1217"/>
      <c r="I125" s="1217"/>
      <c r="J125" s="1217"/>
      <c r="K125" s="1217"/>
      <c r="L125" s="1217"/>
      <c r="M125" s="698">
        <v>0</v>
      </c>
      <c r="N125" s="699">
        <v>0</v>
      </c>
      <c r="O125" s="700">
        <v>0</v>
      </c>
      <c r="P125" s="700">
        <v>0</v>
      </c>
      <c r="Q125" s="705">
        <v>0</v>
      </c>
      <c r="R125" s="700">
        <v>0</v>
      </c>
      <c r="S125" s="701">
        <v>0</v>
      </c>
      <c r="T125" s="701">
        <v>0</v>
      </c>
      <c r="U125" s="701">
        <v>0</v>
      </c>
      <c r="V125" s="700">
        <v>0</v>
      </c>
      <c r="W125" s="701">
        <v>0</v>
      </c>
      <c r="X125" s="700">
        <v>0</v>
      </c>
      <c r="Y125" s="701">
        <v>0</v>
      </c>
      <c r="Z125" s="700">
        <v>0</v>
      </c>
      <c r="AA125" s="701">
        <v>0</v>
      </c>
      <c r="AB125" s="706">
        <v>0</v>
      </c>
      <c r="AC125" s="698">
        <v>0</v>
      </c>
      <c r="AD125" s="1212"/>
      <c r="AE125" s="1212"/>
      <c r="AF125" s="1213"/>
    </row>
    <row r="126" spans="1:32" x14ac:dyDescent="0.2">
      <c r="A126" s="352">
        <v>222</v>
      </c>
      <c r="B126" s="751"/>
      <c r="C126" s="664"/>
      <c r="D126" s="664"/>
      <c r="E126" s="664"/>
      <c r="F126" s="1249" t="s">
        <v>58</v>
      </c>
      <c r="G126" s="1250"/>
      <c r="H126" s="1250"/>
      <c r="I126" s="1250"/>
      <c r="J126" s="1250"/>
      <c r="K126" s="1250"/>
      <c r="L126" s="1250"/>
      <c r="M126" s="698">
        <v>0</v>
      </c>
      <c r="N126" s="1062"/>
      <c r="O126" s="1246"/>
      <c r="P126" s="1246"/>
      <c r="Q126" s="1246"/>
      <c r="R126" s="1246"/>
      <c r="S126" s="1246"/>
      <c r="T126" s="1246"/>
      <c r="U126" s="1246"/>
      <c r="V126" s="1246"/>
      <c r="W126" s="1246"/>
      <c r="X126" s="1246"/>
      <c r="Y126" s="1246"/>
      <c r="Z126" s="1246"/>
      <c r="AA126" s="1246"/>
      <c r="AB126" s="1246"/>
      <c r="AC126" s="1246"/>
      <c r="AD126" s="1211"/>
      <c r="AE126" s="1212"/>
      <c r="AF126" s="1213"/>
    </row>
    <row r="127" spans="1:32" x14ac:dyDescent="0.2">
      <c r="A127" s="352">
        <v>223</v>
      </c>
      <c r="B127" s="751"/>
      <c r="C127" s="664"/>
      <c r="D127" s="1234" t="s">
        <v>680</v>
      </c>
      <c r="E127" s="1235"/>
      <c r="F127" s="1235"/>
      <c r="G127" s="1235"/>
      <c r="H127" s="1235"/>
      <c r="I127" s="1235"/>
      <c r="J127" s="1235"/>
      <c r="K127" s="1235"/>
      <c r="L127" s="1235"/>
      <c r="M127" s="407">
        <f>SUM(M128:M129)</f>
        <v>0</v>
      </c>
      <c r="N127" s="410">
        <f>SUBTOTAL(9,N128)</f>
        <v>0</v>
      </c>
      <c r="O127" s="414">
        <f t="shared" ref="O127:AC127" si="32">SUBTOTAL(9,O128)</f>
        <v>0</v>
      </c>
      <c r="P127" s="413">
        <f t="shared" si="32"/>
        <v>0</v>
      </c>
      <c r="Q127" s="411">
        <f t="shared" si="32"/>
        <v>0</v>
      </c>
      <c r="R127" s="414">
        <f t="shared" si="32"/>
        <v>0</v>
      </c>
      <c r="S127" s="414">
        <f t="shared" si="32"/>
        <v>0</v>
      </c>
      <c r="T127" s="414">
        <f t="shared" si="32"/>
        <v>0</v>
      </c>
      <c r="U127" s="414">
        <f t="shared" si="32"/>
        <v>0</v>
      </c>
      <c r="V127" s="414">
        <f t="shared" si="32"/>
        <v>0</v>
      </c>
      <c r="W127" s="414">
        <f t="shared" si="32"/>
        <v>0</v>
      </c>
      <c r="X127" s="414">
        <f t="shared" si="32"/>
        <v>0</v>
      </c>
      <c r="Y127" s="414">
        <f t="shared" si="32"/>
        <v>0</v>
      </c>
      <c r="Z127" s="414">
        <f t="shared" si="32"/>
        <v>0</v>
      </c>
      <c r="AA127" s="414">
        <f t="shared" si="32"/>
        <v>0</v>
      </c>
      <c r="AB127" s="424">
        <f t="shared" si="32"/>
        <v>0</v>
      </c>
      <c r="AC127" s="407">
        <f t="shared" si="32"/>
        <v>0</v>
      </c>
      <c r="AD127" s="1212"/>
      <c r="AE127" s="1212"/>
      <c r="AF127" s="1213"/>
    </row>
    <row r="128" spans="1:32" x14ac:dyDescent="0.2">
      <c r="A128" s="352">
        <v>224</v>
      </c>
      <c r="B128" s="751"/>
      <c r="C128" s="664"/>
      <c r="D128" s="664"/>
      <c r="E128" s="664"/>
      <c r="F128" s="1253" t="s">
        <v>681</v>
      </c>
      <c r="G128" s="1254"/>
      <c r="H128" s="1254"/>
      <c r="I128" s="1254"/>
      <c r="J128" s="1254"/>
      <c r="K128" s="1254"/>
      <c r="L128" s="1254"/>
      <c r="M128" s="698">
        <v>0</v>
      </c>
      <c r="N128" s="699">
        <v>0</v>
      </c>
      <c r="O128" s="700">
        <v>0</v>
      </c>
      <c r="P128" s="700">
        <v>0</v>
      </c>
      <c r="Q128" s="705">
        <v>0</v>
      </c>
      <c r="R128" s="700">
        <v>0</v>
      </c>
      <c r="S128" s="701">
        <v>0</v>
      </c>
      <c r="T128" s="700">
        <v>0</v>
      </c>
      <c r="U128" s="701">
        <v>0</v>
      </c>
      <c r="V128" s="700">
        <v>0</v>
      </c>
      <c r="W128" s="701">
        <v>0</v>
      </c>
      <c r="X128" s="700">
        <v>0</v>
      </c>
      <c r="Y128" s="701">
        <v>0</v>
      </c>
      <c r="Z128" s="700">
        <v>0</v>
      </c>
      <c r="AA128" s="701">
        <v>0</v>
      </c>
      <c r="AB128" s="706">
        <v>0</v>
      </c>
      <c r="AC128" s="698">
        <v>0</v>
      </c>
      <c r="AD128" s="1212"/>
      <c r="AE128" s="1212"/>
      <c r="AF128" s="1213"/>
    </row>
    <row r="129" spans="1:32" x14ac:dyDescent="0.2">
      <c r="A129" s="352">
        <v>225</v>
      </c>
      <c r="B129" s="751"/>
      <c r="C129" s="664"/>
      <c r="D129" s="664"/>
      <c r="E129" s="664"/>
      <c r="F129" s="1249" t="s">
        <v>682</v>
      </c>
      <c r="G129" s="1250"/>
      <c r="H129" s="1250"/>
      <c r="I129" s="1250"/>
      <c r="J129" s="1250"/>
      <c r="K129" s="1250"/>
      <c r="L129" s="1250"/>
      <c r="M129" s="698">
        <v>0</v>
      </c>
      <c r="N129" s="1062"/>
      <c r="O129" s="1246"/>
      <c r="P129" s="1246"/>
      <c r="Q129" s="1246"/>
      <c r="R129" s="1246"/>
      <c r="S129" s="1246"/>
      <c r="T129" s="1246"/>
      <c r="U129" s="1246"/>
      <c r="V129" s="1246"/>
      <c r="W129" s="1246"/>
      <c r="X129" s="1246"/>
      <c r="Y129" s="1246"/>
      <c r="Z129" s="1246"/>
      <c r="AA129" s="1246"/>
      <c r="AB129" s="1246"/>
      <c r="AC129" s="1246"/>
      <c r="AD129" s="1211"/>
      <c r="AE129" s="1212"/>
      <c r="AF129" s="1213"/>
    </row>
    <row r="130" spans="1:32" x14ac:dyDescent="0.2">
      <c r="A130" s="352">
        <v>226</v>
      </c>
      <c r="B130" s="751"/>
      <c r="C130" s="664"/>
      <c r="D130" s="1234" t="s">
        <v>59</v>
      </c>
      <c r="E130" s="1235"/>
      <c r="F130" s="1235"/>
      <c r="G130" s="1235"/>
      <c r="H130" s="1235"/>
      <c r="I130" s="1235"/>
      <c r="J130" s="1235"/>
      <c r="K130" s="1235"/>
      <c r="L130" s="1235"/>
      <c r="M130" s="407">
        <f>SUM(M131:M134)</f>
        <v>0</v>
      </c>
      <c r="N130" s="410">
        <f t="shared" ref="N130:AC130" si="33">SUBTOTAL(9,N131:N134)</f>
        <v>0</v>
      </c>
      <c r="O130" s="414">
        <f t="shared" si="33"/>
        <v>0</v>
      </c>
      <c r="P130" s="413">
        <f t="shared" si="33"/>
        <v>0</v>
      </c>
      <c r="Q130" s="411">
        <f t="shared" si="33"/>
        <v>0</v>
      </c>
      <c r="R130" s="414">
        <f t="shared" si="33"/>
        <v>0</v>
      </c>
      <c r="S130" s="414">
        <f t="shared" si="33"/>
        <v>0</v>
      </c>
      <c r="T130" s="414">
        <f t="shared" si="33"/>
        <v>0</v>
      </c>
      <c r="U130" s="414">
        <f t="shared" si="33"/>
        <v>0</v>
      </c>
      <c r="V130" s="414">
        <f t="shared" si="33"/>
        <v>0</v>
      </c>
      <c r="W130" s="414">
        <f t="shared" si="33"/>
        <v>0</v>
      </c>
      <c r="X130" s="414">
        <f t="shared" si="33"/>
        <v>0</v>
      </c>
      <c r="Y130" s="414">
        <f t="shared" si="33"/>
        <v>0</v>
      </c>
      <c r="Z130" s="414">
        <f t="shared" si="33"/>
        <v>0</v>
      </c>
      <c r="AA130" s="414">
        <f t="shared" si="33"/>
        <v>0</v>
      </c>
      <c r="AB130" s="424">
        <f t="shared" si="33"/>
        <v>0</v>
      </c>
      <c r="AC130" s="407">
        <f t="shared" si="33"/>
        <v>0</v>
      </c>
      <c r="AD130" s="1212"/>
      <c r="AE130" s="1212"/>
      <c r="AF130" s="1213"/>
    </row>
    <row r="131" spans="1:32" x14ac:dyDescent="0.2">
      <c r="A131" s="352">
        <v>227</v>
      </c>
      <c r="B131" s="751"/>
      <c r="C131" s="664"/>
      <c r="D131" s="664"/>
      <c r="E131" s="664"/>
      <c r="F131" s="1253" t="s">
        <v>60</v>
      </c>
      <c r="G131" s="1254"/>
      <c r="H131" s="1254"/>
      <c r="I131" s="1254"/>
      <c r="J131" s="1254"/>
      <c r="K131" s="1254"/>
      <c r="L131" s="1254"/>
      <c r="M131" s="698">
        <v>0</v>
      </c>
      <c r="N131" s="699">
        <v>0</v>
      </c>
      <c r="O131" s="700">
        <v>0</v>
      </c>
      <c r="P131" s="700">
        <v>0</v>
      </c>
      <c r="Q131" s="705">
        <v>0</v>
      </c>
      <c r="R131" s="700">
        <v>0</v>
      </c>
      <c r="S131" s="701">
        <v>0</v>
      </c>
      <c r="T131" s="700">
        <v>0</v>
      </c>
      <c r="U131" s="701">
        <v>0</v>
      </c>
      <c r="V131" s="700">
        <v>0</v>
      </c>
      <c r="W131" s="701">
        <v>0</v>
      </c>
      <c r="X131" s="700">
        <v>0</v>
      </c>
      <c r="Y131" s="701">
        <v>0</v>
      </c>
      <c r="Z131" s="700">
        <v>0</v>
      </c>
      <c r="AA131" s="701">
        <v>0</v>
      </c>
      <c r="AB131" s="706">
        <v>0</v>
      </c>
      <c r="AC131" s="698">
        <v>0</v>
      </c>
      <c r="AD131" s="1212"/>
      <c r="AE131" s="1212"/>
      <c r="AF131" s="1213"/>
    </row>
    <row r="132" spans="1:32" x14ac:dyDescent="0.2">
      <c r="A132" s="352">
        <v>228</v>
      </c>
      <c r="B132" s="751"/>
      <c r="C132" s="664"/>
      <c r="D132" s="664"/>
      <c r="E132" s="664"/>
      <c r="F132" s="1216" t="s">
        <v>62</v>
      </c>
      <c r="G132" s="1217"/>
      <c r="H132" s="1217"/>
      <c r="I132" s="1217"/>
      <c r="J132" s="1217"/>
      <c r="K132" s="1217"/>
      <c r="L132" s="1217"/>
      <c r="M132" s="698">
        <v>0</v>
      </c>
      <c r="N132" s="699">
        <v>0</v>
      </c>
      <c r="O132" s="700">
        <v>0</v>
      </c>
      <c r="P132" s="700">
        <v>0</v>
      </c>
      <c r="Q132" s="705">
        <v>0</v>
      </c>
      <c r="R132" s="700">
        <v>0</v>
      </c>
      <c r="S132" s="701">
        <v>0</v>
      </c>
      <c r="T132" s="700">
        <v>0</v>
      </c>
      <c r="U132" s="701">
        <v>0</v>
      </c>
      <c r="V132" s="700">
        <v>0</v>
      </c>
      <c r="W132" s="701">
        <v>0</v>
      </c>
      <c r="X132" s="700">
        <v>0</v>
      </c>
      <c r="Y132" s="701">
        <v>0</v>
      </c>
      <c r="Z132" s="700">
        <v>0</v>
      </c>
      <c r="AA132" s="701">
        <v>0</v>
      </c>
      <c r="AB132" s="706">
        <v>0</v>
      </c>
      <c r="AC132" s="698">
        <v>0</v>
      </c>
      <c r="AD132" s="1212"/>
      <c r="AE132" s="1212"/>
      <c r="AF132" s="1213"/>
    </row>
    <row r="133" spans="1:32" x14ac:dyDescent="0.2">
      <c r="A133" s="352">
        <v>229</v>
      </c>
      <c r="B133" s="751"/>
      <c r="C133" s="664"/>
      <c r="D133" s="664"/>
      <c r="E133" s="664"/>
      <c r="F133" s="1216" t="s">
        <v>61</v>
      </c>
      <c r="G133" s="1217"/>
      <c r="H133" s="1217"/>
      <c r="I133" s="1217"/>
      <c r="J133" s="1217"/>
      <c r="K133" s="1217"/>
      <c r="L133" s="1217"/>
      <c r="M133" s="698">
        <v>0</v>
      </c>
      <c r="N133" s="699">
        <v>0</v>
      </c>
      <c r="O133" s="700">
        <v>0</v>
      </c>
      <c r="P133" s="700">
        <v>0</v>
      </c>
      <c r="Q133" s="705">
        <v>0</v>
      </c>
      <c r="R133" s="700">
        <v>0</v>
      </c>
      <c r="S133" s="701">
        <v>0</v>
      </c>
      <c r="T133" s="700">
        <v>0</v>
      </c>
      <c r="U133" s="701">
        <v>0</v>
      </c>
      <c r="V133" s="700">
        <v>0</v>
      </c>
      <c r="W133" s="701">
        <v>0</v>
      </c>
      <c r="X133" s="700">
        <v>0</v>
      </c>
      <c r="Y133" s="701">
        <v>0</v>
      </c>
      <c r="Z133" s="700">
        <v>0</v>
      </c>
      <c r="AA133" s="701">
        <v>0</v>
      </c>
      <c r="AB133" s="706">
        <v>0</v>
      </c>
      <c r="AC133" s="698">
        <v>0</v>
      </c>
      <c r="AD133" s="1212"/>
      <c r="AE133" s="1212"/>
      <c r="AF133" s="1213"/>
    </row>
    <row r="134" spans="1:32" x14ac:dyDescent="0.2">
      <c r="A134" s="352">
        <v>230</v>
      </c>
      <c r="B134" s="583"/>
      <c r="C134" s="653"/>
      <c r="D134" s="653"/>
      <c r="E134" s="653"/>
      <c r="F134" s="1216" t="s">
        <v>63</v>
      </c>
      <c r="G134" s="1217"/>
      <c r="H134" s="1217"/>
      <c r="I134" s="1217"/>
      <c r="J134" s="1217"/>
      <c r="K134" s="1217"/>
      <c r="L134" s="1217"/>
      <c r="M134" s="698">
        <v>0</v>
      </c>
      <c r="N134" s="699">
        <v>0</v>
      </c>
      <c r="O134" s="700">
        <v>0</v>
      </c>
      <c r="P134" s="700">
        <v>0</v>
      </c>
      <c r="Q134" s="705">
        <v>0</v>
      </c>
      <c r="R134" s="700">
        <v>0</v>
      </c>
      <c r="S134" s="701">
        <v>0</v>
      </c>
      <c r="T134" s="700">
        <v>0</v>
      </c>
      <c r="U134" s="701">
        <v>0</v>
      </c>
      <c r="V134" s="700">
        <v>0</v>
      </c>
      <c r="W134" s="701">
        <v>0</v>
      </c>
      <c r="X134" s="700">
        <v>0</v>
      </c>
      <c r="Y134" s="701">
        <v>0</v>
      </c>
      <c r="Z134" s="700">
        <v>0</v>
      </c>
      <c r="AA134" s="701">
        <v>0</v>
      </c>
      <c r="AB134" s="706">
        <v>0</v>
      </c>
      <c r="AC134" s="698">
        <v>0</v>
      </c>
      <c r="AD134" s="1212"/>
      <c r="AE134" s="1212"/>
      <c r="AF134" s="1213"/>
    </row>
    <row r="135" spans="1:32" x14ac:dyDescent="0.2">
      <c r="A135" s="352">
        <v>231</v>
      </c>
      <c r="B135" s="350"/>
      <c r="C135" s="1263" t="s">
        <v>427</v>
      </c>
      <c r="D135" s="1264"/>
      <c r="E135" s="1264"/>
      <c r="F135" s="1264"/>
      <c r="G135" s="1264"/>
      <c r="H135" s="1264"/>
      <c r="I135" s="1264"/>
      <c r="J135" s="1264"/>
      <c r="K135" s="1264"/>
      <c r="L135" s="1264"/>
      <c r="M135" s="1264"/>
      <c r="N135" s="1264"/>
      <c r="O135" s="1264"/>
      <c r="P135" s="1264"/>
      <c r="Q135" s="1264"/>
      <c r="R135" s="1264"/>
      <c r="S135" s="1264"/>
      <c r="T135" s="1264"/>
      <c r="U135" s="1264"/>
      <c r="V135" s="1264"/>
      <c r="W135" s="1264"/>
      <c r="X135" s="1264"/>
      <c r="Y135" s="1264"/>
      <c r="Z135" s="1264"/>
      <c r="AA135" s="1264"/>
      <c r="AB135" s="1264"/>
      <c r="AC135" s="1264"/>
      <c r="AD135" s="1264"/>
      <c r="AE135" s="1264"/>
      <c r="AF135" s="1265"/>
    </row>
    <row r="136" spans="1:32" x14ac:dyDescent="0.2">
      <c r="A136" s="352">
        <v>232</v>
      </c>
      <c r="B136" s="751"/>
      <c r="C136" s="664"/>
      <c r="D136" s="1271" t="s">
        <v>64</v>
      </c>
      <c r="E136" s="1272"/>
      <c r="F136" s="1272"/>
      <c r="G136" s="1272"/>
      <c r="H136" s="1272"/>
      <c r="I136" s="1272"/>
      <c r="J136" s="1272"/>
      <c r="K136" s="1272"/>
      <c r="L136" s="1272"/>
      <c r="M136" s="1272"/>
      <c r="N136" s="1272"/>
      <c r="O136" s="1272"/>
      <c r="P136" s="1272"/>
      <c r="Q136" s="1272"/>
      <c r="R136" s="1272"/>
      <c r="S136" s="1272"/>
      <c r="T136" s="1272"/>
      <c r="U136" s="1272"/>
      <c r="V136" s="1272"/>
      <c r="W136" s="1272"/>
      <c r="X136" s="1272"/>
      <c r="Y136" s="1272"/>
      <c r="Z136" s="1272"/>
      <c r="AA136" s="1272"/>
      <c r="AB136" s="1272"/>
      <c r="AC136" s="1272"/>
      <c r="AD136" s="1272"/>
      <c r="AE136" s="1272"/>
      <c r="AF136" s="1273"/>
    </row>
    <row r="137" spans="1:32" x14ac:dyDescent="0.2">
      <c r="A137" s="352">
        <v>233</v>
      </c>
      <c r="B137" s="751"/>
      <c r="C137" s="664"/>
      <c r="D137" s="664"/>
      <c r="E137" s="1251" t="s">
        <v>66</v>
      </c>
      <c r="F137" s="1252"/>
      <c r="G137" s="1252"/>
      <c r="H137" s="1252"/>
      <c r="I137" s="1252"/>
      <c r="J137" s="1252"/>
      <c r="K137" s="1252"/>
      <c r="L137" s="1252"/>
      <c r="M137" s="407">
        <f>SUM(M138:M141)</f>
        <v>0</v>
      </c>
      <c r="N137" s="410">
        <f t="shared" ref="N137:AC137" si="34">SUBTOTAL(9,N138:N141)</f>
        <v>0</v>
      </c>
      <c r="O137" s="414">
        <f t="shared" si="34"/>
        <v>0</v>
      </c>
      <c r="P137" s="413">
        <f t="shared" si="34"/>
        <v>0</v>
      </c>
      <c r="Q137" s="411">
        <f t="shared" si="34"/>
        <v>0</v>
      </c>
      <c r="R137" s="414">
        <f t="shared" si="34"/>
        <v>0</v>
      </c>
      <c r="S137" s="414">
        <f t="shared" si="34"/>
        <v>0</v>
      </c>
      <c r="T137" s="414">
        <f>SUBTOTAL(9,T138:T141)</f>
        <v>0</v>
      </c>
      <c r="U137" s="414">
        <f t="shared" si="34"/>
        <v>0</v>
      </c>
      <c r="V137" s="414">
        <f t="shared" si="34"/>
        <v>0</v>
      </c>
      <c r="W137" s="414">
        <f t="shared" si="34"/>
        <v>0</v>
      </c>
      <c r="X137" s="414">
        <f t="shared" si="34"/>
        <v>0</v>
      </c>
      <c r="Y137" s="414">
        <f t="shared" si="34"/>
        <v>0</v>
      </c>
      <c r="Z137" s="414">
        <f t="shared" si="34"/>
        <v>0</v>
      </c>
      <c r="AA137" s="414">
        <f t="shared" si="34"/>
        <v>0</v>
      </c>
      <c r="AB137" s="424">
        <f t="shared" si="34"/>
        <v>0</v>
      </c>
      <c r="AC137" s="407">
        <f t="shared" si="34"/>
        <v>0</v>
      </c>
      <c r="AD137" s="1212"/>
      <c r="AE137" s="1212"/>
      <c r="AF137" s="1213"/>
    </row>
    <row r="138" spans="1:32" x14ac:dyDescent="0.2">
      <c r="A138" s="352">
        <v>234</v>
      </c>
      <c r="B138" s="751"/>
      <c r="C138" s="664"/>
      <c r="D138" s="664"/>
      <c r="E138" s="362"/>
      <c r="F138" s="1216" t="s">
        <v>65</v>
      </c>
      <c r="G138" s="1217"/>
      <c r="H138" s="1217"/>
      <c r="I138" s="1217"/>
      <c r="J138" s="1217"/>
      <c r="K138" s="1217"/>
      <c r="L138" s="1217"/>
      <c r="M138" s="698">
        <v>0</v>
      </c>
      <c r="N138" s="699">
        <v>0</v>
      </c>
      <c r="O138" s="700">
        <v>0</v>
      </c>
      <c r="P138" s="700">
        <v>0</v>
      </c>
      <c r="Q138" s="705">
        <v>0</v>
      </c>
      <c r="R138" s="700">
        <v>0</v>
      </c>
      <c r="S138" s="701">
        <v>0</v>
      </c>
      <c r="T138" s="700">
        <v>0</v>
      </c>
      <c r="U138" s="701">
        <v>0</v>
      </c>
      <c r="V138" s="700">
        <v>0</v>
      </c>
      <c r="W138" s="701">
        <v>0</v>
      </c>
      <c r="X138" s="700">
        <v>0</v>
      </c>
      <c r="Y138" s="701">
        <v>0</v>
      </c>
      <c r="Z138" s="700">
        <v>0</v>
      </c>
      <c r="AA138" s="701">
        <v>0</v>
      </c>
      <c r="AB138" s="706">
        <v>0</v>
      </c>
      <c r="AC138" s="698">
        <v>0</v>
      </c>
      <c r="AD138" s="1212"/>
      <c r="AE138" s="1212"/>
      <c r="AF138" s="1213"/>
    </row>
    <row r="139" spans="1:32" x14ac:dyDescent="0.2">
      <c r="A139" s="352">
        <v>235</v>
      </c>
      <c r="B139" s="751"/>
      <c r="C139" s="664"/>
      <c r="D139" s="664"/>
      <c r="E139" s="362"/>
      <c r="F139" s="1216" t="s">
        <v>68</v>
      </c>
      <c r="G139" s="1217"/>
      <c r="H139" s="1217"/>
      <c r="I139" s="1217"/>
      <c r="J139" s="1217"/>
      <c r="K139" s="1217"/>
      <c r="L139" s="1217"/>
      <c r="M139" s="698">
        <v>0</v>
      </c>
      <c r="N139" s="699">
        <v>0</v>
      </c>
      <c r="O139" s="700">
        <v>0</v>
      </c>
      <c r="P139" s="700">
        <v>0</v>
      </c>
      <c r="Q139" s="705">
        <v>0</v>
      </c>
      <c r="R139" s="700">
        <v>0</v>
      </c>
      <c r="S139" s="701">
        <v>0</v>
      </c>
      <c r="T139" s="700">
        <v>0</v>
      </c>
      <c r="U139" s="701">
        <v>0</v>
      </c>
      <c r="V139" s="700">
        <v>0</v>
      </c>
      <c r="W139" s="701">
        <v>0</v>
      </c>
      <c r="X139" s="700">
        <v>0</v>
      </c>
      <c r="Y139" s="701">
        <v>0</v>
      </c>
      <c r="Z139" s="700">
        <v>0</v>
      </c>
      <c r="AA139" s="701">
        <v>0</v>
      </c>
      <c r="AB139" s="706">
        <v>0</v>
      </c>
      <c r="AC139" s="698">
        <v>0</v>
      </c>
      <c r="AD139" s="1212"/>
      <c r="AE139" s="1212"/>
      <c r="AF139" s="1213"/>
    </row>
    <row r="140" spans="1:32" x14ac:dyDescent="0.2">
      <c r="A140" s="352">
        <v>236</v>
      </c>
      <c r="B140" s="751"/>
      <c r="C140" s="664"/>
      <c r="D140" s="356"/>
      <c r="E140" s="360"/>
      <c r="F140" s="1216" t="s">
        <v>537</v>
      </c>
      <c r="G140" s="1217"/>
      <c r="H140" s="1217"/>
      <c r="I140" s="1217"/>
      <c r="J140" s="1217"/>
      <c r="K140" s="1217"/>
      <c r="L140" s="1217"/>
      <c r="M140" s="698">
        <v>0</v>
      </c>
      <c r="N140" s="699">
        <v>0</v>
      </c>
      <c r="O140" s="700">
        <v>0</v>
      </c>
      <c r="P140" s="700">
        <v>0</v>
      </c>
      <c r="Q140" s="705">
        <v>0</v>
      </c>
      <c r="R140" s="700">
        <v>0</v>
      </c>
      <c r="S140" s="701">
        <v>0</v>
      </c>
      <c r="T140" s="700">
        <v>0</v>
      </c>
      <c r="U140" s="701">
        <v>0</v>
      </c>
      <c r="V140" s="700">
        <v>0</v>
      </c>
      <c r="W140" s="701">
        <v>0</v>
      </c>
      <c r="X140" s="700">
        <v>0</v>
      </c>
      <c r="Y140" s="701">
        <v>0</v>
      </c>
      <c r="Z140" s="700">
        <v>0</v>
      </c>
      <c r="AA140" s="701">
        <v>0</v>
      </c>
      <c r="AB140" s="706">
        <v>0</v>
      </c>
      <c r="AC140" s="698">
        <v>0</v>
      </c>
      <c r="AD140" s="1212"/>
      <c r="AE140" s="1212"/>
      <c r="AF140" s="1213"/>
    </row>
    <row r="141" spans="1:32" ht="27" customHeight="1" x14ac:dyDescent="0.2">
      <c r="A141" s="352">
        <v>237</v>
      </c>
      <c r="B141" s="751"/>
      <c r="C141" s="664"/>
      <c r="D141" s="664"/>
      <c r="E141" s="665"/>
      <c r="F141" s="1249" t="s">
        <v>532</v>
      </c>
      <c r="G141" s="1250"/>
      <c r="H141" s="1250"/>
      <c r="I141" s="1250"/>
      <c r="J141" s="1250"/>
      <c r="K141" s="1250"/>
      <c r="L141" s="1250"/>
      <c r="M141" s="698">
        <v>0</v>
      </c>
      <c r="N141" s="699">
        <v>0</v>
      </c>
      <c r="O141" s="700">
        <v>0</v>
      </c>
      <c r="P141" s="700">
        <v>0</v>
      </c>
      <c r="Q141" s="705">
        <v>0</v>
      </c>
      <c r="R141" s="700">
        <v>0</v>
      </c>
      <c r="S141" s="701">
        <v>0</v>
      </c>
      <c r="T141" s="700">
        <v>0</v>
      </c>
      <c r="U141" s="701">
        <v>0</v>
      </c>
      <c r="V141" s="700">
        <v>0</v>
      </c>
      <c r="W141" s="701">
        <v>0</v>
      </c>
      <c r="X141" s="700">
        <v>0</v>
      </c>
      <c r="Y141" s="701">
        <v>0</v>
      </c>
      <c r="Z141" s="700">
        <v>0</v>
      </c>
      <c r="AA141" s="701">
        <v>0</v>
      </c>
      <c r="AB141" s="706">
        <v>0</v>
      </c>
      <c r="AC141" s="698">
        <v>0</v>
      </c>
      <c r="AD141" s="1212"/>
      <c r="AE141" s="1212"/>
      <c r="AF141" s="1213"/>
    </row>
    <row r="142" spans="1:32" ht="15.75" x14ac:dyDescent="0.2">
      <c r="A142" s="352">
        <v>238</v>
      </c>
      <c r="B142" s="751"/>
      <c r="C142" s="664"/>
      <c r="D142" s="364"/>
      <c r="E142" s="1251" t="s">
        <v>67</v>
      </c>
      <c r="F142" s="1252"/>
      <c r="G142" s="1252"/>
      <c r="H142" s="1252"/>
      <c r="I142" s="1252"/>
      <c r="J142" s="1252"/>
      <c r="K142" s="1252"/>
      <c r="L142" s="1252"/>
      <c r="M142" s="407">
        <f>SUM(M143:M146)</f>
        <v>0</v>
      </c>
      <c r="N142" s="410">
        <f t="shared" ref="N142:AC142" si="35">SUBTOTAL(9,N143:N146)</f>
        <v>0</v>
      </c>
      <c r="O142" s="414">
        <f t="shared" si="35"/>
        <v>0</v>
      </c>
      <c r="P142" s="413">
        <f t="shared" si="35"/>
        <v>0</v>
      </c>
      <c r="Q142" s="411">
        <f t="shared" si="35"/>
        <v>0</v>
      </c>
      <c r="R142" s="414">
        <f t="shared" si="35"/>
        <v>0</v>
      </c>
      <c r="S142" s="414">
        <f t="shared" si="35"/>
        <v>0</v>
      </c>
      <c r="T142" s="414">
        <f t="shared" si="35"/>
        <v>0</v>
      </c>
      <c r="U142" s="414">
        <f t="shared" si="35"/>
        <v>0</v>
      </c>
      <c r="V142" s="414">
        <f t="shared" si="35"/>
        <v>0</v>
      </c>
      <c r="W142" s="414">
        <f t="shared" si="35"/>
        <v>0</v>
      </c>
      <c r="X142" s="414">
        <f t="shared" si="35"/>
        <v>0</v>
      </c>
      <c r="Y142" s="414">
        <f t="shared" si="35"/>
        <v>0</v>
      </c>
      <c r="Z142" s="414">
        <f t="shared" si="35"/>
        <v>0</v>
      </c>
      <c r="AA142" s="414">
        <f t="shared" si="35"/>
        <v>0</v>
      </c>
      <c r="AB142" s="424">
        <f t="shared" si="35"/>
        <v>0</v>
      </c>
      <c r="AC142" s="407">
        <f t="shared" si="35"/>
        <v>0</v>
      </c>
      <c r="AD142" s="1212"/>
      <c r="AE142" s="1212"/>
      <c r="AF142" s="1213"/>
    </row>
    <row r="143" spans="1:32" x14ac:dyDescent="0.2">
      <c r="A143" s="352">
        <v>239</v>
      </c>
      <c r="B143" s="751"/>
      <c r="C143" s="664"/>
      <c r="D143" s="656"/>
      <c r="E143" s="656"/>
      <c r="F143" s="1253" t="s">
        <v>65</v>
      </c>
      <c r="G143" s="1254"/>
      <c r="H143" s="1254"/>
      <c r="I143" s="1254"/>
      <c r="J143" s="1254"/>
      <c r="K143" s="1254"/>
      <c r="L143" s="1254"/>
      <c r="M143" s="698">
        <v>0</v>
      </c>
      <c r="N143" s="699">
        <v>0</v>
      </c>
      <c r="O143" s="700">
        <v>0</v>
      </c>
      <c r="P143" s="700">
        <v>0</v>
      </c>
      <c r="Q143" s="705">
        <v>0</v>
      </c>
      <c r="R143" s="700">
        <v>0</v>
      </c>
      <c r="S143" s="701">
        <v>0</v>
      </c>
      <c r="T143" s="700">
        <v>0</v>
      </c>
      <c r="U143" s="701">
        <v>0</v>
      </c>
      <c r="V143" s="700">
        <v>0</v>
      </c>
      <c r="W143" s="701">
        <v>0</v>
      </c>
      <c r="X143" s="700">
        <v>0</v>
      </c>
      <c r="Y143" s="701">
        <v>0</v>
      </c>
      <c r="Z143" s="700">
        <v>0</v>
      </c>
      <c r="AA143" s="701">
        <v>0</v>
      </c>
      <c r="AB143" s="706">
        <v>0</v>
      </c>
      <c r="AC143" s="698">
        <v>0</v>
      </c>
      <c r="AD143" s="1212"/>
      <c r="AE143" s="1212"/>
      <c r="AF143" s="1213"/>
    </row>
    <row r="144" spans="1:32" x14ac:dyDescent="0.2">
      <c r="A144" s="352">
        <v>240</v>
      </c>
      <c r="B144" s="751"/>
      <c r="C144" s="664"/>
      <c r="D144" s="656"/>
      <c r="E144" s="656"/>
      <c r="F144" s="1216" t="s">
        <v>68</v>
      </c>
      <c r="G144" s="1217"/>
      <c r="H144" s="1217"/>
      <c r="I144" s="1217"/>
      <c r="J144" s="1217"/>
      <c r="K144" s="1217"/>
      <c r="L144" s="1217"/>
      <c r="M144" s="698">
        <v>0</v>
      </c>
      <c r="N144" s="699">
        <v>0</v>
      </c>
      <c r="O144" s="700">
        <v>0</v>
      </c>
      <c r="P144" s="700">
        <v>0</v>
      </c>
      <c r="Q144" s="705">
        <v>0</v>
      </c>
      <c r="R144" s="700">
        <v>0</v>
      </c>
      <c r="S144" s="701">
        <v>0</v>
      </c>
      <c r="T144" s="700">
        <v>0</v>
      </c>
      <c r="U144" s="701">
        <v>0</v>
      </c>
      <c r="V144" s="700">
        <v>0</v>
      </c>
      <c r="W144" s="701">
        <v>0</v>
      </c>
      <c r="X144" s="700">
        <v>0</v>
      </c>
      <c r="Y144" s="701">
        <v>0</v>
      </c>
      <c r="Z144" s="700">
        <v>0</v>
      </c>
      <c r="AA144" s="701">
        <v>0</v>
      </c>
      <c r="AB144" s="706">
        <v>0</v>
      </c>
      <c r="AC144" s="698">
        <v>0</v>
      </c>
      <c r="AD144" s="1212"/>
      <c r="AE144" s="1212"/>
      <c r="AF144" s="1213"/>
    </row>
    <row r="145" spans="1:32" x14ac:dyDescent="0.2">
      <c r="A145" s="352">
        <v>241</v>
      </c>
      <c r="B145" s="751"/>
      <c r="C145" s="664"/>
      <c r="D145" s="365"/>
      <c r="E145" s="365"/>
      <c r="F145" s="1216" t="s">
        <v>537</v>
      </c>
      <c r="G145" s="1217"/>
      <c r="H145" s="1217"/>
      <c r="I145" s="1217"/>
      <c r="J145" s="1217"/>
      <c r="K145" s="1217"/>
      <c r="L145" s="1217"/>
      <c r="M145" s="698">
        <v>0</v>
      </c>
      <c r="N145" s="699">
        <v>0</v>
      </c>
      <c r="O145" s="700">
        <v>0</v>
      </c>
      <c r="P145" s="700">
        <v>0</v>
      </c>
      <c r="Q145" s="705">
        <v>0</v>
      </c>
      <c r="R145" s="700">
        <v>0</v>
      </c>
      <c r="S145" s="701">
        <v>0</v>
      </c>
      <c r="T145" s="700">
        <v>0</v>
      </c>
      <c r="U145" s="701">
        <v>0</v>
      </c>
      <c r="V145" s="700">
        <v>0</v>
      </c>
      <c r="W145" s="701">
        <v>0</v>
      </c>
      <c r="X145" s="700">
        <v>0</v>
      </c>
      <c r="Y145" s="701">
        <v>0</v>
      </c>
      <c r="Z145" s="700">
        <v>0</v>
      </c>
      <c r="AA145" s="701">
        <v>0</v>
      </c>
      <c r="AB145" s="706">
        <v>0</v>
      </c>
      <c r="AC145" s="698">
        <v>0</v>
      </c>
      <c r="AD145" s="1212"/>
      <c r="AE145" s="1212"/>
      <c r="AF145" s="1213"/>
    </row>
    <row r="146" spans="1:32" ht="25.5" customHeight="1" x14ac:dyDescent="0.2">
      <c r="A146" s="352">
        <v>242</v>
      </c>
      <c r="B146" s="751"/>
      <c r="C146" s="664"/>
      <c r="D146" s="356"/>
      <c r="E146" s="356"/>
      <c r="F146" s="1249" t="s">
        <v>532</v>
      </c>
      <c r="G146" s="1250"/>
      <c r="H146" s="1250"/>
      <c r="I146" s="1250"/>
      <c r="J146" s="1250"/>
      <c r="K146" s="1250"/>
      <c r="L146" s="1250"/>
      <c r="M146" s="698">
        <v>0</v>
      </c>
      <c r="N146" s="699">
        <v>0</v>
      </c>
      <c r="O146" s="700">
        <v>0</v>
      </c>
      <c r="P146" s="700">
        <v>0</v>
      </c>
      <c r="Q146" s="705">
        <v>0</v>
      </c>
      <c r="R146" s="700">
        <v>0</v>
      </c>
      <c r="S146" s="701">
        <v>0</v>
      </c>
      <c r="T146" s="700">
        <v>0</v>
      </c>
      <c r="U146" s="701">
        <v>0</v>
      </c>
      <c r="V146" s="700">
        <v>0</v>
      </c>
      <c r="W146" s="701">
        <v>0</v>
      </c>
      <c r="X146" s="700">
        <v>0</v>
      </c>
      <c r="Y146" s="701">
        <v>0</v>
      </c>
      <c r="Z146" s="700">
        <v>0</v>
      </c>
      <c r="AA146" s="701">
        <v>0</v>
      </c>
      <c r="AB146" s="706">
        <v>0</v>
      </c>
      <c r="AC146" s="698">
        <v>0</v>
      </c>
      <c r="AD146" s="1212"/>
      <c r="AE146" s="1212"/>
      <c r="AF146" s="1213"/>
    </row>
    <row r="147" spans="1:32" ht="15.75" customHeight="1" x14ac:dyDescent="0.2">
      <c r="A147" s="352">
        <v>243</v>
      </c>
      <c r="B147" s="751"/>
      <c r="C147" s="664"/>
      <c r="D147" s="365"/>
      <c r="E147" s="1251" t="s">
        <v>556</v>
      </c>
      <c r="F147" s="1252"/>
      <c r="G147" s="1252"/>
      <c r="H147" s="1252"/>
      <c r="I147" s="1252"/>
      <c r="J147" s="1252"/>
      <c r="K147" s="1252"/>
      <c r="L147" s="1252"/>
      <c r="M147" s="407">
        <f>SUM(M148:M151)</f>
        <v>0</v>
      </c>
      <c r="N147" s="410">
        <f t="shared" ref="N147:AC147" si="36">SUBTOTAL(9,N148:N151)</f>
        <v>0</v>
      </c>
      <c r="O147" s="414">
        <f t="shared" si="36"/>
        <v>0</v>
      </c>
      <c r="P147" s="413">
        <f t="shared" si="36"/>
        <v>0</v>
      </c>
      <c r="Q147" s="415">
        <f t="shared" si="36"/>
        <v>0</v>
      </c>
      <c r="R147" s="414">
        <f t="shared" si="36"/>
        <v>0</v>
      </c>
      <c r="S147" s="414">
        <f t="shared" si="36"/>
        <v>0</v>
      </c>
      <c r="T147" s="414">
        <f t="shared" si="36"/>
        <v>0</v>
      </c>
      <c r="U147" s="414">
        <f t="shared" si="36"/>
        <v>0</v>
      </c>
      <c r="V147" s="414">
        <f t="shared" si="36"/>
        <v>0</v>
      </c>
      <c r="W147" s="414">
        <f t="shared" si="36"/>
        <v>0</v>
      </c>
      <c r="X147" s="414">
        <f t="shared" si="36"/>
        <v>0</v>
      </c>
      <c r="Y147" s="414">
        <f t="shared" si="36"/>
        <v>0</v>
      </c>
      <c r="Z147" s="414">
        <f t="shared" si="36"/>
        <v>0</v>
      </c>
      <c r="AA147" s="414">
        <f t="shared" si="36"/>
        <v>0</v>
      </c>
      <c r="AB147" s="424">
        <f t="shared" si="36"/>
        <v>0</v>
      </c>
      <c r="AC147" s="407">
        <f t="shared" si="36"/>
        <v>0</v>
      </c>
      <c r="AD147" s="1212"/>
      <c r="AE147" s="1212"/>
      <c r="AF147" s="1213"/>
    </row>
    <row r="148" spans="1:32" x14ac:dyDescent="0.2">
      <c r="A148" s="352">
        <v>244</v>
      </c>
      <c r="B148" s="751"/>
      <c r="C148" s="664"/>
      <c r="D148" s="656"/>
      <c r="E148" s="656"/>
      <c r="F148" s="1253" t="s">
        <v>65</v>
      </c>
      <c r="G148" s="1254"/>
      <c r="H148" s="1254"/>
      <c r="I148" s="1254"/>
      <c r="J148" s="1254"/>
      <c r="K148" s="1254"/>
      <c r="L148" s="1254"/>
      <c r="M148" s="698">
        <v>0</v>
      </c>
      <c r="N148" s="699">
        <v>0</v>
      </c>
      <c r="O148" s="700">
        <v>0</v>
      </c>
      <c r="P148" s="700">
        <v>0</v>
      </c>
      <c r="Q148" s="705">
        <v>0</v>
      </c>
      <c r="R148" s="700">
        <v>0</v>
      </c>
      <c r="S148" s="701">
        <v>0</v>
      </c>
      <c r="T148" s="700">
        <v>0</v>
      </c>
      <c r="U148" s="701">
        <v>0</v>
      </c>
      <c r="V148" s="700">
        <v>0</v>
      </c>
      <c r="W148" s="701">
        <v>0</v>
      </c>
      <c r="X148" s="700">
        <v>0</v>
      </c>
      <c r="Y148" s="701">
        <v>0</v>
      </c>
      <c r="Z148" s="700">
        <v>0</v>
      </c>
      <c r="AA148" s="701">
        <v>0</v>
      </c>
      <c r="AB148" s="706">
        <v>0</v>
      </c>
      <c r="AC148" s="698">
        <v>0</v>
      </c>
      <c r="AD148" s="1212"/>
      <c r="AE148" s="1212"/>
      <c r="AF148" s="1213"/>
    </row>
    <row r="149" spans="1:32" x14ac:dyDescent="0.2">
      <c r="A149" s="352">
        <v>245</v>
      </c>
      <c r="B149" s="751"/>
      <c r="C149" s="664"/>
      <c r="D149" s="366"/>
      <c r="E149" s="366"/>
      <c r="F149" s="1216" t="s">
        <v>68</v>
      </c>
      <c r="G149" s="1217"/>
      <c r="H149" s="1217"/>
      <c r="I149" s="1217"/>
      <c r="J149" s="1217"/>
      <c r="K149" s="1217"/>
      <c r="L149" s="1217"/>
      <c r="M149" s="698">
        <v>0</v>
      </c>
      <c r="N149" s="699">
        <v>0</v>
      </c>
      <c r="O149" s="700">
        <v>0</v>
      </c>
      <c r="P149" s="700">
        <v>0</v>
      </c>
      <c r="Q149" s="705">
        <v>0</v>
      </c>
      <c r="R149" s="700">
        <v>0</v>
      </c>
      <c r="S149" s="701">
        <v>0</v>
      </c>
      <c r="T149" s="700">
        <v>0</v>
      </c>
      <c r="U149" s="701">
        <v>0</v>
      </c>
      <c r="V149" s="700">
        <v>0</v>
      </c>
      <c r="W149" s="701">
        <v>0</v>
      </c>
      <c r="X149" s="700">
        <v>0</v>
      </c>
      <c r="Y149" s="701">
        <v>0</v>
      </c>
      <c r="Z149" s="700">
        <v>0</v>
      </c>
      <c r="AA149" s="701">
        <v>0</v>
      </c>
      <c r="AB149" s="706">
        <v>0</v>
      </c>
      <c r="AC149" s="698">
        <v>0</v>
      </c>
      <c r="AD149" s="1212"/>
      <c r="AE149" s="1212"/>
      <c r="AF149" s="1213"/>
    </row>
    <row r="150" spans="1:32" x14ac:dyDescent="0.2">
      <c r="A150" s="352">
        <v>246</v>
      </c>
      <c r="B150" s="751"/>
      <c r="C150" s="664"/>
      <c r="D150" s="366"/>
      <c r="E150" s="366"/>
      <c r="F150" s="1216" t="s">
        <v>537</v>
      </c>
      <c r="G150" s="1217"/>
      <c r="H150" s="1217"/>
      <c r="I150" s="1217"/>
      <c r="J150" s="1217"/>
      <c r="K150" s="1217"/>
      <c r="L150" s="1217"/>
      <c r="M150" s="698">
        <v>0</v>
      </c>
      <c r="N150" s="699">
        <v>0</v>
      </c>
      <c r="O150" s="700">
        <v>0</v>
      </c>
      <c r="P150" s="700">
        <v>0</v>
      </c>
      <c r="Q150" s="705">
        <v>0</v>
      </c>
      <c r="R150" s="700">
        <v>0</v>
      </c>
      <c r="S150" s="701">
        <v>0</v>
      </c>
      <c r="T150" s="700">
        <v>0</v>
      </c>
      <c r="U150" s="701">
        <v>0</v>
      </c>
      <c r="V150" s="700">
        <v>0</v>
      </c>
      <c r="W150" s="701">
        <v>0</v>
      </c>
      <c r="X150" s="700">
        <v>0</v>
      </c>
      <c r="Y150" s="701">
        <v>0</v>
      </c>
      <c r="Z150" s="700">
        <v>0</v>
      </c>
      <c r="AA150" s="701">
        <v>0</v>
      </c>
      <c r="AB150" s="706">
        <v>0</v>
      </c>
      <c r="AC150" s="698">
        <v>0</v>
      </c>
      <c r="AD150" s="1212"/>
      <c r="AE150" s="1212"/>
      <c r="AF150" s="1213"/>
    </row>
    <row r="151" spans="1:32" ht="27" customHeight="1" x14ac:dyDescent="0.2">
      <c r="A151" s="352">
        <v>247</v>
      </c>
      <c r="B151" s="751"/>
      <c r="C151" s="664"/>
      <c r="D151" s="367"/>
      <c r="E151" s="367"/>
      <c r="F151" s="1216" t="s">
        <v>532</v>
      </c>
      <c r="G151" s="1217"/>
      <c r="H151" s="1217"/>
      <c r="I151" s="1217"/>
      <c r="J151" s="1217"/>
      <c r="K151" s="1217"/>
      <c r="L151" s="1217"/>
      <c r="M151" s="698">
        <v>0</v>
      </c>
      <c r="N151" s="699">
        <v>0</v>
      </c>
      <c r="O151" s="700">
        <v>0</v>
      </c>
      <c r="P151" s="700">
        <v>0</v>
      </c>
      <c r="Q151" s="705">
        <v>0</v>
      </c>
      <c r="R151" s="700">
        <v>0</v>
      </c>
      <c r="S151" s="701">
        <v>0</v>
      </c>
      <c r="T151" s="700">
        <v>0</v>
      </c>
      <c r="U151" s="701">
        <v>0</v>
      </c>
      <c r="V151" s="700">
        <v>0</v>
      </c>
      <c r="W151" s="701">
        <v>0</v>
      </c>
      <c r="X151" s="700">
        <v>0</v>
      </c>
      <c r="Y151" s="701">
        <v>0</v>
      </c>
      <c r="Z151" s="700">
        <v>0</v>
      </c>
      <c r="AA151" s="701">
        <v>0</v>
      </c>
      <c r="AB151" s="706">
        <v>0</v>
      </c>
      <c r="AC151" s="698">
        <v>0</v>
      </c>
      <c r="AD151" s="1212"/>
      <c r="AE151" s="1212"/>
      <c r="AF151" s="1213"/>
    </row>
    <row r="152" spans="1:32" x14ac:dyDescent="0.2">
      <c r="A152" s="352">
        <v>248</v>
      </c>
      <c r="B152" s="751"/>
      <c r="C152" s="664"/>
      <c r="D152" s="1234" t="s">
        <v>13</v>
      </c>
      <c r="E152" s="1259"/>
      <c r="F152" s="1259"/>
      <c r="G152" s="1259"/>
      <c r="H152" s="1259"/>
      <c r="I152" s="1259"/>
      <c r="J152" s="1259"/>
      <c r="K152" s="1259"/>
      <c r="L152" s="1259"/>
      <c r="M152" s="1235"/>
      <c r="N152" s="1235"/>
      <c r="O152" s="1235"/>
      <c r="P152" s="1235"/>
      <c r="Q152" s="1235"/>
      <c r="R152" s="1235"/>
      <c r="S152" s="1235"/>
      <c r="T152" s="1235"/>
      <c r="U152" s="1235"/>
      <c r="V152" s="1235"/>
      <c r="W152" s="1235"/>
      <c r="X152" s="1235"/>
      <c r="Y152" s="1235"/>
      <c r="Z152" s="1235"/>
      <c r="AA152" s="1235"/>
      <c r="AB152" s="1235"/>
      <c r="AC152" s="1235"/>
      <c r="AD152" s="1235"/>
      <c r="AE152" s="1235"/>
      <c r="AF152" s="1258"/>
    </row>
    <row r="153" spans="1:32" ht="15.75" customHeight="1" x14ac:dyDescent="0.2">
      <c r="A153" s="352">
        <v>249</v>
      </c>
      <c r="B153" s="751"/>
      <c r="C153" s="664"/>
      <c r="D153" s="367"/>
      <c r="E153" s="1251" t="s">
        <v>14</v>
      </c>
      <c r="F153" s="1252"/>
      <c r="G153" s="1252"/>
      <c r="H153" s="1252"/>
      <c r="I153" s="1252"/>
      <c r="J153" s="1252"/>
      <c r="K153" s="1252"/>
      <c r="L153" s="1252"/>
      <c r="M153" s="407">
        <f>SUM(M154:M156)</f>
        <v>0</v>
      </c>
      <c r="N153" s="410">
        <f t="shared" ref="N153:AC153" si="37">SUBTOTAL(9,N154:N156)</f>
        <v>0</v>
      </c>
      <c r="O153" s="414">
        <f t="shared" si="37"/>
        <v>0</v>
      </c>
      <c r="P153" s="413">
        <f t="shared" si="37"/>
        <v>0</v>
      </c>
      <c r="Q153" s="415">
        <f t="shared" si="37"/>
        <v>0</v>
      </c>
      <c r="R153" s="414">
        <f t="shared" si="37"/>
        <v>0</v>
      </c>
      <c r="S153" s="414">
        <f t="shared" si="37"/>
        <v>0</v>
      </c>
      <c r="T153" s="414">
        <f t="shared" si="37"/>
        <v>0</v>
      </c>
      <c r="U153" s="414">
        <f t="shared" si="37"/>
        <v>0</v>
      </c>
      <c r="V153" s="414">
        <f t="shared" si="37"/>
        <v>0</v>
      </c>
      <c r="W153" s="414">
        <f t="shared" si="37"/>
        <v>0</v>
      </c>
      <c r="X153" s="414">
        <f t="shared" si="37"/>
        <v>0</v>
      </c>
      <c r="Y153" s="414">
        <f t="shared" si="37"/>
        <v>0</v>
      </c>
      <c r="Z153" s="414">
        <f t="shared" si="37"/>
        <v>0</v>
      </c>
      <c r="AA153" s="414">
        <f t="shared" si="37"/>
        <v>0</v>
      </c>
      <c r="AB153" s="424">
        <f t="shared" si="37"/>
        <v>0</v>
      </c>
      <c r="AC153" s="407">
        <f t="shared" si="37"/>
        <v>0</v>
      </c>
      <c r="AD153" s="1212"/>
      <c r="AE153" s="1212"/>
      <c r="AF153" s="1213"/>
    </row>
    <row r="154" spans="1:32" x14ac:dyDescent="0.2">
      <c r="A154" s="352">
        <v>250</v>
      </c>
      <c r="B154" s="751"/>
      <c r="C154" s="664"/>
      <c r="D154" s="367"/>
      <c r="E154" s="368"/>
      <c r="F154" s="1253" t="s">
        <v>16</v>
      </c>
      <c r="G154" s="1254"/>
      <c r="H154" s="1254"/>
      <c r="I154" s="1254"/>
      <c r="J154" s="1254"/>
      <c r="K154" s="1254"/>
      <c r="L154" s="1254"/>
      <c r="M154" s="698">
        <v>0</v>
      </c>
      <c r="N154" s="699">
        <v>0</v>
      </c>
      <c r="O154" s="700">
        <v>0</v>
      </c>
      <c r="P154" s="700">
        <v>0</v>
      </c>
      <c r="Q154" s="705">
        <v>0</v>
      </c>
      <c r="R154" s="700">
        <v>0</v>
      </c>
      <c r="S154" s="701">
        <v>0</v>
      </c>
      <c r="T154" s="700">
        <v>0</v>
      </c>
      <c r="U154" s="701">
        <v>0</v>
      </c>
      <c r="V154" s="700">
        <v>0</v>
      </c>
      <c r="W154" s="701">
        <v>0</v>
      </c>
      <c r="X154" s="700">
        <v>0</v>
      </c>
      <c r="Y154" s="701">
        <v>0</v>
      </c>
      <c r="Z154" s="700">
        <v>0</v>
      </c>
      <c r="AA154" s="701">
        <v>0</v>
      </c>
      <c r="AB154" s="706">
        <v>0</v>
      </c>
      <c r="AC154" s="698">
        <v>0</v>
      </c>
      <c r="AD154" s="1212"/>
      <c r="AE154" s="1212"/>
      <c r="AF154" s="1213"/>
    </row>
    <row r="155" spans="1:32" x14ac:dyDescent="0.2">
      <c r="A155" s="352">
        <v>251</v>
      </c>
      <c r="B155" s="751"/>
      <c r="C155" s="664"/>
      <c r="D155" s="367"/>
      <c r="E155" s="368"/>
      <c r="F155" s="1216" t="s">
        <v>17</v>
      </c>
      <c r="G155" s="1217"/>
      <c r="H155" s="1217"/>
      <c r="I155" s="1217"/>
      <c r="J155" s="1217"/>
      <c r="K155" s="1217"/>
      <c r="L155" s="1217"/>
      <c r="M155" s="698">
        <v>0</v>
      </c>
      <c r="N155" s="699">
        <v>0</v>
      </c>
      <c r="O155" s="700">
        <v>0</v>
      </c>
      <c r="P155" s="700">
        <v>0</v>
      </c>
      <c r="Q155" s="705">
        <v>0</v>
      </c>
      <c r="R155" s="700">
        <v>0</v>
      </c>
      <c r="S155" s="701">
        <v>0</v>
      </c>
      <c r="T155" s="700">
        <v>0</v>
      </c>
      <c r="U155" s="701">
        <v>0</v>
      </c>
      <c r="V155" s="700">
        <v>0</v>
      </c>
      <c r="W155" s="701">
        <v>0</v>
      </c>
      <c r="X155" s="700">
        <v>0</v>
      </c>
      <c r="Y155" s="701">
        <v>0</v>
      </c>
      <c r="Z155" s="700">
        <v>0</v>
      </c>
      <c r="AA155" s="701">
        <v>0</v>
      </c>
      <c r="AB155" s="706">
        <v>0</v>
      </c>
      <c r="AC155" s="698">
        <v>0</v>
      </c>
      <c r="AD155" s="1212"/>
      <c r="AE155" s="1212"/>
      <c r="AF155" s="1213"/>
    </row>
    <row r="156" spans="1:32" x14ac:dyDescent="0.2">
      <c r="A156" s="352">
        <v>252</v>
      </c>
      <c r="B156" s="751"/>
      <c r="C156" s="664"/>
      <c r="D156" s="367"/>
      <c r="E156" s="368"/>
      <c r="F156" s="1249" t="s">
        <v>560</v>
      </c>
      <c r="G156" s="1250"/>
      <c r="H156" s="1250"/>
      <c r="I156" s="1250"/>
      <c r="J156" s="1250"/>
      <c r="K156" s="1250"/>
      <c r="L156" s="1250"/>
      <c r="M156" s="698">
        <v>0</v>
      </c>
      <c r="N156" s="699">
        <v>0</v>
      </c>
      <c r="O156" s="700">
        <v>0</v>
      </c>
      <c r="P156" s="700">
        <v>0</v>
      </c>
      <c r="Q156" s="705">
        <v>0</v>
      </c>
      <c r="R156" s="700">
        <v>0</v>
      </c>
      <c r="S156" s="701">
        <v>0</v>
      </c>
      <c r="T156" s="700">
        <v>0</v>
      </c>
      <c r="U156" s="701">
        <v>0</v>
      </c>
      <c r="V156" s="700">
        <v>0</v>
      </c>
      <c r="W156" s="701">
        <v>0</v>
      </c>
      <c r="X156" s="700">
        <v>0</v>
      </c>
      <c r="Y156" s="701">
        <v>0</v>
      </c>
      <c r="Z156" s="700">
        <v>0</v>
      </c>
      <c r="AA156" s="701">
        <v>0</v>
      </c>
      <c r="AB156" s="706">
        <v>0</v>
      </c>
      <c r="AC156" s="698">
        <v>0</v>
      </c>
      <c r="AD156" s="1212"/>
      <c r="AE156" s="1212"/>
      <c r="AF156" s="1213"/>
    </row>
    <row r="157" spans="1:32" x14ac:dyDescent="0.2">
      <c r="A157" s="352">
        <v>253</v>
      </c>
      <c r="B157" s="751"/>
      <c r="C157" s="664"/>
      <c r="D157" s="367"/>
      <c r="E157" s="1317" t="s">
        <v>15</v>
      </c>
      <c r="F157" s="1318"/>
      <c r="G157" s="1318"/>
      <c r="H157" s="1318"/>
      <c r="I157" s="1318"/>
      <c r="J157" s="1318"/>
      <c r="K157" s="1318"/>
      <c r="L157" s="1318"/>
      <c r="M157" s="407">
        <f>SUM(M158:M160)</f>
        <v>0</v>
      </c>
      <c r="N157" s="410">
        <f t="shared" ref="N157:AC157" si="38">SUBTOTAL(9,N158:N160)</f>
        <v>0</v>
      </c>
      <c r="O157" s="414">
        <f t="shared" si="38"/>
        <v>0</v>
      </c>
      <c r="P157" s="413">
        <f t="shared" si="38"/>
        <v>0</v>
      </c>
      <c r="Q157" s="415">
        <f t="shared" si="38"/>
        <v>0</v>
      </c>
      <c r="R157" s="414">
        <f t="shared" si="38"/>
        <v>0</v>
      </c>
      <c r="S157" s="414">
        <f t="shared" si="38"/>
        <v>0</v>
      </c>
      <c r="T157" s="414">
        <f t="shared" si="38"/>
        <v>0</v>
      </c>
      <c r="U157" s="414">
        <f t="shared" si="38"/>
        <v>0</v>
      </c>
      <c r="V157" s="414">
        <f t="shared" si="38"/>
        <v>0</v>
      </c>
      <c r="W157" s="414">
        <f t="shared" si="38"/>
        <v>0</v>
      </c>
      <c r="X157" s="414">
        <f t="shared" si="38"/>
        <v>0</v>
      </c>
      <c r="Y157" s="414">
        <f t="shared" si="38"/>
        <v>0</v>
      </c>
      <c r="Z157" s="414">
        <f t="shared" si="38"/>
        <v>0</v>
      </c>
      <c r="AA157" s="414">
        <f t="shared" si="38"/>
        <v>0</v>
      </c>
      <c r="AB157" s="424">
        <f t="shared" si="38"/>
        <v>0</v>
      </c>
      <c r="AC157" s="407">
        <f t="shared" si="38"/>
        <v>0</v>
      </c>
      <c r="AD157" s="1212"/>
      <c r="AE157" s="1212"/>
      <c r="AF157" s="1213"/>
    </row>
    <row r="158" spans="1:32" x14ac:dyDescent="0.2">
      <c r="A158" s="352">
        <v>254</v>
      </c>
      <c r="B158" s="751"/>
      <c r="C158" s="664"/>
      <c r="D158" s="367"/>
      <c r="E158" s="368"/>
      <c r="F158" s="1253" t="s">
        <v>138</v>
      </c>
      <c r="G158" s="1254"/>
      <c r="H158" s="1254"/>
      <c r="I158" s="1254"/>
      <c r="J158" s="1254"/>
      <c r="K158" s="1254"/>
      <c r="L158" s="1254"/>
      <c r="M158" s="698">
        <v>0</v>
      </c>
      <c r="N158" s="699">
        <v>0</v>
      </c>
      <c r="O158" s="700">
        <v>0</v>
      </c>
      <c r="P158" s="700">
        <v>0</v>
      </c>
      <c r="Q158" s="705">
        <v>0</v>
      </c>
      <c r="R158" s="700">
        <v>0</v>
      </c>
      <c r="S158" s="701">
        <v>0</v>
      </c>
      <c r="T158" s="700">
        <v>0</v>
      </c>
      <c r="U158" s="701">
        <v>0</v>
      </c>
      <c r="V158" s="700">
        <v>0</v>
      </c>
      <c r="W158" s="701">
        <v>0</v>
      </c>
      <c r="X158" s="700">
        <v>0</v>
      </c>
      <c r="Y158" s="701">
        <v>0</v>
      </c>
      <c r="Z158" s="700">
        <v>0</v>
      </c>
      <c r="AA158" s="701">
        <v>0</v>
      </c>
      <c r="AB158" s="706">
        <v>0</v>
      </c>
      <c r="AC158" s="698">
        <v>0</v>
      </c>
      <c r="AD158" s="1212"/>
      <c r="AE158" s="1212"/>
      <c r="AF158" s="1213"/>
    </row>
    <row r="159" spans="1:32" x14ac:dyDescent="0.2">
      <c r="A159" s="352">
        <v>255</v>
      </c>
      <c r="B159" s="751"/>
      <c r="C159" s="664"/>
      <c r="D159" s="367"/>
      <c r="E159" s="368"/>
      <c r="F159" s="1216" t="s">
        <v>19</v>
      </c>
      <c r="G159" s="1217"/>
      <c r="H159" s="1217"/>
      <c r="I159" s="1217"/>
      <c r="J159" s="1217"/>
      <c r="K159" s="1217"/>
      <c r="L159" s="1217"/>
      <c r="M159" s="698">
        <v>0</v>
      </c>
      <c r="N159" s="699">
        <v>0</v>
      </c>
      <c r="O159" s="700">
        <v>0</v>
      </c>
      <c r="P159" s="700">
        <v>0</v>
      </c>
      <c r="Q159" s="705">
        <v>0</v>
      </c>
      <c r="R159" s="700">
        <v>0</v>
      </c>
      <c r="S159" s="701">
        <v>0</v>
      </c>
      <c r="T159" s="700">
        <v>0</v>
      </c>
      <c r="U159" s="701">
        <v>0</v>
      </c>
      <c r="V159" s="700">
        <v>0</v>
      </c>
      <c r="W159" s="701">
        <v>0</v>
      </c>
      <c r="X159" s="700">
        <v>0</v>
      </c>
      <c r="Y159" s="701">
        <v>0</v>
      </c>
      <c r="Z159" s="700">
        <v>0</v>
      </c>
      <c r="AA159" s="701">
        <v>0</v>
      </c>
      <c r="AB159" s="706">
        <v>0</v>
      </c>
      <c r="AC159" s="698">
        <v>0</v>
      </c>
      <c r="AD159" s="1212"/>
      <c r="AE159" s="1212"/>
      <c r="AF159" s="1213"/>
    </row>
    <row r="160" spans="1:32" x14ac:dyDescent="0.2">
      <c r="A160" s="352">
        <v>256</v>
      </c>
      <c r="B160" s="751"/>
      <c r="C160" s="664"/>
      <c r="D160" s="367"/>
      <c r="E160" s="368"/>
      <c r="F160" s="1249" t="s">
        <v>561</v>
      </c>
      <c r="G160" s="1250"/>
      <c r="H160" s="1250"/>
      <c r="I160" s="1250"/>
      <c r="J160" s="1250"/>
      <c r="K160" s="1250"/>
      <c r="L160" s="1250"/>
      <c r="M160" s="698">
        <v>0</v>
      </c>
      <c r="N160" s="699"/>
      <c r="O160" s="700">
        <v>0</v>
      </c>
      <c r="P160" s="700">
        <v>0</v>
      </c>
      <c r="Q160" s="705">
        <v>0</v>
      </c>
      <c r="R160" s="700">
        <v>0</v>
      </c>
      <c r="S160" s="701">
        <v>0</v>
      </c>
      <c r="T160" s="700">
        <v>0</v>
      </c>
      <c r="U160" s="701">
        <v>0</v>
      </c>
      <c r="V160" s="700">
        <v>0</v>
      </c>
      <c r="W160" s="701">
        <v>0</v>
      </c>
      <c r="X160" s="700">
        <v>0</v>
      </c>
      <c r="Y160" s="701">
        <v>0</v>
      </c>
      <c r="Z160" s="700">
        <v>0</v>
      </c>
      <c r="AA160" s="701">
        <v>0</v>
      </c>
      <c r="AB160" s="706">
        <v>0</v>
      </c>
      <c r="AC160" s="698">
        <v>0</v>
      </c>
      <c r="AD160" s="1212"/>
      <c r="AE160" s="1212"/>
      <c r="AF160" s="1213"/>
    </row>
    <row r="161" spans="1:32" x14ac:dyDescent="0.2">
      <c r="A161" s="352">
        <v>257</v>
      </c>
      <c r="B161" s="751"/>
      <c r="C161" s="664"/>
      <c r="D161" s="367"/>
      <c r="E161" s="1251" t="s">
        <v>18</v>
      </c>
      <c r="F161" s="1252"/>
      <c r="G161" s="1252"/>
      <c r="H161" s="1252"/>
      <c r="I161" s="1252"/>
      <c r="J161" s="1252"/>
      <c r="K161" s="1252"/>
      <c r="L161" s="1252"/>
      <c r="M161" s="407">
        <f>SUM(M162:M164)</f>
        <v>0</v>
      </c>
      <c r="N161" s="410">
        <f t="shared" ref="N161:AC161" si="39">SUBTOTAL(9,N162:N164)</f>
        <v>0</v>
      </c>
      <c r="O161" s="414">
        <f t="shared" si="39"/>
        <v>0</v>
      </c>
      <c r="P161" s="413">
        <f t="shared" si="39"/>
        <v>0</v>
      </c>
      <c r="Q161" s="415">
        <f t="shared" si="39"/>
        <v>0</v>
      </c>
      <c r="R161" s="414">
        <f t="shared" si="39"/>
        <v>0</v>
      </c>
      <c r="S161" s="414">
        <f t="shared" si="39"/>
        <v>0</v>
      </c>
      <c r="T161" s="414">
        <f t="shared" si="39"/>
        <v>0</v>
      </c>
      <c r="U161" s="414">
        <f t="shared" si="39"/>
        <v>0</v>
      </c>
      <c r="V161" s="414">
        <f t="shared" si="39"/>
        <v>0</v>
      </c>
      <c r="W161" s="414">
        <f t="shared" si="39"/>
        <v>0</v>
      </c>
      <c r="X161" s="414">
        <f t="shared" si="39"/>
        <v>0</v>
      </c>
      <c r="Y161" s="414">
        <f t="shared" si="39"/>
        <v>0</v>
      </c>
      <c r="Z161" s="414">
        <f t="shared" si="39"/>
        <v>0</v>
      </c>
      <c r="AA161" s="414">
        <f t="shared" si="39"/>
        <v>0</v>
      </c>
      <c r="AB161" s="424">
        <f t="shared" si="39"/>
        <v>0</v>
      </c>
      <c r="AC161" s="407">
        <f t="shared" si="39"/>
        <v>0</v>
      </c>
      <c r="AD161" s="1212"/>
      <c r="AE161" s="1212"/>
      <c r="AF161" s="1213"/>
    </row>
    <row r="162" spans="1:32" x14ac:dyDescent="0.2">
      <c r="A162" s="352">
        <v>258</v>
      </c>
      <c r="B162" s="751"/>
      <c r="C162" s="664"/>
      <c r="D162" s="367"/>
      <c r="E162" s="368"/>
      <c r="F162" s="1253" t="s">
        <v>20</v>
      </c>
      <c r="G162" s="1254"/>
      <c r="H162" s="1254"/>
      <c r="I162" s="1254"/>
      <c r="J162" s="1254"/>
      <c r="K162" s="1254"/>
      <c r="L162" s="1254"/>
      <c r="M162" s="698">
        <v>0</v>
      </c>
      <c r="N162" s="699">
        <v>0</v>
      </c>
      <c r="O162" s="700">
        <v>0</v>
      </c>
      <c r="P162" s="700">
        <v>0</v>
      </c>
      <c r="Q162" s="705">
        <v>0</v>
      </c>
      <c r="R162" s="700">
        <v>0</v>
      </c>
      <c r="S162" s="701">
        <v>0</v>
      </c>
      <c r="T162" s="700">
        <v>0</v>
      </c>
      <c r="U162" s="701">
        <v>0</v>
      </c>
      <c r="V162" s="700">
        <v>0</v>
      </c>
      <c r="W162" s="701">
        <v>0</v>
      </c>
      <c r="X162" s="700">
        <v>0</v>
      </c>
      <c r="Y162" s="701">
        <v>0</v>
      </c>
      <c r="Z162" s="700">
        <v>0</v>
      </c>
      <c r="AA162" s="701">
        <v>0</v>
      </c>
      <c r="AB162" s="706">
        <v>0</v>
      </c>
      <c r="AC162" s="698">
        <v>0</v>
      </c>
      <c r="AD162" s="1212"/>
      <c r="AE162" s="1212"/>
      <c r="AF162" s="1213"/>
    </row>
    <row r="163" spans="1:32" x14ac:dyDescent="0.2">
      <c r="A163" s="352">
        <v>259</v>
      </c>
      <c r="B163" s="751"/>
      <c r="C163" s="664"/>
      <c r="D163" s="367"/>
      <c r="E163" s="368"/>
      <c r="F163" s="1216" t="s">
        <v>21</v>
      </c>
      <c r="G163" s="1217"/>
      <c r="H163" s="1217"/>
      <c r="I163" s="1217"/>
      <c r="J163" s="1217"/>
      <c r="K163" s="1217"/>
      <c r="L163" s="1217"/>
      <c r="M163" s="698">
        <v>0</v>
      </c>
      <c r="N163" s="699">
        <v>0</v>
      </c>
      <c r="O163" s="700">
        <v>0</v>
      </c>
      <c r="P163" s="700">
        <v>0</v>
      </c>
      <c r="Q163" s="705">
        <v>0</v>
      </c>
      <c r="R163" s="700">
        <v>0</v>
      </c>
      <c r="S163" s="701">
        <v>0</v>
      </c>
      <c r="T163" s="700">
        <v>0</v>
      </c>
      <c r="U163" s="701">
        <v>0</v>
      </c>
      <c r="V163" s="700">
        <v>0</v>
      </c>
      <c r="W163" s="701">
        <v>0</v>
      </c>
      <c r="X163" s="700">
        <v>0</v>
      </c>
      <c r="Y163" s="701">
        <v>0</v>
      </c>
      <c r="Z163" s="700">
        <v>0</v>
      </c>
      <c r="AA163" s="701">
        <v>0</v>
      </c>
      <c r="AB163" s="706">
        <v>0</v>
      </c>
      <c r="AC163" s="698">
        <v>0</v>
      </c>
      <c r="AD163" s="1212"/>
      <c r="AE163" s="1212"/>
      <c r="AF163" s="1213"/>
    </row>
    <row r="164" spans="1:32" x14ac:dyDescent="0.2">
      <c r="A164" s="352">
        <v>260</v>
      </c>
      <c r="B164" s="751"/>
      <c r="C164" s="664"/>
      <c r="D164" s="367"/>
      <c r="E164" s="368"/>
      <c r="F164" s="1249" t="s">
        <v>562</v>
      </c>
      <c r="G164" s="1250"/>
      <c r="H164" s="1250"/>
      <c r="I164" s="1250"/>
      <c r="J164" s="1250"/>
      <c r="K164" s="1250"/>
      <c r="L164" s="1250"/>
      <c r="M164" s="698">
        <v>0</v>
      </c>
      <c r="N164" s="699">
        <v>0</v>
      </c>
      <c r="O164" s="700">
        <v>0</v>
      </c>
      <c r="P164" s="700">
        <v>0</v>
      </c>
      <c r="Q164" s="705">
        <v>0</v>
      </c>
      <c r="R164" s="700">
        <v>0</v>
      </c>
      <c r="S164" s="701">
        <v>0</v>
      </c>
      <c r="T164" s="700">
        <v>0</v>
      </c>
      <c r="U164" s="701">
        <v>0</v>
      </c>
      <c r="V164" s="700">
        <v>0</v>
      </c>
      <c r="W164" s="701">
        <v>0</v>
      </c>
      <c r="X164" s="700">
        <v>0</v>
      </c>
      <c r="Y164" s="701">
        <v>0</v>
      </c>
      <c r="Z164" s="700">
        <v>0</v>
      </c>
      <c r="AA164" s="701">
        <v>0</v>
      </c>
      <c r="AB164" s="706">
        <v>0</v>
      </c>
      <c r="AC164" s="698">
        <v>0</v>
      </c>
      <c r="AD164" s="1212"/>
      <c r="AE164" s="1212"/>
      <c r="AF164" s="1213"/>
    </row>
    <row r="165" spans="1:32" x14ac:dyDescent="0.2">
      <c r="A165" s="352">
        <v>261</v>
      </c>
      <c r="B165" s="751"/>
      <c r="C165" s="664"/>
      <c r="D165" s="1234" t="s">
        <v>672</v>
      </c>
      <c r="E165" s="1259"/>
      <c r="F165" s="1259"/>
      <c r="G165" s="1259"/>
      <c r="H165" s="1259"/>
      <c r="I165" s="1259"/>
      <c r="J165" s="1259"/>
      <c r="K165" s="1259"/>
      <c r="L165" s="1259"/>
      <c r="M165" s="1235"/>
      <c r="N165" s="1235"/>
      <c r="O165" s="1235"/>
      <c r="P165" s="1235"/>
      <c r="Q165" s="1235"/>
      <c r="R165" s="1235"/>
      <c r="S165" s="1235"/>
      <c r="T165" s="1235"/>
      <c r="U165" s="1235"/>
      <c r="V165" s="1235"/>
      <c r="W165" s="1235"/>
      <c r="X165" s="1235"/>
      <c r="Y165" s="1235"/>
      <c r="Z165" s="1235"/>
      <c r="AA165" s="1235"/>
      <c r="AB165" s="1235"/>
      <c r="AC165" s="1235"/>
      <c r="AD165" s="1235"/>
      <c r="AE165" s="1235"/>
      <c r="AF165" s="1258"/>
    </row>
    <row r="166" spans="1:32" ht="15" customHeight="1" x14ac:dyDescent="0.2">
      <c r="A166" s="352">
        <v>262</v>
      </c>
      <c r="B166" s="751"/>
      <c r="C166" s="367"/>
      <c r="D166" s="367"/>
      <c r="E166" s="1251" t="s">
        <v>118</v>
      </c>
      <c r="F166" s="1252"/>
      <c r="G166" s="1252"/>
      <c r="H166" s="1252"/>
      <c r="I166" s="1252"/>
      <c r="J166" s="1252"/>
      <c r="K166" s="1252"/>
      <c r="L166" s="1252"/>
      <c r="M166" s="407">
        <f>SUM(M167:M168)</f>
        <v>0</v>
      </c>
      <c r="N166" s="410">
        <f t="shared" ref="N166:AC166" si="40">SUBTOTAL(9,N167:N168)</f>
        <v>0</v>
      </c>
      <c r="O166" s="414">
        <f t="shared" si="40"/>
        <v>0</v>
      </c>
      <c r="P166" s="413">
        <f t="shared" si="40"/>
        <v>0</v>
      </c>
      <c r="Q166" s="415">
        <f t="shared" si="40"/>
        <v>0</v>
      </c>
      <c r="R166" s="414">
        <f t="shared" si="40"/>
        <v>0</v>
      </c>
      <c r="S166" s="414">
        <f t="shared" si="40"/>
        <v>0</v>
      </c>
      <c r="T166" s="414">
        <f t="shared" si="40"/>
        <v>0</v>
      </c>
      <c r="U166" s="414">
        <f t="shared" si="40"/>
        <v>0</v>
      </c>
      <c r="V166" s="414">
        <f t="shared" si="40"/>
        <v>0</v>
      </c>
      <c r="W166" s="414">
        <f t="shared" si="40"/>
        <v>0</v>
      </c>
      <c r="X166" s="414">
        <f t="shared" si="40"/>
        <v>0</v>
      </c>
      <c r="Y166" s="414">
        <f t="shared" si="40"/>
        <v>0</v>
      </c>
      <c r="Z166" s="414">
        <f t="shared" si="40"/>
        <v>0</v>
      </c>
      <c r="AA166" s="414">
        <f t="shared" si="40"/>
        <v>0</v>
      </c>
      <c r="AB166" s="424">
        <f t="shared" si="40"/>
        <v>0</v>
      </c>
      <c r="AC166" s="407">
        <f t="shared" si="40"/>
        <v>0</v>
      </c>
      <c r="AD166" s="1212"/>
      <c r="AE166" s="1212"/>
      <c r="AF166" s="1213"/>
    </row>
    <row r="167" spans="1:32" ht="15" customHeight="1" x14ac:dyDescent="0.2">
      <c r="A167" s="352">
        <v>263</v>
      </c>
      <c r="B167" s="751"/>
      <c r="C167" s="367"/>
      <c r="D167" s="367"/>
      <c r="E167" s="368"/>
      <c r="F167" s="1253" t="s">
        <v>124</v>
      </c>
      <c r="G167" s="1254"/>
      <c r="H167" s="1254"/>
      <c r="I167" s="1254"/>
      <c r="J167" s="1254"/>
      <c r="K167" s="1254"/>
      <c r="L167" s="1254"/>
      <c r="M167" s="698">
        <v>0</v>
      </c>
      <c r="N167" s="699">
        <v>0</v>
      </c>
      <c r="O167" s="700">
        <v>0</v>
      </c>
      <c r="P167" s="700"/>
      <c r="Q167" s="705"/>
      <c r="R167" s="700">
        <v>0</v>
      </c>
      <c r="S167" s="701">
        <v>0</v>
      </c>
      <c r="T167" s="700">
        <v>0</v>
      </c>
      <c r="U167" s="701">
        <v>0</v>
      </c>
      <c r="V167" s="700">
        <v>0</v>
      </c>
      <c r="W167" s="701">
        <v>0</v>
      </c>
      <c r="X167" s="700">
        <v>0</v>
      </c>
      <c r="Y167" s="701">
        <v>0</v>
      </c>
      <c r="Z167" s="700">
        <v>0</v>
      </c>
      <c r="AA167" s="701">
        <v>0</v>
      </c>
      <c r="AB167" s="706">
        <v>0</v>
      </c>
      <c r="AC167" s="698">
        <v>0</v>
      </c>
      <c r="AD167" s="1212"/>
      <c r="AE167" s="1212"/>
      <c r="AF167" s="1213"/>
    </row>
    <row r="168" spans="1:32" ht="15" customHeight="1" x14ac:dyDescent="0.2">
      <c r="A168" s="352">
        <v>264</v>
      </c>
      <c r="B168" s="751"/>
      <c r="C168" s="367"/>
      <c r="D168" s="367"/>
      <c r="E168" s="368"/>
      <c r="F168" s="1249" t="s">
        <v>571</v>
      </c>
      <c r="G168" s="1250"/>
      <c r="H168" s="1250"/>
      <c r="I168" s="1250"/>
      <c r="J168" s="1250"/>
      <c r="K168" s="1250"/>
      <c r="L168" s="1250"/>
      <c r="M168" s="698">
        <v>0</v>
      </c>
      <c r="N168" s="699">
        <v>0</v>
      </c>
      <c r="O168" s="700"/>
      <c r="P168" s="700"/>
      <c r="Q168" s="705"/>
      <c r="R168" s="700">
        <v>0</v>
      </c>
      <c r="S168" s="701">
        <v>0</v>
      </c>
      <c r="T168" s="700">
        <v>0</v>
      </c>
      <c r="U168" s="701">
        <v>0</v>
      </c>
      <c r="V168" s="700">
        <v>0</v>
      </c>
      <c r="W168" s="701">
        <v>0</v>
      </c>
      <c r="X168" s="700">
        <v>0</v>
      </c>
      <c r="Y168" s="701">
        <v>0</v>
      </c>
      <c r="Z168" s="700">
        <v>0</v>
      </c>
      <c r="AA168" s="701">
        <v>0</v>
      </c>
      <c r="AB168" s="706">
        <v>0</v>
      </c>
      <c r="AC168" s="698">
        <v>0</v>
      </c>
      <c r="AD168" s="1212"/>
      <c r="AE168" s="1212"/>
      <c r="AF168" s="1213"/>
    </row>
    <row r="169" spans="1:32" ht="15" customHeight="1" x14ac:dyDescent="0.2">
      <c r="A169" s="352">
        <v>265</v>
      </c>
      <c r="B169" s="751"/>
      <c r="C169" s="367"/>
      <c r="D169" s="367"/>
      <c r="E169" s="1251" t="s">
        <v>119</v>
      </c>
      <c r="F169" s="1252"/>
      <c r="G169" s="1252"/>
      <c r="H169" s="1252"/>
      <c r="I169" s="1252"/>
      <c r="J169" s="1252"/>
      <c r="K169" s="1252"/>
      <c r="L169" s="1252"/>
      <c r="M169" s="407">
        <f>SUM(M170:M172)</f>
        <v>0</v>
      </c>
      <c r="N169" s="410">
        <f t="shared" ref="N169:AC169" si="41">SUBTOTAL(9,N170:N172)</f>
        <v>0</v>
      </c>
      <c r="O169" s="414">
        <f t="shared" si="41"/>
        <v>0</v>
      </c>
      <c r="P169" s="413">
        <f t="shared" si="41"/>
        <v>0</v>
      </c>
      <c r="Q169" s="415">
        <f t="shared" si="41"/>
        <v>0</v>
      </c>
      <c r="R169" s="414">
        <f t="shared" si="41"/>
        <v>0</v>
      </c>
      <c r="S169" s="414">
        <f t="shared" si="41"/>
        <v>0</v>
      </c>
      <c r="T169" s="414">
        <f t="shared" si="41"/>
        <v>0</v>
      </c>
      <c r="U169" s="414">
        <f t="shared" si="41"/>
        <v>0</v>
      </c>
      <c r="V169" s="414">
        <f t="shared" si="41"/>
        <v>0</v>
      </c>
      <c r="W169" s="414">
        <f t="shared" si="41"/>
        <v>0</v>
      </c>
      <c r="X169" s="414">
        <f t="shared" si="41"/>
        <v>0</v>
      </c>
      <c r="Y169" s="414">
        <f t="shared" si="41"/>
        <v>0</v>
      </c>
      <c r="Z169" s="414">
        <f t="shared" si="41"/>
        <v>0</v>
      </c>
      <c r="AA169" s="414">
        <f t="shared" si="41"/>
        <v>0</v>
      </c>
      <c r="AB169" s="424">
        <f t="shared" si="41"/>
        <v>0</v>
      </c>
      <c r="AC169" s="407">
        <f t="shared" si="41"/>
        <v>0</v>
      </c>
      <c r="AD169" s="1212"/>
      <c r="AE169" s="1212"/>
      <c r="AF169" s="1213"/>
    </row>
    <row r="170" spans="1:32" ht="15" customHeight="1" x14ac:dyDescent="0.2">
      <c r="A170" s="352">
        <v>266</v>
      </c>
      <c r="B170" s="751"/>
      <c r="C170" s="367"/>
      <c r="D170" s="367"/>
      <c r="E170" s="368"/>
      <c r="F170" s="1253" t="s">
        <v>116</v>
      </c>
      <c r="G170" s="1254"/>
      <c r="H170" s="1254"/>
      <c r="I170" s="1254"/>
      <c r="J170" s="1254"/>
      <c r="K170" s="1254"/>
      <c r="L170" s="1254"/>
      <c r="M170" s="698">
        <v>0</v>
      </c>
      <c r="N170" s="699">
        <v>0</v>
      </c>
      <c r="O170" s="700">
        <v>0</v>
      </c>
      <c r="P170" s="700">
        <v>0</v>
      </c>
      <c r="Q170" s="705">
        <v>0</v>
      </c>
      <c r="R170" s="700">
        <v>0</v>
      </c>
      <c r="S170" s="701">
        <v>0</v>
      </c>
      <c r="T170" s="700">
        <v>0</v>
      </c>
      <c r="U170" s="701">
        <v>0</v>
      </c>
      <c r="V170" s="700">
        <v>0</v>
      </c>
      <c r="W170" s="701">
        <v>0</v>
      </c>
      <c r="X170" s="700">
        <v>0</v>
      </c>
      <c r="Y170" s="701">
        <v>0</v>
      </c>
      <c r="Z170" s="700">
        <v>0</v>
      </c>
      <c r="AA170" s="701">
        <v>0</v>
      </c>
      <c r="AB170" s="706">
        <v>0</v>
      </c>
      <c r="AC170" s="698">
        <v>0</v>
      </c>
      <c r="AD170" s="1212"/>
      <c r="AE170" s="1212"/>
      <c r="AF170" s="1213"/>
    </row>
    <row r="171" spans="1:32" ht="15" customHeight="1" x14ac:dyDescent="0.2">
      <c r="A171" s="352">
        <v>267</v>
      </c>
      <c r="B171" s="751"/>
      <c r="C171" s="367"/>
      <c r="D171" s="367"/>
      <c r="E171" s="368"/>
      <c r="F171" s="1216" t="s">
        <v>567</v>
      </c>
      <c r="G171" s="1217"/>
      <c r="H171" s="1217"/>
      <c r="I171" s="1217"/>
      <c r="J171" s="1217"/>
      <c r="K171" s="1217"/>
      <c r="L171" s="1217"/>
      <c r="M171" s="698">
        <v>0</v>
      </c>
      <c r="N171" s="699">
        <v>0</v>
      </c>
      <c r="O171" s="700">
        <v>0</v>
      </c>
      <c r="P171" s="700">
        <v>0</v>
      </c>
      <c r="Q171" s="705">
        <v>0</v>
      </c>
      <c r="R171" s="700">
        <v>0</v>
      </c>
      <c r="S171" s="701">
        <v>0</v>
      </c>
      <c r="T171" s="700">
        <v>0</v>
      </c>
      <c r="U171" s="701">
        <v>0</v>
      </c>
      <c r="V171" s="700">
        <v>0</v>
      </c>
      <c r="W171" s="701">
        <v>0</v>
      </c>
      <c r="X171" s="700">
        <v>0</v>
      </c>
      <c r="Y171" s="701">
        <v>0</v>
      </c>
      <c r="Z171" s="700">
        <v>0</v>
      </c>
      <c r="AA171" s="701">
        <v>0</v>
      </c>
      <c r="AB171" s="706">
        <v>0</v>
      </c>
      <c r="AC171" s="698">
        <v>0</v>
      </c>
      <c r="AD171" s="1212"/>
      <c r="AE171" s="1212"/>
      <c r="AF171" s="1213"/>
    </row>
    <row r="172" spans="1:32" ht="27.75" customHeight="1" x14ac:dyDescent="0.2">
      <c r="A172" s="352">
        <v>268</v>
      </c>
      <c r="B172" s="751"/>
      <c r="C172" s="367"/>
      <c r="D172" s="367"/>
      <c r="E172" s="368"/>
      <c r="F172" s="1249" t="s">
        <v>431</v>
      </c>
      <c r="G172" s="1250"/>
      <c r="H172" s="1250"/>
      <c r="I172" s="1250"/>
      <c r="J172" s="1250"/>
      <c r="K172" s="1250"/>
      <c r="L172" s="1250"/>
      <c r="M172" s="698">
        <v>0</v>
      </c>
      <c r="N172" s="699">
        <v>0</v>
      </c>
      <c r="O172" s="700">
        <v>0</v>
      </c>
      <c r="P172" s="700">
        <v>0</v>
      </c>
      <c r="Q172" s="705">
        <v>0</v>
      </c>
      <c r="R172" s="700">
        <v>0</v>
      </c>
      <c r="S172" s="701">
        <v>0</v>
      </c>
      <c r="T172" s="700">
        <v>0</v>
      </c>
      <c r="U172" s="701">
        <v>0</v>
      </c>
      <c r="V172" s="700">
        <v>0</v>
      </c>
      <c r="W172" s="701">
        <v>0</v>
      </c>
      <c r="X172" s="700">
        <v>0</v>
      </c>
      <c r="Y172" s="701">
        <v>0</v>
      </c>
      <c r="Z172" s="700">
        <v>0</v>
      </c>
      <c r="AA172" s="701">
        <v>0</v>
      </c>
      <c r="AB172" s="706">
        <v>0</v>
      </c>
      <c r="AC172" s="698">
        <v>0</v>
      </c>
      <c r="AD172" s="1212"/>
      <c r="AE172" s="1212"/>
      <c r="AF172" s="1213"/>
    </row>
    <row r="173" spans="1:32" ht="15" customHeight="1" x14ac:dyDescent="0.2">
      <c r="A173" s="352">
        <v>269</v>
      </c>
      <c r="B173" s="751"/>
      <c r="C173" s="367"/>
      <c r="D173" s="367"/>
      <c r="E173" s="1251" t="s">
        <v>120</v>
      </c>
      <c r="F173" s="1252"/>
      <c r="G173" s="1252"/>
      <c r="H173" s="1252"/>
      <c r="I173" s="1252"/>
      <c r="J173" s="1252"/>
      <c r="K173" s="1252"/>
      <c r="L173" s="1252"/>
      <c r="M173" s="407">
        <f>SUM(M174:M175)</f>
        <v>0</v>
      </c>
      <c r="N173" s="410">
        <f t="shared" ref="N173:AB173" si="42">SUBTOTAL(9,N174:N175)</f>
        <v>0</v>
      </c>
      <c r="O173" s="414">
        <f t="shared" si="42"/>
        <v>0</v>
      </c>
      <c r="P173" s="413">
        <f t="shared" si="42"/>
        <v>0</v>
      </c>
      <c r="Q173" s="415">
        <f t="shared" si="42"/>
        <v>0</v>
      </c>
      <c r="R173" s="414">
        <f t="shared" si="42"/>
        <v>0</v>
      </c>
      <c r="S173" s="414">
        <f t="shared" si="42"/>
        <v>0</v>
      </c>
      <c r="T173" s="414">
        <f t="shared" si="42"/>
        <v>0</v>
      </c>
      <c r="U173" s="414">
        <f t="shared" si="42"/>
        <v>0</v>
      </c>
      <c r="V173" s="414">
        <f t="shared" si="42"/>
        <v>0</v>
      </c>
      <c r="W173" s="414">
        <f t="shared" si="42"/>
        <v>0</v>
      </c>
      <c r="X173" s="414">
        <f t="shared" si="42"/>
        <v>0</v>
      </c>
      <c r="Y173" s="414">
        <f t="shared" si="42"/>
        <v>0</v>
      </c>
      <c r="Z173" s="414">
        <f t="shared" si="42"/>
        <v>0</v>
      </c>
      <c r="AA173" s="414">
        <f t="shared" si="42"/>
        <v>0</v>
      </c>
      <c r="AB173" s="424">
        <f t="shared" si="42"/>
        <v>0</v>
      </c>
      <c r="AC173" s="407">
        <f t="shared" ref="AC173" si="43">SUM(AC174:AC175)</f>
        <v>0</v>
      </c>
      <c r="AD173" s="1212"/>
      <c r="AE173" s="1212"/>
      <c r="AF173" s="1213"/>
    </row>
    <row r="174" spans="1:32" ht="15" customHeight="1" x14ac:dyDescent="0.2">
      <c r="A174" s="352">
        <v>270</v>
      </c>
      <c r="B174" s="751"/>
      <c r="C174" s="367"/>
      <c r="D174" s="367"/>
      <c r="E174" s="368"/>
      <c r="F174" s="1253" t="s">
        <v>117</v>
      </c>
      <c r="G174" s="1254"/>
      <c r="H174" s="1254"/>
      <c r="I174" s="1254"/>
      <c r="J174" s="1254"/>
      <c r="K174" s="1254"/>
      <c r="L174" s="1254"/>
      <c r="M174" s="698">
        <v>0</v>
      </c>
      <c r="N174" s="699">
        <v>0</v>
      </c>
      <c r="O174" s="700">
        <v>0</v>
      </c>
      <c r="P174" s="700">
        <v>0</v>
      </c>
      <c r="Q174" s="705">
        <v>0</v>
      </c>
      <c r="R174" s="700">
        <v>0</v>
      </c>
      <c r="S174" s="701">
        <v>0</v>
      </c>
      <c r="T174" s="700">
        <v>0</v>
      </c>
      <c r="U174" s="701">
        <v>0</v>
      </c>
      <c r="V174" s="700">
        <v>0</v>
      </c>
      <c r="W174" s="701">
        <v>0</v>
      </c>
      <c r="X174" s="700">
        <v>0</v>
      </c>
      <c r="Y174" s="701">
        <v>0</v>
      </c>
      <c r="Z174" s="700">
        <v>0</v>
      </c>
      <c r="AA174" s="701">
        <v>0</v>
      </c>
      <c r="AB174" s="706">
        <v>0</v>
      </c>
      <c r="AC174" s="698">
        <v>0</v>
      </c>
      <c r="AD174" s="1212"/>
      <c r="AE174" s="1212"/>
      <c r="AF174" s="1213"/>
    </row>
    <row r="175" spans="1:32" ht="15" customHeight="1" x14ac:dyDescent="0.2">
      <c r="A175" s="352">
        <v>271</v>
      </c>
      <c r="B175" s="751"/>
      <c r="C175" s="367"/>
      <c r="D175" s="367"/>
      <c r="E175" s="368"/>
      <c r="F175" s="1249" t="s">
        <v>572</v>
      </c>
      <c r="G175" s="1250"/>
      <c r="H175" s="1250"/>
      <c r="I175" s="1250"/>
      <c r="J175" s="1250"/>
      <c r="K175" s="1250"/>
      <c r="L175" s="1250"/>
      <c r="M175" s="698">
        <v>0</v>
      </c>
      <c r="N175" s="699">
        <v>0</v>
      </c>
      <c r="O175" s="700">
        <v>0</v>
      </c>
      <c r="P175" s="700">
        <v>0</v>
      </c>
      <c r="Q175" s="705">
        <v>0</v>
      </c>
      <c r="R175" s="700">
        <v>0</v>
      </c>
      <c r="S175" s="701">
        <v>0</v>
      </c>
      <c r="T175" s="700">
        <v>0</v>
      </c>
      <c r="U175" s="701">
        <v>0</v>
      </c>
      <c r="V175" s="700">
        <v>0</v>
      </c>
      <c r="W175" s="701">
        <v>0</v>
      </c>
      <c r="X175" s="700">
        <v>0</v>
      </c>
      <c r="Y175" s="701">
        <v>0</v>
      </c>
      <c r="Z175" s="700">
        <v>0</v>
      </c>
      <c r="AA175" s="701">
        <v>0</v>
      </c>
      <c r="AB175" s="706">
        <v>0</v>
      </c>
      <c r="AC175" s="698">
        <v>0</v>
      </c>
      <c r="AD175" s="1212"/>
      <c r="AE175" s="1212"/>
      <c r="AF175" s="1213"/>
    </row>
    <row r="176" spans="1:32" ht="15" customHeight="1" x14ac:dyDescent="0.2">
      <c r="A176" s="352">
        <v>272</v>
      </c>
      <c r="B176" s="751"/>
      <c r="C176" s="367"/>
      <c r="D176" s="367"/>
      <c r="E176" s="1251" t="s">
        <v>121</v>
      </c>
      <c r="F176" s="1252"/>
      <c r="G176" s="1252"/>
      <c r="H176" s="1252"/>
      <c r="I176" s="1252"/>
      <c r="J176" s="1252"/>
      <c r="K176" s="1252"/>
      <c r="L176" s="1252"/>
      <c r="M176" s="407">
        <f>SUM(M177:M179)</f>
        <v>0</v>
      </c>
      <c r="N176" s="410">
        <f t="shared" ref="N176:AC176" si="44">SUBTOTAL(9,N177:N179)</f>
        <v>0</v>
      </c>
      <c r="O176" s="414">
        <f t="shared" si="44"/>
        <v>0</v>
      </c>
      <c r="P176" s="413">
        <f t="shared" si="44"/>
        <v>0</v>
      </c>
      <c r="Q176" s="415">
        <f t="shared" si="44"/>
        <v>0</v>
      </c>
      <c r="R176" s="414">
        <f t="shared" si="44"/>
        <v>0</v>
      </c>
      <c r="S176" s="414">
        <f t="shared" si="44"/>
        <v>0</v>
      </c>
      <c r="T176" s="414">
        <f t="shared" si="44"/>
        <v>0</v>
      </c>
      <c r="U176" s="414">
        <f t="shared" si="44"/>
        <v>0</v>
      </c>
      <c r="V176" s="414">
        <f t="shared" si="44"/>
        <v>0</v>
      </c>
      <c r="W176" s="414">
        <f t="shared" si="44"/>
        <v>0</v>
      </c>
      <c r="X176" s="414">
        <f t="shared" si="44"/>
        <v>0</v>
      </c>
      <c r="Y176" s="414">
        <f t="shared" si="44"/>
        <v>0</v>
      </c>
      <c r="Z176" s="414">
        <f t="shared" si="44"/>
        <v>0</v>
      </c>
      <c r="AA176" s="414">
        <f t="shared" si="44"/>
        <v>0</v>
      </c>
      <c r="AB176" s="424">
        <f t="shared" si="44"/>
        <v>0</v>
      </c>
      <c r="AC176" s="407">
        <f t="shared" si="44"/>
        <v>0</v>
      </c>
      <c r="AD176" s="1212"/>
      <c r="AE176" s="1212"/>
      <c r="AF176" s="1213"/>
    </row>
    <row r="177" spans="1:32" ht="15" customHeight="1" x14ac:dyDescent="0.2">
      <c r="A177" s="352">
        <v>273</v>
      </c>
      <c r="B177" s="751"/>
      <c r="C177" s="367"/>
      <c r="D177" s="367"/>
      <c r="E177" s="368"/>
      <c r="F177" s="1253" t="s">
        <v>122</v>
      </c>
      <c r="G177" s="1254"/>
      <c r="H177" s="1254"/>
      <c r="I177" s="1254"/>
      <c r="J177" s="1254"/>
      <c r="K177" s="1254"/>
      <c r="L177" s="1254"/>
      <c r="M177" s="698">
        <v>0</v>
      </c>
      <c r="N177" s="699">
        <v>0</v>
      </c>
      <c r="O177" s="700">
        <v>0</v>
      </c>
      <c r="P177" s="700">
        <v>0</v>
      </c>
      <c r="Q177" s="705">
        <v>0</v>
      </c>
      <c r="R177" s="700">
        <v>0</v>
      </c>
      <c r="S177" s="701">
        <v>0</v>
      </c>
      <c r="T177" s="700">
        <v>0</v>
      </c>
      <c r="U177" s="701">
        <v>0</v>
      </c>
      <c r="V177" s="700">
        <v>0</v>
      </c>
      <c r="W177" s="701">
        <v>0</v>
      </c>
      <c r="X177" s="700">
        <v>0</v>
      </c>
      <c r="Y177" s="701">
        <v>0</v>
      </c>
      <c r="Z177" s="700">
        <v>0</v>
      </c>
      <c r="AA177" s="701">
        <v>0</v>
      </c>
      <c r="AB177" s="706">
        <v>0</v>
      </c>
      <c r="AC177" s="698">
        <v>0</v>
      </c>
      <c r="AD177" s="1212"/>
      <c r="AE177" s="1212"/>
      <c r="AF177" s="1213"/>
    </row>
    <row r="178" spans="1:32" ht="15" customHeight="1" x14ac:dyDescent="0.2">
      <c r="A178" s="352">
        <v>274</v>
      </c>
      <c r="B178" s="751"/>
      <c r="C178" s="367"/>
      <c r="D178" s="367"/>
      <c r="E178" s="368"/>
      <c r="F178" s="1216" t="s">
        <v>573</v>
      </c>
      <c r="G178" s="1217"/>
      <c r="H178" s="1217"/>
      <c r="I178" s="1217"/>
      <c r="J178" s="1217"/>
      <c r="K178" s="1217"/>
      <c r="L178" s="1217"/>
      <c r="M178" s="698">
        <v>0</v>
      </c>
      <c r="N178" s="699">
        <v>0</v>
      </c>
      <c r="O178" s="700">
        <v>0</v>
      </c>
      <c r="P178" s="700">
        <v>0</v>
      </c>
      <c r="Q178" s="705">
        <v>0</v>
      </c>
      <c r="R178" s="700">
        <v>0</v>
      </c>
      <c r="S178" s="701">
        <v>0</v>
      </c>
      <c r="T178" s="700">
        <v>0</v>
      </c>
      <c r="U178" s="701">
        <v>0</v>
      </c>
      <c r="V178" s="700">
        <v>0</v>
      </c>
      <c r="W178" s="701">
        <v>0</v>
      </c>
      <c r="X178" s="700">
        <v>0</v>
      </c>
      <c r="Y178" s="701">
        <v>0</v>
      </c>
      <c r="Z178" s="700">
        <v>0</v>
      </c>
      <c r="AA178" s="701">
        <v>0</v>
      </c>
      <c r="AB178" s="706">
        <v>0</v>
      </c>
      <c r="AC178" s="698">
        <v>0</v>
      </c>
      <c r="AD178" s="1212"/>
      <c r="AE178" s="1212"/>
      <c r="AF178" s="1213"/>
    </row>
    <row r="179" spans="1:32" ht="27.75" customHeight="1" x14ac:dyDescent="0.2">
      <c r="A179" s="352">
        <v>275</v>
      </c>
      <c r="B179" s="583"/>
      <c r="C179" s="371"/>
      <c r="D179" s="371"/>
      <c r="E179" s="737"/>
      <c r="F179" s="1216" t="s">
        <v>432</v>
      </c>
      <c r="G179" s="1217"/>
      <c r="H179" s="1217"/>
      <c r="I179" s="1217"/>
      <c r="J179" s="1217"/>
      <c r="K179" s="1217"/>
      <c r="L179" s="1217"/>
      <c r="M179" s="698">
        <v>0</v>
      </c>
      <c r="N179" s="699">
        <v>0</v>
      </c>
      <c r="O179" s="700">
        <v>0</v>
      </c>
      <c r="P179" s="700">
        <v>0</v>
      </c>
      <c r="Q179" s="705">
        <v>0</v>
      </c>
      <c r="R179" s="700">
        <v>0</v>
      </c>
      <c r="S179" s="701">
        <v>0</v>
      </c>
      <c r="T179" s="700">
        <v>0</v>
      </c>
      <c r="U179" s="701">
        <v>0</v>
      </c>
      <c r="V179" s="700">
        <v>0</v>
      </c>
      <c r="W179" s="701">
        <v>0</v>
      </c>
      <c r="X179" s="700">
        <v>0</v>
      </c>
      <c r="Y179" s="701">
        <v>0</v>
      </c>
      <c r="Z179" s="700">
        <v>0</v>
      </c>
      <c r="AA179" s="701">
        <v>0</v>
      </c>
      <c r="AB179" s="706">
        <v>0</v>
      </c>
      <c r="AC179" s="698">
        <v>0</v>
      </c>
      <c r="AD179" s="1212"/>
      <c r="AE179" s="1212"/>
      <c r="AF179" s="1213"/>
    </row>
    <row r="180" spans="1:32" ht="15" customHeight="1" x14ac:dyDescent="0.2">
      <c r="A180" s="352">
        <v>276</v>
      </c>
      <c r="B180" s="350"/>
      <c r="C180" s="752"/>
      <c r="D180" s="752"/>
      <c r="E180" s="1251" t="s">
        <v>546</v>
      </c>
      <c r="F180" s="1252"/>
      <c r="G180" s="1252"/>
      <c r="H180" s="1252"/>
      <c r="I180" s="1252"/>
      <c r="J180" s="1252"/>
      <c r="K180" s="1252"/>
      <c r="L180" s="1252"/>
      <c r="M180" s="407">
        <f>SUM(M181:M182)</f>
        <v>0</v>
      </c>
      <c r="N180" s="410">
        <f t="shared" ref="N180:AC180" si="45">SUBTOTAL(9,N181:N182)</f>
        <v>0</v>
      </c>
      <c r="O180" s="414">
        <f t="shared" si="45"/>
        <v>0</v>
      </c>
      <c r="P180" s="413">
        <f t="shared" si="45"/>
        <v>0</v>
      </c>
      <c r="Q180" s="415">
        <f t="shared" si="45"/>
        <v>0</v>
      </c>
      <c r="R180" s="414">
        <f t="shared" si="45"/>
        <v>0</v>
      </c>
      <c r="S180" s="414">
        <f t="shared" si="45"/>
        <v>0</v>
      </c>
      <c r="T180" s="414">
        <f t="shared" si="45"/>
        <v>0</v>
      </c>
      <c r="U180" s="414">
        <f t="shared" si="45"/>
        <v>0</v>
      </c>
      <c r="V180" s="414">
        <f t="shared" si="45"/>
        <v>0</v>
      </c>
      <c r="W180" s="414">
        <f t="shared" si="45"/>
        <v>0</v>
      </c>
      <c r="X180" s="414">
        <f t="shared" si="45"/>
        <v>0</v>
      </c>
      <c r="Y180" s="414">
        <f t="shared" si="45"/>
        <v>0</v>
      </c>
      <c r="Z180" s="414">
        <f t="shared" si="45"/>
        <v>0</v>
      </c>
      <c r="AA180" s="414">
        <f t="shared" si="45"/>
        <v>0</v>
      </c>
      <c r="AB180" s="424">
        <f t="shared" si="45"/>
        <v>0</v>
      </c>
      <c r="AC180" s="407">
        <f t="shared" si="45"/>
        <v>0</v>
      </c>
      <c r="AD180" s="1212"/>
      <c r="AE180" s="1212"/>
      <c r="AF180" s="1213"/>
    </row>
    <row r="181" spans="1:32" ht="27" customHeight="1" x14ac:dyDescent="0.2">
      <c r="A181" s="352">
        <v>277</v>
      </c>
      <c r="B181" s="751"/>
      <c r="C181" s="367"/>
      <c r="D181" s="367"/>
      <c r="E181" s="368"/>
      <c r="F181" s="1253" t="s">
        <v>547</v>
      </c>
      <c r="G181" s="1254"/>
      <c r="H181" s="1254"/>
      <c r="I181" s="1254"/>
      <c r="J181" s="1254"/>
      <c r="K181" s="1254"/>
      <c r="L181" s="1254"/>
      <c r="M181" s="698">
        <v>0</v>
      </c>
      <c r="N181" s="699">
        <v>0</v>
      </c>
      <c r="O181" s="700">
        <v>0</v>
      </c>
      <c r="P181" s="700">
        <v>0</v>
      </c>
      <c r="Q181" s="705">
        <v>0</v>
      </c>
      <c r="R181" s="700">
        <v>0</v>
      </c>
      <c r="S181" s="701">
        <v>0</v>
      </c>
      <c r="T181" s="700">
        <v>0</v>
      </c>
      <c r="U181" s="701">
        <v>0</v>
      </c>
      <c r="V181" s="700">
        <v>0</v>
      </c>
      <c r="W181" s="701">
        <v>0</v>
      </c>
      <c r="X181" s="700">
        <v>0</v>
      </c>
      <c r="Y181" s="701">
        <v>0</v>
      </c>
      <c r="Z181" s="700">
        <v>0</v>
      </c>
      <c r="AA181" s="701">
        <v>0</v>
      </c>
      <c r="AB181" s="706">
        <v>0</v>
      </c>
      <c r="AC181" s="698">
        <v>0</v>
      </c>
      <c r="AD181" s="1212"/>
      <c r="AE181" s="1212"/>
      <c r="AF181" s="1213"/>
    </row>
    <row r="182" spans="1:32" ht="15" customHeight="1" x14ac:dyDescent="0.2">
      <c r="A182" s="352">
        <v>278</v>
      </c>
      <c r="B182" s="751"/>
      <c r="C182" s="367"/>
      <c r="D182" s="367"/>
      <c r="E182" s="368"/>
      <c r="F182" s="1249" t="s">
        <v>570</v>
      </c>
      <c r="G182" s="1250"/>
      <c r="H182" s="1250"/>
      <c r="I182" s="1250"/>
      <c r="J182" s="1250"/>
      <c r="K182" s="1250"/>
      <c r="L182" s="1250"/>
      <c r="M182" s="698">
        <v>0</v>
      </c>
      <c r="N182" s="699">
        <v>0</v>
      </c>
      <c r="O182" s="700">
        <v>0</v>
      </c>
      <c r="P182" s="700">
        <v>0</v>
      </c>
      <c r="Q182" s="705">
        <v>0</v>
      </c>
      <c r="R182" s="700">
        <v>0</v>
      </c>
      <c r="S182" s="701">
        <v>0</v>
      </c>
      <c r="T182" s="700">
        <v>0</v>
      </c>
      <c r="U182" s="701">
        <v>0</v>
      </c>
      <c r="V182" s="700">
        <v>0</v>
      </c>
      <c r="W182" s="701">
        <v>0</v>
      </c>
      <c r="X182" s="700">
        <v>0</v>
      </c>
      <c r="Y182" s="701">
        <v>0</v>
      </c>
      <c r="Z182" s="700">
        <v>0</v>
      </c>
      <c r="AA182" s="701">
        <v>0</v>
      </c>
      <c r="AB182" s="706">
        <v>0</v>
      </c>
      <c r="AC182" s="698">
        <v>0</v>
      </c>
      <c r="AD182" s="1212"/>
      <c r="AE182" s="1212"/>
      <c r="AF182" s="1213"/>
    </row>
    <row r="183" spans="1:32" ht="15" customHeight="1" x14ac:dyDescent="0.2">
      <c r="A183" s="352">
        <v>279</v>
      </c>
      <c r="B183" s="751"/>
      <c r="C183" s="367"/>
      <c r="D183" s="367"/>
      <c r="E183" s="1251" t="s">
        <v>548</v>
      </c>
      <c r="F183" s="1252"/>
      <c r="G183" s="1252"/>
      <c r="H183" s="1252"/>
      <c r="I183" s="1252"/>
      <c r="J183" s="1252"/>
      <c r="K183" s="1252"/>
      <c r="L183" s="1252"/>
      <c r="M183" s="407">
        <f>SUM(M184:M186)</f>
        <v>0</v>
      </c>
      <c r="N183" s="410">
        <f t="shared" ref="N183:AC183" si="46">SUBTOTAL(9,N184:N186)</f>
        <v>0</v>
      </c>
      <c r="O183" s="414">
        <f t="shared" si="46"/>
        <v>0</v>
      </c>
      <c r="P183" s="413">
        <f t="shared" si="46"/>
        <v>0</v>
      </c>
      <c r="Q183" s="415">
        <f t="shared" si="46"/>
        <v>0</v>
      </c>
      <c r="R183" s="414">
        <f t="shared" si="46"/>
        <v>0</v>
      </c>
      <c r="S183" s="414">
        <f t="shared" si="46"/>
        <v>0</v>
      </c>
      <c r="T183" s="414">
        <f t="shared" si="46"/>
        <v>0</v>
      </c>
      <c r="U183" s="414">
        <f t="shared" si="46"/>
        <v>0</v>
      </c>
      <c r="V183" s="414">
        <f t="shared" si="46"/>
        <v>0</v>
      </c>
      <c r="W183" s="414">
        <f t="shared" si="46"/>
        <v>0</v>
      </c>
      <c r="X183" s="414">
        <f t="shared" si="46"/>
        <v>0</v>
      </c>
      <c r="Y183" s="414">
        <f t="shared" si="46"/>
        <v>0</v>
      </c>
      <c r="Z183" s="414">
        <f t="shared" si="46"/>
        <v>0</v>
      </c>
      <c r="AA183" s="414">
        <f t="shared" si="46"/>
        <v>0</v>
      </c>
      <c r="AB183" s="424">
        <f t="shared" si="46"/>
        <v>0</v>
      </c>
      <c r="AC183" s="407">
        <f t="shared" si="46"/>
        <v>0</v>
      </c>
      <c r="AD183" s="1212"/>
      <c r="AE183" s="1212"/>
      <c r="AF183" s="1213"/>
    </row>
    <row r="184" spans="1:32" ht="15" customHeight="1" x14ac:dyDescent="0.2">
      <c r="A184" s="352">
        <v>280</v>
      </c>
      <c r="B184" s="751"/>
      <c r="C184" s="367"/>
      <c r="D184" s="367"/>
      <c r="E184" s="368"/>
      <c r="F184" s="1253" t="s">
        <v>549</v>
      </c>
      <c r="G184" s="1254"/>
      <c r="H184" s="1254"/>
      <c r="I184" s="1254"/>
      <c r="J184" s="1254"/>
      <c r="K184" s="1254"/>
      <c r="L184" s="1254"/>
      <c r="M184" s="698">
        <v>0</v>
      </c>
      <c r="N184" s="699">
        <v>0</v>
      </c>
      <c r="O184" s="700">
        <v>0</v>
      </c>
      <c r="P184" s="700">
        <v>0</v>
      </c>
      <c r="Q184" s="705">
        <v>0</v>
      </c>
      <c r="R184" s="700">
        <v>0</v>
      </c>
      <c r="S184" s="701">
        <v>0</v>
      </c>
      <c r="T184" s="700">
        <v>0</v>
      </c>
      <c r="U184" s="701">
        <v>0</v>
      </c>
      <c r="V184" s="700">
        <v>0</v>
      </c>
      <c r="W184" s="701">
        <v>0</v>
      </c>
      <c r="X184" s="700">
        <v>0</v>
      </c>
      <c r="Y184" s="701">
        <v>0</v>
      </c>
      <c r="Z184" s="700">
        <v>0</v>
      </c>
      <c r="AA184" s="701">
        <v>0</v>
      </c>
      <c r="AB184" s="706">
        <v>0</v>
      </c>
      <c r="AC184" s="698">
        <v>0</v>
      </c>
      <c r="AD184" s="1212"/>
      <c r="AE184" s="1212"/>
      <c r="AF184" s="1213"/>
    </row>
    <row r="185" spans="1:32" x14ac:dyDescent="0.2">
      <c r="A185" s="352">
        <v>281</v>
      </c>
      <c r="B185" s="751"/>
      <c r="C185" s="664"/>
      <c r="D185" s="664"/>
      <c r="E185" s="664"/>
      <c r="F185" s="1216" t="s">
        <v>574</v>
      </c>
      <c r="G185" s="1217"/>
      <c r="H185" s="1217"/>
      <c r="I185" s="1217"/>
      <c r="J185" s="1217"/>
      <c r="K185" s="1217"/>
      <c r="L185" s="1217"/>
      <c r="M185" s="698">
        <v>0</v>
      </c>
      <c r="N185" s="699">
        <v>0</v>
      </c>
      <c r="O185" s="700">
        <v>0</v>
      </c>
      <c r="P185" s="700">
        <v>0</v>
      </c>
      <c r="Q185" s="705">
        <v>0</v>
      </c>
      <c r="R185" s="700">
        <v>0</v>
      </c>
      <c r="S185" s="701">
        <v>0</v>
      </c>
      <c r="T185" s="700">
        <v>0</v>
      </c>
      <c r="U185" s="701">
        <v>0</v>
      </c>
      <c r="V185" s="700">
        <v>0</v>
      </c>
      <c r="W185" s="701">
        <v>0</v>
      </c>
      <c r="X185" s="700">
        <v>0</v>
      </c>
      <c r="Y185" s="701">
        <v>0</v>
      </c>
      <c r="Z185" s="700">
        <v>0</v>
      </c>
      <c r="AA185" s="701">
        <v>0</v>
      </c>
      <c r="AB185" s="706">
        <v>0</v>
      </c>
      <c r="AC185" s="698">
        <v>0</v>
      </c>
      <c r="AD185" s="1212"/>
      <c r="AE185" s="1212"/>
      <c r="AF185" s="1213"/>
    </row>
    <row r="186" spans="1:32" ht="27.75" customHeight="1" x14ac:dyDescent="0.2">
      <c r="A186" s="352">
        <v>282</v>
      </c>
      <c r="B186" s="751"/>
      <c r="C186" s="664"/>
      <c r="D186" s="664"/>
      <c r="E186" s="664"/>
      <c r="F186" s="1249" t="s">
        <v>566</v>
      </c>
      <c r="G186" s="1250"/>
      <c r="H186" s="1250"/>
      <c r="I186" s="1250"/>
      <c r="J186" s="1250"/>
      <c r="K186" s="1250"/>
      <c r="L186" s="1250"/>
      <c r="M186" s="698">
        <v>0</v>
      </c>
      <c r="N186" s="699">
        <v>0</v>
      </c>
      <c r="O186" s="700">
        <v>0</v>
      </c>
      <c r="P186" s="700">
        <v>0</v>
      </c>
      <c r="Q186" s="705">
        <v>0</v>
      </c>
      <c r="R186" s="700">
        <v>0</v>
      </c>
      <c r="S186" s="701">
        <v>0</v>
      </c>
      <c r="T186" s="700">
        <v>0</v>
      </c>
      <c r="U186" s="701">
        <v>0</v>
      </c>
      <c r="V186" s="700">
        <v>0</v>
      </c>
      <c r="W186" s="701">
        <v>0</v>
      </c>
      <c r="X186" s="700">
        <v>0</v>
      </c>
      <c r="Y186" s="701">
        <v>0</v>
      </c>
      <c r="Z186" s="700">
        <v>0</v>
      </c>
      <c r="AA186" s="701">
        <v>0</v>
      </c>
      <c r="AB186" s="706">
        <v>0</v>
      </c>
      <c r="AC186" s="698">
        <v>0</v>
      </c>
      <c r="AD186" s="1212"/>
      <c r="AE186" s="1212"/>
      <c r="AF186" s="1213"/>
    </row>
    <row r="187" spans="1:32" x14ac:dyDescent="0.2">
      <c r="A187" s="352">
        <v>283</v>
      </c>
      <c r="B187" s="751"/>
      <c r="C187" s="664"/>
      <c r="D187" s="1234" t="s">
        <v>23</v>
      </c>
      <c r="E187" s="1259"/>
      <c r="F187" s="1259"/>
      <c r="G187" s="1259"/>
      <c r="H187" s="1259"/>
      <c r="I187" s="1259"/>
      <c r="J187" s="1259"/>
      <c r="K187" s="1259"/>
      <c r="L187" s="1259"/>
      <c r="M187" s="1235"/>
      <c r="N187" s="1235"/>
      <c r="O187" s="1235"/>
      <c r="P187" s="1235"/>
      <c r="Q187" s="1235"/>
      <c r="R187" s="1235"/>
      <c r="S187" s="1235"/>
      <c r="T187" s="1235"/>
      <c r="U187" s="1235"/>
      <c r="V187" s="1235"/>
      <c r="W187" s="1235"/>
      <c r="X187" s="1235"/>
      <c r="Y187" s="1235"/>
      <c r="Z187" s="1235"/>
      <c r="AA187" s="1235"/>
      <c r="AB187" s="1235"/>
      <c r="AC187" s="1235"/>
      <c r="AD187" s="1235"/>
      <c r="AE187" s="1235"/>
      <c r="AF187" s="1258"/>
    </row>
    <row r="188" spans="1:32" x14ac:dyDescent="0.2">
      <c r="A188" s="352">
        <v>284</v>
      </c>
      <c r="B188" s="751"/>
      <c r="C188" s="664"/>
      <c r="D188" s="664"/>
      <c r="E188" s="1251" t="s">
        <v>126</v>
      </c>
      <c r="F188" s="1252"/>
      <c r="G188" s="1252"/>
      <c r="H188" s="1252"/>
      <c r="I188" s="1252"/>
      <c r="J188" s="1252"/>
      <c r="K188" s="1252"/>
      <c r="L188" s="1252"/>
      <c r="M188" s="407">
        <f>SUM(M189:M190)</f>
        <v>0</v>
      </c>
      <c r="N188" s="410">
        <f t="shared" ref="N188:AC188" si="47">SUBTOTAL(9,N189:N190)</f>
        <v>0</v>
      </c>
      <c r="O188" s="414">
        <f t="shared" si="47"/>
        <v>0</v>
      </c>
      <c r="P188" s="413">
        <f t="shared" si="47"/>
        <v>0</v>
      </c>
      <c r="Q188" s="415">
        <f t="shared" si="47"/>
        <v>0</v>
      </c>
      <c r="R188" s="414">
        <f t="shared" si="47"/>
        <v>0</v>
      </c>
      <c r="S188" s="414">
        <f t="shared" si="47"/>
        <v>0</v>
      </c>
      <c r="T188" s="414">
        <f t="shared" si="47"/>
        <v>0</v>
      </c>
      <c r="U188" s="414">
        <f t="shared" si="47"/>
        <v>0</v>
      </c>
      <c r="V188" s="414">
        <f t="shared" si="47"/>
        <v>0</v>
      </c>
      <c r="W188" s="414">
        <f t="shared" si="47"/>
        <v>0</v>
      </c>
      <c r="X188" s="414">
        <f t="shared" si="47"/>
        <v>0</v>
      </c>
      <c r="Y188" s="414">
        <f t="shared" si="47"/>
        <v>0</v>
      </c>
      <c r="Z188" s="414">
        <f t="shared" si="47"/>
        <v>0</v>
      </c>
      <c r="AA188" s="414">
        <f t="shared" si="47"/>
        <v>0</v>
      </c>
      <c r="AB188" s="424">
        <f t="shared" si="47"/>
        <v>0</v>
      </c>
      <c r="AC188" s="407">
        <f t="shared" si="47"/>
        <v>0</v>
      </c>
      <c r="AD188" s="1212"/>
      <c r="AE188" s="1212"/>
      <c r="AF188" s="1213"/>
    </row>
    <row r="189" spans="1:32" x14ac:dyDescent="0.2">
      <c r="A189" s="352">
        <v>285</v>
      </c>
      <c r="B189" s="751"/>
      <c r="C189" s="664"/>
      <c r="D189" s="664"/>
      <c r="E189" s="664"/>
      <c r="F189" s="1253" t="s">
        <v>127</v>
      </c>
      <c r="G189" s="1254"/>
      <c r="H189" s="1254"/>
      <c r="I189" s="1254"/>
      <c r="J189" s="1254"/>
      <c r="K189" s="1254"/>
      <c r="L189" s="1254"/>
      <c r="M189" s="698">
        <v>0</v>
      </c>
      <c r="N189" s="699">
        <v>0</v>
      </c>
      <c r="O189" s="700">
        <v>0</v>
      </c>
      <c r="P189" s="700">
        <v>0</v>
      </c>
      <c r="Q189" s="705">
        <v>0</v>
      </c>
      <c r="R189" s="700">
        <v>0</v>
      </c>
      <c r="S189" s="701">
        <v>0</v>
      </c>
      <c r="T189" s="700">
        <v>0</v>
      </c>
      <c r="U189" s="701">
        <v>0</v>
      </c>
      <c r="V189" s="700">
        <v>0</v>
      </c>
      <c r="W189" s="701">
        <v>0</v>
      </c>
      <c r="X189" s="700">
        <v>0</v>
      </c>
      <c r="Y189" s="701">
        <v>0</v>
      </c>
      <c r="Z189" s="700">
        <v>0</v>
      </c>
      <c r="AA189" s="701">
        <v>0</v>
      </c>
      <c r="AB189" s="706">
        <v>0</v>
      </c>
      <c r="AC189" s="698">
        <v>0</v>
      </c>
      <c r="AD189" s="1212"/>
      <c r="AE189" s="1212"/>
      <c r="AF189" s="1213"/>
    </row>
    <row r="190" spans="1:32" x14ac:dyDescent="0.2">
      <c r="A190" s="352">
        <v>286</v>
      </c>
      <c r="B190" s="751"/>
      <c r="C190" s="664"/>
      <c r="D190" s="664"/>
      <c r="E190" s="664"/>
      <c r="F190" s="1249" t="s">
        <v>128</v>
      </c>
      <c r="G190" s="1250"/>
      <c r="H190" s="1250"/>
      <c r="I190" s="1250"/>
      <c r="J190" s="1250"/>
      <c r="K190" s="1250"/>
      <c r="L190" s="1250"/>
      <c r="M190" s="698">
        <v>0</v>
      </c>
      <c r="N190" s="699">
        <v>0</v>
      </c>
      <c r="O190" s="700">
        <v>0</v>
      </c>
      <c r="P190" s="700">
        <v>0</v>
      </c>
      <c r="Q190" s="705">
        <v>0</v>
      </c>
      <c r="R190" s="700">
        <v>0</v>
      </c>
      <c r="S190" s="701">
        <v>0</v>
      </c>
      <c r="T190" s="700">
        <v>0</v>
      </c>
      <c r="U190" s="701">
        <v>0</v>
      </c>
      <c r="V190" s="700">
        <v>0</v>
      </c>
      <c r="W190" s="701">
        <v>0</v>
      </c>
      <c r="X190" s="700">
        <v>0</v>
      </c>
      <c r="Y190" s="701">
        <v>0</v>
      </c>
      <c r="Z190" s="700">
        <v>0</v>
      </c>
      <c r="AA190" s="701">
        <v>0</v>
      </c>
      <c r="AB190" s="706">
        <v>0</v>
      </c>
      <c r="AC190" s="698">
        <v>0</v>
      </c>
      <c r="AD190" s="1212"/>
      <c r="AE190" s="1212"/>
      <c r="AF190" s="1213"/>
    </row>
    <row r="191" spans="1:32" x14ac:dyDescent="0.2">
      <c r="A191" s="352">
        <v>287</v>
      </c>
      <c r="B191" s="751"/>
      <c r="C191" s="664"/>
      <c r="D191" s="664"/>
      <c r="E191" s="1251" t="s">
        <v>129</v>
      </c>
      <c r="F191" s="1252"/>
      <c r="G191" s="1252"/>
      <c r="H191" s="1252"/>
      <c r="I191" s="1252"/>
      <c r="J191" s="1252"/>
      <c r="K191" s="1252"/>
      <c r="L191" s="1252"/>
      <c r="M191" s="407">
        <f>SUM(M192:M193)</f>
        <v>0</v>
      </c>
      <c r="N191" s="410">
        <f t="shared" ref="N191:AC191" si="48">SUBTOTAL(9,N192:N193)</f>
        <v>0</v>
      </c>
      <c r="O191" s="414">
        <f t="shared" si="48"/>
        <v>0</v>
      </c>
      <c r="P191" s="413">
        <f t="shared" si="48"/>
        <v>0</v>
      </c>
      <c r="Q191" s="415">
        <f t="shared" si="48"/>
        <v>0</v>
      </c>
      <c r="R191" s="414">
        <f t="shared" si="48"/>
        <v>0</v>
      </c>
      <c r="S191" s="414">
        <f t="shared" si="48"/>
        <v>0</v>
      </c>
      <c r="T191" s="414">
        <f t="shared" si="48"/>
        <v>0</v>
      </c>
      <c r="U191" s="414">
        <f t="shared" si="48"/>
        <v>0</v>
      </c>
      <c r="V191" s="414">
        <f t="shared" si="48"/>
        <v>0</v>
      </c>
      <c r="W191" s="414">
        <f t="shared" si="48"/>
        <v>0</v>
      </c>
      <c r="X191" s="414">
        <f t="shared" si="48"/>
        <v>0</v>
      </c>
      <c r="Y191" s="414">
        <f t="shared" si="48"/>
        <v>0</v>
      </c>
      <c r="Z191" s="414">
        <f t="shared" si="48"/>
        <v>0</v>
      </c>
      <c r="AA191" s="414">
        <f t="shared" si="48"/>
        <v>0</v>
      </c>
      <c r="AB191" s="424">
        <f t="shared" si="48"/>
        <v>0</v>
      </c>
      <c r="AC191" s="407">
        <f t="shared" si="48"/>
        <v>0</v>
      </c>
      <c r="AD191" s="1212"/>
      <c r="AE191" s="1212"/>
      <c r="AF191" s="1213"/>
    </row>
    <row r="192" spans="1:32" x14ac:dyDescent="0.2">
      <c r="A192" s="352">
        <v>288</v>
      </c>
      <c r="B192" s="751"/>
      <c r="C192" s="664"/>
      <c r="D192" s="664"/>
      <c r="E192" s="664"/>
      <c r="F192" s="1253" t="s">
        <v>130</v>
      </c>
      <c r="G192" s="1254"/>
      <c r="H192" s="1254"/>
      <c r="I192" s="1254"/>
      <c r="J192" s="1254"/>
      <c r="K192" s="1254"/>
      <c r="L192" s="1254"/>
      <c r="M192" s="698">
        <v>0</v>
      </c>
      <c r="N192" s="699">
        <v>0</v>
      </c>
      <c r="O192" s="700">
        <v>0</v>
      </c>
      <c r="P192" s="700">
        <v>0</v>
      </c>
      <c r="Q192" s="705">
        <v>0</v>
      </c>
      <c r="R192" s="700">
        <v>0</v>
      </c>
      <c r="S192" s="701">
        <v>0</v>
      </c>
      <c r="T192" s="700">
        <v>0</v>
      </c>
      <c r="U192" s="701">
        <v>0</v>
      </c>
      <c r="V192" s="700">
        <v>0</v>
      </c>
      <c r="W192" s="701">
        <v>0</v>
      </c>
      <c r="X192" s="700">
        <v>0</v>
      </c>
      <c r="Y192" s="701">
        <v>0</v>
      </c>
      <c r="Z192" s="700">
        <v>0</v>
      </c>
      <c r="AA192" s="701">
        <v>0</v>
      </c>
      <c r="AB192" s="706">
        <v>0</v>
      </c>
      <c r="AC192" s="698">
        <v>0</v>
      </c>
      <c r="AD192" s="1212"/>
      <c r="AE192" s="1212"/>
      <c r="AF192" s="1213"/>
    </row>
    <row r="193" spans="1:32" x14ac:dyDescent="0.2">
      <c r="A193" s="352">
        <v>289</v>
      </c>
      <c r="B193" s="751"/>
      <c r="C193" s="664"/>
      <c r="D193" s="664"/>
      <c r="E193" s="664"/>
      <c r="F193" s="1249" t="s">
        <v>131</v>
      </c>
      <c r="G193" s="1250"/>
      <c r="H193" s="1250"/>
      <c r="I193" s="1250"/>
      <c r="J193" s="1250"/>
      <c r="K193" s="1250"/>
      <c r="L193" s="1250"/>
      <c r="M193" s="698">
        <v>0</v>
      </c>
      <c r="N193" s="699">
        <v>0</v>
      </c>
      <c r="O193" s="700">
        <v>0</v>
      </c>
      <c r="P193" s="700">
        <v>0</v>
      </c>
      <c r="Q193" s="705">
        <v>0</v>
      </c>
      <c r="R193" s="700">
        <v>0</v>
      </c>
      <c r="S193" s="701">
        <v>0</v>
      </c>
      <c r="T193" s="700">
        <v>0</v>
      </c>
      <c r="U193" s="701">
        <v>0</v>
      </c>
      <c r="V193" s="700">
        <v>0</v>
      </c>
      <c r="W193" s="701">
        <v>0</v>
      </c>
      <c r="X193" s="700">
        <v>0</v>
      </c>
      <c r="Y193" s="701">
        <v>0</v>
      </c>
      <c r="Z193" s="700">
        <v>0</v>
      </c>
      <c r="AA193" s="701">
        <v>0</v>
      </c>
      <c r="AB193" s="706">
        <v>0</v>
      </c>
      <c r="AC193" s="698">
        <v>0</v>
      </c>
      <c r="AD193" s="1212"/>
      <c r="AE193" s="1212"/>
      <c r="AF193" s="1213"/>
    </row>
    <row r="194" spans="1:32" x14ac:dyDescent="0.2">
      <c r="A194" s="352">
        <v>290</v>
      </c>
      <c r="B194" s="751"/>
      <c r="C194" s="664"/>
      <c r="D194" s="664"/>
      <c r="E194" s="1251" t="s">
        <v>132</v>
      </c>
      <c r="F194" s="1252"/>
      <c r="G194" s="1252"/>
      <c r="H194" s="1252"/>
      <c r="I194" s="1252"/>
      <c r="J194" s="1252"/>
      <c r="K194" s="1252"/>
      <c r="L194" s="1252"/>
      <c r="M194" s="407">
        <f>SUM(M195:M196)</f>
        <v>0</v>
      </c>
      <c r="N194" s="410">
        <f t="shared" ref="N194:AC194" si="49">SUBTOTAL(9,N195:N196)</f>
        <v>0</v>
      </c>
      <c r="O194" s="414">
        <f t="shared" si="49"/>
        <v>0</v>
      </c>
      <c r="P194" s="413">
        <f t="shared" si="49"/>
        <v>0</v>
      </c>
      <c r="Q194" s="415">
        <f t="shared" si="49"/>
        <v>0</v>
      </c>
      <c r="R194" s="414">
        <f t="shared" si="49"/>
        <v>0</v>
      </c>
      <c r="S194" s="414">
        <f t="shared" si="49"/>
        <v>0</v>
      </c>
      <c r="T194" s="414">
        <f t="shared" si="49"/>
        <v>0</v>
      </c>
      <c r="U194" s="414">
        <f t="shared" si="49"/>
        <v>0</v>
      </c>
      <c r="V194" s="414">
        <f t="shared" si="49"/>
        <v>0</v>
      </c>
      <c r="W194" s="414">
        <f t="shared" si="49"/>
        <v>0</v>
      </c>
      <c r="X194" s="414">
        <f t="shared" si="49"/>
        <v>0</v>
      </c>
      <c r="Y194" s="414">
        <f t="shared" si="49"/>
        <v>0</v>
      </c>
      <c r="Z194" s="414">
        <f t="shared" si="49"/>
        <v>0</v>
      </c>
      <c r="AA194" s="414">
        <f t="shared" si="49"/>
        <v>0</v>
      </c>
      <c r="AB194" s="424">
        <f t="shared" si="49"/>
        <v>0</v>
      </c>
      <c r="AC194" s="407">
        <f t="shared" si="49"/>
        <v>0</v>
      </c>
      <c r="AD194" s="1212"/>
      <c r="AE194" s="1212"/>
      <c r="AF194" s="1213"/>
    </row>
    <row r="195" spans="1:32" x14ac:dyDescent="0.2">
      <c r="A195" s="352">
        <v>291</v>
      </c>
      <c r="B195" s="751"/>
      <c r="C195" s="664"/>
      <c r="D195" s="664"/>
      <c r="E195" s="664"/>
      <c r="F195" s="1253" t="s">
        <v>133</v>
      </c>
      <c r="G195" s="1254"/>
      <c r="H195" s="1254"/>
      <c r="I195" s="1254"/>
      <c r="J195" s="1254"/>
      <c r="K195" s="1254"/>
      <c r="L195" s="1254"/>
      <c r="M195" s="698">
        <v>0</v>
      </c>
      <c r="N195" s="699">
        <v>0</v>
      </c>
      <c r="O195" s="700">
        <v>0</v>
      </c>
      <c r="P195" s="700">
        <v>0</v>
      </c>
      <c r="Q195" s="705">
        <v>0</v>
      </c>
      <c r="R195" s="700">
        <v>0</v>
      </c>
      <c r="S195" s="701">
        <v>0</v>
      </c>
      <c r="T195" s="700">
        <v>0</v>
      </c>
      <c r="U195" s="701">
        <v>0</v>
      </c>
      <c r="V195" s="700">
        <v>0</v>
      </c>
      <c r="W195" s="701">
        <v>0</v>
      </c>
      <c r="X195" s="700">
        <v>0</v>
      </c>
      <c r="Y195" s="701">
        <v>0</v>
      </c>
      <c r="Z195" s="700">
        <v>0</v>
      </c>
      <c r="AA195" s="701">
        <v>0</v>
      </c>
      <c r="AB195" s="706">
        <v>0</v>
      </c>
      <c r="AC195" s="698">
        <v>0</v>
      </c>
      <c r="AD195" s="1212"/>
      <c r="AE195" s="1212"/>
      <c r="AF195" s="1213"/>
    </row>
    <row r="196" spans="1:32" x14ac:dyDescent="0.2">
      <c r="A196" s="352">
        <v>292</v>
      </c>
      <c r="B196" s="751"/>
      <c r="C196" s="664"/>
      <c r="D196" s="664"/>
      <c r="E196" s="664"/>
      <c r="F196" s="1249" t="s">
        <v>134</v>
      </c>
      <c r="G196" s="1250"/>
      <c r="H196" s="1250"/>
      <c r="I196" s="1250"/>
      <c r="J196" s="1250"/>
      <c r="K196" s="1250"/>
      <c r="L196" s="1250"/>
      <c r="M196" s="698">
        <v>0</v>
      </c>
      <c r="N196" s="699">
        <v>0</v>
      </c>
      <c r="O196" s="700">
        <v>0</v>
      </c>
      <c r="P196" s="700">
        <v>0</v>
      </c>
      <c r="Q196" s="705">
        <v>0</v>
      </c>
      <c r="R196" s="700">
        <v>0</v>
      </c>
      <c r="S196" s="701">
        <v>0</v>
      </c>
      <c r="T196" s="700">
        <v>0</v>
      </c>
      <c r="U196" s="701">
        <v>0</v>
      </c>
      <c r="V196" s="700">
        <v>0</v>
      </c>
      <c r="W196" s="701">
        <v>0</v>
      </c>
      <c r="X196" s="700">
        <v>0</v>
      </c>
      <c r="Y196" s="701">
        <v>0</v>
      </c>
      <c r="Z196" s="700">
        <v>0</v>
      </c>
      <c r="AA196" s="701">
        <v>0</v>
      </c>
      <c r="AB196" s="706">
        <v>0</v>
      </c>
      <c r="AC196" s="698">
        <v>0</v>
      </c>
      <c r="AD196" s="1212"/>
      <c r="AE196" s="1212"/>
      <c r="AF196" s="1213"/>
    </row>
    <row r="197" spans="1:32" x14ac:dyDescent="0.2">
      <c r="A197" s="352">
        <v>293</v>
      </c>
      <c r="B197" s="751"/>
      <c r="C197" s="664"/>
      <c r="D197" s="664"/>
      <c r="E197" s="1251" t="s">
        <v>135</v>
      </c>
      <c r="F197" s="1252"/>
      <c r="G197" s="1252"/>
      <c r="H197" s="1252"/>
      <c r="I197" s="1252"/>
      <c r="J197" s="1252"/>
      <c r="K197" s="1252"/>
      <c r="L197" s="1252"/>
      <c r="M197" s="407">
        <f>SUM(M198:M199)</f>
        <v>0</v>
      </c>
      <c r="N197" s="410">
        <f t="shared" ref="N197:AC197" si="50">SUBTOTAL(9,N198:N199)</f>
        <v>0</v>
      </c>
      <c r="O197" s="414">
        <f t="shared" si="50"/>
        <v>0</v>
      </c>
      <c r="P197" s="413">
        <f t="shared" si="50"/>
        <v>0</v>
      </c>
      <c r="Q197" s="415">
        <f t="shared" si="50"/>
        <v>0</v>
      </c>
      <c r="R197" s="414">
        <f t="shared" si="50"/>
        <v>0</v>
      </c>
      <c r="S197" s="414">
        <f t="shared" si="50"/>
        <v>0</v>
      </c>
      <c r="T197" s="414">
        <f t="shared" si="50"/>
        <v>0</v>
      </c>
      <c r="U197" s="414">
        <f t="shared" si="50"/>
        <v>0</v>
      </c>
      <c r="V197" s="414">
        <f t="shared" si="50"/>
        <v>0</v>
      </c>
      <c r="W197" s="414">
        <f t="shared" si="50"/>
        <v>0</v>
      </c>
      <c r="X197" s="414">
        <f t="shared" si="50"/>
        <v>0</v>
      </c>
      <c r="Y197" s="414">
        <f t="shared" si="50"/>
        <v>0</v>
      </c>
      <c r="Z197" s="414">
        <f t="shared" si="50"/>
        <v>0</v>
      </c>
      <c r="AA197" s="414">
        <f t="shared" si="50"/>
        <v>0</v>
      </c>
      <c r="AB197" s="424">
        <f t="shared" si="50"/>
        <v>0</v>
      </c>
      <c r="AC197" s="407">
        <f t="shared" si="50"/>
        <v>0</v>
      </c>
      <c r="AD197" s="1212"/>
      <c r="AE197" s="1212"/>
      <c r="AF197" s="1213"/>
    </row>
    <row r="198" spans="1:32" x14ac:dyDescent="0.2">
      <c r="A198" s="352">
        <v>294</v>
      </c>
      <c r="B198" s="751"/>
      <c r="C198" s="664"/>
      <c r="D198" s="664"/>
      <c r="E198" s="664"/>
      <c r="F198" s="1253" t="s">
        <v>136</v>
      </c>
      <c r="G198" s="1254"/>
      <c r="H198" s="1254"/>
      <c r="I198" s="1254"/>
      <c r="J198" s="1254"/>
      <c r="K198" s="1254"/>
      <c r="L198" s="1254"/>
      <c r="M198" s="698">
        <v>0</v>
      </c>
      <c r="N198" s="699">
        <v>0</v>
      </c>
      <c r="O198" s="700">
        <v>0</v>
      </c>
      <c r="P198" s="700">
        <v>0</v>
      </c>
      <c r="Q198" s="705">
        <v>0</v>
      </c>
      <c r="R198" s="700">
        <v>0</v>
      </c>
      <c r="S198" s="701">
        <v>0</v>
      </c>
      <c r="T198" s="700">
        <v>0</v>
      </c>
      <c r="U198" s="701">
        <v>0</v>
      </c>
      <c r="V198" s="700">
        <v>0</v>
      </c>
      <c r="W198" s="701">
        <v>0</v>
      </c>
      <c r="X198" s="700">
        <v>0</v>
      </c>
      <c r="Y198" s="701">
        <v>0</v>
      </c>
      <c r="Z198" s="700">
        <v>0</v>
      </c>
      <c r="AA198" s="701">
        <v>0</v>
      </c>
      <c r="AB198" s="706">
        <v>0</v>
      </c>
      <c r="AC198" s="698">
        <v>0</v>
      </c>
      <c r="AD198" s="1212"/>
      <c r="AE198" s="1212"/>
      <c r="AF198" s="1213"/>
    </row>
    <row r="199" spans="1:32" x14ac:dyDescent="0.2">
      <c r="A199" s="352">
        <v>295</v>
      </c>
      <c r="B199" s="751"/>
      <c r="C199" s="664"/>
      <c r="D199" s="664"/>
      <c r="E199" s="664"/>
      <c r="F199" s="1249" t="s">
        <v>137</v>
      </c>
      <c r="G199" s="1250"/>
      <c r="H199" s="1250"/>
      <c r="I199" s="1250"/>
      <c r="J199" s="1250"/>
      <c r="K199" s="1250"/>
      <c r="L199" s="1250"/>
      <c r="M199" s="698">
        <v>0</v>
      </c>
      <c r="N199" s="699">
        <v>0</v>
      </c>
      <c r="O199" s="700">
        <v>0</v>
      </c>
      <c r="P199" s="700">
        <v>0</v>
      </c>
      <c r="Q199" s="705">
        <v>0</v>
      </c>
      <c r="R199" s="700">
        <v>0</v>
      </c>
      <c r="S199" s="701">
        <v>0</v>
      </c>
      <c r="T199" s="700">
        <v>0</v>
      </c>
      <c r="U199" s="701">
        <v>0</v>
      </c>
      <c r="V199" s="700">
        <v>0</v>
      </c>
      <c r="W199" s="701">
        <v>0</v>
      </c>
      <c r="X199" s="700">
        <v>0</v>
      </c>
      <c r="Y199" s="701">
        <v>0</v>
      </c>
      <c r="Z199" s="700">
        <v>0</v>
      </c>
      <c r="AA199" s="701">
        <v>0</v>
      </c>
      <c r="AB199" s="706">
        <v>0</v>
      </c>
      <c r="AC199" s="698">
        <v>0</v>
      </c>
      <c r="AD199" s="1212"/>
      <c r="AE199" s="1212"/>
      <c r="AF199" s="1213"/>
    </row>
    <row r="200" spans="1:32" x14ac:dyDescent="0.2">
      <c r="A200" s="352">
        <v>296</v>
      </c>
      <c r="B200" s="751"/>
      <c r="C200" s="664"/>
      <c r="D200" s="664"/>
      <c r="E200" s="1251" t="s">
        <v>550</v>
      </c>
      <c r="F200" s="1252"/>
      <c r="G200" s="1252"/>
      <c r="H200" s="1252"/>
      <c r="I200" s="1252"/>
      <c r="J200" s="1252"/>
      <c r="K200" s="1252"/>
      <c r="L200" s="1252"/>
      <c r="M200" s="407">
        <f>SUM(M201:M202)</f>
        <v>0</v>
      </c>
      <c r="N200" s="410">
        <f t="shared" ref="N200:AC200" si="51">SUBTOTAL(9,N201:N202)</f>
        <v>0</v>
      </c>
      <c r="O200" s="414">
        <f t="shared" si="51"/>
        <v>0</v>
      </c>
      <c r="P200" s="413">
        <f t="shared" si="51"/>
        <v>0</v>
      </c>
      <c r="Q200" s="415">
        <f t="shared" si="51"/>
        <v>0</v>
      </c>
      <c r="R200" s="414">
        <f t="shared" si="51"/>
        <v>0</v>
      </c>
      <c r="S200" s="414">
        <f t="shared" si="51"/>
        <v>0</v>
      </c>
      <c r="T200" s="414">
        <f t="shared" si="51"/>
        <v>0</v>
      </c>
      <c r="U200" s="414">
        <f t="shared" si="51"/>
        <v>0</v>
      </c>
      <c r="V200" s="414">
        <f t="shared" si="51"/>
        <v>0</v>
      </c>
      <c r="W200" s="414">
        <f t="shared" si="51"/>
        <v>0</v>
      </c>
      <c r="X200" s="414">
        <f t="shared" si="51"/>
        <v>0</v>
      </c>
      <c r="Y200" s="414">
        <f t="shared" si="51"/>
        <v>0</v>
      </c>
      <c r="Z200" s="414">
        <f t="shared" si="51"/>
        <v>0</v>
      </c>
      <c r="AA200" s="414">
        <f t="shared" si="51"/>
        <v>0</v>
      </c>
      <c r="AB200" s="424">
        <f t="shared" si="51"/>
        <v>0</v>
      </c>
      <c r="AC200" s="407">
        <f t="shared" si="51"/>
        <v>0</v>
      </c>
      <c r="AD200" s="1212"/>
      <c r="AE200" s="1212"/>
      <c r="AF200" s="1213"/>
    </row>
    <row r="201" spans="1:32" x14ac:dyDescent="0.2">
      <c r="A201" s="352">
        <v>297</v>
      </c>
      <c r="B201" s="751"/>
      <c r="C201" s="664"/>
      <c r="D201" s="664"/>
      <c r="E201" s="664"/>
      <c r="F201" s="1253" t="s">
        <v>551</v>
      </c>
      <c r="G201" s="1254"/>
      <c r="H201" s="1254"/>
      <c r="I201" s="1254"/>
      <c r="J201" s="1254"/>
      <c r="K201" s="1254"/>
      <c r="L201" s="1254"/>
      <c r="M201" s="698">
        <v>0</v>
      </c>
      <c r="N201" s="699">
        <v>0</v>
      </c>
      <c r="O201" s="700">
        <v>0</v>
      </c>
      <c r="P201" s="700">
        <v>0</v>
      </c>
      <c r="Q201" s="705">
        <v>0</v>
      </c>
      <c r="R201" s="700">
        <v>0</v>
      </c>
      <c r="S201" s="701">
        <v>0</v>
      </c>
      <c r="T201" s="700">
        <v>0</v>
      </c>
      <c r="U201" s="701">
        <v>0</v>
      </c>
      <c r="V201" s="700">
        <v>0</v>
      </c>
      <c r="W201" s="701">
        <v>0</v>
      </c>
      <c r="X201" s="700">
        <v>0</v>
      </c>
      <c r="Y201" s="701">
        <v>0</v>
      </c>
      <c r="Z201" s="700">
        <v>0</v>
      </c>
      <c r="AA201" s="701">
        <v>0</v>
      </c>
      <c r="AB201" s="706">
        <v>0</v>
      </c>
      <c r="AC201" s="698">
        <v>0</v>
      </c>
      <c r="AD201" s="1212"/>
      <c r="AE201" s="1212"/>
      <c r="AF201" s="1213"/>
    </row>
    <row r="202" spans="1:32" x14ac:dyDescent="0.2">
      <c r="A202" s="352">
        <v>298</v>
      </c>
      <c r="B202" s="751"/>
      <c r="C202" s="664"/>
      <c r="D202" s="664"/>
      <c r="E202" s="664"/>
      <c r="F202" s="1249" t="s">
        <v>552</v>
      </c>
      <c r="G202" s="1250"/>
      <c r="H202" s="1250"/>
      <c r="I202" s="1250"/>
      <c r="J202" s="1250"/>
      <c r="K202" s="1250"/>
      <c r="L202" s="1250"/>
      <c r="M202" s="698">
        <v>0</v>
      </c>
      <c r="N202" s="699">
        <v>0</v>
      </c>
      <c r="O202" s="700">
        <v>0</v>
      </c>
      <c r="P202" s="700">
        <v>0</v>
      </c>
      <c r="Q202" s="705">
        <v>0</v>
      </c>
      <c r="R202" s="700">
        <v>0</v>
      </c>
      <c r="S202" s="701">
        <v>0</v>
      </c>
      <c r="T202" s="700">
        <v>0</v>
      </c>
      <c r="U202" s="701">
        <v>0</v>
      </c>
      <c r="V202" s="700">
        <v>0</v>
      </c>
      <c r="W202" s="701">
        <v>0</v>
      </c>
      <c r="X202" s="700">
        <v>0</v>
      </c>
      <c r="Y202" s="701">
        <v>0</v>
      </c>
      <c r="Z202" s="700">
        <v>0</v>
      </c>
      <c r="AA202" s="701">
        <v>0</v>
      </c>
      <c r="AB202" s="706">
        <v>0</v>
      </c>
      <c r="AC202" s="698">
        <v>0</v>
      </c>
      <c r="AD202" s="1212"/>
      <c r="AE202" s="1212"/>
      <c r="AF202" s="1213"/>
    </row>
    <row r="203" spans="1:32" x14ac:dyDescent="0.2">
      <c r="A203" s="352">
        <v>299</v>
      </c>
      <c r="B203" s="751"/>
      <c r="C203" s="664"/>
      <c r="D203" s="664"/>
      <c r="E203" s="1251" t="s">
        <v>553</v>
      </c>
      <c r="F203" s="1252"/>
      <c r="G203" s="1252"/>
      <c r="H203" s="1252"/>
      <c r="I203" s="1252"/>
      <c r="J203" s="1252"/>
      <c r="K203" s="1252"/>
      <c r="L203" s="1252"/>
      <c r="M203" s="407">
        <f>SUM(M204:M205)</f>
        <v>0</v>
      </c>
      <c r="N203" s="410">
        <f t="shared" ref="N203:AC203" si="52">SUBTOTAL(9,N204:N205)</f>
        <v>0</v>
      </c>
      <c r="O203" s="414">
        <f t="shared" si="52"/>
        <v>0</v>
      </c>
      <c r="P203" s="413">
        <f t="shared" si="52"/>
        <v>0</v>
      </c>
      <c r="Q203" s="415">
        <f t="shared" si="52"/>
        <v>0</v>
      </c>
      <c r="R203" s="414">
        <f t="shared" si="52"/>
        <v>0</v>
      </c>
      <c r="S203" s="414">
        <f t="shared" si="52"/>
        <v>0</v>
      </c>
      <c r="T203" s="414">
        <f t="shared" si="52"/>
        <v>0</v>
      </c>
      <c r="U203" s="414">
        <f t="shared" si="52"/>
        <v>0</v>
      </c>
      <c r="V203" s="414">
        <f t="shared" si="52"/>
        <v>0</v>
      </c>
      <c r="W203" s="414">
        <f t="shared" si="52"/>
        <v>0</v>
      </c>
      <c r="X203" s="414">
        <f t="shared" si="52"/>
        <v>0</v>
      </c>
      <c r="Y203" s="414">
        <f t="shared" si="52"/>
        <v>0</v>
      </c>
      <c r="Z203" s="414">
        <f t="shared" si="52"/>
        <v>0</v>
      </c>
      <c r="AA203" s="414">
        <f t="shared" si="52"/>
        <v>0</v>
      </c>
      <c r="AB203" s="424">
        <f t="shared" si="52"/>
        <v>0</v>
      </c>
      <c r="AC203" s="407">
        <f t="shared" si="52"/>
        <v>0</v>
      </c>
      <c r="AD203" s="1212"/>
      <c r="AE203" s="1212"/>
      <c r="AF203" s="1213"/>
    </row>
    <row r="204" spans="1:32" x14ac:dyDescent="0.2">
      <c r="A204" s="352">
        <v>300</v>
      </c>
      <c r="B204" s="751"/>
      <c r="C204" s="664"/>
      <c r="D204" s="664"/>
      <c r="E204" s="664"/>
      <c r="F204" s="1253" t="s">
        <v>554</v>
      </c>
      <c r="G204" s="1254"/>
      <c r="H204" s="1254"/>
      <c r="I204" s="1254"/>
      <c r="J204" s="1254"/>
      <c r="K204" s="1254"/>
      <c r="L204" s="1254"/>
      <c r="M204" s="698">
        <v>0</v>
      </c>
      <c r="N204" s="699">
        <v>0</v>
      </c>
      <c r="O204" s="700">
        <v>0</v>
      </c>
      <c r="P204" s="700">
        <v>0</v>
      </c>
      <c r="Q204" s="705">
        <v>0</v>
      </c>
      <c r="R204" s="700">
        <v>0</v>
      </c>
      <c r="S204" s="701">
        <v>0</v>
      </c>
      <c r="T204" s="700">
        <v>0</v>
      </c>
      <c r="U204" s="701">
        <v>0</v>
      </c>
      <c r="V204" s="700">
        <v>0</v>
      </c>
      <c r="W204" s="701">
        <v>0</v>
      </c>
      <c r="X204" s="700">
        <v>0</v>
      </c>
      <c r="Y204" s="701">
        <v>0</v>
      </c>
      <c r="Z204" s="700">
        <v>0</v>
      </c>
      <c r="AA204" s="701">
        <v>0</v>
      </c>
      <c r="AB204" s="706">
        <v>0</v>
      </c>
      <c r="AC204" s="698">
        <v>0</v>
      </c>
      <c r="AD204" s="1212"/>
      <c r="AE204" s="1212"/>
      <c r="AF204" s="1213"/>
    </row>
    <row r="205" spans="1:32" x14ac:dyDescent="0.2">
      <c r="A205" s="352">
        <v>301</v>
      </c>
      <c r="B205" s="751"/>
      <c r="C205" s="664"/>
      <c r="D205" s="664"/>
      <c r="E205" s="664"/>
      <c r="F205" s="1216" t="s">
        <v>555</v>
      </c>
      <c r="G205" s="1217"/>
      <c r="H205" s="1217"/>
      <c r="I205" s="1217"/>
      <c r="J205" s="1217"/>
      <c r="K205" s="1217"/>
      <c r="L205" s="1217"/>
      <c r="M205" s="698">
        <v>0</v>
      </c>
      <c r="N205" s="699">
        <v>0</v>
      </c>
      <c r="O205" s="700">
        <v>0</v>
      </c>
      <c r="P205" s="700">
        <v>0</v>
      </c>
      <c r="Q205" s="705">
        <v>0</v>
      </c>
      <c r="R205" s="700">
        <v>0</v>
      </c>
      <c r="S205" s="701">
        <v>0</v>
      </c>
      <c r="T205" s="700">
        <v>0</v>
      </c>
      <c r="U205" s="701">
        <v>0</v>
      </c>
      <c r="V205" s="700">
        <v>0</v>
      </c>
      <c r="W205" s="701">
        <v>0</v>
      </c>
      <c r="X205" s="700">
        <v>0</v>
      </c>
      <c r="Y205" s="701">
        <v>0</v>
      </c>
      <c r="Z205" s="700">
        <v>0</v>
      </c>
      <c r="AA205" s="701">
        <v>0</v>
      </c>
      <c r="AB205" s="706">
        <v>0</v>
      </c>
      <c r="AC205" s="698">
        <v>0</v>
      </c>
      <c r="AD205" s="1212"/>
      <c r="AE205" s="1212"/>
      <c r="AF205" s="1213"/>
    </row>
    <row r="206" spans="1:32" x14ac:dyDescent="0.2">
      <c r="A206" s="352">
        <v>302</v>
      </c>
      <c r="B206" s="751"/>
      <c r="C206" s="664"/>
      <c r="D206" s="1234" t="s">
        <v>24</v>
      </c>
      <c r="E206" s="1235"/>
      <c r="F206" s="1235"/>
      <c r="G206" s="1235"/>
      <c r="H206" s="1235"/>
      <c r="I206" s="1235"/>
      <c r="J206" s="1235"/>
      <c r="K206" s="1235"/>
      <c r="L206" s="1235"/>
      <c r="M206" s="407">
        <f>SUM(M207:M209)</f>
        <v>0</v>
      </c>
      <c r="N206" s="410">
        <f t="shared" ref="N206:AC206" si="53">SUBTOTAL(9,N207:N209)</f>
        <v>0</v>
      </c>
      <c r="O206" s="414">
        <f t="shared" si="53"/>
        <v>0</v>
      </c>
      <c r="P206" s="413">
        <f t="shared" si="53"/>
        <v>0</v>
      </c>
      <c r="Q206" s="415">
        <f t="shared" si="53"/>
        <v>0</v>
      </c>
      <c r="R206" s="414">
        <f t="shared" si="53"/>
        <v>0</v>
      </c>
      <c r="S206" s="414">
        <f t="shared" si="53"/>
        <v>0</v>
      </c>
      <c r="T206" s="414">
        <f t="shared" si="53"/>
        <v>0</v>
      </c>
      <c r="U206" s="414">
        <f t="shared" si="53"/>
        <v>0</v>
      </c>
      <c r="V206" s="414">
        <f t="shared" si="53"/>
        <v>0</v>
      </c>
      <c r="W206" s="414">
        <f t="shared" si="53"/>
        <v>0</v>
      </c>
      <c r="X206" s="414">
        <f t="shared" si="53"/>
        <v>0</v>
      </c>
      <c r="Y206" s="414">
        <f t="shared" si="53"/>
        <v>0</v>
      </c>
      <c r="Z206" s="414">
        <f t="shared" si="53"/>
        <v>0</v>
      </c>
      <c r="AA206" s="414">
        <f t="shared" si="53"/>
        <v>0</v>
      </c>
      <c r="AB206" s="424">
        <f t="shared" si="53"/>
        <v>0</v>
      </c>
      <c r="AC206" s="407">
        <f t="shared" si="53"/>
        <v>0</v>
      </c>
      <c r="AD206" s="1212"/>
      <c r="AE206" s="1212"/>
      <c r="AF206" s="1213"/>
    </row>
    <row r="207" spans="1:32" x14ac:dyDescent="0.2">
      <c r="A207" s="352">
        <v>303</v>
      </c>
      <c r="B207" s="751"/>
      <c r="C207" s="664"/>
      <c r="D207" s="664"/>
      <c r="E207" s="664"/>
      <c r="F207" s="1216" t="s">
        <v>156</v>
      </c>
      <c r="G207" s="1217"/>
      <c r="H207" s="1217"/>
      <c r="I207" s="1217"/>
      <c r="J207" s="1217"/>
      <c r="K207" s="1217"/>
      <c r="L207" s="1217"/>
      <c r="M207" s="698">
        <v>0</v>
      </c>
      <c r="N207" s="699">
        <v>0</v>
      </c>
      <c r="O207" s="700">
        <v>0</v>
      </c>
      <c r="P207" s="700">
        <v>0</v>
      </c>
      <c r="Q207" s="705">
        <v>0</v>
      </c>
      <c r="R207" s="700">
        <v>0</v>
      </c>
      <c r="S207" s="701">
        <v>0</v>
      </c>
      <c r="T207" s="700">
        <v>0</v>
      </c>
      <c r="U207" s="701">
        <v>0</v>
      </c>
      <c r="V207" s="700">
        <v>0</v>
      </c>
      <c r="W207" s="701">
        <v>0</v>
      </c>
      <c r="X207" s="700">
        <v>0</v>
      </c>
      <c r="Y207" s="701">
        <v>0</v>
      </c>
      <c r="Z207" s="700">
        <v>0</v>
      </c>
      <c r="AA207" s="701">
        <v>0</v>
      </c>
      <c r="AB207" s="706">
        <v>0</v>
      </c>
      <c r="AC207" s="698">
        <v>0</v>
      </c>
      <c r="AD207" s="1212"/>
      <c r="AE207" s="1212"/>
      <c r="AF207" s="1213"/>
    </row>
    <row r="208" spans="1:32" x14ac:dyDescent="0.2">
      <c r="A208" s="352">
        <v>304</v>
      </c>
      <c r="B208" s="751"/>
      <c r="C208" s="664"/>
      <c r="D208" s="664"/>
      <c r="E208" s="664"/>
      <c r="F208" s="1216" t="s">
        <v>157</v>
      </c>
      <c r="G208" s="1217"/>
      <c r="H208" s="1217"/>
      <c r="I208" s="1217"/>
      <c r="J208" s="1217"/>
      <c r="K208" s="1217"/>
      <c r="L208" s="1217"/>
      <c r="M208" s="698">
        <v>0</v>
      </c>
      <c r="N208" s="699">
        <v>0</v>
      </c>
      <c r="O208" s="700">
        <v>0</v>
      </c>
      <c r="P208" s="700">
        <v>0</v>
      </c>
      <c r="Q208" s="705">
        <v>0</v>
      </c>
      <c r="R208" s="700">
        <v>0</v>
      </c>
      <c r="S208" s="701">
        <v>0</v>
      </c>
      <c r="T208" s="700">
        <v>0</v>
      </c>
      <c r="U208" s="701">
        <v>0</v>
      </c>
      <c r="V208" s="700">
        <v>0</v>
      </c>
      <c r="W208" s="701">
        <v>0</v>
      </c>
      <c r="X208" s="700">
        <v>0</v>
      </c>
      <c r="Y208" s="701">
        <v>0</v>
      </c>
      <c r="Z208" s="700">
        <v>0</v>
      </c>
      <c r="AA208" s="701">
        <v>0</v>
      </c>
      <c r="AB208" s="706">
        <v>0</v>
      </c>
      <c r="AC208" s="698">
        <v>0</v>
      </c>
      <c r="AD208" s="1212"/>
      <c r="AE208" s="1212"/>
      <c r="AF208" s="1213"/>
    </row>
    <row r="209" spans="1:34" x14ac:dyDescent="0.2">
      <c r="A209" s="352">
        <v>305</v>
      </c>
      <c r="B209" s="751"/>
      <c r="C209" s="664"/>
      <c r="D209" s="664"/>
      <c r="E209" s="664"/>
      <c r="F209" s="1216" t="s">
        <v>25</v>
      </c>
      <c r="G209" s="1217"/>
      <c r="H209" s="1217"/>
      <c r="I209" s="1217"/>
      <c r="J209" s="1217"/>
      <c r="K209" s="1217"/>
      <c r="L209" s="1217"/>
      <c r="M209" s="698">
        <v>0</v>
      </c>
      <c r="N209" s="699">
        <v>0</v>
      </c>
      <c r="O209" s="700">
        <v>0</v>
      </c>
      <c r="P209" s="700">
        <v>0</v>
      </c>
      <c r="Q209" s="705">
        <v>0</v>
      </c>
      <c r="R209" s="700">
        <v>0</v>
      </c>
      <c r="S209" s="701">
        <v>0</v>
      </c>
      <c r="T209" s="700">
        <v>0</v>
      </c>
      <c r="U209" s="701">
        <v>0</v>
      </c>
      <c r="V209" s="700">
        <v>0</v>
      </c>
      <c r="W209" s="701">
        <v>0</v>
      </c>
      <c r="X209" s="700">
        <v>0</v>
      </c>
      <c r="Y209" s="701">
        <v>0</v>
      </c>
      <c r="Z209" s="700">
        <v>0</v>
      </c>
      <c r="AA209" s="701">
        <v>0</v>
      </c>
      <c r="AB209" s="706">
        <v>0</v>
      </c>
      <c r="AC209" s="698">
        <v>0</v>
      </c>
      <c r="AD209" s="1212"/>
      <c r="AE209" s="1212"/>
      <c r="AF209" s="1213"/>
    </row>
    <row r="210" spans="1:34" x14ac:dyDescent="0.2">
      <c r="A210" s="352">
        <v>306</v>
      </c>
      <c r="B210" s="751"/>
      <c r="C210" s="664"/>
      <c r="D210" s="1234" t="s">
        <v>467</v>
      </c>
      <c r="E210" s="1235"/>
      <c r="F210" s="1235"/>
      <c r="G210" s="1235"/>
      <c r="H210" s="1235"/>
      <c r="I210" s="1235"/>
      <c r="J210" s="1235"/>
      <c r="K210" s="1235"/>
      <c r="L210" s="1235"/>
      <c r="M210" s="407">
        <f>SUM(M211:M212)</f>
        <v>0</v>
      </c>
      <c r="N210" s="410">
        <f t="shared" ref="N210:AC210" si="54">SUBTOTAL(9,N211:N212)</f>
        <v>0</v>
      </c>
      <c r="O210" s="414">
        <f t="shared" si="54"/>
        <v>0</v>
      </c>
      <c r="P210" s="413">
        <f t="shared" si="54"/>
        <v>0</v>
      </c>
      <c r="Q210" s="415">
        <f t="shared" si="54"/>
        <v>0</v>
      </c>
      <c r="R210" s="414">
        <f t="shared" si="54"/>
        <v>0</v>
      </c>
      <c r="S210" s="414">
        <f t="shared" si="54"/>
        <v>0</v>
      </c>
      <c r="T210" s="414">
        <f t="shared" si="54"/>
        <v>0</v>
      </c>
      <c r="U210" s="414">
        <f t="shared" si="54"/>
        <v>0</v>
      </c>
      <c r="V210" s="414">
        <f t="shared" si="54"/>
        <v>0</v>
      </c>
      <c r="W210" s="414">
        <f t="shared" si="54"/>
        <v>0</v>
      </c>
      <c r="X210" s="414">
        <f t="shared" si="54"/>
        <v>0</v>
      </c>
      <c r="Y210" s="414">
        <f t="shared" si="54"/>
        <v>0</v>
      </c>
      <c r="Z210" s="414">
        <f t="shared" si="54"/>
        <v>0</v>
      </c>
      <c r="AA210" s="414">
        <f t="shared" si="54"/>
        <v>0</v>
      </c>
      <c r="AB210" s="424">
        <f t="shared" si="54"/>
        <v>0</v>
      </c>
      <c r="AC210" s="407">
        <f t="shared" si="54"/>
        <v>0</v>
      </c>
      <c r="AD210" s="1212"/>
      <c r="AE210" s="1212"/>
      <c r="AF210" s="1213"/>
    </row>
    <row r="211" spans="1:34" x14ac:dyDescent="0.2">
      <c r="A211" s="352">
        <v>307</v>
      </c>
      <c r="B211" s="751"/>
      <c r="C211" s="369"/>
      <c r="D211" s="369"/>
      <c r="E211" s="369"/>
      <c r="F211" s="1216" t="s">
        <v>466</v>
      </c>
      <c r="G211" s="1217"/>
      <c r="H211" s="1217"/>
      <c r="I211" s="1217"/>
      <c r="J211" s="1217"/>
      <c r="K211" s="1217"/>
      <c r="L211" s="1217"/>
      <c r="M211" s="698">
        <v>0</v>
      </c>
      <c r="N211" s="699">
        <v>0</v>
      </c>
      <c r="O211" s="700">
        <v>0</v>
      </c>
      <c r="P211" s="700">
        <v>0</v>
      </c>
      <c r="Q211" s="705">
        <v>0</v>
      </c>
      <c r="R211" s="700">
        <v>0</v>
      </c>
      <c r="S211" s="701">
        <v>0</v>
      </c>
      <c r="T211" s="700">
        <v>0</v>
      </c>
      <c r="U211" s="701">
        <v>0</v>
      </c>
      <c r="V211" s="700">
        <v>0</v>
      </c>
      <c r="W211" s="701">
        <v>0</v>
      </c>
      <c r="X211" s="700">
        <v>0</v>
      </c>
      <c r="Y211" s="701">
        <v>0</v>
      </c>
      <c r="Z211" s="700">
        <v>0</v>
      </c>
      <c r="AA211" s="701">
        <v>0</v>
      </c>
      <c r="AB211" s="706">
        <v>0</v>
      </c>
      <c r="AC211" s="698">
        <v>0</v>
      </c>
      <c r="AD211" s="1212"/>
      <c r="AE211" s="1212"/>
      <c r="AF211" s="1213"/>
    </row>
    <row r="212" spans="1:34" x14ac:dyDescent="0.2">
      <c r="A212" s="352">
        <v>308</v>
      </c>
      <c r="B212" s="751"/>
      <c r="C212" s="369"/>
      <c r="D212" s="369"/>
      <c r="E212" s="369"/>
      <c r="F212" s="1216" t="s">
        <v>468</v>
      </c>
      <c r="G212" s="1217"/>
      <c r="H212" s="1217"/>
      <c r="I212" s="1217"/>
      <c r="J212" s="1217"/>
      <c r="K212" s="1217"/>
      <c r="L212" s="1217"/>
      <c r="M212" s="698">
        <v>0</v>
      </c>
      <c r="N212" s="699">
        <v>0</v>
      </c>
      <c r="O212" s="700">
        <v>0</v>
      </c>
      <c r="P212" s="700">
        <v>0</v>
      </c>
      <c r="Q212" s="705">
        <v>0</v>
      </c>
      <c r="R212" s="700">
        <v>0</v>
      </c>
      <c r="S212" s="701">
        <v>0</v>
      </c>
      <c r="T212" s="700">
        <v>0</v>
      </c>
      <c r="U212" s="701">
        <v>0</v>
      </c>
      <c r="V212" s="700">
        <v>0</v>
      </c>
      <c r="W212" s="701">
        <v>0</v>
      </c>
      <c r="X212" s="700">
        <v>0</v>
      </c>
      <c r="Y212" s="701">
        <v>0</v>
      </c>
      <c r="Z212" s="700">
        <v>0</v>
      </c>
      <c r="AA212" s="701">
        <v>0</v>
      </c>
      <c r="AB212" s="706">
        <v>0</v>
      </c>
      <c r="AC212" s="698">
        <v>0</v>
      </c>
      <c r="AD212" s="1212"/>
      <c r="AE212" s="1212"/>
      <c r="AF212" s="1213"/>
    </row>
    <row r="213" spans="1:34" x14ac:dyDescent="0.2">
      <c r="A213" s="352">
        <v>231</v>
      </c>
      <c r="B213" s="751"/>
      <c r="C213" s="1263" t="s">
        <v>70</v>
      </c>
      <c r="D213" s="1264"/>
      <c r="E213" s="1264"/>
      <c r="F213" s="1264"/>
      <c r="G213" s="1264"/>
      <c r="H213" s="1264"/>
      <c r="I213" s="1264"/>
      <c r="J213" s="1264"/>
      <c r="K213" s="1264"/>
      <c r="L213" s="1264"/>
      <c r="M213" s="1264"/>
      <c r="N213" s="1264"/>
      <c r="O213" s="1264"/>
      <c r="P213" s="1264"/>
      <c r="Q213" s="1264"/>
      <c r="R213" s="1264"/>
      <c r="S213" s="1264"/>
      <c r="T213" s="1264"/>
      <c r="U213" s="1264"/>
      <c r="V213" s="1264"/>
      <c r="W213" s="1264"/>
      <c r="X213" s="1264"/>
      <c r="Y213" s="1264"/>
      <c r="Z213" s="1264"/>
      <c r="AA213" s="1264"/>
      <c r="AB213" s="1264"/>
      <c r="AC213" s="1264"/>
      <c r="AD213" s="1264"/>
      <c r="AE213" s="1264"/>
      <c r="AF213" s="1265"/>
    </row>
    <row r="214" spans="1:34" x14ac:dyDescent="0.2">
      <c r="A214" s="352">
        <v>310</v>
      </c>
      <c r="B214" s="751"/>
      <c r="C214" s="664"/>
      <c r="D214" s="1234" t="s">
        <v>71</v>
      </c>
      <c r="E214" s="1235"/>
      <c r="F214" s="1235"/>
      <c r="G214" s="1235"/>
      <c r="H214" s="1235"/>
      <c r="I214" s="1235"/>
      <c r="J214" s="1235"/>
      <c r="K214" s="1235"/>
      <c r="L214" s="1235"/>
      <c r="M214" s="407">
        <f>SUM(M215:M216)</f>
        <v>0</v>
      </c>
      <c r="N214" s="410">
        <f t="shared" ref="N214:AC214" si="55">SUBTOTAL(9,N215:N216)</f>
        <v>0</v>
      </c>
      <c r="O214" s="414">
        <f t="shared" si="55"/>
        <v>0</v>
      </c>
      <c r="P214" s="413">
        <f t="shared" si="55"/>
        <v>0</v>
      </c>
      <c r="Q214" s="415">
        <f t="shared" si="55"/>
        <v>0</v>
      </c>
      <c r="R214" s="414">
        <f t="shared" si="55"/>
        <v>0</v>
      </c>
      <c r="S214" s="414">
        <f t="shared" si="55"/>
        <v>0</v>
      </c>
      <c r="T214" s="414">
        <f t="shared" si="55"/>
        <v>0</v>
      </c>
      <c r="U214" s="414">
        <f t="shared" si="55"/>
        <v>0</v>
      </c>
      <c r="V214" s="414">
        <f t="shared" si="55"/>
        <v>0</v>
      </c>
      <c r="W214" s="414">
        <f t="shared" si="55"/>
        <v>0</v>
      </c>
      <c r="X214" s="414">
        <f t="shared" si="55"/>
        <v>0</v>
      </c>
      <c r="Y214" s="414">
        <f t="shared" si="55"/>
        <v>0</v>
      </c>
      <c r="Z214" s="414">
        <f t="shared" si="55"/>
        <v>0</v>
      </c>
      <c r="AA214" s="414">
        <f t="shared" si="55"/>
        <v>0</v>
      </c>
      <c r="AB214" s="424">
        <f t="shared" si="55"/>
        <v>0</v>
      </c>
      <c r="AC214" s="407">
        <f t="shared" si="55"/>
        <v>0</v>
      </c>
      <c r="AD214" s="1212"/>
      <c r="AE214" s="1212"/>
      <c r="AF214" s="1213"/>
    </row>
    <row r="215" spans="1:34" x14ac:dyDescent="0.2">
      <c r="A215" s="352">
        <v>311</v>
      </c>
      <c r="B215" s="751"/>
      <c r="C215" s="664"/>
      <c r="D215" s="664"/>
      <c r="E215" s="664"/>
      <c r="F215" s="1216" t="s">
        <v>72</v>
      </c>
      <c r="G215" s="1217"/>
      <c r="H215" s="1217"/>
      <c r="I215" s="1217"/>
      <c r="J215" s="1217"/>
      <c r="K215" s="1217"/>
      <c r="L215" s="1217"/>
      <c r="M215" s="698">
        <v>0</v>
      </c>
      <c r="N215" s="699">
        <v>0</v>
      </c>
      <c r="O215" s="700">
        <v>0</v>
      </c>
      <c r="P215" s="700">
        <v>0</v>
      </c>
      <c r="Q215" s="705">
        <v>0</v>
      </c>
      <c r="R215" s="700">
        <v>0</v>
      </c>
      <c r="S215" s="701">
        <v>0</v>
      </c>
      <c r="T215" s="700">
        <v>0</v>
      </c>
      <c r="U215" s="701">
        <v>0</v>
      </c>
      <c r="V215" s="700">
        <v>0</v>
      </c>
      <c r="W215" s="701">
        <v>0</v>
      </c>
      <c r="X215" s="700">
        <v>0</v>
      </c>
      <c r="Y215" s="701">
        <v>0</v>
      </c>
      <c r="Z215" s="700">
        <v>0</v>
      </c>
      <c r="AA215" s="701">
        <v>0</v>
      </c>
      <c r="AB215" s="706">
        <v>0</v>
      </c>
      <c r="AC215" s="698">
        <v>0</v>
      </c>
      <c r="AD215" s="1212"/>
      <c r="AE215" s="1212"/>
      <c r="AF215" s="1213"/>
    </row>
    <row r="216" spans="1:34" x14ac:dyDescent="0.2">
      <c r="A216" s="352">
        <v>312</v>
      </c>
      <c r="B216" s="751"/>
      <c r="C216" s="664"/>
      <c r="D216" s="664"/>
      <c r="E216" s="664"/>
      <c r="F216" s="1216" t="s">
        <v>73</v>
      </c>
      <c r="G216" s="1217"/>
      <c r="H216" s="1217"/>
      <c r="I216" s="1217"/>
      <c r="J216" s="1217"/>
      <c r="K216" s="1217"/>
      <c r="L216" s="1217"/>
      <c r="M216" s="698">
        <v>0</v>
      </c>
      <c r="N216" s="699">
        <v>0</v>
      </c>
      <c r="O216" s="700">
        <v>0</v>
      </c>
      <c r="P216" s="700">
        <v>0</v>
      </c>
      <c r="Q216" s="705">
        <v>0</v>
      </c>
      <c r="R216" s="700">
        <v>0</v>
      </c>
      <c r="S216" s="701">
        <v>0</v>
      </c>
      <c r="T216" s="700">
        <v>0</v>
      </c>
      <c r="U216" s="701">
        <v>0</v>
      </c>
      <c r="V216" s="700">
        <v>0</v>
      </c>
      <c r="W216" s="701">
        <v>0</v>
      </c>
      <c r="X216" s="700">
        <v>0</v>
      </c>
      <c r="Y216" s="701">
        <v>0</v>
      </c>
      <c r="Z216" s="700">
        <v>0</v>
      </c>
      <c r="AA216" s="701">
        <v>0</v>
      </c>
      <c r="AB216" s="706">
        <v>0</v>
      </c>
      <c r="AC216" s="698">
        <v>0</v>
      </c>
      <c r="AD216" s="1212"/>
      <c r="AE216" s="1212"/>
      <c r="AF216" s="1213"/>
    </row>
    <row r="217" spans="1:34" x14ac:dyDescent="0.2">
      <c r="A217" s="352">
        <v>313</v>
      </c>
      <c r="B217" s="751"/>
      <c r="C217" s="664"/>
      <c r="D217" s="1234" t="s">
        <v>734</v>
      </c>
      <c r="E217" s="1235"/>
      <c r="F217" s="1235"/>
      <c r="G217" s="1235"/>
      <c r="H217" s="1235"/>
      <c r="I217" s="1235"/>
      <c r="J217" s="1235"/>
      <c r="K217" s="1235"/>
      <c r="L217" s="1235"/>
      <c r="M217" s="407">
        <f>SUM(M218:M220)</f>
        <v>0</v>
      </c>
      <c r="N217" s="410">
        <f t="shared" ref="N217:AC217" si="56">SUBTOTAL(9,N218:N220)</f>
        <v>0</v>
      </c>
      <c r="O217" s="414">
        <f t="shared" si="56"/>
        <v>0</v>
      </c>
      <c r="P217" s="413">
        <f t="shared" si="56"/>
        <v>0</v>
      </c>
      <c r="Q217" s="415">
        <f t="shared" si="56"/>
        <v>0</v>
      </c>
      <c r="R217" s="414">
        <f t="shared" si="56"/>
        <v>0</v>
      </c>
      <c r="S217" s="414">
        <f t="shared" si="56"/>
        <v>0</v>
      </c>
      <c r="T217" s="414">
        <f t="shared" si="56"/>
        <v>0</v>
      </c>
      <c r="U217" s="414">
        <f t="shared" si="56"/>
        <v>0</v>
      </c>
      <c r="V217" s="414">
        <f t="shared" si="56"/>
        <v>0</v>
      </c>
      <c r="W217" s="414">
        <f t="shared" si="56"/>
        <v>0</v>
      </c>
      <c r="X217" s="414">
        <f t="shared" si="56"/>
        <v>0</v>
      </c>
      <c r="Y217" s="414">
        <f t="shared" si="56"/>
        <v>0</v>
      </c>
      <c r="Z217" s="414">
        <f t="shared" si="56"/>
        <v>0</v>
      </c>
      <c r="AA217" s="414">
        <f t="shared" si="56"/>
        <v>0</v>
      </c>
      <c r="AB217" s="424">
        <f t="shared" si="56"/>
        <v>0</v>
      </c>
      <c r="AC217" s="407">
        <f t="shared" si="56"/>
        <v>0</v>
      </c>
      <c r="AD217" s="1212"/>
      <c r="AE217" s="1212"/>
      <c r="AF217" s="1213"/>
    </row>
    <row r="218" spans="1:34" x14ac:dyDescent="0.2">
      <c r="A218" s="352">
        <v>314</v>
      </c>
      <c r="B218" s="751"/>
      <c r="C218" s="664"/>
      <c r="D218" s="664"/>
      <c r="E218" s="664"/>
      <c r="F218" s="1216" t="s">
        <v>735</v>
      </c>
      <c r="G218" s="1217"/>
      <c r="H218" s="1217"/>
      <c r="I218" s="1217"/>
      <c r="J218" s="1217"/>
      <c r="K218" s="1217"/>
      <c r="L218" s="1217"/>
      <c r="M218" s="698">
        <v>0</v>
      </c>
      <c r="N218" s="699">
        <v>0</v>
      </c>
      <c r="O218" s="700">
        <v>0</v>
      </c>
      <c r="P218" s="700">
        <v>0</v>
      </c>
      <c r="Q218" s="705">
        <v>0</v>
      </c>
      <c r="R218" s="700">
        <v>0</v>
      </c>
      <c r="S218" s="701">
        <v>0</v>
      </c>
      <c r="T218" s="700">
        <v>0</v>
      </c>
      <c r="U218" s="701">
        <v>0</v>
      </c>
      <c r="V218" s="700">
        <v>0</v>
      </c>
      <c r="W218" s="701">
        <v>0</v>
      </c>
      <c r="X218" s="700">
        <v>0</v>
      </c>
      <c r="Y218" s="701">
        <v>0</v>
      </c>
      <c r="Z218" s="700">
        <v>0</v>
      </c>
      <c r="AA218" s="701">
        <v>0</v>
      </c>
      <c r="AB218" s="706">
        <v>0</v>
      </c>
      <c r="AC218" s="698">
        <v>0</v>
      </c>
      <c r="AD218" s="1212"/>
      <c r="AE218" s="1212"/>
      <c r="AF218" s="1213"/>
    </row>
    <row r="219" spans="1:34" x14ac:dyDescent="0.2">
      <c r="A219" s="352">
        <v>315</v>
      </c>
      <c r="B219" s="751"/>
      <c r="C219" s="664"/>
      <c r="D219" s="664"/>
      <c r="E219" s="664"/>
      <c r="F219" s="1216" t="s">
        <v>736</v>
      </c>
      <c r="G219" s="1217"/>
      <c r="H219" s="1217"/>
      <c r="I219" s="1217"/>
      <c r="J219" s="1217"/>
      <c r="K219" s="1217"/>
      <c r="L219" s="1217"/>
      <c r="M219" s="698">
        <v>0</v>
      </c>
      <c r="N219" s="699">
        <v>0</v>
      </c>
      <c r="O219" s="700">
        <v>0</v>
      </c>
      <c r="P219" s="700">
        <v>0</v>
      </c>
      <c r="Q219" s="705">
        <v>0</v>
      </c>
      <c r="R219" s="700">
        <v>0</v>
      </c>
      <c r="S219" s="701">
        <v>0</v>
      </c>
      <c r="T219" s="700">
        <v>0</v>
      </c>
      <c r="U219" s="701">
        <v>0</v>
      </c>
      <c r="V219" s="700">
        <v>0</v>
      </c>
      <c r="W219" s="701">
        <v>0</v>
      </c>
      <c r="X219" s="700">
        <v>0</v>
      </c>
      <c r="Y219" s="701">
        <v>0</v>
      </c>
      <c r="Z219" s="700">
        <v>0</v>
      </c>
      <c r="AA219" s="701">
        <v>0</v>
      </c>
      <c r="AB219" s="706">
        <v>0</v>
      </c>
      <c r="AC219" s="704">
        <v>0</v>
      </c>
      <c r="AD219" s="1211"/>
      <c r="AE219" s="1212"/>
      <c r="AF219" s="1213"/>
    </row>
    <row r="220" spans="1:34" x14ac:dyDescent="0.2">
      <c r="A220" s="352">
        <v>316</v>
      </c>
      <c r="B220" s="751"/>
      <c r="C220" s="664"/>
      <c r="D220" s="664"/>
      <c r="E220" s="664"/>
      <c r="F220" s="1216" t="s">
        <v>737</v>
      </c>
      <c r="G220" s="1217"/>
      <c r="H220" s="1217"/>
      <c r="I220" s="1217"/>
      <c r="J220" s="1217"/>
      <c r="K220" s="1217"/>
      <c r="L220" s="1217"/>
      <c r="M220" s="698">
        <v>0</v>
      </c>
      <c r="N220" s="1319"/>
      <c r="O220" s="1243"/>
      <c r="P220" s="1243"/>
      <c r="Q220" s="1243"/>
      <c r="R220" s="1243"/>
      <c r="S220" s="1243"/>
      <c r="T220" s="1243"/>
      <c r="U220" s="1243"/>
      <c r="V220" s="1243"/>
      <c r="W220" s="1243"/>
      <c r="X220" s="1243"/>
      <c r="Y220" s="1243"/>
      <c r="Z220" s="1243"/>
      <c r="AA220" s="1243"/>
      <c r="AB220" s="1243"/>
      <c r="AC220" s="1243"/>
      <c r="AD220" s="1211"/>
      <c r="AE220" s="1212"/>
      <c r="AF220" s="1213"/>
    </row>
    <row r="221" spans="1:34" x14ac:dyDescent="0.2">
      <c r="A221" s="352">
        <v>317</v>
      </c>
      <c r="B221" s="751"/>
      <c r="C221" s="664"/>
      <c r="D221" s="1234" t="s">
        <v>74</v>
      </c>
      <c r="E221" s="1235"/>
      <c r="F221" s="1235"/>
      <c r="G221" s="1235"/>
      <c r="H221" s="1235"/>
      <c r="I221" s="1235"/>
      <c r="J221" s="1235"/>
      <c r="K221" s="1235"/>
      <c r="L221" s="1235"/>
      <c r="M221" s="407">
        <f>SUM(M222:M224)</f>
        <v>0</v>
      </c>
      <c r="N221" s="1244"/>
      <c r="O221" s="1244"/>
      <c r="P221" s="1244"/>
      <c r="Q221" s="1244"/>
      <c r="R221" s="1244"/>
      <c r="S221" s="1244"/>
      <c r="T221" s="1244"/>
      <c r="U221" s="1244"/>
      <c r="V221" s="1244"/>
      <c r="W221" s="1244"/>
      <c r="X221" s="1244"/>
      <c r="Y221" s="1244"/>
      <c r="Z221" s="1244"/>
      <c r="AA221" s="1244"/>
      <c r="AB221" s="1244"/>
      <c r="AC221" s="1244"/>
      <c r="AD221" s="1211"/>
      <c r="AE221" s="1212"/>
      <c r="AF221" s="1213"/>
      <c r="AH221" s="351">
        <f>SUM(S217,S210,S206,S200,S194,S183,S180,S173,S169,S161,S157,S153,S147,S142,S137,S130,S127,S119,S108,S104,S101,S96,S91,S84,S78,S72,S64,S57,S54,S50,S47,S42,S38,S34,S28,S23,S18,S13,S10)</f>
        <v>0</v>
      </c>
    </row>
    <row r="222" spans="1:34" x14ac:dyDescent="0.2">
      <c r="A222" s="352">
        <v>318</v>
      </c>
      <c r="B222" s="751"/>
      <c r="C222" s="664"/>
      <c r="D222" s="664"/>
      <c r="E222" s="664"/>
      <c r="F222" s="1216" t="s">
        <v>75</v>
      </c>
      <c r="G222" s="1217"/>
      <c r="H222" s="1217"/>
      <c r="I222" s="1217"/>
      <c r="J222" s="1217"/>
      <c r="K222" s="1217"/>
      <c r="L222" s="1217"/>
      <c r="M222" s="698">
        <v>0</v>
      </c>
      <c r="N222" s="1244"/>
      <c r="O222" s="1244"/>
      <c r="P222" s="1244"/>
      <c r="Q222" s="1244"/>
      <c r="R222" s="1244"/>
      <c r="S222" s="1244"/>
      <c r="T222" s="1244"/>
      <c r="U222" s="1244"/>
      <c r="V222" s="1244"/>
      <c r="W222" s="1244"/>
      <c r="X222" s="1244"/>
      <c r="Y222" s="1244"/>
      <c r="Z222" s="1244"/>
      <c r="AA222" s="1244"/>
      <c r="AB222" s="1244"/>
      <c r="AC222" s="1244"/>
      <c r="AD222" s="1211"/>
      <c r="AE222" s="1212"/>
      <c r="AF222" s="1213"/>
    </row>
    <row r="223" spans="1:34" x14ac:dyDescent="0.2">
      <c r="A223" s="352">
        <v>319</v>
      </c>
      <c r="B223" s="751"/>
      <c r="C223" s="664"/>
      <c r="D223" s="664"/>
      <c r="E223" s="664"/>
      <c r="F223" s="1216" t="s">
        <v>76</v>
      </c>
      <c r="G223" s="1217"/>
      <c r="H223" s="1217"/>
      <c r="I223" s="1217"/>
      <c r="J223" s="1217"/>
      <c r="K223" s="1217"/>
      <c r="L223" s="1217"/>
      <c r="M223" s="698">
        <v>0</v>
      </c>
      <c r="N223" s="1244"/>
      <c r="O223" s="1244"/>
      <c r="P223" s="1244"/>
      <c r="Q223" s="1244"/>
      <c r="R223" s="1244"/>
      <c r="S223" s="1244"/>
      <c r="T223" s="1244"/>
      <c r="U223" s="1244"/>
      <c r="V223" s="1244"/>
      <c r="W223" s="1244"/>
      <c r="X223" s="1244"/>
      <c r="Y223" s="1244"/>
      <c r="Z223" s="1244"/>
      <c r="AA223" s="1244"/>
      <c r="AB223" s="1244"/>
      <c r="AC223" s="1244"/>
      <c r="AD223" s="1211"/>
      <c r="AE223" s="1212"/>
      <c r="AF223" s="1213"/>
    </row>
    <row r="224" spans="1:34" x14ac:dyDescent="0.2">
      <c r="A224" s="352">
        <v>320</v>
      </c>
      <c r="B224" s="751"/>
      <c r="C224" s="664"/>
      <c r="D224" s="664"/>
      <c r="E224" s="664"/>
      <c r="F224" s="1216" t="s">
        <v>77</v>
      </c>
      <c r="G224" s="1217"/>
      <c r="H224" s="1217"/>
      <c r="I224" s="1217"/>
      <c r="J224" s="1217"/>
      <c r="K224" s="1217"/>
      <c r="L224" s="1217"/>
      <c r="M224" s="698">
        <v>0</v>
      </c>
      <c r="N224" s="1244"/>
      <c r="O224" s="1244"/>
      <c r="P224" s="1244"/>
      <c r="Q224" s="1244"/>
      <c r="R224" s="1244"/>
      <c r="S224" s="1244"/>
      <c r="T224" s="1244"/>
      <c r="U224" s="1244"/>
      <c r="V224" s="1244"/>
      <c r="W224" s="1244"/>
      <c r="X224" s="1244"/>
      <c r="Y224" s="1244"/>
      <c r="Z224" s="1244"/>
      <c r="AA224" s="1244"/>
      <c r="AB224" s="1244"/>
      <c r="AC224" s="1244"/>
      <c r="AD224" s="1211"/>
      <c r="AE224" s="1212"/>
      <c r="AF224" s="1213"/>
    </row>
    <row r="225" spans="1:32" x14ac:dyDescent="0.2">
      <c r="A225" s="352">
        <v>321</v>
      </c>
      <c r="B225" s="751"/>
      <c r="C225" s="664"/>
      <c r="D225" s="1234" t="s">
        <v>70</v>
      </c>
      <c r="E225" s="1235"/>
      <c r="F225" s="1235"/>
      <c r="G225" s="1235"/>
      <c r="H225" s="1235"/>
      <c r="I225" s="1235"/>
      <c r="J225" s="1235"/>
      <c r="K225" s="1235"/>
      <c r="L225" s="1235"/>
      <c r="M225" s="407">
        <f>M226</f>
        <v>0</v>
      </c>
      <c r="N225" s="1244"/>
      <c r="O225" s="1244"/>
      <c r="P225" s="1244"/>
      <c r="Q225" s="1244"/>
      <c r="R225" s="1244"/>
      <c r="S225" s="1244"/>
      <c r="T225" s="1244"/>
      <c r="U225" s="1244"/>
      <c r="V225" s="1244"/>
      <c r="W225" s="1244"/>
      <c r="X225" s="1244"/>
      <c r="Y225" s="1244"/>
      <c r="Z225" s="1244"/>
      <c r="AA225" s="1244"/>
      <c r="AB225" s="1244"/>
      <c r="AC225" s="1244"/>
      <c r="AD225" s="1211"/>
      <c r="AE225" s="1212"/>
      <c r="AF225" s="1213"/>
    </row>
    <row r="226" spans="1:32" x14ac:dyDescent="0.2">
      <c r="A226" s="352">
        <v>322</v>
      </c>
      <c r="B226" s="583"/>
      <c r="C226" s="653"/>
      <c r="D226" s="653"/>
      <c r="E226" s="654"/>
      <c r="F226" s="1216" t="s">
        <v>70</v>
      </c>
      <c r="G226" s="1217"/>
      <c r="H226" s="1217"/>
      <c r="I226" s="1217"/>
      <c r="J226" s="1217"/>
      <c r="K226" s="1217"/>
      <c r="L226" s="1217"/>
      <c r="M226" s="698">
        <v>0</v>
      </c>
      <c r="N226" s="961"/>
      <c r="O226" s="961"/>
      <c r="P226" s="961"/>
      <c r="Q226" s="961"/>
      <c r="R226" s="961"/>
      <c r="S226" s="961"/>
      <c r="T226" s="961"/>
      <c r="U226" s="961"/>
      <c r="V226" s="961"/>
      <c r="W226" s="961"/>
      <c r="X226" s="961"/>
      <c r="Y226" s="961"/>
      <c r="Z226" s="961"/>
      <c r="AA226" s="961"/>
      <c r="AB226" s="961"/>
      <c r="AC226" s="961"/>
      <c r="AD226" s="1211"/>
      <c r="AE226" s="1212"/>
      <c r="AF226" s="1213"/>
    </row>
    <row r="227" spans="1:32" ht="7.5" hidden="1" customHeight="1" x14ac:dyDescent="0.2">
      <c r="A227" s="352"/>
      <c r="B227" s="1239"/>
      <c r="C227" s="1240"/>
      <c r="D227" s="1240"/>
      <c r="E227" s="1240"/>
      <c r="F227" s="1240"/>
      <c r="G227" s="1240"/>
      <c r="H227" s="1240"/>
      <c r="I227" s="1240"/>
      <c r="J227" s="1240"/>
      <c r="K227" s="1240"/>
      <c r="L227" s="1240"/>
      <c r="M227" s="1240"/>
      <c r="N227" s="1240"/>
      <c r="O227" s="1240"/>
      <c r="P227" s="1240"/>
      <c r="Q227" s="1240"/>
      <c r="R227" s="1240"/>
      <c r="S227" s="1240"/>
      <c r="T227" s="1240"/>
      <c r="U227" s="1240"/>
      <c r="V227" s="1240"/>
      <c r="W227" s="1240"/>
      <c r="X227" s="1240"/>
      <c r="Y227" s="1240"/>
      <c r="Z227" s="1240"/>
      <c r="AA227" s="1240"/>
      <c r="AB227" s="1240"/>
      <c r="AC227" s="1240"/>
      <c r="AD227" s="1240"/>
      <c r="AE227" s="1240"/>
      <c r="AF227" s="1241"/>
    </row>
    <row r="228" spans="1:32" ht="22.5" customHeight="1" x14ac:dyDescent="0.2">
      <c r="A228" s="352">
        <v>323</v>
      </c>
      <c r="B228" s="1218" t="s">
        <v>78</v>
      </c>
      <c r="C228" s="1219"/>
      <c r="D228" s="1219"/>
      <c r="E228" s="1219"/>
      <c r="F228" s="1219"/>
      <c r="G228" s="1219"/>
      <c r="H228" s="1219"/>
      <c r="I228" s="1219"/>
      <c r="J228" s="1219"/>
      <c r="K228" s="1219"/>
      <c r="L228" s="1219"/>
      <c r="M228" s="407">
        <f>SUM(M225,M221,M217,M214,M210,M206,M203,M200,M197,M194,M191,M188,M183,M180,M176,M173,M169,M166,M161,M157,M153,M147,M142,M137,M130,M127,M123,M119,M116,M113,M108,M104,M101,M96,M91,M87,M84,M81,M78,M75,M72,M69,M64,M61,M57,M54,M50,M47,M42,M38,M34,M28,M23,M18,M13,M10,M9)</f>
        <v>0</v>
      </c>
      <c r="N228" s="410">
        <f t="shared" ref="N228:AC228" si="57">SUBTOTAL(9,N9:N226)</f>
        <v>0</v>
      </c>
      <c r="O228" s="414">
        <f t="shared" si="57"/>
        <v>0</v>
      </c>
      <c r="P228" s="413">
        <f t="shared" si="57"/>
        <v>0</v>
      </c>
      <c r="Q228" s="415">
        <f t="shared" si="57"/>
        <v>0</v>
      </c>
      <c r="R228" s="410">
        <f t="shared" si="57"/>
        <v>0</v>
      </c>
      <c r="S228" s="413">
        <f t="shared" si="57"/>
        <v>0</v>
      </c>
      <c r="T228" s="413">
        <f t="shared" si="57"/>
        <v>0</v>
      </c>
      <c r="U228" s="413">
        <f t="shared" si="57"/>
        <v>0</v>
      </c>
      <c r="V228" s="413">
        <f t="shared" si="57"/>
        <v>0</v>
      </c>
      <c r="W228" s="413">
        <f t="shared" si="57"/>
        <v>0</v>
      </c>
      <c r="X228" s="413">
        <f t="shared" si="57"/>
        <v>0</v>
      </c>
      <c r="Y228" s="413">
        <f t="shared" si="57"/>
        <v>0</v>
      </c>
      <c r="Z228" s="413">
        <f t="shared" si="57"/>
        <v>0</v>
      </c>
      <c r="AA228" s="413">
        <f t="shared" si="57"/>
        <v>0</v>
      </c>
      <c r="AB228" s="415">
        <f t="shared" si="57"/>
        <v>0</v>
      </c>
      <c r="AC228" s="415">
        <f t="shared" si="57"/>
        <v>0</v>
      </c>
      <c r="AD228" s="1212"/>
      <c r="AE228" s="1212"/>
      <c r="AF228" s="1213"/>
    </row>
    <row r="229" spans="1:32" ht="7.5" customHeight="1" x14ac:dyDescent="0.2">
      <c r="A229" s="352">
        <v>324</v>
      </c>
      <c r="B229" s="1242"/>
      <c r="C229" s="1242"/>
      <c r="D229" s="1242"/>
      <c r="E229" s="1242"/>
      <c r="F229" s="1242"/>
      <c r="G229" s="1242"/>
      <c r="H229" s="1242"/>
      <c r="I229" s="1242"/>
      <c r="J229" s="1242"/>
      <c r="K229" s="1242"/>
      <c r="L229" s="1242"/>
      <c r="M229" s="1242"/>
      <c r="N229" s="1242"/>
      <c r="O229" s="1242"/>
      <c r="P229" s="1242"/>
      <c r="Q229" s="1242"/>
      <c r="R229" s="1242"/>
      <c r="S229" s="1242"/>
      <c r="T229" s="1242"/>
      <c r="U229" s="1242"/>
      <c r="V229" s="1242"/>
      <c r="W229" s="1242"/>
      <c r="X229" s="1242"/>
      <c r="Y229" s="1242"/>
      <c r="Z229" s="1242"/>
      <c r="AA229" s="1242"/>
      <c r="AB229" s="1242"/>
      <c r="AC229" s="1242"/>
      <c r="AD229" s="1242"/>
      <c r="AE229" s="1242"/>
      <c r="AF229" s="1242"/>
    </row>
    <row r="230" spans="1:32" ht="22.5" customHeight="1" outlineLevel="1" x14ac:dyDescent="0.2">
      <c r="A230" s="352">
        <v>325</v>
      </c>
      <c r="B230" s="1218" t="s">
        <v>79</v>
      </c>
      <c r="C230" s="1219"/>
      <c r="D230" s="1219"/>
      <c r="E230" s="1219"/>
      <c r="F230" s="1219"/>
      <c r="G230" s="1219"/>
      <c r="H230" s="1219"/>
      <c r="I230" s="1219"/>
      <c r="J230" s="1219"/>
      <c r="K230" s="1219"/>
      <c r="L230" s="1219"/>
      <c r="M230" s="1219"/>
      <c r="N230" s="1219"/>
      <c r="O230" s="1219"/>
      <c r="P230" s="1219"/>
      <c r="Q230" s="1219"/>
      <c r="R230" s="1219"/>
      <c r="S230" s="1219"/>
      <c r="T230" s="1219"/>
      <c r="U230" s="1219"/>
      <c r="V230" s="1219"/>
      <c r="W230" s="1219"/>
      <c r="X230" s="1219"/>
      <c r="Y230" s="1219"/>
      <c r="Z230" s="1219"/>
      <c r="AA230" s="1219"/>
      <c r="AB230" s="1219"/>
      <c r="AC230" s="1219"/>
      <c r="AD230" s="1219"/>
      <c r="AE230" s="1219"/>
      <c r="AF230" s="1220"/>
    </row>
    <row r="231" spans="1:32" ht="15" customHeight="1" x14ac:dyDescent="0.2">
      <c r="A231" s="352">
        <v>326</v>
      </c>
      <c r="B231" s="751"/>
      <c r="C231" s="1263" t="s">
        <v>80</v>
      </c>
      <c r="D231" s="1264"/>
      <c r="E231" s="1264"/>
      <c r="F231" s="1264"/>
      <c r="G231" s="1264"/>
      <c r="H231" s="1264"/>
      <c r="I231" s="1264"/>
      <c r="J231" s="1264"/>
      <c r="K231" s="1264"/>
      <c r="L231" s="1264"/>
      <c r="M231" s="1264"/>
      <c r="N231" s="1264"/>
      <c r="O231" s="1264"/>
      <c r="P231" s="1264"/>
      <c r="Q231" s="1264"/>
      <c r="R231" s="1264"/>
      <c r="S231" s="1264"/>
      <c r="T231" s="1264"/>
      <c r="U231" s="1264"/>
      <c r="V231" s="1264"/>
      <c r="W231" s="1264"/>
      <c r="X231" s="1264"/>
      <c r="Y231" s="1264"/>
      <c r="Z231" s="1264"/>
      <c r="AA231" s="1264"/>
      <c r="AB231" s="1264"/>
      <c r="AC231" s="1264"/>
      <c r="AD231" s="1264"/>
      <c r="AE231" s="1264"/>
      <c r="AF231" s="1265"/>
    </row>
    <row r="232" spans="1:32" ht="27" customHeight="1" x14ac:dyDescent="0.2">
      <c r="A232" s="352">
        <v>327</v>
      </c>
      <c r="B232" s="751"/>
      <c r="C232" s="356"/>
      <c r="D232" s="1320" t="s">
        <v>584</v>
      </c>
      <c r="E232" s="1235"/>
      <c r="F232" s="1235"/>
      <c r="G232" s="1235"/>
      <c r="H232" s="1235"/>
      <c r="I232" s="1235"/>
      <c r="J232" s="1235"/>
      <c r="K232" s="1235"/>
      <c r="L232" s="1235"/>
      <c r="M232" s="407">
        <f>SUM(M233:M237)</f>
        <v>0</v>
      </c>
      <c r="N232" s="1188"/>
      <c r="O232" s="1243"/>
      <c r="P232" s="1243"/>
      <c r="Q232" s="1243"/>
      <c r="R232" s="1243"/>
      <c r="S232" s="1243"/>
      <c r="T232" s="1243"/>
      <c r="U232" s="1243"/>
      <c r="V232" s="1243"/>
      <c r="W232" s="1243"/>
      <c r="X232" s="1243"/>
      <c r="Y232" s="1243"/>
      <c r="Z232" s="1243"/>
      <c r="AA232" s="1243"/>
      <c r="AB232" s="1243"/>
      <c r="AC232" s="1243"/>
      <c r="AD232" s="1211"/>
      <c r="AE232" s="1212"/>
      <c r="AF232" s="1213"/>
    </row>
    <row r="233" spans="1:32" ht="15" customHeight="1" x14ac:dyDescent="0.2">
      <c r="A233" s="352">
        <v>328</v>
      </c>
      <c r="B233" s="751"/>
      <c r="C233" s="357"/>
      <c r="D233" s="357"/>
      <c r="E233" s="358"/>
      <c r="F233" s="1216" t="s">
        <v>471</v>
      </c>
      <c r="G233" s="1217"/>
      <c r="H233" s="1217"/>
      <c r="I233" s="1217"/>
      <c r="J233" s="1217"/>
      <c r="K233" s="1217"/>
      <c r="L233" s="1217"/>
      <c r="M233" s="698">
        <v>0</v>
      </c>
      <c r="N233" s="1244"/>
      <c r="O233" s="1244"/>
      <c r="P233" s="1244"/>
      <c r="Q233" s="1244"/>
      <c r="R233" s="1244"/>
      <c r="S233" s="1244"/>
      <c r="T233" s="1244"/>
      <c r="U233" s="1244"/>
      <c r="V233" s="1244"/>
      <c r="W233" s="1244"/>
      <c r="X233" s="1244"/>
      <c r="Y233" s="1244"/>
      <c r="Z233" s="1244"/>
      <c r="AA233" s="1244"/>
      <c r="AB233" s="1244"/>
      <c r="AC233" s="1244"/>
      <c r="AD233" s="1211"/>
      <c r="AE233" s="1212"/>
      <c r="AF233" s="1213"/>
    </row>
    <row r="234" spans="1:32" ht="15" customHeight="1" x14ac:dyDescent="0.2">
      <c r="A234" s="352">
        <v>329</v>
      </c>
      <c r="B234" s="751"/>
      <c r="C234" s="357"/>
      <c r="D234" s="357"/>
      <c r="E234" s="358"/>
      <c r="F234" s="1216" t="s">
        <v>472</v>
      </c>
      <c r="G234" s="1217"/>
      <c r="H234" s="1217"/>
      <c r="I234" s="1217"/>
      <c r="J234" s="1217"/>
      <c r="K234" s="1217"/>
      <c r="L234" s="1217"/>
      <c r="M234" s="698">
        <v>0</v>
      </c>
      <c r="N234" s="1244"/>
      <c r="O234" s="1244"/>
      <c r="P234" s="1244"/>
      <c r="Q234" s="1244"/>
      <c r="R234" s="1244"/>
      <c r="S234" s="1244"/>
      <c r="T234" s="1244"/>
      <c r="U234" s="1244"/>
      <c r="V234" s="1244"/>
      <c r="W234" s="1244"/>
      <c r="X234" s="1244"/>
      <c r="Y234" s="1244"/>
      <c r="Z234" s="1244"/>
      <c r="AA234" s="1244"/>
      <c r="AB234" s="1244"/>
      <c r="AC234" s="1244"/>
      <c r="AD234" s="1211"/>
      <c r="AE234" s="1212"/>
      <c r="AF234" s="1213"/>
    </row>
    <row r="235" spans="1:32" ht="15" customHeight="1" x14ac:dyDescent="0.2">
      <c r="A235" s="352"/>
      <c r="B235" s="751"/>
      <c r="C235" s="357"/>
      <c r="D235" s="357"/>
      <c r="E235" s="358"/>
      <c r="F235" s="1216" t="s">
        <v>473</v>
      </c>
      <c r="G235" s="1217"/>
      <c r="H235" s="1217"/>
      <c r="I235" s="1217"/>
      <c r="J235" s="1217"/>
      <c r="K235" s="1217"/>
      <c r="L235" s="1217"/>
      <c r="M235" s="698">
        <v>0</v>
      </c>
      <c r="N235" s="1244"/>
      <c r="O235" s="1244"/>
      <c r="P235" s="1244"/>
      <c r="Q235" s="1244"/>
      <c r="R235" s="1244"/>
      <c r="S235" s="1244"/>
      <c r="T235" s="1244"/>
      <c r="U235" s="1244"/>
      <c r="V235" s="1244"/>
      <c r="W235" s="1244"/>
      <c r="X235" s="1244"/>
      <c r="Y235" s="1244"/>
      <c r="Z235" s="1244"/>
      <c r="AA235" s="1244"/>
      <c r="AB235" s="1244"/>
      <c r="AC235" s="1244"/>
      <c r="AD235" s="1211"/>
      <c r="AE235" s="1212"/>
      <c r="AF235" s="1213"/>
    </row>
    <row r="236" spans="1:32" ht="15" customHeight="1" x14ac:dyDescent="0.2">
      <c r="A236" s="352">
        <v>330</v>
      </c>
      <c r="B236" s="751"/>
      <c r="C236" s="357"/>
      <c r="D236" s="357"/>
      <c r="E236" s="358"/>
      <c r="F236" s="1216" t="s">
        <v>474</v>
      </c>
      <c r="G236" s="1217"/>
      <c r="H236" s="1217"/>
      <c r="I236" s="1217"/>
      <c r="J236" s="1217"/>
      <c r="K236" s="1217"/>
      <c r="L236" s="1217"/>
      <c r="M236" s="698">
        <v>0</v>
      </c>
      <c r="N236" s="1244"/>
      <c r="O236" s="1244"/>
      <c r="P236" s="1244"/>
      <c r="Q236" s="1244"/>
      <c r="R236" s="1244"/>
      <c r="S236" s="1244"/>
      <c r="T236" s="1244"/>
      <c r="U236" s="1244"/>
      <c r="V236" s="1244"/>
      <c r="W236" s="1244"/>
      <c r="X236" s="1244"/>
      <c r="Y236" s="1244"/>
      <c r="Z236" s="1244"/>
      <c r="AA236" s="1244"/>
      <c r="AB236" s="1244"/>
      <c r="AC236" s="1244"/>
      <c r="AD236" s="1211"/>
      <c r="AE236" s="1212"/>
      <c r="AF236" s="1213"/>
    </row>
    <row r="237" spans="1:32" ht="15" customHeight="1" x14ac:dyDescent="0.2">
      <c r="A237" s="352">
        <v>331</v>
      </c>
      <c r="B237" s="751"/>
      <c r="C237" s="357"/>
      <c r="D237" s="357"/>
      <c r="E237" s="358"/>
      <c r="F237" s="1216" t="s">
        <v>475</v>
      </c>
      <c r="G237" s="1217"/>
      <c r="H237" s="1217"/>
      <c r="I237" s="1217"/>
      <c r="J237" s="1217"/>
      <c r="K237" s="1217"/>
      <c r="L237" s="1217"/>
      <c r="M237" s="698">
        <v>0</v>
      </c>
      <c r="N237" s="961"/>
      <c r="O237" s="961"/>
      <c r="P237" s="961"/>
      <c r="Q237" s="961"/>
      <c r="R237" s="961"/>
      <c r="S237" s="961"/>
      <c r="T237" s="961"/>
      <c r="U237" s="961"/>
      <c r="V237" s="961"/>
      <c r="W237" s="961"/>
      <c r="X237" s="961"/>
      <c r="Y237" s="961"/>
      <c r="Z237" s="961"/>
      <c r="AA237" s="961"/>
      <c r="AB237" s="961"/>
      <c r="AC237" s="961"/>
      <c r="AD237" s="1211"/>
      <c r="AE237" s="1212"/>
      <c r="AF237" s="1213"/>
    </row>
    <row r="238" spans="1:32" ht="15" customHeight="1" x14ac:dyDescent="0.2">
      <c r="A238" s="352">
        <v>332</v>
      </c>
      <c r="B238" s="751"/>
      <c r="C238" s="356"/>
      <c r="D238" s="1234" t="s">
        <v>476</v>
      </c>
      <c r="E238" s="1259"/>
      <c r="F238" s="1259"/>
      <c r="G238" s="1259"/>
      <c r="H238" s="1259"/>
      <c r="I238" s="1259"/>
      <c r="J238" s="1259"/>
      <c r="K238" s="1259"/>
      <c r="L238" s="1259"/>
      <c r="M238" s="1235"/>
      <c r="N238" s="1235"/>
      <c r="O238" s="1235"/>
      <c r="P238" s="1235"/>
      <c r="Q238" s="1235"/>
      <c r="R238" s="1235"/>
      <c r="S238" s="1235"/>
      <c r="T238" s="1235"/>
      <c r="U238" s="1235"/>
      <c r="V238" s="1235"/>
      <c r="W238" s="1235"/>
      <c r="X238" s="1235"/>
      <c r="Y238" s="1235"/>
      <c r="Z238" s="1235"/>
      <c r="AA238" s="1235"/>
      <c r="AB238" s="1235"/>
      <c r="AC238" s="1235"/>
      <c r="AD238" s="1235"/>
      <c r="AE238" s="1235"/>
      <c r="AF238" s="1258"/>
    </row>
    <row r="239" spans="1:32" ht="15" customHeight="1" x14ac:dyDescent="0.2">
      <c r="A239" s="352">
        <v>333</v>
      </c>
      <c r="B239" s="751"/>
      <c r="C239" s="356"/>
      <c r="D239" s="370"/>
      <c r="E239" s="1251" t="s">
        <v>477</v>
      </c>
      <c r="F239" s="1252"/>
      <c r="G239" s="1252"/>
      <c r="H239" s="1252"/>
      <c r="I239" s="1252"/>
      <c r="J239" s="1252"/>
      <c r="K239" s="1252"/>
      <c r="L239" s="1252"/>
      <c r="M239" s="407">
        <f>SUM(M240:M245)</f>
        <v>0</v>
      </c>
      <c r="N239" s="410">
        <f t="shared" ref="N239:AC239" si="58">SUBTOTAL(9,N240:N245)</f>
        <v>0</v>
      </c>
      <c r="O239" s="414">
        <f t="shared" si="58"/>
        <v>0</v>
      </c>
      <c r="P239" s="413">
        <f t="shared" si="58"/>
        <v>0</v>
      </c>
      <c r="Q239" s="415">
        <f t="shared" si="58"/>
        <v>0</v>
      </c>
      <c r="R239" s="414">
        <f t="shared" si="58"/>
        <v>0</v>
      </c>
      <c r="S239" s="414">
        <f t="shared" si="58"/>
        <v>0</v>
      </c>
      <c r="T239" s="414">
        <f t="shared" si="58"/>
        <v>0</v>
      </c>
      <c r="U239" s="414">
        <f t="shared" si="58"/>
        <v>0</v>
      </c>
      <c r="V239" s="414">
        <f t="shared" si="58"/>
        <v>0</v>
      </c>
      <c r="W239" s="414">
        <f t="shared" si="58"/>
        <v>0</v>
      </c>
      <c r="X239" s="414">
        <f t="shared" si="58"/>
        <v>0</v>
      </c>
      <c r="Y239" s="414">
        <f t="shared" si="58"/>
        <v>0</v>
      </c>
      <c r="Z239" s="414">
        <f t="shared" si="58"/>
        <v>0</v>
      </c>
      <c r="AA239" s="414">
        <f t="shared" si="58"/>
        <v>0</v>
      </c>
      <c r="AB239" s="424">
        <f t="shared" si="58"/>
        <v>0</v>
      </c>
      <c r="AC239" s="407">
        <f t="shared" si="58"/>
        <v>0</v>
      </c>
      <c r="AD239" s="1212"/>
      <c r="AE239" s="1212"/>
      <c r="AF239" s="1213"/>
    </row>
    <row r="240" spans="1:32" ht="15" customHeight="1" x14ac:dyDescent="0.2">
      <c r="A240" s="352">
        <v>334</v>
      </c>
      <c r="B240" s="751"/>
      <c r="C240" s="656"/>
      <c r="D240" s="656"/>
      <c r="E240" s="359"/>
      <c r="F240" s="1253" t="s">
        <v>478</v>
      </c>
      <c r="G240" s="1254"/>
      <c r="H240" s="1254"/>
      <c r="I240" s="1254"/>
      <c r="J240" s="1254"/>
      <c r="K240" s="1254"/>
      <c r="L240" s="1254"/>
      <c r="M240" s="698">
        <v>0</v>
      </c>
      <c r="N240" s="700">
        <v>0</v>
      </c>
      <c r="O240" s="700">
        <v>0</v>
      </c>
      <c r="P240" s="700">
        <v>0</v>
      </c>
      <c r="Q240" s="705">
        <v>0</v>
      </c>
      <c r="R240" s="700">
        <v>0</v>
      </c>
      <c r="S240" s="701">
        <v>0</v>
      </c>
      <c r="T240" s="700">
        <v>0</v>
      </c>
      <c r="U240" s="701">
        <v>0</v>
      </c>
      <c r="V240" s="700">
        <v>0</v>
      </c>
      <c r="W240" s="701">
        <v>0</v>
      </c>
      <c r="X240" s="700">
        <v>0</v>
      </c>
      <c r="Y240" s="701">
        <v>0</v>
      </c>
      <c r="Z240" s="700">
        <v>0</v>
      </c>
      <c r="AA240" s="701">
        <v>0</v>
      </c>
      <c r="AB240" s="706">
        <v>0</v>
      </c>
      <c r="AC240" s="698">
        <v>0</v>
      </c>
      <c r="AD240" s="1212"/>
      <c r="AE240" s="1212"/>
      <c r="AF240" s="1213"/>
    </row>
    <row r="241" spans="1:32" ht="15" customHeight="1" x14ac:dyDescent="0.2">
      <c r="A241" s="352">
        <v>335</v>
      </c>
      <c r="B241" s="751"/>
      <c r="C241" s="656"/>
      <c r="D241" s="656"/>
      <c r="E241" s="359"/>
      <c r="F241" s="1216" t="s">
        <v>479</v>
      </c>
      <c r="G241" s="1217"/>
      <c r="H241" s="1217"/>
      <c r="I241" s="1217"/>
      <c r="J241" s="1217"/>
      <c r="K241" s="1217"/>
      <c r="L241" s="1217"/>
      <c r="M241" s="698">
        <v>0</v>
      </c>
      <c r="N241" s="699">
        <v>0</v>
      </c>
      <c r="O241" s="700">
        <v>0</v>
      </c>
      <c r="P241" s="700">
        <v>0</v>
      </c>
      <c r="Q241" s="705">
        <v>0</v>
      </c>
      <c r="R241" s="700">
        <v>0</v>
      </c>
      <c r="S241" s="701">
        <v>0</v>
      </c>
      <c r="T241" s="700">
        <v>0</v>
      </c>
      <c r="U241" s="701">
        <v>0</v>
      </c>
      <c r="V241" s="700">
        <v>0</v>
      </c>
      <c r="W241" s="701">
        <v>0</v>
      </c>
      <c r="X241" s="700">
        <v>0</v>
      </c>
      <c r="Y241" s="701">
        <v>0</v>
      </c>
      <c r="Z241" s="700">
        <v>0</v>
      </c>
      <c r="AA241" s="701">
        <v>0</v>
      </c>
      <c r="AB241" s="706">
        <v>0</v>
      </c>
      <c r="AC241" s="698">
        <v>0</v>
      </c>
      <c r="AD241" s="1212"/>
      <c r="AE241" s="1212"/>
      <c r="AF241" s="1213"/>
    </row>
    <row r="242" spans="1:32" ht="15" customHeight="1" x14ac:dyDescent="0.2">
      <c r="A242" s="352">
        <v>336</v>
      </c>
      <c r="B242" s="751"/>
      <c r="C242" s="656"/>
      <c r="D242" s="656"/>
      <c r="E242" s="359"/>
      <c r="F242" s="1216" t="s">
        <v>480</v>
      </c>
      <c r="G242" s="1217"/>
      <c r="H242" s="1217"/>
      <c r="I242" s="1217"/>
      <c r="J242" s="1217"/>
      <c r="K242" s="1217"/>
      <c r="L242" s="1217"/>
      <c r="M242" s="698">
        <v>0</v>
      </c>
      <c r="N242" s="699">
        <v>0</v>
      </c>
      <c r="O242" s="700">
        <v>0</v>
      </c>
      <c r="P242" s="700">
        <v>0</v>
      </c>
      <c r="Q242" s="705">
        <v>0</v>
      </c>
      <c r="R242" s="700">
        <v>0</v>
      </c>
      <c r="S242" s="701">
        <v>0</v>
      </c>
      <c r="T242" s="700">
        <v>0</v>
      </c>
      <c r="U242" s="701">
        <v>0</v>
      </c>
      <c r="V242" s="700">
        <v>0</v>
      </c>
      <c r="W242" s="701">
        <v>0</v>
      </c>
      <c r="X242" s="700">
        <v>0</v>
      </c>
      <c r="Y242" s="701">
        <v>0</v>
      </c>
      <c r="Z242" s="700">
        <v>0</v>
      </c>
      <c r="AA242" s="701">
        <v>0</v>
      </c>
      <c r="AB242" s="706">
        <v>0</v>
      </c>
      <c r="AC242" s="698">
        <v>0</v>
      </c>
      <c r="AD242" s="1212"/>
      <c r="AE242" s="1212"/>
      <c r="AF242" s="1213"/>
    </row>
    <row r="243" spans="1:32" ht="15" customHeight="1" x14ac:dyDescent="0.2">
      <c r="A243" s="352">
        <v>337</v>
      </c>
      <c r="B243" s="751"/>
      <c r="C243" s="656"/>
      <c r="D243" s="656"/>
      <c r="E243" s="359"/>
      <c r="F243" s="1216" t="s">
        <v>481</v>
      </c>
      <c r="G243" s="1217"/>
      <c r="H243" s="1217"/>
      <c r="I243" s="1217"/>
      <c r="J243" s="1217"/>
      <c r="K243" s="1217"/>
      <c r="L243" s="1217"/>
      <c r="M243" s="698">
        <v>0</v>
      </c>
      <c r="N243" s="699">
        <v>0</v>
      </c>
      <c r="O243" s="700">
        <v>0</v>
      </c>
      <c r="P243" s="700">
        <v>0</v>
      </c>
      <c r="Q243" s="705">
        <v>0</v>
      </c>
      <c r="R243" s="700">
        <v>0</v>
      </c>
      <c r="S243" s="701">
        <v>0</v>
      </c>
      <c r="T243" s="700">
        <v>0</v>
      </c>
      <c r="U243" s="701">
        <v>0</v>
      </c>
      <c r="V243" s="700">
        <v>0</v>
      </c>
      <c r="W243" s="701">
        <v>0</v>
      </c>
      <c r="X243" s="700">
        <v>0</v>
      </c>
      <c r="Y243" s="701">
        <v>0</v>
      </c>
      <c r="Z243" s="700">
        <v>0</v>
      </c>
      <c r="AA243" s="701">
        <v>0</v>
      </c>
      <c r="AB243" s="706">
        <v>0</v>
      </c>
      <c r="AC243" s="698">
        <v>0</v>
      </c>
      <c r="AD243" s="1212"/>
      <c r="AE243" s="1212"/>
      <c r="AF243" s="1213"/>
    </row>
    <row r="244" spans="1:32" ht="15" customHeight="1" x14ac:dyDescent="0.2">
      <c r="A244" s="352">
        <v>338</v>
      </c>
      <c r="B244" s="751"/>
      <c r="C244" s="656"/>
      <c r="D244" s="656"/>
      <c r="E244" s="359"/>
      <c r="F244" s="1216" t="s">
        <v>482</v>
      </c>
      <c r="G244" s="1217"/>
      <c r="H244" s="1217"/>
      <c r="I244" s="1217"/>
      <c r="J244" s="1217"/>
      <c r="K244" s="1217"/>
      <c r="L244" s="1217"/>
      <c r="M244" s="698">
        <v>0</v>
      </c>
      <c r="N244" s="699">
        <v>0</v>
      </c>
      <c r="O244" s="700">
        <v>0</v>
      </c>
      <c r="P244" s="700">
        <v>0</v>
      </c>
      <c r="Q244" s="705">
        <v>0</v>
      </c>
      <c r="R244" s="700">
        <v>0</v>
      </c>
      <c r="S244" s="701">
        <v>0</v>
      </c>
      <c r="T244" s="700">
        <v>0</v>
      </c>
      <c r="U244" s="701">
        <v>0</v>
      </c>
      <c r="V244" s="700">
        <v>0</v>
      </c>
      <c r="W244" s="701">
        <v>0</v>
      </c>
      <c r="X244" s="700">
        <v>0</v>
      </c>
      <c r="Y244" s="701">
        <v>0</v>
      </c>
      <c r="Z244" s="700">
        <v>0</v>
      </c>
      <c r="AA244" s="701">
        <v>0</v>
      </c>
      <c r="AB244" s="706">
        <v>0</v>
      </c>
      <c r="AC244" s="698">
        <v>0</v>
      </c>
      <c r="AD244" s="1212"/>
      <c r="AE244" s="1212"/>
      <c r="AF244" s="1213"/>
    </row>
    <row r="245" spans="1:32" ht="15" customHeight="1" x14ac:dyDescent="0.2">
      <c r="A245" s="352">
        <v>339</v>
      </c>
      <c r="B245" s="751"/>
      <c r="C245" s="356"/>
      <c r="D245" s="356"/>
      <c r="E245" s="360"/>
      <c r="F245" s="1249" t="s">
        <v>483</v>
      </c>
      <c r="G245" s="1250"/>
      <c r="H245" s="1250"/>
      <c r="I245" s="1250"/>
      <c r="J245" s="1250"/>
      <c r="K245" s="1250"/>
      <c r="L245" s="1250"/>
      <c r="M245" s="698">
        <v>0</v>
      </c>
      <c r="N245" s="699">
        <v>0</v>
      </c>
      <c r="O245" s="700">
        <v>0</v>
      </c>
      <c r="P245" s="700">
        <v>0</v>
      </c>
      <c r="Q245" s="705">
        <v>0</v>
      </c>
      <c r="R245" s="700">
        <v>0</v>
      </c>
      <c r="S245" s="701">
        <v>0</v>
      </c>
      <c r="T245" s="700">
        <v>0</v>
      </c>
      <c r="U245" s="701">
        <v>0</v>
      </c>
      <c r="V245" s="700">
        <v>0</v>
      </c>
      <c r="W245" s="701">
        <v>0</v>
      </c>
      <c r="X245" s="700">
        <v>0</v>
      </c>
      <c r="Y245" s="701">
        <v>0</v>
      </c>
      <c r="Z245" s="700">
        <v>0</v>
      </c>
      <c r="AA245" s="701">
        <v>0</v>
      </c>
      <c r="AB245" s="706">
        <v>0</v>
      </c>
      <c r="AC245" s="698">
        <v>0</v>
      </c>
      <c r="AD245" s="1212"/>
      <c r="AE245" s="1212"/>
      <c r="AF245" s="1213"/>
    </row>
    <row r="246" spans="1:32" ht="15" customHeight="1" x14ac:dyDescent="0.2">
      <c r="A246" s="352">
        <v>340</v>
      </c>
      <c r="B246" s="751"/>
      <c r="C246" s="356"/>
      <c r="D246" s="370"/>
      <c r="E246" s="1251" t="s">
        <v>484</v>
      </c>
      <c r="F246" s="1252"/>
      <c r="G246" s="1252"/>
      <c r="H246" s="1252"/>
      <c r="I246" s="1252"/>
      <c r="J246" s="1252"/>
      <c r="K246" s="1252"/>
      <c r="L246" s="1252"/>
      <c r="M246" s="407">
        <f>SUM(M247:M252)</f>
        <v>0</v>
      </c>
      <c r="N246" s="410">
        <f t="shared" ref="N246:AC246" si="59">SUBTOTAL(9,N247:N252)</f>
        <v>0</v>
      </c>
      <c r="O246" s="414">
        <f t="shared" si="59"/>
        <v>0</v>
      </c>
      <c r="P246" s="413">
        <f t="shared" si="59"/>
        <v>0</v>
      </c>
      <c r="Q246" s="415">
        <f t="shared" si="59"/>
        <v>0</v>
      </c>
      <c r="R246" s="414">
        <f t="shared" si="59"/>
        <v>0</v>
      </c>
      <c r="S246" s="414">
        <f t="shared" si="59"/>
        <v>0</v>
      </c>
      <c r="T246" s="414">
        <f t="shared" si="59"/>
        <v>0</v>
      </c>
      <c r="U246" s="414">
        <f t="shared" si="59"/>
        <v>0</v>
      </c>
      <c r="V246" s="414">
        <f t="shared" si="59"/>
        <v>0</v>
      </c>
      <c r="W246" s="414">
        <f t="shared" si="59"/>
        <v>0</v>
      </c>
      <c r="X246" s="414">
        <f t="shared" si="59"/>
        <v>0</v>
      </c>
      <c r="Y246" s="414">
        <f t="shared" si="59"/>
        <v>0</v>
      </c>
      <c r="Z246" s="414">
        <f t="shared" si="59"/>
        <v>0</v>
      </c>
      <c r="AA246" s="414">
        <f t="shared" si="59"/>
        <v>0</v>
      </c>
      <c r="AB246" s="424">
        <f t="shared" si="59"/>
        <v>0</v>
      </c>
      <c r="AC246" s="407">
        <f t="shared" si="59"/>
        <v>0</v>
      </c>
      <c r="AD246" s="1212"/>
      <c r="AE246" s="1212"/>
      <c r="AF246" s="1213"/>
    </row>
    <row r="247" spans="1:32" ht="15" customHeight="1" x14ac:dyDescent="0.2">
      <c r="A247" s="352">
        <v>341</v>
      </c>
      <c r="B247" s="751"/>
      <c r="C247" s="656"/>
      <c r="D247" s="656"/>
      <c r="E247" s="359"/>
      <c r="F247" s="1253" t="s">
        <v>485</v>
      </c>
      <c r="G247" s="1254"/>
      <c r="H247" s="1254"/>
      <c r="I247" s="1254"/>
      <c r="J247" s="1254"/>
      <c r="K247" s="1254"/>
      <c r="L247" s="1254"/>
      <c r="M247" s="698">
        <v>0</v>
      </c>
      <c r="N247" s="699">
        <v>0</v>
      </c>
      <c r="O247" s="700">
        <v>0</v>
      </c>
      <c r="P247" s="700">
        <v>0</v>
      </c>
      <c r="Q247" s="705">
        <v>0</v>
      </c>
      <c r="R247" s="700">
        <v>0</v>
      </c>
      <c r="S247" s="1423"/>
      <c r="T247" s="1150"/>
      <c r="U247" s="1150"/>
      <c r="V247" s="1150"/>
      <c r="W247" s="1150"/>
      <c r="X247" s="1150"/>
      <c r="Y247" s="1150"/>
      <c r="Z247" s="1150"/>
      <c r="AA247" s="1150"/>
      <c r="AB247" s="1151"/>
      <c r="AC247" s="1158"/>
      <c r="AD247" s="1212"/>
      <c r="AE247" s="1212"/>
      <c r="AF247" s="1213"/>
    </row>
    <row r="248" spans="1:32" ht="15" customHeight="1" x14ac:dyDescent="0.2">
      <c r="A248" s="352">
        <v>342</v>
      </c>
      <c r="B248" s="751"/>
      <c r="C248" s="656"/>
      <c r="D248" s="656"/>
      <c r="E248" s="359"/>
      <c r="F248" s="1216" t="s">
        <v>486</v>
      </c>
      <c r="G248" s="1217"/>
      <c r="H248" s="1217"/>
      <c r="I248" s="1217"/>
      <c r="J248" s="1217"/>
      <c r="K248" s="1217"/>
      <c r="L248" s="1217"/>
      <c r="M248" s="698">
        <v>0</v>
      </c>
      <c r="N248" s="699">
        <v>0</v>
      </c>
      <c r="O248" s="700">
        <v>0</v>
      </c>
      <c r="P248" s="700">
        <v>0</v>
      </c>
      <c r="Q248" s="705">
        <v>0</v>
      </c>
      <c r="R248" s="700">
        <v>0</v>
      </c>
      <c r="S248" s="701">
        <v>0</v>
      </c>
      <c r="T248" s="1162"/>
      <c r="U248" s="1156"/>
      <c r="V248" s="1153"/>
      <c r="W248" s="1153"/>
      <c r="X248" s="1153"/>
      <c r="Y248" s="1153"/>
      <c r="Z248" s="1153"/>
      <c r="AA248" s="1153"/>
      <c r="AB248" s="1154"/>
      <c r="AC248" s="1163"/>
      <c r="AD248" s="1212"/>
      <c r="AE248" s="1212"/>
      <c r="AF248" s="1213"/>
    </row>
    <row r="249" spans="1:32" ht="15" customHeight="1" x14ac:dyDescent="0.2">
      <c r="A249" s="352">
        <v>343</v>
      </c>
      <c r="B249" s="751"/>
      <c r="C249" s="656"/>
      <c r="D249" s="656"/>
      <c r="E249" s="359"/>
      <c r="F249" s="1216" t="s">
        <v>487</v>
      </c>
      <c r="G249" s="1217"/>
      <c r="H249" s="1217"/>
      <c r="I249" s="1217"/>
      <c r="J249" s="1217"/>
      <c r="K249" s="1217"/>
      <c r="L249" s="1217"/>
      <c r="M249" s="698">
        <v>0</v>
      </c>
      <c r="N249" s="699">
        <v>0</v>
      </c>
      <c r="O249" s="700">
        <v>0</v>
      </c>
      <c r="P249" s="700">
        <v>0</v>
      </c>
      <c r="Q249" s="705">
        <v>0</v>
      </c>
      <c r="R249" s="700">
        <v>0</v>
      </c>
      <c r="S249" s="701">
        <v>0</v>
      </c>
      <c r="T249" s="700">
        <v>0</v>
      </c>
      <c r="U249" s="701">
        <v>0</v>
      </c>
      <c r="V249" s="1162"/>
      <c r="W249" s="1424"/>
      <c r="X249" s="1424"/>
      <c r="Y249" s="1424"/>
      <c r="Z249" s="1425"/>
      <c r="AA249" s="1425"/>
      <c r="AB249" s="1426"/>
      <c r="AC249" s="1163"/>
      <c r="AD249" s="1212"/>
      <c r="AE249" s="1212"/>
      <c r="AF249" s="1213"/>
    </row>
    <row r="250" spans="1:32" ht="15" customHeight="1" x14ac:dyDescent="0.2">
      <c r="A250" s="352">
        <v>344</v>
      </c>
      <c r="B250" s="751"/>
      <c r="C250" s="656"/>
      <c r="D250" s="656"/>
      <c r="E250" s="359"/>
      <c r="F250" s="1216" t="s">
        <v>488</v>
      </c>
      <c r="G250" s="1217"/>
      <c r="H250" s="1217"/>
      <c r="I250" s="1217"/>
      <c r="J250" s="1217"/>
      <c r="K250" s="1217"/>
      <c r="L250" s="1217"/>
      <c r="M250" s="698">
        <v>0</v>
      </c>
      <c r="N250" s="699">
        <v>0</v>
      </c>
      <c r="O250" s="700">
        <v>0</v>
      </c>
      <c r="P250" s="700">
        <v>0</v>
      </c>
      <c r="Q250" s="705">
        <v>0</v>
      </c>
      <c r="R250" s="700">
        <v>0</v>
      </c>
      <c r="S250" s="701">
        <v>0</v>
      </c>
      <c r="T250" s="700">
        <v>0</v>
      </c>
      <c r="U250" s="701">
        <v>0</v>
      </c>
      <c r="V250" s="700">
        <v>0</v>
      </c>
      <c r="W250" s="701">
        <v>0</v>
      </c>
      <c r="X250" s="700">
        <v>0</v>
      </c>
      <c r="Y250" s="701">
        <v>0</v>
      </c>
      <c r="Z250" s="1162"/>
      <c r="AA250" s="1424"/>
      <c r="AB250" s="1427"/>
      <c r="AC250" s="1164"/>
      <c r="AD250" s="1212"/>
      <c r="AE250" s="1212"/>
      <c r="AF250" s="1213"/>
    </row>
    <row r="251" spans="1:32" ht="15" customHeight="1" x14ac:dyDescent="0.2">
      <c r="A251" s="352">
        <v>345</v>
      </c>
      <c r="B251" s="751"/>
      <c r="C251" s="656"/>
      <c r="D251" s="656"/>
      <c r="E251" s="359"/>
      <c r="F251" s="1216" t="s">
        <v>489</v>
      </c>
      <c r="G251" s="1217"/>
      <c r="H251" s="1217"/>
      <c r="I251" s="1217"/>
      <c r="J251" s="1217"/>
      <c r="K251" s="1217"/>
      <c r="L251" s="1217"/>
      <c r="M251" s="698">
        <v>0</v>
      </c>
      <c r="N251" s="699">
        <v>0</v>
      </c>
      <c r="O251" s="700">
        <v>0</v>
      </c>
      <c r="P251" s="700">
        <v>0</v>
      </c>
      <c r="Q251" s="705">
        <v>0</v>
      </c>
      <c r="R251" s="700">
        <v>0</v>
      </c>
      <c r="S251" s="701">
        <v>0</v>
      </c>
      <c r="T251" s="700">
        <v>0</v>
      </c>
      <c r="U251" s="701">
        <v>0</v>
      </c>
      <c r="V251" s="700">
        <v>0</v>
      </c>
      <c r="W251" s="701">
        <v>0</v>
      </c>
      <c r="X251" s="700">
        <v>0</v>
      </c>
      <c r="Y251" s="701">
        <v>0</v>
      </c>
      <c r="Z251" s="700">
        <v>0</v>
      </c>
      <c r="AA251" s="701">
        <v>0</v>
      </c>
      <c r="AB251" s="706">
        <v>0</v>
      </c>
      <c r="AC251" s="698">
        <v>0</v>
      </c>
      <c r="AD251" s="1212"/>
      <c r="AE251" s="1212"/>
      <c r="AF251" s="1213"/>
    </row>
    <row r="252" spans="1:32" ht="15" customHeight="1" x14ac:dyDescent="0.2">
      <c r="A252" s="352">
        <v>346</v>
      </c>
      <c r="B252" s="751"/>
      <c r="C252" s="356"/>
      <c r="D252" s="356"/>
      <c r="E252" s="360"/>
      <c r="F252" s="1249" t="s">
        <v>490</v>
      </c>
      <c r="G252" s="1250"/>
      <c r="H252" s="1250"/>
      <c r="I252" s="1250"/>
      <c r="J252" s="1250"/>
      <c r="K252" s="1250"/>
      <c r="L252" s="1250"/>
      <c r="M252" s="698">
        <v>0</v>
      </c>
      <c r="N252" s="699">
        <v>0</v>
      </c>
      <c r="O252" s="700">
        <v>0</v>
      </c>
      <c r="P252" s="700">
        <v>0</v>
      </c>
      <c r="Q252" s="705">
        <v>0</v>
      </c>
      <c r="R252" s="700">
        <v>0</v>
      </c>
      <c r="S252" s="701">
        <v>0</v>
      </c>
      <c r="T252" s="700">
        <v>0</v>
      </c>
      <c r="U252" s="701">
        <v>0</v>
      </c>
      <c r="V252" s="700">
        <v>0</v>
      </c>
      <c r="W252" s="701">
        <v>0</v>
      </c>
      <c r="X252" s="700">
        <v>0</v>
      </c>
      <c r="Y252" s="701">
        <v>0</v>
      </c>
      <c r="Z252" s="700">
        <v>0</v>
      </c>
      <c r="AA252" s="701">
        <v>0</v>
      </c>
      <c r="AB252" s="706">
        <v>0</v>
      </c>
      <c r="AC252" s="698">
        <v>0</v>
      </c>
      <c r="AD252" s="1212"/>
      <c r="AE252" s="1212"/>
      <c r="AF252" s="1213"/>
    </row>
    <row r="253" spans="1:32" ht="15" customHeight="1" x14ac:dyDescent="0.2">
      <c r="A253" s="352">
        <v>347</v>
      </c>
      <c r="B253" s="751"/>
      <c r="C253" s="356"/>
      <c r="D253" s="370"/>
      <c r="E253" s="1251" t="s">
        <v>493</v>
      </c>
      <c r="F253" s="1252"/>
      <c r="G253" s="1252"/>
      <c r="H253" s="1252"/>
      <c r="I253" s="1252"/>
      <c r="J253" s="1252"/>
      <c r="K253" s="1252"/>
      <c r="L253" s="1252"/>
      <c r="M253" s="407">
        <f>SUM(M254:M259)</f>
        <v>0</v>
      </c>
      <c r="N253" s="410">
        <f t="shared" ref="N253:AC253" si="60">SUBTOTAL(9,N254:N259)</f>
        <v>0</v>
      </c>
      <c r="O253" s="414">
        <f t="shared" si="60"/>
        <v>0</v>
      </c>
      <c r="P253" s="413">
        <f t="shared" si="60"/>
        <v>0</v>
      </c>
      <c r="Q253" s="415">
        <f t="shared" si="60"/>
        <v>0</v>
      </c>
      <c r="R253" s="414">
        <f t="shared" si="60"/>
        <v>0</v>
      </c>
      <c r="S253" s="414">
        <f t="shared" si="60"/>
        <v>0</v>
      </c>
      <c r="T253" s="414">
        <f t="shared" si="60"/>
        <v>0</v>
      </c>
      <c r="U253" s="414">
        <f t="shared" si="60"/>
        <v>0</v>
      </c>
      <c r="V253" s="414">
        <f t="shared" si="60"/>
        <v>0</v>
      </c>
      <c r="W253" s="414">
        <f t="shared" si="60"/>
        <v>0</v>
      </c>
      <c r="X253" s="414">
        <f t="shared" si="60"/>
        <v>0</v>
      </c>
      <c r="Y253" s="414">
        <f t="shared" si="60"/>
        <v>0</v>
      </c>
      <c r="Z253" s="414">
        <f t="shared" si="60"/>
        <v>0</v>
      </c>
      <c r="AA253" s="414">
        <f t="shared" si="60"/>
        <v>0</v>
      </c>
      <c r="AB253" s="424">
        <f t="shared" si="60"/>
        <v>0</v>
      </c>
      <c r="AC253" s="407">
        <f t="shared" si="60"/>
        <v>0</v>
      </c>
      <c r="AD253" s="1212"/>
      <c r="AE253" s="1212"/>
      <c r="AF253" s="1213"/>
    </row>
    <row r="254" spans="1:32" ht="15" customHeight="1" x14ac:dyDescent="0.2">
      <c r="A254" s="352">
        <v>348</v>
      </c>
      <c r="B254" s="751"/>
      <c r="C254" s="656"/>
      <c r="D254" s="656"/>
      <c r="E254" s="359"/>
      <c r="F254" s="1253" t="s">
        <v>491</v>
      </c>
      <c r="G254" s="1254"/>
      <c r="H254" s="1254"/>
      <c r="I254" s="1254"/>
      <c r="J254" s="1254"/>
      <c r="K254" s="1254"/>
      <c r="L254" s="1254"/>
      <c r="M254" s="698">
        <v>0</v>
      </c>
      <c r="N254" s="699">
        <v>0</v>
      </c>
      <c r="O254" s="700">
        <v>0</v>
      </c>
      <c r="P254" s="700">
        <v>0</v>
      </c>
      <c r="Q254" s="705">
        <v>0</v>
      </c>
      <c r="R254" s="700">
        <v>0</v>
      </c>
      <c r="S254" s="1423"/>
      <c r="T254" s="1150"/>
      <c r="U254" s="1150"/>
      <c r="V254" s="1150"/>
      <c r="W254" s="1150"/>
      <c r="X254" s="1150"/>
      <c r="Y254" s="1150"/>
      <c r="Z254" s="1150"/>
      <c r="AA254" s="1150"/>
      <c r="AB254" s="1151"/>
      <c r="AC254" s="1158"/>
      <c r="AD254" s="1212"/>
      <c r="AE254" s="1212"/>
      <c r="AF254" s="1213"/>
    </row>
    <row r="255" spans="1:32" ht="15" customHeight="1" x14ac:dyDescent="0.2">
      <c r="A255" s="352">
        <v>349</v>
      </c>
      <c r="B255" s="751"/>
      <c r="C255" s="656"/>
      <c r="D255" s="656"/>
      <c r="E255" s="359"/>
      <c r="F255" s="1216" t="s">
        <v>492</v>
      </c>
      <c r="G255" s="1217"/>
      <c r="H255" s="1217"/>
      <c r="I255" s="1217"/>
      <c r="J255" s="1217"/>
      <c r="K255" s="1217"/>
      <c r="L255" s="1217"/>
      <c r="M255" s="698">
        <v>0</v>
      </c>
      <c r="N255" s="699">
        <v>0</v>
      </c>
      <c r="O255" s="700">
        <v>0</v>
      </c>
      <c r="P255" s="700">
        <v>0</v>
      </c>
      <c r="Q255" s="705">
        <v>0</v>
      </c>
      <c r="R255" s="700">
        <v>0</v>
      </c>
      <c r="S255" s="701">
        <v>0</v>
      </c>
      <c r="T255" s="1162"/>
      <c r="U255" s="1156"/>
      <c r="V255" s="1153"/>
      <c r="W255" s="1153"/>
      <c r="X255" s="1153"/>
      <c r="Y255" s="1153"/>
      <c r="Z255" s="1153"/>
      <c r="AA255" s="1153"/>
      <c r="AB255" s="1154"/>
      <c r="AC255" s="1163"/>
      <c r="AD255" s="1212"/>
      <c r="AE255" s="1212"/>
      <c r="AF255" s="1213"/>
    </row>
    <row r="256" spans="1:32" ht="15" customHeight="1" x14ac:dyDescent="0.2">
      <c r="A256" s="352">
        <v>350</v>
      </c>
      <c r="B256" s="751"/>
      <c r="C256" s="656"/>
      <c r="D256" s="656"/>
      <c r="E256" s="359"/>
      <c r="F256" s="1216" t="s">
        <v>494</v>
      </c>
      <c r="G256" s="1217"/>
      <c r="H256" s="1217"/>
      <c r="I256" s="1217"/>
      <c r="J256" s="1217"/>
      <c r="K256" s="1217"/>
      <c r="L256" s="1217"/>
      <c r="M256" s="698">
        <v>0</v>
      </c>
      <c r="N256" s="699">
        <v>0</v>
      </c>
      <c r="O256" s="700">
        <v>0</v>
      </c>
      <c r="P256" s="700">
        <v>0</v>
      </c>
      <c r="Q256" s="705">
        <v>0</v>
      </c>
      <c r="R256" s="700">
        <v>0</v>
      </c>
      <c r="S256" s="701">
        <v>0</v>
      </c>
      <c r="T256" s="700">
        <v>0</v>
      </c>
      <c r="U256" s="700">
        <v>0</v>
      </c>
      <c r="V256" s="1162"/>
      <c r="W256" s="1424"/>
      <c r="X256" s="1424"/>
      <c r="Y256" s="1424"/>
      <c r="Z256" s="1425"/>
      <c r="AA256" s="1425"/>
      <c r="AB256" s="1426"/>
      <c r="AC256" s="1163"/>
      <c r="AD256" s="1212"/>
      <c r="AE256" s="1212"/>
      <c r="AF256" s="1213"/>
    </row>
    <row r="257" spans="1:32" ht="15" customHeight="1" x14ac:dyDescent="0.2">
      <c r="A257" s="352">
        <v>351</v>
      </c>
      <c r="B257" s="751"/>
      <c r="C257" s="656"/>
      <c r="D257" s="656"/>
      <c r="E257" s="359"/>
      <c r="F257" s="1216" t="s">
        <v>495</v>
      </c>
      <c r="G257" s="1217"/>
      <c r="H257" s="1217"/>
      <c r="I257" s="1217"/>
      <c r="J257" s="1217"/>
      <c r="K257" s="1217"/>
      <c r="L257" s="1217"/>
      <c r="M257" s="698">
        <v>0</v>
      </c>
      <c r="N257" s="699">
        <v>0</v>
      </c>
      <c r="O257" s="700">
        <v>0</v>
      </c>
      <c r="P257" s="700">
        <v>0</v>
      </c>
      <c r="Q257" s="705">
        <v>0</v>
      </c>
      <c r="R257" s="700">
        <v>0</v>
      </c>
      <c r="S257" s="701">
        <v>0</v>
      </c>
      <c r="T257" s="701">
        <v>0</v>
      </c>
      <c r="U257" s="701">
        <v>0</v>
      </c>
      <c r="V257" s="700">
        <v>0</v>
      </c>
      <c r="W257" s="701">
        <v>0</v>
      </c>
      <c r="X257" s="700">
        <v>0</v>
      </c>
      <c r="Y257" s="701">
        <v>0</v>
      </c>
      <c r="Z257" s="1162"/>
      <c r="AA257" s="1424"/>
      <c r="AB257" s="1427"/>
      <c r="AC257" s="1164"/>
      <c r="AD257" s="1212"/>
      <c r="AE257" s="1212"/>
      <c r="AF257" s="1213"/>
    </row>
    <row r="258" spans="1:32" ht="15" customHeight="1" x14ac:dyDescent="0.2">
      <c r="A258" s="352">
        <v>352</v>
      </c>
      <c r="B258" s="751"/>
      <c r="C258" s="656"/>
      <c r="D258" s="656"/>
      <c r="E258" s="359"/>
      <c r="F258" s="1216" t="s">
        <v>496</v>
      </c>
      <c r="G258" s="1217"/>
      <c r="H258" s="1217"/>
      <c r="I258" s="1217"/>
      <c r="J258" s="1217"/>
      <c r="K258" s="1217"/>
      <c r="L258" s="1217"/>
      <c r="M258" s="698">
        <v>0</v>
      </c>
      <c r="N258" s="699">
        <v>0</v>
      </c>
      <c r="O258" s="700">
        <v>0</v>
      </c>
      <c r="P258" s="700">
        <v>0</v>
      </c>
      <c r="Q258" s="705">
        <v>0</v>
      </c>
      <c r="R258" s="700">
        <v>0</v>
      </c>
      <c r="S258" s="701">
        <v>0</v>
      </c>
      <c r="T258" s="701">
        <v>0</v>
      </c>
      <c r="U258" s="701">
        <v>0</v>
      </c>
      <c r="V258" s="700">
        <v>0</v>
      </c>
      <c r="W258" s="701">
        <v>0</v>
      </c>
      <c r="X258" s="700">
        <v>0</v>
      </c>
      <c r="Y258" s="701">
        <v>0</v>
      </c>
      <c r="Z258" s="700">
        <v>0</v>
      </c>
      <c r="AA258" s="701">
        <v>0</v>
      </c>
      <c r="AB258" s="706">
        <v>0</v>
      </c>
      <c r="AC258" s="698">
        <v>0</v>
      </c>
      <c r="AD258" s="1212"/>
      <c r="AE258" s="1212"/>
      <c r="AF258" s="1213"/>
    </row>
    <row r="259" spans="1:32" ht="15" customHeight="1" x14ac:dyDescent="0.2">
      <c r="A259" s="352">
        <v>353</v>
      </c>
      <c r="B259" s="751"/>
      <c r="C259" s="356"/>
      <c r="D259" s="356"/>
      <c r="E259" s="360"/>
      <c r="F259" s="1249" t="s">
        <v>497</v>
      </c>
      <c r="G259" s="1250"/>
      <c r="H259" s="1250"/>
      <c r="I259" s="1250"/>
      <c r="J259" s="1250"/>
      <c r="K259" s="1250"/>
      <c r="L259" s="1250"/>
      <c r="M259" s="698">
        <v>0</v>
      </c>
      <c r="N259" s="699">
        <v>0</v>
      </c>
      <c r="O259" s="700">
        <v>0</v>
      </c>
      <c r="P259" s="700">
        <v>0</v>
      </c>
      <c r="Q259" s="705">
        <v>0</v>
      </c>
      <c r="R259" s="700">
        <v>0</v>
      </c>
      <c r="S259" s="701">
        <v>0</v>
      </c>
      <c r="T259" s="700">
        <v>0</v>
      </c>
      <c r="U259" s="701">
        <v>0</v>
      </c>
      <c r="V259" s="700">
        <v>0</v>
      </c>
      <c r="W259" s="701">
        <v>0</v>
      </c>
      <c r="X259" s="700">
        <v>0</v>
      </c>
      <c r="Y259" s="701">
        <v>0</v>
      </c>
      <c r="Z259" s="700">
        <v>0</v>
      </c>
      <c r="AA259" s="701">
        <v>0</v>
      </c>
      <c r="AB259" s="706">
        <v>0</v>
      </c>
      <c r="AC259" s="698">
        <v>0</v>
      </c>
      <c r="AD259" s="1212"/>
      <c r="AE259" s="1212"/>
      <c r="AF259" s="1213"/>
    </row>
    <row r="260" spans="1:32" ht="15" customHeight="1" x14ac:dyDescent="0.2">
      <c r="A260" s="352">
        <v>354</v>
      </c>
      <c r="B260" s="751"/>
      <c r="C260" s="356"/>
      <c r="D260" s="370"/>
      <c r="E260" s="1251" t="s">
        <v>498</v>
      </c>
      <c r="F260" s="1252"/>
      <c r="G260" s="1252"/>
      <c r="H260" s="1252"/>
      <c r="I260" s="1252"/>
      <c r="J260" s="1252"/>
      <c r="K260" s="1252"/>
      <c r="L260" s="1252"/>
      <c r="M260" s="407">
        <f>SUM(M261:M266)</f>
        <v>0</v>
      </c>
      <c r="N260" s="410">
        <f t="shared" ref="N260:AC260" si="61">SUBTOTAL(9,N261:N266)</f>
        <v>0</v>
      </c>
      <c r="O260" s="414">
        <f t="shared" si="61"/>
        <v>0</v>
      </c>
      <c r="P260" s="413">
        <f t="shared" si="61"/>
        <v>0</v>
      </c>
      <c r="Q260" s="415">
        <f t="shared" si="61"/>
        <v>0</v>
      </c>
      <c r="R260" s="414">
        <f t="shared" si="61"/>
        <v>0</v>
      </c>
      <c r="S260" s="414">
        <f t="shared" si="61"/>
        <v>0</v>
      </c>
      <c r="T260" s="414">
        <f t="shared" si="61"/>
        <v>0</v>
      </c>
      <c r="U260" s="414">
        <f t="shared" si="61"/>
        <v>0</v>
      </c>
      <c r="V260" s="414">
        <f t="shared" si="61"/>
        <v>0</v>
      </c>
      <c r="W260" s="414">
        <f t="shared" si="61"/>
        <v>0</v>
      </c>
      <c r="X260" s="414">
        <f t="shared" si="61"/>
        <v>0</v>
      </c>
      <c r="Y260" s="414">
        <f t="shared" si="61"/>
        <v>0</v>
      </c>
      <c r="Z260" s="414">
        <f t="shared" si="61"/>
        <v>0</v>
      </c>
      <c r="AA260" s="414">
        <f t="shared" si="61"/>
        <v>0</v>
      </c>
      <c r="AB260" s="424">
        <f t="shared" si="61"/>
        <v>0</v>
      </c>
      <c r="AC260" s="407">
        <f t="shared" si="61"/>
        <v>0</v>
      </c>
      <c r="AD260" s="1212"/>
      <c r="AE260" s="1212"/>
      <c r="AF260" s="1213"/>
    </row>
    <row r="261" spans="1:32" ht="15" customHeight="1" x14ac:dyDescent="0.2">
      <c r="A261" s="352">
        <v>355</v>
      </c>
      <c r="B261" s="751"/>
      <c r="C261" s="656"/>
      <c r="D261" s="656"/>
      <c r="E261" s="359"/>
      <c r="F261" s="1253" t="s">
        <v>499</v>
      </c>
      <c r="G261" s="1254"/>
      <c r="H261" s="1254"/>
      <c r="I261" s="1254"/>
      <c r="J261" s="1254"/>
      <c r="K261" s="1254"/>
      <c r="L261" s="1254"/>
      <c r="M261" s="698">
        <v>0</v>
      </c>
      <c r="N261" s="699">
        <v>0</v>
      </c>
      <c r="O261" s="700">
        <v>0</v>
      </c>
      <c r="P261" s="700">
        <v>0</v>
      </c>
      <c r="Q261" s="705">
        <v>0</v>
      </c>
      <c r="R261" s="700">
        <v>0</v>
      </c>
      <c r="S261" s="1423"/>
      <c r="T261" s="1150"/>
      <c r="U261" s="1150"/>
      <c r="V261" s="1150"/>
      <c r="W261" s="1150"/>
      <c r="X261" s="1150"/>
      <c r="Y261" s="1150"/>
      <c r="Z261" s="1150"/>
      <c r="AA261" s="1150"/>
      <c r="AB261" s="1151"/>
      <c r="AC261" s="1158"/>
      <c r="AD261" s="1212"/>
      <c r="AE261" s="1212"/>
      <c r="AF261" s="1213"/>
    </row>
    <row r="262" spans="1:32" ht="15" customHeight="1" x14ac:dyDescent="0.2">
      <c r="A262" s="352">
        <v>356</v>
      </c>
      <c r="B262" s="751"/>
      <c r="C262" s="656"/>
      <c r="D262" s="656"/>
      <c r="E262" s="359"/>
      <c r="F262" s="1216" t="s">
        <v>500</v>
      </c>
      <c r="G262" s="1217"/>
      <c r="H262" s="1217"/>
      <c r="I262" s="1217"/>
      <c r="J262" s="1217"/>
      <c r="K262" s="1217"/>
      <c r="L262" s="1217"/>
      <c r="M262" s="698">
        <v>0</v>
      </c>
      <c r="N262" s="699">
        <v>0</v>
      </c>
      <c r="O262" s="700">
        <v>0</v>
      </c>
      <c r="P262" s="700">
        <v>0</v>
      </c>
      <c r="Q262" s="705">
        <v>0</v>
      </c>
      <c r="R262" s="700">
        <v>0</v>
      </c>
      <c r="S262" s="701">
        <v>0</v>
      </c>
      <c r="T262" s="1162"/>
      <c r="U262" s="1156"/>
      <c r="V262" s="1153"/>
      <c r="W262" s="1153"/>
      <c r="X262" s="1153"/>
      <c r="Y262" s="1153"/>
      <c r="Z262" s="1153"/>
      <c r="AA262" s="1153"/>
      <c r="AB262" s="1154"/>
      <c r="AC262" s="1163"/>
      <c r="AD262" s="1212"/>
      <c r="AE262" s="1212"/>
      <c r="AF262" s="1213"/>
    </row>
    <row r="263" spans="1:32" ht="15" customHeight="1" x14ac:dyDescent="0.2">
      <c r="A263" s="352">
        <v>357</v>
      </c>
      <c r="B263" s="751"/>
      <c r="C263" s="656"/>
      <c r="D263" s="656"/>
      <c r="E263" s="359"/>
      <c r="F263" s="1216" t="s">
        <v>501</v>
      </c>
      <c r="G263" s="1217"/>
      <c r="H263" s="1217"/>
      <c r="I263" s="1217"/>
      <c r="J263" s="1217"/>
      <c r="K263" s="1217"/>
      <c r="L263" s="1217"/>
      <c r="M263" s="698">
        <v>0</v>
      </c>
      <c r="N263" s="699">
        <v>0</v>
      </c>
      <c r="O263" s="700">
        <v>0</v>
      </c>
      <c r="P263" s="700">
        <v>0</v>
      </c>
      <c r="Q263" s="705">
        <v>0</v>
      </c>
      <c r="R263" s="700">
        <v>0</v>
      </c>
      <c r="S263" s="701">
        <v>0</v>
      </c>
      <c r="T263" s="700">
        <v>0</v>
      </c>
      <c r="U263" s="701">
        <v>0</v>
      </c>
      <c r="V263" s="1162"/>
      <c r="W263" s="1424"/>
      <c r="X263" s="1424"/>
      <c r="Y263" s="1424"/>
      <c r="Z263" s="1425"/>
      <c r="AA263" s="1425"/>
      <c r="AB263" s="1426"/>
      <c r="AC263" s="1163"/>
      <c r="AD263" s="1212"/>
      <c r="AE263" s="1212"/>
      <c r="AF263" s="1213"/>
    </row>
    <row r="264" spans="1:32" ht="15" customHeight="1" x14ac:dyDescent="0.2">
      <c r="A264" s="352">
        <v>358</v>
      </c>
      <c r="B264" s="751"/>
      <c r="C264" s="656"/>
      <c r="D264" s="656"/>
      <c r="E264" s="359"/>
      <c r="F264" s="1216" t="s">
        <v>502</v>
      </c>
      <c r="G264" s="1217"/>
      <c r="H264" s="1217"/>
      <c r="I264" s="1217"/>
      <c r="J264" s="1217"/>
      <c r="K264" s="1217"/>
      <c r="L264" s="1217"/>
      <c r="M264" s="698">
        <v>0</v>
      </c>
      <c r="N264" s="699">
        <v>0</v>
      </c>
      <c r="O264" s="700">
        <v>0</v>
      </c>
      <c r="P264" s="700">
        <v>0</v>
      </c>
      <c r="Q264" s="705">
        <v>0</v>
      </c>
      <c r="R264" s="700">
        <v>0</v>
      </c>
      <c r="S264" s="701">
        <v>0</v>
      </c>
      <c r="T264" s="700">
        <v>0</v>
      </c>
      <c r="U264" s="701">
        <v>0</v>
      </c>
      <c r="V264" s="700">
        <v>0</v>
      </c>
      <c r="W264" s="701">
        <v>0</v>
      </c>
      <c r="X264" s="700">
        <v>0</v>
      </c>
      <c r="Y264" s="701">
        <v>0</v>
      </c>
      <c r="Z264" s="1162"/>
      <c r="AA264" s="1424"/>
      <c r="AB264" s="1427"/>
      <c r="AC264" s="1164"/>
      <c r="AD264" s="1212"/>
      <c r="AE264" s="1212"/>
      <c r="AF264" s="1213"/>
    </row>
    <row r="265" spans="1:32" ht="15" customHeight="1" x14ac:dyDescent="0.2">
      <c r="A265" s="352">
        <v>359</v>
      </c>
      <c r="B265" s="751"/>
      <c r="C265" s="656"/>
      <c r="D265" s="656"/>
      <c r="E265" s="359"/>
      <c r="F265" s="1216" t="s">
        <v>503</v>
      </c>
      <c r="G265" s="1217"/>
      <c r="H265" s="1217"/>
      <c r="I265" s="1217"/>
      <c r="J265" s="1217"/>
      <c r="K265" s="1217"/>
      <c r="L265" s="1217"/>
      <c r="M265" s="698">
        <v>0</v>
      </c>
      <c r="N265" s="699">
        <v>0</v>
      </c>
      <c r="O265" s="700">
        <v>0</v>
      </c>
      <c r="P265" s="700">
        <v>0</v>
      </c>
      <c r="Q265" s="705">
        <v>0</v>
      </c>
      <c r="R265" s="700">
        <v>0</v>
      </c>
      <c r="S265" s="701">
        <v>0</v>
      </c>
      <c r="T265" s="700">
        <v>0</v>
      </c>
      <c r="U265" s="701">
        <v>0</v>
      </c>
      <c r="V265" s="700">
        <v>0</v>
      </c>
      <c r="W265" s="701">
        <v>0</v>
      </c>
      <c r="X265" s="700">
        <v>0</v>
      </c>
      <c r="Y265" s="701">
        <v>0</v>
      </c>
      <c r="Z265" s="700">
        <v>0</v>
      </c>
      <c r="AA265" s="701">
        <v>0</v>
      </c>
      <c r="AB265" s="706">
        <v>0</v>
      </c>
      <c r="AC265" s="698">
        <v>0</v>
      </c>
      <c r="AD265" s="1212"/>
      <c r="AE265" s="1212"/>
      <c r="AF265" s="1213"/>
    </row>
    <row r="266" spans="1:32" ht="15" customHeight="1" x14ac:dyDescent="0.2">
      <c r="A266" s="352">
        <v>360</v>
      </c>
      <c r="B266" s="751"/>
      <c r="C266" s="356"/>
      <c r="D266" s="356"/>
      <c r="E266" s="360"/>
      <c r="F266" s="1249" t="s">
        <v>504</v>
      </c>
      <c r="G266" s="1250"/>
      <c r="H266" s="1250"/>
      <c r="I266" s="1250"/>
      <c r="J266" s="1250"/>
      <c r="K266" s="1250"/>
      <c r="L266" s="1250"/>
      <c r="M266" s="698">
        <v>0</v>
      </c>
      <c r="N266" s="699">
        <v>0</v>
      </c>
      <c r="O266" s="700">
        <v>0</v>
      </c>
      <c r="P266" s="700">
        <v>0</v>
      </c>
      <c r="Q266" s="705">
        <v>0</v>
      </c>
      <c r="R266" s="700">
        <v>0</v>
      </c>
      <c r="S266" s="701">
        <v>0</v>
      </c>
      <c r="T266" s="700">
        <v>0</v>
      </c>
      <c r="U266" s="701">
        <v>0</v>
      </c>
      <c r="V266" s="700">
        <v>0</v>
      </c>
      <c r="W266" s="701">
        <v>0</v>
      </c>
      <c r="X266" s="700">
        <v>0</v>
      </c>
      <c r="Y266" s="701">
        <v>0</v>
      </c>
      <c r="Z266" s="700">
        <v>0</v>
      </c>
      <c r="AA266" s="701">
        <v>0</v>
      </c>
      <c r="AB266" s="706">
        <v>0</v>
      </c>
      <c r="AC266" s="698">
        <v>0</v>
      </c>
      <c r="AD266" s="1212"/>
      <c r="AE266" s="1212"/>
      <c r="AF266" s="1213"/>
    </row>
    <row r="267" spans="1:32" ht="15" customHeight="1" x14ac:dyDescent="0.2">
      <c r="A267" s="352">
        <v>361</v>
      </c>
      <c r="B267" s="751"/>
      <c r="C267" s="356"/>
      <c r="D267" s="370"/>
      <c r="E267" s="1251" t="s">
        <v>505</v>
      </c>
      <c r="F267" s="1252"/>
      <c r="G267" s="1252"/>
      <c r="H267" s="1252"/>
      <c r="I267" s="1252"/>
      <c r="J267" s="1252"/>
      <c r="K267" s="1252"/>
      <c r="L267" s="1252"/>
      <c r="M267" s="407">
        <f>SUM(M268:M273)</f>
        <v>0</v>
      </c>
      <c r="N267" s="410">
        <f t="shared" ref="N267:AC267" si="62">SUBTOTAL(9,N268:N273)</f>
        <v>0</v>
      </c>
      <c r="O267" s="414">
        <f t="shared" si="62"/>
        <v>0</v>
      </c>
      <c r="P267" s="413">
        <f t="shared" si="62"/>
        <v>0</v>
      </c>
      <c r="Q267" s="415">
        <f t="shared" si="62"/>
        <v>0</v>
      </c>
      <c r="R267" s="414">
        <f t="shared" si="62"/>
        <v>0</v>
      </c>
      <c r="S267" s="414">
        <f t="shared" si="62"/>
        <v>0</v>
      </c>
      <c r="T267" s="414">
        <f t="shared" si="62"/>
        <v>0</v>
      </c>
      <c r="U267" s="414">
        <f t="shared" si="62"/>
        <v>0</v>
      </c>
      <c r="V267" s="414">
        <f t="shared" si="62"/>
        <v>0</v>
      </c>
      <c r="W267" s="414">
        <f t="shared" si="62"/>
        <v>0</v>
      </c>
      <c r="X267" s="414">
        <f t="shared" si="62"/>
        <v>0</v>
      </c>
      <c r="Y267" s="414">
        <f t="shared" si="62"/>
        <v>0</v>
      </c>
      <c r="Z267" s="414">
        <f t="shared" si="62"/>
        <v>0</v>
      </c>
      <c r="AA267" s="414">
        <f t="shared" si="62"/>
        <v>0</v>
      </c>
      <c r="AB267" s="424">
        <f t="shared" si="62"/>
        <v>0</v>
      </c>
      <c r="AC267" s="407">
        <f t="shared" si="62"/>
        <v>0</v>
      </c>
      <c r="AD267" s="1212"/>
      <c r="AE267" s="1212"/>
      <c r="AF267" s="1213"/>
    </row>
    <row r="268" spans="1:32" ht="15" customHeight="1" x14ac:dyDescent="0.2">
      <c r="A268" s="352">
        <v>362</v>
      </c>
      <c r="B268" s="751"/>
      <c r="C268" s="656"/>
      <c r="D268" s="656"/>
      <c r="E268" s="359"/>
      <c r="F268" s="1253" t="s">
        <v>506</v>
      </c>
      <c r="G268" s="1254"/>
      <c r="H268" s="1254"/>
      <c r="I268" s="1254"/>
      <c r="J268" s="1254"/>
      <c r="K268" s="1254"/>
      <c r="L268" s="1254"/>
      <c r="M268" s="698">
        <v>0</v>
      </c>
      <c r="N268" s="699">
        <v>0</v>
      </c>
      <c r="O268" s="700">
        <v>0</v>
      </c>
      <c r="P268" s="700">
        <v>0</v>
      </c>
      <c r="Q268" s="705">
        <v>0</v>
      </c>
      <c r="R268" s="700">
        <v>0</v>
      </c>
      <c r="S268" s="1423"/>
      <c r="T268" s="1150"/>
      <c r="U268" s="1150"/>
      <c r="V268" s="1150"/>
      <c r="W268" s="1150"/>
      <c r="X268" s="1150"/>
      <c r="Y268" s="1150"/>
      <c r="Z268" s="1150"/>
      <c r="AA268" s="1150"/>
      <c r="AB268" s="1151"/>
      <c r="AC268" s="1158"/>
      <c r="AD268" s="1212"/>
      <c r="AE268" s="1212"/>
      <c r="AF268" s="1213"/>
    </row>
    <row r="269" spans="1:32" ht="15" customHeight="1" x14ac:dyDescent="0.2">
      <c r="A269" s="352">
        <v>363</v>
      </c>
      <c r="B269" s="751"/>
      <c r="C269" s="656"/>
      <c r="D269" s="656"/>
      <c r="E269" s="359"/>
      <c r="F269" s="1216" t="s">
        <v>507</v>
      </c>
      <c r="G269" s="1217"/>
      <c r="H269" s="1217"/>
      <c r="I269" s="1217"/>
      <c r="J269" s="1217"/>
      <c r="K269" s="1217"/>
      <c r="L269" s="1217"/>
      <c r="M269" s="698">
        <v>0</v>
      </c>
      <c r="N269" s="699">
        <v>0</v>
      </c>
      <c r="O269" s="700">
        <v>0</v>
      </c>
      <c r="P269" s="700">
        <v>0</v>
      </c>
      <c r="Q269" s="705">
        <v>0</v>
      </c>
      <c r="R269" s="700">
        <v>0</v>
      </c>
      <c r="S269" s="701">
        <v>0</v>
      </c>
      <c r="T269" s="1162"/>
      <c r="U269" s="1156"/>
      <c r="V269" s="1153"/>
      <c r="W269" s="1153"/>
      <c r="X269" s="1153"/>
      <c r="Y269" s="1153"/>
      <c r="Z269" s="1153"/>
      <c r="AA269" s="1153"/>
      <c r="AB269" s="1154"/>
      <c r="AC269" s="1163"/>
      <c r="AD269" s="1212"/>
      <c r="AE269" s="1212"/>
      <c r="AF269" s="1213"/>
    </row>
    <row r="270" spans="1:32" ht="15" customHeight="1" x14ac:dyDescent="0.2">
      <c r="A270" s="352">
        <v>364</v>
      </c>
      <c r="B270" s="751"/>
      <c r="C270" s="656"/>
      <c r="D270" s="656"/>
      <c r="E270" s="359"/>
      <c r="F270" s="1216" t="s">
        <v>508</v>
      </c>
      <c r="G270" s="1217"/>
      <c r="H270" s="1217"/>
      <c r="I270" s="1217"/>
      <c r="J270" s="1217"/>
      <c r="K270" s="1217"/>
      <c r="L270" s="1217"/>
      <c r="M270" s="698">
        <v>0</v>
      </c>
      <c r="N270" s="699">
        <v>0</v>
      </c>
      <c r="O270" s="700">
        <v>0</v>
      </c>
      <c r="P270" s="700">
        <v>0</v>
      </c>
      <c r="Q270" s="705">
        <v>0</v>
      </c>
      <c r="R270" s="700">
        <v>0</v>
      </c>
      <c r="S270" s="701">
        <v>0</v>
      </c>
      <c r="T270" s="700">
        <v>0</v>
      </c>
      <c r="U270" s="701">
        <v>0</v>
      </c>
      <c r="V270" s="1162"/>
      <c r="W270" s="1424"/>
      <c r="X270" s="1424"/>
      <c r="Y270" s="1424"/>
      <c r="Z270" s="1425"/>
      <c r="AA270" s="1425"/>
      <c r="AB270" s="1426"/>
      <c r="AC270" s="1163"/>
      <c r="AD270" s="1212"/>
      <c r="AE270" s="1212"/>
      <c r="AF270" s="1213"/>
    </row>
    <row r="271" spans="1:32" ht="15" customHeight="1" x14ac:dyDescent="0.2">
      <c r="A271" s="352">
        <v>365</v>
      </c>
      <c r="B271" s="751"/>
      <c r="C271" s="656"/>
      <c r="D271" s="656"/>
      <c r="E271" s="359"/>
      <c r="F271" s="1216" t="s">
        <v>509</v>
      </c>
      <c r="G271" s="1217"/>
      <c r="H271" s="1217"/>
      <c r="I271" s="1217"/>
      <c r="J271" s="1217"/>
      <c r="K271" s="1217"/>
      <c r="L271" s="1217"/>
      <c r="M271" s="698">
        <v>0</v>
      </c>
      <c r="N271" s="699">
        <v>0</v>
      </c>
      <c r="O271" s="700">
        <v>0</v>
      </c>
      <c r="P271" s="700">
        <v>0</v>
      </c>
      <c r="Q271" s="705">
        <v>0</v>
      </c>
      <c r="R271" s="700">
        <v>0</v>
      </c>
      <c r="S271" s="701">
        <v>0</v>
      </c>
      <c r="T271" s="700">
        <v>0</v>
      </c>
      <c r="U271" s="701">
        <v>0</v>
      </c>
      <c r="V271" s="700">
        <v>0</v>
      </c>
      <c r="W271" s="701">
        <v>0</v>
      </c>
      <c r="X271" s="700">
        <v>0</v>
      </c>
      <c r="Y271" s="701">
        <v>0</v>
      </c>
      <c r="Z271" s="1162"/>
      <c r="AA271" s="1424"/>
      <c r="AB271" s="1427"/>
      <c r="AC271" s="1164"/>
      <c r="AD271" s="1212"/>
      <c r="AE271" s="1212"/>
      <c r="AF271" s="1213"/>
    </row>
    <row r="272" spans="1:32" ht="15" customHeight="1" x14ac:dyDescent="0.2">
      <c r="A272" s="352">
        <v>366</v>
      </c>
      <c r="B272" s="751"/>
      <c r="C272" s="656"/>
      <c r="D272" s="656"/>
      <c r="E272" s="359"/>
      <c r="F272" s="1216" t="s">
        <v>510</v>
      </c>
      <c r="G272" s="1217"/>
      <c r="H272" s="1217"/>
      <c r="I272" s="1217"/>
      <c r="J272" s="1217"/>
      <c r="K272" s="1217"/>
      <c r="L272" s="1217"/>
      <c r="M272" s="698">
        <v>0</v>
      </c>
      <c r="N272" s="699">
        <v>0</v>
      </c>
      <c r="O272" s="700">
        <v>0</v>
      </c>
      <c r="P272" s="700">
        <v>0</v>
      </c>
      <c r="Q272" s="705">
        <v>0</v>
      </c>
      <c r="R272" s="700">
        <v>0</v>
      </c>
      <c r="S272" s="701">
        <v>0</v>
      </c>
      <c r="T272" s="700">
        <v>0</v>
      </c>
      <c r="U272" s="701">
        <v>0</v>
      </c>
      <c r="V272" s="700">
        <v>0</v>
      </c>
      <c r="W272" s="701">
        <v>0</v>
      </c>
      <c r="X272" s="700">
        <v>0</v>
      </c>
      <c r="Y272" s="701">
        <v>0</v>
      </c>
      <c r="Z272" s="700">
        <v>0</v>
      </c>
      <c r="AA272" s="701">
        <v>0</v>
      </c>
      <c r="AB272" s="706">
        <v>0</v>
      </c>
      <c r="AC272" s="698">
        <v>0</v>
      </c>
      <c r="AD272" s="1212"/>
      <c r="AE272" s="1212"/>
      <c r="AF272" s="1213"/>
    </row>
    <row r="273" spans="1:32" ht="15" customHeight="1" x14ac:dyDescent="0.2">
      <c r="A273" s="352">
        <v>367</v>
      </c>
      <c r="B273" s="751"/>
      <c r="C273" s="356"/>
      <c r="D273" s="356"/>
      <c r="E273" s="360"/>
      <c r="F273" s="1249" t="s">
        <v>511</v>
      </c>
      <c r="G273" s="1250"/>
      <c r="H273" s="1250"/>
      <c r="I273" s="1250"/>
      <c r="J273" s="1250"/>
      <c r="K273" s="1250"/>
      <c r="L273" s="1250"/>
      <c r="M273" s="698">
        <v>0</v>
      </c>
      <c r="N273" s="699">
        <v>0</v>
      </c>
      <c r="O273" s="700">
        <v>0</v>
      </c>
      <c r="P273" s="700">
        <v>0</v>
      </c>
      <c r="Q273" s="705">
        <v>0</v>
      </c>
      <c r="R273" s="700">
        <v>0</v>
      </c>
      <c r="S273" s="701">
        <v>0</v>
      </c>
      <c r="T273" s="700">
        <v>0</v>
      </c>
      <c r="U273" s="701">
        <v>0</v>
      </c>
      <c r="V273" s="700">
        <v>0</v>
      </c>
      <c r="W273" s="701">
        <v>0</v>
      </c>
      <c r="X273" s="700">
        <v>0</v>
      </c>
      <c r="Y273" s="701">
        <v>0</v>
      </c>
      <c r="Z273" s="700">
        <v>0</v>
      </c>
      <c r="AA273" s="701">
        <v>0</v>
      </c>
      <c r="AB273" s="706">
        <v>0</v>
      </c>
      <c r="AC273" s="698">
        <v>0</v>
      </c>
      <c r="AD273" s="1212"/>
      <c r="AE273" s="1212"/>
      <c r="AF273" s="1213"/>
    </row>
    <row r="274" spans="1:32" ht="15" customHeight="1" x14ac:dyDescent="0.2">
      <c r="A274" s="352">
        <v>368</v>
      </c>
      <c r="B274" s="751"/>
      <c r="C274" s="356"/>
      <c r="D274" s="370"/>
      <c r="E274" s="1251" t="s">
        <v>512</v>
      </c>
      <c r="F274" s="1252"/>
      <c r="G274" s="1252"/>
      <c r="H274" s="1252"/>
      <c r="I274" s="1252"/>
      <c r="J274" s="1252"/>
      <c r="K274" s="1252"/>
      <c r="L274" s="1252"/>
      <c r="M274" s="407">
        <f>SUM(M275:M280)</f>
        <v>0</v>
      </c>
      <c r="N274" s="410">
        <f t="shared" ref="N274:AC274" si="63">SUBTOTAL(9,N275:N280)</f>
        <v>0</v>
      </c>
      <c r="O274" s="414">
        <f t="shared" si="63"/>
        <v>0</v>
      </c>
      <c r="P274" s="413">
        <f t="shared" si="63"/>
        <v>0</v>
      </c>
      <c r="Q274" s="415">
        <f t="shared" si="63"/>
        <v>0</v>
      </c>
      <c r="R274" s="414">
        <f t="shared" si="63"/>
        <v>0</v>
      </c>
      <c r="S274" s="414">
        <f t="shared" si="63"/>
        <v>0</v>
      </c>
      <c r="T274" s="414">
        <f t="shared" si="63"/>
        <v>0</v>
      </c>
      <c r="U274" s="414">
        <f t="shared" si="63"/>
        <v>0</v>
      </c>
      <c r="V274" s="414">
        <f t="shared" si="63"/>
        <v>0</v>
      </c>
      <c r="W274" s="414">
        <f t="shared" si="63"/>
        <v>0</v>
      </c>
      <c r="X274" s="414">
        <f t="shared" si="63"/>
        <v>0</v>
      </c>
      <c r="Y274" s="414">
        <f t="shared" si="63"/>
        <v>0</v>
      </c>
      <c r="Z274" s="414">
        <f t="shared" si="63"/>
        <v>0</v>
      </c>
      <c r="AA274" s="414">
        <f t="shared" si="63"/>
        <v>0</v>
      </c>
      <c r="AB274" s="424">
        <f t="shared" si="63"/>
        <v>0</v>
      </c>
      <c r="AC274" s="407">
        <f t="shared" si="63"/>
        <v>0</v>
      </c>
      <c r="AD274" s="1212"/>
      <c r="AE274" s="1212"/>
      <c r="AF274" s="1213"/>
    </row>
    <row r="275" spans="1:32" ht="15" customHeight="1" x14ac:dyDescent="0.2">
      <c r="A275" s="352">
        <v>369</v>
      </c>
      <c r="B275" s="751"/>
      <c r="C275" s="656"/>
      <c r="D275" s="656"/>
      <c r="E275" s="359"/>
      <c r="F275" s="1253" t="s">
        <v>513</v>
      </c>
      <c r="G275" s="1254"/>
      <c r="H275" s="1254"/>
      <c r="I275" s="1254"/>
      <c r="J275" s="1254"/>
      <c r="K275" s="1254"/>
      <c r="L275" s="1254"/>
      <c r="M275" s="698">
        <v>0</v>
      </c>
      <c r="N275" s="699">
        <v>0</v>
      </c>
      <c r="O275" s="700">
        <v>0</v>
      </c>
      <c r="P275" s="700">
        <v>0</v>
      </c>
      <c r="Q275" s="705">
        <v>0</v>
      </c>
      <c r="R275" s="700">
        <v>0</v>
      </c>
      <c r="S275" s="1423"/>
      <c r="T275" s="1150"/>
      <c r="U275" s="1150"/>
      <c r="V275" s="1150"/>
      <c r="W275" s="1150"/>
      <c r="X275" s="1150"/>
      <c r="Y275" s="1150"/>
      <c r="Z275" s="1150"/>
      <c r="AA275" s="1150"/>
      <c r="AB275" s="1151"/>
      <c r="AC275" s="1158"/>
      <c r="AD275" s="1212"/>
      <c r="AE275" s="1212"/>
      <c r="AF275" s="1213"/>
    </row>
    <row r="276" spans="1:32" ht="15" customHeight="1" x14ac:dyDescent="0.2">
      <c r="A276" s="352">
        <v>370</v>
      </c>
      <c r="B276" s="751"/>
      <c r="C276" s="656"/>
      <c r="D276" s="656"/>
      <c r="E276" s="359"/>
      <c r="F276" s="1216" t="s">
        <v>514</v>
      </c>
      <c r="G276" s="1217"/>
      <c r="H276" s="1217"/>
      <c r="I276" s="1217"/>
      <c r="J276" s="1217"/>
      <c r="K276" s="1217"/>
      <c r="L276" s="1217"/>
      <c r="M276" s="698">
        <v>0</v>
      </c>
      <c r="N276" s="699">
        <v>0</v>
      </c>
      <c r="O276" s="700">
        <v>0</v>
      </c>
      <c r="P276" s="700">
        <v>0</v>
      </c>
      <c r="Q276" s="705">
        <v>0</v>
      </c>
      <c r="R276" s="700">
        <v>0</v>
      </c>
      <c r="S276" s="701">
        <v>0</v>
      </c>
      <c r="T276" s="1162"/>
      <c r="U276" s="1156"/>
      <c r="V276" s="1153"/>
      <c r="W276" s="1153"/>
      <c r="X276" s="1153"/>
      <c r="Y276" s="1153"/>
      <c r="Z276" s="1153"/>
      <c r="AA276" s="1153"/>
      <c r="AB276" s="1154"/>
      <c r="AC276" s="1163"/>
      <c r="AD276" s="1212"/>
      <c r="AE276" s="1212"/>
      <c r="AF276" s="1213"/>
    </row>
    <row r="277" spans="1:32" ht="15" customHeight="1" x14ac:dyDescent="0.2">
      <c r="A277" s="352">
        <v>371</v>
      </c>
      <c r="B277" s="751"/>
      <c r="C277" s="656"/>
      <c r="D277" s="656"/>
      <c r="E277" s="359"/>
      <c r="F277" s="1216" t="s">
        <v>515</v>
      </c>
      <c r="G277" s="1217"/>
      <c r="H277" s="1217"/>
      <c r="I277" s="1217"/>
      <c r="J277" s="1217"/>
      <c r="K277" s="1217"/>
      <c r="L277" s="1217"/>
      <c r="M277" s="698">
        <v>0</v>
      </c>
      <c r="N277" s="699">
        <v>0</v>
      </c>
      <c r="O277" s="700">
        <v>0</v>
      </c>
      <c r="P277" s="700">
        <v>0</v>
      </c>
      <c r="Q277" s="705">
        <v>0</v>
      </c>
      <c r="R277" s="700">
        <v>0</v>
      </c>
      <c r="S277" s="701">
        <v>0</v>
      </c>
      <c r="T277" s="700">
        <v>0</v>
      </c>
      <c r="U277" s="701">
        <v>0</v>
      </c>
      <c r="V277" s="1162"/>
      <c r="W277" s="1424"/>
      <c r="X277" s="1424"/>
      <c r="Y277" s="1424"/>
      <c r="Z277" s="1425"/>
      <c r="AA277" s="1425"/>
      <c r="AB277" s="1426"/>
      <c r="AC277" s="1163"/>
      <c r="AD277" s="1212"/>
      <c r="AE277" s="1212"/>
      <c r="AF277" s="1213"/>
    </row>
    <row r="278" spans="1:32" ht="15" customHeight="1" x14ac:dyDescent="0.2">
      <c r="A278" s="352">
        <v>372</v>
      </c>
      <c r="B278" s="751"/>
      <c r="C278" s="656"/>
      <c r="D278" s="656"/>
      <c r="E278" s="359"/>
      <c r="F278" s="1216" t="s">
        <v>516</v>
      </c>
      <c r="G278" s="1217"/>
      <c r="H278" s="1217"/>
      <c r="I278" s="1217"/>
      <c r="J278" s="1217"/>
      <c r="K278" s="1217"/>
      <c r="L278" s="1217"/>
      <c r="M278" s="698">
        <v>0</v>
      </c>
      <c r="N278" s="699">
        <v>0</v>
      </c>
      <c r="O278" s="700">
        <v>0</v>
      </c>
      <c r="P278" s="700">
        <v>0</v>
      </c>
      <c r="Q278" s="705">
        <v>0</v>
      </c>
      <c r="R278" s="700">
        <v>0</v>
      </c>
      <c r="S278" s="701">
        <v>0</v>
      </c>
      <c r="T278" s="700">
        <v>0</v>
      </c>
      <c r="U278" s="701">
        <v>0</v>
      </c>
      <c r="V278" s="700">
        <v>0</v>
      </c>
      <c r="W278" s="701">
        <v>0</v>
      </c>
      <c r="X278" s="700">
        <v>0</v>
      </c>
      <c r="Y278" s="701">
        <v>0</v>
      </c>
      <c r="Z278" s="1162"/>
      <c r="AA278" s="1424"/>
      <c r="AB278" s="1427"/>
      <c r="AC278" s="1164"/>
      <c r="AD278" s="1212"/>
      <c r="AE278" s="1212"/>
      <c r="AF278" s="1213"/>
    </row>
    <row r="279" spans="1:32" ht="15" customHeight="1" x14ac:dyDescent="0.2">
      <c r="A279" s="352">
        <v>373</v>
      </c>
      <c r="B279" s="751"/>
      <c r="C279" s="656"/>
      <c r="D279" s="656"/>
      <c r="E279" s="359"/>
      <c r="F279" s="1216" t="s">
        <v>517</v>
      </c>
      <c r="G279" s="1217"/>
      <c r="H279" s="1217"/>
      <c r="I279" s="1217"/>
      <c r="J279" s="1217"/>
      <c r="K279" s="1217"/>
      <c r="L279" s="1217"/>
      <c r="M279" s="698">
        <v>0</v>
      </c>
      <c r="N279" s="699">
        <v>0</v>
      </c>
      <c r="O279" s="700">
        <v>0</v>
      </c>
      <c r="P279" s="700">
        <v>0</v>
      </c>
      <c r="Q279" s="705">
        <v>0</v>
      </c>
      <c r="R279" s="700">
        <v>0</v>
      </c>
      <c r="S279" s="701">
        <v>0</v>
      </c>
      <c r="T279" s="700">
        <v>0</v>
      </c>
      <c r="U279" s="701">
        <v>0</v>
      </c>
      <c r="V279" s="700">
        <v>0</v>
      </c>
      <c r="W279" s="701">
        <v>0</v>
      </c>
      <c r="X279" s="700">
        <v>0</v>
      </c>
      <c r="Y279" s="701">
        <v>0</v>
      </c>
      <c r="Z279" s="700">
        <v>0</v>
      </c>
      <c r="AA279" s="701">
        <v>0</v>
      </c>
      <c r="AB279" s="706">
        <v>0</v>
      </c>
      <c r="AC279" s="698">
        <v>0</v>
      </c>
      <c r="AD279" s="1212"/>
      <c r="AE279" s="1212"/>
      <c r="AF279" s="1213"/>
    </row>
    <row r="280" spans="1:32" ht="15" customHeight="1" x14ac:dyDescent="0.2">
      <c r="A280" s="352">
        <v>374</v>
      </c>
      <c r="B280" s="583"/>
      <c r="C280" s="738"/>
      <c r="D280" s="738"/>
      <c r="E280" s="739"/>
      <c r="F280" s="1216" t="s">
        <v>518</v>
      </c>
      <c r="G280" s="1217"/>
      <c r="H280" s="1217"/>
      <c r="I280" s="1217"/>
      <c r="J280" s="1217"/>
      <c r="K280" s="1217"/>
      <c r="L280" s="1217"/>
      <c r="M280" s="698">
        <v>0</v>
      </c>
      <c r="N280" s="699">
        <v>0</v>
      </c>
      <c r="O280" s="700">
        <v>0</v>
      </c>
      <c r="P280" s="700">
        <v>0</v>
      </c>
      <c r="Q280" s="705">
        <v>0</v>
      </c>
      <c r="R280" s="700">
        <v>0</v>
      </c>
      <c r="S280" s="701">
        <v>0</v>
      </c>
      <c r="T280" s="700">
        <v>0</v>
      </c>
      <c r="U280" s="701">
        <v>0</v>
      </c>
      <c r="V280" s="700">
        <v>0</v>
      </c>
      <c r="W280" s="701">
        <v>0</v>
      </c>
      <c r="X280" s="700">
        <v>0</v>
      </c>
      <c r="Y280" s="701">
        <v>0</v>
      </c>
      <c r="Z280" s="700">
        <v>0</v>
      </c>
      <c r="AA280" s="701">
        <v>0</v>
      </c>
      <c r="AB280" s="706">
        <v>0</v>
      </c>
      <c r="AC280" s="698">
        <v>0</v>
      </c>
      <c r="AD280" s="1212"/>
      <c r="AE280" s="1212"/>
      <c r="AF280" s="1213"/>
    </row>
    <row r="281" spans="1:32" ht="15" customHeight="1" x14ac:dyDescent="0.2">
      <c r="A281" s="352">
        <v>375</v>
      </c>
      <c r="B281" s="350"/>
      <c r="C281" s="753"/>
      <c r="D281" s="754"/>
      <c r="E281" s="1251" t="s">
        <v>529</v>
      </c>
      <c r="F281" s="1252"/>
      <c r="G281" s="1252"/>
      <c r="H281" s="1252"/>
      <c r="I281" s="1252"/>
      <c r="J281" s="1252"/>
      <c r="K281" s="1252"/>
      <c r="L281" s="1252"/>
      <c r="M281" s="407">
        <f>SUM(M282:M287)</f>
        <v>0</v>
      </c>
      <c r="N281" s="410">
        <f t="shared" ref="N281:AC281" si="64">SUBTOTAL(9,N282:N287)</f>
        <v>0</v>
      </c>
      <c r="O281" s="414">
        <f t="shared" si="64"/>
        <v>0</v>
      </c>
      <c r="P281" s="413">
        <f t="shared" si="64"/>
        <v>0</v>
      </c>
      <c r="Q281" s="415">
        <f t="shared" si="64"/>
        <v>0</v>
      </c>
      <c r="R281" s="414">
        <f t="shared" si="64"/>
        <v>0</v>
      </c>
      <c r="S281" s="414">
        <f t="shared" si="64"/>
        <v>0</v>
      </c>
      <c r="T281" s="414">
        <f t="shared" si="64"/>
        <v>0</v>
      </c>
      <c r="U281" s="414">
        <f t="shared" si="64"/>
        <v>0</v>
      </c>
      <c r="V281" s="414">
        <f t="shared" si="64"/>
        <v>0</v>
      </c>
      <c r="W281" s="414">
        <f t="shared" si="64"/>
        <v>0</v>
      </c>
      <c r="X281" s="414">
        <f t="shared" si="64"/>
        <v>0</v>
      </c>
      <c r="Y281" s="414">
        <f t="shared" si="64"/>
        <v>0</v>
      </c>
      <c r="Z281" s="414">
        <f t="shared" si="64"/>
        <v>0</v>
      </c>
      <c r="AA281" s="414">
        <f t="shared" si="64"/>
        <v>0</v>
      </c>
      <c r="AB281" s="424">
        <f t="shared" si="64"/>
        <v>0</v>
      </c>
      <c r="AC281" s="407">
        <f t="shared" si="64"/>
        <v>0</v>
      </c>
      <c r="AD281" s="1212"/>
      <c r="AE281" s="1212"/>
      <c r="AF281" s="1213"/>
    </row>
    <row r="282" spans="1:32" ht="15" customHeight="1" x14ac:dyDescent="0.2">
      <c r="A282" s="352">
        <v>376</v>
      </c>
      <c r="B282" s="751"/>
      <c r="C282" s="656"/>
      <c r="D282" s="656"/>
      <c r="E282" s="359"/>
      <c r="F282" s="1253" t="s">
        <v>519</v>
      </c>
      <c r="G282" s="1254"/>
      <c r="H282" s="1254"/>
      <c r="I282" s="1254"/>
      <c r="J282" s="1254"/>
      <c r="K282" s="1254"/>
      <c r="L282" s="1254"/>
      <c r="M282" s="698">
        <v>0</v>
      </c>
      <c r="N282" s="699">
        <v>0</v>
      </c>
      <c r="O282" s="700">
        <v>0</v>
      </c>
      <c r="P282" s="700">
        <v>0</v>
      </c>
      <c r="Q282" s="705">
        <v>0</v>
      </c>
      <c r="R282" s="700">
        <v>0</v>
      </c>
      <c r="S282" s="1423"/>
      <c r="T282" s="1150"/>
      <c r="U282" s="1150"/>
      <c r="V282" s="1150"/>
      <c r="W282" s="1150"/>
      <c r="X282" s="1150"/>
      <c r="Y282" s="1150"/>
      <c r="Z282" s="1150"/>
      <c r="AA282" s="1150"/>
      <c r="AB282" s="1151"/>
      <c r="AC282" s="1158"/>
      <c r="AD282" s="1212"/>
      <c r="AE282" s="1212"/>
      <c r="AF282" s="1213"/>
    </row>
    <row r="283" spans="1:32" ht="15" customHeight="1" x14ac:dyDescent="0.2">
      <c r="A283" s="352">
        <v>377</v>
      </c>
      <c r="B283" s="751"/>
      <c r="C283" s="656"/>
      <c r="D283" s="656"/>
      <c r="E283" s="359"/>
      <c r="F283" s="1216" t="s">
        <v>520</v>
      </c>
      <c r="G283" s="1217"/>
      <c r="H283" s="1217"/>
      <c r="I283" s="1217"/>
      <c r="J283" s="1217"/>
      <c r="K283" s="1217"/>
      <c r="L283" s="1217"/>
      <c r="M283" s="698">
        <v>0</v>
      </c>
      <c r="N283" s="699">
        <v>0</v>
      </c>
      <c r="O283" s="700">
        <v>0</v>
      </c>
      <c r="P283" s="700">
        <v>0</v>
      </c>
      <c r="Q283" s="705">
        <v>0</v>
      </c>
      <c r="R283" s="700">
        <v>0</v>
      </c>
      <c r="S283" s="701">
        <v>0</v>
      </c>
      <c r="T283" s="1162"/>
      <c r="U283" s="1156"/>
      <c r="V283" s="1153"/>
      <c r="W283" s="1153"/>
      <c r="X283" s="1153"/>
      <c r="Y283" s="1153"/>
      <c r="Z283" s="1153"/>
      <c r="AA283" s="1153"/>
      <c r="AB283" s="1154"/>
      <c r="AC283" s="1163"/>
      <c r="AD283" s="1212"/>
      <c r="AE283" s="1212"/>
      <c r="AF283" s="1213"/>
    </row>
    <row r="284" spans="1:32" ht="15" customHeight="1" x14ac:dyDescent="0.2">
      <c r="A284" s="352">
        <v>378</v>
      </c>
      <c r="B284" s="751"/>
      <c r="C284" s="656"/>
      <c r="D284" s="656"/>
      <c r="E284" s="359"/>
      <c r="F284" s="1216" t="s">
        <v>521</v>
      </c>
      <c r="G284" s="1217"/>
      <c r="H284" s="1217"/>
      <c r="I284" s="1217"/>
      <c r="J284" s="1217"/>
      <c r="K284" s="1217"/>
      <c r="L284" s="1217"/>
      <c r="M284" s="698">
        <v>0</v>
      </c>
      <c r="N284" s="699">
        <v>0</v>
      </c>
      <c r="O284" s="700">
        <v>0</v>
      </c>
      <c r="P284" s="700">
        <v>0</v>
      </c>
      <c r="Q284" s="705">
        <v>0</v>
      </c>
      <c r="R284" s="700">
        <v>0</v>
      </c>
      <c r="S284" s="701">
        <v>0</v>
      </c>
      <c r="T284" s="700">
        <v>0</v>
      </c>
      <c r="U284" s="701">
        <v>0</v>
      </c>
      <c r="V284" s="1162"/>
      <c r="W284" s="1424"/>
      <c r="X284" s="1424"/>
      <c r="Y284" s="1424"/>
      <c r="Z284" s="1425"/>
      <c r="AA284" s="1425"/>
      <c r="AB284" s="1426"/>
      <c r="AC284" s="1163"/>
      <c r="AD284" s="1212"/>
      <c r="AE284" s="1212"/>
      <c r="AF284" s="1213"/>
    </row>
    <row r="285" spans="1:32" ht="15" customHeight="1" x14ac:dyDescent="0.2">
      <c r="A285" s="352">
        <v>379</v>
      </c>
      <c r="B285" s="751"/>
      <c r="C285" s="656"/>
      <c r="D285" s="656"/>
      <c r="E285" s="359"/>
      <c r="F285" s="1216" t="s">
        <v>522</v>
      </c>
      <c r="G285" s="1217"/>
      <c r="H285" s="1217"/>
      <c r="I285" s="1217"/>
      <c r="J285" s="1217"/>
      <c r="K285" s="1217"/>
      <c r="L285" s="1217"/>
      <c r="M285" s="698">
        <v>0</v>
      </c>
      <c r="N285" s="699">
        <v>0</v>
      </c>
      <c r="O285" s="700">
        <v>0</v>
      </c>
      <c r="P285" s="700">
        <v>0</v>
      </c>
      <c r="Q285" s="705">
        <v>0</v>
      </c>
      <c r="R285" s="700">
        <v>0</v>
      </c>
      <c r="S285" s="701">
        <v>0</v>
      </c>
      <c r="T285" s="700">
        <v>0</v>
      </c>
      <c r="U285" s="701">
        <v>0</v>
      </c>
      <c r="V285" s="700">
        <v>0</v>
      </c>
      <c r="W285" s="701">
        <v>0</v>
      </c>
      <c r="X285" s="700">
        <v>0</v>
      </c>
      <c r="Y285" s="701">
        <v>0</v>
      </c>
      <c r="Z285" s="1162"/>
      <c r="AA285" s="1424"/>
      <c r="AB285" s="1427"/>
      <c r="AC285" s="1164"/>
      <c r="AD285" s="1212"/>
      <c r="AE285" s="1212"/>
      <c r="AF285" s="1213"/>
    </row>
    <row r="286" spans="1:32" ht="15" customHeight="1" x14ac:dyDescent="0.2">
      <c r="A286" s="352">
        <v>380</v>
      </c>
      <c r="B286" s="751"/>
      <c r="C286" s="656"/>
      <c r="D286" s="656"/>
      <c r="E286" s="359"/>
      <c r="F286" s="1216" t="s">
        <v>523</v>
      </c>
      <c r="G286" s="1217"/>
      <c r="H286" s="1217"/>
      <c r="I286" s="1217"/>
      <c r="J286" s="1217"/>
      <c r="K286" s="1217"/>
      <c r="L286" s="1217"/>
      <c r="M286" s="698">
        <v>0</v>
      </c>
      <c r="N286" s="699">
        <v>0</v>
      </c>
      <c r="O286" s="700">
        <v>0</v>
      </c>
      <c r="P286" s="700">
        <v>0</v>
      </c>
      <c r="Q286" s="705">
        <v>0</v>
      </c>
      <c r="R286" s="700">
        <v>0</v>
      </c>
      <c r="S286" s="701">
        <v>0</v>
      </c>
      <c r="T286" s="700">
        <v>0</v>
      </c>
      <c r="U286" s="701">
        <v>0</v>
      </c>
      <c r="V286" s="700">
        <v>0</v>
      </c>
      <c r="W286" s="701">
        <v>0</v>
      </c>
      <c r="X286" s="700">
        <v>0</v>
      </c>
      <c r="Y286" s="701">
        <v>0</v>
      </c>
      <c r="Z286" s="700">
        <v>0</v>
      </c>
      <c r="AA286" s="701">
        <v>0</v>
      </c>
      <c r="AB286" s="706">
        <v>0</v>
      </c>
      <c r="AC286" s="698">
        <v>0</v>
      </c>
      <c r="AD286" s="1212"/>
      <c r="AE286" s="1212"/>
      <c r="AF286" s="1213"/>
    </row>
    <row r="287" spans="1:32" ht="15" customHeight="1" x14ac:dyDescent="0.2">
      <c r="A287" s="352">
        <v>381</v>
      </c>
      <c r="B287" s="751"/>
      <c r="C287" s="356"/>
      <c r="D287" s="356"/>
      <c r="E287" s="360"/>
      <c r="F287" s="1249" t="s">
        <v>524</v>
      </c>
      <c r="G287" s="1250"/>
      <c r="H287" s="1250"/>
      <c r="I287" s="1250"/>
      <c r="J287" s="1250"/>
      <c r="K287" s="1250"/>
      <c r="L287" s="1250"/>
      <c r="M287" s="698">
        <v>0</v>
      </c>
      <c r="N287" s="699">
        <v>0</v>
      </c>
      <c r="O287" s="700">
        <v>0</v>
      </c>
      <c r="P287" s="700">
        <v>0</v>
      </c>
      <c r="Q287" s="705">
        <v>0</v>
      </c>
      <c r="R287" s="700">
        <v>0</v>
      </c>
      <c r="S287" s="701">
        <v>0</v>
      </c>
      <c r="T287" s="700">
        <v>0</v>
      </c>
      <c r="U287" s="701">
        <v>0</v>
      </c>
      <c r="V287" s="700">
        <v>0</v>
      </c>
      <c r="W287" s="701">
        <v>0</v>
      </c>
      <c r="X287" s="700">
        <v>0</v>
      </c>
      <c r="Y287" s="701">
        <v>0</v>
      </c>
      <c r="Z287" s="700">
        <v>0</v>
      </c>
      <c r="AA287" s="701">
        <v>0</v>
      </c>
      <c r="AB287" s="706">
        <v>0</v>
      </c>
      <c r="AC287" s="698">
        <v>0</v>
      </c>
      <c r="AD287" s="1212"/>
      <c r="AE287" s="1212"/>
      <c r="AF287" s="1213"/>
    </row>
    <row r="288" spans="1:32" ht="15" customHeight="1" x14ac:dyDescent="0.2">
      <c r="A288" s="352">
        <v>382</v>
      </c>
      <c r="B288" s="751"/>
      <c r="C288" s="356"/>
      <c r="D288" s="370"/>
      <c r="E288" s="1251" t="s">
        <v>525</v>
      </c>
      <c r="F288" s="1252"/>
      <c r="G288" s="1252"/>
      <c r="H288" s="1252"/>
      <c r="I288" s="1252"/>
      <c r="J288" s="1252"/>
      <c r="K288" s="1252"/>
      <c r="L288" s="1252"/>
      <c r="M288" s="407">
        <f>SUM(M289:M290)</f>
        <v>0</v>
      </c>
      <c r="N288" s="410">
        <f t="shared" ref="N288:AC288" si="65">SUBTOTAL(9,N289:N290)</f>
        <v>0</v>
      </c>
      <c r="O288" s="414">
        <f t="shared" si="65"/>
        <v>0</v>
      </c>
      <c r="P288" s="413">
        <f t="shared" si="65"/>
        <v>0</v>
      </c>
      <c r="Q288" s="415">
        <f t="shared" si="65"/>
        <v>0</v>
      </c>
      <c r="R288" s="414">
        <f t="shared" si="65"/>
        <v>0</v>
      </c>
      <c r="S288" s="414">
        <f t="shared" si="65"/>
        <v>0</v>
      </c>
      <c r="T288" s="414">
        <f t="shared" si="65"/>
        <v>0</v>
      </c>
      <c r="U288" s="414">
        <f t="shared" si="65"/>
        <v>0</v>
      </c>
      <c r="V288" s="414">
        <f t="shared" si="65"/>
        <v>0</v>
      </c>
      <c r="W288" s="414">
        <f t="shared" si="65"/>
        <v>0</v>
      </c>
      <c r="X288" s="414">
        <f t="shared" si="65"/>
        <v>0</v>
      </c>
      <c r="Y288" s="414">
        <f t="shared" si="65"/>
        <v>0</v>
      </c>
      <c r="Z288" s="414">
        <f t="shared" si="65"/>
        <v>0</v>
      </c>
      <c r="AA288" s="414">
        <f t="shared" si="65"/>
        <v>0</v>
      </c>
      <c r="AB288" s="424">
        <f t="shared" si="65"/>
        <v>0</v>
      </c>
      <c r="AC288" s="407">
        <f t="shared" si="65"/>
        <v>0</v>
      </c>
      <c r="AD288" s="1212"/>
      <c r="AE288" s="1212"/>
      <c r="AF288" s="1213"/>
    </row>
    <row r="289" spans="1:32" ht="15" customHeight="1" x14ac:dyDescent="0.2">
      <c r="A289" s="352">
        <v>383</v>
      </c>
      <c r="B289" s="751"/>
      <c r="C289" s="656"/>
      <c r="D289" s="656"/>
      <c r="E289" s="359"/>
      <c r="F289" s="1253" t="s">
        <v>526</v>
      </c>
      <c r="G289" s="1254"/>
      <c r="H289" s="1254"/>
      <c r="I289" s="1254"/>
      <c r="J289" s="1254"/>
      <c r="K289" s="1254"/>
      <c r="L289" s="1254"/>
      <c r="M289" s="698">
        <v>0</v>
      </c>
      <c r="N289" s="699">
        <v>0</v>
      </c>
      <c r="O289" s="700">
        <v>0</v>
      </c>
      <c r="P289" s="700">
        <v>0</v>
      </c>
      <c r="Q289" s="705">
        <v>0</v>
      </c>
      <c r="R289" s="700">
        <v>0</v>
      </c>
      <c r="S289" s="701">
        <v>0</v>
      </c>
      <c r="T289" s="700">
        <v>0</v>
      </c>
      <c r="U289" s="701">
        <v>0</v>
      </c>
      <c r="V289" s="700">
        <v>0</v>
      </c>
      <c r="W289" s="701">
        <v>0</v>
      </c>
      <c r="X289" s="700">
        <v>0</v>
      </c>
      <c r="Y289" s="701">
        <v>0</v>
      </c>
      <c r="Z289" s="700">
        <v>0</v>
      </c>
      <c r="AA289" s="701">
        <v>0</v>
      </c>
      <c r="AB289" s="706">
        <v>0</v>
      </c>
      <c r="AC289" s="698">
        <v>0</v>
      </c>
      <c r="AD289" s="1212"/>
      <c r="AE289" s="1212"/>
      <c r="AF289" s="1213"/>
    </row>
    <row r="290" spans="1:32" ht="15" customHeight="1" x14ac:dyDescent="0.2">
      <c r="A290" s="352">
        <v>384</v>
      </c>
      <c r="B290" s="751"/>
      <c r="C290" s="656"/>
      <c r="D290" s="656"/>
      <c r="E290" s="359"/>
      <c r="F290" s="1216" t="s">
        <v>527</v>
      </c>
      <c r="G290" s="1217"/>
      <c r="H290" s="1217"/>
      <c r="I290" s="1217"/>
      <c r="J290" s="1217"/>
      <c r="K290" s="1217"/>
      <c r="L290" s="1217"/>
      <c r="M290" s="698">
        <v>0</v>
      </c>
      <c r="N290" s="699">
        <v>0</v>
      </c>
      <c r="O290" s="700">
        <v>0</v>
      </c>
      <c r="P290" s="700">
        <v>0</v>
      </c>
      <c r="Q290" s="705">
        <v>0</v>
      </c>
      <c r="R290" s="700">
        <v>0</v>
      </c>
      <c r="S290" s="701">
        <v>0</v>
      </c>
      <c r="T290" s="700">
        <v>0</v>
      </c>
      <c r="U290" s="701">
        <v>0</v>
      </c>
      <c r="V290" s="700">
        <v>0</v>
      </c>
      <c r="W290" s="701">
        <v>0</v>
      </c>
      <c r="X290" s="700">
        <v>0</v>
      </c>
      <c r="Y290" s="701">
        <v>0</v>
      </c>
      <c r="Z290" s="700">
        <v>0</v>
      </c>
      <c r="AA290" s="701">
        <v>0</v>
      </c>
      <c r="AB290" s="706">
        <v>0</v>
      </c>
      <c r="AC290" s="698">
        <v>0</v>
      </c>
      <c r="AD290" s="1212"/>
      <c r="AE290" s="1212"/>
      <c r="AF290" s="1213"/>
    </row>
    <row r="291" spans="1:32" ht="15" customHeight="1" x14ac:dyDescent="0.2">
      <c r="A291" s="352">
        <v>385</v>
      </c>
      <c r="B291" s="751"/>
      <c r="C291" s="356"/>
      <c r="D291" s="1234" t="s">
        <v>81</v>
      </c>
      <c r="E291" s="1259"/>
      <c r="F291" s="1259"/>
      <c r="G291" s="1259"/>
      <c r="H291" s="1259"/>
      <c r="I291" s="1259"/>
      <c r="J291" s="1259"/>
      <c r="K291" s="1259"/>
      <c r="L291" s="1259"/>
      <c r="M291" s="1235"/>
      <c r="N291" s="1235"/>
      <c r="O291" s="1235"/>
      <c r="P291" s="1235"/>
      <c r="Q291" s="1235"/>
      <c r="R291" s="1235"/>
      <c r="S291" s="1235"/>
      <c r="T291" s="1235"/>
      <c r="U291" s="1235"/>
      <c r="V291" s="1235"/>
      <c r="W291" s="1235"/>
      <c r="X291" s="1235"/>
      <c r="Y291" s="1235"/>
      <c r="Z291" s="1235"/>
      <c r="AA291" s="1235"/>
      <c r="AB291" s="1235"/>
      <c r="AC291" s="1235"/>
      <c r="AD291" s="1235"/>
      <c r="AE291" s="1235"/>
      <c r="AF291" s="1258"/>
    </row>
    <row r="292" spans="1:32" ht="15" customHeight="1" x14ac:dyDescent="0.2">
      <c r="A292" s="352">
        <v>386</v>
      </c>
      <c r="B292" s="751"/>
      <c r="C292" s="356"/>
      <c r="D292" s="370"/>
      <c r="E292" s="1251" t="s">
        <v>460</v>
      </c>
      <c r="F292" s="1252"/>
      <c r="G292" s="1252"/>
      <c r="H292" s="1252"/>
      <c r="I292" s="1252"/>
      <c r="J292" s="1252"/>
      <c r="K292" s="1252"/>
      <c r="L292" s="1252"/>
      <c r="M292" s="407">
        <f>SUM(M293:M295)</f>
        <v>0</v>
      </c>
      <c r="N292" s="1188"/>
      <c r="O292" s="1243"/>
      <c r="P292" s="1243"/>
      <c r="Q292" s="1243"/>
      <c r="R292" s="1243"/>
      <c r="S292" s="1243"/>
      <c r="T292" s="1243"/>
      <c r="U292" s="1243"/>
      <c r="V292" s="1243"/>
      <c r="W292" s="1243"/>
      <c r="X292" s="1243"/>
      <c r="Y292" s="1243"/>
      <c r="Z292" s="1243"/>
      <c r="AA292" s="1243"/>
      <c r="AB292" s="1243"/>
      <c r="AC292" s="1243"/>
      <c r="AD292" s="1211"/>
      <c r="AE292" s="1212"/>
      <c r="AF292" s="1213"/>
    </row>
    <row r="293" spans="1:32" ht="27.75" customHeight="1" x14ac:dyDescent="0.2">
      <c r="A293" s="352">
        <v>387</v>
      </c>
      <c r="B293" s="751"/>
      <c r="C293" s="656"/>
      <c r="D293" s="656"/>
      <c r="E293" s="359"/>
      <c r="F293" s="1253" t="s">
        <v>84</v>
      </c>
      <c r="G293" s="1254"/>
      <c r="H293" s="1254"/>
      <c r="I293" s="1254"/>
      <c r="J293" s="1254"/>
      <c r="K293" s="1254"/>
      <c r="L293" s="1254"/>
      <c r="M293" s="698">
        <v>0</v>
      </c>
      <c r="N293" s="1244"/>
      <c r="O293" s="1244"/>
      <c r="P293" s="1244"/>
      <c r="Q293" s="1244"/>
      <c r="R293" s="1244"/>
      <c r="S293" s="1244"/>
      <c r="T293" s="1244"/>
      <c r="U293" s="1244"/>
      <c r="V293" s="1244"/>
      <c r="W293" s="1244"/>
      <c r="X293" s="1244"/>
      <c r="Y293" s="1244"/>
      <c r="Z293" s="1244"/>
      <c r="AA293" s="1244"/>
      <c r="AB293" s="1244"/>
      <c r="AC293" s="1244"/>
      <c r="AD293" s="1211"/>
      <c r="AE293" s="1212"/>
      <c r="AF293" s="1213"/>
    </row>
    <row r="294" spans="1:32" ht="27.75" customHeight="1" x14ac:dyDescent="0.2">
      <c r="A294" s="352">
        <v>388</v>
      </c>
      <c r="B294" s="751"/>
      <c r="C294" s="656"/>
      <c r="D294" s="656"/>
      <c r="E294" s="359"/>
      <c r="F294" s="1216" t="s">
        <v>83</v>
      </c>
      <c r="G294" s="1217"/>
      <c r="H294" s="1217"/>
      <c r="I294" s="1217"/>
      <c r="J294" s="1217"/>
      <c r="K294" s="1217"/>
      <c r="L294" s="1217"/>
      <c r="M294" s="698">
        <v>0</v>
      </c>
      <c r="N294" s="1244"/>
      <c r="O294" s="1244"/>
      <c r="P294" s="1244"/>
      <c r="Q294" s="1244"/>
      <c r="R294" s="1244"/>
      <c r="S294" s="1244"/>
      <c r="T294" s="1244"/>
      <c r="U294" s="1244"/>
      <c r="V294" s="1244"/>
      <c r="W294" s="1244"/>
      <c r="X294" s="1244"/>
      <c r="Y294" s="1244"/>
      <c r="Z294" s="1244"/>
      <c r="AA294" s="1244"/>
      <c r="AB294" s="1244"/>
      <c r="AC294" s="1244"/>
      <c r="AD294" s="1211"/>
      <c r="AE294" s="1212"/>
      <c r="AF294" s="1213"/>
    </row>
    <row r="295" spans="1:32" ht="15" customHeight="1" x14ac:dyDescent="0.2">
      <c r="A295" s="352">
        <v>389</v>
      </c>
      <c r="B295" s="751"/>
      <c r="C295" s="656"/>
      <c r="D295" s="656"/>
      <c r="E295" s="359"/>
      <c r="F295" s="1249" t="s">
        <v>82</v>
      </c>
      <c r="G295" s="1250"/>
      <c r="H295" s="1250"/>
      <c r="I295" s="1250"/>
      <c r="J295" s="1250"/>
      <c r="K295" s="1250"/>
      <c r="L295" s="1250"/>
      <c r="M295" s="698">
        <v>0</v>
      </c>
      <c r="N295" s="1244"/>
      <c r="O295" s="1244"/>
      <c r="P295" s="1244"/>
      <c r="Q295" s="1244"/>
      <c r="R295" s="1244"/>
      <c r="S295" s="1244"/>
      <c r="T295" s="1244"/>
      <c r="U295" s="1244"/>
      <c r="V295" s="1244"/>
      <c r="W295" s="1244"/>
      <c r="X295" s="1244"/>
      <c r="Y295" s="1244"/>
      <c r="Z295" s="1244"/>
      <c r="AA295" s="1244"/>
      <c r="AB295" s="1244"/>
      <c r="AC295" s="1244"/>
      <c r="AD295" s="1211"/>
      <c r="AE295" s="1212"/>
      <c r="AF295" s="1213"/>
    </row>
    <row r="296" spans="1:32" ht="15" customHeight="1" x14ac:dyDescent="0.2">
      <c r="A296" s="352">
        <v>390</v>
      </c>
      <c r="B296" s="751"/>
      <c r="C296" s="356"/>
      <c r="D296" s="370"/>
      <c r="E296" s="1251" t="s">
        <v>461</v>
      </c>
      <c r="F296" s="1252"/>
      <c r="G296" s="1252"/>
      <c r="H296" s="1252"/>
      <c r="I296" s="1252"/>
      <c r="J296" s="1252"/>
      <c r="K296" s="1252"/>
      <c r="L296" s="1252"/>
      <c r="M296" s="407">
        <f>SUM(M297:M300)</f>
        <v>0</v>
      </c>
      <c r="N296" s="1244"/>
      <c r="O296" s="1244"/>
      <c r="P296" s="1244"/>
      <c r="Q296" s="1244"/>
      <c r="R296" s="1244"/>
      <c r="S296" s="1244"/>
      <c r="T296" s="1244"/>
      <c r="U296" s="1244"/>
      <c r="V296" s="1244"/>
      <c r="W296" s="1244"/>
      <c r="X296" s="1244"/>
      <c r="Y296" s="1244"/>
      <c r="Z296" s="1244"/>
      <c r="AA296" s="1244"/>
      <c r="AB296" s="1244"/>
      <c r="AC296" s="1244"/>
      <c r="AD296" s="1211"/>
      <c r="AE296" s="1212"/>
      <c r="AF296" s="1213"/>
    </row>
    <row r="297" spans="1:32" ht="27" customHeight="1" x14ac:dyDescent="0.2">
      <c r="A297" s="352">
        <v>391</v>
      </c>
      <c r="B297" s="751"/>
      <c r="C297" s="656"/>
      <c r="D297" s="656"/>
      <c r="E297" s="359"/>
      <c r="F297" s="1253" t="s">
        <v>85</v>
      </c>
      <c r="G297" s="1254"/>
      <c r="H297" s="1254"/>
      <c r="I297" s="1254"/>
      <c r="J297" s="1254"/>
      <c r="K297" s="1254"/>
      <c r="L297" s="1254"/>
      <c r="M297" s="698">
        <v>0</v>
      </c>
      <c r="N297" s="1244"/>
      <c r="O297" s="1244"/>
      <c r="P297" s="1244"/>
      <c r="Q297" s="1244"/>
      <c r="R297" s="1244"/>
      <c r="S297" s="1244"/>
      <c r="T297" s="1244"/>
      <c r="U297" s="1244"/>
      <c r="V297" s="1244"/>
      <c r="W297" s="1244"/>
      <c r="X297" s="1244"/>
      <c r="Y297" s="1244"/>
      <c r="Z297" s="1244"/>
      <c r="AA297" s="1244"/>
      <c r="AB297" s="1244"/>
      <c r="AC297" s="1244"/>
      <c r="AD297" s="1211"/>
      <c r="AE297" s="1212"/>
      <c r="AF297" s="1213"/>
    </row>
    <row r="298" spans="1:32" ht="27" customHeight="1" x14ac:dyDescent="0.2">
      <c r="A298" s="352">
        <v>392</v>
      </c>
      <c r="B298" s="751"/>
      <c r="C298" s="656"/>
      <c r="D298" s="656"/>
      <c r="E298" s="359"/>
      <c r="F298" s="1216" t="s">
        <v>86</v>
      </c>
      <c r="G298" s="1217"/>
      <c r="H298" s="1217"/>
      <c r="I298" s="1217"/>
      <c r="J298" s="1217"/>
      <c r="K298" s="1217"/>
      <c r="L298" s="1217"/>
      <c r="M298" s="698">
        <v>0</v>
      </c>
      <c r="N298" s="1244"/>
      <c r="O298" s="1244"/>
      <c r="P298" s="1244"/>
      <c r="Q298" s="1244"/>
      <c r="R298" s="1244"/>
      <c r="S298" s="1244"/>
      <c r="T298" s="1244"/>
      <c r="U298" s="1244"/>
      <c r="V298" s="1244"/>
      <c r="W298" s="1244"/>
      <c r="X298" s="1244"/>
      <c r="Y298" s="1244"/>
      <c r="Z298" s="1244"/>
      <c r="AA298" s="1244"/>
      <c r="AB298" s="1244"/>
      <c r="AC298" s="1244"/>
      <c r="AD298" s="1211"/>
      <c r="AE298" s="1212"/>
      <c r="AF298" s="1213"/>
    </row>
    <row r="299" spans="1:32" ht="45" customHeight="1" x14ac:dyDescent="0.2">
      <c r="A299" s="352">
        <v>393</v>
      </c>
      <c r="B299" s="751"/>
      <c r="C299" s="656"/>
      <c r="D299" s="656"/>
      <c r="E299" s="359" t="s">
        <v>89</v>
      </c>
      <c r="F299" s="1216" t="s">
        <v>87</v>
      </c>
      <c r="G299" s="1217"/>
      <c r="H299" s="1217"/>
      <c r="I299" s="1217"/>
      <c r="J299" s="1217"/>
      <c r="K299" s="1217"/>
      <c r="L299" s="1217"/>
      <c r="M299" s="698">
        <v>0</v>
      </c>
      <c r="N299" s="1244"/>
      <c r="O299" s="1244"/>
      <c r="P299" s="1244"/>
      <c r="Q299" s="1244"/>
      <c r="R299" s="1244"/>
      <c r="S299" s="1244"/>
      <c r="T299" s="1244"/>
      <c r="U299" s="1244"/>
      <c r="V299" s="1244"/>
      <c r="W299" s="1244"/>
      <c r="X299" s="1244"/>
      <c r="Y299" s="1244"/>
      <c r="Z299" s="1244"/>
      <c r="AA299" s="1244"/>
      <c r="AB299" s="1244"/>
      <c r="AC299" s="1244"/>
      <c r="AD299" s="1211"/>
      <c r="AE299" s="1212"/>
      <c r="AF299" s="1213"/>
    </row>
    <row r="300" spans="1:32" ht="45" customHeight="1" x14ac:dyDescent="0.2">
      <c r="A300" s="352">
        <v>394</v>
      </c>
      <c r="B300" s="751"/>
      <c r="C300" s="664"/>
      <c r="D300" s="664"/>
      <c r="E300" s="664"/>
      <c r="F300" s="1249" t="s">
        <v>88</v>
      </c>
      <c r="G300" s="1250"/>
      <c r="H300" s="1250"/>
      <c r="I300" s="1250"/>
      <c r="J300" s="1250"/>
      <c r="K300" s="1250"/>
      <c r="L300" s="1250"/>
      <c r="M300" s="698">
        <v>0</v>
      </c>
      <c r="N300" s="961"/>
      <c r="O300" s="961"/>
      <c r="P300" s="961"/>
      <c r="Q300" s="961"/>
      <c r="R300" s="961"/>
      <c r="S300" s="961"/>
      <c r="T300" s="961"/>
      <c r="U300" s="961"/>
      <c r="V300" s="961"/>
      <c r="W300" s="961"/>
      <c r="X300" s="961"/>
      <c r="Y300" s="961"/>
      <c r="Z300" s="961"/>
      <c r="AA300" s="961"/>
      <c r="AB300" s="961"/>
      <c r="AC300" s="961"/>
      <c r="AD300" s="1211"/>
      <c r="AE300" s="1212"/>
      <c r="AF300" s="1213"/>
    </row>
    <row r="301" spans="1:32" x14ac:dyDescent="0.2">
      <c r="A301" s="352">
        <v>395</v>
      </c>
      <c r="B301" s="751"/>
      <c r="C301" s="664"/>
      <c r="D301" s="664"/>
      <c r="E301" s="1274" t="s">
        <v>195</v>
      </c>
      <c r="F301" s="1275"/>
      <c r="G301" s="1275"/>
      <c r="H301" s="1275"/>
      <c r="I301" s="1275"/>
      <c r="J301" s="1275"/>
      <c r="K301" s="1275"/>
      <c r="L301" s="1275"/>
      <c r="M301" s="407">
        <f>SUM(M302:M306)</f>
        <v>0</v>
      </c>
      <c r="N301" s="410">
        <f t="shared" ref="N301:AC301" si="66">SUBTOTAL(9,N302:N306)</f>
        <v>0</v>
      </c>
      <c r="O301" s="414">
        <f t="shared" si="66"/>
        <v>0</v>
      </c>
      <c r="P301" s="413">
        <f t="shared" si="66"/>
        <v>0</v>
      </c>
      <c r="Q301" s="415">
        <f t="shared" si="66"/>
        <v>0</v>
      </c>
      <c r="R301" s="414">
        <f t="shared" si="66"/>
        <v>0</v>
      </c>
      <c r="S301" s="414">
        <f t="shared" si="66"/>
        <v>0</v>
      </c>
      <c r="T301" s="414">
        <f t="shared" si="66"/>
        <v>0</v>
      </c>
      <c r="U301" s="414">
        <f t="shared" si="66"/>
        <v>0</v>
      </c>
      <c r="V301" s="414">
        <f t="shared" si="66"/>
        <v>0</v>
      </c>
      <c r="W301" s="414">
        <f t="shared" si="66"/>
        <v>0</v>
      </c>
      <c r="X301" s="414">
        <f t="shared" si="66"/>
        <v>0</v>
      </c>
      <c r="Y301" s="414">
        <f t="shared" si="66"/>
        <v>0</v>
      </c>
      <c r="Z301" s="414">
        <f t="shared" si="66"/>
        <v>0</v>
      </c>
      <c r="AA301" s="414">
        <f t="shared" si="66"/>
        <v>0</v>
      </c>
      <c r="AB301" s="424">
        <f t="shared" si="66"/>
        <v>0</v>
      </c>
      <c r="AC301" s="438">
        <f t="shared" si="66"/>
        <v>0</v>
      </c>
      <c r="AD301" s="1212"/>
      <c r="AE301" s="1212"/>
      <c r="AF301" s="1213"/>
    </row>
    <row r="302" spans="1:32" ht="27" customHeight="1" x14ac:dyDescent="0.2">
      <c r="A302" s="352">
        <v>396</v>
      </c>
      <c r="B302" s="751"/>
      <c r="C302" s="656"/>
      <c r="D302" s="656"/>
      <c r="E302" s="359"/>
      <c r="F302" s="1253" t="s">
        <v>196</v>
      </c>
      <c r="G302" s="1254"/>
      <c r="H302" s="1254"/>
      <c r="I302" s="1254"/>
      <c r="J302" s="1254"/>
      <c r="K302" s="1254"/>
      <c r="L302" s="1254"/>
      <c r="M302" s="698">
        <v>0</v>
      </c>
      <c r="N302" s="699">
        <v>0</v>
      </c>
      <c r="O302" s="700">
        <v>0</v>
      </c>
      <c r="P302" s="700">
        <v>0</v>
      </c>
      <c r="Q302" s="705">
        <v>0</v>
      </c>
      <c r="R302" s="1149"/>
      <c r="S302" s="1150"/>
      <c r="T302" s="1150"/>
      <c r="U302" s="1150"/>
      <c r="V302" s="1150"/>
      <c r="W302" s="1150"/>
      <c r="X302" s="1150"/>
      <c r="Y302" s="1150"/>
      <c r="Z302" s="1150"/>
      <c r="AA302" s="1150"/>
      <c r="AB302" s="1151"/>
      <c r="AC302" s="1158"/>
      <c r="AD302" s="1212"/>
      <c r="AE302" s="1212"/>
      <c r="AF302" s="1213"/>
    </row>
    <row r="303" spans="1:32" ht="27" customHeight="1" x14ac:dyDescent="0.2">
      <c r="A303" s="352">
        <v>397</v>
      </c>
      <c r="B303" s="751"/>
      <c r="C303" s="656"/>
      <c r="D303" s="656"/>
      <c r="E303" s="359"/>
      <c r="F303" s="1216" t="s">
        <v>197</v>
      </c>
      <c r="G303" s="1217"/>
      <c r="H303" s="1217"/>
      <c r="I303" s="1217"/>
      <c r="J303" s="1217"/>
      <c r="K303" s="1217"/>
      <c r="L303" s="1217"/>
      <c r="M303" s="698">
        <v>0</v>
      </c>
      <c r="N303" s="699">
        <v>0</v>
      </c>
      <c r="O303" s="700">
        <v>0</v>
      </c>
      <c r="P303" s="700">
        <v>0</v>
      </c>
      <c r="Q303" s="705">
        <v>0</v>
      </c>
      <c r="R303" s="1152"/>
      <c r="S303" s="1153"/>
      <c r="T303" s="1153"/>
      <c r="U303" s="1153"/>
      <c r="V303" s="1153"/>
      <c r="W303" s="1153"/>
      <c r="X303" s="1153"/>
      <c r="Y303" s="1153"/>
      <c r="Z303" s="1153"/>
      <c r="AA303" s="1153"/>
      <c r="AB303" s="1154"/>
      <c r="AC303" s="1421"/>
      <c r="AD303" s="1212"/>
      <c r="AE303" s="1212"/>
      <c r="AF303" s="1213"/>
    </row>
    <row r="304" spans="1:32" ht="15" customHeight="1" x14ac:dyDescent="0.2">
      <c r="A304" s="352">
        <v>397</v>
      </c>
      <c r="B304" s="751"/>
      <c r="C304" s="656"/>
      <c r="D304" s="656"/>
      <c r="E304" s="359"/>
      <c r="F304" s="1216" t="s">
        <v>198</v>
      </c>
      <c r="G304" s="1217"/>
      <c r="H304" s="1217"/>
      <c r="I304" s="1217"/>
      <c r="J304" s="1217"/>
      <c r="K304" s="1217"/>
      <c r="L304" s="1217"/>
      <c r="M304" s="698">
        <v>0</v>
      </c>
      <c r="N304" s="699">
        <v>0</v>
      </c>
      <c r="O304" s="700">
        <v>0</v>
      </c>
      <c r="P304" s="700">
        <v>0</v>
      </c>
      <c r="Q304" s="705">
        <v>0</v>
      </c>
      <c r="R304" s="1155"/>
      <c r="S304" s="1156"/>
      <c r="T304" s="1156"/>
      <c r="U304" s="1156"/>
      <c r="V304" s="1156"/>
      <c r="W304" s="1156"/>
      <c r="X304" s="1156"/>
      <c r="Y304" s="1156"/>
      <c r="Z304" s="1156"/>
      <c r="AA304" s="1156"/>
      <c r="AB304" s="1157"/>
      <c r="AC304" s="1422"/>
      <c r="AD304" s="1212"/>
      <c r="AE304" s="1212"/>
      <c r="AF304" s="1213"/>
    </row>
    <row r="305" spans="1:32" ht="15" customHeight="1" x14ac:dyDescent="0.2">
      <c r="A305" s="352">
        <v>397</v>
      </c>
      <c r="B305" s="751"/>
      <c r="C305" s="656"/>
      <c r="D305" s="656"/>
      <c r="E305" s="359"/>
      <c r="F305" s="1216" t="s">
        <v>199</v>
      </c>
      <c r="G305" s="1217"/>
      <c r="H305" s="1217"/>
      <c r="I305" s="1217"/>
      <c r="J305" s="1217"/>
      <c r="K305" s="1217"/>
      <c r="L305" s="1217"/>
      <c r="M305" s="698">
        <v>0</v>
      </c>
      <c r="N305" s="699">
        <v>0</v>
      </c>
      <c r="O305" s="700">
        <v>0</v>
      </c>
      <c r="P305" s="700">
        <v>0</v>
      </c>
      <c r="Q305" s="705">
        <v>0</v>
      </c>
      <c r="R305" s="700">
        <v>0</v>
      </c>
      <c r="S305" s="701">
        <v>0</v>
      </c>
      <c r="T305" s="700">
        <v>0</v>
      </c>
      <c r="U305" s="701">
        <v>0</v>
      </c>
      <c r="V305" s="700">
        <v>0</v>
      </c>
      <c r="W305" s="701">
        <v>0</v>
      </c>
      <c r="X305" s="700">
        <v>0</v>
      </c>
      <c r="Y305" s="701">
        <v>0</v>
      </c>
      <c r="Z305" s="700">
        <v>0</v>
      </c>
      <c r="AA305" s="701">
        <v>0</v>
      </c>
      <c r="AB305" s="706">
        <v>0</v>
      </c>
      <c r="AC305" s="698">
        <v>0</v>
      </c>
      <c r="AD305" s="1212"/>
      <c r="AE305" s="1212"/>
      <c r="AF305" s="1213"/>
    </row>
    <row r="306" spans="1:32" ht="15" customHeight="1" x14ac:dyDescent="0.2">
      <c r="A306" s="352">
        <v>397</v>
      </c>
      <c r="B306" s="751"/>
      <c r="C306" s="656"/>
      <c r="D306" s="656"/>
      <c r="E306" s="359"/>
      <c r="F306" s="1216" t="s">
        <v>90</v>
      </c>
      <c r="G306" s="1217"/>
      <c r="H306" s="1217"/>
      <c r="I306" s="1217"/>
      <c r="J306" s="1217"/>
      <c r="K306" s="1217"/>
      <c r="L306" s="1217"/>
      <c r="M306" s="698">
        <v>0</v>
      </c>
      <c r="N306" s="699">
        <v>0</v>
      </c>
      <c r="O306" s="700">
        <v>0</v>
      </c>
      <c r="P306" s="700">
        <v>0</v>
      </c>
      <c r="Q306" s="705">
        <v>0</v>
      </c>
      <c r="R306" s="700">
        <v>0</v>
      </c>
      <c r="S306" s="701">
        <v>0</v>
      </c>
      <c r="T306" s="700">
        <v>0</v>
      </c>
      <c r="U306" s="701">
        <v>0</v>
      </c>
      <c r="V306" s="700">
        <v>0</v>
      </c>
      <c r="W306" s="701">
        <v>0</v>
      </c>
      <c r="X306" s="700">
        <v>0</v>
      </c>
      <c r="Y306" s="701">
        <v>0</v>
      </c>
      <c r="Z306" s="700">
        <v>0</v>
      </c>
      <c r="AA306" s="701">
        <v>0</v>
      </c>
      <c r="AB306" s="706">
        <v>0</v>
      </c>
      <c r="AC306" s="707">
        <v>0</v>
      </c>
      <c r="AD306" s="1212"/>
      <c r="AE306" s="1212"/>
      <c r="AF306" s="1213"/>
    </row>
    <row r="307" spans="1:32" ht="15" customHeight="1" x14ac:dyDescent="0.2">
      <c r="A307" s="352">
        <v>385</v>
      </c>
      <c r="B307" s="751"/>
      <c r="C307" s="356"/>
      <c r="D307" s="1234" t="s">
        <v>91</v>
      </c>
      <c r="E307" s="1235"/>
      <c r="F307" s="1235"/>
      <c r="G307" s="1235"/>
      <c r="H307" s="1235"/>
      <c r="I307" s="1235"/>
      <c r="J307" s="1235"/>
      <c r="K307" s="1235"/>
      <c r="L307" s="1235"/>
      <c r="M307" s="1235"/>
      <c r="N307" s="1235"/>
      <c r="O307" s="1235"/>
      <c r="P307" s="1235"/>
      <c r="Q307" s="1235"/>
      <c r="R307" s="1235"/>
      <c r="S307" s="1235"/>
      <c r="T307" s="1235"/>
      <c r="U307" s="1235"/>
      <c r="V307" s="1235"/>
      <c r="W307" s="1235"/>
      <c r="X307" s="1235"/>
      <c r="Y307" s="1235"/>
      <c r="Z307" s="1235"/>
      <c r="AA307" s="1235"/>
      <c r="AB307" s="1235"/>
      <c r="AC307" s="1235"/>
      <c r="AD307" s="1235"/>
      <c r="AE307" s="1235"/>
      <c r="AF307" s="1258"/>
    </row>
    <row r="308" spans="1:32" ht="15" customHeight="1" x14ac:dyDescent="0.2">
      <c r="A308" s="352">
        <v>386</v>
      </c>
      <c r="B308" s="751"/>
      <c r="C308" s="356"/>
      <c r="D308" s="370"/>
      <c r="E308" s="1276" t="s">
        <v>200</v>
      </c>
      <c r="F308" s="1277"/>
      <c r="G308" s="1277"/>
      <c r="H308" s="1277"/>
      <c r="I308" s="1277"/>
      <c r="J308" s="1277"/>
      <c r="K308" s="1277"/>
      <c r="L308" s="1277"/>
      <c r="M308" s="407">
        <f>SUM(M309:M311)</f>
        <v>0</v>
      </c>
      <c r="N308" s="410">
        <f t="shared" ref="N308:AC308" si="67">SUBTOTAL(9,N309:N311)</f>
        <v>0</v>
      </c>
      <c r="O308" s="414">
        <f t="shared" si="67"/>
        <v>0</v>
      </c>
      <c r="P308" s="413">
        <f t="shared" si="67"/>
        <v>0</v>
      </c>
      <c r="Q308" s="415">
        <f t="shared" si="67"/>
        <v>0</v>
      </c>
      <c r="R308" s="414">
        <f t="shared" si="67"/>
        <v>0</v>
      </c>
      <c r="S308" s="414">
        <f t="shared" si="67"/>
        <v>0</v>
      </c>
      <c r="T308" s="414">
        <f t="shared" si="67"/>
        <v>0</v>
      </c>
      <c r="U308" s="414">
        <f t="shared" si="67"/>
        <v>0</v>
      </c>
      <c r="V308" s="414">
        <f t="shared" si="67"/>
        <v>0</v>
      </c>
      <c r="W308" s="414">
        <f t="shared" si="67"/>
        <v>0</v>
      </c>
      <c r="X308" s="414">
        <f t="shared" si="67"/>
        <v>0</v>
      </c>
      <c r="Y308" s="414">
        <f t="shared" si="67"/>
        <v>0</v>
      </c>
      <c r="Z308" s="414">
        <f t="shared" si="67"/>
        <v>0</v>
      </c>
      <c r="AA308" s="414">
        <f t="shared" si="67"/>
        <v>0</v>
      </c>
      <c r="AB308" s="424">
        <f t="shared" si="67"/>
        <v>0</v>
      </c>
      <c r="AC308" s="407">
        <f t="shared" si="67"/>
        <v>0</v>
      </c>
      <c r="AD308" s="1247"/>
      <c r="AE308" s="1247"/>
      <c r="AF308" s="1248"/>
    </row>
    <row r="309" spans="1:32" ht="15" customHeight="1" x14ac:dyDescent="0.2">
      <c r="A309" s="352">
        <v>387</v>
      </c>
      <c r="B309" s="751"/>
      <c r="C309" s="656"/>
      <c r="D309" s="656"/>
      <c r="E309" s="359"/>
      <c r="F309" s="1253" t="s">
        <v>92</v>
      </c>
      <c r="G309" s="1254"/>
      <c r="H309" s="1254"/>
      <c r="I309" s="1254"/>
      <c r="J309" s="1254"/>
      <c r="K309" s="1254"/>
      <c r="L309" s="1254"/>
      <c r="M309" s="698">
        <v>0</v>
      </c>
      <c r="N309" s="699">
        <v>0</v>
      </c>
      <c r="O309" s="700">
        <v>0</v>
      </c>
      <c r="P309" s="700">
        <v>0</v>
      </c>
      <c r="Q309" s="705">
        <v>0</v>
      </c>
      <c r="R309" s="1161"/>
      <c r="S309" s="1150"/>
      <c r="T309" s="1150"/>
      <c r="U309" s="1150"/>
      <c r="V309" s="1150"/>
      <c r="W309" s="1150"/>
      <c r="X309" s="1150"/>
      <c r="Y309" s="1150"/>
      <c r="Z309" s="1150"/>
      <c r="AA309" s="1150"/>
      <c r="AB309" s="1151"/>
      <c r="AC309" s="1158"/>
      <c r="AD309" s="1212"/>
      <c r="AE309" s="1212"/>
      <c r="AF309" s="1213"/>
    </row>
    <row r="310" spans="1:32" ht="15" customHeight="1" x14ac:dyDescent="0.2">
      <c r="A310" s="352">
        <v>388</v>
      </c>
      <c r="B310" s="751"/>
      <c r="C310" s="656"/>
      <c r="D310" s="656"/>
      <c r="E310" s="359"/>
      <c r="F310" s="1216" t="s">
        <v>93</v>
      </c>
      <c r="G310" s="1217"/>
      <c r="H310" s="1217"/>
      <c r="I310" s="1217"/>
      <c r="J310" s="1217"/>
      <c r="K310" s="1217"/>
      <c r="L310" s="1217"/>
      <c r="M310" s="698">
        <v>0</v>
      </c>
      <c r="N310" s="699">
        <v>0</v>
      </c>
      <c r="O310" s="700">
        <v>0</v>
      </c>
      <c r="P310" s="700">
        <v>0</v>
      </c>
      <c r="Q310" s="705">
        <v>0</v>
      </c>
      <c r="R310" s="700">
        <v>0</v>
      </c>
      <c r="S310" s="1162"/>
      <c r="T310" s="1153"/>
      <c r="U310" s="1153"/>
      <c r="V310" s="1153"/>
      <c r="W310" s="1153"/>
      <c r="X310" s="1153"/>
      <c r="Y310" s="1153"/>
      <c r="Z310" s="1153"/>
      <c r="AA310" s="1153"/>
      <c r="AB310" s="1154"/>
      <c r="AC310" s="1163"/>
      <c r="AD310" s="1212"/>
      <c r="AE310" s="1212"/>
      <c r="AF310" s="1213"/>
    </row>
    <row r="311" spans="1:32" ht="15" customHeight="1" x14ac:dyDescent="0.2">
      <c r="A311" s="352">
        <v>389</v>
      </c>
      <c r="B311" s="751"/>
      <c r="C311" s="656"/>
      <c r="D311" s="656"/>
      <c r="E311" s="359"/>
      <c r="F311" s="1249" t="s">
        <v>94</v>
      </c>
      <c r="G311" s="1250"/>
      <c r="H311" s="1250"/>
      <c r="I311" s="1250"/>
      <c r="J311" s="1250"/>
      <c r="K311" s="1250"/>
      <c r="L311" s="1250"/>
      <c r="M311" s="698">
        <v>0</v>
      </c>
      <c r="N311" s="699">
        <v>0</v>
      </c>
      <c r="O311" s="700">
        <v>0</v>
      </c>
      <c r="P311" s="700">
        <v>0</v>
      </c>
      <c r="Q311" s="705">
        <v>0</v>
      </c>
      <c r="R311" s="700">
        <v>0</v>
      </c>
      <c r="S311" s="701">
        <v>0</v>
      </c>
      <c r="T311" s="1162"/>
      <c r="U311" s="1156"/>
      <c r="V311" s="1156"/>
      <c r="W311" s="1156"/>
      <c r="X311" s="1156"/>
      <c r="Y311" s="1156"/>
      <c r="Z311" s="1156"/>
      <c r="AA311" s="1156"/>
      <c r="AB311" s="1157"/>
      <c r="AC311" s="1164"/>
      <c r="AD311" s="1212"/>
      <c r="AE311" s="1212"/>
      <c r="AF311" s="1213"/>
    </row>
    <row r="312" spans="1:32" ht="15" customHeight="1" x14ac:dyDescent="0.2">
      <c r="A312" s="352">
        <v>390</v>
      </c>
      <c r="B312" s="751"/>
      <c r="C312" s="356"/>
      <c r="D312" s="370"/>
      <c r="E312" s="1251" t="s">
        <v>95</v>
      </c>
      <c r="F312" s="1252"/>
      <c r="G312" s="1252"/>
      <c r="H312" s="1252"/>
      <c r="I312" s="1252"/>
      <c r="J312" s="1252"/>
      <c r="K312" s="1252"/>
      <c r="L312" s="1252"/>
      <c r="M312" s="407">
        <f>SUM(M313:M314)</f>
        <v>0</v>
      </c>
      <c r="N312" s="410">
        <f t="shared" ref="N312:AC312" si="68">SUBTOTAL(9,N313:N314)</f>
        <v>0</v>
      </c>
      <c r="O312" s="414">
        <f t="shared" si="68"/>
        <v>0</v>
      </c>
      <c r="P312" s="413">
        <f t="shared" si="68"/>
        <v>0</v>
      </c>
      <c r="Q312" s="415">
        <f t="shared" si="68"/>
        <v>0</v>
      </c>
      <c r="R312" s="414">
        <f t="shared" si="68"/>
        <v>0</v>
      </c>
      <c r="S312" s="414">
        <f t="shared" si="68"/>
        <v>0</v>
      </c>
      <c r="T312" s="414">
        <f t="shared" si="68"/>
        <v>0</v>
      </c>
      <c r="U312" s="414">
        <f t="shared" si="68"/>
        <v>0</v>
      </c>
      <c r="V312" s="414">
        <f t="shared" si="68"/>
        <v>0</v>
      </c>
      <c r="W312" s="414">
        <f t="shared" si="68"/>
        <v>0</v>
      </c>
      <c r="X312" s="414">
        <f t="shared" si="68"/>
        <v>0</v>
      </c>
      <c r="Y312" s="414">
        <f t="shared" si="68"/>
        <v>0</v>
      </c>
      <c r="Z312" s="414">
        <f t="shared" si="68"/>
        <v>0</v>
      </c>
      <c r="AA312" s="414">
        <f t="shared" si="68"/>
        <v>0</v>
      </c>
      <c r="AB312" s="424">
        <f t="shared" si="68"/>
        <v>0</v>
      </c>
      <c r="AC312" s="407">
        <f t="shared" si="68"/>
        <v>0</v>
      </c>
      <c r="AD312" s="1212"/>
      <c r="AE312" s="1212"/>
      <c r="AF312" s="1213"/>
    </row>
    <row r="313" spans="1:32" ht="15" customHeight="1" x14ac:dyDescent="0.2">
      <c r="A313" s="352">
        <v>391</v>
      </c>
      <c r="B313" s="751"/>
      <c r="C313" s="656"/>
      <c r="D313" s="656"/>
      <c r="E313" s="359"/>
      <c r="F313" s="1253" t="s">
        <v>96</v>
      </c>
      <c r="G313" s="1254"/>
      <c r="H313" s="1254"/>
      <c r="I313" s="1254"/>
      <c r="J313" s="1254"/>
      <c r="K313" s="1254"/>
      <c r="L313" s="1254"/>
      <c r="M313" s="698">
        <v>0</v>
      </c>
      <c r="N313" s="699">
        <v>0</v>
      </c>
      <c r="O313" s="700">
        <v>0</v>
      </c>
      <c r="P313" s="700">
        <v>0</v>
      </c>
      <c r="Q313" s="705">
        <v>0</v>
      </c>
      <c r="R313" s="700">
        <v>0</v>
      </c>
      <c r="S313" s="701">
        <v>0</v>
      </c>
      <c r="T313" s="700">
        <v>0</v>
      </c>
      <c r="U313" s="701">
        <v>0</v>
      </c>
      <c r="V313" s="700">
        <v>0</v>
      </c>
      <c r="W313" s="701">
        <v>0</v>
      </c>
      <c r="X313" s="700">
        <v>0</v>
      </c>
      <c r="Y313" s="701">
        <v>0</v>
      </c>
      <c r="Z313" s="700">
        <v>0</v>
      </c>
      <c r="AA313" s="701">
        <v>0</v>
      </c>
      <c r="AB313" s="706">
        <v>0</v>
      </c>
      <c r="AC313" s="698">
        <v>0</v>
      </c>
      <c r="AD313" s="1212"/>
      <c r="AE313" s="1212"/>
      <c r="AF313" s="1213"/>
    </row>
    <row r="314" spans="1:32" ht="15" customHeight="1" x14ac:dyDescent="0.2">
      <c r="A314" s="352">
        <v>392</v>
      </c>
      <c r="B314" s="583"/>
      <c r="C314" s="655"/>
      <c r="D314" s="655"/>
      <c r="E314" s="740"/>
      <c r="F314" s="1216" t="s">
        <v>97</v>
      </c>
      <c r="G314" s="1217"/>
      <c r="H314" s="1217"/>
      <c r="I314" s="1217"/>
      <c r="J314" s="1217"/>
      <c r="K314" s="1217"/>
      <c r="L314" s="1217"/>
      <c r="M314" s="698">
        <v>0</v>
      </c>
      <c r="N314" s="699">
        <v>0</v>
      </c>
      <c r="O314" s="700">
        <v>0</v>
      </c>
      <c r="P314" s="700">
        <v>0</v>
      </c>
      <c r="Q314" s="705">
        <v>0</v>
      </c>
      <c r="R314" s="700">
        <v>0</v>
      </c>
      <c r="S314" s="701">
        <v>0</v>
      </c>
      <c r="T314" s="700">
        <v>0</v>
      </c>
      <c r="U314" s="701">
        <v>0</v>
      </c>
      <c r="V314" s="700">
        <v>0</v>
      </c>
      <c r="W314" s="701">
        <v>0</v>
      </c>
      <c r="X314" s="700">
        <v>0</v>
      </c>
      <c r="Y314" s="701">
        <v>0</v>
      </c>
      <c r="Z314" s="700">
        <v>0</v>
      </c>
      <c r="AA314" s="701">
        <v>0</v>
      </c>
      <c r="AB314" s="706">
        <v>0</v>
      </c>
      <c r="AC314" s="698">
        <v>0</v>
      </c>
      <c r="AD314" s="1212"/>
      <c r="AE314" s="1212"/>
      <c r="AF314" s="1213"/>
    </row>
    <row r="315" spans="1:32" ht="15" customHeight="1" x14ac:dyDescent="0.2">
      <c r="A315" s="352">
        <v>326</v>
      </c>
      <c r="B315" s="350"/>
      <c r="C315" s="1263" t="s">
        <v>98</v>
      </c>
      <c r="D315" s="1264"/>
      <c r="E315" s="1264"/>
      <c r="F315" s="1264"/>
      <c r="G315" s="1264"/>
      <c r="H315" s="1264"/>
      <c r="I315" s="1264"/>
      <c r="J315" s="1264"/>
      <c r="K315" s="1264"/>
      <c r="L315" s="1264"/>
      <c r="M315" s="1264"/>
      <c r="N315" s="1264"/>
      <c r="O315" s="1264"/>
      <c r="P315" s="1264"/>
      <c r="Q315" s="1264"/>
      <c r="R315" s="1264"/>
      <c r="S315" s="1264"/>
      <c r="T315" s="1264"/>
      <c r="U315" s="1264"/>
      <c r="V315" s="1264"/>
      <c r="W315" s="1264"/>
      <c r="X315" s="1264"/>
      <c r="Y315" s="1264"/>
      <c r="Z315" s="1264"/>
      <c r="AA315" s="1264"/>
      <c r="AB315" s="1264"/>
      <c r="AC315" s="1264"/>
      <c r="AD315" s="1264"/>
      <c r="AE315" s="1264"/>
      <c r="AF315" s="1265"/>
    </row>
    <row r="316" spans="1:32" ht="15" customHeight="1" x14ac:dyDescent="0.2">
      <c r="A316" s="352">
        <v>327</v>
      </c>
      <c r="B316" s="751"/>
      <c r="C316" s="356"/>
      <c r="D316" s="1234" t="s">
        <v>105</v>
      </c>
      <c r="E316" s="1235"/>
      <c r="F316" s="1235"/>
      <c r="G316" s="1235"/>
      <c r="H316" s="1235"/>
      <c r="I316" s="1235"/>
      <c r="J316" s="1235"/>
      <c r="K316" s="1235"/>
      <c r="L316" s="1235"/>
      <c r="M316" s="407">
        <f>SUM(M317:M322)</f>
        <v>0</v>
      </c>
      <c r="N316" s="410">
        <f t="shared" ref="N316:AC316" si="69">SUBTOTAL(9,N317:N322)</f>
        <v>0</v>
      </c>
      <c r="O316" s="414">
        <f t="shared" si="69"/>
        <v>0</v>
      </c>
      <c r="P316" s="413">
        <f t="shared" si="69"/>
        <v>0</v>
      </c>
      <c r="Q316" s="415">
        <f t="shared" si="69"/>
        <v>0</v>
      </c>
      <c r="R316" s="414">
        <f t="shared" si="69"/>
        <v>0</v>
      </c>
      <c r="S316" s="414">
        <f t="shared" si="69"/>
        <v>0</v>
      </c>
      <c r="T316" s="414">
        <f t="shared" si="69"/>
        <v>0</v>
      </c>
      <c r="U316" s="414">
        <f t="shared" si="69"/>
        <v>0</v>
      </c>
      <c r="V316" s="414">
        <f t="shared" si="69"/>
        <v>0</v>
      </c>
      <c r="W316" s="414">
        <f t="shared" si="69"/>
        <v>0</v>
      </c>
      <c r="X316" s="414">
        <f t="shared" si="69"/>
        <v>0</v>
      </c>
      <c r="Y316" s="414">
        <f t="shared" si="69"/>
        <v>0</v>
      </c>
      <c r="Z316" s="414">
        <f t="shared" si="69"/>
        <v>0</v>
      </c>
      <c r="AA316" s="414">
        <f t="shared" si="69"/>
        <v>0</v>
      </c>
      <c r="AB316" s="424">
        <f t="shared" si="69"/>
        <v>0</v>
      </c>
      <c r="AC316" s="407">
        <f t="shared" si="69"/>
        <v>0</v>
      </c>
      <c r="AD316" s="1212"/>
      <c r="AE316" s="1212"/>
      <c r="AF316" s="1213"/>
    </row>
    <row r="317" spans="1:32" ht="15" customHeight="1" x14ac:dyDescent="0.2">
      <c r="A317" s="352">
        <v>328</v>
      </c>
      <c r="B317" s="751"/>
      <c r="C317" s="357"/>
      <c r="D317" s="357"/>
      <c r="E317" s="358"/>
      <c r="F317" s="1216" t="s">
        <v>99</v>
      </c>
      <c r="G317" s="1217"/>
      <c r="H317" s="1217"/>
      <c r="I317" s="1217"/>
      <c r="J317" s="1217"/>
      <c r="K317" s="1217"/>
      <c r="L317" s="1217"/>
      <c r="M317" s="698">
        <v>0</v>
      </c>
      <c r="N317" s="699">
        <v>0</v>
      </c>
      <c r="O317" s="700">
        <v>0</v>
      </c>
      <c r="P317" s="700">
        <v>0</v>
      </c>
      <c r="Q317" s="705">
        <v>0</v>
      </c>
      <c r="R317" s="700">
        <v>0</v>
      </c>
      <c r="S317" s="701">
        <v>0</v>
      </c>
      <c r="T317" s="701">
        <v>0</v>
      </c>
      <c r="U317" s="701">
        <v>0</v>
      </c>
      <c r="V317" s="701">
        <v>0</v>
      </c>
      <c r="W317" s="701">
        <v>0</v>
      </c>
      <c r="X317" s="701">
        <v>0</v>
      </c>
      <c r="Y317" s="701">
        <v>0</v>
      </c>
      <c r="Z317" s="701">
        <v>0</v>
      </c>
      <c r="AA317" s="701">
        <v>0</v>
      </c>
      <c r="AB317" s="701">
        <v>0</v>
      </c>
      <c r="AC317" s="698">
        <v>0</v>
      </c>
      <c r="AD317" s="1212"/>
      <c r="AE317" s="1212"/>
      <c r="AF317" s="1213"/>
    </row>
    <row r="318" spans="1:32" ht="15" customHeight="1" x14ac:dyDescent="0.2">
      <c r="A318" s="352">
        <v>329</v>
      </c>
      <c r="B318" s="751"/>
      <c r="C318" s="357"/>
      <c r="D318" s="357"/>
      <c r="E318" s="358"/>
      <c r="F318" s="1216" t="s">
        <v>100</v>
      </c>
      <c r="G318" s="1217"/>
      <c r="H318" s="1217"/>
      <c r="I318" s="1217"/>
      <c r="J318" s="1217"/>
      <c r="K318" s="1217"/>
      <c r="L318" s="1217"/>
      <c r="M318" s="698">
        <v>0</v>
      </c>
      <c r="N318" s="699">
        <v>0</v>
      </c>
      <c r="O318" s="700">
        <v>0</v>
      </c>
      <c r="P318" s="700">
        <v>0</v>
      </c>
      <c r="Q318" s="705">
        <v>0</v>
      </c>
      <c r="R318" s="700">
        <v>0</v>
      </c>
      <c r="S318" s="701">
        <v>0</v>
      </c>
      <c r="T318" s="701">
        <v>0</v>
      </c>
      <c r="U318" s="701">
        <v>0</v>
      </c>
      <c r="V318" s="701">
        <v>0</v>
      </c>
      <c r="W318" s="701">
        <v>0</v>
      </c>
      <c r="X318" s="700">
        <v>0</v>
      </c>
      <c r="Y318" s="701">
        <v>0</v>
      </c>
      <c r="Z318" s="700">
        <v>0</v>
      </c>
      <c r="AA318" s="701">
        <v>0</v>
      </c>
      <c r="AB318" s="706">
        <v>0</v>
      </c>
      <c r="AC318" s="698">
        <v>0</v>
      </c>
      <c r="AD318" s="1212"/>
      <c r="AE318" s="1212"/>
      <c r="AF318" s="1213"/>
    </row>
    <row r="319" spans="1:32" ht="15" customHeight="1" x14ac:dyDescent="0.2">
      <c r="A319" s="352">
        <v>330</v>
      </c>
      <c r="B319" s="751"/>
      <c r="C319" s="357"/>
      <c r="D319" s="357"/>
      <c r="E319" s="358"/>
      <c r="F319" s="1216" t="s">
        <v>101</v>
      </c>
      <c r="G319" s="1217"/>
      <c r="H319" s="1217"/>
      <c r="I319" s="1217"/>
      <c r="J319" s="1217"/>
      <c r="K319" s="1217"/>
      <c r="L319" s="1217"/>
      <c r="M319" s="698">
        <v>0</v>
      </c>
      <c r="N319" s="699">
        <v>0</v>
      </c>
      <c r="O319" s="700">
        <v>0</v>
      </c>
      <c r="P319" s="700">
        <v>0</v>
      </c>
      <c r="Q319" s="705">
        <v>0</v>
      </c>
      <c r="R319" s="700">
        <v>0</v>
      </c>
      <c r="S319" s="701">
        <v>0</v>
      </c>
      <c r="T319" s="701">
        <v>0</v>
      </c>
      <c r="U319" s="701">
        <v>0</v>
      </c>
      <c r="V319" s="700">
        <v>0</v>
      </c>
      <c r="W319" s="701">
        <v>0</v>
      </c>
      <c r="X319" s="700">
        <v>0</v>
      </c>
      <c r="Y319" s="701">
        <v>0</v>
      </c>
      <c r="Z319" s="700">
        <v>0</v>
      </c>
      <c r="AA319" s="701">
        <v>0</v>
      </c>
      <c r="AB319" s="706">
        <v>0</v>
      </c>
      <c r="AC319" s="698">
        <v>0</v>
      </c>
      <c r="AD319" s="1212"/>
      <c r="AE319" s="1212"/>
      <c r="AF319" s="1213"/>
    </row>
    <row r="320" spans="1:32" ht="15" customHeight="1" x14ac:dyDescent="0.2">
      <c r="A320" s="352">
        <v>331</v>
      </c>
      <c r="B320" s="751"/>
      <c r="C320" s="357"/>
      <c r="D320" s="357"/>
      <c r="E320" s="358"/>
      <c r="F320" s="1216" t="s">
        <v>102</v>
      </c>
      <c r="G320" s="1217"/>
      <c r="H320" s="1217"/>
      <c r="I320" s="1217"/>
      <c r="J320" s="1217"/>
      <c r="K320" s="1217"/>
      <c r="L320" s="1217"/>
      <c r="M320" s="698">
        <v>0</v>
      </c>
      <c r="N320" s="699">
        <v>0</v>
      </c>
      <c r="O320" s="700">
        <v>0</v>
      </c>
      <c r="P320" s="700">
        <v>0</v>
      </c>
      <c r="Q320" s="705">
        <v>0</v>
      </c>
      <c r="R320" s="700">
        <v>0</v>
      </c>
      <c r="S320" s="701">
        <v>0</v>
      </c>
      <c r="T320" s="701">
        <v>0</v>
      </c>
      <c r="U320" s="701">
        <v>0</v>
      </c>
      <c r="V320" s="701">
        <v>0</v>
      </c>
      <c r="W320" s="701">
        <v>0</v>
      </c>
      <c r="X320" s="700">
        <v>0</v>
      </c>
      <c r="Y320" s="701">
        <v>0</v>
      </c>
      <c r="Z320" s="700">
        <v>0</v>
      </c>
      <c r="AA320" s="701">
        <v>0</v>
      </c>
      <c r="AB320" s="706">
        <v>0</v>
      </c>
      <c r="AC320" s="698">
        <v>0</v>
      </c>
      <c r="AD320" s="1212"/>
      <c r="AE320" s="1212"/>
      <c r="AF320" s="1213"/>
    </row>
    <row r="321" spans="1:32" ht="15" customHeight="1" x14ac:dyDescent="0.2">
      <c r="A321" s="352">
        <v>331</v>
      </c>
      <c r="B321" s="751"/>
      <c r="C321" s="357"/>
      <c r="D321" s="357"/>
      <c r="E321" s="358"/>
      <c r="F321" s="1216" t="s">
        <v>103</v>
      </c>
      <c r="G321" s="1217"/>
      <c r="H321" s="1217"/>
      <c r="I321" s="1217"/>
      <c r="J321" s="1217"/>
      <c r="K321" s="1217"/>
      <c r="L321" s="1217"/>
      <c r="M321" s="698">
        <v>0</v>
      </c>
      <c r="N321" s="699">
        <v>0</v>
      </c>
      <c r="O321" s="700">
        <v>0</v>
      </c>
      <c r="P321" s="700">
        <v>0</v>
      </c>
      <c r="Q321" s="705">
        <v>0</v>
      </c>
      <c r="R321" s="700">
        <v>0</v>
      </c>
      <c r="S321" s="701">
        <v>0</v>
      </c>
      <c r="T321" s="701">
        <v>0</v>
      </c>
      <c r="U321" s="701">
        <v>0</v>
      </c>
      <c r="V321" s="701">
        <v>0</v>
      </c>
      <c r="W321" s="701">
        <v>0</v>
      </c>
      <c r="X321" s="700">
        <v>0</v>
      </c>
      <c r="Y321" s="701">
        <v>0</v>
      </c>
      <c r="Z321" s="700">
        <v>0</v>
      </c>
      <c r="AA321" s="701">
        <v>0</v>
      </c>
      <c r="AB321" s="706">
        <v>0</v>
      </c>
      <c r="AC321" s="698">
        <v>0</v>
      </c>
      <c r="AD321" s="1212"/>
      <c r="AE321" s="1212"/>
      <c r="AF321" s="1213"/>
    </row>
    <row r="322" spans="1:32" ht="15" customHeight="1" x14ac:dyDescent="0.2">
      <c r="A322" s="352">
        <v>331</v>
      </c>
      <c r="B322" s="751"/>
      <c r="C322" s="357"/>
      <c r="D322" s="357"/>
      <c r="E322" s="358"/>
      <c r="F322" s="1216" t="s">
        <v>104</v>
      </c>
      <c r="G322" s="1217"/>
      <c r="H322" s="1217"/>
      <c r="I322" s="1217"/>
      <c r="J322" s="1217"/>
      <c r="K322" s="1217"/>
      <c r="L322" s="1217"/>
      <c r="M322" s="698">
        <v>0</v>
      </c>
      <c r="N322" s="699">
        <v>0</v>
      </c>
      <c r="O322" s="700">
        <v>0</v>
      </c>
      <c r="P322" s="700">
        <v>0</v>
      </c>
      <c r="Q322" s="705">
        <v>0</v>
      </c>
      <c r="R322" s="700">
        <v>0</v>
      </c>
      <c r="S322" s="701">
        <v>0</v>
      </c>
      <c r="T322" s="701">
        <v>0</v>
      </c>
      <c r="U322" s="701">
        <v>0</v>
      </c>
      <c r="V322" s="701">
        <v>0</v>
      </c>
      <c r="W322" s="701">
        <v>0</v>
      </c>
      <c r="X322" s="700">
        <v>0</v>
      </c>
      <c r="Y322" s="701">
        <v>0</v>
      </c>
      <c r="Z322" s="700">
        <v>0</v>
      </c>
      <c r="AA322" s="701">
        <v>0</v>
      </c>
      <c r="AB322" s="706">
        <v>0</v>
      </c>
      <c r="AC322" s="698">
        <v>0</v>
      </c>
      <c r="AD322" s="1212"/>
      <c r="AE322" s="1212"/>
      <c r="AF322" s="1213"/>
    </row>
    <row r="323" spans="1:32" ht="15" customHeight="1" x14ac:dyDescent="0.2">
      <c r="A323" s="352">
        <v>327</v>
      </c>
      <c r="B323" s="751"/>
      <c r="C323" s="356"/>
      <c r="D323" s="1234" t="s">
        <v>106</v>
      </c>
      <c r="E323" s="1235"/>
      <c r="F323" s="1235"/>
      <c r="G323" s="1235"/>
      <c r="H323" s="1235"/>
      <c r="I323" s="1235"/>
      <c r="J323" s="1235"/>
      <c r="K323" s="1235"/>
      <c r="L323" s="1235"/>
      <c r="M323" s="407">
        <f>SUM(M324:M328)</f>
        <v>0</v>
      </c>
      <c r="N323" s="410">
        <f t="shared" ref="N323:AC323" si="70">SUBTOTAL(9,N324:N328)</f>
        <v>0</v>
      </c>
      <c r="O323" s="414">
        <f t="shared" si="70"/>
        <v>0</v>
      </c>
      <c r="P323" s="413">
        <f t="shared" si="70"/>
        <v>0</v>
      </c>
      <c r="Q323" s="415">
        <f t="shared" si="70"/>
        <v>0</v>
      </c>
      <c r="R323" s="414">
        <f t="shared" si="70"/>
        <v>0</v>
      </c>
      <c r="S323" s="414">
        <f t="shared" si="70"/>
        <v>0</v>
      </c>
      <c r="T323" s="414">
        <f t="shared" si="70"/>
        <v>0</v>
      </c>
      <c r="U323" s="414">
        <f t="shared" si="70"/>
        <v>0</v>
      </c>
      <c r="V323" s="414">
        <f t="shared" si="70"/>
        <v>0</v>
      </c>
      <c r="W323" s="414">
        <f t="shared" si="70"/>
        <v>0</v>
      </c>
      <c r="X323" s="414">
        <f t="shared" si="70"/>
        <v>0</v>
      </c>
      <c r="Y323" s="414">
        <f t="shared" si="70"/>
        <v>0</v>
      </c>
      <c r="Z323" s="414">
        <f t="shared" si="70"/>
        <v>0</v>
      </c>
      <c r="AA323" s="414">
        <f t="shared" si="70"/>
        <v>0</v>
      </c>
      <c r="AB323" s="424">
        <f t="shared" si="70"/>
        <v>0</v>
      </c>
      <c r="AC323" s="407">
        <f t="shared" si="70"/>
        <v>0</v>
      </c>
      <c r="AD323" s="1212"/>
      <c r="AE323" s="1212"/>
      <c r="AF323" s="1213"/>
    </row>
    <row r="324" spans="1:32" ht="15" customHeight="1" x14ac:dyDescent="0.2">
      <c r="A324" s="352">
        <v>328</v>
      </c>
      <c r="B324" s="751"/>
      <c r="C324" s="357"/>
      <c r="D324" s="357"/>
      <c r="E324" s="358"/>
      <c r="F324" s="1216" t="s">
        <v>568</v>
      </c>
      <c r="G324" s="1217"/>
      <c r="H324" s="1217"/>
      <c r="I324" s="1217"/>
      <c r="J324" s="1217"/>
      <c r="K324" s="1217"/>
      <c r="L324" s="1217"/>
      <c r="M324" s="698">
        <v>0</v>
      </c>
      <c r="N324" s="699">
        <v>0</v>
      </c>
      <c r="O324" s="700">
        <v>0</v>
      </c>
      <c r="P324" s="700">
        <v>0</v>
      </c>
      <c r="Q324" s="705">
        <v>0</v>
      </c>
      <c r="R324" s="700">
        <v>0</v>
      </c>
      <c r="S324" s="701">
        <v>0</v>
      </c>
      <c r="T324" s="700">
        <v>0</v>
      </c>
      <c r="U324" s="701">
        <v>0</v>
      </c>
      <c r="V324" s="700">
        <v>0</v>
      </c>
      <c r="W324" s="701">
        <v>0</v>
      </c>
      <c r="X324" s="700">
        <v>0</v>
      </c>
      <c r="Y324" s="701">
        <v>0</v>
      </c>
      <c r="Z324" s="700">
        <v>0</v>
      </c>
      <c r="AA324" s="701">
        <v>0</v>
      </c>
      <c r="AB324" s="706">
        <v>0</v>
      </c>
      <c r="AC324" s="698">
        <v>0</v>
      </c>
      <c r="AD324" s="1212"/>
      <c r="AE324" s="1212"/>
      <c r="AF324" s="1213"/>
    </row>
    <row r="325" spans="1:32" ht="15" customHeight="1" x14ac:dyDescent="0.2">
      <c r="A325" s="352">
        <v>329</v>
      </c>
      <c r="B325" s="751"/>
      <c r="C325" s="357"/>
      <c r="D325" s="357"/>
      <c r="E325" s="358"/>
      <c r="F325" s="1216" t="s">
        <v>582</v>
      </c>
      <c r="G325" s="1217"/>
      <c r="H325" s="1217"/>
      <c r="I325" s="1217"/>
      <c r="J325" s="1217"/>
      <c r="K325" s="1217"/>
      <c r="L325" s="1217"/>
      <c r="M325" s="698">
        <v>0</v>
      </c>
      <c r="N325" s="699">
        <v>0</v>
      </c>
      <c r="O325" s="700">
        <v>0</v>
      </c>
      <c r="P325" s="700">
        <v>0</v>
      </c>
      <c r="Q325" s="705">
        <v>0</v>
      </c>
      <c r="R325" s="700">
        <v>0</v>
      </c>
      <c r="S325" s="701">
        <v>0</v>
      </c>
      <c r="T325" s="700">
        <v>0</v>
      </c>
      <c r="U325" s="701">
        <v>0</v>
      </c>
      <c r="V325" s="700">
        <v>0</v>
      </c>
      <c r="W325" s="701">
        <v>0</v>
      </c>
      <c r="X325" s="700">
        <v>0</v>
      </c>
      <c r="Y325" s="701">
        <v>0</v>
      </c>
      <c r="Z325" s="700">
        <v>0</v>
      </c>
      <c r="AA325" s="701">
        <v>0</v>
      </c>
      <c r="AB325" s="706">
        <v>0</v>
      </c>
      <c r="AC325" s="698">
        <v>0</v>
      </c>
      <c r="AD325" s="1212"/>
      <c r="AE325" s="1212"/>
      <c r="AF325" s="1213"/>
    </row>
    <row r="326" spans="1:32" ht="15" customHeight="1" x14ac:dyDescent="0.2">
      <c r="A326" s="352">
        <v>330</v>
      </c>
      <c r="B326" s="751"/>
      <c r="C326" s="357"/>
      <c r="D326" s="357"/>
      <c r="E326" s="358"/>
      <c r="F326" s="1216" t="s">
        <v>569</v>
      </c>
      <c r="G326" s="1217"/>
      <c r="H326" s="1217"/>
      <c r="I326" s="1217"/>
      <c r="J326" s="1217"/>
      <c r="K326" s="1217"/>
      <c r="L326" s="1217"/>
      <c r="M326" s="698">
        <v>0</v>
      </c>
      <c r="N326" s="699">
        <v>0</v>
      </c>
      <c r="O326" s="700">
        <v>0</v>
      </c>
      <c r="P326" s="700">
        <v>0</v>
      </c>
      <c r="Q326" s="705">
        <v>0</v>
      </c>
      <c r="R326" s="700">
        <v>0</v>
      </c>
      <c r="S326" s="701">
        <v>0</v>
      </c>
      <c r="T326" s="700">
        <v>0</v>
      </c>
      <c r="U326" s="701">
        <v>0</v>
      </c>
      <c r="V326" s="700">
        <v>0</v>
      </c>
      <c r="W326" s="701">
        <v>0</v>
      </c>
      <c r="X326" s="700">
        <v>0</v>
      </c>
      <c r="Y326" s="701">
        <v>0</v>
      </c>
      <c r="Z326" s="700">
        <v>0</v>
      </c>
      <c r="AA326" s="701">
        <v>0</v>
      </c>
      <c r="AB326" s="706">
        <v>0</v>
      </c>
      <c r="AC326" s="698">
        <v>0</v>
      </c>
      <c r="AD326" s="1212"/>
      <c r="AE326" s="1212"/>
      <c r="AF326" s="1213"/>
    </row>
    <row r="327" spans="1:32" ht="15" customHeight="1" x14ac:dyDescent="0.2">
      <c r="A327" s="352">
        <v>331</v>
      </c>
      <c r="B327" s="751"/>
      <c r="C327" s="357"/>
      <c r="D327" s="357"/>
      <c r="E327" s="358"/>
      <c r="F327" s="1216" t="s">
        <v>107</v>
      </c>
      <c r="G327" s="1217"/>
      <c r="H327" s="1217"/>
      <c r="I327" s="1217"/>
      <c r="J327" s="1217"/>
      <c r="K327" s="1217"/>
      <c r="L327" s="1217"/>
      <c r="M327" s="698">
        <v>0</v>
      </c>
      <c r="N327" s="699">
        <v>0</v>
      </c>
      <c r="O327" s="700">
        <v>0</v>
      </c>
      <c r="P327" s="700">
        <v>0</v>
      </c>
      <c r="Q327" s="705">
        <v>0</v>
      </c>
      <c r="R327" s="700">
        <v>0</v>
      </c>
      <c r="S327" s="701">
        <v>0</v>
      </c>
      <c r="T327" s="700">
        <v>0</v>
      </c>
      <c r="U327" s="701">
        <v>0</v>
      </c>
      <c r="V327" s="700">
        <v>0</v>
      </c>
      <c r="W327" s="701">
        <v>0</v>
      </c>
      <c r="X327" s="700">
        <v>0</v>
      </c>
      <c r="Y327" s="701">
        <v>0</v>
      </c>
      <c r="Z327" s="700">
        <v>0</v>
      </c>
      <c r="AA327" s="701">
        <v>0</v>
      </c>
      <c r="AB327" s="706">
        <v>0</v>
      </c>
      <c r="AC327" s="698">
        <v>0</v>
      </c>
      <c r="AD327" s="1212"/>
      <c r="AE327" s="1212"/>
      <c r="AF327" s="1213"/>
    </row>
    <row r="328" spans="1:32" ht="15" customHeight="1" x14ac:dyDescent="0.2">
      <c r="A328" s="352">
        <v>331</v>
      </c>
      <c r="B328" s="751"/>
      <c r="C328" s="357"/>
      <c r="D328" s="357"/>
      <c r="E328" s="358"/>
      <c r="F328" s="1216" t="s">
        <v>462</v>
      </c>
      <c r="G328" s="1217"/>
      <c r="H328" s="1217"/>
      <c r="I328" s="1217"/>
      <c r="J328" s="1217"/>
      <c r="K328" s="1217"/>
      <c r="L328" s="1217"/>
      <c r="M328" s="698">
        <v>0</v>
      </c>
      <c r="N328" s="699">
        <v>0</v>
      </c>
      <c r="O328" s="700">
        <v>0</v>
      </c>
      <c r="P328" s="700">
        <v>0</v>
      </c>
      <c r="Q328" s="705">
        <v>0</v>
      </c>
      <c r="R328" s="700">
        <v>0</v>
      </c>
      <c r="S328" s="701">
        <v>0</v>
      </c>
      <c r="T328" s="700">
        <v>0</v>
      </c>
      <c r="U328" s="701">
        <v>0</v>
      </c>
      <c r="V328" s="700">
        <v>0</v>
      </c>
      <c r="W328" s="701">
        <v>0</v>
      </c>
      <c r="X328" s="700">
        <v>0</v>
      </c>
      <c r="Y328" s="701">
        <v>0</v>
      </c>
      <c r="Z328" s="700">
        <v>0</v>
      </c>
      <c r="AA328" s="701">
        <v>0</v>
      </c>
      <c r="AB328" s="706">
        <v>0</v>
      </c>
      <c r="AC328" s="698">
        <v>0</v>
      </c>
      <c r="AD328" s="1212"/>
      <c r="AE328" s="1212"/>
      <c r="AF328" s="1213"/>
    </row>
    <row r="329" spans="1:32" ht="15" customHeight="1" x14ac:dyDescent="0.2">
      <c r="A329" s="352">
        <v>326</v>
      </c>
      <c r="B329" s="751"/>
      <c r="C329" s="1255" t="s">
        <v>108</v>
      </c>
      <c r="D329" s="1256"/>
      <c r="E329" s="1256"/>
      <c r="F329" s="1256"/>
      <c r="G329" s="1256"/>
      <c r="H329" s="1256"/>
      <c r="I329" s="1256"/>
      <c r="J329" s="1256"/>
      <c r="K329" s="1256"/>
      <c r="L329" s="1256"/>
      <c r="M329" s="1256"/>
      <c r="N329" s="1256"/>
      <c r="O329" s="1256"/>
      <c r="P329" s="1256"/>
      <c r="Q329" s="1256"/>
      <c r="R329" s="1256"/>
      <c r="S329" s="1256"/>
      <c r="T329" s="1256"/>
      <c r="U329" s="1256"/>
      <c r="V329" s="1256"/>
      <c r="W329" s="1256"/>
      <c r="X329" s="1256"/>
      <c r="Y329" s="1256"/>
      <c r="Z329" s="1256"/>
      <c r="AA329" s="1256"/>
      <c r="AB329" s="1256"/>
      <c r="AC329" s="1256"/>
      <c r="AD329" s="1256"/>
      <c r="AE329" s="1256"/>
      <c r="AF329" s="1257"/>
    </row>
    <row r="330" spans="1:32" x14ac:dyDescent="0.2">
      <c r="A330" s="352">
        <v>232</v>
      </c>
      <c r="B330" s="751"/>
      <c r="C330" s="664"/>
      <c r="D330" s="1271" t="s">
        <v>64</v>
      </c>
      <c r="E330" s="1272"/>
      <c r="F330" s="1272"/>
      <c r="G330" s="1272"/>
      <c r="H330" s="1272"/>
      <c r="I330" s="1272"/>
      <c r="J330" s="1272"/>
      <c r="K330" s="1272"/>
      <c r="L330" s="1272"/>
      <c r="M330" s="1272"/>
      <c r="N330" s="1272"/>
      <c r="O330" s="1272"/>
      <c r="P330" s="1272"/>
      <c r="Q330" s="1272"/>
      <c r="R330" s="1272"/>
      <c r="S330" s="1272"/>
      <c r="T330" s="1272"/>
      <c r="U330" s="1272"/>
      <c r="V330" s="1272"/>
      <c r="W330" s="1272"/>
      <c r="X330" s="1272"/>
      <c r="Y330" s="1272"/>
      <c r="Z330" s="1272"/>
      <c r="AA330" s="1272"/>
      <c r="AB330" s="1272"/>
      <c r="AC330" s="1272"/>
      <c r="AD330" s="1272"/>
      <c r="AE330" s="1272"/>
      <c r="AF330" s="1273"/>
    </row>
    <row r="331" spans="1:32" x14ac:dyDescent="0.2">
      <c r="A331" s="352">
        <v>233</v>
      </c>
      <c r="B331" s="751"/>
      <c r="C331" s="664"/>
      <c r="D331" s="664"/>
      <c r="E331" s="1251" t="s">
        <v>66</v>
      </c>
      <c r="F331" s="1252"/>
      <c r="G331" s="1252"/>
      <c r="H331" s="1252"/>
      <c r="I331" s="1252"/>
      <c r="J331" s="1252"/>
      <c r="K331" s="1252"/>
      <c r="L331" s="1252"/>
      <c r="M331" s="407">
        <f>SUM(M332:M335)</f>
        <v>0</v>
      </c>
      <c r="N331" s="410">
        <f t="shared" ref="N331:AC331" si="71">SUBTOTAL(9,N332:N335)</f>
        <v>0</v>
      </c>
      <c r="O331" s="414">
        <f t="shared" si="71"/>
        <v>0</v>
      </c>
      <c r="P331" s="413">
        <f t="shared" si="71"/>
        <v>0</v>
      </c>
      <c r="Q331" s="415">
        <f t="shared" si="71"/>
        <v>0</v>
      </c>
      <c r="R331" s="414">
        <f t="shared" si="71"/>
        <v>0</v>
      </c>
      <c r="S331" s="414">
        <f t="shared" si="71"/>
        <v>0</v>
      </c>
      <c r="T331" s="414">
        <f t="shared" si="71"/>
        <v>0</v>
      </c>
      <c r="U331" s="414">
        <f t="shared" si="71"/>
        <v>0</v>
      </c>
      <c r="V331" s="414">
        <f t="shared" si="71"/>
        <v>0</v>
      </c>
      <c r="W331" s="414">
        <f t="shared" si="71"/>
        <v>0</v>
      </c>
      <c r="X331" s="414">
        <f t="shared" si="71"/>
        <v>0</v>
      </c>
      <c r="Y331" s="414">
        <f t="shared" si="71"/>
        <v>0</v>
      </c>
      <c r="Z331" s="414">
        <f t="shared" si="71"/>
        <v>0</v>
      </c>
      <c r="AA331" s="414">
        <f t="shared" si="71"/>
        <v>0</v>
      </c>
      <c r="AB331" s="424">
        <f t="shared" si="71"/>
        <v>0</v>
      </c>
      <c r="AC331" s="407">
        <f t="shared" si="71"/>
        <v>0</v>
      </c>
      <c r="AD331" s="1212"/>
      <c r="AE331" s="1212"/>
      <c r="AF331" s="1213"/>
    </row>
    <row r="332" spans="1:32" x14ac:dyDescent="0.2">
      <c r="A332" s="352">
        <v>234</v>
      </c>
      <c r="B332" s="751"/>
      <c r="C332" s="664"/>
      <c r="D332" s="664"/>
      <c r="E332" s="362"/>
      <c r="F332" s="1253" t="s">
        <v>65</v>
      </c>
      <c r="G332" s="1254"/>
      <c r="H332" s="1254"/>
      <c r="I332" s="1254"/>
      <c r="J332" s="1254"/>
      <c r="K332" s="1254"/>
      <c r="L332" s="1254"/>
      <c r="M332" s="698">
        <v>0</v>
      </c>
      <c r="N332" s="700">
        <v>0</v>
      </c>
      <c r="O332" s="700">
        <v>0</v>
      </c>
      <c r="P332" s="700">
        <v>0</v>
      </c>
      <c r="Q332" s="705">
        <v>0</v>
      </c>
      <c r="R332" s="700">
        <v>0</v>
      </c>
      <c r="S332" s="701">
        <v>0</v>
      </c>
      <c r="T332" s="700">
        <v>0</v>
      </c>
      <c r="U332" s="701">
        <v>0</v>
      </c>
      <c r="V332" s="700">
        <v>0</v>
      </c>
      <c r="W332" s="701">
        <v>0</v>
      </c>
      <c r="X332" s="700">
        <v>0</v>
      </c>
      <c r="Y332" s="701">
        <v>0</v>
      </c>
      <c r="Z332" s="700">
        <v>0</v>
      </c>
      <c r="AA332" s="701">
        <v>0</v>
      </c>
      <c r="AB332" s="706">
        <v>0</v>
      </c>
      <c r="AC332" s="698">
        <v>0</v>
      </c>
      <c r="AD332" s="1212"/>
      <c r="AE332" s="1212"/>
      <c r="AF332" s="1213"/>
    </row>
    <row r="333" spans="1:32" x14ac:dyDescent="0.2">
      <c r="A333" s="352">
        <v>235</v>
      </c>
      <c r="B333" s="751"/>
      <c r="C333" s="664"/>
      <c r="D333" s="664"/>
      <c r="E333" s="362"/>
      <c r="F333" s="1216" t="s">
        <v>68</v>
      </c>
      <c r="G333" s="1217"/>
      <c r="H333" s="1217"/>
      <c r="I333" s="1217"/>
      <c r="J333" s="1217"/>
      <c r="K333" s="1217"/>
      <c r="L333" s="1217"/>
      <c r="M333" s="698">
        <v>0</v>
      </c>
      <c r="N333" s="700">
        <v>0</v>
      </c>
      <c r="O333" s="700">
        <v>0</v>
      </c>
      <c r="P333" s="700">
        <v>0</v>
      </c>
      <c r="Q333" s="705">
        <v>0</v>
      </c>
      <c r="R333" s="700">
        <v>0</v>
      </c>
      <c r="S333" s="701">
        <v>0</v>
      </c>
      <c r="T333" s="700">
        <v>0</v>
      </c>
      <c r="U333" s="701">
        <v>0</v>
      </c>
      <c r="V333" s="700">
        <v>0</v>
      </c>
      <c r="W333" s="701">
        <v>0</v>
      </c>
      <c r="X333" s="700">
        <v>0</v>
      </c>
      <c r="Y333" s="701">
        <v>0</v>
      </c>
      <c r="Z333" s="700">
        <v>0</v>
      </c>
      <c r="AA333" s="701">
        <v>0</v>
      </c>
      <c r="AB333" s="706">
        <v>0</v>
      </c>
      <c r="AC333" s="698">
        <v>0</v>
      </c>
      <c r="AD333" s="1212"/>
      <c r="AE333" s="1212"/>
      <c r="AF333" s="1213"/>
    </row>
    <row r="334" spans="1:32" x14ac:dyDescent="0.2">
      <c r="A334" s="352">
        <v>236</v>
      </c>
      <c r="B334" s="751"/>
      <c r="C334" s="664"/>
      <c r="D334" s="356"/>
      <c r="E334" s="360"/>
      <c r="F334" s="1216" t="s">
        <v>537</v>
      </c>
      <c r="G334" s="1217"/>
      <c r="H334" s="1217"/>
      <c r="I334" s="1217"/>
      <c r="J334" s="1217"/>
      <c r="K334" s="1217"/>
      <c r="L334" s="1217"/>
      <c r="M334" s="698">
        <v>0</v>
      </c>
      <c r="N334" s="700">
        <v>0</v>
      </c>
      <c r="O334" s="700">
        <v>0</v>
      </c>
      <c r="P334" s="700">
        <v>0</v>
      </c>
      <c r="Q334" s="705">
        <v>0</v>
      </c>
      <c r="R334" s="700">
        <v>0</v>
      </c>
      <c r="S334" s="701">
        <v>0</v>
      </c>
      <c r="T334" s="700">
        <v>0</v>
      </c>
      <c r="U334" s="701">
        <v>0</v>
      </c>
      <c r="V334" s="700">
        <v>0</v>
      </c>
      <c r="W334" s="701">
        <v>0</v>
      </c>
      <c r="X334" s="700">
        <v>0</v>
      </c>
      <c r="Y334" s="701">
        <v>0</v>
      </c>
      <c r="Z334" s="700">
        <v>0</v>
      </c>
      <c r="AA334" s="701">
        <v>0</v>
      </c>
      <c r="AB334" s="706">
        <v>0</v>
      </c>
      <c r="AC334" s="698">
        <v>0</v>
      </c>
      <c r="AD334" s="1212"/>
      <c r="AE334" s="1212"/>
      <c r="AF334" s="1213"/>
    </row>
    <row r="335" spans="1:32" ht="27" customHeight="1" x14ac:dyDescent="0.2">
      <c r="A335" s="352">
        <v>237</v>
      </c>
      <c r="B335" s="751"/>
      <c r="C335" s="664"/>
      <c r="D335" s="664"/>
      <c r="E335" s="665"/>
      <c r="F335" s="1249" t="s">
        <v>532</v>
      </c>
      <c r="G335" s="1250"/>
      <c r="H335" s="1250"/>
      <c r="I335" s="1250"/>
      <c r="J335" s="1250"/>
      <c r="K335" s="1250"/>
      <c r="L335" s="1250"/>
      <c r="M335" s="698">
        <v>0</v>
      </c>
      <c r="N335" s="699">
        <v>0</v>
      </c>
      <c r="O335" s="700">
        <v>0</v>
      </c>
      <c r="P335" s="700">
        <v>0</v>
      </c>
      <c r="Q335" s="705">
        <v>0</v>
      </c>
      <c r="R335" s="700">
        <v>0</v>
      </c>
      <c r="S335" s="701">
        <v>0</v>
      </c>
      <c r="T335" s="700">
        <v>0</v>
      </c>
      <c r="U335" s="701">
        <v>0</v>
      </c>
      <c r="V335" s="700">
        <v>0</v>
      </c>
      <c r="W335" s="701">
        <v>0</v>
      </c>
      <c r="X335" s="700">
        <v>0</v>
      </c>
      <c r="Y335" s="701">
        <v>0</v>
      </c>
      <c r="Z335" s="700">
        <v>0</v>
      </c>
      <c r="AA335" s="701">
        <v>0</v>
      </c>
      <c r="AB335" s="706">
        <v>0</v>
      </c>
      <c r="AC335" s="698">
        <v>0</v>
      </c>
      <c r="AD335" s="1212"/>
      <c r="AE335" s="1212"/>
      <c r="AF335" s="1213"/>
    </row>
    <row r="336" spans="1:32" ht="15.75" x14ac:dyDescent="0.2">
      <c r="A336" s="352">
        <v>238</v>
      </c>
      <c r="B336" s="751"/>
      <c r="C336" s="664"/>
      <c r="D336" s="364"/>
      <c r="E336" s="1251" t="s">
        <v>67</v>
      </c>
      <c r="F336" s="1252"/>
      <c r="G336" s="1252"/>
      <c r="H336" s="1252"/>
      <c r="I336" s="1252"/>
      <c r="J336" s="1252"/>
      <c r="K336" s="1252"/>
      <c r="L336" s="1252"/>
      <c r="M336" s="407">
        <f>SUM(M337:M340)</f>
        <v>0</v>
      </c>
      <c r="N336" s="410">
        <f t="shared" ref="N336:AC336" si="72">SUBTOTAL(9,N337:N340)</f>
        <v>0</v>
      </c>
      <c r="O336" s="414">
        <f t="shared" si="72"/>
        <v>0</v>
      </c>
      <c r="P336" s="413">
        <f t="shared" si="72"/>
        <v>0</v>
      </c>
      <c r="Q336" s="415">
        <f t="shared" si="72"/>
        <v>0</v>
      </c>
      <c r="R336" s="414">
        <f t="shared" si="72"/>
        <v>0</v>
      </c>
      <c r="S336" s="414">
        <f t="shared" si="72"/>
        <v>0</v>
      </c>
      <c r="T336" s="414">
        <f t="shared" si="72"/>
        <v>0</v>
      </c>
      <c r="U336" s="414">
        <f t="shared" si="72"/>
        <v>0</v>
      </c>
      <c r="V336" s="414">
        <f t="shared" si="72"/>
        <v>0</v>
      </c>
      <c r="W336" s="414">
        <f t="shared" si="72"/>
        <v>0</v>
      </c>
      <c r="X336" s="414">
        <f t="shared" si="72"/>
        <v>0</v>
      </c>
      <c r="Y336" s="414">
        <f t="shared" si="72"/>
        <v>0</v>
      </c>
      <c r="Z336" s="414">
        <f t="shared" si="72"/>
        <v>0</v>
      </c>
      <c r="AA336" s="414">
        <f t="shared" si="72"/>
        <v>0</v>
      </c>
      <c r="AB336" s="424">
        <f t="shared" si="72"/>
        <v>0</v>
      </c>
      <c r="AC336" s="407">
        <f t="shared" si="72"/>
        <v>0</v>
      </c>
      <c r="AD336" s="1212"/>
      <c r="AE336" s="1212"/>
      <c r="AF336" s="1213"/>
    </row>
    <row r="337" spans="1:32" x14ac:dyDescent="0.2">
      <c r="A337" s="352">
        <v>239</v>
      </c>
      <c r="B337" s="751"/>
      <c r="C337" s="664"/>
      <c r="D337" s="656"/>
      <c r="E337" s="656"/>
      <c r="F337" s="1253" t="s">
        <v>65</v>
      </c>
      <c r="G337" s="1254"/>
      <c r="H337" s="1254"/>
      <c r="I337" s="1254"/>
      <c r="J337" s="1254"/>
      <c r="K337" s="1254"/>
      <c r="L337" s="1254"/>
      <c r="M337" s="698">
        <v>0</v>
      </c>
      <c r="N337" s="700">
        <v>0</v>
      </c>
      <c r="O337" s="700">
        <v>0</v>
      </c>
      <c r="P337" s="701">
        <v>0</v>
      </c>
      <c r="Q337" s="705">
        <v>0</v>
      </c>
      <c r="R337" s="700">
        <v>0</v>
      </c>
      <c r="S337" s="701">
        <v>0</v>
      </c>
      <c r="T337" s="700">
        <v>0</v>
      </c>
      <c r="U337" s="701">
        <v>0</v>
      </c>
      <c r="V337" s="700">
        <v>0</v>
      </c>
      <c r="W337" s="701">
        <v>0</v>
      </c>
      <c r="X337" s="700">
        <v>0</v>
      </c>
      <c r="Y337" s="701">
        <v>0</v>
      </c>
      <c r="Z337" s="700">
        <v>0</v>
      </c>
      <c r="AA337" s="701">
        <v>0</v>
      </c>
      <c r="AB337" s="706">
        <v>0</v>
      </c>
      <c r="AC337" s="698">
        <v>0</v>
      </c>
      <c r="AD337" s="1212"/>
      <c r="AE337" s="1212"/>
      <c r="AF337" s="1213"/>
    </row>
    <row r="338" spans="1:32" x14ac:dyDescent="0.2">
      <c r="A338" s="352">
        <v>240</v>
      </c>
      <c r="B338" s="751"/>
      <c r="C338" s="664"/>
      <c r="D338" s="656"/>
      <c r="E338" s="656"/>
      <c r="F338" s="1216" t="s">
        <v>68</v>
      </c>
      <c r="G338" s="1217"/>
      <c r="H338" s="1217"/>
      <c r="I338" s="1217"/>
      <c r="J338" s="1217"/>
      <c r="K338" s="1217"/>
      <c r="L338" s="1217"/>
      <c r="M338" s="698">
        <v>0</v>
      </c>
      <c r="N338" s="700">
        <v>0</v>
      </c>
      <c r="O338" s="700">
        <v>0</v>
      </c>
      <c r="P338" s="701">
        <v>0</v>
      </c>
      <c r="Q338" s="705">
        <v>0</v>
      </c>
      <c r="R338" s="700">
        <v>0</v>
      </c>
      <c r="S338" s="701">
        <v>0</v>
      </c>
      <c r="T338" s="700">
        <v>0</v>
      </c>
      <c r="U338" s="701">
        <v>0</v>
      </c>
      <c r="V338" s="700">
        <v>0</v>
      </c>
      <c r="W338" s="701">
        <v>0</v>
      </c>
      <c r="X338" s="700">
        <v>0</v>
      </c>
      <c r="Y338" s="701">
        <v>0</v>
      </c>
      <c r="Z338" s="700">
        <v>0</v>
      </c>
      <c r="AA338" s="701">
        <v>0</v>
      </c>
      <c r="AB338" s="706">
        <v>0</v>
      </c>
      <c r="AC338" s="698">
        <v>0</v>
      </c>
      <c r="AD338" s="1212"/>
      <c r="AE338" s="1212"/>
      <c r="AF338" s="1213"/>
    </row>
    <row r="339" spans="1:32" x14ac:dyDescent="0.2">
      <c r="A339" s="352">
        <v>241</v>
      </c>
      <c r="B339" s="751"/>
      <c r="C339" s="664"/>
      <c r="D339" s="365"/>
      <c r="E339" s="365"/>
      <c r="F339" s="1216" t="s">
        <v>537</v>
      </c>
      <c r="G339" s="1217"/>
      <c r="H339" s="1217"/>
      <c r="I339" s="1217"/>
      <c r="J339" s="1217"/>
      <c r="K339" s="1217"/>
      <c r="L339" s="1217"/>
      <c r="M339" s="698">
        <v>0</v>
      </c>
      <c r="N339" s="700">
        <v>0</v>
      </c>
      <c r="O339" s="700">
        <v>0</v>
      </c>
      <c r="P339" s="700">
        <v>0</v>
      </c>
      <c r="Q339" s="705">
        <v>0</v>
      </c>
      <c r="R339" s="700">
        <v>0</v>
      </c>
      <c r="S339" s="701">
        <v>0</v>
      </c>
      <c r="T339" s="700">
        <v>0</v>
      </c>
      <c r="U339" s="701">
        <v>0</v>
      </c>
      <c r="V339" s="700">
        <v>0</v>
      </c>
      <c r="W339" s="701">
        <v>0</v>
      </c>
      <c r="X339" s="700">
        <v>0</v>
      </c>
      <c r="Y339" s="701">
        <v>0</v>
      </c>
      <c r="Z339" s="700">
        <v>0</v>
      </c>
      <c r="AA339" s="701">
        <v>0</v>
      </c>
      <c r="AB339" s="706">
        <v>0</v>
      </c>
      <c r="AC339" s="698">
        <v>0</v>
      </c>
      <c r="AD339" s="1212"/>
      <c r="AE339" s="1212"/>
      <c r="AF339" s="1213"/>
    </row>
    <row r="340" spans="1:32" ht="25.5" customHeight="1" x14ac:dyDescent="0.2">
      <c r="A340" s="352">
        <v>242</v>
      </c>
      <c r="B340" s="751"/>
      <c r="C340" s="664"/>
      <c r="D340" s="356"/>
      <c r="E340" s="356"/>
      <c r="F340" s="1249" t="s">
        <v>532</v>
      </c>
      <c r="G340" s="1250"/>
      <c r="H340" s="1250"/>
      <c r="I340" s="1250"/>
      <c r="J340" s="1250"/>
      <c r="K340" s="1250"/>
      <c r="L340" s="1250"/>
      <c r="M340" s="698">
        <v>0</v>
      </c>
      <c r="N340" s="699">
        <v>0</v>
      </c>
      <c r="O340" s="700">
        <v>0</v>
      </c>
      <c r="P340" s="700">
        <v>0</v>
      </c>
      <c r="Q340" s="705">
        <v>0</v>
      </c>
      <c r="R340" s="700">
        <v>0</v>
      </c>
      <c r="S340" s="701">
        <v>0</v>
      </c>
      <c r="T340" s="700">
        <v>0</v>
      </c>
      <c r="U340" s="701">
        <v>0</v>
      </c>
      <c r="V340" s="700">
        <v>0</v>
      </c>
      <c r="W340" s="701">
        <v>0</v>
      </c>
      <c r="X340" s="700">
        <v>0</v>
      </c>
      <c r="Y340" s="701">
        <v>0</v>
      </c>
      <c r="Z340" s="700">
        <v>0</v>
      </c>
      <c r="AA340" s="701">
        <v>0</v>
      </c>
      <c r="AB340" s="706">
        <v>0</v>
      </c>
      <c r="AC340" s="698">
        <v>0</v>
      </c>
      <c r="AD340" s="1212"/>
      <c r="AE340" s="1212"/>
      <c r="AF340" s="1213"/>
    </row>
    <row r="341" spans="1:32" ht="15.75" customHeight="1" x14ac:dyDescent="0.2">
      <c r="A341" s="352">
        <v>243</v>
      </c>
      <c r="B341" s="751"/>
      <c r="C341" s="664"/>
      <c r="D341" s="365"/>
      <c r="E341" s="1251" t="s">
        <v>556</v>
      </c>
      <c r="F341" s="1252"/>
      <c r="G341" s="1252"/>
      <c r="H341" s="1252"/>
      <c r="I341" s="1252"/>
      <c r="J341" s="1252"/>
      <c r="K341" s="1252"/>
      <c r="L341" s="1252"/>
      <c r="M341" s="407">
        <f>SUM(M342:M345)</f>
        <v>0</v>
      </c>
      <c r="N341" s="410">
        <f t="shared" ref="N341:AC341" si="73">SUBTOTAL(9,N342:N345)</f>
        <v>0</v>
      </c>
      <c r="O341" s="414">
        <f t="shared" si="73"/>
        <v>0</v>
      </c>
      <c r="P341" s="413">
        <f t="shared" si="73"/>
        <v>0</v>
      </c>
      <c r="Q341" s="415">
        <f t="shared" si="73"/>
        <v>0</v>
      </c>
      <c r="R341" s="414">
        <f t="shared" si="73"/>
        <v>0</v>
      </c>
      <c r="S341" s="414">
        <f t="shared" si="73"/>
        <v>0</v>
      </c>
      <c r="T341" s="414">
        <f t="shared" si="73"/>
        <v>0</v>
      </c>
      <c r="U341" s="414">
        <f t="shared" si="73"/>
        <v>0</v>
      </c>
      <c r="V341" s="414">
        <f t="shared" si="73"/>
        <v>0</v>
      </c>
      <c r="W341" s="414">
        <f t="shared" si="73"/>
        <v>0</v>
      </c>
      <c r="X341" s="414">
        <f t="shared" si="73"/>
        <v>0</v>
      </c>
      <c r="Y341" s="414">
        <f t="shared" si="73"/>
        <v>0</v>
      </c>
      <c r="Z341" s="414">
        <f t="shared" si="73"/>
        <v>0</v>
      </c>
      <c r="AA341" s="414">
        <f t="shared" si="73"/>
        <v>0</v>
      </c>
      <c r="AB341" s="424">
        <f t="shared" si="73"/>
        <v>0</v>
      </c>
      <c r="AC341" s="407">
        <f t="shared" si="73"/>
        <v>0</v>
      </c>
      <c r="AD341" s="1212"/>
      <c r="AE341" s="1212"/>
      <c r="AF341" s="1213"/>
    </row>
    <row r="342" spans="1:32" x14ac:dyDescent="0.2">
      <c r="A342" s="352">
        <v>244</v>
      </c>
      <c r="B342" s="751"/>
      <c r="C342" s="664"/>
      <c r="D342" s="656"/>
      <c r="E342" s="656"/>
      <c r="F342" s="1253" t="s">
        <v>65</v>
      </c>
      <c r="G342" s="1254"/>
      <c r="H342" s="1254"/>
      <c r="I342" s="1254"/>
      <c r="J342" s="1254"/>
      <c r="K342" s="1254"/>
      <c r="L342" s="1254"/>
      <c r="M342" s="698">
        <v>0</v>
      </c>
      <c r="N342" s="700">
        <v>0</v>
      </c>
      <c r="O342" s="700">
        <v>0</v>
      </c>
      <c r="P342" s="700">
        <v>0</v>
      </c>
      <c r="Q342" s="705">
        <v>0</v>
      </c>
      <c r="R342" s="700">
        <v>0</v>
      </c>
      <c r="S342" s="701">
        <v>0</v>
      </c>
      <c r="T342" s="700">
        <v>0</v>
      </c>
      <c r="U342" s="701">
        <v>0</v>
      </c>
      <c r="V342" s="700">
        <v>0</v>
      </c>
      <c r="W342" s="701">
        <v>0</v>
      </c>
      <c r="X342" s="700">
        <v>0</v>
      </c>
      <c r="Y342" s="701">
        <v>0</v>
      </c>
      <c r="Z342" s="700">
        <v>0</v>
      </c>
      <c r="AA342" s="701">
        <v>0</v>
      </c>
      <c r="AB342" s="706">
        <v>0</v>
      </c>
      <c r="AC342" s="698">
        <v>0</v>
      </c>
      <c r="AD342" s="1212"/>
      <c r="AE342" s="1212"/>
      <c r="AF342" s="1213"/>
    </row>
    <row r="343" spans="1:32" x14ac:dyDescent="0.2">
      <c r="A343" s="352">
        <v>245</v>
      </c>
      <c r="B343" s="751"/>
      <c r="C343" s="664"/>
      <c r="D343" s="366"/>
      <c r="E343" s="366"/>
      <c r="F343" s="1216" t="s">
        <v>68</v>
      </c>
      <c r="G343" s="1217"/>
      <c r="H343" s="1217"/>
      <c r="I343" s="1217"/>
      <c r="J343" s="1217"/>
      <c r="K343" s="1217"/>
      <c r="L343" s="1217"/>
      <c r="M343" s="698">
        <v>0</v>
      </c>
      <c r="N343" s="700">
        <v>0</v>
      </c>
      <c r="O343" s="700">
        <v>0</v>
      </c>
      <c r="P343" s="700">
        <v>0</v>
      </c>
      <c r="Q343" s="705">
        <v>0</v>
      </c>
      <c r="R343" s="700">
        <v>0</v>
      </c>
      <c r="S343" s="701">
        <v>0</v>
      </c>
      <c r="T343" s="700">
        <v>0</v>
      </c>
      <c r="U343" s="701">
        <v>0</v>
      </c>
      <c r="V343" s="700">
        <v>0</v>
      </c>
      <c r="W343" s="701">
        <v>0</v>
      </c>
      <c r="X343" s="700">
        <v>0</v>
      </c>
      <c r="Y343" s="701">
        <v>0</v>
      </c>
      <c r="Z343" s="700">
        <v>0</v>
      </c>
      <c r="AA343" s="701">
        <v>0</v>
      </c>
      <c r="AB343" s="706">
        <v>0</v>
      </c>
      <c r="AC343" s="698">
        <v>0</v>
      </c>
      <c r="AD343" s="1212"/>
      <c r="AE343" s="1212"/>
      <c r="AF343" s="1213"/>
    </row>
    <row r="344" spans="1:32" x14ac:dyDescent="0.2">
      <c r="A344" s="352">
        <v>246</v>
      </c>
      <c r="B344" s="751"/>
      <c r="C344" s="664"/>
      <c r="D344" s="366"/>
      <c r="E344" s="366"/>
      <c r="F344" s="1216" t="s">
        <v>537</v>
      </c>
      <c r="G344" s="1217"/>
      <c r="H344" s="1217"/>
      <c r="I344" s="1217"/>
      <c r="J344" s="1217"/>
      <c r="K344" s="1217"/>
      <c r="L344" s="1217"/>
      <c r="M344" s="698">
        <v>0</v>
      </c>
      <c r="N344" s="699">
        <v>0</v>
      </c>
      <c r="O344" s="700">
        <v>0</v>
      </c>
      <c r="P344" s="700">
        <v>0</v>
      </c>
      <c r="Q344" s="705">
        <v>0</v>
      </c>
      <c r="R344" s="700">
        <v>0</v>
      </c>
      <c r="S344" s="701">
        <v>0</v>
      </c>
      <c r="T344" s="700">
        <v>0</v>
      </c>
      <c r="U344" s="701">
        <v>0</v>
      </c>
      <c r="V344" s="700">
        <v>0</v>
      </c>
      <c r="W344" s="701">
        <v>0</v>
      </c>
      <c r="X344" s="700">
        <v>0</v>
      </c>
      <c r="Y344" s="701">
        <v>0</v>
      </c>
      <c r="Z344" s="700">
        <v>0</v>
      </c>
      <c r="AA344" s="701">
        <v>0</v>
      </c>
      <c r="AB344" s="706">
        <v>0</v>
      </c>
      <c r="AC344" s="698">
        <v>0</v>
      </c>
      <c r="AD344" s="1212"/>
      <c r="AE344" s="1212"/>
      <c r="AF344" s="1213"/>
    </row>
    <row r="345" spans="1:32" ht="27" customHeight="1" x14ac:dyDescent="0.2">
      <c r="A345" s="352">
        <v>247</v>
      </c>
      <c r="B345" s="751"/>
      <c r="C345" s="664"/>
      <c r="D345" s="367"/>
      <c r="E345" s="367"/>
      <c r="F345" s="1249" t="s">
        <v>532</v>
      </c>
      <c r="G345" s="1250"/>
      <c r="H345" s="1250"/>
      <c r="I345" s="1250"/>
      <c r="J345" s="1250"/>
      <c r="K345" s="1250"/>
      <c r="L345" s="1250"/>
      <c r="M345" s="698">
        <v>0</v>
      </c>
      <c r="N345" s="699">
        <v>0</v>
      </c>
      <c r="O345" s="700">
        <v>0</v>
      </c>
      <c r="P345" s="700">
        <v>0</v>
      </c>
      <c r="Q345" s="705">
        <v>0</v>
      </c>
      <c r="R345" s="700">
        <v>0</v>
      </c>
      <c r="S345" s="701">
        <v>0</v>
      </c>
      <c r="T345" s="700">
        <v>0</v>
      </c>
      <c r="U345" s="701">
        <v>0</v>
      </c>
      <c r="V345" s="700">
        <v>0</v>
      </c>
      <c r="W345" s="701">
        <v>0</v>
      </c>
      <c r="X345" s="700">
        <v>0</v>
      </c>
      <c r="Y345" s="701">
        <v>0</v>
      </c>
      <c r="Z345" s="700">
        <v>0</v>
      </c>
      <c r="AA345" s="701">
        <v>0</v>
      </c>
      <c r="AB345" s="706">
        <v>0</v>
      </c>
      <c r="AC345" s="698">
        <v>0</v>
      </c>
      <c r="AD345" s="1269"/>
      <c r="AE345" s="1269"/>
      <c r="AF345" s="1270"/>
    </row>
    <row r="346" spans="1:32" ht="15" customHeight="1" x14ac:dyDescent="0.2">
      <c r="A346" s="352">
        <v>129</v>
      </c>
      <c r="B346" s="751"/>
      <c r="C346" s="367"/>
      <c r="D346" s="1234" t="s">
        <v>13</v>
      </c>
      <c r="E346" s="1235"/>
      <c r="F346" s="1235"/>
      <c r="G346" s="1235"/>
      <c r="H346" s="1235"/>
      <c r="I346" s="1235"/>
      <c r="J346" s="1235"/>
      <c r="K346" s="1235"/>
      <c r="L346" s="1235"/>
      <c r="M346" s="1235"/>
      <c r="N346" s="1235"/>
      <c r="O346" s="1235"/>
      <c r="P346" s="1235"/>
      <c r="Q346" s="1235"/>
      <c r="R346" s="1235"/>
      <c r="S346" s="1235"/>
      <c r="T346" s="1235"/>
      <c r="U346" s="1235"/>
      <c r="V346" s="1235"/>
      <c r="W346" s="1235"/>
      <c r="X346" s="1235"/>
      <c r="Y346" s="1235"/>
      <c r="Z346" s="1235"/>
      <c r="AA346" s="1235"/>
      <c r="AB346" s="1235"/>
      <c r="AC346" s="1235"/>
      <c r="AD346" s="1235"/>
      <c r="AE346" s="1235"/>
      <c r="AF346" s="1258"/>
    </row>
    <row r="347" spans="1:32" ht="15" customHeight="1" x14ac:dyDescent="0.2">
      <c r="A347" s="352">
        <v>130</v>
      </c>
      <c r="B347" s="751"/>
      <c r="C347" s="367"/>
      <c r="D347" s="367"/>
      <c r="E347" s="1251" t="s">
        <v>14</v>
      </c>
      <c r="F347" s="1252"/>
      <c r="G347" s="1252"/>
      <c r="H347" s="1252"/>
      <c r="I347" s="1252"/>
      <c r="J347" s="1252"/>
      <c r="K347" s="1252"/>
      <c r="L347" s="1252"/>
      <c r="M347" s="407">
        <f>SUM(M348:M350)</f>
        <v>0</v>
      </c>
      <c r="N347" s="410">
        <f t="shared" ref="N347:AC347" si="74">SUBTOTAL(9,N348:N350)</f>
        <v>0</v>
      </c>
      <c r="O347" s="414">
        <f t="shared" si="74"/>
        <v>0</v>
      </c>
      <c r="P347" s="413">
        <f t="shared" si="74"/>
        <v>0</v>
      </c>
      <c r="Q347" s="415">
        <f t="shared" si="74"/>
        <v>0</v>
      </c>
      <c r="R347" s="414">
        <f t="shared" si="74"/>
        <v>0</v>
      </c>
      <c r="S347" s="414">
        <f t="shared" si="74"/>
        <v>0</v>
      </c>
      <c r="T347" s="414">
        <f t="shared" si="74"/>
        <v>0</v>
      </c>
      <c r="U347" s="414">
        <f t="shared" si="74"/>
        <v>0</v>
      </c>
      <c r="V347" s="414">
        <f t="shared" si="74"/>
        <v>0</v>
      </c>
      <c r="W347" s="414">
        <f t="shared" si="74"/>
        <v>0</v>
      </c>
      <c r="X347" s="414">
        <f t="shared" si="74"/>
        <v>0</v>
      </c>
      <c r="Y347" s="414">
        <f t="shared" si="74"/>
        <v>0</v>
      </c>
      <c r="Z347" s="414">
        <f t="shared" si="74"/>
        <v>0</v>
      </c>
      <c r="AA347" s="414">
        <f t="shared" si="74"/>
        <v>0</v>
      </c>
      <c r="AB347" s="424">
        <f t="shared" si="74"/>
        <v>0</v>
      </c>
      <c r="AC347" s="407">
        <f t="shared" si="74"/>
        <v>0</v>
      </c>
      <c r="AD347" s="1212"/>
      <c r="AE347" s="1212"/>
      <c r="AF347" s="1213"/>
    </row>
    <row r="348" spans="1:32" ht="15" customHeight="1" x14ac:dyDescent="0.2">
      <c r="A348" s="352">
        <v>131</v>
      </c>
      <c r="B348" s="751"/>
      <c r="C348" s="367"/>
      <c r="D348" s="367"/>
      <c r="E348" s="368"/>
      <c r="F348" s="1253" t="s">
        <v>112</v>
      </c>
      <c r="G348" s="1254"/>
      <c r="H348" s="1254"/>
      <c r="I348" s="1254"/>
      <c r="J348" s="1254"/>
      <c r="K348" s="1254"/>
      <c r="L348" s="1254"/>
      <c r="M348" s="698">
        <v>0</v>
      </c>
      <c r="N348" s="700">
        <v>0</v>
      </c>
      <c r="O348" s="700">
        <v>0</v>
      </c>
      <c r="P348" s="700">
        <v>0</v>
      </c>
      <c r="Q348" s="705">
        <v>0</v>
      </c>
      <c r="R348" s="700">
        <v>0</v>
      </c>
      <c r="S348" s="701">
        <v>0</v>
      </c>
      <c r="T348" s="700">
        <v>0</v>
      </c>
      <c r="U348" s="701">
        <v>0</v>
      </c>
      <c r="V348" s="700">
        <v>0</v>
      </c>
      <c r="W348" s="701">
        <v>0</v>
      </c>
      <c r="X348" s="700">
        <v>0</v>
      </c>
      <c r="Y348" s="701">
        <v>0</v>
      </c>
      <c r="Z348" s="700">
        <v>0</v>
      </c>
      <c r="AA348" s="701">
        <v>0</v>
      </c>
      <c r="AB348" s="706">
        <v>0</v>
      </c>
      <c r="AC348" s="698">
        <v>0</v>
      </c>
      <c r="AD348" s="1212"/>
      <c r="AE348" s="1212"/>
      <c r="AF348" s="1213"/>
    </row>
    <row r="349" spans="1:32" ht="15" customHeight="1" x14ac:dyDescent="0.2">
      <c r="A349" s="352">
        <v>132</v>
      </c>
      <c r="B349" s="751"/>
      <c r="C349" s="367"/>
      <c r="D349" s="367"/>
      <c r="E349" s="368"/>
      <c r="F349" s="1216" t="s">
        <v>113</v>
      </c>
      <c r="G349" s="1217"/>
      <c r="H349" s="1217"/>
      <c r="I349" s="1217"/>
      <c r="J349" s="1217"/>
      <c r="K349" s="1217"/>
      <c r="L349" s="1217"/>
      <c r="M349" s="698">
        <v>0</v>
      </c>
      <c r="N349" s="700">
        <v>0</v>
      </c>
      <c r="O349" s="700">
        <v>0</v>
      </c>
      <c r="P349" s="700">
        <v>0</v>
      </c>
      <c r="Q349" s="705">
        <v>0</v>
      </c>
      <c r="R349" s="700">
        <v>0</v>
      </c>
      <c r="S349" s="701">
        <v>0</v>
      </c>
      <c r="T349" s="700">
        <v>0</v>
      </c>
      <c r="U349" s="701">
        <v>0</v>
      </c>
      <c r="V349" s="700">
        <v>0</v>
      </c>
      <c r="W349" s="701">
        <v>0</v>
      </c>
      <c r="X349" s="700">
        <v>0</v>
      </c>
      <c r="Y349" s="701">
        <v>0</v>
      </c>
      <c r="Z349" s="700">
        <v>0</v>
      </c>
      <c r="AA349" s="701">
        <v>0</v>
      </c>
      <c r="AB349" s="706">
        <v>0</v>
      </c>
      <c r="AC349" s="698">
        <v>0</v>
      </c>
      <c r="AD349" s="1212"/>
      <c r="AE349" s="1212"/>
      <c r="AF349" s="1213"/>
    </row>
    <row r="350" spans="1:32" ht="15" customHeight="1" x14ac:dyDescent="0.2">
      <c r="A350" s="352">
        <v>133</v>
      </c>
      <c r="B350" s="751"/>
      <c r="C350" s="367"/>
      <c r="D350" s="367"/>
      <c r="E350" s="368"/>
      <c r="F350" s="1249" t="s">
        <v>557</v>
      </c>
      <c r="G350" s="1250"/>
      <c r="H350" s="1250"/>
      <c r="I350" s="1250"/>
      <c r="J350" s="1250"/>
      <c r="K350" s="1250"/>
      <c r="L350" s="1250"/>
      <c r="M350" s="698">
        <v>0</v>
      </c>
      <c r="N350" s="699">
        <v>0</v>
      </c>
      <c r="O350" s="700">
        <v>0</v>
      </c>
      <c r="P350" s="700">
        <v>0</v>
      </c>
      <c r="Q350" s="705">
        <v>0</v>
      </c>
      <c r="R350" s="700">
        <v>0</v>
      </c>
      <c r="S350" s="701">
        <v>0</v>
      </c>
      <c r="T350" s="700">
        <v>0</v>
      </c>
      <c r="U350" s="701">
        <v>0</v>
      </c>
      <c r="V350" s="700">
        <v>0</v>
      </c>
      <c r="W350" s="701">
        <v>0</v>
      </c>
      <c r="X350" s="700">
        <v>0</v>
      </c>
      <c r="Y350" s="701">
        <v>0</v>
      </c>
      <c r="Z350" s="700">
        <v>0</v>
      </c>
      <c r="AA350" s="701">
        <v>0</v>
      </c>
      <c r="AB350" s="706">
        <v>0</v>
      </c>
      <c r="AC350" s="698">
        <v>0</v>
      </c>
      <c r="AD350" s="1212"/>
      <c r="AE350" s="1212"/>
      <c r="AF350" s="1213"/>
    </row>
    <row r="351" spans="1:32" ht="15" customHeight="1" x14ac:dyDescent="0.2">
      <c r="A351" s="352">
        <v>134</v>
      </c>
      <c r="B351" s="751"/>
      <c r="C351" s="367"/>
      <c r="D351" s="367"/>
      <c r="E351" s="1251" t="s">
        <v>15</v>
      </c>
      <c r="F351" s="1252"/>
      <c r="G351" s="1252"/>
      <c r="H351" s="1252"/>
      <c r="I351" s="1252"/>
      <c r="J351" s="1252"/>
      <c r="K351" s="1252"/>
      <c r="L351" s="1252"/>
      <c r="M351" s="407">
        <f>SUM(M352:M354)</f>
        <v>0</v>
      </c>
      <c r="N351" s="410">
        <f t="shared" ref="N351:AC351" si="75">SUBTOTAL(9,N352:N354)</f>
        <v>0</v>
      </c>
      <c r="O351" s="414">
        <f t="shared" si="75"/>
        <v>0</v>
      </c>
      <c r="P351" s="413">
        <f t="shared" si="75"/>
        <v>0</v>
      </c>
      <c r="Q351" s="415">
        <f t="shared" si="75"/>
        <v>0</v>
      </c>
      <c r="R351" s="414">
        <f t="shared" si="75"/>
        <v>0</v>
      </c>
      <c r="S351" s="414">
        <f t="shared" si="75"/>
        <v>0</v>
      </c>
      <c r="T351" s="414">
        <f t="shared" si="75"/>
        <v>0</v>
      </c>
      <c r="U351" s="414">
        <f t="shared" si="75"/>
        <v>0</v>
      </c>
      <c r="V351" s="414">
        <f t="shared" si="75"/>
        <v>0</v>
      </c>
      <c r="W351" s="414">
        <f t="shared" si="75"/>
        <v>0</v>
      </c>
      <c r="X351" s="414">
        <f t="shared" si="75"/>
        <v>0</v>
      </c>
      <c r="Y351" s="414">
        <f t="shared" si="75"/>
        <v>0</v>
      </c>
      <c r="Z351" s="414">
        <f t="shared" si="75"/>
        <v>0</v>
      </c>
      <c r="AA351" s="414">
        <f t="shared" si="75"/>
        <v>0</v>
      </c>
      <c r="AB351" s="424">
        <f t="shared" si="75"/>
        <v>0</v>
      </c>
      <c r="AC351" s="407">
        <f t="shared" si="75"/>
        <v>0</v>
      </c>
      <c r="AD351" s="1212"/>
      <c r="AE351" s="1212"/>
      <c r="AF351" s="1213"/>
    </row>
    <row r="352" spans="1:32" ht="15" customHeight="1" x14ac:dyDescent="0.2">
      <c r="A352" s="352">
        <v>135</v>
      </c>
      <c r="B352" s="751"/>
      <c r="C352" s="367"/>
      <c r="D352" s="367"/>
      <c r="E352" s="368"/>
      <c r="F352" s="1253" t="s">
        <v>109</v>
      </c>
      <c r="G352" s="1254"/>
      <c r="H352" s="1254"/>
      <c r="I352" s="1254"/>
      <c r="J352" s="1254"/>
      <c r="K352" s="1254"/>
      <c r="L352" s="1254"/>
      <c r="M352" s="698">
        <v>0</v>
      </c>
      <c r="N352" s="699">
        <v>0</v>
      </c>
      <c r="O352" s="700">
        <v>0</v>
      </c>
      <c r="P352" s="700">
        <v>0</v>
      </c>
      <c r="Q352" s="705">
        <v>0</v>
      </c>
      <c r="R352" s="700">
        <v>0</v>
      </c>
      <c r="S352" s="701">
        <v>0</v>
      </c>
      <c r="T352" s="700">
        <v>0</v>
      </c>
      <c r="U352" s="701">
        <v>0</v>
      </c>
      <c r="V352" s="700">
        <v>0</v>
      </c>
      <c r="W352" s="701">
        <v>0</v>
      </c>
      <c r="X352" s="700">
        <v>0</v>
      </c>
      <c r="Y352" s="701">
        <v>0</v>
      </c>
      <c r="Z352" s="700">
        <v>0</v>
      </c>
      <c r="AA352" s="701">
        <v>0</v>
      </c>
      <c r="AB352" s="706">
        <v>0</v>
      </c>
      <c r="AC352" s="698">
        <v>0</v>
      </c>
      <c r="AD352" s="1212"/>
      <c r="AE352" s="1212"/>
      <c r="AF352" s="1213"/>
    </row>
    <row r="353" spans="1:32" ht="15" customHeight="1" x14ac:dyDescent="0.2">
      <c r="A353" s="352">
        <v>136</v>
      </c>
      <c r="B353" s="751"/>
      <c r="C353" s="367"/>
      <c r="D353" s="367"/>
      <c r="E353" s="368"/>
      <c r="F353" s="1216" t="s">
        <v>110</v>
      </c>
      <c r="G353" s="1217"/>
      <c r="H353" s="1217"/>
      <c r="I353" s="1217"/>
      <c r="J353" s="1217"/>
      <c r="K353" s="1217"/>
      <c r="L353" s="1217"/>
      <c r="M353" s="698">
        <v>0</v>
      </c>
      <c r="N353" s="699">
        <v>0</v>
      </c>
      <c r="O353" s="700">
        <v>0</v>
      </c>
      <c r="P353" s="700">
        <v>0</v>
      </c>
      <c r="Q353" s="705">
        <v>0</v>
      </c>
      <c r="R353" s="700">
        <v>0</v>
      </c>
      <c r="S353" s="701">
        <v>0</v>
      </c>
      <c r="T353" s="700">
        <v>0</v>
      </c>
      <c r="U353" s="701">
        <v>0</v>
      </c>
      <c r="V353" s="700">
        <v>0</v>
      </c>
      <c r="W353" s="701">
        <v>0</v>
      </c>
      <c r="X353" s="700">
        <v>0</v>
      </c>
      <c r="Y353" s="701">
        <v>0</v>
      </c>
      <c r="Z353" s="700">
        <v>0</v>
      </c>
      <c r="AA353" s="701">
        <v>0</v>
      </c>
      <c r="AB353" s="706">
        <v>0</v>
      </c>
      <c r="AC353" s="698">
        <v>0</v>
      </c>
      <c r="AD353" s="1212"/>
      <c r="AE353" s="1212"/>
      <c r="AF353" s="1213"/>
    </row>
    <row r="354" spans="1:32" ht="15" customHeight="1" x14ac:dyDescent="0.2">
      <c r="A354" s="352">
        <v>137</v>
      </c>
      <c r="B354" s="751"/>
      <c r="C354" s="367"/>
      <c r="D354" s="367"/>
      <c r="E354" s="368"/>
      <c r="F354" s="1249" t="s">
        <v>111</v>
      </c>
      <c r="G354" s="1250"/>
      <c r="H354" s="1250"/>
      <c r="I354" s="1250"/>
      <c r="J354" s="1250"/>
      <c r="K354" s="1250"/>
      <c r="L354" s="1250"/>
      <c r="M354" s="698">
        <v>0</v>
      </c>
      <c r="N354" s="699">
        <v>0</v>
      </c>
      <c r="O354" s="700">
        <v>0</v>
      </c>
      <c r="P354" s="700">
        <v>0</v>
      </c>
      <c r="Q354" s="705">
        <v>0</v>
      </c>
      <c r="R354" s="700">
        <v>0</v>
      </c>
      <c r="S354" s="701">
        <v>0</v>
      </c>
      <c r="T354" s="700">
        <v>0</v>
      </c>
      <c r="U354" s="701">
        <v>0</v>
      </c>
      <c r="V354" s="700">
        <v>0</v>
      </c>
      <c r="W354" s="701">
        <v>0</v>
      </c>
      <c r="X354" s="700">
        <v>0</v>
      </c>
      <c r="Y354" s="701">
        <v>0</v>
      </c>
      <c r="Z354" s="700">
        <v>0</v>
      </c>
      <c r="AA354" s="701">
        <v>0</v>
      </c>
      <c r="AB354" s="706">
        <v>0</v>
      </c>
      <c r="AC354" s="698">
        <v>0</v>
      </c>
      <c r="AD354" s="1212"/>
      <c r="AE354" s="1212"/>
      <c r="AF354" s="1213"/>
    </row>
    <row r="355" spans="1:32" ht="15" customHeight="1" x14ac:dyDescent="0.2">
      <c r="A355" s="352">
        <v>138</v>
      </c>
      <c r="B355" s="751"/>
      <c r="C355" s="367"/>
      <c r="D355" s="367"/>
      <c r="E355" s="1251" t="s">
        <v>18</v>
      </c>
      <c r="F355" s="1252"/>
      <c r="G355" s="1252"/>
      <c r="H355" s="1252"/>
      <c r="I355" s="1252"/>
      <c r="J355" s="1252"/>
      <c r="K355" s="1252"/>
      <c r="L355" s="1252"/>
      <c r="M355" s="407">
        <f>SUM(M356:M358)</f>
        <v>0</v>
      </c>
      <c r="N355" s="410">
        <f t="shared" ref="N355:AC355" si="76">SUBTOTAL(9,N356:N359)</f>
        <v>0</v>
      </c>
      <c r="O355" s="414">
        <f t="shared" si="76"/>
        <v>0</v>
      </c>
      <c r="P355" s="413">
        <f t="shared" si="76"/>
        <v>0</v>
      </c>
      <c r="Q355" s="415">
        <f t="shared" si="76"/>
        <v>0</v>
      </c>
      <c r="R355" s="414">
        <f t="shared" si="76"/>
        <v>0</v>
      </c>
      <c r="S355" s="414">
        <f t="shared" si="76"/>
        <v>0</v>
      </c>
      <c r="T355" s="414">
        <f t="shared" si="76"/>
        <v>0</v>
      </c>
      <c r="U355" s="414">
        <f t="shared" si="76"/>
        <v>0</v>
      </c>
      <c r="V355" s="414">
        <f t="shared" si="76"/>
        <v>0</v>
      </c>
      <c r="W355" s="414">
        <f t="shared" si="76"/>
        <v>0</v>
      </c>
      <c r="X355" s="414">
        <f t="shared" si="76"/>
        <v>0</v>
      </c>
      <c r="Y355" s="414">
        <f t="shared" si="76"/>
        <v>0</v>
      </c>
      <c r="Z355" s="414">
        <f t="shared" si="76"/>
        <v>0</v>
      </c>
      <c r="AA355" s="414">
        <f t="shared" si="76"/>
        <v>0</v>
      </c>
      <c r="AB355" s="424">
        <f t="shared" si="76"/>
        <v>0</v>
      </c>
      <c r="AC355" s="407">
        <f t="shared" si="76"/>
        <v>0</v>
      </c>
      <c r="AD355" s="1212"/>
      <c r="AE355" s="1212"/>
      <c r="AF355" s="1213"/>
    </row>
    <row r="356" spans="1:32" ht="15" customHeight="1" x14ac:dyDescent="0.2">
      <c r="A356" s="352">
        <v>139</v>
      </c>
      <c r="B356" s="751"/>
      <c r="C356" s="367"/>
      <c r="D356" s="367"/>
      <c r="E356" s="368"/>
      <c r="F356" s="1253" t="s">
        <v>114</v>
      </c>
      <c r="G356" s="1254"/>
      <c r="H356" s="1254"/>
      <c r="I356" s="1254"/>
      <c r="J356" s="1254"/>
      <c r="K356" s="1254"/>
      <c r="L356" s="1254"/>
      <c r="M356" s="698">
        <v>0</v>
      </c>
      <c r="N356" s="699">
        <v>0</v>
      </c>
      <c r="O356" s="700">
        <v>0</v>
      </c>
      <c r="P356" s="700">
        <v>0</v>
      </c>
      <c r="Q356" s="705">
        <v>0</v>
      </c>
      <c r="R356" s="700">
        <v>0</v>
      </c>
      <c r="S356" s="701">
        <v>0</v>
      </c>
      <c r="T356" s="700">
        <v>0</v>
      </c>
      <c r="U356" s="701">
        <v>0</v>
      </c>
      <c r="V356" s="700">
        <v>0</v>
      </c>
      <c r="W356" s="701">
        <v>0</v>
      </c>
      <c r="X356" s="700">
        <v>0</v>
      </c>
      <c r="Y356" s="701">
        <v>0</v>
      </c>
      <c r="Z356" s="700">
        <v>0</v>
      </c>
      <c r="AA356" s="701">
        <v>0</v>
      </c>
      <c r="AB356" s="706">
        <v>0</v>
      </c>
      <c r="AC356" s="698">
        <v>0</v>
      </c>
      <c r="AD356" s="1212"/>
      <c r="AE356" s="1212"/>
      <c r="AF356" s="1213"/>
    </row>
    <row r="357" spans="1:32" ht="15" customHeight="1" x14ac:dyDescent="0.2">
      <c r="A357" s="352">
        <v>140</v>
      </c>
      <c r="B357" s="751"/>
      <c r="C357" s="367"/>
      <c r="D357" s="367"/>
      <c r="E357" s="368"/>
      <c r="F357" s="1216" t="s">
        <v>115</v>
      </c>
      <c r="G357" s="1217"/>
      <c r="H357" s="1217"/>
      <c r="I357" s="1217"/>
      <c r="J357" s="1217"/>
      <c r="K357" s="1217"/>
      <c r="L357" s="1217"/>
      <c r="M357" s="698">
        <v>0</v>
      </c>
      <c r="N357" s="699">
        <v>0</v>
      </c>
      <c r="O357" s="700">
        <v>0</v>
      </c>
      <c r="P357" s="700"/>
      <c r="Q357" s="705">
        <v>0</v>
      </c>
      <c r="R357" s="700">
        <v>0</v>
      </c>
      <c r="S357" s="701">
        <v>0</v>
      </c>
      <c r="T357" s="700">
        <v>0</v>
      </c>
      <c r="U357" s="701">
        <v>0</v>
      </c>
      <c r="V357" s="700">
        <v>0</v>
      </c>
      <c r="W357" s="701">
        <v>0</v>
      </c>
      <c r="X357" s="700">
        <v>0</v>
      </c>
      <c r="Y357" s="701">
        <v>0</v>
      </c>
      <c r="Z357" s="700">
        <v>0</v>
      </c>
      <c r="AA357" s="701">
        <v>0</v>
      </c>
      <c r="AB357" s="706">
        <v>0</v>
      </c>
      <c r="AC357" s="698">
        <v>0</v>
      </c>
      <c r="AD357" s="1212"/>
      <c r="AE357" s="1212"/>
      <c r="AF357" s="1213"/>
    </row>
    <row r="358" spans="1:32" ht="15" customHeight="1" x14ac:dyDescent="0.2">
      <c r="A358" s="352">
        <v>141</v>
      </c>
      <c r="B358" s="583"/>
      <c r="C358" s="371"/>
      <c r="D358" s="371"/>
      <c r="E358" s="737"/>
      <c r="F358" s="1216" t="s">
        <v>558</v>
      </c>
      <c r="G358" s="1217"/>
      <c r="H358" s="1217"/>
      <c r="I358" s="1217"/>
      <c r="J358" s="1217"/>
      <c r="K358" s="1217"/>
      <c r="L358" s="1217"/>
      <c r="M358" s="698">
        <v>0</v>
      </c>
      <c r="N358" s="699">
        <v>0</v>
      </c>
      <c r="O358" s="700">
        <v>0</v>
      </c>
      <c r="P358" s="700">
        <v>0</v>
      </c>
      <c r="Q358" s="705">
        <v>0</v>
      </c>
      <c r="R358" s="700">
        <v>0</v>
      </c>
      <c r="S358" s="701">
        <v>0</v>
      </c>
      <c r="T358" s="700">
        <v>0</v>
      </c>
      <c r="U358" s="701">
        <v>0</v>
      </c>
      <c r="V358" s="700">
        <v>0</v>
      </c>
      <c r="W358" s="701">
        <v>0</v>
      </c>
      <c r="X358" s="700">
        <v>0</v>
      </c>
      <c r="Y358" s="701">
        <v>0</v>
      </c>
      <c r="Z358" s="700">
        <v>0</v>
      </c>
      <c r="AA358" s="701">
        <v>0</v>
      </c>
      <c r="AB358" s="706">
        <v>0</v>
      </c>
      <c r="AC358" s="698">
        <v>0</v>
      </c>
      <c r="AD358" s="1212"/>
      <c r="AE358" s="1212"/>
      <c r="AF358" s="1213"/>
    </row>
    <row r="359" spans="1:32" ht="15" customHeight="1" x14ac:dyDescent="0.2">
      <c r="A359" s="352">
        <v>142</v>
      </c>
      <c r="B359" s="350"/>
      <c r="C359" s="752"/>
      <c r="D359" s="1234" t="s">
        <v>22</v>
      </c>
      <c r="E359" s="1259"/>
      <c r="F359" s="1259"/>
      <c r="G359" s="1259"/>
      <c r="H359" s="1259"/>
      <c r="I359" s="1259"/>
      <c r="J359" s="1259"/>
      <c r="K359" s="1259"/>
      <c r="L359" s="1259"/>
      <c r="M359" s="1235"/>
      <c r="N359" s="1235"/>
      <c r="O359" s="1235"/>
      <c r="P359" s="1235"/>
      <c r="Q359" s="1235"/>
      <c r="R359" s="1235"/>
      <c r="S359" s="1235"/>
      <c r="T359" s="1235"/>
      <c r="U359" s="1235"/>
      <c r="V359" s="1235"/>
      <c r="W359" s="1235"/>
      <c r="X359" s="1235"/>
      <c r="Y359" s="1235"/>
      <c r="Z359" s="1235"/>
      <c r="AA359" s="1235"/>
      <c r="AB359" s="1235"/>
      <c r="AC359" s="1235"/>
      <c r="AD359" s="1235"/>
      <c r="AE359" s="1235"/>
      <c r="AF359" s="1258"/>
    </row>
    <row r="360" spans="1:32" ht="15" customHeight="1" x14ac:dyDescent="0.2">
      <c r="A360" s="352">
        <v>143</v>
      </c>
      <c r="B360" s="751"/>
      <c r="C360" s="367"/>
      <c r="D360" s="367"/>
      <c r="E360" s="1251" t="s">
        <v>118</v>
      </c>
      <c r="F360" s="1252"/>
      <c r="G360" s="1252"/>
      <c r="H360" s="1252"/>
      <c r="I360" s="1252"/>
      <c r="J360" s="1252"/>
      <c r="K360" s="1252"/>
      <c r="L360" s="1252"/>
      <c r="M360" s="407">
        <f>SUM(M361:M362)</f>
        <v>0</v>
      </c>
      <c r="N360" s="410">
        <f t="shared" ref="N360:AC360" si="77">SUBTOTAL(9,N361:N362)</f>
        <v>0</v>
      </c>
      <c r="O360" s="414">
        <f t="shared" si="77"/>
        <v>0</v>
      </c>
      <c r="P360" s="413">
        <f t="shared" si="77"/>
        <v>0</v>
      </c>
      <c r="Q360" s="415">
        <f t="shared" si="77"/>
        <v>0</v>
      </c>
      <c r="R360" s="414">
        <f t="shared" si="77"/>
        <v>0</v>
      </c>
      <c r="S360" s="414">
        <f t="shared" si="77"/>
        <v>0</v>
      </c>
      <c r="T360" s="414">
        <f t="shared" si="77"/>
        <v>0</v>
      </c>
      <c r="U360" s="414">
        <f t="shared" si="77"/>
        <v>0</v>
      </c>
      <c r="V360" s="414">
        <f t="shared" si="77"/>
        <v>0</v>
      </c>
      <c r="W360" s="414">
        <f t="shared" si="77"/>
        <v>0</v>
      </c>
      <c r="X360" s="414">
        <f t="shared" si="77"/>
        <v>0</v>
      </c>
      <c r="Y360" s="414">
        <f t="shared" si="77"/>
        <v>0</v>
      </c>
      <c r="Z360" s="414">
        <f t="shared" si="77"/>
        <v>0</v>
      </c>
      <c r="AA360" s="414">
        <f t="shared" si="77"/>
        <v>0</v>
      </c>
      <c r="AB360" s="424">
        <f t="shared" si="77"/>
        <v>0</v>
      </c>
      <c r="AC360" s="407">
        <f t="shared" si="77"/>
        <v>0</v>
      </c>
      <c r="AD360" s="1212"/>
      <c r="AE360" s="1212"/>
      <c r="AF360" s="1213"/>
    </row>
    <row r="361" spans="1:32" ht="15" customHeight="1" x14ac:dyDescent="0.2">
      <c r="A361" s="352">
        <v>144</v>
      </c>
      <c r="B361" s="751"/>
      <c r="C361" s="367"/>
      <c r="D361" s="367"/>
      <c r="E361" s="368"/>
      <c r="F361" s="1253" t="s">
        <v>124</v>
      </c>
      <c r="G361" s="1254"/>
      <c r="H361" s="1254"/>
      <c r="I361" s="1254"/>
      <c r="J361" s="1254"/>
      <c r="K361" s="1254"/>
      <c r="L361" s="1254"/>
      <c r="M361" s="698">
        <v>0</v>
      </c>
      <c r="N361" s="699">
        <v>0</v>
      </c>
      <c r="O361" s="700">
        <v>0</v>
      </c>
      <c r="P361" s="700">
        <v>0</v>
      </c>
      <c r="Q361" s="705">
        <v>0</v>
      </c>
      <c r="R361" s="700">
        <v>0</v>
      </c>
      <c r="S361" s="701">
        <v>0</v>
      </c>
      <c r="T361" s="700">
        <v>0</v>
      </c>
      <c r="U361" s="701">
        <v>0</v>
      </c>
      <c r="V361" s="700">
        <v>0</v>
      </c>
      <c r="W361" s="701">
        <v>0</v>
      </c>
      <c r="X361" s="700">
        <v>0</v>
      </c>
      <c r="Y361" s="701">
        <v>0</v>
      </c>
      <c r="Z361" s="700">
        <v>0</v>
      </c>
      <c r="AA361" s="701">
        <v>0</v>
      </c>
      <c r="AB361" s="706">
        <v>0</v>
      </c>
      <c r="AC361" s="698">
        <v>0</v>
      </c>
      <c r="AD361" s="1212"/>
      <c r="AE361" s="1212"/>
      <c r="AF361" s="1213"/>
    </row>
    <row r="362" spans="1:32" ht="15" customHeight="1" x14ac:dyDescent="0.2">
      <c r="A362" s="352">
        <v>145</v>
      </c>
      <c r="B362" s="751"/>
      <c r="C362" s="367"/>
      <c r="D362" s="367"/>
      <c r="E362" s="368"/>
      <c r="F362" s="1249" t="s">
        <v>571</v>
      </c>
      <c r="G362" s="1250"/>
      <c r="H362" s="1250"/>
      <c r="I362" s="1250"/>
      <c r="J362" s="1250"/>
      <c r="K362" s="1250"/>
      <c r="L362" s="1250"/>
      <c r="M362" s="698">
        <v>0</v>
      </c>
      <c r="N362" s="699">
        <v>0</v>
      </c>
      <c r="O362" s="700">
        <v>0</v>
      </c>
      <c r="P362" s="700">
        <v>0</v>
      </c>
      <c r="Q362" s="705">
        <v>0</v>
      </c>
      <c r="R362" s="700">
        <v>0</v>
      </c>
      <c r="S362" s="701">
        <v>0</v>
      </c>
      <c r="T362" s="700">
        <v>0</v>
      </c>
      <c r="U362" s="701">
        <v>0</v>
      </c>
      <c r="V362" s="700">
        <v>0</v>
      </c>
      <c r="W362" s="701">
        <v>0</v>
      </c>
      <c r="X362" s="700">
        <v>0</v>
      </c>
      <c r="Y362" s="701">
        <v>0</v>
      </c>
      <c r="Z362" s="700">
        <v>0</v>
      </c>
      <c r="AA362" s="701">
        <v>0</v>
      </c>
      <c r="AB362" s="706">
        <v>0</v>
      </c>
      <c r="AC362" s="698">
        <v>0</v>
      </c>
      <c r="AD362" s="1212"/>
      <c r="AE362" s="1212"/>
      <c r="AF362" s="1213"/>
    </row>
    <row r="363" spans="1:32" ht="15" customHeight="1" x14ac:dyDescent="0.2">
      <c r="A363" s="352">
        <v>146</v>
      </c>
      <c r="B363" s="751"/>
      <c r="C363" s="367"/>
      <c r="D363" s="367"/>
      <c r="E363" s="1251" t="s">
        <v>119</v>
      </c>
      <c r="F363" s="1252"/>
      <c r="G363" s="1252"/>
      <c r="H363" s="1252"/>
      <c r="I363" s="1252"/>
      <c r="J363" s="1252"/>
      <c r="K363" s="1252"/>
      <c r="L363" s="1252"/>
      <c r="M363" s="407">
        <f>SUM(M364:M366)</f>
        <v>0</v>
      </c>
      <c r="N363" s="410">
        <f t="shared" ref="N363:AC363" si="78">SUBTOTAL(9,N364:N366)</f>
        <v>0</v>
      </c>
      <c r="O363" s="414">
        <f t="shared" si="78"/>
        <v>0</v>
      </c>
      <c r="P363" s="413">
        <f t="shared" si="78"/>
        <v>0</v>
      </c>
      <c r="Q363" s="415">
        <f t="shared" si="78"/>
        <v>0</v>
      </c>
      <c r="R363" s="414">
        <f t="shared" si="78"/>
        <v>0</v>
      </c>
      <c r="S363" s="414">
        <f t="shared" si="78"/>
        <v>0</v>
      </c>
      <c r="T363" s="414">
        <f t="shared" si="78"/>
        <v>0</v>
      </c>
      <c r="U363" s="414">
        <f t="shared" si="78"/>
        <v>0</v>
      </c>
      <c r="V363" s="414">
        <f t="shared" si="78"/>
        <v>0</v>
      </c>
      <c r="W363" s="414">
        <f t="shared" si="78"/>
        <v>0</v>
      </c>
      <c r="X363" s="414">
        <f t="shared" si="78"/>
        <v>0</v>
      </c>
      <c r="Y363" s="414">
        <f t="shared" si="78"/>
        <v>0</v>
      </c>
      <c r="Z363" s="414">
        <f t="shared" si="78"/>
        <v>0</v>
      </c>
      <c r="AA363" s="414">
        <f t="shared" si="78"/>
        <v>0</v>
      </c>
      <c r="AB363" s="424">
        <f t="shared" si="78"/>
        <v>0</v>
      </c>
      <c r="AC363" s="407">
        <f t="shared" si="78"/>
        <v>0</v>
      </c>
      <c r="AD363" s="1212"/>
      <c r="AE363" s="1212"/>
      <c r="AF363" s="1213"/>
    </row>
    <row r="364" spans="1:32" ht="15" customHeight="1" x14ac:dyDescent="0.2">
      <c r="A364" s="352">
        <v>147</v>
      </c>
      <c r="B364" s="751"/>
      <c r="C364" s="367"/>
      <c r="D364" s="367"/>
      <c r="E364" s="368"/>
      <c r="F364" s="1253" t="s">
        <v>116</v>
      </c>
      <c r="G364" s="1254"/>
      <c r="H364" s="1254"/>
      <c r="I364" s="1254"/>
      <c r="J364" s="1254"/>
      <c r="K364" s="1254"/>
      <c r="L364" s="1254"/>
      <c r="M364" s="698">
        <v>0</v>
      </c>
      <c r="N364" s="699">
        <v>0</v>
      </c>
      <c r="O364" s="700">
        <v>0</v>
      </c>
      <c r="P364" s="700">
        <v>0</v>
      </c>
      <c r="Q364" s="705">
        <v>0</v>
      </c>
      <c r="R364" s="700">
        <v>0</v>
      </c>
      <c r="S364" s="701">
        <v>0</v>
      </c>
      <c r="T364" s="700">
        <v>0</v>
      </c>
      <c r="U364" s="701">
        <v>0</v>
      </c>
      <c r="V364" s="700">
        <v>0</v>
      </c>
      <c r="W364" s="701">
        <v>0</v>
      </c>
      <c r="X364" s="700">
        <v>0</v>
      </c>
      <c r="Y364" s="701">
        <v>0</v>
      </c>
      <c r="Z364" s="700">
        <v>0</v>
      </c>
      <c r="AA364" s="701">
        <v>0</v>
      </c>
      <c r="AB364" s="706">
        <v>0</v>
      </c>
      <c r="AC364" s="698">
        <v>0</v>
      </c>
      <c r="AD364" s="1212"/>
      <c r="AE364" s="1212"/>
      <c r="AF364" s="1213"/>
    </row>
    <row r="365" spans="1:32" ht="15" customHeight="1" x14ac:dyDescent="0.2">
      <c r="A365" s="352">
        <v>148</v>
      </c>
      <c r="B365" s="751"/>
      <c r="C365" s="367"/>
      <c r="D365" s="367"/>
      <c r="E365" s="368"/>
      <c r="F365" s="1216" t="s">
        <v>567</v>
      </c>
      <c r="G365" s="1217"/>
      <c r="H365" s="1217"/>
      <c r="I365" s="1217"/>
      <c r="J365" s="1217"/>
      <c r="K365" s="1217"/>
      <c r="L365" s="1217"/>
      <c r="M365" s="698">
        <v>0</v>
      </c>
      <c r="N365" s="699">
        <v>0</v>
      </c>
      <c r="O365" s="700">
        <v>0</v>
      </c>
      <c r="P365" s="700">
        <v>0</v>
      </c>
      <c r="Q365" s="705">
        <v>0</v>
      </c>
      <c r="R365" s="700">
        <v>0</v>
      </c>
      <c r="S365" s="701">
        <v>0</v>
      </c>
      <c r="T365" s="700">
        <v>0</v>
      </c>
      <c r="U365" s="701">
        <v>0</v>
      </c>
      <c r="V365" s="700">
        <v>0</v>
      </c>
      <c r="W365" s="701">
        <v>0</v>
      </c>
      <c r="X365" s="700">
        <v>0</v>
      </c>
      <c r="Y365" s="701">
        <v>0</v>
      </c>
      <c r="Z365" s="700">
        <v>0</v>
      </c>
      <c r="AA365" s="701">
        <v>0</v>
      </c>
      <c r="AB365" s="706">
        <v>0</v>
      </c>
      <c r="AC365" s="698">
        <v>0</v>
      </c>
      <c r="AD365" s="1212"/>
      <c r="AE365" s="1212"/>
      <c r="AF365" s="1213"/>
    </row>
    <row r="366" spans="1:32" ht="25.5" customHeight="1" x14ac:dyDescent="0.2">
      <c r="A366" s="352">
        <v>149</v>
      </c>
      <c r="B366" s="751"/>
      <c r="C366" s="367"/>
      <c r="D366" s="367"/>
      <c r="E366" s="368"/>
      <c r="F366" s="1249" t="s">
        <v>431</v>
      </c>
      <c r="G366" s="1250"/>
      <c r="H366" s="1250"/>
      <c r="I366" s="1250"/>
      <c r="J366" s="1250"/>
      <c r="K366" s="1250"/>
      <c r="L366" s="1250"/>
      <c r="M366" s="698">
        <v>0</v>
      </c>
      <c r="N366" s="699">
        <v>0</v>
      </c>
      <c r="O366" s="700">
        <v>0</v>
      </c>
      <c r="P366" s="700">
        <v>0</v>
      </c>
      <c r="Q366" s="705">
        <v>0</v>
      </c>
      <c r="R366" s="700">
        <v>0</v>
      </c>
      <c r="S366" s="701">
        <v>0</v>
      </c>
      <c r="T366" s="700">
        <v>0</v>
      </c>
      <c r="U366" s="701">
        <v>0</v>
      </c>
      <c r="V366" s="700">
        <v>0</v>
      </c>
      <c r="W366" s="701">
        <v>0</v>
      </c>
      <c r="X366" s="700">
        <v>0</v>
      </c>
      <c r="Y366" s="701">
        <v>0</v>
      </c>
      <c r="Z366" s="700">
        <v>0</v>
      </c>
      <c r="AA366" s="701">
        <v>0</v>
      </c>
      <c r="AB366" s="706">
        <v>0</v>
      </c>
      <c r="AC366" s="698">
        <v>0</v>
      </c>
      <c r="AD366" s="1212"/>
      <c r="AE366" s="1212"/>
      <c r="AF366" s="1213"/>
    </row>
    <row r="367" spans="1:32" ht="15" customHeight="1" x14ac:dyDescent="0.2">
      <c r="A367" s="352">
        <v>150</v>
      </c>
      <c r="B367" s="751"/>
      <c r="C367" s="367"/>
      <c r="D367" s="367"/>
      <c r="E367" s="1251" t="s">
        <v>120</v>
      </c>
      <c r="F367" s="1252"/>
      <c r="G367" s="1252"/>
      <c r="H367" s="1252"/>
      <c r="I367" s="1252"/>
      <c r="J367" s="1252"/>
      <c r="K367" s="1252"/>
      <c r="L367" s="1252"/>
      <c r="M367" s="407">
        <f>SUM(M368:M369)</f>
        <v>0</v>
      </c>
      <c r="N367" s="410">
        <f t="shared" ref="N367:AC367" si="79">SUBTOTAL(9,N368:N369)</f>
        <v>0</v>
      </c>
      <c r="O367" s="414">
        <f t="shared" si="79"/>
        <v>0</v>
      </c>
      <c r="P367" s="413">
        <f t="shared" si="79"/>
        <v>0</v>
      </c>
      <c r="Q367" s="415">
        <f t="shared" si="79"/>
        <v>0</v>
      </c>
      <c r="R367" s="414">
        <f t="shared" si="79"/>
        <v>0</v>
      </c>
      <c r="S367" s="414">
        <f t="shared" si="79"/>
        <v>0</v>
      </c>
      <c r="T367" s="414">
        <f t="shared" si="79"/>
        <v>0</v>
      </c>
      <c r="U367" s="414">
        <f t="shared" si="79"/>
        <v>0</v>
      </c>
      <c r="V367" s="414">
        <f t="shared" si="79"/>
        <v>0</v>
      </c>
      <c r="W367" s="414">
        <f t="shared" si="79"/>
        <v>0</v>
      </c>
      <c r="X367" s="414">
        <f t="shared" si="79"/>
        <v>0</v>
      </c>
      <c r="Y367" s="414">
        <f t="shared" si="79"/>
        <v>0</v>
      </c>
      <c r="Z367" s="414">
        <f t="shared" si="79"/>
        <v>0</v>
      </c>
      <c r="AA367" s="414">
        <f t="shared" si="79"/>
        <v>0</v>
      </c>
      <c r="AB367" s="424">
        <f t="shared" si="79"/>
        <v>0</v>
      </c>
      <c r="AC367" s="407">
        <f t="shared" si="79"/>
        <v>0</v>
      </c>
      <c r="AD367" s="1212"/>
      <c r="AE367" s="1212"/>
      <c r="AF367" s="1213"/>
    </row>
    <row r="368" spans="1:32" ht="15" customHeight="1" x14ac:dyDescent="0.2">
      <c r="A368" s="352">
        <v>151</v>
      </c>
      <c r="B368" s="751"/>
      <c r="C368" s="367"/>
      <c r="D368" s="367"/>
      <c r="E368" s="368"/>
      <c r="F368" s="1253" t="s">
        <v>117</v>
      </c>
      <c r="G368" s="1254"/>
      <c r="H368" s="1254"/>
      <c r="I368" s="1254"/>
      <c r="J368" s="1254"/>
      <c r="K368" s="1254"/>
      <c r="L368" s="1254"/>
      <c r="M368" s="698">
        <v>0</v>
      </c>
      <c r="N368" s="699">
        <v>0</v>
      </c>
      <c r="O368" s="700">
        <v>0</v>
      </c>
      <c r="P368" s="700">
        <v>0</v>
      </c>
      <c r="Q368" s="705">
        <v>0</v>
      </c>
      <c r="R368" s="700">
        <v>0</v>
      </c>
      <c r="S368" s="701">
        <v>0</v>
      </c>
      <c r="T368" s="700">
        <v>0</v>
      </c>
      <c r="U368" s="701">
        <v>0</v>
      </c>
      <c r="V368" s="700">
        <v>0</v>
      </c>
      <c r="W368" s="701">
        <v>0</v>
      </c>
      <c r="X368" s="700">
        <v>0</v>
      </c>
      <c r="Y368" s="701">
        <v>0</v>
      </c>
      <c r="Z368" s="700">
        <v>0</v>
      </c>
      <c r="AA368" s="701">
        <v>0</v>
      </c>
      <c r="AB368" s="706">
        <v>0</v>
      </c>
      <c r="AC368" s="698">
        <v>0</v>
      </c>
      <c r="AD368" s="1212"/>
      <c r="AE368" s="1212"/>
      <c r="AF368" s="1213"/>
    </row>
    <row r="369" spans="1:32" ht="15" customHeight="1" x14ac:dyDescent="0.2">
      <c r="A369" s="352">
        <v>152</v>
      </c>
      <c r="B369" s="751"/>
      <c r="C369" s="367"/>
      <c r="D369" s="367"/>
      <c r="E369" s="368"/>
      <c r="F369" s="1249" t="s">
        <v>572</v>
      </c>
      <c r="G369" s="1250"/>
      <c r="H369" s="1250"/>
      <c r="I369" s="1250"/>
      <c r="J369" s="1250"/>
      <c r="K369" s="1250"/>
      <c r="L369" s="1250"/>
      <c r="M369" s="698">
        <v>0</v>
      </c>
      <c r="N369" s="699">
        <v>0</v>
      </c>
      <c r="O369" s="700">
        <v>0</v>
      </c>
      <c r="P369" s="700">
        <v>0</v>
      </c>
      <c r="Q369" s="705">
        <v>0</v>
      </c>
      <c r="R369" s="700">
        <v>0</v>
      </c>
      <c r="S369" s="701">
        <v>0</v>
      </c>
      <c r="T369" s="700">
        <v>0</v>
      </c>
      <c r="U369" s="701">
        <v>0</v>
      </c>
      <c r="V369" s="700">
        <v>0</v>
      </c>
      <c r="W369" s="701">
        <v>0</v>
      </c>
      <c r="X369" s="700">
        <v>0</v>
      </c>
      <c r="Y369" s="701">
        <v>0</v>
      </c>
      <c r="Z369" s="700">
        <v>0</v>
      </c>
      <c r="AA369" s="701">
        <v>0</v>
      </c>
      <c r="AB369" s="706">
        <v>0</v>
      </c>
      <c r="AC369" s="698">
        <v>0</v>
      </c>
      <c r="AD369" s="1212"/>
      <c r="AE369" s="1212"/>
      <c r="AF369" s="1213"/>
    </row>
    <row r="370" spans="1:32" ht="15" customHeight="1" x14ac:dyDescent="0.2">
      <c r="A370" s="352">
        <v>153</v>
      </c>
      <c r="B370" s="751"/>
      <c r="C370" s="367"/>
      <c r="D370" s="367"/>
      <c r="E370" s="1251" t="s">
        <v>121</v>
      </c>
      <c r="F370" s="1252"/>
      <c r="G370" s="1252"/>
      <c r="H370" s="1252"/>
      <c r="I370" s="1252"/>
      <c r="J370" s="1252"/>
      <c r="K370" s="1252"/>
      <c r="L370" s="1252"/>
      <c r="M370" s="407">
        <f>SUM(M371:M373)</f>
        <v>0</v>
      </c>
      <c r="N370" s="410">
        <f t="shared" ref="N370:AC370" si="80">SUBTOTAL(9,N371:N373)</f>
        <v>0</v>
      </c>
      <c r="O370" s="414">
        <f t="shared" si="80"/>
        <v>0</v>
      </c>
      <c r="P370" s="413">
        <f t="shared" si="80"/>
        <v>0</v>
      </c>
      <c r="Q370" s="415">
        <f t="shared" si="80"/>
        <v>0</v>
      </c>
      <c r="R370" s="414">
        <f t="shared" si="80"/>
        <v>0</v>
      </c>
      <c r="S370" s="414">
        <f t="shared" si="80"/>
        <v>0</v>
      </c>
      <c r="T370" s="414">
        <f t="shared" si="80"/>
        <v>0</v>
      </c>
      <c r="U370" s="414">
        <f t="shared" si="80"/>
        <v>0</v>
      </c>
      <c r="V370" s="414">
        <f t="shared" si="80"/>
        <v>0</v>
      </c>
      <c r="W370" s="414">
        <f t="shared" si="80"/>
        <v>0</v>
      </c>
      <c r="X370" s="414">
        <f t="shared" si="80"/>
        <v>0</v>
      </c>
      <c r="Y370" s="414">
        <f t="shared" si="80"/>
        <v>0</v>
      </c>
      <c r="Z370" s="414">
        <f t="shared" si="80"/>
        <v>0</v>
      </c>
      <c r="AA370" s="414">
        <f t="shared" si="80"/>
        <v>0</v>
      </c>
      <c r="AB370" s="424">
        <f t="shared" si="80"/>
        <v>0</v>
      </c>
      <c r="AC370" s="407">
        <f t="shared" si="80"/>
        <v>0</v>
      </c>
      <c r="AD370" s="1212"/>
      <c r="AE370" s="1212"/>
      <c r="AF370" s="1213"/>
    </row>
    <row r="371" spans="1:32" ht="15" customHeight="1" x14ac:dyDescent="0.2">
      <c r="A371" s="352">
        <v>154</v>
      </c>
      <c r="B371" s="751"/>
      <c r="C371" s="367"/>
      <c r="D371" s="367"/>
      <c r="E371" s="368"/>
      <c r="F371" s="1253" t="s">
        <v>122</v>
      </c>
      <c r="G371" s="1254"/>
      <c r="H371" s="1254"/>
      <c r="I371" s="1254"/>
      <c r="J371" s="1254"/>
      <c r="K371" s="1254"/>
      <c r="L371" s="1254"/>
      <c r="M371" s="698">
        <v>0</v>
      </c>
      <c r="N371" s="699">
        <v>0</v>
      </c>
      <c r="O371" s="700">
        <v>0</v>
      </c>
      <c r="P371" s="700">
        <v>0</v>
      </c>
      <c r="Q371" s="705">
        <v>0</v>
      </c>
      <c r="R371" s="700">
        <v>0</v>
      </c>
      <c r="S371" s="701">
        <v>0</v>
      </c>
      <c r="T371" s="700">
        <v>0</v>
      </c>
      <c r="U371" s="701">
        <v>0</v>
      </c>
      <c r="V371" s="700">
        <v>0</v>
      </c>
      <c r="W371" s="701">
        <v>0</v>
      </c>
      <c r="X371" s="700">
        <v>0</v>
      </c>
      <c r="Y371" s="701">
        <v>0</v>
      </c>
      <c r="Z371" s="700">
        <v>0</v>
      </c>
      <c r="AA371" s="701">
        <v>0</v>
      </c>
      <c r="AB371" s="706">
        <v>0</v>
      </c>
      <c r="AC371" s="698">
        <v>0</v>
      </c>
      <c r="AD371" s="1212"/>
      <c r="AE371" s="1212"/>
      <c r="AF371" s="1213"/>
    </row>
    <row r="372" spans="1:32" ht="15" customHeight="1" x14ac:dyDescent="0.2">
      <c r="A372" s="352">
        <v>155</v>
      </c>
      <c r="B372" s="751"/>
      <c r="C372" s="367"/>
      <c r="D372" s="367"/>
      <c r="E372" s="368"/>
      <c r="F372" s="1216" t="s">
        <v>573</v>
      </c>
      <c r="G372" s="1217"/>
      <c r="H372" s="1217"/>
      <c r="I372" s="1217"/>
      <c r="J372" s="1217"/>
      <c r="K372" s="1217"/>
      <c r="L372" s="1217"/>
      <c r="M372" s="698">
        <v>0</v>
      </c>
      <c r="N372" s="699">
        <v>0</v>
      </c>
      <c r="O372" s="700">
        <v>0</v>
      </c>
      <c r="P372" s="700">
        <v>0</v>
      </c>
      <c r="Q372" s="705">
        <v>0</v>
      </c>
      <c r="R372" s="700">
        <v>0</v>
      </c>
      <c r="S372" s="701">
        <v>0</v>
      </c>
      <c r="T372" s="700">
        <v>0</v>
      </c>
      <c r="U372" s="701">
        <v>0</v>
      </c>
      <c r="V372" s="700">
        <v>0</v>
      </c>
      <c r="W372" s="701">
        <v>0</v>
      </c>
      <c r="X372" s="700">
        <v>0</v>
      </c>
      <c r="Y372" s="701">
        <v>0</v>
      </c>
      <c r="Z372" s="700">
        <v>0</v>
      </c>
      <c r="AA372" s="701">
        <v>0</v>
      </c>
      <c r="AB372" s="706">
        <v>0</v>
      </c>
      <c r="AC372" s="698">
        <v>0</v>
      </c>
      <c r="AD372" s="1212"/>
      <c r="AE372" s="1212"/>
      <c r="AF372" s="1213"/>
    </row>
    <row r="373" spans="1:32" ht="25.5" customHeight="1" x14ac:dyDescent="0.2">
      <c r="A373" s="352">
        <v>156</v>
      </c>
      <c r="B373" s="751"/>
      <c r="C373" s="367"/>
      <c r="D373" s="367"/>
      <c r="E373" s="368"/>
      <c r="F373" s="1249" t="s">
        <v>432</v>
      </c>
      <c r="G373" s="1250"/>
      <c r="H373" s="1250"/>
      <c r="I373" s="1250"/>
      <c r="J373" s="1250"/>
      <c r="K373" s="1250"/>
      <c r="L373" s="1250"/>
      <c r="M373" s="698">
        <v>0</v>
      </c>
      <c r="N373" s="699">
        <v>0</v>
      </c>
      <c r="O373" s="700">
        <v>0</v>
      </c>
      <c r="P373" s="700">
        <v>0</v>
      </c>
      <c r="Q373" s="705">
        <v>0</v>
      </c>
      <c r="R373" s="700">
        <v>0</v>
      </c>
      <c r="S373" s="701">
        <v>0</v>
      </c>
      <c r="T373" s="700">
        <v>0</v>
      </c>
      <c r="U373" s="701">
        <v>0</v>
      </c>
      <c r="V373" s="700">
        <v>0</v>
      </c>
      <c r="W373" s="701">
        <v>0</v>
      </c>
      <c r="X373" s="700">
        <v>0</v>
      </c>
      <c r="Y373" s="701">
        <v>0</v>
      </c>
      <c r="Z373" s="700">
        <v>0</v>
      </c>
      <c r="AA373" s="701">
        <v>0</v>
      </c>
      <c r="AB373" s="706">
        <v>0</v>
      </c>
      <c r="AC373" s="698">
        <v>0</v>
      </c>
      <c r="AD373" s="1212"/>
      <c r="AE373" s="1212"/>
      <c r="AF373" s="1213"/>
    </row>
    <row r="374" spans="1:32" ht="15" customHeight="1" x14ac:dyDescent="0.2">
      <c r="A374" s="352">
        <v>157</v>
      </c>
      <c r="B374" s="751"/>
      <c r="C374" s="367"/>
      <c r="D374" s="367"/>
      <c r="E374" s="1251" t="s">
        <v>546</v>
      </c>
      <c r="F374" s="1252"/>
      <c r="G374" s="1252"/>
      <c r="H374" s="1252"/>
      <c r="I374" s="1252"/>
      <c r="J374" s="1252"/>
      <c r="K374" s="1252"/>
      <c r="L374" s="1252"/>
      <c r="M374" s="407">
        <f>SUM(M375:M376)</f>
        <v>0</v>
      </c>
      <c r="N374" s="410">
        <f t="shared" ref="N374:AC374" si="81">SUBTOTAL(9,N375:N376)</f>
        <v>0</v>
      </c>
      <c r="O374" s="414">
        <f t="shared" si="81"/>
        <v>0</v>
      </c>
      <c r="P374" s="413">
        <f t="shared" si="81"/>
        <v>0</v>
      </c>
      <c r="Q374" s="415">
        <f t="shared" si="81"/>
        <v>0</v>
      </c>
      <c r="R374" s="414">
        <f t="shared" si="81"/>
        <v>0</v>
      </c>
      <c r="S374" s="414">
        <f t="shared" si="81"/>
        <v>0</v>
      </c>
      <c r="T374" s="414">
        <f t="shared" si="81"/>
        <v>0</v>
      </c>
      <c r="U374" s="414">
        <f t="shared" si="81"/>
        <v>0</v>
      </c>
      <c r="V374" s="414">
        <f t="shared" si="81"/>
        <v>0</v>
      </c>
      <c r="W374" s="414">
        <f t="shared" si="81"/>
        <v>0</v>
      </c>
      <c r="X374" s="414">
        <f t="shared" si="81"/>
        <v>0</v>
      </c>
      <c r="Y374" s="414">
        <f t="shared" si="81"/>
        <v>0</v>
      </c>
      <c r="Z374" s="414">
        <f t="shared" si="81"/>
        <v>0</v>
      </c>
      <c r="AA374" s="414">
        <f t="shared" si="81"/>
        <v>0</v>
      </c>
      <c r="AB374" s="424">
        <f t="shared" si="81"/>
        <v>0</v>
      </c>
      <c r="AC374" s="407">
        <f t="shared" si="81"/>
        <v>0</v>
      </c>
      <c r="AD374" s="1212"/>
      <c r="AE374" s="1212"/>
      <c r="AF374" s="1213"/>
    </row>
    <row r="375" spans="1:32" ht="26.25" customHeight="1" x14ac:dyDescent="0.2">
      <c r="A375" s="352">
        <v>158</v>
      </c>
      <c r="B375" s="751"/>
      <c r="C375" s="367"/>
      <c r="D375" s="367"/>
      <c r="E375" s="368"/>
      <c r="F375" s="1253" t="s">
        <v>547</v>
      </c>
      <c r="G375" s="1254"/>
      <c r="H375" s="1254"/>
      <c r="I375" s="1254"/>
      <c r="J375" s="1254"/>
      <c r="K375" s="1254"/>
      <c r="L375" s="1254"/>
      <c r="M375" s="698">
        <v>0</v>
      </c>
      <c r="N375" s="699">
        <v>0</v>
      </c>
      <c r="O375" s="700">
        <v>0</v>
      </c>
      <c r="P375" s="700">
        <v>0</v>
      </c>
      <c r="Q375" s="705">
        <v>0</v>
      </c>
      <c r="R375" s="700">
        <v>0</v>
      </c>
      <c r="S375" s="701">
        <v>0</v>
      </c>
      <c r="T375" s="700">
        <v>0</v>
      </c>
      <c r="U375" s="701">
        <v>0</v>
      </c>
      <c r="V375" s="700">
        <v>0</v>
      </c>
      <c r="W375" s="701">
        <v>0</v>
      </c>
      <c r="X375" s="700">
        <v>0</v>
      </c>
      <c r="Y375" s="701">
        <v>0</v>
      </c>
      <c r="Z375" s="700">
        <v>0</v>
      </c>
      <c r="AA375" s="701">
        <v>0</v>
      </c>
      <c r="AB375" s="706">
        <v>0</v>
      </c>
      <c r="AC375" s="698">
        <v>0</v>
      </c>
      <c r="AD375" s="1212"/>
      <c r="AE375" s="1212"/>
      <c r="AF375" s="1213"/>
    </row>
    <row r="376" spans="1:32" ht="15" customHeight="1" x14ac:dyDescent="0.2">
      <c r="A376" s="352">
        <v>159</v>
      </c>
      <c r="B376" s="751"/>
      <c r="C376" s="367"/>
      <c r="D376" s="367"/>
      <c r="E376" s="368"/>
      <c r="F376" s="1249" t="s">
        <v>570</v>
      </c>
      <c r="G376" s="1250"/>
      <c r="H376" s="1250"/>
      <c r="I376" s="1250"/>
      <c r="J376" s="1250"/>
      <c r="K376" s="1250"/>
      <c r="L376" s="1250"/>
      <c r="M376" s="698">
        <v>0</v>
      </c>
      <c r="N376" s="699"/>
      <c r="O376" s="700"/>
      <c r="P376" s="700"/>
      <c r="Q376" s="705"/>
      <c r="R376" s="700">
        <v>0</v>
      </c>
      <c r="S376" s="701">
        <v>0</v>
      </c>
      <c r="T376" s="700">
        <v>0</v>
      </c>
      <c r="U376" s="701">
        <v>0</v>
      </c>
      <c r="V376" s="700">
        <v>0</v>
      </c>
      <c r="W376" s="701">
        <v>0</v>
      </c>
      <c r="X376" s="700">
        <v>0</v>
      </c>
      <c r="Y376" s="701">
        <v>0</v>
      </c>
      <c r="Z376" s="700">
        <v>0</v>
      </c>
      <c r="AA376" s="701">
        <v>0</v>
      </c>
      <c r="AB376" s="706">
        <v>0</v>
      </c>
      <c r="AC376" s="698">
        <v>0</v>
      </c>
      <c r="AD376" s="1212"/>
      <c r="AE376" s="1212"/>
      <c r="AF376" s="1213"/>
    </row>
    <row r="377" spans="1:32" ht="15" customHeight="1" x14ac:dyDescent="0.2">
      <c r="A377" s="352">
        <v>160</v>
      </c>
      <c r="B377" s="751"/>
      <c r="C377" s="367"/>
      <c r="D377" s="367"/>
      <c r="E377" s="1251" t="s">
        <v>548</v>
      </c>
      <c r="F377" s="1252"/>
      <c r="G377" s="1252"/>
      <c r="H377" s="1252"/>
      <c r="I377" s="1252"/>
      <c r="J377" s="1252"/>
      <c r="K377" s="1252"/>
      <c r="L377" s="1252"/>
      <c r="M377" s="407">
        <f>SUM(M378:M380)</f>
        <v>0</v>
      </c>
      <c r="N377" s="410">
        <f t="shared" ref="N377:AC377" si="82">SUBTOTAL(9,N378:N380)</f>
        <v>0</v>
      </c>
      <c r="O377" s="414">
        <f t="shared" si="82"/>
        <v>0</v>
      </c>
      <c r="P377" s="413">
        <f t="shared" si="82"/>
        <v>0</v>
      </c>
      <c r="Q377" s="415">
        <f t="shared" si="82"/>
        <v>0</v>
      </c>
      <c r="R377" s="414">
        <f t="shared" si="82"/>
        <v>0</v>
      </c>
      <c r="S377" s="414">
        <f t="shared" si="82"/>
        <v>0</v>
      </c>
      <c r="T377" s="414">
        <f t="shared" si="82"/>
        <v>0</v>
      </c>
      <c r="U377" s="414">
        <f t="shared" si="82"/>
        <v>0</v>
      </c>
      <c r="V377" s="414">
        <f t="shared" si="82"/>
        <v>0</v>
      </c>
      <c r="W377" s="414">
        <f t="shared" si="82"/>
        <v>0</v>
      </c>
      <c r="X377" s="414">
        <f t="shared" si="82"/>
        <v>0</v>
      </c>
      <c r="Y377" s="414">
        <f t="shared" si="82"/>
        <v>0</v>
      </c>
      <c r="Z377" s="414">
        <f t="shared" si="82"/>
        <v>0</v>
      </c>
      <c r="AA377" s="414">
        <f t="shared" si="82"/>
        <v>0</v>
      </c>
      <c r="AB377" s="424">
        <f t="shared" si="82"/>
        <v>0</v>
      </c>
      <c r="AC377" s="407">
        <f t="shared" si="82"/>
        <v>0</v>
      </c>
      <c r="AD377" s="1212"/>
      <c r="AE377" s="1212"/>
      <c r="AF377" s="1213"/>
    </row>
    <row r="378" spans="1:32" ht="15" customHeight="1" x14ac:dyDescent="0.2">
      <c r="A378" s="352">
        <v>161</v>
      </c>
      <c r="B378" s="751"/>
      <c r="C378" s="367"/>
      <c r="D378" s="367"/>
      <c r="E378" s="368"/>
      <c r="F378" s="1253" t="s">
        <v>549</v>
      </c>
      <c r="G378" s="1254"/>
      <c r="H378" s="1254"/>
      <c r="I378" s="1254"/>
      <c r="J378" s="1254"/>
      <c r="K378" s="1254"/>
      <c r="L378" s="1254"/>
      <c r="M378" s="698">
        <v>0</v>
      </c>
      <c r="N378" s="699">
        <v>0</v>
      </c>
      <c r="O378" s="700">
        <v>0</v>
      </c>
      <c r="P378" s="700">
        <v>0</v>
      </c>
      <c r="Q378" s="705">
        <v>0</v>
      </c>
      <c r="R378" s="700">
        <v>0</v>
      </c>
      <c r="S378" s="701">
        <v>0</v>
      </c>
      <c r="T378" s="700">
        <v>0</v>
      </c>
      <c r="U378" s="701">
        <v>0</v>
      </c>
      <c r="V378" s="700">
        <v>0</v>
      </c>
      <c r="W378" s="701">
        <v>0</v>
      </c>
      <c r="X378" s="700">
        <v>0</v>
      </c>
      <c r="Y378" s="701">
        <v>0</v>
      </c>
      <c r="Z378" s="700">
        <v>0</v>
      </c>
      <c r="AA378" s="701">
        <v>0</v>
      </c>
      <c r="AB378" s="706">
        <v>0</v>
      </c>
      <c r="AC378" s="698">
        <v>0</v>
      </c>
      <c r="AD378" s="1212"/>
      <c r="AE378" s="1212"/>
      <c r="AF378" s="1213"/>
    </row>
    <row r="379" spans="1:32" x14ac:dyDescent="0.2">
      <c r="A379" s="352">
        <v>162</v>
      </c>
      <c r="B379" s="751"/>
      <c r="C379" s="664"/>
      <c r="D379" s="664"/>
      <c r="E379" s="664"/>
      <c r="F379" s="1216" t="s">
        <v>574</v>
      </c>
      <c r="G379" s="1217"/>
      <c r="H379" s="1217"/>
      <c r="I379" s="1217"/>
      <c r="J379" s="1217"/>
      <c r="K379" s="1217"/>
      <c r="L379" s="1217"/>
      <c r="M379" s="698">
        <v>0</v>
      </c>
      <c r="N379" s="699">
        <v>0</v>
      </c>
      <c r="O379" s="700">
        <v>0</v>
      </c>
      <c r="P379" s="700">
        <v>0</v>
      </c>
      <c r="Q379" s="705">
        <v>0</v>
      </c>
      <c r="R379" s="700">
        <v>0</v>
      </c>
      <c r="S379" s="701">
        <v>0</v>
      </c>
      <c r="T379" s="700">
        <v>0</v>
      </c>
      <c r="U379" s="701">
        <v>0</v>
      </c>
      <c r="V379" s="700">
        <v>0</v>
      </c>
      <c r="W379" s="701">
        <v>0</v>
      </c>
      <c r="X379" s="700">
        <v>0</v>
      </c>
      <c r="Y379" s="701">
        <v>0</v>
      </c>
      <c r="Z379" s="700">
        <v>0</v>
      </c>
      <c r="AA379" s="701">
        <v>0</v>
      </c>
      <c r="AB379" s="706">
        <v>0</v>
      </c>
      <c r="AC379" s="698">
        <v>0</v>
      </c>
      <c r="AD379" s="1212"/>
      <c r="AE379" s="1212"/>
      <c r="AF379" s="1213"/>
    </row>
    <row r="380" spans="1:32" ht="27" customHeight="1" x14ac:dyDescent="0.2">
      <c r="A380" s="352">
        <v>163</v>
      </c>
      <c r="B380" s="751"/>
      <c r="C380" s="664"/>
      <c r="D380" s="664"/>
      <c r="E380" s="664"/>
      <c r="F380" s="1216" t="s">
        <v>566</v>
      </c>
      <c r="G380" s="1217"/>
      <c r="H380" s="1217"/>
      <c r="I380" s="1217"/>
      <c r="J380" s="1217"/>
      <c r="K380" s="1217"/>
      <c r="L380" s="1217"/>
      <c r="M380" s="698">
        <v>0</v>
      </c>
      <c r="N380" s="699">
        <v>0</v>
      </c>
      <c r="O380" s="700">
        <v>0</v>
      </c>
      <c r="P380" s="700">
        <v>0</v>
      </c>
      <c r="Q380" s="705">
        <v>0</v>
      </c>
      <c r="R380" s="700">
        <v>0</v>
      </c>
      <c r="S380" s="701">
        <v>0</v>
      </c>
      <c r="T380" s="700">
        <v>0</v>
      </c>
      <c r="U380" s="701">
        <v>0</v>
      </c>
      <c r="V380" s="700">
        <v>0</v>
      </c>
      <c r="W380" s="701">
        <v>0</v>
      </c>
      <c r="X380" s="700">
        <v>0</v>
      </c>
      <c r="Y380" s="701">
        <v>0</v>
      </c>
      <c r="Z380" s="700">
        <v>0</v>
      </c>
      <c r="AA380" s="701">
        <v>0</v>
      </c>
      <c r="AB380" s="706">
        <v>0</v>
      </c>
      <c r="AC380" s="698">
        <v>0</v>
      </c>
      <c r="AD380" s="1212"/>
      <c r="AE380" s="1212"/>
      <c r="AF380" s="1213"/>
    </row>
    <row r="381" spans="1:32" x14ac:dyDescent="0.2">
      <c r="A381" s="352">
        <v>164</v>
      </c>
      <c r="B381" s="751"/>
      <c r="C381" s="664"/>
      <c r="D381" s="1234" t="s">
        <v>23</v>
      </c>
      <c r="E381" s="1259"/>
      <c r="F381" s="1259"/>
      <c r="G381" s="1259"/>
      <c r="H381" s="1259"/>
      <c r="I381" s="1259"/>
      <c r="J381" s="1259"/>
      <c r="K381" s="1259"/>
      <c r="L381" s="1259"/>
      <c r="M381" s="1235"/>
      <c r="N381" s="1235"/>
      <c r="O381" s="1235"/>
      <c r="P381" s="1235"/>
      <c r="Q381" s="1235"/>
      <c r="R381" s="1235"/>
      <c r="S381" s="1235"/>
      <c r="T381" s="1235"/>
      <c r="U381" s="1235"/>
      <c r="V381" s="1235"/>
      <c r="W381" s="1235"/>
      <c r="X381" s="1235"/>
      <c r="Y381" s="1235"/>
      <c r="Z381" s="1235"/>
      <c r="AA381" s="1235"/>
      <c r="AB381" s="1235"/>
      <c r="AC381" s="1235"/>
      <c r="AD381" s="1235"/>
      <c r="AE381" s="1235"/>
      <c r="AF381" s="1258"/>
    </row>
    <row r="382" spans="1:32" x14ac:dyDescent="0.2">
      <c r="A382" s="352">
        <v>165</v>
      </c>
      <c r="B382" s="751"/>
      <c r="C382" s="664"/>
      <c r="D382" s="664"/>
      <c r="E382" s="1251" t="s">
        <v>126</v>
      </c>
      <c r="F382" s="1252"/>
      <c r="G382" s="1252"/>
      <c r="H382" s="1252"/>
      <c r="I382" s="1252"/>
      <c r="J382" s="1252"/>
      <c r="K382" s="1252"/>
      <c r="L382" s="1252"/>
      <c r="M382" s="407">
        <f>SUM(M383:M384)</f>
        <v>0</v>
      </c>
      <c r="N382" s="410">
        <f t="shared" ref="N382:AC382" si="83">SUBTOTAL(9,N383:N384)</f>
        <v>0</v>
      </c>
      <c r="O382" s="414">
        <f t="shared" si="83"/>
        <v>0</v>
      </c>
      <c r="P382" s="413">
        <f t="shared" si="83"/>
        <v>0</v>
      </c>
      <c r="Q382" s="415">
        <f t="shared" si="83"/>
        <v>0</v>
      </c>
      <c r="R382" s="414">
        <f t="shared" si="83"/>
        <v>0</v>
      </c>
      <c r="S382" s="414">
        <f t="shared" si="83"/>
        <v>0</v>
      </c>
      <c r="T382" s="414">
        <f t="shared" si="83"/>
        <v>0</v>
      </c>
      <c r="U382" s="414">
        <f t="shared" si="83"/>
        <v>0</v>
      </c>
      <c r="V382" s="414">
        <f t="shared" si="83"/>
        <v>0</v>
      </c>
      <c r="W382" s="414">
        <f t="shared" si="83"/>
        <v>0</v>
      </c>
      <c r="X382" s="414">
        <f t="shared" si="83"/>
        <v>0</v>
      </c>
      <c r="Y382" s="414">
        <f t="shared" si="83"/>
        <v>0</v>
      </c>
      <c r="Z382" s="414">
        <f t="shared" si="83"/>
        <v>0</v>
      </c>
      <c r="AA382" s="414">
        <f t="shared" si="83"/>
        <v>0</v>
      </c>
      <c r="AB382" s="424">
        <f t="shared" si="83"/>
        <v>0</v>
      </c>
      <c r="AC382" s="407">
        <f t="shared" si="83"/>
        <v>0</v>
      </c>
      <c r="AD382" s="1212"/>
      <c r="AE382" s="1212"/>
      <c r="AF382" s="1213"/>
    </row>
    <row r="383" spans="1:32" x14ac:dyDescent="0.2">
      <c r="A383" s="352">
        <v>166</v>
      </c>
      <c r="B383" s="751"/>
      <c r="C383" s="664"/>
      <c r="D383" s="664"/>
      <c r="E383" s="664"/>
      <c r="F383" s="1253" t="s">
        <v>127</v>
      </c>
      <c r="G383" s="1254"/>
      <c r="H383" s="1254"/>
      <c r="I383" s="1254"/>
      <c r="J383" s="1254"/>
      <c r="K383" s="1254"/>
      <c r="L383" s="1254"/>
      <c r="M383" s="698">
        <v>0</v>
      </c>
      <c r="N383" s="699">
        <v>0</v>
      </c>
      <c r="O383" s="700">
        <v>0</v>
      </c>
      <c r="P383" s="700">
        <v>0</v>
      </c>
      <c r="Q383" s="705">
        <v>0</v>
      </c>
      <c r="R383" s="700">
        <v>0</v>
      </c>
      <c r="S383" s="701">
        <v>0</v>
      </c>
      <c r="T383" s="700">
        <v>0</v>
      </c>
      <c r="U383" s="701">
        <v>0</v>
      </c>
      <c r="V383" s="700">
        <v>0</v>
      </c>
      <c r="W383" s="701">
        <v>0</v>
      </c>
      <c r="X383" s="700">
        <v>0</v>
      </c>
      <c r="Y383" s="701">
        <v>0</v>
      </c>
      <c r="Z383" s="700">
        <v>0</v>
      </c>
      <c r="AA383" s="701">
        <v>0</v>
      </c>
      <c r="AB383" s="706">
        <v>0</v>
      </c>
      <c r="AC383" s="698">
        <v>0</v>
      </c>
      <c r="AD383" s="1212"/>
      <c r="AE383" s="1212"/>
      <c r="AF383" s="1213"/>
    </row>
    <row r="384" spans="1:32" x14ac:dyDescent="0.2">
      <c r="A384" s="352">
        <v>167</v>
      </c>
      <c r="B384" s="751"/>
      <c r="C384" s="664"/>
      <c r="D384" s="664"/>
      <c r="E384" s="664"/>
      <c r="F384" s="1249" t="s">
        <v>128</v>
      </c>
      <c r="G384" s="1250"/>
      <c r="H384" s="1250"/>
      <c r="I384" s="1250"/>
      <c r="J384" s="1250"/>
      <c r="K384" s="1250"/>
      <c r="L384" s="1250"/>
      <c r="M384" s="698">
        <v>0</v>
      </c>
      <c r="N384" s="699">
        <v>0</v>
      </c>
      <c r="O384" s="700">
        <v>0</v>
      </c>
      <c r="P384" s="700">
        <v>0</v>
      </c>
      <c r="Q384" s="705">
        <v>0</v>
      </c>
      <c r="R384" s="700">
        <v>0</v>
      </c>
      <c r="S384" s="701">
        <v>0</v>
      </c>
      <c r="T384" s="700">
        <v>0</v>
      </c>
      <c r="U384" s="701">
        <v>0</v>
      </c>
      <c r="V384" s="700">
        <v>0</v>
      </c>
      <c r="W384" s="701">
        <v>0</v>
      </c>
      <c r="X384" s="700">
        <v>0</v>
      </c>
      <c r="Y384" s="701">
        <v>0</v>
      </c>
      <c r="Z384" s="700">
        <v>0</v>
      </c>
      <c r="AA384" s="701">
        <v>0</v>
      </c>
      <c r="AB384" s="706">
        <v>0</v>
      </c>
      <c r="AC384" s="698">
        <v>0</v>
      </c>
      <c r="AD384" s="1212"/>
      <c r="AE384" s="1212"/>
      <c r="AF384" s="1213"/>
    </row>
    <row r="385" spans="1:32" x14ac:dyDescent="0.2">
      <c r="A385" s="352">
        <v>168</v>
      </c>
      <c r="B385" s="751"/>
      <c r="C385" s="664"/>
      <c r="D385" s="664"/>
      <c r="E385" s="1251" t="s">
        <v>129</v>
      </c>
      <c r="F385" s="1252"/>
      <c r="G385" s="1252"/>
      <c r="H385" s="1252"/>
      <c r="I385" s="1252"/>
      <c r="J385" s="1252"/>
      <c r="K385" s="1252"/>
      <c r="L385" s="1252"/>
      <c r="M385" s="407">
        <f>SUM(M386:M387)</f>
        <v>0</v>
      </c>
      <c r="N385" s="410">
        <f t="shared" ref="N385:AC385" si="84">SUBTOTAL(9,N386:N387)</f>
        <v>0</v>
      </c>
      <c r="O385" s="414">
        <f t="shared" si="84"/>
        <v>0</v>
      </c>
      <c r="P385" s="413">
        <f t="shared" si="84"/>
        <v>0</v>
      </c>
      <c r="Q385" s="415">
        <f t="shared" si="84"/>
        <v>0</v>
      </c>
      <c r="R385" s="414">
        <f t="shared" si="84"/>
        <v>0</v>
      </c>
      <c r="S385" s="414">
        <f t="shared" si="84"/>
        <v>0</v>
      </c>
      <c r="T385" s="414">
        <f t="shared" si="84"/>
        <v>0</v>
      </c>
      <c r="U385" s="414">
        <f t="shared" si="84"/>
        <v>0</v>
      </c>
      <c r="V385" s="414">
        <f t="shared" si="84"/>
        <v>0</v>
      </c>
      <c r="W385" s="414">
        <f t="shared" si="84"/>
        <v>0</v>
      </c>
      <c r="X385" s="414">
        <f t="shared" si="84"/>
        <v>0</v>
      </c>
      <c r="Y385" s="414">
        <f t="shared" si="84"/>
        <v>0</v>
      </c>
      <c r="Z385" s="414">
        <f t="shared" si="84"/>
        <v>0</v>
      </c>
      <c r="AA385" s="414">
        <f t="shared" si="84"/>
        <v>0</v>
      </c>
      <c r="AB385" s="424">
        <f t="shared" si="84"/>
        <v>0</v>
      </c>
      <c r="AC385" s="407">
        <f t="shared" si="84"/>
        <v>0</v>
      </c>
      <c r="AD385" s="1212"/>
      <c r="AE385" s="1212"/>
      <c r="AF385" s="1213"/>
    </row>
    <row r="386" spans="1:32" x14ac:dyDescent="0.2">
      <c r="A386" s="352">
        <v>169</v>
      </c>
      <c r="B386" s="751"/>
      <c r="C386" s="664"/>
      <c r="D386" s="664"/>
      <c r="E386" s="664"/>
      <c r="F386" s="1253" t="s">
        <v>130</v>
      </c>
      <c r="G386" s="1254"/>
      <c r="H386" s="1254"/>
      <c r="I386" s="1254"/>
      <c r="J386" s="1254"/>
      <c r="K386" s="1254"/>
      <c r="L386" s="1254"/>
      <c r="M386" s="698">
        <v>0</v>
      </c>
      <c r="N386" s="699">
        <v>0</v>
      </c>
      <c r="O386" s="700">
        <v>0</v>
      </c>
      <c r="P386" s="700">
        <v>0</v>
      </c>
      <c r="Q386" s="705">
        <v>0</v>
      </c>
      <c r="R386" s="700">
        <v>0</v>
      </c>
      <c r="S386" s="701">
        <v>0</v>
      </c>
      <c r="T386" s="700">
        <v>0</v>
      </c>
      <c r="U386" s="701">
        <v>0</v>
      </c>
      <c r="V386" s="700">
        <v>0</v>
      </c>
      <c r="W386" s="701">
        <v>0</v>
      </c>
      <c r="X386" s="700">
        <v>0</v>
      </c>
      <c r="Y386" s="701">
        <v>0</v>
      </c>
      <c r="Z386" s="700">
        <v>0</v>
      </c>
      <c r="AA386" s="701">
        <v>0</v>
      </c>
      <c r="AB386" s="706">
        <v>0</v>
      </c>
      <c r="AC386" s="698">
        <v>0</v>
      </c>
      <c r="AD386" s="1212"/>
      <c r="AE386" s="1212"/>
      <c r="AF386" s="1213"/>
    </row>
    <row r="387" spans="1:32" x14ac:dyDescent="0.2">
      <c r="A387" s="352">
        <v>170</v>
      </c>
      <c r="B387" s="751"/>
      <c r="C387" s="664"/>
      <c r="D387" s="664"/>
      <c r="E387" s="664"/>
      <c r="F387" s="1249" t="s">
        <v>131</v>
      </c>
      <c r="G387" s="1250"/>
      <c r="H387" s="1250"/>
      <c r="I387" s="1250"/>
      <c r="J387" s="1250"/>
      <c r="K387" s="1250"/>
      <c r="L387" s="1250"/>
      <c r="M387" s="698">
        <v>0</v>
      </c>
      <c r="N387" s="699">
        <v>0</v>
      </c>
      <c r="O387" s="700">
        <v>0</v>
      </c>
      <c r="P387" s="700">
        <v>0</v>
      </c>
      <c r="Q387" s="705">
        <v>0</v>
      </c>
      <c r="R387" s="700">
        <v>0</v>
      </c>
      <c r="S387" s="701">
        <v>0</v>
      </c>
      <c r="T387" s="700">
        <v>0</v>
      </c>
      <c r="U387" s="701">
        <v>0</v>
      </c>
      <c r="V387" s="700">
        <v>0</v>
      </c>
      <c r="W387" s="701">
        <v>0</v>
      </c>
      <c r="X387" s="700">
        <v>0</v>
      </c>
      <c r="Y387" s="701">
        <v>0</v>
      </c>
      <c r="Z387" s="700">
        <v>0</v>
      </c>
      <c r="AA387" s="701">
        <v>0</v>
      </c>
      <c r="AB387" s="706">
        <v>0</v>
      </c>
      <c r="AC387" s="698">
        <v>0</v>
      </c>
      <c r="AD387" s="1212"/>
      <c r="AE387" s="1212"/>
      <c r="AF387" s="1213"/>
    </row>
    <row r="388" spans="1:32" x14ac:dyDescent="0.2">
      <c r="A388" s="352">
        <v>171</v>
      </c>
      <c r="B388" s="751"/>
      <c r="C388" s="664"/>
      <c r="D388" s="664"/>
      <c r="E388" s="1251" t="s">
        <v>132</v>
      </c>
      <c r="F388" s="1252"/>
      <c r="G388" s="1252"/>
      <c r="H388" s="1252"/>
      <c r="I388" s="1252"/>
      <c r="J388" s="1252"/>
      <c r="K388" s="1252"/>
      <c r="L388" s="1252"/>
      <c r="M388" s="407">
        <f>SUM(M389:M390)</f>
        <v>0</v>
      </c>
      <c r="N388" s="410">
        <f t="shared" ref="N388:AC388" si="85">SUBTOTAL(9,N389:N390)</f>
        <v>0</v>
      </c>
      <c r="O388" s="414">
        <f t="shared" si="85"/>
        <v>0</v>
      </c>
      <c r="P388" s="413">
        <f t="shared" si="85"/>
        <v>0</v>
      </c>
      <c r="Q388" s="415">
        <f t="shared" si="85"/>
        <v>0</v>
      </c>
      <c r="R388" s="414">
        <f t="shared" si="85"/>
        <v>0</v>
      </c>
      <c r="S388" s="414">
        <f t="shared" si="85"/>
        <v>0</v>
      </c>
      <c r="T388" s="414">
        <f t="shared" si="85"/>
        <v>0</v>
      </c>
      <c r="U388" s="414">
        <f t="shared" si="85"/>
        <v>0</v>
      </c>
      <c r="V388" s="414">
        <f t="shared" si="85"/>
        <v>0</v>
      </c>
      <c r="W388" s="414">
        <f t="shared" si="85"/>
        <v>0</v>
      </c>
      <c r="X388" s="414">
        <f t="shared" si="85"/>
        <v>0</v>
      </c>
      <c r="Y388" s="414">
        <f t="shared" si="85"/>
        <v>0</v>
      </c>
      <c r="Z388" s="414">
        <f t="shared" si="85"/>
        <v>0</v>
      </c>
      <c r="AA388" s="414">
        <f t="shared" si="85"/>
        <v>0</v>
      </c>
      <c r="AB388" s="424">
        <f t="shared" si="85"/>
        <v>0</v>
      </c>
      <c r="AC388" s="407">
        <f t="shared" si="85"/>
        <v>0</v>
      </c>
      <c r="AD388" s="1212"/>
      <c r="AE388" s="1212"/>
      <c r="AF388" s="1213"/>
    </row>
    <row r="389" spans="1:32" x14ac:dyDescent="0.2">
      <c r="A389" s="352">
        <v>172</v>
      </c>
      <c r="B389" s="751"/>
      <c r="C389" s="664"/>
      <c r="D389" s="664"/>
      <c r="E389" s="664"/>
      <c r="F389" s="1253" t="s">
        <v>133</v>
      </c>
      <c r="G389" s="1254"/>
      <c r="H389" s="1254"/>
      <c r="I389" s="1254"/>
      <c r="J389" s="1254"/>
      <c r="K389" s="1254"/>
      <c r="L389" s="1254"/>
      <c r="M389" s="698">
        <v>0</v>
      </c>
      <c r="N389" s="699">
        <v>0</v>
      </c>
      <c r="O389" s="700">
        <v>0</v>
      </c>
      <c r="P389" s="700">
        <v>0</v>
      </c>
      <c r="Q389" s="705">
        <v>0</v>
      </c>
      <c r="R389" s="700">
        <v>0</v>
      </c>
      <c r="S389" s="701">
        <v>0</v>
      </c>
      <c r="T389" s="700">
        <v>0</v>
      </c>
      <c r="U389" s="701">
        <v>0</v>
      </c>
      <c r="V389" s="700">
        <v>0</v>
      </c>
      <c r="W389" s="701">
        <v>0</v>
      </c>
      <c r="X389" s="700">
        <v>0</v>
      </c>
      <c r="Y389" s="701">
        <v>0</v>
      </c>
      <c r="Z389" s="700">
        <v>0</v>
      </c>
      <c r="AA389" s="701">
        <v>0</v>
      </c>
      <c r="AB389" s="706">
        <v>0</v>
      </c>
      <c r="AC389" s="698">
        <v>0</v>
      </c>
      <c r="AD389" s="1212"/>
      <c r="AE389" s="1212"/>
      <c r="AF389" s="1213"/>
    </row>
    <row r="390" spans="1:32" x14ac:dyDescent="0.2">
      <c r="A390" s="352">
        <v>173</v>
      </c>
      <c r="B390" s="751"/>
      <c r="C390" s="664"/>
      <c r="D390" s="664"/>
      <c r="E390" s="664"/>
      <c r="F390" s="1249" t="s">
        <v>134</v>
      </c>
      <c r="G390" s="1250"/>
      <c r="H390" s="1250"/>
      <c r="I390" s="1250"/>
      <c r="J390" s="1250"/>
      <c r="K390" s="1250"/>
      <c r="L390" s="1250"/>
      <c r="M390" s="698">
        <v>0</v>
      </c>
      <c r="N390" s="699">
        <v>0</v>
      </c>
      <c r="O390" s="700">
        <v>0</v>
      </c>
      <c r="P390" s="700">
        <v>0</v>
      </c>
      <c r="Q390" s="705">
        <v>0</v>
      </c>
      <c r="R390" s="700">
        <v>0</v>
      </c>
      <c r="S390" s="701">
        <v>0</v>
      </c>
      <c r="T390" s="700">
        <v>0</v>
      </c>
      <c r="U390" s="701">
        <v>0</v>
      </c>
      <c r="V390" s="700">
        <v>0</v>
      </c>
      <c r="W390" s="701">
        <v>0</v>
      </c>
      <c r="X390" s="700">
        <v>0</v>
      </c>
      <c r="Y390" s="701">
        <v>0</v>
      </c>
      <c r="Z390" s="700">
        <v>0</v>
      </c>
      <c r="AA390" s="701">
        <v>0</v>
      </c>
      <c r="AB390" s="706">
        <v>0</v>
      </c>
      <c r="AC390" s="698">
        <v>0</v>
      </c>
      <c r="AD390" s="1212"/>
      <c r="AE390" s="1212"/>
      <c r="AF390" s="1213"/>
    </row>
    <row r="391" spans="1:32" x14ac:dyDescent="0.2">
      <c r="A391" s="352">
        <v>174</v>
      </c>
      <c r="B391" s="751"/>
      <c r="C391" s="664"/>
      <c r="D391" s="664"/>
      <c r="E391" s="1251" t="s">
        <v>135</v>
      </c>
      <c r="F391" s="1252"/>
      <c r="G391" s="1252"/>
      <c r="H391" s="1252"/>
      <c r="I391" s="1252"/>
      <c r="J391" s="1252"/>
      <c r="K391" s="1252"/>
      <c r="L391" s="1252"/>
      <c r="M391" s="407">
        <f>SUM(M392:M393)</f>
        <v>0</v>
      </c>
      <c r="N391" s="410">
        <f t="shared" ref="N391:AC391" si="86">SUBTOTAL(9,N392:N393)</f>
        <v>0</v>
      </c>
      <c r="O391" s="414">
        <f t="shared" si="86"/>
        <v>0</v>
      </c>
      <c r="P391" s="413">
        <f t="shared" si="86"/>
        <v>0</v>
      </c>
      <c r="Q391" s="415">
        <f t="shared" si="86"/>
        <v>0</v>
      </c>
      <c r="R391" s="414">
        <f t="shared" si="86"/>
        <v>0</v>
      </c>
      <c r="S391" s="414">
        <f t="shared" si="86"/>
        <v>0</v>
      </c>
      <c r="T391" s="414">
        <f t="shared" si="86"/>
        <v>0</v>
      </c>
      <c r="U391" s="414">
        <f t="shared" si="86"/>
        <v>0</v>
      </c>
      <c r="V391" s="414">
        <f t="shared" si="86"/>
        <v>0</v>
      </c>
      <c r="W391" s="414">
        <f t="shared" si="86"/>
        <v>0</v>
      </c>
      <c r="X391" s="414">
        <f t="shared" si="86"/>
        <v>0</v>
      </c>
      <c r="Y391" s="414">
        <f t="shared" si="86"/>
        <v>0</v>
      </c>
      <c r="Z391" s="414">
        <f t="shared" si="86"/>
        <v>0</v>
      </c>
      <c r="AA391" s="414">
        <f t="shared" si="86"/>
        <v>0</v>
      </c>
      <c r="AB391" s="424">
        <f t="shared" si="86"/>
        <v>0</v>
      </c>
      <c r="AC391" s="407">
        <f t="shared" si="86"/>
        <v>0</v>
      </c>
      <c r="AD391" s="1212"/>
      <c r="AE391" s="1212"/>
      <c r="AF391" s="1213"/>
    </row>
    <row r="392" spans="1:32" x14ac:dyDescent="0.2">
      <c r="A392" s="352">
        <v>175</v>
      </c>
      <c r="B392" s="751"/>
      <c r="C392" s="664"/>
      <c r="D392" s="664"/>
      <c r="E392" s="664"/>
      <c r="F392" s="1253" t="s">
        <v>136</v>
      </c>
      <c r="G392" s="1254"/>
      <c r="H392" s="1254"/>
      <c r="I392" s="1254"/>
      <c r="J392" s="1254"/>
      <c r="K392" s="1254"/>
      <c r="L392" s="1254"/>
      <c r="M392" s="698">
        <v>0</v>
      </c>
      <c r="N392" s="699">
        <v>0</v>
      </c>
      <c r="O392" s="700">
        <v>0</v>
      </c>
      <c r="P392" s="700">
        <v>0</v>
      </c>
      <c r="Q392" s="705">
        <v>0</v>
      </c>
      <c r="R392" s="700">
        <v>0</v>
      </c>
      <c r="S392" s="701">
        <v>0</v>
      </c>
      <c r="T392" s="700">
        <v>0</v>
      </c>
      <c r="U392" s="701">
        <v>0</v>
      </c>
      <c r="V392" s="700">
        <v>0</v>
      </c>
      <c r="W392" s="701">
        <v>0</v>
      </c>
      <c r="X392" s="700">
        <v>0</v>
      </c>
      <c r="Y392" s="701">
        <v>0</v>
      </c>
      <c r="Z392" s="700">
        <v>0</v>
      </c>
      <c r="AA392" s="701">
        <v>0</v>
      </c>
      <c r="AB392" s="706">
        <v>0</v>
      </c>
      <c r="AC392" s="698">
        <v>0</v>
      </c>
      <c r="AD392" s="1212"/>
      <c r="AE392" s="1212"/>
      <c r="AF392" s="1213"/>
    </row>
    <row r="393" spans="1:32" x14ac:dyDescent="0.2">
      <c r="A393" s="352">
        <v>176</v>
      </c>
      <c r="B393" s="751"/>
      <c r="C393" s="664"/>
      <c r="D393" s="664"/>
      <c r="E393" s="664"/>
      <c r="F393" s="1249" t="s">
        <v>137</v>
      </c>
      <c r="G393" s="1250"/>
      <c r="H393" s="1250"/>
      <c r="I393" s="1250"/>
      <c r="J393" s="1250"/>
      <c r="K393" s="1250"/>
      <c r="L393" s="1250"/>
      <c r="M393" s="698">
        <v>0</v>
      </c>
      <c r="N393" s="699">
        <v>0</v>
      </c>
      <c r="O393" s="700">
        <v>0</v>
      </c>
      <c r="P393" s="700">
        <v>0</v>
      </c>
      <c r="Q393" s="705">
        <v>0</v>
      </c>
      <c r="R393" s="700">
        <v>0</v>
      </c>
      <c r="S393" s="701">
        <v>0</v>
      </c>
      <c r="T393" s="700">
        <v>0</v>
      </c>
      <c r="U393" s="701">
        <v>0</v>
      </c>
      <c r="V393" s="700">
        <v>0</v>
      </c>
      <c r="W393" s="701">
        <v>0</v>
      </c>
      <c r="X393" s="700">
        <v>0</v>
      </c>
      <c r="Y393" s="701">
        <v>0</v>
      </c>
      <c r="Z393" s="700">
        <v>0</v>
      </c>
      <c r="AA393" s="701">
        <v>0</v>
      </c>
      <c r="AB393" s="706">
        <v>0</v>
      </c>
      <c r="AC393" s="698">
        <v>0</v>
      </c>
      <c r="AD393" s="1212"/>
      <c r="AE393" s="1212"/>
      <c r="AF393" s="1213"/>
    </row>
    <row r="394" spans="1:32" x14ac:dyDescent="0.2">
      <c r="A394" s="352">
        <v>177</v>
      </c>
      <c r="B394" s="751"/>
      <c r="C394" s="664"/>
      <c r="D394" s="664"/>
      <c r="E394" s="1251" t="s">
        <v>550</v>
      </c>
      <c r="F394" s="1252"/>
      <c r="G394" s="1252"/>
      <c r="H394" s="1252"/>
      <c r="I394" s="1252"/>
      <c r="J394" s="1252"/>
      <c r="K394" s="1252"/>
      <c r="L394" s="1252"/>
      <c r="M394" s="407">
        <f>SUM(M395:M396)</f>
        <v>0</v>
      </c>
      <c r="N394" s="410">
        <f t="shared" ref="N394:AC394" si="87">SUBTOTAL(9,N395:N396)</f>
        <v>0</v>
      </c>
      <c r="O394" s="414">
        <f t="shared" si="87"/>
        <v>0</v>
      </c>
      <c r="P394" s="413">
        <f t="shared" si="87"/>
        <v>0</v>
      </c>
      <c r="Q394" s="415">
        <f t="shared" si="87"/>
        <v>0</v>
      </c>
      <c r="R394" s="414">
        <f t="shared" si="87"/>
        <v>0</v>
      </c>
      <c r="S394" s="414">
        <f t="shared" si="87"/>
        <v>0</v>
      </c>
      <c r="T394" s="414">
        <f t="shared" si="87"/>
        <v>0</v>
      </c>
      <c r="U394" s="414">
        <f t="shared" si="87"/>
        <v>0</v>
      </c>
      <c r="V394" s="414">
        <f t="shared" si="87"/>
        <v>0</v>
      </c>
      <c r="W394" s="414">
        <f t="shared" si="87"/>
        <v>0</v>
      </c>
      <c r="X394" s="414">
        <f t="shared" si="87"/>
        <v>0</v>
      </c>
      <c r="Y394" s="414">
        <f t="shared" si="87"/>
        <v>0</v>
      </c>
      <c r="Z394" s="414">
        <f t="shared" si="87"/>
        <v>0</v>
      </c>
      <c r="AA394" s="414">
        <f t="shared" si="87"/>
        <v>0</v>
      </c>
      <c r="AB394" s="424">
        <f t="shared" si="87"/>
        <v>0</v>
      </c>
      <c r="AC394" s="407">
        <f t="shared" si="87"/>
        <v>0</v>
      </c>
      <c r="AD394" s="1212"/>
      <c r="AE394" s="1212"/>
      <c r="AF394" s="1213"/>
    </row>
    <row r="395" spans="1:32" x14ac:dyDescent="0.2">
      <c r="A395" s="352">
        <v>178</v>
      </c>
      <c r="B395" s="751"/>
      <c r="C395" s="664"/>
      <c r="D395" s="664"/>
      <c r="E395" s="664"/>
      <c r="F395" s="1253" t="s">
        <v>551</v>
      </c>
      <c r="G395" s="1254"/>
      <c r="H395" s="1254"/>
      <c r="I395" s="1254"/>
      <c r="J395" s="1254"/>
      <c r="K395" s="1254"/>
      <c r="L395" s="1254"/>
      <c r="M395" s="698">
        <v>0</v>
      </c>
      <c r="N395" s="699">
        <v>0</v>
      </c>
      <c r="O395" s="700">
        <v>0</v>
      </c>
      <c r="P395" s="700">
        <v>0</v>
      </c>
      <c r="Q395" s="705">
        <v>0</v>
      </c>
      <c r="R395" s="700">
        <v>0</v>
      </c>
      <c r="S395" s="701">
        <v>0</v>
      </c>
      <c r="T395" s="700">
        <v>0</v>
      </c>
      <c r="U395" s="701">
        <v>0</v>
      </c>
      <c r="V395" s="700">
        <v>0</v>
      </c>
      <c r="W395" s="701">
        <v>0</v>
      </c>
      <c r="X395" s="700">
        <v>0</v>
      </c>
      <c r="Y395" s="701">
        <v>0</v>
      </c>
      <c r="Z395" s="700">
        <v>0</v>
      </c>
      <c r="AA395" s="701">
        <v>0</v>
      </c>
      <c r="AB395" s="706">
        <v>0</v>
      </c>
      <c r="AC395" s="698">
        <v>0</v>
      </c>
      <c r="AD395" s="1212"/>
      <c r="AE395" s="1212"/>
      <c r="AF395" s="1213"/>
    </row>
    <row r="396" spans="1:32" x14ac:dyDescent="0.2">
      <c r="A396" s="352">
        <v>179</v>
      </c>
      <c r="B396" s="751"/>
      <c r="C396" s="664"/>
      <c r="D396" s="664"/>
      <c r="E396" s="664"/>
      <c r="F396" s="1249" t="s">
        <v>552</v>
      </c>
      <c r="G396" s="1250"/>
      <c r="H396" s="1250"/>
      <c r="I396" s="1250"/>
      <c r="J396" s="1250"/>
      <c r="K396" s="1250"/>
      <c r="L396" s="1250"/>
      <c r="M396" s="698">
        <v>0</v>
      </c>
      <c r="N396" s="699">
        <v>0</v>
      </c>
      <c r="O396" s="700">
        <v>0</v>
      </c>
      <c r="P396" s="700">
        <v>0</v>
      </c>
      <c r="Q396" s="705">
        <v>0</v>
      </c>
      <c r="R396" s="700">
        <v>0</v>
      </c>
      <c r="S396" s="701">
        <v>0</v>
      </c>
      <c r="T396" s="700">
        <v>0</v>
      </c>
      <c r="U396" s="701">
        <v>0</v>
      </c>
      <c r="V396" s="700">
        <v>0</v>
      </c>
      <c r="W396" s="701">
        <v>0</v>
      </c>
      <c r="X396" s="700">
        <v>0</v>
      </c>
      <c r="Y396" s="701">
        <v>0</v>
      </c>
      <c r="Z396" s="700">
        <v>0</v>
      </c>
      <c r="AA396" s="701">
        <v>0</v>
      </c>
      <c r="AB396" s="706">
        <v>0</v>
      </c>
      <c r="AC396" s="698">
        <v>0</v>
      </c>
      <c r="AD396" s="1212"/>
      <c r="AE396" s="1212"/>
      <c r="AF396" s="1213"/>
    </row>
    <row r="397" spans="1:32" x14ac:dyDescent="0.2">
      <c r="A397" s="352">
        <v>180</v>
      </c>
      <c r="B397" s="751"/>
      <c r="C397" s="664"/>
      <c r="D397" s="664"/>
      <c r="E397" s="1251" t="s">
        <v>553</v>
      </c>
      <c r="F397" s="1252"/>
      <c r="G397" s="1252"/>
      <c r="H397" s="1252"/>
      <c r="I397" s="1252"/>
      <c r="J397" s="1252"/>
      <c r="K397" s="1252"/>
      <c r="L397" s="1252"/>
      <c r="M397" s="407">
        <f>SUM(M398:M399)</f>
        <v>0</v>
      </c>
      <c r="N397" s="410">
        <f t="shared" ref="N397:AC397" si="88">SUBTOTAL(9,N398:N399)</f>
        <v>0</v>
      </c>
      <c r="O397" s="414">
        <f t="shared" si="88"/>
        <v>0</v>
      </c>
      <c r="P397" s="413">
        <f t="shared" si="88"/>
        <v>0</v>
      </c>
      <c r="Q397" s="415">
        <f t="shared" si="88"/>
        <v>0</v>
      </c>
      <c r="R397" s="414">
        <f t="shared" si="88"/>
        <v>0</v>
      </c>
      <c r="S397" s="414">
        <f t="shared" si="88"/>
        <v>0</v>
      </c>
      <c r="T397" s="414">
        <f t="shared" si="88"/>
        <v>0</v>
      </c>
      <c r="U397" s="414">
        <f t="shared" si="88"/>
        <v>0</v>
      </c>
      <c r="V397" s="414">
        <f t="shared" si="88"/>
        <v>0</v>
      </c>
      <c r="W397" s="414">
        <f t="shared" si="88"/>
        <v>0</v>
      </c>
      <c r="X397" s="414">
        <f t="shared" si="88"/>
        <v>0</v>
      </c>
      <c r="Y397" s="414">
        <f t="shared" si="88"/>
        <v>0</v>
      </c>
      <c r="Z397" s="414">
        <f t="shared" si="88"/>
        <v>0</v>
      </c>
      <c r="AA397" s="414">
        <f t="shared" si="88"/>
        <v>0</v>
      </c>
      <c r="AB397" s="424">
        <f t="shared" si="88"/>
        <v>0</v>
      </c>
      <c r="AC397" s="407">
        <f t="shared" si="88"/>
        <v>0</v>
      </c>
      <c r="AD397" s="1212"/>
      <c r="AE397" s="1212"/>
      <c r="AF397" s="1213"/>
    </row>
    <row r="398" spans="1:32" x14ac:dyDescent="0.2">
      <c r="A398" s="352">
        <v>181</v>
      </c>
      <c r="B398" s="751"/>
      <c r="C398" s="664"/>
      <c r="D398" s="664"/>
      <c r="E398" s="664"/>
      <c r="F398" s="1253" t="s">
        <v>554</v>
      </c>
      <c r="G398" s="1254"/>
      <c r="H398" s="1254"/>
      <c r="I398" s="1254"/>
      <c r="J398" s="1254"/>
      <c r="K398" s="1254"/>
      <c r="L398" s="1254"/>
      <c r="M398" s="698">
        <v>0</v>
      </c>
      <c r="N398" s="699">
        <v>0</v>
      </c>
      <c r="O398" s="700">
        <v>0</v>
      </c>
      <c r="P398" s="700">
        <v>0</v>
      </c>
      <c r="Q398" s="705">
        <v>0</v>
      </c>
      <c r="R398" s="700">
        <v>0</v>
      </c>
      <c r="S398" s="701">
        <v>0</v>
      </c>
      <c r="T398" s="700">
        <v>0</v>
      </c>
      <c r="U398" s="701">
        <v>0</v>
      </c>
      <c r="V398" s="700">
        <v>0</v>
      </c>
      <c r="W398" s="701">
        <v>0</v>
      </c>
      <c r="X398" s="700">
        <v>0</v>
      </c>
      <c r="Y398" s="701">
        <v>0</v>
      </c>
      <c r="Z398" s="700">
        <v>0</v>
      </c>
      <c r="AA398" s="701">
        <v>0</v>
      </c>
      <c r="AB398" s="706">
        <v>0</v>
      </c>
      <c r="AC398" s="698">
        <v>0</v>
      </c>
      <c r="AD398" s="1212"/>
      <c r="AE398" s="1212"/>
      <c r="AF398" s="1213"/>
    </row>
    <row r="399" spans="1:32" x14ac:dyDescent="0.2">
      <c r="A399" s="352">
        <v>182</v>
      </c>
      <c r="B399" s="751"/>
      <c r="C399" s="664"/>
      <c r="D399" s="664"/>
      <c r="E399" s="664"/>
      <c r="F399" s="1216" t="s">
        <v>555</v>
      </c>
      <c r="G399" s="1217"/>
      <c r="H399" s="1217"/>
      <c r="I399" s="1217"/>
      <c r="J399" s="1217"/>
      <c r="K399" s="1217"/>
      <c r="L399" s="1217"/>
      <c r="M399" s="698">
        <v>0</v>
      </c>
      <c r="N399" s="699">
        <v>0</v>
      </c>
      <c r="O399" s="700">
        <v>0</v>
      </c>
      <c r="P399" s="700">
        <v>0</v>
      </c>
      <c r="Q399" s="705">
        <v>0</v>
      </c>
      <c r="R399" s="700">
        <v>0</v>
      </c>
      <c r="S399" s="701">
        <v>0</v>
      </c>
      <c r="T399" s="700">
        <v>0</v>
      </c>
      <c r="U399" s="701">
        <v>0</v>
      </c>
      <c r="V399" s="700">
        <v>0</v>
      </c>
      <c r="W399" s="701">
        <v>0</v>
      </c>
      <c r="X399" s="700">
        <v>0</v>
      </c>
      <c r="Y399" s="701">
        <v>0</v>
      </c>
      <c r="Z399" s="700">
        <v>0</v>
      </c>
      <c r="AA399" s="701">
        <v>0</v>
      </c>
      <c r="AB399" s="706">
        <v>0</v>
      </c>
      <c r="AC399" s="698">
        <v>0</v>
      </c>
      <c r="AD399" s="1212"/>
      <c r="AE399" s="1212"/>
      <c r="AF399" s="1213"/>
    </row>
    <row r="400" spans="1:32" x14ac:dyDescent="0.2">
      <c r="A400" s="352">
        <v>183</v>
      </c>
      <c r="B400" s="751"/>
      <c r="C400" s="664"/>
      <c r="D400" s="1234" t="s">
        <v>24</v>
      </c>
      <c r="E400" s="1235"/>
      <c r="F400" s="1235"/>
      <c r="G400" s="1235"/>
      <c r="H400" s="1235"/>
      <c r="I400" s="1235"/>
      <c r="J400" s="1235"/>
      <c r="K400" s="1235"/>
      <c r="L400" s="1235"/>
      <c r="M400" s="407">
        <f>SUM(M401:M403)</f>
        <v>0</v>
      </c>
      <c r="N400" s="410">
        <f t="shared" ref="N400:AC400" si="89">SUBTOTAL(9,N401:N403)</f>
        <v>0</v>
      </c>
      <c r="O400" s="414">
        <f t="shared" si="89"/>
        <v>0</v>
      </c>
      <c r="P400" s="413">
        <f t="shared" si="89"/>
        <v>0</v>
      </c>
      <c r="Q400" s="415">
        <f t="shared" si="89"/>
        <v>0</v>
      </c>
      <c r="R400" s="414">
        <f t="shared" si="89"/>
        <v>0</v>
      </c>
      <c r="S400" s="414">
        <f t="shared" si="89"/>
        <v>0</v>
      </c>
      <c r="T400" s="414">
        <f t="shared" si="89"/>
        <v>0</v>
      </c>
      <c r="U400" s="414">
        <f t="shared" si="89"/>
        <v>0</v>
      </c>
      <c r="V400" s="414">
        <f t="shared" si="89"/>
        <v>0</v>
      </c>
      <c r="W400" s="414">
        <f t="shared" si="89"/>
        <v>0</v>
      </c>
      <c r="X400" s="414">
        <f t="shared" si="89"/>
        <v>0</v>
      </c>
      <c r="Y400" s="414">
        <f t="shared" si="89"/>
        <v>0</v>
      </c>
      <c r="Z400" s="414">
        <f t="shared" si="89"/>
        <v>0</v>
      </c>
      <c r="AA400" s="414">
        <f t="shared" si="89"/>
        <v>0</v>
      </c>
      <c r="AB400" s="424">
        <f t="shared" si="89"/>
        <v>0</v>
      </c>
      <c r="AC400" s="407">
        <f t="shared" si="89"/>
        <v>0</v>
      </c>
      <c r="AD400" s="1212"/>
      <c r="AE400" s="1212"/>
      <c r="AF400" s="1213"/>
    </row>
    <row r="401" spans="1:32" x14ac:dyDescent="0.2">
      <c r="A401" s="352">
        <v>184</v>
      </c>
      <c r="B401" s="751"/>
      <c r="C401" s="664"/>
      <c r="D401" s="664"/>
      <c r="E401" s="664"/>
      <c r="F401" s="1216" t="s">
        <v>156</v>
      </c>
      <c r="G401" s="1217"/>
      <c r="H401" s="1217"/>
      <c r="I401" s="1217"/>
      <c r="J401" s="1217"/>
      <c r="K401" s="1217"/>
      <c r="L401" s="1217"/>
      <c r="M401" s="698">
        <v>0</v>
      </c>
      <c r="N401" s="699">
        <v>0</v>
      </c>
      <c r="O401" s="700">
        <v>0</v>
      </c>
      <c r="P401" s="700">
        <v>0</v>
      </c>
      <c r="Q401" s="705">
        <v>0</v>
      </c>
      <c r="R401" s="700">
        <v>0</v>
      </c>
      <c r="S401" s="701">
        <v>0</v>
      </c>
      <c r="T401" s="700">
        <v>0</v>
      </c>
      <c r="U401" s="701">
        <v>0</v>
      </c>
      <c r="V401" s="700">
        <v>0</v>
      </c>
      <c r="W401" s="701">
        <v>0</v>
      </c>
      <c r="X401" s="700">
        <v>0</v>
      </c>
      <c r="Y401" s="701">
        <v>0</v>
      </c>
      <c r="Z401" s="700">
        <v>0</v>
      </c>
      <c r="AA401" s="701">
        <v>0</v>
      </c>
      <c r="AB401" s="706">
        <v>0</v>
      </c>
      <c r="AC401" s="698">
        <v>0</v>
      </c>
      <c r="AD401" s="1212"/>
      <c r="AE401" s="1212"/>
      <c r="AF401" s="1213"/>
    </row>
    <row r="402" spans="1:32" x14ac:dyDescent="0.2">
      <c r="A402" s="352">
        <v>185</v>
      </c>
      <c r="B402" s="751"/>
      <c r="C402" s="664"/>
      <c r="D402" s="664"/>
      <c r="E402" s="664"/>
      <c r="F402" s="1216" t="s">
        <v>157</v>
      </c>
      <c r="G402" s="1217"/>
      <c r="H402" s="1217"/>
      <c r="I402" s="1217"/>
      <c r="J402" s="1217"/>
      <c r="K402" s="1217"/>
      <c r="L402" s="1217"/>
      <c r="M402" s="698">
        <v>0</v>
      </c>
      <c r="N402" s="699">
        <v>0</v>
      </c>
      <c r="O402" s="700">
        <v>0</v>
      </c>
      <c r="P402" s="700">
        <v>0</v>
      </c>
      <c r="Q402" s="705">
        <v>0</v>
      </c>
      <c r="R402" s="700">
        <v>0</v>
      </c>
      <c r="S402" s="701">
        <v>0</v>
      </c>
      <c r="T402" s="700">
        <v>0</v>
      </c>
      <c r="U402" s="701">
        <v>0</v>
      </c>
      <c r="V402" s="700">
        <v>0</v>
      </c>
      <c r="W402" s="701">
        <v>0</v>
      </c>
      <c r="X402" s="700">
        <v>0</v>
      </c>
      <c r="Y402" s="701">
        <v>0</v>
      </c>
      <c r="Z402" s="700">
        <v>0</v>
      </c>
      <c r="AA402" s="701">
        <v>0</v>
      </c>
      <c r="AB402" s="706">
        <v>0</v>
      </c>
      <c r="AC402" s="698">
        <v>0</v>
      </c>
      <c r="AD402" s="1212"/>
      <c r="AE402" s="1212"/>
      <c r="AF402" s="1213"/>
    </row>
    <row r="403" spans="1:32" x14ac:dyDescent="0.2">
      <c r="A403" s="352">
        <v>186</v>
      </c>
      <c r="B403" s="751"/>
      <c r="C403" s="664"/>
      <c r="D403" s="664"/>
      <c r="E403" s="664"/>
      <c r="F403" s="1216" t="s">
        <v>25</v>
      </c>
      <c r="G403" s="1217"/>
      <c r="H403" s="1217"/>
      <c r="I403" s="1217"/>
      <c r="J403" s="1217"/>
      <c r="K403" s="1217"/>
      <c r="L403" s="1217"/>
      <c r="M403" s="698"/>
      <c r="N403" s="699">
        <v>0</v>
      </c>
      <c r="O403" s="700">
        <v>0</v>
      </c>
      <c r="P403" s="700">
        <v>0</v>
      </c>
      <c r="Q403" s="705">
        <v>0</v>
      </c>
      <c r="R403" s="700">
        <v>0</v>
      </c>
      <c r="S403" s="701">
        <v>0</v>
      </c>
      <c r="T403" s="700">
        <v>0</v>
      </c>
      <c r="U403" s="701">
        <v>0</v>
      </c>
      <c r="V403" s="700">
        <v>0</v>
      </c>
      <c r="W403" s="701">
        <v>0</v>
      </c>
      <c r="X403" s="700">
        <v>0</v>
      </c>
      <c r="Y403" s="701">
        <v>0</v>
      </c>
      <c r="Z403" s="700">
        <v>0</v>
      </c>
      <c r="AA403" s="701">
        <v>0</v>
      </c>
      <c r="AB403" s="706">
        <v>0</v>
      </c>
      <c r="AC403" s="698">
        <v>0</v>
      </c>
      <c r="AD403" s="1212"/>
      <c r="AE403" s="1212"/>
      <c r="AF403" s="1213"/>
    </row>
    <row r="404" spans="1:32" x14ac:dyDescent="0.2">
      <c r="A404" s="352">
        <v>187</v>
      </c>
      <c r="B404" s="751"/>
      <c r="C404" s="664"/>
      <c r="D404" s="1234" t="s">
        <v>467</v>
      </c>
      <c r="E404" s="1235"/>
      <c r="F404" s="1235"/>
      <c r="G404" s="1235"/>
      <c r="H404" s="1235"/>
      <c r="I404" s="1235"/>
      <c r="J404" s="1235"/>
      <c r="K404" s="1235"/>
      <c r="L404" s="1235"/>
      <c r="M404" s="407">
        <f>SUM(M405:M406)</f>
        <v>0</v>
      </c>
      <c r="N404" s="410">
        <f t="shared" ref="N404:AC404" si="90">SUBTOTAL(9,N405:N406)</f>
        <v>0</v>
      </c>
      <c r="O404" s="414">
        <f t="shared" si="90"/>
        <v>0</v>
      </c>
      <c r="P404" s="413">
        <f t="shared" si="90"/>
        <v>0</v>
      </c>
      <c r="Q404" s="415">
        <f t="shared" si="90"/>
        <v>0</v>
      </c>
      <c r="R404" s="414">
        <f t="shared" si="90"/>
        <v>0</v>
      </c>
      <c r="S404" s="414">
        <f t="shared" si="90"/>
        <v>0</v>
      </c>
      <c r="T404" s="414">
        <f t="shared" si="90"/>
        <v>0</v>
      </c>
      <c r="U404" s="414">
        <f t="shared" si="90"/>
        <v>0</v>
      </c>
      <c r="V404" s="414">
        <f t="shared" si="90"/>
        <v>0</v>
      </c>
      <c r="W404" s="414">
        <f t="shared" si="90"/>
        <v>0</v>
      </c>
      <c r="X404" s="414">
        <f t="shared" si="90"/>
        <v>0</v>
      </c>
      <c r="Y404" s="414">
        <f t="shared" si="90"/>
        <v>0</v>
      </c>
      <c r="Z404" s="414">
        <f t="shared" si="90"/>
        <v>0</v>
      </c>
      <c r="AA404" s="414">
        <f t="shared" si="90"/>
        <v>0</v>
      </c>
      <c r="AB404" s="424">
        <f t="shared" si="90"/>
        <v>0</v>
      </c>
      <c r="AC404" s="407">
        <f t="shared" si="90"/>
        <v>0</v>
      </c>
      <c r="AD404" s="1212"/>
      <c r="AE404" s="1212"/>
      <c r="AF404" s="1213"/>
    </row>
    <row r="405" spans="1:32" x14ac:dyDescent="0.2">
      <c r="A405" s="352">
        <v>188</v>
      </c>
      <c r="B405" s="751"/>
      <c r="C405" s="664"/>
      <c r="D405" s="664"/>
      <c r="E405" s="664"/>
      <c r="F405" s="1216" t="s">
        <v>466</v>
      </c>
      <c r="G405" s="1217"/>
      <c r="H405" s="1217"/>
      <c r="I405" s="1217"/>
      <c r="J405" s="1217"/>
      <c r="K405" s="1217"/>
      <c r="L405" s="1217"/>
      <c r="M405" s="698">
        <v>0</v>
      </c>
      <c r="N405" s="699">
        <v>0</v>
      </c>
      <c r="O405" s="700">
        <v>0</v>
      </c>
      <c r="P405" s="700">
        <v>0</v>
      </c>
      <c r="Q405" s="705">
        <v>0</v>
      </c>
      <c r="R405" s="700">
        <v>0</v>
      </c>
      <c r="S405" s="701">
        <v>0</v>
      </c>
      <c r="T405" s="700">
        <v>0</v>
      </c>
      <c r="U405" s="701">
        <v>0</v>
      </c>
      <c r="V405" s="700">
        <v>0</v>
      </c>
      <c r="W405" s="701">
        <v>0</v>
      </c>
      <c r="X405" s="700">
        <v>0</v>
      </c>
      <c r="Y405" s="701">
        <v>0</v>
      </c>
      <c r="Z405" s="700">
        <v>0</v>
      </c>
      <c r="AA405" s="701">
        <v>0</v>
      </c>
      <c r="AB405" s="706">
        <v>0</v>
      </c>
      <c r="AC405" s="698">
        <v>0</v>
      </c>
      <c r="AD405" s="1212"/>
      <c r="AE405" s="1212"/>
      <c r="AF405" s="1213"/>
    </row>
    <row r="406" spans="1:32" x14ac:dyDescent="0.2">
      <c r="A406" s="352">
        <v>189</v>
      </c>
      <c r="B406" s="583"/>
      <c r="C406" s="653"/>
      <c r="D406" s="653"/>
      <c r="E406" s="653"/>
      <c r="F406" s="1216" t="s">
        <v>468</v>
      </c>
      <c r="G406" s="1217"/>
      <c r="H406" s="1217"/>
      <c r="I406" s="1217"/>
      <c r="J406" s="1217"/>
      <c r="K406" s="1217"/>
      <c r="L406" s="1217"/>
      <c r="M406" s="698">
        <v>0</v>
      </c>
      <c r="N406" s="699">
        <v>0</v>
      </c>
      <c r="O406" s="700">
        <v>0</v>
      </c>
      <c r="P406" s="700">
        <v>0</v>
      </c>
      <c r="Q406" s="705">
        <v>0</v>
      </c>
      <c r="R406" s="700">
        <v>0</v>
      </c>
      <c r="S406" s="701">
        <v>0</v>
      </c>
      <c r="T406" s="700">
        <v>0</v>
      </c>
      <c r="U406" s="701">
        <v>0</v>
      </c>
      <c r="V406" s="700">
        <v>0</v>
      </c>
      <c r="W406" s="701">
        <v>0</v>
      </c>
      <c r="X406" s="700">
        <v>0</v>
      </c>
      <c r="Y406" s="701">
        <v>0</v>
      </c>
      <c r="Z406" s="700">
        <v>0</v>
      </c>
      <c r="AA406" s="701">
        <v>0</v>
      </c>
      <c r="AB406" s="706">
        <v>0</v>
      </c>
      <c r="AC406" s="698">
        <v>0</v>
      </c>
      <c r="AD406" s="1212"/>
      <c r="AE406" s="1212"/>
      <c r="AF406" s="1213"/>
    </row>
    <row r="407" spans="1:32" ht="15" customHeight="1" x14ac:dyDescent="0.2">
      <c r="A407" s="352">
        <v>326</v>
      </c>
      <c r="B407" s="350"/>
      <c r="C407" s="1255" t="s">
        <v>139</v>
      </c>
      <c r="D407" s="1256"/>
      <c r="E407" s="1256"/>
      <c r="F407" s="1256"/>
      <c r="G407" s="1256"/>
      <c r="H407" s="1256"/>
      <c r="I407" s="1256"/>
      <c r="J407" s="1256"/>
      <c r="K407" s="1256"/>
      <c r="L407" s="1256"/>
      <c r="M407" s="1256"/>
      <c r="N407" s="1256"/>
      <c r="O407" s="1256"/>
      <c r="P407" s="1256"/>
      <c r="Q407" s="1256"/>
      <c r="R407" s="1256"/>
      <c r="S407" s="1256"/>
      <c r="T407" s="1256"/>
      <c r="U407" s="1256"/>
      <c r="V407" s="1256"/>
      <c r="W407" s="1256"/>
      <c r="X407" s="1256"/>
      <c r="Y407" s="1256"/>
      <c r="Z407" s="1256"/>
      <c r="AA407" s="1256"/>
      <c r="AB407" s="1256"/>
      <c r="AC407" s="1256"/>
      <c r="AD407" s="1256"/>
      <c r="AE407" s="1256"/>
      <c r="AF407" s="1257"/>
    </row>
    <row r="408" spans="1:32" x14ac:dyDescent="0.2">
      <c r="A408" s="352">
        <v>232</v>
      </c>
      <c r="B408" s="751"/>
      <c r="C408" s="664"/>
      <c r="D408" s="1234" t="s">
        <v>64</v>
      </c>
      <c r="E408" s="1259"/>
      <c r="F408" s="1259"/>
      <c r="G408" s="1259"/>
      <c r="H408" s="1259"/>
      <c r="I408" s="1259"/>
      <c r="J408" s="1259"/>
      <c r="K408" s="1259"/>
      <c r="L408" s="1259"/>
      <c r="M408" s="1235"/>
      <c r="N408" s="1235"/>
      <c r="O408" s="1235"/>
      <c r="P408" s="1235"/>
      <c r="Q408" s="1235"/>
      <c r="R408" s="1235"/>
      <c r="S408" s="1235"/>
      <c r="T408" s="1235"/>
      <c r="U408" s="1235"/>
      <c r="V408" s="1235"/>
      <c r="W408" s="1235"/>
      <c r="X408" s="1235"/>
      <c r="Y408" s="1235"/>
      <c r="Z408" s="1235"/>
      <c r="AA408" s="1235"/>
      <c r="AB408" s="1235"/>
      <c r="AC408" s="1235"/>
      <c r="AD408" s="1235"/>
      <c r="AE408" s="1235"/>
      <c r="AF408" s="1258"/>
    </row>
    <row r="409" spans="1:32" x14ac:dyDescent="0.2">
      <c r="A409" s="352">
        <v>233</v>
      </c>
      <c r="B409" s="751"/>
      <c r="C409" s="664"/>
      <c r="D409" s="664"/>
      <c r="E409" s="1251" t="s">
        <v>66</v>
      </c>
      <c r="F409" s="1252"/>
      <c r="G409" s="1252"/>
      <c r="H409" s="1252"/>
      <c r="I409" s="1252"/>
      <c r="J409" s="1252"/>
      <c r="K409" s="1252"/>
      <c r="L409" s="1252"/>
      <c r="M409" s="407">
        <f>SUM(M410:M413)</f>
        <v>0</v>
      </c>
      <c r="N409" s="410">
        <f t="shared" ref="N409:AC409" si="91">SUBTOTAL(9,N410:N413)</f>
        <v>0</v>
      </c>
      <c r="O409" s="414">
        <f t="shared" si="91"/>
        <v>0</v>
      </c>
      <c r="P409" s="413">
        <f t="shared" si="91"/>
        <v>0</v>
      </c>
      <c r="Q409" s="415">
        <f t="shared" si="91"/>
        <v>0</v>
      </c>
      <c r="R409" s="414">
        <f t="shared" si="91"/>
        <v>0</v>
      </c>
      <c r="S409" s="414">
        <f t="shared" si="91"/>
        <v>0</v>
      </c>
      <c r="T409" s="414">
        <f t="shared" si="91"/>
        <v>0</v>
      </c>
      <c r="U409" s="414">
        <f t="shared" si="91"/>
        <v>0</v>
      </c>
      <c r="V409" s="414">
        <f t="shared" si="91"/>
        <v>0</v>
      </c>
      <c r="W409" s="414">
        <f t="shared" si="91"/>
        <v>0</v>
      </c>
      <c r="X409" s="414">
        <f t="shared" si="91"/>
        <v>0</v>
      </c>
      <c r="Y409" s="414">
        <f t="shared" si="91"/>
        <v>0</v>
      </c>
      <c r="Z409" s="414">
        <f t="shared" si="91"/>
        <v>0</v>
      </c>
      <c r="AA409" s="414">
        <f t="shared" si="91"/>
        <v>0</v>
      </c>
      <c r="AB409" s="424">
        <f t="shared" si="91"/>
        <v>0</v>
      </c>
      <c r="AC409" s="407">
        <f t="shared" si="91"/>
        <v>0</v>
      </c>
      <c r="AD409" s="1247"/>
      <c r="AE409" s="1247"/>
      <c r="AF409" s="1248"/>
    </row>
    <row r="410" spans="1:32" x14ac:dyDescent="0.2">
      <c r="A410" s="352">
        <v>234</v>
      </c>
      <c r="B410" s="751"/>
      <c r="C410" s="664"/>
      <c r="D410" s="664"/>
      <c r="E410" s="362"/>
      <c r="F410" s="1253" t="s">
        <v>65</v>
      </c>
      <c r="G410" s="1254"/>
      <c r="H410" s="1254"/>
      <c r="I410" s="1254"/>
      <c r="J410" s="1254"/>
      <c r="K410" s="1254"/>
      <c r="L410" s="1254"/>
      <c r="M410" s="698">
        <v>0</v>
      </c>
      <c r="N410" s="699">
        <v>0</v>
      </c>
      <c r="O410" s="700">
        <v>0</v>
      </c>
      <c r="P410" s="700">
        <v>0</v>
      </c>
      <c r="Q410" s="705">
        <v>0</v>
      </c>
      <c r="R410" s="700">
        <v>0</v>
      </c>
      <c r="S410" s="701">
        <v>0</v>
      </c>
      <c r="T410" s="700">
        <v>0</v>
      </c>
      <c r="U410" s="701">
        <v>0</v>
      </c>
      <c r="V410" s="700">
        <v>0</v>
      </c>
      <c r="W410" s="701">
        <v>0</v>
      </c>
      <c r="X410" s="700">
        <v>0</v>
      </c>
      <c r="Y410" s="701">
        <v>0</v>
      </c>
      <c r="Z410" s="700">
        <v>0</v>
      </c>
      <c r="AA410" s="701">
        <v>0</v>
      </c>
      <c r="AB410" s="706">
        <v>0</v>
      </c>
      <c r="AC410" s="698">
        <v>0</v>
      </c>
      <c r="AD410" s="1212"/>
      <c r="AE410" s="1212"/>
      <c r="AF410" s="1213"/>
    </row>
    <row r="411" spans="1:32" x14ac:dyDescent="0.2">
      <c r="A411" s="352">
        <v>235</v>
      </c>
      <c r="B411" s="751"/>
      <c r="C411" s="664"/>
      <c r="D411" s="664"/>
      <c r="E411" s="362"/>
      <c r="F411" s="1216" t="s">
        <v>68</v>
      </c>
      <c r="G411" s="1217"/>
      <c r="H411" s="1217"/>
      <c r="I411" s="1217"/>
      <c r="J411" s="1217"/>
      <c r="K411" s="1217"/>
      <c r="L411" s="1217"/>
      <c r="M411" s="698">
        <v>0</v>
      </c>
      <c r="N411" s="699">
        <v>0</v>
      </c>
      <c r="O411" s="700">
        <v>0</v>
      </c>
      <c r="P411" s="700">
        <v>0</v>
      </c>
      <c r="Q411" s="705">
        <v>0</v>
      </c>
      <c r="R411" s="700">
        <v>0</v>
      </c>
      <c r="S411" s="701">
        <v>0</v>
      </c>
      <c r="T411" s="700">
        <v>0</v>
      </c>
      <c r="U411" s="701">
        <v>0</v>
      </c>
      <c r="V411" s="700">
        <v>0</v>
      </c>
      <c r="W411" s="701">
        <v>0</v>
      </c>
      <c r="X411" s="700">
        <v>0</v>
      </c>
      <c r="Y411" s="701">
        <v>0</v>
      </c>
      <c r="Z411" s="700">
        <v>0</v>
      </c>
      <c r="AA411" s="701">
        <v>0</v>
      </c>
      <c r="AB411" s="706">
        <v>0</v>
      </c>
      <c r="AC411" s="698">
        <v>0</v>
      </c>
      <c r="AD411" s="1212"/>
      <c r="AE411" s="1212"/>
      <c r="AF411" s="1213"/>
    </row>
    <row r="412" spans="1:32" x14ac:dyDescent="0.2">
      <c r="A412" s="352">
        <v>236</v>
      </c>
      <c r="B412" s="751"/>
      <c r="C412" s="664"/>
      <c r="D412" s="356"/>
      <c r="E412" s="360"/>
      <c r="F412" s="1216" t="s">
        <v>537</v>
      </c>
      <c r="G412" s="1217"/>
      <c r="H412" s="1217"/>
      <c r="I412" s="1217"/>
      <c r="J412" s="1217"/>
      <c r="K412" s="1217"/>
      <c r="L412" s="1217"/>
      <c r="M412" s="698"/>
      <c r="N412" s="699">
        <v>0</v>
      </c>
      <c r="O412" s="700">
        <v>0</v>
      </c>
      <c r="P412" s="700">
        <v>0</v>
      </c>
      <c r="Q412" s="705">
        <v>0</v>
      </c>
      <c r="R412" s="700">
        <v>0</v>
      </c>
      <c r="S412" s="701">
        <v>0</v>
      </c>
      <c r="T412" s="700">
        <v>0</v>
      </c>
      <c r="U412" s="701">
        <v>0</v>
      </c>
      <c r="V412" s="700">
        <v>0</v>
      </c>
      <c r="W412" s="701">
        <v>0</v>
      </c>
      <c r="X412" s="700">
        <v>0</v>
      </c>
      <c r="Y412" s="701">
        <v>0</v>
      </c>
      <c r="Z412" s="700">
        <v>0</v>
      </c>
      <c r="AA412" s="701">
        <v>0</v>
      </c>
      <c r="AB412" s="706">
        <v>0</v>
      </c>
      <c r="AC412" s="698">
        <v>0</v>
      </c>
      <c r="AD412" s="1212"/>
      <c r="AE412" s="1212"/>
      <c r="AF412" s="1213"/>
    </row>
    <row r="413" spans="1:32" ht="27" customHeight="1" x14ac:dyDescent="0.2">
      <c r="A413" s="352">
        <v>237</v>
      </c>
      <c r="B413" s="751"/>
      <c r="C413" s="664"/>
      <c r="D413" s="664"/>
      <c r="E413" s="665"/>
      <c r="F413" s="1249" t="s">
        <v>532</v>
      </c>
      <c r="G413" s="1250"/>
      <c r="H413" s="1250"/>
      <c r="I413" s="1250"/>
      <c r="J413" s="1250"/>
      <c r="K413" s="1250"/>
      <c r="L413" s="1250"/>
      <c r="M413" s="698">
        <v>0</v>
      </c>
      <c r="N413" s="699">
        <v>0</v>
      </c>
      <c r="O413" s="700">
        <v>0</v>
      </c>
      <c r="P413" s="700">
        <v>0</v>
      </c>
      <c r="Q413" s="705">
        <v>0</v>
      </c>
      <c r="R413" s="700">
        <v>0</v>
      </c>
      <c r="S413" s="701">
        <v>0</v>
      </c>
      <c r="T413" s="700">
        <v>0</v>
      </c>
      <c r="U413" s="701">
        <v>0</v>
      </c>
      <c r="V413" s="700">
        <v>0</v>
      </c>
      <c r="W413" s="701">
        <v>0</v>
      </c>
      <c r="X413" s="700">
        <v>0</v>
      </c>
      <c r="Y413" s="701">
        <v>0</v>
      </c>
      <c r="Z413" s="700">
        <v>0</v>
      </c>
      <c r="AA413" s="701">
        <v>0</v>
      </c>
      <c r="AB413" s="706">
        <v>0</v>
      </c>
      <c r="AC413" s="698">
        <v>0</v>
      </c>
      <c r="AD413" s="1212"/>
      <c r="AE413" s="1212"/>
      <c r="AF413" s="1213"/>
    </row>
    <row r="414" spans="1:32" ht="15.75" x14ac:dyDescent="0.2">
      <c r="A414" s="352">
        <v>238</v>
      </c>
      <c r="B414" s="751"/>
      <c r="C414" s="664"/>
      <c r="D414" s="364"/>
      <c r="E414" s="1251" t="s">
        <v>67</v>
      </c>
      <c r="F414" s="1252"/>
      <c r="G414" s="1252"/>
      <c r="H414" s="1252"/>
      <c r="I414" s="1252"/>
      <c r="J414" s="1252"/>
      <c r="K414" s="1252"/>
      <c r="L414" s="1252"/>
      <c r="M414" s="407">
        <f>SUM(M415:M418)</f>
        <v>0</v>
      </c>
      <c r="N414" s="410">
        <f t="shared" ref="N414:AC414" si="92">SUBTOTAL(9,N415:N418)</f>
        <v>0</v>
      </c>
      <c r="O414" s="414">
        <f t="shared" si="92"/>
        <v>0</v>
      </c>
      <c r="P414" s="413">
        <f t="shared" si="92"/>
        <v>0</v>
      </c>
      <c r="Q414" s="415">
        <f t="shared" si="92"/>
        <v>0</v>
      </c>
      <c r="R414" s="414">
        <f t="shared" si="92"/>
        <v>0</v>
      </c>
      <c r="S414" s="414">
        <f t="shared" si="92"/>
        <v>0</v>
      </c>
      <c r="T414" s="414">
        <f t="shared" si="92"/>
        <v>0</v>
      </c>
      <c r="U414" s="414">
        <f t="shared" si="92"/>
        <v>0</v>
      </c>
      <c r="V414" s="414">
        <f t="shared" si="92"/>
        <v>0</v>
      </c>
      <c r="W414" s="414">
        <f t="shared" si="92"/>
        <v>0</v>
      </c>
      <c r="X414" s="414">
        <f t="shared" si="92"/>
        <v>0</v>
      </c>
      <c r="Y414" s="414">
        <f t="shared" si="92"/>
        <v>0</v>
      </c>
      <c r="Z414" s="414">
        <f t="shared" si="92"/>
        <v>0</v>
      </c>
      <c r="AA414" s="414">
        <f t="shared" si="92"/>
        <v>0</v>
      </c>
      <c r="AB414" s="424">
        <f t="shared" si="92"/>
        <v>0</v>
      </c>
      <c r="AC414" s="407">
        <f t="shared" si="92"/>
        <v>0</v>
      </c>
      <c r="AD414" s="1212"/>
      <c r="AE414" s="1212"/>
      <c r="AF414" s="1213"/>
    </row>
    <row r="415" spans="1:32" x14ac:dyDescent="0.2">
      <c r="A415" s="352">
        <v>239</v>
      </c>
      <c r="B415" s="751"/>
      <c r="C415" s="664"/>
      <c r="D415" s="656"/>
      <c r="E415" s="656"/>
      <c r="F415" s="1253" t="s">
        <v>65</v>
      </c>
      <c r="G415" s="1254"/>
      <c r="H415" s="1254"/>
      <c r="I415" s="1254"/>
      <c r="J415" s="1254"/>
      <c r="K415" s="1254"/>
      <c r="L415" s="1254"/>
      <c r="M415" s="698">
        <v>0</v>
      </c>
      <c r="N415" s="699">
        <v>0</v>
      </c>
      <c r="O415" s="700">
        <v>0</v>
      </c>
      <c r="P415" s="700">
        <v>0</v>
      </c>
      <c r="Q415" s="705">
        <v>0</v>
      </c>
      <c r="R415" s="700">
        <v>0</v>
      </c>
      <c r="S415" s="701">
        <v>0</v>
      </c>
      <c r="T415" s="700">
        <v>0</v>
      </c>
      <c r="U415" s="701">
        <v>0</v>
      </c>
      <c r="V415" s="700">
        <v>0</v>
      </c>
      <c r="W415" s="701">
        <v>0</v>
      </c>
      <c r="X415" s="700">
        <v>0</v>
      </c>
      <c r="Y415" s="701">
        <v>0</v>
      </c>
      <c r="Z415" s="700">
        <v>0</v>
      </c>
      <c r="AA415" s="701">
        <v>0</v>
      </c>
      <c r="AB415" s="706">
        <v>0</v>
      </c>
      <c r="AC415" s="698">
        <v>0</v>
      </c>
      <c r="AD415" s="1212"/>
      <c r="AE415" s="1212"/>
      <c r="AF415" s="1213"/>
    </row>
    <row r="416" spans="1:32" x14ac:dyDescent="0.2">
      <c r="A416" s="352">
        <v>240</v>
      </c>
      <c r="B416" s="751"/>
      <c r="C416" s="664"/>
      <c r="D416" s="656"/>
      <c r="E416" s="656"/>
      <c r="F416" s="1216" t="s">
        <v>68</v>
      </c>
      <c r="G416" s="1217"/>
      <c r="H416" s="1217"/>
      <c r="I416" s="1217"/>
      <c r="J416" s="1217"/>
      <c r="K416" s="1217"/>
      <c r="L416" s="1217"/>
      <c r="M416" s="698">
        <v>0</v>
      </c>
      <c r="N416" s="699">
        <v>0</v>
      </c>
      <c r="O416" s="700">
        <v>0</v>
      </c>
      <c r="P416" s="700">
        <v>0</v>
      </c>
      <c r="Q416" s="705">
        <v>0</v>
      </c>
      <c r="R416" s="700">
        <v>0</v>
      </c>
      <c r="S416" s="701">
        <v>0</v>
      </c>
      <c r="T416" s="700">
        <v>0</v>
      </c>
      <c r="U416" s="701">
        <v>0</v>
      </c>
      <c r="V416" s="700">
        <v>0</v>
      </c>
      <c r="W416" s="701">
        <v>0</v>
      </c>
      <c r="X416" s="700">
        <v>0</v>
      </c>
      <c r="Y416" s="701">
        <v>0</v>
      </c>
      <c r="Z416" s="700">
        <v>0</v>
      </c>
      <c r="AA416" s="701">
        <v>0</v>
      </c>
      <c r="AB416" s="706">
        <v>0</v>
      </c>
      <c r="AC416" s="698">
        <v>0</v>
      </c>
      <c r="AD416" s="1212"/>
      <c r="AE416" s="1212"/>
      <c r="AF416" s="1213"/>
    </row>
    <row r="417" spans="1:32" x14ac:dyDescent="0.2">
      <c r="A417" s="352">
        <v>241</v>
      </c>
      <c r="B417" s="751"/>
      <c r="C417" s="664"/>
      <c r="D417" s="365"/>
      <c r="E417" s="365"/>
      <c r="F417" s="1216" t="s">
        <v>537</v>
      </c>
      <c r="G417" s="1217"/>
      <c r="H417" s="1217"/>
      <c r="I417" s="1217"/>
      <c r="J417" s="1217"/>
      <c r="K417" s="1217"/>
      <c r="L417" s="1217"/>
      <c r="M417" s="698">
        <v>0</v>
      </c>
      <c r="N417" s="699">
        <v>0</v>
      </c>
      <c r="O417" s="700">
        <v>0</v>
      </c>
      <c r="P417" s="700">
        <v>0</v>
      </c>
      <c r="Q417" s="705">
        <v>0</v>
      </c>
      <c r="R417" s="700">
        <v>0</v>
      </c>
      <c r="S417" s="701">
        <v>0</v>
      </c>
      <c r="T417" s="700">
        <v>0</v>
      </c>
      <c r="U417" s="701">
        <v>0</v>
      </c>
      <c r="V417" s="700">
        <v>0</v>
      </c>
      <c r="W417" s="701">
        <v>0</v>
      </c>
      <c r="X417" s="700">
        <v>0</v>
      </c>
      <c r="Y417" s="701">
        <v>0</v>
      </c>
      <c r="Z417" s="700">
        <v>0</v>
      </c>
      <c r="AA417" s="701">
        <v>0</v>
      </c>
      <c r="AB417" s="706">
        <v>0</v>
      </c>
      <c r="AC417" s="698">
        <v>0</v>
      </c>
      <c r="AD417" s="1212"/>
      <c r="AE417" s="1212"/>
      <c r="AF417" s="1213"/>
    </row>
    <row r="418" spans="1:32" ht="27" customHeight="1" x14ac:dyDescent="0.2">
      <c r="A418" s="352">
        <v>242</v>
      </c>
      <c r="B418" s="751"/>
      <c r="C418" s="664"/>
      <c r="D418" s="356"/>
      <c r="E418" s="356"/>
      <c r="F418" s="1249" t="s">
        <v>532</v>
      </c>
      <c r="G418" s="1250"/>
      <c r="H418" s="1250"/>
      <c r="I418" s="1250"/>
      <c r="J418" s="1250"/>
      <c r="K418" s="1250"/>
      <c r="L418" s="1250"/>
      <c r="M418" s="698">
        <v>0</v>
      </c>
      <c r="N418" s="699">
        <v>0</v>
      </c>
      <c r="O418" s="700">
        <v>0</v>
      </c>
      <c r="P418" s="700">
        <v>0</v>
      </c>
      <c r="Q418" s="705">
        <v>0</v>
      </c>
      <c r="R418" s="700">
        <v>0</v>
      </c>
      <c r="S418" s="701">
        <v>0</v>
      </c>
      <c r="T418" s="700">
        <v>0</v>
      </c>
      <c r="U418" s="701">
        <v>0</v>
      </c>
      <c r="V418" s="700">
        <v>0</v>
      </c>
      <c r="W418" s="701">
        <v>0</v>
      </c>
      <c r="X418" s="700">
        <v>0</v>
      </c>
      <c r="Y418" s="701">
        <v>0</v>
      </c>
      <c r="Z418" s="700">
        <v>0</v>
      </c>
      <c r="AA418" s="701">
        <v>0</v>
      </c>
      <c r="AB418" s="706">
        <v>0</v>
      </c>
      <c r="AC418" s="698">
        <v>0</v>
      </c>
      <c r="AD418" s="1212"/>
      <c r="AE418" s="1212"/>
      <c r="AF418" s="1213"/>
    </row>
    <row r="419" spans="1:32" ht="15.75" customHeight="1" x14ac:dyDescent="0.2">
      <c r="A419" s="352">
        <v>243</v>
      </c>
      <c r="B419" s="751"/>
      <c r="C419" s="664"/>
      <c r="D419" s="365"/>
      <c r="E419" s="1251" t="s">
        <v>556</v>
      </c>
      <c r="F419" s="1252"/>
      <c r="G419" s="1252"/>
      <c r="H419" s="1252"/>
      <c r="I419" s="1252"/>
      <c r="J419" s="1252"/>
      <c r="K419" s="1252"/>
      <c r="L419" s="1252"/>
      <c r="M419" s="407">
        <f>SUM(M420:M423)</f>
        <v>0</v>
      </c>
      <c r="N419" s="410">
        <f t="shared" ref="N419:AC419" si="93">SUBTOTAL(9,N420:N423)</f>
        <v>0</v>
      </c>
      <c r="O419" s="414">
        <f t="shared" si="93"/>
        <v>0</v>
      </c>
      <c r="P419" s="413">
        <f t="shared" si="93"/>
        <v>0</v>
      </c>
      <c r="Q419" s="415">
        <f t="shared" si="93"/>
        <v>0</v>
      </c>
      <c r="R419" s="414">
        <f t="shared" si="93"/>
        <v>0</v>
      </c>
      <c r="S419" s="414">
        <f t="shared" si="93"/>
        <v>0</v>
      </c>
      <c r="T419" s="414">
        <f t="shared" si="93"/>
        <v>0</v>
      </c>
      <c r="U419" s="414">
        <f t="shared" si="93"/>
        <v>0</v>
      </c>
      <c r="V419" s="414">
        <f t="shared" si="93"/>
        <v>0</v>
      </c>
      <c r="W419" s="414">
        <f t="shared" si="93"/>
        <v>0</v>
      </c>
      <c r="X419" s="414">
        <f t="shared" si="93"/>
        <v>0</v>
      </c>
      <c r="Y419" s="414">
        <f t="shared" si="93"/>
        <v>0</v>
      </c>
      <c r="Z419" s="414">
        <f t="shared" si="93"/>
        <v>0</v>
      </c>
      <c r="AA419" s="414">
        <f t="shared" si="93"/>
        <v>0</v>
      </c>
      <c r="AB419" s="424">
        <f t="shared" si="93"/>
        <v>0</v>
      </c>
      <c r="AC419" s="407">
        <f t="shared" si="93"/>
        <v>0</v>
      </c>
      <c r="AD419" s="1212"/>
      <c r="AE419" s="1212"/>
      <c r="AF419" s="1213"/>
    </row>
    <row r="420" spans="1:32" x14ac:dyDescent="0.2">
      <c r="A420" s="352">
        <v>244</v>
      </c>
      <c r="B420" s="751"/>
      <c r="C420" s="664"/>
      <c r="D420" s="656"/>
      <c r="E420" s="656"/>
      <c r="F420" s="1253" t="s">
        <v>65</v>
      </c>
      <c r="G420" s="1254"/>
      <c r="H420" s="1254"/>
      <c r="I420" s="1254"/>
      <c r="J420" s="1254"/>
      <c r="K420" s="1254"/>
      <c r="L420" s="1254"/>
      <c r="M420" s="698">
        <v>0</v>
      </c>
      <c r="N420" s="699">
        <v>0</v>
      </c>
      <c r="O420" s="700">
        <v>0</v>
      </c>
      <c r="P420" s="700">
        <v>0</v>
      </c>
      <c r="Q420" s="705">
        <v>0</v>
      </c>
      <c r="R420" s="700">
        <v>0</v>
      </c>
      <c r="S420" s="701">
        <v>0</v>
      </c>
      <c r="T420" s="700">
        <v>0</v>
      </c>
      <c r="U420" s="701">
        <v>0</v>
      </c>
      <c r="V420" s="700">
        <v>0</v>
      </c>
      <c r="W420" s="701">
        <v>0</v>
      </c>
      <c r="X420" s="700">
        <v>0</v>
      </c>
      <c r="Y420" s="701">
        <v>0</v>
      </c>
      <c r="Z420" s="700">
        <v>0</v>
      </c>
      <c r="AA420" s="701">
        <v>0</v>
      </c>
      <c r="AB420" s="706">
        <v>0</v>
      </c>
      <c r="AC420" s="698">
        <v>0</v>
      </c>
      <c r="AD420" s="1212"/>
      <c r="AE420" s="1212"/>
      <c r="AF420" s="1213"/>
    </row>
    <row r="421" spans="1:32" x14ac:dyDescent="0.2">
      <c r="A421" s="352">
        <v>245</v>
      </c>
      <c r="B421" s="751"/>
      <c r="C421" s="664"/>
      <c r="D421" s="366"/>
      <c r="E421" s="366"/>
      <c r="F421" s="1216" t="s">
        <v>68</v>
      </c>
      <c r="G421" s="1217"/>
      <c r="H421" s="1217"/>
      <c r="I421" s="1217"/>
      <c r="J421" s="1217"/>
      <c r="K421" s="1217"/>
      <c r="L421" s="1217"/>
      <c r="M421" s="698">
        <v>0</v>
      </c>
      <c r="N421" s="699">
        <v>0</v>
      </c>
      <c r="O421" s="700">
        <v>0</v>
      </c>
      <c r="P421" s="700">
        <v>0</v>
      </c>
      <c r="Q421" s="705">
        <v>0</v>
      </c>
      <c r="R421" s="700">
        <v>0</v>
      </c>
      <c r="S421" s="701">
        <v>0</v>
      </c>
      <c r="T421" s="700">
        <v>0</v>
      </c>
      <c r="U421" s="701">
        <v>0</v>
      </c>
      <c r="V421" s="700">
        <v>0</v>
      </c>
      <c r="W421" s="701">
        <v>0</v>
      </c>
      <c r="X421" s="700">
        <v>0</v>
      </c>
      <c r="Y421" s="701">
        <v>0</v>
      </c>
      <c r="Z421" s="700">
        <v>0</v>
      </c>
      <c r="AA421" s="701">
        <v>0</v>
      </c>
      <c r="AB421" s="706">
        <v>0</v>
      </c>
      <c r="AC421" s="698">
        <v>0</v>
      </c>
      <c r="AD421" s="1212"/>
      <c r="AE421" s="1212"/>
      <c r="AF421" s="1213"/>
    </row>
    <row r="422" spans="1:32" x14ac:dyDescent="0.2">
      <c r="A422" s="352">
        <v>246</v>
      </c>
      <c r="B422" s="751"/>
      <c r="C422" s="664"/>
      <c r="D422" s="366"/>
      <c r="E422" s="366"/>
      <c r="F422" s="1216" t="s">
        <v>537</v>
      </c>
      <c r="G422" s="1217"/>
      <c r="H422" s="1217"/>
      <c r="I422" s="1217"/>
      <c r="J422" s="1217"/>
      <c r="K422" s="1217"/>
      <c r="L422" s="1217"/>
      <c r="M422" s="698">
        <v>0</v>
      </c>
      <c r="N422" s="699">
        <v>0</v>
      </c>
      <c r="O422" s="700">
        <v>0</v>
      </c>
      <c r="P422" s="700">
        <v>0</v>
      </c>
      <c r="Q422" s="705">
        <v>0</v>
      </c>
      <c r="R422" s="700">
        <v>0</v>
      </c>
      <c r="S422" s="701">
        <v>0</v>
      </c>
      <c r="T422" s="700">
        <v>0</v>
      </c>
      <c r="U422" s="701">
        <v>0</v>
      </c>
      <c r="V422" s="700">
        <v>0</v>
      </c>
      <c r="W422" s="701">
        <v>0</v>
      </c>
      <c r="X422" s="700">
        <v>0</v>
      </c>
      <c r="Y422" s="701">
        <v>0</v>
      </c>
      <c r="Z422" s="700">
        <v>0</v>
      </c>
      <c r="AA422" s="701">
        <v>0</v>
      </c>
      <c r="AB422" s="706">
        <v>0</v>
      </c>
      <c r="AC422" s="698">
        <v>0</v>
      </c>
      <c r="AD422" s="1212"/>
      <c r="AE422" s="1212"/>
      <c r="AF422" s="1213"/>
    </row>
    <row r="423" spans="1:32" ht="27" customHeight="1" x14ac:dyDescent="0.2">
      <c r="A423" s="352">
        <v>247</v>
      </c>
      <c r="B423" s="751"/>
      <c r="C423" s="664"/>
      <c r="D423" s="367"/>
      <c r="E423" s="367"/>
      <c r="F423" s="1216" t="s">
        <v>532</v>
      </c>
      <c r="G423" s="1217"/>
      <c r="H423" s="1217"/>
      <c r="I423" s="1217"/>
      <c r="J423" s="1217"/>
      <c r="K423" s="1217"/>
      <c r="L423" s="1217"/>
      <c r="M423" s="698">
        <v>0</v>
      </c>
      <c r="N423" s="699">
        <v>0</v>
      </c>
      <c r="O423" s="700">
        <v>0</v>
      </c>
      <c r="P423" s="700">
        <v>0</v>
      </c>
      <c r="Q423" s="705">
        <v>0</v>
      </c>
      <c r="R423" s="700">
        <v>0</v>
      </c>
      <c r="S423" s="701">
        <v>0</v>
      </c>
      <c r="T423" s="700">
        <v>0</v>
      </c>
      <c r="U423" s="701">
        <v>0</v>
      </c>
      <c r="V423" s="700">
        <v>0</v>
      </c>
      <c r="W423" s="701">
        <v>0</v>
      </c>
      <c r="X423" s="700">
        <v>0</v>
      </c>
      <c r="Y423" s="701">
        <v>0</v>
      </c>
      <c r="Z423" s="700">
        <v>0</v>
      </c>
      <c r="AA423" s="701">
        <v>0</v>
      </c>
      <c r="AB423" s="706">
        <v>0</v>
      </c>
      <c r="AC423" s="698">
        <v>0</v>
      </c>
      <c r="AD423" s="1212"/>
      <c r="AE423" s="1212"/>
      <c r="AF423" s="1213"/>
    </row>
    <row r="424" spans="1:32" ht="15" customHeight="1" x14ac:dyDescent="0.2">
      <c r="A424" s="352">
        <v>129</v>
      </c>
      <c r="B424" s="751"/>
      <c r="C424" s="367"/>
      <c r="D424" s="1234" t="s">
        <v>13</v>
      </c>
      <c r="E424" s="1235"/>
      <c r="F424" s="1235"/>
      <c r="G424" s="1235"/>
      <c r="H424" s="1235"/>
      <c r="I424" s="1235"/>
      <c r="J424" s="1235"/>
      <c r="K424" s="1235"/>
      <c r="L424" s="1235"/>
      <c r="M424" s="1235"/>
      <c r="N424" s="1235"/>
      <c r="O424" s="1235"/>
      <c r="P424" s="1235"/>
      <c r="Q424" s="1235"/>
      <c r="R424" s="1235"/>
      <c r="S424" s="1235"/>
      <c r="T424" s="1235"/>
      <c r="U424" s="1235"/>
      <c r="V424" s="1235"/>
      <c r="W424" s="1235"/>
      <c r="X424" s="1235"/>
      <c r="Y424" s="1235"/>
      <c r="Z424" s="1235"/>
      <c r="AA424" s="1235"/>
      <c r="AB424" s="1235"/>
      <c r="AC424" s="1235"/>
      <c r="AD424" s="1235"/>
      <c r="AE424" s="1235"/>
      <c r="AF424" s="1258"/>
    </row>
    <row r="425" spans="1:32" ht="15" customHeight="1" x14ac:dyDescent="0.2">
      <c r="A425" s="352">
        <v>130</v>
      </c>
      <c r="B425" s="751"/>
      <c r="C425" s="367"/>
      <c r="D425" s="367"/>
      <c r="E425" s="1276" t="s">
        <v>14</v>
      </c>
      <c r="F425" s="1277"/>
      <c r="G425" s="1277"/>
      <c r="H425" s="1277"/>
      <c r="I425" s="1277"/>
      <c r="J425" s="1277"/>
      <c r="K425" s="1277"/>
      <c r="L425" s="1277"/>
      <c r="M425" s="407">
        <f>SUM(M426:M428)</f>
        <v>0</v>
      </c>
      <c r="N425" s="410">
        <f t="shared" ref="N425:AC425" si="94">SUBTOTAL(9,N426:N428)</f>
        <v>0</v>
      </c>
      <c r="O425" s="414">
        <f t="shared" si="94"/>
        <v>0</v>
      </c>
      <c r="P425" s="413">
        <f t="shared" si="94"/>
        <v>0</v>
      </c>
      <c r="Q425" s="415">
        <f t="shared" si="94"/>
        <v>0</v>
      </c>
      <c r="R425" s="414">
        <f t="shared" si="94"/>
        <v>0</v>
      </c>
      <c r="S425" s="414">
        <f t="shared" si="94"/>
        <v>0</v>
      </c>
      <c r="T425" s="414">
        <f t="shared" si="94"/>
        <v>0</v>
      </c>
      <c r="U425" s="414">
        <f t="shared" si="94"/>
        <v>0</v>
      </c>
      <c r="V425" s="414">
        <f t="shared" si="94"/>
        <v>0</v>
      </c>
      <c r="W425" s="414">
        <f t="shared" si="94"/>
        <v>0</v>
      </c>
      <c r="X425" s="414">
        <f t="shared" si="94"/>
        <v>0</v>
      </c>
      <c r="Y425" s="414">
        <f t="shared" si="94"/>
        <v>0</v>
      </c>
      <c r="Z425" s="414">
        <f t="shared" si="94"/>
        <v>0</v>
      </c>
      <c r="AA425" s="414">
        <f t="shared" si="94"/>
        <v>0</v>
      </c>
      <c r="AB425" s="424">
        <f t="shared" si="94"/>
        <v>0</v>
      </c>
      <c r="AC425" s="407">
        <f t="shared" si="94"/>
        <v>0</v>
      </c>
      <c r="AD425" s="1212"/>
      <c r="AE425" s="1212"/>
      <c r="AF425" s="1213"/>
    </row>
    <row r="426" spans="1:32" ht="15" customHeight="1" x14ac:dyDescent="0.2">
      <c r="A426" s="352">
        <v>131</v>
      </c>
      <c r="B426" s="751"/>
      <c r="C426" s="367"/>
      <c r="D426" s="367"/>
      <c r="E426" s="368"/>
      <c r="F426" s="1253" t="s">
        <v>112</v>
      </c>
      <c r="G426" s="1254"/>
      <c r="H426" s="1254"/>
      <c r="I426" s="1254"/>
      <c r="J426" s="1254"/>
      <c r="K426" s="1254"/>
      <c r="L426" s="1254"/>
      <c r="M426" s="698">
        <v>0</v>
      </c>
      <c r="N426" s="699">
        <v>0</v>
      </c>
      <c r="O426" s="700">
        <v>0</v>
      </c>
      <c r="P426" s="700">
        <v>0</v>
      </c>
      <c r="Q426" s="705">
        <v>0</v>
      </c>
      <c r="R426" s="700">
        <v>0</v>
      </c>
      <c r="S426" s="701">
        <v>0</v>
      </c>
      <c r="T426" s="700">
        <v>0</v>
      </c>
      <c r="U426" s="701">
        <v>0</v>
      </c>
      <c r="V426" s="700">
        <v>0</v>
      </c>
      <c r="W426" s="701">
        <v>0</v>
      </c>
      <c r="X426" s="700">
        <v>0</v>
      </c>
      <c r="Y426" s="701">
        <v>0</v>
      </c>
      <c r="Z426" s="700">
        <v>0</v>
      </c>
      <c r="AA426" s="701">
        <v>0</v>
      </c>
      <c r="AB426" s="706">
        <v>0</v>
      </c>
      <c r="AC426" s="698">
        <v>0</v>
      </c>
      <c r="AD426" s="1212"/>
      <c r="AE426" s="1212"/>
      <c r="AF426" s="1213"/>
    </row>
    <row r="427" spans="1:32" ht="15" customHeight="1" x14ac:dyDescent="0.2">
      <c r="A427" s="352">
        <v>132</v>
      </c>
      <c r="B427" s="751"/>
      <c r="C427" s="367"/>
      <c r="D427" s="367"/>
      <c r="E427" s="368"/>
      <c r="F427" s="1216" t="s">
        <v>113</v>
      </c>
      <c r="G427" s="1217"/>
      <c r="H427" s="1217"/>
      <c r="I427" s="1217"/>
      <c r="J427" s="1217"/>
      <c r="K427" s="1217"/>
      <c r="L427" s="1217"/>
      <c r="M427" s="698">
        <v>0</v>
      </c>
      <c r="N427" s="699">
        <v>0</v>
      </c>
      <c r="O427" s="700">
        <v>0</v>
      </c>
      <c r="P427" s="700">
        <v>0</v>
      </c>
      <c r="Q427" s="705">
        <v>0</v>
      </c>
      <c r="R427" s="700">
        <v>0</v>
      </c>
      <c r="S427" s="701">
        <v>0</v>
      </c>
      <c r="T427" s="700">
        <v>0</v>
      </c>
      <c r="U427" s="701">
        <v>0</v>
      </c>
      <c r="V427" s="700">
        <v>0</v>
      </c>
      <c r="W427" s="701">
        <v>0</v>
      </c>
      <c r="X427" s="700">
        <v>0</v>
      </c>
      <c r="Y427" s="701">
        <v>0</v>
      </c>
      <c r="Z427" s="700">
        <v>0</v>
      </c>
      <c r="AA427" s="701">
        <v>0</v>
      </c>
      <c r="AB427" s="706">
        <v>0</v>
      </c>
      <c r="AC427" s="698">
        <v>0</v>
      </c>
      <c r="AD427" s="1212"/>
      <c r="AE427" s="1212"/>
      <c r="AF427" s="1213"/>
    </row>
    <row r="428" spans="1:32" ht="15" customHeight="1" x14ac:dyDescent="0.2">
      <c r="A428" s="352">
        <v>133</v>
      </c>
      <c r="B428" s="751"/>
      <c r="C428" s="367"/>
      <c r="D428" s="367"/>
      <c r="E428" s="368"/>
      <c r="F428" s="1249" t="s">
        <v>557</v>
      </c>
      <c r="G428" s="1250"/>
      <c r="H428" s="1250"/>
      <c r="I428" s="1250"/>
      <c r="J428" s="1250"/>
      <c r="K428" s="1250"/>
      <c r="L428" s="1250"/>
      <c r="M428" s="698">
        <v>0</v>
      </c>
      <c r="N428" s="699">
        <v>0</v>
      </c>
      <c r="O428" s="700">
        <v>0</v>
      </c>
      <c r="P428" s="700">
        <v>0</v>
      </c>
      <c r="Q428" s="705">
        <v>0</v>
      </c>
      <c r="R428" s="700">
        <v>0</v>
      </c>
      <c r="S428" s="701">
        <v>0</v>
      </c>
      <c r="T428" s="700">
        <v>0</v>
      </c>
      <c r="U428" s="701">
        <v>0</v>
      </c>
      <c r="V428" s="700">
        <v>0</v>
      </c>
      <c r="W428" s="701">
        <v>0</v>
      </c>
      <c r="X428" s="700">
        <v>0</v>
      </c>
      <c r="Y428" s="701">
        <v>0</v>
      </c>
      <c r="Z428" s="700">
        <v>0</v>
      </c>
      <c r="AA428" s="701">
        <v>0</v>
      </c>
      <c r="AB428" s="706">
        <v>0</v>
      </c>
      <c r="AC428" s="698">
        <v>0</v>
      </c>
      <c r="AD428" s="1212"/>
      <c r="AE428" s="1212"/>
      <c r="AF428" s="1213"/>
    </row>
    <row r="429" spans="1:32" ht="15" customHeight="1" x14ac:dyDescent="0.2">
      <c r="A429" s="352">
        <v>134</v>
      </c>
      <c r="B429" s="751"/>
      <c r="C429" s="367"/>
      <c r="D429" s="367"/>
      <c r="E429" s="1251" t="s">
        <v>15</v>
      </c>
      <c r="F429" s="1252"/>
      <c r="G429" s="1252"/>
      <c r="H429" s="1252"/>
      <c r="I429" s="1252"/>
      <c r="J429" s="1252"/>
      <c r="K429" s="1252"/>
      <c r="L429" s="1252"/>
      <c r="M429" s="407">
        <f>SUM(M430:M432)</f>
        <v>0</v>
      </c>
      <c r="N429" s="410">
        <f t="shared" ref="N429:AC429" si="95">SUBTOTAL(9,N430:N432)</f>
        <v>0</v>
      </c>
      <c r="O429" s="414">
        <f t="shared" si="95"/>
        <v>0</v>
      </c>
      <c r="P429" s="413">
        <f t="shared" si="95"/>
        <v>0</v>
      </c>
      <c r="Q429" s="415">
        <f t="shared" si="95"/>
        <v>0</v>
      </c>
      <c r="R429" s="414">
        <f t="shared" si="95"/>
        <v>0</v>
      </c>
      <c r="S429" s="414">
        <f t="shared" si="95"/>
        <v>0</v>
      </c>
      <c r="T429" s="414">
        <f t="shared" si="95"/>
        <v>0</v>
      </c>
      <c r="U429" s="414">
        <f t="shared" si="95"/>
        <v>0</v>
      </c>
      <c r="V429" s="414">
        <f t="shared" si="95"/>
        <v>0</v>
      </c>
      <c r="W429" s="414">
        <f t="shared" si="95"/>
        <v>0</v>
      </c>
      <c r="X429" s="414">
        <f t="shared" si="95"/>
        <v>0</v>
      </c>
      <c r="Y429" s="414">
        <f t="shared" si="95"/>
        <v>0</v>
      </c>
      <c r="Z429" s="414">
        <f t="shared" si="95"/>
        <v>0</v>
      </c>
      <c r="AA429" s="414">
        <f t="shared" si="95"/>
        <v>0</v>
      </c>
      <c r="AB429" s="424">
        <f t="shared" si="95"/>
        <v>0</v>
      </c>
      <c r="AC429" s="407">
        <f t="shared" si="95"/>
        <v>0</v>
      </c>
      <c r="AD429" s="1212"/>
      <c r="AE429" s="1212"/>
      <c r="AF429" s="1213"/>
    </row>
    <row r="430" spans="1:32" ht="15" customHeight="1" x14ac:dyDescent="0.2">
      <c r="A430" s="352">
        <v>135</v>
      </c>
      <c r="B430" s="751"/>
      <c r="C430" s="367"/>
      <c r="D430" s="367"/>
      <c r="E430" s="368"/>
      <c r="F430" s="1253" t="s">
        <v>109</v>
      </c>
      <c r="G430" s="1254"/>
      <c r="H430" s="1254"/>
      <c r="I430" s="1254"/>
      <c r="J430" s="1254"/>
      <c r="K430" s="1254"/>
      <c r="L430" s="1254"/>
      <c r="M430" s="698">
        <v>0</v>
      </c>
      <c r="N430" s="699">
        <v>0</v>
      </c>
      <c r="O430" s="700">
        <v>0</v>
      </c>
      <c r="P430" s="700">
        <v>0</v>
      </c>
      <c r="Q430" s="705">
        <v>0</v>
      </c>
      <c r="R430" s="700">
        <v>0</v>
      </c>
      <c r="S430" s="701">
        <v>0</v>
      </c>
      <c r="T430" s="700">
        <v>0</v>
      </c>
      <c r="U430" s="701">
        <v>0</v>
      </c>
      <c r="V430" s="700">
        <v>0</v>
      </c>
      <c r="W430" s="701">
        <v>0</v>
      </c>
      <c r="X430" s="700">
        <v>0</v>
      </c>
      <c r="Y430" s="701">
        <v>0</v>
      </c>
      <c r="Z430" s="700">
        <v>0</v>
      </c>
      <c r="AA430" s="701">
        <v>0</v>
      </c>
      <c r="AB430" s="706">
        <v>0</v>
      </c>
      <c r="AC430" s="698">
        <v>0</v>
      </c>
      <c r="AD430" s="1212"/>
      <c r="AE430" s="1212"/>
      <c r="AF430" s="1213"/>
    </row>
    <row r="431" spans="1:32" ht="15" customHeight="1" x14ac:dyDescent="0.2">
      <c r="A431" s="352">
        <v>136</v>
      </c>
      <c r="B431" s="751"/>
      <c r="C431" s="367"/>
      <c r="D431" s="367"/>
      <c r="E431" s="368"/>
      <c r="F431" s="1216" t="s">
        <v>110</v>
      </c>
      <c r="G431" s="1217"/>
      <c r="H431" s="1217"/>
      <c r="I431" s="1217"/>
      <c r="J431" s="1217"/>
      <c r="K431" s="1217"/>
      <c r="L431" s="1217"/>
      <c r="M431" s="698">
        <v>0</v>
      </c>
      <c r="N431" s="699">
        <v>0</v>
      </c>
      <c r="O431" s="700">
        <v>0</v>
      </c>
      <c r="P431" s="700">
        <v>0</v>
      </c>
      <c r="Q431" s="705">
        <v>0</v>
      </c>
      <c r="R431" s="700">
        <v>0</v>
      </c>
      <c r="S431" s="701">
        <v>0</v>
      </c>
      <c r="T431" s="700">
        <v>0</v>
      </c>
      <c r="U431" s="701">
        <v>0</v>
      </c>
      <c r="V431" s="700">
        <v>0</v>
      </c>
      <c r="W431" s="701">
        <v>0</v>
      </c>
      <c r="X431" s="700">
        <v>0</v>
      </c>
      <c r="Y431" s="701">
        <v>0</v>
      </c>
      <c r="Z431" s="700">
        <v>0</v>
      </c>
      <c r="AA431" s="701">
        <v>0</v>
      </c>
      <c r="AB431" s="706">
        <v>0</v>
      </c>
      <c r="AC431" s="698">
        <v>0</v>
      </c>
      <c r="AD431" s="1212"/>
      <c r="AE431" s="1212"/>
      <c r="AF431" s="1213"/>
    </row>
    <row r="432" spans="1:32" ht="15" customHeight="1" x14ac:dyDescent="0.2">
      <c r="A432" s="352">
        <v>137</v>
      </c>
      <c r="B432" s="751"/>
      <c r="C432" s="367"/>
      <c r="D432" s="367"/>
      <c r="E432" s="368"/>
      <c r="F432" s="1249" t="s">
        <v>111</v>
      </c>
      <c r="G432" s="1250"/>
      <c r="H432" s="1250"/>
      <c r="I432" s="1250"/>
      <c r="J432" s="1250"/>
      <c r="K432" s="1250"/>
      <c r="L432" s="1250"/>
      <c r="M432" s="698">
        <v>0</v>
      </c>
      <c r="N432" s="699">
        <v>0</v>
      </c>
      <c r="O432" s="700">
        <v>0</v>
      </c>
      <c r="P432" s="700">
        <v>0</v>
      </c>
      <c r="Q432" s="705">
        <v>0</v>
      </c>
      <c r="R432" s="700">
        <v>0</v>
      </c>
      <c r="S432" s="701">
        <v>0</v>
      </c>
      <c r="T432" s="700">
        <v>0</v>
      </c>
      <c r="U432" s="701">
        <v>0</v>
      </c>
      <c r="V432" s="700">
        <v>0</v>
      </c>
      <c r="W432" s="701">
        <v>0</v>
      </c>
      <c r="X432" s="700">
        <v>0</v>
      </c>
      <c r="Y432" s="701">
        <v>0</v>
      </c>
      <c r="Z432" s="700">
        <v>0</v>
      </c>
      <c r="AA432" s="701">
        <v>0</v>
      </c>
      <c r="AB432" s="706">
        <v>0</v>
      </c>
      <c r="AC432" s="698">
        <v>0</v>
      </c>
      <c r="AD432" s="1212"/>
      <c r="AE432" s="1212"/>
      <c r="AF432" s="1213"/>
    </row>
    <row r="433" spans="1:32" ht="15" customHeight="1" x14ac:dyDescent="0.2">
      <c r="A433" s="352">
        <v>138</v>
      </c>
      <c r="B433" s="751"/>
      <c r="C433" s="367"/>
      <c r="D433" s="367"/>
      <c r="E433" s="1251" t="s">
        <v>18</v>
      </c>
      <c r="F433" s="1252"/>
      <c r="G433" s="1252"/>
      <c r="H433" s="1252"/>
      <c r="I433" s="1252"/>
      <c r="J433" s="1252"/>
      <c r="K433" s="1252"/>
      <c r="L433" s="1252"/>
      <c r="M433" s="407">
        <f>SUM(M434:M436)</f>
        <v>0</v>
      </c>
      <c r="N433" s="410">
        <f t="shared" ref="N433:AC433" si="96">SUBTOTAL(9,N434:N436)</f>
        <v>0</v>
      </c>
      <c r="O433" s="414">
        <f t="shared" si="96"/>
        <v>0</v>
      </c>
      <c r="P433" s="413">
        <f t="shared" si="96"/>
        <v>0</v>
      </c>
      <c r="Q433" s="415">
        <f t="shared" si="96"/>
        <v>0</v>
      </c>
      <c r="R433" s="414">
        <f t="shared" si="96"/>
        <v>0</v>
      </c>
      <c r="S433" s="414">
        <f t="shared" si="96"/>
        <v>0</v>
      </c>
      <c r="T433" s="414">
        <f t="shared" si="96"/>
        <v>0</v>
      </c>
      <c r="U433" s="414">
        <f t="shared" si="96"/>
        <v>0</v>
      </c>
      <c r="V433" s="414">
        <f t="shared" si="96"/>
        <v>0</v>
      </c>
      <c r="W433" s="414">
        <f t="shared" si="96"/>
        <v>0</v>
      </c>
      <c r="X433" s="414">
        <f t="shared" si="96"/>
        <v>0</v>
      </c>
      <c r="Y433" s="414">
        <f t="shared" si="96"/>
        <v>0</v>
      </c>
      <c r="Z433" s="414">
        <f t="shared" si="96"/>
        <v>0</v>
      </c>
      <c r="AA433" s="414">
        <f t="shared" si="96"/>
        <v>0</v>
      </c>
      <c r="AB433" s="424">
        <f t="shared" si="96"/>
        <v>0</v>
      </c>
      <c r="AC433" s="407">
        <f t="shared" si="96"/>
        <v>0</v>
      </c>
      <c r="AD433" s="1212"/>
      <c r="AE433" s="1212"/>
      <c r="AF433" s="1213"/>
    </row>
    <row r="434" spans="1:32" ht="15" customHeight="1" x14ac:dyDescent="0.2">
      <c r="A434" s="352">
        <v>139</v>
      </c>
      <c r="B434" s="751"/>
      <c r="C434" s="367"/>
      <c r="D434" s="367"/>
      <c r="E434" s="368"/>
      <c r="F434" s="1253" t="s">
        <v>114</v>
      </c>
      <c r="G434" s="1254"/>
      <c r="H434" s="1254"/>
      <c r="I434" s="1254"/>
      <c r="J434" s="1254"/>
      <c r="K434" s="1254"/>
      <c r="L434" s="1254"/>
      <c r="M434" s="698">
        <v>0</v>
      </c>
      <c r="N434" s="699">
        <v>0</v>
      </c>
      <c r="O434" s="700">
        <v>0</v>
      </c>
      <c r="P434" s="700">
        <v>0</v>
      </c>
      <c r="Q434" s="705">
        <v>0</v>
      </c>
      <c r="R434" s="700">
        <v>0</v>
      </c>
      <c r="S434" s="701">
        <v>0</v>
      </c>
      <c r="T434" s="700">
        <v>0</v>
      </c>
      <c r="U434" s="701">
        <v>0</v>
      </c>
      <c r="V434" s="700">
        <v>0</v>
      </c>
      <c r="W434" s="701">
        <v>0</v>
      </c>
      <c r="X434" s="700">
        <v>0</v>
      </c>
      <c r="Y434" s="701">
        <v>0</v>
      </c>
      <c r="Z434" s="700">
        <v>0</v>
      </c>
      <c r="AA434" s="701">
        <v>0</v>
      </c>
      <c r="AB434" s="706">
        <v>0</v>
      </c>
      <c r="AC434" s="698">
        <v>0</v>
      </c>
      <c r="AD434" s="1212"/>
      <c r="AE434" s="1212"/>
      <c r="AF434" s="1213"/>
    </row>
    <row r="435" spans="1:32" ht="15" customHeight="1" x14ac:dyDescent="0.2">
      <c r="A435" s="352">
        <v>140</v>
      </c>
      <c r="B435" s="751"/>
      <c r="C435" s="367"/>
      <c r="D435" s="367"/>
      <c r="E435" s="368"/>
      <c r="F435" s="1216" t="s">
        <v>115</v>
      </c>
      <c r="G435" s="1217"/>
      <c r="H435" s="1217"/>
      <c r="I435" s="1217"/>
      <c r="J435" s="1217"/>
      <c r="K435" s="1217"/>
      <c r="L435" s="1217"/>
      <c r="M435" s="698">
        <v>0</v>
      </c>
      <c r="N435" s="699">
        <v>0</v>
      </c>
      <c r="O435" s="700">
        <v>0</v>
      </c>
      <c r="P435" s="700">
        <v>0</v>
      </c>
      <c r="Q435" s="705">
        <v>0</v>
      </c>
      <c r="R435" s="700">
        <v>0</v>
      </c>
      <c r="S435" s="701">
        <v>0</v>
      </c>
      <c r="T435" s="700">
        <v>0</v>
      </c>
      <c r="U435" s="701">
        <v>0</v>
      </c>
      <c r="V435" s="700">
        <v>0</v>
      </c>
      <c r="W435" s="701">
        <v>0</v>
      </c>
      <c r="X435" s="700">
        <v>0</v>
      </c>
      <c r="Y435" s="701">
        <v>0</v>
      </c>
      <c r="Z435" s="700">
        <v>0</v>
      </c>
      <c r="AA435" s="701">
        <v>0</v>
      </c>
      <c r="AB435" s="706">
        <v>0</v>
      </c>
      <c r="AC435" s="698">
        <v>0</v>
      </c>
      <c r="AD435" s="1212"/>
      <c r="AE435" s="1212"/>
      <c r="AF435" s="1213"/>
    </row>
    <row r="436" spans="1:32" ht="15" customHeight="1" x14ac:dyDescent="0.2">
      <c r="A436" s="352">
        <v>141</v>
      </c>
      <c r="B436" s="751"/>
      <c r="C436" s="367"/>
      <c r="D436" s="367"/>
      <c r="E436" s="368"/>
      <c r="F436" s="1216" t="s">
        <v>558</v>
      </c>
      <c r="G436" s="1217"/>
      <c r="H436" s="1217"/>
      <c r="I436" s="1217"/>
      <c r="J436" s="1217"/>
      <c r="K436" s="1217"/>
      <c r="L436" s="1217"/>
      <c r="M436" s="698">
        <v>0</v>
      </c>
      <c r="N436" s="699">
        <v>0</v>
      </c>
      <c r="O436" s="700">
        <v>0</v>
      </c>
      <c r="P436" s="700">
        <v>0</v>
      </c>
      <c r="Q436" s="705">
        <v>0</v>
      </c>
      <c r="R436" s="700">
        <v>0</v>
      </c>
      <c r="S436" s="701">
        <v>0</v>
      </c>
      <c r="T436" s="700">
        <v>0</v>
      </c>
      <c r="U436" s="701">
        <v>0</v>
      </c>
      <c r="V436" s="700">
        <v>0</v>
      </c>
      <c r="W436" s="701">
        <v>0</v>
      </c>
      <c r="X436" s="700">
        <v>0</v>
      </c>
      <c r="Y436" s="701">
        <v>0</v>
      </c>
      <c r="Z436" s="700">
        <v>0</v>
      </c>
      <c r="AA436" s="701">
        <v>0</v>
      </c>
      <c r="AB436" s="706">
        <v>0</v>
      </c>
      <c r="AC436" s="698">
        <v>0</v>
      </c>
      <c r="AD436" s="1212"/>
      <c r="AE436" s="1212"/>
      <c r="AF436" s="1213"/>
    </row>
    <row r="437" spans="1:32" ht="15" customHeight="1" x14ac:dyDescent="0.2">
      <c r="A437" s="352">
        <v>142</v>
      </c>
      <c r="B437" s="751"/>
      <c r="C437" s="367"/>
      <c r="D437" s="1234" t="s">
        <v>22</v>
      </c>
      <c r="E437" s="1259"/>
      <c r="F437" s="1259"/>
      <c r="G437" s="1259"/>
      <c r="H437" s="1259"/>
      <c r="I437" s="1259"/>
      <c r="J437" s="1259"/>
      <c r="K437" s="1259"/>
      <c r="L437" s="1259"/>
      <c r="M437" s="1235"/>
      <c r="N437" s="1235"/>
      <c r="O437" s="1235"/>
      <c r="P437" s="1235"/>
      <c r="Q437" s="1235"/>
      <c r="R437" s="1235"/>
      <c r="S437" s="1235"/>
      <c r="T437" s="1235"/>
      <c r="U437" s="1235"/>
      <c r="V437" s="1235"/>
      <c r="W437" s="1235"/>
      <c r="X437" s="1235"/>
      <c r="Y437" s="1235"/>
      <c r="Z437" s="1235"/>
      <c r="AA437" s="1235"/>
      <c r="AB437" s="1235"/>
      <c r="AC437" s="1235"/>
      <c r="AD437" s="1235"/>
      <c r="AE437" s="1235"/>
      <c r="AF437" s="1258"/>
    </row>
    <row r="438" spans="1:32" ht="15" customHeight="1" x14ac:dyDescent="0.2">
      <c r="A438" s="352">
        <v>143</v>
      </c>
      <c r="B438" s="751"/>
      <c r="C438" s="367"/>
      <c r="D438" s="367"/>
      <c r="E438" s="1251" t="s">
        <v>118</v>
      </c>
      <c r="F438" s="1252"/>
      <c r="G438" s="1252"/>
      <c r="H438" s="1252"/>
      <c r="I438" s="1252"/>
      <c r="J438" s="1252"/>
      <c r="K438" s="1252"/>
      <c r="L438" s="1252"/>
      <c r="M438" s="407">
        <f>SUM(M439:M440)</f>
        <v>0</v>
      </c>
      <c r="N438" s="410">
        <f t="shared" ref="N438:AC438" si="97">SUBTOTAL(9,N439:N440)</f>
        <v>0</v>
      </c>
      <c r="O438" s="414">
        <f t="shared" si="97"/>
        <v>0</v>
      </c>
      <c r="P438" s="413">
        <f t="shared" si="97"/>
        <v>0</v>
      </c>
      <c r="Q438" s="415">
        <f t="shared" si="97"/>
        <v>0</v>
      </c>
      <c r="R438" s="414">
        <f t="shared" si="97"/>
        <v>0</v>
      </c>
      <c r="S438" s="414">
        <f t="shared" si="97"/>
        <v>0</v>
      </c>
      <c r="T438" s="414">
        <f t="shared" si="97"/>
        <v>0</v>
      </c>
      <c r="U438" s="414">
        <f t="shared" si="97"/>
        <v>0</v>
      </c>
      <c r="V438" s="414">
        <f t="shared" si="97"/>
        <v>0</v>
      </c>
      <c r="W438" s="414">
        <f t="shared" si="97"/>
        <v>0</v>
      </c>
      <c r="X438" s="414">
        <f t="shared" si="97"/>
        <v>0</v>
      </c>
      <c r="Y438" s="414">
        <f t="shared" si="97"/>
        <v>0</v>
      </c>
      <c r="Z438" s="414">
        <f t="shared" si="97"/>
        <v>0</v>
      </c>
      <c r="AA438" s="414">
        <f t="shared" si="97"/>
        <v>0</v>
      </c>
      <c r="AB438" s="424">
        <f t="shared" si="97"/>
        <v>0</v>
      </c>
      <c r="AC438" s="407">
        <f t="shared" si="97"/>
        <v>0</v>
      </c>
      <c r="AD438" s="1212"/>
      <c r="AE438" s="1212"/>
      <c r="AF438" s="1213"/>
    </row>
    <row r="439" spans="1:32" ht="15" customHeight="1" x14ac:dyDescent="0.2">
      <c r="A439" s="352">
        <v>144</v>
      </c>
      <c r="B439" s="751"/>
      <c r="C439" s="367"/>
      <c r="D439" s="367"/>
      <c r="E439" s="368"/>
      <c r="F439" s="1253" t="s">
        <v>124</v>
      </c>
      <c r="G439" s="1254"/>
      <c r="H439" s="1254"/>
      <c r="I439" s="1254"/>
      <c r="J439" s="1254"/>
      <c r="K439" s="1254"/>
      <c r="L439" s="1254"/>
      <c r="M439" s="698">
        <v>0</v>
      </c>
      <c r="N439" s="699">
        <v>0</v>
      </c>
      <c r="O439" s="700">
        <v>0</v>
      </c>
      <c r="P439" s="700">
        <v>0</v>
      </c>
      <c r="Q439" s="705">
        <v>0</v>
      </c>
      <c r="R439" s="700">
        <v>0</v>
      </c>
      <c r="S439" s="701">
        <v>0</v>
      </c>
      <c r="T439" s="700">
        <v>0</v>
      </c>
      <c r="U439" s="701">
        <v>0</v>
      </c>
      <c r="V439" s="700">
        <v>0</v>
      </c>
      <c r="W439" s="701">
        <v>0</v>
      </c>
      <c r="X439" s="700">
        <v>0</v>
      </c>
      <c r="Y439" s="701">
        <v>0</v>
      </c>
      <c r="Z439" s="700">
        <v>0</v>
      </c>
      <c r="AA439" s="701">
        <v>0</v>
      </c>
      <c r="AB439" s="706">
        <v>0</v>
      </c>
      <c r="AC439" s="698">
        <v>0</v>
      </c>
      <c r="AD439" s="1212"/>
      <c r="AE439" s="1212"/>
      <c r="AF439" s="1213"/>
    </row>
    <row r="440" spans="1:32" ht="15" customHeight="1" x14ac:dyDescent="0.2">
      <c r="A440" s="352">
        <v>145</v>
      </c>
      <c r="B440" s="751"/>
      <c r="C440" s="367"/>
      <c r="D440" s="367"/>
      <c r="E440" s="368"/>
      <c r="F440" s="1249" t="s">
        <v>571</v>
      </c>
      <c r="G440" s="1250"/>
      <c r="H440" s="1250"/>
      <c r="I440" s="1250"/>
      <c r="J440" s="1250"/>
      <c r="K440" s="1250"/>
      <c r="L440" s="1250"/>
      <c r="M440" s="698">
        <v>0</v>
      </c>
      <c r="N440" s="699">
        <v>0</v>
      </c>
      <c r="O440" s="700">
        <v>0</v>
      </c>
      <c r="P440" s="700">
        <v>0</v>
      </c>
      <c r="Q440" s="705">
        <v>0</v>
      </c>
      <c r="R440" s="700">
        <v>0</v>
      </c>
      <c r="S440" s="701">
        <v>0</v>
      </c>
      <c r="T440" s="700">
        <v>0</v>
      </c>
      <c r="U440" s="701">
        <v>0</v>
      </c>
      <c r="V440" s="700">
        <v>0</v>
      </c>
      <c r="W440" s="701">
        <v>0</v>
      </c>
      <c r="X440" s="700">
        <v>0</v>
      </c>
      <c r="Y440" s="701">
        <v>0</v>
      </c>
      <c r="Z440" s="700">
        <v>0</v>
      </c>
      <c r="AA440" s="701">
        <v>0</v>
      </c>
      <c r="AB440" s="706">
        <v>0</v>
      </c>
      <c r="AC440" s="698">
        <v>0</v>
      </c>
      <c r="AD440" s="1212"/>
      <c r="AE440" s="1212"/>
      <c r="AF440" s="1213"/>
    </row>
    <row r="441" spans="1:32" ht="15" customHeight="1" x14ac:dyDescent="0.2">
      <c r="A441" s="352">
        <v>146</v>
      </c>
      <c r="B441" s="751"/>
      <c r="C441" s="367"/>
      <c r="D441" s="367"/>
      <c r="E441" s="1251" t="s">
        <v>119</v>
      </c>
      <c r="F441" s="1252"/>
      <c r="G441" s="1252"/>
      <c r="H441" s="1252"/>
      <c r="I441" s="1252"/>
      <c r="J441" s="1252"/>
      <c r="K441" s="1252"/>
      <c r="L441" s="1252"/>
      <c r="M441" s="407">
        <f>SUM(M442:M444)</f>
        <v>0</v>
      </c>
      <c r="N441" s="410">
        <f t="shared" ref="N441:AC441" si="98">SUBTOTAL(9,N442:N444)</f>
        <v>0</v>
      </c>
      <c r="O441" s="414">
        <f t="shared" si="98"/>
        <v>0</v>
      </c>
      <c r="P441" s="413">
        <f t="shared" si="98"/>
        <v>0</v>
      </c>
      <c r="Q441" s="415">
        <f t="shared" si="98"/>
        <v>0</v>
      </c>
      <c r="R441" s="414">
        <f t="shared" si="98"/>
        <v>0</v>
      </c>
      <c r="S441" s="414">
        <f t="shared" si="98"/>
        <v>0</v>
      </c>
      <c r="T441" s="414">
        <f t="shared" si="98"/>
        <v>0</v>
      </c>
      <c r="U441" s="414">
        <f t="shared" si="98"/>
        <v>0</v>
      </c>
      <c r="V441" s="414">
        <f t="shared" si="98"/>
        <v>0</v>
      </c>
      <c r="W441" s="414">
        <f t="shared" si="98"/>
        <v>0</v>
      </c>
      <c r="X441" s="414">
        <f t="shared" si="98"/>
        <v>0</v>
      </c>
      <c r="Y441" s="414">
        <f t="shared" si="98"/>
        <v>0</v>
      </c>
      <c r="Z441" s="414">
        <f t="shared" si="98"/>
        <v>0</v>
      </c>
      <c r="AA441" s="414">
        <f t="shared" si="98"/>
        <v>0</v>
      </c>
      <c r="AB441" s="424">
        <f t="shared" si="98"/>
        <v>0</v>
      </c>
      <c r="AC441" s="407">
        <f t="shared" si="98"/>
        <v>0</v>
      </c>
      <c r="AD441" s="1212"/>
      <c r="AE441" s="1212"/>
      <c r="AF441" s="1213"/>
    </row>
    <row r="442" spans="1:32" ht="15" customHeight="1" x14ac:dyDescent="0.2">
      <c r="A442" s="352">
        <v>147</v>
      </c>
      <c r="B442" s="751"/>
      <c r="C442" s="367"/>
      <c r="D442" s="367"/>
      <c r="E442" s="368"/>
      <c r="F442" s="1253" t="s">
        <v>116</v>
      </c>
      <c r="G442" s="1254"/>
      <c r="H442" s="1254"/>
      <c r="I442" s="1254"/>
      <c r="J442" s="1254"/>
      <c r="K442" s="1254"/>
      <c r="L442" s="1254"/>
      <c r="M442" s="698">
        <v>0</v>
      </c>
      <c r="N442" s="699">
        <v>0</v>
      </c>
      <c r="O442" s="700">
        <v>0</v>
      </c>
      <c r="P442" s="700">
        <v>0</v>
      </c>
      <c r="Q442" s="705">
        <v>0</v>
      </c>
      <c r="R442" s="700">
        <v>0</v>
      </c>
      <c r="S442" s="701">
        <v>0</v>
      </c>
      <c r="T442" s="700">
        <v>0</v>
      </c>
      <c r="U442" s="701">
        <v>0</v>
      </c>
      <c r="V442" s="700">
        <v>0</v>
      </c>
      <c r="W442" s="701">
        <v>0</v>
      </c>
      <c r="X442" s="700">
        <v>0</v>
      </c>
      <c r="Y442" s="701">
        <v>0</v>
      </c>
      <c r="Z442" s="700">
        <v>0</v>
      </c>
      <c r="AA442" s="701">
        <v>0</v>
      </c>
      <c r="AB442" s="706">
        <v>0</v>
      </c>
      <c r="AC442" s="698">
        <v>0</v>
      </c>
      <c r="AD442" s="1212"/>
      <c r="AE442" s="1212"/>
      <c r="AF442" s="1213"/>
    </row>
    <row r="443" spans="1:32" ht="15" customHeight="1" x14ac:dyDescent="0.2">
      <c r="A443" s="352">
        <v>148</v>
      </c>
      <c r="B443" s="751"/>
      <c r="C443" s="367"/>
      <c r="D443" s="367"/>
      <c r="E443" s="368"/>
      <c r="F443" s="1216" t="s">
        <v>567</v>
      </c>
      <c r="G443" s="1217"/>
      <c r="H443" s="1217"/>
      <c r="I443" s="1217"/>
      <c r="J443" s="1217"/>
      <c r="K443" s="1217"/>
      <c r="L443" s="1217"/>
      <c r="M443" s="698">
        <v>0</v>
      </c>
      <c r="N443" s="699">
        <v>0</v>
      </c>
      <c r="O443" s="700">
        <v>0</v>
      </c>
      <c r="P443" s="700">
        <v>0</v>
      </c>
      <c r="Q443" s="705">
        <v>0</v>
      </c>
      <c r="R443" s="700">
        <v>0</v>
      </c>
      <c r="S443" s="701">
        <v>0</v>
      </c>
      <c r="T443" s="700">
        <v>0</v>
      </c>
      <c r="U443" s="701">
        <v>0</v>
      </c>
      <c r="V443" s="700">
        <v>0</v>
      </c>
      <c r="W443" s="701">
        <v>0</v>
      </c>
      <c r="X443" s="700">
        <v>0</v>
      </c>
      <c r="Y443" s="701">
        <v>0</v>
      </c>
      <c r="Z443" s="700">
        <v>0</v>
      </c>
      <c r="AA443" s="701">
        <v>0</v>
      </c>
      <c r="AB443" s="706">
        <v>0</v>
      </c>
      <c r="AC443" s="698">
        <v>0</v>
      </c>
      <c r="AD443" s="1212"/>
      <c r="AE443" s="1212"/>
      <c r="AF443" s="1213"/>
    </row>
    <row r="444" spans="1:32" ht="27" customHeight="1" x14ac:dyDescent="0.2">
      <c r="A444" s="352">
        <v>149</v>
      </c>
      <c r="B444" s="751"/>
      <c r="C444" s="367"/>
      <c r="D444" s="367"/>
      <c r="E444" s="368"/>
      <c r="F444" s="1249" t="s">
        <v>431</v>
      </c>
      <c r="G444" s="1250"/>
      <c r="H444" s="1250"/>
      <c r="I444" s="1250"/>
      <c r="J444" s="1250"/>
      <c r="K444" s="1250"/>
      <c r="L444" s="1250"/>
      <c r="M444" s="698">
        <v>0</v>
      </c>
      <c r="N444" s="699">
        <v>0</v>
      </c>
      <c r="O444" s="700">
        <v>0</v>
      </c>
      <c r="P444" s="700">
        <v>0</v>
      </c>
      <c r="Q444" s="705">
        <v>0</v>
      </c>
      <c r="R444" s="700">
        <v>0</v>
      </c>
      <c r="S444" s="701">
        <v>0</v>
      </c>
      <c r="T444" s="700">
        <v>0</v>
      </c>
      <c r="U444" s="701">
        <v>0</v>
      </c>
      <c r="V444" s="700">
        <v>0</v>
      </c>
      <c r="W444" s="701">
        <v>0</v>
      </c>
      <c r="X444" s="700">
        <v>0</v>
      </c>
      <c r="Y444" s="701">
        <v>0</v>
      </c>
      <c r="Z444" s="700">
        <v>0</v>
      </c>
      <c r="AA444" s="701">
        <v>0</v>
      </c>
      <c r="AB444" s="706">
        <v>0</v>
      </c>
      <c r="AC444" s="698">
        <v>0</v>
      </c>
      <c r="AD444" s="1212"/>
      <c r="AE444" s="1212"/>
      <c r="AF444" s="1213"/>
    </row>
    <row r="445" spans="1:32" ht="15" customHeight="1" x14ac:dyDescent="0.2">
      <c r="A445" s="352">
        <v>150</v>
      </c>
      <c r="B445" s="751"/>
      <c r="C445" s="367"/>
      <c r="D445" s="367"/>
      <c r="E445" s="1251" t="s">
        <v>120</v>
      </c>
      <c r="F445" s="1252"/>
      <c r="G445" s="1252"/>
      <c r="H445" s="1252"/>
      <c r="I445" s="1252"/>
      <c r="J445" s="1252"/>
      <c r="K445" s="1252"/>
      <c r="L445" s="1252"/>
      <c r="M445" s="407">
        <f>SUM(M446:M447)</f>
        <v>0</v>
      </c>
      <c r="N445" s="410">
        <f t="shared" ref="N445:AC445" si="99">SUBTOTAL(9,N446:N447)</f>
        <v>0</v>
      </c>
      <c r="O445" s="414">
        <f t="shared" si="99"/>
        <v>0</v>
      </c>
      <c r="P445" s="413">
        <f t="shared" si="99"/>
        <v>0</v>
      </c>
      <c r="Q445" s="415">
        <f t="shared" si="99"/>
        <v>0</v>
      </c>
      <c r="R445" s="414">
        <f t="shared" si="99"/>
        <v>0</v>
      </c>
      <c r="S445" s="414">
        <f t="shared" si="99"/>
        <v>0</v>
      </c>
      <c r="T445" s="414">
        <f t="shared" si="99"/>
        <v>0</v>
      </c>
      <c r="U445" s="414">
        <f t="shared" si="99"/>
        <v>0</v>
      </c>
      <c r="V445" s="414">
        <f t="shared" si="99"/>
        <v>0</v>
      </c>
      <c r="W445" s="414">
        <f t="shared" si="99"/>
        <v>0</v>
      </c>
      <c r="X445" s="414">
        <f t="shared" si="99"/>
        <v>0</v>
      </c>
      <c r="Y445" s="414">
        <f t="shared" si="99"/>
        <v>0</v>
      </c>
      <c r="Z445" s="414">
        <f t="shared" si="99"/>
        <v>0</v>
      </c>
      <c r="AA445" s="414">
        <f t="shared" si="99"/>
        <v>0</v>
      </c>
      <c r="AB445" s="424">
        <f t="shared" si="99"/>
        <v>0</v>
      </c>
      <c r="AC445" s="407">
        <f t="shared" si="99"/>
        <v>0</v>
      </c>
      <c r="AD445" s="1212"/>
      <c r="AE445" s="1212"/>
      <c r="AF445" s="1213"/>
    </row>
    <row r="446" spans="1:32" ht="15" customHeight="1" x14ac:dyDescent="0.2">
      <c r="A446" s="352">
        <v>151</v>
      </c>
      <c r="B446" s="751"/>
      <c r="C446" s="367"/>
      <c r="D446" s="367"/>
      <c r="E446" s="368"/>
      <c r="F446" s="1253" t="s">
        <v>117</v>
      </c>
      <c r="G446" s="1254"/>
      <c r="H446" s="1254"/>
      <c r="I446" s="1254"/>
      <c r="J446" s="1254"/>
      <c r="K446" s="1254"/>
      <c r="L446" s="1254"/>
      <c r="M446" s="698">
        <v>0</v>
      </c>
      <c r="N446" s="699">
        <v>0</v>
      </c>
      <c r="O446" s="700">
        <v>0</v>
      </c>
      <c r="P446" s="700">
        <v>0</v>
      </c>
      <c r="Q446" s="705">
        <v>0</v>
      </c>
      <c r="R446" s="700">
        <v>0</v>
      </c>
      <c r="S446" s="701">
        <v>0</v>
      </c>
      <c r="T446" s="700">
        <v>0</v>
      </c>
      <c r="U446" s="701">
        <v>0</v>
      </c>
      <c r="V446" s="700">
        <v>0</v>
      </c>
      <c r="W446" s="701">
        <v>0</v>
      </c>
      <c r="X446" s="700">
        <v>0</v>
      </c>
      <c r="Y446" s="701">
        <v>0</v>
      </c>
      <c r="Z446" s="700">
        <v>0</v>
      </c>
      <c r="AA446" s="701">
        <v>0</v>
      </c>
      <c r="AB446" s="706">
        <v>0</v>
      </c>
      <c r="AC446" s="698">
        <v>0</v>
      </c>
      <c r="AD446" s="1212"/>
      <c r="AE446" s="1212"/>
      <c r="AF446" s="1213"/>
    </row>
    <row r="447" spans="1:32" ht="15" customHeight="1" x14ac:dyDescent="0.2">
      <c r="A447" s="352">
        <v>152</v>
      </c>
      <c r="B447" s="751"/>
      <c r="C447" s="367"/>
      <c r="D447" s="367"/>
      <c r="E447" s="368"/>
      <c r="F447" s="1249" t="s">
        <v>572</v>
      </c>
      <c r="G447" s="1250"/>
      <c r="H447" s="1250"/>
      <c r="I447" s="1250"/>
      <c r="J447" s="1250"/>
      <c r="K447" s="1250"/>
      <c r="L447" s="1250"/>
      <c r="M447" s="698">
        <v>0</v>
      </c>
      <c r="N447" s="699">
        <v>0</v>
      </c>
      <c r="O447" s="700">
        <v>0</v>
      </c>
      <c r="P447" s="700">
        <v>0</v>
      </c>
      <c r="Q447" s="705">
        <v>0</v>
      </c>
      <c r="R447" s="700">
        <v>0</v>
      </c>
      <c r="S447" s="701">
        <v>0</v>
      </c>
      <c r="T447" s="700">
        <v>0</v>
      </c>
      <c r="U447" s="701">
        <v>0</v>
      </c>
      <c r="V447" s="700">
        <v>0</v>
      </c>
      <c r="W447" s="701">
        <v>0</v>
      </c>
      <c r="X447" s="700">
        <v>0</v>
      </c>
      <c r="Y447" s="701">
        <v>0</v>
      </c>
      <c r="Z447" s="700">
        <v>0</v>
      </c>
      <c r="AA447" s="701">
        <v>0</v>
      </c>
      <c r="AB447" s="706">
        <v>0</v>
      </c>
      <c r="AC447" s="698">
        <v>0</v>
      </c>
      <c r="AD447" s="1212"/>
      <c r="AE447" s="1212"/>
      <c r="AF447" s="1213"/>
    </row>
    <row r="448" spans="1:32" ht="15" customHeight="1" x14ac:dyDescent="0.2">
      <c r="A448" s="352">
        <v>153</v>
      </c>
      <c r="B448" s="751"/>
      <c r="C448" s="367"/>
      <c r="D448" s="367"/>
      <c r="E448" s="1251" t="s">
        <v>121</v>
      </c>
      <c r="F448" s="1252"/>
      <c r="G448" s="1252"/>
      <c r="H448" s="1252"/>
      <c r="I448" s="1252"/>
      <c r="J448" s="1252"/>
      <c r="K448" s="1252"/>
      <c r="L448" s="1252"/>
      <c r="M448" s="407">
        <f>SUM(M449:M451)</f>
        <v>0</v>
      </c>
      <c r="N448" s="410">
        <f t="shared" ref="N448:AC448" si="100">SUBTOTAL(9,N449:N451)</f>
        <v>0</v>
      </c>
      <c r="O448" s="414">
        <f t="shared" si="100"/>
        <v>0</v>
      </c>
      <c r="P448" s="413">
        <f t="shared" si="100"/>
        <v>0</v>
      </c>
      <c r="Q448" s="415">
        <f t="shared" si="100"/>
        <v>0</v>
      </c>
      <c r="R448" s="414">
        <f t="shared" si="100"/>
        <v>0</v>
      </c>
      <c r="S448" s="414">
        <f t="shared" si="100"/>
        <v>0</v>
      </c>
      <c r="T448" s="414">
        <f t="shared" si="100"/>
        <v>0</v>
      </c>
      <c r="U448" s="414">
        <f t="shared" si="100"/>
        <v>0</v>
      </c>
      <c r="V448" s="414">
        <f t="shared" si="100"/>
        <v>0</v>
      </c>
      <c r="W448" s="414">
        <f t="shared" si="100"/>
        <v>0</v>
      </c>
      <c r="X448" s="414">
        <f t="shared" si="100"/>
        <v>0</v>
      </c>
      <c r="Y448" s="414">
        <f t="shared" si="100"/>
        <v>0</v>
      </c>
      <c r="Z448" s="414">
        <f t="shared" si="100"/>
        <v>0</v>
      </c>
      <c r="AA448" s="414">
        <f t="shared" si="100"/>
        <v>0</v>
      </c>
      <c r="AB448" s="424">
        <f t="shared" si="100"/>
        <v>0</v>
      </c>
      <c r="AC448" s="407">
        <f t="shared" si="100"/>
        <v>0</v>
      </c>
      <c r="AD448" s="1212"/>
      <c r="AE448" s="1212"/>
      <c r="AF448" s="1213"/>
    </row>
    <row r="449" spans="1:32" ht="15" customHeight="1" x14ac:dyDescent="0.2">
      <c r="A449" s="352">
        <v>154</v>
      </c>
      <c r="B449" s="751"/>
      <c r="C449" s="367"/>
      <c r="D449" s="367"/>
      <c r="E449" s="368"/>
      <c r="F449" s="1253" t="s">
        <v>122</v>
      </c>
      <c r="G449" s="1254"/>
      <c r="H449" s="1254"/>
      <c r="I449" s="1254"/>
      <c r="J449" s="1254"/>
      <c r="K449" s="1254"/>
      <c r="L449" s="1254"/>
      <c r="M449" s="698">
        <v>0</v>
      </c>
      <c r="N449" s="699">
        <v>0</v>
      </c>
      <c r="O449" s="700">
        <v>0</v>
      </c>
      <c r="P449" s="700">
        <v>0</v>
      </c>
      <c r="Q449" s="705">
        <v>0</v>
      </c>
      <c r="R449" s="700">
        <v>0</v>
      </c>
      <c r="S449" s="701">
        <v>0</v>
      </c>
      <c r="T449" s="700">
        <v>0</v>
      </c>
      <c r="U449" s="701">
        <v>0</v>
      </c>
      <c r="V449" s="700">
        <v>0</v>
      </c>
      <c r="W449" s="701">
        <v>0</v>
      </c>
      <c r="X449" s="700">
        <v>0</v>
      </c>
      <c r="Y449" s="701">
        <v>0</v>
      </c>
      <c r="Z449" s="700">
        <v>0</v>
      </c>
      <c r="AA449" s="701">
        <v>0</v>
      </c>
      <c r="AB449" s="706">
        <v>0</v>
      </c>
      <c r="AC449" s="698">
        <v>0</v>
      </c>
      <c r="AD449" s="1212"/>
      <c r="AE449" s="1212"/>
      <c r="AF449" s="1213"/>
    </row>
    <row r="450" spans="1:32" ht="15" customHeight="1" x14ac:dyDescent="0.2">
      <c r="A450" s="352">
        <v>155</v>
      </c>
      <c r="B450" s="751"/>
      <c r="C450" s="367"/>
      <c r="D450" s="367"/>
      <c r="E450" s="368"/>
      <c r="F450" s="1216" t="s">
        <v>573</v>
      </c>
      <c r="G450" s="1217"/>
      <c r="H450" s="1217"/>
      <c r="I450" s="1217"/>
      <c r="J450" s="1217"/>
      <c r="K450" s="1217"/>
      <c r="L450" s="1217"/>
      <c r="M450" s="698">
        <v>0</v>
      </c>
      <c r="N450" s="699">
        <v>0</v>
      </c>
      <c r="O450" s="700">
        <v>0</v>
      </c>
      <c r="P450" s="700">
        <v>0</v>
      </c>
      <c r="Q450" s="705">
        <v>0</v>
      </c>
      <c r="R450" s="700">
        <v>0</v>
      </c>
      <c r="S450" s="701">
        <v>0</v>
      </c>
      <c r="T450" s="700">
        <v>0</v>
      </c>
      <c r="U450" s="701">
        <v>0</v>
      </c>
      <c r="V450" s="700">
        <v>0</v>
      </c>
      <c r="W450" s="701">
        <v>0</v>
      </c>
      <c r="X450" s="700">
        <v>0</v>
      </c>
      <c r="Y450" s="701">
        <v>0</v>
      </c>
      <c r="Z450" s="700">
        <v>0</v>
      </c>
      <c r="AA450" s="701">
        <v>0</v>
      </c>
      <c r="AB450" s="706">
        <v>0</v>
      </c>
      <c r="AC450" s="698">
        <v>0</v>
      </c>
      <c r="AD450" s="1212"/>
      <c r="AE450" s="1212"/>
      <c r="AF450" s="1213"/>
    </row>
    <row r="451" spans="1:32" ht="27" customHeight="1" x14ac:dyDescent="0.2">
      <c r="A451" s="352">
        <v>156</v>
      </c>
      <c r="B451" s="751"/>
      <c r="C451" s="367"/>
      <c r="D451" s="367"/>
      <c r="E451" s="368"/>
      <c r="F451" s="1249" t="s">
        <v>432</v>
      </c>
      <c r="G451" s="1250"/>
      <c r="H451" s="1250"/>
      <c r="I451" s="1250"/>
      <c r="J451" s="1250"/>
      <c r="K451" s="1250"/>
      <c r="L451" s="1250"/>
      <c r="M451" s="698">
        <v>0</v>
      </c>
      <c r="N451" s="699">
        <v>0</v>
      </c>
      <c r="O451" s="700">
        <v>0</v>
      </c>
      <c r="P451" s="700">
        <v>0</v>
      </c>
      <c r="Q451" s="705">
        <v>0</v>
      </c>
      <c r="R451" s="700">
        <v>0</v>
      </c>
      <c r="S451" s="701">
        <v>0</v>
      </c>
      <c r="T451" s="700">
        <v>0</v>
      </c>
      <c r="U451" s="701">
        <v>0</v>
      </c>
      <c r="V451" s="700">
        <v>0</v>
      </c>
      <c r="W451" s="701">
        <v>0</v>
      </c>
      <c r="X451" s="700">
        <v>0</v>
      </c>
      <c r="Y451" s="701">
        <v>0</v>
      </c>
      <c r="Z451" s="700">
        <v>0</v>
      </c>
      <c r="AA451" s="701">
        <v>0</v>
      </c>
      <c r="AB451" s="706">
        <v>0</v>
      </c>
      <c r="AC451" s="698">
        <v>0</v>
      </c>
      <c r="AD451" s="1212"/>
      <c r="AE451" s="1212"/>
      <c r="AF451" s="1213"/>
    </row>
    <row r="452" spans="1:32" ht="15" customHeight="1" x14ac:dyDescent="0.2">
      <c r="A452" s="352">
        <v>157</v>
      </c>
      <c r="B452" s="751"/>
      <c r="C452" s="367"/>
      <c r="D452" s="367"/>
      <c r="E452" s="1251" t="s">
        <v>546</v>
      </c>
      <c r="F452" s="1252"/>
      <c r="G452" s="1252"/>
      <c r="H452" s="1252"/>
      <c r="I452" s="1252"/>
      <c r="J452" s="1252"/>
      <c r="K452" s="1252"/>
      <c r="L452" s="1252"/>
      <c r="M452" s="407">
        <f>SUM(M453:M454)</f>
        <v>0</v>
      </c>
      <c r="N452" s="410">
        <f t="shared" ref="N452:AC452" si="101">SUBTOTAL(9,N453:N454)</f>
        <v>0</v>
      </c>
      <c r="O452" s="414">
        <f t="shared" si="101"/>
        <v>0</v>
      </c>
      <c r="P452" s="413">
        <f t="shared" si="101"/>
        <v>0</v>
      </c>
      <c r="Q452" s="415">
        <f>SUBTOTAL(9,Q453:Q454)</f>
        <v>0</v>
      </c>
      <c r="R452" s="414">
        <f t="shared" si="101"/>
        <v>0</v>
      </c>
      <c r="S452" s="414">
        <f t="shared" si="101"/>
        <v>0</v>
      </c>
      <c r="T452" s="414">
        <f t="shared" si="101"/>
        <v>0</v>
      </c>
      <c r="U452" s="414">
        <f t="shared" si="101"/>
        <v>0</v>
      </c>
      <c r="V452" s="414">
        <f t="shared" si="101"/>
        <v>0</v>
      </c>
      <c r="W452" s="414">
        <f t="shared" si="101"/>
        <v>0</v>
      </c>
      <c r="X452" s="414">
        <f t="shared" si="101"/>
        <v>0</v>
      </c>
      <c r="Y452" s="414">
        <f t="shared" si="101"/>
        <v>0</v>
      </c>
      <c r="Z452" s="414">
        <f t="shared" si="101"/>
        <v>0</v>
      </c>
      <c r="AA452" s="414">
        <f t="shared" si="101"/>
        <v>0</v>
      </c>
      <c r="AB452" s="424">
        <f t="shared" si="101"/>
        <v>0</v>
      </c>
      <c r="AC452" s="407">
        <f t="shared" si="101"/>
        <v>0</v>
      </c>
      <c r="AD452" s="1212"/>
      <c r="AE452" s="1212"/>
      <c r="AF452" s="1213"/>
    </row>
    <row r="453" spans="1:32" ht="27" customHeight="1" x14ac:dyDescent="0.2">
      <c r="A453" s="352">
        <v>158</v>
      </c>
      <c r="B453" s="751"/>
      <c r="C453" s="367"/>
      <c r="D453" s="367"/>
      <c r="E453" s="368"/>
      <c r="F453" s="1253" t="s">
        <v>547</v>
      </c>
      <c r="G453" s="1254"/>
      <c r="H453" s="1254"/>
      <c r="I453" s="1254"/>
      <c r="J453" s="1254"/>
      <c r="K453" s="1254"/>
      <c r="L453" s="1254"/>
      <c r="M453" s="698">
        <v>0</v>
      </c>
      <c r="N453" s="699">
        <v>0</v>
      </c>
      <c r="O453" s="700">
        <v>0</v>
      </c>
      <c r="P453" s="700">
        <v>0</v>
      </c>
      <c r="Q453" s="705">
        <v>0</v>
      </c>
      <c r="R453" s="700">
        <v>0</v>
      </c>
      <c r="S453" s="701">
        <v>0</v>
      </c>
      <c r="T453" s="700">
        <v>0</v>
      </c>
      <c r="U453" s="701">
        <v>0</v>
      </c>
      <c r="V453" s="700">
        <v>0</v>
      </c>
      <c r="W453" s="701">
        <v>0</v>
      </c>
      <c r="X453" s="700">
        <v>0</v>
      </c>
      <c r="Y453" s="701">
        <v>0</v>
      </c>
      <c r="Z453" s="700">
        <v>0</v>
      </c>
      <c r="AA453" s="701">
        <v>0</v>
      </c>
      <c r="AB453" s="706">
        <v>0</v>
      </c>
      <c r="AC453" s="698">
        <v>0</v>
      </c>
      <c r="AD453" s="1212"/>
      <c r="AE453" s="1212"/>
      <c r="AF453" s="1213"/>
    </row>
    <row r="454" spans="1:32" ht="15" customHeight="1" x14ac:dyDescent="0.2">
      <c r="A454" s="352">
        <v>159</v>
      </c>
      <c r="B454" s="583"/>
      <c r="C454" s="371"/>
      <c r="D454" s="371"/>
      <c r="E454" s="737"/>
      <c r="F454" s="1216" t="s">
        <v>570</v>
      </c>
      <c r="G454" s="1217"/>
      <c r="H454" s="1217"/>
      <c r="I454" s="1217"/>
      <c r="J454" s="1217"/>
      <c r="K454" s="1217"/>
      <c r="L454" s="1217"/>
      <c r="M454" s="698">
        <v>0</v>
      </c>
      <c r="N454" s="699">
        <v>0</v>
      </c>
      <c r="O454" s="700">
        <v>0</v>
      </c>
      <c r="P454" s="700">
        <v>0</v>
      </c>
      <c r="Q454" s="705">
        <v>0</v>
      </c>
      <c r="R454" s="700">
        <v>0</v>
      </c>
      <c r="S454" s="701">
        <v>0</v>
      </c>
      <c r="T454" s="700">
        <v>0</v>
      </c>
      <c r="U454" s="701">
        <v>0</v>
      </c>
      <c r="V454" s="700">
        <v>0</v>
      </c>
      <c r="W454" s="701">
        <v>0</v>
      </c>
      <c r="X454" s="700">
        <v>0</v>
      </c>
      <c r="Y454" s="701">
        <v>0</v>
      </c>
      <c r="Z454" s="700">
        <v>0</v>
      </c>
      <c r="AA454" s="701">
        <v>0</v>
      </c>
      <c r="AB454" s="706">
        <v>0</v>
      </c>
      <c r="AC454" s="698">
        <v>0</v>
      </c>
      <c r="AD454" s="1212"/>
      <c r="AE454" s="1212"/>
      <c r="AF454" s="1213"/>
    </row>
    <row r="455" spans="1:32" ht="15" customHeight="1" x14ac:dyDescent="0.2">
      <c r="A455" s="352">
        <v>160</v>
      </c>
      <c r="B455" s="350"/>
      <c r="C455" s="752"/>
      <c r="D455" s="752"/>
      <c r="E455" s="1251" t="s">
        <v>548</v>
      </c>
      <c r="F455" s="1252"/>
      <c r="G455" s="1252"/>
      <c r="H455" s="1252"/>
      <c r="I455" s="1252"/>
      <c r="J455" s="1252"/>
      <c r="K455" s="1252"/>
      <c r="L455" s="1252"/>
      <c r="M455" s="407">
        <f>SUM(M456:M458)</f>
        <v>0</v>
      </c>
      <c r="N455" s="410">
        <f t="shared" ref="N455:AC455" si="102">SUBTOTAL(9,N456:N458)</f>
        <v>0</v>
      </c>
      <c r="O455" s="414">
        <f t="shared" si="102"/>
        <v>0</v>
      </c>
      <c r="P455" s="413">
        <f t="shared" si="102"/>
        <v>0</v>
      </c>
      <c r="Q455" s="415">
        <f>SUBTOTAL(9,Q456:Q458)</f>
        <v>0</v>
      </c>
      <c r="R455" s="414">
        <f t="shared" si="102"/>
        <v>0</v>
      </c>
      <c r="S455" s="414">
        <f t="shared" si="102"/>
        <v>0</v>
      </c>
      <c r="T455" s="414">
        <f t="shared" si="102"/>
        <v>0</v>
      </c>
      <c r="U455" s="414">
        <f t="shared" si="102"/>
        <v>0</v>
      </c>
      <c r="V455" s="414">
        <f t="shared" si="102"/>
        <v>0</v>
      </c>
      <c r="W455" s="414">
        <f t="shared" si="102"/>
        <v>0</v>
      </c>
      <c r="X455" s="414">
        <f t="shared" si="102"/>
        <v>0</v>
      </c>
      <c r="Y455" s="414">
        <f t="shared" si="102"/>
        <v>0</v>
      </c>
      <c r="Z455" s="414">
        <f t="shared" si="102"/>
        <v>0</v>
      </c>
      <c r="AA455" s="414">
        <f t="shared" si="102"/>
        <v>0</v>
      </c>
      <c r="AB455" s="424">
        <f t="shared" si="102"/>
        <v>0</v>
      </c>
      <c r="AC455" s="407">
        <f t="shared" si="102"/>
        <v>0</v>
      </c>
      <c r="AD455" s="1212"/>
      <c r="AE455" s="1212"/>
      <c r="AF455" s="1213"/>
    </row>
    <row r="456" spans="1:32" ht="15" customHeight="1" x14ac:dyDescent="0.2">
      <c r="A456" s="352">
        <v>161</v>
      </c>
      <c r="B456" s="751"/>
      <c r="C456" s="367"/>
      <c r="D456" s="367"/>
      <c r="E456" s="368"/>
      <c r="F456" s="1253" t="s">
        <v>549</v>
      </c>
      <c r="G456" s="1254"/>
      <c r="H456" s="1254"/>
      <c r="I456" s="1254"/>
      <c r="J456" s="1254"/>
      <c r="K456" s="1254"/>
      <c r="L456" s="1254"/>
      <c r="M456" s="698">
        <v>0</v>
      </c>
      <c r="N456" s="699">
        <v>0</v>
      </c>
      <c r="O456" s="700">
        <v>0</v>
      </c>
      <c r="P456" s="700">
        <v>0</v>
      </c>
      <c r="Q456" s="705">
        <v>0</v>
      </c>
      <c r="R456" s="700">
        <v>0</v>
      </c>
      <c r="S456" s="701">
        <v>0</v>
      </c>
      <c r="T456" s="700">
        <v>0</v>
      </c>
      <c r="U456" s="701">
        <v>0</v>
      </c>
      <c r="V456" s="700">
        <v>0</v>
      </c>
      <c r="W456" s="701">
        <v>0</v>
      </c>
      <c r="X456" s="700">
        <v>0</v>
      </c>
      <c r="Y456" s="701">
        <v>0</v>
      </c>
      <c r="Z456" s="700">
        <v>0</v>
      </c>
      <c r="AA456" s="701">
        <v>0</v>
      </c>
      <c r="AB456" s="706">
        <v>0</v>
      </c>
      <c r="AC456" s="698">
        <v>0</v>
      </c>
      <c r="AD456" s="1212"/>
      <c r="AE456" s="1212"/>
      <c r="AF456" s="1213"/>
    </row>
    <row r="457" spans="1:32" x14ac:dyDescent="0.2">
      <c r="A457" s="352">
        <v>162</v>
      </c>
      <c r="B457" s="751"/>
      <c r="C457" s="664"/>
      <c r="D457" s="664"/>
      <c r="E457" s="664"/>
      <c r="F457" s="1216" t="s">
        <v>574</v>
      </c>
      <c r="G457" s="1217"/>
      <c r="H457" s="1217"/>
      <c r="I457" s="1217"/>
      <c r="J457" s="1217"/>
      <c r="K457" s="1217"/>
      <c r="L457" s="1217"/>
      <c r="M457" s="698">
        <v>0</v>
      </c>
      <c r="N457" s="699">
        <v>0</v>
      </c>
      <c r="O457" s="700">
        <v>0</v>
      </c>
      <c r="P457" s="700">
        <v>0</v>
      </c>
      <c r="Q457" s="705">
        <v>0</v>
      </c>
      <c r="R457" s="700">
        <v>0</v>
      </c>
      <c r="S457" s="701">
        <v>0</v>
      </c>
      <c r="T457" s="700">
        <v>0</v>
      </c>
      <c r="U457" s="701">
        <v>0</v>
      </c>
      <c r="V457" s="700">
        <v>0</v>
      </c>
      <c r="W457" s="701">
        <v>0</v>
      </c>
      <c r="X457" s="700">
        <v>0</v>
      </c>
      <c r="Y457" s="701">
        <v>0</v>
      </c>
      <c r="Z457" s="700">
        <v>0</v>
      </c>
      <c r="AA457" s="701">
        <v>0</v>
      </c>
      <c r="AB457" s="706">
        <v>0</v>
      </c>
      <c r="AC457" s="698">
        <v>0</v>
      </c>
      <c r="AD457" s="1212"/>
      <c r="AE457" s="1212"/>
      <c r="AF457" s="1213"/>
    </row>
    <row r="458" spans="1:32" ht="27" customHeight="1" x14ac:dyDescent="0.2">
      <c r="A458" s="352">
        <v>163</v>
      </c>
      <c r="B458" s="751"/>
      <c r="C458" s="664"/>
      <c r="D458" s="664"/>
      <c r="E458" s="664"/>
      <c r="F458" s="1216" t="s">
        <v>566</v>
      </c>
      <c r="G458" s="1217"/>
      <c r="H458" s="1217"/>
      <c r="I458" s="1217"/>
      <c r="J458" s="1217"/>
      <c r="K458" s="1217"/>
      <c r="L458" s="1217"/>
      <c r="M458" s="698">
        <v>0</v>
      </c>
      <c r="N458" s="699">
        <v>0</v>
      </c>
      <c r="O458" s="700">
        <v>0</v>
      </c>
      <c r="P458" s="700">
        <v>0</v>
      </c>
      <c r="Q458" s="705">
        <v>0</v>
      </c>
      <c r="R458" s="700">
        <v>0</v>
      </c>
      <c r="S458" s="701">
        <v>0</v>
      </c>
      <c r="T458" s="700">
        <v>0</v>
      </c>
      <c r="U458" s="701">
        <v>0</v>
      </c>
      <c r="V458" s="700">
        <v>0</v>
      </c>
      <c r="W458" s="701">
        <v>0</v>
      </c>
      <c r="X458" s="700">
        <v>0</v>
      </c>
      <c r="Y458" s="701">
        <v>0</v>
      </c>
      <c r="Z458" s="700">
        <v>0</v>
      </c>
      <c r="AA458" s="701">
        <v>0</v>
      </c>
      <c r="AB458" s="706">
        <v>0</v>
      </c>
      <c r="AC458" s="698">
        <v>0</v>
      </c>
      <c r="AD458" s="1212"/>
      <c r="AE458" s="1212"/>
      <c r="AF458" s="1213"/>
    </row>
    <row r="459" spans="1:32" x14ac:dyDescent="0.2">
      <c r="A459" s="352">
        <v>164</v>
      </c>
      <c r="B459" s="751"/>
      <c r="C459" s="664"/>
      <c r="D459" s="1234" t="s">
        <v>23</v>
      </c>
      <c r="E459" s="1235"/>
      <c r="F459" s="1235"/>
      <c r="G459" s="1235"/>
      <c r="H459" s="1235"/>
      <c r="I459" s="1235"/>
      <c r="J459" s="1235"/>
      <c r="K459" s="1235"/>
      <c r="L459" s="1235"/>
      <c r="M459" s="1235"/>
      <c r="N459" s="1235"/>
      <c r="O459" s="1235"/>
      <c r="P459" s="1235"/>
      <c r="Q459" s="1235"/>
      <c r="R459" s="1235"/>
      <c r="S459" s="1235"/>
      <c r="T459" s="1235"/>
      <c r="U459" s="1235"/>
      <c r="V459" s="1235"/>
      <c r="W459" s="1235"/>
      <c r="X459" s="1235"/>
      <c r="Y459" s="1235"/>
      <c r="Z459" s="1235"/>
      <c r="AA459" s="1235"/>
      <c r="AB459" s="1235"/>
      <c r="AC459" s="1235"/>
      <c r="AD459" s="1235"/>
      <c r="AE459" s="1235"/>
      <c r="AF459" s="1258"/>
    </row>
    <row r="460" spans="1:32" x14ac:dyDescent="0.2">
      <c r="A460" s="352">
        <v>165</v>
      </c>
      <c r="B460" s="751"/>
      <c r="C460" s="664"/>
      <c r="D460" s="664"/>
      <c r="E460" s="1276" t="s">
        <v>126</v>
      </c>
      <c r="F460" s="1277"/>
      <c r="G460" s="1277"/>
      <c r="H460" s="1277"/>
      <c r="I460" s="1277"/>
      <c r="J460" s="1277"/>
      <c r="K460" s="1277"/>
      <c r="L460" s="1277"/>
      <c r="M460" s="407">
        <f>SUM(M461:M462)</f>
        <v>0</v>
      </c>
      <c r="N460" s="410">
        <f t="shared" ref="N460:AC460" si="103">SUBTOTAL(9,N461:N462)</f>
        <v>0</v>
      </c>
      <c r="O460" s="414">
        <f t="shared" si="103"/>
        <v>0</v>
      </c>
      <c r="P460" s="413">
        <f t="shared" si="103"/>
        <v>0</v>
      </c>
      <c r="Q460" s="415">
        <f t="shared" si="103"/>
        <v>0</v>
      </c>
      <c r="R460" s="414">
        <f t="shared" si="103"/>
        <v>0</v>
      </c>
      <c r="S460" s="414">
        <f t="shared" si="103"/>
        <v>0</v>
      </c>
      <c r="T460" s="414">
        <f t="shared" si="103"/>
        <v>0</v>
      </c>
      <c r="U460" s="414">
        <f t="shared" si="103"/>
        <v>0</v>
      </c>
      <c r="V460" s="414">
        <f t="shared" si="103"/>
        <v>0</v>
      </c>
      <c r="W460" s="414">
        <f t="shared" si="103"/>
        <v>0</v>
      </c>
      <c r="X460" s="414">
        <f t="shared" si="103"/>
        <v>0</v>
      </c>
      <c r="Y460" s="414">
        <f t="shared" si="103"/>
        <v>0</v>
      </c>
      <c r="Z460" s="414">
        <f t="shared" si="103"/>
        <v>0</v>
      </c>
      <c r="AA460" s="414">
        <f t="shared" si="103"/>
        <v>0</v>
      </c>
      <c r="AB460" s="424">
        <f t="shared" si="103"/>
        <v>0</v>
      </c>
      <c r="AC460" s="407">
        <f t="shared" si="103"/>
        <v>0</v>
      </c>
      <c r="AD460" s="1212"/>
      <c r="AE460" s="1212"/>
      <c r="AF460" s="1213"/>
    </row>
    <row r="461" spans="1:32" x14ac:dyDescent="0.2">
      <c r="A461" s="352">
        <v>166</v>
      </c>
      <c r="B461" s="751"/>
      <c r="C461" s="664"/>
      <c r="D461" s="664"/>
      <c r="E461" s="664"/>
      <c r="F461" s="1253" t="s">
        <v>127</v>
      </c>
      <c r="G461" s="1254"/>
      <c r="H461" s="1254"/>
      <c r="I461" s="1254"/>
      <c r="J461" s="1254"/>
      <c r="K461" s="1254"/>
      <c r="L461" s="1254"/>
      <c r="M461" s="698">
        <v>0</v>
      </c>
      <c r="N461" s="699">
        <v>0</v>
      </c>
      <c r="O461" s="700">
        <v>0</v>
      </c>
      <c r="P461" s="700">
        <v>0</v>
      </c>
      <c r="Q461" s="705">
        <v>0</v>
      </c>
      <c r="R461" s="700">
        <v>0</v>
      </c>
      <c r="S461" s="701">
        <v>0</v>
      </c>
      <c r="T461" s="700">
        <v>0</v>
      </c>
      <c r="U461" s="701">
        <v>0</v>
      </c>
      <c r="V461" s="700">
        <v>0</v>
      </c>
      <c r="W461" s="701">
        <v>0</v>
      </c>
      <c r="X461" s="700">
        <v>0</v>
      </c>
      <c r="Y461" s="701">
        <v>0</v>
      </c>
      <c r="Z461" s="700">
        <v>0</v>
      </c>
      <c r="AA461" s="701">
        <v>0</v>
      </c>
      <c r="AB461" s="706">
        <v>0</v>
      </c>
      <c r="AC461" s="698">
        <v>0</v>
      </c>
      <c r="AD461" s="1212"/>
      <c r="AE461" s="1212"/>
      <c r="AF461" s="1213"/>
    </row>
    <row r="462" spans="1:32" x14ac:dyDescent="0.2">
      <c r="A462" s="352">
        <v>167</v>
      </c>
      <c r="B462" s="751"/>
      <c r="C462" s="664"/>
      <c r="D462" s="664"/>
      <c r="E462" s="664"/>
      <c r="F462" s="1249" t="s">
        <v>128</v>
      </c>
      <c r="G462" s="1250"/>
      <c r="H462" s="1250"/>
      <c r="I462" s="1250"/>
      <c r="J462" s="1250"/>
      <c r="K462" s="1250"/>
      <c r="L462" s="1250"/>
      <c r="M462" s="698">
        <v>0</v>
      </c>
      <c r="N462" s="699">
        <v>0</v>
      </c>
      <c r="O462" s="700">
        <v>0</v>
      </c>
      <c r="P462" s="700">
        <v>0</v>
      </c>
      <c r="Q462" s="705">
        <v>0</v>
      </c>
      <c r="R462" s="700">
        <v>0</v>
      </c>
      <c r="S462" s="701">
        <v>0</v>
      </c>
      <c r="T462" s="700">
        <v>0</v>
      </c>
      <c r="U462" s="701">
        <v>0</v>
      </c>
      <c r="V462" s="700">
        <v>0</v>
      </c>
      <c r="W462" s="701">
        <v>0</v>
      </c>
      <c r="X462" s="700">
        <v>0</v>
      </c>
      <c r="Y462" s="701">
        <v>0</v>
      </c>
      <c r="Z462" s="700">
        <v>0</v>
      </c>
      <c r="AA462" s="701">
        <v>0</v>
      </c>
      <c r="AB462" s="706">
        <v>0</v>
      </c>
      <c r="AC462" s="698">
        <v>0</v>
      </c>
      <c r="AD462" s="1212"/>
      <c r="AE462" s="1212"/>
      <c r="AF462" s="1213"/>
    </row>
    <row r="463" spans="1:32" x14ac:dyDescent="0.2">
      <c r="A463" s="352">
        <v>168</v>
      </c>
      <c r="B463" s="751"/>
      <c r="C463" s="664"/>
      <c r="D463" s="664"/>
      <c r="E463" s="1251" t="s">
        <v>129</v>
      </c>
      <c r="F463" s="1252"/>
      <c r="G463" s="1252"/>
      <c r="H463" s="1252"/>
      <c r="I463" s="1252"/>
      <c r="J463" s="1252"/>
      <c r="K463" s="1252"/>
      <c r="L463" s="1252"/>
      <c r="M463" s="407">
        <f>SUM(M464:M465)</f>
        <v>0</v>
      </c>
      <c r="N463" s="410">
        <f t="shared" ref="N463:AC463" si="104">SUBTOTAL(9,N464:N465)</f>
        <v>0</v>
      </c>
      <c r="O463" s="414">
        <f t="shared" si="104"/>
        <v>0</v>
      </c>
      <c r="P463" s="413">
        <f t="shared" si="104"/>
        <v>0</v>
      </c>
      <c r="Q463" s="415">
        <f t="shared" si="104"/>
        <v>0</v>
      </c>
      <c r="R463" s="414">
        <f t="shared" si="104"/>
        <v>0</v>
      </c>
      <c r="S463" s="414">
        <f t="shared" si="104"/>
        <v>0</v>
      </c>
      <c r="T463" s="414">
        <f t="shared" si="104"/>
        <v>0</v>
      </c>
      <c r="U463" s="414">
        <f t="shared" si="104"/>
        <v>0</v>
      </c>
      <c r="V463" s="414">
        <f t="shared" si="104"/>
        <v>0</v>
      </c>
      <c r="W463" s="414">
        <f t="shared" si="104"/>
        <v>0</v>
      </c>
      <c r="X463" s="414">
        <f t="shared" si="104"/>
        <v>0</v>
      </c>
      <c r="Y463" s="414">
        <f t="shared" si="104"/>
        <v>0</v>
      </c>
      <c r="Z463" s="414">
        <f t="shared" si="104"/>
        <v>0</v>
      </c>
      <c r="AA463" s="414">
        <f t="shared" si="104"/>
        <v>0</v>
      </c>
      <c r="AB463" s="424">
        <f t="shared" si="104"/>
        <v>0</v>
      </c>
      <c r="AC463" s="407">
        <f t="shared" si="104"/>
        <v>0</v>
      </c>
      <c r="AD463" s="1212"/>
      <c r="AE463" s="1212"/>
      <c r="AF463" s="1213"/>
    </row>
    <row r="464" spans="1:32" x14ac:dyDescent="0.2">
      <c r="A464" s="352">
        <v>169</v>
      </c>
      <c r="B464" s="751"/>
      <c r="C464" s="664"/>
      <c r="D464" s="664"/>
      <c r="E464" s="664"/>
      <c r="F464" s="1253" t="s">
        <v>130</v>
      </c>
      <c r="G464" s="1254"/>
      <c r="H464" s="1254"/>
      <c r="I464" s="1254"/>
      <c r="J464" s="1254"/>
      <c r="K464" s="1254"/>
      <c r="L464" s="1254"/>
      <c r="M464" s="698">
        <v>0</v>
      </c>
      <c r="N464" s="699">
        <v>0</v>
      </c>
      <c r="O464" s="700">
        <v>0</v>
      </c>
      <c r="P464" s="700">
        <v>0</v>
      </c>
      <c r="Q464" s="705">
        <v>0</v>
      </c>
      <c r="R464" s="700">
        <v>0</v>
      </c>
      <c r="S464" s="701">
        <v>0</v>
      </c>
      <c r="T464" s="700">
        <v>0</v>
      </c>
      <c r="U464" s="701">
        <v>0</v>
      </c>
      <c r="V464" s="700">
        <v>0</v>
      </c>
      <c r="W464" s="701">
        <v>0</v>
      </c>
      <c r="X464" s="700">
        <v>0</v>
      </c>
      <c r="Y464" s="701">
        <v>0</v>
      </c>
      <c r="Z464" s="700">
        <v>0</v>
      </c>
      <c r="AA464" s="701">
        <v>0</v>
      </c>
      <c r="AB464" s="706">
        <v>0</v>
      </c>
      <c r="AC464" s="698">
        <v>0</v>
      </c>
      <c r="AD464" s="1212"/>
      <c r="AE464" s="1212"/>
      <c r="AF464" s="1213"/>
    </row>
    <row r="465" spans="1:32" x14ac:dyDescent="0.2">
      <c r="A465" s="352">
        <v>170</v>
      </c>
      <c r="B465" s="751"/>
      <c r="C465" s="664"/>
      <c r="D465" s="664"/>
      <c r="E465" s="664"/>
      <c r="F465" s="1249" t="s">
        <v>131</v>
      </c>
      <c r="G465" s="1250"/>
      <c r="H465" s="1250"/>
      <c r="I465" s="1250"/>
      <c r="J465" s="1250"/>
      <c r="K465" s="1250"/>
      <c r="L465" s="1250"/>
      <c r="M465" s="698">
        <v>0</v>
      </c>
      <c r="N465" s="699">
        <v>0</v>
      </c>
      <c r="O465" s="700">
        <v>0</v>
      </c>
      <c r="P465" s="700">
        <v>0</v>
      </c>
      <c r="Q465" s="705">
        <v>0</v>
      </c>
      <c r="R465" s="700">
        <v>0</v>
      </c>
      <c r="S465" s="701">
        <v>0</v>
      </c>
      <c r="T465" s="700">
        <v>0</v>
      </c>
      <c r="U465" s="701">
        <v>0</v>
      </c>
      <c r="V465" s="700">
        <v>0</v>
      </c>
      <c r="W465" s="701">
        <v>0</v>
      </c>
      <c r="X465" s="700">
        <v>0</v>
      </c>
      <c r="Y465" s="701">
        <v>0</v>
      </c>
      <c r="Z465" s="700">
        <v>0</v>
      </c>
      <c r="AA465" s="701">
        <v>0</v>
      </c>
      <c r="AB465" s="706">
        <v>0</v>
      </c>
      <c r="AC465" s="698">
        <v>0</v>
      </c>
      <c r="AD465" s="1212"/>
      <c r="AE465" s="1212"/>
      <c r="AF465" s="1213"/>
    </row>
    <row r="466" spans="1:32" x14ac:dyDescent="0.2">
      <c r="A466" s="352">
        <v>171</v>
      </c>
      <c r="B466" s="751"/>
      <c r="C466" s="664"/>
      <c r="D466" s="664"/>
      <c r="E466" s="1251" t="s">
        <v>132</v>
      </c>
      <c r="F466" s="1252"/>
      <c r="G466" s="1252"/>
      <c r="H466" s="1252"/>
      <c r="I466" s="1252"/>
      <c r="J466" s="1252"/>
      <c r="K466" s="1252"/>
      <c r="L466" s="1252"/>
      <c r="M466" s="407">
        <f>SUM(M467:M468)</f>
        <v>0</v>
      </c>
      <c r="N466" s="410">
        <f t="shared" ref="N466:AC466" si="105">SUBTOTAL(9,N467:N468)</f>
        <v>0</v>
      </c>
      <c r="O466" s="414">
        <f t="shared" si="105"/>
        <v>0</v>
      </c>
      <c r="P466" s="413">
        <f t="shared" si="105"/>
        <v>0</v>
      </c>
      <c r="Q466" s="415">
        <f t="shared" si="105"/>
        <v>0</v>
      </c>
      <c r="R466" s="414">
        <f t="shared" si="105"/>
        <v>0</v>
      </c>
      <c r="S466" s="414">
        <f t="shared" si="105"/>
        <v>0</v>
      </c>
      <c r="T466" s="414">
        <f t="shared" si="105"/>
        <v>0</v>
      </c>
      <c r="U466" s="414">
        <f t="shared" si="105"/>
        <v>0</v>
      </c>
      <c r="V466" s="414">
        <f t="shared" si="105"/>
        <v>0</v>
      </c>
      <c r="W466" s="414">
        <f t="shared" si="105"/>
        <v>0</v>
      </c>
      <c r="X466" s="414">
        <f t="shared" si="105"/>
        <v>0</v>
      </c>
      <c r="Y466" s="414">
        <f t="shared" si="105"/>
        <v>0</v>
      </c>
      <c r="Z466" s="414">
        <f t="shared" si="105"/>
        <v>0</v>
      </c>
      <c r="AA466" s="414">
        <f t="shared" si="105"/>
        <v>0</v>
      </c>
      <c r="AB466" s="424">
        <f t="shared" si="105"/>
        <v>0</v>
      </c>
      <c r="AC466" s="407">
        <f t="shared" si="105"/>
        <v>0</v>
      </c>
      <c r="AD466" s="1212"/>
      <c r="AE466" s="1212"/>
      <c r="AF466" s="1213"/>
    </row>
    <row r="467" spans="1:32" x14ac:dyDescent="0.2">
      <c r="A467" s="352">
        <v>172</v>
      </c>
      <c r="B467" s="751"/>
      <c r="C467" s="664"/>
      <c r="D467" s="664"/>
      <c r="E467" s="664"/>
      <c r="F467" s="1253" t="s">
        <v>133</v>
      </c>
      <c r="G467" s="1254"/>
      <c r="H467" s="1254"/>
      <c r="I467" s="1254"/>
      <c r="J467" s="1254"/>
      <c r="K467" s="1254"/>
      <c r="L467" s="1254"/>
      <c r="M467" s="698">
        <v>0</v>
      </c>
      <c r="N467" s="699">
        <v>0</v>
      </c>
      <c r="O467" s="700">
        <v>0</v>
      </c>
      <c r="P467" s="700">
        <v>0</v>
      </c>
      <c r="Q467" s="705">
        <v>0</v>
      </c>
      <c r="R467" s="700">
        <v>0</v>
      </c>
      <c r="S467" s="701">
        <v>0</v>
      </c>
      <c r="T467" s="700">
        <v>0</v>
      </c>
      <c r="U467" s="701">
        <v>0</v>
      </c>
      <c r="V467" s="700">
        <v>0</v>
      </c>
      <c r="W467" s="701">
        <v>0</v>
      </c>
      <c r="X467" s="700">
        <v>0</v>
      </c>
      <c r="Y467" s="701">
        <v>0</v>
      </c>
      <c r="Z467" s="700">
        <v>0</v>
      </c>
      <c r="AA467" s="701">
        <v>0</v>
      </c>
      <c r="AB467" s="706">
        <v>0</v>
      </c>
      <c r="AC467" s="698">
        <v>0</v>
      </c>
      <c r="AD467" s="1212"/>
      <c r="AE467" s="1212"/>
      <c r="AF467" s="1213"/>
    </row>
    <row r="468" spans="1:32" x14ac:dyDescent="0.2">
      <c r="A468" s="352">
        <v>173</v>
      </c>
      <c r="B468" s="751"/>
      <c r="C468" s="664"/>
      <c r="D468" s="664"/>
      <c r="E468" s="664"/>
      <c r="F468" s="1249" t="s">
        <v>134</v>
      </c>
      <c r="G468" s="1250"/>
      <c r="H468" s="1250"/>
      <c r="I468" s="1250"/>
      <c r="J468" s="1250"/>
      <c r="K468" s="1250"/>
      <c r="L468" s="1250"/>
      <c r="M468" s="698">
        <v>0</v>
      </c>
      <c r="N468" s="699">
        <v>0</v>
      </c>
      <c r="O468" s="700">
        <v>0</v>
      </c>
      <c r="P468" s="700">
        <v>0</v>
      </c>
      <c r="Q468" s="705">
        <v>0</v>
      </c>
      <c r="R468" s="700">
        <v>0</v>
      </c>
      <c r="S468" s="701">
        <v>0</v>
      </c>
      <c r="T468" s="700">
        <v>0</v>
      </c>
      <c r="U468" s="701">
        <v>0</v>
      </c>
      <c r="V468" s="700">
        <v>0</v>
      </c>
      <c r="W468" s="701">
        <v>0</v>
      </c>
      <c r="X468" s="700">
        <v>0</v>
      </c>
      <c r="Y468" s="701">
        <v>0</v>
      </c>
      <c r="Z468" s="700">
        <v>0</v>
      </c>
      <c r="AA468" s="701">
        <v>0</v>
      </c>
      <c r="AB468" s="706">
        <v>0</v>
      </c>
      <c r="AC468" s="698">
        <v>0</v>
      </c>
      <c r="AD468" s="1212"/>
      <c r="AE468" s="1212"/>
      <c r="AF468" s="1213"/>
    </row>
    <row r="469" spans="1:32" x14ac:dyDescent="0.2">
      <c r="A469" s="352">
        <v>174</v>
      </c>
      <c r="B469" s="751"/>
      <c r="C469" s="664"/>
      <c r="D469" s="664"/>
      <c r="E469" s="1251" t="s">
        <v>135</v>
      </c>
      <c r="F469" s="1252"/>
      <c r="G469" s="1252"/>
      <c r="H469" s="1252"/>
      <c r="I469" s="1252"/>
      <c r="J469" s="1252"/>
      <c r="K469" s="1252"/>
      <c r="L469" s="1252"/>
      <c r="M469" s="407">
        <f>SUM(M470:M471)</f>
        <v>0</v>
      </c>
      <c r="N469" s="410">
        <f t="shared" ref="N469:AC469" si="106">SUBTOTAL(9,N470:N471)</f>
        <v>0</v>
      </c>
      <c r="O469" s="414">
        <f t="shared" si="106"/>
        <v>0</v>
      </c>
      <c r="P469" s="413">
        <f t="shared" si="106"/>
        <v>0</v>
      </c>
      <c r="Q469" s="415">
        <f t="shared" si="106"/>
        <v>0</v>
      </c>
      <c r="R469" s="414">
        <f t="shared" si="106"/>
        <v>0</v>
      </c>
      <c r="S469" s="414">
        <f t="shared" si="106"/>
        <v>0</v>
      </c>
      <c r="T469" s="414">
        <f t="shared" si="106"/>
        <v>0</v>
      </c>
      <c r="U469" s="414">
        <f t="shared" si="106"/>
        <v>0</v>
      </c>
      <c r="V469" s="414">
        <f t="shared" si="106"/>
        <v>0</v>
      </c>
      <c r="W469" s="414">
        <f t="shared" si="106"/>
        <v>0</v>
      </c>
      <c r="X469" s="414">
        <f t="shared" si="106"/>
        <v>0</v>
      </c>
      <c r="Y469" s="414">
        <f t="shared" si="106"/>
        <v>0</v>
      </c>
      <c r="Z469" s="414">
        <f t="shared" si="106"/>
        <v>0</v>
      </c>
      <c r="AA469" s="414">
        <f t="shared" si="106"/>
        <v>0</v>
      </c>
      <c r="AB469" s="424">
        <f t="shared" si="106"/>
        <v>0</v>
      </c>
      <c r="AC469" s="407">
        <f t="shared" si="106"/>
        <v>0</v>
      </c>
      <c r="AD469" s="1212"/>
      <c r="AE469" s="1212"/>
      <c r="AF469" s="1213"/>
    </row>
    <row r="470" spans="1:32" x14ac:dyDescent="0.2">
      <c r="A470" s="352">
        <v>175</v>
      </c>
      <c r="B470" s="751"/>
      <c r="C470" s="664"/>
      <c r="D470" s="664"/>
      <c r="E470" s="664"/>
      <c r="F470" s="1253" t="s">
        <v>136</v>
      </c>
      <c r="G470" s="1254"/>
      <c r="H470" s="1254"/>
      <c r="I470" s="1254"/>
      <c r="J470" s="1254"/>
      <c r="K470" s="1254"/>
      <c r="L470" s="1254"/>
      <c r="M470" s="698">
        <v>0</v>
      </c>
      <c r="N470" s="699">
        <v>0</v>
      </c>
      <c r="O470" s="700">
        <v>0</v>
      </c>
      <c r="P470" s="700">
        <v>0</v>
      </c>
      <c r="Q470" s="705">
        <v>0</v>
      </c>
      <c r="R470" s="700">
        <v>0</v>
      </c>
      <c r="S470" s="701">
        <v>0</v>
      </c>
      <c r="T470" s="700">
        <v>0</v>
      </c>
      <c r="U470" s="701">
        <v>0</v>
      </c>
      <c r="V470" s="700">
        <v>0</v>
      </c>
      <c r="W470" s="701">
        <v>0</v>
      </c>
      <c r="X470" s="700">
        <v>0</v>
      </c>
      <c r="Y470" s="701">
        <v>0</v>
      </c>
      <c r="Z470" s="700">
        <v>0</v>
      </c>
      <c r="AA470" s="701">
        <v>0</v>
      </c>
      <c r="AB470" s="706">
        <v>0</v>
      </c>
      <c r="AC470" s="698">
        <v>0</v>
      </c>
      <c r="AD470" s="1212"/>
      <c r="AE470" s="1212"/>
      <c r="AF470" s="1213"/>
    </row>
    <row r="471" spans="1:32" x14ac:dyDescent="0.2">
      <c r="A471" s="352">
        <v>176</v>
      </c>
      <c r="B471" s="751"/>
      <c r="C471" s="664"/>
      <c r="D471" s="664"/>
      <c r="E471" s="664"/>
      <c r="F471" s="1249" t="s">
        <v>137</v>
      </c>
      <c r="G471" s="1250"/>
      <c r="H471" s="1250"/>
      <c r="I471" s="1250"/>
      <c r="J471" s="1250"/>
      <c r="K471" s="1250"/>
      <c r="L471" s="1250"/>
      <c r="M471" s="698">
        <v>0</v>
      </c>
      <c r="N471" s="699">
        <v>0</v>
      </c>
      <c r="O471" s="700">
        <v>0</v>
      </c>
      <c r="P471" s="700">
        <v>0</v>
      </c>
      <c r="Q471" s="705">
        <v>0</v>
      </c>
      <c r="R471" s="700">
        <v>0</v>
      </c>
      <c r="S471" s="701">
        <v>0</v>
      </c>
      <c r="T471" s="700">
        <v>0</v>
      </c>
      <c r="U471" s="701">
        <v>0</v>
      </c>
      <c r="V471" s="700">
        <v>0</v>
      </c>
      <c r="W471" s="701">
        <v>0</v>
      </c>
      <c r="X471" s="700">
        <v>0</v>
      </c>
      <c r="Y471" s="701">
        <v>0</v>
      </c>
      <c r="Z471" s="700">
        <v>0</v>
      </c>
      <c r="AA471" s="701">
        <v>0</v>
      </c>
      <c r="AB471" s="706">
        <v>0</v>
      </c>
      <c r="AC471" s="698">
        <v>0</v>
      </c>
      <c r="AD471" s="1212"/>
      <c r="AE471" s="1212"/>
      <c r="AF471" s="1213"/>
    </row>
    <row r="472" spans="1:32" x14ac:dyDescent="0.2">
      <c r="A472" s="352">
        <v>177</v>
      </c>
      <c r="B472" s="751"/>
      <c r="C472" s="664"/>
      <c r="D472" s="664"/>
      <c r="E472" s="1251" t="s">
        <v>550</v>
      </c>
      <c r="F472" s="1252"/>
      <c r="G472" s="1252"/>
      <c r="H472" s="1252"/>
      <c r="I472" s="1252"/>
      <c r="J472" s="1252"/>
      <c r="K472" s="1252"/>
      <c r="L472" s="1252"/>
      <c r="M472" s="407">
        <f>SUM(M473:M474)</f>
        <v>0</v>
      </c>
      <c r="N472" s="410">
        <f t="shared" ref="N472:AC472" si="107">SUBTOTAL(9,N473:N474)</f>
        <v>0</v>
      </c>
      <c r="O472" s="414">
        <f t="shared" si="107"/>
        <v>0</v>
      </c>
      <c r="P472" s="413">
        <f t="shared" si="107"/>
        <v>0</v>
      </c>
      <c r="Q472" s="415">
        <f t="shared" si="107"/>
        <v>0</v>
      </c>
      <c r="R472" s="414">
        <f t="shared" si="107"/>
        <v>0</v>
      </c>
      <c r="S472" s="414">
        <f t="shared" si="107"/>
        <v>0</v>
      </c>
      <c r="T472" s="414">
        <f t="shared" si="107"/>
        <v>0</v>
      </c>
      <c r="U472" s="414">
        <f t="shared" si="107"/>
        <v>0</v>
      </c>
      <c r="V472" s="414">
        <f t="shared" si="107"/>
        <v>0</v>
      </c>
      <c r="W472" s="414">
        <f t="shared" si="107"/>
        <v>0</v>
      </c>
      <c r="X472" s="414">
        <f t="shared" si="107"/>
        <v>0</v>
      </c>
      <c r="Y472" s="414">
        <f t="shared" si="107"/>
        <v>0</v>
      </c>
      <c r="Z472" s="414">
        <f t="shared" si="107"/>
        <v>0</v>
      </c>
      <c r="AA472" s="414">
        <f t="shared" si="107"/>
        <v>0</v>
      </c>
      <c r="AB472" s="424">
        <f t="shared" si="107"/>
        <v>0</v>
      </c>
      <c r="AC472" s="407">
        <f t="shared" si="107"/>
        <v>0</v>
      </c>
      <c r="AD472" s="1212"/>
      <c r="AE472" s="1212"/>
      <c r="AF472" s="1213"/>
    </row>
    <row r="473" spans="1:32" x14ac:dyDescent="0.2">
      <c r="A473" s="352">
        <v>178</v>
      </c>
      <c r="B473" s="751"/>
      <c r="C473" s="664"/>
      <c r="D473" s="664"/>
      <c r="E473" s="664"/>
      <c r="F473" s="1253" t="s">
        <v>551</v>
      </c>
      <c r="G473" s="1254"/>
      <c r="H473" s="1254"/>
      <c r="I473" s="1254"/>
      <c r="J473" s="1254"/>
      <c r="K473" s="1254"/>
      <c r="L473" s="1254"/>
      <c r="M473" s="698">
        <v>0</v>
      </c>
      <c r="N473" s="699">
        <v>0</v>
      </c>
      <c r="O473" s="700">
        <v>0</v>
      </c>
      <c r="P473" s="700">
        <v>0</v>
      </c>
      <c r="Q473" s="705">
        <v>0</v>
      </c>
      <c r="R473" s="700">
        <v>0</v>
      </c>
      <c r="S473" s="701">
        <v>0</v>
      </c>
      <c r="T473" s="700">
        <v>0</v>
      </c>
      <c r="U473" s="701">
        <v>0</v>
      </c>
      <c r="V473" s="700">
        <v>0</v>
      </c>
      <c r="W473" s="701">
        <v>0</v>
      </c>
      <c r="X473" s="700">
        <v>0</v>
      </c>
      <c r="Y473" s="701">
        <v>0</v>
      </c>
      <c r="Z473" s="700">
        <v>0</v>
      </c>
      <c r="AA473" s="701">
        <v>0</v>
      </c>
      <c r="AB473" s="706">
        <v>0</v>
      </c>
      <c r="AC473" s="698">
        <v>0</v>
      </c>
      <c r="AD473" s="1212"/>
      <c r="AE473" s="1212"/>
      <c r="AF473" s="1213"/>
    </row>
    <row r="474" spans="1:32" x14ac:dyDescent="0.2">
      <c r="A474" s="352">
        <v>179</v>
      </c>
      <c r="B474" s="751"/>
      <c r="C474" s="664"/>
      <c r="D474" s="664"/>
      <c r="E474" s="664"/>
      <c r="F474" s="1249" t="s">
        <v>552</v>
      </c>
      <c r="G474" s="1250"/>
      <c r="H474" s="1250"/>
      <c r="I474" s="1250"/>
      <c r="J474" s="1250"/>
      <c r="K474" s="1250"/>
      <c r="L474" s="1250"/>
      <c r="M474" s="698">
        <v>0</v>
      </c>
      <c r="N474" s="699">
        <v>0</v>
      </c>
      <c r="O474" s="700">
        <v>0</v>
      </c>
      <c r="P474" s="700">
        <v>0</v>
      </c>
      <c r="Q474" s="705">
        <v>0</v>
      </c>
      <c r="R474" s="700">
        <v>0</v>
      </c>
      <c r="S474" s="701">
        <v>0</v>
      </c>
      <c r="T474" s="700">
        <v>0</v>
      </c>
      <c r="U474" s="701">
        <v>0</v>
      </c>
      <c r="V474" s="700">
        <v>0</v>
      </c>
      <c r="W474" s="701">
        <v>0</v>
      </c>
      <c r="X474" s="700">
        <v>0</v>
      </c>
      <c r="Y474" s="701">
        <v>0</v>
      </c>
      <c r="Z474" s="700">
        <v>0</v>
      </c>
      <c r="AA474" s="701">
        <v>0</v>
      </c>
      <c r="AB474" s="706">
        <v>0</v>
      </c>
      <c r="AC474" s="698">
        <v>0</v>
      </c>
      <c r="AD474" s="1212"/>
      <c r="AE474" s="1212"/>
      <c r="AF474" s="1213"/>
    </row>
    <row r="475" spans="1:32" x14ac:dyDescent="0.2">
      <c r="A475" s="352">
        <v>180</v>
      </c>
      <c r="B475" s="751"/>
      <c r="C475" s="664"/>
      <c r="D475" s="664"/>
      <c r="E475" s="1251" t="s">
        <v>553</v>
      </c>
      <c r="F475" s="1252"/>
      <c r="G475" s="1252"/>
      <c r="H475" s="1252"/>
      <c r="I475" s="1252"/>
      <c r="J475" s="1252"/>
      <c r="K475" s="1252"/>
      <c r="L475" s="1252"/>
      <c r="M475" s="407">
        <f>SUM(M476:M477)</f>
        <v>0</v>
      </c>
      <c r="N475" s="410">
        <f t="shared" ref="N475:AC475" si="108">SUBTOTAL(9,N476:N477)</f>
        <v>0</v>
      </c>
      <c r="O475" s="414">
        <f t="shared" si="108"/>
        <v>0</v>
      </c>
      <c r="P475" s="413">
        <f t="shared" si="108"/>
        <v>0</v>
      </c>
      <c r="Q475" s="415">
        <f t="shared" si="108"/>
        <v>0</v>
      </c>
      <c r="R475" s="414">
        <f t="shared" si="108"/>
        <v>0</v>
      </c>
      <c r="S475" s="414">
        <f t="shared" si="108"/>
        <v>0</v>
      </c>
      <c r="T475" s="414">
        <f t="shared" si="108"/>
        <v>0</v>
      </c>
      <c r="U475" s="414">
        <f t="shared" si="108"/>
        <v>0</v>
      </c>
      <c r="V475" s="414">
        <f t="shared" si="108"/>
        <v>0</v>
      </c>
      <c r="W475" s="414">
        <f t="shared" si="108"/>
        <v>0</v>
      </c>
      <c r="X475" s="414">
        <f t="shared" si="108"/>
        <v>0</v>
      </c>
      <c r="Y475" s="414">
        <f t="shared" si="108"/>
        <v>0</v>
      </c>
      <c r="Z475" s="414">
        <f t="shared" si="108"/>
        <v>0</v>
      </c>
      <c r="AA475" s="414">
        <f t="shared" si="108"/>
        <v>0</v>
      </c>
      <c r="AB475" s="424">
        <f t="shared" si="108"/>
        <v>0</v>
      </c>
      <c r="AC475" s="407">
        <f t="shared" si="108"/>
        <v>0</v>
      </c>
      <c r="AD475" s="1212"/>
      <c r="AE475" s="1212"/>
      <c r="AF475" s="1213"/>
    </row>
    <row r="476" spans="1:32" x14ac:dyDescent="0.2">
      <c r="A476" s="352">
        <v>181</v>
      </c>
      <c r="B476" s="751"/>
      <c r="C476" s="664"/>
      <c r="D476" s="664"/>
      <c r="E476" s="664"/>
      <c r="F476" s="1253" t="s">
        <v>554</v>
      </c>
      <c r="G476" s="1254"/>
      <c r="H476" s="1254"/>
      <c r="I476" s="1254"/>
      <c r="J476" s="1254"/>
      <c r="K476" s="1254"/>
      <c r="L476" s="1254"/>
      <c r="M476" s="698">
        <v>0</v>
      </c>
      <c r="N476" s="699">
        <v>0</v>
      </c>
      <c r="O476" s="700">
        <v>0</v>
      </c>
      <c r="P476" s="700">
        <v>0</v>
      </c>
      <c r="Q476" s="705">
        <v>0</v>
      </c>
      <c r="R476" s="700">
        <v>0</v>
      </c>
      <c r="S476" s="701">
        <v>0</v>
      </c>
      <c r="T476" s="700">
        <v>0</v>
      </c>
      <c r="U476" s="701">
        <v>0</v>
      </c>
      <c r="V476" s="700">
        <v>0</v>
      </c>
      <c r="W476" s="701">
        <v>0</v>
      </c>
      <c r="X476" s="700">
        <v>0</v>
      </c>
      <c r="Y476" s="701">
        <v>0</v>
      </c>
      <c r="Z476" s="700">
        <v>0</v>
      </c>
      <c r="AA476" s="701">
        <v>0</v>
      </c>
      <c r="AB476" s="706">
        <v>0</v>
      </c>
      <c r="AC476" s="698">
        <v>0</v>
      </c>
      <c r="AD476" s="1212"/>
      <c r="AE476" s="1212"/>
      <c r="AF476" s="1213"/>
    </row>
    <row r="477" spans="1:32" x14ac:dyDescent="0.2">
      <c r="A477" s="352">
        <v>182</v>
      </c>
      <c r="B477" s="751"/>
      <c r="C477" s="664"/>
      <c r="D477" s="664"/>
      <c r="E477" s="664"/>
      <c r="F477" s="1216" t="s">
        <v>555</v>
      </c>
      <c r="G477" s="1217"/>
      <c r="H477" s="1217"/>
      <c r="I477" s="1217"/>
      <c r="J477" s="1217"/>
      <c r="K477" s="1217"/>
      <c r="L477" s="1217"/>
      <c r="M477" s="698">
        <v>0</v>
      </c>
      <c r="N477" s="699">
        <v>0</v>
      </c>
      <c r="O477" s="700">
        <v>0</v>
      </c>
      <c r="P477" s="700">
        <v>0</v>
      </c>
      <c r="Q477" s="705">
        <v>0</v>
      </c>
      <c r="R477" s="700">
        <v>0</v>
      </c>
      <c r="S477" s="701">
        <v>0</v>
      </c>
      <c r="T477" s="700">
        <v>0</v>
      </c>
      <c r="U477" s="701">
        <v>0</v>
      </c>
      <c r="V477" s="700">
        <v>0</v>
      </c>
      <c r="W477" s="701">
        <v>0</v>
      </c>
      <c r="X477" s="700">
        <v>0</v>
      </c>
      <c r="Y477" s="701">
        <v>0</v>
      </c>
      <c r="Z477" s="700">
        <v>0</v>
      </c>
      <c r="AA477" s="701">
        <v>0</v>
      </c>
      <c r="AB477" s="706">
        <v>0</v>
      </c>
      <c r="AC477" s="698">
        <v>0</v>
      </c>
      <c r="AD477" s="1212"/>
      <c r="AE477" s="1212"/>
      <c r="AF477" s="1213"/>
    </row>
    <row r="478" spans="1:32" x14ac:dyDescent="0.2">
      <c r="A478" s="352">
        <v>183</v>
      </c>
      <c r="B478" s="751"/>
      <c r="C478" s="664"/>
      <c r="D478" s="1234" t="s">
        <v>24</v>
      </c>
      <c r="E478" s="1235"/>
      <c r="F478" s="1235"/>
      <c r="G478" s="1235"/>
      <c r="H478" s="1235"/>
      <c r="I478" s="1235"/>
      <c r="J478" s="1235"/>
      <c r="K478" s="1235"/>
      <c r="L478" s="1235"/>
      <c r="M478" s="407">
        <f>SUM(M479:M481)</f>
        <v>0</v>
      </c>
      <c r="N478" s="410">
        <f t="shared" ref="N478:AC478" si="109">SUBTOTAL(9,N479:N481)</f>
        <v>0</v>
      </c>
      <c r="O478" s="414">
        <f t="shared" si="109"/>
        <v>0</v>
      </c>
      <c r="P478" s="413">
        <f t="shared" si="109"/>
        <v>0</v>
      </c>
      <c r="Q478" s="415">
        <f t="shared" si="109"/>
        <v>0</v>
      </c>
      <c r="R478" s="414">
        <f t="shared" si="109"/>
        <v>0</v>
      </c>
      <c r="S478" s="414">
        <f t="shared" si="109"/>
        <v>0</v>
      </c>
      <c r="T478" s="414">
        <f t="shared" si="109"/>
        <v>0</v>
      </c>
      <c r="U478" s="414">
        <f t="shared" si="109"/>
        <v>0</v>
      </c>
      <c r="V478" s="414">
        <f t="shared" si="109"/>
        <v>0</v>
      </c>
      <c r="W478" s="414">
        <f t="shared" si="109"/>
        <v>0</v>
      </c>
      <c r="X478" s="414">
        <f t="shared" si="109"/>
        <v>0</v>
      </c>
      <c r="Y478" s="414">
        <f t="shared" si="109"/>
        <v>0</v>
      </c>
      <c r="Z478" s="414">
        <f t="shared" si="109"/>
        <v>0</v>
      </c>
      <c r="AA478" s="414">
        <f t="shared" si="109"/>
        <v>0</v>
      </c>
      <c r="AB478" s="424">
        <f t="shared" si="109"/>
        <v>0</v>
      </c>
      <c r="AC478" s="407">
        <f t="shared" si="109"/>
        <v>0</v>
      </c>
      <c r="AD478" s="1212"/>
      <c r="AE478" s="1212"/>
      <c r="AF478" s="1213"/>
    </row>
    <row r="479" spans="1:32" x14ac:dyDescent="0.2">
      <c r="A479" s="352">
        <v>184</v>
      </c>
      <c r="B479" s="751"/>
      <c r="C479" s="664"/>
      <c r="D479" s="664"/>
      <c r="E479" s="664"/>
      <c r="F479" s="1216" t="s">
        <v>156</v>
      </c>
      <c r="G479" s="1217"/>
      <c r="H479" s="1217"/>
      <c r="I479" s="1217"/>
      <c r="J479" s="1217"/>
      <c r="K479" s="1217"/>
      <c r="L479" s="1217"/>
      <c r="M479" s="698">
        <v>0</v>
      </c>
      <c r="N479" s="699">
        <v>0</v>
      </c>
      <c r="O479" s="700">
        <v>0</v>
      </c>
      <c r="P479" s="700">
        <v>0</v>
      </c>
      <c r="Q479" s="705">
        <v>0</v>
      </c>
      <c r="R479" s="700">
        <v>0</v>
      </c>
      <c r="S479" s="701">
        <v>0</v>
      </c>
      <c r="T479" s="700">
        <v>0</v>
      </c>
      <c r="U479" s="701">
        <v>0</v>
      </c>
      <c r="V479" s="700">
        <v>0</v>
      </c>
      <c r="W479" s="701">
        <v>0</v>
      </c>
      <c r="X479" s="700">
        <v>0</v>
      </c>
      <c r="Y479" s="701">
        <v>0</v>
      </c>
      <c r="Z479" s="700">
        <v>0</v>
      </c>
      <c r="AA479" s="701">
        <v>0</v>
      </c>
      <c r="AB479" s="706">
        <v>0</v>
      </c>
      <c r="AC479" s="698">
        <v>0</v>
      </c>
      <c r="AD479" s="1212"/>
      <c r="AE479" s="1212"/>
      <c r="AF479" s="1213"/>
    </row>
    <row r="480" spans="1:32" x14ac:dyDescent="0.2">
      <c r="A480" s="352">
        <v>185</v>
      </c>
      <c r="B480" s="751"/>
      <c r="C480" s="664"/>
      <c r="D480" s="664"/>
      <c r="E480" s="664"/>
      <c r="F480" s="1216" t="s">
        <v>157</v>
      </c>
      <c r="G480" s="1217"/>
      <c r="H480" s="1217"/>
      <c r="I480" s="1217"/>
      <c r="J480" s="1217"/>
      <c r="K480" s="1217"/>
      <c r="L480" s="1217"/>
      <c r="M480" s="698">
        <v>0</v>
      </c>
      <c r="N480" s="699">
        <v>0</v>
      </c>
      <c r="O480" s="700">
        <v>0</v>
      </c>
      <c r="P480" s="700">
        <v>0</v>
      </c>
      <c r="Q480" s="705">
        <v>0</v>
      </c>
      <c r="R480" s="700">
        <v>0</v>
      </c>
      <c r="S480" s="701">
        <v>0</v>
      </c>
      <c r="T480" s="700">
        <v>0</v>
      </c>
      <c r="U480" s="701">
        <v>0</v>
      </c>
      <c r="V480" s="700">
        <v>0</v>
      </c>
      <c r="W480" s="701">
        <v>0</v>
      </c>
      <c r="X480" s="700">
        <v>0</v>
      </c>
      <c r="Y480" s="701">
        <v>0</v>
      </c>
      <c r="Z480" s="700">
        <v>0</v>
      </c>
      <c r="AA480" s="701">
        <v>0</v>
      </c>
      <c r="AB480" s="706">
        <v>0</v>
      </c>
      <c r="AC480" s="698">
        <v>0</v>
      </c>
      <c r="AD480" s="1212"/>
      <c r="AE480" s="1212"/>
      <c r="AF480" s="1213"/>
    </row>
    <row r="481" spans="1:32" x14ac:dyDescent="0.2">
      <c r="A481" s="352">
        <v>186</v>
      </c>
      <c r="B481" s="751"/>
      <c r="C481" s="664"/>
      <c r="D481" s="664"/>
      <c r="E481" s="664"/>
      <c r="F481" s="1216" t="s">
        <v>25</v>
      </c>
      <c r="G481" s="1217"/>
      <c r="H481" s="1217"/>
      <c r="I481" s="1217"/>
      <c r="J481" s="1217"/>
      <c r="K481" s="1217"/>
      <c r="L481" s="1217"/>
      <c r="M481" s="698">
        <v>0</v>
      </c>
      <c r="N481" s="699">
        <v>0</v>
      </c>
      <c r="O481" s="700">
        <v>0</v>
      </c>
      <c r="P481" s="700">
        <v>0</v>
      </c>
      <c r="Q481" s="705">
        <v>0</v>
      </c>
      <c r="R481" s="700">
        <v>0</v>
      </c>
      <c r="S481" s="701">
        <v>0</v>
      </c>
      <c r="T481" s="700">
        <v>0</v>
      </c>
      <c r="U481" s="701">
        <v>0</v>
      </c>
      <c r="V481" s="700">
        <v>0</v>
      </c>
      <c r="W481" s="701">
        <v>0</v>
      </c>
      <c r="X481" s="700">
        <v>0</v>
      </c>
      <c r="Y481" s="701">
        <v>0</v>
      </c>
      <c r="Z481" s="700">
        <v>0</v>
      </c>
      <c r="AA481" s="701">
        <v>0</v>
      </c>
      <c r="AB481" s="706">
        <v>0</v>
      </c>
      <c r="AC481" s="698">
        <v>0</v>
      </c>
      <c r="AD481" s="1212"/>
      <c r="AE481" s="1212"/>
      <c r="AF481" s="1213"/>
    </row>
    <row r="482" spans="1:32" x14ac:dyDescent="0.2">
      <c r="A482" s="352">
        <v>187</v>
      </c>
      <c r="B482" s="751"/>
      <c r="C482" s="664"/>
      <c r="D482" s="1234" t="s">
        <v>467</v>
      </c>
      <c r="E482" s="1235"/>
      <c r="F482" s="1235"/>
      <c r="G482" s="1235"/>
      <c r="H482" s="1235"/>
      <c r="I482" s="1235"/>
      <c r="J482" s="1235"/>
      <c r="K482" s="1235"/>
      <c r="L482" s="1235"/>
      <c r="M482" s="407">
        <f>SUM(M483:M484)</f>
        <v>0</v>
      </c>
      <c r="N482" s="410">
        <f t="shared" ref="N482:AC482" si="110">SUBTOTAL(9,N483:N484)</f>
        <v>0</v>
      </c>
      <c r="O482" s="414">
        <f t="shared" si="110"/>
        <v>0</v>
      </c>
      <c r="P482" s="413">
        <f t="shared" si="110"/>
        <v>0</v>
      </c>
      <c r="Q482" s="415">
        <f t="shared" si="110"/>
        <v>0</v>
      </c>
      <c r="R482" s="414">
        <f t="shared" si="110"/>
        <v>0</v>
      </c>
      <c r="S482" s="414">
        <f t="shared" si="110"/>
        <v>0</v>
      </c>
      <c r="T482" s="414">
        <f t="shared" si="110"/>
        <v>0</v>
      </c>
      <c r="U482" s="414">
        <f t="shared" si="110"/>
        <v>0</v>
      </c>
      <c r="V482" s="414">
        <f t="shared" si="110"/>
        <v>0</v>
      </c>
      <c r="W482" s="414">
        <f t="shared" si="110"/>
        <v>0</v>
      </c>
      <c r="X482" s="414">
        <f t="shared" si="110"/>
        <v>0</v>
      </c>
      <c r="Y482" s="414">
        <f t="shared" si="110"/>
        <v>0</v>
      </c>
      <c r="Z482" s="414">
        <f t="shared" si="110"/>
        <v>0</v>
      </c>
      <c r="AA482" s="414">
        <f t="shared" si="110"/>
        <v>0</v>
      </c>
      <c r="AB482" s="424">
        <f t="shared" si="110"/>
        <v>0</v>
      </c>
      <c r="AC482" s="407">
        <f t="shared" si="110"/>
        <v>0</v>
      </c>
      <c r="AD482" s="1212"/>
      <c r="AE482" s="1212"/>
      <c r="AF482" s="1213"/>
    </row>
    <row r="483" spans="1:32" x14ac:dyDescent="0.2">
      <c r="A483" s="352">
        <v>188</v>
      </c>
      <c r="B483" s="751"/>
      <c r="C483" s="664"/>
      <c r="D483" s="664"/>
      <c r="E483" s="664"/>
      <c r="F483" s="1216" t="s">
        <v>466</v>
      </c>
      <c r="G483" s="1217"/>
      <c r="H483" s="1217"/>
      <c r="I483" s="1217"/>
      <c r="J483" s="1217"/>
      <c r="K483" s="1217"/>
      <c r="L483" s="1217"/>
      <c r="M483" s="698">
        <v>0</v>
      </c>
      <c r="N483" s="699">
        <v>0</v>
      </c>
      <c r="O483" s="700">
        <v>0</v>
      </c>
      <c r="P483" s="700">
        <v>0</v>
      </c>
      <c r="Q483" s="705">
        <v>0</v>
      </c>
      <c r="R483" s="700">
        <v>0</v>
      </c>
      <c r="S483" s="701">
        <v>0</v>
      </c>
      <c r="T483" s="700">
        <v>0</v>
      </c>
      <c r="U483" s="701">
        <v>0</v>
      </c>
      <c r="V483" s="700">
        <v>0</v>
      </c>
      <c r="W483" s="701">
        <v>0</v>
      </c>
      <c r="X483" s="700">
        <v>0</v>
      </c>
      <c r="Y483" s="701">
        <v>0</v>
      </c>
      <c r="Z483" s="700">
        <v>0</v>
      </c>
      <c r="AA483" s="701">
        <v>0</v>
      </c>
      <c r="AB483" s="706">
        <v>0</v>
      </c>
      <c r="AC483" s="698">
        <v>0</v>
      </c>
      <c r="AD483" s="1212"/>
      <c r="AE483" s="1212"/>
      <c r="AF483" s="1213"/>
    </row>
    <row r="484" spans="1:32" x14ac:dyDescent="0.2">
      <c r="A484" s="352">
        <v>189</v>
      </c>
      <c r="B484" s="751"/>
      <c r="C484" s="664"/>
      <c r="D484" s="664"/>
      <c r="E484" s="664"/>
      <c r="F484" s="1216" t="s">
        <v>468</v>
      </c>
      <c r="G484" s="1217"/>
      <c r="H484" s="1217"/>
      <c r="I484" s="1217"/>
      <c r="J484" s="1217"/>
      <c r="K484" s="1217"/>
      <c r="L484" s="1217"/>
      <c r="M484" s="698">
        <v>0</v>
      </c>
      <c r="N484" s="699">
        <v>0</v>
      </c>
      <c r="O484" s="700">
        <v>0</v>
      </c>
      <c r="P484" s="700">
        <v>0</v>
      </c>
      <c r="Q484" s="705">
        <v>0</v>
      </c>
      <c r="R484" s="700">
        <v>0</v>
      </c>
      <c r="S484" s="701">
        <v>0</v>
      </c>
      <c r="T484" s="700">
        <v>0</v>
      </c>
      <c r="U484" s="701">
        <v>0</v>
      </c>
      <c r="V484" s="700">
        <v>0</v>
      </c>
      <c r="W484" s="701">
        <v>0</v>
      </c>
      <c r="X484" s="700">
        <v>0</v>
      </c>
      <c r="Y484" s="701">
        <v>0</v>
      </c>
      <c r="Z484" s="700">
        <v>0</v>
      </c>
      <c r="AA484" s="701">
        <v>0</v>
      </c>
      <c r="AB484" s="706">
        <v>0</v>
      </c>
      <c r="AC484" s="698">
        <v>0</v>
      </c>
      <c r="AD484" s="1212"/>
      <c r="AE484" s="1212"/>
      <c r="AF484" s="1213"/>
    </row>
    <row r="485" spans="1:32" ht="15" customHeight="1" x14ac:dyDescent="0.2">
      <c r="A485" s="352">
        <v>326</v>
      </c>
      <c r="B485" s="751"/>
      <c r="C485" s="1263" t="s">
        <v>140</v>
      </c>
      <c r="D485" s="1264"/>
      <c r="E485" s="1264"/>
      <c r="F485" s="1264"/>
      <c r="G485" s="1264"/>
      <c r="H485" s="1264"/>
      <c r="I485" s="1264"/>
      <c r="J485" s="1264"/>
      <c r="K485" s="1264"/>
      <c r="L485" s="1264"/>
      <c r="M485" s="1264"/>
      <c r="N485" s="1264"/>
      <c r="O485" s="1264"/>
      <c r="P485" s="1264"/>
      <c r="Q485" s="1264"/>
      <c r="R485" s="1264"/>
      <c r="S485" s="1264"/>
      <c r="T485" s="1264"/>
      <c r="U485" s="1264"/>
      <c r="V485" s="1264"/>
      <c r="W485" s="1264"/>
      <c r="X485" s="1264"/>
      <c r="Y485" s="1264"/>
      <c r="Z485" s="1264"/>
      <c r="AA485" s="1264"/>
      <c r="AB485" s="1264"/>
      <c r="AC485" s="1264"/>
      <c r="AD485" s="1264"/>
      <c r="AE485" s="1264"/>
      <c r="AF485" s="1265"/>
    </row>
    <row r="486" spans="1:32" x14ac:dyDescent="0.2">
      <c r="A486" s="352">
        <v>232</v>
      </c>
      <c r="B486" s="751"/>
      <c r="C486" s="664"/>
      <c r="D486" s="1234" t="s">
        <v>141</v>
      </c>
      <c r="E486" s="1235"/>
      <c r="F486" s="1235"/>
      <c r="G486" s="1235"/>
      <c r="H486" s="1235"/>
      <c r="I486" s="1235"/>
      <c r="J486" s="1235"/>
      <c r="K486" s="1235"/>
      <c r="L486" s="1235"/>
      <c r="M486" s="407">
        <f>SUM(M487:M488)</f>
        <v>0</v>
      </c>
      <c r="N486" s="410">
        <f t="shared" ref="N486:AC486" si="111">SUBTOTAL(9,N487:N488)</f>
        <v>0</v>
      </c>
      <c r="O486" s="414">
        <f t="shared" si="111"/>
        <v>0</v>
      </c>
      <c r="P486" s="413">
        <f t="shared" si="111"/>
        <v>0</v>
      </c>
      <c r="Q486" s="415">
        <f t="shared" si="111"/>
        <v>0</v>
      </c>
      <c r="R486" s="414">
        <f t="shared" si="111"/>
        <v>0</v>
      </c>
      <c r="S486" s="414">
        <f t="shared" si="111"/>
        <v>0</v>
      </c>
      <c r="T486" s="414">
        <f t="shared" si="111"/>
        <v>0</v>
      </c>
      <c r="U486" s="414">
        <f t="shared" si="111"/>
        <v>0</v>
      </c>
      <c r="V486" s="414">
        <f t="shared" si="111"/>
        <v>0</v>
      </c>
      <c r="W486" s="414">
        <f t="shared" si="111"/>
        <v>0</v>
      </c>
      <c r="X486" s="414">
        <f t="shared" si="111"/>
        <v>0</v>
      </c>
      <c r="Y486" s="414">
        <f t="shared" si="111"/>
        <v>0</v>
      </c>
      <c r="Z486" s="414">
        <f t="shared" si="111"/>
        <v>0</v>
      </c>
      <c r="AA486" s="414">
        <f t="shared" si="111"/>
        <v>0</v>
      </c>
      <c r="AB486" s="424">
        <f t="shared" si="111"/>
        <v>0</v>
      </c>
      <c r="AC486" s="407">
        <f t="shared" si="111"/>
        <v>0</v>
      </c>
      <c r="AD486" s="1212"/>
      <c r="AE486" s="1212"/>
      <c r="AF486" s="1213"/>
    </row>
    <row r="487" spans="1:32" x14ac:dyDescent="0.2">
      <c r="A487" s="352">
        <v>188</v>
      </c>
      <c r="B487" s="751"/>
      <c r="C487" s="664"/>
      <c r="D487" s="664"/>
      <c r="E487" s="664"/>
      <c r="F487" s="1216" t="s">
        <v>142</v>
      </c>
      <c r="G487" s="1217"/>
      <c r="H487" s="1217"/>
      <c r="I487" s="1217"/>
      <c r="J487" s="1217"/>
      <c r="K487" s="1217"/>
      <c r="L487" s="1217"/>
      <c r="M487" s="698">
        <v>0</v>
      </c>
      <c r="N487" s="699">
        <v>0</v>
      </c>
      <c r="O487" s="700">
        <v>0</v>
      </c>
      <c r="P487" s="700">
        <v>0</v>
      </c>
      <c r="Q487" s="705">
        <v>0</v>
      </c>
      <c r="R487" s="700">
        <v>0</v>
      </c>
      <c r="S487" s="701">
        <v>0</v>
      </c>
      <c r="T487" s="700">
        <v>0</v>
      </c>
      <c r="U487" s="701">
        <v>0</v>
      </c>
      <c r="V487" s="700">
        <v>0</v>
      </c>
      <c r="W487" s="701">
        <v>0</v>
      </c>
      <c r="X487" s="700">
        <v>0</v>
      </c>
      <c r="Y487" s="701">
        <v>0</v>
      </c>
      <c r="Z487" s="700">
        <v>0</v>
      </c>
      <c r="AA487" s="701">
        <v>0</v>
      </c>
      <c r="AB487" s="706">
        <v>0</v>
      </c>
      <c r="AC487" s="698">
        <v>0</v>
      </c>
      <c r="AD487" s="1212"/>
      <c r="AE487" s="1212"/>
      <c r="AF487" s="1213"/>
    </row>
    <row r="488" spans="1:32" x14ac:dyDescent="0.2">
      <c r="A488" s="352">
        <v>189</v>
      </c>
      <c r="B488" s="751"/>
      <c r="C488" s="664"/>
      <c r="D488" s="664"/>
      <c r="E488" s="664"/>
      <c r="F488" s="1216" t="s">
        <v>143</v>
      </c>
      <c r="G488" s="1217"/>
      <c r="H488" s="1217"/>
      <c r="I488" s="1217"/>
      <c r="J488" s="1217"/>
      <c r="K488" s="1217"/>
      <c r="L488" s="1217"/>
      <c r="M488" s="698">
        <v>0</v>
      </c>
      <c r="N488" s="699">
        <v>0</v>
      </c>
      <c r="O488" s="700">
        <v>0</v>
      </c>
      <c r="P488" s="700">
        <v>0</v>
      </c>
      <c r="Q488" s="705">
        <v>0</v>
      </c>
      <c r="R488" s="700">
        <v>0</v>
      </c>
      <c r="S488" s="701">
        <v>0</v>
      </c>
      <c r="T488" s="700">
        <v>0</v>
      </c>
      <c r="U488" s="701">
        <v>0</v>
      </c>
      <c r="V488" s="700">
        <v>0</v>
      </c>
      <c r="W488" s="701">
        <v>0</v>
      </c>
      <c r="X488" s="700">
        <v>0</v>
      </c>
      <c r="Y488" s="701">
        <v>0</v>
      </c>
      <c r="Z488" s="700">
        <v>0</v>
      </c>
      <c r="AA488" s="701">
        <v>0</v>
      </c>
      <c r="AB488" s="706">
        <v>0</v>
      </c>
      <c r="AC488" s="698">
        <v>0</v>
      </c>
      <c r="AD488" s="1212"/>
      <c r="AE488" s="1212"/>
      <c r="AF488" s="1213"/>
    </row>
    <row r="489" spans="1:32" x14ac:dyDescent="0.2">
      <c r="A489" s="352">
        <v>232</v>
      </c>
      <c r="B489" s="751"/>
      <c r="C489" s="664"/>
      <c r="D489" s="1234" t="s">
        <v>144</v>
      </c>
      <c r="E489" s="1235"/>
      <c r="F489" s="1235"/>
      <c r="G489" s="1235"/>
      <c r="H489" s="1235"/>
      <c r="I489" s="1235"/>
      <c r="J489" s="1235"/>
      <c r="K489" s="1235"/>
      <c r="L489" s="1235"/>
      <c r="M489" s="407">
        <f>SUM(M490:M492)</f>
        <v>0</v>
      </c>
      <c r="N489" s="410">
        <f>SUBTOTAL(9,N490:N492)</f>
        <v>0</v>
      </c>
      <c r="O489" s="414">
        <f t="shared" ref="O489:AC489" si="112">SUBTOTAL(9,O490:O492)</f>
        <v>0</v>
      </c>
      <c r="P489" s="413">
        <f t="shared" si="112"/>
        <v>0</v>
      </c>
      <c r="Q489" s="415">
        <f t="shared" si="112"/>
        <v>0</v>
      </c>
      <c r="R489" s="414">
        <f t="shared" si="112"/>
        <v>0</v>
      </c>
      <c r="S489" s="414">
        <f t="shared" si="112"/>
        <v>0</v>
      </c>
      <c r="T489" s="414">
        <f t="shared" si="112"/>
        <v>0</v>
      </c>
      <c r="U489" s="414">
        <f t="shared" si="112"/>
        <v>0</v>
      </c>
      <c r="V489" s="414">
        <f t="shared" si="112"/>
        <v>0</v>
      </c>
      <c r="W489" s="414">
        <f t="shared" si="112"/>
        <v>0</v>
      </c>
      <c r="X489" s="414">
        <f t="shared" si="112"/>
        <v>0</v>
      </c>
      <c r="Y489" s="414">
        <f t="shared" si="112"/>
        <v>0</v>
      </c>
      <c r="Z489" s="414">
        <f t="shared" si="112"/>
        <v>0</v>
      </c>
      <c r="AA489" s="414">
        <f t="shared" si="112"/>
        <v>0</v>
      </c>
      <c r="AB489" s="424">
        <f t="shared" si="112"/>
        <v>0</v>
      </c>
      <c r="AC489" s="407">
        <f t="shared" si="112"/>
        <v>0</v>
      </c>
      <c r="AD489" s="1212"/>
      <c r="AE489" s="1212"/>
      <c r="AF489" s="1213"/>
    </row>
    <row r="490" spans="1:32" x14ac:dyDescent="0.2">
      <c r="A490" s="352">
        <v>188</v>
      </c>
      <c r="B490" s="751"/>
      <c r="C490" s="664"/>
      <c r="D490" s="664"/>
      <c r="E490" s="664"/>
      <c r="F490" s="1216" t="s">
        <v>145</v>
      </c>
      <c r="G490" s="1217"/>
      <c r="H490" s="1217"/>
      <c r="I490" s="1217"/>
      <c r="J490" s="1217"/>
      <c r="K490" s="1217"/>
      <c r="L490" s="1217"/>
      <c r="M490" s="698">
        <v>0</v>
      </c>
      <c r="N490" s="699">
        <v>0</v>
      </c>
      <c r="O490" s="700">
        <v>0</v>
      </c>
      <c r="P490" s="700">
        <v>0</v>
      </c>
      <c r="Q490" s="705">
        <v>0</v>
      </c>
      <c r="R490" s="700">
        <v>0</v>
      </c>
      <c r="S490" s="701">
        <v>0</v>
      </c>
      <c r="T490" s="700">
        <v>0</v>
      </c>
      <c r="U490" s="701">
        <v>0</v>
      </c>
      <c r="V490" s="700">
        <v>0</v>
      </c>
      <c r="W490" s="701">
        <v>0</v>
      </c>
      <c r="X490" s="700">
        <v>0</v>
      </c>
      <c r="Y490" s="701">
        <v>0</v>
      </c>
      <c r="Z490" s="700">
        <v>0</v>
      </c>
      <c r="AA490" s="701">
        <v>0</v>
      </c>
      <c r="AB490" s="706">
        <v>0</v>
      </c>
      <c r="AC490" s="698">
        <v>0</v>
      </c>
      <c r="AD490" s="1212"/>
      <c r="AE490" s="1212"/>
      <c r="AF490" s="1213"/>
    </row>
    <row r="491" spans="1:32" x14ac:dyDescent="0.2">
      <c r="A491" s="352">
        <v>189</v>
      </c>
      <c r="B491" s="751"/>
      <c r="C491" s="664"/>
      <c r="D491" s="664"/>
      <c r="E491" s="664"/>
      <c r="F491" s="1216" t="s">
        <v>146</v>
      </c>
      <c r="G491" s="1217"/>
      <c r="H491" s="1217"/>
      <c r="I491" s="1217"/>
      <c r="J491" s="1217"/>
      <c r="K491" s="1217"/>
      <c r="L491" s="1217"/>
      <c r="M491" s="698">
        <v>0</v>
      </c>
      <c r="N491" s="699">
        <v>0</v>
      </c>
      <c r="O491" s="700">
        <v>0</v>
      </c>
      <c r="P491" s="700">
        <v>0</v>
      </c>
      <c r="Q491" s="705">
        <v>0</v>
      </c>
      <c r="R491" s="700">
        <v>0</v>
      </c>
      <c r="S491" s="701">
        <v>0</v>
      </c>
      <c r="T491" s="700">
        <v>0</v>
      </c>
      <c r="U491" s="701">
        <v>0</v>
      </c>
      <c r="V491" s="700">
        <v>0</v>
      </c>
      <c r="W491" s="701">
        <v>0</v>
      </c>
      <c r="X491" s="700">
        <v>0</v>
      </c>
      <c r="Y491" s="701">
        <v>0</v>
      </c>
      <c r="Z491" s="700">
        <v>0</v>
      </c>
      <c r="AA491" s="701">
        <v>0</v>
      </c>
      <c r="AB491" s="706">
        <v>0</v>
      </c>
      <c r="AC491" s="698">
        <v>0</v>
      </c>
      <c r="AD491" s="1212"/>
      <c r="AE491" s="1212"/>
      <c r="AF491" s="1213"/>
    </row>
    <row r="492" spans="1:32" x14ac:dyDescent="0.2">
      <c r="A492" s="352">
        <v>189</v>
      </c>
      <c r="B492" s="751"/>
      <c r="C492" s="664"/>
      <c r="D492" s="664"/>
      <c r="E492" s="664"/>
      <c r="F492" s="1216" t="s">
        <v>147</v>
      </c>
      <c r="G492" s="1217"/>
      <c r="H492" s="1217"/>
      <c r="I492" s="1217"/>
      <c r="J492" s="1217"/>
      <c r="K492" s="1217"/>
      <c r="L492" s="1217"/>
      <c r="M492" s="698">
        <v>0</v>
      </c>
      <c r="N492" s="699">
        <v>0</v>
      </c>
      <c r="O492" s="700">
        <v>0</v>
      </c>
      <c r="P492" s="700">
        <v>0</v>
      </c>
      <c r="Q492" s="705">
        <v>0</v>
      </c>
      <c r="R492" s="700">
        <v>0</v>
      </c>
      <c r="S492" s="701">
        <v>0</v>
      </c>
      <c r="T492" s="700">
        <v>0</v>
      </c>
      <c r="U492" s="701">
        <v>0</v>
      </c>
      <c r="V492" s="700">
        <v>0</v>
      </c>
      <c r="W492" s="701">
        <v>0</v>
      </c>
      <c r="X492" s="700">
        <v>0</v>
      </c>
      <c r="Y492" s="701">
        <v>0</v>
      </c>
      <c r="Z492" s="700">
        <v>0</v>
      </c>
      <c r="AA492" s="701">
        <v>0</v>
      </c>
      <c r="AB492" s="706">
        <v>0</v>
      </c>
      <c r="AC492" s="698">
        <v>0</v>
      </c>
      <c r="AD492" s="1212"/>
      <c r="AE492" s="1212"/>
      <c r="AF492" s="1213"/>
    </row>
    <row r="493" spans="1:32" x14ac:dyDescent="0.2">
      <c r="A493" s="352">
        <v>232</v>
      </c>
      <c r="B493" s="751"/>
      <c r="C493" s="664"/>
      <c r="D493" s="1234" t="s">
        <v>148</v>
      </c>
      <c r="E493" s="1235"/>
      <c r="F493" s="1235"/>
      <c r="G493" s="1235"/>
      <c r="H493" s="1235"/>
      <c r="I493" s="1235"/>
      <c r="J493" s="1235"/>
      <c r="K493" s="1235"/>
      <c r="L493" s="1235"/>
      <c r="M493" s="407">
        <f>SUM(M494:M496)</f>
        <v>0</v>
      </c>
      <c r="N493" s="1266"/>
      <c r="O493" s="1188"/>
      <c r="P493" s="1188"/>
      <c r="Q493" s="1188"/>
      <c r="R493" s="1188"/>
      <c r="S493" s="1188"/>
      <c r="T493" s="1188"/>
      <c r="U493" s="1188"/>
      <c r="V493" s="1188"/>
      <c r="W493" s="1188"/>
      <c r="X493" s="1188"/>
      <c r="Y493" s="1188"/>
      <c r="Z493" s="1188"/>
      <c r="AA493" s="1188"/>
      <c r="AB493" s="1188"/>
      <c r="AC493" s="1189"/>
      <c r="AD493" s="1212"/>
      <c r="AE493" s="1212"/>
      <c r="AF493" s="1213"/>
    </row>
    <row r="494" spans="1:32" x14ac:dyDescent="0.2">
      <c r="A494" s="352">
        <v>188</v>
      </c>
      <c r="B494" s="751"/>
      <c r="C494" s="664"/>
      <c r="D494" s="664"/>
      <c r="E494" s="664"/>
      <c r="F494" s="1216" t="s">
        <v>149</v>
      </c>
      <c r="G494" s="1217"/>
      <c r="H494" s="1217"/>
      <c r="I494" s="1217"/>
      <c r="J494" s="1217"/>
      <c r="K494" s="1217"/>
      <c r="L494" s="1217"/>
      <c r="M494" s="698">
        <v>0</v>
      </c>
      <c r="N494" s="1267"/>
      <c r="O494" s="1191"/>
      <c r="P494" s="1191"/>
      <c r="Q494" s="1191"/>
      <c r="R494" s="1191"/>
      <c r="S494" s="1191"/>
      <c r="T494" s="1191"/>
      <c r="U494" s="1191"/>
      <c r="V494" s="1191"/>
      <c r="W494" s="1191"/>
      <c r="X494" s="1191"/>
      <c r="Y494" s="1191"/>
      <c r="Z494" s="1191"/>
      <c r="AA494" s="1191"/>
      <c r="AB494" s="1191"/>
      <c r="AC494" s="1192"/>
      <c r="AD494" s="1212"/>
      <c r="AE494" s="1212"/>
      <c r="AF494" s="1213"/>
    </row>
    <row r="495" spans="1:32" x14ac:dyDescent="0.2">
      <c r="A495" s="352">
        <v>189</v>
      </c>
      <c r="B495" s="751"/>
      <c r="C495" s="664"/>
      <c r="D495" s="664"/>
      <c r="E495" s="664"/>
      <c r="F495" s="1216" t="s">
        <v>150</v>
      </c>
      <c r="G495" s="1217"/>
      <c r="H495" s="1217"/>
      <c r="I495" s="1217"/>
      <c r="J495" s="1217"/>
      <c r="K495" s="1217"/>
      <c r="L495" s="1217"/>
      <c r="M495" s="698">
        <v>0</v>
      </c>
      <c r="N495" s="1267"/>
      <c r="O495" s="1191"/>
      <c r="P495" s="1191"/>
      <c r="Q495" s="1191"/>
      <c r="R495" s="1191"/>
      <c r="S495" s="1191"/>
      <c r="T495" s="1191"/>
      <c r="U495" s="1191"/>
      <c r="V495" s="1191"/>
      <c r="W495" s="1191"/>
      <c r="X495" s="1191"/>
      <c r="Y495" s="1191"/>
      <c r="Z495" s="1191"/>
      <c r="AA495" s="1191"/>
      <c r="AB495" s="1191"/>
      <c r="AC495" s="1192"/>
      <c r="AD495" s="1212"/>
      <c r="AE495" s="1212"/>
      <c r="AF495" s="1213"/>
    </row>
    <row r="496" spans="1:32" x14ac:dyDescent="0.2">
      <c r="A496" s="352">
        <v>189</v>
      </c>
      <c r="B496" s="751"/>
      <c r="C496" s="664"/>
      <c r="D496" s="664"/>
      <c r="E496" s="664"/>
      <c r="F496" s="1216" t="s">
        <v>151</v>
      </c>
      <c r="G496" s="1217"/>
      <c r="H496" s="1217"/>
      <c r="I496" s="1217"/>
      <c r="J496" s="1217"/>
      <c r="K496" s="1217"/>
      <c r="L496" s="1217"/>
      <c r="M496" s="698">
        <v>0</v>
      </c>
      <c r="N496" s="1267"/>
      <c r="O496" s="1191"/>
      <c r="P496" s="1191"/>
      <c r="Q496" s="1191"/>
      <c r="R496" s="1191"/>
      <c r="S496" s="1191"/>
      <c r="T496" s="1191"/>
      <c r="U496" s="1191"/>
      <c r="V496" s="1191"/>
      <c r="W496" s="1191"/>
      <c r="X496" s="1191"/>
      <c r="Y496" s="1191"/>
      <c r="Z496" s="1191"/>
      <c r="AA496" s="1191"/>
      <c r="AB496" s="1191"/>
      <c r="AC496" s="1192"/>
      <c r="AD496" s="1212"/>
      <c r="AE496" s="1212"/>
      <c r="AF496" s="1213"/>
    </row>
    <row r="497" spans="1:32" x14ac:dyDescent="0.2">
      <c r="A497" s="352">
        <v>232</v>
      </c>
      <c r="B497" s="751"/>
      <c r="C497" s="664"/>
      <c r="D497" s="1234" t="s">
        <v>140</v>
      </c>
      <c r="E497" s="1235"/>
      <c r="F497" s="1235"/>
      <c r="G497" s="1235"/>
      <c r="H497" s="1235"/>
      <c r="I497" s="1235"/>
      <c r="J497" s="1235"/>
      <c r="K497" s="1235"/>
      <c r="L497" s="1235"/>
      <c r="M497" s="407">
        <f>SUM(M498)</f>
        <v>0</v>
      </c>
      <c r="N497" s="1267"/>
      <c r="O497" s="1191"/>
      <c r="P497" s="1191"/>
      <c r="Q497" s="1191"/>
      <c r="R497" s="1191"/>
      <c r="S497" s="1191"/>
      <c r="T497" s="1191"/>
      <c r="U497" s="1191"/>
      <c r="V497" s="1191"/>
      <c r="W497" s="1191"/>
      <c r="X497" s="1191"/>
      <c r="Y497" s="1191"/>
      <c r="Z497" s="1191"/>
      <c r="AA497" s="1191"/>
      <c r="AB497" s="1191"/>
      <c r="AC497" s="1192"/>
      <c r="AD497" s="1212"/>
      <c r="AE497" s="1212"/>
      <c r="AF497" s="1213"/>
    </row>
    <row r="498" spans="1:32" x14ac:dyDescent="0.2">
      <c r="A498" s="352">
        <v>188</v>
      </c>
      <c r="B498" s="583"/>
      <c r="C498" s="653"/>
      <c r="D498" s="653"/>
      <c r="E498" s="657"/>
      <c r="F498" s="1216" t="s">
        <v>140</v>
      </c>
      <c r="G498" s="1217"/>
      <c r="H498" s="1217"/>
      <c r="I498" s="1217"/>
      <c r="J498" s="1217"/>
      <c r="K498" s="1217"/>
      <c r="L498" s="1217"/>
      <c r="M498" s="698">
        <v>0</v>
      </c>
      <c r="N498" s="1268"/>
      <c r="O498" s="1194"/>
      <c r="P498" s="1194"/>
      <c r="Q498" s="1194"/>
      <c r="R498" s="1194"/>
      <c r="S498" s="1194"/>
      <c r="T498" s="1194"/>
      <c r="U498" s="1194"/>
      <c r="V498" s="1194"/>
      <c r="W498" s="1194"/>
      <c r="X498" s="1194"/>
      <c r="Y498" s="1194"/>
      <c r="Z498" s="1194"/>
      <c r="AA498" s="1194"/>
      <c r="AB498" s="1194"/>
      <c r="AC498" s="1195"/>
      <c r="AD498" s="1212"/>
      <c r="AE498" s="1212"/>
      <c r="AF498" s="1213"/>
    </row>
    <row r="499" spans="1:32" ht="7.5" hidden="1" customHeight="1" x14ac:dyDescent="0.2">
      <c r="A499" s="352"/>
      <c r="B499" s="1327"/>
      <c r="C499" s="1328"/>
      <c r="D499" s="1328"/>
      <c r="E499" s="1328"/>
      <c r="F499" s="1329"/>
      <c r="G499" s="1329"/>
      <c r="H499" s="1329"/>
      <c r="I499" s="1329"/>
      <c r="J499" s="1329"/>
      <c r="K499" s="1329"/>
      <c r="L499" s="1329"/>
      <c r="M499" s="1329"/>
      <c r="N499" s="1329"/>
      <c r="O499" s="1329"/>
      <c r="P499" s="1329"/>
      <c r="Q499" s="1329"/>
      <c r="R499" s="1329"/>
      <c r="S499" s="1329"/>
      <c r="T499" s="1329"/>
      <c r="U499" s="1329"/>
      <c r="V499" s="1329"/>
      <c r="W499" s="1329"/>
      <c r="X499" s="1329"/>
      <c r="Y499" s="1329"/>
      <c r="Z499" s="1329"/>
      <c r="AA499" s="1329"/>
      <c r="AB499" s="1329"/>
      <c r="AC499" s="1329"/>
      <c r="AD499" s="1329"/>
      <c r="AE499" s="1329"/>
      <c r="AF499" s="1330"/>
    </row>
    <row r="500" spans="1:32" ht="22.5" customHeight="1" x14ac:dyDescent="0.2">
      <c r="A500" s="352">
        <v>323</v>
      </c>
      <c r="B500" s="1218" t="s">
        <v>152</v>
      </c>
      <c r="C500" s="1219"/>
      <c r="D500" s="1219"/>
      <c r="E500" s="1219"/>
      <c r="F500" s="1219"/>
      <c r="G500" s="1219"/>
      <c r="H500" s="1219"/>
      <c r="I500" s="1219"/>
      <c r="J500" s="1219"/>
      <c r="K500" s="1219"/>
      <c r="L500" s="1219"/>
      <c r="M500" s="407">
        <f>SUM(M497,M493,M489,M486,M482,M478,M475,M472,M469,M466,M463,M460,M455,M452,M448,M445,M441,M438,M433,M429,M425,M419,M414,M409,M404,M400,M397,M394,M391,M388,M385,M382,M377,M374,M370,M367,M363,M360,M355,M351,M347,M341,M336,M331,M323,M316,M312,M308,M301,M296,M292,M288,M281,M274,M267,M260,M253,M246,M239,M232)</f>
        <v>0</v>
      </c>
      <c r="N500" s="410">
        <f t="shared" ref="N500:AC500" si="113">SUBTOTAL(9,N231:N499)</f>
        <v>0</v>
      </c>
      <c r="O500" s="414">
        <f t="shared" si="113"/>
        <v>0</v>
      </c>
      <c r="P500" s="413">
        <f t="shared" si="113"/>
        <v>0</v>
      </c>
      <c r="Q500" s="415">
        <f t="shared" si="113"/>
        <v>0</v>
      </c>
      <c r="R500" s="413">
        <f t="shared" si="113"/>
        <v>0</v>
      </c>
      <c r="S500" s="413">
        <f t="shared" si="113"/>
        <v>0</v>
      </c>
      <c r="T500" s="413">
        <f t="shared" si="113"/>
        <v>0</v>
      </c>
      <c r="U500" s="413">
        <f t="shared" si="113"/>
        <v>0</v>
      </c>
      <c r="V500" s="413">
        <f t="shared" si="113"/>
        <v>0</v>
      </c>
      <c r="W500" s="413">
        <f t="shared" si="113"/>
        <v>0</v>
      </c>
      <c r="X500" s="413">
        <f t="shared" si="113"/>
        <v>0</v>
      </c>
      <c r="Y500" s="413">
        <f t="shared" si="113"/>
        <v>0</v>
      </c>
      <c r="Z500" s="413">
        <f t="shared" si="113"/>
        <v>0</v>
      </c>
      <c r="AA500" s="413">
        <f t="shared" si="113"/>
        <v>0</v>
      </c>
      <c r="AB500" s="432">
        <f t="shared" si="113"/>
        <v>0</v>
      </c>
      <c r="AC500" s="407">
        <f t="shared" si="113"/>
        <v>0</v>
      </c>
      <c r="AD500" s="1212"/>
      <c r="AE500" s="1212"/>
      <c r="AF500" s="1213"/>
    </row>
    <row r="501" spans="1:32" ht="7.5" hidden="1" customHeight="1" x14ac:dyDescent="0.2">
      <c r="B501" s="1324"/>
      <c r="C501" s="1325"/>
      <c r="D501" s="1325"/>
      <c r="E501" s="1325"/>
      <c r="F501" s="1325"/>
      <c r="G501" s="1325"/>
      <c r="H501" s="1325"/>
      <c r="I501" s="1325"/>
      <c r="J501" s="1325"/>
      <c r="K501" s="1325"/>
      <c r="L501" s="1325"/>
      <c r="M501" s="1325"/>
      <c r="N501" s="1325"/>
      <c r="O501" s="1325"/>
      <c r="P501" s="1325"/>
      <c r="Q501" s="1325"/>
      <c r="R501" s="1325"/>
      <c r="S501" s="1325"/>
      <c r="T501" s="1325"/>
      <c r="U501" s="1325"/>
      <c r="V501" s="1325"/>
      <c r="W501" s="1325"/>
      <c r="X501" s="1325"/>
      <c r="Y501" s="1325"/>
      <c r="Z501" s="1325"/>
      <c r="AA501" s="1325"/>
      <c r="AB501" s="1325"/>
      <c r="AC501" s="1325"/>
      <c r="AD501" s="1325"/>
      <c r="AE501" s="1325"/>
      <c r="AF501" s="1326"/>
    </row>
    <row r="502" spans="1:32" ht="22.5" customHeight="1" x14ac:dyDescent="0.2">
      <c r="A502" s="352">
        <v>323</v>
      </c>
      <c r="B502" s="1218" t="s">
        <v>469</v>
      </c>
      <c r="C502" s="1219"/>
      <c r="D502" s="1219"/>
      <c r="E502" s="1219"/>
      <c r="F502" s="1219"/>
      <c r="G502" s="1219"/>
      <c r="H502" s="1219"/>
      <c r="I502" s="1219"/>
      <c r="J502" s="1219"/>
      <c r="K502" s="1219"/>
      <c r="L502" s="1219"/>
      <c r="M502" s="698">
        <v>0</v>
      </c>
      <c r="N502" s="1245"/>
      <c r="O502" s="1385"/>
      <c r="P502" s="1385"/>
      <c r="Q502" s="1385"/>
      <c r="R502" s="1385"/>
      <c r="S502" s="1385"/>
      <c r="T502" s="1385"/>
      <c r="U502" s="1385"/>
      <c r="V502" s="1385"/>
      <c r="W502" s="1385"/>
      <c r="X502" s="1385"/>
      <c r="Y502" s="1385"/>
      <c r="Z502" s="1385"/>
      <c r="AA502" s="1385"/>
      <c r="AB502" s="1385"/>
      <c r="AC502" s="1385"/>
      <c r="AD502" s="1211"/>
      <c r="AE502" s="1212"/>
      <c r="AF502" s="1213"/>
    </row>
    <row r="503" spans="1:32" ht="7.5" hidden="1" customHeight="1" x14ac:dyDescent="0.2">
      <c r="B503" s="1324"/>
      <c r="C503" s="1325"/>
      <c r="D503" s="1325"/>
      <c r="E503" s="1325"/>
      <c r="F503" s="1325"/>
      <c r="G503" s="1325"/>
      <c r="H503" s="1325"/>
      <c r="I503" s="1325"/>
      <c r="J503" s="1325"/>
      <c r="K503" s="1325"/>
      <c r="L503" s="1325"/>
      <c r="M503" s="1325"/>
      <c r="N503" s="1325"/>
      <c r="O503" s="1325"/>
      <c r="P503" s="1325"/>
      <c r="Q503" s="1325"/>
      <c r="R503" s="1325"/>
      <c r="S503" s="1325"/>
      <c r="T503" s="1325"/>
      <c r="U503" s="1325"/>
      <c r="V503" s="1325"/>
      <c r="W503" s="1325"/>
      <c r="X503" s="1325"/>
      <c r="Y503" s="1325"/>
      <c r="Z503" s="1325"/>
      <c r="AA503" s="1325"/>
      <c r="AB503" s="1325"/>
      <c r="AC503" s="1325"/>
      <c r="AD503" s="1325"/>
      <c r="AE503" s="1325"/>
      <c r="AF503" s="1326"/>
    </row>
    <row r="504" spans="1:32" ht="22.5" customHeight="1" x14ac:dyDescent="0.2">
      <c r="A504" s="352">
        <v>323</v>
      </c>
      <c r="B504" s="1218" t="s">
        <v>643</v>
      </c>
      <c r="C504" s="1219"/>
      <c r="D504" s="1219"/>
      <c r="E504" s="1219"/>
      <c r="F504" s="1219"/>
      <c r="G504" s="1219"/>
      <c r="H504" s="1219"/>
      <c r="I504" s="1219"/>
      <c r="J504" s="1219"/>
      <c r="K504" s="1219"/>
      <c r="L504" s="1219"/>
      <c r="M504" s="407">
        <f>SUM(M500:M503)</f>
        <v>0</v>
      </c>
      <c r="N504" s="410">
        <f t="shared" ref="N504:AC504" si="114">SUM(N500:N503)</f>
        <v>0</v>
      </c>
      <c r="O504" s="414">
        <f t="shared" si="114"/>
        <v>0</v>
      </c>
      <c r="P504" s="413">
        <f t="shared" si="114"/>
        <v>0</v>
      </c>
      <c r="Q504" s="415">
        <f t="shared" si="114"/>
        <v>0</v>
      </c>
      <c r="R504" s="413">
        <f t="shared" si="114"/>
        <v>0</v>
      </c>
      <c r="S504" s="413">
        <f t="shared" si="114"/>
        <v>0</v>
      </c>
      <c r="T504" s="413">
        <f t="shared" si="114"/>
        <v>0</v>
      </c>
      <c r="U504" s="413">
        <f t="shared" si="114"/>
        <v>0</v>
      </c>
      <c r="V504" s="413">
        <f t="shared" si="114"/>
        <v>0</v>
      </c>
      <c r="W504" s="413">
        <f t="shared" si="114"/>
        <v>0</v>
      </c>
      <c r="X504" s="413">
        <f t="shared" si="114"/>
        <v>0</v>
      </c>
      <c r="Y504" s="413">
        <f t="shared" si="114"/>
        <v>0</v>
      </c>
      <c r="Z504" s="413">
        <f t="shared" si="114"/>
        <v>0</v>
      </c>
      <c r="AA504" s="413">
        <f t="shared" si="114"/>
        <v>0</v>
      </c>
      <c r="AB504" s="432">
        <f t="shared" si="114"/>
        <v>0</v>
      </c>
      <c r="AC504" s="407">
        <f t="shared" si="114"/>
        <v>0</v>
      </c>
      <c r="AD504" s="1212"/>
      <c r="AE504" s="1212"/>
      <c r="AF504" s="1213"/>
    </row>
    <row r="505" spans="1:32" ht="7.5" customHeight="1" x14ac:dyDescent="0.2">
      <c r="B505" s="1242"/>
      <c r="C505" s="1242"/>
      <c r="D505" s="1242"/>
      <c r="E505" s="1242"/>
      <c r="F505" s="1242"/>
      <c r="G505" s="1242"/>
      <c r="H505" s="1242"/>
      <c r="I505" s="1242"/>
      <c r="J505" s="1242"/>
      <c r="K505" s="1242"/>
      <c r="L505" s="1242"/>
      <c r="M505" s="1242"/>
      <c r="N505" s="1242"/>
      <c r="O505" s="1242"/>
      <c r="P505" s="1242"/>
      <c r="Q505" s="1242"/>
      <c r="R505" s="1242"/>
      <c r="S505" s="1242"/>
      <c r="T505" s="1242"/>
      <c r="U505" s="1242"/>
      <c r="V505" s="1242"/>
      <c r="W505" s="1242"/>
      <c r="X505" s="1242"/>
      <c r="Y505" s="1242"/>
      <c r="Z505" s="1242"/>
      <c r="AA505" s="1242"/>
      <c r="AB505" s="1242"/>
      <c r="AC505" s="1242"/>
      <c r="AD505" s="1242"/>
      <c r="AE505" s="1242"/>
      <c r="AF505" s="1242"/>
    </row>
    <row r="506" spans="1:32" ht="22.5" customHeight="1" outlineLevel="1" x14ac:dyDescent="0.2">
      <c r="A506" s="352">
        <v>103</v>
      </c>
      <c r="B506" s="1321" t="s">
        <v>155</v>
      </c>
      <c r="C506" s="1322"/>
      <c r="D506" s="1322"/>
      <c r="E506" s="1322"/>
      <c r="F506" s="1322"/>
      <c r="G506" s="1322"/>
      <c r="H506" s="1322"/>
      <c r="I506" s="1322"/>
      <c r="J506" s="1322"/>
      <c r="K506" s="1322"/>
      <c r="L506" s="1322"/>
      <c r="M506" s="1322"/>
      <c r="N506" s="1322"/>
      <c r="O506" s="1322"/>
      <c r="P506" s="1322"/>
      <c r="Q506" s="1322"/>
      <c r="R506" s="1322"/>
      <c r="S506" s="1322"/>
      <c r="T506" s="1322"/>
      <c r="U506" s="1322"/>
      <c r="V506" s="1322"/>
      <c r="W506" s="1322"/>
      <c r="X506" s="1322"/>
      <c r="Y506" s="1322"/>
      <c r="Z506" s="1322"/>
      <c r="AA506" s="1322"/>
      <c r="AB506" s="1322"/>
      <c r="AC506" s="1322"/>
      <c r="AD506" s="1322"/>
      <c r="AE506" s="1322"/>
      <c r="AF506" s="1323"/>
    </row>
    <row r="507" spans="1:32" ht="15" customHeight="1" x14ac:dyDescent="0.2">
      <c r="A507" s="352">
        <v>326</v>
      </c>
      <c r="B507" s="751"/>
      <c r="C507" s="1263" t="s">
        <v>731</v>
      </c>
      <c r="D507" s="1264"/>
      <c r="E507" s="1264"/>
      <c r="F507" s="1264"/>
      <c r="G507" s="1264"/>
      <c r="H507" s="1264"/>
      <c r="I507" s="1264"/>
      <c r="J507" s="1264"/>
      <c r="K507" s="1264"/>
      <c r="L507" s="1264"/>
      <c r="M507" s="1264"/>
      <c r="N507" s="1264"/>
      <c r="O507" s="1264"/>
      <c r="P507" s="1264"/>
      <c r="Q507" s="1264"/>
      <c r="R507" s="1264"/>
      <c r="S507" s="1264"/>
      <c r="T507" s="1264"/>
      <c r="U507" s="1264"/>
      <c r="V507" s="1264"/>
      <c r="W507" s="1264"/>
      <c r="X507" s="1264"/>
      <c r="Y507" s="1264"/>
      <c r="Z507" s="1264"/>
      <c r="AA507" s="1264"/>
      <c r="AB507" s="1264"/>
      <c r="AC507" s="1264"/>
      <c r="AD507" s="1264"/>
      <c r="AE507" s="1264"/>
      <c r="AF507" s="1265"/>
    </row>
    <row r="508" spans="1:32" x14ac:dyDescent="0.2">
      <c r="A508" s="352">
        <v>232</v>
      </c>
      <c r="B508" s="751"/>
      <c r="C508" s="664"/>
      <c r="D508" s="1234" t="s">
        <v>64</v>
      </c>
      <c r="E508" s="1259"/>
      <c r="F508" s="1259"/>
      <c r="G508" s="1259"/>
      <c r="H508" s="1259"/>
      <c r="I508" s="1259"/>
      <c r="J508" s="1259"/>
      <c r="K508" s="1259"/>
      <c r="L508" s="1259"/>
      <c r="M508" s="1235"/>
      <c r="N508" s="1235"/>
      <c r="O508" s="1235"/>
      <c r="P508" s="1235"/>
      <c r="Q508" s="1235"/>
      <c r="R508" s="1235"/>
      <c r="S508" s="1235"/>
      <c r="T508" s="1235"/>
      <c r="U508" s="1235"/>
      <c r="V508" s="1235"/>
      <c r="W508" s="1235"/>
      <c r="X508" s="1235"/>
      <c r="Y508" s="1235"/>
      <c r="Z508" s="1235"/>
      <c r="AA508" s="1235"/>
      <c r="AB508" s="1235"/>
      <c r="AC508" s="1235"/>
      <c r="AD508" s="1235"/>
      <c r="AE508" s="1235"/>
      <c r="AF508" s="1258"/>
    </row>
    <row r="509" spans="1:32" x14ac:dyDescent="0.2">
      <c r="A509" s="352">
        <v>233</v>
      </c>
      <c r="B509" s="751"/>
      <c r="C509" s="664"/>
      <c r="D509" s="741"/>
      <c r="E509" s="1251" t="s">
        <v>66</v>
      </c>
      <c r="F509" s="1252"/>
      <c r="G509" s="1252"/>
      <c r="H509" s="1252"/>
      <c r="I509" s="1252"/>
      <c r="J509" s="1252"/>
      <c r="K509" s="1252"/>
      <c r="L509" s="1252"/>
      <c r="M509" s="407">
        <f>SUBTOTAL(9,M510:M513)</f>
        <v>0</v>
      </c>
      <c r="N509" s="410">
        <f t="shared" ref="N509:AC509" si="115">SUBTOTAL(9,N510:N513)</f>
        <v>0</v>
      </c>
      <c r="O509" s="414">
        <f t="shared" si="115"/>
        <v>0</v>
      </c>
      <c r="P509" s="413">
        <f t="shared" si="115"/>
        <v>0</v>
      </c>
      <c r="Q509" s="415">
        <f t="shared" si="115"/>
        <v>0</v>
      </c>
      <c r="R509" s="414">
        <f t="shared" si="115"/>
        <v>0</v>
      </c>
      <c r="S509" s="414">
        <f t="shared" si="115"/>
        <v>0</v>
      </c>
      <c r="T509" s="414">
        <f t="shared" si="115"/>
        <v>0</v>
      </c>
      <c r="U509" s="414">
        <f t="shared" si="115"/>
        <v>0</v>
      </c>
      <c r="V509" s="414">
        <f t="shared" si="115"/>
        <v>0</v>
      </c>
      <c r="W509" s="414">
        <f t="shared" si="115"/>
        <v>0</v>
      </c>
      <c r="X509" s="414">
        <f t="shared" si="115"/>
        <v>0</v>
      </c>
      <c r="Y509" s="414">
        <f t="shared" si="115"/>
        <v>0</v>
      </c>
      <c r="Z509" s="414">
        <f t="shared" si="115"/>
        <v>0</v>
      </c>
      <c r="AA509" s="414">
        <f t="shared" si="115"/>
        <v>0</v>
      </c>
      <c r="AB509" s="424">
        <f t="shared" si="115"/>
        <v>0</v>
      </c>
      <c r="AC509" s="407">
        <f t="shared" si="115"/>
        <v>0</v>
      </c>
      <c r="AD509" s="1212"/>
      <c r="AE509" s="1212"/>
      <c r="AF509" s="1213"/>
    </row>
    <row r="510" spans="1:32" x14ac:dyDescent="0.2">
      <c r="A510" s="352">
        <v>234</v>
      </c>
      <c r="B510" s="751"/>
      <c r="C510" s="664"/>
      <c r="D510" s="664"/>
      <c r="E510" s="362"/>
      <c r="F510" s="1253" t="s">
        <v>65</v>
      </c>
      <c r="G510" s="1254"/>
      <c r="H510" s="1254"/>
      <c r="I510" s="1254"/>
      <c r="J510" s="1254"/>
      <c r="K510" s="1254"/>
      <c r="L510" s="1254"/>
      <c r="M510" s="698">
        <v>0</v>
      </c>
      <c r="N510" s="699">
        <v>0</v>
      </c>
      <c r="O510" s="700">
        <v>0</v>
      </c>
      <c r="P510" s="700">
        <v>0</v>
      </c>
      <c r="Q510" s="705">
        <v>0</v>
      </c>
      <c r="R510" s="700">
        <v>0</v>
      </c>
      <c r="S510" s="701">
        <v>0</v>
      </c>
      <c r="T510" s="700">
        <v>0</v>
      </c>
      <c r="U510" s="701">
        <v>0</v>
      </c>
      <c r="V510" s="700">
        <v>0</v>
      </c>
      <c r="W510" s="701">
        <v>0</v>
      </c>
      <c r="X510" s="700">
        <v>0</v>
      </c>
      <c r="Y510" s="701">
        <v>0</v>
      </c>
      <c r="Z510" s="700">
        <v>0</v>
      </c>
      <c r="AA510" s="701">
        <v>0</v>
      </c>
      <c r="AB510" s="706">
        <v>0</v>
      </c>
      <c r="AC510" s="698">
        <v>0</v>
      </c>
      <c r="AD510" s="1212"/>
      <c r="AE510" s="1212"/>
      <c r="AF510" s="1213"/>
    </row>
    <row r="511" spans="1:32" x14ac:dyDescent="0.2">
      <c r="A511" s="352">
        <v>235</v>
      </c>
      <c r="B511" s="751"/>
      <c r="C511" s="664"/>
      <c r="D511" s="664"/>
      <c r="E511" s="362"/>
      <c r="F511" s="1216" t="s">
        <v>68</v>
      </c>
      <c r="G511" s="1217"/>
      <c r="H511" s="1217"/>
      <c r="I511" s="1217"/>
      <c r="J511" s="1217"/>
      <c r="K511" s="1217"/>
      <c r="L511" s="1217"/>
      <c r="M511" s="698">
        <v>0</v>
      </c>
      <c r="N511" s="699">
        <v>0</v>
      </c>
      <c r="O511" s="700">
        <v>0</v>
      </c>
      <c r="P511" s="700">
        <v>0</v>
      </c>
      <c r="Q511" s="705">
        <v>0</v>
      </c>
      <c r="R511" s="700">
        <v>0</v>
      </c>
      <c r="S511" s="701">
        <v>0</v>
      </c>
      <c r="T511" s="700">
        <v>0</v>
      </c>
      <c r="U511" s="701">
        <v>0</v>
      </c>
      <c r="V511" s="700">
        <v>0</v>
      </c>
      <c r="W511" s="701">
        <v>0</v>
      </c>
      <c r="X511" s="700">
        <v>0</v>
      </c>
      <c r="Y511" s="701">
        <v>0</v>
      </c>
      <c r="Z511" s="700">
        <v>0</v>
      </c>
      <c r="AA511" s="701">
        <v>0</v>
      </c>
      <c r="AB511" s="706">
        <v>0</v>
      </c>
      <c r="AC511" s="698">
        <v>0</v>
      </c>
      <c r="AD511" s="1212"/>
      <c r="AE511" s="1212"/>
      <c r="AF511" s="1213"/>
    </row>
    <row r="512" spans="1:32" x14ac:dyDescent="0.2">
      <c r="A512" s="352">
        <v>236</v>
      </c>
      <c r="B512" s="751"/>
      <c r="C512" s="664"/>
      <c r="D512" s="356"/>
      <c r="E512" s="360"/>
      <c r="F512" s="1216" t="s">
        <v>537</v>
      </c>
      <c r="G512" s="1217"/>
      <c r="H512" s="1217"/>
      <c r="I512" s="1217"/>
      <c r="J512" s="1217"/>
      <c r="K512" s="1217"/>
      <c r="L512" s="1217"/>
      <c r="M512" s="698">
        <v>0</v>
      </c>
      <c r="N512" s="699">
        <v>0</v>
      </c>
      <c r="O512" s="700">
        <v>0</v>
      </c>
      <c r="P512" s="700">
        <v>0</v>
      </c>
      <c r="Q512" s="705">
        <v>0</v>
      </c>
      <c r="R512" s="700">
        <v>0</v>
      </c>
      <c r="S512" s="701">
        <v>0</v>
      </c>
      <c r="T512" s="700">
        <v>0</v>
      </c>
      <c r="U512" s="701">
        <v>0</v>
      </c>
      <c r="V512" s="700">
        <v>0</v>
      </c>
      <c r="W512" s="701">
        <v>0</v>
      </c>
      <c r="X512" s="700">
        <v>0</v>
      </c>
      <c r="Y512" s="701">
        <v>0</v>
      </c>
      <c r="Z512" s="700">
        <v>0</v>
      </c>
      <c r="AA512" s="701">
        <v>0</v>
      </c>
      <c r="AB512" s="706">
        <v>0</v>
      </c>
      <c r="AC512" s="698">
        <v>0</v>
      </c>
      <c r="AD512" s="1212"/>
      <c r="AE512" s="1212"/>
      <c r="AF512" s="1213"/>
    </row>
    <row r="513" spans="1:32" ht="27" customHeight="1" x14ac:dyDescent="0.2">
      <c r="A513" s="352">
        <v>237</v>
      </c>
      <c r="B513" s="751"/>
      <c r="C513" s="664"/>
      <c r="D513" s="664"/>
      <c r="E513" s="665"/>
      <c r="F513" s="1249" t="s">
        <v>532</v>
      </c>
      <c r="G513" s="1250"/>
      <c r="H513" s="1250"/>
      <c r="I513" s="1250"/>
      <c r="J513" s="1250"/>
      <c r="K513" s="1250"/>
      <c r="L513" s="1250"/>
      <c r="M513" s="698">
        <v>0</v>
      </c>
      <c r="N513" s="699">
        <v>0</v>
      </c>
      <c r="O513" s="700">
        <v>0</v>
      </c>
      <c r="P513" s="700">
        <v>0</v>
      </c>
      <c r="Q513" s="705">
        <v>0</v>
      </c>
      <c r="R513" s="700">
        <v>0</v>
      </c>
      <c r="S513" s="701">
        <v>0</v>
      </c>
      <c r="T513" s="700">
        <v>0</v>
      </c>
      <c r="U513" s="701">
        <v>0</v>
      </c>
      <c r="V513" s="700">
        <v>0</v>
      </c>
      <c r="W513" s="701">
        <v>0</v>
      </c>
      <c r="X513" s="700">
        <v>0</v>
      </c>
      <c r="Y513" s="701">
        <v>0</v>
      </c>
      <c r="Z513" s="700">
        <v>0</v>
      </c>
      <c r="AA513" s="701">
        <v>0</v>
      </c>
      <c r="AB513" s="706">
        <v>0</v>
      </c>
      <c r="AC513" s="698">
        <v>0</v>
      </c>
      <c r="AD513" s="1212"/>
      <c r="AE513" s="1212"/>
      <c r="AF513" s="1213"/>
    </row>
    <row r="514" spans="1:32" x14ac:dyDescent="0.2">
      <c r="A514" s="352">
        <v>238</v>
      </c>
      <c r="B514" s="751"/>
      <c r="C514" s="664"/>
      <c r="D514" s="582"/>
      <c r="E514" s="1205" t="s">
        <v>67</v>
      </c>
      <c r="F514" s="1205"/>
      <c r="G514" s="1205"/>
      <c r="H514" s="1205"/>
      <c r="I514" s="1205"/>
      <c r="J514" s="1205"/>
      <c r="K514" s="1205"/>
      <c r="L514" s="1206"/>
      <c r="M514" s="407">
        <f>SUBTOTAL(9,M515:M518)</f>
        <v>0</v>
      </c>
      <c r="N514" s="410">
        <f t="shared" ref="N514:AC514" si="116">SUBTOTAL(9,N515:N518)</f>
        <v>0</v>
      </c>
      <c r="O514" s="414">
        <f t="shared" si="116"/>
        <v>0</v>
      </c>
      <c r="P514" s="413">
        <f t="shared" si="116"/>
        <v>0</v>
      </c>
      <c r="Q514" s="415">
        <f t="shared" si="116"/>
        <v>0</v>
      </c>
      <c r="R514" s="414">
        <f t="shared" si="116"/>
        <v>0</v>
      </c>
      <c r="S514" s="414">
        <f t="shared" si="116"/>
        <v>0</v>
      </c>
      <c r="T514" s="414">
        <f t="shared" si="116"/>
        <v>0</v>
      </c>
      <c r="U514" s="414">
        <f t="shared" si="116"/>
        <v>0</v>
      </c>
      <c r="V514" s="414">
        <f t="shared" si="116"/>
        <v>0</v>
      </c>
      <c r="W514" s="414">
        <f t="shared" si="116"/>
        <v>0</v>
      </c>
      <c r="X514" s="414">
        <f t="shared" si="116"/>
        <v>0</v>
      </c>
      <c r="Y514" s="414">
        <f t="shared" si="116"/>
        <v>0</v>
      </c>
      <c r="Z514" s="414">
        <f t="shared" si="116"/>
        <v>0</v>
      </c>
      <c r="AA514" s="414">
        <f t="shared" si="116"/>
        <v>0</v>
      </c>
      <c r="AB514" s="424">
        <f t="shared" si="116"/>
        <v>0</v>
      </c>
      <c r="AC514" s="407">
        <f t="shared" si="116"/>
        <v>0</v>
      </c>
      <c r="AD514" s="1212"/>
      <c r="AE514" s="1212"/>
      <c r="AF514" s="1213"/>
    </row>
    <row r="515" spans="1:32" x14ac:dyDescent="0.2">
      <c r="A515" s="352">
        <v>239</v>
      </c>
      <c r="B515" s="751"/>
      <c r="C515" s="664"/>
      <c r="D515" s="656"/>
      <c r="E515" s="656"/>
      <c r="F515" s="1253" t="s">
        <v>65</v>
      </c>
      <c r="G515" s="1254"/>
      <c r="H515" s="1254"/>
      <c r="I515" s="1254"/>
      <c r="J515" s="1254"/>
      <c r="K515" s="1254"/>
      <c r="L515" s="1254"/>
      <c r="M515" s="698">
        <v>0</v>
      </c>
      <c r="N515" s="699">
        <v>0</v>
      </c>
      <c r="O515" s="700">
        <v>0</v>
      </c>
      <c r="P515" s="700">
        <v>0</v>
      </c>
      <c r="Q515" s="705">
        <v>0</v>
      </c>
      <c r="R515" s="700">
        <v>0</v>
      </c>
      <c r="S515" s="701">
        <v>0</v>
      </c>
      <c r="T515" s="700">
        <v>0</v>
      </c>
      <c r="U515" s="701">
        <v>0</v>
      </c>
      <c r="V515" s="700">
        <v>0</v>
      </c>
      <c r="W515" s="701">
        <v>0</v>
      </c>
      <c r="X515" s="700">
        <v>0</v>
      </c>
      <c r="Y515" s="701">
        <v>0</v>
      </c>
      <c r="Z515" s="700">
        <v>0</v>
      </c>
      <c r="AA515" s="701">
        <v>0</v>
      </c>
      <c r="AB515" s="706">
        <v>0</v>
      </c>
      <c r="AC515" s="698">
        <v>0</v>
      </c>
      <c r="AD515" s="1212"/>
      <c r="AE515" s="1212"/>
      <c r="AF515" s="1213"/>
    </row>
    <row r="516" spans="1:32" x14ac:dyDescent="0.2">
      <c r="A516" s="352">
        <v>240</v>
      </c>
      <c r="B516" s="751"/>
      <c r="C516" s="664"/>
      <c r="D516" s="656"/>
      <c r="E516" s="656"/>
      <c r="F516" s="1216" t="s">
        <v>68</v>
      </c>
      <c r="G516" s="1217"/>
      <c r="H516" s="1217"/>
      <c r="I516" s="1217"/>
      <c r="J516" s="1217"/>
      <c r="K516" s="1217"/>
      <c r="L516" s="1217"/>
      <c r="M516" s="698">
        <v>0</v>
      </c>
      <c r="N516" s="699">
        <v>0</v>
      </c>
      <c r="O516" s="700">
        <v>0</v>
      </c>
      <c r="P516" s="700">
        <v>0</v>
      </c>
      <c r="Q516" s="705">
        <v>0</v>
      </c>
      <c r="R516" s="700">
        <v>0</v>
      </c>
      <c r="S516" s="701">
        <v>0</v>
      </c>
      <c r="T516" s="700">
        <v>0</v>
      </c>
      <c r="U516" s="701">
        <v>0</v>
      </c>
      <c r="V516" s="700">
        <v>0</v>
      </c>
      <c r="W516" s="701">
        <v>0</v>
      </c>
      <c r="X516" s="700">
        <v>0</v>
      </c>
      <c r="Y516" s="701">
        <v>0</v>
      </c>
      <c r="Z516" s="700">
        <v>0</v>
      </c>
      <c r="AA516" s="701">
        <v>0</v>
      </c>
      <c r="AB516" s="706">
        <v>0</v>
      </c>
      <c r="AC516" s="698">
        <v>0</v>
      </c>
      <c r="AD516" s="1212"/>
      <c r="AE516" s="1212"/>
      <c r="AF516" s="1213"/>
    </row>
    <row r="517" spans="1:32" x14ac:dyDescent="0.2">
      <c r="A517" s="352">
        <v>241</v>
      </c>
      <c r="B517" s="751"/>
      <c r="C517" s="664"/>
      <c r="D517" s="365"/>
      <c r="E517" s="365"/>
      <c r="F517" s="1216" t="s">
        <v>537</v>
      </c>
      <c r="G517" s="1217"/>
      <c r="H517" s="1217"/>
      <c r="I517" s="1217"/>
      <c r="J517" s="1217"/>
      <c r="K517" s="1217"/>
      <c r="L517" s="1217"/>
      <c r="M517" s="698">
        <v>0</v>
      </c>
      <c r="N517" s="699">
        <v>0</v>
      </c>
      <c r="O517" s="700">
        <v>0</v>
      </c>
      <c r="P517" s="700">
        <v>0</v>
      </c>
      <c r="Q517" s="705">
        <v>0</v>
      </c>
      <c r="R517" s="700">
        <v>0</v>
      </c>
      <c r="S517" s="701">
        <v>0</v>
      </c>
      <c r="T517" s="700">
        <v>0</v>
      </c>
      <c r="U517" s="701">
        <v>0</v>
      </c>
      <c r="V517" s="700">
        <v>0</v>
      </c>
      <c r="W517" s="701">
        <v>0</v>
      </c>
      <c r="X517" s="700">
        <v>0</v>
      </c>
      <c r="Y517" s="701">
        <v>0</v>
      </c>
      <c r="Z517" s="700">
        <v>0</v>
      </c>
      <c r="AA517" s="701">
        <v>0</v>
      </c>
      <c r="AB517" s="706">
        <v>0</v>
      </c>
      <c r="AC517" s="698">
        <v>0</v>
      </c>
      <c r="AD517" s="1212"/>
      <c r="AE517" s="1212"/>
      <c r="AF517" s="1213"/>
    </row>
    <row r="518" spans="1:32" ht="27" customHeight="1" x14ac:dyDescent="0.2">
      <c r="A518" s="352">
        <v>242</v>
      </c>
      <c r="B518" s="751"/>
      <c r="C518" s="664"/>
      <c r="D518" s="356"/>
      <c r="E518" s="356"/>
      <c r="F518" s="1249" t="s">
        <v>532</v>
      </c>
      <c r="G518" s="1250"/>
      <c r="H518" s="1250"/>
      <c r="I518" s="1250"/>
      <c r="J518" s="1250"/>
      <c r="K518" s="1250"/>
      <c r="L518" s="1250"/>
      <c r="M518" s="698">
        <v>0</v>
      </c>
      <c r="N518" s="699">
        <v>0</v>
      </c>
      <c r="O518" s="700">
        <v>0</v>
      </c>
      <c r="P518" s="700">
        <v>0</v>
      </c>
      <c r="Q518" s="705">
        <v>0</v>
      </c>
      <c r="R518" s="700">
        <v>0</v>
      </c>
      <c r="S518" s="701">
        <v>0</v>
      </c>
      <c r="T518" s="700">
        <v>0</v>
      </c>
      <c r="U518" s="701">
        <v>0</v>
      </c>
      <c r="V518" s="700">
        <v>0</v>
      </c>
      <c r="W518" s="701">
        <v>0</v>
      </c>
      <c r="X518" s="700">
        <v>0</v>
      </c>
      <c r="Y518" s="701">
        <v>0</v>
      </c>
      <c r="Z518" s="700">
        <v>0</v>
      </c>
      <c r="AA518" s="701">
        <v>0</v>
      </c>
      <c r="AB518" s="706">
        <v>0</v>
      </c>
      <c r="AC518" s="698">
        <v>0</v>
      </c>
      <c r="AD518" s="1212"/>
      <c r="AE518" s="1212"/>
      <c r="AF518" s="1213"/>
    </row>
    <row r="519" spans="1:32" ht="15.75" customHeight="1" x14ac:dyDescent="0.2">
      <c r="A519" s="352">
        <v>243</v>
      </c>
      <c r="B519" s="751"/>
      <c r="C519" s="664"/>
      <c r="D519" s="365"/>
      <c r="E519" s="1251" t="s">
        <v>556</v>
      </c>
      <c r="F519" s="1252"/>
      <c r="G519" s="1252"/>
      <c r="H519" s="1252"/>
      <c r="I519" s="1252"/>
      <c r="J519" s="1252"/>
      <c r="K519" s="1252"/>
      <c r="L519" s="1252"/>
      <c r="M519" s="407">
        <f>SUBTOTAL(9,M520:M523)</f>
        <v>0</v>
      </c>
      <c r="N519" s="410">
        <f t="shared" ref="N519:AC519" si="117">SUBTOTAL(9,N520:N523)</f>
        <v>0</v>
      </c>
      <c r="O519" s="414">
        <f t="shared" si="117"/>
        <v>0</v>
      </c>
      <c r="P519" s="413">
        <f t="shared" si="117"/>
        <v>0</v>
      </c>
      <c r="Q519" s="415">
        <f t="shared" si="117"/>
        <v>0</v>
      </c>
      <c r="R519" s="414">
        <f t="shared" si="117"/>
        <v>0</v>
      </c>
      <c r="S519" s="414">
        <f t="shared" si="117"/>
        <v>0</v>
      </c>
      <c r="T519" s="414">
        <f t="shared" si="117"/>
        <v>0</v>
      </c>
      <c r="U519" s="414">
        <f t="shared" si="117"/>
        <v>0</v>
      </c>
      <c r="V519" s="414">
        <f t="shared" si="117"/>
        <v>0</v>
      </c>
      <c r="W519" s="414">
        <f t="shared" si="117"/>
        <v>0</v>
      </c>
      <c r="X519" s="414">
        <f t="shared" si="117"/>
        <v>0</v>
      </c>
      <c r="Y519" s="414">
        <f t="shared" si="117"/>
        <v>0</v>
      </c>
      <c r="Z519" s="414">
        <f t="shared" si="117"/>
        <v>0</v>
      </c>
      <c r="AA519" s="414">
        <f t="shared" si="117"/>
        <v>0</v>
      </c>
      <c r="AB519" s="424">
        <f t="shared" si="117"/>
        <v>0</v>
      </c>
      <c r="AC519" s="407">
        <f t="shared" si="117"/>
        <v>0</v>
      </c>
      <c r="AD519" s="1212"/>
      <c r="AE519" s="1212"/>
      <c r="AF519" s="1213"/>
    </row>
    <row r="520" spans="1:32" x14ac:dyDescent="0.2">
      <c r="A520" s="352">
        <v>244</v>
      </c>
      <c r="B520" s="751"/>
      <c r="C520" s="664"/>
      <c r="D520" s="656"/>
      <c r="E520" s="656"/>
      <c r="F520" s="1253" t="s">
        <v>65</v>
      </c>
      <c r="G520" s="1254"/>
      <c r="H520" s="1254"/>
      <c r="I520" s="1254"/>
      <c r="J520" s="1254"/>
      <c r="K520" s="1254"/>
      <c r="L520" s="1254"/>
      <c r="M520" s="698">
        <v>0</v>
      </c>
      <c r="N520" s="699">
        <v>0</v>
      </c>
      <c r="O520" s="700">
        <v>0</v>
      </c>
      <c r="P520" s="700">
        <v>0</v>
      </c>
      <c r="Q520" s="705">
        <v>0</v>
      </c>
      <c r="R520" s="700">
        <v>0</v>
      </c>
      <c r="S520" s="701">
        <v>0</v>
      </c>
      <c r="T520" s="700">
        <v>0</v>
      </c>
      <c r="U520" s="701">
        <v>0</v>
      </c>
      <c r="V520" s="700">
        <v>0</v>
      </c>
      <c r="W520" s="701">
        <v>0</v>
      </c>
      <c r="X520" s="700">
        <v>0</v>
      </c>
      <c r="Y520" s="701">
        <v>0</v>
      </c>
      <c r="Z520" s="700">
        <v>0</v>
      </c>
      <c r="AA520" s="701">
        <v>0</v>
      </c>
      <c r="AB520" s="706">
        <v>0</v>
      </c>
      <c r="AC520" s="698">
        <v>0</v>
      </c>
      <c r="AD520" s="1212"/>
      <c r="AE520" s="1212"/>
      <c r="AF520" s="1213"/>
    </row>
    <row r="521" spans="1:32" x14ac:dyDescent="0.2">
      <c r="A521" s="352">
        <v>245</v>
      </c>
      <c r="B521" s="751"/>
      <c r="C521" s="664"/>
      <c r="D521" s="366"/>
      <c r="E521" s="366"/>
      <c r="F521" s="1216" t="s">
        <v>68</v>
      </c>
      <c r="G521" s="1217"/>
      <c r="H521" s="1217"/>
      <c r="I521" s="1217"/>
      <c r="J521" s="1217"/>
      <c r="K521" s="1217"/>
      <c r="L521" s="1217"/>
      <c r="M521" s="698">
        <v>0</v>
      </c>
      <c r="N521" s="699">
        <v>0</v>
      </c>
      <c r="O521" s="700">
        <v>0</v>
      </c>
      <c r="P521" s="700">
        <v>0</v>
      </c>
      <c r="Q521" s="705">
        <v>0</v>
      </c>
      <c r="R521" s="700">
        <v>0</v>
      </c>
      <c r="S521" s="701">
        <v>0</v>
      </c>
      <c r="T521" s="700">
        <v>0</v>
      </c>
      <c r="U521" s="701">
        <v>0</v>
      </c>
      <c r="V521" s="700">
        <v>0</v>
      </c>
      <c r="W521" s="701">
        <v>0</v>
      </c>
      <c r="X521" s="700">
        <v>0</v>
      </c>
      <c r="Y521" s="701">
        <v>0</v>
      </c>
      <c r="Z521" s="700">
        <v>0</v>
      </c>
      <c r="AA521" s="701">
        <v>0</v>
      </c>
      <c r="AB521" s="706">
        <v>0</v>
      </c>
      <c r="AC521" s="698">
        <v>0</v>
      </c>
      <c r="AD521" s="1212"/>
      <c r="AE521" s="1212"/>
      <c r="AF521" s="1213"/>
    </row>
    <row r="522" spans="1:32" x14ac:dyDescent="0.2">
      <c r="A522" s="352">
        <v>246</v>
      </c>
      <c r="B522" s="751"/>
      <c r="C522" s="664"/>
      <c r="D522" s="366"/>
      <c r="E522" s="366"/>
      <c r="F522" s="1216" t="s">
        <v>537</v>
      </c>
      <c r="G522" s="1217"/>
      <c r="H522" s="1217"/>
      <c r="I522" s="1217"/>
      <c r="J522" s="1217"/>
      <c r="K522" s="1217"/>
      <c r="L522" s="1217"/>
      <c r="M522" s="698">
        <v>0</v>
      </c>
      <c r="N522" s="699">
        <v>0</v>
      </c>
      <c r="O522" s="700">
        <v>0</v>
      </c>
      <c r="P522" s="700">
        <v>0</v>
      </c>
      <c r="Q522" s="705">
        <v>0</v>
      </c>
      <c r="R522" s="700">
        <v>0</v>
      </c>
      <c r="S522" s="701">
        <v>0</v>
      </c>
      <c r="T522" s="700">
        <v>0</v>
      </c>
      <c r="U522" s="701">
        <v>0</v>
      </c>
      <c r="V522" s="700">
        <v>0</v>
      </c>
      <c r="W522" s="701">
        <v>0</v>
      </c>
      <c r="X522" s="700">
        <v>0</v>
      </c>
      <c r="Y522" s="701">
        <v>0</v>
      </c>
      <c r="Z522" s="700">
        <v>0</v>
      </c>
      <c r="AA522" s="701">
        <v>0</v>
      </c>
      <c r="AB522" s="706">
        <v>0</v>
      </c>
      <c r="AC522" s="698">
        <v>0</v>
      </c>
      <c r="AD522" s="1212"/>
      <c r="AE522" s="1212"/>
      <c r="AF522" s="1213"/>
    </row>
    <row r="523" spans="1:32" ht="27" customHeight="1" x14ac:dyDescent="0.2">
      <c r="A523" s="352">
        <v>247</v>
      </c>
      <c r="B523" s="751"/>
      <c r="C523" s="664"/>
      <c r="D523" s="371"/>
      <c r="E523" s="371"/>
      <c r="F523" s="1216" t="s">
        <v>532</v>
      </c>
      <c r="G523" s="1217"/>
      <c r="H523" s="1217"/>
      <c r="I523" s="1217"/>
      <c r="J523" s="1217"/>
      <c r="K523" s="1217"/>
      <c r="L523" s="1217"/>
      <c r="M523" s="698">
        <v>0</v>
      </c>
      <c r="N523" s="699">
        <v>0</v>
      </c>
      <c r="O523" s="700">
        <v>0</v>
      </c>
      <c r="P523" s="700">
        <v>0</v>
      </c>
      <c r="Q523" s="705">
        <v>0</v>
      </c>
      <c r="R523" s="700">
        <v>0</v>
      </c>
      <c r="S523" s="701">
        <v>0</v>
      </c>
      <c r="T523" s="700">
        <v>0</v>
      </c>
      <c r="U523" s="701">
        <v>0</v>
      </c>
      <c r="V523" s="700">
        <v>0</v>
      </c>
      <c r="W523" s="701">
        <v>0</v>
      </c>
      <c r="X523" s="700">
        <v>0</v>
      </c>
      <c r="Y523" s="701">
        <v>0</v>
      </c>
      <c r="Z523" s="700">
        <v>0</v>
      </c>
      <c r="AA523" s="701">
        <v>0</v>
      </c>
      <c r="AB523" s="706">
        <v>0</v>
      </c>
      <c r="AC523" s="698">
        <v>0</v>
      </c>
      <c r="AD523" s="1212"/>
      <c r="AE523" s="1212"/>
      <c r="AF523" s="1213"/>
    </row>
    <row r="524" spans="1:32" ht="15" customHeight="1" x14ac:dyDescent="0.2">
      <c r="A524" s="352">
        <v>129</v>
      </c>
      <c r="B524" s="751"/>
      <c r="C524" s="367"/>
      <c r="D524" s="1234" t="s">
        <v>13</v>
      </c>
      <c r="E524" s="1259"/>
      <c r="F524" s="1259"/>
      <c r="G524" s="1259"/>
      <c r="H524" s="1259"/>
      <c r="I524" s="1259"/>
      <c r="J524" s="1259"/>
      <c r="K524" s="1259"/>
      <c r="L524" s="1259"/>
      <c r="M524" s="1235"/>
      <c r="N524" s="1235"/>
      <c r="O524" s="1235"/>
      <c r="P524" s="1235"/>
      <c r="Q524" s="1235"/>
      <c r="R524" s="1235"/>
      <c r="S524" s="1235"/>
      <c r="T524" s="1235"/>
      <c r="U524" s="1235"/>
      <c r="V524" s="1235"/>
      <c r="W524" s="1235"/>
      <c r="X524" s="1235"/>
      <c r="Y524" s="1235"/>
      <c r="Z524" s="1235"/>
      <c r="AA524" s="1235"/>
      <c r="AB524" s="1235"/>
      <c r="AC524" s="1235"/>
      <c r="AD524" s="1235"/>
      <c r="AE524" s="1235"/>
      <c r="AF524" s="1258"/>
    </row>
    <row r="525" spans="1:32" ht="15" customHeight="1" x14ac:dyDescent="0.2">
      <c r="A525" s="352">
        <v>130</v>
      </c>
      <c r="B525" s="751"/>
      <c r="C525" s="367"/>
      <c r="D525" s="367"/>
      <c r="E525" s="1251" t="s">
        <v>14</v>
      </c>
      <c r="F525" s="1252"/>
      <c r="G525" s="1252"/>
      <c r="H525" s="1252"/>
      <c r="I525" s="1252"/>
      <c r="J525" s="1252"/>
      <c r="K525" s="1252"/>
      <c r="L525" s="1252"/>
      <c r="M525" s="407">
        <f>SUBTOTAL(9,M526:M528)</f>
        <v>0</v>
      </c>
      <c r="N525" s="410">
        <f t="shared" ref="N525:AC525" si="118">SUBTOTAL(9,N526:N528)</f>
        <v>0</v>
      </c>
      <c r="O525" s="414">
        <f t="shared" si="118"/>
        <v>0</v>
      </c>
      <c r="P525" s="413">
        <f t="shared" si="118"/>
        <v>0</v>
      </c>
      <c r="Q525" s="415">
        <f t="shared" si="118"/>
        <v>0</v>
      </c>
      <c r="R525" s="414">
        <f t="shared" si="118"/>
        <v>0</v>
      </c>
      <c r="S525" s="414">
        <f t="shared" si="118"/>
        <v>0</v>
      </c>
      <c r="T525" s="414">
        <f t="shared" si="118"/>
        <v>0</v>
      </c>
      <c r="U525" s="414">
        <f t="shared" si="118"/>
        <v>0</v>
      </c>
      <c r="V525" s="414">
        <f t="shared" si="118"/>
        <v>0</v>
      </c>
      <c r="W525" s="414">
        <f t="shared" si="118"/>
        <v>0</v>
      </c>
      <c r="X525" s="414">
        <f t="shared" si="118"/>
        <v>0</v>
      </c>
      <c r="Y525" s="414">
        <f t="shared" si="118"/>
        <v>0</v>
      </c>
      <c r="Z525" s="414">
        <f t="shared" si="118"/>
        <v>0</v>
      </c>
      <c r="AA525" s="414">
        <f t="shared" si="118"/>
        <v>0</v>
      </c>
      <c r="AB525" s="424">
        <f t="shared" si="118"/>
        <v>0</v>
      </c>
      <c r="AC525" s="407">
        <f t="shared" si="118"/>
        <v>0</v>
      </c>
      <c r="AD525" s="1247"/>
      <c r="AE525" s="1247"/>
      <c r="AF525" s="1248"/>
    </row>
    <row r="526" spans="1:32" ht="15" customHeight="1" x14ac:dyDescent="0.2">
      <c r="A526" s="352">
        <v>131</v>
      </c>
      <c r="B526" s="751"/>
      <c r="C526" s="367"/>
      <c r="D526" s="367"/>
      <c r="E526" s="368"/>
      <c r="F526" s="1253" t="s">
        <v>112</v>
      </c>
      <c r="G526" s="1254"/>
      <c r="H526" s="1254"/>
      <c r="I526" s="1254"/>
      <c r="J526" s="1254"/>
      <c r="K526" s="1254"/>
      <c r="L526" s="1254"/>
      <c r="M526" s="698">
        <v>0</v>
      </c>
      <c r="N526" s="699">
        <v>0</v>
      </c>
      <c r="O526" s="700">
        <v>0</v>
      </c>
      <c r="P526" s="700">
        <v>0</v>
      </c>
      <c r="Q526" s="705">
        <v>0</v>
      </c>
      <c r="R526" s="700">
        <v>0</v>
      </c>
      <c r="S526" s="701">
        <v>0</v>
      </c>
      <c r="T526" s="700">
        <v>0</v>
      </c>
      <c r="U526" s="701">
        <v>0</v>
      </c>
      <c r="V526" s="700">
        <v>0</v>
      </c>
      <c r="W526" s="701">
        <v>0</v>
      </c>
      <c r="X526" s="700">
        <v>0</v>
      </c>
      <c r="Y526" s="701">
        <v>0</v>
      </c>
      <c r="Z526" s="700">
        <v>0</v>
      </c>
      <c r="AA526" s="701">
        <v>0</v>
      </c>
      <c r="AB526" s="706">
        <v>0</v>
      </c>
      <c r="AC526" s="698">
        <v>0</v>
      </c>
      <c r="AD526" s="1212"/>
      <c r="AE526" s="1212"/>
      <c r="AF526" s="1213"/>
    </row>
    <row r="527" spans="1:32" ht="15" customHeight="1" x14ac:dyDescent="0.2">
      <c r="A527" s="352">
        <v>132</v>
      </c>
      <c r="B527" s="751"/>
      <c r="C527" s="367"/>
      <c r="D527" s="367"/>
      <c r="E527" s="368"/>
      <c r="F527" s="1216" t="s">
        <v>113</v>
      </c>
      <c r="G527" s="1217"/>
      <c r="H527" s="1217"/>
      <c r="I527" s="1217"/>
      <c r="J527" s="1217"/>
      <c r="K527" s="1217"/>
      <c r="L527" s="1217"/>
      <c r="M527" s="698">
        <v>0</v>
      </c>
      <c r="N527" s="699">
        <v>0</v>
      </c>
      <c r="O527" s="700">
        <v>0</v>
      </c>
      <c r="P527" s="700">
        <v>0</v>
      </c>
      <c r="Q527" s="705">
        <v>0</v>
      </c>
      <c r="R527" s="700">
        <v>0</v>
      </c>
      <c r="S527" s="701">
        <v>0</v>
      </c>
      <c r="T527" s="700">
        <v>0</v>
      </c>
      <c r="U527" s="701">
        <v>0</v>
      </c>
      <c r="V527" s="700">
        <v>0</v>
      </c>
      <c r="W527" s="701">
        <v>0</v>
      </c>
      <c r="X527" s="700">
        <v>0</v>
      </c>
      <c r="Y527" s="701">
        <v>0</v>
      </c>
      <c r="Z527" s="700">
        <v>0</v>
      </c>
      <c r="AA527" s="701">
        <v>0</v>
      </c>
      <c r="AB527" s="706">
        <v>0</v>
      </c>
      <c r="AC527" s="698">
        <v>0</v>
      </c>
      <c r="AD527" s="1212"/>
      <c r="AE527" s="1212"/>
      <c r="AF527" s="1213"/>
    </row>
    <row r="528" spans="1:32" ht="15" customHeight="1" x14ac:dyDescent="0.2">
      <c r="A528" s="352">
        <v>133</v>
      </c>
      <c r="B528" s="751"/>
      <c r="C528" s="367"/>
      <c r="D528" s="367"/>
      <c r="E528" s="368"/>
      <c r="F528" s="1249" t="s">
        <v>557</v>
      </c>
      <c r="G528" s="1250"/>
      <c r="H528" s="1250"/>
      <c r="I528" s="1250"/>
      <c r="J528" s="1250"/>
      <c r="K528" s="1250"/>
      <c r="L528" s="1250"/>
      <c r="M528" s="698">
        <v>0</v>
      </c>
      <c r="N528" s="699">
        <v>0</v>
      </c>
      <c r="O528" s="700">
        <v>0</v>
      </c>
      <c r="P528" s="700">
        <v>0</v>
      </c>
      <c r="Q528" s="705">
        <v>0</v>
      </c>
      <c r="R528" s="700">
        <v>0</v>
      </c>
      <c r="S528" s="701">
        <v>0</v>
      </c>
      <c r="T528" s="700">
        <v>0</v>
      </c>
      <c r="U528" s="701">
        <v>0</v>
      </c>
      <c r="V528" s="700">
        <v>0</v>
      </c>
      <c r="W528" s="701">
        <v>0</v>
      </c>
      <c r="X528" s="700">
        <v>0</v>
      </c>
      <c r="Y528" s="701">
        <v>0</v>
      </c>
      <c r="Z528" s="700">
        <v>0</v>
      </c>
      <c r="AA528" s="701">
        <v>0</v>
      </c>
      <c r="AB528" s="706">
        <v>0</v>
      </c>
      <c r="AC528" s="698">
        <v>0</v>
      </c>
      <c r="AD528" s="1212"/>
      <c r="AE528" s="1212"/>
      <c r="AF528" s="1213"/>
    </row>
    <row r="529" spans="1:32" ht="15" customHeight="1" x14ac:dyDescent="0.2">
      <c r="A529" s="352">
        <v>134</v>
      </c>
      <c r="B529" s="751"/>
      <c r="C529" s="367"/>
      <c r="D529" s="367"/>
      <c r="E529" s="1251" t="s">
        <v>15</v>
      </c>
      <c r="F529" s="1252"/>
      <c r="G529" s="1252"/>
      <c r="H529" s="1252"/>
      <c r="I529" s="1252"/>
      <c r="J529" s="1252"/>
      <c r="K529" s="1252"/>
      <c r="L529" s="1252"/>
      <c r="M529" s="407">
        <f>SUBTOTAL(9,M530:M532)</f>
        <v>0</v>
      </c>
      <c r="N529" s="410">
        <f t="shared" ref="N529:AC529" si="119">SUBTOTAL(9,N530:N532)</f>
        <v>0</v>
      </c>
      <c r="O529" s="414">
        <f t="shared" si="119"/>
        <v>0</v>
      </c>
      <c r="P529" s="413">
        <f t="shared" si="119"/>
        <v>0</v>
      </c>
      <c r="Q529" s="415">
        <f t="shared" si="119"/>
        <v>0</v>
      </c>
      <c r="R529" s="414">
        <f t="shared" si="119"/>
        <v>0</v>
      </c>
      <c r="S529" s="414">
        <f t="shared" si="119"/>
        <v>0</v>
      </c>
      <c r="T529" s="414">
        <f t="shared" si="119"/>
        <v>0</v>
      </c>
      <c r="U529" s="414">
        <f t="shared" si="119"/>
        <v>0</v>
      </c>
      <c r="V529" s="414">
        <f t="shared" si="119"/>
        <v>0</v>
      </c>
      <c r="W529" s="414">
        <f t="shared" si="119"/>
        <v>0</v>
      </c>
      <c r="X529" s="414">
        <f t="shared" si="119"/>
        <v>0</v>
      </c>
      <c r="Y529" s="414">
        <f t="shared" si="119"/>
        <v>0</v>
      </c>
      <c r="Z529" s="414">
        <f t="shared" si="119"/>
        <v>0</v>
      </c>
      <c r="AA529" s="414">
        <f t="shared" si="119"/>
        <v>0</v>
      </c>
      <c r="AB529" s="424">
        <f t="shared" si="119"/>
        <v>0</v>
      </c>
      <c r="AC529" s="407">
        <f t="shared" si="119"/>
        <v>0</v>
      </c>
      <c r="AD529" s="1212"/>
      <c r="AE529" s="1212"/>
      <c r="AF529" s="1213"/>
    </row>
    <row r="530" spans="1:32" ht="15" customHeight="1" x14ac:dyDescent="0.2">
      <c r="A530" s="352">
        <v>135</v>
      </c>
      <c r="B530" s="751"/>
      <c r="C530" s="367"/>
      <c r="D530" s="367"/>
      <c r="E530" s="368"/>
      <c r="F530" s="1253" t="s">
        <v>109</v>
      </c>
      <c r="G530" s="1254"/>
      <c r="H530" s="1254"/>
      <c r="I530" s="1254"/>
      <c r="J530" s="1254"/>
      <c r="K530" s="1254"/>
      <c r="L530" s="1254"/>
      <c r="M530" s="698">
        <v>0</v>
      </c>
      <c r="N530" s="699">
        <v>0</v>
      </c>
      <c r="O530" s="700">
        <v>0</v>
      </c>
      <c r="P530" s="700">
        <v>0</v>
      </c>
      <c r="Q530" s="705">
        <v>0</v>
      </c>
      <c r="R530" s="700">
        <v>0</v>
      </c>
      <c r="S530" s="701">
        <v>0</v>
      </c>
      <c r="T530" s="700">
        <v>0</v>
      </c>
      <c r="U530" s="701">
        <v>0</v>
      </c>
      <c r="V530" s="700">
        <v>0</v>
      </c>
      <c r="W530" s="701">
        <v>0</v>
      </c>
      <c r="X530" s="700">
        <v>0</v>
      </c>
      <c r="Y530" s="701">
        <v>0</v>
      </c>
      <c r="Z530" s="700">
        <v>0</v>
      </c>
      <c r="AA530" s="701">
        <v>0</v>
      </c>
      <c r="AB530" s="706">
        <v>0</v>
      </c>
      <c r="AC530" s="698">
        <v>0</v>
      </c>
      <c r="AD530" s="1212"/>
      <c r="AE530" s="1212"/>
      <c r="AF530" s="1213"/>
    </row>
    <row r="531" spans="1:32" ht="15" customHeight="1" x14ac:dyDescent="0.2">
      <c r="A531" s="352">
        <v>136</v>
      </c>
      <c r="B531" s="751"/>
      <c r="C531" s="367"/>
      <c r="D531" s="367"/>
      <c r="E531" s="368"/>
      <c r="F531" s="1216" t="s">
        <v>110</v>
      </c>
      <c r="G531" s="1217"/>
      <c r="H531" s="1217"/>
      <c r="I531" s="1217"/>
      <c r="J531" s="1217"/>
      <c r="K531" s="1217"/>
      <c r="L531" s="1217"/>
      <c r="M531" s="698">
        <v>0</v>
      </c>
      <c r="N531" s="699">
        <v>0</v>
      </c>
      <c r="O531" s="700">
        <v>0</v>
      </c>
      <c r="P531" s="700">
        <v>0</v>
      </c>
      <c r="Q531" s="705">
        <v>0</v>
      </c>
      <c r="R531" s="700">
        <v>0</v>
      </c>
      <c r="S531" s="701">
        <v>0</v>
      </c>
      <c r="T531" s="700">
        <v>0</v>
      </c>
      <c r="U531" s="701">
        <v>0</v>
      </c>
      <c r="V531" s="700">
        <v>0</v>
      </c>
      <c r="W531" s="701">
        <v>0</v>
      </c>
      <c r="X531" s="700">
        <v>0</v>
      </c>
      <c r="Y531" s="701">
        <v>0</v>
      </c>
      <c r="Z531" s="700">
        <v>0</v>
      </c>
      <c r="AA531" s="701">
        <v>0</v>
      </c>
      <c r="AB531" s="706">
        <v>0</v>
      </c>
      <c r="AC531" s="698">
        <v>0</v>
      </c>
      <c r="AD531" s="1212"/>
      <c r="AE531" s="1212"/>
      <c r="AF531" s="1213"/>
    </row>
    <row r="532" spans="1:32" ht="15" customHeight="1" x14ac:dyDescent="0.2">
      <c r="A532" s="352">
        <v>137</v>
      </c>
      <c r="B532" s="751"/>
      <c r="C532" s="367"/>
      <c r="D532" s="367"/>
      <c r="E532" s="368"/>
      <c r="F532" s="1249" t="s">
        <v>111</v>
      </c>
      <c r="G532" s="1250"/>
      <c r="H532" s="1250"/>
      <c r="I532" s="1250"/>
      <c r="J532" s="1250"/>
      <c r="K532" s="1250"/>
      <c r="L532" s="1250"/>
      <c r="M532" s="698">
        <v>0</v>
      </c>
      <c r="N532" s="699">
        <v>0</v>
      </c>
      <c r="O532" s="700">
        <v>0</v>
      </c>
      <c r="P532" s="700">
        <v>0</v>
      </c>
      <c r="Q532" s="705">
        <v>0</v>
      </c>
      <c r="R532" s="700">
        <v>0</v>
      </c>
      <c r="S532" s="701">
        <v>0</v>
      </c>
      <c r="T532" s="700">
        <v>0</v>
      </c>
      <c r="U532" s="701">
        <v>0</v>
      </c>
      <c r="V532" s="700">
        <v>0</v>
      </c>
      <c r="W532" s="701">
        <v>0</v>
      </c>
      <c r="X532" s="700">
        <v>0</v>
      </c>
      <c r="Y532" s="701">
        <v>0</v>
      </c>
      <c r="Z532" s="700">
        <v>0</v>
      </c>
      <c r="AA532" s="701">
        <v>0</v>
      </c>
      <c r="AB532" s="706">
        <v>0</v>
      </c>
      <c r="AC532" s="698">
        <v>0</v>
      </c>
      <c r="AD532" s="1212"/>
      <c r="AE532" s="1212"/>
      <c r="AF532" s="1213"/>
    </row>
    <row r="533" spans="1:32" ht="15" customHeight="1" x14ac:dyDescent="0.2">
      <c r="A533" s="352">
        <v>138</v>
      </c>
      <c r="B533" s="751"/>
      <c r="C533" s="367"/>
      <c r="D533" s="367"/>
      <c r="E533" s="1251" t="s">
        <v>18</v>
      </c>
      <c r="F533" s="1252"/>
      <c r="G533" s="1252"/>
      <c r="H533" s="1252"/>
      <c r="I533" s="1252"/>
      <c r="J533" s="1252"/>
      <c r="K533" s="1252"/>
      <c r="L533" s="1252"/>
      <c r="M533" s="407">
        <f>SUBTOTAL(9,M534:M536)</f>
        <v>0</v>
      </c>
      <c r="N533" s="410">
        <f t="shared" ref="N533:AC533" si="120">SUBTOTAL(9,N534:N536)</f>
        <v>0</v>
      </c>
      <c r="O533" s="414">
        <f t="shared" si="120"/>
        <v>0</v>
      </c>
      <c r="P533" s="413">
        <f t="shared" si="120"/>
        <v>0</v>
      </c>
      <c r="Q533" s="415">
        <f t="shared" si="120"/>
        <v>0</v>
      </c>
      <c r="R533" s="414">
        <f t="shared" si="120"/>
        <v>0</v>
      </c>
      <c r="S533" s="414">
        <f t="shared" si="120"/>
        <v>0</v>
      </c>
      <c r="T533" s="414">
        <f t="shared" si="120"/>
        <v>0</v>
      </c>
      <c r="U533" s="414">
        <f t="shared" si="120"/>
        <v>0</v>
      </c>
      <c r="V533" s="414">
        <f t="shared" si="120"/>
        <v>0</v>
      </c>
      <c r="W533" s="414">
        <f t="shared" si="120"/>
        <v>0</v>
      </c>
      <c r="X533" s="414">
        <f t="shared" si="120"/>
        <v>0</v>
      </c>
      <c r="Y533" s="414">
        <f t="shared" si="120"/>
        <v>0</v>
      </c>
      <c r="Z533" s="414">
        <f t="shared" si="120"/>
        <v>0</v>
      </c>
      <c r="AA533" s="414">
        <f t="shared" si="120"/>
        <v>0</v>
      </c>
      <c r="AB533" s="424">
        <f t="shared" si="120"/>
        <v>0</v>
      </c>
      <c r="AC533" s="407">
        <f t="shared" si="120"/>
        <v>0</v>
      </c>
      <c r="AD533" s="1212"/>
      <c r="AE533" s="1212"/>
      <c r="AF533" s="1213"/>
    </row>
    <row r="534" spans="1:32" ht="15" customHeight="1" x14ac:dyDescent="0.2">
      <c r="A534" s="352">
        <v>139</v>
      </c>
      <c r="B534" s="751"/>
      <c r="C534" s="367"/>
      <c r="D534" s="367"/>
      <c r="E534" s="368"/>
      <c r="F534" s="1253" t="s">
        <v>114</v>
      </c>
      <c r="G534" s="1254"/>
      <c r="H534" s="1254"/>
      <c r="I534" s="1254"/>
      <c r="J534" s="1254"/>
      <c r="K534" s="1254"/>
      <c r="L534" s="1254"/>
      <c r="M534" s="698">
        <v>0</v>
      </c>
      <c r="N534" s="699">
        <v>0</v>
      </c>
      <c r="O534" s="700">
        <v>0</v>
      </c>
      <c r="P534" s="700">
        <v>0</v>
      </c>
      <c r="Q534" s="705">
        <v>0</v>
      </c>
      <c r="R534" s="700">
        <v>0</v>
      </c>
      <c r="S534" s="701">
        <v>0</v>
      </c>
      <c r="T534" s="700">
        <v>0</v>
      </c>
      <c r="U534" s="701">
        <v>0</v>
      </c>
      <c r="V534" s="700">
        <v>0</v>
      </c>
      <c r="W534" s="701">
        <v>0</v>
      </c>
      <c r="X534" s="700">
        <v>0</v>
      </c>
      <c r="Y534" s="701">
        <v>0</v>
      </c>
      <c r="Z534" s="700">
        <v>0</v>
      </c>
      <c r="AA534" s="701">
        <v>0</v>
      </c>
      <c r="AB534" s="706">
        <v>0</v>
      </c>
      <c r="AC534" s="698">
        <v>0</v>
      </c>
      <c r="AD534" s="1212"/>
      <c r="AE534" s="1212"/>
      <c r="AF534" s="1213"/>
    </row>
    <row r="535" spans="1:32" ht="15" customHeight="1" x14ac:dyDescent="0.2">
      <c r="A535" s="352">
        <v>140</v>
      </c>
      <c r="B535" s="751"/>
      <c r="C535" s="367"/>
      <c r="D535" s="367"/>
      <c r="E535" s="368"/>
      <c r="F535" s="1216" t="s">
        <v>115</v>
      </c>
      <c r="G535" s="1217"/>
      <c r="H535" s="1217"/>
      <c r="I535" s="1217"/>
      <c r="J535" s="1217"/>
      <c r="K535" s="1217"/>
      <c r="L535" s="1217"/>
      <c r="M535" s="698">
        <v>0</v>
      </c>
      <c r="N535" s="699">
        <v>0</v>
      </c>
      <c r="O535" s="700">
        <v>0</v>
      </c>
      <c r="P535" s="700">
        <v>0</v>
      </c>
      <c r="Q535" s="705">
        <v>0</v>
      </c>
      <c r="R535" s="700">
        <v>0</v>
      </c>
      <c r="S535" s="701">
        <v>0</v>
      </c>
      <c r="T535" s="700">
        <v>0</v>
      </c>
      <c r="U535" s="701">
        <v>0</v>
      </c>
      <c r="V535" s="700">
        <v>0</v>
      </c>
      <c r="W535" s="701">
        <v>0</v>
      </c>
      <c r="X535" s="700">
        <v>0</v>
      </c>
      <c r="Y535" s="701">
        <v>0</v>
      </c>
      <c r="Z535" s="700">
        <v>0</v>
      </c>
      <c r="AA535" s="701">
        <v>0</v>
      </c>
      <c r="AB535" s="706">
        <v>0</v>
      </c>
      <c r="AC535" s="698">
        <v>0</v>
      </c>
      <c r="AD535" s="1212"/>
      <c r="AE535" s="1212"/>
      <c r="AF535" s="1213"/>
    </row>
    <row r="536" spans="1:32" ht="15" customHeight="1" x14ac:dyDescent="0.2">
      <c r="A536" s="352">
        <v>141</v>
      </c>
      <c r="B536" s="751"/>
      <c r="C536" s="367"/>
      <c r="D536" s="367"/>
      <c r="E536" s="368"/>
      <c r="F536" s="1216" t="s">
        <v>558</v>
      </c>
      <c r="G536" s="1217"/>
      <c r="H536" s="1217"/>
      <c r="I536" s="1217"/>
      <c r="J536" s="1217"/>
      <c r="K536" s="1217"/>
      <c r="L536" s="1217"/>
      <c r="M536" s="698">
        <v>0</v>
      </c>
      <c r="N536" s="699">
        <v>0</v>
      </c>
      <c r="O536" s="700">
        <v>0</v>
      </c>
      <c r="P536" s="700">
        <v>0</v>
      </c>
      <c r="Q536" s="705">
        <v>0</v>
      </c>
      <c r="R536" s="700">
        <v>0</v>
      </c>
      <c r="S536" s="701">
        <v>0</v>
      </c>
      <c r="T536" s="700">
        <v>0</v>
      </c>
      <c r="U536" s="701">
        <v>0</v>
      </c>
      <c r="V536" s="700">
        <v>0</v>
      </c>
      <c r="W536" s="701">
        <v>0</v>
      </c>
      <c r="X536" s="700">
        <v>0</v>
      </c>
      <c r="Y536" s="701">
        <v>0</v>
      </c>
      <c r="Z536" s="700">
        <v>0</v>
      </c>
      <c r="AA536" s="701">
        <v>0</v>
      </c>
      <c r="AB536" s="706">
        <v>0</v>
      </c>
      <c r="AC536" s="698">
        <v>0</v>
      </c>
      <c r="AD536" s="1212"/>
      <c r="AE536" s="1212"/>
      <c r="AF536" s="1213"/>
    </row>
    <row r="537" spans="1:32" ht="15" customHeight="1" x14ac:dyDescent="0.2">
      <c r="A537" s="352">
        <v>142</v>
      </c>
      <c r="B537" s="751"/>
      <c r="C537" s="367"/>
      <c r="D537" s="1234" t="s">
        <v>22</v>
      </c>
      <c r="E537" s="1235"/>
      <c r="F537" s="1235"/>
      <c r="G537" s="1235"/>
      <c r="H537" s="1235"/>
      <c r="I537" s="1235"/>
      <c r="J537" s="1235"/>
      <c r="K537" s="1235"/>
      <c r="L537" s="1235"/>
      <c r="M537" s="1235"/>
      <c r="N537" s="1235"/>
      <c r="O537" s="1235"/>
      <c r="P537" s="1235"/>
      <c r="Q537" s="1235"/>
      <c r="R537" s="1235"/>
      <c r="S537" s="1235"/>
      <c r="T537" s="1235"/>
      <c r="U537" s="1235"/>
      <c r="V537" s="1235"/>
      <c r="W537" s="1235"/>
      <c r="X537" s="1235"/>
      <c r="Y537" s="1235"/>
      <c r="Z537" s="1235"/>
      <c r="AA537" s="1235"/>
      <c r="AB537" s="1235"/>
      <c r="AC537" s="1235"/>
      <c r="AD537" s="1235"/>
      <c r="AE537" s="1235"/>
      <c r="AF537" s="1258"/>
    </row>
    <row r="538" spans="1:32" ht="15" customHeight="1" x14ac:dyDescent="0.2">
      <c r="A538" s="352">
        <v>143</v>
      </c>
      <c r="B538" s="751"/>
      <c r="C538" s="367"/>
      <c r="D538" s="367"/>
      <c r="E538" s="1276" t="s">
        <v>118</v>
      </c>
      <c r="F538" s="1277"/>
      <c r="G538" s="1277"/>
      <c r="H538" s="1277"/>
      <c r="I538" s="1277"/>
      <c r="J538" s="1277"/>
      <c r="K538" s="1277"/>
      <c r="L538" s="1277"/>
      <c r="M538" s="407">
        <f>SUBTOTAL(9,M539:M540)</f>
        <v>0</v>
      </c>
      <c r="N538" s="410">
        <f t="shared" ref="N538:AC538" si="121">SUBTOTAL(9,N539:N540)</f>
        <v>0</v>
      </c>
      <c r="O538" s="414">
        <f t="shared" si="121"/>
        <v>0</v>
      </c>
      <c r="P538" s="413">
        <f t="shared" si="121"/>
        <v>0</v>
      </c>
      <c r="Q538" s="415">
        <f t="shared" si="121"/>
        <v>0</v>
      </c>
      <c r="R538" s="414">
        <f t="shared" si="121"/>
        <v>0</v>
      </c>
      <c r="S538" s="414">
        <f t="shared" si="121"/>
        <v>0</v>
      </c>
      <c r="T538" s="414">
        <f t="shared" si="121"/>
        <v>0</v>
      </c>
      <c r="U538" s="414">
        <f t="shared" si="121"/>
        <v>0</v>
      </c>
      <c r="V538" s="414">
        <f t="shared" si="121"/>
        <v>0</v>
      </c>
      <c r="W538" s="414">
        <f t="shared" si="121"/>
        <v>0</v>
      </c>
      <c r="X538" s="414">
        <f t="shared" si="121"/>
        <v>0</v>
      </c>
      <c r="Y538" s="414">
        <f t="shared" si="121"/>
        <v>0</v>
      </c>
      <c r="Z538" s="414">
        <f t="shared" si="121"/>
        <v>0</v>
      </c>
      <c r="AA538" s="414">
        <f t="shared" si="121"/>
        <v>0</v>
      </c>
      <c r="AB538" s="424">
        <f t="shared" si="121"/>
        <v>0</v>
      </c>
      <c r="AC538" s="407">
        <f t="shared" si="121"/>
        <v>0</v>
      </c>
      <c r="AD538" s="1212"/>
      <c r="AE538" s="1212"/>
      <c r="AF538" s="1213"/>
    </row>
    <row r="539" spans="1:32" ht="15" customHeight="1" x14ac:dyDescent="0.2">
      <c r="A539" s="352">
        <v>144</v>
      </c>
      <c r="B539" s="751"/>
      <c r="C539" s="367"/>
      <c r="D539" s="367"/>
      <c r="E539" s="368"/>
      <c r="F539" s="1253" t="s">
        <v>124</v>
      </c>
      <c r="G539" s="1254"/>
      <c r="H539" s="1254"/>
      <c r="I539" s="1254"/>
      <c r="J539" s="1254"/>
      <c r="K539" s="1254"/>
      <c r="L539" s="1254"/>
      <c r="M539" s="698">
        <v>0</v>
      </c>
      <c r="N539" s="699">
        <v>0</v>
      </c>
      <c r="O539" s="700">
        <v>0</v>
      </c>
      <c r="P539" s="700">
        <v>0</v>
      </c>
      <c r="Q539" s="705">
        <v>0</v>
      </c>
      <c r="R539" s="700">
        <v>0</v>
      </c>
      <c r="S539" s="701">
        <v>0</v>
      </c>
      <c r="T539" s="700">
        <v>0</v>
      </c>
      <c r="U539" s="701">
        <v>0</v>
      </c>
      <c r="V539" s="700">
        <v>0</v>
      </c>
      <c r="W539" s="701">
        <v>0</v>
      </c>
      <c r="X539" s="700">
        <v>0</v>
      </c>
      <c r="Y539" s="701">
        <v>0</v>
      </c>
      <c r="Z539" s="700">
        <v>0</v>
      </c>
      <c r="AA539" s="701">
        <v>0</v>
      </c>
      <c r="AB539" s="706">
        <v>0</v>
      </c>
      <c r="AC539" s="698">
        <v>0</v>
      </c>
      <c r="AD539" s="1212"/>
      <c r="AE539" s="1212"/>
      <c r="AF539" s="1213"/>
    </row>
    <row r="540" spans="1:32" ht="15" customHeight="1" x14ac:dyDescent="0.2">
      <c r="A540" s="352">
        <v>145</v>
      </c>
      <c r="B540" s="751"/>
      <c r="C540" s="367"/>
      <c r="D540" s="367"/>
      <c r="E540" s="368"/>
      <c r="F540" s="1249" t="s">
        <v>571</v>
      </c>
      <c r="G540" s="1250"/>
      <c r="H540" s="1250"/>
      <c r="I540" s="1250"/>
      <c r="J540" s="1250"/>
      <c r="K540" s="1250"/>
      <c r="L540" s="1250"/>
      <c r="M540" s="698">
        <v>0</v>
      </c>
      <c r="N540" s="699">
        <v>0</v>
      </c>
      <c r="O540" s="700">
        <v>0</v>
      </c>
      <c r="P540" s="700">
        <v>0</v>
      </c>
      <c r="Q540" s="705">
        <v>0</v>
      </c>
      <c r="R540" s="700">
        <v>0</v>
      </c>
      <c r="S540" s="701">
        <v>0</v>
      </c>
      <c r="T540" s="700">
        <v>0</v>
      </c>
      <c r="U540" s="701">
        <v>0</v>
      </c>
      <c r="V540" s="700">
        <v>0</v>
      </c>
      <c r="W540" s="701">
        <v>0</v>
      </c>
      <c r="X540" s="700">
        <v>0</v>
      </c>
      <c r="Y540" s="701">
        <v>0</v>
      </c>
      <c r="Z540" s="700">
        <v>0</v>
      </c>
      <c r="AA540" s="701">
        <v>0</v>
      </c>
      <c r="AB540" s="706">
        <v>0</v>
      </c>
      <c r="AC540" s="698">
        <v>0</v>
      </c>
      <c r="AD540" s="1212"/>
      <c r="AE540" s="1212"/>
      <c r="AF540" s="1213"/>
    </row>
    <row r="541" spans="1:32" ht="15" customHeight="1" x14ac:dyDescent="0.2">
      <c r="A541" s="352">
        <v>146</v>
      </c>
      <c r="B541" s="751"/>
      <c r="C541" s="367"/>
      <c r="D541" s="367"/>
      <c r="E541" s="1251" t="s">
        <v>119</v>
      </c>
      <c r="F541" s="1252"/>
      <c r="G541" s="1252"/>
      <c r="H541" s="1252"/>
      <c r="I541" s="1252"/>
      <c r="J541" s="1252"/>
      <c r="K541" s="1252"/>
      <c r="L541" s="1252"/>
      <c r="M541" s="407">
        <f>SUBTOTAL(9,M542:M544)</f>
        <v>0</v>
      </c>
      <c r="N541" s="410">
        <f t="shared" ref="N541:AC541" si="122">SUBTOTAL(9,N542:N544)</f>
        <v>0</v>
      </c>
      <c r="O541" s="414">
        <f t="shared" si="122"/>
        <v>0</v>
      </c>
      <c r="P541" s="413">
        <f t="shared" si="122"/>
        <v>0</v>
      </c>
      <c r="Q541" s="415">
        <f t="shared" si="122"/>
        <v>0</v>
      </c>
      <c r="R541" s="414">
        <f t="shared" si="122"/>
        <v>0</v>
      </c>
      <c r="S541" s="414">
        <f t="shared" si="122"/>
        <v>0</v>
      </c>
      <c r="T541" s="414">
        <f t="shared" si="122"/>
        <v>0</v>
      </c>
      <c r="U541" s="414">
        <f t="shared" si="122"/>
        <v>0</v>
      </c>
      <c r="V541" s="414">
        <f t="shared" si="122"/>
        <v>0</v>
      </c>
      <c r="W541" s="414">
        <f t="shared" si="122"/>
        <v>0</v>
      </c>
      <c r="X541" s="414">
        <f t="shared" si="122"/>
        <v>0</v>
      </c>
      <c r="Y541" s="414">
        <f t="shared" si="122"/>
        <v>0</v>
      </c>
      <c r="Z541" s="414">
        <f t="shared" si="122"/>
        <v>0</v>
      </c>
      <c r="AA541" s="414">
        <f t="shared" si="122"/>
        <v>0</v>
      </c>
      <c r="AB541" s="424">
        <f t="shared" si="122"/>
        <v>0</v>
      </c>
      <c r="AC541" s="407">
        <f t="shared" si="122"/>
        <v>0</v>
      </c>
      <c r="AD541" s="1212"/>
      <c r="AE541" s="1212"/>
      <c r="AF541" s="1213"/>
    </row>
    <row r="542" spans="1:32" ht="15" customHeight="1" x14ac:dyDescent="0.2">
      <c r="A542" s="352">
        <v>147</v>
      </c>
      <c r="B542" s="751"/>
      <c r="C542" s="367"/>
      <c r="D542" s="367"/>
      <c r="E542" s="368"/>
      <c r="F542" s="1253" t="s">
        <v>116</v>
      </c>
      <c r="G542" s="1254"/>
      <c r="H542" s="1254"/>
      <c r="I542" s="1254"/>
      <c r="J542" s="1254"/>
      <c r="K542" s="1254"/>
      <c r="L542" s="1254"/>
      <c r="M542" s="698">
        <v>0</v>
      </c>
      <c r="N542" s="699">
        <v>0</v>
      </c>
      <c r="O542" s="700">
        <v>0</v>
      </c>
      <c r="P542" s="700">
        <v>0</v>
      </c>
      <c r="Q542" s="705">
        <v>0</v>
      </c>
      <c r="R542" s="700">
        <v>0</v>
      </c>
      <c r="S542" s="701">
        <v>0</v>
      </c>
      <c r="T542" s="700">
        <v>0</v>
      </c>
      <c r="U542" s="701">
        <v>0</v>
      </c>
      <c r="V542" s="700">
        <v>0</v>
      </c>
      <c r="W542" s="701">
        <v>0</v>
      </c>
      <c r="X542" s="700">
        <v>0</v>
      </c>
      <c r="Y542" s="701">
        <v>0</v>
      </c>
      <c r="Z542" s="700">
        <v>0</v>
      </c>
      <c r="AA542" s="701">
        <v>0</v>
      </c>
      <c r="AB542" s="706">
        <v>0</v>
      </c>
      <c r="AC542" s="698">
        <v>0</v>
      </c>
      <c r="AD542" s="1212"/>
      <c r="AE542" s="1212"/>
      <c r="AF542" s="1213"/>
    </row>
    <row r="543" spans="1:32" ht="15" customHeight="1" x14ac:dyDescent="0.2">
      <c r="A543" s="352">
        <v>148</v>
      </c>
      <c r="B543" s="751"/>
      <c r="C543" s="367"/>
      <c r="D543" s="367"/>
      <c r="E543" s="368"/>
      <c r="F543" s="1216" t="s">
        <v>567</v>
      </c>
      <c r="G543" s="1217"/>
      <c r="H543" s="1217"/>
      <c r="I543" s="1217"/>
      <c r="J543" s="1217"/>
      <c r="K543" s="1217"/>
      <c r="L543" s="1217"/>
      <c r="M543" s="698">
        <v>0</v>
      </c>
      <c r="N543" s="699">
        <v>0</v>
      </c>
      <c r="O543" s="700">
        <v>0</v>
      </c>
      <c r="P543" s="700">
        <v>0</v>
      </c>
      <c r="Q543" s="705">
        <v>0</v>
      </c>
      <c r="R543" s="700">
        <v>0</v>
      </c>
      <c r="S543" s="701">
        <v>0</v>
      </c>
      <c r="T543" s="700">
        <v>0</v>
      </c>
      <c r="U543" s="701">
        <v>0</v>
      </c>
      <c r="V543" s="700">
        <v>0</v>
      </c>
      <c r="W543" s="701">
        <v>0</v>
      </c>
      <c r="X543" s="700">
        <v>0</v>
      </c>
      <c r="Y543" s="701">
        <v>0</v>
      </c>
      <c r="Z543" s="700">
        <v>0</v>
      </c>
      <c r="AA543" s="701">
        <v>0</v>
      </c>
      <c r="AB543" s="706">
        <v>0</v>
      </c>
      <c r="AC543" s="698">
        <v>0</v>
      </c>
      <c r="AD543" s="1212"/>
      <c r="AE543" s="1212"/>
      <c r="AF543" s="1213"/>
    </row>
    <row r="544" spans="1:32" ht="27" customHeight="1" x14ac:dyDescent="0.2">
      <c r="A544" s="352">
        <v>149</v>
      </c>
      <c r="B544" s="751"/>
      <c r="C544" s="367"/>
      <c r="D544" s="367"/>
      <c r="E544" s="368"/>
      <c r="F544" s="1249" t="s">
        <v>431</v>
      </c>
      <c r="G544" s="1250"/>
      <c r="H544" s="1250"/>
      <c r="I544" s="1250"/>
      <c r="J544" s="1250"/>
      <c r="K544" s="1250"/>
      <c r="L544" s="1250"/>
      <c r="M544" s="698">
        <v>0</v>
      </c>
      <c r="N544" s="699">
        <v>0</v>
      </c>
      <c r="O544" s="700">
        <v>0</v>
      </c>
      <c r="P544" s="700">
        <v>0</v>
      </c>
      <c r="Q544" s="705">
        <v>0</v>
      </c>
      <c r="R544" s="700">
        <v>0</v>
      </c>
      <c r="S544" s="701">
        <v>0</v>
      </c>
      <c r="T544" s="700">
        <v>0</v>
      </c>
      <c r="U544" s="701">
        <v>0</v>
      </c>
      <c r="V544" s="700">
        <v>0</v>
      </c>
      <c r="W544" s="701">
        <v>0</v>
      </c>
      <c r="X544" s="700">
        <v>0</v>
      </c>
      <c r="Y544" s="701">
        <v>0</v>
      </c>
      <c r="Z544" s="700">
        <v>0</v>
      </c>
      <c r="AA544" s="701">
        <v>0</v>
      </c>
      <c r="AB544" s="706">
        <v>0</v>
      </c>
      <c r="AC544" s="698">
        <v>0</v>
      </c>
      <c r="AD544" s="1212"/>
      <c r="AE544" s="1212"/>
      <c r="AF544" s="1213"/>
    </row>
    <row r="545" spans="1:32" ht="15" customHeight="1" x14ac:dyDescent="0.2">
      <c r="A545" s="352">
        <v>150</v>
      </c>
      <c r="B545" s="751"/>
      <c r="C545" s="367"/>
      <c r="D545" s="367"/>
      <c r="E545" s="1251" t="s">
        <v>120</v>
      </c>
      <c r="F545" s="1252"/>
      <c r="G545" s="1252"/>
      <c r="H545" s="1252"/>
      <c r="I545" s="1252"/>
      <c r="J545" s="1252"/>
      <c r="K545" s="1252"/>
      <c r="L545" s="1252"/>
      <c r="M545" s="407">
        <f>SUBTOTAL(9,M546:M547)</f>
        <v>0</v>
      </c>
      <c r="N545" s="410">
        <f t="shared" ref="N545:AC545" si="123">SUBTOTAL(9,N546:N547)</f>
        <v>0</v>
      </c>
      <c r="O545" s="414">
        <f t="shared" si="123"/>
        <v>0</v>
      </c>
      <c r="P545" s="413">
        <f t="shared" si="123"/>
        <v>0</v>
      </c>
      <c r="Q545" s="415">
        <f t="shared" si="123"/>
        <v>0</v>
      </c>
      <c r="R545" s="414">
        <f t="shared" si="123"/>
        <v>0</v>
      </c>
      <c r="S545" s="414">
        <f t="shared" si="123"/>
        <v>0</v>
      </c>
      <c r="T545" s="414">
        <f t="shared" si="123"/>
        <v>0</v>
      </c>
      <c r="U545" s="414">
        <f t="shared" si="123"/>
        <v>0</v>
      </c>
      <c r="V545" s="414">
        <f t="shared" si="123"/>
        <v>0</v>
      </c>
      <c r="W545" s="414">
        <f t="shared" si="123"/>
        <v>0</v>
      </c>
      <c r="X545" s="414">
        <f t="shared" si="123"/>
        <v>0</v>
      </c>
      <c r="Y545" s="414">
        <f t="shared" si="123"/>
        <v>0</v>
      </c>
      <c r="Z545" s="414">
        <f t="shared" si="123"/>
        <v>0</v>
      </c>
      <c r="AA545" s="414">
        <f t="shared" si="123"/>
        <v>0</v>
      </c>
      <c r="AB545" s="424">
        <f t="shared" si="123"/>
        <v>0</v>
      </c>
      <c r="AC545" s="407">
        <f t="shared" si="123"/>
        <v>0</v>
      </c>
      <c r="AD545" s="1212"/>
      <c r="AE545" s="1212"/>
      <c r="AF545" s="1213"/>
    </row>
    <row r="546" spans="1:32" ht="15" customHeight="1" x14ac:dyDescent="0.2">
      <c r="A546" s="352">
        <v>151</v>
      </c>
      <c r="B546" s="751"/>
      <c r="C546" s="367"/>
      <c r="D546" s="367"/>
      <c r="E546" s="368"/>
      <c r="F546" s="1253" t="s">
        <v>117</v>
      </c>
      <c r="G546" s="1254"/>
      <c r="H546" s="1254"/>
      <c r="I546" s="1254"/>
      <c r="J546" s="1254"/>
      <c r="K546" s="1254"/>
      <c r="L546" s="1254"/>
      <c r="M546" s="698">
        <v>0</v>
      </c>
      <c r="N546" s="699">
        <v>0</v>
      </c>
      <c r="O546" s="700">
        <v>0</v>
      </c>
      <c r="P546" s="700">
        <v>0</v>
      </c>
      <c r="Q546" s="705">
        <v>0</v>
      </c>
      <c r="R546" s="700">
        <v>0</v>
      </c>
      <c r="S546" s="701">
        <v>0</v>
      </c>
      <c r="T546" s="700">
        <v>0</v>
      </c>
      <c r="U546" s="701">
        <v>0</v>
      </c>
      <c r="V546" s="700">
        <v>0</v>
      </c>
      <c r="W546" s="701">
        <v>0</v>
      </c>
      <c r="X546" s="700">
        <v>0</v>
      </c>
      <c r="Y546" s="701">
        <v>0</v>
      </c>
      <c r="Z546" s="700">
        <v>0</v>
      </c>
      <c r="AA546" s="701">
        <v>0</v>
      </c>
      <c r="AB546" s="706">
        <v>0</v>
      </c>
      <c r="AC546" s="698">
        <v>0</v>
      </c>
      <c r="AD546" s="1212"/>
      <c r="AE546" s="1212"/>
      <c r="AF546" s="1213"/>
    </row>
    <row r="547" spans="1:32" ht="15" customHeight="1" x14ac:dyDescent="0.2">
      <c r="A547" s="352">
        <v>152</v>
      </c>
      <c r="B547" s="751"/>
      <c r="C547" s="367"/>
      <c r="D547" s="367"/>
      <c r="E547" s="368"/>
      <c r="F547" s="1249" t="s">
        <v>572</v>
      </c>
      <c r="G547" s="1250"/>
      <c r="H547" s="1250"/>
      <c r="I547" s="1250"/>
      <c r="J547" s="1250"/>
      <c r="K547" s="1250"/>
      <c r="L547" s="1250"/>
      <c r="M547" s="698">
        <v>0</v>
      </c>
      <c r="N547" s="699">
        <v>0</v>
      </c>
      <c r="O547" s="700">
        <v>0</v>
      </c>
      <c r="P547" s="700">
        <v>0</v>
      </c>
      <c r="Q547" s="705">
        <v>0</v>
      </c>
      <c r="R547" s="700">
        <v>0</v>
      </c>
      <c r="S547" s="701">
        <v>0</v>
      </c>
      <c r="T547" s="700">
        <v>0</v>
      </c>
      <c r="U547" s="701">
        <v>0</v>
      </c>
      <c r="V547" s="700">
        <v>0</v>
      </c>
      <c r="W547" s="701">
        <v>0</v>
      </c>
      <c r="X547" s="700">
        <v>0</v>
      </c>
      <c r="Y547" s="701">
        <v>0</v>
      </c>
      <c r="Z547" s="700">
        <v>0</v>
      </c>
      <c r="AA547" s="701">
        <v>0</v>
      </c>
      <c r="AB547" s="706">
        <v>0</v>
      </c>
      <c r="AC547" s="698">
        <v>0</v>
      </c>
      <c r="AD547" s="1212"/>
      <c r="AE547" s="1212"/>
      <c r="AF547" s="1213"/>
    </row>
    <row r="548" spans="1:32" ht="15" customHeight="1" x14ac:dyDescent="0.2">
      <c r="A548" s="352">
        <v>153</v>
      </c>
      <c r="B548" s="751"/>
      <c r="C548" s="367"/>
      <c r="D548" s="367"/>
      <c r="E548" s="1251" t="s">
        <v>121</v>
      </c>
      <c r="F548" s="1252"/>
      <c r="G548" s="1252"/>
      <c r="H548" s="1252"/>
      <c r="I548" s="1252"/>
      <c r="J548" s="1252"/>
      <c r="K548" s="1252"/>
      <c r="L548" s="1252"/>
      <c r="M548" s="407">
        <f>SUBTOTAL(9,M549:M551)</f>
        <v>0</v>
      </c>
      <c r="N548" s="410">
        <f t="shared" ref="N548:AC548" si="124">SUBTOTAL(9,N549:N551)</f>
        <v>0</v>
      </c>
      <c r="O548" s="414">
        <f t="shared" si="124"/>
        <v>0</v>
      </c>
      <c r="P548" s="413">
        <f t="shared" si="124"/>
        <v>0</v>
      </c>
      <c r="Q548" s="415">
        <f t="shared" si="124"/>
        <v>0</v>
      </c>
      <c r="R548" s="414">
        <f t="shared" si="124"/>
        <v>0</v>
      </c>
      <c r="S548" s="414">
        <f t="shared" si="124"/>
        <v>0</v>
      </c>
      <c r="T548" s="414">
        <f t="shared" si="124"/>
        <v>0</v>
      </c>
      <c r="U548" s="414">
        <f t="shared" si="124"/>
        <v>0</v>
      </c>
      <c r="V548" s="414">
        <f t="shared" si="124"/>
        <v>0</v>
      </c>
      <c r="W548" s="414">
        <f t="shared" si="124"/>
        <v>0</v>
      </c>
      <c r="X548" s="414">
        <f t="shared" si="124"/>
        <v>0</v>
      </c>
      <c r="Y548" s="414">
        <f t="shared" si="124"/>
        <v>0</v>
      </c>
      <c r="Z548" s="414">
        <f t="shared" si="124"/>
        <v>0</v>
      </c>
      <c r="AA548" s="414">
        <f t="shared" si="124"/>
        <v>0</v>
      </c>
      <c r="AB548" s="424">
        <f t="shared" si="124"/>
        <v>0</v>
      </c>
      <c r="AC548" s="407">
        <f t="shared" si="124"/>
        <v>0</v>
      </c>
      <c r="AD548" s="1212"/>
      <c r="AE548" s="1212"/>
      <c r="AF548" s="1213"/>
    </row>
    <row r="549" spans="1:32" ht="15" customHeight="1" x14ac:dyDescent="0.2">
      <c r="A549" s="352">
        <v>154</v>
      </c>
      <c r="B549" s="751"/>
      <c r="C549" s="367"/>
      <c r="D549" s="367"/>
      <c r="E549" s="368"/>
      <c r="F549" s="1253" t="s">
        <v>122</v>
      </c>
      <c r="G549" s="1254"/>
      <c r="H549" s="1254"/>
      <c r="I549" s="1254"/>
      <c r="J549" s="1254"/>
      <c r="K549" s="1254"/>
      <c r="L549" s="1254"/>
      <c r="M549" s="698">
        <v>0</v>
      </c>
      <c r="N549" s="699">
        <v>0</v>
      </c>
      <c r="O549" s="700">
        <v>0</v>
      </c>
      <c r="P549" s="700">
        <v>0</v>
      </c>
      <c r="Q549" s="705">
        <v>0</v>
      </c>
      <c r="R549" s="700">
        <v>0</v>
      </c>
      <c r="S549" s="701">
        <v>0</v>
      </c>
      <c r="T549" s="700">
        <v>0</v>
      </c>
      <c r="U549" s="701">
        <v>0</v>
      </c>
      <c r="V549" s="700">
        <v>0</v>
      </c>
      <c r="W549" s="701">
        <v>0</v>
      </c>
      <c r="X549" s="700">
        <v>0</v>
      </c>
      <c r="Y549" s="701">
        <v>0</v>
      </c>
      <c r="Z549" s="700">
        <v>0</v>
      </c>
      <c r="AA549" s="701">
        <v>0</v>
      </c>
      <c r="AB549" s="706">
        <v>0</v>
      </c>
      <c r="AC549" s="698">
        <v>0</v>
      </c>
      <c r="AD549" s="1212"/>
      <c r="AE549" s="1212"/>
      <c r="AF549" s="1213"/>
    </row>
    <row r="550" spans="1:32" ht="15" customHeight="1" x14ac:dyDescent="0.2">
      <c r="A550" s="352">
        <v>155</v>
      </c>
      <c r="B550" s="751"/>
      <c r="C550" s="367"/>
      <c r="D550" s="367"/>
      <c r="E550" s="368"/>
      <c r="F550" s="1216" t="s">
        <v>573</v>
      </c>
      <c r="G550" s="1217"/>
      <c r="H550" s="1217"/>
      <c r="I550" s="1217"/>
      <c r="J550" s="1217"/>
      <c r="K550" s="1217"/>
      <c r="L550" s="1217"/>
      <c r="M550" s="698">
        <v>0</v>
      </c>
      <c r="N550" s="699">
        <v>0</v>
      </c>
      <c r="O550" s="700">
        <v>0</v>
      </c>
      <c r="P550" s="700">
        <v>0</v>
      </c>
      <c r="Q550" s="705">
        <v>0</v>
      </c>
      <c r="R550" s="700">
        <v>0</v>
      </c>
      <c r="S550" s="701">
        <v>0</v>
      </c>
      <c r="T550" s="700">
        <v>0</v>
      </c>
      <c r="U550" s="701">
        <v>0</v>
      </c>
      <c r="V550" s="700">
        <v>0</v>
      </c>
      <c r="W550" s="701">
        <v>0</v>
      </c>
      <c r="X550" s="700">
        <v>0</v>
      </c>
      <c r="Y550" s="701">
        <v>0</v>
      </c>
      <c r="Z550" s="700">
        <v>0</v>
      </c>
      <c r="AA550" s="701">
        <v>0</v>
      </c>
      <c r="AB550" s="706">
        <v>0</v>
      </c>
      <c r="AC550" s="698">
        <v>0</v>
      </c>
      <c r="AD550" s="1212"/>
      <c r="AE550" s="1212"/>
      <c r="AF550" s="1213"/>
    </row>
    <row r="551" spans="1:32" ht="27" customHeight="1" x14ac:dyDescent="0.2">
      <c r="A551" s="352">
        <v>156</v>
      </c>
      <c r="B551" s="583"/>
      <c r="C551" s="371"/>
      <c r="D551" s="371"/>
      <c r="E551" s="737"/>
      <c r="F551" s="1216" t="s">
        <v>432</v>
      </c>
      <c r="G551" s="1217"/>
      <c r="H551" s="1217"/>
      <c r="I551" s="1217"/>
      <c r="J551" s="1217"/>
      <c r="K551" s="1217"/>
      <c r="L551" s="1217"/>
      <c r="M551" s="698">
        <v>0</v>
      </c>
      <c r="N551" s="699">
        <v>0</v>
      </c>
      <c r="O551" s="700">
        <v>0</v>
      </c>
      <c r="P551" s="700">
        <v>0</v>
      </c>
      <c r="Q551" s="705">
        <v>0</v>
      </c>
      <c r="R551" s="700">
        <v>0</v>
      </c>
      <c r="S551" s="701">
        <v>0</v>
      </c>
      <c r="T551" s="700">
        <v>0</v>
      </c>
      <c r="U551" s="701">
        <v>0</v>
      </c>
      <c r="V551" s="700">
        <v>0</v>
      </c>
      <c r="W551" s="701">
        <v>0</v>
      </c>
      <c r="X551" s="700">
        <v>0</v>
      </c>
      <c r="Y551" s="701">
        <v>0</v>
      </c>
      <c r="Z551" s="700">
        <v>0</v>
      </c>
      <c r="AA551" s="701">
        <v>0</v>
      </c>
      <c r="AB551" s="706">
        <v>0</v>
      </c>
      <c r="AC551" s="698">
        <v>0</v>
      </c>
      <c r="AD551" s="1212"/>
      <c r="AE551" s="1212"/>
      <c r="AF551" s="1213"/>
    </row>
    <row r="552" spans="1:32" ht="15" customHeight="1" x14ac:dyDescent="0.2">
      <c r="A552" s="352">
        <v>157</v>
      </c>
      <c r="B552" s="350"/>
      <c r="C552" s="752"/>
      <c r="D552" s="752"/>
      <c r="E552" s="1251" t="s">
        <v>546</v>
      </c>
      <c r="F552" s="1252"/>
      <c r="G552" s="1252"/>
      <c r="H552" s="1252"/>
      <c r="I552" s="1252"/>
      <c r="J552" s="1252"/>
      <c r="K552" s="1252"/>
      <c r="L552" s="1252"/>
      <c r="M552" s="407">
        <f>SUBTOTAL(9,M553:M554)</f>
        <v>0</v>
      </c>
      <c r="N552" s="410">
        <f t="shared" ref="N552:AC552" si="125">SUBTOTAL(9,N553:N554)</f>
        <v>0</v>
      </c>
      <c r="O552" s="414">
        <f t="shared" si="125"/>
        <v>0</v>
      </c>
      <c r="P552" s="413">
        <f t="shared" si="125"/>
        <v>0</v>
      </c>
      <c r="Q552" s="415">
        <f t="shared" si="125"/>
        <v>0</v>
      </c>
      <c r="R552" s="414">
        <f t="shared" si="125"/>
        <v>0</v>
      </c>
      <c r="S552" s="414">
        <f t="shared" si="125"/>
        <v>0</v>
      </c>
      <c r="T552" s="414">
        <f t="shared" si="125"/>
        <v>0</v>
      </c>
      <c r="U552" s="414">
        <f t="shared" si="125"/>
        <v>0</v>
      </c>
      <c r="V552" s="414">
        <f t="shared" si="125"/>
        <v>0</v>
      </c>
      <c r="W552" s="414">
        <f t="shared" si="125"/>
        <v>0</v>
      </c>
      <c r="X552" s="414">
        <f t="shared" si="125"/>
        <v>0</v>
      </c>
      <c r="Y552" s="414">
        <f t="shared" si="125"/>
        <v>0</v>
      </c>
      <c r="Z552" s="414">
        <f t="shared" si="125"/>
        <v>0</v>
      </c>
      <c r="AA552" s="414">
        <f t="shared" si="125"/>
        <v>0</v>
      </c>
      <c r="AB552" s="424">
        <f t="shared" si="125"/>
        <v>0</v>
      </c>
      <c r="AC552" s="407">
        <f t="shared" si="125"/>
        <v>0</v>
      </c>
      <c r="AD552" s="1212"/>
      <c r="AE552" s="1212"/>
      <c r="AF552" s="1213"/>
    </row>
    <row r="553" spans="1:32" ht="27" customHeight="1" x14ac:dyDescent="0.2">
      <c r="A553" s="352">
        <v>158</v>
      </c>
      <c r="B553" s="751"/>
      <c r="C553" s="367"/>
      <c r="D553" s="367"/>
      <c r="E553" s="368"/>
      <c r="F553" s="1253" t="s">
        <v>547</v>
      </c>
      <c r="G553" s="1254"/>
      <c r="H553" s="1254"/>
      <c r="I553" s="1254"/>
      <c r="J553" s="1254"/>
      <c r="K553" s="1254"/>
      <c r="L553" s="1254"/>
      <c r="M553" s="698">
        <v>0</v>
      </c>
      <c r="N553" s="699">
        <v>0</v>
      </c>
      <c r="O553" s="700">
        <v>0</v>
      </c>
      <c r="P553" s="700">
        <v>0</v>
      </c>
      <c r="Q553" s="705">
        <v>0</v>
      </c>
      <c r="R553" s="700">
        <v>0</v>
      </c>
      <c r="S553" s="701">
        <v>0</v>
      </c>
      <c r="T553" s="700">
        <v>0</v>
      </c>
      <c r="U553" s="701">
        <v>0</v>
      </c>
      <c r="V553" s="700">
        <v>0</v>
      </c>
      <c r="W553" s="701">
        <v>0</v>
      </c>
      <c r="X553" s="700">
        <v>0</v>
      </c>
      <c r="Y553" s="701">
        <v>0</v>
      </c>
      <c r="Z553" s="700">
        <v>0</v>
      </c>
      <c r="AA553" s="701">
        <v>0</v>
      </c>
      <c r="AB553" s="706">
        <v>0</v>
      </c>
      <c r="AC553" s="698">
        <v>0</v>
      </c>
      <c r="AD553" s="1212"/>
      <c r="AE553" s="1212"/>
      <c r="AF553" s="1213"/>
    </row>
    <row r="554" spans="1:32" ht="15" customHeight="1" x14ac:dyDescent="0.2">
      <c r="A554" s="352">
        <v>159</v>
      </c>
      <c r="B554" s="751"/>
      <c r="C554" s="367"/>
      <c r="D554" s="367"/>
      <c r="E554" s="368"/>
      <c r="F554" s="1249" t="s">
        <v>570</v>
      </c>
      <c r="G554" s="1250"/>
      <c r="H554" s="1250"/>
      <c r="I554" s="1250"/>
      <c r="J554" s="1250"/>
      <c r="K554" s="1250"/>
      <c r="L554" s="1250"/>
      <c r="M554" s="698">
        <v>0</v>
      </c>
      <c r="N554" s="699">
        <v>0</v>
      </c>
      <c r="O554" s="700">
        <v>0</v>
      </c>
      <c r="P554" s="700">
        <v>0</v>
      </c>
      <c r="Q554" s="705">
        <v>0</v>
      </c>
      <c r="R554" s="700">
        <v>0</v>
      </c>
      <c r="S554" s="701">
        <v>0</v>
      </c>
      <c r="T554" s="700">
        <v>0</v>
      </c>
      <c r="U554" s="701">
        <v>0</v>
      </c>
      <c r="V554" s="700">
        <v>0</v>
      </c>
      <c r="W554" s="701">
        <v>0</v>
      </c>
      <c r="X554" s="700">
        <v>0</v>
      </c>
      <c r="Y554" s="701">
        <v>0</v>
      </c>
      <c r="Z554" s="700">
        <v>0</v>
      </c>
      <c r="AA554" s="701">
        <v>0</v>
      </c>
      <c r="AB554" s="706">
        <v>0</v>
      </c>
      <c r="AC554" s="698">
        <v>0</v>
      </c>
      <c r="AD554" s="1212"/>
      <c r="AE554" s="1212"/>
      <c r="AF554" s="1213"/>
    </row>
    <row r="555" spans="1:32" ht="15" customHeight="1" x14ac:dyDescent="0.2">
      <c r="A555" s="352">
        <v>160</v>
      </c>
      <c r="B555" s="751"/>
      <c r="C555" s="367"/>
      <c r="D555" s="367"/>
      <c r="E555" s="1251" t="s">
        <v>548</v>
      </c>
      <c r="F555" s="1252"/>
      <c r="G555" s="1252"/>
      <c r="H555" s="1252"/>
      <c r="I555" s="1252"/>
      <c r="J555" s="1252"/>
      <c r="K555" s="1252"/>
      <c r="L555" s="1252"/>
      <c r="M555" s="407">
        <f>SUBTOTAL(9,M556:M558)</f>
        <v>0</v>
      </c>
      <c r="N555" s="410">
        <f t="shared" ref="N555:AC555" si="126">SUBTOTAL(9,N556:N558)</f>
        <v>0</v>
      </c>
      <c r="O555" s="414">
        <f t="shared" si="126"/>
        <v>0</v>
      </c>
      <c r="P555" s="413">
        <f t="shared" si="126"/>
        <v>0</v>
      </c>
      <c r="Q555" s="415">
        <f t="shared" si="126"/>
        <v>0</v>
      </c>
      <c r="R555" s="414">
        <f t="shared" si="126"/>
        <v>0</v>
      </c>
      <c r="S555" s="414">
        <f t="shared" si="126"/>
        <v>0</v>
      </c>
      <c r="T555" s="414">
        <f t="shared" si="126"/>
        <v>0</v>
      </c>
      <c r="U555" s="414">
        <f t="shared" si="126"/>
        <v>0</v>
      </c>
      <c r="V555" s="414">
        <f t="shared" si="126"/>
        <v>0</v>
      </c>
      <c r="W555" s="414">
        <f t="shared" si="126"/>
        <v>0</v>
      </c>
      <c r="X555" s="414">
        <f t="shared" si="126"/>
        <v>0</v>
      </c>
      <c r="Y555" s="414">
        <f t="shared" si="126"/>
        <v>0</v>
      </c>
      <c r="Z555" s="414">
        <f t="shared" si="126"/>
        <v>0</v>
      </c>
      <c r="AA555" s="414">
        <f t="shared" si="126"/>
        <v>0</v>
      </c>
      <c r="AB555" s="424">
        <f t="shared" si="126"/>
        <v>0</v>
      </c>
      <c r="AC555" s="407">
        <f t="shared" si="126"/>
        <v>0</v>
      </c>
      <c r="AD555" s="1212"/>
      <c r="AE555" s="1212"/>
      <c r="AF555" s="1213"/>
    </row>
    <row r="556" spans="1:32" ht="15" customHeight="1" x14ac:dyDescent="0.2">
      <c r="A556" s="352">
        <v>161</v>
      </c>
      <c r="B556" s="751"/>
      <c r="C556" s="367"/>
      <c r="D556" s="367"/>
      <c r="E556" s="368"/>
      <c r="F556" s="1253" t="s">
        <v>549</v>
      </c>
      <c r="G556" s="1254"/>
      <c r="H556" s="1254"/>
      <c r="I556" s="1254"/>
      <c r="J556" s="1254"/>
      <c r="K556" s="1254"/>
      <c r="L556" s="1254"/>
      <c r="M556" s="698">
        <v>0</v>
      </c>
      <c r="N556" s="699">
        <v>0</v>
      </c>
      <c r="O556" s="700">
        <v>0</v>
      </c>
      <c r="P556" s="700">
        <v>0</v>
      </c>
      <c r="Q556" s="705">
        <v>0</v>
      </c>
      <c r="R556" s="700">
        <v>0</v>
      </c>
      <c r="S556" s="701">
        <v>0</v>
      </c>
      <c r="T556" s="700">
        <v>0</v>
      </c>
      <c r="U556" s="701">
        <v>0</v>
      </c>
      <c r="V556" s="700">
        <v>0</v>
      </c>
      <c r="W556" s="701">
        <v>0</v>
      </c>
      <c r="X556" s="700">
        <v>0</v>
      </c>
      <c r="Y556" s="701">
        <v>0</v>
      </c>
      <c r="Z556" s="700">
        <v>0</v>
      </c>
      <c r="AA556" s="701">
        <v>0</v>
      </c>
      <c r="AB556" s="706">
        <v>0</v>
      </c>
      <c r="AC556" s="698">
        <v>0</v>
      </c>
      <c r="AD556" s="1212"/>
      <c r="AE556" s="1212"/>
      <c r="AF556" s="1213"/>
    </row>
    <row r="557" spans="1:32" x14ac:dyDescent="0.2">
      <c r="A557" s="352">
        <v>162</v>
      </c>
      <c r="B557" s="751"/>
      <c r="C557" s="664"/>
      <c r="D557" s="664"/>
      <c r="E557" s="664"/>
      <c r="F557" s="1216" t="s">
        <v>574</v>
      </c>
      <c r="G557" s="1217"/>
      <c r="H557" s="1217"/>
      <c r="I557" s="1217"/>
      <c r="J557" s="1217"/>
      <c r="K557" s="1217"/>
      <c r="L557" s="1217"/>
      <c r="M557" s="698">
        <v>0</v>
      </c>
      <c r="N557" s="699">
        <v>0</v>
      </c>
      <c r="O557" s="700">
        <v>0</v>
      </c>
      <c r="P557" s="700">
        <v>0</v>
      </c>
      <c r="Q557" s="705">
        <v>0</v>
      </c>
      <c r="R557" s="700">
        <v>0</v>
      </c>
      <c r="S557" s="701">
        <v>0</v>
      </c>
      <c r="T557" s="700">
        <v>0</v>
      </c>
      <c r="U557" s="701">
        <v>0</v>
      </c>
      <c r="V557" s="700">
        <v>0</v>
      </c>
      <c r="W557" s="701">
        <v>0</v>
      </c>
      <c r="X557" s="700">
        <v>0</v>
      </c>
      <c r="Y557" s="701">
        <v>0</v>
      </c>
      <c r="Z557" s="700">
        <v>0</v>
      </c>
      <c r="AA557" s="701">
        <v>0</v>
      </c>
      <c r="AB557" s="706">
        <v>0</v>
      </c>
      <c r="AC557" s="698">
        <v>0</v>
      </c>
      <c r="AD557" s="1212"/>
      <c r="AE557" s="1212"/>
      <c r="AF557" s="1213"/>
    </row>
    <row r="558" spans="1:32" ht="27" customHeight="1" x14ac:dyDescent="0.2">
      <c r="A558" s="352">
        <v>163</v>
      </c>
      <c r="B558" s="751"/>
      <c r="C558" s="664"/>
      <c r="D558" s="664"/>
      <c r="E558" s="664"/>
      <c r="F558" s="1216" t="s">
        <v>566</v>
      </c>
      <c r="G558" s="1217"/>
      <c r="H558" s="1217"/>
      <c r="I558" s="1217"/>
      <c r="J558" s="1217"/>
      <c r="K558" s="1217"/>
      <c r="L558" s="1217"/>
      <c r="M558" s="698">
        <v>0</v>
      </c>
      <c r="N558" s="699">
        <v>0</v>
      </c>
      <c r="O558" s="700">
        <v>0</v>
      </c>
      <c r="P558" s="700">
        <v>0</v>
      </c>
      <c r="Q558" s="705">
        <v>0</v>
      </c>
      <c r="R558" s="700">
        <v>0</v>
      </c>
      <c r="S558" s="701">
        <v>0</v>
      </c>
      <c r="T558" s="700">
        <v>0</v>
      </c>
      <c r="U558" s="701">
        <v>0</v>
      </c>
      <c r="V558" s="700">
        <v>0</v>
      </c>
      <c r="W558" s="701">
        <v>0</v>
      </c>
      <c r="X558" s="700">
        <v>0</v>
      </c>
      <c r="Y558" s="701">
        <v>0</v>
      </c>
      <c r="Z558" s="700">
        <v>0</v>
      </c>
      <c r="AA558" s="701">
        <v>0</v>
      </c>
      <c r="AB558" s="706">
        <v>0</v>
      </c>
      <c r="AC558" s="698">
        <v>0</v>
      </c>
      <c r="AD558" s="1212"/>
      <c r="AE558" s="1212"/>
      <c r="AF558" s="1213"/>
    </row>
    <row r="559" spans="1:32" x14ac:dyDescent="0.2">
      <c r="A559" s="352">
        <v>164</v>
      </c>
      <c r="B559" s="751"/>
      <c r="C559" s="664"/>
      <c r="D559" s="1234" t="s">
        <v>23</v>
      </c>
      <c r="E559" s="1259"/>
      <c r="F559" s="1259"/>
      <c r="G559" s="1259"/>
      <c r="H559" s="1259"/>
      <c r="I559" s="1259"/>
      <c r="J559" s="1259"/>
      <c r="K559" s="1259"/>
      <c r="L559" s="1259"/>
      <c r="M559" s="1235"/>
      <c r="N559" s="1235"/>
      <c r="O559" s="1235"/>
      <c r="P559" s="1235"/>
      <c r="Q559" s="1235"/>
      <c r="R559" s="1235"/>
      <c r="S559" s="1235"/>
      <c r="T559" s="1235"/>
      <c r="U559" s="1235"/>
      <c r="V559" s="1235"/>
      <c r="W559" s="1235"/>
      <c r="X559" s="1235"/>
      <c r="Y559" s="1235"/>
      <c r="Z559" s="1235"/>
      <c r="AA559" s="1235"/>
      <c r="AB559" s="1235"/>
      <c r="AC559" s="1235"/>
      <c r="AD559" s="1235"/>
      <c r="AE559" s="1235"/>
      <c r="AF559" s="1258"/>
    </row>
    <row r="560" spans="1:32" x14ac:dyDescent="0.2">
      <c r="A560" s="352">
        <v>165</v>
      </c>
      <c r="B560" s="751"/>
      <c r="C560" s="664"/>
      <c r="D560" s="664"/>
      <c r="E560" s="1251" t="s">
        <v>126</v>
      </c>
      <c r="F560" s="1252"/>
      <c r="G560" s="1252"/>
      <c r="H560" s="1252"/>
      <c r="I560" s="1252"/>
      <c r="J560" s="1252"/>
      <c r="K560" s="1252"/>
      <c r="L560" s="1252"/>
      <c r="M560" s="407">
        <f>SUBTOTAL(9,M561:M562)</f>
        <v>0</v>
      </c>
      <c r="N560" s="410">
        <f t="shared" ref="N560:AC560" si="127">SUBTOTAL(9,N561:N562)</f>
        <v>0</v>
      </c>
      <c r="O560" s="414">
        <f t="shared" si="127"/>
        <v>0</v>
      </c>
      <c r="P560" s="413">
        <f t="shared" si="127"/>
        <v>0</v>
      </c>
      <c r="Q560" s="415">
        <f t="shared" si="127"/>
        <v>0</v>
      </c>
      <c r="R560" s="414">
        <f t="shared" si="127"/>
        <v>0</v>
      </c>
      <c r="S560" s="414">
        <f t="shared" si="127"/>
        <v>0</v>
      </c>
      <c r="T560" s="414">
        <f t="shared" si="127"/>
        <v>0</v>
      </c>
      <c r="U560" s="414">
        <f t="shared" si="127"/>
        <v>0</v>
      </c>
      <c r="V560" s="414">
        <f t="shared" si="127"/>
        <v>0</v>
      </c>
      <c r="W560" s="414">
        <f t="shared" si="127"/>
        <v>0</v>
      </c>
      <c r="X560" s="414">
        <f t="shared" si="127"/>
        <v>0</v>
      </c>
      <c r="Y560" s="414">
        <f t="shared" si="127"/>
        <v>0</v>
      </c>
      <c r="Z560" s="414">
        <f t="shared" si="127"/>
        <v>0</v>
      </c>
      <c r="AA560" s="414">
        <f t="shared" si="127"/>
        <v>0</v>
      </c>
      <c r="AB560" s="424">
        <f t="shared" si="127"/>
        <v>0</v>
      </c>
      <c r="AC560" s="407">
        <f t="shared" si="127"/>
        <v>0</v>
      </c>
      <c r="AD560" s="1212"/>
      <c r="AE560" s="1212"/>
      <c r="AF560" s="1213"/>
    </row>
    <row r="561" spans="1:32" x14ac:dyDescent="0.2">
      <c r="A561" s="352">
        <v>166</v>
      </c>
      <c r="B561" s="751"/>
      <c r="C561" s="664"/>
      <c r="D561" s="664"/>
      <c r="E561" s="664"/>
      <c r="F561" s="1253" t="s">
        <v>127</v>
      </c>
      <c r="G561" s="1254"/>
      <c r="H561" s="1254"/>
      <c r="I561" s="1254"/>
      <c r="J561" s="1254"/>
      <c r="K561" s="1254"/>
      <c r="L561" s="1254"/>
      <c r="M561" s="698">
        <v>0</v>
      </c>
      <c r="N561" s="699">
        <v>0</v>
      </c>
      <c r="O561" s="700">
        <v>0</v>
      </c>
      <c r="P561" s="700">
        <v>0</v>
      </c>
      <c r="Q561" s="705">
        <v>0</v>
      </c>
      <c r="R561" s="700">
        <v>0</v>
      </c>
      <c r="S561" s="701">
        <v>0</v>
      </c>
      <c r="T561" s="700">
        <v>0</v>
      </c>
      <c r="U561" s="701">
        <v>0</v>
      </c>
      <c r="V561" s="700">
        <v>0</v>
      </c>
      <c r="W561" s="701">
        <v>0</v>
      </c>
      <c r="X561" s="700">
        <v>0</v>
      </c>
      <c r="Y561" s="701">
        <v>0</v>
      </c>
      <c r="Z561" s="700">
        <v>0</v>
      </c>
      <c r="AA561" s="701">
        <v>0</v>
      </c>
      <c r="AB561" s="706">
        <v>0</v>
      </c>
      <c r="AC561" s="698">
        <v>0</v>
      </c>
      <c r="AD561" s="1212"/>
      <c r="AE561" s="1212"/>
      <c r="AF561" s="1213"/>
    </row>
    <row r="562" spans="1:32" x14ac:dyDescent="0.2">
      <c r="A562" s="352">
        <v>167</v>
      </c>
      <c r="B562" s="751"/>
      <c r="C562" s="664"/>
      <c r="D562" s="664"/>
      <c r="E562" s="664"/>
      <c r="F562" s="1249" t="s">
        <v>128</v>
      </c>
      <c r="G562" s="1250"/>
      <c r="H562" s="1250"/>
      <c r="I562" s="1250"/>
      <c r="J562" s="1250"/>
      <c r="K562" s="1250"/>
      <c r="L562" s="1250"/>
      <c r="M562" s="698">
        <v>0</v>
      </c>
      <c r="N562" s="699">
        <v>0</v>
      </c>
      <c r="O562" s="700">
        <v>0</v>
      </c>
      <c r="P562" s="700">
        <v>0</v>
      </c>
      <c r="Q562" s="705">
        <v>0</v>
      </c>
      <c r="R562" s="700">
        <v>0</v>
      </c>
      <c r="S562" s="701">
        <v>0</v>
      </c>
      <c r="T562" s="700">
        <v>0</v>
      </c>
      <c r="U562" s="701">
        <v>0</v>
      </c>
      <c r="V562" s="700">
        <v>0</v>
      </c>
      <c r="W562" s="701">
        <v>0</v>
      </c>
      <c r="X562" s="700">
        <v>0</v>
      </c>
      <c r="Y562" s="701">
        <v>0</v>
      </c>
      <c r="Z562" s="700">
        <v>0</v>
      </c>
      <c r="AA562" s="701">
        <v>0</v>
      </c>
      <c r="AB562" s="706">
        <v>0</v>
      </c>
      <c r="AC562" s="698">
        <v>0</v>
      </c>
      <c r="AD562" s="1212"/>
      <c r="AE562" s="1212"/>
      <c r="AF562" s="1213"/>
    </row>
    <row r="563" spans="1:32" x14ac:dyDescent="0.2">
      <c r="A563" s="352">
        <v>168</v>
      </c>
      <c r="B563" s="751"/>
      <c r="C563" s="664"/>
      <c r="D563" s="664"/>
      <c r="E563" s="1251" t="s">
        <v>129</v>
      </c>
      <c r="F563" s="1252"/>
      <c r="G563" s="1252"/>
      <c r="H563" s="1252"/>
      <c r="I563" s="1252"/>
      <c r="J563" s="1252"/>
      <c r="K563" s="1252"/>
      <c r="L563" s="1252"/>
      <c r="M563" s="407">
        <f>SUBTOTAL(9,M564:M565)</f>
        <v>0</v>
      </c>
      <c r="N563" s="410">
        <f t="shared" ref="N563:AC563" si="128">SUBTOTAL(9,N564:N565)</f>
        <v>0</v>
      </c>
      <c r="O563" s="414">
        <f t="shared" si="128"/>
        <v>0</v>
      </c>
      <c r="P563" s="413">
        <f t="shared" si="128"/>
        <v>0</v>
      </c>
      <c r="Q563" s="415">
        <f t="shared" si="128"/>
        <v>0</v>
      </c>
      <c r="R563" s="414">
        <f t="shared" si="128"/>
        <v>0</v>
      </c>
      <c r="S563" s="414">
        <f t="shared" si="128"/>
        <v>0</v>
      </c>
      <c r="T563" s="414">
        <f t="shared" si="128"/>
        <v>0</v>
      </c>
      <c r="U563" s="414">
        <f t="shared" si="128"/>
        <v>0</v>
      </c>
      <c r="V563" s="414">
        <f t="shared" si="128"/>
        <v>0</v>
      </c>
      <c r="W563" s="414">
        <f t="shared" si="128"/>
        <v>0</v>
      </c>
      <c r="X563" s="414">
        <f t="shared" si="128"/>
        <v>0</v>
      </c>
      <c r="Y563" s="414">
        <f t="shared" si="128"/>
        <v>0</v>
      </c>
      <c r="Z563" s="414">
        <f t="shared" si="128"/>
        <v>0</v>
      </c>
      <c r="AA563" s="414">
        <f t="shared" si="128"/>
        <v>0</v>
      </c>
      <c r="AB563" s="424">
        <f t="shared" si="128"/>
        <v>0</v>
      </c>
      <c r="AC563" s="407">
        <f t="shared" si="128"/>
        <v>0</v>
      </c>
      <c r="AD563" s="1212"/>
      <c r="AE563" s="1212"/>
      <c r="AF563" s="1213"/>
    </row>
    <row r="564" spans="1:32" x14ac:dyDescent="0.2">
      <c r="A564" s="352">
        <v>169</v>
      </c>
      <c r="B564" s="751"/>
      <c r="C564" s="664"/>
      <c r="D564" s="664"/>
      <c r="E564" s="664"/>
      <c r="F564" s="1253" t="s">
        <v>130</v>
      </c>
      <c r="G564" s="1254"/>
      <c r="H564" s="1254"/>
      <c r="I564" s="1254"/>
      <c r="J564" s="1254"/>
      <c r="K564" s="1254"/>
      <c r="L564" s="1254"/>
      <c r="M564" s="698">
        <v>0</v>
      </c>
      <c r="N564" s="699">
        <v>0</v>
      </c>
      <c r="O564" s="700">
        <v>0</v>
      </c>
      <c r="P564" s="700">
        <v>0</v>
      </c>
      <c r="Q564" s="705">
        <v>0</v>
      </c>
      <c r="R564" s="700">
        <v>0</v>
      </c>
      <c r="S564" s="701">
        <v>0</v>
      </c>
      <c r="T564" s="700">
        <v>0</v>
      </c>
      <c r="U564" s="701">
        <v>0</v>
      </c>
      <c r="V564" s="700">
        <v>0</v>
      </c>
      <c r="W564" s="701">
        <v>0</v>
      </c>
      <c r="X564" s="700">
        <v>0</v>
      </c>
      <c r="Y564" s="701">
        <v>0</v>
      </c>
      <c r="Z564" s="700">
        <v>0</v>
      </c>
      <c r="AA564" s="701">
        <v>0</v>
      </c>
      <c r="AB564" s="706">
        <v>0</v>
      </c>
      <c r="AC564" s="698">
        <v>0</v>
      </c>
      <c r="AD564" s="1212"/>
      <c r="AE564" s="1212"/>
      <c r="AF564" s="1213"/>
    </row>
    <row r="565" spans="1:32" x14ac:dyDescent="0.2">
      <c r="A565" s="352">
        <v>170</v>
      </c>
      <c r="B565" s="751"/>
      <c r="C565" s="664"/>
      <c r="D565" s="664"/>
      <c r="E565" s="664"/>
      <c r="F565" s="1249" t="s">
        <v>131</v>
      </c>
      <c r="G565" s="1250"/>
      <c r="H565" s="1250"/>
      <c r="I565" s="1250"/>
      <c r="J565" s="1250"/>
      <c r="K565" s="1250"/>
      <c r="L565" s="1250"/>
      <c r="M565" s="698">
        <v>0</v>
      </c>
      <c r="N565" s="699">
        <v>0</v>
      </c>
      <c r="O565" s="700">
        <v>0</v>
      </c>
      <c r="P565" s="700">
        <v>0</v>
      </c>
      <c r="Q565" s="705">
        <v>0</v>
      </c>
      <c r="R565" s="700">
        <v>0</v>
      </c>
      <c r="S565" s="701">
        <v>0</v>
      </c>
      <c r="T565" s="700">
        <v>0</v>
      </c>
      <c r="U565" s="701">
        <v>0</v>
      </c>
      <c r="V565" s="700">
        <v>0</v>
      </c>
      <c r="W565" s="701">
        <v>0</v>
      </c>
      <c r="X565" s="700">
        <v>0</v>
      </c>
      <c r="Y565" s="701">
        <v>0</v>
      </c>
      <c r="Z565" s="700">
        <v>0</v>
      </c>
      <c r="AA565" s="701">
        <v>0</v>
      </c>
      <c r="AB565" s="706">
        <v>0</v>
      </c>
      <c r="AC565" s="698">
        <v>0</v>
      </c>
      <c r="AD565" s="1212"/>
      <c r="AE565" s="1212"/>
      <c r="AF565" s="1213"/>
    </row>
    <row r="566" spans="1:32" x14ac:dyDescent="0.2">
      <c r="A566" s="352">
        <v>171</v>
      </c>
      <c r="B566" s="751"/>
      <c r="C566" s="664"/>
      <c r="D566" s="664"/>
      <c r="E566" s="1251" t="s">
        <v>132</v>
      </c>
      <c r="F566" s="1252"/>
      <c r="G566" s="1252"/>
      <c r="H566" s="1252"/>
      <c r="I566" s="1252"/>
      <c r="J566" s="1252"/>
      <c r="K566" s="1252"/>
      <c r="L566" s="1252"/>
      <c r="M566" s="407">
        <f>SUBTOTAL(9,M567:M568)</f>
        <v>0</v>
      </c>
      <c r="N566" s="410">
        <f t="shared" ref="N566:AC566" si="129">SUBTOTAL(9,N567:N568)</f>
        <v>0</v>
      </c>
      <c r="O566" s="414">
        <f t="shared" si="129"/>
        <v>0</v>
      </c>
      <c r="P566" s="413">
        <f t="shared" si="129"/>
        <v>0</v>
      </c>
      <c r="Q566" s="415">
        <f t="shared" si="129"/>
        <v>0</v>
      </c>
      <c r="R566" s="414">
        <f t="shared" si="129"/>
        <v>0</v>
      </c>
      <c r="S566" s="414">
        <f t="shared" si="129"/>
        <v>0</v>
      </c>
      <c r="T566" s="414">
        <f t="shared" si="129"/>
        <v>0</v>
      </c>
      <c r="U566" s="414">
        <f t="shared" si="129"/>
        <v>0</v>
      </c>
      <c r="V566" s="414">
        <f t="shared" si="129"/>
        <v>0</v>
      </c>
      <c r="W566" s="414">
        <f t="shared" si="129"/>
        <v>0</v>
      </c>
      <c r="X566" s="414">
        <f t="shared" si="129"/>
        <v>0</v>
      </c>
      <c r="Y566" s="414">
        <f t="shared" si="129"/>
        <v>0</v>
      </c>
      <c r="Z566" s="414">
        <f t="shared" si="129"/>
        <v>0</v>
      </c>
      <c r="AA566" s="414">
        <f t="shared" si="129"/>
        <v>0</v>
      </c>
      <c r="AB566" s="424">
        <f t="shared" si="129"/>
        <v>0</v>
      </c>
      <c r="AC566" s="407">
        <f t="shared" si="129"/>
        <v>0</v>
      </c>
      <c r="AD566" s="1212"/>
      <c r="AE566" s="1212"/>
      <c r="AF566" s="1213"/>
    </row>
    <row r="567" spans="1:32" x14ac:dyDescent="0.2">
      <c r="A567" s="352">
        <v>172</v>
      </c>
      <c r="B567" s="751"/>
      <c r="C567" s="664"/>
      <c r="D567" s="664"/>
      <c r="E567" s="664"/>
      <c r="F567" s="1253" t="s">
        <v>133</v>
      </c>
      <c r="G567" s="1254"/>
      <c r="H567" s="1254"/>
      <c r="I567" s="1254"/>
      <c r="J567" s="1254"/>
      <c r="K567" s="1254"/>
      <c r="L567" s="1254"/>
      <c r="M567" s="698">
        <v>0</v>
      </c>
      <c r="N567" s="699">
        <v>0</v>
      </c>
      <c r="O567" s="700">
        <v>0</v>
      </c>
      <c r="P567" s="700">
        <v>0</v>
      </c>
      <c r="Q567" s="705">
        <v>0</v>
      </c>
      <c r="R567" s="700">
        <v>0</v>
      </c>
      <c r="S567" s="701">
        <v>0</v>
      </c>
      <c r="T567" s="700">
        <v>0</v>
      </c>
      <c r="U567" s="701">
        <v>0</v>
      </c>
      <c r="V567" s="700">
        <v>0</v>
      </c>
      <c r="W567" s="701">
        <v>0</v>
      </c>
      <c r="X567" s="700">
        <v>0</v>
      </c>
      <c r="Y567" s="701">
        <v>0</v>
      </c>
      <c r="Z567" s="700">
        <v>0</v>
      </c>
      <c r="AA567" s="701">
        <v>0</v>
      </c>
      <c r="AB567" s="706">
        <v>0</v>
      </c>
      <c r="AC567" s="698">
        <v>0</v>
      </c>
      <c r="AD567" s="1212"/>
      <c r="AE567" s="1212"/>
      <c r="AF567" s="1213"/>
    </row>
    <row r="568" spans="1:32" x14ac:dyDescent="0.2">
      <c r="A568" s="352">
        <v>173</v>
      </c>
      <c r="B568" s="751"/>
      <c r="C568" s="664"/>
      <c r="D568" s="664"/>
      <c r="E568" s="664"/>
      <c r="F568" s="1249" t="s">
        <v>134</v>
      </c>
      <c r="G568" s="1250"/>
      <c r="H568" s="1250"/>
      <c r="I568" s="1250"/>
      <c r="J568" s="1250"/>
      <c r="K568" s="1250"/>
      <c r="L568" s="1250"/>
      <c r="M568" s="698">
        <v>0</v>
      </c>
      <c r="N568" s="699">
        <v>0</v>
      </c>
      <c r="O568" s="700">
        <v>0</v>
      </c>
      <c r="P568" s="700">
        <v>0</v>
      </c>
      <c r="Q568" s="705">
        <v>0</v>
      </c>
      <c r="R568" s="700">
        <v>0</v>
      </c>
      <c r="S568" s="701">
        <v>0</v>
      </c>
      <c r="T568" s="700">
        <v>0</v>
      </c>
      <c r="U568" s="701">
        <v>0</v>
      </c>
      <c r="V568" s="700">
        <v>0</v>
      </c>
      <c r="W568" s="701">
        <v>0</v>
      </c>
      <c r="X568" s="700">
        <v>0</v>
      </c>
      <c r="Y568" s="701">
        <v>0</v>
      </c>
      <c r="Z568" s="700">
        <v>0</v>
      </c>
      <c r="AA568" s="701">
        <v>0</v>
      </c>
      <c r="AB568" s="706">
        <v>0</v>
      </c>
      <c r="AC568" s="698">
        <v>0</v>
      </c>
      <c r="AD568" s="1212"/>
      <c r="AE568" s="1212"/>
      <c r="AF568" s="1213"/>
    </row>
    <row r="569" spans="1:32" x14ac:dyDescent="0.2">
      <c r="A569" s="352">
        <v>174</v>
      </c>
      <c r="B569" s="751"/>
      <c r="C569" s="664"/>
      <c r="D569" s="664"/>
      <c r="E569" s="1251" t="s">
        <v>135</v>
      </c>
      <c r="F569" s="1252"/>
      <c r="G569" s="1252"/>
      <c r="H569" s="1252"/>
      <c r="I569" s="1252"/>
      <c r="J569" s="1252"/>
      <c r="K569" s="1252"/>
      <c r="L569" s="1252"/>
      <c r="M569" s="407">
        <f>SUBTOTAL(9,M570:M571)</f>
        <v>0</v>
      </c>
      <c r="N569" s="410">
        <f t="shared" ref="N569:AC569" si="130">SUBTOTAL(9,N570:N571)</f>
        <v>0</v>
      </c>
      <c r="O569" s="414">
        <f t="shared" si="130"/>
        <v>0</v>
      </c>
      <c r="P569" s="413">
        <f t="shared" si="130"/>
        <v>0</v>
      </c>
      <c r="Q569" s="415">
        <f t="shared" si="130"/>
        <v>0</v>
      </c>
      <c r="R569" s="414">
        <f t="shared" si="130"/>
        <v>0</v>
      </c>
      <c r="S569" s="414">
        <f t="shared" si="130"/>
        <v>0</v>
      </c>
      <c r="T569" s="414">
        <f t="shared" si="130"/>
        <v>0</v>
      </c>
      <c r="U569" s="414">
        <f t="shared" si="130"/>
        <v>0</v>
      </c>
      <c r="V569" s="414">
        <f t="shared" si="130"/>
        <v>0</v>
      </c>
      <c r="W569" s="414">
        <f t="shared" si="130"/>
        <v>0</v>
      </c>
      <c r="X569" s="414">
        <f t="shared" si="130"/>
        <v>0</v>
      </c>
      <c r="Y569" s="414">
        <f t="shared" si="130"/>
        <v>0</v>
      </c>
      <c r="Z569" s="414">
        <f t="shared" si="130"/>
        <v>0</v>
      </c>
      <c r="AA569" s="414">
        <f t="shared" si="130"/>
        <v>0</v>
      </c>
      <c r="AB569" s="424">
        <f t="shared" si="130"/>
        <v>0</v>
      </c>
      <c r="AC569" s="407">
        <f t="shared" si="130"/>
        <v>0</v>
      </c>
      <c r="AD569" s="1212"/>
      <c r="AE569" s="1212"/>
      <c r="AF569" s="1213"/>
    </row>
    <row r="570" spans="1:32" x14ac:dyDescent="0.2">
      <c r="A570" s="352">
        <v>175</v>
      </c>
      <c r="B570" s="751"/>
      <c r="C570" s="664"/>
      <c r="D570" s="664"/>
      <c r="E570" s="664"/>
      <c r="F570" s="1253" t="s">
        <v>136</v>
      </c>
      <c r="G570" s="1254"/>
      <c r="H570" s="1254"/>
      <c r="I570" s="1254"/>
      <c r="J570" s="1254"/>
      <c r="K570" s="1254"/>
      <c r="L570" s="1254"/>
      <c r="M570" s="698">
        <v>0</v>
      </c>
      <c r="N570" s="699">
        <v>0</v>
      </c>
      <c r="O570" s="700">
        <v>0</v>
      </c>
      <c r="P570" s="700">
        <v>0</v>
      </c>
      <c r="Q570" s="705">
        <v>0</v>
      </c>
      <c r="R570" s="700">
        <v>0</v>
      </c>
      <c r="S570" s="701">
        <v>0</v>
      </c>
      <c r="T570" s="700">
        <v>0</v>
      </c>
      <c r="U570" s="701">
        <v>0</v>
      </c>
      <c r="V570" s="700">
        <v>0</v>
      </c>
      <c r="W570" s="701">
        <v>0</v>
      </c>
      <c r="X570" s="700">
        <v>0</v>
      </c>
      <c r="Y570" s="701">
        <v>0</v>
      </c>
      <c r="Z570" s="700">
        <v>0</v>
      </c>
      <c r="AA570" s="701">
        <v>0</v>
      </c>
      <c r="AB570" s="706">
        <v>0</v>
      </c>
      <c r="AC570" s="698">
        <v>0</v>
      </c>
      <c r="AD570" s="1212"/>
      <c r="AE570" s="1212"/>
      <c r="AF570" s="1213"/>
    </row>
    <row r="571" spans="1:32" x14ac:dyDescent="0.2">
      <c r="A571" s="352">
        <v>176</v>
      </c>
      <c r="B571" s="751"/>
      <c r="C571" s="664"/>
      <c r="D571" s="664"/>
      <c r="E571" s="664"/>
      <c r="F571" s="1249" t="s">
        <v>137</v>
      </c>
      <c r="G571" s="1250"/>
      <c r="H571" s="1250"/>
      <c r="I571" s="1250"/>
      <c r="J571" s="1250"/>
      <c r="K571" s="1250"/>
      <c r="L571" s="1250"/>
      <c r="M571" s="698">
        <v>0</v>
      </c>
      <c r="N571" s="699">
        <v>0</v>
      </c>
      <c r="O571" s="700">
        <v>0</v>
      </c>
      <c r="P571" s="700">
        <v>0</v>
      </c>
      <c r="Q571" s="705">
        <v>0</v>
      </c>
      <c r="R571" s="700">
        <v>0</v>
      </c>
      <c r="S571" s="701">
        <v>0</v>
      </c>
      <c r="T571" s="700">
        <v>0</v>
      </c>
      <c r="U571" s="701">
        <v>0</v>
      </c>
      <c r="V571" s="700">
        <v>0</v>
      </c>
      <c r="W571" s="701">
        <v>0</v>
      </c>
      <c r="X571" s="700">
        <v>0</v>
      </c>
      <c r="Y571" s="701">
        <v>0</v>
      </c>
      <c r="Z571" s="700">
        <v>0</v>
      </c>
      <c r="AA571" s="701">
        <v>0</v>
      </c>
      <c r="AB571" s="706">
        <v>0</v>
      </c>
      <c r="AC571" s="698">
        <v>0</v>
      </c>
      <c r="AD571" s="1212"/>
      <c r="AE571" s="1212"/>
      <c r="AF571" s="1213"/>
    </row>
    <row r="572" spans="1:32" x14ac:dyDescent="0.2">
      <c r="A572" s="352">
        <v>177</v>
      </c>
      <c r="B572" s="751"/>
      <c r="C572" s="664"/>
      <c r="D572" s="664"/>
      <c r="E572" s="1251" t="s">
        <v>550</v>
      </c>
      <c r="F572" s="1252"/>
      <c r="G572" s="1252"/>
      <c r="H572" s="1252"/>
      <c r="I572" s="1252"/>
      <c r="J572" s="1252"/>
      <c r="K572" s="1252"/>
      <c r="L572" s="1252"/>
      <c r="M572" s="407">
        <f>SUBTOTAL(9,M573:M574)</f>
        <v>0</v>
      </c>
      <c r="N572" s="410">
        <f t="shared" ref="N572:AC572" si="131">SUBTOTAL(9,N573:N574)</f>
        <v>0</v>
      </c>
      <c r="O572" s="414">
        <f t="shared" si="131"/>
        <v>0</v>
      </c>
      <c r="P572" s="413">
        <f t="shared" si="131"/>
        <v>0</v>
      </c>
      <c r="Q572" s="415">
        <f t="shared" si="131"/>
        <v>0</v>
      </c>
      <c r="R572" s="414">
        <f t="shared" si="131"/>
        <v>0</v>
      </c>
      <c r="S572" s="414">
        <f t="shared" si="131"/>
        <v>0</v>
      </c>
      <c r="T572" s="414">
        <f t="shared" si="131"/>
        <v>0</v>
      </c>
      <c r="U572" s="414">
        <f t="shared" si="131"/>
        <v>0</v>
      </c>
      <c r="V572" s="414">
        <f t="shared" si="131"/>
        <v>0</v>
      </c>
      <c r="W572" s="414">
        <f t="shared" si="131"/>
        <v>0</v>
      </c>
      <c r="X572" s="414">
        <f t="shared" si="131"/>
        <v>0</v>
      </c>
      <c r="Y572" s="414">
        <f t="shared" si="131"/>
        <v>0</v>
      </c>
      <c r="Z572" s="414">
        <f t="shared" si="131"/>
        <v>0</v>
      </c>
      <c r="AA572" s="414">
        <f t="shared" si="131"/>
        <v>0</v>
      </c>
      <c r="AB572" s="424">
        <f t="shared" si="131"/>
        <v>0</v>
      </c>
      <c r="AC572" s="407">
        <f t="shared" si="131"/>
        <v>0</v>
      </c>
      <c r="AD572" s="1212"/>
      <c r="AE572" s="1212"/>
      <c r="AF572" s="1213"/>
    </row>
    <row r="573" spans="1:32" x14ac:dyDescent="0.2">
      <c r="A573" s="352">
        <v>178</v>
      </c>
      <c r="B573" s="751"/>
      <c r="C573" s="664"/>
      <c r="D573" s="664"/>
      <c r="E573" s="664"/>
      <c r="F573" s="1253" t="s">
        <v>551</v>
      </c>
      <c r="G573" s="1254"/>
      <c r="H573" s="1254"/>
      <c r="I573" s="1254"/>
      <c r="J573" s="1254"/>
      <c r="K573" s="1254"/>
      <c r="L573" s="1254"/>
      <c r="M573" s="698">
        <v>0</v>
      </c>
      <c r="N573" s="699">
        <v>0</v>
      </c>
      <c r="O573" s="700">
        <v>0</v>
      </c>
      <c r="P573" s="700">
        <v>0</v>
      </c>
      <c r="Q573" s="705">
        <v>0</v>
      </c>
      <c r="R573" s="700">
        <v>0</v>
      </c>
      <c r="S573" s="701">
        <v>0</v>
      </c>
      <c r="T573" s="700">
        <v>0</v>
      </c>
      <c r="U573" s="701">
        <v>0</v>
      </c>
      <c r="V573" s="700">
        <v>0</v>
      </c>
      <c r="W573" s="701">
        <v>0</v>
      </c>
      <c r="X573" s="700">
        <v>0</v>
      </c>
      <c r="Y573" s="701">
        <v>0</v>
      </c>
      <c r="Z573" s="700">
        <v>0</v>
      </c>
      <c r="AA573" s="701">
        <v>0</v>
      </c>
      <c r="AB573" s="706">
        <v>0</v>
      </c>
      <c r="AC573" s="698">
        <v>0</v>
      </c>
      <c r="AD573" s="1212"/>
      <c r="AE573" s="1212"/>
      <c r="AF573" s="1213"/>
    </row>
    <row r="574" spans="1:32" x14ac:dyDescent="0.2">
      <c r="A574" s="352">
        <v>179</v>
      </c>
      <c r="B574" s="751"/>
      <c r="C574" s="664"/>
      <c r="D574" s="664"/>
      <c r="E574" s="664"/>
      <c r="F574" s="1249" t="s">
        <v>552</v>
      </c>
      <c r="G574" s="1250"/>
      <c r="H574" s="1250"/>
      <c r="I574" s="1250"/>
      <c r="J574" s="1250"/>
      <c r="K574" s="1250"/>
      <c r="L574" s="1250"/>
      <c r="M574" s="698">
        <v>0</v>
      </c>
      <c r="N574" s="699">
        <v>0</v>
      </c>
      <c r="O574" s="700">
        <v>0</v>
      </c>
      <c r="P574" s="700">
        <v>0</v>
      </c>
      <c r="Q574" s="705">
        <v>0</v>
      </c>
      <c r="R574" s="700">
        <v>0</v>
      </c>
      <c r="S574" s="701">
        <v>0</v>
      </c>
      <c r="T574" s="700">
        <v>0</v>
      </c>
      <c r="U574" s="701">
        <v>0</v>
      </c>
      <c r="V574" s="700">
        <v>0</v>
      </c>
      <c r="W574" s="701">
        <v>0</v>
      </c>
      <c r="X574" s="700">
        <v>0</v>
      </c>
      <c r="Y574" s="701">
        <v>0</v>
      </c>
      <c r="Z574" s="700">
        <v>0</v>
      </c>
      <c r="AA574" s="701">
        <v>0</v>
      </c>
      <c r="AB574" s="706">
        <v>0</v>
      </c>
      <c r="AC574" s="698">
        <v>0</v>
      </c>
      <c r="AD574" s="1212"/>
      <c r="AE574" s="1212"/>
      <c r="AF574" s="1213"/>
    </row>
    <row r="575" spans="1:32" x14ac:dyDescent="0.2">
      <c r="A575" s="352">
        <v>180</v>
      </c>
      <c r="B575" s="751"/>
      <c r="C575" s="664"/>
      <c r="D575" s="664"/>
      <c r="E575" s="1251" t="s">
        <v>553</v>
      </c>
      <c r="F575" s="1252"/>
      <c r="G575" s="1252"/>
      <c r="H575" s="1252"/>
      <c r="I575" s="1252"/>
      <c r="J575" s="1252"/>
      <c r="K575" s="1252"/>
      <c r="L575" s="1252"/>
      <c r="M575" s="407">
        <f>SUBTOTAL(9,M576:M577)</f>
        <v>0</v>
      </c>
      <c r="N575" s="410">
        <f t="shared" ref="N575:AC575" si="132">SUBTOTAL(9,N576:N577)</f>
        <v>0</v>
      </c>
      <c r="O575" s="414">
        <f t="shared" si="132"/>
        <v>0</v>
      </c>
      <c r="P575" s="413">
        <f t="shared" si="132"/>
        <v>0</v>
      </c>
      <c r="Q575" s="415">
        <f t="shared" si="132"/>
        <v>0</v>
      </c>
      <c r="R575" s="414">
        <f t="shared" si="132"/>
        <v>0</v>
      </c>
      <c r="S575" s="414">
        <f t="shared" si="132"/>
        <v>0</v>
      </c>
      <c r="T575" s="414">
        <f t="shared" si="132"/>
        <v>0</v>
      </c>
      <c r="U575" s="414">
        <f t="shared" si="132"/>
        <v>0</v>
      </c>
      <c r="V575" s="414">
        <f t="shared" si="132"/>
        <v>0</v>
      </c>
      <c r="W575" s="414">
        <f t="shared" si="132"/>
        <v>0</v>
      </c>
      <c r="X575" s="414">
        <f t="shared" si="132"/>
        <v>0</v>
      </c>
      <c r="Y575" s="414">
        <f t="shared" si="132"/>
        <v>0</v>
      </c>
      <c r="Z575" s="414">
        <f t="shared" si="132"/>
        <v>0</v>
      </c>
      <c r="AA575" s="414">
        <f t="shared" si="132"/>
        <v>0</v>
      </c>
      <c r="AB575" s="424">
        <f t="shared" si="132"/>
        <v>0</v>
      </c>
      <c r="AC575" s="407">
        <f t="shared" si="132"/>
        <v>0</v>
      </c>
      <c r="AD575" s="1212"/>
      <c r="AE575" s="1212"/>
      <c r="AF575" s="1213"/>
    </row>
    <row r="576" spans="1:32" x14ac:dyDescent="0.2">
      <c r="A576" s="352">
        <v>181</v>
      </c>
      <c r="B576" s="751"/>
      <c r="C576" s="664"/>
      <c r="D576" s="664"/>
      <c r="E576" s="664"/>
      <c r="F576" s="1253" t="s">
        <v>554</v>
      </c>
      <c r="G576" s="1254"/>
      <c r="H576" s="1254"/>
      <c r="I576" s="1254"/>
      <c r="J576" s="1254"/>
      <c r="K576" s="1254"/>
      <c r="L576" s="1254"/>
      <c r="M576" s="698">
        <v>0</v>
      </c>
      <c r="N576" s="699">
        <v>0</v>
      </c>
      <c r="O576" s="700">
        <v>0</v>
      </c>
      <c r="P576" s="700">
        <v>0</v>
      </c>
      <c r="Q576" s="705">
        <v>0</v>
      </c>
      <c r="R576" s="700">
        <v>0</v>
      </c>
      <c r="S576" s="701">
        <v>0</v>
      </c>
      <c r="T576" s="700">
        <v>0</v>
      </c>
      <c r="U576" s="701">
        <v>0</v>
      </c>
      <c r="V576" s="700">
        <v>0</v>
      </c>
      <c r="W576" s="701">
        <v>0</v>
      </c>
      <c r="X576" s="700">
        <v>0</v>
      </c>
      <c r="Y576" s="701">
        <v>0</v>
      </c>
      <c r="Z576" s="700">
        <v>0</v>
      </c>
      <c r="AA576" s="701">
        <v>0</v>
      </c>
      <c r="AB576" s="706">
        <v>0</v>
      </c>
      <c r="AC576" s="698">
        <v>0</v>
      </c>
      <c r="AD576" s="1212"/>
      <c r="AE576" s="1212"/>
      <c r="AF576" s="1213"/>
    </row>
    <row r="577" spans="1:32" x14ac:dyDescent="0.2">
      <c r="A577" s="352">
        <v>182</v>
      </c>
      <c r="B577" s="751"/>
      <c r="C577" s="664"/>
      <c r="D577" s="664"/>
      <c r="E577" s="664"/>
      <c r="F577" s="1216" t="s">
        <v>555</v>
      </c>
      <c r="G577" s="1217"/>
      <c r="H577" s="1217"/>
      <c r="I577" s="1217"/>
      <c r="J577" s="1217"/>
      <c r="K577" s="1217"/>
      <c r="L577" s="1217"/>
      <c r="M577" s="698">
        <v>0</v>
      </c>
      <c r="N577" s="699">
        <v>0</v>
      </c>
      <c r="O577" s="700">
        <v>0</v>
      </c>
      <c r="P577" s="700">
        <v>0</v>
      </c>
      <c r="Q577" s="705">
        <v>0</v>
      </c>
      <c r="R577" s="700">
        <v>0</v>
      </c>
      <c r="S577" s="701">
        <v>0</v>
      </c>
      <c r="T577" s="700">
        <v>0</v>
      </c>
      <c r="U577" s="701">
        <v>0</v>
      </c>
      <c r="V577" s="700">
        <v>0</v>
      </c>
      <c r="W577" s="701">
        <v>0</v>
      </c>
      <c r="X577" s="700">
        <v>0</v>
      </c>
      <c r="Y577" s="701">
        <v>0</v>
      </c>
      <c r="Z577" s="700">
        <v>0</v>
      </c>
      <c r="AA577" s="701">
        <v>0</v>
      </c>
      <c r="AB577" s="706">
        <v>0</v>
      </c>
      <c r="AC577" s="698">
        <v>0</v>
      </c>
      <c r="AD577" s="1212"/>
      <c r="AE577" s="1212"/>
      <c r="AF577" s="1213"/>
    </row>
    <row r="578" spans="1:32" x14ac:dyDescent="0.2">
      <c r="A578" s="352">
        <v>183</v>
      </c>
      <c r="B578" s="751"/>
      <c r="C578" s="664"/>
      <c r="D578" s="1234" t="s">
        <v>24</v>
      </c>
      <c r="E578" s="1235"/>
      <c r="F578" s="1235"/>
      <c r="G578" s="1235"/>
      <c r="H578" s="1235"/>
      <c r="I578" s="1235"/>
      <c r="J578" s="1235"/>
      <c r="K578" s="1235"/>
      <c r="L578" s="1235"/>
      <c r="M578" s="407">
        <f>SUBTOTAL(9,M579:M581)</f>
        <v>0</v>
      </c>
      <c r="N578" s="410">
        <f t="shared" ref="N578:AC578" si="133">SUBTOTAL(9,N579:N581)</f>
        <v>0</v>
      </c>
      <c r="O578" s="414">
        <f t="shared" si="133"/>
        <v>0</v>
      </c>
      <c r="P578" s="413">
        <f t="shared" si="133"/>
        <v>0</v>
      </c>
      <c r="Q578" s="415">
        <f t="shared" si="133"/>
        <v>0</v>
      </c>
      <c r="R578" s="414">
        <f t="shared" si="133"/>
        <v>0</v>
      </c>
      <c r="S578" s="414">
        <f t="shared" si="133"/>
        <v>0</v>
      </c>
      <c r="T578" s="414">
        <f t="shared" si="133"/>
        <v>0</v>
      </c>
      <c r="U578" s="414">
        <f t="shared" si="133"/>
        <v>0</v>
      </c>
      <c r="V578" s="414">
        <f t="shared" si="133"/>
        <v>0</v>
      </c>
      <c r="W578" s="414">
        <f t="shared" si="133"/>
        <v>0</v>
      </c>
      <c r="X578" s="414">
        <f t="shared" si="133"/>
        <v>0</v>
      </c>
      <c r="Y578" s="414">
        <f t="shared" si="133"/>
        <v>0</v>
      </c>
      <c r="Z578" s="414">
        <f t="shared" si="133"/>
        <v>0</v>
      </c>
      <c r="AA578" s="414">
        <f t="shared" si="133"/>
        <v>0</v>
      </c>
      <c r="AB578" s="424">
        <f t="shared" si="133"/>
        <v>0</v>
      </c>
      <c r="AC578" s="407">
        <f t="shared" si="133"/>
        <v>0</v>
      </c>
      <c r="AD578" s="1212"/>
      <c r="AE578" s="1212"/>
      <c r="AF578" s="1213"/>
    </row>
    <row r="579" spans="1:32" x14ac:dyDescent="0.2">
      <c r="A579" s="352">
        <v>184</v>
      </c>
      <c r="B579" s="751"/>
      <c r="C579" s="664"/>
      <c r="D579" s="664"/>
      <c r="E579" s="664"/>
      <c r="F579" s="1216" t="s">
        <v>156</v>
      </c>
      <c r="G579" s="1217"/>
      <c r="H579" s="1217"/>
      <c r="I579" s="1217"/>
      <c r="J579" s="1217"/>
      <c r="K579" s="1217"/>
      <c r="L579" s="1217"/>
      <c r="M579" s="698">
        <v>0</v>
      </c>
      <c r="N579" s="699">
        <v>0</v>
      </c>
      <c r="O579" s="700">
        <v>0</v>
      </c>
      <c r="P579" s="700">
        <v>0</v>
      </c>
      <c r="Q579" s="705">
        <v>0</v>
      </c>
      <c r="R579" s="700">
        <v>0</v>
      </c>
      <c r="S579" s="701">
        <v>0</v>
      </c>
      <c r="T579" s="700">
        <v>0</v>
      </c>
      <c r="U579" s="701">
        <v>0</v>
      </c>
      <c r="V579" s="700">
        <v>0</v>
      </c>
      <c r="W579" s="701">
        <v>0</v>
      </c>
      <c r="X579" s="700">
        <v>0</v>
      </c>
      <c r="Y579" s="701">
        <v>0</v>
      </c>
      <c r="Z579" s="700">
        <v>0</v>
      </c>
      <c r="AA579" s="701">
        <v>0</v>
      </c>
      <c r="AB579" s="706">
        <v>0</v>
      </c>
      <c r="AC579" s="698">
        <v>0</v>
      </c>
      <c r="AD579" s="1212"/>
      <c r="AE579" s="1212"/>
      <c r="AF579" s="1213"/>
    </row>
    <row r="580" spans="1:32" x14ac:dyDescent="0.2">
      <c r="A580" s="352">
        <v>185</v>
      </c>
      <c r="B580" s="751"/>
      <c r="C580" s="664"/>
      <c r="D580" s="664"/>
      <c r="E580" s="664"/>
      <c r="F580" s="1216" t="s">
        <v>157</v>
      </c>
      <c r="G580" s="1217"/>
      <c r="H580" s="1217"/>
      <c r="I580" s="1217"/>
      <c r="J580" s="1217"/>
      <c r="K580" s="1217"/>
      <c r="L580" s="1217"/>
      <c r="M580" s="698">
        <v>0</v>
      </c>
      <c r="N580" s="699">
        <v>0</v>
      </c>
      <c r="O580" s="700">
        <v>0</v>
      </c>
      <c r="P580" s="700">
        <v>0</v>
      </c>
      <c r="Q580" s="705">
        <v>0</v>
      </c>
      <c r="R580" s="700">
        <v>0</v>
      </c>
      <c r="S580" s="701">
        <v>0</v>
      </c>
      <c r="T580" s="700">
        <v>0</v>
      </c>
      <c r="U580" s="701">
        <v>0</v>
      </c>
      <c r="V580" s="700">
        <v>0</v>
      </c>
      <c r="W580" s="701">
        <v>0</v>
      </c>
      <c r="X580" s="700">
        <v>0</v>
      </c>
      <c r="Y580" s="701">
        <v>0</v>
      </c>
      <c r="Z580" s="700">
        <v>0</v>
      </c>
      <c r="AA580" s="701">
        <v>0</v>
      </c>
      <c r="AB580" s="706">
        <v>0</v>
      </c>
      <c r="AC580" s="698">
        <v>0</v>
      </c>
      <c r="AD580" s="1212"/>
      <c r="AE580" s="1212"/>
      <c r="AF580" s="1213"/>
    </row>
    <row r="581" spans="1:32" x14ac:dyDescent="0.2">
      <c r="A581" s="352">
        <v>186</v>
      </c>
      <c r="B581" s="751"/>
      <c r="C581" s="664"/>
      <c r="D581" s="664"/>
      <c r="E581" s="664"/>
      <c r="F581" s="1216" t="s">
        <v>25</v>
      </c>
      <c r="G581" s="1217"/>
      <c r="H581" s="1217"/>
      <c r="I581" s="1217"/>
      <c r="J581" s="1217"/>
      <c r="K581" s="1217"/>
      <c r="L581" s="1217"/>
      <c r="M581" s="698">
        <v>0</v>
      </c>
      <c r="N581" s="699">
        <v>0</v>
      </c>
      <c r="O581" s="700">
        <v>0</v>
      </c>
      <c r="P581" s="700">
        <v>0</v>
      </c>
      <c r="Q581" s="705">
        <v>0</v>
      </c>
      <c r="R581" s="700">
        <v>0</v>
      </c>
      <c r="S581" s="701">
        <v>0</v>
      </c>
      <c r="T581" s="700">
        <v>0</v>
      </c>
      <c r="U581" s="701">
        <v>0</v>
      </c>
      <c r="V581" s="700">
        <v>0</v>
      </c>
      <c r="W581" s="701">
        <v>0</v>
      </c>
      <c r="X581" s="700">
        <v>0</v>
      </c>
      <c r="Y581" s="701">
        <v>0</v>
      </c>
      <c r="Z581" s="700">
        <v>0</v>
      </c>
      <c r="AA581" s="701">
        <v>0</v>
      </c>
      <c r="AB581" s="706">
        <v>0</v>
      </c>
      <c r="AC581" s="704">
        <v>0</v>
      </c>
      <c r="AD581" s="1211"/>
      <c r="AE581" s="1212"/>
      <c r="AF581" s="1213"/>
    </row>
    <row r="582" spans="1:32" x14ac:dyDescent="0.2">
      <c r="A582" s="352">
        <v>187</v>
      </c>
      <c r="B582" s="751"/>
      <c r="C582" s="664"/>
      <c r="D582" s="1234" t="s">
        <v>467</v>
      </c>
      <c r="E582" s="1235"/>
      <c r="F582" s="1235"/>
      <c r="G582" s="1235"/>
      <c r="H582" s="1235"/>
      <c r="I582" s="1235"/>
      <c r="J582" s="1235"/>
      <c r="K582" s="1235"/>
      <c r="L582" s="1235"/>
      <c r="M582" s="407">
        <f>SUBTOTAL(9,M583:M584)</f>
        <v>0</v>
      </c>
      <c r="N582" s="1260"/>
      <c r="O582" s="1260"/>
      <c r="P582" s="1260"/>
      <c r="Q582" s="1260"/>
      <c r="R582" s="1260"/>
      <c r="S582" s="1260"/>
      <c r="T582" s="1260"/>
      <c r="U582" s="1260"/>
      <c r="V582" s="1260"/>
      <c r="W582" s="1260"/>
      <c r="X582" s="1260"/>
      <c r="Y582" s="1260"/>
      <c r="Z582" s="1260"/>
      <c r="AA582" s="1260"/>
      <c r="AB582" s="1260"/>
      <c r="AC582" s="1260"/>
      <c r="AD582" s="1211"/>
      <c r="AE582" s="1212"/>
      <c r="AF582" s="1213"/>
    </row>
    <row r="583" spans="1:32" x14ac:dyDescent="0.2">
      <c r="A583" s="352">
        <v>188</v>
      </c>
      <c r="B583" s="751"/>
      <c r="C583" s="664"/>
      <c r="D583" s="664"/>
      <c r="E583" s="664"/>
      <c r="F583" s="1216" t="s">
        <v>466</v>
      </c>
      <c r="G583" s="1217"/>
      <c r="H583" s="1217"/>
      <c r="I583" s="1217"/>
      <c r="J583" s="1217"/>
      <c r="K583" s="1217"/>
      <c r="L583" s="1217"/>
      <c r="M583" s="698">
        <v>0</v>
      </c>
      <c r="N583" s="1261"/>
      <c r="O583" s="1261"/>
      <c r="P583" s="1261"/>
      <c r="Q583" s="1261"/>
      <c r="R583" s="1261"/>
      <c r="S583" s="1261"/>
      <c r="T583" s="1261"/>
      <c r="U583" s="1261"/>
      <c r="V583" s="1261"/>
      <c r="W583" s="1261"/>
      <c r="X583" s="1261"/>
      <c r="Y583" s="1261"/>
      <c r="Z583" s="1261"/>
      <c r="AA583" s="1261"/>
      <c r="AB583" s="1261"/>
      <c r="AC583" s="1261"/>
      <c r="AD583" s="1211"/>
      <c r="AE583" s="1212"/>
      <c r="AF583" s="1213"/>
    </row>
    <row r="584" spans="1:32" x14ac:dyDescent="0.2">
      <c r="A584" s="352">
        <v>189</v>
      </c>
      <c r="B584" s="751"/>
      <c r="C584" s="664"/>
      <c r="D584" s="664"/>
      <c r="E584" s="664"/>
      <c r="F584" s="1216" t="s">
        <v>468</v>
      </c>
      <c r="G584" s="1217"/>
      <c r="H584" s="1217"/>
      <c r="I584" s="1217"/>
      <c r="J584" s="1217"/>
      <c r="K584" s="1217"/>
      <c r="L584" s="1217"/>
      <c r="M584" s="698">
        <v>0</v>
      </c>
      <c r="N584" s="1262"/>
      <c r="O584" s="1262"/>
      <c r="P584" s="1262"/>
      <c r="Q584" s="1262"/>
      <c r="R584" s="1262"/>
      <c r="S584" s="1262"/>
      <c r="T584" s="1262"/>
      <c r="U584" s="1262"/>
      <c r="V584" s="1262"/>
      <c r="W584" s="1262"/>
      <c r="X584" s="1262"/>
      <c r="Y584" s="1262"/>
      <c r="Z584" s="1262"/>
      <c r="AA584" s="1262"/>
      <c r="AB584" s="1262"/>
      <c r="AC584" s="1262"/>
      <c r="AD584" s="1211"/>
      <c r="AE584" s="1212"/>
      <c r="AF584" s="1213"/>
    </row>
    <row r="585" spans="1:32" ht="15" customHeight="1" x14ac:dyDescent="0.2">
      <c r="A585" s="352">
        <v>326</v>
      </c>
      <c r="B585" s="751"/>
      <c r="C585" s="1255" t="s">
        <v>428</v>
      </c>
      <c r="D585" s="1256"/>
      <c r="E585" s="1256"/>
      <c r="F585" s="1256"/>
      <c r="G585" s="1256"/>
      <c r="H585" s="1256"/>
      <c r="I585" s="1256"/>
      <c r="J585" s="1256"/>
      <c r="K585" s="1256"/>
      <c r="L585" s="1256"/>
      <c r="M585" s="1256"/>
      <c r="N585" s="1256"/>
      <c r="O585" s="1256"/>
      <c r="P585" s="1256"/>
      <c r="Q585" s="1256"/>
      <c r="R585" s="1256"/>
      <c r="S585" s="1256"/>
      <c r="T585" s="1256"/>
      <c r="U585" s="1256"/>
      <c r="V585" s="1256"/>
      <c r="W585" s="1256"/>
      <c r="X585" s="1256"/>
      <c r="Y585" s="1256"/>
      <c r="Z585" s="1256"/>
      <c r="AA585" s="1256"/>
      <c r="AB585" s="1256"/>
      <c r="AC585" s="1256"/>
      <c r="AD585" s="1256"/>
      <c r="AE585" s="1256"/>
      <c r="AF585" s="1257"/>
    </row>
    <row r="586" spans="1:32" x14ac:dyDescent="0.2">
      <c r="A586" s="352">
        <v>232</v>
      </c>
      <c r="B586" s="751"/>
      <c r="C586" s="664"/>
      <c r="D586" s="1234" t="s">
        <v>64</v>
      </c>
      <c r="E586" s="1235"/>
      <c r="F586" s="1235"/>
      <c r="G586" s="1235"/>
      <c r="H586" s="1235"/>
      <c r="I586" s="1235"/>
      <c r="J586" s="1235"/>
      <c r="K586" s="1235"/>
      <c r="L586" s="1235"/>
      <c r="M586" s="1235"/>
      <c r="N586" s="1235"/>
      <c r="O586" s="1235"/>
      <c r="P586" s="1235"/>
      <c r="Q586" s="1235"/>
      <c r="R586" s="1235"/>
      <c r="S586" s="1235"/>
      <c r="T586" s="1235"/>
      <c r="U586" s="1235"/>
      <c r="V586" s="1235"/>
      <c r="W586" s="1235"/>
      <c r="X586" s="1235"/>
      <c r="Y586" s="1235"/>
      <c r="Z586" s="1235"/>
      <c r="AA586" s="1235"/>
      <c r="AB586" s="1235"/>
      <c r="AC586" s="1235"/>
      <c r="AD586" s="1235"/>
      <c r="AE586" s="1235"/>
      <c r="AF586" s="1258"/>
    </row>
    <row r="587" spans="1:32" x14ac:dyDescent="0.2">
      <c r="A587" s="352">
        <v>233</v>
      </c>
      <c r="B587" s="751"/>
      <c r="C587" s="664"/>
      <c r="D587" s="664"/>
      <c r="E587" s="1276" t="s">
        <v>66</v>
      </c>
      <c r="F587" s="1277"/>
      <c r="G587" s="1277"/>
      <c r="H587" s="1277"/>
      <c r="I587" s="1277"/>
      <c r="J587" s="1277"/>
      <c r="K587" s="1277"/>
      <c r="L587" s="1277"/>
      <c r="M587" s="407">
        <f>SUBTOTAL(9,M588:M591)</f>
        <v>0</v>
      </c>
      <c r="N587" s="410">
        <f t="shared" ref="N587:AC587" si="134">SUBTOTAL(9,N588:N591)</f>
        <v>0</v>
      </c>
      <c r="O587" s="414">
        <f t="shared" si="134"/>
        <v>0</v>
      </c>
      <c r="P587" s="413">
        <f t="shared" si="134"/>
        <v>0</v>
      </c>
      <c r="Q587" s="415">
        <f t="shared" si="134"/>
        <v>0</v>
      </c>
      <c r="R587" s="414">
        <f t="shared" si="134"/>
        <v>0</v>
      </c>
      <c r="S587" s="414">
        <f t="shared" si="134"/>
        <v>0</v>
      </c>
      <c r="T587" s="414">
        <f t="shared" si="134"/>
        <v>0</v>
      </c>
      <c r="U587" s="414">
        <f t="shared" si="134"/>
        <v>0</v>
      </c>
      <c r="V587" s="414">
        <f t="shared" si="134"/>
        <v>0</v>
      </c>
      <c r="W587" s="414">
        <f t="shared" si="134"/>
        <v>0</v>
      </c>
      <c r="X587" s="414">
        <f t="shared" si="134"/>
        <v>0</v>
      </c>
      <c r="Y587" s="414">
        <f t="shared" si="134"/>
        <v>0</v>
      </c>
      <c r="Z587" s="414">
        <f t="shared" si="134"/>
        <v>0</v>
      </c>
      <c r="AA587" s="414">
        <f t="shared" si="134"/>
        <v>0</v>
      </c>
      <c r="AB587" s="424">
        <f t="shared" si="134"/>
        <v>0</v>
      </c>
      <c r="AC587" s="407">
        <f t="shared" si="134"/>
        <v>0</v>
      </c>
      <c r="AD587" s="1247"/>
      <c r="AE587" s="1247"/>
      <c r="AF587" s="1248"/>
    </row>
    <row r="588" spans="1:32" x14ac:dyDescent="0.2">
      <c r="A588" s="352">
        <v>234</v>
      </c>
      <c r="B588" s="751"/>
      <c r="C588" s="664"/>
      <c r="D588" s="664"/>
      <c r="E588" s="362"/>
      <c r="F588" s="1253" t="s">
        <v>65</v>
      </c>
      <c r="G588" s="1254"/>
      <c r="H588" s="1254"/>
      <c r="I588" s="1254"/>
      <c r="J588" s="1254"/>
      <c r="K588" s="1254"/>
      <c r="L588" s="1254"/>
      <c r="M588" s="698">
        <v>0</v>
      </c>
      <c r="N588" s="699">
        <v>0</v>
      </c>
      <c r="O588" s="700">
        <v>0</v>
      </c>
      <c r="P588" s="700">
        <v>0</v>
      </c>
      <c r="Q588" s="705">
        <v>0</v>
      </c>
      <c r="R588" s="700">
        <v>0</v>
      </c>
      <c r="S588" s="701">
        <v>0</v>
      </c>
      <c r="T588" s="700">
        <v>0</v>
      </c>
      <c r="U588" s="701">
        <v>0</v>
      </c>
      <c r="V588" s="700">
        <v>0</v>
      </c>
      <c r="W588" s="700">
        <v>0</v>
      </c>
      <c r="X588" s="700">
        <v>0</v>
      </c>
      <c r="Y588" s="700">
        <v>0</v>
      </c>
      <c r="Z588" s="700">
        <v>0</v>
      </c>
      <c r="AA588" s="700">
        <v>0</v>
      </c>
      <c r="AB588" s="706">
        <v>0</v>
      </c>
      <c r="AC588" s="698">
        <v>0</v>
      </c>
      <c r="AD588" s="1212"/>
      <c r="AE588" s="1212"/>
      <c r="AF588" s="1213"/>
    </row>
    <row r="589" spans="1:32" x14ac:dyDescent="0.2">
      <c r="A589" s="352">
        <v>235</v>
      </c>
      <c r="B589" s="751"/>
      <c r="C589" s="664"/>
      <c r="D589" s="664"/>
      <c r="E589" s="362"/>
      <c r="F589" s="1216" t="s">
        <v>68</v>
      </c>
      <c r="G589" s="1217"/>
      <c r="H589" s="1217"/>
      <c r="I589" s="1217"/>
      <c r="J589" s="1217"/>
      <c r="K589" s="1217"/>
      <c r="L589" s="1217"/>
      <c r="M589" s="698">
        <v>0</v>
      </c>
      <c r="N589" s="699">
        <v>0</v>
      </c>
      <c r="O589" s="700">
        <v>0</v>
      </c>
      <c r="P589" s="700">
        <v>0</v>
      </c>
      <c r="Q589" s="705">
        <v>0</v>
      </c>
      <c r="R589" s="700">
        <v>0</v>
      </c>
      <c r="S589" s="701">
        <v>0</v>
      </c>
      <c r="T589" s="700">
        <v>0</v>
      </c>
      <c r="U589" s="701">
        <v>0</v>
      </c>
      <c r="V589" s="700">
        <v>0</v>
      </c>
      <c r="W589" s="700">
        <v>0</v>
      </c>
      <c r="X589" s="700">
        <v>0</v>
      </c>
      <c r="Y589" s="700">
        <v>0</v>
      </c>
      <c r="Z589" s="700">
        <v>0</v>
      </c>
      <c r="AA589" s="700">
        <v>0</v>
      </c>
      <c r="AB589" s="706">
        <v>0</v>
      </c>
      <c r="AC589" s="698">
        <v>0</v>
      </c>
      <c r="AD589" s="1212"/>
      <c r="AE589" s="1212"/>
      <c r="AF589" s="1213"/>
    </row>
    <row r="590" spans="1:32" x14ac:dyDescent="0.2">
      <c r="A590" s="352">
        <v>236</v>
      </c>
      <c r="B590" s="751"/>
      <c r="C590" s="664"/>
      <c r="D590" s="356"/>
      <c r="E590" s="360"/>
      <c r="F590" s="1216" t="s">
        <v>537</v>
      </c>
      <c r="G590" s="1217"/>
      <c r="H590" s="1217"/>
      <c r="I590" s="1217"/>
      <c r="J590" s="1217"/>
      <c r="K590" s="1217"/>
      <c r="L590" s="1217"/>
      <c r="M590" s="698">
        <v>0</v>
      </c>
      <c r="N590" s="699">
        <v>0</v>
      </c>
      <c r="O590" s="700">
        <v>0</v>
      </c>
      <c r="P590" s="700">
        <v>0</v>
      </c>
      <c r="Q590" s="705">
        <v>0</v>
      </c>
      <c r="R590" s="700">
        <v>0</v>
      </c>
      <c r="S590" s="701">
        <v>0</v>
      </c>
      <c r="T590" s="700">
        <v>0</v>
      </c>
      <c r="U590" s="701">
        <v>0</v>
      </c>
      <c r="V590" s="700">
        <v>0</v>
      </c>
      <c r="W590" s="700">
        <v>0</v>
      </c>
      <c r="X590" s="700">
        <v>0</v>
      </c>
      <c r="Y590" s="700">
        <v>0</v>
      </c>
      <c r="Z590" s="700">
        <v>0</v>
      </c>
      <c r="AA590" s="700">
        <v>0</v>
      </c>
      <c r="AB590" s="706">
        <v>0</v>
      </c>
      <c r="AC590" s="698">
        <v>0</v>
      </c>
      <c r="AD590" s="1212"/>
      <c r="AE590" s="1212"/>
      <c r="AF590" s="1213"/>
    </row>
    <row r="591" spans="1:32" ht="27" customHeight="1" x14ac:dyDescent="0.2">
      <c r="A591" s="352">
        <v>237</v>
      </c>
      <c r="B591" s="751"/>
      <c r="C591" s="664"/>
      <c r="D591" s="664"/>
      <c r="E591" s="665"/>
      <c r="F591" s="1249" t="s">
        <v>532</v>
      </c>
      <c r="G591" s="1250"/>
      <c r="H591" s="1250"/>
      <c r="I591" s="1250"/>
      <c r="J591" s="1250"/>
      <c r="K591" s="1250"/>
      <c r="L591" s="1250"/>
      <c r="M591" s="698">
        <v>0</v>
      </c>
      <c r="N591" s="699">
        <v>0</v>
      </c>
      <c r="O591" s="700">
        <v>0</v>
      </c>
      <c r="P591" s="700">
        <v>0</v>
      </c>
      <c r="Q591" s="705">
        <v>0</v>
      </c>
      <c r="R591" s="700">
        <v>0</v>
      </c>
      <c r="S591" s="701">
        <v>0</v>
      </c>
      <c r="T591" s="700">
        <v>0</v>
      </c>
      <c r="U591" s="701">
        <v>0</v>
      </c>
      <c r="V591" s="700">
        <v>0</v>
      </c>
      <c r="W591" s="700">
        <v>0</v>
      </c>
      <c r="X591" s="700">
        <v>0</v>
      </c>
      <c r="Y591" s="700">
        <v>0</v>
      </c>
      <c r="Z591" s="700">
        <v>0</v>
      </c>
      <c r="AA591" s="700">
        <v>0</v>
      </c>
      <c r="AB591" s="706">
        <v>0</v>
      </c>
      <c r="AC591" s="698">
        <v>0</v>
      </c>
      <c r="AD591" s="1212"/>
      <c r="AE591" s="1212"/>
      <c r="AF591" s="1213"/>
    </row>
    <row r="592" spans="1:32" ht="15.75" x14ac:dyDescent="0.2">
      <c r="A592" s="352">
        <v>238</v>
      </c>
      <c r="B592" s="751"/>
      <c r="C592" s="664"/>
      <c r="D592" s="364"/>
      <c r="E592" s="1251" t="s">
        <v>67</v>
      </c>
      <c r="F592" s="1252"/>
      <c r="G592" s="1252"/>
      <c r="H592" s="1252"/>
      <c r="I592" s="1252"/>
      <c r="J592" s="1252"/>
      <c r="K592" s="1252"/>
      <c r="L592" s="1252"/>
      <c r="M592" s="407">
        <f>SUBTOTAL(9,M593:M596)</f>
        <v>0</v>
      </c>
      <c r="N592" s="410">
        <f t="shared" ref="N592:AC592" si="135">SUBTOTAL(9,N593:N596)</f>
        <v>0</v>
      </c>
      <c r="O592" s="414">
        <f t="shared" si="135"/>
        <v>0</v>
      </c>
      <c r="P592" s="413">
        <f t="shared" si="135"/>
        <v>0</v>
      </c>
      <c r="Q592" s="415">
        <f t="shared" si="135"/>
        <v>0</v>
      </c>
      <c r="R592" s="414">
        <f t="shared" si="135"/>
        <v>0</v>
      </c>
      <c r="S592" s="414">
        <f t="shared" si="135"/>
        <v>0</v>
      </c>
      <c r="T592" s="414">
        <f t="shared" si="135"/>
        <v>0</v>
      </c>
      <c r="U592" s="414">
        <f t="shared" si="135"/>
        <v>0</v>
      </c>
      <c r="V592" s="414">
        <f t="shared" si="135"/>
        <v>0</v>
      </c>
      <c r="W592" s="414">
        <f t="shared" si="135"/>
        <v>0</v>
      </c>
      <c r="X592" s="414">
        <f t="shared" si="135"/>
        <v>0</v>
      </c>
      <c r="Y592" s="414">
        <f t="shared" si="135"/>
        <v>0</v>
      </c>
      <c r="Z592" s="414">
        <f t="shared" si="135"/>
        <v>0</v>
      </c>
      <c r="AA592" s="414">
        <f t="shared" si="135"/>
        <v>0</v>
      </c>
      <c r="AB592" s="424">
        <f t="shared" si="135"/>
        <v>0</v>
      </c>
      <c r="AC592" s="407">
        <f t="shared" si="135"/>
        <v>0</v>
      </c>
      <c r="AD592" s="1212"/>
      <c r="AE592" s="1212"/>
      <c r="AF592" s="1213"/>
    </row>
    <row r="593" spans="1:32" x14ac:dyDescent="0.2">
      <c r="A593" s="352">
        <v>239</v>
      </c>
      <c r="B593" s="751"/>
      <c r="C593" s="664"/>
      <c r="D593" s="656"/>
      <c r="E593" s="656"/>
      <c r="F593" s="1253" t="s">
        <v>65</v>
      </c>
      <c r="G593" s="1254"/>
      <c r="H593" s="1254"/>
      <c r="I593" s="1254"/>
      <c r="J593" s="1254"/>
      <c r="K593" s="1254"/>
      <c r="L593" s="1254"/>
      <c r="M593" s="698">
        <v>0</v>
      </c>
      <c r="N593" s="699">
        <v>0</v>
      </c>
      <c r="O593" s="700">
        <v>0</v>
      </c>
      <c r="P593" s="700">
        <v>0</v>
      </c>
      <c r="Q593" s="705">
        <v>0</v>
      </c>
      <c r="R593" s="700">
        <v>0</v>
      </c>
      <c r="S593" s="701">
        <v>0</v>
      </c>
      <c r="T593" s="700">
        <v>0</v>
      </c>
      <c r="U593" s="701">
        <v>0</v>
      </c>
      <c r="V593" s="700">
        <v>0</v>
      </c>
      <c r="W593" s="701">
        <v>0</v>
      </c>
      <c r="X593" s="700">
        <v>0</v>
      </c>
      <c r="Y593" s="701">
        <v>0</v>
      </c>
      <c r="Z593" s="700">
        <v>0</v>
      </c>
      <c r="AA593" s="701">
        <v>0</v>
      </c>
      <c r="AB593" s="706">
        <v>0</v>
      </c>
      <c r="AC593" s="698">
        <v>0</v>
      </c>
      <c r="AD593" s="1212"/>
      <c r="AE593" s="1212"/>
      <c r="AF593" s="1213"/>
    </row>
    <row r="594" spans="1:32" x14ac:dyDescent="0.2">
      <c r="A594" s="352">
        <v>240</v>
      </c>
      <c r="B594" s="751"/>
      <c r="C594" s="664"/>
      <c r="D594" s="656"/>
      <c r="E594" s="656"/>
      <c r="F594" s="1216" t="s">
        <v>68</v>
      </c>
      <c r="G594" s="1217"/>
      <c r="H594" s="1217"/>
      <c r="I594" s="1217"/>
      <c r="J594" s="1217"/>
      <c r="K594" s="1217"/>
      <c r="L594" s="1217"/>
      <c r="M594" s="698">
        <v>0</v>
      </c>
      <c r="N594" s="699">
        <v>0</v>
      </c>
      <c r="O594" s="700">
        <v>0</v>
      </c>
      <c r="P594" s="700">
        <v>0</v>
      </c>
      <c r="Q594" s="705">
        <v>0</v>
      </c>
      <c r="R594" s="700">
        <v>0</v>
      </c>
      <c r="S594" s="701">
        <v>0</v>
      </c>
      <c r="T594" s="700">
        <v>0</v>
      </c>
      <c r="U594" s="701">
        <v>0</v>
      </c>
      <c r="V594" s="700">
        <v>0</v>
      </c>
      <c r="W594" s="701">
        <v>0</v>
      </c>
      <c r="X594" s="700">
        <v>0</v>
      </c>
      <c r="Y594" s="701">
        <v>0</v>
      </c>
      <c r="Z594" s="700">
        <v>0</v>
      </c>
      <c r="AA594" s="701">
        <v>0</v>
      </c>
      <c r="AB594" s="706">
        <v>0</v>
      </c>
      <c r="AC594" s="698">
        <v>0</v>
      </c>
      <c r="AD594" s="1212"/>
      <c r="AE594" s="1212"/>
      <c r="AF594" s="1213"/>
    </row>
    <row r="595" spans="1:32" x14ac:dyDescent="0.2">
      <c r="A595" s="352">
        <v>241</v>
      </c>
      <c r="B595" s="751"/>
      <c r="C595" s="664"/>
      <c r="D595" s="365"/>
      <c r="E595" s="365"/>
      <c r="F595" s="1216" t="s">
        <v>537</v>
      </c>
      <c r="G595" s="1217"/>
      <c r="H595" s="1217"/>
      <c r="I595" s="1217"/>
      <c r="J595" s="1217"/>
      <c r="K595" s="1217"/>
      <c r="L595" s="1217"/>
      <c r="M595" s="698">
        <v>0</v>
      </c>
      <c r="N595" s="699">
        <v>0</v>
      </c>
      <c r="O595" s="700">
        <v>0</v>
      </c>
      <c r="P595" s="700">
        <v>0</v>
      </c>
      <c r="Q595" s="705">
        <v>0</v>
      </c>
      <c r="R595" s="700">
        <v>0</v>
      </c>
      <c r="S595" s="701">
        <v>0</v>
      </c>
      <c r="T595" s="700">
        <v>0</v>
      </c>
      <c r="U595" s="701">
        <v>0</v>
      </c>
      <c r="V595" s="700">
        <v>0</v>
      </c>
      <c r="W595" s="701">
        <v>0</v>
      </c>
      <c r="X595" s="700">
        <v>0</v>
      </c>
      <c r="Y595" s="701">
        <v>0</v>
      </c>
      <c r="Z595" s="700">
        <v>0</v>
      </c>
      <c r="AA595" s="701">
        <v>0</v>
      </c>
      <c r="AB595" s="706">
        <v>0</v>
      </c>
      <c r="AC595" s="698">
        <v>0</v>
      </c>
      <c r="AD595" s="1212"/>
      <c r="AE595" s="1212"/>
      <c r="AF595" s="1213"/>
    </row>
    <row r="596" spans="1:32" ht="27" customHeight="1" x14ac:dyDescent="0.2">
      <c r="A596" s="352">
        <v>242</v>
      </c>
      <c r="B596" s="583"/>
      <c r="C596" s="653"/>
      <c r="D596" s="738"/>
      <c r="E596" s="738"/>
      <c r="F596" s="1216" t="s">
        <v>532</v>
      </c>
      <c r="G596" s="1217"/>
      <c r="H596" s="1217"/>
      <c r="I596" s="1217"/>
      <c r="J596" s="1217"/>
      <c r="K596" s="1217"/>
      <c r="L596" s="1217"/>
      <c r="M596" s="698">
        <v>0</v>
      </c>
      <c r="N596" s="699">
        <v>0</v>
      </c>
      <c r="O596" s="700">
        <v>0</v>
      </c>
      <c r="P596" s="700">
        <v>0</v>
      </c>
      <c r="Q596" s="705">
        <v>0</v>
      </c>
      <c r="R596" s="700">
        <v>0</v>
      </c>
      <c r="S596" s="701">
        <v>0</v>
      </c>
      <c r="T596" s="700">
        <v>0</v>
      </c>
      <c r="U596" s="701">
        <v>0</v>
      </c>
      <c r="V596" s="700">
        <v>0</v>
      </c>
      <c r="W596" s="701">
        <v>0</v>
      </c>
      <c r="X596" s="700">
        <v>0</v>
      </c>
      <c r="Y596" s="701">
        <v>0</v>
      </c>
      <c r="Z596" s="700">
        <v>0</v>
      </c>
      <c r="AA596" s="701">
        <v>0</v>
      </c>
      <c r="AB596" s="706">
        <v>0</v>
      </c>
      <c r="AC596" s="698">
        <v>0</v>
      </c>
      <c r="AD596" s="1212"/>
      <c r="AE596" s="1212"/>
      <c r="AF596" s="1213"/>
    </row>
    <row r="597" spans="1:32" ht="15.75" customHeight="1" x14ac:dyDescent="0.2">
      <c r="A597" s="352">
        <v>243</v>
      </c>
      <c r="B597" s="350"/>
      <c r="C597" s="741"/>
      <c r="D597" s="755"/>
      <c r="E597" s="1251" t="s">
        <v>556</v>
      </c>
      <c r="F597" s="1252"/>
      <c r="G597" s="1252"/>
      <c r="H597" s="1252"/>
      <c r="I597" s="1252"/>
      <c r="J597" s="1252"/>
      <c r="K597" s="1252"/>
      <c r="L597" s="1252"/>
      <c r="M597" s="407">
        <f>SUBTOTAL(9,M598:M601)</f>
        <v>0</v>
      </c>
      <c r="N597" s="410">
        <f t="shared" ref="N597:AC597" si="136">SUBTOTAL(9,N598:N601)</f>
        <v>0</v>
      </c>
      <c r="O597" s="414">
        <f t="shared" si="136"/>
        <v>0</v>
      </c>
      <c r="P597" s="413">
        <f t="shared" si="136"/>
        <v>0</v>
      </c>
      <c r="Q597" s="415">
        <f t="shared" si="136"/>
        <v>0</v>
      </c>
      <c r="R597" s="414">
        <f t="shared" si="136"/>
        <v>0</v>
      </c>
      <c r="S597" s="414">
        <f t="shared" si="136"/>
        <v>0</v>
      </c>
      <c r="T597" s="414">
        <f t="shared" si="136"/>
        <v>0</v>
      </c>
      <c r="U597" s="414">
        <f t="shared" si="136"/>
        <v>0</v>
      </c>
      <c r="V597" s="414">
        <f t="shared" si="136"/>
        <v>0</v>
      </c>
      <c r="W597" s="414">
        <f t="shared" si="136"/>
        <v>0</v>
      </c>
      <c r="X597" s="414">
        <f t="shared" si="136"/>
        <v>0</v>
      </c>
      <c r="Y597" s="414">
        <f t="shared" si="136"/>
        <v>0</v>
      </c>
      <c r="Z597" s="414">
        <f t="shared" si="136"/>
        <v>0</v>
      </c>
      <c r="AA597" s="414">
        <f t="shared" si="136"/>
        <v>0</v>
      </c>
      <c r="AB597" s="424">
        <f t="shared" si="136"/>
        <v>0</v>
      </c>
      <c r="AC597" s="407">
        <f t="shared" si="136"/>
        <v>0</v>
      </c>
      <c r="AD597" s="1212"/>
      <c r="AE597" s="1212"/>
      <c r="AF597" s="1213"/>
    </row>
    <row r="598" spans="1:32" x14ac:dyDescent="0.2">
      <c r="A598" s="352">
        <v>244</v>
      </c>
      <c r="B598" s="751"/>
      <c r="C598" s="664"/>
      <c r="D598" s="656"/>
      <c r="E598" s="656"/>
      <c r="F598" s="1253" t="s">
        <v>65</v>
      </c>
      <c r="G598" s="1254"/>
      <c r="H598" s="1254"/>
      <c r="I598" s="1254"/>
      <c r="J598" s="1254"/>
      <c r="K598" s="1254"/>
      <c r="L598" s="1254"/>
      <c r="M598" s="698">
        <v>0</v>
      </c>
      <c r="N598" s="699">
        <v>0</v>
      </c>
      <c r="O598" s="700">
        <v>0</v>
      </c>
      <c r="P598" s="700">
        <v>0</v>
      </c>
      <c r="Q598" s="705">
        <v>0</v>
      </c>
      <c r="R598" s="700">
        <v>0</v>
      </c>
      <c r="S598" s="701">
        <v>0</v>
      </c>
      <c r="T598" s="700">
        <v>0</v>
      </c>
      <c r="U598" s="701">
        <v>0</v>
      </c>
      <c r="V598" s="700">
        <v>0</v>
      </c>
      <c r="W598" s="701">
        <v>0</v>
      </c>
      <c r="X598" s="700">
        <v>0</v>
      </c>
      <c r="Y598" s="701">
        <v>0</v>
      </c>
      <c r="Z598" s="700">
        <v>0</v>
      </c>
      <c r="AA598" s="701">
        <v>0</v>
      </c>
      <c r="AB598" s="706">
        <v>0</v>
      </c>
      <c r="AC598" s="698">
        <v>0</v>
      </c>
      <c r="AD598" s="1212"/>
      <c r="AE598" s="1212"/>
      <c r="AF598" s="1213"/>
    </row>
    <row r="599" spans="1:32" x14ac:dyDescent="0.2">
      <c r="A599" s="352">
        <v>245</v>
      </c>
      <c r="B599" s="751"/>
      <c r="C599" s="664"/>
      <c r="D599" s="366"/>
      <c r="E599" s="366"/>
      <c r="F599" s="1216" t="s">
        <v>68</v>
      </c>
      <c r="G599" s="1217"/>
      <c r="H599" s="1217"/>
      <c r="I599" s="1217"/>
      <c r="J599" s="1217"/>
      <c r="K599" s="1217"/>
      <c r="L599" s="1217"/>
      <c r="M599" s="698">
        <v>0</v>
      </c>
      <c r="N599" s="699">
        <v>0</v>
      </c>
      <c r="O599" s="700">
        <v>0</v>
      </c>
      <c r="P599" s="700">
        <v>0</v>
      </c>
      <c r="Q599" s="705">
        <v>0</v>
      </c>
      <c r="R599" s="700">
        <v>0</v>
      </c>
      <c r="S599" s="701">
        <v>0</v>
      </c>
      <c r="T599" s="700">
        <v>0</v>
      </c>
      <c r="U599" s="701">
        <v>0</v>
      </c>
      <c r="V599" s="700">
        <v>0</v>
      </c>
      <c r="W599" s="701">
        <v>0</v>
      </c>
      <c r="X599" s="700">
        <v>0</v>
      </c>
      <c r="Y599" s="701">
        <v>0</v>
      </c>
      <c r="Z599" s="700">
        <v>0</v>
      </c>
      <c r="AA599" s="701">
        <v>0</v>
      </c>
      <c r="AB599" s="706">
        <v>0</v>
      </c>
      <c r="AC599" s="698">
        <v>0</v>
      </c>
      <c r="AD599" s="1212"/>
      <c r="AE599" s="1212"/>
      <c r="AF599" s="1213"/>
    </row>
    <row r="600" spans="1:32" x14ac:dyDescent="0.2">
      <c r="A600" s="352">
        <v>246</v>
      </c>
      <c r="B600" s="751"/>
      <c r="C600" s="664"/>
      <c r="D600" s="366"/>
      <c r="E600" s="366"/>
      <c r="F600" s="1216" t="s">
        <v>537</v>
      </c>
      <c r="G600" s="1217"/>
      <c r="H600" s="1217"/>
      <c r="I600" s="1217"/>
      <c r="J600" s="1217"/>
      <c r="K600" s="1217"/>
      <c r="L600" s="1217"/>
      <c r="M600" s="698">
        <v>0</v>
      </c>
      <c r="N600" s="699">
        <v>0</v>
      </c>
      <c r="O600" s="700">
        <v>0</v>
      </c>
      <c r="P600" s="700">
        <v>0</v>
      </c>
      <c r="Q600" s="705">
        <v>0</v>
      </c>
      <c r="R600" s="700">
        <v>0</v>
      </c>
      <c r="S600" s="701">
        <v>0</v>
      </c>
      <c r="T600" s="700">
        <v>0</v>
      </c>
      <c r="U600" s="701">
        <v>0</v>
      </c>
      <c r="V600" s="700">
        <v>0</v>
      </c>
      <c r="W600" s="701">
        <v>0</v>
      </c>
      <c r="X600" s="700">
        <v>0</v>
      </c>
      <c r="Y600" s="701">
        <v>0</v>
      </c>
      <c r="Z600" s="700">
        <v>0</v>
      </c>
      <c r="AA600" s="701">
        <v>0</v>
      </c>
      <c r="AB600" s="706">
        <v>0</v>
      </c>
      <c r="AC600" s="698">
        <v>0</v>
      </c>
      <c r="AD600" s="1212"/>
      <c r="AE600" s="1212"/>
      <c r="AF600" s="1213"/>
    </row>
    <row r="601" spans="1:32" ht="27" customHeight="1" x14ac:dyDescent="0.2">
      <c r="A601" s="352">
        <v>247</v>
      </c>
      <c r="B601" s="751"/>
      <c r="C601" s="664"/>
      <c r="D601" s="367"/>
      <c r="E601" s="367"/>
      <c r="F601" s="1216" t="s">
        <v>532</v>
      </c>
      <c r="G601" s="1217"/>
      <c r="H601" s="1217"/>
      <c r="I601" s="1217"/>
      <c r="J601" s="1217"/>
      <c r="K601" s="1217"/>
      <c r="L601" s="1217"/>
      <c r="M601" s="698">
        <v>0</v>
      </c>
      <c r="N601" s="699">
        <v>0</v>
      </c>
      <c r="O601" s="700">
        <v>0</v>
      </c>
      <c r="P601" s="700">
        <v>0</v>
      </c>
      <c r="Q601" s="705">
        <v>0</v>
      </c>
      <c r="R601" s="700">
        <v>0</v>
      </c>
      <c r="S601" s="701">
        <v>0</v>
      </c>
      <c r="T601" s="700">
        <v>0</v>
      </c>
      <c r="U601" s="701">
        <v>0</v>
      </c>
      <c r="V601" s="700">
        <v>0</v>
      </c>
      <c r="W601" s="701">
        <v>0</v>
      </c>
      <c r="X601" s="700">
        <v>0</v>
      </c>
      <c r="Y601" s="701">
        <v>0</v>
      </c>
      <c r="Z601" s="700">
        <v>0</v>
      </c>
      <c r="AA601" s="701">
        <v>0</v>
      </c>
      <c r="AB601" s="706">
        <v>0</v>
      </c>
      <c r="AC601" s="698">
        <v>0</v>
      </c>
      <c r="AD601" s="1212"/>
      <c r="AE601" s="1212"/>
      <c r="AF601" s="1213"/>
    </row>
    <row r="602" spans="1:32" ht="15" customHeight="1" x14ac:dyDescent="0.2">
      <c r="A602" s="352">
        <v>129</v>
      </c>
      <c r="B602" s="751"/>
      <c r="C602" s="367"/>
      <c r="D602" s="1234" t="s">
        <v>13</v>
      </c>
      <c r="E602" s="1235"/>
      <c r="F602" s="1235"/>
      <c r="G602" s="1235"/>
      <c r="H602" s="1235"/>
      <c r="I602" s="1235"/>
      <c r="J602" s="1235"/>
      <c r="K602" s="1235"/>
      <c r="L602" s="1235"/>
      <c r="M602" s="1235"/>
      <c r="N602" s="1235"/>
      <c r="O602" s="1235"/>
      <c r="P602" s="1235"/>
      <c r="Q602" s="1235"/>
      <c r="R602" s="1235"/>
      <c r="S602" s="1235"/>
      <c r="T602" s="1235"/>
      <c r="U602" s="1235"/>
      <c r="V602" s="1235"/>
      <c r="W602" s="1235"/>
      <c r="X602" s="1235"/>
      <c r="Y602" s="1235"/>
      <c r="Z602" s="1235"/>
      <c r="AA602" s="1235"/>
      <c r="AB602" s="1235"/>
      <c r="AC602" s="1235"/>
      <c r="AD602" s="1235"/>
      <c r="AE602" s="1235"/>
      <c r="AF602" s="1258"/>
    </row>
    <row r="603" spans="1:32" ht="15" customHeight="1" x14ac:dyDescent="0.2">
      <c r="A603" s="352">
        <v>130</v>
      </c>
      <c r="B603" s="751"/>
      <c r="C603" s="367"/>
      <c r="D603" s="367"/>
      <c r="E603" s="1251" t="s">
        <v>14</v>
      </c>
      <c r="F603" s="1252"/>
      <c r="G603" s="1252"/>
      <c r="H603" s="1252"/>
      <c r="I603" s="1252"/>
      <c r="J603" s="1252"/>
      <c r="K603" s="1252"/>
      <c r="L603" s="1252"/>
      <c r="M603" s="407">
        <f>SUBTOTAL(9,M604:M606)</f>
        <v>0</v>
      </c>
      <c r="N603" s="410">
        <f t="shared" ref="N603:AC603" si="137">SUBTOTAL(9,N604:N606)</f>
        <v>0</v>
      </c>
      <c r="O603" s="414">
        <f t="shared" si="137"/>
        <v>0</v>
      </c>
      <c r="P603" s="413">
        <f t="shared" si="137"/>
        <v>0</v>
      </c>
      <c r="Q603" s="415">
        <f t="shared" si="137"/>
        <v>0</v>
      </c>
      <c r="R603" s="414">
        <f t="shared" si="137"/>
        <v>0</v>
      </c>
      <c r="S603" s="414">
        <f t="shared" si="137"/>
        <v>0</v>
      </c>
      <c r="T603" s="414">
        <f t="shared" si="137"/>
        <v>0</v>
      </c>
      <c r="U603" s="414">
        <f t="shared" si="137"/>
        <v>0</v>
      </c>
      <c r="V603" s="414">
        <f t="shared" si="137"/>
        <v>0</v>
      </c>
      <c r="W603" s="414">
        <f t="shared" si="137"/>
        <v>0</v>
      </c>
      <c r="X603" s="414">
        <f t="shared" si="137"/>
        <v>0</v>
      </c>
      <c r="Y603" s="414">
        <f t="shared" si="137"/>
        <v>0</v>
      </c>
      <c r="Z603" s="414">
        <f t="shared" si="137"/>
        <v>0</v>
      </c>
      <c r="AA603" s="414">
        <f t="shared" si="137"/>
        <v>0</v>
      </c>
      <c r="AB603" s="424">
        <f t="shared" si="137"/>
        <v>0</v>
      </c>
      <c r="AC603" s="407">
        <f t="shared" si="137"/>
        <v>0</v>
      </c>
      <c r="AD603" s="1212"/>
      <c r="AE603" s="1212"/>
      <c r="AF603" s="1213"/>
    </row>
    <row r="604" spans="1:32" ht="15" customHeight="1" x14ac:dyDescent="0.2">
      <c r="A604" s="352">
        <v>131</v>
      </c>
      <c r="B604" s="751"/>
      <c r="C604" s="367"/>
      <c r="D604" s="367"/>
      <c r="E604" s="368"/>
      <c r="F604" s="1253" t="s">
        <v>112</v>
      </c>
      <c r="G604" s="1254"/>
      <c r="H604" s="1254"/>
      <c r="I604" s="1254"/>
      <c r="J604" s="1254"/>
      <c r="K604" s="1254"/>
      <c r="L604" s="1254"/>
      <c r="M604" s="698">
        <v>0</v>
      </c>
      <c r="N604" s="699">
        <v>0</v>
      </c>
      <c r="O604" s="700">
        <v>0</v>
      </c>
      <c r="P604" s="700">
        <v>0</v>
      </c>
      <c r="Q604" s="705">
        <v>0</v>
      </c>
      <c r="R604" s="700">
        <v>0</v>
      </c>
      <c r="S604" s="701">
        <v>0</v>
      </c>
      <c r="T604" s="700">
        <v>0</v>
      </c>
      <c r="U604" s="701">
        <v>0</v>
      </c>
      <c r="V604" s="700">
        <v>0</v>
      </c>
      <c r="W604" s="701">
        <v>0</v>
      </c>
      <c r="X604" s="700">
        <v>0</v>
      </c>
      <c r="Y604" s="701">
        <v>0</v>
      </c>
      <c r="Z604" s="700">
        <v>0</v>
      </c>
      <c r="AA604" s="701">
        <v>0</v>
      </c>
      <c r="AB604" s="706">
        <v>0</v>
      </c>
      <c r="AC604" s="698">
        <v>0</v>
      </c>
      <c r="AD604" s="1212"/>
      <c r="AE604" s="1212"/>
      <c r="AF604" s="1213"/>
    </row>
    <row r="605" spans="1:32" ht="15" customHeight="1" x14ac:dyDescent="0.2">
      <c r="A605" s="352">
        <v>132</v>
      </c>
      <c r="B605" s="751"/>
      <c r="C605" s="367"/>
      <c r="D605" s="367"/>
      <c r="E605" s="368"/>
      <c r="F605" s="1216" t="s">
        <v>113</v>
      </c>
      <c r="G605" s="1217"/>
      <c r="H605" s="1217"/>
      <c r="I605" s="1217"/>
      <c r="J605" s="1217"/>
      <c r="K605" s="1217"/>
      <c r="L605" s="1217"/>
      <c r="M605" s="698">
        <v>0</v>
      </c>
      <c r="N605" s="699">
        <v>0</v>
      </c>
      <c r="O605" s="700">
        <v>0</v>
      </c>
      <c r="P605" s="700">
        <v>0</v>
      </c>
      <c r="Q605" s="705">
        <v>0</v>
      </c>
      <c r="R605" s="700">
        <v>0</v>
      </c>
      <c r="S605" s="701">
        <v>0</v>
      </c>
      <c r="T605" s="700">
        <v>0</v>
      </c>
      <c r="U605" s="701">
        <v>0</v>
      </c>
      <c r="V605" s="700">
        <v>0</v>
      </c>
      <c r="W605" s="701">
        <v>0</v>
      </c>
      <c r="X605" s="700">
        <v>0</v>
      </c>
      <c r="Y605" s="701">
        <v>0</v>
      </c>
      <c r="Z605" s="700">
        <v>0</v>
      </c>
      <c r="AA605" s="701">
        <v>0</v>
      </c>
      <c r="AB605" s="706">
        <v>0</v>
      </c>
      <c r="AC605" s="698">
        <v>0</v>
      </c>
      <c r="AD605" s="1212"/>
      <c r="AE605" s="1212"/>
      <c r="AF605" s="1213"/>
    </row>
    <row r="606" spans="1:32" ht="15" customHeight="1" x14ac:dyDescent="0.2">
      <c r="A606" s="352">
        <v>133</v>
      </c>
      <c r="B606" s="751"/>
      <c r="C606" s="367"/>
      <c r="D606" s="367"/>
      <c r="E606" s="368"/>
      <c r="F606" s="1249" t="s">
        <v>557</v>
      </c>
      <c r="G606" s="1250"/>
      <c r="H606" s="1250"/>
      <c r="I606" s="1250"/>
      <c r="J606" s="1250"/>
      <c r="K606" s="1250"/>
      <c r="L606" s="1250"/>
      <c r="M606" s="698">
        <v>0</v>
      </c>
      <c r="N606" s="699">
        <v>0</v>
      </c>
      <c r="O606" s="700">
        <v>0</v>
      </c>
      <c r="P606" s="700">
        <v>0</v>
      </c>
      <c r="Q606" s="705">
        <v>0</v>
      </c>
      <c r="R606" s="700">
        <v>0</v>
      </c>
      <c r="S606" s="701">
        <v>0</v>
      </c>
      <c r="T606" s="700">
        <v>0</v>
      </c>
      <c r="U606" s="701">
        <v>0</v>
      </c>
      <c r="V606" s="700">
        <v>0</v>
      </c>
      <c r="W606" s="701">
        <v>0</v>
      </c>
      <c r="X606" s="700">
        <v>0</v>
      </c>
      <c r="Y606" s="701">
        <v>0</v>
      </c>
      <c r="Z606" s="700">
        <v>0</v>
      </c>
      <c r="AA606" s="701">
        <v>0</v>
      </c>
      <c r="AB606" s="706">
        <v>0</v>
      </c>
      <c r="AC606" s="698">
        <v>0</v>
      </c>
      <c r="AD606" s="1212"/>
      <c r="AE606" s="1212"/>
      <c r="AF606" s="1213"/>
    </row>
    <row r="607" spans="1:32" ht="15" customHeight="1" x14ac:dyDescent="0.2">
      <c r="A607" s="352">
        <v>134</v>
      </c>
      <c r="B607" s="751"/>
      <c r="C607" s="367"/>
      <c r="D607" s="367"/>
      <c r="E607" s="1251" t="s">
        <v>15</v>
      </c>
      <c r="F607" s="1252"/>
      <c r="G607" s="1252"/>
      <c r="H607" s="1252"/>
      <c r="I607" s="1252"/>
      <c r="J607" s="1252"/>
      <c r="K607" s="1252"/>
      <c r="L607" s="1252"/>
      <c r="M607" s="407">
        <f>SUBTOTAL(9,M608:M610)</f>
        <v>0</v>
      </c>
      <c r="N607" s="410">
        <f t="shared" ref="N607:AC607" si="138">SUBTOTAL(9,N608:N610)</f>
        <v>0</v>
      </c>
      <c r="O607" s="414">
        <f t="shared" si="138"/>
        <v>0</v>
      </c>
      <c r="P607" s="413">
        <f t="shared" si="138"/>
        <v>0</v>
      </c>
      <c r="Q607" s="415">
        <f t="shared" si="138"/>
        <v>0</v>
      </c>
      <c r="R607" s="414">
        <f t="shared" si="138"/>
        <v>0</v>
      </c>
      <c r="S607" s="414">
        <f t="shared" si="138"/>
        <v>0</v>
      </c>
      <c r="T607" s="414">
        <f t="shared" si="138"/>
        <v>0</v>
      </c>
      <c r="U607" s="414">
        <f t="shared" si="138"/>
        <v>0</v>
      </c>
      <c r="V607" s="414">
        <f t="shared" si="138"/>
        <v>0</v>
      </c>
      <c r="W607" s="414">
        <f t="shared" si="138"/>
        <v>0</v>
      </c>
      <c r="X607" s="414">
        <f t="shared" si="138"/>
        <v>0</v>
      </c>
      <c r="Y607" s="414">
        <f t="shared" si="138"/>
        <v>0</v>
      </c>
      <c r="Z607" s="414">
        <f t="shared" si="138"/>
        <v>0</v>
      </c>
      <c r="AA607" s="414">
        <f t="shared" si="138"/>
        <v>0</v>
      </c>
      <c r="AB607" s="424">
        <f t="shared" si="138"/>
        <v>0</v>
      </c>
      <c r="AC607" s="407">
        <f t="shared" si="138"/>
        <v>0</v>
      </c>
      <c r="AD607" s="1212"/>
      <c r="AE607" s="1212"/>
      <c r="AF607" s="1213"/>
    </row>
    <row r="608" spans="1:32" ht="15" customHeight="1" x14ac:dyDescent="0.2">
      <c r="A608" s="352">
        <v>135</v>
      </c>
      <c r="B608" s="751"/>
      <c r="C608" s="367"/>
      <c r="D608" s="367"/>
      <c r="E608" s="368"/>
      <c r="F608" s="1253" t="s">
        <v>109</v>
      </c>
      <c r="G608" s="1254"/>
      <c r="H608" s="1254"/>
      <c r="I608" s="1254"/>
      <c r="J608" s="1254"/>
      <c r="K608" s="1254"/>
      <c r="L608" s="1254"/>
      <c r="M608" s="698">
        <v>0</v>
      </c>
      <c r="N608" s="699">
        <v>0</v>
      </c>
      <c r="O608" s="700">
        <v>0</v>
      </c>
      <c r="P608" s="700">
        <v>0</v>
      </c>
      <c r="Q608" s="705">
        <v>0</v>
      </c>
      <c r="R608" s="700">
        <v>0</v>
      </c>
      <c r="S608" s="701">
        <v>0</v>
      </c>
      <c r="T608" s="700">
        <v>0</v>
      </c>
      <c r="U608" s="701">
        <v>0</v>
      </c>
      <c r="V608" s="700">
        <v>0</v>
      </c>
      <c r="W608" s="701">
        <v>0</v>
      </c>
      <c r="X608" s="700">
        <v>0</v>
      </c>
      <c r="Y608" s="701">
        <v>0</v>
      </c>
      <c r="Z608" s="700">
        <v>0</v>
      </c>
      <c r="AA608" s="701">
        <v>0</v>
      </c>
      <c r="AB608" s="706">
        <v>0</v>
      </c>
      <c r="AC608" s="698">
        <v>0</v>
      </c>
      <c r="AD608" s="1212"/>
      <c r="AE608" s="1212"/>
      <c r="AF608" s="1213"/>
    </row>
    <row r="609" spans="1:32" ht="15" customHeight="1" x14ac:dyDescent="0.2">
      <c r="A609" s="352">
        <v>136</v>
      </c>
      <c r="B609" s="751"/>
      <c r="C609" s="367"/>
      <c r="D609" s="367"/>
      <c r="E609" s="368"/>
      <c r="F609" s="1216" t="s">
        <v>110</v>
      </c>
      <c r="G609" s="1217"/>
      <c r="H609" s="1217"/>
      <c r="I609" s="1217"/>
      <c r="J609" s="1217"/>
      <c r="K609" s="1217"/>
      <c r="L609" s="1217"/>
      <c r="M609" s="698">
        <v>0</v>
      </c>
      <c r="N609" s="699">
        <v>0</v>
      </c>
      <c r="O609" s="700">
        <v>0</v>
      </c>
      <c r="P609" s="700">
        <v>0</v>
      </c>
      <c r="Q609" s="705">
        <v>0</v>
      </c>
      <c r="R609" s="700">
        <v>0</v>
      </c>
      <c r="S609" s="701">
        <v>0</v>
      </c>
      <c r="T609" s="700">
        <v>0</v>
      </c>
      <c r="U609" s="701">
        <v>0</v>
      </c>
      <c r="V609" s="700">
        <v>0</v>
      </c>
      <c r="W609" s="701">
        <v>0</v>
      </c>
      <c r="X609" s="700">
        <v>0</v>
      </c>
      <c r="Y609" s="701">
        <v>0</v>
      </c>
      <c r="Z609" s="700">
        <v>0</v>
      </c>
      <c r="AA609" s="701">
        <v>0</v>
      </c>
      <c r="AB609" s="706">
        <v>0</v>
      </c>
      <c r="AC609" s="698">
        <v>0</v>
      </c>
      <c r="AD609" s="1212"/>
      <c r="AE609" s="1212"/>
      <c r="AF609" s="1213"/>
    </row>
    <row r="610" spans="1:32" ht="15" customHeight="1" x14ac:dyDescent="0.2">
      <c r="A610" s="352">
        <v>137</v>
      </c>
      <c r="B610" s="751"/>
      <c r="C610" s="367"/>
      <c r="D610" s="367"/>
      <c r="E610" s="368"/>
      <c r="F610" s="1249" t="s">
        <v>111</v>
      </c>
      <c r="G610" s="1250"/>
      <c r="H610" s="1250"/>
      <c r="I610" s="1250"/>
      <c r="J610" s="1250"/>
      <c r="K610" s="1250"/>
      <c r="L610" s="1250"/>
      <c r="M610" s="698">
        <v>0</v>
      </c>
      <c r="N610" s="699">
        <v>0</v>
      </c>
      <c r="O610" s="700">
        <v>0</v>
      </c>
      <c r="P610" s="700">
        <v>0</v>
      </c>
      <c r="Q610" s="705">
        <v>0</v>
      </c>
      <c r="R610" s="700">
        <v>0</v>
      </c>
      <c r="S610" s="701">
        <v>0</v>
      </c>
      <c r="T610" s="700">
        <v>0</v>
      </c>
      <c r="U610" s="701">
        <v>0</v>
      </c>
      <c r="V610" s="700">
        <v>0</v>
      </c>
      <c r="W610" s="701">
        <v>0</v>
      </c>
      <c r="X610" s="700">
        <v>0</v>
      </c>
      <c r="Y610" s="701">
        <v>0</v>
      </c>
      <c r="Z610" s="700">
        <v>0</v>
      </c>
      <c r="AA610" s="701">
        <v>0</v>
      </c>
      <c r="AB610" s="706">
        <v>0</v>
      </c>
      <c r="AC610" s="698">
        <v>0</v>
      </c>
      <c r="AD610" s="1212"/>
      <c r="AE610" s="1212"/>
      <c r="AF610" s="1213"/>
    </row>
    <row r="611" spans="1:32" ht="15" customHeight="1" x14ac:dyDescent="0.2">
      <c r="A611" s="352">
        <v>138</v>
      </c>
      <c r="B611" s="751"/>
      <c r="C611" s="367"/>
      <c r="D611" s="367"/>
      <c r="E611" s="1251" t="s">
        <v>18</v>
      </c>
      <c r="F611" s="1252"/>
      <c r="G611" s="1252"/>
      <c r="H611" s="1252"/>
      <c r="I611" s="1252"/>
      <c r="J611" s="1252"/>
      <c r="K611" s="1252"/>
      <c r="L611" s="1252"/>
      <c r="M611" s="407">
        <f>SUBTOTAL(9,M612:M614)</f>
        <v>0</v>
      </c>
      <c r="N611" s="410">
        <f t="shared" ref="N611:AC611" si="139">SUBTOTAL(9,N612:N614)</f>
        <v>0</v>
      </c>
      <c r="O611" s="414">
        <f t="shared" si="139"/>
        <v>0</v>
      </c>
      <c r="P611" s="413">
        <f t="shared" si="139"/>
        <v>0</v>
      </c>
      <c r="Q611" s="415">
        <f t="shared" si="139"/>
        <v>0</v>
      </c>
      <c r="R611" s="414">
        <f t="shared" si="139"/>
        <v>0</v>
      </c>
      <c r="S611" s="414">
        <f t="shared" si="139"/>
        <v>0</v>
      </c>
      <c r="T611" s="414">
        <f t="shared" si="139"/>
        <v>0</v>
      </c>
      <c r="U611" s="414">
        <f t="shared" si="139"/>
        <v>0</v>
      </c>
      <c r="V611" s="414">
        <f t="shared" si="139"/>
        <v>0</v>
      </c>
      <c r="W611" s="414">
        <f t="shared" si="139"/>
        <v>0</v>
      </c>
      <c r="X611" s="414">
        <f t="shared" si="139"/>
        <v>0</v>
      </c>
      <c r="Y611" s="414">
        <f t="shared" si="139"/>
        <v>0</v>
      </c>
      <c r="Z611" s="414">
        <f t="shared" si="139"/>
        <v>0</v>
      </c>
      <c r="AA611" s="414">
        <f t="shared" si="139"/>
        <v>0</v>
      </c>
      <c r="AB611" s="424">
        <f t="shared" si="139"/>
        <v>0</v>
      </c>
      <c r="AC611" s="407">
        <f t="shared" si="139"/>
        <v>0</v>
      </c>
      <c r="AD611" s="1212"/>
      <c r="AE611" s="1212"/>
      <c r="AF611" s="1213"/>
    </row>
    <row r="612" spans="1:32" ht="15" customHeight="1" x14ac:dyDescent="0.2">
      <c r="A612" s="352">
        <v>139</v>
      </c>
      <c r="B612" s="751"/>
      <c r="C612" s="367"/>
      <c r="D612" s="367"/>
      <c r="E612" s="368"/>
      <c r="F612" s="1253" t="s">
        <v>114</v>
      </c>
      <c r="G612" s="1254"/>
      <c r="H612" s="1254"/>
      <c r="I612" s="1254"/>
      <c r="J612" s="1254"/>
      <c r="K612" s="1254"/>
      <c r="L612" s="1254"/>
      <c r="M612" s="698">
        <v>0</v>
      </c>
      <c r="N612" s="699">
        <v>0</v>
      </c>
      <c r="O612" s="700">
        <v>0</v>
      </c>
      <c r="P612" s="700">
        <v>0</v>
      </c>
      <c r="Q612" s="705">
        <v>0</v>
      </c>
      <c r="R612" s="700">
        <v>0</v>
      </c>
      <c r="S612" s="701">
        <v>0</v>
      </c>
      <c r="T612" s="700">
        <v>0</v>
      </c>
      <c r="U612" s="701">
        <v>0</v>
      </c>
      <c r="V612" s="700">
        <v>0</v>
      </c>
      <c r="W612" s="701">
        <v>0</v>
      </c>
      <c r="X612" s="700">
        <v>0</v>
      </c>
      <c r="Y612" s="701">
        <v>0</v>
      </c>
      <c r="Z612" s="700">
        <v>0</v>
      </c>
      <c r="AA612" s="701">
        <v>0</v>
      </c>
      <c r="AB612" s="706">
        <v>0</v>
      </c>
      <c r="AC612" s="698">
        <v>0</v>
      </c>
      <c r="AD612" s="1212"/>
      <c r="AE612" s="1212"/>
      <c r="AF612" s="1213"/>
    </row>
    <row r="613" spans="1:32" ht="15" customHeight="1" x14ac:dyDescent="0.2">
      <c r="A613" s="352">
        <v>140</v>
      </c>
      <c r="B613" s="751"/>
      <c r="C613" s="367"/>
      <c r="D613" s="367"/>
      <c r="E613" s="368"/>
      <c r="F613" s="1216" t="s">
        <v>115</v>
      </c>
      <c r="G613" s="1217"/>
      <c r="H613" s="1217"/>
      <c r="I613" s="1217"/>
      <c r="J613" s="1217"/>
      <c r="K613" s="1217"/>
      <c r="L613" s="1217"/>
      <c r="M613" s="698">
        <v>0</v>
      </c>
      <c r="N613" s="699">
        <v>0</v>
      </c>
      <c r="O613" s="700">
        <v>0</v>
      </c>
      <c r="P613" s="700">
        <v>0</v>
      </c>
      <c r="Q613" s="705">
        <v>0</v>
      </c>
      <c r="R613" s="700">
        <v>0</v>
      </c>
      <c r="S613" s="701">
        <v>0</v>
      </c>
      <c r="T613" s="700">
        <v>0</v>
      </c>
      <c r="U613" s="701">
        <v>0</v>
      </c>
      <c r="V613" s="700">
        <v>0</v>
      </c>
      <c r="W613" s="701">
        <v>0</v>
      </c>
      <c r="X613" s="700">
        <v>0</v>
      </c>
      <c r="Y613" s="701">
        <v>0</v>
      </c>
      <c r="Z613" s="700">
        <v>0</v>
      </c>
      <c r="AA613" s="701">
        <v>0</v>
      </c>
      <c r="AB613" s="706">
        <v>0</v>
      </c>
      <c r="AC613" s="698">
        <v>0</v>
      </c>
      <c r="AD613" s="1212"/>
      <c r="AE613" s="1212"/>
      <c r="AF613" s="1213"/>
    </row>
    <row r="614" spans="1:32" ht="15" customHeight="1" x14ac:dyDescent="0.2">
      <c r="A614" s="352">
        <v>141</v>
      </c>
      <c r="B614" s="751"/>
      <c r="C614" s="367"/>
      <c r="D614" s="367"/>
      <c r="E614" s="368"/>
      <c r="F614" s="1216" t="s">
        <v>558</v>
      </c>
      <c r="G614" s="1217"/>
      <c r="H614" s="1217"/>
      <c r="I614" s="1217"/>
      <c r="J614" s="1217"/>
      <c r="K614" s="1217"/>
      <c r="L614" s="1217"/>
      <c r="M614" s="698">
        <v>0</v>
      </c>
      <c r="N614" s="699">
        <v>0</v>
      </c>
      <c r="O614" s="700">
        <v>0</v>
      </c>
      <c r="P614" s="700">
        <v>0</v>
      </c>
      <c r="Q614" s="705">
        <v>0</v>
      </c>
      <c r="R614" s="700">
        <v>0</v>
      </c>
      <c r="S614" s="701">
        <v>0</v>
      </c>
      <c r="T614" s="700">
        <v>0</v>
      </c>
      <c r="U614" s="701">
        <v>0</v>
      </c>
      <c r="V614" s="700">
        <v>0</v>
      </c>
      <c r="W614" s="701">
        <v>0</v>
      </c>
      <c r="X614" s="700">
        <v>0</v>
      </c>
      <c r="Y614" s="701">
        <v>0</v>
      </c>
      <c r="Z614" s="700">
        <v>0</v>
      </c>
      <c r="AA614" s="701">
        <v>0</v>
      </c>
      <c r="AB614" s="706">
        <v>0</v>
      </c>
      <c r="AC614" s="698">
        <v>0</v>
      </c>
      <c r="AD614" s="1212"/>
      <c r="AE614" s="1212"/>
      <c r="AF614" s="1213"/>
    </row>
    <row r="615" spans="1:32" ht="15" customHeight="1" x14ac:dyDescent="0.2">
      <c r="A615" s="352">
        <v>142</v>
      </c>
      <c r="B615" s="751"/>
      <c r="C615" s="367"/>
      <c r="D615" s="1234" t="s">
        <v>22</v>
      </c>
      <c r="E615" s="1259"/>
      <c r="F615" s="1259"/>
      <c r="G615" s="1259"/>
      <c r="H615" s="1259"/>
      <c r="I615" s="1259"/>
      <c r="J615" s="1259"/>
      <c r="K615" s="1259"/>
      <c r="L615" s="1259"/>
      <c r="M615" s="1235"/>
      <c r="N615" s="1235"/>
      <c r="O615" s="1235"/>
      <c r="P615" s="1235"/>
      <c r="Q615" s="1235"/>
      <c r="R615" s="1235"/>
      <c r="S615" s="1235"/>
      <c r="T615" s="1235"/>
      <c r="U615" s="1235"/>
      <c r="V615" s="1235"/>
      <c r="W615" s="1235"/>
      <c r="X615" s="1235"/>
      <c r="Y615" s="1235"/>
      <c r="Z615" s="1235"/>
      <c r="AA615" s="1235"/>
      <c r="AB615" s="1235"/>
      <c r="AC615" s="1235"/>
      <c r="AD615" s="1235"/>
      <c r="AE615" s="1235"/>
      <c r="AF615" s="1258"/>
    </row>
    <row r="616" spans="1:32" ht="15" customHeight="1" x14ac:dyDescent="0.2">
      <c r="A616" s="352">
        <v>143</v>
      </c>
      <c r="B616" s="751"/>
      <c r="C616" s="367"/>
      <c r="D616" s="367"/>
      <c r="E616" s="1251" t="s">
        <v>118</v>
      </c>
      <c r="F616" s="1252"/>
      <c r="G616" s="1252"/>
      <c r="H616" s="1252"/>
      <c r="I616" s="1252"/>
      <c r="J616" s="1252"/>
      <c r="K616" s="1252"/>
      <c r="L616" s="1252"/>
      <c r="M616" s="407">
        <f>SUBTOTAL(9,M617:M618)</f>
        <v>0</v>
      </c>
      <c r="N616" s="410">
        <f t="shared" ref="N616:AC616" si="140">SUBTOTAL(9,N617:N618)</f>
        <v>0</v>
      </c>
      <c r="O616" s="414">
        <f t="shared" si="140"/>
        <v>0</v>
      </c>
      <c r="P616" s="413">
        <f t="shared" si="140"/>
        <v>0</v>
      </c>
      <c r="Q616" s="415">
        <f t="shared" si="140"/>
        <v>0</v>
      </c>
      <c r="R616" s="414">
        <f t="shared" si="140"/>
        <v>0</v>
      </c>
      <c r="S616" s="414">
        <f t="shared" si="140"/>
        <v>0</v>
      </c>
      <c r="T616" s="414">
        <f t="shared" si="140"/>
        <v>0</v>
      </c>
      <c r="U616" s="414">
        <f t="shared" si="140"/>
        <v>0</v>
      </c>
      <c r="V616" s="414">
        <f t="shared" si="140"/>
        <v>0</v>
      </c>
      <c r="W616" s="414">
        <f t="shared" si="140"/>
        <v>0</v>
      </c>
      <c r="X616" s="414">
        <f t="shared" si="140"/>
        <v>0</v>
      </c>
      <c r="Y616" s="414">
        <f t="shared" si="140"/>
        <v>0</v>
      </c>
      <c r="Z616" s="414">
        <f t="shared" si="140"/>
        <v>0</v>
      </c>
      <c r="AA616" s="414">
        <f t="shared" si="140"/>
        <v>0</v>
      </c>
      <c r="AB616" s="424">
        <f t="shared" si="140"/>
        <v>0</v>
      </c>
      <c r="AC616" s="407">
        <f t="shared" si="140"/>
        <v>0</v>
      </c>
      <c r="AD616" s="1212"/>
      <c r="AE616" s="1212"/>
      <c r="AF616" s="1213"/>
    </row>
    <row r="617" spans="1:32" ht="15" customHeight="1" x14ac:dyDescent="0.2">
      <c r="A617" s="352">
        <v>144</v>
      </c>
      <c r="B617" s="751"/>
      <c r="C617" s="367"/>
      <c r="D617" s="367"/>
      <c r="E617" s="368"/>
      <c r="F617" s="1253" t="s">
        <v>124</v>
      </c>
      <c r="G617" s="1254"/>
      <c r="H617" s="1254"/>
      <c r="I617" s="1254"/>
      <c r="J617" s="1254"/>
      <c r="K617" s="1254"/>
      <c r="L617" s="1254"/>
      <c r="M617" s="698">
        <v>0</v>
      </c>
      <c r="N617" s="699">
        <v>0</v>
      </c>
      <c r="O617" s="700">
        <v>0</v>
      </c>
      <c r="P617" s="700">
        <v>0</v>
      </c>
      <c r="Q617" s="705">
        <v>0</v>
      </c>
      <c r="R617" s="700">
        <v>0</v>
      </c>
      <c r="S617" s="701">
        <v>0</v>
      </c>
      <c r="T617" s="700">
        <v>0</v>
      </c>
      <c r="U617" s="701">
        <v>0</v>
      </c>
      <c r="V617" s="700">
        <v>0</v>
      </c>
      <c r="W617" s="701">
        <v>0</v>
      </c>
      <c r="X617" s="700">
        <v>0</v>
      </c>
      <c r="Y617" s="701">
        <v>0</v>
      </c>
      <c r="Z617" s="700">
        <v>0</v>
      </c>
      <c r="AA617" s="701">
        <v>0</v>
      </c>
      <c r="AB617" s="706">
        <v>0</v>
      </c>
      <c r="AC617" s="698">
        <v>0</v>
      </c>
      <c r="AD617" s="1212"/>
      <c r="AE617" s="1212"/>
      <c r="AF617" s="1213"/>
    </row>
    <row r="618" spans="1:32" ht="15" customHeight="1" x14ac:dyDescent="0.2">
      <c r="A618" s="352">
        <v>145</v>
      </c>
      <c r="B618" s="751"/>
      <c r="C618" s="367"/>
      <c r="D618" s="367"/>
      <c r="E618" s="368"/>
      <c r="F618" s="1249" t="s">
        <v>571</v>
      </c>
      <c r="G618" s="1250"/>
      <c r="H618" s="1250"/>
      <c r="I618" s="1250"/>
      <c r="J618" s="1250"/>
      <c r="K618" s="1250"/>
      <c r="L618" s="1250"/>
      <c r="M618" s="698">
        <v>0</v>
      </c>
      <c r="N618" s="699">
        <v>0</v>
      </c>
      <c r="O618" s="700">
        <v>0</v>
      </c>
      <c r="P618" s="700">
        <v>0</v>
      </c>
      <c r="Q618" s="705">
        <v>0</v>
      </c>
      <c r="R618" s="700">
        <v>0</v>
      </c>
      <c r="S618" s="701">
        <v>0</v>
      </c>
      <c r="T618" s="700">
        <v>0</v>
      </c>
      <c r="U618" s="701">
        <v>0</v>
      </c>
      <c r="V618" s="700">
        <v>0</v>
      </c>
      <c r="W618" s="701">
        <v>0</v>
      </c>
      <c r="X618" s="700">
        <v>0</v>
      </c>
      <c r="Y618" s="701">
        <v>0</v>
      </c>
      <c r="Z618" s="700">
        <v>0</v>
      </c>
      <c r="AA618" s="701">
        <v>0</v>
      </c>
      <c r="AB618" s="706">
        <v>0</v>
      </c>
      <c r="AC618" s="698">
        <v>0</v>
      </c>
      <c r="AD618" s="1212"/>
      <c r="AE618" s="1212"/>
      <c r="AF618" s="1213"/>
    </row>
    <row r="619" spans="1:32" ht="15" customHeight="1" x14ac:dyDescent="0.2">
      <c r="A619" s="352">
        <v>146</v>
      </c>
      <c r="B619" s="751"/>
      <c r="C619" s="367"/>
      <c r="D619" s="367"/>
      <c r="E619" s="1251" t="s">
        <v>119</v>
      </c>
      <c r="F619" s="1252"/>
      <c r="G619" s="1252"/>
      <c r="H619" s="1252"/>
      <c r="I619" s="1252"/>
      <c r="J619" s="1252"/>
      <c r="K619" s="1252"/>
      <c r="L619" s="1252"/>
      <c r="M619" s="407">
        <f>SUBTOTAL(9,M620:M622)</f>
        <v>0</v>
      </c>
      <c r="N619" s="410">
        <f t="shared" ref="N619:AC619" si="141">SUBTOTAL(9,N620:N622)</f>
        <v>0</v>
      </c>
      <c r="O619" s="414">
        <f t="shared" si="141"/>
        <v>0</v>
      </c>
      <c r="P619" s="413">
        <f t="shared" si="141"/>
        <v>0</v>
      </c>
      <c r="Q619" s="415">
        <f t="shared" si="141"/>
        <v>0</v>
      </c>
      <c r="R619" s="414">
        <f t="shared" si="141"/>
        <v>0</v>
      </c>
      <c r="S619" s="414">
        <f t="shared" si="141"/>
        <v>0</v>
      </c>
      <c r="T619" s="414">
        <f t="shared" si="141"/>
        <v>0</v>
      </c>
      <c r="U619" s="414">
        <f t="shared" si="141"/>
        <v>0</v>
      </c>
      <c r="V619" s="414">
        <f t="shared" si="141"/>
        <v>0</v>
      </c>
      <c r="W619" s="414">
        <f t="shared" si="141"/>
        <v>0</v>
      </c>
      <c r="X619" s="414">
        <f t="shared" si="141"/>
        <v>0</v>
      </c>
      <c r="Y619" s="414">
        <f t="shared" si="141"/>
        <v>0</v>
      </c>
      <c r="Z619" s="414">
        <f t="shared" si="141"/>
        <v>0</v>
      </c>
      <c r="AA619" s="414">
        <f t="shared" si="141"/>
        <v>0</v>
      </c>
      <c r="AB619" s="424">
        <f t="shared" si="141"/>
        <v>0</v>
      </c>
      <c r="AC619" s="407">
        <f t="shared" si="141"/>
        <v>0</v>
      </c>
      <c r="AD619" s="1212"/>
      <c r="AE619" s="1212"/>
      <c r="AF619" s="1213"/>
    </row>
    <row r="620" spans="1:32" ht="15" customHeight="1" x14ac:dyDescent="0.2">
      <c r="A620" s="352">
        <v>147</v>
      </c>
      <c r="B620" s="751"/>
      <c r="C620" s="367"/>
      <c r="D620" s="367"/>
      <c r="E620" s="368"/>
      <c r="F620" s="1253" t="s">
        <v>116</v>
      </c>
      <c r="G620" s="1254"/>
      <c r="H620" s="1254"/>
      <c r="I620" s="1254"/>
      <c r="J620" s="1254"/>
      <c r="K620" s="1254"/>
      <c r="L620" s="1254"/>
      <c r="M620" s="698">
        <v>0</v>
      </c>
      <c r="N620" s="699">
        <v>0</v>
      </c>
      <c r="O620" s="700">
        <v>0</v>
      </c>
      <c r="P620" s="700">
        <v>0</v>
      </c>
      <c r="Q620" s="705">
        <v>0</v>
      </c>
      <c r="R620" s="700">
        <v>0</v>
      </c>
      <c r="S620" s="701">
        <v>0</v>
      </c>
      <c r="T620" s="700">
        <v>0</v>
      </c>
      <c r="U620" s="701">
        <v>0</v>
      </c>
      <c r="V620" s="700">
        <v>0</v>
      </c>
      <c r="W620" s="701">
        <v>0</v>
      </c>
      <c r="X620" s="700">
        <v>0</v>
      </c>
      <c r="Y620" s="701">
        <v>0</v>
      </c>
      <c r="Z620" s="700">
        <v>0</v>
      </c>
      <c r="AA620" s="701">
        <v>0</v>
      </c>
      <c r="AB620" s="706">
        <v>0</v>
      </c>
      <c r="AC620" s="698">
        <v>0</v>
      </c>
      <c r="AD620" s="1212"/>
      <c r="AE620" s="1212"/>
      <c r="AF620" s="1213"/>
    </row>
    <row r="621" spans="1:32" ht="15" customHeight="1" x14ac:dyDescent="0.2">
      <c r="A621" s="352">
        <v>148</v>
      </c>
      <c r="B621" s="751"/>
      <c r="C621" s="367"/>
      <c r="D621" s="367"/>
      <c r="E621" s="368"/>
      <c r="F621" s="1216" t="s">
        <v>567</v>
      </c>
      <c r="G621" s="1217"/>
      <c r="H621" s="1217"/>
      <c r="I621" s="1217"/>
      <c r="J621" s="1217"/>
      <c r="K621" s="1217"/>
      <c r="L621" s="1217"/>
      <c r="M621" s="698">
        <v>0</v>
      </c>
      <c r="N621" s="699">
        <v>0</v>
      </c>
      <c r="O621" s="700">
        <v>0</v>
      </c>
      <c r="P621" s="700">
        <v>0</v>
      </c>
      <c r="Q621" s="705">
        <v>0</v>
      </c>
      <c r="R621" s="700">
        <v>0</v>
      </c>
      <c r="S621" s="701">
        <v>0</v>
      </c>
      <c r="T621" s="700">
        <v>0</v>
      </c>
      <c r="U621" s="701">
        <v>0</v>
      </c>
      <c r="V621" s="700">
        <v>0</v>
      </c>
      <c r="W621" s="701">
        <v>0</v>
      </c>
      <c r="X621" s="700">
        <v>0</v>
      </c>
      <c r="Y621" s="701">
        <v>0</v>
      </c>
      <c r="Z621" s="700">
        <v>0</v>
      </c>
      <c r="AA621" s="701">
        <v>0</v>
      </c>
      <c r="AB621" s="706">
        <v>0</v>
      </c>
      <c r="AC621" s="698">
        <v>0</v>
      </c>
      <c r="AD621" s="1212"/>
      <c r="AE621" s="1212"/>
      <c r="AF621" s="1213"/>
    </row>
    <row r="622" spans="1:32" ht="27" customHeight="1" x14ac:dyDescent="0.2">
      <c r="A622" s="352">
        <v>149</v>
      </c>
      <c r="B622" s="751"/>
      <c r="C622" s="367"/>
      <c r="D622" s="367"/>
      <c r="E622" s="368"/>
      <c r="F622" s="1249" t="s">
        <v>431</v>
      </c>
      <c r="G622" s="1250"/>
      <c r="H622" s="1250"/>
      <c r="I622" s="1250"/>
      <c r="J622" s="1250"/>
      <c r="K622" s="1250"/>
      <c r="L622" s="1250"/>
      <c r="M622" s="698">
        <v>0</v>
      </c>
      <c r="N622" s="699">
        <v>0</v>
      </c>
      <c r="O622" s="700">
        <v>0</v>
      </c>
      <c r="P622" s="700">
        <v>0</v>
      </c>
      <c r="Q622" s="705">
        <v>0</v>
      </c>
      <c r="R622" s="700">
        <v>0</v>
      </c>
      <c r="S622" s="701">
        <v>0</v>
      </c>
      <c r="T622" s="700">
        <v>0</v>
      </c>
      <c r="U622" s="701">
        <v>0</v>
      </c>
      <c r="V622" s="700">
        <v>0</v>
      </c>
      <c r="W622" s="701">
        <v>0</v>
      </c>
      <c r="X622" s="700">
        <v>0</v>
      </c>
      <c r="Y622" s="701">
        <v>0</v>
      </c>
      <c r="Z622" s="700">
        <v>0</v>
      </c>
      <c r="AA622" s="701">
        <v>0</v>
      </c>
      <c r="AB622" s="706">
        <v>0</v>
      </c>
      <c r="AC622" s="698">
        <v>0</v>
      </c>
      <c r="AD622" s="1212"/>
      <c r="AE622" s="1212"/>
      <c r="AF622" s="1213"/>
    </row>
    <row r="623" spans="1:32" ht="15" customHeight="1" x14ac:dyDescent="0.2">
      <c r="A623" s="352">
        <v>150</v>
      </c>
      <c r="B623" s="751"/>
      <c r="C623" s="367"/>
      <c r="D623" s="367"/>
      <c r="E623" s="1251" t="s">
        <v>120</v>
      </c>
      <c r="F623" s="1252"/>
      <c r="G623" s="1252"/>
      <c r="H623" s="1252"/>
      <c r="I623" s="1252"/>
      <c r="J623" s="1252"/>
      <c r="K623" s="1252"/>
      <c r="L623" s="1252"/>
      <c r="M623" s="407">
        <f>SUBTOTAL(9,M624:M625)</f>
        <v>0</v>
      </c>
      <c r="N623" s="410">
        <f t="shared" ref="N623:AC623" si="142">SUBTOTAL(9,N624:N625)</f>
        <v>0</v>
      </c>
      <c r="O623" s="414">
        <f t="shared" si="142"/>
        <v>0</v>
      </c>
      <c r="P623" s="413">
        <f t="shared" si="142"/>
        <v>0</v>
      </c>
      <c r="Q623" s="415">
        <f t="shared" si="142"/>
        <v>0</v>
      </c>
      <c r="R623" s="414">
        <f t="shared" si="142"/>
        <v>0</v>
      </c>
      <c r="S623" s="414">
        <f t="shared" si="142"/>
        <v>0</v>
      </c>
      <c r="T623" s="414">
        <f t="shared" si="142"/>
        <v>0</v>
      </c>
      <c r="U623" s="414">
        <f t="shared" si="142"/>
        <v>0</v>
      </c>
      <c r="V623" s="414">
        <f t="shared" si="142"/>
        <v>0</v>
      </c>
      <c r="W623" s="414">
        <f t="shared" si="142"/>
        <v>0</v>
      </c>
      <c r="X623" s="414">
        <f t="shared" si="142"/>
        <v>0</v>
      </c>
      <c r="Y623" s="414">
        <f t="shared" si="142"/>
        <v>0</v>
      </c>
      <c r="Z623" s="414">
        <f t="shared" si="142"/>
        <v>0</v>
      </c>
      <c r="AA623" s="414">
        <f t="shared" si="142"/>
        <v>0</v>
      </c>
      <c r="AB623" s="424">
        <f t="shared" si="142"/>
        <v>0</v>
      </c>
      <c r="AC623" s="407">
        <f t="shared" si="142"/>
        <v>0</v>
      </c>
      <c r="AD623" s="1212"/>
      <c r="AE623" s="1212"/>
      <c r="AF623" s="1213"/>
    </row>
    <row r="624" spans="1:32" ht="15" customHeight="1" x14ac:dyDescent="0.2">
      <c r="A624" s="352">
        <v>151</v>
      </c>
      <c r="B624" s="751"/>
      <c r="C624" s="367"/>
      <c r="D624" s="367"/>
      <c r="E624" s="368"/>
      <c r="F624" s="1253" t="s">
        <v>117</v>
      </c>
      <c r="G624" s="1254"/>
      <c r="H624" s="1254"/>
      <c r="I624" s="1254"/>
      <c r="J624" s="1254"/>
      <c r="K624" s="1254"/>
      <c r="L624" s="1254"/>
      <c r="M624" s="698">
        <v>0</v>
      </c>
      <c r="N624" s="699">
        <v>0</v>
      </c>
      <c r="O624" s="700">
        <v>0</v>
      </c>
      <c r="P624" s="700">
        <v>0</v>
      </c>
      <c r="Q624" s="705">
        <v>0</v>
      </c>
      <c r="R624" s="700">
        <v>0</v>
      </c>
      <c r="S624" s="701">
        <v>0</v>
      </c>
      <c r="T624" s="700">
        <v>0</v>
      </c>
      <c r="U624" s="701">
        <v>0</v>
      </c>
      <c r="V624" s="700">
        <v>0</v>
      </c>
      <c r="W624" s="701">
        <v>0</v>
      </c>
      <c r="X624" s="700">
        <v>0</v>
      </c>
      <c r="Y624" s="701">
        <v>0</v>
      </c>
      <c r="Z624" s="700">
        <v>0</v>
      </c>
      <c r="AA624" s="701">
        <v>0</v>
      </c>
      <c r="AB624" s="706">
        <v>0</v>
      </c>
      <c r="AC624" s="698">
        <v>0</v>
      </c>
      <c r="AD624" s="1212"/>
      <c r="AE624" s="1212"/>
      <c r="AF624" s="1213"/>
    </row>
    <row r="625" spans="1:32" ht="15" customHeight="1" x14ac:dyDescent="0.2">
      <c r="A625" s="352">
        <v>152</v>
      </c>
      <c r="B625" s="751"/>
      <c r="C625" s="367"/>
      <c r="D625" s="367"/>
      <c r="E625" s="368"/>
      <c r="F625" s="1249" t="s">
        <v>572</v>
      </c>
      <c r="G625" s="1250"/>
      <c r="H625" s="1250"/>
      <c r="I625" s="1250"/>
      <c r="J625" s="1250"/>
      <c r="K625" s="1250"/>
      <c r="L625" s="1250"/>
      <c r="M625" s="698">
        <v>0</v>
      </c>
      <c r="N625" s="699">
        <v>0</v>
      </c>
      <c r="O625" s="700">
        <v>0</v>
      </c>
      <c r="P625" s="700">
        <v>0</v>
      </c>
      <c r="Q625" s="705">
        <v>0</v>
      </c>
      <c r="R625" s="700">
        <v>0</v>
      </c>
      <c r="S625" s="701">
        <v>0</v>
      </c>
      <c r="T625" s="700">
        <v>0</v>
      </c>
      <c r="U625" s="701">
        <v>0</v>
      </c>
      <c r="V625" s="700">
        <v>0</v>
      </c>
      <c r="W625" s="701">
        <v>0</v>
      </c>
      <c r="X625" s="700">
        <v>0</v>
      </c>
      <c r="Y625" s="701">
        <v>0</v>
      </c>
      <c r="Z625" s="700">
        <v>0</v>
      </c>
      <c r="AA625" s="701">
        <v>0</v>
      </c>
      <c r="AB625" s="706">
        <v>0</v>
      </c>
      <c r="AC625" s="698">
        <v>0</v>
      </c>
      <c r="AD625" s="1212"/>
      <c r="AE625" s="1212"/>
      <c r="AF625" s="1213"/>
    </row>
    <row r="626" spans="1:32" ht="15" customHeight="1" x14ac:dyDescent="0.2">
      <c r="A626" s="352">
        <v>153</v>
      </c>
      <c r="B626" s="751"/>
      <c r="C626" s="367"/>
      <c r="D626" s="367"/>
      <c r="E626" s="1251" t="s">
        <v>121</v>
      </c>
      <c r="F626" s="1252"/>
      <c r="G626" s="1252"/>
      <c r="H626" s="1252"/>
      <c r="I626" s="1252"/>
      <c r="J626" s="1252"/>
      <c r="K626" s="1252"/>
      <c r="L626" s="1252"/>
      <c r="M626" s="407">
        <f>SUBTOTAL(9,M627:M629)</f>
        <v>0</v>
      </c>
      <c r="N626" s="410">
        <f t="shared" ref="N626:AC626" si="143">SUBTOTAL(9,N627:N629)</f>
        <v>0</v>
      </c>
      <c r="O626" s="414">
        <f t="shared" si="143"/>
        <v>0</v>
      </c>
      <c r="P626" s="413">
        <f t="shared" si="143"/>
        <v>0</v>
      </c>
      <c r="Q626" s="415">
        <f t="shared" si="143"/>
        <v>0</v>
      </c>
      <c r="R626" s="414">
        <f t="shared" si="143"/>
        <v>0</v>
      </c>
      <c r="S626" s="414">
        <f t="shared" si="143"/>
        <v>0</v>
      </c>
      <c r="T626" s="414">
        <f t="shared" si="143"/>
        <v>0</v>
      </c>
      <c r="U626" s="414">
        <f t="shared" si="143"/>
        <v>0</v>
      </c>
      <c r="V626" s="414">
        <f t="shared" si="143"/>
        <v>0</v>
      </c>
      <c r="W626" s="414">
        <f t="shared" si="143"/>
        <v>0</v>
      </c>
      <c r="X626" s="414">
        <f t="shared" si="143"/>
        <v>0</v>
      </c>
      <c r="Y626" s="414">
        <f t="shared" si="143"/>
        <v>0</v>
      </c>
      <c r="Z626" s="414">
        <f t="shared" si="143"/>
        <v>0</v>
      </c>
      <c r="AA626" s="414">
        <f t="shared" si="143"/>
        <v>0</v>
      </c>
      <c r="AB626" s="424">
        <f t="shared" si="143"/>
        <v>0</v>
      </c>
      <c r="AC626" s="407">
        <f t="shared" si="143"/>
        <v>0</v>
      </c>
      <c r="AD626" s="1212"/>
      <c r="AE626" s="1212"/>
      <c r="AF626" s="1213"/>
    </row>
    <row r="627" spans="1:32" ht="15" customHeight="1" x14ac:dyDescent="0.2">
      <c r="A627" s="352">
        <v>154</v>
      </c>
      <c r="B627" s="751"/>
      <c r="C627" s="367"/>
      <c r="D627" s="367"/>
      <c r="E627" s="368"/>
      <c r="F627" s="1253" t="s">
        <v>122</v>
      </c>
      <c r="G627" s="1254"/>
      <c r="H627" s="1254"/>
      <c r="I627" s="1254"/>
      <c r="J627" s="1254"/>
      <c r="K627" s="1254"/>
      <c r="L627" s="1254"/>
      <c r="M627" s="698">
        <v>0</v>
      </c>
      <c r="N627" s="699">
        <v>0</v>
      </c>
      <c r="O627" s="700">
        <v>0</v>
      </c>
      <c r="P627" s="700">
        <v>0</v>
      </c>
      <c r="Q627" s="705">
        <v>0</v>
      </c>
      <c r="R627" s="700">
        <v>0</v>
      </c>
      <c r="S627" s="701">
        <v>0</v>
      </c>
      <c r="T627" s="700">
        <v>0</v>
      </c>
      <c r="U627" s="701">
        <v>0</v>
      </c>
      <c r="V627" s="700">
        <v>0</v>
      </c>
      <c r="W627" s="701">
        <v>0</v>
      </c>
      <c r="X627" s="700">
        <v>0</v>
      </c>
      <c r="Y627" s="701">
        <v>0</v>
      </c>
      <c r="Z627" s="700">
        <v>0</v>
      </c>
      <c r="AA627" s="701">
        <v>0</v>
      </c>
      <c r="AB627" s="706">
        <v>0</v>
      </c>
      <c r="AC627" s="698">
        <v>0</v>
      </c>
      <c r="AD627" s="1212"/>
      <c r="AE627" s="1212"/>
      <c r="AF627" s="1213"/>
    </row>
    <row r="628" spans="1:32" ht="15" customHeight="1" x14ac:dyDescent="0.2">
      <c r="A628" s="352">
        <v>155</v>
      </c>
      <c r="B628" s="751"/>
      <c r="C628" s="367"/>
      <c r="D628" s="367"/>
      <c r="E628" s="368"/>
      <c r="F628" s="1216" t="s">
        <v>573</v>
      </c>
      <c r="G628" s="1217"/>
      <c r="H628" s="1217"/>
      <c r="I628" s="1217"/>
      <c r="J628" s="1217"/>
      <c r="K628" s="1217"/>
      <c r="L628" s="1217"/>
      <c r="M628" s="698">
        <v>0</v>
      </c>
      <c r="N628" s="699">
        <v>0</v>
      </c>
      <c r="O628" s="700">
        <v>0</v>
      </c>
      <c r="P628" s="700">
        <v>0</v>
      </c>
      <c r="Q628" s="705">
        <v>0</v>
      </c>
      <c r="R628" s="700">
        <v>0</v>
      </c>
      <c r="S628" s="701">
        <v>0</v>
      </c>
      <c r="T628" s="700">
        <v>0</v>
      </c>
      <c r="U628" s="701">
        <v>0</v>
      </c>
      <c r="V628" s="700">
        <v>0</v>
      </c>
      <c r="W628" s="701">
        <v>0</v>
      </c>
      <c r="X628" s="700">
        <v>0</v>
      </c>
      <c r="Y628" s="701">
        <v>0</v>
      </c>
      <c r="Z628" s="700">
        <v>0</v>
      </c>
      <c r="AA628" s="701">
        <v>0</v>
      </c>
      <c r="AB628" s="706">
        <v>0</v>
      </c>
      <c r="AC628" s="698">
        <v>0</v>
      </c>
      <c r="AD628" s="1212"/>
      <c r="AE628" s="1212"/>
      <c r="AF628" s="1213"/>
    </row>
    <row r="629" spans="1:32" ht="27" customHeight="1" x14ac:dyDescent="0.2">
      <c r="A629" s="352">
        <v>156</v>
      </c>
      <c r="B629" s="751"/>
      <c r="C629" s="367"/>
      <c r="D629" s="367"/>
      <c r="E629" s="368"/>
      <c r="F629" s="1249" t="s">
        <v>432</v>
      </c>
      <c r="G629" s="1250"/>
      <c r="H629" s="1250"/>
      <c r="I629" s="1250"/>
      <c r="J629" s="1250"/>
      <c r="K629" s="1250"/>
      <c r="L629" s="1250"/>
      <c r="M629" s="698">
        <v>0</v>
      </c>
      <c r="N629" s="699">
        <v>0</v>
      </c>
      <c r="O629" s="700">
        <v>0</v>
      </c>
      <c r="P629" s="700">
        <v>0</v>
      </c>
      <c r="Q629" s="705">
        <v>0</v>
      </c>
      <c r="R629" s="700">
        <v>0</v>
      </c>
      <c r="S629" s="701">
        <v>0</v>
      </c>
      <c r="T629" s="700">
        <v>0</v>
      </c>
      <c r="U629" s="701">
        <v>0</v>
      </c>
      <c r="V629" s="700">
        <v>0</v>
      </c>
      <c r="W629" s="701">
        <v>0</v>
      </c>
      <c r="X629" s="700">
        <v>0</v>
      </c>
      <c r="Y629" s="701">
        <v>0</v>
      </c>
      <c r="Z629" s="700">
        <v>0</v>
      </c>
      <c r="AA629" s="701">
        <v>0</v>
      </c>
      <c r="AB629" s="706">
        <v>0</v>
      </c>
      <c r="AC629" s="698">
        <v>0</v>
      </c>
      <c r="AD629" s="1212"/>
      <c r="AE629" s="1212"/>
      <c r="AF629" s="1213"/>
    </row>
    <row r="630" spans="1:32" ht="15" customHeight="1" x14ac:dyDescent="0.2">
      <c r="A630" s="352">
        <v>157</v>
      </c>
      <c r="B630" s="751"/>
      <c r="C630" s="367"/>
      <c r="D630" s="367"/>
      <c r="E630" s="1251" t="s">
        <v>546</v>
      </c>
      <c r="F630" s="1252"/>
      <c r="G630" s="1252"/>
      <c r="H630" s="1252"/>
      <c r="I630" s="1252"/>
      <c r="J630" s="1252"/>
      <c r="K630" s="1252"/>
      <c r="L630" s="1252"/>
      <c r="M630" s="407">
        <f>SUBTOTAL(9,M631:M632)</f>
        <v>0</v>
      </c>
      <c r="N630" s="410">
        <f t="shared" ref="N630:AC630" si="144">SUBTOTAL(9,N631:N632)</f>
        <v>0</v>
      </c>
      <c r="O630" s="414">
        <f t="shared" si="144"/>
        <v>0</v>
      </c>
      <c r="P630" s="413">
        <f t="shared" si="144"/>
        <v>0</v>
      </c>
      <c r="Q630" s="415">
        <f t="shared" si="144"/>
        <v>0</v>
      </c>
      <c r="R630" s="414">
        <f t="shared" si="144"/>
        <v>0</v>
      </c>
      <c r="S630" s="414">
        <f t="shared" si="144"/>
        <v>0</v>
      </c>
      <c r="T630" s="414">
        <f t="shared" si="144"/>
        <v>0</v>
      </c>
      <c r="U630" s="414">
        <f t="shared" si="144"/>
        <v>0</v>
      </c>
      <c r="V630" s="414">
        <f t="shared" si="144"/>
        <v>0</v>
      </c>
      <c r="W630" s="414">
        <f t="shared" si="144"/>
        <v>0</v>
      </c>
      <c r="X630" s="414">
        <f t="shared" si="144"/>
        <v>0</v>
      </c>
      <c r="Y630" s="414">
        <f t="shared" si="144"/>
        <v>0</v>
      </c>
      <c r="Z630" s="414">
        <f t="shared" si="144"/>
        <v>0</v>
      </c>
      <c r="AA630" s="414">
        <f t="shared" si="144"/>
        <v>0</v>
      </c>
      <c r="AB630" s="424">
        <f t="shared" si="144"/>
        <v>0</v>
      </c>
      <c r="AC630" s="407">
        <f t="shared" si="144"/>
        <v>0</v>
      </c>
      <c r="AD630" s="1212"/>
      <c r="AE630" s="1212"/>
      <c r="AF630" s="1213"/>
    </row>
    <row r="631" spans="1:32" ht="26.25" customHeight="1" x14ac:dyDescent="0.2">
      <c r="A631" s="352">
        <v>158</v>
      </c>
      <c r="B631" s="751"/>
      <c r="C631" s="367"/>
      <c r="D631" s="367"/>
      <c r="E631" s="368"/>
      <c r="F631" s="1253" t="s">
        <v>547</v>
      </c>
      <c r="G631" s="1254"/>
      <c r="H631" s="1254"/>
      <c r="I631" s="1254"/>
      <c r="J631" s="1254"/>
      <c r="K631" s="1254"/>
      <c r="L631" s="1254"/>
      <c r="M631" s="698">
        <v>0</v>
      </c>
      <c r="N631" s="699">
        <v>0</v>
      </c>
      <c r="O631" s="700">
        <v>0</v>
      </c>
      <c r="P631" s="700">
        <v>0</v>
      </c>
      <c r="Q631" s="705">
        <v>0</v>
      </c>
      <c r="R631" s="700">
        <v>0</v>
      </c>
      <c r="S631" s="701">
        <v>0</v>
      </c>
      <c r="T631" s="700">
        <v>0</v>
      </c>
      <c r="U631" s="701">
        <v>0</v>
      </c>
      <c r="V631" s="700">
        <v>0</v>
      </c>
      <c r="W631" s="701">
        <v>0</v>
      </c>
      <c r="X631" s="700">
        <v>0</v>
      </c>
      <c r="Y631" s="701">
        <v>0</v>
      </c>
      <c r="Z631" s="700">
        <v>0</v>
      </c>
      <c r="AA631" s="701">
        <v>0</v>
      </c>
      <c r="AB631" s="706">
        <v>0</v>
      </c>
      <c r="AC631" s="698">
        <v>0</v>
      </c>
      <c r="AD631" s="1212"/>
      <c r="AE631" s="1212"/>
      <c r="AF631" s="1213"/>
    </row>
    <row r="632" spans="1:32" ht="15" customHeight="1" x14ac:dyDescent="0.2">
      <c r="A632" s="352">
        <v>159</v>
      </c>
      <c r="B632" s="751"/>
      <c r="C632" s="367"/>
      <c r="D632" s="367"/>
      <c r="E632" s="368"/>
      <c r="F632" s="1249" t="s">
        <v>570</v>
      </c>
      <c r="G632" s="1250"/>
      <c r="H632" s="1250"/>
      <c r="I632" s="1250"/>
      <c r="J632" s="1250"/>
      <c r="K632" s="1250"/>
      <c r="L632" s="1250"/>
      <c r="M632" s="698">
        <v>0</v>
      </c>
      <c r="N632" s="699">
        <v>0</v>
      </c>
      <c r="O632" s="700">
        <v>0</v>
      </c>
      <c r="P632" s="700">
        <v>0</v>
      </c>
      <c r="Q632" s="705">
        <v>0</v>
      </c>
      <c r="R632" s="700">
        <v>0</v>
      </c>
      <c r="S632" s="701">
        <v>0</v>
      </c>
      <c r="T632" s="700">
        <v>0</v>
      </c>
      <c r="U632" s="701">
        <v>0</v>
      </c>
      <c r="V632" s="700">
        <v>0</v>
      </c>
      <c r="W632" s="701">
        <v>0</v>
      </c>
      <c r="X632" s="700">
        <v>0</v>
      </c>
      <c r="Y632" s="701">
        <v>0</v>
      </c>
      <c r="Z632" s="700">
        <v>0</v>
      </c>
      <c r="AA632" s="701">
        <v>0</v>
      </c>
      <c r="AB632" s="706">
        <v>0</v>
      </c>
      <c r="AC632" s="698">
        <v>0</v>
      </c>
      <c r="AD632" s="1212"/>
      <c r="AE632" s="1212"/>
      <c r="AF632" s="1213"/>
    </row>
    <row r="633" spans="1:32" ht="15" customHeight="1" x14ac:dyDescent="0.2">
      <c r="A633" s="352">
        <v>160</v>
      </c>
      <c r="B633" s="751"/>
      <c r="C633" s="367"/>
      <c r="D633" s="367"/>
      <c r="E633" s="1251" t="s">
        <v>548</v>
      </c>
      <c r="F633" s="1252"/>
      <c r="G633" s="1252"/>
      <c r="H633" s="1252"/>
      <c r="I633" s="1252"/>
      <c r="J633" s="1252"/>
      <c r="K633" s="1252"/>
      <c r="L633" s="1252"/>
      <c r="M633" s="407">
        <f>SUBTOTAL(9,M634:M636)</f>
        <v>0</v>
      </c>
      <c r="N633" s="410">
        <f t="shared" ref="N633:AC633" si="145">SUBTOTAL(9,N634:N636)</f>
        <v>0</v>
      </c>
      <c r="O633" s="414">
        <f t="shared" si="145"/>
        <v>0</v>
      </c>
      <c r="P633" s="413">
        <f t="shared" si="145"/>
        <v>0</v>
      </c>
      <c r="Q633" s="415">
        <f t="shared" si="145"/>
        <v>0</v>
      </c>
      <c r="R633" s="414">
        <f t="shared" si="145"/>
        <v>0</v>
      </c>
      <c r="S633" s="414">
        <f t="shared" si="145"/>
        <v>0</v>
      </c>
      <c r="T633" s="414">
        <f t="shared" si="145"/>
        <v>0</v>
      </c>
      <c r="U633" s="414">
        <f t="shared" si="145"/>
        <v>0</v>
      </c>
      <c r="V633" s="414">
        <f t="shared" si="145"/>
        <v>0</v>
      </c>
      <c r="W633" s="414">
        <f t="shared" si="145"/>
        <v>0</v>
      </c>
      <c r="X633" s="414">
        <f t="shared" si="145"/>
        <v>0</v>
      </c>
      <c r="Y633" s="414">
        <f t="shared" si="145"/>
        <v>0</v>
      </c>
      <c r="Z633" s="414">
        <f t="shared" si="145"/>
        <v>0</v>
      </c>
      <c r="AA633" s="414">
        <f t="shared" si="145"/>
        <v>0</v>
      </c>
      <c r="AB633" s="424">
        <f t="shared" si="145"/>
        <v>0</v>
      </c>
      <c r="AC633" s="407">
        <f t="shared" si="145"/>
        <v>0</v>
      </c>
      <c r="AD633" s="1212"/>
      <c r="AE633" s="1212"/>
      <c r="AF633" s="1213"/>
    </row>
    <row r="634" spans="1:32" ht="15" customHeight="1" x14ac:dyDescent="0.2">
      <c r="A634" s="352">
        <v>161</v>
      </c>
      <c r="B634" s="751"/>
      <c r="C634" s="367"/>
      <c r="D634" s="367"/>
      <c r="E634" s="368"/>
      <c r="F634" s="1253" t="s">
        <v>549</v>
      </c>
      <c r="G634" s="1254"/>
      <c r="H634" s="1254"/>
      <c r="I634" s="1254"/>
      <c r="J634" s="1254"/>
      <c r="K634" s="1254"/>
      <c r="L634" s="1254"/>
      <c r="M634" s="698">
        <v>0</v>
      </c>
      <c r="N634" s="699">
        <v>0</v>
      </c>
      <c r="O634" s="700">
        <v>0</v>
      </c>
      <c r="P634" s="700">
        <v>0</v>
      </c>
      <c r="Q634" s="705">
        <v>0</v>
      </c>
      <c r="R634" s="700">
        <v>0</v>
      </c>
      <c r="S634" s="701">
        <v>0</v>
      </c>
      <c r="T634" s="700">
        <v>0</v>
      </c>
      <c r="U634" s="701">
        <v>0</v>
      </c>
      <c r="V634" s="700">
        <v>0</v>
      </c>
      <c r="W634" s="701">
        <v>0</v>
      </c>
      <c r="X634" s="700">
        <v>0</v>
      </c>
      <c r="Y634" s="701">
        <v>0</v>
      </c>
      <c r="Z634" s="700">
        <v>0</v>
      </c>
      <c r="AA634" s="701">
        <v>0</v>
      </c>
      <c r="AB634" s="706">
        <v>0</v>
      </c>
      <c r="AC634" s="698">
        <v>0</v>
      </c>
      <c r="AD634" s="1212"/>
      <c r="AE634" s="1212"/>
      <c r="AF634" s="1213"/>
    </row>
    <row r="635" spans="1:32" x14ac:dyDescent="0.2">
      <c r="A635" s="352">
        <v>162</v>
      </c>
      <c r="B635" s="751"/>
      <c r="C635" s="664"/>
      <c r="D635" s="664"/>
      <c r="E635" s="664"/>
      <c r="F635" s="1216" t="s">
        <v>574</v>
      </c>
      <c r="G635" s="1217"/>
      <c r="H635" s="1217"/>
      <c r="I635" s="1217"/>
      <c r="J635" s="1217"/>
      <c r="K635" s="1217"/>
      <c r="L635" s="1217"/>
      <c r="M635" s="698">
        <v>0</v>
      </c>
      <c r="N635" s="699">
        <v>0</v>
      </c>
      <c r="O635" s="700">
        <v>0</v>
      </c>
      <c r="P635" s="700">
        <v>0</v>
      </c>
      <c r="Q635" s="705">
        <v>0</v>
      </c>
      <c r="R635" s="700">
        <v>0</v>
      </c>
      <c r="S635" s="701">
        <v>0</v>
      </c>
      <c r="T635" s="700">
        <v>0</v>
      </c>
      <c r="U635" s="701">
        <v>0</v>
      </c>
      <c r="V635" s="700">
        <v>0</v>
      </c>
      <c r="W635" s="701">
        <v>0</v>
      </c>
      <c r="X635" s="700">
        <v>0</v>
      </c>
      <c r="Y635" s="701">
        <v>0</v>
      </c>
      <c r="Z635" s="700">
        <v>0</v>
      </c>
      <c r="AA635" s="701">
        <v>0</v>
      </c>
      <c r="AB635" s="706">
        <v>0</v>
      </c>
      <c r="AC635" s="698">
        <v>0</v>
      </c>
      <c r="AD635" s="1212"/>
      <c r="AE635" s="1212"/>
      <c r="AF635" s="1213"/>
    </row>
    <row r="636" spans="1:32" ht="27" customHeight="1" x14ac:dyDescent="0.2">
      <c r="A636" s="352">
        <v>163</v>
      </c>
      <c r="B636" s="583"/>
      <c r="C636" s="653"/>
      <c r="D636" s="653"/>
      <c r="E636" s="653"/>
      <c r="F636" s="1216" t="s">
        <v>566</v>
      </c>
      <c r="G636" s="1217"/>
      <c r="H636" s="1217"/>
      <c r="I636" s="1217"/>
      <c r="J636" s="1217"/>
      <c r="K636" s="1217"/>
      <c r="L636" s="1217"/>
      <c r="M636" s="698">
        <v>0</v>
      </c>
      <c r="N636" s="699">
        <v>0</v>
      </c>
      <c r="O636" s="700">
        <v>0</v>
      </c>
      <c r="P636" s="700">
        <v>0</v>
      </c>
      <c r="Q636" s="705">
        <v>0</v>
      </c>
      <c r="R636" s="700">
        <v>0</v>
      </c>
      <c r="S636" s="701">
        <v>0</v>
      </c>
      <c r="T636" s="700">
        <v>0</v>
      </c>
      <c r="U636" s="701">
        <v>0</v>
      </c>
      <c r="V636" s="700">
        <v>0</v>
      </c>
      <c r="W636" s="701">
        <v>0</v>
      </c>
      <c r="X636" s="700">
        <v>0</v>
      </c>
      <c r="Y636" s="701">
        <v>0</v>
      </c>
      <c r="Z636" s="700">
        <v>0</v>
      </c>
      <c r="AA636" s="701">
        <v>0</v>
      </c>
      <c r="AB636" s="706">
        <v>0</v>
      </c>
      <c r="AC636" s="698">
        <v>0</v>
      </c>
      <c r="AD636" s="1212"/>
      <c r="AE636" s="1212"/>
      <c r="AF636" s="1213"/>
    </row>
    <row r="637" spans="1:32" x14ac:dyDescent="0.2">
      <c r="A637" s="352">
        <v>164</v>
      </c>
      <c r="B637" s="350"/>
      <c r="C637" s="741"/>
      <c r="D637" s="1234" t="s">
        <v>23</v>
      </c>
      <c r="E637" s="1259"/>
      <c r="F637" s="1259"/>
      <c r="G637" s="1259"/>
      <c r="H637" s="1259"/>
      <c r="I637" s="1259"/>
      <c r="J637" s="1259"/>
      <c r="K637" s="1259"/>
      <c r="L637" s="1259"/>
      <c r="M637" s="1235"/>
      <c r="N637" s="1235"/>
      <c r="O637" s="1235"/>
      <c r="P637" s="1235"/>
      <c r="Q637" s="1235"/>
      <c r="R637" s="1235"/>
      <c r="S637" s="1235"/>
      <c r="T637" s="1235"/>
      <c r="U637" s="1235"/>
      <c r="V637" s="1235"/>
      <c r="W637" s="1235"/>
      <c r="X637" s="1235"/>
      <c r="Y637" s="1235"/>
      <c r="Z637" s="1235"/>
      <c r="AA637" s="1235"/>
      <c r="AB637" s="1235"/>
      <c r="AC637" s="1235"/>
      <c r="AD637" s="1235"/>
      <c r="AE637" s="1235"/>
      <c r="AF637" s="1258"/>
    </row>
    <row r="638" spans="1:32" x14ac:dyDescent="0.2">
      <c r="A638" s="352">
        <v>165</v>
      </c>
      <c r="B638" s="751"/>
      <c r="C638" s="664"/>
      <c r="D638" s="664"/>
      <c r="E638" s="1251" t="s">
        <v>126</v>
      </c>
      <c r="F638" s="1252"/>
      <c r="G638" s="1252"/>
      <c r="H638" s="1252"/>
      <c r="I638" s="1252"/>
      <c r="J638" s="1252"/>
      <c r="K638" s="1252"/>
      <c r="L638" s="1252"/>
      <c r="M638" s="407">
        <f>SUBTOTAL(9,M639:M640)</f>
        <v>0</v>
      </c>
      <c r="N638" s="410">
        <f t="shared" ref="N638:AC638" si="146">SUBTOTAL(9,N639:N640)</f>
        <v>0</v>
      </c>
      <c r="O638" s="414">
        <f t="shared" si="146"/>
        <v>0</v>
      </c>
      <c r="P638" s="413">
        <f t="shared" si="146"/>
        <v>0</v>
      </c>
      <c r="Q638" s="415">
        <f t="shared" si="146"/>
        <v>0</v>
      </c>
      <c r="R638" s="414">
        <f t="shared" si="146"/>
        <v>0</v>
      </c>
      <c r="S638" s="414">
        <f t="shared" si="146"/>
        <v>0</v>
      </c>
      <c r="T638" s="414">
        <f t="shared" si="146"/>
        <v>0</v>
      </c>
      <c r="U638" s="414">
        <f t="shared" si="146"/>
        <v>0</v>
      </c>
      <c r="V638" s="414">
        <f t="shared" si="146"/>
        <v>0</v>
      </c>
      <c r="W638" s="414">
        <f t="shared" si="146"/>
        <v>0</v>
      </c>
      <c r="X638" s="414">
        <f t="shared" si="146"/>
        <v>0</v>
      </c>
      <c r="Y638" s="414">
        <f t="shared" si="146"/>
        <v>0</v>
      </c>
      <c r="Z638" s="414">
        <f t="shared" si="146"/>
        <v>0</v>
      </c>
      <c r="AA638" s="414">
        <f t="shared" si="146"/>
        <v>0</v>
      </c>
      <c r="AB638" s="424">
        <f t="shared" si="146"/>
        <v>0</v>
      </c>
      <c r="AC638" s="407">
        <f t="shared" si="146"/>
        <v>0</v>
      </c>
      <c r="AD638" s="1247"/>
      <c r="AE638" s="1247"/>
      <c r="AF638" s="1248"/>
    </row>
    <row r="639" spans="1:32" x14ac:dyDescent="0.2">
      <c r="A639" s="352">
        <v>166</v>
      </c>
      <c r="B639" s="751"/>
      <c r="C639" s="664"/>
      <c r="D639" s="664"/>
      <c r="E639" s="664"/>
      <c r="F639" s="1253" t="s">
        <v>127</v>
      </c>
      <c r="G639" s="1254"/>
      <c r="H639" s="1254"/>
      <c r="I639" s="1254"/>
      <c r="J639" s="1254"/>
      <c r="K639" s="1254"/>
      <c r="L639" s="1254"/>
      <c r="M639" s="698">
        <v>0</v>
      </c>
      <c r="N639" s="699">
        <v>0</v>
      </c>
      <c r="O639" s="700">
        <v>0</v>
      </c>
      <c r="P639" s="700">
        <v>0</v>
      </c>
      <c r="Q639" s="705">
        <v>0</v>
      </c>
      <c r="R639" s="700">
        <v>0</v>
      </c>
      <c r="S639" s="701">
        <v>0</v>
      </c>
      <c r="T639" s="700">
        <v>0</v>
      </c>
      <c r="U639" s="701">
        <v>0</v>
      </c>
      <c r="V639" s="700">
        <v>0</v>
      </c>
      <c r="W639" s="701">
        <v>0</v>
      </c>
      <c r="X639" s="700">
        <v>0</v>
      </c>
      <c r="Y639" s="701">
        <v>0</v>
      </c>
      <c r="Z639" s="700">
        <v>0</v>
      </c>
      <c r="AA639" s="701">
        <v>0</v>
      </c>
      <c r="AB639" s="706">
        <v>0</v>
      </c>
      <c r="AC639" s="698">
        <v>0</v>
      </c>
      <c r="AD639" s="1212"/>
      <c r="AE639" s="1212"/>
      <c r="AF639" s="1213"/>
    </row>
    <row r="640" spans="1:32" x14ac:dyDescent="0.2">
      <c r="A640" s="352">
        <v>167</v>
      </c>
      <c r="B640" s="751"/>
      <c r="C640" s="664"/>
      <c r="D640" s="664"/>
      <c r="E640" s="664"/>
      <c r="F640" s="1249" t="s">
        <v>128</v>
      </c>
      <c r="G640" s="1250"/>
      <c r="H640" s="1250"/>
      <c r="I640" s="1250"/>
      <c r="J640" s="1250"/>
      <c r="K640" s="1250"/>
      <c r="L640" s="1250"/>
      <c r="M640" s="698">
        <v>0</v>
      </c>
      <c r="N640" s="699">
        <v>0</v>
      </c>
      <c r="O640" s="700">
        <v>0</v>
      </c>
      <c r="P640" s="700">
        <v>0</v>
      </c>
      <c r="Q640" s="705">
        <v>0</v>
      </c>
      <c r="R640" s="700">
        <v>0</v>
      </c>
      <c r="S640" s="701">
        <v>0</v>
      </c>
      <c r="T640" s="700">
        <v>0</v>
      </c>
      <c r="U640" s="701">
        <v>0</v>
      </c>
      <c r="V640" s="700">
        <v>0</v>
      </c>
      <c r="W640" s="701">
        <v>0</v>
      </c>
      <c r="X640" s="700">
        <v>0</v>
      </c>
      <c r="Y640" s="701">
        <v>0</v>
      </c>
      <c r="Z640" s="700">
        <v>0</v>
      </c>
      <c r="AA640" s="701">
        <v>0</v>
      </c>
      <c r="AB640" s="706">
        <v>0</v>
      </c>
      <c r="AC640" s="698">
        <v>0</v>
      </c>
      <c r="AD640" s="1212"/>
      <c r="AE640" s="1212"/>
      <c r="AF640" s="1213"/>
    </row>
    <row r="641" spans="1:32" x14ac:dyDescent="0.2">
      <c r="A641" s="352">
        <v>168</v>
      </c>
      <c r="B641" s="751"/>
      <c r="C641" s="664"/>
      <c r="D641" s="664"/>
      <c r="E641" s="1251" t="s">
        <v>129</v>
      </c>
      <c r="F641" s="1252"/>
      <c r="G641" s="1252"/>
      <c r="H641" s="1252"/>
      <c r="I641" s="1252"/>
      <c r="J641" s="1252"/>
      <c r="K641" s="1252"/>
      <c r="L641" s="1252"/>
      <c r="M641" s="407">
        <f>SUBTOTAL(9,M642:M643)</f>
        <v>0</v>
      </c>
      <c r="N641" s="410">
        <f t="shared" ref="N641:AC641" si="147">SUBTOTAL(9,N642:N643)</f>
        <v>0</v>
      </c>
      <c r="O641" s="414">
        <f t="shared" si="147"/>
        <v>0</v>
      </c>
      <c r="P641" s="413">
        <f t="shared" si="147"/>
        <v>0</v>
      </c>
      <c r="Q641" s="415">
        <f t="shared" si="147"/>
        <v>0</v>
      </c>
      <c r="R641" s="414">
        <f t="shared" si="147"/>
        <v>0</v>
      </c>
      <c r="S641" s="414">
        <f t="shared" si="147"/>
        <v>0</v>
      </c>
      <c r="T641" s="414">
        <f t="shared" si="147"/>
        <v>0</v>
      </c>
      <c r="U641" s="414">
        <f t="shared" si="147"/>
        <v>0</v>
      </c>
      <c r="V641" s="414">
        <f t="shared" si="147"/>
        <v>0</v>
      </c>
      <c r="W641" s="414">
        <f t="shared" si="147"/>
        <v>0</v>
      </c>
      <c r="X641" s="414">
        <f t="shared" si="147"/>
        <v>0</v>
      </c>
      <c r="Y641" s="414">
        <f t="shared" si="147"/>
        <v>0</v>
      </c>
      <c r="Z641" s="414">
        <f t="shared" si="147"/>
        <v>0</v>
      </c>
      <c r="AA641" s="414">
        <f t="shared" si="147"/>
        <v>0</v>
      </c>
      <c r="AB641" s="424">
        <f t="shared" si="147"/>
        <v>0</v>
      </c>
      <c r="AC641" s="407">
        <f t="shared" si="147"/>
        <v>0</v>
      </c>
      <c r="AD641" s="1212"/>
      <c r="AE641" s="1212"/>
      <c r="AF641" s="1213"/>
    </row>
    <row r="642" spans="1:32" x14ac:dyDescent="0.2">
      <c r="A642" s="352">
        <v>169</v>
      </c>
      <c r="B642" s="751"/>
      <c r="C642" s="664"/>
      <c r="D642" s="664"/>
      <c r="E642" s="664"/>
      <c r="F642" s="1253" t="s">
        <v>130</v>
      </c>
      <c r="G642" s="1254"/>
      <c r="H642" s="1254"/>
      <c r="I642" s="1254"/>
      <c r="J642" s="1254"/>
      <c r="K642" s="1254"/>
      <c r="L642" s="1254"/>
      <c r="M642" s="698">
        <v>0</v>
      </c>
      <c r="N642" s="699">
        <v>0</v>
      </c>
      <c r="O642" s="700">
        <v>0</v>
      </c>
      <c r="P642" s="700">
        <v>0</v>
      </c>
      <c r="Q642" s="705">
        <v>0</v>
      </c>
      <c r="R642" s="700">
        <v>0</v>
      </c>
      <c r="S642" s="701">
        <v>0</v>
      </c>
      <c r="T642" s="700">
        <v>0</v>
      </c>
      <c r="U642" s="701">
        <v>0</v>
      </c>
      <c r="V642" s="700">
        <v>0</v>
      </c>
      <c r="W642" s="701">
        <v>0</v>
      </c>
      <c r="X642" s="700">
        <v>0</v>
      </c>
      <c r="Y642" s="701">
        <v>0</v>
      </c>
      <c r="Z642" s="700">
        <v>0</v>
      </c>
      <c r="AA642" s="701">
        <v>0</v>
      </c>
      <c r="AB642" s="706">
        <v>0</v>
      </c>
      <c r="AC642" s="698">
        <v>0</v>
      </c>
      <c r="AD642" s="1212"/>
      <c r="AE642" s="1212"/>
      <c r="AF642" s="1213"/>
    </row>
    <row r="643" spans="1:32" x14ac:dyDescent="0.2">
      <c r="A643" s="352">
        <v>170</v>
      </c>
      <c r="B643" s="751"/>
      <c r="C643" s="664"/>
      <c r="D643" s="664"/>
      <c r="E643" s="664"/>
      <c r="F643" s="1249" t="s">
        <v>131</v>
      </c>
      <c r="G643" s="1250"/>
      <c r="H643" s="1250"/>
      <c r="I643" s="1250"/>
      <c r="J643" s="1250"/>
      <c r="K643" s="1250"/>
      <c r="L643" s="1250"/>
      <c r="M643" s="698">
        <v>0</v>
      </c>
      <c r="N643" s="699">
        <v>0</v>
      </c>
      <c r="O643" s="700">
        <v>0</v>
      </c>
      <c r="P643" s="700">
        <v>0</v>
      </c>
      <c r="Q643" s="705">
        <v>0</v>
      </c>
      <c r="R643" s="700">
        <v>0</v>
      </c>
      <c r="S643" s="701">
        <v>0</v>
      </c>
      <c r="T643" s="700">
        <v>0</v>
      </c>
      <c r="U643" s="701">
        <v>0</v>
      </c>
      <c r="V643" s="700">
        <v>0</v>
      </c>
      <c r="W643" s="701">
        <v>0</v>
      </c>
      <c r="X643" s="700">
        <v>0</v>
      </c>
      <c r="Y643" s="701">
        <v>0</v>
      </c>
      <c r="Z643" s="700">
        <v>0</v>
      </c>
      <c r="AA643" s="701">
        <v>0</v>
      </c>
      <c r="AB643" s="706">
        <v>0</v>
      </c>
      <c r="AC643" s="698">
        <v>0</v>
      </c>
      <c r="AD643" s="1212"/>
      <c r="AE643" s="1212"/>
      <c r="AF643" s="1213"/>
    </row>
    <row r="644" spans="1:32" x14ac:dyDescent="0.2">
      <c r="A644" s="352">
        <v>171</v>
      </c>
      <c r="B644" s="751"/>
      <c r="C644" s="664"/>
      <c r="D644" s="664"/>
      <c r="E644" s="1251" t="s">
        <v>132</v>
      </c>
      <c r="F644" s="1252"/>
      <c r="G644" s="1252"/>
      <c r="H644" s="1252"/>
      <c r="I644" s="1252"/>
      <c r="J644" s="1252"/>
      <c r="K644" s="1252"/>
      <c r="L644" s="1252"/>
      <c r="M644" s="407">
        <f>SUBTOTAL(9,M645:M646)</f>
        <v>0</v>
      </c>
      <c r="N644" s="410">
        <f t="shared" ref="N644:AC644" si="148">SUBTOTAL(9,N645:N646)</f>
        <v>0</v>
      </c>
      <c r="O644" s="414">
        <f t="shared" si="148"/>
        <v>0</v>
      </c>
      <c r="P644" s="413">
        <f t="shared" si="148"/>
        <v>0</v>
      </c>
      <c r="Q644" s="415">
        <f t="shared" si="148"/>
        <v>0</v>
      </c>
      <c r="R644" s="414">
        <f t="shared" si="148"/>
        <v>0</v>
      </c>
      <c r="S644" s="414">
        <f t="shared" si="148"/>
        <v>0</v>
      </c>
      <c r="T644" s="414">
        <f t="shared" si="148"/>
        <v>0</v>
      </c>
      <c r="U644" s="414">
        <f t="shared" si="148"/>
        <v>0</v>
      </c>
      <c r="V644" s="414">
        <f t="shared" si="148"/>
        <v>0</v>
      </c>
      <c r="W644" s="414">
        <f t="shared" si="148"/>
        <v>0</v>
      </c>
      <c r="X644" s="414">
        <f t="shared" si="148"/>
        <v>0</v>
      </c>
      <c r="Y644" s="414">
        <f t="shared" si="148"/>
        <v>0</v>
      </c>
      <c r="Z644" s="414">
        <f t="shared" si="148"/>
        <v>0</v>
      </c>
      <c r="AA644" s="414">
        <f t="shared" si="148"/>
        <v>0</v>
      </c>
      <c r="AB644" s="424">
        <f t="shared" si="148"/>
        <v>0</v>
      </c>
      <c r="AC644" s="407">
        <f t="shared" si="148"/>
        <v>0</v>
      </c>
      <c r="AD644" s="1212"/>
      <c r="AE644" s="1212"/>
      <c r="AF644" s="1213"/>
    </row>
    <row r="645" spans="1:32" x14ac:dyDescent="0.2">
      <c r="A645" s="352">
        <v>172</v>
      </c>
      <c r="B645" s="751"/>
      <c r="C645" s="664"/>
      <c r="D645" s="664"/>
      <c r="E645" s="664"/>
      <c r="F645" s="1253" t="s">
        <v>133</v>
      </c>
      <c r="G645" s="1254"/>
      <c r="H645" s="1254"/>
      <c r="I645" s="1254"/>
      <c r="J645" s="1254"/>
      <c r="K645" s="1254"/>
      <c r="L645" s="1254"/>
      <c r="M645" s="698">
        <v>0</v>
      </c>
      <c r="N645" s="699">
        <v>0</v>
      </c>
      <c r="O645" s="700">
        <v>0</v>
      </c>
      <c r="P645" s="700">
        <v>0</v>
      </c>
      <c r="Q645" s="705">
        <v>0</v>
      </c>
      <c r="R645" s="700">
        <v>0</v>
      </c>
      <c r="S645" s="701">
        <v>0</v>
      </c>
      <c r="T645" s="700">
        <v>0</v>
      </c>
      <c r="U645" s="701">
        <v>0</v>
      </c>
      <c r="V645" s="700">
        <v>0</v>
      </c>
      <c r="W645" s="701">
        <v>0</v>
      </c>
      <c r="X645" s="700">
        <v>0</v>
      </c>
      <c r="Y645" s="701">
        <v>0</v>
      </c>
      <c r="Z645" s="700">
        <v>0</v>
      </c>
      <c r="AA645" s="701">
        <v>0</v>
      </c>
      <c r="AB645" s="706">
        <v>0</v>
      </c>
      <c r="AC645" s="698">
        <v>0</v>
      </c>
      <c r="AD645" s="1212"/>
      <c r="AE645" s="1212"/>
      <c r="AF645" s="1213"/>
    </row>
    <row r="646" spans="1:32" x14ac:dyDescent="0.2">
      <c r="A646" s="352">
        <v>173</v>
      </c>
      <c r="B646" s="751"/>
      <c r="C646" s="664"/>
      <c r="D646" s="664"/>
      <c r="E646" s="664"/>
      <c r="F646" s="1249" t="s">
        <v>134</v>
      </c>
      <c r="G646" s="1250"/>
      <c r="H646" s="1250"/>
      <c r="I646" s="1250"/>
      <c r="J646" s="1250"/>
      <c r="K646" s="1250"/>
      <c r="L646" s="1250"/>
      <c r="M646" s="698">
        <v>0</v>
      </c>
      <c r="N646" s="699">
        <v>0</v>
      </c>
      <c r="O646" s="700">
        <v>0</v>
      </c>
      <c r="P646" s="700">
        <v>0</v>
      </c>
      <c r="Q646" s="705">
        <v>0</v>
      </c>
      <c r="R646" s="700">
        <v>0</v>
      </c>
      <c r="S646" s="701">
        <v>0</v>
      </c>
      <c r="T646" s="700">
        <v>0</v>
      </c>
      <c r="U646" s="701">
        <v>0</v>
      </c>
      <c r="V646" s="700">
        <v>0</v>
      </c>
      <c r="W646" s="701">
        <v>0</v>
      </c>
      <c r="X646" s="700">
        <v>0</v>
      </c>
      <c r="Y646" s="701">
        <v>0</v>
      </c>
      <c r="Z646" s="700">
        <v>0</v>
      </c>
      <c r="AA646" s="701">
        <v>0</v>
      </c>
      <c r="AB646" s="706">
        <v>0</v>
      </c>
      <c r="AC646" s="698">
        <v>0</v>
      </c>
      <c r="AD646" s="1212"/>
      <c r="AE646" s="1212"/>
      <c r="AF646" s="1213"/>
    </row>
    <row r="647" spans="1:32" x14ac:dyDescent="0.2">
      <c r="A647" s="352">
        <v>174</v>
      </c>
      <c r="B647" s="751"/>
      <c r="C647" s="664"/>
      <c r="D647" s="664"/>
      <c r="E647" s="1251" t="s">
        <v>135</v>
      </c>
      <c r="F647" s="1252"/>
      <c r="G647" s="1252"/>
      <c r="H647" s="1252"/>
      <c r="I647" s="1252"/>
      <c r="J647" s="1252"/>
      <c r="K647" s="1252"/>
      <c r="L647" s="1252"/>
      <c r="M647" s="407">
        <f>SUBTOTAL(9,M648:M649)</f>
        <v>0</v>
      </c>
      <c r="N647" s="410">
        <f t="shared" ref="N647:AC647" si="149">SUBTOTAL(9,N648:N649)</f>
        <v>0</v>
      </c>
      <c r="O647" s="414">
        <f t="shared" si="149"/>
        <v>0</v>
      </c>
      <c r="P647" s="413">
        <f t="shared" si="149"/>
        <v>0</v>
      </c>
      <c r="Q647" s="415">
        <f t="shared" si="149"/>
        <v>0</v>
      </c>
      <c r="R647" s="414">
        <f t="shared" si="149"/>
        <v>0</v>
      </c>
      <c r="S647" s="414">
        <f t="shared" si="149"/>
        <v>0</v>
      </c>
      <c r="T647" s="414">
        <f t="shared" si="149"/>
        <v>0</v>
      </c>
      <c r="U647" s="414">
        <f t="shared" si="149"/>
        <v>0</v>
      </c>
      <c r="V647" s="414">
        <f t="shared" si="149"/>
        <v>0</v>
      </c>
      <c r="W647" s="414">
        <f t="shared" si="149"/>
        <v>0</v>
      </c>
      <c r="X647" s="414">
        <f t="shared" si="149"/>
        <v>0</v>
      </c>
      <c r="Y647" s="414">
        <f t="shared" si="149"/>
        <v>0</v>
      </c>
      <c r="Z647" s="414">
        <f t="shared" si="149"/>
        <v>0</v>
      </c>
      <c r="AA647" s="414">
        <f t="shared" si="149"/>
        <v>0</v>
      </c>
      <c r="AB647" s="424">
        <f t="shared" si="149"/>
        <v>0</v>
      </c>
      <c r="AC647" s="407">
        <f t="shared" si="149"/>
        <v>0</v>
      </c>
      <c r="AD647" s="1212"/>
      <c r="AE647" s="1212"/>
      <c r="AF647" s="1213"/>
    </row>
    <row r="648" spans="1:32" x14ac:dyDescent="0.2">
      <c r="A648" s="352">
        <v>175</v>
      </c>
      <c r="B648" s="751"/>
      <c r="C648" s="664"/>
      <c r="D648" s="664"/>
      <c r="E648" s="664"/>
      <c r="F648" s="1253" t="s">
        <v>136</v>
      </c>
      <c r="G648" s="1254"/>
      <c r="H648" s="1254"/>
      <c r="I648" s="1254"/>
      <c r="J648" s="1254"/>
      <c r="K648" s="1254"/>
      <c r="L648" s="1254"/>
      <c r="M648" s="698">
        <v>0</v>
      </c>
      <c r="N648" s="699">
        <v>0</v>
      </c>
      <c r="O648" s="700">
        <v>0</v>
      </c>
      <c r="P648" s="700">
        <v>0</v>
      </c>
      <c r="Q648" s="705">
        <v>0</v>
      </c>
      <c r="R648" s="700">
        <v>0</v>
      </c>
      <c r="S648" s="701">
        <v>0</v>
      </c>
      <c r="T648" s="700">
        <v>0</v>
      </c>
      <c r="U648" s="701">
        <v>0</v>
      </c>
      <c r="V648" s="700">
        <v>0</v>
      </c>
      <c r="W648" s="701">
        <v>0</v>
      </c>
      <c r="X648" s="700">
        <v>0</v>
      </c>
      <c r="Y648" s="701">
        <v>0</v>
      </c>
      <c r="Z648" s="700">
        <v>0</v>
      </c>
      <c r="AA648" s="701">
        <v>0</v>
      </c>
      <c r="AB648" s="706">
        <v>0</v>
      </c>
      <c r="AC648" s="698">
        <v>0</v>
      </c>
      <c r="AD648" s="1212"/>
      <c r="AE648" s="1212"/>
      <c r="AF648" s="1213"/>
    </row>
    <row r="649" spans="1:32" x14ac:dyDescent="0.2">
      <c r="A649" s="352">
        <v>176</v>
      </c>
      <c r="B649" s="751"/>
      <c r="C649" s="664"/>
      <c r="D649" s="664"/>
      <c r="E649" s="664"/>
      <c r="F649" s="1249" t="s">
        <v>137</v>
      </c>
      <c r="G649" s="1250"/>
      <c r="H649" s="1250"/>
      <c r="I649" s="1250"/>
      <c r="J649" s="1250"/>
      <c r="K649" s="1250"/>
      <c r="L649" s="1250"/>
      <c r="M649" s="698">
        <v>0</v>
      </c>
      <c r="N649" s="699">
        <v>0</v>
      </c>
      <c r="O649" s="700">
        <v>0</v>
      </c>
      <c r="P649" s="700">
        <v>0</v>
      </c>
      <c r="Q649" s="705">
        <v>0</v>
      </c>
      <c r="R649" s="700">
        <v>0</v>
      </c>
      <c r="S649" s="701">
        <v>0</v>
      </c>
      <c r="T649" s="700">
        <v>0</v>
      </c>
      <c r="U649" s="701">
        <v>0</v>
      </c>
      <c r="V649" s="700">
        <v>0</v>
      </c>
      <c r="W649" s="701">
        <v>0</v>
      </c>
      <c r="X649" s="700">
        <v>0</v>
      </c>
      <c r="Y649" s="701">
        <v>0</v>
      </c>
      <c r="Z649" s="700">
        <v>0</v>
      </c>
      <c r="AA649" s="701">
        <v>0</v>
      </c>
      <c r="AB649" s="706">
        <v>0</v>
      </c>
      <c r="AC649" s="698">
        <v>0</v>
      </c>
      <c r="AD649" s="1212"/>
      <c r="AE649" s="1212"/>
      <c r="AF649" s="1213"/>
    </row>
    <row r="650" spans="1:32" x14ac:dyDescent="0.2">
      <c r="A650" s="352">
        <v>177</v>
      </c>
      <c r="B650" s="751"/>
      <c r="C650" s="664"/>
      <c r="D650" s="664"/>
      <c r="E650" s="1251" t="s">
        <v>550</v>
      </c>
      <c r="F650" s="1252"/>
      <c r="G650" s="1252"/>
      <c r="H650" s="1252"/>
      <c r="I650" s="1252"/>
      <c r="J650" s="1252"/>
      <c r="K650" s="1252"/>
      <c r="L650" s="1252"/>
      <c r="M650" s="407">
        <f>SUBTOTAL(9,M651:M652)</f>
        <v>0</v>
      </c>
      <c r="N650" s="410">
        <f t="shared" ref="N650:AC650" si="150">SUBTOTAL(9,N651:N652)</f>
        <v>0</v>
      </c>
      <c r="O650" s="414">
        <f t="shared" si="150"/>
        <v>0</v>
      </c>
      <c r="P650" s="413">
        <f t="shared" si="150"/>
        <v>0</v>
      </c>
      <c r="Q650" s="415">
        <f t="shared" si="150"/>
        <v>0</v>
      </c>
      <c r="R650" s="414">
        <f t="shared" si="150"/>
        <v>0</v>
      </c>
      <c r="S650" s="414">
        <f t="shared" si="150"/>
        <v>0</v>
      </c>
      <c r="T650" s="414">
        <f t="shared" si="150"/>
        <v>0</v>
      </c>
      <c r="U650" s="414">
        <f t="shared" si="150"/>
        <v>0</v>
      </c>
      <c r="V650" s="414">
        <f t="shared" si="150"/>
        <v>0</v>
      </c>
      <c r="W650" s="414">
        <f t="shared" si="150"/>
        <v>0</v>
      </c>
      <c r="X650" s="414">
        <f t="shared" si="150"/>
        <v>0</v>
      </c>
      <c r="Y650" s="414">
        <f t="shared" si="150"/>
        <v>0</v>
      </c>
      <c r="Z650" s="414">
        <f t="shared" si="150"/>
        <v>0</v>
      </c>
      <c r="AA650" s="414">
        <f t="shared" si="150"/>
        <v>0</v>
      </c>
      <c r="AB650" s="424">
        <f t="shared" si="150"/>
        <v>0</v>
      </c>
      <c r="AC650" s="407">
        <f t="shared" si="150"/>
        <v>0</v>
      </c>
      <c r="AD650" s="1212"/>
      <c r="AE650" s="1212"/>
      <c r="AF650" s="1213"/>
    </row>
    <row r="651" spans="1:32" x14ac:dyDescent="0.2">
      <c r="A651" s="352">
        <v>178</v>
      </c>
      <c r="B651" s="751"/>
      <c r="C651" s="664"/>
      <c r="D651" s="664"/>
      <c r="E651" s="664"/>
      <c r="F651" s="1253" t="s">
        <v>551</v>
      </c>
      <c r="G651" s="1254"/>
      <c r="H651" s="1254"/>
      <c r="I651" s="1254"/>
      <c r="J651" s="1254"/>
      <c r="K651" s="1254"/>
      <c r="L651" s="1254"/>
      <c r="M651" s="698">
        <v>0</v>
      </c>
      <c r="N651" s="699">
        <v>0</v>
      </c>
      <c r="O651" s="700">
        <v>0</v>
      </c>
      <c r="P651" s="700">
        <v>0</v>
      </c>
      <c r="Q651" s="705">
        <v>0</v>
      </c>
      <c r="R651" s="700">
        <v>0</v>
      </c>
      <c r="S651" s="701">
        <v>0</v>
      </c>
      <c r="T651" s="700">
        <v>0</v>
      </c>
      <c r="U651" s="701">
        <v>0</v>
      </c>
      <c r="V651" s="700">
        <v>0</v>
      </c>
      <c r="W651" s="701">
        <v>0</v>
      </c>
      <c r="X651" s="700">
        <v>0</v>
      </c>
      <c r="Y651" s="701">
        <v>0</v>
      </c>
      <c r="Z651" s="700">
        <v>0</v>
      </c>
      <c r="AA651" s="701">
        <v>0</v>
      </c>
      <c r="AB651" s="706">
        <v>0</v>
      </c>
      <c r="AC651" s="698">
        <v>0</v>
      </c>
      <c r="AD651" s="1212"/>
      <c r="AE651" s="1212"/>
      <c r="AF651" s="1213"/>
    </row>
    <row r="652" spans="1:32" x14ac:dyDescent="0.2">
      <c r="A652" s="352">
        <v>179</v>
      </c>
      <c r="B652" s="751"/>
      <c r="C652" s="664"/>
      <c r="D652" s="664"/>
      <c r="E652" s="664"/>
      <c r="F652" s="1249" t="s">
        <v>552</v>
      </c>
      <c r="G652" s="1250"/>
      <c r="H652" s="1250"/>
      <c r="I652" s="1250"/>
      <c r="J652" s="1250"/>
      <c r="K652" s="1250"/>
      <c r="L652" s="1250"/>
      <c r="M652" s="698">
        <v>0</v>
      </c>
      <c r="N652" s="699">
        <v>0</v>
      </c>
      <c r="O652" s="700">
        <v>0</v>
      </c>
      <c r="P652" s="700">
        <v>0</v>
      </c>
      <c r="Q652" s="705">
        <v>0</v>
      </c>
      <c r="R652" s="700">
        <v>0</v>
      </c>
      <c r="S652" s="701">
        <v>0</v>
      </c>
      <c r="T652" s="700">
        <v>0</v>
      </c>
      <c r="U652" s="701">
        <v>0</v>
      </c>
      <c r="V652" s="700">
        <v>0</v>
      </c>
      <c r="W652" s="701">
        <v>0</v>
      </c>
      <c r="X652" s="700">
        <v>0</v>
      </c>
      <c r="Y652" s="701">
        <v>0</v>
      </c>
      <c r="Z652" s="700">
        <v>0</v>
      </c>
      <c r="AA652" s="701">
        <v>0</v>
      </c>
      <c r="AB652" s="706">
        <v>0</v>
      </c>
      <c r="AC652" s="698">
        <v>0</v>
      </c>
      <c r="AD652" s="1212"/>
      <c r="AE652" s="1212"/>
      <c r="AF652" s="1213"/>
    </row>
    <row r="653" spans="1:32" x14ac:dyDescent="0.2">
      <c r="A653" s="352">
        <v>180</v>
      </c>
      <c r="B653" s="751"/>
      <c r="C653" s="664"/>
      <c r="D653" s="664"/>
      <c r="E653" s="1251" t="s">
        <v>553</v>
      </c>
      <c r="F653" s="1252"/>
      <c r="G653" s="1252"/>
      <c r="H653" s="1252"/>
      <c r="I653" s="1252"/>
      <c r="J653" s="1252"/>
      <c r="K653" s="1252"/>
      <c r="L653" s="1252"/>
      <c r="M653" s="407">
        <f>SUBTOTAL(9,M654:M655)</f>
        <v>0</v>
      </c>
      <c r="N653" s="410">
        <f t="shared" ref="N653:AC653" si="151">SUBTOTAL(9,N654:N655)</f>
        <v>0</v>
      </c>
      <c r="O653" s="414">
        <f t="shared" si="151"/>
        <v>0</v>
      </c>
      <c r="P653" s="413">
        <f t="shared" si="151"/>
        <v>0</v>
      </c>
      <c r="Q653" s="415">
        <f t="shared" si="151"/>
        <v>0</v>
      </c>
      <c r="R653" s="414">
        <f t="shared" si="151"/>
        <v>0</v>
      </c>
      <c r="S653" s="414">
        <f t="shared" si="151"/>
        <v>0</v>
      </c>
      <c r="T653" s="414">
        <f t="shared" si="151"/>
        <v>0</v>
      </c>
      <c r="U653" s="414">
        <f t="shared" si="151"/>
        <v>0</v>
      </c>
      <c r="V653" s="414">
        <f t="shared" si="151"/>
        <v>0</v>
      </c>
      <c r="W653" s="414">
        <f t="shared" si="151"/>
        <v>0</v>
      </c>
      <c r="X653" s="414">
        <f t="shared" si="151"/>
        <v>0</v>
      </c>
      <c r="Y653" s="414">
        <f t="shared" si="151"/>
        <v>0</v>
      </c>
      <c r="Z653" s="414">
        <f t="shared" si="151"/>
        <v>0</v>
      </c>
      <c r="AA653" s="414">
        <f t="shared" si="151"/>
        <v>0</v>
      </c>
      <c r="AB653" s="424">
        <f t="shared" si="151"/>
        <v>0</v>
      </c>
      <c r="AC653" s="407">
        <f t="shared" si="151"/>
        <v>0</v>
      </c>
      <c r="AD653" s="1212"/>
      <c r="AE653" s="1212"/>
      <c r="AF653" s="1213"/>
    </row>
    <row r="654" spans="1:32" x14ac:dyDescent="0.2">
      <c r="A654" s="352">
        <v>181</v>
      </c>
      <c r="B654" s="751"/>
      <c r="C654" s="664"/>
      <c r="D654" s="664"/>
      <c r="E654" s="664"/>
      <c r="F654" s="1253" t="s">
        <v>554</v>
      </c>
      <c r="G654" s="1254"/>
      <c r="H654" s="1254"/>
      <c r="I654" s="1254"/>
      <c r="J654" s="1254"/>
      <c r="K654" s="1254"/>
      <c r="L654" s="1254"/>
      <c r="M654" s="698">
        <v>0</v>
      </c>
      <c r="N654" s="699">
        <v>0</v>
      </c>
      <c r="O654" s="700">
        <v>0</v>
      </c>
      <c r="P654" s="700">
        <v>0</v>
      </c>
      <c r="Q654" s="705">
        <v>0</v>
      </c>
      <c r="R654" s="700">
        <v>0</v>
      </c>
      <c r="S654" s="701">
        <v>0</v>
      </c>
      <c r="T654" s="700">
        <v>0</v>
      </c>
      <c r="U654" s="701">
        <v>0</v>
      </c>
      <c r="V654" s="700">
        <v>0</v>
      </c>
      <c r="W654" s="701">
        <v>0</v>
      </c>
      <c r="X654" s="700">
        <v>0</v>
      </c>
      <c r="Y654" s="701">
        <v>0</v>
      </c>
      <c r="Z654" s="700">
        <v>0</v>
      </c>
      <c r="AA654" s="701">
        <v>0</v>
      </c>
      <c r="AB654" s="706">
        <v>0</v>
      </c>
      <c r="AC654" s="698">
        <v>0</v>
      </c>
      <c r="AD654" s="1212"/>
      <c r="AE654" s="1212"/>
      <c r="AF654" s="1213"/>
    </row>
    <row r="655" spans="1:32" x14ac:dyDescent="0.2">
      <c r="A655" s="352">
        <v>182</v>
      </c>
      <c r="B655" s="751"/>
      <c r="C655" s="664"/>
      <c r="D655" s="664"/>
      <c r="E655" s="664"/>
      <c r="F655" s="1216" t="s">
        <v>555</v>
      </c>
      <c r="G655" s="1217"/>
      <c r="H655" s="1217"/>
      <c r="I655" s="1217"/>
      <c r="J655" s="1217"/>
      <c r="K655" s="1217"/>
      <c r="L655" s="1217"/>
      <c r="M655" s="698">
        <v>0</v>
      </c>
      <c r="N655" s="699">
        <v>0</v>
      </c>
      <c r="O655" s="700">
        <v>0</v>
      </c>
      <c r="P655" s="700">
        <v>0</v>
      </c>
      <c r="Q655" s="705">
        <v>0</v>
      </c>
      <c r="R655" s="700">
        <v>0</v>
      </c>
      <c r="S655" s="701">
        <v>0</v>
      </c>
      <c r="T655" s="700">
        <v>0</v>
      </c>
      <c r="U655" s="701">
        <v>0</v>
      </c>
      <c r="V655" s="700">
        <v>0</v>
      </c>
      <c r="W655" s="701">
        <v>0</v>
      </c>
      <c r="X655" s="700">
        <v>0</v>
      </c>
      <c r="Y655" s="701">
        <v>0</v>
      </c>
      <c r="Z655" s="700">
        <v>0</v>
      </c>
      <c r="AA655" s="701">
        <v>0</v>
      </c>
      <c r="AB655" s="706">
        <v>0</v>
      </c>
      <c r="AC655" s="698">
        <v>0</v>
      </c>
      <c r="AD655" s="1212"/>
      <c r="AE655" s="1212"/>
      <c r="AF655" s="1213"/>
    </row>
    <row r="656" spans="1:32" x14ac:dyDescent="0.2">
      <c r="A656" s="352">
        <v>183</v>
      </c>
      <c r="B656" s="751"/>
      <c r="C656" s="664"/>
      <c r="D656" s="1234" t="s">
        <v>24</v>
      </c>
      <c r="E656" s="1235"/>
      <c r="F656" s="1235"/>
      <c r="G656" s="1235"/>
      <c r="H656" s="1235"/>
      <c r="I656" s="1235"/>
      <c r="J656" s="1235"/>
      <c r="K656" s="1235"/>
      <c r="L656" s="1235"/>
      <c r="M656" s="407">
        <f>SUBTOTAL(9,M657:M659)</f>
        <v>0</v>
      </c>
      <c r="N656" s="410">
        <f t="shared" ref="N656:AC656" si="152">SUBTOTAL(9,N657:N659)</f>
        <v>0</v>
      </c>
      <c r="O656" s="414">
        <f t="shared" si="152"/>
        <v>0</v>
      </c>
      <c r="P656" s="413">
        <f t="shared" si="152"/>
        <v>0</v>
      </c>
      <c r="Q656" s="415">
        <f t="shared" si="152"/>
        <v>0</v>
      </c>
      <c r="R656" s="414">
        <f t="shared" si="152"/>
        <v>0</v>
      </c>
      <c r="S656" s="414">
        <f t="shared" si="152"/>
        <v>0</v>
      </c>
      <c r="T656" s="414">
        <f t="shared" si="152"/>
        <v>0</v>
      </c>
      <c r="U656" s="414">
        <f t="shared" si="152"/>
        <v>0</v>
      </c>
      <c r="V656" s="414">
        <f t="shared" si="152"/>
        <v>0</v>
      </c>
      <c r="W656" s="414">
        <f t="shared" si="152"/>
        <v>0</v>
      </c>
      <c r="X656" s="414">
        <f t="shared" si="152"/>
        <v>0</v>
      </c>
      <c r="Y656" s="414">
        <f t="shared" si="152"/>
        <v>0</v>
      </c>
      <c r="Z656" s="414">
        <f t="shared" si="152"/>
        <v>0</v>
      </c>
      <c r="AA656" s="414">
        <f t="shared" si="152"/>
        <v>0</v>
      </c>
      <c r="AB656" s="424">
        <f t="shared" si="152"/>
        <v>0</v>
      </c>
      <c r="AC656" s="407">
        <f t="shared" si="152"/>
        <v>0</v>
      </c>
      <c r="AD656" s="1212"/>
      <c r="AE656" s="1212"/>
      <c r="AF656" s="1213"/>
    </row>
    <row r="657" spans="1:32" x14ac:dyDescent="0.2">
      <c r="A657" s="352">
        <v>184</v>
      </c>
      <c r="B657" s="751"/>
      <c r="C657" s="664"/>
      <c r="D657" s="664"/>
      <c r="E657" s="664"/>
      <c r="F657" s="1216" t="s">
        <v>156</v>
      </c>
      <c r="G657" s="1217"/>
      <c r="H657" s="1217"/>
      <c r="I657" s="1217"/>
      <c r="J657" s="1217"/>
      <c r="K657" s="1217"/>
      <c r="L657" s="1217"/>
      <c r="M657" s="698">
        <v>0</v>
      </c>
      <c r="N657" s="699">
        <v>0</v>
      </c>
      <c r="O657" s="700">
        <v>0</v>
      </c>
      <c r="P657" s="700">
        <v>0</v>
      </c>
      <c r="Q657" s="705">
        <v>0</v>
      </c>
      <c r="R657" s="700">
        <v>0</v>
      </c>
      <c r="S657" s="701">
        <v>0</v>
      </c>
      <c r="T657" s="700">
        <v>0</v>
      </c>
      <c r="U657" s="701">
        <v>0</v>
      </c>
      <c r="V657" s="700">
        <v>0</v>
      </c>
      <c r="W657" s="701">
        <v>0</v>
      </c>
      <c r="X657" s="700">
        <v>0</v>
      </c>
      <c r="Y657" s="701">
        <v>0</v>
      </c>
      <c r="Z657" s="700">
        <v>0</v>
      </c>
      <c r="AA657" s="701">
        <v>0</v>
      </c>
      <c r="AB657" s="706">
        <v>0</v>
      </c>
      <c r="AC657" s="698">
        <v>0</v>
      </c>
      <c r="AD657" s="1212"/>
      <c r="AE657" s="1212"/>
      <c r="AF657" s="1213"/>
    </row>
    <row r="658" spans="1:32" x14ac:dyDescent="0.2">
      <c r="A658" s="352">
        <v>185</v>
      </c>
      <c r="B658" s="751"/>
      <c r="C658" s="664"/>
      <c r="D658" s="664"/>
      <c r="E658" s="664"/>
      <c r="F658" s="1216" t="s">
        <v>157</v>
      </c>
      <c r="G658" s="1217"/>
      <c r="H658" s="1217"/>
      <c r="I658" s="1217"/>
      <c r="J658" s="1217"/>
      <c r="K658" s="1217"/>
      <c r="L658" s="1217"/>
      <c r="M658" s="698">
        <v>0</v>
      </c>
      <c r="N658" s="699">
        <v>0</v>
      </c>
      <c r="O658" s="700">
        <v>0</v>
      </c>
      <c r="P658" s="700">
        <v>0</v>
      </c>
      <c r="Q658" s="705">
        <v>0</v>
      </c>
      <c r="R658" s="700">
        <v>0</v>
      </c>
      <c r="S658" s="701">
        <v>0</v>
      </c>
      <c r="T658" s="700">
        <v>0</v>
      </c>
      <c r="U658" s="701">
        <v>0</v>
      </c>
      <c r="V658" s="700">
        <v>0</v>
      </c>
      <c r="W658" s="701">
        <v>0</v>
      </c>
      <c r="X658" s="700">
        <v>0</v>
      </c>
      <c r="Y658" s="701">
        <v>0</v>
      </c>
      <c r="Z658" s="700">
        <v>0</v>
      </c>
      <c r="AA658" s="701">
        <v>0</v>
      </c>
      <c r="AB658" s="706">
        <v>0</v>
      </c>
      <c r="AC658" s="698">
        <v>0</v>
      </c>
      <c r="AD658" s="1212"/>
      <c r="AE658" s="1212"/>
      <c r="AF658" s="1213"/>
    </row>
    <row r="659" spans="1:32" x14ac:dyDescent="0.2">
      <c r="A659" s="352">
        <v>186</v>
      </c>
      <c r="B659" s="751"/>
      <c r="C659" s="664"/>
      <c r="D659" s="664"/>
      <c r="E659" s="664"/>
      <c r="F659" s="1216" t="s">
        <v>25</v>
      </c>
      <c r="G659" s="1217"/>
      <c r="H659" s="1217"/>
      <c r="I659" s="1217"/>
      <c r="J659" s="1217"/>
      <c r="K659" s="1217"/>
      <c r="L659" s="1217"/>
      <c r="M659" s="698">
        <v>0</v>
      </c>
      <c r="N659" s="699">
        <v>0</v>
      </c>
      <c r="O659" s="700">
        <v>0</v>
      </c>
      <c r="P659" s="700">
        <v>0</v>
      </c>
      <c r="Q659" s="705">
        <v>0</v>
      </c>
      <c r="R659" s="700">
        <v>0</v>
      </c>
      <c r="S659" s="701">
        <v>0</v>
      </c>
      <c r="T659" s="700">
        <v>0</v>
      </c>
      <c r="U659" s="701">
        <v>0</v>
      </c>
      <c r="V659" s="700">
        <v>0</v>
      </c>
      <c r="W659" s="701">
        <v>0</v>
      </c>
      <c r="X659" s="700">
        <v>0</v>
      </c>
      <c r="Y659" s="701">
        <v>0</v>
      </c>
      <c r="Z659" s="700">
        <v>0</v>
      </c>
      <c r="AA659" s="701">
        <v>0</v>
      </c>
      <c r="AB659" s="706">
        <v>0</v>
      </c>
      <c r="AC659" s="704">
        <v>0</v>
      </c>
      <c r="AD659" s="1211"/>
      <c r="AE659" s="1212"/>
      <c r="AF659" s="1213"/>
    </row>
    <row r="660" spans="1:32" x14ac:dyDescent="0.2">
      <c r="A660" s="352">
        <v>187</v>
      </c>
      <c r="B660" s="751"/>
      <c r="C660" s="664"/>
      <c r="D660" s="1234" t="s">
        <v>467</v>
      </c>
      <c r="E660" s="1235"/>
      <c r="F660" s="1235"/>
      <c r="G660" s="1235"/>
      <c r="H660" s="1235"/>
      <c r="I660" s="1235"/>
      <c r="J660" s="1235"/>
      <c r="K660" s="1235"/>
      <c r="L660" s="1235"/>
      <c r="M660" s="407">
        <f>SUBTOTAL(9,M661:M662)</f>
        <v>0</v>
      </c>
      <c r="N660" s="1188"/>
      <c r="O660" s="1243"/>
      <c r="P660" s="1243"/>
      <c r="Q660" s="1243"/>
      <c r="R660" s="1243"/>
      <c r="S660" s="1243"/>
      <c r="T660" s="1243"/>
      <c r="U660" s="1243"/>
      <c r="V660" s="1243"/>
      <c r="W660" s="1243"/>
      <c r="X660" s="1243"/>
      <c r="Y660" s="1243"/>
      <c r="Z660" s="1243"/>
      <c r="AA660" s="1243"/>
      <c r="AB660" s="1243"/>
      <c r="AC660" s="1243"/>
      <c r="AD660" s="1211"/>
      <c r="AE660" s="1212"/>
      <c r="AF660" s="1213"/>
    </row>
    <row r="661" spans="1:32" x14ac:dyDescent="0.2">
      <c r="A661" s="352">
        <v>188</v>
      </c>
      <c r="B661" s="751"/>
      <c r="C661" s="664"/>
      <c r="D661" s="664"/>
      <c r="E661" s="664"/>
      <c r="F661" s="1216" t="s">
        <v>466</v>
      </c>
      <c r="G661" s="1217"/>
      <c r="H661" s="1217"/>
      <c r="I661" s="1217"/>
      <c r="J661" s="1217"/>
      <c r="K661" s="1217"/>
      <c r="L661" s="1217"/>
      <c r="M661" s="698">
        <v>0</v>
      </c>
      <c r="N661" s="1244"/>
      <c r="O661" s="1244"/>
      <c r="P661" s="1244"/>
      <c r="Q661" s="1244"/>
      <c r="R661" s="1244"/>
      <c r="S661" s="1244"/>
      <c r="T661" s="1244"/>
      <c r="U661" s="1244"/>
      <c r="V661" s="1244"/>
      <c r="W661" s="1244"/>
      <c r="X661" s="1244"/>
      <c r="Y661" s="1244"/>
      <c r="Z661" s="1244"/>
      <c r="AA661" s="1244"/>
      <c r="AB661" s="1244"/>
      <c r="AC661" s="1244"/>
      <c r="AD661" s="1211"/>
      <c r="AE661" s="1212"/>
      <c r="AF661" s="1213"/>
    </row>
    <row r="662" spans="1:32" x14ac:dyDescent="0.2">
      <c r="A662" s="352">
        <v>189</v>
      </c>
      <c r="B662" s="751"/>
      <c r="C662" s="664"/>
      <c r="D662" s="664"/>
      <c r="E662" s="664"/>
      <c r="F662" s="1216" t="s">
        <v>468</v>
      </c>
      <c r="G662" s="1217"/>
      <c r="H662" s="1217"/>
      <c r="I662" s="1217"/>
      <c r="J662" s="1217"/>
      <c r="K662" s="1217"/>
      <c r="L662" s="1217"/>
      <c r="M662" s="698">
        <v>0</v>
      </c>
      <c r="N662" s="961"/>
      <c r="O662" s="961"/>
      <c r="P662" s="961"/>
      <c r="Q662" s="961"/>
      <c r="R662" s="961"/>
      <c r="S662" s="961"/>
      <c r="T662" s="961"/>
      <c r="U662" s="961"/>
      <c r="V662" s="961"/>
      <c r="W662" s="961"/>
      <c r="X662" s="961"/>
      <c r="Y662" s="961"/>
      <c r="Z662" s="961"/>
      <c r="AA662" s="961"/>
      <c r="AB662" s="961"/>
      <c r="AC662" s="961"/>
      <c r="AD662" s="1211"/>
      <c r="AE662" s="1212"/>
      <c r="AF662" s="1213"/>
    </row>
    <row r="663" spans="1:32" ht="15" customHeight="1" x14ac:dyDescent="0.2">
      <c r="A663" s="352">
        <v>326</v>
      </c>
      <c r="B663" s="751"/>
      <c r="C663" s="1255" t="s">
        <v>429</v>
      </c>
      <c r="D663" s="1256"/>
      <c r="E663" s="1256"/>
      <c r="F663" s="1256"/>
      <c r="G663" s="1256"/>
      <c r="H663" s="1256"/>
      <c r="I663" s="1256"/>
      <c r="J663" s="1256"/>
      <c r="K663" s="1256"/>
      <c r="L663" s="1256"/>
      <c r="M663" s="1256"/>
      <c r="N663" s="1256"/>
      <c r="O663" s="1256"/>
      <c r="P663" s="1256"/>
      <c r="Q663" s="1256"/>
      <c r="R663" s="1256"/>
      <c r="S663" s="1256"/>
      <c r="T663" s="1256"/>
      <c r="U663" s="1256"/>
      <c r="V663" s="1256"/>
      <c r="W663" s="1256"/>
      <c r="X663" s="1256"/>
      <c r="Y663" s="1256"/>
      <c r="Z663" s="1256"/>
      <c r="AA663" s="1256"/>
      <c r="AB663" s="1256"/>
      <c r="AC663" s="1256"/>
      <c r="AD663" s="1256"/>
      <c r="AE663" s="1256"/>
      <c r="AF663" s="1257"/>
    </row>
    <row r="664" spans="1:32" x14ac:dyDescent="0.2">
      <c r="A664" s="352">
        <v>232</v>
      </c>
      <c r="B664" s="751"/>
      <c r="C664" s="664"/>
      <c r="D664" s="1234" t="s">
        <v>64</v>
      </c>
      <c r="E664" s="1235"/>
      <c r="F664" s="1235"/>
      <c r="G664" s="1235"/>
      <c r="H664" s="1235"/>
      <c r="I664" s="1235"/>
      <c r="J664" s="1235"/>
      <c r="K664" s="1235"/>
      <c r="L664" s="1235"/>
      <c r="M664" s="1235"/>
      <c r="N664" s="1235"/>
      <c r="O664" s="1235"/>
      <c r="P664" s="1235"/>
      <c r="Q664" s="1235"/>
      <c r="R664" s="1235"/>
      <c r="S664" s="1235"/>
      <c r="T664" s="1235"/>
      <c r="U664" s="1235"/>
      <c r="V664" s="1235"/>
      <c r="W664" s="1235"/>
      <c r="X664" s="1235"/>
      <c r="Y664" s="1235"/>
      <c r="Z664" s="1235"/>
      <c r="AA664" s="1235"/>
      <c r="AB664" s="1235"/>
      <c r="AC664" s="1235"/>
      <c r="AD664" s="1235"/>
      <c r="AE664" s="1235"/>
      <c r="AF664" s="1258"/>
    </row>
    <row r="665" spans="1:32" x14ac:dyDescent="0.2">
      <c r="A665" s="352">
        <v>233</v>
      </c>
      <c r="B665" s="751"/>
      <c r="C665" s="664"/>
      <c r="D665" s="664"/>
      <c r="E665" s="1276" t="s">
        <v>66</v>
      </c>
      <c r="F665" s="1277"/>
      <c r="G665" s="1277"/>
      <c r="H665" s="1277"/>
      <c r="I665" s="1277"/>
      <c r="J665" s="1277"/>
      <c r="K665" s="1277"/>
      <c r="L665" s="1277"/>
      <c r="M665" s="407">
        <f>SUBTOTAL(9,M666:M669)</f>
        <v>0</v>
      </c>
      <c r="N665" s="410">
        <f t="shared" ref="N665:AC665" si="153">SUBTOTAL(9,N666:N669)</f>
        <v>0</v>
      </c>
      <c r="O665" s="414">
        <f t="shared" si="153"/>
        <v>0</v>
      </c>
      <c r="P665" s="413">
        <f t="shared" si="153"/>
        <v>0</v>
      </c>
      <c r="Q665" s="415">
        <f t="shared" si="153"/>
        <v>0</v>
      </c>
      <c r="R665" s="414">
        <f t="shared" si="153"/>
        <v>0</v>
      </c>
      <c r="S665" s="414">
        <f t="shared" si="153"/>
        <v>0</v>
      </c>
      <c r="T665" s="414">
        <f t="shared" si="153"/>
        <v>0</v>
      </c>
      <c r="U665" s="414">
        <f t="shared" si="153"/>
        <v>0</v>
      </c>
      <c r="V665" s="414">
        <f t="shared" si="153"/>
        <v>0</v>
      </c>
      <c r="W665" s="414">
        <f t="shared" si="153"/>
        <v>0</v>
      </c>
      <c r="X665" s="414">
        <f t="shared" si="153"/>
        <v>0</v>
      </c>
      <c r="Y665" s="414">
        <f t="shared" si="153"/>
        <v>0</v>
      </c>
      <c r="Z665" s="414">
        <f t="shared" si="153"/>
        <v>0</v>
      </c>
      <c r="AA665" s="414">
        <f t="shared" si="153"/>
        <v>0</v>
      </c>
      <c r="AB665" s="424">
        <f t="shared" si="153"/>
        <v>0</v>
      </c>
      <c r="AC665" s="407">
        <f t="shared" si="153"/>
        <v>0</v>
      </c>
      <c r="AD665" s="1212"/>
      <c r="AE665" s="1212"/>
      <c r="AF665" s="1213"/>
    </row>
    <row r="666" spans="1:32" x14ac:dyDescent="0.2">
      <c r="A666" s="352">
        <v>234</v>
      </c>
      <c r="B666" s="751"/>
      <c r="C666" s="664"/>
      <c r="D666" s="664"/>
      <c r="E666" s="362"/>
      <c r="F666" s="1253" t="s">
        <v>65</v>
      </c>
      <c r="G666" s="1254"/>
      <c r="H666" s="1254"/>
      <c r="I666" s="1254"/>
      <c r="J666" s="1254"/>
      <c r="K666" s="1254"/>
      <c r="L666" s="1254"/>
      <c r="M666" s="698">
        <v>0</v>
      </c>
      <c r="N666" s="699">
        <v>0</v>
      </c>
      <c r="O666" s="700">
        <v>0</v>
      </c>
      <c r="P666" s="700">
        <v>0</v>
      </c>
      <c r="Q666" s="705">
        <v>0</v>
      </c>
      <c r="R666" s="700">
        <v>0</v>
      </c>
      <c r="S666" s="701">
        <v>0</v>
      </c>
      <c r="T666" s="700">
        <v>0</v>
      </c>
      <c r="U666" s="701">
        <v>0</v>
      </c>
      <c r="V666" s="700">
        <v>0</v>
      </c>
      <c r="W666" s="701">
        <v>0</v>
      </c>
      <c r="X666" s="700">
        <v>0</v>
      </c>
      <c r="Y666" s="701">
        <v>0</v>
      </c>
      <c r="Z666" s="700">
        <v>0</v>
      </c>
      <c r="AA666" s="701">
        <v>0</v>
      </c>
      <c r="AB666" s="706">
        <v>0</v>
      </c>
      <c r="AC666" s="698">
        <v>0</v>
      </c>
      <c r="AD666" s="1212"/>
      <c r="AE666" s="1212"/>
      <c r="AF666" s="1213"/>
    </row>
    <row r="667" spans="1:32" x14ac:dyDescent="0.2">
      <c r="A667" s="352">
        <v>235</v>
      </c>
      <c r="B667" s="751"/>
      <c r="C667" s="664"/>
      <c r="D667" s="664"/>
      <c r="E667" s="362"/>
      <c r="F667" s="1216" t="s">
        <v>68</v>
      </c>
      <c r="G667" s="1217"/>
      <c r="H667" s="1217"/>
      <c r="I667" s="1217"/>
      <c r="J667" s="1217"/>
      <c r="K667" s="1217"/>
      <c r="L667" s="1217"/>
      <c r="M667" s="698">
        <v>0</v>
      </c>
      <c r="N667" s="699">
        <v>0</v>
      </c>
      <c r="O667" s="700">
        <v>0</v>
      </c>
      <c r="P667" s="700">
        <v>0</v>
      </c>
      <c r="Q667" s="705">
        <v>0</v>
      </c>
      <c r="R667" s="700">
        <v>0</v>
      </c>
      <c r="S667" s="701">
        <v>0</v>
      </c>
      <c r="T667" s="700">
        <v>0</v>
      </c>
      <c r="U667" s="701">
        <v>0</v>
      </c>
      <c r="V667" s="700">
        <v>0</v>
      </c>
      <c r="W667" s="701">
        <v>0</v>
      </c>
      <c r="X667" s="700">
        <v>0</v>
      </c>
      <c r="Y667" s="701">
        <v>0</v>
      </c>
      <c r="Z667" s="700">
        <v>0</v>
      </c>
      <c r="AA667" s="701">
        <v>0</v>
      </c>
      <c r="AB667" s="706">
        <v>0</v>
      </c>
      <c r="AC667" s="698">
        <v>0</v>
      </c>
      <c r="AD667" s="1212"/>
      <c r="AE667" s="1212"/>
      <c r="AF667" s="1213"/>
    </row>
    <row r="668" spans="1:32" x14ac:dyDescent="0.2">
      <c r="A668" s="352">
        <v>236</v>
      </c>
      <c r="B668" s="751"/>
      <c r="C668" s="664"/>
      <c r="D668" s="356"/>
      <c r="E668" s="360"/>
      <c r="F668" s="1216" t="s">
        <v>537</v>
      </c>
      <c r="G668" s="1217"/>
      <c r="H668" s="1217"/>
      <c r="I668" s="1217"/>
      <c r="J668" s="1217"/>
      <c r="K668" s="1217"/>
      <c r="L668" s="1217"/>
      <c r="M668" s="698">
        <v>0</v>
      </c>
      <c r="N668" s="699">
        <v>0</v>
      </c>
      <c r="O668" s="700">
        <v>0</v>
      </c>
      <c r="P668" s="700">
        <v>0</v>
      </c>
      <c r="Q668" s="705">
        <v>0</v>
      </c>
      <c r="R668" s="700">
        <v>0</v>
      </c>
      <c r="S668" s="701">
        <v>0</v>
      </c>
      <c r="T668" s="700">
        <v>0</v>
      </c>
      <c r="U668" s="701">
        <v>0</v>
      </c>
      <c r="V668" s="700">
        <v>0</v>
      </c>
      <c r="W668" s="701">
        <v>0</v>
      </c>
      <c r="X668" s="700">
        <v>0</v>
      </c>
      <c r="Y668" s="701">
        <v>0</v>
      </c>
      <c r="Z668" s="700">
        <v>0</v>
      </c>
      <c r="AA668" s="701">
        <v>0</v>
      </c>
      <c r="AB668" s="706">
        <v>0</v>
      </c>
      <c r="AC668" s="698">
        <v>0</v>
      </c>
      <c r="AD668" s="1212"/>
      <c r="AE668" s="1212"/>
      <c r="AF668" s="1213"/>
    </row>
    <row r="669" spans="1:32" ht="27" customHeight="1" x14ac:dyDescent="0.2">
      <c r="A669" s="352">
        <v>237</v>
      </c>
      <c r="B669" s="751"/>
      <c r="C669" s="664"/>
      <c r="D669" s="664"/>
      <c r="E669" s="665"/>
      <c r="F669" s="1249" t="s">
        <v>532</v>
      </c>
      <c r="G669" s="1250"/>
      <c r="H669" s="1250"/>
      <c r="I669" s="1250"/>
      <c r="J669" s="1250"/>
      <c r="K669" s="1250"/>
      <c r="L669" s="1250"/>
      <c r="M669" s="698">
        <v>0</v>
      </c>
      <c r="N669" s="699">
        <v>0</v>
      </c>
      <c r="O669" s="700">
        <v>0</v>
      </c>
      <c r="P669" s="700">
        <v>0</v>
      </c>
      <c r="Q669" s="705">
        <v>0</v>
      </c>
      <c r="R669" s="700">
        <v>0</v>
      </c>
      <c r="S669" s="701">
        <v>0</v>
      </c>
      <c r="T669" s="700">
        <v>0</v>
      </c>
      <c r="U669" s="701">
        <v>0</v>
      </c>
      <c r="V669" s="700">
        <v>0</v>
      </c>
      <c r="W669" s="701">
        <v>0</v>
      </c>
      <c r="X669" s="700">
        <v>0</v>
      </c>
      <c r="Y669" s="701">
        <v>0</v>
      </c>
      <c r="Z669" s="700">
        <v>0</v>
      </c>
      <c r="AA669" s="701">
        <v>0</v>
      </c>
      <c r="AB669" s="706">
        <v>0</v>
      </c>
      <c r="AC669" s="698">
        <v>0</v>
      </c>
      <c r="AD669" s="1212"/>
      <c r="AE669" s="1212"/>
      <c r="AF669" s="1213"/>
    </row>
    <row r="670" spans="1:32" ht="15.75" x14ac:dyDescent="0.2">
      <c r="A670" s="352">
        <v>238</v>
      </c>
      <c r="B670" s="751"/>
      <c r="C670" s="664"/>
      <c r="D670" s="364"/>
      <c r="E670" s="1251" t="s">
        <v>67</v>
      </c>
      <c r="F670" s="1252"/>
      <c r="G670" s="1252"/>
      <c r="H670" s="1252"/>
      <c r="I670" s="1252"/>
      <c r="J670" s="1252"/>
      <c r="K670" s="1252"/>
      <c r="L670" s="1252"/>
      <c r="M670" s="407">
        <f>SUBTOTAL(9,M671:M674)</f>
        <v>0</v>
      </c>
      <c r="N670" s="410">
        <f t="shared" ref="N670:AC670" si="154">SUBTOTAL(9,N671:N674)</f>
        <v>0</v>
      </c>
      <c r="O670" s="414">
        <f t="shared" si="154"/>
        <v>0</v>
      </c>
      <c r="P670" s="413">
        <f t="shared" si="154"/>
        <v>0</v>
      </c>
      <c r="Q670" s="415">
        <f t="shared" si="154"/>
        <v>0</v>
      </c>
      <c r="R670" s="414">
        <f t="shared" si="154"/>
        <v>0</v>
      </c>
      <c r="S670" s="414">
        <f t="shared" si="154"/>
        <v>0</v>
      </c>
      <c r="T670" s="414">
        <f t="shared" si="154"/>
        <v>0</v>
      </c>
      <c r="U670" s="414">
        <f t="shared" si="154"/>
        <v>0</v>
      </c>
      <c r="V670" s="414">
        <f t="shared" si="154"/>
        <v>0</v>
      </c>
      <c r="W670" s="414">
        <f t="shared" si="154"/>
        <v>0</v>
      </c>
      <c r="X670" s="414">
        <f t="shared" si="154"/>
        <v>0</v>
      </c>
      <c r="Y670" s="414">
        <f t="shared" si="154"/>
        <v>0</v>
      </c>
      <c r="Z670" s="414">
        <f t="shared" si="154"/>
        <v>0</v>
      </c>
      <c r="AA670" s="414">
        <f t="shared" si="154"/>
        <v>0</v>
      </c>
      <c r="AB670" s="424">
        <f t="shared" si="154"/>
        <v>0</v>
      </c>
      <c r="AC670" s="407">
        <f t="shared" si="154"/>
        <v>0</v>
      </c>
      <c r="AD670" s="1212"/>
      <c r="AE670" s="1212"/>
      <c r="AF670" s="1213"/>
    </row>
    <row r="671" spans="1:32" x14ac:dyDescent="0.2">
      <c r="A671" s="352">
        <v>239</v>
      </c>
      <c r="B671" s="751"/>
      <c r="C671" s="664"/>
      <c r="D671" s="656"/>
      <c r="E671" s="656"/>
      <c r="F671" s="1253" t="s">
        <v>65</v>
      </c>
      <c r="G671" s="1254"/>
      <c r="H671" s="1254"/>
      <c r="I671" s="1254"/>
      <c r="J671" s="1254"/>
      <c r="K671" s="1254"/>
      <c r="L671" s="1254"/>
      <c r="M671" s="698">
        <v>0</v>
      </c>
      <c r="N671" s="699">
        <v>0</v>
      </c>
      <c r="O671" s="700">
        <v>0</v>
      </c>
      <c r="P671" s="700">
        <v>0</v>
      </c>
      <c r="Q671" s="705">
        <v>0</v>
      </c>
      <c r="R671" s="700">
        <v>0</v>
      </c>
      <c r="S671" s="701">
        <v>0</v>
      </c>
      <c r="T671" s="700">
        <v>0</v>
      </c>
      <c r="U671" s="701">
        <v>0</v>
      </c>
      <c r="V671" s="700">
        <v>0</v>
      </c>
      <c r="W671" s="701">
        <v>0</v>
      </c>
      <c r="X671" s="700">
        <v>0</v>
      </c>
      <c r="Y671" s="701">
        <v>0</v>
      </c>
      <c r="Z671" s="700">
        <v>0</v>
      </c>
      <c r="AA671" s="701">
        <v>0</v>
      </c>
      <c r="AB671" s="706">
        <v>0</v>
      </c>
      <c r="AC671" s="698">
        <v>0</v>
      </c>
      <c r="AD671" s="1212"/>
      <c r="AE671" s="1212"/>
      <c r="AF671" s="1213"/>
    </row>
    <row r="672" spans="1:32" x14ac:dyDescent="0.2">
      <c r="A672" s="352">
        <v>240</v>
      </c>
      <c r="B672" s="751"/>
      <c r="C672" s="664"/>
      <c r="D672" s="656"/>
      <c r="E672" s="656"/>
      <c r="F672" s="1216" t="s">
        <v>68</v>
      </c>
      <c r="G672" s="1217"/>
      <c r="H672" s="1217"/>
      <c r="I672" s="1217"/>
      <c r="J672" s="1217"/>
      <c r="K672" s="1217"/>
      <c r="L672" s="1217"/>
      <c r="M672" s="698">
        <v>0</v>
      </c>
      <c r="N672" s="699">
        <v>0</v>
      </c>
      <c r="O672" s="700">
        <v>0</v>
      </c>
      <c r="P672" s="700">
        <v>0</v>
      </c>
      <c r="Q672" s="705">
        <v>0</v>
      </c>
      <c r="R672" s="700">
        <v>0</v>
      </c>
      <c r="S672" s="701">
        <v>0</v>
      </c>
      <c r="T672" s="700">
        <v>0</v>
      </c>
      <c r="U672" s="701">
        <v>0</v>
      </c>
      <c r="V672" s="700">
        <v>0</v>
      </c>
      <c r="W672" s="701">
        <v>0</v>
      </c>
      <c r="X672" s="700">
        <v>0</v>
      </c>
      <c r="Y672" s="701">
        <v>0</v>
      </c>
      <c r="Z672" s="700">
        <v>0</v>
      </c>
      <c r="AA672" s="701">
        <v>0</v>
      </c>
      <c r="AB672" s="706">
        <v>0</v>
      </c>
      <c r="AC672" s="698">
        <v>0</v>
      </c>
      <c r="AD672" s="1212"/>
      <c r="AE672" s="1212"/>
      <c r="AF672" s="1213"/>
    </row>
    <row r="673" spans="1:32" x14ac:dyDescent="0.2">
      <c r="A673" s="352">
        <v>241</v>
      </c>
      <c r="B673" s="751"/>
      <c r="C673" s="664"/>
      <c r="D673" s="365"/>
      <c r="E673" s="365"/>
      <c r="F673" s="1216" t="s">
        <v>537</v>
      </c>
      <c r="G673" s="1217"/>
      <c r="H673" s="1217"/>
      <c r="I673" s="1217"/>
      <c r="J673" s="1217"/>
      <c r="K673" s="1217"/>
      <c r="L673" s="1217"/>
      <c r="M673" s="698">
        <v>0</v>
      </c>
      <c r="N673" s="699">
        <v>0</v>
      </c>
      <c r="O673" s="700">
        <v>0</v>
      </c>
      <c r="P673" s="700">
        <v>0</v>
      </c>
      <c r="Q673" s="705"/>
      <c r="R673" s="700">
        <v>0</v>
      </c>
      <c r="S673" s="701">
        <v>0</v>
      </c>
      <c r="T673" s="700">
        <v>0</v>
      </c>
      <c r="U673" s="701">
        <v>0</v>
      </c>
      <c r="V673" s="700">
        <v>0</v>
      </c>
      <c r="W673" s="701">
        <v>0</v>
      </c>
      <c r="X673" s="700">
        <v>0</v>
      </c>
      <c r="Y673" s="701">
        <v>0</v>
      </c>
      <c r="Z673" s="700">
        <v>0</v>
      </c>
      <c r="AA673" s="701">
        <v>0</v>
      </c>
      <c r="AB673" s="706">
        <v>0</v>
      </c>
      <c r="AC673" s="698">
        <v>0</v>
      </c>
      <c r="AD673" s="1212"/>
      <c r="AE673" s="1212"/>
      <c r="AF673" s="1213"/>
    </row>
    <row r="674" spans="1:32" ht="27" customHeight="1" x14ac:dyDescent="0.2">
      <c r="A674" s="352">
        <v>242</v>
      </c>
      <c r="B674" s="751"/>
      <c r="C674" s="664"/>
      <c r="D674" s="356"/>
      <c r="E674" s="356"/>
      <c r="F674" s="1249" t="s">
        <v>532</v>
      </c>
      <c r="G674" s="1250"/>
      <c r="H674" s="1250"/>
      <c r="I674" s="1250"/>
      <c r="J674" s="1250"/>
      <c r="K674" s="1250"/>
      <c r="L674" s="1250"/>
      <c r="M674" s="698">
        <v>0</v>
      </c>
      <c r="N674" s="699">
        <v>0</v>
      </c>
      <c r="O674" s="700">
        <v>0</v>
      </c>
      <c r="P674" s="700">
        <v>0</v>
      </c>
      <c r="Q674" s="705"/>
      <c r="R674" s="700">
        <v>0</v>
      </c>
      <c r="S674" s="701">
        <v>0</v>
      </c>
      <c r="T674" s="700">
        <v>0</v>
      </c>
      <c r="U674" s="701">
        <v>0</v>
      </c>
      <c r="V674" s="700">
        <v>0</v>
      </c>
      <c r="W674" s="701">
        <v>0</v>
      </c>
      <c r="X674" s="700">
        <v>0</v>
      </c>
      <c r="Y674" s="701">
        <v>0</v>
      </c>
      <c r="Z674" s="700">
        <v>0</v>
      </c>
      <c r="AA674" s="701">
        <v>0</v>
      </c>
      <c r="AB674" s="706">
        <v>0</v>
      </c>
      <c r="AC674" s="698">
        <v>0</v>
      </c>
      <c r="AD674" s="1212"/>
      <c r="AE674" s="1212"/>
      <c r="AF674" s="1213"/>
    </row>
    <row r="675" spans="1:32" ht="15.75" customHeight="1" x14ac:dyDescent="0.2">
      <c r="A675" s="352">
        <v>243</v>
      </c>
      <c r="B675" s="751"/>
      <c r="C675" s="664"/>
      <c r="D675" s="365"/>
      <c r="E675" s="1251" t="s">
        <v>556</v>
      </c>
      <c r="F675" s="1252"/>
      <c r="G675" s="1252"/>
      <c r="H675" s="1252"/>
      <c r="I675" s="1252"/>
      <c r="J675" s="1252"/>
      <c r="K675" s="1252"/>
      <c r="L675" s="1252"/>
      <c r="M675" s="407">
        <f>SUBTOTAL(9,M676:M679)</f>
        <v>0</v>
      </c>
      <c r="N675" s="410">
        <f t="shared" ref="N675:AC675" si="155">SUBTOTAL(9,N676:N679)</f>
        <v>0</v>
      </c>
      <c r="O675" s="414">
        <f t="shared" si="155"/>
        <v>0</v>
      </c>
      <c r="P675" s="413">
        <f t="shared" si="155"/>
        <v>0</v>
      </c>
      <c r="Q675" s="415">
        <f t="shared" si="155"/>
        <v>0</v>
      </c>
      <c r="R675" s="414">
        <f t="shared" si="155"/>
        <v>0</v>
      </c>
      <c r="S675" s="414">
        <f t="shared" si="155"/>
        <v>0</v>
      </c>
      <c r="T675" s="414">
        <f t="shared" si="155"/>
        <v>0</v>
      </c>
      <c r="U675" s="414">
        <f t="shared" si="155"/>
        <v>0</v>
      </c>
      <c r="V675" s="414">
        <f t="shared" si="155"/>
        <v>0</v>
      </c>
      <c r="W675" s="414">
        <f t="shared" si="155"/>
        <v>0</v>
      </c>
      <c r="X675" s="414">
        <f t="shared" si="155"/>
        <v>0</v>
      </c>
      <c r="Y675" s="414">
        <f t="shared" si="155"/>
        <v>0</v>
      </c>
      <c r="Z675" s="414">
        <f t="shared" si="155"/>
        <v>0</v>
      </c>
      <c r="AA675" s="414">
        <f t="shared" si="155"/>
        <v>0</v>
      </c>
      <c r="AB675" s="424">
        <f t="shared" si="155"/>
        <v>0</v>
      </c>
      <c r="AC675" s="407">
        <f t="shared" si="155"/>
        <v>0</v>
      </c>
      <c r="AD675" s="1212"/>
      <c r="AE675" s="1212"/>
      <c r="AF675" s="1213"/>
    </row>
    <row r="676" spans="1:32" x14ac:dyDescent="0.2">
      <c r="A676" s="352">
        <v>244</v>
      </c>
      <c r="B676" s="751"/>
      <c r="C676" s="664"/>
      <c r="D676" s="656"/>
      <c r="E676" s="656"/>
      <c r="F676" s="1253" t="s">
        <v>65</v>
      </c>
      <c r="G676" s="1254"/>
      <c r="H676" s="1254"/>
      <c r="I676" s="1254"/>
      <c r="J676" s="1254"/>
      <c r="K676" s="1254"/>
      <c r="L676" s="1254"/>
      <c r="M676" s="698">
        <v>0</v>
      </c>
      <c r="N676" s="700">
        <v>0</v>
      </c>
      <c r="O676" s="700">
        <v>0</v>
      </c>
      <c r="P676" s="700">
        <v>0</v>
      </c>
      <c r="Q676" s="705">
        <v>0</v>
      </c>
      <c r="R676" s="700">
        <v>0</v>
      </c>
      <c r="S676" s="701">
        <v>0</v>
      </c>
      <c r="T676" s="700">
        <v>0</v>
      </c>
      <c r="U676" s="701">
        <v>0</v>
      </c>
      <c r="V676" s="700">
        <v>0</v>
      </c>
      <c r="W676" s="701">
        <v>0</v>
      </c>
      <c r="X676" s="700">
        <v>0</v>
      </c>
      <c r="Y676" s="701">
        <v>0</v>
      </c>
      <c r="Z676" s="700">
        <v>0</v>
      </c>
      <c r="AA676" s="701">
        <v>0</v>
      </c>
      <c r="AB676" s="706">
        <v>0</v>
      </c>
      <c r="AC676" s="698">
        <v>0</v>
      </c>
      <c r="AD676" s="1212"/>
      <c r="AE676" s="1212"/>
      <c r="AF676" s="1213"/>
    </row>
    <row r="677" spans="1:32" x14ac:dyDescent="0.2">
      <c r="A677" s="352">
        <v>245</v>
      </c>
      <c r="B677" s="751"/>
      <c r="C677" s="664"/>
      <c r="D677" s="366"/>
      <c r="E677" s="366"/>
      <c r="F677" s="1216" t="s">
        <v>68</v>
      </c>
      <c r="G677" s="1217"/>
      <c r="H677" s="1217"/>
      <c r="I677" s="1217"/>
      <c r="J677" s="1217"/>
      <c r="K677" s="1217"/>
      <c r="L677" s="1217"/>
      <c r="M677" s="698">
        <v>0</v>
      </c>
      <c r="N677" s="700">
        <v>0</v>
      </c>
      <c r="O677" s="700">
        <v>0</v>
      </c>
      <c r="P677" s="700">
        <v>0</v>
      </c>
      <c r="Q677" s="705">
        <v>0</v>
      </c>
      <c r="R677" s="700">
        <v>0</v>
      </c>
      <c r="S677" s="701">
        <v>0</v>
      </c>
      <c r="T677" s="700">
        <v>0</v>
      </c>
      <c r="U677" s="701">
        <v>0</v>
      </c>
      <c r="V677" s="700">
        <v>0</v>
      </c>
      <c r="W677" s="701">
        <v>0</v>
      </c>
      <c r="X677" s="700">
        <v>0</v>
      </c>
      <c r="Y677" s="701">
        <v>0</v>
      </c>
      <c r="Z677" s="700">
        <v>0</v>
      </c>
      <c r="AA677" s="701">
        <v>0</v>
      </c>
      <c r="AB677" s="706">
        <v>0</v>
      </c>
      <c r="AC677" s="698">
        <v>0</v>
      </c>
      <c r="AD677" s="1212"/>
      <c r="AE677" s="1212"/>
      <c r="AF677" s="1213"/>
    </row>
    <row r="678" spans="1:32" x14ac:dyDescent="0.2">
      <c r="A678" s="352">
        <v>246</v>
      </c>
      <c r="B678" s="751"/>
      <c r="C678" s="664"/>
      <c r="D678" s="366"/>
      <c r="E678" s="366"/>
      <c r="F678" s="1216" t="s">
        <v>537</v>
      </c>
      <c r="G678" s="1217"/>
      <c r="H678" s="1217"/>
      <c r="I678" s="1217"/>
      <c r="J678" s="1217"/>
      <c r="K678" s="1217"/>
      <c r="L678" s="1217"/>
      <c r="M678" s="698">
        <v>0</v>
      </c>
      <c r="N678" s="699">
        <v>0</v>
      </c>
      <c r="O678" s="700">
        <v>0</v>
      </c>
      <c r="P678" s="700">
        <v>0</v>
      </c>
      <c r="Q678" s="705">
        <v>0</v>
      </c>
      <c r="R678" s="700">
        <v>0</v>
      </c>
      <c r="S678" s="701">
        <v>0</v>
      </c>
      <c r="T678" s="700">
        <v>0</v>
      </c>
      <c r="U678" s="701">
        <v>0</v>
      </c>
      <c r="V678" s="700">
        <v>0</v>
      </c>
      <c r="W678" s="701">
        <v>0</v>
      </c>
      <c r="X678" s="700">
        <v>0</v>
      </c>
      <c r="Y678" s="701">
        <v>0</v>
      </c>
      <c r="Z678" s="700">
        <v>0</v>
      </c>
      <c r="AA678" s="701">
        <v>0</v>
      </c>
      <c r="AB678" s="706">
        <v>0</v>
      </c>
      <c r="AC678" s="698">
        <v>0</v>
      </c>
      <c r="AD678" s="1212"/>
      <c r="AE678" s="1212"/>
      <c r="AF678" s="1213"/>
    </row>
    <row r="679" spans="1:32" ht="27" customHeight="1" x14ac:dyDescent="0.2">
      <c r="A679" s="352">
        <v>247</v>
      </c>
      <c r="B679" s="583"/>
      <c r="C679" s="653"/>
      <c r="D679" s="371"/>
      <c r="E679" s="371"/>
      <c r="F679" s="1216" t="s">
        <v>532</v>
      </c>
      <c r="G679" s="1217"/>
      <c r="H679" s="1217"/>
      <c r="I679" s="1217"/>
      <c r="J679" s="1217"/>
      <c r="K679" s="1217"/>
      <c r="L679" s="1217"/>
      <c r="M679" s="698">
        <v>0</v>
      </c>
      <c r="N679" s="699">
        <v>0</v>
      </c>
      <c r="O679" s="700">
        <v>0</v>
      </c>
      <c r="P679" s="700">
        <v>0</v>
      </c>
      <c r="Q679" s="705">
        <v>0</v>
      </c>
      <c r="R679" s="700">
        <v>0</v>
      </c>
      <c r="S679" s="701">
        <v>0</v>
      </c>
      <c r="T679" s="700">
        <v>0</v>
      </c>
      <c r="U679" s="701">
        <v>0</v>
      </c>
      <c r="V679" s="700">
        <v>0</v>
      </c>
      <c r="W679" s="701">
        <v>0</v>
      </c>
      <c r="X679" s="700">
        <v>0</v>
      </c>
      <c r="Y679" s="701">
        <v>0</v>
      </c>
      <c r="Z679" s="700">
        <v>0</v>
      </c>
      <c r="AA679" s="701">
        <v>0</v>
      </c>
      <c r="AB679" s="706">
        <v>0</v>
      </c>
      <c r="AC679" s="698">
        <v>0</v>
      </c>
      <c r="AD679" s="1212"/>
      <c r="AE679" s="1212"/>
      <c r="AF679" s="1213"/>
    </row>
    <row r="680" spans="1:32" ht="15" customHeight="1" x14ac:dyDescent="0.2">
      <c r="A680" s="352">
        <v>129</v>
      </c>
      <c r="B680" s="350"/>
      <c r="C680" s="752"/>
      <c r="D680" s="1234" t="s">
        <v>13</v>
      </c>
      <c r="E680" s="1259"/>
      <c r="F680" s="1259"/>
      <c r="G680" s="1259"/>
      <c r="H680" s="1259"/>
      <c r="I680" s="1259"/>
      <c r="J680" s="1259"/>
      <c r="K680" s="1259"/>
      <c r="L680" s="1259"/>
      <c r="M680" s="1235"/>
      <c r="N680" s="1235"/>
      <c r="O680" s="1235"/>
      <c r="P680" s="1235"/>
      <c r="Q680" s="1235"/>
      <c r="R680" s="1235"/>
      <c r="S680" s="1235"/>
      <c r="T680" s="1235"/>
      <c r="U680" s="1235"/>
      <c r="V680" s="1235"/>
      <c r="W680" s="1235"/>
      <c r="X680" s="1235"/>
      <c r="Y680" s="1235"/>
      <c r="Z680" s="1235"/>
      <c r="AA680" s="1235"/>
      <c r="AB680" s="1235"/>
      <c r="AC680" s="1235"/>
      <c r="AD680" s="1235"/>
      <c r="AE680" s="1235"/>
      <c r="AF680" s="1258"/>
    </row>
    <row r="681" spans="1:32" ht="15" customHeight="1" x14ac:dyDescent="0.2">
      <c r="A681" s="352">
        <v>130</v>
      </c>
      <c r="B681" s="751"/>
      <c r="C681" s="367"/>
      <c r="D681" s="367"/>
      <c r="E681" s="1251" t="s">
        <v>14</v>
      </c>
      <c r="F681" s="1252"/>
      <c r="G681" s="1252"/>
      <c r="H681" s="1252"/>
      <c r="I681" s="1252"/>
      <c r="J681" s="1252"/>
      <c r="K681" s="1252"/>
      <c r="L681" s="1252"/>
      <c r="M681" s="407">
        <f>SUBTOTAL(9,M682:M684)</f>
        <v>0</v>
      </c>
      <c r="N681" s="410">
        <f t="shared" ref="N681:AC681" si="156">SUBTOTAL(9,N682:N684)</f>
        <v>0</v>
      </c>
      <c r="O681" s="414">
        <f t="shared" si="156"/>
        <v>0</v>
      </c>
      <c r="P681" s="413">
        <f t="shared" si="156"/>
        <v>0</v>
      </c>
      <c r="Q681" s="415">
        <f t="shared" si="156"/>
        <v>0</v>
      </c>
      <c r="R681" s="414">
        <f t="shared" si="156"/>
        <v>0</v>
      </c>
      <c r="S681" s="414">
        <f t="shared" si="156"/>
        <v>0</v>
      </c>
      <c r="T681" s="414">
        <f t="shared" si="156"/>
        <v>0</v>
      </c>
      <c r="U681" s="414">
        <f t="shared" si="156"/>
        <v>0</v>
      </c>
      <c r="V681" s="414">
        <f t="shared" si="156"/>
        <v>0</v>
      </c>
      <c r="W681" s="414">
        <f t="shared" si="156"/>
        <v>0</v>
      </c>
      <c r="X681" s="414">
        <f t="shared" si="156"/>
        <v>0</v>
      </c>
      <c r="Y681" s="414">
        <f t="shared" si="156"/>
        <v>0</v>
      </c>
      <c r="Z681" s="414">
        <f t="shared" si="156"/>
        <v>0</v>
      </c>
      <c r="AA681" s="414">
        <f t="shared" si="156"/>
        <v>0</v>
      </c>
      <c r="AB681" s="424">
        <f t="shared" si="156"/>
        <v>0</v>
      </c>
      <c r="AC681" s="407">
        <f t="shared" si="156"/>
        <v>0</v>
      </c>
      <c r="AD681" s="1212"/>
      <c r="AE681" s="1212"/>
      <c r="AF681" s="1213"/>
    </row>
    <row r="682" spans="1:32" ht="15" customHeight="1" x14ac:dyDescent="0.2">
      <c r="A682" s="352">
        <v>131</v>
      </c>
      <c r="B682" s="751"/>
      <c r="C682" s="367"/>
      <c r="D682" s="367"/>
      <c r="E682" s="368"/>
      <c r="F682" s="1253" t="s">
        <v>112</v>
      </c>
      <c r="G682" s="1254"/>
      <c r="H682" s="1254"/>
      <c r="I682" s="1254"/>
      <c r="J682" s="1254"/>
      <c r="K682" s="1254"/>
      <c r="L682" s="1254"/>
      <c r="M682" s="698">
        <v>0</v>
      </c>
      <c r="N682" s="700">
        <v>0</v>
      </c>
      <c r="O682" s="700">
        <v>0</v>
      </c>
      <c r="P682" s="700">
        <v>0</v>
      </c>
      <c r="Q682" s="705">
        <v>0</v>
      </c>
      <c r="R682" s="700">
        <v>0</v>
      </c>
      <c r="S682" s="701">
        <v>0</v>
      </c>
      <c r="T682" s="700">
        <v>0</v>
      </c>
      <c r="U682" s="701">
        <v>0</v>
      </c>
      <c r="V682" s="700">
        <v>0</v>
      </c>
      <c r="W682" s="701">
        <v>0</v>
      </c>
      <c r="X682" s="700">
        <v>0</v>
      </c>
      <c r="Y682" s="701">
        <v>0</v>
      </c>
      <c r="Z682" s="700">
        <v>0</v>
      </c>
      <c r="AA682" s="701">
        <v>0</v>
      </c>
      <c r="AB682" s="706">
        <v>0</v>
      </c>
      <c r="AC682" s="698">
        <v>0</v>
      </c>
      <c r="AD682" s="1212"/>
      <c r="AE682" s="1212"/>
      <c r="AF682" s="1213"/>
    </row>
    <row r="683" spans="1:32" ht="15" customHeight="1" x14ac:dyDescent="0.2">
      <c r="A683" s="352">
        <v>132</v>
      </c>
      <c r="B683" s="751"/>
      <c r="C683" s="367"/>
      <c r="D683" s="367"/>
      <c r="E683" s="368"/>
      <c r="F683" s="1216" t="s">
        <v>113</v>
      </c>
      <c r="G683" s="1217"/>
      <c r="H683" s="1217"/>
      <c r="I683" s="1217"/>
      <c r="J683" s="1217"/>
      <c r="K683" s="1217"/>
      <c r="L683" s="1217"/>
      <c r="M683" s="698">
        <v>0</v>
      </c>
      <c r="N683" s="700">
        <v>0</v>
      </c>
      <c r="O683" s="700">
        <v>0</v>
      </c>
      <c r="P683" s="700">
        <v>0</v>
      </c>
      <c r="Q683" s="705">
        <v>0</v>
      </c>
      <c r="R683" s="700">
        <v>0</v>
      </c>
      <c r="S683" s="701">
        <v>0</v>
      </c>
      <c r="T683" s="700">
        <v>0</v>
      </c>
      <c r="U683" s="701">
        <v>0</v>
      </c>
      <c r="V683" s="700">
        <v>0</v>
      </c>
      <c r="W683" s="701">
        <v>0</v>
      </c>
      <c r="X683" s="700">
        <v>0</v>
      </c>
      <c r="Y683" s="701">
        <v>0</v>
      </c>
      <c r="Z683" s="700">
        <v>0</v>
      </c>
      <c r="AA683" s="701">
        <v>0</v>
      </c>
      <c r="AB683" s="706">
        <v>0</v>
      </c>
      <c r="AC683" s="698">
        <v>0</v>
      </c>
      <c r="AD683" s="1212"/>
      <c r="AE683" s="1212"/>
      <c r="AF683" s="1213"/>
    </row>
    <row r="684" spans="1:32" ht="15" customHeight="1" x14ac:dyDescent="0.2">
      <c r="A684" s="352">
        <v>133</v>
      </c>
      <c r="B684" s="751"/>
      <c r="C684" s="367"/>
      <c r="D684" s="367"/>
      <c r="E684" s="368"/>
      <c r="F684" s="1249" t="s">
        <v>557</v>
      </c>
      <c r="G684" s="1250"/>
      <c r="H684" s="1250"/>
      <c r="I684" s="1250"/>
      <c r="J684" s="1250"/>
      <c r="K684" s="1250"/>
      <c r="L684" s="1250"/>
      <c r="M684" s="698">
        <v>0</v>
      </c>
      <c r="N684" s="699">
        <v>0</v>
      </c>
      <c r="O684" s="700">
        <v>0</v>
      </c>
      <c r="P684" s="700">
        <v>0</v>
      </c>
      <c r="Q684" s="705">
        <v>0</v>
      </c>
      <c r="R684" s="700">
        <v>0</v>
      </c>
      <c r="S684" s="701">
        <v>0</v>
      </c>
      <c r="T684" s="700">
        <v>0</v>
      </c>
      <c r="U684" s="701">
        <v>0</v>
      </c>
      <c r="V684" s="700">
        <v>0</v>
      </c>
      <c r="W684" s="701">
        <v>0</v>
      </c>
      <c r="X684" s="700">
        <v>0</v>
      </c>
      <c r="Y684" s="701">
        <v>0</v>
      </c>
      <c r="Z684" s="700">
        <v>0</v>
      </c>
      <c r="AA684" s="701">
        <v>0</v>
      </c>
      <c r="AB684" s="706">
        <v>0</v>
      </c>
      <c r="AC684" s="698">
        <v>0</v>
      </c>
      <c r="AD684" s="1212"/>
      <c r="AE684" s="1212"/>
      <c r="AF684" s="1213"/>
    </row>
    <row r="685" spans="1:32" ht="15" customHeight="1" x14ac:dyDescent="0.2">
      <c r="A685" s="352">
        <v>134</v>
      </c>
      <c r="B685" s="751"/>
      <c r="C685" s="367"/>
      <c r="D685" s="367"/>
      <c r="E685" s="1251" t="s">
        <v>15</v>
      </c>
      <c r="F685" s="1252"/>
      <c r="G685" s="1252"/>
      <c r="H685" s="1252"/>
      <c r="I685" s="1252"/>
      <c r="J685" s="1252"/>
      <c r="K685" s="1252"/>
      <c r="L685" s="1252"/>
      <c r="M685" s="407">
        <f>SUBTOTAL(9,M686:M688)</f>
        <v>0</v>
      </c>
      <c r="N685" s="410">
        <f t="shared" ref="N685:AC685" si="157">SUBTOTAL(9,N686:N688)</f>
        <v>0</v>
      </c>
      <c r="O685" s="414">
        <f t="shared" si="157"/>
        <v>0</v>
      </c>
      <c r="P685" s="413">
        <f t="shared" si="157"/>
        <v>0</v>
      </c>
      <c r="Q685" s="415">
        <f t="shared" si="157"/>
        <v>0</v>
      </c>
      <c r="R685" s="414">
        <f t="shared" si="157"/>
        <v>0</v>
      </c>
      <c r="S685" s="414">
        <f t="shared" si="157"/>
        <v>0</v>
      </c>
      <c r="T685" s="414">
        <f t="shared" si="157"/>
        <v>0</v>
      </c>
      <c r="U685" s="414">
        <f t="shared" si="157"/>
        <v>0</v>
      </c>
      <c r="V685" s="414">
        <f t="shared" si="157"/>
        <v>0</v>
      </c>
      <c r="W685" s="414">
        <f t="shared" si="157"/>
        <v>0</v>
      </c>
      <c r="X685" s="414">
        <f t="shared" si="157"/>
        <v>0</v>
      </c>
      <c r="Y685" s="414">
        <f t="shared" si="157"/>
        <v>0</v>
      </c>
      <c r="Z685" s="414">
        <f t="shared" si="157"/>
        <v>0</v>
      </c>
      <c r="AA685" s="414">
        <f t="shared" si="157"/>
        <v>0</v>
      </c>
      <c r="AB685" s="424">
        <f t="shared" si="157"/>
        <v>0</v>
      </c>
      <c r="AC685" s="407">
        <f t="shared" si="157"/>
        <v>0</v>
      </c>
      <c r="AD685" s="1212"/>
      <c r="AE685" s="1212"/>
      <c r="AF685" s="1213"/>
    </row>
    <row r="686" spans="1:32" ht="15" customHeight="1" x14ac:dyDescent="0.2">
      <c r="A686" s="352">
        <v>135</v>
      </c>
      <c r="B686" s="751"/>
      <c r="C686" s="367"/>
      <c r="D686" s="367"/>
      <c r="E686" s="368"/>
      <c r="F686" s="1253" t="s">
        <v>109</v>
      </c>
      <c r="G686" s="1254"/>
      <c r="H686" s="1254"/>
      <c r="I686" s="1254"/>
      <c r="J686" s="1254"/>
      <c r="K686" s="1254"/>
      <c r="L686" s="1254"/>
      <c r="M686" s="698">
        <v>0</v>
      </c>
      <c r="N686" s="699">
        <v>0</v>
      </c>
      <c r="O686" s="700">
        <v>0</v>
      </c>
      <c r="P686" s="700">
        <v>0</v>
      </c>
      <c r="Q686" s="705">
        <v>0</v>
      </c>
      <c r="R686" s="700">
        <v>0</v>
      </c>
      <c r="S686" s="701">
        <v>0</v>
      </c>
      <c r="T686" s="700">
        <v>0</v>
      </c>
      <c r="U686" s="701">
        <v>0</v>
      </c>
      <c r="V686" s="700">
        <v>0</v>
      </c>
      <c r="W686" s="701">
        <v>0</v>
      </c>
      <c r="X686" s="700">
        <v>0</v>
      </c>
      <c r="Y686" s="701">
        <v>0</v>
      </c>
      <c r="Z686" s="700">
        <v>0</v>
      </c>
      <c r="AA686" s="701">
        <v>0</v>
      </c>
      <c r="AB686" s="706">
        <v>0</v>
      </c>
      <c r="AC686" s="698">
        <v>0</v>
      </c>
      <c r="AD686" s="1212"/>
      <c r="AE686" s="1212"/>
      <c r="AF686" s="1213"/>
    </row>
    <row r="687" spans="1:32" ht="15" customHeight="1" x14ac:dyDescent="0.2">
      <c r="A687" s="352">
        <v>136</v>
      </c>
      <c r="B687" s="751"/>
      <c r="C687" s="367"/>
      <c r="D687" s="367"/>
      <c r="E687" s="368"/>
      <c r="F687" s="1216" t="s">
        <v>110</v>
      </c>
      <c r="G687" s="1217"/>
      <c r="H687" s="1217"/>
      <c r="I687" s="1217"/>
      <c r="J687" s="1217"/>
      <c r="K687" s="1217"/>
      <c r="L687" s="1217"/>
      <c r="M687" s="698">
        <v>0</v>
      </c>
      <c r="N687" s="699">
        <v>0</v>
      </c>
      <c r="O687" s="700">
        <v>0</v>
      </c>
      <c r="P687" s="700">
        <v>0</v>
      </c>
      <c r="Q687" s="705">
        <v>0</v>
      </c>
      <c r="R687" s="700">
        <v>0</v>
      </c>
      <c r="S687" s="701">
        <v>0</v>
      </c>
      <c r="T687" s="700">
        <v>0</v>
      </c>
      <c r="U687" s="701">
        <v>0</v>
      </c>
      <c r="V687" s="700">
        <v>0</v>
      </c>
      <c r="W687" s="701">
        <v>0</v>
      </c>
      <c r="X687" s="700">
        <v>0</v>
      </c>
      <c r="Y687" s="701">
        <v>0</v>
      </c>
      <c r="Z687" s="700">
        <v>0</v>
      </c>
      <c r="AA687" s="701">
        <v>0</v>
      </c>
      <c r="AB687" s="706">
        <v>0</v>
      </c>
      <c r="AC687" s="698">
        <v>0</v>
      </c>
      <c r="AD687" s="1212"/>
      <c r="AE687" s="1212"/>
      <c r="AF687" s="1213"/>
    </row>
    <row r="688" spans="1:32" ht="15" customHeight="1" x14ac:dyDescent="0.2">
      <c r="A688" s="352">
        <v>137</v>
      </c>
      <c r="B688" s="751"/>
      <c r="C688" s="367"/>
      <c r="D688" s="367"/>
      <c r="E688" s="368"/>
      <c r="F688" s="1249" t="s">
        <v>111</v>
      </c>
      <c r="G688" s="1250"/>
      <c r="H688" s="1250"/>
      <c r="I688" s="1250"/>
      <c r="J688" s="1250"/>
      <c r="K688" s="1250"/>
      <c r="L688" s="1250"/>
      <c r="M688" s="698">
        <v>0</v>
      </c>
      <c r="N688" s="699">
        <v>0</v>
      </c>
      <c r="O688" s="700">
        <v>0</v>
      </c>
      <c r="P688" s="700">
        <v>0</v>
      </c>
      <c r="Q688" s="705">
        <v>0</v>
      </c>
      <c r="R688" s="700">
        <v>0</v>
      </c>
      <c r="S688" s="701">
        <v>0</v>
      </c>
      <c r="T688" s="700">
        <v>0</v>
      </c>
      <c r="U688" s="701">
        <v>0</v>
      </c>
      <c r="V688" s="700">
        <v>0</v>
      </c>
      <c r="W688" s="701">
        <v>0</v>
      </c>
      <c r="X688" s="700">
        <v>0</v>
      </c>
      <c r="Y688" s="701">
        <v>0</v>
      </c>
      <c r="Z688" s="700">
        <v>0</v>
      </c>
      <c r="AA688" s="701">
        <v>0</v>
      </c>
      <c r="AB688" s="706">
        <v>0</v>
      </c>
      <c r="AC688" s="698">
        <v>0</v>
      </c>
      <c r="AD688" s="1212"/>
      <c r="AE688" s="1212"/>
      <c r="AF688" s="1213"/>
    </row>
    <row r="689" spans="1:32" ht="15" customHeight="1" x14ac:dyDescent="0.2">
      <c r="A689" s="352">
        <v>138</v>
      </c>
      <c r="B689" s="751"/>
      <c r="C689" s="367"/>
      <c r="D689" s="367"/>
      <c r="E689" s="1251" t="s">
        <v>18</v>
      </c>
      <c r="F689" s="1252"/>
      <c r="G689" s="1252"/>
      <c r="H689" s="1252"/>
      <c r="I689" s="1252"/>
      <c r="J689" s="1252"/>
      <c r="K689" s="1252"/>
      <c r="L689" s="1252"/>
      <c r="M689" s="407">
        <f>SUBTOTAL(9,M690:M692)</f>
        <v>0</v>
      </c>
      <c r="N689" s="410">
        <f t="shared" ref="N689:AC689" si="158">SUBTOTAL(9,N690:N692)</f>
        <v>0</v>
      </c>
      <c r="O689" s="414">
        <f t="shared" si="158"/>
        <v>0</v>
      </c>
      <c r="P689" s="413">
        <f t="shared" si="158"/>
        <v>0</v>
      </c>
      <c r="Q689" s="415">
        <f t="shared" si="158"/>
        <v>0</v>
      </c>
      <c r="R689" s="414">
        <f t="shared" si="158"/>
        <v>0</v>
      </c>
      <c r="S689" s="414">
        <f t="shared" si="158"/>
        <v>0</v>
      </c>
      <c r="T689" s="414">
        <f t="shared" si="158"/>
        <v>0</v>
      </c>
      <c r="U689" s="414">
        <f t="shared" si="158"/>
        <v>0</v>
      </c>
      <c r="V689" s="414">
        <f t="shared" si="158"/>
        <v>0</v>
      </c>
      <c r="W689" s="414">
        <f t="shared" si="158"/>
        <v>0</v>
      </c>
      <c r="X689" s="414">
        <f t="shared" si="158"/>
        <v>0</v>
      </c>
      <c r="Y689" s="414">
        <f t="shared" si="158"/>
        <v>0</v>
      </c>
      <c r="Z689" s="414">
        <f t="shared" si="158"/>
        <v>0</v>
      </c>
      <c r="AA689" s="414">
        <f t="shared" si="158"/>
        <v>0</v>
      </c>
      <c r="AB689" s="424">
        <f t="shared" si="158"/>
        <v>0</v>
      </c>
      <c r="AC689" s="407">
        <f t="shared" si="158"/>
        <v>0</v>
      </c>
      <c r="AD689" s="1212"/>
      <c r="AE689" s="1212"/>
      <c r="AF689" s="1213"/>
    </row>
    <row r="690" spans="1:32" ht="15" customHeight="1" x14ac:dyDescent="0.2">
      <c r="A690" s="352">
        <v>139</v>
      </c>
      <c r="B690" s="751"/>
      <c r="C690" s="367"/>
      <c r="D690" s="367"/>
      <c r="E690" s="368"/>
      <c r="F690" s="1253" t="s">
        <v>114</v>
      </c>
      <c r="G690" s="1254"/>
      <c r="H690" s="1254"/>
      <c r="I690" s="1254"/>
      <c r="J690" s="1254"/>
      <c r="K690" s="1254"/>
      <c r="L690" s="1254"/>
      <c r="M690" s="698">
        <v>0</v>
      </c>
      <c r="N690" s="699">
        <v>0</v>
      </c>
      <c r="O690" s="700">
        <v>0</v>
      </c>
      <c r="P690" s="700">
        <v>0</v>
      </c>
      <c r="Q690" s="705">
        <v>0</v>
      </c>
      <c r="R690" s="700">
        <v>0</v>
      </c>
      <c r="S690" s="701">
        <v>0</v>
      </c>
      <c r="T690" s="700">
        <v>0</v>
      </c>
      <c r="U690" s="701">
        <v>0</v>
      </c>
      <c r="V690" s="700">
        <v>0</v>
      </c>
      <c r="W690" s="701">
        <v>0</v>
      </c>
      <c r="X690" s="700">
        <v>0</v>
      </c>
      <c r="Y690" s="701">
        <v>0</v>
      </c>
      <c r="Z690" s="700">
        <v>0</v>
      </c>
      <c r="AA690" s="701">
        <v>0</v>
      </c>
      <c r="AB690" s="706">
        <v>0</v>
      </c>
      <c r="AC690" s="698">
        <v>0</v>
      </c>
      <c r="AD690" s="1212"/>
      <c r="AE690" s="1212"/>
      <c r="AF690" s="1213"/>
    </row>
    <row r="691" spans="1:32" ht="15" customHeight="1" x14ac:dyDescent="0.2">
      <c r="A691" s="352">
        <v>140</v>
      </c>
      <c r="B691" s="751"/>
      <c r="C691" s="367"/>
      <c r="D691" s="367"/>
      <c r="E691" s="368"/>
      <c r="F691" s="1216" t="s">
        <v>115</v>
      </c>
      <c r="G691" s="1217"/>
      <c r="H691" s="1217"/>
      <c r="I691" s="1217"/>
      <c r="J691" s="1217"/>
      <c r="K691" s="1217"/>
      <c r="L691" s="1217"/>
      <c r="M691" s="698">
        <v>0</v>
      </c>
      <c r="N691" s="699">
        <v>0</v>
      </c>
      <c r="O691" s="700">
        <v>0</v>
      </c>
      <c r="P691" s="700">
        <v>0</v>
      </c>
      <c r="Q691" s="705">
        <v>0</v>
      </c>
      <c r="R691" s="700">
        <v>0</v>
      </c>
      <c r="S691" s="701">
        <v>0</v>
      </c>
      <c r="T691" s="700">
        <v>0</v>
      </c>
      <c r="U691" s="701">
        <v>0</v>
      </c>
      <c r="V691" s="700">
        <v>0</v>
      </c>
      <c r="W691" s="701">
        <v>0</v>
      </c>
      <c r="X691" s="700">
        <v>0</v>
      </c>
      <c r="Y691" s="701">
        <v>0</v>
      </c>
      <c r="Z691" s="700">
        <v>0</v>
      </c>
      <c r="AA691" s="701">
        <v>0</v>
      </c>
      <c r="AB691" s="706">
        <v>0</v>
      </c>
      <c r="AC691" s="698">
        <v>0</v>
      </c>
      <c r="AD691" s="1212"/>
      <c r="AE691" s="1212"/>
      <c r="AF691" s="1213"/>
    </row>
    <row r="692" spans="1:32" ht="15" customHeight="1" x14ac:dyDescent="0.2">
      <c r="A692" s="352">
        <v>141</v>
      </c>
      <c r="B692" s="751"/>
      <c r="C692" s="367"/>
      <c r="D692" s="367"/>
      <c r="E692" s="368"/>
      <c r="F692" s="1216" t="s">
        <v>558</v>
      </c>
      <c r="G692" s="1217"/>
      <c r="H692" s="1217"/>
      <c r="I692" s="1217"/>
      <c r="J692" s="1217"/>
      <c r="K692" s="1217"/>
      <c r="L692" s="1217"/>
      <c r="M692" s="698">
        <v>0</v>
      </c>
      <c r="N692" s="699">
        <v>0</v>
      </c>
      <c r="O692" s="700">
        <v>0</v>
      </c>
      <c r="P692" s="700">
        <v>0</v>
      </c>
      <c r="Q692" s="705">
        <v>0</v>
      </c>
      <c r="R692" s="700">
        <v>0</v>
      </c>
      <c r="S692" s="701">
        <v>0</v>
      </c>
      <c r="T692" s="700">
        <v>0</v>
      </c>
      <c r="U692" s="701">
        <v>0</v>
      </c>
      <c r="V692" s="700">
        <v>0</v>
      </c>
      <c r="W692" s="701">
        <v>0</v>
      </c>
      <c r="X692" s="700">
        <v>0</v>
      </c>
      <c r="Y692" s="701">
        <v>0</v>
      </c>
      <c r="Z692" s="700">
        <v>0</v>
      </c>
      <c r="AA692" s="701">
        <v>0</v>
      </c>
      <c r="AB692" s="706">
        <v>0</v>
      </c>
      <c r="AC692" s="698">
        <v>0</v>
      </c>
      <c r="AD692" s="1212"/>
      <c r="AE692" s="1212"/>
      <c r="AF692" s="1213"/>
    </row>
    <row r="693" spans="1:32" ht="15" customHeight="1" x14ac:dyDescent="0.2">
      <c r="A693" s="352">
        <v>142</v>
      </c>
      <c r="B693" s="751"/>
      <c r="C693" s="367"/>
      <c r="D693" s="1234" t="s">
        <v>22</v>
      </c>
      <c r="E693" s="1259"/>
      <c r="F693" s="1259"/>
      <c r="G693" s="1259"/>
      <c r="H693" s="1259"/>
      <c r="I693" s="1259"/>
      <c r="J693" s="1259"/>
      <c r="K693" s="1259"/>
      <c r="L693" s="1259"/>
      <c r="M693" s="1235"/>
      <c r="N693" s="1235"/>
      <c r="O693" s="1235"/>
      <c r="P693" s="1235"/>
      <c r="Q693" s="1235"/>
      <c r="R693" s="1235"/>
      <c r="S693" s="1235"/>
      <c r="T693" s="1235"/>
      <c r="U693" s="1235"/>
      <c r="V693" s="1235"/>
      <c r="W693" s="1235"/>
      <c r="X693" s="1235"/>
      <c r="Y693" s="1235"/>
      <c r="Z693" s="1235"/>
      <c r="AA693" s="1235"/>
      <c r="AB693" s="1235"/>
      <c r="AC693" s="1235"/>
      <c r="AD693" s="1235"/>
      <c r="AE693" s="1235"/>
      <c r="AF693" s="1258"/>
    </row>
    <row r="694" spans="1:32" ht="15" customHeight="1" x14ac:dyDescent="0.2">
      <c r="A694" s="352">
        <v>143</v>
      </c>
      <c r="B694" s="751"/>
      <c r="C694" s="367"/>
      <c r="D694" s="367"/>
      <c r="E694" s="1251" t="s">
        <v>118</v>
      </c>
      <c r="F694" s="1252"/>
      <c r="G694" s="1252"/>
      <c r="H694" s="1252"/>
      <c r="I694" s="1252"/>
      <c r="J694" s="1252"/>
      <c r="K694" s="1252"/>
      <c r="L694" s="1252"/>
      <c r="M694" s="407">
        <f>SUBTOTAL(9,M695:M696)</f>
        <v>0</v>
      </c>
      <c r="N694" s="410">
        <f t="shared" ref="N694:AC694" si="159">SUBTOTAL(9,N695:N696)</f>
        <v>0</v>
      </c>
      <c r="O694" s="414">
        <f t="shared" si="159"/>
        <v>0</v>
      </c>
      <c r="P694" s="413">
        <f t="shared" si="159"/>
        <v>0</v>
      </c>
      <c r="Q694" s="415">
        <f t="shared" si="159"/>
        <v>0</v>
      </c>
      <c r="R694" s="414">
        <f t="shared" si="159"/>
        <v>0</v>
      </c>
      <c r="S694" s="414">
        <f t="shared" si="159"/>
        <v>0</v>
      </c>
      <c r="T694" s="414">
        <f t="shared" si="159"/>
        <v>0</v>
      </c>
      <c r="U694" s="414">
        <f t="shared" si="159"/>
        <v>0</v>
      </c>
      <c r="V694" s="414">
        <f t="shared" si="159"/>
        <v>0</v>
      </c>
      <c r="W694" s="414">
        <f t="shared" si="159"/>
        <v>0</v>
      </c>
      <c r="X694" s="414">
        <f t="shared" si="159"/>
        <v>0</v>
      </c>
      <c r="Y694" s="414">
        <f t="shared" si="159"/>
        <v>0</v>
      </c>
      <c r="Z694" s="414">
        <f t="shared" si="159"/>
        <v>0</v>
      </c>
      <c r="AA694" s="414">
        <f t="shared" si="159"/>
        <v>0</v>
      </c>
      <c r="AB694" s="424">
        <f t="shared" si="159"/>
        <v>0</v>
      </c>
      <c r="AC694" s="407">
        <f t="shared" si="159"/>
        <v>0</v>
      </c>
      <c r="AD694" s="1212"/>
      <c r="AE694" s="1212"/>
      <c r="AF694" s="1213"/>
    </row>
    <row r="695" spans="1:32" ht="15" customHeight="1" x14ac:dyDescent="0.2">
      <c r="A695" s="352">
        <v>144</v>
      </c>
      <c r="B695" s="751"/>
      <c r="C695" s="367"/>
      <c r="D695" s="367"/>
      <c r="E695" s="368"/>
      <c r="F695" s="1253" t="s">
        <v>124</v>
      </c>
      <c r="G695" s="1254"/>
      <c r="H695" s="1254"/>
      <c r="I695" s="1254"/>
      <c r="J695" s="1254"/>
      <c r="K695" s="1254"/>
      <c r="L695" s="1254"/>
      <c r="M695" s="698">
        <v>0</v>
      </c>
      <c r="N695" s="699">
        <v>0</v>
      </c>
      <c r="O695" s="700">
        <v>0</v>
      </c>
      <c r="P695" s="700">
        <v>0</v>
      </c>
      <c r="Q695" s="705">
        <v>0</v>
      </c>
      <c r="R695" s="700">
        <v>0</v>
      </c>
      <c r="S695" s="701">
        <v>0</v>
      </c>
      <c r="T695" s="700">
        <v>0</v>
      </c>
      <c r="U695" s="701">
        <v>0</v>
      </c>
      <c r="V695" s="700">
        <v>0</v>
      </c>
      <c r="W695" s="701">
        <v>0</v>
      </c>
      <c r="X695" s="700">
        <v>0</v>
      </c>
      <c r="Y695" s="701">
        <v>0</v>
      </c>
      <c r="Z695" s="700">
        <v>0</v>
      </c>
      <c r="AA695" s="701">
        <v>0</v>
      </c>
      <c r="AB695" s="706">
        <v>0</v>
      </c>
      <c r="AC695" s="698">
        <v>0</v>
      </c>
      <c r="AD695" s="1212"/>
      <c r="AE695" s="1212"/>
      <c r="AF695" s="1213"/>
    </row>
    <row r="696" spans="1:32" ht="15" customHeight="1" x14ac:dyDescent="0.2">
      <c r="A696" s="352">
        <v>145</v>
      </c>
      <c r="B696" s="751"/>
      <c r="C696" s="367"/>
      <c r="D696" s="367"/>
      <c r="E696" s="368"/>
      <c r="F696" s="1249" t="s">
        <v>571</v>
      </c>
      <c r="G696" s="1250"/>
      <c r="H696" s="1250"/>
      <c r="I696" s="1250"/>
      <c r="J696" s="1250"/>
      <c r="K696" s="1250"/>
      <c r="L696" s="1250"/>
      <c r="M696" s="698">
        <v>0</v>
      </c>
      <c r="N696" s="699">
        <v>0</v>
      </c>
      <c r="O696" s="700">
        <v>0</v>
      </c>
      <c r="P696" s="700">
        <v>0</v>
      </c>
      <c r="Q696" s="705">
        <v>0</v>
      </c>
      <c r="R696" s="700">
        <v>0</v>
      </c>
      <c r="S696" s="701">
        <v>0</v>
      </c>
      <c r="T696" s="700">
        <v>0</v>
      </c>
      <c r="U696" s="701">
        <v>0</v>
      </c>
      <c r="V696" s="700">
        <v>0</v>
      </c>
      <c r="W696" s="701">
        <v>0</v>
      </c>
      <c r="X696" s="700">
        <v>0</v>
      </c>
      <c r="Y696" s="701">
        <v>0</v>
      </c>
      <c r="Z696" s="700">
        <v>0</v>
      </c>
      <c r="AA696" s="701">
        <v>0</v>
      </c>
      <c r="AB696" s="706">
        <v>0</v>
      </c>
      <c r="AC696" s="698">
        <v>0</v>
      </c>
      <c r="AD696" s="1212"/>
      <c r="AE696" s="1212"/>
      <c r="AF696" s="1213"/>
    </row>
    <row r="697" spans="1:32" ht="15" customHeight="1" x14ac:dyDescent="0.2">
      <c r="A697" s="352">
        <v>146</v>
      </c>
      <c r="B697" s="751"/>
      <c r="C697" s="367"/>
      <c r="D697" s="367"/>
      <c r="E697" s="1251" t="s">
        <v>119</v>
      </c>
      <c r="F697" s="1252"/>
      <c r="G697" s="1252"/>
      <c r="H697" s="1252"/>
      <c r="I697" s="1252"/>
      <c r="J697" s="1252"/>
      <c r="K697" s="1252"/>
      <c r="L697" s="1252"/>
      <c r="M697" s="407">
        <f>SUBTOTAL(9,M698:M700)</f>
        <v>0</v>
      </c>
      <c r="N697" s="410">
        <f t="shared" ref="N697:AC697" si="160">SUBTOTAL(9,N698:N700)</f>
        <v>0</v>
      </c>
      <c r="O697" s="414">
        <f t="shared" si="160"/>
        <v>0</v>
      </c>
      <c r="P697" s="413">
        <f t="shared" si="160"/>
        <v>0</v>
      </c>
      <c r="Q697" s="415">
        <f t="shared" si="160"/>
        <v>0</v>
      </c>
      <c r="R697" s="414">
        <f t="shared" si="160"/>
        <v>0</v>
      </c>
      <c r="S697" s="414">
        <f t="shared" si="160"/>
        <v>0</v>
      </c>
      <c r="T697" s="414">
        <f t="shared" si="160"/>
        <v>0</v>
      </c>
      <c r="U697" s="414">
        <f t="shared" si="160"/>
        <v>0</v>
      </c>
      <c r="V697" s="414">
        <f t="shared" si="160"/>
        <v>0</v>
      </c>
      <c r="W697" s="414">
        <f t="shared" si="160"/>
        <v>0</v>
      </c>
      <c r="X697" s="414">
        <f t="shared" si="160"/>
        <v>0</v>
      </c>
      <c r="Y697" s="414">
        <f t="shared" si="160"/>
        <v>0</v>
      </c>
      <c r="Z697" s="414">
        <f t="shared" si="160"/>
        <v>0</v>
      </c>
      <c r="AA697" s="414">
        <f t="shared" si="160"/>
        <v>0</v>
      </c>
      <c r="AB697" s="424">
        <f t="shared" si="160"/>
        <v>0</v>
      </c>
      <c r="AC697" s="407">
        <f t="shared" si="160"/>
        <v>0</v>
      </c>
      <c r="AD697" s="1212"/>
      <c r="AE697" s="1212"/>
      <c r="AF697" s="1213"/>
    </row>
    <row r="698" spans="1:32" ht="15" customHeight="1" x14ac:dyDescent="0.2">
      <c r="A698" s="352">
        <v>147</v>
      </c>
      <c r="B698" s="751"/>
      <c r="C698" s="367"/>
      <c r="D698" s="367"/>
      <c r="E698" s="368"/>
      <c r="F698" s="1253" t="s">
        <v>116</v>
      </c>
      <c r="G698" s="1254"/>
      <c r="H698" s="1254"/>
      <c r="I698" s="1254"/>
      <c r="J698" s="1254"/>
      <c r="K698" s="1254"/>
      <c r="L698" s="1254"/>
      <c r="M698" s="698">
        <v>0</v>
      </c>
      <c r="N698" s="699">
        <v>0</v>
      </c>
      <c r="O698" s="700">
        <v>0</v>
      </c>
      <c r="P698" s="700">
        <v>0</v>
      </c>
      <c r="Q698" s="705">
        <v>0</v>
      </c>
      <c r="R698" s="700">
        <v>0</v>
      </c>
      <c r="S698" s="701">
        <v>0</v>
      </c>
      <c r="T698" s="700">
        <v>0</v>
      </c>
      <c r="U698" s="701">
        <v>0</v>
      </c>
      <c r="V698" s="700">
        <v>0</v>
      </c>
      <c r="W698" s="701">
        <v>0</v>
      </c>
      <c r="X698" s="700">
        <v>0</v>
      </c>
      <c r="Y698" s="701">
        <v>0</v>
      </c>
      <c r="Z698" s="700">
        <v>0</v>
      </c>
      <c r="AA698" s="701">
        <v>0</v>
      </c>
      <c r="AB698" s="706">
        <v>0</v>
      </c>
      <c r="AC698" s="698">
        <v>0</v>
      </c>
      <c r="AD698" s="1212"/>
      <c r="AE698" s="1212"/>
      <c r="AF698" s="1213"/>
    </row>
    <row r="699" spans="1:32" ht="15" customHeight="1" x14ac:dyDescent="0.2">
      <c r="A699" s="352">
        <v>148</v>
      </c>
      <c r="B699" s="751"/>
      <c r="C699" s="367"/>
      <c r="D699" s="367"/>
      <c r="E699" s="368"/>
      <c r="F699" s="1216" t="s">
        <v>567</v>
      </c>
      <c r="G699" s="1217"/>
      <c r="H699" s="1217"/>
      <c r="I699" s="1217"/>
      <c r="J699" s="1217"/>
      <c r="K699" s="1217"/>
      <c r="L699" s="1217"/>
      <c r="M699" s="698">
        <v>0</v>
      </c>
      <c r="N699" s="699">
        <v>0</v>
      </c>
      <c r="O699" s="700">
        <v>0</v>
      </c>
      <c r="P699" s="700">
        <v>0</v>
      </c>
      <c r="Q699" s="705">
        <v>0</v>
      </c>
      <c r="R699" s="700">
        <v>0</v>
      </c>
      <c r="S699" s="701">
        <v>0</v>
      </c>
      <c r="T699" s="700">
        <v>0</v>
      </c>
      <c r="U699" s="701">
        <v>0</v>
      </c>
      <c r="V699" s="700">
        <v>0</v>
      </c>
      <c r="W699" s="701">
        <v>0</v>
      </c>
      <c r="X699" s="700">
        <v>0</v>
      </c>
      <c r="Y699" s="701">
        <v>0</v>
      </c>
      <c r="Z699" s="700">
        <v>0</v>
      </c>
      <c r="AA699" s="701">
        <v>0</v>
      </c>
      <c r="AB699" s="706">
        <v>0</v>
      </c>
      <c r="AC699" s="698">
        <v>0</v>
      </c>
      <c r="AD699" s="1212"/>
      <c r="AE699" s="1212"/>
      <c r="AF699" s="1213"/>
    </row>
    <row r="700" spans="1:32" ht="27" customHeight="1" x14ac:dyDescent="0.2">
      <c r="A700" s="352">
        <v>149</v>
      </c>
      <c r="B700" s="751"/>
      <c r="C700" s="367"/>
      <c r="D700" s="367"/>
      <c r="E700" s="368"/>
      <c r="F700" s="1249" t="s">
        <v>431</v>
      </c>
      <c r="G700" s="1250"/>
      <c r="H700" s="1250"/>
      <c r="I700" s="1250"/>
      <c r="J700" s="1250"/>
      <c r="K700" s="1250"/>
      <c r="L700" s="1250"/>
      <c r="M700" s="698">
        <v>0</v>
      </c>
      <c r="N700" s="699">
        <v>0</v>
      </c>
      <c r="O700" s="700">
        <v>0</v>
      </c>
      <c r="P700" s="700">
        <v>0</v>
      </c>
      <c r="Q700" s="705"/>
      <c r="R700" s="700">
        <v>0</v>
      </c>
      <c r="S700" s="701">
        <v>0</v>
      </c>
      <c r="T700" s="700">
        <v>0</v>
      </c>
      <c r="U700" s="701">
        <v>0</v>
      </c>
      <c r="V700" s="700">
        <v>0</v>
      </c>
      <c r="W700" s="701">
        <v>0</v>
      </c>
      <c r="X700" s="700">
        <v>0</v>
      </c>
      <c r="Y700" s="701">
        <v>0</v>
      </c>
      <c r="Z700" s="700">
        <v>0</v>
      </c>
      <c r="AA700" s="701">
        <v>0</v>
      </c>
      <c r="AB700" s="706">
        <v>0</v>
      </c>
      <c r="AC700" s="698">
        <v>0</v>
      </c>
      <c r="AD700" s="1212"/>
      <c r="AE700" s="1212"/>
      <c r="AF700" s="1213"/>
    </row>
    <row r="701" spans="1:32" ht="15" customHeight="1" x14ac:dyDescent="0.2">
      <c r="A701" s="352">
        <v>150</v>
      </c>
      <c r="B701" s="751"/>
      <c r="C701" s="367"/>
      <c r="D701" s="367"/>
      <c r="E701" s="1251" t="s">
        <v>120</v>
      </c>
      <c r="F701" s="1252"/>
      <c r="G701" s="1252"/>
      <c r="H701" s="1252"/>
      <c r="I701" s="1252"/>
      <c r="J701" s="1252"/>
      <c r="K701" s="1252"/>
      <c r="L701" s="1252"/>
      <c r="M701" s="407">
        <f>SUBTOTAL(9,M702:M703)</f>
        <v>0</v>
      </c>
      <c r="N701" s="410">
        <f t="shared" ref="N701:AC701" si="161">SUBTOTAL(9,N702:N703)</f>
        <v>0</v>
      </c>
      <c r="O701" s="414">
        <f t="shared" si="161"/>
        <v>0</v>
      </c>
      <c r="P701" s="413">
        <f t="shared" si="161"/>
        <v>0</v>
      </c>
      <c r="Q701" s="415">
        <f t="shared" si="161"/>
        <v>0</v>
      </c>
      <c r="R701" s="414">
        <f t="shared" si="161"/>
        <v>0</v>
      </c>
      <c r="S701" s="414">
        <f t="shared" si="161"/>
        <v>0</v>
      </c>
      <c r="T701" s="414">
        <f t="shared" si="161"/>
        <v>0</v>
      </c>
      <c r="U701" s="414">
        <f t="shared" si="161"/>
        <v>0</v>
      </c>
      <c r="V701" s="414">
        <f t="shared" si="161"/>
        <v>0</v>
      </c>
      <c r="W701" s="414">
        <f t="shared" si="161"/>
        <v>0</v>
      </c>
      <c r="X701" s="414">
        <f t="shared" si="161"/>
        <v>0</v>
      </c>
      <c r="Y701" s="414">
        <f t="shared" si="161"/>
        <v>0</v>
      </c>
      <c r="Z701" s="414">
        <f t="shared" si="161"/>
        <v>0</v>
      </c>
      <c r="AA701" s="414">
        <f t="shared" si="161"/>
        <v>0</v>
      </c>
      <c r="AB701" s="424">
        <f t="shared" si="161"/>
        <v>0</v>
      </c>
      <c r="AC701" s="407">
        <f t="shared" si="161"/>
        <v>0</v>
      </c>
      <c r="AD701" s="1212"/>
      <c r="AE701" s="1212"/>
      <c r="AF701" s="1213"/>
    </row>
    <row r="702" spans="1:32" ht="15" customHeight="1" x14ac:dyDescent="0.2">
      <c r="A702" s="352">
        <v>151</v>
      </c>
      <c r="B702" s="751"/>
      <c r="C702" s="367"/>
      <c r="D702" s="367"/>
      <c r="E702" s="368"/>
      <c r="F702" s="1253" t="s">
        <v>117</v>
      </c>
      <c r="G702" s="1254"/>
      <c r="H702" s="1254"/>
      <c r="I702" s="1254"/>
      <c r="J702" s="1254"/>
      <c r="K702" s="1254"/>
      <c r="L702" s="1254"/>
      <c r="M702" s="698">
        <v>0</v>
      </c>
      <c r="N702" s="699">
        <v>0</v>
      </c>
      <c r="O702" s="700">
        <v>0</v>
      </c>
      <c r="P702" s="700">
        <v>0</v>
      </c>
      <c r="Q702" s="705">
        <v>0</v>
      </c>
      <c r="R702" s="700">
        <v>0</v>
      </c>
      <c r="S702" s="701">
        <v>0</v>
      </c>
      <c r="T702" s="700">
        <v>0</v>
      </c>
      <c r="U702" s="701">
        <v>0</v>
      </c>
      <c r="V702" s="700">
        <v>0</v>
      </c>
      <c r="W702" s="701">
        <v>0</v>
      </c>
      <c r="X702" s="700">
        <v>0</v>
      </c>
      <c r="Y702" s="701">
        <v>0</v>
      </c>
      <c r="Z702" s="700">
        <v>0</v>
      </c>
      <c r="AA702" s="701">
        <v>0</v>
      </c>
      <c r="AB702" s="706">
        <v>0</v>
      </c>
      <c r="AC702" s="698">
        <v>0</v>
      </c>
      <c r="AD702" s="1212"/>
      <c r="AE702" s="1212"/>
      <c r="AF702" s="1213"/>
    </row>
    <row r="703" spans="1:32" ht="15" customHeight="1" x14ac:dyDescent="0.2">
      <c r="A703" s="352">
        <v>152</v>
      </c>
      <c r="B703" s="751"/>
      <c r="C703" s="367"/>
      <c r="D703" s="367"/>
      <c r="E703" s="368"/>
      <c r="F703" s="1249" t="s">
        <v>572</v>
      </c>
      <c r="G703" s="1250"/>
      <c r="H703" s="1250"/>
      <c r="I703" s="1250"/>
      <c r="J703" s="1250"/>
      <c r="K703" s="1250"/>
      <c r="L703" s="1250"/>
      <c r="M703" s="698">
        <v>0</v>
      </c>
      <c r="N703" s="699">
        <v>0</v>
      </c>
      <c r="O703" s="700">
        <v>0</v>
      </c>
      <c r="P703" s="700">
        <v>0</v>
      </c>
      <c r="Q703" s="705">
        <v>0</v>
      </c>
      <c r="R703" s="700">
        <v>0</v>
      </c>
      <c r="S703" s="701">
        <v>0</v>
      </c>
      <c r="T703" s="700">
        <v>0</v>
      </c>
      <c r="U703" s="701">
        <v>0</v>
      </c>
      <c r="V703" s="700">
        <v>0</v>
      </c>
      <c r="W703" s="701">
        <v>0</v>
      </c>
      <c r="X703" s="700">
        <v>0</v>
      </c>
      <c r="Y703" s="701">
        <v>0</v>
      </c>
      <c r="Z703" s="700">
        <v>0</v>
      </c>
      <c r="AA703" s="701">
        <v>0</v>
      </c>
      <c r="AB703" s="706">
        <v>0</v>
      </c>
      <c r="AC703" s="698">
        <v>0</v>
      </c>
      <c r="AD703" s="1212"/>
      <c r="AE703" s="1212"/>
      <c r="AF703" s="1213"/>
    </row>
    <row r="704" spans="1:32" ht="15" customHeight="1" x14ac:dyDescent="0.2">
      <c r="A704" s="352">
        <v>153</v>
      </c>
      <c r="B704" s="751"/>
      <c r="C704" s="367"/>
      <c r="D704" s="367"/>
      <c r="E704" s="1251" t="s">
        <v>121</v>
      </c>
      <c r="F704" s="1252"/>
      <c r="G704" s="1252"/>
      <c r="H704" s="1252"/>
      <c r="I704" s="1252"/>
      <c r="J704" s="1252"/>
      <c r="K704" s="1252"/>
      <c r="L704" s="1252"/>
      <c r="M704" s="407">
        <f>SUBTOTAL(9,M705:M707)</f>
        <v>0</v>
      </c>
      <c r="N704" s="410">
        <f t="shared" ref="N704:AC704" si="162">SUBTOTAL(9,N705:N707)</f>
        <v>0</v>
      </c>
      <c r="O704" s="414">
        <f t="shared" si="162"/>
        <v>0</v>
      </c>
      <c r="P704" s="413">
        <f t="shared" si="162"/>
        <v>0</v>
      </c>
      <c r="Q704" s="415">
        <f t="shared" si="162"/>
        <v>0</v>
      </c>
      <c r="R704" s="414">
        <f t="shared" si="162"/>
        <v>0</v>
      </c>
      <c r="S704" s="414">
        <f t="shared" si="162"/>
        <v>0</v>
      </c>
      <c r="T704" s="414">
        <f t="shared" si="162"/>
        <v>0</v>
      </c>
      <c r="U704" s="414">
        <f t="shared" si="162"/>
        <v>0</v>
      </c>
      <c r="V704" s="414">
        <f t="shared" si="162"/>
        <v>0</v>
      </c>
      <c r="W704" s="414">
        <f t="shared" si="162"/>
        <v>0</v>
      </c>
      <c r="X704" s="414">
        <f t="shared" si="162"/>
        <v>0</v>
      </c>
      <c r="Y704" s="414">
        <f t="shared" si="162"/>
        <v>0</v>
      </c>
      <c r="Z704" s="414">
        <f t="shared" si="162"/>
        <v>0</v>
      </c>
      <c r="AA704" s="414">
        <f t="shared" si="162"/>
        <v>0</v>
      </c>
      <c r="AB704" s="424">
        <f t="shared" si="162"/>
        <v>0</v>
      </c>
      <c r="AC704" s="407">
        <f t="shared" si="162"/>
        <v>0</v>
      </c>
      <c r="AD704" s="1212"/>
      <c r="AE704" s="1212"/>
      <c r="AF704" s="1213"/>
    </row>
    <row r="705" spans="1:32" ht="15" customHeight="1" x14ac:dyDescent="0.2">
      <c r="A705" s="352">
        <v>154</v>
      </c>
      <c r="B705" s="751"/>
      <c r="C705" s="367"/>
      <c r="D705" s="367"/>
      <c r="E705" s="368"/>
      <c r="F705" s="1253" t="s">
        <v>122</v>
      </c>
      <c r="G705" s="1254"/>
      <c r="H705" s="1254"/>
      <c r="I705" s="1254"/>
      <c r="J705" s="1254"/>
      <c r="K705" s="1254"/>
      <c r="L705" s="1254"/>
      <c r="M705" s="698">
        <v>0</v>
      </c>
      <c r="N705" s="699">
        <v>0</v>
      </c>
      <c r="O705" s="700">
        <v>0</v>
      </c>
      <c r="P705" s="700">
        <v>0</v>
      </c>
      <c r="Q705" s="705">
        <v>0</v>
      </c>
      <c r="R705" s="700">
        <v>0</v>
      </c>
      <c r="S705" s="701">
        <v>0</v>
      </c>
      <c r="T705" s="700">
        <v>0</v>
      </c>
      <c r="U705" s="701">
        <v>0</v>
      </c>
      <c r="V705" s="700">
        <v>0</v>
      </c>
      <c r="W705" s="701">
        <v>0</v>
      </c>
      <c r="X705" s="700">
        <v>0</v>
      </c>
      <c r="Y705" s="701">
        <v>0</v>
      </c>
      <c r="Z705" s="700">
        <v>0</v>
      </c>
      <c r="AA705" s="701">
        <v>0</v>
      </c>
      <c r="AB705" s="706">
        <v>0</v>
      </c>
      <c r="AC705" s="698">
        <v>0</v>
      </c>
      <c r="AD705" s="1212"/>
      <c r="AE705" s="1212"/>
      <c r="AF705" s="1213"/>
    </row>
    <row r="706" spans="1:32" ht="15" customHeight="1" x14ac:dyDescent="0.2">
      <c r="A706" s="352">
        <v>155</v>
      </c>
      <c r="B706" s="751"/>
      <c r="C706" s="367"/>
      <c r="D706" s="367"/>
      <c r="E706" s="368"/>
      <c r="F706" s="1216" t="s">
        <v>573</v>
      </c>
      <c r="G706" s="1217"/>
      <c r="H706" s="1217"/>
      <c r="I706" s="1217"/>
      <c r="J706" s="1217"/>
      <c r="K706" s="1217"/>
      <c r="L706" s="1217"/>
      <c r="M706" s="698">
        <v>0</v>
      </c>
      <c r="N706" s="699">
        <v>0</v>
      </c>
      <c r="O706" s="700">
        <v>0</v>
      </c>
      <c r="P706" s="700">
        <v>0</v>
      </c>
      <c r="Q706" s="705">
        <v>0</v>
      </c>
      <c r="R706" s="700">
        <v>0</v>
      </c>
      <c r="S706" s="701">
        <v>0</v>
      </c>
      <c r="T706" s="700">
        <v>0</v>
      </c>
      <c r="U706" s="701">
        <v>0</v>
      </c>
      <c r="V706" s="700">
        <v>0</v>
      </c>
      <c r="W706" s="701">
        <v>0</v>
      </c>
      <c r="X706" s="700">
        <v>0</v>
      </c>
      <c r="Y706" s="701">
        <v>0</v>
      </c>
      <c r="Z706" s="700">
        <v>0</v>
      </c>
      <c r="AA706" s="701">
        <v>0</v>
      </c>
      <c r="AB706" s="706">
        <v>0</v>
      </c>
      <c r="AC706" s="698">
        <v>0</v>
      </c>
      <c r="AD706" s="1212"/>
      <c r="AE706" s="1212"/>
      <c r="AF706" s="1213"/>
    </row>
    <row r="707" spans="1:32" ht="27" customHeight="1" x14ac:dyDescent="0.2">
      <c r="A707" s="352">
        <v>156</v>
      </c>
      <c r="B707" s="751"/>
      <c r="C707" s="367"/>
      <c r="D707" s="367"/>
      <c r="E707" s="368"/>
      <c r="F707" s="1249" t="s">
        <v>432</v>
      </c>
      <c r="G707" s="1250"/>
      <c r="H707" s="1250"/>
      <c r="I707" s="1250"/>
      <c r="J707" s="1250"/>
      <c r="K707" s="1250"/>
      <c r="L707" s="1250"/>
      <c r="M707" s="698">
        <v>0</v>
      </c>
      <c r="N707" s="699">
        <v>0</v>
      </c>
      <c r="O707" s="700">
        <v>0</v>
      </c>
      <c r="P707" s="700">
        <v>0</v>
      </c>
      <c r="Q707" s="705">
        <v>0</v>
      </c>
      <c r="R707" s="700">
        <v>0</v>
      </c>
      <c r="S707" s="701">
        <v>0</v>
      </c>
      <c r="T707" s="700">
        <v>0</v>
      </c>
      <c r="U707" s="701">
        <v>0</v>
      </c>
      <c r="V707" s="700">
        <v>0</v>
      </c>
      <c r="W707" s="701">
        <v>0</v>
      </c>
      <c r="X707" s="700">
        <v>0</v>
      </c>
      <c r="Y707" s="701">
        <v>0</v>
      </c>
      <c r="Z707" s="700">
        <v>0</v>
      </c>
      <c r="AA707" s="701">
        <v>0</v>
      </c>
      <c r="AB707" s="706">
        <v>0</v>
      </c>
      <c r="AC707" s="698">
        <v>0</v>
      </c>
      <c r="AD707" s="1212"/>
      <c r="AE707" s="1212"/>
      <c r="AF707" s="1213"/>
    </row>
    <row r="708" spans="1:32" ht="15" customHeight="1" x14ac:dyDescent="0.2">
      <c r="A708" s="352">
        <v>157</v>
      </c>
      <c r="B708" s="751"/>
      <c r="C708" s="367"/>
      <c r="D708" s="367"/>
      <c r="E708" s="1251" t="s">
        <v>546</v>
      </c>
      <c r="F708" s="1252"/>
      <c r="G708" s="1252"/>
      <c r="H708" s="1252"/>
      <c r="I708" s="1252"/>
      <c r="J708" s="1252"/>
      <c r="K708" s="1252"/>
      <c r="L708" s="1252"/>
      <c r="M708" s="407">
        <f>SUBTOTAL(9,M709:M710)</f>
        <v>0</v>
      </c>
      <c r="N708" s="410">
        <f t="shared" ref="N708:AC708" si="163">SUBTOTAL(9,N709:N710)</f>
        <v>0</v>
      </c>
      <c r="O708" s="414">
        <f t="shared" si="163"/>
        <v>0</v>
      </c>
      <c r="P708" s="413">
        <f t="shared" si="163"/>
        <v>0</v>
      </c>
      <c r="Q708" s="415">
        <f t="shared" si="163"/>
        <v>0</v>
      </c>
      <c r="R708" s="414">
        <f t="shared" si="163"/>
        <v>0</v>
      </c>
      <c r="S708" s="414">
        <f t="shared" si="163"/>
        <v>0</v>
      </c>
      <c r="T708" s="414">
        <f t="shared" si="163"/>
        <v>0</v>
      </c>
      <c r="U708" s="414">
        <f t="shared" si="163"/>
        <v>0</v>
      </c>
      <c r="V708" s="414">
        <f t="shared" si="163"/>
        <v>0</v>
      </c>
      <c r="W708" s="414">
        <f t="shared" si="163"/>
        <v>0</v>
      </c>
      <c r="X708" s="414">
        <f t="shared" si="163"/>
        <v>0</v>
      </c>
      <c r="Y708" s="414">
        <f t="shared" si="163"/>
        <v>0</v>
      </c>
      <c r="Z708" s="414">
        <f t="shared" si="163"/>
        <v>0</v>
      </c>
      <c r="AA708" s="414">
        <f t="shared" si="163"/>
        <v>0</v>
      </c>
      <c r="AB708" s="424">
        <f t="shared" si="163"/>
        <v>0</v>
      </c>
      <c r="AC708" s="407">
        <f t="shared" si="163"/>
        <v>0</v>
      </c>
      <c r="AD708" s="1212"/>
      <c r="AE708" s="1212"/>
      <c r="AF708" s="1213"/>
    </row>
    <row r="709" spans="1:32" ht="27" customHeight="1" x14ac:dyDescent="0.2">
      <c r="A709" s="352">
        <v>158</v>
      </c>
      <c r="B709" s="751"/>
      <c r="C709" s="367"/>
      <c r="D709" s="367"/>
      <c r="E709" s="368"/>
      <c r="F709" s="1253" t="s">
        <v>547</v>
      </c>
      <c r="G709" s="1254"/>
      <c r="H709" s="1254"/>
      <c r="I709" s="1254"/>
      <c r="J709" s="1254"/>
      <c r="K709" s="1254"/>
      <c r="L709" s="1254"/>
      <c r="M709" s="698">
        <v>0</v>
      </c>
      <c r="N709" s="699">
        <v>0</v>
      </c>
      <c r="O709" s="700">
        <v>0</v>
      </c>
      <c r="P709" s="700">
        <v>0</v>
      </c>
      <c r="Q709" s="705">
        <v>0</v>
      </c>
      <c r="R709" s="700">
        <v>0</v>
      </c>
      <c r="S709" s="701">
        <v>0</v>
      </c>
      <c r="T709" s="700">
        <v>0</v>
      </c>
      <c r="U709" s="701">
        <v>0</v>
      </c>
      <c r="V709" s="700">
        <v>0</v>
      </c>
      <c r="W709" s="701">
        <v>0</v>
      </c>
      <c r="X709" s="700">
        <v>0</v>
      </c>
      <c r="Y709" s="701">
        <v>0</v>
      </c>
      <c r="Z709" s="700">
        <v>0</v>
      </c>
      <c r="AA709" s="701">
        <v>0</v>
      </c>
      <c r="AB709" s="706">
        <v>0</v>
      </c>
      <c r="AC709" s="698">
        <v>0</v>
      </c>
      <c r="AD709" s="1212"/>
      <c r="AE709" s="1212"/>
      <c r="AF709" s="1213"/>
    </row>
    <row r="710" spans="1:32" ht="15" customHeight="1" x14ac:dyDescent="0.2">
      <c r="A710" s="352">
        <v>159</v>
      </c>
      <c r="B710" s="751"/>
      <c r="C710" s="367"/>
      <c r="D710" s="367"/>
      <c r="E710" s="368"/>
      <c r="F710" s="1249" t="s">
        <v>570</v>
      </c>
      <c r="G710" s="1250"/>
      <c r="H710" s="1250"/>
      <c r="I710" s="1250"/>
      <c r="J710" s="1250"/>
      <c r="K710" s="1250"/>
      <c r="L710" s="1250"/>
      <c r="M710" s="698">
        <v>0</v>
      </c>
      <c r="N710" s="699">
        <v>0</v>
      </c>
      <c r="O710" s="700">
        <v>0</v>
      </c>
      <c r="P710" s="700">
        <v>0</v>
      </c>
      <c r="Q710" s="705">
        <v>0</v>
      </c>
      <c r="R710" s="700">
        <v>0</v>
      </c>
      <c r="S710" s="701">
        <v>0</v>
      </c>
      <c r="T710" s="700">
        <v>0</v>
      </c>
      <c r="U710" s="701">
        <v>0</v>
      </c>
      <c r="V710" s="700">
        <v>0</v>
      </c>
      <c r="W710" s="701">
        <v>0</v>
      </c>
      <c r="X710" s="700">
        <v>0</v>
      </c>
      <c r="Y710" s="701">
        <v>0</v>
      </c>
      <c r="Z710" s="700">
        <v>0</v>
      </c>
      <c r="AA710" s="701">
        <v>0</v>
      </c>
      <c r="AB710" s="706">
        <v>0</v>
      </c>
      <c r="AC710" s="698">
        <v>0</v>
      </c>
      <c r="AD710" s="1212"/>
      <c r="AE710" s="1212"/>
      <c r="AF710" s="1213"/>
    </row>
    <row r="711" spans="1:32" ht="15" customHeight="1" x14ac:dyDescent="0.2">
      <c r="A711" s="352">
        <v>160</v>
      </c>
      <c r="B711" s="751"/>
      <c r="C711" s="367"/>
      <c r="D711" s="367"/>
      <c r="E711" s="1251" t="s">
        <v>548</v>
      </c>
      <c r="F711" s="1252"/>
      <c r="G711" s="1252"/>
      <c r="H711" s="1252"/>
      <c r="I711" s="1252"/>
      <c r="J711" s="1252"/>
      <c r="K711" s="1252"/>
      <c r="L711" s="1252"/>
      <c r="M711" s="407">
        <f>SUBTOTAL(9,M712:M714)</f>
        <v>0</v>
      </c>
      <c r="N711" s="410">
        <f t="shared" ref="N711:AC711" si="164">SUBTOTAL(9,N712:N714)</f>
        <v>0</v>
      </c>
      <c r="O711" s="414">
        <f t="shared" si="164"/>
        <v>0</v>
      </c>
      <c r="P711" s="413">
        <f t="shared" si="164"/>
        <v>0</v>
      </c>
      <c r="Q711" s="415">
        <f t="shared" si="164"/>
        <v>0</v>
      </c>
      <c r="R711" s="414">
        <f t="shared" si="164"/>
        <v>0</v>
      </c>
      <c r="S711" s="414">
        <f t="shared" si="164"/>
        <v>0</v>
      </c>
      <c r="T711" s="414">
        <f t="shared" si="164"/>
        <v>0</v>
      </c>
      <c r="U711" s="414">
        <f t="shared" si="164"/>
        <v>0</v>
      </c>
      <c r="V711" s="414">
        <f t="shared" si="164"/>
        <v>0</v>
      </c>
      <c r="W711" s="414">
        <f t="shared" si="164"/>
        <v>0</v>
      </c>
      <c r="X711" s="414">
        <f t="shared" si="164"/>
        <v>0</v>
      </c>
      <c r="Y711" s="414">
        <f t="shared" si="164"/>
        <v>0</v>
      </c>
      <c r="Z711" s="414">
        <f t="shared" si="164"/>
        <v>0</v>
      </c>
      <c r="AA711" s="414">
        <f t="shared" si="164"/>
        <v>0</v>
      </c>
      <c r="AB711" s="424">
        <f t="shared" si="164"/>
        <v>0</v>
      </c>
      <c r="AC711" s="407">
        <f t="shared" si="164"/>
        <v>0</v>
      </c>
      <c r="AD711" s="1212"/>
      <c r="AE711" s="1212"/>
      <c r="AF711" s="1213"/>
    </row>
    <row r="712" spans="1:32" ht="15" customHeight="1" x14ac:dyDescent="0.2">
      <c r="A712" s="352">
        <v>161</v>
      </c>
      <c r="B712" s="751"/>
      <c r="C712" s="367"/>
      <c r="D712" s="367"/>
      <c r="E712" s="368"/>
      <c r="F712" s="1253" t="s">
        <v>549</v>
      </c>
      <c r="G712" s="1254"/>
      <c r="H712" s="1254"/>
      <c r="I712" s="1254"/>
      <c r="J712" s="1254"/>
      <c r="K712" s="1254"/>
      <c r="L712" s="1254"/>
      <c r="M712" s="698">
        <v>0</v>
      </c>
      <c r="N712" s="699">
        <v>0</v>
      </c>
      <c r="O712" s="700">
        <v>0</v>
      </c>
      <c r="P712" s="700">
        <v>0</v>
      </c>
      <c r="Q712" s="705">
        <v>0</v>
      </c>
      <c r="R712" s="700">
        <v>0</v>
      </c>
      <c r="S712" s="701">
        <v>0</v>
      </c>
      <c r="T712" s="700">
        <v>0</v>
      </c>
      <c r="U712" s="701">
        <v>0</v>
      </c>
      <c r="V712" s="700">
        <v>0</v>
      </c>
      <c r="W712" s="701">
        <v>0</v>
      </c>
      <c r="X712" s="700">
        <v>0</v>
      </c>
      <c r="Y712" s="701">
        <v>0</v>
      </c>
      <c r="Z712" s="700">
        <v>0</v>
      </c>
      <c r="AA712" s="701">
        <v>0</v>
      </c>
      <c r="AB712" s="706">
        <v>0</v>
      </c>
      <c r="AC712" s="698">
        <v>0</v>
      </c>
      <c r="AD712" s="1212"/>
      <c r="AE712" s="1212"/>
      <c r="AF712" s="1213"/>
    </row>
    <row r="713" spans="1:32" x14ac:dyDescent="0.2">
      <c r="A713" s="352">
        <v>162</v>
      </c>
      <c r="B713" s="751"/>
      <c r="C713" s="664"/>
      <c r="D713" s="664"/>
      <c r="E713" s="664"/>
      <c r="F713" s="1216" t="s">
        <v>574</v>
      </c>
      <c r="G713" s="1217"/>
      <c r="H713" s="1217"/>
      <c r="I713" s="1217"/>
      <c r="J713" s="1217"/>
      <c r="K713" s="1217"/>
      <c r="L713" s="1217"/>
      <c r="M713" s="698">
        <v>0</v>
      </c>
      <c r="N713" s="699">
        <v>0</v>
      </c>
      <c r="O713" s="700">
        <v>0</v>
      </c>
      <c r="P713" s="700">
        <v>0</v>
      </c>
      <c r="Q713" s="705">
        <v>0</v>
      </c>
      <c r="R713" s="700">
        <v>0</v>
      </c>
      <c r="S713" s="701">
        <v>0</v>
      </c>
      <c r="T713" s="700">
        <v>0</v>
      </c>
      <c r="U713" s="701">
        <v>0</v>
      </c>
      <c r="V713" s="700">
        <v>0</v>
      </c>
      <c r="W713" s="701">
        <v>0</v>
      </c>
      <c r="X713" s="700">
        <v>0</v>
      </c>
      <c r="Y713" s="701">
        <v>0</v>
      </c>
      <c r="Z713" s="700">
        <v>0</v>
      </c>
      <c r="AA713" s="701">
        <v>0</v>
      </c>
      <c r="AB713" s="706">
        <v>0</v>
      </c>
      <c r="AC713" s="698">
        <v>0</v>
      </c>
      <c r="AD713" s="1212"/>
      <c r="AE713" s="1212"/>
      <c r="AF713" s="1213"/>
    </row>
    <row r="714" spans="1:32" ht="27" customHeight="1" x14ac:dyDescent="0.2">
      <c r="A714" s="352">
        <v>163</v>
      </c>
      <c r="B714" s="751"/>
      <c r="C714" s="664"/>
      <c r="D714" s="664"/>
      <c r="E714" s="664"/>
      <c r="F714" s="1216" t="s">
        <v>566</v>
      </c>
      <c r="G714" s="1217"/>
      <c r="H714" s="1217"/>
      <c r="I714" s="1217"/>
      <c r="J714" s="1217"/>
      <c r="K714" s="1217"/>
      <c r="L714" s="1217"/>
      <c r="M714" s="698">
        <v>0</v>
      </c>
      <c r="N714" s="699">
        <v>0</v>
      </c>
      <c r="O714" s="700">
        <v>0</v>
      </c>
      <c r="P714" s="700">
        <v>0</v>
      </c>
      <c r="Q714" s="705">
        <v>0</v>
      </c>
      <c r="R714" s="700">
        <v>0</v>
      </c>
      <c r="S714" s="701">
        <v>0</v>
      </c>
      <c r="T714" s="700">
        <v>0</v>
      </c>
      <c r="U714" s="701">
        <v>0</v>
      </c>
      <c r="V714" s="700">
        <v>0</v>
      </c>
      <c r="W714" s="701">
        <v>0</v>
      </c>
      <c r="X714" s="700">
        <v>0</v>
      </c>
      <c r="Y714" s="701">
        <v>0</v>
      </c>
      <c r="Z714" s="700">
        <v>0</v>
      </c>
      <c r="AA714" s="701">
        <v>0</v>
      </c>
      <c r="AB714" s="706">
        <v>0</v>
      </c>
      <c r="AC714" s="698">
        <v>0</v>
      </c>
      <c r="AD714" s="1212"/>
      <c r="AE714" s="1212"/>
      <c r="AF714" s="1213"/>
    </row>
    <row r="715" spans="1:32" x14ac:dyDescent="0.2">
      <c r="A715" s="352">
        <v>164</v>
      </c>
      <c r="B715" s="751"/>
      <c r="C715" s="664"/>
      <c r="D715" s="1234" t="s">
        <v>23</v>
      </c>
      <c r="E715" s="1235"/>
      <c r="F715" s="1235"/>
      <c r="G715" s="1235"/>
      <c r="H715" s="1235"/>
      <c r="I715" s="1235"/>
      <c r="J715" s="1235"/>
      <c r="K715" s="1235"/>
      <c r="L715" s="1235"/>
      <c r="M715" s="1235"/>
      <c r="N715" s="1235"/>
      <c r="O715" s="1235"/>
      <c r="P715" s="1235"/>
      <c r="Q715" s="1235"/>
      <c r="R715" s="1235"/>
      <c r="S715" s="1235"/>
      <c r="T715" s="1235"/>
      <c r="U715" s="1235"/>
      <c r="V715" s="1235"/>
      <c r="W715" s="1235"/>
      <c r="X715" s="1235"/>
      <c r="Y715" s="1235"/>
      <c r="Z715" s="1235"/>
      <c r="AA715" s="1235"/>
      <c r="AB715" s="1235"/>
      <c r="AC715" s="1235"/>
      <c r="AD715" s="1235"/>
      <c r="AE715" s="1235"/>
      <c r="AF715" s="1258"/>
    </row>
    <row r="716" spans="1:32" x14ac:dyDescent="0.2">
      <c r="A716" s="352">
        <v>165</v>
      </c>
      <c r="B716" s="751"/>
      <c r="C716" s="664"/>
      <c r="D716" s="664"/>
      <c r="E716" s="1276" t="s">
        <v>126</v>
      </c>
      <c r="F716" s="1277"/>
      <c r="G716" s="1277"/>
      <c r="H716" s="1277"/>
      <c r="I716" s="1277"/>
      <c r="J716" s="1277"/>
      <c r="K716" s="1277"/>
      <c r="L716" s="1277"/>
      <c r="M716" s="452">
        <f>SUBTOTAL(9,M717:M718)</f>
        <v>0</v>
      </c>
      <c r="N716" s="453">
        <f t="shared" ref="N716:AC716" si="165">SUBTOTAL(9,N717:N718)</f>
        <v>0</v>
      </c>
      <c r="O716" s="454">
        <f t="shared" si="165"/>
        <v>0</v>
      </c>
      <c r="P716" s="455">
        <f t="shared" si="165"/>
        <v>0</v>
      </c>
      <c r="Q716" s="456">
        <f t="shared" si="165"/>
        <v>0</v>
      </c>
      <c r="R716" s="454">
        <f t="shared" si="165"/>
        <v>0</v>
      </c>
      <c r="S716" s="454">
        <f t="shared" si="165"/>
        <v>0</v>
      </c>
      <c r="T716" s="454">
        <f t="shared" si="165"/>
        <v>0</v>
      </c>
      <c r="U716" s="454">
        <f t="shared" si="165"/>
        <v>0</v>
      </c>
      <c r="V716" s="454">
        <f t="shared" si="165"/>
        <v>0</v>
      </c>
      <c r="W716" s="454">
        <f t="shared" si="165"/>
        <v>0</v>
      </c>
      <c r="X716" s="454">
        <f t="shared" si="165"/>
        <v>0</v>
      </c>
      <c r="Y716" s="454">
        <f t="shared" si="165"/>
        <v>0</v>
      </c>
      <c r="Z716" s="454">
        <f t="shared" si="165"/>
        <v>0</v>
      </c>
      <c r="AA716" s="454">
        <f t="shared" si="165"/>
        <v>0</v>
      </c>
      <c r="AB716" s="457">
        <f t="shared" si="165"/>
        <v>0</v>
      </c>
      <c r="AC716" s="452">
        <f t="shared" si="165"/>
        <v>0</v>
      </c>
      <c r="AD716" s="1247"/>
      <c r="AE716" s="1247"/>
      <c r="AF716" s="1248"/>
    </row>
    <row r="717" spans="1:32" x14ac:dyDescent="0.2">
      <c r="A717" s="352">
        <v>166</v>
      </c>
      <c r="B717" s="751"/>
      <c r="C717" s="664"/>
      <c r="D717" s="664"/>
      <c r="E717" s="664"/>
      <c r="F717" s="1253" t="s">
        <v>127</v>
      </c>
      <c r="G717" s="1254"/>
      <c r="H717" s="1254"/>
      <c r="I717" s="1254"/>
      <c r="J717" s="1254"/>
      <c r="K717" s="1254"/>
      <c r="L717" s="1254"/>
      <c r="M717" s="698">
        <v>0</v>
      </c>
      <c r="N717" s="699">
        <v>0</v>
      </c>
      <c r="O717" s="700">
        <v>0</v>
      </c>
      <c r="P717" s="700">
        <v>0</v>
      </c>
      <c r="Q717" s="705">
        <v>0</v>
      </c>
      <c r="R717" s="700">
        <v>0</v>
      </c>
      <c r="S717" s="701">
        <v>0</v>
      </c>
      <c r="T717" s="700">
        <v>0</v>
      </c>
      <c r="U717" s="701">
        <v>0</v>
      </c>
      <c r="V717" s="700">
        <v>0</v>
      </c>
      <c r="W717" s="701">
        <v>0</v>
      </c>
      <c r="X717" s="700">
        <v>0</v>
      </c>
      <c r="Y717" s="701">
        <v>0</v>
      </c>
      <c r="Z717" s="700">
        <v>0</v>
      </c>
      <c r="AA717" s="701">
        <v>0</v>
      </c>
      <c r="AB717" s="706">
        <v>0</v>
      </c>
      <c r="AC717" s="698">
        <v>0</v>
      </c>
      <c r="AD717" s="1212"/>
      <c r="AE717" s="1212"/>
      <c r="AF717" s="1213"/>
    </row>
    <row r="718" spans="1:32" x14ac:dyDescent="0.2">
      <c r="A718" s="352">
        <v>167</v>
      </c>
      <c r="B718" s="751"/>
      <c r="C718" s="664"/>
      <c r="D718" s="664"/>
      <c r="E718" s="664"/>
      <c r="F718" s="1249" t="s">
        <v>128</v>
      </c>
      <c r="G718" s="1250"/>
      <c r="H718" s="1250"/>
      <c r="I718" s="1250"/>
      <c r="J718" s="1250"/>
      <c r="K718" s="1250"/>
      <c r="L718" s="1250"/>
      <c r="M718" s="698">
        <v>0</v>
      </c>
      <c r="N718" s="699">
        <v>0</v>
      </c>
      <c r="O718" s="700">
        <v>0</v>
      </c>
      <c r="P718" s="700">
        <v>0</v>
      </c>
      <c r="Q718" s="705">
        <v>0</v>
      </c>
      <c r="R718" s="700">
        <v>0</v>
      </c>
      <c r="S718" s="701">
        <v>0</v>
      </c>
      <c r="T718" s="700">
        <v>0</v>
      </c>
      <c r="U718" s="701">
        <v>0</v>
      </c>
      <c r="V718" s="700">
        <v>0</v>
      </c>
      <c r="W718" s="701">
        <v>0</v>
      </c>
      <c r="X718" s="700">
        <v>0</v>
      </c>
      <c r="Y718" s="701">
        <v>0</v>
      </c>
      <c r="Z718" s="700">
        <v>0</v>
      </c>
      <c r="AA718" s="701">
        <v>0</v>
      </c>
      <c r="AB718" s="706">
        <v>0</v>
      </c>
      <c r="AC718" s="698">
        <v>0</v>
      </c>
      <c r="AD718" s="1212"/>
      <c r="AE718" s="1212"/>
      <c r="AF718" s="1213"/>
    </row>
    <row r="719" spans="1:32" x14ac:dyDescent="0.2">
      <c r="A719" s="352">
        <v>168</v>
      </c>
      <c r="B719" s="751"/>
      <c r="C719" s="664"/>
      <c r="D719" s="664"/>
      <c r="E719" s="1251" t="s">
        <v>129</v>
      </c>
      <c r="F719" s="1252"/>
      <c r="G719" s="1252"/>
      <c r="H719" s="1252"/>
      <c r="I719" s="1252"/>
      <c r="J719" s="1252"/>
      <c r="K719" s="1252"/>
      <c r="L719" s="1252"/>
      <c r="M719" s="407">
        <f>SUBTOTAL(9,M720:M721)</f>
        <v>0</v>
      </c>
      <c r="N719" s="410">
        <f t="shared" ref="N719:AC719" si="166">SUBTOTAL(9,N720:N721)</f>
        <v>0</v>
      </c>
      <c r="O719" s="414">
        <f t="shared" si="166"/>
        <v>0</v>
      </c>
      <c r="P719" s="413">
        <f t="shared" si="166"/>
        <v>0</v>
      </c>
      <c r="Q719" s="415">
        <f t="shared" si="166"/>
        <v>0</v>
      </c>
      <c r="R719" s="414">
        <f t="shared" si="166"/>
        <v>0</v>
      </c>
      <c r="S719" s="414">
        <f t="shared" si="166"/>
        <v>0</v>
      </c>
      <c r="T719" s="414">
        <f t="shared" si="166"/>
        <v>0</v>
      </c>
      <c r="U719" s="414">
        <f t="shared" si="166"/>
        <v>0</v>
      </c>
      <c r="V719" s="414">
        <f t="shared" si="166"/>
        <v>0</v>
      </c>
      <c r="W719" s="414">
        <f t="shared" si="166"/>
        <v>0</v>
      </c>
      <c r="X719" s="414">
        <f t="shared" si="166"/>
        <v>0</v>
      </c>
      <c r="Y719" s="414">
        <f t="shared" si="166"/>
        <v>0</v>
      </c>
      <c r="Z719" s="414">
        <f t="shared" si="166"/>
        <v>0</v>
      </c>
      <c r="AA719" s="414">
        <f t="shared" si="166"/>
        <v>0</v>
      </c>
      <c r="AB719" s="424">
        <f t="shared" si="166"/>
        <v>0</v>
      </c>
      <c r="AC719" s="407">
        <f t="shared" si="166"/>
        <v>0</v>
      </c>
      <c r="AD719" s="1212"/>
      <c r="AE719" s="1212"/>
      <c r="AF719" s="1213"/>
    </row>
    <row r="720" spans="1:32" x14ac:dyDescent="0.2">
      <c r="A720" s="352">
        <v>169</v>
      </c>
      <c r="B720" s="751"/>
      <c r="C720" s="664"/>
      <c r="D720" s="664"/>
      <c r="E720" s="664"/>
      <c r="F720" s="1253" t="s">
        <v>130</v>
      </c>
      <c r="G720" s="1254"/>
      <c r="H720" s="1254"/>
      <c r="I720" s="1254"/>
      <c r="J720" s="1254"/>
      <c r="K720" s="1254"/>
      <c r="L720" s="1254"/>
      <c r="M720" s="698">
        <v>0</v>
      </c>
      <c r="N720" s="699">
        <v>0</v>
      </c>
      <c r="O720" s="700">
        <v>0</v>
      </c>
      <c r="P720" s="700">
        <v>0</v>
      </c>
      <c r="Q720" s="705">
        <v>0</v>
      </c>
      <c r="R720" s="700">
        <v>0</v>
      </c>
      <c r="S720" s="701">
        <v>0</v>
      </c>
      <c r="T720" s="700">
        <v>0</v>
      </c>
      <c r="U720" s="701">
        <v>0</v>
      </c>
      <c r="V720" s="700">
        <v>0</v>
      </c>
      <c r="W720" s="701">
        <v>0</v>
      </c>
      <c r="X720" s="700">
        <v>0</v>
      </c>
      <c r="Y720" s="701">
        <v>0</v>
      </c>
      <c r="Z720" s="700">
        <v>0</v>
      </c>
      <c r="AA720" s="701">
        <v>0</v>
      </c>
      <c r="AB720" s="706">
        <v>0</v>
      </c>
      <c r="AC720" s="698">
        <v>0</v>
      </c>
      <c r="AD720" s="1212"/>
      <c r="AE720" s="1212"/>
      <c r="AF720" s="1213"/>
    </row>
    <row r="721" spans="1:32" x14ac:dyDescent="0.2">
      <c r="A721" s="352">
        <v>170</v>
      </c>
      <c r="B721" s="751"/>
      <c r="C721" s="664"/>
      <c r="D721" s="664"/>
      <c r="E721" s="664"/>
      <c r="F721" s="1249" t="s">
        <v>131</v>
      </c>
      <c r="G721" s="1250"/>
      <c r="H721" s="1250"/>
      <c r="I721" s="1250"/>
      <c r="J721" s="1250"/>
      <c r="K721" s="1250"/>
      <c r="L721" s="1250"/>
      <c r="M721" s="698">
        <v>0</v>
      </c>
      <c r="N721" s="699">
        <v>0</v>
      </c>
      <c r="O721" s="700">
        <v>0</v>
      </c>
      <c r="P721" s="700">
        <v>0</v>
      </c>
      <c r="Q721" s="705">
        <v>0</v>
      </c>
      <c r="R721" s="700">
        <v>0</v>
      </c>
      <c r="S721" s="701">
        <v>0</v>
      </c>
      <c r="T721" s="700">
        <v>0</v>
      </c>
      <c r="U721" s="701">
        <v>0</v>
      </c>
      <c r="V721" s="700">
        <v>0</v>
      </c>
      <c r="W721" s="701">
        <v>0</v>
      </c>
      <c r="X721" s="700">
        <v>0</v>
      </c>
      <c r="Y721" s="701">
        <v>0</v>
      </c>
      <c r="Z721" s="700">
        <v>0</v>
      </c>
      <c r="AA721" s="701">
        <v>0</v>
      </c>
      <c r="AB721" s="706">
        <v>0</v>
      </c>
      <c r="AC721" s="698">
        <v>0</v>
      </c>
      <c r="AD721" s="1212"/>
      <c r="AE721" s="1212"/>
      <c r="AF721" s="1213"/>
    </row>
    <row r="722" spans="1:32" x14ac:dyDescent="0.2">
      <c r="A722" s="352">
        <v>171</v>
      </c>
      <c r="B722" s="751"/>
      <c r="C722" s="664"/>
      <c r="D722" s="664"/>
      <c r="E722" s="1251" t="s">
        <v>132</v>
      </c>
      <c r="F722" s="1252"/>
      <c r="G722" s="1252"/>
      <c r="H722" s="1252"/>
      <c r="I722" s="1252"/>
      <c r="J722" s="1252"/>
      <c r="K722" s="1252"/>
      <c r="L722" s="1252"/>
      <c r="M722" s="407">
        <f>SUBTOTAL(9,M723:M724)</f>
        <v>0</v>
      </c>
      <c r="N722" s="410">
        <f t="shared" ref="N722:AC722" si="167">SUBTOTAL(9,N723:N724)</f>
        <v>0</v>
      </c>
      <c r="O722" s="414">
        <f t="shared" si="167"/>
        <v>0</v>
      </c>
      <c r="P722" s="413">
        <f t="shared" si="167"/>
        <v>0</v>
      </c>
      <c r="Q722" s="415">
        <f t="shared" si="167"/>
        <v>0</v>
      </c>
      <c r="R722" s="414">
        <f t="shared" si="167"/>
        <v>0</v>
      </c>
      <c r="S722" s="414">
        <f t="shared" si="167"/>
        <v>0</v>
      </c>
      <c r="T722" s="414">
        <f t="shared" si="167"/>
        <v>0</v>
      </c>
      <c r="U722" s="414">
        <f t="shared" si="167"/>
        <v>0</v>
      </c>
      <c r="V722" s="414">
        <f t="shared" si="167"/>
        <v>0</v>
      </c>
      <c r="W722" s="414">
        <f t="shared" si="167"/>
        <v>0</v>
      </c>
      <c r="X722" s="414">
        <f t="shared" si="167"/>
        <v>0</v>
      </c>
      <c r="Y722" s="414">
        <f t="shared" si="167"/>
        <v>0</v>
      </c>
      <c r="Z722" s="414">
        <f t="shared" si="167"/>
        <v>0</v>
      </c>
      <c r="AA722" s="414">
        <f t="shared" si="167"/>
        <v>0</v>
      </c>
      <c r="AB722" s="424">
        <f t="shared" si="167"/>
        <v>0</v>
      </c>
      <c r="AC722" s="407">
        <f t="shared" si="167"/>
        <v>0</v>
      </c>
      <c r="AD722" s="1212"/>
      <c r="AE722" s="1212"/>
      <c r="AF722" s="1213"/>
    </row>
    <row r="723" spans="1:32" x14ac:dyDescent="0.2">
      <c r="A723" s="352">
        <v>172</v>
      </c>
      <c r="B723" s="751"/>
      <c r="C723" s="664"/>
      <c r="D723" s="664"/>
      <c r="E723" s="664"/>
      <c r="F723" s="1253" t="s">
        <v>133</v>
      </c>
      <c r="G723" s="1254"/>
      <c r="H723" s="1254"/>
      <c r="I723" s="1254"/>
      <c r="J723" s="1254"/>
      <c r="K723" s="1254"/>
      <c r="L723" s="1254"/>
      <c r="M723" s="698">
        <v>0</v>
      </c>
      <c r="N723" s="699">
        <v>0</v>
      </c>
      <c r="O723" s="700">
        <v>0</v>
      </c>
      <c r="P723" s="700">
        <v>0</v>
      </c>
      <c r="Q723" s="705">
        <v>0</v>
      </c>
      <c r="R723" s="700">
        <v>0</v>
      </c>
      <c r="S723" s="701">
        <v>0</v>
      </c>
      <c r="T723" s="700">
        <v>0</v>
      </c>
      <c r="U723" s="701">
        <v>0</v>
      </c>
      <c r="V723" s="700">
        <v>0</v>
      </c>
      <c r="W723" s="701">
        <v>0</v>
      </c>
      <c r="X723" s="700">
        <v>0</v>
      </c>
      <c r="Y723" s="701">
        <v>0</v>
      </c>
      <c r="Z723" s="700">
        <v>0</v>
      </c>
      <c r="AA723" s="701">
        <v>0</v>
      </c>
      <c r="AB723" s="706">
        <v>0</v>
      </c>
      <c r="AC723" s="698">
        <v>0</v>
      </c>
      <c r="AD723" s="1212"/>
      <c r="AE723" s="1212"/>
      <c r="AF723" s="1213"/>
    </row>
    <row r="724" spans="1:32" x14ac:dyDescent="0.2">
      <c r="A724" s="352">
        <v>173</v>
      </c>
      <c r="B724" s="751"/>
      <c r="C724" s="664"/>
      <c r="D724" s="664"/>
      <c r="E724" s="664"/>
      <c r="F724" s="1249" t="s">
        <v>134</v>
      </c>
      <c r="G724" s="1250"/>
      <c r="H724" s="1250"/>
      <c r="I724" s="1250"/>
      <c r="J724" s="1250"/>
      <c r="K724" s="1250"/>
      <c r="L724" s="1250"/>
      <c r="M724" s="698">
        <v>0</v>
      </c>
      <c r="N724" s="699">
        <v>0</v>
      </c>
      <c r="O724" s="700">
        <v>0</v>
      </c>
      <c r="P724" s="700">
        <v>0</v>
      </c>
      <c r="Q724" s="705">
        <v>0</v>
      </c>
      <c r="R724" s="700">
        <v>0</v>
      </c>
      <c r="S724" s="701">
        <v>0</v>
      </c>
      <c r="T724" s="700">
        <v>0</v>
      </c>
      <c r="U724" s="701">
        <v>0</v>
      </c>
      <c r="V724" s="700">
        <v>0</v>
      </c>
      <c r="W724" s="701">
        <v>0</v>
      </c>
      <c r="X724" s="700">
        <v>0</v>
      </c>
      <c r="Y724" s="701">
        <v>0</v>
      </c>
      <c r="Z724" s="700">
        <v>0</v>
      </c>
      <c r="AA724" s="701">
        <v>0</v>
      </c>
      <c r="AB724" s="706">
        <v>0</v>
      </c>
      <c r="AC724" s="698">
        <v>0</v>
      </c>
      <c r="AD724" s="1212"/>
      <c r="AE724" s="1212"/>
      <c r="AF724" s="1213"/>
    </row>
    <row r="725" spans="1:32" x14ac:dyDescent="0.2">
      <c r="A725" s="352">
        <v>174</v>
      </c>
      <c r="B725" s="751"/>
      <c r="C725" s="664"/>
      <c r="D725" s="664"/>
      <c r="E725" s="1251" t="s">
        <v>135</v>
      </c>
      <c r="F725" s="1252"/>
      <c r="G725" s="1252"/>
      <c r="H725" s="1252"/>
      <c r="I725" s="1252"/>
      <c r="J725" s="1252"/>
      <c r="K725" s="1252"/>
      <c r="L725" s="1252"/>
      <c r="M725" s="407">
        <f>SUBTOTAL(9,M726:M727)</f>
        <v>0</v>
      </c>
      <c r="N725" s="410">
        <f t="shared" ref="N725:AC725" si="168">SUBTOTAL(9,N726:N727)</f>
        <v>0</v>
      </c>
      <c r="O725" s="414">
        <f t="shared" si="168"/>
        <v>0</v>
      </c>
      <c r="P725" s="413">
        <f t="shared" si="168"/>
        <v>0</v>
      </c>
      <c r="Q725" s="415">
        <f t="shared" si="168"/>
        <v>0</v>
      </c>
      <c r="R725" s="414">
        <f t="shared" si="168"/>
        <v>0</v>
      </c>
      <c r="S725" s="414">
        <f t="shared" si="168"/>
        <v>0</v>
      </c>
      <c r="T725" s="414">
        <f t="shared" si="168"/>
        <v>0</v>
      </c>
      <c r="U725" s="414">
        <f t="shared" si="168"/>
        <v>0</v>
      </c>
      <c r="V725" s="414">
        <f t="shared" si="168"/>
        <v>0</v>
      </c>
      <c r="W725" s="414">
        <f t="shared" si="168"/>
        <v>0</v>
      </c>
      <c r="X725" s="414">
        <f t="shared" si="168"/>
        <v>0</v>
      </c>
      <c r="Y725" s="414">
        <f t="shared" si="168"/>
        <v>0</v>
      </c>
      <c r="Z725" s="414">
        <f t="shared" si="168"/>
        <v>0</v>
      </c>
      <c r="AA725" s="414">
        <f t="shared" si="168"/>
        <v>0</v>
      </c>
      <c r="AB725" s="424">
        <f t="shared" si="168"/>
        <v>0</v>
      </c>
      <c r="AC725" s="407">
        <f t="shared" si="168"/>
        <v>0</v>
      </c>
      <c r="AD725" s="1212"/>
      <c r="AE725" s="1212"/>
      <c r="AF725" s="1213"/>
    </row>
    <row r="726" spans="1:32" x14ac:dyDescent="0.2">
      <c r="A726" s="352">
        <v>175</v>
      </c>
      <c r="B726" s="751"/>
      <c r="C726" s="664"/>
      <c r="D726" s="664"/>
      <c r="E726" s="664"/>
      <c r="F726" s="1253" t="s">
        <v>136</v>
      </c>
      <c r="G726" s="1254"/>
      <c r="H726" s="1254"/>
      <c r="I726" s="1254"/>
      <c r="J726" s="1254"/>
      <c r="K726" s="1254"/>
      <c r="L726" s="1254"/>
      <c r="M726" s="698">
        <v>0</v>
      </c>
      <c r="N726" s="699">
        <v>0</v>
      </c>
      <c r="O726" s="700">
        <v>0</v>
      </c>
      <c r="P726" s="700">
        <v>0</v>
      </c>
      <c r="Q726" s="705">
        <v>0</v>
      </c>
      <c r="R726" s="700">
        <v>0</v>
      </c>
      <c r="S726" s="701">
        <v>0</v>
      </c>
      <c r="T726" s="700">
        <v>0</v>
      </c>
      <c r="U726" s="701">
        <v>0</v>
      </c>
      <c r="V726" s="700">
        <v>0</v>
      </c>
      <c r="W726" s="701">
        <v>0</v>
      </c>
      <c r="X726" s="700">
        <v>0</v>
      </c>
      <c r="Y726" s="701">
        <v>0</v>
      </c>
      <c r="Z726" s="700">
        <v>0</v>
      </c>
      <c r="AA726" s="701">
        <v>0</v>
      </c>
      <c r="AB726" s="706">
        <v>0</v>
      </c>
      <c r="AC726" s="698">
        <v>0</v>
      </c>
      <c r="AD726" s="1212"/>
      <c r="AE726" s="1212"/>
      <c r="AF726" s="1213"/>
    </row>
    <row r="727" spans="1:32" x14ac:dyDescent="0.2">
      <c r="A727" s="352">
        <v>176</v>
      </c>
      <c r="B727" s="583"/>
      <c r="C727" s="653"/>
      <c r="D727" s="653"/>
      <c r="E727" s="653"/>
      <c r="F727" s="1216" t="s">
        <v>137</v>
      </c>
      <c r="G727" s="1217"/>
      <c r="H727" s="1217"/>
      <c r="I727" s="1217"/>
      <c r="J727" s="1217"/>
      <c r="K727" s="1217"/>
      <c r="L727" s="1217"/>
      <c r="M727" s="698">
        <v>0</v>
      </c>
      <c r="N727" s="699">
        <v>0</v>
      </c>
      <c r="O727" s="700">
        <v>0</v>
      </c>
      <c r="P727" s="700">
        <v>0</v>
      </c>
      <c r="Q727" s="705">
        <v>0</v>
      </c>
      <c r="R727" s="700">
        <v>0</v>
      </c>
      <c r="S727" s="701">
        <v>0</v>
      </c>
      <c r="T727" s="700">
        <v>0</v>
      </c>
      <c r="U727" s="701">
        <v>0</v>
      </c>
      <c r="V727" s="700">
        <v>0</v>
      </c>
      <c r="W727" s="701">
        <v>0</v>
      </c>
      <c r="X727" s="700">
        <v>0</v>
      </c>
      <c r="Y727" s="701">
        <v>0</v>
      </c>
      <c r="Z727" s="700">
        <v>0</v>
      </c>
      <c r="AA727" s="701">
        <v>0</v>
      </c>
      <c r="AB727" s="706">
        <v>0</v>
      </c>
      <c r="AC727" s="698">
        <v>0</v>
      </c>
      <c r="AD727" s="1212"/>
      <c r="AE727" s="1212"/>
      <c r="AF727" s="1213"/>
    </row>
    <row r="728" spans="1:32" x14ac:dyDescent="0.2">
      <c r="A728" s="352">
        <v>177</v>
      </c>
      <c r="B728" s="350"/>
      <c r="C728" s="741"/>
      <c r="D728" s="742"/>
      <c r="E728" s="1251" t="s">
        <v>550</v>
      </c>
      <c r="F728" s="1252"/>
      <c r="G728" s="1252"/>
      <c r="H728" s="1252"/>
      <c r="I728" s="1252"/>
      <c r="J728" s="1252"/>
      <c r="K728" s="1252"/>
      <c r="L728" s="1252"/>
      <c r="M728" s="407">
        <f>SUBTOTAL(9,M729:M730)</f>
        <v>0</v>
      </c>
      <c r="N728" s="410">
        <f t="shared" ref="N728:AC728" si="169">SUBTOTAL(9,N729:N730)</f>
        <v>0</v>
      </c>
      <c r="O728" s="414">
        <f t="shared" si="169"/>
        <v>0</v>
      </c>
      <c r="P728" s="413">
        <f t="shared" si="169"/>
        <v>0</v>
      </c>
      <c r="Q728" s="415">
        <f t="shared" si="169"/>
        <v>0</v>
      </c>
      <c r="R728" s="414">
        <f t="shared" si="169"/>
        <v>0</v>
      </c>
      <c r="S728" s="414">
        <f t="shared" si="169"/>
        <v>0</v>
      </c>
      <c r="T728" s="414">
        <f t="shared" si="169"/>
        <v>0</v>
      </c>
      <c r="U728" s="414">
        <f t="shared" si="169"/>
        <v>0</v>
      </c>
      <c r="V728" s="414">
        <f t="shared" si="169"/>
        <v>0</v>
      </c>
      <c r="W728" s="414">
        <f t="shared" si="169"/>
        <v>0</v>
      </c>
      <c r="X728" s="414">
        <f t="shared" si="169"/>
        <v>0</v>
      </c>
      <c r="Y728" s="414">
        <f t="shared" si="169"/>
        <v>0</v>
      </c>
      <c r="Z728" s="414">
        <f t="shared" si="169"/>
        <v>0</v>
      </c>
      <c r="AA728" s="414">
        <f t="shared" si="169"/>
        <v>0</v>
      </c>
      <c r="AB728" s="424">
        <f t="shared" si="169"/>
        <v>0</v>
      </c>
      <c r="AC728" s="407">
        <f t="shared" si="169"/>
        <v>0</v>
      </c>
      <c r="AD728" s="1212"/>
      <c r="AE728" s="1212"/>
      <c r="AF728" s="1213"/>
    </row>
    <row r="729" spans="1:32" x14ac:dyDescent="0.2">
      <c r="A729" s="352">
        <v>178</v>
      </c>
      <c r="B729" s="751"/>
      <c r="C729" s="664"/>
      <c r="D729" s="664"/>
      <c r="E729" s="664"/>
      <c r="F729" s="1253" t="s">
        <v>551</v>
      </c>
      <c r="G729" s="1254"/>
      <c r="H729" s="1254"/>
      <c r="I729" s="1254"/>
      <c r="J729" s="1254"/>
      <c r="K729" s="1254"/>
      <c r="L729" s="1254"/>
      <c r="M729" s="698">
        <v>0</v>
      </c>
      <c r="N729" s="699">
        <v>0</v>
      </c>
      <c r="O729" s="700">
        <v>0</v>
      </c>
      <c r="P729" s="700">
        <v>0</v>
      </c>
      <c r="Q729" s="705">
        <v>0</v>
      </c>
      <c r="R729" s="700">
        <v>0</v>
      </c>
      <c r="S729" s="701">
        <v>0</v>
      </c>
      <c r="T729" s="700">
        <v>0</v>
      </c>
      <c r="U729" s="701">
        <v>0</v>
      </c>
      <c r="V729" s="700">
        <v>0</v>
      </c>
      <c r="W729" s="701">
        <v>0</v>
      </c>
      <c r="X729" s="700">
        <v>0</v>
      </c>
      <c r="Y729" s="701">
        <v>0</v>
      </c>
      <c r="Z729" s="700">
        <v>0</v>
      </c>
      <c r="AA729" s="701">
        <v>0</v>
      </c>
      <c r="AB729" s="706">
        <v>0</v>
      </c>
      <c r="AC729" s="698">
        <v>0</v>
      </c>
      <c r="AD729" s="1212"/>
      <c r="AE729" s="1212"/>
      <c r="AF729" s="1213"/>
    </row>
    <row r="730" spans="1:32" x14ac:dyDescent="0.2">
      <c r="A730" s="352">
        <v>179</v>
      </c>
      <c r="B730" s="751"/>
      <c r="C730" s="664"/>
      <c r="D730" s="664"/>
      <c r="E730" s="664"/>
      <c r="F730" s="1249" t="s">
        <v>552</v>
      </c>
      <c r="G730" s="1250"/>
      <c r="H730" s="1250"/>
      <c r="I730" s="1250"/>
      <c r="J730" s="1250"/>
      <c r="K730" s="1250"/>
      <c r="L730" s="1250"/>
      <c r="M730" s="698">
        <v>0</v>
      </c>
      <c r="N730" s="699">
        <v>0</v>
      </c>
      <c r="O730" s="700">
        <v>0</v>
      </c>
      <c r="P730" s="700">
        <v>0</v>
      </c>
      <c r="Q730" s="705">
        <v>0</v>
      </c>
      <c r="R730" s="700">
        <v>0</v>
      </c>
      <c r="S730" s="701">
        <v>0</v>
      </c>
      <c r="T730" s="700">
        <v>0</v>
      </c>
      <c r="U730" s="701">
        <v>0</v>
      </c>
      <c r="V730" s="700">
        <v>0</v>
      </c>
      <c r="W730" s="701">
        <v>0</v>
      </c>
      <c r="X730" s="700">
        <v>0</v>
      </c>
      <c r="Y730" s="701">
        <v>0</v>
      </c>
      <c r="Z730" s="700">
        <v>0</v>
      </c>
      <c r="AA730" s="701">
        <v>0</v>
      </c>
      <c r="AB730" s="706">
        <v>0</v>
      </c>
      <c r="AC730" s="698">
        <v>0</v>
      </c>
      <c r="AD730" s="1212"/>
      <c r="AE730" s="1212"/>
      <c r="AF730" s="1213"/>
    </row>
    <row r="731" spans="1:32" x14ac:dyDescent="0.2">
      <c r="A731" s="352">
        <v>180</v>
      </c>
      <c r="B731" s="751"/>
      <c r="C731" s="664"/>
      <c r="D731" s="664"/>
      <c r="E731" s="1251" t="s">
        <v>553</v>
      </c>
      <c r="F731" s="1252"/>
      <c r="G731" s="1252"/>
      <c r="H731" s="1252"/>
      <c r="I731" s="1252"/>
      <c r="J731" s="1252"/>
      <c r="K731" s="1252"/>
      <c r="L731" s="1252"/>
      <c r="M731" s="407">
        <f>SUBTOTAL(9,M732:M733)</f>
        <v>0</v>
      </c>
      <c r="N731" s="410">
        <f t="shared" ref="N731:AC731" si="170">SUBTOTAL(9,N732:N733)</f>
        <v>0</v>
      </c>
      <c r="O731" s="414">
        <f t="shared" si="170"/>
        <v>0</v>
      </c>
      <c r="P731" s="413">
        <f t="shared" si="170"/>
        <v>0</v>
      </c>
      <c r="Q731" s="415">
        <f t="shared" si="170"/>
        <v>0</v>
      </c>
      <c r="R731" s="414">
        <f t="shared" si="170"/>
        <v>0</v>
      </c>
      <c r="S731" s="414">
        <f t="shared" si="170"/>
        <v>0</v>
      </c>
      <c r="T731" s="414">
        <f t="shared" si="170"/>
        <v>0</v>
      </c>
      <c r="U731" s="414">
        <f t="shared" si="170"/>
        <v>0</v>
      </c>
      <c r="V731" s="414">
        <f t="shared" si="170"/>
        <v>0</v>
      </c>
      <c r="W731" s="414">
        <f t="shared" si="170"/>
        <v>0</v>
      </c>
      <c r="X731" s="414">
        <f t="shared" si="170"/>
        <v>0</v>
      </c>
      <c r="Y731" s="414">
        <f t="shared" si="170"/>
        <v>0</v>
      </c>
      <c r="Z731" s="414">
        <f t="shared" si="170"/>
        <v>0</v>
      </c>
      <c r="AA731" s="414">
        <f t="shared" si="170"/>
        <v>0</v>
      </c>
      <c r="AB731" s="424">
        <f t="shared" si="170"/>
        <v>0</v>
      </c>
      <c r="AC731" s="407">
        <f t="shared" si="170"/>
        <v>0</v>
      </c>
      <c r="AD731" s="1212"/>
      <c r="AE731" s="1212"/>
      <c r="AF731" s="1213"/>
    </row>
    <row r="732" spans="1:32" x14ac:dyDescent="0.2">
      <c r="A732" s="352">
        <v>181</v>
      </c>
      <c r="B732" s="751"/>
      <c r="C732" s="664"/>
      <c r="D732" s="664"/>
      <c r="E732" s="664"/>
      <c r="F732" s="1253" t="s">
        <v>554</v>
      </c>
      <c r="G732" s="1254"/>
      <c r="H732" s="1254"/>
      <c r="I732" s="1254"/>
      <c r="J732" s="1254"/>
      <c r="K732" s="1254"/>
      <c r="L732" s="1254"/>
      <c r="M732" s="698">
        <v>0</v>
      </c>
      <c r="N732" s="699">
        <v>0</v>
      </c>
      <c r="O732" s="700">
        <v>0</v>
      </c>
      <c r="P732" s="700">
        <v>0</v>
      </c>
      <c r="Q732" s="705">
        <v>0</v>
      </c>
      <c r="R732" s="700">
        <v>0</v>
      </c>
      <c r="S732" s="701">
        <v>0</v>
      </c>
      <c r="T732" s="700">
        <v>0</v>
      </c>
      <c r="U732" s="701">
        <v>0</v>
      </c>
      <c r="V732" s="700">
        <v>0</v>
      </c>
      <c r="W732" s="701">
        <v>0</v>
      </c>
      <c r="X732" s="700">
        <v>0</v>
      </c>
      <c r="Y732" s="701">
        <v>0</v>
      </c>
      <c r="Z732" s="700">
        <v>0</v>
      </c>
      <c r="AA732" s="701">
        <v>0</v>
      </c>
      <c r="AB732" s="706">
        <v>0</v>
      </c>
      <c r="AC732" s="698">
        <v>0</v>
      </c>
      <c r="AD732" s="1212"/>
      <c r="AE732" s="1212"/>
      <c r="AF732" s="1213"/>
    </row>
    <row r="733" spans="1:32" x14ac:dyDescent="0.2">
      <c r="A733" s="352">
        <v>182</v>
      </c>
      <c r="B733" s="751"/>
      <c r="C733" s="664"/>
      <c r="D733" s="664"/>
      <c r="E733" s="664"/>
      <c r="F733" s="1216" t="s">
        <v>555</v>
      </c>
      <c r="G733" s="1217"/>
      <c r="H733" s="1217"/>
      <c r="I733" s="1217"/>
      <c r="J733" s="1217"/>
      <c r="K733" s="1217"/>
      <c r="L733" s="1217"/>
      <c r="M733" s="698">
        <v>0</v>
      </c>
      <c r="N733" s="699">
        <v>0</v>
      </c>
      <c r="O733" s="700">
        <v>0</v>
      </c>
      <c r="P733" s="700">
        <v>0</v>
      </c>
      <c r="Q733" s="705">
        <v>0</v>
      </c>
      <c r="R733" s="700">
        <v>0</v>
      </c>
      <c r="S733" s="701">
        <v>0</v>
      </c>
      <c r="T733" s="700">
        <v>0</v>
      </c>
      <c r="U733" s="701">
        <v>0</v>
      </c>
      <c r="V733" s="700">
        <v>0</v>
      </c>
      <c r="W733" s="701">
        <v>0</v>
      </c>
      <c r="X733" s="700">
        <v>0</v>
      </c>
      <c r="Y733" s="701">
        <v>0</v>
      </c>
      <c r="Z733" s="700">
        <v>0</v>
      </c>
      <c r="AA733" s="701">
        <v>0</v>
      </c>
      <c r="AB733" s="706">
        <v>0</v>
      </c>
      <c r="AC733" s="698">
        <v>0</v>
      </c>
      <c r="AD733" s="1212"/>
      <c r="AE733" s="1212"/>
      <c r="AF733" s="1213"/>
    </row>
    <row r="734" spans="1:32" x14ac:dyDescent="0.2">
      <c r="A734" s="352">
        <v>183</v>
      </c>
      <c r="B734" s="751"/>
      <c r="C734" s="664"/>
      <c r="D734" s="1234" t="s">
        <v>24</v>
      </c>
      <c r="E734" s="1235"/>
      <c r="F734" s="1235"/>
      <c r="G734" s="1235"/>
      <c r="H734" s="1235"/>
      <c r="I734" s="1235"/>
      <c r="J734" s="1235"/>
      <c r="K734" s="1235"/>
      <c r="L734" s="1235"/>
      <c r="M734" s="407">
        <f>SUBTOTAL(9,M735:M737)</f>
        <v>0</v>
      </c>
      <c r="N734" s="410">
        <f t="shared" ref="N734:AC734" si="171">SUBTOTAL(9,N735:N737)</f>
        <v>0</v>
      </c>
      <c r="O734" s="414">
        <f t="shared" si="171"/>
        <v>0</v>
      </c>
      <c r="P734" s="413">
        <f t="shared" si="171"/>
        <v>0</v>
      </c>
      <c r="Q734" s="415">
        <f t="shared" si="171"/>
        <v>0</v>
      </c>
      <c r="R734" s="414">
        <f t="shared" si="171"/>
        <v>0</v>
      </c>
      <c r="S734" s="414">
        <f t="shared" si="171"/>
        <v>0</v>
      </c>
      <c r="T734" s="414">
        <f t="shared" si="171"/>
        <v>0</v>
      </c>
      <c r="U734" s="414">
        <f t="shared" si="171"/>
        <v>0</v>
      </c>
      <c r="V734" s="414">
        <f t="shared" si="171"/>
        <v>0</v>
      </c>
      <c r="W734" s="414">
        <f t="shared" si="171"/>
        <v>0</v>
      </c>
      <c r="X734" s="414">
        <f t="shared" si="171"/>
        <v>0</v>
      </c>
      <c r="Y734" s="414">
        <f t="shared" si="171"/>
        <v>0</v>
      </c>
      <c r="Z734" s="414">
        <f t="shared" si="171"/>
        <v>0</v>
      </c>
      <c r="AA734" s="414">
        <f t="shared" si="171"/>
        <v>0</v>
      </c>
      <c r="AB734" s="424">
        <f t="shared" si="171"/>
        <v>0</v>
      </c>
      <c r="AC734" s="407">
        <f t="shared" si="171"/>
        <v>0</v>
      </c>
      <c r="AD734" s="1212"/>
      <c r="AE734" s="1212"/>
      <c r="AF734" s="1213"/>
    </row>
    <row r="735" spans="1:32" x14ac:dyDescent="0.2">
      <c r="A735" s="352">
        <v>184</v>
      </c>
      <c r="B735" s="751"/>
      <c r="C735" s="664"/>
      <c r="D735" s="664"/>
      <c r="E735" s="664"/>
      <c r="F735" s="1216" t="s">
        <v>156</v>
      </c>
      <c r="G735" s="1217"/>
      <c r="H735" s="1217"/>
      <c r="I735" s="1217"/>
      <c r="J735" s="1217"/>
      <c r="K735" s="1217"/>
      <c r="L735" s="1217"/>
      <c r="M735" s="698">
        <v>0</v>
      </c>
      <c r="N735" s="699">
        <v>0</v>
      </c>
      <c r="O735" s="700">
        <v>0</v>
      </c>
      <c r="P735" s="700">
        <v>0</v>
      </c>
      <c r="Q735" s="705">
        <v>0</v>
      </c>
      <c r="R735" s="700">
        <v>0</v>
      </c>
      <c r="S735" s="701">
        <v>0</v>
      </c>
      <c r="T735" s="700">
        <v>0</v>
      </c>
      <c r="U735" s="701">
        <v>0</v>
      </c>
      <c r="V735" s="700">
        <v>0</v>
      </c>
      <c r="W735" s="701">
        <v>0</v>
      </c>
      <c r="X735" s="700">
        <v>0</v>
      </c>
      <c r="Y735" s="701">
        <v>0</v>
      </c>
      <c r="Z735" s="700">
        <v>0</v>
      </c>
      <c r="AA735" s="701">
        <v>0</v>
      </c>
      <c r="AB735" s="706">
        <v>0</v>
      </c>
      <c r="AC735" s="698">
        <v>0</v>
      </c>
      <c r="AD735" s="1212"/>
      <c r="AE735" s="1212"/>
      <c r="AF735" s="1213"/>
    </row>
    <row r="736" spans="1:32" x14ac:dyDescent="0.2">
      <c r="A736" s="352">
        <v>185</v>
      </c>
      <c r="B736" s="751"/>
      <c r="C736" s="664"/>
      <c r="D736" s="664"/>
      <c r="E736" s="664"/>
      <c r="F736" s="1216" t="s">
        <v>157</v>
      </c>
      <c r="G736" s="1217"/>
      <c r="H736" s="1217"/>
      <c r="I736" s="1217"/>
      <c r="J736" s="1217"/>
      <c r="K736" s="1217"/>
      <c r="L736" s="1217"/>
      <c r="M736" s="698">
        <v>0</v>
      </c>
      <c r="N736" s="699">
        <v>0</v>
      </c>
      <c r="O736" s="700">
        <v>0</v>
      </c>
      <c r="P736" s="700">
        <v>0</v>
      </c>
      <c r="Q736" s="705">
        <v>0</v>
      </c>
      <c r="R736" s="700">
        <v>0</v>
      </c>
      <c r="S736" s="701">
        <v>0</v>
      </c>
      <c r="T736" s="700">
        <v>0</v>
      </c>
      <c r="U736" s="701">
        <v>0</v>
      </c>
      <c r="V736" s="700">
        <v>0</v>
      </c>
      <c r="W736" s="701">
        <v>0</v>
      </c>
      <c r="X736" s="700">
        <v>0</v>
      </c>
      <c r="Y736" s="701">
        <v>0</v>
      </c>
      <c r="Z736" s="700">
        <v>0</v>
      </c>
      <c r="AA736" s="701">
        <v>0</v>
      </c>
      <c r="AB736" s="706">
        <v>0</v>
      </c>
      <c r="AC736" s="698">
        <v>0</v>
      </c>
      <c r="AD736" s="1212"/>
      <c r="AE736" s="1212"/>
      <c r="AF736" s="1213"/>
    </row>
    <row r="737" spans="1:32" x14ac:dyDescent="0.2">
      <c r="A737" s="352">
        <v>186</v>
      </c>
      <c r="B737" s="751"/>
      <c r="C737" s="664"/>
      <c r="D737" s="664"/>
      <c r="E737" s="664"/>
      <c r="F737" s="1216" t="s">
        <v>25</v>
      </c>
      <c r="G737" s="1217"/>
      <c r="H737" s="1217"/>
      <c r="I737" s="1217"/>
      <c r="J737" s="1217"/>
      <c r="K737" s="1217"/>
      <c r="L737" s="1217"/>
      <c r="M737" s="698">
        <v>0</v>
      </c>
      <c r="N737" s="699">
        <v>0</v>
      </c>
      <c r="O737" s="700">
        <v>0</v>
      </c>
      <c r="P737" s="700">
        <v>0</v>
      </c>
      <c r="Q737" s="705">
        <v>0</v>
      </c>
      <c r="R737" s="700">
        <v>0</v>
      </c>
      <c r="S737" s="701">
        <v>0</v>
      </c>
      <c r="T737" s="700">
        <v>0</v>
      </c>
      <c r="U737" s="701">
        <v>0</v>
      </c>
      <c r="V737" s="700">
        <v>0</v>
      </c>
      <c r="W737" s="701">
        <v>0</v>
      </c>
      <c r="X737" s="700">
        <v>0</v>
      </c>
      <c r="Y737" s="701">
        <v>0</v>
      </c>
      <c r="Z737" s="700">
        <v>0</v>
      </c>
      <c r="AA737" s="701">
        <v>0</v>
      </c>
      <c r="AB737" s="706">
        <v>0</v>
      </c>
      <c r="AC737" s="698">
        <v>0</v>
      </c>
      <c r="AD737" s="1212"/>
      <c r="AE737" s="1212"/>
      <c r="AF737" s="1213"/>
    </row>
    <row r="738" spans="1:32" x14ac:dyDescent="0.2">
      <c r="A738" s="352">
        <v>187</v>
      </c>
      <c r="B738" s="751"/>
      <c r="C738" s="664"/>
      <c r="D738" s="1234" t="s">
        <v>467</v>
      </c>
      <c r="E738" s="1235"/>
      <c r="F738" s="1235"/>
      <c r="G738" s="1235"/>
      <c r="H738" s="1235"/>
      <c r="I738" s="1235"/>
      <c r="J738" s="1235"/>
      <c r="K738" s="1235"/>
      <c r="L738" s="1258"/>
      <c r="M738" s="411">
        <f>SUBTOTAL(9,M739:M740)</f>
        <v>0</v>
      </c>
      <c r="N738" s="1188"/>
      <c r="O738" s="1243"/>
      <c r="P738" s="1243"/>
      <c r="Q738" s="1243"/>
      <c r="R738" s="1243"/>
      <c r="S738" s="1243"/>
      <c r="T738" s="1243"/>
      <c r="U738" s="1243"/>
      <c r="V738" s="1243"/>
      <c r="W738" s="1243"/>
      <c r="X738" s="1243"/>
      <c r="Y738" s="1243"/>
      <c r="Z738" s="1243"/>
      <c r="AA738" s="1243"/>
      <c r="AB738" s="1243"/>
      <c r="AC738" s="1243"/>
      <c r="AD738" s="1211"/>
      <c r="AE738" s="1212"/>
      <c r="AF738" s="1213"/>
    </row>
    <row r="739" spans="1:32" x14ac:dyDescent="0.2">
      <c r="A739" s="352">
        <v>188</v>
      </c>
      <c r="B739" s="751"/>
      <c r="C739" s="664"/>
      <c r="D739" s="664"/>
      <c r="E739" s="665"/>
      <c r="F739" s="1253" t="s">
        <v>466</v>
      </c>
      <c r="G739" s="1254"/>
      <c r="H739" s="1254"/>
      <c r="I739" s="1254"/>
      <c r="J739" s="1254"/>
      <c r="K739" s="1254"/>
      <c r="L739" s="1254"/>
      <c r="M739" s="698">
        <v>0</v>
      </c>
      <c r="N739" s="1244"/>
      <c r="O739" s="1244"/>
      <c r="P739" s="1244"/>
      <c r="Q739" s="1244"/>
      <c r="R739" s="1244"/>
      <c r="S739" s="1244"/>
      <c r="T739" s="1244"/>
      <c r="U739" s="1244"/>
      <c r="V739" s="1244"/>
      <c r="W739" s="1244"/>
      <c r="X739" s="1244"/>
      <c r="Y739" s="1244"/>
      <c r="Z739" s="1244"/>
      <c r="AA739" s="1244"/>
      <c r="AB739" s="1244"/>
      <c r="AC739" s="1244"/>
      <c r="AD739" s="1211"/>
      <c r="AE739" s="1212"/>
      <c r="AF739" s="1213"/>
    </row>
    <row r="740" spans="1:32" x14ac:dyDescent="0.2">
      <c r="A740" s="352">
        <v>189</v>
      </c>
      <c r="B740" s="583"/>
      <c r="C740" s="653"/>
      <c r="D740" s="653"/>
      <c r="E740" s="654"/>
      <c r="F740" s="1216" t="s">
        <v>468</v>
      </c>
      <c r="G740" s="1217"/>
      <c r="H740" s="1217"/>
      <c r="I740" s="1217"/>
      <c r="J740" s="1217"/>
      <c r="K740" s="1217"/>
      <c r="L740" s="1217"/>
      <c r="M740" s="698">
        <v>0</v>
      </c>
      <c r="N740" s="961"/>
      <c r="O740" s="961"/>
      <c r="P740" s="961"/>
      <c r="Q740" s="961"/>
      <c r="R740" s="961"/>
      <c r="S740" s="961"/>
      <c r="T740" s="961"/>
      <c r="U740" s="961"/>
      <c r="V740" s="961"/>
      <c r="W740" s="961"/>
      <c r="X740" s="961"/>
      <c r="Y740" s="961"/>
      <c r="Z740" s="961"/>
      <c r="AA740" s="961"/>
      <c r="AB740" s="961"/>
      <c r="AC740" s="961"/>
      <c r="AD740" s="1211"/>
      <c r="AE740" s="1212"/>
      <c r="AF740" s="1213"/>
    </row>
    <row r="741" spans="1:32" ht="7.5" hidden="1" customHeight="1" x14ac:dyDescent="0.2">
      <c r="A741" s="352"/>
      <c r="B741" s="1239"/>
      <c r="C741" s="1240"/>
      <c r="D741" s="1240"/>
      <c r="E741" s="1240"/>
      <c r="F741" s="1240"/>
      <c r="G741" s="1240"/>
      <c r="H741" s="1240"/>
      <c r="I741" s="1240"/>
      <c r="J741" s="1240"/>
      <c r="K741" s="1240"/>
      <c r="L741" s="1240"/>
      <c r="M741" s="1240"/>
      <c r="N741" s="1240"/>
      <c r="O741" s="1240"/>
      <c r="P741" s="1240"/>
      <c r="Q741" s="1240"/>
      <c r="R741" s="1240"/>
      <c r="S741" s="1240"/>
      <c r="T741" s="1240"/>
      <c r="U741" s="1240"/>
      <c r="V741" s="1240"/>
      <c r="W741" s="1240"/>
      <c r="X741" s="1240"/>
      <c r="Y741" s="1240"/>
      <c r="Z741" s="1240"/>
      <c r="AA741" s="1240"/>
      <c r="AB741" s="1240"/>
      <c r="AC741" s="1240"/>
      <c r="AD741" s="1240"/>
      <c r="AE741" s="1240"/>
      <c r="AF741" s="1241"/>
    </row>
    <row r="742" spans="1:32" ht="22.5" customHeight="1" x14ac:dyDescent="0.2">
      <c r="A742" s="352">
        <v>323</v>
      </c>
      <c r="B742" s="1218" t="s">
        <v>159</v>
      </c>
      <c r="C742" s="1219"/>
      <c r="D742" s="1219"/>
      <c r="E742" s="1219"/>
      <c r="F742" s="1219"/>
      <c r="G742" s="1219"/>
      <c r="H742" s="1219"/>
      <c r="I742" s="1219"/>
      <c r="J742" s="1219"/>
      <c r="K742" s="1219"/>
      <c r="L742" s="1219"/>
      <c r="M742" s="461">
        <f>SUBTOTAL(9,M507:M741)</f>
        <v>0</v>
      </c>
      <c r="N742" s="410">
        <f t="shared" ref="N742:AC742" si="172">SUBTOTAL(9,N509:N740)</f>
        <v>0</v>
      </c>
      <c r="O742" s="414">
        <f t="shared" si="172"/>
        <v>0</v>
      </c>
      <c r="P742" s="413">
        <f t="shared" si="172"/>
        <v>0</v>
      </c>
      <c r="Q742" s="415">
        <f t="shared" si="172"/>
        <v>0</v>
      </c>
      <c r="R742" s="414">
        <f t="shared" si="172"/>
        <v>0</v>
      </c>
      <c r="S742" s="414">
        <f t="shared" si="172"/>
        <v>0</v>
      </c>
      <c r="T742" s="414">
        <f t="shared" si="172"/>
        <v>0</v>
      </c>
      <c r="U742" s="414">
        <f t="shared" si="172"/>
        <v>0</v>
      </c>
      <c r="V742" s="414">
        <f t="shared" si="172"/>
        <v>0</v>
      </c>
      <c r="W742" s="414">
        <f t="shared" si="172"/>
        <v>0</v>
      </c>
      <c r="X742" s="414">
        <f t="shared" si="172"/>
        <v>0</v>
      </c>
      <c r="Y742" s="414">
        <f t="shared" si="172"/>
        <v>0</v>
      </c>
      <c r="Z742" s="414">
        <f t="shared" si="172"/>
        <v>0</v>
      </c>
      <c r="AA742" s="414">
        <f t="shared" si="172"/>
        <v>0</v>
      </c>
      <c r="AB742" s="424">
        <f t="shared" si="172"/>
        <v>0</v>
      </c>
      <c r="AC742" s="407">
        <f t="shared" si="172"/>
        <v>0</v>
      </c>
      <c r="AD742" s="1211"/>
      <c r="AE742" s="1212"/>
      <c r="AF742" s="1213"/>
    </row>
    <row r="743" spans="1:32" ht="7.5" customHeight="1" x14ac:dyDescent="0.2">
      <c r="B743" s="1242"/>
      <c r="C743" s="1242"/>
      <c r="D743" s="1242"/>
      <c r="E743" s="1242"/>
      <c r="F743" s="1242"/>
      <c r="G743" s="1242"/>
      <c r="H743" s="1242"/>
      <c r="I743" s="1242"/>
      <c r="J743" s="1242"/>
      <c r="K743" s="1242"/>
      <c r="L743" s="1242"/>
      <c r="M743" s="1242"/>
      <c r="N743" s="1242"/>
      <c r="O743" s="1242"/>
      <c r="P743" s="1242"/>
      <c r="Q743" s="1242"/>
      <c r="R743" s="1242"/>
      <c r="S743" s="1242"/>
      <c r="T743" s="1242"/>
      <c r="U743" s="1242"/>
      <c r="V743" s="1242"/>
      <c r="W743" s="1242"/>
      <c r="X743" s="1242"/>
      <c r="Y743" s="1242"/>
      <c r="Z743" s="1242"/>
      <c r="AA743" s="1242"/>
      <c r="AB743" s="1242"/>
      <c r="AC743" s="1242"/>
      <c r="AD743" s="1242"/>
      <c r="AE743" s="1242"/>
      <c r="AF743" s="1242"/>
    </row>
    <row r="744" spans="1:32" ht="22.5" customHeight="1" outlineLevel="1" x14ac:dyDescent="0.2">
      <c r="A744" s="352">
        <v>325</v>
      </c>
      <c r="B744" s="1218" t="s">
        <v>160</v>
      </c>
      <c r="C744" s="1219"/>
      <c r="D744" s="1219"/>
      <c r="E744" s="1219"/>
      <c r="F744" s="1219"/>
      <c r="G744" s="1219"/>
      <c r="H744" s="1219"/>
      <c r="I744" s="1219"/>
      <c r="J744" s="1219"/>
      <c r="K744" s="1219"/>
      <c r="L744" s="1219"/>
      <c r="M744" s="1219"/>
      <c r="N744" s="1219"/>
      <c r="O744" s="1219"/>
      <c r="P744" s="1219"/>
      <c r="Q744" s="1219"/>
      <c r="R744" s="1219"/>
      <c r="S744" s="1219"/>
      <c r="T744" s="1219"/>
      <c r="U744" s="1219"/>
      <c r="V744" s="1219"/>
      <c r="W744" s="1219"/>
      <c r="X744" s="1219"/>
      <c r="Y744" s="1219"/>
      <c r="Z744" s="1219"/>
      <c r="AA744" s="1219"/>
      <c r="AB744" s="1219"/>
      <c r="AC744" s="1219"/>
      <c r="AD744" s="1219"/>
      <c r="AE744" s="1219"/>
      <c r="AF744" s="1220"/>
    </row>
    <row r="745" spans="1:32" x14ac:dyDescent="0.2">
      <c r="A745" s="352">
        <v>188</v>
      </c>
      <c r="B745" s="751"/>
      <c r="C745" s="664"/>
      <c r="D745" s="664"/>
      <c r="E745" s="664"/>
      <c r="F745" s="1216" t="s">
        <v>161</v>
      </c>
      <c r="G745" s="1217"/>
      <c r="H745" s="1217"/>
      <c r="I745" s="1217"/>
      <c r="J745" s="1217"/>
      <c r="K745" s="1217"/>
      <c r="L745" s="1217"/>
      <c r="M745" s="698">
        <v>0</v>
      </c>
      <c r="N745" s="1245"/>
      <c r="O745" s="1246"/>
      <c r="P745" s="1246"/>
      <c r="Q745" s="1246"/>
      <c r="R745" s="1246"/>
      <c r="S745" s="1246"/>
      <c r="T745" s="1246"/>
      <c r="U745" s="1246"/>
      <c r="V745" s="1246"/>
      <c r="W745" s="1246"/>
      <c r="X745" s="1246"/>
      <c r="Y745" s="1246"/>
      <c r="Z745" s="1246"/>
      <c r="AA745" s="1246"/>
      <c r="AB745" s="1246"/>
      <c r="AC745" s="1246"/>
      <c r="AD745" s="1211"/>
      <c r="AE745" s="1212"/>
      <c r="AF745" s="1213"/>
    </row>
    <row r="746" spans="1:32" ht="7.5" hidden="1" customHeight="1" x14ac:dyDescent="0.2">
      <c r="A746" s="352"/>
      <c r="B746" s="751"/>
      <c r="C746" s="1398"/>
      <c r="D746" s="1398"/>
      <c r="E746" s="1398"/>
      <c r="F746" s="1398"/>
      <c r="G746" s="1398"/>
      <c r="H746" s="1398"/>
      <c r="I746" s="1398"/>
      <c r="J746" s="1398"/>
      <c r="K746" s="1398"/>
      <c r="L746" s="1398"/>
      <c r="M746" s="1398"/>
      <c r="N746" s="1398"/>
      <c r="O746" s="1398"/>
      <c r="P746" s="1398"/>
      <c r="Q746" s="1398"/>
      <c r="R746" s="1398"/>
      <c r="S746" s="1398"/>
      <c r="T746" s="1398"/>
      <c r="U746" s="1398"/>
      <c r="V746" s="1398"/>
      <c r="W746" s="1398"/>
      <c r="X746" s="1398"/>
      <c r="Y746" s="1398"/>
      <c r="Z746" s="1398"/>
      <c r="AA746" s="1398"/>
      <c r="AB746" s="1398"/>
      <c r="AC746" s="1398"/>
      <c r="AD746" s="1398"/>
      <c r="AE746" s="1398"/>
      <c r="AF746" s="1399"/>
    </row>
    <row r="747" spans="1:32" x14ac:dyDescent="0.2">
      <c r="A747" s="352">
        <v>187</v>
      </c>
      <c r="B747" s="751"/>
      <c r="C747" s="664"/>
      <c r="D747" s="1234" t="s">
        <v>163</v>
      </c>
      <c r="E747" s="1235"/>
      <c r="F747" s="1235"/>
      <c r="G747" s="1235"/>
      <c r="H747" s="1235"/>
      <c r="I747" s="1235"/>
      <c r="J747" s="1235"/>
      <c r="K747" s="1235"/>
      <c r="L747" s="1235"/>
      <c r="M747" s="407">
        <f>SUBTOTAL(9,M748:M754)</f>
        <v>0</v>
      </c>
      <c r="N747" s="1188"/>
      <c r="O747" s="1243"/>
      <c r="P747" s="1243"/>
      <c r="Q747" s="1243"/>
      <c r="R747" s="1243"/>
      <c r="S747" s="1243"/>
      <c r="T747" s="1243"/>
      <c r="U747" s="1243"/>
      <c r="V747" s="1243"/>
      <c r="W747" s="1243"/>
      <c r="X747" s="1243"/>
      <c r="Y747" s="1243"/>
      <c r="Z747" s="1243"/>
      <c r="AA747" s="1243"/>
      <c r="AB747" s="1243"/>
      <c r="AC747" s="1243"/>
      <c r="AD747" s="1211"/>
      <c r="AE747" s="1212"/>
      <c r="AF747" s="1213"/>
    </row>
    <row r="748" spans="1:32" x14ac:dyDescent="0.2">
      <c r="A748" s="352">
        <v>188</v>
      </c>
      <c r="B748" s="751"/>
      <c r="C748" s="664"/>
      <c r="D748" s="664"/>
      <c r="E748" s="664"/>
      <c r="F748" s="1216" t="s">
        <v>162</v>
      </c>
      <c r="G748" s="1217"/>
      <c r="H748" s="1217"/>
      <c r="I748" s="1217"/>
      <c r="J748" s="1217"/>
      <c r="K748" s="1217"/>
      <c r="L748" s="1217"/>
      <c r="M748" s="698">
        <v>0</v>
      </c>
      <c r="N748" s="1244"/>
      <c r="O748" s="1244"/>
      <c r="P748" s="1244"/>
      <c r="Q748" s="1244"/>
      <c r="R748" s="1244"/>
      <c r="S748" s="1244"/>
      <c r="T748" s="1244"/>
      <c r="U748" s="1244"/>
      <c r="V748" s="1244"/>
      <c r="W748" s="1244"/>
      <c r="X748" s="1244"/>
      <c r="Y748" s="1244"/>
      <c r="Z748" s="1244"/>
      <c r="AA748" s="1244"/>
      <c r="AB748" s="1244"/>
      <c r="AC748" s="1244"/>
      <c r="AD748" s="1211"/>
      <c r="AE748" s="1212"/>
      <c r="AF748" s="1213"/>
    </row>
    <row r="749" spans="1:32" ht="27.75" customHeight="1" x14ac:dyDescent="0.2">
      <c r="A749" s="352">
        <v>189</v>
      </c>
      <c r="B749" s="751"/>
      <c r="C749" s="664"/>
      <c r="D749" s="664"/>
      <c r="E749" s="664"/>
      <c r="F749" s="1216" t="s">
        <v>164</v>
      </c>
      <c r="G749" s="1217"/>
      <c r="H749" s="1217"/>
      <c r="I749" s="1217"/>
      <c r="J749" s="1217"/>
      <c r="K749" s="1217"/>
      <c r="L749" s="1217"/>
      <c r="M749" s="698">
        <v>0</v>
      </c>
      <c r="N749" s="1244"/>
      <c r="O749" s="1244"/>
      <c r="P749" s="1244"/>
      <c r="Q749" s="1244"/>
      <c r="R749" s="1244"/>
      <c r="S749" s="1244"/>
      <c r="T749" s="1244"/>
      <c r="U749" s="1244"/>
      <c r="V749" s="1244"/>
      <c r="W749" s="1244"/>
      <c r="X749" s="1244"/>
      <c r="Y749" s="1244"/>
      <c r="Z749" s="1244"/>
      <c r="AA749" s="1244"/>
      <c r="AB749" s="1244"/>
      <c r="AC749" s="1244"/>
      <c r="AD749" s="1211"/>
      <c r="AE749" s="1212"/>
      <c r="AF749" s="1213"/>
    </row>
    <row r="750" spans="1:32" ht="27" customHeight="1" x14ac:dyDescent="0.2">
      <c r="A750" s="352">
        <v>189</v>
      </c>
      <c r="B750" s="751"/>
      <c r="C750" s="664"/>
      <c r="D750" s="664"/>
      <c r="E750" s="664"/>
      <c r="F750" s="1216" t="s">
        <v>165</v>
      </c>
      <c r="G750" s="1217"/>
      <c r="H750" s="1217"/>
      <c r="I750" s="1217"/>
      <c r="J750" s="1217"/>
      <c r="K750" s="1217"/>
      <c r="L750" s="1217"/>
      <c r="M750" s="698">
        <v>0</v>
      </c>
      <c r="N750" s="1244"/>
      <c r="O750" s="1244"/>
      <c r="P750" s="1244"/>
      <c r="Q750" s="1244"/>
      <c r="R750" s="1244"/>
      <c r="S750" s="1244"/>
      <c r="T750" s="1244"/>
      <c r="U750" s="1244"/>
      <c r="V750" s="1244"/>
      <c r="W750" s="1244"/>
      <c r="X750" s="1244"/>
      <c r="Y750" s="1244"/>
      <c r="Z750" s="1244"/>
      <c r="AA750" s="1244"/>
      <c r="AB750" s="1244"/>
      <c r="AC750" s="1244"/>
      <c r="AD750" s="1211"/>
      <c r="AE750" s="1212"/>
      <c r="AF750" s="1213"/>
    </row>
    <row r="751" spans="1:32" ht="27.75" customHeight="1" x14ac:dyDescent="0.2">
      <c r="A751" s="352">
        <v>189</v>
      </c>
      <c r="B751" s="751"/>
      <c r="C751" s="664"/>
      <c r="D751" s="664"/>
      <c r="E751" s="664"/>
      <c r="F751" s="1216" t="s">
        <v>166</v>
      </c>
      <c r="G751" s="1217"/>
      <c r="H751" s="1217"/>
      <c r="I751" s="1217"/>
      <c r="J751" s="1217"/>
      <c r="K751" s="1217"/>
      <c r="L751" s="1217"/>
      <c r="M751" s="698">
        <v>0</v>
      </c>
      <c r="N751" s="1244"/>
      <c r="O751" s="1244"/>
      <c r="P751" s="1244"/>
      <c r="Q751" s="1244"/>
      <c r="R751" s="1244"/>
      <c r="S751" s="1244"/>
      <c r="T751" s="1244"/>
      <c r="U751" s="1244"/>
      <c r="V751" s="1244"/>
      <c r="W751" s="1244"/>
      <c r="X751" s="1244"/>
      <c r="Y751" s="1244"/>
      <c r="Z751" s="1244"/>
      <c r="AA751" s="1244"/>
      <c r="AB751" s="1244"/>
      <c r="AC751" s="1244"/>
      <c r="AD751" s="1211"/>
      <c r="AE751" s="1212"/>
      <c r="AF751" s="1213"/>
    </row>
    <row r="752" spans="1:32" ht="45" customHeight="1" x14ac:dyDescent="0.2">
      <c r="A752" s="352">
        <v>189</v>
      </c>
      <c r="B752" s="751"/>
      <c r="C752" s="664"/>
      <c r="D752" s="664"/>
      <c r="E752" s="664"/>
      <c r="F752" s="1216" t="s">
        <v>167</v>
      </c>
      <c r="G752" s="1217"/>
      <c r="H752" s="1217"/>
      <c r="I752" s="1217"/>
      <c r="J752" s="1217"/>
      <c r="K752" s="1217"/>
      <c r="L752" s="1217"/>
      <c r="M752" s="698">
        <v>0</v>
      </c>
      <c r="N752" s="1244"/>
      <c r="O752" s="1244"/>
      <c r="P752" s="1244"/>
      <c r="Q752" s="1244"/>
      <c r="R752" s="1244"/>
      <c r="S752" s="1244"/>
      <c r="T752" s="1244"/>
      <c r="U752" s="1244"/>
      <c r="V752" s="1244"/>
      <c r="W752" s="1244"/>
      <c r="X752" s="1244"/>
      <c r="Y752" s="1244"/>
      <c r="Z752" s="1244"/>
      <c r="AA752" s="1244"/>
      <c r="AB752" s="1244"/>
      <c r="AC752" s="1244"/>
      <c r="AD752" s="1211"/>
      <c r="AE752" s="1212"/>
      <c r="AF752" s="1213"/>
    </row>
    <row r="753" spans="1:32" ht="27.75" customHeight="1" x14ac:dyDescent="0.2">
      <c r="A753" s="352">
        <v>189</v>
      </c>
      <c r="B753" s="751"/>
      <c r="C753" s="664"/>
      <c r="D753" s="664"/>
      <c r="E753" s="664"/>
      <c r="F753" s="1216" t="s">
        <v>451</v>
      </c>
      <c r="G753" s="1217"/>
      <c r="H753" s="1217"/>
      <c r="I753" s="1217"/>
      <c r="J753" s="1217"/>
      <c r="K753" s="1217"/>
      <c r="L753" s="1217"/>
      <c r="M753" s="698">
        <v>0</v>
      </c>
      <c r="N753" s="1244"/>
      <c r="O753" s="1244"/>
      <c r="P753" s="1244"/>
      <c r="Q753" s="1244"/>
      <c r="R753" s="1244"/>
      <c r="S753" s="1244"/>
      <c r="T753" s="1244"/>
      <c r="U753" s="1244"/>
      <c r="V753" s="1244"/>
      <c r="W753" s="1244"/>
      <c r="X753" s="1244"/>
      <c r="Y753" s="1244"/>
      <c r="Z753" s="1244"/>
      <c r="AA753" s="1244"/>
      <c r="AB753" s="1244"/>
      <c r="AC753" s="1244"/>
      <c r="AD753" s="1211"/>
      <c r="AE753" s="1212"/>
      <c r="AF753" s="1213"/>
    </row>
    <row r="754" spans="1:32" x14ac:dyDescent="0.2">
      <c r="A754" s="352">
        <v>189</v>
      </c>
      <c r="B754" s="751"/>
      <c r="C754" s="664"/>
      <c r="D754" s="664"/>
      <c r="E754" s="664"/>
      <c r="F754" s="1216" t="s">
        <v>168</v>
      </c>
      <c r="G754" s="1217"/>
      <c r="H754" s="1217"/>
      <c r="I754" s="1217"/>
      <c r="J754" s="1217"/>
      <c r="K754" s="1217"/>
      <c r="L754" s="1217"/>
      <c r="M754" s="698">
        <v>0</v>
      </c>
      <c r="N754" s="1244"/>
      <c r="O754" s="1244"/>
      <c r="P754" s="1244"/>
      <c r="Q754" s="1244"/>
      <c r="R754" s="1244"/>
      <c r="S754" s="1244"/>
      <c r="T754" s="1244"/>
      <c r="U754" s="1244"/>
      <c r="V754" s="1244"/>
      <c r="W754" s="1244"/>
      <c r="X754" s="1244"/>
      <c r="Y754" s="1244"/>
      <c r="Z754" s="1244"/>
      <c r="AA754" s="1244"/>
      <c r="AB754" s="1244"/>
      <c r="AC754" s="1244"/>
      <c r="AD754" s="1211"/>
      <c r="AE754" s="1212"/>
      <c r="AF754" s="1213"/>
    </row>
    <row r="755" spans="1:32" x14ac:dyDescent="0.2">
      <c r="A755" s="352">
        <v>187</v>
      </c>
      <c r="B755" s="751"/>
      <c r="C755" s="664"/>
      <c r="D755" s="1234" t="s">
        <v>169</v>
      </c>
      <c r="E755" s="1235"/>
      <c r="F755" s="1235"/>
      <c r="G755" s="1235"/>
      <c r="H755" s="1235"/>
      <c r="I755" s="1235"/>
      <c r="J755" s="1235"/>
      <c r="K755" s="1235"/>
      <c r="L755" s="1235"/>
      <c r="M755" s="407">
        <f>SUBTOTAL(9,M756:M762)</f>
        <v>0</v>
      </c>
      <c r="N755" s="1244"/>
      <c r="O755" s="1244"/>
      <c r="P755" s="1244"/>
      <c r="Q755" s="1244"/>
      <c r="R755" s="1244"/>
      <c r="S755" s="1244"/>
      <c r="T755" s="1244"/>
      <c r="U755" s="1244"/>
      <c r="V755" s="1244"/>
      <c r="W755" s="1244"/>
      <c r="X755" s="1244"/>
      <c r="Y755" s="1244"/>
      <c r="Z755" s="1244"/>
      <c r="AA755" s="1244"/>
      <c r="AB755" s="1244"/>
      <c r="AC755" s="1244"/>
      <c r="AD755" s="1211"/>
      <c r="AE755" s="1212"/>
      <c r="AF755" s="1213"/>
    </row>
    <row r="756" spans="1:32" x14ac:dyDescent="0.2">
      <c r="A756" s="352">
        <v>188</v>
      </c>
      <c r="B756" s="751"/>
      <c r="C756" s="664"/>
      <c r="D756" s="664"/>
      <c r="E756" s="664"/>
      <c r="F756" s="1216" t="s">
        <v>170</v>
      </c>
      <c r="G756" s="1217"/>
      <c r="H756" s="1217"/>
      <c r="I756" s="1217"/>
      <c r="J756" s="1217"/>
      <c r="K756" s="1217"/>
      <c r="L756" s="1217"/>
      <c r="M756" s="698">
        <v>0</v>
      </c>
      <c r="N756" s="1244"/>
      <c r="O756" s="1244"/>
      <c r="P756" s="1244"/>
      <c r="Q756" s="1244"/>
      <c r="R756" s="1244"/>
      <c r="S756" s="1244"/>
      <c r="T756" s="1244"/>
      <c r="U756" s="1244"/>
      <c r="V756" s="1244"/>
      <c r="W756" s="1244"/>
      <c r="X756" s="1244"/>
      <c r="Y756" s="1244"/>
      <c r="Z756" s="1244"/>
      <c r="AA756" s="1244"/>
      <c r="AB756" s="1244"/>
      <c r="AC756" s="1244"/>
      <c r="AD756" s="1211"/>
      <c r="AE756" s="1212"/>
      <c r="AF756" s="1213"/>
    </row>
    <row r="757" spans="1:32" ht="27.75" customHeight="1" x14ac:dyDescent="0.2">
      <c r="A757" s="352">
        <v>189</v>
      </c>
      <c r="B757" s="751"/>
      <c r="C757" s="664"/>
      <c r="D757" s="664"/>
      <c r="E757" s="664"/>
      <c r="F757" s="1216" t="s">
        <v>448</v>
      </c>
      <c r="G757" s="1217"/>
      <c r="H757" s="1217"/>
      <c r="I757" s="1217"/>
      <c r="J757" s="1217"/>
      <c r="K757" s="1217"/>
      <c r="L757" s="1217"/>
      <c r="M757" s="698">
        <v>0</v>
      </c>
      <c r="N757" s="1244"/>
      <c r="O757" s="1244"/>
      <c r="P757" s="1244"/>
      <c r="Q757" s="1244"/>
      <c r="R757" s="1244"/>
      <c r="S757" s="1244"/>
      <c r="T757" s="1244"/>
      <c r="U757" s="1244"/>
      <c r="V757" s="1244"/>
      <c r="W757" s="1244"/>
      <c r="X757" s="1244"/>
      <c r="Y757" s="1244"/>
      <c r="Z757" s="1244"/>
      <c r="AA757" s="1244"/>
      <c r="AB757" s="1244"/>
      <c r="AC757" s="1244"/>
      <c r="AD757" s="1211"/>
      <c r="AE757" s="1212"/>
      <c r="AF757" s="1213"/>
    </row>
    <row r="758" spans="1:32" ht="45" customHeight="1" x14ac:dyDescent="0.2">
      <c r="A758" s="352">
        <v>189</v>
      </c>
      <c r="B758" s="751"/>
      <c r="C758" s="664"/>
      <c r="D758" s="664"/>
      <c r="E758" s="664"/>
      <c r="F758" s="1216" t="s">
        <v>452</v>
      </c>
      <c r="G758" s="1217"/>
      <c r="H758" s="1217"/>
      <c r="I758" s="1217"/>
      <c r="J758" s="1217"/>
      <c r="K758" s="1217"/>
      <c r="L758" s="1217"/>
      <c r="M758" s="698">
        <v>0</v>
      </c>
      <c r="N758" s="1244"/>
      <c r="O758" s="1244"/>
      <c r="P758" s="1244"/>
      <c r="Q758" s="1244"/>
      <c r="R758" s="1244"/>
      <c r="S758" s="1244"/>
      <c r="T758" s="1244"/>
      <c r="U758" s="1244"/>
      <c r="V758" s="1244"/>
      <c r="W758" s="1244"/>
      <c r="X758" s="1244"/>
      <c r="Y758" s="1244"/>
      <c r="Z758" s="1244"/>
      <c r="AA758" s="1244"/>
      <c r="AB758" s="1244"/>
      <c r="AC758" s="1244"/>
      <c r="AD758" s="1211"/>
      <c r="AE758" s="1212"/>
      <c r="AF758" s="1213"/>
    </row>
    <row r="759" spans="1:32" ht="27.75" customHeight="1" x14ac:dyDescent="0.2">
      <c r="A759" s="352">
        <v>189</v>
      </c>
      <c r="B759" s="751"/>
      <c r="C759" s="664"/>
      <c r="D759" s="664"/>
      <c r="E759" s="664"/>
      <c r="F759" s="1216" t="s">
        <v>171</v>
      </c>
      <c r="G759" s="1217"/>
      <c r="H759" s="1217"/>
      <c r="I759" s="1217"/>
      <c r="J759" s="1217"/>
      <c r="K759" s="1217"/>
      <c r="L759" s="1217"/>
      <c r="M759" s="698">
        <v>0</v>
      </c>
      <c r="N759" s="1244"/>
      <c r="O759" s="1244"/>
      <c r="P759" s="1244"/>
      <c r="Q759" s="1244"/>
      <c r="R759" s="1244"/>
      <c r="S759" s="1244"/>
      <c r="T759" s="1244"/>
      <c r="U759" s="1244"/>
      <c r="V759" s="1244"/>
      <c r="W759" s="1244"/>
      <c r="X759" s="1244"/>
      <c r="Y759" s="1244"/>
      <c r="Z759" s="1244"/>
      <c r="AA759" s="1244"/>
      <c r="AB759" s="1244"/>
      <c r="AC759" s="1244"/>
      <c r="AD759" s="1211"/>
      <c r="AE759" s="1212"/>
      <c r="AF759" s="1213"/>
    </row>
    <row r="760" spans="1:32" ht="45" customHeight="1" x14ac:dyDescent="0.2">
      <c r="A760" s="352">
        <v>189</v>
      </c>
      <c r="B760" s="751"/>
      <c r="C760" s="664"/>
      <c r="D760" s="664"/>
      <c r="E760" s="664"/>
      <c r="F760" s="1216" t="s">
        <v>172</v>
      </c>
      <c r="G760" s="1217"/>
      <c r="H760" s="1217"/>
      <c r="I760" s="1217"/>
      <c r="J760" s="1217"/>
      <c r="K760" s="1217"/>
      <c r="L760" s="1217"/>
      <c r="M760" s="698">
        <v>0</v>
      </c>
      <c r="N760" s="1244"/>
      <c r="O760" s="1244"/>
      <c r="P760" s="1244"/>
      <c r="Q760" s="1244"/>
      <c r="R760" s="1244"/>
      <c r="S760" s="1244"/>
      <c r="T760" s="1244"/>
      <c r="U760" s="1244"/>
      <c r="V760" s="1244"/>
      <c r="W760" s="1244"/>
      <c r="X760" s="1244"/>
      <c r="Y760" s="1244"/>
      <c r="Z760" s="1244"/>
      <c r="AA760" s="1244"/>
      <c r="AB760" s="1244"/>
      <c r="AC760" s="1244"/>
      <c r="AD760" s="1211"/>
      <c r="AE760" s="1212"/>
      <c r="AF760" s="1213"/>
    </row>
    <row r="761" spans="1:32" ht="27.75" customHeight="1" x14ac:dyDescent="0.2">
      <c r="A761" s="352">
        <v>189</v>
      </c>
      <c r="B761" s="751"/>
      <c r="C761" s="664"/>
      <c r="D761" s="664"/>
      <c r="E761" s="664"/>
      <c r="F761" s="1216" t="s">
        <v>449</v>
      </c>
      <c r="G761" s="1217"/>
      <c r="H761" s="1217"/>
      <c r="I761" s="1217"/>
      <c r="J761" s="1217"/>
      <c r="K761" s="1217"/>
      <c r="L761" s="1217"/>
      <c r="M761" s="698">
        <v>0</v>
      </c>
      <c r="N761" s="1244"/>
      <c r="O761" s="1244"/>
      <c r="P761" s="1244"/>
      <c r="Q761" s="1244"/>
      <c r="R761" s="1244"/>
      <c r="S761" s="1244"/>
      <c r="T761" s="1244"/>
      <c r="U761" s="1244"/>
      <c r="V761" s="1244"/>
      <c r="W761" s="1244"/>
      <c r="X761" s="1244"/>
      <c r="Y761" s="1244"/>
      <c r="Z761" s="1244"/>
      <c r="AA761" s="1244"/>
      <c r="AB761" s="1244"/>
      <c r="AC761" s="1244"/>
      <c r="AD761" s="1211"/>
      <c r="AE761" s="1212"/>
      <c r="AF761" s="1213"/>
    </row>
    <row r="762" spans="1:32" x14ac:dyDescent="0.2">
      <c r="A762" s="352">
        <v>189</v>
      </c>
      <c r="B762" s="751"/>
      <c r="C762" s="664"/>
      <c r="D762" s="664"/>
      <c r="E762" s="664"/>
      <c r="F762" s="1216" t="s">
        <v>173</v>
      </c>
      <c r="G762" s="1217"/>
      <c r="H762" s="1217"/>
      <c r="I762" s="1217"/>
      <c r="J762" s="1217"/>
      <c r="K762" s="1217"/>
      <c r="L762" s="1217"/>
      <c r="M762" s="698">
        <v>0</v>
      </c>
      <c r="N762" s="1244"/>
      <c r="O762" s="1244"/>
      <c r="P762" s="1244"/>
      <c r="Q762" s="1244"/>
      <c r="R762" s="1244"/>
      <c r="S762" s="1244"/>
      <c r="T762" s="1244"/>
      <c r="U762" s="1244"/>
      <c r="V762" s="1244"/>
      <c r="W762" s="1244"/>
      <c r="X762" s="1244"/>
      <c r="Y762" s="1244"/>
      <c r="Z762" s="1244"/>
      <c r="AA762" s="1244"/>
      <c r="AB762" s="1244"/>
      <c r="AC762" s="1244"/>
      <c r="AD762" s="1211"/>
      <c r="AE762" s="1212"/>
      <c r="AF762" s="1213"/>
    </row>
    <row r="763" spans="1:32" x14ac:dyDescent="0.2">
      <c r="A763" s="352">
        <v>187</v>
      </c>
      <c r="B763" s="751"/>
      <c r="C763" s="664"/>
      <c r="D763" s="1234" t="s">
        <v>174</v>
      </c>
      <c r="E763" s="1235"/>
      <c r="F763" s="1235"/>
      <c r="G763" s="1235"/>
      <c r="H763" s="1235"/>
      <c r="I763" s="1235"/>
      <c r="J763" s="1235"/>
      <c r="K763" s="1235"/>
      <c r="L763" s="1235"/>
      <c r="M763" s="407">
        <f>SUBTOTAL(9,M764:M770)</f>
        <v>0</v>
      </c>
      <c r="N763" s="1244"/>
      <c r="O763" s="1244"/>
      <c r="P763" s="1244"/>
      <c r="Q763" s="1244"/>
      <c r="R763" s="1244"/>
      <c r="S763" s="1244"/>
      <c r="T763" s="1244"/>
      <c r="U763" s="1244"/>
      <c r="V763" s="1244"/>
      <c r="W763" s="1244"/>
      <c r="X763" s="1244"/>
      <c r="Y763" s="1244"/>
      <c r="Z763" s="1244"/>
      <c r="AA763" s="1244"/>
      <c r="AB763" s="1244"/>
      <c r="AC763" s="1244"/>
      <c r="AD763" s="1211"/>
      <c r="AE763" s="1212"/>
      <c r="AF763" s="1213"/>
    </row>
    <row r="764" spans="1:32" x14ac:dyDescent="0.2">
      <c r="A764" s="352">
        <v>188</v>
      </c>
      <c r="B764" s="751"/>
      <c r="C764" s="664"/>
      <c r="D764" s="664"/>
      <c r="E764" s="664"/>
      <c r="F764" s="1216" t="s">
        <v>175</v>
      </c>
      <c r="G764" s="1217"/>
      <c r="H764" s="1217"/>
      <c r="I764" s="1217"/>
      <c r="J764" s="1217"/>
      <c r="K764" s="1217"/>
      <c r="L764" s="1217"/>
      <c r="M764" s="698">
        <v>0</v>
      </c>
      <c r="N764" s="1244"/>
      <c r="O764" s="1244"/>
      <c r="P764" s="1244"/>
      <c r="Q764" s="1244"/>
      <c r="R764" s="1244"/>
      <c r="S764" s="1244"/>
      <c r="T764" s="1244"/>
      <c r="U764" s="1244"/>
      <c r="V764" s="1244"/>
      <c r="W764" s="1244"/>
      <c r="X764" s="1244"/>
      <c r="Y764" s="1244"/>
      <c r="Z764" s="1244"/>
      <c r="AA764" s="1244"/>
      <c r="AB764" s="1244"/>
      <c r="AC764" s="1244"/>
      <c r="AD764" s="1211"/>
      <c r="AE764" s="1212"/>
      <c r="AF764" s="1213"/>
    </row>
    <row r="765" spans="1:32" ht="27.75" customHeight="1" x14ac:dyDescent="0.2">
      <c r="A765" s="352">
        <v>189</v>
      </c>
      <c r="B765" s="751"/>
      <c r="C765" s="664"/>
      <c r="D765" s="664"/>
      <c r="E765" s="664"/>
      <c r="F765" s="1216" t="s">
        <v>176</v>
      </c>
      <c r="G765" s="1217"/>
      <c r="H765" s="1217"/>
      <c r="I765" s="1217"/>
      <c r="J765" s="1217"/>
      <c r="K765" s="1217"/>
      <c r="L765" s="1217"/>
      <c r="M765" s="698">
        <v>0</v>
      </c>
      <c r="N765" s="1244"/>
      <c r="O765" s="1244"/>
      <c r="P765" s="1244"/>
      <c r="Q765" s="1244"/>
      <c r="R765" s="1244"/>
      <c r="S765" s="1244"/>
      <c r="T765" s="1244"/>
      <c r="U765" s="1244"/>
      <c r="V765" s="1244"/>
      <c r="W765" s="1244"/>
      <c r="X765" s="1244"/>
      <c r="Y765" s="1244"/>
      <c r="Z765" s="1244"/>
      <c r="AA765" s="1244"/>
      <c r="AB765" s="1244"/>
      <c r="AC765" s="1244"/>
      <c r="AD765" s="1211"/>
      <c r="AE765" s="1212"/>
      <c r="AF765" s="1213"/>
    </row>
    <row r="766" spans="1:32" ht="45" customHeight="1" x14ac:dyDescent="0.2">
      <c r="A766" s="352">
        <v>189</v>
      </c>
      <c r="B766" s="751"/>
      <c r="C766" s="664"/>
      <c r="D766" s="664"/>
      <c r="E766" s="664"/>
      <c r="F766" s="1216" t="s">
        <v>453</v>
      </c>
      <c r="G766" s="1217"/>
      <c r="H766" s="1217"/>
      <c r="I766" s="1217"/>
      <c r="J766" s="1217"/>
      <c r="K766" s="1217"/>
      <c r="L766" s="1217"/>
      <c r="M766" s="698">
        <v>0</v>
      </c>
      <c r="N766" s="1244"/>
      <c r="O766" s="1244"/>
      <c r="P766" s="1244"/>
      <c r="Q766" s="1244"/>
      <c r="R766" s="1244"/>
      <c r="S766" s="1244"/>
      <c r="T766" s="1244"/>
      <c r="U766" s="1244"/>
      <c r="V766" s="1244"/>
      <c r="W766" s="1244"/>
      <c r="X766" s="1244"/>
      <c r="Y766" s="1244"/>
      <c r="Z766" s="1244"/>
      <c r="AA766" s="1244"/>
      <c r="AB766" s="1244"/>
      <c r="AC766" s="1244"/>
      <c r="AD766" s="1211"/>
      <c r="AE766" s="1212"/>
      <c r="AF766" s="1213"/>
    </row>
    <row r="767" spans="1:32" ht="27.75" customHeight="1" x14ac:dyDescent="0.2">
      <c r="A767" s="352">
        <v>189</v>
      </c>
      <c r="B767" s="751"/>
      <c r="C767" s="664"/>
      <c r="D767" s="664"/>
      <c r="E767" s="664"/>
      <c r="F767" s="1216" t="s">
        <v>177</v>
      </c>
      <c r="G767" s="1217"/>
      <c r="H767" s="1217"/>
      <c r="I767" s="1217"/>
      <c r="J767" s="1217"/>
      <c r="K767" s="1217"/>
      <c r="L767" s="1217"/>
      <c r="M767" s="698">
        <v>0</v>
      </c>
      <c r="N767" s="1244"/>
      <c r="O767" s="1244"/>
      <c r="P767" s="1244"/>
      <c r="Q767" s="1244"/>
      <c r="R767" s="1244"/>
      <c r="S767" s="1244"/>
      <c r="T767" s="1244"/>
      <c r="U767" s="1244"/>
      <c r="V767" s="1244"/>
      <c r="W767" s="1244"/>
      <c r="X767" s="1244"/>
      <c r="Y767" s="1244"/>
      <c r="Z767" s="1244"/>
      <c r="AA767" s="1244"/>
      <c r="AB767" s="1244"/>
      <c r="AC767" s="1244"/>
      <c r="AD767" s="1211"/>
      <c r="AE767" s="1212"/>
      <c r="AF767" s="1213"/>
    </row>
    <row r="768" spans="1:32" ht="45" customHeight="1" x14ac:dyDescent="0.2">
      <c r="A768" s="352">
        <v>189</v>
      </c>
      <c r="B768" s="751"/>
      <c r="C768" s="664"/>
      <c r="D768" s="664"/>
      <c r="E768" s="664"/>
      <c r="F768" s="1216" t="s">
        <v>178</v>
      </c>
      <c r="G768" s="1217"/>
      <c r="H768" s="1217"/>
      <c r="I768" s="1217"/>
      <c r="J768" s="1217"/>
      <c r="K768" s="1217"/>
      <c r="L768" s="1217"/>
      <c r="M768" s="698">
        <v>0</v>
      </c>
      <c r="N768" s="1244"/>
      <c r="O768" s="1244"/>
      <c r="P768" s="1244"/>
      <c r="Q768" s="1244"/>
      <c r="R768" s="1244"/>
      <c r="S768" s="1244"/>
      <c r="T768" s="1244"/>
      <c r="U768" s="1244"/>
      <c r="V768" s="1244"/>
      <c r="W768" s="1244"/>
      <c r="X768" s="1244"/>
      <c r="Y768" s="1244"/>
      <c r="Z768" s="1244"/>
      <c r="AA768" s="1244"/>
      <c r="AB768" s="1244"/>
      <c r="AC768" s="1244"/>
      <c r="AD768" s="1211"/>
      <c r="AE768" s="1212"/>
      <c r="AF768" s="1213"/>
    </row>
    <row r="769" spans="1:67" ht="27.75" customHeight="1" x14ac:dyDescent="0.2">
      <c r="A769" s="352">
        <v>189</v>
      </c>
      <c r="B769" s="751"/>
      <c r="C769" s="664"/>
      <c r="D769" s="664"/>
      <c r="E769" s="665"/>
      <c r="F769" s="1216" t="s">
        <v>450</v>
      </c>
      <c r="G769" s="1217"/>
      <c r="H769" s="1217"/>
      <c r="I769" s="1217"/>
      <c r="J769" s="1217"/>
      <c r="K769" s="1217"/>
      <c r="L769" s="1217"/>
      <c r="M769" s="698">
        <v>0</v>
      </c>
      <c r="N769" s="1244"/>
      <c r="O769" s="1244"/>
      <c r="P769" s="1244"/>
      <c r="Q769" s="1244"/>
      <c r="R769" s="1244"/>
      <c r="S769" s="1244"/>
      <c r="T769" s="1244"/>
      <c r="U769" s="1244"/>
      <c r="V769" s="1244"/>
      <c r="W769" s="1244"/>
      <c r="X769" s="1244"/>
      <c r="Y769" s="1244"/>
      <c r="Z769" s="1244"/>
      <c r="AA769" s="1244"/>
      <c r="AB769" s="1244"/>
      <c r="AC769" s="1244"/>
      <c r="AD769" s="1211"/>
      <c r="AE769" s="1212"/>
      <c r="AF769" s="1213"/>
    </row>
    <row r="770" spans="1:67" x14ac:dyDescent="0.2">
      <c r="A770" s="352">
        <v>189</v>
      </c>
      <c r="B770" s="583"/>
      <c r="C770" s="653"/>
      <c r="D770" s="653"/>
      <c r="E770" s="654"/>
      <c r="F770" s="1216" t="s">
        <v>179</v>
      </c>
      <c r="G770" s="1217"/>
      <c r="H770" s="1217"/>
      <c r="I770" s="1217"/>
      <c r="J770" s="1217"/>
      <c r="K770" s="1217"/>
      <c r="L770" s="1217"/>
      <c r="M770" s="698">
        <v>0</v>
      </c>
      <c r="N770" s="961"/>
      <c r="O770" s="961"/>
      <c r="P770" s="961"/>
      <c r="Q770" s="961"/>
      <c r="R770" s="961"/>
      <c r="S770" s="961"/>
      <c r="T770" s="961"/>
      <c r="U770" s="961"/>
      <c r="V770" s="961"/>
      <c r="W770" s="961"/>
      <c r="X770" s="961"/>
      <c r="Y770" s="961"/>
      <c r="Z770" s="961"/>
      <c r="AA770" s="961"/>
      <c r="AB770" s="961"/>
      <c r="AC770" s="961"/>
      <c r="AD770" s="1211"/>
      <c r="AE770" s="1212"/>
      <c r="AF770" s="1213"/>
    </row>
    <row r="771" spans="1:67" ht="7.5" hidden="1" customHeight="1" x14ac:dyDescent="0.2">
      <c r="A771" s="352"/>
      <c r="B771" s="1239"/>
      <c r="C771" s="1240"/>
      <c r="D771" s="1240"/>
      <c r="E771" s="1240"/>
      <c r="F771" s="1240"/>
      <c r="G771" s="1240"/>
      <c r="H771" s="1240"/>
      <c r="I771" s="1240"/>
      <c r="J771" s="1240"/>
      <c r="K771" s="1240"/>
      <c r="L771" s="1240"/>
      <c r="M771" s="1240"/>
      <c r="N771" s="1240"/>
      <c r="O771" s="1240"/>
      <c r="P771" s="1240"/>
      <c r="Q771" s="1240"/>
      <c r="R771" s="1240"/>
      <c r="S771" s="1240"/>
      <c r="T771" s="1240"/>
      <c r="U771" s="1240"/>
      <c r="V771" s="1240"/>
      <c r="W771" s="1240"/>
      <c r="X771" s="1240"/>
      <c r="Y771" s="1240"/>
      <c r="Z771" s="1240"/>
      <c r="AA771" s="1240"/>
      <c r="AB771" s="1240"/>
      <c r="AC771" s="1240"/>
      <c r="AD771" s="1240"/>
      <c r="AE771" s="1240"/>
      <c r="AF771" s="1241"/>
    </row>
    <row r="772" spans="1:67" ht="22.5" customHeight="1" x14ac:dyDescent="0.2">
      <c r="A772" s="352">
        <v>323</v>
      </c>
      <c r="B772" s="1218" t="s">
        <v>180</v>
      </c>
      <c r="C772" s="1219"/>
      <c r="D772" s="1219"/>
      <c r="E772" s="1219"/>
      <c r="F772" s="1219"/>
      <c r="G772" s="1219"/>
      <c r="H772" s="1219"/>
      <c r="I772" s="1219"/>
      <c r="J772" s="1219"/>
      <c r="K772" s="1219"/>
      <c r="L772" s="1219"/>
      <c r="M772" s="407">
        <f>SUBTOTAL(9,M745:M770)</f>
        <v>0</v>
      </c>
      <c r="N772" s="410">
        <f t="shared" ref="N772:AC772" si="173">SUBTOTAL(9,N745:N770)</f>
        <v>0</v>
      </c>
      <c r="O772" s="414">
        <f t="shared" si="173"/>
        <v>0</v>
      </c>
      <c r="P772" s="413">
        <f t="shared" si="173"/>
        <v>0</v>
      </c>
      <c r="Q772" s="415">
        <f t="shared" si="173"/>
        <v>0</v>
      </c>
      <c r="R772" s="414">
        <f t="shared" si="173"/>
        <v>0</v>
      </c>
      <c r="S772" s="413">
        <f t="shared" si="173"/>
        <v>0</v>
      </c>
      <c r="T772" s="414">
        <f t="shared" si="173"/>
        <v>0</v>
      </c>
      <c r="U772" s="413">
        <f t="shared" si="173"/>
        <v>0</v>
      </c>
      <c r="V772" s="414">
        <f t="shared" si="173"/>
        <v>0</v>
      </c>
      <c r="W772" s="413">
        <f t="shared" si="173"/>
        <v>0</v>
      </c>
      <c r="X772" s="414">
        <f t="shared" si="173"/>
        <v>0</v>
      </c>
      <c r="Y772" s="413">
        <f t="shared" si="173"/>
        <v>0</v>
      </c>
      <c r="Z772" s="414">
        <f t="shared" si="173"/>
        <v>0</v>
      </c>
      <c r="AA772" s="413">
        <f t="shared" si="173"/>
        <v>0</v>
      </c>
      <c r="AB772" s="424">
        <f t="shared" si="173"/>
        <v>0</v>
      </c>
      <c r="AC772" s="407">
        <f t="shared" si="173"/>
        <v>0</v>
      </c>
      <c r="AD772" s="1212"/>
      <c r="AE772" s="1212"/>
      <c r="AF772" s="1213"/>
    </row>
    <row r="773" spans="1:67" s="373" customFormat="1" hidden="1" x14ac:dyDescent="0.2">
      <c r="A773" s="372"/>
      <c r="B773" s="1342"/>
      <c r="C773" s="898"/>
      <c r="D773" s="898"/>
      <c r="E773" s="898"/>
      <c r="F773" s="898"/>
      <c r="G773" s="898"/>
      <c r="H773" s="898"/>
      <c r="I773" s="898"/>
      <c r="J773" s="898"/>
      <c r="K773" s="898"/>
      <c r="L773" s="898"/>
      <c r="M773" s="898"/>
      <c r="N773" s="898"/>
      <c r="O773" s="898"/>
      <c r="P773" s="898"/>
      <c r="Q773" s="898"/>
      <c r="R773" s="898"/>
      <c r="S773" s="898"/>
      <c r="T773" s="898"/>
      <c r="U773" s="898"/>
      <c r="V773" s="898"/>
      <c r="W773" s="898"/>
      <c r="X773" s="898"/>
      <c r="Y773" s="898"/>
      <c r="Z773" s="898"/>
      <c r="AA773" s="898"/>
      <c r="AB773" s="898"/>
      <c r="AC773" s="898"/>
      <c r="AD773" s="898"/>
      <c r="AE773" s="898"/>
      <c r="AF773" s="899"/>
      <c r="AG773" s="351"/>
      <c r="AH773" s="351"/>
      <c r="AI773" s="351"/>
      <c r="AJ773" s="351"/>
      <c r="AK773" s="351"/>
      <c r="AL773" s="351"/>
      <c r="AM773" s="351"/>
      <c r="AN773" s="351"/>
      <c r="AO773" s="351"/>
      <c r="AP773" s="351"/>
      <c r="AQ773" s="351"/>
      <c r="AR773" s="351"/>
      <c r="AS773" s="351"/>
      <c r="AT773" s="351"/>
      <c r="AU773" s="351"/>
      <c r="AV773" s="351"/>
      <c r="AW773" s="351"/>
      <c r="AX773" s="351"/>
      <c r="AY773" s="351"/>
      <c r="AZ773" s="351"/>
      <c r="BA773" s="351"/>
      <c r="BB773" s="351"/>
      <c r="BC773" s="351"/>
      <c r="BD773" s="351"/>
      <c r="BE773" s="351"/>
      <c r="BF773" s="351"/>
      <c r="BG773" s="351"/>
      <c r="BH773" s="351"/>
      <c r="BI773" s="351"/>
      <c r="BJ773" s="351"/>
      <c r="BK773" s="351"/>
      <c r="BL773" s="351"/>
      <c r="BM773" s="351"/>
      <c r="BN773" s="351"/>
      <c r="BO773" s="351"/>
    </row>
    <row r="774" spans="1:67" s="373" customFormat="1" hidden="1" x14ac:dyDescent="0.2">
      <c r="A774" s="372"/>
      <c r="B774" s="903"/>
      <c r="C774" s="904"/>
      <c r="D774" s="904"/>
      <c r="E774" s="904"/>
      <c r="F774" s="904"/>
      <c r="G774" s="904"/>
      <c r="H774" s="904"/>
      <c r="I774" s="904"/>
      <c r="J774" s="904"/>
      <c r="K774" s="904"/>
      <c r="L774" s="904"/>
      <c r="M774" s="904"/>
      <c r="N774" s="904"/>
      <c r="O774" s="904"/>
      <c r="P774" s="904"/>
      <c r="Q774" s="904"/>
      <c r="R774" s="904"/>
      <c r="S774" s="904"/>
      <c r="T774" s="904"/>
      <c r="U774" s="904"/>
      <c r="V774" s="904"/>
      <c r="W774" s="904"/>
      <c r="X774" s="904"/>
      <c r="Y774" s="904"/>
      <c r="Z774" s="904"/>
      <c r="AA774" s="904"/>
      <c r="AB774" s="904"/>
      <c r="AC774" s="904"/>
      <c r="AD774" s="904"/>
      <c r="AE774" s="904"/>
      <c r="AF774" s="905"/>
      <c r="AG774" s="351"/>
      <c r="AH774" s="351"/>
      <c r="AI774" s="351"/>
      <c r="AJ774" s="351"/>
      <c r="AK774" s="351"/>
      <c r="AL774" s="351"/>
      <c r="AM774" s="351"/>
      <c r="AN774" s="351"/>
      <c r="AO774" s="351"/>
      <c r="AP774" s="351"/>
      <c r="AQ774" s="351"/>
      <c r="AR774" s="351"/>
      <c r="AS774" s="351"/>
      <c r="AT774" s="351"/>
      <c r="AU774" s="351"/>
      <c r="AV774" s="351"/>
      <c r="AW774" s="351"/>
      <c r="AX774" s="351"/>
      <c r="AY774" s="351"/>
      <c r="AZ774" s="351"/>
      <c r="BA774" s="351"/>
      <c r="BB774" s="351"/>
      <c r="BC774" s="351"/>
      <c r="BD774" s="351"/>
      <c r="BE774" s="351"/>
      <c r="BF774" s="351"/>
      <c r="BG774" s="351"/>
      <c r="BH774" s="351"/>
      <c r="BI774" s="351"/>
      <c r="BJ774" s="351"/>
      <c r="BK774" s="351"/>
      <c r="BL774" s="351"/>
      <c r="BM774" s="351"/>
      <c r="BN774" s="351"/>
      <c r="BO774" s="351"/>
    </row>
    <row r="775" spans="1:67" s="373" customFormat="1" hidden="1" x14ac:dyDescent="0.2">
      <c r="A775" s="374"/>
      <c r="B775" s="1346" t="s">
        <v>191</v>
      </c>
      <c r="C775" s="1347"/>
      <c r="D775" s="1347"/>
      <c r="E775" s="1347"/>
      <c r="F775" s="1347"/>
      <c r="G775" s="1347"/>
      <c r="H775" s="1347"/>
      <c r="I775" s="1347"/>
      <c r="J775" s="1347"/>
      <c r="K775" s="1347"/>
      <c r="L775" s="1347"/>
      <c r="M775" s="1347"/>
      <c r="N775" s="1347"/>
      <c r="O775" s="1347"/>
      <c r="P775" s="1347"/>
      <c r="Q775" s="1347"/>
      <c r="R775" s="1347"/>
      <c r="S775" s="1347"/>
      <c r="T775" s="1347"/>
      <c r="U775" s="1347"/>
      <c r="V775" s="1347"/>
      <c r="W775" s="1347"/>
      <c r="X775" s="1347"/>
      <c r="Y775" s="1347"/>
      <c r="Z775" s="1347"/>
      <c r="AA775" s="1347"/>
      <c r="AB775" s="1347"/>
      <c r="AC775" s="1347"/>
      <c r="AD775" s="1347"/>
      <c r="AE775" s="1347"/>
      <c r="AF775" s="1348"/>
      <c r="AG775" s="351"/>
      <c r="AH775" s="351"/>
      <c r="AI775" s="351"/>
      <c r="AJ775" s="351"/>
      <c r="AK775" s="351"/>
      <c r="AL775" s="351"/>
      <c r="AM775" s="351"/>
      <c r="AN775" s="351"/>
      <c r="AO775" s="351"/>
      <c r="AP775" s="351"/>
      <c r="AQ775" s="351"/>
      <c r="AR775" s="351"/>
      <c r="AS775" s="351"/>
      <c r="AT775" s="351"/>
      <c r="AU775" s="351"/>
      <c r="AV775" s="351"/>
      <c r="AW775" s="351"/>
      <c r="AX775" s="351"/>
      <c r="AY775" s="351"/>
      <c r="AZ775" s="351"/>
      <c r="BA775" s="351"/>
      <c r="BB775" s="351"/>
      <c r="BC775" s="351"/>
      <c r="BD775" s="351"/>
      <c r="BE775" s="351"/>
      <c r="BF775" s="351"/>
      <c r="BG775" s="351"/>
      <c r="BH775" s="351"/>
      <c r="BI775" s="351"/>
      <c r="BJ775" s="351"/>
      <c r="BK775" s="351"/>
      <c r="BL775" s="351"/>
      <c r="BM775" s="351"/>
      <c r="BN775" s="351"/>
      <c r="BO775" s="351"/>
    </row>
    <row r="776" spans="1:67" s="373" customFormat="1" ht="12.75" customHeight="1" x14ac:dyDescent="0.2">
      <c r="A776" s="374"/>
      <c r="B776" s="1349"/>
      <c r="C776" s="1350"/>
      <c r="D776" s="1350"/>
      <c r="E776" s="1350"/>
      <c r="F776" s="1350"/>
      <c r="G776" s="1350"/>
      <c r="H776" s="1350"/>
      <c r="I776" s="1350"/>
      <c r="J776" s="1350"/>
      <c r="K776" s="1350"/>
      <c r="L776" s="1350"/>
      <c r="M776" s="1350"/>
      <c r="N776" s="1350"/>
      <c r="O776" s="1350"/>
      <c r="P776" s="1350"/>
      <c r="Q776" s="1350"/>
      <c r="R776" s="1350"/>
      <c r="S776" s="1350"/>
      <c r="T776" s="1350"/>
      <c r="U776" s="1350"/>
      <c r="V776" s="1350"/>
      <c r="W776" s="1350"/>
      <c r="X776" s="1350"/>
      <c r="Y776" s="1350"/>
      <c r="Z776" s="1350"/>
      <c r="AA776" s="1350"/>
      <c r="AB776" s="1350"/>
      <c r="AC776" s="1350"/>
      <c r="AD776" s="1350"/>
      <c r="AE776" s="1350"/>
      <c r="AF776" s="1351"/>
      <c r="AG776" s="351"/>
      <c r="AH776" s="351"/>
      <c r="AI776" s="351"/>
      <c r="AJ776" s="351"/>
      <c r="AK776" s="351"/>
      <c r="AL776" s="351"/>
      <c r="AM776" s="351"/>
      <c r="AN776" s="351"/>
      <c r="AO776" s="351"/>
      <c r="AP776" s="351"/>
      <c r="AQ776" s="351"/>
      <c r="AR776" s="351"/>
      <c r="AS776" s="351"/>
      <c r="AT776" s="351"/>
      <c r="AU776" s="351"/>
      <c r="AV776" s="351"/>
      <c r="AW776" s="351"/>
      <c r="AX776" s="351"/>
      <c r="AY776" s="351"/>
      <c r="AZ776" s="351"/>
      <c r="BA776" s="351"/>
      <c r="BB776" s="351"/>
      <c r="BC776" s="351"/>
      <c r="BD776" s="351"/>
      <c r="BE776" s="351"/>
      <c r="BF776" s="351"/>
      <c r="BG776" s="351"/>
      <c r="BH776" s="351"/>
      <c r="BI776" s="351"/>
      <c r="BJ776" s="351"/>
      <c r="BK776" s="351"/>
      <c r="BL776" s="351"/>
      <c r="BM776" s="351"/>
      <c r="BN776" s="351"/>
      <c r="BO776" s="351"/>
    </row>
    <row r="777" spans="1:67" ht="22.5" customHeight="1" outlineLevel="1" x14ac:dyDescent="0.2">
      <c r="A777" s="375"/>
      <c r="B777" s="1352"/>
      <c r="C777" s="1353"/>
      <c r="D777" s="1353"/>
      <c r="E777" s="1353"/>
      <c r="F777" s="1353"/>
      <c r="G777" s="1353"/>
      <c r="H777" s="1353"/>
      <c r="I777" s="1353"/>
      <c r="J777" s="1353"/>
      <c r="K777" s="1353"/>
      <c r="L777" s="1353"/>
      <c r="M777" s="1353"/>
      <c r="N777" s="1353"/>
      <c r="O777" s="1353"/>
      <c r="P777" s="1353"/>
      <c r="Q777" s="1353"/>
      <c r="R777" s="1353"/>
      <c r="S777" s="1353"/>
      <c r="T777" s="1353"/>
      <c r="U777" s="1353"/>
      <c r="V777" s="1353"/>
      <c r="W777" s="1353"/>
      <c r="X777" s="1353"/>
      <c r="Y777" s="1353"/>
      <c r="Z777" s="1353"/>
      <c r="AA777" s="1353"/>
      <c r="AB777" s="1353"/>
      <c r="AC777" s="1353"/>
      <c r="AD777" s="1353"/>
      <c r="AE777" s="1353"/>
      <c r="AF777" s="1354"/>
    </row>
    <row r="778" spans="1:67" s="351" customFormat="1" ht="7.5" hidden="1" customHeight="1" outlineLevel="2" x14ac:dyDescent="0.2">
      <c r="A778" s="376"/>
      <c r="B778" s="756"/>
      <c r="C778" s="377"/>
      <c r="D778" s="377"/>
      <c r="E778" s="377"/>
      <c r="F778" s="378"/>
      <c r="G778" s="378"/>
      <c r="H778" s="378"/>
      <c r="I778" s="378"/>
      <c r="J778" s="378"/>
      <c r="K778" s="378"/>
      <c r="L778" s="378"/>
      <c r="M778" s="377"/>
      <c r="N778" s="377"/>
      <c r="O778" s="377"/>
      <c r="P778" s="377"/>
      <c r="Q778" s="377"/>
      <c r="R778" s="377"/>
      <c r="S778" s="377"/>
      <c r="T778" s="377"/>
      <c r="U778" s="377"/>
      <c r="V778" s="377"/>
      <c r="W778" s="377"/>
      <c r="X778" s="377"/>
      <c r="Y778" s="377"/>
      <c r="Z778" s="377"/>
      <c r="AA778" s="377"/>
      <c r="AB778" s="377"/>
      <c r="AC778" s="379"/>
      <c r="AD778" s="379"/>
      <c r="AE778" s="379"/>
      <c r="AF778" s="380"/>
    </row>
    <row r="779" spans="1:67" ht="22.5" hidden="1" customHeight="1" outlineLevel="2" collapsed="1" x14ac:dyDescent="0.2">
      <c r="A779" s="375"/>
      <c r="B779" s="1231" t="s">
        <v>0</v>
      </c>
      <c r="C779" s="1232"/>
      <c r="D779" s="1232"/>
      <c r="E779" s="1232"/>
      <c r="F779" s="1232"/>
      <c r="G779" s="1232"/>
      <c r="H779" s="1232"/>
      <c r="I779" s="1232"/>
      <c r="J779" s="1232"/>
      <c r="K779" s="1232"/>
      <c r="L779" s="1232"/>
      <c r="M779" s="1232"/>
      <c r="N779" s="1232"/>
      <c r="O779" s="1232"/>
      <c r="P779" s="1232"/>
      <c r="Q779" s="1232"/>
      <c r="R779" s="1232"/>
      <c r="S779" s="1232"/>
      <c r="T779" s="1232"/>
      <c r="U779" s="1232"/>
      <c r="V779" s="1232"/>
      <c r="W779" s="1232"/>
      <c r="X779" s="1232"/>
      <c r="Y779" s="1232"/>
      <c r="Z779" s="1232"/>
      <c r="AA779" s="1232"/>
      <c r="AB779" s="1232"/>
      <c r="AC779" s="1232"/>
      <c r="AD779" s="1232"/>
      <c r="AE779" s="1232"/>
      <c r="AF779" s="1233"/>
    </row>
    <row r="780" spans="1:67" ht="22.5" hidden="1" customHeight="1" outlineLevel="2" x14ac:dyDescent="0.2">
      <c r="A780" s="381">
        <v>100</v>
      </c>
      <c r="B780" s="1214" t="s">
        <v>1</v>
      </c>
      <c r="C780" s="1215"/>
      <c r="D780" s="1215"/>
      <c r="E780" s="1215"/>
      <c r="F780" s="1236">
        <f>F4</f>
        <v>0</v>
      </c>
      <c r="G780" s="1237"/>
      <c r="H780" s="1237"/>
      <c r="I780" s="1237"/>
      <c r="J780" s="1237"/>
      <c r="K780" s="1237"/>
      <c r="L780" s="1238"/>
      <c r="M780" s="1343" t="s">
        <v>202</v>
      </c>
      <c r="N780" s="1344"/>
      <c r="O780" s="1344"/>
      <c r="P780" s="1344"/>
      <c r="Q780" s="1344"/>
      <c r="R780" s="1344"/>
      <c r="S780" s="1344"/>
      <c r="T780" s="1344"/>
      <c r="U780" s="1344"/>
      <c r="V780" s="1344"/>
      <c r="W780" s="1344"/>
      <c r="X780" s="1344"/>
      <c r="Y780" s="1344"/>
      <c r="Z780" s="1344"/>
      <c r="AA780" s="1344"/>
      <c r="AB780" s="1344"/>
      <c r="AC780" s="1344"/>
      <c r="AD780" s="1344"/>
      <c r="AE780" s="1344"/>
      <c r="AF780" s="1345"/>
    </row>
    <row r="781" spans="1:67" ht="25.5" hidden="1" customHeight="1" outlineLevel="2" x14ac:dyDescent="0.2">
      <c r="A781" s="381">
        <v>101</v>
      </c>
      <c r="B781" s="1331" t="s">
        <v>745</v>
      </c>
      <c r="C781" s="1332"/>
      <c r="D781" s="1332"/>
      <c r="E781" s="1332"/>
      <c r="F781" s="1333">
        <f>F5</f>
        <v>0</v>
      </c>
      <c r="G781" s="1334"/>
      <c r="H781" s="1334"/>
      <c r="I781" s="1334"/>
      <c r="J781" s="1334"/>
      <c r="K781" s="1334"/>
      <c r="L781" s="1335"/>
      <c r="M781" s="1355" t="s">
        <v>352</v>
      </c>
      <c r="N781" s="595">
        <f>N5</f>
        <v>7</v>
      </c>
      <c r="O781" s="596">
        <f t="shared" ref="O781:AB781" si="174">O5</f>
        <v>14</v>
      </c>
      <c r="P781" s="596">
        <f t="shared" si="174"/>
        <v>21</v>
      </c>
      <c r="Q781" s="598">
        <f t="shared" si="174"/>
        <v>31</v>
      </c>
      <c r="R781" s="595">
        <f t="shared" si="174"/>
        <v>60</v>
      </c>
      <c r="S781" s="596">
        <f t="shared" si="174"/>
        <v>89</v>
      </c>
      <c r="T781" s="596">
        <f t="shared" si="174"/>
        <v>120</v>
      </c>
      <c r="U781" s="598">
        <f t="shared" si="174"/>
        <v>150</v>
      </c>
      <c r="V781" s="595">
        <f t="shared" si="174"/>
        <v>181</v>
      </c>
      <c r="W781" s="596">
        <f t="shared" si="174"/>
        <v>211</v>
      </c>
      <c r="X781" s="596">
        <f t="shared" si="174"/>
        <v>242</v>
      </c>
      <c r="Y781" s="598">
        <f t="shared" si="174"/>
        <v>273</v>
      </c>
      <c r="Z781" s="595">
        <f t="shared" si="174"/>
        <v>303</v>
      </c>
      <c r="AA781" s="596">
        <f t="shared" si="174"/>
        <v>334</v>
      </c>
      <c r="AB781" s="596">
        <f t="shared" si="174"/>
        <v>364</v>
      </c>
      <c r="AC781" s="1355" t="s">
        <v>3</v>
      </c>
      <c r="AD781" s="1336"/>
      <c r="AE781" s="1337"/>
      <c r="AF781" s="1337"/>
    </row>
    <row r="782" spans="1:67" ht="30" hidden="1" customHeight="1" outlineLevel="2" x14ac:dyDescent="0.2">
      <c r="A782" s="381">
        <v>102</v>
      </c>
      <c r="B782" s="1340" t="s">
        <v>2</v>
      </c>
      <c r="C782" s="1341"/>
      <c r="D782" s="1341"/>
      <c r="E782" s="1341"/>
      <c r="F782" s="1341"/>
      <c r="G782" s="1341"/>
      <c r="H782" s="1341"/>
      <c r="I782" s="1341"/>
      <c r="J782" s="1341"/>
      <c r="K782" s="1341"/>
      <c r="L782" s="1341"/>
      <c r="M782" s="1356"/>
      <c r="N782" s="585" t="str">
        <f>N6</f>
        <v>7 
(Semaine 1)</v>
      </c>
      <c r="O782" s="586" t="str">
        <f t="shared" ref="O782:AB782" si="175">O6</f>
        <v>14 
(Semaine 2)</v>
      </c>
      <c r="P782" s="586" t="str">
        <f t="shared" si="175"/>
        <v>21 
(Semaine 3)</v>
      </c>
      <c r="Q782" s="383" t="str">
        <f t="shared" si="175"/>
        <v>31 
(Semaine 4)</v>
      </c>
      <c r="R782" s="587" t="str">
        <f t="shared" si="175"/>
        <v>60 
(Mois 2)</v>
      </c>
      <c r="S782" s="586" t="str">
        <f t="shared" si="175"/>
        <v>89 
(Mois 3)</v>
      </c>
      <c r="T782" s="586" t="str">
        <f t="shared" si="175"/>
        <v>120 
(Mois 4)</v>
      </c>
      <c r="U782" s="586" t="str">
        <f t="shared" si="175"/>
        <v>150 
(Mois 5)</v>
      </c>
      <c r="V782" s="586" t="str">
        <f t="shared" si="175"/>
        <v>181 
(Mois 6)</v>
      </c>
      <c r="W782" s="586" t="str">
        <f t="shared" si="175"/>
        <v>211 
(Mois 7)</v>
      </c>
      <c r="X782" s="586" t="str">
        <f t="shared" si="175"/>
        <v>242 
(Mois 8)</v>
      </c>
      <c r="Y782" s="586" t="str">
        <f t="shared" si="175"/>
        <v>273 
(Mois 9)</v>
      </c>
      <c r="Z782" s="586" t="str">
        <f t="shared" si="175"/>
        <v>303 
(Mois 10)</v>
      </c>
      <c r="AA782" s="586" t="str">
        <f t="shared" si="175"/>
        <v>334 
(Mois 11)</v>
      </c>
      <c r="AB782" s="383" t="str">
        <f t="shared" si="175"/>
        <v>364 
(Mois 12)</v>
      </c>
      <c r="AC782" s="1356"/>
      <c r="AD782" s="1338"/>
      <c r="AE782" s="1339"/>
      <c r="AF782" s="1339"/>
    </row>
    <row r="783" spans="1:67" ht="22.5" customHeight="1" outlineLevel="1" collapsed="1" x14ac:dyDescent="0.2">
      <c r="A783" s="381">
        <v>103</v>
      </c>
      <c r="B783" s="1110" t="s">
        <v>5</v>
      </c>
      <c r="C783" s="923"/>
      <c r="D783" s="923"/>
      <c r="E783" s="923"/>
      <c r="F783" s="923"/>
      <c r="G783" s="923"/>
      <c r="H783" s="923"/>
      <c r="I783" s="923"/>
      <c r="J783" s="923"/>
      <c r="K783" s="923"/>
      <c r="L783" s="923"/>
      <c r="M783" s="923"/>
      <c r="N783" s="923"/>
      <c r="O783" s="923"/>
      <c r="P783" s="923"/>
      <c r="Q783" s="923"/>
      <c r="R783" s="923"/>
      <c r="S783" s="923"/>
      <c r="T783" s="923"/>
      <c r="U783" s="923"/>
      <c r="V783" s="923"/>
      <c r="W783" s="923"/>
      <c r="X783" s="923"/>
      <c r="Y783" s="923"/>
      <c r="Z783" s="923"/>
      <c r="AA783" s="923"/>
      <c r="AB783" s="923"/>
      <c r="AC783" s="923"/>
      <c r="AD783" s="923"/>
      <c r="AE783" s="923"/>
      <c r="AF783" s="924"/>
    </row>
    <row r="784" spans="1:67" ht="15" customHeight="1" outlineLevel="1" x14ac:dyDescent="0.2">
      <c r="A784" s="381">
        <v>104</v>
      </c>
      <c r="B784" s="666"/>
      <c r="C784" s="1365" t="s">
        <v>6</v>
      </c>
      <c r="D784" s="1366"/>
      <c r="E784" s="1366"/>
      <c r="F784" s="1366"/>
      <c r="G784" s="1366"/>
      <c r="H784" s="1366"/>
      <c r="I784" s="1366"/>
      <c r="J784" s="1366"/>
      <c r="K784" s="1366"/>
      <c r="L784" s="1366"/>
      <c r="M784" s="1366"/>
      <c r="N784" s="1366"/>
      <c r="O784" s="1366"/>
      <c r="P784" s="1366"/>
      <c r="Q784" s="1366"/>
      <c r="R784" s="1366"/>
      <c r="S784" s="1366"/>
      <c r="T784" s="1366"/>
      <c r="U784" s="1366"/>
      <c r="V784" s="1366"/>
      <c r="W784" s="1366"/>
      <c r="X784" s="1366"/>
      <c r="Y784" s="1366"/>
      <c r="Z784" s="1366"/>
      <c r="AA784" s="1366"/>
      <c r="AB784" s="1366"/>
      <c r="AC784" s="1366"/>
      <c r="AD784" s="1366"/>
      <c r="AE784" s="1366"/>
      <c r="AF784" s="1367"/>
    </row>
    <row r="785" spans="1:67" ht="15" customHeight="1" outlineLevel="1" x14ac:dyDescent="0.2">
      <c r="A785" s="381">
        <v>105</v>
      </c>
      <c r="B785" s="666"/>
      <c r="C785" s="385"/>
      <c r="D785" s="385"/>
      <c r="E785" s="385"/>
      <c r="F785" s="1357" t="s">
        <v>7</v>
      </c>
      <c r="G785" s="1358"/>
      <c r="H785" s="1358"/>
      <c r="I785" s="1358"/>
      <c r="J785" s="1358"/>
      <c r="K785" s="1358"/>
      <c r="L785" s="1358"/>
      <c r="M785" s="409">
        <f>M9</f>
        <v>0</v>
      </c>
      <c r="N785" s="418">
        <f>M785</f>
        <v>0</v>
      </c>
      <c r="O785" s="1378"/>
      <c r="P785" s="1246"/>
      <c r="Q785" s="1246"/>
      <c r="R785" s="1246"/>
      <c r="S785" s="1246"/>
      <c r="T785" s="1246"/>
      <c r="U785" s="1246"/>
      <c r="V785" s="1246"/>
      <c r="W785" s="1246"/>
      <c r="X785" s="1246"/>
      <c r="Y785" s="1246"/>
      <c r="Z785" s="1246"/>
      <c r="AA785" s="1246"/>
      <c r="AB785" s="1246"/>
      <c r="AC785" s="1246"/>
      <c r="AD785" s="926"/>
      <c r="AE785" s="926"/>
      <c r="AF785" s="927"/>
    </row>
    <row r="786" spans="1:67" ht="15" customHeight="1" outlineLevel="1" x14ac:dyDescent="0.2">
      <c r="A786" s="381">
        <v>106</v>
      </c>
      <c r="B786" s="666"/>
      <c r="C786" s="385"/>
      <c r="D786" s="1222" t="s">
        <v>8</v>
      </c>
      <c r="E786" s="1100"/>
      <c r="F786" s="1100"/>
      <c r="G786" s="1100"/>
      <c r="H786" s="1100"/>
      <c r="I786" s="1100"/>
      <c r="J786" s="1100"/>
      <c r="K786" s="1100"/>
      <c r="L786" s="1100"/>
      <c r="M786" s="407">
        <f>SUBTOTAL(9,M787:M788)</f>
        <v>0</v>
      </c>
      <c r="N786" s="410">
        <f t="shared" ref="N786:AB786" si="176">SUBTOTAL(9,N787:N788)</f>
        <v>0</v>
      </c>
      <c r="O786" s="414">
        <f t="shared" si="176"/>
        <v>0</v>
      </c>
      <c r="P786" s="413">
        <f t="shared" si="176"/>
        <v>0</v>
      </c>
      <c r="Q786" s="415">
        <f t="shared" si="176"/>
        <v>0</v>
      </c>
      <c r="R786" s="414">
        <f t="shared" si="176"/>
        <v>0</v>
      </c>
      <c r="S786" s="413">
        <f t="shared" si="176"/>
        <v>0</v>
      </c>
      <c r="T786" s="414">
        <f t="shared" si="176"/>
        <v>0</v>
      </c>
      <c r="U786" s="413">
        <f t="shared" si="176"/>
        <v>0</v>
      </c>
      <c r="V786" s="414">
        <f t="shared" si="176"/>
        <v>0</v>
      </c>
      <c r="W786" s="413">
        <f t="shared" si="176"/>
        <v>0</v>
      </c>
      <c r="X786" s="414">
        <f t="shared" si="176"/>
        <v>0</v>
      </c>
      <c r="Y786" s="413">
        <f t="shared" si="176"/>
        <v>0</v>
      </c>
      <c r="Z786" s="414">
        <f t="shared" si="176"/>
        <v>0</v>
      </c>
      <c r="AA786" s="413">
        <f t="shared" si="176"/>
        <v>0</v>
      </c>
      <c r="AB786" s="424">
        <f t="shared" si="176"/>
        <v>0</v>
      </c>
      <c r="AC786" s="407">
        <f>SUBTOTAL(9,AC787:AC788)</f>
        <v>0</v>
      </c>
      <c r="AD786" s="1375"/>
      <c r="AE786" s="1375"/>
      <c r="AF786" s="1376"/>
    </row>
    <row r="787" spans="1:67" ht="15" customHeight="1" outlineLevel="1" x14ac:dyDescent="0.2">
      <c r="A787" s="381">
        <v>107</v>
      </c>
      <c r="B787" s="666"/>
      <c r="C787" s="386"/>
      <c r="D787" s="386"/>
      <c r="E787" s="387"/>
      <c r="F787" s="1225" t="s">
        <v>9</v>
      </c>
      <c r="G787" s="1226"/>
      <c r="H787" s="1226"/>
      <c r="I787" s="1226"/>
      <c r="J787" s="1226"/>
      <c r="K787" s="1226"/>
      <c r="L787" s="1226"/>
      <c r="M787" s="408">
        <f>M11</f>
        <v>0</v>
      </c>
      <c r="N787" s="416">
        <f t="shared" ref="N787:AB787" si="177">N11</f>
        <v>0</v>
      </c>
      <c r="O787" s="416">
        <f t="shared" si="177"/>
        <v>0</v>
      </c>
      <c r="P787" s="416">
        <f t="shared" si="177"/>
        <v>0</v>
      </c>
      <c r="Q787" s="417">
        <f t="shared" si="177"/>
        <v>0</v>
      </c>
      <c r="R787" s="416">
        <f t="shared" si="177"/>
        <v>0</v>
      </c>
      <c r="S787" s="416">
        <f t="shared" si="177"/>
        <v>0</v>
      </c>
      <c r="T787" s="416">
        <f t="shared" si="177"/>
        <v>0</v>
      </c>
      <c r="U787" s="416">
        <f t="shared" si="177"/>
        <v>0</v>
      </c>
      <c r="V787" s="416">
        <f t="shared" si="177"/>
        <v>0</v>
      </c>
      <c r="W787" s="416">
        <f t="shared" si="177"/>
        <v>0</v>
      </c>
      <c r="X787" s="416">
        <f t="shared" si="177"/>
        <v>0</v>
      </c>
      <c r="Y787" s="416">
        <f t="shared" si="177"/>
        <v>0</v>
      </c>
      <c r="Z787" s="416">
        <f t="shared" si="177"/>
        <v>0</v>
      </c>
      <c r="AA787" s="416">
        <f t="shared" si="177"/>
        <v>0</v>
      </c>
      <c r="AB787" s="425">
        <f t="shared" si="177"/>
        <v>0</v>
      </c>
      <c r="AC787" s="539">
        <f>M787-SUM(N787:AB787)</f>
        <v>0</v>
      </c>
      <c r="AD787" s="942"/>
      <c r="AE787" s="828"/>
      <c r="AF787" s="829"/>
    </row>
    <row r="788" spans="1:67" ht="15" customHeight="1" outlineLevel="1" x14ac:dyDescent="0.2">
      <c r="A788" s="381">
        <v>108</v>
      </c>
      <c r="B788" s="666"/>
      <c r="C788" s="386"/>
      <c r="D788" s="386"/>
      <c r="E788" s="387"/>
      <c r="F788" s="1227" t="s">
        <v>10</v>
      </c>
      <c r="G788" s="1228"/>
      <c r="H788" s="1228"/>
      <c r="I788" s="1228"/>
      <c r="J788" s="1228"/>
      <c r="K788" s="1228"/>
      <c r="L788" s="1228"/>
      <c r="M788" s="408">
        <f>M12</f>
        <v>0</v>
      </c>
      <c r="N788" s="416">
        <f>M788</f>
        <v>0</v>
      </c>
      <c r="O788" s="1378"/>
      <c r="P788" s="1246"/>
      <c r="Q788" s="1246"/>
      <c r="R788" s="1246"/>
      <c r="S788" s="1246"/>
      <c r="T788" s="1246"/>
      <c r="U788" s="1246"/>
      <c r="V788" s="1246"/>
      <c r="W788" s="1246"/>
      <c r="X788" s="1246"/>
      <c r="Y788" s="1246"/>
      <c r="Z788" s="1246"/>
      <c r="AA788" s="1246"/>
      <c r="AB788" s="1246"/>
      <c r="AC788" s="1246"/>
      <c r="AD788" s="833"/>
      <c r="AE788" s="834"/>
      <c r="AF788" s="835"/>
    </row>
    <row r="789" spans="1:67" ht="15" customHeight="1" outlineLevel="1" x14ac:dyDescent="0.2">
      <c r="A789" s="381">
        <v>109</v>
      </c>
      <c r="B789" s="666"/>
      <c r="C789" s="385"/>
      <c r="D789" s="1222" t="s">
        <v>11</v>
      </c>
      <c r="E789" s="1100"/>
      <c r="F789" s="1100"/>
      <c r="G789" s="1100"/>
      <c r="H789" s="1100"/>
      <c r="I789" s="1100"/>
      <c r="J789" s="1100"/>
      <c r="K789" s="1100"/>
      <c r="L789" s="1100"/>
      <c r="M789" s="407">
        <f>SUBTOTAL(9,M790:M791)</f>
        <v>0</v>
      </c>
      <c r="N789" s="410">
        <f t="shared" ref="N789:AC789" si="178">SUBTOTAL(9,N790:N791)</f>
        <v>0</v>
      </c>
      <c r="O789" s="414">
        <f t="shared" si="178"/>
        <v>0</v>
      </c>
      <c r="P789" s="413">
        <f t="shared" si="178"/>
        <v>0</v>
      </c>
      <c r="Q789" s="415">
        <f t="shared" si="178"/>
        <v>0</v>
      </c>
      <c r="R789" s="414">
        <f t="shared" si="178"/>
        <v>0</v>
      </c>
      <c r="S789" s="413">
        <f t="shared" si="178"/>
        <v>0</v>
      </c>
      <c r="T789" s="414">
        <f t="shared" si="178"/>
        <v>0</v>
      </c>
      <c r="U789" s="413">
        <f t="shared" si="178"/>
        <v>0</v>
      </c>
      <c r="V789" s="414">
        <f t="shared" si="178"/>
        <v>0</v>
      </c>
      <c r="W789" s="413">
        <f t="shared" si="178"/>
        <v>0</v>
      </c>
      <c r="X789" s="414">
        <f t="shared" si="178"/>
        <v>0</v>
      </c>
      <c r="Y789" s="413">
        <f t="shared" si="178"/>
        <v>0</v>
      </c>
      <c r="Z789" s="414">
        <f t="shared" si="178"/>
        <v>0</v>
      </c>
      <c r="AA789" s="413">
        <f t="shared" si="178"/>
        <v>0</v>
      </c>
      <c r="AB789" s="424">
        <f t="shared" si="178"/>
        <v>0</v>
      </c>
      <c r="AC789" s="407">
        <f t="shared" si="178"/>
        <v>0</v>
      </c>
      <c r="AD789" s="1375"/>
      <c r="AE789" s="1375"/>
      <c r="AF789" s="1376"/>
    </row>
    <row r="790" spans="1:67" ht="15" customHeight="1" outlineLevel="1" x14ac:dyDescent="0.2">
      <c r="A790" s="381">
        <v>110</v>
      </c>
      <c r="B790" s="666"/>
      <c r="C790" s="658"/>
      <c r="D790" s="658"/>
      <c r="E790" s="388"/>
      <c r="F790" s="1225" t="s">
        <v>390</v>
      </c>
      <c r="G790" s="1226"/>
      <c r="H790" s="1226"/>
      <c r="I790" s="1226"/>
      <c r="J790" s="1226"/>
      <c r="K790" s="1226"/>
      <c r="L790" s="1226"/>
      <c r="M790" s="408">
        <f>M14</f>
        <v>0</v>
      </c>
      <c r="N790" s="419">
        <f>M790</f>
        <v>0</v>
      </c>
      <c r="O790" s="1245"/>
      <c r="P790" s="1245"/>
      <c r="Q790" s="1245"/>
      <c r="R790" s="1245"/>
      <c r="S790" s="1245"/>
      <c r="T790" s="1245"/>
      <c r="U790" s="1245"/>
      <c r="V790" s="1245"/>
      <c r="W790" s="1245"/>
      <c r="X790" s="1245"/>
      <c r="Y790" s="1245"/>
      <c r="Z790" s="1245"/>
      <c r="AA790" s="1245"/>
      <c r="AB790" s="1245"/>
      <c r="AC790" s="433">
        <f>M790-SUM(N790:AB790)</f>
        <v>0</v>
      </c>
      <c r="AD790" s="942"/>
      <c r="AE790" s="828"/>
      <c r="AF790" s="829"/>
    </row>
    <row r="791" spans="1:67" ht="15" customHeight="1" outlineLevel="1" x14ac:dyDescent="0.2">
      <c r="A791" s="381">
        <v>111</v>
      </c>
      <c r="B791" s="666"/>
      <c r="C791" s="385"/>
      <c r="D791" s="385"/>
      <c r="E791" s="389"/>
      <c r="F791" s="1227" t="s">
        <v>203</v>
      </c>
      <c r="G791" s="1228"/>
      <c r="H791" s="1228"/>
      <c r="I791" s="1228"/>
      <c r="J791" s="1228"/>
      <c r="K791" s="1228"/>
      <c r="L791" s="1228"/>
      <c r="M791" s="408">
        <f>M15</f>
        <v>0</v>
      </c>
      <c r="N791" s="419">
        <f t="shared" ref="N791:AB791" si="179">N15</f>
        <v>0</v>
      </c>
      <c r="O791" s="416">
        <f t="shared" si="179"/>
        <v>0</v>
      </c>
      <c r="P791" s="416">
        <f t="shared" si="179"/>
        <v>0</v>
      </c>
      <c r="Q791" s="417">
        <f t="shared" si="179"/>
        <v>0</v>
      </c>
      <c r="R791" s="416">
        <f t="shared" si="179"/>
        <v>0</v>
      </c>
      <c r="S791" s="416">
        <f t="shared" si="179"/>
        <v>0</v>
      </c>
      <c r="T791" s="416">
        <f t="shared" si="179"/>
        <v>0</v>
      </c>
      <c r="U791" s="416">
        <f t="shared" si="179"/>
        <v>0</v>
      </c>
      <c r="V791" s="416">
        <f t="shared" si="179"/>
        <v>0</v>
      </c>
      <c r="W791" s="416">
        <f t="shared" si="179"/>
        <v>0</v>
      </c>
      <c r="X791" s="416">
        <f t="shared" si="179"/>
        <v>0</v>
      </c>
      <c r="Y791" s="416">
        <f t="shared" si="179"/>
        <v>0</v>
      </c>
      <c r="Z791" s="416">
        <f t="shared" si="179"/>
        <v>0</v>
      </c>
      <c r="AA791" s="416">
        <f t="shared" si="179"/>
        <v>0</v>
      </c>
      <c r="AB791" s="425">
        <f t="shared" si="179"/>
        <v>0</v>
      </c>
      <c r="AC791" s="433">
        <f>M791-SUM(N791:AB791)</f>
        <v>0</v>
      </c>
      <c r="AD791" s="833"/>
      <c r="AE791" s="834"/>
      <c r="AF791" s="835"/>
    </row>
    <row r="792" spans="1:67" ht="15" customHeight="1" outlineLevel="1" x14ac:dyDescent="0.2">
      <c r="A792" s="381">
        <v>112</v>
      </c>
      <c r="B792" s="666"/>
      <c r="C792" s="1365" t="s">
        <v>12</v>
      </c>
      <c r="D792" s="1366"/>
      <c r="E792" s="1366"/>
      <c r="F792" s="1366"/>
      <c r="G792" s="1366"/>
      <c r="H792" s="1366"/>
      <c r="I792" s="1366"/>
      <c r="J792" s="1366"/>
      <c r="K792" s="1366"/>
      <c r="L792" s="1366"/>
      <c r="M792" s="1366"/>
      <c r="N792" s="1366"/>
      <c r="O792" s="1366"/>
      <c r="P792" s="1366"/>
      <c r="Q792" s="1366"/>
      <c r="R792" s="1366"/>
      <c r="S792" s="1366"/>
      <c r="T792" s="1366"/>
      <c r="U792" s="1366"/>
      <c r="V792" s="1366"/>
      <c r="W792" s="1366"/>
      <c r="X792" s="1366"/>
      <c r="Y792" s="1366"/>
      <c r="Z792" s="1366"/>
      <c r="AA792" s="1366"/>
      <c r="AB792" s="1366"/>
      <c r="AC792" s="1366"/>
      <c r="AD792" s="1246"/>
      <c r="AE792" s="1246"/>
      <c r="AF792" s="1396"/>
    </row>
    <row r="793" spans="1:67" ht="15" customHeight="1" outlineLevel="1" x14ac:dyDescent="0.2">
      <c r="A793" s="381">
        <v>113</v>
      </c>
      <c r="B793" s="666"/>
      <c r="C793" s="667"/>
      <c r="D793" s="1368" t="s">
        <v>64</v>
      </c>
      <c r="E793" s="1369"/>
      <c r="F793" s="1369"/>
      <c r="G793" s="1369"/>
      <c r="H793" s="1369"/>
      <c r="I793" s="1369"/>
      <c r="J793" s="1369"/>
      <c r="K793" s="1369"/>
      <c r="L793" s="1369"/>
      <c r="M793" s="1369"/>
      <c r="N793" s="1369"/>
      <c r="O793" s="1369"/>
      <c r="P793" s="1369"/>
      <c r="Q793" s="1369"/>
      <c r="R793" s="1369"/>
      <c r="S793" s="1369"/>
      <c r="T793" s="1369"/>
      <c r="U793" s="1369"/>
      <c r="V793" s="1369"/>
      <c r="W793" s="1369"/>
      <c r="X793" s="1369"/>
      <c r="Y793" s="1369"/>
      <c r="Z793" s="1369"/>
      <c r="AA793" s="1369"/>
      <c r="AB793" s="1369"/>
      <c r="AC793" s="1369"/>
      <c r="AD793" s="961"/>
      <c r="AE793" s="961"/>
      <c r="AF793" s="962"/>
    </row>
    <row r="794" spans="1:67" ht="15" customHeight="1" outlineLevel="1" x14ac:dyDescent="0.2">
      <c r="A794" s="381">
        <v>114</v>
      </c>
      <c r="B794" s="666"/>
      <c r="C794" s="667"/>
      <c r="D794" s="667"/>
      <c r="E794" s="1229" t="s">
        <v>66</v>
      </c>
      <c r="F794" s="1230"/>
      <c r="G794" s="1230"/>
      <c r="H794" s="1230"/>
      <c r="I794" s="1230"/>
      <c r="J794" s="1230"/>
      <c r="K794" s="1230"/>
      <c r="L794" s="1230"/>
      <c r="M794" s="407">
        <f>SUBTOTAL(9,M795:M798)</f>
        <v>0</v>
      </c>
      <c r="N794" s="410">
        <f t="shared" ref="N794:AC794" si="180">SUBTOTAL(9,N795:N798)</f>
        <v>0</v>
      </c>
      <c r="O794" s="414">
        <f t="shared" si="180"/>
        <v>0</v>
      </c>
      <c r="P794" s="413">
        <f t="shared" si="180"/>
        <v>0</v>
      </c>
      <c r="Q794" s="424">
        <f t="shared" si="180"/>
        <v>0</v>
      </c>
      <c r="R794" s="410">
        <f t="shared" si="180"/>
        <v>0</v>
      </c>
      <c r="S794" s="413">
        <f t="shared" si="180"/>
        <v>0</v>
      </c>
      <c r="T794" s="414">
        <f t="shared" si="180"/>
        <v>0</v>
      </c>
      <c r="U794" s="413">
        <f t="shared" si="180"/>
        <v>0</v>
      </c>
      <c r="V794" s="414">
        <f t="shared" si="180"/>
        <v>0</v>
      </c>
      <c r="W794" s="413">
        <f t="shared" si="180"/>
        <v>0</v>
      </c>
      <c r="X794" s="414">
        <f t="shared" si="180"/>
        <v>0</v>
      </c>
      <c r="Y794" s="413">
        <f t="shared" si="180"/>
        <v>0</v>
      </c>
      <c r="Z794" s="414">
        <f t="shared" si="180"/>
        <v>0</v>
      </c>
      <c r="AA794" s="413">
        <f t="shared" si="180"/>
        <v>0</v>
      </c>
      <c r="AB794" s="424">
        <f t="shared" si="180"/>
        <v>0</v>
      </c>
      <c r="AC794" s="407">
        <f t="shared" si="180"/>
        <v>0</v>
      </c>
      <c r="AD794" s="942"/>
      <c r="AE794" s="828"/>
      <c r="AF794" s="829"/>
    </row>
    <row r="795" spans="1:67" ht="15" customHeight="1" outlineLevel="1" x14ac:dyDescent="0.2">
      <c r="A795" s="381">
        <v>115</v>
      </c>
      <c r="B795" s="666"/>
      <c r="C795" s="667"/>
      <c r="D795" s="667"/>
      <c r="E795" s="390"/>
      <c r="F795" s="1225" t="s">
        <v>65</v>
      </c>
      <c r="G795" s="1226"/>
      <c r="H795" s="1226"/>
      <c r="I795" s="1226"/>
      <c r="J795" s="1226"/>
      <c r="K795" s="1226"/>
      <c r="L795" s="1226"/>
      <c r="M795" s="408">
        <f>M19</f>
        <v>0</v>
      </c>
      <c r="N795" s="420">
        <f>M795*(1-'Annexe 1. Taux de référence'!$E8)+N19*('Annexe 1. Taux de référence'!$E8)</f>
        <v>0</v>
      </c>
      <c r="O795" s="422">
        <f>O19*'Annexe 1. Taux de référence'!$E$8</f>
        <v>0</v>
      </c>
      <c r="P795" s="422">
        <f>P19*'Annexe 1. Taux de référence'!$E$8</f>
        <v>0</v>
      </c>
      <c r="Q795" s="426">
        <f>Q19*'Annexe 1. Taux de référence'!$E$8</f>
        <v>0</v>
      </c>
      <c r="R795" s="419">
        <f>R19*'Annexe 1. Taux de référence'!$E$8</f>
        <v>0</v>
      </c>
      <c r="S795" s="422">
        <f>S19*'Annexe 1. Taux de référence'!$E$8</f>
        <v>0</v>
      </c>
      <c r="T795" s="422">
        <f>T19*'Annexe 1. Taux de référence'!$E$8</f>
        <v>0</v>
      </c>
      <c r="U795" s="422">
        <f>U19*'Annexe 1. Taux de référence'!$E$8</f>
        <v>0</v>
      </c>
      <c r="V795" s="422">
        <f>V19*'Annexe 1. Taux de référence'!$E$8</f>
        <v>0</v>
      </c>
      <c r="W795" s="422">
        <f>W19*'Annexe 1. Taux de référence'!$E$8</f>
        <v>0</v>
      </c>
      <c r="X795" s="422">
        <f>X19*'Annexe 1. Taux de référence'!$E$8</f>
        <v>0</v>
      </c>
      <c r="Y795" s="422">
        <f>Y19*'Annexe 1. Taux de référence'!$E$8</f>
        <v>0</v>
      </c>
      <c r="Z795" s="422">
        <f>Z19*'Annexe 1. Taux de référence'!$E$8</f>
        <v>0</v>
      </c>
      <c r="AA795" s="422">
        <f>AA19*'Annexe 1. Taux de référence'!$E$8</f>
        <v>0</v>
      </c>
      <c r="AB795" s="422">
        <f>AB19*'Annexe 1. Taux de référence'!$E$8</f>
        <v>0</v>
      </c>
      <c r="AC795" s="408">
        <f>M795-SUM(N795:AB795)</f>
        <v>0</v>
      </c>
      <c r="AD795" s="830"/>
      <c r="AE795" s="831"/>
      <c r="AF795" s="832"/>
    </row>
    <row r="796" spans="1:67" ht="15" customHeight="1" outlineLevel="1" x14ac:dyDescent="0.2">
      <c r="A796" s="381">
        <v>116</v>
      </c>
      <c r="B796" s="666"/>
      <c r="C796" s="667"/>
      <c r="D796" s="667"/>
      <c r="E796" s="390"/>
      <c r="F796" s="1209" t="s">
        <v>68</v>
      </c>
      <c r="G796" s="1210"/>
      <c r="H796" s="1210"/>
      <c r="I796" s="1210"/>
      <c r="J796" s="1210"/>
      <c r="K796" s="1210"/>
      <c r="L796" s="1210"/>
      <c r="M796" s="408">
        <f t="shared" ref="M796:M798" si="181">M20</f>
        <v>0</v>
      </c>
      <c r="N796" s="420">
        <f>M796*(1-'Annexe 1. Taux de référence'!$E9)+N20*('Annexe 1. Taux de référence'!$E9)</f>
        <v>0</v>
      </c>
      <c r="O796" s="422">
        <f>O20*'Annexe 1. Taux de référence'!$E$9</f>
        <v>0</v>
      </c>
      <c r="P796" s="422">
        <f>P20*'Annexe 1. Taux de référence'!$E$9</f>
        <v>0</v>
      </c>
      <c r="Q796" s="426">
        <f>Q20*'Annexe 1. Taux de référence'!$E$9</f>
        <v>0</v>
      </c>
      <c r="R796" s="419">
        <f>R20*'Annexe 1. Taux de référence'!$E$9</f>
        <v>0</v>
      </c>
      <c r="S796" s="422">
        <f>S20*'Annexe 1. Taux de référence'!$E$9</f>
        <v>0</v>
      </c>
      <c r="T796" s="422">
        <f>T20*'Annexe 1. Taux de référence'!$E$9</f>
        <v>0</v>
      </c>
      <c r="U796" s="422">
        <f>U20*'Annexe 1. Taux de référence'!$E$9</f>
        <v>0</v>
      </c>
      <c r="V796" s="422">
        <f>V20*'Annexe 1. Taux de référence'!$E$9</f>
        <v>0</v>
      </c>
      <c r="W796" s="422">
        <f>W20*'Annexe 1. Taux de référence'!$E$9</f>
        <v>0</v>
      </c>
      <c r="X796" s="422">
        <f>X20*'Annexe 1. Taux de référence'!$E$9</f>
        <v>0</v>
      </c>
      <c r="Y796" s="422">
        <f>Y20*'Annexe 1. Taux de référence'!$E$9</f>
        <v>0</v>
      </c>
      <c r="Z796" s="422">
        <f>Z20*'Annexe 1. Taux de référence'!$E$9</f>
        <v>0</v>
      </c>
      <c r="AA796" s="422">
        <f>AA20*'Annexe 1. Taux de référence'!$E$9</f>
        <v>0</v>
      </c>
      <c r="AB796" s="422">
        <f>AB20*'Annexe 1. Taux de référence'!$E$9</f>
        <v>0</v>
      </c>
      <c r="AC796" s="408">
        <f>M796-SUM(N796:AB796)</f>
        <v>0</v>
      </c>
      <c r="AD796" s="830"/>
      <c r="AE796" s="831"/>
      <c r="AF796" s="832"/>
    </row>
    <row r="797" spans="1:67" ht="15" customHeight="1" outlineLevel="1" x14ac:dyDescent="0.2">
      <c r="A797" s="381">
        <v>117</v>
      </c>
      <c r="B797" s="666"/>
      <c r="C797" s="385"/>
      <c r="D797" s="385"/>
      <c r="E797" s="389"/>
      <c r="F797" s="1209" t="s">
        <v>537</v>
      </c>
      <c r="G797" s="1210"/>
      <c r="H797" s="1210"/>
      <c r="I797" s="1210"/>
      <c r="J797" s="1210"/>
      <c r="K797" s="1210"/>
      <c r="L797" s="1210"/>
      <c r="M797" s="408">
        <f t="shared" si="181"/>
        <v>0</v>
      </c>
      <c r="N797" s="420">
        <f>M797*(1-'Annexe 1. Taux de référence'!$E10)+N21*('Annexe 1. Taux de référence'!$E10)</f>
        <v>0</v>
      </c>
      <c r="O797" s="422">
        <f>O21*'Annexe 1. Taux de référence'!$E$10</f>
        <v>0</v>
      </c>
      <c r="P797" s="422">
        <f>P21*'Annexe 1. Taux de référence'!$E$10</f>
        <v>0</v>
      </c>
      <c r="Q797" s="426">
        <f>Q21*'Annexe 1. Taux de référence'!$E$10</f>
        <v>0</v>
      </c>
      <c r="R797" s="419">
        <f>R21*'Annexe 1. Taux de référence'!$E$10</f>
        <v>0</v>
      </c>
      <c r="S797" s="422">
        <f>S21*'Annexe 1. Taux de référence'!$E$10</f>
        <v>0</v>
      </c>
      <c r="T797" s="422">
        <f>T21*'Annexe 1. Taux de référence'!$E$10</f>
        <v>0</v>
      </c>
      <c r="U797" s="422">
        <f>U21*'Annexe 1. Taux de référence'!$E$10</f>
        <v>0</v>
      </c>
      <c r="V797" s="422">
        <f>V21*'Annexe 1. Taux de référence'!$E$10</f>
        <v>0</v>
      </c>
      <c r="W797" s="422">
        <f>W21*'Annexe 1. Taux de référence'!$E$10</f>
        <v>0</v>
      </c>
      <c r="X797" s="422">
        <f>X21*'Annexe 1. Taux de référence'!$E$10</f>
        <v>0</v>
      </c>
      <c r="Y797" s="422">
        <f>Y21*'Annexe 1. Taux de référence'!$E$10</f>
        <v>0</v>
      </c>
      <c r="Z797" s="422">
        <f>Z21*'Annexe 1. Taux de référence'!$E$10</f>
        <v>0</v>
      </c>
      <c r="AA797" s="422">
        <f>AA21*'Annexe 1. Taux de référence'!$E$10</f>
        <v>0</v>
      </c>
      <c r="AB797" s="422">
        <f>AB21*'Annexe 1. Taux de référence'!$E$10</f>
        <v>0</v>
      </c>
      <c r="AC797" s="408">
        <f>M797-SUM(N797:AB797)</f>
        <v>0</v>
      </c>
      <c r="AD797" s="830"/>
      <c r="AE797" s="831"/>
      <c r="AF797" s="832"/>
    </row>
    <row r="798" spans="1:67" s="361" customFormat="1" ht="27" customHeight="1" outlineLevel="1" x14ac:dyDescent="0.2">
      <c r="A798" s="381">
        <v>118</v>
      </c>
      <c r="B798" s="666"/>
      <c r="C798" s="667"/>
      <c r="D798" s="667"/>
      <c r="E798" s="668"/>
      <c r="F798" s="1227" t="s">
        <v>532</v>
      </c>
      <c r="G798" s="1228"/>
      <c r="H798" s="1228"/>
      <c r="I798" s="1228"/>
      <c r="J798" s="1228"/>
      <c r="K798" s="1228"/>
      <c r="L798" s="1228"/>
      <c r="M798" s="408">
        <f t="shared" si="181"/>
        <v>0</v>
      </c>
      <c r="N798" s="416">
        <f>M798*(1-'Annexe 1. Taux de référence'!$E11)+N22*('Annexe 1. Taux de référence'!$E11)</f>
        <v>0</v>
      </c>
      <c r="O798" s="416">
        <f>O22*'Annexe 1. Taux de référence'!$E$11</f>
        <v>0</v>
      </c>
      <c r="P798" s="416">
        <f>P22*'Annexe 1. Taux de référence'!$E$11</f>
        <v>0</v>
      </c>
      <c r="Q798" s="425">
        <f>Q22*'Annexe 1. Taux de référence'!$E$11</f>
        <v>0</v>
      </c>
      <c r="R798" s="419">
        <f>R22*'Annexe 1. Taux de référence'!$E$11</f>
        <v>0</v>
      </c>
      <c r="S798" s="422">
        <f>S22*'Annexe 1. Taux de référence'!$E$11</f>
        <v>0</v>
      </c>
      <c r="T798" s="422">
        <f>T22*'Annexe 1. Taux de référence'!$E$11</f>
        <v>0</v>
      </c>
      <c r="U798" s="422">
        <f>U22*'Annexe 1. Taux de référence'!$E$11</f>
        <v>0</v>
      </c>
      <c r="V798" s="422">
        <f>V22*'Annexe 1. Taux de référence'!$E$11</f>
        <v>0</v>
      </c>
      <c r="W798" s="422">
        <f>W22*'Annexe 1. Taux de référence'!$E$11</f>
        <v>0</v>
      </c>
      <c r="X798" s="422">
        <f>X22*'Annexe 1. Taux de référence'!$E$11</f>
        <v>0</v>
      </c>
      <c r="Y798" s="422">
        <f>Y22*'Annexe 1. Taux de référence'!$E$11</f>
        <v>0</v>
      </c>
      <c r="Z798" s="422">
        <f>Z22*'Annexe 1. Taux de référence'!$E$11</f>
        <v>0</v>
      </c>
      <c r="AA798" s="422">
        <f>AA22*'Annexe 1. Taux de référence'!$E$11</f>
        <v>0</v>
      </c>
      <c r="AB798" s="422">
        <f>AB22*'Annexe 1. Taux de référence'!$E$11</f>
        <v>0</v>
      </c>
      <c r="AC798" s="408">
        <f>M798-SUM(N798:AB798)</f>
        <v>0</v>
      </c>
      <c r="AD798" s="830"/>
      <c r="AE798" s="831"/>
      <c r="AF798" s="832"/>
      <c r="AG798" s="363"/>
      <c r="AH798" s="363"/>
      <c r="AI798" s="363"/>
      <c r="AJ798" s="363"/>
      <c r="AK798" s="363"/>
      <c r="AL798" s="363"/>
      <c r="AM798" s="363"/>
      <c r="AN798" s="363"/>
      <c r="AO798" s="363"/>
      <c r="AP798" s="363"/>
      <c r="AQ798" s="363"/>
      <c r="AR798" s="363"/>
      <c r="AS798" s="363"/>
      <c r="AT798" s="363"/>
      <c r="AU798" s="363"/>
      <c r="AV798" s="363"/>
      <c r="AW798" s="363"/>
      <c r="AX798" s="363"/>
      <c r="AY798" s="363"/>
      <c r="AZ798" s="363"/>
      <c r="BA798" s="363"/>
      <c r="BB798" s="363"/>
      <c r="BC798" s="363"/>
      <c r="BD798" s="363"/>
      <c r="BE798" s="363"/>
      <c r="BF798" s="363"/>
      <c r="BG798" s="363"/>
      <c r="BH798" s="363"/>
      <c r="BI798" s="363"/>
      <c r="BJ798" s="363"/>
      <c r="BK798" s="363"/>
      <c r="BL798" s="363"/>
      <c r="BM798" s="363"/>
      <c r="BN798" s="363"/>
      <c r="BO798" s="363"/>
    </row>
    <row r="799" spans="1:67" ht="15" customHeight="1" outlineLevel="1" x14ac:dyDescent="0.2">
      <c r="A799" s="381">
        <v>119</v>
      </c>
      <c r="B799" s="666"/>
      <c r="C799" s="391"/>
      <c r="D799" s="391"/>
      <c r="E799" s="1223" t="s">
        <v>67</v>
      </c>
      <c r="F799" s="1224"/>
      <c r="G799" s="1224"/>
      <c r="H799" s="1224"/>
      <c r="I799" s="1224"/>
      <c r="J799" s="1224"/>
      <c r="K799" s="1224"/>
      <c r="L799" s="1224"/>
      <c r="M799" s="407">
        <f>SUBTOTAL(9,M800:M803)</f>
        <v>0</v>
      </c>
      <c r="N799" s="410">
        <f t="shared" ref="N799:AC799" si="182">SUBTOTAL(9,N800:N803)</f>
        <v>0</v>
      </c>
      <c r="O799" s="414">
        <f t="shared" si="182"/>
        <v>0</v>
      </c>
      <c r="P799" s="413">
        <f t="shared" si="182"/>
        <v>0</v>
      </c>
      <c r="Q799" s="424">
        <f t="shared" si="182"/>
        <v>0</v>
      </c>
      <c r="R799" s="410">
        <f t="shared" si="182"/>
        <v>0</v>
      </c>
      <c r="S799" s="413">
        <f t="shared" si="182"/>
        <v>0</v>
      </c>
      <c r="T799" s="414">
        <f t="shared" si="182"/>
        <v>0</v>
      </c>
      <c r="U799" s="413">
        <f t="shared" si="182"/>
        <v>0</v>
      </c>
      <c r="V799" s="414">
        <f t="shared" si="182"/>
        <v>0</v>
      </c>
      <c r="W799" s="413">
        <f t="shared" si="182"/>
        <v>0</v>
      </c>
      <c r="X799" s="414">
        <f t="shared" si="182"/>
        <v>0</v>
      </c>
      <c r="Y799" s="413">
        <f t="shared" si="182"/>
        <v>0</v>
      </c>
      <c r="Z799" s="414">
        <f t="shared" si="182"/>
        <v>0</v>
      </c>
      <c r="AA799" s="413">
        <f t="shared" si="182"/>
        <v>0</v>
      </c>
      <c r="AB799" s="424">
        <f t="shared" si="182"/>
        <v>0</v>
      </c>
      <c r="AC799" s="407">
        <f t="shared" si="182"/>
        <v>0</v>
      </c>
      <c r="AD799" s="830"/>
      <c r="AE799" s="831"/>
      <c r="AF799" s="832"/>
    </row>
    <row r="800" spans="1:67" ht="15" customHeight="1" outlineLevel="1" x14ac:dyDescent="0.2">
      <c r="A800" s="381">
        <v>120</v>
      </c>
      <c r="B800" s="666"/>
      <c r="C800" s="658"/>
      <c r="D800" s="658"/>
      <c r="E800" s="658"/>
      <c r="F800" s="1225" t="s">
        <v>65</v>
      </c>
      <c r="G800" s="1226"/>
      <c r="H800" s="1226"/>
      <c r="I800" s="1226"/>
      <c r="J800" s="1226"/>
      <c r="K800" s="1226"/>
      <c r="L800" s="1226"/>
      <c r="M800" s="408">
        <f>M24</f>
        <v>0</v>
      </c>
      <c r="N800" s="420">
        <f>M800*(1-'Annexe 1. Taux de référence'!$E13)+N24*('Annexe 1. Taux de référence'!$E13)</f>
        <v>0</v>
      </c>
      <c r="O800" s="422">
        <f>O24*'Annexe 1. Taux de référence'!$E$13</f>
        <v>0</v>
      </c>
      <c r="P800" s="422">
        <f>P24*'Annexe 1. Taux de référence'!$E$13</f>
        <v>0</v>
      </c>
      <c r="Q800" s="426">
        <f>Q24*'Annexe 1. Taux de référence'!$E$13</f>
        <v>0</v>
      </c>
      <c r="R800" s="419">
        <f>R24*'Annexe 1. Taux de référence'!$E$13</f>
        <v>0</v>
      </c>
      <c r="S800" s="422">
        <f>S24*'Annexe 1. Taux de référence'!$E$13</f>
        <v>0</v>
      </c>
      <c r="T800" s="422">
        <f>T24*'Annexe 1. Taux de référence'!$E$13</f>
        <v>0</v>
      </c>
      <c r="U800" s="422">
        <f>U24*'Annexe 1. Taux de référence'!$E$13</f>
        <v>0</v>
      </c>
      <c r="V800" s="422">
        <f>V24*'Annexe 1. Taux de référence'!$E$13</f>
        <v>0</v>
      </c>
      <c r="W800" s="422">
        <f>W24*'Annexe 1. Taux de référence'!$E$13</f>
        <v>0</v>
      </c>
      <c r="X800" s="422">
        <f>X24*'Annexe 1. Taux de référence'!$E$13</f>
        <v>0</v>
      </c>
      <c r="Y800" s="422">
        <f>Y24*'Annexe 1. Taux de référence'!$E$13</f>
        <v>0</v>
      </c>
      <c r="Z800" s="422">
        <f>Z24*'Annexe 1. Taux de référence'!$E$13</f>
        <v>0</v>
      </c>
      <c r="AA800" s="422">
        <f>AA24*'Annexe 1. Taux de référence'!$E$13</f>
        <v>0</v>
      </c>
      <c r="AB800" s="422">
        <f>AB24*'Annexe 1. Taux de référence'!$E$13</f>
        <v>0</v>
      </c>
      <c r="AC800" s="408">
        <f>M800-SUM(N800:AB800)</f>
        <v>0</v>
      </c>
      <c r="AD800" s="830"/>
      <c r="AE800" s="831"/>
      <c r="AF800" s="832"/>
    </row>
    <row r="801" spans="1:32" ht="15" customHeight="1" outlineLevel="1" x14ac:dyDescent="0.2">
      <c r="A801" s="381">
        <v>121</v>
      </c>
      <c r="B801" s="666"/>
      <c r="C801" s="658"/>
      <c r="D801" s="658"/>
      <c r="E801" s="658"/>
      <c r="F801" s="1209" t="s">
        <v>68</v>
      </c>
      <c r="G801" s="1210"/>
      <c r="H801" s="1210"/>
      <c r="I801" s="1210"/>
      <c r="J801" s="1210"/>
      <c r="K801" s="1210"/>
      <c r="L801" s="1210"/>
      <c r="M801" s="408">
        <f t="shared" ref="M801:M803" si="183">M25</f>
        <v>0</v>
      </c>
      <c r="N801" s="420">
        <f>M801*(1-'Annexe 1. Taux de référence'!$E14)+N25*('Annexe 1. Taux de référence'!$E14)</f>
        <v>0</v>
      </c>
      <c r="O801" s="422">
        <f>O25*'Annexe 1. Taux de référence'!$E$14</f>
        <v>0</v>
      </c>
      <c r="P801" s="422">
        <f>P25*'Annexe 1. Taux de référence'!$E$14</f>
        <v>0</v>
      </c>
      <c r="Q801" s="426">
        <f>Q25*'Annexe 1. Taux de référence'!$E$14</f>
        <v>0</v>
      </c>
      <c r="R801" s="419">
        <f>R25*'Annexe 1. Taux de référence'!$E$14</f>
        <v>0</v>
      </c>
      <c r="S801" s="422">
        <f>S25*'Annexe 1. Taux de référence'!$E$14</f>
        <v>0</v>
      </c>
      <c r="T801" s="422">
        <f>T25*'Annexe 1. Taux de référence'!$E$14</f>
        <v>0</v>
      </c>
      <c r="U801" s="422">
        <f>U25*'Annexe 1. Taux de référence'!$E$14</f>
        <v>0</v>
      </c>
      <c r="V801" s="422">
        <f>V25*'Annexe 1. Taux de référence'!$E$14</f>
        <v>0</v>
      </c>
      <c r="W801" s="422">
        <f>W25*'Annexe 1. Taux de référence'!$E$14</f>
        <v>0</v>
      </c>
      <c r="X801" s="422">
        <f>X25*'Annexe 1. Taux de référence'!$E$14</f>
        <v>0</v>
      </c>
      <c r="Y801" s="422">
        <f>Y25*'Annexe 1. Taux de référence'!$E$14</f>
        <v>0</v>
      </c>
      <c r="Z801" s="422">
        <f>Z25*'Annexe 1. Taux de référence'!$E$14</f>
        <v>0</v>
      </c>
      <c r="AA801" s="422">
        <f>AA25*'Annexe 1. Taux de référence'!$E$14</f>
        <v>0</v>
      </c>
      <c r="AB801" s="422">
        <f>AB25*'Annexe 1. Taux de référence'!$E$14</f>
        <v>0</v>
      </c>
      <c r="AC801" s="408">
        <f>M801-SUM(N801:AB801)</f>
        <v>0</v>
      </c>
      <c r="AD801" s="830"/>
      <c r="AE801" s="831"/>
      <c r="AF801" s="832"/>
    </row>
    <row r="802" spans="1:32" ht="15" customHeight="1" outlineLevel="1" x14ac:dyDescent="0.2">
      <c r="A802" s="381">
        <v>122</v>
      </c>
      <c r="B802" s="666"/>
      <c r="C802" s="392"/>
      <c r="D802" s="392"/>
      <c r="E802" s="392"/>
      <c r="F802" s="1209" t="s">
        <v>537</v>
      </c>
      <c r="G802" s="1210"/>
      <c r="H802" s="1210"/>
      <c r="I802" s="1210"/>
      <c r="J802" s="1210"/>
      <c r="K802" s="1210"/>
      <c r="L802" s="1210"/>
      <c r="M802" s="408">
        <f t="shared" si="183"/>
        <v>0</v>
      </c>
      <c r="N802" s="420">
        <f>M802*(1-'Annexe 1. Taux de référence'!$E15)+N26*('Annexe 1. Taux de référence'!$E15)</f>
        <v>0</v>
      </c>
      <c r="O802" s="422">
        <f>O26*'Annexe 1. Taux de référence'!$E$15</f>
        <v>0</v>
      </c>
      <c r="P802" s="422">
        <f>P26*'Annexe 1. Taux de référence'!$E$15</f>
        <v>0</v>
      </c>
      <c r="Q802" s="426">
        <f>Q26*'Annexe 1. Taux de référence'!$E$15</f>
        <v>0</v>
      </c>
      <c r="R802" s="419">
        <f>R26*'Annexe 1. Taux de référence'!$E$15</f>
        <v>0</v>
      </c>
      <c r="S802" s="422">
        <f>S26*'Annexe 1. Taux de référence'!$E$15</f>
        <v>0</v>
      </c>
      <c r="T802" s="422">
        <f>T26*'Annexe 1. Taux de référence'!$E$15</f>
        <v>0</v>
      </c>
      <c r="U802" s="422">
        <f>U26*'Annexe 1. Taux de référence'!$E$15</f>
        <v>0</v>
      </c>
      <c r="V802" s="422">
        <f>V26*'Annexe 1. Taux de référence'!$E$15</f>
        <v>0</v>
      </c>
      <c r="W802" s="422">
        <f>W26*'Annexe 1. Taux de référence'!$E$15</f>
        <v>0</v>
      </c>
      <c r="X802" s="422">
        <f>X26*'Annexe 1. Taux de référence'!$E$15</f>
        <v>0</v>
      </c>
      <c r="Y802" s="422">
        <f>Y26*'Annexe 1. Taux de référence'!$E$15</f>
        <v>0</v>
      </c>
      <c r="Z802" s="422">
        <f>Z26*'Annexe 1. Taux de référence'!$E$15</f>
        <v>0</v>
      </c>
      <c r="AA802" s="422">
        <f>AA26*'Annexe 1. Taux de référence'!$E$15</f>
        <v>0</v>
      </c>
      <c r="AB802" s="422">
        <f>AB26*'Annexe 1. Taux de référence'!$E$15</f>
        <v>0</v>
      </c>
      <c r="AC802" s="408">
        <f>M802-SUM(N802:AB802)</f>
        <v>0</v>
      </c>
      <c r="AD802" s="830"/>
      <c r="AE802" s="831"/>
      <c r="AF802" s="832"/>
    </row>
    <row r="803" spans="1:32" ht="27" customHeight="1" outlineLevel="1" x14ac:dyDescent="0.2">
      <c r="A803" s="381">
        <v>123</v>
      </c>
      <c r="B803" s="666"/>
      <c r="C803" s="385"/>
      <c r="D803" s="385"/>
      <c r="E803" s="385"/>
      <c r="F803" s="1227" t="s">
        <v>532</v>
      </c>
      <c r="G803" s="1228"/>
      <c r="H803" s="1228"/>
      <c r="I803" s="1228"/>
      <c r="J803" s="1228"/>
      <c r="K803" s="1228"/>
      <c r="L803" s="1228"/>
      <c r="M803" s="408">
        <f t="shared" si="183"/>
        <v>0</v>
      </c>
      <c r="N803" s="416">
        <f>M803*(1-'Annexe 1. Taux de référence'!$E16)+N27*('Annexe 1. Taux de référence'!$E16)</f>
        <v>0</v>
      </c>
      <c r="O803" s="416">
        <f>O27*'Annexe 1. Taux de référence'!$E$16</f>
        <v>0</v>
      </c>
      <c r="P803" s="416">
        <f>P27*'Annexe 1. Taux de référence'!$E$16</f>
        <v>0</v>
      </c>
      <c r="Q803" s="425">
        <f>Q27*'Annexe 1. Taux de référence'!$E$16</f>
        <v>0</v>
      </c>
      <c r="R803" s="419">
        <f>R27*'Annexe 1. Taux de référence'!$E$16</f>
        <v>0</v>
      </c>
      <c r="S803" s="422">
        <f>S27*'Annexe 1. Taux de référence'!$E$16</f>
        <v>0</v>
      </c>
      <c r="T803" s="422">
        <f>T27*'Annexe 1. Taux de référence'!$E$16</f>
        <v>0</v>
      </c>
      <c r="U803" s="422">
        <f>U27*'Annexe 1. Taux de référence'!$E$16</f>
        <v>0</v>
      </c>
      <c r="V803" s="422">
        <f>V27*'Annexe 1. Taux de référence'!$E$16</f>
        <v>0</v>
      </c>
      <c r="W803" s="422">
        <f>W27*'Annexe 1. Taux de référence'!$E$16</f>
        <v>0</v>
      </c>
      <c r="X803" s="422">
        <f>X27*'Annexe 1. Taux de référence'!$E$16</f>
        <v>0</v>
      </c>
      <c r="Y803" s="422">
        <f>Y27*'Annexe 1. Taux de référence'!$E$16</f>
        <v>0</v>
      </c>
      <c r="Z803" s="422">
        <f>Z27*'Annexe 1. Taux de référence'!$E$16</f>
        <v>0</v>
      </c>
      <c r="AA803" s="422">
        <f>AA27*'Annexe 1. Taux de référence'!$E$16</f>
        <v>0</v>
      </c>
      <c r="AB803" s="422">
        <f>AB27*'Annexe 1. Taux de référence'!$E$16</f>
        <v>0</v>
      </c>
      <c r="AC803" s="408">
        <f>M803-SUM(N803:AB803)</f>
        <v>0</v>
      </c>
      <c r="AD803" s="830"/>
      <c r="AE803" s="831"/>
      <c r="AF803" s="832"/>
    </row>
    <row r="804" spans="1:32" ht="15" customHeight="1" outlineLevel="1" x14ac:dyDescent="0.2">
      <c r="A804" s="381">
        <v>124</v>
      </c>
      <c r="B804" s="666"/>
      <c r="C804" s="392"/>
      <c r="D804" s="392"/>
      <c r="E804" s="1223" t="s">
        <v>556</v>
      </c>
      <c r="F804" s="1224"/>
      <c r="G804" s="1224"/>
      <c r="H804" s="1224"/>
      <c r="I804" s="1224"/>
      <c r="J804" s="1224"/>
      <c r="K804" s="1224"/>
      <c r="L804" s="1224"/>
      <c r="M804" s="407">
        <f>SUBTOTAL(9,M805:M808)</f>
        <v>0</v>
      </c>
      <c r="N804" s="410">
        <f t="shared" ref="N804:AC804" si="184">SUBTOTAL(9,N805:N808)</f>
        <v>0</v>
      </c>
      <c r="O804" s="414">
        <f t="shared" si="184"/>
        <v>0</v>
      </c>
      <c r="P804" s="413">
        <f t="shared" si="184"/>
        <v>0</v>
      </c>
      <c r="Q804" s="424">
        <f t="shared" si="184"/>
        <v>0</v>
      </c>
      <c r="R804" s="410">
        <f t="shared" si="184"/>
        <v>0</v>
      </c>
      <c r="S804" s="413">
        <f t="shared" si="184"/>
        <v>0</v>
      </c>
      <c r="T804" s="414">
        <f t="shared" si="184"/>
        <v>0</v>
      </c>
      <c r="U804" s="413">
        <f t="shared" si="184"/>
        <v>0</v>
      </c>
      <c r="V804" s="414">
        <f t="shared" si="184"/>
        <v>0</v>
      </c>
      <c r="W804" s="413">
        <f t="shared" si="184"/>
        <v>0</v>
      </c>
      <c r="X804" s="414">
        <f t="shared" si="184"/>
        <v>0</v>
      </c>
      <c r="Y804" s="413">
        <f t="shared" si="184"/>
        <v>0</v>
      </c>
      <c r="Z804" s="414">
        <f t="shared" si="184"/>
        <v>0</v>
      </c>
      <c r="AA804" s="413">
        <f t="shared" si="184"/>
        <v>0</v>
      </c>
      <c r="AB804" s="424">
        <f t="shared" si="184"/>
        <v>0</v>
      </c>
      <c r="AC804" s="407">
        <f t="shared" si="184"/>
        <v>0</v>
      </c>
      <c r="AD804" s="830"/>
      <c r="AE804" s="831"/>
      <c r="AF804" s="832"/>
    </row>
    <row r="805" spans="1:32" ht="15" customHeight="1" outlineLevel="1" x14ac:dyDescent="0.2">
      <c r="A805" s="381">
        <v>125</v>
      </c>
      <c r="B805" s="666"/>
      <c r="C805" s="658"/>
      <c r="D805" s="658"/>
      <c r="E805" s="658"/>
      <c r="F805" s="1225" t="s">
        <v>65</v>
      </c>
      <c r="G805" s="1226"/>
      <c r="H805" s="1226"/>
      <c r="I805" s="1226"/>
      <c r="J805" s="1226"/>
      <c r="K805" s="1226"/>
      <c r="L805" s="1226"/>
      <c r="M805" s="408">
        <f>M29</f>
        <v>0</v>
      </c>
      <c r="N805" s="420">
        <f>M805*(1-'Annexe 1. Taux de référence'!$E18)+N29*('Annexe 1. Taux de référence'!$E18)</f>
        <v>0</v>
      </c>
      <c r="O805" s="422">
        <f>O29*'Annexe 1. Taux de référence'!$E$18</f>
        <v>0</v>
      </c>
      <c r="P805" s="422">
        <f>P29*'Annexe 1. Taux de référence'!$E$18</f>
        <v>0</v>
      </c>
      <c r="Q805" s="426">
        <f>Q29*'Annexe 1. Taux de référence'!$E$18</f>
        <v>0</v>
      </c>
      <c r="R805" s="419">
        <f>R29*'Annexe 1. Taux de référence'!$E$18</f>
        <v>0</v>
      </c>
      <c r="S805" s="422">
        <f>S29*'Annexe 1. Taux de référence'!$E$18</f>
        <v>0</v>
      </c>
      <c r="T805" s="422">
        <f>T29*'Annexe 1. Taux de référence'!$E$18</f>
        <v>0</v>
      </c>
      <c r="U805" s="422">
        <f>U29*'Annexe 1. Taux de référence'!$E$18</f>
        <v>0</v>
      </c>
      <c r="V805" s="422">
        <f>V29*'Annexe 1. Taux de référence'!$E$18</f>
        <v>0</v>
      </c>
      <c r="W805" s="422">
        <f>W29*'Annexe 1. Taux de référence'!$E$18</f>
        <v>0</v>
      </c>
      <c r="X805" s="422">
        <f>X29*'Annexe 1. Taux de référence'!$E$18</f>
        <v>0</v>
      </c>
      <c r="Y805" s="422">
        <f>Y29*'Annexe 1. Taux de référence'!$E$18</f>
        <v>0</v>
      </c>
      <c r="Z805" s="422">
        <f>Z29*'Annexe 1. Taux de référence'!$E$18</f>
        <v>0</v>
      </c>
      <c r="AA805" s="422">
        <f>AA29*'Annexe 1. Taux de référence'!$E$18</f>
        <v>0</v>
      </c>
      <c r="AB805" s="422">
        <f>AB29*'Annexe 1. Taux de référence'!$E$18</f>
        <v>0</v>
      </c>
      <c r="AC805" s="408">
        <f>M805-SUM(N805:AB805)</f>
        <v>0</v>
      </c>
      <c r="AD805" s="830"/>
      <c r="AE805" s="831"/>
      <c r="AF805" s="832"/>
    </row>
    <row r="806" spans="1:32" ht="15" customHeight="1" outlineLevel="1" x14ac:dyDescent="0.2">
      <c r="A806" s="381">
        <v>126</v>
      </c>
      <c r="B806" s="666"/>
      <c r="C806" s="393"/>
      <c r="D806" s="393"/>
      <c r="E806" s="393"/>
      <c r="F806" s="1209" t="s">
        <v>68</v>
      </c>
      <c r="G806" s="1210"/>
      <c r="H806" s="1210"/>
      <c r="I806" s="1210"/>
      <c r="J806" s="1210"/>
      <c r="K806" s="1210"/>
      <c r="L806" s="1210"/>
      <c r="M806" s="408">
        <f t="shared" ref="M806:M808" si="185">M30</f>
        <v>0</v>
      </c>
      <c r="N806" s="420">
        <f>M806*(1-'Annexe 1. Taux de référence'!$E19)+N30*('Annexe 1. Taux de référence'!$E19)</f>
        <v>0</v>
      </c>
      <c r="O806" s="422">
        <f>O30*'Annexe 1. Taux de référence'!$E$19</f>
        <v>0</v>
      </c>
      <c r="P806" s="422">
        <f>P30*'Annexe 1. Taux de référence'!$E$18</f>
        <v>0</v>
      </c>
      <c r="Q806" s="426">
        <f>Q30*'Annexe 1. Taux de référence'!$E$18</f>
        <v>0</v>
      </c>
      <c r="R806" s="419">
        <f>R30*'Annexe 1. Taux de référence'!$E$18</f>
        <v>0</v>
      </c>
      <c r="S806" s="422">
        <f>S30*'Annexe 1. Taux de référence'!$E$18</f>
        <v>0</v>
      </c>
      <c r="T806" s="422">
        <f>T30*'Annexe 1. Taux de référence'!$E$18</f>
        <v>0</v>
      </c>
      <c r="U806" s="422">
        <f>U30*'Annexe 1. Taux de référence'!$E$18</f>
        <v>0</v>
      </c>
      <c r="V806" s="422">
        <f>V30*'Annexe 1. Taux de référence'!$E$18</f>
        <v>0</v>
      </c>
      <c r="W806" s="422">
        <f>W30*'Annexe 1. Taux de référence'!$E$18</f>
        <v>0</v>
      </c>
      <c r="X806" s="422">
        <f>X30*'Annexe 1. Taux de référence'!$E$18</f>
        <v>0</v>
      </c>
      <c r="Y806" s="422">
        <f>Y30*'Annexe 1. Taux de référence'!$E$18</f>
        <v>0</v>
      </c>
      <c r="Z806" s="422">
        <f>Z30*'Annexe 1. Taux de référence'!$E$18</f>
        <v>0</v>
      </c>
      <c r="AA806" s="422">
        <f>AA30*'Annexe 1. Taux de référence'!$E$18</f>
        <v>0</v>
      </c>
      <c r="AB806" s="422">
        <f>AB30*'Annexe 1. Taux de référence'!$E$18</f>
        <v>0</v>
      </c>
      <c r="AC806" s="408">
        <f>M806-SUM(N806:AB806)</f>
        <v>0</v>
      </c>
      <c r="AD806" s="830"/>
      <c r="AE806" s="831"/>
      <c r="AF806" s="832"/>
    </row>
    <row r="807" spans="1:32" ht="15" customHeight="1" outlineLevel="1" x14ac:dyDescent="0.2">
      <c r="A807" s="381">
        <v>127</v>
      </c>
      <c r="B807" s="666"/>
      <c r="C807" s="393"/>
      <c r="D807" s="393"/>
      <c r="E807" s="393"/>
      <c r="F807" s="1209" t="s">
        <v>537</v>
      </c>
      <c r="G807" s="1210"/>
      <c r="H807" s="1210"/>
      <c r="I807" s="1210"/>
      <c r="J807" s="1210"/>
      <c r="K807" s="1210"/>
      <c r="L807" s="1210"/>
      <c r="M807" s="408">
        <f t="shared" si="185"/>
        <v>0</v>
      </c>
      <c r="N807" s="420">
        <f>M807*(1-'Annexe 1. Taux de référence'!$E20)+N31*('Annexe 1. Taux de référence'!$E20)</f>
        <v>0</v>
      </c>
      <c r="O807" s="422">
        <f>O31*'Annexe 1. Taux de référence'!$E$21</f>
        <v>0</v>
      </c>
      <c r="P807" s="422">
        <f>P31*'Annexe 1. Taux de référence'!$E$18</f>
        <v>0</v>
      </c>
      <c r="Q807" s="426">
        <f>Q31*'Annexe 1. Taux de référence'!$E$18</f>
        <v>0</v>
      </c>
      <c r="R807" s="419">
        <f>R31*'Annexe 1. Taux de référence'!$E$18</f>
        <v>0</v>
      </c>
      <c r="S807" s="422">
        <f>S31*'Annexe 1. Taux de référence'!$E$18</f>
        <v>0</v>
      </c>
      <c r="T807" s="422">
        <f>T31*'Annexe 1. Taux de référence'!$E$18</f>
        <v>0</v>
      </c>
      <c r="U807" s="422">
        <f>U31*'Annexe 1. Taux de référence'!$E$18</f>
        <v>0</v>
      </c>
      <c r="V807" s="422">
        <f>V31*'Annexe 1. Taux de référence'!$E$18</f>
        <v>0</v>
      </c>
      <c r="W807" s="422">
        <f>W31*'Annexe 1. Taux de référence'!$E$18</f>
        <v>0</v>
      </c>
      <c r="X807" s="422">
        <f>X31*'Annexe 1. Taux de référence'!$E$18</f>
        <v>0</v>
      </c>
      <c r="Y807" s="422">
        <f>Y31*'Annexe 1. Taux de référence'!$E$18</f>
        <v>0</v>
      </c>
      <c r="Z807" s="422">
        <f>Z31*'Annexe 1. Taux de référence'!$E$18</f>
        <v>0</v>
      </c>
      <c r="AA807" s="422">
        <f>AA31*'Annexe 1. Taux de référence'!$E$18</f>
        <v>0</v>
      </c>
      <c r="AB807" s="422">
        <f>AB31*'Annexe 1. Taux de référence'!$E$18</f>
        <v>0</v>
      </c>
      <c r="AC807" s="408">
        <f>M807-SUM(N807:AB807)</f>
        <v>0</v>
      </c>
      <c r="AD807" s="830"/>
      <c r="AE807" s="831"/>
      <c r="AF807" s="832"/>
    </row>
    <row r="808" spans="1:32" ht="27" customHeight="1" outlineLevel="1" x14ac:dyDescent="0.2">
      <c r="A808" s="381">
        <v>128</v>
      </c>
      <c r="B808" s="666"/>
      <c r="C808" s="394"/>
      <c r="D808" s="394"/>
      <c r="E808" s="394"/>
      <c r="F808" s="1227" t="s">
        <v>532</v>
      </c>
      <c r="G808" s="1228"/>
      <c r="H808" s="1228"/>
      <c r="I808" s="1228"/>
      <c r="J808" s="1228"/>
      <c r="K808" s="1228"/>
      <c r="L808" s="1228"/>
      <c r="M808" s="408">
        <f t="shared" si="185"/>
        <v>0</v>
      </c>
      <c r="N808" s="416">
        <f>M808*(1-'Annexe 1. Taux de référence'!$E21)+N32*('Annexe 1. Taux de référence'!$E21)</f>
        <v>0</v>
      </c>
      <c r="O808" s="416">
        <f>O32*'Annexe 1. Taux de référence'!$E$21</f>
        <v>0</v>
      </c>
      <c r="P808" s="416">
        <f>P32*'Annexe 1. Taux de référence'!$E$18</f>
        <v>0</v>
      </c>
      <c r="Q808" s="425">
        <f>Q32*'Annexe 1. Taux de référence'!$E$18</f>
        <v>0</v>
      </c>
      <c r="R808" s="419">
        <f>R32*'Annexe 1. Taux de référence'!$E$18</f>
        <v>0</v>
      </c>
      <c r="S808" s="422">
        <f>S32*'Annexe 1. Taux de référence'!$E$18</f>
        <v>0</v>
      </c>
      <c r="T808" s="422">
        <f>T32*'Annexe 1. Taux de référence'!$E$18</f>
        <v>0</v>
      </c>
      <c r="U808" s="422">
        <f>U32*'Annexe 1. Taux de référence'!$E$18</f>
        <v>0</v>
      </c>
      <c r="V808" s="422">
        <f>V32*'Annexe 1. Taux de référence'!$E$18</f>
        <v>0</v>
      </c>
      <c r="W808" s="422">
        <f>W32*'Annexe 1. Taux de référence'!$E$18</f>
        <v>0</v>
      </c>
      <c r="X808" s="422">
        <f>X32*'Annexe 1. Taux de référence'!$E$18</f>
        <v>0</v>
      </c>
      <c r="Y808" s="422">
        <f>Y32*'Annexe 1. Taux de référence'!$E$18</f>
        <v>0</v>
      </c>
      <c r="Z808" s="422">
        <f>Z32*'Annexe 1. Taux de référence'!$E$18</f>
        <v>0</v>
      </c>
      <c r="AA808" s="422">
        <f>AA32*'Annexe 1. Taux de référence'!$E$18</f>
        <v>0</v>
      </c>
      <c r="AB808" s="422">
        <f>AB32*'Annexe 1. Taux de référence'!$E$18</f>
        <v>0</v>
      </c>
      <c r="AC808" s="408">
        <f>M808-SUM(N808:AB808)</f>
        <v>0</v>
      </c>
      <c r="AD808" s="833"/>
      <c r="AE808" s="834"/>
      <c r="AF808" s="835"/>
    </row>
    <row r="809" spans="1:32" ht="15" customHeight="1" outlineLevel="1" x14ac:dyDescent="0.2">
      <c r="A809" s="381">
        <v>129</v>
      </c>
      <c r="B809" s="666"/>
      <c r="C809" s="394"/>
      <c r="D809" s="1222" t="s">
        <v>13</v>
      </c>
      <c r="E809" s="1100"/>
      <c r="F809" s="1100"/>
      <c r="G809" s="1100"/>
      <c r="H809" s="1100"/>
      <c r="I809" s="1100"/>
      <c r="J809" s="1100"/>
      <c r="K809" s="1100"/>
      <c r="L809" s="1100"/>
      <c r="M809" s="1100"/>
      <c r="N809" s="1100"/>
      <c r="O809" s="1100"/>
      <c r="P809" s="1100"/>
      <c r="Q809" s="1100"/>
      <c r="R809" s="1100"/>
      <c r="S809" s="1100"/>
      <c r="T809" s="1100"/>
      <c r="U809" s="1100"/>
      <c r="V809" s="1100"/>
      <c r="W809" s="1100"/>
      <c r="X809" s="1100"/>
      <c r="Y809" s="1100"/>
      <c r="Z809" s="1100"/>
      <c r="AA809" s="1100"/>
      <c r="AB809" s="1100"/>
      <c r="AC809" s="1100"/>
      <c r="AD809" s="1100"/>
      <c r="AE809" s="1100"/>
      <c r="AF809" s="1361"/>
    </row>
    <row r="810" spans="1:32" ht="15" customHeight="1" outlineLevel="1" x14ac:dyDescent="0.2">
      <c r="A810" s="381">
        <v>130</v>
      </c>
      <c r="B810" s="666"/>
      <c r="C810" s="394"/>
      <c r="D810" s="394"/>
      <c r="E810" s="1229" t="s">
        <v>14</v>
      </c>
      <c r="F810" s="1230"/>
      <c r="G810" s="1230"/>
      <c r="H810" s="1230"/>
      <c r="I810" s="1230"/>
      <c r="J810" s="1230"/>
      <c r="K810" s="1230"/>
      <c r="L810" s="1230"/>
      <c r="M810" s="407">
        <f>SUBTOTAL(9,M811:M813)</f>
        <v>0</v>
      </c>
      <c r="N810" s="410">
        <f t="shared" ref="N810:AC810" si="186">SUBTOTAL(9,N811:N813)</f>
        <v>0</v>
      </c>
      <c r="O810" s="414">
        <f t="shared" si="186"/>
        <v>0</v>
      </c>
      <c r="P810" s="413">
        <f t="shared" si="186"/>
        <v>0</v>
      </c>
      <c r="Q810" s="424">
        <f t="shared" si="186"/>
        <v>0</v>
      </c>
      <c r="R810" s="410">
        <f t="shared" si="186"/>
        <v>0</v>
      </c>
      <c r="S810" s="413">
        <f t="shared" si="186"/>
        <v>0</v>
      </c>
      <c r="T810" s="414">
        <f t="shared" si="186"/>
        <v>0</v>
      </c>
      <c r="U810" s="413">
        <f t="shared" si="186"/>
        <v>0</v>
      </c>
      <c r="V810" s="414">
        <f t="shared" si="186"/>
        <v>0</v>
      </c>
      <c r="W810" s="413">
        <f t="shared" si="186"/>
        <v>0</v>
      </c>
      <c r="X810" s="414">
        <f t="shared" si="186"/>
        <v>0</v>
      </c>
      <c r="Y810" s="413">
        <f t="shared" si="186"/>
        <v>0</v>
      </c>
      <c r="Z810" s="414">
        <f t="shared" si="186"/>
        <v>0</v>
      </c>
      <c r="AA810" s="413">
        <f t="shared" si="186"/>
        <v>0</v>
      </c>
      <c r="AB810" s="424">
        <f t="shared" si="186"/>
        <v>0</v>
      </c>
      <c r="AC810" s="407">
        <f t="shared" si="186"/>
        <v>0</v>
      </c>
      <c r="AD810" s="942"/>
      <c r="AE810" s="828"/>
      <c r="AF810" s="829"/>
    </row>
    <row r="811" spans="1:32" ht="15" customHeight="1" outlineLevel="1" x14ac:dyDescent="0.2">
      <c r="A811" s="381">
        <v>131</v>
      </c>
      <c r="B811" s="666"/>
      <c r="C811" s="394"/>
      <c r="D811" s="394"/>
      <c r="E811" s="395"/>
      <c r="F811" s="1225" t="s">
        <v>112</v>
      </c>
      <c r="G811" s="1226"/>
      <c r="H811" s="1226"/>
      <c r="I811" s="1226"/>
      <c r="J811" s="1226"/>
      <c r="K811" s="1226"/>
      <c r="L811" s="1226"/>
      <c r="M811" s="408">
        <f t="shared" ref="M811:M813" si="187">M35</f>
        <v>0</v>
      </c>
      <c r="N811" s="420">
        <f>M811*(1-'Annexe 1. Taux de référence'!$E$24)+N35*('Annexe 1. Taux de référence'!$E$24)</f>
        <v>0</v>
      </c>
      <c r="O811" s="422">
        <f>O35*'Annexe 1. Taux de référence'!$E24</f>
        <v>0</v>
      </c>
      <c r="P811" s="422">
        <f>P35*'Annexe 1. Taux de référence'!$E24</f>
        <v>0</v>
      </c>
      <c r="Q811" s="426">
        <f>Q35*'Annexe 1. Taux de référence'!$E24</f>
        <v>0</v>
      </c>
      <c r="R811" s="419">
        <f>R35*'Annexe 1. Taux de référence'!$E24</f>
        <v>0</v>
      </c>
      <c r="S811" s="422">
        <f>S35*'Annexe 1. Taux de référence'!$E24</f>
        <v>0</v>
      </c>
      <c r="T811" s="422">
        <f>T35*'Annexe 1. Taux de référence'!$E24</f>
        <v>0</v>
      </c>
      <c r="U811" s="422">
        <f>U35*'Annexe 1. Taux de référence'!$E24</f>
        <v>0</v>
      </c>
      <c r="V811" s="422">
        <f>V35*'Annexe 1. Taux de référence'!$E24</f>
        <v>0</v>
      </c>
      <c r="W811" s="422">
        <f>W35*'Annexe 1. Taux de référence'!$E24</f>
        <v>0</v>
      </c>
      <c r="X811" s="422">
        <f>X35*'Annexe 1. Taux de référence'!$E24</f>
        <v>0</v>
      </c>
      <c r="Y811" s="422">
        <f>Y35*'Annexe 1. Taux de référence'!$E24</f>
        <v>0</v>
      </c>
      <c r="Z811" s="422">
        <f>Z35*'Annexe 1. Taux de référence'!$E24</f>
        <v>0</v>
      </c>
      <c r="AA811" s="422">
        <f>AA35*'Annexe 1. Taux de référence'!$E24</f>
        <v>0</v>
      </c>
      <c r="AB811" s="422">
        <f>AB35*'Annexe 1. Taux de référence'!$E24</f>
        <v>0</v>
      </c>
      <c r="AC811" s="408">
        <f>M811-SUM(N811:AB811)</f>
        <v>0</v>
      </c>
      <c r="AD811" s="830"/>
      <c r="AE811" s="831"/>
      <c r="AF811" s="832"/>
    </row>
    <row r="812" spans="1:32" ht="15" customHeight="1" outlineLevel="1" x14ac:dyDescent="0.2">
      <c r="A812" s="381">
        <v>132</v>
      </c>
      <c r="B812" s="666"/>
      <c r="C812" s="394"/>
      <c r="D812" s="394"/>
      <c r="E812" s="395"/>
      <c r="F812" s="1209" t="s">
        <v>113</v>
      </c>
      <c r="G812" s="1210"/>
      <c r="H812" s="1210"/>
      <c r="I812" s="1210"/>
      <c r="J812" s="1210"/>
      <c r="K812" s="1210"/>
      <c r="L812" s="1210"/>
      <c r="M812" s="408">
        <f t="shared" si="187"/>
        <v>0</v>
      </c>
      <c r="N812" s="420">
        <f>M812*(1-'Annexe 1. Taux de référence'!$E$25)+N36*('Annexe 1. Taux de référence'!$E$25)</f>
        <v>0</v>
      </c>
      <c r="O812" s="422">
        <f>O36*'Annexe 1. Taux de référence'!$E25</f>
        <v>0</v>
      </c>
      <c r="P812" s="422">
        <f>P36*'Annexe 1. Taux de référence'!$E25</f>
        <v>0</v>
      </c>
      <c r="Q812" s="426">
        <f>Q36*'Annexe 1. Taux de référence'!$E25</f>
        <v>0</v>
      </c>
      <c r="R812" s="419">
        <f>R36*'Annexe 1. Taux de référence'!$E25</f>
        <v>0</v>
      </c>
      <c r="S812" s="422">
        <f>S36*'Annexe 1. Taux de référence'!$E25</f>
        <v>0</v>
      </c>
      <c r="T812" s="422">
        <f>T36*'Annexe 1. Taux de référence'!$E25</f>
        <v>0</v>
      </c>
      <c r="U812" s="422">
        <f>U36*'Annexe 1. Taux de référence'!$E25</f>
        <v>0</v>
      </c>
      <c r="V812" s="422">
        <f>V36*'Annexe 1. Taux de référence'!$E25</f>
        <v>0</v>
      </c>
      <c r="W812" s="422">
        <f>W36*'Annexe 1. Taux de référence'!$E25</f>
        <v>0</v>
      </c>
      <c r="X812" s="422">
        <f>X36*'Annexe 1. Taux de référence'!$E25</f>
        <v>0</v>
      </c>
      <c r="Y812" s="422">
        <f>Y36*'Annexe 1. Taux de référence'!$E25</f>
        <v>0</v>
      </c>
      <c r="Z812" s="422">
        <f>Z36*'Annexe 1. Taux de référence'!$E25</f>
        <v>0</v>
      </c>
      <c r="AA812" s="422">
        <f>AA36*'Annexe 1. Taux de référence'!$E25</f>
        <v>0</v>
      </c>
      <c r="AB812" s="422">
        <f>AB36*'Annexe 1. Taux de référence'!$E25</f>
        <v>0</v>
      </c>
      <c r="AC812" s="408">
        <f>M812-SUM(N812:AB812)</f>
        <v>0</v>
      </c>
      <c r="AD812" s="830"/>
      <c r="AE812" s="831"/>
      <c r="AF812" s="832"/>
    </row>
    <row r="813" spans="1:32" ht="15" customHeight="1" outlineLevel="1" x14ac:dyDescent="0.2">
      <c r="A813" s="381">
        <v>133</v>
      </c>
      <c r="B813" s="666"/>
      <c r="C813" s="394"/>
      <c r="D813" s="394"/>
      <c r="E813" s="395"/>
      <c r="F813" s="1227" t="s">
        <v>557</v>
      </c>
      <c r="G813" s="1228"/>
      <c r="H813" s="1228"/>
      <c r="I813" s="1228"/>
      <c r="J813" s="1228"/>
      <c r="K813" s="1228"/>
      <c r="L813" s="1228"/>
      <c r="M813" s="408">
        <f t="shared" si="187"/>
        <v>0</v>
      </c>
      <c r="N813" s="420">
        <f>M813*(1-'Annexe 1. Taux de référence'!$E$26)+N37*('Annexe 1. Taux de référence'!$E$26)</f>
        <v>0</v>
      </c>
      <c r="O813" s="422">
        <f>O37*'Annexe 1. Taux de référence'!$E26</f>
        <v>0</v>
      </c>
      <c r="P813" s="422">
        <f>P37*'Annexe 1. Taux de référence'!$E26</f>
        <v>0</v>
      </c>
      <c r="Q813" s="426">
        <f>Q37*'Annexe 1. Taux de référence'!$E26</f>
        <v>0</v>
      </c>
      <c r="R813" s="419">
        <f>R37*'Annexe 1. Taux de référence'!$E26</f>
        <v>0</v>
      </c>
      <c r="S813" s="422">
        <f>S37*'Annexe 1. Taux de référence'!$E26</f>
        <v>0</v>
      </c>
      <c r="T813" s="422">
        <f>T37*'Annexe 1. Taux de référence'!$E26</f>
        <v>0</v>
      </c>
      <c r="U813" s="422">
        <f>U37*'Annexe 1. Taux de référence'!$E26</f>
        <v>0</v>
      </c>
      <c r="V813" s="422">
        <f>V37*'Annexe 1. Taux de référence'!$E26</f>
        <v>0</v>
      </c>
      <c r="W813" s="422">
        <f>W37*'Annexe 1. Taux de référence'!$E26</f>
        <v>0</v>
      </c>
      <c r="X813" s="422">
        <f>X37*'Annexe 1. Taux de référence'!$E26</f>
        <v>0</v>
      </c>
      <c r="Y813" s="422">
        <f>Y37*'Annexe 1. Taux de référence'!$E26</f>
        <v>0</v>
      </c>
      <c r="Z813" s="422">
        <f>Z37*'Annexe 1. Taux de référence'!$E26</f>
        <v>0</v>
      </c>
      <c r="AA813" s="422">
        <f>AA37*'Annexe 1. Taux de référence'!$E26</f>
        <v>0</v>
      </c>
      <c r="AB813" s="422">
        <f>AB37*'Annexe 1. Taux de référence'!$E26</f>
        <v>0</v>
      </c>
      <c r="AC813" s="408">
        <f>M813-SUM(N813:AB813)</f>
        <v>0</v>
      </c>
      <c r="AD813" s="830"/>
      <c r="AE813" s="831"/>
      <c r="AF813" s="832"/>
    </row>
    <row r="814" spans="1:32" ht="15" customHeight="1" outlineLevel="1" x14ac:dyDescent="0.2">
      <c r="A814" s="381">
        <v>134</v>
      </c>
      <c r="B814" s="666"/>
      <c r="C814" s="394"/>
      <c r="D814" s="394"/>
      <c r="E814" s="1223" t="s">
        <v>15</v>
      </c>
      <c r="F814" s="1224"/>
      <c r="G814" s="1224"/>
      <c r="H814" s="1224"/>
      <c r="I814" s="1224"/>
      <c r="J814" s="1224"/>
      <c r="K814" s="1224"/>
      <c r="L814" s="1224"/>
      <c r="M814" s="407">
        <f>SUBTOTAL(9,M815:M817)</f>
        <v>0</v>
      </c>
      <c r="N814" s="410">
        <f t="shared" ref="N814:AC814" si="188">SUBTOTAL(9,N815:N817)</f>
        <v>0</v>
      </c>
      <c r="O814" s="414">
        <f t="shared" si="188"/>
        <v>0</v>
      </c>
      <c r="P814" s="413">
        <f t="shared" si="188"/>
        <v>0</v>
      </c>
      <c r="Q814" s="424">
        <f t="shared" si="188"/>
        <v>0</v>
      </c>
      <c r="R814" s="410">
        <f t="shared" si="188"/>
        <v>0</v>
      </c>
      <c r="S814" s="413">
        <f t="shared" si="188"/>
        <v>0</v>
      </c>
      <c r="T814" s="414">
        <f t="shared" si="188"/>
        <v>0</v>
      </c>
      <c r="U814" s="413">
        <f t="shared" si="188"/>
        <v>0</v>
      </c>
      <c r="V814" s="414">
        <f t="shared" si="188"/>
        <v>0</v>
      </c>
      <c r="W814" s="413">
        <f t="shared" si="188"/>
        <v>0</v>
      </c>
      <c r="X814" s="414">
        <f t="shared" si="188"/>
        <v>0</v>
      </c>
      <c r="Y814" s="413">
        <f t="shared" si="188"/>
        <v>0</v>
      </c>
      <c r="Z814" s="414">
        <f t="shared" si="188"/>
        <v>0</v>
      </c>
      <c r="AA814" s="413">
        <f t="shared" si="188"/>
        <v>0</v>
      </c>
      <c r="AB814" s="424">
        <f t="shared" si="188"/>
        <v>0</v>
      </c>
      <c r="AC814" s="407">
        <f t="shared" si="188"/>
        <v>0</v>
      </c>
      <c r="AD814" s="830"/>
      <c r="AE814" s="831"/>
      <c r="AF814" s="832"/>
    </row>
    <row r="815" spans="1:32" ht="15" customHeight="1" outlineLevel="1" x14ac:dyDescent="0.2">
      <c r="A815" s="381">
        <v>135</v>
      </c>
      <c r="B815" s="666"/>
      <c r="C815" s="394"/>
      <c r="D815" s="394"/>
      <c r="E815" s="395"/>
      <c r="F815" s="1225" t="s">
        <v>109</v>
      </c>
      <c r="G815" s="1226"/>
      <c r="H815" s="1226"/>
      <c r="I815" s="1226"/>
      <c r="J815" s="1226"/>
      <c r="K815" s="1226"/>
      <c r="L815" s="1226"/>
      <c r="M815" s="408">
        <f t="shared" ref="M815:M817" si="189">M39</f>
        <v>0</v>
      </c>
      <c r="N815" s="420">
        <f>M815*(1-'Annexe 1. Taux de référence'!$E$28)+N39*('Annexe 1. Taux de référence'!$E$28)</f>
        <v>0</v>
      </c>
      <c r="O815" s="422">
        <f>O39*'Annexe 1. Taux de référence'!$E28</f>
        <v>0</v>
      </c>
      <c r="P815" s="422">
        <f>P39*'Annexe 1. Taux de référence'!$E28</f>
        <v>0</v>
      </c>
      <c r="Q815" s="426">
        <f>Q39*'Annexe 1. Taux de référence'!$E28</f>
        <v>0</v>
      </c>
      <c r="R815" s="419">
        <f>R39*'Annexe 1. Taux de référence'!$E28</f>
        <v>0</v>
      </c>
      <c r="S815" s="422">
        <f>S39*'Annexe 1. Taux de référence'!$E28</f>
        <v>0</v>
      </c>
      <c r="T815" s="422">
        <f>T39*'Annexe 1. Taux de référence'!$E28</f>
        <v>0</v>
      </c>
      <c r="U815" s="422">
        <f>U39*'Annexe 1. Taux de référence'!$E28</f>
        <v>0</v>
      </c>
      <c r="V815" s="422">
        <f>V39*'Annexe 1. Taux de référence'!$E28</f>
        <v>0</v>
      </c>
      <c r="W815" s="422">
        <f>W39*'Annexe 1. Taux de référence'!$E28</f>
        <v>0</v>
      </c>
      <c r="X815" s="422">
        <f>X39*'Annexe 1. Taux de référence'!$E28</f>
        <v>0</v>
      </c>
      <c r="Y815" s="422">
        <f>Y39*'Annexe 1. Taux de référence'!$E28</f>
        <v>0</v>
      </c>
      <c r="Z815" s="422">
        <f>Z39*'Annexe 1. Taux de référence'!$E28</f>
        <v>0</v>
      </c>
      <c r="AA815" s="422">
        <f>AA39*'Annexe 1. Taux de référence'!$E28</f>
        <v>0</v>
      </c>
      <c r="AB815" s="422">
        <f>AB39*'Annexe 1. Taux de référence'!$E28</f>
        <v>0</v>
      </c>
      <c r="AC815" s="408">
        <f>M815-SUM(N815:AB815)</f>
        <v>0</v>
      </c>
      <c r="AD815" s="830"/>
      <c r="AE815" s="831"/>
      <c r="AF815" s="832"/>
    </row>
    <row r="816" spans="1:32" ht="15" customHeight="1" outlineLevel="1" x14ac:dyDescent="0.2">
      <c r="A816" s="381">
        <v>136</v>
      </c>
      <c r="B816" s="666"/>
      <c r="C816" s="394"/>
      <c r="D816" s="394"/>
      <c r="E816" s="395"/>
      <c r="F816" s="1209" t="s">
        <v>110</v>
      </c>
      <c r="G816" s="1210"/>
      <c r="H816" s="1210"/>
      <c r="I816" s="1210"/>
      <c r="J816" s="1210"/>
      <c r="K816" s="1210"/>
      <c r="L816" s="1210"/>
      <c r="M816" s="408">
        <f t="shared" si="189"/>
        <v>0</v>
      </c>
      <c r="N816" s="420">
        <f>M816*(1-'Annexe 1. Taux de référence'!$E$29)+N40*('Annexe 1. Taux de référence'!$E$29)</f>
        <v>0</v>
      </c>
      <c r="O816" s="422">
        <f>O40*'Annexe 1. Taux de référence'!$E29</f>
        <v>0</v>
      </c>
      <c r="P816" s="422">
        <f>P40*'Annexe 1. Taux de référence'!$E29</f>
        <v>0</v>
      </c>
      <c r="Q816" s="426">
        <f>Q40*'Annexe 1. Taux de référence'!$E29</f>
        <v>0</v>
      </c>
      <c r="R816" s="419">
        <f>R40*'Annexe 1. Taux de référence'!$E29</f>
        <v>0</v>
      </c>
      <c r="S816" s="422">
        <f>S40*'Annexe 1. Taux de référence'!$E29</f>
        <v>0</v>
      </c>
      <c r="T816" s="422">
        <f>T40*'Annexe 1. Taux de référence'!$E29</f>
        <v>0</v>
      </c>
      <c r="U816" s="422">
        <f>U40*'Annexe 1. Taux de référence'!$E29</f>
        <v>0</v>
      </c>
      <c r="V816" s="422">
        <f>V40*'Annexe 1. Taux de référence'!$E29</f>
        <v>0</v>
      </c>
      <c r="W816" s="422">
        <f>W40*'Annexe 1. Taux de référence'!$E29</f>
        <v>0</v>
      </c>
      <c r="X816" s="422">
        <f>X40*'Annexe 1. Taux de référence'!$E29</f>
        <v>0</v>
      </c>
      <c r="Y816" s="422">
        <f>Y40*'Annexe 1. Taux de référence'!$E29</f>
        <v>0</v>
      </c>
      <c r="Z816" s="422">
        <f>Z40*'Annexe 1. Taux de référence'!$E29</f>
        <v>0</v>
      </c>
      <c r="AA816" s="422">
        <f>AA40*'Annexe 1. Taux de référence'!$E29</f>
        <v>0</v>
      </c>
      <c r="AB816" s="422">
        <f>AB40*'Annexe 1. Taux de référence'!$E29</f>
        <v>0</v>
      </c>
      <c r="AC816" s="408">
        <f>M816-SUM(N816:AB816)</f>
        <v>0</v>
      </c>
      <c r="AD816" s="830"/>
      <c r="AE816" s="831"/>
      <c r="AF816" s="832"/>
    </row>
    <row r="817" spans="1:32" ht="15" customHeight="1" outlineLevel="1" x14ac:dyDescent="0.2">
      <c r="A817" s="381">
        <v>137</v>
      </c>
      <c r="B817" s="666"/>
      <c r="C817" s="394"/>
      <c r="D817" s="394"/>
      <c r="E817" s="395"/>
      <c r="F817" s="1227" t="s">
        <v>559</v>
      </c>
      <c r="G817" s="1228"/>
      <c r="H817" s="1228"/>
      <c r="I817" s="1228"/>
      <c r="J817" s="1228"/>
      <c r="K817" s="1228"/>
      <c r="L817" s="1228"/>
      <c r="M817" s="408">
        <f t="shared" si="189"/>
        <v>0</v>
      </c>
      <c r="N817" s="420">
        <f>M817*(1-'Annexe 1. Taux de référence'!$E30)+N41*('Annexe 1. Taux de référence'!$E30)</f>
        <v>0</v>
      </c>
      <c r="O817" s="422">
        <f>O41*'Annexe 1. Taux de référence'!$E30</f>
        <v>0</v>
      </c>
      <c r="P817" s="422">
        <f>P41*'Annexe 1. Taux de référence'!$E30</f>
        <v>0</v>
      </c>
      <c r="Q817" s="426">
        <f>Q41*'Annexe 1. Taux de référence'!$E30</f>
        <v>0</v>
      </c>
      <c r="R817" s="419">
        <f>R41*'Annexe 1. Taux de référence'!$E30</f>
        <v>0</v>
      </c>
      <c r="S817" s="422">
        <f>S41*'Annexe 1. Taux de référence'!$E30</f>
        <v>0</v>
      </c>
      <c r="T817" s="422">
        <f>T41*'Annexe 1. Taux de référence'!$E30</f>
        <v>0</v>
      </c>
      <c r="U817" s="422">
        <f>U41*'Annexe 1. Taux de référence'!$E30</f>
        <v>0</v>
      </c>
      <c r="V817" s="422">
        <f>V41*'Annexe 1. Taux de référence'!$E30</f>
        <v>0</v>
      </c>
      <c r="W817" s="422">
        <f>W41*'Annexe 1. Taux de référence'!$E30</f>
        <v>0</v>
      </c>
      <c r="X817" s="422">
        <f>X41*'Annexe 1. Taux de référence'!$E30</f>
        <v>0</v>
      </c>
      <c r="Y817" s="422">
        <f>Y41*'Annexe 1. Taux de référence'!$E30</f>
        <v>0</v>
      </c>
      <c r="Z817" s="422">
        <f>Z41*'Annexe 1. Taux de référence'!$E30</f>
        <v>0</v>
      </c>
      <c r="AA817" s="422">
        <f>AA41*'Annexe 1. Taux de référence'!$E30</f>
        <v>0</v>
      </c>
      <c r="AB817" s="422">
        <f>AB41*'Annexe 1. Taux de référence'!$E30</f>
        <v>0</v>
      </c>
      <c r="AC817" s="408">
        <f>M817-SUM(N817:AB817)</f>
        <v>0</v>
      </c>
      <c r="AD817" s="830"/>
      <c r="AE817" s="831"/>
      <c r="AF817" s="832"/>
    </row>
    <row r="818" spans="1:32" ht="15" customHeight="1" outlineLevel="1" x14ac:dyDescent="0.2">
      <c r="A818" s="381">
        <v>138</v>
      </c>
      <c r="B818" s="666"/>
      <c r="C818" s="394"/>
      <c r="D818" s="394"/>
      <c r="E818" s="1223" t="s">
        <v>18</v>
      </c>
      <c r="F818" s="1224"/>
      <c r="G818" s="1224"/>
      <c r="H818" s="1224"/>
      <c r="I818" s="1224"/>
      <c r="J818" s="1224"/>
      <c r="K818" s="1224"/>
      <c r="L818" s="1224"/>
      <c r="M818" s="407">
        <f>SUBTOTAL(9,M819:M821)</f>
        <v>0</v>
      </c>
      <c r="N818" s="410">
        <f t="shared" ref="N818:AC818" si="190">SUBTOTAL(9,N819:N821)</f>
        <v>0</v>
      </c>
      <c r="O818" s="414">
        <f t="shared" si="190"/>
        <v>0</v>
      </c>
      <c r="P818" s="413">
        <f t="shared" si="190"/>
        <v>0</v>
      </c>
      <c r="Q818" s="424">
        <f t="shared" si="190"/>
        <v>0</v>
      </c>
      <c r="R818" s="410">
        <f t="shared" si="190"/>
        <v>0</v>
      </c>
      <c r="S818" s="413">
        <f t="shared" si="190"/>
        <v>0</v>
      </c>
      <c r="T818" s="414">
        <f t="shared" si="190"/>
        <v>0</v>
      </c>
      <c r="U818" s="413">
        <f t="shared" si="190"/>
        <v>0</v>
      </c>
      <c r="V818" s="414">
        <f t="shared" si="190"/>
        <v>0</v>
      </c>
      <c r="W818" s="413">
        <f t="shared" si="190"/>
        <v>0</v>
      </c>
      <c r="X818" s="414">
        <f t="shared" si="190"/>
        <v>0</v>
      </c>
      <c r="Y818" s="413">
        <f t="shared" si="190"/>
        <v>0</v>
      </c>
      <c r="Z818" s="414">
        <f t="shared" si="190"/>
        <v>0</v>
      </c>
      <c r="AA818" s="413">
        <f t="shared" si="190"/>
        <v>0</v>
      </c>
      <c r="AB818" s="424">
        <f t="shared" si="190"/>
        <v>0</v>
      </c>
      <c r="AC818" s="407">
        <f t="shared" si="190"/>
        <v>0</v>
      </c>
      <c r="AD818" s="830"/>
      <c r="AE818" s="831"/>
      <c r="AF818" s="832"/>
    </row>
    <row r="819" spans="1:32" ht="15" customHeight="1" outlineLevel="1" x14ac:dyDescent="0.2">
      <c r="A819" s="381">
        <v>139</v>
      </c>
      <c r="B819" s="666"/>
      <c r="C819" s="394"/>
      <c r="D819" s="394"/>
      <c r="E819" s="395"/>
      <c r="F819" s="1225" t="s">
        <v>114</v>
      </c>
      <c r="G819" s="1226"/>
      <c r="H819" s="1226"/>
      <c r="I819" s="1226"/>
      <c r="J819" s="1226"/>
      <c r="K819" s="1226"/>
      <c r="L819" s="1226"/>
      <c r="M819" s="408">
        <f t="shared" ref="M819:M821" si="191">M43</f>
        <v>0</v>
      </c>
      <c r="N819" s="420">
        <f>M819*(1-'Annexe 1. Taux de référence'!$E32)+N43*('Annexe 1. Taux de référence'!$E32)</f>
        <v>0</v>
      </c>
      <c r="O819" s="422">
        <f>O43*'Annexe 1. Taux de référence'!$E32</f>
        <v>0</v>
      </c>
      <c r="P819" s="422">
        <f>P43*'Annexe 1. Taux de référence'!$E32</f>
        <v>0</v>
      </c>
      <c r="Q819" s="426">
        <f>Q43*'Annexe 1. Taux de référence'!$E32</f>
        <v>0</v>
      </c>
      <c r="R819" s="419">
        <f>R43*'Annexe 1. Taux de référence'!$E32</f>
        <v>0</v>
      </c>
      <c r="S819" s="422">
        <f>S43*'Annexe 1. Taux de référence'!$E32</f>
        <v>0</v>
      </c>
      <c r="T819" s="422">
        <f>T43*'Annexe 1. Taux de référence'!$E32</f>
        <v>0</v>
      </c>
      <c r="U819" s="422">
        <f>U43*'Annexe 1. Taux de référence'!$E32</f>
        <v>0</v>
      </c>
      <c r="V819" s="422">
        <f>V43*'Annexe 1. Taux de référence'!$E32</f>
        <v>0</v>
      </c>
      <c r="W819" s="422">
        <f>W43*'Annexe 1. Taux de référence'!$E32</f>
        <v>0</v>
      </c>
      <c r="X819" s="422">
        <f>X43*'Annexe 1. Taux de référence'!$E32</f>
        <v>0</v>
      </c>
      <c r="Y819" s="422">
        <f>Y43*'Annexe 1. Taux de référence'!$E32</f>
        <v>0</v>
      </c>
      <c r="Z819" s="422">
        <f>Z43*'Annexe 1. Taux de référence'!$E32</f>
        <v>0</v>
      </c>
      <c r="AA819" s="422">
        <f>AA43*'Annexe 1. Taux de référence'!$E32</f>
        <v>0</v>
      </c>
      <c r="AB819" s="422">
        <f>AB43*'Annexe 1. Taux de référence'!$E32</f>
        <v>0</v>
      </c>
      <c r="AC819" s="408">
        <f>M819-SUM(N819:AB819)</f>
        <v>0</v>
      </c>
      <c r="AD819" s="830"/>
      <c r="AE819" s="831"/>
      <c r="AF819" s="832"/>
    </row>
    <row r="820" spans="1:32" ht="15" customHeight="1" outlineLevel="1" x14ac:dyDescent="0.2">
      <c r="A820" s="381">
        <v>140</v>
      </c>
      <c r="B820" s="666"/>
      <c r="C820" s="394"/>
      <c r="D820" s="394"/>
      <c r="E820" s="395"/>
      <c r="F820" s="1209" t="s">
        <v>115</v>
      </c>
      <c r="G820" s="1210"/>
      <c r="H820" s="1210"/>
      <c r="I820" s="1210"/>
      <c r="J820" s="1210"/>
      <c r="K820" s="1210"/>
      <c r="L820" s="1210"/>
      <c r="M820" s="408">
        <f t="shared" si="191"/>
        <v>0</v>
      </c>
      <c r="N820" s="420">
        <f>M820*(1-'Annexe 1. Taux de référence'!$E33)+N44*('Annexe 1. Taux de référence'!$E33)</f>
        <v>0</v>
      </c>
      <c r="O820" s="422">
        <f>O44*'Annexe 1. Taux de référence'!$E33</f>
        <v>0</v>
      </c>
      <c r="P820" s="422">
        <f>P44*'Annexe 1. Taux de référence'!$E33</f>
        <v>0</v>
      </c>
      <c r="Q820" s="426">
        <f>Q44*'Annexe 1. Taux de référence'!$E33</f>
        <v>0</v>
      </c>
      <c r="R820" s="419">
        <f>R44*'Annexe 1. Taux de référence'!$E33</f>
        <v>0</v>
      </c>
      <c r="S820" s="422">
        <f>S44*'Annexe 1. Taux de référence'!$E33</f>
        <v>0</v>
      </c>
      <c r="T820" s="422">
        <f>T44*'Annexe 1. Taux de référence'!$E33</f>
        <v>0</v>
      </c>
      <c r="U820" s="422">
        <f>U44*'Annexe 1. Taux de référence'!$E33</f>
        <v>0</v>
      </c>
      <c r="V820" s="422">
        <f>V44*'Annexe 1. Taux de référence'!$E33</f>
        <v>0</v>
      </c>
      <c r="W820" s="422">
        <f>W44*'Annexe 1. Taux de référence'!$E33</f>
        <v>0</v>
      </c>
      <c r="X820" s="422">
        <f>X44*'Annexe 1. Taux de référence'!$E33</f>
        <v>0</v>
      </c>
      <c r="Y820" s="422">
        <f>Y44*'Annexe 1. Taux de référence'!$E33</f>
        <v>0</v>
      </c>
      <c r="Z820" s="422">
        <f>Z44*'Annexe 1. Taux de référence'!$E33</f>
        <v>0</v>
      </c>
      <c r="AA820" s="422">
        <f>AA44*'Annexe 1. Taux de référence'!$E33</f>
        <v>0</v>
      </c>
      <c r="AB820" s="422">
        <f>AB44*'Annexe 1. Taux de référence'!$E33</f>
        <v>0</v>
      </c>
      <c r="AC820" s="408">
        <f>M820-SUM(N820:AB820)</f>
        <v>0</v>
      </c>
      <c r="AD820" s="830"/>
      <c r="AE820" s="831"/>
      <c r="AF820" s="832"/>
    </row>
    <row r="821" spans="1:32" ht="15" customHeight="1" outlineLevel="1" x14ac:dyDescent="0.2">
      <c r="A821" s="381">
        <v>141</v>
      </c>
      <c r="B821" s="666"/>
      <c r="C821" s="394"/>
      <c r="D821" s="394"/>
      <c r="E821" s="395"/>
      <c r="F821" s="1227" t="s">
        <v>558</v>
      </c>
      <c r="G821" s="1228"/>
      <c r="H821" s="1228"/>
      <c r="I821" s="1228"/>
      <c r="J821" s="1228"/>
      <c r="K821" s="1228"/>
      <c r="L821" s="1228"/>
      <c r="M821" s="408">
        <f t="shared" si="191"/>
        <v>0</v>
      </c>
      <c r="N821" s="420">
        <f>M821*(1-'Annexe 1. Taux de référence'!$E34)+N45*('Annexe 1. Taux de référence'!$E34)</f>
        <v>0</v>
      </c>
      <c r="O821" s="422">
        <f>O45*'Annexe 1. Taux de référence'!$E34</f>
        <v>0</v>
      </c>
      <c r="P821" s="422">
        <f>P45*'Annexe 1. Taux de référence'!$E34</f>
        <v>0</v>
      </c>
      <c r="Q821" s="426">
        <f>Q45*'Annexe 1. Taux de référence'!$E34</f>
        <v>0</v>
      </c>
      <c r="R821" s="419">
        <f>R45*'Annexe 1. Taux de référence'!$E34</f>
        <v>0</v>
      </c>
      <c r="S821" s="422">
        <f>S45*'Annexe 1. Taux de référence'!$E34</f>
        <v>0</v>
      </c>
      <c r="T821" s="422">
        <f>T45*'Annexe 1. Taux de référence'!$E34</f>
        <v>0</v>
      </c>
      <c r="U821" s="422">
        <f>U45*'Annexe 1. Taux de référence'!$E34</f>
        <v>0</v>
      </c>
      <c r="V821" s="422">
        <f>V45*'Annexe 1. Taux de référence'!$E34</f>
        <v>0</v>
      </c>
      <c r="W821" s="422">
        <f>W45*'Annexe 1. Taux de référence'!$E34</f>
        <v>0</v>
      </c>
      <c r="X821" s="422">
        <f>X45*'Annexe 1. Taux de référence'!$E34</f>
        <v>0</v>
      </c>
      <c r="Y821" s="422">
        <f>Y45*'Annexe 1. Taux de référence'!$E34</f>
        <v>0</v>
      </c>
      <c r="Z821" s="422">
        <f>Z45*'Annexe 1. Taux de référence'!$E34</f>
        <v>0</v>
      </c>
      <c r="AA821" s="422">
        <f>AA45*'Annexe 1. Taux de référence'!$E34</f>
        <v>0</v>
      </c>
      <c r="AB821" s="422">
        <f>AB45*'Annexe 1. Taux de référence'!$E34</f>
        <v>0</v>
      </c>
      <c r="AC821" s="408">
        <f>M821-SUM(N821:AB821)</f>
        <v>0</v>
      </c>
      <c r="AD821" s="833"/>
      <c r="AE821" s="834"/>
      <c r="AF821" s="835"/>
    </row>
    <row r="822" spans="1:32" ht="15" customHeight="1" outlineLevel="1" x14ac:dyDescent="0.2">
      <c r="A822" s="381">
        <v>142</v>
      </c>
      <c r="B822" s="666"/>
      <c r="C822" s="394"/>
      <c r="D822" s="1222" t="s">
        <v>22</v>
      </c>
      <c r="E822" s="1100"/>
      <c r="F822" s="1100"/>
      <c r="G822" s="1100"/>
      <c r="H822" s="1100"/>
      <c r="I822" s="1100"/>
      <c r="J822" s="1100"/>
      <c r="K822" s="1100"/>
      <c r="L822" s="1100"/>
      <c r="M822" s="1100"/>
      <c r="N822" s="1100"/>
      <c r="O822" s="1100"/>
      <c r="P822" s="1100"/>
      <c r="Q822" s="1100"/>
      <c r="R822" s="1100"/>
      <c r="S822" s="1100"/>
      <c r="T822" s="1100"/>
      <c r="U822" s="1100"/>
      <c r="V822" s="1100"/>
      <c r="W822" s="1100"/>
      <c r="X822" s="1100"/>
      <c r="Y822" s="1100"/>
      <c r="Z822" s="1100"/>
      <c r="AA822" s="1100"/>
      <c r="AB822" s="1100"/>
      <c r="AC822" s="1100"/>
      <c r="AD822" s="1100"/>
      <c r="AE822" s="1100"/>
      <c r="AF822" s="1361"/>
    </row>
    <row r="823" spans="1:32" ht="15" customHeight="1" outlineLevel="1" x14ac:dyDescent="0.2">
      <c r="A823" s="381">
        <v>143</v>
      </c>
      <c r="B823" s="666"/>
      <c r="C823" s="394"/>
      <c r="D823" s="394"/>
      <c r="E823" s="1229" t="s">
        <v>118</v>
      </c>
      <c r="F823" s="1230"/>
      <c r="G823" s="1230"/>
      <c r="H823" s="1230"/>
      <c r="I823" s="1230"/>
      <c r="J823" s="1230"/>
      <c r="K823" s="1230"/>
      <c r="L823" s="1230"/>
      <c r="M823" s="407">
        <f>SUBTOTAL(9,M824:M825)</f>
        <v>0</v>
      </c>
      <c r="N823" s="410">
        <f t="shared" ref="N823:AC823" si="192">SUBTOTAL(9,N824:N825)</f>
        <v>0</v>
      </c>
      <c r="O823" s="414">
        <f t="shared" si="192"/>
        <v>0</v>
      </c>
      <c r="P823" s="413">
        <f t="shared" si="192"/>
        <v>0</v>
      </c>
      <c r="Q823" s="415">
        <f t="shared" si="192"/>
        <v>0</v>
      </c>
      <c r="R823" s="410">
        <f t="shared" si="192"/>
        <v>0</v>
      </c>
      <c r="S823" s="413">
        <f t="shared" si="192"/>
        <v>0</v>
      </c>
      <c r="T823" s="414">
        <f t="shared" si="192"/>
        <v>0</v>
      </c>
      <c r="U823" s="413">
        <f t="shared" si="192"/>
        <v>0</v>
      </c>
      <c r="V823" s="414">
        <f t="shared" si="192"/>
        <v>0</v>
      </c>
      <c r="W823" s="413">
        <f t="shared" si="192"/>
        <v>0</v>
      </c>
      <c r="X823" s="414">
        <f t="shared" si="192"/>
        <v>0</v>
      </c>
      <c r="Y823" s="413">
        <f t="shared" si="192"/>
        <v>0</v>
      </c>
      <c r="Z823" s="414">
        <f t="shared" si="192"/>
        <v>0</v>
      </c>
      <c r="AA823" s="413">
        <f t="shared" si="192"/>
        <v>0</v>
      </c>
      <c r="AB823" s="424">
        <f t="shared" si="192"/>
        <v>0</v>
      </c>
      <c r="AC823" s="407">
        <f t="shared" si="192"/>
        <v>0</v>
      </c>
      <c r="AD823" s="942"/>
      <c r="AE823" s="1179"/>
      <c r="AF823" s="1180"/>
    </row>
    <row r="824" spans="1:32" ht="15" customHeight="1" outlineLevel="1" x14ac:dyDescent="0.2">
      <c r="A824" s="381">
        <v>144</v>
      </c>
      <c r="B824" s="666"/>
      <c r="C824" s="394"/>
      <c r="D824" s="394"/>
      <c r="E824" s="395"/>
      <c r="F824" s="1225" t="s">
        <v>124</v>
      </c>
      <c r="G824" s="1226"/>
      <c r="H824" s="1226"/>
      <c r="I824" s="1226"/>
      <c r="J824" s="1226"/>
      <c r="K824" s="1226"/>
      <c r="L824" s="1226"/>
      <c r="M824" s="408">
        <f t="shared" ref="M824:M825" si="193">M48</f>
        <v>0</v>
      </c>
      <c r="N824" s="420">
        <f>M824*(1-'Annexe 1. Taux de référence'!$E37)+N48*('Annexe 1. Taux de référence'!$E37)</f>
        <v>0</v>
      </c>
      <c r="O824" s="422">
        <f>O48*'Annexe 1. Taux de référence'!$E37</f>
        <v>0</v>
      </c>
      <c r="P824" s="422">
        <f>P48*'Annexe 1. Taux de référence'!$E37</f>
        <v>0</v>
      </c>
      <c r="Q824" s="421">
        <f>Q48*'Annexe 1. Taux de référence'!$E37</f>
        <v>0</v>
      </c>
      <c r="R824" s="419">
        <f>R48*'Annexe 1. Taux de référence'!$E37</f>
        <v>0</v>
      </c>
      <c r="S824" s="422">
        <f>S48*'Annexe 1. Taux de référence'!$E37</f>
        <v>0</v>
      </c>
      <c r="T824" s="422">
        <f>T48*'Annexe 1. Taux de référence'!$E37</f>
        <v>0</v>
      </c>
      <c r="U824" s="422">
        <f>U48*'Annexe 1. Taux de référence'!$E37</f>
        <v>0</v>
      </c>
      <c r="V824" s="422">
        <f>V48*'Annexe 1. Taux de référence'!$E37</f>
        <v>0</v>
      </c>
      <c r="W824" s="422">
        <f>W48*'Annexe 1. Taux de référence'!$E37</f>
        <v>0</v>
      </c>
      <c r="X824" s="422">
        <f>X48*'Annexe 1. Taux de référence'!$E37</f>
        <v>0</v>
      </c>
      <c r="Y824" s="422">
        <f>Y48*'Annexe 1. Taux de référence'!$E37</f>
        <v>0</v>
      </c>
      <c r="Z824" s="422">
        <f>Z48*'Annexe 1. Taux de référence'!$E37</f>
        <v>0</v>
      </c>
      <c r="AA824" s="422">
        <f>AA48*'Annexe 1. Taux de référence'!$E37</f>
        <v>0</v>
      </c>
      <c r="AB824" s="422">
        <f>AB48*'Annexe 1. Taux de référence'!$E37</f>
        <v>0</v>
      </c>
      <c r="AC824" s="408">
        <f>M824-SUM(N824:AB824)</f>
        <v>0</v>
      </c>
      <c r="AD824" s="1181"/>
      <c r="AE824" s="1182"/>
      <c r="AF824" s="1183"/>
    </row>
    <row r="825" spans="1:32" ht="15" customHeight="1" outlineLevel="1" x14ac:dyDescent="0.2">
      <c r="A825" s="381">
        <v>145</v>
      </c>
      <c r="B825" s="659"/>
      <c r="C825" s="757"/>
      <c r="D825" s="757"/>
      <c r="E825" s="758"/>
      <c r="F825" s="1209" t="s">
        <v>571</v>
      </c>
      <c r="G825" s="1210"/>
      <c r="H825" s="1210"/>
      <c r="I825" s="1210"/>
      <c r="J825" s="1210"/>
      <c r="K825" s="1210"/>
      <c r="L825" s="1210"/>
      <c r="M825" s="408">
        <f t="shared" si="193"/>
        <v>0</v>
      </c>
      <c r="N825" s="420">
        <f>M825*(1-'Annexe 1. Taux de référence'!$E38)+N49*('Annexe 1. Taux de référence'!$E38)</f>
        <v>0</v>
      </c>
      <c r="O825" s="422">
        <f>O49*'Annexe 1. Taux de référence'!$E38</f>
        <v>0</v>
      </c>
      <c r="P825" s="422">
        <f>P49*'Annexe 1. Taux de référence'!$E38</f>
        <v>0</v>
      </c>
      <c r="Q825" s="421">
        <f>Q49*'Annexe 1. Taux de référence'!$E38</f>
        <v>0</v>
      </c>
      <c r="R825" s="419">
        <f>R49*'Annexe 1. Taux de référence'!$E38</f>
        <v>0</v>
      </c>
      <c r="S825" s="422">
        <f>S49*'Annexe 1. Taux de référence'!$E38</f>
        <v>0</v>
      </c>
      <c r="T825" s="422">
        <f>T49*'Annexe 1. Taux de référence'!$E38</f>
        <v>0</v>
      </c>
      <c r="U825" s="422">
        <f>U49*'Annexe 1. Taux de référence'!$E38</f>
        <v>0</v>
      </c>
      <c r="V825" s="422">
        <f>V49*'Annexe 1. Taux de référence'!$E38</f>
        <v>0</v>
      </c>
      <c r="W825" s="422">
        <f>W49*'Annexe 1. Taux de référence'!$E38</f>
        <v>0</v>
      </c>
      <c r="X825" s="422">
        <f>X49*'Annexe 1. Taux de référence'!$E38</f>
        <v>0</v>
      </c>
      <c r="Y825" s="422">
        <f>Y49*'Annexe 1. Taux de référence'!$E38</f>
        <v>0</v>
      </c>
      <c r="Z825" s="422">
        <f>Z49*'Annexe 1. Taux de référence'!$E38</f>
        <v>0</v>
      </c>
      <c r="AA825" s="422">
        <f>AA49*'Annexe 1. Taux de référence'!$E38</f>
        <v>0</v>
      </c>
      <c r="AB825" s="422">
        <f>AB49*'Annexe 1. Taux de référence'!$E38</f>
        <v>0</v>
      </c>
      <c r="AC825" s="408">
        <f>M825-SUM(N825:AB825)</f>
        <v>0</v>
      </c>
      <c r="AD825" s="1184"/>
      <c r="AE825" s="1185"/>
      <c r="AF825" s="1186"/>
    </row>
    <row r="826" spans="1:32" ht="15" customHeight="1" outlineLevel="1" x14ac:dyDescent="0.2">
      <c r="A826" s="381">
        <v>146</v>
      </c>
      <c r="B826" s="661"/>
      <c r="C826" s="759"/>
      <c r="D826" s="759"/>
      <c r="E826" s="1223" t="s">
        <v>119</v>
      </c>
      <c r="F826" s="1224"/>
      <c r="G826" s="1224"/>
      <c r="H826" s="1224"/>
      <c r="I826" s="1224"/>
      <c r="J826" s="1224"/>
      <c r="K826" s="1224"/>
      <c r="L826" s="1224"/>
      <c r="M826" s="407">
        <f>SUBTOTAL(9,M827:M829)</f>
        <v>0</v>
      </c>
      <c r="N826" s="410">
        <f t="shared" ref="N826:AC826" si="194">SUBTOTAL(9,N827:N829)</f>
        <v>0</v>
      </c>
      <c r="O826" s="414">
        <f t="shared" si="194"/>
        <v>0</v>
      </c>
      <c r="P826" s="413">
        <f t="shared" si="194"/>
        <v>0</v>
      </c>
      <c r="Q826" s="415">
        <f t="shared" si="194"/>
        <v>0</v>
      </c>
      <c r="R826" s="410">
        <f t="shared" si="194"/>
        <v>0</v>
      </c>
      <c r="S826" s="413">
        <f t="shared" si="194"/>
        <v>0</v>
      </c>
      <c r="T826" s="414">
        <f t="shared" si="194"/>
        <v>0</v>
      </c>
      <c r="U826" s="413">
        <f t="shared" si="194"/>
        <v>0</v>
      </c>
      <c r="V826" s="414">
        <f t="shared" si="194"/>
        <v>0</v>
      </c>
      <c r="W826" s="413">
        <f t="shared" si="194"/>
        <v>0</v>
      </c>
      <c r="X826" s="414">
        <f t="shared" si="194"/>
        <v>0</v>
      </c>
      <c r="Y826" s="413">
        <f t="shared" si="194"/>
        <v>0</v>
      </c>
      <c r="Z826" s="414">
        <f t="shared" si="194"/>
        <v>0</v>
      </c>
      <c r="AA826" s="413">
        <f t="shared" si="194"/>
        <v>0</v>
      </c>
      <c r="AB826" s="424">
        <f t="shared" si="194"/>
        <v>0</v>
      </c>
      <c r="AC826" s="407">
        <f t="shared" si="194"/>
        <v>0</v>
      </c>
      <c r="AD826" s="897"/>
      <c r="AE826" s="898"/>
      <c r="AF826" s="899"/>
    </row>
    <row r="827" spans="1:32" ht="15" customHeight="1" outlineLevel="1" x14ac:dyDescent="0.2">
      <c r="A827" s="381">
        <v>147</v>
      </c>
      <c r="B827" s="666"/>
      <c r="C827" s="394"/>
      <c r="D827" s="394"/>
      <c r="E827" s="395"/>
      <c r="F827" s="1225" t="s">
        <v>116</v>
      </c>
      <c r="G827" s="1226"/>
      <c r="H827" s="1226"/>
      <c r="I827" s="1226"/>
      <c r="J827" s="1226"/>
      <c r="K827" s="1226"/>
      <c r="L827" s="1226"/>
      <c r="M827" s="408">
        <f t="shared" ref="M827:M829" si="195">M51</f>
        <v>0</v>
      </c>
      <c r="N827" s="420">
        <f>M827*(1-'Annexe 1. Taux de référence'!$E40)+N51*('Annexe 1. Taux de référence'!$E40)</f>
        <v>0</v>
      </c>
      <c r="O827" s="422">
        <f>O51*'Annexe 1. Taux de référence'!$E40</f>
        <v>0</v>
      </c>
      <c r="P827" s="422">
        <f>P51*'Annexe 1. Taux de référence'!$E40</f>
        <v>0</v>
      </c>
      <c r="Q827" s="421">
        <f>Q51*'Annexe 1. Taux de référence'!$E40</f>
        <v>0</v>
      </c>
      <c r="R827" s="419">
        <f>R51*'Annexe 1. Taux de référence'!$E40</f>
        <v>0</v>
      </c>
      <c r="S827" s="422">
        <f>S51*'Annexe 1. Taux de référence'!$E40</f>
        <v>0</v>
      </c>
      <c r="T827" s="422">
        <f>T51*'Annexe 1. Taux de référence'!$E40</f>
        <v>0</v>
      </c>
      <c r="U827" s="422">
        <f>U51*'Annexe 1. Taux de référence'!$E40</f>
        <v>0</v>
      </c>
      <c r="V827" s="422">
        <f>V51*'Annexe 1. Taux de référence'!$E40</f>
        <v>0</v>
      </c>
      <c r="W827" s="422">
        <f>W51*'Annexe 1. Taux de référence'!$E40</f>
        <v>0</v>
      </c>
      <c r="X827" s="422">
        <f>X51*'Annexe 1. Taux de référence'!$E40</f>
        <v>0</v>
      </c>
      <c r="Y827" s="422">
        <f>Y51*'Annexe 1. Taux de référence'!$E40</f>
        <v>0</v>
      </c>
      <c r="Z827" s="422">
        <f>Z51*'Annexe 1. Taux de référence'!$E40</f>
        <v>0</v>
      </c>
      <c r="AA827" s="422">
        <f>AA51*'Annexe 1. Taux de référence'!$E40</f>
        <v>0</v>
      </c>
      <c r="AB827" s="422">
        <f>AB51*'Annexe 1. Taux de référence'!$E40</f>
        <v>0</v>
      </c>
      <c r="AC827" s="408">
        <f>M827-SUM(N827:AB827)</f>
        <v>0</v>
      </c>
      <c r="AD827" s="900"/>
      <c r="AE827" s="901"/>
      <c r="AF827" s="902"/>
    </row>
    <row r="828" spans="1:32" ht="15" customHeight="1" outlineLevel="1" x14ac:dyDescent="0.2">
      <c r="A828" s="381">
        <v>148</v>
      </c>
      <c r="B828" s="666"/>
      <c r="C828" s="394"/>
      <c r="D828" s="394"/>
      <c r="E828" s="395"/>
      <c r="F828" s="1209" t="s">
        <v>567</v>
      </c>
      <c r="G828" s="1210"/>
      <c r="H828" s="1210"/>
      <c r="I828" s="1210"/>
      <c r="J828" s="1210"/>
      <c r="K828" s="1210"/>
      <c r="L828" s="1210"/>
      <c r="M828" s="408">
        <f t="shared" si="195"/>
        <v>0</v>
      </c>
      <c r="N828" s="420">
        <f>M828*(1-'Annexe 1. Taux de référence'!$E41)+N52*('Annexe 1. Taux de référence'!$E41)</f>
        <v>0</v>
      </c>
      <c r="O828" s="422">
        <f>O52*'Annexe 1. Taux de référence'!$E41</f>
        <v>0</v>
      </c>
      <c r="P828" s="422">
        <f>P52*'Annexe 1. Taux de référence'!$E41</f>
        <v>0</v>
      </c>
      <c r="Q828" s="421">
        <f>Q52*'Annexe 1. Taux de référence'!$E41</f>
        <v>0</v>
      </c>
      <c r="R828" s="419">
        <f>R52*'Annexe 1. Taux de référence'!$E41</f>
        <v>0</v>
      </c>
      <c r="S828" s="422">
        <f>S52*'Annexe 1. Taux de référence'!$E41</f>
        <v>0</v>
      </c>
      <c r="T828" s="422">
        <f>T52*'Annexe 1. Taux de référence'!$E41</f>
        <v>0</v>
      </c>
      <c r="U828" s="422">
        <f>U52*'Annexe 1. Taux de référence'!$E41</f>
        <v>0</v>
      </c>
      <c r="V828" s="422">
        <f>V52*'Annexe 1. Taux de référence'!$E41</f>
        <v>0</v>
      </c>
      <c r="W828" s="422">
        <f>W52*'Annexe 1. Taux de référence'!$E41</f>
        <v>0</v>
      </c>
      <c r="X828" s="422">
        <f>X52*'Annexe 1. Taux de référence'!$E41</f>
        <v>0</v>
      </c>
      <c r="Y828" s="422">
        <f>Y52*'Annexe 1. Taux de référence'!$E41</f>
        <v>0</v>
      </c>
      <c r="Z828" s="422">
        <f>Z52*'Annexe 1. Taux de référence'!$E41</f>
        <v>0</v>
      </c>
      <c r="AA828" s="422">
        <f>AA52*'Annexe 1. Taux de référence'!$E41</f>
        <v>0</v>
      </c>
      <c r="AB828" s="422">
        <f>AB52*'Annexe 1. Taux de référence'!$E41</f>
        <v>0</v>
      </c>
      <c r="AC828" s="408">
        <f>M828-SUM(N828:AB828)</f>
        <v>0</v>
      </c>
      <c r="AD828" s="900"/>
      <c r="AE828" s="901"/>
      <c r="AF828" s="902"/>
    </row>
    <row r="829" spans="1:32" ht="26.25" customHeight="1" outlineLevel="1" x14ac:dyDescent="0.2">
      <c r="A829" s="381">
        <v>149</v>
      </c>
      <c r="B829" s="666"/>
      <c r="C829" s="394"/>
      <c r="D829" s="394"/>
      <c r="E829" s="395"/>
      <c r="F829" s="1227" t="s">
        <v>431</v>
      </c>
      <c r="G829" s="1228"/>
      <c r="H829" s="1228"/>
      <c r="I829" s="1228"/>
      <c r="J829" s="1228"/>
      <c r="K829" s="1228"/>
      <c r="L829" s="1228"/>
      <c r="M829" s="408">
        <f t="shared" si="195"/>
        <v>0</v>
      </c>
      <c r="N829" s="420">
        <f>M829*(1-'Annexe 1. Taux de référence'!$E42)+N53*('Annexe 1. Taux de référence'!$E42)</f>
        <v>0</v>
      </c>
      <c r="O829" s="422">
        <f>O53*'Annexe 1. Taux de référence'!$E42</f>
        <v>0</v>
      </c>
      <c r="P829" s="422">
        <f>P53*'Annexe 1. Taux de référence'!$E42</f>
        <v>0</v>
      </c>
      <c r="Q829" s="421">
        <f>Q53*'Annexe 1. Taux de référence'!$E42</f>
        <v>0</v>
      </c>
      <c r="R829" s="419">
        <f>R53*'Annexe 1. Taux de référence'!$E42</f>
        <v>0</v>
      </c>
      <c r="S829" s="422">
        <f>S53*'Annexe 1. Taux de référence'!$E42</f>
        <v>0</v>
      </c>
      <c r="T829" s="422">
        <f>T53*'Annexe 1. Taux de référence'!$E42</f>
        <v>0</v>
      </c>
      <c r="U829" s="422">
        <f>U53*'Annexe 1. Taux de référence'!$E42</f>
        <v>0</v>
      </c>
      <c r="V829" s="422">
        <f>V53*'Annexe 1. Taux de référence'!$E42</f>
        <v>0</v>
      </c>
      <c r="W829" s="422">
        <f>W53*'Annexe 1. Taux de référence'!$E42</f>
        <v>0</v>
      </c>
      <c r="X829" s="422">
        <f>X53*'Annexe 1. Taux de référence'!$E42</f>
        <v>0</v>
      </c>
      <c r="Y829" s="422">
        <f>Y53*'Annexe 1. Taux de référence'!$E42</f>
        <v>0</v>
      </c>
      <c r="Z829" s="422">
        <f>Z53*'Annexe 1. Taux de référence'!$E42</f>
        <v>0</v>
      </c>
      <c r="AA829" s="422">
        <f>AA53*'Annexe 1. Taux de référence'!$E42</f>
        <v>0</v>
      </c>
      <c r="AB829" s="422">
        <f>AB53*'Annexe 1. Taux de référence'!$E42</f>
        <v>0</v>
      </c>
      <c r="AC829" s="408">
        <f>M829-SUM(N829:AB829)</f>
        <v>0</v>
      </c>
      <c r="AD829" s="900"/>
      <c r="AE829" s="901"/>
      <c r="AF829" s="902"/>
    </row>
    <row r="830" spans="1:32" ht="15" customHeight="1" outlineLevel="1" x14ac:dyDescent="0.2">
      <c r="A830" s="381">
        <v>150</v>
      </c>
      <c r="B830" s="666"/>
      <c r="C830" s="394"/>
      <c r="D830" s="394"/>
      <c r="E830" s="1223" t="s">
        <v>120</v>
      </c>
      <c r="F830" s="1224"/>
      <c r="G830" s="1224"/>
      <c r="H830" s="1224"/>
      <c r="I830" s="1224"/>
      <c r="J830" s="1224"/>
      <c r="K830" s="1224"/>
      <c r="L830" s="1224"/>
      <c r="M830" s="407">
        <f>SUBTOTAL(9,M831:M832)</f>
        <v>0</v>
      </c>
      <c r="N830" s="410">
        <f t="shared" ref="N830:AC830" si="196">SUBTOTAL(9,N831:N832)</f>
        <v>0</v>
      </c>
      <c r="O830" s="414">
        <f t="shared" si="196"/>
        <v>0</v>
      </c>
      <c r="P830" s="413">
        <f t="shared" si="196"/>
        <v>0</v>
      </c>
      <c r="Q830" s="415">
        <f t="shared" si="196"/>
        <v>0</v>
      </c>
      <c r="R830" s="410">
        <f t="shared" si="196"/>
        <v>0</v>
      </c>
      <c r="S830" s="413">
        <f t="shared" si="196"/>
        <v>0</v>
      </c>
      <c r="T830" s="414">
        <f t="shared" si="196"/>
        <v>0</v>
      </c>
      <c r="U830" s="413">
        <f t="shared" si="196"/>
        <v>0</v>
      </c>
      <c r="V830" s="414">
        <f t="shared" si="196"/>
        <v>0</v>
      </c>
      <c r="W830" s="413">
        <f t="shared" si="196"/>
        <v>0</v>
      </c>
      <c r="X830" s="414">
        <f t="shared" si="196"/>
        <v>0</v>
      </c>
      <c r="Y830" s="413">
        <f t="shared" si="196"/>
        <v>0</v>
      </c>
      <c r="Z830" s="414">
        <f t="shared" si="196"/>
        <v>0</v>
      </c>
      <c r="AA830" s="413">
        <f t="shared" si="196"/>
        <v>0</v>
      </c>
      <c r="AB830" s="424">
        <f t="shared" si="196"/>
        <v>0</v>
      </c>
      <c r="AC830" s="407">
        <f t="shared" si="196"/>
        <v>0</v>
      </c>
      <c r="AD830" s="900"/>
      <c r="AE830" s="901"/>
      <c r="AF830" s="902"/>
    </row>
    <row r="831" spans="1:32" ht="15" customHeight="1" outlineLevel="1" x14ac:dyDescent="0.2">
      <c r="A831" s="381">
        <v>151</v>
      </c>
      <c r="B831" s="666"/>
      <c r="C831" s="394"/>
      <c r="D831" s="394"/>
      <c r="E831" s="395"/>
      <c r="F831" s="1225" t="s">
        <v>117</v>
      </c>
      <c r="G831" s="1226"/>
      <c r="H831" s="1226"/>
      <c r="I831" s="1226"/>
      <c r="J831" s="1226"/>
      <c r="K831" s="1226"/>
      <c r="L831" s="1226"/>
      <c r="M831" s="408">
        <f t="shared" ref="M831:M832" si="197">M55</f>
        <v>0</v>
      </c>
      <c r="N831" s="420">
        <f>M831*(1-'Annexe 1. Taux de référence'!$E44)+N55*('Annexe 1. Taux de référence'!$E44)</f>
        <v>0</v>
      </c>
      <c r="O831" s="422">
        <f>O55*'Annexe 1. Taux de référence'!$E44</f>
        <v>0</v>
      </c>
      <c r="P831" s="422">
        <f>P55*'Annexe 1. Taux de référence'!$E44</f>
        <v>0</v>
      </c>
      <c r="Q831" s="421">
        <f>Q55*'Annexe 1. Taux de référence'!$E44</f>
        <v>0</v>
      </c>
      <c r="R831" s="419">
        <f>R55*'Annexe 1. Taux de référence'!$E44</f>
        <v>0</v>
      </c>
      <c r="S831" s="422">
        <f>S55*'Annexe 1. Taux de référence'!$E44</f>
        <v>0</v>
      </c>
      <c r="T831" s="422">
        <f>T55*'Annexe 1. Taux de référence'!$E44</f>
        <v>0</v>
      </c>
      <c r="U831" s="422">
        <f>U55*'Annexe 1. Taux de référence'!$E44</f>
        <v>0</v>
      </c>
      <c r="V831" s="422">
        <f>V55*'Annexe 1. Taux de référence'!$E44</f>
        <v>0</v>
      </c>
      <c r="W831" s="422">
        <f>W55*'Annexe 1. Taux de référence'!$E44</f>
        <v>0</v>
      </c>
      <c r="X831" s="422">
        <f>X55*'Annexe 1. Taux de référence'!$E44</f>
        <v>0</v>
      </c>
      <c r="Y831" s="422">
        <f>Y55*'Annexe 1. Taux de référence'!$E44</f>
        <v>0</v>
      </c>
      <c r="Z831" s="422">
        <f>Z55*'Annexe 1. Taux de référence'!$E44</f>
        <v>0</v>
      </c>
      <c r="AA831" s="422">
        <f>AA55*'Annexe 1. Taux de référence'!$E44</f>
        <v>0</v>
      </c>
      <c r="AB831" s="422">
        <f>AB55*'Annexe 1. Taux de référence'!$E44</f>
        <v>0</v>
      </c>
      <c r="AC831" s="408">
        <f>M831-SUM(N831:AB831)</f>
        <v>0</v>
      </c>
      <c r="AD831" s="900"/>
      <c r="AE831" s="901"/>
      <c r="AF831" s="902"/>
    </row>
    <row r="832" spans="1:32" ht="15" customHeight="1" outlineLevel="1" x14ac:dyDescent="0.2">
      <c r="A832" s="381">
        <v>152</v>
      </c>
      <c r="B832" s="666"/>
      <c r="C832" s="394"/>
      <c r="D832" s="394"/>
      <c r="E832" s="395"/>
      <c r="F832" s="1227" t="s">
        <v>572</v>
      </c>
      <c r="G832" s="1228"/>
      <c r="H832" s="1228"/>
      <c r="I832" s="1228"/>
      <c r="J832" s="1228"/>
      <c r="K832" s="1228"/>
      <c r="L832" s="1228"/>
      <c r="M832" s="408">
        <f t="shared" si="197"/>
        <v>0</v>
      </c>
      <c r="N832" s="420">
        <f>M832*(1-'Annexe 1. Taux de référence'!$E45)+N56*('Annexe 1. Taux de référence'!$E45)</f>
        <v>0</v>
      </c>
      <c r="O832" s="422">
        <f>O56*'Annexe 1. Taux de référence'!$E45</f>
        <v>0</v>
      </c>
      <c r="P832" s="422">
        <f>P56*'Annexe 1. Taux de référence'!$E45</f>
        <v>0</v>
      </c>
      <c r="Q832" s="421">
        <f>Q56*'Annexe 1. Taux de référence'!$E45</f>
        <v>0</v>
      </c>
      <c r="R832" s="419">
        <f>R56*'Annexe 1. Taux de référence'!$E45</f>
        <v>0</v>
      </c>
      <c r="S832" s="422">
        <f>S56*'Annexe 1. Taux de référence'!$E45</f>
        <v>0</v>
      </c>
      <c r="T832" s="422">
        <f>T56*'Annexe 1. Taux de référence'!$E45</f>
        <v>0</v>
      </c>
      <c r="U832" s="422">
        <f>U56*'Annexe 1. Taux de référence'!$E45</f>
        <v>0</v>
      </c>
      <c r="V832" s="422">
        <f>V56*'Annexe 1. Taux de référence'!$E45</f>
        <v>0</v>
      </c>
      <c r="W832" s="422">
        <f>W56*'Annexe 1. Taux de référence'!$E45</f>
        <v>0</v>
      </c>
      <c r="X832" s="422">
        <f>X56*'Annexe 1. Taux de référence'!$E45</f>
        <v>0</v>
      </c>
      <c r="Y832" s="422">
        <f>Y56*'Annexe 1. Taux de référence'!$E45</f>
        <v>0</v>
      </c>
      <c r="Z832" s="422">
        <f>Z56*'Annexe 1. Taux de référence'!$E45</f>
        <v>0</v>
      </c>
      <c r="AA832" s="422">
        <f>AA56*'Annexe 1. Taux de référence'!$E45</f>
        <v>0</v>
      </c>
      <c r="AB832" s="422">
        <f>AB56*'Annexe 1. Taux de référence'!$E45</f>
        <v>0</v>
      </c>
      <c r="AC832" s="408">
        <f>M832-SUM(N832:AB832)</f>
        <v>0</v>
      </c>
      <c r="AD832" s="900"/>
      <c r="AE832" s="901"/>
      <c r="AF832" s="902"/>
    </row>
    <row r="833" spans="1:32" ht="15" customHeight="1" outlineLevel="1" x14ac:dyDescent="0.2">
      <c r="A833" s="381">
        <v>153</v>
      </c>
      <c r="B833" s="666"/>
      <c r="C833" s="394"/>
      <c r="D833" s="394"/>
      <c r="E833" s="1223" t="s">
        <v>121</v>
      </c>
      <c r="F833" s="1224"/>
      <c r="G833" s="1224"/>
      <c r="H833" s="1224"/>
      <c r="I833" s="1224"/>
      <c r="J833" s="1224"/>
      <c r="K833" s="1224"/>
      <c r="L833" s="1224"/>
      <c r="M833" s="407">
        <f>SUBTOTAL(9,M834:M836)</f>
        <v>0</v>
      </c>
      <c r="N833" s="410">
        <f t="shared" ref="N833:AC833" si="198">SUBTOTAL(9,N834:N836)</f>
        <v>0</v>
      </c>
      <c r="O833" s="414">
        <f t="shared" si="198"/>
        <v>0</v>
      </c>
      <c r="P833" s="413">
        <f t="shared" si="198"/>
        <v>0</v>
      </c>
      <c r="Q833" s="415">
        <f t="shared" si="198"/>
        <v>0</v>
      </c>
      <c r="R833" s="410">
        <f t="shared" si="198"/>
        <v>0</v>
      </c>
      <c r="S833" s="413">
        <f t="shared" si="198"/>
        <v>0</v>
      </c>
      <c r="T833" s="414">
        <f t="shared" si="198"/>
        <v>0</v>
      </c>
      <c r="U833" s="413">
        <f t="shared" si="198"/>
        <v>0</v>
      </c>
      <c r="V833" s="414">
        <f t="shared" si="198"/>
        <v>0</v>
      </c>
      <c r="W833" s="413">
        <f t="shared" si="198"/>
        <v>0</v>
      </c>
      <c r="X833" s="414">
        <f t="shared" si="198"/>
        <v>0</v>
      </c>
      <c r="Y833" s="413">
        <f t="shared" si="198"/>
        <v>0</v>
      </c>
      <c r="Z833" s="414">
        <f t="shared" si="198"/>
        <v>0</v>
      </c>
      <c r="AA833" s="413">
        <f t="shared" si="198"/>
        <v>0</v>
      </c>
      <c r="AB833" s="424">
        <f t="shared" si="198"/>
        <v>0</v>
      </c>
      <c r="AC833" s="407">
        <f t="shared" si="198"/>
        <v>0</v>
      </c>
      <c r="AD833" s="900"/>
      <c r="AE833" s="901"/>
      <c r="AF833" s="902"/>
    </row>
    <row r="834" spans="1:32" ht="15" customHeight="1" outlineLevel="1" x14ac:dyDescent="0.2">
      <c r="A834" s="381">
        <v>154</v>
      </c>
      <c r="B834" s="666"/>
      <c r="C834" s="394"/>
      <c r="D834" s="394"/>
      <c r="E834" s="395"/>
      <c r="F834" s="1225" t="s">
        <v>122</v>
      </c>
      <c r="G834" s="1226"/>
      <c r="H834" s="1226"/>
      <c r="I834" s="1226"/>
      <c r="J834" s="1226"/>
      <c r="K834" s="1226"/>
      <c r="L834" s="1226"/>
      <c r="M834" s="408">
        <f t="shared" ref="M834:M836" si="199">M58</f>
        <v>0</v>
      </c>
      <c r="N834" s="420">
        <f>M834*(1-'Annexe 1. Taux de référence'!$E47)+N58*('Annexe 1. Taux de référence'!$E47)</f>
        <v>0</v>
      </c>
      <c r="O834" s="422">
        <f>O58*'Annexe 1. Taux de référence'!$E47</f>
        <v>0</v>
      </c>
      <c r="P834" s="422">
        <f>P58*'Annexe 1. Taux de référence'!$E47</f>
        <v>0</v>
      </c>
      <c r="Q834" s="421">
        <f>Q58*'Annexe 1. Taux de référence'!$E47</f>
        <v>0</v>
      </c>
      <c r="R834" s="419">
        <f>R58*'Annexe 1. Taux de référence'!$E47</f>
        <v>0</v>
      </c>
      <c r="S834" s="422">
        <f>S58*'Annexe 1. Taux de référence'!$E47</f>
        <v>0</v>
      </c>
      <c r="T834" s="422">
        <f>T58*'Annexe 1. Taux de référence'!$E47</f>
        <v>0</v>
      </c>
      <c r="U834" s="422">
        <f>U58*'Annexe 1. Taux de référence'!$E47</f>
        <v>0</v>
      </c>
      <c r="V834" s="422">
        <f>V58*'Annexe 1. Taux de référence'!$E47</f>
        <v>0</v>
      </c>
      <c r="W834" s="422">
        <f>W58*'Annexe 1. Taux de référence'!$E47</f>
        <v>0</v>
      </c>
      <c r="X834" s="422">
        <f>X58*'Annexe 1. Taux de référence'!$E47</f>
        <v>0</v>
      </c>
      <c r="Y834" s="422">
        <f>Y58*'Annexe 1. Taux de référence'!$E47</f>
        <v>0</v>
      </c>
      <c r="Z834" s="422">
        <f>Z58*'Annexe 1. Taux de référence'!$E47</f>
        <v>0</v>
      </c>
      <c r="AA834" s="422">
        <f>AA58*'Annexe 1. Taux de référence'!$E47</f>
        <v>0</v>
      </c>
      <c r="AB834" s="422">
        <f>AB58*'Annexe 1. Taux de référence'!$E47</f>
        <v>0</v>
      </c>
      <c r="AC834" s="408">
        <f>M834-SUM(N834:AB834)</f>
        <v>0</v>
      </c>
      <c r="AD834" s="900"/>
      <c r="AE834" s="901"/>
      <c r="AF834" s="902"/>
    </row>
    <row r="835" spans="1:32" ht="15" customHeight="1" outlineLevel="1" x14ac:dyDescent="0.2">
      <c r="A835" s="381">
        <v>155</v>
      </c>
      <c r="B835" s="666"/>
      <c r="C835" s="394"/>
      <c r="D835" s="394"/>
      <c r="E835" s="395"/>
      <c r="F835" s="1209" t="s">
        <v>573</v>
      </c>
      <c r="G835" s="1210"/>
      <c r="H835" s="1210"/>
      <c r="I835" s="1210"/>
      <c r="J835" s="1210"/>
      <c r="K835" s="1210"/>
      <c r="L835" s="1210"/>
      <c r="M835" s="408">
        <f t="shared" si="199"/>
        <v>0</v>
      </c>
      <c r="N835" s="420">
        <f>M835*(1-'Annexe 1. Taux de référence'!$E48)+N59*('Annexe 1. Taux de référence'!$E48)</f>
        <v>0</v>
      </c>
      <c r="O835" s="422">
        <f>O59*'Annexe 1. Taux de référence'!$E48</f>
        <v>0</v>
      </c>
      <c r="P835" s="422">
        <f>P59*'Annexe 1. Taux de référence'!$E48</f>
        <v>0</v>
      </c>
      <c r="Q835" s="421">
        <f>Q59*'Annexe 1. Taux de référence'!$E48</f>
        <v>0</v>
      </c>
      <c r="R835" s="419">
        <f>R59*'Annexe 1. Taux de référence'!$E48</f>
        <v>0</v>
      </c>
      <c r="S835" s="422">
        <f>S59*'Annexe 1. Taux de référence'!$E48</f>
        <v>0</v>
      </c>
      <c r="T835" s="422">
        <f>T59*'Annexe 1. Taux de référence'!$E48</f>
        <v>0</v>
      </c>
      <c r="U835" s="422">
        <f>U59*'Annexe 1. Taux de référence'!$E48</f>
        <v>0</v>
      </c>
      <c r="V835" s="422">
        <f>V59*'Annexe 1. Taux de référence'!$E48</f>
        <v>0</v>
      </c>
      <c r="W835" s="422">
        <f>W59*'Annexe 1. Taux de référence'!$E48</f>
        <v>0</v>
      </c>
      <c r="X835" s="422">
        <f>X59*'Annexe 1. Taux de référence'!$E48</f>
        <v>0</v>
      </c>
      <c r="Y835" s="422">
        <f>Y59*'Annexe 1. Taux de référence'!$E48</f>
        <v>0</v>
      </c>
      <c r="Z835" s="422">
        <f>Z59*'Annexe 1. Taux de référence'!$E48</f>
        <v>0</v>
      </c>
      <c r="AA835" s="422">
        <f>AA59*'Annexe 1. Taux de référence'!$E48</f>
        <v>0</v>
      </c>
      <c r="AB835" s="422">
        <f>AB59*'Annexe 1. Taux de référence'!$E48</f>
        <v>0</v>
      </c>
      <c r="AC835" s="408">
        <f>M835-SUM(N835:AB835)</f>
        <v>0</v>
      </c>
      <c r="AD835" s="900"/>
      <c r="AE835" s="901"/>
      <c r="AF835" s="902"/>
    </row>
    <row r="836" spans="1:32" ht="26.25" customHeight="1" outlineLevel="1" x14ac:dyDescent="0.2">
      <c r="A836" s="381">
        <v>156</v>
      </c>
      <c r="B836" s="666"/>
      <c r="C836" s="394"/>
      <c r="D836" s="394"/>
      <c r="E836" s="395"/>
      <c r="F836" s="1227" t="s">
        <v>432</v>
      </c>
      <c r="G836" s="1228"/>
      <c r="H836" s="1228"/>
      <c r="I836" s="1228"/>
      <c r="J836" s="1228"/>
      <c r="K836" s="1228"/>
      <c r="L836" s="1228"/>
      <c r="M836" s="408">
        <f t="shared" si="199"/>
        <v>0</v>
      </c>
      <c r="N836" s="420">
        <f>M836*(1-'Annexe 1. Taux de référence'!$E49)+N60*('Annexe 1. Taux de référence'!$E49)</f>
        <v>0</v>
      </c>
      <c r="O836" s="422">
        <f>O60*'Annexe 1. Taux de référence'!$E49</f>
        <v>0</v>
      </c>
      <c r="P836" s="422">
        <f>P60*'Annexe 1. Taux de référence'!$E49</f>
        <v>0</v>
      </c>
      <c r="Q836" s="421">
        <f>Q60*'Annexe 1. Taux de référence'!$E49</f>
        <v>0</v>
      </c>
      <c r="R836" s="419">
        <f>R60*'Annexe 1. Taux de référence'!$E49</f>
        <v>0</v>
      </c>
      <c r="S836" s="422">
        <f>S60*'Annexe 1. Taux de référence'!$E49</f>
        <v>0</v>
      </c>
      <c r="T836" s="422">
        <f>T60*'Annexe 1. Taux de référence'!$E49</f>
        <v>0</v>
      </c>
      <c r="U836" s="422">
        <f>U60*'Annexe 1. Taux de référence'!$E49</f>
        <v>0</v>
      </c>
      <c r="V836" s="422">
        <f>V60*'Annexe 1. Taux de référence'!$E49</f>
        <v>0</v>
      </c>
      <c r="W836" s="422">
        <f>W60*'Annexe 1. Taux de référence'!$E49</f>
        <v>0</v>
      </c>
      <c r="X836" s="422">
        <f>X60*'Annexe 1. Taux de référence'!$E49</f>
        <v>0</v>
      </c>
      <c r="Y836" s="422">
        <f>Y60*'Annexe 1. Taux de référence'!$E49</f>
        <v>0</v>
      </c>
      <c r="Z836" s="422">
        <f>Z60*'Annexe 1. Taux de référence'!$E49</f>
        <v>0</v>
      </c>
      <c r="AA836" s="422">
        <f>AA60*'Annexe 1. Taux de référence'!$E49</f>
        <v>0</v>
      </c>
      <c r="AB836" s="422">
        <f>AB60*'Annexe 1. Taux de référence'!$E49</f>
        <v>0</v>
      </c>
      <c r="AC836" s="408">
        <f>M836-SUM(N836:AB836)</f>
        <v>0</v>
      </c>
      <c r="AD836" s="900"/>
      <c r="AE836" s="901"/>
      <c r="AF836" s="902"/>
    </row>
    <row r="837" spans="1:32" ht="15" customHeight="1" outlineLevel="1" x14ac:dyDescent="0.2">
      <c r="A837" s="381">
        <v>157</v>
      </c>
      <c r="B837" s="666"/>
      <c r="C837" s="394"/>
      <c r="D837" s="394"/>
      <c r="E837" s="1223" t="s">
        <v>546</v>
      </c>
      <c r="F837" s="1224"/>
      <c r="G837" s="1224"/>
      <c r="H837" s="1224"/>
      <c r="I837" s="1224"/>
      <c r="J837" s="1224"/>
      <c r="K837" s="1224"/>
      <c r="L837" s="1224"/>
      <c r="M837" s="407">
        <f>SUBTOTAL(9,M838:M839)</f>
        <v>0</v>
      </c>
      <c r="N837" s="410">
        <f t="shared" ref="N837:AC837" si="200">SUBTOTAL(9,N838:N839)</f>
        <v>0</v>
      </c>
      <c r="O837" s="414">
        <f t="shared" si="200"/>
        <v>0</v>
      </c>
      <c r="P837" s="413">
        <f t="shared" si="200"/>
        <v>0</v>
      </c>
      <c r="Q837" s="415">
        <f t="shared" si="200"/>
        <v>0</v>
      </c>
      <c r="R837" s="410">
        <f t="shared" si="200"/>
        <v>0</v>
      </c>
      <c r="S837" s="413">
        <f t="shared" si="200"/>
        <v>0</v>
      </c>
      <c r="T837" s="414">
        <f t="shared" si="200"/>
        <v>0</v>
      </c>
      <c r="U837" s="413">
        <f t="shared" si="200"/>
        <v>0</v>
      </c>
      <c r="V837" s="414">
        <f t="shared" si="200"/>
        <v>0</v>
      </c>
      <c r="W837" s="413">
        <f t="shared" si="200"/>
        <v>0</v>
      </c>
      <c r="X837" s="414">
        <f t="shared" si="200"/>
        <v>0</v>
      </c>
      <c r="Y837" s="413">
        <f t="shared" si="200"/>
        <v>0</v>
      </c>
      <c r="Z837" s="414">
        <f t="shared" si="200"/>
        <v>0</v>
      </c>
      <c r="AA837" s="413">
        <f t="shared" si="200"/>
        <v>0</v>
      </c>
      <c r="AB837" s="424">
        <f t="shared" si="200"/>
        <v>0</v>
      </c>
      <c r="AC837" s="407">
        <f t="shared" si="200"/>
        <v>0</v>
      </c>
      <c r="AD837" s="900"/>
      <c r="AE837" s="901"/>
      <c r="AF837" s="902"/>
    </row>
    <row r="838" spans="1:32" ht="27" customHeight="1" outlineLevel="1" x14ac:dyDescent="0.2">
      <c r="A838" s="381">
        <v>158</v>
      </c>
      <c r="B838" s="666"/>
      <c r="C838" s="394"/>
      <c r="D838" s="394"/>
      <c r="E838" s="395"/>
      <c r="F838" s="1225" t="s">
        <v>547</v>
      </c>
      <c r="G838" s="1226"/>
      <c r="H838" s="1226"/>
      <c r="I838" s="1226"/>
      <c r="J838" s="1226"/>
      <c r="K838" s="1226"/>
      <c r="L838" s="1226"/>
      <c r="M838" s="408">
        <f t="shared" ref="M838:M839" si="201">M62</f>
        <v>0</v>
      </c>
      <c r="N838" s="420">
        <f>M838*(1-'Annexe 1. Taux de référence'!$E51)+N62*('Annexe 1. Taux de référence'!$E51)</f>
        <v>0</v>
      </c>
      <c r="O838" s="422">
        <f>O62*'Annexe 1. Taux de référence'!$E51</f>
        <v>0</v>
      </c>
      <c r="P838" s="422">
        <f>P62*'Annexe 1. Taux de référence'!$E51</f>
        <v>0</v>
      </c>
      <c r="Q838" s="421">
        <f>Q62*'Annexe 1. Taux de référence'!$E51</f>
        <v>0</v>
      </c>
      <c r="R838" s="419">
        <f>R62*'Annexe 1. Taux de référence'!$E51</f>
        <v>0</v>
      </c>
      <c r="S838" s="422">
        <f>S62*'Annexe 1. Taux de référence'!$E51</f>
        <v>0</v>
      </c>
      <c r="T838" s="422">
        <f>T62*'Annexe 1. Taux de référence'!$E51</f>
        <v>0</v>
      </c>
      <c r="U838" s="422">
        <f>U62*'Annexe 1. Taux de référence'!$E51</f>
        <v>0</v>
      </c>
      <c r="V838" s="422">
        <f>V62*'Annexe 1. Taux de référence'!$E51</f>
        <v>0</v>
      </c>
      <c r="W838" s="422">
        <f>W62*'Annexe 1. Taux de référence'!$E51</f>
        <v>0</v>
      </c>
      <c r="X838" s="422">
        <f>X62*'Annexe 1. Taux de référence'!$E51</f>
        <v>0</v>
      </c>
      <c r="Y838" s="422">
        <f>Y62*'Annexe 1. Taux de référence'!$E51</f>
        <v>0</v>
      </c>
      <c r="Z838" s="422">
        <f>Z62*'Annexe 1. Taux de référence'!$E51</f>
        <v>0</v>
      </c>
      <c r="AA838" s="422">
        <f>AA62*'Annexe 1. Taux de référence'!$E51</f>
        <v>0</v>
      </c>
      <c r="AB838" s="422">
        <f>AB62*'Annexe 1. Taux de référence'!$E51</f>
        <v>0</v>
      </c>
      <c r="AC838" s="408">
        <f>M838-SUM(N838:AB838)</f>
        <v>0</v>
      </c>
      <c r="AD838" s="900"/>
      <c r="AE838" s="901"/>
      <c r="AF838" s="902"/>
    </row>
    <row r="839" spans="1:32" ht="15" customHeight="1" outlineLevel="1" x14ac:dyDescent="0.2">
      <c r="A839" s="381">
        <v>159</v>
      </c>
      <c r="B839" s="666"/>
      <c r="C839" s="394"/>
      <c r="D839" s="394"/>
      <c r="E839" s="395"/>
      <c r="F839" s="1227" t="s">
        <v>570</v>
      </c>
      <c r="G839" s="1228"/>
      <c r="H839" s="1228"/>
      <c r="I839" s="1228"/>
      <c r="J839" s="1228"/>
      <c r="K839" s="1228"/>
      <c r="L839" s="1228"/>
      <c r="M839" s="408">
        <f t="shared" si="201"/>
        <v>0</v>
      </c>
      <c r="N839" s="420">
        <f>M839*(1-'Annexe 1. Taux de référence'!$E52)+N63*('Annexe 1. Taux de référence'!$E52)</f>
        <v>0</v>
      </c>
      <c r="O839" s="422">
        <f>O63*'Annexe 1. Taux de référence'!$E52</f>
        <v>0</v>
      </c>
      <c r="P839" s="422">
        <f>P63*'Annexe 1. Taux de référence'!$E52</f>
        <v>0</v>
      </c>
      <c r="Q839" s="421">
        <f>Q63*'Annexe 1. Taux de référence'!$E52</f>
        <v>0</v>
      </c>
      <c r="R839" s="419">
        <f>R63*'Annexe 1. Taux de référence'!$E52</f>
        <v>0</v>
      </c>
      <c r="S839" s="422">
        <f>S63*'Annexe 1. Taux de référence'!$E52</f>
        <v>0</v>
      </c>
      <c r="T839" s="422">
        <f>T63*'Annexe 1. Taux de référence'!$E52</f>
        <v>0</v>
      </c>
      <c r="U839" s="422">
        <f>U63*'Annexe 1. Taux de référence'!$E52</f>
        <v>0</v>
      </c>
      <c r="V839" s="422">
        <f>V63*'Annexe 1. Taux de référence'!$E52</f>
        <v>0</v>
      </c>
      <c r="W839" s="422">
        <f>W63*'Annexe 1. Taux de référence'!$E52</f>
        <v>0</v>
      </c>
      <c r="X839" s="422">
        <f>X63*'Annexe 1. Taux de référence'!$E52</f>
        <v>0</v>
      </c>
      <c r="Y839" s="422">
        <f>Y63*'Annexe 1. Taux de référence'!$E52</f>
        <v>0</v>
      </c>
      <c r="Z839" s="422">
        <f>Z63*'Annexe 1. Taux de référence'!$E52</f>
        <v>0</v>
      </c>
      <c r="AA839" s="422">
        <f>AA63*'Annexe 1. Taux de référence'!$E52</f>
        <v>0</v>
      </c>
      <c r="AB839" s="422">
        <f>AB63*'Annexe 1. Taux de référence'!$E52</f>
        <v>0</v>
      </c>
      <c r="AC839" s="408">
        <f>M839-SUM(N839:AB839)</f>
        <v>0</v>
      </c>
      <c r="AD839" s="900"/>
      <c r="AE839" s="901"/>
      <c r="AF839" s="902"/>
    </row>
    <row r="840" spans="1:32" ht="15" customHeight="1" outlineLevel="1" x14ac:dyDescent="0.2">
      <c r="A840" s="381">
        <v>160</v>
      </c>
      <c r="B840" s="666"/>
      <c r="C840" s="394"/>
      <c r="D840" s="394"/>
      <c r="E840" s="1223" t="s">
        <v>548</v>
      </c>
      <c r="F840" s="1224"/>
      <c r="G840" s="1224"/>
      <c r="H840" s="1224"/>
      <c r="I840" s="1224"/>
      <c r="J840" s="1224"/>
      <c r="K840" s="1224"/>
      <c r="L840" s="1224"/>
      <c r="M840" s="407">
        <f>SUBTOTAL(9,M841:M843)</f>
        <v>0</v>
      </c>
      <c r="N840" s="410">
        <f t="shared" ref="N840:AC840" si="202">SUBTOTAL(9,N841:N843)</f>
        <v>0</v>
      </c>
      <c r="O840" s="414">
        <f t="shared" si="202"/>
        <v>0</v>
      </c>
      <c r="P840" s="413">
        <f t="shared" si="202"/>
        <v>0</v>
      </c>
      <c r="Q840" s="415">
        <f t="shared" si="202"/>
        <v>0</v>
      </c>
      <c r="R840" s="410">
        <f t="shared" si="202"/>
        <v>0</v>
      </c>
      <c r="S840" s="413">
        <f t="shared" si="202"/>
        <v>0</v>
      </c>
      <c r="T840" s="414">
        <f t="shared" si="202"/>
        <v>0</v>
      </c>
      <c r="U840" s="413">
        <f t="shared" si="202"/>
        <v>0</v>
      </c>
      <c r="V840" s="414">
        <f t="shared" si="202"/>
        <v>0</v>
      </c>
      <c r="W840" s="413">
        <f t="shared" si="202"/>
        <v>0</v>
      </c>
      <c r="X840" s="414">
        <f t="shared" si="202"/>
        <v>0</v>
      </c>
      <c r="Y840" s="413">
        <f t="shared" si="202"/>
        <v>0</v>
      </c>
      <c r="Z840" s="414">
        <f t="shared" si="202"/>
        <v>0</v>
      </c>
      <c r="AA840" s="413">
        <f t="shared" si="202"/>
        <v>0</v>
      </c>
      <c r="AB840" s="424">
        <f t="shared" si="202"/>
        <v>0</v>
      </c>
      <c r="AC840" s="407">
        <f t="shared" si="202"/>
        <v>0</v>
      </c>
      <c r="AD840" s="900"/>
      <c r="AE840" s="901"/>
      <c r="AF840" s="902"/>
    </row>
    <row r="841" spans="1:32" ht="15" customHeight="1" outlineLevel="1" x14ac:dyDescent="0.2">
      <c r="A841" s="381">
        <v>161</v>
      </c>
      <c r="B841" s="666"/>
      <c r="C841" s="394"/>
      <c r="D841" s="394"/>
      <c r="E841" s="395"/>
      <c r="F841" s="1225" t="s">
        <v>549</v>
      </c>
      <c r="G841" s="1226"/>
      <c r="H841" s="1226"/>
      <c r="I841" s="1226"/>
      <c r="J841" s="1226"/>
      <c r="K841" s="1226"/>
      <c r="L841" s="1226"/>
      <c r="M841" s="408">
        <f t="shared" ref="M841:M843" si="203">M65</f>
        <v>0</v>
      </c>
      <c r="N841" s="420">
        <f>M841*(1-'Annexe 1. Taux de référence'!$E54)+N65*('Annexe 1. Taux de référence'!$E54)</f>
        <v>0</v>
      </c>
      <c r="O841" s="422">
        <f>O65*'Annexe 1. Taux de référence'!$E54</f>
        <v>0</v>
      </c>
      <c r="P841" s="422">
        <f>P65*'Annexe 1. Taux de référence'!$E54</f>
        <v>0</v>
      </c>
      <c r="Q841" s="421">
        <f>Q65*'Annexe 1. Taux de référence'!$E54</f>
        <v>0</v>
      </c>
      <c r="R841" s="419">
        <f>R65*'Annexe 1. Taux de référence'!$E54</f>
        <v>0</v>
      </c>
      <c r="S841" s="422">
        <f>S65*'Annexe 1. Taux de référence'!$E54</f>
        <v>0</v>
      </c>
      <c r="T841" s="422">
        <f>T65*'Annexe 1. Taux de référence'!$E54</f>
        <v>0</v>
      </c>
      <c r="U841" s="422">
        <f>U65*'Annexe 1. Taux de référence'!$E54</f>
        <v>0</v>
      </c>
      <c r="V841" s="422">
        <f>V65*'Annexe 1. Taux de référence'!$E54</f>
        <v>0</v>
      </c>
      <c r="W841" s="422">
        <f>W65*'Annexe 1. Taux de référence'!$E54</f>
        <v>0</v>
      </c>
      <c r="X841" s="422">
        <f>X65*'Annexe 1. Taux de référence'!$E54</f>
        <v>0</v>
      </c>
      <c r="Y841" s="422">
        <f>Y65*'Annexe 1. Taux de référence'!$E54</f>
        <v>0</v>
      </c>
      <c r="Z841" s="422">
        <f>Z65*'Annexe 1. Taux de référence'!$E54</f>
        <v>0</v>
      </c>
      <c r="AA841" s="422">
        <f>AA65*'Annexe 1. Taux de référence'!$E54</f>
        <v>0</v>
      </c>
      <c r="AB841" s="422">
        <f>AB65*'Annexe 1. Taux de référence'!$E54</f>
        <v>0</v>
      </c>
      <c r="AC841" s="408">
        <f>M841-SUM(N841:AB841)</f>
        <v>0</v>
      </c>
      <c r="AD841" s="900"/>
      <c r="AE841" s="901"/>
      <c r="AF841" s="902"/>
    </row>
    <row r="842" spans="1:32" outlineLevel="1" x14ac:dyDescent="0.2">
      <c r="A842" s="381">
        <v>162</v>
      </c>
      <c r="B842" s="666"/>
      <c r="C842" s="667"/>
      <c r="D842" s="667"/>
      <c r="E842" s="667"/>
      <c r="F842" s="1209" t="s">
        <v>574</v>
      </c>
      <c r="G842" s="1210"/>
      <c r="H842" s="1210"/>
      <c r="I842" s="1210"/>
      <c r="J842" s="1210"/>
      <c r="K842" s="1210"/>
      <c r="L842" s="1210"/>
      <c r="M842" s="408">
        <f t="shared" si="203"/>
        <v>0</v>
      </c>
      <c r="N842" s="420">
        <f>M842*(1-'Annexe 1. Taux de référence'!$E55)+N66*('Annexe 1. Taux de référence'!$E55)</f>
        <v>0</v>
      </c>
      <c r="O842" s="422">
        <f>O66*'Annexe 1. Taux de référence'!$E55</f>
        <v>0</v>
      </c>
      <c r="P842" s="422">
        <f>P66*'Annexe 1. Taux de référence'!$E55</f>
        <v>0</v>
      </c>
      <c r="Q842" s="421">
        <f>Q66*'Annexe 1. Taux de référence'!$E55</f>
        <v>0</v>
      </c>
      <c r="R842" s="419">
        <f>R66*'Annexe 1. Taux de référence'!$E55</f>
        <v>0</v>
      </c>
      <c r="S842" s="422">
        <f>S66*'Annexe 1. Taux de référence'!$E55</f>
        <v>0</v>
      </c>
      <c r="T842" s="422">
        <f>T66*'Annexe 1. Taux de référence'!$E55</f>
        <v>0</v>
      </c>
      <c r="U842" s="422">
        <f>U66*'Annexe 1. Taux de référence'!$E55</f>
        <v>0</v>
      </c>
      <c r="V842" s="422">
        <f>V66*'Annexe 1. Taux de référence'!$E55</f>
        <v>0</v>
      </c>
      <c r="W842" s="422">
        <f>W66*'Annexe 1. Taux de référence'!$E55</f>
        <v>0</v>
      </c>
      <c r="X842" s="422">
        <f>X66*'Annexe 1. Taux de référence'!$E55</f>
        <v>0</v>
      </c>
      <c r="Y842" s="422">
        <f>Y66*'Annexe 1. Taux de référence'!$E55</f>
        <v>0</v>
      </c>
      <c r="Z842" s="422">
        <f>Z66*'Annexe 1. Taux de référence'!$E55</f>
        <v>0</v>
      </c>
      <c r="AA842" s="422">
        <f>AA66*'Annexe 1. Taux de référence'!$E55</f>
        <v>0</v>
      </c>
      <c r="AB842" s="422">
        <f>AB66*'Annexe 1. Taux de référence'!$E55</f>
        <v>0</v>
      </c>
      <c r="AC842" s="408">
        <f>M842-SUM(N842:AB842)</f>
        <v>0</v>
      </c>
      <c r="AD842" s="900"/>
      <c r="AE842" s="901"/>
      <c r="AF842" s="902"/>
    </row>
    <row r="843" spans="1:32" ht="26.25" customHeight="1" outlineLevel="1" x14ac:dyDescent="0.2">
      <c r="A843" s="381">
        <v>163</v>
      </c>
      <c r="B843" s="666"/>
      <c r="C843" s="667"/>
      <c r="D843" s="667"/>
      <c r="E843" s="667"/>
      <c r="F843" s="1227" t="s">
        <v>566</v>
      </c>
      <c r="G843" s="1228"/>
      <c r="H843" s="1228"/>
      <c r="I843" s="1228"/>
      <c r="J843" s="1228"/>
      <c r="K843" s="1228"/>
      <c r="L843" s="1228"/>
      <c r="M843" s="408">
        <f t="shared" si="203"/>
        <v>0</v>
      </c>
      <c r="N843" s="420">
        <f>M843*(1-'Annexe 1. Taux de référence'!$E56)+N67*('Annexe 1. Taux de référence'!$E56)</f>
        <v>0</v>
      </c>
      <c r="O843" s="422">
        <f>O67*'Annexe 1. Taux de référence'!$E56</f>
        <v>0</v>
      </c>
      <c r="P843" s="422">
        <f>P67*'Annexe 1. Taux de référence'!$E56</f>
        <v>0</v>
      </c>
      <c r="Q843" s="421">
        <f>Q67*'Annexe 1. Taux de référence'!$E56</f>
        <v>0</v>
      </c>
      <c r="R843" s="419">
        <f>R67*'Annexe 1. Taux de référence'!$E56</f>
        <v>0</v>
      </c>
      <c r="S843" s="422">
        <f>S67*'Annexe 1. Taux de référence'!$E56</f>
        <v>0</v>
      </c>
      <c r="T843" s="422">
        <f>T67*'Annexe 1. Taux de référence'!$E56</f>
        <v>0</v>
      </c>
      <c r="U843" s="422">
        <f>U67*'Annexe 1. Taux de référence'!$E56</f>
        <v>0</v>
      </c>
      <c r="V843" s="422">
        <f>V67*'Annexe 1. Taux de référence'!$E56</f>
        <v>0</v>
      </c>
      <c r="W843" s="422">
        <f>W67*'Annexe 1. Taux de référence'!$E56</f>
        <v>0</v>
      </c>
      <c r="X843" s="422">
        <f>X67*'Annexe 1. Taux de référence'!$E56</f>
        <v>0</v>
      </c>
      <c r="Y843" s="422">
        <f>Y67*'Annexe 1. Taux de référence'!$E56</f>
        <v>0</v>
      </c>
      <c r="Z843" s="422">
        <f>Z67*'Annexe 1. Taux de référence'!$E56</f>
        <v>0</v>
      </c>
      <c r="AA843" s="422">
        <f>AA67*'Annexe 1. Taux de référence'!$E56</f>
        <v>0</v>
      </c>
      <c r="AB843" s="422">
        <f>AB67*'Annexe 1. Taux de référence'!$E56</f>
        <v>0</v>
      </c>
      <c r="AC843" s="408">
        <f>M843-SUM(N843:AB843)</f>
        <v>0</v>
      </c>
      <c r="AD843" s="903"/>
      <c r="AE843" s="904"/>
      <c r="AF843" s="905"/>
    </row>
    <row r="844" spans="1:32" outlineLevel="1" x14ac:dyDescent="0.2">
      <c r="A844" s="381">
        <v>164</v>
      </c>
      <c r="B844" s="666"/>
      <c r="C844" s="667"/>
      <c r="D844" s="1222" t="s">
        <v>23</v>
      </c>
      <c r="E844" s="1100"/>
      <c r="F844" s="1100"/>
      <c r="G844" s="1100"/>
      <c r="H844" s="1100"/>
      <c r="I844" s="1100"/>
      <c r="J844" s="1100"/>
      <c r="K844" s="1100"/>
      <c r="L844" s="1100"/>
      <c r="M844" s="1100"/>
      <c r="N844" s="1100"/>
      <c r="O844" s="1100"/>
      <c r="P844" s="1100"/>
      <c r="Q844" s="1100"/>
      <c r="R844" s="1100"/>
      <c r="S844" s="1100"/>
      <c r="T844" s="1100"/>
      <c r="U844" s="1100"/>
      <c r="V844" s="1100"/>
      <c r="W844" s="1100"/>
      <c r="X844" s="1100"/>
      <c r="Y844" s="1100"/>
      <c r="Z844" s="1100"/>
      <c r="AA844" s="1100"/>
      <c r="AB844" s="1100"/>
      <c r="AC844" s="1100"/>
      <c r="AD844" s="1100"/>
      <c r="AE844" s="1100"/>
      <c r="AF844" s="1361"/>
    </row>
    <row r="845" spans="1:32" outlineLevel="1" x14ac:dyDescent="0.2">
      <c r="A845" s="381">
        <v>165</v>
      </c>
      <c r="B845" s="666"/>
      <c r="C845" s="667"/>
      <c r="D845" s="667"/>
      <c r="E845" s="1229" t="s">
        <v>126</v>
      </c>
      <c r="F845" s="1230"/>
      <c r="G845" s="1230"/>
      <c r="H845" s="1230"/>
      <c r="I845" s="1230"/>
      <c r="J845" s="1230"/>
      <c r="K845" s="1230"/>
      <c r="L845" s="1230"/>
      <c r="M845" s="407">
        <f>SUBTOTAL(9,M846:M847)</f>
        <v>0</v>
      </c>
      <c r="N845" s="410">
        <f t="shared" ref="N845:AC845" si="204">SUBTOTAL(9,N846:N847)</f>
        <v>0</v>
      </c>
      <c r="O845" s="414">
        <f t="shared" si="204"/>
        <v>0</v>
      </c>
      <c r="P845" s="413">
        <f t="shared" si="204"/>
        <v>0</v>
      </c>
      <c r="Q845" s="415">
        <f t="shared" si="204"/>
        <v>0</v>
      </c>
      <c r="R845" s="410">
        <f t="shared" si="204"/>
        <v>0</v>
      </c>
      <c r="S845" s="413">
        <f t="shared" si="204"/>
        <v>0</v>
      </c>
      <c r="T845" s="414">
        <f t="shared" si="204"/>
        <v>0</v>
      </c>
      <c r="U845" s="413">
        <f t="shared" si="204"/>
        <v>0</v>
      </c>
      <c r="V845" s="414">
        <f t="shared" si="204"/>
        <v>0</v>
      </c>
      <c r="W845" s="413">
        <f t="shared" si="204"/>
        <v>0</v>
      </c>
      <c r="X845" s="414">
        <f t="shared" si="204"/>
        <v>0</v>
      </c>
      <c r="Y845" s="413">
        <f t="shared" si="204"/>
        <v>0</v>
      </c>
      <c r="Z845" s="414">
        <f t="shared" si="204"/>
        <v>0</v>
      </c>
      <c r="AA845" s="413">
        <f t="shared" si="204"/>
        <v>0</v>
      </c>
      <c r="AB845" s="424">
        <f t="shared" si="204"/>
        <v>0</v>
      </c>
      <c r="AC845" s="407">
        <f t="shared" si="204"/>
        <v>0</v>
      </c>
      <c r="AD845" s="942"/>
      <c r="AE845" s="828"/>
      <c r="AF845" s="829"/>
    </row>
    <row r="846" spans="1:32" outlineLevel="1" x14ac:dyDescent="0.2">
      <c r="A846" s="381">
        <v>166</v>
      </c>
      <c r="B846" s="666"/>
      <c r="C846" s="667"/>
      <c r="D846" s="667"/>
      <c r="E846" s="667"/>
      <c r="F846" s="1225" t="s">
        <v>127</v>
      </c>
      <c r="G846" s="1226"/>
      <c r="H846" s="1226"/>
      <c r="I846" s="1226"/>
      <c r="J846" s="1226"/>
      <c r="K846" s="1226"/>
      <c r="L846" s="1226"/>
      <c r="M846" s="408">
        <f t="shared" ref="M846:M847" si="205">M70</f>
        <v>0</v>
      </c>
      <c r="N846" s="420">
        <f>M846*(1-'Annexe 1. Taux de référence'!$E59)+N70*('Annexe 1. Taux de référence'!$E59)</f>
        <v>0</v>
      </c>
      <c r="O846" s="422">
        <f>O70*'Annexe 1. Taux de référence'!$E59</f>
        <v>0</v>
      </c>
      <c r="P846" s="422">
        <f>P70*'Annexe 1. Taux de référence'!$E59</f>
        <v>0</v>
      </c>
      <c r="Q846" s="421">
        <f>Q70*'Annexe 1. Taux de référence'!$E59</f>
        <v>0</v>
      </c>
      <c r="R846" s="419">
        <f>R70*'Annexe 1. Taux de référence'!$E59</f>
        <v>0</v>
      </c>
      <c r="S846" s="422">
        <f>S70*'Annexe 1. Taux de référence'!$E59</f>
        <v>0</v>
      </c>
      <c r="T846" s="422">
        <f>T70*'Annexe 1. Taux de référence'!$E59</f>
        <v>0</v>
      </c>
      <c r="U846" s="422">
        <f>U70*'Annexe 1. Taux de référence'!$E59</f>
        <v>0</v>
      </c>
      <c r="V846" s="422">
        <f>V70*'Annexe 1. Taux de référence'!$E59</f>
        <v>0</v>
      </c>
      <c r="W846" s="422">
        <f>W70*'Annexe 1. Taux de référence'!$E59</f>
        <v>0</v>
      </c>
      <c r="X846" s="422">
        <f>X70*'Annexe 1. Taux de référence'!$E59</f>
        <v>0</v>
      </c>
      <c r="Y846" s="422">
        <f>Y70*'Annexe 1. Taux de référence'!$E59</f>
        <v>0</v>
      </c>
      <c r="Z846" s="422">
        <f>Z70*'Annexe 1. Taux de référence'!$E59</f>
        <v>0</v>
      </c>
      <c r="AA846" s="422">
        <f>AA70*'Annexe 1. Taux de référence'!$E59</f>
        <v>0</v>
      </c>
      <c r="AB846" s="422">
        <f>AB70*'Annexe 1. Taux de référence'!$E59</f>
        <v>0</v>
      </c>
      <c r="AC846" s="408">
        <f>M846-SUM(N846:AB846)</f>
        <v>0</v>
      </c>
      <c r="AD846" s="830"/>
      <c r="AE846" s="831"/>
      <c r="AF846" s="832"/>
    </row>
    <row r="847" spans="1:32" outlineLevel="1" x14ac:dyDescent="0.2">
      <c r="A847" s="381">
        <v>167</v>
      </c>
      <c r="B847" s="666"/>
      <c r="C847" s="667"/>
      <c r="D847" s="667"/>
      <c r="E847" s="667"/>
      <c r="F847" s="1227" t="s">
        <v>128</v>
      </c>
      <c r="G847" s="1228"/>
      <c r="H847" s="1228"/>
      <c r="I847" s="1228"/>
      <c r="J847" s="1228"/>
      <c r="K847" s="1228"/>
      <c r="L847" s="1228"/>
      <c r="M847" s="408">
        <f t="shared" si="205"/>
        <v>0</v>
      </c>
      <c r="N847" s="420">
        <f>M847*(1-'Annexe 1. Taux de référence'!$E60)+N71*('Annexe 1. Taux de référence'!$E60)</f>
        <v>0</v>
      </c>
      <c r="O847" s="422">
        <f>O71*'Annexe 1. Taux de référence'!$E60</f>
        <v>0</v>
      </c>
      <c r="P847" s="422">
        <f>P71*'Annexe 1. Taux de référence'!$E60</f>
        <v>0</v>
      </c>
      <c r="Q847" s="421">
        <f>Q71*'Annexe 1. Taux de référence'!$E60</f>
        <v>0</v>
      </c>
      <c r="R847" s="419">
        <f>R71*'Annexe 1. Taux de référence'!$E60</f>
        <v>0</v>
      </c>
      <c r="S847" s="422">
        <f>S71*'Annexe 1. Taux de référence'!$E60</f>
        <v>0</v>
      </c>
      <c r="T847" s="422">
        <f>T71*'Annexe 1. Taux de référence'!$E60</f>
        <v>0</v>
      </c>
      <c r="U847" s="422">
        <f>U71*'Annexe 1. Taux de référence'!$E60</f>
        <v>0</v>
      </c>
      <c r="V847" s="422">
        <f>V71*'Annexe 1. Taux de référence'!$E60</f>
        <v>0</v>
      </c>
      <c r="W847" s="422">
        <f>W71*'Annexe 1. Taux de référence'!$E60</f>
        <v>0</v>
      </c>
      <c r="X847" s="422">
        <f>X71*'Annexe 1. Taux de référence'!$E60</f>
        <v>0</v>
      </c>
      <c r="Y847" s="422">
        <f>Y71*'Annexe 1. Taux de référence'!$E60</f>
        <v>0</v>
      </c>
      <c r="Z847" s="422">
        <f>Z71*'Annexe 1. Taux de référence'!$E60</f>
        <v>0</v>
      </c>
      <c r="AA847" s="422">
        <f>AA71*'Annexe 1. Taux de référence'!$E60</f>
        <v>0</v>
      </c>
      <c r="AB847" s="422">
        <f>AB71*'Annexe 1. Taux de référence'!$E60</f>
        <v>0</v>
      </c>
      <c r="AC847" s="408">
        <f>M847-SUM(N847:AB847)</f>
        <v>0</v>
      </c>
      <c r="AD847" s="830"/>
      <c r="AE847" s="831"/>
      <c r="AF847" s="832"/>
    </row>
    <row r="848" spans="1:32" outlineLevel="1" x14ac:dyDescent="0.2">
      <c r="A848" s="381">
        <v>168</v>
      </c>
      <c r="B848" s="666"/>
      <c r="C848" s="667"/>
      <c r="D848" s="667"/>
      <c r="E848" s="1223" t="s">
        <v>129</v>
      </c>
      <c r="F848" s="1224"/>
      <c r="G848" s="1224"/>
      <c r="H848" s="1224"/>
      <c r="I848" s="1224"/>
      <c r="J848" s="1224"/>
      <c r="K848" s="1224"/>
      <c r="L848" s="1224"/>
      <c r="M848" s="407">
        <f>SUBTOTAL(9,M849:M850)</f>
        <v>0</v>
      </c>
      <c r="N848" s="410">
        <f t="shared" ref="N848:AC848" si="206">SUBTOTAL(9,N849:N850)</f>
        <v>0</v>
      </c>
      <c r="O848" s="414">
        <f t="shared" si="206"/>
        <v>0</v>
      </c>
      <c r="P848" s="413">
        <f t="shared" si="206"/>
        <v>0</v>
      </c>
      <c r="Q848" s="415">
        <f t="shared" si="206"/>
        <v>0</v>
      </c>
      <c r="R848" s="410">
        <f t="shared" si="206"/>
        <v>0</v>
      </c>
      <c r="S848" s="413">
        <f t="shared" si="206"/>
        <v>0</v>
      </c>
      <c r="T848" s="414">
        <f t="shared" si="206"/>
        <v>0</v>
      </c>
      <c r="U848" s="413">
        <f t="shared" si="206"/>
        <v>0</v>
      </c>
      <c r="V848" s="414">
        <f t="shared" si="206"/>
        <v>0</v>
      </c>
      <c r="W848" s="413">
        <f t="shared" si="206"/>
        <v>0</v>
      </c>
      <c r="X848" s="414">
        <f t="shared" si="206"/>
        <v>0</v>
      </c>
      <c r="Y848" s="413">
        <f t="shared" si="206"/>
        <v>0</v>
      </c>
      <c r="Z848" s="414">
        <f t="shared" si="206"/>
        <v>0</v>
      </c>
      <c r="AA848" s="413">
        <f t="shared" si="206"/>
        <v>0</v>
      </c>
      <c r="AB848" s="424">
        <f t="shared" si="206"/>
        <v>0</v>
      </c>
      <c r="AC848" s="407">
        <f t="shared" si="206"/>
        <v>0</v>
      </c>
      <c r="AD848" s="830"/>
      <c r="AE848" s="831"/>
      <c r="AF848" s="832"/>
    </row>
    <row r="849" spans="1:32" outlineLevel="1" x14ac:dyDescent="0.2">
      <c r="A849" s="381">
        <v>169</v>
      </c>
      <c r="B849" s="666"/>
      <c r="C849" s="667"/>
      <c r="D849" s="667"/>
      <c r="E849" s="667"/>
      <c r="F849" s="1225" t="s">
        <v>130</v>
      </c>
      <c r="G849" s="1226"/>
      <c r="H849" s="1226"/>
      <c r="I849" s="1226"/>
      <c r="J849" s="1226"/>
      <c r="K849" s="1226"/>
      <c r="L849" s="1226"/>
      <c r="M849" s="408">
        <f t="shared" ref="M849:M850" si="207">M73</f>
        <v>0</v>
      </c>
      <c r="N849" s="420">
        <f>M849*(1-'Annexe 1. Taux de référence'!$E62)+N73*('Annexe 1. Taux de référence'!$E62)</f>
        <v>0</v>
      </c>
      <c r="O849" s="422">
        <f>O73*'Annexe 1. Taux de référence'!$E62</f>
        <v>0</v>
      </c>
      <c r="P849" s="422">
        <f>P73*'Annexe 1. Taux de référence'!$E62</f>
        <v>0</v>
      </c>
      <c r="Q849" s="421">
        <f>Q73*'Annexe 1. Taux de référence'!$E62</f>
        <v>0</v>
      </c>
      <c r="R849" s="419">
        <f>R73*'Annexe 1. Taux de référence'!$E62</f>
        <v>0</v>
      </c>
      <c r="S849" s="422">
        <f>S73*'Annexe 1. Taux de référence'!$E62</f>
        <v>0</v>
      </c>
      <c r="T849" s="422">
        <f>T73*'Annexe 1. Taux de référence'!$E62</f>
        <v>0</v>
      </c>
      <c r="U849" s="422">
        <f>U73*'Annexe 1. Taux de référence'!$E62</f>
        <v>0</v>
      </c>
      <c r="V849" s="422">
        <f>V73*'Annexe 1. Taux de référence'!$E62</f>
        <v>0</v>
      </c>
      <c r="W849" s="422">
        <f>W73*'Annexe 1. Taux de référence'!$E62</f>
        <v>0</v>
      </c>
      <c r="X849" s="422">
        <f>X73*'Annexe 1. Taux de référence'!$E62</f>
        <v>0</v>
      </c>
      <c r="Y849" s="422">
        <f>Y73*'Annexe 1. Taux de référence'!$E62</f>
        <v>0</v>
      </c>
      <c r="Z849" s="422">
        <f>Z73*'Annexe 1. Taux de référence'!$E62</f>
        <v>0</v>
      </c>
      <c r="AA849" s="422">
        <f>AA73*'Annexe 1. Taux de référence'!$E62</f>
        <v>0</v>
      </c>
      <c r="AB849" s="422">
        <f>AB73*'Annexe 1. Taux de référence'!$E62</f>
        <v>0</v>
      </c>
      <c r="AC849" s="408">
        <f>M849-SUM(N849:AB849)</f>
        <v>0</v>
      </c>
      <c r="AD849" s="830"/>
      <c r="AE849" s="831"/>
      <c r="AF849" s="832"/>
    </row>
    <row r="850" spans="1:32" outlineLevel="1" x14ac:dyDescent="0.2">
      <c r="A850" s="381">
        <v>170</v>
      </c>
      <c r="B850" s="666"/>
      <c r="C850" s="667"/>
      <c r="D850" s="667"/>
      <c r="E850" s="667"/>
      <c r="F850" s="1227" t="s">
        <v>131</v>
      </c>
      <c r="G850" s="1228"/>
      <c r="H850" s="1228"/>
      <c r="I850" s="1228"/>
      <c r="J850" s="1228"/>
      <c r="K850" s="1228"/>
      <c r="L850" s="1228"/>
      <c r="M850" s="408">
        <f t="shared" si="207"/>
        <v>0</v>
      </c>
      <c r="N850" s="420">
        <f>M850*(1-'Annexe 1. Taux de référence'!$E63)+N74*('Annexe 1. Taux de référence'!$E63)</f>
        <v>0</v>
      </c>
      <c r="O850" s="422">
        <f>O74*'Annexe 1. Taux de référence'!$E63</f>
        <v>0</v>
      </c>
      <c r="P850" s="422">
        <f>P74*'Annexe 1. Taux de référence'!$E63</f>
        <v>0</v>
      </c>
      <c r="Q850" s="421">
        <f>Q74*'Annexe 1. Taux de référence'!$E63</f>
        <v>0</v>
      </c>
      <c r="R850" s="419">
        <f>R74*'Annexe 1. Taux de référence'!$E63</f>
        <v>0</v>
      </c>
      <c r="S850" s="422">
        <f>S74*'Annexe 1. Taux de référence'!$E63</f>
        <v>0</v>
      </c>
      <c r="T850" s="422">
        <f>T74*'Annexe 1. Taux de référence'!$E63</f>
        <v>0</v>
      </c>
      <c r="U850" s="422">
        <f>U74*'Annexe 1. Taux de référence'!$E63</f>
        <v>0</v>
      </c>
      <c r="V850" s="422">
        <f>V74*'Annexe 1. Taux de référence'!$E63</f>
        <v>0</v>
      </c>
      <c r="W850" s="422">
        <f>W74*'Annexe 1. Taux de référence'!$E63</f>
        <v>0</v>
      </c>
      <c r="X850" s="422">
        <f>X74*'Annexe 1. Taux de référence'!$E63</f>
        <v>0</v>
      </c>
      <c r="Y850" s="422">
        <f>Y74*'Annexe 1. Taux de référence'!$E63</f>
        <v>0</v>
      </c>
      <c r="Z850" s="422">
        <f>Z74*'Annexe 1. Taux de référence'!$E63</f>
        <v>0</v>
      </c>
      <c r="AA850" s="422">
        <f>AA74*'Annexe 1. Taux de référence'!$E63</f>
        <v>0</v>
      </c>
      <c r="AB850" s="422">
        <f>AB74*'Annexe 1. Taux de référence'!$E63</f>
        <v>0</v>
      </c>
      <c r="AC850" s="408">
        <f>M850-SUM(N850:AB850)</f>
        <v>0</v>
      </c>
      <c r="AD850" s="830"/>
      <c r="AE850" s="831"/>
      <c r="AF850" s="832"/>
    </row>
    <row r="851" spans="1:32" outlineLevel="1" x14ac:dyDescent="0.2">
      <c r="A851" s="381">
        <v>171</v>
      </c>
      <c r="B851" s="666"/>
      <c r="C851" s="667"/>
      <c r="D851" s="667"/>
      <c r="E851" s="1223" t="s">
        <v>132</v>
      </c>
      <c r="F851" s="1224"/>
      <c r="G851" s="1224"/>
      <c r="H851" s="1224"/>
      <c r="I851" s="1224"/>
      <c r="J851" s="1224"/>
      <c r="K851" s="1224"/>
      <c r="L851" s="1224"/>
      <c r="M851" s="407">
        <f>SUBTOTAL(9,M852:M853)</f>
        <v>0</v>
      </c>
      <c r="N851" s="410">
        <f t="shared" ref="N851:AC851" si="208">SUBTOTAL(9,N852:N853)</f>
        <v>0</v>
      </c>
      <c r="O851" s="414">
        <f t="shared" si="208"/>
        <v>0</v>
      </c>
      <c r="P851" s="413">
        <f t="shared" si="208"/>
        <v>0</v>
      </c>
      <c r="Q851" s="415">
        <f t="shared" si="208"/>
        <v>0</v>
      </c>
      <c r="R851" s="410">
        <f t="shared" si="208"/>
        <v>0</v>
      </c>
      <c r="S851" s="413">
        <f t="shared" si="208"/>
        <v>0</v>
      </c>
      <c r="T851" s="414">
        <f t="shared" si="208"/>
        <v>0</v>
      </c>
      <c r="U851" s="413">
        <f t="shared" si="208"/>
        <v>0</v>
      </c>
      <c r="V851" s="414">
        <f t="shared" si="208"/>
        <v>0</v>
      </c>
      <c r="W851" s="413">
        <f t="shared" si="208"/>
        <v>0</v>
      </c>
      <c r="X851" s="414">
        <f t="shared" si="208"/>
        <v>0</v>
      </c>
      <c r="Y851" s="413">
        <f t="shared" si="208"/>
        <v>0</v>
      </c>
      <c r="Z851" s="414">
        <f t="shared" si="208"/>
        <v>0</v>
      </c>
      <c r="AA851" s="413">
        <f t="shared" si="208"/>
        <v>0</v>
      </c>
      <c r="AB851" s="424">
        <f t="shared" si="208"/>
        <v>0</v>
      </c>
      <c r="AC851" s="407">
        <f t="shared" si="208"/>
        <v>0</v>
      </c>
      <c r="AD851" s="830"/>
      <c r="AE851" s="831"/>
      <c r="AF851" s="832"/>
    </row>
    <row r="852" spans="1:32" outlineLevel="1" x14ac:dyDescent="0.2">
      <c r="A852" s="381">
        <v>172</v>
      </c>
      <c r="B852" s="666"/>
      <c r="C852" s="667"/>
      <c r="D852" s="667"/>
      <c r="E852" s="667"/>
      <c r="F852" s="1225" t="s">
        <v>133</v>
      </c>
      <c r="G852" s="1226"/>
      <c r="H852" s="1226"/>
      <c r="I852" s="1226"/>
      <c r="J852" s="1226"/>
      <c r="K852" s="1226"/>
      <c r="L852" s="1226"/>
      <c r="M852" s="408">
        <f t="shared" ref="M852:M853" si="209">M76</f>
        <v>0</v>
      </c>
      <c r="N852" s="420">
        <f>M852*(1-'Annexe 1. Taux de référence'!$E65)+N76*('Annexe 1. Taux de référence'!$E65)</f>
        <v>0</v>
      </c>
      <c r="O852" s="422">
        <f>O76*'Annexe 1. Taux de référence'!$E65</f>
        <v>0</v>
      </c>
      <c r="P852" s="422">
        <f>P76*'Annexe 1. Taux de référence'!$E65</f>
        <v>0</v>
      </c>
      <c r="Q852" s="421">
        <f>Q76*'Annexe 1. Taux de référence'!$E65</f>
        <v>0</v>
      </c>
      <c r="R852" s="419">
        <f>R76*'Annexe 1. Taux de référence'!$E65</f>
        <v>0</v>
      </c>
      <c r="S852" s="422">
        <f>S76*'Annexe 1. Taux de référence'!$E65</f>
        <v>0</v>
      </c>
      <c r="T852" s="422">
        <f>T76*'Annexe 1. Taux de référence'!$E65</f>
        <v>0</v>
      </c>
      <c r="U852" s="422">
        <f>U76*'Annexe 1. Taux de référence'!$E65</f>
        <v>0</v>
      </c>
      <c r="V852" s="422">
        <f>V76*'Annexe 1. Taux de référence'!$E65</f>
        <v>0</v>
      </c>
      <c r="W852" s="422">
        <f>W76*'Annexe 1. Taux de référence'!$E65</f>
        <v>0</v>
      </c>
      <c r="X852" s="422">
        <f>X76*'Annexe 1. Taux de référence'!$E65</f>
        <v>0</v>
      </c>
      <c r="Y852" s="422">
        <f>Y76*'Annexe 1. Taux de référence'!$E65</f>
        <v>0</v>
      </c>
      <c r="Z852" s="422">
        <f>Z76*'Annexe 1. Taux de référence'!$E65</f>
        <v>0</v>
      </c>
      <c r="AA852" s="422">
        <f>AA76*'Annexe 1. Taux de référence'!$E65</f>
        <v>0</v>
      </c>
      <c r="AB852" s="422">
        <f>AB76*'Annexe 1. Taux de référence'!$E65</f>
        <v>0</v>
      </c>
      <c r="AC852" s="408">
        <f>M852-SUM(N852:AB852)</f>
        <v>0</v>
      </c>
      <c r="AD852" s="830"/>
      <c r="AE852" s="831"/>
      <c r="AF852" s="832"/>
    </row>
    <row r="853" spans="1:32" outlineLevel="1" x14ac:dyDescent="0.2">
      <c r="A853" s="381">
        <v>173</v>
      </c>
      <c r="B853" s="666"/>
      <c r="C853" s="667"/>
      <c r="D853" s="667"/>
      <c r="E853" s="667"/>
      <c r="F853" s="1227" t="s">
        <v>134</v>
      </c>
      <c r="G853" s="1228"/>
      <c r="H853" s="1228"/>
      <c r="I853" s="1228"/>
      <c r="J853" s="1228"/>
      <c r="K853" s="1228"/>
      <c r="L853" s="1228"/>
      <c r="M853" s="408">
        <f t="shared" si="209"/>
        <v>0</v>
      </c>
      <c r="N853" s="420">
        <f>M853*(1-'Annexe 1. Taux de référence'!$E66)+N77*('Annexe 1. Taux de référence'!$E66)</f>
        <v>0</v>
      </c>
      <c r="O853" s="422">
        <f>O77*'Annexe 1. Taux de référence'!$E66</f>
        <v>0</v>
      </c>
      <c r="P853" s="422">
        <f>P77*'Annexe 1. Taux de référence'!$E66</f>
        <v>0</v>
      </c>
      <c r="Q853" s="421">
        <f>Q77*'Annexe 1. Taux de référence'!$E66</f>
        <v>0</v>
      </c>
      <c r="R853" s="419">
        <f>R77*'Annexe 1. Taux de référence'!$E66</f>
        <v>0</v>
      </c>
      <c r="S853" s="422">
        <f>S77*'Annexe 1. Taux de référence'!$E66</f>
        <v>0</v>
      </c>
      <c r="T853" s="422">
        <f>T77*'Annexe 1. Taux de référence'!$E66</f>
        <v>0</v>
      </c>
      <c r="U853" s="422">
        <f>U77*'Annexe 1. Taux de référence'!$E66</f>
        <v>0</v>
      </c>
      <c r="V853" s="422">
        <f>V77*'Annexe 1. Taux de référence'!$E66</f>
        <v>0</v>
      </c>
      <c r="W853" s="422">
        <f>W77*'Annexe 1. Taux de référence'!$E66</f>
        <v>0</v>
      </c>
      <c r="X853" s="422">
        <f>X77*'Annexe 1. Taux de référence'!$E66</f>
        <v>0</v>
      </c>
      <c r="Y853" s="422">
        <f>Y77*'Annexe 1. Taux de référence'!$E66</f>
        <v>0</v>
      </c>
      <c r="Z853" s="422">
        <f>Z77*'Annexe 1. Taux de référence'!$E66</f>
        <v>0</v>
      </c>
      <c r="AA853" s="422">
        <f>AA77*'Annexe 1. Taux de référence'!$E66</f>
        <v>0</v>
      </c>
      <c r="AB853" s="422">
        <f>AB77*'Annexe 1. Taux de référence'!$E66</f>
        <v>0</v>
      </c>
      <c r="AC853" s="408">
        <f>M853-SUM(N853:AB853)</f>
        <v>0</v>
      </c>
      <c r="AD853" s="830"/>
      <c r="AE853" s="831"/>
      <c r="AF853" s="832"/>
    </row>
    <row r="854" spans="1:32" outlineLevel="1" x14ac:dyDescent="0.2">
      <c r="A854" s="381">
        <v>174</v>
      </c>
      <c r="B854" s="666"/>
      <c r="C854" s="667"/>
      <c r="D854" s="667"/>
      <c r="E854" s="1223" t="s">
        <v>135</v>
      </c>
      <c r="F854" s="1224"/>
      <c r="G854" s="1224"/>
      <c r="H854" s="1224"/>
      <c r="I854" s="1224"/>
      <c r="J854" s="1224"/>
      <c r="K854" s="1224"/>
      <c r="L854" s="1224"/>
      <c r="M854" s="407">
        <f>SUBTOTAL(9,M855:M856)</f>
        <v>0</v>
      </c>
      <c r="N854" s="410">
        <f t="shared" ref="N854:AC854" si="210">SUBTOTAL(9,N855:N856)</f>
        <v>0</v>
      </c>
      <c r="O854" s="414">
        <f t="shared" si="210"/>
        <v>0</v>
      </c>
      <c r="P854" s="413">
        <f t="shared" si="210"/>
        <v>0</v>
      </c>
      <c r="Q854" s="415">
        <f t="shared" si="210"/>
        <v>0</v>
      </c>
      <c r="R854" s="410">
        <f t="shared" si="210"/>
        <v>0</v>
      </c>
      <c r="S854" s="413">
        <f t="shared" si="210"/>
        <v>0</v>
      </c>
      <c r="T854" s="414">
        <f t="shared" si="210"/>
        <v>0</v>
      </c>
      <c r="U854" s="413">
        <f t="shared" si="210"/>
        <v>0</v>
      </c>
      <c r="V854" s="414">
        <f t="shared" si="210"/>
        <v>0</v>
      </c>
      <c r="W854" s="413">
        <f t="shared" si="210"/>
        <v>0</v>
      </c>
      <c r="X854" s="414">
        <f t="shared" si="210"/>
        <v>0</v>
      </c>
      <c r="Y854" s="413">
        <f t="shared" si="210"/>
        <v>0</v>
      </c>
      <c r="Z854" s="414">
        <f t="shared" si="210"/>
        <v>0</v>
      </c>
      <c r="AA854" s="413">
        <f t="shared" si="210"/>
        <v>0</v>
      </c>
      <c r="AB854" s="424">
        <f t="shared" si="210"/>
        <v>0</v>
      </c>
      <c r="AC854" s="407">
        <f t="shared" si="210"/>
        <v>0</v>
      </c>
      <c r="AD854" s="830"/>
      <c r="AE854" s="831"/>
      <c r="AF854" s="832"/>
    </row>
    <row r="855" spans="1:32" outlineLevel="1" x14ac:dyDescent="0.2">
      <c r="A855" s="381">
        <v>175</v>
      </c>
      <c r="B855" s="666"/>
      <c r="C855" s="667"/>
      <c r="D855" s="667"/>
      <c r="E855" s="667"/>
      <c r="F855" s="1225" t="s">
        <v>136</v>
      </c>
      <c r="G855" s="1226"/>
      <c r="H855" s="1226"/>
      <c r="I855" s="1226"/>
      <c r="J855" s="1226"/>
      <c r="K855" s="1226"/>
      <c r="L855" s="1226"/>
      <c r="M855" s="408">
        <f t="shared" ref="M855:M856" si="211">M79</f>
        <v>0</v>
      </c>
      <c r="N855" s="420">
        <f>M855*(1-'Annexe 1. Taux de référence'!$E68)+N79*('Annexe 1. Taux de référence'!$E68)</f>
        <v>0</v>
      </c>
      <c r="O855" s="422">
        <f>O79*'Annexe 1. Taux de référence'!$E68</f>
        <v>0</v>
      </c>
      <c r="P855" s="422">
        <f>P79*'Annexe 1. Taux de référence'!$E68</f>
        <v>0</v>
      </c>
      <c r="Q855" s="421">
        <f>Q79*'Annexe 1. Taux de référence'!$E68</f>
        <v>0</v>
      </c>
      <c r="R855" s="419">
        <f>R79*'Annexe 1. Taux de référence'!$E68</f>
        <v>0</v>
      </c>
      <c r="S855" s="422">
        <f>S79*'Annexe 1. Taux de référence'!$E68</f>
        <v>0</v>
      </c>
      <c r="T855" s="422">
        <f>T79*'Annexe 1. Taux de référence'!$E68</f>
        <v>0</v>
      </c>
      <c r="U855" s="422">
        <f>U79*'Annexe 1. Taux de référence'!$E68</f>
        <v>0</v>
      </c>
      <c r="V855" s="422">
        <f>V79*'Annexe 1. Taux de référence'!$E68</f>
        <v>0</v>
      </c>
      <c r="W855" s="422">
        <f>W79*'Annexe 1. Taux de référence'!$E68</f>
        <v>0</v>
      </c>
      <c r="X855" s="422">
        <f>X79*'Annexe 1. Taux de référence'!$E68</f>
        <v>0</v>
      </c>
      <c r="Y855" s="422">
        <f>Y79*'Annexe 1. Taux de référence'!$E68</f>
        <v>0</v>
      </c>
      <c r="Z855" s="422">
        <f>Z79*'Annexe 1. Taux de référence'!$E68</f>
        <v>0</v>
      </c>
      <c r="AA855" s="422">
        <f>AA79*'Annexe 1. Taux de référence'!$E68</f>
        <v>0</v>
      </c>
      <c r="AB855" s="422">
        <f>AB79*'Annexe 1. Taux de référence'!$E68</f>
        <v>0</v>
      </c>
      <c r="AC855" s="408">
        <f>M855-SUM(N855:AB855)</f>
        <v>0</v>
      </c>
      <c r="AD855" s="830"/>
      <c r="AE855" s="831"/>
      <c r="AF855" s="832"/>
    </row>
    <row r="856" spans="1:32" outlineLevel="1" x14ac:dyDescent="0.2">
      <c r="A856" s="381">
        <v>176</v>
      </c>
      <c r="B856" s="666"/>
      <c r="C856" s="667"/>
      <c r="D856" s="667"/>
      <c r="E856" s="667"/>
      <c r="F856" s="1227" t="s">
        <v>137</v>
      </c>
      <c r="G856" s="1228"/>
      <c r="H856" s="1228"/>
      <c r="I856" s="1228"/>
      <c r="J856" s="1228"/>
      <c r="K856" s="1228"/>
      <c r="L856" s="1228"/>
      <c r="M856" s="408">
        <f t="shared" si="211"/>
        <v>0</v>
      </c>
      <c r="N856" s="420">
        <f>M856*(1-'Annexe 1. Taux de référence'!$E69)+N80*('Annexe 1. Taux de référence'!$E69)</f>
        <v>0</v>
      </c>
      <c r="O856" s="422">
        <f>O80*'Annexe 1. Taux de référence'!$E69</f>
        <v>0</v>
      </c>
      <c r="P856" s="422">
        <f>P80*'Annexe 1. Taux de référence'!$E69</f>
        <v>0</v>
      </c>
      <c r="Q856" s="421">
        <f>Q80*'Annexe 1. Taux de référence'!$E69</f>
        <v>0</v>
      </c>
      <c r="R856" s="419">
        <f>R80*'Annexe 1. Taux de référence'!$E69</f>
        <v>0</v>
      </c>
      <c r="S856" s="422">
        <f>S80*'Annexe 1. Taux de référence'!$E69</f>
        <v>0</v>
      </c>
      <c r="T856" s="422">
        <f>T80*'Annexe 1. Taux de référence'!$E69</f>
        <v>0</v>
      </c>
      <c r="U856" s="422">
        <f>U80*'Annexe 1. Taux de référence'!$E69</f>
        <v>0</v>
      </c>
      <c r="V856" s="422">
        <f>V80*'Annexe 1. Taux de référence'!$E69</f>
        <v>0</v>
      </c>
      <c r="W856" s="422">
        <f>W80*'Annexe 1. Taux de référence'!$E69</f>
        <v>0</v>
      </c>
      <c r="X856" s="422">
        <f>X80*'Annexe 1. Taux de référence'!$E69</f>
        <v>0</v>
      </c>
      <c r="Y856" s="422">
        <f>Y80*'Annexe 1. Taux de référence'!$E69</f>
        <v>0</v>
      </c>
      <c r="Z856" s="422">
        <f>Z80*'Annexe 1. Taux de référence'!$E69</f>
        <v>0</v>
      </c>
      <c r="AA856" s="422">
        <f>AA80*'Annexe 1. Taux de référence'!$E69</f>
        <v>0</v>
      </c>
      <c r="AB856" s="422">
        <f>AB80*'Annexe 1. Taux de référence'!$E69</f>
        <v>0</v>
      </c>
      <c r="AC856" s="408">
        <f>M856-SUM(N856:AB856)</f>
        <v>0</v>
      </c>
      <c r="AD856" s="830"/>
      <c r="AE856" s="831"/>
      <c r="AF856" s="832"/>
    </row>
    <row r="857" spans="1:32" outlineLevel="1" x14ac:dyDescent="0.2">
      <c r="A857" s="381">
        <v>177</v>
      </c>
      <c r="B857" s="666"/>
      <c r="C857" s="667"/>
      <c r="D857" s="667"/>
      <c r="E857" s="1223" t="s">
        <v>550</v>
      </c>
      <c r="F857" s="1224"/>
      <c r="G857" s="1224"/>
      <c r="H857" s="1224"/>
      <c r="I857" s="1224"/>
      <c r="J857" s="1224"/>
      <c r="K857" s="1224"/>
      <c r="L857" s="1224"/>
      <c r="M857" s="407">
        <f>SUBTOTAL(9,M858:M859)</f>
        <v>0</v>
      </c>
      <c r="N857" s="410">
        <f t="shared" ref="N857:AC857" si="212">SUBTOTAL(9,N858:N859)</f>
        <v>0</v>
      </c>
      <c r="O857" s="414">
        <f t="shared" si="212"/>
        <v>0</v>
      </c>
      <c r="P857" s="413">
        <f t="shared" si="212"/>
        <v>0</v>
      </c>
      <c r="Q857" s="415">
        <f t="shared" si="212"/>
        <v>0</v>
      </c>
      <c r="R857" s="410">
        <f t="shared" si="212"/>
        <v>0</v>
      </c>
      <c r="S857" s="413">
        <f t="shared" si="212"/>
        <v>0</v>
      </c>
      <c r="T857" s="414">
        <f t="shared" si="212"/>
        <v>0</v>
      </c>
      <c r="U857" s="413">
        <f t="shared" si="212"/>
        <v>0</v>
      </c>
      <c r="V857" s="414">
        <f t="shared" si="212"/>
        <v>0</v>
      </c>
      <c r="W857" s="413">
        <f t="shared" si="212"/>
        <v>0</v>
      </c>
      <c r="X857" s="414">
        <f t="shared" si="212"/>
        <v>0</v>
      </c>
      <c r="Y857" s="413">
        <f t="shared" si="212"/>
        <v>0</v>
      </c>
      <c r="Z857" s="414">
        <f t="shared" si="212"/>
        <v>0</v>
      </c>
      <c r="AA857" s="413">
        <f t="shared" si="212"/>
        <v>0</v>
      </c>
      <c r="AB857" s="424">
        <f t="shared" si="212"/>
        <v>0</v>
      </c>
      <c r="AC857" s="407">
        <f t="shared" si="212"/>
        <v>0</v>
      </c>
      <c r="AD857" s="830"/>
      <c r="AE857" s="831"/>
      <c r="AF857" s="832"/>
    </row>
    <row r="858" spans="1:32" outlineLevel="1" x14ac:dyDescent="0.2">
      <c r="A858" s="381">
        <v>178</v>
      </c>
      <c r="B858" s="666"/>
      <c r="C858" s="667"/>
      <c r="D858" s="667"/>
      <c r="E858" s="667"/>
      <c r="F858" s="1225" t="s">
        <v>551</v>
      </c>
      <c r="G858" s="1226"/>
      <c r="H858" s="1226"/>
      <c r="I858" s="1226"/>
      <c r="J858" s="1226"/>
      <c r="K858" s="1226"/>
      <c r="L858" s="1226"/>
      <c r="M858" s="408">
        <f t="shared" ref="M858:M859" si="213">M82</f>
        <v>0</v>
      </c>
      <c r="N858" s="420">
        <f>M858*(1-'Annexe 1. Taux de référence'!$E71)+N82*('Annexe 1. Taux de référence'!$E71)</f>
        <v>0</v>
      </c>
      <c r="O858" s="422">
        <f>O82*'Annexe 1. Taux de référence'!$E71</f>
        <v>0</v>
      </c>
      <c r="P858" s="422">
        <f>P82*'Annexe 1. Taux de référence'!$E71</f>
        <v>0</v>
      </c>
      <c r="Q858" s="421">
        <f>Q82*'Annexe 1. Taux de référence'!$E71</f>
        <v>0</v>
      </c>
      <c r="R858" s="419">
        <f>R82*'Annexe 1. Taux de référence'!$E71</f>
        <v>0</v>
      </c>
      <c r="S858" s="422">
        <f>S82*'Annexe 1. Taux de référence'!$E71</f>
        <v>0</v>
      </c>
      <c r="T858" s="422">
        <f>T82*'Annexe 1. Taux de référence'!$E71</f>
        <v>0</v>
      </c>
      <c r="U858" s="422">
        <f>U82*'Annexe 1. Taux de référence'!$E71</f>
        <v>0</v>
      </c>
      <c r="V858" s="422">
        <f>V82*'Annexe 1. Taux de référence'!$E71</f>
        <v>0</v>
      </c>
      <c r="W858" s="422">
        <f>W82*'Annexe 1. Taux de référence'!$E71</f>
        <v>0</v>
      </c>
      <c r="X858" s="422">
        <f>X82*'Annexe 1. Taux de référence'!$E71</f>
        <v>0</v>
      </c>
      <c r="Y858" s="422">
        <f>Y82*'Annexe 1. Taux de référence'!$E71</f>
        <v>0</v>
      </c>
      <c r="Z858" s="422">
        <f>Z82*'Annexe 1. Taux de référence'!$E71</f>
        <v>0</v>
      </c>
      <c r="AA858" s="422">
        <f>AA82*'Annexe 1. Taux de référence'!$E71</f>
        <v>0</v>
      </c>
      <c r="AB858" s="422">
        <f>AB82*'Annexe 1. Taux de référence'!$E71</f>
        <v>0</v>
      </c>
      <c r="AC858" s="408">
        <f>M858-SUM(N858:AB858)</f>
        <v>0</v>
      </c>
      <c r="AD858" s="830"/>
      <c r="AE858" s="831"/>
      <c r="AF858" s="832"/>
    </row>
    <row r="859" spans="1:32" outlineLevel="1" x14ac:dyDescent="0.2">
      <c r="A859" s="381">
        <v>179</v>
      </c>
      <c r="B859" s="666"/>
      <c r="C859" s="667"/>
      <c r="D859" s="667"/>
      <c r="E859" s="667"/>
      <c r="F859" s="1227" t="s">
        <v>552</v>
      </c>
      <c r="G859" s="1228"/>
      <c r="H859" s="1228"/>
      <c r="I859" s="1228"/>
      <c r="J859" s="1228"/>
      <c r="K859" s="1228"/>
      <c r="L859" s="1228"/>
      <c r="M859" s="408">
        <f t="shared" si="213"/>
        <v>0</v>
      </c>
      <c r="N859" s="420">
        <f>M859*(1-'Annexe 1. Taux de référence'!$E72)+N83*('Annexe 1. Taux de référence'!$E72)</f>
        <v>0</v>
      </c>
      <c r="O859" s="422">
        <f>O83*'Annexe 1. Taux de référence'!$E72</f>
        <v>0</v>
      </c>
      <c r="P859" s="422">
        <f>P83*'Annexe 1. Taux de référence'!$E72</f>
        <v>0</v>
      </c>
      <c r="Q859" s="421">
        <f>Q83*'Annexe 1. Taux de référence'!$E72</f>
        <v>0</v>
      </c>
      <c r="R859" s="419">
        <f>R83*'Annexe 1. Taux de référence'!$E72</f>
        <v>0</v>
      </c>
      <c r="S859" s="422">
        <f>S83*'Annexe 1. Taux de référence'!$E72</f>
        <v>0</v>
      </c>
      <c r="T859" s="422">
        <f>T83*'Annexe 1. Taux de référence'!$E72</f>
        <v>0</v>
      </c>
      <c r="U859" s="422">
        <f>U83*'Annexe 1. Taux de référence'!$E72</f>
        <v>0</v>
      </c>
      <c r="V859" s="422">
        <f>V83*'Annexe 1. Taux de référence'!$E72</f>
        <v>0</v>
      </c>
      <c r="W859" s="422">
        <f>W83*'Annexe 1. Taux de référence'!$E72</f>
        <v>0</v>
      </c>
      <c r="X859" s="422">
        <f>X83*'Annexe 1. Taux de référence'!$E72</f>
        <v>0</v>
      </c>
      <c r="Y859" s="422">
        <f>Y83*'Annexe 1. Taux de référence'!$E72</f>
        <v>0</v>
      </c>
      <c r="Z859" s="422">
        <f>Z83*'Annexe 1. Taux de référence'!$E72</f>
        <v>0</v>
      </c>
      <c r="AA859" s="422">
        <f>AA83*'Annexe 1. Taux de référence'!$E72</f>
        <v>0</v>
      </c>
      <c r="AB859" s="422">
        <f>AB83*'Annexe 1. Taux de référence'!$E72</f>
        <v>0</v>
      </c>
      <c r="AC859" s="408">
        <f>M859-SUM(N859:AB859)</f>
        <v>0</v>
      </c>
      <c r="AD859" s="830"/>
      <c r="AE859" s="831"/>
      <c r="AF859" s="832"/>
    </row>
    <row r="860" spans="1:32" outlineLevel="1" x14ac:dyDescent="0.2">
      <c r="A860" s="381">
        <v>180</v>
      </c>
      <c r="B860" s="666"/>
      <c r="C860" s="667"/>
      <c r="D860" s="667"/>
      <c r="E860" s="1223" t="s">
        <v>553</v>
      </c>
      <c r="F860" s="1224"/>
      <c r="G860" s="1224"/>
      <c r="H860" s="1224"/>
      <c r="I860" s="1224"/>
      <c r="J860" s="1224"/>
      <c r="K860" s="1224"/>
      <c r="L860" s="1224"/>
      <c r="M860" s="407">
        <f>SUBTOTAL(9,M861:M862)</f>
        <v>0</v>
      </c>
      <c r="N860" s="410">
        <f t="shared" ref="N860:AC860" si="214">SUBTOTAL(9,N861:N862)</f>
        <v>0</v>
      </c>
      <c r="O860" s="414">
        <f t="shared" si="214"/>
        <v>0</v>
      </c>
      <c r="P860" s="413">
        <f t="shared" si="214"/>
        <v>0</v>
      </c>
      <c r="Q860" s="415">
        <f t="shared" si="214"/>
        <v>0</v>
      </c>
      <c r="R860" s="410">
        <f t="shared" si="214"/>
        <v>0</v>
      </c>
      <c r="S860" s="413">
        <f t="shared" si="214"/>
        <v>0</v>
      </c>
      <c r="T860" s="414">
        <f t="shared" si="214"/>
        <v>0</v>
      </c>
      <c r="U860" s="413">
        <f t="shared" si="214"/>
        <v>0</v>
      </c>
      <c r="V860" s="414">
        <f t="shared" si="214"/>
        <v>0</v>
      </c>
      <c r="W860" s="413">
        <f t="shared" si="214"/>
        <v>0</v>
      </c>
      <c r="X860" s="414">
        <f t="shared" si="214"/>
        <v>0</v>
      </c>
      <c r="Y860" s="413">
        <f t="shared" si="214"/>
        <v>0</v>
      </c>
      <c r="Z860" s="414">
        <f t="shared" si="214"/>
        <v>0</v>
      </c>
      <c r="AA860" s="413">
        <f t="shared" si="214"/>
        <v>0</v>
      </c>
      <c r="AB860" s="424">
        <f t="shared" si="214"/>
        <v>0</v>
      </c>
      <c r="AC860" s="407">
        <f t="shared" si="214"/>
        <v>0</v>
      </c>
      <c r="AD860" s="830"/>
      <c r="AE860" s="831"/>
      <c r="AF860" s="832"/>
    </row>
    <row r="861" spans="1:32" outlineLevel="1" x14ac:dyDescent="0.2">
      <c r="A861" s="381">
        <v>181</v>
      </c>
      <c r="B861" s="666"/>
      <c r="C861" s="667"/>
      <c r="D861" s="667"/>
      <c r="E861" s="667"/>
      <c r="F861" s="1225" t="s">
        <v>554</v>
      </c>
      <c r="G861" s="1226"/>
      <c r="H861" s="1226"/>
      <c r="I861" s="1226"/>
      <c r="J861" s="1226"/>
      <c r="K861" s="1226"/>
      <c r="L861" s="1226"/>
      <c r="M861" s="408">
        <f t="shared" ref="M861:M862" si="215">M85</f>
        <v>0</v>
      </c>
      <c r="N861" s="420">
        <f>M861*(1-'Annexe 1. Taux de référence'!$E74)+N85*('Annexe 1. Taux de référence'!$E74)</f>
        <v>0</v>
      </c>
      <c r="O861" s="422">
        <f>O85*'Annexe 1. Taux de référence'!$E74</f>
        <v>0</v>
      </c>
      <c r="P861" s="422">
        <f>P85*'Annexe 1. Taux de référence'!$E74</f>
        <v>0</v>
      </c>
      <c r="Q861" s="421">
        <f>Q85*'Annexe 1. Taux de référence'!$E74</f>
        <v>0</v>
      </c>
      <c r="R861" s="419">
        <f>R85*'Annexe 1. Taux de référence'!$E74</f>
        <v>0</v>
      </c>
      <c r="S861" s="422">
        <f>S85*'Annexe 1. Taux de référence'!$E74</f>
        <v>0</v>
      </c>
      <c r="T861" s="422">
        <f>T85*'Annexe 1. Taux de référence'!$E74</f>
        <v>0</v>
      </c>
      <c r="U861" s="422">
        <f>U85*'Annexe 1. Taux de référence'!$E74</f>
        <v>0</v>
      </c>
      <c r="V861" s="422">
        <f>V85*'Annexe 1. Taux de référence'!$E74</f>
        <v>0</v>
      </c>
      <c r="W861" s="422">
        <f>W85*'Annexe 1. Taux de référence'!$E74</f>
        <v>0</v>
      </c>
      <c r="X861" s="422">
        <f>X85*'Annexe 1. Taux de référence'!$E74</f>
        <v>0</v>
      </c>
      <c r="Y861" s="422">
        <f>Y85*'Annexe 1. Taux de référence'!$E74</f>
        <v>0</v>
      </c>
      <c r="Z861" s="422">
        <f>Z85*'Annexe 1. Taux de référence'!$E74</f>
        <v>0</v>
      </c>
      <c r="AA861" s="422">
        <f>AA85*'Annexe 1. Taux de référence'!$E74</f>
        <v>0</v>
      </c>
      <c r="AB861" s="422">
        <f>AB85*'Annexe 1. Taux de référence'!$E74</f>
        <v>0</v>
      </c>
      <c r="AC861" s="408">
        <f>M861-SUM(N861:AB861)</f>
        <v>0</v>
      </c>
      <c r="AD861" s="830"/>
      <c r="AE861" s="831"/>
      <c r="AF861" s="832"/>
    </row>
    <row r="862" spans="1:32" outlineLevel="1" x14ac:dyDescent="0.2">
      <c r="A862" s="381">
        <v>182</v>
      </c>
      <c r="B862" s="666"/>
      <c r="C862" s="667"/>
      <c r="D862" s="667"/>
      <c r="E862" s="667"/>
      <c r="F862" s="1209" t="s">
        <v>555</v>
      </c>
      <c r="G862" s="1210"/>
      <c r="H862" s="1210"/>
      <c r="I862" s="1210"/>
      <c r="J862" s="1210"/>
      <c r="K862" s="1210"/>
      <c r="L862" s="1210"/>
      <c r="M862" s="408">
        <f t="shared" si="215"/>
        <v>0</v>
      </c>
      <c r="N862" s="420">
        <f>M862*(1-'Annexe 1. Taux de référence'!$E75)+N86*('Annexe 1. Taux de référence'!$E75)</f>
        <v>0</v>
      </c>
      <c r="O862" s="422">
        <f>O86*'Annexe 1. Taux de référence'!$E75</f>
        <v>0</v>
      </c>
      <c r="P862" s="422">
        <f>P86*'Annexe 1. Taux de référence'!$E75</f>
        <v>0</v>
      </c>
      <c r="Q862" s="421">
        <f>Q86*'Annexe 1. Taux de référence'!$E75</f>
        <v>0</v>
      </c>
      <c r="R862" s="419">
        <f>R86*'Annexe 1. Taux de référence'!$E75</f>
        <v>0</v>
      </c>
      <c r="S862" s="422">
        <f>S86*'Annexe 1. Taux de référence'!$E75</f>
        <v>0</v>
      </c>
      <c r="T862" s="422">
        <f>T86*'Annexe 1. Taux de référence'!$E75</f>
        <v>0</v>
      </c>
      <c r="U862" s="422">
        <f>U86*'Annexe 1. Taux de référence'!$E75</f>
        <v>0</v>
      </c>
      <c r="V862" s="422">
        <f>V86*'Annexe 1. Taux de référence'!$E75</f>
        <v>0</v>
      </c>
      <c r="W862" s="422">
        <f>W86*'Annexe 1. Taux de référence'!$E75</f>
        <v>0</v>
      </c>
      <c r="X862" s="422">
        <f>X86*'Annexe 1. Taux de référence'!$E75</f>
        <v>0</v>
      </c>
      <c r="Y862" s="422">
        <f>Y86*'Annexe 1. Taux de référence'!$E75</f>
        <v>0</v>
      </c>
      <c r="Z862" s="422">
        <f>Z86*'Annexe 1. Taux de référence'!$E75</f>
        <v>0</v>
      </c>
      <c r="AA862" s="422">
        <f>AA86*'Annexe 1. Taux de référence'!$E75</f>
        <v>0</v>
      </c>
      <c r="AB862" s="422">
        <f>AB86*'Annexe 1. Taux de référence'!$E75</f>
        <v>0</v>
      </c>
      <c r="AC862" s="408">
        <f>M862-SUM(N862:AB862)</f>
        <v>0</v>
      </c>
      <c r="AD862" s="833"/>
      <c r="AE862" s="834"/>
      <c r="AF862" s="835"/>
    </row>
    <row r="863" spans="1:32" outlineLevel="1" x14ac:dyDescent="0.2">
      <c r="A863" s="381">
        <v>183</v>
      </c>
      <c r="B863" s="666"/>
      <c r="C863" s="667"/>
      <c r="D863" s="1222" t="s">
        <v>24</v>
      </c>
      <c r="E863" s="1100"/>
      <c r="F863" s="1100"/>
      <c r="G863" s="1100"/>
      <c r="H863" s="1100"/>
      <c r="I863" s="1100"/>
      <c r="J863" s="1100"/>
      <c r="K863" s="1100"/>
      <c r="L863" s="1100"/>
      <c r="M863" s="407">
        <f>SUBTOTAL(9,M864:M866)</f>
        <v>0</v>
      </c>
      <c r="N863" s="1188"/>
      <c r="O863" s="1188"/>
      <c r="P863" s="1419"/>
      <c r="Q863" s="415">
        <f>SUBTOTAL(9,Q864:Q866)</f>
        <v>0</v>
      </c>
      <c r="R863" s="410">
        <f>SUBTOTAL(9,R864:R866)</f>
        <v>0</v>
      </c>
      <c r="S863" s="413">
        <f>SUBTOTAL(9,S864:S866)</f>
        <v>0</v>
      </c>
      <c r="T863" s="414">
        <f>SUBTOTAL(9,T864:T866)</f>
        <v>0</v>
      </c>
      <c r="U863" s="1188"/>
      <c r="V863" s="1243"/>
      <c r="W863" s="1243"/>
      <c r="X863" s="1243"/>
      <c r="Y863" s="1243"/>
      <c r="Z863" s="1243"/>
      <c r="AA863" s="1243"/>
      <c r="AB863" s="1243"/>
      <c r="AC863" s="407">
        <f>SUBTOTAL(9,AC864:AC866)</f>
        <v>0</v>
      </c>
      <c r="AD863" s="921"/>
      <c r="AE863" s="921"/>
      <c r="AF863" s="922"/>
    </row>
    <row r="864" spans="1:32" outlineLevel="1" x14ac:dyDescent="0.2">
      <c r="A864" s="381">
        <v>184</v>
      </c>
      <c r="B864" s="666"/>
      <c r="C864" s="667"/>
      <c r="D864" s="667"/>
      <c r="E864" s="667"/>
      <c r="F864" s="1209" t="s">
        <v>156</v>
      </c>
      <c r="G864" s="1210"/>
      <c r="H864" s="1210"/>
      <c r="I864" s="1210"/>
      <c r="J864" s="1210"/>
      <c r="K864" s="1210"/>
      <c r="L864" s="1210"/>
      <c r="M864" s="408">
        <f t="shared" ref="M864:M866" si="216">M88</f>
        <v>0</v>
      </c>
      <c r="N864" s="1191"/>
      <c r="O864" s="1191"/>
      <c r="P864" s="1420"/>
      <c r="Q864" s="423">
        <f>M864*'Annexe 1. Taux de référence'!$R97</f>
        <v>0</v>
      </c>
      <c r="R864" s="1245"/>
      <c r="S864" s="1246"/>
      <c r="T864" s="1396"/>
      <c r="U864" s="1244"/>
      <c r="V864" s="1244"/>
      <c r="W864" s="1244"/>
      <c r="X864" s="1244"/>
      <c r="Y864" s="1244"/>
      <c r="Z864" s="1244"/>
      <c r="AA864" s="1244"/>
      <c r="AB864" s="1244"/>
      <c r="AC864" s="408">
        <f>M864-SUM(N864:AB864)</f>
        <v>0</v>
      </c>
      <c r="AD864" s="942"/>
      <c r="AE864" s="828"/>
      <c r="AF864" s="829"/>
    </row>
    <row r="865" spans="1:32" outlineLevel="1" x14ac:dyDescent="0.2">
      <c r="A865" s="381">
        <v>185</v>
      </c>
      <c r="B865" s="666"/>
      <c r="C865" s="667"/>
      <c r="D865" s="667"/>
      <c r="E865" s="667"/>
      <c r="F865" s="1209" t="s">
        <v>157</v>
      </c>
      <c r="G865" s="1210"/>
      <c r="H865" s="1210"/>
      <c r="I865" s="1210"/>
      <c r="J865" s="1210"/>
      <c r="K865" s="1210"/>
      <c r="L865" s="1210"/>
      <c r="M865" s="408">
        <f t="shared" si="216"/>
        <v>0</v>
      </c>
      <c r="N865" s="1221"/>
      <c r="O865" s="1221"/>
      <c r="P865" s="1221"/>
      <c r="Q865" s="1221"/>
      <c r="R865" s="419">
        <f>M865*'Annexe 1. Taux de référence'!S$98</f>
        <v>0</v>
      </c>
      <c r="S865" s="421">
        <f>M865*'Annexe 1. Taux de référence'!T$98</f>
        <v>0</v>
      </c>
      <c r="T865" s="422">
        <f>M865*'Annexe 1. Taux de référence'!U$98</f>
        <v>0</v>
      </c>
      <c r="U865" s="1244"/>
      <c r="V865" s="1244"/>
      <c r="W865" s="1244"/>
      <c r="X865" s="1244"/>
      <c r="Y865" s="1244"/>
      <c r="Z865" s="1244"/>
      <c r="AA865" s="1244"/>
      <c r="AB865" s="1244"/>
      <c r="AC865" s="408">
        <f>M865-SUM(N865:AB865)</f>
        <v>0</v>
      </c>
      <c r="AD865" s="830"/>
      <c r="AE865" s="831"/>
      <c r="AF865" s="832"/>
    </row>
    <row r="866" spans="1:32" outlineLevel="1" x14ac:dyDescent="0.2">
      <c r="A866" s="381">
        <v>186</v>
      </c>
      <c r="B866" s="666"/>
      <c r="C866" s="667"/>
      <c r="D866" s="667"/>
      <c r="E866" s="667"/>
      <c r="F866" s="1209" t="s">
        <v>25</v>
      </c>
      <c r="G866" s="1210"/>
      <c r="H866" s="1210"/>
      <c r="I866" s="1210"/>
      <c r="J866" s="1210"/>
      <c r="K866" s="1210"/>
      <c r="L866" s="1210"/>
      <c r="M866" s="408">
        <f t="shared" si="216"/>
        <v>0</v>
      </c>
      <c r="N866" s="960"/>
      <c r="O866" s="960"/>
      <c r="P866" s="960"/>
      <c r="Q866" s="960"/>
      <c r="R866" s="960"/>
      <c r="S866" s="960"/>
      <c r="T866" s="960"/>
      <c r="U866" s="961"/>
      <c r="V866" s="961"/>
      <c r="W866" s="961"/>
      <c r="X866" s="961"/>
      <c r="Y866" s="961"/>
      <c r="Z866" s="961"/>
      <c r="AA866" s="961"/>
      <c r="AB866" s="961"/>
      <c r="AC866" s="408">
        <f>M866-SUM(N866:AB866)</f>
        <v>0</v>
      </c>
      <c r="AD866" s="833"/>
      <c r="AE866" s="834"/>
      <c r="AF866" s="835"/>
    </row>
    <row r="867" spans="1:32" outlineLevel="1" x14ac:dyDescent="0.2">
      <c r="A867" s="381">
        <v>187</v>
      </c>
      <c r="B867" s="666"/>
      <c r="C867" s="667"/>
      <c r="D867" s="1222" t="s">
        <v>467</v>
      </c>
      <c r="E867" s="1100"/>
      <c r="F867" s="1100"/>
      <c r="G867" s="1100"/>
      <c r="H867" s="1100"/>
      <c r="I867" s="1100"/>
      <c r="J867" s="1100"/>
      <c r="K867" s="1100"/>
      <c r="L867" s="1100"/>
      <c r="M867" s="407">
        <f>SUBTOTAL(9,M868:M869)</f>
        <v>0</v>
      </c>
      <c r="N867" s="410">
        <f t="shared" ref="N867:AC867" si="217">SUBTOTAL(9,N868:N869)</f>
        <v>0</v>
      </c>
      <c r="O867" s="414">
        <f t="shared" si="217"/>
        <v>0</v>
      </c>
      <c r="P867" s="413">
        <f t="shared" si="217"/>
        <v>0</v>
      </c>
      <c r="Q867" s="415">
        <f t="shared" si="217"/>
        <v>0</v>
      </c>
      <c r="R867" s="410">
        <f t="shared" si="217"/>
        <v>0</v>
      </c>
      <c r="S867" s="413">
        <f t="shared" si="217"/>
        <v>0</v>
      </c>
      <c r="T867" s="414">
        <f t="shared" si="217"/>
        <v>0</v>
      </c>
      <c r="U867" s="413">
        <f t="shared" si="217"/>
        <v>0</v>
      </c>
      <c r="V867" s="414">
        <f t="shared" si="217"/>
        <v>0</v>
      </c>
      <c r="W867" s="413">
        <f t="shared" si="217"/>
        <v>0</v>
      </c>
      <c r="X867" s="414">
        <f t="shared" si="217"/>
        <v>0</v>
      </c>
      <c r="Y867" s="413">
        <f t="shared" si="217"/>
        <v>0</v>
      </c>
      <c r="Z867" s="414">
        <f t="shared" si="217"/>
        <v>0</v>
      </c>
      <c r="AA867" s="413">
        <f t="shared" si="217"/>
        <v>0</v>
      </c>
      <c r="AB867" s="424">
        <f t="shared" si="217"/>
        <v>0</v>
      </c>
      <c r="AC867" s="407">
        <f t="shared" si="217"/>
        <v>0</v>
      </c>
      <c r="AD867" s="921"/>
      <c r="AE867" s="921"/>
      <c r="AF867" s="922"/>
    </row>
    <row r="868" spans="1:32" outlineLevel="1" x14ac:dyDescent="0.2">
      <c r="A868" s="381">
        <v>188</v>
      </c>
      <c r="B868" s="666"/>
      <c r="C868" s="667"/>
      <c r="D868" s="667"/>
      <c r="E868" s="667"/>
      <c r="F868" s="1209" t="s">
        <v>466</v>
      </c>
      <c r="G868" s="1210"/>
      <c r="H868" s="1210"/>
      <c r="I868" s="1210"/>
      <c r="J868" s="1210"/>
      <c r="K868" s="1210"/>
      <c r="L868" s="1210"/>
      <c r="M868" s="408">
        <f t="shared" ref="M868:AB869" si="218">M92</f>
        <v>0</v>
      </c>
      <c r="N868" s="420">
        <f t="shared" si="218"/>
        <v>0</v>
      </c>
      <c r="O868" s="422">
        <f t="shared" si="218"/>
        <v>0</v>
      </c>
      <c r="P868" s="422">
        <f t="shared" si="218"/>
        <v>0</v>
      </c>
      <c r="Q868" s="421">
        <f t="shared" si="218"/>
        <v>0</v>
      </c>
      <c r="R868" s="419">
        <f t="shared" si="218"/>
        <v>0</v>
      </c>
      <c r="S868" s="422">
        <f t="shared" si="218"/>
        <v>0</v>
      </c>
      <c r="T868" s="422">
        <f t="shared" si="218"/>
        <v>0</v>
      </c>
      <c r="U868" s="422">
        <f t="shared" si="218"/>
        <v>0</v>
      </c>
      <c r="V868" s="422">
        <f t="shared" si="218"/>
        <v>0</v>
      </c>
      <c r="W868" s="422">
        <f t="shared" si="218"/>
        <v>0</v>
      </c>
      <c r="X868" s="422">
        <f t="shared" si="218"/>
        <v>0</v>
      </c>
      <c r="Y868" s="422">
        <f t="shared" si="218"/>
        <v>0</v>
      </c>
      <c r="Z868" s="422">
        <f t="shared" si="218"/>
        <v>0</v>
      </c>
      <c r="AA868" s="422">
        <f t="shared" si="218"/>
        <v>0</v>
      </c>
      <c r="AB868" s="422">
        <f t="shared" si="218"/>
        <v>0</v>
      </c>
      <c r="AC868" s="408">
        <f>M868-SUM(N868:AB868)</f>
        <v>0</v>
      </c>
      <c r="AD868" s="942"/>
      <c r="AE868" s="828"/>
      <c r="AF868" s="829"/>
    </row>
    <row r="869" spans="1:32" outlineLevel="1" x14ac:dyDescent="0.2">
      <c r="A869" s="381">
        <v>189</v>
      </c>
      <c r="B869" s="659"/>
      <c r="C869" s="660"/>
      <c r="D869" s="660"/>
      <c r="E869" s="660"/>
      <c r="F869" s="1209" t="s">
        <v>468</v>
      </c>
      <c r="G869" s="1210"/>
      <c r="H869" s="1210"/>
      <c r="I869" s="1210"/>
      <c r="J869" s="1210"/>
      <c r="K869" s="1210"/>
      <c r="L869" s="1210"/>
      <c r="M869" s="408">
        <f t="shared" si="218"/>
        <v>0</v>
      </c>
      <c r="N869" s="420">
        <f t="shared" si="218"/>
        <v>0</v>
      </c>
      <c r="O869" s="422">
        <f t="shared" si="218"/>
        <v>0</v>
      </c>
      <c r="P869" s="422">
        <f t="shared" si="218"/>
        <v>0</v>
      </c>
      <c r="Q869" s="421">
        <f t="shared" si="218"/>
        <v>0</v>
      </c>
      <c r="R869" s="419">
        <f t="shared" si="218"/>
        <v>0</v>
      </c>
      <c r="S869" s="422">
        <f t="shared" si="218"/>
        <v>0</v>
      </c>
      <c r="T869" s="422">
        <f t="shared" si="218"/>
        <v>0</v>
      </c>
      <c r="U869" s="422">
        <f t="shared" si="218"/>
        <v>0</v>
      </c>
      <c r="V869" s="422">
        <f t="shared" si="218"/>
        <v>0</v>
      </c>
      <c r="W869" s="422">
        <f t="shared" si="218"/>
        <v>0</v>
      </c>
      <c r="X869" s="422">
        <f t="shared" si="218"/>
        <v>0</v>
      </c>
      <c r="Y869" s="422">
        <f t="shared" si="218"/>
        <v>0</v>
      </c>
      <c r="Z869" s="422">
        <f t="shared" si="218"/>
        <v>0</v>
      </c>
      <c r="AA869" s="422">
        <f t="shared" si="218"/>
        <v>0</v>
      </c>
      <c r="AB869" s="422">
        <f t="shared" si="218"/>
        <v>0</v>
      </c>
      <c r="AC869" s="408">
        <f>M869-SUM(N869:AB869)</f>
        <v>0</v>
      </c>
      <c r="AD869" s="833"/>
      <c r="AE869" s="834"/>
      <c r="AF869" s="835"/>
    </row>
    <row r="870" spans="1:32" outlineLevel="1" x14ac:dyDescent="0.2">
      <c r="A870" s="381">
        <v>190</v>
      </c>
      <c r="B870" s="661"/>
      <c r="C870" s="1365" t="s">
        <v>26</v>
      </c>
      <c r="D870" s="1366"/>
      <c r="E870" s="1366"/>
      <c r="F870" s="1366"/>
      <c r="G870" s="1366"/>
      <c r="H870" s="1366"/>
      <c r="I870" s="1366"/>
      <c r="J870" s="1366"/>
      <c r="K870" s="1366"/>
      <c r="L870" s="1366"/>
      <c r="M870" s="1366"/>
      <c r="N870" s="1366"/>
      <c r="O870" s="1366"/>
      <c r="P870" s="1366"/>
      <c r="Q870" s="1366"/>
      <c r="R870" s="1366"/>
      <c r="S870" s="1366"/>
      <c r="T870" s="1366"/>
      <c r="U870" s="1366"/>
      <c r="V870" s="1366"/>
      <c r="W870" s="1366"/>
      <c r="X870" s="1366"/>
      <c r="Y870" s="1366"/>
      <c r="Z870" s="1366"/>
      <c r="AA870" s="1366"/>
      <c r="AB870" s="1366"/>
      <c r="AC870" s="1366"/>
      <c r="AD870" s="1366"/>
      <c r="AE870" s="1366"/>
      <c r="AF870" s="1367"/>
    </row>
    <row r="871" spans="1:32" outlineLevel="1" x14ac:dyDescent="0.2">
      <c r="A871" s="381">
        <v>191</v>
      </c>
      <c r="B871" s="666"/>
      <c r="C871" s="667"/>
      <c r="D871" s="1368" t="s">
        <v>27</v>
      </c>
      <c r="E871" s="1369"/>
      <c r="F871" s="1369"/>
      <c r="G871" s="1369"/>
      <c r="H871" s="1369"/>
      <c r="I871" s="1369"/>
      <c r="J871" s="1369"/>
      <c r="K871" s="1369"/>
      <c r="L871" s="1369"/>
      <c r="M871" s="1369"/>
      <c r="N871" s="1369"/>
      <c r="O871" s="1369"/>
      <c r="P871" s="1369"/>
      <c r="Q871" s="1369"/>
      <c r="R871" s="1369"/>
      <c r="S871" s="1369"/>
      <c r="T871" s="1369"/>
      <c r="U871" s="1369"/>
      <c r="V871" s="1369"/>
      <c r="W871" s="1369"/>
      <c r="X871" s="1369"/>
      <c r="Y871" s="1369"/>
      <c r="Z871" s="1369"/>
      <c r="AA871" s="1369"/>
      <c r="AB871" s="1369"/>
      <c r="AC871" s="1369"/>
      <c r="AD871" s="1369"/>
      <c r="AE871" s="1369"/>
      <c r="AF871" s="1404"/>
    </row>
    <row r="872" spans="1:32" outlineLevel="1" x14ac:dyDescent="0.2">
      <c r="A872" s="381">
        <v>192</v>
      </c>
      <c r="B872" s="666"/>
      <c r="C872" s="667"/>
      <c r="D872" s="667"/>
      <c r="E872" s="1229" t="s">
        <v>28</v>
      </c>
      <c r="F872" s="1230"/>
      <c r="G872" s="1230"/>
      <c r="H872" s="1230"/>
      <c r="I872" s="1230"/>
      <c r="J872" s="1230"/>
      <c r="K872" s="1230"/>
      <c r="L872" s="1230"/>
      <c r="M872" s="407">
        <f>SUBTOTAL(9,M873:M876)</f>
        <v>0</v>
      </c>
      <c r="N872" s="410">
        <f t="shared" ref="N872:AC872" si="219">SUBTOTAL(9,N873:N876)</f>
        <v>0</v>
      </c>
      <c r="O872" s="414">
        <f t="shared" si="219"/>
        <v>0</v>
      </c>
      <c r="P872" s="413">
        <f t="shared" si="219"/>
        <v>0</v>
      </c>
      <c r="Q872" s="415">
        <f t="shared" si="219"/>
        <v>0</v>
      </c>
      <c r="R872" s="410">
        <f t="shared" si="219"/>
        <v>0</v>
      </c>
      <c r="S872" s="413">
        <f t="shared" si="219"/>
        <v>0</v>
      </c>
      <c r="T872" s="414">
        <f t="shared" si="219"/>
        <v>0</v>
      </c>
      <c r="U872" s="413">
        <f t="shared" si="219"/>
        <v>0</v>
      </c>
      <c r="V872" s="414">
        <f t="shared" si="219"/>
        <v>0</v>
      </c>
      <c r="W872" s="413">
        <f t="shared" si="219"/>
        <v>0</v>
      </c>
      <c r="X872" s="414">
        <f t="shared" si="219"/>
        <v>0</v>
      </c>
      <c r="Y872" s="413">
        <f t="shared" si="219"/>
        <v>0</v>
      </c>
      <c r="Z872" s="414">
        <f t="shared" si="219"/>
        <v>0</v>
      </c>
      <c r="AA872" s="413">
        <f t="shared" si="219"/>
        <v>0</v>
      </c>
      <c r="AB872" s="424">
        <f t="shared" si="219"/>
        <v>0</v>
      </c>
      <c r="AC872" s="407">
        <f t="shared" si="219"/>
        <v>0</v>
      </c>
      <c r="AD872" s="942"/>
      <c r="AE872" s="828"/>
      <c r="AF872" s="829"/>
    </row>
    <row r="873" spans="1:32" ht="15" customHeight="1" outlineLevel="1" x14ac:dyDescent="0.2">
      <c r="A873" s="381">
        <v>193</v>
      </c>
      <c r="B873" s="666"/>
      <c r="C873" s="667"/>
      <c r="D873" s="667"/>
      <c r="E873" s="667"/>
      <c r="F873" s="1225" t="s">
        <v>30</v>
      </c>
      <c r="G873" s="1226"/>
      <c r="H873" s="1226"/>
      <c r="I873" s="1226"/>
      <c r="J873" s="1226"/>
      <c r="K873" s="1226"/>
      <c r="L873" s="1226"/>
      <c r="M873" s="408">
        <f t="shared" ref="M873:AB876" si="220">M97</f>
        <v>0</v>
      </c>
      <c r="N873" s="420">
        <f>M873*(1-'Annexe 1. Taux de référence'!$E82)</f>
        <v>0</v>
      </c>
      <c r="O873" s="1390"/>
      <c r="P873" s="1393"/>
      <c r="Q873" s="1393"/>
      <c r="R873" s="1393"/>
      <c r="S873" s="1393"/>
      <c r="T873" s="1393"/>
      <c r="U873" s="1393"/>
      <c r="V873" s="1393"/>
      <c r="W873" s="1393"/>
      <c r="X873" s="1393"/>
      <c r="Y873" s="1393"/>
      <c r="Z873" s="1393"/>
      <c r="AA873" s="1393"/>
      <c r="AB873" s="1393"/>
      <c r="AC873" s="408">
        <f>M873-SUM(N873:AB873)</f>
        <v>0</v>
      </c>
      <c r="AD873" s="830"/>
      <c r="AE873" s="831"/>
      <c r="AF873" s="832"/>
    </row>
    <row r="874" spans="1:32" outlineLevel="1" x14ac:dyDescent="0.2">
      <c r="A874" s="381">
        <v>194</v>
      </c>
      <c r="B874" s="666"/>
      <c r="C874" s="667"/>
      <c r="D874" s="667"/>
      <c r="E874" s="667"/>
      <c r="F874" s="1209" t="s">
        <v>29</v>
      </c>
      <c r="G874" s="1210"/>
      <c r="H874" s="1210"/>
      <c r="I874" s="1210"/>
      <c r="J874" s="1210"/>
      <c r="K874" s="1210"/>
      <c r="L874" s="1210"/>
      <c r="M874" s="408">
        <f t="shared" si="220"/>
        <v>0</v>
      </c>
      <c r="N874" s="420">
        <f>M874*(1-'Annexe 1. Taux de référence'!$E83)</f>
        <v>0</v>
      </c>
      <c r="O874" s="1394"/>
      <c r="P874" s="1395"/>
      <c r="Q874" s="1395"/>
      <c r="R874" s="1395"/>
      <c r="S874" s="1395"/>
      <c r="T874" s="1395"/>
      <c r="U874" s="1395"/>
      <c r="V874" s="1395"/>
      <c r="W874" s="1395"/>
      <c r="X874" s="1395"/>
      <c r="Y874" s="1395"/>
      <c r="Z874" s="1395"/>
      <c r="AA874" s="1395"/>
      <c r="AB874" s="1395"/>
      <c r="AC874" s="408">
        <f>M874-SUM(N874:AB874)</f>
        <v>0</v>
      </c>
      <c r="AD874" s="830"/>
      <c r="AE874" s="831"/>
      <c r="AF874" s="832"/>
    </row>
    <row r="875" spans="1:32" outlineLevel="1" x14ac:dyDescent="0.2">
      <c r="A875" s="381">
        <v>195</v>
      </c>
      <c r="B875" s="666"/>
      <c r="C875" s="667"/>
      <c r="D875" s="667"/>
      <c r="E875" s="667"/>
      <c r="F875" s="1209" t="s">
        <v>31</v>
      </c>
      <c r="G875" s="1210"/>
      <c r="H875" s="1210"/>
      <c r="I875" s="1210"/>
      <c r="J875" s="1210"/>
      <c r="K875" s="1210"/>
      <c r="L875" s="1210"/>
      <c r="M875" s="408">
        <f t="shared" si="220"/>
        <v>0</v>
      </c>
      <c r="N875" s="419">
        <f t="shared" si="220"/>
        <v>0</v>
      </c>
      <c r="O875" s="422">
        <f t="shared" si="220"/>
        <v>0</v>
      </c>
      <c r="P875" s="422">
        <f t="shared" si="220"/>
        <v>0</v>
      </c>
      <c r="Q875" s="423">
        <f t="shared" si="220"/>
        <v>0</v>
      </c>
      <c r="R875" s="419">
        <f t="shared" si="220"/>
        <v>0</v>
      </c>
      <c r="S875" s="422">
        <f t="shared" si="220"/>
        <v>0</v>
      </c>
      <c r="T875" s="422">
        <f t="shared" si="220"/>
        <v>0</v>
      </c>
      <c r="U875" s="422">
        <f t="shared" si="220"/>
        <v>0</v>
      </c>
      <c r="V875" s="422">
        <f t="shared" si="220"/>
        <v>0</v>
      </c>
      <c r="W875" s="422">
        <f t="shared" si="220"/>
        <v>0</v>
      </c>
      <c r="X875" s="422">
        <f t="shared" si="220"/>
        <v>0</v>
      </c>
      <c r="Y875" s="422">
        <f t="shared" si="220"/>
        <v>0</v>
      </c>
      <c r="Z875" s="422">
        <f t="shared" si="220"/>
        <v>0</v>
      </c>
      <c r="AA875" s="422">
        <f t="shared" si="220"/>
        <v>0</v>
      </c>
      <c r="AB875" s="422">
        <f t="shared" si="220"/>
        <v>0</v>
      </c>
      <c r="AC875" s="408">
        <f>M875-SUM(N875:AB875)</f>
        <v>0</v>
      </c>
      <c r="AD875" s="830"/>
      <c r="AE875" s="831"/>
      <c r="AF875" s="832"/>
    </row>
    <row r="876" spans="1:32" outlineLevel="1" x14ac:dyDescent="0.2">
      <c r="A876" s="381">
        <v>196</v>
      </c>
      <c r="B876" s="666"/>
      <c r="C876" s="667"/>
      <c r="D876" s="667"/>
      <c r="E876" s="667"/>
      <c r="F876" s="1227" t="s">
        <v>32</v>
      </c>
      <c r="G876" s="1228"/>
      <c r="H876" s="1228"/>
      <c r="I876" s="1228"/>
      <c r="J876" s="1228"/>
      <c r="K876" s="1228"/>
      <c r="L876" s="1228"/>
      <c r="M876" s="408">
        <f t="shared" si="220"/>
        <v>0</v>
      </c>
      <c r="N876" s="419">
        <f t="shared" si="220"/>
        <v>0</v>
      </c>
      <c r="O876" s="422">
        <f t="shared" si="220"/>
        <v>0</v>
      </c>
      <c r="P876" s="422">
        <f t="shared" si="220"/>
        <v>0</v>
      </c>
      <c r="Q876" s="423">
        <f t="shared" si="220"/>
        <v>0</v>
      </c>
      <c r="R876" s="419">
        <f t="shared" si="220"/>
        <v>0</v>
      </c>
      <c r="S876" s="422">
        <f t="shared" si="220"/>
        <v>0</v>
      </c>
      <c r="T876" s="422">
        <f t="shared" si="220"/>
        <v>0</v>
      </c>
      <c r="U876" s="422">
        <f t="shared" si="220"/>
        <v>0</v>
      </c>
      <c r="V876" s="422">
        <f t="shared" si="220"/>
        <v>0</v>
      </c>
      <c r="W876" s="422">
        <f t="shared" si="220"/>
        <v>0</v>
      </c>
      <c r="X876" s="422">
        <f t="shared" si="220"/>
        <v>0</v>
      </c>
      <c r="Y876" s="422">
        <f t="shared" si="220"/>
        <v>0</v>
      </c>
      <c r="Z876" s="422">
        <f t="shared" si="220"/>
        <v>0</v>
      </c>
      <c r="AA876" s="422">
        <f t="shared" si="220"/>
        <v>0</v>
      </c>
      <c r="AB876" s="422">
        <f t="shared" si="220"/>
        <v>0</v>
      </c>
      <c r="AC876" s="408">
        <f>M876-SUM(N876:AB876)</f>
        <v>0</v>
      </c>
      <c r="AD876" s="830"/>
      <c r="AE876" s="831"/>
      <c r="AF876" s="832"/>
    </row>
    <row r="877" spans="1:32" outlineLevel="1" x14ac:dyDescent="0.2">
      <c r="A877" s="381">
        <v>197</v>
      </c>
      <c r="B877" s="666"/>
      <c r="C877" s="667"/>
      <c r="D877" s="667"/>
      <c r="E877" s="1223" t="s">
        <v>33</v>
      </c>
      <c r="F877" s="1224"/>
      <c r="G877" s="1224"/>
      <c r="H877" s="1224"/>
      <c r="I877" s="1224"/>
      <c r="J877" s="1224"/>
      <c r="K877" s="1224"/>
      <c r="L877" s="1224"/>
      <c r="M877" s="407">
        <f>SUBTOTAL(9,M878:M879)</f>
        <v>0</v>
      </c>
      <c r="N877" s="410">
        <f t="shared" ref="N877:AC877" si="221">SUBTOTAL(9,N878:N879)</f>
        <v>0</v>
      </c>
      <c r="O877" s="414">
        <f t="shared" si="221"/>
        <v>0</v>
      </c>
      <c r="P877" s="413">
        <f t="shared" si="221"/>
        <v>0</v>
      </c>
      <c r="Q877" s="415">
        <f t="shared" si="221"/>
        <v>0</v>
      </c>
      <c r="R877" s="410">
        <f t="shared" si="221"/>
        <v>0</v>
      </c>
      <c r="S877" s="413">
        <f t="shared" si="221"/>
        <v>0</v>
      </c>
      <c r="T877" s="414">
        <f t="shared" si="221"/>
        <v>0</v>
      </c>
      <c r="U877" s="413">
        <f t="shared" si="221"/>
        <v>0</v>
      </c>
      <c r="V877" s="414">
        <f t="shared" si="221"/>
        <v>0</v>
      </c>
      <c r="W877" s="413">
        <f t="shared" si="221"/>
        <v>0</v>
      </c>
      <c r="X877" s="414">
        <f t="shared" si="221"/>
        <v>0</v>
      </c>
      <c r="Y877" s="413">
        <f t="shared" si="221"/>
        <v>0</v>
      </c>
      <c r="Z877" s="414">
        <f t="shared" si="221"/>
        <v>0</v>
      </c>
      <c r="AA877" s="413">
        <f t="shared" si="221"/>
        <v>0</v>
      </c>
      <c r="AB877" s="424">
        <f t="shared" si="221"/>
        <v>0</v>
      </c>
      <c r="AC877" s="407">
        <f t="shared" si="221"/>
        <v>0</v>
      </c>
      <c r="AD877" s="830"/>
      <c r="AE877" s="831"/>
      <c r="AF877" s="832"/>
    </row>
    <row r="878" spans="1:32" outlineLevel="1" x14ac:dyDescent="0.2">
      <c r="A878" s="381">
        <v>198</v>
      </c>
      <c r="B878" s="666"/>
      <c r="C878" s="667"/>
      <c r="D878" s="667"/>
      <c r="E878" s="667"/>
      <c r="F878" s="1225" t="s">
        <v>34</v>
      </c>
      <c r="G878" s="1226"/>
      <c r="H878" s="1226"/>
      <c r="I878" s="1226"/>
      <c r="J878" s="1226"/>
      <c r="K878" s="1226"/>
      <c r="L878" s="1226"/>
      <c r="M878" s="408">
        <f t="shared" ref="M878:Q879" si="222">M102</f>
        <v>0</v>
      </c>
      <c r="N878" s="1245"/>
      <c r="O878" s="1392"/>
      <c r="P878" s="1392"/>
      <c r="Q878" s="1392"/>
      <c r="R878" s="1392"/>
      <c r="S878" s="1392"/>
      <c r="T878" s="1392"/>
      <c r="U878" s="1392"/>
      <c r="V878" s="1392"/>
      <c r="W878" s="1392"/>
      <c r="X878" s="1392"/>
      <c r="Y878" s="1392"/>
      <c r="Z878" s="1392"/>
      <c r="AA878" s="1392"/>
      <c r="AB878" s="1392"/>
      <c r="AC878" s="408">
        <f>M878-SUM(N878:AB878)</f>
        <v>0</v>
      </c>
      <c r="AD878" s="830"/>
      <c r="AE878" s="831"/>
      <c r="AF878" s="832"/>
    </row>
    <row r="879" spans="1:32" outlineLevel="1" x14ac:dyDescent="0.2">
      <c r="A879" s="381">
        <v>199</v>
      </c>
      <c r="B879" s="666"/>
      <c r="C879" s="667"/>
      <c r="D879" s="667"/>
      <c r="E879" s="667"/>
      <c r="F879" s="1227" t="s">
        <v>35</v>
      </c>
      <c r="G879" s="1228"/>
      <c r="H879" s="1228"/>
      <c r="I879" s="1228"/>
      <c r="J879" s="1228"/>
      <c r="K879" s="1228"/>
      <c r="L879" s="1228"/>
      <c r="M879" s="408">
        <f t="shared" si="222"/>
        <v>0</v>
      </c>
      <c r="N879" s="419">
        <f t="shared" si="222"/>
        <v>0</v>
      </c>
      <c r="O879" s="422">
        <f t="shared" si="222"/>
        <v>0</v>
      </c>
      <c r="P879" s="422">
        <f t="shared" si="222"/>
        <v>0</v>
      </c>
      <c r="Q879" s="423">
        <f t="shared" si="222"/>
        <v>0</v>
      </c>
      <c r="R879" s="419">
        <f>IF($AD103="contractuel",R103,SUM($N879:$Q879))</f>
        <v>0</v>
      </c>
      <c r="S879" s="422">
        <f t="shared" ref="S879:AB879" si="223">IF($AD103="contractuel",S103,SUM($N879:$Q879))</f>
        <v>0</v>
      </c>
      <c r="T879" s="422">
        <f t="shared" si="223"/>
        <v>0</v>
      </c>
      <c r="U879" s="422">
        <f t="shared" si="223"/>
        <v>0</v>
      </c>
      <c r="V879" s="422">
        <f t="shared" si="223"/>
        <v>0</v>
      </c>
      <c r="W879" s="422">
        <f t="shared" si="223"/>
        <v>0</v>
      </c>
      <c r="X879" s="422">
        <f t="shared" si="223"/>
        <v>0</v>
      </c>
      <c r="Y879" s="422">
        <f t="shared" si="223"/>
        <v>0</v>
      </c>
      <c r="Z879" s="422">
        <f t="shared" si="223"/>
        <v>0</v>
      </c>
      <c r="AA879" s="422">
        <f t="shared" si="223"/>
        <v>0</v>
      </c>
      <c r="AB879" s="422">
        <f t="shared" si="223"/>
        <v>0</v>
      </c>
      <c r="AC879" s="408">
        <f>M879-SUM(N879:AB879)</f>
        <v>0</v>
      </c>
      <c r="AD879" s="830"/>
      <c r="AE879" s="831"/>
      <c r="AF879" s="832"/>
    </row>
    <row r="880" spans="1:32" outlineLevel="1" x14ac:dyDescent="0.2">
      <c r="A880" s="381">
        <v>200</v>
      </c>
      <c r="B880" s="666"/>
      <c r="C880" s="667"/>
      <c r="D880" s="667"/>
      <c r="E880" s="1223" t="s">
        <v>36</v>
      </c>
      <c r="F880" s="1224"/>
      <c r="G880" s="1224"/>
      <c r="H880" s="1224"/>
      <c r="I880" s="1224"/>
      <c r="J880" s="1224"/>
      <c r="K880" s="1224"/>
      <c r="L880" s="1224"/>
      <c r="M880" s="407">
        <f>SUBTOTAL(9,M881:M882)</f>
        <v>0</v>
      </c>
      <c r="N880" s="410">
        <f t="shared" ref="N880:AC880" si="224">SUBTOTAL(9,N881:N882)</f>
        <v>0</v>
      </c>
      <c r="O880" s="414">
        <f t="shared" si="224"/>
        <v>0</v>
      </c>
      <c r="P880" s="413">
        <f t="shared" si="224"/>
        <v>0</v>
      </c>
      <c r="Q880" s="415">
        <f t="shared" si="224"/>
        <v>0</v>
      </c>
      <c r="R880" s="410">
        <f t="shared" si="224"/>
        <v>0</v>
      </c>
      <c r="S880" s="413">
        <f t="shared" si="224"/>
        <v>0</v>
      </c>
      <c r="T880" s="414">
        <f t="shared" si="224"/>
        <v>0</v>
      </c>
      <c r="U880" s="413">
        <f t="shared" si="224"/>
        <v>0</v>
      </c>
      <c r="V880" s="414">
        <f t="shared" si="224"/>
        <v>0</v>
      </c>
      <c r="W880" s="413">
        <f t="shared" si="224"/>
        <v>0</v>
      </c>
      <c r="X880" s="414">
        <f t="shared" si="224"/>
        <v>0</v>
      </c>
      <c r="Y880" s="413">
        <f t="shared" si="224"/>
        <v>0</v>
      </c>
      <c r="Z880" s="414">
        <f t="shared" si="224"/>
        <v>0</v>
      </c>
      <c r="AA880" s="413">
        <f t="shared" si="224"/>
        <v>0</v>
      </c>
      <c r="AB880" s="424">
        <f t="shared" si="224"/>
        <v>0</v>
      </c>
      <c r="AC880" s="407">
        <f t="shared" si="224"/>
        <v>0</v>
      </c>
      <c r="AD880" s="830"/>
      <c r="AE880" s="831"/>
      <c r="AF880" s="832"/>
    </row>
    <row r="881" spans="1:32" outlineLevel="1" x14ac:dyDescent="0.2">
      <c r="A881" s="381">
        <v>201</v>
      </c>
      <c r="B881" s="666"/>
      <c r="C881" s="667"/>
      <c r="D881" s="667"/>
      <c r="E881" s="667"/>
      <c r="F881" s="1225" t="s">
        <v>37</v>
      </c>
      <c r="G881" s="1226"/>
      <c r="H881" s="1226"/>
      <c r="I881" s="1226"/>
      <c r="J881" s="1226"/>
      <c r="K881" s="1226"/>
      <c r="L881" s="1226"/>
      <c r="M881" s="408">
        <f t="shared" ref="M881:Q882" si="225">M105</f>
        <v>0</v>
      </c>
      <c r="N881" s="1245"/>
      <c r="O881" s="1392"/>
      <c r="P881" s="1392"/>
      <c r="Q881" s="1392"/>
      <c r="R881" s="1392"/>
      <c r="S881" s="1392"/>
      <c r="T881" s="1392"/>
      <c r="U881" s="1392"/>
      <c r="V881" s="1392"/>
      <c r="W881" s="1392"/>
      <c r="X881" s="1392"/>
      <c r="Y881" s="1392"/>
      <c r="Z881" s="1392"/>
      <c r="AA881" s="1392"/>
      <c r="AB881" s="1392"/>
      <c r="AC881" s="408">
        <f>M881-SUM(N881:AB881)</f>
        <v>0</v>
      </c>
      <c r="AD881" s="830"/>
      <c r="AE881" s="831"/>
      <c r="AF881" s="832"/>
    </row>
    <row r="882" spans="1:32" outlineLevel="1" x14ac:dyDescent="0.2">
      <c r="A882" s="381">
        <v>202</v>
      </c>
      <c r="B882" s="666"/>
      <c r="C882" s="667"/>
      <c r="D882" s="667"/>
      <c r="E882" s="667"/>
      <c r="F882" s="1227" t="s">
        <v>38</v>
      </c>
      <c r="G882" s="1228"/>
      <c r="H882" s="1228"/>
      <c r="I882" s="1228"/>
      <c r="J882" s="1228"/>
      <c r="K882" s="1228"/>
      <c r="L882" s="1228"/>
      <c r="M882" s="408">
        <f t="shared" si="225"/>
        <v>0</v>
      </c>
      <c r="N882" s="419">
        <f t="shared" si="225"/>
        <v>0</v>
      </c>
      <c r="O882" s="422">
        <f t="shared" si="225"/>
        <v>0</v>
      </c>
      <c r="P882" s="422">
        <f t="shared" si="225"/>
        <v>0</v>
      </c>
      <c r="Q882" s="423">
        <f t="shared" si="225"/>
        <v>0</v>
      </c>
      <c r="R882" s="419">
        <f>IF($AD106="contractuel",R106,SUM($N882:$Q882))</f>
        <v>0</v>
      </c>
      <c r="S882" s="421">
        <f t="shared" ref="S882:AB882" si="226">IF($AD106="contractuel",S106,SUM($N882:$Q882))</f>
        <v>0</v>
      </c>
      <c r="T882" s="422">
        <f t="shared" si="226"/>
        <v>0</v>
      </c>
      <c r="U882" s="421">
        <f t="shared" si="226"/>
        <v>0</v>
      </c>
      <c r="V882" s="422">
        <f t="shared" si="226"/>
        <v>0</v>
      </c>
      <c r="W882" s="421">
        <f t="shared" si="226"/>
        <v>0</v>
      </c>
      <c r="X882" s="422">
        <f t="shared" si="226"/>
        <v>0</v>
      </c>
      <c r="Y882" s="421">
        <f t="shared" si="226"/>
        <v>0</v>
      </c>
      <c r="Z882" s="422">
        <f t="shared" si="226"/>
        <v>0</v>
      </c>
      <c r="AA882" s="421">
        <f t="shared" si="226"/>
        <v>0</v>
      </c>
      <c r="AB882" s="434">
        <f t="shared" si="226"/>
        <v>0</v>
      </c>
      <c r="AC882" s="408">
        <f>M882-SUM(N882:AB882)</f>
        <v>0</v>
      </c>
      <c r="AD882" s="833"/>
      <c r="AE882" s="834"/>
      <c r="AF882" s="835"/>
    </row>
    <row r="883" spans="1:32" outlineLevel="1" x14ac:dyDescent="0.2">
      <c r="A883" s="381">
        <v>203</v>
      </c>
      <c r="B883" s="666"/>
      <c r="C883" s="667"/>
      <c r="D883" s="1222" t="s">
        <v>39</v>
      </c>
      <c r="E883" s="1100"/>
      <c r="F883" s="1100"/>
      <c r="G883" s="1100"/>
      <c r="H883" s="1100"/>
      <c r="I883" s="1100"/>
      <c r="J883" s="1100"/>
      <c r="K883" s="1100"/>
      <c r="L883" s="1100"/>
      <c r="M883" s="1100"/>
      <c r="N883" s="1100"/>
      <c r="O883" s="1100"/>
      <c r="P883" s="1100"/>
      <c r="Q883" s="1100"/>
      <c r="R883" s="1100"/>
      <c r="S883" s="1100"/>
      <c r="T883" s="1100"/>
      <c r="U883" s="1100"/>
      <c r="V883" s="1100"/>
      <c r="W883" s="1100"/>
      <c r="X883" s="1100"/>
      <c r="Y883" s="1100"/>
      <c r="Z883" s="1100"/>
      <c r="AA883" s="1100"/>
      <c r="AB883" s="1100"/>
      <c r="AC883" s="1100"/>
      <c r="AD883" s="1100"/>
      <c r="AE883" s="1100"/>
      <c r="AF883" s="1361"/>
    </row>
    <row r="884" spans="1:32" outlineLevel="1" x14ac:dyDescent="0.2">
      <c r="A884" s="381">
        <v>204</v>
      </c>
      <c r="B884" s="666"/>
      <c r="C884" s="667"/>
      <c r="D884" s="667"/>
      <c r="E884" s="1229" t="s">
        <v>40</v>
      </c>
      <c r="F884" s="1230"/>
      <c r="G884" s="1230"/>
      <c r="H884" s="1230"/>
      <c r="I884" s="1230"/>
      <c r="J884" s="1230"/>
      <c r="K884" s="1230"/>
      <c r="L884" s="1230"/>
      <c r="M884" s="407">
        <f>SUBTOTAL(9,M885:M888)</f>
        <v>0</v>
      </c>
      <c r="N884" s="410">
        <f t="shared" ref="N884:AC884" si="227">SUBTOTAL(9,N885:N888)</f>
        <v>0</v>
      </c>
      <c r="O884" s="414">
        <f t="shared" si="227"/>
        <v>0</v>
      </c>
      <c r="P884" s="413">
        <f t="shared" si="227"/>
        <v>0</v>
      </c>
      <c r="Q884" s="415">
        <f t="shared" si="227"/>
        <v>0</v>
      </c>
      <c r="R884" s="410">
        <f t="shared" si="227"/>
        <v>0</v>
      </c>
      <c r="S884" s="413">
        <f t="shared" si="227"/>
        <v>0</v>
      </c>
      <c r="T884" s="414">
        <f t="shared" si="227"/>
        <v>0</v>
      </c>
      <c r="U884" s="413">
        <f t="shared" si="227"/>
        <v>0</v>
      </c>
      <c r="V884" s="414">
        <f t="shared" si="227"/>
        <v>0</v>
      </c>
      <c r="W884" s="413">
        <f t="shared" si="227"/>
        <v>0</v>
      </c>
      <c r="X884" s="414">
        <f t="shared" si="227"/>
        <v>0</v>
      </c>
      <c r="Y884" s="413">
        <f t="shared" si="227"/>
        <v>0</v>
      </c>
      <c r="Z884" s="414">
        <f t="shared" si="227"/>
        <v>0</v>
      </c>
      <c r="AA884" s="413">
        <f t="shared" si="227"/>
        <v>0</v>
      </c>
      <c r="AB884" s="424">
        <f t="shared" si="227"/>
        <v>0</v>
      </c>
      <c r="AC884" s="407">
        <f t="shared" si="227"/>
        <v>0</v>
      </c>
      <c r="AD884" s="942"/>
      <c r="AE884" s="828"/>
      <c r="AF884" s="829"/>
    </row>
    <row r="885" spans="1:32" outlineLevel="1" x14ac:dyDescent="0.2">
      <c r="A885" s="381">
        <v>205</v>
      </c>
      <c r="B885" s="666"/>
      <c r="C885" s="667"/>
      <c r="D885" s="667"/>
      <c r="E885" s="667"/>
      <c r="F885" s="1225" t="s">
        <v>41</v>
      </c>
      <c r="G885" s="1226"/>
      <c r="H885" s="1226"/>
      <c r="I885" s="1226"/>
      <c r="J885" s="1226"/>
      <c r="K885" s="1226"/>
      <c r="L885" s="1226"/>
      <c r="M885" s="408">
        <f t="shared" ref="M885:AB888" si="228">M109</f>
        <v>0</v>
      </c>
      <c r="N885" s="419">
        <f>M885*(1-'Annexe 1. Taux de référence'!$E86)</f>
        <v>0</v>
      </c>
      <c r="O885" s="1390"/>
      <c r="P885" s="1243"/>
      <c r="Q885" s="1243"/>
      <c r="R885" s="1243"/>
      <c r="S885" s="1243"/>
      <c r="T885" s="1243"/>
      <c r="U885" s="1243"/>
      <c r="V885" s="1243"/>
      <c r="W885" s="1243"/>
      <c r="X885" s="1243"/>
      <c r="Y885" s="1243"/>
      <c r="Z885" s="1243"/>
      <c r="AA885" s="1243"/>
      <c r="AB885" s="1243"/>
      <c r="AC885" s="408">
        <f t="shared" ref="AC885:AC902" si="229">M885-SUM(N885:AB885)</f>
        <v>0</v>
      </c>
      <c r="AD885" s="830"/>
      <c r="AE885" s="831"/>
      <c r="AF885" s="832"/>
    </row>
    <row r="886" spans="1:32" outlineLevel="1" x14ac:dyDescent="0.2">
      <c r="A886" s="381">
        <v>206</v>
      </c>
      <c r="B886" s="666"/>
      <c r="C886" s="667"/>
      <c r="D886" s="667"/>
      <c r="E886" s="667"/>
      <c r="F886" s="1209" t="s">
        <v>42</v>
      </c>
      <c r="G886" s="1210"/>
      <c r="H886" s="1210"/>
      <c r="I886" s="1210"/>
      <c r="J886" s="1210"/>
      <c r="K886" s="1210"/>
      <c r="L886" s="1210"/>
      <c r="M886" s="408">
        <f t="shared" si="228"/>
        <v>0</v>
      </c>
      <c r="N886" s="419">
        <f>M886*(1-'Annexe 1. Taux de référence'!$E87)</f>
        <v>0</v>
      </c>
      <c r="O886" s="1391"/>
      <c r="P886" s="961"/>
      <c r="Q886" s="961"/>
      <c r="R886" s="961"/>
      <c r="S886" s="961"/>
      <c r="T886" s="961"/>
      <c r="U886" s="961"/>
      <c r="V886" s="961"/>
      <c r="W886" s="961"/>
      <c r="X886" s="961"/>
      <c r="Y886" s="961"/>
      <c r="Z886" s="961"/>
      <c r="AA886" s="961"/>
      <c r="AB886" s="961"/>
      <c r="AC886" s="408">
        <f t="shared" si="229"/>
        <v>0</v>
      </c>
      <c r="AD886" s="830"/>
      <c r="AE886" s="831"/>
      <c r="AF886" s="832"/>
    </row>
    <row r="887" spans="1:32" outlineLevel="1" x14ac:dyDescent="0.2">
      <c r="A887" s="381">
        <v>207</v>
      </c>
      <c r="B887" s="666"/>
      <c r="C887" s="667"/>
      <c r="D887" s="667"/>
      <c r="E887" s="667"/>
      <c r="F887" s="1209" t="s">
        <v>43</v>
      </c>
      <c r="G887" s="1210"/>
      <c r="H887" s="1210"/>
      <c r="I887" s="1210"/>
      <c r="J887" s="1210"/>
      <c r="K887" s="1210"/>
      <c r="L887" s="1210"/>
      <c r="M887" s="408">
        <f t="shared" si="228"/>
        <v>0</v>
      </c>
      <c r="N887" s="419">
        <f t="shared" si="228"/>
        <v>0</v>
      </c>
      <c r="O887" s="422">
        <f t="shared" si="228"/>
        <v>0</v>
      </c>
      <c r="P887" s="422">
        <f t="shared" si="228"/>
        <v>0</v>
      </c>
      <c r="Q887" s="423">
        <f t="shared" si="228"/>
        <v>0</v>
      </c>
      <c r="R887" s="419">
        <f t="shared" si="228"/>
        <v>0</v>
      </c>
      <c r="S887" s="422">
        <f t="shared" si="228"/>
        <v>0</v>
      </c>
      <c r="T887" s="422">
        <f t="shared" si="228"/>
        <v>0</v>
      </c>
      <c r="U887" s="422">
        <f t="shared" si="228"/>
        <v>0</v>
      </c>
      <c r="V887" s="422">
        <f t="shared" si="228"/>
        <v>0</v>
      </c>
      <c r="W887" s="422">
        <f t="shared" si="228"/>
        <v>0</v>
      </c>
      <c r="X887" s="422">
        <f t="shared" si="228"/>
        <v>0</v>
      </c>
      <c r="Y887" s="422">
        <f t="shared" si="228"/>
        <v>0</v>
      </c>
      <c r="Z887" s="422">
        <f t="shared" si="228"/>
        <v>0</v>
      </c>
      <c r="AA887" s="422">
        <f t="shared" si="228"/>
        <v>0</v>
      </c>
      <c r="AB887" s="422">
        <f t="shared" si="228"/>
        <v>0</v>
      </c>
      <c r="AC887" s="408">
        <f t="shared" si="229"/>
        <v>0</v>
      </c>
      <c r="AD887" s="830"/>
      <c r="AE887" s="831"/>
      <c r="AF887" s="832"/>
    </row>
    <row r="888" spans="1:32" outlineLevel="1" x14ac:dyDescent="0.2">
      <c r="A888" s="381">
        <v>208</v>
      </c>
      <c r="B888" s="666"/>
      <c r="C888" s="667"/>
      <c r="D888" s="667"/>
      <c r="E888" s="667"/>
      <c r="F888" s="1227" t="s">
        <v>44</v>
      </c>
      <c r="G888" s="1228"/>
      <c r="H888" s="1228"/>
      <c r="I888" s="1228"/>
      <c r="J888" s="1228"/>
      <c r="K888" s="1228"/>
      <c r="L888" s="1228"/>
      <c r="M888" s="408">
        <f t="shared" si="228"/>
        <v>0</v>
      </c>
      <c r="N888" s="419">
        <f t="shared" si="228"/>
        <v>0</v>
      </c>
      <c r="O888" s="422">
        <f t="shared" si="228"/>
        <v>0</v>
      </c>
      <c r="P888" s="422">
        <f t="shared" si="228"/>
        <v>0</v>
      </c>
      <c r="Q888" s="423">
        <f t="shared" si="228"/>
        <v>0</v>
      </c>
      <c r="R888" s="419">
        <f t="shared" si="228"/>
        <v>0</v>
      </c>
      <c r="S888" s="422">
        <f t="shared" si="228"/>
        <v>0</v>
      </c>
      <c r="T888" s="422">
        <f t="shared" si="228"/>
        <v>0</v>
      </c>
      <c r="U888" s="422">
        <f t="shared" si="228"/>
        <v>0</v>
      </c>
      <c r="V888" s="422">
        <f t="shared" si="228"/>
        <v>0</v>
      </c>
      <c r="W888" s="422">
        <f t="shared" si="228"/>
        <v>0</v>
      </c>
      <c r="X888" s="422">
        <f t="shared" si="228"/>
        <v>0</v>
      </c>
      <c r="Y888" s="422">
        <f t="shared" si="228"/>
        <v>0</v>
      </c>
      <c r="Z888" s="422">
        <f t="shared" si="228"/>
        <v>0</v>
      </c>
      <c r="AA888" s="422">
        <f t="shared" si="228"/>
        <v>0</v>
      </c>
      <c r="AB888" s="422">
        <f t="shared" si="228"/>
        <v>0</v>
      </c>
      <c r="AC888" s="408">
        <f t="shared" si="229"/>
        <v>0</v>
      </c>
      <c r="AD888" s="830"/>
      <c r="AE888" s="831"/>
      <c r="AF888" s="832"/>
    </row>
    <row r="889" spans="1:32" outlineLevel="1" x14ac:dyDescent="0.2">
      <c r="A889" s="381">
        <v>209</v>
      </c>
      <c r="B889" s="666"/>
      <c r="C889" s="667"/>
      <c r="D889" s="667"/>
      <c r="E889" s="1223" t="s">
        <v>45</v>
      </c>
      <c r="F889" s="1224"/>
      <c r="G889" s="1224"/>
      <c r="H889" s="1224"/>
      <c r="I889" s="1224"/>
      <c r="J889" s="1224"/>
      <c r="K889" s="1224"/>
      <c r="L889" s="1224"/>
      <c r="M889" s="407">
        <f>SUBTOTAL(9,M890:M891)</f>
        <v>0</v>
      </c>
      <c r="N889" s="410">
        <f t="shared" ref="N889:AC889" si="230">SUBTOTAL(9,N890:N891)</f>
        <v>0</v>
      </c>
      <c r="O889" s="414">
        <f t="shared" si="230"/>
        <v>0</v>
      </c>
      <c r="P889" s="413">
        <f t="shared" si="230"/>
        <v>0</v>
      </c>
      <c r="Q889" s="415">
        <f t="shared" si="230"/>
        <v>0</v>
      </c>
      <c r="R889" s="410">
        <f t="shared" si="230"/>
        <v>0</v>
      </c>
      <c r="S889" s="413">
        <f t="shared" si="230"/>
        <v>0</v>
      </c>
      <c r="T889" s="414">
        <f t="shared" si="230"/>
        <v>0</v>
      </c>
      <c r="U889" s="413">
        <f t="shared" si="230"/>
        <v>0</v>
      </c>
      <c r="V889" s="414">
        <f t="shared" si="230"/>
        <v>0</v>
      </c>
      <c r="W889" s="413">
        <f t="shared" si="230"/>
        <v>0</v>
      </c>
      <c r="X889" s="414">
        <f t="shared" si="230"/>
        <v>0</v>
      </c>
      <c r="Y889" s="413">
        <f t="shared" si="230"/>
        <v>0</v>
      </c>
      <c r="Z889" s="414">
        <f t="shared" si="230"/>
        <v>0</v>
      </c>
      <c r="AA889" s="413">
        <f t="shared" si="230"/>
        <v>0</v>
      </c>
      <c r="AB889" s="424">
        <f t="shared" si="230"/>
        <v>0</v>
      </c>
      <c r="AC889" s="407">
        <f t="shared" si="230"/>
        <v>0</v>
      </c>
      <c r="AD889" s="830"/>
      <c r="AE889" s="831"/>
      <c r="AF889" s="832"/>
    </row>
    <row r="890" spans="1:32" outlineLevel="1" x14ac:dyDescent="0.2">
      <c r="A890" s="381">
        <v>210</v>
      </c>
      <c r="B890" s="666"/>
      <c r="C890" s="667"/>
      <c r="D890" s="667"/>
      <c r="E890" s="667"/>
      <c r="F890" s="1225" t="s">
        <v>46</v>
      </c>
      <c r="G890" s="1226"/>
      <c r="H890" s="1226"/>
      <c r="I890" s="1226"/>
      <c r="J890" s="1226"/>
      <c r="K890" s="1226"/>
      <c r="L890" s="1226"/>
      <c r="M890" s="408">
        <f t="shared" ref="M890" si="231">M114</f>
        <v>0</v>
      </c>
      <c r="N890" s="1245"/>
      <c r="O890" s="1392"/>
      <c r="P890" s="1392"/>
      <c r="Q890" s="1392"/>
      <c r="R890" s="1392"/>
      <c r="S890" s="1392"/>
      <c r="T890" s="1392"/>
      <c r="U890" s="1392"/>
      <c r="V890" s="1392"/>
      <c r="W890" s="1392"/>
      <c r="X890" s="1392"/>
      <c r="Y890" s="1392"/>
      <c r="Z890" s="1392"/>
      <c r="AA890" s="1392"/>
      <c r="AB890" s="1392"/>
      <c r="AC890" s="408">
        <f t="shared" si="229"/>
        <v>0</v>
      </c>
      <c r="AD890" s="830"/>
      <c r="AE890" s="831"/>
      <c r="AF890" s="832"/>
    </row>
    <row r="891" spans="1:32" outlineLevel="1" x14ac:dyDescent="0.2">
      <c r="A891" s="381">
        <v>211</v>
      </c>
      <c r="B891" s="666"/>
      <c r="C891" s="667"/>
      <c r="D891" s="667"/>
      <c r="E891" s="667"/>
      <c r="F891" s="1227" t="s">
        <v>47</v>
      </c>
      <c r="G891" s="1228"/>
      <c r="H891" s="1228"/>
      <c r="I891" s="1228"/>
      <c r="J891" s="1228"/>
      <c r="K891" s="1228"/>
      <c r="L891" s="1228"/>
      <c r="M891" s="408">
        <f t="shared" ref="M891:Q891" si="232">M115</f>
        <v>0</v>
      </c>
      <c r="N891" s="419">
        <f t="shared" si="232"/>
        <v>0</v>
      </c>
      <c r="O891" s="422">
        <f t="shared" si="232"/>
        <v>0</v>
      </c>
      <c r="P891" s="422">
        <f t="shared" si="232"/>
        <v>0</v>
      </c>
      <c r="Q891" s="423">
        <f t="shared" si="232"/>
        <v>0</v>
      </c>
      <c r="R891" s="419">
        <f>IF($AD115="contractuel",R115,SUM($N891:$Q891))</f>
        <v>0</v>
      </c>
      <c r="S891" s="422">
        <f t="shared" ref="S891:AB891" si="233">IF($AD115="contractuel",S115,SUM($N891:$Q891))</f>
        <v>0</v>
      </c>
      <c r="T891" s="422">
        <f t="shared" si="233"/>
        <v>0</v>
      </c>
      <c r="U891" s="422">
        <f t="shared" si="233"/>
        <v>0</v>
      </c>
      <c r="V891" s="422">
        <f t="shared" si="233"/>
        <v>0</v>
      </c>
      <c r="W891" s="422">
        <f t="shared" si="233"/>
        <v>0</v>
      </c>
      <c r="X891" s="422">
        <f t="shared" si="233"/>
        <v>0</v>
      </c>
      <c r="Y891" s="422">
        <f t="shared" si="233"/>
        <v>0</v>
      </c>
      <c r="Z891" s="422">
        <f t="shared" si="233"/>
        <v>0</v>
      </c>
      <c r="AA891" s="422">
        <f t="shared" si="233"/>
        <v>0</v>
      </c>
      <c r="AB891" s="422">
        <f t="shared" si="233"/>
        <v>0</v>
      </c>
      <c r="AC891" s="408">
        <f t="shared" si="229"/>
        <v>0</v>
      </c>
      <c r="AD891" s="830"/>
      <c r="AE891" s="831"/>
      <c r="AF891" s="832"/>
    </row>
    <row r="892" spans="1:32" outlineLevel="1" x14ac:dyDescent="0.2">
      <c r="A892" s="381">
        <v>212</v>
      </c>
      <c r="B892" s="666"/>
      <c r="C892" s="667"/>
      <c r="D892" s="667"/>
      <c r="E892" s="1223" t="s">
        <v>48</v>
      </c>
      <c r="F892" s="1224"/>
      <c r="G892" s="1224"/>
      <c r="H892" s="1224"/>
      <c r="I892" s="1224"/>
      <c r="J892" s="1224"/>
      <c r="K892" s="1224"/>
      <c r="L892" s="1224"/>
      <c r="M892" s="407">
        <f t="shared" ref="M892:AC892" si="234">SUBTOTAL(9,M893:M894)</f>
        <v>0</v>
      </c>
      <c r="N892" s="410">
        <f t="shared" si="234"/>
        <v>0</v>
      </c>
      <c r="O892" s="414">
        <f t="shared" si="234"/>
        <v>0</v>
      </c>
      <c r="P892" s="413">
        <f t="shared" si="234"/>
        <v>0</v>
      </c>
      <c r="Q892" s="415">
        <f t="shared" si="234"/>
        <v>0</v>
      </c>
      <c r="R892" s="410">
        <f t="shared" si="234"/>
        <v>0</v>
      </c>
      <c r="S892" s="413">
        <f t="shared" si="234"/>
        <v>0</v>
      </c>
      <c r="T892" s="414">
        <f t="shared" si="234"/>
        <v>0</v>
      </c>
      <c r="U892" s="413">
        <f t="shared" si="234"/>
        <v>0</v>
      </c>
      <c r="V892" s="414">
        <f t="shared" si="234"/>
        <v>0</v>
      </c>
      <c r="W892" s="413">
        <f t="shared" si="234"/>
        <v>0</v>
      </c>
      <c r="X892" s="414">
        <f t="shared" si="234"/>
        <v>0</v>
      </c>
      <c r="Y892" s="413">
        <f t="shared" si="234"/>
        <v>0</v>
      </c>
      <c r="Z892" s="414">
        <f t="shared" si="234"/>
        <v>0</v>
      </c>
      <c r="AA892" s="413">
        <f t="shared" si="234"/>
        <v>0</v>
      </c>
      <c r="AB892" s="424">
        <f t="shared" si="234"/>
        <v>0</v>
      </c>
      <c r="AC892" s="407">
        <f t="shared" si="234"/>
        <v>0</v>
      </c>
      <c r="AD892" s="830"/>
      <c r="AE892" s="831"/>
      <c r="AF892" s="832"/>
    </row>
    <row r="893" spans="1:32" outlineLevel="1" x14ac:dyDescent="0.2">
      <c r="A893" s="381">
        <v>213</v>
      </c>
      <c r="B893" s="666"/>
      <c r="C893" s="667"/>
      <c r="D893" s="667"/>
      <c r="E893" s="667"/>
      <c r="F893" s="1225" t="s">
        <v>49</v>
      </c>
      <c r="G893" s="1226"/>
      <c r="H893" s="1226"/>
      <c r="I893" s="1226"/>
      <c r="J893" s="1226"/>
      <c r="K893" s="1226"/>
      <c r="L893" s="1226"/>
      <c r="M893" s="408">
        <f t="shared" ref="M893" si="235">M117</f>
        <v>0</v>
      </c>
      <c r="N893" s="1245"/>
      <c r="O893" s="1246"/>
      <c r="P893" s="1246"/>
      <c r="Q893" s="1246"/>
      <c r="R893" s="1246"/>
      <c r="S893" s="1246"/>
      <c r="T893" s="1246"/>
      <c r="U893" s="1246"/>
      <c r="V893" s="1246"/>
      <c r="W893" s="1246"/>
      <c r="X893" s="1246"/>
      <c r="Y893" s="1246"/>
      <c r="Z893" s="1246"/>
      <c r="AA893" s="1246"/>
      <c r="AB893" s="1246"/>
      <c r="AC893" s="408">
        <f t="shared" si="229"/>
        <v>0</v>
      </c>
      <c r="AD893" s="830"/>
      <c r="AE893" s="831"/>
      <c r="AF893" s="832"/>
    </row>
    <row r="894" spans="1:32" outlineLevel="1" x14ac:dyDescent="0.2">
      <c r="A894" s="381">
        <v>214</v>
      </c>
      <c r="B894" s="666"/>
      <c r="C894" s="667"/>
      <c r="D894" s="667"/>
      <c r="E894" s="667"/>
      <c r="F894" s="1209" t="s">
        <v>50</v>
      </c>
      <c r="G894" s="1210"/>
      <c r="H894" s="1210"/>
      <c r="I894" s="1210"/>
      <c r="J894" s="1210"/>
      <c r="K894" s="1210"/>
      <c r="L894" s="1210"/>
      <c r="M894" s="408">
        <f t="shared" ref="M894:Q894" si="236">M118</f>
        <v>0</v>
      </c>
      <c r="N894" s="419">
        <f t="shared" si="236"/>
        <v>0</v>
      </c>
      <c r="O894" s="422">
        <f t="shared" si="236"/>
        <v>0</v>
      </c>
      <c r="P894" s="422">
        <f t="shared" si="236"/>
        <v>0</v>
      </c>
      <c r="Q894" s="423">
        <f t="shared" si="236"/>
        <v>0</v>
      </c>
      <c r="R894" s="419">
        <f>IF($AD118="contractuel",R118,SUM($N894:$Q894))</f>
        <v>0</v>
      </c>
      <c r="S894" s="422">
        <f t="shared" ref="S894:AB894" si="237">IF($AD118="contractuel",S118,SUM($N894:$Q894))</f>
        <v>0</v>
      </c>
      <c r="T894" s="422">
        <f t="shared" si="237"/>
        <v>0</v>
      </c>
      <c r="U894" s="422">
        <f t="shared" si="237"/>
        <v>0</v>
      </c>
      <c r="V894" s="422">
        <f t="shared" si="237"/>
        <v>0</v>
      </c>
      <c r="W894" s="422">
        <f t="shared" si="237"/>
        <v>0</v>
      </c>
      <c r="X894" s="422">
        <f t="shared" si="237"/>
        <v>0</v>
      </c>
      <c r="Y894" s="422">
        <f t="shared" si="237"/>
        <v>0</v>
      </c>
      <c r="Z894" s="422">
        <f t="shared" si="237"/>
        <v>0</v>
      </c>
      <c r="AA894" s="422">
        <f t="shared" si="237"/>
        <v>0</v>
      </c>
      <c r="AB894" s="422">
        <f t="shared" si="237"/>
        <v>0</v>
      </c>
      <c r="AC894" s="408">
        <f t="shared" si="229"/>
        <v>0</v>
      </c>
      <c r="AD894" s="833"/>
      <c r="AE894" s="834"/>
      <c r="AF894" s="835"/>
    </row>
    <row r="895" spans="1:32" outlineLevel="1" x14ac:dyDescent="0.2">
      <c r="A895" s="381">
        <v>215</v>
      </c>
      <c r="B895" s="666"/>
      <c r="C895" s="667"/>
      <c r="D895" s="1222" t="s">
        <v>51</v>
      </c>
      <c r="E895" s="1100"/>
      <c r="F895" s="1100"/>
      <c r="G895" s="1100"/>
      <c r="H895" s="1100"/>
      <c r="I895" s="1100"/>
      <c r="J895" s="1100"/>
      <c r="K895" s="1100"/>
      <c r="L895" s="1100"/>
      <c r="M895" s="407">
        <f>SUBTOTAL(9,M896:M898)</f>
        <v>0</v>
      </c>
      <c r="N895" s="410">
        <f t="shared" ref="N895:AC895" si="238">SUBTOTAL(9,N896:N898)</f>
        <v>0</v>
      </c>
      <c r="O895" s="414">
        <f t="shared" si="238"/>
        <v>0</v>
      </c>
      <c r="P895" s="413">
        <f t="shared" si="238"/>
        <v>0</v>
      </c>
      <c r="Q895" s="415">
        <f t="shared" si="238"/>
        <v>0</v>
      </c>
      <c r="R895" s="410">
        <f t="shared" si="238"/>
        <v>0</v>
      </c>
      <c r="S895" s="413">
        <f t="shared" si="238"/>
        <v>0</v>
      </c>
      <c r="T895" s="414">
        <f t="shared" si="238"/>
        <v>0</v>
      </c>
      <c r="U895" s="413">
        <f t="shared" si="238"/>
        <v>0</v>
      </c>
      <c r="V895" s="414">
        <f t="shared" si="238"/>
        <v>0</v>
      </c>
      <c r="W895" s="413">
        <f t="shared" si="238"/>
        <v>0</v>
      </c>
      <c r="X895" s="414">
        <f t="shared" si="238"/>
        <v>0</v>
      </c>
      <c r="Y895" s="413">
        <f t="shared" si="238"/>
        <v>0</v>
      </c>
      <c r="Z895" s="414">
        <f t="shared" si="238"/>
        <v>0</v>
      </c>
      <c r="AA895" s="413">
        <f t="shared" si="238"/>
        <v>0</v>
      </c>
      <c r="AB895" s="424">
        <f t="shared" si="238"/>
        <v>0</v>
      </c>
      <c r="AC895" s="407">
        <f t="shared" si="238"/>
        <v>0</v>
      </c>
      <c r="AD895" s="1375"/>
      <c r="AE895" s="1375"/>
      <c r="AF895" s="1376"/>
    </row>
    <row r="896" spans="1:32" outlineLevel="1" x14ac:dyDescent="0.2">
      <c r="A896" s="381">
        <v>216</v>
      </c>
      <c r="B896" s="666"/>
      <c r="C896" s="667"/>
      <c r="D896" s="667"/>
      <c r="E896" s="667"/>
      <c r="F896" s="1209" t="s">
        <v>52</v>
      </c>
      <c r="G896" s="1210"/>
      <c r="H896" s="1210"/>
      <c r="I896" s="1210"/>
      <c r="J896" s="1210"/>
      <c r="K896" s="1210"/>
      <c r="L896" s="1210"/>
      <c r="M896" s="408">
        <f t="shared" ref="M896:AB896" si="239">M120</f>
        <v>0</v>
      </c>
      <c r="N896" s="419">
        <f t="shared" si="239"/>
        <v>0</v>
      </c>
      <c r="O896" s="422">
        <f t="shared" si="239"/>
        <v>0</v>
      </c>
      <c r="P896" s="422">
        <f t="shared" si="239"/>
        <v>0</v>
      </c>
      <c r="Q896" s="423">
        <f t="shared" si="239"/>
        <v>0</v>
      </c>
      <c r="R896" s="419">
        <f t="shared" si="239"/>
        <v>0</v>
      </c>
      <c r="S896" s="422">
        <f t="shared" si="239"/>
        <v>0</v>
      </c>
      <c r="T896" s="422">
        <f>T120</f>
        <v>0</v>
      </c>
      <c r="U896" s="422">
        <f t="shared" si="239"/>
        <v>0</v>
      </c>
      <c r="V896" s="422">
        <f t="shared" si="239"/>
        <v>0</v>
      </c>
      <c r="W896" s="422">
        <f t="shared" si="239"/>
        <v>0</v>
      </c>
      <c r="X896" s="422">
        <f t="shared" si="239"/>
        <v>0</v>
      </c>
      <c r="Y896" s="422">
        <f t="shared" si="239"/>
        <v>0</v>
      </c>
      <c r="Z896" s="422">
        <f t="shared" si="239"/>
        <v>0</v>
      </c>
      <c r="AA896" s="422">
        <f t="shared" si="239"/>
        <v>0</v>
      </c>
      <c r="AB896" s="422">
        <f t="shared" si="239"/>
        <v>0</v>
      </c>
      <c r="AC896" s="408">
        <f t="shared" si="229"/>
        <v>0</v>
      </c>
      <c r="AD896" s="942"/>
      <c r="AE896" s="828"/>
      <c r="AF896" s="829"/>
    </row>
    <row r="897" spans="1:32" outlineLevel="1" x14ac:dyDescent="0.2">
      <c r="A897" s="381">
        <v>217</v>
      </c>
      <c r="B897" s="666"/>
      <c r="C897" s="667"/>
      <c r="D897" s="667"/>
      <c r="E897" s="667"/>
      <c r="F897" s="1209" t="s">
        <v>55</v>
      </c>
      <c r="G897" s="1210"/>
      <c r="H897" s="1210"/>
      <c r="I897" s="1210"/>
      <c r="J897" s="1210"/>
      <c r="K897" s="1210"/>
      <c r="L897" s="1210"/>
      <c r="M897" s="408">
        <f t="shared" ref="M897:AB897" si="240">M121</f>
        <v>0</v>
      </c>
      <c r="N897" s="419">
        <f t="shared" si="240"/>
        <v>0</v>
      </c>
      <c r="O897" s="422">
        <f t="shared" si="240"/>
        <v>0</v>
      </c>
      <c r="P897" s="422">
        <f t="shared" si="240"/>
        <v>0</v>
      </c>
      <c r="Q897" s="423">
        <f t="shared" si="240"/>
        <v>0</v>
      </c>
      <c r="R897" s="419">
        <f t="shared" si="240"/>
        <v>0</v>
      </c>
      <c r="S897" s="422">
        <f t="shared" si="240"/>
        <v>0</v>
      </c>
      <c r="T897" s="422">
        <f t="shared" si="240"/>
        <v>0</v>
      </c>
      <c r="U897" s="422">
        <f t="shared" si="240"/>
        <v>0</v>
      </c>
      <c r="V897" s="422">
        <f t="shared" si="240"/>
        <v>0</v>
      </c>
      <c r="W897" s="422">
        <f t="shared" si="240"/>
        <v>0</v>
      </c>
      <c r="X897" s="422">
        <f t="shared" si="240"/>
        <v>0</v>
      </c>
      <c r="Y897" s="422">
        <f t="shared" si="240"/>
        <v>0</v>
      </c>
      <c r="Z897" s="422">
        <f t="shared" si="240"/>
        <v>0</v>
      </c>
      <c r="AA897" s="422">
        <f t="shared" si="240"/>
        <v>0</v>
      </c>
      <c r="AB897" s="422">
        <f t="shared" si="240"/>
        <v>0</v>
      </c>
      <c r="AC897" s="408">
        <f t="shared" si="229"/>
        <v>0</v>
      </c>
      <c r="AD897" s="830"/>
      <c r="AE897" s="831"/>
      <c r="AF897" s="832"/>
    </row>
    <row r="898" spans="1:32" outlineLevel="1" x14ac:dyDescent="0.2">
      <c r="A898" s="381">
        <v>218</v>
      </c>
      <c r="B898" s="666"/>
      <c r="C898" s="667"/>
      <c r="D898" s="667"/>
      <c r="E898" s="667"/>
      <c r="F898" s="1209" t="s">
        <v>56</v>
      </c>
      <c r="G898" s="1210"/>
      <c r="H898" s="1210"/>
      <c r="I898" s="1210"/>
      <c r="J898" s="1210"/>
      <c r="K898" s="1210"/>
      <c r="L898" s="1210"/>
      <c r="M898" s="408">
        <f t="shared" ref="M898" si="241">M122</f>
        <v>0</v>
      </c>
      <c r="N898" s="1062"/>
      <c r="O898" s="1246"/>
      <c r="P898" s="1246"/>
      <c r="Q898" s="1246"/>
      <c r="R898" s="1246"/>
      <c r="S898" s="1246"/>
      <c r="T898" s="1246"/>
      <c r="U898" s="1246"/>
      <c r="V898" s="1246"/>
      <c r="W898" s="1246"/>
      <c r="X898" s="1246"/>
      <c r="Y898" s="1246"/>
      <c r="Z898" s="1246"/>
      <c r="AA898" s="1246"/>
      <c r="AB898" s="1246"/>
      <c r="AC898" s="408">
        <f t="shared" si="229"/>
        <v>0</v>
      </c>
      <c r="AD898" s="833"/>
      <c r="AE898" s="834"/>
      <c r="AF898" s="835"/>
    </row>
    <row r="899" spans="1:32" outlineLevel="1" x14ac:dyDescent="0.2">
      <c r="A899" s="381">
        <v>219</v>
      </c>
      <c r="B899" s="666"/>
      <c r="C899" s="667"/>
      <c r="D899" s="1222" t="s">
        <v>53</v>
      </c>
      <c r="E899" s="1100"/>
      <c r="F899" s="1100"/>
      <c r="G899" s="1100"/>
      <c r="H899" s="1100"/>
      <c r="I899" s="1100"/>
      <c r="J899" s="1100"/>
      <c r="K899" s="1100"/>
      <c r="L899" s="1100"/>
      <c r="M899" s="407">
        <f>SUBTOTAL(9,M900:M902)</f>
        <v>0</v>
      </c>
      <c r="N899" s="410">
        <f t="shared" ref="N899:AC899" si="242">SUBTOTAL(9,N900:N902)</f>
        <v>0</v>
      </c>
      <c r="O899" s="414">
        <f t="shared" si="242"/>
        <v>0</v>
      </c>
      <c r="P899" s="413">
        <f t="shared" si="242"/>
        <v>0</v>
      </c>
      <c r="Q899" s="415">
        <f t="shared" si="242"/>
        <v>0</v>
      </c>
      <c r="R899" s="410">
        <f t="shared" si="242"/>
        <v>0</v>
      </c>
      <c r="S899" s="413">
        <f t="shared" si="242"/>
        <v>0</v>
      </c>
      <c r="T899" s="414">
        <f t="shared" si="242"/>
        <v>0</v>
      </c>
      <c r="U899" s="413">
        <f t="shared" si="242"/>
        <v>0</v>
      </c>
      <c r="V899" s="414">
        <f t="shared" si="242"/>
        <v>0</v>
      </c>
      <c r="W899" s="413">
        <f t="shared" si="242"/>
        <v>0</v>
      </c>
      <c r="X899" s="414">
        <f t="shared" si="242"/>
        <v>0</v>
      </c>
      <c r="Y899" s="413">
        <f t="shared" si="242"/>
        <v>0</v>
      </c>
      <c r="Z899" s="414">
        <f t="shared" si="242"/>
        <v>0</v>
      </c>
      <c r="AA899" s="413">
        <f t="shared" si="242"/>
        <v>0</v>
      </c>
      <c r="AB899" s="424">
        <f t="shared" si="242"/>
        <v>0</v>
      </c>
      <c r="AC899" s="407">
        <f t="shared" si="242"/>
        <v>0</v>
      </c>
      <c r="AD899" s="1375"/>
      <c r="AE899" s="1375"/>
      <c r="AF899" s="1376"/>
    </row>
    <row r="900" spans="1:32" outlineLevel="1" x14ac:dyDescent="0.2">
      <c r="A900" s="381">
        <v>220</v>
      </c>
      <c r="B900" s="666"/>
      <c r="C900" s="667"/>
      <c r="D900" s="667"/>
      <c r="E900" s="667"/>
      <c r="F900" s="1209" t="s">
        <v>54</v>
      </c>
      <c r="G900" s="1210"/>
      <c r="H900" s="1210"/>
      <c r="I900" s="1210"/>
      <c r="J900" s="1210"/>
      <c r="K900" s="1210"/>
      <c r="L900" s="1210"/>
      <c r="M900" s="408">
        <f t="shared" ref="M900:AB900" si="243">M124</f>
        <v>0</v>
      </c>
      <c r="N900" s="419">
        <f t="shared" si="243"/>
        <v>0</v>
      </c>
      <c r="O900" s="422">
        <f t="shared" si="243"/>
        <v>0</v>
      </c>
      <c r="P900" s="422">
        <f t="shared" si="243"/>
        <v>0</v>
      </c>
      <c r="Q900" s="423">
        <f t="shared" si="243"/>
        <v>0</v>
      </c>
      <c r="R900" s="419">
        <f t="shared" si="243"/>
        <v>0</v>
      </c>
      <c r="S900" s="422">
        <f t="shared" si="243"/>
        <v>0</v>
      </c>
      <c r="T900" s="422">
        <f>T124</f>
        <v>0</v>
      </c>
      <c r="U900" s="422">
        <f t="shared" si="243"/>
        <v>0</v>
      </c>
      <c r="V900" s="422">
        <f t="shared" si="243"/>
        <v>0</v>
      </c>
      <c r="W900" s="422">
        <f t="shared" si="243"/>
        <v>0</v>
      </c>
      <c r="X900" s="422">
        <f t="shared" si="243"/>
        <v>0</v>
      </c>
      <c r="Y900" s="422">
        <f t="shared" si="243"/>
        <v>0</v>
      </c>
      <c r="Z900" s="422">
        <f t="shared" si="243"/>
        <v>0</v>
      </c>
      <c r="AA900" s="422">
        <f t="shared" si="243"/>
        <v>0</v>
      </c>
      <c r="AB900" s="422">
        <f t="shared" si="243"/>
        <v>0</v>
      </c>
      <c r="AC900" s="408">
        <f t="shared" si="229"/>
        <v>0</v>
      </c>
      <c r="AD900" s="942"/>
      <c r="AE900" s="828"/>
      <c r="AF900" s="829"/>
    </row>
    <row r="901" spans="1:32" outlineLevel="1" x14ac:dyDescent="0.2">
      <c r="A901" s="381">
        <v>221</v>
      </c>
      <c r="B901" s="666"/>
      <c r="C901" s="667"/>
      <c r="D901" s="667"/>
      <c r="E901" s="667"/>
      <c r="F901" s="1209" t="s">
        <v>57</v>
      </c>
      <c r="G901" s="1210"/>
      <c r="H901" s="1210"/>
      <c r="I901" s="1210"/>
      <c r="J901" s="1210"/>
      <c r="K901" s="1210"/>
      <c r="L901" s="1210"/>
      <c r="M901" s="408">
        <f t="shared" ref="M901:AB901" si="244">M125</f>
        <v>0</v>
      </c>
      <c r="N901" s="419">
        <f t="shared" si="244"/>
        <v>0</v>
      </c>
      <c r="O901" s="422">
        <f t="shared" si="244"/>
        <v>0</v>
      </c>
      <c r="P901" s="422">
        <f t="shared" si="244"/>
        <v>0</v>
      </c>
      <c r="Q901" s="423">
        <f t="shared" si="244"/>
        <v>0</v>
      </c>
      <c r="R901" s="419">
        <f t="shared" si="244"/>
        <v>0</v>
      </c>
      <c r="S901" s="422">
        <f t="shared" si="244"/>
        <v>0</v>
      </c>
      <c r="T901" s="422">
        <f t="shared" si="244"/>
        <v>0</v>
      </c>
      <c r="U901" s="422">
        <f t="shared" si="244"/>
        <v>0</v>
      </c>
      <c r="V901" s="422">
        <f t="shared" si="244"/>
        <v>0</v>
      </c>
      <c r="W901" s="422">
        <f t="shared" si="244"/>
        <v>0</v>
      </c>
      <c r="X901" s="422">
        <f t="shared" si="244"/>
        <v>0</v>
      </c>
      <c r="Y901" s="422">
        <f t="shared" si="244"/>
        <v>0</v>
      </c>
      <c r="Z901" s="422">
        <f t="shared" si="244"/>
        <v>0</v>
      </c>
      <c r="AA901" s="422">
        <f t="shared" si="244"/>
        <v>0</v>
      </c>
      <c r="AB901" s="422">
        <f t="shared" si="244"/>
        <v>0</v>
      </c>
      <c r="AC901" s="408">
        <f t="shared" si="229"/>
        <v>0</v>
      </c>
      <c r="AD901" s="830"/>
      <c r="AE901" s="831"/>
      <c r="AF901" s="832"/>
    </row>
    <row r="902" spans="1:32" outlineLevel="1" x14ac:dyDescent="0.2">
      <c r="A902" s="381">
        <v>222</v>
      </c>
      <c r="B902" s="666"/>
      <c r="C902" s="667"/>
      <c r="D902" s="667"/>
      <c r="E902" s="667"/>
      <c r="F902" s="1209" t="s">
        <v>58</v>
      </c>
      <c r="G902" s="1210"/>
      <c r="H902" s="1210"/>
      <c r="I902" s="1210"/>
      <c r="J902" s="1210"/>
      <c r="K902" s="1210"/>
      <c r="L902" s="1210"/>
      <c r="M902" s="408">
        <f t="shared" ref="M902" si="245">M126</f>
        <v>0</v>
      </c>
      <c r="N902" s="1062"/>
      <c r="O902" s="1246"/>
      <c r="P902" s="1246"/>
      <c r="Q902" s="1246"/>
      <c r="R902" s="1246"/>
      <c r="S902" s="1246"/>
      <c r="T902" s="1246"/>
      <c r="U902" s="1246"/>
      <c r="V902" s="1246"/>
      <c r="W902" s="1246"/>
      <c r="X902" s="1246"/>
      <c r="Y902" s="1246"/>
      <c r="Z902" s="1246"/>
      <c r="AA902" s="1246"/>
      <c r="AB902" s="1246"/>
      <c r="AC902" s="408">
        <f t="shared" si="229"/>
        <v>0</v>
      </c>
      <c r="AD902" s="833"/>
      <c r="AE902" s="834"/>
      <c r="AF902" s="835"/>
    </row>
    <row r="903" spans="1:32" outlineLevel="1" x14ac:dyDescent="0.2">
      <c r="A903" s="381">
        <v>223</v>
      </c>
      <c r="B903" s="666"/>
      <c r="C903" s="667"/>
      <c r="D903" s="1222" t="s">
        <v>680</v>
      </c>
      <c r="E903" s="1100"/>
      <c r="F903" s="1100"/>
      <c r="G903" s="1100"/>
      <c r="H903" s="1100"/>
      <c r="I903" s="1100"/>
      <c r="J903" s="1100"/>
      <c r="K903" s="1100"/>
      <c r="L903" s="1100"/>
      <c r="M903" s="407">
        <f>SUBTOTAL(9,M904:M905)</f>
        <v>0</v>
      </c>
      <c r="N903" s="410">
        <f t="shared" ref="N903:AC903" si="246">SUBTOTAL(9,N904:N905)</f>
        <v>0</v>
      </c>
      <c r="O903" s="414">
        <f t="shared" si="246"/>
        <v>0</v>
      </c>
      <c r="P903" s="413">
        <f t="shared" si="246"/>
        <v>0</v>
      </c>
      <c r="Q903" s="415">
        <f t="shared" si="246"/>
        <v>0</v>
      </c>
      <c r="R903" s="410">
        <f t="shared" si="246"/>
        <v>0</v>
      </c>
      <c r="S903" s="413">
        <f t="shared" si="246"/>
        <v>0</v>
      </c>
      <c r="T903" s="414">
        <f t="shared" si="246"/>
        <v>0</v>
      </c>
      <c r="U903" s="413">
        <f t="shared" si="246"/>
        <v>0</v>
      </c>
      <c r="V903" s="414">
        <f t="shared" si="246"/>
        <v>0</v>
      </c>
      <c r="W903" s="413">
        <f t="shared" si="246"/>
        <v>0</v>
      </c>
      <c r="X903" s="414">
        <f t="shared" si="246"/>
        <v>0</v>
      </c>
      <c r="Y903" s="413">
        <f t="shared" si="246"/>
        <v>0</v>
      </c>
      <c r="Z903" s="414">
        <f t="shared" si="246"/>
        <v>0</v>
      </c>
      <c r="AA903" s="413">
        <f t="shared" si="246"/>
        <v>0</v>
      </c>
      <c r="AB903" s="424">
        <f t="shared" si="246"/>
        <v>0</v>
      </c>
      <c r="AC903" s="407">
        <f t="shared" si="246"/>
        <v>0</v>
      </c>
      <c r="AD903" s="1375"/>
      <c r="AE903" s="1375"/>
      <c r="AF903" s="1376"/>
    </row>
    <row r="904" spans="1:32" outlineLevel="1" x14ac:dyDescent="0.2">
      <c r="A904" s="381">
        <v>224</v>
      </c>
      <c r="B904" s="666"/>
      <c r="C904" s="667"/>
      <c r="D904" s="667"/>
      <c r="E904" s="667"/>
      <c r="F904" s="1209" t="s">
        <v>681</v>
      </c>
      <c r="G904" s="1210"/>
      <c r="H904" s="1210"/>
      <c r="I904" s="1210"/>
      <c r="J904" s="1210"/>
      <c r="K904" s="1210"/>
      <c r="L904" s="1210"/>
      <c r="M904" s="408">
        <f t="shared" ref="M904:AB904" si="247">M128</f>
        <v>0</v>
      </c>
      <c r="N904" s="419">
        <f t="shared" si="247"/>
        <v>0</v>
      </c>
      <c r="O904" s="422">
        <f t="shared" si="247"/>
        <v>0</v>
      </c>
      <c r="P904" s="422">
        <f t="shared" si="247"/>
        <v>0</v>
      </c>
      <c r="Q904" s="423">
        <f t="shared" si="247"/>
        <v>0</v>
      </c>
      <c r="R904" s="419">
        <f t="shared" si="247"/>
        <v>0</v>
      </c>
      <c r="S904" s="422">
        <f t="shared" si="247"/>
        <v>0</v>
      </c>
      <c r="T904" s="422">
        <f t="shared" si="247"/>
        <v>0</v>
      </c>
      <c r="U904" s="422">
        <f t="shared" si="247"/>
        <v>0</v>
      </c>
      <c r="V904" s="422">
        <f t="shared" si="247"/>
        <v>0</v>
      </c>
      <c r="W904" s="422">
        <f t="shared" si="247"/>
        <v>0</v>
      </c>
      <c r="X904" s="422">
        <f t="shared" si="247"/>
        <v>0</v>
      </c>
      <c r="Y904" s="422">
        <f t="shared" si="247"/>
        <v>0</v>
      </c>
      <c r="Z904" s="422">
        <f t="shared" si="247"/>
        <v>0</v>
      </c>
      <c r="AA904" s="422">
        <f t="shared" si="247"/>
        <v>0</v>
      </c>
      <c r="AB904" s="422">
        <f t="shared" si="247"/>
        <v>0</v>
      </c>
      <c r="AC904" s="408">
        <f t="shared" ref="AC904:AC905" si="248">M904-SUM(N904:AB904)</f>
        <v>0</v>
      </c>
      <c r="AD904" s="942"/>
      <c r="AE904" s="828"/>
      <c r="AF904" s="829"/>
    </row>
    <row r="905" spans="1:32" outlineLevel="1" x14ac:dyDescent="0.2">
      <c r="A905" s="381">
        <v>225</v>
      </c>
      <c r="B905" s="666"/>
      <c r="C905" s="667"/>
      <c r="D905" s="667"/>
      <c r="E905" s="667"/>
      <c r="F905" s="1209" t="s">
        <v>682</v>
      </c>
      <c r="G905" s="1210"/>
      <c r="H905" s="1210"/>
      <c r="I905" s="1210"/>
      <c r="J905" s="1210"/>
      <c r="K905" s="1210"/>
      <c r="L905" s="1210"/>
      <c r="M905" s="408">
        <f t="shared" ref="M905" si="249">M129</f>
        <v>0</v>
      </c>
      <c r="N905" s="1062"/>
      <c r="O905" s="1246"/>
      <c r="P905" s="1246"/>
      <c r="Q905" s="1246"/>
      <c r="R905" s="1246"/>
      <c r="S905" s="1246"/>
      <c r="T905" s="1246"/>
      <c r="U905" s="1246"/>
      <c r="V905" s="1246"/>
      <c r="W905" s="1246"/>
      <c r="X905" s="1246"/>
      <c r="Y905" s="1246"/>
      <c r="Z905" s="1246"/>
      <c r="AA905" s="1246"/>
      <c r="AB905" s="1246"/>
      <c r="AC905" s="408">
        <f t="shared" si="248"/>
        <v>0</v>
      </c>
      <c r="AD905" s="833"/>
      <c r="AE905" s="834"/>
      <c r="AF905" s="835"/>
    </row>
    <row r="906" spans="1:32" outlineLevel="1" x14ac:dyDescent="0.2">
      <c r="A906" s="381">
        <v>226</v>
      </c>
      <c r="B906" s="666"/>
      <c r="C906" s="667"/>
      <c r="D906" s="1222" t="s">
        <v>59</v>
      </c>
      <c r="E906" s="1100"/>
      <c r="F906" s="1100"/>
      <c r="G906" s="1100"/>
      <c r="H906" s="1100"/>
      <c r="I906" s="1100"/>
      <c r="J906" s="1100"/>
      <c r="K906" s="1100"/>
      <c r="L906" s="1100"/>
      <c r="M906" s="407">
        <f>SUBTOTAL(9,M907:M910)</f>
        <v>0</v>
      </c>
      <c r="N906" s="410">
        <f t="shared" ref="N906:AC906" si="250">SUBTOTAL(9,N907:N910)</f>
        <v>0</v>
      </c>
      <c r="O906" s="414">
        <f t="shared" si="250"/>
        <v>0</v>
      </c>
      <c r="P906" s="413">
        <f t="shared" si="250"/>
        <v>0</v>
      </c>
      <c r="Q906" s="415">
        <f t="shared" si="250"/>
        <v>0</v>
      </c>
      <c r="R906" s="410">
        <f t="shared" si="250"/>
        <v>0</v>
      </c>
      <c r="S906" s="413">
        <f t="shared" si="250"/>
        <v>0</v>
      </c>
      <c r="T906" s="414">
        <f t="shared" si="250"/>
        <v>0</v>
      </c>
      <c r="U906" s="413">
        <f t="shared" si="250"/>
        <v>0</v>
      </c>
      <c r="V906" s="414">
        <f t="shared" si="250"/>
        <v>0</v>
      </c>
      <c r="W906" s="413">
        <f t="shared" si="250"/>
        <v>0</v>
      </c>
      <c r="X906" s="414">
        <f t="shared" si="250"/>
        <v>0</v>
      </c>
      <c r="Y906" s="413">
        <f t="shared" si="250"/>
        <v>0</v>
      </c>
      <c r="Z906" s="414">
        <f t="shared" si="250"/>
        <v>0</v>
      </c>
      <c r="AA906" s="413">
        <f t="shared" si="250"/>
        <v>0</v>
      </c>
      <c r="AB906" s="424">
        <f t="shared" si="250"/>
        <v>0</v>
      </c>
      <c r="AC906" s="407">
        <f t="shared" si="250"/>
        <v>0</v>
      </c>
      <c r="AD906" s="1375"/>
      <c r="AE906" s="1375"/>
      <c r="AF906" s="1376"/>
    </row>
    <row r="907" spans="1:32" outlineLevel="1" x14ac:dyDescent="0.2">
      <c r="A907" s="381">
        <v>227</v>
      </c>
      <c r="B907" s="666"/>
      <c r="C907" s="667"/>
      <c r="D907" s="667"/>
      <c r="E907" s="667"/>
      <c r="F907" s="1209" t="s">
        <v>60</v>
      </c>
      <c r="G907" s="1210"/>
      <c r="H907" s="1210"/>
      <c r="I907" s="1210"/>
      <c r="J907" s="1210"/>
      <c r="K907" s="1210"/>
      <c r="L907" s="1210"/>
      <c r="M907" s="408">
        <f t="shared" ref="M907:AB907" si="251">M131</f>
        <v>0</v>
      </c>
      <c r="N907" s="419">
        <f t="shared" si="251"/>
        <v>0</v>
      </c>
      <c r="O907" s="422">
        <f t="shared" si="251"/>
        <v>0</v>
      </c>
      <c r="P907" s="422">
        <f t="shared" si="251"/>
        <v>0</v>
      </c>
      <c r="Q907" s="423">
        <f t="shared" si="251"/>
        <v>0</v>
      </c>
      <c r="R907" s="419">
        <f t="shared" si="251"/>
        <v>0</v>
      </c>
      <c r="S907" s="422">
        <f t="shared" si="251"/>
        <v>0</v>
      </c>
      <c r="T907" s="422">
        <f t="shared" si="251"/>
        <v>0</v>
      </c>
      <c r="U907" s="422">
        <f t="shared" si="251"/>
        <v>0</v>
      </c>
      <c r="V907" s="422">
        <f t="shared" si="251"/>
        <v>0</v>
      </c>
      <c r="W907" s="422">
        <f t="shared" si="251"/>
        <v>0</v>
      </c>
      <c r="X907" s="422">
        <f t="shared" si="251"/>
        <v>0</v>
      </c>
      <c r="Y907" s="422">
        <f t="shared" si="251"/>
        <v>0</v>
      </c>
      <c r="Z907" s="422">
        <f t="shared" si="251"/>
        <v>0</v>
      </c>
      <c r="AA907" s="422">
        <f t="shared" si="251"/>
        <v>0</v>
      </c>
      <c r="AB907" s="422">
        <f t="shared" si="251"/>
        <v>0</v>
      </c>
      <c r="AC907" s="408">
        <f t="shared" ref="AC907:AC910" si="252">M907-SUM(N907:AB907)</f>
        <v>0</v>
      </c>
      <c r="AD907" s="942"/>
      <c r="AE907" s="828"/>
      <c r="AF907" s="829"/>
    </row>
    <row r="908" spans="1:32" outlineLevel="1" x14ac:dyDescent="0.2">
      <c r="A908" s="381">
        <v>228</v>
      </c>
      <c r="B908" s="666"/>
      <c r="C908" s="667"/>
      <c r="D908" s="667"/>
      <c r="E908" s="667"/>
      <c r="F908" s="1209" t="s">
        <v>62</v>
      </c>
      <c r="G908" s="1210"/>
      <c r="H908" s="1210"/>
      <c r="I908" s="1210"/>
      <c r="J908" s="1210"/>
      <c r="K908" s="1210"/>
      <c r="L908" s="1210"/>
      <c r="M908" s="408">
        <f t="shared" ref="M908:AB908" si="253">M132</f>
        <v>0</v>
      </c>
      <c r="N908" s="419">
        <f t="shared" si="253"/>
        <v>0</v>
      </c>
      <c r="O908" s="422">
        <f t="shared" si="253"/>
        <v>0</v>
      </c>
      <c r="P908" s="422">
        <f t="shared" si="253"/>
        <v>0</v>
      </c>
      <c r="Q908" s="423">
        <f t="shared" si="253"/>
        <v>0</v>
      </c>
      <c r="R908" s="419">
        <f t="shared" si="253"/>
        <v>0</v>
      </c>
      <c r="S908" s="422">
        <f t="shared" si="253"/>
        <v>0</v>
      </c>
      <c r="T908" s="422">
        <f t="shared" si="253"/>
        <v>0</v>
      </c>
      <c r="U908" s="422">
        <f t="shared" si="253"/>
        <v>0</v>
      </c>
      <c r="V908" s="422">
        <f t="shared" si="253"/>
        <v>0</v>
      </c>
      <c r="W908" s="422">
        <f t="shared" si="253"/>
        <v>0</v>
      </c>
      <c r="X908" s="422">
        <f t="shared" si="253"/>
        <v>0</v>
      </c>
      <c r="Y908" s="422">
        <f t="shared" si="253"/>
        <v>0</v>
      </c>
      <c r="Z908" s="422">
        <f t="shared" si="253"/>
        <v>0</v>
      </c>
      <c r="AA908" s="422">
        <f t="shared" si="253"/>
        <v>0</v>
      </c>
      <c r="AB908" s="422">
        <f t="shared" si="253"/>
        <v>0</v>
      </c>
      <c r="AC908" s="408">
        <f t="shared" si="252"/>
        <v>0</v>
      </c>
      <c r="AD908" s="830"/>
      <c r="AE908" s="831"/>
      <c r="AF908" s="832"/>
    </row>
    <row r="909" spans="1:32" outlineLevel="1" x14ac:dyDescent="0.2">
      <c r="A909" s="381">
        <v>229</v>
      </c>
      <c r="B909" s="666"/>
      <c r="C909" s="667"/>
      <c r="D909" s="667"/>
      <c r="E909" s="667"/>
      <c r="F909" s="1209" t="s">
        <v>61</v>
      </c>
      <c r="G909" s="1210"/>
      <c r="H909" s="1210"/>
      <c r="I909" s="1210"/>
      <c r="J909" s="1210"/>
      <c r="K909" s="1210"/>
      <c r="L909" s="1210"/>
      <c r="M909" s="408">
        <f t="shared" ref="M909:AB909" si="254">M133</f>
        <v>0</v>
      </c>
      <c r="N909" s="419">
        <f t="shared" si="254"/>
        <v>0</v>
      </c>
      <c r="O909" s="422">
        <f t="shared" si="254"/>
        <v>0</v>
      </c>
      <c r="P909" s="422">
        <f t="shared" si="254"/>
        <v>0</v>
      </c>
      <c r="Q909" s="423">
        <f t="shared" si="254"/>
        <v>0</v>
      </c>
      <c r="R909" s="419">
        <f t="shared" si="254"/>
        <v>0</v>
      </c>
      <c r="S909" s="422">
        <f t="shared" si="254"/>
        <v>0</v>
      </c>
      <c r="T909" s="422">
        <f t="shared" si="254"/>
        <v>0</v>
      </c>
      <c r="U909" s="422">
        <f t="shared" si="254"/>
        <v>0</v>
      </c>
      <c r="V909" s="422">
        <f t="shared" si="254"/>
        <v>0</v>
      </c>
      <c r="W909" s="422">
        <f t="shared" si="254"/>
        <v>0</v>
      </c>
      <c r="X909" s="422">
        <f t="shared" si="254"/>
        <v>0</v>
      </c>
      <c r="Y909" s="422">
        <f t="shared" si="254"/>
        <v>0</v>
      </c>
      <c r="Z909" s="422">
        <f t="shared" si="254"/>
        <v>0</v>
      </c>
      <c r="AA909" s="422">
        <f t="shared" si="254"/>
        <v>0</v>
      </c>
      <c r="AB909" s="422">
        <f t="shared" si="254"/>
        <v>0</v>
      </c>
      <c r="AC909" s="408">
        <f t="shared" si="252"/>
        <v>0</v>
      </c>
      <c r="AD909" s="830"/>
      <c r="AE909" s="831"/>
      <c r="AF909" s="832"/>
    </row>
    <row r="910" spans="1:32" outlineLevel="1" x14ac:dyDescent="0.2">
      <c r="A910" s="381">
        <v>230</v>
      </c>
      <c r="B910" s="659"/>
      <c r="C910" s="660"/>
      <c r="D910" s="660"/>
      <c r="E910" s="660"/>
      <c r="F910" s="1209" t="s">
        <v>63</v>
      </c>
      <c r="G910" s="1210"/>
      <c r="H910" s="1210"/>
      <c r="I910" s="1210"/>
      <c r="J910" s="1210"/>
      <c r="K910" s="1210"/>
      <c r="L910" s="1210"/>
      <c r="M910" s="408">
        <f t="shared" ref="M910:AB910" si="255">M134</f>
        <v>0</v>
      </c>
      <c r="N910" s="419">
        <f t="shared" si="255"/>
        <v>0</v>
      </c>
      <c r="O910" s="422">
        <f t="shared" si="255"/>
        <v>0</v>
      </c>
      <c r="P910" s="422">
        <f t="shared" si="255"/>
        <v>0</v>
      </c>
      <c r="Q910" s="423">
        <f t="shared" si="255"/>
        <v>0</v>
      </c>
      <c r="R910" s="419">
        <f t="shared" si="255"/>
        <v>0</v>
      </c>
      <c r="S910" s="422">
        <f t="shared" si="255"/>
        <v>0</v>
      </c>
      <c r="T910" s="422">
        <f t="shared" si="255"/>
        <v>0</v>
      </c>
      <c r="U910" s="422">
        <f t="shared" si="255"/>
        <v>0</v>
      </c>
      <c r="V910" s="422">
        <f t="shared" si="255"/>
        <v>0</v>
      </c>
      <c r="W910" s="422">
        <f t="shared" si="255"/>
        <v>0</v>
      </c>
      <c r="X910" s="422">
        <f t="shared" si="255"/>
        <v>0</v>
      </c>
      <c r="Y910" s="422">
        <f t="shared" si="255"/>
        <v>0</v>
      </c>
      <c r="Z910" s="422">
        <f t="shared" si="255"/>
        <v>0</v>
      </c>
      <c r="AA910" s="422">
        <f t="shared" si="255"/>
        <v>0</v>
      </c>
      <c r="AB910" s="422">
        <f t="shared" si="255"/>
        <v>0</v>
      </c>
      <c r="AC910" s="408">
        <f t="shared" si="252"/>
        <v>0</v>
      </c>
      <c r="AD910" s="833"/>
      <c r="AE910" s="834"/>
      <c r="AF910" s="835"/>
    </row>
    <row r="911" spans="1:32" outlineLevel="1" x14ac:dyDescent="0.2">
      <c r="A911" s="381">
        <v>231</v>
      </c>
      <c r="B911" s="661"/>
      <c r="C911" s="1365" t="s">
        <v>427</v>
      </c>
      <c r="D911" s="1366"/>
      <c r="E911" s="1366"/>
      <c r="F911" s="1366"/>
      <c r="G911" s="1366"/>
      <c r="H911" s="1366"/>
      <c r="I911" s="1366"/>
      <c r="J911" s="1366"/>
      <c r="K911" s="1366"/>
      <c r="L911" s="1366"/>
      <c r="M911" s="1366"/>
      <c r="N911" s="1366"/>
      <c r="O911" s="1366"/>
      <c r="P911" s="1366"/>
      <c r="Q911" s="1366"/>
      <c r="R911" s="1366"/>
      <c r="S911" s="1366"/>
      <c r="T911" s="1366"/>
      <c r="U911" s="1366"/>
      <c r="V911" s="1366"/>
      <c r="W911" s="1366"/>
      <c r="X911" s="1366"/>
      <c r="Y911" s="1366"/>
      <c r="Z911" s="1366"/>
      <c r="AA911" s="1366"/>
      <c r="AB911" s="1366"/>
      <c r="AC911" s="1366"/>
      <c r="AD911" s="1366"/>
      <c r="AE911" s="1366"/>
      <c r="AF911" s="1367"/>
    </row>
    <row r="912" spans="1:32" outlineLevel="1" x14ac:dyDescent="0.2">
      <c r="A912" s="381">
        <v>232</v>
      </c>
      <c r="B912" s="666"/>
      <c r="C912" s="667"/>
      <c r="D912" s="1222" t="s">
        <v>64</v>
      </c>
      <c r="E912" s="1100"/>
      <c r="F912" s="1100"/>
      <c r="G912" s="1100"/>
      <c r="H912" s="1100"/>
      <c r="I912" s="1100"/>
      <c r="J912" s="1100"/>
      <c r="K912" s="1100"/>
      <c r="L912" s="1100"/>
      <c r="M912" s="1100"/>
      <c r="N912" s="1100"/>
      <c r="O912" s="1100"/>
      <c r="P912" s="1100"/>
      <c r="Q912" s="1100"/>
      <c r="R912" s="1100"/>
      <c r="S912" s="1100"/>
      <c r="T912" s="1100"/>
      <c r="U912" s="1100"/>
      <c r="V912" s="1100"/>
      <c r="W912" s="1100"/>
      <c r="X912" s="1100"/>
      <c r="Y912" s="1100"/>
      <c r="Z912" s="1100"/>
      <c r="AA912" s="1100"/>
      <c r="AB912" s="1100"/>
      <c r="AC912" s="1100"/>
      <c r="AD912" s="1100"/>
      <c r="AE912" s="1100"/>
      <c r="AF912" s="1361"/>
    </row>
    <row r="913" spans="1:32" outlineLevel="1" x14ac:dyDescent="0.2">
      <c r="A913" s="381">
        <v>233</v>
      </c>
      <c r="B913" s="666"/>
      <c r="C913" s="667"/>
      <c r="D913" s="667"/>
      <c r="E913" s="1229" t="s">
        <v>66</v>
      </c>
      <c r="F913" s="1230"/>
      <c r="G913" s="1230"/>
      <c r="H913" s="1230"/>
      <c r="I913" s="1230"/>
      <c r="J913" s="1230"/>
      <c r="K913" s="1230"/>
      <c r="L913" s="1230"/>
      <c r="M913" s="407">
        <f>SUBTOTAL(9,M914:M917)</f>
        <v>0</v>
      </c>
      <c r="N913" s="410">
        <f t="shared" ref="N913:AC913" si="256">SUBTOTAL(9,N914:N917)</f>
        <v>0</v>
      </c>
      <c r="O913" s="414">
        <f t="shared" si="256"/>
        <v>0</v>
      </c>
      <c r="P913" s="413">
        <f t="shared" si="256"/>
        <v>0</v>
      </c>
      <c r="Q913" s="415">
        <f t="shared" si="256"/>
        <v>0</v>
      </c>
      <c r="R913" s="410">
        <f t="shared" si="256"/>
        <v>0</v>
      </c>
      <c r="S913" s="413">
        <f t="shared" si="256"/>
        <v>0</v>
      </c>
      <c r="T913" s="414">
        <f t="shared" si="256"/>
        <v>0</v>
      </c>
      <c r="U913" s="413">
        <f t="shared" si="256"/>
        <v>0</v>
      </c>
      <c r="V913" s="414">
        <f t="shared" si="256"/>
        <v>0</v>
      </c>
      <c r="W913" s="413">
        <f t="shared" si="256"/>
        <v>0</v>
      </c>
      <c r="X913" s="414">
        <f t="shared" si="256"/>
        <v>0</v>
      </c>
      <c r="Y913" s="413">
        <f t="shared" si="256"/>
        <v>0</v>
      </c>
      <c r="Z913" s="414">
        <f t="shared" si="256"/>
        <v>0</v>
      </c>
      <c r="AA913" s="413">
        <f t="shared" si="256"/>
        <v>0</v>
      </c>
      <c r="AB913" s="424">
        <f t="shared" si="256"/>
        <v>0</v>
      </c>
      <c r="AC913" s="407">
        <f t="shared" si="256"/>
        <v>0</v>
      </c>
      <c r="AD913" s="942"/>
      <c r="AE913" s="828"/>
      <c r="AF913" s="829"/>
    </row>
    <row r="914" spans="1:32" outlineLevel="1" x14ac:dyDescent="0.2">
      <c r="A914" s="381">
        <v>234</v>
      </c>
      <c r="B914" s="666"/>
      <c r="C914" s="667"/>
      <c r="D914" s="667"/>
      <c r="E914" s="390"/>
      <c r="F914" s="1225" t="s">
        <v>65</v>
      </c>
      <c r="G914" s="1226"/>
      <c r="H914" s="1226"/>
      <c r="I914" s="1226"/>
      <c r="J914" s="1226"/>
      <c r="K914" s="1226"/>
      <c r="L914" s="1226"/>
      <c r="M914" s="408">
        <f t="shared" ref="M914:AB917" si="257">M138</f>
        <v>0</v>
      </c>
      <c r="N914" s="419">
        <f t="shared" si="257"/>
        <v>0</v>
      </c>
      <c r="O914" s="422">
        <f t="shared" si="257"/>
        <v>0</v>
      </c>
      <c r="P914" s="422">
        <f t="shared" si="257"/>
        <v>0</v>
      </c>
      <c r="Q914" s="423">
        <f t="shared" si="257"/>
        <v>0</v>
      </c>
      <c r="R914" s="419">
        <f t="shared" si="257"/>
        <v>0</v>
      </c>
      <c r="S914" s="422">
        <f t="shared" si="257"/>
        <v>0</v>
      </c>
      <c r="T914" s="422">
        <f>T138</f>
        <v>0</v>
      </c>
      <c r="U914" s="422">
        <f t="shared" si="257"/>
        <v>0</v>
      </c>
      <c r="V914" s="422">
        <f t="shared" si="257"/>
        <v>0</v>
      </c>
      <c r="W914" s="422">
        <f t="shared" si="257"/>
        <v>0</v>
      </c>
      <c r="X914" s="422">
        <f t="shared" si="257"/>
        <v>0</v>
      </c>
      <c r="Y914" s="422">
        <f t="shared" si="257"/>
        <v>0</v>
      </c>
      <c r="Z914" s="422">
        <f t="shared" si="257"/>
        <v>0</v>
      </c>
      <c r="AA914" s="422">
        <f t="shared" si="257"/>
        <v>0</v>
      </c>
      <c r="AB914" s="422">
        <f t="shared" si="257"/>
        <v>0</v>
      </c>
      <c r="AC914" s="408">
        <f t="shared" ref="AC914:AC917" si="258">M914-SUM(N914:AB914)</f>
        <v>0</v>
      </c>
      <c r="AD914" s="830"/>
      <c r="AE914" s="831"/>
      <c r="AF914" s="832"/>
    </row>
    <row r="915" spans="1:32" outlineLevel="1" x14ac:dyDescent="0.2">
      <c r="A915" s="381">
        <v>235</v>
      </c>
      <c r="B915" s="666"/>
      <c r="C915" s="667"/>
      <c r="D915" s="667"/>
      <c r="E915" s="390"/>
      <c r="F915" s="1209" t="s">
        <v>68</v>
      </c>
      <c r="G915" s="1210"/>
      <c r="H915" s="1210"/>
      <c r="I915" s="1210"/>
      <c r="J915" s="1210"/>
      <c r="K915" s="1210"/>
      <c r="L915" s="1210"/>
      <c r="M915" s="408">
        <f t="shared" si="257"/>
        <v>0</v>
      </c>
      <c r="N915" s="419">
        <f t="shared" si="257"/>
        <v>0</v>
      </c>
      <c r="O915" s="422">
        <f t="shared" si="257"/>
        <v>0</v>
      </c>
      <c r="P915" s="422">
        <f t="shared" si="257"/>
        <v>0</v>
      </c>
      <c r="Q915" s="423">
        <f t="shared" si="257"/>
        <v>0</v>
      </c>
      <c r="R915" s="419">
        <f t="shared" si="257"/>
        <v>0</v>
      </c>
      <c r="S915" s="422">
        <f t="shared" si="257"/>
        <v>0</v>
      </c>
      <c r="T915" s="422">
        <f>T139</f>
        <v>0</v>
      </c>
      <c r="U915" s="422">
        <f t="shared" si="257"/>
        <v>0</v>
      </c>
      <c r="V915" s="422">
        <f t="shared" si="257"/>
        <v>0</v>
      </c>
      <c r="W915" s="422">
        <f t="shared" si="257"/>
        <v>0</v>
      </c>
      <c r="X915" s="422">
        <f t="shared" si="257"/>
        <v>0</v>
      </c>
      <c r="Y915" s="422">
        <f t="shared" si="257"/>
        <v>0</v>
      </c>
      <c r="Z915" s="422">
        <f t="shared" si="257"/>
        <v>0</v>
      </c>
      <c r="AA915" s="422">
        <f t="shared" si="257"/>
        <v>0</v>
      </c>
      <c r="AB915" s="422">
        <f t="shared" si="257"/>
        <v>0</v>
      </c>
      <c r="AC915" s="408">
        <f t="shared" si="258"/>
        <v>0</v>
      </c>
      <c r="AD915" s="830"/>
      <c r="AE915" s="831"/>
      <c r="AF915" s="832"/>
    </row>
    <row r="916" spans="1:32" outlineLevel="1" x14ac:dyDescent="0.2">
      <c r="A916" s="381">
        <v>236</v>
      </c>
      <c r="B916" s="666"/>
      <c r="C916" s="667"/>
      <c r="D916" s="385"/>
      <c r="E916" s="389"/>
      <c r="F916" s="1209" t="s">
        <v>537</v>
      </c>
      <c r="G916" s="1210"/>
      <c r="H916" s="1210"/>
      <c r="I916" s="1210"/>
      <c r="J916" s="1210"/>
      <c r="K916" s="1210"/>
      <c r="L916" s="1210"/>
      <c r="M916" s="408">
        <f t="shared" si="257"/>
        <v>0</v>
      </c>
      <c r="N916" s="419">
        <f t="shared" si="257"/>
        <v>0</v>
      </c>
      <c r="O916" s="422">
        <f t="shared" si="257"/>
        <v>0</v>
      </c>
      <c r="P916" s="422">
        <f t="shared" si="257"/>
        <v>0</v>
      </c>
      <c r="Q916" s="423">
        <f t="shared" si="257"/>
        <v>0</v>
      </c>
      <c r="R916" s="419">
        <f t="shared" si="257"/>
        <v>0</v>
      </c>
      <c r="S916" s="422">
        <f t="shared" si="257"/>
        <v>0</v>
      </c>
      <c r="T916" s="422">
        <f t="shared" si="257"/>
        <v>0</v>
      </c>
      <c r="U916" s="422">
        <f t="shared" si="257"/>
        <v>0</v>
      </c>
      <c r="V916" s="422">
        <f t="shared" si="257"/>
        <v>0</v>
      </c>
      <c r="W916" s="422">
        <f t="shared" si="257"/>
        <v>0</v>
      </c>
      <c r="X916" s="422">
        <f t="shared" si="257"/>
        <v>0</v>
      </c>
      <c r="Y916" s="422">
        <f t="shared" si="257"/>
        <v>0</v>
      </c>
      <c r="Z916" s="422">
        <f t="shared" si="257"/>
        <v>0</v>
      </c>
      <c r="AA916" s="422">
        <f t="shared" si="257"/>
        <v>0</v>
      </c>
      <c r="AB916" s="422">
        <f t="shared" si="257"/>
        <v>0</v>
      </c>
      <c r="AC916" s="408">
        <f t="shared" si="258"/>
        <v>0</v>
      </c>
      <c r="AD916" s="830"/>
      <c r="AE916" s="831"/>
      <c r="AF916" s="832"/>
    </row>
    <row r="917" spans="1:32" ht="27" customHeight="1" outlineLevel="1" x14ac:dyDescent="0.2">
      <c r="A917" s="381">
        <v>237</v>
      </c>
      <c r="B917" s="666"/>
      <c r="C917" s="667"/>
      <c r="D917" s="667"/>
      <c r="E917" s="668"/>
      <c r="F917" s="1227" t="s">
        <v>532</v>
      </c>
      <c r="G917" s="1228"/>
      <c r="H917" s="1228"/>
      <c r="I917" s="1228"/>
      <c r="J917" s="1228"/>
      <c r="K917" s="1228"/>
      <c r="L917" s="1228"/>
      <c r="M917" s="408">
        <f t="shared" si="257"/>
        <v>0</v>
      </c>
      <c r="N917" s="419">
        <f t="shared" si="257"/>
        <v>0</v>
      </c>
      <c r="O917" s="422">
        <f t="shared" si="257"/>
        <v>0</v>
      </c>
      <c r="P917" s="422">
        <f t="shared" si="257"/>
        <v>0</v>
      </c>
      <c r="Q917" s="423">
        <f t="shared" si="257"/>
        <v>0</v>
      </c>
      <c r="R917" s="419">
        <f t="shared" si="257"/>
        <v>0</v>
      </c>
      <c r="S917" s="422">
        <f t="shared" si="257"/>
        <v>0</v>
      </c>
      <c r="T917" s="422">
        <f t="shared" si="257"/>
        <v>0</v>
      </c>
      <c r="U917" s="422">
        <f t="shared" si="257"/>
        <v>0</v>
      </c>
      <c r="V917" s="422">
        <f t="shared" si="257"/>
        <v>0</v>
      </c>
      <c r="W917" s="422">
        <f t="shared" si="257"/>
        <v>0</v>
      </c>
      <c r="X917" s="422">
        <f t="shared" si="257"/>
        <v>0</v>
      </c>
      <c r="Y917" s="422">
        <f t="shared" si="257"/>
        <v>0</v>
      </c>
      <c r="Z917" s="422">
        <f t="shared" si="257"/>
        <v>0</v>
      </c>
      <c r="AA917" s="422">
        <f t="shared" si="257"/>
        <v>0</v>
      </c>
      <c r="AB917" s="422">
        <f t="shared" si="257"/>
        <v>0</v>
      </c>
      <c r="AC917" s="408">
        <f t="shared" si="258"/>
        <v>0</v>
      </c>
      <c r="AD917" s="830"/>
      <c r="AE917" s="831"/>
      <c r="AF917" s="832"/>
    </row>
    <row r="918" spans="1:32" ht="15.75" outlineLevel="1" x14ac:dyDescent="0.2">
      <c r="A918" s="381">
        <v>238</v>
      </c>
      <c r="B918" s="666"/>
      <c r="C918" s="667"/>
      <c r="D918" s="391"/>
      <c r="E918" s="1223" t="s">
        <v>67</v>
      </c>
      <c r="F918" s="1224"/>
      <c r="G918" s="1224"/>
      <c r="H918" s="1224"/>
      <c r="I918" s="1224"/>
      <c r="J918" s="1224"/>
      <c r="K918" s="1224"/>
      <c r="L918" s="1224"/>
      <c r="M918" s="407">
        <f>SUBTOTAL(9,M919:M922)</f>
        <v>0</v>
      </c>
      <c r="N918" s="410">
        <f t="shared" ref="N918" si="259">SUBTOTAL(9,N919:N922)</f>
        <v>0</v>
      </c>
      <c r="O918" s="414">
        <f t="shared" ref="O918" si="260">SUBTOTAL(9,O919:O922)</f>
        <v>0</v>
      </c>
      <c r="P918" s="413">
        <f t="shared" ref="P918" si="261">SUBTOTAL(9,P919:P922)</f>
        <v>0</v>
      </c>
      <c r="Q918" s="415">
        <f t="shared" ref="Q918" si="262">SUBTOTAL(9,Q919:Q922)</f>
        <v>0</v>
      </c>
      <c r="R918" s="410">
        <f t="shared" ref="R918" si="263">SUBTOTAL(9,R919:R922)</f>
        <v>0</v>
      </c>
      <c r="S918" s="413">
        <f t="shared" ref="S918" si="264">SUBTOTAL(9,S919:S922)</f>
        <v>0</v>
      </c>
      <c r="T918" s="414">
        <f t="shared" ref="T918" si="265">SUBTOTAL(9,T919:T922)</f>
        <v>0</v>
      </c>
      <c r="U918" s="413">
        <f t="shared" ref="U918" si="266">SUBTOTAL(9,U919:U922)</f>
        <v>0</v>
      </c>
      <c r="V918" s="414">
        <f t="shared" ref="V918" si="267">SUBTOTAL(9,V919:V922)</f>
        <v>0</v>
      </c>
      <c r="W918" s="413">
        <f t="shared" ref="W918" si="268">SUBTOTAL(9,W919:W922)</f>
        <v>0</v>
      </c>
      <c r="X918" s="414">
        <f t="shared" ref="X918" si="269">SUBTOTAL(9,X919:X922)</f>
        <v>0</v>
      </c>
      <c r="Y918" s="413">
        <f t="shared" ref="Y918" si="270">SUBTOTAL(9,Y919:Y922)</f>
        <v>0</v>
      </c>
      <c r="Z918" s="414">
        <f t="shared" ref="Z918" si="271">SUBTOTAL(9,Z919:Z922)</f>
        <v>0</v>
      </c>
      <c r="AA918" s="413">
        <f t="shared" ref="AA918" si="272">SUBTOTAL(9,AA919:AA922)</f>
        <v>0</v>
      </c>
      <c r="AB918" s="424">
        <f t="shared" ref="AB918:AC918" si="273">SUBTOTAL(9,AB919:AB922)</f>
        <v>0</v>
      </c>
      <c r="AC918" s="407">
        <f t="shared" si="273"/>
        <v>0</v>
      </c>
      <c r="AD918" s="830"/>
      <c r="AE918" s="831"/>
      <c r="AF918" s="832"/>
    </row>
    <row r="919" spans="1:32" outlineLevel="1" x14ac:dyDescent="0.2">
      <c r="A919" s="381">
        <v>239</v>
      </c>
      <c r="B919" s="666"/>
      <c r="C919" s="667"/>
      <c r="D919" s="658"/>
      <c r="E919" s="658"/>
      <c r="F919" s="1225" t="s">
        <v>65</v>
      </c>
      <c r="G919" s="1226"/>
      <c r="H919" s="1226"/>
      <c r="I919" s="1226"/>
      <c r="J919" s="1226"/>
      <c r="K919" s="1226"/>
      <c r="L919" s="1226"/>
      <c r="M919" s="408">
        <f t="shared" ref="M919:AB919" si="274">M143</f>
        <v>0</v>
      </c>
      <c r="N919" s="419">
        <f t="shared" si="274"/>
        <v>0</v>
      </c>
      <c r="O919" s="422">
        <f t="shared" si="274"/>
        <v>0</v>
      </c>
      <c r="P919" s="422">
        <f t="shared" si="274"/>
        <v>0</v>
      </c>
      <c r="Q919" s="423">
        <f t="shared" si="274"/>
        <v>0</v>
      </c>
      <c r="R919" s="419">
        <f t="shared" si="274"/>
        <v>0</v>
      </c>
      <c r="S919" s="422">
        <f t="shared" si="274"/>
        <v>0</v>
      </c>
      <c r="T919" s="422">
        <f t="shared" si="274"/>
        <v>0</v>
      </c>
      <c r="U919" s="422">
        <f t="shared" si="274"/>
        <v>0</v>
      </c>
      <c r="V919" s="422">
        <f t="shared" si="274"/>
        <v>0</v>
      </c>
      <c r="W919" s="422">
        <f t="shared" si="274"/>
        <v>0</v>
      </c>
      <c r="X919" s="422">
        <f t="shared" si="274"/>
        <v>0</v>
      </c>
      <c r="Y919" s="422">
        <f t="shared" si="274"/>
        <v>0</v>
      </c>
      <c r="Z919" s="422">
        <f t="shared" si="274"/>
        <v>0</v>
      </c>
      <c r="AA919" s="422">
        <f t="shared" si="274"/>
        <v>0</v>
      </c>
      <c r="AB919" s="422">
        <f t="shared" si="274"/>
        <v>0</v>
      </c>
      <c r="AC919" s="408">
        <f t="shared" ref="AC919:AC922" si="275">M919-SUM(N919:AB919)</f>
        <v>0</v>
      </c>
      <c r="AD919" s="830"/>
      <c r="AE919" s="831"/>
      <c r="AF919" s="832"/>
    </row>
    <row r="920" spans="1:32" outlineLevel="1" x14ac:dyDescent="0.2">
      <c r="A920" s="381">
        <v>240</v>
      </c>
      <c r="B920" s="666"/>
      <c r="C920" s="667"/>
      <c r="D920" s="658"/>
      <c r="E920" s="658"/>
      <c r="F920" s="1209" t="s">
        <v>68</v>
      </c>
      <c r="G920" s="1210"/>
      <c r="H920" s="1210"/>
      <c r="I920" s="1210"/>
      <c r="J920" s="1210"/>
      <c r="K920" s="1210"/>
      <c r="L920" s="1210"/>
      <c r="M920" s="408">
        <f t="shared" ref="M920:AB920" si="276">M144</f>
        <v>0</v>
      </c>
      <c r="N920" s="419">
        <f t="shared" si="276"/>
        <v>0</v>
      </c>
      <c r="O920" s="422">
        <f t="shared" si="276"/>
        <v>0</v>
      </c>
      <c r="P920" s="422">
        <f t="shared" si="276"/>
        <v>0</v>
      </c>
      <c r="Q920" s="423">
        <f t="shared" si="276"/>
        <v>0</v>
      </c>
      <c r="R920" s="419">
        <f t="shared" si="276"/>
        <v>0</v>
      </c>
      <c r="S920" s="422">
        <f t="shared" si="276"/>
        <v>0</v>
      </c>
      <c r="T920" s="422">
        <f t="shared" si="276"/>
        <v>0</v>
      </c>
      <c r="U920" s="422">
        <f t="shared" si="276"/>
        <v>0</v>
      </c>
      <c r="V920" s="422">
        <f t="shared" si="276"/>
        <v>0</v>
      </c>
      <c r="W920" s="422">
        <f t="shared" si="276"/>
        <v>0</v>
      </c>
      <c r="X920" s="422">
        <f t="shared" si="276"/>
        <v>0</v>
      </c>
      <c r="Y920" s="422">
        <f t="shared" si="276"/>
        <v>0</v>
      </c>
      <c r="Z920" s="422">
        <f t="shared" si="276"/>
        <v>0</v>
      </c>
      <c r="AA920" s="422">
        <f t="shared" si="276"/>
        <v>0</v>
      </c>
      <c r="AB920" s="422">
        <f t="shared" si="276"/>
        <v>0</v>
      </c>
      <c r="AC920" s="408">
        <f t="shared" si="275"/>
        <v>0</v>
      </c>
      <c r="AD920" s="830"/>
      <c r="AE920" s="831"/>
      <c r="AF920" s="832"/>
    </row>
    <row r="921" spans="1:32" outlineLevel="1" x14ac:dyDescent="0.2">
      <c r="A921" s="381">
        <v>241</v>
      </c>
      <c r="B921" s="666"/>
      <c r="C921" s="667"/>
      <c r="D921" s="392"/>
      <c r="E921" s="392"/>
      <c r="F921" s="1209" t="s">
        <v>537</v>
      </c>
      <c r="G921" s="1210"/>
      <c r="H921" s="1210"/>
      <c r="I921" s="1210"/>
      <c r="J921" s="1210"/>
      <c r="K921" s="1210"/>
      <c r="L921" s="1210"/>
      <c r="M921" s="408">
        <f t="shared" ref="M921:AB921" si="277">M145</f>
        <v>0</v>
      </c>
      <c r="N921" s="419">
        <f t="shared" si="277"/>
        <v>0</v>
      </c>
      <c r="O921" s="422">
        <f t="shared" si="277"/>
        <v>0</v>
      </c>
      <c r="P921" s="422">
        <f t="shared" si="277"/>
        <v>0</v>
      </c>
      <c r="Q921" s="423">
        <f t="shared" si="277"/>
        <v>0</v>
      </c>
      <c r="R921" s="419">
        <f t="shared" si="277"/>
        <v>0</v>
      </c>
      <c r="S921" s="422">
        <f t="shared" si="277"/>
        <v>0</v>
      </c>
      <c r="T921" s="422">
        <f t="shared" si="277"/>
        <v>0</v>
      </c>
      <c r="U921" s="422">
        <f t="shared" si="277"/>
        <v>0</v>
      </c>
      <c r="V921" s="422">
        <f t="shared" si="277"/>
        <v>0</v>
      </c>
      <c r="W921" s="422">
        <f t="shared" si="277"/>
        <v>0</v>
      </c>
      <c r="X921" s="422">
        <f t="shared" si="277"/>
        <v>0</v>
      </c>
      <c r="Y921" s="422">
        <f t="shared" si="277"/>
        <v>0</v>
      </c>
      <c r="Z921" s="422">
        <f t="shared" si="277"/>
        <v>0</v>
      </c>
      <c r="AA921" s="422">
        <f t="shared" si="277"/>
        <v>0</v>
      </c>
      <c r="AB921" s="422">
        <f t="shared" si="277"/>
        <v>0</v>
      </c>
      <c r="AC921" s="408">
        <f t="shared" si="275"/>
        <v>0</v>
      </c>
      <c r="AD921" s="830"/>
      <c r="AE921" s="831"/>
      <c r="AF921" s="832"/>
    </row>
    <row r="922" spans="1:32" ht="27.75" customHeight="1" outlineLevel="1" x14ac:dyDescent="0.2">
      <c r="A922" s="381">
        <v>242</v>
      </c>
      <c r="B922" s="666"/>
      <c r="C922" s="667"/>
      <c r="D922" s="385"/>
      <c r="E922" s="385"/>
      <c r="F922" s="1227" t="s">
        <v>532</v>
      </c>
      <c r="G922" s="1228"/>
      <c r="H922" s="1228"/>
      <c r="I922" s="1228"/>
      <c r="J922" s="1228"/>
      <c r="K922" s="1228"/>
      <c r="L922" s="1228"/>
      <c r="M922" s="408">
        <f t="shared" ref="M922:AB922" si="278">M146</f>
        <v>0</v>
      </c>
      <c r="N922" s="419">
        <f t="shared" si="278"/>
        <v>0</v>
      </c>
      <c r="O922" s="422">
        <f t="shared" si="278"/>
        <v>0</v>
      </c>
      <c r="P922" s="422">
        <f t="shared" si="278"/>
        <v>0</v>
      </c>
      <c r="Q922" s="423">
        <f t="shared" si="278"/>
        <v>0</v>
      </c>
      <c r="R922" s="419">
        <f t="shared" si="278"/>
        <v>0</v>
      </c>
      <c r="S922" s="422">
        <f t="shared" si="278"/>
        <v>0</v>
      </c>
      <c r="T922" s="422">
        <f t="shared" si="278"/>
        <v>0</v>
      </c>
      <c r="U922" s="422">
        <f t="shared" si="278"/>
        <v>0</v>
      </c>
      <c r="V922" s="422">
        <f t="shared" si="278"/>
        <v>0</v>
      </c>
      <c r="W922" s="422">
        <f t="shared" si="278"/>
        <v>0</v>
      </c>
      <c r="X922" s="422">
        <f t="shared" si="278"/>
        <v>0</v>
      </c>
      <c r="Y922" s="422">
        <f t="shared" si="278"/>
        <v>0</v>
      </c>
      <c r="Z922" s="422">
        <f t="shared" si="278"/>
        <v>0</v>
      </c>
      <c r="AA922" s="422">
        <f t="shared" si="278"/>
        <v>0</v>
      </c>
      <c r="AB922" s="422">
        <f t="shared" si="278"/>
        <v>0</v>
      </c>
      <c r="AC922" s="408">
        <f t="shared" si="275"/>
        <v>0</v>
      </c>
      <c r="AD922" s="830"/>
      <c r="AE922" s="831"/>
      <c r="AF922" s="832"/>
    </row>
    <row r="923" spans="1:32" ht="15.75" customHeight="1" outlineLevel="1" x14ac:dyDescent="0.2">
      <c r="A923" s="381">
        <v>243</v>
      </c>
      <c r="B923" s="666"/>
      <c r="C923" s="667"/>
      <c r="D923" s="392"/>
      <c r="E923" s="1223" t="s">
        <v>556</v>
      </c>
      <c r="F923" s="1224"/>
      <c r="G923" s="1224"/>
      <c r="H923" s="1224"/>
      <c r="I923" s="1224"/>
      <c r="J923" s="1224"/>
      <c r="K923" s="1224"/>
      <c r="L923" s="1224"/>
      <c r="M923" s="407">
        <f>SUBTOTAL(9,M924:M927)</f>
        <v>0</v>
      </c>
      <c r="N923" s="410">
        <f t="shared" ref="N923" si="279">SUBTOTAL(9,N924:N927)</f>
        <v>0</v>
      </c>
      <c r="O923" s="414">
        <f t="shared" ref="O923" si="280">SUBTOTAL(9,O924:O927)</f>
        <v>0</v>
      </c>
      <c r="P923" s="413">
        <f t="shared" ref="P923" si="281">SUBTOTAL(9,P924:P927)</f>
        <v>0</v>
      </c>
      <c r="Q923" s="415">
        <f t="shared" ref="Q923" si="282">SUBTOTAL(9,Q924:Q927)</f>
        <v>0</v>
      </c>
      <c r="R923" s="410">
        <f t="shared" ref="R923" si="283">SUBTOTAL(9,R924:R927)</f>
        <v>0</v>
      </c>
      <c r="S923" s="413">
        <f t="shared" ref="S923" si="284">SUBTOTAL(9,S924:S927)</f>
        <v>0</v>
      </c>
      <c r="T923" s="414">
        <f t="shared" ref="T923" si="285">SUBTOTAL(9,T924:T927)</f>
        <v>0</v>
      </c>
      <c r="U923" s="413">
        <f t="shared" ref="U923" si="286">SUBTOTAL(9,U924:U927)</f>
        <v>0</v>
      </c>
      <c r="V923" s="414">
        <f t="shared" ref="V923" si="287">SUBTOTAL(9,V924:V927)</f>
        <v>0</v>
      </c>
      <c r="W923" s="413">
        <f t="shared" ref="W923" si="288">SUBTOTAL(9,W924:W927)</f>
        <v>0</v>
      </c>
      <c r="X923" s="414">
        <f t="shared" ref="X923" si="289">SUBTOTAL(9,X924:X927)</f>
        <v>0</v>
      </c>
      <c r="Y923" s="413">
        <f t="shared" ref="Y923" si="290">SUBTOTAL(9,Y924:Y927)</f>
        <v>0</v>
      </c>
      <c r="Z923" s="414">
        <f t="shared" ref="Z923" si="291">SUBTOTAL(9,Z924:Z927)</f>
        <v>0</v>
      </c>
      <c r="AA923" s="413">
        <f t="shared" ref="AA923" si="292">SUBTOTAL(9,AA924:AA927)</f>
        <v>0</v>
      </c>
      <c r="AB923" s="424">
        <f t="shared" ref="AB923:AC923" si="293">SUBTOTAL(9,AB924:AB927)</f>
        <v>0</v>
      </c>
      <c r="AC923" s="407">
        <f t="shared" si="293"/>
        <v>0</v>
      </c>
      <c r="AD923" s="830"/>
      <c r="AE923" s="831"/>
      <c r="AF923" s="832"/>
    </row>
    <row r="924" spans="1:32" outlineLevel="1" x14ac:dyDescent="0.2">
      <c r="A924" s="381">
        <v>244</v>
      </c>
      <c r="B924" s="666"/>
      <c r="C924" s="667"/>
      <c r="D924" s="658"/>
      <c r="E924" s="658"/>
      <c r="F924" s="1225" t="s">
        <v>65</v>
      </c>
      <c r="G924" s="1226"/>
      <c r="H924" s="1226"/>
      <c r="I924" s="1226"/>
      <c r="J924" s="1226"/>
      <c r="K924" s="1226"/>
      <c r="L924" s="1226"/>
      <c r="M924" s="408">
        <f t="shared" ref="M924:AB924" si="294">M148</f>
        <v>0</v>
      </c>
      <c r="N924" s="419">
        <f t="shared" si="294"/>
        <v>0</v>
      </c>
      <c r="O924" s="422">
        <f t="shared" si="294"/>
        <v>0</v>
      </c>
      <c r="P924" s="422">
        <f t="shared" si="294"/>
        <v>0</v>
      </c>
      <c r="Q924" s="423">
        <f t="shared" si="294"/>
        <v>0</v>
      </c>
      <c r="R924" s="419">
        <f t="shared" si="294"/>
        <v>0</v>
      </c>
      <c r="S924" s="422">
        <f t="shared" si="294"/>
        <v>0</v>
      </c>
      <c r="T924" s="422">
        <f t="shared" si="294"/>
        <v>0</v>
      </c>
      <c r="U924" s="422">
        <f t="shared" si="294"/>
        <v>0</v>
      </c>
      <c r="V924" s="422">
        <f t="shared" si="294"/>
        <v>0</v>
      </c>
      <c r="W924" s="422">
        <f t="shared" si="294"/>
        <v>0</v>
      </c>
      <c r="X924" s="422">
        <f t="shared" si="294"/>
        <v>0</v>
      </c>
      <c r="Y924" s="422">
        <f t="shared" si="294"/>
        <v>0</v>
      </c>
      <c r="Z924" s="422">
        <f t="shared" si="294"/>
        <v>0</v>
      </c>
      <c r="AA924" s="422">
        <f t="shared" si="294"/>
        <v>0</v>
      </c>
      <c r="AB924" s="422">
        <f t="shared" si="294"/>
        <v>0</v>
      </c>
      <c r="AC924" s="408">
        <f t="shared" ref="AC924:AC927" si="295">M924-SUM(N924:AB924)</f>
        <v>0</v>
      </c>
      <c r="AD924" s="830"/>
      <c r="AE924" s="831"/>
      <c r="AF924" s="832"/>
    </row>
    <row r="925" spans="1:32" outlineLevel="1" x14ac:dyDescent="0.2">
      <c r="A925" s="381">
        <v>245</v>
      </c>
      <c r="B925" s="666"/>
      <c r="C925" s="667"/>
      <c r="D925" s="393"/>
      <c r="E925" s="393"/>
      <c r="F925" s="1209" t="s">
        <v>68</v>
      </c>
      <c r="G925" s="1210"/>
      <c r="H925" s="1210"/>
      <c r="I925" s="1210"/>
      <c r="J925" s="1210"/>
      <c r="K925" s="1210"/>
      <c r="L925" s="1210"/>
      <c r="M925" s="408">
        <f t="shared" ref="M925:AB925" si="296">M149</f>
        <v>0</v>
      </c>
      <c r="N925" s="419">
        <f t="shared" si="296"/>
        <v>0</v>
      </c>
      <c r="O925" s="422">
        <f t="shared" si="296"/>
        <v>0</v>
      </c>
      <c r="P925" s="422">
        <f t="shared" si="296"/>
        <v>0</v>
      </c>
      <c r="Q925" s="423">
        <f t="shared" si="296"/>
        <v>0</v>
      </c>
      <c r="R925" s="419">
        <f t="shared" si="296"/>
        <v>0</v>
      </c>
      <c r="S925" s="422">
        <f t="shared" si="296"/>
        <v>0</v>
      </c>
      <c r="T925" s="422">
        <f t="shared" si="296"/>
        <v>0</v>
      </c>
      <c r="U925" s="422">
        <f t="shared" si="296"/>
        <v>0</v>
      </c>
      <c r="V925" s="422">
        <f t="shared" si="296"/>
        <v>0</v>
      </c>
      <c r="W925" s="422">
        <f t="shared" si="296"/>
        <v>0</v>
      </c>
      <c r="X925" s="422">
        <f t="shared" si="296"/>
        <v>0</v>
      </c>
      <c r="Y925" s="422">
        <f t="shared" si="296"/>
        <v>0</v>
      </c>
      <c r="Z925" s="422">
        <f t="shared" si="296"/>
        <v>0</v>
      </c>
      <c r="AA925" s="422">
        <f t="shared" si="296"/>
        <v>0</v>
      </c>
      <c r="AB925" s="422">
        <f t="shared" si="296"/>
        <v>0</v>
      </c>
      <c r="AC925" s="408">
        <f t="shared" si="295"/>
        <v>0</v>
      </c>
      <c r="AD925" s="830"/>
      <c r="AE925" s="831"/>
      <c r="AF925" s="832"/>
    </row>
    <row r="926" spans="1:32" outlineLevel="1" x14ac:dyDescent="0.2">
      <c r="A926" s="381">
        <v>246</v>
      </c>
      <c r="B926" s="666"/>
      <c r="C926" s="667"/>
      <c r="D926" s="393"/>
      <c r="E926" s="393"/>
      <c r="F926" s="1209" t="s">
        <v>537</v>
      </c>
      <c r="G926" s="1210"/>
      <c r="H926" s="1210"/>
      <c r="I926" s="1210"/>
      <c r="J926" s="1210"/>
      <c r="K926" s="1210"/>
      <c r="L926" s="1210"/>
      <c r="M926" s="408">
        <f t="shared" ref="M926:AB926" si="297">M150</f>
        <v>0</v>
      </c>
      <c r="N926" s="419">
        <f t="shared" si="297"/>
        <v>0</v>
      </c>
      <c r="O926" s="422">
        <f t="shared" si="297"/>
        <v>0</v>
      </c>
      <c r="P926" s="422">
        <f t="shared" si="297"/>
        <v>0</v>
      </c>
      <c r="Q926" s="423">
        <f t="shared" si="297"/>
        <v>0</v>
      </c>
      <c r="R926" s="419">
        <f t="shared" si="297"/>
        <v>0</v>
      </c>
      <c r="S926" s="422">
        <f t="shared" si="297"/>
        <v>0</v>
      </c>
      <c r="T926" s="422">
        <f t="shared" si="297"/>
        <v>0</v>
      </c>
      <c r="U926" s="422">
        <f t="shared" si="297"/>
        <v>0</v>
      </c>
      <c r="V926" s="422">
        <f t="shared" si="297"/>
        <v>0</v>
      </c>
      <c r="W926" s="422">
        <f t="shared" si="297"/>
        <v>0</v>
      </c>
      <c r="X926" s="422">
        <f t="shared" si="297"/>
        <v>0</v>
      </c>
      <c r="Y926" s="422">
        <f t="shared" si="297"/>
        <v>0</v>
      </c>
      <c r="Z926" s="422">
        <f t="shared" si="297"/>
        <v>0</v>
      </c>
      <c r="AA926" s="422">
        <f t="shared" si="297"/>
        <v>0</v>
      </c>
      <c r="AB926" s="422">
        <f t="shared" si="297"/>
        <v>0</v>
      </c>
      <c r="AC926" s="408">
        <f t="shared" si="295"/>
        <v>0</v>
      </c>
      <c r="AD926" s="830"/>
      <c r="AE926" s="831"/>
      <c r="AF926" s="832"/>
    </row>
    <row r="927" spans="1:32" ht="27.75" customHeight="1" outlineLevel="1" x14ac:dyDescent="0.2">
      <c r="A927" s="381">
        <v>247</v>
      </c>
      <c r="B927" s="666"/>
      <c r="C927" s="667"/>
      <c r="D927" s="394"/>
      <c r="E927" s="394"/>
      <c r="F927" s="1227" t="s">
        <v>532</v>
      </c>
      <c r="G927" s="1228"/>
      <c r="H927" s="1228"/>
      <c r="I927" s="1228"/>
      <c r="J927" s="1228"/>
      <c r="K927" s="1228"/>
      <c r="L927" s="1228"/>
      <c r="M927" s="408">
        <f t="shared" ref="M927:AB927" si="298">M151</f>
        <v>0</v>
      </c>
      <c r="N927" s="419">
        <f t="shared" si="298"/>
        <v>0</v>
      </c>
      <c r="O927" s="422">
        <f t="shared" si="298"/>
        <v>0</v>
      </c>
      <c r="P927" s="422">
        <f t="shared" si="298"/>
        <v>0</v>
      </c>
      <c r="Q927" s="423">
        <f t="shared" si="298"/>
        <v>0</v>
      </c>
      <c r="R927" s="419">
        <f t="shared" si="298"/>
        <v>0</v>
      </c>
      <c r="S927" s="422">
        <f t="shared" si="298"/>
        <v>0</v>
      </c>
      <c r="T927" s="422">
        <f t="shared" si="298"/>
        <v>0</v>
      </c>
      <c r="U927" s="422">
        <f t="shared" si="298"/>
        <v>0</v>
      </c>
      <c r="V927" s="422">
        <f t="shared" si="298"/>
        <v>0</v>
      </c>
      <c r="W927" s="422">
        <f t="shared" si="298"/>
        <v>0</v>
      </c>
      <c r="X927" s="422">
        <f t="shared" si="298"/>
        <v>0</v>
      </c>
      <c r="Y927" s="422">
        <f t="shared" si="298"/>
        <v>0</v>
      </c>
      <c r="Z927" s="422">
        <f t="shared" si="298"/>
        <v>0</v>
      </c>
      <c r="AA927" s="422">
        <f t="shared" si="298"/>
        <v>0</v>
      </c>
      <c r="AB927" s="422">
        <f t="shared" si="298"/>
        <v>0</v>
      </c>
      <c r="AC927" s="408">
        <f t="shared" si="295"/>
        <v>0</v>
      </c>
      <c r="AD927" s="833"/>
      <c r="AE927" s="834"/>
      <c r="AF927" s="835"/>
    </row>
    <row r="928" spans="1:32" outlineLevel="1" x14ac:dyDescent="0.2">
      <c r="A928" s="381">
        <v>248</v>
      </c>
      <c r="B928" s="666"/>
      <c r="C928" s="667"/>
      <c r="D928" s="1222" t="s">
        <v>13</v>
      </c>
      <c r="E928" s="1100"/>
      <c r="F928" s="1100"/>
      <c r="G928" s="1100"/>
      <c r="H928" s="1100"/>
      <c r="I928" s="1100"/>
      <c r="J928" s="1100"/>
      <c r="K928" s="1100"/>
      <c r="L928" s="1100"/>
      <c r="M928" s="1100"/>
      <c r="N928" s="1100"/>
      <c r="O928" s="1100"/>
      <c r="P928" s="1100"/>
      <c r="Q928" s="1100"/>
      <c r="R928" s="1100"/>
      <c r="S928" s="1100"/>
      <c r="T928" s="1100"/>
      <c r="U928" s="1100"/>
      <c r="V928" s="1100"/>
      <c r="W928" s="1100"/>
      <c r="X928" s="1100"/>
      <c r="Y928" s="1100"/>
      <c r="Z928" s="1100"/>
      <c r="AA928" s="1100"/>
      <c r="AB928" s="1100"/>
      <c r="AC928" s="1100"/>
      <c r="AD928" s="1100"/>
      <c r="AE928" s="1100"/>
      <c r="AF928" s="1361"/>
    </row>
    <row r="929" spans="1:32" ht="15.75" customHeight="1" outlineLevel="1" x14ac:dyDescent="0.2">
      <c r="A929" s="381">
        <v>249</v>
      </c>
      <c r="B929" s="666"/>
      <c r="C929" s="667"/>
      <c r="D929" s="394"/>
      <c r="E929" s="1229" t="s">
        <v>14</v>
      </c>
      <c r="F929" s="1230"/>
      <c r="G929" s="1230"/>
      <c r="H929" s="1230"/>
      <c r="I929" s="1230"/>
      <c r="J929" s="1230"/>
      <c r="K929" s="1230"/>
      <c r="L929" s="1230"/>
      <c r="M929" s="407">
        <f>SUBTOTAL(9,M930:M932)</f>
        <v>0</v>
      </c>
      <c r="N929" s="410">
        <f t="shared" ref="N929:AC929" si="299">SUBTOTAL(9,N930:N932)</f>
        <v>0</v>
      </c>
      <c r="O929" s="414">
        <f t="shared" si="299"/>
        <v>0</v>
      </c>
      <c r="P929" s="413">
        <f t="shared" si="299"/>
        <v>0</v>
      </c>
      <c r="Q929" s="415">
        <f t="shared" si="299"/>
        <v>0</v>
      </c>
      <c r="R929" s="410">
        <f t="shared" si="299"/>
        <v>0</v>
      </c>
      <c r="S929" s="413">
        <f t="shared" si="299"/>
        <v>0</v>
      </c>
      <c r="T929" s="414">
        <f t="shared" si="299"/>
        <v>0</v>
      </c>
      <c r="U929" s="413">
        <f t="shared" si="299"/>
        <v>0</v>
      </c>
      <c r="V929" s="414">
        <f t="shared" si="299"/>
        <v>0</v>
      </c>
      <c r="W929" s="413">
        <f t="shared" si="299"/>
        <v>0</v>
      </c>
      <c r="X929" s="414">
        <f t="shared" si="299"/>
        <v>0</v>
      </c>
      <c r="Y929" s="413">
        <f t="shared" si="299"/>
        <v>0</v>
      </c>
      <c r="Z929" s="414">
        <f t="shared" si="299"/>
        <v>0</v>
      </c>
      <c r="AA929" s="413">
        <f t="shared" si="299"/>
        <v>0</v>
      </c>
      <c r="AB929" s="424">
        <f t="shared" si="299"/>
        <v>0</v>
      </c>
      <c r="AC929" s="407">
        <f t="shared" si="299"/>
        <v>0</v>
      </c>
      <c r="AD929" s="942"/>
      <c r="AE929" s="828"/>
      <c r="AF929" s="829"/>
    </row>
    <row r="930" spans="1:32" outlineLevel="1" x14ac:dyDescent="0.2">
      <c r="A930" s="381">
        <v>250</v>
      </c>
      <c r="B930" s="666"/>
      <c r="C930" s="667"/>
      <c r="D930" s="394"/>
      <c r="E930" s="395"/>
      <c r="F930" s="1225" t="s">
        <v>16</v>
      </c>
      <c r="G930" s="1226"/>
      <c r="H930" s="1226"/>
      <c r="I930" s="1226"/>
      <c r="J930" s="1226"/>
      <c r="K930" s="1226"/>
      <c r="L930" s="1226"/>
      <c r="M930" s="408">
        <f t="shared" ref="M930:AB932" si="300">M154</f>
        <v>0</v>
      </c>
      <c r="N930" s="419">
        <f t="shared" si="300"/>
        <v>0</v>
      </c>
      <c r="O930" s="422">
        <f t="shared" si="300"/>
        <v>0</v>
      </c>
      <c r="P930" s="422">
        <f t="shared" si="300"/>
        <v>0</v>
      </c>
      <c r="Q930" s="423">
        <f t="shared" si="300"/>
        <v>0</v>
      </c>
      <c r="R930" s="419">
        <f t="shared" si="300"/>
        <v>0</v>
      </c>
      <c r="S930" s="422">
        <f t="shared" si="300"/>
        <v>0</v>
      </c>
      <c r="T930" s="422">
        <f t="shared" si="300"/>
        <v>0</v>
      </c>
      <c r="U930" s="422">
        <f t="shared" si="300"/>
        <v>0</v>
      </c>
      <c r="V930" s="422">
        <f t="shared" si="300"/>
        <v>0</v>
      </c>
      <c r="W930" s="422">
        <f t="shared" si="300"/>
        <v>0</v>
      </c>
      <c r="X930" s="422">
        <f t="shared" si="300"/>
        <v>0</v>
      </c>
      <c r="Y930" s="422">
        <f t="shared" si="300"/>
        <v>0</v>
      </c>
      <c r="Z930" s="422">
        <f t="shared" si="300"/>
        <v>0</v>
      </c>
      <c r="AA930" s="422">
        <f t="shared" si="300"/>
        <v>0</v>
      </c>
      <c r="AB930" s="422">
        <f t="shared" si="300"/>
        <v>0</v>
      </c>
      <c r="AC930" s="408">
        <f t="shared" ref="AC930:AC932" si="301">M930-SUM(N930:AB930)</f>
        <v>0</v>
      </c>
      <c r="AD930" s="830"/>
      <c r="AE930" s="831"/>
      <c r="AF930" s="832"/>
    </row>
    <row r="931" spans="1:32" outlineLevel="1" x14ac:dyDescent="0.2">
      <c r="A931" s="381">
        <v>251</v>
      </c>
      <c r="B931" s="666"/>
      <c r="C931" s="667"/>
      <c r="D931" s="394"/>
      <c r="E931" s="395"/>
      <c r="F931" s="1209" t="s">
        <v>17</v>
      </c>
      <c r="G931" s="1210"/>
      <c r="H931" s="1210"/>
      <c r="I931" s="1210"/>
      <c r="J931" s="1210"/>
      <c r="K931" s="1210"/>
      <c r="L931" s="1210"/>
      <c r="M931" s="408">
        <f t="shared" si="300"/>
        <v>0</v>
      </c>
      <c r="N931" s="419">
        <f t="shared" si="300"/>
        <v>0</v>
      </c>
      <c r="O931" s="422">
        <f t="shared" si="300"/>
        <v>0</v>
      </c>
      <c r="P931" s="422">
        <f t="shared" si="300"/>
        <v>0</v>
      </c>
      <c r="Q931" s="423">
        <f t="shared" si="300"/>
        <v>0</v>
      </c>
      <c r="R931" s="419">
        <f t="shared" si="300"/>
        <v>0</v>
      </c>
      <c r="S931" s="422">
        <f t="shared" si="300"/>
        <v>0</v>
      </c>
      <c r="T931" s="422">
        <f t="shared" si="300"/>
        <v>0</v>
      </c>
      <c r="U931" s="422">
        <f t="shared" si="300"/>
        <v>0</v>
      </c>
      <c r="V931" s="422">
        <f t="shared" si="300"/>
        <v>0</v>
      </c>
      <c r="W931" s="422">
        <f t="shared" si="300"/>
        <v>0</v>
      </c>
      <c r="X931" s="422">
        <f t="shared" si="300"/>
        <v>0</v>
      </c>
      <c r="Y931" s="422">
        <f t="shared" si="300"/>
        <v>0</v>
      </c>
      <c r="Z931" s="422">
        <f t="shared" si="300"/>
        <v>0</v>
      </c>
      <c r="AA931" s="422">
        <f t="shared" si="300"/>
        <v>0</v>
      </c>
      <c r="AB931" s="422">
        <f t="shared" si="300"/>
        <v>0</v>
      </c>
      <c r="AC931" s="408">
        <f t="shared" si="301"/>
        <v>0</v>
      </c>
      <c r="AD931" s="830"/>
      <c r="AE931" s="831"/>
      <c r="AF931" s="832"/>
    </row>
    <row r="932" spans="1:32" outlineLevel="1" x14ac:dyDescent="0.2">
      <c r="A932" s="381">
        <v>252</v>
      </c>
      <c r="B932" s="666"/>
      <c r="C932" s="667"/>
      <c r="D932" s="394"/>
      <c r="E932" s="395"/>
      <c r="F932" s="1227" t="s">
        <v>560</v>
      </c>
      <c r="G932" s="1228"/>
      <c r="H932" s="1228"/>
      <c r="I932" s="1228"/>
      <c r="J932" s="1228"/>
      <c r="K932" s="1228"/>
      <c r="L932" s="1228"/>
      <c r="M932" s="408">
        <f t="shared" si="300"/>
        <v>0</v>
      </c>
      <c r="N932" s="419">
        <f t="shared" si="300"/>
        <v>0</v>
      </c>
      <c r="O932" s="422">
        <f t="shared" si="300"/>
        <v>0</v>
      </c>
      <c r="P932" s="422">
        <f t="shared" si="300"/>
        <v>0</v>
      </c>
      <c r="Q932" s="423">
        <f t="shared" si="300"/>
        <v>0</v>
      </c>
      <c r="R932" s="419">
        <f t="shared" si="300"/>
        <v>0</v>
      </c>
      <c r="S932" s="422">
        <f t="shared" si="300"/>
        <v>0</v>
      </c>
      <c r="T932" s="422">
        <f t="shared" si="300"/>
        <v>0</v>
      </c>
      <c r="U932" s="422">
        <f t="shared" si="300"/>
        <v>0</v>
      </c>
      <c r="V932" s="422">
        <f t="shared" si="300"/>
        <v>0</v>
      </c>
      <c r="W932" s="422">
        <f t="shared" si="300"/>
        <v>0</v>
      </c>
      <c r="X932" s="422">
        <f t="shared" si="300"/>
        <v>0</v>
      </c>
      <c r="Y932" s="422">
        <f t="shared" si="300"/>
        <v>0</v>
      </c>
      <c r="Z932" s="422">
        <f t="shared" si="300"/>
        <v>0</v>
      </c>
      <c r="AA932" s="422">
        <f t="shared" si="300"/>
        <v>0</v>
      </c>
      <c r="AB932" s="422">
        <f t="shared" si="300"/>
        <v>0</v>
      </c>
      <c r="AC932" s="408">
        <f t="shared" si="301"/>
        <v>0</v>
      </c>
      <c r="AD932" s="830"/>
      <c r="AE932" s="831"/>
      <c r="AF932" s="832"/>
    </row>
    <row r="933" spans="1:32" outlineLevel="1" x14ac:dyDescent="0.2">
      <c r="A933" s="381">
        <v>253</v>
      </c>
      <c r="B933" s="666"/>
      <c r="C933" s="667"/>
      <c r="D933" s="394"/>
      <c r="E933" s="1359" t="s">
        <v>15</v>
      </c>
      <c r="F933" s="1360"/>
      <c r="G933" s="1360"/>
      <c r="H933" s="1360"/>
      <c r="I933" s="1360"/>
      <c r="J933" s="1360"/>
      <c r="K933" s="1360"/>
      <c r="L933" s="1360"/>
      <c r="M933" s="407">
        <f>SUBTOTAL(9,M934:M936)</f>
        <v>0</v>
      </c>
      <c r="N933" s="410">
        <f t="shared" ref="N933" si="302">SUBTOTAL(9,N934:N936)</f>
        <v>0</v>
      </c>
      <c r="O933" s="414">
        <f t="shared" ref="O933" si="303">SUBTOTAL(9,O934:O936)</f>
        <v>0</v>
      </c>
      <c r="P933" s="413">
        <f t="shared" ref="P933" si="304">SUBTOTAL(9,P934:P936)</f>
        <v>0</v>
      </c>
      <c r="Q933" s="415">
        <f t="shared" ref="Q933" si="305">SUBTOTAL(9,Q934:Q936)</f>
        <v>0</v>
      </c>
      <c r="R933" s="410">
        <f t="shared" ref="R933" si="306">SUBTOTAL(9,R934:R936)</f>
        <v>0</v>
      </c>
      <c r="S933" s="413">
        <f t="shared" ref="S933" si="307">SUBTOTAL(9,S934:S936)</f>
        <v>0</v>
      </c>
      <c r="T933" s="414">
        <f t="shared" ref="T933" si="308">SUBTOTAL(9,T934:T936)</f>
        <v>0</v>
      </c>
      <c r="U933" s="413">
        <f t="shared" ref="U933" si="309">SUBTOTAL(9,U934:U936)</f>
        <v>0</v>
      </c>
      <c r="V933" s="414">
        <f t="shared" ref="V933" si="310">SUBTOTAL(9,V934:V936)</f>
        <v>0</v>
      </c>
      <c r="W933" s="413">
        <f t="shared" ref="W933" si="311">SUBTOTAL(9,W934:W936)</f>
        <v>0</v>
      </c>
      <c r="X933" s="414">
        <f t="shared" ref="X933" si="312">SUBTOTAL(9,X934:X936)</f>
        <v>0</v>
      </c>
      <c r="Y933" s="413">
        <f t="shared" ref="Y933" si="313">SUBTOTAL(9,Y934:Y936)</f>
        <v>0</v>
      </c>
      <c r="Z933" s="414">
        <f t="shared" ref="Z933" si="314">SUBTOTAL(9,Z934:Z936)</f>
        <v>0</v>
      </c>
      <c r="AA933" s="413">
        <f t="shared" ref="AA933" si="315">SUBTOTAL(9,AA934:AA936)</f>
        <v>0</v>
      </c>
      <c r="AB933" s="424">
        <f t="shared" ref="AB933:AC933" si="316">SUBTOTAL(9,AB934:AB936)</f>
        <v>0</v>
      </c>
      <c r="AC933" s="407">
        <f t="shared" si="316"/>
        <v>0</v>
      </c>
      <c r="AD933" s="830"/>
      <c r="AE933" s="831"/>
      <c r="AF933" s="832"/>
    </row>
    <row r="934" spans="1:32" outlineLevel="1" x14ac:dyDescent="0.2">
      <c r="A934" s="381">
        <v>254</v>
      </c>
      <c r="B934" s="666"/>
      <c r="C934" s="667"/>
      <c r="D934" s="394"/>
      <c r="E934" s="395"/>
      <c r="F934" s="1225" t="s">
        <v>138</v>
      </c>
      <c r="G934" s="1226"/>
      <c r="H934" s="1226"/>
      <c r="I934" s="1226"/>
      <c r="J934" s="1226"/>
      <c r="K934" s="1226"/>
      <c r="L934" s="1226"/>
      <c r="M934" s="408">
        <f t="shared" ref="M934:AB936" si="317">M158</f>
        <v>0</v>
      </c>
      <c r="N934" s="419">
        <f t="shared" si="317"/>
        <v>0</v>
      </c>
      <c r="O934" s="422">
        <f t="shared" si="317"/>
        <v>0</v>
      </c>
      <c r="P934" s="422">
        <f t="shared" si="317"/>
        <v>0</v>
      </c>
      <c r="Q934" s="423">
        <f t="shared" si="317"/>
        <v>0</v>
      </c>
      <c r="R934" s="419">
        <f t="shared" si="317"/>
        <v>0</v>
      </c>
      <c r="S934" s="422">
        <f t="shared" si="317"/>
        <v>0</v>
      </c>
      <c r="T934" s="422">
        <f t="shared" si="317"/>
        <v>0</v>
      </c>
      <c r="U934" s="422">
        <f t="shared" si="317"/>
        <v>0</v>
      </c>
      <c r="V934" s="422">
        <f t="shared" si="317"/>
        <v>0</v>
      </c>
      <c r="W934" s="422">
        <f t="shared" si="317"/>
        <v>0</v>
      </c>
      <c r="X934" s="422">
        <f t="shared" si="317"/>
        <v>0</v>
      </c>
      <c r="Y934" s="422">
        <f t="shared" si="317"/>
        <v>0</v>
      </c>
      <c r="Z934" s="422">
        <f t="shared" si="317"/>
        <v>0</v>
      </c>
      <c r="AA934" s="422">
        <f t="shared" si="317"/>
        <v>0</v>
      </c>
      <c r="AB934" s="422">
        <f t="shared" si="317"/>
        <v>0</v>
      </c>
      <c r="AC934" s="408">
        <f t="shared" ref="AC934:AC936" si="318">M934-SUM(N934:AB934)</f>
        <v>0</v>
      </c>
      <c r="AD934" s="830"/>
      <c r="AE934" s="831"/>
      <c r="AF934" s="832"/>
    </row>
    <row r="935" spans="1:32" outlineLevel="1" x14ac:dyDescent="0.2">
      <c r="A935" s="381">
        <v>255</v>
      </c>
      <c r="B935" s="666"/>
      <c r="C935" s="667"/>
      <c r="D935" s="394"/>
      <c r="E935" s="395"/>
      <c r="F935" s="1209" t="s">
        <v>19</v>
      </c>
      <c r="G935" s="1210"/>
      <c r="H935" s="1210"/>
      <c r="I935" s="1210"/>
      <c r="J935" s="1210"/>
      <c r="K935" s="1210"/>
      <c r="L935" s="1210"/>
      <c r="M935" s="408">
        <f t="shared" si="317"/>
        <v>0</v>
      </c>
      <c r="N935" s="419">
        <f t="shared" si="317"/>
        <v>0</v>
      </c>
      <c r="O935" s="422">
        <f t="shared" si="317"/>
        <v>0</v>
      </c>
      <c r="P935" s="422">
        <f t="shared" si="317"/>
        <v>0</v>
      </c>
      <c r="Q935" s="423">
        <f t="shared" si="317"/>
        <v>0</v>
      </c>
      <c r="R935" s="419">
        <f t="shared" si="317"/>
        <v>0</v>
      </c>
      <c r="S935" s="422">
        <f t="shared" si="317"/>
        <v>0</v>
      </c>
      <c r="T935" s="422">
        <f t="shared" si="317"/>
        <v>0</v>
      </c>
      <c r="U935" s="422">
        <f t="shared" si="317"/>
        <v>0</v>
      </c>
      <c r="V935" s="422">
        <f t="shared" si="317"/>
        <v>0</v>
      </c>
      <c r="W935" s="422">
        <f t="shared" si="317"/>
        <v>0</v>
      </c>
      <c r="X935" s="422">
        <f t="shared" si="317"/>
        <v>0</v>
      </c>
      <c r="Y935" s="422">
        <f t="shared" si="317"/>
        <v>0</v>
      </c>
      <c r="Z935" s="422">
        <f t="shared" si="317"/>
        <v>0</v>
      </c>
      <c r="AA935" s="422">
        <f t="shared" si="317"/>
        <v>0</v>
      </c>
      <c r="AB935" s="422">
        <f t="shared" si="317"/>
        <v>0</v>
      </c>
      <c r="AC935" s="408">
        <f t="shared" si="318"/>
        <v>0</v>
      </c>
      <c r="AD935" s="830"/>
      <c r="AE935" s="831"/>
      <c r="AF935" s="832"/>
    </row>
    <row r="936" spans="1:32" outlineLevel="1" x14ac:dyDescent="0.2">
      <c r="A936" s="381">
        <v>256</v>
      </c>
      <c r="B936" s="666"/>
      <c r="C936" s="667"/>
      <c r="D936" s="394"/>
      <c r="E936" s="395"/>
      <c r="F936" s="1227" t="s">
        <v>561</v>
      </c>
      <c r="G936" s="1228"/>
      <c r="H936" s="1228"/>
      <c r="I936" s="1228"/>
      <c r="J936" s="1228"/>
      <c r="K936" s="1228"/>
      <c r="L936" s="1228"/>
      <c r="M936" s="408">
        <f t="shared" si="317"/>
        <v>0</v>
      </c>
      <c r="N936" s="419">
        <f t="shared" si="317"/>
        <v>0</v>
      </c>
      <c r="O936" s="422">
        <f t="shared" si="317"/>
        <v>0</v>
      </c>
      <c r="P936" s="422">
        <f t="shared" si="317"/>
        <v>0</v>
      </c>
      <c r="Q936" s="423">
        <f t="shared" si="317"/>
        <v>0</v>
      </c>
      <c r="R936" s="419">
        <f t="shared" si="317"/>
        <v>0</v>
      </c>
      <c r="S936" s="422">
        <f t="shared" si="317"/>
        <v>0</v>
      </c>
      <c r="T936" s="422">
        <f t="shared" si="317"/>
        <v>0</v>
      </c>
      <c r="U936" s="422">
        <f t="shared" si="317"/>
        <v>0</v>
      </c>
      <c r="V936" s="422">
        <f t="shared" si="317"/>
        <v>0</v>
      </c>
      <c r="W936" s="422">
        <f t="shared" si="317"/>
        <v>0</v>
      </c>
      <c r="X936" s="422">
        <f t="shared" si="317"/>
        <v>0</v>
      </c>
      <c r="Y936" s="422">
        <f t="shared" si="317"/>
        <v>0</v>
      </c>
      <c r="Z936" s="422">
        <f t="shared" si="317"/>
        <v>0</v>
      </c>
      <c r="AA936" s="422">
        <f t="shared" si="317"/>
        <v>0</v>
      </c>
      <c r="AB936" s="422">
        <f t="shared" si="317"/>
        <v>0</v>
      </c>
      <c r="AC936" s="408">
        <f t="shared" si="318"/>
        <v>0</v>
      </c>
      <c r="AD936" s="830"/>
      <c r="AE936" s="831"/>
      <c r="AF936" s="832"/>
    </row>
    <row r="937" spans="1:32" outlineLevel="1" x14ac:dyDescent="0.2">
      <c r="A937" s="381">
        <v>257</v>
      </c>
      <c r="B937" s="666"/>
      <c r="C937" s="667"/>
      <c r="D937" s="394"/>
      <c r="E937" s="1223" t="s">
        <v>18</v>
      </c>
      <c r="F937" s="1224"/>
      <c r="G937" s="1224"/>
      <c r="H937" s="1224"/>
      <c r="I937" s="1224"/>
      <c r="J937" s="1224"/>
      <c r="K937" s="1224"/>
      <c r="L937" s="1224"/>
      <c r="M937" s="407">
        <f>SUBTOTAL(9,M938:M940)</f>
        <v>0</v>
      </c>
      <c r="N937" s="410">
        <f t="shared" ref="N937" si="319">SUBTOTAL(9,N938:N940)</f>
        <v>0</v>
      </c>
      <c r="O937" s="414">
        <f t="shared" ref="O937" si="320">SUBTOTAL(9,O938:O940)</f>
        <v>0</v>
      </c>
      <c r="P937" s="413">
        <f t="shared" ref="P937" si="321">SUBTOTAL(9,P938:P940)</f>
        <v>0</v>
      </c>
      <c r="Q937" s="415">
        <f t="shared" ref="Q937" si="322">SUBTOTAL(9,Q938:Q940)</f>
        <v>0</v>
      </c>
      <c r="R937" s="410">
        <f t="shared" ref="R937" si="323">SUBTOTAL(9,R938:R940)</f>
        <v>0</v>
      </c>
      <c r="S937" s="413">
        <f t="shared" ref="S937" si="324">SUBTOTAL(9,S938:S940)</f>
        <v>0</v>
      </c>
      <c r="T937" s="414">
        <f t="shared" ref="T937" si="325">SUBTOTAL(9,T938:T940)</f>
        <v>0</v>
      </c>
      <c r="U937" s="413">
        <f t="shared" ref="U937" si="326">SUBTOTAL(9,U938:U940)</f>
        <v>0</v>
      </c>
      <c r="V937" s="414">
        <f t="shared" ref="V937" si="327">SUBTOTAL(9,V938:V940)</f>
        <v>0</v>
      </c>
      <c r="W937" s="413">
        <f t="shared" ref="W937" si="328">SUBTOTAL(9,W938:W940)</f>
        <v>0</v>
      </c>
      <c r="X937" s="414">
        <f t="shared" ref="X937" si="329">SUBTOTAL(9,X938:X940)</f>
        <v>0</v>
      </c>
      <c r="Y937" s="413">
        <f t="shared" ref="Y937" si="330">SUBTOTAL(9,Y938:Y940)</f>
        <v>0</v>
      </c>
      <c r="Z937" s="414">
        <f t="shared" ref="Z937" si="331">SUBTOTAL(9,Z938:Z940)</f>
        <v>0</v>
      </c>
      <c r="AA937" s="413">
        <f t="shared" ref="AA937" si="332">SUBTOTAL(9,AA938:AA940)</f>
        <v>0</v>
      </c>
      <c r="AB937" s="424">
        <f t="shared" ref="AB937:AC937" si="333">SUBTOTAL(9,AB938:AB940)</f>
        <v>0</v>
      </c>
      <c r="AC937" s="407">
        <f t="shared" si="333"/>
        <v>0</v>
      </c>
      <c r="AD937" s="830"/>
      <c r="AE937" s="831"/>
      <c r="AF937" s="832"/>
    </row>
    <row r="938" spans="1:32" outlineLevel="1" x14ac:dyDescent="0.2">
      <c r="A938" s="381">
        <v>258</v>
      </c>
      <c r="B938" s="666"/>
      <c r="C938" s="667"/>
      <c r="D938" s="394"/>
      <c r="E938" s="395"/>
      <c r="F938" s="1225" t="s">
        <v>20</v>
      </c>
      <c r="G938" s="1226"/>
      <c r="H938" s="1226"/>
      <c r="I938" s="1226"/>
      <c r="J938" s="1226"/>
      <c r="K938" s="1226"/>
      <c r="L938" s="1226"/>
      <c r="M938" s="408">
        <f t="shared" ref="M938:AB940" si="334">M162</f>
        <v>0</v>
      </c>
      <c r="N938" s="419">
        <f t="shared" si="334"/>
        <v>0</v>
      </c>
      <c r="O938" s="422">
        <f t="shared" si="334"/>
        <v>0</v>
      </c>
      <c r="P938" s="422">
        <f t="shared" si="334"/>
        <v>0</v>
      </c>
      <c r="Q938" s="423">
        <f t="shared" si="334"/>
        <v>0</v>
      </c>
      <c r="R938" s="419">
        <f t="shared" si="334"/>
        <v>0</v>
      </c>
      <c r="S938" s="422">
        <f t="shared" si="334"/>
        <v>0</v>
      </c>
      <c r="T938" s="422">
        <f t="shared" si="334"/>
        <v>0</v>
      </c>
      <c r="U938" s="422">
        <f t="shared" si="334"/>
        <v>0</v>
      </c>
      <c r="V938" s="422">
        <f t="shared" si="334"/>
        <v>0</v>
      </c>
      <c r="W938" s="422">
        <f t="shared" si="334"/>
        <v>0</v>
      </c>
      <c r="X938" s="422">
        <f t="shared" si="334"/>
        <v>0</v>
      </c>
      <c r="Y938" s="422">
        <f t="shared" si="334"/>
        <v>0</v>
      </c>
      <c r="Z938" s="422">
        <f t="shared" si="334"/>
        <v>0</v>
      </c>
      <c r="AA938" s="422">
        <f t="shared" si="334"/>
        <v>0</v>
      </c>
      <c r="AB938" s="422">
        <f t="shared" si="334"/>
        <v>0</v>
      </c>
      <c r="AC938" s="408">
        <f t="shared" ref="AC938:AC940" si="335">M938-SUM(N938:AB938)</f>
        <v>0</v>
      </c>
      <c r="AD938" s="830"/>
      <c r="AE938" s="831"/>
      <c r="AF938" s="832"/>
    </row>
    <row r="939" spans="1:32" outlineLevel="1" x14ac:dyDescent="0.2">
      <c r="A939" s="381">
        <v>259</v>
      </c>
      <c r="B939" s="666"/>
      <c r="C939" s="667"/>
      <c r="D939" s="394"/>
      <c r="E939" s="395"/>
      <c r="F939" s="1209" t="s">
        <v>21</v>
      </c>
      <c r="G939" s="1210"/>
      <c r="H939" s="1210"/>
      <c r="I939" s="1210"/>
      <c r="J939" s="1210"/>
      <c r="K939" s="1210"/>
      <c r="L939" s="1210"/>
      <c r="M939" s="408">
        <f t="shared" si="334"/>
        <v>0</v>
      </c>
      <c r="N939" s="419">
        <f t="shared" si="334"/>
        <v>0</v>
      </c>
      <c r="O939" s="422">
        <f t="shared" si="334"/>
        <v>0</v>
      </c>
      <c r="P939" s="422">
        <f t="shared" si="334"/>
        <v>0</v>
      </c>
      <c r="Q939" s="423">
        <f t="shared" si="334"/>
        <v>0</v>
      </c>
      <c r="R939" s="419">
        <f t="shared" si="334"/>
        <v>0</v>
      </c>
      <c r="S939" s="422">
        <f t="shared" si="334"/>
        <v>0</v>
      </c>
      <c r="T939" s="422">
        <f t="shared" si="334"/>
        <v>0</v>
      </c>
      <c r="U939" s="422">
        <f t="shared" si="334"/>
        <v>0</v>
      </c>
      <c r="V939" s="422">
        <f t="shared" si="334"/>
        <v>0</v>
      </c>
      <c r="W939" s="422">
        <f t="shared" si="334"/>
        <v>0</v>
      </c>
      <c r="X939" s="422">
        <f t="shared" si="334"/>
        <v>0</v>
      </c>
      <c r="Y939" s="422">
        <f t="shared" si="334"/>
        <v>0</v>
      </c>
      <c r="Z939" s="422">
        <f t="shared" si="334"/>
        <v>0</v>
      </c>
      <c r="AA939" s="422">
        <f t="shared" si="334"/>
        <v>0</v>
      </c>
      <c r="AB939" s="422">
        <f t="shared" si="334"/>
        <v>0</v>
      </c>
      <c r="AC939" s="408">
        <f t="shared" si="335"/>
        <v>0</v>
      </c>
      <c r="AD939" s="830"/>
      <c r="AE939" s="831"/>
      <c r="AF939" s="832"/>
    </row>
    <row r="940" spans="1:32" outlineLevel="1" x14ac:dyDescent="0.2">
      <c r="A940" s="381">
        <v>260</v>
      </c>
      <c r="B940" s="666"/>
      <c r="C940" s="667"/>
      <c r="D940" s="394"/>
      <c r="E940" s="395"/>
      <c r="F940" s="1227" t="s">
        <v>562</v>
      </c>
      <c r="G940" s="1228"/>
      <c r="H940" s="1228"/>
      <c r="I940" s="1228"/>
      <c r="J940" s="1228"/>
      <c r="K940" s="1228"/>
      <c r="L940" s="1228"/>
      <c r="M940" s="408">
        <f t="shared" si="334"/>
        <v>0</v>
      </c>
      <c r="N940" s="419">
        <f t="shared" si="334"/>
        <v>0</v>
      </c>
      <c r="O940" s="422">
        <f t="shared" si="334"/>
        <v>0</v>
      </c>
      <c r="P940" s="422">
        <f t="shared" si="334"/>
        <v>0</v>
      </c>
      <c r="Q940" s="423">
        <f t="shared" si="334"/>
        <v>0</v>
      </c>
      <c r="R940" s="419">
        <f t="shared" si="334"/>
        <v>0</v>
      </c>
      <c r="S940" s="422">
        <f t="shared" si="334"/>
        <v>0</v>
      </c>
      <c r="T940" s="422">
        <f t="shared" si="334"/>
        <v>0</v>
      </c>
      <c r="U940" s="422">
        <f t="shared" si="334"/>
        <v>0</v>
      </c>
      <c r="V940" s="422">
        <f t="shared" si="334"/>
        <v>0</v>
      </c>
      <c r="W940" s="422">
        <f t="shared" si="334"/>
        <v>0</v>
      </c>
      <c r="X940" s="422">
        <f t="shared" si="334"/>
        <v>0</v>
      </c>
      <c r="Y940" s="422">
        <f t="shared" si="334"/>
        <v>0</v>
      </c>
      <c r="Z940" s="422">
        <f t="shared" si="334"/>
        <v>0</v>
      </c>
      <c r="AA940" s="422">
        <f t="shared" si="334"/>
        <v>0</v>
      </c>
      <c r="AB940" s="422">
        <f t="shared" si="334"/>
        <v>0</v>
      </c>
      <c r="AC940" s="408">
        <f t="shared" si="335"/>
        <v>0</v>
      </c>
      <c r="AD940" s="833"/>
      <c r="AE940" s="834"/>
      <c r="AF940" s="835"/>
    </row>
    <row r="941" spans="1:32" outlineLevel="1" x14ac:dyDescent="0.2">
      <c r="A941" s="381">
        <v>261</v>
      </c>
      <c r="B941" s="666"/>
      <c r="C941" s="667"/>
      <c r="D941" s="1222" t="s">
        <v>672</v>
      </c>
      <c r="E941" s="1100"/>
      <c r="F941" s="1100"/>
      <c r="G941" s="1100"/>
      <c r="H941" s="1100"/>
      <c r="I941" s="1100"/>
      <c r="J941" s="1100"/>
      <c r="K941" s="1100"/>
      <c r="L941" s="1100"/>
      <c r="M941" s="1100"/>
      <c r="N941" s="1100"/>
      <c r="O941" s="1100"/>
      <c r="P941" s="1100"/>
      <c r="Q941" s="1100"/>
      <c r="R941" s="1100"/>
      <c r="S941" s="1100"/>
      <c r="T941" s="1100"/>
      <c r="U941" s="1100"/>
      <c r="V941" s="1100"/>
      <c r="W941" s="1100"/>
      <c r="X941" s="1100"/>
      <c r="Y941" s="1100"/>
      <c r="Z941" s="1100"/>
      <c r="AA941" s="1100"/>
      <c r="AB941" s="1100"/>
      <c r="AC941" s="1100"/>
      <c r="AD941" s="1100"/>
      <c r="AE941" s="1100"/>
      <c r="AF941" s="1361"/>
    </row>
    <row r="942" spans="1:32" ht="15" customHeight="1" outlineLevel="1" x14ac:dyDescent="0.2">
      <c r="A942" s="381">
        <v>262</v>
      </c>
      <c r="B942" s="666"/>
      <c r="C942" s="394"/>
      <c r="D942" s="394"/>
      <c r="E942" s="1229" t="s">
        <v>118</v>
      </c>
      <c r="F942" s="1230"/>
      <c r="G942" s="1230"/>
      <c r="H942" s="1230"/>
      <c r="I942" s="1230"/>
      <c r="J942" s="1230"/>
      <c r="K942" s="1230"/>
      <c r="L942" s="1230"/>
      <c r="M942" s="407">
        <f>SUBTOTAL(9,M943:M944)</f>
        <v>0</v>
      </c>
      <c r="N942" s="410">
        <f t="shared" ref="N942:AC942" si="336">SUBTOTAL(9,N943:N944)</f>
        <v>0</v>
      </c>
      <c r="O942" s="414">
        <f t="shared" si="336"/>
        <v>0</v>
      </c>
      <c r="P942" s="413">
        <f t="shared" si="336"/>
        <v>0</v>
      </c>
      <c r="Q942" s="415">
        <f t="shared" si="336"/>
        <v>0</v>
      </c>
      <c r="R942" s="410">
        <f t="shared" si="336"/>
        <v>0</v>
      </c>
      <c r="S942" s="413">
        <f t="shared" si="336"/>
        <v>0</v>
      </c>
      <c r="T942" s="414">
        <f t="shared" si="336"/>
        <v>0</v>
      </c>
      <c r="U942" s="413">
        <f t="shared" si="336"/>
        <v>0</v>
      </c>
      <c r="V942" s="414">
        <f t="shared" si="336"/>
        <v>0</v>
      </c>
      <c r="W942" s="413">
        <f t="shared" si="336"/>
        <v>0</v>
      </c>
      <c r="X942" s="414">
        <f t="shared" si="336"/>
        <v>0</v>
      </c>
      <c r="Y942" s="413">
        <f t="shared" si="336"/>
        <v>0</v>
      </c>
      <c r="Z942" s="414">
        <f t="shared" si="336"/>
        <v>0</v>
      </c>
      <c r="AA942" s="413">
        <f t="shared" si="336"/>
        <v>0</v>
      </c>
      <c r="AB942" s="424">
        <f t="shared" si="336"/>
        <v>0</v>
      </c>
      <c r="AC942" s="407">
        <f t="shared" si="336"/>
        <v>0</v>
      </c>
      <c r="AD942" s="942"/>
      <c r="AE942" s="1179"/>
      <c r="AF942" s="1180"/>
    </row>
    <row r="943" spans="1:32" ht="15" customHeight="1" outlineLevel="1" x14ac:dyDescent="0.2">
      <c r="A943" s="381">
        <v>263</v>
      </c>
      <c r="B943" s="666"/>
      <c r="C943" s="394"/>
      <c r="D943" s="394"/>
      <c r="E943" s="395"/>
      <c r="F943" s="1225" t="s">
        <v>124</v>
      </c>
      <c r="G943" s="1226"/>
      <c r="H943" s="1226"/>
      <c r="I943" s="1226"/>
      <c r="J943" s="1226"/>
      <c r="K943" s="1226"/>
      <c r="L943" s="1226"/>
      <c r="M943" s="408">
        <f t="shared" ref="M943:AB944" si="337">M167</f>
        <v>0</v>
      </c>
      <c r="N943" s="419">
        <f t="shared" si="337"/>
        <v>0</v>
      </c>
      <c r="O943" s="422">
        <f t="shared" si="337"/>
        <v>0</v>
      </c>
      <c r="P943" s="422">
        <f t="shared" si="337"/>
        <v>0</v>
      </c>
      <c r="Q943" s="423">
        <f t="shared" si="337"/>
        <v>0</v>
      </c>
      <c r="R943" s="419">
        <f t="shared" si="337"/>
        <v>0</v>
      </c>
      <c r="S943" s="422">
        <f t="shared" si="337"/>
        <v>0</v>
      </c>
      <c r="T943" s="422">
        <f t="shared" si="337"/>
        <v>0</v>
      </c>
      <c r="U943" s="422">
        <f t="shared" si="337"/>
        <v>0</v>
      </c>
      <c r="V943" s="422">
        <f t="shared" si="337"/>
        <v>0</v>
      </c>
      <c r="W943" s="422">
        <f t="shared" si="337"/>
        <v>0</v>
      </c>
      <c r="X943" s="422">
        <f t="shared" si="337"/>
        <v>0</v>
      </c>
      <c r="Y943" s="422">
        <f t="shared" si="337"/>
        <v>0</v>
      </c>
      <c r="Z943" s="422">
        <f t="shared" si="337"/>
        <v>0</v>
      </c>
      <c r="AA943" s="422">
        <f t="shared" si="337"/>
        <v>0</v>
      </c>
      <c r="AB943" s="422">
        <f t="shared" si="337"/>
        <v>0</v>
      </c>
      <c r="AC943" s="408">
        <f t="shared" ref="AC943:AC944" si="338">M943-SUM(N943:AB943)</f>
        <v>0</v>
      </c>
      <c r="AD943" s="1181"/>
      <c r="AE943" s="1182"/>
      <c r="AF943" s="1183"/>
    </row>
    <row r="944" spans="1:32" ht="15" customHeight="1" outlineLevel="1" x14ac:dyDescent="0.2">
      <c r="A944" s="381">
        <v>264</v>
      </c>
      <c r="B944" s="666"/>
      <c r="C944" s="394"/>
      <c r="D944" s="394"/>
      <c r="E944" s="395"/>
      <c r="F944" s="1227" t="s">
        <v>571</v>
      </c>
      <c r="G944" s="1228"/>
      <c r="H944" s="1228"/>
      <c r="I944" s="1228"/>
      <c r="J944" s="1228"/>
      <c r="K944" s="1228"/>
      <c r="L944" s="1228"/>
      <c r="M944" s="408">
        <f t="shared" si="337"/>
        <v>0</v>
      </c>
      <c r="N944" s="419">
        <f t="shared" si="337"/>
        <v>0</v>
      </c>
      <c r="O944" s="422">
        <f t="shared" si="337"/>
        <v>0</v>
      </c>
      <c r="P944" s="422">
        <f t="shared" si="337"/>
        <v>0</v>
      </c>
      <c r="Q944" s="423">
        <f t="shared" si="337"/>
        <v>0</v>
      </c>
      <c r="R944" s="419">
        <f t="shared" si="337"/>
        <v>0</v>
      </c>
      <c r="S944" s="422">
        <f t="shared" si="337"/>
        <v>0</v>
      </c>
      <c r="T944" s="422">
        <f t="shared" si="337"/>
        <v>0</v>
      </c>
      <c r="U944" s="422">
        <f t="shared" si="337"/>
        <v>0</v>
      </c>
      <c r="V944" s="422">
        <f t="shared" si="337"/>
        <v>0</v>
      </c>
      <c r="W944" s="422">
        <f t="shared" si="337"/>
        <v>0</v>
      </c>
      <c r="X944" s="422">
        <f t="shared" si="337"/>
        <v>0</v>
      </c>
      <c r="Y944" s="422">
        <f t="shared" si="337"/>
        <v>0</v>
      </c>
      <c r="Z944" s="422">
        <f t="shared" si="337"/>
        <v>0</v>
      </c>
      <c r="AA944" s="422">
        <f t="shared" si="337"/>
        <v>0</v>
      </c>
      <c r="AB944" s="422">
        <f t="shared" si="337"/>
        <v>0</v>
      </c>
      <c r="AC944" s="408">
        <f t="shared" si="338"/>
        <v>0</v>
      </c>
      <c r="AD944" s="1181"/>
      <c r="AE944" s="1182"/>
      <c r="AF944" s="1183"/>
    </row>
    <row r="945" spans="1:32" ht="15" customHeight="1" outlineLevel="1" x14ac:dyDescent="0.2">
      <c r="A945" s="381">
        <v>265</v>
      </c>
      <c r="B945" s="666"/>
      <c r="C945" s="394"/>
      <c r="D945" s="394"/>
      <c r="E945" s="1223" t="s">
        <v>119</v>
      </c>
      <c r="F945" s="1224"/>
      <c r="G945" s="1224"/>
      <c r="H945" s="1224"/>
      <c r="I945" s="1224"/>
      <c r="J945" s="1224"/>
      <c r="K945" s="1224"/>
      <c r="L945" s="1224"/>
      <c r="M945" s="407">
        <f>SUBTOTAL(9,M946:M948)</f>
        <v>0</v>
      </c>
      <c r="N945" s="410">
        <f t="shared" ref="N945" si="339">SUBTOTAL(9,N946:N948)</f>
        <v>0</v>
      </c>
      <c r="O945" s="414">
        <f t="shared" ref="O945" si="340">SUBTOTAL(9,O946:O948)</f>
        <v>0</v>
      </c>
      <c r="P945" s="413">
        <f t="shared" ref="P945" si="341">SUBTOTAL(9,P946:P948)</f>
        <v>0</v>
      </c>
      <c r="Q945" s="415">
        <f t="shared" ref="Q945" si="342">SUBTOTAL(9,Q946:Q948)</f>
        <v>0</v>
      </c>
      <c r="R945" s="410">
        <f t="shared" ref="R945" si="343">SUBTOTAL(9,R946:R948)</f>
        <v>0</v>
      </c>
      <c r="S945" s="413">
        <f t="shared" ref="S945" si="344">SUBTOTAL(9,S946:S948)</f>
        <v>0</v>
      </c>
      <c r="T945" s="414">
        <f t="shared" ref="T945" si="345">SUBTOTAL(9,T946:T948)</f>
        <v>0</v>
      </c>
      <c r="U945" s="413">
        <f t="shared" ref="U945" si="346">SUBTOTAL(9,U946:U948)</f>
        <v>0</v>
      </c>
      <c r="V945" s="414">
        <f t="shared" ref="V945" si="347">SUBTOTAL(9,V946:V948)</f>
        <v>0</v>
      </c>
      <c r="W945" s="413">
        <f t="shared" ref="W945" si="348">SUBTOTAL(9,W946:W948)</f>
        <v>0</v>
      </c>
      <c r="X945" s="414">
        <f t="shared" ref="X945" si="349">SUBTOTAL(9,X946:X948)</f>
        <v>0</v>
      </c>
      <c r="Y945" s="413">
        <f t="shared" ref="Y945" si="350">SUBTOTAL(9,Y946:Y948)</f>
        <v>0</v>
      </c>
      <c r="Z945" s="414">
        <f t="shared" ref="Z945" si="351">SUBTOTAL(9,Z946:Z948)</f>
        <v>0</v>
      </c>
      <c r="AA945" s="413">
        <f t="shared" ref="AA945" si="352">SUBTOTAL(9,AA946:AA948)</f>
        <v>0</v>
      </c>
      <c r="AB945" s="424">
        <f t="shared" ref="AB945:AC945" si="353">SUBTOTAL(9,AB946:AB948)</f>
        <v>0</v>
      </c>
      <c r="AC945" s="407">
        <f t="shared" si="353"/>
        <v>0</v>
      </c>
      <c r="AD945" s="1181"/>
      <c r="AE945" s="1182"/>
      <c r="AF945" s="1183"/>
    </row>
    <row r="946" spans="1:32" ht="15" customHeight="1" outlineLevel="1" x14ac:dyDescent="0.2">
      <c r="A946" s="381">
        <v>266</v>
      </c>
      <c r="B946" s="666"/>
      <c r="C946" s="394"/>
      <c r="D946" s="394"/>
      <c r="E946" s="395"/>
      <c r="F946" s="1225" t="s">
        <v>116</v>
      </c>
      <c r="G946" s="1226"/>
      <c r="H946" s="1226"/>
      <c r="I946" s="1226"/>
      <c r="J946" s="1226"/>
      <c r="K946" s="1226"/>
      <c r="L946" s="1226"/>
      <c r="M946" s="408">
        <f t="shared" ref="M946:AB948" si="354">M170</f>
        <v>0</v>
      </c>
      <c r="N946" s="419">
        <f t="shared" si="354"/>
        <v>0</v>
      </c>
      <c r="O946" s="422">
        <f t="shared" si="354"/>
        <v>0</v>
      </c>
      <c r="P946" s="422">
        <f t="shared" si="354"/>
        <v>0</v>
      </c>
      <c r="Q946" s="423">
        <f t="shared" si="354"/>
        <v>0</v>
      </c>
      <c r="R946" s="419">
        <f t="shared" si="354"/>
        <v>0</v>
      </c>
      <c r="S946" s="422">
        <f t="shared" si="354"/>
        <v>0</v>
      </c>
      <c r="T946" s="422">
        <f t="shared" si="354"/>
        <v>0</v>
      </c>
      <c r="U946" s="422">
        <f t="shared" si="354"/>
        <v>0</v>
      </c>
      <c r="V946" s="422">
        <f t="shared" si="354"/>
        <v>0</v>
      </c>
      <c r="W946" s="422">
        <f t="shared" si="354"/>
        <v>0</v>
      </c>
      <c r="X946" s="422">
        <f t="shared" si="354"/>
        <v>0</v>
      </c>
      <c r="Y946" s="422">
        <f t="shared" si="354"/>
        <v>0</v>
      </c>
      <c r="Z946" s="422">
        <f t="shared" si="354"/>
        <v>0</v>
      </c>
      <c r="AA946" s="422">
        <f t="shared" si="354"/>
        <v>0</v>
      </c>
      <c r="AB946" s="422">
        <f t="shared" si="354"/>
        <v>0</v>
      </c>
      <c r="AC946" s="408">
        <f t="shared" ref="AC946:AC948" si="355">M946-SUM(N946:AB946)</f>
        <v>0</v>
      </c>
      <c r="AD946" s="1181"/>
      <c r="AE946" s="1182"/>
      <c r="AF946" s="1183"/>
    </row>
    <row r="947" spans="1:32" ht="15" customHeight="1" outlineLevel="1" x14ac:dyDescent="0.2">
      <c r="A947" s="381">
        <v>267</v>
      </c>
      <c r="B947" s="666"/>
      <c r="C947" s="394"/>
      <c r="D947" s="394"/>
      <c r="E947" s="395"/>
      <c r="F947" s="1209" t="s">
        <v>567</v>
      </c>
      <c r="G947" s="1210"/>
      <c r="H947" s="1210"/>
      <c r="I947" s="1210"/>
      <c r="J947" s="1210"/>
      <c r="K947" s="1210"/>
      <c r="L947" s="1210"/>
      <c r="M947" s="408">
        <f t="shared" si="354"/>
        <v>0</v>
      </c>
      <c r="N947" s="419">
        <f t="shared" si="354"/>
        <v>0</v>
      </c>
      <c r="O947" s="422">
        <f t="shared" si="354"/>
        <v>0</v>
      </c>
      <c r="P947" s="422">
        <f t="shared" si="354"/>
        <v>0</v>
      </c>
      <c r="Q947" s="423">
        <f t="shared" si="354"/>
        <v>0</v>
      </c>
      <c r="R947" s="419">
        <f t="shared" si="354"/>
        <v>0</v>
      </c>
      <c r="S947" s="422">
        <f t="shared" si="354"/>
        <v>0</v>
      </c>
      <c r="T947" s="422">
        <f t="shared" si="354"/>
        <v>0</v>
      </c>
      <c r="U947" s="422">
        <f t="shared" si="354"/>
        <v>0</v>
      </c>
      <c r="V947" s="422">
        <f t="shared" si="354"/>
        <v>0</v>
      </c>
      <c r="W947" s="422">
        <f t="shared" si="354"/>
        <v>0</v>
      </c>
      <c r="X947" s="422">
        <f t="shared" si="354"/>
        <v>0</v>
      </c>
      <c r="Y947" s="422">
        <f t="shared" si="354"/>
        <v>0</v>
      </c>
      <c r="Z947" s="422">
        <f t="shared" si="354"/>
        <v>0</v>
      </c>
      <c r="AA947" s="422">
        <f t="shared" si="354"/>
        <v>0</v>
      </c>
      <c r="AB947" s="422">
        <f t="shared" si="354"/>
        <v>0</v>
      </c>
      <c r="AC947" s="408">
        <f t="shared" si="355"/>
        <v>0</v>
      </c>
      <c r="AD947" s="1181"/>
      <c r="AE947" s="1182"/>
      <c r="AF947" s="1183"/>
    </row>
    <row r="948" spans="1:32" ht="27.75" customHeight="1" outlineLevel="1" x14ac:dyDescent="0.2">
      <c r="A948" s="381">
        <v>268</v>
      </c>
      <c r="B948" s="666"/>
      <c r="C948" s="394"/>
      <c r="D948" s="394"/>
      <c r="E948" s="395"/>
      <c r="F948" s="1227" t="s">
        <v>431</v>
      </c>
      <c r="G948" s="1228"/>
      <c r="H948" s="1228"/>
      <c r="I948" s="1228"/>
      <c r="J948" s="1228"/>
      <c r="K948" s="1228"/>
      <c r="L948" s="1228"/>
      <c r="M948" s="408">
        <f t="shared" si="354"/>
        <v>0</v>
      </c>
      <c r="N948" s="419">
        <f t="shared" si="354"/>
        <v>0</v>
      </c>
      <c r="O948" s="422">
        <f t="shared" si="354"/>
        <v>0</v>
      </c>
      <c r="P948" s="422">
        <f t="shared" si="354"/>
        <v>0</v>
      </c>
      <c r="Q948" s="423">
        <f t="shared" si="354"/>
        <v>0</v>
      </c>
      <c r="R948" s="419">
        <f t="shared" si="354"/>
        <v>0</v>
      </c>
      <c r="S948" s="422">
        <f t="shared" si="354"/>
        <v>0</v>
      </c>
      <c r="T948" s="422">
        <f t="shared" si="354"/>
        <v>0</v>
      </c>
      <c r="U948" s="422">
        <f t="shared" si="354"/>
        <v>0</v>
      </c>
      <c r="V948" s="422">
        <f t="shared" si="354"/>
        <v>0</v>
      </c>
      <c r="W948" s="422">
        <f t="shared" si="354"/>
        <v>0</v>
      </c>
      <c r="X948" s="422">
        <f t="shared" si="354"/>
        <v>0</v>
      </c>
      <c r="Y948" s="422">
        <f t="shared" si="354"/>
        <v>0</v>
      </c>
      <c r="Z948" s="422">
        <f t="shared" si="354"/>
        <v>0</v>
      </c>
      <c r="AA948" s="422">
        <f t="shared" si="354"/>
        <v>0</v>
      </c>
      <c r="AB948" s="422">
        <f t="shared" si="354"/>
        <v>0</v>
      </c>
      <c r="AC948" s="408">
        <f t="shared" si="355"/>
        <v>0</v>
      </c>
      <c r="AD948" s="1181"/>
      <c r="AE948" s="1182"/>
      <c r="AF948" s="1183"/>
    </row>
    <row r="949" spans="1:32" ht="15" customHeight="1" outlineLevel="1" x14ac:dyDescent="0.2">
      <c r="A949" s="381">
        <v>269</v>
      </c>
      <c r="B949" s="666"/>
      <c r="C949" s="394"/>
      <c r="D949" s="394"/>
      <c r="E949" s="1223" t="s">
        <v>120</v>
      </c>
      <c r="F949" s="1224"/>
      <c r="G949" s="1224"/>
      <c r="H949" s="1224"/>
      <c r="I949" s="1224"/>
      <c r="J949" s="1224"/>
      <c r="K949" s="1224"/>
      <c r="L949" s="1224"/>
      <c r="M949" s="407">
        <f>SUBTOTAL(9,M950:M951)</f>
        <v>0</v>
      </c>
      <c r="N949" s="410">
        <f t="shared" ref="N949:AC949" si="356">SUBTOTAL(9,N950:N951)</f>
        <v>0</v>
      </c>
      <c r="O949" s="414">
        <f t="shared" si="356"/>
        <v>0</v>
      </c>
      <c r="P949" s="413">
        <f t="shared" si="356"/>
        <v>0</v>
      </c>
      <c r="Q949" s="415">
        <f t="shared" si="356"/>
        <v>0</v>
      </c>
      <c r="R949" s="410">
        <f t="shared" si="356"/>
        <v>0</v>
      </c>
      <c r="S949" s="413">
        <f t="shared" si="356"/>
        <v>0</v>
      </c>
      <c r="T949" s="414">
        <f t="shared" si="356"/>
        <v>0</v>
      </c>
      <c r="U949" s="413">
        <f t="shared" si="356"/>
        <v>0</v>
      </c>
      <c r="V949" s="414">
        <f t="shared" si="356"/>
        <v>0</v>
      </c>
      <c r="W949" s="413">
        <f t="shared" si="356"/>
        <v>0</v>
      </c>
      <c r="X949" s="414">
        <f t="shared" si="356"/>
        <v>0</v>
      </c>
      <c r="Y949" s="413">
        <f t="shared" si="356"/>
        <v>0</v>
      </c>
      <c r="Z949" s="414">
        <f t="shared" si="356"/>
        <v>0</v>
      </c>
      <c r="AA949" s="413">
        <f t="shared" si="356"/>
        <v>0</v>
      </c>
      <c r="AB949" s="424">
        <f t="shared" si="356"/>
        <v>0</v>
      </c>
      <c r="AC949" s="407">
        <f t="shared" si="356"/>
        <v>0</v>
      </c>
      <c r="AD949" s="1181"/>
      <c r="AE949" s="1182"/>
      <c r="AF949" s="1183"/>
    </row>
    <row r="950" spans="1:32" ht="15" customHeight="1" outlineLevel="1" x14ac:dyDescent="0.2">
      <c r="A950" s="381">
        <v>270</v>
      </c>
      <c r="B950" s="666"/>
      <c r="C950" s="394"/>
      <c r="D950" s="394"/>
      <c r="E950" s="395"/>
      <c r="F950" s="1225" t="s">
        <v>117</v>
      </c>
      <c r="G950" s="1226"/>
      <c r="H950" s="1226"/>
      <c r="I950" s="1226"/>
      <c r="J950" s="1226"/>
      <c r="K950" s="1226"/>
      <c r="L950" s="1226"/>
      <c r="M950" s="408">
        <f t="shared" ref="M950:AB951" si="357">M174</f>
        <v>0</v>
      </c>
      <c r="N950" s="419">
        <f t="shared" si="357"/>
        <v>0</v>
      </c>
      <c r="O950" s="422">
        <f t="shared" si="357"/>
        <v>0</v>
      </c>
      <c r="P950" s="422">
        <f t="shared" si="357"/>
        <v>0</v>
      </c>
      <c r="Q950" s="423">
        <f t="shared" si="357"/>
        <v>0</v>
      </c>
      <c r="R950" s="419">
        <f t="shared" si="357"/>
        <v>0</v>
      </c>
      <c r="S950" s="422">
        <f t="shared" si="357"/>
        <v>0</v>
      </c>
      <c r="T950" s="422">
        <f t="shared" si="357"/>
        <v>0</v>
      </c>
      <c r="U950" s="422">
        <f t="shared" si="357"/>
        <v>0</v>
      </c>
      <c r="V950" s="422">
        <f t="shared" si="357"/>
        <v>0</v>
      </c>
      <c r="W950" s="422">
        <f t="shared" si="357"/>
        <v>0</v>
      </c>
      <c r="X950" s="422">
        <f t="shared" si="357"/>
        <v>0</v>
      </c>
      <c r="Y950" s="422">
        <f t="shared" si="357"/>
        <v>0</v>
      </c>
      <c r="Z950" s="422">
        <f t="shared" si="357"/>
        <v>0</v>
      </c>
      <c r="AA950" s="422">
        <f t="shared" si="357"/>
        <v>0</v>
      </c>
      <c r="AB950" s="422">
        <f t="shared" si="357"/>
        <v>0</v>
      </c>
      <c r="AC950" s="408">
        <f t="shared" ref="AC950:AC951" si="358">M950-SUM(N950:AB950)</f>
        <v>0</v>
      </c>
      <c r="AD950" s="1181"/>
      <c r="AE950" s="1182"/>
      <c r="AF950" s="1183"/>
    </row>
    <row r="951" spans="1:32" ht="15" customHeight="1" outlineLevel="1" x14ac:dyDescent="0.2">
      <c r="A951" s="381">
        <v>271</v>
      </c>
      <c r="B951" s="666"/>
      <c r="C951" s="394"/>
      <c r="D951" s="394"/>
      <c r="E951" s="395"/>
      <c r="F951" s="1227" t="s">
        <v>572</v>
      </c>
      <c r="G951" s="1228"/>
      <c r="H951" s="1228"/>
      <c r="I951" s="1228"/>
      <c r="J951" s="1228"/>
      <c r="K951" s="1228"/>
      <c r="L951" s="1228"/>
      <c r="M951" s="408">
        <f t="shared" si="357"/>
        <v>0</v>
      </c>
      <c r="N951" s="419">
        <f t="shared" si="357"/>
        <v>0</v>
      </c>
      <c r="O951" s="422">
        <f t="shared" si="357"/>
        <v>0</v>
      </c>
      <c r="P951" s="422">
        <f t="shared" si="357"/>
        <v>0</v>
      </c>
      <c r="Q951" s="423">
        <f t="shared" si="357"/>
        <v>0</v>
      </c>
      <c r="R951" s="419">
        <f t="shared" si="357"/>
        <v>0</v>
      </c>
      <c r="S951" s="422">
        <f t="shared" si="357"/>
        <v>0</v>
      </c>
      <c r="T951" s="422">
        <f t="shared" si="357"/>
        <v>0</v>
      </c>
      <c r="U951" s="422">
        <f t="shared" si="357"/>
        <v>0</v>
      </c>
      <c r="V951" s="422">
        <f t="shared" si="357"/>
        <v>0</v>
      </c>
      <c r="W951" s="422">
        <f t="shared" si="357"/>
        <v>0</v>
      </c>
      <c r="X951" s="422">
        <f t="shared" si="357"/>
        <v>0</v>
      </c>
      <c r="Y951" s="422">
        <f t="shared" si="357"/>
        <v>0</v>
      </c>
      <c r="Z951" s="422">
        <f t="shared" si="357"/>
        <v>0</v>
      </c>
      <c r="AA951" s="422">
        <f t="shared" si="357"/>
        <v>0</v>
      </c>
      <c r="AB951" s="422">
        <f t="shared" si="357"/>
        <v>0</v>
      </c>
      <c r="AC951" s="408">
        <f t="shared" si="358"/>
        <v>0</v>
      </c>
      <c r="AD951" s="1181"/>
      <c r="AE951" s="1182"/>
      <c r="AF951" s="1183"/>
    </row>
    <row r="952" spans="1:32" ht="15" customHeight="1" outlineLevel="1" x14ac:dyDescent="0.2">
      <c r="A952" s="381">
        <v>272</v>
      </c>
      <c r="B952" s="666"/>
      <c r="C952" s="394"/>
      <c r="D952" s="394"/>
      <c r="E952" s="1223" t="s">
        <v>121</v>
      </c>
      <c r="F952" s="1224"/>
      <c r="G952" s="1224"/>
      <c r="H952" s="1224"/>
      <c r="I952" s="1224"/>
      <c r="J952" s="1224"/>
      <c r="K952" s="1224"/>
      <c r="L952" s="1224"/>
      <c r="M952" s="407">
        <f>SUBTOTAL(9,M953:M955)</f>
        <v>0</v>
      </c>
      <c r="N952" s="410">
        <f t="shared" ref="N952" si="359">SUBTOTAL(9,N953:N955)</f>
        <v>0</v>
      </c>
      <c r="O952" s="414">
        <f t="shared" ref="O952" si="360">SUBTOTAL(9,O953:O955)</f>
        <v>0</v>
      </c>
      <c r="P952" s="413">
        <f t="shared" ref="P952" si="361">SUBTOTAL(9,P953:P955)</f>
        <v>0</v>
      </c>
      <c r="Q952" s="415">
        <f t="shared" ref="Q952" si="362">SUBTOTAL(9,Q953:Q955)</f>
        <v>0</v>
      </c>
      <c r="R952" s="410">
        <f t="shared" ref="R952" si="363">SUBTOTAL(9,R953:R955)</f>
        <v>0</v>
      </c>
      <c r="S952" s="413">
        <f t="shared" ref="S952" si="364">SUBTOTAL(9,S953:S955)</f>
        <v>0</v>
      </c>
      <c r="T952" s="414">
        <f t="shared" ref="T952" si="365">SUBTOTAL(9,T953:T955)</f>
        <v>0</v>
      </c>
      <c r="U952" s="413">
        <f t="shared" ref="U952" si="366">SUBTOTAL(9,U953:U955)</f>
        <v>0</v>
      </c>
      <c r="V952" s="414">
        <f t="shared" ref="V952" si="367">SUBTOTAL(9,V953:V955)</f>
        <v>0</v>
      </c>
      <c r="W952" s="413">
        <f t="shared" ref="W952" si="368">SUBTOTAL(9,W953:W955)</f>
        <v>0</v>
      </c>
      <c r="X952" s="414">
        <f t="shared" ref="X952" si="369">SUBTOTAL(9,X953:X955)</f>
        <v>0</v>
      </c>
      <c r="Y952" s="413">
        <f t="shared" ref="Y952" si="370">SUBTOTAL(9,Y953:Y955)</f>
        <v>0</v>
      </c>
      <c r="Z952" s="414">
        <f t="shared" ref="Z952" si="371">SUBTOTAL(9,Z953:Z955)</f>
        <v>0</v>
      </c>
      <c r="AA952" s="413">
        <f t="shared" ref="AA952" si="372">SUBTOTAL(9,AA953:AA955)</f>
        <v>0</v>
      </c>
      <c r="AB952" s="424">
        <f t="shared" ref="AB952" si="373">SUBTOTAL(9,AB953:AB955)</f>
        <v>0</v>
      </c>
      <c r="AC952" s="407">
        <f>SUBTOTAL(9,AC953:AC955)</f>
        <v>0</v>
      </c>
      <c r="AD952" s="1181"/>
      <c r="AE952" s="1182"/>
      <c r="AF952" s="1183"/>
    </row>
    <row r="953" spans="1:32" ht="15" customHeight="1" outlineLevel="1" x14ac:dyDescent="0.2">
      <c r="A953" s="381">
        <v>273</v>
      </c>
      <c r="B953" s="666"/>
      <c r="C953" s="394"/>
      <c r="D953" s="394"/>
      <c r="E953" s="395"/>
      <c r="F953" s="1225" t="s">
        <v>122</v>
      </c>
      <c r="G953" s="1226"/>
      <c r="H953" s="1226"/>
      <c r="I953" s="1226"/>
      <c r="J953" s="1226"/>
      <c r="K953" s="1226"/>
      <c r="L953" s="1226"/>
      <c r="M953" s="408">
        <f t="shared" ref="M953:AB955" si="374">M177</f>
        <v>0</v>
      </c>
      <c r="N953" s="419">
        <f t="shared" si="374"/>
        <v>0</v>
      </c>
      <c r="O953" s="422">
        <f t="shared" si="374"/>
        <v>0</v>
      </c>
      <c r="P953" s="422">
        <f t="shared" si="374"/>
        <v>0</v>
      </c>
      <c r="Q953" s="423">
        <f t="shared" si="374"/>
        <v>0</v>
      </c>
      <c r="R953" s="419">
        <f t="shared" si="374"/>
        <v>0</v>
      </c>
      <c r="S953" s="422">
        <f t="shared" si="374"/>
        <v>0</v>
      </c>
      <c r="T953" s="422">
        <f t="shared" si="374"/>
        <v>0</v>
      </c>
      <c r="U953" s="422">
        <f t="shared" si="374"/>
        <v>0</v>
      </c>
      <c r="V953" s="422">
        <f t="shared" si="374"/>
        <v>0</v>
      </c>
      <c r="W953" s="422">
        <f t="shared" si="374"/>
        <v>0</v>
      </c>
      <c r="X953" s="422">
        <f t="shared" si="374"/>
        <v>0</v>
      </c>
      <c r="Y953" s="422">
        <f t="shared" si="374"/>
        <v>0</v>
      </c>
      <c r="Z953" s="422">
        <f t="shared" si="374"/>
        <v>0</v>
      </c>
      <c r="AA953" s="422">
        <f t="shared" si="374"/>
        <v>0</v>
      </c>
      <c r="AB953" s="422">
        <f t="shared" si="374"/>
        <v>0</v>
      </c>
      <c r="AC953" s="408">
        <f t="shared" ref="AC953:AC955" si="375">M953-SUM(N953:AB953)</f>
        <v>0</v>
      </c>
      <c r="AD953" s="1181"/>
      <c r="AE953" s="1182"/>
      <c r="AF953" s="1183"/>
    </row>
    <row r="954" spans="1:32" ht="15" customHeight="1" outlineLevel="1" x14ac:dyDescent="0.2">
      <c r="A954" s="381">
        <v>274</v>
      </c>
      <c r="B954" s="666"/>
      <c r="C954" s="394"/>
      <c r="D954" s="394"/>
      <c r="E954" s="395"/>
      <c r="F954" s="1209" t="s">
        <v>573</v>
      </c>
      <c r="G954" s="1210"/>
      <c r="H954" s="1210"/>
      <c r="I954" s="1210"/>
      <c r="J954" s="1210"/>
      <c r="K954" s="1210"/>
      <c r="L954" s="1210"/>
      <c r="M954" s="408">
        <f t="shared" si="374"/>
        <v>0</v>
      </c>
      <c r="N954" s="419">
        <f t="shared" si="374"/>
        <v>0</v>
      </c>
      <c r="O954" s="422">
        <f t="shared" si="374"/>
        <v>0</v>
      </c>
      <c r="P954" s="422">
        <f t="shared" si="374"/>
        <v>0</v>
      </c>
      <c r="Q954" s="423">
        <f t="shared" si="374"/>
        <v>0</v>
      </c>
      <c r="R954" s="419">
        <f t="shared" si="374"/>
        <v>0</v>
      </c>
      <c r="S954" s="422">
        <f t="shared" si="374"/>
        <v>0</v>
      </c>
      <c r="T954" s="422">
        <f t="shared" si="374"/>
        <v>0</v>
      </c>
      <c r="U954" s="422">
        <f t="shared" si="374"/>
        <v>0</v>
      </c>
      <c r="V954" s="422">
        <f t="shared" si="374"/>
        <v>0</v>
      </c>
      <c r="W954" s="422">
        <f t="shared" si="374"/>
        <v>0</v>
      </c>
      <c r="X954" s="422">
        <f t="shared" si="374"/>
        <v>0</v>
      </c>
      <c r="Y954" s="422">
        <f t="shared" si="374"/>
        <v>0</v>
      </c>
      <c r="Z954" s="422">
        <f t="shared" si="374"/>
        <v>0</v>
      </c>
      <c r="AA954" s="422">
        <f t="shared" si="374"/>
        <v>0</v>
      </c>
      <c r="AB954" s="422">
        <f t="shared" si="374"/>
        <v>0</v>
      </c>
      <c r="AC954" s="408">
        <f t="shared" si="375"/>
        <v>0</v>
      </c>
      <c r="AD954" s="1181"/>
      <c r="AE954" s="1182"/>
      <c r="AF954" s="1183"/>
    </row>
    <row r="955" spans="1:32" ht="27.75" customHeight="1" outlineLevel="1" x14ac:dyDescent="0.2">
      <c r="A955" s="381">
        <v>275</v>
      </c>
      <c r="B955" s="659"/>
      <c r="C955" s="757"/>
      <c r="D955" s="757"/>
      <c r="E955" s="758"/>
      <c r="F955" s="1209" t="s">
        <v>432</v>
      </c>
      <c r="G955" s="1210"/>
      <c r="H955" s="1210"/>
      <c r="I955" s="1210"/>
      <c r="J955" s="1210"/>
      <c r="K955" s="1210"/>
      <c r="L955" s="1210"/>
      <c r="M955" s="408">
        <f t="shared" si="374"/>
        <v>0</v>
      </c>
      <c r="N955" s="419">
        <f t="shared" si="374"/>
        <v>0</v>
      </c>
      <c r="O955" s="422">
        <f t="shared" si="374"/>
        <v>0</v>
      </c>
      <c r="P955" s="422">
        <f t="shared" si="374"/>
        <v>0</v>
      </c>
      <c r="Q955" s="423">
        <f t="shared" si="374"/>
        <v>0</v>
      </c>
      <c r="R955" s="419">
        <f t="shared" si="374"/>
        <v>0</v>
      </c>
      <c r="S955" s="422">
        <f t="shared" si="374"/>
        <v>0</v>
      </c>
      <c r="T955" s="422">
        <f t="shared" si="374"/>
        <v>0</v>
      </c>
      <c r="U955" s="422">
        <f t="shared" si="374"/>
        <v>0</v>
      </c>
      <c r="V955" s="422">
        <f t="shared" si="374"/>
        <v>0</v>
      </c>
      <c r="W955" s="422">
        <f t="shared" si="374"/>
        <v>0</v>
      </c>
      <c r="X955" s="422">
        <f t="shared" si="374"/>
        <v>0</v>
      </c>
      <c r="Y955" s="422">
        <f t="shared" si="374"/>
        <v>0</v>
      </c>
      <c r="Z955" s="422">
        <f t="shared" si="374"/>
        <v>0</v>
      </c>
      <c r="AA955" s="422">
        <f t="shared" si="374"/>
        <v>0</v>
      </c>
      <c r="AB955" s="422">
        <f t="shared" si="374"/>
        <v>0</v>
      </c>
      <c r="AC955" s="408">
        <f t="shared" si="375"/>
        <v>0</v>
      </c>
      <c r="AD955" s="1184"/>
      <c r="AE955" s="1185"/>
      <c r="AF955" s="1186"/>
    </row>
    <row r="956" spans="1:32" ht="15" customHeight="1" outlineLevel="1" x14ac:dyDescent="0.2">
      <c r="A956" s="381">
        <v>276</v>
      </c>
      <c r="B956" s="661"/>
      <c r="C956" s="759"/>
      <c r="D956" s="759"/>
      <c r="E956" s="1223" t="s">
        <v>546</v>
      </c>
      <c r="F956" s="1224"/>
      <c r="G956" s="1224"/>
      <c r="H956" s="1224"/>
      <c r="I956" s="1224"/>
      <c r="J956" s="1224"/>
      <c r="K956" s="1224"/>
      <c r="L956" s="1224"/>
      <c r="M956" s="407">
        <f>SUBTOTAL(9,M957:M958)</f>
        <v>0</v>
      </c>
      <c r="N956" s="410">
        <f t="shared" ref="N956:AC956" si="376">SUBTOTAL(9,N957:N958)</f>
        <v>0</v>
      </c>
      <c r="O956" s="414">
        <f t="shared" si="376"/>
        <v>0</v>
      </c>
      <c r="P956" s="413">
        <f t="shared" si="376"/>
        <v>0</v>
      </c>
      <c r="Q956" s="415">
        <f t="shared" si="376"/>
        <v>0</v>
      </c>
      <c r="R956" s="410">
        <f t="shared" si="376"/>
        <v>0</v>
      </c>
      <c r="S956" s="413">
        <f t="shared" si="376"/>
        <v>0</v>
      </c>
      <c r="T956" s="414">
        <f t="shared" si="376"/>
        <v>0</v>
      </c>
      <c r="U956" s="413">
        <f t="shared" si="376"/>
        <v>0</v>
      </c>
      <c r="V956" s="414">
        <f t="shared" si="376"/>
        <v>0</v>
      </c>
      <c r="W956" s="413">
        <f t="shared" si="376"/>
        <v>0</v>
      </c>
      <c r="X956" s="414">
        <f t="shared" si="376"/>
        <v>0</v>
      </c>
      <c r="Y956" s="413">
        <f t="shared" si="376"/>
        <v>0</v>
      </c>
      <c r="Z956" s="414">
        <f t="shared" si="376"/>
        <v>0</v>
      </c>
      <c r="AA956" s="413">
        <f t="shared" si="376"/>
        <v>0</v>
      </c>
      <c r="AB956" s="424">
        <f t="shared" si="376"/>
        <v>0</v>
      </c>
      <c r="AC956" s="407">
        <f t="shared" si="376"/>
        <v>0</v>
      </c>
      <c r="AD956" s="897"/>
      <c r="AE956" s="898"/>
      <c r="AF956" s="899"/>
    </row>
    <row r="957" spans="1:32" ht="27.75" customHeight="1" outlineLevel="1" x14ac:dyDescent="0.2">
      <c r="A957" s="381">
        <v>277</v>
      </c>
      <c r="B957" s="666"/>
      <c r="C957" s="394"/>
      <c r="D957" s="394"/>
      <c r="E957" s="395"/>
      <c r="F957" s="1225" t="s">
        <v>547</v>
      </c>
      <c r="G957" s="1226"/>
      <c r="H957" s="1226"/>
      <c r="I957" s="1226"/>
      <c r="J957" s="1226"/>
      <c r="K957" s="1226"/>
      <c r="L957" s="1226"/>
      <c r="M957" s="408">
        <f t="shared" ref="M957:AB958" si="377">M181</f>
        <v>0</v>
      </c>
      <c r="N957" s="419">
        <f t="shared" si="377"/>
        <v>0</v>
      </c>
      <c r="O957" s="422">
        <f t="shared" si="377"/>
        <v>0</v>
      </c>
      <c r="P957" s="422">
        <f t="shared" si="377"/>
        <v>0</v>
      </c>
      <c r="Q957" s="423">
        <f t="shared" si="377"/>
        <v>0</v>
      </c>
      <c r="R957" s="419">
        <f t="shared" si="377"/>
        <v>0</v>
      </c>
      <c r="S957" s="422">
        <f t="shared" si="377"/>
        <v>0</v>
      </c>
      <c r="T957" s="422">
        <f t="shared" si="377"/>
        <v>0</v>
      </c>
      <c r="U957" s="422">
        <f t="shared" si="377"/>
        <v>0</v>
      </c>
      <c r="V957" s="422">
        <f t="shared" si="377"/>
        <v>0</v>
      </c>
      <c r="W957" s="422">
        <f t="shared" si="377"/>
        <v>0</v>
      </c>
      <c r="X957" s="422">
        <f t="shared" si="377"/>
        <v>0</v>
      </c>
      <c r="Y957" s="422">
        <f t="shared" si="377"/>
        <v>0</v>
      </c>
      <c r="Z957" s="422">
        <f t="shared" si="377"/>
        <v>0</v>
      </c>
      <c r="AA957" s="422">
        <f t="shared" si="377"/>
        <v>0</v>
      </c>
      <c r="AB957" s="422">
        <f t="shared" si="377"/>
        <v>0</v>
      </c>
      <c r="AC957" s="408">
        <f t="shared" ref="AC957:AC958" si="378">M957-SUM(N957:AB957)</f>
        <v>0</v>
      </c>
      <c r="AD957" s="900"/>
      <c r="AE957" s="901"/>
      <c r="AF957" s="902"/>
    </row>
    <row r="958" spans="1:32" ht="15" customHeight="1" outlineLevel="1" x14ac:dyDescent="0.2">
      <c r="A958" s="381">
        <v>278</v>
      </c>
      <c r="B958" s="666"/>
      <c r="C958" s="394"/>
      <c r="D958" s="394"/>
      <c r="E958" s="395"/>
      <c r="F958" s="1227" t="s">
        <v>570</v>
      </c>
      <c r="G958" s="1228"/>
      <c r="H958" s="1228"/>
      <c r="I958" s="1228"/>
      <c r="J958" s="1228"/>
      <c r="K958" s="1228"/>
      <c r="L958" s="1228"/>
      <c r="M958" s="408">
        <f t="shared" si="377"/>
        <v>0</v>
      </c>
      <c r="N958" s="419">
        <f t="shared" si="377"/>
        <v>0</v>
      </c>
      <c r="O958" s="422">
        <f t="shared" si="377"/>
        <v>0</v>
      </c>
      <c r="P958" s="422">
        <f t="shared" si="377"/>
        <v>0</v>
      </c>
      <c r="Q958" s="423">
        <f t="shared" si="377"/>
        <v>0</v>
      </c>
      <c r="R958" s="419">
        <f t="shared" si="377"/>
        <v>0</v>
      </c>
      <c r="S958" s="422">
        <f t="shared" si="377"/>
        <v>0</v>
      </c>
      <c r="T958" s="422">
        <f t="shared" si="377"/>
        <v>0</v>
      </c>
      <c r="U958" s="422">
        <f t="shared" si="377"/>
        <v>0</v>
      </c>
      <c r="V958" s="422">
        <f t="shared" si="377"/>
        <v>0</v>
      </c>
      <c r="W958" s="422">
        <f t="shared" si="377"/>
        <v>0</v>
      </c>
      <c r="X958" s="422">
        <f t="shared" si="377"/>
        <v>0</v>
      </c>
      <c r="Y958" s="422">
        <f t="shared" si="377"/>
        <v>0</v>
      </c>
      <c r="Z958" s="422">
        <f t="shared" si="377"/>
        <v>0</v>
      </c>
      <c r="AA958" s="422">
        <f t="shared" si="377"/>
        <v>0</v>
      </c>
      <c r="AB958" s="422">
        <f t="shared" si="377"/>
        <v>0</v>
      </c>
      <c r="AC958" s="408">
        <f t="shared" si="378"/>
        <v>0</v>
      </c>
      <c r="AD958" s="900"/>
      <c r="AE958" s="901"/>
      <c r="AF958" s="902"/>
    </row>
    <row r="959" spans="1:32" ht="15" customHeight="1" outlineLevel="1" x14ac:dyDescent="0.2">
      <c r="A959" s="381">
        <v>279</v>
      </c>
      <c r="B959" s="666"/>
      <c r="C959" s="394"/>
      <c r="D959" s="394"/>
      <c r="E959" s="1223" t="s">
        <v>548</v>
      </c>
      <c r="F959" s="1224"/>
      <c r="G959" s="1224"/>
      <c r="H959" s="1224"/>
      <c r="I959" s="1224"/>
      <c r="J959" s="1224"/>
      <c r="K959" s="1224"/>
      <c r="L959" s="1224"/>
      <c r="M959" s="407">
        <f>SUBTOTAL(9,M960:M962)</f>
        <v>0</v>
      </c>
      <c r="N959" s="410">
        <f t="shared" ref="N959" si="379">SUBTOTAL(9,N960:N962)</f>
        <v>0</v>
      </c>
      <c r="O959" s="414">
        <f t="shared" ref="O959" si="380">SUBTOTAL(9,O960:O962)</f>
        <v>0</v>
      </c>
      <c r="P959" s="413">
        <f t="shared" ref="P959" si="381">SUBTOTAL(9,P960:P962)</f>
        <v>0</v>
      </c>
      <c r="Q959" s="415">
        <f t="shared" ref="Q959" si="382">SUBTOTAL(9,Q960:Q962)</f>
        <v>0</v>
      </c>
      <c r="R959" s="410">
        <f t="shared" ref="R959" si="383">SUBTOTAL(9,R960:R962)</f>
        <v>0</v>
      </c>
      <c r="S959" s="413">
        <f t="shared" ref="S959" si="384">SUBTOTAL(9,S960:S962)</f>
        <v>0</v>
      </c>
      <c r="T959" s="414">
        <f t="shared" ref="T959" si="385">SUBTOTAL(9,T960:T962)</f>
        <v>0</v>
      </c>
      <c r="U959" s="413">
        <f t="shared" ref="U959" si="386">SUBTOTAL(9,U960:U962)</f>
        <v>0</v>
      </c>
      <c r="V959" s="414">
        <f t="shared" ref="V959" si="387">SUBTOTAL(9,V960:V962)</f>
        <v>0</v>
      </c>
      <c r="W959" s="413">
        <f t="shared" ref="W959" si="388">SUBTOTAL(9,W960:W962)</f>
        <v>0</v>
      </c>
      <c r="X959" s="414">
        <f t="shared" ref="X959" si="389">SUBTOTAL(9,X960:X962)</f>
        <v>0</v>
      </c>
      <c r="Y959" s="413">
        <f t="shared" ref="Y959" si="390">SUBTOTAL(9,Y960:Y962)</f>
        <v>0</v>
      </c>
      <c r="Z959" s="414">
        <f t="shared" ref="Z959" si="391">SUBTOTAL(9,Z960:Z962)</f>
        <v>0</v>
      </c>
      <c r="AA959" s="413">
        <f t="shared" ref="AA959" si="392">SUBTOTAL(9,AA960:AA962)</f>
        <v>0</v>
      </c>
      <c r="AB959" s="424">
        <f t="shared" ref="AB959:AC959" si="393">SUBTOTAL(9,AB960:AB962)</f>
        <v>0</v>
      </c>
      <c r="AC959" s="407">
        <f t="shared" si="393"/>
        <v>0</v>
      </c>
      <c r="AD959" s="900"/>
      <c r="AE959" s="901"/>
      <c r="AF959" s="902"/>
    </row>
    <row r="960" spans="1:32" ht="15" customHeight="1" outlineLevel="1" x14ac:dyDescent="0.2">
      <c r="A960" s="381">
        <v>280</v>
      </c>
      <c r="B960" s="666"/>
      <c r="C960" s="394"/>
      <c r="D960" s="394"/>
      <c r="E960" s="395"/>
      <c r="F960" s="1225" t="s">
        <v>549</v>
      </c>
      <c r="G960" s="1226"/>
      <c r="H960" s="1226"/>
      <c r="I960" s="1226"/>
      <c r="J960" s="1226"/>
      <c r="K960" s="1226"/>
      <c r="L960" s="1226"/>
      <c r="M960" s="408">
        <f t="shared" ref="M960:AB962" si="394">M184</f>
        <v>0</v>
      </c>
      <c r="N960" s="419">
        <f t="shared" si="394"/>
        <v>0</v>
      </c>
      <c r="O960" s="422">
        <f t="shared" si="394"/>
        <v>0</v>
      </c>
      <c r="P960" s="422">
        <f t="shared" si="394"/>
        <v>0</v>
      </c>
      <c r="Q960" s="423">
        <f t="shared" si="394"/>
        <v>0</v>
      </c>
      <c r="R960" s="419">
        <f t="shared" si="394"/>
        <v>0</v>
      </c>
      <c r="S960" s="422">
        <f t="shared" si="394"/>
        <v>0</v>
      </c>
      <c r="T960" s="422">
        <f t="shared" si="394"/>
        <v>0</v>
      </c>
      <c r="U960" s="422">
        <f t="shared" si="394"/>
        <v>0</v>
      </c>
      <c r="V960" s="422">
        <f t="shared" si="394"/>
        <v>0</v>
      </c>
      <c r="W960" s="422">
        <f t="shared" si="394"/>
        <v>0</v>
      </c>
      <c r="X960" s="422">
        <f t="shared" si="394"/>
        <v>0</v>
      </c>
      <c r="Y960" s="422">
        <f t="shared" si="394"/>
        <v>0</v>
      </c>
      <c r="Z960" s="422">
        <f t="shared" si="394"/>
        <v>0</v>
      </c>
      <c r="AA960" s="422">
        <f t="shared" si="394"/>
        <v>0</v>
      </c>
      <c r="AB960" s="422">
        <f t="shared" si="394"/>
        <v>0</v>
      </c>
      <c r="AC960" s="408">
        <f t="shared" ref="AC960:AC962" si="395">M960-SUM(N960:AB960)</f>
        <v>0</v>
      </c>
      <c r="AD960" s="900"/>
      <c r="AE960" s="901"/>
      <c r="AF960" s="902"/>
    </row>
    <row r="961" spans="1:32" outlineLevel="1" x14ac:dyDescent="0.2">
      <c r="A961" s="381">
        <v>281</v>
      </c>
      <c r="B961" s="666"/>
      <c r="C961" s="667"/>
      <c r="D961" s="667"/>
      <c r="E961" s="667"/>
      <c r="F961" s="1209" t="s">
        <v>574</v>
      </c>
      <c r="G961" s="1210"/>
      <c r="H961" s="1210"/>
      <c r="I961" s="1210"/>
      <c r="J961" s="1210"/>
      <c r="K961" s="1210"/>
      <c r="L961" s="1210"/>
      <c r="M961" s="408">
        <f t="shared" si="394"/>
        <v>0</v>
      </c>
      <c r="N961" s="419">
        <f t="shared" si="394"/>
        <v>0</v>
      </c>
      <c r="O961" s="422">
        <f t="shared" si="394"/>
        <v>0</v>
      </c>
      <c r="P961" s="422">
        <f t="shared" si="394"/>
        <v>0</v>
      </c>
      <c r="Q961" s="423">
        <f t="shared" si="394"/>
        <v>0</v>
      </c>
      <c r="R961" s="419">
        <f t="shared" si="394"/>
        <v>0</v>
      </c>
      <c r="S961" s="422">
        <f t="shared" si="394"/>
        <v>0</v>
      </c>
      <c r="T961" s="422">
        <f t="shared" si="394"/>
        <v>0</v>
      </c>
      <c r="U961" s="422">
        <f t="shared" si="394"/>
        <v>0</v>
      </c>
      <c r="V961" s="422">
        <f t="shared" si="394"/>
        <v>0</v>
      </c>
      <c r="W961" s="422">
        <f t="shared" si="394"/>
        <v>0</v>
      </c>
      <c r="X961" s="422">
        <f t="shared" si="394"/>
        <v>0</v>
      </c>
      <c r="Y961" s="422">
        <f t="shared" si="394"/>
        <v>0</v>
      </c>
      <c r="Z961" s="422">
        <f t="shared" si="394"/>
        <v>0</v>
      </c>
      <c r="AA961" s="422">
        <f t="shared" si="394"/>
        <v>0</v>
      </c>
      <c r="AB961" s="422">
        <f t="shared" si="394"/>
        <v>0</v>
      </c>
      <c r="AC961" s="408">
        <f t="shared" si="395"/>
        <v>0</v>
      </c>
      <c r="AD961" s="900"/>
      <c r="AE961" s="901"/>
      <c r="AF961" s="902"/>
    </row>
    <row r="962" spans="1:32" ht="27.75" customHeight="1" outlineLevel="1" x14ac:dyDescent="0.2">
      <c r="A962" s="381">
        <v>282</v>
      </c>
      <c r="B962" s="666"/>
      <c r="C962" s="667"/>
      <c r="D962" s="667"/>
      <c r="E962" s="667"/>
      <c r="F962" s="1227" t="s">
        <v>566</v>
      </c>
      <c r="G962" s="1228"/>
      <c r="H962" s="1228"/>
      <c r="I962" s="1228"/>
      <c r="J962" s="1228"/>
      <c r="K962" s="1228"/>
      <c r="L962" s="1228"/>
      <c r="M962" s="408">
        <f t="shared" si="394"/>
        <v>0</v>
      </c>
      <c r="N962" s="419">
        <f t="shared" si="394"/>
        <v>0</v>
      </c>
      <c r="O962" s="422">
        <f t="shared" si="394"/>
        <v>0</v>
      </c>
      <c r="P962" s="422">
        <f t="shared" si="394"/>
        <v>0</v>
      </c>
      <c r="Q962" s="423">
        <f t="shared" si="394"/>
        <v>0</v>
      </c>
      <c r="R962" s="419">
        <f t="shared" si="394"/>
        <v>0</v>
      </c>
      <c r="S962" s="422">
        <f t="shared" si="394"/>
        <v>0</v>
      </c>
      <c r="T962" s="422">
        <f t="shared" si="394"/>
        <v>0</v>
      </c>
      <c r="U962" s="422">
        <f t="shared" si="394"/>
        <v>0</v>
      </c>
      <c r="V962" s="422">
        <f t="shared" si="394"/>
        <v>0</v>
      </c>
      <c r="W962" s="422">
        <f t="shared" si="394"/>
        <v>0</v>
      </c>
      <c r="X962" s="422">
        <f t="shared" si="394"/>
        <v>0</v>
      </c>
      <c r="Y962" s="422">
        <f t="shared" si="394"/>
        <v>0</v>
      </c>
      <c r="Z962" s="422">
        <f t="shared" si="394"/>
        <v>0</v>
      </c>
      <c r="AA962" s="422">
        <f t="shared" si="394"/>
        <v>0</v>
      </c>
      <c r="AB962" s="422">
        <f t="shared" si="394"/>
        <v>0</v>
      </c>
      <c r="AC962" s="408">
        <f t="shared" si="395"/>
        <v>0</v>
      </c>
      <c r="AD962" s="903"/>
      <c r="AE962" s="904"/>
      <c r="AF962" s="905"/>
    </row>
    <row r="963" spans="1:32" outlineLevel="1" x14ac:dyDescent="0.2">
      <c r="A963" s="381">
        <v>283</v>
      </c>
      <c r="B963" s="666"/>
      <c r="C963" s="667"/>
      <c r="D963" s="1222" t="s">
        <v>23</v>
      </c>
      <c r="E963" s="1100"/>
      <c r="F963" s="1100"/>
      <c r="G963" s="1100"/>
      <c r="H963" s="1100"/>
      <c r="I963" s="1100"/>
      <c r="J963" s="1100"/>
      <c r="K963" s="1100"/>
      <c r="L963" s="1100"/>
      <c r="M963" s="1100"/>
      <c r="N963" s="1100"/>
      <c r="O963" s="1100"/>
      <c r="P963" s="1100"/>
      <c r="Q963" s="1100"/>
      <c r="R963" s="1100"/>
      <c r="S963" s="1100"/>
      <c r="T963" s="1100"/>
      <c r="U963" s="1100"/>
      <c r="V963" s="1100"/>
      <c r="W963" s="1100"/>
      <c r="X963" s="1100"/>
      <c r="Y963" s="1100"/>
      <c r="Z963" s="1100"/>
      <c r="AA963" s="1100"/>
      <c r="AB963" s="1100"/>
      <c r="AC963" s="1100"/>
      <c r="AD963" s="1100"/>
      <c r="AE963" s="1100"/>
      <c r="AF963" s="1361"/>
    </row>
    <row r="964" spans="1:32" outlineLevel="1" x14ac:dyDescent="0.2">
      <c r="A964" s="381">
        <v>284</v>
      </c>
      <c r="B964" s="666"/>
      <c r="C964" s="667"/>
      <c r="D964" s="667"/>
      <c r="E964" s="1229" t="s">
        <v>126</v>
      </c>
      <c r="F964" s="1230"/>
      <c r="G964" s="1230"/>
      <c r="H964" s="1230"/>
      <c r="I964" s="1230"/>
      <c r="J964" s="1230"/>
      <c r="K964" s="1230"/>
      <c r="L964" s="1230"/>
      <c r="M964" s="407">
        <f>SUBTOTAL(9,M965:M966)</f>
        <v>0</v>
      </c>
      <c r="N964" s="410">
        <f t="shared" ref="N964:AC964" si="396">SUBTOTAL(9,N965:N966)</f>
        <v>0</v>
      </c>
      <c r="O964" s="414">
        <f t="shared" si="396"/>
        <v>0</v>
      </c>
      <c r="P964" s="413">
        <f t="shared" si="396"/>
        <v>0</v>
      </c>
      <c r="Q964" s="415">
        <f t="shared" si="396"/>
        <v>0</v>
      </c>
      <c r="R964" s="410">
        <f t="shared" si="396"/>
        <v>0</v>
      </c>
      <c r="S964" s="413">
        <f t="shared" si="396"/>
        <v>0</v>
      </c>
      <c r="T964" s="414">
        <f t="shared" si="396"/>
        <v>0</v>
      </c>
      <c r="U964" s="413">
        <f t="shared" si="396"/>
        <v>0</v>
      </c>
      <c r="V964" s="414">
        <f t="shared" si="396"/>
        <v>0</v>
      </c>
      <c r="W964" s="413">
        <f t="shared" si="396"/>
        <v>0</v>
      </c>
      <c r="X964" s="414">
        <f t="shared" si="396"/>
        <v>0</v>
      </c>
      <c r="Y964" s="413">
        <f t="shared" si="396"/>
        <v>0</v>
      </c>
      <c r="Z964" s="414">
        <f t="shared" si="396"/>
        <v>0</v>
      </c>
      <c r="AA964" s="413">
        <f t="shared" si="396"/>
        <v>0</v>
      </c>
      <c r="AB964" s="424">
        <f t="shared" si="396"/>
        <v>0</v>
      </c>
      <c r="AC964" s="407">
        <f t="shared" si="396"/>
        <v>0</v>
      </c>
      <c r="AD964" s="942"/>
      <c r="AE964" s="828"/>
      <c r="AF964" s="829"/>
    </row>
    <row r="965" spans="1:32" outlineLevel="1" x14ac:dyDescent="0.2">
      <c r="A965" s="381">
        <v>285</v>
      </c>
      <c r="B965" s="666"/>
      <c r="C965" s="667"/>
      <c r="D965" s="667"/>
      <c r="E965" s="667"/>
      <c r="F965" s="1225" t="s">
        <v>127</v>
      </c>
      <c r="G965" s="1226"/>
      <c r="H965" s="1226"/>
      <c r="I965" s="1226"/>
      <c r="J965" s="1226"/>
      <c r="K965" s="1226"/>
      <c r="L965" s="1226"/>
      <c r="M965" s="408">
        <f t="shared" ref="M965:AB966" si="397">M189</f>
        <v>0</v>
      </c>
      <c r="N965" s="419">
        <f t="shared" si="397"/>
        <v>0</v>
      </c>
      <c r="O965" s="422">
        <f t="shared" si="397"/>
        <v>0</v>
      </c>
      <c r="P965" s="422">
        <f t="shared" si="397"/>
        <v>0</v>
      </c>
      <c r="Q965" s="423">
        <f t="shared" si="397"/>
        <v>0</v>
      </c>
      <c r="R965" s="419">
        <f t="shared" si="397"/>
        <v>0</v>
      </c>
      <c r="S965" s="422">
        <f t="shared" si="397"/>
        <v>0</v>
      </c>
      <c r="T965" s="422">
        <f t="shared" si="397"/>
        <v>0</v>
      </c>
      <c r="U965" s="422">
        <f t="shared" si="397"/>
        <v>0</v>
      </c>
      <c r="V965" s="422">
        <f t="shared" si="397"/>
        <v>0</v>
      </c>
      <c r="W965" s="422">
        <f t="shared" si="397"/>
        <v>0</v>
      </c>
      <c r="X965" s="422">
        <f t="shared" si="397"/>
        <v>0</v>
      </c>
      <c r="Y965" s="422">
        <f t="shared" si="397"/>
        <v>0</v>
      </c>
      <c r="Z965" s="422">
        <f t="shared" si="397"/>
        <v>0</v>
      </c>
      <c r="AA965" s="422">
        <f t="shared" si="397"/>
        <v>0</v>
      </c>
      <c r="AB965" s="422">
        <f t="shared" si="397"/>
        <v>0</v>
      </c>
      <c r="AC965" s="408">
        <f t="shared" ref="AC965:AC966" si="398">M965-SUM(N965:AB965)</f>
        <v>0</v>
      </c>
      <c r="AD965" s="830"/>
      <c r="AE965" s="831"/>
      <c r="AF965" s="832"/>
    </row>
    <row r="966" spans="1:32" outlineLevel="1" x14ac:dyDescent="0.2">
      <c r="A966" s="381">
        <v>286</v>
      </c>
      <c r="B966" s="666"/>
      <c r="C966" s="667"/>
      <c r="D966" s="667"/>
      <c r="E966" s="667"/>
      <c r="F966" s="1227" t="s">
        <v>128</v>
      </c>
      <c r="G966" s="1228"/>
      <c r="H966" s="1228"/>
      <c r="I966" s="1228"/>
      <c r="J966" s="1228"/>
      <c r="K966" s="1228"/>
      <c r="L966" s="1228"/>
      <c r="M966" s="408">
        <f t="shared" si="397"/>
        <v>0</v>
      </c>
      <c r="N966" s="419">
        <f t="shared" si="397"/>
        <v>0</v>
      </c>
      <c r="O966" s="422">
        <f t="shared" si="397"/>
        <v>0</v>
      </c>
      <c r="P966" s="422">
        <f t="shared" si="397"/>
        <v>0</v>
      </c>
      <c r="Q966" s="423">
        <f t="shared" si="397"/>
        <v>0</v>
      </c>
      <c r="R966" s="419">
        <f t="shared" si="397"/>
        <v>0</v>
      </c>
      <c r="S966" s="422">
        <f t="shared" si="397"/>
        <v>0</v>
      </c>
      <c r="T966" s="422">
        <f t="shared" si="397"/>
        <v>0</v>
      </c>
      <c r="U966" s="422">
        <f t="shared" si="397"/>
        <v>0</v>
      </c>
      <c r="V966" s="422">
        <f t="shared" si="397"/>
        <v>0</v>
      </c>
      <c r="W966" s="422">
        <f t="shared" si="397"/>
        <v>0</v>
      </c>
      <c r="X966" s="422">
        <f t="shared" si="397"/>
        <v>0</v>
      </c>
      <c r="Y966" s="422">
        <f t="shared" si="397"/>
        <v>0</v>
      </c>
      <c r="Z966" s="422">
        <f t="shared" si="397"/>
        <v>0</v>
      </c>
      <c r="AA966" s="422">
        <f t="shared" si="397"/>
        <v>0</v>
      </c>
      <c r="AB966" s="422">
        <f t="shared" si="397"/>
        <v>0</v>
      </c>
      <c r="AC966" s="408">
        <f t="shared" si="398"/>
        <v>0</v>
      </c>
      <c r="AD966" s="830"/>
      <c r="AE966" s="831"/>
      <c r="AF966" s="832"/>
    </row>
    <row r="967" spans="1:32" outlineLevel="1" x14ac:dyDescent="0.2">
      <c r="A967" s="381">
        <v>287</v>
      </c>
      <c r="B967" s="666"/>
      <c r="C967" s="667"/>
      <c r="D967" s="667"/>
      <c r="E967" s="1223" t="s">
        <v>129</v>
      </c>
      <c r="F967" s="1224"/>
      <c r="G967" s="1224"/>
      <c r="H967" s="1224"/>
      <c r="I967" s="1224"/>
      <c r="J967" s="1224"/>
      <c r="K967" s="1224"/>
      <c r="L967" s="1224"/>
      <c r="M967" s="407">
        <f>SUBTOTAL(9,M968:M969)</f>
        <v>0</v>
      </c>
      <c r="N967" s="410">
        <f t="shared" ref="N967" si="399">SUBTOTAL(9,N968:N969)</f>
        <v>0</v>
      </c>
      <c r="O967" s="414">
        <f t="shared" ref="O967" si="400">SUBTOTAL(9,O968:O969)</f>
        <v>0</v>
      </c>
      <c r="P967" s="413">
        <f t="shared" ref="P967" si="401">SUBTOTAL(9,P968:P969)</f>
        <v>0</v>
      </c>
      <c r="Q967" s="415">
        <f t="shared" ref="Q967" si="402">SUBTOTAL(9,Q968:Q969)</f>
        <v>0</v>
      </c>
      <c r="R967" s="410">
        <f t="shared" ref="R967" si="403">SUBTOTAL(9,R968:R969)</f>
        <v>0</v>
      </c>
      <c r="S967" s="413">
        <f t="shared" ref="S967" si="404">SUBTOTAL(9,S968:S969)</f>
        <v>0</v>
      </c>
      <c r="T967" s="414">
        <f t="shared" ref="T967" si="405">SUBTOTAL(9,T968:T969)</f>
        <v>0</v>
      </c>
      <c r="U967" s="413">
        <f t="shared" ref="U967" si="406">SUBTOTAL(9,U968:U969)</f>
        <v>0</v>
      </c>
      <c r="V967" s="414">
        <f t="shared" ref="V967" si="407">SUBTOTAL(9,V968:V969)</f>
        <v>0</v>
      </c>
      <c r="W967" s="413">
        <f t="shared" ref="W967" si="408">SUBTOTAL(9,W968:W969)</f>
        <v>0</v>
      </c>
      <c r="X967" s="414">
        <f t="shared" ref="X967" si="409">SUBTOTAL(9,X968:X969)</f>
        <v>0</v>
      </c>
      <c r="Y967" s="413">
        <f t="shared" ref="Y967" si="410">SUBTOTAL(9,Y968:Y969)</f>
        <v>0</v>
      </c>
      <c r="Z967" s="414">
        <f t="shared" ref="Z967" si="411">SUBTOTAL(9,Z968:Z969)</f>
        <v>0</v>
      </c>
      <c r="AA967" s="413">
        <f t="shared" ref="AA967" si="412">SUBTOTAL(9,AA968:AA969)</f>
        <v>0</v>
      </c>
      <c r="AB967" s="424">
        <f t="shared" ref="AB967:AC967" si="413">SUBTOTAL(9,AB968:AB969)</f>
        <v>0</v>
      </c>
      <c r="AC967" s="407">
        <f t="shared" si="413"/>
        <v>0</v>
      </c>
      <c r="AD967" s="830"/>
      <c r="AE967" s="831"/>
      <c r="AF967" s="832"/>
    </row>
    <row r="968" spans="1:32" outlineLevel="1" x14ac:dyDescent="0.2">
      <c r="A968" s="381">
        <v>288</v>
      </c>
      <c r="B968" s="666"/>
      <c r="C968" s="667"/>
      <c r="D968" s="667"/>
      <c r="E968" s="667"/>
      <c r="F968" s="1225" t="s">
        <v>130</v>
      </c>
      <c r="G968" s="1226"/>
      <c r="H968" s="1226"/>
      <c r="I968" s="1226"/>
      <c r="J968" s="1226"/>
      <c r="K968" s="1226"/>
      <c r="L968" s="1226"/>
      <c r="M968" s="408">
        <f t="shared" ref="M968:AB969" si="414">M192</f>
        <v>0</v>
      </c>
      <c r="N968" s="419">
        <f t="shared" si="414"/>
        <v>0</v>
      </c>
      <c r="O968" s="422">
        <f t="shared" si="414"/>
        <v>0</v>
      </c>
      <c r="P968" s="422">
        <f t="shared" si="414"/>
        <v>0</v>
      </c>
      <c r="Q968" s="423">
        <f t="shared" si="414"/>
        <v>0</v>
      </c>
      <c r="R968" s="419">
        <f t="shared" si="414"/>
        <v>0</v>
      </c>
      <c r="S968" s="422">
        <f t="shared" si="414"/>
        <v>0</v>
      </c>
      <c r="T968" s="422">
        <f t="shared" si="414"/>
        <v>0</v>
      </c>
      <c r="U968" s="422">
        <f t="shared" si="414"/>
        <v>0</v>
      </c>
      <c r="V968" s="422">
        <f t="shared" si="414"/>
        <v>0</v>
      </c>
      <c r="W968" s="422">
        <f t="shared" si="414"/>
        <v>0</v>
      </c>
      <c r="X968" s="422">
        <f t="shared" si="414"/>
        <v>0</v>
      </c>
      <c r="Y968" s="422">
        <f t="shared" si="414"/>
        <v>0</v>
      </c>
      <c r="Z968" s="422">
        <f t="shared" si="414"/>
        <v>0</v>
      </c>
      <c r="AA968" s="422">
        <f t="shared" si="414"/>
        <v>0</v>
      </c>
      <c r="AB968" s="422">
        <f t="shared" si="414"/>
        <v>0</v>
      </c>
      <c r="AC968" s="408">
        <f t="shared" ref="AC968:AC969" si="415">M968-SUM(N968:AB968)</f>
        <v>0</v>
      </c>
      <c r="AD968" s="830"/>
      <c r="AE968" s="831"/>
      <c r="AF968" s="832"/>
    </row>
    <row r="969" spans="1:32" outlineLevel="1" x14ac:dyDescent="0.2">
      <c r="A969" s="381">
        <v>289</v>
      </c>
      <c r="B969" s="666"/>
      <c r="C969" s="667"/>
      <c r="D969" s="667"/>
      <c r="E969" s="667"/>
      <c r="F969" s="1227" t="s">
        <v>131</v>
      </c>
      <c r="G969" s="1228"/>
      <c r="H969" s="1228"/>
      <c r="I969" s="1228"/>
      <c r="J969" s="1228"/>
      <c r="K969" s="1228"/>
      <c r="L969" s="1228"/>
      <c r="M969" s="408">
        <f t="shared" si="414"/>
        <v>0</v>
      </c>
      <c r="N969" s="419">
        <f t="shared" si="414"/>
        <v>0</v>
      </c>
      <c r="O969" s="422">
        <f t="shared" si="414"/>
        <v>0</v>
      </c>
      <c r="P969" s="422">
        <f t="shared" si="414"/>
        <v>0</v>
      </c>
      <c r="Q969" s="423">
        <f t="shared" si="414"/>
        <v>0</v>
      </c>
      <c r="R969" s="419">
        <f t="shared" si="414"/>
        <v>0</v>
      </c>
      <c r="S969" s="422">
        <f t="shared" si="414"/>
        <v>0</v>
      </c>
      <c r="T969" s="422">
        <f t="shared" si="414"/>
        <v>0</v>
      </c>
      <c r="U969" s="422">
        <f t="shared" si="414"/>
        <v>0</v>
      </c>
      <c r="V969" s="422">
        <f t="shared" si="414"/>
        <v>0</v>
      </c>
      <c r="W969" s="422">
        <f t="shared" si="414"/>
        <v>0</v>
      </c>
      <c r="X969" s="422">
        <f t="shared" si="414"/>
        <v>0</v>
      </c>
      <c r="Y969" s="422">
        <f t="shared" si="414"/>
        <v>0</v>
      </c>
      <c r="Z969" s="422">
        <f t="shared" si="414"/>
        <v>0</v>
      </c>
      <c r="AA969" s="422">
        <f t="shared" si="414"/>
        <v>0</v>
      </c>
      <c r="AB969" s="422">
        <f t="shared" si="414"/>
        <v>0</v>
      </c>
      <c r="AC969" s="408">
        <f t="shared" si="415"/>
        <v>0</v>
      </c>
      <c r="AD969" s="830"/>
      <c r="AE969" s="831"/>
      <c r="AF969" s="832"/>
    </row>
    <row r="970" spans="1:32" outlineLevel="1" x14ac:dyDescent="0.2">
      <c r="A970" s="381">
        <v>290</v>
      </c>
      <c r="B970" s="666"/>
      <c r="C970" s="667"/>
      <c r="D970" s="667"/>
      <c r="E970" s="1223" t="s">
        <v>132</v>
      </c>
      <c r="F970" s="1224"/>
      <c r="G970" s="1224"/>
      <c r="H970" s="1224"/>
      <c r="I970" s="1224"/>
      <c r="J970" s="1224"/>
      <c r="K970" s="1224"/>
      <c r="L970" s="1224"/>
      <c r="M970" s="407">
        <f>SUBTOTAL(9,M971:M972)</f>
        <v>0</v>
      </c>
      <c r="N970" s="410">
        <f t="shared" ref="N970" si="416">SUBTOTAL(9,N971:N972)</f>
        <v>0</v>
      </c>
      <c r="O970" s="414">
        <f t="shared" ref="O970" si="417">SUBTOTAL(9,O971:O972)</f>
        <v>0</v>
      </c>
      <c r="P970" s="413">
        <f t="shared" ref="P970" si="418">SUBTOTAL(9,P971:P972)</f>
        <v>0</v>
      </c>
      <c r="Q970" s="415">
        <f t="shared" ref="Q970" si="419">SUBTOTAL(9,Q971:Q972)</f>
        <v>0</v>
      </c>
      <c r="R970" s="410">
        <f t="shared" ref="R970" si="420">SUBTOTAL(9,R971:R972)</f>
        <v>0</v>
      </c>
      <c r="S970" s="413">
        <f t="shared" ref="S970" si="421">SUBTOTAL(9,S971:S972)</f>
        <v>0</v>
      </c>
      <c r="T970" s="414">
        <f t="shared" ref="T970" si="422">SUBTOTAL(9,T971:T972)</f>
        <v>0</v>
      </c>
      <c r="U970" s="413">
        <f t="shared" ref="U970" si="423">SUBTOTAL(9,U971:U972)</f>
        <v>0</v>
      </c>
      <c r="V970" s="414">
        <f t="shared" ref="V970" si="424">SUBTOTAL(9,V971:V972)</f>
        <v>0</v>
      </c>
      <c r="W970" s="413">
        <f t="shared" ref="W970" si="425">SUBTOTAL(9,W971:W972)</f>
        <v>0</v>
      </c>
      <c r="X970" s="414">
        <f t="shared" ref="X970" si="426">SUBTOTAL(9,X971:X972)</f>
        <v>0</v>
      </c>
      <c r="Y970" s="413">
        <f t="shared" ref="Y970" si="427">SUBTOTAL(9,Y971:Y972)</f>
        <v>0</v>
      </c>
      <c r="Z970" s="414">
        <f t="shared" ref="Z970" si="428">SUBTOTAL(9,Z971:Z972)</f>
        <v>0</v>
      </c>
      <c r="AA970" s="413">
        <f t="shared" ref="AA970" si="429">SUBTOTAL(9,AA971:AA972)</f>
        <v>0</v>
      </c>
      <c r="AB970" s="424">
        <f t="shared" ref="AB970:AC970" si="430">SUBTOTAL(9,AB971:AB972)</f>
        <v>0</v>
      </c>
      <c r="AC970" s="407">
        <f t="shared" si="430"/>
        <v>0</v>
      </c>
      <c r="AD970" s="830"/>
      <c r="AE970" s="831"/>
      <c r="AF970" s="832"/>
    </row>
    <row r="971" spans="1:32" outlineLevel="1" x14ac:dyDescent="0.2">
      <c r="A971" s="381">
        <v>291</v>
      </c>
      <c r="B971" s="666"/>
      <c r="C971" s="667"/>
      <c r="D971" s="667"/>
      <c r="E971" s="667"/>
      <c r="F971" s="1225" t="s">
        <v>133</v>
      </c>
      <c r="G971" s="1226"/>
      <c r="H971" s="1226"/>
      <c r="I971" s="1226"/>
      <c r="J971" s="1226"/>
      <c r="K971" s="1226"/>
      <c r="L971" s="1226"/>
      <c r="M971" s="408">
        <f t="shared" ref="M971:AB972" si="431">M195</f>
        <v>0</v>
      </c>
      <c r="N971" s="419">
        <f t="shared" si="431"/>
        <v>0</v>
      </c>
      <c r="O971" s="422">
        <f t="shared" si="431"/>
        <v>0</v>
      </c>
      <c r="P971" s="422">
        <f t="shared" si="431"/>
        <v>0</v>
      </c>
      <c r="Q971" s="423">
        <f t="shared" si="431"/>
        <v>0</v>
      </c>
      <c r="R971" s="419">
        <f t="shared" si="431"/>
        <v>0</v>
      </c>
      <c r="S971" s="422">
        <f t="shared" si="431"/>
        <v>0</v>
      </c>
      <c r="T971" s="422">
        <f t="shared" si="431"/>
        <v>0</v>
      </c>
      <c r="U971" s="422">
        <f t="shared" si="431"/>
        <v>0</v>
      </c>
      <c r="V971" s="422">
        <f t="shared" si="431"/>
        <v>0</v>
      </c>
      <c r="W971" s="422">
        <f t="shared" si="431"/>
        <v>0</v>
      </c>
      <c r="X971" s="422">
        <f t="shared" si="431"/>
        <v>0</v>
      </c>
      <c r="Y971" s="422">
        <f t="shared" si="431"/>
        <v>0</v>
      </c>
      <c r="Z971" s="422">
        <f t="shared" si="431"/>
        <v>0</v>
      </c>
      <c r="AA971" s="422">
        <f t="shared" si="431"/>
        <v>0</v>
      </c>
      <c r="AB971" s="422">
        <f t="shared" si="431"/>
        <v>0</v>
      </c>
      <c r="AC971" s="408">
        <f t="shared" ref="AC971:AC972" si="432">M971-SUM(N971:AB971)</f>
        <v>0</v>
      </c>
      <c r="AD971" s="830"/>
      <c r="AE971" s="831"/>
      <c r="AF971" s="832"/>
    </row>
    <row r="972" spans="1:32" outlineLevel="1" x14ac:dyDescent="0.2">
      <c r="A972" s="381">
        <v>292</v>
      </c>
      <c r="B972" s="666"/>
      <c r="C972" s="667"/>
      <c r="D972" s="667"/>
      <c r="E972" s="667"/>
      <c r="F972" s="1227" t="s">
        <v>134</v>
      </c>
      <c r="G972" s="1228"/>
      <c r="H972" s="1228"/>
      <c r="I972" s="1228"/>
      <c r="J972" s="1228"/>
      <c r="K972" s="1228"/>
      <c r="L972" s="1228"/>
      <c r="M972" s="408">
        <f t="shared" si="431"/>
        <v>0</v>
      </c>
      <c r="N972" s="419">
        <f t="shared" si="431"/>
        <v>0</v>
      </c>
      <c r="O972" s="422">
        <f t="shared" si="431"/>
        <v>0</v>
      </c>
      <c r="P972" s="422">
        <f t="shared" si="431"/>
        <v>0</v>
      </c>
      <c r="Q972" s="423">
        <f t="shared" si="431"/>
        <v>0</v>
      </c>
      <c r="R972" s="419">
        <f t="shared" si="431"/>
        <v>0</v>
      </c>
      <c r="S972" s="422">
        <f t="shared" si="431"/>
        <v>0</v>
      </c>
      <c r="T972" s="422">
        <f t="shared" si="431"/>
        <v>0</v>
      </c>
      <c r="U972" s="422">
        <f t="shared" si="431"/>
        <v>0</v>
      </c>
      <c r="V972" s="422">
        <f t="shared" si="431"/>
        <v>0</v>
      </c>
      <c r="W972" s="422">
        <f t="shared" si="431"/>
        <v>0</v>
      </c>
      <c r="X972" s="422">
        <f t="shared" si="431"/>
        <v>0</v>
      </c>
      <c r="Y972" s="422">
        <f t="shared" si="431"/>
        <v>0</v>
      </c>
      <c r="Z972" s="422">
        <f t="shared" si="431"/>
        <v>0</v>
      </c>
      <c r="AA972" s="422">
        <f t="shared" si="431"/>
        <v>0</v>
      </c>
      <c r="AB972" s="422">
        <f t="shared" si="431"/>
        <v>0</v>
      </c>
      <c r="AC972" s="408">
        <f t="shared" si="432"/>
        <v>0</v>
      </c>
      <c r="AD972" s="830"/>
      <c r="AE972" s="831"/>
      <c r="AF972" s="832"/>
    </row>
    <row r="973" spans="1:32" outlineLevel="1" x14ac:dyDescent="0.2">
      <c r="A973" s="381">
        <v>293</v>
      </c>
      <c r="B973" s="666"/>
      <c r="C973" s="667"/>
      <c r="D973" s="667"/>
      <c r="E973" s="1223" t="s">
        <v>135</v>
      </c>
      <c r="F973" s="1224"/>
      <c r="G973" s="1224"/>
      <c r="H973" s="1224"/>
      <c r="I973" s="1224"/>
      <c r="J973" s="1224"/>
      <c r="K973" s="1224"/>
      <c r="L973" s="1224"/>
      <c r="M973" s="407">
        <f>SUBTOTAL(9,M974:M975)</f>
        <v>0</v>
      </c>
      <c r="N973" s="410">
        <f t="shared" ref="N973" si="433">SUBTOTAL(9,N974:N975)</f>
        <v>0</v>
      </c>
      <c r="O973" s="414">
        <f t="shared" ref="O973" si="434">SUBTOTAL(9,O974:O975)</f>
        <v>0</v>
      </c>
      <c r="P973" s="413">
        <f t="shared" ref="P973" si="435">SUBTOTAL(9,P974:P975)</f>
        <v>0</v>
      </c>
      <c r="Q973" s="415">
        <f t="shared" ref="Q973" si="436">SUBTOTAL(9,Q974:Q975)</f>
        <v>0</v>
      </c>
      <c r="R973" s="410">
        <f t="shared" ref="R973" si="437">SUBTOTAL(9,R974:R975)</f>
        <v>0</v>
      </c>
      <c r="S973" s="413">
        <f t="shared" ref="S973" si="438">SUBTOTAL(9,S974:S975)</f>
        <v>0</v>
      </c>
      <c r="T973" s="414">
        <f t="shared" ref="T973" si="439">SUBTOTAL(9,T974:T975)</f>
        <v>0</v>
      </c>
      <c r="U973" s="413">
        <f t="shared" ref="U973" si="440">SUBTOTAL(9,U974:U975)</f>
        <v>0</v>
      </c>
      <c r="V973" s="414">
        <f t="shared" ref="V973" si="441">SUBTOTAL(9,V974:V975)</f>
        <v>0</v>
      </c>
      <c r="W973" s="413">
        <f t="shared" ref="W973" si="442">SUBTOTAL(9,W974:W975)</f>
        <v>0</v>
      </c>
      <c r="X973" s="414">
        <f t="shared" ref="X973" si="443">SUBTOTAL(9,X974:X975)</f>
        <v>0</v>
      </c>
      <c r="Y973" s="413">
        <f t="shared" ref="Y973" si="444">SUBTOTAL(9,Y974:Y975)</f>
        <v>0</v>
      </c>
      <c r="Z973" s="414">
        <f t="shared" ref="Z973" si="445">SUBTOTAL(9,Z974:Z975)</f>
        <v>0</v>
      </c>
      <c r="AA973" s="413">
        <f t="shared" ref="AA973" si="446">SUBTOTAL(9,AA974:AA975)</f>
        <v>0</v>
      </c>
      <c r="AB973" s="424">
        <f t="shared" ref="AB973:AC973" si="447">SUBTOTAL(9,AB974:AB975)</f>
        <v>0</v>
      </c>
      <c r="AC973" s="407">
        <f t="shared" si="447"/>
        <v>0</v>
      </c>
      <c r="AD973" s="830"/>
      <c r="AE973" s="831"/>
      <c r="AF973" s="832"/>
    </row>
    <row r="974" spans="1:32" outlineLevel="1" x14ac:dyDescent="0.2">
      <c r="A974" s="381">
        <v>294</v>
      </c>
      <c r="B974" s="666"/>
      <c r="C974" s="667"/>
      <c r="D974" s="667"/>
      <c r="E974" s="667"/>
      <c r="F974" s="1225" t="s">
        <v>136</v>
      </c>
      <c r="G974" s="1226"/>
      <c r="H974" s="1226"/>
      <c r="I974" s="1226"/>
      <c r="J974" s="1226"/>
      <c r="K974" s="1226"/>
      <c r="L974" s="1226"/>
      <c r="M974" s="408">
        <f t="shared" ref="M974:AB975" si="448">M198</f>
        <v>0</v>
      </c>
      <c r="N974" s="419">
        <f t="shared" si="448"/>
        <v>0</v>
      </c>
      <c r="O974" s="422">
        <f t="shared" si="448"/>
        <v>0</v>
      </c>
      <c r="P974" s="422">
        <f t="shared" si="448"/>
        <v>0</v>
      </c>
      <c r="Q974" s="423">
        <f t="shared" si="448"/>
        <v>0</v>
      </c>
      <c r="R974" s="419">
        <f t="shared" si="448"/>
        <v>0</v>
      </c>
      <c r="S974" s="422">
        <f t="shared" si="448"/>
        <v>0</v>
      </c>
      <c r="T974" s="422">
        <f t="shared" si="448"/>
        <v>0</v>
      </c>
      <c r="U974" s="422">
        <f t="shared" si="448"/>
        <v>0</v>
      </c>
      <c r="V974" s="422">
        <f t="shared" si="448"/>
        <v>0</v>
      </c>
      <c r="W974" s="422">
        <f t="shared" si="448"/>
        <v>0</v>
      </c>
      <c r="X974" s="422">
        <f t="shared" si="448"/>
        <v>0</v>
      </c>
      <c r="Y974" s="422">
        <f t="shared" si="448"/>
        <v>0</v>
      </c>
      <c r="Z974" s="422">
        <f t="shared" si="448"/>
        <v>0</v>
      </c>
      <c r="AA974" s="422">
        <f t="shared" si="448"/>
        <v>0</v>
      </c>
      <c r="AB974" s="422">
        <f t="shared" si="448"/>
        <v>0</v>
      </c>
      <c r="AC974" s="408">
        <f t="shared" ref="AC974:AC975" si="449">M974-SUM(N974:AB974)</f>
        <v>0</v>
      </c>
      <c r="AD974" s="830"/>
      <c r="AE974" s="831"/>
      <c r="AF974" s="832"/>
    </row>
    <row r="975" spans="1:32" outlineLevel="1" x14ac:dyDescent="0.2">
      <c r="A975" s="381">
        <v>295</v>
      </c>
      <c r="B975" s="666"/>
      <c r="C975" s="667"/>
      <c r="D975" s="667"/>
      <c r="E975" s="667"/>
      <c r="F975" s="1227" t="s">
        <v>137</v>
      </c>
      <c r="G975" s="1228"/>
      <c r="H975" s="1228"/>
      <c r="I975" s="1228"/>
      <c r="J975" s="1228"/>
      <c r="K975" s="1228"/>
      <c r="L975" s="1228"/>
      <c r="M975" s="408">
        <f t="shared" si="448"/>
        <v>0</v>
      </c>
      <c r="N975" s="419">
        <f t="shared" si="448"/>
        <v>0</v>
      </c>
      <c r="O975" s="422">
        <f t="shared" si="448"/>
        <v>0</v>
      </c>
      <c r="P975" s="422">
        <f t="shared" si="448"/>
        <v>0</v>
      </c>
      <c r="Q975" s="423">
        <f t="shared" si="448"/>
        <v>0</v>
      </c>
      <c r="R975" s="419">
        <f t="shared" si="448"/>
        <v>0</v>
      </c>
      <c r="S975" s="422">
        <f t="shared" si="448"/>
        <v>0</v>
      </c>
      <c r="T975" s="422">
        <f t="shared" si="448"/>
        <v>0</v>
      </c>
      <c r="U975" s="422">
        <f t="shared" si="448"/>
        <v>0</v>
      </c>
      <c r="V975" s="422">
        <f t="shared" si="448"/>
        <v>0</v>
      </c>
      <c r="W975" s="422">
        <f t="shared" si="448"/>
        <v>0</v>
      </c>
      <c r="X975" s="422">
        <f t="shared" si="448"/>
        <v>0</v>
      </c>
      <c r="Y975" s="422">
        <f t="shared" si="448"/>
        <v>0</v>
      </c>
      <c r="Z975" s="422">
        <f t="shared" si="448"/>
        <v>0</v>
      </c>
      <c r="AA975" s="422">
        <f t="shared" si="448"/>
        <v>0</v>
      </c>
      <c r="AB975" s="422">
        <f t="shared" si="448"/>
        <v>0</v>
      </c>
      <c r="AC975" s="408">
        <f t="shared" si="449"/>
        <v>0</v>
      </c>
      <c r="AD975" s="830"/>
      <c r="AE975" s="831"/>
      <c r="AF975" s="832"/>
    </row>
    <row r="976" spans="1:32" outlineLevel="1" x14ac:dyDescent="0.2">
      <c r="A976" s="381">
        <v>296</v>
      </c>
      <c r="B976" s="666"/>
      <c r="C976" s="667"/>
      <c r="D976" s="667"/>
      <c r="E976" s="1223" t="s">
        <v>550</v>
      </c>
      <c r="F976" s="1224"/>
      <c r="G976" s="1224"/>
      <c r="H976" s="1224"/>
      <c r="I976" s="1224"/>
      <c r="J976" s="1224"/>
      <c r="K976" s="1224"/>
      <c r="L976" s="1224"/>
      <c r="M976" s="407">
        <f>SUBTOTAL(9,M977:M978)</f>
        <v>0</v>
      </c>
      <c r="N976" s="410">
        <f t="shared" ref="N976" si="450">SUBTOTAL(9,N977:N978)</f>
        <v>0</v>
      </c>
      <c r="O976" s="414">
        <f t="shared" ref="O976" si="451">SUBTOTAL(9,O977:O978)</f>
        <v>0</v>
      </c>
      <c r="P976" s="413">
        <f t="shared" ref="P976" si="452">SUBTOTAL(9,P977:P978)</f>
        <v>0</v>
      </c>
      <c r="Q976" s="415">
        <f t="shared" ref="Q976" si="453">SUBTOTAL(9,Q977:Q978)</f>
        <v>0</v>
      </c>
      <c r="R976" s="410">
        <f t="shared" ref="R976" si="454">SUBTOTAL(9,R977:R978)</f>
        <v>0</v>
      </c>
      <c r="S976" s="413">
        <f t="shared" ref="S976" si="455">SUBTOTAL(9,S977:S978)</f>
        <v>0</v>
      </c>
      <c r="T976" s="414">
        <f t="shared" ref="T976" si="456">SUBTOTAL(9,T977:T978)</f>
        <v>0</v>
      </c>
      <c r="U976" s="413">
        <f t="shared" ref="U976" si="457">SUBTOTAL(9,U977:U978)</f>
        <v>0</v>
      </c>
      <c r="V976" s="414">
        <f t="shared" ref="V976" si="458">SUBTOTAL(9,V977:V978)</f>
        <v>0</v>
      </c>
      <c r="W976" s="413">
        <f t="shared" ref="W976" si="459">SUBTOTAL(9,W977:W978)</f>
        <v>0</v>
      </c>
      <c r="X976" s="414">
        <f t="shared" ref="X976" si="460">SUBTOTAL(9,X977:X978)</f>
        <v>0</v>
      </c>
      <c r="Y976" s="413">
        <f t="shared" ref="Y976" si="461">SUBTOTAL(9,Y977:Y978)</f>
        <v>0</v>
      </c>
      <c r="Z976" s="414">
        <f t="shared" ref="Z976" si="462">SUBTOTAL(9,Z977:Z978)</f>
        <v>0</v>
      </c>
      <c r="AA976" s="413">
        <f t="shared" ref="AA976" si="463">SUBTOTAL(9,AA977:AA978)</f>
        <v>0</v>
      </c>
      <c r="AB976" s="424">
        <f t="shared" ref="AB976:AC976" si="464">SUBTOTAL(9,AB977:AB978)</f>
        <v>0</v>
      </c>
      <c r="AC976" s="407">
        <f t="shared" si="464"/>
        <v>0</v>
      </c>
      <c r="AD976" s="830"/>
      <c r="AE976" s="831"/>
      <c r="AF976" s="832"/>
    </row>
    <row r="977" spans="1:34" outlineLevel="1" x14ac:dyDescent="0.2">
      <c r="A977" s="381">
        <v>297</v>
      </c>
      <c r="B977" s="666"/>
      <c r="C977" s="667"/>
      <c r="D977" s="667"/>
      <c r="E977" s="667"/>
      <c r="F977" s="1225" t="s">
        <v>551</v>
      </c>
      <c r="G977" s="1226"/>
      <c r="H977" s="1226"/>
      <c r="I977" s="1226"/>
      <c r="J977" s="1226"/>
      <c r="K977" s="1226"/>
      <c r="L977" s="1226"/>
      <c r="M977" s="408">
        <f t="shared" ref="M977:AB978" si="465">M201</f>
        <v>0</v>
      </c>
      <c r="N977" s="419">
        <f t="shared" si="465"/>
        <v>0</v>
      </c>
      <c r="O977" s="422">
        <f t="shared" si="465"/>
        <v>0</v>
      </c>
      <c r="P977" s="422">
        <f t="shared" si="465"/>
        <v>0</v>
      </c>
      <c r="Q977" s="423">
        <f t="shared" si="465"/>
        <v>0</v>
      </c>
      <c r="R977" s="419">
        <f t="shared" si="465"/>
        <v>0</v>
      </c>
      <c r="S977" s="422">
        <f t="shared" si="465"/>
        <v>0</v>
      </c>
      <c r="T977" s="422">
        <f t="shared" si="465"/>
        <v>0</v>
      </c>
      <c r="U977" s="422">
        <f t="shared" si="465"/>
        <v>0</v>
      </c>
      <c r="V977" s="422">
        <f t="shared" si="465"/>
        <v>0</v>
      </c>
      <c r="W977" s="422">
        <f t="shared" si="465"/>
        <v>0</v>
      </c>
      <c r="X977" s="422">
        <f t="shared" si="465"/>
        <v>0</v>
      </c>
      <c r="Y977" s="422">
        <f t="shared" si="465"/>
        <v>0</v>
      </c>
      <c r="Z977" s="422">
        <f t="shared" si="465"/>
        <v>0</v>
      </c>
      <c r="AA977" s="422">
        <f t="shared" si="465"/>
        <v>0</v>
      </c>
      <c r="AB977" s="422">
        <f t="shared" si="465"/>
        <v>0</v>
      </c>
      <c r="AC977" s="408">
        <f t="shared" ref="AC977:AC978" si="466">M977-SUM(N977:AB977)</f>
        <v>0</v>
      </c>
      <c r="AD977" s="830"/>
      <c r="AE977" s="831"/>
      <c r="AF977" s="832"/>
    </row>
    <row r="978" spans="1:34" outlineLevel="1" x14ac:dyDescent="0.2">
      <c r="A978" s="381">
        <v>298</v>
      </c>
      <c r="B978" s="666"/>
      <c r="C978" s="667"/>
      <c r="D978" s="667"/>
      <c r="E978" s="667"/>
      <c r="F978" s="1227" t="s">
        <v>552</v>
      </c>
      <c r="G978" s="1228"/>
      <c r="H978" s="1228"/>
      <c r="I978" s="1228"/>
      <c r="J978" s="1228"/>
      <c r="K978" s="1228"/>
      <c r="L978" s="1228"/>
      <c r="M978" s="408">
        <f t="shared" si="465"/>
        <v>0</v>
      </c>
      <c r="N978" s="419">
        <f t="shared" si="465"/>
        <v>0</v>
      </c>
      <c r="O978" s="422">
        <f t="shared" si="465"/>
        <v>0</v>
      </c>
      <c r="P978" s="422">
        <f t="shared" si="465"/>
        <v>0</v>
      </c>
      <c r="Q978" s="423">
        <f t="shared" si="465"/>
        <v>0</v>
      </c>
      <c r="R978" s="419">
        <f t="shared" si="465"/>
        <v>0</v>
      </c>
      <c r="S978" s="422">
        <f t="shared" si="465"/>
        <v>0</v>
      </c>
      <c r="T978" s="422">
        <f t="shared" si="465"/>
        <v>0</v>
      </c>
      <c r="U978" s="422">
        <f t="shared" si="465"/>
        <v>0</v>
      </c>
      <c r="V978" s="422">
        <f t="shared" si="465"/>
        <v>0</v>
      </c>
      <c r="W978" s="422">
        <f t="shared" si="465"/>
        <v>0</v>
      </c>
      <c r="X978" s="422">
        <f t="shared" si="465"/>
        <v>0</v>
      </c>
      <c r="Y978" s="422">
        <f t="shared" si="465"/>
        <v>0</v>
      </c>
      <c r="Z978" s="422">
        <f t="shared" si="465"/>
        <v>0</v>
      </c>
      <c r="AA978" s="422">
        <f t="shared" si="465"/>
        <v>0</v>
      </c>
      <c r="AB978" s="422">
        <f t="shared" si="465"/>
        <v>0</v>
      </c>
      <c r="AC978" s="408">
        <f t="shared" si="466"/>
        <v>0</v>
      </c>
      <c r="AD978" s="830"/>
      <c r="AE978" s="831"/>
      <c r="AF978" s="832"/>
    </row>
    <row r="979" spans="1:34" outlineLevel="1" x14ac:dyDescent="0.2">
      <c r="A979" s="381">
        <v>299</v>
      </c>
      <c r="B979" s="666"/>
      <c r="C979" s="667"/>
      <c r="D979" s="667"/>
      <c r="E979" s="1223" t="s">
        <v>553</v>
      </c>
      <c r="F979" s="1224"/>
      <c r="G979" s="1224"/>
      <c r="H979" s="1224"/>
      <c r="I979" s="1224"/>
      <c r="J979" s="1224"/>
      <c r="K979" s="1224"/>
      <c r="L979" s="1224"/>
      <c r="M979" s="407">
        <f>SUBTOTAL(9,M980:M981)</f>
        <v>0</v>
      </c>
      <c r="N979" s="410">
        <f t="shared" ref="N979" si="467">SUBTOTAL(9,N980:N981)</f>
        <v>0</v>
      </c>
      <c r="O979" s="414">
        <f t="shared" ref="O979" si="468">SUBTOTAL(9,O980:O981)</f>
        <v>0</v>
      </c>
      <c r="P979" s="413">
        <f t="shared" ref="P979" si="469">SUBTOTAL(9,P980:P981)</f>
        <v>0</v>
      </c>
      <c r="Q979" s="415">
        <f t="shared" ref="Q979" si="470">SUBTOTAL(9,Q980:Q981)</f>
        <v>0</v>
      </c>
      <c r="R979" s="410">
        <f t="shared" ref="R979" si="471">SUBTOTAL(9,R980:R981)</f>
        <v>0</v>
      </c>
      <c r="S979" s="413">
        <f t="shared" ref="S979" si="472">SUBTOTAL(9,S980:S981)</f>
        <v>0</v>
      </c>
      <c r="T979" s="414">
        <f t="shared" ref="T979" si="473">SUBTOTAL(9,T980:T981)</f>
        <v>0</v>
      </c>
      <c r="U979" s="413">
        <f t="shared" ref="U979" si="474">SUBTOTAL(9,U980:U981)</f>
        <v>0</v>
      </c>
      <c r="V979" s="414">
        <f t="shared" ref="V979" si="475">SUBTOTAL(9,V980:V981)</f>
        <v>0</v>
      </c>
      <c r="W979" s="413">
        <f t="shared" ref="W979" si="476">SUBTOTAL(9,W980:W981)</f>
        <v>0</v>
      </c>
      <c r="X979" s="414">
        <f t="shared" ref="X979" si="477">SUBTOTAL(9,X980:X981)</f>
        <v>0</v>
      </c>
      <c r="Y979" s="413">
        <f t="shared" ref="Y979" si="478">SUBTOTAL(9,Y980:Y981)</f>
        <v>0</v>
      </c>
      <c r="Z979" s="414">
        <f t="shared" ref="Z979" si="479">SUBTOTAL(9,Z980:Z981)</f>
        <v>0</v>
      </c>
      <c r="AA979" s="413">
        <f t="shared" ref="AA979" si="480">SUBTOTAL(9,AA980:AA981)</f>
        <v>0</v>
      </c>
      <c r="AB979" s="424">
        <f t="shared" ref="AB979:AC979" si="481">SUBTOTAL(9,AB980:AB981)</f>
        <v>0</v>
      </c>
      <c r="AC979" s="407">
        <f t="shared" si="481"/>
        <v>0</v>
      </c>
      <c r="AD979" s="830"/>
      <c r="AE979" s="831"/>
      <c r="AF979" s="832"/>
    </row>
    <row r="980" spans="1:34" outlineLevel="1" x14ac:dyDescent="0.2">
      <c r="A980" s="381">
        <v>300</v>
      </c>
      <c r="B980" s="666"/>
      <c r="C980" s="667"/>
      <c r="D980" s="667"/>
      <c r="E980" s="667"/>
      <c r="F980" s="1225" t="s">
        <v>554</v>
      </c>
      <c r="G980" s="1226"/>
      <c r="H980" s="1226"/>
      <c r="I980" s="1226"/>
      <c r="J980" s="1226"/>
      <c r="K980" s="1226"/>
      <c r="L980" s="1226"/>
      <c r="M980" s="408">
        <f t="shared" ref="M980:AB981" si="482">M204</f>
        <v>0</v>
      </c>
      <c r="N980" s="419">
        <f t="shared" si="482"/>
        <v>0</v>
      </c>
      <c r="O980" s="422">
        <f t="shared" si="482"/>
        <v>0</v>
      </c>
      <c r="P980" s="422">
        <f t="shared" si="482"/>
        <v>0</v>
      </c>
      <c r="Q980" s="423">
        <f t="shared" si="482"/>
        <v>0</v>
      </c>
      <c r="R980" s="419">
        <f t="shared" si="482"/>
        <v>0</v>
      </c>
      <c r="S980" s="422">
        <f t="shared" si="482"/>
        <v>0</v>
      </c>
      <c r="T980" s="422">
        <f t="shared" si="482"/>
        <v>0</v>
      </c>
      <c r="U980" s="422">
        <f t="shared" si="482"/>
        <v>0</v>
      </c>
      <c r="V980" s="422">
        <f t="shared" si="482"/>
        <v>0</v>
      </c>
      <c r="W980" s="422">
        <f t="shared" si="482"/>
        <v>0</v>
      </c>
      <c r="X980" s="422">
        <f t="shared" si="482"/>
        <v>0</v>
      </c>
      <c r="Y980" s="422">
        <f t="shared" si="482"/>
        <v>0</v>
      </c>
      <c r="Z980" s="422">
        <f t="shared" si="482"/>
        <v>0</v>
      </c>
      <c r="AA980" s="422">
        <f t="shared" si="482"/>
        <v>0</v>
      </c>
      <c r="AB980" s="422">
        <f t="shared" si="482"/>
        <v>0</v>
      </c>
      <c r="AC980" s="408">
        <f t="shared" ref="AC980:AC981" si="483">M980-SUM(N980:AB980)</f>
        <v>0</v>
      </c>
      <c r="AD980" s="830"/>
      <c r="AE980" s="831"/>
      <c r="AF980" s="832"/>
    </row>
    <row r="981" spans="1:34" outlineLevel="1" x14ac:dyDescent="0.2">
      <c r="A981" s="381">
        <v>301</v>
      </c>
      <c r="B981" s="666"/>
      <c r="C981" s="667"/>
      <c r="D981" s="667"/>
      <c r="E981" s="667"/>
      <c r="F981" s="1209" t="s">
        <v>555</v>
      </c>
      <c r="G981" s="1210"/>
      <c r="H981" s="1210"/>
      <c r="I981" s="1210"/>
      <c r="J981" s="1210"/>
      <c r="K981" s="1210"/>
      <c r="L981" s="1210"/>
      <c r="M981" s="408">
        <f t="shared" si="482"/>
        <v>0</v>
      </c>
      <c r="N981" s="419">
        <f t="shared" si="482"/>
        <v>0</v>
      </c>
      <c r="O981" s="422">
        <f t="shared" si="482"/>
        <v>0</v>
      </c>
      <c r="P981" s="422">
        <f t="shared" si="482"/>
        <v>0</v>
      </c>
      <c r="Q981" s="423">
        <f t="shared" si="482"/>
        <v>0</v>
      </c>
      <c r="R981" s="419">
        <f t="shared" si="482"/>
        <v>0</v>
      </c>
      <c r="S981" s="422">
        <f t="shared" si="482"/>
        <v>0</v>
      </c>
      <c r="T981" s="422">
        <f t="shared" si="482"/>
        <v>0</v>
      </c>
      <c r="U981" s="422">
        <f t="shared" si="482"/>
        <v>0</v>
      </c>
      <c r="V981" s="422">
        <f t="shared" si="482"/>
        <v>0</v>
      </c>
      <c r="W981" s="422">
        <f t="shared" si="482"/>
        <v>0</v>
      </c>
      <c r="X981" s="422">
        <f t="shared" si="482"/>
        <v>0</v>
      </c>
      <c r="Y981" s="422">
        <f t="shared" si="482"/>
        <v>0</v>
      </c>
      <c r="Z981" s="422">
        <f t="shared" si="482"/>
        <v>0</v>
      </c>
      <c r="AA981" s="422">
        <f t="shared" si="482"/>
        <v>0</v>
      </c>
      <c r="AB981" s="422">
        <f t="shared" si="482"/>
        <v>0</v>
      </c>
      <c r="AC981" s="408">
        <f t="shared" si="483"/>
        <v>0</v>
      </c>
      <c r="AD981" s="833"/>
      <c r="AE981" s="834"/>
      <c r="AF981" s="835"/>
    </row>
    <row r="982" spans="1:34" outlineLevel="1" x14ac:dyDescent="0.2">
      <c r="A982" s="381">
        <v>302</v>
      </c>
      <c r="B982" s="666"/>
      <c r="C982" s="667"/>
      <c r="D982" s="1222" t="s">
        <v>24</v>
      </c>
      <c r="E982" s="1100"/>
      <c r="F982" s="1100"/>
      <c r="G982" s="1100"/>
      <c r="H982" s="1100"/>
      <c r="I982" s="1100"/>
      <c r="J982" s="1100"/>
      <c r="K982" s="1100"/>
      <c r="L982" s="1100"/>
      <c r="M982" s="407">
        <f>SUBTOTAL(9,M983:M985)</f>
        <v>0</v>
      </c>
      <c r="N982" s="410">
        <f t="shared" ref="N982" si="484">SUBTOTAL(9,N983:N985)</f>
        <v>0</v>
      </c>
      <c r="O982" s="414">
        <f t="shared" ref="O982" si="485">SUBTOTAL(9,O983:O985)</f>
        <v>0</v>
      </c>
      <c r="P982" s="413">
        <f t="shared" ref="P982" si="486">SUBTOTAL(9,P983:P985)</f>
        <v>0</v>
      </c>
      <c r="Q982" s="415">
        <f t="shared" ref="Q982" si="487">SUBTOTAL(9,Q983:Q985)</f>
        <v>0</v>
      </c>
      <c r="R982" s="410">
        <f t="shared" ref="R982" si="488">SUBTOTAL(9,R983:R985)</f>
        <v>0</v>
      </c>
      <c r="S982" s="413">
        <f t="shared" ref="S982" si="489">SUBTOTAL(9,S983:S985)</f>
        <v>0</v>
      </c>
      <c r="T982" s="414">
        <f t="shared" ref="T982" si="490">SUBTOTAL(9,T983:T985)</f>
        <v>0</v>
      </c>
      <c r="U982" s="413">
        <f t="shared" ref="U982" si="491">SUBTOTAL(9,U983:U985)</f>
        <v>0</v>
      </c>
      <c r="V982" s="414">
        <f t="shared" ref="V982" si="492">SUBTOTAL(9,V983:V985)</f>
        <v>0</v>
      </c>
      <c r="W982" s="413">
        <f t="shared" ref="W982" si="493">SUBTOTAL(9,W983:W985)</f>
        <v>0</v>
      </c>
      <c r="X982" s="414">
        <f t="shared" ref="X982" si="494">SUBTOTAL(9,X983:X985)</f>
        <v>0</v>
      </c>
      <c r="Y982" s="413">
        <f t="shared" ref="Y982" si="495">SUBTOTAL(9,Y983:Y985)</f>
        <v>0</v>
      </c>
      <c r="Z982" s="414">
        <f t="shared" ref="Z982" si="496">SUBTOTAL(9,Z983:Z985)</f>
        <v>0</v>
      </c>
      <c r="AA982" s="413">
        <f t="shared" ref="AA982" si="497">SUBTOTAL(9,AA983:AA985)</f>
        <v>0</v>
      </c>
      <c r="AB982" s="424">
        <f t="shared" ref="AB982:AC982" si="498">SUBTOTAL(9,AB983:AB985)</f>
        <v>0</v>
      </c>
      <c r="AC982" s="407">
        <f t="shared" si="498"/>
        <v>0</v>
      </c>
      <c r="AD982" s="921"/>
      <c r="AE982" s="921"/>
      <c r="AF982" s="922"/>
    </row>
    <row r="983" spans="1:34" outlineLevel="1" x14ac:dyDescent="0.2">
      <c r="A983" s="381">
        <v>303</v>
      </c>
      <c r="B983" s="666"/>
      <c r="C983" s="667"/>
      <c r="D983" s="667"/>
      <c r="E983" s="667"/>
      <c r="F983" s="1209" t="s">
        <v>156</v>
      </c>
      <c r="G983" s="1210"/>
      <c r="H983" s="1210"/>
      <c r="I983" s="1210"/>
      <c r="J983" s="1210"/>
      <c r="K983" s="1210"/>
      <c r="L983" s="1210"/>
      <c r="M983" s="408">
        <f t="shared" ref="M983:AB985" si="499">M207</f>
        <v>0</v>
      </c>
      <c r="N983" s="419">
        <f t="shared" si="499"/>
        <v>0</v>
      </c>
      <c r="O983" s="422">
        <f t="shared" si="499"/>
        <v>0</v>
      </c>
      <c r="P983" s="422">
        <f t="shared" si="499"/>
        <v>0</v>
      </c>
      <c r="Q983" s="423">
        <f t="shared" si="499"/>
        <v>0</v>
      </c>
      <c r="R983" s="419">
        <f t="shared" si="499"/>
        <v>0</v>
      </c>
      <c r="S983" s="422">
        <f t="shared" si="499"/>
        <v>0</v>
      </c>
      <c r="T983" s="422">
        <f t="shared" si="499"/>
        <v>0</v>
      </c>
      <c r="U983" s="422">
        <f t="shared" si="499"/>
        <v>0</v>
      </c>
      <c r="V983" s="422">
        <f t="shared" si="499"/>
        <v>0</v>
      </c>
      <c r="W983" s="422">
        <f t="shared" si="499"/>
        <v>0</v>
      </c>
      <c r="X983" s="422">
        <f t="shared" si="499"/>
        <v>0</v>
      </c>
      <c r="Y983" s="422">
        <f t="shared" si="499"/>
        <v>0</v>
      </c>
      <c r="Z983" s="422">
        <f t="shared" si="499"/>
        <v>0</v>
      </c>
      <c r="AA983" s="422">
        <f t="shared" si="499"/>
        <v>0</v>
      </c>
      <c r="AB983" s="422">
        <f t="shared" si="499"/>
        <v>0</v>
      </c>
      <c r="AC983" s="408">
        <f t="shared" ref="AC983:AC985" si="500">M983-SUM(N983:AB983)</f>
        <v>0</v>
      </c>
      <c r="AD983" s="942"/>
      <c r="AE983" s="828"/>
      <c r="AF983" s="829"/>
    </row>
    <row r="984" spans="1:34" outlineLevel="1" x14ac:dyDescent="0.2">
      <c r="A984" s="381">
        <v>304</v>
      </c>
      <c r="B984" s="666"/>
      <c r="C984" s="667"/>
      <c r="D984" s="667"/>
      <c r="E984" s="667"/>
      <c r="F984" s="1209" t="s">
        <v>157</v>
      </c>
      <c r="G984" s="1210"/>
      <c r="H984" s="1210"/>
      <c r="I984" s="1210"/>
      <c r="J984" s="1210"/>
      <c r="K984" s="1210"/>
      <c r="L984" s="1210"/>
      <c r="M984" s="408">
        <f t="shared" si="499"/>
        <v>0</v>
      </c>
      <c r="N984" s="419">
        <f t="shared" si="499"/>
        <v>0</v>
      </c>
      <c r="O984" s="422">
        <f t="shared" si="499"/>
        <v>0</v>
      </c>
      <c r="P984" s="422">
        <f t="shared" si="499"/>
        <v>0</v>
      </c>
      <c r="Q984" s="423">
        <f t="shared" si="499"/>
        <v>0</v>
      </c>
      <c r="R984" s="419">
        <f t="shared" si="499"/>
        <v>0</v>
      </c>
      <c r="S984" s="422">
        <f t="shared" si="499"/>
        <v>0</v>
      </c>
      <c r="T984" s="422">
        <f t="shared" si="499"/>
        <v>0</v>
      </c>
      <c r="U984" s="422">
        <f t="shared" si="499"/>
        <v>0</v>
      </c>
      <c r="V984" s="422">
        <f t="shared" si="499"/>
        <v>0</v>
      </c>
      <c r="W984" s="422">
        <f t="shared" si="499"/>
        <v>0</v>
      </c>
      <c r="X984" s="422">
        <f t="shared" si="499"/>
        <v>0</v>
      </c>
      <c r="Y984" s="422">
        <f t="shared" si="499"/>
        <v>0</v>
      </c>
      <c r="Z984" s="422">
        <f t="shared" si="499"/>
        <v>0</v>
      </c>
      <c r="AA984" s="422">
        <f t="shared" si="499"/>
        <v>0</v>
      </c>
      <c r="AB984" s="422">
        <f t="shared" si="499"/>
        <v>0</v>
      </c>
      <c r="AC984" s="408">
        <f t="shared" si="500"/>
        <v>0</v>
      </c>
      <c r="AD984" s="830"/>
      <c r="AE984" s="831"/>
      <c r="AF984" s="832"/>
    </row>
    <row r="985" spans="1:34" outlineLevel="1" x14ac:dyDescent="0.2">
      <c r="A985" s="381">
        <v>305</v>
      </c>
      <c r="B985" s="666"/>
      <c r="C985" s="667"/>
      <c r="D985" s="667"/>
      <c r="E985" s="667"/>
      <c r="F985" s="1209" t="s">
        <v>25</v>
      </c>
      <c r="G985" s="1210"/>
      <c r="H985" s="1210"/>
      <c r="I985" s="1210"/>
      <c r="J985" s="1210"/>
      <c r="K985" s="1210"/>
      <c r="L985" s="1210"/>
      <c r="M985" s="408">
        <f t="shared" si="499"/>
        <v>0</v>
      </c>
      <c r="N985" s="419">
        <f t="shared" si="499"/>
        <v>0</v>
      </c>
      <c r="O985" s="422">
        <f t="shared" si="499"/>
        <v>0</v>
      </c>
      <c r="P985" s="422">
        <f t="shared" si="499"/>
        <v>0</v>
      </c>
      <c r="Q985" s="423">
        <f t="shared" si="499"/>
        <v>0</v>
      </c>
      <c r="R985" s="419">
        <f t="shared" si="499"/>
        <v>0</v>
      </c>
      <c r="S985" s="422">
        <f t="shared" si="499"/>
        <v>0</v>
      </c>
      <c r="T985" s="422">
        <f t="shared" si="499"/>
        <v>0</v>
      </c>
      <c r="U985" s="422">
        <f t="shared" si="499"/>
        <v>0</v>
      </c>
      <c r="V985" s="422">
        <f t="shared" si="499"/>
        <v>0</v>
      </c>
      <c r="W985" s="422">
        <f t="shared" si="499"/>
        <v>0</v>
      </c>
      <c r="X985" s="422">
        <f t="shared" si="499"/>
        <v>0</v>
      </c>
      <c r="Y985" s="422">
        <f t="shared" si="499"/>
        <v>0</v>
      </c>
      <c r="Z985" s="422">
        <f t="shared" si="499"/>
        <v>0</v>
      </c>
      <c r="AA985" s="422">
        <f t="shared" si="499"/>
        <v>0</v>
      </c>
      <c r="AB985" s="422">
        <f t="shared" si="499"/>
        <v>0</v>
      </c>
      <c r="AC985" s="408">
        <f t="shared" si="500"/>
        <v>0</v>
      </c>
      <c r="AD985" s="833"/>
      <c r="AE985" s="834"/>
      <c r="AF985" s="835"/>
    </row>
    <row r="986" spans="1:34" outlineLevel="1" x14ac:dyDescent="0.2">
      <c r="A986" s="381">
        <v>306</v>
      </c>
      <c r="B986" s="666"/>
      <c r="C986" s="667"/>
      <c r="D986" s="1222" t="s">
        <v>467</v>
      </c>
      <c r="E986" s="1100"/>
      <c r="F986" s="1100"/>
      <c r="G986" s="1100"/>
      <c r="H986" s="1100"/>
      <c r="I986" s="1100"/>
      <c r="J986" s="1100"/>
      <c r="K986" s="1100"/>
      <c r="L986" s="1100"/>
      <c r="M986" s="407">
        <f>SUBTOTAL(9,M987:M989)</f>
        <v>0</v>
      </c>
      <c r="N986" s="410">
        <f t="shared" ref="N986" si="501">SUBTOTAL(9,N987:N989)</f>
        <v>0</v>
      </c>
      <c r="O986" s="414">
        <f t="shared" ref="O986" si="502">SUBTOTAL(9,O987:O989)</f>
        <v>0</v>
      </c>
      <c r="P986" s="413">
        <f t="shared" ref="P986" si="503">SUBTOTAL(9,P987:P989)</f>
        <v>0</v>
      </c>
      <c r="Q986" s="415">
        <f t="shared" ref="Q986" si="504">SUBTOTAL(9,Q987:Q989)</f>
        <v>0</v>
      </c>
      <c r="R986" s="410">
        <f t="shared" ref="R986" si="505">SUBTOTAL(9,R987:R989)</f>
        <v>0</v>
      </c>
      <c r="S986" s="413">
        <f t="shared" ref="S986" si="506">SUBTOTAL(9,S987:S989)</f>
        <v>0</v>
      </c>
      <c r="T986" s="414">
        <f t="shared" ref="T986" si="507">SUBTOTAL(9,T987:T989)</f>
        <v>0</v>
      </c>
      <c r="U986" s="413">
        <f t="shared" ref="U986" si="508">SUBTOTAL(9,U987:U989)</f>
        <v>0</v>
      </c>
      <c r="V986" s="414">
        <f t="shared" ref="V986" si="509">SUBTOTAL(9,V987:V989)</f>
        <v>0</v>
      </c>
      <c r="W986" s="413">
        <f t="shared" ref="W986" si="510">SUBTOTAL(9,W987:W989)</f>
        <v>0</v>
      </c>
      <c r="X986" s="414">
        <f t="shared" ref="X986" si="511">SUBTOTAL(9,X987:X989)</f>
        <v>0</v>
      </c>
      <c r="Y986" s="413">
        <f t="shared" ref="Y986" si="512">SUBTOTAL(9,Y987:Y989)</f>
        <v>0</v>
      </c>
      <c r="Z986" s="414">
        <f t="shared" ref="Z986" si="513">SUBTOTAL(9,Z987:Z989)</f>
        <v>0</v>
      </c>
      <c r="AA986" s="413">
        <f t="shared" ref="AA986" si="514">SUBTOTAL(9,AA987:AA989)</f>
        <v>0</v>
      </c>
      <c r="AB986" s="424">
        <f t="shared" ref="AB986" si="515">SUBTOTAL(9,AB987:AB989)</f>
        <v>0</v>
      </c>
      <c r="AC986" s="407">
        <f t="shared" ref="AC986" si="516">SUBTOTAL(9,AC987:AC988)</f>
        <v>0</v>
      </c>
      <c r="AD986" s="921"/>
      <c r="AE986" s="921"/>
      <c r="AF986" s="922"/>
    </row>
    <row r="987" spans="1:34" outlineLevel="1" x14ac:dyDescent="0.2">
      <c r="A987" s="381">
        <v>307</v>
      </c>
      <c r="B987" s="666"/>
      <c r="C987" s="396"/>
      <c r="D987" s="396"/>
      <c r="E987" s="396"/>
      <c r="F987" s="1209" t="s">
        <v>466</v>
      </c>
      <c r="G987" s="1210"/>
      <c r="H987" s="1210"/>
      <c r="I987" s="1210"/>
      <c r="J987" s="1210"/>
      <c r="K987" s="1210"/>
      <c r="L987" s="1210"/>
      <c r="M987" s="408">
        <f t="shared" ref="M987:AB988" si="517">M211</f>
        <v>0</v>
      </c>
      <c r="N987" s="419">
        <f t="shared" si="517"/>
        <v>0</v>
      </c>
      <c r="O987" s="422">
        <f t="shared" si="517"/>
        <v>0</v>
      </c>
      <c r="P987" s="422">
        <f t="shared" si="517"/>
        <v>0</v>
      </c>
      <c r="Q987" s="423">
        <f t="shared" si="517"/>
        <v>0</v>
      </c>
      <c r="R987" s="419">
        <f t="shared" si="517"/>
        <v>0</v>
      </c>
      <c r="S987" s="422">
        <f t="shared" si="517"/>
        <v>0</v>
      </c>
      <c r="T987" s="422">
        <f t="shared" si="517"/>
        <v>0</v>
      </c>
      <c r="U987" s="422">
        <f t="shared" si="517"/>
        <v>0</v>
      </c>
      <c r="V987" s="422">
        <f t="shared" si="517"/>
        <v>0</v>
      </c>
      <c r="W987" s="422">
        <f t="shared" si="517"/>
        <v>0</v>
      </c>
      <c r="X987" s="422">
        <f t="shared" si="517"/>
        <v>0</v>
      </c>
      <c r="Y987" s="422">
        <f t="shared" si="517"/>
        <v>0</v>
      </c>
      <c r="Z987" s="422">
        <f t="shared" si="517"/>
        <v>0</v>
      </c>
      <c r="AA987" s="422">
        <f t="shared" si="517"/>
        <v>0</v>
      </c>
      <c r="AB987" s="422">
        <f t="shared" si="517"/>
        <v>0</v>
      </c>
      <c r="AC987" s="408">
        <f t="shared" ref="AC987:AC988" si="518">M987-SUM(N987:AB987)</f>
        <v>0</v>
      </c>
      <c r="AD987" s="942"/>
      <c r="AE987" s="828"/>
      <c r="AF987" s="829"/>
    </row>
    <row r="988" spans="1:34" outlineLevel="1" x14ac:dyDescent="0.2">
      <c r="A988" s="381">
        <v>308</v>
      </c>
      <c r="B988" s="666"/>
      <c r="C988" s="396"/>
      <c r="D988" s="396"/>
      <c r="E988" s="396"/>
      <c r="F988" s="1227" t="s">
        <v>468</v>
      </c>
      <c r="G988" s="1228"/>
      <c r="H988" s="1228"/>
      <c r="I988" s="1228"/>
      <c r="J988" s="1228"/>
      <c r="K988" s="1228"/>
      <c r="L988" s="1228"/>
      <c r="M988" s="408">
        <f t="shared" si="517"/>
        <v>0</v>
      </c>
      <c r="N988" s="419">
        <f t="shared" si="517"/>
        <v>0</v>
      </c>
      <c r="O988" s="422">
        <f t="shared" si="517"/>
        <v>0</v>
      </c>
      <c r="P988" s="422">
        <f t="shared" si="517"/>
        <v>0</v>
      </c>
      <c r="Q988" s="423">
        <f t="shared" si="517"/>
        <v>0</v>
      </c>
      <c r="R988" s="419">
        <f t="shared" si="517"/>
        <v>0</v>
      </c>
      <c r="S988" s="422">
        <f t="shared" si="517"/>
        <v>0</v>
      </c>
      <c r="T988" s="422">
        <f t="shared" si="517"/>
        <v>0</v>
      </c>
      <c r="U988" s="422">
        <f t="shared" si="517"/>
        <v>0</v>
      </c>
      <c r="V988" s="422">
        <f t="shared" si="517"/>
        <v>0</v>
      </c>
      <c r="W988" s="422">
        <f t="shared" si="517"/>
        <v>0</v>
      </c>
      <c r="X988" s="422">
        <f t="shared" si="517"/>
        <v>0</v>
      </c>
      <c r="Y988" s="422">
        <f t="shared" si="517"/>
        <v>0</v>
      </c>
      <c r="Z988" s="422">
        <f t="shared" si="517"/>
        <v>0</v>
      </c>
      <c r="AA988" s="422">
        <f t="shared" si="517"/>
        <v>0</v>
      </c>
      <c r="AB988" s="422">
        <f t="shared" si="517"/>
        <v>0</v>
      </c>
      <c r="AC988" s="408">
        <f t="shared" si="518"/>
        <v>0</v>
      </c>
      <c r="AD988" s="833"/>
      <c r="AE988" s="834"/>
      <c r="AF988" s="835"/>
    </row>
    <row r="989" spans="1:34" outlineLevel="1" x14ac:dyDescent="0.2">
      <c r="A989" s="381">
        <v>231</v>
      </c>
      <c r="B989" s="666"/>
      <c r="C989" s="1365" t="s">
        <v>70</v>
      </c>
      <c r="D989" s="1366"/>
      <c r="E989" s="1366"/>
      <c r="F989" s="1366"/>
      <c r="G989" s="1366"/>
      <c r="H989" s="1366"/>
      <c r="I989" s="1366"/>
      <c r="J989" s="1366"/>
      <c r="K989" s="1366"/>
      <c r="L989" s="1366"/>
      <c r="M989" s="1366"/>
      <c r="N989" s="1366"/>
      <c r="O989" s="1366"/>
      <c r="P989" s="1366"/>
      <c r="Q989" s="1366"/>
      <c r="R989" s="1366"/>
      <c r="S989" s="1366"/>
      <c r="T989" s="1366"/>
      <c r="U989" s="1366"/>
      <c r="V989" s="1366"/>
      <c r="W989" s="1366"/>
      <c r="X989" s="1366"/>
      <c r="Y989" s="1366"/>
      <c r="Z989" s="1366"/>
      <c r="AA989" s="1366"/>
      <c r="AB989" s="1366"/>
      <c r="AC989" s="1366"/>
      <c r="AD989" s="1366"/>
      <c r="AE989" s="1366"/>
      <c r="AF989" s="1367"/>
    </row>
    <row r="990" spans="1:34" outlineLevel="1" x14ac:dyDescent="0.2">
      <c r="A990" s="381">
        <v>310</v>
      </c>
      <c r="B990" s="666"/>
      <c r="C990" s="667"/>
      <c r="D990" s="1368" t="s">
        <v>71</v>
      </c>
      <c r="E990" s="1369"/>
      <c r="F990" s="1369"/>
      <c r="G990" s="1369"/>
      <c r="H990" s="1369"/>
      <c r="I990" s="1369"/>
      <c r="J990" s="1369"/>
      <c r="K990" s="1369"/>
      <c r="L990" s="1369"/>
      <c r="M990" s="407">
        <f>SUBTOTAL(9,M991:M992)</f>
        <v>0</v>
      </c>
      <c r="N990" s="410">
        <f t="shared" ref="N990:AB990" si="519">SUBTOTAL(9,N991:N992)</f>
        <v>0</v>
      </c>
      <c r="O990" s="414">
        <f t="shared" si="519"/>
        <v>0</v>
      </c>
      <c r="P990" s="413">
        <f t="shared" si="519"/>
        <v>0</v>
      </c>
      <c r="Q990" s="415">
        <f t="shared" si="519"/>
        <v>0</v>
      </c>
      <c r="R990" s="410">
        <f t="shared" si="519"/>
        <v>0</v>
      </c>
      <c r="S990" s="413">
        <f t="shared" si="519"/>
        <v>0</v>
      </c>
      <c r="T990" s="414">
        <f t="shared" si="519"/>
        <v>0</v>
      </c>
      <c r="U990" s="413">
        <f t="shared" si="519"/>
        <v>0</v>
      </c>
      <c r="V990" s="414">
        <f t="shared" si="519"/>
        <v>0</v>
      </c>
      <c r="W990" s="413">
        <f t="shared" si="519"/>
        <v>0</v>
      </c>
      <c r="X990" s="414">
        <f t="shared" si="519"/>
        <v>0</v>
      </c>
      <c r="Y990" s="413">
        <f t="shared" si="519"/>
        <v>0</v>
      </c>
      <c r="Z990" s="414">
        <f t="shared" si="519"/>
        <v>0</v>
      </c>
      <c r="AA990" s="413">
        <f t="shared" si="519"/>
        <v>0</v>
      </c>
      <c r="AB990" s="424">
        <f t="shared" si="519"/>
        <v>0</v>
      </c>
      <c r="AC990" s="407">
        <f t="shared" ref="AC990" si="520">SUBTOTAL(9,AC991:AC993)</f>
        <v>0</v>
      </c>
      <c r="AD990" s="921"/>
      <c r="AE990" s="921"/>
      <c r="AF990" s="922"/>
    </row>
    <row r="991" spans="1:34" outlineLevel="1" x14ac:dyDescent="0.2">
      <c r="A991" s="381">
        <v>311</v>
      </c>
      <c r="B991" s="666"/>
      <c r="C991" s="667"/>
      <c r="D991" s="667"/>
      <c r="E991" s="667"/>
      <c r="F991" s="1209" t="s">
        <v>72</v>
      </c>
      <c r="G991" s="1210"/>
      <c r="H991" s="1210"/>
      <c r="I991" s="1210"/>
      <c r="J991" s="1210"/>
      <c r="K991" s="1210"/>
      <c r="L991" s="1210"/>
      <c r="M991" s="408">
        <f t="shared" ref="M991:AB992" si="521">M215</f>
        <v>0</v>
      </c>
      <c r="N991" s="1062"/>
      <c r="O991" s="1062"/>
      <c r="P991" s="1062"/>
      <c r="Q991" s="1062"/>
      <c r="R991" s="1062"/>
      <c r="S991" s="1062"/>
      <c r="T991" s="1062"/>
      <c r="U991" s="1062"/>
      <c r="V991" s="1062"/>
      <c r="W991" s="1062"/>
      <c r="X991" s="1062"/>
      <c r="Y991" s="1062"/>
      <c r="Z991" s="1062"/>
      <c r="AA991" s="1062"/>
      <c r="AB991" s="1062"/>
      <c r="AC991" s="408">
        <f t="shared" ref="AC991:AC992" si="522">M991-SUM(N991:AB991)</f>
        <v>0</v>
      </c>
      <c r="AD991" s="942"/>
      <c r="AE991" s="828"/>
      <c r="AF991" s="829"/>
    </row>
    <row r="992" spans="1:34" outlineLevel="1" x14ac:dyDescent="0.2">
      <c r="A992" s="381">
        <v>312</v>
      </c>
      <c r="B992" s="666"/>
      <c r="C992" s="667"/>
      <c r="D992" s="667"/>
      <c r="E992" s="667"/>
      <c r="F992" s="1227" t="s">
        <v>73</v>
      </c>
      <c r="G992" s="1228"/>
      <c r="H992" s="1228"/>
      <c r="I992" s="1228"/>
      <c r="J992" s="1228"/>
      <c r="K992" s="1228"/>
      <c r="L992" s="1228"/>
      <c r="M992" s="408">
        <f t="shared" si="521"/>
        <v>0</v>
      </c>
      <c r="N992" s="419">
        <f t="shared" si="521"/>
        <v>0</v>
      </c>
      <c r="O992" s="422">
        <f t="shared" si="521"/>
        <v>0</v>
      </c>
      <c r="P992" s="422">
        <f t="shared" si="521"/>
        <v>0</v>
      </c>
      <c r="Q992" s="423">
        <f t="shared" si="521"/>
        <v>0</v>
      </c>
      <c r="R992" s="419">
        <f t="shared" si="521"/>
        <v>0</v>
      </c>
      <c r="S992" s="422">
        <f t="shared" si="521"/>
        <v>0</v>
      </c>
      <c r="T992" s="422">
        <f t="shared" si="521"/>
        <v>0</v>
      </c>
      <c r="U992" s="422">
        <f t="shared" si="521"/>
        <v>0</v>
      </c>
      <c r="V992" s="422">
        <f t="shared" si="521"/>
        <v>0</v>
      </c>
      <c r="W992" s="422">
        <f t="shared" si="521"/>
        <v>0</v>
      </c>
      <c r="X992" s="422">
        <f t="shared" si="521"/>
        <v>0</v>
      </c>
      <c r="Y992" s="422">
        <f t="shared" si="521"/>
        <v>0</v>
      </c>
      <c r="Z992" s="422">
        <f t="shared" si="521"/>
        <v>0</v>
      </c>
      <c r="AA992" s="422">
        <f t="shared" si="521"/>
        <v>0</v>
      </c>
      <c r="AB992" s="434">
        <f t="shared" si="521"/>
        <v>0</v>
      </c>
      <c r="AC992" s="408">
        <f t="shared" si="522"/>
        <v>0</v>
      </c>
      <c r="AD992" s="833"/>
      <c r="AE992" s="834"/>
      <c r="AF992" s="835"/>
      <c r="AH992" s="397">
        <f>SUM(AC1001,AC997,AC993,AC982,AC979,AC976,AC964,AC959,AC956,AC952,AC949,AC945,AC942,AC937,AC929,AC918,AC913,AC906,AC903,AC899,AC892,AC889,AC884,AC877,AC872,AC867,AC863,AC857,AC854,AC845,AC840,AC833,AC830,AC826,AC823,AC818,AC814,AC810,AC804,AC799,AC794,AC789,AC786,AC986,AC970,AC933,AC923,AC895,AC880)</f>
        <v>0</v>
      </c>
    </row>
    <row r="993" spans="1:32" outlineLevel="1" x14ac:dyDescent="0.2">
      <c r="A993" s="381">
        <v>313</v>
      </c>
      <c r="B993" s="666"/>
      <c r="C993" s="667"/>
      <c r="D993" s="1222" t="s">
        <v>734</v>
      </c>
      <c r="E993" s="1100"/>
      <c r="F993" s="1100"/>
      <c r="G993" s="1100"/>
      <c r="H993" s="1100"/>
      <c r="I993" s="1100"/>
      <c r="J993" s="1100"/>
      <c r="K993" s="1100"/>
      <c r="L993" s="1100"/>
      <c r="M993" s="407">
        <f>SUBTOTAL(9,M994:M996)</f>
        <v>0</v>
      </c>
      <c r="N993" s="410">
        <f t="shared" ref="N993" si="523">SUBTOTAL(9,N994:N996)</f>
        <v>0</v>
      </c>
      <c r="O993" s="414">
        <f t="shared" ref="O993" si="524">SUBTOTAL(9,O994:O996)</f>
        <v>0</v>
      </c>
      <c r="P993" s="413">
        <f t="shared" ref="P993" si="525">SUBTOTAL(9,P994:P996)</f>
        <v>0</v>
      </c>
      <c r="Q993" s="415">
        <f t="shared" ref="Q993" si="526">SUBTOTAL(9,Q994:Q996)</f>
        <v>0</v>
      </c>
      <c r="R993" s="410">
        <f t="shared" ref="R993" si="527">SUBTOTAL(9,R994:R996)</f>
        <v>0</v>
      </c>
      <c r="S993" s="413">
        <f t="shared" ref="S993" si="528">SUBTOTAL(9,S994:S996)</f>
        <v>0</v>
      </c>
      <c r="T993" s="414">
        <f t="shared" ref="T993" si="529">SUBTOTAL(9,T994:T996)</f>
        <v>0</v>
      </c>
      <c r="U993" s="413">
        <f t="shared" ref="U993" si="530">SUBTOTAL(9,U994:U996)</f>
        <v>0</v>
      </c>
      <c r="V993" s="414">
        <f t="shared" ref="V993" si="531">SUBTOTAL(9,V994:V996)</f>
        <v>0</v>
      </c>
      <c r="W993" s="413">
        <f t="shared" ref="W993" si="532">SUBTOTAL(9,W994:W996)</f>
        <v>0</v>
      </c>
      <c r="X993" s="414">
        <f t="shared" ref="X993" si="533">SUBTOTAL(9,X994:X996)</f>
        <v>0</v>
      </c>
      <c r="Y993" s="413">
        <f t="shared" ref="Y993" si="534">SUBTOTAL(9,Y994:Y996)</f>
        <v>0</v>
      </c>
      <c r="Z993" s="414">
        <f t="shared" ref="Z993" si="535">SUBTOTAL(9,Z994:Z996)</f>
        <v>0</v>
      </c>
      <c r="AA993" s="413">
        <f t="shared" ref="AA993" si="536">SUBTOTAL(9,AA994:AA996)</f>
        <v>0</v>
      </c>
      <c r="AB993" s="424">
        <f t="shared" ref="AB993:AC993" si="537">SUBTOTAL(9,AB994:AB996)</f>
        <v>0</v>
      </c>
      <c r="AC993" s="407">
        <f t="shared" si="537"/>
        <v>0</v>
      </c>
      <c r="AD993" s="921"/>
      <c r="AE993" s="921"/>
      <c r="AF993" s="922"/>
    </row>
    <row r="994" spans="1:32" outlineLevel="1" x14ac:dyDescent="0.2">
      <c r="A994" s="381">
        <v>314</v>
      </c>
      <c r="B994" s="666"/>
      <c r="C994" s="667"/>
      <c r="D994" s="667"/>
      <c r="E994" s="667"/>
      <c r="F994" s="1209" t="s">
        <v>735</v>
      </c>
      <c r="G994" s="1210"/>
      <c r="H994" s="1210"/>
      <c r="I994" s="1210"/>
      <c r="J994" s="1210"/>
      <c r="K994" s="1210"/>
      <c r="L994" s="1210"/>
      <c r="M994" s="408">
        <f t="shared" ref="M994:AB996" si="538">M218</f>
        <v>0</v>
      </c>
      <c r="N994" s="419">
        <f t="shared" si="538"/>
        <v>0</v>
      </c>
      <c r="O994" s="422">
        <f t="shared" si="538"/>
        <v>0</v>
      </c>
      <c r="P994" s="422">
        <f t="shared" si="538"/>
        <v>0</v>
      </c>
      <c r="Q994" s="423">
        <f t="shared" si="538"/>
        <v>0</v>
      </c>
      <c r="R994" s="419">
        <f t="shared" si="538"/>
        <v>0</v>
      </c>
      <c r="S994" s="422">
        <f t="shared" si="538"/>
        <v>0</v>
      </c>
      <c r="T994" s="422">
        <f t="shared" si="538"/>
        <v>0</v>
      </c>
      <c r="U994" s="422">
        <f t="shared" si="538"/>
        <v>0</v>
      </c>
      <c r="V994" s="422">
        <f t="shared" si="538"/>
        <v>0</v>
      </c>
      <c r="W994" s="422">
        <f t="shared" si="538"/>
        <v>0</v>
      </c>
      <c r="X994" s="422">
        <f t="shared" si="538"/>
        <v>0</v>
      </c>
      <c r="Y994" s="422">
        <f t="shared" si="538"/>
        <v>0</v>
      </c>
      <c r="Z994" s="422">
        <f t="shared" si="538"/>
        <v>0</v>
      </c>
      <c r="AA994" s="422">
        <f t="shared" si="538"/>
        <v>0</v>
      </c>
      <c r="AB994" s="434">
        <f t="shared" si="538"/>
        <v>0</v>
      </c>
      <c r="AC994" s="408">
        <f t="shared" ref="AC994:AC996" si="539">M994-SUM(N994:AB994)</f>
        <v>0</v>
      </c>
      <c r="AD994" s="942"/>
      <c r="AE994" s="828"/>
      <c r="AF994" s="829"/>
    </row>
    <row r="995" spans="1:32" outlineLevel="1" x14ac:dyDescent="0.2">
      <c r="A995" s="381">
        <v>315</v>
      </c>
      <c r="B995" s="666"/>
      <c r="C995" s="667"/>
      <c r="D995" s="667"/>
      <c r="E995" s="667"/>
      <c r="F995" s="1209" t="s">
        <v>736</v>
      </c>
      <c r="G995" s="1210"/>
      <c r="H995" s="1210"/>
      <c r="I995" s="1210"/>
      <c r="J995" s="1210"/>
      <c r="K995" s="1210"/>
      <c r="L995" s="1210"/>
      <c r="M995" s="408">
        <f t="shared" si="538"/>
        <v>0</v>
      </c>
      <c r="N995" s="419">
        <f t="shared" si="538"/>
        <v>0</v>
      </c>
      <c r="O995" s="422">
        <f t="shared" si="538"/>
        <v>0</v>
      </c>
      <c r="P995" s="422">
        <f t="shared" si="538"/>
        <v>0</v>
      </c>
      <c r="Q995" s="423">
        <f t="shared" si="538"/>
        <v>0</v>
      </c>
      <c r="R995" s="419">
        <f t="shared" si="538"/>
        <v>0</v>
      </c>
      <c r="S995" s="422">
        <f t="shared" si="538"/>
        <v>0</v>
      </c>
      <c r="T995" s="422">
        <f t="shared" si="538"/>
        <v>0</v>
      </c>
      <c r="U995" s="422">
        <f t="shared" si="538"/>
        <v>0</v>
      </c>
      <c r="V995" s="422">
        <f t="shared" si="538"/>
        <v>0</v>
      </c>
      <c r="W995" s="422">
        <f t="shared" si="538"/>
        <v>0</v>
      </c>
      <c r="X995" s="422">
        <f t="shared" si="538"/>
        <v>0</v>
      </c>
      <c r="Y995" s="422">
        <f t="shared" si="538"/>
        <v>0</v>
      </c>
      <c r="Z995" s="422">
        <f t="shared" si="538"/>
        <v>0</v>
      </c>
      <c r="AA995" s="422">
        <f t="shared" si="538"/>
        <v>0</v>
      </c>
      <c r="AB995" s="434">
        <f t="shared" si="538"/>
        <v>0</v>
      </c>
      <c r="AC995" s="408">
        <f t="shared" si="539"/>
        <v>0</v>
      </c>
      <c r="AD995" s="830"/>
      <c r="AE995" s="831"/>
      <c r="AF995" s="832"/>
    </row>
    <row r="996" spans="1:32" outlineLevel="1" x14ac:dyDescent="0.2">
      <c r="A996" s="381">
        <v>316</v>
      </c>
      <c r="B996" s="666"/>
      <c r="C996" s="667"/>
      <c r="D996" s="667"/>
      <c r="E996" s="667"/>
      <c r="F996" s="1227" t="s">
        <v>737</v>
      </c>
      <c r="G996" s="1228"/>
      <c r="H996" s="1228"/>
      <c r="I996" s="1228"/>
      <c r="J996" s="1228"/>
      <c r="K996" s="1228"/>
      <c r="L996" s="1228"/>
      <c r="M996" s="408">
        <f t="shared" si="538"/>
        <v>0</v>
      </c>
      <c r="N996" s="1319"/>
      <c r="O996" s="1319"/>
      <c r="P996" s="1319"/>
      <c r="Q996" s="1319"/>
      <c r="R996" s="1319"/>
      <c r="S996" s="1319"/>
      <c r="T996" s="1319"/>
      <c r="U996" s="1319"/>
      <c r="V996" s="1319"/>
      <c r="W996" s="1319"/>
      <c r="X996" s="1319"/>
      <c r="Y996" s="1319"/>
      <c r="Z996" s="1319"/>
      <c r="AA996" s="1319"/>
      <c r="AB996" s="1319"/>
      <c r="AC996" s="408">
        <f t="shared" si="539"/>
        <v>0</v>
      </c>
      <c r="AD996" s="833"/>
      <c r="AE996" s="834"/>
      <c r="AF996" s="835"/>
    </row>
    <row r="997" spans="1:32" outlineLevel="1" x14ac:dyDescent="0.2">
      <c r="A997" s="381">
        <v>317</v>
      </c>
      <c r="B997" s="666"/>
      <c r="C997" s="667"/>
      <c r="D997" s="1222" t="s">
        <v>74</v>
      </c>
      <c r="E997" s="1100"/>
      <c r="F997" s="1100"/>
      <c r="G997" s="1100"/>
      <c r="H997" s="1100"/>
      <c r="I997" s="1100"/>
      <c r="J997" s="1100"/>
      <c r="K997" s="1100"/>
      <c r="L997" s="1100"/>
      <c r="M997" s="407">
        <f>SUBTOTAL(9,M998:M1000)</f>
        <v>0</v>
      </c>
      <c r="N997" s="1191"/>
      <c r="O997" s="1244"/>
      <c r="P997" s="1244"/>
      <c r="Q997" s="1244"/>
      <c r="R997" s="1244"/>
      <c r="S997" s="1244"/>
      <c r="T997" s="1244"/>
      <c r="U997" s="1244"/>
      <c r="V997" s="1244"/>
      <c r="W997" s="1244"/>
      <c r="X997" s="1244"/>
      <c r="Y997" s="1244"/>
      <c r="Z997" s="1244"/>
      <c r="AA997" s="1244"/>
      <c r="AB997" s="1244"/>
      <c r="AC997" s="407">
        <f>SUBTOTAL(9,AC998:AC1000)</f>
        <v>0</v>
      </c>
      <c r="AD997" s="921"/>
      <c r="AE997" s="921"/>
      <c r="AF997" s="922"/>
    </row>
    <row r="998" spans="1:32" outlineLevel="1" x14ac:dyDescent="0.2">
      <c r="A998" s="381">
        <v>318</v>
      </c>
      <c r="B998" s="666"/>
      <c r="C998" s="667"/>
      <c r="D998" s="667"/>
      <c r="E998" s="667"/>
      <c r="F998" s="1209" t="s">
        <v>75</v>
      </c>
      <c r="G998" s="1210"/>
      <c r="H998" s="1210"/>
      <c r="I998" s="1210"/>
      <c r="J998" s="1210"/>
      <c r="K998" s="1210"/>
      <c r="L998" s="1210"/>
      <c r="M998" s="408">
        <f t="shared" ref="M998:M1000" si="540">M222</f>
        <v>0</v>
      </c>
      <c r="N998" s="1244"/>
      <c r="O998" s="1244"/>
      <c r="P998" s="1244"/>
      <c r="Q998" s="1244"/>
      <c r="R998" s="1244"/>
      <c r="S998" s="1244"/>
      <c r="T998" s="1244"/>
      <c r="U998" s="1244"/>
      <c r="V998" s="1244"/>
      <c r="W998" s="1244"/>
      <c r="X998" s="1244"/>
      <c r="Y998" s="1244"/>
      <c r="Z998" s="1244"/>
      <c r="AA998" s="1244"/>
      <c r="AB998" s="1244"/>
      <c r="AC998" s="408">
        <f t="shared" ref="AC998:AC1002" si="541">M998-SUM(N998:AB998)</f>
        <v>0</v>
      </c>
      <c r="AD998" s="942"/>
      <c r="AE998" s="828"/>
      <c r="AF998" s="829"/>
    </row>
    <row r="999" spans="1:32" outlineLevel="1" x14ac:dyDescent="0.2">
      <c r="A999" s="381">
        <v>319</v>
      </c>
      <c r="B999" s="666"/>
      <c r="C999" s="667"/>
      <c r="D999" s="667"/>
      <c r="E999" s="667"/>
      <c r="F999" s="1209" t="s">
        <v>76</v>
      </c>
      <c r="G999" s="1210"/>
      <c r="H999" s="1210"/>
      <c r="I999" s="1210"/>
      <c r="J999" s="1210"/>
      <c r="K999" s="1210"/>
      <c r="L999" s="1210"/>
      <c r="M999" s="408">
        <f t="shared" si="540"/>
        <v>0</v>
      </c>
      <c r="N999" s="1244"/>
      <c r="O999" s="1244"/>
      <c r="P999" s="1244"/>
      <c r="Q999" s="1244"/>
      <c r="R999" s="1244"/>
      <c r="S999" s="1244"/>
      <c r="T999" s="1244"/>
      <c r="U999" s="1244"/>
      <c r="V999" s="1244"/>
      <c r="W999" s="1244"/>
      <c r="X999" s="1244"/>
      <c r="Y999" s="1244"/>
      <c r="Z999" s="1244"/>
      <c r="AA999" s="1244"/>
      <c r="AB999" s="1244"/>
      <c r="AC999" s="408">
        <f t="shared" si="541"/>
        <v>0</v>
      </c>
      <c r="AD999" s="830"/>
      <c r="AE999" s="831"/>
      <c r="AF999" s="832"/>
    </row>
    <row r="1000" spans="1:32" outlineLevel="1" x14ac:dyDescent="0.2">
      <c r="A1000" s="381">
        <v>320</v>
      </c>
      <c r="B1000" s="666"/>
      <c r="C1000" s="667"/>
      <c r="D1000" s="667"/>
      <c r="E1000" s="667"/>
      <c r="F1000" s="1227" t="s">
        <v>77</v>
      </c>
      <c r="G1000" s="1228"/>
      <c r="H1000" s="1228"/>
      <c r="I1000" s="1228"/>
      <c r="J1000" s="1228"/>
      <c r="K1000" s="1228"/>
      <c r="L1000" s="1228"/>
      <c r="M1000" s="408">
        <f t="shared" si="540"/>
        <v>0</v>
      </c>
      <c r="N1000" s="1244"/>
      <c r="O1000" s="1244"/>
      <c r="P1000" s="1244"/>
      <c r="Q1000" s="1244"/>
      <c r="R1000" s="1244"/>
      <c r="S1000" s="1244"/>
      <c r="T1000" s="1244"/>
      <c r="U1000" s="1244"/>
      <c r="V1000" s="1244"/>
      <c r="W1000" s="1244"/>
      <c r="X1000" s="1244"/>
      <c r="Y1000" s="1244"/>
      <c r="Z1000" s="1244"/>
      <c r="AA1000" s="1244"/>
      <c r="AB1000" s="1244"/>
      <c r="AC1000" s="408">
        <f t="shared" si="541"/>
        <v>0</v>
      </c>
      <c r="AD1000" s="833"/>
      <c r="AE1000" s="834"/>
      <c r="AF1000" s="835"/>
    </row>
    <row r="1001" spans="1:32" outlineLevel="1" x14ac:dyDescent="0.2">
      <c r="A1001" s="381">
        <v>321</v>
      </c>
      <c r="B1001" s="666"/>
      <c r="C1001" s="667"/>
      <c r="D1001" s="1222" t="s">
        <v>70</v>
      </c>
      <c r="E1001" s="1100"/>
      <c r="F1001" s="1100"/>
      <c r="G1001" s="1100"/>
      <c r="H1001" s="1100"/>
      <c r="I1001" s="1100"/>
      <c r="J1001" s="1100"/>
      <c r="K1001" s="1100"/>
      <c r="L1001" s="1100"/>
      <c r="M1001" s="407">
        <f>SUBTOTAL(9,M1002:M1002)</f>
        <v>0</v>
      </c>
      <c r="N1001" s="1191"/>
      <c r="O1001" s="1191"/>
      <c r="P1001" s="1191"/>
      <c r="Q1001" s="1191"/>
      <c r="R1001" s="1191"/>
      <c r="S1001" s="1191"/>
      <c r="T1001" s="1191"/>
      <c r="U1001" s="1191"/>
      <c r="V1001" s="1191"/>
      <c r="W1001" s="1191"/>
      <c r="X1001" s="1191"/>
      <c r="Y1001" s="1191"/>
      <c r="Z1001" s="1191"/>
      <c r="AA1001" s="1191"/>
      <c r="AB1001" s="1191"/>
      <c r="AC1001" s="407">
        <f>SUBTOTAL(9,AC1002)</f>
        <v>0</v>
      </c>
      <c r="AD1001" s="921"/>
      <c r="AE1001" s="921"/>
      <c r="AF1001" s="922"/>
    </row>
    <row r="1002" spans="1:32" outlineLevel="1" x14ac:dyDescent="0.2">
      <c r="A1002" s="381">
        <v>322</v>
      </c>
      <c r="B1002" s="659"/>
      <c r="C1002" s="660"/>
      <c r="D1002" s="660"/>
      <c r="E1002" s="645"/>
      <c r="F1002" s="1227" t="s">
        <v>70</v>
      </c>
      <c r="G1002" s="1228"/>
      <c r="H1002" s="1228"/>
      <c r="I1002" s="1228"/>
      <c r="J1002" s="1228"/>
      <c r="K1002" s="1228"/>
      <c r="L1002" s="1228"/>
      <c r="M1002" s="408">
        <f t="shared" ref="M1002" si="542">M226</f>
        <v>0</v>
      </c>
      <c r="N1002" s="1397"/>
      <c r="O1002" s="961"/>
      <c r="P1002" s="961"/>
      <c r="Q1002" s="961"/>
      <c r="R1002" s="961"/>
      <c r="S1002" s="961"/>
      <c r="T1002" s="961"/>
      <c r="U1002" s="961"/>
      <c r="V1002" s="961"/>
      <c r="W1002" s="961"/>
      <c r="X1002" s="961"/>
      <c r="Y1002" s="961"/>
      <c r="Z1002" s="961"/>
      <c r="AA1002" s="961"/>
      <c r="AB1002" s="961"/>
      <c r="AC1002" s="408">
        <f t="shared" si="541"/>
        <v>0</v>
      </c>
      <c r="AD1002" s="943"/>
      <c r="AE1002" s="926"/>
      <c r="AF1002" s="927"/>
    </row>
    <row r="1003" spans="1:32" ht="7.5" hidden="1" customHeight="1" outlineLevel="1" x14ac:dyDescent="0.2">
      <c r="A1003" s="381"/>
      <c r="B1003" s="1363"/>
      <c r="C1003" s="1364"/>
      <c r="D1003" s="1364"/>
      <c r="E1003" s="1364"/>
      <c r="F1003" s="966"/>
      <c r="G1003" s="966"/>
      <c r="H1003" s="966"/>
      <c r="I1003" s="966"/>
      <c r="J1003" s="966"/>
      <c r="K1003" s="966"/>
      <c r="L1003" s="966"/>
      <c r="M1003" s="966"/>
      <c r="N1003" s="966"/>
      <c r="O1003" s="966"/>
      <c r="P1003" s="966"/>
      <c r="Q1003" s="966"/>
      <c r="R1003" s="966"/>
      <c r="S1003" s="966"/>
      <c r="T1003" s="966"/>
      <c r="U1003" s="966"/>
      <c r="V1003" s="966"/>
      <c r="W1003" s="966"/>
      <c r="X1003" s="966"/>
      <c r="Y1003" s="966"/>
      <c r="Z1003" s="966"/>
      <c r="AA1003" s="966"/>
      <c r="AB1003" s="966"/>
      <c r="AC1003" s="966"/>
      <c r="AD1003" s="966"/>
      <c r="AE1003" s="966"/>
      <c r="AF1003" s="967"/>
    </row>
    <row r="1004" spans="1:32" ht="22.5" customHeight="1" outlineLevel="1" x14ac:dyDescent="0.2">
      <c r="A1004" s="381">
        <v>323</v>
      </c>
      <c r="B1004" s="1110" t="s">
        <v>78</v>
      </c>
      <c r="C1004" s="923"/>
      <c r="D1004" s="923"/>
      <c r="E1004" s="923"/>
      <c r="F1004" s="923"/>
      <c r="G1004" s="923"/>
      <c r="H1004" s="923"/>
      <c r="I1004" s="923"/>
      <c r="J1004" s="923"/>
      <c r="K1004" s="923"/>
      <c r="L1004" s="923"/>
      <c r="M1004" s="407">
        <f>SUBTOTAL(9,M785:M1001)</f>
        <v>0</v>
      </c>
      <c r="N1004" s="410">
        <f t="shared" ref="N1004:AB1004" si="543">SUBTOTAL(9,N785:N1001)</f>
        <v>0</v>
      </c>
      <c r="O1004" s="414">
        <f t="shared" si="543"/>
        <v>0</v>
      </c>
      <c r="P1004" s="413">
        <f t="shared" si="543"/>
        <v>0</v>
      </c>
      <c r="Q1004" s="415">
        <f t="shared" si="543"/>
        <v>0</v>
      </c>
      <c r="R1004" s="414">
        <f t="shared" si="543"/>
        <v>0</v>
      </c>
      <c r="S1004" s="414">
        <f t="shared" si="543"/>
        <v>0</v>
      </c>
      <c r="T1004" s="414">
        <f t="shared" si="543"/>
        <v>0</v>
      </c>
      <c r="U1004" s="414">
        <f t="shared" si="543"/>
        <v>0</v>
      </c>
      <c r="V1004" s="414">
        <f t="shared" si="543"/>
        <v>0</v>
      </c>
      <c r="W1004" s="414">
        <f t="shared" si="543"/>
        <v>0</v>
      </c>
      <c r="X1004" s="414">
        <f t="shared" si="543"/>
        <v>0</v>
      </c>
      <c r="Y1004" s="414">
        <f t="shared" si="543"/>
        <v>0</v>
      </c>
      <c r="Z1004" s="414">
        <f t="shared" si="543"/>
        <v>0</v>
      </c>
      <c r="AA1004" s="414">
        <f t="shared" si="543"/>
        <v>0</v>
      </c>
      <c r="AB1004" s="424">
        <f t="shared" si="543"/>
        <v>0</v>
      </c>
      <c r="AC1004" s="407">
        <f>SUBTOTAL(9,AC785:AC1002)</f>
        <v>0</v>
      </c>
      <c r="AD1004" s="923"/>
      <c r="AE1004" s="923"/>
      <c r="AF1004" s="924"/>
    </row>
    <row r="1005" spans="1:32" ht="7.5" customHeight="1" outlineLevel="1" x14ac:dyDescent="0.2">
      <c r="A1005" s="381">
        <v>324</v>
      </c>
      <c r="B1005" s="1362"/>
      <c r="C1005" s="1362"/>
      <c r="D1005" s="1362"/>
      <c r="E1005" s="1362"/>
      <c r="F1005" s="1362"/>
      <c r="G1005" s="1362"/>
      <c r="H1005" s="1362"/>
      <c r="I1005" s="1362"/>
      <c r="J1005" s="1362"/>
      <c r="K1005" s="1362"/>
      <c r="L1005" s="1362"/>
      <c r="M1005" s="1362"/>
      <c r="N1005" s="1362"/>
      <c r="O1005" s="1362"/>
      <c r="P1005" s="1362"/>
      <c r="Q1005" s="1362"/>
      <c r="R1005" s="1362"/>
      <c r="S1005" s="1362"/>
      <c r="T1005" s="1362"/>
      <c r="U1005" s="1362"/>
      <c r="V1005" s="1362"/>
      <c r="W1005" s="1362"/>
      <c r="X1005" s="1362"/>
      <c r="Y1005" s="1362"/>
      <c r="Z1005" s="1362"/>
      <c r="AA1005" s="1362"/>
      <c r="AB1005" s="1362"/>
      <c r="AC1005" s="1362"/>
      <c r="AD1005" s="1362"/>
      <c r="AE1005" s="1362"/>
      <c r="AF1005" s="1362"/>
    </row>
    <row r="1006" spans="1:32" ht="22.5" customHeight="1" outlineLevel="2" x14ac:dyDescent="0.2">
      <c r="A1006" s="381">
        <v>325</v>
      </c>
      <c r="B1006" s="1110" t="s">
        <v>79</v>
      </c>
      <c r="C1006" s="923"/>
      <c r="D1006" s="923"/>
      <c r="E1006" s="923"/>
      <c r="F1006" s="923"/>
      <c r="G1006" s="923"/>
      <c r="H1006" s="923"/>
      <c r="I1006" s="923"/>
      <c r="J1006" s="923"/>
      <c r="K1006" s="923"/>
      <c r="L1006" s="923"/>
      <c r="M1006" s="923"/>
      <c r="N1006" s="923"/>
      <c r="O1006" s="923"/>
      <c r="P1006" s="923"/>
      <c r="Q1006" s="923"/>
      <c r="R1006" s="923"/>
      <c r="S1006" s="923"/>
      <c r="T1006" s="923"/>
      <c r="U1006" s="923"/>
      <c r="V1006" s="923"/>
      <c r="W1006" s="923"/>
      <c r="X1006" s="923"/>
      <c r="Y1006" s="923"/>
      <c r="Z1006" s="923"/>
      <c r="AA1006" s="923"/>
      <c r="AB1006" s="923"/>
      <c r="AC1006" s="923"/>
      <c r="AD1006" s="923"/>
      <c r="AE1006" s="923"/>
      <c r="AF1006" s="924"/>
    </row>
    <row r="1007" spans="1:32" ht="15" customHeight="1" outlineLevel="1" x14ac:dyDescent="0.2">
      <c r="A1007" s="381">
        <v>326</v>
      </c>
      <c r="B1007" s="666"/>
      <c r="C1007" s="1365" t="s">
        <v>80</v>
      </c>
      <c r="D1007" s="1366"/>
      <c r="E1007" s="1366"/>
      <c r="F1007" s="1366"/>
      <c r="G1007" s="1366"/>
      <c r="H1007" s="1366"/>
      <c r="I1007" s="1366"/>
      <c r="J1007" s="1366"/>
      <c r="K1007" s="1366"/>
      <c r="L1007" s="1366"/>
      <c r="M1007" s="1366"/>
      <c r="N1007" s="1366"/>
      <c r="O1007" s="1366"/>
      <c r="P1007" s="1366"/>
      <c r="Q1007" s="1366"/>
      <c r="R1007" s="1366"/>
      <c r="S1007" s="1366"/>
      <c r="T1007" s="1366"/>
      <c r="U1007" s="1366"/>
      <c r="V1007" s="1366"/>
      <c r="W1007" s="1366"/>
      <c r="X1007" s="1366"/>
      <c r="Y1007" s="1366"/>
      <c r="Z1007" s="1366"/>
      <c r="AA1007" s="1366"/>
      <c r="AB1007" s="1366"/>
      <c r="AC1007" s="1366"/>
      <c r="AD1007" s="1366"/>
      <c r="AE1007" s="1366"/>
      <c r="AF1007" s="1367"/>
    </row>
    <row r="1008" spans="1:32" ht="15" customHeight="1" outlineLevel="1" x14ac:dyDescent="0.2">
      <c r="A1008" s="381">
        <v>327</v>
      </c>
      <c r="B1008" s="666"/>
      <c r="C1008" s="385"/>
      <c r="D1008" s="1379" t="s">
        <v>528</v>
      </c>
      <c r="E1008" s="1369"/>
      <c r="F1008" s="1369"/>
      <c r="G1008" s="1369"/>
      <c r="H1008" s="1369"/>
      <c r="I1008" s="1369"/>
      <c r="J1008" s="1369"/>
      <c r="K1008" s="1369"/>
      <c r="L1008" s="1369"/>
      <c r="M1008" s="407">
        <f>SUBTOTAL(9,M1009:M1013)</f>
        <v>0</v>
      </c>
      <c r="N1008" s="410">
        <f t="shared" ref="N1008:AC1008" si="544">SUBTOTAL(9,N1009:N1013)</f>
        <v>0</v>
      </c>
      <c r="O1008" s="414">
        <f t="shared" si="544"/>
        <v>0</v>
      </c>
      <c r="P1008" s="413">
        <f t="shared" si="544"/>
        <v>0</v>
      </c>
      <c r="Q1008" s="415">
        <f t="shared" si="544"/>
        <v>0</v>
      </c>
      <c r="R1008" s="410">
        <f t="shared" si="544"/>
        <v>0</v>
      </c>
      <c r="S1008" s="414">
        <f t="shared" si="544"/>
        <v>0</v>
      </c>
      <c r="T1008" s="414">
        <f t="shared" si="544"/>
        <v>0</v>
      </c>
      <c r="U1008" s="414">
        <f t="shared" si="544"/>
        <v>0</v>
      </c>
      <c r="V1008" s="414">
        <f t="shared" si="544"/>
        <v>0</v>
      </c>
      <c r="W1008" s="414">
        <f t="shared" si="544"/>
        <v>0</v>
      </c>
      <c r="X1008" s="414">
        <f t="shared" si="544"/>
        <v>0</v>
      </c>
      <c r="Y1008" s="414">
        <f t="shared" si="544"/>
        <v>0</v>
      </c>
      <c r="Z1008" s="414">
        <f t="shared" si="544"/>
        <v>0</v>
      </c>
      <c r="AA1008" s="414">
        <f t="shared" si="544"/>
        <v>0</v>
      </c>
      <c r="AB1008" s="411">
        <f t="shared" si="544"/>
        <v>0</v>
      </c>
      <c r="AC1008" s="415">
        <f t="shared" si="544"/>
        <v>0</v>
      </c>
      <c r="AD1008" s="921"/>
      <c r="AE1008" s="921"/>
      <c r="AF1008" s="922"/>
    </row>
    <row r="1009" spans="1:32" ht="15" customHeight="1" outlineLevel="1" x14ac:dyDescent="0.2">
      <c r="A1009" s="381">
        <v>328</v>
      </c>
      <c r="B1009" s="666"/>
      <c r="C1009" s="386"/>
      <c r="D1009" s="386"/>
      <c r="E1009" s="387"/>
      <c r="F1009" s="1209" t="s">
        <v>471</v>
      </c>
      <c r="G1009" s="1210"/>
      <c r="H1009" s="1210"/>
      <c r="I1009" s="1210"/>
      <c r="J1009" s="1210"/>
      <c r="K1009" s="1210"/>
      <c r="L1009" s="1210"/>
      <c r="M1009" s="408">
        <f t="shared" ref="M1009:M1013" si="545">M233</f>
        <v>0</v>
      </c>
      <c r="N1009" s="419">
        <f>M1009*'Annexe 1. Taux de référence'!$S9</f>
        <v>0</v>
      </c>
      <c r="O1009" s="422">
        <f>($M1009-SUM($N1009:N1009))*'Annexe 1. Taux de référence'!$S9</f>
        <v>0</v>
      </c>
      <c r="P1009" s="422">
        <f>($M1009-SUM($N1009:O1009))*'Annexe 1. Taux de référence'!$S9</f>
        <v>0</v>
      </c>
      <c r="Q1009" s="423">
        <f>($M1009-SUM($N1009:P1009))*'Annexe 1. Taux de référence'!$S9</f>
        <v>0</v>
      </c>
      <c r="R1009" s="419">
        <f>($M1009-SUM($N1009:Q1009))*'Annexe 1. Taux de référence'!$U9</f>
        <v>0</v>
      </c>
      <c r="S1009" s="422">
        <f>($M1009-SUM($N1009:R1009))*'Annexe 1. Taux de référence'!$U9</f>
        <v>0</v>
      </c>
      <c r="T1009" s="422">
        <f>($M1009-SUM($N1009:S1009))*'Annexe 1. Taux de référence'!$U9</f>
        <v>0</v>
      </c>
      <c r="U1009" s="422">
        <f>($M1009-SUM($N1009:T1009))*'Annexe 1. Taux de référence'!$U9</f>
        <v>0</v>
      </c>
      <c r="V1009" s="422">
        <f>($M1009-SUM($N1009:U1009))*'Annexe 1. Taux de référence'!$U9</f>
        <v>0</v>
      </c>
      <c r="W1009" s="422">
        <f>($M1009-SUM($N1009:V1009))*'Annexe 1. Taux de référence'!$U9</f>
        <v>0</v>
      </c>
      <c r="X1009" s="422">
        <f>($M1009-SUM($N1009:W1009))*'Annexe 1. Taux de référence'!$U9</f>
        <v>0</v>
      </c>
      <c r="Y1009" s="422">
        <f>($M1009-SUM($N1009:X1009))*'Annexe 1. Taux de référence'!$U9</f>
        <v>0</v>
      </c>
      <c r="Z1009" s="422">
        <f>($M1009-SUM($N1009:Y1009))*'Annexe 1. Taux de référence'!$U9</f>
        <v>0</v>
      </c>
      <c r="AA1009" s="422">
        <f>($M1009-SUM($N1009:Z1009))*'Annexe 1. Taux de référence'!$U9</f>
        <v>0</v>
      </c>
      <c r="AB1009" s="422">
        <f>($M1009-SUM($N1009:AA1009))*'Annexe 1. Taux de référence'!$U9</f>
        <v>0</v>
      </c>
      <c r="AC1009" s="408">
        <f t="shared" ref="AC1009:AC1013" si="546">M1009-SUM(N1009:AB1009)</f>
        <v>0</v>
      </c>
      <c r="AD1009" s="942"/>
      <c r="AE1009" s="828"/>
      <c r="AF1009" s="829"/>
    </row>
    <row r="1010" spans="1:32" ht="15" customHeight="1" outlineLevel="1" x14ac:dyDescent="0.2">
      <c r="A1010" s="381">
        <v>329</v>
      </c>
      <c r="B1010" s="666"/>
      <c r="C1010" s="386"/>
      <c r="D1010" s="386"/>
      <c r="E1010" s="387"/>
      <c r="F1010" s="1209" t="s">
        <v>472</v>
      </c>
      <c r="G1010" s="1210"/>
      <c r="H1010" s="1210"/>
      <c r="I1010" s="1210"/>
      <c r="J1010" s="1210"/>
      <c r="K1010" s="1210"/>
      <c r="L1010" s="1210"/>
      <c r="M1010" s="408">
        <f t="shared" si="545"/>
        <v>0</v>
      </c>
      <c r="N1010" s="419">
        <f>M1010*'Annexe 1. Taux de référence'!$S10</f>
        <v>0</v>
      </c>
      <c r="O1010" s="422">
        <f>($M1010-SUM($N1010:N1010))*'Annexe 1. Taux de référence'!$S10</f>
        <v>0</v>
      </c>
      <c r="P1010" s="422">
        <f>($M1010-SUM($N1010:O1010))*'Annexe 1. Taux de référence'!$S10</f>
        <v>0</v>
      </c>
      <c r="Q1010" s="423">
        <f>($M1010-SUM($N1010:P1010))*'Annexe 1. Taux de référence'!$S10</f>
        <v>0</v>
      </c>
      <c r="R1010" s="419">
        <f>($M1010-SUM($N1010:Q1010))*'Annexe 1. Taux de référence'!$U10</f>
        <v>0</v>
      </c>
      <c r="S1010" s="422">
        <f>($M1010-SUM($N1010:R1010))*'Annexe 1. Taux de référence'!$U10</f>
        <v>0</v>
      </c>
      <c r="T1010" s="422">
        <f>($M1010-SUM($N1010:S1010))*'Annexe 1. Taux de référence'!$U10</f>
        <v>0</v>
      </c>
      <c r="U1010" s="422">
        <f>($M1010-SUM($N1010:T1010))*'Annexe 1. Taux de référence'!$U10</f>
        <v>0</v>
      </c>
      <c r="V1010" s="422">
        <f>($M1010-SUM($N1010:U1010))*'Annexe 1. Taux de référence'!$U10</f>
        <v>0</v>
      </c>
      <c r="W1010" s="422">
        <f>($M1010-SUM($N1010:V1010))*'Annexe 1. Taux de référence'!$U10</f>
        <v>0</v>
      </c>
      <c r="X1010" s="422">
        <f>($M1010-SUM($N1010:W1010))*'Annexe 1. Taux de référence'!$U10</f>
        <v>0</v>
      </c>
      <c r="Y1010" s="422">
        <f>($M1010-SUM($N1010:X1010))*'Annexe 1. Taux de référence'!$U10</f>
        <v>0</v>
      </c>
      <c r="Z1010" s="422">
        <f>($M1010-SUM($N1010:Y1010))*'Annexe 1. Taux de référence'!$U10</f>
        <v>0</v>
      </c>
      <c r="AA1010" s="422">
        <f>($M1010-SUM($N1010:Z1010))*'Annexe 1. Taux de référence'!$U10</f>
        <v>0</v>
      </c>
      <c r="AB1010" s="422">
        <f>($M1010-SUM($N1010:AA1010))*'Annexe 1. Taux de référence'!$U10</f>
        <v>0</v>
      </c>
      <c r="AC1010" s="408">
        <f t="shared" si="546"/>
        <v>0</v>
      </c>
      <c r="AD1010" s="830"/>
      <c r="AE1010" s="831"/>
      <c r="AF1010" s="832"/>
    </row>
    <row r="1011" spans="1:32" ht="15" customHeight="1" outlineLevel="1" x14ac:dyDescent="0.2">
      <c r="A1011" s="381">
        <v>330</v>
      </c>
      <c r="B1011" s="666"/>
      <c r="C1011" s="386"/>
      <c r="D1011" s="386"/>
      <c r="E1011" s="387"/>
      <c r="F1011" s="1209" t="s">
        <v>473</v>
      </c>
      <c r="G1011" s="1210"/>
      <c r="H1011" s="1210"/>
      <c r="I1011" s="1210"/>
      <c r="J1011" s="1210"/>
      <c r="K1011" s="1210"/>
      <c r="L1011" s="1210"/>
      <c r="M1011" s="408">
        <f t="shared" si="545"/>
        <v>0</v>
      </c>
      <c r="N1011" s="419">
        <f>M1011*'Annexe 1. Taux de référence'!$S11</f>
        <v>0</v>
      </c>
      <c r="O1011" s="422">
        <f>($M1011-SUM($N1011:N1011))*'Annexe 1. Taux de référence'!$S11</f>
        <v>0</v>
      </c>
      <c r="P1011" s="422">
        <f>($M1011-SUM($N1011:O1011))*'Annexe 1. Taux de référence'!$S11</f>
        <v>0</v>
      </c>
      <c r="Q1011" s="423">
        <f>($M1011-SUM($N1011:P1011))*'Annexe 1. Taux de référence'!$S11</f>
        <v>0</v>
      </c>
      <c r="R1011" s="419">
        <f>($M1011-SUM($N1011:Q1011))*'Annexe 1. Taux de référence'!$U11</f>
        <v>0</v>
      </c>
      <c r="S1011" s="422">
        <f>($M1011-SUM($N1011:R1011))*'Annexe 1. Taux de référence'!$U11</f>
        <v>0</v>
      </c>
      <c r="T1011" s="422">
        <f>($M1011-SUM($N1011:S1011))*'Annexe 1. Taux de référence'!$U11</f>
        <v>0</v>
      </c>
      <c r="U1011" s="422">
        <f>($M1011-SUM($N1011:T1011))*'Annexe 1. Taux de référence'!$U11</f>
        <v>0</v>
      </c>
      <c r="V1011" s="422">
        <f>($M1011-SUM($N1011:U1011))*'Annexe 1. Taux de référence'!$U11</f>
        <v>0</v>
      </c>
      <c r="W1011" s="422">
        <f>($M1011-SUM($N1011:V1011))*'Annexe 1. Taux de référence'!$U11</f>
        <v>0</v>
      </c>
      <c r="X1011" s="422">
        <f>($M1011-SUM($N1011:W1011))*'Annexe 1. Taux de référence'!$U11</f>
        <v>0</v>
      </c>
      <c r="Y1011" s="422">
        <f>($M1011-SUM($N1011:X1011))*'Annexe 1. Taux de référence'!$U11</f>
        <v>0</v>
      </c>
      <c r="Z1011" s="422">
        <f>($M1011-SUM($N1011:Y1011))*'Annexe 1. Taux de référence'!$U11</f>
        <v>0</v>
      </c>
      <c r="AA1011" s="422">
        <f>($M1011-SUM($N1011:Z1011))*'Annexe 1. Taux de référence'!$U11</f>
        <v>0</v>
      </c>
      <c r="AB1011" s="422">
        <f>($M1011-SUM($N1011:AA1011))*'Annexe 1. Taux de référence'!$U11</f>
        <v>0</v>
      </c>
      <c r="AC1011" s="408">
        <f t="shared" si="546"/>
        <v>0</v>
      </c>
      <c r="AD1011" s="830"/>
      <c r="AE1011" s="831"/>
      <c r="AF1011" s="832"/>
    </row>
    <row r="1012" spans="1:32" ht="15" customHeight="1" outlineLevel="1" x14ac:dyDescent="0.2">
      <c r="A1012" s="381"/>
      <c r="B1012" s="666"/>
      <c r="C1012" s="386"/>
      <c r="D1012" s="386"/>
      <c r="E1012" s="387"/>
      <c r="F1012" s="1209" t="s">
        <v>474</v>
      </c>
      <c r="G1012" s="1210"/>
      <c r="H1012" s="1210"/>
      <c r="I1012" s="1210"/>
      <c r="J1012" s="1210"/>
      <c r="K1012" s="1210"/>
      <c r="L1012" s="1210"/>
      <c r="M1012" s="408">
        <f t="shared" si="545"/>
        <v>0</v>
      </c>
      <c r="N1012" s="419">
        <f>M1012*'Annexe 1. Taux de référence'!$S12</f>
        <v>0</v>
      </c>
      <c r="O1012" s="422">
        <f>($M1012-SUM($N1012:N1012))*'Annexe 1. Taux de référence'!$S12</f>
        <v>0</v>
      </c>
      <c r="P1012" s="422">
        <f>($M1012-SUM($N1012:O1012))*'Annexe 1. Taux de référence'!$S12</f>
        <v>0</v>
      </c>
      <c r="Q1012" s="423">
        <f>($M1012-SUM($N1012:P1012))*'Annexe 1. Taux de référence'!$S12</f>
        <v>0</v>
      </c>
      <c r="R1012" s="419">
        <f>($M1012-SUM($N1012:Q1012))*'Annexe 1. Taux de référence'!$U12</f>
        <v>0</v>
      </c>
      <c r="S1012" s="422">
        <f>($M1012-SUM($N1012:R1012))*'Annexe 1. Taux de référence'!$U12</f>
        <v>0</v>
      </c>
      <c r="T1012" s="422">
        <f>($M1012-SUM($N1012:S1012))*'Annexe 1. Taux de référence'!$U12</f>
        <v>0</v>
      </c>
      <c r="U1012" s="422">
        <f>($M1012-SUM($N1012:T1012))*'Annexe 1. Taux de référence'!$U12</f>
        <v>0</v>
      </c>
      <c r="V1012" s="422">
        <f>($M1012-SUM($N1012:U1012))*'Annexe 1. Taux de référence'!$U12</f>
        <v>0</v>
      </c>
      <c r="W1012" s="422">
        <f>($M1012-SUM($N1012:V1012))*'Annexe 1. Taux de référence'!$U12</f>
        <v>0</v>
      </c>
      <c r="X1012" s="422">
        <f>($M1012-SUM($N1012:W1012))*'Annexe 1. Taux de référence'!$U12</f>
        <v>0</v>
      </c>
      <c r="Y1012" s="422">
        <f>($M1012-SUM($N1012:X1012))*'Annexe 1. Taux de référence'!$U12</f>
        <v>0</v>
      </c>
      <c r="Z1012" s="422">
        <f>($M1012-SUM($N1012:Y1012))*'Annexe 1. Taux de référence'!$U12</f>
        <v>0</v>
      </c>
      <c r="AA1012" s="422">
        <f>($M1012-SUM($N1012:Z1012))*'Annexe 1. Taux de référence'!$U12</f>
        <v>0</v>
      </c>
      <c r="AB1012" s="422">
        <f>($M1012-SUM($N1012:AA1012))*'Annexe 1. Taux de référence'!$U12</f>
        <v>0</v>
      </c>
      <c r="AC1012" s="408">
        <f t="shared" si="546"/>
        <v>0</v>
      </c>
      <c r="AD1012" s="830"/>
      <c r="AE1012" s="831"/>
      <c r="AF1012" s="832"/>
    </row>
    <row r="1013" spans="1:32" ht="15" customHeight="1" outlineLevel="1" x14ac:dyDescent="0.2">
      <c r="A1013" s="381">
        <v>331</v>
      </c>
      <c r="B1013" s="666"/>
      <c r="C1013" s="386"/>
      <c r="D1013" s="386"/>
      <c r="E1013" s="387"/>
      <c r="F1013" s="1227" t="s">
        <v>475</v>
      </c>
      <c r="G1013" s="1228"/>
      <c r="H1013" s="1228"/>
      <c r="I1013" s="1228"/>
      <c r="J1013" s="1228"/>
      <c r="K1013" s="1228"/>
      <c r="L1013" s="1228"/>
      <c r="M1013" s="408">
        <f t="shared" si="545"/>
        <v>0</v>
      </c>
      <c r="N1013" s="419">
        <f>M1013*'Annexe 1. Taux de référence'!$S13</f>
        <v>0</v>
      </c>
      <c r="O1013" s="422">
        <f>($M1013-SUM($N1013:N1013))*'Annexe 1. Taux de référence'!$S13</f>
        <v>0</v>
      </c>
      <c r="P1013" s="422">
        <f>($M1013-SUM($N1013:O1013))*'Annexe 1. Taux de référence'!$S13</f>
        <v>0</v>
      </c>
      <c r="Q1013" s="423">
        <f>($M1013-SUM($N1013:P1013))*'Annexe 1. Taux de référence'!$S13</f>
        <v>0</v>
      </c>
      <c r="R1013" s="419">
        <f>($M1013-SUM($N1013:Q1013))*'Annexe 1. Taux de référence'!$U13</f>
        <v>0</v>
      </c>
      <c r="S1013" s="422">
        <f>($M1013-SUM($N1013:R1013))*'Annexe 1. Taux de référence'!$U13</f>
        <v>0</v>
      </c>
      <c r="T1013" s="422">
        <f>($M1013-SUM($N1013:S1013))*'Annexe 1. Taux de référence'!$U13</f>
        <v>0</v>
      </c>
      <c r="U1013" s="422">
        <f>($M1013-SUM($N1013:T1013))*'Annexe 1. Taux de référence'!$U13</f>
        <v>0</v>
      </c>
      <c r="V1013" s="422">
        <f>($M1013-SUM($N1013:U1013))*'Annexe 1. Taux de référence'!$U13</f>
        <v>0</v>
      </c>
      <c r="W1013" s="422">
        <f>($M1013-SUM($N1013:V1013))*'Annexe 1. Taux de référence'!$U13</f>
        <v>0</v>
      </c>
      <c r="X1013" s="422">
        <f>($M1013-SUM($N1013:W1013))*'Annexe 1. Taux de référence'!$U13</f>
        <v>0</v>
      </c>
      <c r="Y1013" s="422">
        <f>($M1013-SUM($N1013:X1013))*'Annexe 1. Taux de référence'!$U13</f>
        <v>0</v>
      </c>
      <c r="Z1013" s="422">
        <f>($M1013-SUM($N1013:Y1013))*'Annexe 1. Taux de référence'!$U13</f>
        <v>0</v>
      </c>
      <c r="AA1013" s="422">
        <f>($M1013-SUM($N1013:Z1013))*'Annexe 1. Taux de référence'!$U13</f>
        <v>0</v>
      </c>
      <c r="AB1013" s="422">
        <f>($M1013-SUM($N1013:AA1013))*'Annexe 1. Taux de référence'!$U13</f>
        <v>0</v>
      </c>
      <c r="AC1013" s="408">
        <f t="shared" si="546"/>
        <v>0</v>
      </c>
      <c r="AD1013" s="833"/>
      <c r="AE1013" s="834"/>
      <c r="AF1013" s="835"/>
    </row>
    <row r="1014" spans="1:32" ht="15" customHeight="1" outlineLevel="1" x14ac:dyDescent="0.2">
      <c r="A1014" s="381">
        <v>332</v>
      </c>
      <c r="B1014" s="666"/>
      <c r="C1014" s="385"/>
      <c r="D1014" s="1222" t="s">
        <v>476</v>
      </c>
      <c r="E1014" s="1100"/>
      <c r="F1014" s="1100"/>
      <c r="G1014" s="1100"/>
      <c r="H1014" s="1100"/>
      <c r="I1014" s="1100"/>
      <c r="J1014" s="1100"/>
      <c r="K1014" s="1100"/>
      <c r="L1014" s="1100"/>
      <c r="M1014" s="1100"/>
      <c r="N1014" s="1100"/>
      <c r="O1014" s="1100"/>
      <c r="P1014" s="1100"/>
      <c r="Q1014" s="1100"/>
      <c r="R1014" s="1100"/>
      <c r="S1014" s="1100"/>
      <c r="T1014" s="1100"/>
      <c r="U1014" s="1100"/>
      <c r="V1014" s="1100"/>
      <c r="W1014" s="1100"/>
      <c r="X1014" s="1100"/>
      <c r="Y1014" s="1100"/>
      <c r="Z1014" s="1100"/>
      <c r="AA1014" s="1100"/>
      <c r="AB1014" s="1100"/>
      <c r="AC1014" s="1100"/>
      <c r="AD1014" s="1100"/>
      <c r="AE1014" s="1100"/>
      <c r="AF1014" s="1361"/>
    </row>
    <row r="1015" spans="1:32" ht="15" customHeight="1" outlineLevel="1" x14ac:dyDescent="0.2">
      <c r="A1015" s="381">
        <v>333</v>
      </c>
      <c r="B1015" s="666"/>
      <c r="C1015" s="385"/>
      <c r="D1015" s="398"/>
      <c r="E1015" s="1229" t="s">
        <v>477</v>
      </c>
      <c r="F1015" s="1230"/>
      <c r="G1015" s="1230"/>
      <c r="H1015" s="1230"/>
      <c r="I1015" s="1230"/>
      <c r="J1015" s="1230"/>
      <c r="K1015" s="1230"/>
      <c r="L1015" s="1230"/>
      <c r="M1015" s="407">
        <f>SUBTOTAL(9,M1016:M1021)</f>
        <v>0</v>
      </c>
      <c r="N1015" s="410">
        <f t="shared" ref="N1015:Q1015" si="547">SUBTOTAL(9,N1016:N1021)</f>
        <v>0</v>
      </c>
      <c r="O1015" s="414">
        <f t="shared" si="547"/>
        <v>0</v>
      </c>
      <c r="P1015" s="413">
        <f t="shared" si="547"/>
        <v>0</v>
      </c>
      <c r="Q1015" s="415">
        <f t="shared" si="547"/>
        <v>0</v>
      </c>
      <c r="R1015" s="410">
        <f t="shared" ref="R1015:AC1015" si="548">SUBTOTAL(9,R1016:R1021)</f>
        <v>0</v>
      </c>
      <c r="S1015" s="414">
        <f t="shared" si="548"/>
        <v>0</v>
      </c>
      <c r="T1015" s="413">
        <f t="shared" si="548"/>
        <v>0</v>
      </c>
      <c r="U1015" s="413">
        <f t="shared" si="548"/>
        <v>0</v>
      </c>
      <c r="V1015" s="413">
        <f t="shared" si="548"/>
        <v>0</v>
      </c>
      <c r="W1015" s="413">
        <f t="shared" si="548"/>
        <v>0</v>
      </c>
      <c r="X1015" s="413">
        <f t="shared" si="548"/>
        <v>0</v>
      </c>
      <c r="Y1015" s="413">
        <f t="shared" si="548"/>
        <v>0</v>
      </c>
      <c r="Z1015" s="413">
        <f t="shared" si="548"/>
        <v>0</v>
      </c>
      <c r="AA1015" s="413">
        <f t="shared" si="548"/>
        <v>0</v>
      </c>
      <c r="AB1015" s="411">
        <f t="shared" si="548"/>
        <v>0</v>
      </c>
      <c r="AC1015" s="415">
        <f t="shared" si="548"/>
        <v>0</v>
      </c>
      <c r="AD1015" s="942"/>
      <c r="AE1015" s="1179"/>
      <c r="AF1015" s="1180"/>
    </row>
    <row r="1016" spans="1:32" ht="15" customHeight="1" outlineLevel="1" x14ac:dyDescent="0.2">
      <c r="A1016" s="381">
        <v>334</v>
      </c>
      <c r="B1016" s="666"/>
      <c r="C1016" s="658"/>
      <c r="D1016" s="658"/>
      <c r="E1016" s="388"/>
      <c r="F1016" s="1225" t="s">
        <v>478</v>
      </c>
      <c r="G1016" s="1226"/>
      <c r="H1016" s="1226"/>
      <c r="I1016" s="1226"/>
      <c r="J1016" s="1226"/>
      <c r="K1016" s="1226"/>
      <c r="L1016" s="1226"/>
      <c r="M1016" s="408">
        <f t="shared" ref="M1016:M1021" si="549">M240</f>
        <v>0</v>
      </c>
      <c r="N1016" s="420">
        <f>SUM($N240:N240)*'Annexe 1. Taux de référence'!$S16</f>
        <v>0</v>
      </c>
      <c r="O1016" s="440">
        <f>(SUM($N240:$O240)-SUM($N1016:$N1016))*'Annexe 1. Taux de référence'!$S16</f>
        <v>0</v>
      </c>
      <c r="P1016" s="421">
        <f>(SUM($N240:$P240)-SUM($N1016:$O1016))*'Annexe 1. Taux de référence'!$S16</f>
        <v>0</v>
      </c>
      <c r="Q1016" s="423">
        <f>(SUM($N240:$Q240)-SUM($N1016:$P1016))*'Annexe 1. Taux de référence'!$S16</f>
        <v>0</v>
      </c>
      <c r="R1016" s="419">
        <f>(SUM($N240:$R240)-SUM($N1016:$Q1016))*'Annexe 1. Taux de référence'!$U16</f>
        <v>0</v>
      </c>
      <c r="S1016" s="422">
        <f>(SUM($N240:$S240)-SUM($N1016:$R1016))*'Annexe 1. Taux de référence'!$U16</f>
        <v>0</v>
      </c>
      <c r="T1016" s="422">
        <f>(SUM($N240:$T240)-SUM($N1016:$S1016))*'Annexe 1. Taux de référence'!$U16</f>
        <v>0</v>
      </c>
      <c r="U1016" s="422">
        <f>(SUM($N240:$U240)-SUM($N1016:$T1016))*'Annexe 1. Taux de référence'!$U16</f>
        <v>0</v>
      </c>
      <c r="V1016" s="422">
        <f>(SUM($N240:$V240)-SUM($N1016:$U1016))*'Annexe 1. Taux de référence'!$U16</f>
        <v>0</v>
      </c>
      <c r="W1016" s="422">
        <f>(SUM($N240:$W240)-SUM($N1016:$V1016))*'Annexe 1. Taux de référence'!$U16</f>
        <v>0</v>
      </c>
      <c r="X1016" s="422">
        <f>(SUM($N240:$X240)-SUM($N1016:$W1016))*'Annexe 1. Taux de référence'!$U16</f>
        <v>0</v>
      </c>
      <c r="Y1016" s="422">
        <f>(SUM($N240:$Y240)-SUM($N1016:$X1016))*'Annexe 1. Taux de référence'!$U16</f>
        <v>0</v>
      </c>
      <c r="Z1016" s="422">
        <f>(SUM($N240:$Z240)-SUM($N1016:$Y1016))*'Annexe 1. Taux de référence'!$U16</f>
        <v>0</v>
      </c>
      <c r="AA1016" s="422">
        <f>(SUM($N240:$AA240)-SUM($N1016:$Z1016))*'Annexe 1. Taux de référence'!$U16</f>
        <v>0</v>
      </c>
      <c r="AB1016" s="422">
        <f>(SUM($N240:$AB240)-SUM($N1016:$AA1016))*'Annexe 1. Taux de référence'!$U16</f>
        <v>0</v>
      </c>
      <c r="AC1016" s="408">
        <f t="shared" ref="AC1016" si="550">M1016-SUM(N1016:AB1016)</f>
        <v>0</v>
      </c>
      <c r="AD1016" s="1181"/>
      <c r="AE1016" s="1182"/>
      <c r="AF1016" s="1183"/>
    </row>
    <row r="1017" spans="1:32" ht="15" customHeight="1" outlineLevel="1" x14ac:dyDescent="0.2">
      <c r="A1017" s="381">
        <v>335</v>
      </c>
      <c r="B1017" s="666"/>
      <c r="C1017" s="658"/>
      <c r="D1017" s="658"/>
      <c r="E1017" s="388"/>
      <c r="F1017" s="1209" t="s">
        <v>479</v>
      </c>
      <c r="G1017" s="1210"/>
      <c r="H1017" s="1210"/>
      <c r="I1017" s="1210"/>
      <c r="J1017" s="1210"/>
      <c r="K1017" s="1210"/>
      <c r="L1017" s="1210"/>
      <c r="M1017" s="408">
        <f t="shared" si="549"/>
        <v>0</v>
      </c>
      <c r="N1017" s="420">
        <f>SUM($N241:N241)*'Annexe 1. Taux de référence'!$S17</f>
        <v>0</v>
      </c>
      <c r="O1017" s="440">
        <f>(SUM($N241:$O241)-SUM($N1017:$N1017))*'Annexe 1. Taux de référence'!$S17</f>
        <v>0</v>
      </c>
      <c r="P1017" s="785">
        <f>(SUM($N241:$P241)-SUM($N1017:$O1017))*'Annexe 1. Taux de référence'!$S17</f>
        <v>0</v>
      </c>
      <c r="Q1017" s="439">
        <f>(SUM($N241:$Q241)-SUM($N1017:$P1017))*'Annexe 1. Taux de référence'!$S17</f>
        <v>0</v>
      </c>
      <c r="R1017" s="419">
        <f>(SUM($N241:$R241)-SUM($N1017:$Q1017))*'Annexe 1. Taux de référence'!$U17</f>
        <v>0</v>
      </c>
      <c r="S1017" s="422">
        <f>(SUM($N241:$S241)-SUM($N1017:$R1017))*'Annexe 1. Taux de référence'!$U17</f>
        <v>0</v>
      </c>
      <c r="T1017" s="422">
        <f>(SUM($N241:$T241)-SUM($N1017:$S1017))*'Annexe 1. Taux de référence'!$U17</f>
        <v>0</v>
      </c>
      <c r="U1017" s="422">
        <f>(SUM($N241:$U241)-SUM($N1017:$T1017))*'Annexe 1. Taux de référence'!$U17</f>
        <v>0</v>
      </c>
      <c r="V1017" s="422">
        <f>(SUM($N241:$V241)-SUM($N1017:$U1017))*'Annexe 1. Taux de référence'!$U17</f>
        <v>0</v>
      </c>
      <c r="W1017" s="422">
        <f>(SUM($N241:$W241)-SUM($N1017:$V1017))*'Annexe 1. Taux de référence'!$U17</f>
        <v>0</v>
      </c>
      <c r="X1017" s="422">
        <f>(SUM($N241:$X241)-SUM($N1017:$W1017))*'Annexe 1. Taux de référence'!$U17</f>
        <v>0</v>
      </c>
      <c r="Y1017" s="422">
        <f>(SUM($N241:$Y241)-SUM($N1017:$X1017))*'Annexe 1. Taux de référence'!$U17</f>
        <v>0</v>
      </c>
      <c r="Z1017" s="422">
        <f>(SUM($N241:$Z241)-SUM($N1017:$Y1017))*'Annexe 1. Taux de référence'!$U17</f>
        <v>0</v>
      </c>
      <c r="AA1017" s="422">
        <f>(SUM($N241:$AA241)-SUM($N1017:$Z1017))*'Annexe 1. Taux de référence'!$U17</f>
        <v>0</v>
      </c>
      <c r="AB1017" s="422">
        <f>(SUM($N241:$AB241)-SUM($N1017:$AA1017))*'Annexe 1. Taux de référence'!$U17</f>
        <v>0</v>
      </c>
      <c r="AC1017" s="408">
        <f t="shared" ref="AC1017:AC1021" si="551">M1017-SUM(N1017:AB1017)</f>
        <v>0</v>
      </c>
      <c r="AD1017" s="1181"/>
      <c r="AE1017" s="1182"/>
      <c r="AF1017" s="1183"/>
    </row>
    <row r="1018" spans="1:32" ht="15" customHeight="1" outlineLevel="1" x14ac:dyDescent="0.2">
      <c r="A1018" s="381">
        <v>336</v>
      </c>
      <c r="B1018" s="666"/>
      <c r="C1018" s="658"/>
      <c r="D1018" s="658"/>
      <c r="E1018" s="388"/>
      <c r="F1018" s="1209" t="s">
        <v>480</v>
      </c>
      <c r="G1018" s="1210"/>
      <c r="H1018" s="1210"/>
      <c r="I1018" s="1210"/>
      <c r="J1018" s="1210"/>
      <c r="K1018" s="1210"/>
      <c r="L1018" s="1210"/>
      <c r="M1018" s="408">
        <f t="shared" si="549"/>
        <v>0</v>
      </c>
      <c r="N1018" s="420">
        <f>SUM($N242:N242)*'Annexe 1. Taux de référence'!$S18</f>
        <v>0</v>
      </c>
      <c r="O1018" s="440">
        <f>(SUM($N242:$O242)-SUM($N1018:$N1018))*'Annexe 1. Taux de référence'!$S18</f>
        <v>0</v>
      </c>
      <c r="P1018" s="785">
        <f>(SUM($N242:$P242)-SUM($N1018:$O1018))*'Annexe 1. Taux de référence'!$S18</f>
        <v>0</v>
      </c>
      <c r="Q1018" s="439">
        <f>(SUM($N242:$Q242)-SUM($N1018:$P1018))*'Annexe 1. Taux de référence'!$S18</f>
        <v>0</v>
      </c>
      <c r="R1018" s="419">
        <f>(SUM($N242:$R242)-SUM($N1018:$Q1018))*'Annexe 1. Taux de référence'!$U18</f>
        <v>0</v>
      </c>
      <c r="S1018" s="422">
        <f>(SUM($N242:$S242)-SUM($N1018:$R1018))*'Annexe 1. Taux de référence'!$U18</f>
        <v>0</v>
      </c>
      <c r="T1018" s="422">
        <f>(SUM($N242:$T242)-SUM($N1018:$S1018))*'Annexe 1. Taux de référence'!$U18</f>
        <v>0</v>
      </c>
      <c r="U1018" s="422">
        <f>(SUM($N242:$U242)-SUM($N1018:$T1018))*'Annexe 1. Taux de référence'!$U18</f>
        <v>0</v>
      </c>
      <c r="V1018" s="422">
        <f>(SUM($N242:$V242)-SUM($N1018:$U1018))*'Annexe 1. Taux de référence'!$U18</f>
        <v>0</v>
      </c>
      <c r="W1018" s="422">
        <f>(SUM($N242:$W242)-SUM($N1018:$V1018))*'Annexe 1. Taux de référence'!$U18</f>
        <v>0</v>
      </c>
      <c r="X1018" s="422">
        <f>(SUM($N242:$X242)-SUM($N1018:$W1018))*'Annexe 1. Taux de référence'!$U18</f>
        <v>0</v>
      </c>
      <c r="Y1018" s="422">
        <f>(SUM($N242:$Y242)-SUM($N1018:$X1018))*'Annexe 1. Taux de référence'!$U18</f>
        <v>0</v>
      </c>
      <c r="Z1018" s="422">
        <f>(SUM($N242:$Z242)-SUM($N1018:$Y1018))*'Annexe 1. Taux de référence'!$U18</f>
        <v>0</v>
      </c>
      <c r="AA1018" s="422">
        <f>(SUM($N242:$AA242)-SUM($N1018:$Z1018))*'Annexe 1. Taux de référence'!$U18</f>
        <v>0</v>
      </c>
      <c r="AB1018" s="422">
        <f>(SUM($N242:$AB242)-SUM($N1018:$AA1018))*'Annexe 1. Taux de référence'!$U18</f>
        <v>0</v>
      </c>
      <c r="AC1018" s="408">
        <f t="shared" si="551"/>
        <v>0</v>
      </c>
      <c r="AD1018" s="1181"/>
      <c r="AE1018" s="1182"/>
      <c r="AF1018" s="1183"/>
    </row>
    <row r="1019" spans="1:32" ht="15" customHeight="1" outlineLevel="1" x14ac:dyDescent="0.2">
      <c r="A1019" s="381">
        <v>337</v>
      </c>
      <c r="B1019" s="666"/>
      <c r="C1019" s="658"/>
      <c r="D1019" s="658"/>
      <c r="E1019" s="388"/>
      <c r="F1019" s="1209" t="s">
        <v>481</v>
      </c>
      <c r="G1019" s="1210"/>
      <c r="H1019" s="1210"/>
      <c r="I1019" s="1210"/>
      <c r="J1019" s="1210"/>
      <c r="K1019" s="1210"/>
      <c r="L1019" s="1210"/>
      <c r="M1019" s="408">
        <f t="shared" si="549"/>
        <v>0</v>
      </c>
      <c r="N1019" s="420">
        <f>SUM($N243:N243)*'Annexe 1. Taux de référence'!$S19</f>
        <v>0</v>
      </c>
      <c r="O1019" s="440">
        <f>(SUM($N243:$O243)-SUM($N1019:$N1019))*'Annexe 1. Taux de référence'!$S19</f>
        <v>0</v>
      </c>
      <c r="P1019" s="785">
        <f>(SUM($N243:$P243)-SUM($N1019:$O1019))*'Annexe 1. Taux de référence'!$S19</f>
        <v>0</v>
      </c>
      <c r="Q1019" s="439">
        <f>(SUM($N243:$Q243)-SUM($N1019:$P1019))*'Annexe 1. Taux de référence'!$S19</f>
        <v>0</v>
      </c>
      <c r="R1019" s="419">
        <f>(SUM($N243:$R243)-SUM($N1019:$Q1019))*'Annexe 1. Taux de référence'!$U19</f>
        <v>0</v>
      </c>
      <c r="S1019" s="422">
        <f>(SUM($N243:$S243)-SUM($N1019:$R1019))*'Annexe 1. Taux de référence'!$U19</f>
        <v>0</v>
      </c>
      <c r="T1019" s="422">
        <f>(SUM($N243:$T243)-SUM($N1019:$S1019))*'Annexe 1. Taux de référence'!$U19</f>
        <v>0</v>
      </c>
      <c r="U1019" s="422">
        <f>(SUM($N243:$U243)-SUM($N1019:$T1019))*'Annexe 1. Taux de référence'!$U19</f>
        <v>0</v>
      </c>
      <c r="V1019" s="422">
        <f>(SUM($N243:$V243)-SUM($N1019:$U1019))*'Annexe 1. Taux de référence'!$U19</f>
        <v>0</v>
      </c>
      <c r="W1019" s="422">
        <f>(SUM($N243:$W243)-SUM($N1019:$V1019))*'Annexe 1. Taux de référence'!$U19</f>
        <v>0</v>
      </c>
      <c r="X1019" s="422">
        <f>(SUM($N243:$X243)-SUM($N1019:$W1019))*'Annexe 1. Taux de référence'!$U19</f>
        <v>0</v>
      </c>
      <c r="Y1019" s="422">
        <f>(SUM($N243:$Y243)-SUM($N1019:$X1019))*'Annexe 1. Taux de référence'!$U19</f>
        <v>0</v>
      </c>
      <c r="Z1019" s="422">
        <f>(SUM($N243:$Z243)-SUM($N1019:$Y1019))*'Annexe 1. Taux de référence'!$U19</f>
        <v>0</v>
      </c>
      <c r="AA1019" s="422">
        <f>(SUM($N243:$AA243)-SUM($N1019:$Z1019))*'Annexe 1. Taux de référence'!$U19</f>
        <v>0</v>
      </c>
      <c r="AB1019" s="422">
        <f>(SUM($N243:$AB243)-SUM($N1019:$AA1019))*'Annexe 1. Taux de référence'!$U19</f>
        <v>0</v>
      </c>
      <c r="AC1019" s="408">
        <f t="shared" si="551"/>
        <v>0</v>
      </c>
      <c r="AD1019" s="1181"/>
      <c r="AE1019" s="1182"/>
      <c r="AF1019" s="1183"/>
    </row>
    <row r="1020" spans="1:32" ht="15" customHeight="1" outlineLevel="1" x14ac:dyDescent="0.2">
      <c r="A1020" s="381">
        <v>338</v>
      </c>
      <c r="B1020" s="666"/>
      <c r="C1020" s="658"/>
      <c r="D1020" s="658"/>
      <c r="E1020" s="388"/>
      <c r="F1020" s="1209" t="s">
        <v>482</v>
      </c>
      <c r="G1020" s="1210"/>
      <c r="H1020" s="1210"/>
      <c r="I1020" s="1210"/>
      <c r="J1020" s="1210"/>
      <c r="K1020" s="1210"/>
      <c r="L1020" s="1210"/>
      <c r="M1020" s="408">
        <f t="shared" si="549"/>
        <v>0</v>
      </c>
      <c r="N1020" s="420">
        <f>SUM($N244:N244)*'Annexe 1. Taux de référence'!$S20</f>
        <v>0</v>
      </c>
      <c r="O1020" s="440">
        <f>(SUM($N244:$O244)-SUM($N1020:$N1020))*'Annexe 1. Taux de référence'!$S20</f>
        <v>0</v>
      </c>
      <c r="P1020" s="785">
        <f>(SUM($N244:$P244)-SUM($N1020:$O1020))*'Annexe 1. Taux de référence'!$S20</f>
        <v>0</v>
      </c>
      <c r="Q1020" s="439">
        <f>(SUM($N244:$Q244)-SUM($N1020:$P1020))*'Annexe 1. Taux de référence'!$S20</f>
        <v>0</v>
      </c>
      <c r="R1020" s="419">
        <f>(SUM($N244:$R244)-SUM($N1020:$Q1020))*'Annexe 1. Taux de référence'!$U20</f>
        <v>0</v>
      </c>
      <c r="S1020" s="422">
        <f>(SUM($N244:$S244)-SUM($N1020:$R1020))*'Annexe 1. Taux de référence'!$U20</f>
        <v>0</v>
      </c>
      <c r="T1020" s="422">
        <f>(SUM($N244:$T244)-SUM($N1020:$S1020))*'Annexe 1. Taux de référence'!$U20</f>
        <v>0</v>
      </c>
      <c r="U1020" s="422">
        <f>(SUM($N244:$U244)-SUM($N1020:$T1020))*'Annexe 1. Taux de référence'!$U20</f>
        <v>0</v>
      </c>
      <c r="V1020" s="422">
        <f>(SUM($N244:$V244)-SUM($N1020:$U1020))*'Annexe 1. Taux de référence'!$U20</f>
        <v>0</v>
      </c>
      <c r="W1020" s="422">
        <f>(SUM($N244:$W244)-SUM($N1020:$V1020))*'Annexe 1. Taux de référence'!$U20</f>
        <v>0</v>
      </c>
      <c r="X1020" s="422">
        <f>(SUM($N244:$X244)-SUM($N1020:$W1020))*'Annexe 1. Taux de référence'!$U20</f>
        <v>0</v>
      </c>
      <c r="Y1020" s="422">
        <f>(SUM($N244:$Y244)-SUM($N1020:$X1020))*'Annexe 1. Taux de référence'!$U20</f>
        <v>0</v>
      </c>
      <c r="Z1020" s="422">
        <f>(SUM($N244:$Z244)-SUM($N1020:$Y1020))*'Annexe 1. Taux de référence'!$U20</f>
        <v>0</v>
      </c>
      <c r="AA1020" s="422">
        <f>(SUM($N244:$AA244)-SUM($N1020:$Z1020))*'Annexe 1. Taux de référence'!$U20</f>
        <v>0</v>
      </c>
      <c r="AB1020" s="422">
        <f>(SUM($N244:$AB244)-SUM($N1020:$AA1020))*'Annexe 1. Taux de référence'!$U20</f>
        <v>0</v>
      </c>
      <c r="AC1020" s="408">
        <f t="shared" si="551"/>
        <v>0</v>
      </c>
      <c r="AD1020" s="1181"/>
      <c r="AE1020" s="1182"/>
      <c r="AF1020" s="1183"/>
    </row>
    <row r="1021" spans="1:32" ht="15" customHeight="1" outlineLevel="1" x14ac:dyDescent="0.2">
      <c r="A1021" s="381">
        <v>339</v>
      </c>
      <c r="B1021" s="666"/>
      <c r="C1021" s="385"/>
      <c r="D1021" s="385"/>
      <c r="E1021" s="389"/>
      <c r="F1021" s="1227" t="s">
        <v>483</v>
      </c>
      <c r="G1021" s="1228"/>
      <c r="H1021" s="1228"/>
      <c r="I1021" s="1228"/>
      <c r="J1021" s="1228"/>
      <c r="K1021" s="1228"/>
      <c r="L1021" s="1228"/>
      <c r="M1021" s="408">
        <f t="shared" si="549"/>
        <v>0</v>
      </c>
      <c r="N1021" s="420">
        <f>SUM($N245:N245)*'Annexe 1. Taux de référence'!$S21</f>
        <v>0</v>
      </c>
      <c r="O1021" s="440">
        <f>(SUM($N245:$O245)-SUM($N1021:$N1021))*'Annexe 1. Taux de référence'!$S21</f>
        <v>0</v>
      </c>
      <c r="P1021" s="785">
        <f>(SUM($N245:$P245)-SUM($N1021:$O1021))*'Annexe 1. Taux de référence'!$S21</f>
        <v>0</v>
      </c>
      <c r="Q1021" s="439">
        <f>(SUM($N245:$Q245)-SUM($N1021:$P1021))*'Annexe 1. Taux de référence'!$S21</f>
        <v>0</v>
      </c>
      <c r="R1021" s="419">
        <f>(SUM($N245:$R245)-SUM($N1021:$Q1021))*'Annexe 1. Taux de référence'!$U21</f>
        <v>0</v>
      </c>
      <c r="S1021" s="422">
        <f>(SUM($N245:$S245)-SUM($N1021:$R1021))*'Annexe 1. Taux de référence'!$U21</f>
        <v>0</v>
      </c>
      <c r="T1021" s="422">
        <f>(SUM($N245:$T245)-SUM($N1021:$S1021))*'Annexe 1. Taux de référence'!$U21</f>
        <v>0</v>
      </c>
      <c r="U1021" s="422">
        <f>(SUM($N245:$U245)-SUM($N1021:$T1021))*'Annexe 1. Taux de référence'!$U21</f>
        <v>0</v>
      </c>
      <c r="V1021" s="422">
        <f>(SUM($N245:$V245)-SUM($N1021:$U1021))*'Annexe 1. Taux de référence'!$U21</f>
        <v>0</v>
      </c>
      <c r="W1021" s="422">
        <f>(SUM($N245:$W245)-SUM($N1021:$V1021))*'Annexe 1. Taux de référence'!$U21</f>
        <v>0</v>
      </c>
      <c r="X1021" s="422">
        <f>(SUM($N245:$X245)-SUM($N1021:$W1021))*'Annexe 1. Taux de référence'!$U21</f>
        <v>0</v>
      </c>
      <c r="Y1021" s="422">
        <f>(SUM($N245:$Y245)-SUM($N1021:$X1021))*'Annexe 1. Taux de référence'!$U21</f>
        <v>0</v>
      </c>
      <c r="Z1021" s="422">
        <f>(SUM($N245:$Z245)-SUM($N1021:$Y1021))*'Annexe 1. Taux de référence'!$U21</f>
        <v>0</v>
      </c>
      <c r="AA1021" s="422">
        <f>(SUM($N245:$AA245)-SUM($N1021:$Z1021))*'Annexe 1. Taux de référence'!$U21</f>
        <v>0</v>
      </c>
      <c r="AB1021" s="422">
        <f>(SUM($N245:$AB245)-SUM($N1021:$AA1021))*'Annexe 1. Taux de référence'!$U21</f>
        <v>0</v>
      </c>
      <c r="AC1021" s="408">
        <f t="shared" si="551"/>
        <v>0</v>
      </c>
      <c r="AD1021" s="1181"/>
      <c r="AE1021" s="1182"/>
      <c r="AF1021" s="1183"/>
    </row>
    <row r="1022" spans="1:32" ht="15" customHeight="1" outlineLevel="1" x14ac:dyDescent="0.2">
      <c r="A1022" s="381">
        <v>340</v>
      </c>
      <c r="B1022" s="666"/>
      <c r="C1022" s="385"/>
      <c r="D1022" s="398"/>
      <c r="E1022" s="1223" t="s">
        <v>484</v>
      </c>
      <c r="F1022" s="1224"/>
      <c r="G1022" s="1224"/>
      <c r="H1022" s="1224"/>
      <c r="I1022" s="1224"/>
      <c r="J1022" s="1224"/>
      <c r="K1022" s="1224"/>
      <c r="L1022" s="1224"/>
      <c r="M1022" s="407">
        <f>SUBTOTAL(9,M1023:M1028)</f>
        <v>0</v>
      </c>
      <c r="N1022" s="410">
        <f t="shared" ref="N1022:AC1022" si="552">SUBTOTAL(9,N1023:N1028)</f>
        <v>0</v>
      </c>
      <c r="O1022" s="414">
        <f t="shared" si="552"/>
        <v>0</v>
      </c>
      <c r="P1022" s="413">
        <f t="shared" si="552"/>
        <v>0</v>
      </c>
      <c r="Q1022" s="415">
        <f t="shared" si="552"/>
        <v>0</v>
      </c>
      <c r="R1022" s="410">
        <f t="shared" si="552"/>
        <v>0</v>
      </c>
      <c r="S1022" s="414">
        <f t="shared" si="552"/>
        <v>0</v>
      </c>
      <c r="T1022" s="413">
        <f t="shared" si="552"/>
        <v>0</v>
      </c>
      <c r="U1022" s="413">
        <f t="shared" si="552"/>
        <v>0</v>
      </c>
      <c r="V1022" s="413">
        <f t="shared" si="552"/>
        <v>0</v>
      </c>
      <c r="W1022" s="413">
        <f t="shared" si="552"/>
        <v>0</v>
      </c>
      <c r="X1022" s="413">
        <f t="shared" si="552"/>
        <v>0</v>
      </c>
      <c r="Y1022" s="413">
        <f t="shared" si="552"/>
        <v>0</v>
      </c>
      <c r="Z1022" s="413">
        <f t="shared" si="552"/>
        <v>0</v>
      </c>
      <c r="AA1022" s="413">
        <f t="shared" si="552"/>
        <v>0</v>
      </c>
      <c r="AB1022" s="411">
        <f t="shared" si="552"/>
        <v>0</v>
      </c>
      <c r="AC1022" s="415">
        <f t="shared" si="552"/>
        <v>0</v>
      </c>
      <c r="AD1022" s="1181"/>
      <c r="AE1022" s="1182"/>
      <c r="AF1022" s="1183"/>
    </row>
    <row r="1023" spans="1:32" ht="15" customHeight="1" outlineLevel="1" x14ac:dyDescent="0.2">
      <c r="A1023" s="381">
        <v>341</v>
      </c>
      <c r="B1023" s="666"/>
      <c r="C1023" s="658"/>
      <c r="D1023" s="658"/>
      <c r="E1023" s="388"/>
      <c r="F1023" s="1225" t="s">
        <v>485</v>
      </c>
      <c r="G1023" s="1226"/>
      <c r="H1023" s="1226"/>
      <c r="I1023" s="1226"/>
      <c r="J1023" s="1226"/>
      <c r="K1023" s="1226"/>
      <c r="L1023" s="1226"/>
      <c r="M1023" s="408">
        <f t="shared" ref="M1023:M1028" si="553">M247</f>
        <v>0</v>
      </c>
      <c r="N1023" s="419">
        <f>IF(N247="",0,N247*'Annexe 1. Taux de référence'!$T23)</f>
        <v>0</v>
      </c>
      <c r="O1023" s="422">
        <f>IF(O247="",0,O247*'Annexe 1. Taux de référence'!$T23)</f>
        <v>0</v>
      </c>
      <c r="P1023" s="422">
        <f>IF(P247="",0,P247*'Annexe 1. Taux de référence'!$T23)</f>
        <v>0</v>
      </c>
      <c r="Q1023" s="423">
        <f>IF(Q247="",0,Q247*'Annexe 1. Taux de référence'!$T23)</f>
        <v>0</v>
      </c>
      <c r="R1023" s="419">
        <f>(SUM($N247:$R247)-SUM($N1023:Q1023))*'Annexe 1. Taux de référence'!$U23</f>
        <v>0</v>
      </c>
      <c r="S1023" s="422">
        <f>(SUM($N247:$R247)-SUM($N1023:R1023))*'Annexe 1. Taux de référence'!$U23</f>
        <v>0</v>
      </c>
      <c r="T1023" s="422">
        <f>(SUM($N247:$R247)-SUM($N1023:S1023))*'Annexe 1. Taux de référence'!$U23</f>
        <v>0</v>
      </c>
      <c r="U1023" s="422">
        <f>(SUM($N247:$R247)-SUM($N1023:T1023))*'Annexe 1. Taux de référence'!$U23</f>
        <v>0</v>
      </c>
      <c r="V1023" s="422">
        <f>(SUM($N247:$R247)-SUM($N1023:U1023))*'Annexe 1. Taux de référence'!$U23</f>
        <v>0</v>
      </c>
      <c r="W1023" s="422">
        <f>(SUM($N247:$R247)-SUM($N1023:V1023))*'Annexe 1. Taux de référence'!$U23</f>
        <v>0</v>
      </c>
      <c r="X1023" s="422">
        <f>(SUM($N247:$R247)-SUM($N1023:W1023))*'Annexe 1. Taux de référence'!$U23</f>
        <v>0</v>
      </c>
      <c r="Y1023" s="422">
        <f>(SUM($N247:$R247)-SUM($N1023:X1023))*'Annexe 1. Taux de référence'!$U23</f>
        <v>0</v>
      </c>
      <c r="Z1023" s="422">
        <f>(SUM($N247:$R247)-SUM($N1023:Y1023))*'Annexe 1. Taux de référence'!$U23</f>
        <v>0</v>
      </c>
      <c r="AA1023" s="422">
        <f>(SUM($N247:$R247)-SUM($N1023:Z1023))*'Annexe 1. Taux de référence'!$U23</f>
        <v>0</v>
      </c>
      <c r="AB1023" s="422">
        <f>(SUM($N247:$R247)-SUM($N1023:AA1023))*'Annexe 1. Taux de référence'!$U23</f>
        <v>0</v>
      </c>
      <c r="AC1023" s="408">
        <f t="shared" ref="AC1023:AC1066" si="554">M1023-SUM(N1023:AB1023)</f>
        <v>0</v>
      </c>
      <c r="AD1023" s="1181"/>
      <c r="AE1023" s="1182"/>
      <c r="AF1023" s="1183"/>
    </row>
    <row r="1024" spans="1:32" ht="15" customHeight="1" outlineLevel="1" x14ac:dyDescent="0.2">
      <c r="A1024" s="381">
        <v>342</v>
      </c>
      <c r="B1024" s="666"/>
      <c r="C1024" s="658"/>
      <c r="D1024" s="658"/>
      <c r="E1024" s="388"/>
      <c r="F1024" s="1209" t="s">
        <v>486</v>
      </c>
      <c r="G1024" s="1210"/>
      <c r="H1024" s="1210"/>
      <c r="I1024" s="1210"/>
      <c r="J1024" s="1210"/>
      <c r="K1024" s="1210"/>
      <c r="L1024" s="1210"/>
      <c r="M1024" s="408">
        <f t="shared" si="553"/>
        <v>0</v>
      </c>
      <c r="N1024" s="419">
        <f>IF(N248="",0,N248*'Annexe 1. Taux de référence'!$T24)</f>
        <v>0</v>
      </c>
      <c r="O1024" s="422">
        <f>IF(O248="",0,O248*'Annexe 1. Taux de référence'!$T24)</f>
        <v>0</v>
      </c>
      <c r="P1024" s="422">
        <f>IF(P248="",0,P248*'Annexe 1. Taux de référence'!$T24)</f>
        <v>0</v>
      </c>
      <c r="Q1024" s="423">
        <f>IF(Q248="",0,Q248*'Annexe 1. Taux de référence'!$T24)</f>
        <v>0</v>
      </c>
      <c r="R1024" s="419">
        <f>IF(R248="",0,R248*'Annexe 1. Taux de référence'!$U24)</f>
        <v>0</v>
      </c>
      <c r="S1024" s="422">
        <f>(SUM($N248:$Q248,S248)-SUM($N1024:Q1024))*'Annexe 1. Taux de référence'!$U24</f>
        <v>0</v>
      </c>
      <c r="T1024" s="422">
        <f>($R248-$R1024)*'Annexe 1. Taux de référence'!$U24</f>
        <v>0</v>
      </c>
      <c r="U1024" s="422">
        <f>(SUM($N248:$Q248,$S248)-SUM($N1024:Q1024)-S1024)*'Annexe 1. Taux de référence'!$U24</f>
        <v>0</v>
      </c>
      <c r="V1024" s="422">
        <f>($R248-$R1024-T1024)*'Annexe 1. Taux de référence'!$U24</f>
        <v>0</v>
      </c>
      <c r="W1024" s="422">
        <f>(SUM($N248:$Q248,$S248)-SUM($N1024:$Q1024)-$S1024-$U1024)*'Annexe 1. Taux de référence'!$U24</f>
        <v>0</v>
      </c>
      <c r="X1024" s="422">
        <f>($R248-$R1024-$T1024-$V1024)*'Annexe 1. Taux de référence'!$U24</f>
        <v>0</v>
      </c>
      <c r="Y1024" s="422">
        <f>(SUM($N248:$Q248,$S248)-SUM($N1024:Q1024)-$S1024-$U1024-$W1024)*'Annexe 1. Taux de référence'!$U24</f>
        <v>0</v>
      </c>
      <c r="Z1024" s="422">
        <f>($R248-$R1024-$T1024-$V1024-$X1024)*'Annexe 1. Taux de référence'!$U24</f>
        <v>0</v>
      </c>
      <c r="AA1024" s="422">
        <f>(SUM($N248:$Q248,$S248)-SUM($N1024:Q1024)-$S1024-$U1024-$W1024-$Y1024)*'Annexe 1. Taux de référence'!$U24</f>
        <v>0</v>
      </c>
      <c r="AB1024" s="422">
        <f>($R248-$R1024-$T1024-$V1024-$X1024-$Z1024)*'Annexe 1. Taux de référence'!$U24</f>
        <v>0</v>
      </c>
      <c r="AC1024" s="408">
        <f t="shared" si="554"/>
        <v>0</v>
      </c>
      <c r="AD1024" s="1181"/>
      <c r="AE1024" s="1182"/>
      <c r="AF1024" s="1183"/>
    </row>
    <row r="1025" spans="1:32" ht="15" customHeight="1" outlineLevel="1" x14ac:dyDescent="0.2">
      <c r="A1025" s="381">
        <v>343</v>
      </c>
      <c r="B1025" s="666"/>
      <c r="C1025" s="658"/>
      <c r="D1025" s="658"/>
      <c r="E1025" s="388"/>
      <c r="F1025" s="1209" t="s">
        <v>487</v>
      </c>
      <c r="G1025" s="1210"/>
      <c r="H1025" s="1210"/>
      <c r="I1025" s="1210"/>
      <c r="J1025" s="1210"/>
      <c r="K1025" s="1210"/>
      <c r="L1025" s="1210"/>
      <c r="M1025" s="408">
        <f t="shared" si="553"/>
        <v>0</v>
      </c>
      <c r="N1025" s="419">
        <f>IF(N249="",0,N249*'Annexe 1. Taux de référence'!$T25)</f>
        <v>0</v>
      </c>
      <c r="O1025" s="422">
        <f>IF(O249="",0,O249*'Annexe 1. Taux de référence'!$T25)</f>
        <v>0</v>
      </c>
      <c r="P1025" s="422">
        <f>IF(P249="",0,P249*'Annexe 1. Taux de référence'!$T25)</f>
        <v>0</v>
      </c>
      <c r="Q1025" s="423">
        <f>IF(Q249="",0,Q249*'Annexe 1. Taux de référence'!$T25)</f>
        <v>0</v>
      </c>
      <c r="R1025" s="419">
        <f>IF(R249="",0,R249*'Annexe 1. Taux de référence'!$U25)</f>
        <v>0</v>
      </c>
      <c r="S1025" s="422">
        <f>IF(S249="",0,S249*'Annexe 1. Taux de référence'!$U25)</f>
        <v>0</v>
      </c>
      <c r="T1025" s="422">
        <f>(SUM($N249:$Q249,T249)-SUM($N1025:Q1025))*'Annexe 1. Taux de référence'!$U25</f>
        <v>0</v>
      </c>
      <c r="U1025" s="422">
        <f>($R249+$U249-R1025)*'Annexe 1. Taux de référence'!$U25</f>
        <v>0</v>
      </c>
      <c r="V1025" s="422">
        <f>($S249-$S1025)*'Annexe 1. Taux de référence'!$U25</f>
        <v>0</v>
      </c>
      <c r="W1025" s="422">
        <f>(SUM($N249:$Q249,$T249)-SUM($N1025:$Q1025)-$T1025)*'Annexe 1. Taux de référence'!$U25</f>
        <v>0</v>
      </c>
      <c r="X1025" s="422">
        <f>($R249+$U249-$R1025-$U1025)*'Annexe 1. Taux de référence'!$U25</f>
        <v>0</v>
      </c>
      <c r="Y1025" s="422">
        <f>($S249-$S1025-V1025)*'Annexe 1. Taux de référence'!$U25</f>
        <v>0</v>
      </c>
      <c r="Z1025" s="422">
        <f>(SUM($N249:$Q249,$T249)-SUM($N1025:Q1025)-$T1025-$W1025)*'Annexe 1. Taux de référence'!$U25</f>
        <v>0</v>
      </c>
      <c r="AA1025" s="422">
        <f>($R249+$U249-$R1025-$U1025-$X1025)*'Annexe 1. Taux de référence'!$U25</f>
        <v>0</v>
      </c>
      <c r="AB1025" s="422">
        <f>($S249-$S1025-V1025-Y1025)*'Annexe 1. Taux de référence'!$U25</f>
        <v>0</v>
      </c>
      <c r="AC1025" s="408">
        <f t="shared" si="554"/>
        <v>0</v>
      </c>
      <c r="AD1025" s="1181"/>
      <c r="AE1025" s="1182"/>
      <c r="AF1025" s="1183"/>
    </row>
    <row r="1026" spans="1:32" ht="15" customHeight="1" outlineLevel="1" x14ac:dyDescent="0.2">
      <c r="A1026" s="381">
        <v>344</v>
      </c>
      <c r="B1026" s="666"/>
      <c r="C1026" s="658"/>
      <c r="D1026" s="658"/>
      <c r="E1026" s="388"/>
      <c r="F1026" s="1209" t="s">
        <v>488</v>
      </c>
      <c r="G1026" s="1210"/>
      <c r="H1026" s="1210"/>
      <c r="I1026" s="1210"/>
      <c r="J1026" s="1210"/>
      <c r="K1026" s="1210"/>
      <c r="L1026" s="1210"/>
      <c r="M1026" s="408">
        <f t="shared" si="553"/>
        <v>0</v>
      </c>
      <c r="N1026" s="419">
        <f>IF(N250="",0,N250*'Annexe 1. Taux de référence'!$T26)</f>
        <v>0</v>
      </c>
      <c r="O1026" s="422">
        <f>IF(O250="",0,O250*'Annexe 1. Taux de référence'!$T26)</f>
        <v>0</v>
      </c>
      <c r="P1026" s="422">
        <f>IF(P250="",0,P250*'Annexe 1. Taux de référence'!$T26)</f>
        <v>0</v>
      </c>
      <c r="Q1026" s="423">
        <f>IF(Q250="",0,Q250*'Annexe 1. Taux de référence'!$T26)</f>
        <v>0</v>
      </c>
      <c r="R1026" s="419">
        <f>IF(R250="",0,R250*'Annexe 1. Taux de référence'!$U26)</f>
        <v>0</v>
      </c>
      <c r="S1026" s="422">
        <f>IF(S250="",0,S250*'Annexe 1. Taux de référence'!$U26)</f>
        <v>0</v>
      </c>
      <c r="T1026" s="422">
        <f>IF(T250="",0,T250*'Annexe 1. Taux de référence'!$U26)</f>
        <v>0</v>
      </c>
      <c r="U1026" s="422">
        <f>IF(U250="",0,U250*'Annexe 1. Taux de référence'!$U26)</f>
        <v>0</v>
      </c>
      <c r="V1026" s="422">
        <f>IF(V250="",0,V250*'Annexe 1. Taux de référence'!$U26)</f>
        <v>0</v>
      </c>
      <c r="W1026" s="422">
        <f>(SUM($N250:$Q250,$W250)-SUM($N1026:$Q1026))*'Annexe 1. Taux de référence'!$U26</f>
        <v>0</v>
      </c>
      <c r="X1026" s="422">
        <f>($R250+$X250-R1026)*'Annexe 1. Taux de référence'!$U26</f>
        <v>0</v>
      </c>
      <c r="Y1026" s="422">
        <f>($S250+$Y250-S1026)*'Annexe 1. Taux de référence'!$U26</f>
        <v>0</v>
      </c>
      <c r="Z1026" s="422">
        <f>($T250-$T1026)*'Annexe 1. Taux de référence'!$U26</f>
        <v>0</v>
      </c>
      <c r="AA1026" s="422">
        <f>($U250-$U1026)*'Annexe 1. Taux de référence'!$U26</f>
        <v>0</v>
      </c>
      <c r="AB1026" s="422">
        <f>($V250-$V1026)*'Annexe 1. Taux de référence'!$U26</f>
        <v>0</v>
      </c>
      <c r="AC1026" s="408">
        <f t="shared" si="554"/>
        <v>0</v>
      </c>
      <c r="AD1026" s="1181"/>
      <c r="AE1026" s="1182"/>
      <c r="AF1026" s="1183"/>
    </row>
    <row r="1027" spans="1:32" ht="15" customHeight="1" outlineLevel="1" x14ac:dyDescent="0.2">
      <c r="A1027" s="381">
        <v>345</v>
      </c>
      <c r="B1027" s="666"/>
      <c r="C1027" s="658"/>
      <c r="D1027" s="658"/>
      <c r="E1027" s="388"/>
      <c r="F1027" s="1209" t="s">
        <v>489</v>
      </c>
      <c r="G1027" s="1210"/>
      <c r="H1027" s="1210"/>
      <c r="I1027" s="1210"/>
      <c r="J1027" s="1210"/>
      <c r="K1027" s="1210"/>
      <c r="L1027" s="1210"/>
      <c r="M1027" s="408">
        <f t="shared" si="553"/>
        <v>0</v>
      </c>
      <c r="N1027" s="419">
        <f>IF(N251="",0,N251*'Annexe 1. Taux de référence'!$T27)</f>
        <v>0</v>
      </c>
      <c r="O1027" s="422">
        <f>IF(O251="",0,O251*'Annexe 1. Taux de référence'!$T27)</f>
        <v>0</v>
      </c>
      <c r="P1027" s="422">
        <f>IF(P251="",0,P251*'Annexe 1. Taux de référence'!$T27)</f>
        <v>0</v>
      </c>
      <c r="Q1027" s="423">
        <f>IF(Q251="",0,Q251*'Annexe 1. Taux de référence'!$T27)</f>
        <v>0</v>
      </c>
      <c r="R1027" s="419">
        <f>IF(R251="",0,R251*'Annexe 1. Taux de référence'!$U27)</f>
        <v>0</v>
      </c>
      <c r="S1027" s="422">
        <f>IF(S251="",0,S251*'Annexe 1. Taux de référence'!$U27)</f>
        <v>0</v>
      </c>
      <c r="T1027" s="422">
        <f>IF(T251="",0,T251*'Annexe 1. Taux de référence'!$U27)</f>
        <v>0</v>
      </c>
      <c r="U1027" s="422">
        <f>IF(U251="",0,U251*'Annexe 1. Taux de référence'!$U27)</f>
        <v>0</v>
      </c>
      <c r="V1027" s="422">
        <f>IF(V251="",0,V251*'Annexe 1. Taux de référence'!$U27)</f>
        <v>0</v>
      </c>
      <c r="W1027" s="422">
        <f>IF(W251="",0,W251*'Annexe 1. Taux de référence'!$U27)</f>
        <v>0</v>
      </c>
      <c r="X1027" s="422">
        <f>IF(X251="",0,X251*'Annexe 1. Taux de référence'!$U27)</f>
        <v>0</v>
      </c>
      <c r="Y1027" s="422">
        <f>IF(Y251="",0,Y251*'Annexe 1. Taux de référence'!$U27)</f>
        <v>0</v>
      </c>
      <c r="Z1027" s="422">
        <f>IF(Z251="",0,Z251*'Annexe 1. Taux de référence'!$U27)</f>
        <v>0</v>
      </c>
      <c r="AA1027" s="422">
        <f>IF(AA251="",0,AA251*'Annexe 1. Taux de référence'!$U27)</f>
        <v>0</v>
      </c>
      <c r="AB1027" s="422">
        <f>IF(AB251="",0,AB251*'Annexe 1. Taux de référence'!$U27)</f>
        <v>0</v>
      </c>
      <c r="AC1027" s="408">
        <f t="shared" si="554"/>
        <v>0</v>
      </c>
      <c r="AD1027" s="1181"/>
      <c r="AE1027" s="1182"/>
      <c r="AF1027" s="1183"/>
    </row>
    <row r="1028" spans="1:32" ht="15" customHeight="1" outlineLevel="1" x14ac:dyDescent="0.2">
      <c r="A1028" s="381">
        <v>346</v>
      </c>
      <c r="B1028" s="666"/>
      <c r="C1028" s="385"/>
      <c r="D1028" s="385"/>
      <c r="E1028" s="389"/>
      <c r="F1028" s="1227" t="s">
        <v>490</v>
      </c>
      <c r="G1028" s="1228"/>
      <c r="H1028" s="1228"/>
      <c r="I1028" s="1228"/>
      <c r="J1028" s="1228"/>
      <c r="K1028" s="1228"/>
      <c r="L1028" s="1228"/>
      <c r="M1028" s="408">
        <f t="shared" si="553"/>
        <v>0</v>
      </c>
      <c r="N1028" s="419">
        <f>IF(N252="",0,N252*'Annexe 1. Taux de référence'!$T28)</f>
        <v>0</v>
      </c>
      <c r="O1028" s="422">
        <f>IF(O252="",0,O252*'Annexe 1. Taux de référence'!$T28)</f>
        <v>0</v>
      </c>
      <c r="P1028" s="422">
        <f>IF(P252="",0,P252*'Annexe 1. Taux de référence'!$T28)</f>
        <v>0</v>
      </c>
      <c r="Q1028" s="423">
        <f>IF(Q252="",0,Q252*'Annexe 1. Taux de référence'!$T28)</f>
        <v>0</v>
      </c>
      <c r="R1028" s="419">
        <f>IF(R252="",0,R252*'Annexe 1. Taux de référence'!$U28)</f>
        <v>0</v>
      </c>
      <c r="S1028" s="422">
        <f>IF(S252="",0,S252*'Annexe 1. Taux de référence'!$U28)</f>
        <v>0</v>
      </c>
      <c r="T1028" s="422">
        <f>IF(T252="",0,T252*'Annexe 1. Taux de référence'!$U28)</f>
        <v>0</v>
      </c>
      <c r="U1028" s="422">
        <f>IF(U252="",0,U252*'Annexe 1. Taux de référence'!$U28)</f>
        <v>0</v>
      </c>
      <c r="V1028" s="422">
        <f>IF(V252="",0,V252*'Annexe 1. Taux de référence'!$U28)</f>
        <v>0</v>
      </c>
      <c r="W1028" s="422">
        <f>IF(W252="",0,W252*'Annexe 1. Taux de référence'!$U28)</f>
        <v>0</v>
      </c>
      <c r="X1028" s="422">
        <f>IF(X252="",0,X252*'Annexe 1. Taux de référence'!$U28)</f>
        <v>0</v>
      </c>
      <c r="Y1028" s="422">
        <f>IF(Y252="",0,Y252*'Annexe 1. Taux de référence'!$U28)</f>
        <v>0</v>
      </c>
      <c r="Z1028" s="422">
        <f>IF(Z252="",0,Z252*'Annexe 1. Taux de référence'!$U28)</f>
        <v>0</v>
      </c>
      <c r="AA1028" s="422">
        <f>IF(AA252="",0,AA252*'Annexe 1. Taux de référence'!$U28)</f>
        <v>0</v>
      </c>
      <c r="AB1028" s="422">
        <f>IF(AB252="",0,AB252*'Annexe 1. Taux de référence'!$U28)</f>
        <v>0</v>
      </c>
      <c r="AC1028" s="408">
        <f t="shared" si="554"/>
        <v>0</v>
      </c>
      <c r="AD1028" s="1181"/>
      <c r="AE1028" s="1182"/>
      <c r="AF1028" s="1183"/>
    </row>
    <row r="1029" spans="1:32" ht="15" customHeight="1" outlineLevel="1" x14ac:dyDescent="0.2">
      <c r="A1029" s="381">
        <v>347</v>
      </c>
      <c r="B1029" s="666"/>
      <c r="C1029" s="385"/>
      <c r="D1029" s="398"/>
      <c r="E1029" s="1223" t="s">
        <v>493</v>
      </c>
      <c r="F1029" s="1224"/>
      <c r="G1029" s="1224"/>
      <c r="H1029" s="1224"/>
      <c r="I1029" s="1224"/>
      <c r="J1029" s="1224"/>
      <c r="K1029" s="1224"/>
      <c r="L1029" s="1224"/>
      <c r="M1029" s="407">
        <f>SUBTOTAL(9,M1030:M1035)</f>
        <v>0</v>
      </c>
      <c r="N1029" s="410">
        <f t="shared" ref="N1029:AC1029" si="555">SUBTOTAL(9,N1030:N1035)</f>
        <v>0</v>
      </c>
      <c r="O1029" s="414">
        <f t="shared" si="555"/>
        <v>0</v>
      </c>
      <c r="P1029" s="413">
        <f t="shared" si="555"/>
        <v>0</v>
      </c>
      <c r="Q1029" s="415">
        <f t="shared" si="555"/>
        <v>0</v>
      </c>
      <c r="R1029" s="410">
        <f t="shared" si="555"/>
        <v>0</v>
      </c>
      <c r="S1029" s="414">
        <f t="shared" si="555"/>
        <v>0</v>
      </c>
      <c r="T1029" s="413">
        <f t="shared" si="555"/>
        <v>0</v>
      </c>
      <c r="U1029" s="413">
        <f t="shared" si="555"/>
        <v>0</v>
      </c>
      <c r="V1029" s="413">
        <f t="shared" si="555"/>
        <v>0</v>
      </c>
      <c r="W1029" s="413">
        <f t="shared" si="555"/>
        <v>0</v>
      </c>
      <c r="X1029" s="413">
        <f t="shared" si="555"/>
        <v>0</v>
      </c>
      <c r="Y1029" s="413">
        <f t="shared" si="555"/>
        <v>0</v>
      </c>
      <c r="Z1029" s="413">
        <f t="shared" si="555"/>
        <v>0</v>
      </c>
      <c r="AA1029" s="413">
        <f t="shared" si="555"/>
        <v>0</v>
      </c>
      <c r="AB1029" s="411">
        <f t="shared" si="555"/>
        <v>0</v>
      </c>
      <c r="AC1029" s="415">
        <f t="shared" si="555"/>
        <v>0</v>
      </c>
      <c r="AD1029" s="1181"/>
      <c r="AE1029" s="1182"/>
      <c r="AF1029" s="1183"/>
    </row>
    <row r="1030" spans="1:32" ht="15" customHeight="1" outlineLevel="1" x14ac:dyDescent="0.2">
      <c r="A1030" s="381">
        <v>348</v>
      </c>
      <c r="B1030" s="666"/>
      <c r="C1030" s="658"/>
      <c r="D1030" s="658"/>
      <c r="E1030" s="388"/>
      <c r="F1030" s="1225" t="s">
        <v>491</v>
      </c>
      <c r="G1030" s="1226"/>
      <c r="H1030" s="1226"/>
      <c r="I1030" s="1226"/>
      <c r="J1030" s="1226"/>
      <c r="K1030" s="1226"/>
      <c r="L1030" s="1226"/>
      <c r="M1030" s="408">
        <f t="shared" ref="M1030:M1035" si="556">M254</f>
        <v>0</v>
      </c>
      <c r="N1030" s="419">
        <f>IF(N254="",0,N254*'Annexe 1. Taux de référence'!$T30)</f>
        <v>0</v>
      </c>
      <c r="O1030" s="422">
        <f>IF(O254="",0,O254*'Annexe 1. Taux de référence'!$T30)</f>
        <v>0</v>
      </c>
      <c r="P1030" s="422">
        <f>IF(P254="",0,P254*'Annexe 1. Taux de référence'!$T30)</f>
        <v>0</v>
      </c>
      <c r="Q1030" s="423">
        <f>IF(Q254="",0,Q254*'Annexe 1. Taux de référence'!$T30)</f>
        <v>0</v>
      </c>
      <c r="R1030" s="419">
        <f>(SUM($N254:$R254)-SUM($N1030:Q1030))*'Annexe 1. Taux de référence'!$U30</f>
        <v>0</v>
      </c>
      <c r="S1030" s="421">
        <f>(SUM($N254:$R254)-SUM($N1030:R1030))*'Annexe 1. Taux de référence'!$U30</f>
        <v>0</v>
      </c>
      <c r="T1030" s="421">
        <f>(SUM($N254:$R254)-SUM($N1030:S1030))*'Annexe 1. Taux de référence'!$U30</f>
        <v>0</v>
      </c>
      <c r="U1030" s="421">
        <f>(SUM($N254:$R254)-SUM($N1030:T1030))*'Annexe 1. Taux de référence'!$U30</f>
        <v>0</v>
      </c>
      <c r="V1030" s="421">
        <f>(SUM($N254:$R254)-SUM($N1030:U1030))*'Annexe 1. Taux de référence'!$U30</f>
        <v>0</v>
      </c>
      <c r="W1030" s="421">
        <f>(SUM($N254:$R254)-SUM($N1030:V1030))*'Annexe 1. Taux de référence'!$U30</f>
        <v>0</v>
      </c>
      <c r="X1030" s="422">
        <f>(SUM($N254:$R254)-SUM($N1030:W1030))*'Annexe 1. Taux de référence'!$U30</f>
        <v>0</v>
      </c>
      <c r="Y1030" s="421">
        <f>(SUM($N254:$R254)-SUM($N1030:X1030))*'Annexe 1. Taux de référence'!$U30</f>
        <v>0</v>
      </c>
      <c r="Z1030" s="421">
        <f>(SUM($N254:$R254)-SUM($N1030:Y1030))*'Annexe 1. Taux de référence'!$U30</f>
        <v>0</v>
      </c>
      <c r="AA1030" s="421">
        <f>(SUM($N254:$R254)-SUM($N1030:Z1030))*'Annexe 1. Taux de référence'!$U30</f>
        <v>0</v>
      </c>
      <c r="AB1030" s="421">
        <f>(SUM($N254:$R254)-SUM($N1030:AA1030))*'Annexe 1. Taux de référence'!$U30</f>
        <v>0</v>
      </c>
      <c r="AC1030" s="408">
        <f t="shared" ref="AC1030:AC1035" si="557">M1030-SUM(N1030:AB1030)</f>
        <v>0</v>
      </c>
      <c r="AD1030" s="1181"/>
      <c r="AE1030" s="1182"/>
      <c r="AF1030" s="1183"/>
    </row>
    <row r="1031" spans="1:32" ht="15" customHeight="1" outlineLevel="1" x14ac:dyDescent="0.2">
      <c r="A1031" s="381">
        <v>349</v>
      </c>
      <c r="B1031" s="666"/>
      <c r="C1031" s="658"/>
      <c r="D1031" s="658"/>
      <c r="E1031" s="388"/>
      <c r="F1031" s="1209" t="s">
        <v>492</v>
      </c>
      <c r="G1031" s="1210"/>
      <c r="H1031" s="1210"/>
      <c r="I1031" s="1210"/>
      <c r="J1031" s="1210"/>
      <c r="K1031" s="1210"/>
      <c r="L1031" s="1210"/>
      <c r="M1031" s="408">
        <f t="shared" si="556"/>
        <v>0</v>
      </c>
      <c r="N1031" s="419">
        <f>IF(N255="",0,N255*'Annexe 1. Taux de référence'!$T31)</f>
        <v>0</v>
      </c>
      <c r="O1031" s="422">
        <f>IF(O255="",0,O255*'Annexe 1. Taux de référence'!$T31)</f>
        <v>0</v>
      </c>
      <c r="P1031" s="422">
        <f>IF(P255="",0,P255*'Annexe 1. Taux de référence'!$T31)</f>
        <v>0</v>
      </c>
      <c r="Q1031" s="423">
        <f>IF(Q255="",0,Q255*'Annexe 1. Taux de référence'!$T31)</f>
        <v>0</v>
      </c>
      <c r="R1031" s="419">
        <f>IF(R255="",0,R255*'Annexe 1. Taux de référence'!$U31)</f>
        <v>0</v>
      </c>
      <c r="S1031" s="422">
        <f>(SUM($N255:$Q255,S255)-SUM($N1031:Q1031))*'Annexe 1. Taux de référence'!$U31</f>
        <v>0</v>
      </c>
      <c r="T1031" s="422">
        <f>($R255-$R1031)*'Annexe 1. Taux de référence'!$U31</f>
        <v>0</v>
      </c>
      <c r="U1031" s="422">
        <f>(SUM($N255:$Q255,$S255)-SUM($N1031:Q1031)-S1031)*'Annexe 1. Taux de référence'!$U31</f>
        <v>0</v>
      </c>
      <c r="V1031" s="422">
        <f>($R255-$R1031-T1031)*'Annexe 1. Taux de référence'!$U31</f>
        <v>0</v>
      </c>
      <c r="W1031" s="422">
        <f>(SUM($N255:$Q255,$S255)-SUM($N1031:$Q1031)-$S1031-$U1031)*'Annexe 1. Taux de référence'!$U31</f>
        <v>0</v>
      </c>
      <c r="X1031" s="422">
        <f>($R255-$R1031-$T1031-$V1031)*'Annexe 1. Taux de référence'!$U31</f>
        <v>0</v>
      </c>
      <c r="Y1031" s="422">
        <f>(SUM($N255:$Q255,$S255)-SUM($N1031:Q1031)-$S1031-$U1031-$W1031)*'Annexe 1. Taux de référence'!$U31</f>
        <v>0</v>
      </c>
      <c r="Z1031" s="422">
        <f>($R255-$R1031-$T1031-$V1031-$X1031)*'Annexe 1. Taux de référence'!$U31</f>
        <v>0</v>
      </c>
      <c r="AA1031" s="422">
        <f>(SUM($N255:$Q255,$S255)-SUM($N1031:Q1031)-$S1031-$U1031-$W1031-$Y1031)*'Annexe 1. Taux de référence'!$U31</f>
        <v>0</v>
      </c>
      <c r="AB1031" s="422">
        <f>($R255-$R1031-$T1031-$V1031-$X1031-$Z1031)*'Annexe 1. Taux de référence'!$U31</f>
        <v>0</v>
      </c>
      <c r="AC1031" s="408">
        <f t="shared" si="557"/>
        <v>0</v>
      </c>
      <c r="AD1031" s="1181"/>
      <c r="AE1031" s="1182"/>
      <c r="AF1031" s="1183"/>
    </row>
    <row r="1032" spans="1:32" ht="15" customHeight="1" outlineLevel="1" x14ac:dyDescent="0.2">
      <c r="A1032" s="381">
        <v>350</v>
      </c>
      <c r="B1032" s="666"/>
      <c r="C1032" s="658"/>
      <c r="D1032" s="658"/>
      <c r="E1032" s="388"/>
      <c r="F1032" s="1209" t="s">
        <v>494</v>
      </c>
      <c r="G1032" s="1210"/>
      <c r="H1032" s="1210"/>
      <c r="I1032" s="1210"/>
      <c r="J1032" s="1210"/>
      <c r="K1032" s="1210"/>
      <c r="L1032" s="1210"/>
      <c r="M1032" s="408">
        <f t="shared" si="556"/>
        <v>0</v>
      </c>
      <c r="N1032" s="419">
        <f>IF(N256="",0,N256*'Annexe 1. Taux de référence'!$T32)</f>
        <v>0</v>
      </c>
      <c r="O1032" s="422">
        <f>IF(O256="",0,O256*'Annexe 1. Taux de référence'!$T32)</f>
        <v>0</v>
      </c>
      <c r="P1032" s="422">
        <f>IF(P256="",0,P256*'Annexe 1. Taux de référence'!$T32)</f>
        <v>0</v>
      </c>
      <c r="Q1032" s="423">
        <f>IF(Q256="",0,Q256*'Annexe 1. Taux de référence'!$T32)</f>
        <v>0</v>
      </c>
      <c r="R1032" s="419">
        <f>IF(R256="",0,R256*'Annexe 1. Taux de référence'!$U32)</f>
        <v>0</v>
      </c>
      <c r="S1032" s="422">
        <f>IF(S256="",0,S256*'Annexe 1. Taux de référence'!$U32)</f>
        <v>0</v>
      </c>
      <c r="T1032" s="422">
        <f>(SUM($N256:$Q256,T256)-SUM($N1032:Q1032))*'Annexe 1. Taux de référence'!$U32</f>
        <v>0</v>
      </c>
      <c r="U1032" s="422">
        <f>($R256+$U256-R1032)*'Annexe 1. Taux de référence'!$U32</f>
        <v>0</v>
      </c>
      <c r="V1032" s="422">
        <f>($S256-$S1032)*'Annexe 1. Taux de référence'!$U32</f>
        <v>0</v>
      </c>
      <c r="W1032" s="422">
        <f>(SUM($N256:$Q256,$T256)-SUM($N1032:$Q1032)-$T1032)*'Annexe 1. Taux de référence'!$U32</f>
        <v>0</v>
      </c>
      <c r="X1032" s="422">
        <f>($R256+$U256-$R1032-$U1032)*'Annexe 1. Taux de référence'!$U32</f>
        <v>0</v>
      </c>
      <c r="Y1032" s="422">
        <f>($S256-$S1032-V1032)*'Annexe 1. Taux de référence'!$U32</f>
        <v>0</v>
      </c>
      <c r="Z1032" s="422">
        <f>(SUM($N256:$Q256,$T256)-SUM($N1032:Q1032)-$T1032-$W1032)*'Annexe 1. Taux de référence'!$U32</f>
        <v>0</v>
      </c>
      <c r="AA1032" s="422">
        <f>($R256+$U256-$R1032-$U1032-$X1032)*'Annexe 1. Taux de référence'!$U32</f>
        <v>0</v>
      </c>
      <c r="AB1032" s="422">
        <f>($S256-$S1032-V1032-Y1032)*'Annexe 1. Taux de référence'!$U32</f>
        <v>0</v>
      </c>
      <c r="AC1032" s="408">
        <f t="shared" si="557"/>
        <v>0</v>
      </c>
      <c r="AD1032" s="1181"/>
      <c r="AE1032" s="1182"/>
      <c r="AF1032" s="1183"/>
    </row>
    <row r="1033" spans="1:32" ht="15" customHeight="1" outlineLevel="1" x14ac:dyDescent="0.2">
      <c r="A1033" s="381">
        <v>351</v>
      </c>
      <c r="B1033" s="666"/>
      <c r="C1033" s="658"/>
      <c r="D1033" s="658"/>
      <c r="E1033" s="388"/>
      <c r="F1033" s="1209" t="s">
        <v>495</v>
      </c>
      <c r="G1033" s="1210"/>
      <c r="H1033" s="1210"/>
      <c r="I1033" s="1210"/>
      <c r="J1033" s="1210"/>
      <c r="K1033" s="1210"/>
      <c r="L1033" s="1210"/>
      <c r="M1033" s="408">
        <f t="shared" si="556"/>
        <v>0</v>
      </c>
      <c r="N1033" s="419">
        <f>IF(N257="",0,N257*'Annexe 1. Taux de référence'!$T33)</f>
        <v>0</v>
      </c>
      <c r="O1033" s="422">
        <f>IF(O257="",0,O257*'Annexe 1. Taux de référence'!$T33)</f>
        <v>0</v>
      </c>
      <c r="P1033" s="422">
        <f>IF(P257="",0,P257*'Annexe 1. Taux de référence'!$T33)</f>
        <v>0</v>
      </c>
      <c r="Q1033" s="423">
        <f>IF(Q257="",0,Q257*'Annexe 1. Taux de référence'!$T33)</f>
        <v>0</v>
      </c>
      <c r="R1033" s="419">
        <f>IF(R257="",0,R257*'Annexe 1. Taux de référence'!$U33)</f>
        <v>0</v>
      </c>
      <c r="S1033" s="422">
        <f>IF(S257="",0,S257*'Annexe 1. Taux de référence'!$U33)</f>
        <v>0</v>
      </c>
      <c r="T1033" s="422">
        <f>IF(T257="",0,T257*'Annexe 1. Taux de référence'!$U33)</f>
        <v>0</v>
      </c>
      <c r="U1033" s="422">
        <f>IF(U257="",0,U257*'Annexe 1. Taux de référence'!$U33)</f>
        <v>0</v>
      </c>
      <c r="V1033" s="422">
        <f>IF(V257="",0,V257*'Annexe 1. Taux de référence'!$U33)</f>
        <v>0</v>
      </c>
      <c r="W1033" s="422">
        <f>(SUM($N257:$Q257,$W257)-SUM($N1033:$Q1033))*'Annexe 1. Taux de référence'!$U33</f>
        <v>0</v>
      </c>
      <c r="X1033" s="422">
        <f>($R257+$X257-R1033)*'Annexe 1. Taux de référence'!$U33</f>
        <v>0</v>
      </c>
      <c r="Y1033" s="422">
        <f>($S257+$Y257-S1033)*'Annexe 1. Taux de référence'!$U33</f>
        <v>0</v>
      </c>
      <c r="Z1033" s="422">
        <f>($T257-$T1033)*'Annexe 1. Taux de référence'!$U33</f>
        <v>0</v>
      </c>
      <c r="AA1033" s="422">
        <f>($U257-$U1033)*'Annexe 1. Taux de référence'!$U33</f>
        <v>0</v>
      </c>
      <c r="AB1033" s="422">
        <f>($V257-$V1033)*'Annexe 1. Taux de référence'!$U33</f>
        <v>0</v>
      </c>
      <c r="AC1033" s="408">
        <f t="shared" si="557"/>
        <v>0</v>
      </c>
      <c r="AD1033" s="1181"/>
      <c r="AE1033" s="1182"/>
      <c r="AF1033" s="1183"/>
    </row>
    <row r="1034" spans="1:32" ht="15" customHeight="1" outlineLevel="1" x14ac:dyDescent="0.2">
      <c r="A1034" s="381">
        <v>352</v>
      </c>
      <c r="B1034" s="666"/>
      <c r="C1034" s="658"/>
      <c r="D1034" s="658"/>
      <c r="E1034" s="388"/>
      <c r="F1034" s="1209" t="s">
        <v>496</v>
      </c>
      <c r="G1034" s="1210"/>
      <c r="H1034" s="1210"/>
      <c r="I1034" s="1210"/>
      <c r="J1034" s="1210"/>
      <c r="K1034" s="1210"/>
      <c r="L1034" s="1210"/>
      <c r="M1034" s="408">
        <f t="shared" si="556"/>
        <v>0</v>
      </c>
      <c r="N1034" s="419">
        <f>IF(N258="",0,N258*'Annexe 1. Taux de référence'!$T34)</f>
        <v>0</v>
      </c>
      <c r="O1034" s="422">
        <f>IF(O258="",0,O258*'Annexe 1. Taux de référence'!$T34)</f>
        <v>0</v>
      </c>
      <c r="P1034" s="422">
        <f>IF(P258="",0,P258*'Annexe 1. Taux de référence'!$T34)</f>
        <v>0</v>
      </c>
      <c r="Q1034" s="423">
        <f>IF(Q258="",0,Q258*'Annexe 1. Taux de référence'!$T34)</f>
        <v>0</v>
      </c>
      <c r="R1034" s="419">
        <f>IF(R258="",0,R258*'Annexe 1. Taux de référence'!$U34)</f>
        <v>0</v>
      </c>
      <c r="S1034" s="422">
        <f>IF(S258="",0,S258*'Annexe 1. Taux de référence'!$U34)</f>
        <v>0</v>
      </c>
      <c r="T1034" s="422">
        <f>IF(T258="",0,T258*'Annexe 1. Taux de référence'!$U34)</f>
        <v>0</v>
      </c>
      <c r="U1034" s="422">
        <f>IF(U258="",0,U258*'Annexe 1. Taux de référence'!$U34)</f>
        <v>0</v>
      </c>
      <c r="V1034" s="422">
        <f>IF(V258="",0,V258*'Annexe 1. Taux de référence'!$U34)</f>
        <v>0</v>
      </c>
      <c r="W1034" s="422">
        <f>IF(W258="",0,W258*'Annexe 1. Taux de référence'!$U34)</f>
        <v>0</v>
      </c>
      <c r="X1034" s="422">
        <f>IF(X258="",0,X258*'Annexe 1. Taux de référence'!$U34)</f>
        <v>0</v>
      </c>
      <c r="Y1034" s="422">
        <f>IF(Y258="",0,Y258*'Annexe 1. Taux de référence'!$U34)</f>
        <v>0</v>
      </c>
      <c r="Z1034" s="422">
        <f>IF(Z258="",0,Z258*'Annexe 1. Taux de référence'!$U34)</f>
        <v>0</v>
      </c>
      <c r="AA1034" s="422">
        <f>IF(AA258="",0,AA258*'Annexe 1. Taux de référence'!$U34)</f>
        <v>0</v>
      </c>
      <c r="AB1034" s="422">
        <f>IF(AB258="",0,AB258*'Annexe 1. Taux de référence'!$U34)</f>
        <v>0</v>
      </c>
      <c r="AC1034" s="408">
        <f t="shared" si="557"/>
        <v>0</v>
      </c>
      <c r="AD1034" s="1181"/>
      <c r="AE1034" s="1182"/>
      <c r="AF1034" s="1183"/>
    </row>
    <row r="1035" spans="1:32" ht="15" customHeight="1" outlineLevel="1" x14ac:dyDescent="0.2">
      <c r="A1035" s="381">
        <v>353</v>
      </c>
      <c r="B1035" s="666"/>
      <c r="C1035" s="385"/>
      <c r="D1035" s="385"/>
      <c r="E1035" s="389"/>
      <c r="F1035" s="1227" t="s">
        <v>497</v>
      </c>
      <c r="G1035" s="1228"/>
      <c r="H1035" s="1228"/>
      <c r="I1035" s="1228"/>
      <c r="J1035" s="1228"/>
      <c r="K1035" s="1228"/>
      <c r="L1035" s="1228"/>
      <c r="M1035" s="408">
        <f t="shared" si="556"/>
        <v>0</v>
      </c>
      <c r="N1035" s="419">
        <f>IF(N259="",0,N259*'Annexe 1. Taux de référence'!$T35)</f>
        <v>0</v>
      </c>
      <c r="O1035" s="422">
        <f>IF(O259="",0,O259*'Annexe 1. Taux de référence'!$T35)</f>
        <v>0</v>
      </c>
      <c r="P1035" s="422">
        <f>IF(P259="",0,P259*'Annexe 1. Taux de référence'!$T35)</f>
        <v>0</v>
      </c>
      <c r="Q1035" s="423">
        <f>IF(Q259="",0,Q259*'Annexe 1. Taux de référence'!$T35)</f>
        <v>0</v>
      </c>
      <c r="R1035" s="419">
        <f>IF(R259="",0,R259*'Annexe 1. Taux de référence'!$U35)</f>
        <v>0</v>
      </c>
      <c r="S1035" s="422">
        <f>IF(S259="",0,S259*'Annexe 1. Taux de référence'!$U35)</f>
        <v>0</v>
      </c>
      <c r="T1035" s="422">
        <f>IF(T259="",0,T259*'Annexe 1. Taux de référence'!$U35)</f>
        <v>0</v>
      </c>
      <c r="U1035" s="422">
        <f>IF(U259="",0,U259*'Annexe 1. Taux de référence'!$U35)</f>
        <v>0</v>
      </c>
      <c r="V1035" s="422">
        <f>IF(V259="",0,V259*'Annexe 1. Taux de référence'!$U35)</f>
        <v>0</v>
      </c>
      <c r="W1035" s="422">
        <f>IF(W259="",0,W259*'Annexe 1. Taux de référence'!$U35)</f>
        <v>0</v>
      </c>
      <c r="X1035" s="422">
        <f>IF(X259="",0,X259*'Annexe 1. Taux de référence'!$U35)</f>
        <v>0</v>
      </c>
      <c r="Y1035" s="422">
        <f>IF(Y259="",0,Y259*'Annexe 1. Taux de référence'!$U35)</f>
        <v>0</v>
      </c>
      <c r="Z1035" s="422">
        <f>IF(Z259="",0,Z259*'Annexe 1. Taux de référence'!$U35)</f>
        <v>0</v>
      </c>
      <c r="AA1035" s="422">
        <f>IF(AA259="",0,AA259*'Annexe 1. Taux de référence'!$U35)</f>
        <v>0</v>
      </c>
      <c r="AB1035" s="422">
        <f>IF(AB259="",0,AB259*'Annexe 1. Taux de référence'!$U35)</f>
        <v>0</v>
      </c>
      <c r="AC1035" s="408">
        <f t="shared" si="557"/>
        <v>0</v>
      </c>
      <c r="AD1035" s="1181"/>
      <c r="AE1035" s="1182"/>
      <c r="AF1035" s="1183"/>
    </row>
    <row r="1036" spans="1:32" ht="15" customHeight="1" outlineLevel="1" x14ac:dyDescent="0.2">
      <c r="A1036" s="381">
        <v>354</v>
      </c>
      <c r="B1036" s="666"/>
      <c r="C1036" s="385"/>
      <c r="D1036" s="398"/>
      <c r="E1036" s="1223" t="s">
        <v>498</v>
      </c>
      <c r="F1036" s="1224"/>
      <c r="G1036" s="1224"/>
      <c r="H1036" s="1224"/>
      <c r="I1036" s="1224"/>
      <c r="J1036" s="1224"/>
      <c r="K1036" s="1224"/>
      <c r="L1036" s="1224"/>
      <c r="M1036" s="407">
        <f>SUBTOTAL(9,M1037:M1042)</f>
        <v>0</v>
      </c>
      <c r="N1036" s="410">
        <f t="shared" ref="N1036:AC1036" si="558">SUBTOTAL(9,N1037:N1042)</f>
        <v>0</v>
      </c>
      <c r="O1036" s="414">
        <f t="shared" si="558"/>
        <v>0</v>
      </c>
      <c r="P1036" s="413">
        <f t="shared" si="558"/>
        <v>0</v>
      </c>
      <c r="Q1036" s="415">
        <f t="shared" si="558"/>
        <v>0</v>
      </c>
      <c r="R1036" s="410">
        <f t="shared" si="558"/>
        <v>0</v>
      </c>
      <c r="S1036" s="414">
        <f t="shared" si="558"/>
        <v>0</v>
      </c>
      <c r="T1036" s="413">
        <f t="shared" si="558"/>
        <v>0</v>
      </c>
      <c r="U1036" s="413">
        <f t="shared" si="558"/>
        <v>0</v>
      </c>
      <c r="V1036" s="413">
        <f t="shared" si="558"/>
        <v>0</v>
      </c>
      <c r="W1036" s="413">
        <f t="shared" si="558"/>
        <v>0</v>
      </c>
      <c r="X1036" s="413">
        <f t="shared" si="558"/>
        <v>0</v>
      </c>
      <c r="Y1036" s="413">
        <f t="shared" si="558"/>
        <v>0</v>
      </c>
      <c r="Z1036" s="413">
        <f t="shared" si="558"/>
        <v>0</v>
      </c>
      <c r="AA1036" s="413">
        <f t="shared" si="558"/>
        <v>0</v>
      </c>
      <c r="AB1036" s="411">
        <f t="shared" si="558"/>
        <v>0</v>
      </c>
      <c r="AC1036" s="415">
        <f t="shared" si="558"/>
        <v>0</v>
      </c>
      <c r="AD1036" s="1181"/>
      <c r="AE1036" s="1182"/>
      <c r="AF1036" s="1183"/>
    </row>
    <row r="1037" spans="1:32" ht="15" customHeight="1" outlineLevel="1" x14ac:dyDescent="0.2">
      <c r="A1037" s="381">
        <v>355</v>
      </c>
      <c r="B1037" s="666"/>
      <c r="C1037" s="658"/>
      <c r="D1037" s="658"/>
      <c r="E1037" s="388"/>
      <c r="F1037" s="1225" t="s">
        <v>499</v>
      </c>
      <c r="G1037" s="1226"/>
      <c r="H1037" s="1226"/>
      <c r="I1037" s="1226"/>
      <c r="J1037" s="1226"/>
      <c r="K1037" s="1226"/>
      <c r="L1037" s="1226"/>
      <c r="M1037" s="408">
        <f t="shared" ref="M1037:M1042" si="559">M261</f>
        <v>0</v>
      </c>
      <c r="N1037" s="419">
        <f>IF(N261="",0,N261*'Annexe 1. Taux de référence'!$T37)</f>
        <v>0</v>
      </c>
      <c r="O1037" s="422">
        <f>IF(O261="",0,O261*'Annexe 1. Taux de référence'!$T37)</f>
        <v>0</v>
      </c>
      <c r="P1037" s="422">
        <f>IF(P261="",0,P261*'Annexe 1. Taux de référence'!$T37)</f>
        <v>0</v>
      </c>
      <c r="Q1037" s="423">
        <f>IF(Q261="",0,Q261*'Annexe 1. Taux de référence'!$T37)</f>
        <v>0</v>
      </c>
      <c r="R1037" s="419">
        <f>(SUM($N261:$R261)-SUM($N1037:Q1037))*'Annexe 1. Taux de référence'!$U37</f>
        <v>0</v>
      </c>
      <c r="S1037" s="421">
        <f>(SUM($N261:$R261)-SUM($N1037:R1037))*'Annexe 1. Taux de référence'!$U37</f>
        <v>0</v>
      </c>
      <c r="T1037" s="421">
        <f>(SUM($N261:$R261)-SUM($N1037:S1037))*'Annexe 1. Taux de référence'!$U37</f>
        <v>0</v>
      </c>
      <c r="U1037" s="421">
        <f>(SUM($N261:$R261)-SUM($N1037:T1037))*'Annexe 1. Taux de référence'!$U37</f>
        <v>0</v>
      </c>
      <c r="V1037" s="421">
        <f>(SUM($N261:$R261)-SUM($N1037:U1037))*'Annexe 1. Taux de référence'!$U37</f>
        <v>0</v>
      </c>
      <c r="W1037" s="421">
        <f>(SUM($N261:$R261)-SUM($N1037:V1037))*'Annexe 1. Taux de référence'!$U37</f>
        <v>0</v>
      </c>
      <c r="X1037" s="422">
        <f>(SUM($N261:$R261)-SUM($N1037:W1037))*'Annexe 1. Taux de référence'!$U37</f>
        <v>0</v>
      </c>
      <c r="Y1037" s="421">
        <f>(SUM($N261:$R261)-SUM($N1037:X1037))*'Annexe 1. Taux de référence'!$U37</f>
        <v>0</v>
      </c>
      <c r="Z1037" s="421">
        <f>(SUM($N261:$R261)-SUM($N1037:Y1037))*'Annexe 1. Taux de référence'!$U37</f>
        <v>0</v>
      </c>
      <c r="AA1037" s="421">
        <f>(SUM($N261:$R261)-SUM($N1037:Z1037))*'Annexe 1. Taux de référence'!$U37</f>
        <v>0</v>
      </c>
      <c r="AB1037" s="421">
        <f>(SUM($N261:$R261)-SUM($N1037:AA1037))*'Annexe 1. Taux de référence'!$U37</f>
        <v>0</v>
      </c>
      <c r="AC1037" s="408">
        <f t="shared" si="554"/>
        <v>0</v>
      </c>
      <c r="AD1037" s="1181"/>
      <c r="AE1037" s="1182"/>
      <c r="AF1037" s="1183"/>
    </row>
    <row r="1038" spans="1:32" ht="15" customHeight="1" outlineLevel="1" x14ac:dyDescent="0.2">
      <c r="A1038" s="381">
        <v>356</v>
      </c>
      <c r="B1038" s="666"/>
      <c r="C1038" s="658"/>
      <c r="D1038" s="658"/>
      <c r="E1038" s="388"/>
      <c r="F1038" s="1209" t="s">
        <v>500</v>
      </c>
      <c r="G1038" s="1210"/>
      <c r="H1038" s="1210"/>
      <c r="I1038" s="1210"/>
      <c r="J1038" s="1210"/>
      <c r="K1038" s="1210"/>
      <c r="L1038" s="1210"/>
      <c r="M1038" s="408">
        <f t="shared" si="559"/>
        <v>0</v>
      </c>
      <c r="N1038" s="419">
        <f>IF(N262="",0,N262*'Annexe 1. Taux de référence'!$T38)</f>
        <v>0</v>
      </c>
      <c r="O1038" s="422">
        <f>IF(O262="",0,O262*'Annexe 1. Taux de référence'!$T38)</f>
        <v>0</v>
      </c>
      <c r="P1038" s="422">
        <f>IF(P262="",0,P262*'Annexe 1. Taux de référence'!$T38)</f>
        <v>0</v>
      </c>
      <c r="Q1038" s="423">
        <f>IF(Q262="",0,Q262*'Annexe 1. Taux de référence'!$T38)</f>
        <v>0</v>
      </c>
      <c r="R1038" s="419">
        <f>IF(R262="",0,R262*'Annexe 1. Taux de référence'!$U38)</f>
        <v>0</v>
      </c>
      <c r="S1038" s="422">
        <f>IF(S262="",0,S262*'Annexe 1. Taux de référence'!$U38)</f>
        <v>0</v>
      </c>
      <c r="T1038" s="422">
        <f>($R262-$R1038)*'Annexe 1. Taux de référence'!$U38</f>
        <v>0</v>
      </c>
      <c r="U1038" s="422">
        <f>(SUM($N262:$Q262,$S262)-SUM($N1038:Q1038)-S1038)*'Annexe 1. Taux de référence'!$U38</f>
        <v>0</v>
      </c>
      <c r="V1038" s="422">
        <f>($R262-$R1038-T1038)*'Annexe 1. Taux de référence'!$U38</f>
        <v>0</v>
      </c>
      <c r="W1038" s="422">
        <f>(SUM($N262:$Q262,$S262)-SUM($N1038:$Q1038)-$S1038-$U1038)*'Annexe 1. Taux de référence'!$U38</f>
        <v>0</v>
      </c>
      <c r="X1038" s="422">
        <f>($R262-$R1038-$T1038-$V1038)*'Annexe 1. Taux de référence'!$U38</f>
        <v>0</v>
      </c>
      <c r="Y1038" s="422">
        <f>(SUM($N262:$Q262,$S262)-SUM($N1038:Q1038)-$S1038-$U1038-$W1038)*'Annexe 1. Taux de référence'!$U38</f>
        <v>0</v>
      </c>
      <c r="Z1038" s="422">
        <f>($R262-$R1038-$T1038-$V1038-$X1038)*'Annexe 1. Taux de référence'!$U38</f>
        <v>0</v>
      </c>
      <c r="AA1038" s="422">
        <f>(SUM($N262:$Q262,$S262)-SUM($N1038:Q1038)-$S1038-$U1038-$W1038-$Y1038)*'Annexe 1. Taux de référence'!$U38</f>
        <v>0</v>
      </c>
      <c r="AB1038" s="422">
        <f>($R262-$R1038-$T1038-$V1038-$X1038-$Z1038)*'Annexe 1. Taux de référence'!$U38</f>
        <v>0</v>
      </c>
      <c r="AC1038" s="408">
        <f t="shared" si="554"/>
        <v>0</v>
      </c>
      <c r="AD1038" s="1181"/>
      <c r="AE1038" s="1182"/>
      <c r="AF1038" s="1183"/>
    </row>
    <row r="1039" spans="1:32" ht="15" customHeight="1" outlineLevel="1" x14ac:dyDescent="0.2">
      <c r="A1039" s="381">
        <v>357</v>
      </c>
      <c r="B1039" s="666"/>
      <c r="C1039" s="658"/>
      <c r="D1039" s="658"/>
      <c r="E1039" s="388"/>
      <c r="F1039" s="1209" t="s">
        <v>501</v>
      </c>
      <c r="G1039" s="1210"/>
      <c r="H1039" s="1210"/>
      <c r="I1039" s="1210"/>
      <c r="J1039" s="1210"/>
      <c r="K1039" s="1210"/>
      <c r="L1039" s="1210"/>
      <c r="M1039" s="408">
        <f t="shared" si="559"/>
        <v>0</v>
      </c>
      <c r="N1039" s="419">
        <f>IF(N263="",0,N263*'Annexe 1. Taux de référence'!$T39)</f>
        <v>0</v>
      </c>
      <c r="O1039" s="422">
        <f>IF(O263="",0,O263*'Annexe 1. Taux de référence'!$T39)</f>
        <v>0</v>
      </c>
      <c r="P1039" s="422">
        <f>IF(P263="",0,P263*'Annexe 1. Taux de référence'!$T39)</f>
        <v>0</v>
      </c>
      <c r="Q1039" s="423">
        <f>IF(Q263="",0,Q263*'Annexe 1. Taux de référence'!$T39)</f>
        <v>0</v>
      </c>
      <c r="R1039" s="419">
        <f>IF(R263="",0,R263*'Annexe 1. Taux de référence'!$U39)</f>
        <v>0</v>
      </c>
      <c r="S1039" s="422">
        <f>IF(S263="",0,S263*'Annexe 1. Taux de référence'!$U39)</f>
        <v>0</v>
      </c>
      <c r="T1039" s="422">
        <f>(SUM($N263:$Q263,T263)-SUM($N1039:Q1039))*'Annexe 1. Taux de référence'!$U39</f>
        <v>0</v>
      </c>
      <c r="U1039" s="422">
        <f>($R263+$U263-R1039)*'Annexe 1. Taux de référence'!$U39</f>
        <v>0</v>
      </c>
      <c r="V1039" s="422">
        <f>($S263-$S1039)*'Annexe 1. Taux de référence'!$U39</f>
        <v>0</v>
      </c>
      <c r="W1039" s="422">
        <f>(SUM($N263:$Q263,$T263)-SUM($N1039:$Q1039)-$T1039)*'Annexe 1. Taux de référence'!$U39</f>
        <v>0</v>
      </c>
      <c r="X1039" s="422">
        <f>($R263+$U263-$R1039-$U1039)*'Annexe 1. Taux de référence'!$U39</f>
        <v>0</v>
      </c>
      <c r="Y1039" s="422">
        <f>($S263-$S1039-V1039)*'Annexe 1. Taux de référence'!$U39</f>
        <v>0</v>
      </c>
      <c r="Z1039" s="422">
        <f>(SUM($N263:$Q263,$T263)-SUM($N1039:Q1039)-$T1039-$W1039)*'Annexe 1. Taux de référence'!$U39</f>
        <v>0</v>
      </c>
      <c r="AA1039" s="422">
        <f>($R263+$U263-$R1039-$U1039-$X1039)*'Annexe 1. Taux de référence'!$U39</f>
        <v>0</v>
      </c>
      <c r="AB1039" s="422">
        <f>($S263-$S1039-V1039-Y1039)*'Annexe 1. Taux de référence'!$U39</f>
        <v>0</v>
      </c>
      <c r="AC1039" s="408">
        <f t="shared" si="554"/>
        <v>0</v>
      </c>
      <c r="AD1039" s="1181"/>
      <c r="AE1039" s="1182"/>
      <c r="AF1039" s="1183"/>
    </row>
    <row r="1040" spans="1:32" ht="15" customHeight="1" outlineLevel="1" x14ac:dyDescent="0.2">
      <c r="A1040" s="381">
        <v>358</v>
      </c>
      <c r="B1040" s="666"/>
      <c r="C1040" s="658"/>
      <c r="D1040" s="658"/>
      <c r="E1040" s="388"/>
      <c r="F1040" s="1209" t="s">
        <v>502</v>
      </c>
      <c r="G1040" s="1210"/>
      <c r="H1040" s="1210"/>
      <c r="I1040" s="1210"/>
      <c r="J1040" s="1210"/>
      <c r="K1040" s="1210"/>
      <c r="L1040" s="1210"/>
      <c r="M1040" s="408">
        <f t="shared" si="559"/>
        <v>0</v>
      </c>
      <c r="N1040" s="419">
        <f>IF(N264="",0,N264*'Annexe 1. Taux de référence'!$T40)</f>
        <v>0</v>
      </c>
      <c r="O1040" s="422">
        <f>IF(O264="",0,O264*'Annexe 1. Taux de référence'!$T40)</f>
        <v>0</v>
      </c>
      <c r="P1040" s="422">
        <f>IF(P264="",0,P264*'Annexe 1. Taux de référence'!$T40)</f>
        <v>0</v>
      </c>
      <c r="Q1040" s="423">
        <f>IF(Q264="",0,Q264*'Annexe 1. Taux de référence'!$T40)</f>
        <v>0</v>
      </c>
      <c r="R1040" s="419">
        <f>IF(R264="",0,R264*'Annexe 1. Taux de référence'!$U40)</f>
        <v>0</v>
      </c>
      <c r="S1040" s="422">
        <f>IF(S264="",0,S264*'Annexe 1. Taux de référence'!$U40)</f>
        <v>0</v>
      </c>
      <c r="T1040" s="422">
        <f>IF(T264="",0,T264*'Annexe 1. Taux de référence'!$U40)</f>
        <v>0</v>
      </c>
      <c r="U1040" s="422">
        <f>IF(U264="",0,U264*'Annexe 1. Taux de référence'!$U40)</f>
        <v>0</v>
      </c>
      <c r="V1040" s="422">
        <f>IF(V264="",0,V264*'Annexe 1. Taux de référence'!$U40)</f>
        <v>0</v>
      </c>
      <c r="W1040" s="422">
        <f>(SUM($N264:$Q264,$W264)-SUM($N1040:$Q1040))*'Annexe 1. Taux de référence'!$U40</f>
        <v>0</v>
      </c>
      <c r="X1040" s="422">
        <f>($R264+$X264-R1040)*'Annexe 1. Taux de référence'!$U40</f>
        <v>0</v>
      </c>
      <c r="Y1040" s="422">
        <f>($S264+$Y264-S1040)*'Annexe 1. Taux de référence'!$U40</f>
        <v>0</v>
      </c>
      <c r="Z1040" s="422">
        <f>($T264-$T1040)*'Annexe 1. Taux de référence'!$U40</f>
        <v>0</v>
      </c>
      <c r="AA1040" s="422">
        <f>($U264-$U1040)*'Annexe 1. Taux de référence'!$U40</f>
        <v>0</v>
      </c>
      <c r="AB1040" s="422">
        <f>($V264-$V1040)*'Annexe 1. Taux de référence'!$U40</f>
        <v>0</v>
      </c>
      <c r="AC1040" s="408">
        <f t="shared" si="554"/>
        <v>0</v>
      </c>
      <c r="AD1040" s="1181"/>
      <c r="AE1040" s="1182"/>
      <c r="AF1040" s="1183"/>
    </row>
    <row r="1041" spans="1:32" ht="15" customHeight="1" outlineLevel="1" x14ac:dyDescent="0.2">
      <c r="A1041" s="381">
        <v>359</v>
      </c>
      <c r="B1041" s="666"/>
      <c r="C1041" s="658"/>
      <c r="D1041" s="658"/>
      <c r="E1041" s="388"/>
      <c r="F1041" s="1209" t="s">
        <v>503</v>
      </c>
      <c r="G1041" s="1210"/>
      <c r="H1041" s="1210"/>
      <c r="I1041" s="1210"/>
      <c r="J1041" s="1210"/>
      <c r="K1041" s="1210"/>
      <c r="L1041" s="1210"/>
      <c r="M1041" s="408">
        <f t="shared" si="559"/>
        <v>0</v>
      </c>
      <c r="N1041" s="419">
        <f>IF(N265="",0,N265*'Annexe 1. Taux de référence'!$T41)</f>
        <v>0</v>
      </c>
      <c r="O1041" s="422">
        <f>IF(O265="",0,O265*'Annexe 1. Taux de référence'!$T41)</f>
        <v>0</v>
      </c>
      <c r="P1041" s="422">
        <f>IF(P265="",0,P265*'Annexe 1. Taux de référence'!$T41)</f>
        <v>0</v>
      </c>
      <c r="Q1041" s="423">
        <f>IF(Q265="",0,Q265*'Annexe 1. Taux de référence'!$T41)</f>
        <v>0</v>
      </c>
      <c r="R1041" s="420">
        <f>IF(R265="",0,R265*'Annexe 1. Taux de référence'!$U41)</f>
        <v>0</v>
      </c>
      <c r="S1041" s="422">
        <f>IF(S265="",0,S265*'Annexe 1. Taux de référence'!$U41)</f>
        <v>0</v>
      </c>
      <c r="T1041" s="422">
        <f>IF(T265="",0,T265*'Annexe 1. Taux de référence'!$U41)</f>
        <v>0</v>
      </c>
      <c r="U1041" s="422">
        <f>IF(U265="",0,U265*'Annexe 1. Taux de référence'!$U41)</f>
        <v>0</v>
      </c>
      <c r="V1041" s="422">
        <f>IF(V265="",0,V265*'Annexe 1. Taux de référence'!$U41)</f>
        <v>0</v>
      </c>
      <c r="W1041" s="422">
        <f>IF(W265="",0,W265*'Annexe 1. Taux de référence'!$U41)</f>
        <v>0</v>
      </c>
      <c r="X1041" s="422">
        <f>IF(X265="",0,X265*'Annexe 1. Taux de référence'!$U41)</f>
        <v>0</v>
      </c>
      <c r="Y1041" s="422">
        <f>IF(Y265="",0,Y265*'Annexe 1. Taux de référence'!$U41)</f>
        <v>0</v>
      </c>
      <c r="Z1041" s="422">
        <f>IF(Z265="",0,Z265*'Annexe 1. Taux de référence'!$U41)</f>
        <v>0</v>
      </c>
      <c r="AA1041" s="422">
        <f>IF(AA265="",0,AA265*'Annexe 1. Taux de référence'!$U41)</f>
        <v>0</v>
      </c>
      <c r="AB1041" s="421">
        <f>IF(AB265="",0,AB265*'Annexe 1. Taux de référence'!$U41)</f>
        <v>0</v>
      </c>
      <c r="AC1041" s="408">
        <f t="shared" si="554"/>
        <v>0</v>
      </c>
      <c r="AD1041" s="1181"/>
      <c r="AE1041" s="1182"/>
      <c r="AF1041" s="1183"/>
    </row>
    <row r="1042" spans="1:32" ht="15" customHeight="1" outlineLevel="1" x14ac:dyDescent="0.2">
      <c r="A1042" s="381">
        <v>360</v>
      </c>
      <c r="B1042" s="666"/>
      <c r="C1042" s="385"/>
      <c r="D1042" s="385"/>
      <c r="E1042" s="389"/>
      <c r="F1042" s="1227" t="s">
        <v>504</v>
      </c>
      <c r="G1042" s="1228"/>
      <c r="H1042" s="1228"/>
      <c r="I1042" s="1228"/>
      <c r="J1042" s="1228"/>
      <c r="K1042" s="1228"/>
      <c r="L1042" s="1228"/>
      <c r="M1042" s="408">
        <f t="shared" si="559"/>
        <v>0</v>
      </c>
      <c r="N1042" s="419">
        <f>IF(N266="",0,N266*'Annexe 1. Taux de référence'!$T42)</f>
        <v>0</v>
      </c>
      <c r="O1042" s="422">
        <f>IF(O266="",0,O266*'Annexe 1. Taux de référence'!$T42)</f>
        <v>0</v>
      </c>
      <c r="P1042" s="422">
        <f>IF(P266="",0,P266*'Annexe 1. Taux de référence'!$T42)</f>
        <v>0</v>
      </c>
      <c r="Q1042" s="423">
        <f>IF(Q266="",0,Q266*'Annexe 1. Taux de référence'!$T42)</f>
        <v>0</v>
      </c>
      <c r="R1042" s="420">
        <f>IF(R266="",0,R266*'Annexe 1. Taux de référence'!$U42)</f>
        <v>0</v>
      </c>
      <c r="S1042" s="422">
        <f>IF(S266="",0,S266*'Annexe 1. Taux de référence'!$U42)</f>
        <v>0</v>
      </c>
      <c r="T1042" s="422">
        <f>IF(T266="",0,T266*'Annexe 1. Taux de référence'!$U42)</f>
        <v>0</v>
      </c>
      <c r="U1042" s="422">
        <f>IF(U266="",0,U266*'Annexe 1. Taux de référence'!$U42)</f>
        <v>0</v>
      </c>
      <c r="V1042" s="422">
        <f>IF(V266="",0,V266*'Annexe 1. Taux de référence'!$U42)</f>
        <v>0</v>
      </c>
      <c r="W1042" s="422">
        <f>IF(W266="",0,W266*'Annexe 1. Taux de référence'!$U42)</f>
        <v>0</v>
      </c>
      <c r="X1042" s="422">
        <f>IF(X266="",0,X266*'Annexe 1. Taux de référence'!$U42)</f>
        <v>0</v>
      </c>
      <c r="Y1042" s="422">
        <f>IF(Y266="",0,Y266*'Annexe 1. Taux de référence'!$U42)</f>
        <v>0</v>
      </c>
      <c r="Z1042" s="422">
        <f>IF(Z266="",0,Z266*'Annexe 1. Taux de référence'!$U42)</f>
        <v>0</v>
      </c>
      <c r="AA1042" s="422">
        <f>IF(AA266="",0,AA266*'Annexe 1. Taux de référence'!$U42)</f>
        <v>0</v>
      </c>
      <c r="AB1042" s="421">
        <f>IF(AB266="",0,AB266*'Annexe 1. Taux de référence'!$U42)</f>
        <v>0</v>
      </c>
      <c r="AC1042" s="408">
        <f t="shared" si="554"/>
        <v>0</v>
      </c>
      <c r="AD1042" s="1181"/>
      <c r="AE1042" s="1182"/>
      <c r="AF1042" s="1183"/>
    </row>
    <row r="1043" spans="1:32" ht="15" customHeight="1" outlineLevel="1" x14ac:dyDescent="0.2">
      <c r="A1043" s="381">
        <v>361</v>
      </c>
      <c r="B1043" s="666"/>
      <c r="C1043" s="385"/>
      <c r="D1043" s="398"/>
      <c r="E1043" s="1223" t="s">
        <v>505</v>
      </c>
      <c r="F1043" s="1224"/>
      <c r="G1043" s="1224"/>
      <c r="H1043" s="1224"/>
      <c r="I1043" s="1224"/>
      <c r="J1043" s="1224"/>
      <c r="K1043" s="1224"/>
      <c r="L1043" s="1224"/>
      <c r="M1043" s="407">
        <f>SUBTOTAL(9,M1044:M1049)</f>
        <v>0</v>
      </c>
      <c r="N1043" s="410">
        <f t="shared" ref="N1043:AC1043" si="560">SUBTOTAL(9,N1044:N1049)</f>
        <v>0</v>
      </c>
      <c r="O1043" s="414">
        <f t="shared" si="560"/>
        <v>0</v>
      </c>
      <c r="P1043" s="413">
        <f t="shared" si="560"/>
        <v>0</v>
      </c>
      <c r="Q1043" s="415">
        <f t="shared" si="560"/>
        <v>0</v>
      </c>
      <c r="R1043" s="410">
        <f t="shared" si="560"/>
        <v>0</v>
      </c>
      <c r="S1043" s="414">
        <f t="shared" si="560"/>
        <v>0</v>
      </c>
      <c r="T1043" s="413">
        <f t="shared" si="560"/>
        <v>0</v>
      </c>
      <c r="U1043" s="413">
        <f t="shared" si="560"/>
        <v>0</v>
      </c>
      <c r="V1043" s="413">
        <f t="shared" si="560"/>
        <v>0</v>
      </c>
      <c r="W1043" s="413">
        <f t="shared" si="560"/>
        <v>0</v>
      </c>
      <c r="X1043" s="413">
        <f t="shared" si="560"/>
        <v>0</v>
      </c>
      <c r="Y1043" s="413">
        <f t="shared" si="560"/>
        <v>0</v>
      </c>
      <c r="Z1043" s="413">
        <f t="shared" si="560"/>
        <v>0</v>
      </c>
      <c r="AA1043" s="413">
        <f t="shared" si="560"/>
        <v>0</v>
      </c>
      <c r="AB1043" s="411">
        <f t="shared" si="560"/>
        <v>0</v>
      </c>
      <c r="AC1043" s="415">
        <f t="shared" si="560"/>
        <v>0</v>
      </c>
      <c r="AD1043" s="1181"/>
      <c r="AE1043" s="1182"/>
      <c r="AF1043" s="1183"/>
    </row>
    <row r="1044" spans="1:32" ht="15" customHeight="1" outlineLevel="1" x14ac:dyDescent="0.2">
      <c r="A1044" s="381">
        <v>362</v>
      </c>
      <c r="B1044" s="666"/>
      <c r="C1044" s="658"/>
      <c r="D1044" s="658"/>
      <c r="E1044" s="388"/>
      <c r="F1044" s="1225" t="s">
        <v>506</v>
      </c>
      <c r="G1044" s="1226"/>
      <c r="H1044" s="1226"/>
      <c r="I1044" s="1226"/>
      <c r="J1044" s="1226"/>
      <c r="K1044" s="1226"/>
      <c r="L1044" s="1226"/>
      <c r="M1044" s="408">
        <f t="shared" ref="M1044:M1049" si="561">M268</f>
        <v>0</v>
      </c>
      <c r="N1044" s="419">
        <f>IF(N268="",0,N268*'Annexe 1. Taux de référence'!$T44)</f>
        <v>0</v>
      </c>
      <c r="O1044" s="422">
        <f>IF(O268="",0,O268*'Annexe 1. Taux de référence'!$T44)</f>
        <v>0</v>
      </c>
      <c r="P1044" s="422">
        <f>IF(P268="",0,P268*'Annexe 1. Taux de référence'!$T44)</f>
        <v>0</v>
      </c>
      <c r="Q1044" s="423">
        <f>IF(Q268="",0,Q268*'Annexe 1. Taux de référence'!$T44)</f>
        <v>0</v>
      </c>
      <c r="R1044" s="419">
        <f>(SUM($N268:$R268)-SUM($N1044:Q1044))*'Annexe 1. Taux de référence'!$U44</f>
        <v>0</v>
      </c>
      <c r="S1044" s="421">
        <f>(SUM($N268:$R268)-SUM($N1044:R1044))*'Annexe 1. Taux de référence'!$U44</f>
        <v>0</v>
      </c>
      <c r="T1044" s="421">
        <f>(SUM($N268:$R268)-SUM($N1044:S1044))*'Annexe 1. Taux de référence'!$U44</f>
        <v>0</v>
      </c>
      <c r="U1044" s="421">
        <f>(SUM($N268:$R268)-SUM($N1044:T1044))*'Annexe 1. Taux de référence'!$U44</f>
        <v>0</v>
      </c>
      <c r="V1044" s="421">
        <f>(SUM($N268:$R268)-SUM($N1044:U1044))*'Annexe 1. Taux de référence'!$U44</f>
        <v>0</v>
      </c>
      <c r="W1044" s="421">
        <f>(SUM($N268:$R268)-SUM($N1044:V1044))*'Annexe 1. Taux de référence'!$U44</f>
        <v>0</v>
      </c>
      <c r="X1044" s="422">
        <f>(SUM($N268:$R268)-SUM($N1044:W1044))*'Annexe 1. Taux de référence'!$U44</f>
        <v>0</v>
      </c>
      <c r="Y1044" s="421">
        <f>(SUM($N268:$R268)-SUM($N1044:X1044))*'Annexe 1. Taux de référence'!$U44</f>
        <v>0</v>
      </c>
      <c r="Z1044" s="421">
        <f>(SUM($N268:$R268)-SUM($N1044:Y1044))*'Annexe 1. Taux de référence'!$U44</f>
        <v>0</v>
      </c>
      <c r="AA1044" s="421">
        <f>(SUM($N268:$R268)-SUM($N1044:Z1044))*'Annexe 1. Taux de référence'!$U44</f>
        <v>0</v>
      </c>
      <c r="AB1044" s="421">
        <f>(SUM($N268:$R268)-SUM($N1044:AA1044))*'Annexe 1. Taux de référence'!$U44</f>
        <v>0</v>
      </c>
      <c r="AC1044" s="408">
        <f t="shared" si="554"/>
        <v>0</v>
      </c>
      <c r="AD1044" s="1181"/>
      <c r="AE1044" s="1182"/>
      <c r="AF1044" s="1183"/>
    </row>
    <row r="1045" spans="1:32" ht="15" customHeight="1" outlineLevel="1" x14ac:dyDescent="0.2">
      <c r="A1045" s="381">
        <v>363</v>
      </c>
      <c r="B1045" s="666"/>
      <c r="C1045" s="658"/>
      <c r="D1045" s="658"/>
      <c r="E1045" s="388"/>
      <c r="F1045" s="1209" t="s">
        <v>507</v>
      </c>
      <c r="G1045" s="1210"/>
      <c r="H1045" s="1210"/>
      <c r="I1045" s="1210"/>
      <c r="J1045" s="1210"/>
      <c r="K1045" s="1210"/>
      <c r="L1045" s="1210"/>
      <c r="M1045" s="408">
        <f t="shared" si="561"/>
        <v>0</v>
      </c>
      <c r="N1045" s="419">
        <f>IF(N269="",0,N269*'Annexe 1. Taux de référence'!$T45)</f>
        <v>0</v>
      </c>
      <c r="O1045" s="422">
        <f>IF(O269="",0,O269*'Annexe 1. Taux de référence'!$T45)</f>
        <v>0</v>
      </c>
      <c r="P1045" s="422">
        <f>IF(P269="",0,P269*'Annexe 1. Taux de référence'!$T45)</f>
        <v>0</v>
      </c>
      <c r="Q1045" s="423">
        <f>IF(Q269="",0,Q269*'Annexe 1. Taux de référence'!$T45)</f>
        <v>0</v>
      </c>
      <c r="R1045" s="419">
        <f>IF(R269="",0,R269*'Annexe 1. Taux de référence'!$U45)</f>
        <v>0</v>
      </c>
      <c r="S1045" s="422">
        <f>IF(S269="",0,S269*'Annexe 1. Taux de référence'!$U45)</f>
        <v>0</v>
      </c>
      <c r="T1045" s="422">
        <f>($R269-$R1045)*'Annexe 1. Taux de référence'!$U45</f>
        <v>0</v>
      </c>
      <c r="U1045" s="422">
        <f>(SUM($N269:$Q269,$S269)-SUM($N1045:Q1045)-S1045)*'Annexe 1. Taux de référence'!$U45</f>
        <v>0</v>
      </c>
      <c r="V1045" s="422">
        <f>($R269-$R1045-T1045)*'Annexe 1. Taux de référence'!$U45</f>
        <v>0</v>
      </c>
      <c r="W1045" s="422">
        <f>(SUM($N269:$Q269,$S269)-SUM($N1045:$Q1045)-$S1045-$U1045)*'Annexe 1. Taux de référence'!$U45</f>
        <v>0</v>
      </c>
      <c r="X1045" s="422">
        <f>($R269-$R1045-$T1045-$V1045)*'Annexe 1. Taux de référence'!$U45</f>
        <v>0</v>
      </c>
      <c r="Y1045" s="422">
        <f>(SUM($N269:$Q269,$S269)-SUM($N1045:Q1045)-$S1045-$U1045-$W1045)*'Annexe 1. Taux de référence'!$U45</f>
        <v>0</v>
      </c>
      <c r="Z1045" s="422">
        <f>($R269-$R1045-$T1045-$V1045-$X1045)*'Annexe 1. Taux de référence'!$U45</f>
        <v>0</v>
      </c>
      <c r="AA1045" s="422">
        <f>(SUM($N269:$Q269,$S269)-SUM($N1045:Q1045)-$S1045-$U1045-$W1045-$Y1045)*'Annexe 1. Taux de référence'!$U45</f>
        <v>0</v>
      </c>
      <c r="AB1045" s="422">
        <f>($R269-$R1045-$T1045-$V1045-$X1045-$Z1045)*'Annexe 1. Taux de référence'!$U45</f>
        <v>0</v>
      </c>
      <c r="AC1045" s="408">
        <f t="shared" si="554"/>
        <v>0</v>
      </c>
      <c r="AD1045" s="1181"/>
      <c r="AE1045" s="1182"/>
      <c r="AF1045" s="1183"/>
    </row>
    <row r="1046" spans="1:32" ht="15" customHeight="1" outlineLevel="1" x14ac:dyDescent="0.2">
      <c r="A1046" s="381">
        <v>364</v>
      </c>
      <c r="B1046" s="666"/>
      <c r="C1046" s="658"/>
      <c r="D1046" s="658"/>
      <c r="E1046" s="388"/>
      <c r="F1046" s="1209" t="s">
        <v>508</v>
      </c>
      <c r="G1046" s="1210"/>
      <c r="H1046" s="1210"/>
      <c r="I1046" s="1210"/>
      <c r="J1046" s="1210"/>
      <c r="K1046" s="1210"/>
      <c r="L1046" s="1210"/>
      <c r="M1046" s="408">
        <f t="shared" si="561"/>
        <v>0</v>
      </c>
      <c r="N1046" s="419">
        <f>IF(N270="",0,N270*'Annexe 1. Taux de référence'!$T46)</f>
        <v>0</v>
      </c>
      <c r="O1046" s="422">
        <f>IF(O270="",0,O270*'Annexe 1. Taux de référence'!$T46)</f>
        <v>0</v>
      </c>
      <c r="P1046" s="422">
        <f>IF(P270="",0,P270*'Annexe 1. Taux de référence'!$T46)</f>
        <v>0</v>
      </c>
      <c r="Q1046" s="423">
        <f>IF(Q270="",0,Q270*'Annexe 1. Taux de référence'!$T46)</f>
        <v>0</v>
      </c>
      <c r="R1046" s="419">
        <f>IF(R270="",0,R270*'Annexe 1. Taux de référence'!$U46)</f>
        <v>0</v>
      </c>
      <c r="S1046" s="422">
        <f>IF(S270="",0,S270*'Annexe 1. Taux de référence'!$U46)</f>
        <v>0</v>
      </c>
      <c r="T1046" s="422">
        <f>(SUM($N270:$Q270,T270)-SUM($N1046:Q1046))*'Annexe 1. Taux de référence'!$U46</f>
        <v>0</v>
      </c>
      <c r="U1046" s="422">
        <f>($R270+$U270-R1046)*'Annexe 1. Taux de référence'!$U46</f>
        <v>0</v>
      </c>
      <c r="V1046" s="422">
        <f>($S270-$S1046)*'Annexe 1. Taux de référence'!$U46</f>
        <v>0</v>
      </c>
      <c r="W1046" s="422">
        <f>(SUM($N270:$Q270,$T270)-SUM($N1046:$Q1046)-$T1046)*'Annexe 1. Taux de référence'!$U46</f>
        <v>0</v>
      </c>
      <c r="X1046" s="422">
        <f>($R270+$U270-$R1046-$U1046)*'Annexe 1. Taux de référence'!$U46</f>
        <v>0</v>
      </c>
      <c r="Y1046" s="422">
        <f>($S270-$S1046-V1046)*'Annexe 1. Taux de référence'!$U46</f>
        <v>0</v>
      </c>
      <c r="Z1046" s="422">
        <f>(SUM($N270:$Q270,$T270)-SUM($N1046:Q1046)-$T1046-$W1046)*'Annexe 1. Taux de référence'!$U46</f>
        <v>0</v>
      </c>
      <c r="AA1046" s="422">
        <f>($R270+$U270-$R1046-$U1046-$X1046)*'Annexe 1. Taux de référence'!$U46</f>
        <v>0</v>
      </c>
      <c r="AB1046" s="422">
        <f>($S270-$S1046-V1046-Y1046)*'Annexe 1. Taux de référence'!$U46</f>
        <v>0</v>
      </c>
      <c r="AC1046" s="408">
        <f t="shared" si="554"/>
        <v>0</v>
      </c>
      <c r="AD1046" s="1181"/>
      <c r="AE1046" s="1182"/>
      <c r="AF1046" s="1183"/>
    </row>
    <row r="1047" spans="1:32" ht="15" customHeight="1" outlineLevel="1" x14ac:dyDescent="0.2">
      <c r="A1047" s="381">
        <v>365</v>
      </c>
      <c r="B1047" s="666"/>
      <c r="C1047" s="658"/>
      <c r="D1047" s="658"/>
      <c r="E1047" s="388"/>
      <c r="F1047" s="1209" t="s">
        <v>509</v>
      </c>
      <c r="G1047" s="1210"/>
      <c r="H1047" s="1210"/>
      <c r="I1047" s="1210"/>
      <c r="J1047" s="1210"/>
      <c r="K1047" s="1210"/>
      <c r="L1047" s="1210"/>
      <c r="M1047" s="408">
        <f t="shared" si="561"/>
        <v>0</v>
      </c>
      <c r="N1047" s="419">
        <f>IF(N271="",0,N271*'Annexe 1. Taux de référence'!$T47)</f>
        <v>0</v>
      </c>
      <c r="O1047" s="422">
        <f>IF(O271="",0,O271*'Annexe 1. Taux de référence'!$T47)</f>
        <v>0</v>
      </c>
      <c r="P1047" s="422">
        <f>IF(P271="",0,P271*'Annexe 1. Taux de référence'!$T47)</f>
        <v>0</v>
      </c>
      <c r="Q1047" s="423">
        <f>IF(Q271="",0,Q271*'Annexe 1. Taux de référence'!$T47)</f>
        <v>0</v>
      </c>
      <c r="R1047" s="419">
        <f>IF(R271="",0,R271*'Annexe 1. Taux de référence'!$U47)</f>
        <v>0</v>
      </c>
      <c r="S1047" s="422">
        <f>IF(S271="",0,S271*'Annexe 1. Taux de référence'!$U47)</f>
        <v>0</v>
      </c>
      <c r="T1047" s="422">
        <f>IF(T271="",0,T271*'Annexe 1. Taux de référence'!$U47)</f>
        <v>0</v>
      </c>
      <c r="U1047" s="422">
        <f>IF(U271="",0,U271*'Annexe 1. Taux de référence'!$U47)</f>
        <v>0</v>
      </c>
      <c r="V1047" s="422">
        <f>IF(V271="",0,V271*'Annexe 1. Taux de référence'!$U47)</f>
        <v>0</v>
      </c>
      <c r="W1047" s="422">
        <f>(SUM($N271:$Q271,$W271)-SUM($N1047:$Q1047))*'Annexe 1. Taux de référence'!$U47</f>
        <v>0</v>
      </c>
      <c r="X1047" s="422">
        <f>($R271+$X271-R1047)*'Annexe 1. Taux de référence'!$U47</f>
        <v>0</v>
      </c>
      <c r="Y1047" s="422">
        <f>($S271+$Y271-S1047)*'Annexe 1. Taux de référence'!$U47</f>
        <v>0</v>
      </c>
      <c r="Z1047" s="422">
        <f>($T271-$T1047)*'Annexe 1. Taux de référence'!$U47</f>
        <v>0</v>
      </c>
      <c r="AA1047" s="422">
        <f>($U271-$U1047)*'Annexe 1. Taux de référence'!$U47</f>
        <v>0</v>
      </c>
      <c r="AB1047" s="422">
        <f>($V271-$V1047)*'Annexe 1. Taux de référence'!$U47</f>
        <v>0</v>
      </c>
      <c r="AC1047" s="408">
        <f t="shared" si="554"/>
        <v>0</v>
      </c>
      <c r="AD1047" s="1181"/>
      <c r="AE1047" s="1182"/>
      <c r="AF1047" s="1183"/>
    </row>
    <row r="1048" spans="1:32" ht="15" customHeight="1" outlineLevel="1" x14ac:dyDescent="0.2">
      <c r="A1048" s="381">
        <v>366</v>
      </c>
      <c r="B1048" s="666"/>
      <c r="C1048" s="658"/>
      <c r="D1048" s="658"/>
      <c r="E1048" s="388"/>
      <c r="F1048" s="1209" t="s">
        <v>510</v>
      </c>
      <c r="G1048" s="1210"/>
      <c r="H1048" s="1210"/>
      <c r="I1048" s="1210"/>
      <c r="J1048" s="1210"/>
      <c r="K1048" s="1210"/>
      <c r="L1048" s="1210"/>
      <c r="M1048" s="408">
        <f t="shared" si="561"/>
        <v>0</v>
      </c>
      <c r="N1048" s="419">
        <f>IF(N272="",0,N272*'Annexe 1. Taux de référence'!$T48)</f>
        <v>0</v>
      </c>
      <c r="O1048" s="422">
        <f>IF(O272="",0,O272*'Annexe 1. Taux de référence'!$T48)</f>
        <v>0</v>
      </c>
      <c r="P1048" s="422">
        <f>IF(P272="",0,P272*'Annexe 1. Taux de référence'!$T48)</f>
        <v>0</v>
      </c>
      <c r="Q1048" s="423">
        <f>IF(Q272="",0,Q272*'Annexe 1. Taux de référence'!$T48)</f>
        <v>0</v>
      </c>
      <c r="R1048" s="419">
        <f>IF(R272="",0,R272*'Annexe 1. Taux de référence'!$U48)</f>
        <v>0</v>
      </c>
      <c r="S1048" s="422">
        <f>IF(S272="",0,S272*'Annexe 1. Taux de référence'!$U48)</f>
        <v>0</v>
      </c>
      <c r="T1048" s="422">
        <f>IF(T272="",0,T272*'Annexe 1. Taux de référence'!$U48)</f>
        <v>0</v>
      </c>
      <c r="U1048" s="422">
        <f>IF(U272="",0,U272*'Annexe 1. Taux de référence'!$U48)</f>
        <v>0</v>
      </c>
      <c r="V1048" s="422">
        <f>IF(V272="",0,V272*'Annexe 1. Taux de référence'!$U48)</f>
        <v>0</v>
      </c>
      <c r="W1048" s="422">
        <f>(SUM($N272:$Q272,$W272)-SUM($N1048:$Q1048))*'Annexe 1. Taux de référence'!$U48</f>
        <v>0</v>
      </c>
      <c r="X1048" s="422">
        <f>($R272+$X272-R1048)*'Annexe 1. Taux de référence'!$U48</f>
        <v>0</v>
      </c>
      <c r="Y1048" s="422">
        <f>($S272+$Y272-S1048)*'Annexe 1. Taux de référence'!$U48</f>
        <v>0</v>
      </c>
      <c r="Z1048" s="422">
        <f>($T272-$T1048)*'Annexe 1. Taux de référence'!$U48</f>
        <v>0</v>
      </c>
      <c r="AA1048" s="422">
        <f>($U272-$U1048)*'Annexe 1. Taux de référence'!$U48</f>
        <v>0</v>
      </c>
      <c r="AB1048" s="422">
        <f>($V272-$V1048)*'Annexe 1. Taux de référence'!$U48</f>
        <v>0</v>
      </c>
      <c r="AC1048" s="408">
        <f t="shared" si="554"/>
        <v>0</v>
      </c>
      <c r="AD1048" s="1181"/>
      <c r="AE1048" s="1182"/>
      <c r="AF1048" s="1183"/>
    </row>
    <row r="1049" spans="1:32" ht="15" customHeight="1" outlineLevel="1" x14ac:dyDescent="0.2">
      <c r="A1049" s="381">
        <v>367</v>
      </c>
      <c r="B1049" s="666"/>
      <c r="C1049" s="385"/>
      <c r="D1049" s="385"/>
      <c r="E1049" s="389"/>
      <c r="F1049" s="1227" t="s">
        <v>511</v>
      </c>
      <c r="G1049" s="1228"/>
      <c r="H1049" s="1228"/>
      <c r="I1049" s="1228"/>
      <c r="J1049" s="1228"/>
      <c r="K1049" s="1228"/>
      <c r="L1049" s="1228"/>
      <c r="M1049" s="408">
        <f t="shared" si="561"/>
        <v>0</v>
      </c>
      <c r="N1049" s="419">
        <f>IF(N273="",0,N273*'Annexe 1. Taux de référence'!$T49)</f>
        <v>0</v>
      </c>
      <c r="O1049" s="422">
        <f>IF(O273="",0,O273*'Annexe 1. Taux de référence'!$T49)</f>
        <v>0</v>
      </c>
      <c r="P1049" s="422">
        <f>IF(P273="",0,P273*'Annexe 1. Taux de référence'!$T49)</f>
        <v>0</v>
      </c>
      <c r="Q1049" s="423">
        <f>IF(Q273="",0,Q273*'Annexe 1. Taux de référence'!$T49)</f>
        <v>0</v>
      </c>
      <c r="R1049" s="419">
        <f>IF(R273="",0,R273*'Annexe 1. Taux de référence'!$U49)</f>
        <v>0</v>
      </c>
      <c r="S1049" s="422">
        <f>IF(S273="",0,S273*'Annexe 1. Taux de référence'!$U49)</f>
        <v>0</v>
      </c>
      <c r="T1049" s="422">
        <f>IF(T273="",0,T273*'Annexe 1. Taux de référence'!$U49)</f>
        <v>0</v>
      </c>
      <c r="U1049" s="422">
        <f>IF(U273="",0,U273*'Annexe 1. Taux de référence'!$U49)</f>
        <v>0</v>
      </c>
      <c r="V1049" s="422">
        <f>IF(V273="",0,V273*'Annexe 1. Taux de référence'!$U49)</f>
        <v>0</v>
      </c>
      <c r="W1049" s="422">
        <f>(SUM($N273:$Q273,$W273)-SUM($N1049:$Q1049))*'Annexe 1. Taux de référence'!$U49</f>
        <v>0</v>
      </c>
      <c r="X1049" s="422">
        <f>($R273+$X273-R1049)*'Annexe 1. Taux de référence'!$U49</f>
        <v>0</v>
      </c>
      <c r="Y1049" s="422">
        <f>($S273+$Y273-S1049)*'Annexe 1. Taux de référence'!$U49</f>
        <v>0</v>
      </c>
      <c r="Z1049" s="422">
        <f>($T273-$T1049)*'Annexe 1. Taux de référence'!$U49</f>
        <v>0</v>
      </c>
      <c r="AA1049" s="422">
        <f>($U273-$U1049)*'Annexe 1. Taux de référence'!$U49</f>
        <v>0</v>
      </c>
      <c r="AB1049" s="422">
        <f>($V273-$V1049)*'Annexe 1. Taux de référence'!$U49</f>
        <v>0</v>
      </c>
      <c r="AC1049" s="408">
        <f t="shared" si="554"/>
        <v>0</v>
      </c>
      <c r="AD1049" s="1181"/>
      <c r="AE1049" s="1182"/>
      <c r="AF1049" s="1183"/>
    </row>
    <row r="1050" spans="1:32" ht="15" customHeight="1" outlineLevel="1" x14ac:dyDescent="0.2">
      <c r="A1050" s="381">
        <v>368</v>
      </c>
      <c r="B1050" s="666"/>
      <c r="C1050" s="385"/>
      <c r="D1050" s="398"/>
      <c r="E1050" s="1223" t="s">
        <v>512</v>
      </c>
      <c r="F1050" s="1224"/>
      <c r="G1050" s="1224"/>
      <c r="H1050" s="1224"/>
      <c r="I1050" s="1224"/>
      <c r="J1050" s="1224"/>
      <c r="K1050" s="1224"/>
      <c r="L1050" s="1224"/>
      <c r="M1050" s="407">
        <f>SUBTOTAL(9,M1051:M1056)</f>
        <v>0</v>
      </c>
      <c r="N1050" s="410">
        <f t="shared" ref="N1050:AC1050" si="562">SUBTOTAL(9,N1051:N1056)</f>
        <v>0</v>
      </c>
      <c r="O1050" s="414">
        <f t="shared" si="562"/>
        <v>0</v>
      </c>
      <c r="P1050" s="413">
        <f t="shared" si="562"/>
        <v>0</v>
      </c>
      <c r="Q1050" s="415">
        <f t="shared" si="562"/>
        <v>0</v>
      </c>
      <c r="R1050" s="410">
        <f t="shared" si="562"/>
        <v>0</v>
      </c>
      <c r="S1050" s="414">
        <f t="shared" si="562"/>
        <v>0</v>
      </c>
      <c r="T1050" s="413">
        <f t="shared" si="562"/>
        <v>0</v>
      </c>
      <c r="U1050" s="413">
        <f t="shared" si="562"/>
        <v>0</v>
      </c>
      <c r="V1050" s="413">
        <f t="shared" si="562"/>
        <v>0</v>
      </c>
      <c r="W1050" s="413">
        <f t="shared" si="562"/>
        <v>0</v>
      </c>
      <c r="X1050" s="413">
        <f t="shared" si="562"/>
        <v>0</v>
      </c>
      <c r="Y1050" s="413">
        <f t="shared" si="562"/>
        <v>0</v>
      </c>
      <c r="Z1050" s="413">
        <f t="shared" si="562"/>
        <v>0</v>
      </c>
      <c r="AA1050" s="413">
        <f t="shared" si="562"/>
        <v>0</v>
      </c>
      <c r="AB1050" s="411">
        <f t="shared" si="562"/>
        <v>0</v>
      </c>
      <c r="AC1050" s="415">
        <f t="shared" si="562"/>
        <v>0</v>
      </c>
      <c r="AD1050" s="1181"/>
      <c r="AE1050" s="1182"/>
      <c r="AF1050" s="1183"/>
    </row>
    <row r="1051" spans="1:32" ht="15" customHeight="1" outlineLevel="1" x14ac:dyDescent="0.2">
      <c r="A1051" s="381">
        <v>369</v>
      </c>
      <c r="B1051" s="666"/>
      <c r="C1051" s="658"/>
      <c r="D1051" s="658"/>
      <c r="E1051" s="388"/>
      <c r="F1051" s="1225" t="s">
        <v>513</v>
      </c>
      <c r="G1051" s="1226"/>
      <c r="H1051" s="1226"/>
      <c r="I1051" s="1226"/>
      <c r="J1051" s="1226"/>
      <c r="K1051" s="1226"/>
      <c r="L1051" s="1226"/>
      <c r="M1051" s="408">
        <f t="shared" ref="M1051:M1056" si="563">M275</f>
        <v>0</v>
      </c>
      <c r="N1051" s="419">
        <f>IF(N275="",0,N275*'Annexe 1. Taux de référence'!$T51)</f>
        <v>0</v>
      </c>
      <c r="O1051" s="422">
        <f>IF(O275="",0,O275*'Annexe 1. Taux de référence'!$T51)</f>
        <v>0</v>
      </c>
      <c r="P1051" s="422">
        <f>IF(P275="",0,P275*'Annexe 1. Taux de référence'!$T51)</f>
        <v>0</v>
      </c>
      <c r="Q1051" s="423">
        <f>IF(Q275="",0,Q275*'Annexe 1. Taux de référence'!$T51)</f>
        <v>0</v>
      </c>
      <c r="R1051" s="419">
        <f>(SUM($N275:$R275)-SUM($N1051:Q1051))*'Annexe 1. Taux de référence'!$U51</f>
        <v>0</v>
      </c>
      <c r="S1051" s="421">
        <f>(SUM($N275:$R275)-SUM($N1051:R1051))*'Annexe 1. Taux de référence'!$U51</f>
        <v>0</v>
      </c>
      <c r="T1051" s="421">
        <f>(SUM($N275:$R275)-SUM($N1051:S1051))*'Annexe 1. Taux de référence'!$U51</f>
        <v>0</v>
      </c>
      <c r="U1051" s="421">
        <f>(SUM($N275:$R275)-SUM($N1051:T1051))*'Annexe 1. Taux de référence'!$U51</f>
        <v>0</v>
      </c>
      <c r="V1051" s="421">
        <f>(SUM($N275:$R275)-SUM($N1051:U1051))*'Annexe 1. Taux de référence'!$U51</f>
        <v>0</v>
      </c>
      <c r="W1051" s="421">
        <f>(SUM($N275:$R275)-SUM($N1051:V1051))*'Annexe 1. Taux de référence'!$U51</f>
        <v>0</v>
      </c>
      <c r="X1051" s="422">
        <f>(SUM($N275:$R275)-SUM($N1051:W1051))*'Annexe 1. Taux de référence'!$U51</f>
        <v>0</v>
      </c>
      <c r="Y1051" s="421">
        <f>(SUM($N275:$R275)-SUM($N1051:X1051))*'Annexe 1. Taux de référence'!$U51</f>
        <v>0</v>
      </c>
      <c r="Z1051" s="421">
        <f>(SUM($N275:$R275)-SUM($N1051:Y1051))*'Annexe 1. Taux de référence'!$U51</f>
        <v>0</v>
      </c>
      <c r="AA1051" s="421">
        <f>(SUM($N275:$R275)-SUM($N1051:Z1051))*'Annexe 1. Taux de référence'!$U51</f>
        <v>0</v>
      </c>
      <c r="AB1051" s="421">
        <f>(SUM($N275:$R275)-SUM($N1051:AA1051))*'Annexe 1. Taux de référence'!$U51</f>
        <v>0</v>
      </c>
      <c r="AC1051" s="408">
        <f t="shared" si="554"/>
        <v>0</v>
      </c>
      <c r="AD1051" s="1181"/>
      <c r="AE1051" s="1182"/>
      <c r="AF1051" s="1183"/>
    </row>
    <row r="1052" spans="1:32" ht="15" customHeight="1" outlineLevel="1" x14ac:dyDescent="0.2">
      <c r="A1052" s="381">
        <v>370</v>
      </c>
      <c r="B1052" s="666"/>
      <c r="C1052" s="658"/>
      <c r="D1052" s="658"/>
      <c r="E1052" s="388"/>
      <c r="F1052" s="1209" t="s">
        <v>514</v>
      </c>
      <c r="G1052" s="1210"/>
      <c r="H1052" s="1210"/>
      <c r="I1052" s="1210"/>
      <c r="J1052" s="1210"/>
      <c r="K1052" s="1210"/>
      <c r="L1052" s="1210"/>
      <c r="M1052" s="408">
        <f t="shared" si="563"/>
        <v>0</v>
      </c>
      <c r="N1052" s="419">
        <f>IF(N276="",0,N276*'Annexe 1. Taux de référence'!$T52)</f>
        <v>0</v>
      </c>
      <c r="O1052" s="422">
        <f>IF(O276="",0,O276*'Annexe 1. Taux de référence'!$T52)</f>
        <v>0</v>
      </c>
      <c r="P1052" s="422">
        <f>IF(P276="",0,P276*'Annexe 1. Taux de référence'!$T52)</f>
        <v>0</v>
      </c>
      <c r="Q1052" s="439">
        <f>IF(Q276="",0,Q276*'Annexe 1. Taux de référence'!$T52)</f>
        <v>0</v>
      </c>
      <c r="R1052" s="419">
        <f>IF(R276="",0,R276*'Annexe 1. Taux de référence'!$U52)</f>
        <v>0</v>
      </c>
      <c r="S1052" s="440">
        <f>(SUM($N276:$Q276,$S276)-SUM($N1052:O1052))*'Annexe 1. Taux de référence'!$U52</f>
        <v>0</v>
      </c>
      <c r="T1052" s="422">
        <f>($R276-$R1052)*'Annexe 1. Taux de référence'!$U52</f>
        <v>0</v>
      </c>
      <c r="U1052" s="422">
        <f>(SUM($N276:$Q276,$S276)-SUM($N1052:Q1052)-S1052)*'Annexe 1. Taux de référence'!$U52</f>
        <v>0</v>
      </c>
      <c r="V1052" s="422">
        <f>($R276-$R1052-T1052)*'Annexe 1. Taux de référence'!$U52</f>
        <v>0</v>
      </c>
      <c r="W1052" s="422">
        <f>(SUM($N276:$Q276,$S276)-SUM($N1052:$Q1052)-$S1052-$U1052)*'Annexe 1. Taux de référence'!$U52</f>
        <v>0</v>
      </c>
      <c r="X1052" s="422">
        <f>($R276-$R1052-$T1052-$V1052)*'Annexe 1. Taux de référence'!$U52</f>
        <v>0</v>
      </c>
      <c r="Y1052" s="422">
        <f>(SUM($N276:$Q276,$S276)-SUM($N1052:Q1052)-$S1052-$U1052-$W1052)*'Annexe 1. Taux de référence'!$U52</f>
        <v>0</v>
      </c>
      <c r="Z1052" s="422">
        <f>($R276-$R1052-$T1052-$V1052-$X1052)*'Annexe 1. Taux de référence'!$U52</f>
        <v>0</v>
      </c>
      <c r="AA1052" s="422">
        <f>(SUM($N276:$Q276,$S276)-SUM($N1052:Q1052)-$S1052-$U1052-$W1052-$Y1052)*'Annexe 1. Taux de référence'!$U52</f>
        <v>0</v>
      </c>
      <c r="AB1052" s="422">
        <f>($R276-$R1052-$T1052-$V1052-$X1052-$Z1052)*'Annexe 1. Taux de référence'!$U52</f>
        <v>0</v>
      </c>
      <c r="AC1052" s="431">
        <f t="shared" si="554"/>
        <v>0</v>
      </c>
      <c r="AD1052" s="1181"/>
      <c r="AE1052" s="1182"/>
      <c r="AF1052" s="1183"/>
    </row>
    <row r="1053" spans="1:32" ht="15" customHeight="1" outlineLevel="1" x14ac:dyDescent="0.2">
      <c r="A1053" s="381">
        <v>371</v>
      </c>
      <c r="B1053" s="666"/>
      <c r="C1053" s="658"/>
      <c r="D1053" s="658"/>
      <c r="E1053" s="388"/>
      <c r="F1053" s="1209" t="s">
        <v>515</v>
      </c>
      <c r="G1053" s="1210"/>
      <c r="H1053" s="1210"/>
      <c r="I1053" s="1210"/>
      <c r="J1053" s="1210"/>
      <c r="K1053" s="1210"/>
      <c r="L1053" s="1210"/>
      <c r="M1053" s="408">
        <f t="shared" si="563"/>
        <v>0</v>
      </c>
      <c r="N1053" s="419">
        <f>IF(N277="",0,N277*'Annexe 1. Taux de référence'!$T53)</f>
        <v>0</v>
      </c>
      <c r="O1053" s="422">
        <f>IF(O277="",0,O277*'Annexe 1. Taux de référence'!$T53)</f>
        <v>0</v>
      </c>
      <c r="P1053" s="422">
        <f>IF(P277="",0,P277*'Annexe 1. Taux de référence'!$T53)</f>
        <v>0</v>
      </c>
      <c r="Q1053" s="423">
        <f>IF(Q277="",0,Q277*'Annexe 1. Taux de référence'!$T53)</f>
        <v>0</v>
      </c>
      <c r="R1053" s="419">
        <f>IF(R277="",0,R277*'Annexe 1. Taux de référence'!$U53)</f>
        <v>0</v>
      </c>
      <c r="S1053" s="422">
        <f>IF(S277="",0,S277*'Annexe 1. Taux de référence'!$U53)</f>
        <v>0</v>
      </c>
      <c r="T1053" s="422">
        <f>(SUM($N277:$Q277,T277)-SUM($N1053:Q1053))*'Annexe 1. Taux de référence'!$U53</f>
        <v>0</v>
      </c>
      <c r="U1053" s="422">
        <f>($R277+$U277-R1053)*'Annexe 1. Taux de référence'!$U53</f>
        <v>0</v>
      </c>
      <c r="V1053" s="422">
        <f>($S277-$S1053)*'Annexe 1. Taux de référence'!$U53</f>
        <v>0</v>
      </c>
      <c r="W1053" s="422">
        <f>(SUM($N277:$Q277,$T277)-SUM($N1053:$Q1053)-$T1053)*'Annexe 1. Taux de référence'!$U53</f>
        <v>0</v>
      </c>
      <c r="X1053" s="422">
        <f>($R277+$U277-$R1053-$U1053)*'Annexe 1. Taux de référence'!$U53</f>
        <v>0</v>
      </c>
      <c r="Y1053" s="422">
        <f>($S277-$S1053-V1053)*'Annexe 1. Taux de référence'!$U53</f>
        <v>0</v>
      </c>
      <c r="Z1053" s="422">
        <f>(SUM($N277:$Q277,$T277)-SUM($N1053:Q1053)-$T1053-$W1053)*'Annexe 1. Taux de référence'!$U53</f>
        <v>0</v>
      </c>
      <c r="AA1053" s="422">
        <f>($R277+$U277-$R1053-$U1053-$X1053)*'Annexe 1. Taux de référence'!$U53</f>
        <v>0</v>
      </c>
      <c r="AB1053" s="422">
        <f>($S277-$S1053-V1053-Y1053)*'Annexe 1. Taux de référence'!$U53</f>
        <v>0</v>
      </c>
      <c r="AC1053" s="408">
        <f t="shared" si="554"/>
        <v>0</v>
      </c>
      <c r="AD1053" s="1181"/>
      <c r="AE1053" s="1182"/>
      <c r="AF1053" s="1183"/>
    </row>
    <row r="1054" spans="1:32" ht="15" customHeight="1" outlineLevel="1" x14ac:dyDescent="0.2">
      <c r="A1054" s="381">
        <v>372</v>
      </c>
      <c r="B1054" s="666"/>
      <c r="C1054" s="658"/>
      <c r="D1054" s="658"/>
      <c r="E1054" s="388"/>
      <c r="F1054" s="1209" t="s">
        <v>516</v>
      </c>
      <c r="G1054" s="1210"/>
      <c r="H1054" s="1210"/>
      <c r="I1054" s="1210"/>
      <c r="J1054" s="1210"/>
      <c r="K1054" s="1210"/>
      <c r="L1054" s="1210"/>
      <c r="M1054" s="408">
        <f t="shared" si="563"/>
        <v>0</v>
      </c>
      <c r="N1054" s="419">
        <f>IF(N278="",0,N278*'Annexe 1. Taux de référence'!$T54)</f>
        <v>0</v>
      </c>
      <c r="O1054" s="422">
        <f>IF(O278="",0,O278*'Annexe 1. Taux de référence'!$T54)</f>
        <v>0</v>
      </c>
      <c r="P1054" s="422">
        <f>IF(P278="",0,P278*'Annexe 1. Taux de référence'!$T54)</f>
        <v>0</v>
      </c>
      <c r="Q1054" s="423">
        <f>IF(Q278="",0,Q278*'Annexe 1. Taux de référence'!$T54)</f>
        <v>0</v>
      </c>
      <c r="R1054" s="419">
        <f>IF(R278="",0,R278*'Annexe 1. Taux de référence'!$U54)</f>
        <v>0</v>
      </c>
      <c r="S1054" s="422">
        <f>IF(S278="",0,S278*'Annexe 1. Taux de référence'!$U54)</f>
        <v>0</v>
      </c>
      <c r="T1054" s="422">
        <f>IF(T278="",0,T278*'Annexe 1. Taux de référence'!$U54)</f>
        <v>0</v>
      </c>
      <c r="U1054" s="422">
        <f>IF(U278="",0,U278*'Annexe 1. Taux de référence'!$U54)</f>
        <v>0</v>
      </c>
      <c r="V1054" s="422">
        <f>IF(V278="",0,V278*'Annexe 1. Taux de référence'!$U54)</f>
        <v>0</v>
      </c>
      <c r="W1054" s="422">
        <f>(SUM($N278:$Q278,$W278)-SUM($N1054:$Q1054))*'Annexe 1. Taux de référence'!$U54</f>
        <v>0</v>
      </c>
      <c r="X1054" s="422">
        <f>($R278+$X278-R1054)*'Annexe 1. Taux de référence'!$U54</f>
        <v>0</v>
      </c>
      <c r="Y1054" s="422">
        <f>($S278+$Y278-S1054)*'Annexe 1. Taux de référence'!$U54</f>
        <v>0</v>
      </c>
      <c r="Z1054" s="422">
        <f>($T278-$T1054)*'Annexe 1. Taux de référence'!$U54</f>
        <v>0</v>
      </c>
      <c r="AA1054" s="422">
        <f>($U278-$U1054)*'Annexe 1. Taux de référence'!$U54</f>
        <v>0</v>
      </c>
      <c r="AB1054" s="422">
        <f>($V278-$V1054)*'Annexe 1. Taux de référence'!$U54</f>
        <v>0</v>
      </c>
      <c r="AC1054" s="408">
        <f t="shared" si="554"/>
        <v>0</v>
      </c>
      <c r="AD1054" s="1181"/>
      <c r="AE1054" s="1182"/>
      <c r="AF1054" s="1183"/>
    </row>
    <row r="1055" spans="1:32" ht="15" customHeight="1" outlineLevel="1" x14ac:dyDescent="0.2">
      <c r="A1055" s="381">
        <v>373</v>
      </c>
      <c r="B1055" s="666"/>
      <c r="C1055" s="658"/>
      <c r="D1055" s="658"/>
      <c r="E1055" s="388"/>
      <c r="F1055" s="1209" t="s">
        <v>517</v>
      </c>
      <c r="G1055" s="1210"/>
      <c r="H1055" s="1210"/>
      <c r="I1055" s="1210"/>
      <c r="J1055" s="1210"/>
      <c r="K1055" s="1210"/>
      <c r="L1055" s="1210"/>
      <c r="M1055" s="408">
        <f t="shared" si="563"/>
        <v>0</v>
      </c>
      <c r="N1055" s="419">
        <f>IF(N279="",0,N279*'Annexe 1. Taux de référence'!$T55)</f>
        <v>0</v>
      </c>
      <c r="O1055" s="422">
        <f>IF(O279="",0,O279*'Annexe 1. Taux de référence'!$T55)</f>
        <v>0</v>
      </c>
      <c r="P1055" s="422">
        <f>IF(P279="",0,P279*'Annexe 1. Taux de référence'!$T55)</f>
        <v>0</v>
      </c>
      <c r="Q1055" s="423">
        <f>IF(Q279="",0,Q279*'Annexe 1. Taux de référence'!$T55)</f>
        <v>0</v>
      </c>
      <c r="R1055" s="419">
        <f>IF(R279="",0,R279*'Annexe 1. Taux de référence'!$U55)</f>
        <v>0</v>
      </c>
      <c r="S1055" s="422">
        <f>IF(S279="",0,S279*'Annexe 1. Taux de référence'!$U55)</f>
        <v>0</v>
      </c>
      <c r="T1055" s="422">
        <f>IF(T279="",0,T279*'Annexe 1. Taux de référence'!$U55)</f>
        <v>0</v>
      </c>
      <c r="U1055" s="422">
        <f>IF(U279="",0,U279*'Annexe 1. Taux de référence'!$U55)</f>
        <v>0</v>
      </c>
      <c r="V1055" s="422">
        <f>IF(V279="",0,V279*'Annexe 1. Taux de référence'!$U55)</f>
        <v>0</v>
      </c>
      <c r="W1055" s="422">
        <f>IF(W279="",0,W279*'Annexe 1. Taux de référence'!$U55)</f>
        <v>0</v>
      </c>
      <c r="X1055" s="422">
        <f>IF(X279="",0,X279*'Annexe 1. Taux de référence'!$U55)</f>
        <v>0</v>
      </c>
      <c r="Y1055" s="422">
        <f>IF(Y279="",0,Y279*'Annexe 1. Taux de référence'!$U55)</f>
        <v>0</v>
      </c>
      <c r="Z1055" s="422">
        <f>IF(Z279="",0,Z279*'Annexe 1. Taux de référence'!$U55)</f>
        <v>0</v>
      </c>
      <c r="AA1055" s="422">
        <f>IF(AA279="",0,AA279*'Annexe 1. Taux de référence'!$U55)</f>
        <v>0</v>
      </c>
      <c r="AB1055" s="422">
        <f>IF(AB279="",0,AB279*'Annexe 1. Taux de référence'!$U55)</f>
        <v>0</v>
      </c>
      <c r="AC1055" s="408">
        <f t="shared" si="554"/>
        <v>0</v>
      </c>
      <c r="AD1055" s="1181"/>
      <c r="AE1055" s="1182"/>
      <c r="AF1055" s="1183"/>
    </row>
    <row r="1056" spans="1:32" ht="15" customHeight="1" outlineLevel="1" x14ac:dyDescent="0.2">
      <c r="A1056" s="381">
        <v>374</v>
      </c>
      <c r="B1056" s="659"/>
      <c r="C1056" s="760"/>
      <c r="D1056" s="760"/>
      <c r="E1056" s="761"/>
      <c r="F1056" s="1209" t="s">
        <v>518</v>
      </c>
      <c r="G1056" s="1210"/>
      <c r="H1056" s="1210"/>
      <c r="I1056" s="1210"/>
      <c r="J1056" s="1210"/>
      <c r="K1056" s="1210"/>
      <c r="L1056" s="1210"/>
      <c r="M1056" s="408">
        <f t="shared" si="563"/>
        <v>0</v>
      </c>
      <c r="N1056" s="419">
        <f>IF(N280="",0,N280*'Annexe 1. Taux de référence'!$T56)</f>
        <v>0</v>
      </c>
      <c r="O1056" s="422">
        <f>IF(O280="",0,O280*'Annexe 1. Taux de référence'!$T56)</f>
        <v>0</v>
      </c>
      <c r="P1056" s="422">
        <f>IF(P280="",0,P280*'Annexe 1. Taux de référence'!$T56)</f>
        <v>0</v>
      </c>
      <c r="Q1056" s="423">
        <f>IF(Q280="",0,Q280*'Annexe 1. Taux de référence'!$T56)</f>
        <v>0</v>
      </c>
      <c r="R1056" s="419">
        <f>IF(R280="",0,R280*'Annexe 1. Taux de référence'!$U56)</f>
        <v>0</v>
      </c>
      <c r="S1056" s="422">
        <f>IF(S280="",0,S280*'Annexe 1. Taux de référence'!$U56)</f>
        <v>0</v>
      </c>
      <c r="T1056" s="422">
        <f>IF(T280="",0,T280*'Annexe 1. Taux de référence'!$U56)</f>
        <v>0</v>
      </c>
      <c r="U1056" s="422">
        <f>IF(U280="",0,U280*'Annexe 1. Taux de référence'!$U56)</f>
        <v>0</v>
      </c>
      <c r="V1056" s="422">
        <f>IF(V280="",0,V280*'Annexe 1. Taux de référence'!$U56)</f>
        <v>0</v>
      </c>
      <c r="W1056" s="422">
        <f>IF(W280="",0,W280*'Annexe 1. Taux de référence'!$U56)</f>
        <v>0</v>
      </c>
      <c r="X1056" s="422">
        <f>IF(X280="",0,X280*'Annexe 1. Taux de référence'!$U56)</f>
        <v>0</v>
      </c>
      <c r="Y1056" s="422">
        <f>IF(Y280="",0,Y280*'Annexe 1. Taux de référence'!$U56)</f>
        <v>0</v>
      </c>
      <c r="Z1056" s="422">
        <f>IF(Z280="",0,Z280*'Annexe 1. Taux de référence'!$U56)</f>
        <v>0</v>
      </c>
      <c r="AA1056" s="422">
        <f>IF(AA280="",0,AA280*'Annexe 1. Taux de référence'!$U56)</f>
        <v>0</v>
      </c>
      <c r="AB1056" s="422">
        <f>IF(AB280="",0,AB280*'Annexe 1. Taux de référence'!$U56)</f>
        <v>0</v>
      </c>
      <c r="AC1056" s="408">
        <f t="shared" si="554"/>
        <v>0</v>
      </c>
      <c r="AD1056" s="1184"/>
      <c r="AE1056" s="1185"/>
      <c r="AF1056" s="1186"/>
    </row>
    <row r="1057" spans="1:32" ht="15" customHeight="1" outlineLevel="1" x14ac:dyDescent="0.2">
      <c r="A1057" s="381">
        <v>375</v>
      </c>
      <c r="B1057" s="661"/>
      <c r="C1057" s="762"/>
      <c r="D1057" s="763"/>
      <c r="E1057" s="1223" t="s">
        <v>529</v>
      </c>
      <c r="F1057" s="1224"/>
      <c r="G1057" s="1224"/>
      <c r="H1057" s="1224"/>
      <c r="I1057" s="1224"/>
      <c r="J1057" s="1224"/>
      <c r="K1057" s="1224"/>
      <c r="L1057" s="1224"/>
      <c r="M1057" s="407">
        <f>SUBTOTAL(9,M1058:M1063)</f>
        <v>0</v>
      </c>
      <c r="N1057" s="410">
        <f t="shared" ref="N1057:AC1057" si="564">SUBTOTAL(9,N1058:N1063)</f>
        <v>0</v>
      </c>
      <c r="O1057" s="414">
        <f t="shared" si="564"/>
        <v>0</v>
      </c>
      <c r="P1057" s="413">
        <f t="shared" si="564"/>
        <v>0</v>
      </c>
      <c r="Q1057" s="415">
        <f t="shared" si="564"/>
        <v>0</v>
      </c>
      <c r="R1057" s="410">
        <f t="shared" si="564"/>
        <v>0</v>
      </c>
      <c r="S1057" s="414">
        <f t="shared" si="564"/>
        <v>0</v>
      </c>
      <c r="T1057" s="413">
        <f t="shared" si="564"/>
        <v>0</v>
      </c>
      <c r="U1057" s="413">
        <f t="shared" si="564"/>
        <v>0</v>
      </c>
      <c r="V1057" s="413">
        <f t="shared" si="564"/>
        <v>0</v>
      </c>
      <c r="W1057" s="413">
        <f t="shared" si="564"/>
        <v>0</v>
      </c>
      <c r="X1057" s="413">
        <f t="shared" si="564"/>
        <v>0</v>
      </c>
      <c r="Y1057" s="413">
        <f t="shared" si="564"/>
        <v>0</v>
      </c>
      <c r="Z1057" s="413">
        <f t="shared" si="564"/>
        <v>0</v>
      </c>
      <c r="AA1057" s="413">
        <f t="shared" si="564"/>
        <v>0</v>
      </c>
      <c r="AB1057" s="411">
        <f t="shared" si="564"/>
        <v>0</v>
      </c>
      <c r="AC1057" s="415">
        <f t="shared" si="564"/>
        <v>0</v>
      </c>
      <c r="AD1057" s="942"/>
      <c r="AE1057" s="1179"/>
      <c r="AF1057" s="1180"/>
    </row>
    <row r="1058" spans="1:32" ht="15" customHeight="1" outlineLevel="1" x14ac:dyDescent="0.2">
      <c r="A1058" s="381">
        <v>376</v>
      </c>
      <c r="B1058" s="666"/>
      <c r="C1058" s="658"/>
      <c r="D1058" s="658"/>
      <c r="E1058" s="388"/>
      <c r="F1058" s="1225" t="s">
        <v>519</v>
      </c>
      <c r="G1058" s="1226"/>
      <c r="H1058" s="1226"/>
      <c r="I1058" s="1226"/>
      <c r="J1058" s="1226"/>
      <c r="K1058" s="1226"/>
      <c r="L1058" s="1226"/>
      <c r="M1058" s="408">
        <f t="shared" ref="M1058:AB1066" si="565">M282</f>
        <v>0</v>
      </c>
      <c r="N1058" s="419">
        <f>IF(N282="",0,N282*'Annexe 1. Taux de référence'!$T58)</f>
        <v>0</v>
      </c>
      <c r="O1058" s="422">
        <f>IF(O282="",0,O282*'Annexe 1. Taux de référence'!$T58)</f>
        <v>0</v>
      </c>
      <c r="P1058" s="422">
        <f>IF(P282="",0,P282*'Annexe 1. Taux de référence'!$T58)</f>
        <v>0</v>
      </c>
      <c r="Q1058" s="423">
        <f>IF(Q282="",0,Q282*'Annexe 1. Taux de référence'!$T58)</f>
        <v>0</v>
      </c>
      <c r="R1058" s="419">
        <f>(SUM($N282:$R282)-SUM($N1058:Q1058))*'Annexe 1. Taux de référence'!$U58</f>
        <v>0</v>
      </c>
      <c r="S1058" s="421">
        <f>(SUM($N282:$R282)-SUM($N1058:R1058))*'Annexe 1. Taux de référence'!$U58</f>
        <v>0</v>
      </c>
      <c r="T1058" s="421">
        <f>(SUM($N282:$R282)-SUM($N1058:S1058))*'Annexe 1. Taux de référence'!$U58</f>
        <v>0</v>
      </c>
      <c r="U1058" s="421">
        <f>(SUM($N282:$R282)-SUM($N1058:T1058))*'Annexe 1. Taux de référence'!$U58</f>
        <v>0</v>
      </c>
      <c r="V1058" s="421">
        <f>(SUM($N282:$R282)-SUM($N1058:U1058))*'Annexe 1. Taux de référence'!$U58</f>
        <v>0</v>
      </c>
      <c r="W1058" s="421">
        <f>(SUM($N282:$R282)-SUM($N1058:V1058))*'Annexe 1. Taux de référence'!$U58</f>
        <v>0</v>
      </c>
      <c r="X1058" s="422">
        <f>(SUM($N282:$R282)-SUM($N1058:W1058))*'Annexe 1. Taux de référence'!$U58</f>
        <v>0</v>
      </c>
      <c r="Y1058" s="421">
        <f>(SUM($N282:$R282)-SUM($N1058:X1058))*'Annexe 1. Taux de référence'!$U58</f>
        <v>0</v>
      </c>
      <c r="Z1058" s="421">
        <f>(SUM($N282:$R282)-SUM($N1058:Y1058))*'Annexe 1. Taux de référence'!$U58</f>
        <v>0</v>
      </c>
      <c r="AA1058" s="421">
        <f>(SUM($N282:$R282)-SUM($N1058:Z1058))*'Annexe 1. Taux de référence'!$U58</f>
        <v>0</v>
      </c>
      <c r="AB1058" s="421">
        <f>(SUM($N282:$R282)-SUM($N1058:AA1058))*'Annexe 1. Taux de référence'!$U58</f>
        <v>0</v>
      </c>
      <c r="AC1058" s="408">
        <f t="shared" si="554"/>
        <v>0</v>
      </c>
      <c r="AD1058" s="1181"/>
      <c r="AE1058" s="1182"/>
      <c r="AF1058" s="1183"/>
    </row>
    <row r="1059" spans="1:32" ht="15" customHeight="1" outlineLevel="1" x14ac:dyDescent="0.2">
      <c r="A1059" s="381">
        <v>377</v>
      </c>
      <c r="B1059" s="666"/>
      <c r="C1059" s="658"/>
      <c r="D1059" s="658"/>
      <c r="E1059" s="388"/>
      <c r="F1059" s="1209" t="s">
        <v>520</v>
      </c>
      <c r="G1059" s="1210"/>
      <c r="H1059" s="1210"/>
      <c r="I1059" s="1210"/>
      <c r="J1059" s="1210"/>
      <c r="K1059" s="1210"/>
      <c r="L1059" s="1210"/>
      <c r="M1059" s="408">
        <f t="shared" si="565"/>
        <v>0</v>
      </c>
      <c r="N1059" s="419">
        <f>IF(N283="",0,N283*'Annexe 1. Taux de référence'!$T59)</f>
        <v>0</v>
      </c>
      <c r="O1059" s="422">
        <f>IF(O283="",0,O283*'Annexe 1. Taux de référence'!$T59)</f>
        <v>0</v>
      </c>
      <c r="P1059" s="422">
        <f>IF(P283="",0,P283*'Annexe 1. Taux de référence'!$T59)</f>
        <v>0</v>
      </c>
      <c r="Q1059" s="423">
        <f>IF(Q283="",0,Q283*'Annexe 1. Taux de référence'!$T59)</f>
        <v>0</v>
      </c>
      <c r="R1059" s="419">
        <f>IF(R283="",0,R283*'Annexe 1. Taux de référence'!$U59)</f>
        <v>0</v>
      </c>
      <c r="S1059" s="422">
        <f>IF(S283="",0,S283*'Annexe 1. Taux de référence'!$U59)</f>
        <v>0</v>
      </c>
      <c r="T1059" s="422">
        <f>($R283-$R1059)*'Annexe 1. Taux de référence'!$U59</f>
        <v>0</v>
      </c>
      <c r="U1059" s="422">
        <f>(SUM($N283:$Q283,$S283)-SUM($N1059:Q1059)-S1059)*'Annexe 1. Taux de référence'!$U59</f>
        <v>0</v>
      </c>
      <c r="V1059" s="422">
        <f>($R283-$R1059-T1059)*'Annexe 1. Taux de référence'!$U59</f>
        <v>0</v>
      </c>
      <c r="W1059" s="422">
        <f>(SUM($N283:$Q283,$S283)-SUM($N1059:$Q1059)-$S1059-$U1059)*'Annexe 1. Taux de référence'!$U59</f>
        <v>0</v>
      </c>
      <c r="X1059" s="422">
        <f>($R283-$R1059-$T1059-$V1059)*'Annexe 1. Taux de référence'!$U59</f>
        <v>0</v>
      </c>
      <c r="Y1059" s="422">
        <f>(SUM($N283:$Q283,$S283)-SUM($N1059:Q1059)-$S1059-$U1059-$W1059)*'Annexe 1. Taux de référence'!$U59</f>
        <v>0</v>
      </c>
      <c r="Z1059" s="422">
        <f>($R283-$R1059-$T1059-$V1059-$X1059)*'Annexe 1. Taux de référence'!$U59</f>
        <v>0</v>
      </c>
      <c r="AA1059" s="422">
        <f>(SUM($N283:$Q283,$S283)-SUM($N1059:Q1059)-$S1059-$U1059-$W1059-$Y1059)*'Annexe 1. Taux de référence'!$U59</f>
        <v>0</v>
      </c>
      <c r="AB1059" s="422">
        <f>($R283-$R1059-$T1059-$V1059-$X1059-$Z1059)*'Annexe 1. Taux de référence'!$U59</f>
        <v>0</v>
      </c>
      <c r="AC1059" s="408">
        <f t="shared" si="554"/>
        <v>0</v>
      </c>
      <c r="AD1059" s="1181"/>
      <c r="AE1059" s="1182"/>
      <c r="AF1059" s="1183"/>
    </row>
    <row r="1060" spans="1:32" ht="15" customHeight="1" outlineLevel="1" x14ac:dyDescent="0.2">
      <c r="A1060" s="381">
        <v>378</v>
      </c>
      <c r="B1060" s="666"/>
      <c r="C1060" s="658"/>
      <c r="D1060" s="658"/>
      <c r="E1060" s="388"/>
      <c r="F1060" s="1209" t="s">
        <v>521</v>
      </c>
      <c r="G1060" s="1210"/>
      <c r="H1060" s="1210"/>
      <c r="I1060" s="1210"/>
      <c r="J1060" s="1210"/>
      <c r="K1060" s="1210"/>
      <c r="L1060" s="1210"/>
      <c r="M1060" s="408">
        <f t="shared" si="565"/>
        <v>0</v>
      </c>
      <c r="N1060" s="419">
        <f>IF(N284="",0,N284*'Annexe 1. Taux de référence'!$T60)</f>
        <v>0</v>
      </c>
      <c r="O1060" s="422">
        <f>IF(O284="",0,O284*'Annexe 1. Taux de référence'!$T60)</f>
        <v>0</v>
      </c>
      <c r="P1060" s="422">
        <f>IF(P284="",0,P284*'Annexe 1. Taux de référence'!$T60)</f>
        <v>0</v>
      </c>
      <c r="Q1060" s="423">
        <f>IF(Q284="",0,Q284*'Annexe 1. Taux de référence'!$T60)</f>
        <v>0</v>
      </c>
      <c r="R1060" s="419">
        <f>IF(R284="",0,R284*'Annexe 1. Taux de référence'!$U60)</f>
        <v>0</v>
      </c>
      <c r="S1060" s="422">
        <f>IF(S284="",0,S284*'Annexe 1. Taux de référence'!$U60)</f>
        <v>0</v>
      </c>
      <c r="T1060" s="422">
        <f>(SUM($N284:$Q284,T284)-SUM($N1060:Q1060))*'Annexe 1. Taux de référence'!$U60</f>
        <v>0</v>
      </c>
      <c r="U1060" s="422">
        <f>($R284+$U284-R1060)*'Annexe 1. Taux de référence'!$U60</f>
        <v>0</v>
      </c>
      <c r="V1060" s="422">
        <f>($S284-$S1060)*'Annexe 1. Taux de référence'!$U60</f>
        <v>0</v>
      </c>
      <c r="W1060" s="422">
        <f>(SUM($N284:$Q284,$T284)-SUM($N1060:$Q1060)-$T1060)*'Annexe 1. Taux de référence'!$U60</f>
        <v>0</v>
      </c>
      <c r="X1060" s="422">
        <f>($R284+$U284-$R1060-$U1060)*'Annexe 1. Taux de référence'!$U60</f>
        <v>0</v>
      </c>
      <c r="Y1060" s="422">
        <f>($S284-$S1060-V1060)*'Annexe 1. Taux de référence'!$U60</f>
        <v>0</v>
      </c>
      <c r="Z1060" s="422">
        <f>(SUM($N284:$Q284,$T284)-SUM($N1060:Q1060)-$T1060-$W1060)*'Annexe 1. Taux de référence'!$U60</f>
        <v>0</v>
      </c>
      <c r="AA1060" s="422">
        <f>($R284+$U284-$R1060-$U1060-$X1060)*'Annexe 1. Taux de référence'!$U60</f>
        <v>0</v>
      </c>
      <c r="AB1060" s="422">
        <f>($S284-$S1060-V1060-Y1060)*'Annexe 1. Taux de référence'!$U60</f>
        <v>0</v>
      </c>
      <c r="AC1060" s="408">
        <f t="shared" si="554"/>
        <v>0</v>
      </c>
      <c r="AD1060" s="1181"/>
      <c r="AE1060" s="1182"/>
      <c r="AF1060" s="1183"/>
    </row>
    <row r="1061" spans="1:32" ht="15" customHeight="1" outlineLevel="1" x14ac:dyDescent="0.2">
      <c r="A1061" s="381">
        <v>379</v>
      </c>
      <c r="B1061" s="666"/>
      <c r="C1061" s="658"/>
      <c r="D1061" s="658"/>
      <c r="E1061" s="388"/>
      <c r="F1061" s="1209" t="s">
        <v>522</v>
      </c>
      <c r="G1061" s="1210"/>
      <c r="H1061" s="1210"/>
      <c r="I1061" s="1210"/>
      <c r="J1061" s="1210"/>
      <c r="K1061" s="1210"/>
      <c r="L1061" s="1210"/>
      <c r="M1061" s="408">
        <f t="shared" si="565"/>
        <v>0</v>
      </c>
      <c r="N1061" s="419">
        <f>IF(N285="",0,N285*'Annexe 1. Taux de référence'!$T61)</f>
        <v>0</v>
      </c>
      <c r="O1061" s="422">
        <f>IF(O285="",0,O285*'Annexe 1. Taux de référence'!$T61)</f>
        <v>0</v>
      </c>
      <c r="P1061" s="422">
        <f>IF(P285="",0,P285*'Annexe 1. Taux de référence'!$T61)</f>
        <v>0</v>
      </c>
      <c r="Q1061" s="423">
        <f>IF(Q285="",0,Q285*'Annexe 1. Taux de référence'!$T61)</f>
        <v>0</v>
      </c>
      <c r="R1061" s="419">
        <f>IF(R285="",0,R285*'Annexe 1. Taux de référence'!$U61)</f>
        <v>0</v>
      </c>
      <c r="S1061" s="422">
        <f>IF(S285="",0,S285*'Annexe 1. Taux de référence'!$U61)</f>
        <v>0</v>
      </c>
      <c r="T1061" s="422">
        <f>IF(T285="",0,T285*'Annexe 1. Taux de référence'!$U61)</f>
        <v>0</v>
      </c>
      <c r="U1061" s="422">
        <f>IF(U285="",0,U285*'Annexe 1. Taux de référence'!$U61)</f>
        <v>0</v>
      </c>
      <c r="V1061" s="422">
        <f>IF(V285="",0,V285*'Annexe 1. Taux de référence'!$U61)</f>
        <v>0</v>
      </c>
      <c r="W1061" s="422">
        <f>(SUM($N285:$Q285,$W285)-SUM($N1061:$Q1061))*'Annexe 1. Taux de référence'!$U61</f>
        <v>0</v>
      </c>
      <c r="X1061" s="422">
        <f>($R285+$X285-R1061)*'Annexe 1. Taux de référence'!$U61</f>
        <v>0</v>
      </c>
      <c r="Y1061" s="422">
        <f>($S285+$Y285-S1061)*'Annexe 1. Taux de référence'!$U61</f>
        <v>0</v>
      </c>
      <c r="Z1061" s="422">
        <f>($T285-$T1061)*'Annexe 1. Taux de référence'!$U61</f>
        <v>0</v>
      </c>
      <c r="AA1061" s="422">
        <f>($U285-$U1061)*'Annexe 1. Taux de référence'!$U61</f>
        <v>0</v>
      </c>
      <c r="AB1061" s="422">
        <f>($V285-$V1061)*'Annexe 1. Taux de référence'!$U61</f>
        <v>0</v>
      </c>
      <c r="AC1061" s="408">
        <f t="shared" si="554"/>
        <v>0</v>
      </c>
      <c r="AD1061" s="1181"/>
      <c r="AE1061" s="1182"/>
      <c r="AF1061" s="1183"/>
    </row>
    <row r="1062" spans="1:32" ht="15" customHeight="1" outlineLevel="1" x14ac:dyDescent="0.2">
      <c r="A1062" s="381">
        <v>380</v>
      </c>
      <c r="B1062" s="666"/>
      <c r="C1062" s="658"/>
      <c r="D1062" s="658"/>
      <c r="E1062" s="388"/>
      <c r="F1062" s="1209" t="s">
        <v>523</v>
      </c>
      <c r="G1062" s="1210"/>
      <c r="H1062" s="1210"/>
      <c r="I1062" s="1210"/>
      <c r="J1062" s="1210"/>
      <c r="K1062" s="1210"/>
      <c r="L1062" s="1210"/>
      <c r="M1062" s="408">
        <f t="shared" si="565"/>
        <v>0</v>
      </c>
      <c r="N1062" s="419">
        <f>IF(N286="",0,N286*'Annexe 1. Taux de référence'!$T62)</f>
        <v>0</v>
      </c>
      <c r="O1062" s="422">
        <f>IF(O286="",0,O286*'Annexe 1. Taux de référence'!$T62)</f>
        <v>0</v>
      </c>
      <c r="P1062" s="422">
        <f>IF(P286="",0,P286*'Annexe 1. Taux de référence'!$T62)</f>
        <v>0</v>
      </c>
      <c r="Q1062" s="423">
        <f>IF(Q286="",0,Q286*'Annexe 1. Taux de référence'!$T62)</f>
        <v>0</v>
      </c>
      <c r="R1062" s="419">
        <f>IF(R286="",0,R286*'Annexe 1. Taux de référence'!$U62)</f>
        <v>0</v>
      </c>
      <c r="S1062" s="422">
        <f>IF(S286="",0,S286*'Annexe 1. Taux de référence'!$U62)</f>
        <v>0</v>
      </c>
      <c r="T1062" s="422">
        <f>IF(T286="",0,T286*'Annexe 1. Taux de référence'!$U62)</f>
        <v>0</v>
      </c>
      <c r="U1062" s="422">
        <f>IF(U286="",0,U286*'Annexe 1. Taux de référence'!$U62)</f>
        <v>0</v>
      </c>
      <c r="V1062" s="422">
        <f>IF(V286="",0,V286*'Annexe 1. Taux de référence'!$U62)</f>
        <v>0</v>
      </c>
      <c r="W1062" s="422">
        <f>(SUM($N286:$Q286,$W286)-SUM($N1062:$Q1062))*'Annexe 1. Taux de référence'!$U62</f>
        <v>0</v>
      </c>
      <c r="X1062" s="422">
        <f>($R286+$X286-R1062)*'Annexe 1. Taux de référence'!$U62</f>
        <v>0</v>
      </c>
      <c r="Y1062" s="422">
        <f>($S286+$Y286-S1062)*'Annexe 1. Taux de référence'!$U62</f>
        <v>0</v>
      </c>
      <c r="Z1062" s="422">
        <f>($T286-$T1062)*'Annexe 1. Taux de référence'!$U62</f>
        <v>0</v>
      </c>
      <c r="AA1062" s="422">
        <f>($U286-$U1062)*'Annexe 1. Taux de référence'!$U62</f>
        <v>0</v>
      </c>
      <c r="AB1062" s="422">
        <f>($V286-$V1062)*'Annexe 1. Taux de référence'!$U62</f>
        <v>0</v>
      </c>
      <c r="AC1062" s="408">
        <f t="shared" si="554"/>
        <v>0</v>
      </c>
      <c r="AD1062" s="1181"/>
      <c r="AE1062" s="1182"/>
      <c r="AF1062" s="1183"/>
    </row>
    <row r="1063" spans="1:32" ht="15" customHeight="1" outlineLevel="1" x14ac:dyDescent="0.2">
      <c r="A1063" s="381">
        <v>381</v>
      </c>
      <c r="B1063" s="666"/>
      <c r="C1063" s="385"/>
      <c r="D1063" s="385"/>
      <c r="E1063" s="389"/>
      <c r="F1063" s="1227" t="s">
        <v>524</v>
      </c>
      <c r="G1063" s="1228"/>
      <c r="H1063" s="1228"/>
      <c r="I1063" s="1228"/>
      <c r="J1063" s="1228"/>
      <c r="K1063" s="1228"/>
      <c r="L1063" s="1228"/>
      <c r="M1063" s="408">
        <f t="shared" si="565"/>
        <v>0</v>
      </c>
      <c r="N1063" s="419">
        <f>IF(N287="",0,N287*'Annexe 1. Taux de référence'!$T63)</f>
        <v>0</v>
      </c>
      <c r="O1063" s="422">
        <f>IF(O287="",0,O287*'Annexe 1. Taux de référence'!$T63)</f>
        <v>0</v>
      </c>
      <c r="P1063" s="422">
        <f>IF(P287="",0,P287*'Annexe 1. Taux de référence'!$T63)</f>
        <v>0</v>
      </c>
      <c r="Q1063" s="423">
        <f>IF(Q287="",0,Q287*'Annexe 1. Taux de référence'!$T63)</f>
        <v>0</v>
      </c>
      <c r="R1063" s="419">
        <f>IF(R287="",0,R287*'Annexe 1. Taux de référence'!$U63)</f>
        <v>0</v>
      </c>
      <c r="S1063" s="422">
        <f>IF(S287="",0,S287*'Annexe 1. Taux de référence'!$U63)</f>
        <v>0</v>
      </c>
      <c r="T1063" s="422">
        <f>IF(T287="",0,T287*'Annexe 1. Taux de référence'!$U63)</f>
        <v>0</v>
      </c>
      <c r="U1063" s="422">
        <f>IF(U287="",0,U287*'Annexe 1. Taux de référence'!$U63)</f>
        <v>0</v>
      </c>
      <c r="V1063" s="422">
        <f>IF(V287="",0,V287*'Annexe 1. Taux de référence'!$U63)</f>
        <v>0</v>
      </c>
      <c r="W1063" s="422">
        <f>(SUM($N287:$Q287,$W287)-SUM($N1063:$Q1063))*'Annexe 1. Taux de référence'!$U63</f>
        <v>0</v>
      </c>
      <c r="X1063" s="422">
        <f>($R287+$X287-R1063)*'Annexe 1. Taux de référence'!$U63</f>
        <v>0</v>
      </c>
      <c r="Y1063" s="422">
        <f>($S287+$Y287-S1063)*'Annexe 1. Taux de référence'!$U63</f>
        <v>0</v>
      </c>
      <c r="Z1063" s="422">
        <f>($T287-$T1063)*'Annexe 1. Taux de référence'!$U63</f>
        <v>0</v>
      </c>
      <c r="AA1063" s="422">
        <f>($U287-$U1063)*'Annexe 1. Taux de référence'!$U63</f>
        <v>0</v>
      </c>
      <c r="AB1063" s="422">
        <f>($V287-$V1063)*'Annexe 1. Taux de référence'!$U63</f>
        <v>0</v>
      </c>
      <c r="AC1063" s="408">
        <f t="shared" si="554"/>
        <v>0</v>
      </c>
      <c r="AD1063" s="1181"/>
      <c r="AE1063" s="1182"/>
      <c r="AF1063" s="1183"/>
    </row>
    <row r="1064" spans="1:32" ht="15" customHeight="1" outlineLevel="1" x14ac:dyDescent="0.2">
      <c r="A1064" s="381">
        <v>382</v>
      </c>
      <c r="B1064" s="666"/>
      <c r="C1064" s="385"/>
      <c r="D1064" s="398"/>
      <c r="E1064" s="1223" t="s">
        <v>586</v>
      </c>
      <c r="F1064" s="1224"/>
      <c r="G1064" s="1224"/>
      <c r="H1064" s="1224"/>
      <c r="I1064" s="1224"/>
      <c r="J1064" s="1224"/>
      <c r="K1064" s="1224"/>
      <c r="L1064" s="1224"/>
      <c r="M1064" s="407">
        <f>SUBTOTAL(9,M1065:M1066)</f>
        <v>0</v>
      </c>
      <c r="N1064" s="410">
        <f t="shared" ref="N1064:AC1064" si="566">SUBTOTAL(9,N1065:N1066)</f>
        <v>0</v>
      </c>
      <c r="O1064" s="414">
        <f t="shared" si="566"/>
        <v>0</v>
      </c>
      <c r="P1064" s="413">
        <f t="shared" si="566"/>
        <v>0</v>
      </c>
      <c r="Q1064" s="415">
        <f t="shared" si="566"/>
        <v>0</v>
      </c>
      <c r="R1064" s="410">
        <f t="shared" si="566"/>
        <v>0</v>
      </c>
      <c r="S1064" s="414">
        <f t="shared" si="566"/>
        <v>0</v>
      </c>
      <c r="T1064" s="413">
        <f t="shared" si="566"/>
        <v>0</v>
      </c>
      <c r="U1064" s="413">
        <f t="shared" si="566"/>
        <v>0</v>
      </c>
      <c r="V1064" s="413">
        <f t="shared" si="566"/>
        <v>0</v>
      </c>
      <c r="W1064" s="413">
        <f t="shared" si="566"/>
        <v>0</v>
      </c>
      <c r="X1064" s="413">
        <f t="shared" si="566"/>
        <v>0</v>
      </c>
      <c r="Y1064" s="413">
        <f t="shared" si="566"/>
        <v>0</v>
      </c>
      <c r="Z1064" s="413">
        <f t="shared" si="566"/>
        <v>0</v>
      </c>
      <c r="AA1064" s="413">
        <f t="shared" si="566"/>
        <v>0</v>
      </c>
      <c r="AB1064" s="411">
        <f t="shared" si="566"/>
        <v>0</v>
      </c>
      <c r="AC1064" s="415">
        <f t="shared" si="566"/>
        <v>0</v>
      </c>
      <c r="AD1064" s="1181"/>
      <c r="AE1064" s="1182"/>
      <c r="AF1064" s="1183"/>
    </row>
    <row r="1065" spans="1:32" ht="15" customHeight="1" outlineLevel="1" x14ac:dyDescent="0.2">
      <c r="A1065" s="381">
        <v>383</v>
      </c>
      <c r="B1065" s="666"/>
      <c r="C1065" s="658"/>
      <c r="D1065" s="658"/>
      <c r="E1065" s="388"/>
      <c r="F1065" s="1225" t="s">
        <v>587</v>
      </c>
      <c r="G1065" s="1226"/>
      <c r="H1065" s="1226"/>
      <c r="I1065" s="1226"/>
      <c r="J1065" s="1226"/>
      <c r="K1065" s="1226"/>
      <c r="L1065" s="1226"/>
      <c r="M1065" s="408">
        <f t="shared" si="565"/>
        <v>0</v>
      </c>
      <c r="N1065" s="419">
        <f t="shared" si="565"/>
        <v>0</v>
      </c>
      <c r="O1065" s="422">
        <f t="shared" si="565"/>
        <v>0</v>
      </c>
      <c r="P1065" s="422">
        <f t="shared" si="565"/>
        <v>0</v>
      </c>
      <c r="Q1065" s="423">
        <f t="shared" si="565"/>
        <v>0</v>
      </c>
      <c r="R1065" s="419">
        <f t="shared" si="565"/>
        <v>0</v>
      </c>
      <c r="S1065" s="421">
        <f t="shared" si="565"/>
        <v>0</v>
      </c>
      <c r="T1065" s="421">
        <f t="shared" si="565"/>
        <v>0</v>
      </c>
      <c r="U1065" s="421">
        <f t="shared" si="565"/>
        <v>0</v>
      </c>
      <c r="V1065" s="421">
        <f t="shared" si="565"/>
        <v>0</v>
      </c>
      <c r="W1065" s="421">
        <f t="shared" si="565"/>
        <v>0</v>
      </c>
      <c r="X1065" s="422">
        <f t="shared" si="565"/>
        <v>0</v>
      </c>
      <c r="Y1065" s="421">
        <f t="shared" si="565"/>
        <v>0</v>
      </c>
      <c r="Z1065" s="421">
        <f t="shared" si="565"/>
        <v>0</v>
      </c>
      <c r="AA1065" s="421">
        <f t="shared" si="565"/>
        <v>0</v>
      </c>
      <c r="AB1065" s="421">
        <f t="shared" si="565"/>
        <v>0</v>
      </c>
      <c r="AC1065" s="408">
        <f t="shared" si="554"/>
        <v>0</v>
      </c>
      <c r="AD1065" s="1181"/>
      <c r="AE1065" s="1182"/>
      <c r="AF1065" s="1183"/>
    </row>
    <row r="1066" spans="1:32" ht="15" customHeight="1" outlineLevel="1" x14ac:dyDescent="0.2">
      <c r="A1066" s="381">
        <v>384</v>
      </c>
      <c r="B1066" s="666"/>
      <c r="C1066" s="658"/>
      <c r="D1066" s="658"/>
      <c r="E1066" s="388"/>
      <c r="F1066" s="1227" t="s">
        <v>588</v>
      </c>
      <c r="G1066" s="1228"/>
      <c r="H1066" s="1228"/>
      <c r="I1066" s="1228"/>
      <c r="J1066" s="1228"/>
      <c r="K1066" s="1228"/>
      <c r="L1066" s="1228"/>
      <c r="M1066" s="408">
        <f t="shared" si="565"/>
        <v>0</v>
      </c>
      <c r="N1066" s="419">
        <f t="shared" si="565"/>
        <v>0</v>
      </c>
      <c r="O1066" s="422">
        <f t="shared" si="565"/>
        <v>0</v>
      </c>
      <c r="P1066" s="422">
        <f t="shared" si="565"/>
        <v>0</v>
      </c>
      <c r="Q1066" s="423">
        <f t="shared" si="565"/>
        <v>0</v>
      </c>
      <c r="R1066" s="419">
        <f t="shared" si="565"/>
        <v>0</v>
      </c>
      <c r="S1066" s="422">
        <f t="shared" si="565"/>
        <v>0</v>
      </c>
      <c r="T1066" s="422">
        <f t="shared" si="565"/>
        <v>0</v>
      </c>
      <c r="U1066" s="422">
        <f t="shared" si="565"/>
        <v>0</v>
      </c>
      <c r="V1066" s="422">
        <f t="shared" si="565"/>
        <v>0</v>
      </c>
      <c r="W1066" s="422">
        <f t="shared" si="565"/>
        <v>0</v>
      </c>
      <c r="X1066" s="422">
        <f t="shared" si="565"/>
        <v>0</v>
      </c>
      <c r="Y1066" s="422">
        <f t="shared" si="565"/>
        <v>0</v>
      </c>
      <c r="Z1066" s="422">
        <f t="shared" si="565"/>
        <v>0</v>
      </c>
      <c r="AA1066" s="422">
        <f t="shared" si="565"/>
        <v>0</v>
      </c>
      <c r="AB1066" s="422">
        <f t="shared" si="565"/>
        <v>0</v>
      </c>
      <c r="AC1066" s="408">
        <f t="shared" si="554"/>
        <v>0</v>
      </c>
      <c r="AD1066" s="1184"/>
      <c r="AE1066" s="1185"/>
      <c r="AF1066" s="1186"/>
    </row>
    <row r="1067" spans="1:32" ht="15" customHeight="1" outlineLevel="1" x14ac:dyDescent="0.2">
      <c r="A1067" s="381">
        <v>385</v>
      </c>
      <c r="B1067" s="666"/>
      <c r="C1067" s="385"/>
      <c r="D1067" s="1222" t="s">
        <v>81</v>
      </c>
      <c r="E1067" s="1100"/>
      <c r="F1067" s="1100"/>
      <c r="G1067" s="1100"/>
      <c r="H1067" s="1100"/>
      <c r="I1067" s="1100"/>
      <c r="J1067" s="1100"/>
      <c r="K1067" s="1100"/>
      <c r="L1067" s="1100"/>
      <c r="M1067" s="1100"/>
      <c r="N1067" s="1100"/>
      <c r="O1067" s="1100"/>
      <c r="P1067" s="1100"/>
      <c r="Q1067" s="1100"/>
      <c r="R1067" s="1100"/>
      <c r="S1067" s="1100"/>
      <c r="T1067" s="1100"/>
      <c r="U1067" s="1100"/>
      <c r="V1067" s="1100"/>
      <c r="W1067" s="1100"/>
      <c r="X1067" s="1100"/>
      <c r="Y1067" s="1100"/>
      <c r="Z1067" s="1100"/>
      <c r="AA1067" s="1100"/>
      <c r="AB1067" s="1100"/>
      <c r="AC1067" s="1100"/>
      <c r="AD1067" s="1100"/>
      <c r="AE1067" s="1100"/>
      <c r="AF1067" s="1361"/>
    </row>
    <row r="1068" spans="1:32" ht="15" customHeight="1" outlineLevel="1" x14ac:dyDescent="0.2">
      <c r="A1068" s="381">
        <v>386</v>
      </c>
      <c r="B1068" s="666"/>
      <c r="C1068" s="385"/>
      <c r="D1068" s="398"/>
      <c r="E1068" s="1229" t="s">
        <v>460</v>
      </c>
      <c r="F1068" s="1230"/>
      <c r="G1068" s="1230"/>
      <c r="H1068" s="1230"/>
      <c r="I1068" s="1230"/>
      <c r="J1068" s="1230"/>
      <c r="K1068" s="1230"/>
      <c r="L1068" s="1230"/>
      <c r="M1068" s="407">
        <f>SUBTOTAL(9,M1069:M1071)</f>
        <v>0</v>
      </c>
      <c r="N1068" s="410">
        <f t="shared" ref="N1068:AC1068" si="567">SUBTOTAL(9,N1069:N1071)</f>
        <v>0</v>
      </c>
      <c r="O1068" s="414">
        <f t="shared" si="567"/>
        <v>0</v>
      </c>
      <c r="P1068" s="413">
        <f t="shared" si="567"/>
        <v>0</v>
      </c>
      <c r="Q1068" s="415">
        <f t="shared" si="567"/>
        <v>0</v>
      </c>
      <c r="R1068" s="410">
        <f t="shared" si="567"/>
        <v>0</v>
      </c>
      <c r="S1068" s="414">
        <f t="shared" si="567"/>
        <v>0</v>
      </c>
      <c r="T1068" s="413">
        <f t="shared" si="567"/>
        <v>0</v>
      </c>
      <c r="U1068" s="413">
        <f t="shared" si="567"/>
        <v>0</v>
      </c>
      <c r="V1068" s="413">
        <f t="shared" si="567"/>
        <v>0</v>
      </c>
      <c r="W1068" s="413">
        <f t="shared" si="567"/>
        <v>0</v>
      </c>
      <c r="X1068" s="413">
        <f t="shared" si="567"/>
        <v>0</v>
      </c>
      <c r="Y1068" s="413">
        <f t="shared" si="567"/>
        <v>0</v>
      </c>
      <c r="Z1068" s="413">
        <f t="shared" si="567"/>
        <v>0</v>
      </c>
      <c r="AA1068" s="413">
        <f t="shared" si="567"/>
        <v>0</v>
      </c>
      <c r="AB1068" s="411">
        <f t="shared" si="567"/>
        <v>0</v>
      </c>
      <c r="AC1068" s="415">
        <f t="shared" si="567"/>
        <v>0</v>
      </c>
      <c r="AD1068" s="942"/>
      <c r="AE1068" s="1179"/>
      <c r="AF1068" s="1180"/>
    </row>
    <row r="1069" spans="1:32" ht="27.75" customHeight="1" outlineLevel="1" x14ac:dyDescent="0.2">
      <c r="A1069" s="381">
        <v>387</v>
      </c>
      <c r="B1069" s="666"/>
      <c r="C1069" s="658"/>
      <c r="D1069" s="658"/>
      <c r="E1069" s="388"/>
      <c r="F1069" s="1225" t="s">
        <v>84</v>
      </c>
      <c r="G1069" s="1226"/>
      <c r="H1069" s="1226"/>
      <c r="I1069" s="1226"/>
      <c r="J1069" s="1226"/>
      <c r="K1069" s="1226"/>
      <c r="L1069" s="1226"/>
      <c r="M1069" s="408">
        <f t="shared" ref="M1069:AB1082" si="568">M293</f>
        <v>0</v>
      </c>
      <c r="N1069" s="419">
        <f>M1069*'Annexe 1. Taux de référence'!S66</f>
        <v>0</v>
      </c>
      <c r="O1069" s="422">
        <f>($M1069-SUM($N1069:$N1069))*'Annexe 1. Taux de référence'!$S66</f>
        <v>0</v>
      </c>
      <c r="P1069" s="422">
        <f>($M1069-SUM($N1069:$O1069))*'Annexe 1. Taux de référence'!$S66</f>
        <v>0</v>
      </c>
      <c r="Q1069" s="423">
        <f>($M1069-SUM($N1069:P1069))*'Annexe 1. Taux de référence'!$S66</f>
        <v>0</v>
      </c>
      <c r="R1069" s="419">
        <f>($M1069-SUM($N1069:Q1069))*'Annexe 1. Taux de référence'!$U66</f>
        <v>0</v>
      </c>
      <c r="S1069" s="421">
        <f>($M1069-SUM($N1069:R1069))*'Annexe 1. Taux de référence'!$U66</f>
        <v>0</v>
      </c>
      <c r="T1069" s="421">
        <f>($M1069-SUM($N1069:S1069))*'Annexe 1. Taux de référence'!$U66</f>
        <v>0</v>
      </c>
      <c r="U1069" s="421">
        <f>($M1069-SUM($N1069:T1069))*'Annexe 1. Taux de référence'!$U66</f>
        <v>0</v>
      </c>
      <c r="V1069" s="421">
        <f>($M1069-SUM($N1069:U1069))*'Annexe 1. Taux de référence'!$U66</f>
        <v>0</v>
      </c>
      <c r="W1069" s="421">
        <f>($M1069-SUM($N1069:V1069))*'Annexe 1. Taux de référence'!$U66</f>
        <v>0</v>
      </c>
      <c r="X1069" s="422">
        <f>($M1069-SUM($N1069:W1069))*'Annexe 1. Taux de référence'!$U66</f>
        <v>0</v>
      </c>
      <c r="Y1069" s="421">
        <f>($M1069-SUM($N1069:X1069))*'Annexe 1. Taux de référence'!$U66</f>
        <v>0</v>
      </c>
      <c r="Z1069" s="421">
        <f>($M1069-SUM($N1069:Y1069))*'Annexe 1. Taux de référence'!$U66</f>
        <v>0</v>
      </c>
      <c r="AA1069" s="421">
        <f>($M1069-SUM($N1069:Z1069))*'Annexe 1. Taux de référence'!$U66</f>
        <v>0</v>
      </c>
      <c r="AB1069" s="421">
        <f>($M1069-SUM($N1069:AA1069))*'Annexe 1. Taux de référence'!$U66</f>
        <v>0</v>
      </c>
      <c r="AC1069" s="408">
        <f t="shared" ref="AC1069:AC1082" si="569">M1069-SUM(N1069:AB1069)</f>
        <v>0</v>
      </c>
      <c r="AD1069" s="1181"/>
      <c r="AE1069" s="1182"/>
      <c r="AF1069" s="1183"/>
    </row>
    <row r="1070" spans="1:32" ht="27.75" customHeight="1" outlineLevel="1" x14ac:dyDescent="0.2">
      <c r="A1070" s="381">
        <v>388</v>
      </c>
      <c r="B1070" s="666"/>
      <c r="C1070" s="658"/>
      <c r="D1070" s="658"/>
      <c r="E1070" s="388"/>
      <c r="F1070" s="1209" t="s">
        <v>83</v>
      </c>
      <c r="G1070" s="1210"/>
      <c r="H1070" s="1210"/>
      <c r="I1070" s="1210"/>
      <c r="J1070" s="1210"/>
      <c r="K1070" s="1210"/>
      <c r="L1070" s="1210"/>
      <c r="M1070" s="408">
        <f t="shared" si="568"/>
        <v>0</v>
      </c>
      <c r="N1070" s="419">
        <f>M1070*'Annexe 1. Taux de référence'!S67</f>
        <v>0</v>
      </c>
      <c r="O1070" s="422">
        <f>($M1070-SUM($N1070:$N1070))*'Annexe 1. Taux de référence'!$S67</f>
        <v>0</v>
      </c>
      <c r="P1070" s="422">
        <f>($M1070-SUM($N1070:$O1070))*'Annexe 1. Taux de référence'!$S67</f>
        <v>0</v>
      </c>
      <c r="Q1070" s="423">
        <f>($M1070-SUM($N1070:P1070))*'Annexe 1. Taux de référence'!$S67</f>
        <v>0</v>
      </c>
      <c r="R1070" s="419">
        <f>($M1070-SUM($N1070:Q1070))*'Annexe 1. Taux de référence'!$U67</f>
        <v>0</v>
      </c>
      <c r="S1070" s="422">
        <f>($M1070-SUM($N1070:R1070))*'Annexe 1. Taux de référence'!$U67</f>
        <v>0</v>
      </c>
      <c r="T1070" s="422">
        <f>($M1070-SUM($N1070:S1070))*'Annexe 1. Taux de référence'!$U67</f>
        <v>0</v>
      </c>
      <c r="U1070" s="422">
        <f>($M1070-SUM($N1070:T1070))*'Annexe 1. Taux de référence'!$U67</f>
        <v>0</v>
      </c>
      <c r="V1070" s="422">
        <f>($M1070-SUM($N1070:U1070))*'Annexe 1. Taux de référence'!$U67</f>
        <v>0</v>
      </c>
      <c r="W1070" s="422">
        <f>($M1070-SUM($N1070:V1070))*'Annexe 1. Taux de référence'!$U67</f>
        <v>0</v>
      </c>
      <c r="X1070" s="422">
        <f>($M1070-SUM($N1070:W1070))*'Annexe 1. Taux de référence'!$U67</f>
        <v>0</v>
      </c>
      <c r="Y1070" s="422">
        <f>($M1070-SUM($N1070:X1070))*'Annexe 1. Taux de référence'!$U67</f>
        <v>0</v>
      </c>
      <c r="Z1070" s="422">
        <f>($M1070-SUM($N1070:Y1070))*'Annexe 1. Taux de référence'!$U67</f>
        <v>0</v>
      </c>
      <c r="AA1070" s="422">
        <f>($M1070-SUM($N1070:Z1070))*'Annexe 1. Taux de référence'!$U67</f>
        <v>0</v>
      </c>
      <c r="AB1070" s="422">
        <f>($M1070-SUM($N1070:AA1070))*'Annexe 1. Taux de référence'!$U67</f>
        <v>0</v>
      </c>
      <c r="AC1070" s="408">
        <f t="shared" si="569"/>
        <v>0</v>
      </c>
      <c r="AD1070" s="1181"/>
      <c r="AE1070" s="1182"/>
      <c r="AF1070" s="1183"/>
    </row>
    <row r="1071" spans="1:32" ht="15" customHeight="1" outlineLevel="1" x14ac:dyDescent="0.2">
      <c r="A1071" s="381">
        <v>389</v>
      </c>
      <c r="B1071" s="666"/>
      <c r="C1071" s="658"/>
      <c r="D1071" s="658"/>
      <c r="E1071" s="388"/>
      <c r="F1071" s="1227" t="s">
        <v>82</v>
      </c>
      <c r="G1071" s="1228"/>
      <c r="H1071" s="1228"/>
      <c r="I1071" s="1228"/>
      <c r="J1071" s="1228"/>
      <c r="K1071" s="1228"/>
      <c r="L1071" s="1228"/>
      <c r="M1071" s="408">
        <f t="shared" si="568"/>
        <v>0</v>
      </c>
      <c r="N1071" s="419">
        <f>M1071*'Annexe 1. Taux de référence'!S68</f>
        <v>0</v>
      </c>
      <c r="O1071" s="422">
        <f>($M1071-SUM($N1071:$N1071))*'Annexe 1. Taux de référence'!$S68</f>
        <v>0</v>
      </c>
      <c r="P1071" s="422">
        <f>($M1071-SUM($N1071:$O1071))*'Annexe 1. Taux de référence'!$S68</f>
        <v>0</v>
      </c>
      <c r="Q1071" s="423">
        <f>($M1071-SUM($N1071:P1071))*'Annexe 1. Taux de référence'!$S68</f>
        <v>0</v>
      </c>
      <c r="R1071" s="419">
        <f>($M1071-SUM($N1071:Q1071))*'Annexe 1. Taux de référence'!$U68</f>
        <v>0</v>
      </c>
      <c r="S1071" s="422">
        <f>($M1071-SUM($N1071:R1071))*'Annexe 1. Taux de référence'!$U68</f>
        <v>0</v>
      </c>
      <c r="T1071" s="422">
        <f>($M1071-SUM($N1071:S1071))*'Annexe 1. Taux de référence'!$U68</f>
        <v>0</v>
      </c>
      <c r="U1071" s="422">
        <f>($M1071-SUM($N1071:T1071))*'Annexe 1. Taux de référence'!$U68</f>
        <v>0</v>
      </c>
      <c r="V1071" s="422">
        <f>($M1071-SUM($N1071:U1071))*'Annexe 1. Taux de référence'!$U68</f>
        <v>0</v>
      </c>
      <c r="W1071" s="422">
        <f>($M1071-SUM($N1071:V1071))*'Annexe 1. Taux de référence'!$U68</f>
        <v>0</v>
      </c>
      <c r="X1071" s="422">
        <f>($M1071-SUM($N1071:W1071))*'Annexe 1. Taux de référence'!$U68</f>
        <v>0</v>
      </c>
      <c r="Y1071" s="422">
        <f>($M1071-SUM($N1071:X1071))*'Annexe 1. Taux de référence'!$U68</f>
        <v>0</v>
      </c>
      <c r="Z1071" s="422">
        <f>($M1071-SUM($N1071:Y1071))*'Annexe 1. Taux de référence'!$U68</f>
        <v>0</v>
      </c>
      <c r="AA1071" s="422">
        <f>($M1071-SUM($N1071:Z1071))*'Annexe 1. Taux de référence'!$U68</f>
        <v>0</v>
      </c>
      <c r="AB1071" s="422">
        <f>($M1071-SUM($N1071:AA1071))*'Annexe 1. Taux de référence'!$U68</f>
        <v>0</v>
      </c>
      <c r="AC1071" s="408">
        <f t="shared" si="569"/>
        <v>0</v>
      </c>
      <c r="AD1071" s="1181"/>
      <c r="AE1071" s="1182"/>
      <c r="AF1071" s="1183"/>
    </row>
    <row r="1072" spans="1:32" ht="15" customHeight="1" outlineLevel="1" x14ac:dyDescent="0.2">
      <c r="A1072" s="381">
        <v>390</v>
      </c>
      <c r="B1072" s="666"/>
      <c r="C1072" s="385"/>
      <c r="D1072" s="398"/>
      <c r="E1072" s="1223" t="s">
        <v>461</v>
      </c>
      <c r="F1072" s="1224"/>
      <c r="G1072" s="1224"/>
      <c r="H1072" s="1224"/>
      <c r="I1072" s="1224"/>
      <c r="J1072" s="1224"/>
      <c r="K1072" s="1224"/>
      <c r="L1072" s="1224"/>
      <c r="M1072" s="407">
        <f>SUBTOTAL(9,M1073:M1076)</f>
        <v>0</v>
      </c>
      <c r="N1072" s="410">
        <f t="shared" ref="N1072:AC1072" si="570">SUBTOTAL(9,N1073:N1076)</f>
        <v>0</v>
      </c>
      <c r="O1072" s="414">
        <f t="shared" si="570"/>
        <v>0</v>
      </c>
      <c r="P1072" s="413">
        <f t="shared" si="570"/>
        <v>0</v>
      </c>
      <c r="Q1072" s="415">
        <f t="shared" si="570"/>
        <v>0</v>
      </c>
      <c r="R1072" s="410">
        <f t="shared" si="570"/>
        <v>0</v>
      </c>
      <c r="S1072" s="414">
        <f t="shared" si="570"/>
        <v>0</v>
      </c>
      <c r="T1072" s="413">
        <f t="shared" si="570"/>
        <v>0</v>
      </c>
      <c r="U1072" s="413">
        <f t="shared" si="570"/>
        <v>0</v>
      </c>
      <c r="V1072" s="413">
        <f t="shared" si="570"/>
        <v>0</v>
      </c>
      <c r="W1072" s="413">
        <f t="shared" si="570"/>
        <v>0</v>
      </c>
      <c r="X1072" s="413">
        <f t="shared" si="570"/>
        <v>0</v>
      </c>
      <c r="Y1072" s="413">
        <f t="shared" si="570"/>
        <v>0</v>
      </c>
      <c r="Z1072" s="413">
        <f t="shared" si="570"/>
        <v>0</v>
      </c>
      <c r="AA1072" s="413">
        <f t="shared" si="570"/>
        <v>0</v>
      </c>
      <c r="AB1072" s="411">
        <f t="shared" si="570"/>
        <v>0</v>
      </c>
      <c r="AC1072" s="415">
        <f t="shared" si="570"/>
        <v>0</v>
      </c>
      <c r="AD1072" s="1181"/>
      <c r="AE1072" s="1182"/>
      <c r="AF1072" s="1183"/>
    </row>
    <row r="1073" spans="1:32" ht="27.75" customHeight="1" outlineLevel="1" x14ac:dyDescent="0.2">
      <c r="A1073" s="381">
        <v>391</v>
      </c>
      <c r="B1073" s="666"/>
      <c r="C1073" s="658"/>
      <c r="D1073" s="658"/>
      <c r="E1073" s="388"/>
      <c r="F1073" s="1225" t="s">
        <v>85</v>
      </c>
      <c r="G1073" s="1226"/>
      <c r="H1073" s="1226"/>
      <c r="I1073" s="1226"/>
      <c r="J1073" s="1226"/>
      <c r="K1073" s="1226"/>
      <c r="L1073" s="1226"/>
      <c r="M1073" s="408">
        <f t="shared" si="568"/>
        <v>0</v>
      </c>
      <c r="N1073" s="419">
        <f>$M1073*'Annexe 1. Taux de référence'!S70</f>
        <v>0</v>
      </c>
      <c r="O1073" s="422">
        <f>$M1073*'Annexe 1. Taux de référence'!S70</f>
        <v>0</v>
      </c>
      <c r="P1073" s="422">
        <f>$M1073*'Annexe 1. Taux de référence'!S70</f>
        <v>0</v>
      </c>
      <c r="Q1073" s="423">
        <f>$M1073*'Annexe 1. Taux de référence'!S70</f>
        <v>0</v>
      </c>
      <c r="R1073" s="1319"/>
      <c r="S1073" s="1243"/>
      <c r="T1073" s="1243"/>
      <c r="U1073" s="1243"/>
      <c r="V1073" s="1243"/>
      <c r="W1073" s="1243"/>
      <c r="X1073" s="1243"/>
      <c r="Y1073" s="1243"/>
      <c r="Z1073" s="1243"/>
      <c r="AA1073" s="1243"/>
      <c r="AB1073" s="1243"/>
      <c r="AC1073" s="408">
        <f t="shared" si="569"/>
        <v>0</v>
      </c>
      <c r="AD1073" s="1181"/>
      <c r="AE1073" s="1182"/>
      <c r="AF1073" s="1183"/>
    </row>
    <row r="1074" spans="1:32" ht="27.75" customHeight="1" outlineLevel="1" x14ac:dyDescent="0.2">
      <c r="A1074" s="381">
        <v>392</v>
      </c>
      <c r="B1074" s="666"/>
      <c r="C1074" s="658"/>
      <c r="D1074" s="658"/>
      <c r="E1074" s="388"/>
      <c r="F1074" s="1209" t="s">
        <v>86</v>
      </c>
      <c r="G1074" s="1210"/>
      <c r="H1074" s="1210"/>
      <c r="I1074" s="1210"/>
      <c r="J1074" s="1210"/>
      <c r="K1074" s="1210"/>
      <c r="L1074" s="1210"/>
      <c r="M1074" s="408">
        <f t="shared" si="568"/>
        <v>0</v>
      </c>
      <c r="N1074" s="419">
        <f>$M1074*'Annexe 1. Taux de référence'!S71</f>
        <v>0</v>
      </c>
      <c r="O1074" s="422">
        <f>$M1074*'Annexe 1. Taux de référence'!S71</f>
        <v>0</v>
      </c>
      <c r="P1074" s="422">
        <f>$M1074*'Annexe 1. Taux de référence'!S71</f>
        <v>0</v>
      </c>
      <c r="Q1074" s="423">
        <f>$M1074*'Annexe 1. Taux de référence'!S71</f>
        <v>0</v>
      </c>
      <c r="R1074" s="961"/>
      <c r="S1074" s="961"/>
      <c r="T1074" s="961"/>
      <c r="U1074" s="961"/>
      <c r="V1074" s="961"/>
      <c r="W1074" s="961"/>
      <c r="X1074" s="961"/>
      <c r="Y1074" s="961"/>
      <c r="Z1074" s="961"/>
      <c r="AA1074" s="961"/>
      <c r="AB1074" s="961"/>
      <c r="AC1074" s="408">
        <f t="shared" si="569"/>
        <v>0</v>
      </c>
      <c r="AD1074" s="1181"/>
      <c r="AE1074" s="1182"/>
      <c r="AF1074" s="1183"/>
    </row>
    <row r="1075" spans="1:32" ht="45" customHeight="1" outlineLevel="1" x14ac:dyDescent="0.2">
      <c r="A1075" s="381">
        <v>393</v>
      </c>
      <c r="B1075" s="666"/>
      <c r="C1075" s="658"/>
      <c r="D1075" s="658"/>
      <c r="E1075" s="388" t="s">
        <v>89</v>
      </c>
      <c r="F1075" s="1209" t="s">
        <v>87</v>
      </c>
      <c r="G1075" s="1210"/>
      <c r="H1075" s="1210"/>
      <c r="I1075" s="1210"/>
      <c r="J1075" s="1210"/>
      <c r="K1075" s="1210"/>
      <c r="L1075" s="1210"/>
      <c r="M1075" s="408">
        <f t="shared" si="568"/>
        <v>0</v>
      </c>
      <c r="N1075" s="419">
        <f>$M1075*'Annexe 1. Taux de référence'!S72</f>
        <v>0</v>
      </c>
      <c r="O1075" s="422">
        <f>($M1075-SUM($N1075:$N1075))*'Annexe 1. Taux de référence'!$S72</f>
        <v>0</v>
      </c>
      <c r="P1075" s="422">
        <f>($M1075-SUM($N1075:$O1075))*'Annexe 1. Taux de référence'!$S72</f>
        <v>0</v>
      </c>
      <c r="Q1075" s="423">
        <f>($M1075-SUM($N1075:P1075))*'Annexe 1. Taux de référence'!$S72</f>
        <v>0</v>
      </c>
      <c r="R1075" s="419">
        <f>($M1075-SUM($N1075:Q1075))*'Annexe 1. Taux de référence'!$U72</f>
        <v>0</v>
      </c>
      <c r="S1075" s="421">
        <f>($M1075-SUM($N1075:R1075))*'Annexe 1. Taux de référence'!$U72</f>
        <v>0</v>
      </c>
      <c r="T1075" s="421">
        <f>($M1075-SUM($N1075:S1075))*'Annexe 1. Taux de référence'!$U72</f>
        <v>0</v>
      </c>
      <c r="U1075" s="421">
        <f>($M1075-SUM($N1075:T1075))*'Annexe 1. Taux de référence'!$U72</f>
        <v>0</v>
      </c>
      <c r="V1075" s="421">
        <f>($M1075-SUM($N1075:U1075))*'Annexe 1. Taux de référence'!$U72</f>
        <v>0</v>
      </c>
      <c r="W1075" s="421">
        <f>($M1075-SUM($N1075:V1075))*'Annexe 1. Taux de référence'!$U72</f>
        <v>0</v>
      </c>
      <c r="X1075" s="422">
        <f>($M1075-SUM($N1075:W1075))*'Annexe 1. Taux de référence'!$U72</f>
        <v>0</v>
      </c>
      <c r="Y1075" s="421">
        <f>($M1075-SUM($N1075:X1075))*'Annexe 1. Taux de référence'!$U72</f>
        <v>0</v>
      </c>
      <c r="Z1075" s="421">
        <f>($M1075-SUM($N1075:Y1075))*'Annexe 1. Taux de référence'!$U72</f>
        <v>0</v>
      </c>
      <c r="AA1075" s="421">
        <f>($M1075-SUM($N1075:Z1075))*'Annexe 1. Taux de référence'!$U72</f>
        <v>0</v>
      </c>
      <c r="AB1075" s="421">
        <f>($M1075-SUM($N1075:AA1075))*'Annexe 1. Taux de référence'!$U72</f>
        <v>0</v>
      </c>
      <c r="AC1075" s="408">
        <f t="shared" si="569"/>
        <v>0</v>
      </c>
      <c r="AD1075" s="1181"/>
      <c r="AE1075" s="1182"/>
      <c r="AF1075" s="1183"/>
    </row>
    <row r="1076" spans="1:32" ht="45" customHeight="1" outlineLevel="1" x14ac:dyDescent="0.2">
      <c r="A1076" s="381">
        <v>394</v>
      </c>
      <c r="B1076" s="666"/>
      <c r="C1076" s="667"/>
      <c r="D1076" s="667"/>
      <c r="E1076" s="667"/>
      <c r="F1076" s="1227" t="s">
        <v>88</v>
      </c>
      <c r="G1076" s="1228"/>
      <c r="H1076" s="1228"/>
      <c r="I1076" s="1228"/>
      <c r="J1076" s="1228"/>
      <c r="K1076" s="1228"/>
      <c r="L1076" s="1228"/>
      <c r="M1076" s="408">
        <f t="shared" si="568"/>
        <v>0</v>
      </c>
      <c r="N1076" s="419">
        <f>$M1076*'Annexe 1. Taux de référence'!S73</f>
        <v>0</v>
      </c>
      <c r="O1076" s="422">
        <f>($M1076-SUM($N1076:$N1076))*'Annexe 1. Taux de référence'!$S73</f>
        <v>0</v>
      </c>
      <c r="P1076" s="422">
        <f>($M1076-SUM($N1076:$O1076))*'Annexe 1. Taux de référence'!$S73</f>
        <v>0</v>
      </c>
      <c r="Q1076" s="423">
        <f>($M1076-SUM($N1076:P1076))*'Annexe 1. Taux de référence'!$S73</f>
        <v>0</v>
      </c>
      <c r="R1076" s="419">
        <f>($M1076-SUM($N1076:Q1076))*'Annexe 1. Taux de référence'!$U73</f>
        <v>0</v>
      </c>
      <c r="S1076" s="422">
        <f>($M1076-SUM($N1076:R1076))*'Annexe 1. Taux de référence'!$U73</f>
        <v>0</v>
      </c>
      <c r="T1076" s="422">
        <f>($M1076-SUM($N1076:S1076))*'Annexe 1. Taux de référence'!$U73</f>
        <v>0</v>
      </c>
      <c r="U1076" s="422">
        <f>($M1076-SUM($N1076:T1076))*'Annexe 1. Taux de référence'!$U73</f>
        <v>0</v>
      </c>
      <c r="V1076" s="422">
        <f>($M1076-SUM($N1076:U1076))*'Annexe 1. Taux de référence'!$U73</f>
        <v>0</v>
      </c>
      <c r="W1076" s="422">
        <f>($M1076-SUM($N1076:V1076))*'Annexe 1. Taux de référence'!$U73</f>
        <v>0</v>
      </c>
      <c r="X1076" s="422">
        <f>($M1076-SUM($N1076:W1076))*'Annexe 1. Taux de référence'!$U73</f>
        <v>0</v>
      </c>
      <c r="Y1076" s="422">
        <f>($M1076-SUM($N1076:X1076))*'Annexe 1. Taux de référence'!$U73</f>
        <v>0</v>
      </c>
      <c r="Z1076" s="422">
        <f>($M1076-SUM($N1076:Y1076))*'Annexe 1. Taux de référence'!$U73</f>
        <v>0</v>
      </c>
      <c r="AA1076" s="422">
        <f>($M1076-SUM($N1076:Z1076))*'Annexe 1. Taux de référence'!$U73</f>
        <v>0</v>
      </c>
      <c r="AB1076" s="422">
        <f>($M1076-SUM($N1076:AA1076))*'Annexe 1. Taux de référence'!$U73</f>
        <v>0</v>
      </c>
      <c r="AC1076" s="408">
        <f t="shared" si="569"/>
        <v>0</v>
      </c>
      <c r="AD1076" s="1181"/>
      <c r="AE1076" s="1182"/>
      <c r="AF1076" s="1183"/>
    </row>
    <row r="1077" spans="1:32" outlineLevel="1" x14ac:dyDescent="0.2">
      <c r="A1077" s="381">
        <v>395</v>
      </c>
      <c r="B1077" s="666"/>
      <c r="C1077" s="667"/>
      <c r="D1077" s="667"/>
      <c r="E1077" s="1223" t="s">
        <v>638</v>
      </c>
      <c r="F1077" s="1224"/>
      <c r="G1077" s="1224"/>
      <c r="H1077" s="1224"/>
      <c r="I1077" s="1224"/>
      <c r="J1077" s="1224"/>
      <c r="K1077" s="1224"/>
      <c r="L1077" s="1224"/>
      <c r="M1077" s="407">
        <f>SUBTOTAL(9,M1078:M1082)</f>
        <v>0</v>
      </c>
      <c r="N1077" s="410">
        <f t="shared" ref="N1077:AC1077" si="571">SUBTOTAL(9,N1078:N1082)</f>
        <v>0</v>
      </c>
      <c r="O1077" s="414">
        <f t="shared" si="571"/>
        <v>0</v>
      </c>
      <c r="P1077" s="413">
        <f t="shared" si="571"/>
        <v>0</v>
      </c>
      <c r="Q1077" s="415">
        <f t="shared" si="571"/>
        <v>0</v>
      </c>
      <c r="R1077" s="410">
        <f t="shared" si="571"/>
        <v>0</v>
      </c>
      <c r="S1077" s="414">
        <f t="shared" si="571"/>
        <v>0</v>
      </c>
      <c r="T1077" s="413">
        <f t="shared" si="571"/>
        <v>0</v>
      </c>
      <c r="U1077" s="413">
        <f t="shared" si="571"/>
        <v>0</v>
      </c>
      <c r="V1077" s="413">
        <f t="shared" si="571"/>
        <v>0</v>
      </c>
      <c r="W1077" s="413">
        <f t="shared" si="571"/>
        <v>0</v>
      </c>
      <c r="X1077" s="413">
        <f t="shared" si="571"/>
        <v>0</v>
      </c>
      <c r="Y1077" s="413">
        <f t="shared" si="571"/>
        <v>0</v>
      </c>
      <c r="Z1077" s="413">
        <f t="shared" si="571"/>
        <v>0</v>
      </c>
      <c r="AA1077" s="413">
        <f t="shared" si="571"/>
        <v>0</v>
      </c>
      <c r="AB1077" s="411">
        <f t="shared" si="571"/>
        <v>0</v>
      </c>
      <c r="AC1077" s="415">
        <f t="shared" si="571"/>
        <v>0</v>
      </c>
      <c r="AD1077" s="1181"/>
      <c r="AE1077" s="1182"/>
      <c r="AF1077" s="1183"/>
    </row>
    <row r="1078" spans="1:32" ht="27.75" customHeight="1" outlineLevel="1" x14ac:dyDescent="0.2">
      <c r="A1078" s="381">
        <v>396</v>
      </c>
      <c r="B1078" s="666"/>
      <c r="C1078" s="658"/>
      <c r="D1078" s="658"/>
      <c r="E1078" s="388"/>
      <c r="F1078" s="1225" t="s">
        <v>196</v>
      </c>
      <c r="G1078" s="1226"/>
      <c r="H1078" s="1226"/>
      <c r="I1078" s="1226"/>
      <c r="J1078" s="1226"/>
      <c r="K1078" s="1226"/>
      <c r="L1078" s="1226"/>
      <c r="M1078" s="408">
        <f t="shared" si="568"/>
        <v>0</v>
      </c>
      <c r="N1078" s="419">
        <f>IF(N302="",0,N302*'Annexe 1. Taux de référence'!$T75)</f>
        <v>0</v>
      </c>
      <c r="O1078" s="422">
        <f>IF(O302="",0,O302*'Annexe 1. Taux de référence'!$T75)</f>
        <v>0</v>
      </c>
      <c r="P1078" s="422">
        <f>IF(P302="",0,P302*'Annexe 1. Taux de référence'!$T75)</f>
        <v>0</v>
      </c>
      <c r="Q1078" s="423">
        <f>IF(Q302="",0,Q302*'Annexe 1. Taux de référence'!$T75)</f>
        <v>0</v>
      </c>
      <c r="R1078" s="419">
        <f>(SUM($N302:$Q302)-SUM($N1078:Q1078))*'Annexe 1. Taux de référence'!$U75</f>
        <v>0</v>
      </c>
      <c r="S1078" s="421">
        <f>(SUM($N302:$Q302)-SUM($N1078:R1078))*'Annexe 1. Taux de référence'!$U75</f>
        <v>0</v>
      </c>
      <c r="T1078" s="421">
        <f>(SUM($N302:$Q302)-SUM($N1078:S1078))*'Annexe 1. Taux de référence'!$U75</f>
        <v>0</v>
      </c>
      <c r="U1078" s="421">
        <f>(SUM($N302:$Q302)-SUM($N1078:T1078))*'Annexe 1. Taux de référence'!$U75</f>
        <v>0</v>
      </c>
      <c r="V1078" s="421">
        <f>(SUM($N302:$Q302)-SUM($N1078:U1078))*'Annexe 1. Taux de référence'!$U75</f>
        <v>0</v>
      </c>
      <c r="W1078" s="421">
        <f>(SUM($N302:$Q302)-SUM($N1078:V1078))*'Annexe 1. Taux de référence'!$U75</f>
        <v>0</v>
      </c>
      <c r="X1078" s="422">
        <f>(SUM($N302:$Q302)-SUM($N1078:W1078))*'Annexe 1. Taux de référence'!$U75</f>
        <v>0</v>
      </c>
      <c r="Y1078" s="421">
        <f>(SUM($N302:$Q302)-SUM($N1078:X1078))*'Annexe 1. Taux de référence'!$U75</f>
        <v>0</v>
      </c>
      <c r="Z1078" s="421">
        <f>(SUM($N302:$Q302)-SUM($N1078:Y1078))*'Annexe 1. Taux de référence'!$U75</f>
        <v>0</v>
      </c>
      <c r="AA1078" s="421">
        <f>(SUM($N302:$Q302)-SUM($N1078:Z1078))*'Annexe 1. Taux de référence'!$U75</f>
        <v>0</v>
      </c>
      <c r="AB1078" s="421">
        <f>(SUM($N302:$Q302)-SUM($N1078:AA1078))*'Annexe 1. Taux de référence'!$U75</f>
        <v>0</v>
      </c>
      <c r="AC1078" s="408">
        <f t="shared" si="569"/>
        <v>0</v>
      </c>
      <c r="AD1078" s="1181"/>
      <c r="AE1078" s="1182"/>
      <c r="AF1078" s="1183"/>
    </row>
    <row r="1079" spans="1:32" ht="27.75" customHeight="1" outlineLevel="1" x14ac:dyDescent="0.2">
      <c r="A1079" s="381">
        <v>397</v>
      </c>
      <c r="B1079" s="666"/>
      <c r="C1079" s="658"/>
      <c r="D1079" s="658"/>
      <c r="E1079" s="388"/>
      <c r="F1079" s="1209" t="s">
        <v>197</v>
      </c>
      <c r="G1079" s="1210"/>
      <c r="H1079" s="1210"/>
      <c r="I1079" s="1210"/>
      <c r="J1079" s="1210"/>
      <c r="K1079" s="1210"/>
      <c r="L1079" s="1210"/>
      <c r="M1079" s="408">
        <f t="shared" si="568"/>
        <v>0</v>
      </c>
      <c r="N1079" s="419">
        <f>IF(N303="",0,N303*'Annexe 1. Taux de référence'!$T76)</f>
        <v>0</v>
      </c>
      <c r="O1079" s="422">
        <f>IF(O303="",0,O303*'Annexe 1. Taux de référence'!$T76)</f>
        <v>0</v>
      </c>
      <c r="P1079" s="422">
        <f>IF(P303="",0,P303*'Annexe 1. Taux de référence'!$T76)</f>
        <v>0</v>
      </c>
      <c r="Q1079" s="423">
        <f>IF(Q303="",0,Q303*'Annexe 1. Taux de référence'!$T76)</f>
        <v>0</v>
      </c>
      <c r="R1079" s="419">
        <f>(SUM($N303:$Q303)-SUM($N1079:Q1079))*'Annexe 1. Taux de référence'!$U76</f>
        <v>0</v>
      </c>
      <c r="S1079" s="422">
        <f>(SUM($N303:$Q303)-SUM($N1079:R1079))*'Annexe 1. Taux de référence'!$U76</f>
        <v>0</v>
      </c>
      <c r="T1079" s="422">
        <f>(SUM($N303:$Q303)-SUM($N1079:S1079))*'Annexe 1. Taux de référence'!$U76</f>
        <v>0</v>
      </c>
      <c r="U1079" s="422">
        <f>(SUM($N303:$Q303)-SUM($N1079:T1079))*'Annexe 1. Taux de référence'!$U76</f>
        <v>0</v>
      </c>
      <c r="V1079" s="422">
        <f>(SUM($N303:$Q303)-SUM($N1079:U1079))*'Annexe 1. Taux de référence'!$U76</f>
        <v>0</v>
      </c>
      <c r="W1079" s="422">
        <f>(SUM($N303:$Q303)-SUM($N1079:V1079))*'Annexe 1. Taux de référence'!$U76</f>
        <v>0</v>
      </c>
      <c r="X1079" s="422">
        <f>(SUM($N303:$Q303)-SUM($N1079:W1079))*'Annexe 1. Taux de référence'!$U76</f>
        <v>0</v>
      </c>
      <c r="Y1079" s="422">
        <f>(SUM($N303:$Q303)-SUM($N1079:X1079))*'Annexe 1. Taux de référence'!$U76</f>
        <v>0</v>
      </c>
      <c r="Z1079" s="422">
        <f>(SUM($N303:$Q303)-SUM($N1079:Y1079))*'Annexe 1. Taux de référence'!$U76</f>
        <v>0</v>
      </c>
      <c r="AA1079" s="422">
        <f>(SUM($N303:$Q303)-SUM($N1079:Z1079))*'Annexe 1. Taux de référence'!$U76</f>
        <v>0</v>
      </c>
      <c r="AB1079" s="422">
        <f>(SUM($N303:$Q303)-SUM($N1079:AA1079))*'Annexe 1. Taux de référence'!$U76</f>
        <v>0</v>
      </c>
      <c r="AC1079" s="408">
        <f t="shared" si="569"/>
        <v>0</v>
      </c>
      <c r="AD1079" s="1181"/>
      <c r="AE1079" s="1182"/>
      <c r="AF1079" s="1183"/>
    </row>
    <row r="1080" spans="1:32" ht="15" customHeight="1" outlineLevel="1" x14ac:dyDescent="0.2">
      <c r="A1080" s="381">
        <v>397</v>
      </c>
      <c r="B1080" s="666"/>
      <c r="C1080" s="658"/>
      <c r="D1080" s="658"/>
      <c r="E1080" s="388"/>
      <c r="F1080" s="1209" t="s">
        <v>198</v>
      </c>
      <c r="G1080" s="1210"/>
      <c r="H1080" s="1210"/>
      <c r="I1080" s="1210"/>
      <c r="J1080" s="1210"/>
      <c r="K1080" s="1210"/>
      <c r="L1080" s="1210"/>
      <c r="M1080" s="408">
        <f t="shared" si="568"/>
        <v>0</v>
      </c>
      <c r="N1080" s="419">
        <f>IF(N304="",0,N304*'Annexe 1. Taux de référence'!$T77)</f>
        <v>0</v>
      </c>
      <c r="O1080" s="422">
        <f>IF(O304="",0,O304*'Annexe 1. Taux de référence'!$T77)</f>
        <v>0</v>
      </c>
      <c r="P1080" s="422">
        <f>IF(P304="",0,P304*'Annexe 1. Taux de référence'!$T77)</f>
        <v>0</v>
      </c>
      <c r="Q1080" s="423">
        <f>IF(Q304="",0,Q304*'Annexe 1. Taux de référence'!$T77)</f>
        <v>0</v>
      </c>
      <c r="R1080" s="419">
        <f>(SUM($N304:$Q304)-SUM($N1080:Q1080))*'Annexe 1. Taux de référence'!$U77</f>
        <v>0</v>
      </c>
      <c r="S1080" s="422">
        <f>(SUM($N304:$Q304)-SUM($N1080:R1080))*'Annexe 1. Taux de référence'!$U77</f>
        <v>0</v>
      </c>
      <c r="T1080" s="422">
        <f>(SUM($N304:$Q304)-SUM($N1080:S1080))*'Annexe 1. Taux de référence'!$U77</f>
        <v>0</v>
      </c>
      <c r="U1080" s="422">
        <f>(SUM($N304:$Q304)-SUM($N1080:T1080))*'Annexe 1. Taux de référence'!$U77</f>
        <v>0</v>
      </c>
      <c r="V1080" s="422">
        <f>(SUM($N304:$Q304)-SUM($N1080:U1080))*'Annexe 1. Taux de référence'!$U77</f>
        <v>0</v>
      </c>
      <c r="W1080" s="422">
        <f>(SUM($N304:$Q304)-SUM($N1080:V1080))*'Annexe 1. Taux de référence'!$U77</f>
        <v>0</v>
      </c>
      <c r="X1080" s="422">
        <f>(SUM($N304:$Q304)-SUM($N1080:W1080))*'Annexe 1. Taux de référence'!$U77</f>
        <v>0</v>
      </c>
      <c r="Y1080" s="422">
        <f>(SUM($N304:$Q304)-SUM($N1080:X1080))*'Annexe 1. Taux de référence'!$U77</f>
        <v>0</v>
      </c>
      <c r="Z1080" s="422">
        <f>(SUM($N304:$Q304)-SUM($N1080:Y1080))*'Annexe 1. Taux de référence'!$U77</f>
        <v>0</v>
      </c>
      <c r="AA1080" s="422">
        <f>(SUM($N304:$Q304)-SUM($N1080:Z1080))*'Annexe 1. Taux de référence'!$U77</f>
        <v>0</v>
      </c>
      <c r="AB1080" s="422">
        <f>(SUM($N304:$Q304)-SUM($N1080:AA1080))*'Annexe 1. Taux de référence'!$U77</f>
        <v>0</v>
      </c>
      <c r="AC1080" s="408">
        <f t="shared" si="569"/>
        <v>0</v>
      </c>
      <c r="AD1080" s="1181"/>
      <c r="AE1080" s="1182"/>
      <c r="AF1080" s="1183"/>
    </row>
    <row r="1081" spans="1:32" ht="15" customHeight="1" outlineLevel="1" x14ac:dyDescent="0.2">
      <c r="A1081" s="381">
        <v>397</v>
      </c>
      <c r="B1081" s="666"/>
      <c r="C1081" s="658"/>
      <c r="D1081" s="658"/>
      <c r="E1081" s="388"/>
      <c r="F1081" s="1209" t="s">
        <v>199</v>
      </c>
      <c r="G1081" s="1210"/>
      <c r="H1081" s="1210"/>
      <c r="I1081" s="1210"/>
      <c r="J1081" s="1210"/>
      <c r="K1081" s="1210"/>
      <c r="L1081" s="1210"/>
      <c r="M1081" s="408">
        <f t="shared" si="568"/>
        <v>0</v>
      </c>
      <c r="N1081" s="419">
        <f t="shared" si="568"/>
        <v>0</v>
      </c>
      <c r="O1081" s="422">
        <f t="shared" si="568"/>
        <v>0</v>
      </c>
      <c r="P1081" s="422">
        <f t="shared" si="568"/>
        <v>0</v>
      </c>
      <c r="Q1081" s="423">
        <f t="shared" si="568"/>
        <v>0</v>
      </c>
      <c r="R1081" s="419">
        <f t="shared" si="568"/>
        <v>0</v>
      </c>
      <c r="S1081" s="422">
        <f t="shared" si="568"/>
        <v>0</v>
      </c>
      <c r="T1081" s="422">
        <f t="shared" si="568"/>
        <v>0</v>
      </c>
      <c r="U1081" s="422">
        <f t="shared" si="568"/>
        <v>0</v>
      </c>
      <c r="V1081" s="422">
        <f t="shared" si="568"/>
        <v>0</v>
      </c>
      <c r="W1081" s="422">
        <f t="shared" si="568"/>
        <v>0</v>
      </c>
      <c r="X1081" s="422">
        <f t="shared" si="568"/>
        <v>0</v>
      </c>
      <c r="Y1081" s="422">
        <f t="shared" si="568"/>
        <v>0</v>
      </c>
      <c r="Z1081" s="422">
        <f t="shared" si="568"/>
        <v>0</v>
      </c>
      <c r="AA1081" s="422">
        <f t="shared" si="568"/>
        <v>0</v>
      </c>
      <c r="AB1081" s="422">
        <f t="shared" si="568"/>
        <v>0</v>
      </c>
      <c r="AC1081" s="408">
        <f t="shared" si="569"/>
        <v>0</v>
      </c>
      <c r="AD1081" s="1181"/>
      <c r="AE1081" s="1182"/>
      <c r="AF1081" s="1183"/>
    </row>
    <row r="1082" spans="1:32" ht="15" customHeight="1" outlineLevel="1" x14ac:dyDescent="0.2">
      <c r="A1082" s="381">
        <v>397</v>
      </c>
      <c r="B1082" s="666"/>
      <c r="C1082" s="658"/>
      <c r="D1082" s="658"/>
      <c r="E1082" s="388"/>
      <c r="F1082" s="1227" t="s">
        <v>90</v>
      </c>
      <c r="G1082" s="1228"/>
      <c r="H1082" s="1228"/>
      <c r="I1082" s="1228"/>
      <c r="J1082" s="1228"/>
      <c r="K1082" s="1228"/>
      <c r="L1082" s="1228"/>
      <c r="M1082" s="408">
        <f t="shared" si="568"/>
        <v>0</v>
      </c>
      <c r="N1082" s="419">
        <f t="shared" ref="N1082:AB1082" si="572">N306</f>
        <v>0</v>
      </c>
      <c r="O1082" s="422">
        <f t="shared" si="572"/>
        <v>0</v>
      </c>
      <c r="P1082" s="422">
        <f t="shared" si="572"/>
        <v>0</v>
      </c>
      <c r="Q1082" s="423">
        <f t="shared" si="572"/>
        <v>0</v>
      </c>
      <c r="R1082" s="419">
        <f t="shared" si="572"/>
        <v>0</v>
      </c>
      <c r="S1082" s="422">
        <f t="shared" si="572"/>
        <v>0</v>
      </c>
      <c r="T1082" s="422">
        <f t="shared" si="572"/>
        <v>0</v>
      </c>
      <c r="U1082" s="422">
        <f t="shared" si="572"/>
        <v>0</v>
      </c>
      <c r="V1082" s="422">
        <f t="shared" si="572"/>
        <v>0</v>
      </c>
      <c r="W1082" s="422">
        <f t="shared" si="572"/>
        <v>0</v>
      </c>
      <c r="X1082" s="422">
        <f t="shared" si="572"/>
        <v>0</v>
      </c>
      <c r="Y1082" s="422">
        <f t="shared" si="572"/>
        <v>0</v>
      </c>
      <c r="Z1082" s="422">
        <f t="shared" si="572"/>
        <v>0</v>
      </c>
      <c r="AA1082" s="422">
        <f t="shared" si="572"/>
        <v>0</v>
      </c>
      <c r="AB1082" s="422">
        <f t="shared" si="572"/>
        <v>0</v>
      </c>
      <c r="AC1082" s="408">
        <f t="shared" si="569"/>
        <v>0</v>
      </c>
      <c r="AD1082" s="1184"/>
      <c r="AE1082" s="1185"/>
      <c r="AF1082" s="1186"/>
    </row>
    <row r="1083" spans="1:32" ht="15" customHeight="1" outlineLevel="1" x14ac:dyDescent="0.2">
      <c r="A1083" s="381">
        <v>385</v>
      </c>
      <c r="B1083" s="666"/>
      <c r="C1083" s="385"/>
      <c r="D1083" s="1222" t="s">
        <v>91</v>
      </c>
      <c r="E1083" s="1100"/>
      <c r="F1083" s="1100"/>
      <c r="G1083" s="1100"/>
      <c r="H1083" s="1100"/>
      <c r="I1083" s="1100"/>
      <c r="J1083" s="1100"/>
      <c r="K1083" s="1100"/>
      <c r="L1083" s="1100"/>
      <c r="M1083" s="1100"/>
      <c r="N1083" s="1100"/>
      <c r="O1083" s="1100"/>
      <c r="P1083" s="1100"/>
      <c r="Q1083" s="1100"/>
      <c r="R1083" s="1100"/>
      <c r="S1083" s="1100"/>
      <c r="T1083" s="1100"/>
      <c r="U1083" s="1100"/>
      <c r="V1083" s="1100"/>
      <c r="W1083" s="1100"/>
      <c r="X1083" s="1100"/>
      <c r="Y1083" s="1100"/>
      <c r="Z1083" s="1100"/>
      <c r="AA1083" s="1100"/>
      <c r="AB1083" s="1100"/>
      <c r="AC1083" s="1100"/>
      <c r="AD1083" s="1100"/>
      <c r="AE1083" s="1100"/>
      <c r="AF1083" s="1361"/>
    </row>
    <row r="1084" spans="1:32" ht="15" customHeight="1" outlineLevel="1" x14ac:dyDescent="0.2">
      <c r="A1084" s="381">
        <v>386</v>
      </c>
      <c r="B1084" s="666"/>
      <c r="C1084" s="385"/>
      <c r="D1084" s="398"/>
      <c r="E1084" s="1229" t="s">
        <v>200</v>
      </c>
      <c r="F1084" s="1230"/>
      <c r="G1084" s="1230"/>
      <c r="H1084" s="1230"/>
      <c r="I1084" s="1230"/>
      <c r="J1084" s="1230"/>
      <c r="K1084" s="1230"/>
      <c r="L1084" s="1230"/>
      <c r="M1084" s="407">
        <f>SUBTOTAL(9,M1085:M1087)</f>
        <v>0</v>
      </c>
      <c r="N1084" s="410">
        <f t="shared" ref="N1084:AC1084" si="573">SUBTOTAL(9,N1085:N1087)</f>
        <v>0</v>
      </c>
      <c r="O1084" s="414">
        <f t="shared" si="573"/>
        <v>0</v>
      </c>
      <c r="P1084" s="413">
        <f t="shared" si="573"/>
        <v>0</v>
      </c>
      <c r="Q1084" s="415">
        <f t="shared" si="573"/>
        <v>0</v>
      </c>
      <c r="R1084" s="410">
        <f t="shared" si="573"/>
        <v>0</v>
      </c>
      <c r="S1084" s="414">
        <f t="shared" si="573"/>
        <v>0</v>
      </c>
      <c r="T1084" s="413">
        <f t="shared" si="573"/>
        <v>0</v>
      </c>
      <c r="U1084" s="413">
        <f t="shared" si="573"/>
        <v>0</v>
      </c>
      <c r="V1084" s="413">
        <f t="shared" si="573"/>
        <v>0</v>
      </c>
      <c r="W1084" s="413">
        <f t="shared" si="573"/>
        <v>0</v>
      </c>
      <c r="X1084" s="413">
        <f t="shared" si="573"/>
        <v>0</v>
      </c>
      <c r="Y1084" s="413">
        <f t="shared" si="573"/>
        <v>0</v>
      </c>
      <c r="Z1084" s="413">
        <f t="shared" si="573"/>
        <v>0</v>
      </c>
      <c r="AA1084" s="413">
        <f t="shared" si="573"/>
        <v>0</v>
      </c>
      <c r="AB1084" s="411">
        <f t="shared" si="573"/>
        <v>0</v>
      </c>
      <c r="AC1084" s="415">
        <f t="shared" si="573"/>
        <v>0</v>
      </c>
      <c r="AD1084" s="942"/>
      <c r="AE1084" s="828"/>
      <c r="AF1084" s="829"/>
    </row>
    <row r="1085" spans="1:32" ht="15" customHeight="1" outlineLevel="1" x14ac:dyDescent="0.2">
      <c r="A1085" s="381">
        <v>387</v>
      </c>
      <c r="B1085" s="666"/>
      <c r="C1085" s="658"/>
      <c r="D1085" s="658"/>
      <c r="E1085" s="388"/>
      <c r="F1085" s="1225" t="s">
        <v>92</v>
      </c>
      <c r="G1085" s="1226"/>
      <c r="H1085" s="1226"/>
      <c r="I1085" s="1226"/>
      <c r="J1085" s="1226"/>
      <c r="K1085" s="1226"/>
      <c r="L1085" s="1226"/>
      <c r="M1085" s="408">
        <f t="shared" ref="M1085:M1087" si="574">M309</f>
        <v>0</v>
      </c>
      <c r="N1085" s="419">
        <f>IF(N309="",0,N309*'Annexe 1. Taux de référence'!$T81)</f>
        <v>0</v>
      </c>
      <c r="O1085" s="422">
        <f>IF(O309="",0,O309*'Annexe 1. Taux de référence'!$T81)</f>
        <v>0</v>
      </c>
      <c r="P1085" s="422">
        <f>IF(P309="",0,P309*'Annexe 1. Taux de référence'!$T81)</f>
        <v>0</v>
      </c>
      <c r="Q1085" s="423">
        <f>IF(Q309="",0,Q309*'Annexe 1. Taux de référence'!$T81)</f>
        <v>0</v>
      </c>
      <c r="R1085" s="419">
        <f>(SUM($N309:$Q309)-SUM($N1085:Q1085))*'Annexe 1. Taux de référence'!$U81</f>
        <v>0</v>
      </c>
      <c r="S1085" s="421">
        <f>(SUM($N309:$Q309)-SUM($N1085:R1085))*'Annexe 1. Taux de référence'!$U81</f>
        <v>0</v>
      </c>
      <c r="T1085" s="421">
        <f>(SUM($N309:$Q309)-SUM($N1085:S1085))*'Annexe 1. Taux de référence'!$U81</f>
        <v>0</v>
      </c>
      <c r="U1085" s="421">
        <f>(SUM($N309:$Q309)-SUM($N1085:T1085))*'Annexe 1. Taux de référence'!$U81</f>
        <v>0</v>
      </c>
      <c r="V1085" s="421">
        <f>(SUM($N309:$Q309)-SUM($N1085:U1085))*'Annexe 1. Taux de référence'!$U81</f>
        <v>0</v>
      </c>
      <c r="W1085" s="421">
        <f>(SUM($N309:$Q309)-SUM($N1085:V1085))*'Annexe 1. Taux de référence'!$U81</f>
        <v>0</v>
      </c>
      <c r="X1085" s="422">
        <f>(SUM($N309:$Q309)-SUM($N1085:W1085))*'Annexe 1. Taux de référence'!$U81</f>
        <v>0</v>
      </c>
      <c r="Y1085" s="421">
        <f>(SUM($N309:$Q309)-SUM($N1085:X1085))*'Annexe 1. Taux de référence'!$U81</f>
        <v>0</v>
      </c>
      <c r="Z1085" s="421">
        <f>(SUM($N309:$Q309)-SUM($N1085:Y1085))*'Annexe 1. Taux de référence'!$U81</f>
        <v>0</v>
      </c>
      <c r="AA1085" s="421">
        <f>(SUM($N309:$Q309)-SUM($N1085:Z1085))*'Annexe 1. Taux de référence'!$U81</f>
        <v>0</v>
      </c>
      <c r="AB1085" s="421">
        <f>(SUM($N309:$Q309)-SUM($N1085:AA1085))*'Annexe 1. Taux de référence'!$U81</f>
        <v>0</v>
      </c>
      <c r="AC1085" s="408">
        <f t="shared" ref="AC1085:AC1090" si="575">M1085-SUM(N1085:AB1085)</f>
        <v>0</v>
      </c>
      <c r="AD1085" s="830"/>
      <c r="AE1085" s="831"/>
      <c r="AF1085" s="832"/>
    </row>
    <row r="1086" spans="1:32" ht="15" customHeight="1" outlineLevel="1" x14ac:dyDescent="0.2">
      <c r="A1086" s="381">
        <v>388</v>
      </c>
      <c r="B1086" s="666"/>
      <c r="C1086" s="658"/>
      <c r="D1086" s="658"/>
      <c r="E1086" s="388"/>
      <c r="F1086" s="1209" t="s">
        <v>93</v>
      </c>
      <c r="G1086" s="1210"/>
      <c r="H1086" s="1210"/>
      <c r="I1086" s="1210"/>
      <c r="J1086" s="1210"/>
      <c r="K1086" s="1210"/>
      <c r="L1086" s="1210"/>
      <c r="M1086" s="408">
        <f t="shared" si="574"/>
        <v>0</v>
      </c>
      <c r="N1086" s="419">
        <f>IF(N310="",0,N310*'Annexe 1. Taux de référence'!$T82)</f>
        <v>0</v>
      </c>
      <c r="O1086" s="422">
        <f>IF(O310="",0,O310*'Annexe 1. Taux de référence'!$T82)</f>
        <v>0</v>
      </c>
      <c r="P1086" s="422">
        <f>IF(P310="",0,P310*'Annexe 1. Taux de référence'!$T82)</f>
        <v>0</v>
      </c>
      <c r="Q1086" s="423">
        <f>IF(Q310="",0,Q310*'Annexe 1. Taux de référence'!$T82)</f>
        <v>0</v>
      </c>
      <c r="R1086" s="419">
        <f>IF(R310="",0,R310*'Annexe 1. Taux de référence'!$U82)</f>
        <v>0</v>
      </c>
      <c r="S1086" s="422">
        <f>(SUM($N310:$Q310)-SUM($N1086:Q1086))*'Annexe 1. Taux de référence'!$U82</f>
        <v>0</v>
      </c>
      <c r="T1086" s="422">
        <f>(N($R310-$R1086*'Annexe 1. Taux de référence'!$U82))</f>
        <v>0</v>
      </c>
      <c r="U1086" s="422">
        <f>(SUM($N310:$Q310)-SUM($N1086:$Q1086)-S1086)*'Annexe 1. Taux de référence'!$U82</f>
        <v>0</v>
      </c>
      <c r="V1086" s="422">
        <f>(N($R310)-$R1086-T1086)*'Annexe 1. Taux de référence'!$U82</f>
        <v>0</v>
      </c>
      <c r="W1086" s="422">
        <f>(SUM($N310:$Q310)-SUM($N1086:$Q1086)-S1086-U1086)*'Annexe 1. Taux de référence'!$U82</f>
        <v>0</v>
      </c>
      <c r="X1086" s="422">
        <f>(N($R310)-$R1086-T1086-V1086)*'Annexe 1. Taux de référence'!$U82</f>
        <v>0</v>
      </c>
      <c r="Y1086" s="422">
        <f>(SUM($N310:$Q310)-SUM($N1086:$Q1086)-S1086-U1086-W1086)*'Annexe 1. Taux de référence'!$U82</f>
        <v>0</v>
      </c>
      <c r="Z1086" s="422">
        <f>(N($R310)-$R1086-T1086-V1086-X1086)*'Annexe 1. Taux de référence'!$U82</f>
        <v>0</v>
      </c>
      <c r="AA1086" s="422">
        <f>(SUM($N310:$Q310)-SUM($N1086:$Q1086)-S1086-U1086-W1086-Y1086)*'Annexe 1. Taux de référence'!$U82</f>
        <v>0</v>
      </c>
      <c r="AB1086" s="422">
        <f>(N($R310)-$R1086-T1086-V1086-X1086-Z1086)*'Annexe 1. Taux de référence'!$U82</f>
        <v>0</v>
      </c>
      <c r="AC1086" s="408">
        <f t="shared" si="575"/>
        <v>0</v>
      </c>
      <c r="AD1086" s="830"/>
      <c r="AE1086" s="831"/>
      <c r="AF1086" s="832"/>
    </row>
    <row r="1087" spans="1:32" ht="15" customHeight="1" outlineLevel="1" x14ac:dyDescent="0.2">
      <c r="A1087" s="381">
        <v>389</v>
      </c>
      <c r="B1087" s="666"/>
      <c r="C1087" s="658"/>
      <c r="D1087" s="658"/>
      <c r="E1087" s="388"/>
      <c r="F1087" s="1227" t="s">
        <v>94</v>
      </c>
      <c r="G1087" s="1228"/>
      <c r="H1087" s="1228"/>
      <c r="I1087" s="1228"/>
      <c r="J1087" s="1228"/>
      <c r="K1087" s="1228"/>
      <c r="L1087" s="1228"/>
      <c r="M1087" s="408">
        <f t="shared" si="574"/>
        <v>0</v>
      </c>
      <c r="N1087" s="419">
        <f>IF(N311="",0,N311*'Annexe 1. Taux de référence'!$T83)</f>
        <v>0</v>
      </c>
      <c r="O1087" s="422">
        <f>IF(O311="",0,O311*'Annexe 1. Taux de référence'!$T83)</f>
        <v>0</v>
      </c>
      <c r="P1087" s="422">
        <f>IF(P311="",0,P311*'Annexe 1. Taux de référence'!$T83)</f>
        <v>0</v>
      </c>
      <c r="Q1087" s="423">
        <f>IF(Q311="",0,Q311*'Annexe 1. Taux de référence'!$T83)</f>
        <v>0</v>
      </c>
      <c r="R1087" s="419">
        <f>IF(R311="",0,R311*'Annexe 1. Taux de référence'!$U83)</f>
        <v>0</v>
      </c>
      <c r="S1087" s="422">
        <f>(SUM($N311:$Q311)-SUM($N1087:Q1087))*'Annexe 1. Taux de référence'!$U83</f>
        <v>0</v>
      </c>
      <c r="T1087" s="422">
        <f>(N($R311-$R1087*'Annexe 1. Taux de référence'!$U83))</f>
        <v>0</v>
      </c>
      <c r="U1087" s="422">
        <f>(SUM($N311:$Q311)-SUM($N1087:$Q1087)-S1087)*'Annexe 1. Taux de référence'!$U83</f>
        <v>0</v>
      </c>
      <c r="V1087" s="422">
        <f>(N($R311)-$R1087-T1087)*'Annexe 1. Taux de référence'!$U83</f>
        <v>0</v>
      </c>
      <c r="W1087" s="422">
        <f>(SUM($N311:$Q311)-SUM($N1087:$Q1087)-S1087-U1087)*'Annexe 1. Taux de référence'!$U83</f>
        <v>0</v>
      </c>
      <c r="X1087" s="422">
        <f>(N($R311)-$R1087-T1087-V1087)*'Annexe 1. Taux de référence'!$U83</f>
        <v>0</v>
      </c>
      <c r="Y1087" s="422">
        <f>(SUM($N311:$Q311)-SUM($N1087:$Q1087)-S1087-U1087-W1087)*'Annexe 1. Taux de référence'!$U83</f>
        <v>0</v>
      </c>
      <c r="Z1087" s="422">
        <f>(N($R311)-$R1087-T1087-V1087-X1087)*'Annexe 1. Taux de référence'!$U83</f>
        <v>0</v>
      </c>
      <c r="AA1087" s="422">
        <f>(SUM($N311:$Q311)-SUM($N1087:$Q1087)-S1087-U1087-W1087-Y1087)*'Annexe 1. Taux de référence'!$U83</f>
        <v>0</v>
      </c>
      <c r="AB1087" s="422">
        <f>(N($R311)-$R1087-T1087-V1087-X1087-Z1087)*'Annexe 1. Taux de référence'!$U83</f>
        <v>0</v>
      </c>
      <c r="AC1087" s="408">
        <f t="shared" ref="AC1087" si="576">M1087-SUM(N1087:AB1087)</f>
        <v>0</v>
      </c>
      <c r="AD1087" s="830"/>
      <c r="AE1087" s="831"/>
      <c r="AF1087" s="832"/>
    </row>
    <row r="1088" spans="1:32" ht="15" customHeight="1" outlineLevel="1" x14ac:dyDescent="0.2">
      <c r="A1088" s="381">
        <v>390</v>
      </c>
      <c r="B1088" s="666"/>
      <c r="C1088" s="385"/>
      <c r="D1088" s="398"/>
      <c r="E1088" s="1223" t="s">
        <v>95</v>
      </c>
      <c r="F1088" s="1224"/>
      <c r="G1088" s="1224"/>
      <c r="H1088" s="1224"/>
      <c r="I1088" s="1224"/>
      <c r="J1088" s="1224"/>
      <c r="K1088" s="1224"/>
      <c r="L1088" s="1224"/>
      <c r="M1088" s="407">
        <f>SUBTOTAL(9,M1089:M1090)</f>
        <v>0</v>
      </c>
      <c r="N1088" s="410">
        <f t="shared" ref="N1088:AC1088" si="577">SUBTOTAL(9,N1089:N1090)</f>
        <v>0</v>
      </c>
      <c r="O1088" s="414">
        <f t="shared" si="577"/>
        <v>0</v>
      </c>
      <c r="P1088" s="413">
        <f t="shared" si="577"/>
        <v>0</v>
      </c>
      <c r="Q1088" s="415">
        <f t="shared" si="577"/>
        <v>0</v>
      </c>
      <c r="R1088" s="410">
        <f t="shared" si="577"/>
        <v>0</v>
      </c>
      <c r="S1088" s="414">
        <f t="shared" si="577"/>
        <v>0</v>
      </c>
      <c r="T1088" s="413">
        <f t="shared" si="577"/>
        <v>0</v>
      </c>
      <c r="U1088" s="413">
        <f t="shared" si="577"/>
        <v>0</v>
      </c>
      <c r="V1088" s="413">
        <f t="shared" si="577"/>
        <v>0</v>
      </c>
      <c r="W1088" s="413">
        <f t="shared" si="577"/>
        <v>0</v>
      </c>
      <c r="X1088" s="413">
        <f t="shared" si="577"/>
        <v>0</v>
      </c>
      <c r="Y1088" s="413">
        <f t="shared" si="577"/>
        <v>0</v>
      </c>
      <c r="Z1088" s="413">
        <f t="shared" si="577"/>
        <v>0</v>
      </c>
      <c r="AA1088" s="413">
        <f t="shared" si="577"/>
        <v>0</v>
      </c>
      <c r="AB1088" s="411">
        <f t="shared" si="577"/>
        <v>0</v>
      </c>
      <c r="AC1088" s="415">
        <f t="shared" si="577"/>
        <v>0</v>
      </c>
      <c r="AD1088" s="830"/>
      <c r="AE1088" s="831"/>
      <c r="AF1088" s="832"/>
    </row>
    <row r="1089" spans="1:32" ht="15" customHeight="1" outlineLevel="1" x14ac:dyDescent="0.2">
      <c r="A1089" s="381">
        <v>391</v>
      </c>
      <c r="B1089" s="666"/>
      <c r="C1089" s="658"/>
      <c r="D1089" s="658"/>
      <c r="E1089" s="388"/>
      <c r="F1089" s="1225" t="s">
        <v>96</v>
      </c>
      <c r="G1089" s="1226"/>
      <c r="H1089" s="1226"/>
      <c r="I1089" s="1226"/>
      <c r="J1089" s="1226"/>
      <c r="K1089" s="1226"/>
      <c r="L1089" s="1226"/>
      <c r="M1089" s="408">
        <f t="shared" ref="M1089:AB1090" si="578">M313</f>
        <v>0</v>
      </c>
      <c r="N1089" s="419">
        <f t="shared" si="578"/>
        <v>0</v>
      </c>
      <c r="O1089" s="422">
        <f t="shared" si="578"/>
        <v>0</v>
      </c>
      <c r="P1089" s="422">
        <f t="shared" si="578"/>
        <v>0</v>
      </c>
      <c r="Q1089" s="423">
        <f t="shared" si="578"/>
        <v>0</v>
      </c>
      <c r="R1089" s="419">
        <f t="shared" si="578"/>
        <v>0</v>
      </c>
      <c r="S1089" s="421">
        <f t="shared" si="578"/>
        <v>0</v>
      </c>
      <c r="T1089" s="421">
        <f t="shared" si="578"/>
        <v>0</v>
      </c>
      <c r="U1089" s="421">
        <f t="shared" si="578"/>
        <v>0</v>
      </c>
      <c r="V1089" s="421">
        <f t="shared" si="578"/>
        <v>0</v>
      </c>
      <c r="W1089" s="421">
        <f t="shared" si="578"/>
        <v>0</v>
      </c>
      <c r="X1089" s="422">
        <f t="shared" si="578"/>
        <v>0</v>
      </c>
      <c r="Y1089" s="421">
        <f t="shared" si="578"/>
        <v>0</v>
      </c>
      <c r="Z1089" s="421">
        <f t="shared" si="578"/>
        <v>0</v>
      </c>
      <c r="AA1089" s="421">
        <f t="shared" si="578"/>
        <v>0</v>
      </c>
      <c r="AB1089" s="421">
        <f t="shared" si="578"/>
        <v>0</v>
      </c>
      <c r="AC1089" s="408">
        <f t="shared" si="575"/>
        <v>0</v>
      </c>
      <c r="AD1089" s="830"/>
      <c r="AE1089" s="831"/>
      <c r="AF1089" s="832"/>
    </row>
    <row r="1090" spans="1:32" ht="15" customHeight="1" outlineLevel="1" x14ac:dyDescent="0.2">
      <c r="A1090" s="381">
        <v>392</v>
      </c>
      <c r="B1090" s="666"/>
      <c r="C1090" s="658"/>
      <c r="D1090" s="658"/>
      <c r="E1090" s="388"/>
      <c r="F1090" s="1227" t="s">
        <v>97</v>
      </c>
      <c r="G1090" s="1228"/>
      <c r="H1090" s="1228"/>
      <c r="I1090" s="1228"/>
      <c r="J1090" s="1228"/>
      <c r="K1090" s="1228"/>
      <c r="L1090" s="1228"/>
      <c r="M1090" s="408">
        <f t="shared" si="578"/>
        <v>0</v>
      </c>
      <c r="N1090" s="419">
        <f t="shared" si="578"/>
        <v>0</v>
      </c>
      <c r="O1090" s="422">
        <f t="shared" si="578"/>
        <v>0</v>
      </c>
      <c r="P1090" s="422">
        <f t="shared" si="578"/>
        <v>0</v>
      </c>
      <c r="Q1090" s="423">
        <f t="shared" si="578"/>
        <v>0</v>
      </c>
      <c r="R1090" s="419">
        <f t="shared" si="578"/>
        <v>0</v>
      </c>
      <c r="S1090" s="421">
        <f t="shared" si="578"/>
        <v>0</v>
      </c>
      <c r="T1090" s="421">
        <f t="shared" si="578"/>
        <v>0</v>
      </c>
      <c r="U1090" s="421">
        <f t="shared" si="578"/>
        <v>0</v>
      </c>
      <c r="V1090" s="421">
        <f t="shared" si="578"/>
        <v>0</v>
      </c>
      <c r="W1090" s="421">
        <f t="shared" si="578"/>
        <v>0</v>
      </c>
      <c r="X1090" s="422">
        <f t="shared" si="578"/>
        <v>0</v>
      </c>
      <c r="Y1090" s="421">
        <f t="shared" si="578"/>
        <v>0</v>
      </c>
      <c r="Z1090" s="421">
        <f t="shared" si="578"/>
        <v>0</v>
      </c>
      <c r="AA1090" s="421">
        <f t="shared" si="578"/>
        <v>0</v>
      </c>
      <c r="AB1090" s="421">
        <f t="shared" si="578"/>
        <v>0</v>
      </c>
      <c r="AC1090" s="408">
        <f t="shared" si="575"/>
        <v>0</v>
      </c>
      <c r="AD1090" s="833"/>
      <c r="AE1090" s="834"/>
      <c r="AF1090" s="835"/>
    </row>
    <row r="1091" spans="1:32" ht="15" customHeight="1" outlineLevel="1" x14ac:dyDescent="0.2">
      <c r="A1091" s="381">
        <v>326</v>
      </c>
      <c r="B1091" s="666"/>
      <c r="C1091" s="1365" t="s">
        <v>98</v>
      </c>
      <c r="D1091" s="1366"/>
      <c r="E1091" s="1366"/>
      <c r="F1091" s="1366"/>
      <c r="G1091" s="1366"/>
      <c r="H1091" s="1366"/>
      <c r="I1091" s="1366"/>
      <c r="J1091" s="1366"/>
      <c r="K1091" s="1366"/>
      <c r="L1091" s="1366"/>
      <c r="M1091" s="1366"/>
      <c r="N1091" s="1366"/>
      <c r="O1091" s="1366"/>
      <c r="P1091" s="1366"/>
      <c r="Q1091" s="1366"/>
      <c r="R1091" s="1366"/>
      <c r="S1091" s="1366"/>
      <c r="T1091" s="1366"/>
      <c r="U1091" s="1366"/>
      <c r="V1091" s="1366"/>
      <c r="W1091" s="1366"/>
      <c r="X1091" s="1366"/>
      <c r="Y1091" s="1366"/>
      <c r="Z1091" s="1366"/>
      <c r="AA1091" s="1366"/>
      <c r="AB1091" s="1366"/>
      <c r="AC1091" s="1366"/>
      <c r="AD1091" s="1366"/>
      <c r="AE1091" s="1366"/>
      <c r="AF1091" s="1367"/>
    </row>
    <row r="1092" spans="1:32" ht="15" customHeight="1" outlineLevel="1" x14ac:dyDescent="0.2">
      <c r="A1092" s="381">
        <v>327</v>
      </c>
      <c r="B1092" s="666"/>
      <c r="C1092" s="385"/>
      <c r="D1092" s="1368" t="s">
        <v>105</v>
      </c>
      <c r="E1092" s="1369"/>
      <c r="F1092" s="1369"/>
      <c r="G1092" s="1369"/>
      <c r="H1092" s="1369"/>
      <c r="I1092" s="1369"/>
      <c r="J1092" s="1369"/>
      <c r="K1092" s="1369"/>
      <c r="L1092" s="1369"/>
      <c r="M1092" s="407">
        <f>SUBTOTAL(9,M1093:M1098)</f>
        <v>0</v>
      </c>
      <c r="N1092" s="410">
        <f t="shared" ref="N1092:AC1092" si="579">SUBTOTAL(9,N1093:N1098)</f>
        <v>0</v>
      </c>
      <c r="O1092" s="414">
        <f t="shared" si="579"/>
        <v>0</v>
      </c>
      <c r="P1092" s="413">
        <f t="shared" si="579"/>
        <v>0</v>
      </c>
      <c r="Q1092" s="415">
        <f t="shared" si="579"/>
        <v>0</v>
      </c>
      <c r="R1092" s="410">
        <f t="shared" si="579"/>
        <v>0</v>
      </c>
      <c r="S1092" s="414">
        <f t="shared" si="579"/>
        <v>0</v>
      </c>
      <c r="T1092" s="413">
        <f t="shared" si="579"/>
        <v>0</v>
      </c>
      <c r="U1092" s="413">
        <f t="shared" si="579"/>
        <v>0</v>
      </c>
      <c r="V1092" s="413">
        <f t="shared" si="579"/>
        <v>0</v>
      </c>
      <c r="W1092" s="413">
        <f t="shared" si="579"/>
        <v>0</v>
      </c>
      <c r="X1092" s="413">
        <f t="shared" si="579"/>
        <v>0</v>
      </c>
      <c r="Y1092" s="413">
        <f t="shared" si="579"/>
        <v>0</v>
      </c>
      <c r="Z1092" s="413">
        <f t="shared" si="579"/>
        <v>0</v>
      </c>
      <c r="AA1092" s="413">
        <f t="shared" si="579"/>
        <v>0</v>
      </c>
      <c r="AB1092" s="411">
        <f t="shared" si="579"/>
        <v>0</v>
      </c>
      <c r="AC1092" s="415">
        <f t="shared" si="579"/>
        <v>0</v>
      </c>
      <c r="AD1092" s="921"/>
      <c r="AE1092" s="921"/>
      <c r="AF1092" s="922"/>
    </row>
    <row r="1093" spans="1:32" ht="15" customHeight="1" outlineLevel="1" x14ac:dyDescent="0.2">
      <c r="A1093" s="381">
        <v>328</v>
      </c>
      <c r="B1093" s="666"/>
      <c r="C1093" s="386"/>
      <c r="D1093" s="386"/>
      <c r="E1093" s="387"/>
      <c r="F1093" s="1225" t="s">
        <v>99</v>
      </c>
      <c r="G1093" s="1226"/>
      <c r="H1093" s="1226"/>
      <c r="I1093" s="1226"/>
      <c r="J1093" s="1226"/>
      <c r="K1093" s="1226"/>
      <c r="L1093" s="1226"/>
      <c r="M1093" s="408">
        <f t="shared" ref="M1093:AB1098" si="580">M317</f>
        <v>0</v>
      </c>
      <c r="N1093" s="419">
        <f t="shared" si="580"/>
        <v>0</v>
      </c>
      <c r="O1093" s="422">
        <f t="shared" si="580"/>
        <v>0</v>
      </c>
      <c r="P1093" s="422">
        <f t="shared" si="580"/>
        <v>0</v>
      </c>
      <c r="Q1093" s="423">
        <f t="shared" si="580"/>
        <v>0</v>
      </c>
      <c r="R1093" s="419">
        <f t="shared" si="580"/>
        <v>0</v>
      </c>
      <c r="S1093" s="421">
        <f t="shared" si="580"/>
        <v>0</v>
      </c>
      <c r="T1093" s="421">
        <f t="shared" si="580"/>
        <v>0</v>
      </c>
      <c r="U1093" s="421">
        <f t="shared" si="580"/>
        <v>0</v>
      </c>
      <c r="V1093" s="421">
        <f t="shared" si="580"/>
        <v>0</v>
      </c>
      <c r="W1093" s="421">
        <f t="shared" si="580"/>
        <v>0</v>
      </c>
      <c r="X1093" s="422">
        <f t="shared" si="580"/>
        <v>0</v>
      </c>
      <c r="Y1093" s="421">
        <f t="shared" si="580"/>
        <v>0</v>
      </c>
      <c r="Z1093" s="421">
        <f t="shared" si="580"/>
        <v>0</v>
      </c>
      <c r="AA1093" s="421">
        <f t="shared" si="580"/>
        <v>0</v>
      </c>
      <c r="AB1093" s="421">
        <f t="shared" si="580"/>
        <v>0</v>
      </c>
      <c r="AC1093" s="408">
        <f t="shared" ref="AC1093:AC1104" si="581">M1093-SUM(N1093:AB1093)</f>
        <v>0</v>
      </c>
      <c r="AD1093" s="942"/>
      <c r="AE1093" s="828"/>
      <c r="AF1093" s="829"/>
    </row>
    <row r="1094" spans="1:32" ht="15" customHeight="1" outlineLevel="1" x14ac:dyDescent="0.2">
      <c r="A1094" s="381">
        <v>329</v>
      </c>
      <c r="B1094" s="666"/>
      <c r="C1094" s="386"/>
      <c r="D1094" s="386"/>
      <c r="E1094" s="387"/>
      <c r="F1094" s="1209" t="s">
        <v>100</v>
      </c>
      <c r="G1094" s="1210"/>
      <c r="H1094" s="1210"/>
      <c r="I1094" s="1210"/>
      <c r="J1094" s="1210"/>
      <c r="K1094" s="1210"/>
      <c r="L1094" s="1210"/>
      <c r="M1094" s="408">
        <f t="shared" si="580"/>
        <v>0</v>
      </c>
      <c r="N1094" s="419">
        <f t="shared" si="580"/>
        <v>0</v>
      </c>
      <c r="O1094" s="422">
        <f t="shared" si="580"/>
        <v>0</v>
      </c>
      <c r="P1094" s="422">
        <f t="shared" si="580"/>
        <v>0</v>
      </c>
      <c r="Q1094" s="423">
        <f t="shared" si="580"/>
        <v>0</v>
      </c>
      <c r="R1094" s="419">
        <f t="shared" si="580"/>
        <v>0</v>
      </c>
      <c r="S1094" s="421">
        <f t="shared" si="580"/>
        <v>0</v>
      </c>
      <c r="T1094" s="421">
        <f t="shared" si="580"/>
        <v>0</v>
      </c>
      <c r="U1094" s="421">
        <f t="shared" si="580"/>
        <v>0</v>
      </c>
      <c r="V1094" s="421">
        <f t="shared" si="580"/>
        <v>0</v>
      </c>
      <c r="W1094" s="421">
        <f t="shared" si="580"/>
        <v>0</v>
      </c>
      <c r="X1094" s="422">
        <f t="shared" si="580"/>
        <v>0</v>
      </c>
      <c r="Y1094" s="421">
        <f t="shared" si="580"/>
        <v>0</v>
      </c>
      <c r="Z1094" s="421">
        <f t="shared" si="580"/>
        <v>0</v>
      </c>
      <c r="AA1094" s="421">
        <f t="shared" si="580"/>
        <v>0</v>
      </c>
      <c r="AB1094" s="421">
        <f t="shared" si="580"/>
        <v>0</v>
      </c>
      <c r="AC1094" s="408">
        <f t="shared" si="581"/>
        <v>0</v>
      </c>
      <c r="AD1094" s="830"/>
      <c r="AE1094" s="831"/>
      <c r="AF1094" s="832"/>
    </row>
    <row r="1095" spans="1:32" ht="15" customHeight="1" outlineLevel="1" x14ac:dyDescent="0.2">
      <c r="A1095" s="381">
        <v>330</v>
      </c>
      <c r="B1095" s="666"/>
      <c r="C1095" s="386"/>
      <c r="D1095" s="386"/>
      <c r="E1095" s="387"/>
      <c r="F1095" s="1209" t="s">
        <v>101</v>
      </c>
      <c r="G1095" s="1210"/>
      <c r="H1095" s="1210"/>
      <c r="I1095" s="1210"/>
      <c r="J1095" s="1210"/>
      <c r="K1095" s="1210"/>
      <c r="L1095" s="1210"/>
      <c r="M1095" s="408">
        <f t="shared" si="580"/>
        <v>0</v>
      </c>
      <c r="N1095" s="419">
        <f t="shared" si="580"/>
        <v>0</v>
      </c>
      <c r="O1095" s="422">
        <f t="shared" si="580"/>
        <v>0</v>
      </c>
      <c r="P1095" s="422">
        <f t="shared" si="580"/>
        <v>0</v>
      </c>
      <c r="Q1095" s="423">
        <f t="shared" si="580"/>
        <v>0</v>
      </c>
      <c r="R1095" s="419">
        <f t="shared" si="580"/>
        <v>0</v>
      </c>
      <c r="S1095" s="421">
        <f t="shared" si="580"/>
        <v>0</v>
      </c>
      <c r="T1095" s="421">
        <f t="shared" si="580"/>
        <v>0</v>
      </c>
      <c r="U1095" s="421">
        <f t="shared" si="580"/>
        <v>0</v>
      </c>
      <c r="V1095" s="421">
        <f t="shared" si="580"/>
        <v>0</v>
      </c>
      <c r="W1095" s="421">
        <f t="shared" si="580"/>
        <v>0</v>
      </c>
      <c r="X1095" s="422">
        <f t="shared" si="580"/>
        <v>0</v>
      </c>
      <c r="Y1095" s="421">
        <f t="shared" si="580"/>
        <v>0</v>
      </c>
      <c r="Z1095" s="421">
        <f t="shared" si="580"/>
        <v>0</v>
      </c>
      <c r="AA1095" s="421">
        <f t="shared" si="580"/>
        <v>0</v>
      </c>
      <c r="AB1095" s="421">
        <f t="shared" si="580"/>
        <v>0</v>
      </c>
      <c r="AC1095" s="408">
        <f t="shared" si="581"/>
        <v>0</v>
      </c>
      <c r="AD1095" s="830"/>
      <c r="AE1095" s="831"/>
      <c r="AF1095" s="832"/>
    </row>
    <row r="1096" spans="1:32" ht="15" customHeight="1" outlineLevel="1" x14ac:dyDescent="0.2">
      <c r="A1096" s="381">
        <v>331</v>
      </c>
      <c r="B1096" s="666"/>
      <c r="C1096" s="386"/>
      <c r="D1096" s="386"/>
      <c r="E1096" s="387"/>
      <c r="F1096" s="1209" t="s">
        <v>102</v>
      </c>
      <c r="G1096" s="1210"/>
      <c r="H1096" s="1210"/>
      <c r="I1096" s="1210"/>
      <c r="J1096" s="1210"/>
      <c r="K1096" s="1210"/>
      <c r="L1096" s="1210"/>
      <c r="M1096" s="408">
        <f t="shared" si="580"/>
        <v>0</v>
      </c>
      <c r="N1096" s="419">
        <f t="shared" si="580"/>
        <v>0</v>
      </c>
      <c r="O1096" s="422">
        <f t="shared" si="580"/>
        <v>0</v>
      </c>
      <c r="P1096" s="422">
        <f t="shared" si="580"/>
        <v>0</v>
      </c>
      <c r="Q1096" s="423">
        <f t="shared" si="580"/>
        <v>0</v>
      </c>
      <c r="R1096" s="419">
        <f t="shared" si="580"/>
        <v>0</v>
      </c>
      <c r="S1096" s="421">
        <f t="shared" si="580"/>
        <v>0</v>
      </c>
      <c r="T1096" s="421">
        <f t="shared" si="580"/>
        <v>0</v>
      </c>
      <c r="U1096" s="421">
        <f t="shared" si="580"/>
        <v>0</v>
      </c>
      <c r="V1096" s="421">
        <f t="shared" si="580"/>
        <v>0</v>
      </c>
      <c r="W1096" s="421">
        <f t="shared" si="580"/>
        <v>0</v>
      </c>
      <c r="X1096" s="422">
        <f t="shared" si="580"/>
        <v>0</v>
      </c>
      <c r="Y1096" s="421">
        <f t="shared" si="580"/>
        <v>0</v>
      </c>
      <c r="Z1096" s="421">
        <f t="shared" si="580"/>
        <v>0</v>
      </c>
      <c r="AA1096" s="421">
        <f t="shared" si="580"/>
        <v>0</v>
      </c>
      <c r="AB1096" s="421">
        <f t="shared" si="580"/>
        <v>0</v>
      </c>
      <c r="AC1096" s="408">
        <f t="shared" si="581"/>
        <v>0</v>
      </c>
      <c r="AD1096" s="830"/>
      <c r="AE1096" s="831"/>
      <c r="AF1096" s="832"/>
    </row>
    <row r="1097" spans="1:32" ht="15" customHeight="1" outlineLevel="1" x14ac:dyDescent="0.2">
      <c r="A1097" s="381">
        <v>331</v>
      </c>
      <c r="B1097" s="666"/>
      <c r="C1097" s="386"/>
      <c r="D1097" s="386"/>
      <c r="E1097" s="387"/>
      <c r="F1097" s="1209" t="s">
        <v>103</v>
      </c>
      <c r="G1097" s="1210"/>
      <c r="H1097" s="1210"/>
      <c r="I1097" s="1210"/>
      <c r="J1097" s="1210"/>
      <c r="K1097" s="1210"/>
      <c r="L1097" s="1210"/>
      <c r="M1097" s="408">
        <f t="shared" si="580"/>
        <v>0</v>
      </c>
      <c r="N1097" s="419">
        <f t="shared" si="580"/>
        <v>0</v>
      </c>
      <c r="O1097" s="422">
        <f t="shared" si="580"/>
        <v>0</v>
      </c>
      <c r="P1097" s="422">
        <f t="shared" si="580"/>
        <v>0</v>
      </c>
      <c r="Q1097" s="423">
        <f t="shared" si="580"/>
        <v>0</v>
      </c>
      <c r="R1097" s="419">
        <f t="shared" si="580"/>
        <v>0</v>
      </c>
      <c r="S1097" s="421">
        <f t="shared" si="580"/>
        <v>0</v>
      </c>
      <c r="T1097" s="421">
        <f t="shared" si="580"/>
        <v>0</v>
      </c>
      <c r="U1097" s="421">
        <f t="shared" si="580"/>
        <v>0</v>
      </c>
      <c r="V1097" s="421">
        <f t="shared" si="580"/>
        <v>0</v>
      </c>
      <c r="W1097" s="421">
        <f t="shared" si="580"/>
        <v>0</v>
      </c>
      <c r="X1097" s="422">
        <f t="shared" si="580"/>
        <v>0</v>
      </c>
      <c r="Y1097" s="421">
        <f t="shared" si="580"/>
        <v>0</v>
      </c>
      <c r="Z1097" s="421">
        <f t="shared" si="580"/>
        <v>0</v>
      </c>
      <c r="AA1097" s="421">
        <f t="shared" si="580"/>
        <v>0</v>
      </c>
      <c r="AB1097" s="421">
        <f t="shared" si="580"/>
        <v>0</v>
      </c>
      <c r="AC1097" s="408">
        <f t="shared" si="581"/>
        <v>0</v>
      </c>
      <c r="AD1097" s="830"/>
      <c r="AE1097" s="831"/>
      <c r="AF1097" s="832"/>
    </row>
    <row r="1098" spans="1:32" ht="15" customHeight="1" outlineLevel="1" x14ac:dyDescent="0.2">
      <c r="A1098" s="381">
        <v>331</v>
      </c>
      <c r="B1098" s="659"/>
      <c r="C1098" s="764"/>
      <c r="D1098" s="764"/>
      <c r="E1098" s="765"/>
      <c r="F1098" s="1209" t="s">
        <v>104</v>
      </c>
      <c r="G1098" s="1210"/>
      <c r="H1098" s="1210"/>
      <c r="I1098" s="1210"/>
      <c r="J1098" s="1210"/>
      <c r="K1098" s="1210"/>
      <c r="L1098" s="1210"/>
      <c r="M1098" s="408">
        <f t="shared" si="580"/>
        <v>0</v>
      </c>
      <c r="N1098" s="419">
        <f t="shared" si="580"/>
        <v>0</v>
      </c>
      <c r="O1098" s="422">
        <f t="shared" si="580"/>
        <v>0</v>
      </c>
      <c r="P1098" s="422">
        <f t="shared" si="580"/>
        <v>0</v>
      </c>
      <c r="Q1098" s="423">
        <f t="shared" si="580"/>
        <v>0</v>
      </c>
      <c r="R1098" s="419">
        <f t="shared" si="580"/>
        <v>0</v>
      </c>
      <c r="S1098" s="421">
        <f t="shared" si="580"/>
        <v>0</v>
      </c>
      <c r="T1098" s="421">
        <f t="shared" si="580"/>
        <v>0</v>
      </c>
      <c r="U1098" s="421">
        <f t="shared" si="580"/>
        <v>0</v>
      </c>
      <c r="V1098" s="421">
        <f t="shared" si="580"/>
        <v>0</v>
      </c>
      <c r="W1098" s="421">
        <f t="shared" si="580"/>
        <v>0</v>
      </c>
      <c r="X1098" s="422">
        <f t="shared" si="580"/>
        <v>0</v>
      </c>
      <c r="Y1098" s="421">
        <f t="shared" si="580"/>
        <v>0</v>
      </c>
      <c r="Z1098" s="421">
        <f t="shared" si="580"/>
        <v>0</v>
      </c>
      <c r="AA1098" s="421">
        <f t="shared" si="580"/>
        <v>0</v>
      </c>
      <c r="AB1098" s="421">
        <f t="shared" si="580"/>
        <v>0</v>
      </c>
      <c r="AC1098" s="408">
        <f t="shared" si="581"/>
        <v>0</v>
      </c>
      <c r="AD1098" s="833"/>
      <c r="AE1098" s="834"/>
      <c r="AF1098" s="835"/>
    </row>
    <row r="1099" spans="1:32" ht="15" customHeight="1" outlineLevel="1" x14ac:dyDescent="0.2">
      <c r="A1099" s="381">
        <v>327</v>
      </c>
      <c r="B1099" s="661"/>
      <c r="C1099" s="762"/>
      <c r="D1099" s="1222" t="s">
        <v>106</v>
      </c>
      <c r="E1099" s="1100"/>
      <c r="F1099" s="1100"/>
      <c r="G1099" s="1100"/>
      <c r="H1099" s="1100"/>
      <c r="I1099" s="1100"/>
      <c r="J1099" s="1100"/>
      <c r="K1099" s="1100"/>
      <c r="L1099" s="1100"/>
      <c r="M1099" s="407">
        <f>SUBTOTAL(9,M1100:M1104)</f>
        <v>0</v>
      </c>
      <c r="N1099" s="410">
        <f t="shared" ref="N1099:AC1099" si="582">SUBTOTAL(9,N1100:N1104)</f>
        <v>0</v>
      </c>
      <c r="O1099" s="414">
        <f t="shared" si="582"/>
        <v>0</v>
      </c>
      <c r="P1099" s="413">
        <f t="shared" si="582"/>
        <v>0</v>
      </c>
      <c r="Q1099" s="415">
        <f t="shared" si="582"/>
        <v>0</v>
      </c>
      <c r="R1099" s="410">
        <f t="shared" si="582"/>
        <v>0</v>
      </c>
      <c r="S1099" s="414">
        <f t="shared" si="582"/>
        <v>0</v>
      </c>
      <c r="T1099" s="413">
        <f t="shared" si="582"/>
        <v>0</v>
      </c>
      <c r="U1099" s="413">
        <f t="shared" si="582"/>
        <v>0</v>
      </c>
      <c r="V1099" s="413">
        <f t="shared" si="582"/>
        <v>0</v>
      </c>
      <c r="W1099" s="413">
        <f t="shared" si="582"/>
        <v>0</v>
      </c>
      <c r="X1099" s="413">
        <f t="shared" si="582"/>
        <v>0</v>
      </c>
      <c r="Y1099" s="413">
        <f t="shared" si="582"/>
        <v>0</v>
      </c>
      <c r="Z1099" s="413">
        <f t="shared" si="582"/>
        <v>0</v>
      </c>
      <c r="AA1099" s="413">
        <f t="shared" si="582"/>
        <v>0</v>
      </c>
      <c r="AB1099" s="411">
        <f t="shared" si="582"/>
        <v>0</v>
      </c>
      <c r="AC1099" s="415">
        <f t="shared" si="582"/>
        <v>0</v>
      </c>
      <c r="AD1099" s="642"/>
      <c r="AE1099" s="642"/>
      <c r="AF1099" s="643"/>
    </row>
    <row r="1100" spans="1:32" ht="15" customHeight="1" outlineLevel="1" x14ac:dyDescent="0.2">
      <c r="A1100" s="381">
        <v>328</v>
      </c>
      <c r="B1100" s="666"/>
      <c r="C1100" s="386"/>
      <c r="D1100" s="386"/>
      <c r="E1100" s="387"/>
      <c r="F1100" s="1225" t="s">
        <v>568</v>
      </c>
      <c r="G1100" s="1226"/>
      <c r="H1100" s="1226"/>
      <c r="I1100" s="1226"/>
      <c r="J1100" s="1226"/>
      <c r="K1100" s="1226"/>
      <c r="L1100" s="1226"/>
      <c r="M1100" s="408">
        <f t="shared" ref="M1100:AB1104" si="583">M324</f>
        <v>0</v>
      </c>
      <c r="N1100" s="419">
        <f t="shared" si="583"/>
        <v>0</v>
      </c>
      <c r="O1100" s="422">
        <f t="shared" si="583"/>
        <v>0</v>
      </c>
      <c r="P1100" s="422">
        <f t="shared" si="583"/>
        <v>0</v>
      </c>
      <c r="Q1100" s="423">
        <f t="shared" si="583"/>
        <v>0</v>
      </c>
      <c r="R1100" s="419">
        <f t="shared" si="583"/>
        <v>0</v>
      </c>
      <c r="S1100" s="421">
        <f t="shared" si="583"/>
        <v>0</v>
      </c>
      <c r="T1100" s="421">
        <f t="shared" si="583"/>
        <v>0</v>
      </c>
      <c r="U1100" s="421">
        <f t="shared" si="583"/>
        <v>0</v>
      </c>
      <c r="V1100" s="421">
        <f t="shared" si="583"/>
        <v>0</v>
      </c>
      <c r="W1100" s="421">
        <f t="shared" si="583"/>
        <v>0</v>
      </c>
      <c r="X1100" s="422">
        <f t="shared" si="583"/>
        <v>0</v>
      </c>
      <c r="Y1100" s="421">
        <f t="shared" si="583"/>
        <v>0</v>
      </c>
      <c r="Z1100" s="421">
        <f t="shared" si="583"/>
        <v>0</v>
      </c>
      <c r="AA1100" s="421">
        <f t="shared" si="583"/>
        <v>0</v>
      </c>
      <c r="AB1100" s="421">
        <f t="shared" si="583"/>
        <v>0</v>
      </c>
      <c r="AC1100" s="408">
        <f t="shared" si="581"/>
        <v>0</v>
      </c>
      <c r="AD1100" s="942"/>
      <c r="AE1100" s="828"/>
      <c r="AF1100" s="829"/>
    </row>
    <row r="1101" spans="1:32" ht="15" customHeight="1" outlineLevel="1" x14ac:dyDescent="0.2">
      <c r="A1101" s="381">
        <v>329</v>
      </c>
      <c r="B1101" s="666"/>
      <c r="C1101" s="386"/>
      <c r="D1101" s="386"/>
      <c r="E1101" s="387"/>
      <c r="F1101" s="1209" t="s">
        <v>582</v>
      </c>
      <c r="G1101" s="1210"/>
      <c r="H1101" s="1210"/>
      <c r="I1101" s="1210"/>
      <c r="J1101" s="1210"/>
      <c r="K1101" s="1210"/>
      <c r="L1101" s="1210"/>
      <c r="M1101" s="408">
        <f t="shared" si="583"/>
        <v>0</v>
      </c>
      <c r="N1101" s="419">
        <f t="shared" si="583"/>
        <v>0</v>
      </c>
      <c r="O1101" s="422">
        <f t="shared" si="583"/>
        <v>0</v>
      </c>
      <c r="P1101" s="422">
        <f t="shared" si="583"/>
        <v>0</v>
      </c>
      <c r="Q1101" s="423">
        <f t="shared" si="583"/>
        <v>0</v>
      </c>
      <c r="R1101" s="419">
        <f t="shared" si="583"/>
        <v>0</v>
      </c>
      <c r="S1101" s="421">
        <f t="shared" si="583"/>
        <v>0</v>
      </c>
      <c r="T1101" s="421">
        <f t="shared" si="583"/>
        <v>0</v>
      </c>
      <c r="U1101" s="421">
        <f t="shared" si="583"/>
        <v>0</v>
      </c>
      <c r="V1101" s="421">
        <f t="shared" si="583"/>
        <v>0</v>
      </c>
      <c r="W1101" s="421">
        <f t="shared" si="583"/>
        <v>0</v>
      </c>
      <c r="X1101" s="422">
        <f t="shared" si="583"/>
        <v>0</v>
      </c>
      <c r="Y1101" s="421">
        <f t="shared" si="583"/>
        <v>0</v>
      </c>
      <c r="Z1101" s="421">
        <f t="shared" si="583"/>
        <v>0</v>
      </c>
      <c r="AA1101" s="421">
        <f t="shared" si="583"/>
        <v>0</v>
      </c>
      <c r="AB1101" s="421">
        <f t="shared" si="583"/>
        <v>0</v>
      </c>
      <c r="AC1101" s="408">
        <f t="shared" si="581"/>
        <v>0</v>
      </c>
      <c r="AD1101" s="830"/>
      <c r="AE1101" s="831"/>
      <c r="AF1101" s="832"/>
    </row>
    <row r="1102" spans="1:32" ht="15" customHeight="1" outlineLevel="1" x14ac:dyDescent="0.2">
      <c r="A1102" s="381">
        <v>330</v>
      </c>
      <c r="B1102" s="666"/>
      <c r="C1102" s="386"/>
      <c r="D1102" s="386"/>
      <c r="E1102" s="387"/>
      <c r="F1102" s="1209" t="s">
        <v>569</v>
      </c>
      <c r="G1102" s="1210"/>
      <c r="H1102" s="1210"/>
      <c r="I1102" s="1210"/>
      <c r="J1102" s="1210"/>
      <c r="K1102" s="1210"/>
      <c r="L1102" s="1210"/>
      <c r="M1102" s="408">
        <f t="shared" si="583"/>
        <v>0</v>
      </c>
      <c r="N1102" s="419">
        <f t="shared" si="583"/>
        <v>0</v>
      </c>
      <c r="O1102" s="422">
        <f t="shared" si="583"/>
        <v>0</v>
      </c>
      <c r="P1102" s="422">
        <f t="shared" si="583"/>
        <v>0</v>
      </c>
      <c r="Q1102" s="423">
        <f t="shared" si="583"/>
        <v>0</v>
      </c>
      <c r="R1102" s="419">
        <f t="shared" si="583"/>
        <v>0</v>
      </c>
      <c r="S1102" s="421">
        <f t="shared" si="583"/>
        <v>0</v>
      </c>
      <c r="T1102" s="421">
        <f t="shared" si="583"/>
        <v>0</v>
      </c>
      <c r="U1102" s="421">
        <f t="shared" si="583"/>
        <v>0</v>
      </c>
      <c r="V1102" s="421">
        <f t="shared" si="583"/>
        <v>0</v>
      </c>
      <c r="W1102" s="421">
        <f t="shared" si="583"/>
        <v>0</v>
      </c>
      <c r="X1102" s="422">
        <f t="shared" si="583"/>
        <v>0</v>
      </c>
      <c r="Y1102" s="421">
        <f t="shared" si="583"/>
        <v>0</v>
      </c>
      <c r="Z1102" s="421">
        <f t="shared" si="583"/>
        <v>0</v>
      </c>
      <c r="AA1102" s="421">
        <f t="shared" si="583"/>
        <v>0</v>
      </c>
      <c r="AB1102" s="421">
        <f t="shared" si="583"/>
        <v>0</v>
      </c>
      <c r="AC1102" s="408">
        <f t="shared" si="581"/>
        <v>0</v>
      </c>
      <c r="AD1102" s="830"/>
      <c r="AE1102" s="831"/>
      <c r="AF1102" s="832"/>
    </row>
    <row r="1103" spans="1:32" ht="15" customHeight="1" outlineLevel="1" x14ac:dyDescent="0.2">
      <c r="A1103" s="381">
        <v>331</v>
      </c>
      <c r="B1103" s="666"/>
      <c r="C1103" s="386"/>
      <c r="D1103" s="386"/>
      <c r="E1103" s="387"/>
      <c r="F1103" s="1209" t="s">
        <v>107</v>
      </c>
      <c r="G1103" s="1210"/>
      <c r="H1103" s="1210"/>
      <c r="I1103" s="1210"/>
      <c r="J1103" s="1210"/>
      <c r="K1103" s="1210"/>
      <c r="L1103" s="1210"/>
      <c r="M1103" s="408">
        <f t="shared" si="583"/>
        <v>0</v>
      </c>
      <c r="N1103" s="419">
        <f t="shared" si="583"/>
        <v>0</v>
      </c>
      <c r="O1103" s="422">
        <f t="shared" si="583"/>
        <v>0</v>
      </c>
      <c r="P1103" s="422">
        <f t="shared" si="583"/>
        <v>0</v>
      </c>
      <c r="Q1103" s="423">
        <f t="shared" si="583"/>
        <v>0</v>
      </c>
      <c r="R1103" s="419">
        <f t="shared" si="583"/>
        <v>0</v>
      </c>
      <c r="S1103" s="421">
        <f t="shared" si="583"/>
        <v>0</v>
      </c>
      <c r="T1103" s="421">
        <f t="shared" si="583"/>
        <v>0</v>
      </c>
      <c r="U1103" s="421">
        <f t="shared" si="583"/>
        <v>0</v>
      </c>
      <c r="V1103" s="421">
        <f t="shared" si="583"/>
        <v>0</v>
      </c>
      <c r="W1103" s="421">
        <f t="shared" si="583"/>
        <v>0</v>
      </c>
      <c r="X1103" s="422">
        <f t="shared" si="583"/>
        <v>0</v>
      </c>
      <c r="Y1103" s="421">
        <f t="shared" si="583"/>
        <v>0</v>
      </c>
      <c r="Z1103" s="421">
        <f t="shared" si="583"/>
        <v>0</v>
      </c>
      <c r="AA1103" s="421">
        <f t="shared" si="583"/>
        <v>0</v>
      </c>
      <c r="AB1103" s="421">
        <f t="shared" si="583"/>
        <v>0</v>
      </c>
      <c r="AC1103" s="408">
        <f t="shared" si="581"/>
        <v>0</v>
      </c>
      <c r="AD1103" s="830"/>
      <c r="AE1103" s="831"/>
      <c r="AF1103" s="832"/>
    </row>
    <row r="1104" spans="1:32" ht="15" customHeight="1" outlineLevel="1" x14ac:dyDescent="0.2">
      <c r="A1104" s="381">
        <v>331</v>
      </c>
      <c r="B1104" s="666"/>
      <c r="C1104" s="386"/>
      <c r="D1104" s="386"/>
      <c r="E1104" s="387"/>
      <c r="F1104" s="1209" t="s">
        <v>462</v>
      </c>
      <c r="G1104" s="1210"/>
      <c r="H1104" s="1210"/>
      <c r="I1104" s="1210"/>
      <c r="J1104" s="1210"/>
      <c r="K1104" s="1210"/>
      <c r="L1104" s="1210"/>
      <c r="M1104" s="408">
        <f t="shared" si="583"/>
        <v>0</v>
      </c>
      <c r="N1104" s="419">
        <f t="shared" si="583"/>
        <v>0</v>
      </c>
      <c r="O1104" s="422">
        <f t="shared" si="583"/>
        <v>0</v>
      </c>
      <c r="P1104" s="422">
        <f t="shared" si="583"/>
        <v>0</v>
      </c>
      <c r="Q1104" s="423">
        <f t="shared" si="583"/>
        <v>0</v>
      </c>
      <c r="R1104" s="419">
        <f t="shared" si="583"/>
        <v>0</v>
      </c>
      <c r="S1104" s="421">
        <f t="shared" si="583"/>
        <v>0</v>
      </c>
      <c r="T1104" s="421">
        <f t="shared" si="583"/>
        <v>0</v>
      </c>
      <c r="U1104" s="421">
        <f t="shared" si="583"/>
        <v>0</v>
      </c>
      <c r="V1104" s="421">
        <f t="shared" si="583"/>
        <v>0</v>
      </c>
      <c r="W1104" s="421">
        <f t="shared" si="583"/>
        <v>0</v>
      </c>
      <c r="X1104" s="422">
        <f t="shared" si="583"/>
        <v>0</v>
      </c>
      <c r="Y1104" s="421">
        <f t="shared" si="583"/>
        <v>0</v>
      </c>
      <c r="Z1104" s="421">
        <f t="shared" si="583"/>
        <v>0</v>
      </c>
      <c r="AA1104" s="421">
        <f t="shared" si="583"/>
        <v>0</v>
      </c>
      <c r="AB1104" s="421">
        <f t="shared" si="583"/>
        <v>0</v>
      </c>
      <c r="AC1104" s="408">
        <f t="shared" si="581"/>
        <v>0</v>
      </c>
      <c r="AD1104" s="833"/>
      <c r="AE1104" s="834"/>
      <c r="AF1104" s="835"/>
    </row>
    <row r="1105" spans="1:32" ht="15" customHeight="1" outlineLevel="1" x14ac:dyDescent="0.2">
      <c r="A1105" s="381">
        <v>326</v>
      </c>
      <c r="B1105" s="666"/>
      <c r="C1105" s="1365" t="s">
        <v>108</v>
      </c>
      <c r="D1105" s="1366"/>
      <c r="E1105" s="1366"/>
      <c r="F1105" s="1366"/>
      <c r="G1105" s="1366"/>
      <c r="H1105" s="1366"/>
      <c r="I1105" s="1366"/>
      <c r="J1105" s="1366"/>
      <c r="K1105" s="1366"/>
      <c r="L1105" s="1366"/>
      <c r="M1105" s="1366"/>
      <c r="N1105" s="1366"/>
      <c r="O1105" s="1366"/>
      <c r="P1105" s="1366"/>
      <c r="Q1105" s="1366"/>
      <c r="R1105" s="1366"/>
      <c r="S1105" s="1366"/>
      <c r="T1105" s="1366"/>
      <c r="U1105" s="1366"/>
      <c r="V1105" s="1366"/>
      <c r="W1105" s="1366"/>
      <c r="X1105" s="1366"/>
      <c r="Y1105" s="1366"/>
      <c r="Z1105" s="1366"/>
      <c r="AA1105" s="1366"/>
      <c r="AB1105" s="1366"/>
      <c r="AC1105" s="1366"/>
      <c r="AD1105" s="1366"/>
      <c r="AE1105" s="1366"/>
      <c r="AF1105" s="1367"/>
    </row>
    <row r="1106" spans="1:32" outlineLevel="1" x14ac:dyDescent="0.2">
      <c r="A1106" s="381">
        <v>232</v>
      </c>
      <c r="B1106" s="666"/>
      <c r="C1106" s="667"/>
      <c r="D1106" s="1222" t="s">
        <v>64</v>
      </c>
      <c r="E1106" s="1100"/>
      <c r="F1106" s="1100"/>
      <c r="G1106" s="1100"/>
      <c r="H1106" s="1100"/>
      <c r="I1106" s="1100"/>
      <c r="J1106" s="1100"/>
      <c r="K1106" s="1100"/>
      <c r="L1106" s="1100"/>
      <c r="M1106" s="1100"/>
      <c r="N1106" s="1100"/>
      <c r="O1106" s="1100"/>
      <c r="P1106" s="1100"/>
      <c r="Q1106" s="1100"/>
      <c r="R1106" s="1100"/>
      <c r="S1106" s="1100"/>
      <c r="T1106" s="1100"/>
      <c r="U1106" s="1100"/>
      <c r="V1106" s="1100"/>
      <c r="W1106" s="1100"/>
      <c r="X1106" s="1100"/>
      <c r="Y1106" s="1100"/>
      <c r="Z1106" s="1100"/>
      <c r="AA1106" s="1100"/>
      <c r="AB1106" s="1100"/>
      <c r="AC1106" s="1100"/>
      <c r="AD1106" s="1100"/>
      <c r="AE1106" s="1100"/>
      <c r="AF1106" s="1361"/>
    </row>
    <row r="1107" spans="1:32" outlineLevel="1" x14ac:dyDescent="0.2">
      <c r="A1107" s="381">
        <v>233</v>
      </c>
      <c r="B1107" s="666"/>
      <c r="C1107" s="667"/>
      <c r="D1107" s="667"/>
      <c r="E1107" s="1229" t="s">
        <v>66</v>
      </c>
      <c r="F1107" s="1230"/>
      <c r="G1107" s="1230"/>
      <c r="H1107" s="1230"/>
      <c r="I1107" s="1230"/>
      <c r="J1107" s="1230"/>
      <c r="K1107" s="1230"/>
      <c r="L1107" s="1230"/>
      <c r="M1107" s="407">
        <f>SUBTOTAL(9,M1108:M1111)</f>
        <v>0</v>
      </c>
      <c r="N1107" s="410">
        <f t="shared" ref="N1107:AC1107" si="584">SUBTOTAL(9,N1108:N1111)</f>
        <v>0</v>
      </c>
      <c r="O1107" s="414">
        <f t="shared" si="584"/>
        <v>0</v>
      </c>
      <c r="P1107" s="413">
        <f t="shared" si="584"/>
        <v>0</v>
      </c>
      <c r="Q1107" s="415">
        <f t="shared" si="584"/>
        <v>0</v>
      </c>
      <c r="R1107" s="410">
        <f t="shared" si="584"/>
        <v>0</v>
      </c>
      <c r="S1107" s="414">
        <f t="shared" si="584"/>
        <v>0</v>
      </c>
      <c r="T1107" s="413">
        <f t="shared" si="584"/>
        <v>0</v>
      </c>
      <c r="U1107" s="413">
        <f t="shared" si="584"/>
        <v>0</v>
      </c>
      <c r="V1107" s="413">
        <f t="shared" si="584"/>
        <v>0</v>
      </c>
      <c r="W1107" s="413">
        <f t="shared" si="584"/>
        <v>0</v>
      </c>
      <c r="X1107" s="413">
        <f t="shared" si="584"/>
        <v>0</v>
      </c>
      <c r="Y1107" s="413">
        <f t="shared" si="584"/>
        <v>0</v>
      </c>
      <c r="Z1107" s="413">
        <f t="shared" si="584"/>
        <v>0</v>
      </c>
      <c r="AA1107" s="413">
        <f t="shared" si="584"/>
        <v>0</v>
      </c>
      <c r="AB1107" s="411">
        <f t="shared" si="584"/>
        <v>0</v>
      </c>
      <c r="AC1107" s="415">
        <f t="shared" si="584"/>
        <v>0</v>
      </c>
      <c r="AD1107" s="942"/>
      <c r="AE1107" s="828"/>
      <c r="AF1107" s="829"/>
    </row>
    <row r="1108" spans="1:32" outlineLevel="1" x14ac:dyDescent="0.2">
      <c r="A1108" s="381">
        <v>234</v>
      </c>
      <c r="B1108" s="666"/>
      <c r="C1108" s="667"/>
      <c r="D1108" s="667"/>
      <c r="E1108" s="390"/>
      <c r="F1108" s="1225" t="s">
        <v>65</v>
      </c>
      <c r="G1108" s="1226"/>
      <c r="H1108" s="1226"/>
      <c r="I1108" s="1226"/>
      <c r="J1108" s="1226"/>
      <c r="K1108" s="1226"/>
      <c r="L1108" s="1226"/>
      <c r="M1108" s="408">
        <f t="shared" ref="M1108:AB1111" si="585">M332</f>
        <v>0</v>
      </c>
      <c r="N1108" s="419">
        <f t="shared" si="585"/>
        <v>0</v>
      </c>
      <c r="O1108" s="422">
        <f t="shared" si="585"/>
        <v>0</v>
      </c>
      <c r="P1108" s="422">
        <f t="shared" si="585"/>
        <v>0</v>
      </c>
      <c r="Q1108" s="423">
        <f t="shared" si="585"/>
        <v>0</v>
      </c>
      <c r="R1108" s="419">
        <f t="shared" si="585"/>
        <v>0</v>
      </c>
      <c r="S1108" s="421">
        <f t="shared" si="585"/>
        <v>0</v>
      </c>
      <c r="T1108" s="421">
        <f t="shared" si="585"/>
        <v>0</v>
      </c>
      <c r="U1108" s="421">
        <f t="shared" si="585"/>
        <v>0</v>
      </c>
      <c r="V1108" s="421">
        <f t="shared" si="585"/>
        <v>0</v>
      </c>
      <c r="W1108" s="421">
        <f t="shared" si="585"/>
        <v>0</v>
      </c>
      <c r="X1108" s="422">
        <f t="shared" si="585"/>
        <v>0</v>
      </c>
      <c r="Y1108" s="421">
        <f t="shared" si="585"/>
        <v>0</v>
      </c>
      <c r="Z1108" s="421">
        <f t="shared" si="585"/>
        <v>0</v>
      </c>
      <c r="AA1108" s="421">
        <f t="shared" si="585"/>
        <v>0</v>
      </c>
      <c r="AB1108" s="421">
        <f t="shared" si="585"/>
        <v>0</v>
      </c>
      <c r="AC1108" s="408">
        <f t="shared" ref="AC1108:AC1111" si="586">M1108-SUM(N1108:AB1108)</f>
        <v>0</v>
      </c>
      <c r="AD1108" s="830"/>
      <c r="AE1108" s="831"/>
      <c r="AF1108" s="832"/>
    </row>
    <row r="1109" spans="1:32" outlineLevel="1" x14ac:dyDescent="0.2">
      <c r="A1109" s="381">
        <v>235</v>
      </c>
      <c r="B1109" s="666"/>
      <c r="C1109" s="667"/>
      <c r="D1109" s="667"/>
      <c r="E1109" s="390"/>
      <c r="F1109" s="1209" t="s">
        <v>68</v>
      </c>
      <c r="G1109" s="1210"/>
      <c r="H1109" s="1210"/>
      <c r="I1109" s="1210"/>
      <c r="J1109" s="1210"/>
      <c r="K1109" s="1210"/>
      <c r="L1109" s="1210"/>
      <c r="M1109" s="408">
        <f t="shared" si="585"/>
        <v>0</v>
      </c>
      <c r="N1109" s="419">
        <f t="shared" si="585"/>
        <v>0</v>
      </c>
      <c r="O1109" s="422">
        <f t="shared" si="585"/>
        <v>0</v>
      </c>
      <c r="P1109" s="422">
        <f t="shared" si="585"/>
        <v>0</v>
      </c>
      <c r="Q1109" s="423">
        <f t="shared" si="585"/>
        <v>0</v>
      </c>
      <c r="R1109" s="419">
        <f t="shared" si="585"/>
        <v>0</v>
      </c>
      <c r="S1109" s="421">
        <f t="shared" si="585"/>
        <v>0</v>
      </c>
      <c r="T1109" s="421">
        <f t="shared" si="585"/>
        <v>0</v>
      </c>
      <c r="U1109" s="421">
        <f t="shared" si="585"/>
        <v>0</v>
      </c>
      <c r="V1109" s="421">
        <f t="shared" si="585"/>
        <v>0</v>
      </c>
      <c r="W1109" s="421">
        <f t="shared" si="585"/>
        <v>0</v>
      </c>
      <c r="X1109" s="422">
        <f t="shared" si="585"/>
        <v>0</v>
      </c>
      <c r="Y1109" s="421">
        <f t="shared" si="585"/>
        <v>0</v>
      </c>
      <c r="Z1109" s="421">
        <f t="shared" si="585"/>
        <v>0</v>
      </c>
      <c r="AA1109" s="421">
        <f t="shared" si="585"/>
        <v>0</v>
      </c>
      <c r="AB1109" s="421">
        <f t="shared" si="585"/>
        <v>0</v>
      </c>
      <c r="AC1109" s="408">
        <f t="shared" si="586"/>
        <v>0</v>
      </c>
      <c r="AD1109" s="830"/>
      <c r="AE1109" s="831"/>
      <c r="AF1109" s="832"/>
    </row>
    <row r="1110" spans="1:32" outlineLevel="1" x14ac:dyDescent="0.2">
      <c r="A1110" s="381">
        <v>236</v>
      </c>
      <c r="B1110" s="666"/>
      <c r="C1110" s="667"/>
      <c r="D1110" s="385"/>
      <c r="E1110" s="389"/>
      <c r="F1110" s="1209" t="s">
        <v>537</v>
      </c>
      <c r="G1110" s="1210"/>
      <c r="H1110" s="1210"/>
      <c r="I1110" s="1210"/>
      <c r="J1110" s="1210"/>
      <c r="K1110" s="1210"/>
      <c r="L1110" s="1210"/>
      <c r="M1110" s="408">
        <f t="shared" si="585"/>
        <v>0</v>
      </c>
      <c r="N1110" s="419">
        <f t="shared" si="585"/>
        <v>0</v>
      </c>
      <c r="O1110" s="422">
        <f t="shared" si="585"/>
        <v>0</v>
      </c>
      <c r="P1110" s="422">
        <f t="shared" si="585"/>
        <v>0</v>
      </c>
      <c r="Q1110" s="423">
        <f t="shared" si="585"/>
        <v>0</v>
      </c>
      <c r="R1110" s="419">
        <f t="shared" si="585"/>
        <v>0</v>
      </c>
      <c r="S1110" s="421">
        <f t="shared" si="585"/>
        <v>0</v>
      </c>
      <c r="T1110" s="421">
        <f t="shared" si="585"/>
        <v>0</v>
      </c>
      <c r="U1110" s="421">
        <f t="shared" si="585"/>
        <v>0</v>
      </c>
      <c r="V1110" s="421">
        <f t="shared" si="585"/>
        <v>0</v>
      </c>
      <c r="W1110" s="421">
        <f t="shared" si="585"/>
        <v>0</v>
      </c>
      <c r="X1110" s="422">
        <f t="shared" si="585"/>
        <v>0</v>
      </c>
      <c r="Y1110" s="421">
        <f t="shared" si="585"/>
        <v>0</v>
      </c>
      <c r="Z1110" s="421">
        <f t="shared" si="585"/>
        <v>0</v>
      </c>
      <c r="AA1110" s="421">
        <f t="shared" si="585"/>
        <v>0</v>
      </c>
      <c r="AB1110" s="421">
        <f t="shared" si="585"/>
        <v>0</v>
      </c>
      <c r="AC1110" s="408">
        <f t="shared" si="586"/>
        <v>0</v>
      </c>
      <c r="AD1110" s="830"/>
      <c r="AE1110" s="831"/>
      <c r="AF1110" s="832"/>
    </row>
    <row r="1111" spans="1:32" ht="27.75" customHeight="1" outlineLevel="1" x14ac:dyDescent="0.2">
      <c r="A1111" s="381">
        <v>237</v>
      </c>
      <c r="B1111" s="666"/>
      <c r="C1111" s="667"/>
      <c r="D1111" s="667"/>
      <c r="E1111" s="668"/>
      <c r="F1111" s="1227" t="s">
        <v>532</v>
      </c>
      <c r="G1111" s="1228"/>
      <c r="H1111" s="1228"/>
      <c r="I1111" s="1228"/>
      <c r="J1111" s="1228"/>
      <c r="K1111" s="1228"/>
      <c r="L1111" s="1228"/>
      <c r="M1111" s="408">
        <f t="shared" si="585"/>
        <v>0</v>
      </c>
      <c r="N1111" s="419">
        <f t="shared" si="585"/>
        <v>0</v>
      </c>
      <c r="O1111" s="422">
        <f t="shared" si="585"/>
        <v>0</v>
      </c>
      <c r="P1111" s="422">
        <f t="shared" si="585"/>
        <v>0</v>
      </c>
      <c r="Q1111" s="423">
        <f t="shared" si="585"/>
        <v>0</v>
      </c>
      <c r="R1111" s="419">
        <f t="shared" si="585"/>
        <v>0</v>
      </c>
      <c r="S1111" s="421">
        <f t="shared" si="585"/>
        <v>0</v>
      </c>
      <c r="T1111" s="421">
        <f t="shared" si="585"/>
        <v>0</v>
      </c>
      <c r="U1111" s="421">
        <f t="shared" si="585"/>
        <v>0</v>
      </c>
      <c r="V1111" s="421">
        <f t="shared" si="585"/>
        <v>0</v>
      </c>
      <c r="W1111" s="421">
        <f t="shared" si="585"/>
        <v>0</v>
      </c>
      <c r="X1111" s="422">
        <f t="shared" si="585"/>
        <v>0</v>
      </c>
      <c r="Y1111" s="421">
        <f t="shared" si="585"/>
        <v>0</v>
      </c>
      <c r="Z1111" s="421">
        <f t="shared" si="585"/>
        <v>0</v>
      </c>
      <c r="AA1111" s="421">
        <f t="shared" si="585"/>
        <v>0</v>
      </c>
      <c r="AB1111" s="421">
        <f t="shared" si="585"/>
        <v>0</v>
      </c>
      <c r="AC1111" s="408">
        <f t="shared" si="586"/>
        <v>0</v>
      </c>
      <c r="AD1111" s="830"/>
      <c r="AE1111" s="831"/>
      <c r="AF1111" s="832"/>
    </row>
    <row r="1112" spans="1:32" ht="15.75" outlineLevel="1" x14ac:dyDescent="0.2">
      <c r="A1112" s="381">
        <v>238</v>
      </c>
      <c r="B1112" s="666"/>
      <c r="C1112" s="667"/>
      <c r="D1112" s="391"/>
      <c r="E1112" s="1223" t="s">
        <v>67</v>
      </c>
      <c r="F1112" s="1224"/>
      <c r="G1112" s="1224"/>
      <c r="H1112" s="1224"/>
      <c r="I1112" s="1224"/>
      <c r="J1112" s="1224"/>
      <c r="K1112" s="1224"/>
      <c r="L1112" s="1224"/>
      <c r="M1112" s="407">
        <f>SUBTOTAL(9,M1113:M1116)</f>
        <v>0</v>
      </c>
      <c r="N1112" s="410">
        <f t="shared" ref="N1112:AC1112" si="587">SUBTOTAL(9,N1113:N1116)</f>
        <v>0</v>
      </c>
      <c r="O1112" s="414">
        <f t="shared" si="587"/>
        <v>0</v>
      </c>
      <c r="P1112" s="413">
        <f t="shared" si="587"/>
        <v>0</v>
      </c>
      <c r="Q1112" s="415">
        <f t="shared" si="587"/>
        <v>0</v>
      </c>
      <c r="R1112" s="410">
        <f t="shared" si="587"/>
        <v>0</v>
      </c>
      <c r="S1112" s="414">
        <f t="shared" si="587"/>
        <v>0</v>
      </c>
      <c r="T1112" s="413">
        <f t="shared" si="587"/>
        <v>0</v>
      </c>
      <c r="U1112" s="413">
        <f t="shared" si="587"/>
        <v>0</v>
      </c>
      <c r="V1112" s="413">
        <f t="shared" si="587"/>
        <v>0</v>
      </c>
      <c r="W1112" s="413">
        <f t="shared" si="587"/>
        <v>0</v>
      </c>
      <c r="X1112" s="413">
        <f t="shared" si="587"/>
        <v>0</v>
      </c>
      <c r="Y1112" s="413">
        <f t="shared" si="587"/>
        <v>0</v>
      </c>
      <c r="Z1112" s="413">
        <f t="shared" si="587"/>
        <v>0</v>
      </c>
      <c r="AA1112" s="413">
        <f t="shared" si="587"/>
        <v>0</v>
      </c>
      <c r="AB1112" s="411">
        <f t="shared" si="587"/>
        <v>0</v>
      </c>
      <c r="AC1112" s="415">
        <f t="shared" si="587"/>
        <v>0</v>
      </c>
      <c r="AD1112" s="830"/>
      <c r="AE1112" s="831"/>
      <c r="AF1112" s="832"/>
    </row>
    <row r="1113" spans="1:32" outlineLevel="1" x14ac:dyDescent="0.2">
      <c r="A1113" s="381">
        <v>239</v>
      </c>
      <c r="B1113" s="666"/>
      <c r="C1113" s="667"/>
      <c r="D1113" s="658"/>
      <c r="E1113" s="658"/>
      <c r="F1113" s="1225" t="s">
        <v>65</v>
      </c>
      <c r="G1113" s="1226"/>
      <c r="H1113" s="1226"/>
      <c r="I1113" s="1226"/>
      <c r="J1113" s="1226"/>
      <c r="K1113" s="1226"/>
      <c r="L1113" s="1226"/>
      <c r="M1113" s="408">
        <f t="shared" ref="M1113:AB1116" si="588">M337</f>
        <v>0</v>
      </c>
      <c r="N1113" s="419">
        <f t="shared" si="588"/>
        <v>0</v>
      </c>
      <c r="O1113" s="422">
        <f t="shared" si="588"/>
        <v>0</v>
      </c>
      <c r="P1113" s="422">
        <f t="shared" si="588"/>
        <v>0</v>
      </c>
      <c r="Q1113" s="423">
        <f t="shared" si="588"/>
        <v>0</v>
      </c>
      <c r="R1113" s="419">
        <f t="shared" si="588"/>
        <v>0</v>
      </c>
      <c r="S1113" s="421">
        <f t="shared" si="588"/>
        <v>0</v>
      </c>
      <c r="T1113" s="421">
        <f t="shared" si="588"/>
        <v>0</v>
      </c>
      <c r="U1113" s="421">
        <f t="shared" si="588"/>
        <v>0</v>
      </c>
      <c r="V1113" s="421">
        <f t="shared" si="588"/>
        <v>0</v>
      </c>
      <c r="W1113" s="421">
        <f t="shared" si="588"/>
        <v>0</v>
      </c>
      <c r="X1113" s="422">
        <f t="shared" si="588"/>
        <v>0</v>
      </c>
      <c r="Y1113" s="421">
        <f t="shared" si="588"/>
        <v>0</v>
      </c>
      <c r="Z1113" s="421">
        <f t="shared" si="588"/>
        <v>0</v>
      </c>
      <c r="AA1113" s="421">
        <f t="shared" si="588"/>
        <v>0</v>
      </c>
      <c r="AB1113" s="421">
        <f t="shared" si="588"/>
        <v>0</v>
      </c>
      <c r="AC1113" s="408">
        <f t="shared" ref="AC1113:AC1116" si="589">M1113-SUM(N1113:AB1113)</f>
        <v>0</v>
      </c>
      <c r="AD1113" s="830"/>
      <c r="AE1113" s="831"/>
      <c r="AF1113" s="832"/>
    </row>
    <row r="1114" spans="1:32" outlineLevel="1" x14ac:dyDescent="0.2">
      <c r="A1114" s="381">
        <v>240</v>
      </c>
      <c r="B1114" s="666"/>
      <c r="C1114" s="667"/>
      <c r="D1114" s="658"/>
      <c r="E1114" s="658"/>
      <c r="F1114" s="1209" t="s">
        <v>68</v>
      </c>
      <c r="G1114" s="1210"/>
      <c r="H1114" s="1210"/>
      <c r="I1114" s="1210"/>
      <c r="J1114" s="1210"/>
      <c r="K1114" s="1210"/>
      <c r="L1114" s="1210"/>
      <c r="M1114" s="408">
        <f t="shared" si="588"/>
        <v>0</v>
      </c>
      <c r="N1114" s="419">
        <f t="shared" si="588"/>
        <v>0</v>
      </c>
      <c r="O1114" s="422">
        <f t="shared" si="588"/>
        <v>0</v>
      </c>
      <c r="P1114" s="422">
        <f t="shared" si="588"/>
        <v>0</v>
      </c>
      <c r="Q1114" s="423">
        <f t="shared" si="588"/>
        <v>0</v>
      </c>
      <c r="R1114" s="419">
        <f t="shared" si="588"/>
        <v>0</v>
      </c>
      <c r="S1114" s="421">
        <f t="shared" si="588"/>
        <v>0</v>
      </c>
      <c r="T1114" s="421">
        <f t="shared" si="588"/>
        <v>0</v>
      </c>
      <c r="U1114" s="421">
        <f t="shared" si="588"/>
        <v>0</v>
      </c>
      <c r="V1114" s="421">
        <f t="shared" si="588"/>
        <v>0</v>
      </c>
      <c r="W1114" s="421">
        <f t="shared" si="588"/>
        <v>0</v>
      </c>
      <c r="X1114" s="422">
        <f t="shared" si="588"/>
        <v>0</v>
      </c>
      <c r="Y1114" s="421">
        <f t="shared" si="588"/>
        <v>0</v>
      </c>
      <c r="Z1114" s="421">
        <f t="shared" si="588"/>
        <v>0</v>
      </c>
      <c r="AA1114" s="421">
        <f t="shared" si="588"/>
        <v>0</v>
      </c>
      <c r="AB1114" s="421">
        <f t="shared" si="588"/>
        <v>0</v>
      </c>
      <c r="AC1114" s="408">
        <f t="shared" si="589"/>
        <v>0</v>
      </c>
      <c r="AD1114" s="830"/>
      <c r="AE1114" s="831"/>
      <c r="AF1114" s="832"/>
    </row>
    <row r="1115" spans="1:32" outlineLevel="1" x14ac:dyDescent="0.2">
      <c r="A1115" s="381">
        <v>241</v>
      </c>
      <c r="B1115" s="666"/>
      <c r="C1115" s="667"/>
      <c r="D1115" s="392"/>
      <c r="E1115" s="392"/>
      <c r="F1115" s="1209" t="s">
        <v>537</v>
      </c>
      <c r="G1115" s="1210"/>
      <c r="H1115" s="1210"/>
      <c r="I1115" s="1210"/>
      <c r="J1115" s="1210"/>
      <c r="K1115" s="1210"/>
      <c r="L1115" s="1210"/>
      <c r="M1115" s="408">
        <f t="shared" si="588"/>
        <v>0</v>
      </c>
      <c r="N1115" s="419">
        <f t="shared" si="588"/>
        <v>0</v>
      </c>
      <c r="O1115" s="422">
        <f t="shared" si="588"/>
        <v>0</v>
      </c>
      <c r="P1115" s="422">
        <f t="shared" si="588"/>
        <v>0</v>
      </c>
      <c r="Q1115" s="423">
        <f t="shared" si="588"/>
        <v>0</v>
      </c>
      <c r="R1115" s="419">
        <f t="shared" si="588"/>
        <v>0</v>
      </c>
      <c r="S1115" s="421">
        <f t="shared" si="588"/>
        <v>0</v>
      </c>
      <c r="T1115" s="421">
        <f t="shared" si="588"/>
        <v>0</v>
      </c>
      <c r="U1115" s="421">
        <f t="shared" si="588"/>
        <v>0</v>
      </c>
      <c r="V1115" s="421">
        <f t="shared" si="588"/>
        <v>0</v>
      </c>
      <c r="W1115" s="421">
        <f t="shared" si="588"/>
        <v>0</v>
      </c>
      <c r="X1115" s="422">
        <f t="shared" si="588"/>
        <v>0</v>
      </c>
      <c r="Y1115" s="421">
        <f t="shared" si="588"/>
        <v>0</v>
      </c>
      <c r="Z1115" s="421">
        <f t="shared" si="588"/>
        <v>0</v>
      </c>
      <c r="AA1115" s="421">
        <f t="shared" si="588"/>
        <v>0</v>
      </c>
      <c r="AB1115" s="421">
        <f t="shared" si="588"/>
        <v>0</v>
      </c>
      <c r="AC1115" s="408">
        <f t="shared" si="589"/>
        <v>0</v>
      </c>
      <c r="AD1115" s="830"/>
      <c r="AE1115" s="831"/>
      <c r="AF1115" s="832"/>
    </row>
    <row r="1116" spans="1:32" ht="27.75" customHeight="1" outlineLevel="1" x14ac:dyDescent="0.2">
      <c r="A1116" s="381">
        <v>242</v>
      </c>
      <c r="B1116" s="666"/>
      <c r="C1116" s="667"/>
      <c r="D1116" s="385"/>
      <c r="E1116" s="385"/>
      <c r="F1116" s="1227" t="s">
        <v>532</v>
      </c>
      <c r="G1116" s="1228"/>
      <c r="H1116" s="1228"/>
      <c r="I1116" s="1228"/>
      <c r="J1116" s="1228"/>
      <c r="K1116" s="1228"/>
      <c r="L1116" s="1228"/>
      <c r="M1116" s="408">
        <f t="shared" si="588"/>
        <v>0</v>
      </c>
      <c r="N1116" s="419">
        <f t="shared" si="588"/>
        <v>0</v>
      </c>
      <c r="O1116" s="422">
        <f t="shared" si="588"/>
        <v>0</v>
      </c>
      <c r="P1116" s="422">
        <f t="shared" si="588"/>
        <v>0</v>
      </c>
      <c r="Q1116" s="423">
        <f t="shared" si="588"/>
        <v>0</v>
      </c>
      <c r="R1116" s="419">
        <f t="shared" si="588"/>
        <v>0</v>
      </c>
      <c r="S1116" s="421">
        <f t="shared" si="588"/>
        <v>0</v>
      </c>
      <c r="T1116" s="421">
        <f t="shared" si="588"/>
        <v>0</v>
      </c>
      <c r="U1116" s="421">
        <f t="shared" si="588"/>
        <v>0</v>
      </c>
      <c r="V1116" s="421">
        <f t="shared" si="588"/>
        <v>0</v>
      </c>
      <c r="W1116" s="421">
        <f t="shared" si="588"/>
        <v>0</v>
      </c>
      <c r="X1116" s="422">
        <f t="shared" si="588"/>
        <v>0</v>
      </c>
      <c r="Y1116" s="421">
        <f t="shared" si="588"/>
        <v>0</v>
      </c>
      <c r="Z1116" s="421">
        <f t="shared" si="588"/>
        <v>0</v>
      </c>
      <c r="AA1116" s="421">
        <f t="shared" si="588"/>
        <v>0</v>
      </c>
      <c r="AB1116" s="421">
        <f t="shared" si="588"/>
        <v>0</v>
      </c>
      <c r="AC1116" s="408">
        <f t="shared" si="589"/>
        <v>0</v>
      </c>
      <c r="AD1116" s="830"/>
      <c r="AE1116" s="831"/>
      <c r="AF1116" s="832"/>
    </row>
    <row r="1117" spans="1:32" ht="15.75" customHeight="1" outlineLevel="1" x14ac:dyDescent="0.2">
      <c r="A1117" s="381">
        <v>243</v>
      </c>
      <c r="B1117" s="666"/>
      <c r="C1117" s="667"/>
      <c r="D1117" s="392"/>
      <c r="E1117" s="1223" t="s">
        <v>556</v>
      </c>
      <c r="F1117" s="1224"/>
      <c r="G1117" s="1224"/>
      <c r="H1117" s="1224"/>
      <c r="I1117" s="1224"/>
      <c r="J1117" s="1224"/>
      <c r="K1117" s="1224"/>
      <c r="L1117" s="1224"/>
      <c r="M1117" s="407">
        <f>SUBTOTAL(9,M1118:M1121)</f>
        <v>0</v>
      </c>
      <c r="N1117" s="410">
        <f t="shared" ref="N1117:AC1117" si="590">SUBTOTAL(9,N1118:N1121)</f>
        <v>0</v>
      </c>
      <c r="O1117" s="414">
        <f t="shared" si="590"/>
        <v>0</v>
      </c>
      <c r="P1117" s="413">
        <f t="shared" si="590"/>
        <v>0</v>
      </c>
      <c r="Q1117" s="415">
        <f t="shared" si="590"/>
        <v>0</v>
      </c>
      <c r="R1117" s="410">
        <f t="shared" si="590"/>
        <v>0</v>
      </c>
      <c r="S1117" s="414">
        <f t="shared" si="590"/>
        <v>0</v>
      </c>
      <c r="T1117" s="413">
        <f t="shared" si="590"/>
        <v>0</v>
      </c>
      <c r="U1117" s="413">
        <f t="shared" si="590"/>
        <v>0</v>
      </c>
      <c r="V1117" s="413">
        <f t="shared" si="590"/>
        <v>0</v>
      </c>
      <c r="W1117" s="413">
        <f t="shared" si="590"/>
        <v>0</v>
      </c>
      <c r="X1117" s="413">
        <f t="shared" si="590"/>
        <v>0</v>
      </c>
      <c r="Y1117" s="413">
        <f t="shared" si="590"/>
        <v>0</v>
      </c>
      <c r="Z1117" s="413">
        <f t="shared" si="590"/>
        <v>0</v>
      </c>
      <c r="AA1117" s="413">
        <f t="shared" si="590"/>
        <v>0</v>
      </c>
      <c r="AB1117" s="411">
        <f t="shared" si="590"/>
        <v>0</v>
      </c>
      <c r="AC1117" s="415">
        <f t="shared" si="590"/>
        <v>0</v>
      </c>
      <c r="AD1117" s="830"/>
      <c r="AE1117" s="831"/>
      <c r="AF1117" s="832"/>
    </row>
    <row r="1118" spans="1:32" outlineLevel="1" x14ac:dyDescent="0.2">
      <c r="A1118" s="381">
        <v>244</v>
      </c>
      <c r="B1118" s="666"/>
      <c r="C1118" s="667"/>
      <c r="D1118" s="658"/>
      <c r="E1118" s="658"/>
      <c r="F1118" s="1225" t="s">
        <v>65</v>
      </c>
      <c r="G1118" s="1226"/>
      <c r="H1118" s="1226"/>
      <c r="I1118" s="1226"/>
      <c r="J1118" s="1226"/>
      <c r="K1118" s="1226"/>
      <c r="L1118" s="1226"/>
      <c r="M1118" s="408">
        <f t="shared" ref="M1118:AB1121" si="591">M342</f>
        <v>0</v>
      </c>
      <c r="N1118" s="419">
        <f t="shared" si="591"/>
        <v>0</v>
      </c>
      <c r="O1118" s="422">
        <f t="shared" si="591"/>
        <v>0</v>
      </c>
      <c r="P1118" s="422">
        <f t="shared" si="591"/>
        <v>0</v>
      </c>
      <c r="Q1118" s="423">
        <f t="shared" si="591"/>
        <v>0</v>
      </c>
      <c r="R1118" s="419">
        <f t="shared" si="591"/>
        <v>0</v>
      </c>
      <c r="S1118" s="421">
        <f t="shared" si="591"/>
        <v>0</v>
      </c>
      <c r="T1118" s="421">
        <f t="shared" si="591"/>
        <v>0</v>
      </c>
      <c r="U1118" s="421">
        <f t="shared" si="591"/>
        <v>0</v>
      </c>
      <c r="V1118" s="421">
        <f t="shared" si="591"/>
        <v>0</v>
      </c>
      <c r="W1118" s="421">
        <f t="shared" si="591"/>
        <v>0</v>
      </c>
      <c r="X1118" s="422">
        <f t="shared" si="591"/>
        <v>0</v>
      </c>
      <c r="Y1118" s="421">
        <f t="shared" si="591"/>
        <v>0</v>
      </c>
      <c r="Z1118" s="421">
        <f t="shared" si="591"/>
        <v>0</v>
      </c>
      <c r="AA1118" s="421">
        <f t="shared" si="591"/>
        <v>0</v>
      </c>
      <c r="AB1118" s="421">
        <f t="shared" si="591"/>
        <v>0</v>
      </c>
      <c r="AC1118" s="408">
        <f t="shared" ref="AC1118:AC1121" si="592">M1118-SUM(N1118:AB1118)</f>
        <v>0</v>
      </c>
      <c r="AD1118" s="830"/>
      <c r="AE1118" s="831"/>
      <c r="AF1118" s="832"/>
    </row>
    <row r="1119" spans="1:32" outlineLevel="1" x14ac:dyDescent="0.2">
      <c r="A1119" s="381">
        <v>245</v>
      </c>
      <c r="B1119" s="666"/>
      <c r="C1119" s="667"/>
      <c r="D1119" s="393"/>
      <c r="E1119" s="393"/>
      <c r="F1119" s="1209" t="s">
        <v>68</v>
      </c>
      <c r="G1119" s="1210"/>
      <c r="H1119" s="1210"/>
      <c r="I1119" s="1210"/>
      <c r="J1119" s="1210"/>
      <c r="K1119" s="1210"/>
      <c r="L1119" s="1210"/>
      <c r="M1119" s="408">
        <f t="shared" si="591"/>
        <v>0</v>
      </c>
      <c r="N1119" s="419">
        <f t="shared" si="591"/>
        <v>0</v>
      </c>
      <c r="O1119" s="422">
        <f t="shared" si="591"/>
        <v>0</v>
      </c>
      <c r="P1119" s="422">
        <f t="shared" si="591"/>
        <v>0</v>
      </c>
      <c r="Q1119" s="423">
        <f t="shared" si="591"/>
        <v>0</v>
      </c>
      <c r="R1119" s="419">
        <f t="shared" si="591"/>
        <v>0</v>
      </c>
      <c r="S1119" s="421">
        <f t="shared" si="591"/>
        <v>0</v>
      </c>
      <c r="T1119" s="421">
        <f t="shared" si="591"/>
        <v>0</v>
      </c>
      <c r="U1119" s="421">
        <f t="shared" si="591"/>
        <v>0</v>
      </c>
      <c r="V1119" s="421">
        <f t="shared" si="591"/>
        <v>0</v>
      </c>
      <c r="W1119" s="421">
        <f t="shared" si="591"/>
        <v>0</v>
      </c>
      <c r="X1119" s="422">
        <f t="shared" si="591"/>
        <v>0</v>
      </c>
      <c r="Y1119" s="421">
        <f t="shared" si="591"/>
        <v>0</v>
      </c>
      <c r="Z1119" s="421">
        <f t="shared" si="591"/>
        <v>0</v>
      </c>
      <c r="AA1119" s="421">
        <f t="shared" si="591"/>
        <v>0</v>
      </c>
      <c r="AB1119" s="421">
        <f t="shared" si="591"/>
        <v>0</v>
      </c>
      <c r="AC1119" s="408">
        <f t="shared" si="592"/>
        <v>0</v>
      </c>
      <c r="AD1119" s="830"/>
      <c r="AE1119" s="831"/>
      <c r="AF1119" s="832"/>
    </row>
    <row r="1120" spans="1:32" outlineLevel="1" x14ac:dyDescent="0.2">
      <c r="A1120" s="381">
        <v>246</v>
      </c>
      <c r="B1120" s="666"/>
      <c r="C1120" s="667"/>
      <c r="D1120" s="393"/>
      <c r="E1120" s="393"/>
      <c r="F1120" s="1209" t="s">
        <v>537</v>
      </c>
      <c r="G1120" s="1210"/>
      <c r="H1120" s="1210"/>
      <c r="I1120" s="1210"/>
      <c r="J1120" s="1210"/>
      <c r="K1120" s="1210"/>
      <c r="L1120" s="1210"/>
      <c r="M1120" s="408">
        <f t="shared" si="591"/>
        <v>0</v>
      </c>
      <c r="N1120" s="419">
        <f t="shared" si="591"/>
        <v>0</v>
      </c>
      <c r="O1120" s="422">
        <f t="shared" si="591"/>
        <v>0</v>
      </c>
      <c r="P1120" s="422">
        <f t="shared" si="591"/>
        <v>0</v>
      </c>
      <c r="Q1120" s="423">
        <f t="shared" si="591"/>
        <v>0</v>
      </c>
      <c r="R1120" s="419">
        <f t="shared" si="591"/>
        <v>0</v>
      </c>
      <c r="S1120" s="421">
        <f t="shared" si="591"/>
        <v>0</v>
      </c>
      <c r="T1120" s="421">
        <f t="shared" si="591"/>
        <v>0</v>
      </c>
      <c r="U1120" s="421">
        <f t="shared" si="591"/>
        <v>0</v>
      </c>
      <c r="V1120" s="421">
        <f t="shared" si="591"/>
        <v>0</v>
      </c>
      <c r="W1120" s="421">
        <f t="shared" si="591"/>
        <v>0</v>
      </c>
      <c r="X1120" s="422">
        <f t="shared" si="591"/>
        <v>0</v>
      </c>
      <c r="Y1120" s="421">
        <f t="shared" si="591"/>
        <v>0</v>
      </c>
      <c r="Z1120" s="421">
        <f t="shared" si="591"/>
        <v>0</v>
      </c>
      <c r="AA1120" s="421">
        <f t="shared" si="591"/>
        <v>0</v>
      </c>
      <c r="AB1120" s="421">
        <f t="shared" si="591"/>
        <v>0</v>
      </c>
      <c r="AC1120" s="408">
        <f t="shared" si="592"/>
        <v>0</v>
      </c>
      <c r="AD1120" s="830"/>
      <c r="AE1120" s="831"/>
      <c r="AF1120" s="832"/>
    </row>
    <row r="1121" spans="1:32" ht="27.75" customHeight="1" outlineLevel="1" x14ac:dyDescent="0.2">
      <c r="A1121" s="381">
        <v>247</v>
      </c>
      <c r="B1121" s="666"/>
      <c r="C1121" s="667"/>
      <c r="D1121" s="394"/>
      <c r="E1121" s="394"/>
      <c r="F1121" s="1209" t="s">
        <v>532</v>
      </c>
      <c r="G1121" s="1210"/>
      <c r="H1121" s="1210"/>
      <c r="I1121" s="1210"/>
      <c r="J1121" s="1210"/>
      <c r="K1121" s="1210"/>
      <c r="L1121" s="1210"/>
      <c r="M1121" s="408">
        <f t="shared" si="591"/>
        <v>0</v>
      </c>
      <c r="N1121" s="419">
        <f t="shared" si="591"/>
        <v>0</v>
      </c>
      <c r="O1121" s="422">
        <f t="shared" si="591"/>
        <v>0</v>
      </c>
      <c r="P1121" s="422">
        <f t="shared" si="591"/>
        <v>0</v>
      </c>
      <c r="Q1121" s="423">
        <f t="shared" si="591"/>
        <v>0</v>
      </c>
      <c r="R1121" s="419">
        <f t="shared" si="591"/>
        <v>0</v>
      </c>
      <c r="S1121" s="421">
        <f t="shared" si="591"/>
        <v>0</v>
      </c>
      <c r="T1121" s="421">
        <f t="shared" si="591"/>
        <v>0</v>
      </c>
      <c r="U1121" s="421">
        <f t="shared" si="591"/>
        <v>0</v>
      </c>
      <c r="V1121" s="421">
        <f t="shared" si="591"/>
        <v>0</v>
      </c>
      <c r="W1121" s="421">
        <f t="shared" si="591"/>
        <v>0</v>
      </c>
      <c r="X1121" s="422">
        <f t="shared" si="591"/>
        <v>0</v>
      </c>
      <c r="Y1121" s="421">
        <f t="shared" si="591"/>
        <v>0</v>
      </c>
      <c r="Z1121" s="421">
        <f t="shared" si="591"/>
        <v>0</v>
      </c>
      <c r="AA1121" s="421">
        <f t="shared" si="591"/>
        <v>0</v>
      </c>
      <c r="AB1121" s="421">
        <f t="shared" si="591"/>
        <v>0</v>
      </c>
      <c r="AC1121" s="408">
        <f t="shared" si="592"/>
        <v>0</v>
      </c>
      <c r="AD1121" s="833"/>
      <c r="AE1121" s="834"/>
      <c r="AF1121" s="835"/>
    </row>
    <row r="1122" spans="1:32" ht="15" customHeight="1" outlineLevel="1" x14ac:dyDescent="0.2">
      <c r="A1122" s="381">
        <v>129</v>
      </c>
      <c r="B1122" s="666"/>
      <c r="C1122" s="394"/>
      <c r="D1122" s="1222" t="s">
        <v>13</v>
      </c>
      <c r="E1122" s="1100"/>
      <c r="F1122" s="1100"/>
      <c r="G1122" s="1100"/>
      <c r="H1122" s="1100"/>
      <c r="I1122" s="1100"/>
      <c r="J1122" s="1100"/>
      <c r="K1122" s="1100"/>
      <c r="L1122" s="1100"/>
      <c r="M1122" s="1100"/>
      <c r="N1122" s="1100"/>
      <c r="O1122" s="1100"/>
      <c r="P1122" s="1100"/>
      <c r="Q1122" s="1100"/>
      <c r="R1122" s="1100"/>
      <c r="S1122" s="1100"/>
      <c r="T1122" s="1100"/>
      <c r="U1122" s="1100"/>
      <c r="V1122" s="1100"/>
      <c r="W1122" s="1100"/>
      <c r="X1122" s="1100"/>
      <c r="Y1122" s="1100"/>
      <c r="Z1122" s="1100"/>
      <c r="AA1122" s="1100"/>
      <c r="AB1122" s="1100"/>
      <c r="AC1122" s="1100"/>
      <c r="AD1122" s="1100"/>
      <c r="AE1122" s="1100"/>
      <c r="AF1122" s="1361"/>
    </row>
    <row r="1123" spans="1:32" ht="15" customHeight="1" outlineLevel="1" x14ac:dyDescent="0.2">
      <c r="A1123" s="381">
        <v>130</v>
      </c>
      <c r="B1123" s="666"/>
      <c r="C1123" s="394"/>
      <c r="D1123" s="394"/>
      <c r="E1123" s="1229" t="s">
        <v>14</v>
      </c>
      <c r="F1123" s="1230"/>
      <c r="G1123" s="1230"/>
      <c r="H1123" s="1230"/>
      <c r="I1123" s="1230"/>
      <c r="J1123" s="1230"/>
      <c r="K1123" s="1230"/>
      <c r="L1123" s="1230"/>
      <c r="M1123" s="407">
        <f>SUBTOTAL(9,M1124:M1126)</f>
        <v>0</v>
      </c>
      <c r="N1123" s="410">
        <f t="shared" ref="N1123:AC1123" si="593">SUBTOTAL(9,N1124:N1126)</f>
        <v>0</v>
      </c>
      <c r="O1123" s="414">
        <f t="shared" si="593"/>
        <v>0</v>
      </c>
      <c r="P1123" s="413">
        <f t="shared" si="593"/>
        <v>0</v>
      </c>
      <c r="Q1123" s="415">
        <f t="shared" si="593"/>
        <v>0</v>
      </c>
      <c r="R1123" s="410">
        <f t="shared" si="593"/>
        <v>0</v>
      </c>
      <c r="S1123" s="414">
        <f t="shared" si="593"/>
        <v>0</v>
      </c>
      <c r="T1123" s="413">
        <f t="shared" si="593"/>
        <v>0</v>
      </c>
      <c r="U1123" s="413">
        <f t="shared" si="593"/>
        <v>0</v>
      </c>
      <c r="V1123" s="413">
        <f t="shared" si="593"/>
        <v>0</v>
      </c>
      <c r="W1123" s="413">
        <f t="shared" si="593"/>
        <v>0</v>
      </c>
      <c r="X1123" s="413">
        <f t="shared" si="593"/>
        <v>0</v>
      </c>
      <c r="Y1123" s="413">
        <f t="shared" si="593"/>
        <v>0</v>
      </c>
      <c r="Z1123" s="413">
        <f t="shared" si="593"/>
        <v>0</v>
      </c>
      <c r="AA1123" s="413">
        <f t="shared" si="593"/>
        <v>0</v>
      </c>
      <c r="AB1123" s="411">
        <f t="shared" si="593"/>
        <v>0</v>
      </c>
      <c r="AC1123" s="415">
        <f t="shared" si="593"/>
        <v>0</v>
      </c>
      <c r="AD1123" s="942"/>
      <c r="AE1123" s="1179"/>
      <c r="AF1123" s="1180"/>
    </row>
    <row r="1124" spans="1:32" ht="15" customHeight="1" outlineLevel="1" x14ac:dyDescent="0.2">
      <c r="A1124" s="381">
        <v>131</v>
      </c>
      <c r="B1124" s="666"/>
      <c r="C1124" s="394"/>
      <c r="D1124" s="394"/>
      <c r="E1124" s="395"/>
      <c r="F1124" s="1225" t="s">
        <v>112</v>
      </c>
      <c r="G1124" s="1226"/>
      <c r="H1124" s="1226"/>
      <c r="I1124" s="1226"/>
      <c r="J1124" s="1226"/>
      <c r="K1124" s="1226"/>
      <c r="L1124" s="1226"/>
      <c r="M1124" s="408">
        <f t="shared" ref="M1124:AB1126" si="594">M348</f>
        <v>0</v>
      </c>
      <c r="N1124" s="419">
        <f t="shared" si="594"/>
        <v>0</v>
      </c>
      <c r="O1124" s="422">
        <f t="shared" si="594"/>
        <v>0</v>
      </c>
      <c r="P1124" s="422">
        <f t="shared" si="594"/>
        <v>0</v>
      </c>
      <c r="Q1124" s="423">
        <f t="shared" si="594"/>
        <v>0</v>
      </c>
      <c r="R1124" s="419">
        <f t="shared" si="594"/>
        <v>0</v>
      </c>
      <c r="S1124" s="421">
        <f t="shared" si="594"/>
        <v>0</v>
      </c>
      <c r="T1124" s="421">
        <f t="shared" si="594"/>
        <v>0</v>
      </c>
      <c r="U1124" s="421">
        <f t="shared" si="594"/>
        <v>0</v>
      </c>
      <c r="V1124" s="421">
        <f t="shared" si="594"/>
        <v>0</v>
      </c>
      <c r="W1124" s="421">
        <f t="shared" si="594"/>
        <v>0</v>
      </c>
      <c r="X1124" s="422">
        <f t="shared" si="594"/>
        <v>0</v>
      </c>
      <c r="Y1124" s="421">
        <f t="shared" si="594"/>
        <v>0</v>
      </c>
      <c r="Z1124" s="421">
        <f t="shared" si="594"/>
        <v>0</v>
      </c>
      <c r="AA1124" s="421">
        <f t="shared" si="594"/>
        <v>0</v>
      </c>
      <c r="AB1124" s="421">
        <f t="shared" si="594"/>
        <v>0</v>
      </c>
      <c r="AC1124" s="408">
        <f t="shared" ref="AC1124:AC1126" si="595">M1124-SUM(N1124:AB1124)</f>
        <v>0</v>
      </c>
      <c r="AD1124" s="1181"/>
      <c r="AE1124" s="1182"/>
      <c r="AF1124" s="1183"/>
    </row>
    <row r="1125" spans="1:32" ht="15" customHeight="1" outlineLevel="1" x14ac:dyDescent="0.2">
      <c r="A1125" s="381">
        <v>132</v>
      </c>
      <c r="B1125" s="666"/>
      <c r="C1125" s="394"/>
      <c r="D1125" s="394"/>
      <c r="E1125" s="395"/>
      <c r="F1125" s="1209" t="s">
        <v>113</v>
      </c>
      <c r="G1125" s="1210"/>
      <c r="H1125" s="1210"/>
      <c r="I1125" s="1210"/>
      <c r="J1125" s="1210"/>
      <c r="K1125" s="1210"/>
      <c r="L1125" s="1210"/>
      <c r="M1125" s="408">
        <f t="shared" si="594"/>
        <v>0</v>
      </c>
      <c r="N1125" s="419">
        <f t="shared" si="594"/>
        <v>0</v>
      </c>
      <c r="O1125" s="422">
        <f t="shared" si="594"/>
        <v>0</v>
      </c>
      <c r="P1125" s="422">
        <f t="shared" si="594"/>
        <v>0</v>
      </c>
      <c r="Q1125" s="423">
        <f t="shared" si="594"/>
        <v>0</v>
      </c>
      <c r="R1125" s="419">
        <f t="shared" si="594"/>
        <v>0</v>
      </c>
      <c r="S1125" s="421">
        <f t="shared" si="594"/>
        <v>0</v>
      </c>
      <c r="T1125" s="421">
        <f t="shared" si="594"/>
        <v>0</v>
      </c>
      <c r="U1125" s="421">
        <f t="shared" si="594"/>
        <v>0</v>
      </c>
      <c r="V1125" s="421">
        <f t="shared" si="594"/>
        <v>0</v>
      </c>
      <c r="W1125" s="421">
        <f t="shared" si="594"/>
        <v>0</v>
      </c>
      <c r="X1125" s="422">
        <f t="shared" si="594"/>
        <v>0</v>
      </c>
      <c r="Y1125" s="421">
        <f t="shared" si="594"/>
        <v>0</v>
      </c>
      <c r="Z1125" s="421">
        <f t="shared" si="594"/>
        <v>0</v>
      </c>
      <c r="AA1125" s="421">
        <f t="shared" si="594"/>
        <v>0</v>
      </c>
      <c r="AB1125" s="421">
        <f t="shared" si="594"/>
        <v>0</v>
      </c>
      <c r="AC1125" s="408">
        <f t="shared" si="595"/>
        <v>0</v>
      </c>
      <c r="AD1125" s="1181"/>
      <c r="AE1125" s="1182"/>
      <c r="AF1125" s="1183"/>
    </row>
    <row r="1126" spans="1:32" ht="15" customHeight="1" outlineLevel="1" x14ac:dyDescent="0.2">
      <c r="A1126" s="381">
        <v>133</v>
      </c>
      <c r="B1126" s="666"/>
      <c r="C1126" s="394"/>
      <c r="D1126" s="394"/>
      <c r="E1126" s="395"/>
      <c r="F1126" s="1227" t="s">
        <v>557</v>
      </c>
      <c r="G1126" s="1228"/>
      <c r="H1126" s="1228"/>
      <c r="I1126" s="1228"/>
      <c r="J1126" s="1228"/>
      <c r="K1126" s="1228"/>
      <c r="L1126" s="1228"/>
      <c r="M1126" s="408">
        <f t="shared" si="594"/>
        <v>0</v>
      </c>
      <c r="N1126" s="419">
        <f t="shared" si="594"/>
        <v>0</v>
      </c>
      <c r="O1126" s="422">
        <f t="shared" si="594"/>
        <v>0</v>
      </c>
      <c r="P1126" s="422">
        <f t="shared" si="594"/>
        <v>0</v>
      </c>
      <c r="Q1126" s="423">
        <f t="shared" si="594"/>
        <v>0</v>
      </c>
      <c r="R1126" s="419">
        <f t="shared" si="594"/>
        <v>0</v>
      </c>
      <c r="S1126" s="421">
        <f t="shared" si="594"/>
        <v>0</v>
      </c>
      <c r="T1126" s="421">
        <f t="shared" si="594"/>
        <v>0</v>
      </c>
      <c r="U1126" s="421">
        <f t="shared" si="594"/>
        <v>0</v>
      </c>
      <c r="V1126" s="421">
        <f t="shared" si="594"/>
        <v>0</v>
      </c>
      <c r="W1126" s="421">
        <f t="shared" si="594"/>
        <v>0</v>
      </c>
      <c r="X1126" s="422">
        <f t="shared" si="594"/>
        <v>0</v>
      </c>
      <c r="Y1126" s="421">
        <f t="shared" si="594"/>
        <v>0</v>
      </c>
      <c r="Z1126" s="421">
        <f t="shared" si="594"/>
        <v>0</v>
      </c>
      <c r="AA1126" s="421">
        <f t="shared" si="594"/>
        <v>0</v>
      </c>
      <c r="AB1126" s="421">
        <f t="shared" si="594"/>
        <v>0</v>
      </c>
      <c r="AC1126" s="408">
        <f t="shared" si="595"/>
        <v>0</v>
      </c>
      <c r="AD1126" s="1181"/>
      <c r="AE1126" s="1182"/>
      <c r="AF1126" s="1183"/>
    </row>
    <row r="1127" spans="1:32" ht="15" customHeight="1" outlineLevel="1" x14ac:dyDescent="0.2">
      <c r="A1127" s="381">
        <v>134</v>
      </c>
      <c r="B1127" s="666"/>
      <c r="C1127" s="394"/>
      <c r="D1127" s="394"/>
      <c r="E1127" s="1223" t="s">
        <v>15</v>
      </c>
      <c r="F1127" s="1224"/>
      <c r="G1127" s="1224"/>
      <c r="H1127" s="1224"/>
      <c r="I1127" s="1224"/>
      <c r="J1127" s="1224"/>
      <c r="K1127" s="1224"/>
      <c r="L1127" s="1224"/>
      <c r="M1127" s="407">
        <f>SUBTOTAL(9,M1128:M1130)</f>
        <v>0</v>
      </c>
      <c r="N1127" s="410">
        <f t="shared" ref="N1127" si="596">SUBTOTAL(9,N1128:N1130)</f>
        <v>0</v>
      </c>
      <c r="O1127" s="414">
        <f t="shared" ref="O1127" si="597">SUBTOTAL(9,O1128:O1130)</f>
        <v>0</v>
      </c>
      <c r="P1127" s="413">
        <f t="shared" ref="P1127" si="598">SUBTOTAL(9,P1128:P1130)</f>
        <v>0</v>
      </c>
      <c r="Q1127" s="415">
        <f t="shared" ref="Q1127" si="599">SUBTOTAL(9,Q1128:Q1130)</f>
        <v>0</v>
      </c>
      <c r="R1127" s="410">
        <f t="shared" ref="R1127" si="600">SUBTOTAL(9,R1128:R1130)</f>
        <v>0</v>
      </c>
      <c r="S1127" s="414">
        <f t="shared" ref="S1127" si="601">SUBTOTAL(9,S1128:S1130)</f>
        <v>0</v>
      </c>
      <c r="T1127" s="413">
        <f t="shared" ref="T1127" si="602">SUBTOTAL(9,T1128:T1130)</f>
        <v>0</v>
      </c>
      <c r="U1127" s="413">
        <f t="shared" ref="U1127" si="603">SUBTOTAL(9,U1128:U1130)</f>
        <v>0</v>
      </c>
      <c r="V1127" s="413">
        <f t="shared" ref="V1127" si="604">SUBTOTAL(9,V1128:V1130)</f>
        <v>0</v>
      </c>
      <c r="W1127" s="413">
        <f t="shared" ref="W1127" si="605">SUBTOTAL(9,W1128:W1130)</f>
        <v>0</v>
      </c>
      <c r="X1127" s="413">
        <f t="shared" ref="X1127" si="606">SUBTOTAL(9,X1128:X1130)</f>
        <v>0</v>
      </c>
      <c r="Y1127" s="413">
        <f t="shared" ref="Y1127" si="607">SUBTOTAL(9,Y1128:Y1130)</f>
        <v>0</v>
      </c>
      <c r="Z1127" s="413">
        <f t="shared" ref="Z1127" si="608">SUBTOTAL(9,Z1128:Z1130)</f>
        <v>0</v>
      </c>
      <c r="AA1127" s="413">
        <f t="shared" ref="AA1127" si="609">SUBTOTAL(9,AA1128:AA1130)</f>
        <v>0</v>
      </c>
      <c r="AB1127" s="411">
        <f t="shared" ref="AB1127:AC1127" si="610">SUBTOTAL(9,AB1128:AB1130)</f>
        <v>0</v>
      </c>
      <c r="AC1127" s="415">
        <f t="shared" si="610"/>
        <v>0</v>
      </c>
      <c r="AD1127" s="1181"/>
      <c r="AE1127" s="1182"/>
      <c r="AF1127" s="1183"/>
    </row>
    <row r="1128" spans="1:32" ht="15" customHeight="1" outlineLevel="1" x14ac:dyDescent="0.2">
      <c r="A1128" s="381">
        <v>135</v>
      </c>
      <c r="B1128" s="666"/>
      <c r="C1128" s="394"/>
      <c r="D1128" s="394"/>
      <c r="E1128" s="395"/>
      <c r="F1128" s="1225" t="s">
        <v>109</v>
      </c>
      <c r="G1128" s="1226"/>
      <c r="H1128" s="1226"/>
      <c r="I1128" s="1226"/>
      <c r="J1128" s="1226"/>
      <c r="K1128" s="1226"/>
      <c r="L1128" s="1226"/>
      <c r="M1128" s="408">
        <f t="shared" ref="M1128:AB1130" si="611">M352</f>
        <v>0</v>
      </c>
      <c r="N1128" s="419">
        <f t="shared" si="611"/>
        <v>0</v>
      </c>
      <c r="O1128" s="422">
        <f t="shared" si="611"/>
        <v>0</v>
      </c>
      <c r="P1128" s="422">
        <f t="shared" si="611"/>
        <v>0</v>
      </c>
      <c r="Q1128" s="423">
        <f t="shared" si="611"/>
        <v>0</v>
      </c>
      <c r="R1128" s="419">
        <f t="shared" si="611"/>
        <v>0</v>
      </c>
      <c r="S1128" s="421">
        <f t="shared" si="611"/>
        <v>0</v>
      </c>
      <c r="T1128" s="421">
        <f t="shared" si="611"/>
        <v>0</v>
      </c>
      <c r="U1128" s="421">
        <f t="shared" si="611"/>
        <v>0</v>
      </c>
      <c r="V1128" s="421">
        <f t="shared" si="611"/>
        <v>0</v>
      </c>
      <c r="W1128" s="421">
        <f t="shared" si="611"/>
        <v>0</v>
      </c>
      <c r="X1128" s="422">
        <f t="shared" si="611"/>
        <v>0</v>
      </c>
      <c r="Y1128" s="421">
        <f t="shared" si="611"/>
        <v>0</v>
      </c>
      <c r="Z1128" s="421">
        <f t="shared" si="611"/>
        <v>0</v>
      </c>
      <c r="AA1128" s="421">
        <f t="shared" si="611"/>
        <v>0</v>
      </c>
      <c r="AB1128" s="421">
        <f t="shared" si="611"/>
        <v>0</v>
      </c>
      <c r="AC1128" s="408">
        <f t="shared" ref="AC1128:AC1130" si="612">M1128-SUM(N1128:AB1128)</f>
        <v>0</v>
      </c>
      <c r="AD1128" s="1181"/>
      <c r="AE1128" s="1182"/>
      <c r="AF1128" s="1183"/>
    </row>
    <row r="1129" spans="1:32" ht="15" customHeight="1" outlineLevel="1" x14ac:dyDescent="0.2">
      <c r="A1129" s="381">
        <v>136</v>
      </c>
      <c r="B1129" s="666"/>
      <c r="C1129" s="394"/>
      <c r="D1129" s="394"/>
      <c r="E1129" s="395"/>
      <c r="F1129" s="1209" t="s">
        <v>110</v>
      </c>
      <c r="G1129" s="1210"/>
      <c r="H1129" s="1210"/>
      <c r="I1129" s="1210"/>
      <c r="J1129" s="1210"/>
      <c r="K1129" s="1210"/>
      <c r="L1129" s="1210"/>
      <c r="M1129" s="408">
        <f t="shared" si="611"/>
        <v>0</v>
      </c>
      <c r="N1129" s="419">
        <f t="shared" si="611"/>
        <v>0</v>
      </c>
      <c r="O1129" s="422">
        <f t="shared" si="611"/>
        <v>0</v>
      </c>
      <c r="P1129" s="422">
        <f t="shared" si="611"/>
        <v>0</v>
      </c>
      <c r="Q1129" s="423">
        <f t="shared" si="611"/>
        <v>0</v>
      </c>
      <c r="R1129" s="419">
        <f t="shared" si="611"/>
        <v>0</v>
      </c>
      <c r="S1129" s="421">
        <f t="shared" si="611"/>
        <v>0</v>
      </c>
      <c r="T1129" s="421">
        <f t="shared" si="611"/>
        <v>0</v>
      </c>
      <c r="U1129" s="421">
        <f t="shared" si="611"/>
        <v>0</v>
      </c>
      <c r="V1129" s="421">
        <f t="shared" si="611"/>
        <v>0</v>
      </c>
      <c r="W1129" s="421">
        <f t="shared" si="611"/>
        <v>0</v>
      </c>
      <c r="X1129" s="422">
        <f t="shared" si="611"/>
        <v>0</v>
      </c>
      <c r="Y1129" s="421">
        <f t="shared" si="611"/>
        <v>0</v>
      </c>
      <c r="Z1129" s="421">
        <f t="shared" si="611"/>
        <v>0</v>
      </c>
      <c r="AA1129" s="421">
        <f t="shared" si="611"/>
        <v>0</v>
      </c>
      <c r="AB1129" s="421">
        <f t="shared" si="611"/>
        <v>0</v>
      </c>
      <c r="AC1129" s="408">
        <f t="shared" si="612"/>
        <v>0</v>
      </c>
      <c r="AD1129" s="1181"/>
      <c r="AE1129" s="1182"/>
      <c r="AF1129" s="1183"/>
    </row>
    <row r="1130" spans="1:32" ht="15" customHeight="1" outlineLevel="1" x14ac:dyDescent="0.2">
      <c r="A1130" s="381">
        <v>137</v>
      </c>
      <c r="B1130" s="666"/>
      <c r="C1130" s="394"/>
      <c r="D1130" s="394"/>
      <c r="E1130" s="395"/>
      <c r="F1130" s="1227" t="s">
        <v>111</v>
      </c>
      <c r="G1130" s="1228"/>
      <c r="H1130" s="1228"/>
      <c r="I1130" s="1228"/>
      <c r="J1130" s="1228"/>
      <c r="K1130" s="1228"/>
      <c r="L1130" s="1228"/>
      <c r="M1130" s="408">
        <f t="shared" si="611"/>
        <v>0</v>
      </c>
      <c r="N1130" s="419">
        <f t="shared" si="611"/>
        <v>0</v>
      </c>
      <c r="O1130" s="422">
        <f t="shared" si="611"/>
        <v>0</v>
      </c>
      <c r="P1130" s="422">
        <f t="shared" si="611"/>
        <v>0</v>
      </c>
      <c r="Q1130" s="423">
        <f t="shared" si="611"/>
        <v>0</v>
      </c>
      <c r="R1130" s="419">
        <f t="shared" si="611"/>
        <v>0</v>
      </c>
      <c r="S1130" s="421">
        <f t="shared" si="611"/>
        <v>0</v>
      </c>
      <c r="T1130" s="421">
        <f t="shared" si="611"/>
        <v>0</v>
      </c>
      <c r="U1130" s="421">
        <f t="shared" si="611"/>
        <v>0</v>
      </c>
      <c r="V1130" s="421">
        <f t="shared" si="611"/>
        <v>0</v>
      </c>
      <c r="W1130" s="421">
        <f t="shared" si="611"/>
        <v>0</v>
      </c>
      <c r="X1130" s="422">
        <f t="shared" si="611"/>
        <v>0</v>
      </c>
      <c r="Y1130" s="421">
        <f t="shared" si="611"/>
        <v>0</v>
      </c>
      <c r="Z1130" s="421">
        <f t="shared" si="611"/>
        <v>0</v>
      </c>
      <c r="AA1130" s="421">
        <f t="shared" si="611"/>
        <v>0</v>
      </c>
      <c r="AB1130" s="421">
        <f t="shared" si="611"/>
        <v>0</v>
      </c>
      <c r="AC1130" s="408">
        <f t="shared" si="612"/>
        <v>0</v>
      </c>
      <c r="AD1130" s="1181"/>
      <c r="AE1130" s="1182"/>
      <c r="AF1130" s="1183"/>
    </row>
    <row r="1131" spans="1:32" ht="15" customHeight="1" outlineLevel="1" x14ac:dyDescent="0.2">
      <c r="A1131" s="381">
        <v>138</v>
      </c>
      <c r="B1131" s="666"/>
      <c r="C1131" s="394"/>
      <c r="D1131" s="394"/>
      <c r="E1131" s="1223" t="s">
        <v>18</v>
      </c>
      <c r="F1131" s="1224"/>
      <c r="G1131" s="1224"/>
      <c r="H1131" s="1224"/>
      <c r="I1131" s="1224"/>
      <c r="J1131" s="1224"/>
      <c r="K1131" s="1224"/>
      <c r="L1131" s="1224"/>
      <c r="M1131" s="407">
        <f>SUBTOTAL(9,M1132:M1134)</f>
        <v>0</v>
      </c>
      <c r="N1131" s="410">
        <f t="shared" ref="N1131:AB1131" si="613">SUBTOTAL(9,N1132:N1135)</f>
        <v>0</v>
      </c>
      <c r="O1131" s="414">
        <f t="shared" si="613"/>
        <v>0</v>
      </c>
      <c r="P1131" s="413">
        <f t="shared" si="613"/>
        <v>0</v>
      </c>
      <c r="Q1131" s="415">
        <f t="shared" si="613"/>
        <v>0</v>
      </c>
      <c r="R1131" s="410">
        <f t="shared" si="613"/>
        <v>0</v>
      </c>
      <c r="S1131" s="414">
        <f t="shared" si="613"/>
        <v>0</v>
      </c>
      <c r="T1131" s="413">
        <f t="shared" si="613"/>
        <v>0</v>
      </c>
      <c r="U1131" s="413">
        <f t="shared" si="613"/>
        <v>0</v>
      </c>
      <c r="V1131" s="413">
        <f t="shared" si="613"/>
        <v>0</v>
      </c>
      <c r="W1131" s="413">
        <f t="shared" si="613"/>
        <v>0</v>
      </c>
      <c r="X1131" s="413">
        <f t="shared" si="613"/>
        <v>0</v>
      </c>
      <c r="Y1131" s="413">
        <f t="shared" si="613"/>
        <v>0</v>
      </c>
      <c r="Z1131" s="413">
        <f t="shared" si="613"/>
        <v>0</v>
      </c>
      <c r="AA1131" s="413">
        <f t="shared" si="613"/>
        <v>0</v>
      </c>
      <c r="AB1131" s="411">
        <f t="shared" si="613"/>
        <v>0</v>
      </c>
      <c r="AC1131" s="415">
        <f t="shared" ref="AC1131" si="614">SUBTOTAL(9,AC1132:AC1134)</f>
        <v>0</v>
      </c>
      <c r="AD1131" s="1181"/>
      <c r="AE1131" s="1182"/>
      <c r="AF1131" s="1183"/>
    </row>
    <row r="1132" spans="1:32" ht="15" customHeight="1" outlineLevel="1" x14ac:dyDescent="0.2">
      <c r="A1132" s="381">
        <v>139</v>
      </c>
      <c r="B1132" s="666"/>
      <c r="C1132" s="394"/>
      <c r="D1132" s="394"/>
      <c r="E1132" s="395"/>
      <c r="F1132" s="1225" t="s">
        <v>114</v>
      </c>
      <c r="G1132" s="1226"/>
      <c r="H1132" s="1226"/>
      <c r="I1132" s="1226"/>
      <c r="J1132" s="1226"/>
      <c r="K1132" s="1226"/>
      <c r="L1132" s="1226"/>
      <c r="M1132" s="408">
        <f t="shared" ref="M1132:AB1134" si="615">M356</f>
        <v>0</v>
      </c>
      <c r="N1132" s="419">
        <f t="shared" si="615"/>
        <v>0</v>
      </c>
      <c r="O1132" s="422">
        <f t="shared" si="615"/>
        <v>0</v>
      </c>
      <c r="P1132" s="422">
        <f t="shared" si="615"/>
        <v>0</v>
      </c>
      <c r="Q1132" s="423">
        <f t="shared" si="615"/>
        <v>0</v>
      </c>
      <c r="R1132" s="419">
        <f t="shared" si="615"/>
        <v>0</v>
      </c>
      <c r="S1132" s="421">
        <f t="shared" si="615"/>
        <v>0</v>
      </c>
      <c r="T1132" s="421">
        <f t="shared" si="615"/>
        <v>0</v>
      </c>
      <c r="U1132" s="421">
        <f t="shared" si="615"/>
        <v>0</v>
      </c>
      <c r="V1132" s="421">
        <f t="shared" si="615"/>
        <v>0</v>
      </c>
      <c r="W1132" s="421">
        <f t="shared" si="615"/>
        <v>0</v>
      </c>
      <c r="X1132" s="422">
        <f t="shared" si="615"/>
        <v>0</v>
      </c>
      <c r="Y1132" s="421">
        <f t="shared" si="615"/>
        <v>0</v>
      </c>
      <c r="Z1132" s="421">
        <f t="shared" si="615"/>
        <v>0</v>
      </c>
      <c r="AA1132" s="421">
        <f t="shared" si="615"/>
        <v>0</v>
      </c>
      <c r="AB1132" s="421">
        <f t="shared" si="615"/>
        <v>0</v>
      </c>
      <c r="AC1132" s="408">
        <f t="shared" ref="AC1132:AC1134" si="616">M1132-SUM(N1132:AB1132)</f>
        <v>0</v>
      </c>
      <c r="AD1132" s="1181"/>
      <c r="AE1132" s="1182"/>
      <c r="AF1132" s="1183"/>
    </row>
    <row r="1133" spans="1:32" ht="15" customHeight="1" outlineLevel="1" x14ac:dyDescent="0.2">
      <c r="A1133" s="381">
        <v>140</v>
      </c>
      <c r="B1133" s="666"/>
      <c r="C1133" s="394"/>
      <c r="D1133" s="394"/>
      <c r="E1133" s="395"/>
      <c r="F1133" s="1209" t="s">
        <v>115</v>
      </c>
      <c r="G1133" s="1210"/>
      <c r="H1133" s="1210"/>
      <c r="I1133" s="1210"/>
      <c r="J1133" s="1210"/>
      <c r="K1133" s="1210"/>
      <c r="L1133" s="1210"/>
      <c r="M1133" s="408">
        <f t="shared" si="615"/>
        <v>0</v>
      </c>
      <c r="N1133" s="419">
        <f t="shared" si="615"/>
        <v>0</v>
      </c>
      <c r="O1133" s="422">
        <f t="shared" si="615"/>
        <v>0</v>
      </c>
      <c r="P1133" s="422">
        <f t="shared" si="615"/>
        <v>0</v>
      </c>
      <c r="Q1133" s="423">
        <f t="shared" si="615"/>
        <v>0</v>
      </c>
      <c r="R1133" s="419">
        <f t="shared" si="615"/>
        <v>0</v>
      </c>
      <c r="S1133" s="421">
        <f t="shared" si="615"/>
        <v>0</v>
      </c>
      <c r="T1133" s="421">
        <f t="shared" si="615"/>
        <v>0</v>
      </c>
      <c r="U1133" s="421">
        <f t="shared" si="615"/>
        <v>0</v>
      </c>
      <c r="V1133" s="421">
        <f t="shared" si="615"/>
        <v>0</v>
      </c>
      <c r="W1133" s="421">
        <f t="shared" si="615"/>
        <v>0</v>
      </c>
      <c r="X1133" s="422">
        <f t="shared" si="615"/>
        <v>0</v>
      </c>
      <c r="Y1133" s="421">
        <f t="shared" si="615"/>
        <v>0</v>
      </c>
      <c r="Z1133" s="421">
        <f t="shared" si="615"/>
        <v>0</v>
      </c>
      <c r="AA1133" s="421">
        <f t="shared" si="615"/>
        <v>0</v>
      </c>
      <c r="AB1133" s="421">
        <f t="shared" si="615"/>
        <v>0</v>
      </c>
      <c r="AC1133" s="408">
        <f t="shared" si="616"/>
        <v>0</v>
      </c>
      <c r="AD1133" s="1181"/>
      <c r="AE1133" s="1182"/>
      <c r="AF1133" s="1183"/>
    </row>
    <row r="1134" spans="1:32" ht="15" customHeight="1" outlineLevel="1" x14ac:dyDescent="0.2">
      <c r="A1134" s="381">
        <v>141</v>
      </c>
      <c r="B1134" s="666"/>
      <c r="C1134" s="394"/>
      <c r="D1134" s="394"/>
      <c r="E1134" s="395"/>
      <c r="F1134" s="1209" t="s">
        <v>558</v>
      </c>
      <c r="G1134" s="1210"/>
      <c r="H1134" s="1210"/>
      <c r="I1134" s="1210"/>
      <c r="J1134" s="1210"/>
      <c r="K1134" s="1210"/>
      <c r="L1134" s="1210"/>
      <c r="M1134" s="408">
        <f t="shared" si="615"/>
        <v>0</v>
      </c>
      <c r="N1134" s="419">
        <f t="shared" si="615"/>
        <v>0</v>
      </c>
      <c r="O1134" s="422">
        <f t="shared" si="615"/>
        <v>0</v>
      </c>
      <c r="P1134" s="422">
        <f t="shared" si="615"/>
        <v>0</v>
      </c>
      <c r="Q1134" s="423">
        <f t="shared" si="615"/>
        <v>0</v>
      </c>
      <c r="R1134" s="419">
        <f t="shared" si="615"/>
        <v>0</v>
      </c>
      <c r="S1134" s="421">
        <f t="shared" si="615"/>
        <v>0</v>
      </c>
      <c r="T1134" s="421">
        <f t="shared" si="615"/>
        <v>0</v>
      </c>
      <c r="U1134" s="421">
        <f t="shared" si="615"/>
        <v>0</v>
      </c>
      <c r="V1134" s="421">
        <f t="shared" si="615"/>
        <v>0</v>
      </c>
      <c r="W1134" s="421">
        <f t="shared" si="615"/>
        <v>0</v>
      </c>
      <c r="X1134" s="422">
        <f t="shared" si="615"/>
        <v>0</v>
      </c>
      <c r="Y1134" s="421">
        <f t="shared" si="615"/>
        <v>0</v>
      </c>
      <c r="Z1134" s="421">
        <f t="shared" si="615"/>
        <v>0</v>
      </c>
      <c r="AA1134" s="421">
        <f t="shared" si="615"/>
        <v>0</v>
      </c>
      <c r="AB1134" s="421">
        <f t="shared" si="615"/>
        <v>0</v>
      </c>
      <c r="AC1134" s="408">
        <f t="shared" si="616"/>
        <v>0</v>
      </c>
      <c r="AD1134" s="1184"/>
      <c r="AE1134" s="1185"/>
      <c r="AF1134" s="1186"/>
    </row>
    <row r="1135" spans="1:32" ht="15" customHeight="1" outlineLevel="1" x14ac:dyDescent="0.2">
      <c r="A1135" s="381">
        <v>142</v>
      </c>
      <c r="B1135" s="666"/>
      <c r="C1135" s="394"/>
      <c r="D1135" s="1222" t="s">
        <v>22</v>
      </c>
      <c r="E1135" s="1100"/>
      <c r="F1135" s="1100"/>
      <c r="G1135" s="1100"/>
      <c r="H1135" s="1100"/>
      <c r="I1135" s="1100"/>
      <c r="J1135" s="1100"/>
      <c r="K1135" s="1100"/>
      <c r="L1135" s="1100"/>
      <c r="M1135" s="1100"/>
      <c r="N1135" s="1100"/>
      <c r="O1135" s="1100"/>
      <c r="P1135" s="1100"/>
      <c r="Q1135" s="1100"/>
      <c r="R1135" s="1100"/>
      <c r="S1135" s="1100"/>
      <c r="T1135" s="1100"/>
      <c r="U1135" s="1100"/>
      <c r="V1135" s="1100"/>
      <c r="W1135" s="1100"/>
      <c r="X1135" s="1100"/>
      <c r="Y1135" s="1100"/>
      <c r="Z1135" s="1100"/>
      <c r="AA1135" s="1100"/>
      <c r="AB1135" s="1100"/>
      <c r="AC1135" s="1100"/>
      <c r="AD1135" s="1100"/>
      <c r="AE1135" s="1100"/>
      <c r="AF1135" s="1361"/>
    </row>
    <row r="1136" spans="1:32" ht="15" customHeight="1" outlineLevel="1" x14ac:dyDescent="0.2">
      <c r="A1136" s="381">
        <v>143</v>
      </c>
      <c r="B1136" s="666"/>
      <c r="C1136" s="394"/>
      <c r="D1136" s="394"/>
      <c r="E1136" s="1229" t="s">
        <v>118</v>
      </c>
      <c r="F1136" s="1230"/>
      <c r="G1136" s="1230"/>
      <c r="H1136" s="1230"/>
      <c r="I1136" s="1230"/>
      <c r="J1136" s="1230"/>
      <c r="K1136" s="1230"/>
      <c r="L1136" s="1230"/>
      <c r="M1136" s="452">
        <f>SUBTOTAL(9,M1137:M1138)</f>
        <v>0</v>
      </c>
      <c r="N1136" s="453">
        <f t="shared" ref="N1136:AC1136" si="617">SUBTOTAL(9,N1137:N1138)</f>
        <v>0</v>
      </c>
      <c r="O1136" s="454">
        <f t="shared" si="617"/>
        <v>0</v>
      </c>
      <c r="P1136" s="455">
        <f t="shared" si="617"/>
        <v>0</v>
      </c>
      <c r="Q1136" s="456">
        <f t="shared" si="617"/>
        <v>0</v>
      </c>
      <c r="R1136" s="453">
        <f t="shared" si="617"/>
        <v>0</v>
      </c>
      <c r="S1136" s="454">
        <f t="shared" si="617"/>
        <v>0</v>
      </c>
      <c r="T1136" s="455">
        <f t="shared" si="617"/>
        <v>0</v>
      </c>
      <c r="U1136" s="455">
        <f t="shared" si="617"/>
        <v>0</v>
      </c>
      <c r="V1136" s="455">
        <f t="shared" si="617"/>
        <v>0</v>
      </c>
      <c r="W1136" s="455">
        <f t="shared" si="617"/>
        <v>0</v>
      </c>
      <c r="X1136" s="455">
        <f t="shared" si="617"/>
        <v>0</v>
      </c>
      <c r="Y1136" s="455">
        <f t="shared" si="617"/>
        <v>0</v>
      </c>
      <c r="Z1136" s="455">
        <f t="shared" si="617"/>
        <v>0</v>
      </c>
      <c r="AA1136" s="455">
        <f t="shared" si="617"/>
        <v>0</v>
      </c>
      <c r="AB1136" s="459">
        <f t="shared" si="617"/>
        <v>0</v>
      </c>
      <c r="AC1136" s="456">
        <f t="shared" si="617"/>
        <v>0</v>
      </c>
      <c r="AD1136" s="942"/>
      <c r="AE1136" s="1179"/>
      <c r="AF1136" s="1180"/>
    </row>
    <row r="1137" spans="1:32" ht="15" customHeight="1" outlineLevel="1" x14ac:dyDescent="0.2">
      <c r="A1137" s="381">
        <v>144</v>
      </c>
      <c r="B1137" s="666"/>
      <c r="C1137" s="394"/>
      <c r="D1137" s="394"/>
      <c r="E1137" s="395"/>
      <c r="F1137" s="1225" t="s">
        <v>124</v>
      </c>
      <c r="G1137" s="1226"/>
      <c r="H1137" s="1226"/>
      <c r="I1137" s="1226"/>
      <c r="J1137" s="1226"/>
      <c r="K1137" s="1226"/>
      <c r="L1137" s="1226"/>
      <c r="M1137" s="408">
        <f t="shared" ref="M1137:AB1138" si="618">M361</f>
        <v>0</v>
      </c>
      <c r="N1137" s="419">
        <f t="shared" si="618"/>
        <v>0</v>
      </c>
      <c r="O1137" s="422">
        <f t="shared" si="618"/>
        <v>0</v>
      </c>
      <c r="P1137" s="422">
        <f t="shared" si="618"/>
        <v>0</v>
      </c>
      <c r="Q1137" s="423">
        <f t="shared" si="618"/>
        <v>0</v>
      </c>
      <c r="R1137" s="419">
        <f t="shared" si="618"/>
        <v>0</v>
      </c>
      <c r="S1137" s="421">
        <f t="shared" si="618"/>
        <v>0</v>
      </c>
      <c r="T1137" s="421">
        <f t="shared" si="618"/>
        <v>0</v>
      </c>
      <c r="U1137" s="421">
        <f t="shared" si="618"/>
        <v>0</v>
      </c>
      <c r="V1137" s="421">
        <f t="shared" si="618"/>
        <v>0</v>
      </c>
      <c r="W1137" s="421">
        <f t="shared" si="618"/>
        <v>0</v>
      </c>
      <c r="X1137" s="422">
        <f t="shared" si="618"/>
        <v>0</v>
      </c>
      <c r="Y1137" s="421">
        <f t="shared" si="618"/>
        <v>0</v>
      </c>
      <c r="Z1137" s="421">
        <f t="shared" si="618"/>
        <v>0</v>
      </c>
      <c r="AA1137" s="421">
        <f t="shared" si="618"/>
        <v>0</v>
      </c>
      <c r="AB1137" s="421">
        <f t="shared" si="618"/>
        <v>0</v>
      </c>
      <c r="AC1137" s="408">
        <f t="shared" ref="AC1137:AC1145" si="619">M1137-SUM(N1137:AB1137)</f>
        <v>0</v>
      </c>
      <c r="AD1137" s="1181"/>
      <c r="AE1137" s="1182"/>
      <c r="AF1137" s="1183"/>
    </row>
    <row r="1138" spans="1:32" ht="15" customHeight="1" outlineLevel="1" x14ac:dyDescent="0.2">
      <c r="A1138" s="381">
        <v>145</v>
      </c>
      <c r="B1138" s="666"/>
      <c r="C1138" s="394"/>
      <c r="D1138" s="394"/>
      <c r="E1138" s="395"/>
      <c r="F1138" s="1227" t="s">
        <v>571</v>
      </c>
      <c r="G1138" s="1228"/>
      <c r="H1138" s="1228"/>
      <c r="I1138" s="1228"/>
      <c r="J1138" s="1228"/>
      <c r="K1138" s="1228"/>
      <c r="L1138" s="1228"/>
      <c r="M1138" s="408">
        <f t="shared" si="618"/>
        <v>0</v>
      </c>
      <c r="N1138" s="419">
        <f t="shared" si="618"/>
        <v>0</v>
      </c>
      <c r="O1138" s="422">
        <f t="shared" si="618"/>
        <v>0</v>
      </c>
      <c r="P1138" s="422">
        <f t="shared" si="618"/>
        <v>0</v>
      </c>
      <c r="Q1138" s="423">
        <f t="shared" si="618"/>
        <v>0</v>
      </c>
      <c r="R1138" s="419">
        <f t="shared" si="618"/>
        <v>0</v>
      </c>
      <c r="S1138" s="421">
        <f t="shared" si="618"/>
        <v>0</v>
      </c>
      <c r="T1138" s="421">
        <f t="shared" si="618"/>
        <v>0</v>
      </c>
      <c r="U1138" s="421">
        <f t="shared" si="618"/>
        <v>0</v>
      </c>
      <c r="V1138" s="421">
        <f t="shared" si="618"/>
        <v>0</v>
      </c>
      <c r="W1138" s="421">
        <f t="shared" si="618"/>
        <v>0</v>
      </c>
      <c r="X1138" s="422">
        <f t="shared" si="618"/>
        <v>0</v>
      </c>
      <c r="Y1138" s="421">
        <f t="shared" si="618"/>
        <v>0</v>
      </c>
      <c r="Z1138" s="421">
        <f t="shared" si="618"/>
        <v>0</v>
      </c>
      <c r="AA1138" s="421">
        <f t="shared" si="618"/>
        <v>0</v>
      </c>
      <c r="AB1138" s="421">
        <f t="shared" si="618"/>
        <v>0</v>
      </c>
      <c r="AC1138" s="408">
        <f t="shared" si="619"/>
        <v>0</v>
      </c>
      <c r="AD1138" s="1181"/>
      <c r="AE1138" s="1182"/>
      <c r="AF1138" s="1183"/>
    </row>
    <row r="1139" spans="1:32" ht="15" customHeight="1" outlineLevel="1" x14ac:dyDescent="0.2">
      <c r="A1139" s="381">
        <v>146</v>
      </c>
      <c r="B1139" s="666"/>
      <c r="C1139" s="394"/>
      <c r="D1139" s="394"/>
      <c r="E1139" s="1223" t="s">
        <v>119</v>
      </c>
      <c r="F1139" s="1224"/>
      <c r="G1139" s="1224"/>
      <c r="H1139" s="1224"/>
      <c r="I1139" s="1224"/>
      <c r="J1139" s="1224"/>
      <c r="K1139" s="1224"/>
      <c r="L1139" s="1224"/>
      <c r="M1139" s="407">
        <f>SUBTOTAL(9,M1140:M1142)</f>
        <v>0</v>
      </c>
      <c r="N1139" s="410">
        <f t="shared" ref="N1139:AC1139" si="620">SUBTOTAL(9,N1140:N1142)</f>
        <v>0</v>
      </c>
      <c r="O1139" s="414">
        <f t="shared" si="620"/>
        <v>0</v>
      </c>
      <c r="P1139" s="413">
        <f t="shared" si="620"/>
        <v>0</v>
      </c>
      <c r="Q1139" s="415">
        <f t="shared" si="620"/>
        <v>0</v>
      </c>
      <c r="R1139" s="410">
        <f t="shared" si="620"/>
        <v>0</v>
      </c>
      <c r="S1139" s="414">
        <f t="shared" si="620"/>
        <v>0</v>
      </c>
      <c r="T1139" s="413">
        <f t="shared" si="620"/>
        <v>0</v>
      </c>
      <c r="U1139" s="413">
        <f t="shared" si="620"/>
        <v>0</v>
      </c>
      <c r="V1139" s="413">
        <f t="shared" si="620"/>
        <v>0</v>
      </c>
      <c r="W1139" s="413">
        <f t="shared" si="620"/>
        <v>0</v>
      </c>
      <c r="X1139" s="413">
        <f t="shared" si="620"/>
        <v>0</v>
      </c>
      <c r="Y1139" s="413">
        <f t="shared" si="620"/>
        <v>0</v>
      </c>
      <c r="Z1139" s="413">
        <f t="shared" si="620"/>
        <v>0</v>
      </c>
      <c r="AA1139" s="413">
        <f t="shared" si="620"/>
        <v>0</v>
      </c>
      <c r="AB1139" s="411">
        <f t="shared" si="620"/>
        <v>0</v>
      </c>
      <c r="AC1139" s="415">
        <f t="shared" si="620"/>
        <v>0</v>
      </c>
      <c r="AD1139" s="1181"/>
      <c r="AE1139" s="1182"/>
      <c r="AF1139" s="1183"/>
    </row>
    <row r="1140" spans="1:32" ht="15" customHeight="1" outlineLevel="1" x14ac:dyDescent="0.2">
      <c r="A1140" s="381">
        <v>147</v>
      </c>
      <c r="B1140" s="666"/>
      <c r="C1140" s="394"/>
      <c r="D1140" s="394"/>
      <c r="E1140" s="395"/>
      <c r="F1140" s="1225" t="s">
        <v>116</v>
      </c>
      <c r="G1140" s="1226"/>
      <c r="H1140" s="1226"/>
      <c r="I1140" s="1226"/>
      <c r="J1140" s="1226"/>
      <c r="K1140" s="1226"/>
      <c r="L1140" s="1226"/>
      <c r="M1140" s="408">
        <f t="shared" ref="M1140:AB1142" si="621">M364</f>
        <v>0</v>
      </c>
      <c r="N1140" s="419">
        <f t="shared" si="621"/>
        <v>0</v>
      </c>
      <c r="O1140" s="422">
        <f t="shared" si="621"/>
        <v>0</v>
      </c>
      <c r="P1140" s="422">
        <f t="shared" si="621"/>
        <v>0</v>
      </c>
      <c r="Q1140" s="423">
        <f t="shared" si="621"/>
        <v>0</v>
      </c>
      <c r="R1140" s="419">
        <f t="shared" si="621"/>
        <v>0</v>
      </c>
      <c r="S1140" s="421">
        <f t="shared" si="621"/>
        <v>0</v>
      </c>
      <c r="T1140" s="421">
        <f t="shared" si="621"/>
        <v>0</v>
      </c>
      <c r="U1140" s="421">
        <f t="shared" si="621"/>
        <v>0</v>
      </c>
      <c r="V1140" s="421">
        <f t="shared" si="621"/>
        <v>0</v>
      </c>
      <c r="W1140" s="421">
        <f t="shared" si="621"/>
        <v>0</v>
      </c>
      <c r="X1140" s="422">
        <f t="shared" si="621"/>
        <v>0</v>
      </c>
      <c r="Y1140" s="421">
        <f t="shared" si="621"/>
        <v>0</v>
      </c>
      <c r="Z1140" s="421">
        <f t="shared" si="621"/>
        <v>0</v>
      </c>
      <c r="AA1140" s="421">
        <f t="shared" si="621"/>
        <v>0</v>
      </c>
      <c r="AB1140" s="421">
        <f t="shared" si="621"/>
        <v>0</v>
      </c>
      <c r="AC1140" s="408">
        <f t="shared" si="619"/>
        <v>0</v>
      </c>
      <c r="AD1140" s="1181"/>
      <c r="AE1140" s="1182"/>
      <c r="AF1140" s="1183"/>
    </row>
    <row r="1141" spans="1:32" ht="15" customHeight="1" outlineLevel="1" x14ac:dyDescent="0.2">
      <c r="A1141" s="381">
        <v>148</v>
      </c>
      <c r="B1141" s="666"/>
      <c r="C1141" s="394"/>
      <c r="D1141" s="394"/>
      <c r="E1141" s="395"/>
      <c r="F1141" s="1209" t="s">
        <v>567</v>
      </c>
      <c r="G1141" s="1210"/>
      <c r="H1141" s="1210"/>
      <c r="I1141" s="1210"/>
      <c r="J1141" s="1210"/>
      <c r="K1141" s="1210"/>
      <c r="L1141" s="1210"/>
      <c r="M1141" s="408">
        <f t="shared" si="621"/>
        <v>0</v>
      </c>
      <c r="N1141" s="419">
        <f t="shared" si="621"/>
        <v>0</v>
      </c>
      <c r="O1141" s="422">
        <f t="shared" si="621"/>
        <v>0</v>
      </c>
      <c r="P1141" s="422">
        <f t="shared" si="621"/>
        <v>0</v>
      </c>
      <c r="Q1141" s="423">
        <f t="shared" si="621"/>
        <v>0</v>
      </c>
      <c r="R1141" s="419">
        <f t="shared" si="621"/>
        <v>0</v>
      </c>
      <c r="S1141" s="421">
        <f t="shared" si="621"/>
        <v>0</v>
      </c>
      <c r="T1141" s="421">
        <f t="shared" si="621"/>
        <v>0</v>
      </c>
      <c r="U1141" s="421">
        <f t="shared" si="621"/>
        <v>0</v>
      </c>
      <c r="V1141" s="421">
        <f t="shared" si="621"/>
        <v>0</v>
      </c>
      <c r="W1141" s="421">
        <f t="shared" si="621"/>
        <v>0</v>
      </c>
      <c r="X1141" s="422">
        <f t="shared" si="621"/>
        <v>0</v>
      </c>
      <c r="Y1141" s="421">
        <f t="shared" si="621"/>
        <v>0</v>
      </c>
      <c r="Z1141" s="421">
        <f t="shared" si="621"/>
        <v>0</v>
      </c>
      <c r="AA1141" s="421">
        <f t="shared" si="621"/>
        <v>0</v>
      </c>
      <c r="AB1141" s="421">
        <f t="shared" si="621"/>
        <v>0</v>
      </c>
      <c r="AC1141" s="408">
        <f t="shared" si="619"/>
        <v>0</v>
      </c>
      <c r="AD1141" s="1181"/>
      <c r="AE1141" s="1182"/>
      <c r="AF1141" s="1183"/>
    </row>
    <row r="1142" spans="1:32" ht="27.75" customHeight="1" outlineLevel="1" x14ac:dyDescent="0.2">
      <c r="A1142" s="381">
        <v>149</v>
      </c>
      <c r="B1142" s="666"/>
      <c r="C1142" s="394"/>
      <c r="D1142" s="394"/>
      <c r="E1142" s="395"/>
      <c r="F1142" s="1227" t="s">
        <v>431</v>
      </c>
      <c r="G1142" s="1228"/>
      <c r="H1142" s="1228"/>
      <c r="I1142" s="1228"/>
      <c r="J1142" s="1228"/>
      <c r="K1142" s="1228"/>
      <c r="L1142" s="1228"/>
      <c r="M1142" s="408">
        <f t="shared" si="621"/>
        <v>0</v>
      </c>
      <c r="N1142" s="419">
        <f t="shared" si="621"/>
        <v>0</v>
      </c>
      <c r="O1142" s="422">
        <f t="shared" si="621"/>
        <v>0</v>
      </c>
      <c r="P1142" s="422">
        <f t="shared" si="621"/>
        <v>0</v>
      </c>
      <c r="Q1142" s="423">
        <f t="shared" si="621"/>
        <v>0</v>
      </c>
      <c r="R1142" s="419">
        <f t="shared" si="621"/>
        <v>0</v>
      </c>
      <c r="S1142" s="421">
        <f t="shared" si="621"/>
        <v>0</v>
      </c>
      <c r="T1142" s="421">
        <f t="shared" si="621"/>
        <v>0</v>
      </c>
      <c r="U1142" s="421">
        <f t="shared" si="621"/>
        <v>0</v>
      </c>
      <c r="V1142" s="421">
        <f t="shared" si="621"/>
        <v>0</v>
      </c>
      <c r="W1142" s="421">
        <f t="shared" si="621"/>
        <v>0</v>
      </c>
      <c r="X1142" s="422">
        <f t="shared" si="621"/>
        <v>0</v>
      </c>
      <c r="Y1142" s="421">
        <f t="shared" si="621"/>
        <v>0</v>
      </c>
      <c r="Z1142" s="421">
        <f t="shared" si="621"/>
        <v>0</v>
      </c>
      <c r="AA1142" s="421">
        <f t="shared" si="621"/>
        <v>0</v>
      </c>
      <c r="AB1142" s="421">
        <f t="shared" si="621"/>
        <v>0</v>
      </c>
      <c r="AC1142" s="408">
        <f t="shared" si="619"/>
        <v>0</v>
      </c>
      <c r="AD1142" s="1181"/>
      <c r="AE1142" s="1182"/>
      <c r="AF1142" s="1183"/>
    </row>
    <row r="1143" spans="1:32" ht="15" customHeight="1" outlineLevel="1" x14ac:dyDescent="0.2">
      <c r="A1143" s="381">
        <v>150</v>
      </c>
      <c r="B1143" s="666"/>
      <c r="C1143" s="394"/>
      <c r="D1143" s="394"/>
      <c r="E1143" s="1223" t="s">
        <v>120</v>
      </c>
      <c r="F1143" s="1224"/>
      <c r="G1143" s="1224"/>
      <c r="H1143" s="1224"/>
      <c r="I1143" s="1224"/>
      <c r="J1143" s="1224"/>
      <c r="K1143" s="1224"/>
      <c r="L1143" s="1224"/>
      <c r="M1143" s="407">
        <f>SUBTOTAL(9,M1144:M1145)</f>
        <v>0</v>
      </c>
      <c r="N1143" s="410">
        <f t="shared" ref="N1143:AC1143" si="622">SUBTOTAL(9,N1144:N1145)</f>
        <v>0</v>
      </c>
      <c r="O1143" s="414">
        <f t="shared" si="622"/>
        <v>0</v>
      </c>
      <c r="P1143" s="413">
        <f t="shared" si="622"/>
        <v>0</v>
      </c>
      <c r="Q1143" s="415">
        <f t="shared" si="622"/>
        <v>0</v>
      </c>
      <c r="R1143" s="410">
        <f t="shared" si="622"/>
        <v>0</v>
      </c>
      <c r="S1143" s="414">
        <f t="shared" si="622"/>
        <v>0</v>
      </c>
      <c r="T1143" s="413">
        <f t="shared" si="622"/>
        <v>0</v>
      </c>
      <c r="U1143" s="413">
        <f t="shared" si="622"/>
        <v>0</v>
      </c>
      <c r="V1143" s="413">
        <f t="shared" si="622"/>
        <v>0</v>
      </c>
      <c r="W1143" s="413">
        <f t="shared" si="622"/>
        <v>0</v>
      </c>
      <c r="X1143" s="413">
        <f t="shared" si="622"/>
        <v>0</v>
      </c>
      <c r="Y1143" s="413">
        <f t="shared" si="622"/>
        <v>0</v>
      </c>
      <c r="Z1143" s="413">
        <f t="shared" si="622"/>
        <v>0</v>
      </c>
      <c r="AA1143" s="413">
        <f t="shared" si="622"/>
        <v>0</v>
      </c>
      <c r="AB1143" s="411">
        <f t="shared" si="622"/>
        <v>0</v>
      </c>
      <c r="AC1143" s="415">
        <f t="shared" si="622"/>
        <v>0</v>
      </c>
      <c r="AD1143" s="1181"/>
      <c r="AE1143" s="1182"/>
      <c r="AF1143" s="1183"/>
    </row>
    <row r="1144" spans="1:32" ht="15" customHeight="1" outlineLevel="1" x14ac:dyDescent="0.2">
      <c r="A1144" s="381">
        <v>151</v>
      </c>
      <c r="B1144" s="666"/>
      <c r="C1144" s="394"/>
      <c r="D1144" s="394"/>
      <c r="E1144" s="395"/>
      <c r="F1144" s="1225" t="s">
        <v>117</v>
      </c>
      <c r="G1144" s="1226"/>
      <c r="H1144" s="1226"/>
      <c r="I1144" s="1226"/>
      <c r="J1144" s="1226"/>
      <c r="K1144" s="1226"/>
      <c r="L1144" s="1226"/>
      <c r="M1144" s="408">
        <f t="shared" ref="M1144:AB1145" si="623">M368</f>
        <v>0</v>
      </c>
      <c r="N1144" s="419">
        <f t="shared" si="623"/>
        <v>0</v>
      </c>
      <c r="O1144" s="422">
        <f t="shared" si="623"/>
        <v>0</v>
      </c>
      <c r="P1144" s="422">
        <f t="shared" si="623"/>
        <v>0</v>
      </c>
      <c r="Q1144" s="423">
        <f t="shared" si="623"/>
        <v>0</v>
      </c>
      <c r="R1144" s="419">
        <f t="shared" si="623"/>
        <v>0</v>
      </c>
      <c r="S1144" s="421">
        <f t="shared" si="623"/>
        <v>0</v>
      </c>
      <c r="T1144" s="421">
        <f t="shared" si="623"/>
        <v>0</v>
      </c>
      <c r="U1144" s="421">
        <f t="shared" si="623"/>
        <v>0</v>
      </c>
      <c r="V1144" s="421">
        <f t="shared" si="623"/>
        <v>0</v>
      </c>
      <c r="W1144" s="421">
        <f t="shared" si="623"/>
        <v>0</v>
      </c>
      <c r="X1144" s="422">
        <f t="shared" si="623"/>
        <v>0</v>
      </c>
      <c r="Y1144" s="421">
        <f t="shared" si="623"/>
        <v>0</v>
      </c>
      <c r="Z1144" s="421">
        <f t="shared" si="623"/>
        <v>0</v>
      </c>
      <c r="AA1144" s="421">
        <f t="shared" si="623"/>
        <v>0</v>
      </c>
      <c r="AB1144" s="421">
        <f t="shared" si="623"/>
        <v>0</v>
      </c>
      <c r="AC1144" s="408">
        <f t="shared" si="619"/>
        <v>0</v>
      </c>
      <c r="AD1144" s="1181"/>
      <c r="AE1144" s="1182"/>
      <c r="AF1144" s="1183"/>
    </row>
    <row r="1145" spans="1:32" ht="15" customHeight="1" outlineLevel="1" x14ac:dyDescent="0.2">
      <c r="A1145" s="381">
        <v>152</v>
      </c>
      <c r="B1145" s="659"/>
      <c r="C1145" s="757"/>
      <c r="D1145" s="757"/>
      <c r="E1145" s="758"/>
      <c r="F1145" s="1209" t="s">
        <v>572</v>
      </c>
      <c r="G1145" s="1210"/>
      <c r="H1145" s="1210"/>
      <c r="I1145" s="1210"/>
      <c r="J1145" s="1210"/>
      <c r="K1145" s="1210"/>
      <c r="L1145" s="1210"/>
      <c r="M1145" s="408">
        <f t="shared" si="623"/>
        <v>0</v>
      </c>
      <c r="N1145" s="419">
        <f t="shared" si="623"/>
        <v>0</v>
      </c>
      <c r="O1145" s="422">
        <f t="shared" si="623"/>
        <v>0</v>
      </c>
      <c r="P1145" s="422">
        <f t="shared" si="623"/>
        <v>0</v>
      </c>
      <c r="Q1145" s="423">
        <f t="shared" si="623"/>
        <v>0</v>
      </c>
      <c r="R1145" s="419">
        <f t="shared" si="623"/>
        <v>0</v>
      </c>
      <c r="S1145" s="421">
        <f t="shared" si="623"/>
        <v>0</v>
      </c>
      <c r="T1145" s="421">
        <f t="shared" si="623"/>
        <v>0</v>
      </c>
      <c r="U1145" s="421">
        <f t="shared" si="623"/>
        <v>0</v>
      </c>
      <c r="V1145" s="421">
        <f t="shared" si="623"/>
        <v>0</v>
      </c>
      <c r="W1145" s="421">
        <f t="shared" si="623"/>
        <v>0</v>
      </c>
      <c r="X1145" s="422">
        <f t="shared" si="623"/>
        <v>0</v>
      </c>
      <c r="Y1145" s="421">
        <f t="shared" si="623"/>
        <v>0</v>
      </c>
      <c r="Z1145" s="421">
        <f t="shared" si="623"/>
        <v>0</v>
      </c>
      <c r="AA1145" s="421">
        <f t="shared" si="623"/>
        <v>0</v>
      </c>
      <c r="AB1145" s="421">
        <f t="shared" si="623"/>
        <v>0</v>
      </c>
      <c r="AC1145" s="408">
        <f t="shared" si="619"/>
        <v>0</v>
      </c>
      <c r="AD1145" s="1184"/>
      <c r="AE1145" s="1185"/>
      <c r="AF1145" s="1186"/>
    </row>
    <row r="1146" spans="1:32" ht="15" customHeight="1" outlineLevel="1" x14ac:dyDescent="0.2">
      <c r="A1146" s="381">
        <v>153</v>
      </c>
      <c r="B1146" s="661"/>
      <c r="C1146" s="759"/>
      <c r="D1146" s="759"/>
      <c r="E1146" s="1223" t="s">
        <v>121</v>
      </c>
      <c r="F1146" s="1224"/>
      <c r="G1146" s="1224"/>
      <c r="H1146" s="1224"/>
      <c r="I1146" s="1224"/>
      <c r="J1146" s="1224"/>
      <c r="K1146" s="1224"/>
      <c r="L1146" s="1224"/>
      <c r="M1146" s="407">
        <f>SUBTOTAL(9,M1147:M1149)</f>
        <v>0</v>
      </c>
      <c r="N1146" s="410">
        <f t="shared" ref="N1146:AC1146" si="624">SUBTOTAL(9,N1147:N1149)</f>
        <v>0</v>
      </c>
      <c r="O1146" s="414">
        <f t="shared" si="624"/>
        <v>0</v>
      </c>
      <c r="P1146" s="413">
        <f t="shared" si="624"/>
        <v>0</v>
      </c>
      <c r="Q1146" s="415">
        <f t="shared" si="624"/>
        <v>0</v>
      </c>
      <c r="R1146" s="410">
        <f t="shared" si="624"/>
        <v>0</v>
      </c>
      <c r="S1146" s="414">
        <f t="shared" si="624"/>
        <v>0</v>
      </c>
      <c r="T1146" s="413">
        <f t="shared" si="624"/>
        <v>0</v>
      </c>
      <c r="U1146" s="413">
        <f t="shared" si="624"/>
        <v>0</v>
      </c>
      <c r="V1146" s="413">
        <f t="shared" si="624"/>
        <v>0</v>
      </c>
      <c r="W1146" s="413">
        <f t="shared" si="624"/>
        <v>0</v>
      </c>
      <c r="X1146" s="413">
        <f t="shared" si="624"/>
        <v>0</v>
      </c>
      <c r="Y1146" s="413">
        <f t="shared" si="624"/>
        <v>0</v>
      </c>
      <c r="Z1146" s="413">
        <f t="shared" si="624"/>
        <v>0</v>
      </c>
      <c r="AA1146" s="413">
        <f t="shared" si="624"/>
        <v>0</v>
      </c>
      <c r="AB1146" s="411">
        <f t="shared" si="624"/>
        <v>0</v>
      </c>
      <c r="AC1146" s="415">
        <f t="shared" si="624"/>
        <v>0</v>
      </c>
      <c r="AD1146" s="942"/>
      <c r="AE1146" s="1179"/>
      <c r="AF1146" s="1180"/>
    </row>
    <row r="1147" spans="1:32" ht="15" customHeight="1" outlineLevel="1" x14ac:dyDescent="0.2">
      <c r="A1147" s="381">
        <v>154</v>
      </c>
      <c r="B1147" s="666"/>
      <c r="C1147" s="394"/>
      <c r="D1147" s="394"/>
      <c r="E1147" s="395"/>
      <c r="F1147" s="1225" t="s">
        <v>122</v>
      </c>
      <c r="G1147" s="1226"/>
      <c r="H1147" s="1226"/>
      <c r="I1147" s="1226"/>
      <c r="J1147" s="1226"/>
      <c r="K1147" s="1226"/>
      <c r="L1147" s="1226"/>
      <c r="M1147" s="408">
        <f t="shared" ref="M1147:AB1149" si="625">M371</f>
        <v>0</v>
      </c>
      <c r="N1147" s="419">
        <f t="shared" si="625"/>
        <v>0</v>
      </c>
      <c r="O1147" s="422">
        <f t="shared" si="625"/>
        <v>0</v>
      </c>
      <c r="P1147" s="422">
        <f t="shared" si="625"/>
        <v>0</v>
      </c>
      <c r="Q1147" s="423">
        <f t="shared" si="625"/>
        <v>0</v>
      </c>
      <c r="R1147" s="419">
        <f t="shared" si="625"/>
        <v>0</v>
      </c>
      <c r="S1147" s="421">
        <f t="shared" si="625"/>
        <v>0</v>
      </c>
      <c r="T1147" s="421">
        <f t="shared" si="625"/>
        <v>0</v>
      </c>
      <c r="U1147" s="421">
        <f t="shared" si="625"/>
        <v>0</v>
      </c>
      <c r="V1147" s="421">
        <f t="shared" si="625"/>
        <v>0</v>
      </c>
      <c r="W1147" s="421">
        <f t="shared" si="625"/>
        <v>0</v>
      </c>
      <c r="X1147" s="422">
        <f t="shared" si="625"/>
        <v>0</v>
      </c>
      <c r="Y1147" s="421">
        <f t="shared" si="625"/>
        <v>0</v>
      </c>
      <c r="Z1147" s="421">
        <f t="shared" si="625"/>
        <v>0</v>
      </c>
      <c r="AA1147" s="421">
        <f t="shared" si="625"/>
        <v>0</v>
      </c>
      <c r="AB1147" s="421">
        <f t="shared" si="625"/>
        <v>0</v>
      </c>
      <c r="AC1147" s="408">
        <f t="shared" ref="AC1147:AC1149" si="626">M1147-SUM(N1147:AB1147)</f>
        <v>0</v>
      </c>
      <c r="AD1147" s="1181"/>
      <c r="AE1147" s="1182"/>
      <c r="AF1147" s="1183"/>
    </row>
    <row r="1148" spans="1:32" ht="15" customHeight="1" outlineLevel="1" x14ac:dyDescent="0.2">
      <c r="A1148" s="381">
        <v>155</v>
      </c>
      <c r="B1148" s="666"/>
      <c r="C1148" s="394"/>
      <c r="D1148" s="394"/>
      <c r="E1148" s="395"/>
      <c r="F1148" s="1209" t="s">
        <v>573</v>
      </c>
      <c r="G1148" s="1210"/>
      <c r="H1148" s="1210"/>
      <c r="I1148" s="1210"/>
      <c r="J1148" s="1210"/>
      <c r="K1148" s="1210"/>
      <c r="L1148" s="1210"/>
      <c r="M1148" s="408">
        <f t="shared" si="625"/>
        <v>0</v>
      </c>
      <c r="N1148" s="419">
        <f t="shared" si="625"/>
        <v>0</v>
      </c>
      <c r="O1148" s="422">
        <f t="shared" si="625"/>
        <v>0</v>
      </c>
      <c r="P1148" s="422">
        <f t="shared" si="625"/>
        <v>0</v>
      </c>
      <c r="Q1148" s="423">
        <f t="shared" si="625"/>
        <v>0</v>
      </c>
      <c r="R1148" s="419">
        <f t="shared" si="625"/>
        <v>0</v>
      </c>
      <c r="S1148" s="421">
        <f t="shared" si="625"/>
        <v>0</v>
      </c>
      <c r="T1148" s="421">
        <f t="shared" si="625"/>
        <v>0</v>
      </c>
      <c r="U1148" s="421">
        <f t="shared" si="625"/>
        <v>0</v>
      </c>
      <c r="V1148" s="421">
        <f t="shared" si="625"/>
        <v>0</v>
      </c>
      <c r="W1148" s="421">
        <f t="shared" si="625"/>
        <v>0</v>
      </c>
      <c r="X1148" s="422">
        <f t="shared" si="625"/>
        <v>0</v>
      </c>
      <c r="Y1148" s="421">
        <f t="shared" si="625"/>
        <v>0</v>
      </c>
      <c r="Z1148" s="421">
        <f t="shared" si="625"/>
        <v>0</v>
      </c>
      <c r="AA1148" s="421">
        <f t="shared" si="625"/>
        <v>0</v>
      </c>
      <c r="AB1148" s="421">
        <f t="shared" si="625"/>
        <v>0</v>
      </c>
      <c r="AC1148" s="408">
        <f t="shared" si="626"/>
        <v>0</v>
      </c>
      <c r="AD1148" s="1181"/>
      <c r="AE1148" s="1182"/>
      <c r="AF1148" s="1183"/>
    </row>
    <row r="1149" spans="1:32" ht="27.75" customHeight="1" outlineLevel="1" x14ac:dyDescent="0.2">
      <c r="A1149" s="381">
        <v>156</v>
      </c>
      <c r="B1149" s="666"/>
      <c r="C1149" s="394"/>
      <c r="D1149" s="394"/>
      <c r="E1149" s="395"/>
      <c r="F1149" s="1227" t="s">
        <v>432</v>
      </c>
      <c r="G1149" s="1228"/>
      <c r="H1149" s="1228"/>
      <c r="I1149" s="1228"/>
      <c r="J1149" s="1228"/>
      <c r="K1149" s="1228"/>
      <c r="L1149" s="1228"/>
      <c r="M1149" s="408">
        <f t="shared" si="625"/>
        <v>0</v>
      </c>
      <c r="N1149" s="419">
        <f t="shared" si="625"/>
        <v>0</v>
      </c>
      <c r="O1149" s="422">
        <f t="shared" si="625"/>
        <v>0</v>
      </c>
      <c r="P1149" s="422">
        <f t="shared" si="625"/>
        <v>0</v>
      </c>
      <c r="Q1149" s="423">
        <f t="shared" si="625"/>
        <v>0</v>
      </c>
      <c r="R1149" s="419">
        <f t="shared" si="625"/>
        <v>0</v>
      </c>
      <c r="S1149" s="421">
        <f t="shared" si="625"/>
        <v>0</v>
      </c>
      <c r="T1149" s="421">
        <f t="shared" si="625"/>
        <v>0</v>
      </c>
      <c r="U1149" s="421">
        <f t="shared" si="625"/>
        <v>0</v>
      </c>
      <c r="V1149" s="421">
        <f t="shared" si="625"/>
        <v>0</v>
      </c>
      <c r="W1149" s="421">
        <f t="shared" si="625"/>
        <v>0</v>
      </c>
      <c r="X1149" s="422">
        <f t="shared" si="625"/>
        <v>0</v>
      </c>
      <c r="Y1149" s="421">
        <f t="shared" si="625"/>
        <v>0</v>
      </c>
      <c r="Z1149" s="421">
        <f t="shared" si="625"/>
        <v>0</v>
      </c>
      <c r="AA1149" s="421">
        <f t="shared" si="625"/>
        <v>0</v>
      </c>
      <c r="AB1149" s="421">
        <f t="shared" si="625"/>
        <v>0</v>
      </c>
      <c r="AC1149" s="408">
        <f t="shared" si="626"/>
        <v>0</v>
      </c>
      <c r="AD1149" s="1181"/>
      <c r="AE1149" s="1182"/>
      <c r="AF1149" s="1183"/>
    </row>
    <row r="1150" spans="1:32" ht="15" customHeight="1" outlineLevel="1" x14ac:dyDescent="0.2">
      <c r="A1150" s="381">
        <v>157</v>
      </c>
      <c r="B1150" s="666"/>
      <c r="C1150" s="394"/>
      <c r="D1150" s="394"/>
      <c r="E1150" s="1223" t="s">
        <v>546</v>
      </c>
      <c r="F1150" s="1224"/>
      <c r="G1150" s="1224"/>
      <c r="H1150" s="1224"/>
      <c r="I1150" s="1224"/>
      <c r="J1150" s="1224"/>
      <c r="K1150" s="1224"/>
      <c r="L1150" s="1224"/>
      <c r="M1150" s="407">
        <f>SUBTOTAL(9,M1151:M1152)</f>
        <v>0</v>
      </c>
      <c r="N1150" s="410">
        <f t="shared" ref="N1150:AC1150" si="627">SUBTOTAL(9,N1151:N1152)</f>
        <v>0</v>
      </c>
      <c r="O1150" s="414">
        <f t="shared" si="627"/>
        <v>0</v>
      </c>
      <c r="P1150" s="413">
        <f t="shared" si="627"/>
        <v>0</v>
      </c>
      <c r="Q1150" s="415">
        <f t="shared" si="627"/>
        <v>0</v>
      </c>
      <c r="R1150" s="410">
        <f t="shared" si="627"/>
        <v>0</v>
      </c>
      <c r="S1150" s="414">
        <f t="shared" si="627"/>
        <v>0</v>
      </c>
      <c r="T1150" s="413">
        <f t="shared" si="627"/>
        <v>0</v>
      </c>
      <c r="U1150" s="413">
        <f t="shared" si="627"/>
        <v>0</v>
      </c>
      <c r="V1150" s="413">
        <f t="shared" si="627"/>
        <v>0</v>
      </c>
      <c r="W1150" s="413">
        <f t="shared" si="627"/>
        <v>0</v>
      </c>
      <c r="X1150" s="413">
        <f t="shared" si="627"/>
        <v>0</v>
      </c>
      <c r="Y1150" s="413">
        <f t="shared" si="627"/>
        <v>0</v>
      </c>
      <c r="Z1150" s="413">
        <f t="shared" si="627"/>
        <v>0</v>
      </c>
      <c r="AA1150" s="413">
        <f t="shared" si="627"/>
        <v>0</v>
      </c>
      <c r="AB1150" s="411">
        <f t="shared" si="627"/>
        <v>0</v>
      </c>
      <c r="AC1150" s="415">
        <f t="shared" si="627"/>
        <v>0</v>
      </c>
      <c r="AD1150" s="1181"/>
      <c r="AE1150" s="1182"/>
      <c r="AF1150" s="1183"/>
    </row>
    <row r="1151" spans="1:32" ht="27.75" customHeight="1" outlineLevel="1" x14ac:dyDescent="0.2">
      <c r="A1151" s="381">
        <v>158</v>
      </c>
      <c r="B1151" s="666"/>
      <c r="C1151" s="394"/>
      <c r="D1151" s="394"/>
      <c r="E1151" s="395"/>
      <c r="F1151" s="1225" t="s">
        <v>547</v>
      </c>
      <c r="G1151" s="1226"/>
      <c r="H1151" s="1226"/>
      <c r="I1151" s="1226"/>
      <c r="J1151" s="1226"/>
      <c r="K1151" s="1226"/>
      <c r="L1151" s="1226"/>
      <c r="M1151" s="408">
        <f t="shared" ref="M1151:AB1152" si="628">M375</f>
        <v>0</v>
      </c>
      <c r="N1151" s="419">
        <f t="shared" si="628"/>
        <v>0</v>
      </c>
      <c r="O1151" s="422">
        <f t="shared" si="628"/>
        <v>0</v>
      </c>
      <c r="P1151" s="422">
        <f t="shared" si="628"/>
        <v>0</v>
      </c>
      <c r="Q1151" s="423">
        <f t="shared" si="628"/>
        <v>0</v>
      </c>
      <c r="R1151" s="419">
        <f t="shared" si="628"/>
        <v>0</v>
      </c>
      <c r="S1151" s="421">
        <f t="shared" si="628"/>
        <v>0</v>
      </c>
      <c r="T1151" s="421">
        <f t="shared" si="628"/>
        <v>0</v>
      </c>
      <c r="U1151" s="421">
        <f t="shared" si="628"/>
        <v>0</v>
      </c>
      <c r="V1151" s="421">
        <f t="shared" si="628"/>
        <v>0</v>
      </c>
      <c r="W1151" s="421">
        <f t="shared" si="628"/>
        <v>0</v>
      </c>
      <c r="X1151" s="422">
        <f t="shared" si="628"/>
        <v>0</v>
      </c>
      <c r="Y1151" s="421">
        <f t="shared" si="628"/>
        <v>0</v>
      </c>
      <c r="Z1151" s="421">
        <f t="shared" si="628"/>
        <v>0</v>
      </c>
      <c r="AA1151" s="421">
        <f t="shared" si="628"/>
        <v>0</v>
      </c>
      <c r="AB1151" s="421">
        <f t="shared" si="628"/>
        <v>0</v>
      </c>
      <c r="AC1151" s="408">
        <f t="shared" ref="AC1151:AC1152" si="629">M1151-SUM(N1151:AB1151)</f>
        <v>0</v>
      </c>
      <c r="AD1151" s="1181"/>
      <c r="AE1151" s="1182"/>
      <c r="AF1151" s="1183"/>
    </row>
    <row r="1152" spans="1:32" ht="15" customHeight="1" outlineLevel="1" x14ac:dyDescent="0.2">
      <c r="A1152" s="381">
        <v>159</v>
      </c>
      <c r="B1152" s="666"/>
      <c r="C1152" s="394"/>
      <c r="D1152" s="394"/>
      <c r="E1152" s="395"/>
      <c r="F1152" s="1227" t="s">
        <v>570</v>
      </c>
      <c r="G1152" s="1228"/>
      <c r="H1152" s="1228"/>
      <c r="I1152" s="1228"/>
      <c r="J1152" s="1228"/>
      <c r="K1152" s="1228"/>
      <c r="L1152" s="1228"/>
      <c r="M1152" s="408">
        <f t="shared" si="628"/>
        <v>0</v>
      </c>
      <c r="N1152" s="419">
        <f t="shared" si="628"/>
        <v>0</v>
      </c>
      <c r="O1152" s="422">
        <f t="shared" si="628"/>
        <v>0</v>
      </c>
      <c r="P1152" s="422">
        <f t="shared" si="628"/>
        <v>0</v>
      </c>
      <c r="Q1152" s="423">
        <f t="shared" si="628"/>
        <v>0</v>
      </c>
      <c r="R1152" s="419">
        <f t="shared" si="628"/>
        <v>0</v>
      </c>
      <c r="S1152" s="421">
        <f t="shared" si="628"/>
        <v>0</v>
      </c>
      <c r="T1152" s="421">
        <f t="shared" si="628"/>
        <v>0</v>
      </c>
      <c r="U1152" s="421">
        <f t="shared" si="628"/>
        <v>0</v>
      </c>
      <c r="V1152" s="421">
        <f t="shared" si="628"/>
        <v>0</v>
      </c>
      <c r="W1152" s="421">
        <f t="shared" si="628"/>
        <v>0</v>
      </c>
      <c r="X1152" s="422">
        <f t="shared" si="628"/>
        <v>0</v>
      </c>
      <c r="Y1152" s="421">
        <f t="shared" si="628"/>
        <v>0</v>
      </c>
      <c r="Z1152" s="421">
        <f t="shared" si="628"/>
        <v>0</v>
      </c>
      <c r="AA1152" s="421">
        <f t="shared" si="628"/>
        <v>0</v>
      </c>
      <c r="AB1152" s="421">
        <f t="shared" si="628"/>
        <v>0</v>
      </c>
      <c r="AC1152" s="408">
        <f t="shared" si="629"/>
        <v>0</v>
      </c>
      <c r="AD1152" s="1181"/>
      <c r="AE1152" s="1182"/>
      <c r="AF1152" s="1183"/>
    </row>
    <row r="1153" spans="1:32" ht="15" customHeight="1" outlineLevel="1" x14ac:dyDescent="0.2">
      <c r="A1153" s="381">
        <v>160</v>
      </c>
      <c r="B1153" s="666"/>
      <c r="C1153" s="394"/>
      <c r="D1153" s="394"/>
      <c r="E1153" s="1223" t="s">
        <v>548</v>
      </c>
      <c r="F1153" s="1224"/>
      <c r="G1153" s="1224"/>
      <c r="H1153" s="1224"/>
      <c r="I1153" s="1224"/>
      <c r="J1153" s="1224"/>
      <c r="K1153" s="1224"/>
      <c r="L1153" s="1224"/>
      <c r="M1153" s="407">
        <f>SUBTOTAL(9,M1154:M1156)</f>
        <v>0</v>
      </c>
      <c r="N1153" s="410">
        <f t="shared" ref="N1153:AC1153" si="630">SUBTOTAL(9,N1154:N1156)</f>
        <v>0</v>
      </c>
      <c r="O1153" s="414">
        <f t="shared" si="630"/>
        <v>0</v>
      </c>
      <c r="P1153" s="413">
        <f t="shared" si="630"/>
        <v>0</v>
      </c>
      <c r="Q1153" s="415">
        <f t="shared" si="630"/>
        <v>0</v>
      </c>
      <c r="R1153" s="410">
        <f t="shared" si="630"/>
        <v>0</v>
      </c>
      <c r="S1153" s="414">
        <f t="shared" si="630"/>
        <v>0</v>
      </c>
      <c r="T1153" s="413">
        <f t="shared" si="630"/>
        <v>0</v>
      </c>
      <c r="U1153" s="413">
        <f t="shared" si="630"/>
        <v>0</v>
      </c>
      <c r="V1153" s="413">
        <f t="shared" si="630"/>
        <v>0</v>
      </c>
      <c r="W1153" s="413">
        <f t="shared" si="630"/>
        <v>0</v>
      </c>
      <c r="X1153" s="413">
        <f t="shared" si="630"/>
        <v>0</v>
      </c>
      <c r="Y1153" s="413">
        <f t="shared" si="630"/>
        <v>0</v>
      </c>
      <c r="Z1153" s="413">
        <f t="shared" si="630"/>
        <v>0</v>
      </c>
      <c r="AA1153" s="413">
        <f t="shared" si="630"/>
        <v>0</v>
      </c>
      <c r="AB1153" s="411">
        <f t="shared" si="630"/>
        <v>0</v>
      </c>
      <c r="AC1153" s="415">
        <f t="shared" si="630"/>
        <v>0</v>
      </c>
      <c r="AD1153" s="1181"/>
      <c r="AE1153" s="1182"/>
      <c r="AF1153" s="1183"/>
    </row>
    <row r="1154" spans="1:32" ht="15" customHeight="1" outlineLevel="1" x14ac:dyDescent="0.2">
      <c r="A1154" s="381">
        <v>161</v>
      </c>
      <c r="B1154" s="666"/>
      <c r="C1154" s="394"/>
      <c r="D1154" s="394"/>
      <c r="E1154" s="395"/>
      <c r="F1154" s="1225" t="s">
        <v>549</v>
      </c>
      <c r="G1154" s="1226"/>
      <c r="H1154" s="1226"/>
      <c r="I1154" s="1226"/>
      <c r="J1154" s="1226"/>
      <c r="K1154" s="1226"/>
      <c r="L1154" s="1226"/>
      <c r="M1154" s="408">
        <f t="shared" ref="M1154:AB1156" si="631">M378</f>
        <v>0</v>
      </c>
      <c r="N1154" s="419">
        <f t="shared" si="631"/>
        <v>0</v>
      </c>
      <c r="O1154" s="422">
        <f t="shared" si="631"/>
        <v>0</v>
      </c>
      <c r="P1154" s="422">
        <f t="shared" si="631"/>
        <v>0</v>
      </c>
      <c r="Q1154" s="423">
        <f t="shared" si="631"/>
        <v>0</v>
      </c>
      <c r="R1154" s="419">
        <f t="shared" si="631"/>
        <v>0</v>
      </c>
      <c r="S1154" s="421">
        <f t="shared" si="631"/>
        <v>0</v>
      </c>
      <c r="T1154" s="421">
        <f t="shared" si="631"/>
        <v>0</v>
      </c>
      <c r="U1154" s="421">
        <f t="shared" si="631"/>
        <v>0</v>
      </c>
      <c r="V1154" s="421">
        <f t="shared" si="631"/>
        <v>0</v>
      </c>
      <c r="W1154" s="421">
        <f t="shared" si="631"/>
        <v>0</v>
      </c>
      <c r="X1154" s="422">
        <f t="shared" si="631"/>
        <v>0</v>
      </c>
      <c r="Y1154" s="421">
        <f t="shared" si="631"/>
        <v>0</v>
      </c>
      <c r="Z1154" s="421">
        <f t="shared" si="631"/>
        <v>0</v>
      </c>
      <c r="AA1154" s="421">
        <f t="shared" si="631"/>
        <v>0</v>
      </c>
      <c r="AB1154" s="421">
        <f t="shared" si="631"/>
        <v>0</v>
      </c>
      <c r="AC1154" s="408">
        <f t="shared" ref="AC1154:AC1156" si="632">M1154-SUM(N1154:AB1154)</f>
        <v>0</v>
      </c>
      <c r="AD1154" s="1181"/>
      <c r="AE1154" s="1182"/>
      <c r="AF1154" s="1183"/>
    </row>
    <row r="1155" spans="1:32" outlineLevel="1" x14ac:dyDescent="0.2">
      <c r="A1155" s="381">
        <v>162</v>
      </c>
      <c r="B1155" s="666"/>
      <c r="C1155" s="667"/>
      <c r="D1155" s="667"/>
      <c r="E1155" s="667"/>
      <c r="F1155" s="1209" t="s">
        <v>574</v>
      </c>
      <c r="G1155" s="1210"/>
      <c r="H1155" s="1210"/>
      <c r="I1155" s="1210"/>
      <c r="J1155" s="1210"/>
      <c r="K1155" s="1210"/>
      <c r="L1155" s="1210"/>
      <c r="M1155" s="408">
        <f t="shared" si="631"/>
        <v>0</v>
      </c>
      <c r="N1155" s="419">
        <f t="shared" si="631"/>
        <v>0</v>
      </c>
      <c r="O1155" s="422">
        <f t="shared" si="631"/>
        <v>0</v>
      </c>
      <c r="P1155" s="422">
        <f t="shared" si="631"/>
        <v>0</v>
      </c>
      <c r="Q1155" s="423">
        <f t="shared" si="631"/>
        <v>0</v>
      </c>
      <c r="R1155" s="419">
        <f t="shared" si="631"/>
        <v>0</v>
      </c>
      <c r="S1155" s="421">
        <f t="shared" si="631"/>
        <v>0</v>
      </c>
      <c r="T1155" s="421">
        <f t="shared" si="631"/>
        <v>0</v>
      </c>
      <c r="U1155" s="421">
        <f t="shared" si="631"/>
        <v>0</v>
      </c>
      <c r="V1155" s="421">
        <f t="shared" si="631"/>
        <v>0</v>
      </c>
      <c r="W1155" s="421">
        <f t="shared" si="631"/>
        <v>0</v>
      </c>
      <c r="X1155" s="422">
        <f t="shared" si="631"/>
        <v>0</v>
      </c>
      <c r="Y1155" s="421">
        <f t="shared" si="631"/>
        <v>0</v>
      </c>
      <c r="Z1155" s="421">
        <f t="shared" si="631"/>
        <v>0</v>
      </c>
      <c r="AA1155" s="421">
        <f t="shared" si="631"/>
        <v>0</v>
      </c>
      <c r="AB1155" s="421">
        <f t="shared" si="631"/>
        <v>0</v>
      </c>
      <c r="AC1155" s="408">
        <f t="shared" si="632"/>
        <v>0</v>
      </c>
      <c r="AD1155" s="1181"/>
      <c r="AE1155" s="1182"/>
      <c r="AF1155" s="1183"/>
    </row>
    <row r="1156" spans="1:32" ht="27.75" customHeight="1" outlineLevel="1" x14ac:dyDescent="0.2">
      <c r="A1156" s="381">
        <v>163</v>
      </c>
      <c r="B1156" s="666"/>
      <c r="C1156" s="667"/>
      <c r="D1156" s="667"/>
      <c r="E1156" s="667"/>
      <c r="F1156" s="1209" t="s">
        <v>566</v>
      </c>
      <c r="G1156" s="1210"/>
      <c r="H1156" s="1210"/>
      <c r="I1156" s="1210"/>
      <c r="J1156" s="1210"/>
      <c r="K1156" s="1210"/>
      <c r="L1156" s="1210"/>
      <c r="M1156" s="408">
        <f t="shared" si="631"/>
        <v>0</v>
      </c>
      <c r="N1156" s="419">
        <f t="shared" si="631"/>
        <v>0</v>
      </c>
      <c r="O1156" s="422">
        <f t="shared" si="631"/>
        <v>0</v>
      </c>
      <c r="P1156" s="422">
        <f t="shared" si="631"/>
        <v>0</v>
      </c>
      <c r="Q1156" s="423">
        <f t="shared" si="631"/>
        <v>0</v>
      </c>
      <c r="R1156" s="419">
        <f t="shared" si="631"/>
        <v>0</v>
      </c>
      <c r="S1156" s="421">
        <f t="shared" si="631"/>
        <v>0</v>
      </c>
      <c r="T1156" s="421">
        <f t="shared" si="631"/>
        <v>0</v>
      </c>
      <c r="U1156" s="421">
        <f t="shared" si="631"/>
        <v>0</v>
      </c>
      <c r="V1156" s="421">
        <f t="shared" si="631"/>
        <v>0</v>
      </c>
      <c r="W1156" s="421">
        <f t="shared" si="631"/>
        <v>0</v>
      </c>
      <c r="X1156" s="422">
        <f t="shared" si="631"/>
        <v>0</v>
      </c>
      <c r="Y1156" s="421">
        <f t="shared" si="631"/>
        <v>0</v>
      </c>
      <c r="Z1156" s="421">
        <f t="shared" si="631"/>
        <v>0</v>
      </c>
      <c r="AA1156" s="421">
        <f t="shared" si="631"/>
        <v>0</v>
      </c>
      <c r="AB1156" s="421">
        <f t="shared" si="631"/>
        <v>0</v>
      </c>
      <c r="AC1156" s="408">
        <f t="shared" si="632"/>
        <v>0</v>
      </c>
      <c r="AD1156" s="1184"/>
      <c r="AE1156" s="1185"/>
      <c r="AF1156" s="1186"/>
    </row>
    <row r="1157" spans="1:32" outlineLevel="1" x14ac:dyDescent="0.2">
      <c r="A1157" s="381">
        <v>164</v>
      </c>
      <c r="B1157" s="666"/>
      <c r="C1157" s="667"/>
      <c r="D1157" s="1222" t="s">
        <v>23</v>
      </c>
      <c r="E1157" s="1100"/>
      <c r="F1157" s="1100"/>
      <c r="G1157" s="1100"/>
      <c r="H1157" s="1100"/>
      <c r="I1157" s="1100"/>
      <c r="J1157" s="1100"/>
      <c r="K1157" s="1100"/>
      <c r="L1157" s="1100"/>
      <c r="M1157" s="1100"/>
      <c r="N1157" s="1100"/>
      <c r="O1157" s="1100"/>
      <c r="P1157" s="1100"/>
      <c r="Q1157" s="1100"/>
      <c r="R1157" s="1100"/>
      <c r="S1157" s="1100"/>
      <c r="T1157" s="1100"/>
      <c r="U1157" s="1100"/>
      <c r="V1157" s="1100"/>
      <c r="W1157" s="1100"/>
      <c r="X1157" s="1100"/>
      <c r="Y1157" s="1100"/>
      <c r="Z1157" s="1100"/>
      <c r="AA1157" s="1100"/>
      <c r="AB1157" s="1100"/>
      <c r="AC1157" s="1100"/>
      <c r="AD1157" s="1100"/>
      <c r="AE1157" s="1100"/>
      <c r="AF1157" s="1361"/>
    </row>
    <row r="1158" spans="1:32" outlineLevel="1" x14ac:dyDescent="0.2">
      <c r="A1158" s="381">
        <v>165</v>
      </c>
      <c r="B1158" s="666"/>
      <c r="C1158" s="667"/>
      <c r="D1158" s="667"/>
      <c r="E1158" s="1229" t="s">
        <v>126</v>
      </c>
      <c r="F1158" s="1230"/>
      <c r="G1158" s="1230"/>
      <c r="H1158" s="1230"/>
      <c r="I1158" s="1230"/>
      <c r="J1158" s="1230"/>
      <c r="K1158" s="1230"/>
      <c r="L1158" s="1230"/>
      <c r="M1158" s="452">
        <f>SUBTOTAL(9,M1159:M1160)</f>
        <v>0</v>
      </c>
      <c r="N1158" s="453">
        <f t="shared" ref="N1158:AC1158" si="633">SUBTOTAL(9,N1159:N1160)</f>
        <v>0</v>
      </c>
      <c r="O1158" s="454">
        <f t="shared" si="633"/>
        <v>0</v>
      </c>
      <c r="P1158" s="455">
        <f t="shared" si="633"/>
        <v>0</v>
      </c>
      <c r="Q1158" s="456">
        <f t="shared" si="633"/>
        <v>0</v>
      </c>
      <c r="R1158" s="453">
        <f t="shared" si="633"/>
        <v>0</v>
      </c>
      <c r="S1158" s="454">
        <f t="shared" si="633"/>
        <v>0</v>
      </c>
      <c r="T1158" s="455">
        <f t="shared" si="633"/>
        <v>0</v>
      </c>
      <c r="U1158" s="455">
        <f t="shared" si="633"/>
        <v>0</v>
      </c>
      <c r="V1158" s="455">
        <f t="shared" si="633"/>
        <v>0</v>
      </c>
      <c r="W1158" s="455">
        <f t="shared" si="633"/>
        <v>0</v>
      </c>
      <c r="X1158" s="455">
        <f t="shared" si="633"/>
        <v>0</v>
      </c>
      <c r="Y1158" s="455">
        <f t="shared" si="633"/>
        <v>0</v>
      </c>
      <c r="Z1158" s="455">
        <f t="shared" si="633"/>
        <v>0</v>
      </c>
      <c r="AA1158" s="455">
        <f t="shared" si="633"/>
        <v>0</v>
      </c>
      <c r="AB1158" s="459">
        <f t="shared" si="633"/>
        <v>0</v>
      </c>
      <c r="AC1158" s="456">
        <f t="shared" si="633"/>
        <v>0</v>
      </c>
      <c r="AD1158" s="1181"/>
      <c r="AE1158" s="831"/>
      <c r="AF1158" s="832"/>
    </row>
    <row r="1159" spans="1:32" outlineLevel="1" x14ac:dyDescent="0.2">
      <c r="A1159" s="381">
        <v>166</v>
      </c>
      <c r="B1159" s="666"/>
      <c r="C1159" s="667"/>
      <c r="D1159" s="667"/>
      <c r="E1159" s="667"/>
      <c r="F1159" s="1225" t="s">
        <v>127</v>
      </c>
      <c r="G1159" s="1226"/>
      <c r="H1159" s="1226"/>
      <c r="I1159" s="1226"/>
      <c r="J1159" s="1226"/>
      <c r="K1159" s="1226"/>
      <c r="L1159" s="1226"/>
      <c r="M1159" s="408">
        <f t="shared" ref="M1159:AB1160" si="634">M383</f>
        <v>0</v>
      </c>
      <c r="N1159" s="419">
        <f t="shared" si="634"/>
        <v>0</v>
      </c>
      <c r="O1159" s="422">
        <f t="shared" si="634"/>
        <v>0</v>
      </c>
      <c r="P1159" s="422">
        <f t="shared" si="634"/>
        <v>0</v>
      </c>
      <c r="Q1159" s="423">
        <f t="shared" si="634"/>
        <v>0</v>
      </c>
      <c r="R1159" s="419">
        <f t="shared" si="634"/>
        <v>0</v>
      </c>
      <c r="S1159" s="421">
        <f t="shared" si="634"/>
        <v>0</v>
      </c>
      <c r="T1159" s="421">
        <f t="shared" si="634"/>
        <v>0</v>
      </c>
      <c r="U1159" s="421">
        <f t="shared" si="634"/>
        <v>0</v>
      </c>
      <c r="V1159" s="421">
        <f t="shared" si="634"/>
        <v>0</v>
      </c>
      <c r="W1159" s="421">
        <f t="shared" si="634"/>
        <v>0</v>
      </c>
      <c r="X1159" s="422">
        <f t="shared" si="634"/>
        <v>0</v>
      </c>
      <c r="Y1159" s="421">
        <f t="shared" si="634"/>
        <v>0</v>
      </c>
      <c r="Z1159" s="421">
        <f t="shared" si="634"/>
        <v>0</v>
      </c>
      <c r="AA1159" s="421">
        <f t="shared" si="634"/>
        <v>0</v>
      </c>
      <c r="AB1159" s="421">
        <f t="shared" si="634"/>
        <v>0</v>
      </c>
      <c r="AC1159" s="408">
        <f t="shared" ref="AC1159:AC1160" si="635">M1159-SUM(N1159:AB1159)</f>
        <v>0</v>
      </c>
      <c r="AD1159" s="830"/>
      <c r="AE1159" s="831"/>
      <c r="AF1159" s="832"/>
    </row>
    <row r="1160" spans="1:32" outlineLevel="1" x14ac:dyDescent="0.2">
      <c r="A1160" s="381">
        <v>167</v>
      </c>
      <c r="B1160" s="666"/>
      <c r="C1160" s="667"/>
      <c r="D1160" s="667"/>
      <c r="E1160" s="667"/>
      <c r="F1160" s="1227" t="s">
        <v>128</v>
      </c>
      <c r="G1160" s="1228"/>
      <c r="H1160" s="1228"/>
      <c r="I1160" s="1228"/>
      <c r="J1160" s="1228"/>
      <c r="K1160" s="1228"/>
      <c r="L1160" s="1228"/>
      <c r="M1160" s="408">
        <f t="shared" si="634"/>
        <v>0</v>
      </c>
      <c r="N1160" s="419">
        <f t="shared" si="634"/>
        <v>0</v>
      </c>
      <c r="O1160" s="422">
        <f t="shared" si="634"/>
        <v>0</v>
      </c>
      <c r="P1160" s="422">
        <f t="shared" si="634"/>
        <v>0</v>
      </c>
      <c r="Q1160" s="423">
        <f t="shared" si="634"/>
        <v>0</v>
      </c>
      <c r="R1160" s="419">
        <f t="shared" si="634"/>
        <v>0</v>
      </c>
      <c r="S1160" s="421">
        <f t="shared" si="634"/>
        <v>0</v>
      </c>
      <c r="T1160" s="421">
        <f t="shared" si="634"/>
        <v>0</v>
      </c>
      <c r="U1160" s="421">
        <f t="shared" si="634"/>
        <v>0</v>
      </c>
      <c r="V1160" s="421">
        <f t="shared" si="634"/>
        <v>0</v>
      </c>
      <c r="W1160" s="421">
        <f t="shared" si="634"/>
        <v>0</v>
      </c>
      <c r="X1160" s="422">
        <f t="shared" si="634"/>
        <v>0</v>
      </c>
      <c r="Y1160" s="421">
        <f t="shared" si="634"/>
        <v>0</v>
      </c>
      <c r="Z1160" s="421">
        <f t="shared" si="634"/>
        <v>0</v>
      </c>
      <c r="AA1160" s="421">
        <f t="shared" si="634"/>
        <v>0</v>
      </c>
      <c r="AB1160" s="421">
        <f t="shared" si="634"/>
        <v>0</v>
      </c>
      <c r="AC1160" s="408">
        <f t="shared" si="635"/>
        <v>0</v>
      </c>
      <c r="AD1160" s="830"/>
      <c r="AE1160" s="831"/>
      <c r="AF1160" s="832"/>
    </row>
    <row r="1161" spans="1:32" outlineLevel="1" x14ac:dyDescent="0.2">
      <c r="A1161" s="381">
        <v>168</v>
      </c>
      <c r="B1161" s="666"/>
      <c r="C1161" s="667"/>
      <c r="D1161" s="667"/>
      <c r="E1161" s="1223" t="s">
        <v>129</v>
      </c>
      <c r="F1161" s="1224"/>
      <c r="G1161" s="1224"/>
      <c r="H1161" s="1224"/>
      <c r="I1161" s="1224"/>
      <c r="J1161" s="1224"/>
      <c r="K1161" s="1224"/>
      <c r="L1161" s="1224"/>
      <c r="M1161" s="407">
        <f>SUBTOTAL(9,M1162:M1163)</f>
        <v>0</v>
      </c>
      <c r="N1161" s="410">
        <f t="shared" ref="N1161:AC1161" si="636">SUBTOTAL(9,N1162:N1163)</f>
        <v>0</v>
      </c>
      <c r="O1161" s="414">
        <f t="shared" si="636"/>
        <v>0</v>
      </c>
      <c r="P1161" s="413">
        <f t="shared" si="636"/>
        <v>0</v>
      </c>
      <c r="Q1161" s="415">
        <f t="shared" si="636"/>
        <v>0</v>
      </c>
      <c r="R1161" s="410">
        <f t="shared" si="636"/>
        <v>0</v>
      </c>
      <c r="S1161" s="414">
        <f t="shared" si="636"/>
        <v>0</v>
      </c>
      <c r="T1161" s="413">
        <f t="shared" si="636"/>
        <v>0</v>
      </c>
      <c r="U1161" s="413">
        <f t="shared" si="636"/>
        <v>0</v>
      </c>
      <c r="V1161" s="413">
        <f t="shared" si="636"/>
        <v>0</v>
      </c>
      <c r="W1161" s="413">
        <f t="shared" si="636"/>
        <v>0</v>
      </c>
      <c r="X1161" s="413">
        <f t="shared" si="636"/>
        <v>0</v>
      </c>
      <c r="Y1161" s="413">
        <f t="shared" si="636"/>
        <v>0</v>
      </c>
      <c r="Z1161" s="413">
        <f t="shared" si="636"/>
        <v>0</v>
      </c>
      <c r="AA1161" s="413">
        <f t="shared" si="636"/>
        <v>0</v>
      </c>
      <c r="AB1161" s="411">
        <f t="shared" si="636"/>
        <v>0</v>
      </c>
      <c r="AC1161" s="415">
        <f t="shared" si="636"/>
        <v>0</v>
      </c>
      <c r="AD1161" s="830"/>
      <c r="AE1161" s="831"/>
      <c r="AF1161" s="832"/>
    </row>
    <row r="1162" spans="1:32" outlineLevel="1" x14ac:dyDescent="0.2">
      <c r="A1162" s="381">
        <v>169</v>
      </c>
      <c r="B1162" s="666"/>
      <c r="C1162" s="667"/>
      <c r="D1162" s="667"/>
      <c r="E1162" s="667"/>
      <c r="F1162" s="1225" t="s">
        <v>130</v>
      </c>
      <c r="G1162" s="1226"/>
      <c r="H1162" s="1226"/>
      <c r="I1162" s="1226"/>
      <c r="J1162" s="1226"/>
      <c r="K1162" s="1226"/>
      <c r="L1162" s="1226"/>
      <c r="M1162" s="408">
        <f t="shared" ref="M1162:AB1163" si="637">M386</f>
        <v>0</v>
      </c>
      <c r="N1162" s="419">
        <f t="shared" si="637"/>
        <v>0</v>
      </c>
      <c r="O1162" s="422">
        <f t="shared" si="637"/>
        <v>0</v>
      </c>
      <c r="P1162" s="422">
        <f t="shared" si="637"/>
        <v>0</v>
      </c>
      <c r="Q1162" s="423">
        <f t="shared" si="637"/>
        <v>0</v>
      </c>
      <c r="R1162" s="419">
        <f t="shared" si="637"/>
        <v>0</v>
      </c>
      <c r="S1162" s="421">
        <f t="shared" si="637"/>
        <v>0</v>
      </c>
      <c r="T1162" s="421">
        <f t="shared" si="637"/>
        <v>0</v>
      </c>
      <c r="U1162" s="421">
        <f t="shared" si="637"/>
        <v>0</v>
      </c>
      <c r="V1162" s="421">
        <f t="shared" si="637"/>
        <v>0</v>
      </c>
      <c r="W1162" s="421">
        <f t="shared" si="637"/>
        <v>0</v>
      </c>
      <c r="X1162" s="422">
        <f t="shared" si="637"/>
        <v>0</v>
      </c>
      <c r="Y1162" s="421">
        <f t="shared" si="637"/>
        <v>0</v>
      </c>
      <c r="Z1162" s="421">
        <f t="shared" si="637"/>
        <v>0</v>
      </c>
      <c r="AA1162" s="421">
        <f t="shared" si="637"/>
        <v>0</v>
      </c>
      <c r="AB1162" s="421">
        <f t="shared" si="637"/>
        <v>0</v>
      </c>
      <c r="AC1162" s="408">
        <f t="shared" ref="AC1162:AC1163" si="638">M1162-SUM(N1162:AB1162)</f>
        <v>0</v>
      </c>
      <c r="AD1162" s="830"/>
      <c r="AE1162" s="831"/>
      <c r="AF1162" s="832"/>
    </row>
    <row r="1163" spans="1:32" outlineLevel="1" x14ac:dyDescent="0.2">
      <c r="A1163" s="381">
        <v>170</v>
      </c>
      <c r="B1163" s="666"/>
      <c r="C1163" s="667"/>
      <c r="D1163" s="667"/>
      <c r="E1163" s="667"/>
      <c r="F1163" s="1227" t="s">
        <v>131</v>
      </c>
      <c r="G1163" s="1228"/>
      <c r="H1163" s="1228"/>
      <c r="I1163" s="1228"/>
      <c r="J1163" s="1228"/>
      <c r="K1163" s="1228"/>
      <c r="L1163" s="1228"/>
      <c r="M1163" s="408">
        <f t="shared" si="637"/>
        <v>0</v>
      </c>
      <c r="N1163" s="419">
        <f t="shared" si="637"/>
        <v>0</v>
      </c>
      <c r="O1163" s="422">
        <f t="shared" si="637"/>
        <v>0</v>
      </c>
      <c r="P1163" s="422">
        <f t="shared" si="637"/>
        <v>0</v>
      </c>
      <c r="Q1163" s="423">
        <f t="shared" si="637"/>
        <v>0</v>
      </c>
      <c r="R1163" s="419">
        <f t="shared" si="637"/>
        <v>0</v>
      </c>
      <c r="S1163" s="421">
        <f t="shared" si="637"/>
        <v>0</v>
      </c>
      <c r="T1163" s="421">
        <f t="shared" si="637"/>
        <v>0</v>
      </c>
      <c r="U1163" s="421">
        <f t="shared" si="637"/>
        <v>0</v>
      </c>
      <c r="V1163" s="421">
        <f t="shared" si="637"/>
        <v>0</v>
      </c>
      <c r="W1163" s="421">
        <f t="shared" si="637"/>
        <v>0</v>
      </c>
      <c r="X1163" s="422">
        <f t="shared" si="637"/>
        <v>0</v>
      </c>
      <c r="Y1163" s="421">
        <f t="shared" si="637"/>
        <v>0</v>
      </c>
      <c r="Z1163" s="421">
        <f t="shared" si="637"/>
        <v>0</v>
      </c>
      <c r="AA1163" s="421">
        <f t="shared" si="637"/>
        <v>0</v>
      </c>
      <c r="AB1163" s="421">
        <f t="shared" si="637"/>
        <v>0</v>
      </c>
      <c r="AC1163" s="408">
        <f t="shared" si="638"/>
        <v>0</v>
      </c>
      <c r="AD1163" s="830"/>
      <c r="AE1163" s="831"/>
      <c r="AF1163" s="832"/>
    </row>
    <row r="1164" spans="1:32" outlineLevel="1" x14ac:dyDescent="0.2">
      <c r="A1164" s="381">
        <v>171</v>
      </c>
      <c r="B1164" s="666"/>
      <c r="C1164" s="667"/>
      <c r="D1164" s="667"/>
      <c r="E1164" s="1223" t="s">
        <v>132</v>
      </c>
      <c r="F1164" s="1224"/>
      <c r="G1164" s="1224"/>
      <c r="H1164" s="1224"/>
      <c r="I1164" s="1224"/>
      <c r="J1164" s="1224"/>
      <c r="K1164" s="1224"/>
      <c r="L1164" s="1224"/>
      <c r="M1164" s="407">
        <f>SUBTOTAL(9,M1165:M1166)</f>
        <v>0</v>
      </c>
      <c r="N1164" s="410">
        <f t="shared" ref="N1164:AC1164" si="639">SUBTOTAL(9,N1165:N1166)</f>
        <v>0</v>
      </c>
      <c r="O1164" s="414">
        <f t="shared" si="639"/>
        <v>0</v>
      </c>
      <c r="P1164" s="413">
        <f t="shared" si="639"/>
        <v>0</v>
      </c>
      <c r="Q1164" s="415">
        <f t="shared" si="639"/>
        <v>0</v>
      </c>
      <c r="R1164" s="410">
        <f t="shared" si="639"/>
        <v>0</v>
      </c>
      <c r="S1164" s="414">
        <f t="shared" si="639"/>
        <v>0</v>
      </c>
      <c r="T1164" s="413">
        <f t="shared" si="639"/>
        <v>0</v>
      </c>
      <c r="U1164" s="413">
        <f t="shared" si="639"/>
        <v>0</v>
      </c>
      <c r="V1164" s="413">
        <f t="shared" si="639"/>
        <v>0</v>
      </c>
      <c r="W1164" s="413">
        <f t="shared" si="639"/>
        <v>0</v>
      </c>
      <c r="X1164" s="413">
        <f t="shared" si="639"/>
        <v>0</v>
      </c>
      <c r="Y1164" s="413">
        <f t="shared" si="639"/>
        <v>0</v>
      </c>
      <c r="Z1164" s="413">
        <f t="shared" si="639"/>
        <v>0</v>
      </c>
      <c r="AA1164" s="413">
        <f t="shared" si="639"/>
        <v>0</v>
      </c>
      <c r="AB1164" s="411">
        <f t="shared" si="639"/>
        <v>0</v>
      </c>
      <c r="AC1164" s="415">
        <f t="shared" si="639"/>
        <v>0</v>
      </c>
      <c r="AD1164" s="830"/>
      <c r="AE1164" s="831"/>
      <c r="AF1164" s="832"/>
    </row>
    <row r="1165" spans="1:32" outlineLevel="1" x14ac:dyDescent="0.2">
      <c r="A1165" s="381">
        <v>172</v>
      </c>
      <c r="B1165" s="666"/>
      <c r="C1165" s="667"/>
      <c r="D1165" s="667"/>
      <c r="E1165" s="667"/>
      <c r="F1165" s="1225" t="s">
        <v>133</v>
      </c>
      <c r="G1165" s="1226"/>
      <c r="H1165" s="1226"/>
      <c r="I1165" s="1226"/>
      <c r="J1165" s="1226"/>
      <c r="K1165" s="1226"/>
      <c r="L1165" s="1226"/>
      <c r="M1165" s="408">
        <f t="shared" ref="M1165:AB1166" si="640">M389</f>
        <v>0</v>
      </c>
      <c r="N1165" s="419">
        <f t="shared" si="640"/>
        <v>0</v>
      </c>
      <c r="O1165" s="422">
        <f t="shared" si="640"/>
        <v>0</v>
      </c>
      <c r="P1165" s="422">
        <f t="shared" si="640"/>
        <v>0</v>
      </c>
      <c r="Q1165" s="423">
        <f t="shared" si="640"/>
        <v>0</v>
      </c>
      <c r="R1165" s="419">
        <f t="shared" si="640"/>
        <v>0</v>
      </c>
      <c r="S1165" s="421">
        <f t="shared" si="640"/>
        <v>0</v>
      </c>
      <c r="T1165" s="421">
        <f t="shared" si="640"/>
        <v>0</v>
      </c>
      <c r="U1165" s="421">
        <f t="shared" si="640"/>
        <v>0</v>
      </c>
      <c r="V1165" s="421">
        <f t="shared" si="640"/>
        <v>0</v>
      </c>
      <c r="W1165" s="421">
        <f t="shared" si="640"/>
        <v>0</v>
      </c>
      <c r="X1165" s="422">
        <f t="shared" si="640"/>
        <v>0</v>
      </c>
      <c r="Y1165" s="421">
        <f t="shared" si="640"/>
        <v>0</v>
      </c>
      <c r="Z1165" s="421">
        <f t="shared" si="640"/>
        <v>0</v>
      </c>
      <c r="AA1165" s="421">
        <f t="shared" si="640"/>
        <v>0</v>
      </c>
      <c r="AB1165" s="421">
        <f t="shared" si="640"/>
        <v>0</v>
      </c>
      <c r="AC1165" s="408">
        <f t="shared" ref="AC1165:AC1166" si="641">M1165-SUM(N1165:AB1165)</f>
        <v>0</v>
      </c>
      <c r="AD1165" s="830"/>
      <c r="AE1165" s="831"/>
      <c r="AF1165" s="832"/>
    </row>
    <row r="1166" spans="1:32" outlineLevel="1" x14ac:dyDescent="0.2">
      <c r="A1166" s="381">
        <v>173</v>
      </c>
      <c r="B1166" s="666"/>
      <c r="C1166" s="667"/>
      <c r="D1166" s="667"/>
      <c r="E1166" s="667"/>
      <c r="F1166" s="1227" t="s">
        <v>134</v>
      </c>
      <c r="G1166" s="1228"/>
      <c r="H1166" s="1228"/>
      <c r="I1166" s="1228"/>
      <c r="J1166" s="1228"/>
      <c r="K1166" s="1228"/>
      <c r="L1166" s="1228"/>
      <c r="M1166" s="408">
        <f t="shared" si="640"/>
        <v>0</v>
      </c>
      <c r="N1166" s="419">
        <f t="shared" si="640"/>
        <v>0</v>
      </c>
      <c r="O1166" s="422">
        <f t="shared" si="640"/>
        <v>0</v>
      </c>
      <c r="P1166" s="422">
        <f t="shared" si="640"/>
        <v>0</v>
      </c>
      <c r="Q1166" s="423">
        <f t="shared" si="640"/>
        <v>0</v>
      </c>
      <c r="R1166" s="419">
        <f t="shared" si="640"/>
        <v>0</v>
      </c>
      <c r="S1166" s="421">
        <f t="shared" si="640"/>
        <v>0</v>
      </c>
      <c r="T1166" s="421">
        <f t="shared" si="640"/>
        <v>0</v>
      </c>
      <c r="U1166" s="421">
        <f t="shared" si="640"/>
        <v>0</v>
      </c>
      <c r="V1166" s="421">
        <f t="shared" si="640"/>
        <v>0</v>
      </c>
      <c r="W1166" s="421">
        <f t="shared" si="640"/>
        <v>0</v>
      </c>
      <c r="X1166" s="422">
        <f t="shared" si="640"/>
        <v>0</v>
      </c>
      <c r="Y1166" s="421">
        <f t="shared" si="640"/>
        <v>0</v>
      </c>
      <c r="Z1166" s="421">
        <f t="shared" si="640"/>
        <v>0</v>
      </c>
      <c r="AA1166" s="421">
        <f t="shared" si="640"/>
        <v>0</v>
      </c>
      <c r="AB1166" s="421">
        <f t="shared" si="640"/>
        <v>0</v>
      </c>
      <c r="AC1166" s="408">
        <f t="shared" si="641"/>
        <v>0</v>
      </c>
      <c r="AD1166" s="830"/>
      <c r="AE1166" s="831"/>
      <c r="AF1166" s="832"/>
    </row>
    <row r="1167" spans="1:32" outlineLevel="1" x14ac:dyDescent="0.2">
      <c r="A1167" s="381">
        <v>174</v>
      </c>
      <c r="B1167" s="666"/>
      <c r="C1167" s="667"/>
      <c r="D1167" s="667"/>
      <c r="E1167" s="1223" t="s">
        <v>135</v>
      </c>
      <c r="F1167" s="1224"/>
      <c r="G1167" s="1224"/>
      <c r="H1167" s="1224"/>
      <c r="I1167" s="1224"/>
      <c r="J1167" s="1224"/>
      <c r="K1167" s="1224"/>
      <c r="L1167" s="1224"/>
      <c r="M1167" s="407">
        <f>SUBTOTAL(9,M1168:M1169)</f>
        <v>0</v>
      </c>
      <c r="N1167" s="410">
        <f t="shared" ref="N1167:AC1167" si="642">SUBTOTAL(9,N1168:N1169)</f>
        <v>0</v>
      </c>
      <c r="O1167" s="414">
        <f t="shared" si="642"/>
        <v>0</v>
      </c>
      <c r="P1167" s="413">
        <f t="shared" si="642"/>
        <v>0</v>
      </c>
      <c r="Q1167" s="415">
        <f t="shared" si="642"/>
        <v>0</v>
      </c>
      <c r="R1167" s="410">
        <f t="shared" si="642"/>
        <v>0</v>
      </c>
      <c r="S1167" s="414">
        <f t="shared" si="642"/>
        <v>0</v>
      </c>
      <c r="T1167" s="413">
        <f t="shared" si="642"/>
        <v>0</v>
      </c>
      <c r="U1167" s="413">
        <f t="shared" si="642"/>
        <v>0</v>
      </c>
      <c r="V1167" s="413">
        <f t="shared" si="642"/>
        <v>0</v>
      </c>
      <c r="W1167" s="413">
        <f t="shared" si="642"/>
        <v>0</v>
      </c>
      <c r="X1167" s="413">
        <f t="shared" si="642"/>
        <v>0</v>
      </c>
      <c r="Y1167" s="413">
        <f t="shared" si="642"/>
        <v>0</v>
      </c>
      <c r="Z1167" s="413">
        <f t="shared" si="642"/>
        <v>0</v>
      </c>
      <c r="AA1167" s="413">
        <f t="shared" si="642"/>
        <v>0</v>
      </c>
      <c r="AB1167" s="411">
        <f t="shared" si="642"/>
        <v>0</v>
      </c>
      <c r="AC1167" s="415">
        <f t="shared" si="642"/>
        <v>0</v>
      </c>
      <c r="AD1167" s="830"/>
      <c r="AE1167" s="831"/>
      <c r="AF1167" s="832"/>
    </row>
    <row r="1168" spans="1:32" outlineLevel="1" x14ac:dyDescent="0.2">
      <c r="A1168" s="381">
        <v>175</v>
      </c>
      <c r="B1168" s="666"/>
      <c r="C1168" s="667"/>
      <c r="D1168" s="667"/>
      <c r="E1168" s="667"/>
      <c r="F1168" s="1225" t="s">
        <v>136</v>
      </c>
      <c r="G1168" s="1226"/>
      <c r="H1168" s="1226"/>
      <c r="I1168" s="1226"/>
      <c r="J1168" s="1226"/>
      <c r="K1168" s="1226"/>
      <c r="L1168" s="1226"/>
      <c r="M1168" s="408">
        <f t="shared" ref="M1168:AB1169" si="643">M392</f>
        <v>0</v>
      </c>
      <c r="N1168" s="419">
        <f t="shared" si="643"/>
        <v>0</v>
      </c>
      <c r="O1168" s="422">
        <f t="shared" si="643"/>
        <v>0</v>
      </c>
      <c r="P1168" s="422">
        <f t="shared" si="643"/>
        <v>0</v>
      </c>
      <c r="Q1168" s="423">
        <f t="shared" si="643"/>
        <v>0</v>
      </c>
      <c r="R1168" s="419">
        <f t="shared" si="643"/>
        <v>0</v>
      </c>
      <c r="S1168" s="421">
        <f t="shared" si="643"/>
        <v>0</v>
      </c>
      <c r="T1168" s="421">
        <f t="shared" si="643"/>
        <v>0</v>
      </c>
      <c r="U1168" s="421">
        <f t="shared" si="643"/>
        <v>0</v>
      </c>
      <c r="V1168" s="421">
        <f t="shared" si="643"/>
        <v>0</v>
      </c>
      <c r="W1168" s="421">
        <f t="shared" si="643"/>
        <v>0</v>
      </c>
      <c r="X1168" s="422">
        <f t="shared" si="643"/>
        <v>0</v>
      </c>
      <c r="Y1168" s="421">
        <f t="shared" si="643"/>
        <v>0</v>
      </c>
      <c r="Z1168" s="421">
        <f t="shared" si="643"/>
        <v>0</v>
      </c>
      <c r="AA1168" s="421">
        <f t="shared" si="643"/>
        <v>0</v>
      </c>
      <c r="AB1168" s="421">
        <f t="shared" si="643"/>
        <v>0</v>
      </c>
      <c r="AC1168" s="408">
        <f t="shared" ref="AC1168:AC1169" si="644">M1168-SUM(N1168:AB1168)</f>
        <v>0</v>
      </c>
      <c r="AD1168" s="830"/>
      <c r="AE1168" s="831"/>
      <c r="AF1168" s="832"/>
    </row>
    <row r="1169" spans="1:32" outlineLevel="1" x14ac:dyDescent="0.2">
      <c r="A1169" s="381">
        <v>176</v>
      </c>
      <c r="B1169" s="666"/>
      <c r="C1169" s="667"/>
      <c r="D1169" s="667"/>
      <c r="E1169" s="667"/>
      <c r="F1169" s="1227" t="s">
        <v>137</v>
      </c>
      <c r="G1169" s="1228"/>
      <c r="H1169" s="1228"/>
      <c r="I1169" s="1228"/>
      <c r="J1169" s="1228"/>
      <c r="K1169" s="1228"/>
      <c r="L1169" s="1228"/>
      <c r="M1169" s="408">
        <f t="shared" si="643"/>
        <v>0</v>
      </c>
      <c r="N1169" s="419">
        <f t="shared" si="643"/>
        <v>0</v>
      </c>
      <c r="O1169" s="422">
        <f t="shared" si="643"/>
        <v>0</v>
      </c>
      <c r="P1169" s="422">
        <f t="shared" si="643"/>
        <v>0</v>
      </c>
      <c r="Q1169" s="423">
        <f t="shared" si="643"/>
        <v>0</v>
      </c>
      <c r="R1169" s="419">
        <f t="shared" si="643"/>
        <v>0</v>
      </c>
      <c r="S1169" s="421">
        <f t="shared" si="643"/>
        <v>0</v>
      </c>
      <c r="T1169" s="421">
        <f t="shared" si="643"/>
        <v>0</v>
      </c>
      <c r="U1169" s="421">
        <f t="shared" si="643"/>
        <v>0</v>
      </c>
      <c r="V1169" s="421">
        <f t="shared" si="643"/>
        <v>0</v>
      </c>
      <c r="W1169" s="421">
        <f t="shared" si="643"/>
        <v>0</v>
      </c>
      <c r="X1169" s="422">
        <f t="shared" si="643"/>
        <v>0</v>
      </c>
      <c r="Y1169" s="421">
        <f t="shared" si="643"/>
        <v>0</v>
      </c>
      <c r="Z1169" s="421">
        <f t="shared" si="643"/>
        <v>0</v>
      </c>
      <c r="AA1169" s="421">
        <f t="shared" si="643"/>
        <v>0</v>
      </c>
      <c r="AB1169" s="421">
        <f t="shared" si="643"/>
        <v>0</v>
      </c>
      <c r="AC1169" s="408">
        <f t="shared" si="644"/>
        <v>0</v>
      </c>
      <c r="AD1169" s="830"/>
      <c r="AE1169" s="831"/>
      <c r="AF1169" s="832"/>
    </row>
    <row r="1170" spans="1:32" outlineLevel="1" x14ac:dyDescent="0.2">
      <c r="A1170" s="381">
        <v>177</v>
      </c>
      <c r="B1170" s="666"/>
      <c r="C1170" s="667"/>
      <c r="D1170" s="667"/>
      <c r="E1170" s="1223" t="s">
        <v>550</v>
      </c>
      <c r="F1170" s="1224"/>
      <c r="G1170" s="1224"/>
      <c r="H1170" s="1224"/>
      <c r="I1170" s="1224"/>
      <c r="J1170" s="1224"/>
      <c r="K1170" s="1224"/>
      <c r="L1170" s="1224"/>
      <c r="M1170" s="407">
        <f>SUBTOTAL(9,M1171:M1172)</f>
        <v>0</v>
      </c>
      <c r="N1170" s="410">
        <f t="shared" ref="N1170:AC1170" si="645">SUBTOTAL(9,N1171:N1172)</f>
        <v>0</v>
      </c>
      <c r="O1170" s="414">
        <f t="shared" si="645"/>
        <v>0</v>
      </c>
      <c r="P1170" s="413">
        <f t="shared" si="645"/>
        <v>0</v>
      </c>
      <c r="Q1170" s="415">
        <f t="shared" si="645"/>
        <v>0</v>
      </c>
      <c r="R1170" s="410">
        <f t="shared" si="645"/>
        <v>0</v>
      </c>
      <c r="S1170" s="414">
        <f t="shared" si="645"/>
        <v>0</v>
      </c>
      <c r="T1170" s="413">
        <f t="shared" si="645"/>
        <v>0</v>
      </c>
      <c r="U1170" s="413">
        <f t="shared" si="645"/>
        <v>0</v>
      </c>
      <c r="V1170" s="413">
        <f t="shared" si="645"/>
        <v>0</v>
      </c>
      <c r="W1170" s="413">
        <f t="shared" si="645"/>
        <v>0</v>
      </c>
      <c r="X1170" s="413">
        <f t="shared" si="645"/>
        <v>0</v>
      </c>
      <c r="Y1170" s="413">
        <f t="shared" si="645"/>
        <v>0</v>
      </c>
      <c r="Z1170" s="413">
        <f t="shared" si="645"/>
        <v>0</v>
      </c>
      <c r="AA1170" s="413">
        <f t="shared" si="645"/>
        <v>0</v>
      </c>
      <c r="AB1170" s="411">
        <f t="shared" si="645"/>
        <v>0</v>
      </c>
      <c r="AC1170" s="415">
        <f t="shared" si="645"/>
        <v>0</v>
      </c>
      <c r="AD1170" s="830"/>
      <c r="AE1170" s="831"/>
      <c r="AF1170" s="832"/>
    </row>
    <row r="1171" spans="1:32" outlineLevel="1" x14ac:dyDescent="0.2">
      <c r="A1171" s="381">
        <v>178</v>
      </c>
      <c r="B1171" s="666"/>
      <c r="C1171" s="667"/>
      <c r="D1171" s="667"/>
      <c r="E1171" s="667"/>
      <c r="F1171" s="1225" t="s">
        <v>551</v>
      </c>
      <c r="G1171" s="1226"/>
      <c r="H1171" s="1226"/>
      <c r="I1171" s="1226"/>
      <c r="J1171" s="1226"/>
      <c r="K1171" s="1226"/>
      <c r="L1171" s="1226"/>
      <c r="M1171" s="408">
        <f t="shared" ref="M1171:AB1172" si="646">M395</f>
        <v>0</v>
      </c>
      <c r="N1171" s="419">
        <f t="shared" si="646"/>
        <v>0</v>
      </c>
      <c r="O1171" s="422">
        <f t="shared" si="646"/>
        <v>0</v>
      </c>
      <c r="P1171" s="422">
        <f t="shared" si="646"/>
        <v>0</v>
      </c>
      <c r="Q1171" s="423">
        <f t="shared" si="646"/>
        <v>0</v>
      </c>
      <c r="R1171" s="419">
        <f t="shared" si="646"/>
        <v>0</v>
      </c>
      <c r="S1171" s="421">
        <f t="shared" si="646"/>
        <v>0</v>
      </c>
      <c r="T1171" s="421">
        <f t="shared" si="646"/>
        <v>0</v>
      </c>
      <c r="U1171" s="421">
        <f t="shared" si="646"/>
        <v>0</v>
      </c>
      <c r="V1171" s="421">
        <f t="shared" si="646"/>
        <v>0</v>
      </c>
      <c r="W1171" s="421">
        <f t="shared" si="646"/>
        <v>0</v>
      </c>
      <c r="X1171" s="422">
        <f t="shared" si="646"/>
        <v>0</v>
      </c>
      <c r="Y1171" s="421">
        <f t="shared" si="646"/>
        <v>0</v>
      </c>
      <c r="Z1171" s="421">
        <f t="shared" si="646"/>
        <v>0</v>
      </c>
      <c r="AA1171" s="421">
        <f t="shared" si="646"/>
        <v>0</v>
      </c>
      <c r="AB1171" s="421">
        <f t="shared" si="646"/>
        <v>0</v>
      </c>
      <c r="AC1171" s="408">
        <f t="shared" ref="AC1171:AC1172" si="647">M1171-SUM(N1171:AB1171)</f>
        <v>0</v>
      </c>
      <c r="AD1171" s="830"/>
      <c r="AE1171" s="831"/>
      <c r="AF1171" s="832"/>
    </row>
    <row r="1172" spans="1:32" outlineLevel="1" x14ac:dyDescent="0.2">
      <c r="A1172" s="381">
        <v>179</v>
      </c>
      <c r="B1172" s="666"/>
      <c r="C1172" s="667"/>
      <c r="D1172" s="667"/>
      <c r="E1172" s="667"/>
      <c r="F1172" s="1227" t="s">
        <v>552</v>
      </c>
      <c r="G1172" s="1228"/>
      <c r="H1172" s="1228"/>
      <c r="I1172" s="1228"/>
      <c r="J1172" s="1228"/>
      <c r="K1172" s="1228"/>
      <c r="L1172" s="1228"/>
      <c r="M1172" s="408">
        <f t="shared" si="646"/>
        <v>0</v>
      </c>
      <c r="N1172" s="419">
        <f t="shared" si="646"/>
        <v>0</v>
      </c>
      <c r="O1172" s="422">
        <f t="shared" si="646"/>
        <v>0</v>
      </c>
      <c r="P1172" s="422">
        <f t="shared" si="646"/>
        <v>0</v>
      </c>
      <c r="Q1172" s="423">
        <f t="shared" si="646"/>
        <v>0</v>
      </c>
      <c r="R1172" s="419">
        <f t="shared" si="646"/>
        <v>0</v>
      </c>
      <c r="S1172" s="421">
        <f t="shared" si="646"/>
        <v>0</v>
      </c>
      <c r="T1172" s="421">
        <f t="shared" si="646"/>
        <v>0</v>
      </c>
      <c r="U1172" s="421">
        <f t="shared" si="646"/>
        <v>0</v>
      </c>
      <c r="V1172" s="421">
        <f t="shared" si="646"/>
        <v>0</v>
      </c>
      <c r="W1172" s="421">
        <f t="shared" si="646"/>
        <v>0</v>
      </c>
      <c r="X1172" s="422">
        <f t="shared" si="646"/>
        <v>0</v>
      </c>
      <c r="Y1172" s="421">
        <f t="shared" si="646"/>
        <v>0</v>
      </c>
      <c r="Z1172" s="421">
        <f t="shared" si="646"/>
        <v>0</v>
      </c>
      <c r="AA1172" s="421">
        <f t="shared" si="646"/>
        <v>0</v>
      </c>
      <c r="AB1172" s="421">
        <f t="shared" si="646"/>
        <v>0</v>
      </c>
      <c r="AC1172" s="408">
        <f t="shared" si="647"/>
        <v>0</v>
      </c>
      <c r="AD1172" s="830"/>
      <c r="AE1172" s="831"/>
      <c r="AF1172" s="832"/>
    </row>
    <row r="1173" spans="1:32" outlineLevel="1" x14ac:dyDescent="0.2">
      <c r="A1173" s="381">
        <v>180</v>
      </c>
      <c r="B1173" s="666"/>
      <c r="C1173" s="667"/>
      <c r="D1173" s="667"/>
      <c r="E1173" s="1223" t="s">
        <v>553</v>
      </c>
      <c r="F1173" s="1224"/>
      <c r="G1173" s="1224"/>
      <c r="H1173" s="1224"/>
      <c r="I1173" s="1224"/>
      <c r="J1173" s="1224"/>
      <c r="K1173" s="1224"/>
      <c r="L1173" s="1224"/>
      <c r="M1173" s="407">
        <f>SUBTOTAL(9,M1174:M1175)</f>
        <v>0</v>
      </c>
      <c r="N1173" s="410">
        <f t="shared" ref="N1173:AC1173" si="648">SUBTOTAL(9,N1174:N1175)</f>
        <v>0</v>
      </c>
      <c r="O1173" s="414">
        <f t="shared" si="648"/>
        <v>0</v>
      </c>
      <c r="P1173" s="413">
        <f t="shared" si="648"/>
        <v>0</v>
      </c>
      <c r="Q1173" s="415">
        <f t="shared" si="648"/>
        <v>0</v>
      </c>
      <c r="R1173" s="410">
        <f t="shared" si="648"/>
        <v>0</v>
      </c>
      <c r="S1173" s="414">
        <f t="shared" si="648"/>
        <v>0</v>
      </c>
      <c r="T1173" s="413">
        <f t="shared" si="648"/>
        <v>0</v>
      </c>
      <c r="U1173" s="413">
        <f t="shared" si="648"/>
        <v>0</v>
      </c>
      <c r="V1173" s="413">
        <f t="shared" si="648"/>
        <v>0</v>
      </c>
      <c r="W1173" s="413">
        <f t="shared" si="648"/>
        <v>0</v>
      </c>
      <c r="X1173" s="413">
        <f t="shared" si="648"/>
        <v>0</v>
      </c>
      <c r="Y1173" s="413">
        <f t="shared" si="648"/>
        <v>0</v>
      </c>
      <c r="Z1173" s="413">
        <f t="shared" si="648"/>
        <v>0</v>
      </c>
      <c r="AA1173" s="413">
        <f t="shared" si="648"/>
        <v>0</v>
      </c>
      <c r="AB1173" s="411">
        <f t="shared" si="648"/>
        <v>0</v>
      </c>
      <c r="AC1173" s="415">
        <f t="shared" si="648"/>
        <v>0</v>
      </c>
      <c r="AD1173" s="830"/>
      <c r="AE1173" s="831"/>
      <c r="AF1173" s="832"/>
    </row>
    <row r="1174" spans="1:32" outlineLevel="1" x14ac:dyDescent="0.2">
      <c r="A1174" s="381">
        <v>181</v>
      </c>
      <c r="B1174" s="666"/>
      <c r="C1174" s="667"/>
      <c r="D1174" s="667"/>
      <c r="E1174" s="667"/>
      <c r="F1174" s="1225" t="s">
        <v>554</v>
      </c>
      <c r="G1174" s="1226"/>
      <c r="H1174" s="1226"/>
      <c r="I1174" s="1226"/>
      <c r="J1174" s="1226"/>
      <c r="K1174" s="1226"/>
      <c r="L1174" s="1226"/>
      <c r="M1174" s="408">
        <f t="shared" ref="M1174:AB1175" si="649">M398</f>
        <v>0</v>
      </c>
      <c r="N1174" s="419">
        <f t="shared" si="649"/>
        <v>0</v>
      </c>
      <c r="O1174" s="422">
        <f t="shared" si="649"/>
        <v>0</v>
      </c>
      <c r="P1174" s="422">
        <f t="shared" si="649"/>
        <v>0</v>
      </c>
      <c r="Q1174" s="423">
        <f t="shared" si="649"/>
        <v>0</v>
      </c>
      <c r="R1174" s="419">
        <f t="shared" si="649"/>
        <v>0</v>
      </c>
      <c r="S1174" s="421">
        <f t="shared" si="649"/>
        <v>0</v>
      </c>
      <c r="T1174" s="421">
        <f t="shared" si="649"/>
        <v>0</v>
      </c>
      <c r="U1174" s="421">
        <f t="shared" si="649"/>
        <v>0</v>
      </c>
      <c r="V1174" s="421">
        <f t="shared" si="649"/>
        <v>0</v>
      </c>
      <c r="W1174" s="421">
        <f t="shared" si="649"/>
        <v>0</v>
      </c>
      <c r="X1174" s="422">
        <f t="shared" si="649"/>
        <v>0</v>
      </c>
      <c r="Y1174" s="421">
        <f t="shared" si="649"/>
        <v>0</v>
      </c>
      <c r="Z1174" s="421">
        <f t="shared" si="649"/>
        <v>0</v>
      </c>
      <c r="AA1174" s="421">
        <f t="shared" si="649"/>
        <v>0</v>
      </c>
      <c r="AB1174" s="421">
        <f t="shared" si="649"/>
        <v>0</v>
      </c>
      <c r="AC1174" s="408">
        <f t="shared" ref="AC1174:AC1175" si="650">M1174-SUM(N1174:AB1174)</f>
        <v>0</v>
      </c>
      <c r="AD1174" s="830"/>
      <c r="AE1174" s="831"/>
      <c r="AF1174" s="832"/>
    </row>
    <row r="1175" spans="1:32" outlineLevel="1" x14ac:dyDescent="0.2">
      <c r="A1175" s="381">
        <v>182</v>
      </c>
      <c r="B1175" s="666"/>
      <c r="C1175" s="667"/>
      <c r="D1175" s="667"/>
      <c r="E1175" s="667"/>
      <c r="F1175" s="1209" t="s">
        <v>555</v>
      </c>
      <c r="G1175" s="1210"/>
      <c r="H1175" s="1210"/>
      <c r="I1175" s="1210"/>
      <c r="J1175" s="1210"/>
      <c r="K1175" s="1210"/>
      <c r="L1175" s="1210"/>
      <c r="M1175" s="408">
        <f t="shared" si="649"/>
        <v>0</v>
      </c>
      <c r="N1175" s="419">
        <f t="shared" si="649"/>
        <v>0</v>
      </c>
      <c r="O1175" s="422">
        <f t="shared" si="649"/>
        <v>0</v>
      </c>
      <c r="P1175" s="422">
        <f t="shared" si="649"/>
        <v>0</v>
      </c>
      <c r="Q1175" s="423">
        <f t="shared" si="649"/>
        <v>0</v>
      </c>
      <c r="R1175" s="419">
        <f t="shared" si="649"/>
        <v>0</v>
      </c>
      <c r="S1175" s="421">
        <f t="shared" si="649"/>
        <v>0</v>
      </c>
      <c r="T1175" s="421">
        <f t="shared" si="649"/>
        <v>0</v>
      </c>
      <c r="U1175" s="421">
        <f t="shared" si="649"/>
        <v>0</v>
      </c>
      <c r="V1175" s="421">
        <f t="shared" si="649"/>
        <v>0</v>
      </c>
      <c r="W1175" s="421">
        <f t="shared" si="649"/>
        <v>0</v>
      </c>
      <c r="X1175" s="422">
        <f t="shared" si="649"/>
        <v>0</v>
      </c>
      <c r="Y1175" s="421">
        <f t="shared" si="649"/>
        <v>0</v>
      </c>
      <c r="Z1175" s="421">
        <f t="shared" si="649"/>
        <v>0</v>
      </c>
      <c r="AA1175" s="421">
        <f t="shared" si="649"/>
        <v>0</v>
      </c>
      <c r="AB1175" s="421">
        <f t="shared" si="649"/>
        <v>0</v>
      </c>
      <c r="AC1175" s="408">
        <f t="shared" si="650"/>
        <v>0</v>
      </c>
      <c r="AD1175" s="833"/>
      <c r="AE1175" s="834"/>
      <c r="AF1175" s="835"/>
    </row>
    <row r="1176" spans="1:32" outlineLevel="1" x14ac:dyDescent="0.2">
      <c r="A1176" s="381">
        <v>183</v>
      </c>
      <c r="B1176" s="666"/>
      <c r="C1176" s="667"/>
      <c r="D1176" s="1222" t="s">
        <v>24</v>
      </c>
      <c r="E1176" s="1100"/>
      <c r="F1176" s="1100"/>
      <c r="G1176" s="1100"/>
      <c r="H1176" s="1100"/>
      <c r="I1176" s="1100"/>
      <c r="J1176" s="1100"/>
      <c r="K1176" s="1100"/>
      <c r="L1176" s="1100"/>
      <c r="M1176" s="407">
        <f>SUBTOTAL(9,M1177:M1179)</f>
        <v>0</v>
      </c>
      <c r="N1176" s="410">
        <f t="shared" ref="N1176:AC1176" si="651">SUBTOTAL(9,N1177:N1179)</f>
        <v>0</v>
      </c>
      <c r="O1176" s="414">
        <f t="shared" si="651"/>
        <v>0</v>
      </c>
      <c r="P1176" s="413">
        <f t="shared" si="651"/>
        <v>0</v>
      </c>
      <c r="Q1176" s="415">
        <f t="shared" si="651"/>
        <v>0</v>
      </c>
      <c r="R1176" s="410">
        <f t="shared" si="651"/>
        <v>0</v>
      </c>
      <c r="S1176" s="414">
        <f t="shared" si="651"/>
        <v>0</v>
      </c>
      <c r="T1176" s="413">
        <f t="shared" si="651"/>
        <v>0</v>
      </c>
      <c r="U1176" s="413">
        <f t="shared" si="651"/>
        <v>0</v>
      </c>
      <c r="V1176" s="413">
        <f t="shared" si="651"/>
        <v>0</v>
      </c>
      <c r="W1176" s="413">
        <f t="shared" si="651"/>
        <v>0</v>
      </c>
      <c r="X1176" s="413">
        <f t="shared" si="651"/>
        <v>0</v>
      </c>
      <c r="Y1176" s="413">
        <f t="shared" si="651"/>
        <v>0</v>
      </c>
      <c r="Z1176" s="413">
        <f t="shared" si="651"/>
        <v>0</v>
      </c>
      <c r="AA1176" s="413">
        <f t="shared" si="651"/>
        <v>0</v>
      </c>
      <c r="AB1176" s="411">
        <f t="shared" si="651"/>
        <v>0</v>
      </c>
      <c r="AC1176" s="424">
        <f t="shared" si="651"/>
        <v>0</v>
      </c>
      <c r="AD1176" s="1380"/>
      <c r="AE1176" s="921"/>
      <c r="AF1176" s="922"/>
    </row>
    <row r="1177" spans="1:32" outlineLevel="1" x14ac:dyDescent="0.2">
      <c r="A1177" s="381">
        <v>184</v>
      </c>
      <c r="B1177" s="666"/>
      <c r="C1177" s="667"/>
      <c r="D1177" s="667"/>
      <c r="E1177" s="667"/>
      <c r="F1177" s="1209" t="s">
        <v>156</v>
      </c>
      <c r="G1177" s="1210"/>
      <c r="H1177" s="1210"/>
      <c r="I1177" s="1210"/>
      <c r="J1177" s="1210"/>
      <c r="K1177" s="1210"/>
      <c r="L1177" s="1210"/>
      <c r="M1177" s="408">
        <f t="shared" ref="M1177:AB1179" si="652">M401</f>
        <v>0</v>
      </c>
      <c r="N1177" s="419">
        <f t="shared" si="652"/>
        <v>0</v>
      </c>
      <c r="O1177" s="422">
        <f t="shared" si="652"/>
        <v>0</v>
      </c>
      <c r="P1177" s="422">
        <f t="shared" si="652"/>
        <v>0</v>
      </c>
      <c r="Q1177" s="423">
        <f t="shared" si="652"/>
        <v>0</v>
      </c>
      <c r="R1177" s="419">
        <f t="shared" si="652"/>
        <v>0</v>
      </c>
      <c r="S1177" s="421">
        <f t="shared" si="652"/>
        <v>0</v>
      </c>
      <c r="T1177" s="421">
        <f t="shared" si="652"/>
        <v>0</v>
      </c>
      <c r="U1177" s="421">
        <f t="shared" si="652"/>
        <v>0</v>
      </c>
      <c r="V1177" s="421">
        <f t="shared" si="652"/>
        <v>0</v>
      </c>
      <c r="W1177" s="421">
        <f t="shared" si="652"/>
        <v>0</v>
      </c>
      <c r="X1177" s="422">
        <f t="shared" si="652"/>
        <v>0</v>
      </c>
      <c r="Y1177" s="421">
        <f t="shared" si="652"/>
        <v>0</v>
      </c>
      <c r="Z1177" s="421">
        <f t="shared" si="652"/>
        <v>0</v>
      </c>
      <c r="AA1177" s="421">
        <f t="shared" si="652"/>
        <v>0</v>
      </c>
      <c r="AB1177" s="421">
        <f t="shared" si="652"/>
        <v>0</v>
      </c>
      <c r="AC1177" s="408">
        <f t="shared" ref="AC1177:AC1179" si="653">M1177-SUM(N1177:AB1177)</f>
        <v>0</v>
      </c>
      <c r="AD1177" s="1181"/>
      <c r="AE1177" s="831"/>
      <c r="AF1177" s="832"/>
    </row>
    <row r="1178" spans="1:32" outlineLevel="1" x14ac:dyDescent="0.2">
      <c r="A1178" s="381">
        <v>185</v>
      </c>
      <c r="B1178" s="666"/>
      <c r="C1178" s="667"/>
      <c r="D1178" s="667"/>
      <c r="E1178" s="667"/>
      <c r="F1178" s="1209" t="s">
        <v>157</v>
      </c>
      <c r="G1178" s="1210"/>
      <c r="H1178" s="1210"/>
      <c r="I1178" s="1210"/>
      <c r="J1178" s="1210"/>
      <c r="K1178" s="1210"/>
      <c r="L1178" s="1210"/>
      <c r="M1178" s="408">
        <f t="shared" si="652"/>
        <v>0</v>
      </c>
      <c r="N1178" s="419">
        <f t="shared" si="652"/>
        <v>0</v>
      </c>
      <c r="O1178" s="422">
        <f t="shared" si="652"/>
        <v>0</v>
      </c>
      <c r="P1178" s="422">
        <f t="shared" si="652"/>
        <v>0</v>
      </c>
      <c r="Q1178" s="423">
        <f t="shared" si="652"/>
        <v>0</v>
      </c>
      <c r="R1178" s="419">
        <f t="shared" si="652"/>
        <v>0</v>
      </c>
      <c r="S1178" s="421">
        <f t="shared" si="652"/>
        <v>0</v>
      </c>
      <c r="T1178" s="421">
        <f t="shared" si="652"/>
        <v>0</v>
      </c>
      <c r="U1178" s="421">
        <f t="shared" si="652"/>
        <v>0</v>
      </c>
      <c r="V1178" s="421">
        <f t="shared" si="652"/>
        <v>0</v>
      </c>
      <c r="W1178" s="421">
        <f t="shared" si="652"/>
        <v>0</v>
      </c>
      <c r="X1178" s="422">
        <f t="shared" si="652"/>
        <v>0</v>
      </c>
      <c r="Y1178" s="421">
        <f t="shared" si="652"/>
        <v>0</v>
      </c>
      <c r="Z1178" s="421">
        <f t="shared" si="652"/>
        <v>0</v>
      </c>
      <c r="AA1178" s="421">
        <f t="shared" si="652"/>
        <v>0</v>
      </c>
      <c r="AB1178" s="421">
        <f t="shared" si="652"/>
        <v>0</v>
      </c>
      <c r="AC1178" s="408">
        <f t="shared" si="653"/>
        <v>0</v>
      </c>
      <c r="AD1178" s="830"/>
      <c r="AE1178" s="831"/>
      <c r="AF1178" s="832"/>
    </row>
    <row r="1179" spans="1:32" outlineLevel="1" x14ac:dyDescent="0.2">
      <c r="A1179" s="381">
        <v>186</v>
      </c>
      <c r="B1179" s="666"/>
      <c r="C1179" s="667"/>
      <c r="D1179" s="667"/>
      <c r="E1179" s="667"/>
      <c r="F1179" s="1209" t="s">
        <v>25</v>
      </c>
      <c r="G1179" s="1210"/>
      <c r="H1179" s="1210"/>
      <c r="I1179" s="1210"/>
      <c r="J1179" s="1210"/>
      <c r="K1179" s="1210"/>
      <c r="L1179" s="1210"/>
      <c r="M1179" s="408">
        <f t="shared" si="652"/>
        <v>0</v>
      </c>
      <c r="N1179" s="419">
        <f t="shared" si="652"/>
        <v>0</v>
      </c>
      <c r="O1179" s="422">
        <f t="shared" si="652"/>
        <v>0</v>
      </c>
      <c r="P1179" s="422">
        <f t="shared" si="652"/>
        <v>0</v>
      </c>
      <c r="Q1179" s="423">
        <f t="shared" si="652"/>
        <v>0</v>
      </c>
      <c r="R1179" s="419">
        <f t="shared" si="652"/>
        <v>0</v>
      </c>
      <c r="S1179" s="421">
        <f t="shared" si="652"/>
        <v>0</v>
      </c>
      <c r="T1179" s="421">
        <f t="shared" si="652"/>
        <v>0</v>
      </c>
      <c r="U1179" s="421">
        <f t="shared" si="652"/>
        <v>0</v>
      </c>
      <c r="V1179" s="421">
        <f t="shared" si="652"/>
        <v>0</v>
      </c>
      <c r="W1179" s="421">
        <f t="shared" si="652"/>
        <v>0</v>
      </c>
      <c r="X1179" s="422">
        <f t="shared" si="652"/>
        <v>0</v>
      </c>
      <c r="Y1179" s="421">
        <f t="shared" si="652"/>
        <v>0</v>
      </c>
      <c r="Z1179" s="421">
        <f t="shared" si="652"/>
        <v>0</v>
      </c>
      <c r="AA1179" s="421">
        <f t="shared" si="652"/>
        <v>0</v>
      </c>
      <c r="AB1179" s="421">
        <f t="shared" si="652"/>
        <v>0</v>
      </c>
      <c r="AC1179" s="408">
        <f t="shared" si="653"/>
        <v>0</v>
      </c>
      <c r="AD1179" s="833"/>
      <c r="AE1179" s="834"/>
      <c r="AF1179" s="835"/>
    </row>
    <row r="1180" spans="1:32" outlineLevel="1" x14ac:dyDescent="0.2">
      <c r="A1180" s="381">
        <v>187</v>
      </c>
      <c r="B1180" s="666"/>
      <c r="C1180" s="667"/>
      <c r="D1180" s="1222" t="s">
        <v>467</v>
      </c>
      <c r="E1180" s="1100"/>
      <c r="F1180" s="1100"/>
      <c r="G1180" s="1100"/>
      <c r="H1180" s="1100"/>
      <c r="I1180" s="1100"/>
      <c r="J1180" s="1100"/>
      <c r="K1180" s="1100"/>
      <c r="L1180" s="1100"/>
      <c r="M1180" s="407">
        <f>SUBTOTAL(9,M1181:M1182)</f>
        <v>0</v>
      </c>
      <c r="N1180" s="410">
        <f t="shared" ref="N1180:AC1180" si="654">SUBTOTAL(9,N1181:N1182)</f>
        <v>0</v>
      </c>
      <c r="O1180" s="414">
        <f t="shared" si="654"/>
        <v>0</v>
      </c>
      <c r="P1180" s="413">
        <f t="shared" si="654"/>
        <v>0</v>
      </c>
      <c r="Q1180" s="415">
        <f t="shared" si="654"/>
        <v>0</v>
      </c>
      <c r="R1180" s="410">
        <f t="shared" si="654"/>
        <v>0</v>
      </c>
      <c r="S1180" s="414">
        <f t="shared" si="654"/>
        <v>0</v>
      </c>
      <c r="T1180" s="413">
        <f t="shared" si="654"/>
        <v>0</v>
      </c>
      <c r="U1180" s="413">
        <f t="shared" si="654"/>
        <v>0</v>
      </c>
      <c r="V1180" s="413">
        <f t="shared" si="654"/>
        <v>0</v>
      </c>
      <c r="W1180" s="413">
        <f t="shared" si="654"/>
        <v>0</v>
      </c>
      <c r="X1180" s="413">
        <f t="shared" si="654"/>
        <v>0</v>
      </c>
      <c r="Y1180" s="413">
        <f t="shared" si="654"/>
        <v>0</v>
      </c>
      <c r="Z1180" s="413">
        <f t="shared" si="654"/>
        <v>0</v>
      </c>
      <c r="AA1180" s="413">
        <f t="shared" si="654"/>
        <v>0</v>
      </c>
      <c r="AB1180" s="411">
        <f t="shared" si="654"/>
        <v>0</v>
      </c>
      <c r="AC1180" s="415">
        <f t="shared" si="654"/>
        <v>0</v>
      </c>
      <c r="AD1180" s="1380"/>
      <c r="AE1180" s="921"/>
      <c r="AF1180" s="922"/>
    </row>
    <row r="1181" spans="1:32" outlineLevel="1" x14ac:dyDescent="0.2">
      <c r="A1181" s="381">
        <v>188</v>
      </c>
      <c r="B1181" s="666"/>
      <c r="C1181" s="667"/>
      <c r="D1181" s="667"/>
      <c r="E1181" s="667"/>
      <c r="F1181" s="1209" t="s">
        <v>466</v>
      </c>
      <c r="G1181" s="1210"/>
      <c r="H1181" s="1210"/>
      <c r="I1181" s="1210"/>
      <c r="J1181" s="1210"/>
      <c r="K1181" s="1210"/>
      <c r="L1181" s="1210"/>
      <c r="M1181" s="408">
        <f t="shared" ref="M1181:AB1182" si="655">M405</f>
        <v>0</v>
      </c>
      <c r="N1181" s="419">
        <f t="shared" si="655"/>
        <v>0</v>
      </c>
      <c r="O1181" s="422">
        <f t="shared" si="655"/>
        <v>0</v>
      </c>
      <c r="P1181" s="422">
        <f t="shared" si="655"/>
        <v>0</v>
      </c>
      <c r="Q1181" s="423">
        <f t="shared" si="655"/>
        <v>0</v>
      </c>
      <c r="R1181" s="419">
        <f t="shared" si="655"/>
        <v>0</v>
      </c>
      <c r="S1181" s="421">
        <f t="shared" si="655"/>
        <v>0</v>
      </c>
      <c r="T1181" s="421">
        <f t="shared" si="655"/>
        <v>0</v>
      </c>
      <c r="U1181" s="421">
        <f t="shared" si="655"/>
        <v>0</v>
      </c>
      <c r="V1181" s="421">
        <f t="shared" si="655"/>
        <v>0</v>
      </c>
      <c r="W1181" s="421">
        <f t="shared" si="655"/>
        <v>0</v>
      </c>
      <c r="X1181" s="422">
        <f t="shared" si="655"/>
        <v>0</v>
      </c>
      <c r="Y1181" s="421">
        <f t="shared" si="655"/>
        <v>0</v>
      </c>
      <c r="Z1181" s="421">
        <f t="shared" si="655"/>
        <v>0</v>
      </c>
      <c r="AA1181" s="421">
        <f t="shared" si="655"/>
        <v>0</v>
      </c>
      <c r="AB1181" s="421">
        <f t="shared" si="655"/>
        <v>0</v>
      </c>
      <c r="AC1181" s="408">
        <f t="shared" ref="AC1181:AC1182" si="656">M1181-SUM(N1181:AB1181)</f>
        <v>0</v>
      </c>
      <c r="AD1181" s="1181"/>
      <c r="AE1181" s="831"/>
      <c r="AF1181" s="832"/>
    </row>
    <row r="1182" spans="1:32" outlineLevel="1" x14ac:dyDescent="0.2">
      <c r="A1182" s="381">
        <v>189</v>
      </c>
      <c r="B1182" s="666"/>
      <c r="C1182" s="667"/>
      <c r="D1182" s="667"/>
      <c r="E1182" s="667"/>
      <c r="F1182" s="1209" t="s">
        <v>468</v>
      </c>
      <c r="G1182" s="1210"/>
      <c r="H1182" s="1210"/>
      <c r="I1182" s="1210"/>
      <c r="J1182" s="1210"/>
      <c r="K1182" s="1210"/>
      <c r="L1182" s="1210"/>
      <c r="M1182" s="408">
        <f t="shared" si="655"/>
        <v>0</v>
      </c>
      <c r="N1182" s="419">
        <f t="shared" si="655"/>
        <v>0</v>
      </c>
      <c r="O1182" s="422">
        <f t="shared" si="655"/>
        <v>0</v>
      </c>
      <c r="P1182" s="422">
        <f t="shared" si="655"/>
        <v>0</v>
      </c>
      <c r="Q1182" s="423">
        <f t="shared" si="655"/>
        <v>0</v>
      </c>
      <c r="R1182" s="419">
        <f t="shared" si="655"/>
        <v>0</v>
      </c>
      <c r="S1182" s="421">
        <f t="shared" si="655"/>
        <v>0</v>
      </c>
      <c r="T1182" s="421">
        <f t="shared" si="655"/>
        <v>0</v>
      </c>
      <c r="U1182" s="421">
        <f t="shared" si="655"/>
        <v>0</v>
      </c>
      <c r="V1182" s="421">
        <f t="shared" si="655"/>
        <v>0</v>
      </c>
      <c r="W1182" s="421">
        <f t="shared" si="655"/>
        <v>0</v>
      </c>
      <c r="X1182" s="422">
        <f t="shared" si="655"/>
        <v>0</v>
      </c>
      <c r="Y1182" s="421">
        <f t="shared" si="655"/>
        <v>0</v>
      </c>
      <c r="Z1182" s="421">
        <f t="shared" si="655"/>
        <v>0</v>
      </c>
      <c r="AA1182" s="421">
        <f t="shared" si="655"/>
        <v>0</v>
      </c>
      <c r="AB1182" s="421">
        <f t="shared" si="655"/>
        <v>0</v>
      </c>
      <c r="AC1182" s="408">
        <f t="shared" si="656"/>
        <v>0</v>
      </c>
      <c r="AD1182" s="833"/>
      <c r="AE1182" s="834"/>
      <c r="AF1182" s="835"/>
    </row>
    <row r="1183" spans="1:32" ht="15" customHeight="1" outlineLevel="1" x14ac:dyDescent="0.2">
      <c r="A1183" s="381">
        <v>326</v>
      </c>
      <c r="B1183" s="666"/>
      <c r="C1183" s="1365" t="s">
        <v>139</v>
      </c>
      <c r="D1183" s="1366"/>
      <c r="E1183" s="1366"/>
      <c r="F1183" s="1366"/>
      <c r="G1183" s="1366"/>
      <c r="H1183" s="1366"/>
      <c r="I1183" s="1366"/>
      <c r="J1183" s="1366"/>
      <c r="K1183" s="1366"/>
      <c r="L1183" s="1366"/>
      <c r="M1183" s="1366"/>
      <c r="N1183" s="1366"/>
      <c r="O1183" s="1366"/>
      <c r="P1183" s="1366"/>
      <c r="Q1183" s="1366"/>
      <c r="R1183" s="1366"/>
      <c r="S1183" s="1366"/>
      <c r="T1183" s="1366"/>
      <c r="U1183" s="1366"/>
      <c r="V1183" s="1366"/>
      <c r="W1183" s="1366"/>
      <c r="X1183" s="1366"/>
      <c r="Y1183" s="1366"/>
      <c r="Z1183" s="1366"/>
      <c r="AA1183" s="1366"/>
      <c r="AB1183" s="1366"/>
      <c r="AC1183" s="1366"/>
      <c r="AD1183" s="1366"/>
      <c r="AE1183" s="1366"/>
      <c r="AF1183" s="1367"/>
    </row>
    <row r="1184" spans="1:32" outlineLevel="1" x14ac:dyDescent="0.2">
      <c r="A1184" s="381">
        <v>232</v>
      </c>
      <c r="B1184" s="666"/>
      <c r="C1184" s="667"/>
      <c r="D1184" s="1222" t="s">
        <v>64</v>
      </c>
      <c r="E1184" s="1100"/>
      <c r="F1184" s="1100"/>
      <c r="G1184" s="1100"/>
      <c r="H1184" s="1100"/>
      <c r="I1184" s="1100"/>
      <c r="J1184" s="1100"/>
      <c r="K1184" s="1100"/>
      <c r="L1184" s="1100"/>
      <c r="M1184" s="1100"/>
      <c r="N1184" s="1100"/>
      <c r="O1184" s="1100"/>
      <c r="P1184" s="1100"/>
      <c r="Q1184" s="1100"/>
      <c r="R1184" s="1100"/>
      <c r="S1184" s="1100"/>
      <c r="T1184" s="1100"/>
      <c r="U1184" s="1100"/>
      <c r="V1184" s="1100"/>
      <c r="W1184" s="1100"/>
      <c r="X1184" s="1100"/>
      <c r="Y1184" s="1100"/>
      <c r="Z1184" s="1100"/>
      <c r="AA1184" s="1100"/>
      <c r="AB1184" s="1100"/>
      <c r="AC1184" s="1100"/>
      <c r="AD1184" s="1100"/>
      <c r="AE1184" s="1100"/>
      <c r="AF1184" s="1361"/>
    </row>
    <row r="1185" spans="1:32" outlineLevel="1" x14ac:dyDescent="0.2">
      <c r="A1185" s="381">
        <v>233</v>
      </c>
      <c r="B1185" s="666"/>
      <c r="C1185" s="667"/>
      <c r="D1185" s="667"/>
      <c r="E1185" s="1229" t="s">
        <v>66</v>
      </c>
      <c r="F1185" s="1230"/>
      <c r="G1185" s="1230"/>
      <c r="H1185" s="1230"/>
      <c r="I1185" s="1230"/>
      <c r="J1185" s="1230"/>
      <c r="K1185" s="1230"/>
      <c r="L1185" s="1230"/>
      <c r="M1185" s="407">
        <f>SUBTOTAL(9,M1186:M1189)</f>
        <v>0</v>
      </c>
      <c r="N1185" s="410">
        <f t="shared" ref="N1185" si="657">SUBTOTAL(9,N1186:N1189)</f>
        <v>0</v>
      </c>
      <c r="O1185" s="1187"/>
      <c r="P1185" s="1188"/>
      <c r="Q1185" s="1188"/>
      <c r="R1185" s="1188"/>
      <c r="S1185" s="1188"/>
      <c r="T1185" s="1188"/>
      <c r="U1185" s="1188"/>
      <c r="V1185" s="1188"/>
      <c r="W1185" s="1188"/>
      <c r="X1185" s="1188"/>
      <c r="Y1185" s="1188"/>
      <c r="Z1185" s="1188"/>
      <c r="AA1185" s="1188"/>
      <c r="AB1185" s="1189"/>
      <c r="AC1185" s="407">
        <f t="shared" ref="AC1185" si="658">SUBTOTAL(9,AC1186:AC1189)</f>
        <v>0</v>
      </c>
      <c r="AD1185" s="942"/>
      <c r="AE1185" s="1179"/>
      <c r="AF1185" s="1180"/>
    </row>
    <row r="1186" spans="1:32" outlineLevel="1" x14ac:dyDescent="0.2">
      <c r="A1186" s="381">
        <v>234</v>
      </c>
      <c r="B1186" s="666"/>
      <c r="C1186" s="667"/>
      <c r="D1186" s="667"/>
      <c r="E1186" s="390"/>
      <c r="F1186" s="1225" t="s">
        <v>65</v>
      </c>
      <c r="G1186" s="1226"/>
      <c r="H1186" s="1226"/>
      <c r="I1186" s="1226"/>
      <c r="J1186" s="1226"/>
      <c r="K1186" s="1226"/>
      <c r="L1186" s="1226"/>
      <c r="M1186" s="408">
        <f t="shared" ref="M1186:M1199" si="659">M410</f>
        <v>0</v>
      </c>
      <c r="N1186" s="419">
        <f>M1186</f>
        <v>0</v>
      </c>
      <c r="O1186" s="1190"/>
      <c r="P1186" s="1191"/>
      <c r="Q1186" s="1191"/>
      <c r="R1186" s="1191"/>
      <c r="S1186" s="1191"/>
      <c r="T1186" s="1191"/>
      <c r="U1186" s="1191"/>
      <c r="V1186" s="1191"/>
      <c r="W1186" s="1191"/>
      <c r="X1186" s="1191"/>
      <c r="Y1186" s="1191"/>
      <c r="Z1186" s="1191"/>
      <c r="AA1186" s="1191"/>
      <c r="AB1186" s="1192"/>
      <c r="AC1186" s="408">
        <f t="shared" ref="AC1186:AC1199" si="660">M1186-SUM(N1186:AB1186)</f>
        <v>0</v>
      </c>
      <c r="AD1186" s="1181"/>
      <c r="AE1186" s="1182"/>
      <c r="AF1186" s="1183"/>
    </row>
    <row r="1187" spans="1:32" outlineLevel="1" x14ac:dyDescent="0.2">
      <c r="A1187" s="381">
        <v>235</v>
      </c>
      <c r="B1187" s="666"/>
      <c r="C1187" s="667"/>
      <c r="D1187" s="667"/>
      <c r="E1187" s="390"/>
      <c r="F1187" s="1209" t="s">
        <v>68</v>
      </c>
      <c r="G1187" s="1210"/>
      <c r="H1187" s="1210"/>
      <c r="I1187" s="1210"/>
      <c r="J1187" s="1210"/>
      <c r="K1187" s="1210"/>
      <c r="L1187" s="1210"/>
      <c r="M1187" s="408">
        <f t="shared" si="659"/>
        <v>0</v>
      </c>
      <c r="N1187" s="419">
        <f t="shared" ref="N1187:N1189" si="661">M1187</f>
        <v>0</v>
      </c>
      <c r="O1187" s="1190"/>
      <c r="P1187" s="1191"/>
      <c r="Q1187" s="1191"/>
      <c r="R1187" s="1191"/>
      <c r="S1187" s="1191"/>
      <c r="T1187" s="1191"/>
      <c r="U1187" s="1191"/>
      <c r="V1187" s="1191"/>
      <c r="W1187" s="1191"/>
      <c r="X1187" s="1191"/>
      <c r="Y1187" s="1191"/>
      <c r="Z1187" s="1191"/>
      <c r="AA1187" s="1191"/>
      <c r="AB1187" s="1192"/>
      <c r="AC1187" s="408">
        <f t="shared" si="660"/>
        <v>0</v>
      </c>
      <c r="AD1187" s="1181"/>
      <c r="AE1187" s="1182"/>
      <c r="AF1187" s="1183"/>
    </row>
    <row r="1188" spans="1:32" outlineLevel="1" x14ac:dyDescent="0.2">
      <c r="A1188" s="381">
        <v>236</v>
      </c>
      <c r="B1188" s="666"/>
      <c r="C1188" s="667"/>
      <c r="D1188" s="385"/>
      <c r="E1188" s="389"/>
      <c r="F1188" s="1209" t="s">
        <v>537</v>
      </c>
      <c r="G1188" s="1210"/>
      <c r="H1188" s="1210"/>
      <c r="I1188" s="1210"/>
      <c r="J1188" s="1210"/>
      <c r="K1188" s="1210"/>
      <c r="L1188" s="1210"/>
      <c r="M1188" s="408">
        <f t="shared" si="659"/>
        <v>0</v>
      </c>
      <c r="N1188" s="419">
        <f t="shared" si="661"/>
        <v>0</v>
      </c>
      <c r="O1188" s="1190"/>
      <c r="P1188" s="1191"/>
      <c r="Q1188" s="1191"/>
      <c r="R1188" s="1191"/>
      <c r="S1188" s="1191"/>
      <c r="T1188" s="1191"/>
      <c r="U1188" s="1191"/>
      <c r="V1188" s="1191"/>
      <c r="W1188" s="1191"/>
      <c r="X1188" s="1191"/>
      <c r="Y1188" s="1191"/>
      <c r="Z1188" s="1191"/>
      <c r="AA1188" s="1191"/>
      <c r="AB1188" s="1192"/>
      <c r="AC1188" s="408">
        <f t="shared" si="660"/>
        <v>0</v>
      </c>
      <c r="AD1188" s="1181"/>
      <c r="AE1188" s="1182"/>
      <c r="AF1188" s="1183"/>
    </row>
    <row r="1189" spans="1:32" ht="27" customHeight="1" outlineLevel="1" x14ac:dyDescent="0.2">
      <c r="A1189" s="381">
        <v>237</v>
      </c>
      <c r="B1189" s="659"/>
      <c r="C1189" s="660"/>
      <c r="D1189" s="660"/>
      <c r="E1189" s="663"/>
      <c r="F1189" s="1209" t="s">
        <v>532</v>
      </c>
      <c r="G1189" s="1210"/>
      <c r="H1189" s="1210"/>
      <c r="I1189" s="1210"/>
      <c r="J1189" s="1210"/>
      <c r="K1189" s="1210"/>
      <c r="L1189" s="1210"/>
      <c r="M1189" s="408">
        <f t="shared" si="659"/>
        <v>0</v>
      </c>
      <c r="N1189" s="419">
        <f t="shared" si="661"/>
        <v>0</v>
      </c>
      <c r="O1189" s="1193"/>
      <c r="P1189" s="1194"/>
      <c r="Q1189" s="1194"/>
      <c r="R1189" s="1194"/>
      <c r="S1189" s="1194"/>
      <c r="T1189" s="1194"/>
      <c r="U1189" s="1194"/>
      <c r="V1189" s="1194"/>
      <c r="W1189" s="1194"/>
      <c r="X1189" s="1194"/>
      <c r="Y1189" s="1194"/>
      <c r="Z1189" s="1194"/>
      <c r="AA1189" s="1194"/>
      <c r="AB1189" s="1195"/>
      <c r="AC1189" s="408">
        <f t="shared" si="660"/>
        <v>0</v>
      </c>
      <c r="AD1189" s="1184"/>
      <c r="AE1189" s="1185"/>
      <c r="AF1189" s="1186"/>
    </row>
    <row r="1190" spans="1:32" ht="15.75" outlineLevel="1" x14ac:dyDescent="0.2">
      <c r="A1190" s="381">
        <v>238</v>
      </c>
      <c r="B1190" s="661"/>
      <c r="C1190" s="662"/>
      <c r="D1190" s="767"/>
      <c r="E1190" s="1223" t="s">
        <v>67</v>
      </c>
      <c r="F1190" s="1224"/>
      <c r="G1190" s="1224"/>
      <c r="H1190" s="1224"/>
      <c r="I1190" s="1224"/>
      <c r="J1190" s="1224"/>
      <c r="K1190" s="1224"/>
      <c r="L1190" s="1224"/>
      <c r="M1190" s="407">
        <f>SUBTOTAL(9,M1191:M1194)</f>
        <v>0</v>
      </c>
      <c r="N1190" s="410">
        <f t="shared" ref="N1190" si="662">SUBTOTAL(9,N1191:N1194)</f>
        <v>0</v>
      </c>
      <c r="O1190" s="1196"/>
      <c r="P1190" s="1197"/>
      <c r="Q1190" s="1197"/>
      <c r="R1190" s="1197"/>
      <c r="S1190" s="1197"/>
      <c r="T1190" s="1197"/>
      <c r="U1190" s="1197"/>
      <c r="V1190" s="1197"/>
      <c r="W1190" s="1197"/>
      <c r="X1190" s="1197"/>
      <c r="Y1190" s="1197"/>
      <c r="Z1190" s="1197"/>
      <c r="AA1190" s="1197"/>
      <c r="AB1190" s="1198"/>
      <c r="AC1190" s="407">
        <f t="shared" ref="AC1190" si="663">SUBTOTAL(9,AC1191:AC1194)</f>
        <v>0</v>
      </c>
      <c r="AD1190" s="942"/>
      <c r="AE1190" s="1179"/>
      <c r="AF1190" s="1180"/>
    </row>
    <row r="1191" spans="1:32" outlineLevel="1" x14ac:dyDescent="0.2">
      <c r="A1191" s="381">
        <v>239</v>
      </c>
      <c r="B1191" s="666"/>
      <c r="C1191" s="667"/>
      <c r="D1191" s="658"/>
      <c r="E1191" s="658"/>
      <c r="F1191" s="1225" t="s">
        <v>65</v>
      </c>
      <c r="G1191" s="1226"/>
      <c r="H1191" s="1226"/>
      <c r="I1191" s="1226"/>
      <c r="J1191" s="1226"/>
      <c r="K1191" s="1226"/>
      <c r="L1191" s="1226"/>
      <c r="M1191" s="408">
        <f t="shared" si="659"/>
        <v>0</v>
      </c>
      <c r="N1191" s="419">
        <f>M1191</f>
        <v>0</v>
      </c>
      <c r="O1191" s="1199"/>
      <c r="P1191" s="1200"/>
      <c r="Q1191" s="1200"/>
      <c r="R1191" s="1200"/>
      <c r="S1191" s="1200"/>
      <c r="T1191" s="1200"/>
      <c r="U1191" s="1200"/>
      <c r="V1191" s="1200"/>
      <c r="W1191" s="1200"/>
      <c r="X1191" s="1200"/>
      <c r="Y1191" s="1200"/>
      <c r="Z1191" s="1200"/>
      <c r="AA1191" s="1200"/>
      <c r="AB1191" s="1201"/>
      <c r="AC1191" s="408">
        <f t="shared" si="660"/>
        <v>0</v>
      </c>
      <c r="AD1191" s="1181"/>
      <c r="AE1191" s="1182"/>
      <c r="AF1191" s="1183"/>
    </row>
    <row r="1192" spans="1:32" outlineLevel="1" x14ac:dyDescent="0.2">
      <c r="A1192" s="381">
        <v>240</v>
      </c>
      <c r="B1192" s="666"/>
      <c r="C1192" s="667"/>
      <c r="D1192" s="658"/>
      <c r="E1192" s="658"/>
      <c r="F1192" s="1209" t="s">
        <v>68</v>
      </c>
      <c r="G1192" s="1210"/>
      <c r="H1192" s="1210"/>
      <c r="I1192" s="1210"/>
      <c r="J1192" s="1210"/>
      <c r="K1192" s="1210"/>
      <c r="L1192" s="1210"/>
      <c r="M1192" s="408">
        <f t="shared" si="659"/>
        <v>0</v>
      </c>
      <c r="N1192" s="419">
        <f t="shared" ref="N1192:N1194" si="664">M1192</f>
        <v>0</v>
      </c>
      <c r="O1192" s="1199"/>
      <c r="P1192" s="1200"/>
      <c r="Q1192" s="1200"/>
      <c r="R1192" s="1200"/>
      <c r="S1192" s="1200"/>
      <c r="T1192" s="1200"/>
      <c r="U1192" s="1200"/>
      <c r="V1192" s="1200"/>
      <c r="W1192" s="1200"/>
      <c r="X1192" s="1200"/>
      <c r="Y1192" s="1200"/>
      <c r="Z1192" s="1200"/>
      <c r="AA1192" s="1200"/>
      <c r="AB1192" s="1201"/>
      <c r="AC1192" s="408">
        <f t="shared" si="660"/>
        <v>0</v>
      </c>
      <c r="AD1192" s="1181"/>
      <c r="AE1192" s="1182"/>
      <c r="AF1192" s="1183"/>
    </row>
    <row r="1193" spans="1:32" outlineLevel="1" x14ac:dyDescent="0.2">
      <c r="A1193" s="381">
        <v>241</v>
      </c>
      <c r="B1193" s="666"/>
      <c r="C1193" s="667"/>
      <c r="D1193" s="392"/>
      <c r="E1193" s="392"/>
      <c r="F1193" s="1209" t="s">
        <v>537</v>
      </c>
      <c r="G1193" s="1210"/>
      <c r="H1193" s="1210"/>
      <c r="I1193" s="1210"/>
      <c r="J1193" s="1210"/>
      <c r="K1193" s="1210"/>
      <c r="L1193" s="1210"/>
      <c r="M1193" s="408">
        <f t="shared" si="659"/>
        <v>0</v>
      </c>
      <c r="N1193" s="419">
        <f t="shared" si="664"/>
        <v>0</v>
      </c>
      <c r="O1193" s="1199"/>
      <c r="P1193" s="1200"/>
      <c r="Q1193" s="1200"/>
      <c r="R1193" s="1200"/>
      <c r="S1193" s="1200"/>
      <c r="T1193" s="1200"/>
      <c r="U1193" s="1200"/>
      <c r="V1193" s="1200"/>
      <c r="W1193" s="1200"/>
      <c r="X1193" s="1200"/>
      <c r="Y1193" s="1200"/>
      <c r="Z1193" s="1200"/>
      <c r="AA1193" s="1200"/>
      <c r="AB1193" s="1201"/>
      <c r="AC1193" s="408">
        <f t="shared" si="660"/>
        <v>0</v>
      </c>
      <c r="AD1193" s="1181"/>
      <c r="AE1193" s="1182"/>
      <c r="AF1193" s="1183"/>
    </row>
    <row r="1194" spans="1:32" ht="27" customHeight="1" outlineLevel="1" x14ac:dyDescent="0.2">
      <c r="A1194" s="381">
        <v>242</v>
      </c>
      <c r="B1194" s="666"/>
      <c r="C1194" s="667"/>
      <c r="D1194" s="385"/>
      <c r="E1194" s="385"/>
      <c r="F1194" s="1227" t="s">
        <v>532</v>
      </c>
      <c r="G1194" s="1228"/>
      <c r="H1194" s="1228"/>
      <c r="I1194" s="1228"/>
      <c r="J1194" s="1228"/>
      <c r="K1194" s="1228"/>
      <c r="L1194" s="1228"/>
      <c r="M1194" s="408">
        <f t="shared" si="659"/>
        <v>0</v>
      </c>
      <c r="N1194" s="419">
        <f t="shared" si="664"/>
        <v>0</v>
      </c>
      <c r="O1194" s="1199"/>
      <c r="P1194" s="1200"/>
      <c r="Q1194" s="1200"/>
      <c r="R1194" s="1200"/>
      <c r="S1194" s="1200"/>
      <c r="T1194" s="1200"/>
      <c r="U1194" s="1200"/>
      <c r="V1194" s="1200"/>
      <c r="W1194" s="1200"/>
      <c r="X1194" s="1200"/>
      <c r="Y1194" s="1200"/>
      <c r="Z1194" s="1200"/>
      <c r="AA1194" s="1200"/>
      <c r="AB1194" s="1201"/>
      <c r="AC1194" s="408">
        <f t="shared" si="660"/>
        <v>0</v>
      </c>
      <c r="AD1194" s="1181"/>
      <c r="AE1194" s="1182"/>
      <c r="AF1194" s="1183"/>
    </row>
    <row r="1195" spans="1:32" ht="15.75" customHeight="1" outlineLevel="1" x14ac:dyDescent="0.2">
      <c r="A1195" s="381">
        <v>243</v>
      </c>
      <c r="B1195" s="666"/>
      <c r="C1195" s="667"/>
      <c r="D1195" s="392"/>
      <c r="E1195" s="1223" t="s">
        <v>556</v>
      </c>
      <c r="F1195" s="1224"/>
      <c r="G1195" s="1224"/>
      <c r="H1195" s="1224"/>
      <c r="I1195" s="1224"/>
      <c r="J1195" s="1224"/>
      <c r="K1195" s="1224"/>
      <c r="L1195" s="1224"/>
      <c r="M1195" s="407">
        <f>SUBTOTAL(9,M1196:M1199)</f>
        <v>0</v>
      </c>
      <c r="N1195" s="410">
        <f t="shared" ref="N1195" si="665">SUBTOTAL(9,N1196:N1199)</f>
        <v>0</v>
      </c>
      <c r="O1195" s="1199"/>
      <c r="P1195" s="1200"/>
      <c r="Q1195" s="1200"/>
      <c r="R1195" s="1200"/>
      <c r="S1195" s="1200"/>
      <c r="T1195" s="1200"/>
      <c r="U1195" s="1200"/>
      <c r="V1195" s="1200"/>
      <c r="W1195" s="1200"/>
      <c r="X1195" s="1200"/>
      <c r="Y1195" s="1200"/>
      <c r="Z1195" s="1200"/>
      <c r="AA1195" s="1200"/>
      <c r="AB1195" s="1201"/>
      <c r="AC1195" s="407">
        <f t="shared" ref="AC1195" si="666">SUBTOTAL(9,AC1196:AC1199)</f>
        <v>0</v>
      </c>
      <c r="AD1195" s="1181"/>
      <c r="AE1195" s="1182"/>
      <c r="AF1195" s="1183"/>
    </row>
    <row r="1196" spans="1:32" outlineLevel="1" x14ac:dyDescent="0.2">
      <c r="A1196" s="381">
        <v>244</v>
      </c>
      <c r="B1196" s="666"/>
      <c r="C1196" s="667"/>
      <c r="D1196" s="658"/>
      <c r="E1196" s="658"/>
      <c r="F1196" s="1225" t="s">
        <v>65</v>
      </c>
      <c r="G1196" s="1226"/>
      <c r="H1196" s="1226"/>
      <c r="I1196" s="1226"/>
      <c r="J1196" s="1226"/>
      <c r="K1196" s="1226"/>
      <c r="L1196" s="1226"/>
      <c r="M1196" s="408">
        <f t="shared" si="659"/>
        <v>0</v>
      </c>
      <c r="N1196" s="419">
        <f>M1196</f>
        <v>0</v>
      </c>
      <c r="O1196" s="1199"/>
      <c r="P1196" s="1200"/>
      <c r="Q1196" s="1200"/>
      <c r="R1196" s="1200"/>
      <c r="S1196" s="1200"/>
      <c r="T1196" s="1200"/>
      <c r="U1196" s="1200"/>
      <c r="V1196" s="1200"/>
      <c r="W1196" s="1200"/>
      <c r="X1196" s="1200"/>
      <c r="Y1196" s="1200"/>
      <c r="Z1196" s="1200"/>
      <c r="AA1196" s="1200"/>
      <c r="AB1196" s="1201"/>
      <c r="AC1196" s="408">
        <f t="shared" si="660"/>
        <v>0</v>
      </c>
      <c r="AD1196" s="1181"/>
      <c r="AE1196" s="1182"/>
      <c r="AF1196" s="1183"/>
    </row>
    <row r="1197" spans="1:32" outlineLevel="1" x14ac:dyDescent="0.2">
      <c r="A1197" s="381">
        <v>245</v>
      </c>
      <c r="B1197" s="666"/>
      <c r="C1197" s="667"/>
      <c r="D1197" s="393"/>
      <c r="E1197" s="393"/>
      <c r="F1197" s="1209" t="s">
        <v>68</v>
      </c>
      <c r="G1197" s="1210"/>
      <c r="H1197" s="1210"/>
      <c r="I1197" s="1210"/>
      <c r="J1197" s="1210"/>
      <c r="K1197" s="1210"/>
      <c r="L1197" s="1210"/>
      <c r="M1197" s="408">
        <f t="shared" si="659"/>
        <v>0</v>
      </c>
      <c r="N1197" s="419">
        <f t="shared" ref="N1197:N1199" si="667">M1197</f>
        <v>0</v>
      </c>
      <c r="O1197" s="1199"/>
      <c r="P1197" s="1200"/>
      <c r="Q1197" s="1200"/>
      <c r="R1197" s="1200"/>
      <c r="S1197" s="1200"/>
      <c r="T1197" s="1200"/>
      <c r="U1197" s="1200"/>
      <c r="V1197" s="1200"/>
      <c r="W1197" s="1200"/>
      <c r="X1197" s="1200"/>
      <c r="Y1197" s="1200"/>
      <c r="Z1197" s="1200"/>
      <c r="AA1197" s="1200"/>
      <c r="AB1197" s="1201"/>
      <c r="AC1197" s="408">
        <f t="shared" si="660"/>
        <v>0</v>
      </c>
      <c r="AD1197" s="1181"/>
      <c r="AE1197" s="1182"/>
      <c r="AF1197" s="1183"/>
    </row>
    <row r="1198" spans="1:32" outlineLevel="1" x14ac:dyDescent="0.2">
      <c r="A1198" s="381">
        <v>246</v>
      </c>
      <c r="B1198" s="666"/>
      <c r="C1198" s="667"/>
      <c r="D1198" s="393"/>
      <c r="E1198" s="393"/>
      <c r="F1198" s="1209" t="s">
        <v>537</v>
      </c>
      <c r="G1198" s="1210"/>
      <c r="H1198" s="1210"/>
      <c r="I1198" s="1210"/>
      <c r="J1198" s="1210"/>
      <c r="K1198" s="1210"/>
      <c r="L1198" s="1210"/>
      <c r="M1198" s="408">
        <f t="shared" si="659"/>
        <v>0</v>
      </c>
      <c r="N1198" s="419">
        <f t="shared" si="667"/>
        <v>0</v>
      </c>
      <c r="O1198" s="1199"/>
      <c r="P1198" s="1200"/>
      <c r="Q1198" s="1200"/>
      <c r="R1198" s="1200"/>
      <c r="S1198" s="1200"/>
      <c r="T1198" s="1200"/>
      <c r="U1198" s="1200"/>
      <c r="V1198" s="1200"/>
      <c r="W1198" s="1200"/>
      <c r="X1198" s="1200"/>
      <c r="Y1198" s="1200"/>
      <c r="Z1198" s="1200"/>
      <c r="AA1198" s="1200"/>
      <c r="AB1198" s="1201"/>
      <c r="AC1198" s="408">
        <f t="shared" si="660"/>
        <v>0</v>
      </c>
      <c r="AD1198" s="1181"/>
      <c r="AE1198" s="1182"/>
      <c r="AF1198" s="1183"/>
    </row>
    <row r="1199" spans="1:32" ht="27" customHeight="1" outlineLevel="1" x14ac:dyDescent="0.2">
      <c r="A1199" s="381">
        <v>247</v>
      </c>
      <c r="B1199" s="666"/>
      <c r="C1199" s="667"/>
      <c r="D1199" s="757"/>
      <c r="E1199" s="757"/>
      <c r="F1199" s="1209" t="s">
        <v>532</v>
      </c>
      <c r="G1199" s="1210"/>
      <c r="H1199" s="1210"/>
      <c r="I1199" s="1210"/>
      <c r="J1199" s="1210"/>
      <c r="K1199" s="1210"/>
      <c r="L1199" s="1210"/>
      <c r="M1199" s="408">
        <f t="shared" si="659"/>
        <v>0</v>
      </c>
      <c r="N1199" s="419">
        <f t="shared" si="667"/>
        <v>0</v>
      </c>
      <c r="O1199" s="1202"/>
      <c r="P1199" s="1203"/>
      <c r="Q1199" s="1203"/>
      <c r="R1199" s="1203"/>
      <c r="S1199" s="1203"/>
      <c r="T1199" s="1203"/>
      <c r="U1199" s="1203"/>
      <c r="V1199" s="1203"/>
      <c r="W1199" s="1203"/>
      <c r="X1199" s="1203"/>
      <c r="Y1199" s="1203"/>
      <c r="Z1199" s="1203"/>
      <c r="AA1199" s="1203"/>
      <c r="AB1199" s="1204"/>
      <c r="AC1199" s="408">
        <f t="shared" si="660"/>
        <v>0</v>
      </c>
      <c r="AD1199" s="1184"/>
      <c r="AE1199" s="1185"/>
      <c r="AF1199" s="1186"/>
    </row>
    <row r="1200" spans="1:32" ht="15" customHeight="1" outlineLevel="1" x14ac:dyDescent="0.2">
      <c r="A1200" s="381">
        <v>129</v>
      </c>
      <c r="B1200" s="666"/>
      <c r="C1200" s="766"/>
      <c r="D1200" s="1368" t="s">
        <v>13</v>
      </c>
      <c r="E1200" s="1369"/>
      <c r="F1200" s="1369"/>
      <c r="G1200" s="1369"/>
      <c r="H1200" s="1369"/>
      <c r="I1200" s="1369"/>
      <c r="J1200" s="1369"/>
      <c r="K1200" s="1369"/>
      <c r="L1200" s="1369"/>
      <c r="M1200" s="1369"/>
      <c r="N1200" s="1369"/>
      <c r="O1200" s="1369"/>
      <c r="P1200" s="1369"/>
      <c r="Q1200" s="1369"/>
      <c r="R1200" s="1369"/>
      <c r="S1200" s="1369"/>
      <c r="T1200" s="1369"/>
      <c r="U1200" s="1369"/>
      <c r="V1200" s="1369"/>
      <c r="W1200" s="1369"/>
      <c r="X1200" s="1369"/>
      <c r="Y1200" s="1369"/>
      <c r="Z1200" s="1369"/>
      <c r="AA1200" s="1369"/>
      <c r="AB1200" s="1369"/>
      <c r="AC1200" s="1369"/>
      <c r="AD1200" s="1369"/>
      <c r="AE1200" s="1369"/>
      <c r="AF1200" s="1404"/>
    </row>
    <row r="1201" spans="1:32" ht="15" customHeight="1" outlineLevel="1" x14ac:dyDescent="0.2">
      <c r="A1201" s="381">
        <v>130</v>
      </c>
      <c r="B1201" s="666"/>
      <c r="C1201" s="394"/>
      <c r="D1201" s="394"/>
      <c r="E1201" s="1229" t="s">
        <v>14</v>
      </c>
      <c r="F1201" s="1230"/>
      <c r="G1201" s="1230"/>
      <c r="H1201" s="1230"/>
      <c r="I1201" s="1230"/>
      <c r="J1201" s="1230"/>
      <c r="K1201" s="1230"/>
      <c r="L1201" s="1230"/>
      <c r="M1201" s="407">
        <f>SUBTOTAL(9,M1202:M1204)</f>
        <v>0</v>
      </c>
      <c r="N1201" s="410">
        <f t="shared" ref="N1201" si="668">SUBTOTAL(9,N1202:N1204)</f>
        <v>0</v>
      </c>
      <c r="O1201" s="1190"/>
      <c r="P1201" s="1381"/>
      <c r="Q1201" s="1381"/>
      <c r="R1201" s="1381"/>
      <c r="S1201" s="1381"/>
      <c r="T1201" s="1381"/>
      <c r="U1201" s="1381"/>
      <c r="V1201" s="1381"/>
      <c r="W1201" s="1381"/>
      <c r="X1201" s="1381"/>
      <c r="Y1201" s="1381"/>
      <c r="Z1201" s="1381"/>
      <c r="AA1201" s="1381"/>
      <c r="AB1201" s="1381"/>
      <c r="AC1201" s="407">
        <f t="shared" ref="AC1201" si="669">SUBTOTAL(9,AC1202:AC1204)</f>
        <v>0</v>
      </c>
      <c r="AD1201" s="1179"/>
      <c r="AE1201" s="1179"/>
      <c r="AF1201" s="1180"/>
    </row>
    <row r="1202" spans="1:32" ht="15" customHeight="1" outlineLevel="1" x14ac:dyDescent="0.2">
      <c r="A1202" s="381">
        <v>131</v>
      </c>
      <c r="B1202" s="666"/>
      <c r="C1202" s="394"/>
      <c r="D1202" s="394"/>
      <c r="E1202" s="395"/>
      <c r="F1202" s="1225" t="s">
        <v>112</v>
      </c>
      <c r="G1202" s="1226"/>
      <c r="H1202" s="1226"/>
      <c r="I1202" s="1226"/>
      <c r="J1202" s="1226"/>
      <c r="K1202" s="1226"/>
      <c r="L1202" s="1226"/>
      <c r="M1202" s="408">
        <f t="shared" ref="M1202:M1204" si="670">M426</f>
        <v>0</v>
      </c>
      <c r="N1202" s="419">
        <f t="shared" ref="N1202:N1212" si="671">M1202</f>
        <v>0</v>
      </c>
      <c r="O1202" s="1382"/>
      <c r="P1202" s="1381"/>
      <c r="Q1202" s="1381"/>
      <c r="R1202" s="1381"/>
      <c r="S1202" s="1381"/>
      <c r="T1202" s="1381"/>
      <c r="U1202" s="1381"/>
      <c r="V1202" s="1381"/>
      <c r="W1202" s="1381"/>
      <c r="X1202" s="1381"/>
      <c r="Y1202" s="1381"/>
      <c r="Z1202" s="1381"/>
      <c r="AA1202" s="1381"/>
      <c r="AB1202" s="1381"/>
      <c r="AC1202" s="408">
        <f t="shared" ref="AC1202:AC1204" si="672">M1202-SUM(N1202:AB1202)</f>
        <v>0</v>
      </c>
      <c r="AD1202" s="1182"/>
      <c r="AE1202" s="1182"/>
      <c r="AF1202" s="1183"/>
    </row>
    <row r="1203" spans="1:32" ht="15" customHeight="1" outlineLevel="1" x14ac:dyDescent="0.2">
      <c r="A1203" s="381">
        <v>132</v>
      </c>
      <c r="B1203" s="666"/>
      <c r="C1203" s="394"/>
      <c r="D1203" s="394"/>
      <c r="E1203" s="395"/>
      <c r="F1203" s="1209" t="s">
        <v>113</v>
      </c>
      <c r="G1203" s="1210"/>
      <c r="H1203" s="1210"/>
      <c r="I1203" s="1210"/>
      <c r="J1203" s="1210"/>
      <c r="K1203" s="1210"/>
      <c r="L1203" s="1210"/>
      <c r="M1203" s="408">
        <f t="shared" si="670"/>
        <v>0</v>
      </c>
      <c r="N1203" s="419">
        <f t="shared" si="671"/>
        <v>0</v>
      </c>
      <c r="O1203" s="1382"/>
      <c r="P1203" s="1381"/>
      <c r="Q1203" s="1381"/>
      <c r="R1203" s="1381"/>
      <c r="S1203" s="1381"/>
      <c r="T1203" s="1381"/>
      <c r="U1203" s="1381"/>
      <c r="V1203" s="1381"/>
      <c r="W1203" s="1381"/>
      <c r="X1203" s="1381"/>
      <c r="Y1203" s="1381"/>
      <c r="Z1203" s="1381"/>
      <c r="AA1203" s="1381"/>
      <c r="AB1203" s="1381"/>
      <c r="AC1203" s="408">
        <f t="shared" si="672"/>
        <v>0</v>
      </c>
      <c r="AD1203" s="1182"/>
      <c r="AE1203" s="1182"/>
      <c r="AF1203" s="1183"/>
    </row>
    <row r="1204" spans="1:32" ht="15" customHeight="1" outlineLevel="1" x14ac:dyDescent="0.2">
      <c r="A1204" s="381">
        <v>133</v>
      </c>
      <c r="B1204" s="666"/>
      <c r="C1204" s="394"/>
      <c r="D1204" s="394"/>
      <c r="E1204" s="395"/>
      <c r="F1204" s="1227" t="s">
        <v>557</v>
      </c>
      <c r="G1204" s="1228"/>
      <c r="H1204" s="1228"/>
      <c r="I1204" s="1228"/>
      <c r="J1204" s="1228"/>
      <c r="K1204" s="1228"/>
      <c r="L1204" s="1228"/>
      <c r="M1204" s="408">
        <f t="shared" si="670"/>
        <v>0</v>
      </c>
      <c r="N1204" s="419">
        <f t="shared" si="671"/>
        <v>0</v>
      </c>
      <c r="O1204" s="1382"/>
      <c r="P1204" s="1381"/>
      <c r="Q1204" s="1381"/>
      <c r="R1204" s="1381"/>
      <c r="S1204" s="1381"/>
      <c r="T1204" s="1381"/>
      <c r="U1204" s="1381"/>
      <c r="V1204" s="1381"/>
      <c r="W1204" s="1381"/>
      <c r="X1204" s="1381"/>
      <c r="Y1204" s="1381"/>
      <c r="Z1204" s="1381"/>
      <c r="AA1204" s="1381"/>
      <c r="AB1204" s="1381"/>
      <c r="AC1204" s="408">
        <f t="shared" si="672"/>
        <v>0</v>
      </c>
      <c r="AD1204" s="1182"/>
      <c r="AE1204" s="1182"/>
      <c r="AF1204" s="1183"/>
    </row>
    <row r="1205" spans="1:32" ht="15" customHeight="1" outlineLevel="1" x14ac:dyDescent="0.2">
      <c r="A1205" s="381">
        <v>134</v>
      </c>
      <c r="B1205" s="666"/>
      <c r="C1205" s="394"/>
      <c r="D1205" s="394"/>
      <c r="E1205" s="1223" t="s">
        <v>15</v>
      </c>
      <c r="F1205" s="1224"/>
      <c r="G1205" s="1224"/>
      <c r="H1205" s="1224"/>
      <c r="I1205" s="1224"/>
      <c r="J1205" s="1224"/>
      <c r="K1205" s="1224"/>
      <c r="L1205" s="1224"/>
      <c r="M1205" s="407">
        <f>SUBTOTAL(9,M1206:M1208)</f>
        <v>0</v>
      </c>
      <c r="N1205" s="410">
        <f t="shared" ref="N1205" si="673">SUBTOTAL(9,N1206:N1208)</f>
        <v>0</v>
      </c>
      <c r="O1205" s="1382"/>
      <c r="P1205" s="1381"/>
      <c r="Q1205" s="1381"/>
      <c r="R1205" s="1381"/>
      <c r="S1205" s="1381"/>
      <c r="T1205" s="1381"/>
      <c r="U1205" s="1381"/>
      <c r="V1205" s="1381"/>
      <c r="W1205" s="1381"/>
      <c r="X1205" s="1381"/>
      <c r="Y1205" s="1381"/>
      <c r="Z1205" s="1381"/>
      <c r="AA1205" s="1381"/>
      <c r="AB1205" s="1381"/>
      <c r="AC1205" s="407">
        <f t="shared" ref="AC1205" si="674">SUBTOTAL(9,AC1206:AC1208)</f>
        <v>0</v>
      </c>
      <c r="AD1205" s="1182"/>
      <c r="AE1205" s="1182"/>
      <c r="AF1205" s="1183"/>
    </row>
    <row r="1206" spans="1:32" ht="15" customHeight="1" outlineLevel="1" x14ac:dyDescent="0.2">
      <c r="A1206" s="381">
        <v>135</v>
      </c>
      <c r="B1206" s="666"/>
      <c r="C1206" s="394"/>
      <c r="D1206" s="394"/>
      <c r="E1206" s="395"/>
      <c r="F1206" s="1225" t="s">
        <v>109</v>
      </c>
      <c r="G1206" s="1226"/>
      <c r="H1206" s="1226"/>
      <c r="I1206" s="1226"/>
      <c r="J1206" s="1226"/>
      <c r="K1206" s="1226"/>
      <c r="L1206" s="1226"/>
      <c r="M1206" s="408">
        <f t="shared" ref="M1206:M1208" si="675">M430</f>
        <v>0</v>
      </c>
      <c r="N1206" s="419">
        <f t="shared" si="671"/>
        <v>0</v>
      </c>
      <c r="O1206" s="1382"/>
      <c r="P1206" s="1381"/>
      <c r="Q1206" s="1381"/>
      <c r="R1206" s="1381"/>
      <c r="S1206" s="1381"/>
      <c r="T1206" s="1381"/>
      <c r="U1206" s="1381"/>
      <c r="V1206" s="1381"/>
      <c r="W1206" s="1381"/>
      <c r="X1206" s="1381"/>
      <c r="Y1206" s="1381"/>
      <c r="Z1206" s="1381"/>
      <c r="AA1206" s="1381"/>
      <c r="AB1206" s="1381"/>
      <c r="AC1206" s="408">
        <f t="shared" ref="AC1206:AC1208" si="676">M1206-SUM(N1206:AB1206)</f>
        <v>0</v>
      </c>
      <c r="AD1206" s="1182"/>
      <c r="AE1206" s="1182"/>
      <c r="AF1206" s="1183"/>
    </row>
    <row r="1207" spans="1:32" ht="15" customHeight="1" outlineLevel="1" x14ac:dyDescent="0.2">
      <c r="A1207" s="381">
        <v>136</v>
      </c>
      <c r="B1207" s="666"/>
      <c r="C1207" s="394"/>
      <c r="D1207" s="394"/>
      <c r="E1207" s="395"/>
      <c r="F1207" s="1209" t="s">
        <v>110</v>
      </c>
      <c r="G1207" s="1210"/>
      <c r="H1207" s="1210"/>
      <c r="I1207" s="1210"/>
      <c r="J1207" s="1210"/>
      <c r="K1207" s="1210"/>
      <c r="L1207" s="1210"/>
      <c r="M1207" s="408">
        <f t="shared" si="675"/>
        <v>0</v>
      </c>
      <c r="N1207" s="419">
        <f t="shared" si="671"/>
        <v>0</v>
      </c>
      <c r="O1207" s="1382"/>
      <c r="P1207" s="1381"/>
      <c r="Q1207" s="1381"/>
      <c r="R1207" s="1381"/>
      <c r="S1207" s="1381"/>
      <c r="T1207" s="1381"/>
      <c r="U1207" s="1381"/>
      <c r="V1207" s="1381"/>
      <c r="W1207" s="1381"/>
      <c r="X1207" s="1381"/>
      <c r="Y1207" s="1381"/>
      <c r="Z1207" s="1381"/>
      <c r="AA1207" s="1381"/>
      <c r="AB1207" s="1381"/>
      <c r="AC1207" s="408">
        <f t="shared" si="676"/>
        <v>0</v>
      </c>
      <c r="AD1207" s="1182"/>
      <c r="AE1207" s="1182"/>
      <c r="AF1207" s="1183"/>
    </row>
    <row r="1208" spans="1:32" ht="15" customHeight="1" outlineLevel="1" x14ac:dyDescent="0.2">
      <c r="A1208" s="381">
        <v>137</v>
      </c>
      <c r="B1208" s="666"/>
      <c r="C1208" s="394"/>
      <c r="D1208" s="394"/>
      <c r="E1208" s="395"/>
      <c r="F1208" s="1227" t="s">
        <v>111</v>
      </c>
      <c r="G1208" s="1228"/>
      <c r="H1208" s="1228"/>
      <c r="I1208" s="1228"/>
      <c r="J1208" s="1228"/>
      <c r="K1208" s="1228"/>
      <c r="L1208" s="1228"/>
      <c r="M1208" s="408">
        <f t="shared" si="675"/>
        <v>0</v>
      </c>
      <c r="N1208" s="419">
        <f t="shared" si="671"/>
        <v>0</v>
      </c>
      <c r="O1208" s="1382"/>
      <c r="P1208" s="1381"/>
      <c r="Q1208" s="1381"/>
      <c r="R1208" s="1381"/>
      <c r="S1208" s="1381"/>
      <c r="T1208" s="1381"/>
      <c r="U1208" s="1381"/>
      <c r="V1208" s="1381"/>
      <c r="W1208" s="1381"/>
      <c r="X1208" s="1381"/>
      <c r="Y1208" s="1381"/>
      <c r="Z1208" s="1381"/>
      <c r="AA1208" s="1381"/>
      <c r="AB1208" s="1381"/>
      <c r="AC1208" s="408">
        <f t="shared" si="676"/>
        <v>0</v>
      </c>
      <c r="AD1208" s="1182"/>
      <c r="AE1208" s="1182"/>
      <c r="AF1208" s="1183"/>
    </row>
    <row r="1209" spans="1:32" ht="15" customHeight="1" outlineLevel="1" x14ac:dyDescent="0.2">
      <c r="A1209" s="381">
        <v>138</v>
      </c>
      <c r="B1209" s="666"/>
      <c r="C1209" s="394"/>
      <c r="D1209" s="394"/>
      <c r="E1209" s="1223" t="s">
        <v>18</v>
      </c>
      <c r="F1209" s="1224"/>
      <c r="G1209" s="1224"/>
      <c r="H1209" s="1224"/>
      <c r="I1209" s="1224"/>
      <c r="J1209" s="1224"/>
      <c r="K1209" s="1224"/>
      <c r="L1209" s="1224"/>
      <c r="M1209" s="407">
        <f>SUBTOTAL(9,M1210:M1212)</f>
        <v>0</v>
      </c>
      <c r="N1209" s="410">
        <f t="shared" ref="N1209" si="677">SUBTOTAL(9,N1210:N1212)</f>
        <v>0</v>
      </c>
      <c r="O1209" s="1382"/>
      <c r="P1209" s="1381"/>
      <c r="Q1209" s="1381"/>
      <c r="R1209" s="1381"/>
      <c r="S1209" s="1381"/>
      <c r="T1209" s="1381"/>
      <c r="U1209" s="1381"/>
      <c r="V1209" s="1381"/>
      <c r="W1209" s="1381"/>
      <c r="X1209" s="1381"/>
      <c r="Y1209" s="1381"/>
      <c r="Z1209" s="1381"/>
      <c r="AA1209" s="1381"/>
      <c r="AB1209" s="1381"/>
      <c r="AC1209" s="407">
        <f t="shared" ref="AC1209" si="678">SUBTOTAL(9,AC1210:AC1212)</f>
        <v>0</v>
      </c>
      <c r="AD1209" s="1182"/>
      <c r="AE1209" s="1182"/>
      <c r="AF1209" s="1183"/>
    </row>
    <row r="1210" spans="1:32" ht="15" customHeight="1" outlineLevel="1" x14ac:dyDescent="0.2">
      <c r="A1210" s="381">
        <v>139</v>
      </c>
      <c r="B1210" s="666"/>
      <c r="C1210" s="394"/>
      <c r="D1210" s="394"/>
      <c r="E1210" s="395"/>
      <c r="F1210" s="1225" t="s">
        <v>114</v>
      </c>
      <c r="G1210" s="1226"/>
      <c r="H1210" s="1226"/>
      <c r="I1210" s="1226"/>
      <c r="J1210" s="1226"/>
      <c r="K1210" s="1226"/>
      <c r="L1210" s="1226"/>
      <c r="M1210" s="408">
        <f t="shared" ref="M1210:M1212" si="679">M434</f>
        <v>0</v>
      </c>
      <c r="N1210" s="419">
        <f t="shared" si="671"/>
        <v>0</v>
      </c>
      <c r="O1210" s="1382"/>
      <c r="P1210" s="1381"/>
      <c r="Q1210" s="1381"/>
      <c r="R1210" s="1381"/>
      <c r="S1210" s="1381"/>
      <c r="T1210" s="1381"/>
      <c r="U1210" s="1381"/>
      <c r="V1210" s="1381"/>
      <c r="W1210" s="1381"/>
      <c r="X1210" s="1381"/>
      <c r="Y1210" s="1381"/>
      <c r="Z1210" s="1381"/>
      <c r="AA1210" s="1381"/>
      <c r="AB1210" s="1381"/>
      <c r="AC1210" s="408">
        <f t="shared" ref="AC1210:AC1212" si="680">M1210-SUM(N1210:AB1210)</f>
        <v>0</v>
      </c>
      <c r="AD1210" s="1182"/>
      <c r="AE1210" s="1182"/>
      <c r="AF1210" s="1183"/>
    </row>
    <row r="1211" spans="1:32" ht="15" customHeight="1" outlineLevel="1" x14ac:dyDescent="0.2">
      <c r="A1211" s="381">
        <v>140</v>
      </c>
      <c r="B1211" s="666"/>
      <c r="C1211" s="394"/>
      <c r="D1211" s="394"/>
      <c r="E1211" s="395"/>
      <c r="F1211" s="1209" t="s">
        <v>115</v>
      </c>
      <c r="G1211" s="1210"/>
      <c r="H1211" s="1210"/>
      <c r="I1211" s="1210"/>
      <c r="J1211" s="1210"/>
      <c r="K1211" s="1210"/>
      <c r="L1211" s="1210"/>
      <c r="M1211" s="408">
        <f t="shared" si="679"/>
        <v>0</v>
      </c>
      <c r="N1211" s="419">
        <f t="shared" si="671"/>
        <v>0</v>
      </c>
      <c r="O1211" s="1382"/>
      <c r="P1211" s="1381"/>
      <c r="Q1211" s="1381"/>
      <c r="R1211" s="1381"/>
      <c r="S1211" s="1381"/>
      <c r="T1211" s="1381"/>
      <c r="U1211" s="1381"/>
      <c r="V1211" s="1381"/>
      <c r="W1211" s="1381"/>
      <c r="X1211" s="1381"/>
      <c r="Y1211" s="1381"/>
      <c r="Z1211" s="1381"/>
      <c r="AA1211" s="1381"/>
      <c r="AB1211" s="1381"/>
      <c r="AC1211" s="408">
        <f t="shared" si="680"/>
        <v>0</v>
      </c>
      <c r="AD1211" s="1182"/>
      <c r="AE1211" s="1182"/>
      <c r="AF1211" s="1183"/>
    </row>
    <row r="1212" spans="1:32" ht="15" customHeight="1" outlineLevel="1" x14ac:dyDescent="0.2">
      <c r="A1212" s="381">
        <v>141</v>
      </c>
      <c r="B1212" s="666"/>
      <c r="C1212" s="394"/>
      <c r="D1212" s="394"/>
      <c r="E1212" s="395"/>
      <c r="F1212" s="1227" t="s">
        <v>558</v>
      </c>
      <c r="G1212" s="1228"/>
      <c r="H1212" s="1228"/>
      <c r="I1212" s="1228"/>
      <c r="J1212" s="1228"/>
      <c r="K1212" s="1228"/>
      <c r="L1212" s="1228"/>
      <c r="M1212" s="408">
        <f t="shared" si="679"/>
        <v>0</v>
      </c>
      <c r="N1212" s="419">
        <f t="shared" si="671"/>
        <v>0</v>
      </c>
      <c r="O1212" s="1383"/>
      <c r="P1212" s="1384"/>
      <c r="Q1212" s="1384"/>
      <c r="R1212" s="1384"/>
      <c r="S1212" s="1384"/>
      <c r="T1212" s="1384"/>
      <c r="U1212" s="1384"/>
      <c r="V1212" s="1384"/>
      <c r="W1212" s="1384"/>
      <c r="X1212" s="1384"/>
      <c r="Y1212" s="1384"/>
      <c r="Z1212" s="1384"/>
      <c r="AA1212" s="1384"/>
      <c r="AB1212" s="1384"/>
      <c r="AC1212" s="408">
        <f t="shared" si="680"/>
        <v>0</v>
      </c>
      <c r="AD1212" s="1185"/>
      <c r="AE1212" s="1185"/>
      <c r="AF1212" s="1186"/>
    </row>
    <row r="1213" spans="1:32" ht="15" customHeight="1" outlineLevel="1" x14ac:dyDescent="0.2">
      <c r="A1213" s="381">
        <v>142</v>
      </c>
      <c r="B1213" s="666"/>
      <c r="C1213" s="394"/>
      <c r="D1213" s="1222" t="s">
        <v>22</v>
      </c>
      <c r="E1213" s="1100"/>
      <c r="F1213" s="1100"/>
      <c r="G1213" s="1100"/>
      <c r="H1213" s="1100"/>
      <c r="I1213" s="1100"/>
      <c r="J1213" s="1100"/>
      <c r="K1213" s="1100"/>
      <c r="L1213" s="1100"/>
      <c r="M1213" s="1100"/>
      <c r="N1213" s="1100"/>
      <c r="O1213" s="1100"/>
      <c r="P1213" s="1100"/>
      <c r="Q1213" s="1100"/>
      <c r="R1213" s="1100"/>
      <c r="S1213" s="1100"/>
      <c r="T1213" s="1100"/>
      <c r="U1213" s="1100"/>
      <c r="V1213" s="1100"/>
      <c r="W1213" s="1100"/>
      <c r="X1213" s="1100"/>
      <c r="Y1213" s="1100"/>
      <c r="Z1213" s="1100"/>
      <c r="AA1213" s="1100"/>
      <c r="AB1213" s="1100"/>
      <c r="AC1213" s="1100"/>
      <c r="AD1213" s="1100"/>
      <c r="AE1213" s="1100"/>
      <c r="AF1213" s="1361"/>
    </row>
    <row r="1214" spans="1:32" ht="15" customHeight="1" outlineLevel="1" x14ac:dyDescent="0.2">
      <c r="A1214" s="381">
        <v>143</v>
      </c>
      <c r="B1214" s="666"/>
      <c r="C1214" s="394"/>
      <c r="D1214" s="394"/>
      <c r="E1214" s="1229" t="s">
        <v>118</v>
      </c>
      <c r="F1214" s="1230"/>
      <c r="G1214" s="1230"/>
      <c r="H1214" s="1230"/>
      <c r="I1214" s="1230"/>
      <c r="J1214" s="1230"/>
      <c r="K1214" s="1230"/>
      <c r="L1214" s="1230"/>
      <c r="M1214" s="407">
        <f>SUBTOTAL(9,M1215:M1216)</f>
        <v>0</v>
      </c>
      <c r="N1214" s="410">
        <f t="shared" ref="N1214" si="681">SUBTOTAL(9,N1215:N1216)</f>
        <v>0</v>
      </c>
      <c r="O1214" s="1190"/>
      <c r="P1214" s="1244"/>
      <c r="Q1214" s="1244"/>
      <c r="R1214" s="1244"/>
      <c r="S1214" s="1244"/>
      <c r="T1214" s="1244"/>
      <c r="U1214" s="1244"/>
      <c r="V1214" s="1244"/>
      <c r="W1214" s="1244"/>
      <c r="X1214" s="1244"/>
      <c r="Y1214" s="1244"/>
      <c r="Z1214" s="1244"/>
      <c r="AA1214" s="1244"/>
      <c r="AB1214" s="1244"/>
      <c r="AC1214" s="407">
        <f t="shared" ref="AC1214" si="682">SUBTOTAL(9,AC1215:AC1216)</f>
        <v>0</v>
      </c>
      <c r="AD1214" s="1179"/>
      <c r="AE1214" s="1179"/>
      <c r="AF1214" s="1180"/>
    </row>
    <row r="1215" spans="1:32" ht="15" customHeight="1" outlineLevel="1" x14ac:dyDescent="0.2">
      <c r="A1215" s="381">
        <v>144</v>
      </c>
      <c r="B1215" s="666"/>
      <c r="C1215" s="394"/>
      <c r="D1215" s="394"/>
      <c r="E1215" s="395"/>
      <c r="F1215" s="1225" t="s">
        <v>124</v>
      </c>
      <c r="G1215" s="1226"/>
      <c r="H1215" s="1226"/>
      <c r="I1215" s="1226"/>
      <c r="J1215" s="1226"/>
      <c r="K1215" s="1226"/>
      <c r="L1215" s="1226"/>
      <c r="M1215" s="408">
        <f t="shared" ref="M1215:M1223" si="683">M439</f>
        <v>0</v>
      </c>
      <c r="N1215" s="419">
        <f t="shared" ref="N1215:N1216" si="684">M1215</f>
        <v>0</v>
      </c>
      <c r="O1215" s="1370"/>
      <c r="P1215" s="1244"/>
      <c r="Q1215" s="1244"/>
      <c r="R1215" s="1244"/>
      <c r="S1215" s="1244"/>
      <c r="T1215" s="1244"/>
      <c r="U1215" s="1244"/>
      <c r="V1215" s="1244"/>
      <c r="W1215" s="1244"/>
      <c r="X1215" s="1244"/>
      <c r="Y1215" s="1244"/>
      <c r="Z1215" s="1244"/>
      <c r="AA1215" s="1244"/>
      <c r="AB1215" s="1244"/>
      <c r="AC1215" s="408">
        <f t="shared" ref="AC1215:AC1216" si="685">M1215-SUM(N1215:AB1215)</f>
        <v>0</v>
      </c>
      <c r="AD1215" s="1182"/>
      <c r="AE1215" s="1182"/>
      <c r="AF1215" s="1183"/>
    </row>
    <row r="1216" spans="1:32" ht="15" customHeight="1" outlineLevel="1" x14ac:dyDescent="0.2">
      <c r="A1216" s="381">
        <v>145</v>
      </c>
      <c r="B1216" s="666"/>
      <c r="C1216" s="394"/>
      <c r="D1216" s="394"/>
      <c r="E1216" s="395"/>
      <c r="F1216" s="1227" t="s">
        <v>571</v>
      </c>
      <c r="G1216" s="1228"/>
      <c r="H1216" s="1228"/>
      <c r="I1216" s="1228"/>
      <c r="J1216" s="1228"/>
      <c r="K1216" s="1228"/>
      <c r="L1216" s="1228"/>
      <c r="M1216" s="408">
        <f t="shared" si="683"/>
        <v>0</v>
      </c>
      <c r="N1216" s="419">
        <f t="shared" si="684"/>
        <v>0</v>
      </c>
      <c r="O1216" s="1370"/>
      <c r="P1216" s="1244"/>
      <c r="Q1216" s="1244"/>
      <c r="R1216" s="1244"/>
      <c r="S1216" s="1244"/>
      <c r="T1216" s="1244"/>
      <c r="U1216" s="1244"/>
      <c r="V1216" s="1244"/>
      <c r="W1216" s="1244"/>
      <c r="X1216" s="1244"/>
      <c r="Y1216" s="1244"/>
      <c r="Z1216" s="1244"/>
      <c r="AA1216" s="1244"/>
      <c r="AB1216" s="1244"/>
      <c r="AC1216" s="408">
        <f t="shared" si="685"/>
        <v>0</v>
      </c>
      <c r="AD1216" s="1182"/>
      <c r="AE1216" s="1182"/>
      <c r="AF1216" s="1183"/>
    </row>
    <row r="1217" spans="1:32" ht="15" customHeight="1" outlineLevel="1" x14ac:dyDescent="0.2">
      <c r="A1217" s="381">
        <v>146</v>
      </c>
      <c r="B1217" s="666"/>
      <c r="C1217" s="394"/>
      <c r="D1217" s="394"/>
      <c r="E1217" s="1223" t="s">
        <v>119</v>
      </c>
      <c r="F1217" s="1224"/>
      <c r="G1217" s="1224"/>
      <c r="H1217" s="1224"/>
      <c r="I1217" s="1224"/>
      <c r="J1217" s="1224"/>
      <c r="K1217" s="1224"/>
      <c r="L1217" s="1224"/>
      <c r="M1217" s="407">
        <f>SUBTOTAL(9,M1218:M1220)</f>
        <v>0</v>
      </c>
      <c r="N1217" s="410">
        <f t="shared" ref="N1217" si="686">SUBTOTAL(9,N1218:N1220)</f>
        <v>0</v>
      </c>
      <c r="O1217" s="1370"/>
      <c r="P1217" s="1244"/>
      <c r="Q1217" s="1244"/>
      <c r="R1217" s="1244"/>
      <c r="S1217" s="1244"/>
      <c r="T1217" s="1244"/>
      <c r="U1217" s="1244"/>
      <c r="V1217" s="1244"/>
      <c r="W1217" s="1244"/>
      <c r="X1217" s="1244"/>
      <c r="Y1217" s="1244"/>
      <c r="Z1217" s="1244"/>
      <c r="AA1217" s="1244"/>
      <c r="AB1217" s="1244"/>
      <c r="AC1217" s="407">
        <f t="shared" ref="AC1217" si="687">SUBTOTAL(9,AC1218:AC1220)</f>
        <v>0</v>
      </c>
      <c r="AD1217" s="1182"/>
      <c r="AE1217" s="1182"/>
      <c r="AF1217" s="1183"/>
    </row>
    <row r="1218" spans="1:32" ht="15" customHeight="1" outlineLevel="1" x14ac:dyDescent="0.2">
      <c r="A1218" s="381">
        <v>147</v>
      </c>
      <c r="B1218" s="666"/>
      <c r="C1218" s="394"/>
      <c r="D1218" s="394"/>
      <c r="E1218" s="395"/>
      <c r="F1218" s="1225" t="s">
        <v>116</v>
      </c>
      <c r="G1218" s="1226"/>
      <c r="H1218" s="1226"/>
      <c r="I1218" s="1226"/>
      <c r="J1218" s="1226"/>
      <c r="K1218" s="1226"/>
      <c r="L1218" s="1226"/>
      <c r="M1218" s="408">
        <f t="shared" si="683"/>
        <v>0</v>
      </c>
      <c r="N1218" s="419">
        <f t="shared" ref="N1218:N1220" si="688">M1218</f>
        <v>0</v>
      </c>
      <c r="O1218" s="1370"/>
      <c r="P1218" s="1244"/>
      <c r="Q1218" s="1244"/>
      <c r="R1218" s="1244"/>
      <c r="S1218" s="1244"/>
      <c r="T1218" s="1244"/>
      <c r="U1218" s="1244"/>
      <c r="V1218" s="1244"/>
      <c r="W1218" s="1244"/>
      <c r="X1218" s="1244"/>
      <c r="Y1218" s="1244"/>
      <c r="Z1218" s="1244"/>
      <c r="AA1218" s="1244"/>
      <c r="AB1218" s="1244"/>
      <c r="AC1218" s="408">
        <f t="shared" ref="AC1218:AC1220" si="689">M1218-SUM(N1218:AB1218)</f>
        <v>0</v>
      </c>
      <c r="AD1218" s="1182"/>
      <c r="AE1218" s="1182"/>
      <c r="AF1218" s="1183"/>
    </row>
    <row r="1219" spans="1:32" ht="15" customHeight="1" outlineLevel="1" x14ac:dyDescent="0.2">
      <c r="A1219" s="381">
        <v>148</v>
      </c>
      <c r="B1219" s="666"/>
      <c r="C1219" s="394"/>
      <c r="D1219" s="394"/>
      <c r="E1219" s="395"/>
      <c r="F1219" s="1209" t="s">
        <v>567</v>
      </c>
      <c r="G1219" s="1210"/>
      <c r="H1219" s="1210"/>
      <c r="I1219" s="1210"/>
      <c r="J1219" s="1210"/>
      <c r="K1219" s="1210"/>
      <c r="L1219" s="1210"/>
      <c r="M1219" s="408">
        <f t="shared" si="683"/>
        <v>0</v>
      </c>
      <c r="N1219" s="419">
        <f t="shared" si="688"/>
        <v>0</v>
      </c>
      <c r="O1219" s="1370"/>
      <c r="P1219" s="1244"/>
      <c r="Q1219" s="1244"/>
      <c r="R1219" s="1244"/>
      <c r="S1219" s="1244"/>
      <c r="T1219" s="1244"/>
      <c r="U1219" s="1244"/>
      <c r="V1219" s="1244"/>
      <c r="W1219" s="1244"/>
      <c r="X1219" s="1244"/>
      <c r="Y1219" s="1244"/>
      <c r="Z1219" s="1244"/>
      <c r="AA1219" s="1244"/>
      <c r="AB1219" s="1244"/>
      <c r="AC1219" s="408">
        <f t="shared" si="689"/>
        <v>0</v>
      </c>
      <c r="AD1219" s="1182"/>
      <c r="AE1219" s="1182"/>
      <c r="AF1219" s="1183"/>
    </row>
    <row r="1220" spans="1:32" ht="27" customHeight="1" outlineLevel="1" x14ac:dyDescent="0.2">
      <c r="A1220" s="381">
        <v>149</v>
      </c>
      <c r="B1220" s="666"/>
      <c r="C1220" s="394"/>
      <c r="D1220" s="394"/>
      <c r="E1220" s="395"/>
      <c r="F1220" s="1227" t="s">
        <v>431</v>
      </c>
      <c r="G1220" s="1228"/>
      <c r="H1220" s="1228"/>
      <c r="I1220" s="1228"/>
      <c r="J1220" s="1228"/>
      <c r="K1220" s="1228"/>
      <c r="L1220" s="1228"/>
      <c r="M1220" s="408">
        <f t="shared" si="683"/>
        <v>0</v>
      </c>
      <c r="N1220" s="419">
        <f t="shared" si="688"/>
        <v>0</v>
      </c>
      <c r="O1220" s="1370"/>
      <c r="P1220" s="1244"/>
      <c r="Q1220" s="1244"/>
      <c r="R1220" s="1244"/>
      <c r="S1220" s="1244"/>
      <c r="T1220" s="1244"/>
      <c r="U1220" s="1244"/>
      <c r="V1220" s="1244"/>
      <c r="W1220" s="1244"/>
      <c r="X1220" s="1244"/>
      <c r="Y1220" s="1244"/>
      <c r="Z1220" s="1244"/>
      <c r="AA1220" s="1244"/>
      <c r="AB1220" s="1244"/>
      <c r="AC1220" s="408">
        <f t="shared" si="689"/>
        <v>0</v>
      </c>
      <c r="AD1220" s="1182"/>
      <c r="AE1220" s="1182"/>
      <c r="AF1220" s="1183"/>
    </row>
    <row r="1221" spans="1:32" ht="15" customHeight="1" outlineLevel="1" x14ac:dyDescent="0.2">
      <c r="A1221" s="381">
        <v>150</v>
      </c>
      <c r="B1221" s="666"/>
      <c r="C1221" s="394"/>
      <c r="D1221" s="394"/>
      <c r="E1221" s="1223" t="s">
        <v>120</v>
      </c>
      <c r="F1221" s="1224"/>
      <c r="G1221" s="1224"/>
      <c r="H1221" s="1224"/>
      <c r="I1221" s="1224"/>
      <c r="J1221" s="1224"/>
      <c r="K1221" s="1224"/>
      <c r="L1221" s="1224"/>
      <c r="M1221" s="407">
        <f>SUBTOTAL(9,M1222:M1223)</f>
        <v>0</v>
      </c>
      <c r="N1221" s="410">
        <f t="shared" ref="N1221" si="690">SUBTOTAL(9,N1222:N1223)</f>
        <v>0</v>
      </c>
      <c r="O1221" s="1370"/>
      <c r="P1221" s="1244"/>
      <c r="Q1221" s="1244"/>
      <c r="R1221" s="1244"/>
      <c r="S1221" s="1244"/>
      <c r="T1221" s="1244"/>
      <c r="U1221" s="1244"/>
      <c r="V1221" s="1244"/>
      <c r="W1221" s="1244"/>
      <c r="X1221" s="1244"/>
      <c r="Y1221" s="1244"/>
      <c r="Z1221" s="1244"/>
      <c r="AA1221" s="1244"/>
      <c r="AB1221" s="1244"/>
      <c r="AC1221" s="407">
        <f t="shared" ref="AC1221" si="691">SUBTOTAL(9,AC1222:AC1223)</f>
        <v>0</v>
      </c>
      <c r="AD1221" s="1182"/>
      <c r="AE1221" s="1182"/>
      <c r="AF1221" s="1183"/>
    </row>
    <row r="1222" spans="1:32" ht="15" customHeight="1" outlineLevel="1" x14ac:dyDescent="0.2">
      <c r="A1222" s="381">
        <v>151</v>
      </c>
      <c r="B1222" s="666"/>
      <c r="C1222" s="394"/>
      <c r="D1222" s="394"/>
      <c r="E1222" s="395"/>
      <c r="F1222" s="1225" t="s">
        <v>117</v>
      </c>
      <c r="G1222" s="1226"/>
      <c r="H1222" s="1226"/>
      <c r="I1222" s="1226"/>
      <c r="J1222" s="1226"/>
      <c r="K1222" s="1226"/>
      <c r="L1222" s="1226"/>
      <c r="M1222" s="408">
        <f t="shared" si="683"/>
        <v>0</v>
      </c>
      <c r="N1222" s="419">
        <f t="shared" ref="N1222:N1223" si="692">M1222</f>
        <v>0</v>
      </c>
      <c r="O1222" s="1370"/>
      <c r="P1222" s="1244"/>
      <c r="Q1222" s="1244"/>
      <c r="R1222" s="1244"/>
      <c r="S1222" s="1244"/>
      <c r="T1222" s="1244"/>
      <c r="U1222" s="1244"/>
      <c r="V1222" s="1244"/>
      <c r="W1222" s="1244"/>
      <c r="X1222" s="1244"/>
      <c r="Y1222" s="1244"/>
      <c r="Z1222" s="1244"/>
      <c r="AA1222" s="1244"/>
      <c r="AB1222" s="1244"/>
      <c r="AC1222" s="408">
        <f t="shared" ref="AC1222:AC1223" si="693">M1222-SUM(N1222:AB1222)</f>
        <v>0</v>
      </c>
      <c r="AD1222" s="1182"/>
      <c r="AE1222" s="1182"/>
      <c r="AF1222" s="1183"/>
    </row>
    <row r="1223" spans="1:32" ht="15" customHeight="1" outlineLevel="1" x14ac:dyDescent="0.2">
      <c r="A1223" s="381">
        <v>152</v>
      </c>
      <c r="B1223" s="666"/>
      <c r="C1223" s="394"/>
      <c r="D1223" s="394"/>
      <c r="E1223" s="395"/>
      <c r="F1223" s="1227" t="s">
        <v>572</v>
      </c>
      <c r="G1223" s="1228"/>
      <c r="H1223" s="1228"/>
      <c r="I1223" s="1228"/>
      <c r="J1223" s="1228"/>
      <c r="K1223" s="1228"/>
      <c r="L1223" s="1228"/>
      <c r="M1223" s="408">
        <f t="shared" si="683"/>
        <v>0</v>
      </c>
      <c r="N1223" s="419">
        <f t="shared" si="692"/>
        <v>0</v>
      </c>
      <c r="O1223" s="1370"/>
      <c r="P1223" s="1244"/>
      <c r="Q1223" s="1244"/>
      <c r="R1223" s="1244"/>
      <c r="S1223" s="1244"/>
      <c r="T1223" s="1244"/>
      <c r="U1223" s="1244"/>
      <c r="V1223" s="1244"/>
      <c r="W1223" s="1244"/>
      <c r="X1223" s="1244"/>
      <c r="Y1223" s="1244"/>
      <c r="Z1223" s="1244"/>
      <c r="AA1223" s="1244"/>
      <c r="AB1223" s="1244"/>
      <c r="AC1223" s="408">
        <f t="shared" si="693"/>
        <v>0</v>
      </c>
      <c r="AD1223" s="1182"/>
      <c r="AE1223" s="1182"/>
      <c r="AF1223" s="1183"/>
    </row>
    <row r="1224" spans="1:32" ht="15" customHeight="1" outlineLevel="1" x14ac:dyDescent="0.2">
      <c r="A1224" s="381">
        <v>153</v>
      </c>
      <c r="B1224" s="666"/>
      <c r="C1224" s="394"/>
      <c r="D1224" s="394"/>
      <c r="E1224" s="1223" t="s">
        <v>121</v>
      </c>
      <c r="F1224" s="1224"/>
      <c r="G1224" s="1224"/>
      <c r="H1224" s="1224"/>
      <c r="I1224" s="1224"/>
      <c r="J1224" s="1224"/>
      <c r="K1224" s="1224"/>
      <c r="L1224" s="1224"/>
      <c r="M1224" s="407">
        <f>SUBTOTAL(9,M1225:M1227)</f>
        <v>0</v>
      </c>
      <c r="N1224" s="410">
        <f t="shared" ref="N1224" si="694">SUBTOTAL(9,N1225:N1227)</f>
        <v>0</v>
      </c>
      <c r="O1224" s="1370"/>
      <c r="P1224" s="1244"/>
      <c r="Q1224" s="1244"/>
      <c r="R1224" s="1244"/>
      <c r="S1224" s="1244"/>
      <c r="T1224" s="1244"/>
      <c r="U1224" s="1244"/>
      <c r="V1224" s="1244"/>
      <c r="W1224" s="1244"/>
      <c r="X1224" s="1244"/>
      <c r="Y1224" s="1244"/>
      <c r="Z1224" s="1244"/>
      <c r="AA1224" s="1244"/>
      <c r="AB1224" s="1244"/>
      <c r="AC1224" s="407">
        <f t="shared" ref="AC1224" si="695">SUBTOTAL(9,AC1225:AC1227)</f>
        <v>0</v>
      </c>
      <c r="AD1224" s="1182"/>
      <c r="AE1224" s="1182"/>
      <c r="AF1224" s="1183"/>
    </row>
    <row r="1225" spans="1:32" ht="15" customHeight="1" outlineLevel="1" x14ac:dyDescent="0.2">
      <c r="A1225" s="381">
        <v>154</v>
      </c>
      <c r="B1225" s="666"/>
      <c r="C1225" s="394"/>
      <c r="D1225" s="394"/>
      <c r="E1225" s="395"/>
      <c r="F1225" s="1225" t="s">
        <v>122</v>
      </c>
      <c r="G1225" s="1226"/>
      <c r="H1225" s="1226"/>
      <c r="I1225" s="1226"/>
      <c r="J1225" s="1226"/>
      <c r="K1225" s="1226"/>
      <c r="L1225" s="1226"/>
      <c r="M1225" s="408">
        <f t="shared" ref="M1225:M1227" si="696">M449</f>
        <v>0</v>
      </c>
      <c r="N1225" s="419">
        <f t="shared" ref="N1225:N1227" si="697">M1225</f>
        <v>0</v>
      </c>
      <c r="O1225" s="1370"/>
      <c r="P1225" s="1244"/>
      <c r="Q1225" s="1244"/>
      <c r="R1225" s="1244"/>
      <c r="S1225" s="1244"/>
      <c r="T1225" s="1244"/>
      <c r="U1225" s="1244"/>
      <c r="V1225" s="1244"/>
      <c r="W1225" s="1244"/>
      <c r="X1225" s="1244"/>
      <c r="Y1225" s="1244"/>
      <c r="Z1225" s="1244"/>
      <c r="AA1225" s="1244"/>
      <c r="AB1225" s="1244"/>
      <c r="AC1225" s="408">
        <f t="shared" ref="AC1225:AC1227" si="698">M1225-SUM(N1225:AB1225)</f>
        <v>0</v>
      </c>
      <c r="AD1225" s="1182"/>
      <c r="AE1225" s="1182"/>
      <c r="AF1225" s="1183"/>
    </row>
    <row r="1226" spans="1:32" ht="15" customHeight="1" outlineLevel="1" x14ac:dyDescent="0.2">
      <c r="A1226" s="381">
        <v>155</v>
      </c>
      <c r="B1226" s="666"/>
      <c r="C1226" s="394"/>
      <c r="D1226" s="394"/>
      <c r="E1226" s="395"/>
      <c r="F1226" s="1209" t="s">
        <v>573</v>
      </c>
      <c r="G1226" s="1210"/>
      <c r="H1226" s="1210"/>
      <c r="I1226" s="1210"/>
      <c r="J1226" s="1210"/>
      <c r="K1226" s="1210"/>
      <c r="L1226" s="1210"/>
      <c r="M1226" s="408">
        <f t="shared" si="696"/>
        <v>0</v>
      </c>
      <c r="N1226" s="419">
        <f t="shared" si="697"/>
        <v>0</v>
      </c>
      <c r="O1226" s="1370"/>
      <c r="P1226" s="1244"/>
      <c r="Q1226" s="1244"/>
      <c r="R1226" s="1244"/>
      <c r="S1226" s="1244"/>
      <c r="T1226" s="1244"/>
      <c r="U1226" s="1244"/>
      <c r="V1226" s="1244"/>
      <c r="W1226" s="1244"/>
      <c r="X1226" s="1244"/>
      <c r="Y1226" s="1244"/>
      <c r="Z1226" s="1244"/>
      <c r="AA1226" s="1244"/>
      <c r="AB1226" s="1244"/>
      <c r="AC1226" s="408">
        <f t="shared" si="698"/>
        <v>0</v>
      </c>
      <c r="AD1226" s="1182"/>
      <c r="AE1226" s="1182"/>
      <c r="AF1226" s="1183"/>
    </row>
    <row r="1227" spans="1:32" ht="27.75" customHeight="1" outlineLevel="1" x14ac:dyDescent="0.2">
      <c r="A1227" s="381">
        <v>156</v>
      </c>
      <c r="B1227" s="666"/>
      <c r="C1227" s="394"/>
      <c r="D1227" s="394"/>
      <c r="E1227" s="395"/>
      <c r="F1227" s="1227" t="s">
        <v>432</v>
      </c>
      <c r="G1227" s="1228"/>
      <c r="H1227" s="1228"/>
      <c r="I1227" s="1228"/>
      <c r="J1227" s="1228"/>
      <c r="K1227" s="1228"/>
      <c r="L1227" s="1228"/>
      <c r="M1227" s="408">
        <f t="shared" si="696"/>
        <v>0</v>
      </c>
      <c r="N1227" s="419">
        <f t="shared" si="697"/>
        <v>0</v>
      </c>
      <c r="O1227" s="1370"/>
      <c r="P1227" s="1244"/>
      <c r="Q1227" s="1244"/>
      <c r="R1227" s="1244"/>
      <c r="S1227" s="1244"/>
      <c r="T1227" s="1244"/>
      <c r="U1227" s="1244"/>
      <c r="V1227" s="1244"/>
      <c r="W1227" s="1244"/>
      <c r="X1227" s="1244"/>
      <c r="Y1227" s="1244"/>
      <c r="Z1227" s="1244"/>
      <c r="AA1227" s="1244"/>
      <c r="AB1227" s="1244"/>
      <c r="AC1227" s="408">
        <f t="shared" si="698"/>
        <v>0</v>
      </c>
      <c r="AD1227" s="1182"/>
      <c r="AE1227" s="1182"/>
      <c r="AF1227" s="1183"/>
    </row>
    <row r="1228" spans="1:32" ht="15" customHeight="1" outlineLevel="1" x14ac:dyDescent="0.2">
      <c r="A1228" s="381">
        <v>157</v>
      </c>
      <c r="B1228" s="666"/>
      <c r="C1228" s="394"/>
      <c r="D1228" s="394"/>
      <c r="E1228" s="1223" t="s">
        <v>546</v>
      </c>
      <c r="F1228" s="1224"/>
      <c r="G1228" s="1224"/>
      <c r="H1228" s="1224"/>
      <c r="I1228" s="1224"/>
      <c r="J1228" s="1224"/>
      <c r="K1228" s="1224"/>
      <c r="L1228" s="1224"/>
      <c r="M1228" s="407">
        <f>SUBTOTAL(9,M1229:M1230)</f>
        <v>0</v>
      </c>
      <c r="N1228" s="410">
        <f t="shared" ref="N1228" si="699">SUBTOTAL(9,N1229:N1230)</f>
        <v>0</v>
      </c>
      <c r="O1228" s="1190"/>
      <c r="P1228" s="1244"/>
      <c r="Q1228" s="1244"/>
      <c r="R1228" s="1244"/>
      <c r="S1228" s="1244"/>
      <c r="T1228" s="1244"/>
      <c r="U1228" s="1244"/>
      <c r="V1228" s="1244"/>
      <c r="W1228" s="1244"/>
      <c r="X1228" s="1244"/>
      <c r="Y1228" s="1244"/>
      <c r="Z1228" s="1244"/>
      <c r="AA1228" s="1244"/>
      <c r="AB1228" s="1244"/>
      <c r="AC1228" s="407">
        <f t="shared" ref="AC1228" si="700">SUBTOTAL(9,AC1229:AC1230)</f>
        <v>0</v>
      </c>
      <c r="AD1228" s="1182"/>
      <c r="AE1228" s="1182"/>
      <c r="AF1228" s="1183"/>
    </row>
    <row r="1229" spans="1:32" ht="27.75" customHeight="1" outlineLevel="1" x14ac:dyDescent="0.2">
      <c r="A1229" s="381">
        <v>158</v>
      </c>
      <c r="B1229" s="666"/>
      <c r="C1229" s="394"/>
      <c r="D1229" s="394"/>
      <c r="E1229" s="395"/>
      <c r="F1229" s="1225" t="s">
        <v>547</v>
      </c>
      <c r="G1229" s="1226"/>
      <c r="H1229" s="1226"/>
      <c r="I1229" s="1226"/>
      <c r="J1229" s="1226"/>
      <c r="K1229" s="1226"/>
      <c r="L1229" s="1226"/>
      <c r="M1229" s="408">
        <f t="shared" ref="M1229:M1230" si="701">M453</f>
        <v>0</v>
      </c>
      <c r="N1229" s="419">
        <f t="shared" ref="N1229:N1230" si="702">M1229</f>
        <v>0</v>
      </c>
      <c r="O1229" s="1370"/>
      <c r="P1229" s="1244"/>
      <c r="Q1229" s="1244"/>
      <c r="R1229" s="1244"/>
      <c r="S1229" s="1244"/>
      <c r="T1229" s="1244"/>
      <c r="U1229" s="1244"/>
      <c r="V1229" s="1244"/>
      <c r="W1229" s="1244"/>
      <c r="X1229" s="1244"/>
      <c r="Y1229" s="1244"/>
      <c r="Z1229" s="1244"/>
      <c r="AA1229" s="1244"/>
      <c r="AB1229" s="1244"/>
      <c r="AC1229" s="408">
        <f t="shared" ref="AC1229:AC1230" si="703">M1229-SUM(N1229:AB1229)</f>
        <v>0</v>
      </c>
      <c r="AD1229" s="1182"/>
      <c r="AE1229" s="1182"/>
      <c r="AF1229" s="1183"/>
    </row>
    <row r="1230" spans="1:32" ht="14.25" customHeight="1" outlineLevel="1" x14ac:dyDescent="0.2">
      <c r="A1230" s="381">
        <v>159</v>
      </c>
      <c r="B1230" s="666"/>
      <c r="C1230" s="394"/>
      <c r="D1230" s="394"/>
      <c r="E1230" s="395"/>
      <c r="F1230" s="1227" t="s">
        <v>570</v>
      </c>
      <c r="G1230" s="1228"/>
      <c r="H1230" s="1228"/>
      <c r="I1230" s="1228"/>
      <c r="J1230" s="1228"/>
      <c r="K1230" s="1228"/>
      <c r="L1230" s="1228"/>
      <c r="M1230" s="408">
        <f t="shared" si="701"/>
        <v>0</v>
      </c>
      <c r="N1230" s="419">
        <f t="shared" si="702"/>
        <v>0</v>
      </c>
      <c r="O1230" s="1370"/>
      <c r="P1230" s="1244"/>
      <c r="Q1230" s="1244"/>
      <c r="R1230" s="1244"/>
      <c r="S1230" s="1244"/>
      <c r="T1230" s="1244"/>
      <c r="U1230" s="1244"/>
      <c r="V1230" s="1244"/>
      <c r="W1230" s="1244"/>
      <c r="X1230" s="1244"/>
      <c r="Y1230" s="1244"/>
      <c r="Z1230" s="1244"/>
      <c r="AA1230" s="1244"/>
      <c r="AB1230" s="1244"/>
      <c r="AC1230" s="408">
        <f t="shared" si="703"/>
        <v>0</v>
      </c>
      <c r="AD1230" s="1182"/>
      <c r="AE1230" s="1182"/>
      <c r="AF1230" s="1183"/>
    </row>
    <row r="1231" spans="1:32" ht="15" customHeight="1" outlineLevel="1" x14ac:dyDescent="0.2">
      <c r="A1231" s="381">
        <v>160</v>
      </c>
      <c r="B1231" s="666"/>
      <c r="C1231" s="394"/>
      <c r="D1231" s="394"/>
      <c r="E1231" s="1223" t="s">
        <v>548</v>
      </c>
      <c r="F1231" s="1224"/>
      <c r="G1231" s="1224"/>
      <c r="H1231" s="1224"/>
      <c r="I1231" s="1224"/>
      <c r="J1231" s="1224"/>
      <c r="K1231" s="1224"/>
      <c r="L1231" s="1224"/>
      <c r="M1231" s="407">
        <f>SUBTOTAL(9,M1232:M1234)</f>
        <v>0</v>
      </c>
      <c r="N1231" s="410">
        <f t="shared" ref="N1231" si="704">SUBTOTAL(9,N1232:N1234)</f>
        <v>0</v>
      </c>
      <c r="O1231" s="1370"/>
      <c r="P1231" s="1244"/>
      <c r="Q1231" s="1244"/>
      <c r="R1231" s="1244"/>
      <c r="S1231" s="1244"/>
      <c r="T1231" s="1244"/>
      <c r="U1231" s="1244"/>
      <c r="V1231" s="1244"/>
      <c r="W1231" s="1244"/>
      <c r="X1231" s="1244"/>
      <c r="Y1231" s="1244"/>
      <c r="Z1231" s="1244"/>
      <c r="AA1231" s="1244"/>
      <c r="AB1231" s="1244"/>
      <c r="AC1231" s="407">
        <f t="shared" ref="AC1231" si="705">SUBTOTAL(9,AC1232:AC1234)</f>
        <v>0</v>
      </c>
      <c r="AD1231" s="1182"/>
      <c r="AE1231" s="1182"/>
      <c r="AF1231" s="1183"/>
    </row>
    <row r="1232" spans="1:32" ht="15" customHeight="1" outlineLevel="1" x14ac:dyDescent="0.2">
      <c r="A1232" s="381">
        <v>161</v>
      </c>
      <c r="B1232" s="666"/>
      <c r="C1232" s="394"/>
      <c r="D1232" s="394"/>
      <c r="E1232" s="395"/>
      <c r="F1232" s="1225" t="s">
        <v>549</v>
      </c>
      <c r="G1232" s="1226"/>
      <c r="H1232" s="1226"/>
      <c r="I1232" s="1226"/>
      <c r="J1232" s="1226"/>
      <c r="K1232" s="1226"/>
      <c r="L1232" s="1226"/>
      <c r="M1232" s="408">
        <f t="shared" ref="M1232:M1234" si="706">M456</f>
        <v>0</v>
      </c>
      <c r="N1232" s="419">
        <f t="shared" ref="N1232:N1234" si="707">M1232</f>
        <v>0</v>
      </c>
      <c r="O1232" s="1370"/>
      <c r="P1232" s="1244"/>
      <c r="Q1232" s="1244"/>
      <c r="R1232" s="1244"/>
      <c r="S1232" s="1244"/>
      <c r="T1232" s="1244"/>
      <c r="U1232" s="1244"/>
      <c r="V1232" s="1244"/>
      <c r="W1232" s="1244"/>
      <c r="X1232" s="1244"/>
      <c r="Y1232" s="1244"/>
      <c r="Z1232" s="1244"/>
      <c r="AA1232" s="1244"/>
      <c r="AB1232" s="1244"/>
      <c r="AC1232" s="408">
        <f t="shared" ref="AC1232:AC1234" si="708">M1232-SUM(N1232:AB1232)</f>
        <v>0</v>
      </c>
      <c r="AD1232" s="1182"/>
      <c r="AE1232" s="1182"/>
      <c r="AF1232" s="1183"/>
    </row>
    <row r="1233" spans="1:32" outlineLevel="1" x14ac:dyDescent="0.2">
      <c r="A1233" s="381">
        <v>162</v>
      </c>
      <c r="B1233" s="666"/>
      <c r="C1233" s="667"/>
      <c r="D1233" s="667"/>
      <c r="E1233" s="667"/>
      <c r="F1233" s="1209" t="s">
        <v>574</v>
      </c>
      <c r="G1233" s="1210"/>
      <c r="H1233" s="1210"/>
      <c r="I1233" s="1210"/>
      <c r="J1233" s="1210"/>
      <c r="K1233" s="1210"/>
      <c r="L1233" s="1210"/>
      <c r="M1233" s="408">
        <f t="shared" si="706"/>
        <v>0</v>
      </c>
      <c r="N1233" s="419">
        <f t="shared" si="707"/>
        <v>0</v>
      </c>
      <c r="O1233" s="1370"/>
      <c r="P1233" s="1244"/>
      <c r="Q1233" s="1244"/>
      <c r="R1233" s="1244"/>
      <c r="S1233" s="1244"/>
      <c r="T1233" s="1244"/>
      <c r="U1233" s="1244"/>
      <c r="V1233" s="1244"/>
      <c r="W1233" s="1244"/>
      <c r="X1233" s="1244"/>
      <c r="Y1233" s="1244"/>
      <c r="Z1233" s="1244"/>
      <c r="AA1233" s="1244"/>
      <c r="AB1233" s="1244"/>
      <c r="AC1233" s="408">
        <f t="shared" si="708"/>
        <v>0</v>
      </c>
      <c r="AD1233" s="1182"/>
      <c r="AE1233" s="1182"/>
      <c r="AF1233" s="1183"/>
    </row>
    <row r="1234" spans="1:32" ht="27.75" customHeight="1" outlineLevel="1" x14ac:dyDescent="0.2">
      <c r="A1234" s="381">
        <v>163</v>
      </c>
      <c r="B1234" s="659"/>
      <c r="C1234" s="660"/>
      <c r="D1234" s="660"/>
      <c r="E1234" s="660"/>
      <c r="F1234" s="1209" t="s">
        <v>566</v>
      </c>
      <c r="G1234" s="1210"/>
      <c r="H1234" s="1210"/>
      <c r="I1234" s="1210"/>
      <c r="J1234" s="1210"/>
      <c r="K1234" s="1210"/>
      <c r="L1234" s="1210"/>
      <c r="M1234" s="408">
        <f t="shared" si="706"/>
        <v>0</v>
      </c>
      <c r="N1234" s="419">
        <f t="shared" si="707"/>
        <v>0</v>
      </c>
      <c r="O1234" s="1391"/>
      <c r="P1234" s="961"/>
      <c r="Q1234" s="961"/>
      <c r="R1234" s="961"/>
      <c r="S1234" s="961"/>
      <c r="T1234" s="961"/>
      <c r="U1234" s="961"/>
      <c r="V1234" s="961"/>
      <c r="W1234" s="961"/>
      <c r="X1234" s="961"/>
      <c r="Y1234" s="961"/>
      <c r="Z1234" s="961"/>
      <c r="AA1234" s="961"/>
      <c r="AB1234" s="961"/>
      <c r="AC1234" s="408">
        <f t="shared" si="708"/>
        <v>0</v>
      </c>
      <c r="AD1234" s="1185"/>
      <c r="AE1234" s="1185"/>
      <c r="AF1234" s="1186"/>
    </row>
    <row r="1235" spans="1:32" outlineLevel="1" x14ac:dyDescent="0.2">
      <c r="A1235" s="381">
        <v>164</v>
      </c>
      <c r="B1235" s="661"/>
      <c r="C1235" s="662"/>
      <c r="D1235" s="1222" t="s">
        <v>23</v>
      </c>
      <c r="E1235" s="1100"/>
      <c r="F1235" s="1100"/>
      <c r="G1235" s="1100"/>
      <c r="H1235" s="1100"/>
      <c r="I1235" s="1100"/>
      <c r="J1235" s="1100"/>
      <c r="K1235" s="1100"/>
      <c r="L1235" s="1100"/>
      <c r="M1235" s="1100"/>
      <c r="N1235" s="1100"/>
      <c r="O1235" s="1100"/>
      <c r="P1235" s="1100"/>
      <c r="Q1235" s="1100"/>
      <c r="R1235" s="1100"/>
      <c r="S1235" s="1100"/>
      <c r="T1235" s="1100"/>
      <c r="U1235" s="1100"/>
      <c r="V1235" s="1100"/>
      <c r="W1235" s="1100"/>
      <c r="X1235" s="1100"/>
      <c r="Y1235" s="1100"/>
      <c r="Z1235" s="1100"/>
      <c r="AA1235" s="1100"/>
      <c r="AB1235" s="1100"/>
      <c r="AC1235" s="1100"/>
      <c r="AD1235" s="1100"/>
      <c r="AE1235" s="1100"/>
      <c r="AF1235" s="1361"/>
    </row>
    <row r="1236" spans="1:32" outlineLevel="1" x14ac:dyDescent="0.2">
      <c r="A1236" s="381">
        <v>165</v>
      </c>
      <c r="B1236" s="666"/>
      <c r="C1236" s="667"/>
      <c r="D1236" s="667"/>
      <c r="E1236" s="1229" t="s">
        <v>126</v>
      </c>
      <c r="F1236" s="1230"/>
      <c r="G1236" s="1230"/>
      <c r="H1236" s="1230"/>
      <c r="I1236" s="1230"/>
      <c r="J1236" s="1230"/>
      <c r="K1236" s="1230"/>
      <c r="L1236" s="1230"/>
      <c r="M1236" s="407">
        <f>SUBTOTAL(9,M1237:M1238)</f>
        <v>0</v>
      </c>
      <c r="N1236" s="410">
        <f t="shared" ref="N1236" si="709">SUBTOTAL(9,N1237:N1238)</f>
        <v>0</v>
      </c>
      <c r="O1236" s="1190"/>
      <c r="P1236" s="1244"/>
      <c r="Q1236" s="1244"/>
      <c r="R1236" s="1244"/>
      <c r="S1236" s="1244"/>
      <c r="T1236" s="1244"/>
      <c r="U1236" s="1244"/>
      <c r="V1236" s="1244"/>
      <c r="W1236" s="1244"/>
      <c r="X1236" s="1244"/>
      <c r="Y1236" s="1244"/>
      <c r="Z1236" s="1244"/>
      <c r="AA1236" s="1244"/>
      <c r="AB1236" s="1244"/>
      <c r="AC1236" s="407">
        <f t="shared" ref="AC1236" si="710">SUBTOTAL(9,AC1237:AC1238)</f>
        <v>0</v>
      </c>
      <c r="AD1236" s="942"/>
      <c r="AE1236" s="828"/>
      <c r="AF1236" s="829"/>
    </row>
    <row r="1237" spans="1:32" outlineLevel="1" x14ac:dyDescent="0.2">
      <c r="A1237" s="381">
        <v>166</v>
      </c>
      <c r="B1237" s="666"/>
      <c r="C1237" s="667"/>
      <c r="D1237" s="667"/>
      <c r="E1237" s="667"/>
      <c r="F1237" s="1225" t="s">
        <v>127</v>
      </c>
      <c r="G1237" s="1226"/>
      <c r="H1237" s="1226"/>
      <c r="I1237" s="1226"/>
      <c r="J1237" s="1226"/>
      <c r="K1237" s="1226"/>
      <c r="L1237" s="1226"/>
      <c r="M1237" s="408">
        <f t="shared" ref="M1237:M1238" si="711">M461</f>
        <v>0</v>
      </c>
      <c r="N1237" s="419">
        <f t="shared" ref="N1237:N1238" si="712">M1237</f>
        <v>0</v>
      </c>
      <c r="O1237" s="1370"/>
      <c r="P1237" s="1244"/>
      <c r="Q1237" s="1244"/>
      <c r="R1237" s="1244"/>
      <c r="S1237" s="1244"/>
      <c r="T1237" s="1244"/>
      <c r="U1237" s="1244"/>
      <c r="V1237" s="1244"/>
      <c r="W1237" s="1244"/>
      <c r="X1237" s="1244"/>
      <c r="Y1237" s="1244"/>
      <c r="Z1237" s="1244"/>
      <c r="AA1237" s="1244"/>
      <c r="AB1237" s="1244"/>
      <c r="AC1237" s="408">
        <f t="shared" ref="AC1237:AC1238" si="713">M1237-SUM(N1237:AB1237)</f>
        <v>0</v>
      </c>
      <c r="AD1237" s="830"/>
      <c r="AE1237" s="831"/>
      <c r="AF1237" s="832"/>
    </row>
    <row r="1238" spans="1:32" outlineLevel="1" x14ac:dyDescent="0.2">
      <c r="A1238" s="381">
        <v>167</v>
      </c>
      <c r="B1238" s="666"/>
      <c r="C1238" s="667"/>
      <c r="D1238" s="667"/>
      <c r="E1238" s="667"/>
      <c r="F1238" s="1227" t="s">
        <v>128</v>
      </c>
      <c r="G1238" s="1228"/>
      <c r="H1238" s="1228"/>
      <c r="I1238" s="1228"/>
      <c r="J1238" s="1228"/>
      <c r="K1238" s="1228"/>
      <c r="L1238" s="1228"/>
      <c r="M1238" s="408">
        <f t="shared" si="711"/>
        <v>0</v>
      </c>
      <c r="N1238" s="419">
        <f t="shared" si="712"/>
        <v>0</v>
      </c>
      <c r="O1238" s="1370"/>
      <c r="P1238" s="1244"/>
      <c r="Q1238" s="1244"/>
      <c r="R1238" s="1244"/>
      <c r="S1238" s="1244"/>
      <c r="T1238" s="1244"/>
      <c r="U1238" s="1244"/>
      <c r="V1238" s="1244"/>
      <c r="W1238" s="1244"/>
      <c r="X1238" s="1244"/>
      <c r="Y1238" s="1244"/>
      <c r="Z1238" s="1244"/>
      <c r="AA1238" s="1244"/>
      <c r="AB1238" s="1244"/>
      <c r="AC1238" s="408">
        <f t="shared" si="713"/>
        <v>0</v>
      </c>
      <c r="AD1238" s="830"/>
      <c r="AE1238" s="831"/>
      <c r="AF1238" s="832"/>
    </row>
    <row r="1239" spans="1:32" outlineLevel="1" x14ac:dyDescent="0.2">
      <c r="A1239" s="381">
        <v>168</v>
      </c>
      <c r="B1239" s="666"/>
      <c r="C1239" s="667"/>
      <c r="D1239" s="667"/>
      <c r="E1239" s="1223" t="s">
        <v>129</v>
      </c>
      <c r="F1239" s="1224"/>
      <c r="G1239" s="1224"/>
      <c r="H1239" s="1224"/>
      <c r="I1239" s="1224"/>
      <c r="J1239" s="1224"/>
      <c r="K1239" s="1224"/>
      <c r="L1239" s="1224"/>
      <c r="M1239" s="407">
        <f>SUBTOTAL(9,M1240:M1241)</f>
        <v>0</v>
      </c>
      <c r="N1239" s="410">
        <f t="shared" ref="N1239" si="714">SUBTOTAL(9,N1240:N1241)</f>
        <v>0</v>
      </c>
      <c r="O1239" s="1370"/>
      <c r="P1239" s="1244"/>
      <c r="Q1239" s="1244"/>
      <c r="R1239" s="1244"/>
      <c r="S1239" s="1244"/>
      <c r="T1239" s="1244"/>
      <c r="U1239" s="1244"/>
      <c r="V1239" s="1244"/>
      <c r="W1239" s="1244"/>
      <c r="X1239" s="1244"/>
      <c r="Y1239" s="1244"/>
      <c r="Z1239" s="1244"/>
      <c r="AA1239" s="1244"/>
      <c r="AB1239" s="1244"/>
      <c r="AC1239" s="407">
        <f t="shared" ref="AC1239" si="715">SUBTOTAL(9,AC1240:AC1241)</f>
        <v>0</v>
      </c>
      <c r="AD1239" s="830"/>
      <c r="AE1239" s="831"/>
      <c r="AF1239" s="832"/>
    </row>
    <row r="1240" spans="1:32" outlineLevel="1" x14ac:dyDescent="0.2">
      <c r="A1240" s="381">
        <v>169</v>
      </c>
      <c r="B1240" s="666"/>
      <c r="C1240" s="667"/>
      <c r="D1240" s="667"/>
      <c r="E1240" s="667"/>
      <c r="F1240" s="1225" t="s">
        <v>130</v>
      </c>
      <c r="G1240" s="1226"/>
      <c r="H1240" s="1226"/>
      <c r="I1240" s="1226"/>
      <c r="J1240" s="1226"/>
      <c r="K1240" s="1226"/>
      <c r="L1240" s="1226"/>
      <c r="M1240" s="408">
        <f t="shared" ref="M1240:M1241" si="716">M464</f>
        <v>0</v>
      </c>
      <c r="N1240" s="419">
        <f t="shared" ref="N1240:N1241" si="717">M1240</f>
        <v>0</v>
      </c>
      <c r="O1240" s="1370"/>
      <c r="P1240" s="1244"/>
      <c r="Q1240" s="1244"/>
      <c r="R1240" s="1244"/>
      <c r="S1240" s="1244"/>
      <c r="T1240" s="1244"/>
      <c r="U1240" s="1244"/>
      <c r="V1240" s="1244"/>
      <c r="W1240" s="1244"/>
      <c r="X1240" s="1244"/>
      <c r="Y1240" s="1244"/>
      <c r="Z1240" s="1244"/>
      <c r="AA1240" s="1244"/>
      <c r="AB1240" s="1244"/>
      <c r="AC1240" s="408">
        <f t="shared" ref="AC1240:AC1241" si="718">M1240-SUM(N1240:AB1240)</f>
        <v>0</v>
      </c>
      <c r="AD1240" s="830"/>
      <c r="AE1240" s="831"/>
      <c r="AF1240" s="832"/>
    </row>
    <row r="1241" spans="1:32" outlineLevel="1" x14ac:dyDescent="0.2">
      <c r="A1241" s="381">
        <v>170</v>
      </c>
      <c r="B1241" s="666"/>
      <c r="C1241" s="667"/>
      <c r="D1241" s="667"/>
      <c r="E1241" s="667"/>
      <c r="F1241" s="1227" t="s">
        <v>131</v>
      </c>
      <c r="G1241" s="1228"/>
      <c r="H1241" s="1228"/>
      <c r="I1241" s="1228"/>
      <c r="J1241" s="1228"/>
      <c r="K1241" s="1228"/>
      <c r="L1241" s="1228"/>
      <c r="M1241" s="408">
        <f t="shared" si="716"/>
        <v>0</v>
      </c>
      <c r="N1241" s="419">
        <f t="shared" si="717"/>
        <v>0</v>
      </c>
      <c r="O1241" s="1370"/>
      <c r="P1241" s="1244"/>
      <c r="Q1241" s="1244"/>
      <c r="R1241" s="1244"/>
      <c r="S1241" s="1244"/>
      <c r="T1241" s="1244"/>
      <c r="U1241" s="1244"/>
      <c r="V1241" s="1244"/>
      <c r="W1241" s="1244"/>
      <c r="X1241" s="1244"/>
      <c r="Y1241" s="1244"/>
      <c r="Z1241" s="1244"/>
      <c r="AA1241" s="1244"/>
      <c r="AB1241" s="1244"/>
      <c r="AC1241" s="408">
        <f t="shared" si="718"/>
        <v>0</v>
      </c>
      <c r="AD1241" s="830"/>
      <c r="AE1241" s="831"/>
      <c r="AF1241" s="832"/>
    </row>
    <row r="1242" spans="1:32" outlineLevel="1" x14ac:dyDescent="0.2">
      <c r="A1242" s="381">
        <v>171</v>
      </c>
      <c r="B1242" s="666"/>
      <c r="C1242" s="667"/>
      <c r="D1242" s="667"/>
      <c r="E1242" s="1223" t="s">
        <v>132</v>
      </c>
      <c r="F1242" s="1224"/>
      <c r="G1242" s="1224"/>
      <c r="H1242" s="1224"/>
      <c r="I1242" s="1224"/>
      <c r="J1242" s="1224"/>
      <c r="K1242" s="1224"/>
      <c r="L1242" s="1224"/>
      <c r="M1242" s="407">
        <f>SUBTOTAL(9,M1243:M1244)</f>
        <v>0</v>
      </c>
      <c r="N1242" s="410">
        <f t="shared" ref="N1242" si="719">SUBTOTAL(9,N1243:N1244)</f>
        <v>0</v>
      </c>
      <c r="O1242" s="1370"/>
      <c r="P1242" s="1244"/>
      <c r="Q1242" s="1244"/>
      <c r="R1242" s="1244"/>
      <c r="S1242" s="1244"/>
      <c r="T1242" s="1244"/>
      <c r="U1242" s="1244"/>
      <c r="V1242" s="1244"/>
      <c r="W1242" s="1244"/>
      <c r="X1242" s="1244"/>
      <c r="Y1242" s="1244"/>
      <c r="Z1242" s="1244"/>
      <c r="AA1242" s="1244"/>
      <c r="AB1242" s="1244"/>
      <c r="AC1242" s="407">
        <f t="shared" ref="AC1242" si="720">SUBTOTAL(9,AC1243:AC1244)</f>
        <v>0</v>
      </c>
      <c r="AD1242" s="830"/>
      <c r="AE1242" s="831"/>
      <c r="AF1242" s="832"/>
    </row>
    <row r="1243" spans="1:32" outlineLevel="1" x14ac:dyDescent="0.2">
      <c r="A1243" s="381">
        <v>172</v>
      </c>
      <c r="B1243" s="666"/>
      <c r="C1243" s="667"/>
      <c r="D1243" s="667"/>
      <c r="E1243" s="667"/>
      <c r="F1243" s="1225" t="s">
        <v>133</v>
      </c>
      <c r="G1243" s="1226"/>
      <c r="H1243" s="1226"/>
      <c r="I1243" s="1226"/>
      <c r="J1243" s="1226"/>
      <c r="K1243" s="1226"/>
      <c r="L1243" s="1226"/>
      <c r="M1243" s="408">
        <f t="shared" ref="M1243:M1244" si="721">M467</f>
        <v>0</v>
      </c>
      <c r="N1243" s="419">
        <f t="shared" ref="N1243:N1244" si="722">M1243</f>
        <v>0</v>
      </c>
      <c r="O1243" s="1370"/>
      <c r="P1243" s="1244"/>
      <c r="Q1243" s="1244"/>
      <c r="R1243" s="1244"/>
      <c r="S1243" s="1244"/>
      <c r="T1243" s="1244"/>
      <c r="U1243" s="1244"/>
      <c r="V1243" s="1244"/>
      <c r="W1243" s="1244"/>
      <c r="X1243" s="1244"/>
      <c r="Y1243" s="1244"/>
      <c r="Z1243" s="1244"/>
      <c r="AA1243" s="1244"/>
      <c r="AB1243" s="1244"/>
      <c r="AC1243" s="408">
        <f t="shared" ref="AC1243:AC1244" si="723">M1243-SUM(N1243:AB1243)</f>
        <v>0</v>
      </c>
      <c r="AD1243" s="830"/>
      <c r="AE1243" s="831"/>
      <c r="AF1243" s="832"/>
    </row>
    <row r="1244" spans="1:32" outlineLevel="1" x14ac:dyDescent="0.2">
      <c r="A1244" s="381">
        <v>173</v>
      </c>
      <c r="B1244" s="666"/>
      <c r="C1244" s="667"/>
      <c r="D1244" s="667"/>
      <c r="E1244" s="667"/>
      <c r="F1244" s="1227" t="s">
        <v>134</v>
      </c>
      <c r="G1244" s="1228"/>
      <c r="H1244" s="1228"/>
      <c r="I1244" s="1228"/>
      <c r="J1244" s="1228"/>
      <c r="K1244" s="1228"/>
      <c r="L1244" s="1228"/>
      <c r="M1244" s="408">
        <f t="shared" si="721"/>
        <v>0</v>
      </c>
      <c r="N1244" s="419">
        <f t="shared" si="722"/>
        <v>0</v>
      </c>
      <c r="O1244" s="1370"/>
      <c r="P1244" s="1244"/>
      <c r="Q1244" s="1244"/>
      <c r="R1244" s="1244"/>
      <c r="S1244" s="1244"/>
      <c r="T1244" s="1244"/>
      <c r="U1244" s="1244"/>
      <c r="V1244" s="1244"/>
      <c r="W1244" s="1244"/>
      <c r="X1244" s="1244"/>
      <c r="Y1244" s="1244"/>
      <c r="Z1244" s="1244"/>
      <c r="AA1244" s="1244"/>
      <c r="AB1244" s="1244"/>
      <c r="AC1244" s="408">
        <f t="shared" si="723"/>
        <v>0</v>
      </c>
      <c r="AD1244" s="830"/>
      <c r="AE1244" s="831"/>
      <c r="AF1244" s="832"/>
    </row>
    <row r="1245" spans="1:32" outlineLevel="1" x14ac:dyDescent="0.2">
      <c r="A1245" s="381">
        <v>174</v>
      </c>
      <c r="B1245" s="666"/>
      <c r="C1245" s="667"/>
      <c r="D1245" s="667"/>
      <c r="E1245" s="1223" t="s">
        <v>135</v>
      </c>
      <c r="F1245" s="1224"/>
      <c r="G1245" s="1224"/>
      <c r="H1245" s="1224"/>
      <c r="I1245" s="1224"/>
      <c r="J1245" s="1224"/>
      <c r="K1245" s="1224"/>
      <c r="L1245" s="1224"/>
      <c r="M1245" s="407">
        <f>SUBTOTAL(9,M1246:M1247)</f>
        <v>0</v>
      </c>
      <c r="N1245" s="410">
        <f t="shared" ref="N1245" si="724">SUBTOTAL(9,N1246:N1247)</f>
        <v>0</v>
      </c>
      <c r="O1245" s="1370"/>
      <c r="P1245" s="1244"/>
      <c r="Q1245" s="1244"/>
      <c r="R1245" s="1244"/>
      <c r="S1245" s="1244"/>
      <c r="T1245" s="1244"/>
      <c r="U1245" s="1244"/>
      <c r="V1245" s="1244"/>
      <c r="W1245" s="1244"/>
      <c r="X1245" s="1244"/>
      <c r="Y1245" s="1244"/>
      <c r="Z1245" s="1244"/>
      <c r="AA1245" s="1244"/>
      <c r="AB1245" s="1244"/>
      <c r="AC1245" s="407">
        <f t="shared" ref="AC1245" si="725">SUBTOTAL(9,AC1246:AC1247)</f>
        <v>0</v>
      </c>
      <c r="AD1245" s="830"/>
      <c r="AE1245" s="831"/>
      <c r="AF1245" s="832"/>
    </row>
    <row r="1246" spans="1:32" outlineLevel="1" x14ac:dyDescent="0.2">
      <c r="A1246" s="381">
        <v>175</v>
      </c>
      <c r="B1246" s="666"/>
      <c r="C1246" s="667"/>
      <c r="D1246" s="667"/>
      <c r="E1246" s="667"/>
      <c r="F1246" s="1225" t="s">
        <v>136</v>
      </c>
      <c r="G1246" s="1226"/>
      <c r="H1246" s="1226"/>
      <c r="I1246" s="1226"/>
      <c r="J1246" s="1226"/>
      <c r="K1246" s="1226"/>
      <c r="L1246" s="1226"/>
      <c r="M1246" s="408">
        <f t="shared" ref="M1246:M1247" si="726">M470</f>
        <v>0</v>
      </c>
      <c r="N1246" s="419">
        <f t="shared" ref="N1246:N1247" si="727">M1246</f>
        <v>0</v>
      </c>
      <c r="O1246" s="1370"/>
      <c r="P1246" s="1244"/>
      <c r="Q1246" s="1244"/>
      <c r="R1246" s="1244"/>
      <c r="S1246" s="1244"/>
      <c r="T1246" s="1244"/>
      <c r="U1246" s="1244"/>
      <c r="V1246" s="1244"/>
      <c r="W1246" s="1244"/>
      <c r="X1246" s="1244"/>
      <c r="Y1246" s="1244"/>
      <c r="Z1246" s="1244"/>
      <c r="AA1246" s="1244"/>
      <c r="AB1246" s="1244"/>
      <c r="AC1246" s="408">
        <f t="shared" ref="AC1246:AC1247" si="728">M1246-SUM(N1246:AB1246)</f>
        <v>0</v>
      </c>
      <c r="AD1246" s="830"/>
      <c r="AE1246" s="831"/>
      <c r="AF1246" s="832"/>
    </row>
    <row r="1247" spans="1:32" outlineLevel="1" x14ac:dyDescent="0.2">
      <c r="A1247" s="381">
        <v>176</v>
      </c>
      <c r="B1247" s="666"/>
      <c r="C1247" s="667"/>
      <c r="D1247" s="667"/>
      <c r="E1247" s="667"/>
      <c r="F1247" s="1227" t="s">
        <v>137</v>
      </c>
      <c r="G1247" s="1228"/>
      <c r="H1247" s="1228"/>
      <c r="I1247" s="1228"/>
      <c r="J1247" s="1228"/>
      <c r="K1247" s="1228"/>
      <c r="L1247" s="1228"/>
      <c r="M1247" s="408">
        <f t="shared" si="726"/>
        <v>0</v>
      </c>
      <c r="N1247" s="419">
        <f t="shared" si="727"/>
        <v>0</v>
      </c>
      <c r="O1247" s="1370"/>
      <c r="P1247" s="1244"/>
      <c r="Q1247" s="1244"/>
      <c r="R1247" s="1244"/>
      <c r="S1247" s="1244"/>
      <c r="T1247" s="1244"/>
      <c r="U1247" s="1244"/>
      <c r="V1247" s="1244"/>
      <c r="W1247" s="1244"/>
      <c r="X1247" s="1244"/>
      <c r="Y1247" s="1244"/>
      <c r="Z1247" s="1244"/>
      <c r="AA1247" s="1244"/>
      <c r="AB1247" s="1244"/>
      <c r="AC1247" s="408">
        <f t="shared" si="728"/>
        <v>0</v>
      </c>
      <c r="AD1247" s="830"/>
      <c r="AE1247" s="831"/>
      <c r="AF1247" s="832"/>
    </row>
    <row r="1248" spans="1:32" outlineLevel="1" x14ac:dyDescent="0.2">
      <c r="A1248" s="381">
        <v>177</v>
      </c>
      <c r="B1248" s="666"/>
      <c r="C1248" s="667"/>
      <c r="D1248" s="667"/>
      <c r="E1248" s="1223" t="s">
        <v>550</v>
      </c>
      <c r="F1248" s="1224"/>
      <c r="G1248" s="1224"/>
      <c r="H1248" s="1224"/>
      <c r="I1248" s="1224"/>
      <c r="J1248" s="1224"/>
      <c r="K1248" s="1224"/>
      <c r="L1248" s="1224"/>
      <c r="M1248" s="407">
        <f>SUBTOTAL(9,M1249:M1250)</f>
        <v>0</v>
      </c>
      <c r="N1248" s="410">
        <f t="shared" ref="N1248" si="729">SUBTOTAL(9,N1249:N1250)</f>
        <v>0</v>
      </c>
      <c r="O1248" s="1370"/>
      <c r="P1248" s="1244"/>
      <c r="Q1248" s="1244"/>
      <c r="R1248" s="1244"/>
      <c r="S1248" s="1244"/>
      <c r="T1248" s="1244"/>
      <c r="U1248" s="1244"/>
      <c r="V1248" s="1244"/>
      <c r="W1248" s="1244"/>
      <c r="X1248" s="1244"/>
      <c r="Y1248" s="1244"/>
      <c r="Z1248" s="1244"/>
      <c r="AA1248" s="1244"/>
      <c r="AB1248" s="1244"/>
      <c r="AC1248" s="407">
        <f t="shared" ref="AC1248" si="730">SUBTOTAL(9,AC1249:AC1250)</f>
        <v>0</v>
      </c>
      <c r="AD1248" s="830"/>
      <c r="AE1248" s="831"/>
      <c r="AF1248" s="832"/>
    </row>
    <row r="1249" spans="1:32" outlineLevel="1" x14ac:dyDescent="0.2">
      <c r="A1249" s="381">
        <v>178</v>
      </c>
      <c r="B1249" s="666"/>
      <c r="C1249" s="667"/>
      <c r="D1249" s="667"/>
      <c r="E1249" s="667"/>
      <c r="F1249" s="1225" t="s">
        <v>551</v>
      </c>
      <c r="G1249" s="1226"/>
      <c r="H1249" s="1226"/>
      <c r="I1249" s="1226"/>
      <c r="J1249" s="1226"/>
      <c r="K1249" s="1226"/>
      <c r="L1249" s="1226"/>
      <c r="M1249" s="408">
        <f t="shared" ref="M1249:M1250" si="731">M473</f>
        <v>0</v>
      </c>
      <c r="N1249" s="419">
        <f t="shared" ref="N1249:N1250" si="732">M1249</f>
        <v>0</v>
      </c>
      <c r="O1249" s="1370"/>
      <c r="P1249" s="1244"/>
      <c r="Q1249" s="1244"/>
      <c r="R1249" s="1244"/>
      <c r="S1249" s="1244"/>
      <c r="T1249" s="1244"/>
      <c r="U1249" s="1244"/>
      <c r="V1249" s="1244"/>
      <c r="W1249" s="1244"/>
      <c r="X1249" s="1244"/>
      <c r="Y1249" s="1244"/>
      <c r="Z1249" s="1244"/>
      <c r="AA1249" s="1244"/>
      <c r="AB1249" s="1244"/>
      <c r="AC1249" s="408">
        <f t="shared" ref="AC1249:AC1250" si="733">M1249-SUM(N1249:AB1249)</f>
        <v>0</v>
      </c>
      <c r="AD1249" s="830"/>
      <c r="AE1249" s="831"/>
      <c r="AF1249" s="832"/>
    </row>
    <row r="1250" spans="1:32" outlineLevel="1" x14ac:dyDescent="0.2">
      <c r="A1250" s="381">
        <v>179</v>
      </c>
      <c r="B1250" s="666"/>
      <c r="C1250" s="667"/>
      <c r="D1250" s="667"/>
      <c r="E1250" s="667"/>
      <c r="F1250" s="1227" t="s">
        <v>552</v>
      </c>
      <c r="G1250" s="1228"/>
      <c r="H1250" s="1228"/>
      <c r="I1250" s="1228"/>
      <c r="J1250" s="1228"/>
      <c r="K1250" s="1228"/>
      <c r="L1250" s="1228"/>
      <c r="M1250" s="408">
        <f t="shared" si="731"/>
        <v>0</v>
      </c>
      <c r="N1250" s="419">
        <f t="shared" si="732"/>
        <v>0</v>
      </c>
      <c r="O1250" s="1370"/>
      <c r="P1250" s="1244"/>
      <c r="Q1250" s="1244"/>
      <c r="R1250" s="1244"/>
      <c r="S1250" s="1244"/>
      <c r="T1250" s="1244"/>
      <c r="U1250" s="1244"/>
      <c r="V1250" s="1244"/>
      <c r="W1250" s="1244"/>
      <c r="X1250" s="1244"/>
      <c r="Y1250" s="1244"/>
      <c r="Z1250" s="1244"/>
      <c r="AA1250" s="1244"/>
      <c r="AB1250" s="1244"/>
      <c r="AC1250" s="408">
        <f t="shared" si="733"/>
        <v>0</v>
      </c>
      <c r="AD1250" s="830"/>
      <c r="AE1250" s="831"/>
      <c r="AF1250" s="832"/>
    </row>
    <row r="1251" spans="1:32" outlineLevel="1" x14ac:dyDescent="0.2">
      <c r="A1251" s="381">
        <v>180</v>
      </c>
      <c r="B1251" s="666"/>
      <c r="C1251" s="667"/>
      <c r="D1251" s="667"/>
      <c r="E1251" s="1223" t="s">
        <v>553</v>
      </c>
      <c r="F1251" s="1224"/>
      <c r="G1251" s="1224"/>
      <c r="H1251" s="1224"/>
      <c r="I1251" s="1224"/>
      <c r="J1251" s="1224"/>
      <c r="K1251" s="1224"/>
      <c r="L1251" s="1224"/>
      <c r="M1251" s="407">
        <f>SUBTOTAL(9,M1252:M1253)</f>
        <v>0</v>
      </c>
      <c r="N1251" s="410">
        <f t="shared" ref="N1251" si="734">SUBTOTAL(9,N1252:N1253)</f>
        <v>0</v>
      </c>
      <c r="O1251" s="1370"/>
      <c r="P1251" s="1244"/>
      <c r="Q1251" s="1244"/>
      <c r="R1251" s="1244"/>
      <c r="S1251" s="1244"/>
      <c r="T1251" s="1244"/>
      <c r="U1251" s="1244"/>
      <c r="V1251" s="1244"/>
      <c r="W1251" s="1244"/>
      <c r="X1251" s="1244"/>
      <c r="Y1251" s="1244"/>
      <c r="Z1251" s="1244"/>
      <c r="AA1251" s="1244"/>
      <c r="AB1251" s="1244"/>
      <c r="AC1251" s="407">
        <f t="shared" ref="AC1251" si="735">SUBTOTAL(9,AC1252:AC1253)</f>
        <v>0</v>
      </c>
      <c r="AD1251" s="830"/>
      <c r="AE1251" s="831"/>
      <c r="AF1251" s="832"/>
    </row>
    <row r="1252" spans="1:32" outlineLevel="1" x14ac:dyDescent="0.2">
      <c r="A1252" s="381">
        <v>181</v>
      </c>
      <c r="B1252" s="666"/>
      <c r="C1252" s="667"/>
      <c r="D1252" s="667"/>
      <c r="E1252" s="667"/>
      <c r="F1252" s="1225" t="s">
        <v>554</v>
      </c>
      <c r="G1252" s="1226"/>
      <c r="H1252" s="1226"/>
      <c r="I1252" s="1226"/>
      <c r="J1252" s="1226"/>
      <c r="K1252" s="1226"/>
      <c r="L1252" s="1226"/>
      <c r="M1252" s="408">
        <f t="shared" ref="M1252:M1253" si="736">M476</f>
        <v>0</v>
      </c>
      <c r="N1252" s="419">
        <f t="shared" ref="N1252:N1253" si="737">M1252</f>
        <v>0</v>
      </c>
      <c r="O1252" s="1370"/>
      <c r="P1252" s="1244"/>
      <c r="Q1252" s="1244"/>
      <c r="R1252" s="1244"/>
      <c r="S1252" s="1244"/>
      <c r="T1252" s="1244"/>
      <c r="U1252" s="1244"/>
      <c r="V1252" s="1244"/>
      <c r="W1252" s="1244"/>
      <c r="X1252" s="1244"/>
      <c r="Y1252" s="1244"/>
      <c r="Z1252" s="1244"/>
      <c r="AA1252" s="1244"/>
      <c r="AB1252" s="1244"/>
      <c r="AC1252" s="408">
        <f t="shared" ref="AC1252:AC1253" si="738">M1252-SUM(N1252:AB1252)</f>
        <v>0</v>
      </c>
      <c r="AD1252" s="830"/>
      <c r="AE1252" s="831"/>
      <c r="AF1252" s="832"/>
    </row>
    <row r="1253" spans="1:32" outlineLevel="1" x14ac:dyDescent="0.2">
      <c r="A1253" s="381">
        <v>182</v>
      </c>
      <c r="B1253" s="666"/>
      <c r="C1253" s="667"/>
      <c r="D1253" s="667"/>
      <c r="E1253" s="667"/>
      <c r="F1253" s="1209" t="s">
        <v>555</v>
      </c>
      <c r="G1253" s="1210"/>
      <c r="H1253" s="1210"/>
      <c r="I1253" s="1210"/>
      <c r="J1253" s="1210"/>
      <c r="K1253" s="1210"/>
      <c r="L1253" s="1210"/>
      <c r="M1253" s="408">
        <f t="shared" si="736"/>
        <v>0</v>
      </c>
      <c r="N1253" s="419">
        <f t="shared" si="737"/>
        <v>0</v>
      </c>
      <c r="O1253" s="1370"/>
      <c r="P1253" s="1244"/>
      <c r="Q1253" s="1244"/>
      <c r="R1253" s="1244"/>
      <c r="S1253" s="1244"/>
      <c r="T1253" s="1244"/>
      <c r="U1253" s="1244"/>
      <c r="V1253" s="1244"/>
      <c r="W1253" s="1244"/>
      <c r="X1253" s="1244"/>
      <c r="Y1253" s="1244"/>
      <c r="Z1253" s="1244"/>
      <c r="AA1253" s="1244"/>
      <c r="AB1253" s="1244"/>
      <c r="AC1253" s="408">
        <f t="shared" si="738"/>
        <v>0</v>
      </c>
      <c r="AD1253" s="833"/>
      <c r="AE1253" s="834"/>
      <c r="AF1253" s="835"/>
    </row>
    <row r="1254" spans="1:32" outlineLevel="1" x14ac:dyDescent="0.2">
      <c r="A1254" s="381">
        <v>183</v>
      </c>
      <c r="B1254" s="666"/>
      <c r="C1254" s="667"/>
      <c r="D1254" s="1222" t="s">
        <v>24</v>
      </c>
      <c r="E1254" s="1100"/>
      <c r="F1254" s="1100"/>
      <c r="G1254" s="1100"/>
      <c r="H1254" s="1100"/>
      <c r="I1254" s="1100"/>
      <c r="J1254" s="1100"/>
      <c r="K1254" s="1100"/>
      <c r="L1254" s="1100"/>
      <c r="M1254" s="407">
        <f>SUBTOTAL(9,M1255:M1257)</f>
        <v>0</v>
      </c>
      <c r="N1254" s="410">
        <f t="shared" ref="N1254" si="739">SUBTOTAL(9,N1255:N1257)</f>
        <v>0</v>
      </c>
      <c r="O1254" s="1370"/>
      <c r="P1254" s="1244"/>
      <c r="Q1254" s="1244"/>
      <c r="R1254" s="1244"/>
      <c r="S1254" s="1244"/>
      <c r="T1254" s="1244"/>
      <c r="U1254" s="1244"/>
      <c r="V1254" s="1244"/>
      <c r="W1254" s="1244"/>
      <c r="X1254" s="1244"/>
      <c r="Y1254" s="1244"/>
      <c r="Z1254" s="1244"/>
      <c r="AA1254" s="1244"/>
      <c r="AB1254" s="1244"/>
      <c r="AC1254" s="407">
        <f t="shared" ref="AC1254" si="740">SUBTOTAL(9,AC1255:AC1257)</f>
        <v>0</v>
      </c>
      <c r="AD1254" s="921"/>
      <c r="AE1254" s="921"/>
      <c r="AF1254" s="922"/>
    </row>
    <row r="1255" spans="1:32" outlineLevel="1" x14ac:dyDescent="0.2">
      <c r="A1255" s="381">
        <v>184</v>
      </c>
      <c r="B1255" s="666"/>
      <c r="C1255" s="667"/>
      <c r="D1255" s="667"/>
      <c r="E1255" s="667"/>
      <c r="F1255" s="1209" t="s">
        <v>156</v>
      </c>
      <c r="G1255" s="1210"/>
      <c r="H1255" s="1210"/>
      <c r="I1255" s="1210"/>
      <c r="J1255" s="1210"/>
      <c r="K1255" s="1210"/>
      <c r="L1255" s="1210"/>
      <c r="M1255" s="408">
        <f t="shared" ref="M1255:M1257" si="741">M479</f>
        <v>0</v>
      </c>
      <c r="N1255" s="419">
        <f t="shared" ref="N1255:N1257" si="742">M1255</f>
        <v>0</v>
      </c>
      <c r="O1255" s="1370"/>
      <c r="P1255" s="1244"/>
      <c r="Q1255" s="1244"/>
      <c r="R1255" s="1244"/>
      <c r="S1255" s="1244"/>
      <c r="T1255" s="1244"/>
      <c r="U1255" s="1244"/>
      <c r="V1255" s="1244"/>
      <c r="W1255" s="1244"/>
      <c r="X1255" s="1244"/>
      <c r="Y1255" s="1244"/>
      <c r="Z1255" s="1244"/>
      <c r="AA1255" s="1244"/>
      <c r="AB1255" s="1244"/>
      <c r="AC1255" s="408">
        <f t="shared" ref="AC1255:AC1257" si="743">M1255-SUM(N1255:AB1255)</f>
        <v>0</v>
      </c>
      <c r="AD1255" s="1410"/>
      <c r="AE1255" s="1411"/>
      <c r="AF1255" s="1412"/>
    </row>
    <row r="1256" spans="1:32" outlineLevel="1" x14ac:dyDescent="0.2">
      <c r="A1256" s="381">
        <v>185</v>
      </c>
      <c r="B1256" s="666"/>
      <c r="C1256" s="667"/>
      <c r="D1256" s="667"/>
      <c r="E1256" s="667"/>
      <c r="F1256" s="1209" t="s">
        <v>157</v>
      </c>
      <c r="G1256" s="1210"/>
      <c r="H1256" s="1210"/>
      <c r="I1256" s="1210"/>
      <c r="J1256" s="1210"/>
      <c r="K1256" s="1210"/>
      <c r="L1256" s="1210"/>
      <c r="M1256" s="408">
        <f t="shared" si="741"/>
        <v>0</v>
      </c>
      <c r="N1256" s="419">
        <f t="shared" si="742"/>
        <v>0</v>
      </c>
      <c r="O1256" s="1370"/>
      <c r="P1256" s="1244"/>
      <c r="Q1256" s="1244"/>
      <c r="R1256" s="1244"/>
      <c r="S1256" s="1244"/>
      <c r="T1256" s="1244"/>
      <c r="U1256" s="1244"/>
      <c r="V1256" s="1244"/>
      <c r="W1256" s="1244"/>
      <c r="X1256" s="1244"/>
      <c r="Y1256" s="1244"/>
      <c r="Z1256" s="1244"/>
      <c r="AA1256" s="1244"/>
      <c r="AB1256" s="1244"/>
      <c r="AC1256" s="408">
        <f t="shared" si="743"/>
        <v>0</v>
      </c>
      <c r="AD1256" s="1413"/>
      <c r="AE1256" s="1414"/>
      <c r="AF1256" s="1415"/>
    </row>
    <row r="1257" spans="1:32" outlineLevel="1" x14ac:dyDescent="0.2">
      <c r="A1257" s="381">
        <v>186</v>
      </c>
      <c r="B1257" s="666"/>
      <c r="C1257" s="667"/>
      <c r="D1257" s="667"/>
      <c r="E1257" s="667"/>
      <c r="F1257" s="1209" t="s">
        <v>25</v>
      </c>
      <c r="G1257" s="1210"/>
      <c r="H1257" s="1210"/>
      <c r="I1257" s="1210"/>
      <c r="J1257" s="1210"/>
      <c r="K1257" s="1210"/>
      <c r="L1257" s="1210"/>
      <c r="M1257" s="408">
        <f t="shared" si="741"/>
        <v>0</v>
      </c>
      <c r="N1257" s="419">
        <f t="shared" si="742"/>
        <v>0</v>
      </c>
      <c r="O1257" s="1370"/>
      <c r="P1257" s="1244"/>
      <c r="Q1257" s="1244"/>
      <c r="R1257" s="1244"/>
      <c r="S1257" s="1244"/>
      <c r="T1257" s="1244"/>
      <c r="U1257" s="1244"/>
      <c r="V1257" s="1244"/>
      <c r="W1257" s="1244"/>
      <c r="X1257" s="1244"/>
      <c r="Y1257" s="1244"/>
      <c r="Z1257" s="1244"/>
      <c r="AA1257" s="1244"/>
      <c r="AB1257" s="1244"/>
      <c r="AC1257" s="408">
        <f t="shared" si="743"/>
        <v>0</v>
      </c>
      <c r="AD1257" s="1416"/>
      <c r="AE1257" s="1417"/>
      <c r="AF1257" s="1418"/>
    </row>
    <row r="1258" spans="1:32" outlineLevel="1" x14ac:dyDescent="0.2">
      <c r="A1258" s="381">
        <v>187</v>
      </c>
      <c r="B1258" s="666"/>
      <c r="C1258" s="667"/>
      <c r="D1258" s="1222" t="s">
        <v>467</v>
      </c>
      <c r="E1258" s="1100"/>
      <c r="F1258" s="1100"/>
      <c r="G1258" s="1100"/>
      <c r="H1258" s="1100"/>
      <c r="I1258" s="1100"/>
      <c r="J1258" s="1100"/>
      <c r="K1258" s="1100"/>
      <c r="L1258" s="1100"/>
      <c r="M1258" s="407">
        <f>SUBTOTAL(9,M1259:M1260)</f>
        <v>0</v>
      </c>
      <c r="N1258" s="410">
        <f t="shared" ref="N1258" si="744">SUBTOTAL(9,N1259:N1260)</f>
        <v>0</v>
      </c>
      <c r="O1258" s="1370"/>
      <c r="P1258" s="1244"/>
      <c r="Q1258" s="1244"/>
      <c r="R1258" s="1244"/>
      <c r="S1258" s="1244"/>
      <c r="T1258" s="1244"/>
      <c r="U1258" s="1244"/>
      <c r="V1258" s="1244"/>
      <c r="W1258" s="1244"/>
      <c r="X1258" s="1244"/>
      <c r="Y1258" s="1244"/>
      <c r="Z1258" s="1244"/>
      <c r="AA1258" s="1244"/>
      <c r="AB1258" s="1244"/>
      <c r="AC1258" s="407">
        <f t="shared" ref="AC1258" si="745">SUBTOTAL(9,AC1259:AC1260)</f>
        <v>0</v>
      </c>
      <c r="AD1258" s="642"/>
      <c r="AE1258" s="642"/>
      <c r="AF1258" s="643"/>
    </row>
    <row r="1259" spans="1:32" outlineLevel="1" x14ac:dyDescent="0.2">
      <c r="A1259" s="381">
        <v>188</v>
      </c>
      <c r="B1259" s="666"/>
      <c r="C1259" s="667"/>
      <c r="D1259" s="667"/>
      <c r="E1259" s="667"/>
      <c r="F1259" s="1209" t="s">
        <v>466</v>
      </c>
      <c r="G1259" s="1210"/>
      <c r="H1259" s="1210"/>
      <c r="I1259" s="1210"/>
      <c r="J1259" s="1210"/>
      <c r="K1259" s="1210"/>
      <c r="L1259" s="1210"/>
      <c r="M1259" s="408">
        <f t="shared" ref="M1259:M1260" si="746">M483</f>
        <v>0</v>
      </c>
      <c r="N1259" s="419">
        <f t="shared" ref="N1259:N1260" si="747">M1259</f>
        <v>0</v>
      </c>
      <c r="O1259" s="1370"/>
      <c r="P1259" s="1244"/>
      <c r="Q1259" s="1244"/>
      <c r="R1259" s="1244"/>
      <c r="S1259" s="1244"/>
      <c r="T1259" s="1244"/>
      <c r="U1259" s="1244"/>
      <c r="V1259" s="1244"/>
      <c r="W1259" s="1244"/>
      <c r="X1259" s="1244"/>
      <c r="Y1259" s="1244"/>
      <c r="Z1259" s="1244"/>
      <c r="AA1259" s="1244"/>
      <c r="AB1259" s="1244"/>
      <c r="AC1259" s="408">
        <f t="shared" ref="AC1259:AC1260" si="748">M1259-SUM(N1259:AB1259)</f>
        <v>0</v>
      </c>
      <c r="AD1259" s="942"/>
      <c r="AE1259" s="1179"/>
      <c r="AF1259" s="1180"/>
    </row>
    <row r="1260" spans="1:32" outlineLevel="1" x14ac:dyDescent="0.2">
      <c r="A1260" s="381">
        <v>189</v>
      </c>
      <c r="B1260" s="666"/>
      <c r="C1260" s="667"/>
      <c r="D1260" s="667"/>
      <c r="E1260" s="667"/>
      <c r="F1260" s="1227" t="s">
        <v>468</v>
      </c>
      <c r="G1260" s="1228"/>
      <c r="H1260" s="1228"/>
      <c r="I1260" s="1228"/>
      <c r="J1260" s="1228"/>
      <c r="K1260" s="1228"/>
      <c r="L1260" s="1228"/>
      <c r="M1260" s="408">
        <f t="shared" si="746"/>
        <v>0</v>
      </c>
      <c r="N1260" s="419">
        <f t="shared" si="747"/>
        <v>0</v>
      </c>
      <c r="O1260" s="1370"/>
      <c r="P1260" s="1244"/>
      <c r="Q1260" s="1244"/>
      <c r="R1260" s="1244"/>
      <c r="S1260" s="1244"/>
      <c r="T1260" s="1244"/>
      <c r="U1260" s="1244"/>
      <c r="V1260" s="1244"/>
      <c r="W1260" s="1244"/>
      <c r="X1260" s="1244"/>
      <c r="Y1260" s="1244"/>
      <c r="Z1260" s="1244"/>
      <c r="AA1260" s="1244"/>
      <c r="AB1260" s="1244"/>
      <c r="AC1260" s="408">
        <f t="shared" si="748"/>
        <v>0</v>
      </c>
      <c r="AD1260" s="1184"/>
      <c r="AE1260" s="1185"/>
      <c r="AF1260" s="1186"/>
    </row>
    <row r="1261" spans="1:32" ht="15" customHeight="1" outlineLevel="1" x14ac:dyDescent="0.2">
      <c r="A1261" s="381">
        <v>326</v>
      </c>
      <c r="B1261" s="666"/>
      <c r="C1261" s="1365" t="s">
        <v>140</v>
      </c>
      <c r="D1261" s="1366"/>
      <c r="E1261" s="1366"/>
      <c r="F1261" s="1366"/>
      <c r="G1261" s="1366"/>
      <c r="H1261" s="1366"/>
      <c r="I1261" s="1366"/>
      <c r="J1261" s="1366"/>
      <c r="K1261" s="1366"/>
      <c r="L1261" s="1366"/>
      <c r="M1261" s="1366"/>
      <c r="N1261" s="1366"/>
      <c r="O1261" s="1366"/>
      <c r="P1261" s="1366"/>
      <c r="Q1261" s="1366"/>
      <c r="R1261" s="1366"/>
      <c r="S1261" s="1366"/>
      <c r="T1261" s="1366"/>
      <c r="U1261" s="1366"/>
      <c r="V1261" s="1366"/>
      <c r="W1261" s="1366"/>
      <c r="X1261" s="1366"/>
      <c r="Y1261" s="1366"/>
      <c r="Z1261" s="1366"/>
      <c r="AA1261" s="1366"/>
      <c r="AB1261" s="1366"/>
      <c r="AC1261" s="1366"/>
      <c r="AD1261" s="1366"/>
      <c r="AE1261" s="1366"/>
      <c r="AF1261" s="1367"/>
    </row>
    <row r="1262" spans="1:32" outlineLevel="1" x14ac:dyDescent="0.2">
      <c r="A1262" s="381">
        <v>232</v>
      </c>
      <c r="B1262" s="666"/>
      <c r="C1262" s="667"/>
      <c r="D1262" s="1368" t="s">
        <v>141</v>
      </c>
      <c r="E1262" s="1369"/>
      <c r="F1262" s="1369"/>
      <c r="G1262" s="1369"/>
      <c r="H1262" s="1369"/>
      <c r="I1262" s="1369"/>
      <c r="J1262" s="1369"/>
      <c r="K1262" s="1369"/>
      <c r="L1262" s="1369"/>
      <c r="M1262" s="407">
        <f>SUBTOTAL(9,M1263:M1264)</f>
        <v>0</v>
      </c>
      <c r="N1262" s="410">
        <f t="shared" ref="N1262:AC1262" si="749">SUBTOTAL(9,N1263:N1264)</f>
        <v>0</v>
      </c>
      <c r="O1262" s="414">
        <f t="shared" si="749"/>
        <v>0</v>
      </c>
      <c r="P1262" s="414">
        <f t="shared" si="749"/>
        <v>0</v>
      </c>
      <c r="Q1262" s="415">
        <f t="shared" si="749"/>
        <v>0</v>
      </c>
      <c r="R1262" s="410">
        <f t="shared" si="749"/>
        <v>0</v>
      </c>
      <c r="S1262" s="414">
        <f t="shared" si="749"/>
        <v>0</v>
      </c>
      <c r="T1262" s="413">
        <f t="shared" si="749"/>
        <v>0</v>
      </c>
      <c r="U1262" s="413">
        <f t="shared" si="749"/>
        <v>0</v>
      </c>
      <c r="V1262" s="413">
        <f t="shared" si="749"/>
        <v>0</v>
      </c>
      <c r="W1262" s="413">
        <f t="shared" si="749"/>
        <v>0</v>
      </c>
      <c r="X1262" s="413">
        <f t="shared" si="749"/>
        <v>0</v>
      </c>
      <c r="Y1262" s="413">
        <f t="shared" si="749"/>
        <v>0</v>
      </c>
      <c r="Z1262" s="413">
        <f t="shared" si="749"/>
        <v>0</v>
      </c>
      <c r="AA1262" s="413">
        <f t="shared" si="749"/>
        <v>0</v>
      </c>
      <c r="AB1262" s="411">
        <f t="shared" si="749"/>
        <v>0</v>
      </c>
      <c r="AC1262" s="407">
        <f t="shared" si="749"/>
        <v>0</v>
      </c>
      <c r="AD1262" s="921"/>
      <c r="AE1262" s="921"/>
      <c r="AF1262" s="922"/>
    </row>
    <row r="1263" spans="1:32" outlineLevel="1" x14ac:dyDescent="0.2">
      <c r="A1263" s="381">
        <v>188</v>
      </c>
      <c r="B1263" s="666"/>
      <c r="C1263" s="667"/>
      <c r="D1263" s="667"/>
      <c r="E1263" s="667"/>
      <c r="F1263" s="1209" t="s">
        <v>142</v>
      </c>
      <c r="G1263" s="1210"/>
      <c r="H1263" s="1210"/>
      <c r="I1263" s="1210"/>
      <c r="J1263" s="1210"/>
      <c r="K1263" s="1210"/>
      <c r="L1263" s="1210"/>
      <c r="M1263" s="408">
        <f>M487</f>
        <v>0</v>
      </c>
      <c r="N1263" s="1245"/>
      <c r="O1263" s="1385"/>
      <c r="P1263" s="1385"/>
      <c r="Q1263" s="1385"/>
      <c r="R1263" s="1385"/>
      <c r="S1263" s="1385"/>
      <c r="T1263" s="1385"/>
      <c r="U1263" s="1385"/>
      <c r="V1263" s="1385"/>
      <c r="W1263" s="1385"/>
      <c r="X1263" s="1385"/>
      <c r="Y1263" s="1385"/>
      <c r="Z1263" s="1385"/>
      <c r="AA1263" s="1385"/>
      <c r="AB1263" s="1385"/>
      <c r="AC1263" s="409">
        <f t="shared" ref="AC1263:AC1264" si="750">M1263-SUM(N1263:AB1263)</f>
        <v>0</v>
      </c>
      <c r="AD1263" s="942"/>
      <c r="AE1263" s="828"/>
      <c r="AF1263" s="829"/>
    </row>
    <row r="1264" spans="1:32" outlineLevel="1" x14ac:dyDescent="0.2">
      <c r="A1264" s="381">
        <v>189</v>
      </c>
      <c r="B1264" s="666"/>
      <c r="C1264" s="667"/>
      <c r="D1264" s="667"/>
      <c r="E1264" s="667"/>
      <c r="F1264" s="1209" t="s">
        <v>143</v>
      </c>
      <c r="G1264" s="1210"/>
      <c r="H1264" s="1210"/>
      <c r="I1264" s="1210"/>
      <c r="J1264" s="1210"/>
      <c r="K1264" s="1210"/>
      <c r="L1264" s="1210"/>
      <c r="M1264" s="408">
        <f>M488</f>
        <v>0</v>
      </c>
      <c r="N1264" s="419">
        <f t="shared" ref="N1264:AB1264" si="751">N488</f>
        <v>0</v>
      </c>
      <c r="O1264" s="422">
        <f t="shared" si="751"/>
        <v>0</v>
      </c>
      <c r="P1264" s="422">
        <f t="shared" si="751"/>
        <v>0</v>
      </c>
      <c r="Q1264" s="423">
        <f t="shared" si="751"/>
        <v>0</v>
      </c>
      <c r="R1264" s="419">
        <f t="shared" si="751"/>
        <v>0</v>
      </c>
      <c r="S1264" s="421">
        <f t="shared" si="751"/>
        <v>0</v>
      </c>
      <c r="T1264" s="421">
        <f t="shared" si="751"/>
        <v>0</v>
      </c>
      <c r="U1264" s="421">
        <f t="shared" si="751"/>
        <v>0</v>
      </c>
      <c r="V1264" s="421">
        <f t="shared" si="751"/>
        <v>0</v>
      </c>
      <c r="W1264" s="421">
        <f t="shared" si="751"/>
        <v>0</v>
      </c>
      <c r="X1264" s="422">
        <f t="shared" si="751"/>
        <v>0</v>
      </c>
      <c r="Y1264" s="421">
        <f t="shared" si="751"/>
        <v>0</v>
      </c>
      <c r="Z1264" s="421">
        <f t="shared" si="751"/>
        <v>0</v>
      </c>
      <c r="AA1264" s="421">
        <f t="shared" si="751"/>
        <v>0</v>
      </c>
      <c r="AB1264" s="421">
        <f t="shared" si="751"/>
        <v>0</v>
      </c>
      <c r="AC1264" s="408">
        <f t="shared" si="750"/>
        <v>0</v>
      </c>
      <c r="AD1264" s="833"/>
      <c r="AE1264" s="834"/>
      <c r="AF1264" s="835"/>
    </row>
    <row r="1265" spans="1:35" outlineLevel="1" x14ac:dyDescent="0.2">
      <c r="A1265" s="381">
        <v>232</v>
      </c>
      <c r="B1265" s="666"/>
      <c r="C1265" s="667"/>
      <c r="D1265" s="1222" t="s">
        <v>144</v>
      </c>
      <c r="E1265" s="1100"/>
      <c r="F1265" s="1100"/>
      <c r="G1265" s="1100"/>
      <c r="H1265" s="1100"/>
      <c r="I1265" s="1100"/>
      <c r="J1265" s="1100"/>
      <c r="K1265" s="1100"/>
      <c r="L1265" s="1100"/>
      <c r="M1265" s="407">
        <f>SUBTOTAL(9,M1266:M1268)</f>
        <v>0</v>
      </c>
      <c r="N1265" s="410">
        <f>SUBTOTAL(9,N1266:N1268)</f>
        <v>0</v>
      </c>
      <c r="O1265" s="414">
        <f t="shared" ref="O1265:AC1265" si="752">SUBTOTAL(9,O1266:O1268)</f>
        <v>0</v>
      </c>
      <c r="P1265" s="414">
        <f t="shared" si="752"/>
        <v>0</v>
      </c>
      <c r="Q1265" s="415">
        <f t="shared" si="752"/>
        <v>0</v>
      </c>
      <c r="R1265" s="410">
        <f t="shared" si="752"/>
        <v>0</v>
      </c>
      <c r="S1265" s="414">
        <f t="shared" si="752"/>
        <v>0</v>
      </c>
      <c r="T1265" s="413">
        <f t="shared" si="752"/>
        <v>0</v>
      </c>
      <c r="U1265" s="413">
        <f t="shared" si="752"/>
        <v>0</v>
      </c>
      <c r="V1265" s="413">
        <f t="shared" si="752"/>
        <v>0</v>
      </c>
      <c r="W1265" s="413">
        <f t="shared" si="752"/>
        <v>0</v>
      </c>
      <c r="X1265" s="413">
        <f t="shared" si="752"/>
        <v>0</v>
      </c>
      <c r="Y1265" s="413">
        <f t="shared" si="752"/>
        <v>0</v>
      </c>
      <c r="Z1265" s="413">
        <f t="shared" si="752"/>
        <v>0</v>
      </c>
      <c r="AA1265" s="413">
        <f t="shared" si="752"/>
        <v>0</v>
      </c>
      <c r="AB1265" s="411">
        <f t="shared" si="752"/>
        <v>0</v>
      </c>
      <c r="AC1265" s="407">
        <f t="shared" si="752"/>
        <v>0</v>
      </c>
      <c r="AD1265" s="642"/>
      <c r="AE1265" s="642"/>
      <c r="AF1265" s="643"/>
      <c r="AI1265" s="397">
        <f>SUM(M1269,M1265,M1262,M1258,M1254,M1251,M1248,M1245,M1242,M1239,M1236,M1231,M1228,M1224,M1221,M1217,M1214,M1209,M1205,M1201,M1195,M1190,M1185,M1180,M1176,M1173,M1167,M1164,M1161,M1158,M1153,M1150,M1146,M1143,M1139,M1136,M1131,M1127,M1123,M1117,M1112,M1107,M1099,M1092,M1084,M1077,M1072,M1068,M1064,M1057,M1050,M1043,M1036,M1029,M1022,M1015,M1008,M1273)</f>
        <v>0</v>
      </c>
    </row>
    <row r="1266" spans="1:35" outlineLevel="1" x14ac:dyDescent="0.2">
      <c r="A1266" s="381">
        <v>188</v>
      </c>
      <c r="B1266" s="666"/>
      <c r="C1266" s="667"/>
      <c r="D1266" s="667"/>
      <c r="E1266" s="667"/>
      <c r="F1266" s="1209" t="s">
        <v>145</v>
      </c>
      <c r="G1266" s="1210"/>
      <c r="H1266" s="1210"/>
      <c r="I1266" s="1210"/>
      <c r="J1266" s="1210"/>
      <c r="K1266" s="1210"/>
      <c r="L1266" s="1210"/>
      <c r="M1266" s="408">
        <f>M490</f>
        <v>0</v>
      </c>
      <c r="N1266" s="419">
        <f t="shared" ref="N1266:AB1267" si="753">N490</f>
        <v>0</v>
      </c>
      <c r="O1266" s="422">
        <f t="shared" si="753"/>
        <v>0</v>
      </c>
      <c r="P1266" s="422">
        <f t="shared" si="753"/>
        <v>0</v>
      </c>
      <c r="Q1266" s="423">
        <f t="shared" si="753"/>
        <v>0</v>
      </c>
      <c r="R1266" s="419">
        <f t="shared" si="753"/>
        <v>0</v>
      </c>
      <c r="S1266" s="421">
        <f t="shared" si="753"/>
        <v>0</v>
      </c>
      <c r="T1266" s="421">
        <f t="shared" si="753"/>
        <v>0</v>
      </c>
      <c r="U1266" s="421">
        <f t="shared" si="753"/>
        <v>0</v>
      </c>
      <c r="V1266" s="421">
        <f t="shared" si="753"/>
        <v>0</v>
      </c>
      <c r="W1266" s="421">
        <f t="shared" si="753"/>
        <v>0</v>
      </c>
      <c r="X1266" s="422">
        <f t="shared" si="753"/>
        <v>0</v>
      </c>
      <c r="Y1266" s="421">
        <f t="shared" si="753"/>
        <v>0</v>
      </c>
      <c r="Z1266" s="421">
        <f t="shared" si="753"/>
        <v>0</v>
      </c>
      <c r="AA1266" s="421">
        <f t="shared" si="753"/>
        <v>0</v>
      </c>
      <c r="AB1266" s="421">
        <f t="shared" si="753"/>
        <v>0</v>
      </c>
      <c r="AC1266" s="408">
        <f t="shared" ref="AC1266:AC1274" si="754">M1266-SUM(N1266:AB1266)</f>
        <v>0</v>
      </c>
      <c r="AD1266" s="942"/>
      <c r="AE1266" s="828"/>
      <c r="AF1266" s="829"/>
    </row>
    <row r="1267" spans="1:35" outlineLevel="1" x14ac:dyDescent="0.2">
      <c r="A1267" s="381">
        <v>189</v>
      </c>
      <c r="B1267" s="666"/>
      <c r="C1267" s="667"/>
      <c r="D1267" s="667"/>
      <c r="E1267" s="667"/>
      <c r="F1267" s="1209" t="s">
        <v>146</v>
      </c>
      <c r="G1267" s="1210"/>
      <c r="H1267" s="1210"/>
      <c r="I1267" s="1210"/>
      <c r="J1267" s="1210"/>
      <c r="K1267" s="1210"/>
      <c r="L1267" s="1210"/>
      <c r="M1267" s="408">
        <f>M491</f>
        <v>0</v>
      </c>
      <c r="N1267" s="419">
        <f t="shared" si="753"/>
        <v>0</v>
      </c>
      <c r="O1267" s="422">
        <f t="shared" si="753"/>
        <v>0</v>
      </c>
      <c r="P1267" s="422">
        <f t="shared" si="753"/>
        <v>0</v>
      </c>
      <c r="Q1267" s="423">
        <f t="shared" si="753"/>
        <v>0</v>
      </c>
      <c r="R1267" s="419">
        <f t="shared" si="753"/>
        <v>0</v>
      </c>
      <c r="S1267" s="421">
        <f t="shared" si="753"/>
        <v>0</v>
      </c>
      <c r="T1267" s="421">
        <f t="shared" si="753"/>
        <v>0</v>
      </c>
      <c r="U1267" s="421">
        <f t="shared" si="753"/>
        <v>0</v>
      </c>
      <c r="V1267" s="421">
        <f t="shared" si="753"/>
        <v>0</v>
      </c>
      <c r="W1267" s="421">
        <f t="shared" si="753"/>
        <v>0</v>
      </c>
      <c r="X1267" s="422">
        <f t="shared" si="753"/>
        <v>0</v>
      </c>
      <c r="Y1267" s="421">
        <f t="shared" si="753"/>
        <v>0</v>
      </c>
      <c r="Z1267" s="421">
        <f t="shared" si="753"/>
        <v>0</v>
      </c>
      <c r="AA1267" s="421">
        <f t="shared" si="753"/>
        <v>0</v>
      </c>
      <c r="AB1267" s="421">
        <f t="shared" si="753"/>
        <v>0</v>
      </c>
      <c r="AC1267" s="408">
        <f t="shared" si="754"/>
        <v>0</v>
      </c>
      <c r="AD1267" s="830"/>
      <c r="AE1267" s="831"/>
      <c r="AF1267" s="832"/>
    </row>
    <row r="1268" spans="1:35" outlineLevel="1" x14ac:dyDescent="0.2">
      <c r="A1268" s="381">
        <v>189</v>
      </c>
      <c r="B1268" s="666"/>
      <c r="C1268" s="667"/>
      <c r="D1268" s="667"/>
      <c r="E1268" s="667"/>
      <c r="F1268" s="1209" t="s">
        <v>147</v>
      </c>
      <c r="G1268" s="1210"/>
      <c r="H1268" s="1210"/>
      <c r="I1268" s="1210"/>
      <c r="J1268" s="1210"/>
      <c r="K1268" s="1210"/>
      <c r="L1268" s="1210"/>
      <c r="M1268" s="408">
        <f>M492</f>
        <v>0</v>
      </c>
      <c r="N1268" s="1389"/>
      <c r="O1268" s="1243"/>
      <c r="P1268" s="1243"/>
      <c r="Q1268" s="1243"/>
      <c r="R1268" s="1243"/>
      <c r="S1268" s="1243"/>
      <c r="T1268" s="1243"/>
      <c r="U1268" s="1243"/>
      <c r="V1268" s="1243"/>
      <c r="W1268" s="1243"/>
      <c r="X1268" s="1243"/>
      <c r="Y1268" s="1243"/>
      <c r="Z1268" s="1243"/>
      <c r="AA1268" s="1243"/>
      <c r="AB1268" s="1243"/>
      <c r="AC1268" s="408">
        <f t="shared" si="754"/>
        <v>0</v>
      </c>
      <c r="AD1268" s="833"/>
      <c r="AE1268" s="834"/>
      <c r="AF1268" s="835"/>
    </row>
    <row r="1269" spans="1:35" outlineLevel="1" x14ac:dyDescent="0.2">
      <c r="A1269" s="381">
        <v>232</v>
      </c>
      <c r="B1269" s="666"/>
      <c r="C1269" s="667"/>
      <c r="D1269" s="1222" t="s">
        <v>148</v>
      </c>
      <c r="E1269" s="1100"/>
      <c r="F1269" s="1100"/>
      <c r="G1269" s="1100"/>
      <c r="H1269" s="1100"/>
      <c r="I1269" s="1100"/>
      <c r="J1269" s="1100"/>
      <c r="K1269" s="1100"/>
      <c r="L1269" s="1100"/>
      <c r="M1269" s="407">
        <f>SUBTOTAL(9,M1270:M1272)</f>
        <v>0</v>
      </c>
      <c r="N1269" s="1244"/>
      <c r="O1269" s="1244"/>
      <c r="P1269" s="1244"/>
      <c r="Q1269" s="1244"/>
      <c r="R1269" s="1244"/>
      <c r="S1269" s="1244"/>
      <c r="T1269" s="1244"/>
      <c r="U1269" s="1244"/>
      <c r="V1269" s="1244"/>
      <c r="W1269" s="1244"/>
      <c r="X1269" s="1244"/>
      <c r="Y1269" s="1244"/>
      <c r="Z1269" s="1244"/>
      <c r="AA1269" s="1244"/>
      <c r="AB1269" s="1244"/>
      <c r="AC1269" s="407">
        <f>SUBTOTAL(9,AC1270:AC1272)</f>
        <v>0</v>
      </c>
      <c r="AD1269" s="642"/>
      <c r="AE1269" s="642"/>
      <c r="AF1269" s="643"/>
    </row>
    <row r="1270" spans="1:35" outlineLevel="1" x14ac:dyDescent="0.2">
      <c r="A1270" s="381">
        <v>188</v>
      </c>
      <c r="B1270" s="666"/>
      <c r="C1270" s="667"/>
      <c r="D1270" s="667"/>
      <c r="E1270" s="667"/>
      <c r="F1270" s="1209" t="s">
        <v>149</v>
      </c>
      <c r="G1270" s="1210"/>
      <c r="H1270" s="1210"/>
      <c r="I1270" s="1210"/>
      <c r="J1270" s="1210"/>
      <c r="K1270" s="1210"/>
      <c r="L1270" s="1210"/>
      <c r="M1270" s="408">
        <f>M494</f>
        <v>0</v>
      </c>
      <c r="N1270" s="1244"/>
      <c r="O1270" s="1244"/>
      <c r="P1270" s="1244"/>
      <c r="Q1270" s="1244"/>
      <c r="R1270" s="1244"/>
      <c r="S1270" s="1244"/>
      <c r="T1270" s="1244"/>
      <c r="U1270" s="1244"/>
      <c r="V1270" s="1244"/>
      <c r="W1270" s="1244"/>
      <c r="X1270" s="1244"/>
      <c r="Y1270" s="1244"/>
      <c r="Z1270" s="1244"/>
      <c r="AA1270" s="1244"/>
      <c r="AB1270" s="1244"/>
      <c r="AC1270" s="408">
        <f t="shared" si="754"/>
        <v>0</v>
      </c>
      <c r="AD1270" s="942"/>
      <c r="AE1270" s="828"/>
      <c r="AF1270" s="829"/>
    </row>
    <row r="1271" spans="1:35" outlineLevel="1" x14ac:dyDescent="0.2">
      <c r="A1271" s="381">
        <v>189</v>
      </c>
      <c r="B1271" s="666" t="s">
        <v>89</v>
      </c>
      <c r="C1271" s="667"/>
      <c r="D1271" s="667"/>
      <c r="E1271" s="667"/>
      <c r="F1271" s="1209" t="s">
        <v>150</v>
      </c>
      <c r="G1271" s="1210"/>
      <c r="H1271" s="1210"/>
      <c r="I1271" s="1210"/>
      <c r="J1271" s="1210"/>
      <c r="K1271" s="1210"/>
      <c r="L1271" s="1210"/>
      <c r="M1271" s="408">
        <f>M495</f>
        <v>0</v>
      </c>
      <c r="N1271" s="1244"/>
      <c r="O1271" s="1244"/>
      <c r="P1271" s="1244"/>
      <c r="Q1271" s="1244"/>
      <c r="R1271" s="1244"/>
      <c r="S1271" s="1244"/>
      <c r="T1271" s="1244"/>
      <c r="U1271" s="1244"/>
      <c r="V1271" s="1244"/>
      <c r="W1271" s="1244"/>
      <c r="X1271" s="1244"/>
      <c r="Y1271" s="1244"/>
      <c r="Z1271" s="1244"/>
      <c r="AA1271" s="1244"/>
      <c r="AB1271" s="1244"/>
      <c r="AC1271" s="408">
        <f t="shared" si="754"/>
        <v>0</v>
      </c>
      <c r="AD1271" s="830"/>
      <c r="AE1271" s="831"/>
      <c r="AF1271" s="832"/>
    </row>
    <row r="1272" spans="1:35" outlineLevel="1" x14ac:dyDescent="0.2">
      <c r="A1272" s="381">
        <v>189</v>
      </c>
      <c r="B1272" s="666"/>
      <c r="C1272" s="667"/>
      <c r="D1272" s="667"/>
      <c r="E1272" s="667"/>
      <c r="F1272" s="1209" t="s">
        <v>151</v>
      </c>
      <c r="G1272" s="1210"/>
      <c r="H1272" s="1210"/>
      <c r="I1272" s="1210"/>
      <c r="J1272" s="1210"/>
      <c r="K1272" s="1210"/>
      <c r="L1272" s="1210"/>
      <c r="M1272" s="408">
        <f>M496</f>
        <v>0</v>
      </c>
      <c r="N1272" s="1244"/>
      <c r="O1272" s="1244"/>
      <c r="P1272" s="1244"/>
      <c r="Q1272" s="1244"/>
      <c r="R1272" s="1244"/>
      <c r="S1272" s="1244"/>
      <c r="T1272" s="1244"/>
      <c r="U1272" s="1244"/>
      <c r="V1272" s="1244"/>
      <c r="W1272" s="1244"/>
      <c r="X1272" s="1244"/>
      <c r="Y1272" s="1244"/>
      <c r="Z1272" s="1244"/>
      <c r="AA1272" s="1244"/>
      <c r="AB1272" s="1244"/>
      <c r="AC1272" s="408">
        <f t="shared" si="754"/>
        <v>0</v>
      </c>
      <c r="AD1272" s="833"/>
      <c r="AE1272" s="834"/>
      <c r="AF1272" s="835"/>
    </row>
    <row r="1273" spans="1:35" outlineLevel="1" x14ac:dyDescent="0.2">
      <c r="A1273" s="381">
        <v>232</v>
      </c>
      <c r="B1273" s="666"/>
      <c r="C1273" s="667"/>
      <c r="D1273" s="1222" t="s">
        <v>140</v>
      </c>
      <c r="E1273" s="1100"/>
      <c r="F1273" s="1100"/>
      <c r="G1273" s="1100"/>
      <c r="H1273" s="1100"/>
      <c r="I1273" s="1100"/>
      <c r="J1273" s="1100"/>
      <c r="K1273" s="1100"/>
      <c r="L1273" s="1100"/>
      <c r="M1273" s="407">
        <f>SUBTOTAL(9,M1274)</f>
        <v>0</v>
      </c>
      <c r="N1273" s="1244"/>
      <c r="O1273" s="1244"/>
      <c r="P1273" s="1244"/>
      <c r="Q1273" s="1244"/>
      <c r="R1273" s="1244"/>
      <c r="S1273" s="1244"/>
      <c r="T1273" s="1244"/>
      <c r="U1273" s="1244"/>
      <c r="V1273" s="1244"/>
      <c r="W1273" s="1244"/>
      <c r="X1273" s="1244"/>
      <c r="Y1273" s="1244"/>
      <c r="Z1273" s="1244"/>
      <c r="AA1273" s="1244"/>
      <c r="AB1273" s="1244"/>
      <c r="AC1273" s="407">
        <f t="shared" ref="AC1273" si="755">SUBTOTAL(9,AC1274)</f>
        <v>0</v>
      </c>
      <c r="AD1273" s="642"/>
      <c r="AE1273" s="642"/>
      <c r="AF1273" s="643"/>
    </row>
    <row r="1274" spans="1:35" outlineLevel="1" x14ac:dyDescent="0.2">
      <c r="A1274" s="381">
        <v>188</v>
      </c>
      <c r="B1274" s="659"/>
      <c r="C1274" s="660"/>
      <c r="D1274" s="660"/>
      <c r="E1274" s="663"/>
      <c r="F1274" s="1209" t="s">
        <v>140</v>
      </c>
      <c r="G1274" s="1210"/>
      <c r="H1274" s="1210"/>
      <c r="I1274" s="1210"/>
      <c r="J1274" s="1210"/>
      <c r="K1274" s="1210"/>
      <c r="L1274" s="1210"/>
      <c r="M1274" s="408">
        <f>M498</f>
        <v>0</v>
      </c>
      <c r="N1274" s="961"/>
      <c r="O1274" s="961"/>
      <c r="P1274" s="961"/>
      <c r="Q1274" s="961"/>
      <c r="R1274" s="961"/>
      <c r="S1274" s="961"/>
      <c r="T1274" s="961"/>
      <c r="U1274" s="961"/>
      <c r="V1274" s="961"/>
      <c r="W1274" s="961"/>
      <c r="X1274" s="961"/>
      <c r="Y1274" s="961"/>
      <c r="Z1274" s="961"/>
      <c r="AA1274" s="961"/>
      <c r="AB1274" s="961"/>
      <c r="AC1274" s="408">
        <f t="shared" si="754"/>
        <v>0</v>
      </c>
      <c r="AD1274" s="943"/>
      <c r="AE1274" s="926"/>
      <c r="AF1274" s="927"/>
    </row>
    <row r="1275" spans="1:35" ht="7.5" hidden="1" customHeight="1" outlineLevel="1" x14ac:dyDescent="0.2">
      <c r="A1275" s="1407"/>
      <c r="B1275" s="1408"/>
      <c r="C1275" s="1408"/>
      <c r="D1275" s="1408"/>
      <c r="E1275" s="1408"/>
      <c r="F1275" s="1408"/>
      <c r="G1275" s="1408"/>
      <c r="H1275" s="1408"/>
      <c r="I1275" s="1408"/>
      <c r="J1275" s="1408"/>
      <c r="K1275" s="1408"/>
      <c r="L1275" s="1408"/>
      <c r="M1275" s="1408"/>
      <c r="N1275" s="1408"/>
      <c r="O1275" s="1408"/>
      <c r="P1275" s="1408"/>
      <c r="Q1275" s="1408"/>
      <c r="R1275" s="1408"/>
      <c r="S1275" s="1408"/>
      <c r="T1275" s="1408"/>
      <c r="U1275" s="1408"/>
      <c r="V1275" s="1408"/>
      <c r="W1275" s="1408"/>
      <c r="X1275" s="1408"/>
      <c r="Y1275" s="1408"/>
      <c r="Z1275" s="1408"/>
      <c r="AA1275" s="1408"/>
      <c r="AB1275" s="1408"/>
      <c r="AC1275" s="1408"/>
      <c r="AD1275" s="1408"/>
      <c r="AE1275" s="1408"/>
      <c r="AF1275" s="1409"/>
    </row>
    <row r="1276" spans="1:35" ht="22.5" customHeight="1" outlineLevel="1" x14ac:dyDescent="0.2">
      <c r="A1276" s="381">
        <v>323</v>
      </c>
      <c r="B1276" s="1110" t="s">
        <v>152</v>
      </c>
      <c r="C1276" s="923"/>
      <c r="D1276" s="923"/>
      <c r="E1276" s="923"/>
      <c r="F1276" s="923"/>
      <c r="G1276" s="923"/>
      <c r="H1276" s="923"/>
      <c r="I1276" s="923"/>
      <c r="J1276" s="923"/>
      <c r="K1276" s="923"/>
      <c r="L1276" s="923"/>
      <c r="M1276" s="407">
        <f>SUBTOTAL(9,M1008:M1274)</f>
        <v>0</v>
      </c>
      <c r="N1276" s="410">
        <f t="shared" ref="N1276:AC1276" si="756">SUBTOTAL(9,N1008:N1274)</f>
        <v>0</v>
      </c>
      <c r="O1276" s="414">
        <f t="shared" si="756"/>
        <v>0</v>
      </c>
      <c r="P1276" s="414">
        <f t="shared" si="756"/>
        <v>0</v>
      </c>
      <c r="Q1276" s="415">
        <f t="shared" si="756"/>
        <v>0</v>
      </c>
      <c r="R1276" s="410">
        <f t="shared" si="756"/>
        <v>0</v>
      </c>
      <c r="S1276" s="414">
        <f t="shared" si="756"/>
        <v>0</v>
      </c>
      <c r="T1276" s="413">
        <f t="shared" si="756"/>
        <v>0</v>
      </c>
      <c r="U1276" s="413">
        <f t="shared" si="756"/>
        <v>0</v>
      </c>
      <c r="V1276" s="413">
        <f t="shared" si="756"/>
        <v>0</v>
      </c>
      <c r="W1276" s="413">
        <f t="shared" si="756"/>
        <v>0</v>
      </c>
      <c r="X1276" s="413">
        <f t="shared" si="756"/>
        <v>0</v>
      </c>
      <c r="Y1276" s="413">
        <f t="shared" si="756"/>
        <v>0</v>
      </c>
      <c r="Z1276" s="413">
        <f t="shared" si="756"/>
        <v>0</v>
      </c>
      <c r="AA1276" s="413">
        <f t="shared" si="756"/>
        <v>0</v>
      </c>
      <c r="AB1276" s="411">
        <f t="shared" si="756"/>
        <v>0</v>
      </c>
      <c r="AC1276" s="407">
        <f t="shared" si="756"/>
        <v>0</v>
      </c>
      <c r="AD1276" s="923"/>
      <c r="AE1276" s="923"/>
      <c r="AF1276" s="924"/>
    </row>
    <row r="1277" spans="1:35" ht="7.5" hidden="1" customHeight="1" outlineLevel="1" x14ac:dyDescent="0.2">
      <c r="A1277" s="666"/>
      <c r="B1277" s="965"/>
      <c r="C1277" s="966"/>
      <c r="D1277" s="966"/>
      <c r="E1277" s="966"/>
      <c r="F1277" s="966"/>
      <c r="G1277" s="966"/>
      <c r="H1277" s="966"/>
      <c r="I1277" s="966"/>
      <c r="J1277" s="966"/>
      <c r="K1277" s="966"/>
      <c r="L1277" s="966"/>
      <c r="M1277" s="966"/>
      <c r="N1277" s="966"/>
      <c r="O1277" s="966"/>
      <c r="P1277" s="966"/>
      <c r="Q1277" s="966"/>
      <c r="R1277" s="966"/>
      <c r="S1277" s="966"/>
      <c r="T1277" s="966"/>
      <c r="U1277" s="966"/>
      <c r="V1277" s="966"/>
      <c r="W1277" s="966"/>
      <c r="X1277" s="966"/>
      <c r="Y1277" s="966"/>
      <c r="Z1277" s="966"/>
      <c r="AA1277" s="966"/>
      <c r="AB1277" s="966"/>
      <c r="AC1277" s="966"/>
      <c r="AD1277" s="966"/>
      <c r="AE1277" s="966"/>
      <c r="AF1277" s="967"/>
    </row>
    <row r="1278" spans="1:35" ht="22.5" customHeight="1" outlineLevel="1" x14ac:dyDescent="0.2">
      <c r="A1278" s="381">
        <v>323</v>
      </c>
      <c r="B1278" s="1110" t="s">
        <v>153</v>
      </c>
      <c r="C1278" s="923"/>
      <c r="D1278" s="923"/>
      <c r="E1278" s="923"/>
      <c r="F1278" s="923"/>
      <c r="G1278" s="923"/>
      <c r="H1278" s="923"/>
      <c r="I1278" s="923"/>
      <c r="J1278" s="923"/>
      <c r="K1278" s="923"/>
      <c r="L1278" s="923"/>
      <c r="M1278" s="409">
        <f>M502</f>
        <v>0</v>
      </c>
      <c r="N1278" s="979"/>
      <c r="O1278" s="1388"/>
      <c r="P1278" s="1388"/>
      <c r="Q1278" s="1388"/>
      <c r="R1278" s="1388"/>
      <c r="S1278" s="1388"/>
      <c r="T1278" s="1388"/>
      <c r="U1278" s="1388"/>
      <c r="V1278" s="1388"/>
      <c r="W1278" s="1388"/>
      <c r="X1278" s="1388"/>
      <c r="Y1278" s="1388"/>
      <c r="Z1278" s="1388"/>
      <c r="AA1278" s="1388"/>
      <c r="AB1278" s="1388"/>
      <c r="AC1278" s="409">
        <f>M1278-SUM(N1278:AB1278)</f>
        <v>0</v>
      </c>
      <c r="AD1278" s="637"/>
      <c r="AE1278" s="637"/>
      <c r="AF1278" s="638"/>
    </row>
    <row r="1279" spans="1:35" ht="7.5" hidden="1" customHeight="1" outlineLevel="1" x14ac:dyDescent="0.2">
      <c r="A1279" s="666"/>
      <c r="B1279" s="965"/>
      <c r="C1279" s="966"/>
      <c r="D1279" s="966"/>
      <c r="E1279" s="966"/>
      <c r="F1279" s="966"/>
      <c r="G1279" s="966"/>
      <c r="H1279" s="966"/>
      <c r="I1279" s="966"/>
      <c r="J1279" s="966"/>
      <c r="K1279" s="966"/>
      <c r="L1279" s="966"/>
      <c r="M1279" s="966"/>
      <c r="N1279" s="966"/>
      <c r="O1279" s="966"/>
      <c r="P1279" s="966"/>
      <c r="Q1279" s="966"/>
      <c r="R1279" s="966"/>
      <c r="S1279" s="966"/>
      <c r="T1279" s="966"/>
      <c r="U1279" s="966"/>
      <c r="V1279" s="966"/>
      <c r="W1279" s="966"/>
      <c r="X1279" s="966"/>
      <c r="Y1279" s="966"/>
      <c r="Z1279" s="966"/>
      <c r="AA1279" s="966"/>
      <c r="AB1279" s="966"/>
      <c r="AC1279" s="966"/>
      <c r="AD1279" s="966"/>
      <c r="AE1279" s="966"/>
      <c r="AF1279" s="967"/>
    </row>
    <row r="1280" spans="1:35" ht="22.5" customHeight="1" outlineLevel="1" x14ac:dyDescent="0.2">
      <c r="A1280" s="381">
        <v>323</v>
      </c>
      <c r="B1280" s="1110" t="s">
        <v>154</v>
      </c>
      <c r="C1280" s="923"/>
      <c r="D1280" s="923"/>
      <c r="E1280" s="923"/>
      <c r="F1280" s="923"/>
      <c r="G1280" s="923"/>
      <c r="H1280" s="923"/>
      <c r="I1280" s="923"/>
      <c r="J1280" s="923"/>
      <c r="K1280" s="923"/>
      <c r="L1280" s="923"/>
      <c r="M1280" s="407">
        <f>SUM(M1276:M1279)</f>
        <v>0</v>
      </c>
      <c r="N1280" s="410">
        <f t="shared" ref="N1280:AC1280" si="757">SUM(N1276:N1279)</f>
        <v>0</v>
      </c>
      <c r="O1280" s="414">
        <f t="shared" si="757"/>
        <v>0</v>
      </c>
      <c r="P1280" s="414">
        <f t="shared" si="757"/>
        <v>0</v>
      </c>
      <c r="Q1280" s="415">
        <f t="shared" si="757"/>
        <v>0</v>
      </c>
      <c r="R1280" s="410">
        <f t="shared" si="757"/>
        <v>0</v>
      </c>
      <c r="S1280" s="414">
        <f t="shared" si="757"/>
        <v>0</v>
      </c>
      <c r="T1280" s="413">
        <f t="shared" si="757"/>
        <v>0</v>
      </c>
      <c r="U1280" s="413">
        <f t="shared" si="757"/>
        <v>0</v>
      </c>
      <c r="V1280" s="413">
        <f t="shared" si="757"/>
        <v>0</v>
      </c>
      <c r="W1280" s="413">
        <f t="shared" si="757"/>
        <v>0</v>
      </c>
      <c r="X1280" s="413">
        <f t="shared" si="757"/>
        <v>0</v>
      </c>
      <c r="Y1280" s="413">
        <f t="shared" si="757"/>
        <v>0</v>
      </c>
      <c r="Z1280" s="413">
        <f t="shared" si="757"/>
        <v>0</v>
      </c>
      <c r="AA1280" s="413">
        <f t="shared" si="757"/>
        <v>0</v>
      </c>
      <c r="AB1280" s="411">
        <f t="shared" si="757"/>
        <v>0</v>
      </c>
      <c r="AC1280" s="407">
        <f t="shared" si="757"/>
        <v>0</v>
      </c>
      <c r="AD1280" s="637"/>
      <c r="AE1280" s="637"/>
      <c r="AF1280" s="638"/>
    </row>
    <row r="1281" spans="1:32" ht="7.5" customHeight="1" outlineLevel="1" x14ac:dyDescent="0.2">
      <c r="A1281" s="375"/>
      <c r="B1281" s="1362"/>
      <c r="C1281" s="1362"/>
      <c r="D1281" s="1362"/>
      <c r="E1281" s="1362"/>
      <c r="F1281" s="1362"/>
      <c r="G1281" s="1362"/>
      <c r="H1281" s="1362"/>
      <c r="I1281" s="1362"/>
      <c r="J1281" s="1362"/>
      <c r="K1281" s="1362"/>
      <c r="L1281" s="1362"/>
      <c r="M1281" s="1362"/>
      <c r="N1281" s="1362"/>
      <c r="O1281" s="1362"/>
      <c r="P1281" s="1362"/>
      <c r="Q1281" s="1362"/>
      <c r="R1281" s="1362"/>
      <c r="S1281" s="1362"/>
      <c r="T1281" s="1362"/>
      <c r="U1281" s="1362"/>
      <c r="V1281" s="1362"/>
      <c r="W1281" s="1362"/>
      <c r="X1281" s="1362"/>
      <c r="Y1281" s="1362"/>
      <c r="Z1281" s="1362"/>
      <c r="AA1281" s="1362"/>
      <c r="AB1281" s="1362"/>
      <c r="AC1281" s="1362"/>
      <c r="AD1281" s="1362"/>
      <c r="AE1281" s="1362"/>
      <c r="AF1281" s="1362"/>
    </row>
    <row r="1282" spans="1:32" ht="22.5" customHeight="1" outlineLevel="2" x14ac:dyDescent="0.2">
      <c r="A1282" s="381">
        <v>103</v>
      </c>
      <c r="B1282" s="1110" t="s">
        <v>155</v>
      </c>
      <c r="C1282" s="923"/>
      <c r="D1282" s="923"/>
      <c r="E1282" s="923"/>
      <c r="F1282" s="923"/>
      <c r="G1282" s="923"/>
      <c r="H1282" s="923"/>
      <c r="I1282" s="923"/>
      <c r="J1282" s="923"/>
      <c r="K1282" s="923"/>
      <c r="L1282" s="923"/>
      <c r="M1282" s="923"/>
      <c r="N1282" s="923"/>
      <c r="O1282" s="923"/>
      <c r="P1282" s="923"/>
      <c r="Q1282" s="923"/>
      <c r="R1282" s="923"/>
      <c r="S1282" s="923"/>
      <c r="T1282" s="923"/>
      <c r="U1282" s="923"/>
      <c r="V1282" s="923"/>
      <c r="W1282" s="923"/>
      <c r="X1282" s="923"/>
      <c r="Y1282" s="923"/>
      <c r="Z1282" s="923"/>
      <c r="AA1282" s="923"/>
      <c r="AB1282" s="923"/>
      <c r="AC1282" s="923"/>
      <c r="AD1282" s="923"/>
      <c r="AE1282" s="923"/>
      <c r="AF1282" s="924"/>
    </row>
    <row r="1283" spans="1:32" ht="15" customHeight="1" outlineLevel="1" x14ac:dyDescent="0.2">
      <c r="A1283" s="381">
        <v>326</v>
      </c>
      <c r="B1283" s="666"/>
      <c r="C1283" s="1365" t="s">
        <v>731</v>
      </c>
      <c r="D1283" s="1366"/>
      <c r="E1283" s="1366"/>
      <c r="F1283" s="1366"/>
      <c r="G1283" s="1366"/>
      <c r="H1283" s="1366"/>
      <c r="I1283" s="1366"/>
      <c r="J1283" s="1366"/>
      <c r="K1283" s="1366"/>
      <c r="L1283" s="1366"/>
      <c r="M1283" s="1366"/>
      <c r="N1283" s="1366"/>
      <c r="O1283" s="1366"/>
      <c r="P1283" s="1366"/>
      <c r="Q1283" s="1366"/>
      <c r="R1283" s="1366"/>
      <c r="S1283" s="1366"/>
      <c r="T1283" s="1366"/>
      <c r="U1283" s="1366"/>
      <c r="V1283" s="1366"/>
      <c r="W1283" s="1366"/>
      <c r="X1283" s="1366"/>
      <c r="Y1283" s="1366"/>
      <c r="Z1283" s="1366"/>
      <c r="AA1283" s="1366"/>
      <c r="AB1283" s="1366"/>
      <c r="AC1283" s="1366"/>
      <c r="AD1283" s="1366"/>
      <c r="AE1283" s="1366"/>
      <c r="AF1283" s="1367"/>
    </row>
    <row r="1284" spans="1:32" outlineLevel="1" x14ac:dyDescent="0.2">
      <c r="A1284" s="381">
        <v>232</v>
      </c>
      <c r="B1284" s="666"/>
      <c r="C1284" s="667"/>
      <c r="D1284" s="1222" t="s">
        <v>64</v>
      </c>
      <c r="E1284" s="1100"/>
      <c r="F1284" s="1100"/>
      <c r="G1284" s="1100"/>
      <c r="H1284" s="1100"/>
      <c r="I1284" s="1100"/>
      <c r="J1284" s="1100"/>
      <c r="K1284" s="1100"/>
      <c r="L1284" s="1100"/>
      <c r="M1284" s="1100"/>
      <c r="N1284" s="1100"/>
      <c r="O1284" s="1100"/>
      <c r="P1284" s="1100"/>
      <c r="Q1284" s="1100"/>
      <c r="R1284" s="1100"/>
      <c r="S1284" s="1100"/>
      <c r="T1284" s="1100"/>
      <c r="U1284" s="1100"/>
      <c r="V1284" s="1100"/>
      <c r="W1284" s="1100"/>
      <c r="X1284" s="1100"/>
      <c r="Y1284" s="1100"/>
      <c r="Z1284" s="1100"/>
      <c r="AA1284" s="1100"/>
      <c r="AB1284" s="1100"/>
      <c r="AC1284" s="1100"/>
      <c r="AD1284" s="1100"/>
      <c r="AE1284" s="1100"/>
      <c r="AF1284" s="1361"/>
    </row>
    <row r="1285" spans="1:32" outlineLevel="1" x14ac:dyDescent="0.2">
      <c r="A1285" s="381">
        <v>233</v>
      </c>
      <c r="B1285" s="666"/>
      <c r="C1285" s="667"/>
      <c r="D1285" s="667"/>
      <c r="E1285" s="1229" t="s">
        <v>66</v>
      </c>
      <c r="F1285" s="1230"/>
      <c r="G1285" s="1230"/>
      <c r="H1285" s="1230"/>
      <c r="I1285" s="1230"/>
      <c r="J1285" s="1230"/>
      <c r="K1285" s="1230"/>
      <c r="L1285" s="1230"/>
      <c r="M1285" s="407">
        <f>SUBTOTAL(9,M1286:M1289)</f>
        <v>0</v>
      </c>
      <c r="N1285" s="410">
        <f t="shared" ref="N1285:AC1285" si="758">SUBTOTAL(9,N1286:N1289)</f>
        <v>0</v>
      </c>
      <c r="O1285" s="414">
        <f t="shared" si="758"/>
        <v>0</v>
      </c>
      <c r="P1285" s="414">
        <f t="shared" si="758"/>
        <v>0</v>
      </c>
      <c r="Q1285" s="415">
        <f t="shared" si="758"/>
        <v>0</v>
      </c>
      <c r="R1285" s="410">
        <f t="shared" si="758"/>
        <v>0</v>
      </c>
      <c r="S1285" s="414">
        <f t="shared" si="758"/>
        <v>0</v>
      </c>
      <c r="T1285" s="413">
        <f t="shared" si="758"/>
        <v>0</v>
      </c>
      <c r="U1285" s="413">
        <f t="shared" si="758"/>
        <v>0</v>
      </c>
      <c r="V1285" s="413">
        <f t="shared" si="758"/>
        <v>0</v>
      </c>
      <c r="W1285" s="413">
        <f t="shared" si="758"/>
        <v>0</v>
      </c>
      <c r="X1285" s="413">
        <f t="shared" si="758"/>
        <v>0</v>
      </c>
      <c r="Y1285" s="413">
        <f t="shared" si="758"/>
        <v>0</v>
      </c>
      <c r="Z1285" s="413">
        <f t="shared" si="758"/>
        <v>0</v>
      </c>
      <c r="AA1285" s="413">
        <f t="shared" si="758"/>
        <v>0</v>
      </c>
      <c r="AB1285" s="411">
        <f t="shared" si="758"/>
        <v>0</v>
      </c>
      <c r="AC1285" s="407">
        <f t="shared" si="758"/>
        <v>0</v>
      </c>
      <c r="AD1285" s="942"/>
      <c r="AE1285" s="828"/>
      <c r="AF1285" s="829"/>
    </row>
    <row r="1286" spans="1:32" outlineLevel="1" x14ac:dyDescent="0.2">
      <c r="A1286" s="381">
        <v>234</v>
      </c>
      <c r="B1286" s="666"/>
      <c r="C1286" s="667"/>
      <c r="D1286" s="667"/>
      <c r="E1286" s="390"/>
      <c r="F1286" s="1225" t="s">
        <v>65</v>
      </c>
      <c r="G1286" s="1226"/>
      <c r="H1286" s="1226"/>
      <c r="I1286" s="1226"/>
      <c r="J1286" s="1226"/>
      <c r="K1286" s="1226"/>
      <c r="L1286" s="1226"/>
      <c r="M1286" s="408">
        <f t="shared" ref="M1286:M1289" si="759">M510</f>
        <v>0</v>
      </c>
      <c r="N1286" s="419">
        <f>M1286*(1-'Annexe 1. Taux de référence'!$E8)+N510*(1-'Annexe 1. Taux de référence'!$E8)</f>
        <v>0</v>
      </c>
      <c r="O1286" s="422">
        <f>O510*(1-'Annexe 1. Taux de référence'!$E8)</f>
        <v>0</v>
      </c>
      <c r="P1286" s="422">
        <f>P510*(1-'Annexe 1. Taux de référence'!$E8)</f>
        <v>0</v>
      </c>
      <c r="Q1286" s="423">
        <f>Q510*(1-'Annexe 1. Taux de référence'!$E8)</f>
        <v>0</v>
      </c>
      <c r="R1286" s="419">
        <f>R510*(1-'Annexe 1. Taux de référence'!$E8)</f>
        <v>0</v>
      </c>
      <c r="S1286" s="421">
        <f>S510*(1-'Annexe 1. Taux de référence'!$E8)</f>
        <v>0</v>
      </c>
      <c r="T1286" s="421">
        <f>T510*(1-'Annexe 1. Taux de référence'!$E8)</f>
        <v>0</v>
      </c>
      <c r="U1286" s="421">
        <f>U510*(1-'Annexe 1. Taux de référence'!$E8)</f>
        <v>0</v>
      </c>
      <c r="V1286" s="421">
        <f>V510*(1-'Annexe 1. Taux de référence'!$E8)</f>
        <v>0</v>
      </c>
      <c r="W1286" s="421">
        <f>W510*(1-'Annexe 1. Taux de référence'!$E8)</f>
        <v>0</v>
      </c>
      <c r="X1286" s="422">
        <f>X510*(1-'Annexe 1. Taux de référence'!$E8)</f>
        <v>0</v>
      </c>
      <c r="Y1286" s="421">
        <f>Y510*(1-'Annexe 1. Taux de référence'!$E8)</f>
        <v>0</v>
      </c>
      <c r="Z1286" s="421">
        <f>Z510*(1-'Annexe 1. Taux de référence'!$E8)</f>
        <v>0</v>
      </c>
      <c r="AA1286" s="421">
        <f>AA510*(1-'Annexe 1. Taux de référence'!$E8)</f>
        <v>0</v>
      </c>
      <c r="AB1286" s="421">
        <f>AB510*(1-'Annexe 1. Taux de référence'!$E8)</f>
        <v>0</v>
      </c>
      <c r="AC1286" s="408">
        <f>AC510</f>
        <v>0</v>
      </c>
      <c r="AD1286" s="830"/>
      <c r="AE1286" s="831"/>
      <c r="AF1286" s="832"/>
    </row>
    <row r="1287" spans="1:32" outlineLevel="1" x14ac:dyDescent="0.2">
      <c r="A1287" s="381">
        <v>235</v>
      </c>
      <c r="B1287" s="666"/>
      <c r="C1287" s="667"/>
      <c r="D1287" s="667"/>
      <c r="E1287" s="390"/>
      <c r="F1287" s="1209" t="s">
        <v>68</v>
      </c>
      <c r="G1287" s="1210"/>
      <c r="H1287" s="1210"/>
      <c r="I1287" s="1210"/>
      <c r="J1287" s="1210"/>
      <c r="K1287" s="1210"/>
      <c r="L1287" s="1210"/>
      <c r="M1287" s="408">
        <f t="shared" si="759"/>
        <v>0</v>
      </c>
      <c r="N1287" s="419">
        <f>M1287*(1-'Annexe 1. Taux de référence'!$E9)+N511*(1-'Annexe 1. Taux de référence'!$E9)</f>
        <v>0</v>
      </c>
      <c r="O1287" s="422">
        <f>O511*(1-'Annexe 1. Taux de référence'!$E9)</f>
        <v>0</v>
      </c>
      <c r="P1287" s="422">
        <f>P511*(1-'Annexe 1. Taux de référence'!$E9)</f>
        <v>0</v>
      </c>
      <c r="Q1287" s="423">
        <f>Q511*(1-'Annexe 1. Taux de référence'!$E9)</f>
        <v>0</v>
      </c>
      <c r="R1287" s="419">
        <f>R511*(1-'Annexe 1. Taux de référence'!$E9)</f>
        <v>0</v>
      </c>
      <c r="S1287" s="421">
        <f>S511*(1-'Annexe 1. Taux de référence'!$E9)</f>
        <v>0</v>
      </c>
      <c r="T1287" s="421">
        <f>T511*(1-'Annexe 1. Taux de référence'!$E9)</f>
        <v>0</v>
      </c>
      <c r="U1287" s="421">
        <f>U511*(1-'Annexe 1. Taux de référence'!$E9)</f>
        <v>0</v>
      </c>
      <c r="V1287" s="421">
        <f>V511*(1-'Annexe 1. Taux de référence'!$E9)</f>
        <v>0</v>
      </c>
      <c r="W1287" s="421">
        <f>W511*(1-'Annexe 1. Taux de référence'!$E9)</f>
        <v>0</v>
      </c>
      <c r="X1287" s="422">
        <f>X511*(1-'Annexe 1. Taux de référence'!$E9)</f>
        <v>0</v>
      </c>
      <c r="Y1287" s="421">
        <f>Y511*(1-'Annexe 1. Taux de référence'!$E9)</f>
        <v>0</v>
      </c>
      <c r="Z1287" s="421">
        <f>Z511*(1-'Annexe 1. Taux de référence'!$E9)</f>
        <v>0</v>
      </c>
      <c r="AA1287" s="421">
        <f>AA511*(1-'Annexe 1. Taux de référence'!$E9)</f>
        <v>0</v>
      </c>
      <c r="AB1287" s="421">
        <f>AB511*(1-'Annexe 1. Taux de référence'!$E9)</f>
        <v>0</v>
      </c>
      <c r="AC1287" s="408">
        <f t="shared" ref="AC1287:AC1299" si="760">AC511</f>
        <v>0</v>
      </c>
      <c r="AD1287" s="830"/>
      <c r="AE1287" s="831"/>
      <c r="AF1287" s="832"/>
    </row>
    <row r="1288" spans="1:32" outlineLevel="1" x14ac:dyDescent="0.2">
      <c r="A1288" s="381">
        <v>236</v>
      </c>
      <c r="B1288" s="666"/>
      <c r="C1288" s="667"/>
      <c r="D1288" s="385"/>
      <c r="E1288" s="389"/>
      <c r="F1288" s="1209" t="s">
        <v>537</v>
      </c>
      <c r="G1288" s="1210"/>
      <c r="H1288" s="1210"/>
      <c r="I1288" s="1210"/>
      <c r="J1288" s="1210"/>
      <c r="K1288" s="1210"/>
      <c r="L1288" s="1210"/>
      <c r="M1288" s="408">
        <f t="shared" si="759"/>
        <v>0</v>
      </c>
      <c r="N1288" s="419">
        <f>M1288*(1-'Annexe 1. Taux de référence'!$E10)+N512*(1-'Annexe 1. Taux de référence'!$E10)</f>
        <v>0</v>
      </c>
      <c r="O1288" s="422">
        <f>O512*(1-'Annexe 1. Taux de référence'!$E10)</f>
        <v>0</v>
      </c>
      <c r="P1288" s="422">
        <f>P512*(1-'Annexe 1. Taux de référence'!$E10)</f>
        <v>0</v>
      </c>
      <c r="Q1288" s="423">
        <f>Q512*(1-'Annexe 1. Taux de référence'!$E10)</f>
        <v>0</v>
      </c>
      <c r="R1288" s="419">
        <f>R512*(1-'Annexe 1. Taux de référence'!$E10)</f>
        <v>0</v>
      </c>
      <c r="S1288" s="421">
        <f>S512*(1-'Annexe 1. Taux de référence'!$E10)</f>
        <v>0</v>
      </c>
      <c r="T1288" s="421">
        <f>T512*(1-'Annexe 1. Taux de référence'!$E10)</f>
        <v>0</v>
      </c>
      <c r="U1288" s="421">
        <f>U512*(1-'Annexe 1. Taux de référence'!$E10)</f>
        <v>0</v>
      </c>
      <c r="V1288" s="421">
        <f>V512*(1-'Annexe 1. Taux de référence'!$E10)</f>
        <v>0</v>
      </c>
      <c r="W1288" s="421">
        <f>W512*(1-'Annexe 1. Taux de référence'!$E10)</f>
        <v>0</v>
      </c>
      <c r="X1288" s="422">
        <f>X512*(1-'Annexe 1. Taux de référence'!$E10)</f>
        <v>0</v>
      </c>
      <c r="Y1288" s="421">
        <f>Y512*(1-'Annexe 1. Taux de référence'!$E10)</f>
        <v>0</v>
      </c>
      <c r="Z1288" s="421">
        <f>Z512*(1-'Annexe 1. Taux de référence'!$E10)</f>
        <v>0</v>
      </c>
      <c r="AA1288" s="421">
        <f>AA512*(1-'Annexe 1. Taux de référence'!$E10)</f>
        <v>0</v>
      </c>
      <c r="AB1288" s="421">
        <f>AB512*(1-'Annexe 1. Taux de référence'!$E10)</f>
        <v>0</v>
      </c>
      <c r="AC1288" s="408">
        <f t="shared" si="760"/>
        <v>0</v>
      </c>
      <c r="AD1288" s="830"/>
      <c r="AE1288" s="831"/>
      <c r="AF1288" s="832"/>
    </row>
    <row r="1289" spans="1:32" ht="27.75" customHeight="1" outlineLevel="1" x14ac:dyDescent="0.2">
      <c r="A1289" s="381">
        <v>237</v>
      </c>
      <c r="B1289" s="666"/>
      <c r="C1289" s="667"/>
      <c r="D1289" s="667"/>
      <c r="E1289" s="668"/>
      <c r="F1289" s="1227" t="s">
        <v>532</v>
      </c>
      <c r="G1289" s="1228"/>
      <c r="H1289" s="1228"/>
      <c r="I1289" s="1228"/>
      <c r="J1289" s="1228"/>
      <c r="K1289" s="1228"/>
      <c r="L1289" s="1228"/>
      <c r="M1289" s="408">
        <f t="shared" si="759"/>
        <v>0</v>
      </c>
      <c r="N1289" s="419">
        <f>M1289*(1-'Annexe 1. Taux de référence'!$E11)+N513*(1-'Annexe 1. Taux de référence'!$E11)</f>
        <v>0</v>
      </c>
      <c r="O1289" s="422">
        <f>O513*(1-'Annexe 1. Taux de référence'!$E11)</f>
        <v>0</v>
      </c>
      <c r="P1289" s="422">
        <f>P513*(1-'Annexe 1. Taux de référence'!$E11)</f>
        <v>0</v>
      </c>
      <c r="Q1289" s="423">
        <f>Q513*(1-'Annexe 1. Taux de référence'!$E11)</f>
        <v>0</v>
      </c>
      <c r="R1289" s="419">
        <f>R513*(1-'Annexe 1. Taux de référence'!$E11)</f>
        <v>0</v>
      </c>
      <c r="S1289" s="421">
        <f>S513*(1-'Annexe 1. Taux de référence'!$E11)</f>
        <v>0</v>
      </c>
      <c r="T1289" s="421">
        <f>T513*(1-'Annexe 1. Taux de référence'!$E11)</f>
        <v>0</v>
      </c>
      <c r="U1289" s="421">
        <f>U513*(1-'Annexe 1. Taux de référence'!$E11)</f>
        <v>0</v>
      </c>
      <c r="V1289" s="421">
        <f>V513*(1-'Annexe 1. Taux de référence'!$E11)</f>
        <v>0</v>
      </c>
      <c r="W1289" s="421">
        <f>W513*(1-'Annexe 1. Taux de référence'!$E11)</f>
        <v>0</v>
      </c>
      <c r="X1289" s="422">
        <f>X513*(1-'Annexe 1. Taux de référence'!$E11)</f>
        <v>0</v>
      </c>
      <c r="Y1289" s="421">
        <f>Y513*(1-'Annexe 1. Taux de référence'!$E11)</f>
        <v>0</v>
      </c>
      <c r="Z1289" s="421">
        <f>Z513*(1-'Annexe 1. Taux de référence'!$E11)</f>
        <v>0</v>
      </c>
      <c r="AA1289" s="421">
        <f>AA513*(1-'Annexe 1. Taux de référence'!$E11)</f>
        <v>0</v>
      </c>
      <c r="AB1289" s="421">
        <f>AB513*(1-'Annexe 1. Taux de référence'!$E11)</f>
        <v>0</v>
      </c>
      <c r="AC1289" s="408">
        <f t="shared" si="760"/>
        <v>0</v>
      </c>
      <c r="AD1289" s="830"/>
      <c r="AE1289" s="831"/>
      <c r="AF1289" s="832"/>
    </row>
    <row r="1290" spans="1:32" ht="15.75" outlineLevel="1" x14ac:dyDescent="0.2">
      <c r="A1290" s="381">
        <v>238</v>
      </c>
      <c r="B1290" s="666"/>
      <c r="C1290" s="667"/>
      <c r="D1290" s="391"/>
      <c r="E1290" s="1223" t="s">
        <v>67</v>
      </c>
      <c r="F1290" s="1224"/>
      <c r="G1290" s="1224"/>
      <c r="H1290" s="1224"/>
      <c r="I1290" s="1224"/>
      <c r="J1290" s="1224"/>
      <c r="K1290" s="1224"/>
      <c r="L1290" s="1224"/>
      <c r="M1290" s="407">
        <f>SUBTOTAL(9,M1291:M1294)</f>
        <v>0</v>
      </c>
      <c r="N1290" s="410">
        <f t="shared" ref="N1290:AC1290" si="761">SUBTOTAL(9,N1291:N1294)</f>
        <v>0</v>
      </c>
      <c r="O1290" s="414">
        <f t="shared" si="761"/>
        <v>0</v>
      </c>
      <c r="P1290" s="414">
        <f t="shared" si="761"/>
        <v>0</v>
      </c>
      <c r="Q1290" s="415">
        <f t="shared" si="761"/>
        <v>0</v>
      </c>
      <c r="R1290" s="410">
        <f t="shared" si="761"/>
        <v>0</v>
      </c>
      <c r="S1290" s="414">
        <f t="shared" si="761"/>
        <v>0</v>
      </c>
      <c r="T1290" s="413">
        <f t="shared" si="761"/>
        <v>0</v>
      </c>
      <c r="U1290" s="413">
        <f t="shared" si="761"/>
        <v>0</v>
      </c>
      <c r="V1290" s="413">
        <f t="shared" si="761"/>
        <v>0</v>
      </c>
      <c r="W1290" s="413">
        <f t="shared" si="761"/>
        <v>0</v>
      </c>
      <c r="X1290" s="413">
        <f t="shared" si="761"/>
        <v>0</v>
      </c>
      <c r="Y1290" s="413">
        <f t="shared" si="761"/>
        <v>0</v>
      </c>
      <c r="Z1290" s="413">
        <f t="shared" si="761"/>
        <v>0</v>
      </c>
      <c r="AA1290" s="413">
        <f t="shared" si="761"/>
        <v>0</v>
      </c>
      <c r="AB1290" s="411">
        <f t="shared" si="761"/>
        <v>0</v>
      </c>
      <c r="AC1290" s="407">
        <f t="shared" si="761"/>
        <v>0</v>
      </c>
      <c r="AD1290" s="830"/>
      <c r="AE1290" s="831"/>
      <c r="AF1290" s="832"/>
    </row>
    <row r="1291" spans="1:32" outlineLevel="1" x14ac:dyDescent="0.2">
      <c r="A1291" s="381">
        <v>239</v>
      </c>
      <c r="B1291" s="666"/>
      <c r="C1291" s="667"/>
      <c r="D1291" s="658"/>
      <c r="E1291" s="658"/>
      <c r="F1291" s="1225" t="s">
        <v>65</v>
      </c>
      <c r="G1291" s="1226"/>
      <c r="H1291" s="1226"/>
      <c r="I1291" s="1226"/>
      <c r="J1291" s="1226"/>
      <c r="K1291" s="1226"/>
      <c r="L1291" s="1226"/>
      <c r="M1291" s="408">
        <f t="shared" ref="M1291:M1294" si="762">M515</f>
        <v>0</v>
      </c>
      <c r="N1291" s="419">
        <f>M1291*(1-'Annexe 1. Taux de référence'!$E13)+N515*(1-'Annexe 1. Taux de référence'!$E13)</f>
        <v>0</v>
      </c>
      <c r="O1291" s="422">
        <f>O515*(1-'Annexe 1. Taux de référence'!$E13)</f>
        <v>0</v>
      </c>
      <c r="P1291" s="422">
        <f>P515*(1-'Annexe 1. Taux de référence'!$E13)</f>
        <v>0</v>
      </c>
      <c r="Q1291" s="423">
        <f>Q515*(1-'Annexe 1. Taux de référence'!$E13)</f>
        <v>0</v>
      </c>
      <c r="R1291" s="419">
        <f>R515*(1-'Annexe 1. Taux de référence'!$E13)</f>
        <v>0</v>
      </c>
      <c r="S1291" s="421">
        <f>S515*(1-'Annexe 1. Taux de référence'!$E13)</f>
        <v>0</v>
      </c>
      <c r="T1291" s="421">
        <f>T515*(1-'Annexe 1. Taux de référence'!$E13)</f>
        <v>0</v>
      </c>
      <c r="U1291" s="421">
        <f>U515*(1-'Annexe 1. Taux de référence'!$E13)</f>
        <v>0</v>
      </c>
      <c r="V1291" s="421">
        <f>V515*(1-'Annexe 1. Taux de référence'!$E13)</f>
        <v>0</v>
      </c>
      <c r="W1291" s="421">
        <f>W515*(1-'Annexe 1. Taux de référence'!$E13)</f>
        <v>0</v>
      </c>
      <c r="X1291" s="422">
        <f>X515*(1-'Annexe 1. Taux de référence'!$E13)</f>
        <v>0</v>
      </c>
      <c r="Y1291" s="421">
        <f>Y515*(1-'Annexe 1. Taux de référence'!$E13)</f>
        <v>0</v>
      </c>
      <c r="Z1291" s="421">
        <f>Z515*(1-'Annexe 1. Taux de référence'!$E13)</f>
        <v>0</v>
      </c>
      <c r="AA1291" s="421">
        <f>AA515*(1-'Annexe 1. Taux de référence'!$E13)</f>
        <v>0</v>
      </c>
      <c r="AB1291" s="421">
        <f>AB515*(1-'Annexe 1. Taux de référence'!$E13)</f>
        <v>0</v>
      </c>
      <c r="AC1291" s="408">
        <f t="shared" si="760"/>
        <v>0</v>
      </c>
      <c r="AD1291" s="830"/>
      <c r="AE1291" s="831"/>
      <c r="AF1291" s="832"/>
    </row>
    <row r="1292" spans="1:32" outlineLevel="1" x14ac:dyDescent="0.2">
      <c r="A1292" s="381">
        <v>240</v>
      </c>
      <c r="B1292" s="666"/>
      <c r="C1292" s="667"/>
      <c r="D1292" s="658"/>
      <c r="E1292" s="658"/>
      <c r="F1292" s="1209" t="s">
        <v>68</v>
      </c>
      <c r="G1292" s="1210"/>
      <c r="H1292" s="1210"/>
      <c r="I1292" s="1210"/>
      <c r="J1292" s="1210"/>
      <c r="K1292" s="1210"/>
      <c r="L1292" s="1210"/>
      <c r="M1292" s="408">
        <f t="shared" si="762"/>
        <v>0</v>
      </c>
      <c r="N1292" s="419">
        <f>M1292*(1-'Annexe 1. Taux de référence'!$E14)+N516*(1-'Annexe 1. Taux de référence'!$E14)</f>
        <v>0</v>
      </c>
      <c r="O1292" s="422">
        <f>O516*(1-'Annexe 1. Taux de référence'!$E14)</f>
        <v>0</v>
      </c>
      <c r="P1292" s="422">
        <f>P516*(1-'Annexe 1. Taux de référence'!$E14)</f>
        <v>0</v>
      </c>
      <c r="Q1292" s="423">
        <f>Q516*(1-'Annexe 1. Taux de référence'!$E14)</f>
        <v>0</v>
      </c>
      <c r="R1292" s="419">
        <f>R516*(1-'Annexe 1. Taux de référence'!$E14)</f>
        <v>0</v>
      </c>
      <c r="S1292" s="421">
        <f>S516*(1-'Annexe 1. Taux de référence'!$E14)</f>
        <v>0</v>
      </c>
      <c r="T1292" s="421">
        <f>T516*(1-'Annexe 1. Taux de référence'!$E14)</f>
        <v>0</v>
      </c>
      <c r="U1292" s="421">
        <f>U516*(1-'Annexe 1. Taux de référence'!$E14)</f>
        <v>0</v>
      </c>
      <c r="V1292" s="421">
        <f>V516*(1-'Annexe 1. Taux de référence'!$E14)</f>
        <v>0</v>
      </c>
      <c r="W1292" s="421">
        <f>W516*(1-'Annexe 1. Taux de référence'!$E14)</f>
        <v>0</v>
      </c>
      <c r="X1292" s="422">
        <f>X516*(1-'Annexe 1. Taux de référence'!$E14)</f>
        <v>0</v>
      </c>
      <c r="Y1292" s="421">
        <f>Y516*(1-'Annexe 1. Taux de référence'!$E14)</f>
        <v>0</v>
      </c>
      <c r="Z1292" s="421">
        <f>Z516*(1-'Annexe 1. Taux de référence'!$E14)</f>
        <v>0</v>
      </c>
      <c r="AA1292" s="421">
        <f>AA516*(1-'Annexe 1. Taux de référence'!$E14)</f>
        <v>0</v>
      </c>
      <c r="AB1292" s="421">
        <f>AB516*(1-'Annexe 1. Taux de référence'!$E14)</f>
        <v>0</v>
      </c>
      <c r="AC1292" s="408">
        <f t="shared" si="760"/>
        <v>0</v>
      </c>
      <c r="AD1292" s="830"/>
      <c r="AE1292" s="831"/>
      <c r="AF1292" s="832"/>
    </row>
    <row r="1293" spans="1:32" outlineLevel="1" x14ac:dyDescent="0.2">
      <c r="A1293" s="381">
        <v>241</v>
      </c>
      <c r="B1293" s="666"/>
      <c r="C1293" s="667"/>
      <c r="D1293" s="392"/>
      <c r="E1293" s="392"/>
      <c r="F1293" s="1209" t="s">
        <v>537</v>
      </c>
      <c r="G1293" s="1210"/>
      <c r="H1293" s="1210"/>
      <c r="I1293" s="1210"/>
      <c r="J1293" s="1210"/>
      <c r="K1293" s="1210"/>
      <c r="L1293" s="1210"/>
      <c r="M1293" s="408">
        <f t="shared" si="762"/>
        <v>0</v>
      </c>
      <c r="N1293" s="419">
        <f>M1293*(1-'Annexe 1. Taux de référence'!$E15)+N517*(1-'Annexe 1. Taux de référence'!$E15)</f>
        <v>0</v>
      </c>
      <c r="O1293" s="422">
        <f>O517*(1-'Annexe 1. Taux de référence'!$E15)</f>
        <v>0</v>
      </c>
      <c r="P1293" s="422">
        <f>P517*(1-'Annexe 1. Taux de référence'!$E15)</f>
        <v>0</v>
      </c>
      <c r="Q1293" s="423">
        <f>Q517*(1-'Annexe 1. Taux de référence'!$E15)</f>
        <v>0</v>
      </c>
      <c r="R1293" s="419">
        <f>R517*(1-'Annexe 1. Taux de référence'!$E15)</f>
        <v>0</v>
      </c>
      <c r="S1293" s="421">
        <f>S517*(1-'Annexe 1. Taux de référence'!$E15)</f>
        <v>0</v>
      </c>
      <c r="T1293" s="421">
        <f>T517*(1-'Annexe 1. Taux de référence'!$E15)</f>
        <v>0</v>
      </c>
      <c r="U1293" s="421">
        <f>U517*(1-'Annexe 1. Taux de référence'!$E15)</f>
        <v>0</v>
      </c>
      <c r="V1293" s="421">
        <f>V517*(1-'Annexe 1. Taux de référence'!$E15)</f>
        <v>0</v>
      </c>
      <c r="W1293" s="421">
        <f>W517*(1-'Annexe 1. Taux de référence'!$E15)</f>
        <v>0</v>
      </c>
      <c r="X1293" s="422">
        <f>X517*(1-'Annexe 1. Taux de référence'!$E15)</f>
        <v>0</v>
      </c>
      <c r="Y1293" s="421">
        <f>Y517*(1-'Annexe 1. Taux de référence'!$E15)</f>
        <v>0</v>
      </c>
      <c r="Z1293" s="421">
        <f>Z517*(1-'Annexe 1. Taux de référence'!$E15)</f>
        <v>0</v>
      </c>
      <c r="AA1293" s="421">
        <f>AA517*(1-'Annexe 1. Taux de référence'!$E15)</f>
        <v>0</v>
      </c>
      <c r="AB1293" s="421">
        <f>AB517*(1-'Annexe 1. Taux de référence'!$E15)</f>
        <v>0</v>
      </c>
      <c r="AC1293" s="408">
        <f t="shared" si="760"/>
        <v>0</v>
      </c>
      <c r="AD1293" s="830"/>
      <c r="AE1293" s="831"/>
      <c r="AF1293" s="832"/>
    </row>
    <row r="1294" spans="1:32" ht="27.75" customHeight="1" outlineLevel="1" x14ac:dyDescent="0.2">
      <c r="A1294" s="381">
        <v>242</v>
      </c>
      <c r="B1294" s="666"/>
      <c r="C1294" s="667"/>
      <c r="D1294" s="385"/>
      <c r="E1294" s="385"/>
      <c r="F1294" s="1227" t="s">
        <v>532</v>
      </c>
      <c r="G1294" s="1228"/>
      <c r="H1294" s="1228"/>
      <c r="I1294" s="1228"/>
      <c r="J1294" s="1228"/>
      <c r="K1294" s="1228"/>
      <c r="L1294" s="1228"/>
      <c r="M1294" s="408">
        <f t="shared" si="762"/>
        <v>0</v>
      </c>
      <c r="N1294" s="419">
        <f>M1294*(1-'Annexe 1. Taux de référence'!$E16)+N518*(1-'Annexe 1. Taux de référence'!$E16)</f>
        <v>0</v>
      </c>
      <c r="O1294" s="422">
        <f>O518*(1-'Annexe 1. Taux de référence'!$E16)</f>
        <v>0</v>
      </c>
      <c r="P1294" s="422">
        <f>P518*(1-'Annexe 1. Taux de référence'!$E16)</f>
        <v>0</v>
      </c>
      <c r="Q1294" s="423">
        <f>Q518*(1-'Annexe 1. Taux de référence'!$E16)</f>
        <v>0</v>
      </c>
      <c r="R1294" s="419">
        <f>R518*(1-'Annexe 1. Taux de référence'!$E16)</f>
        <v>0</v>
      </c>
      <c r="S1294" s="421">
        <f>S518*(1-'Annexe 1. Taux de référence'!$E16)</f>
        <v>0</v>
      </c>
      <c r="T1294" s="421">
        <f>T518*(1-'Annexe 1. Taux de référence'!$E16)</f>
        <v>0</v>
      </c>
      <c r="U1294" s="421">
        <f>U518*(1-'Annexe 1. Taux de référence'!$E16)</f>
        <v>0</v>
      </c>
      <c r="V1294" s="421">
        <f>V518*(1-'Annexe 1. Taux de référence'!$E16)</f>
        <v>0</v>
      </c>
      <c r="W1294" s="421">
        <f>W518*(1-'Annexe 1. Taux de référence'!$E16)</f>
        <v>0</v>
      </c>
      <c r="X1294" s="422">
        <f>X518*(1-'Annexe 1. Taux de référence'!$E16)</f>
        <v>0</v>
      </c>
      <c r="Y1294" s="421">
        <f>Y518*(1-'Annexe 1. Taux de référence'!$E16)</f>
        <v>0</v>
      </c>
      <c r="Z1294" s="421">
        <f>Z518*(1-'Annexe 1. Taux de référence'!$E16)</f>
        <v>0</v>
      </c>
      <c r="AA1294" s="421">
        <f>AA518*(1-'Annexe 1. Taux de référence'!$E16)</f>
        <v>0</v>
      </c>
      <c r="AB1294" s="421">
        <f>AB518*(1-'Annexe 1. Taux de référence'!$E16)</f>
        <v>0</v>
      </c>
      <c r="AC1294" s="408">
        <f t="shared" si="760"/>
        <v>0</v>
      </c>
      <c r="AD1294" s="830"/>
      <c r="AE1294" s="831"/>
      <c r="AF1294" s="832"/>
    </row>
    <row r="1295" spans="1:32" ht="15.75" customHeight="1" outlineLevel="1" x14ac:dyDescent="0.2">
      <c r="A1295" s="381">
        <v>243</v>
      </c>
      <c r="B1295" s="666"/>
      <c r="C1295" s="667"/>
      <c r="D1295" s="392"/>
      <c r="E1295" s="1223" t="s">
        <v>556</v>
      </c>
      <c r="F1295" s="1224"/>
      <c r="G1295" s="1224"/>
      <c r="H1295" s="1224"/>
      <c r="I1295" s="1224"/>
      <c r="J1295" s="1224"/>
      <c r="K1295" s="1224"/>
      <c r="L1295" s="1224"/>
      <c r="M1295" s="407">
        <f>SUBTOTAL(9,M1296:M1299)</f>
        <v>0</v>
      </c>
      <c r="N1295" s="410">
        <f t="shared" ref="N1295:AC1295" si="763">SUBTOTAL(9,N1296:N1299)</f>
        <v>0</v>
      </c>
      <c r="O1295" s="414">
        <f t="shared" si="763"/>
        <v>0</v>
      </c>
      <c r="P1295" s="414">
        <f t="shared" si="763"/>
        <v>0</v>
      </c>
      <c r="Q1295" s="415">
        <f t="shared" si="763"/>
        <v>0</v>
      </c>
      <c r="R1295" s="410">
        <f t="shared" si="763"/>
        <v>0</v>
      </c>
      <c r="S1295" s="414">
        <f t="shared" si="763"/>
        <v>0</v>
      </c>
      <c r="T1295" s="413">
        <f t="shared" si="763"/>
        <v>0</v>
      </c>
      <c r="U1295" s="413">
        <f t="shared" si="763"/>
        <v>0</v>
      </c>
      <c r="V1295" s="413">
        <f t="shared" si="763"/>
        <v>0</v>
      </c>
      <c r="W1295" s="413">
        <f t="shared" si="763"/>
        <v>0</v>
      </c>
      <c r="X1295" s="413">
        <f t="shared" si="763"/>
        <v>0</v>
      </c>
      <c r="Y1295" s="413">
        <f t="shared" si="763"/>
        <v>0</v>
      </c>
      <c r="Z1295" s="413">
        <f t="shared" si="763"/>
        <v>0</v>
      </c>
      <c r="AA1295" s="413">
        <f t="shared" si="763"/>
        <v>0</v>
      </c>
      <c r="AB1295" s="411">
        <f t="shared" si="763"/>
        <v>0</v>
      </c>
      <c r="AC1295" s="407">
        <f t="shared" si="763"/>
        <v>0</v>
      </c>
      <c r="AD1295" s="830"/>
      <c r="AE1295" s="831"/>
      <c r="AF1295" s="832"/>
    </row>
    <row r="1296" spans="1:32" outlineLevel="1" x14ac:dyDescent="0.2">
      <c r="A1296" s="381">
        <v>244</v>
      </c>
      <c r="B1296" s="666"/>
      <c r="C1296" s="667"/>
      <c r="D1296" s="658"/>
      <c r="E1296" s="658"/>
      <c r="F1296" s="1225" t="s">
        <v>65</v>
      </c>
      <c r="G1296" s="1226"/>
      <c r="H1296" s="1226"/>
      <c r="I1296" s="1226"/>
      <c r="J1296" s="1226"/>
      <c r="K1296" s="1226"/>
      <c r="L1296" s="1226"/>
      <c r="M1296" s="408">
        <f t="shared" ref="M1296:M1299" si="764">M520</f>
        <v>0</v>
      </c>
      <c r="N1296" s="419">
        <f>M1296*(1-'Annexe 1. Taux de référence'!$E18)+N520*(1-'Annexe 1. Taux de référence'!$E18)</f>
        <v>0</v>
      </c>
      <c r="O1296" s="422">
        <f>O520*(1-'Annexe 1. Taux de référence'!$E18)</f>
        <v>0</v>
      </c>
      <c r="P1296" s="422">
        <f>P520*(1-'Annexe 1. Taux de référence'!$E18)</f>
        <v>0</v>
      </c>
      <c r="Q1296" s="423">
        <f>Q520*(1-'Annexe 1. Taux de référence'!$E18)</f>
        <v>0</v>
      </c>
      <c r="R1296" s="419">
        <f>R520*(1-'Annexe 1. Taux de référence'!$E18)</f>
        <v>0</v>
      </c>
      <c r="S1296" s="421">
        <f>S520*(1-'Annexe 1. Taux de référence'!$E18)</f>
        <v>0</v>
      </c>
      <c r="T1296" s="421">
        <f>T520*(1-'Annexe 1. Taux de référence'!$E18)</f>
        <v>0</v>
      </c>
      <c r="U1296" s="421">
        <f>U520*(1-'Annexe 1. Taux de référence'!$E18)</f>
        <v>0</v>
      </c>
      <c r="V1296" s="421">
        <f>V520*(1-'Annexe 1. Taux de référence'!$E18)</f>
        <v>0</v>
      </c>
      <c r="W1296" s="421">
        <f>W520*(1-'Annexe 1. Taux de référence'!$E18)</f>
        <v>0</v>
      </c>
      <c r="X1296" s="422">
        <f>X520*(1-'Annexe 1. Taux de référence'!$E18)</f>
        <v>0</v>
      </c>
      <c r="Y1296" s="421">
        <f>Y520*(1-'Annexe 1. Taux de référence'!$E18)</f>
        <v>0</v>
      </c>
      <c r="Z1296" s="421">
        <f>Z520*(1-'Annexe 1. Taux de référence'!$E18)</f>
        <v>0</v>
      </c>
      <c r="AA1296" s="421">
        <f>AA520*(1-'Annexe 1. Taux de référence'!$E18)</f>
        <v>0</v>
      </c>
      <c r="AB1296" s="421">
        <f>AB520*(1-'Annexe 1. Taux de référence'!$E18)</f>
        <v>0</v>
      </c>
      <c r="AC1296" s="408">
        <f t="shared" si="760"/>
        <v>0</v>
      </c>
      <c r="AD1296" s="830"/>
      <c r="AE1296" s="831"/>
      <c r="AF1296" s="832"/>
    </row>
    <row r="1297" spans="1:32" outlineLevel="1" x14ac:dyDescent="0.2">
      <c r="A1297" s="381">
        <v>245</v>
      </c>
      <c r="B1297" s="666"/>
      <c r="C1297" s="667"/>
      <c r="D1297" s="393"/>
      <c r="E1297" s="393"/>
      <c r="F1297" s="1209" t="s">
        <v>68</v>
      </c>
      <c r="G1297" s="1210"/>
      <c r="H1297" s="1210"/>
      <c r="I1297" s="1210"/>
      <c r="J1297" s="1210"/>
      <c r="K1297" s="1210"/>
      <c r="L1297" s="1210"/>
      <c r="M1297" s="408">
        <f t="shared" si="764"/>
        <v>0</v>
      </c>
      <c r="N1297" s="419">
        <f>M1297*(1-'Annexe 1. Taux de référence'!$E19)+N521*(1-'Annexe 1. Taux de référence'!$E19)</f>
        <v>0</v>
      </c>
      <c r="O1297" s="422">
        <f>O521*(1-'Annexe 1. Taux de référence'!$E19)</f>
        <v>0</v>
      </c>
      <c r="P1297" s="422">
        <f>P521*(1-'Annexe 1. Taux de référence'!$E19)</f>
        <v>0</v>
      </c>
      <c r="Q1297" s="423">
        <f>Q521*(1-'Annexe 1. Taux de référence'!$E19)</f>
        <v>0</v>
      </c>
      <c r="R1297" s="419">
        <f>R521*(1-'Annexe 1. Taux de référence'!$E19)</f>
        <v>0</v>
      </c>
      <c r="S1297" s="421">
        <f>S521*(1-'Annexe 1. Taux de référence'!$E19)</f>
        <v>0</v>
      </c>
      <c r="T1297" s="421">
        <f>T521*(1-'Annexe 1. Taux de référence'!$E19)</f>
        <v>0</v>
      </c>
      <c r="U1297" s="421">
        <f>U521*(1-'Annexe 1. Taux de référence'!$E19)</f>
        <v>0</v>
      </c>
      <c r="V1297" s="421">
        <f>V521*(1-'Annexe 1. Taux de référence'!$E19)</f>
        <v>0</v>
      </c>
      <c r="W1297" s="421">
        <f>W521*(1-'Annexe 1. Taux de référence'!$E19)</f>
        <v>0</v>
      </c>
      <c r="X1297" s="422">
        <f>X521*(1-'Annexe 1. Taux de référence'!$E19)</f>
        <v>0</v>
      </c>
      <c r="Y1297" s="421">
        <f>Y521*(1-'Annexe 1. Taux de référence'!$E19)</f>
        <v>0</v>
      </c>
      <c r="Z1297" s="421">
        <f>Z521*(1-'Annexe 1. Taux de référence'!$E19)</f>
        <v>0</v>
      </c>
      <c r="AA1297" s="421">
        <f>AA521*(1-'Annexe 1. Taux de référence'!$E19)</f>
        <v>0</v>
      </c>
      <c r="AB1297" s="421">
        <f>AB521*(1-'Annexe 1. Taux de référence'!$E19)</f>
        <v>0</v>
      </c>
      <c r="AC1297" s="408">
        <f t="shared" si="760"/>
        <v>0</v>
      </c>
      <c r="AD1297" s="830"/>
      <c r="AE1297" s="831"/>
      <c r="AF1297" s="832"/>
    </row>
    <row r="1298" spans="1:32" outlineLevel="1" x14ac:dyDescent="0.2">
      <c r="A1298" s="381">
        <v>246</v>
      </c>
      <c r="B1298" s="666"/>
      <c r="C1298" s="667"/>
      <c r="D1298" s="393"/>
      <c r="E1298" s="393"/>
      <c r="F1298" s="1209" t="s">
        <v>537</v>
      </c>
      <c r="G1298" s="1210"/>
      <c r="H1298" s="1210"/>
      <c r="I1298" s="1210"/>
      <c r="J1298" s="1210"/>
      <c r="K1298" s="1210"/>
      <c r="L1298" s="1210"/>
      <c r="M1298" s="408">
        <f t="shared" si="764"/>
        <v>0</v>
      </c>
      <c r="N1298" s="419">
        <f>M1298*(1-'Annexe 1. Taux de référence'!$E20)+N522*(1-'Annexe 1. Taux de référence'!$E20)</f>
        <v>0</v>
      </c>
      <c r="O1298" s="422">
        <f>O522*(1-'Annexe 1. Taux de référence'!$E20)</f>
        <v>0</v>
      </c>
      <c r="P1298" s="422">
        <f>P522*(1-'Annexe 1. Taux de référence'!$E20)</f>
        <v>0</v>
      </c>
      <c r="Q1298" s="423">
        <f>Q522*(1-'Annexe 1. Taux de référence'!$E20)</f>
        <v>0</v>
      </c>
      <c r="R1298" s="419">
        <f>R522*(1-'Annexe 1. Taux de référence'!$E20)</f>
        <v>0</v>
      </c>
      <c r="S1298" s="421">
        <f>S522*(1-'Annexe 1. Taux de référence'!$E20)</f>
        <v>0</v>
      </c>
      <c r="T1298" s="421">
        <f>T522*(1-'Annexe 1. Taux de référence'!$E20)</f>
        <v>0</v>
      </c>
      <c r="U1298" s="421">
        <f>U522*(1-'Annexe 1. Taux de référence'!$E20)</f>
        <v>0</v>
      </c>
      <c r="V1298" s="421">
        <f>V522*(1-'Annexe 1. Taux de référence'!$E20)</f>
        <v>0</v>
      </c>
      <c r="W1298" s="421">
        <f>W522*(1-'Annexe 1. Taux de référence'!$E20)</f>
        <v>0</v>
      </c>
      <c r="X1298" s="422">
        <f>X522*(1-'Annexe 1. Taux de référence'!$E20)</f>
        <v>0</v>
      </c>
      <c r="Y1298" s="421">
        <f>Y522*(1-'Annexe 1. Taux de référence'!$E20)</f>
        <v>0</v>
      </c>
      <c r="Z1298" s="421">
        <f>Z522*(1-'Annexe 1. Taux de référence'!$E20)</f>
        <v>0</v>
      </c>
      <c r="AA1298" s="421">
        <f>AA522*(1-'Annexe 1. Taux de référence'!$E20)</f>
        <v>0</v>
      </c>
      <c r="AB1298" s="421">
        <f>AB522*(1-'Annexe 1. Taux de référence'!$E20)</f>
        <v>0</v>
      </c>
      <c r="AC1298" s="408">
        <f t="shared" si="760"/>
        <v>0</v>
      </c>
      <c r="AD1298" s="830"/>
      <c r="AE1298" s="831"/>
      <c r="AF1298" s="832"/>
    </row>
    <row r="1299" spans="1:32" ht="27.75" customHeight="1" outlineLevel="1" x14ac:dyDescent="0.2">
      <c r="A1299" s="381">
        <v>247</v>
      </c>
      <c r="B1299" s="666"/>
      <c r="C1299" s="667"/>
      <c r="D1299" s="394"/>
      <c r="E1299" s="394"/>
      <c r="F1299" s="1227" t="s">
        <v>532</v>
      </c>
      <c r="G1299" s="1228"/>
      <c r="H1299" s="1228"/>
      <c r="I1299" s="1228"/>
      <c r="J1299" s="1228"/>
      <c r="K1299" s="1228"/>
      <c r="L1299" s="1228"/>
      <c r="M1299" s="408">
        <f t="shared" si="764"/>
        <v>0</v>
      </c>
      <c r="N1299" s="419">
        <f>M1299*(1-'Annexe 1. Taux de référence'!$E21)+N523*(1-'Annexe 1. Taux de référence'!$E21)</f>
        <v>0</v>
      </c>
      <c r="O1299" s="422">
        <f>O523*(1-'Annexe 1. Taux de référence'!$E21)</f>
        <v>0</v>
      </c>
      <c r="P1299" s="422">
        <f>P523*(1-'Annexe 1. Taux de référence'!$E21)</f>
        <v>0</v>
      </c>
      <c r="Q1299" s="423">
        <f>Q523*(1-'Annexe 1. Taux de référence'!$E21)</f>
        <v>0</v>
      </c>
      <c r="R1299" s="419">
        <f>R523*(1-'Annexe 1. Taux de référence'!$E21)</f>
        <v>0</v>
      </c>
      <c r="S1299" s="421">
        <f>S523*(1-'Annexe 1. Taux de référence'!$E21)</f>
        <v>0</v>
      </c>
      <c r="T1299" s="421">
        <f>T523*(1-'Annexe 1. Taux de référence'!$E21)</f>
        <v>0</v>
      </c>
      <c r="U1299" s="421">
        <f>U523*(1-'Annexe 1. Taux de référence'!$E21)</f>
        <v>0</v>
      </c>
      <c r="V1299" s="421">
        <f>V523*(1-'Annexe 1. Taux de référence'!$E21)</f>
        <v>0</v>
      </c>
      <c r="W1299" s="421">
        <f>W523*(1-'Annexe 1. Taux de référence'!$E21)</f>
        <v>0</v>
      </c>
      <c r="X1299" s="422">
        <f>X523*(1-'Annexe 1. Taux de référence'!$E21)</f>
        <v>0</v>
      </c>
      <c r="Y1299" s="421">
        <f>Y523*(1-'Annexe 1. Taux de référence'!$E21)</f>
        <v>0</v>
      </c>
      <c r="Z1299" s="421">
        <f>Z523*(1-'Annexe 1. Taux de référence'!$E21)</f>
        <v>0</v>
      </c>
      <c r="AA1299" s="421">
        <f>AA523*(1-'Annexe 1. Taux de référence'!$E21)</f>
        <v>0</v>
      </c>
      <c r="AB1299" s="421">
        <f>AB523*(1-'Annexe 1. Taux de référence'!$E21)</f>
        <v>0</v>
      </c>
      <c r="AC1299" s="408">
        <f t="shared" si="760"/>
        <v>0</v>
      </c>
      <c r="AD1299" s="833"/>
      <c r="AE1299" s="834"/>
      <c r="AF1299" s="835"/>
    </row>
    <row r="1300" spans="1:32" ht="15" customHeight="1" outlineLevel="1" x14ac:dyDescent="0.2">
      <c r="A1300" s="381">
        <v>129</v>
      </c>
      <c r="B1300" s="666"/>
      <c r="C1300" s="394"/>
      <c r="D1300" s="1222" t="s">
        <v>13</v>
      </c>
      <c r="E1300" s="1100"/>
      <c r="F1300" s="1100"/>
      <c r="G1300" s="1100"/>
      <c r="H1300" s="1100"/>
      <c r="I1300" s="1100"/>
      <c r="J1300" s="1100"/>
      <c r="K1300" s="1100"/>
      <c r="L1300" s="1100"/>
      <c r="M1300" s="1100"/>
      <c r="N1300" s="1100"/>
      <c r="O1300" s="1100"/>
      <c r="P1300" s="1100"/>
      <c r="Q1300" s="1100"/>
      <c r="R1300" s="1100"/>
      <c r="S1300" s="1100"/>
      <c r="T1300" s="1100"/>
      <c r="U1300" s="1100"/>
      <c r="V1300" s="1100"/>
      <c r="W1300" s="1100"/>
      <c r="X1300" s="1100"/>
      <c r="Y1300" s="1100"/>
      <c r="Z1300" s="1100"/>
      <c r="AA1300" s="1100"/>
      <c r="AB1300" s="1100"/>
      <c r="AC1300" s="1100"/>
      <c r="AD1300" s="1100"/>
      <c r="AE1300" s="1100"/>
      <c r="AF1300" s="1361"/>
    </row>
    <row r="1301" spans="1:32" ht="15" customHeight="1" outlineLevel="1" x14ac:dyDescent="0.2">
      <c r="A1301" s="381">
        <v>130</v>
      </c>
      <c r="B1301" s="666"/>
      <c r="C1301" s="394"/>
      <c r="D1301" s="394"/>
      <c r="E1301" s="1229" t="s">
        <v>14</v>
      </c>
      <c r="F1301" s="1230"/>
      <c r="G1301" s="1230"/>
      <c r="H1301" s="1230"/>
      <c r="I1301" s="1230"/>
      <c r="J1301" s="1230"/>
      <c r="K1301" s="1230"/>
      <c r="L1301" s="1230"/>
      <c r="M1301" s="407">
        <f>SUBTOTAL(9,M1302:M1304)</f>
        <v>0</v>
      </c>
      <c r="N1301" s="410">
        <f t="shared" ref="N1301:AC1301" si="765">SUBTOTAL(9,N1302:N1304)</f>
        <v>0</v>
      </c>
      <c r="O1301" s="414">
        <f t="shared" si="765"/>
        <v>0</v>
      </c>
      <c r="P1301" s="414">
        <f t="shared" si="765"/>
        <v>0</v>
      </c>
      <c r="Q1301" s="415">
        <f t="shared" si="765"/>
        <v>0</v>
      </c>
      <c r="R1301" s="410">
        <f t="shared" si="765"/>
        <v>0</v>
      </c>
      <c r="S1301" s="414">
        <f t="shared" si="765"/>
        <v>0</v>
      </c>
      <c r="T1301" s="413">
        <f t="shared" si="765"/>
        <v>0</v>
      </c>
      <c r="U1301" s="413">
        <f t="shared" si="765"/>
        <v>0</v>
      </c>
      <c r="V1301" s="413">
        <f t="shared" si="765"/>
        <v>0</v>
      </c>
      <c r="W1301" s="413">
        <f t="shared" si="765"/>
        <v>0</v>
      </c>
      <c r="X1301" s="413">
        <f t="shared" si="765"/>
        <v>0</v>
      </c>
      <c r="Y1301" s="413">
        <f t="shared" si="765"/>
        <v>0</v>
      </c>
      <c r="Z1301" s="413">
        <f t="shared" si="765"/>
        <v>0</v>
      </c>
      <c r="AA1301" s="413">
        <f t="shared" si="765"/>
        <v>0</v>
      </c>
      <c r="AB1301" s="411">
        <f t="shared" si="765"/>
        <v>0</v>
      </c>
      <c r="AC1301" s="407">
        <f t="shared" si="765"/>
        <v>0</v>
      </c>
      <c r="AD1301" s="942"/>
      <c r="AE1301" s="828"/>
      <c r="AF1301" s="829"/>
    </row>
    <row r="1302" spans="1:32" ht="15" customHeight="1" outlineLevel="1" x14ac:dyDescent="0.2">
      <c r="A1302" s="381">
        <v>131</v>
      </c>
      <c r="B1302" s="666"/>
      <c r="C1302" s="394"/>
      <c r="D1302" s="394"/>
      <c r="E1302" s="395"/>
      <c r="F1302" s="1225" t="s">
        <v>112</v>
      </c>
      <c r="G1302" s="1226"/>
      <c r="H1302" s="1226"/>
      <c r="I1302" s="1226"/>
      <c r="J1302" s="1226"/>
      <c r="K1302" s="1226"/>
      <c r="L1302" s="1226"/>
      <c r="M1302" s="408">
        <f t="shared" ref="M1302:M1304" si="766">M526</f>
        <v>0</v>
      </c>
      <c r="N1302" s="419">
        <f>M1302*(1-'Annexe 1. Taux de référence'!$E24)+N526*(1-'Annexe 1. Taux de référence'!$E24)</f>
        <v>0</v>
      </c>
      <c r="O1302" s="422">
        <f>O526*(1-'Annexe 1. Taux de référence'!$E24)</f>
        <v>0</v>
      </c>
      <c r="P1302" s="422">
        <f>P526*(1-'Annexe 1. Taux de référence'!$E24)</f>
        <v>0</v>
      </c>
      <c r="Q1302" s="423">
        <f>Q526*(1-'Annexe 1. Taux de référence'!$E24)</f>
        <v>0</v>
      </c>
      <c r="R1302" s="419">
        <f>R526*(1-'Annexe 1. Taux de référence'!$E24)</f>
        <v>0</v>
      </c>
      <c r="S1302" s="421">
        <f>S526*(1-'Annexe 1. Taux de référence'!$E24)</f>
        <v>0</v>
      </c>
      <c r="T1302" s="421">
        <f>T526*(1-'Annexe 1. Taux de référence'!$E24)</f>
        <v>0</v>
      </c>
      <c r="U1302" s="421">
        <f>U526*(1-'Annexe 1. Taux de référence'!$E24)</f>
        <v>0</v>
      </c>
      <c r="V1302" s="421">
        <f>V526*(1-'Annexe 1. Taux de référence'!$E24)</f>
        <v>0</v>
      </c>
      <c r="W1302" s="421">
        <f>W526*(1-'Annexe 1. Taux de référence'!$E24)</f>
        <v>0</v>
      </c>
      <c r="X1302" s="422">
        <f>X526*(1-'Annexe 1. Taux de référence'!$E24)</f>
        <v>0</v>
      </c>
      <c r="Y1302" s="421">
        <f>Y526*(1-'Annexe 1. Taux de référence'!$E24)</f>
        <v>0</v>
      </c>
      <c r="Z1302" s="421">
        <f>Z526*(1-'Annexe 1. Taux de référence'!$E24)</f>
        <v>0</v>
      </c>
      <c r="AA1302" s="421">
        <f>AA526*(1-'Annexe 1. Taux de référence'!$E24)</f>
        <v>0</v>
      </c>
      <c r="AB1302" s="421">
        <f>AB526*(1-'Annexe 1. Taux de référence'!$E24)</f>
        <v>0</v>
      </c>
      <c r="AC1302" s="408">
        <f t="shared" ref="AC1302:AC1304" si="767">AC526</f>
        <v>0</v>
      </c>
      <c r="AD1302" s="830"/>
      <c r="AE1302" s="831"/>
      <c r="AF1302" s="832"/>
    </row>
    <row r="1303" spans="1:32" ht="15" customHeight="1" outlineLevel="1" x14ac:dyDescent="0.2">
      <c r="A1303" s="381">
        <v>132</v>
      </c>
      <c r="B1303" s="666"/>
      <c r="C1303" s="394"/>
      <c r="D1303" s="394"/>
      <c r="E1303" s="395"/>
      <c r="F1303" s="1209" t="s">
        <v>113</v>
      </c>
      <c r="G1303" s="1210"/>
      <c r="H1303" s="1210"/>
      <c r="I1303" s="1210"/>
      <c r="J1303" s="1210"/>
      <c r="K1303" s="1210"/>
      <c r="L1303" s="1210"/>
      <c r="M1303" s="408">
        <f t="shared" si="766"/>
        <v>0</v>
      </c>
      <c r="N1303" s="419">
        <f>M1303*(1-'Annexe 1. Taux de référence'!$E25)+N527*(1-'Annexe 1. Taux de référence'!$E25)</f>
        <v>0</v>
      </c>
      <c r="O1303" s="422">
        <f>O527*(1-'Annexe 1. Taux de référence'!$E25)</f>
        <v>0</v>
      </c>
      <c r="P1303" s="422">
        <f>P527*(1-'Annexe 1. Taux de référence'!$E25)</f>
        <v>0</v>
      </c>
      <c r="Q1303" s="423">
        <f>Q527*(1-'Annexe 1. Taux de référence'!$E25)</f>
        <v>0</v>
      </c>
      <c r="R1303" s="419">
        <f>R527*(1-'Annexe 1. Taux de référence'!$E25)</f>
        <v>0</v>
      </c>
      <c r="S1303" s="421">
        <f>S527*(1-'Annexe 1. Taux de référence'!$E25)</f>
        <v>0</v>
      </c>
      <c r="T1303" s="421">
        <f>T527*(1-'Annexe 1. Taux de référence'!$E25)</f>
        <v>0</v>
      </c>
      <c r="U1303" s="421">
        <f>U527*(1-'Annexe 1. Taux de référence'!$E25)</f>
        <v>0</v>
      </c>
      <c r="V1303" s="421">
        <f>V527*(1-'Annexe 1. Taux de référence'!$E25)</f>
        <v>0</v>
      </c>
      <c r="W1303" s="421">
        <f>W527*(1-'Annexe 1. Taux de référence'!$E25)</f>
        <v>0</v>
      </c>
      <c r="X1303" s="422">
        <f>X527*(1-'Annexe 1. Taux de référence'!$E25)</f>
        <v>0</v>
      </c>
      <c r="Y1303" s="421">
        <f>Y527*(1-'Annexe 1. Taux de référence'!$E25)</f>
        <v>0</v>
      </c>
      <c r="Z1303" s="421">
        <f>Z527*(1-'Annexe 1. Taux de référence'!$E25)</f>
        <v>0</v>
      </c>
      <c r="AA1303" s="421">
        <f>AA527*(1-'Annexe 1. Taux de référence'!$E25)</f>
        <v>0</v>
      </c>
      <c r="AB1303" s="421">
        <f>AB527*(1-'Annexe 1. Taux de référence'!$E25)</f>
        <v>0</v>
      </c>
      <c r="AC1303" s="408">
        <f t="shared" si="767"/>
        <v>0</v>
      </c>
      <c r="AD1303" s="830"/>
      <c r="AE1303" s="831"/>
      <c r="AF1303" s="832"/>
    </row>
    <row r="1304" spans="1:32" ht="15" customHeight="1" outlineLevel="1" x14ac:dyDescent="0.2">
      <c r="A1304" s="381">
        <v>133</v>
      </c>
      <c r="B1304" s="666"/>
      <c r="C1304" s="394"/>
      <c r="D1304" s="394"/>
      <c r="E1304" s="395"/>
      <c r="F1304" s="1227" t="s">
        <v>557</v>
      </c>
      <c r="G1304" s="1228"/>
      <c r="H1304" s="1228"/>
      <c r="I1304" s="1228"/>
      <c r="J1304" s="1228"/>
      <c r="K1304" s="1228"/>
      <c r="L1304" s="1228"/>
      <c r="M1304" s="408">
        <f t="shared" si="766"/>
        <v>0</v>
      </c>
      <c r="N1304" s="419">
        <f>M1304*(1-'Annexe 1. Taux de référence'!$E26)+N528*(1-'Annexe 1. Taux de référence'!$E26)</f>
        <v>0</v>
      </c>
      <c r="O1304" s="422">
        <f>O528*(1-'Annexe 1. Taux de référence'!$E26)</f>
        <v>0</v>
      </c>
      <c r="P1304" s="422">
        <f>P528*(1-'Annexe 1. Taux de référence'!$E26)</f>
        <v>0</v>
      </c>
      <c r="Q1304" s="423">
        <f>Q528*(1-'Annexe 1. Taux de référence'!$E26)</f>
        <v>0</v>
      </c>
      <c r="R1304" s="419">
        <f>R528*(1-'Annexe 1. Taux de référence'!$E26)</f>
        <v>0</v>
      </c>
      <c r="S1304" s="421">
        <f>S528*(1-'Annexe 1. Taux de référence'!$E26)</f>
        <v>0</v>
      </c>
      <c r="T1304" s="421">
        <f>T528*(1-'Annexe 1. Taux de référence'!$E26)</f>
        <v>0</v>
      </c>
      <c r="U1304" s="421">
        <f>U528*(1-'Annexe 1. Taux de référence'!$E26)</f>
        <v>0</v>
      </c>
      <c r="V1304" s="421">
        <f>V528*(1-'Annexe 1. Taux de référence'!$E26)</f>
        <v>0</v>
      </c>
      <c r="W1304" s="421">
        <f>W528*(1-'Annexe 1. Taux de référence'!$E26)</f>
        <v>0</v>
      </c>
      <c r="X1304" s="422">
        <f>X528*(1-'Annexe 1. Taux de référence'!$E26)</f>
        <v>0</v>
      </c>
      <c r="Y1304" s="421">
        <f>Y528*(1-'Annexe 1. Taux de référence'!$E26)</f>
        <v>0</v>
      </c>
      <c r="Z1304" s="421">
        <f>Z528*(1-'Annexe 1. Taux de référence'!$E26)</f>
        <v>0</v>
      </c>
      <c r="AA1304" s="421">
        <f>AA528*(1-'Annexe 1. Taux de référence'!$E26)</f>
        <v>0</v>
      </c>
      <c r="AB1304" s="421">
        <f>AB528*(1-'Annexe 1. Taux de référence'!$E26)</f>
        <v>0</v>
      </c>
      <c r="AC1304" s="408">
        <f t="shared" si="767"/>
        <v>0</v>
      </c>
      <c r="AD1304" s="830"/>
      <c r="AE1304" s="831"/>
      <c r="AF1304" s="832"/>
    </row>
    <row r="1305" spans="1:32" ht="15" customHeight="1" outlineLevel="1" x14ac:dyDescent="0.2">
      <c r="A1305" s="381">
        <v>134</v>
      </c>
      <c r="B1305" s="666"/>
      <c r="C1305" s="394"/>
      <c r="D1305" s="394"/>
      <c r="E1305" s="1223" t="s">
        <v>15</v>
      </c>
      <c r="F1305" s="1224"/>
      <c r="G1305" s="1224"/>
      <c r="H1305" s="1224"/>
      <c r="I1305" s="1224"/>
      <c r="J1305" s="1224"/>
      <c r="K1305" s="1224"/>
      <c r="L1305" s="1224"/>
      <c r="M1305" s="407">
        <f>SUBTOTAL(9,M1306:M1308)</f>
        <v>0</v>
      </c>
      <c r="N1305" s="410">
        <f t="shared" ref="N1305:AC1305" si="768">SUBTOTAL(9,N1306:N1308)</f>
        <v>0</v>
      </c>
      <c r="O1305" s="414">
        <f t="shared" si="768"/>
        <v>0</v>
      </c>
      <c r="P1305" s="414">
        <f t="shared" si="768"/>
        <v>0</v>
      </c>
      <c r="Q1305" s="415">
        <f t="shared" si="768"/>
        <v>0</v>
      </c>
      <c r="R1305" s="410">
        <f t="shared" si="768"/>
        <v>0</v>
      </c>
      <c r="S1305" s="414">
        <f t="shared" si="768"/>
        <v>0</v>
      </c>
      <c r="T1305" s="413">
        <f t="shared" si="768"/>
        <v>0</v>
      </c>
      <c r="U1305" s="413">
        <f t="shared" si="768"/>
        <v>0</v>
      </c>
      <c r="V1305" s="413">
        <f t="shared" si="768"/>
        <v>0</v>
      </c>
      <c r="W1305" s="413">
        <f t="shared" si="768"/>
        <v>0</v>
      </c>
      <c r="X1305" s="413">
        <f t="shared" si="768"/>
        <v>0</v>
      </c>
      <c r="Y1305" s="413">
        <f t="shared" si="768"/>
        <v>0</v>
      </c>
      <c r="Z1305" s="413">
        <f t="shared" si="768"/>
        <v>0</v>
      </c>
      <c r="AA1305" s="413">
        <f t="shared" si="768"/>
        <v>0</v>
      </c>
      <c r="AB1305" s="411">
        <f t="shared" si="768"/>
        <v>0</v>
      </c>
      <c r="AC1305" s="407">
        <f t="shared" si="768"/>
        <v>0</v>
      </c>
      <c r="AD1305" s="830"/>
      <c r="AE1305" s="831"/>
      <c r="AF1305" s="832"/>
    </row>
    <row r="1306" spans="1:32" ht="15" customHeight="1" outlineLevel="1" x14ac:dyDescent="0.2">
      <c r="A1306" s="381">
        <v>135</v>
      </c>
      <c r="B1306" s="666"/>
      <c r="C1306" s="394"/>
      <c r="D1306" s="394"/>
      <c r="E1306" s="395"/>
      <c r="F1306" s="1225" t="s">
        <v>109</v>
      </c>
      <c r="G1306" s="1226"/>
      <c r="H1306" s="1226"/>
      <c r="I1306" s="1226"/>
      <c r="J1306" s="1226"/>
      <c r="K1306" s="1226"/>
      <c r="L1306" s="1226"/>
      <c r="M1306" s="408">
        <f t="shared" ref="M1306:M1308" si="769">M530</f>
        <v>0</v>
      </c>
      <c r="N1306" s="419">
        <f>M1306*(1-'Annexe 1. Taux de référence'!$E28)+N530*(1-'Annexe 1. Taux de référence'!$E28)</f>
        <v>0</v>
      </c>
      <c r="O1306" s="422">
        <f>O530*(1-'Annexe 1. Taux de référence'!$E28)</f>
        <v>0</v>
      </c>
      <c r="P1306" s="422">
        <f>P530*(1-'Annexe 1. Taux de référence'!$E28)</f>
        <v>0</v>
      </c>
      <c r="Q1306" s="423">
        <f>Q530*(1-'Annexe 1. Taux de référence'!$E28)</f>
        <v>0</v>
      </c>
      <c r="R1306" s="419">
        <f>R530*(1-'Annexe 1. Taux de référence'!$E28)</f>
        <v>0</v>
      </c>
      <c r="S1306" s="421">
        <f>S530*(1-'Annexe 1. Taux de référence'!$E28)</f>
        <v>0</v>
      </c>
      <c r="T1306" s="421">
        <f>T530*(1-'Annexe 1. Taux de référence'!$E28)</f>
        <v>0</v>
      </c>
      <c r="U1306" s="421">
        <f>U530*(1-'Annexe 1. Taux de référence'!$E28)</f>
        <v>0</v>
      </c>
      <c r="V1306" s="421">
        <f>V530*(1-'Annexe 1. Taux de référence'!$E28)</f>
        <v>0</v>
      </c>
      <c r="W1306" s="421">
        <f>W530*(1-'Annexe 1. Taux de référence'!$E28)</f>
        <v>0</v>
      </c>
      <c r="X1306" s="422">
        <f>X530*(1-'Annexe 1. Taux de référence'!$E28)</f>
        <v>0</v>
      </c>
      <c r="Y1306" s="421">
        <f>Y530*(1-'Annexe 1. Taux de référence'!$E28)</f>
        <v>0</v>
      </c>
      <c r="Z1306" s="421">
        <f>Z530*(1-'Annexe 1. Taux de référence'!$E28)</f>
        <v>0</v>
      </c>
      <c r="AA1306" s="421">
        <f>AA530*(1-'Annexe 1. Taux de référence'!$E28)</f>
        <v>0</v>
      </c>
      <c r="AB1306" s="421">
        <f>AB530*(1-'Annexe 1. Taux de référence'!$E28)</f>
        <v>0</v>
      </c>
      <c r="AC1306" s="408">
        <f t="shared" ref="AC1306:AC1312" si="770">AC530</f>
        <v>0</v>
      </c>
      <c r="AD1306" s="830"/>
      <c r="AE1306" s="831"/>
      <c r="AF1306" s="832"/>
    </row>
    <row r="1307" spans="1:32" ht="15" customHeight="1" outlineLevel="1" x14ac:dyDescent="0.2">
      <c r="A1307" s="381">
        <v>136</v>
      </c>
      <c r="B1307" s="666"/>
      <c r="C1307" s="394"/>
      <c r="D1307" s="394"/>
      <c r="E1307" s="395"/>
      <c r="F1307" s="1209" t="s">
        <v>110</v>
      </c>
      <c r="G1307" s="1210"/>
      <c r="H1307" s="1210"/>
      <c r="I1307" s="1210"/>
      <c r="J1307" s="1210"/>
      <c r="K1307" s="1210"/>
      <c r="L1307" s="1210"/>
      <c r="M1307" s="408">
        <f t="shared" si="769"/>
        <v>0</v>
      </c>
      <c r="N1307" s="419">
        <f>M1307*(1-'Annexe 1. Taux de référence'!$E29)+N531*(1-'Annexe 1. Taux de référence'!$E29)</f>
        <v>0</v>
      </c>
      <c r="O1307" s="422">
        <f>O531*(1-'Annexe 1. Taux de référence'!$E29)</f>
        <v>0</v>
      </c>
      <c r="P1307" s="422">
        <f>P531*(1-'Annexe 1. Taux de référence'!$E29)</f>
        <v>0</v>
      </c>
      <c r="Q1307" s="423">
        <f>Q531*(1-'Annexe 1. Taux de référence'!$E29)</f>
        <v>0</v>
      </c>
      <c r="R1307" s="419">
        <f>R531*(1-'Annexe 1. Taux de référence'!$E29)</f>
        <v>0</v>
      </c>
      <c r="S1307" s="421">
        <f>S531*(1-'Annexe 1. Taux de référence'!$E29)</f>
        <v>0</v>
      </c>
      <c r="T1307" s="421">
        <f>T531*(1-'Annexe 1. Taux de référence'!$E29)</f>
        <v>0</v>
      </c>
      <c r="U1307" s="421">
        <f>U531*(1-'Annexe 1. Taux de référence'!$E29)</f>
        <v>0</v>
      </c>
      <c r="V1307" s="421">
        <f>V531*(1-'Annexe 1. Taux de référence'!$E29)</f>
        <v>0</v>
      </c>
      <c r="W1307" s="421">
        <f>W531*(1-'Annexe 1. Taux de référence'!$E29)</f>
        <v>0</v>
      </c>
      <c r="X1307" s="422">
        <f>X531*(1-'Annexe 1. Taux de référence'!$E29)</f>
        <v>0</v>
      </c>
      <c r="Y1307" s="421">
        <f>Y531*(1-'Annexe 1. Taux de référence'!$E29)</f>
        <v>0</v>
      </c>
      <c r="Z1307" s="421">
        <f>Z531*(1-'Annexe 1. Taux de référence'!$E29)</f>
        <v>0</v>
      </c>
      <c r="AA1307" s="421">
        <f>AA531*(1-'Annexe 1. Taux de référence'!$E29)</f>
        <v>0</v>
      </c>
      <c r="AB1307" s="421">
        <f>AB531*(1-'Annexe 1. Taux de référence'!$E29)</f>
        <v>0</v>
      </c>
      <c r="AC1307" s="408">
        <f t="shared" si="770"/>
        <v>0</v>
      </c>
      <c r="AD1307" s="830"/>
      <c r="AE1307" s="831"/>
      <c r="AF1307" s="832"/>
    </row>
    <row r="1308" spans="1:32" ht="15" customHeight="1" outlineLevel="1" x14ac:dyDescent="0.2">
      <c r="A1308" s="381">
        <v>137</v>
      </c>
      <c r="B1308" s="666"/>
      <c r="C1308" s="394"/>
      <c r="D1308" s="394"/>
      <c r="E1308" s="395"/>
      <c r="F1308" s="1227" t="s">
        <v>111</v>
      </c>
      <c r="G1308" s="1228"/>
      <c r="H1308" s="1228"/>
      <c r="I1308" s="1228"/>
      <c r="J1308" s="1228"/>
      <c r="K1308" s="1228"/>
      <c r="L1308" s="1228"/>
      <c r="M1308" s="408">
        <f t="shared" si="769"/>
        <v>0</v>
      </c>
      <c r="N1308" s="419">
        <f>M1308*(1-'Annexe 1. Taux de référence'!$E30)+N532*(1-'Annexe 1. Taux de référence'!$E30)</f>
        <v>0</v>
      </c>
      <c r="O1308" s="422">
        <f>O532*(1-'Annexe 1. Taux de référence'!$E30)</f>
        <v>0</v>
      </c>
      <c r="P1308" s="422">
        <f>P532*(1-'Annexe 1. Taux de référence'!$E30)</f>
        <v>0</v>
      </c>
      <c r="Q1308" s="423">
        <f>Q532*(1-'Annexe 1. Taux de référence'!$E30)</f>
        <v>0</v>
      </c>
      <c r="R1308" s="419">
        <f>R532*(1-'Annexe 1. Taux de référence'!$E30)</f>
        <v>0</v>
      </c>
      <c r="S1308" s="421">
        <f>S532*(1-'Annexe 1. Taux de référence'!$E30)</f>
        <v>0</v>
      </c>
      <c r="T1308" s="421">
        <f>T532*(1-'Annexe 1. Taux de référence'!$E30)</f>
        <v>0</v>
      </c>
      <c r="U1308" s="421">
        <f>U532*(1-'Annexe 1. Taux de référence'!$E30)</f>
        <v>0</v>
      </c>
      <c r="V1308" s="421">
        <f>V532*(1-'Annexe 1. Taux de référence'!$E30)</f>
        <v>0</v>
      </c>
      <c r="W1308" s="421">
        <f>W532*(1-'Annexe 1. Taux de référence'!$E30)</f>
        <v>0</v>
      </c>
      <c r="X1308" s="422">
        <f>X532*(1-'Annexe 1. Taux de référence'!$E30)</f>
        <v>0</v>
      </c>
      <c r="Y1308" s="421">
        <f>Y532*(1-'Annexe 1. Taux de référence'!$E30)</f>
        <v>0</v>
      </c>
      <c r="Z1308" s="421">
        <f>Z532*(1-'Annexe 1. Taux de référence'!$E30)</f>
        <v>0</v>
      </c>
      <c r="AA1308" s="421">
        <f>AA532*(1-'Annexe 1. Taux de référence'!$E30)</f>
        <v>0</v>
      </c>
      <c r="AB1308" s="421">
        <f>AB532*(1-'Annexe 1. Taux de référence'!$E30)</f>
        <v>0</v>
      </c>
      <c r="AC1308" s="408">
        <f t="shared" si="770"/>
        <v>0</v>
      </c>
      <c r="AD1308" s="830"/>
      <c r="AE1308" s="831"/>
      <c r="AF1308" s="832"/>
    </row>
    <row r="1309" spans="1:32" ht="15" customHeight="1" outlineLevel="1" x14ac:dyDescent="0.2">
      <c r="A1309" s="381">
        <v>138</v>
      </c>
      <c r="B1309" s="666"/>
      <c r="C1309" s="394"/>
      <c r="D1309" s="394"/>
      <c r="E1309" s="1223" t="s">
        <v>18</v>
      </c>
      <c r="F1309" s="1224"/>
      <c r="G1309" s="1224"/>
      <c r="H1309" s="1224"/>
      <c r="I1309" s="1224"/>
      <c r="J1309" s="1224"/>
      <c r="K1309" s="1224"/>
      <c r="L1309" s="1224"/>
      <c r="M1309" s="407">
        <f>SUBTOTAL(9,M1310:M1312)</f>
        <v>0</v>
      </c>
      <c r="N1309" s="410">
        <f t="shared" ref="N1309:AC1309" si="771">SUBTOTAL(9,N1310:N1312)</f>
        <v>0</v>
      </c>
      <c r="O1309" s="414">
        <f t="shared" si="771"/>
        <v>0</v>
      </c>
      <c r="P1309" s="414">
        <f t="shared" si="771"/>
        <v>0</v>
      </c>
      <c r="Q1309" s="415">
        <f t="shared" si="771"/>
        <v>0</v>
      </c>
      <c r="R1309" s="410">
        <f t="shared" si="771"/>
        <v>0</v>
      </c>
      <c r="S1309" s="414">
        <f t="shared" si="771"/>
        <v>0</v>
      </c>
      <c r="T1309" s="413">
        <f t="shared" si="771"/>
        <v>0</v>
      </c>
      <c r="U1309" s="413">
        <f t="shared" si="771"/>
        <v>0</v>
      </c>
      <c r="V1309" s="413">
        <f t="shared" si="771"/>
        <v>0</v>
      </c>
      <c r="W1309" s="413">
        <f t="shared" si="771"/>
        <v>0</v>
      </c>
      <c r="X1309" s="413">
        <f t="shared" si="771"/>
        <v>0</v>
      </c>
      <c r="Y1309" s="413">
        <f t="shared" si="771"/>
        <v>0</v>
      </c>
      <c r="Z1309" s="413">
        <f t="shared" si="771"/>
        <v>0</v>
      </c>
      <c r="AA1309" s="413">
        <f t="shared" si="771"/>
        <v>0</v>
      </c>
      <c r="AB1309" s="411">
        <f t="shared" si="771"/>
        <v>0</v>
      </c>
      <c r="AC1309" s="407">
        <f t="shared" si="771"/>
        <v>0</v>
      </c>
      <c r="AD1309" s="830"/>
      <c r="AE1309" s="831"/>
      <c r="AF1309" s="832"/>
    </row>
    <row r="1310" spans="1:32" ht="15" customHeight="1" outlineLevel="1" x14ac:dyDescent="0.2">
      <c r="A1310" s="381">
        <v>139</v>
      </c>
      <c r="B1310" s="666"/>
      <c r="C1310" s="394"/>
      <c r="D1310" s="394"/>
      <c r="E1310" s="395"/>
      <c r="F1310" s="1225" t="s">
        <v>114</v>
      </c>
      <c r="G1310" s="1226"/>
      <c r="H1310" s="1226"/>
      <c r="I1310" s="1226"/>
      <c r="J1310" s="1226"/>
      <c r="K1310" s="1226"/>
      <c r="L1310" s="1226"/>
      <c r="M1310" s="408">
        <f t="shared" ref="M1310:M1312" si="772">M534</f>
        <v>0</v>
      </c>
      <c r="N1310" s="419">
        <f>M1310*(1-'Annexe 1. Taux de référence'!$E32)+N534*(1-'Annexe 1. Taux de référence'!$E32)</f>
        <v>0</v>
      </c>
      <c r="O1310" s="422">
        <f>O534*(1-'Annexe 1. Taux de référence'!$E32)</f>
        <v>0</v>
      </c>
      <c r="P1310" s="422">
        <f>P534*(1-'Annexe 1. Taux de référence'!$E32)</f>
        <v>0</v>
      </c>
      <c r="Q1310" s="423">
        <f>Q534*(1-'Annexe 1. Taux de référence'!$E32)</f>
        <v>0</v>
      </c>
      <c r="R1310" s="419">
        <f>R534*(1-'Annexe 1. Taux de référence'!$E32)</f>
        <v>0</v>
      </c>
      <c r="S1310" s="421">
        <f>S534*(1-'Annexe 1. Taux de référence'!$E32)</f>
        <v>0</v>
      </c>
      <c r="T1310" s="421">
        <f>T534*(1-'Annexe 1. Taux de référence'!$E32)</f>
        <v>0</v>
      </c>
      <c r="U1310" s="421">
        <f>U534*(1-'Annexe 1. Taux de référence'!$E32)</f>
        <v>0</v>
      </c>
      <c r="V1310" s="421">
        <f>V534*(1-'Annexe 1. Taux de référence'!$E32)</f>
        <v>0</v>
      </c>
      <c r="W1310" s="421">
        <f>W534*(1-'Annexe 1. Taux de référence'!$E32)</f>
        <v>0</v>
      </c>
      <c r="X1310" s="422">
        <f>X534*(1-'Annexe 1. Taux de référence'!$E32)</f>
        <v>0</v>
      </c>
      <c r="Y1310" s="421">
        <f>Y534*(1-'Annexe 1. Taux de référence'!$E32)</f>
        <v>0</v>
      </c>
      <c r="Z1310" s="421">
        <f>Z534*(1-'Annexe 1. Taux de référence'!$E32)</f>
        <v>0</v>
      </c>
      <c r="AA1310" s="421">
        <f>AA534*(1-'Annexe 1. Taux de référence'!$E32)</f>
        <v>0</v>
      </c>
      <c r="AB1310" s="421">
        <f>AB534*(1-'Annexe 1. Taux de référence'!$E32)</f>
        <v>0</v>
      </c>
      <c r="AC1310" s="408">
        <f t="shared" si="770"/>
        <v>0</v>
      </c>
      <c r="AD1310" s="830"/>
      <c r="AE1310" s="831"/>
      <c r="AF1310" s="832"/>
    </row>
    <row r="1311" spans="1:32" ht="15" customHeight="1" outlineLevel="1" x14ac:dyDescent="0.2">
      <c r="A1311" s="381">
        <v>140</v>
      </c>
      <c r="B1311" s="666"/>
      <c r="C1311" s="394"/>
      <c r="D1311" s="394"/>
      <c r="E1311" s="395"/>
      <c r="F1311" s="1209" t="s">
        <v>115</v>
      </c>
      <c r="G1311" s="1210"/>
      <c r="H1311" s="1210"/>
      <c r="I1311" s="1210"/>
      <c r="J1311" s="1210"/>
      <c r="K1311" s="1210"/>
      <c r="L1311" s="1210"/>
      <c r="M1311" s="408">
        <f t="shared" si="772"/>
        <v>0</v>
      </c>
      <c r="N1311" s="419">
        <f>M1311*(1-'Annexe 1. Taux de référence'!$E33)+N535*(1-'Annexe 1. Taux de référence'!$E33)</f>
        <v>0</v>
      </c>
      <c r="O1311" s="422">
        <f>O535*(1-'Annexe 1. Taux de référence'!$E33)</f>
        <v>0</v>
      </c>
      <c r="P1311" s="422">
        <f>P535*(1-'Annexe 1. Taux de référence'!$E33)</f>
        <v>0</v>
      </c>
      <c r="Q1311" s="423">
        <f>Q535*(1-'Annexe 1. Taux de référence'!$E33)</f>
        <v>0</v>
      </c>
      <c r="R1311" s="419">
        <f>R535*(1-'Annexe 1. Taux de référence'!$E33)</f>
        <v>0</v>
      </c>
      <c r="S1311" s="421">
        <f>S535*(1-'Annexe 1. Taux de référence'!$E33)</f>
        <v>0</v>
      </c>
      <c r="T1311" s="421">
        <f>T535*(1-'Annexe 1. Taux de référence'!$E33)</f>
        <v>0</v>
      </c>
      <c r="U1311" s="421">
        <f>U535*(1-'Annexe 1. Taux de référence'!$E33)</f>
        <v>0</v>
      </c>
      <c r="V1311" s="421">
        <f>V535*(1-'Annexe 1. Taux de référence'!$E33)</f>
        <v>0</v>
      </c>
      <c r="W1311" s="421">
        <f>W535*(1-'Annexe 1. Taux de référence'!$E33)</f>
        <v>0</v>
      </c>
      <c r="X1311" s="422">
        <f>X535*(1-'Annexe 1. Taux de référence'!$E33)</f>
        <v>0</v>
      </c>
      <c r="Y1311" s="421">
        <f>Y535*(1-'Annexe 1. Taux de référence'!$E33)</f>
        <v>0</v>
      </c>
      <c r="Z1311" s="421">
        <f>Z535*(1-'Annexe 1. Taux de référence'!$E33)</f>
        <v>0</v>
      </c>
      <c r="AA1311" s="421">
        <f>AA535*(1-'Annexe 1. Taux de référence'!$E33)</f>
        <v>0</v>
      </c>
      <c r="AB1311" s="421">
        <f>AB535*(1-'Annexe 1. Taux de référence'!$E33)</f>
        <v>0</v>
      </c>
      <c r="AC1311" s="408">
        <f t="shared" si="770"/>
        <v>0</v>
      </c>
      <c r="AD1311" s="830"/>
      <c r="AE1311" s="831"/>
      <c r="AF1311" s="832"/>
    </row>
    <row r="1312" spans="1:32" ht="15" customHeight="1" outlineLevel="1" x14ac:dyDescent="0.2">
      <c r="A1312" s="381">
        <v>141</v>
      </c>
      <c r="B1312" s="666"/>
      <c r="C1312" s="394"/>
      <c r="D1312" s="394"/>
      <c r="E1312" s="395"/>
      <c r="F1312" s="1227" t="s">
        <v>558</v>
      </c>
      <c r="G1312" s="1228"/>
      <c r="H1312" s="1228"/>
      <c r="I1312" s="1228"/>
      <c r="J1312" s="1228"/>
      <c r="K1312" s="1228"/>
      <c r="L1312" s="1228"/>
      <c r="M1312" s="408">
        <f t="shared" si="772"/>
        <v>0</v>
      </c>
      <c r="N1312" s="419">
        <f>M1312*(1-'Annexe 1. Taux de référence'!$E34)+N536*(1-'Annexe 1. Taux de référence'!$E34)</f>
        <v>0</v>
      </c>
      <c r="O1312" s="422">
        <f>O536*(1-'Annexe 1. Taux de référence'!$E34)</f>
        <v>0</v>
      </c>
      <c r="P1312" s="422">
        <f>P536*(1-'Annexe 1. Taux de référence'!$E34)</f>
        <v>0</v>
      </c>
      <c r="Q1312" s="423">
        <f>Q536*(1-'Annexe 1. Taux de référence'!$E34)</f>
        <v>0</v>
      </c>
      <c r="R1312" s="419">
        <f>R536*(1-'Annexe 1. Taux de référence'!$E34)</f>
        <v>0</v>
      </c>
      <c r="S1312" s="421">
        <f>S536*(1-'Annexe 1. Taux de référence'!$E34)</f>
        <v>0</v>
      </c>
      <c r="T1312" s="421">
        <f>T536*(1-'Annexe 1. Taux de référence'!$E34)</f>
        <v>0</v>
      </c>
      <c r="U1312" s="421">
        <f>U536*(1-'Annexe 1. Taux de référence'!$E34)</f>
        <v>0</v>
      </c>
      <c r="V1312" s="421">
        <f>V536*(1-'Annexe 1. Taux de référence'!$E34)</f>
        <v>0</v>
      </c>
      <c r="W1312" s="421">
        <f>W536*(1-'Annexe 1. Taux de référence'!$E34)</f>
        <v>0</v>
      </c>
      <c r="X1312" s="422">
        <f>X536*(1-'Annexe 1. Taux de référence'!$E34)</f>
        <v>0</v>
      </c>
      <c r="Y1312" s="421">
        <f>Y536*(1-'Annexe 1. Taux de référence'!$E34)</f>
        <v>0</v>
      </c>
      <c r="Z1312" s="421">
        <f>Z536*(1-'Annexe 1. Taux de référence'!$E34)</f>
        <v>0</v>
      </c>
      <c r="AA1312" s="421">
        <f>AA536*(1-'Annexe 1. Taux de référence'!$E34)</f>
        <v>0</v>
      </c>
      <c r="AB1312" s="421">
        <f>AB536*(1-'Annexe 1. Taux de référence'!$E34)</f>
        <v>0</v>
      </c>
      <c r="AC1312" s="408">
        <f t="shared" si="770"/>
        <v>0</v>
      </c>
      <c r="AD1312" s="833"/>
      <c r="AE1312" s="834"/>
      <c r="AF1312" s="835"/>
    </row>
    <row r="1313" spans="1:32" ht="15" customHeight="1" outlineLevel="1" x14ac:dyDescent="0.2">
      <c r="A1313" s="381">
        <v>142</v>
      </c>
      <c r="B1313" s="666"/>
      <c r="C1313" s="394"/>
      <c r="D1313" s="1222" t="s">
        <v>22</v>
      </c>
      <c r="E1313" s="1100"/>
      <c r="F1313" s="1100"/>
      <c r="G1313" s="1100"/>
      <c r="H1313" s="1100"/>
      <c r="I1313" s="1100"/>
      <c r="J1313" s="1100"/>
      <c r="K1313" s="1100"/>
      <c r="L1313" s="1100"/>
      <c r="M1313" s="1100"/>
      <c r="N1313" s="1100"/>
      <c r="O1313" s="1100"/>
      <c r="P1313" s="1100"/>
      <c r="Q1313" s="1100"/>
      <c r="R1313" s="1100"/>
      <c r="S1313" s="1100"/>
      <c r="T1313" s="1100"/>
      <c r="U1313" s="1100"/>
      <c r="V1313" s="1100"/>
      <c r="W1313" s="1100"/>
      <c r="X1313" s="1100"/>
      <c r="Y1313" s="1100"/>
      <c r="Z1313" s="1100"/>
      <c r="AA1313" s="1100"/>
      <c r="AB1313" s="1100"/>
      <c r="AC1313" s="1100"/>
      <c r="AD1313" s="1100"/>
      <c r="AE1313" s="1100"/>
      <c r="AF1313" s="1361"/>
    </row>
    <row r="1314" spans="1:32" ht="15" customHeight="1" outlineLevel="1" x14ac:dyDescent="0.2">
      <c r="A1314" s="381">
        <v>143</v>
      </c>
      <c r="B1314" s="666"/>
      <c r="C1314" s="394"/>
      <c r="D1314" s="394"/>
      <c r="E1314" s="1229" t="s">
        <v>118</v>
      </c>
      <c r="F1314" s="1230"/>
      <c r="G1314" s="1230"/>
      <c r="H1314" s="1230"/>
      <c r="I1314" s="1230"/>
      <c r="J1314" s="1230"/>
      <c r="K1314" s="1230"/>
      <c r="L1314" s="1230"/>
      <c r="M1314" s="407">
        <f>SUBTOTAL(9,M1315:M1316)</f>
        <v>0</v>
      </c>
      <c r="N1314" s="410">
        <f t="shared" ref="N1314:AC1314" si="773">SUBTOTAL(9,N1315:N1316)</f>
        <v>0</v>
      </c>
      <c r="O1314" s="414">
        <f t="shared" si="773"/>
        <v>0</v>
      </c>
      <c r="P1314" s="414">
        <f t="shared" si="773"/>
        <v>0</v>
      </c>
      <c r="Q1314" s="415">
        <f t="shared" si="773"/>
        <v>0</v>
      </c>
      <c r="R1314" s="410">
        <f t="shared" si="773"/>
        <v>0</v>
      </c>
      <c r="S1314" s="414">
        <f t="shared" si="773"/>
        <v>0</v>
      </c>
      <c r="T1314" s="413">
        <f t="shared" si="773"/>
        <v>0</v>
      </c>
      <c r="U1314" s="413">
        <f t="shared" si="773"/>
        <v>0</v>
      </c>
      <c r="V1314" s="413">
        <f t="shared" si="773"/>
        <v>0</v>
      </c>
      <c r="W1314" s="413">
        <f t="shared" si="773"/>
        <v>0</v>
      </c>
      <c r="X1314" s="413">
        <f t="shared" si="773"/>
        <v>0</v>
      </c>
      <c r="Y1314" s="413">
        <f t="shared" si="773"/>
        <v>0</v>
      </c>
      <c r="Z1314" s="413">
        <f t="shared" si="773"/>
        <v>0</v>
      </c>
      <c r="AA1314" s="413">
        <f t="shared" si="773"/>
        <v>0</v>
      </c>
      <c r="AB1314" s="411">
        <f t="shared" si="773"/>
        <v>0</v>
      </c>
      <c r="AC1314" s="407">
        <f t="shared" si="773"/>
        <v>0</v>
      </c>
      <c r="AD1314" s="942"/>
      <c r="AE1314" s="1179"/>
      <c r="AF1314" s="1180"/>
    </row>
    <row r="1315" spans="1:32" ht="15" customHeight="1" outlineLevel="1" x14ac:dyDescent="0.2">
      <c r="A1315" s="381">
        <v>144</v>
      </c>
      <c r="B1315" s="666"/>
      <c r="C1315" s="394"/>
      <c r="D1315" s="394"/>
      <c r="E1315" s="395"/>
      <c r="F1315" s="1225" t="s">
        <v>124</v>
      </c>
      <c r="G1315" s="1226"/>
      <c r="H1315" s="1226"/>
      <c r="I1315" s="1226"/>
      <c r="J1315" s="1226"/>
      <c r="K1315" s="1226"/>
      <c r="L1315" s="1226"/>
      <c r="M1315" s="408">
        <f t="shared" ref="M1315:M1316" si="774">M539</f>
        <v>0</v>
      </c>
      <c r="N1315" s="419">
        <f>M1315*(1-'Annexe 1. Taux de référence'!$E37)+N539*(1-'Annexe 1. Taux de référence'!$E37)</f>
        <v>0</v>
      </c>
      <c r="O1315" s="422">
        <f>O539*(1-'Annexe 1. Taux de référence'!$E37)</f>
        <v>0</v>
      </c>
      <c r="P1315" s="422">
        <f>P539*(1-'Annexe 1. Taux de référence'!$E37)</f>
        <v>0</v>
      </c>
      <c r="Q1315" s="423">
        <f>Q539*(1-'Annexe 1. Taux de référence'!$E37)</f>
        <v>0</v>
      </c>
      <c r="R1315" s="419">
        <f>R539*(1-'Annexe 1. Taux de référence'!$E37)</f>
        <v>0</v>
      </c>
      <c r="S1315" s="421">
        <f>S539*(1-'Annexe 1. Taux de référence'!$E37)</f>
        <v>0</v>
      </c>
      <c r="T1315" s="421">
        <f>T539*(1-'Annexe 1. Taux de référence'!$E37)</f>
        <v>0</v>
      </c>
      <c r="U1315" s="421">
        <f>U539*(1-'Annexe 1. Taux de référence'!$E37)</f>
        <v>0</v>
      </c>
      <c r="V1315" s="421">
        <f>V539*(1-'Annexe 1. Taux de référence'!$E37)</f>
        <v>0</v>
      </c>
      <c r="W1315" s="421">
        <f>W539*(1-'Annexe 1. Taux de référence'!$E37)</f>
        <v>0</v>
      </c>
      <c r="X1315" s="422">
        <f>X539*(1-'Annexe 1. Taux de référence'!$E37)</f>
        <v>0</v>
      </c>
      <c r="Y1315" s="421">
        <f>Y539*(1-'Annexe 1. Taux de référence'!$E37)</f>
        <v>0</v>
      </c>
      <c r="Z1315" s="421">
        <f>Z539*(1-'Annexe 1. Taux de référence'!$E37)</f>
        <v>0</v>
      </c>
      <c r="AA1315" s="421">
        <f>AA539*(1-'Annexe 1. Taux de référence'!$E37)</f>
        <v>0</v>
      </c>
      <c r="AB1315" s="421">
        <f>AB539*(1-'Annexe 1. Taux de référence'!$E37)</f>
        <v>0</v>
      </c>
      <c r="AC1315" s="408">
        <f t="shared" ref="AC1315:AC1334" si="775">AC539</f>
        <v>0</v>
      </c>
      <c r="AD1315" s="1181"/>
      <c r="AE1315" s="1182"/>
      <c r="AF1315" s="1183"/>
    </row>
    <row r="1316" spans="1:32" ht="15" customHeight="1" outlineLevel="1" x14ac:dyDescent="0.2">
      <c r="A1316" s="381">
        <v>145</v>
      </c>
      <c r="B1316" s="666"/>
      <c r="C1316" s="394"/>
      <c r="D1316" s="394"/>
      <c r="E1316" s="395"/>
      <c r="F1316" s="1227" t="s">
        <v>571</v>
      </c>
      <c r="G1316" s="1228"/>
      <c r="H1316" s="1228"/>
      <c r="I1316" s="1228"/>
      <c r="J1316" s="1228"/>
      <c r="K1316" s="1228"/>
      <c r="L1316" s="1228"/>
      <c r="M1316" s="408">
        <f t="shared" si="774"/>
        <v>0</v>
      </c>
      <c r="N1316" s="419">
        <f>M1316*(1-'Annexe 1. Taux de référence'!$E38)+N540*(1-'Annexe 1. Taux de référence'!$E38)</f>
        <v>0</v>
      </c>
      <c r="O1316" s="422">
        <f>O540*(1-'Annexe 1. Taux de référence'!$E38)</f>
        <v>0</v>
      </c>
      <c r="P1316" s="422">
        <f>P540*(1-'Annexe 1. Taux de référence'!$E38)</f>
        <v>0</v>
      </c>
      <c r="Q1316" s="423">
        <f>Q540*(1-'Annexe 1. Taux de référence'!$E38)</f>
        <v>0</v>
      </c>
      <c r="R1316" s="419">
        <f>R540*(1-'Annexe 1. Taux de référence'!$E38)</f>
        <v>0</v>
      </c>
      <c r="S1316" s="421">
        <f>S540*(1-'Annexe 1. Taux de référence'!$E38)</f>
        <v>0</v>
      </c>
      <c r="T1316" s="421">
        <f>T540*(1-'Annexe 1. Taux de référence'!$E38)</f>
        <v>0</v>
      </c>
      <c r="U1316" s="421">
        <f>U540*(1-'Annexe 1. Taux de référence'!$E38)</f>
        <v>0</v>
      </c>
      <c r="V1316" s="421">
        <f>V540*(1-'Annexe 1. Taux de référence'!$E38)</f>
        <v>0</v>
      </c>
      <c r="W1316" s="421">
        <f>W540*(1-'Annexe 1. Taux de référence'!$E38)</f>
        <v>0</v>
      </c>
      <c r="X1316" s="422">
        <f>X540*(1-'Annexe 1. Taux de référence'!$E38)</f>
        <v>0</v>
      </c>
      <c r="Y1316" s="421">
        <f>Y540*(1-'Annexe 1. Taux de référence'!$E38)</f>
        <v>0</v>
      </c>
      <c r="Z1316" s="421">
        <f>Z540*(1-'Annexe 1. Taux de référence'!$E38)</f>
        <v>0</v>
      </c>
      <c r="AA1316" s="421">
        <f>AA540*(1-'Annexe 1. Taux de référence'!$E38)</f>
        <v>0</v>
      </c>
      <c r="AB1316" s="421">
        <f>AB540*(1-'Annexe 1. Taux de référence'!$E38)</f>
        <v>0</v>
      </c>
      <c r="AC1316" s="408">
        <f t="shared" si="775"/>
        <v>0</v>
      </c>
      <c r="AD1316" s="1181"/>
      <c r="AE1316" s="1182"/>
      <c r="AF1316" s="1183"/>
    </row>
    <row r="1317" spans="1:32" ht="15" customHeight="1" outlineLevel="1" x14ac:dyDescent="0.2">
      <c r="A1317" s="381">
        <v>146</v>
      </c>
      <c r="B1317" s="666"/>
      <c r="C1317" s="394"/>
      <c r="D1317" s="394"/>
      <c r="E1317" s="1223" t="s">
        <v>119</v>
      </c>
      <c r="F1317" s="1224"/>
      <c r="G1317" s="1224"/>
      <c r="H1317" s="1224"/>
      <c r="I1317" s="1224"/>
      <c r="J1317" s="1224"/>
      <c r="K1317" s="1224"/>
      <c r="L1317" s="1224"/>
      <c r="M1317" s="407">
        <f>SUBTOTAL(9,M1318:M1320)</f>
        <v>0</v>
      </c>
      <c r="N1317" s="410">
        <f t="shared" ref="N1317:AC1317" si="776">SUBTOTAL(9,N1318:N1320)</f>
        <v>0</v>
      </c>
      <c r="O1317" s="414">
        <f t="shared" si="776"/>
        <v>0</v>
      </c>
      <c r="P1317" s="414">
        <f t="shared" si="776"/>
        <v>0</v>
      </c>
      <c r="Q1317" s="415">
        <f t="shared" si="776"/>
        <v>0</v>
      </c>
      <c r="R1317" s="410">
        <f t="shared" si="776"/>
        <v>0</v>
      </c>
      <c r="S1317" s="414">
        <f t="shared" si="776"/>
        <v>0</v>
      </c>
      <c r="T1317" s="413">
        <f t="shared" si="776"/>
        <v>0</v>
      </c>
      <c r="U1317" s="413">
        <f t="shared" si="776"/>
        <v>0</v>
      </c>
      <c r="V1317" s="413">
        <f t="shared" si="776"/>
        <v>0</v>
      </c>
      <c r="W1317" s="413">
        <f t="shared" si="776"/>
        <v>0</v>
      </c>
      <c r="X1317" s="413">
        <f t="shared" si="776"/>
        <v>0</v>
      </c>
      <c r="Y1317" s="413">
        <f t="shared" si="776"/>
        <v>0</v>
      </c>
      <c r="Z1317" s="413">
        <f t="shared" si="776"/>
        <v>0</v>
      </c>
      <c r="AA1317" s="413">
        <f t="shared" si="776"/>
        <v>0</v>
      </c>
      <c r="AB1317" s="411">
        <f t="shared" si="776"/>
        <v>0</v>
      </c>
      <c r="AC1317" s="407">
        <f t="shared" si="776"/>
        <v>0</v>
      </c>
      <c r="AD1317" s="1181"/>
      <c r="AE1317" s="1182"/>
      <c r="AF1317" s="1183"/>
    </row>
    <row r="1318" spans="1:32" ht="15" customHeight="1" outlineLevel="1" x14ac:dyDescent="0.2">
      <c r="A1318" s="381">
        <v>147</v>
      </c>
      <c r="B1318" s="666"/>
      <c r="C1318" s="394"/>
      <c r="D1318" s="394"/>
      <c r="E1318" s="395"/>
      <c r="F1318" s="1225" t="s">
        <v>116</v>
      </c>
      <c r="G1318" s="1226"/>
      <c r="H1318" s="1226"/>
      <c r="I1318" s="1226"/>
      <c r="J1318" s="1226"/>
      <c r="K1318" s="1226"/>
      <c r="L1318" s="1226"/>
      <c r="M1318" s="408">
        <f t="shared" ref="M1318:M1320" si="777">M542</f>
        <v>0</v>
      </c>
      <c r="N1318" s="419">
        <f>M1318*(1-'Annexe 1. Taux de référence'!$E40)+N542*(1-'Annexe 1. Taux de référence'!$E40)</f>
        <v>0</v>
      </c>
      <c r="O1318" s="422">
        <f>O542*(1-'Annexe 1. Taux de référence'!$E40)</f>
        <v>0</v>
      </c>
      <c r="P1318" s="422">
        <f>P542*(1-'Annexe 1. Taux de référence'!$E40)</f>
        <v>0</v>
      </c>
      <c r="Q1318" s="423">
        <f>Q542*(1-'Annexe 1. Taux de référence'!$E40)</f>
        <v>0</v>
      </c>
      <c r="R1318" s="419">
        <f>R542*(1-'Annexe 1. Taux de référence'!$E40)</f>
        <v>0</v>
      </c>
      <c r="S1318" s="421">
        <f>S542*(1-'Annexe 1. Taux de référence'!$E40)</f>
        <v>0</v>
      </c>
      <c r="T1318" s="421">
        <f>T542*(1-'Annexe 1. Taux de référence'!$E40)</f>
        <v>0</v>
      </c>
      <c r="U1318" s="421">
        <f>U542*(1-'Annexe 1. Taux de référence'!$E40)</f>
        <v>0</v>
      </c>
      <c r="V1318" s="421">
        <f>V542*(1-'Annexe 1. Taux de référence'!$E40)</f>
        <v>0</v>
      </c>
      <c r="W1318" s="421">
        <f>W542*(1-'Annexe 1. Taux de référence'!$E40)</f>
        <v>0</v>
      </c>
      <c r="X1318" s="422">
        <f>X542*(1-'Annexe 1. Taux de référence'!$E40)</f>
        <v>0</v>
      </c>
      <c r="Y1318" s="421">
        <f>Y542*(1-'Annexe 1. Taux de référence'!$E40)</f>
        <v>0</v>
      </c>
      <c r="Z1318" s="421">
        <f>Z542*(1-'Annexe 1. Taux de référence'!$E40)</f>
        <v>0</v>
      </c>
      <c r="AA1318" s="421">
        <f>AA542*(1-'Annexe 1. Taux de référence'!$E40)</f>
        <v>0</v>
      </c>
      <c r="AB1318" s="421">
        <f>AB542*(1-'Annexe 1. Taux de référence'!$E40)</f>
        <v>0</v>
      </c>
      <c r="AC1318" s="408">
        <f t="shared" si="775"/>
        <v>0</v>
      </c>
      <c r="AD1318" s="1181"/>
      <c r="AE1318" s="1182"/>
      <c r="AF1318" s="1183"/>
    </row>
    <row r="1319" spans="1:32" ht="15" customHeight="1" outlineLevel="1" x14ac:dyDescent="0.2">
      <c r="A1319" s="381">
        <v>148</v>
      </c>
      <c r="B1319" s="666"/>
      <c r="C1319" s="394"/>
      <c r="D1319" s="394"/>
      <c r="E1319" s="395"/>
      <c r="F1319" s="1209" t="s">
        <v>567</v>
      </c>
      <c r="G1319" s="1210"/>
      <c r="H1319" s="1210"/>
      <c r="I1319" s="1210"/>
      <c r="J1319" s="1210"/>
      <c r="K1319" s="1210"/>
      <c r="L1319" s="1210"/>
      <c r="M1319" s="408">
        <f t="shared" si="777"/>
        <v>0</v>
      </c>
      <c r="N1319" s="419">
        <f>M1319*(1-'Annexe 1. Taux de référence'!$E41)+N543*(1-'Annexe 1. Taux de référence'!$E41)</f>
        <v>0</v>
      </c>
      <c r="O1319" s="422">
        <f>O543*(1-'Annexe 1. Taux de référence'!$E41)</f>
        <v>0</v>
      </c>
      <c r="P1319" s="422">
        <f>P543*(1-'Annexe 1. Taux de référence'!$E41)</f>
        <v>0</v>
      </c>
      <c r="Q1319" s="423">
        <f>Q543*(1-'Annexe 1. Taux de référence'!$E41)</f>
        <v>0</v>
      </c>
      <c r="R1319" s="419">
        <f>R543*(1-'Annexe 1. Taux de référence'!$E41)</f>
        <v>0</v>
      </c>
      <c r="S1319" s="421">
        <f>S543*(1-'Annexe 1. Taux de référence'!$E41)</f>
        <v>0</v>
      </c>
      <c r="T1319" s="421">
        <f>T543*(1-'Annexe 1. Taux de référence'!$E41)</f>
        <v>0</v>
      </c>
      <c r="U1319" s="421">
        <f>U543*(1-'Annexe 1. Taux de référence'!$E41)</f>
        <v>0</v>
      </c>
      <c r="V1319" s="421">
        <f>V543*(1-'Annexe 1. Taux de référence'!$E41)</f>
        <v>0</v>
      </c>
      <c r="W1319" s="421">
        <f>W543*(1-'Annexe 1. Taux de référence'!$E41)</f>
        <v>0</v>
      </c>
      <c r="X1319" s="422">
        <f>X543*(1-'Annexe 1. Taux de référence'!$E41)</f>
        <v>0</v>
      </c>
      <c r="Y1319" s="421">
        <f>Y543*(1-'Annexe 1. Taux de référence'!$E41)</f>
        <v>0</v>
      </c>
      <c r="Z1319" s="421">
        <f>Z543*(1-'Annexe 1. Taux de référence'!$E41)</f>
        <v>0</v>
      </c>
      <c r="AA1319" s="421">
        <f>AA543*(1-'Annexe 1. Taux de référence'!$E41)</f>
        <v>0</v>
      </c>
      <c r="AB1319" s="421">
        <f>AB543*(1-'Annexe 1. Taux de référence'!$E41)</f>
        <v>0</v>
      </c>
      <c r="AC1319" s="408">
        <f t="shared" si="775"/>
        <v>0</v>
      </c>
      <c r="AD1319" s="1181"/>
      <c r="AE1319" s="1182"/>
      <c r="AF1319" s="1183"/>
    </row>
    <row r="1320" spans="1:32" ht="27.75" customHeight="1" outlineLevel="1" x14ac:dyDescent="0.2">
      <c r="A1320" s="381">
        <v>149</v>
      </c>
      <c r="B1320" s="666"/>
      <c r="C1320" s="394"/>
      <c r="D1320" s="394"/>
      <c r="E1320" s="395"/>
      <c r="F1320" s="1227" t="s">
        <v>431</v>
      </c>
      <c r="G1320" s="1228"/>
      <c r="H1320" s="1228"/>
      <c r="I1320" s="1228"/>
      <c r="J1320" s="1228"/>
      <c r="K1320" s="1228"/>
      <c r="L1320" s="1228"/>
      <c r="M1320" s="408">
        <f t="shared" si="777"/>
        <v>0</v>
      </c>
      <c r="N1320" s="419">
        <f>M1320*(1-'Annexe 1. Taux de référence'!$E42)+N544*(1-'Annexe 1. Taux de référence'!$E42)</f>
        <v>0</v>
      </c>
      <c r="O1320" s="422">
        <f>O544*(1-'Annexe 1. Taux de référence'!$E42)</f>
        <v>0</v>
      </c>
      <c r="P1320" s="422">
        <f>P544*(1-'Annexe 1. Taux de référence'!$E42)</f>
        <v>0</v>
      </c>
      <c r="Q1320" s="423">
        <f>Q544*(1-'Annexe 1. Taux de référence'!$E42)</f>
        <v>0</v>
      </c>
      <c r="R1320" s="419">
        <f>R544*(1-'Annexe 1. Taux de référence'!$E42)</f>
        <v>0</v>
      </c>
      <c r="S1320" s="421">
        <f>S544*(1-'Annexe 1. Taux de référence'!$E42)</f>
        <v>0</v>
      </c>
      <c r="T1320" s="421">
        <f>T544*(1-'Annexe 1. Taux de référence'!$E42)</f>
        <v>0</v>
      </c>
      <c r="U1320" s="421">
        <f>U544*(1-'Annexe 1. Taux de référence'!$E42)</f>
        <v>0</v>
      </c>
      <c r="V1320" s="421">
        <f>V544*(1-'Annexe 1. Taux de référence'!$E42)</f>
        <v>0</v>
      </c>
      <c r="W1320" s="421">
        <f>W544*(1-'Annexe 1. Taux de référence'!$E42)</f>
        <v>0</v>
      </c>
      <c r="X1320" s="422">
        <f>X544*(1-'Annexe 1. Taux de référence'!$E42)</f>
        <v>0</v>
      </c>
      <c r="Y1320" s="421">
        <f>Y544*(1-'Annexe 1. Taux de référence'!$E42)</f>
        <v>0</v>
      </c>
      <c r="Z1320" s="421">
        <f>Z544*(1-'Annexe 1. Taux de référence'!$E42)</f>
        <v>0</v>
      </c>
      <c r="AA1320" s="421">
        <f>AA544*(1-'Annexe 1. Taux de référence'!$E42)</f>
        <v>0</v>
      </c>
      <c r="AB1320" s="421">
        <f>AB544*(1-'Annexe 1. Taux de référence'!$E42)</f>
        <v>0</v>
      </c>
      <c r="AC1320" s="408">
        <f t="shared" si="775"/>
        <v>0</v>
      </c>
      <c r="AD1320" s="1181"/>
      <c r="AE1320" s="1182"/>
      <c r="AF1320" s="1183"/>
    </row>
    <row r="1321" spans="1:32" ht="15" customHeight="1" outlineLevel="1" x14ac:dyDescent="0.2">
      <c r="A1321" s="381">
        <v>150</v>
      </c>
      <c r="B1321" s="666"/>
      <c r="C1321" s="394"/>
      <c r="D1321" s="394"/>
      <c r="E1321" s="1223" t="s">
        <v>120</v>
      </c>
      <c r="F1321" s="1224"/>
      <c r="G1321" s="1224"/>
      <c r="H1321" s="1224"/>
      <c r="I1321" s="1224"/>
      <c r="J1321" s="1224"/>
      <c r="K1321" s="1224"/>
      <c r="L1321" s="1224"/>
      <c r="M1321" s="407">
        <f>SUBTOTAL(9,M1322:M1323)</f>
        <v>0</v>
      </c>
      <c r="N1321" s="410">
        <f t="shared" ref="N1321:AC1321" si="778">SUBTOTAL(9,N1322:N1323)</f>
        <v>0</v>
      </c>
      <c r="O1321" s="414">
        <f t="shared" si="778"/>
        <v>0</v>
      </c>
      <c r="P1321" s="414">
        <f t="shared" si="778"/>
        <v>0</v>
      </c>
      <c r="Q1321" s="415">
        <f t="shared" si="778"/>
        <v>0</v>
      </c>
      <c r="R1321" s="410">
        <f t="shared" si="778"/>
        <v>0</v>
      </c>
      <c r="S1321" s="414">
        <f t="shared" si="778"/>
        <v>0</v>
      </c>
      <c r="T1321" s="413">
        <f t="shared" si="778"/>
        <v>0</v>
      </c>
      <c r="U1321" s="413">
        <f t="shared" si="778"/>
        <v>0</v>
      </c>
      <c r="V1321" s="413">
        <f t="shared" si="778"/>
        <v>0</v>
      </c>
      <c r="W1321" s="413">
        <f t="shared" si="778"/>
        <v>0</v>
      </c>
      <c r="X1321" s="413">
        <f t="shared" si="778"/>
        <v>0</v>
      </c>
      <c r="Y1321" s="413">
        <f t="shared" si="778"/>
        <v>0</v>
      </c>
      <c r="Z1321" s="413">
        <f t="shared" si="778"/>
        <v>0</v>
      </c>
      <c r="AA1321" s="413">
        <f t="shared" si="778"/>
        <v>0</v>
      </c>
      <c r="AB1321" s="411">
        <f t="shared" si="778"/>
        <v>0</v>
      </c>
      <c r="AC1321" s="407">
        <f t="shared" si="778"/>
        <v>0</v>
      </c>
      <c r="AD1321" s="1181"/>
      <c r="AE1321" s="1182"/>
      <c r="AF1321" s="1183"/>
    </row>
    <row r="1322" spans="1:32" ht="15" customHeight="1" outlineLevel="1" x14ac:dyDescent="0.2">
      <c r="A1322" s="381">
        <v>151</v>
      </c>
      <c r="B1322" s="666"/>
      <c r="C1322" s="394"/>
      <c r="D1322" s="394"/>
      <c r="E1322" s="395"/>
      <c r="F1322" s="1225" t="s">
        <v>117</v>
      </c>
      <c r="G1322" s="1226"/>
      <c r="H1322" s="1226"/>
      <c r="I1322" s="1226"/>
      <c r="J1322" s="1226"/>
      <c r="K1322" s="1226"/>
      <c r="L1322" s="1226"/>
      <c r="M1322" s="408">
        <f t="shared" ref="M1322:M1323" si="779">M546</f>
        <v>0</v>
      </c>
      <c r="N1322" s="419">
        <f>M1322*(1-'Annexe 1. Taux de référence'!$E44)+N546*(1-'Annexe 1. Taux de référence'!$E44)</f>
        <v>0</v>
      </c>
      <c r="O1322" s="422">
        <f>O546*(1-'Annexe 1. Taux de référence'!$E44)</f>
        <v>0</v>
      </c>
      <c r="P1322" s="422">
        <f>P546*(1-'Annexe 1. Taux de référence'!$E44)</f>
        <v>0</v>
      </c>
      <c r="Q1322" s="423">
        <f>Q546*(1-'Annexe 1. Taux de référence'!$E44)</f>
        <v>0</v>
      </c>
      <c r="R1322" s="419">
        <f>R546*(1-'Annexe 1. Taux de référence'!$E44)</f>
        <v>0</v>
      </c>
      <c r="S1322" s="421">
        <f>S546*(1-'Annexe 1. Taux de référence'!$E44)</f>
        <v>0</v>
      </c>
      <c r="T1322" s="421">
        <f>T546*(1-'Annexe 1. Taux de référence'!$E44)</f>
        <v>0</v>
      </c>
      <c r="U1322" s="421">
        <f>U546*(1-'Annexe 1. Taux de référence'!$E44)</f>
        <v>0</v>
      </c>
      <c r="V1322" s="421">
        <f>V546*(1-'Annexe 1. Taux de référence'!$E44)</f>
        <v>0</v>
      </c>
      <c r="W1322" s="421">
        <f>W546*(1-'Annexe 1. Taux de référence'!$E44)</f>
        <v>0</v>
      </c>
      <c r="X1322" s="422">
        <f>X546*(1-'Annexe 1. Taux de référence'!$E44)</f>
        <v>0</v>
      </c>
      <c r="Y1322" s="421">
        <f>Y546*(1-'Annexe 1. Taux de référence'!$E44)</f>
        <v>0</v>
      </c>
      <c r="Z1322" s="421">
        <f>Z546*(1-'Annexe 1. Taux de référence'!$E44)</f>
        <v>0</v>
      </c>
      <c r="AA1322" s="421">
        <f>AA546*(1-'Annexe 1. Taux de référence'!$E44)</f>
        <v>0</v>
      </c>
      <c r="AB1322" s="421">
        <f>AB546*(1-'Annexe 1. Taux de référence'!$E44)</f>
        <v>0</v>
      </c>
      <c r="AC1322" s="408">
        <f t="shared" si="775"/>
        <v>0</v>
      </c>
      <c r="AD1322" s="1181"/>
      <c r="AE1322" s="1182"/>
      <c r="AF1322" s="1183"/>
    </row>
    <row r="1323" spans="1:32" ht="15" customHeight="1" outlineLevel="1" x14ac:dyDescent="0.2">
      <c r="A1323" s="381">
        <v>152</v>
      </c>
      <c r="B1323" s="666"/>
      <c r="C1323" s="394"/>
      <c r="D1323" s="394"/>
      <c r="E1323" s="395"/>
      <c r="F1323" s="1227" t="s">
        <v>572</v>
      </c>
      <c r="G1323" s="1228"/>
      <c r="H1323" s="1228"/>
      <c r="I1323" s="1228"/>
      <c r="J1323" s="1228"/>
      <c r="K1323" s="1228"/>
      <c r="L1323" s="1228"/>
      <c r="M1323" s="408">
        <f t="shared" si="779"/>
        <v>0</v>
      </c>
      <c r="N1323" s="419">
        <f>M1323*(1-'Annexe 1. Taux de référence'!$E45)+N547*(1-'Annexe 1. Taux de référence'!$E45)</f>
        <v>0</v>
      </c>
      <c r="O1323" s="422">
        <f>O547*(1-'Annexe 1. Taux de référence'!$E45)</f>
        <v>0</v>
      </c>
      <c r="P1323" s="422">
        <f>P547*(1-'Annexe 1. Taux de référence'!$E45)</f>
        <v>0</v>
      </c>
      <c r="Q1323" s="423">
        <f>Q547*(1-'Annexe 1. Taux de référence'!$E45)</f>
        <v>0</v>
      </c>
      <c r="R1323" s="419">
        <f>R547*(1-'Annexe 1. Taux de référence'!$E45)</f>
        <v>0</v>
      </c>
      <c r="S1323" s="421">
        <f>S547*(1-'Annexe 1. Taux de référence'!$E45)</f>
        <v>0</v>
      </c>
      <c r="T1323" s="421">
        <f>T547*(1-'Annexe 1. Taux de référence'!$E45)</f>
        <v>0</v>
      </c>
      <c r="U1323" s="421">
        <f>U547*(1-'Annexe 1. Taux de référence'!$E45)</f>
        <v>0</v>
      </c>
      <c r="V1323" s="421">
        <f>V547*(1-'Annexe 1. Taux de référence'!$E45)</f>
        <v>0</v>
      </c>
      <c r="W1323" s="421">
        <f>W547*(1-'Annexe 1. Taux de référence'!$E45)</f>
        <v>0</v>
      </c>
      <c r="X1323" s="422">
        <f>X547*(1-'Annexe 1. Taux de référence'!$E45)</f>
        <v>0</v>
      </c>
      <c r="Y1323" s="421">
        <f>Y547*(1-'Annexe 1. Taux de référence'!$E45)</f>
        <v>0</v>
      </c>
      <c r="Z1323" s="421">
        <f>Z547*(1-'Annexe 1. Taux de référence'!$E45)</f>
        <v>0</v>
      </c>
      <c r="AA1323" s="421">
        <f>AA547*(1-'Annexe 1. Taux de référence'!$E45)</f>
        <v>0</v>
      </c>
      <c r="AB1323" s="421">
        <f>AB547*(1-'Annexe 1. Taux de référence'!$E45)</f>
        <v>0</v>
      </c>
      <c r="AC1323" s="408">
        <f t="shared" si="775"/>
        <v>0</v>
      </c>
      <c r="AD1323" s="1181"/>
      <c r="AE1323" s="1182"/>
      <c r="AF1323" s="1183"/>
    </row>
    <row r="1324" spans="1:32" ht="15" customHeight="1" outlineLevel="1" x14ac:dyDescent="0.2">
      <c r="A1324" s="381">
        <v>153</v>
      </c>
      <c r="B1324" s="666"/>
      <c r="C1324" s="394"/>
      <c r="D1324" s="394"/>
      <c r="E1324" s="1223" t="s">
        <v>121</v>
      </c>
      <c r="F1324" s="1224"/>
      <c r="G1324" s="1224"/>
      <c r="H1324" s="1224"/>
      <c r="I1324" s="1224"/>
      <c r="J1324" s="1224"/>
      <c r="K1324" s="1224"/>
      <c r="L1324" s="1224"/>
      <c r="M1324" s="407">
        <f>SUBTOTAL(9,M1325:M1327)</f>
        <v>0</v>
      </c>
      <c r="N1324" s="410">
        <f t="shared" ref="N1324:AC1324" si="780">SUBTOTAL(9,N1325:N1327)</f>
        <v>0</v>
      </c>
      <c r="O1324" s="414">
        <f t="shared" si="780"/>
        <v>0</v>
      </c>
      <c r="P1324" s="414">
        <f t="shared" si="780"/>
        <v>0</v>
      </c>
      <c r="Q1324" s="415">
        <f t="shared" si="780"/>
        <v>0</v>
      </c>
      <c r="R1324" s="410">
        <f t="shared" si="780"/>
        <v>0</v>
      </c>
      <c r="S1324" s="414">
        <f t="shared" si="780"/>
        <v>0</v>
      </c>
      <c r="T1324" s="413">
        <f t="shared" si="780"/>
        <v>0</v>
      </c>
      <c r="U1324" s="413">
        <f t="shared" si="780"/>
        <v>0</v>
      </c>
      <c r="V1324" s="413">
        <f t="shared" si="780"/>
        <v>0</v>
      </c>
      <c r="W1324" s="413">
        <f t="shared" si="780"/>
        <v>0</v>
      </c>
      <c r="X1324" s="413">
        <f t="shared" si="780"/>
        <v>0</v>
      </c>
      <c r="Y1324" s="413">
        <f t="shared" si="780"/>
        <v>0</v>
      </c>
      <c r="Z1324" s="413">
        <f t="shared" si="780"/>
        <v>0</v>
      </c>
      <c r="AA1324" s="413">
        <f t="shared" si="780"/>
        <v>0</v>
      </c>
      <c r="AB1324" s="411">
        <f t="shared" si="780"/>
        <v>0</v>
      </c>
      <c r="AC1324" s="407">
        <f t="shared" si="780"/>
        <v>0</v>
      </c>
      <c r="AD1324" s="1181"/>
      <c r="AE1324" s="1182"/>
      <c r="AF1324" s="1183"/>
    </row>
    <row r="1325" spans="1:32" ht="15" customHeight="1" outlineLevel="1" x14ac:dyDescent="0.2">
      <c r="A1325" s="381">
        <v>154</v>
      </c>
      <c r="B1325" s="666"/>
      <c r="C1325" s="394"/>
      <c r="D1325" s="394"/>
      <c r="E1325" s="395"/>
      <c r="F1325" s="1225" t="s">
        <v>122</v>
      </c>
      <c r="G1325" s="1226"/>
      <c r="H1325" s="1226"/>
      <c r="I1325" s="1226"/>
      <c r="J1325" s="1226"/>
      <c r="K1325" s="1226"/>
      <c r="L1325" s="1226"/>
      <c r="M1325" s="408">
        <f t="shared" ref="M1325:M1327" si="781">M549</f>
        <v>0</v>
      </c>
      <c r="N1325" s="419">
        <f>M1325*(1-'Annexe 1. Taux de référence'!$E47)+N549*(1-'Annexe 1. Taux de référence'!$E47)</f>
        <v>0</v>
      </c>
      <c r="O1325" s="422">
        <f>O549*(1-'Annexe 1. Taux de référence'!$E47)</f>
        <v>0</v>
      </c>
      <c r="P1325" s="422">
        <f>P549*(1-'Annexe 1. Taux de référence'!$E47)</f>
        <v>0</v>
      </c>
      <c r="Q1325" s="423">
        <f>Q549*(1-'Annexe 1. Taux de référence'!$E47)</f>
        <v>0</v>
      </c>
      <c r="R1325" s="419">
        <f>R549*(1-'Annexe 1. Taux de référence'!$E47)</f>
        <v>0</v>
      </c>
      <c r="S1325" s="421">
        <f>S549*(1-'Annexe 1. Taux de référence'!$E47)</f>
        <v>0</v>
      </c>
      <c r="T1325" s="421">
        <f>T549*(1-'Annexe 1. Taux de référence'!$E47)</f>
        <v>0</v>
      </c>
      <c r="U1325" s="421">
        <f>U549*(1-'Annexe 1. Taux de référence'!$E47)</f>
        <v>0</v>
      </c>
      <c r="V1325" s="421">
        <f>V549*(1-'Annexe 1. Taux de référence'!$E47)</f>
        <v>0</v>
      </c>
      <c r="W1325" s="421">
        <f>W549*(1-'Annexe 1. Taux de référence'!$E47)</f>
        <v>0</v>
      </c>
      <c r="X1325" s="422">
        <f>X549*(1-'Annexe 1. Taux de référence'!$E47)</f>
        <v>0</v>
      </c>
      <c r="Y1325" s="421">
        <f>Y549*(1-'Annexe 1. Taux de référence'!$E47)</f>
        <v>0</v>
      </c>
      <c r="Z1325" s="421">
        <f>Z549*(1-'Annexe 1. Taux de référence'!$E47)</f>
        <v>0</v>
      </c>
      <c r="AA1325" s="421">
        <f>AA549*(1-'Annexe 1. Taux de référence'!$E47)</f>
        <v>0</v>
      </c>
      <c r="AB1325" s="421">
        <f>AB549*(1-'Annexe 1. Taux de référence'!$E47)</f>
        <v>0</v>
      </c>
      <c r="AC1325" s="408">
        <f t="shared" si="775"/>
        <v>0</v>
      </c>
      <c r="AD1325" s="1181"/>
      <c r="AE1325" s="1182"/>
      <c r="AF1325" s="1183"/>
    </row>
    <row r="1326" spans="1:32" ht="15" customHeight="1" outlineLevel="1" x14ac:dyDescent="0.2">
      <c r="A1326" s="381">
        <v>155</v>
      </c>
      <c r="B1326" s="666"/>
      <c r="C1326" s="394"/>
      <c r="D1326" s="394"/>
      <c r="E1326" s="395"/>
      <c r="F1326" s="1209" t="s">
        <v>573</v>
      </c>
      <c r="G1326" s="1210"/>
      <c r="H1326" s="1210"/>
      <c r="I1326" s="1210"/>
      <c r="J1326" s="1210"/>
      <c r="K1326" s="1210"/>
      <c r="L1326" s="1210"/>
      <c r="M1326" s="408">
        <f t="shared" si="781"/>
        <v>0</v>
      </c>
      <c r="N1326" s="419">
        <f>M1326*(1-'Annexe 1. Taux de référence'!$E48)+N550*(1-'Annexe 1. Taux de référence'!$E48)</f>
        <v>0</v>
      </c>
      <c r="O1326" s="422">
        <f>O550*(1-'Annexe 1. Taux de référence'!$E48)</f>
        <v>0</v>
      </c>
      <c r="P1326" s="422">
        <f>P550*(1-'Annexe 1. Taux de référence'!$E48)</f>
        <v>0</v>
      </c>
      <c r="Q1326" s="423">
        <f>Q550*(1-'Annexe 1. Taux de référence'!$E48)</f>
        <v>0</v>
      </c>
      <c r="R1326" s="419">
        <f>R550*(1-'Annexe 1. Taux de référence'!$E48)</f>
        <v>0</v>
      </c>
      <c r="S1326" s="421">
        <f>S550*(1-'Annexe 1. Taux de référence'!$E48)</f>
        <v>0</v>
      </c>
      <c r="T1326" s="421">
        <f>T550*(1-'Annexe 1. Taux de référence'!$E48)</f>
        <v>0</v>
      </c>
      <c r="U1326" s="421">
        <f>U550*(1-'Annexe 1. Taux de référence'!$E48)</f>
        <v>0</v>
      </c>
      <c r="V1326" s="421">
        <f>V550*(1-'Annexe 1. Taux de référence'!$E48)</f>
        <v>0</v>
      </c>
      <c r="W1326" s="421">
        <f>W550*(1-'Annexe 1. Taux de référence'!$E48)</f>
        <v>0</v>
      </c>
      <c r="X1326" s="422">
        <f>X550*(1-'Annexe 1. Taux de référence'!$E48)</f>
        <v>0</v>
      </c>
      <c r="Y1326" s="421">
        <f>Y550*(1-'Annexe 1. Taux de référence'!$E48)</f>
        <v>0</v>
      </c>
      <c r="Z1326" s="421">
        <f>Z550*(1-'Annexe 1. Taux de référence'!$E48)</f>
        <v>0</v>
      </c>
      <c r="AA1326" s="421">
        <f>AA550*(1-'Annexe 1. Taux de référence'!$E48)</f>
        <v>0</v>
      </c>
      <c r="AB1326" s="421">
        <f>AB550*(1-'Annexe 1. Taux de référence'!$E48)</f>
        <v>0</v>
      </c>
      <c r="AC1326" s="408">
        <f t="shared" si="775"/>
        <v>0</v>
      </c>
      <c r="AD1326" s="1181"/>
      <c r="AE1326" s="1182"/>
      <c r="AF1326" s="1183"/>
    </row>
    <row r="1327" spans="1:32" ht="27.75" customHeight="1" outlineLevel="1" x14ac:dyDescent="0.2">
      <c r="A1327" s="381">
        <v>156</v>
      </c>
      <c r="B1327" s="666"/>
      <c r="C1327" s="394"/>
      <c r="D1327" s="394"/>
      <c r="E1327" s="395"/>
      <c r="F1327" s="1227" t="s">
        <v>432</v>
      </c>
      <c r="G1327" s="1228"/>
      <c r="H1327" s="1228"/>
      <c r="I1327" s="1228"/>
      <c r="J1327" s="1228"/>
      <c r="K1327" s="1228"/>
      <c r="L1327" s="1228"/>
      <c r="M1327" s="408">
        <f t="shared" si="781"/>
        <v>0</v>
      </c>
      <c r="N1327" s="419">
        <f>M1327*(1-'Annexe 1. Taux de référence'!$E49)+N551*(1-'Annexe 1. Taux de référence'!$E49)</f>
        <v>0</v>
      </c>
      <c r="O1327" s="422">
        <f>O551*(1-'Annexe 1. Taux de référence'!$E49)</f>
        <v>0</v>
      </c>
      <c r="P1327" s="422">
        <f>P551*(1-'Annexe 1. Taux de référence'!$E49)</f>
        <v>0</v>
      </c>
      <c r="Q1327" s="423">
        <f>Q551*(1-'Annexe 1. Taux de référence'!$E49)</f>
        <v>0</v>
      </c>
      <c r="R1327" s="419">
        <f>R551*(1-'Annexe 1. Taux de référence'!$E49)</f>
        <v>0</v>
      </c>
      <c r="S1327" s="421">
        <f>S551*(1-'Annexe 1. Taux de référence'!$E49)</f>
        <v>0</v>
      </c>
      <c r="T1327" s="421">
        <f>T551*(1-'Annexe 1. Taux de référence'!$E49)</f>
        <v>0</v>
      </c>
      <c r="U1327" s="421">
        <f>U551*(1-'Annexe 1. Taux de référence'!$E49)</f>
        <v>0</v>
      </c>
      <c r="V1327" s="421">
        <f>V551*(1-'Annexe 1. Taux de référence'!$E49)</f>
        <v>0</v>
      </c>
      <c r="W1327" s="421">
        <f>W551*(1-'Annexe 1. Taux de référence'!$E49)</f>
        <v>0</v>
      </c>
      <c r="X1327" s="422">
        <f>X551*(1-'Annexe 1. Taux de référence'!$E49)</f>
        <v>0</v>
      </c>
      <c r="Y1327" s="421">
        <f>Y551*(1-'Annexe 1. Taux de référence'!$E49)</f>
        <v>0</v>
      </c>
      <c r="Z1327" s="421">
        <f>Z551*(1-'Annexe 1. Taux de référence'!$E49)</f>
        <v>0</v>
      </c>
      <c r="AA1327" s="421">
        <f>AA551*(1-'Annexe 1. Taux de référence'!$E49)</f>
        <v>0</v>
      </c>
      <c r="AB1327" s="421">
        <f>AB551*(1-'Annexe 1. Taux de référence'!$E49)</f>
        <v>0</v>
      </c>
      <c r="AC1327" s="408">
        <f t="shared" si="775"/>
        <v>0</v>
      </c>
      <c r="AD1327" s="1181"/>
      <c r="AE1327" s="1182"/>
      <c r="AF1327" s="1183"/>
    </row>
    <row r="1328" spans="1:32" ht="15" customHeight="1" outlineLevel="1" x14ac:dyDescent="0.2">
      <c r="A1328" s="381">
        <v>157</v>
      </c>
      <c r="B1328" s="666"/>
      <c r="C1328" s="394"/>
      <c r="D1328" s="394"/>
      <c r="E1328" s="1223" t="s">
        <v>546</v>
      </c>
      <c r="F1328" s="1224"/>
      <c r="G1328" s="1224"/>
      <c r="H1328" s="1224"/>
      <c r="I1328" s="1224"/>
      <c r="J1328" s="1224"/>
      <c r="K1328" s="1224"/>
      <c r="L1328" s="1224"/>
      <c r="M1328" s="407">
        <f>SUBTOTAL(9,M1329:M1330)</f>
        <v>0</v>
      </c>
      <c r="N1328" s="410">
        <f t="shared" ref="N1328:AC1328" si="782">SUBTOTAL(9,N1329:N1330)</f>
        <v>0</v>
      </c>
      <c r="O1328" s="414">
        <f t="shared" si="782"/>
        <v>0</v>
      </c>
      <c r="P1328" s="414">
        <f t="shared" si="782"/>
        <v>0</v>
      </c>
      <c r="Q1328" s="415">
        <f t="shared" si="782"/>
        <v>0</v>
      </c>
      <c r="R1328" s="410">
        <f t="shared" si="782"/>
        <v>0</v>
      </c>
      <c r="S1328" s="414">
        <f t="shared" si="782"/>
        <v>0</v>
      </c>
      <c r="T1328" s="413">
        <f t="shared" si="782"/>
        <v>0</v>
      </c>
      <c r="U1328" s="413">
        <f t="shared" si="782"/>
        <v>0</v>
      </c>
      <c r="V1328" s="413">
        <f t="shared" si="782"/>
        <v>0</v>
      </c>
      <c r="W1328" s="413">
        <f t="shared" si="782"/>
        <v>0</v>
      </c>
      <c r="X1328" s="413">
        <f t="shared" si="782"/>
        <v>0</v>
      </c>
      <c r="Y1328" s="413">
        <f t="shared" si="782"/>
        <v>0</v>
      </c>
      <c r="Z1328" s="413">
        <f t="shared" si="782"/>
        <v>0</v>
      </c>
      <c r="AA1328" s="413">
        <f t="shared" si="782"/>
        <v>0</v>
      </c>
      <c r="AB1328" s="411">
        <f t="shared" si="782"/>
        <v>0</v>
      </c>
      <c r="AC1328" s="407">
        <f t="shared" si="782"/>
        <v>0</v>
      </c>
      <c r="AD1328" s="1181"/>
      <c r="AE1328" s="1182"/>
      <c r="AF1328" s="1183"/>
    </row>
    <row r="1329" spans="1:32" ht="27.75" customHeight="1" outlineLevel="1" x14ac:dyDescent="0.2">
      <c r="A1329" s="381">
        <v>158</v>
      </c>
      <c r="B1329" s="659"/>
      <c r="C1329" s="757"/>
      <c r="D1329" s="757"/>
      <c r="E1329" s="758"/>
      <c r="F1329" s="1225" t="s">
        <v>547</v>
      </c>
      <c r="G1329" s="1226"/>
      <c r="H1329" s="1226"/>
      <c r="I1329" s="1226"/>
      <c r="J1329" s="1226"/>
      <c r="K1329" s="1226"/>
      <c r="L1329" s="1226"/>
      <c r="M1329" s="408">
        <f t="shared" ref="M1329:M1330" si="783">M553</f>
        <v>0</v>
      </c>
      <c r="N1329" s="419">
        <f>M1329*(1-'Annexe 1. Taux de référence'!$E51)+N553*(1-'Annexe 1. Taux de référence'!$E51)</f>
        <v>0</v>
      </c>
      <c r="O1329" s="422">
        <f>O553*(1-'Annexe 1. Taux de référence'!$E51)</f>
        <v>0</v>
      </c>
      <c r="P1329" s="422">
        <f>P553*(1-'Annexe 1. Taux de référence'!$E51)</f>
        <v>0</v>
      </c>
      <c r="Q1329" s="423">
        <f>Q553*(1-'Annexe 1. Taux de référence'!$E51)</f>
        <v>0</v>
      </c>
      <c r="R1329" s="419">
        <f>R553*(1-'Annexe 1. Taux de référence'!$E51)</f>
        <v>0</v>
      </c>
      <c r="S1329" s="421">
        <f>S553*(1-'Annexe 1. Taux de référence'!$E51)</f>
        <v>0</v>
      </c>
      <c r="T1329" s="421">
        <f>T553*(1-'Annexe 1. Taux de référence'!$E51)</f>
        <v>0</v>
      </c>
      <c r="U1329" s="421">
        <f>U553*(1-'Annexe 1. Taux de référence'!$E51)</f>
        <v>0</v>
      </c>
      <c r="V1329" s="421">
        <f>V553*(1-'Annexe 1. Taux de référence'!$E51)</f>
        <v>0</v>
      </c>
      <c r="W1329" s="421">
        <f>W553*(1-'Annexe 1. Taux de référence'!$E51)</f>
        <v>0</v>
      </c>
      <c r="X1329" s="422">
        <f>X553*(1-'Annexe 1. Taux de référence'!$E51)</f>
        <v>0</v>
      </c>
      <c r="Y1329" s="421">
        <f>Y553*(1-'Annexe 1. Taux de référence'!$E51)</f>
        <v>0</v>
      </c>
      <c r="Z1329" s="421">
        <f>Z553*(1-'Annexe 1. Taux de référence'!$E51)</f>
        <v>0</v>
      </c>
      <c r="AA1329" s="421">
        <f>AA553*(1-'Annexe 1. Taux de référence'!$E51)</f>
        <v>0</v>
      </c>
      <c r="AB1329" s="421">
        <f>AB553*(1-'Annexe 1. Taux de référence'!$E51)</f>
        <v>0</v>
      </c>
      <c r="AC1329" s="408">
        <f t="shared" si="775"/>
        <v>0</v>
      </c>
      <c r="AD1329" s="1184"/>
      <c r="AE1329" s="1185"/>
      <c r="AF1329" s="1186"/>
    </row>
    <row r="1330" spans="1:32" ht="15" customHeight="1" outlineLevel="1" x14ac:dyDescent="0.2">
      <c r="A1330" s="381">
        <v>159</v>
      </c>
      <c r="B1330" s="661"/>
      <c r="C1330" s="759"/>
      <c r="D1330" s="759"/>
      <c r="E1330" s="768"/>
      <c r="F1330" s="1227" t="s">
        <v>570</v>
      </c>
      <c r="G1330" s="1228"/>
      <c r="H1330" s="1228"/>
      <c r="I1330" s="1228"/>
      <c r="J1330" s="1228"/>
      <c r="K1330" s="1228"/>
      <c r="L1330" s="1228"/>
      <c r="M1330" s="408">
        <f t="shared" si="783"/>
        <v>0</v>
      </c>
      <c r="N1330" s="419">
        <f>M1330*(1-'Annexe 1. Taux de référence'!$E52)+N554*(1-'Annexe 1. Taux de référence'!$E52)</f>
        <v>0</v>
      </c>
      <c r="O1330" s="422">
        <f>O554*(1-'Annexe 1. Taux de référence'!$E52)</f>
        <v>0</v>
      </c>
      <c r="P1330" s="422">
        <f>P554*(1-'Annexe 1. Taux de référence'!$E52)</f>
        <v>0</v>
      </c>
      <c r="Q1330" s="423">
        <f>Q554*(1-'Annexe 1. Taux de référence'!$E52)</f>
        <v>0</v>
      </c>
      <c r="R1330" s="419">
        <f>R554*(1-'Annexe 1. Taux de référence'!$E52)</f>
        <v>0</v>
      </c>
      <c r="S1330" s="421">
        <f>S554*(1-'Annexe 1. Taux de référence'!$E52)</f>
        <v>0</v>
      </c>
      <c r="T1330" s="421">
        <f>T554*(1-'Annexe 1. Taux de référence'!$E52)</f>
        <v>0</v>
      </c>
      <c r="U1330" s="421">
        <f>U554*(1-'Annexe 1. Taux de référence'!$E52)</f>
        <v>0</v>
      </c>
      <c r="V1330" s="421">
        <f>V554*(1-'Annexe 1. Taux de référence'!$E52)</f>
        <v>0</v>
      </c>
      <c r="W1330" s="421">
        <f>W554*(1-'Annexe 1. Taux de référence'!$E52)</f>
        <v>0</v>
      </c>
      <c r="X1330" s="422">
        <f>X554*(1-'Annexe 1. Taux de référence'!$E52)</f>
        <v>0</v>
      </c>
      <c r="Y1330" s="421">
        <f>Y554*(1-'Annexe 1. Taux de référence'!$E52)</f>
        <v>0</v>
      </c>
      <c r="Z1330" s="421">
        <f>Z554*(1-'Annexe 1. Taux de référence'!$E52)</f>
        <v>0</v>
      </c>
      <c r="AA1330" s="421">
        <f>AA554*(1-'Annexe 1. Taux de référence'!$E52)</f>
        <v>0</v>
      </c>
      <c r="AB1330" s="421">
        <f>AB554*(1-'Annexe 1. Taux de référence'!$E52)</f>
        <v>0</v>
      </c>
      <c r="AC1330" s="408">
        <f t="shared" si="775"/>
        <v>0</v>
      </c>
      <c r="AD1330" s="906"/>
      <c r="AE1330" s="907"/>
      <c r="AF1330" s="908"/>
    </row>
    <row r="1331" spans="1:32" ht="15" customHeight="1" outlineLevel="1" x14ac:dyDescent="0.2">
      <c r="A1331" s="381">
        <v>160</v>
      </c>
      <c r="B1331" s="666"/>
      <c r="C1331" s="394"/>
      <c r="D1331" s="394"/>
      <c r="E1331" s="1223" t="s">
        <v>548</v>
      </c>
      <c r="F1331" s="1224"/>
      <c r="G1331" s="1224"/>
      <c r="H1331" s="1224"/>
      <c r="I1331" s="1224"/>
      <c r="J1331" s="1224"/>
      <c r="K1331" s="1224"/>
      <c r="L1331" s="1224"/>
      <c r="M1331" s="407">
        <f>SUBTOTAL(9,M1332:M1334)</f>
        <v>0</v>
      </c>
      <c r="N1331" s="410">
        <f t="shared" ref="N1331:AC1331" si="784">SUBTOTAL(9,N1332:N1334)</f>
        <v>0</v>
      </c>
      <c r="O1331" s="414">
        <f t="shared" si="784"/>
        <v>0</v>
      </c>
      <c r="P1331" s="414">
        <f t="shared" si="784"/>
        <v>0</v>
      </c>
      <c r="Q1331" s="415">
        <f t="shared" si="784"/>
        <v>0</v>
      </c>
      <c r="R1331" s="410">
        <f t="shared" si="784"/>
        <v>0</v>
      </c>
      <c r="S1331" s="414">
        <f t="shared" si="784"/>
        <v>0</v>
      </c>
      <c r="T1331" s="413">
        <f t="shared" si="784"/>
        <v>0</v>
      </c>
      <c r="U1331" s="413">
        <f t="shared" si="784"/>
        <v>0</v>
      </c>
      <c r="V1331" s="413">
        <f t="shared" si="784"/>
        <v>0</v>
      </c>
      <c r="W1331" s="413">
        <f t="shared" si="784"/>
        <v>0</v>
      </c>
      <c r="X1331" s="413">
        <f t="shared" si="784"/>
        <v>0</v>
      </c>
      <c r="Y1331" s="413">
        <f t="shared" si="784"/>
        <v>0</v>
      </c>
      <c r="Z1331" s="413">
        <f t="shared" si="784"/>
        <v>0</v>
      </c>
      <c r="AA1331" s="413">
        <f t="shared" si="784"/>
        <v>0</v>
      </c>
      <c r="AB1331" s="411">
        <f t="shared" si="784"/>
        <v>0</v>
      </c>
      <c r="AC1331" s="407">
        <f t="shared" si="784"/>
        <v>0</v>
      </c>
      <c r="AD1331" s="909"/>
      <c r="AE1331" s="910"/>
      <c r="AF1331" s="911"/>
    </row>
    <row r="1332" spans="1:32" ht="15" customHeight="1" outlineLevel="1" x14ac:dyDescent="0.2">
      <c r="A1332" s="381">
        <v>161</v>
      </c>
      <c r="B1332" s="666"/>
      <c r="C1332" s="394"/>
      <c r="D1332" s="394"/>
      <c r="E1332" s="395"/>
      <c r="F1332" s="1225" t="s">
        <v>549</v>
      </c>
      <c r="G1332" s="1226"/>
      <c r="H1332" s="1226"/>
      <c r="I1332" s="1226"/>
      <c r="J1332" s="1226"/>
      <c r="K1332" s="1226"/>
      <c r="L1332" s="1226"/>
      <c r="M1332" s="408">
        <f t="shared" ref="M1332:M1334" si="785">M556</f>
        <v>0</v>
      </c>
      <c r="N1332" s="419">
        <f>M1332*(1-'Annexe 1. Taux de référence'!$E54)+N556*(1-'Annexe 1. Taux de référence'!$E54)</f>
        <v>0</v>
      </c>
      <c r="O1332" s="422">
        <f>O556*(1-'Annexe 1. Taux de référence'!$E54)</f>
        <v>0</v>
      </c>
      <c r="P1332" s="422">
        <f>P556*(1-'Annexe 1. Taux de référence'!$E54)</f>
        <v>0</v>
      </c>
      <c r="Q1332" s="423">
        <f>Q556*(1-'Annexe 1. Taux de référence'!$E54)</f>
        <v>0</v>
      </c>
      <c r="R1332" s="419">
        <f>R556*(1-'Annexe 1. Taux de référence'!$E54)</f>
        <v>0</v>
      </c>
      <c r="S1332" s="421">
        <f>S556*(1-'Annexe 1. Taux de référence'!$E54)</f>
        <v>0</v>
      </c>
      <c r="T1332" s="421">
        <f>T556*(1-'Annexe 1. Taux de référence'!$E54)</f>
        <v>0</v>
      </c>
      <c r="U1332" s="421">
        <f>U556*(1-'Annexe 1. Taux de référence'!$E54)</f>
        <v>0</v>
      </c>
      <c r="V1332" s="421">
        <f>V556*(1-'Annexe 1. Taux de référence'!$E54)</f>
        <v>0</v>
      </c>
      <c r="W1332" s="421">
        <f>W556*(1-'Annexe 1. Taux de référence'!$E54)</f>
        <v>0</v>
      </c>
      <c r="X1332" s="422">
        <f>X556*(1-'Annexe 1. Taux de référence'!$E54)</f>
        <v>0</v>
      </c>
      <c r="Y1332" s="421">
        <f>Y556*(1-'Annexe 1. Taux de référence'!$E54)</f>
        <v>0</v>
      </c>
      <c r="Z1332" s="421">
        <f>Z556*(1-'Annexe 1. Taux de référence'!$E54)</f>
        <v>0</v>
      </c>
      <c r="AA1332" s="421">
        <f>AA556*(1-'Annexe 1. Taux de référence'!$E54)</f>
        <v>0</v>
      </c>
      <c r="AB1332" s="421">
        <f>AB556*(1-'Annexe 1. Taux de référence'!$E54)</f>
        <v>0</v>
      </c>
      <c r="AC1332" s="408">
        <f t="shared" si="775"/>
        <v>0</v>
      </c>
      <c r="AD1332" s="909"/>
      <c r="AE1332" s="910"/>
      <c r="AF1332" s="911"/>
    </row>
    <row r="1333" spans="1:32" outlineLevel="1" x14ac:dyDescent="0.2">
      <c r="A1333" s="381">
        <v>162</v>
      </c>
      <c r="B1333" s="666"/>
      <c r="C1333" s="667"/>
      <c r="D1333" s="667"/>
      <c r="E1333" s="667"/>
      <c r="F1333" s="1209" t="s">
        <v>574</v>
      </c>
      <c r="G1333" s="1210"/>
      <c r="H1333" s="1210"/>
      <c r="I1333" s="1210"/>
      <c r="J1333" s="1210"/>
      <c r="K1333" s="1210"/>
      <c r="L1333" s="1210"/>
      <c r="M1333" s="408">
        <f t="shared" si="785"/>
        <v>0</v>
      </c>
      <c r="N1333" s="419">
        <f>M1333*(1-'Annexe 1. Taux de référence'!$E55)+N557*(1-'Annexe 1. Taux de référence'!$E55)</f>
        <v>0</v>
      </c>
      <c r="O1333" s="422">
        <f>O557*(1-'Annexe 1. Taux de référence'!$E55)</f>
        <v>0</v>
      </c>
      <c r="P1333" s="422">
        <f>P557*(1-'Annexe 1. Taux de référence'!$E55)</f>
        <v>0</v>
      </c>
      <c r="Q1333" s="423">
        <f>Q557*(1-'Annexe 1. Taux de référence'!$E55)</f>
        <v>0</v>
      </c>
      <c r="R1333" s="419">
        <f>R557*(1-'Annexe 1. Taux de référence'!$E55)</f>
        <v>0</v>
      </c>
      <c r="S1333" s="421">
        <f>S557*(1-'Annexe 1. Taux de référence'!$E55)</f>
        <v>0</v>
      </c>
      <c r="T1333" s="421">
        <f>T557*(1-'Annexe 1. Taux de référence'!$E55)</f>
        <v>0</v>
      </c>
      <c r="U1333" s="421">
        <f>U557*(1-'Annexe 1. Taux de référence'!$E55)</f>
        <v>0</v>
      </c>
      <c r="V1333" s="421">
        <f>V557*(1-'Annexe 1. Taux de référence'!$E55)</f>
        <v>0</v>
      </c>
      <c r="W1333" s="421">
        <f>W557*(1-'Annexe 1. Taux de référence'!$E55)</f>
        <v>0</v>
      </c>
      <c r="X1333" s="422">
        <f>X557*(1-'Annexe 1. Taux de référence'!$E55)</f>
        <v>0</v>
      </c>
      <c r="Y1333" s="421">
        <f>Y557*(1-'Annexe 1. Taux de référence'!$E55)</f>
        <v>0</v>
      </c>
      <c r="Z1333" s="421">
        <f>Z557*(1-'Annexe 1. Taux de référence'!$E55)</f>
        <v>0</v>
      </c>
      <c r="AA1333" s="421">
        <f>AA557*(1-'Annexe 1. Taux de référence'!$E55)</f>
        <v>0</v>
      </c>
      <c r="AB1333" s="421">
        <f>AB557*(1-'Annexe 1. Taux de référence'!$E55)</f>
        <v>0</v>
      </c>
      <c r="AC1333" s="408">
        <f t="shared" si="775"/>
        <v>0</v>
      </c>
      <c r="AD1333" s="909"/>
      <c r="AE1333" s="910"/>
      <c r="AF1333" s="911"/>
    </row>
    <row r="1334" spans="1:32" ht="27.75" customHeight="1" outlineLevel="1" x14ac:dyDescent="0.2">
      <c r="A1334" s="381">
        <v>163</v>
      </c>
      <c r="B1334" s="666"/>
      <c r="C1334" s="667"/>
      <c r="D1334" s="667"/>
      <c r="E1334" s="667"/>
      <c r="F1334" s="1227" t="s">
        <v>566</v>
      </c>
      <c r="G1334" s="1228"/>
      <c r="H1334" s="1228"/>
      <c r="I1334" s="1228"/>
      <c r="J1334" s="1228"/>
      <c r="K1334" s="1228"/>
      <c r="L1334" s="1228"/>
      <c r="M1334" s="408">
        <f t="shared" si="785"/>
        <v>0</v>
      </c>
      <c r="N1334" s="419">
        <f>M1334*(1-'Annexe 1. Taux de référence'!$E56)+N558*(1-'Annexe 1. Taux de référence'!$E56)</f>
        <v>0</v>
      </c>
      <c r="O1334" s="422">
        <f>O558*(1-'Annexe 1. Taux de référence'!$E56)</f>
        <v>0</v>
      </c>
      <c r="P1334" s="422">
        <f>P558*(1-'Annexe 1. Taux de référence'!$E56)</f>
        <v>0</v>
      </c>
      <c r="Q1334" s="423">
        <f>Q558*(1-'Annexe 1. Taux de référence'!$E56)</f>
        <v>0</v>
      </c>
      <c r="R1334" s="419">
        <f>R558*(1-'Annexe 1. Taux de référence'!$E56)</f>
        <v>0</v>
      </c>
      <c r="S1334" s="421">
        <f>S558*(1-'Annexe 1. Taux de référence'!$E56)</f>
        <v>0</v>
      </c>
      <c r="T1334" s="421">
        <f>T558*(1-'Annexe 1. Taux de référence'!$E56)</f>
        <v>0</v>
      </c>
      <c r="U1334" s="421">
        <f>U558*(1-'Annexe 1. Taux de référence'!$E56)</f>
        <v>0</v>
      </c>
      <c r="V1334" s="421">
        <f>V558*(1-'Annexe 1. Taux de référence'!$E56)</f>
        <v>0</v>
      </c>
      <c r="W1334" s="421">
        <f>W558*(1-'Annexe 1. Taux de référence'!$E56)</f>
        <v>0</v>
      </c>
      <c r="X1334" s="422">
        <f>X558*(1-'Annexe 1. Taux de référence'!$E56)</f>
        <v>0</v>
      </c>
      <c r="Y1334" s="421">
        <f>Y558*(1-'Annexe 1. Taux de référence'!$E56)</f>
        <v>0</v>
      </c>
      <c r="Z1334" s="421">
        <f>Z558*(1-'Annexe 1. Taux de référence'!$E56)</f>
        <v>0</v>
      </c>
      <c r="AA1334" s="421">
        <f>AA558*(1-'Annexe 1. Taux de référence'!$E56)</f>
        <v>0</v>
      </c>
      <c r="AB1334" s="421">
        <f>AB558*(1-'Annexe 1. Taux de référence'!$E56)</f>
        <v>0</v>
      </c>
      <c r="AC1334" s="408">
        <f t="shared" si="775"/>
        <v>0</v>
      </c>
      <c r="AD1334" s="912"/>
      <c r="AE1334" s="913"/>
      <c r="AF1334" s="914"/>
    </row>
    <row r="1335" spans="1:32" outlineLevel="1" x14ac:dyDescent="0.2">
      <c r="A1335" s="381">
        <v>164</v>
      </c>
      <c r="B1335" s="666"/>
      <c r="C1335" s="667"/>
      <c r="D1335" s="1222" t="s">
        <v>23</v>
      </c>
      <c r="E1335" s="1100"/>
      <c r="F1335" s="1100"/>
      <c r="G1335" s="1100"/>
      <c r="H1335" s="1100"/>
      <c r="I1335" s="1100"/>
      <c r="J1335" s="1100"/>
      <c r="K1335" s="1100"/>
      <c r="L1335" s="1100"/>
      <c r="M1335" s="1100"/>
      <c r="N1335" s="1100"/>
      <c r="O1335" s="1100"/>
      <c r="P1335" s="1100"/>
      <c r="Q1335" s="1100"/>
      <c r="R1335" s="1100"/>
      <c r="S1335" s="1100"/>
      <c r="T1335" s="1100"/>
      <c r="U1335" s="1100"/>
      <c r="V1335" s="1100"/>
      <c r="W1335" s="1100"/>
      <c r="X1335" s="1100"/>
      <c r="Y1335" s="1100"/>
      <c r="Z1335" s="1100"/>
      <c r="AA1335" s="1100"/>
      <c r="AB1335" s="1100"/>
      <c r="AC1335" s="1100"/>
      <c r="AD1335" s="1100"/>
      <c r="AE1335" s="1100"/>
      <c r="AF1335" s="1361"/>
    </row>
    <row r="1336" spans="1:32" outlineLevel="1" x14ac:dyDescent="0.2">
      <c r="A1336" s="381">
        <v>165</v>
      </c>
      <c r="B1336" s="666"/>
      <c r="C1336" s="667"/>
      <c r="D1336" s="667"/>
      <c r="E1336" s="1229" t="s">
        <v>126</v>
      </c>
      <c r="F1336" s="1230"/>
      <c r="G1336" s="1230"/>
      <c r="H1336" s="1230"/>
      <c r="I1336" s="1230"/>
      <c r="J1336" s="1230"/>
      <c r="K1336" s="1230"/>
      <c r="L1336" s="1230"/>
      <c r="M1336" s="407">
        <f>SUBTOTAL(9,M1337:M1338)</f>
        <v>0</v>
      </c>
      <c r="N1336" s="410">
        <f t="shared" ref="N1336:AC1336" si="786">SUBTOTAL(9,N1337:N1338)</f>
        <v>0</v>
      </c>
      <c r="O1336" s="414">
        <f t="shared" si="786"/>
        <v>0</v>
      </c>
      <c r="P1336" s="414">
        <f t="shared" si="786"/>
        <v>0</v>
      </c>
      <c r="Q1336" s="415">
        <f t="shared" si="786"/>
        <v>0</v>
      </c>
      <c r="R1336" s="410">
        <f t="shared" si="786"/>
        <v>0</v>
      </c>
      <c r="S1336" s="414">
        <f t="shared" si="786"/>
        <v>0</v>
      </c>
      <c r="T1336" s="413">
        <f t="shared" si="786"/>
        <v>0</v>
      </c>
      <c r="U1336" s="413">
        <f t="shared" si="786"/>
        <v>0</v>
      </c>
      <c r="V1336" s="413">
        <f t="shared" si="786"/>
        <v>0</v>
      </c>
      <c r="W1336" s="413">
        <f t="shared" si="786"/>
        <v>0</v>
      </c>
      <c r="X1336" s="413">
        <f t="shared" si="786"/>
        <v>0</v>
      </c>
      <c r="Y1336" s="413">
        <f t="shared" si="786"/>
        <v>0</v>
      </c>
      <c r="Z1336" s="413">
        <f t="shared" si="786"/>
        <v>0</v>
      </c>
      <c r="AA1336" s="413">
        <f t="shared" si="786"/>
        <v>0</v>
      </c>
      <c r="AB1336" s="411">
        <f t="shared" si="786"/>
        <v>0</v>
      </c>
      <c r="AC1336" s="407">
        <f t="shared" si="786"/>
        <v>0</v>
      </c>
      <c r="AD1336" s="942"/>
      <c r="AE1336" s="828"/>
      <c r="AF1336" s="829"/>
    </row>
    <row r="1337" spans="1:32" outlineLevel="1" x14ac:dyDescent="0.2">
      <c r="A1337" s="381">
        <v>166</v>
      </c>
      <c r="B1337" s="666"/>
      <c r="C1337" s="667"/>
      <c r="D1337" s="667"/>
      <c r="E1337" s="667"/>
      <c r="F1337" s="1225" t="s">
        <v>127</v>
      </c>
      <c r="G1337" s="1226"/>
      <c r="H1337" s="1226"/>
      <c r="I1337" s="1226"/>
      <c r="J1337" s="1226"/>
      <c r="K1337" s="1226"/>
      <c r="L1337" s="1226"/>
      <c r="M1337" s="408">
        <f t="shared" ref="M1337:M1338" si="787">M561</f>
        <v>0</v>
      </c>
      <c r="N1337" s="419">
        <f>M1337*(1-'Annexe 1. Taux de référence'!$E59)+N561*(1-'Annexe 1. Taux de référence'!$E59)</f>
        <v>0</v>
      </c>
      <c r="O1337" s="422">
        <f>O561*(1-'Annexe 1. Taux de référence'!$E59)</f>
        <v>0</v>
      </c>
      <c r="P1337" s="422">
        <f>P561*(1-'Annexe 1. Taux de référence'!$E59)</f>
        <v>0</v>
      </c>
      <c r="Q1337" s="423">
        <f>Q561*(1-'Annexe 1. Taux de référence'!$E59)</f>
        <v>0</v>
      </c>
      <c r="R1337" s="419">
        <f>R561*(1-'Annexe 1. Taux de référence'!$E59)</f>
        <v>0</v>
      </c>
      <c r="S1337" s="421">
        <f>S561*(1-'Annexe 1. Taux de référence'!$E59)</f>
        <v>0</v>
      </c>
      <c r="T1337" s="421">
        <f>T561*(1-'Annexe 1. Taux de référence'!$E59)</f>
        <v>0</v>
      </c>
      <c r="U1337" s="421">
        <f>U561*(1-'Annexe 1. Taux de référence'!$E59)</f>
        <v>0</v>
      </c>
      <c r="V1337" s="421">
        <f>V561*(1-'Annexe 1. Taux de référence'!$E59)</f>
        <v>0</v>
      </c>
      <c r="W1337" s="421">
        <f>W561*(1-'Annexe 1. Taux de référence'!$E59)</f>
        <v>0</v>
      </c>
      <c r="X1337" s="422">
        <f>X561*(1-'Annexe 1. Taux de référence'!$E59)</f>
        <v>0</v>
      </c>
      <c r="Y1337" s="421">
        <f>Y561*(1-'Annexe 1. Taux de référence'!$E59)</f>
        <v>0</v>
      </c>
      <c r="Z1337" s="421">
        <f>Z561*(1-'Annexe 1. Taux de référence'!$E59)</f>
        <v>0</v>
      </c>
      <c r="AA1337" s="421">
        <f>AA561*(1-'Annexe 1. Taux de référence'!$E59)</f>
        <v>0</v>
      </c>
      <c r="AB1337" s="421">
        <f>AB561*(1-'Annexe 1. Taux de référence'!$E59)</f>
        <v>0</v>
      </c>
      <c r="AC1337" s="408">
        <f t="shared" ref="AC1337:AC1338" si="788">AC561</f>
        <v>0</v>
      </c>
      <c r="AD1337" s="830"/>
      <c r="AE1337" s="831"/>
      <c r="AF1337" s="832"/>
    </row>
    <row r="1338" spans="1:32" outlineLevel="1" x14ac:dyDescent="0.2">
      <c r="A1338" s="381">
        <v>167</v>
      </c>
      <c r="B1338" s="666"/>
      <c r="C1338" s="667"/>
      <c r="D1338" s="667"/>
      <c r="E1338" s="667"/>
      <c r="F1338" s="1227" t="s">
        <v>128</v>
      </c>
      <c r="G1338" s="1228"/>
      <c r="H1338" s="1228"/>
      <c r="I1338" s="1228"/>
      <c r="J1338" s="1228"/>
      <c r="K1338" s="1228"/>
      <c r="L1338" s="1228"/>
      <c r="M1338" s="408">
        <f t="shared" si="787"/>
        <v>0</v>
      </c>
      <c r="N1338" s="419">
        <f>M1338*(1-'Annexe 1. Taux de référence'!$E60)+N562*(1-'Annexe 1. Taux de référence'!$E60)</f>
        <v>0</v>
      </c>
      <c r="O1338" s="422">
        <f>O562*(1-'Annexe 1. Taux de référence'!$E60)</f>
        <v>0</v>
      </c>
      <c r="P1338" s="422">
        <f>P562*(1-'Annexe 1. Taux de référence'!$E60)</f>
        <v>0</v>
      </c>
      <c r="Q1338" s="423">
        <f>Q562*(1-'Annexe 1. Taux de référence'!$E60)</f>
        <v>0</v>
      </c>
      <c r="R1338" s="419">
        <f>R562*(1-'Annexe 1. Taux de référence'!$E60)</f>
        <v>0</v>
      </c>
      <c r="S1338" s="421">
        <f>S562*(1-'Annexe 1. Taux de référence'!$E60)</f>
        <v>0</v>
      </c>
      <c r="T1338" s="421">
        <f>T562*(1-'Annexe 1. Taux de référence'!$E60)</f>
        <v>0</v>
      </c>
      <c r="U1338" s="421">
        <f>U562*(1-'Annexe 1. Taux de référence'!$E60)</f>
        <v>0</v>
      </c>
      <c r="V1338" s="421">
        <f>V562*(1-'Annexe 1. Taux de référence'!$E60)</f>
        <v>0</v>
      </c>
      <c r="W1338" s="421">
        <f>W562*(1-'Annexe 1. Taux de référence'!$E60)</f>
        <v>0</v>
      </c>
      <c r="X1338" s="422">
        <f>X562*(1-'Annexe 1. Taux de référence'!$E60)</f>
        <v>0</v>
      </c>
      <c r="Y1338" s="421">
        <f>Y562*(1-'Annexe 1. Taux de référence'!$E60)</f>
        <v>0</v>
      </c>
      <c r="Z1338" s="421">
        <f>Z562*(1-'Annexe 1. Taux de référence'!$E60)</f>
        <v>0</v>
      </c>
      <c r="AA1338" s="421">
        <f>AA562*(1-'Annexe 1. Taux de référence'!$E60)</f>
        <v>0</v>
      </c>
      <c r="AB1338" s="421">
        <f>AB562*(1-'Annexe 1. Taux de référence'!$E60)</f>
        <v>0</v>
      </c>
      <c r="AC1338" s="408">
        <f t="shared" si="788"/>
        <v>0</v>
      </c>
      <c r="AD1338" s="830"/>
      <c r="AE1338" s="831"/>
      <c r="AF1338" s="832"/>
    </row>
    <row r="1339" spans="1:32" outlineLevel="1" x14ac:dyDescent="0.2">
      <c r="A1339" s="381">
        <v>168</v>
      </c>
      <c r="B1339" s="666"/>
      <c r="C1339" s="667"/>
      <c r="D1339" s="667"/>
      <c r="E1339" s="1223" t="s">
        <v>129</v>
      </c>
      <c r="F1339" s="1224"/>
      <c r="G1339" s="1224"/>
      <c r="H1339" s="1224"/>
      <c r="I1339" s="1224"/>
      <c r="J1339" s="1224"/>
      <c r="K1339" s="1224"/>
      <c r="L1339" s="1224"/>
      <c r="M1339" s="407">
        <f>SUBTOTAL(9,M1340:M1341)</f>
        <v>0</v>
      </c>
      <c r="N1339" s="410">
        <f t="shared" ref="N1339:AC1339" si="789">SUBTOTAL(9,N1340:N1341)</f>
        <v>0</v>
      </c>
      <c r="O1339" s="414">
        <f t="shared" si="789"/>
        <v>0</v>
      </c>
      <c r="P1339" s="414">
        <f t="shared" si="789"/>
        <v>0</v>
      </c>
      <c r="Q1339" s="415">
        <f t="shared" si="789"/>
        <v>0</v>
      </c>
      <c r="R1339" s="410">
        <f t="shared" si="789"/>
        <v>0</v>
      </c>
      <c r="S1339" s="414">
        <f t="shared" si="789"/>
        <v>0</v>
      </c>
      <c r="T1339" s="413">
        <f t="shared" si="789"/>
        <v>0</v>
      </c>
      <c r="U1339" s="413">
        <f t="shared" si="789"/>
        <v>0</v>
      </c>
      <c r="V1339" s="413">
        <f t="shared" si="789"/>
        <v>0</v>
      </c>
      <c r="W1339" s="413">
        <f t="shared" si="789"/>
        <v>0</v>
      </c>
      <c r="X1339" s="413">
        <f t="shared" si="789"/>
        <v>0</v>
      </c>
      <c r="Y1339" s="413">
        <f t="shared" si="789"/>
        <v>0</v>
      </c>
      <c r="Z1339" s="413">
        <f t="shared" si="789"/>
        <v>0</v>
      </c>
      <c r="AA1339" s="413">
        <f t="shared" si="789"/>
        <v>0</v>
      </c>
      <c r="AB1339" s="411">
        <f t="shared" si="789"/>
        <v>0</v>
      </c>
      <c r="AC1339" s="407">
        <f t="shared" si="789"/>
        <v>0</v>
      </c>
      <c r="AD1339" s="830"/>
      <c r="AE1339" s="831"/>
      <c r="AF1339" s="832"/>
    </row>
    <row r="1340" spans="1:32" outlineLevel="1" x14ac:dyDescent="0.2">
      <c r="A1340" s="381">
        <v>169</v>
      </c>
      <c r="B1340" s="666"/>
      <c r="C1340" s="667"/>
      <c r="D1340" s="667"/>
      <c r="E1340" s="667"/>
      <c r="F1340" s="1225" t="s">
        <v>130</v>
      </c>
      <c r="G1340" s="1226"/>
      <c r="H1340" s="1226"/>
      <c r="I1340" s="1226"/>
      <c r="J1340" s="1226"/>
      <c r="K1340" s="1226"/>
      <c r="L1340" s="1226"/>
      <c r="M1340" s="408">
        <f t="shared" ref="M1340:M1341" si="790">M564</f>
        <v>0</v>
      </c>
      <c r="N1340" s="419">
        <f>M1340*(1-'Annexe 1. Taux de référence'!$E62)+N564*(1-'Annexe 1. Taux de référence'!$E62)</f>
        <v>0</v>
      </c>
      <c r="O1340" s="422">
        <f>O564*(1-'Annexe 1. Taux de référence'!$E62)</f>
        <v>0</v>
      </c>
      <c r="P1340" s="422">
        <f>P564*(1-'Annexe 1. Taux de référence'!$E62)</f>
        <v>0</v>
      </c>
      <c r="Q1340" s="423">
        <f>Q564*(1-'Annexe 1. Taux de référence'!$E62)</f>
        <v>0</v>
      </c>
      <c r="R1340" s="419">
        <f>R564*(1-'Annexe 1. Taux de référence'!$E62)</f>
        <v>0</v>
      </c>
      <c r="S1340" s="421">
        <f>S564*(1-'Annexe 1. Taux de référence'!$E62)</f>
        <v>0</v>
      </c>
      <c r="T1340" s="421">
        <f>T564*(1-'Annexe 1. Taux de référence'!$E62)</f>
        <v>0</v>
      </c>
      <c r="U1340" s="421">
        <f>U564*(1-'Annexe 1. Taux de référence'!$E62)</f>
        <v>0</v>
      </c>
      <c r="V1340" s="421">
        <f>V564*(1-'Annexe 1. Taux de référence'!$E62)</f>
        <v>0</v>
      </c>
      <c r="W1340" s="421">
        <f>W564*(1-'Annexe 1. Taux de référence'!$E62)</f>
        <v>0</v>
      </c>
      <c r="X1340" s="422">
        <f>X564*(1-'Annexe 1. Taux de référence'!$E62)</f>
        <v>0</v>
      </c>
      <c r="Y1340" s="421">
        <f>Y564*(1-'Annexe 1. Taux de référence'!$E62)</f>
        <v>0</v>
      </c>
      <c r="Z1340" s="421">
        <f>Z564*(1-'Annexe 1. Taux de référence'!$E62)</f>
        <v>0</v>
      </c>
      <c r="AA1340" s="421">
        <f>AA564*(1-'Annexe 1. Taux de référence'!$E62)</f>
        <v>0</v>
      </c>
      <c r="AB1340" s="421">
        <f>AB564*(1-'Annexe 1. Taux de référence'!$E62)</f>
        <v>0</v>
      </c>
      <c r="AC1340" s="408">
        <f t="shared" ref="AC1340:AC1357" si="791">AC564</f>
        <v>0</v>
      </c>
      <c r="AD1340" s="830"/>
      <c r="AE1340" s="831"/>
      <c r="AF1340" s="832"/>
    </row>
    <row r="1341" spans="1:32" outlineLevel="1" x14ac:dyDescent="0.2">
      <c r="A1341" s="381">
        <v>170</v>
      </c>
      <c r="B1341" s="666"/>
      <c r="C1341" s="667"/>
      <c r="D1341" s="667"/>
      <c r="E1341" s="667"/>
      <c r="F1341" s="1227" t="s">
        <v>131</v>
      </c>
      <c r="G1341" s="1228"/>
      <c r="H1341" s="1228"/>
      <c r="I1341" s="1228"/>
      <c r="J1341" s="1228"/>
      <c r="K1341" s="1228"/>
      <c r="L1341" s="1228"/>
      <c r="M1341" s="408">
        <f t="shared" si="790"/>
        <v>0</v>
      </c>
      <c r="N1341" s="419">
        <f>M1341*(1-'Annexe 1. Taux de référence'!$E63)+N565*(1-'Annexe 1. Taux de référence'!$E63)</f>
        <v>0</v>
      </c>
      <c r="O1341" s="422">
        <f>O565*(1-'Annexe 1. Taux de référence'!$E63)</f>
        <v>0</v>
      </c>
      <c r="P1341" s="422">
        <f>P565*(1-'Annexe 1. Taux de référence'!$E63)</f>
        <v>0</v>
      </c>
      <c r="Q1341" s="423">
        <f>Q565*(1-'Annexe 1. Taux de référence'!$E63)</f>
        <v>0</v>
      </c>
      <c r="R1341" s="419">
        <f>R565*(1-'Annexe 1. Taux de référence'!$E63)</f>
        <v>0</v>
      </c>
      <c r="S1341" s="421">
        <f>S565*(1-'Annexe 1. Taux de référence'!$E63)</f>
        <v>0</v>
      </c>
      <c r="T1341" s="421">
        <f>T565*(1-'Annexe 1. Taux de référence'!$E63)</f>
        <v>0</v>
      </c>
      <c r="U1341" s="421">
        <f>U565*(1-'Annexe 1. Taux de référence'!$E63)</f>
        <v>0</v>
      </c>
      <c r="V1341" s="421">
        <f>V565*(1-'Annexe 1. Taux de référence'!$E63)</f>
        <v>0</v>
      </c>
      <c r="W1341" s="421">
        <f>W565*(1-'Annexe 1. Taux de référence'!$E63)</f>
        <v>0</v>
      </c>
      <c r="X1341" s="422">
        <f>X565*(1-'Annexe 1. Taux de référence'!$E63)</f>
        <v>0</v>
      </c>
      <c r="Y1341" s="421">
        <f>Y565*(1-'Annexe 1. Taux de référence'!$E63)</f>
        <v>0</v>
      </c>
      <c r="Z1341" s="421">
        <f>Z565*(1-'Annexe 1. Taux de référence'!$E63)</f>
        <v>0</v>
      </c>
      <c r="AA1341" s="421">
        <f>AA565*(1-'Annexe 1. Taux de référence'!$E63)</f>
        <v>0</v>
      </c>
      <c r="AB1341" s="421">
        <f>AB565*(1-'Annexe 1. Taux de référence'!$E63)</f>
        <v>0</v>
      </c>
      <c r="AC1341" s="408">
        <f t="shared" si="791"/>
        <v>0</v>
      </c>
      <c r="AD1341" s="830"/>
      <c r="AE1341" s="831"/>
      <c r="AF1341" s="832"/>
    </row>
    <row r="1342" spans="1:32" outlineLevel="1" x14ac:dyDescent="0.2">
      <c r="A1342" s="381">
        <v>171</v>
      </c>
      <c r="B1342" s="666"/>
      <c r="C1342" s="667"/>
      <c r="D1342" s="667"/>
      <c r="E1342" s="1223" t="s">
        <v>132</v>
      </c>
      <c r="F1342" s="1224"/>
      <c r="G1342" s="1224"/>
      <c r="H1342" s="1224"/>
      <c r="I1342" s="1224"/>
      <c r="J1342" s="1224"/>
      <c r="K1342" s="1224"/>
      <c r="L1342" s="1224"/>
      <c r="M1342" s="407">
        <f>SUBTOTAL(9,M1343:M1344)</f>
        <v>0</v>
      </c>
      <c r="N1342" s="410">
        <f t="shared" ref="N1342:AC1342" si="792">SUBTOTAL(9,N1343:N1344)</f>
        <v>0</v>
      </c>
      <c r="O1342" s="414">
        <f t="shared" si="792"/>
        <v>0</v>
      </c>
      <c r="P1342" s="414">
        <f t="shared" si="792"/>
        <v>0</v>
      </c>
      <c r="Q1342" s="415">
        <f t="shared" si="792"/>
        <v>0</v>
      </c>
      <c r="R1342" s="410">
        <f t="shared" si="792"/>
        <v>0</v>
      </c>
      <c r="S1342" s="414">
        <f t="shared" si="792"/>
        <v>0</v>
      </c>
      <c r="T1342" s="413">
        <f t="shared" si="792"/>
        <v>0</v>
      </c>
      <c r="U1342" s="413">
        <f t="shared" si="792"/>
        <v>0</v>
      </c>
      <c r="V1342" s="413">
        <f t="shared" si="792"/>
        <v>0</v>
      </c>
      <c r="W1342" s="413">
        <f t="shared" si="792"/>
        <v>0</v>
      </c>
      <c r="X1342" s="413">
        <f t="shared" si="792"/>
        <v>0</v>
      </c>
      <c r="Y1342" s="413">
        <f t="shared" si="792"/>
        <v>0</v>
      </c>
      <c r="Z1342" s="413">
        <f t="shared" si="792"/>
        <v>0</v>
      </c>
      <c r="AA1342" s="413">
        <f t="shared" si="792"/>
        <v>0</v>
      </c>
      <c r="AB1342" s="411">
        <f t="shared" si="792"/>
        <v>0</v>
      </c>
      <c r="AC1342" s="407">
        <f t="shared" si="792"/>
        <v>0</v>
      </c>
      <c r="AD1342" s="830"/>
      <c r="AE1342" s="831"/>
      <c r="AF1342" s="832"/>
    </row>
    <row r="1343" spans="1:32" outlineLevel="1" x14ac:dyDescent="0.2">
      <c r="A1343" s="381">
        <v>172</v>
      </c>
      <c r="B1343" s="666"/>
      <c r="C1343" s="667"/>
      <c r="D1343" s="667"/>
      <c r="E1343" s="667"/>
      <c r="F1343" s="1225" t="s">
        <v>133</v>
      </c>
      <c r="G1343" s="1226"/>
      <c r="H1343" s="1226"/>
      <c r="I1343" s="1226"/>
      <c r="J1343" s="1226"/>
      <c r="K1343" s="1226"/>
      <c r="L1343" s="1226"/>
      <c r="M1343" s="408">
        <f t="shared" ref="M1343:M1344" si="793">M567</f>
        <v>0</v>
      </c>
      <c r="N1343" s="419">
        <f>M1343*(1-'Annexe 1. Taux de référence'!$E65)+N567*(1-'Annexe 1. Taux de référence'!$E65)</f>
        <v>0</v>
      </c>
      <c r="O1343" s="422">
        <f>O567*(1-'Annexe 1. Taux de référence'!$E65)</f>
        <v>0</v>
      </c>
      <c r="P1343" s="422">
        <f>P567*(1-'Annexe 1. Taux de référence'!$E65)</f>
        <v>0</v>
      </c>
      <c r="Q1343" s="423">
        <f>Q567*(1-'Annexe 1. Taux de référence'!$E65)</f>
        <v>0</v>
      </c>
      <c r="R1343" s="419">
        <f>R567*(1-'Annexe 1. Taux de référence'!$E65)</f>
        <v>0</v>
      </c>
      <c r="S1343" s="421">
        <f>S567*(1-'Annexe 1. Taux de référence'!$E65)</f>
        <v>0</v>
      </c>
      <c r="T1343" s="421">
        <f>T567*(1-'Annexe 1. Taux de référence'!$E65)</f>
        <v>0</v>
      </c>
      <c r="U1343" s="421">
        <f>U567*(1-'Annexe 1. Taux de référence'!$E65)</f>
        <v>0</v>
      </c>
      <c r="V1343" s="421">
        <f>V567*(1-'Annexe 1. Taux de référence'!$E65)</f>
        <v>0</v>
      </c>
      <c r="W1343" s="421">
        <f>W567*(1-'Annexe 1. Taux de référence'!$E65)</f>
        <v>0</v>
      </c>
      <c r="X1343" s="422">
        <f>X567*(1-'Annexe 1. Taux de référence'!$E65)</f>
        <v>0</v>
      </c>
      <c r="Y1343" s="421">
        <f>Y567*(1-'Annexe 1. Taux de référence'!$E65)</f>
        <v>0</v>
      </c>
      <c r="Z1343" s="421">
        <f>Z567*(1-'Annexe 1. Taux de référence'!$E65)</f>
        <v>0</v>
      </c>
      <c r="AA1343" s="421">
        <f>AA567*(1-'Annexe 1. Taux de référence'!$E65)</f>
        <v>0</v>
      </c>
      <c r="AB1343" s="421">
        <f>AB567*(1-'Annexe 1. Taux de référence'!$E65)</f>
        <v>0</v>
      </c>
      <c r="AC1343" s="408">
        <f t="shared" si="791"/>
        <v>0</v>
      </c>
      <c r="AD1343" s="830"/>
      <c r="AE1343" s="831"/>
      <c r="AF1343" s="832"/>
    </row>
    <row r="1344" spans="1:32" outlineLevel="1" x14ac:dyDescent="0.2">
      <c r="A1344" s="381">
        <v>173</v>
      </c>
      <c r="B1344" s="666"/>
      <c r="C1344" s="667"/>
      <c r="D1344" s="667"/>
      <c r="E1344" s="667"/>
      <c r="F1344" s="1227" t="s">
        <v>134</v>
      </c>
      <c r="G1344" s="1228"/>
      <c r="H1344" s="1228"/>
      <c r="I1344" s="1228"/>
      <c r="J1344" s="1228"/>
      <c r="K1344" s="1228"/>
      <c r="L1344" s="1228"/>
      <c r="M1344" s="408">
        <f t="shared" si="793"/>
        <v>0</v>
      </c>
      <c r="N1344" s="419">
        <f>M1344*(1-'Annexe 1. Taux de référence'!$E66)+N568*(1-'Annexe 1. Taux de référence'!$E66)</f>
        <v>0</v>
      </c>
      <c r="O1344" s="422">
        <f>O568*(1-'Annexe 1. Taux de référence'!$E66)</f>
        <v>0</v>
      </c>
      <c r="P1344" s="422">
        <f>P568*(1-'Annexe 1. Taux de référence'!$E66)</f>
        <v>0</v>
      </c>
      <c r="Q1344" s="423">
        <f>Q568*(1-'Annexe 1. Taux de référence'!$E66)</f>
        <v>0</v>
      </c>
      <c r="R1344" s="419">
        <f>R568*(1-'Annexe 1. Taux de référence'!$E66)</f>
        <v>0</v>
      </c>
      <c r="S1344" s="421">
        <f>S568*(1-'Annexe 1. Taux de référence'!$E66)</f>
        <v>0</v>
      </c>
      <c r="T1344" s="421">
        <f>T568*(1-'Annexe 1. Taux de référence'!$E66)</f>
        <v>0</v>
      </c>
      <c r="U1344" s="421">
        <f>U568*(1-'Annexe 1. Taux de référence'!$E66)</f>
        <v>0</v>
      </c>
      <c r="V1344" s="421">
        <f>V568*(1-'Annexe 1. Taux de référence'!$E66)</f>
        <v>0</v>
      </c>
      <c r="W1344" s="421">
        <f>W568*(1-'Annexe 1. Taux de référence'!$E66)</f>
        <v>0</v>
      </c>
      <c r="X1344" s="422">
        <f>X568*(1-'Annexe 1. Taux de référence'!$E66)</f>
        <v>0</v>
      </c>
      <c r="Y1344" s="421">
        <f>Y568*(1-'Annexe 1. Taux de référence'!$E66)</f>
        <v>0</v>
      </c>
      <c r="Z1344" s="421">
        <f>Z568*(1-'Annexe 1. Taux de référence'!$E66)</f>
        <v>0</v>
      </c>
      <c r="AA1344" s="421">
        <f>AA568*(1-'Annexe 1. Taux de référence'!$E66)</f>
        <v>0</v>
      </c>
      <c r="AB1344" s="421">
        <f>AB568*(1-'Annexe 1. Taux de référence'!$E66)</f>
        <v>0</v>
      </c>
      <c r="AC1344" s="408">
        <f t="shared" si="791"/>
        <v>0</v>
      </c>
      <c r="AD1344" s="830"/>
      <c r="AE1344" s="831"/>
      <c r="AF1344" s="832"/>
    </row>
    <row r="1345" spans="1:32" outlineLevel="1" x14ac:dyDescent="0.2">
      <c r="A1345" s="381">
        <v>174</v>
      </c>
      <c r="B1345" s="666"/>
      <c r="C1345" s="667"/>
      <c r="D1345" s="667"/>
      <c r="E1345" s="1223" t="s">
        <v>135</v>
      </c>
      <c r="F1345" s="1224"/>
      <c r="G1345" s="1224"/>
      <c r="H1345" s="1224"/>
      <c r="I1345" s="1224"/>
      <c r="J1345" s="1224"/>
      <c r="K1345" s="1224"/>
      <c r="L1345" s="1224"/>
      <c r="M1345" s="407">
        <f>SUBTOTAL(9,M1346:M1347)</f>
        <v>0</v>
      </c>
      <c r="N1345" s="410">
        <f t="shared" ref="N1345:AC1345" si="794">SUBTOTAL(9,N1346:N1347)</f>
        <v>0</v>
      </c>
      <c r="O1345" s="414">
        <f t="shared" si="794"/>
        <v>0</v>
      </c>
      <c r="P1345" s="414">
        <f t="shared" si="794"/>
        <v>0</v>
      </c>
      <c r="Q1345" s="415">
        <f t="shared" si="794"/>
        <v>0</v>
      </c>
      <c r="R1345" s="410">
        <f t="shared" si="794"/>
        <v>0</v>
      </c>
      <c r="S1345" s="414">
        <f t="shared" si="794"/>
        <v>0</v>
      </c>
      <c r="T1345" s="413">
        <f t="shared" si="794"/>
        <v>0</v>
      </c>
      <c r="U1345" s="413">
        <f t="shared" si="794"/>
        <v>0</v>
      </c>
      <c r="V1345" s="413">
        <f t="shared" si="794"/>
        <v>0</v>
      </c>
      <c r="W1345" s="413">
        <f t="shared" si="794"/>
        <v>0</v>
      </c>
      <c r="X1345" s="413">
        <f t="shared" si="794"/>
        <v>0</v>
      </c>
      <c r="Y1345" s="413">
        <f t="shared" si="794"/>
        <v>0</v>
      </c>
      <c r="Z1345" s="413">
        <f t="shared" si="794"/>
        <v>0</v>
      </c>
      <c r="AA1345" s="413">
        <f t="shared" si="794"/>
        <v>0</v>
      </c>
      <c r="AB1345" s="411">
        <f t="shared" si="794"/>
        <v>0</v>
      </c>
      <c r="AC1345" s="407">
        <f t="shared" si="794"/>
        <v>0</v>
      </c>
      <c r="AD1345" s="830"/>
      <c r="AE1345" s="831"/>
      <c r="AF1345" s="832"/>
    </row>
    <row r="1346" spans="1:32" outlineLevel="1" x14ac:dyDescent="0.2">
      <c r="A1346" s="381">
        <v>175</v>
      </c>
      <c r="B1346" s="666"/>
      <c r="C1346" s="667"/>
      <c r="D1346" s="667"/>
      <c r="E1346" s="667"/>
      <c r="F1346" s="1225" t="s">
        <v>136</v>
      </c>
      <c r="G1346" s="1226"/>
      <c r="H1346" s="1226"/>
      <c r="I1346" s="1226"/>
      <c r="J1346" s="1226"/>
      <c r="K1346" s="1226"/>
      <c r="L1346" s="1226"/>
      <c r="M1346" s="408">
        <f t="shared" ref="M1346:M1347" si="795">M570</f>
        <v>0</v>
      </c>
      <c r="N1346" s="419">
        <f>M1346*(1-'Annexe 1. Taux de référence'!$E68)+N570*(1-'Annexe 1. Taux de référence'!$E68)</f>
        <v>0</v>
      </c>
      <c r="O1346" s="422">
        <f>O570*(1-'Annexe 1. Taux de référence'!$E68)</f>
        <v>0</v>
      </c>
      <c r="P1346" s="422">
        <f>P570*(1-'Annexe 1. Taux de référence'!$E68)</f>
        <v>0</v>
      </c>
      <c r="Q1346" s="423">
        <f>Q570*(1-'Annexe 1. Taux de référence'!$E68)</f>
        <v>0</v>
      </c>
      <c r="R1346" s="419">
        <f>R570*(1-'Annexe 1. Taux de référence'!$E68)</f>
        <v>0</v>
      </c>
      <c r="S1346" s="421">
        <f>S570*(1-'Annexe 1. Taux de référence'!$E68)</f>
        <v>0</v>
      </c>
      <c r="T1346" s="421">
        <f>T570*(1-'Annexe 1. Taux de référence'!$E68)</f>
        <v>0</v>
      </c>
      <c r="U1346" s="421">
        <f>U570*(1-'Annexe 1. Taux de référence'!$E68)</f>
        <v>0</v>
      </c>
      <c r="V1346" s="421">
        <f>V570*(1-'Annexe 1. Taux de référence'!$E68)</f>
        <v>0</v>
      </c>
      <c r="W1346" s="421">
        <f>W570*(1-'Annexe 1. Taux de référence'!$E68)</f>
        <v>0</v>
      </c>
      <c r="X1346" s="422">
        <f>X570*(1-'Annexe 1. Taux de référence'!$E68)</f>
        <v>0</v>
      </c>
      <c r="Y1346" s="421">
        <f>Y570*(1-'Annexe 1. Taux de référence'!$E68)</f>
        <v>0</v>
      </c>
      <c r="Z1346" s="421">
        <f>Z570*(1-'Annexe 1. Taux de référence'!$E68)</f>
        <v>0</v>
      </c>
      <c r="AA1346" s="421">
        <f>AA570*(1-'Annexe 1. Taux de référence'!$E68)</f>
        <v>0</v>
      </c>
      <c r="AB1346" s="421">
        <f>AB570*(1-'Annexe 1. Taux de référence'!$E68)</f>
        <v>0</v>
      </c>
      <c r="AC1346" s="408">
        <f t="shared" si="791"/>
        <v>0</v>
      </c>
      <c r="AD1346" s="830"/>
      <c r="AE1346" s="831"/>
      <c r="AF1346" s="832"/>
    </row>
    <row r="1347" spans="1:32" outlineLevel="1" x14ac:dyDescent="0.2">
      <c r="A1347" s="381">
        <v>176</v>
      </c>
      <c r="B1347" s="666"/>
      <c r="C1347" s="667"/>
      <c r="D1347" s="667"/>
      <c r="E1347" s="667"/>
      <c r="F1347" s="1227" t="s">
        <v>137</v>
      </c>
      <c r="G1347" s="1228"/>
      <c r="H1347" s="1228"/>
      <c r="I1347" s="1228"/>
      <c r="J1347" s="1228"/>
      <c r="K1347" s="1228"/>
      <c r="L1347" s="1228"/>
      <c r="M1347" s="408">
        <f t="shared" si="795"/>
        <v>0</v>
      </c>
      <c r="N1347" s="419">
        <f>M1347*(1-'Annexe 1. Taux de référence'!$E69)+N571*(1-'Annexe 1. Taux de référence'!$E69)</f>
        <v>0</v>
      </c>
      <c r="O1347" s="422">
        <f>O571*(1-'Annexe 1. Taux de référence'!$E69)</f>
        <v>0</v>
      </c>
      <c r="P1347" s="422">
        <f>P571*(1-'Annexe 1. Taux de référence'!$E69)</f>
        <v>0</v>
      </c>
      <c r="Q1347" s="423">
        <f>Q571*(1-'Annexe 1. Taux de référence'!$E69)</f>
        <v>0</v>
      </c>
      <c r="R1347" s="419">
        <f>R571*(1-'Annexe 1. Taux de référence'!$E69)</f>
        <v>0</v>
      </c>
      <c r="S1347" s="421">
        <f>S571*(1-'Annexe 1. Taux de référence'!$E69)</f>
        <v>0</v>
      </c>
      <c r="T1347" s="421">
        <f>T571*(1-'Annexe 1. Taux de référence'!$E69)</f>
        <v>0</v>
      </c>
      <c r="U1347" s="421">
        <f>U571*(1-'Annexe 1. Taux de référence'!$E69)</f>
        <v>0</v>
      </c>
      <c r="V1347" s="421">
        <f>V571*(1-'Annexe 1. Taux de référence'!$E69)</f>
        <v>0</v>
      </c>
      <c r="W1347" s="421">
        <f>W571*(1-'Annexe 1. Taux de référence'!$E69)</f>
        <v>0</v>
      </c>
      <c r="X1347" s="422">
        <f>X571*(1-'Annexe 1. Taux de référence'!$E69)</f>
        <v>0</v>
      </c>
      <c r="Y1347" s="421">
        <f>Y571*(1-'Annexe 1. Taux de référence'!$E69)</f>
        <v>0</v>
      </c>
      <c r="Z1347" s="421">
        <f>Z571*(1-'Annexe 1. Taux de référence'!$E69)</f>
        <v>0</v>
      </c>
      <c r="AA1347" s="421">
        <f>AA571*(1-'Annexe 1. Taux de référence'!$E69)</f>
        <v>0</v>
      </c>
      <c r="AB1347" s="421">
        <f>AB571*(1-'Annexe 1. Taux de référence'!$E69)</f>
        <v>0</v>
      </c>
      <c r="AC1347" s="408">
        <f t="shared" si="791"/>
        <v>0</v>
      </c>
      <c r="AD1347" s="830"/>
      <c r="AE1347" s="831"/>
      <c r="AF1347" s="832"/>
    </row>
    <row r="1348" spans="1:32" outlineLevel="1" x14ac:dyDescent="0.2">
      <c r="A1348" s="381">
        <v>177</v>
      </c>
      <c r="B1348" s="666"/>
      <c r="C1348" s="667"/>
      <c r="D1348" s="667"/>
      <c r="E1348" s="1223" t="s">
        <v>550</v>
      </c>
      <c r="F1348" s="1224"/>
      <c r="G1348" s="1224"/>
      <c r="H1348" s="1224"/>
      <c r="I1348" s="1224"/>
      <c r="J1348" s="1224"/>
      <c r="K1348" s="1224"/>
      <c r="L1348" s="1224"/>
      <c r="M1348" s="407">
        <f>SUBTOTAL(9,M1349:M1350)</f>
        <v>0</v>
      </c>
      <c r="N1348" s="410">
        <f t="shared" ref="N1348:AC1348" si="796">SUBTOTAL(9,N1349:N1350)</f>
        <v>0</v>
      </c>
      <c r="O1348" s="414">
        <f t="shared" si="796"/>
        <v>0</v>
      </c>
      <c r="P1348" s="414">
        <f t="shared" si="796"/>
        <v>0</v>
      </c>
      <c r="Q1348" s="415">
        <f t="shared" si="796"/>
        <v>0</v>
      </c>
      <c r="R1348" s="410">
        <f t="shared" si="796"/>
        <v>0</v>
      </c>
      <c r="S1348" s="414">
        <f t="shared" si="796"/>
        <v>0</v>
      </c>
      <c r="T1348" s="413">
        <f t="shared" si="796"/>
        <v>0</v>
      </c>
      <c r="U1348" s="413">
        <f t="shared" si="796"/>
        <v>0</v>
      </c>
      <c r="V1348" s="413">
        <f t="shared" si="796"/>
        <v>0</v>
      </c>
      <c r="W1348" s="413">
        <f t="shared" si="796"/>
        <v>0</v>
      </c>
      <c r="X1348" s="413">
        <f t="shared" si="796"/>
        <v>0</v>
      </c>
      <c r="Y1348" s="413">
        <f t="shared" si="796"/>
        <v>0</v>
      </c>
      <c r="Z1348" s="413">
        <f t="shared" si="796"/>
        <v>0</v>
      </c>
      <c r="AA1348" s="413">
        <f t="shared" si="796"/>
        <v>0</v>
      </c>
      <c r="AB1348" s="411">
        <f t="shared" si="796"/>
        <v>0</v>
      </c>
      <c r="AC1348" s="407">
        <f t="shared" si="796"/>
        <v>0</v>
      </c>
      <c r="AD1348" s="830"/>
      <c r="AE1348" s="831"/>
      <c r="AF1348" s="832"/>
    </row>
    <row r="1349" spans="1:32" outlineLevel="1" x14ac:dyDescent="0.2">
      <c r="A1349" s="381">
        <v>178</v>
      </c>
      <c r="B1349" s="666"/>
      <c r="C1349" s="667"/>
      <c r="D1349" s="667"/>
      <c r="E1349" s="667"/>
      <c r="F1349" s="1225" t="s">
        <v>551</v>
      </c>
      <c r="G1349" s="1226"/>
      <c r="H1349" s="1226"/>
      <c r="I1349" s="1226"/>
      <c r="J1349" s="1226"/>
      <c r="K1349" s="1226"/>
      <c r="L1349" s="1226"/>
      <c r="M1349" s="408">
        <f t="shared" ref="M1349:M1350" si="797">M573</f>
        <v>0</v>
      </c>
      <c r="N1349" s="419">
        <f>M1349*(1-'Annexe 1. Taux de référence'!$E71)+N573*(1-'Annexe 1. Taux de référence'!$E71)</f>
        <v>0</v>
      </c>
      <c r="O1349" s="422">
        <f>O573*(1-'Annexe 1. Taux de référence'!$E71)</f>
        <v>0</v>
      </c>
      <c r="P1349" s="422">
        <f>P573*(1-'Annexe 1. Taux de référence'!$E71)</f>
        <v>0</v>
      </c>
      <c r="Q1349" s="423">
        <f>Q573*(1-'Annexe 1. Taux de référence'!$E71)</f>
        <v>0</v>
      </c>
      <c r="R1349" s="419">
        <f>R573*(1-'Annexe 1. Taux de référence'!$E71)</f>
        <v>0</v>
      </c>
      <c r="S1349" s="421">
        <f>S573*(1-'Annexe 1. Taux de référence'!$E71)</f>
        <v>0</v>
      </c>
      <c r="T1349" s="421">
        <f>T573*(1-'Annexe 1. Taux de référence'!$E71)</f>
        <v>0</v>
      </c>
      <c r="U1349" s="421">
        <f>U573*(1-'Annexe 1. Taux de référence'!$E71)</f>
        <v>0</v>
      </c>
      <c r="V1349" s="421">
        <f>V573*(1-'Annexe 1. Taux de référence'!$E71)</f>
        <v>0</v>
      </c>
      <c r="W1349" s="421">
        <f>W573*(1-'Annexe 1. Taux de référence'!$E71)</f>
        <v>0</v>
      </c>
      <c r="X1349" s="422">
        <f>X573*(1-'Annexe 1. Taux de référence'!$E71)</f>
        <v>0</v>
      </c>
      <c r="Y1349" s="421">
        <f>Y573*(1-'Annexe 1. Taux de référence'!$E71)</f>
        <v>0</v>
      </c>
      <c r="Z1349" s="421">
        <f>Z573*(1-'Annexe 1. Taux de référence'!$E71)</f>
        <v>0</v>
      </c>
      <c r="AA1349" s="421">
        <f>AA573*(1-'Annexe 1. Taux de référence'!$E71)</f>
        <v>0</v>
      </c>
      <c r="AB1349" s="421">
        <f>AB573*(1-'Annexe 1. Taux de référence'!$E71)</f>
        <v>0</v>
      </c>
      <c r="AC1349" s="408">
        <f t="shared" si="791"/>
        <v>0</v>
      </c>
      <c r="AD1349" s="830"/>
      <c r="AE1349" s="831"/>
      <c r="AF1349" s="832"/>
    </row>
    <row r="1350" spans="1:32" outlineLevel="1" x14ac:dyDescent="0.2">
      <c r="A1350" s="381">
        <v>179</v>
      </c>
      <c r="B1350" s="666"/>
      <c r="C1350" s="667"/>
      <c r="D1350" s="667"/>
      <c r="E1350" s="667"/>
      <c r="F1350" s="1227" t="s">
        <v>552</v>
      </c>
      <c r="G1350" s="1228"/>
      <c r="H1350" s="1228"/>
      <c r="I1350" s="1228"/>
      <c r="J1350" s="1228"/>
      <c r="K1350" s="1228"/>
      <c r="L1350" s="1228"/>
      <c r="M1350" s="408">
        <f t="shared" si="797"/>
        <v>0</v>
      </c>
      <c r="N1350" s="419">
        <f>M1350*(1-'Annexe 1. Taux de référence'!$E72)+N574*(1-'Annexe 1. Taux de référence'!$E72)</f>
        <v>0</v>
      </c>
      <c r="O1350" s="422">
        <f>O574*(1-'Annexe 1. Taux de référence'!$E72)</f>
        <v>0</v>
      </c>
      <c r="P1350" s="422">
        <f>P574*(1-'Annexe 1. Taux de référence'!$E72)</f>
        <v>0</v>
      </c>
      <c r="Q1350" s="423">
        <f>Q574*(1-'Annexe 1. Taux de référence'!$E72)</f>
        <v>0</v>
      </c>
      <c r="R1350" s="419">
        <f>R574*(1-'Annexe 1. Taux de référence'!$E72)</f>
        <v>0</v>
      </c>
      <c r="S1350" s="421">
        <f>S574*(1-'Annexe 1. Taux de référence'!$E72)</f>
        <v>0</v>
      </c>
      <c r="T1350" s="421">
        <f>T574*(1-'Annexe 1. Taux de référence'!$E72)</f>
        <v>0</v>
      </c>
      <c r="U1350" s="421">
        <f>U574*(1-'Annexe 1. Taux de référence'!$E72)</f>
        <v>0</v>
      </c>
      <c r="V1350" s="421">
        <f>V574*(1-'Annexe 1. Taux de référence'!$E72)</f>
        <v>0</v>
      </c>
      <c r="W1350" s="421">
        <f>W574*(1-'Annexe 1. Taux de référence'!$E72)</f>
        <v>0</v>
      </c>
      <c r="X1350" s="422">
        <f>X574*(1-'Annexe 1. Taux de référence'!$E72)</f>
        <v>0</v>
      </c>
      <c r="Y1350" s="421">
        <f>Y574*(1-'Annexe 1. Taux de référence'!$E72)</f>
        <v>0</v>
      </c>
      <c r="Z1350" s="421">
        <f>Z574*(1-'Annexe 1. Taux de référence'!$E72)</f>
        <v>0</v>
      </c>
      <c r="AA1350" s="421">
        <f>AA574*(1-'Annexe 1. Taux de référence'!$E72)</f>
        <v>0</v>
      </c>
      <c r="AB1350" s="421">
        <f>AB574*(1-'Annexe 1. Taux de référence'!$E72)</f>
        <v>0</v>
      </c>
      <c r="AC1350" s="408">
        <f t="shared" si="791"/>
        <v>0</v>
      </c>
      <c r="AD1350" s="830"/>
      <c r="AE1350" s="831"/>
      <c r="AF1350" s="832"/>
    </row>
    <row r="1351" spans="1:32" outlineLevel="1" x14ac:dyDescent="0.2">
      <c r="A1351" s="381">
        <v>180</v>
      </c>
      <c r="B1351" s="666"/>
      <c r="C1351" s="667"/>
      <c r="D1351" s="667"/>
      <c r="E1351" s="1223" t="s">
        <v>553</v>
      </c>
      <c r="F1351" s="1224"/>
      <c r="G1351" s="1224"/>
      <c r="H1351" s="1224"/>
      <c r="I1351" s="1224"/>
      <c r="J1351" s="1224"/>
      <c r="K1351" s="1224"/>
      <c r="L1351" s="1224"/>
      <c r="M1351" s="407">
        <f>SUBTOTAL(9,M1352:M1353)</f>
        <v>0</v>
      </c>
      <c r="N1351" s="410">
        <f t="shared" ref="N1351:AC1351" si="798">SUBTOTAL(9,N1352:N1353)</f>
        <v>0</v>
      </c>
      <c r="O1351" s="414">
        <f t="shared" si="798"/>
        <v>0</v>
      </c>
      <c r="P1351" s="414">
        <f t="shared" si="798"/>
        <v>0</v>
      </c>
      <c r="Q1351" s="415">
        <f t="shared" si="798"/>
        <v>0</v>
      </c>
      <c r="R1351" s="410">
        <f t="shared" si="798"/>
        <v>0</v>
      </c>
      <c r="S1351" s="414">
        <f t="shared" si="798"/>
        <v>0</v>
      </c>
      <c r="T1351" s="413">
        <f t="shared" si="798"/>
        <v>0</v>
      </c>
      <c r="U1351" s="413">
        <f t="shared" si="798"/>
        <v>0</v>
      </c>
      <c r="V1351" s="413">
        <f t="shared" si="798"/>
        <v>0</v>
      </c>
      <c r="W1351" s="413">
        <f t="shared" si="798"/>
        <v>0</v>
      </c>
      <c r="X1351" s="413">
        <f t="shared" si="798"/>
        <v>0</v>
      </c>
      <c r="Y1351" s="413">
        <f t="shared" si="798"/>
        <v>0</v>
      </c>
      <c r="Z1351" s="413">
        <f t="shared" si="798"/>
        <v>0</v>
      </c>
      <c r="AA1351" s="413">
        <f t="shared" si="798"/>
        <v>0</v>
      </c>
      <c r="AB1351" s="411">
        <f t="shared" si="798"/>
        <v>0</v>
      </c>
      <c r="AC1351" s="407">
        <f t="shared" si="798"/>
        <v>0</v>
      </c>
      <c r="AD1351" s="830"/>
      <c r="AE1351" s="831"/>
      <c r="AF1351" s="832"/>
    </row>
    <row r="1352" spans="1:32" outlineLevel="1" x14ac:dyDescent="0.2">
      <c r="A1352" s="381">
        <v>181</v>
      </c>
      <c r="B1352" s="666"/>
      <c r="C1352" s="667"/>
      <c r="D1352" s="667"/>
      <c r="E1352" s="667"/>
      <c r="F1352" s="1225" t="s">
        <v>554</v>
      </c>
      <c r="G1352" s="1226"/>
      <c r="H1352" s="1226"/>
      <c r="I1352" s="1226"/>
      <c r="J1352" s="1226"/>
      <c r="K1352" s="1226"/>
      <c r="L1352" s="1226"/>
      <c r="M1352" s="408">
        <f t="shared" ref="M1352:M1353" si="799">M576</f>
        <v>0</v>
      </c>
      <c r="N1352" s="419">
        <f>M1352*(1-'Annexe 1. Taux de référence'!$E74)+N576*(1-'Annexe 1. Taux de référence'!$E74)</f>
        <v>0</v>
      </c>
      <c r="O1352" s="422">
        <f>O576*(1-'Annexe 1. Taux de référence'!$E74)</f>
        <v>0</v>
      </c>
      <c r="P1352" s="422">
        <f>P576*(1-'Annexe 1. Taux de référence'!$E74)</f>
        <v>0</v>
      </c>
      <c r="Q1352" s="423">
        <f>Q576*(1-'Annexe 1. Taux de référence'!$E74)</f>
        <v>0</v>
      </c>
      <c r="R1352" s="419">
        <f>R576*(1-'Annexe 1. Taux de référence'!$E74)</f>
        <v>0</v>
      </c>
      <c r="S1352" s="421">
        <f>S576*(1-'Annexe 1. Taux de référence'!$E74)</f>
        <v>0</v>
      </c>
      <c r="T1352" s="421">
        <f>T576*(1-'Annexe 1. Taux de référence'!$E74)</f>
        <v>0</v>
      </c>
      <c r="U1352" s="421">
        <f>U576*(1-'Annexe 1. Taux de référence'!$E74)</f>
        <v>0</v>
      </c>
      <c r="V1352" s="421">
        <f>V576*(1-'Annexe 1. Taux de référence'!$E74)</f>
        <v>0</v>
      </c>
      <c r="W1352" s="421">
        <f>W576*(1-'Annexe 1. Taux de référence'!$E74)</f>
        <v>0</v>
      </c>
      <c r="X1352" s="422">
        <f>X576*(1-'Annexe 1. Taux de référence'!$E74)</f>
        <v>0</v>
      </c>
      <c r="Y1352" s="421">
        <f>Y576*(1-'Annexe 1. Taux de référence'!$E74)</f>
        <v>0</v>
      </c>
      <c r="Z1352" s="421">
        <f>Z576*(1-'Annexe 1. Taux de référence'!$E74)</f>
        <v>0</v>
      </c>
      <c r="AA1352" s="421">
        <f>AA576*(1-'Annexe 1. Taux de référence'!$E74)</f>
        <v>0</v>
      </c>
      <c r="AB1352" s="421">
        <f>AB576*(1-'Annexe 1. Taux de référence'!$E74)</f>
        <v>0</v>
      </c>
      <c r="AC1352" s="408">
        <f t="shared" si="791"/>
        <v>0</v>
      </c>
      <c r="AD1352" s="830"/>
      <c r="AE1352" s="831"/>
      <c r="AF1352" s="832"/>
    </row>
    <row r="1353" spans="1:32" outlineLevel="1" x14ac:dyDescent="0.2">
      <c r="A1353" s="381">
        <v>182</v>
      </c>
      <c r="B1353" s="666"/>
      <c r="C1353" s="667"/>
      <c r="D1353" s="667"/>
      <c r="E1353" s="667"/>
      <c r="F1353" s="1209" t="s">
        <v>555</v>
      </c>
      <c r="G1353" s="1210"/>
      <c r="H1353" s="1210"/>
      <c r="I1353" s="1210"/>
      <c r="J1353" s="1210"/>
      <c r="K1353" s="1210"/>
      <c r="L1353" s="1210"/>
      <c r="M1353" s="408">
        <f t="shared" si="799"/>
        <v>0</v>
      </c>
      <c r="N1353" s="419">
        <f>M1353*(1-'Annexe 1. Taux de référence'!$E75)+N577*(1-'Annexe 1. Taux de référence'!$E75)</f>
        <v>0</v>
      </c>
      <c r="O1353" s="422">
        <f>O577*(1-'Annexe 1. Taux de référence'!$E75)</f>
        <v>0</v>
      </c>
      <c r="P1353" s="422">
        <f>P577*(1-'Annexe 1. Taux de référence'!$E75)</f>
        <v>0</v>
      </c>
      <c r="Q1353" s="423">
        <f>Q577*(1-'Annexe 1. Taux de référence'!$E75)</f>
        <v>0</v>
      </c>
      <c r="R1353" s="419">
        <f>R577*(1-'Annexe 1. Taux de référence'!$E75)</f>
        <v>0</v>
      </c>
      <c r="S1353" s="421">
        <f>S577*(1-'Annexe 1. Taux de référence'!$E75)</f>
        <v>0</v>
      </c>
      <c r="T1353" s="421">
        <f>T577*(1-'Annexe 1. Taux de référence'!$E75)</f>
        <v>0</v>
      </c>
      <c r="U1353" s="421">
        <f>U577*(1-'Annexe 1. Taux de référence'!$E75)</f>
        <v>0</v>
      </c>
      <c r="V1353" s="421">
        <f>V577*(1-'Annexe 1. Taux de référence'!$E75)</f>
        <v>0</v>
      </c>
      <c r="W1353" s="421">
        <f>W577*(1-'Annexe 1. Taux de référence'!$E75)</f>
        <v>0</v>
      </c>
      <c r="X1353" s="422">
        <f>X577*(1-'Annexe 1. Taux de référence'!$E75)</f>
        <v>0</v>
      </c>
      <c r="Y1353" s="421">
        <f>Y577*(1-'Annexe 1. Taux de référence'!$E75)</f>
        <v>0</v>
      </c>
      <c r="Z1353" s="421">
        <f>Z577*(1-'Annexe 1. Taux de référence'!$E75)</f>
        <v>0</v>
      </c>
      <c r="AA1353" s="421">
        <f>AA577*(1-'Annexe 1. Taux de référence'!$E75)</f>
        <v>0</v>
      </c>
      <c r="AB1353" s="421">
        <f>AB577*(1-'Annexe 1. Taux de référence'!$E75)</f>
        <v>0</v>
      </c>
      <c r="AC1353" s="408">
        <f t="shared" si="791"/>
        <v>0</v>
      </c>
      <c r="AD1353" s="833"/>
      <c r="AE1353" s="834"/>
      <c r="AF1353" s="835"/>
    </row>
    <row r="1354" spans="1:32" outlineLevel="1" x14ac:dyDescent="0.2">
      <c r="A1354" s="381">
        <v>183</v>
      </c>
      <c r="B1354" s="666"/>
      <c r="C1354" s="667"/>
      <c r="D1354" s="1222" t="s">
        <v>24</v>
      </c>
      <c r="E1354" s="1100"/>
      <c r="F1354" s="1100"/>
      <c r="G1354" s="1100"/>
      <c r="H1354" s="1100"/>
      <c r="I1354" s="1100"/>
      <c r="J1354" s="1100"/>
      <c r="K1354" s="1100"/>
      <c r="L1354" s="1100"/>
      <c r="M1354" s="407">
        <f>SUBTOTAL(9,M1355:M1357)</f>
        <v>0</v>
      </c>
      <c r="N1354" s="1371"/>
      <c r="O1354" s="1371"/>
      <c r="P1354" s="1372"/>
      <c r="Q1354" s="415">
        <f t="shared" ref="Q1354:AC1354" si="800">SUBTOTAL(9,Q1355:Q1357)</f>
        <v>0</v>
      </c>
      <c r="R1354" s="410">
        <f t="shared" si="800"/>
        <v>0</v>
      </c>
      <c r="S1354" s="414">
        <f t="shared" si="800"/>
        <v>0</v>
      </c>
      <c r="T1354" s="413">
        <f t="shared" si="800"/>
        <v>0</v>
      </c>
      <c r="U1354" s="413">
        <f t="shared" si="800"/>
        <v>0</v>
      </c>
      <c r="V1354" s="413">
        <f t="shared" si="800"/>
        <v>0</v>
      </c>
      <c r="W1354" s="413">
        <f t="shared" si="800"/>
        <v>0</v>
      </c>
      <c r="X1354" s="413">
        <f t="shared" si="800"/>
        <v>0</v>
      </c>
      <c r="Y1354" s="413">
        <f t="shared" si="800"/>
        <v>0</v>
      </c>
      <c r="Z1354" s="413">
        <f t="shared" si="800"/>
        <v>0</v>
      </c>
      <c r="AA1354" s="413">
        <f t="shared" si="800"/>
        <v>0</v>
      </c>
      <c r="AB1354" s="411">
        <f t="shared" si="800"/>
        <v>0</v>
      </c>
      <c r="AC1354" s="407">
        <f t="shared" si="800"/>
        <v>0</v>
      </c>
      <c r="AD1354" s="921"/>
      <c r="AE1354" s="921"/>
      <c r="AF1354" s="922"/>
    </row>
    <row r="1355" spans="1:32" outlineLevel="1" x14ac:dyDescent="0.2">
      <c r="A1355" s="381">
        <v>184</v>
      </c>
      <c r="B1355" s="666"/>
      <c r="C1355" s="667"/>
      <c r="D1355" s="667"/>
      <c r="E1355" s="667"/>
      <c r="F1355" s="1225" t="s">
        <v>156</v>
      </c>
      <c r="G1355" s="1226"/>
      <c r="H1355" s="1226"/>
      <c r="I1355" s="1226"/>
      <c r="J1355" s="1226"/>
      <c r="K1355" s="1226"/>
      <c r="L1355" s="1226"/>
      <c r="M1355" s="408">
        <f t="shared" ref="M1355:M1357" si="801">M579</f>
        <v>0</v>
      </c>
      <c r="N1355" s="1373"/>
      <c r="O1355" s="1373"/>
      <c r="P1355" s="1374"/>
      <c r="Q1355" s="423">
        <f>($M1355+SUM($N579:$Q579))*'Annexe 1. Taux de référence'!$R$97</f>
        <v>0</v>
      </c>
      <c r="R1355" s="419">
        <f>R579*'Annexe 1. Taux de référence'!$R$97</f>
        <v>0</v>
      </c>
      <c r="S1355" s="421">
        <f>S579*'Annexe 1. Taux de référence'!$R$97</f>
        <v>0</v>
      </c>
      <c r="T1355" s="421">
        <f>T579*'Annexe 1. Taux de référence'!$R$97</f>
        <v>0</v>
      </c>
      <c r="U1355" s="421">
        <f>U579*'Annexe 1. Taux de référence'!$R$97</f>
        <v>0</v>
      </c>
      <c r="V1355" s="421">
        <f>V579*'Annexe 1. Taux de référence'!$R$97</f>
        <v>0</v>
      </c>
      <c r="W1355" s="421">
        <f>W579*'Annexe 1. Taux de référence'!$R$97</f>
        <v>0</v>
      </c>
      <c r="X1355" s="422">
        <f>X579*'Annexe 1. Taux de référence'!$R$97</f>
        <v>0</v>
      </c>
      <c r="Y1355" s="421">
        <f>Y579*'Annexe 1. Taux de référence'!$R$97</f>
        <v>0</v>
      </c>
      <c r="Z1355" s="421">
        <f>Z579*'Annexe 1. Taux de référence'!$R$97</f>
        <v>0</v>
      </c>
      <c r="AA1355" s="421">
        <f>AA579*'Annexe 1. Taux de référence'!$R$97</f>
        <v>0</v>
      </c>
      <c r="AB1355" s="421">
        <f>AB579*'Annexe 1. Taux de référence'!$R$97</f>
        <v>0</v>
      </c>
      <c r="AC1355" s="408">
        <f t="shared" si="791"/>
        <v>0</v>
      </c>
      <c r="AD1355" s="942"/>
      <c r="AE1355" s="828"/>
      <c r="AF1355" s="829"/>
    </row>
    <row r="1356" spans="1:32" outlineLevel="1" x14ac:dyDescent="0.2">
      <c r="A1356" s="381">
        <v>185</v>
      </c>
      <c r="B1356" s="666"/>
      <c r="C1356" s="667"/>
      <c r="D1356" s="667"/>
      <c r="E1356" s="667"/>
      <c r="F1356" s="1209" t="s">
        <v>157</v>
      </c>
      <c r="G1356" s="1210"/>
      <c r="H1356" s="1210"/>
      <c r="I1356" s="1210"/>
      <c r="J1356" s="1210"/>
      <c r="K1356" s="1210"/>
      <c r="L1356" s="1210"/>
      <c r="M1356" s="408">
        <f t="shared" si="801"/>
        <v>0</v>
      </c>
      <c r="N1356" s="1373"/>
      <c r="O1356" s="1373"/>
      <c r="P1356" s="1373"/>
      <c r="Q1356" s="406"/>
      <c r="R1356" s="419">
        <f>($M1356+SUM($N580:$R580))*'Annexe 1. Taux de référence'!$S$98</f>
        <v>0</v>
      </c>
      <c r="S1356" s="421">
        <f>(M1356+SUM($N580:$R580))*'Annexe 1. Taux de référence'!$T$98+S580*('Annexe 1. Taux de référence'!$S$98+'Annexe 1. Taux de référence'!$T$98)</f>
        <v>0</v>
      </c>
      <c r="T1356" s="421">
        <f>($M1356+SUM($N580:$S580))*'Annexe 1. Taux de référence'!$U$98+$T580*('Annexe 1. Taux de référence'!$S$98+'Annexe 1. Taux de référence'!$T$98+'Annexe 1. Taux de référence'!$U$98)</f>
        <v>0</v>
      </c>
      <c r="U1356" s="421">
        <f>U580*('Annexe 1. Taux de référence'!$S$98+'Annexe 1. Taux de référence'!$T$98+'Annexe 1. Taux de référence'!$U$98)</f>
        <v>0</v>
      </c>
      <c r="V1356" s="421">
        <f>V580*('Annexe 1. Taux de référence'!$S$98+'Annexe 1. Taux de référence'!$T$98+'Annexe 1. Taux de référence'!$U$98)</f>
        <v>0</v>
      </c>
      <c r="W1356" s="421">
        <f>W580*('Annexe 1. Taux de référence'!$S$98+'Annexe 1. Taux de référence'!$T$98+'Annexe 1. Taux de référence'!$U$98)</f>
        <v>0</v>
      </c>
      <c r="X1356" s="422">
        <f>X580*('Annexe 1. Taux de référence'!$S$98+'Annexe 1. Taux de référence'!$T$98+'Annexe 1. Taux de référence'!$U$98)</f>
        <v>0</v>
      </c>
      <c r="Y1356" s="421">
        <f>Y580*('Annexe 1. Taux de référence'!$S$98+'Annexe 1. Taux de référence'!$T$98+'Annexe 1. Taux de référence'!$U$98)</f>
        <v>0</v>
      </c>
      <c r="Z1356" s="421">
        <f>Z580*('Annexe 1. Taux de référence'!$S$98+'Annexe 1. Taux de référence'!$T$98+'Annexe 1. Taux de référence'!$U$98)</f>
        <v>0</v>
      </c>
      <c r="AA1356" s="421">
        <f>AA580*('Annexe 1. Taux de référence'!$S$98+'Annexe 1. Taux de référence'!$T$98+'Annexe 1. Taux de référence'!$U$98)</f>
        <v>0</v>
      </c>
      <c r="AB1356" s="421">
        <f>AB580*('Annexe 1. Taux de référence'!$S$98+'Annexe 1. Taux de référence'!$T$98+'Annexe 1. Taux de référence'!$U$98)</f>
        <v>0</v>
      </c>
      <c r="AC1356" s="408">
        <f t="shared" si="791"/>
        <v>0</v>
      </c>
      <c r="AD1356" s="830"/>
      <c r="AE1356" s="831"/>
      <c r="AF1356" s="832"/>
    </row>
    <row r="1357" spans="1:32" outlineLevel="1" x14ac:dyDescent="0.2">
      <c r="A1357" s="381">
        <v>186</v>
      </c>
      <c r="B1357" s="666"/>
      <c r="C1357" s="667"/>
      <c r="D1357" s="667"/>
      <c r="E1357" s="667"/>
      <c r="F1357" s="1209" t="s">
        <v>25</v>
      </c>
      <c r="G1357" s="1210"/>
      <c r="H1357" s="1210"/>
      <c r="I1357" s="1210"/>
      <c r="J1357" s="1210"/>
      <c r="K1357" s="1210"/>
      <c r="L1357" s="1210"/>
      <c r="M1357" s="408">
        <f t="shared" si="801"/>
        <v>0</v>
      </c>
      <c r="N1357" s="1373"/>
      <c r="O1357" s="1373"/>
      <c r="P1357" s="1373"/>
      <c r="Q1357" s="1373"/>
      <c r="R1357" s="1373"/>
      <c r="S1357" s="1373"/>
      <c r="T1357" s="1373"/>
      <c r="U1357" s="1373"/>
      <c r="V1357" s="1373"/>
      <c r="W1357" s="1373"/>
      <c r="X1357" s="1373"/>
      <c r="Y1357" s="1373"/>
      <c r="Z1357" s="1373"/>
      <c r="AA1357" s="1373"/>
      <c r="AB1357" s="1373"/>
      <c r="AC1357" s="408">
        <f t="shared" si="791"/>
        <v>0</v>
      </c>
      <c r="AD1357" s="833"/>
      <c r="AE1357" s="834"/>
      <c r="AF1357" s="835"/>
    </row>
    <row r="1358" spans="1:32" outlineLevel="1" x14ac:dyDescent="0.2">
      <c r="A1358" s="381">
        <v>187</v>
      </c>
      <c r="B1358" s="666"/>
      <c r="C1358" s="667"/>
      <c r="D1358" s="1222" t="s">
        <v>467</v>
      </c>
      <c r="E1358" s="1100"/>
      <c r="F1358" s="1100"/>
      <c r="G1358" s="1100"/>
      <c r="H1358" s="1100"/>
      <c r="I1358" s="1100"/>
      <c r="J1358" s="1100"/>
      <c r="K1358" s="1100"/>
      <c r="L1358" s="1100"/>
      <c r="M1358" s="407">
        <f>SUBTOTAL(9,M1359:M1360)</f>
        <v>0</v>
      </c>
      <c r="N1358" s="1100"/>
      <c r="O1358" s="1100"/>
      <c r="P1358" s="1100"/>
      <c r="Q1358" s="1100"/>
      <c r="R1358" s="1100"/>
      <c r="S1358" s="1100"/>
      <c r="T1358" s="1100"/>
      <c r="U1358" s="1100"/>
      <c r="V1358" s="1100"/>
      <c r="W1358" s="1100"/>
      <c r="X1358" s="1100"/>
      <c r="Y1358" s="1100"/>
      <c r="Z1358" s="1100"/>
      <c r="AA1358" s="1100"/>
      <c r="AB1358" s="1100"/>
      <c r="AC1358" s="1100"/>
      <c r="AD1358" s="1100"/>
      <c r="AE1358" s="1100"/>
      <c r="AF1358" s="1361"/>
    </row>
    <row r="1359" spans="1:32" outlineLevel="1" x14ac:dyDescent="0.2">
      <c r="A1359" s="381">
        <v>188</v>
      </c>
      <c r="B1359" s="666"/>
      <c r="C1359" s="667"/>
      <c r="D1359" s="667"/>
      <c r="E1359" s="667"/>
      <c r="F1359" s="1225" t="s">
        <v>466</v>
      </c>
      <c r="G1359" s="1226"/>
      <c r="H1359" s="1226"/>
      <c r="I1359" s="1226"/>
      <c r="J1359" s="1226"/>
      <c r="K1359" s="1226"/>
      <c r="L1359" s="1226"/>
      <c r="M1359" s="408">
        <f t="shared" ref="M1359:M1360" si="802">M583</f>
        <v>0</v>
      </c>
      <c r="N1359" s="942"/>
      <c r="O1359" s="1179"/>
      <c r="P1359" s="1179"/>
      <c r="Q1359" s="1179"/>
      <c r="R1359" s="1179"/>
      <c r="S1359" s="1179"/>
      <c r="T1359" s="1179"/>
      <c r="U1359" s="1179"/>
      <c r="V1359" s="1179"/>
      <c r="W1359" s="1179"/>
      <c r="X1359" s="1179"/>
      <c r="Y1359" s="1179"/>
      <c r="Z1359" s="1179"/>
      <c r="AA1359" s="1179"/>
      <c r="AB1359" s="1179"/>
      <c r="AC1359" s="1179"/>
      <c r="AD1359" s="1179"/>
      <c r="AE1359" s="1179"/>
      <c r="AF1359" s="1180"/>
    </row>
    <row r="1360" spans="1:32" outlineLevel="1" x14ac:dyDescent="0.2">
      <c r="A1360" s="381">
        <v>189</v>
      </c>
      <c r="B1360" s="666"/>
      <c r="C1360" s="667"/>
      <c r="D1360" s="667"/>
      <c r="E1360" s="667"/>
      <c r="F1360" s="1227" t="s">
        <v>468</v>
      </c>
      <c r="G1360" s="1228"/>
      <c r="H1360" s="1228"/>
      <c r="I1360" s="1228"/>
      <c r="J1360" s="1228"/>
      <c r="K1360" s="1228"/>
      <c r="L1360" s="1228"/>
      <c r="M1360" s="408">
        <f t="shared" si="802"/>
        <v>0</v>
      </c>
      <c r="N1360" s="1184"/>
      <c r="O1360" s="1185"/>
      <c r="P1360" s="1185"/>
      <c r="Q1360" s="1185"/>
      <c r="R1360" s="1185"/>
      <c r="S1360" s="1185"/>
      <c r="T1360" s="1185"/>
      <c r="U1360" s="1185"/>
      <c r="V1360" s="1185"/>
      <c r="W1360" s="1185"/>
      <c r="X1360" s="1185"/>
      <c r="Y1360" s="1185"/>
      <c r="Z1360" s="1185"/>
      <c r="AA1360" s="1185"/>
      <c r="AB1360" s="1185"/>
      <c r="AC1360" s="1185"/>
      <c r="AD1360" s="1185"/>
      <c r="AE1360" s="1185"/>
      <c r="AF1360" s="1186"/>
    </row>
    <row r="1361" spans="1:32" ht="15" customHeight="1" outlineLevel="1" x14ac:dyDescent="0.2">
      <c r="A1361" s="381">
        <v>326</v>
      </c>
      <c r="B1361" s="666"/>
      <c r="C1361" s="1365" t="s">
        <v>428</v>
      </c>
      <c r="D1361" s="1366"/>
      <c r="E1361" s="1366"/>
      <c r="F1361" s="1366"/>
      <c r="G1361" s="1366"/>
      <c r="H1361" s="1366"/>
      <c r="I1361" s="1366"/>
      <c r="J1361" s="1366"/>
      <c r="K1361" s="1366"/>
      <c r="L1361" s="1366"/>
      <c r="M1361" s="1366"/>
      <c r="N1361" s="1366"/>
      <c r="O1361" s="1366"/>
      <c r="P1361" s="1366"/>
      <c r="Q1361" s="1366"/>
      <c r="R1361" s="1366"/>
      <c r="S1361" s="1366"/>
      <c r="T1361" s="1366"/>
      <c r="U1361" s="1366"/>
      <c r="V1361" s="1366"/>
      <c r="W1361" s="1366"/>
      <c r="X1361" s="1366"/>
      <c r="Y1361" s="1366"/>
      <c r="Z1361" s="1366"/>
      <c r="AA1361" s="1366"/>
      <c r="AB1361" s="1366"/>
      <c r="AC1361" s="1366"/>
      <c r="AD1361" s="1366"/>
      <c r="AE1361" s="1366"/>
      <c r="AF1361" s="1367"/>
    </row>
    <row r="1362" spans="1:32" outlineLevel="1" x14ac:dyDescent="0.2">
      <c r="A1362" s="381">
        <v>232</v>
      </c>
      <c r="B1362" s="666"/>
      <c r="C1362" s="667"/>
      <c r="D1362" s="1222" t="s">
        <v>64</v>
      </c>
      <c r="E1362" s="1100"/>
      <c r="F1362" s="1100"/>
      <c r="G1362" s="1100"/>
      <c r="H1362" s="1100"/>
      <c r="I1362" s="1100"/>
      <c r="J1362" s="1100"/>
      <c r="K1362" s="1100"/>
      <c r="L1362" s="1100"/>
      <c r="M1362" s="1100"/>
      <c r="N1362" s="1100"/>
      <c r="O1362" s="1100"/>
      <c r="P1362" s="1100"/>
      <c r="Q1362" s="1100"/>
      <c r="R1362" s="1100"/>
      <c r="S1362" s="1100"/>
      <c r="T1362" s="1100"/>
      <c r="U1362" s="1100"/>
      <c r="V1362" s="1100"/>
      <c r="W1362" s="1100"/>
      <c r="X1362" s="1100"/>
      <c r="Y1362" s="1100"/>
      <c r="Z1362" s="1100"/>
      <c r="AA1362" s="1100"/>
      <c r="AB1362" s="1100"/>
      <c r="AC1362" s="1100"/>
      <c r="AD1362" s="1100"/>
      <c r="AE1362" s="1100"/>
      <c r="AF1362" s="1361"/>
    </row>
    <row r="1363" spans="1:32" outlineLevel="1" x14ac:dyDescent="0.2">
      <c r="A1363" s="381">
        <v>233</v>
      </c>
      <c r="B1363" s="666"/>
      <c r="C1363" s="667"/>
      <c r="D1363" s="667"/>
      <c r="E1363" s="1229" t="s">
        <v>66</v>
      </c>
      <c r="F1363" s="1230"/>
      <c r="G1363" s="1230"/>
      <c r="H1363" s="1230"/>
      <c r="I1363" s="1230"/>
      <c r="J1363" s="1230"/>
      <c r="K1363" s="1230"/>
      <c r="L1363" s="1230"/>
      <c r="M1363" s="407">
        <f>SUBTOTAL(9,M1364:M1367)</f>
        <v>0</v>
      </c>
      <c r="N1363" s="410">
        <f t="shared" ref="N1363:AC1363" si="803">SUBTOTAL(9,N1364:N1367)</f>
        <v>0</v>
      </c>
      <c r="O1363" s="414">
        <f t="shared" si="803"/>
        <v>0</v>
      </c>
      <c r="P1363" s="414">
        <f t="shared" si="803"/>
        <v>0</v>
      </c>
      <c r="Q1363" s="415">
        <f t="shared" si="803"/>
        <v>0</v>
      </c>
      <c r="R1363" s="410">
        <f t="shared" si="803"/>
        <v>0</v>
      </c>
      <c r="S1363" s="414">
        <f t="shared" si="803"/>
        <v>0</v>
      </c>
      <c r="T1363" s="413">
        <f t="shared" si="803"/>
        <v>0</v>
      </c>
      <c r="U1363" s="413">
        <f t="shared" si="803"/>
        <v>0</v>
      </c>
      <c r="V1363" s="413">
        <f t="shared" si="803"/>
        <v>0</v>
      </c>
      <c r="W1363" s="413">
        <f t="shared" si="803"/>
        <v>0</v>
      </c>
      <c r="X1363" s="413">
        <f t="shared" si="803"/>
        <v>0</v>
      </c>
      <c r="Y1363" s="413">
        <f t="shared" si="803"/>
        <v>0</v>
      </c>
      <c r="Z1363" s="413">
        <f t="shared" si="803"/>
        <v>0</v>
      </c>
      <c r="AA1363" s="413">
        <f t="shared" si="803"/>
        <v>0</v>
      </c>
      <c r="AB1363" s="411">
        <f t="shared" si="803"/>
        <v>0</v>
      </c>
      <c r="AC1363" s="407">
        <f t="shared" si="803"/>
        <v>0</v>
      </c>
      <c r="AD1363" s="942"/>
      <c r="AE1363" s="828"/>
      <c r="AF1363" s="829"/>
    </row>
    <row r="1364" spans="1:32" outlineLevel="1" x14ac:dyDescent="0.2">
      <c r="A1364" s="381">
        <v>234</v>
      </c>
      <c r="B1364" s="666"/>
      <c r="C1364" s="667"/>
      <c r="D1364" s="667"/>
      <c r="E1364" s="390"/>
      <c r="F1364" s="1225" t="s">
        <v>65</v>
      </c>
      <c r="G1364" s="1226"/>
      <c r="H1364" s="1226"/>
      <c r="I1364" s="1226"/>
      <c r="J1364" s="1226"/>
      <c r="K1364" s="1226"/>
      <c r="L1364" s="1226"/>
      <c r="M1364" s="408">
        <f t="shared" ref="M1364:M1367" si="804">M588</f>
        <v>0</v>
      </c>
      <c r="N1364" s="419">
        <f>M1364*(1-'Annexe 1. Taux de référence'!$E8)+N588*(1-'Annexe 1. Taux de référence'!$E8)</f>
        <v>0</v>
      </c>
      <c r="O1364" s="422">
        <f>O588*(1-'Annexe 1. Taux de référence'!$E8)</f>
        <v>0</v>
      </c>
      <c r="P1364" s="422">
        <f>P588*(1-'Annexe 1. Taux de référence'!$E8)</f>
        <v>0</v>
      </c>
      <c r="Q1364" s="423">
        <f>Q588*(1-'Annexe 1. Taux de référence'!$E8)</f>
        <v>0</v>
      </c>
      <c r="R1364" s="419">
        <f>R588*(1-'Annexe 1. Taux de référence'!$E8)</f>
        <v>0</v>
      </c>
      <c r="S1364" s="421">
        <f>S588*(1-'Annexe 1. Taux de référence'!$E8)</f>
        <v>0</v>
      </c>
      <c r="T1364" s="421">
        <f>T588*(1-'Annexe 1. Taux de référence'!$E8)</f>
        <v>0</v>
      </c>
      <c r="U1364" s="421">
        <f>U588*(1-'Annexe 1. Taux de référence'!$E8)</f>
        <v>0</v>
      </c>
      <c r="V1364" s="421">
        <f>V588*(1-'Annexe 1. Taux de référence'!$E8)</f>
        <v>0</v>
      </c>
      <c r="W1364" s="421">
        <f>W588*(1-'Annexe 1. Taux de référence'!$E8)</f>
        <v>0</v>
      </c>
      <c r="X1364" s="422">
        <f>X588*(1-'Annexe 1. Taux de référence'!$E8)</f>
        <v>0</v>
      </c>
      <c r="Y1364" s="421">
        <f>Y588*(1-'Annexe 1. Taux de référence'!$E8)</f>
        <v>0</v>
      </c>
      <c r="Z1364" s="421">
        <f>Z588*(1-'Annexe 1. Taux de référence'!$E8)</f>
        <v>0</v>
      </c>
      <c r="AA1364" s="421">
        <f>AA588*(1-'Annexe 1. Taux de référence'!$E8)</f>
        <v>0</v>
      </c>
      <c r="AB1364" s="421">
        <f>AB588*(1-'Annexe 1. Taux de référence'!$E8)</f>
        <v>0</v>
      </c>
      <c r="AC1364" s="408">
        <f t="shared" ref="AC1364:AC1377" si="805">AC588</f>
        <v>0</v>
      </c>
      <c r="AD1364" s="830"/>
      <c r="AE1364" s="831"/>
      <c r="AF1364" s="832"/>
    </row>
    <row r="1365" spans="1:32" outlineLevel="1" x14ac:dyDescent="0.2">
      <c r="A1365" s="381">
        <v>235</v>
      </c>
      <c r="B1365" s="666"/>
      <c r="C1365" s="667"/>
      <c r="D1365" s="667"/>
      <c r="E1365" s="390"/>
      <c r="F1365" s="1209" t="s">
        <v>68</v>
      </c>
      <c r="G1365" s="1210"/>
      <c r="H1365" s="1210"/>
      <c r="I1365" s="1210"/>
      <c r="J1365" s="1210"/>
      <c r="K1365" s="1210"/>
      <c r="L1365" s="1210"/>
      <c r="M1365" s="408">
        <f t="shared" si="804"/>
        <v>0</v>
      </c>
      <c r="N1365" s="419">
        <f>M1365*(1-'Annexe 1. Taux de référence'!$E9)+N589*(1-'Annexe 1. Taux de référence'!$E9)</f>
        <v>0</v>
      </c>
      <c r="O1365" s="422">
        <f>O589*(1-'Annexe 1. Taux de référence'!$E9)</f>
        <v>0</v>
      </c>
      <c r="P1365" s="422">
        <f>P589*(1-'Annexe 1. Taux de référence'!$E9)</f>
        <v>0</v>
      </c>
      <c r="Q1365" s="423">
        <f>Q589*(1-'Annexe 1. Taux de référence'!$E9)</f>
        <v>0</v>
      </c>
      <c r="R1365" s="419">
        <f>R589*(1-'Annexe 1. Taux de référence'!$E9)</f>
        <v>0</v>
      </c>
      <c r="S1365" s="421">
        <f>S589*(1-'Annexe 1. Taux de référence'!$E9)</f>
        <v>0</v>
      </c>
      <c r="T1365" s="421">
        <f>T589*(1-'Annexe 1. Taux de référence'!$E9)</f>
        <v>0</v>
      </c>
      <c r="U1365" s="421">
        <f>U589*(1-'Annexe 1. Taux de référence'!$E9)</f>
        <v>0</v>
      </c>
      <c r="V1365" s="421">
        <f>V589*(1-'Annexe 1. Taux de référence'!$E9)</f>
        <v>0</v>
      </c>
      <c r="W1365" s="421">
        <f>W589*(1-'Annexe 1. Taux de référence'!$E9)</f>
        <v>0</v>
      </c>
      <c r="X1365" s="422">
        <f>X589*(1-'Annexe 1. Taux de référence'!$E9)</f>
        <v>0</v>
      </c>
      <c r="Y1365" s="421">
        <f>Y589*(1-'Annexe 1. Taux de référence'!$E9)</f>
        <v>0</v>
      </c>
      <c r="Z1365" s="421">
        <f>Z589*(1-'Annexe 1. Taux de référence'!$E9)</f>
        <v>0</v>
      </c>
      <c r="AA1365" s="421">
        <f>AA589*(1-'Annexe 1. Taux de référence'!$E9)</f>
        <v>0</v>
      </c>
      <c r="AB1365" s="421">
        <f>AB589*(1-'Annexe 1. Taux de référence'!$E9)</f>
        <v>0</v>
      </c>
      <c r="AC1365" s="408">
        <f t="shared" si="805"/>
        <v>0</v>
      </c>
      <c r="AD1365" s="830"/>
      <c r="AE1365" s="831"/>
      <c r="AF1365" s="832"/>
    </row>
    <row r="1366" spans="1:32" outlineLevel="1" x14ac:dyDescent="0.2">
      <c r="A1366" s="381">
        <v>236</v>
      </c>
      <c r="B1366" s="666"/>
      <c r="C1366" s="667"/>
      <c r="D1366" s="385"/>
      <c r="E1366" s="389"/>
      <c r="F1366" s="1209" t="s">
        <v>537</v>
      </c>
      <c r="G1366" s="1210"/>
      <c r="H1366" s="1210"/>
      <c r="I1366" s="1210"/>
      <c r="J1366" s="1210"/>
      <c r="K1366" s="1210"/>
      <c r="L1366" s="1210"/>
      <c r="M1366" s="408">
        <f t="shared" si="804"/>
        <v>0</v>
      </c>
      <c r="N1366" s="419">
        <f>M1366*(1-'Annexe 1. Taux de référence'!$E10)+N590*(1-'Annexe 1. Taux de référence'!$E10)</f>
        <v>0</v>
      </c>
      <c r="O1366" s="422">
        <f>O590*(1-'Annexe 1. Taux de référence'!$E10)</f>
        <v>0</v>
      </c>
      <c r="P1366" s="422">
        <f>P590*(1-'Annexe 1. Taux de référence'!$E10)</f>
        <v>0</v>
      </c>
      <c r="Q1366" s="423">
        <f>Q590*(1-'Annexe 1. Taux de référence'!$E10)</f>
        <v>0</v>
      </c>
      <c r="R1366" s="419">
        <f>R590*(1-'Annexe 1. Taux de référence'!$E10)</f>
        <v>0</v>
      </c>
      <c r="S1366" s="421">
        <f>S590*(1-'Annexe 1. Taux de référence'!$E10)</f>
        <v>0</v>
      </c>
      <c r="T1366" s="421">
        <f>T590*(1-'Annexe 1. Taux de référence'!$E10)</f>
        <v>0</v>
      </c>
      <c r="U1366" s="421">
        <f>U590*(1-'Annexe 1. Taux de référence'!$E10)</f>
        <v>0</v>
      </c>
      <c r="V1366" s="421">
        <f>V590*(1-'Annexe 1. Taux de référence'!$E10)</f>
        <v>0</v>
      </c>
      <c r="W1366" s="421">
        <f>W590*(1-'Annexe 1. Taux de référence'!$E10)</f>
        <v>0</v>
      </c>
      <c r="X1366" s="422">
        <f>X590*(1-'Annexe 1. Taux de référence'!$E10)</f>
        <v>0</v>
      </c>
      <c r="Y1366" s="421">
        <f>Y590*(1-'Annexe 1. Taux de référence'!$E10)</f>
        <v>0</v>
      </c>
      <c r="Z1366" s="421">
        <f>Z590*(1-'Annexe 1. Taux de référence'!$E10)</f>
        <v>0</v>
      </c>
      <c r="AA1366" s="421">
        <f>AA590*(1-'Annexe 1. Taux de référence'!$E10)</f>
        <v>0</v>
      </c>
      <c r="AB1366" s="421">
        <f>AB590*(1-'Annexe 1. Taux de référence'!$E10)</f>
        <v>0</v>
      </c>
      <c r="AC1366" s="408">
        <f t="shared" si="805"/>
        <v>0</v>
      </c>
      <c r="AD1366" s="830"/>
      <c r="AE1366" s="831"/>
      <c r="AF1366" s="832"/>
    </row>
    <row r="1367" spans="1:32" ht="25.5" customHeight="1" outlineLevel="1" x14ac:dyDescent="0.2">
      <c r="A1367" s="381">
        <v>237</v>
      </c>
      <c r="B1367" s="666"/>
      <c r="C1367" s="667"/>
      <c r="D1367" s="667"/>
      <c r="E1367" s="668"/>
      <c r="F1367" s="1227" t="s">
        <v>532</v>
      </c>
      <c r="G1367" s="1228"/>
      <c r="H1367" s="1228"/>
      <c r="I1367" s="1228"/>
      <c r="J1367" s="1228"/>
      <c r="K1367" s="1228"/>
      <c r="L1367" s="1228"/>
      <c r="M1367" s="408">
        <f t="shared" si="804"/>
        <v>0</v>
      </c>
      <c r="N1367" s="419">
        <f>M1367*(1-'Annexe 1. Taux de référence'!$E11)+N591*(1-'Annexe 1. Taux de référence'!$E11)</f>
        <v>0</v>
      </c>
      <c r="O1367" s="422">
        <f>O591*(1-'Annexe 1. Taux de référence'!$E11)</f>
        <v>0</v>
      </c>
      <c r="P1367" s="422">
        <f>P591*(1-'Annexe 1. Taux de référence'!$E11)</f>
        <v>0</v>
      </c>
      <c r="Q1367" s="423">
        <f>Q591*(1-'Annexe 1. Taux de référence'!$E11)</f>
        <v>0</v>
      </c>
      <c r="R1367" s="419">
        <f>R591*(1-'Annexe 1. Taux de référence'!$E11)</f>
        <v>0</v>
      </c>
      <c r="S1367" s="421">
        <f>S591*(1-'Annexe 1. Taux de référence'!$E11)</f>
        <v>0</v>
      </c>
      <c r="T1367" s="421">
        <f>T591*(1-'Annexe 1. Taux de référence'!$E11)</f>
        <v>0</v>
      </c>
      <c r="U1367" s="421">
        <f>U591*(1-'Annexe 1. Taux de référence'!$E11)</f>
        <v>0</v>
      </c>
      <c r="V1367" s="421">
        <f>V591*(1-'Annexe 1. Taux de référence'!$E11)</f>
        <v>0</v>
      </c>
      <c r="W1367" s="421">
        <f>W591*(1-'Annexe 1. Taux de référence'!$E11)</f>
        <v>0</v>
      </c>
      <c r="X1367" s="422">
        <f>X591*(1-'Annexe 1. Taux de référence'!$E11)</f>
        <v>0</v>
      </c>
      <c r="Y1367" s="421">
        <f>Y591*(1-'Annexe 1. Taux de référence'!$E11)</f>
        <v>0</v>
      </c>
      <c r="Z1367" s="421">
        <f>Z591*(1-'Annexe 1. Taux de référence'!$E11)</f>
        <v>0</v>
      </c>
      <c r="AA1367" s="421">
        <f>AA591*(1-'Annexe 1. Taux de référence'!$E11)</f>
        <v>0</v>
      </c>
      <c r="AB1367" s="421">
        <f>AB591*(1-'Annexe 1. Taux de référence'!$E11)</f>
        <v>0</v>
      </c>
      <c r="AC1367" s="408">
        <f t="shared" si="805"/>
        <v>0</v>
      </c>
      <c r="AD1367" s="830"/>
      <c r="AE1367" s="831"/>
      <c r="AF1367" s="832"/>
    </row>
    <row r="1368" spans="1:32" ht="15.75" outlineLevel="1" x14ac:dyDescent="0.2">
      <c r="A1368" s="381">
        <v>238</v>
      </c>
      <c r="B1368" s="666"/>
      <c r="C1368" s="667"/>
      <c r="D1368" s="391"/>
      <c r="E1368" s="1223" t="s">
        <v>67</v>
      </c>
      <c r="F1368" s="1224"/>
      <c r="G1368" s="1224"/>
      <c r="H1368" s="1224"/>
      <c r="I1368" s="1224"/>
      <c r="J1368" s="1224"/>
      <c r="K1368" s="1224"/>
      <c r="L1368" s="1224"/>
      <c r="M1368" s="407">
        <f>SUBTOTAL(9,M1369:M1372)</f>
        <v>0</v>
      </c>
      <c r="N1368" s="410">
        <f t="shared" ref="N1368:AC1368" si="806">SUBTOTAL(9,N1369:N1372)</f>
        <v>0</v>
      </c>
      <c r="O1368" s="414">
        <f t="shared" si="806"/>
        <v>0</v>
      </c>
      <c r="P1368" s="414">
        <f t="shared" si="806"/>
        <v>0</v>
      </c>
      <c r="Q1368" s="415">
        <f t="shared" si="806"/>
        <v>0</v>
      </c>
      <c r="R1368" s="410">
        <f t="shared" si="806"/>
        <v>0</v>
      </c>
      <c r="S1368" s="414">
        <f t="shared" si="806"/>
        <v>0</v>
      </c>
      <c r="T1368" s="413">
        <f t="shared" si="806"/>
        <v>0</v>
      </c>
      <c r="U1368" s="413">
        <f t="shared" si="806"/>
        <v>0</v>
      </c>
      <c r="V1368" s="413">
        <f t="shared" si="806"/>
        <v>0</v>
      </c>
      <c r="W1368" s="413">
        <f t="shared" si="806"/>
        <v>0</v>
      </c>
      <c r="X1368" s="413">
        <f t="shared" si="806"/>
        <v>0</v>
      </c>
      <c r="Y1368" s="413">
        <f t="shared" si="806"/>
        <v>0</v>
      </c>
      <c r="Z1368" s="413">
        <f t="shared" si="806"/>
        <v>0</v>
      </c>
      <c r="AA1368" s="413">
        <f t="shared" si="806"/>
        <v>0</v>
      </c>
      <c r="AB1368" s="411">
        <f t="shared" si="806"/>
        <v>0</v>
      </c>
      <c r="AC1368" s="407">
        <f t="shared" si="806"/>
        <v>0</v>
      </c>
      <c r="AD1368" s="830"/>
      <c r="AE1368" s="831"/>
      <c r="AF1368" s="832"/>
    </row>
    <row r="1369" spans="1:32" outlineLevel="1" x14ac:dyDescent="0.2">
      <c r="A1369" s="381">
        <v>239</v>
      </c>
      <c r="B1369" s="666"/>
      <c r="C1369" s="667"/>
      <c r="D1369" s="658"/>
      <c r="E1369" s="658"/>
      <c r="F1369" s="1225" t="s">
        <v>65</v>
      </c>
      <c r="G1369" s="1226"/>
      <c r="H1369" s="1226"/>
      <c r="I1369" s="1226"/>
      <c r="J1369" s="1226"/>
      <c r="K1369" s="1226"/>
      <c r="L1369" s="1226"/>
      <c r="M1369" s="408">
        <f t="shared" ref="M1369:M1372" si="807">M593</f>
        <v>0</v>
      </c>
      <c r="N1369" s="419">
        <f>M1369*(1-'Annexe 1. Taux de référence'!$E13)+N593*(1-'Annexe 1. Taux de référence'!$E13)</f>
        <v>0</v>
      </c>
      <c r="O1369" s="422">
        <f>O593*(1-'Annexe 1. Taux de référence'!$E13)</f>
        <v>0</v>
      </c>
      <c r="P1369" s="422">
        <f>P593*(1-'Annexe 1. Taux de référence'!$E13)</f>
        <v>0</v>
      </c>
      <c r="Q1369" s="423">
        <f>Q593*(1-'Annexe 1. Taux de référence'!$E13)</f>
        <v>0</v>
      </c>
      <c r="R1369" s="419">
        <f>R593*(1-'Annexe 1. Taux de référence'!$E13)</f>
        <v>0</v>
      </c>
      <c r="S1369" s="421">
        <f>S593*(1-'Annexe 1. Taux de référence'!$E13)</f>
        <v>0</v>
      </c>
      <c r="T1369" s="421">
        <f>T593*(1-'Annexe 1. Taux de référence'!$E13)</f>
        <v>0</v>
      </c>
      <c r="U1369" s="421">
        <f>U593*(1-'Annexe 1. Taux de référence'!$E13)</f>
        <v>0</v>
      </c>
      <c r="V1369" s="421">
        <f>V593*(1-'Annexe 1. Taux de référence'!$E13)</f>
        <v>0</v>
      </c>
      <c r="W1369" s="421">
        <f>W593*(1-'Annexe 1. Taux de référence'!$E13)</f>
        <v>0</v>
      </c>
      <c r="X1369" s="422">
        <f>X593*(1-'Annexe 1. Taux de référence'!$E13)</f>
        <v>0</v>
      </c>
      <c r="Y1369" s="421">
        <f>Y593*(1-'Annexe 1. Taux de référence'!$E13)</f>
        <v>0</v>
      </c>
      <c r="Z1369" s="421">
        <f>Z593*(1-'Annexe 1. Taux de référence'!$E13)</f>
        <v>0</v>
      </c>
      <c r="AA1369" s="421">
        <f>AA593*(1-'Annexe 1. Taux de référence'!$E13)</f>
        <v>0</v>
      </c>
      <c r="AB1369" s="421">
        <f>AB593*(1-'Annexe 1. Taux de référence'!$E13)</f>
        <v>0</v>
      </c>
      <c r="AC1369" s="408">
        <f t="shared" si="805"/>
        <v>0</v>
      </c>
      <c r="AD1369" s="830"/>
      <c r="AE1369" s="831"/>
      <c r="AF1369" s="832"/>
    </row>
    <row r="1370" spans="1:32" outlineLevel="1" x14ac:dyDescent="0.2">
      <c r="A1370" s="381">
        <v>240</v>
      </c>
      <c r="B1370" s="666"/>
      <c r="C1370" s="667"/>
      <c r="D1370" s="658"/>
      <c r="E1370" s="658"/>
      <c r="F1370" s="1209" t="s">
        <v>68</v>
      </c>
      <c r="G1370" s="1210"/>
      <c r="H1370" s="1210"/>
      <c r="I1370" s="1210"/>
      <c r="J1370" s="1210"/>
      <c r="K1370" s="1210"/>
      <c r="L1370" s="1210"/>
      <c r="M1370" s="408">
        <f t="shared" si="807"/>
        <v>0</v>
      </c>
      <c r="N1370" s="419">
        <f>M1370*(1-'Annexe 1. Taux de référence'!$E14)+N594*(1-'Annexe 1. Taux de référence'!$E14)</f>
        <v>0</v>
      </c>
      <c r="O1370" s="422">
        <f>O594*(1-'Annexe 1. Taux de référence'!$E14)</f>
        <v>0</v>
      </c>
      <c r="P1370" s="422">
        <f>P594*(1-'Annexe 1. Taux de référence'!$E14)</f>
        <v>0</v>
      </c>
      <c r="Q1370" s="423">
        <f>Q594*(1-'Annexe 1. Taux de référence'!$E14)</f>
        <v>0</v>
      </c>
      <c r="R1370" s="419">
        <f>R594*(1-'Annexe 1. Taux de référence'!$E14)</f>
        <v>0</v>
      </c>
      <c r="S1370" s="421">
        <f>S594*(1-'Annexe 1. Taux de référence'!$E14)</f>
        <v>0</v>
      </c>
      <c r="T1370" s="421">
        <f>T594*(1-'Annexe 1. Taux de référence'!$E14)</f>
        <v>0</v>
      </c>
      <c r="U1370" s="421">
        <f>U594*(1-'Annexe 1. Taux de référence'!$E14)</f>
        <v>0</v>
      </c>
      <c r="V1370" s="421">
        <f>V594*(1-'Annexe 1. Taux de référence'!$E14)</f>
        <v>0</v>
      </c>
      <c r="W1370" s="421">
        <f>W594*(1-'Annexe 1. Taux de référence'!$E14)</f>
        <v>0</v>
      </c>
      <c r="X1370" s="422">
        <f>X594*(1-'Annexe 1. Taux de référence'!$E14)</f>
        <v>0</v>
      </c>
      <c r="Y1370" s="421">
        <f>Y594*(1-'Annexe 1. Taux de référence'!$E14)</f>
        <v>0</v>
      </c>
      <c r="Z1370" s="421">
        <f>Z594*(1-'Annexe 1. Taux de référence'!$E14)</f>
        <v>0</v>
      </c>
      <c r="AA1370" s="421">
        <f>AA594*(1-'Annexe 1. Taux de référence'!$E14)</f>
        <v>0</v>
      </c>
      <c r="AB1370" s="421">
        <f>AB594*(1-'Annexe 1. Taux de référence'!$E14)</f>
        <v>0</v>
      </c>
      <c r="AC1370" s="408">
        <f t="shared" si="805"/>
        <v>0</v>
      </c>
      <c r="AD1370" s="830"/>
      <c r="AE1370" s="831"/>
      <c r="AF1370" s="832"/>
    </row>
    <row r="1371" spans="1:32" outlineLevel="1" x14ac:dyDescent="0.2">
      <c r="A1371" s="381">
        <v>241</v>
      </c>
      <c r="B1371" s="666"/>
      <c r="C1371" s="667"/>
      <c r="D1371" s="392"/>
      <c r="E1371" s="392"/>
      <c r="F1371" s="1209" t="s">
        <v>537</v>
      </c>
      <c r="G1371" s="1210"/>
      <c r="H1371" s="1210"/>
      <c r="I1371" s="1210"/>
      <c r="J1371" s="1210"/>
      <c r="K1371" s="1210"/>
      <c r="L1371" s="1210"/>
      <c r="M1371" s="408">
        <f t="shared" si="807"/>
        <v>0</v>
      </c>
      <c r="N1371" s="419">
        <f>M1371*(1-'Annexe 1. Taux de référence'!$E15)+N595*(1-'Annexe 1. Taux de référence'!$E15)</f>
        <v>0</v>
      </c>
      <c r="O1371" s="422">
        <f>O595*(1-'Annexe 1. Taux de référence'!$E15)</f>
        <v>0</v>
      </c>
      <c r="P1371" s="422">
        <f>P595*(1-'Annexe 1. Taux de référence'!$E15)</f>
        <v>0</v>
      </c>
      <c r="Q1371" s="423">
        <f>Q595*(1-'Annexe 1. Taux de référence'!$E15)</f>
        <v>0</v>
      </c>
      <c r="R1371" s="419">
        <f>R595*(1-'Annexe 1. Taux de référence'!$E15)</f>
        <v>0</v>
      </c>
      <c r="S1371" s="421">
        <f>S595*(1-'Annexe 1. Taux de référence'!$E15)</f>
        <v>0</v>
      </c>
      <c r="T1371" s="421">
        <f>T595*(1-'Annexe 1. Taux de référence'!$E15)</f>
        <v>0</v>
      </c>
      <c r="U1371" s="421">
        <f>U595*(1-'Annexe 1. Taux de référence'!$E15)</f>
        <v>0</v>
      </c>
      <c r="V1371" s="421">
        <f>V595*(1-'Annexe 1. Taux de référence'!$E15)</f>
        <v>0</v>
      </c>
      <c r="W1371" s="421">
        <f>W595*(1-'Annexe 1. Taux de référence'!$E15)</f>
        <v>0</v>
      </c>
      <c r="X1371" s="422">
        <f>X595*(1-'Annexe 1. Taux de référence'!$E15)</f>
        <v>0</v>
      </c>
      <c r="Y1371" s="421">
        <f>Y595*(1-'Annexe 1. Taux de référence'!$E15)</f>
        <v>0</v>
      </c>
      <c r="Z1371" s="421">
        <f>Z595*(1-'Annexe 1. Taux de référence'!$E15)</f>
        <v>0</v>
      </c>
      <c r="AA1371" s="421">
        <f>AA595*(1-'Annexe 1. Taux de référence'!$E15)</f>
        <v>0</v>
      </c>
      <c r="AB1371" s="421">
        <f>AB595*(1-'Annexe 1. Taux de référence'!$E15)</f>
        <v>0</v>
      </c>
      <c r="AC1371" s="408">
        <f t="shared" si="805"/>
        <v>0</v>
      </c>
      <c r="AD1371" s="830"/>
      <c r="AE1371" s="831"/>
      <c r="AF1371" s="832"/>
    </row>
    <row r="1372" spans="1:32" ht="25.5" customHeight="1" outlineLevel="1" x14ac:dyDescent="0.2">
      <c r="A1372" s="381">
        <v>242</v>
      </c>
      <c r="B1372" s="666"/>
      <c r="C1372" s="667"/>
      <c r="D1372" s="385"/>
      <c r="E1372" s="385"/>
      <c r="F1372" s="1227" t="s">
        <v>532</v>
      </c>
      <c r="G1372" s="1228"/>
      <c r="H1372" s="1228"/>
      <c r="I1372" s="1228"/>
      <c r="J1372" s="1228"/>
      <c r="K1372" s="1228"/>
      <c r="L1372" s="1228"/>
      <c r="M1372" s="408">
        <f t="shared" si="807"/>
        <v>0</v>
      </c>
      <c r="N1372" s="419">
        <f>M1372*(1-'Annexe 1. Taux de référence'!$E16)+N596*(1-'Annexe 1. Taux de référence'!$E16)</f>
        <v>0</v>
      </c>
      <c r="O1372" s="422">
        <f>O596*(1-'Annexe 1. Taux de référence'!$E16)</f>
        <v>0</v>
      </c>
      <c r="P1372" s="422">
        <f>P596*(1-'Annexe 1. Taux de référence'!$E16)</f>
        <v>0</v>
      </c>
      <c r="Q1372" s="423">
        <f>Q596*(1-'Annexe 1. Taux de référence'!$E16)</f>
        <v>0</v>
      </c>
      <c r="R1372" s="419">
        <f>R596*(1-'Annexe 1. Taux de référence'!$E16)</f>
        <v>0</v>
      </c>
      <c r="S1372" s="421">
        <f>S596*(1-'Annexe 1. Taux de référence'!$E16)</f>
        <v>0</v>
      </c>
      <c r="T1372" s="421">
        <f>T596*(1-'Annexe 1. Taux de référence'!$E16)</f>
        <v>0</v>
      </c>
      <c r="U1372" s="421">
        <f>U596*(1-'Annexe 1. Taux de référence'!$E16)</f>
        <v>0</v>
      </c>
      <c r="V1372" s="421">
        <f>V596*(1-'Annexe 1. Taux de référence'!$E16)</f>
        <v>0</v>
      </c>
      <c r="W1372" s="421">
        <f>W596*(1-'Annexe 1. Taux de référence'!$E16)</f>
        <v>0</v>
      </c>
      <c r="X1372" s="422">
        <f>X596*(1-'Annexe 1. Taux de référence'!$E16)</f>
        <v>0</v>
      </c>
      <c r="Y1372" s="421">
        <f>Y596*(1-'Annexe 1. Taux de référence'!$E16)</f>
        <v>0</v>
      </c>
      <c r="Z1372" s="421">
        <f>Z596*(1-'Annexe 1. Taux de référence'!$E16)</f>
        <v>0</v>
      </c>
      <c r="AA1372" s="421">
        <f>AA596*(1-'Annexe 1. Taux de référence'!$E16)</f>
        <v>0</v>
      </c>
      <c r="AB1372" s="421">
        <f>AB596*(1-'Annexe 1. Taux de référence'!$E16)</f>
        <v>0</v>
      </c>
      <c r="AC1372" s="408">
        <f t="shared" si="805"/>
        <v>0</v>
      </c>
      <c r="AD1372" s="830"/>
      <c r="AE1372" s="831"/>
      <c r="AF1372" s="832"/>
    </row>
    <row r="1373" spans="1:32" ht="15.75" customHeight="1" outlineLevel="1" x14ac:dyDescent="0.2">
      <c r="A1373" s="381">
        <v>243</v>
      </c>
      <c r="B1373" s="666"/>
      <c r="C1373" s="667"/>
      <c r="D1373" s="392"/>
      <c r="E1373" s="1223" t="s">
        <v>556</v>
      </c>
      <c r="F1373" s="1224"/>
      <c r="G1373" s="1224"/>
      <c r="H1373" s="1224"/>
      <c r="I1373" s="1224"/>
      <c r="J1373" s="1224"/>
      <c r="K1373" s="1224"/>
      <c r="L1373" s="1224"/>
      <c r="M1373" s="407">
        <f>SUBTOTAL(9,M1374:M1377)</f>
        <v>0</v>
      </c>
      <c r="N1373" s="410">
        <f t="shared" ref="N1373:AC1373" si="808">SUBTOTAL(9,N1374:N1377)</f>
        <v>0</v>
      </c>
      <c r="O1373" s="414">
        <f t="shared" si="808"/>
        <v>0</v>
      </c>
      <c r="P1373" s="414">
        <f t="shared" si="808"/>
        <v>0</v>
      </c>
      <c r="Q1373" s="415">
        <f t="shared" si="808"/>
        <v>0</v>
      </c>
      <c r="R1373" s="410">
        <f t="shared" si="808"/>
        <v>0</v>
      </c>
      <c r="S1373" s="414">
        <f t="shared" si="808"/>
        <v>0</v>
      </c>
      <c r="T1373" s="413">
        <f t="shared" si="808"/>
        <v>0</v>
      </c>
      <c r="U1373" s="413">
        <f t="shared" si="808"/>
        <v>0</v>
      </c>
      <c r="V1373" s="413">
        <f t="shared" si="808"/>
        <v>0</v>
      </c>
      <c r="W1373" s="413">
        <f t="shared" si="808"/>
        <v>0</v>
      </c>
      <c r="X1373" s="413">
        <f t="shared" si="808"/>
        <v>0</v>
      </c>
      <c r="Y1373" s="413">
        <f t="shared" si="808"/>
        <v>0</v>
      </c>
      <c r="Z1373" s="413">
        <f t="shared" si="808"/>
        <v>0</v>
      </c>
      <c r="AA1373" s="413">
        <f t="shared" si="808"/>
        <v>0</v>
      </c>
      <c r="AB1373" s="411">
        <f t="shared" si="808"/>
        <v>0</v>
      </c>
      <c r="AC1373" s="407">
        <f t="shared" si="808"/>
        <v>0</v>
      </c>
      <c r="AD1373" s="830"/>
      <c r="AE1373" s="831"/>
      <c r="AF1373" s="832"/>
    </row>
    <row r="1374" spans="1:32" outlineLevel="1" x14ac:dyDescent="0.2">
      <c r="A1374" s="381">
        <v>244</v>
      </c>
      <c r="B1374" s="666"/>
      <c r="C1374" s="667"/>
      <c r="D1374" s="658"/>
      <c r="E1374" s="658"/>
      <c r="F1374" s="1225" t="s">
        <v>65</v>
      </c>
      <c r="G1374" s="1226"/>
      <c r="H1374" s="1226"/>
      <c r="I1374" s="1226"/>
      <c r="J1374" s="1226"/>
      <c r="K1374" s="1226"/>
      <c r="L1374" s="1226"/>
      <c r="M1374" s="408">
        <f t="shared" ref="M1374:M1377" si="809">M598</f>
        <v>0</v>
      </c>
      <c r="N1374" s="419">
        <f>M1374*(1-'Annexe 1. Taux de référence'!$E18)+N598*(1-'Annexe 1. Taux de référence'!$E18)</f>
        <v>0</v>
      </c>
      <c r="O1374" s="422">
        <f>O598*(1-'Annexe 1. Taux de référence'!$E18)</f>
        <v>0</v>
      </c>
      <c r="P1374" s="422">
        <f>P598*(1-'Annexe 1. Taux de référence'!$E18)</f>
        <v>0</v>
      </c>
      <c r="Q1374" s="423">
        <f>Q598*(1-'Annexe 1. Taux de référence'!$E18)</f>
        <v>0</v>
      </c>
      <c r="R1374" s="419">
        <f>R598*(1-'Annexe 1. Taux de référence'!$E18)</f>
        <v>0</v>
      </c>
      <c r="S1374" s="421">
        <f>S598*(1-'Annexe 1. Taux de référence'!$E18)</f>
        <v>0</v>
      </c>
      <c r="T1374" s="421">
        <f>T598*(1-'Annexe 1. Taux de référence'!$E18)</f>
        <v>0</v>
      </c>
      <c r="U1374" s="421">
        <f>U598*(1-'Annexe 1. Taux de référence'!$E18)</f>
        <v>0</v>
      </c>
      <c r="V1374" s="421">
        <f>V598*(1-'Annexe 1. Taux de référence'!$E18)</f>
        <v>0</v>
      </c>
      <c r="W1374" s="421">
        <f>W598*(1-'Annexe 1. Taux de référence'!$E18)</f>
        <v>0</v>
      </c>
      <c r="X1374" s="422">
        <f>X598*(1-'Annexe 1. Taux de référence'!$E18)</f>
        <v>0</v>
      </c>
      <c r="Y1374" s="421">
        <f>Y598*(1-'Annexe 1. Taux de référence'!$E18)</f>
        <v>0</v>
      </c>
      <c r="Z1374" s="421">
        <f>Z598*(1-'Annexe 1. Taux de référence'!$E18)</f>
        <v>0</v>
      </c>
      <c r="AA1374" s="421">
        <f>AA598*(1-'Annexe 1. Taux de référence'!$E18)</f>
        <v>0</v>
      </c>
      <c r="AB1374" s="421">
        <f>AB598*(1-'Annexe 1. Taux de référence'!$E18)</f>
        <v>0</v>
      </c>
      <c r="AC1374" s="408">
        <f t="shared" si="805"/>
        <v>0</v>
      </c>
      <c r="AD1374" s="830"/>
      <c r="AE1374" s="831"/>
      <c r="AF1374" s="832"/>
    </row>
    <row r="1375" spans="1:32" outlineLevel="1" x14ac:dyDescent="0.2">
      <c r="A1375" s="381">
        <v>245</v>
      </c>
      <c r="B1375" s="666"/>
      <c r="C1375" s="667"/>
      <c r="D1375" s="393"/>
      <c r="E1375" s="393"/>
      <c r="F1375" s="1209" t="s">
        <v>68</v>
      </c>
      <c r="G1375" s="1210"/>
      <c r="H1375" s="1210"/>
      <c r="I1375" s="1210"/>
      <c r="J1375" s="1210"/>
      <c r="K1375" s="1210"/>
      <c r="L1375" s="1210"/>
      <c r="M1375" s="408">
        <f t="shared" si="809"/>
        <v>0</v>
      </c>
      <c r="N1375" s="419">
        <f>M1375*(1-'Annexe 1. Taux de référence'!$E19)+N599*(1-'Annexe 1. Taux de référence'!$E19)</f>
        <v>0</v>
      </c>
      <c r="O1375" s="422">
        <f>O599*(1-'Annexe 1. Taux de référence'!$E19)</f>
        <v>0</v>
      </c>
      <c r="P1375" s="422">
        <f>P599*(1-'Annexe 1. Taux de référence'!$E19)</f>
        <v>0</v>
      </c>
      <c r="Q1375" s="423">
        <f>Q599*(1-'Annexe 1. Taux de référence'!$E19)</f>
        <v>0</v>
      </c>
      <c r="R1375" s="419">
        <f>R599*(1-'Annexe 1. Taux de référence'!$E19)</f>
        <v>0</v>
      </c>
      <c r="S1375" s="421">
        <f>S599*(1-'Annexe 1. Taux de référence'!$E19)</f>
        <v>0</v>
      </c>
      <c r="T1375" s="421">
        <f>T599*(1-'Annexe 1. Taux de référence'!$E19)</f>
        <v>0</v>
      </c>
      <c r="U1375" s="421">
        <f>U599*(1-'Annexe 1. Taux de référence'!$E19)</f>
        <v>0</v>
      </c>
      <c r="V1375" s="421">
        <f>V599*(1-'Annexe 1. Taux de référence'!$E19)</f>
        <v>0</v>
      </c>
      <c r="W1375" s="421">
        <f>W599*(1-'Annexe 1. Taux de référence'!$E19)</f>
        <v>0</v>
      </c>
      <c r="X1375" s="422">
        <f>X599*(1-'Annexe 1. Taux de référence'!$E19)</f>
        <v>0</v>
      </c>
      <c r="Y1375" s="421">
        <f>Y599*(1-'Annexe 1. Taux de référence'!$E19)</f>
        <v>0</v>
      </c>
      <c r="Z1375" s="421">
        <f>Z599*(1-'Annexe 1. Taux de référence'!$E19)</f>
        <v>0</v>
      </c>
      <c r="AA1375" s="421">
        <f>AA599*(1-'Annexe 1. Taux de référence'!$E19)</f>
        <v>0</v>
      </c>
      <c r="AB1375" s="421">
        <f>AB599*(1-'Annexe 1. Taux de référence'!$E19)</f>
        <v>0</v>
      </c>
      <c r="AC1375" s="408">
        <f t="shared" si="805"/>
        <v>0</v>
      </c>
      <c r="AD1375" s="830"/>
      <c r="AE1375" s="831"/>
      <c r="AF1375" s="832"/>
    </row>
    <row r="1376" spans="1:32" outlineLevel="1" x14ac:dyDescent="0.2">
      <c r="A1376" s="381">
        <v>246</v>
      </c>
      <c r="B1376" s="666"/>
      <c r="C1376" s="667"/>
      <c r="D1376" s="393"/>
      <c r="E1376" s="393"/>
      <c r="F1376" s="1209" t="s">
        <v>537</v>
      </c>
      <c r="G1376" s="1210"/>
      <c r="H1376" s="1210"/>
      <c r="I1376" s="1210"/>
      <c r="J1376" s="1210"/>
      <c r="K1376" s="1210"/>
      <c r="L1376" s="1210"/>
      <c r="M1376" s="408">
        <f t="shared" si="809"/>
        <v>0</v>
      </c>
      <c r="N1376" s="419">
        <f>M1376*(1-'Annexe 1. Taux de référence'!$E20)+N600*(1-'Annexe 1. Taux de référence'!$E20)</f>
        <v>0</v>
      </c>
      <c r="O1376" s="422">
        <f>O600*(1-'Annexe 1. Taux de référence'!$E20)</f>
        <v>0</v>
      </c>
      <c r="P1376" s="422">
        <f>P600*(1-'Annexe 1. Taux de référence'!$E20)</f>
        <v>0</v>
      </c>
      <c r="Q1376" s="423">
        <f>Q600*(1-'Annexe 1. Taux de référence'!$E20)</f>
        <v>0</v>
      </c>
      <c r="R1376" s="419">
        <f>R600*(1-'Annexe 1. Taux de référence'!$E20)</f>
        <v>0</v>
      </c>
      <c r="S1376" s="421">
        <f>S600*(1-'Annexe 1. Taux de référence'!$E20)</f>
        <v>0</v>
      </c>
      <c r="T1376" s="421">
        <f>T600*(1-'Annexe 1. Taux de référence'!$E20)</f>
        <v>0</v>
      </c>
      <c r="U1376" s="421">
        <f>U600*(1-'Annexe 1. Taux de référence'!$E20)</f>
        <v>0</v>
      </c>
      <c r="V1376" s="421">
        <f>V600*(1-'Annexe 1. Taux de référence'!$E20)</f>
        <v>0</v>
      </c>
      <c r="W1376" s="421">
        <f>W600*(1-'Annexe 1. Taux de référence'!$E20)</f>
        <v>0</v>
      </c>
      <c r="X1376" s="422">
        <f>X600*(1-'Annexe 1. Taux de référence'!$E20)</f>
        <v>0</v>
      </c>
      <c r="Y1376" s="421">
        <f>Y600*(1-'Annexe 1. Taux de référence'!$E20)</f>
        <v>0</v>
      </c>
      <c r="Z1376" s="421">
        <f>Z600*(1-'Annexe 1. Taux de référence'!$E20)</f>
        <v>0</v>
      </c>
      <c r="AA1376" s="421">
        <f>AA600*(1-'Annexe 1. Taux de référence'!$E20)</f>
        <v>0</v>
      </c>
      <c r="AB1376" s="421">
        <f>AB600*(1-'Annexe 1. Taux de référence'!$E20)</f>
        <v>0</v>
      </c>
      <c r="AC1376" s="408">
        <f t="shared" si="805"/>
        <v>0</v>
      </c>
      <c r="AD1376" s="830"/>
      <c r="AE1376" s="831"/>
      <c r="AF1376" s="832"/>
    </row>
    <row r="1377" spans="1:32" ht="25.5" customHeight="1" outlineLevel="1" x14ac:dyDescent="0.2">
      <c r="A1377" s="381">
        <v>247</v>
      </c>
      <c r="B1377" s="659"/>
      <c r="C1377" s="660"/>
      <c r="D1377" s="757"/>
      <c r="E1377" s="757"/>
      <c r="F1377" s="1209" t="s">
        <v>532</v>
      </c>
      <c r="G1377" s="1210"/>
      <c r="H1377" s="1210"/>
      <c r="I1377" s="1210"/>
      <c r="J1377" s="1210"/>
      <c r="K1377" s="1210"/>
      <c r="L1377" s="1210"/>
      <c r="M1377" s="408">
        <f t="shared" si="809"/>
        <v>0</v>
      </c>
      <c r="N1377" s="419">
        <f>M1377*(1-'Annexe 1. Taux de référence'!$E21)+N601*(1-'Annexe 1. Taux de référence'!$E21)</f>
        <v>0</v>
      </c>
      <c r="O1377" s="422">
        <f>O601*(1-'Annexe 1. Taux de référence'!$E21)</f>
        <v>0</v>
      </c>
      <c r="P1377" s="422">
        <f>P601*(1-'Annexe 1. Taux de référence'!$E21)</f>
        <v>0</v>
      </c>
      <c r="Q1377" s="423">
        <f>Q601*(1-'Annexe 1. Taux de référence'!$E21)</f>
        <v>0</v>
      </c>
      <c r="R1377" s="419">
        <f>R601*(1-'Annexe 1. Taux de référence'!$E21)</f>
        <v>0</v>
      </c>
      <c r="S1377" s="421">
        <f>S601*(1-'Annexe 1. Taux de référence'!$E21)</f>
        <v>0</v>
      </c>
      <c r="T1377" s="421">
        <f>T601*(1-'Annexe 1. Taux de référence'!$E21)</f>
        <v>0</v>
      </c>
      <c r="U1377" s="421">
        <f>U601*(1-'Annexe 1. Taux de référence'!$E21)</f>
        <v>0</v>
      </c>
      <c r="V1377" s="421">
        <f>V601*(1-'Annexe 1. Taux de référence'!$E21)</f>
        <v>0</v>
      </c>
      <c r="W1377" s="421">
        <f>W601*(1-'Annexe 1. Taux de référence'!$E21)</f>
        <v>0</v>
      </c>
      <c r="X1377" s="422">
        <f>X601*(1-'Annexe 1. Taux de référence'!$E21)</f>
        <v>0</v>
      </c>
      <c r="Y1377" s="421">
        <f>Y601*(1-'Annexe 1. Taux de référence'!$E21)</f>
        <v>0</v>
      </c>
      <c r="Z1377" s="421">
        <f>Z601*(1-'Annexe 1. Taux de référence'!$E21)</f>
        <v>0</v>
      </c>
      <c r="AA1377" s="421">
        <f>AA601*(1-'Annexe 1. Taux de référence'!$E21)</f>
        <v>0</v>
      </c>
      <c r="AB1377" s="421">
        <f>AB601*(1-'Annexe 1. Taux de référence'!$E21)</f>
        <v>0</v>
      </c>
      <c r="AC1377" s="408">
        <f t="shared" si="805"/>
        <v>0</v>
      </c>
      <c r="AD1377" s="833"/>
      <c r="AE1377" s="834"/>
      <c r="AF1377" s="835"/>
    </row>
    <row r="1378" spans="1:32" ht="15" customHeight="1" outlineLevel="1" x14ac:dyDescent="0.2">
      <c r="A1378" s="381">
        <v>129</v>
      </c>
      <c r="B1378" s="661"/>
      <c r="C1378" s="759"/>
      <c r="D1378" s="1222" t="s">
        <v>13</v>
      </c>
      <c r="E1378" s="1100"/>
      <c r="F1378" s="1100"/>
      <c r="G1378" s="1100"/>
      <c r="H1378" s="1100"/>
      <c r="I1378" s="1100"/>
      <c r="J1378" s="1100"/>
      <c r="K1378" s="1100"/>
      <c r="L1378" s="1100"/>
      <c r="M1378" s="1100"/>
      <c r="N1378" s="1100"/>
      <c r="O1378" s="1100"/>
      <c r="P1378" s="1100"/>
      <c r="Q1378" s="1100"/>
      <c r="R1378" s="1100"/>
      <c r="S1378" s="1100"/>
      <c r="T1378" s="1100"/>
      <c r="U1378" s="1100"/>
      <c r="V1378" s="1100"/>
      <c r="W1378" s="1100"/>
      <c r="X1378" s="1100"/>
      <c r="Y1378" s="1100"/>
      <c r="Z1378" s="1100"/>
      <c r="AA1378" s="1100"/>
      <c r="AB1378" s="1100"/>
      <c r="AC1378" s="1100"/>
      <c r="AD1378" s="1100"/>
      <c r="AE1378" s="1100"/>
      <c r="AF1378" s="1361"/>
    </row>
    <row r="1379" spans="1:32" ht="15" customHeight="1" outlineLevel="1" x14ac:dyDescent="0.2">
      <c r="A1379" s="381">
        <v>130</v>
      </c>
      <c r="B1379" s="666"/>
      <c r="C1379" s="394"/>
      <c r="D1379" s="394"/>
      <c r="E1379" s="1229" t="s">
        <v>14</v>
      </c>
      <c r="F1379" s="1230"/>
      <c r="G1379" s="1230"/>
      <c r="H1379" s="1230"/>
      <c r="I1379" s="1230"/>
      <c r="J1379" s="1230"/>
      <c r="K1379" s="1230"/>
      <c r="L1379" s="1230"/>
      <c r="M1379" s="407">
        <f>SUBTOTAL(9,M1380:M1382)</f>
        <v>0</v>
      </c>
      <c r="N1379" s="410">
        <f t="shared" ref="N1379:AC1379" si="810">SUBTOTAL(9,N1380:N1382)</f>
        <v>0</v>
      </c>
      <c r="O1379" s="414">
        <f t="shared" si="810"/>
        <v>0</v>
      </c>
      <c r="P1379" s="414">
        <f t="shared" si="810"/>
        <v>0</v>
      </c>
      <c r="Q1379" s="415">
        <f t="shared" si="810"/>
        <v>0</v>
      </c>
      <c r="R1379" s="410">
        <f t="shared" si="810"/>
        <v>0</v>
      </c>
      <c r="S1379" s="414">
        <f t="shared" si="810"/>
        <v>0</v>
      </c>
      <c r="T1379" s="413">
        <f t="shared" si="810"/>
        <v>0</v>
      </c>
      <c r="U1379" s="413">
        <f t="shared" si="810"/>
        <v>0</v>
      </c>
      <c r="V1379" s="413">
        <f t="shared" si="810"/>
        <v>0</v>
      </c>
      <c r="W1379" s="413">
        <f t="shared" si="810"/>
        <v>0</v>
      </c>
      <c r="X1379" s="413">
        <f t="shared" si="810"/>
        <v>0</v>
      </c>
      <c r="Y1379" s="413">
        <f t="shared" si="810"/>
        <v>0</v>
      </c>
      <c r="Z1379" s="413">
        <f t="shared" si="810"/>
        <v>0</v>
      </c>
      <c r="AA1379" s="413">
        <f t="shared" si="810"/>
        <v>0</v>
      </c>
      <c r="AB1379" s="411">
        <f t="shared" si="810"/>
        <v>0</v>
      </c>
      <c r="AC1379" s="407">
        <f t="shared" si="810"/>
        <v>0</v>
      </c>
      <c r="AD1379" s="942"/>
      <c r="AE1379" s="828"/>
      <c r="AF1379" s="829"/>
    </row>
    <row r="1380" spans="1:32" ht="15" customHeight="1" outlineLevel="1" x14ac:dyDescent="0.2">
      <c r="A1380" s="381">
        <v>131</v>
      </c>
      <c r="B1380" s="666"/>
      <c r="C1380" s="394"/>
      <c r="D1380" s="394"/>
      <c r="E1380" s="395"/>
      <c r="F1380" s="1225" t="s">
        <v>112</v>
      </c>
      <c r="G1380" s="1226"/>
      <c r="H1380" s="1226"/>
      <c r="I1380" s="1226"/>
      <c r="J1380" s="1226"/>
      <c r="K1380" s="1226"/>
      <c r="L1380" s="1226"/>
      <c r="M1380" s="408">
        <f t="shared" ref="M1380:M1382" si="811">M604</f>
        <v>0</v>
      </c>
      <c r="N1380" s="419">
        <f>M1380*(1-'Annexe 1. Taux de référence'!$E24)+N604*(1-'Annexe 1. Taux de référence'!$E24)</f>
        <v>0</v>
      </c>
      <c r="O1380" s="422">
        <f>O604*(1-'Annexe 1. Taux de référence'!$E24)</f>
        <v>0</v>
      </c>
      <c r="P1380" s="422">
        <f>P604*(1-'Annexe 1. Taux de référence'!$E24)</f>
        <v>0</v>
      </c>
      <c r="Q1380" s="423">
        <f>Q604*(1-'Annexe 1. Taux de référence'!$E24)</f>
        <v>0</v>
      </c>
      <c r="R1380" s="419">
        <f>R604*(1-'Annexe 1. Taux de référence'!$E24)</f>
        <v>0</v>
      </c>
      <c r="S1380" s="421">
        <f>S604*(1-'Annexe 1. Taux de référence'!$E24)</f>
        <v>0</v>
      </c>
      <c r="T1380" s="421">
        <f>T604*(1-'Annexe 1. Taux de référence'!$E24)</f>
        <v>0</v>
      </c>
      <c r="U1380" s="421">
        <f>U604*(1-'Annexe 1. Taux de référence'!$E24)</f>
        <v>0</v>
      </c>
      <c r="V1380" s="421">
        <f>V604*(1-'Annexe 1. Taux de référence'!$E24)</f>
        <v>0</v>
      </c>
      <c r="W1380" s="421">
        <f>W604*(1-'Annexe 1. Taux de référence'!$E24)</f>
        <v>0</v>
      </c>
      <c r="X1380" s="422">
        <f>X604*(1-'Annexe 1. Taux de référence'!$E24)</f>
        <v>0</v>
      </c>
      <c r="Y1380" s="421">
        <f>Y604*(1-'Annexe 1. Taux de référence'!$E24)</f>
        <v>0</v>
      </c>
      <c r="Z1380" s="421">
        <f>Z604*(1-'Annexe 1. Taux de référence'!$E24)</f>
        <v>0</v>
      </c>
      <c r="AA1380" s="421">
        <f>AA604*(1-'Annexe 1. Taux de référence'!$E24)</f>
        <v>0</v>
      </c>
      <c r="AB1380" s="421">
        <f>AB604*(1-'Annexe 1. Taux de référence'!$E24)</f>
        <v>0</v>
      </c>
      <c r="AC1380" s="408">
        <f t="shared" ref="AC1380:AC1390" si="812">AC604</f>
        <v>0</v>
      </c>
      <c r="AD1380" s="830"/>
      <c r="AE1380" s="831"/>
      <c r="AF1380" s="832"/>
    </row>
    <row r="1381" spans="1:32" ht="15" customHeight="1" outlineLevel="1" x14ac:dyDescent="0.2">
      <c r="A1381" s="381">
        <v>132</v>
      </c>
      <c r="B1381" s="666"/>
      <c r="C1381" s="394"/>
      <c r="D1381" s="394"/>
      <c r="E1381" s="395"/>
      <c r="F1381" s="1209" t="s">
        <v>113</v>
      </c>
      <c r="G1381" s="1210"/>
      <c r="H1381" s="1210"/>
      <c r="I1381" s="1210"/>
      <c r="J1381" s="1210"/>
      <c r="K1381" s="1210"/>
      <c r="L1381" s="1210"/>
      <c r="M1381" s="408">
        <f t="shared" si="811"/>
        <v>0</v>
      </c>
      <c r="N1381" s="419">
        <f>M1381*(1-'Annexe 1. Taux de référence'!$E25)+N605*(1-'Annexe 1. Taux de référence'!$E25)</f>
        <v>0</v>
      </c>
      <c r="O1381" s="422">
        <f>O605*(1-'Annexe 1. Taux de référence'!$E25)</f>
        <v>0</v>
      </c>
      <c r="P1381" s="422">
        <f>P605*(1-'Annexe 1. Taux de référence'!$E25)</f>
        <v>0</v>
      </c>
      <c r="Q1381" s="423">
        <f>Q605*(1-'Annexe 1. Taux de référence'!$E25)</f>
        <v>0</v>
      </c>
      <c r="R1381" s="419">
        <f>R605*(1-'Annexe 1. Taux de référence'!$E25)</f>
        <v>0</v>
      </c>
      <c r="S1381" s="421">
        <f>S605*(1-'Annexe 1. Taux de référence'!$E25)</f>
        <v>0</v>
      </c>
      <c r="T1381" s="421">
        <f>T605*(1-'Annexe 1. Taux de référence'!$E25)</f>
        <v>0</v>
      </c>
      <c r="U1381" s="421">
        <f>U605*(1-'Annexe 1. Taux de référence'!$E25)</f>
        <v>0</v>
      </c>
      <c r="V1381" s="421">
        <f>V605*(1-'Annexe 1. Taux de référence'!$E25)</f>
        <v>0</v>
      </c>
      <c r="W1381" s="421">
        <f>W605*(1-'Annexe 1. Taux de référence'!$E25)</f>
        <v>0</v>
      </c>
      <c r="X1381" s="422">
        <f>X605*(1-'Annexe 1. Taux de référence'!$E25)</f>
        <v>0</v>
      </c>
      <c r="Y1381" s="421">
        <f>Y605*(1-'Annexe 1. Taux de référence'!$E25)</f>
        <v>0</v>
      </c>
      <c r="Z1381" s="421">
        <f>Z605*(1-'Annexe 1. Taux de référence'!$E25)</f>
        <v>0</v>
      </c>
      <c r="AA1381" s="421">
        <f>AA605*(1-'Annexe 1. Taux de référence'!$E25)</f>
        <v>0</v>
      </c>
      <c r="AB1381" s="421">
        <f>AB605*(1-'Annexe 1. Taux de référence'!$E25)</f>
        <v>0</v>
      </c>
      <c r="AC1381" s="408">
        <f t="shared" si="812"/>
        <v>0</v>
      </c>
      <c r="AD1381" s="830"/>
      <c r="AE1381" s="831"/>
      <c r="AF1381" s="832"/>
    </row>
    <row r="1382" spans="1:32" ht="15" customHeight="1" outlineLevel="1" x14ac:dyDescent="0.2">
      <c r="A1382" s="381">
        <v>133</v>
      </c>
      <c r="B1382" s="666"/>
      <c r="C1382" s="394"/>
      <c r="D1382" s="394"/>
      <c r="E1382" s="395"/>
      <c r="F1382" s="1227" t="s">
        <v>557</v>
      </c>
      <c r="G1382" s="1228"/>
      <c r="H1382" s="1228"/>
      <c r="I1382" s="1228"/>
      <c r="J1382" s="1228"/>
      <c r="K1382" s="1228"/>
      <c r="L1382" s="1228"/>
      <c r="M1382" s="408">
        <f t="shared" si="811"/>
        <v>0</v>
      </c>
      <c r="N1382" s="419">
        <f>M1382*(1-'Annexe 1. Taux de référence'!$E26)+N606*(1-'Annexe 1. Taux de référence'!$E26)</f>
        <v>0</v>
      </c>
      <c r="O1382" s="422">
        <f>O606*(1-'Annexe 1. Taux de référence'!$E26)</f>
        <v>0</v>
      </c>
      <c r="P1382" s="422">
        <f>P606*(1-'Annexe 1. Taux de référence'!$E26)</f>
        <v>0</v>
      </c>
      <c r="Q1382" s="423">
        <f>Q606*(1-'Annexe 1. Taux de référence'!$E26)</f>
        <v>0</v>
      </c>
      <c r="R1382" s="419">
        <f>R606*(1-'Annexe 1. Taux de référence'!$E26)</f>
        <v>0</v>
      </c>
      <c r="S1382" s="421">
        <f>S606*(1-'Annexe 1. Taux de référence'!$E26)</f>
        <v>0</v>
      </c>
      <c r="T1382" s="421">
        <f>T606*(1-'Annexe 1. Taux de référence'!$E26)</f>
        <v>0</v>
      </c>
      <c r="U1382" s="421">
        <f>U606*(1-'Annexe 1. Taux de référence'!$E26)</f>
        <v>0</v>
      </c>
      <c r="V1382" s="421">
        <f>V606*(1-'Annexe 1. Taux de référence'!$E26)</f>
        <v>0</v>
      </c>
      <c r="W1382" s="421">
        <f>W606*(1-'Annexe 1. Taux de référence'!$E26)</f>
        <v>0</v>
      </c>
      <c r="X1382" s="422">
        <f>X606*(1-'Annexe 1. Taux de référence'!$E26)</f>
        <v>0</v>
      </c>
      <c r="Y1382" s="421">
        <f>Y606*(1-'Annexe 1. Taux de référence'!$E26)</f>
        <v>0</v>
      </c>
      <c r="Z1382" s="421">
        <f>Z606*(1-'Annexe 1. Taux de référence'!$E26)</f>
        <v>0</v>
      </c>
      <c r="AA1382" s="421">
        <f>AA606*(1-'Annexe 1. Taux de référence'!$E26)</f>
        <v>0</v>
      </c>
      <c r="AB1382" s="421">
        <f>AB606*(1-'Annexe 1. Taux de référence'!$E26)</f>
        <v>0</v>
      </c>
      <c r="AC1382" s="408">
        <f t="shared" si="812"/>
        <v>0</v>
      </c>
      <c r="AD1382" s="830"/>
      <c r="AE1382" s="831"/>
      <c r="AF1382" s="832"/>
    </row>
    <row r="1383" spans="1:32" ht="15" customHeight="1" outlineLevel="1" x14ac:dyDescent="0.2">
      <c r="A1383" s="381">
        <v>134</v>
      </c>
      <c r="B1383" s="666"/>
      <c r="C1383" s="394"/>
      <c r="D1383" s="394"/>
      <c r="E1383" s="1223" t="s">
        <v>15</v>
      </c>
      <c r="F1383" s="1224"/>
      <c r="G1383" s="1224"/>
      <c r="H1383" s="1224"/>
      <c r="I1383" s="1224"/>
      <c r="J1383" s="1224"/>
      <c r="K1383" s="1224"/>
      <c r="L1383" s="1224"/>
      <c r="M1383" s="407">
        <f>SUBTOTAL(9,M1384:M1386)</f>
        <v>0</v>
      </c>
      <c r="N1383" s="410">
        <f t="shared" ref="N1383:AC1383" si="813">SUBTOTAL(9,N1384:N1386)</f>
        <v>0</v>
      </c>
      <c r="O1383" s="414">
        <f t="shared" si="813"/>
        <v>0</v>
      </c>
      <c r="P1383" s="414">
        <f t="shared" si="813"/>
        <v>0</v>
      </c>
      <c r="Q1383" s="415">
        <f t="shared" si="813"/>
        <v>0</v>
      </c>
      <c r="R1383" s="410">
        <f t="shared" si="813"/>
        <v>0</v>
      </c>
      <c r="S1383" s="414">
        <f t="shared" si="813"/>
        <v>0</v>
      </c>
      <c r="T1383" s="413">
        <f t="shared" si="813"/>
        <v>0</v>
      </c>
      <c r="U1383" s="413">
        <f t="shared" si="813"/>
        <v>0</v>
      </c>
      <c r="V1383" s="413">
        <f t="shared" si="813"/>
        <v>0</v>
      </c>
      <c r="W1383" s="413">
        <f t="shared" si="813"/>
        <v>0</v>
      </c>
      <c r="X1383" s="413">
        <f t="shared" si="813"/>
        <v>0</v>
      </c>
      <c r="Y1383" s="413">
        <f t="shared" si="813"/>
        <v>0</v>
      </c>
      <c r="Z1383" s="413">
        <f t="shared" si="813"/>
        <v>0</v>
      </c>
      <c r="AA1383" s="413">
        <f t="shared" si="813"/>
        <v>0</v>
      </c>
      <c r="AB1383" s="411">
        <f t="shared" si="813"/>
        <v>0</v>
      </c>
      <c r="AC1383" s="407">
        <f t="shared" si="813"/>
        <v>0</v>
      </c>
      <c r="AD1383" s="830"/>
      <c r="AE1383" s="831"/>
      <c r="AF1383" s="832"/>
    </row>
    <row r="1384" spans="1:32" ht="15" customHeight="1" outlineLevel="1" x14ac:dyDescent="0.2">
      <c r="A1384" s="381">
        <v>135</v>
      </c>
      <c r="B1384" s="666"/>
      <c r="C1384" s="394"/>
      <c r="D1384" s="394"/>
      <c r="E1384" s="395"/>
      <c r="F1384" s="1225" t="s">
        <v>109</v>
      </c>
      <c r="G1384" s="1226"/>
      <c r="H1384" s="1226"/>
      <c r="I1384" s="1226"/>
      <c r="J1384" s="1226"/>
      <c r="K1384" s="1226"/>
      <c r="L1384" s="1226"/>
      <c r="M1384" s="408">
        <f t="shared" ref="M1384:M1386" si="814">M608</f>
        <v>0</v>
      </c>
      <c r="N1384" s="419">
        <f>M1384*(1-'Annexe 1. Taux de référence'!$E28)+N608*(1-'Annexe 1. Taux de référence'!$E28)</f>
        <v>0</v>
      </c>
      <c r="O1384" s="422">
        <f>O608*(1-'Annexe 1. Taux de référence'!$E28)</f>
        <v>0</v>
      </c>
      <c r="P1384" s="422">
        <f>P608*(1-'Annexe 1. Taux de référence'!$E28)</f>
        <v>0</v>
      </c>
      <c r="Q1384" s="423">
        <f>Q608*(1-'Annexe 1. Taux de référence'!$E28)</f>
        <v>0</v>
      </c>
      <c r="R1384" s="419">
        <f>R608*(1-'Annexe 1. Taux de référence'!$E28)</f>
        <v>0</v>
      </c>
      <c r="S1384" s="421">
        <f>S608*(1-'Annexe 1. Taux de référence'!$E28)</f>
        <v>0</v>
      </c>
      <c r="T1384" s="421">
        <f>T608*(1-'Annexe 1. Taux de référence'!$E28)</f>
        <v>0</v>
      </c>
      <c r="U1384" s="421">
        <f>U608*(1-'Annexe 1. Taux de référence'!$E28)</f>
        <v>0</v>
      </c>
      <c r="V1384" s="421">
        <f>V608*(1-'Annexe 1. Taux de référence'!$E28)</f>
        <v>0</v>
      </c>
      <c r="W1384" s="421">
        <f>W608*(1-'Annexe 1. Taux de référence'!$E28)</f>
        <v>0</v>
      </c>
      <c r="X1384" s="422">
        <f>X608*(1-'Annexe 1. Taux de référence'!$E28)</f>
        <v>0</v>
      </c>
      <c r="Y1384" s="421">
        <f>Y608*(1-'Annexe 1. Taux de référence'!$E28)</f>
        <v>0</v>
      </c>
      <c r="Z1384" s="421">
        <f>Z608*(1-'Annexe 1. Taux de référence'!$E28)</f>
        <v>0</v>
      </c>
      <c r="AA1384" s="421">
        <f>AA608*(1-'Annexe 1. Taux de référence'!$E28)</f>
        <v>0</v>
      </c>
      <c r="AB1384" s="421">
        <f>AB608*(1-'Annexe 1. Taux de référence'!$E28)</f>
        <v>0</v>
      </c>
      <c r="AC1384" s="408">
        <f t="shared" si="812"/>
        <v>0</v>
      </c>
      <c r="AD1384" s="830"/>
      <c r="AE1384" s="831"/>
      <c r="AF1384" s="832"/>
    </row>
    <row r="1385" spans="1:32" ht="15" customHeight="1" outlineLevel="1" x14ac:dyDescent="0.2">
      <c r="A1385" s="381">
        <v>136</v>
      </c>
      <c r="B1385" s="666"/>
      <c r="C1385" s="394"/>
      <c r="D1385" s="394"/>
      <c r="E1385" s="395"/>
      <c r="F1385" s="1209" t="s">
        <v>110</v>
      </c>
      <c r="G1385" s="1210"/>
      <c r="H1385" s="1210"/>
      <c r="I1385" s="1210"/>
      <c r="J1385" s="1210"/>
      <c r="K1385" s="1210"/>
      <c r="L1385" s="1210"/>
      <c r="M1385" s="408">
        <f t="shared" si="814"/>
        <v>0</v>
      </c>
      <c r="N1385" s="419">
        <f>M1385*(1-'Annexe 1. Taux de référence'!$E29)+N609*(1-'Annexe 1. Taux de référence'!$E29)</f>
        <v>0</v>
      </c>
      <c r="O1385" s="422">
        <f>O609*(1-'Annexe 1. Taux de référence'!$E29)</f>
        <v>0</v>
      </c>
      <c r="P1385" s="422">
        <f>P609*(1-'Annexe 1. Taux de référence'!$E29)</f>
        <v>0</v>
      </c>
      <c r="Q1385" s="423">
        <f>Q609*(1-'Annexe 1. Taux de référence'!$E29)</f>
        <v>0</v>
      </c>
      <c r="R1385" s="419">
        <f>R609*(1-'Annexe 1. Taux de référence'!$E29)</f>
        <v>0</v>
      </c>
      <c r="S1385" s="421">
        <f>S609*(1-'Annexe 1. Taux de référence'!$E29)</f>
        <v>0</v>
      </c>
      <c r="T1385" s="421">
        <f>T609*(1-'Annexe 1. Taux de référence'!$E29)</f>
        <v>0</v>
      </c>
      <c r="U1385" s="421">
        <f>U609*(1-'Annexe 1. Taux de référence'!$E29)</f>
        <v>0</v>
      </c>
      <c r="V1385" s="421">
        <f>V609*(1-'Annexe 1. Taux de référence'!$E29)</f>
        <v>0</v>
      </c>
      <c r="W1385" s="421">
        <f>W609*(1-'Annexe 1. Taux de référence'!$E29)</f>
        <v>0</v>
      </c>
      <c r="X1385" s="422">
        <f>X609*(1-'Annexe 1. Taux de référence'!$E29)</f>
        <v>0</v>
      </c>
      <c r="Y1385" s="421">
        <f>Y609*(1-'Annexe 1. Taux de référence'!$E29)</f>
        <v>0</v>
      </c>
      <c r="Z1385" s="421">
        <f>Z609*(1-'Annexe 1. Taux de référence'!$E29)</f>
        <v>0</v>
      </c>
      <c r="AA1385" s="421">
        <f>AA609*(1-'Annexe 1. Taux de référence'!$E29)</f>
        <v>0</v>
      </c>
      <c r="AB1385" s="421">
        <f>AB609*(1-'Annexe 1. Taux de référence'!$E29)</f>
        <v>0</v>
      </c>
      <c r="AC1385" s="408">
        <f t="shared" si="812"/>
        <v>0</v>
      </c>
      <c r="AD1385" s="830"/>
      <c r="AE1385" s="831"/>
      <c r="AF1385" s="832"/>
    </row>
    <row r="1386" spans="1:32" ht="15" customHeight="1" outlineLevel="1" x14ac:dyDescent="0.2">
      <c r="A1386" s="381">
        <v>137</v>
      </c>
      <c r="B1386" s="666"/>
      <c r="C1386" s="394"/>
      <c r="D1386" s="394"/>
      <c r="E1386" s="395"/>
      <c r="F1386" s="1227" t="s">
        <v>111</v>
      </c>
      <c r="G1386" s="1228"/>
      <c r="H1386" s="1228"/>
      <c r="I1386" s="1228"/>
      <c r="J1386" s="1228"/>
      <c r="K1386" s="1228"/>
      <c r="L1386" s="1228"/>
      <c r="M1386" s="408">
        <f t="shared" si="814"/>
        <v>0</v>
      </c>
      <c r="N1386" s="419">
        <f>M1386*(1-'Annexe 1. Taux de référence'!$E30)+N610*(1-'Annexe 1. Taux de référence'!$E30)</f>
        <v>0</v>
      </c>
      <c r="O1386" s="422">
        <f>O610*(1-'Annexe 1. Taux de référence'!$E30)</f>
        <v>0</v>
      </c>
      <c r="P1386" s="422">
        <f>P610*(1-'Annexe 1. Taux de référence'!$E30)</f>
        <v>0</v>
      </c>
      <c r="Q1386" s="423">
        <f>Q610*(1-'Annexe 1. Taux de référence'!$E30)</f>
        <v>0</v>
      </c>
      <c r="R1386" s="419">
        <f>R610*(1-'Annexe 1. Taux de référence'!$E30)</f>
        <v>0</v>
      </c>
      <c r="S1386" s="421">
        <f>S610*(1-'Annexe 1. Taux de référence'!$E30)</f>
        <v>0</v>
      </c>
      <c r="T1386" s="421">
        <f>T610*(1-'Annexe 1. Taux de référence'!$E30)</f>
        <v>0</v>
      </c>
      <c r="U1386" s="421">
        <f>U610*(1-'Annexe 1. Taux de référence'!$E30)</f>
        <v>0</v>
      </c>
      <c r="V1386" s="421">
        <f>V610*(1-'Annexe 1. Taux de référence'!$E30)</f>
        <v>0</v>
      </c>
      <c r="W1386" s="421">
        <f>W610*(1-'Annexe 1. Taux de référence'!$E30)</f>
        <v>0</v>
      </c>
      <c r="X1386" s="422">
        <f>X610*(1-'Annexe 1. Taux de référence'!$E30)</f>
        <v>0</v>
      </c>
      <c r="Y1386" s="421">
        <f>Y610*(1-'Annexe 1. Taux de référence'!$E30)</f>
        <v>0</v>
      </c>
      <c r="Z1386" s="421">
        <f>Z610*(1-'Annexe 1. Taux de référence'!$E30)</f>
        <v>0</v>
      </c>
      <c r="AA1386" s="421">
        <f>AA610*(1-'Annexe 1. Taux de référence'!$E30)</f>
        <v>0</v>
      </c>
      <c r="AB1386" s="421">
        <f>AB610*(1-'Annexe 1. Taux de référence'!$E30)</f>
        <v>0</v>
      </c>
      <c r="AC1386" s="408">
        <f t="shared" si="812"/>
        <v>0</v>
      </c>
      <c r="AD1386" s="830"/>
      <c r="AE1386" s="831"/>
      <c r="AF1386" s="832"/>
    </row>
    <row r="1387" spans="1:32" ht="15" customHeight="1" outlineLevel="1" x14ac:dyDescent="0.2">
      <c r="A1387" s="381">
        <v>138</v>
      </c>
      <c r="B1387" s="666"/>
      <c r="C1387" s="394"/>
      <c r="D1387" s="394"/>
      <c r="E1387" s="1223" t="s">
        <v>18</v>
      </c>
      <c r="F1387" s="1224"/>
      <c r="G1387" s="1224"/>
      <c r="H1387" s="1224"/>
      <c r="I1387" s="1224"/>
      <c r="J1387" s="1224"/>
      <c r="K1387" s="1224"/>
      <c r="L1387" s="1224"/>
      <c r="M1387" s="407">
        <f>SUBTOTAL(9,M1388:M1390)</f>
        <v>0</v>
      </c>
      <c r="N1387" s="410">
        <f t="shared" ref="N1387:AC1387" si="815">SUBTOTAL(9,N1388:N1390)</f>
        <v>0</v>
      </c>
      <c r="O1387" s="414">
        <f t="shared" si="815"/>
        <v>0</v>
      </c>
      <c r="P1387" s="414">
        <f t="shared" si="815"/>
        <v>0</v>
      </c>
      <c r="Q1387" s="415">
        <f t="shared" si="815"/>
        <v>0</v>
      </c>
      <c r="R1387" s="410">
        <f t="shared" si="815"/>
        <v>0</v>
      </c>
      <c r="S1387" s="414">
        <f t="shared" si="815"/>
        <v>0</v>
      </c>
      <c r="T1387" s="413">
        <f t="shared" si="815"/>
        <v>0</v>
      </c>
      <c r="U1387" s="413">
        <f t="shared" si="815"/>
        <v>0</v>
      </c>
      <c r="V1387" s="413">
        <f t="shared" si="815"/>
        <v>0</v>
      </c>
      <c r="W1387" s="413">
        <f t="shared" si="815"/>
        <v>0</v>
      </c>
      <c r="X1387" s="413">
        <f t="shared" si="815"/>
        <v>0</v>
      </c>
      <c r="Y1387" s="413">
        <f t="shared" si="815"/>
        <v>0</v>
      </c>
      <c r="Z1387" s="413">
        <f t="shared" si="815"/>
        <v>0</v>
      </c>
      <c r="AA1387" s="413">
        <f t="shared" si="815"/>
        <v>0</v>
      </c>
      <c r="AB1387" s="411">
        <f t="shared" si="815"/>
        <v>0</v>
      </c>
      <c r="AC1387" s="407">
        <f t="shared" si="815"/>
        <v>0</v>
      </c>
      <c r="AD1387" s="830"/>
      <c r="AE1387" s="831"/>
      <c r="AF1387" s="832"/>
    </row>
    <row r="1388" spans="1:32" ht="15" customHeight="1" outlineLevel="1" x14ac:dyDescent="0.2">
      <c r="A1388" s="381">
        <v>139</v>
      </c>
      <c r="B1388" s="666"/>
      <c r="C1388" s="394"/>
      <c r="D1388" s="394"/>
      <c r="E1388" s="395"/>
      <c r="F1388" s="1225" t="s">
        <v>114</v>
      </c>
      <c r="G1388" s="1226"/>
      <c r="H1388" s="1226"/>
      <c r="I1388" s="1226"/>
      <c r="J1388" s="1226"/>
      <c r="K1388" s="1226"/>
      <c r="L1388" s="1226"/>
      <c r="M1388" s="408">
        <f t="shared" ref="M1388:M1390" si="816">M612</f>
        <v>0</v>
      </c>
      <c r="N1388" s="419">
        <f>M1388*(1-'Annexe 1. Taux de référence'!$E32)+N612*(1-'Annexe 1. Taux de référence'!$E32)</f>
        <v>0</v>
      </c>
      <c r="O1388" s="422">
        <f>O612*(1-'Annexe 1. Taux de référence'!$E32)</f>
        <v>0</v>
      </c>
      <c r="P1388" s="422">
        <f>P612*(1-'Annexe 1. Taux de référence'!$E32)</f>
        <v>0</v>
      </c>
      <c r="Q1388" s="423">
        <f>Q612*(1-'Annexe 1. Taux de référence'!$E32)</f>
        <v>0</v>
      </c>
      <c r="R1388" s="419">
        <f>R612*(1-'Annexe 1. Taux de référence'!$E32)</f>
        <v>0</v>
      </c>
      <c r="S1388" s="421">
        <f>S612*(1-'Annexe 1. Taux de référence'!$E32)</f>
        <v>0</v>
      </c>
      <c r="T1388" s="421">
        <f>T612*(1-'Annexe 1. Taux de référence'!$E32)</f>
        <v>0</v>
      </c>
      <c r="U1388" s="421">
        <f>U612*(1-'Annexe 1. Taux de référence'!$E32)</f>
        <v>0</v>
      </c>
      <c r="V1388" s="421">
        <f>V612*(1-'Annexe 1. Taux de référence'!$E32)</f>
        <v>0</v>
      </c>
      <c r="W1388" s="421">
        <f>W612*(1-'Annexe 1. Taux de référence'!$E32)</f>
        <v>0</v>
      </c>
      <c r="X1388" s="422">
        <f>X612*(1-'Annexe 1. Taux de référence'!$E32)</f>
        <v>0</v>
      </c>
      <c r="Y1388" s="421">
        <f>Y612*(1-'Annexe 1. Taux de référence'!$E32)</f>
        <v>0</v>
      </c>
      <c r="Z1388" s="421">
        <f>Z612*(1-'Annexe 1. Taux de référence'!$E32)</f>
        <v>0</v>
      </c>
      <c r="AA1388" s="421">
        <f>AA612*(1-'Annexe 1. Taux de référence'!$E32)</f>
        <v>0</v>
      </c>
      <c r="AB1388" s="421">
        <f>AB612*(1-'Annexe 1. Taux de référence'!$E32)</f>
        <v>0</v>
      </c>
      <c r="AC1388" s="408">
        <f t="shared" si="812"/>
        <v>0</v>
      </c>
      <c r="AD1388" s="830"/>
      <c r="AE1388" s="831"/>
      <c r="AF1388" s="832"/>
    </row>
    <row r="1389" spans="1:32" ht="15" customHeight="1" outlineLevel="1" x14ac:dyDescent="0.2">
      <c r="A1389" s="381">
        <v>140</v>
      </c>
      <c r="B1389" s="666"/>
      <c r="C1389" s="394"/>
      <c r="D1389" s="394"/>
      <c r="E1389" s="395"/>
      <c r="F1389" s="1209" t="s">
        <v>115</v>
      </c>
      <c r="G1389" s="1210"/>
      <c r="H1389" s="1210"/>
      <c r="I1389" s="1210"/>
      <c r="J1389" s="1210"/>
      <c r="K1389" s="1210"/>
      <c r="L1389" s="1210"/>
      <c r="M1389" s="408">
        <f t="shared" si="816"/>
        <v>0</v>
      </c>
      <c r="N1389" s="419">
        <f>M1389*(1-'Annexe 1. Taux de référence'!$E33)+N613*(1-'Annexe 1. Taux de référence'!$E33)</f>
        <v>0</v>
      </c>
      <c r="O1389" s="422">
        <f>O613*(1-'Annexe 1. Taux de référence'!$E33)</f>
        <v>0</v>
      </c>
      <c r="P1389" s="422">
        <f>P613*(1-'Annexe 1. Taux de référence'!$E33)</f>
        <v>0</v>
      </c>
      <c r="Q1389" s="423">
        <f>Q613*(1-'Annexe 1. Taux de référence'!$E33)</f>
        <v>0</v>
      </c>
      <c r="R1389" s="419">
        <f>R613*(1-'Annexe 1. Taux de référence'!$E33)</f>
        <v>0</v>
      </c>
      <c r="S1389" s="421">
        <f>S613*(1-'Annexe 1. Taux de référence'!$E33)</f>
        <v>0</v>
      </c>
      <c r="T1389" s="421">
        <f>T613*(1-'Annexe 1. Taux de référence'!$E33)</f>
        <v>0</v>
      </c>
      <c r="U1389" s="421">
        <f>U613*(1-'Annexe 1. Taux de référence'!$E33)</f>
        <v>0</v>
      </c>
      <c r="V1389" s="421">
        <f>V613*(1-'Annexe 1. Taux de référence'!$E33)</f>
        <v>0</v>
      </c>
      <c r="W1389" s="421">
        <f>W613*(1-'Annexe 1. Taux de référence'!$E33)</f>
        <v>0</v>
      </c>
      <c r="X1389" s="422">
        <f>X613*(1-'Annexe 1. Taux de référence'!$E33)</f>
        <v>0</v>
      </c>
      <c r="Y1389" s="421">
        <f>Y613*(1-'Annexe 1. Taux de référence'!$E33)</f>
        <v>0</v>
      </c>
      <c r="Z1389" s="421">
        <f>Z613*(1-'Annexe 1. Taux de référence'!$E33)</f>
        <v>0</v>
      </c>
      <c r="AA1389" s="421">
        <f>AA613*(1-'Annexe 1. Taux de référence'!$E33)</f>
        <v>0</v>
      </c>
      <c r="AB1389" s="421">
        <f>AB613*(1-'Annexe 1. Taux de référence'!$E33)</f>
        <v>0</v>
      </c>
      <c r="AC1389" s="408">
        <f t="shared" si="812"/>
        <v>0</v>
      </c>
      <c r="AD1389" s="830"/>
      <c r="AE1389" s="831"/>
      <c r="AF1389" s="832"/>
    </row>
    <row r="1390" spans="1:32" ht="15" customHeight="1" outlineLevel="1" x14ac:dyDescent="0.2">
      <c r="A1390" s="381">
        <v>141</v>
      </c>
      <c r="B1390" s="666"/>
      <c r="C1390" s="394"/>
      <c r="D1390" s="394"/>
      <c r="E1390" s="395"/>
      <c r="F1390" s="1227" t="s">
        <v>558</v>
      </c>
      <c r="G1390" s="1228"/>
      <c r="H1390" s="1228"/>
      <c r="I1390" s="1228"/>
      <c r="J1390" s="1228"/>
      <c r="K1390" s="1228"/>
      <c r="L1390" s="1228"/>
      <c r="M1390" s="408">
        <f t="shared" si="816"/>
        <v>0</v>
      </c>
      <c r="N1390" s="419">
        <f>M1390*(1-'Annexe 1. Taux de référence'!$E34)+N614*(1-'Annexe 1. Taux de référence'!$E34)</f>
        <v>0</v>
      </c>
      <c r="O1390" s="422">
        <f>O614*(1-'Annexe 1. Taux de référence'!$E34)</f>
        <v>0</v>
      </c>
      <c r="P1390" s="422">
        <f>P614*(1-'Annexe 1. Taux de référence'!$E34)</f>
        <v>0</v>
      </c>
      <c r="Q1390" s="423">
        <f>Q614*(1-'Annexe 1. Taux de référence'!$E34)</f>
        <v>0</v>
      </c>
      <c r="R1390" s="419">
        <f>R614*(1-'Annexe 1. Taux de référence'!$E34)</f>
        <v>0</v>
      </c>
      <c r="S1390" s="421">
        <f>S614*(1-'Annexe 1. Taux de référence'!$E34)</f>
        <v>0</v>
      </c>
      <c r="T1390" s="421">
        <f>T614*(1-'Annexe 1. Taux de référence'!$E34)</f>
        <v>0</v>
      </c>
      <c r="U1390" s="421">
        <f>U614*(1-'Annexe 1. Taux de référence'!$E34)</f>
        <v>0</v>
      </c>
      <c r="V1390" s="421">
        <f>V614*(1-'Annexe 1. Taux de référence'!$E34)</f>
        <v>0</v>
      </c>
      <c r="W1390" s="421">
        <f>W614*(1-'Annexe 1. Taux de référence'!$E34)</f>
        <v>0</v>
      </c>
      <c r="X1390" s="422">
        <f>X614*(1-'Annexe 1. Taux de référence'!$E34)</f>
        <v>0</v>
      </c>
      <c r="Y1390" s="421">
        <f>Y614*(1-'Annexe 1. Taux de référence'!$E34)</f>
        <v>0</v>
      </c>
      <c r="Z1390" s="421">
        <f>Z614*(1-'Annexe 1. Taux de référence'!$E34)</f>
        <v>0</v>
      </c>
      <c r="AA1390" s="421">
        <f>AA614*(1-'Annexe 1. Taux de référence'!$E34)</f>
        <v>0</v>
      </c>
      <c r="AB1390" s="421">
        <f>AB614*(1-'Annexe 1. Taux de référence'!$E34)</f>
        <v>0</v>
      </c>
      <c r="AC1390" s="408">
        <f t="shared" si="812"/>
        <v>0</v>
      </c>
      <c r="AD1390" s="833"/>
      <c r="AE1390" s="834"/>
      <c r="AF1390" s="835"/>
    </row>
    <row r="1391" spans="1:32" ht="15" customHeight="1" outlineLevel="1" x14ac:dyDescent="0.2">
      <c r="A1391" s="381">
        <v>142</v>
      </c>
      <c r="B1391" s="666"/>
      <c r="C1391" s="394"/>
      <c r="D1391" s="1222" t="s">
        <v>22</v>
      </c>
      <c r="E1391" s="1100"/>
      <c r="F1391" s="1100"/>
      <c r="G1391" s="1100"/>
      <c r="H1391" s="1100"/>
      <c r="I1391" s="1100"/>
      <c r="J1391" s="1100"/>
      <c r="K1391" s="1100"/>
      <c r="L1391" s="1100"/>
      <c r="M1391" s="1100"/>
      <c r="N1391" s="1100"/>
      <c r="O1391" s="1100"/>
      <c r="P1391" s="1100"/>
      <c r="Q1391" s="1100"/>
      <c r="R1391" s="1100"/>
      <c r="S1391" s="1100"/>
      <c r="T1391" s="1100"/>
      <c r="U1391" s="1100"/>
      <c r="V1391" s="1100"/>
      <c r="W1391" s="1100"/>
      <c r="X1391" s="1100"/>
      <c r="Y1391" s="1100"/>
      <c r="Z1391" s="1100"/>
      <c r="AA1391" s="1100"/>
      <c r="AB1391" s="1100"/>
      <c r="AC1391" s="1100"/>
      <c r="AD1391" s="1100"/>
      <c r="AE1391" s="1100"/>
      <c r="AF1391" s="1361"/>
    </row>
    <row r="1392" spans="1:32" ht="15" customHeight="1" outlineLevel="1" x14ac:dyDescent="0.2">
      <c r="A1392" s="381">
        <v>143</v>
      </c>
      <c r="B1392" s="666"/>
      <c r="C1392" s="394"/>
      <c r="D1392" s="394"/>
      <c r="E1392" s="1229" t="s">
        <v>118</v>
      </c>
      <c r="F1392" s="1230"/>
      <c r="G1392" s="1230"/>
      <c r="H1392" s="1230"/>
      <c r="I1392" s="1230"/>
      <c r="J1392" s="1230"/>
      <c r="K1392" s="1230"/>
      <c r="L1392" s="1230"/>
      <c r="M1392" s="407">
        <f>SUBTOTAL(9,M1393:M1394)</f>
        <v>0</v>
      </c>
      <c r="N1392" s="410">
        <f t="shared" ref="N1392:AC1392" si="817">SUBTOTAL(9,N1393:N1394)</f>
        <v>0</v>
      </c>
      <c r="O1392" s="414">
        <f t="shared" si="817"/>
        <v>0</v>
      </c>
      <c r="P1392" s="414">
        <f t="shared" si="817"/>
        <v>0</v>
      </c>
      <c r="Q1392" s="415">
        <f t="shared" si="817"/>
        <v>0</v>
      </c>
      <c r="R1392" s="410">
        <f t="shared" si="817"/>
        <v>0</v>
      </c>
      <c r="S1392" s="414">
        <f t="shared" si="817"/>
        <v>0</v>
      </c>
      <c r="T1392" s="413">
        <f t="shared" si="817"/>
        <v>0</v>
      </c>
      <c r="U1392" s="413">
        <f t="shared" si="817"/>
        <v>0</v>
      </c>
      <c r="V1392" s="413">
        <f t="shared" si="817"/>
        <v>0</v>
      </c>
      <c r="W1392" s="413">
        <f t="shared" si="817"/>
        <v>0</v>
      </c>
      <c r="X1392" s="413">
        <f t="shared" si="817"/>
        <v>0</v>
      </c>
      <c r="Y1392" s="413">
        <f t="shared" si="817"/>
        <v>0</v>
      </c>
      <c r="Z1392" s="413">
        <f t="shared" si="817"/>
        <v>0</v>
      </c>
      <c r="AA1392" s="413">
        <f t="shared" si="817"/>
        <v>0</v>
      </c>
      <c r="AB1392" s="411">
        <f t="shared" si="817"/>
        <v>0</v>
      </c>
      <c r="AC1392" s="407">
        <f t="shared" si="817"/>
        <v>0</v>
      </c>
      <c r="AD1392" s="942"/>
      <c r="AE1392" s="828"/>
      <c r="AF1392" s="829"/>
    </row>
    <row r="1393" spans="1:32" ht="15" customHeight="1" outlineLevel="1" x14ac:dyDescent="0.2">
      <c r="A1393" s="381">
        <v>144</v>
      </c>
      <c r="B1393" s="666"/>
      <c r="C1393" s="394"/>
      <c r="D1393" s="394"/>
      <c r="E1393" s="395"/>
      <c r="F1393" s="1225" t="s">
        <v>124</v>
      </c>
      <c r="G1393" s="1226"/>
      <c r="H1393" s="1226"/>
      <c r="I1393" s="1226"/>
      <c r="J1393" s="1226"/>
      <c r="K1393" s="1226"/>
      <c r="L1393" s="1226"/>
      <c r="M1393" s="408">
        <f t="shared" ref="M1393:M1394" si="818">M617</f>
        <v>0</v>
      </c>
      <c r="N1393" s="419">
        <f>M1393*(1-'Annexe 1. Taux de référence'!$E37)+N617*(1-'Annexe 1. Taux de référence'!$E37)</f>
        <v>0</v>
      </c>
      <c r="O1393" s="422">
        <f>O617*(1-'Annexe 1. Taux de référence'!$E37)</f>
        <v>0</v>
      </c>
      <c r="P1393" s="422">
        <f>P617*(1-'Annexe 1. Taux de référence'!$E37)</f>
        <v>0</v>
      </c>
      <c r="Q1393" s="423">
        <f>Q617*(1-'Annexe 1. Taux de référence'!$E37)</f>
        <v>0</v>
      </c>
      <c r="R1393" s="419">
        <f>R617*(1-'Annexe 1. Taux de référence'!$E37)</f>
        <v>0</v>
      </c>
      <c r="S1393" s="421">
        <f>S617*(1-'Annexe 1. Taux de référence'!$E37)</f>
        <v>0</v>
      </c>
      <c r="T1393" s="421">
        <f>T617*(1-'Annexe 1. Taux de référence'!$E37)</f>
        <v>0</v>
      </c>
      <c r="U1393" s="421">
        <f>U617*(1-'Annexe 1. Taux de référence'!$E37)</f>
        <v>0</v>
      </c>
      <c r="V1393" s="421">
        <f>V617*(1-'Annexe 1. Taux de référence'!$E37)</f>
        <v>0</v>
      </c>
      <c r="W1393" s="421">
        <f>W617*(1-'Annexe 1. Taux de référence'!$E37)</f>
        <v>0</v>
      </c>
      <c r="X1393" s="422">
        <f>X617*(1-'Annexe 1. Taux de référence'!$E37)</f>
        <v>0</v>
      </c>
      <c r="Y1393" s="421">
        <f>Y617*(1-'Annexe 1. Taux de référence'!$E37)</f>
        <v>0</v>
      </c>
      <c r="Z1393" s="421">
        <f>Z617*(1-'Annexe 1. Taux de référence'!$E37)</f>
        <v>0</v>
      </c>
      <c r="AA1393" s="421">
        <f>AA617*(1-'Annexe 1. Taux de référence'!$E37)</f>
        <v>0</v>
      </c>
      <c r="AB1393" s="421">
        <f>AB617*(1-'Annexe 1. Taux de référence'!$E37)</f>
        <v>0</v>
      </c>
      <c r="AC1393" s="408">
        <f t="shared" ref="AC1393:AC1412" si="819">AC617</f>
        <v>0</v>
      </c>
      <c r="AD1393" s="830"/>
      <c r="AE1393" s="831"/>
      <c r="AF1393" s="832"/>
    </row>
    <row r="1394" spans="1:32" ht="15" customHeight="1" outlineLevel="1" x14ac:dyDescent="0.2">
      <c r="A1394" s="381">
        <v>145</v>
      </c>
      <c r="B1394" s="666"/>
      <c r="C1394" s="394"/>
      <c r="D1394" s="394"/>
      <c r="E1394" s="395"/>
      <c r="F1394" s="1227" t="s">
        <v>571</v>
      </c>
      <c r="G1394" s="1228"/>
      <c r="H1394" s="1228"/>
      <c r="I1394" s="1228"/>
      <c r="J1394" s="1228"/>
      <c r="K1394" s="1228"/>
      <c r="L1394" s="1228"/>
      <c r="M1394" s="408">
        <f t="shared" si="818"/>
        <v>0</v>
      </c>
      <c r="N1394" s="419">
        <f>M1394*(1-'Annexe 1. Taux de référence'!$E38)+N618*(1-'Annexe 1. Taux de référence'!$E38)</f>
        <v>0</v>
      </c>
      <c r="O1394" s="422">
        <f>O618*(1-'Annexe 1. Taux de référence'!$E38)</f>
        <v>0</v>
      </c>
      <c r="P1394" s="422">
        <f>P618*(1-'Annexe 1. Taux de référence'!$E38)</f>
        <v>0</v>
      </c>
      <c r="Q1394" s="423">
        <f>Q618*(1-'Annexe 1. Taux de référence'!$E38)</f>
        <v>0</v>
      </c>
      <c r="R1394" s="419">
        <f>R618*(1-'Annexe 1. Taux de référence'!$E38)</f>
        <v>0</v>
      </c>
      <c r="S1394" s="421">
        <f>S618*(1-'Annexe 1. Taux de référence'!$E38)</f>
        <v>0</v>
      </c>
      <c r="T1394" s="421">
        <f>T618*(1-'Annexe 1. Taux de référence'!$E38)</f>
        <v>0</v>
      </c>
      <c r="U1394" s="421">
        <f>U618*(1-'Annexe 1. Taux de référence'!$E38)</f>
        <v>0</v>
      </c>
      <c r="V1394" s="421">
        <f>V618*(1-'Annexe 1. Taux de référence'!$E38)</f>
        <v>0</v>
      </c>
      <c r="W1394" s="421">
        <f>W618*(1-'Annexe 1. Taux de référence'!$E38)</f>
        <v>0</v>
      </c>
      <c r="X1394" s="422">
        <f>X618*(1-'Annexe 1. Taux de référence'!$E38)</f>
        <v>0</v>
      </c>
      <c r="Y1394" s="421">
        <f>Y618*(1-'Annexe 1. Taux de référence'!$E38)</f>
        <v>0</v>
      </c>
      <c r="Z1394" s="421">
        <f>Z618*(1-'Annexe 1. Taux de référence'!$E38)</f>
        <v>0</v>
      </c>
      <c r="AA1394" s="421">
        <f>AA618*(1-'Annexe 1. Taux de référence'!$E38)</f>
        <v>0</v>
      </c>
      <c r="AB1394" s="421">
        <f>AB618*(1-'Annexe 1. Taux de référence'!$E38)</f>
        <v>0</v>
      </c>
      <c r="AC1394" s="408">
        <f t="shared" si="819"/>
        <v>0</v>
      </c>
      <c r="AD1394" s="830"/>
      <c r="AE1394" s="831"/>
      <c r="AF1394" s="832"/>
    </row>
    <row r="1395" spans="1:32" ht="15" customHeight="1" outlineLevel="1" x14ac:dyDescent="0.2">
      <c r="A1395" s="381">
        <v>146</v>
      </c>
      <c r="B1395" s="666"/>
      <c r="C1395" s="394"/>
      <c r="D1395" s="394"/>
      <c r="E1395" s="1223" t="s">
        <v>119</v>
      </c>
      <c r="F1395" s="1224"/>
      <c r="G1395" s="1224"/>
      <c r="H1395" s="1224"/>
      <c r="I1395" s="1224"/>
      <c r="J1395" s="1224"/>
      <c r="K1395" s="1224"/>
      <c r="L1395" s="1224"/>
      <c r="M1395" s="407">
        <f>SUBTOTAL(9,M1396:M1398)</f>
        <v>0</v>
      </c>
      <c r="N1395" s="410">
        <f t="shared" ref="N1395:AC1395" si="820">SUBTOTAL(9,N1396:N1398)</f>
        <v>0</v>
      </c>
      <c r="O1395" s="414">
        <f t="shared" si="820"/>
        <v>0</v>
      </c>
      <c r="P1395" s="414">
        <f t="shared" si="820"/>
        <v>0</v>
      </c>
      <c r="Q1395" s="415">
        <f t="shared" si="820"/>
        <v>0</v>
      </c>
      <c r="R1395" s="410">
        <f t="shared" si="820"/>
        <v>0</v>
      </c>
      <c r="S1395" s="414">
        <f t="shared" si="820"/>
        <v>0</v>
      </c>
      <c r="T1395" s="413">
        <f t="shared" si="820"/>
        <v>0</v>
      </c>
      <c r="U1395" s="413">
        <f t="shared" si="820"/>
        <v>0</v>
      </c>
      <c r="V1395" s="413">
        <f t="shared" si="820"/>
        <v>0</v>
      </c>
      <c r="W1395" s="413">
        <f t="shared" si="820"/>
        <v>0</v>
      </c>
      <c r="X1395" s="413">
        <f t="shared" si="820"/>
        <v>0</v>
      </c>
      <c r="Y1395" s="413">
        <f t="shared" si="820"/>
        <v>0</v>
      </c>
      <c r="Z1395" s="413">
        <f t="shared" si="820"/>
        <v>0</v>
      </c>
      <c r="AA1395" s="413">
        <f t="shared" si="820"/>
        <v>0</v>
      </c>
      <c r="AB1395" s="411">
        <f t="shared" si="820"/>
        <v>0</v>
      </c>
      <c r="AC1395" s="407">
        <f t="shared" si="820"/>
        <v>0</v>
      </c>
      <c r="AD1395" s="830"/>
      <c r="AE1395" s="831"/>
      <c r="AF1395" s="832"/>
    </row>
    <row r="1396" spans="1:32" ht="15" customHeight="1" outlineLevel="1" x14ac:dyDescent="0.2">
      <c r="A1396" s="381">
        <v>147</v>
      </c>
      <c r="B1396" s="666"/>
      <c r="C1396" s="394"/>
      <c r="D1396" s="394"/>
      <c r="E1396" s="395"/>
      <c r="F1396" s="1225" t="s">
        <v>116</v>
      </c>
      <c r="G1396" s="1226"/>
      <c r="H1396" s="1226"/>
      <c r="I1396" s="1226"/>
      <c r="J1396" s="1226"/>
      <c r="K1396" s="1226"/>
      <c r="L1396" s="1226"/>
      <c r="M1396" s="408">
        <f t="shared" ref="M1396:M1398" si="821">M620</f>
        <v>0</v>
      </c>
      <c r="N1396" s="419">
        <f>M1396*(1-'Annexe 1. Taux de référence'!$E40)+N620*(1-'Annexe 1. Taux de référence'!$E40)</f>
        <v>0</v>
      </c>
      <c r="O1396" s="422">
        <f>O620*(1-'Annexe 1. Taux de référence'!$E40)</f>
        <v>0</v>
      </c>
      <c r="P1396" s="422">
        <f>P620*(1-'Annexe 1. Taux de référence'!$E40)</f>
        <v>0</v>
      </c>
      <c r="Q1396" s="423">
        <f>Q620*(1-'Annexe 1. Taux de référence'!$E40)</f>
        <v>0</v>
      </c>
      <c r="R1396" s="419">
        <f>R620*(1-'Annexe 1. Taux de référence'!$E40)</f>
        <v>0</v>
      </c>
      <c r="S1396" s="421">
        <f>S620*(1-'Annexe 1. Taux de référence'!$E40)</f>
        <v>0</v>
      </c>
      <c r="T1396" s="421">
        <f>T620*(1-'Annexe 1. Taux de référence'!$E40)</f>
        <v>0</v>
      </c>
      <c r="U1396" s="421">
        <f>U620*(1-'Annexe 1. Taux de référence'!$E40)</f>
        <v>0</v>
      </c>
      <c r="V1396" s="421">
        <f>V620*(1-'Annexe 1. Taux de référence'!$E40)</f>
        <v>0</v>
      </c>
      <c r="W1396" s="421">
        <f>W620*(1-'Annexe 1. Taux de référence'!$E40)</f>
        <v>0</v>
      </c>
      <c r="X1396" s="422">
        <f>X620*(1-'Annexe 1. Taux de référence'!$E40)</f>
        <v>0</v>
      </c>
      <c r="Y1396" s="421">
        <f>Y620*(1-'Annexe 1. Taux de référence'!$E40)</f>
        <v>0</v>
      </c>
      <c r="Z1396" s="421">
        <f>Z620*(1-'Annexe 1. Taux de référence'!$E40)</f>
        <v>0</v>
      </c>
      <c r="AA1396" s="421">
        <f>AA620*(1-'Annexe 1. Taux de référence'!$E40)</f>
        <v>0</v>
      </c>
      <c r="AB1396" s="421">
        <f>AB620*(1-'Annexe 1. Taux de référence'!$E40)</f>
        <v>0</v>
      </c>
      <c r="AC1396" s="408">
        <f t="shared" si="819"/>
        <v>0</v>
      </c>
      <c r="AD1396" s="830"/>
      <c r="AE1396" s="831"/>
      <c r="AF1396" s="832"/>
    </row>
    <row r="1397" spans="1:32" ht="15" customHeight="1" outlineLevel="1" x14ac:dyDescent="0.2">
      <c r="A1397" s="381">
        <v>148</v>
      </c>
      <c r="B1397" s="666"/>
      <c r="C1397" s="394"/>
      <c r="D1397" s="394"/>
      <c r="E1397" s="395"/>
      <c r="F1397" s="1209" t="s">
        <v>567</v>
      </c>
      <c r="G1397" s="1210"/>
      <c r="H1397" s="1210"/>
      <c r="I1397" s="1210"/>
      <c r="J1397" s="1210"/>
      <c r="K1397" s="1210"/>
      <c r="L1397" s="1210"/>
      <c r="M1397" s="408">
        <f t="shared" si="821"/>
        <v>0</v>
      </c>
      <c r="N1397" s="419">
        <f>M1397*(1-'Annexe 1. Taux de référence'!$E41)+N621*(1-'Annexe 1. Taux de référence'!$E41)</f>
        <v>0</v>
      </c>
      <c r="O1397" s="422">
        <f>O621*(1-'Annexe 1. Taux de référence'!$E41)</f>
        <v>0</v>
      </c>
      <c r="P1397" s="422">
        <f>P621*(1-'Annexe 1. Taux de référence'!$E41)</f>
        <v>0</v>
      </c>
      <c r="Q1397" s="423">
        <f>Q621*(1-'Annexe 1. Taux de référence'!$E41)</f>
        <v>0</v>
      </c>
      <c r="R1397" s="419">
        <f>R621*(1-'Annexe 1. Taux de référence'!$E41)</f>
        <v>0</v>
      </c>
      <c r="S1397" s="421">
        <f>S621*(1-'Annexe 1. Taux de référence'!$E41)</f>
        <v>0</v>
      </c>
      <c r="T1397" s="421">
        <f>T621*(1-'Annexe 1. Taux de référence'!$E41)</f>
        <v>0</v>
      </c>
      <c r="U1397" s="421">
        <f>U621*(1-'Annexe 1. Taux de référence'!$E41)</f>
        <v>0</v>
      </c>
      <c r="V1397" s="421">
        <f>V621*(1-'Annexe 1. Taux de référence'!$E41)</f>
        <v>0</v>
      </c>
      <c r="W1397" s="421">
        <f>W621*(1-'Annexe 1. Taux de référence'!$E41)</f>
        <v>0</v>
      </c>
      <c r="X1397" s="422">
        <f>X621*(1-'Annexe 1. Taux de référence'!$E41)</f>
        <v>0</v>
      </c>
      <c r="Y1397" s="421">
        <f>Y621*(1-'Annexe 1. Taux de référence'!$E41)</f>
        <v>0</v>
      </c>
      <c r="Z1397" s="421">
        <f>Z621*(1-'Annexe 1. Taux de référence'!$E41)</f>
        <v>0</v>
      </c>
      <c r="AA1397" s="421">
        <f>AA621*(1-'Annexe 1. Taux de référence'!$E41)</f>
        <v>0</v>
      </c>
      <c r="AB1397" s="421">
        <f>AB621*(1-'Annexe 1. Taux de référence'!$E41)</f>
        <v>0</v>
      </c>
      <c r="AC1397" s="408">
        <f t="shared" si="819"/>
        <v>0</v>
      </c>
      <c r="AD1397" s="830"/>
      <c r="AE1397" s="831"/>
      <c r="AF1397" s="832"/>
    </row>
    <row r="1398" spans="1:32" ht="26.25" customHeight="1" outlineLevel="1" x14ac:dyDescent="0.2">
      <c r="A1398" s="381">
        <v>149</v>
      </c>
      <c r="B1398" s="666"/>
      <c r="C1398" s="394"/>
      <c r="D1398" s="394"/>
      <c r="E1398" s="395"/>
      <c r="F1398" s="1227" t="s">
        <v>431</v>
      </c>
      <c r="G1398" s="1228"/>
      <c r="H1398" s="1228"/>
      <c r="I1398" s="1228"/>
      <c r="J1398" s="1228"/>
      <c r="K1398" s="1228"/>
      <c r="L1398" s="1228"/>
      <c r="M1398" s="408">
        <f t="shared" si="821"/>
        <v>0</v>
      </c>
      <c r="N1398" s="419">
        <f>M1398*(1-'Annexe 1. Taux de référence'!$E42)+N622*(1-'Annexe 1. Taux de référence'!$E42)</f>
        <v>0</v>
      </c>
      <c r="O1398" s="422">
        <f>O622*(1-'Annexe 1. Taux de référence'!$E42)</f>
        <v>0</v>
      </c>
      <c r="P1398" s="422">
        <f>P622*(1-'Annexe 1. Taux de référence'!$E42)</f>
        <v>0</v>
      </c>
      <c r="Q1398" s="423">
        <f>Q622*(1-'Annexe 1. Taux de référence'!$E42)</f>
        <v>0</v>
      </c>
      <c r="R1398" s="419">
        <f>R622*(1-'Annexe 1. Taux de référence'!$E42)</f>
        <v>0</v>
      </c>
      <c r="S1398" s="421">
        <f>S622*(1-'Annexe 1. Taux de référence'!$E42)</f>
        <v>0</v>
      </c>
      <c r="T1398" s="421">
        <f>T622*(1-'Annexe 1. Taux de référence'!$E42)</f>
        <v>0</v>
      </c>
      <c r="U1398" s="421">
        <f>U622*(1-'Annexe 1. Taux de référence'!$E42)</f>
        <v>0</v>
      </c>
      <c r="V1398" s="421">
        <f>V622*(1-'Annexe 1. Taux de référence'!$E42)</f>
        <v>0</v>
      </c>
      <c r="W1398" s="421">
        <f>W622*(1-'Annexe 1. Taux de référence'!$E42)</f>
        <v>0</v>
      </c>
      <c r="X1398" s="422">
        <f>X622*(1-'Annexe 1. Taux de référence'!$E42)</f>
        <v>0</v>
      </c>
      <c r="Y1398" s="421">
        <f>Y622*(1-'Annexe 1. Taux de référence'!$E42)</f>
        <v>0</v>
      </c>
      <c r="Z1398" s="421">
        <f>Z622*(1-'Annexe 1. Taux de référence'!$E42)</f>
        <v>0</v>
      </c>
      <c r="AA1398" s="421">
        <f>AA622*(1-'Annexe 1. Taux de référence'!$E42)</f>
        <v>0</v>
      </c>
      <c r="AB1398" s="421">
        <f>AB622*(1-'Annexe 1. Taux de référence'!$E42)</f>
        <v>0</v>
      </c>
      <c r="AC1398" s="408">
        <f t="shared" si="819"/>
        <v>0</v>
      </c>
      <c r="AD1398" s="830"/>
      <c r="AE1398" s="831"/>
      <c r="AF1398" s="832"/>
    </row>
    <row r="1399" spans="1:32" ht="15" customHeight="1" outlineLevel="1" x14ac:dyDescent="0.2">
      <c r="A1399" s="381">
        <v>150</v>
      </c>
      <c r="B1399" s="666"/>
      <c r="C1399" s="394"/>
      <c r="D1399" s="394"/>
      <c r="E1399" s="1223" t="s">
        <v>120</v>
      </c>
      <c r="F1399" s="1224"/>
      <c r="G1399" s="1224"/>
      <c r="H1399" s="1224"/>
      <c r="I1399" s="1224"/>
      <c r="J1399" s="1224"/>
      <c r="K1399" s="1224"/>
      <c r="L1399" s="1224"/>
      <c r="M1399" s="407">
        <f>SUBTOTAL(9,M1400:M1401)</f>
        <v>0</v>
      </c>
      <c r="N1399" s="410">
        <f t="shared" ref="N1399:AC1399" si="822">SUBTOTAL(9,N1400:N1401)</f>
        <v>0</v>
      </c>
      <c r="O1399" s="414">
        <f t="shared" si="822"/>
        <v>0</v>
      </c>
      <c r="P1399" s="414">
        <f t="shared" si="822"/>
        <v>0</v>
      </c>
      <c r="Q1399" s="415">
        <f t="shared" si="822"/>
        <v>0</v>
      </c>
      <c r="R1399" s="410">
        <f t="shared" si="822"/>
        <v>0</v>
      </c>
      <c r="S1399" s="414">
        <f t="shared" si="822"/>
        <v>0</v>
      </c>
      <c r="T1399" s="413">
        <f t="shared" si="822"/>
        <v>0</v>
      </c>
      <c r="U1399" s="413">
        <f t="shared" si="822"/>
        <v>0</v>
      </c>
      <c r="V1399" s="413">
        <f t="shared" si="822"/>
        <v>0</v>
      </c>
      <c r="W1399" s="413">
        <f t="shared" si="822"/>
        <v>0</v>
      </c>
      <c r="X1399" s="413">
        <f t="shared" si="822"/>
        <v>0</v>
      </c>
      <c r="Y1399" s="413">
        <f t="shared" si="822"/>
        <v>0</v>
      </c>
      <c r="Z1399" s="413">
        <f t="shared" si="822"/>
        <v>0</v>
      </c>
      <c r="AA1399" s="413">
        <f t="shared" si="822"/>
        <v>0</v>
      </c>
      <c r="AB1399" s="411">
        <f t="shared" si="822"/>
        <v>0</v>
      </c>
      <c r="AC1399" s="407">
        <f t="shared" si="822"/>
        <v>0</v>
      </c>
      <c r="AD1399" s="830"/>
      <c r="AE1399" s="831"/>
      <c r="AF1399" s="832"/>
    </row>
    <row r="1400" spans="1:32" ht="15" customHeight="1" outlineLevel="1" x14ac:dyDescent="0.2">
      <c r="A1400" s="381">
        <v>151</v>
      </c>
      <c r="B1400" s="666"/>
      <c r="C1400" s="394"/>
      <c r="D1400" s="394"/>
      <c r="E1400" s="395"/>
      <c r="F1400" s="1225" t="s">
        <v>117</v>
      </c>
      <c r="G1400" s="1226"/>
      <c r="H1400" s="1226"/>
      <c r="I1400" s="1226"/>
      <c r="J1400" s="1226"/>
      <c r="K1400" s="1226"/>
      <c r="L1400" s="1226"/>
      <c r="M1400" s="408">
        <f t="shared" ref="M1400:M1401" si="823">M624</f>
        <v>0</v>
      </c>
      <c r="N1400" s="419">
        <f>M1400*(1-'Annexe 1. Taux de référence'!$E44)+N624*(1-'Annexe 1. Taux de référence'!$E44)</f>
        <v>0</v>
      </c>
      <c r="O1400" s="422">
        <f>O624*(1-'Annexe 1. Taux de référence'!$E44)</f>
        <v>0</v>
      </c>
      <c r="P1400" s="422">
        <f>P624*(1-'Annexe 1. Taux de référence'!$E44)</f>
        <v>0</v>
      </c>
      <c r="Q1400" s="423">
        <f>Q624*(1-'Annexe 1. Taux de référence'!$E44)</f>
        <v>0</v>
      </c>
      <c r="R1400" s="419">
        <f>R624*(1-'Annexe 1. Taux de référence'!$E44)</f>
        <v>0</v>
      </c>
      <c r="S1400" s="421">
        <f>S624*(1-'Annexe 1. Taux de référence'!$E44)</f>
        <v>0</v>
      </c>
      <c r="T1400" s="421">
        <f>T624*(1-'Annexe 1. Taux de référence'!$E44)</f>
        <v>0</v>
      </c>
      <c r="U1400" s="421">
        <f>U624*(1-'Annexe 1. Taux de référence'!$E44)</f>
        <v>0</v>
      </c>
      <c r="V1400" s="421">
        <f>V624*(1-'Annexe 1. Taux de référence'!$E44)</f>
        <v>0</v>
      </c>
      <c r="W1400" s="421">
        <f>W624*(1-'Annexe 1. Taux de référence'!$E44)</f>
        <v>0</v>
      </c>
      <c r="X1400" s="422">
        <f>X624*(1-'Annexe 1. Taux de référence'!$E44)</f>
        <v>0</v>
      </c>
      <c r="Y1400" s="421">
        <f>Y624*(1-'Annexe 1. Taux de référence'!$E44)</f>
        <v>0</v>
      </c>
      <c r="Z1400" s="421">
        <f>Z624*(1-'Annexe 1. Taux de référence'!$E44)</f>
        <v>0</v>
      </c>
      <c r="AA1400" s="421">
        <f>AA624*(1-'Annexe 1. Taux de référence'!$E44)</f>
        <v>0</v>
      </c>
      <c r="AB1400" s="421">
        <f>AB624*(1-'Annexe 1. Taux de référence'!$E44)</f>
        <v>0</v>
      </c>
      <c r="AC1400" s="408">
        <f t="shared" si="819"/>
        <v>0</v>
      </c>
      <c r="AD1400" s="830"/>
      <c r="AE1400" s="831"/>
      <c r="AF1400" s="832"/>
    </row>
    <row r="1401" spans="1:32" ht="15" customHeight="1" outlineLevel="1" x14ac:dyDescent="0.2">
      <c r="A1401" s="381">
        <v>152</v>
      </c>
      <c r="B1401" s="666"/>
      <c r="C1401" s="394"/>
      <c r="D1401" s="394"/>
      <c r="E1401" s="395"/>
      <c r="F1401" s="1227" t="s">
        <v>572</v>
      </c>
      <c r="G1401" s="1228"/>
      <c r="H1401" s="1228"/>
      <c r="I1401" s="1228"/>
      <c r="J1401" s="1228"/>
      <c r="K1401" s="1228"/>
      <c r="L1401" s="1228"/>
      <c r="M1401" s="408">
        <f t="shared" si="823"/>
        <v>0</v>
      </c>
      <c r="N1401" s="419">
        <f>M1401*(1-'Annexe 1. Taux de référence'!$E45)+N625*(1-'Annexe 1. Taux de référence'!$E45)</f>
        <v>0</v>
      </c>
      <c r="O1401" s="422">
        <f>O625*(1-'Annexe 1. Taux de référence'!$E45)</f>
        <v>0</v>
      </c>
      <c r="P1401" s="422">
        <f>P625*(1-'Annexe 1. Taux de référence'!$E45)</f>
        <v>0</v>
      </c>
      <c r="Q1401" s="423">
        <f>Q625*(1-'Annexe 1. Taux de référence'!$E45)</f>
        <v>0</v>
      </c>
      <c r="R1401" s="419">
        <f>R625*(1-'Annexe 1. Taux de référence'!$E45)</f>
        <v>0</v>
      </c>
      <c r="S1401" s="421">
        <f>S625*(1-'Annexe 1. Taux de référence'!$E45)</f>
        <v>0</v>
      </c>
      <c r="T1401" s="421">
        <f>T625*(1-'Annexe 1. Taux de référence'!$E45)</f>
        <v>0</v>
      </c>
      <c r="U1401" s="421">
        <f>U625*(1-'Annexe 1. Taux de référence'!$E45)</f>
        <v>0</v>
      </c>
      <c r="V1401" s="421">
        <f>V625*(1-'Annexe 1. Taux de référence'!$E45)</f>
        <v>0</v>
      </c>
      <c r="W1401" s="421">
        <f>W625*(1-'Annexe 1. Taux de référence'!$E45)</f>
        <v>0</v>
      </c>
      <c r="X1401" s="422">
        <f>X625*(1-'Annexe 1. Taux de référence'!$E45)</f>
        <v>0</v>
      </c>
      <c r="Y1401" s="421">
        <f>Y625*(1-'Annexe 1. Taux de référence'!$E45)</f>
        <v>0</v>
      </c>
      <c r="Z1401" s="421">
        <f>Z625*(1-'Annexe 1. Taux de référence'!$E45)</f>
        <v>0</v>
      </c>
      <c r="AA1401" s="421">
        <f>AA625*(1-'Annexe 1. Taux de référence'!$E45)</f>
        <v>0</v>
      </c>
      <c r="AB1401" s="421">
        <f>AB625*(1-'Annexe 1. Taux de référence'!$E45)</f>
        <v>0</v>
      </c>
      <c r="AC1401" s="408">
        <f t="shared" si="819"/>
        <v>0</v>
      </c>
      <c r="AD1401" s="830"/>
      <c r="AE1401" s="831"/>
      <c r="AF1401" s="832"/>
    </row>
    <row r="1402" spans="1:32" ht="15" customHeight="1" outlineLevel="1" x14ac:dyDescent="0.2">
      <c r="A1402" s="381">
        <v>153</v>
      </c>
      <c r="B1402" s="666"/>
      <c r="C1402" s="394"/>
      <c r="D1402" s="394"/>
      <c r="E1402" s="1223" t="s">
        <v>121</v>
      </c>
      <c r="F1402" s="1224"/>
      <c r="G1402" s="1224"/>
      <c r="H1402" s="1224"/>
      <c r="I1402" s="1224"/>
      <c r="J1402" s="1224"/>
      <c r="K1402" s="1224"/>
      <c r="L1402" s="1224"/>
      <c r="M1402" s="407">
        <f>SUBTOTAL(9,M1403:M1405)</f>
        <v>0</v>
      </c>
      <c r="N1402" s="410">
        <f t="shared" ref="N1402:AC1402" si="824">SUBTOTAL(9,N1403:N1405)</f>
        <v>0</v>
      </c>
      <c r="O1402" s="414">
        <f t="shared" si="824"/>
        <v>0</v>
      </c>
      <c r="P1402" s="414">
        <f t="shared" si="824"/>
        <v>0</v>
      </c>
      <c r="Q1402" s="415">
        <f t="shared" si="824"/>
        <v>0</v>
      </c>
      <c r="R1402" s="410">
        <f t="shared" si="824"/>
        <v>0</v>
      </c>
      <c r="S1402" s="414">
        <f t="shared" si="824"/>
        <v>0</v>
      </c>
      <c r="T1402" s="413">
        <f t="shared" si="824"/>
        <v>0</v>
      </c>
      <c r="U1402" s="413">
        <f t="shared" si="824"/>
        <v>0</v>
      </c>
      <c r="V1402" s="413">
        <f t="shared" si="824"/>
        <v>0</v>
      </c>
      <c r="W1402" s="413">
        <f t="shared" si="824"/>
        <v>0</v>
      </c>
      <c r="X1402" s="413">
        <f t="shared" si="824"/>
        <v>0</v>
      </c>
      <c r="Y1402" s="413">
        <f t="shared" si="824"/>
        <v>0</v>
      </c>
      <c r="Z1402" s="413">
        <f t="shared" si="824"/>
        <v>0</v>
      </c>
      <c r="AA1402" s="413">
        <f t="shared" si="824"/>
        <v>0</v>
      </c>
      <c r="AB1402" s="411">
        <f t="shared" si="824"/>
        <v>0</v>
      </c>
      <c r="AC1402" s="407">
        <f t="shared" si="824"/>
        <v>0</v>
      </c>
      <c r="AD1402" s="830"/>
      <c r="AE1402" s="831"/>
      <c r="AF1402" s="832"/>
    </row>
    <row r="1403" spans="1:32" ht="15" customHeight="1" outlineLevel="1" x14ac:dyDescent="0.2">
      <c r="A1403" s="381">
        <v>154</v>
      </c>
      <c r="B1403" s="666"/>
      <c r="C1403" s="394"/>
      <c r="D1403" s="394"/>
      <c r="E1403" s="395"/>
      <c r="F1403" s="1225" t="s">
        <v>122</v>
      </c>
      <c r="G1403" s="1226"/>
      <c r="H1403" s="1226"/>
      <c r="I1403" s="1226"/>
      <c r="J1403" s="1226"/>
      <c r="K1403" s="1226"/>
      <c r="L1403" s="1226"/>
      <c r="M1403" s="408">
        <f t="shared" ref="M1403:M1405" si="825">M627</f>
        <v>0</v>
      </c>
      <c r="N1403" s="419">
        <f>M1403*(1-'Annexe 1. Taux de référence'!$E47)+N627*(1-'Annexe 1. Taux de référence'!$E47)</f>
        <v>0</v>
      </c>
      <c r="O1403" s="422">
        <f>O627*(1-'Annexe 1. Taux de référence'!$E47)</f>
        <v>0</v>
      </c>
      <c r="P1403" s="422">
        <f>P627*(1-'Annexe 1. Taux de référence'!$E47)</f>
        <v>0</v>
      </c>
      <c r="Q1403" s="423">
        <f>Q627*(1-'Annexe 1. Taux de référence'!$E47)</f>
        <v>0</v>
      </c>
      <c r="R1403" s="419">
        <f>R627*(1-'Annexe 1. Taux de référence'!$E47)</f>
        <v>0</v>
      </c>
      <c r="S1403" s="421">
        <f>S627*(1-'Annexe 1. Taux de référence'!$E47)</f>
        <v>0</v>
      </c>
      <c r="T1403" s="421">
        <f>T627*(1-'Annexe 1. Taux de référence'!$E47)</f>
        <v>0</v>
      </c>
      <c r="U1403" s="421">
        <f>U627*(1-'Annexe 1. Taux de référence'!$E47)</f>
        <v>0</v>
      </c>
      <c r="V1403" s="421">
        <f>V627*(1-'Annexe 1. Taux de référence'!$E47)</f>
        <v>0</v>
      </c>
      <c r="W1403" s="421">
        <f>W627*(1-'Annexe 1. Taux de référence'!$E47)</f>
        <v>0</v>
      </c>
      <c r="X1403" s="422">
        <f>X627*(1-'Annexe 1. Taux de référence'!$E47)</f>
        <v>0</v>
      </c>
      <c r="Y1403" s="421">
        <f>Y627*(1-'Annexe 1. Taux de référence'!$E47)</f>
        <v>0</v>
      </c>
      <c r="Z1403" s="421">
        <f>Z627*(1-'Annexe 1. Taux de référence'!$E47)</f>
        <v>0</v>
      </c>
      <c r="AA1403" s="421">
        <f>AA627*(1-'Annexe 1. Taux de référence'!$E47)</f>
        <v>0</v>
      </c>
      <c r="AB1403" s="421">
        <f>AB627*(1-'Annexe 1. Taux de référence'!$E47)</f>
        <v>0</v>
      </c>
      <c r="AC1403" s="408">
        <f t="shared" si="819"/>
        <v>0</v>
      </c>
      <c r="AD1403" s="830"/>
      <c r="AE1403" s="831"/>
      <c r="AF1403" s="832"/>
    </row>
    <row r="1404" spans="1:32" ht="15" customHeight="1" outlineLevel="1" x14ac:dyDescent="0.2">
      <c r="A1404" s="381">
        <v>155</v>
      </c>
      <c r="B1404" s="666"/>
      <c r="C1404" s="394"/>
      <c r="D1404" s="394"/>
      <c r="E1404" s="395"/>
      <c r="F1404" s="1209" t="s">
        <v>573</v>
      </c>
      <c r="G1404" s="1210"/>
      <c r="H1404" s="1210"/>
      <c r="I1404" s="1210"/>
      <c r="J1404" s="1210"/>
      <c r="K1404" s="1210"/>
      <c r="L1404" s="1210"/>
      <c r="M1404" s="408">
        <f t="shared" si="825"/>
        <v>0</v>
      </c>
      <c r="N1404" s="419">
        <f>M1404*(1-'Annexe 1. Taux de référence'!$E48)+N628*(1-'Annexe 1. Taux de référence'!$E48)</f>
        <v>0</v>
      </c>
      <c r="O1404" s="422">
        <f>O628*(1-'Annexe 1. Taux de référence'!$E48)</f>
        <v>0</v>
      </c>
      <c r="P1404" s="422">
        <f>P628*(1-'Annexe 1. Taux de référence'!$E48)</f>
        <v>0</v>
      </c>
      <c r="Q1404" s="423">
        <f>Q628*(1-'Annexe 1. Taux de référence'!$E48)</f>
        <v>0</v>
      </c>
      <c r="R1404" s="419">
        <f>R628*(1-'Annexe 1. Taux de référence'!$E48)</f>
        <v>0</v>
      </c>
      <c r="S1404" s="421">
        <f>S628*(1-'Annexe 1. Taux de référence'!$E48)</f>
        <v>0</v>
      </c>
      <c r="T1404" s="421">
        <f>T628*(1-'Annexe 1. Taux de référence'!$E48)</f>
        <v>0</v>
      </c>
      <c r="U1404" s="421">
        <f>U628*(1-'Annexe 1. Taux de référence'!$E48)</f>
        <v>0</v>
      </c>
      <c r="V1404" s="421">
        <f>V628*(1-'Annexe 1. Taux de référence'!$E48)</f>
        <v>0</v>
      </c>
      <c r="W1404" s="421">
        <f>W628*(1-'Annexe 1. Taux de référence'!$E48)</f>
        <v>0</v>
      </c>
      <c r="X1404" s="422">
        <f>X628*(1-'Annexe 1. Taux de référence'!$E48)</f>
        <v>0</v>
      </c>
      <c r="Y1404" s="421">
        <f>Y628*(1-'Annexe 1. Taux de référence'!$E48)</f>
        <v>0</v>
      </c>
      <c r="Z1404" s="421">
        <f>Z628*(1-'Annexe 1. Taux de référence'!$E48)</f>
        <v>0</v>
      </c>
      <c r="AA1404" s="421">
        <f>AA628*(1-'Annexe 1. Taux de référence'!$E48)</f>
        <v>0</v>
      </c>
      <c r="AB1404" s="421">
        <f>AB628*(1-'Annexe 1. Taux de référence'!$E48)</f>
        <v>0</v>
      </c>
      <c r="AC1404" s="408">
        <f t="shared" si="819"/>
        <v>0</v>
      </c>
      <c r="AD1404" s="830"/>
      <c r="AE1404" s="831"/>
      <c r="AF1404" s="832"/>
    </row>
    <row r="1405" spans="1:32" ht="26.25" customHeight="1" outlineLevel="1" x14ac:dyDescent="0.2">
      <c r="A1405" s="381">
        <v>156</v>
      </c>
      <c r="B1405" s="666"/>
      <c r="C1405" s="394"/>
      <c r="D1405" s="394"/>
      <c r="E1405" s="395"/>
      <c r="F1405" s="1227" t="s">
        <v>432</v>
      </c>
      <c r="G1405" s="1228"/>
      <c r="H1405" s="1228"/>
      <c r="I1405" s="1228"/>
      <c r="J1405" s="1228"/>
      <c r="K1405" s="1228"/>
      <c r="L1405" s="1228"/>
      <c r="M1405" s="408">
        <f t="shared" si="825"/>
        <v>0</v>
      </c>
      <c r="N1405" s="419">
        <f>M1405*(1-'Annexe 1. Taux de référence'!$E49)+N629*(1-'Annexe 1. Taux de référence'!$E49)</f>
        <v>0</v>
      </c>
      <c r="O1405" s="422">
        <f>O629*(1-'Annexe 1. Taux de référence'!$E49)</f>
        <v>0</v>
      </c>
      <c r="P1405" s="422">
        <f>P629*(1-'Annexe 1. Taux de référence'!$E49)</f>
        <v>0</v>
      </c>
      <c r="Q1405" s="423">
        <f>Q629*(1-'Annexe 1. Taux de référence'!$E49)</f>
        <v>0</v>
      </c>
      <c r="R1405" s="419">
        <f>R629*(1-'Annexe 1. Taux de référence'!$E49)</f>
        <v>0</v>
      </c>
      <c r="S1405" s="421">
        <f>S629*(1-'Annexe 1. Taux de référence'!$E49)</f>
        <v>0</v>
      </c>
      <c r="T1405" s="421">
        <f>T629*(1-'Annexe 1. Taux de référence'!$E49)</f>
        <v>0</v>
      </c>
      <c r="U1405" s="421">
        <f>U629*(1-'Annexe 1. Taux de référence'!$E49)</f>
        <v>0</v>
      </c>
      <c r="V1405" s="421">
        <f>V629*(1-'Annexe 1. Taux de référence'!$E49)</f>
        <v>0</v>
      </c>
      <c r="W1405" s="421">
        <f>W629*(1-'Annexe 1. Taux de référence'!$E49)</f>
        <v>0</v>
      </c>
      <c r="X1405" s="422">
        <f>X629*(1-'Annexe 1. Taux de référence'!$E49)</f>
        <v>0</v>
      </c>
      <c r="Y1405" s="421">
        <f>Y629*(1-'Annexe 1. Taux de référence'!$E49)</f>
        <v>0</v>
      </c>
      <c r="Z1405" s="421">
        <f>Z629*(1-'Annexe 1. Taux de référence'!$E49)</f>
        <v>0</v>
      </c>
      <c r="AA1405" s="421">
        <f>AA629*(1-'Annexe 1. Taux de référence'!$E49)</f>
        <v>0</v>
      </c>
      <c r="AB1405" s="421">
        <f>AB629*(1-'Annexe 1. Taux de référence'!$E49)</f>
        <v>0</v>
      </c>
      <c r="AC1405" s="408">
        <f t="shared" si="819"/>
        <v>0</v>
      </c>
      <c r="AD1405" s="830"/>
      <c r="AE1405" s="831"/>
      <c r="AF1405" s="832"/>
    </row>
    <row r="1406" spans="1:32" ht="15" customHeight="1" outlineLevel="1" x14ac:dyDescent="0.2">
      <c r="A1406" s="381">
        <v>157</v>
      </c>
      <c r="B1406" s="666"/>
      <c r="C1406" s="394"/>
      <c r="D1406" s="394"/>
      <c r="E1406" s="1223" t="s">
        <v>546</v>
      </c>
      <c r="F1406" s="1224"/>
      <c r="G1406" s="1224"/>
      <c r="H1406" s="1224"/>
      <c r="I1406" s="1224"/>
      <c r="J1406" s="1224"/>
      <c r="K1406" s="1224"/>
      <c r="L1406" s="1224"/>
      <c r="M1406" s="407">
        <f>SUBTOTAL(9,M1407:M1408)</f>
        <v>0</v>
      </c>
      <c r="N1406" s="410">
        <f t="shared" ref="N1406:AC1406" si="826">SUBTOTAL(9,N1407:N1408)</f>
        <v>0</v>
      </c>
      <c r="O1406" s="414">
        <f t="shared" si="826"/>
        <v>0</v>
      </c>
      <c r="P1406" s="414">
        <f t="shared" si="826"/>
        <v>0</v>
      </c>
      <c r="Q1406" s="415">
        <f t="shared" si="826"/>
        <v>0</v>
      </c>
      <c r="R1406" s="410">
        <f t="shared" si="826"/>
        <v>0</v>
      </c>
      <c r="S1406" s="414">
        <f t="shared" si="826"/>
        <v>0</v>
      </c>
      <c r="T1406" s="413">
        <f t="shared" si="826"/>
        <v>0</v>
      </c>
      <c r="U1406" s="413">
        <f t="shared" si="826"/>
        <v>0</v>
      </c>
      <c r="V1406" s="413">
        <f t="shared" si="826"/>
        <v>0</v>
      </c>
      <c r="W1406" s="413">
        <f t="shared" si="826"/>
        <v>0</v>
      </c>
      <c r="X1406" s="413">
        <f t="shared" si="826"/>
        <v>0</v>
      </c>
      <c r="Y1406" s="413">
        <f t="shared" si="826"/>
        <v>0</v>
      </c>
      <c r="Z1406" s="413">
        <f t="shared" si="826"/>
        <v>0</v>
      </c>
      <c r="AA1406" s="413">
        <f t="shared" si="826"/>
        <v>0</v>
      </c>
      <c r="AB1406" s="411">
        <f t="shared" si="826"/>
        <v>0</v>
      </c>
      <c r="AC1406" s="407">
        <f t="shared" si="826"/>
        <v>0</v>
      </c>
      <c r="AD1406" s="830"/>
      <c r="AE1406" s="831"/>
      <c r="AF1406" s="832"/>
    </row>
    <row r="1407" spans="1:32" ht="27" customHeight="1" outlineLevel="1" x14ac:dyDescent="0.2">
      <c r="A1407" s="381">
        <v>158</v>
      </c>
      <c r="B1407" s="666"/>
      <c r="C1407" s="394"/>
      <c r="D1407" s="394"/>
      <c r="E1407" s="395"/>
      <c r="F1407" s="1225" t="s">
        <v>547</v>
      </c>
      <c r="G1407" s="1226"/>
      <c r="H1407" s="1226"/>
      <c r="I1407" s="1226"/>
      <c r="J1407" s="1226"/>
      <c r="K1407" s="1226"/>
      <c r="L1407" s="1226"/>
      <c r="M1407" s="408">
        <f t="shared" ref="M1407:M1408" si="827">M631</f>
        <v>0</v>
      </c>
      <c r="N1407" s="419">
        <f>M1407*(1-'Annexe 1. Taux de référence'!$E51)+N631*(1-'Annexe 1. Taux de référence'!$E51)</f>
        <v>0</v>
      </c>
      <c r="O1407" s="422">
        <f>O631*(1-'Annexe 1. Taux de référence'!$E51)</f>
        <v>0</v>
      </c>
      <c r="P1407" s="422">
        <f>P631*(1-'Annexe 1. Taux de référence'!$E51)</f>
        <v>0</v>
      </c>
      <c r="Q1407" s="423">
        <f>Q631*(1-'Annexe 1. Taux de référence'!$E51)</f>
        <v>0</v>
      </c>
      <c r="R1407" s="419">
        <f>R631*(1-'Annexe 1. Taux de référence'!$E51)</f>
        <v>0</v>
      </c>
      <c r="S1407" s="421">
        <f>S631*(1-'Annexe 1. Taux de référence'!$E51)</f>
        <v>0</v>
      </c>
      <c r="T1407" s="421">
        <f>T631*(1-'Annexe 1. Taux de référence'!$E51)</f>
        <v>0</v>
      </c>
      <c r="U1407" s="421">
        <f>U631*(1-'Annexe 1. Taux de référence'!$E51)</f>
        <v>0</v>
      </c>
      <c r="V1407" s="421">
        <f>V631*(1-'Annexe 1. Taux de référence'!$E51)</f>
        <v>0</v>
      </c>
      <c r="W1407" s="421">
        <f>W631*(1-'Annexe 1. Taux de référence'!$E51)</f>
        <v>0</v>
      </c>
      <c r="X1407" s="422">
        <f>X631*(1-'Annexe 1. Taux de référence'!$E51)</f>
        <v>0</v>
      </c>
      <c r="Y1407" s="421">
        <f>Y631*(1-'Annexe 1. Taux de référence'!$E51)</f>
        <v>0</v>
      </c>
      <c r="Z1407" s="421">
        <f>Z631*(1-'Annexe 1. Taux de référence'!$E51)</f>
        <v>0</v>
      </c>
      <c r="AA1407" s="421">
        <f>AA631*(1-'Annexe 1. Taux de référence'!$E51)</f>
        <v>0</v>
      </c>
      <c r="AB1407" s="421">
        <f>AB631*(1-'Annexe 1. Taux de référence'!$E51)</f>
        <v>0</v>
      </c>
      <c r="AC1407" s="408">
        <f t="shared" si="819"/>
        <v>0</v>
      </c>
      <c r="AD1407" s="830"/>
      <c r="AE1407" s="831"/>
      <c r="AF1407" s="832"/>
    </row>
    <row r="1408" spans="1:32" ht="15" customHeight="1" outlineLevel="1" x14ac:dyDescent="0.2">
      <c r="A1408" s="381">
        <v>159</v>
      </c>
      <c r="B1408" s="666"/>
      <c r="C1408" s="394"/>
      <c r="D1408" s="394"/>
      <c r="E1408" s="395"/>
      <c r="F1408" s="1227" t="s">
        <v>570</v>
      </c>
      <c r="G1408" s="1228"/>
      <c r="H1408" s="1228"/>
      <c r="I1408" s="1228"/>
      <c r="J1408" s="1228"/>
      <c r="K1408" s="1228"/>
      <c r="L1408" s="1228"/>
      <c r="M1408" s="408">
        <f t="shared" si="827"/>
        <v>0</v>
      </c>
      <c r="N1408" s="419">
        <f>M1408*(1-'Annexe 1. Taux de référence'!$E52)+N632*(1-'Annexe 1. Taux de référence'!$E52)</f>
        <v>0</v>
      </c>
      <c r="O1408" s="422">
        <f>O632*(1-'Annexe 1. Taux de référence'!$E52)</f>
        <v>0</v>
      </c>
      <c r="P1408" s="422">
        <f>P632*(1-'Annexe 1. Taux de référence'!$E52)</f>
        <v>0</v>
      </c>
      <c r="Q1408" s="423">
        <f>Q632*(1-'Annexe 1. Taux de référence'!$E52)</f>
        <v>0</v>
      </c>
      <c r="R1408" s="419">
        <f>R632*(1-'Annexe 1. Taux de référence'!$E52)</f>
        <v>0</v>
      </c>
      <c r="S1408" s="421">
        <f>S632*(1-'Annexe 1. Taux de référence'!$E52)</f>
        <v>0</v>
      </c>
      <c r="T1408" s="421">
        <f>T632*(1-'Annexe 1. Taux de référence'!$E52)</f>
        <v>0</v>
      </c>
      <c r="U1408" s="421">
        <f>U632*(1-'Annexe 1. Taux de référence'!$E52)</f>
        <v>0</v>
      </c>
      <c r="V1408" s="421">
        <f>V632*(1-'Annexe 1. Taux de référence'!$E52)</f>
        <v>0</v>
      </c>
      <c r="W1408" s="421">
        <f>W632*(1-'Annexe 1. Taux de référence'!$E52)</f>
        <v>0</v>
      </c>
      <c r="X1408" s="422">
        <f>X632*(1-'Annexe 1. Taux de référence'!$E52)</f>
        <v>0</v>
      </c>
      <c r="Y1408" s="421">
        <f>Y632*(1-'Annexe 1. Taux de référence'!$E52)</f>
        <v>0</v>
      </c>
      <c r="Z1408" s="421">
        <f>Z632*(1-'Annexe 1. Taux de référence'!$E52)</f>
        <v>0</v>
      </c>
      <c r="AA1408" s="421">
        <f>AA632*(1-'Annexe 1. Taux de référence'!$E52)</f>
        <v>0</v>
      </c>
      <c r="AB1408" s="421">
        <f>AB632*(1-'Annexe 1. Taux de référence'!$E52)</f>
        <v>0</v>
      </c>
      <c r="AC1408" s="408">
        <f t="shared" si="819"/>
        <v>0</v>
      </c>
      <c r="AD1408" s="830"/>
      <c r="AE1408" s="831"/>
      <c r="AF1408" s="832"/>
    </row>
    <row r="1409" spans="1:32" ht="15" customHeight="1" outlineLevel="1" x14ac:dyDescent="0.2">
      <c r="A1409" s="381">
        <v>160</v>
      </c>
      <c r="B1409" s="666"/>
      <c r="C1409" s="394"/>
      <c r="D1409" s="394"/>
      <c r="E1409" s="1223" t="s">
        <v>548</v>
      </c>
      <c r="F1409" s="1224"/>
      <c r="G1409" s="1224"/>
      <c r="H1409" s="1224"/>
      <c r="I1409" s="1224"/>
      <c r="J1409" s="1224"/>
      <c r="K1409" s="1224"/>
      <c r="L1409" s="1224"/>
      <c r="M1409" s="407">
        <f>SUBTOTAL(9,M1410:M1412)</f>
        <v>0</v>
      </c>
      <c r="N1409" s="410">
        <f t="shared" ref="N1409:AC1409" si="828">SUBTOTAL(9,N1410:N1412)</f>
        <v>0</v>
      </c>
      <c r="O1409" s="414">
        <f t="shared" si="828"/>
        <v>0</v>
      </c>
      <c r="P1409" s="414">
        <f t="shared" si="828"/>
        <v>0</v>
      </c>
      <c r="Q1409" s="415">
        <f t="shared" si="828"/>
        <v>0</v>
      </c>
      <c r="R1409" s="410">
        <f t="shared" si="828"/>
        <v>0</v>
      </c>
      <c r="S1409" s="414">
        <f t="shared" si="828"/>
        <v>0</v>
      </c>
      <c r="T1409" s="413">
        <f t="shared" si="828"/>
        <v>0</v>
      </c>
      <c r="U1409" s="413">
        <f t="shared" si="828"/>
        <v>0</v>
      </c>
      <c r="V1409" s="413">
        <f t="shared" si="828"/>
        <v>0</v>
      </c>
      <c r="W1409" s="413">
        <f t="shared" si="828"/>
        <v>0</v>
      </c>
      <c r="X1409" s="413">
        <f t="shared" si="828"/>
        <v>0</v>
      </c>
      <c r="Y1409" s="413">
        <f t="shared" si="828"/>
        <v>0</v>
      </c>
      <c r="Z1409" s="413">
        <f t="shared" si="828"/>
        <v>0</v>
      </c>
      <c r="AA1409" s="413">
        <f t="shared" si="828"/>
        <v>0</v>
      </c>
      <c r="AB1409" s="411">
        <f t="shared" si="828"/>
        <v>0</v>
      </c>
      <c r="AC1409" s="407">
        <f t="shared" si="828"/>
        <v>0</v>
      </c>
      <c r="AD1409" s="830"/>
      <c r="AE1409" s="831"/>
      <c r="AF1409" s="832"/>
    </row>
    <row r="1410" spans="1:32" ht="15" customHeight="1" outlineLevel="1" x14ac:dyDescent="0.2">
      <c r="A1410" s="381">
        <v>161</v>
      </c>
      <c r="B1410" s="666"/>
      <c r="C1410" s="394"/>
      <c r="D1410" s="394"/>
      <c r="E1410" s="395"/>
      <c r="F1410" s="1225" t="s">
        <v>549</v>
      </c>
      <c r="G1410" s="1226"/>
      <c r="H1410" s="1226"/>
      <c r="I1410" s="1226"/>
      <c r="J1410" s="1226"/>
      <c r="K1410" s="1226"/>
      <c r="L1410" s="1226"/>
      <c r="M1410" s="408">
        <f t="shared" ref="M1410:M1412" si="829">M634</f>
        <v>0</v>
      </c>
      <c r="N1410" s="419">
        <f>M1410*(1-'Annexe 1. Taux de référence'!$E54)+N634*(1-'Annexe 1. Taux de référence'!$E54)</f>
        <v>0</v>
      </c>
      <c r="O1410" s="422">
        <f>O634*(1-'Annexe 1. Taux de référence'!$E54)</f>
        <v>0</v>
      </c>
      <c r="P1410" s="422">
        <f>P634*(1-'Annexe 1. Taux de référence'!$E54)</f>
        <v>0</v>
      </c>
      <c r="Q1410" s="423">
        <f>Q634*(1-'Annexe 1. Taux de référence'!$E54)</f>
        <v>0</v>
      </c>
      <c r="R1410" s="419">
        <f>R634*(1-'Annexe 1. Taux de référence'!$E54)</f>
        <v>0</v>
      </c>
      <c r="S1410" s="421">
        <f>S634*(1-'Annexe 1. Taux de référence'!$E54)</f>
        <v>0</v>
      </c>
      <c r="T1410" s="421">
        <f>T634*(1-'Annexe 1. Taux de référence'!$E54)</f>
        <v>0</v>
      </c>
      <c r="U1410" s="421">
        <f>U634*(1-'Annexe 1. Taux de référence'!$E54)</f>
        <v>0</v>
      </c>
      <c r="V1410" s="421">
        <f>V634*(1-'Annexe 1. Taux de référence'!$E54)</f>
        <v>0</v>
      </c>
      <c r="W1410" s="421">
        <f>W634*(1-'Annexe 1. Taux de référence'!$E54)</f>
        <v>0</v>
      </c>
      <c r="X1410" s="422">
        <f>X634*(1-'Annexe 1. Taux de référence'!$E54)</f>
        <v>0</v>
      </c>
      <c r="Y1410" s="421">
        <f>Y634*(1-'Annexe 1. Taux de référence'!$E54)</f>
        <v>0</v>
      </c>
      <c r="Z1410" s="421">
        <f>Z634*(1-'Annexe 1. Taux de référence'!$E54)</f>
        <v>0</v>
      </c>
      <c r="AA1410" s="421">
        <f>AA634*(1-'Annexe 1. Taux de référence'!$E54)</f>
        <v>0</v>
      </c>
      <c r="AB1410" s="421">
        <f>AB634*(1-'Annexe 1. Taux de référence'!$E54)</f>
        <v>0</v>
      </c>
      <c r="AC1410" s="408">
        <f t="shared" si="819"/>
        <v>0</v>
      </c>
      <c r="AD1410" s="830"/>
      <c r="AE1410" s="831"/>
      <c r="AF1410" s="832"/>
    </row>
    <row r="1411" spans="1:32" outlineLevel="1" x14ac:dyDescent="0.2">
      <c r="A1411" s="381">
        <v>162</v>
      </c>
      <c r="B1411" s="666"/>
      <c r="C1411" s="667"/>
      <c r="D1411" s="667"/>
      <c r="E1411" s="667"/>
      <c r="F1411" s="1209" t="s">
        <v>574</v>
      </c>
      <c r="G1411" s="1210"/>
      <c r="H1411" s="1210"/>
      <c r="I1411" s="1210"/>
      <c r="J1411" s="1210"/>
      <c r="K1411" s="1210"/>
      <c r="L1411" s="1210"/>
      <c r="M1411" s="408">
        <f t="shared" si="829"/>
        <v>0</v>
      </c>
      <c r="N1411" s="419">
        <f>M1411*(1-'Annexe 1. Taux de référence'!$E55)+N635*(1-'Annexe 1. Taux de référence'!$E55)</f>
        <v>0</v>
      </c>
      <c r="O1411" s="422">
        <f>O635*(1-'Annexe 1. Taux de référence'!$E55)</f>
        <v>0</v>
      </c>
      <c r="P1411" s="422">
        <f>P635*(1-'Annexe 1. Taux de référence'!$E55)</f>
        <v>0</v>
      </c>
      <c r="Q1411" s="423">
        <f>Q635*(1-'Annexe 1. Taux de référence'!$E55)</f>
        <v>0</v>
      </c>
      <c r="R1411" s="419">
        <f>R635*(1-'Annexe 1. Taux de référence'!$E55)</f>
        <v>0</v>
      </c>
      <c r="S1411" s="421">
        <f>S635*(1-'Annexe 1. Taux de référence'!$E55)</f>
        <v>0</v>
      </c>
      <c r="T1411" s="421">
        <f>T635*(1-'Annexe 1. Taux de référence'!$E55)</f>
        <v>0</v>
      </c>
      <c r="U1411" s="421">
        <f>U635*(1-'Annexe 1. Taux de référence'!$E55)</f>
        <v>0</v>
      </c>
      <c r="V1411" s="421">
        <f>V635*(1-'Annexe 1. Taux de référence'!$E55)</f>
        <v>0</v>
      </c>
      <c r="W1411" s="421">
        <f>W635*(1-'Annexe 1. Taux de référence'!$E55)</f>
        <v>0</v>
      </c>
      <c r="X1411" s="422">
        <f>X635*(1-'Annexe 1. Taux de référence'!$E55)</f>
        <v>0</v>
      </c>
      <c r="Y1411" s="421">
        <f>Y635*(1-'Annexe 1. Taux de référence'!$E55)</f>
        <v>0</v>
      </c>
      <c r="Z1411" s="421">
        <f>Z635*(1-'Annexe 1. Taux de référence'!$E55)</f>
        <v>0</v>
      </c>
      <c r="AA1411" s="421">
        <f>AA635*(1-'Annexe 1. Taux de référence'!$E55)</f>
        <v>0</v>
      </c>
      <c r="AB1411" s="421">
        <f>AB635*(1-'Annexe 1. Taux de référence'!$E55)</f>
        <v>0</v>
      </c>
      <c r="AC1411" s="408">
        <f t="shared" si="819"/>
        <v>0</v>
      </c>
      <c r="AD1411" s="830"/>
      <c r="AE1411" s="831"/>
      <c r="AF1411" s="832"/>
    </row>
    <row r="1412" spans="1:32" ht="26.25" customHeight="1" outlineLevel="1" x14ac:dyDescent="0.2">
      <c r="A1412" s="381">
        <v>163</v>
      </c>
      <c r="B1412" s="666"/>
      <c r="C1412" s="667"/>
      <c r="D1412" s="667"/>
      <c r="E1412" s="667"/>
      <c r="F1412" s="1227" t="s">
        <v>566</v>
      </c>
      <c r="G1412" s="1228"/>
      <c r="H1412" s="1228"/>
      <c r="I1412" s="1228"/>
      <c r="J1412" s="1228"/>
      <c r="K1412" s="1228"/>
      <c r="L1412" s="1228"/>
      <c r="M1412" s="408">
        <f t="shared" si="829"/>
        <v>0</v>
      </c>
      <c r="N1412" s="419">
        <f>M1412*(1-'Annexe 1. Taux de référence'!$E56)+N636*(1-'Annexe 1. Taux de référence'!$E56)</f>
        <v>0</v>
      </c>
      <c r="O1412" s="422">
        <f>O636*(1-'Annexe 1. Taux de référence'!$E56)</f>
        <v>0</v>
      </c>
      <c r="P1412" s="422">
        <f>P636*(1-'Annexe 1. Taux de référence'!$E56)</f>
        <v>0</v>
      </c>
      <c r="Q1412" s="423">
        <f>Q636*(1-'Annexe 1. Taux de référence'!$E56)</f>
        <v>0</v>
      </c>
      <c r="R1412" s="419">
        <f>R636*(1-'Annexe 1. Taux de référence'!$E56)</f>
        <v>0</v>
      </c>
      <c r="S1412" s="421">
        <f>S636*(1-'Annexe 1. Taux de référence'!$E56)</f>
        <v>0</v>
      </c>
      <c r="T1412" s="421">
        <f>T636*(1-'Annexe 1. Taux de référence'!$E56)</f>
        <v>0</v>
      </c>
      <c r="U1412" s="421">
        <f>U636*(1-'Annexe 1. Taux de référence'!$E56)</f>
        <v>0</v>
      </c>
      <c r="V1412" s="421">
        <f>V636*(1-'Annexe 1. Taux de référence'!$E56)</f>
        <v>0</v>
      </c>
      <c r="W1412" s="421">
        <f>W636*(1-'Annexe 1. Taux de référence'!$E56)</f>
        <v>0</v>
      </c>
      <c r="X1412" s="422">
        <f>X636*(1-'Annexe 1. Taux de référence'!$E56)</f>
        <v>0</v>
      </c>
      <c r="Y1412" s="421">
        <f>Y636*(1-'Annexe 1. Taux de référence'!$E56)</f>
        <v>0</v>
      </c>
      <c r="Z1412" s="421">
        <f>Z636*(1-'Annexe 1. Taux de référence'!$E56)</f>
        <v>0</v>
      </c>
      <c r="AA1412" s="421">
        <f>AA636*(1-'Annexe 1. Taux de référence'!$E56)</f>
        <v>0</v>
      </c>
      <c r="AB1412" s="421">
        <f>AB636*(1-'Annexe 1. Taux de référence'!$E56)</f>
        <v>0</v>
      </c>
      <c r="AC1412" s="408">
        <f t="shared" si="819"/>
        <v>0</v>
      </c>
      <c r="AD1412" s="833"/>
      <c r="AE1412" s="834"/>
      <c r="AF1412" s="835"/>
    </row>
    <row r="1413" spans="1:32" outlineLevel="1" x14ac:dyDescent="0.2">
      <c r="A1413" s="381">
        <v>164</v>
      </c>
      <c r="B1413" s="666"/>
      <c r="C1413" s="667"/>
      <c r="D1413" s="1222" t="s">
        <v>23</v>
      </c>
      <c r="E1413" s="1100"/>
      <c r="F1413" s="1100"/>
      <c r="G1413" s="1100"/>
      <c r="H1413" s="1100"/>
      <c r="I1413" s="1100"/>
      <c r="J1413" s="1100"/>
      <c r="K1413" s="1100"/>
      <c r="L1413" s="1100"/>
      <c r="M1413" s="1100"/>
      <c r="N1413" s="1100"/>
      <c r="O1413" s="1100"/>
      <c r="P1413" s="1100"/>
      <c r="Q1413" s="1100"/>
      <c r="R1413" s="1100"/>
      <c r="S1413" s="1100"/>
      <c r="T1413" s="1100"/>
      <c r="U1413" s="1100"/>
      <c r="V1413" s="1100"/>
      <c r="W1413" s="1100"/>
      <c r="X1413" s="1100"/>
      <c r="Y1413" s="1100"/>
      <c r="Z1413" s="1100"/>
      <c r="AA1413" s="1100"/>
      <c r="AB1413" s="1100"/>
      <c r="AC1413" s="1100"/>
      <c r="AD1413" s="1100"/>
      <c r="AE1413" s="1100"/>
      <c r="AF1413" s="1361"/>
    </row>
    <row r="1414" spans="1:32" outlineLevel="1" x14ac:dyDescent="0.2">
      <c r="A1414" s="381">
        <v>165</v>
      </c>
      <c r="B1414" s="666"/>
      <c r="C1414" s="667"/>
      <c r="D1414" s="667"/>
      <c r="E1414" s="1229" t="s">
        <v>126</v>
      </c>
      <c r="F1414" s="1230"/>
      <c r="G1414" s="1230"/>
      <c r="H1414" s="1230"/>
      <c r="I1414" s="1230"/>
      <c r="J1414" s="1230"/>
      <c r="K1414" s="1230"/>
      <c r="L1414" s="1230"/>
      <c r="M1414" s="407">
        <f>SUBTOTAL(9,M1415:M1416)</f>
        <v>0</v>
      </c>
      <c r="N1414" s="410">
        <f t="shared" ref="N1414:AC1414" si="830">SUBTOTAL(9,N1415:N1416)</f>
        <v>0</v>
      </c>
      <c r="O1414" s="414">
        <f t="shared" si="830"/>
        <v>0</v>
      </c>
      <c r="P1414" s="414">
        <f t="shared" si="830"/>
        <v>0</v>
      </c>
      <c r="Q1414" s="415">
        <f t="shared" si="830"/>
        <v>0</v>
      </c>
      <c r="R1414" s="410">
        <f t="shared" si="830"/>
        <v>0</v>
      </c>
      <c r="S1414" s="414">
        <f t="shared" si="830"/>
        <v>0</v>
      </c>
      <c r="T1414" s="413">
        <f t="shared" si="830"/>
        <v>0</v>
      </c>
      <c r="U1414" s="413">
        <f t="shared" si="830"/>
        <v>0</v>
      </c>
      <c r="V1414" s="413">
        <f t="shared" si="830"/>
        <v>0</v>
      </c>
      <c r="W1414" s="413">
        <f t="shared" si="830"/>
        <v>0</v>
      </c>
      <c r="X1414" s="413">
        <f t="shared" si="830"/>
        <v>0</v>
      </c>
      <c r="Y1414" s="413">
        <f t="shared" si="830"/>
        <v>0</v>
      </c>
      <c r="Z1414" s="413">
        <f t="shared" si="830"/>
        <v>0</v>
      </c>
      <c r="AA1414" s="413">
        <f t="shared" si="830"/>
        <v>0</v>
      </c>
      <c r="AB1414" s="411">
        <f t="shared" si="830"/>
        <v>0</v>
      </c>
      <c r="AC1414" s="407">
        <f t="shared" si="830"/>
        <v>0</v>
      </c>
      <c r="AD1414" s="942"/>
      <c r="AE1414" s="1179"/>
      <c r="AF1414" s="1180"/>
    </row>
    <row r="1415" spans="1:32" outlineLevel="1" x14ac:dyDescent="0.2">
      <c r="A1415" s="381">
        <v>166</v>
      </c>
      <c r="B1415" s="666"/>
      <c r="C1415" s="667"/>
      <c r="D1415" s="667"/>
      <c r="E1415" s="667"/>
      <c r="F1415" s="1225" t="s">
        <v>127</v>
      </c>
      <c r="G1415" s="1226"/>
      <c r="H1415" s="1226"/>
      <c r="I1415" s="1226"/>
      <c r="J1415" s="1226"/>
      <c r="K1415" s="1226"/>
      <c r="L1415" s="1226"/>
      <c r="M1415" s="408">
        <f t="shared" ref="M1415:M1416" si="831">M639</f>
        <v>0</v>
      </c>
      <c r="N1415" s="419">
        <f>M1415*(1-'Annexe 1. Taux de référence'!$E59)+N639*(1-'Annexe 1. Taux de référence'!$E59)</f>
        <v>0</v>
      </c>
      <c r="O1415" s="422">
        <f>O639*(1-'Annexe 1. Taux de référence'!$E59)</f>
        <v>0</v>
      </c>
      <c r="P1415" s="422">
        <f>P639*(1-'Annexe 1. Taux de référence'!$E59)</f>
        <v>0</v>
      </c>
      <c r="Q1415" s="423">
        <f>Q639*(1-'Annexe 1. Taux de référence'!$E59)</f>
        <v>0</v>
      </c>
      <c r="R1415" s="419">
        <f>R639*(1-'Annexe 1. Taux de référence'!$E59)</f>
        <v>0</v>
      </c>
      <c r="S1415" s="421">
        <f>S639*(1-'Annexe 1. Taux de référence'!$E59)</f>
        <v>0</v>
      </c>
      <c r="T1415" s="421">
        <f>T639*(1-'Annexe 1. Taux de référence'!$E59)</f>
        <v>0</v>
      </c>
      <c r="U1415" s="421">
        <f>U639*(1-'Annexe 1. Taux de référence'!$E59)</f>
        <v>0</v>
      </c>
      <c r="V1415" s="421">
        <f>V639*(1-'Annexe 1. Taux de référence'!$E59)</f>
        <v>0</v>
      </c>
      <c r="W1415" s="421">
        <f>W639*(1-'Annexe 1. Taux de référence'!$E59)</f>
        <v>0</v>
      </c>
      <c r="X1415" s="422">
        <f>X639*(1-'Annexe 1. Taux de référence'!$E59)</f>
        <v>0</v>
      </c>
      <c r="Y1415" s="421">
        <f>Y639*(1-'Annexe 1. Taux de référence'!$E59)</f>
        <v>0</v>
      </c>
      <c r="Z1415" s="421">
        <f>Z639*(1-'Annexe 1. Taux de référence'!$E59)</f>
        <v>0</v>
      </c>
      <c r="AA1415" s="421">
        <f>AA639*(1-'Annexe 1. Taux de référence'!$E59)</f>
        <v>0</v>
      </c>
      <c r="AB1415" s="421">
        <f>AB639*(1-'Annexe 1. Taux de référence'!$E59)</f>
        <v>0</v>
      </c>
      <c r="AC1415" s="408">
        <f t="shared" ref="AC1415:AC1416" si="832">AC639</f>
        <v>0</v>
      </c>
      <c r="AD1415" s="1181"/>
      <c r="AE1415" s="1182"/>
      <c r="AF1415" s="1183"/>
    </row>
    <row r="1416" spans="1:32" outlineLevel="1" x14ac:dyDescent="0.2">
      <c r="A1416" s="381">
        <v>167</v>
      </c>
      <c r="B1416" s="666"/>
      <c r="C1416" s="667"/>
      <c r="D1416" s="667"/>
      <c r="E1416" s="667"/>
      <c r="F1416" s="1227" t="s">
        <v>128</v>
      </c>
      <c r="G1416" s="1228"/>
      <c r="H1416" s="1228"/>
      <c r="I1416" s="1228"/>
      <c r="J1416" s="1228"/>
      <c r="K1416" s="1228"/>
      <c r="L1416" s="1228"/>
      <c r="M1416" s="408">
        <f t="shared" si="831"/>
        <v>0</v>
      </c>
      <c r="N1416" s="419">
        <f>M1416*(1-'Annexe 1. Taux de référence'!$E60)+N640*(1-'Annexe 1. Taux de référence'!$E60)</f>
        <v>0</v>
      </c>
      <c r="O1416" s="422">
        <f>O640*(1-'Annexe 1. Taux de référence'!$E60)</f>
        <v>0</v>
      </c>
      <c r="P1416" s="422">
        <f>P640*(1-'Annexe 1. Taux de référence'!$E60)</f>
        <v>0</v>
      </c>
      <c r="Q1416" s="423">
        <f>Q640*(1-'Annexe 1. Taux de référence'!$E60)</f>
        <v>0</v>
      </c>
      <c r="R1416" s="419">
        <f>R640*(1-'Annexe 1. Taux de référence'!$E60)</f>
        <v>0</v>
      </c>
      <c r="S1416" s="421">
        <f>S640*(1-'Annexe 1. Taux de référence'!$E60)</f>
        <v>0</v>
      </c>
      <c r="T1416" s="421">
        <f>T640*(1-'Annexe 1. Taux de référence'!$E60)</f>
        <v>0</v>
      </c>
      <c r="U1416" s="421">
        <f>U640*(1-'Annexe 1. Taux de référence'!$E60)</f>
        <v>0</v>
      </c>
      <c r="V1416" s="421">
        <f>V640*(1-'Annexe 1. Taux de référence'!$E60)</f>
        <v>0</v>
      </c>
      <c r="W1416" s="421">
        <f>W640*(1-'Annexe 1. Taux de référence'!$E60)</f>
        <v>0</v>
      </c>
      <c r="X1416" s="422">
        <f>X640*(1-'Annexe 1. Taux de référence'!$E60)</f>
        <v>0</v>
      </c>
      <c r="Y1416" s="421">
        <f>Y640*(1-'Annexe 1. Taux de référence'!$E60)</f>
        <v>0</v>
      </c>
      <c r="Z1416" s="421">
        <f>Z640*(1-'Annexe 1. Taux de référence'!$E60)</f>
        <v>0</v>
      </c>
      <c r="AA1416" s="421">
        <f>AA640*(1-'Annexe 1. Taux de référence'!$E60)</f>
        <v>0</v>
      </c>
      <c r="AB1416" s="421">
        <f>AB640*(1-'Annexe 1. Taux de référence'!$E60)</f>
        <v>0</v>
      </c>
      <c r="AC1416" s="408">
        <f t="shared" si="832"/>
        <v>0</v>
      </c>
      <c r="AD1416" s="1181"/>
      <c r="AE1416" s="1182"/>
      <c r="AF1416" s="1183"/>
    </row>
    <row r="1417" spans="1:32" outlineLevel="1" x14ac:dyDescent="0.2">
      <c r="A1417" s="381">
        <v>168</v>
      </c>
      <c r="B1417" s="666"/>
      <c r="C1417" s="667"/>
      <c r="D1417" s="667"/>
      <c r="E1417" s="1223" t="s">
        <v>129</v>
      </c>
      <c r="F1417" s="1224"/>
      <c r="G1417" s="1224"/>
      <c r="H1417" s="1224"/>
      <c r="I1417" s="1224"/>
      <c r="J1417" s="1224"/>
      <c r="K1417" s="1224"/>
      <c r="L1417" s="1224"/>
      <c r="M1417" s="407">
        <f>SUBTOTAL(9,M1418:M1419)</f>
        <v>0</v>
      </c>
      <c r="N1417" s="410">
        <f t="shared" ref="N1417:AC1417" si="833">SUBTOTAL(9,N1418:N1419)</f>
        <v>0</v>
      </c>
      <c r="O1417" s="414">
        <f t="shared" si="833"/>
        <v>0</v>
      </c>
      <c r="P1417" s="414">
        <f t="shared" si="833"/>
        <v>0</v>
      </c>
      <c r="Q1417" s="415">
        <f t="shared" si="833"/>
        <v>0</v>
      </c>
      <c r="R1417" s="410">
        <f t="shared" si="833"/>
        <v>0</v>
      </c>
      <c r="S1417" s="414">
        <f t="shared" si="833"/>
        <v>0</v>
      </c>
      <c r="T1417" s="413">
        <f t="shared" si="833"/>
        <v>0</v>
      </c>
      <c r="U1417" s="413">
        <f t="shared" si="833"/>
        <v>0</v>
      </c>
      <c r="V1417" s="413">
        <f t="shared" si="833"/>
        <v>0</v>
      </c>
      <c r="W1417" s="413">
        <f t="shared" si="833"/>
        <v>0</v>
      </c>
      <c r="X1417" s="413">
        <f t="shared" si="833"/>
        <v>0</v>
      </c>
      <c r="Y1417" s="413">
        <f t="shared" si="833"/>
        <v>0</v>
      </c>
      <c r="Z1417" s="413">
        <f t="shared" si="833"/>
        <v>0</v>
      </c>
      <c r="AA1417" s="413">
        <f t="shared" si="833"/>
        <v>0</v>
      </c>
      <c r="AB1417" s="411">
        <f t="shared" si="833"/>
        <v>0</v>
      </c>
      <c r="AC1417" s="407">
        <f t="shared" si="833"/>
        <v>0</v>
      </c>
      <c r="AD1417" s="1181"/>
      <c r="AE1417" s="1182"/>
      <c r="AF1417" s="1183"/>
    </row>
    <row r="1418" spans="1:32" outlineLevel="1" x14ac:dyDescent="0.2">
      <c r="A1418" s="381">
        <v>169</v>
      </c>
      <c r="B1418" s="666"/>
      <c r="C1418" s="667"/>
      <c r="D1418" s="667"/>
      <c r="E1418" s="667"/>
      <c r="F1418" s="1225" t="s">
        <v>130</v>
      </c>
      <c r="G1418" s="1226"/>
      <c r="H1418" s="1226"/>
      <c r="I1418" s="1226"/>
      <c r="J1418" s="1226"/>
      <c r="K1418" s="1226"/>
      <c r="L1418" s="1226"/>
      <c r="M1418" s="408">
        <f t="shared" ref="M1418:M1419" si="834">M642</f>
        <v>0</v>
      </c>
      <c r="N1418" s="419">
        <f>M1418*(1-'Annexe 1. Taux de référence'!$E62)+N642*(1-'Annexe 1. Taux de référence'!$E62)</f>
        <v>0</v>
      </c>
      <c r="O1418" s="422">
        <f>O642*(1-'Annexe 1. Taux de référence'!$E62)</f>
        <v>0</v>
      </c>
      <c r="P1418" s="422">
        <f>P642*(1-'Annexe 1. Taux de référence'!$E62)</f>
        <v>0</v>
      </c>
      <c r="Q1418" s="423">
        <f>Q642*(1-'Annexe 1. Taux de référence'!$E62)</f>
        <v>0</v>
      </c>
      <c r="R1418" s="419">
        <f>R642*(1-'Annexe 1. Taux de référence'!$E62)</f>
        <v>0</v>
      </c>
      <c r="S1418" s="421">
        <f>S642*(1-'Annexe 1. Taux de référence'!$E62)</f>
        <v>0</v>
      </c>
      <c r="T1418" s="421">
        <f>T642*(1-'Annexe 1. Taux de référence'!$E62)</f>
        <v>0</v>
      </c>
      <c r="U1418" s="421">
        <f>U642*(1-'Annexe 1. Taux de référence'!$E62)</f>
        <v>0</v>
      </c>
      <c r="V1418" s="421">
        <f>V642*(1-'Annexe 1. Taux de référence'!$E62)</f>
        <v>0</v>
      </c>
      <c r="W1418" s="421">
        <f>W642*(1-'Annexe 1. Taux de référence'!$E62)</f>
        <v>0</v>
      </c>
      <c r="X1418" s="422">
        <f>X642*(1-'Annexe 1. Taux de référence'!$E62)</f>
        <v>0</v>
      </c>
      <c r="Y1418" s="421">
        <f>Y642*(1-'Annexe 1. Taux de référence'!$E62)</f>
        <v>0</v>
      </c>
      <c r="Z1418" s="421">
        <f>Z642*(1-'Annexe 1. Taux de référence'!$E62)</f>
        <v>0</v>
      </c>
      <c r="AA1418" s="421">
        <f>AA642*(1-'Annexe 1. Taux de référence'!$E62)</f>
        <v>0</v>
      </c>
      <c r="AB1418" s="421">
        <f>AB642*(1-'Annexe 1. Taux de référence'!$E62)</f>
        <v>0</v>
      </c>
      <c r="AC1418" s="408">
        <f t="shared" ref="AC1418:AC1419" si="835">AC642</f>
        <v>0</v>
      </c>
      <c r="AD1418" s="1181"/>
      <c r="AE1418" s="1182"/>
      <c r="AF1418" s="1183"/>
    </row>
    <row r="1419" spans="1:32" outlineLevel="1" x14ac:dyDescent="0.2">
      <c r="A1419" s="381">
        <v>170</v>
      </c>
      <c r="B1419" s="666"/>
      <c r="C1419" s="667"/>
      <c r="D1419" s="667"/>
      <c r="E1419" s="667"/>
      <c r="F1419" s="1227" t="s">
        <v>131</v>
      </c>
      <c r="G1419" s="1228"/>
      <c r="H1419" s="1228"/>
      <c r="I1419" s="1228"/>
      <c r="J1419" s="1228"/>
      <c r="K1419" s="1228"/>
      <c r="L1419" s="1228"/>
      <c r="M1419" s="408">
        <f t="shared" si="834"/>
        <v>0</v>
      </c>
      <c r="N1419" s="419">
        <f>M1419*(1-'Annexe 1. Taux de référence'!$E63)+N643*(1-'Annexe 1. Taux de référence'!$E63)</f>
        <v>0</v>
      </c>
      <c r="O1419" s="422">
        <f>O643*(1-'Annexe 1. Taux de référence'!$E63)</f>
        <v>0</v>
      </c>
      <c r="P1419" s="422">
        <f>P643*(1-'Annexe 1. Taux de référence'!$E63)</f>
        <v>0</v>
      </c>
      <c r="Q1419" s="423">
        <f>Q643*(1-'Annexe 1. Taux de référence'!$E63)</f>
        <v>0</v>
      </c>
      <c r="R1419" s="419">
        <f>R643*(1-'Annexe 1. Taux de référence'!$E63)</f>
        <v>0</v>
      </c>
      <c r="S1419" s="421">
        <f>S643*(1-'Annexe 1. Taux de référence'!$E63)</f>
        <v>0</v>
      </c>
      <c r="T1419" s="421">
        <f>T643*(1-'Annexe 1. Taux de référence'!$E63)</f>
        <v>0</v>
      </c>
      <c r="U1419" s="421">
        <f>U643*(1-'Annexe 1. Taux de référence'!$E63)</f>
        <v>0</v>
      </c>
      <c r="V1419" s="421">
        <f>V643*(1-'Annexe 1. Taux de référence'!$E63)</f>
        <v>0</v>
      </c>
      <c r="W1419" s="421">
        <f>W643*(1-'Annexe 1. Taux de référence'!$E63)</f>
        <v>0</v>
      </c>
      <c r="X1419" s="422">
        <f>X643*(1-'Annexe 1. Taux de référence'!$E63)</f>
        <v>0</v>
      </c>
      <c r="Y1419" s="421">
        <f>Y643*(1-'Annexe 1. Taux de référence'!$E63)</f>
        <v>0</v>
      </c>
      <c r="Z1419" s="421">
        <f>Z643*(1-'Annexe 1. Taux de référence'!$E63)</f>
        <v>0</v>
      </c>
      <c r="AA1419" s="421">
        <f>AA643*(1-'Annexe 1. Taux de référence'!$E63)</f>
        <v>0</v>
      </c>
      <c r="AB1419" s="421">
        <f>AB643*(1-'Annexe 1. Taux de référence'!$E63)</f>
        <v>0</v>
      </c>
      <c r="AC1419" s="408">
        <f t="shared" si="835"/>
        <v>0</v>
      </c>
      <c r="AD1419" s="1181"/>
      <c r="AE1419" s="1182"/>
      <c r="AF1419" s="1183"/>
    </row>
    <row r="1420" spans="1:32" outlineLevel="1" x14ac:dyDescent="0.2">
      <c r="A1420" s="381">
        <v>171</v>
      </c>
      <c r="B1420" s="666"/>
      <c r="C1420" s="667"/>
      <c r="D1420" s="667"/>
      <c r="E1420" s="1223" t="s">
        <v>132</v>
      </c>
      <c r="F1420" s="1224"/>
      <c r="G1420" s="1224"/>
      <c r="H1420" s="1224"/>
      <c r="I1420" s="1224"/>
      <c r="J1420" s="1224"/>
      <c r="K1420" s="1224"/>
      <c r="L1420" s="1224"/>
      <c r="M1420" s="407">
        <f>SUBTOTAL(9,M1421:M1422)</f>
        <v>0</v>
      </c>
      <c r="N1420" s="410">
        <f t="shared" ref="N1420:AC1420" si="836">SUBTOTAL(9,N1421:N1422)</f>
        <v>0</v>
      </c>
      <c r="O1420" s="414">
        <f t="shared" si="836"/>
        <v>0</v>
      </c>
      <c r="P1420" s="414">
        <f t="shared" si="836"/>
        <v>0</v>
      </c>
      <c r="Q1420" s="415">
        <f t="shared" si="836"/>
        <v>0</v>
      </c>
      <c r="R1420" s="410">
        <f t="shared" si="836"/>
        <v>0</v>
      </c>
      <c r="S1420" s="414">
        <f t="shared" si="836"/>
        <v>0</v>
      </c>
      <c r="T1420" s="413">
        <f t="shared" si="836"/>
        <v>0</v>
      </c>
      <c r="U1420" s="413">
        <f t="shared" si="836"/>
        <v>0</v>
      </c>
      <c r="V1420" s="413">
        <f t="shared" si="836"/>
        <v>0</v>
      </c>
      <c r="W1420" s="413">
        <f t="shared" si="836"/>
        <v>0</v>
      </c>
      <c r="X1420" s="413">
        <f t="shared" si="836"/>
        <v>0</v>
      </c>
      <c r="Y1420" s="413">
        <f t="shared" si="836"/>
        <v>0</v>
      </c>
      <c r="Z1420" s="413">
        <f t="shared" si="836"/>
        <v>0</v>
      </c>
      <c r="AA1420" s="413">
        <f t="shared" si="836"/>
        <v>0</v>
      </c>
      <c r="AB1420" s="411">
        <f t="shared" si="836"/>
        <v>0</v>
      </c>
      <c r="AC1420" s="407">
        <f t="shared" si="836"/>
        <v>0</v>
      </c>
      <c r="AD1420" s="1181"/>
      <c r="AE1420" s="1182"/>
      <c r="AF1420" s="1183"/>
    </row>
    <row r="1421" spans="1:32" outlineLevel="1" x14ac:dyDescent="0.2">
      <c r="A1421" s="381">
        <v>172</v>
      </c>
      <c r="B1421" s="666"/>
      <c r="C1421" s="667"/>
      <c r="D1421" s="667"/>
      <c r="E1421" s="667"/>
      <c r="F1421" s="1225" t="s">
        <v>133</v>
      </c>
      <c r="G1421" s="1226"/>
      <c r="H1421" s="1226"/>
      <c r="I1421" s="1226"/>
      <c r="J1421" s="1226"/>
      <c r="K1421" s="1226"/>
      <c r="L1421" s="1226"/>
      <c r="M1421" s="408">
        <f t="shared" ref="M1421:M1422" si="837">M645</f>
        <v>0</v>
      </c>
      <c r="N1421" s="419">
        <f>M1421*(1-'Annexe 1. Taux de référence'!$E65)+N645*(1-'Annexe 1. Taux de référence'!$E65)</f>
        <v>0</v>
      </c>
      <c r="O1421" s="422">
        <f>O645*(1-'Annexe 1. Taux de référence'!$E65)</f>
        <v>0</v>
      </c>
      <c r="P1421" s="422">
        <f>P645*(1-'Annexe 1. Taux de référence'!$E65)</f>
        <v>0</v>
      </c>
      <c r="Q1421" s="423">
        <f>Q645*(1-'Annexe 1. Taux de référence'!$E65)</f>
        <v>0</v>
      </c>
      <c r="R1421" s="419">
        <f>R645*(1-'Annexe 1. Taux de référence'!$E65)</f>
        <v>0</v>
      </c>
      <c r="S1421" s="421">
        <f>S645*(1-'Annexe 1. Taux de référence'!$E65)</f>
        <v>0</v>
      </c>
      <c r="T1421" s="421">
        <f>T645*(1-'Annexe 1. Taux de référence'!$E65)</f>
        <v>0</v>
      </c>
      <c r="U1421" s="421">
        <f>U645*(1-'Annexe 1. Taux de référence'!$E65)</f>
        <v>0</v>
      </c>
      <c r="V1421" s="421">
        <f>V645*(1-'Annexe 1. Taux de référence'!$E65)</f>
        <v>0</v>
      </c>
      <c r="W1421" s="421">
        <f>W645*(1-'Annexe 1. Taux de référence'!$E65)</f>
        <v>0</v>
      </c>
      <c r="X1421" s="422">
        <f>X645*(1-'Annexe 1. Taux de référence'!$E65)</f>
        <v>0</v>
      </c>
      <c r="Y1421" s="421">
        <f>Y645*(1-'Annexe 1. Taux de référence'!$E65)</f>
        <v>0</v>
      </c>
      <c r="Z1421" s="421">
        <f>Z645*(1-'Annexe 1. Taux de référence'!$E65)</f>
        <v>0</v>
      </c>
      <c r="AA1421" s="421">
        <f>AA645*(1-'Annexe 1. Taux de référence'!$E65)</f>
        <v>0</v>
      </c>
      <c r="AB1421" s="421">
        <f>AB645*(1-'Annexe 1. Taux de référence'!$E65)</f>
        <v>0</v>
      </c>
      <c r="AC1421" s="408">
        <f t="shared" ref="AC1421:AC1422" si="838">AC645</f>
        <v>0</v>
      </c>
      <c r="AD1421" s="1181"/>
      <c r="AE1421" s="1182"/>
      <c r="AF1421" s="1183"/>
    </row>
    <row r="1422" spans="1:32" outlineLevel="1" x14ac:dyDescent="0.2">
      <c r="A1422" s="381">
        <v>173</v>
      </c>
      <c r="B1422" s="666"/>
      <c r="C1422" s="667"/>
      <c r="D1422" s="667"/>
      <c r="E1422" s="667"/>
      <c r="F1422" s="1227" t="s">
        <v>134</v>
      </c>
      <c r="G1422" s="1228"/>
      <c r="H1422" s="1228"/>
      <c r="I1422" s="1228"/>
      <c r="J1422" s="1228"/>
      <c r="K1422" s="1228"/>
      <c r="L1422" s="1228"/>
      <c r="M1422" s="408">
        <f t="shared" si="837"/>
        <v>0</v>
      </c>
      <c r="N1422" s="419">
        <f>M1422*(1-'Annexe 1. Taux de référence'!$E66)+N646*(1-'Annexe 1. Taux de référence'!$E66)</f>
        <v>0</v>
      </c>
      <c r="O1422" s="422">
        <f>O646*(1-'Annexe 1. Taux de référence'!$E66)</f>
        <v>0</v>
      </c>
      <c r="P1422" s="422">
        <f>P646*(1-'Annexe 1. Taux de référence'!$E66)</f>
        <v>0</v>
      </c>
      <c r="Q1422" s="423">
        <f>Q646*(1-'Annexe 1. Taux de référence'!$E66)</f>
        <v>0</v>
      </c>
      <c r="R1422" s="419">
        <f>R646*(1-'Annexe 1. Taux de référence'!$E66)</f>
        <v>0</v>
      </c>
      <c r="S1422" s="421">
        <f>S646*(1-'Annexe 1. Taux de référence'!$E66)</f>
        <v>0</v>
      </c>
      <c r="T1422" s="421">
        <f>T646*(1-'Annexe 1. Taux de référence'!$E66)</f>
        <v>0</v>
      </c>
      <c r="U1422" s="421">
        <f>U646*(1-'Annexe 1. Taux de référence'!$E66)</f>
        <v>0</v>
      </c>
      <c r="V1422" s="421">
        <f>V646*(1-'Annexe 1. Taux de référence'!$E66)</f>
        <v>0</v>
      </c>
      <c r="W1422" s="421">
        <f>W646*(1-'Annexe 1. Taux de référence'!$E66)</f>
        <v>0</v>
      </c>
      <c r="X1422" s="422">
        <f>X646*(1-'Annexe 1. Taux de référence'!$E66)</f>
        <v>0</v>
      </c>
      <c r="Y1422" s="421">
        <f>Y646*(1-'Annexe 1. Taux de référence'!$E66)</f>
        <v>0</v>
      </c>
      <c r="Z1422" s="421">
        <f>Z646*(1-'Annexe 1. Taux de référence'!$E66)</f>
        <v>0</v>
      </c>
      <c r="AA1422" s="421">
        <f>AA646*(1-'Annexe 1. Taux de référence'!$E66)</f>
        <v>0</v>
      </c>
      <c r="AB1422" s="421">
        <f>AB646*(1-'Annexe 1. Taux de référence'!$E66)</f>
        <v>0</v>
      </c>
      <c r="AC1422" s="408">
        <f t="shared" si="838"/>
        <v>0</v>
      </c>
      <c r="AD1422" s="1181"/>
      <c r="AE1422" s="1182"/>
      <c r="AF1422" s="1183"/>
    </row>
    <row r="1423" spans="1:32" outlineLevel="1" x14ac:dyDescent="0.2">
      <c r="A1423" s="381">
        <v>174</v>
      </c>
      <c r="B1423" s="666"/>
      <c r="C1423" s="667"/>
      <c r="D1423" s="667"/>
      <c r="E1423" s="1223" t="s">
        <v>135</v>
      </c>
      <c r="F1423" s="1224"/>
      <c r="G1423" s="1224"/>
      <c r="H1423" s="1224"/>
      <c r="I1423" s="1224"/>
      <c r="J1423" s="1224"/>
      <c r="K1423" s="1224"/>
      <c r="L1423" s="1224"/>
      <c r="M1423" s="407">
        <f>SUBTOTAL(9,M1424:M1425)</f>
        <v>0</v>
      </c>
      <c r="N1423" s="410">
        <f t="shared" ref="N1423:AC1423" si="839">SUBTOTAL(9,N1424:N1425)</f>
        <v>0</v>
      </c>
      <c r="O1423" s="414">
        <f t="shared" si="839"/>
        <v>0</v>
      </c>
      <c r="P1423" s="414">
        <f t="shared" si="839"/>
        <v>0</v>
      </c>
      <c r="Q1423" s="415">
        <f t="shared" si="839"/>
        <v>0</v>
      </c>
      <c r="R1423" s="410">
        <f t="shared" si="839"/>
        <v>0</v>
      </c>
      <c r="S1423" s="414">
        <f t="shared" si="839"/>
        <v>0</v>
      </c>
      <c r="T1423" s="413">
        <f t="shared" si="839"/>
        <v>0</v>
      </c>
      <c r="U1423" s="413">
        <f t="shared" si="839"/>
        <v>0</v>
      </c>
      <c r="V1423" s="413">
        <f t="shared" si="839"/>
        <v>0</v>
      </c>
      <c r="W1423" s="413">
        <f t="shared" si="839"/>
        <v>0</v>
      </c>
      <c r="X1423" s="413">
        <f t="shared" si="839"/>
        <v>0</v>
      </c>
      <c r="Y1423" s="413">
        <f t="shared" si="839"/>
        <v>0</v>
      </c>
      <c r="Z1423" s="413">
        <f t="shared" si="839"/>
        <v>0</v>
      </c>
      <c r="AA1423" s="413">
        <f t="shared" si="839"/>
        <v>0</v>
      </c>
      <c r="AB1423" s="411">
        <f t="shared" si="839"/>
        <v>0</v>
      </c>
      <c r="AC1423" s="407">
        <f t="shared" si="839"/>
        <v>0</v>
      </c>
      <c r="AD1423" s="1181"/>
      <c r="AE1423" s="1182"/>
      <c r="AF1423" s="1183"/>
    </row>
    <row r="1424" spans="1:32" outlineLevel="1" x14ac:dyDescent="0.2">
      <c r="A1424" s="381">
        <v>175</v>
      </c>
      <c r="B1424" s="666"/>
      <c r="C1424" s="667"/>
      <c r="D1424" s="667"/>
      <c r="E1424" s="667"/>
      <c r="F1424" s="1225" t="s">
        <v>136</v>
      </c>
      <c r="G1424" s="1226"/>
      <c r="H1424" s="1226"/>
      <c r="I1424" s="1226"/>
      <c r="J1424" s="1226"/>
      <c r="K1424" s="1226"/>
      <c r="L1424" s="1226"/>
      <c r="M1424" s="408">
        <f t="shared" ref="M1424:M1425" si="840">M648</f>
        <v>0</v>
      </c>
      <c r="N1424" s="419">
        <f>M1424*(1-'Annexe 1. Taux de référence'!$E68)+N648*(1-'Annexe 1. Taux de référence'!$E68)</f>
        <v>0</v>
      </c>
      <c r="O1424" s="422">
        <f>O648*(1-'Annexe 1. Taux de référence'!$E68)</f>
        <v>0</v>
      </c>
      <c r="P1424" s="422">
        <f>P648*(1-'Annexe 1. Taux de référence'!$E68)</f>
        <v>0</v>
      </c>
      <c r="Q1424" s="423">
        <f>Q648*(1-'Annexe 1. Taux de référence'!$E68)</f>
        <v>0</v>
      </c>
      <c r="R1424" s="419">
        <f>R648*(1-'Annexe 1. Taux de référence'!$E68)</f>
        <v>0</v>
      </c>
      <c r="S1424" s="421">
        <f>S648*(1-'Annexe 1. Taux de référence'!$E68)</f>
        <v>0</v>
      </c>
      <c r="T1424" s="421">
        <f>T648*(1-'Annexe 1. Taux de référence'!$E68)</f>
        <v>0</v>
      </c>
      <c r="U1424" s="421">
        <f>U648*(1-'Annexe 1. Taux de référence'!$E68)</f>
        <v>0</v>
      </c>
      <c r="V1424" s="421">
        <f>V648*(1-'Annexe 1. Taux de référence'!$E68)</f>
        <v>0</v>
      </c>
      <c r="W1424" s="421">
        <f>W648*(1-'Annexe 1. Taux de référence'!$E68)</f>
        <v>0</v>
      </c>
      <c r="X1424" s="422">
        <f>X648*(1-'Annexe 1. Taux de référence'!$E68)</f>
        <v>0</v>
      </c>
      <c r="Y1424" s="421">
        <f>Y648*(1-'Annexe 1. Taux de référence'!$E68)</f>
        <v>0</v>
      </c>
      <c r="Z1424" s="421">
        <f>Z648*(1-'Annexe 1. Taux de référence'!$E68)</f>
        <v>0</v>
      </c>
      <c r="AA1424" s="421">
        <f>AA648*(1-'Annexe 1. Taux de référence'!$E68)</f>
        <v>0</v>
      </c>
      <c r="AB1424" s="421">
        <f>AB648*(1-'Annexe 1. Taux de référence'!$E68)</f>
        <v>0</v>
      </c>
      <c r="AC1424" s="408">
        <f t="shared" ref="AC1424:AC1425" si="841">AC648</f>
        <v>0</v>
      </c>
      <c r="AD1424" s="1181"/>
      <c r="AE1424" s="1182"/>
      <c r="AF1424" s="1183"/>
    </row>
    <row r="1425" spans="1:32" outlineLevel="1" x14ac:dyDescent="0.2">
      <c r="A1425" s="381">
        <v>176</v>
      </c>
      <c r="B1425" s="659"/>
      <c r="C1425" s="660"/>
      <c r="D1425" s="660"/>
      <c r="E1425" s="660"/>
      <c r="F1425" s="1209" t="s">
        <v>137</v>
      </c>
      <c r="G1425" s="1210"/>
      <c r="H1425" s="1210"/>
      <c r="I1425" s="1210"/>
      <c r="J1425" s="1210"/>
      <c r="K1425" s="1210"/>
      <c r="L1425" s="1210"/>
      <c r="M1425" s="408">
        <f t="shared" si="840"/>
        <v>0</v>
      </c>
      <c r="N1425" s="419">
        <f>M1425*(1-'Annexe 1. Taux de référence'!$E69)+N649*(1-'Annexe 1. Taux de référence'!$E69)</f>
        <v>0</v>
      </c>
      <c r="O1425" s="422">
        <f>O649*(1-'Annexe 1. Taux de référence'!$E69)</f>
        <v>0</v>
      </c>
      <c r="P1425" s="422">
        <f>P649*(1-'Annexe 1. Taux de référence'!$E69)</f>
        <v>0</v>
      </c>
      <c r="Q1425" s="423">
        <f>Q649*(1-'Annexe 1. Taux de référence'!$E69)</f>
        <v>0</v>
      </c>
      <c r="R1425" s="419">
        <f>R649*(1-'Annexe 1. Taux de référence'!$E69)</f>
        <v>0</v>
      </c>
      <c r="S1425" s="421">
        <f>S649*(1-'Annexe 1. Taux de référence'!$E69)</f>
        <v>0</v>
      </c>
      <c r="T1425" s="421">
        <f>T649*(1-'Annexe 1. Taux de référence'!$E69)</f>
        <v>0</v>
      </c>
      <c r="U1425" s="421">
        <f>U649*(1-'Annexe 1. Taux de référence'!$E69)</f>
        <v>0</v>
      </c>
      <c r="V1425" s="421">
        <f>V649*(1-'Annexe 1. Taux de référence'!$E69)</f>
        <v>0</v>
      </c>
      <c r="W1425" s="421">
        <f>W649*(1-'Annexe 1. Taux de référence'!$E69)</f>
        <v>0</v>
      </c>
      <c r="X1425" s="422">
        <f>X649*(1-'Annexe 1. Taux de référence'!$E69)</f>
        <v>0</v>
      </c>
      <c r="Y1425" s="421">
        <f>Y649*(1-'Annexe 1. Taux de référence'!$E69)</f>
        <v>0</v>
      </c>
      <c r="Z1425" s="421">
        <f>Z649*(1-'Annexe 1. Taux de référence'!$E69)</f>
        <v>0</v>
      </c>
      <c r="AA1425" s="421">
        <f>AA649*(1-'Annexe 1. Taux de référence'!$E69)</f>
        <v>0</v>
      </c>
      <c r="AB1425" s="421">
        <f>AB649*(1-'Annexe 1. Taux de référence'!$E69)</f>
        <v>0</v>
      </c>
      <c r="AC1425" s="408">
        <f t="shared" si="841"/>
        <v>0</v>
      </c>
      <c r="AD1425" s="1184"/>
      <c r="AE1425" s="1185"/>
      <c r="AF1425" s="1186"/>
    </row>
    <row r="1426" spans="1:32" outlineLevel="1" x14ac:dyDescent="0.2">
      <c r="A1426" s="381">
        <v>177</v>
      </c>
      <c r="B1426" s="661"/>
      <c r="C1426" s="662"/>
      <c r="D1426" s="662"/>
      <c r="E1426" s="1223" t="s">
        <v>550</v>
      </c>
      <c r="F1426" s="1224"/>
      <c r="G1426" s="1224"/>
      <c r="H1426" s="1224"/>
      <c r="I1426" s="1224"/>
      <c r="J1426" s="1224"/>
      <c r="K1426" s="1224"/>
      <c r="L1426" s="1224"/>
      <c r="M1426" s="407">
        <f>SUBTOTAL(9,M1427:M1428)</f>
        <v>0</v>
      </c>
      <c r="N1426" s="410">
        <f t="shared" ref="N1426:AC1426" si="842">SUBTOTAL(9,N1427:N1428)</f>
        <v>0</v>
      </c>
      <c r="O1426" s="414">
        <f t="shared" si="842"/>
        <v>0</v>
      </c>
      <c r="P1426" s="414">
        <f t="shared" si="842"/>
        <v>0</v>
      </c>
      <c r="Q1426" s="415">
        <f t="shared" si="842"/>
        <v>0</v>
      </c>
      <c r="R1426" s="410">
        <f t="shared" si="842"/>
        <v>0</v>
      </c>
      <c r="S1426" s="414">
        <f t="shared" si="842"/>
        <v>0</v>
      </c>
      <c r="T1426" s="413">
        <f t="shared" si="842"/>
        <v>0</v>
      </c>
      <c r="U1426" s="413">
        <f t="shared" si="842"/>
        <v>0</v>
      </c>
      <c r="V1426" s="413">
        <f t="shared" si="842"/>
        <v>0</v>
      </c>
      <c r="W1426" s="413">
        <f t="shared" si="842"/>
        <v>0</v>
      </c>
      <c r="X1426" s="413">
        <f t="shared" si="842"/>
        <v>0</v>
      </c>
      <c r="Y1426" s="413">
        <f t="shared" si="842"/>
        <v>0</v>
      </c>
      <c r="Z1426" s="413">
        <f t="shared" si="842"/>
        <v>0</v>
      </c>
      <c r="AA1426" s="413">
        <f t="shared" si="842"/>
        <v>0</v>
      </c>
      <c r="AB1426" s="411">
        <f t="shared" si="842"/>
        <v>0</v>
      </c>
      <c r="AC1426" s="407">
        <f t="shared" si="842"/>
        <v>0</v>
      </c>
      <c r="AD1426" s="897"/>
      <c r="AE1426" s="898"/>
      <c r="AF1426" s="899"/>
    </row>
    <row r="1427" spans="1:32" outlineLevel="1" x14ac:dyDescent="0.2">
      <c r="A1427" s="381">
        <v>178</v>
      </c>
      <c r="B1427" s="666"/>
      <c r="C1427" s="667"/>
      <c r="D1427" s="667"/>
      <c r="E1427" s="667"/>
      <c r="F1427" s="1225" t="s">
        <v>551</v>
      </c>
      <c r="G1427" s="1226"/>
      <c r="H1427" s="1226"/>
      <c r="I1427" s="1226"/>
      <c r="J1427" s="1226"/>
      <c r="K1427" s="1226"/>
      <c r="L1427" s="1226"/>
      <c r="M1427" s="408">
        <f t="shared" ref="M1427:M1428" si="843">M651</f>
        <v>0</v>
      </c>
      <c r="N1427" s="419">
        <f>M1427*(1-'Annexe 1. Taux de référence'!$E71)+N651*(1-'Annexe 1. Taux de référence'!$E71)</f>
        <v>0</v>
      </c>
      <c r="O1427" s="422">
        <f>O651*(1-'Annexe 1. Taux de référence'!$E71)</f>
        <v>0</v>
      </c>
      <c r="P1427" s="422">
        <f>P651*(1-'Annexe 1. Taux de référence'!$E71)</f>
        <v>0</v>
      </c>
      <c r="Q1427" s="423">
        <f>Q651*(1-'Annexe 1. Taux de référence'!$E71)</f>
        <v>0</v>
      </c>
      <c r="R1427" s="419">
        <f>R651*(1-'Annexe 1. Taux de référence'!$E71)</f>
        <v>0</v>
      </c>
      <c r="S1427" s="421">
        <f>S651*(1-'Annexe 1. Taux de référence'!$E71)</f>
        <v>0</v>
      </c>
      <c r="T1427" s="421">
        <f>T651*(1-'Annexe 1. Taux de référence'!$E71)</f>
        <v>0</v>
      </c>
      <c r="U1427" s="421">
        <f>U651*(1-'Annexe 1. Taux de référence'!$E71)</f>
        <v>0</v>
      </c>
      <c r="V1427" s="421">
        <f>V651*(1-'Annexe 1. Taux de référence'!$E71)</f>
        <v>0</v>
      </c>
      <c r="W1427" s="421">
        <f>W651*(1-'Annexe 1. Taux de référence'!$E71)</f>
        <v>0</v>
      </c>
      <c r="X1427" s="422">
        <f>X651*(1-'Annexe 1. Taux de référence'!$E71)</f>
        <v>0</v>
      </c>
      <c r="Y1427" s="421">
        <f>Y651*(1-'Annexe 1. Taux de référence'!$E71)</f>
        <v>0</v>
      </c>
      <c r="Z1427" s="421">
        <f>Z651*(1-'Annexe 1. Taux de référence'!$E71)</f>
        <v>0</v>
      </c>
      <c r="AA1427" s="421">
        <f>AA651*(1-'Annexe 1. Taux de référence'!$E71)</f>
        <v>0</v>
      </c>
      <c r="AB1427" s="421">
        <f>AB651*(1-'Annexe 1. Taux de référence'!$E71)</f>
        <v>0</v>
      </c>
      <c r="AC1427" s="408">
        <f t="shared" ref="AC1427:AC1428" si="844">AC651</f>
        <v>0</v>
      </c>
      <c r="AD1427" s="900"/>
      <c r="AE1427" s="901"/>
      <c r="AF1427" s="902"/>
    </row>
    <row r="1428" spans="1:32" outlineLevel="1" x14ac:dyDescent="0.2">
      <c r="A1428" s="381">
        <v>179</v>
      </c>
      <c r="B1428" s="666"/>
      <c r="C1428" s="667"/>
      <c r="D1428" s="667"/>
      <c r="E1428" s="667"/>
      <c r="F1428" s="1227" t="s">
        <v>552</v>
      </c>
      <c r="G1428" s="1228"/>
      <c r="H1428" s="1228"/>
      <c r="I1428" s="1228"/>
      <c r="J1428" s="1228"/>
      <c r="K1428" s="1228"/>
      <c r="L1428" s="1228"/>
      <c r="M1428" s="408">
        <f t="shared" si="843"/>
        <v>0</v>
      </c>
      <c r="N1428" s="419">
        <f>M1428*(1-'Annexe 1. Taux de référence'!$E72)+N652*(1-'Annexe 1. Taux de référence'!$E72)</f>
        <v>0</v>
      </c>
      <c r="O1428" s="422">
        <f>O652*(1-'Annexe 1. Taux de référence'!$E72)</f>
        <v>0</v>
      </c>
      <c r="P1428" s="422">
        <f>P652*(1-'Annexe 1. Taux de référence'!$E72)</f>
        <v>0</v>
      </c>
      <c r="Q1428" s="423">
        <f>Q652*(1-'Annexe 1. Taux de référence'!$E72)</f>
        <v>0</v>
      </c>
      <c r="R1428" s="419">
        <f>R652*(1-'Annexe 1. Taux de référence'!$E72)</f>
        <v>0</v>
      </c>
      <c r="S1428" s="421">
        <f>S652*(1-'Annexe 1. Taux de référence'!$E72)</f>
        <v>0</v>
      </c>
      <c r="T1428" s="421">
        <f>T652*(1-'Annexe 1. Taux de référence'!$E72)</f>
        <v>0</v>
      </c>
      <c r="U1428" s="421">
        <f>U652*(1-'Annexe 1. Taux de référence'!$E72)</f>
        <v>0</v>
      </c>
      <c r="V1428" s="421">
        <f>V652*(1-'Annexe 1. Taux de référence'!$E72)</f>
        <v>0</v>
      </c>
      <c r="W1428" s="421">
        <f>W652*(1-'Annexe 1. Taux de référence'!$E72)</f>
        <v>0</v>
      </c>
      <c r="X1428" s="422">
        <f>X652*(1-'Annexe 1. Taux de référence'!$E72)</f>
        <v>0</v>
      </c>
      <c r="Y1428" s="421">
        <f>Y652*(1-'Annexe 1. Taux de référence'!$E72)</f>
        <v>0</v>
      </c>
      <c r="Z1428" s="421">
        <f>Z652*(1-'Annexe 1. Taux de référence'!$E72)</f>
        <v>0</v>
      </c>
      <c r="AA1428" s="421">
        <f>AA652*(1-'Annexe 1. Taux de référence'!$E72)</f>
        <v>0</v>
      </c>
      <c r="AB1428" s="421">
        <f>AB652*(1-'Annexe 1. Taux de référence'!$E72)</f>
        <v>0</v>
      </c>
      <c r="AC1428" s="408">
        <f t="shared" si="844"/>
        <v>0</v>
      </c>
      <c r="AD1428" s="900"/>
      <c r="AE1428" s="901"/>
      <c r="AF1428" s="902"/>
    </row>
    <row r="1429" spans="1:32" outlineLevel="1" x14ac:dyDescent="0.2">
      <c r="A1429" s="381">
        <v>180</v>
      </c>
      <c r="B1429" s="666"/>
      <c r="C1429" s="667"/>
      <c r="D1429" s="667"/>
      <c r="E1429" s="1223" t="s">
        <v>553</v>
      </c>
      <c r="F1429" s="1224"/>
      <c r="G1429" s="1224"/>
      <c r="H1429" s="1224"/>
      <c r="I1429" s="1224"/>
      <c r="J1429" s="1224"/>
      <c r="K1429" s="1224"/>
      <c r="L1429" s="1224"/>
      <c r="M1429" s="407">
        <f>SUBTOTAL(9,M1430:M1431)</f>
        <v>0</v>
      </c>
      <c r="N1429" s="410">
        <f t="shared" ref="N1429:AC1429" si="845">SUBTOTAL(9,N1430:N1431)</f>
        <v>0</v>
      </c>
      <c r="O1429" s="414">
        <f t="shared" si="845"/>
        <v>0</v>
      </c>
      <c r="P1429" s="414">
        <f t="shared" si="845"/>
        <v>0</v>
      </c>
      <c r="Q1429" s="415">
        <f t="shared" si="845"/>
        <v>0</v>
      </c>
      <c r="R1429" s="410">
        <f t="shared" si="845"/>
        <v>0</v>
      </c>
      <c r="S1429" s="414">
        <f t="shared" si="845"/>
        <v>0</v>
      </c>
      <c r="T1429" s="413">
        <f t="shared" si="845"/>
        <v>0</v>
      </c>
      <c r="U1429" s="413">
        <f t="shared" si="845"/>
        <v>0</v>
      </c>
      <c r="V1429" s="413">
        <f t="shared" si="845"/>
        <v>0</v>
      </c>
      <c r="W1429" s="413">
        <f t="shared" si="845"/>
        <v>0</v>
      </c>
      <c r="X1429" s="413">
        <f t="shared" si="845"/>
        <v>0</v>
      </c>
      <c r="Y1429" s="413">
        <f t="shared" si="845"/>
        <v>0</v>
      </c>
      <c r="Z1429" s="413">
        <f t="shared" si="845"/>
        <v>0</v>
      </c>
      <c r="AA1429" s="413">
        <f t="shared" si="845"/>
        <v>0</v>
      </c>
      <c r="AB1429" s="411">
        <f t="shared" si="845"/>
        <v>0</v>
      </c>
      <c r="AC1429" s="407">
        <f t="shared" si="845"/>
        <v>0</v>
      </c>
      <c r="AD1429" s="900"/>
      <c r="AE1429" s="901"/>
      <c r="AF1429" s="902"/>
    </row>
    <row r="1430" spans="1:32" outlineLevel="1" x14ac:dyDescent="0.2">
      <c r="A1430" s="381">
        <v>181</v>
      </c>
      <c r="B1430" s="666"/>
      <c r="C1430" s="667"/>
      <c r="D1430" s="667"/>
      <c r="E1430" s="667"/>
      <c r="F1430" s="1225" t="s">
        <v>554</v>
      </c>
      <c r="G1430" s="1226"/>
      <c r="H1430" s="1226"/>
      <c r="I1430" s="1226"/>
      <c r="J1430" s="1226"/>
      <c r="K1430" s="1226"/>
      <c r="L1430" s="1226"/>
      <c r="M1430" s="408">
        <f t="shared" ref="M1430:M1431" si="846">M654</f>
        <v>0</v>
      </c>
      <c r="N1430" s="419">
        <f>M1430*(1-'Annexe 1. Taux de référence'!$E74)+N654*(1-'Annexe 1. Taux de référence'!$E74)</f>
        <v>0</v>
      </c>
      <c r="O1430" s="422">
        <f>O654*(1-'Annexe 1. Taux de référence'!$E74)</f>
        <v>0</v>
      </c>
      <c r="P1430" s="422">
        <f>P654*(1-'Annexe 1. Taux de référence'!$E74)</f>
        <v>0</v>
      </c>
      <c r="Q1430" s="423">
        <f>Q654*(1-'Annexe 1. Taux de référence'!$E74)</f>
        <v>0</v>
      </c>
      <c r="R1430" s="419">
        <f>R654*(1-'Annexe 1. Taux de référence'!$E74)</f>
        <v>0</v>
      </c>
      <c r="S1430" s="421">
        <f>S654*(1-'Annexe 1. Taux de référence'!$E74)</f>
        <v>0</v>
      </c>
      <c r="T1430" s="421">
        <f>T654*(1-'Annexe 1. Taux de référence'!$E74)</f>
        <v>0</v>
      </c>
      <c r="U1430" s="421">
        <f>U654*(1-'Annexe 1. Taux de référence'!$E74)</f>
        <v>0</v>
      </c>
      <c r="V1430" s="421">
        <f>V654*(1-'Annexe 1. Taux de référence'!$E74)</f>
        <v>0</v>
      </c>
      <c r="W1430" s="421">
        <f>W654*(1-'Annexe 1. Taux de référence'!$E74)</f>
        <v>0</v>
      </c>
      <c r="X1430" s="422">
        <f>X654*(1-'Annexe 1. Taux de référence'!$E74)</f>
        <v>0</v>
      </c>
      <c r="Y1430" s="421">
        <f>Y654*(1-'Annexe 1. Taux de référence'!$E74)</f>
        <v>0</v>
      </c>
      <c r="Z1430" s="421">
        <f>Z654*(1-'Annexe 1. Taux de référence'!$E74)</f>
        <v>0</v>
      </c>
      <c r="AA1430" s="421">
        <f>AA654*(1-'Annexe 1. Taux de référence'!$E74)</f>
        <v>0</v>
      </c>
      <c r="AB1430" s="421">
        <f>AB654*(1-'Annexe 1. Taux de référence'!$E74)</f>
        <v>0</v>
      </c>
      <c r="AC1430" s="408">
        <f t="shared" ref="AC1430:AC1431" si="847">AC654</f>
        <v>0</v>
      </c>
      <c r="AD1430" s="900"/>
      <c r="AE1430" s="901"/>
      <c r="AF1430" s="902"/>
    </row>
    <row r="1431" spans="1:32" outlineLevel="1" x14ac:dyDescent="0.2">
      <c r="A1431" s="381">
        <v>182</v>
      </c>
      <c r="B1431" s="666"/>
      <c r="C1431" s="667"/>
      <c r="D1431" s="667"/>
      <c r="E1431" s="667"/>
      <c r="F1431" s="1209" t="s">
        <v>555</v>
      </c>
      <c r="G1431" s="1210"/>
      <c r="H1431" s="1210"/>
      <c r="I1431" s="1210"/>
      <c r="J1431" s="1210"/>
      <c r="K1431" s="1210"/>
      <c r="L1431" s="1210"/>
      <c r="M1431" s="408">
        <f t="shared" si="846"/>
        <v>0</v>
      </c>
      <c r="N1431" s="419">
        <f>M1431*(1-'Annexe 1. Taux de référence'!$E75)+N655*(1-'Annexe 1. Taux de référence'!$E75)</f>
        <v>0</v>
      </c>
      <c r="O1431" s="422">
        <f>O655*(1-'Annexe 1. Taux de référence'!$E75)</f>
        <v>0</v>
      </c>
      <c r="P1431" s="422">
        <f>P655*(1-'Annexe 1. Taux de référence'!$E75)</f>
        <v>0</v>
      </c>
      <c r="Q1431" s="423">
        <f>Q655*(1-'Annexe 1. Taux de référence'!$E75)</f>
        <v>0</v>
      </c>
      <c r="R1431" s="419">
        <f>R655*(1-'Annexe 1. Taux de référence'!$E75)</f>
        <v>0</v>
      </c>
      <c r="S1431" s="421">
        <f>S655*(1-'Annexe 1. Taux de référence'!$E75)</f>
        <v>0</v>
      </c>
      <c r="T1431" s="421">
        <f>T655*(1-'Annexe 1. Taux de référence'!$E75)</f>
        <v>0</v>
      </c>
      <c r="U1431" s="421">
        <f>U655*(1-'Annexe 1. Taux de référence'!$E75)</f>
        <v>0</v>
      </c>
      <c r="V1431" s="421">
        <f>V655*(1-'Annexe 1. Taux de référence'!$E75)</f>
        <v>0</v>
      </c>
      <c r="W1431" s="421">
        <f>W655*(1-'Annexe 1. Taux de référence'!$E75)</f>
        <v>0</v>
      </c>
      <c r="X1431" s="422">
        <f>X655*(1-'Annexe 1. Taux de référence'!$E75)</f>
        <v>0</v>
      </c>
      <c r="Y1431" s="421">
        <f>Y655*(1-'Annexe 1. Taux de référence'!$E75)</f>
        <v>0</v>
      </c>
      <c r="Z1431" s="421">
        <f>Z655*(1-'Annexe 1. Taux de référence'!$E75)</f>
        <v>0</v>
      </c>
      <c r="AA1431" s="421">
        <f>AA655*(1-'Annexe 1. Taux de référence'!$E75)</f>
        <v>0</v>
      </c>
      <c r="AB1431" s="421">
        <f>AB655*(1-'Annexe 1. Taux de référence'!$E75)</f>
        <v>0</v>
      </c>
      <c r="AC1431" s="408">
        <f t="shared" si="847"/>
        <v>0</v>
      </c>
      <c r="AD1431" s="903"/>
      <c r="AE1431" s="904"/>
      <c r="AF1431" s="905"/>
    </row>
    <row r="1432" spans="1:32" outlineLevel="1" x14ac:dyDescent="0.2">
      <c r="A1432" s="381">
        <v>183</v>
      </c>
      <c r="B1432" s="666"/>
      <c r="C1432" s="667"/>
      <c r="D1432" s="1222" t="s">
        <v>24</v>
      </c>
      <c r="E1432" s="1100"/>
      <c r="F1432" s="1100"/>
      <c r="G1432" s="1100"/>
      <c r="H1432" s="1100"/>
      <c r="I1432" s="1100"/>
      <c r="J1432" s="1100"/>
      <c r="K1432" s="1100"/>
      <c r="L1432" s="1100"/>
      <c r="M1432" s="407">
        <f>SUBTOTAL(9,M1433:M1435)</f>
        <v>0</v>
      </c>
      <c r="N1432" s="1188"/>
      <c r="O1432" s="1243"/>
      <c r="P1432" s="1405"/>
      <c r="Q1432" s="415">
        <f t="shared" ref="Q1432:AC1432" si="848">SUBTOTAL(9,Q1433:Q1435)</f>
        <v>0</v>
      </c>
      <c r="R1432" s="410">
        <f t="shared" si="848"/>
        <v>0</v>
      </c>
      <c r="S1432" s="414">
        <f t="shared" si="848"/>
        <v>0</v>
      </c>
      <c r="T1432" s="413">
        <f t="shared" si="848"/>
        <v>0</v>
      </c>
      <c r="U1432" s="413">
        <f t="shared" si="848"/>
        <v>0</v>
      </c>
      <c r="V1432" s="413">
        <f t="shared" si="848"/>
        <v>0</v>
      </c>
      <c r="W1432" s="413">
        <f t="shared" si="848"/>
        <v>0</v>
      </c>
      <c r="X1432" s="413">
        <f t="shared" si="848"/>
        <v>0</v>
      </c>
      <c r="Y1432" s="413">
        <f t="shared" si="848"/>
        <v>0</v>
      </c>
      <c r="Z1432" s="413">
        <f t="shared" si="848"/>
        <v>0</v>
      </c>
      <c r="AA1432" s="413">
        <f t="shared" si="848"/>
        <v>0</v>
      </c>
      <c r="AB1432" s="411">
        <f t="shared" si="848"/>
        <v>0</v>
      </c>
      <c r="AC1432" s="407">
        <f t="shared" si="848"/>
        <v>0</v>
      </c>
      <c r="AD1432" s="921"/>
      <c r="AE1432" s="921"/>
      <c r="AF1432" s="922"/>
    </row>
    <row r="1433" spans="1:32" ht="15" customHeight="1" outlineLevel="1" x14ac:dyDescent="0.2">
      <c r="A1433" s="381">
        <v>184</v>
      </c>
      <c r="B1433" s="666"/>
      <c r="C1433" s="667"/>
      <c r="D1433" s="667"/>
      <c r="E1433" s="667"/>
      <c r="F1433" s="1209" t="s">
        <v>156</v>
      </c>
      <c r="G1433" s="1210"/>
      <c r="H1433" s="1210"/>
      <c r="I1433" s="1210"/>
      <c r="J1433" s="1210"/>
      <c r="K1433" s="1210"/>
      <c r="L1433" s="1210"/>
      <c r="M1433" s="408">
        <f t="shared" ref="M1433:M1435" si="849">M657</f>
        <v>0</v>
      </c>
      <c r="N1433" s="1244"/>
      <c r="O1433" s="1244"/>
      <c r="P1433" s="1406"/>
      <c r="Q1433" s="423">
        <f>($M1433+SUM($N657:$Q657))*'Annexe 1. Taux de référence'!$R$97</f>
        <v>0</v>
      </c>
      <c r="R1433" s="419">
        <f>R657*'Annexe 1. Taux de référence'!$R$97</f>
        <v>0</v>
      </c>
      <c r="S1433" s="421">
        <f>S657*'Annexe 1. Taux de référence'!$R$97</f>
        <v>0</v>
      </c>
      <c r="T1433" s="421">
        <f>T657*'Annexe 1. Taux de référence'!$R$97</f>
        <v>0</v>
      </c>
      <c r="U1433" s="421">
        <f>U657*'Annexe 1. Taux de référence'!$R$97</f>
        <v>0</v>
      </c>
      <c r="V1433" s="421">
        <f>V657*'Annexe 1. Taux de référence'!$R$97</f>
        <v>0</v>
      </c>
      <c r="W1433" s="421">
        <f>W657*'Annexe 1. Taux de référence'!$R$97</f>
        <v>0</v>
      </c>
      <c r="X1433" s="422">
        <f>X657*'Annexe 1. Taux de référence'!$R$97</f>
        <v>0</v>
      </c>
      <c r="Y1433" s="421">
        <f>Y657*'Annexe 1. Taux de référence'!$R$97</f>
        <v>0</v>
      </c>
      <c r="Z1433" s="421">
        <f>Z657*'Annexe 1. Taux de référence'!$R$97</f>
        <v>0</v>
      </c>
      <c r="AA1433" s="421">
        <f>AA657*'Annexe 1. Taux de référence'!$R$97</f>
        <v>0</v>
      </c>
      <c r="AB1433" s="421">
        <f>AB657*'Annexe 1. Taux de référence'!$R$97</f>
        <v>0</v>
      </c>
      <c r="AC1433" s="408">
        <f t="shared" ref="AC1433:AC1435" si="850">AC657</f>
        <v>0</v>
      </c>
      <c r="AD1433" s="1179"/>
      <c r="AE1433" s="1179"/>
      <c r="AF1433" s="1180"/>
    </row>
    <row r="1434" spans="1:32" ht="15" customHeight="1" outlineLevel="1" x14ac:dyDescent="0.2">
      <c r="A1434" s="381">
        <v>185</v>
      </c>
      <c r="B1434" s="666"/>
      <c r="C1434" s="667"/>
      <c r="D1434" s="667"/>
      <c r="E1434" s="667"/>
      <c r="F1434" s="1209" t="s">
        <v>157</v>
      </c>
      <c r="G1434" s="1210"/>
      <c r="H1434" s="1210"/>
      <c r="I1434" s="1210"/>
      <c r="J1434" s="1210"/>
      <c r="K1434" s="1210"/>
      <c r="L1434" s="1210"/>
      <c r="M1434" s="408">
        <f t="shared" si="849"/>
        <v>0</v>
      </c>
      <c r="N1434" s="1221"/>
      <c r="O1434" s="1244"/>
      <c r="P1434" s="1244"/>
      <c r="Q1434" s="1244"/>
      <c r="R1434" s="419">
        <f>($M1434+SUM($N658:$R658))*'Annexe 1. Taux de référence'!$S$98</f>
        <v>0</v>
      </c>
      <c r="S1434" s="421">
        <f>(M1434+SUM($N658:$R658))*'Annexe 1. Taux de référence'!$T$98+S658*('Annexe 1. Taux de référence'!$S$98+'Annexe 1. Taux de référence'!$T$98)</f>
        <v>0</v>
      </c>
      <c r="T1434" s="421">
        <f>($M1434+SUM($N658:$S658))*'Annexe 1. Taux de référence'!$U$98+$T658*('Annexe 1. Taux de référence'!$S$98+'Annexe 1. Taux de référence'!$T$98+'Annexe 1. Taux de référence'!$U$98)</f>
        <v>0</v>
      </c>
      <c r="U1434" s="421">
        <f>U658*('Annexe 1. Taux de référence'!$S$98+'Annexe 1. Taux de référence'!$T$98+'Annexe 1. Taux de référence'!$U$98)</f>
        <v>0</v>
      </c>
      <c r="V1434" s="421">
        <f>V658*('Annexe 1. Taux de référence'!$S$98+'Annexe 1. Taux de référence'!$T$98+'Annexe 1. Taux de référence'!$U$98)</f>
        <v>0</v>
      </c>
      <c r="W1434" s="421">
        <f>W658*('Annexe 1. Taux de référence'!$S$98+'Annexe 1. Taux de référence'!$T$98+'Annexe 1. Taux de référence'!$U$98)</f>
        <v>0</v>
      </c>
      <c r="X1434" s="422">
        <f>X658*('Annexe 1. Taux de référence'!$S$98+'Annexe 1. Taux de référence'!$T$98+'Annexe 1. Taux de référence'!$U$98)</f>
        <v>0</v>
      </c>
      <c r="Y1434" s="421">
        <f>Y658*('Annexe 1. Taux de référence'!$S$98+'Annexe 1. Taux de référence'!$T$98+'Annexe 1. Taux de référence'!$U$98)</f>
        <v>0</v>
      </c>
      <c r="Z1434" s="421">
        <f>Z658*('Annexe 1. Taux de référence'!$S$98+'Annexe 1. Taux de référence'!$T$98+'Annexe 1. Taux de référence'!$U$98)</f>
        <v>0</v>
      </c>
      <c r="AA1434" s="421">
        <f>AA658*('Annexe 1. Taux de référence'!$S$98+'Annexe 1. Taux de référence'!$T$98+'Annexe 1. Taux de référence'!$U$98)</f>
        <v>0</v>
      </c>
      <c r="AB1434" s="421">
        <f>AB658*('Annexe 1. Taux de référence'!$S$98+'Annexe 1. Taux de référence'!$T$98+'Annexe 1. Taux de référence'!$U$98)</f>
        <v>0</v>
      </c>
      <c r="AC1434" s="408">
        <f t="shared" si="850"/>
        <v>0</v>
      </c>
      <c r="AD1434" s="1182"/>
      <c r="AE1434" s="1182"/>
      <c r="AF1434" s="1183"/>
    </row>
    <row r="1435" spans="1:32" outlineLevel="1" x14ac:dyDescent="0.2">
      <c r="A1435" s="381">
        <v>186</v>
      </c>
      <c r="B1435" s="666"/>
      <c r="C1435" s="667"/>
      <c r="D1435" s="667"/>
      <c r="E1435" s="667"/>
      <c r="F1435" s="1209" t="s">
        <v>25</v>
      </c>
      <c r="G1435" s="1210"/>
      <c r="H1435" s="1210"/>
      <c r="I1435" s="1210"/>
      <c r="J1435" s="1210"/>
      <c r="K1435" s="1210"/>
      <c r="L1435" s="1210"/>
      <c r="M1435" s="408">
        <f t="shared" si="849"/>
        <v>0</v>
      </c>
      <c r="N1435" s="644"/>
      <c r="O1435" s="644"/>
      <c r="P1435" s="644"/>
      <c r="Q1435" s="644"/>
      <c r="R1435" s="644"/>
      <c r="S1435" s="644"/>
      <c r="T1435" s="644"/>
      <c r="U1435" s="644"/>
      <c r="V1435" s="644"/>
      <c r="W1435" s="644"/>
      <c r="X1435" s="644"/>
      <c r="Y1435" s="644"/>
      <c r="Z1435" s="644"/>
      <c r="AA1435" s="644"/>
      <c r="AB1435" s="644"/>
      <c r="AC1435" s="408">
        <f t="shared" si="850"/>
        <v>0</v>
      </c>
      <c r="AD1435" s="1185"/>
      <c r="AE1435" s="1185"/>
      <c r="AF1435" s="1186"/>
    </row>
    <row r="1436" spans="1:32" outlineLevel="1" x14ac:dyDescent="0.2">
      <c r="A1436" s="381">
        <v>187</v>
      </c>
      <c r="B1436" s="666"/>
      <c r="C1436" s="667"/>
      <c r="D1436" s="1222" t="s">
        <v>467</v>
      </c>
      <c r="E1436" s="1100"/>
      <c r="F1436" s="1100"/>
      <c r="G1436" s="1100"/>
      <c r="H1436" s="1100"/>
      <c r="I1436" s="1100"/>
      <c r="J1436" s="1100"/>
      <c r="K1436" s="1100"/>
      <c r="L1436" s="1100"/>
      <c r="M1436" s="407">
        <f>SUBTOTAL(9,M1437:M1438)</f>
        <v>0</v>
      </c>
      <c r="N1436" s="1375"/>
      <c r="O1436" s="1375"/>
      <c r="P1436" s="1375"/>
      <c r="Q1436" s="1375"/>
      <c r="R1436" s="1375"/>
      <c r="S1436" s="1375"/>
      <c r="T1436" s="1375"/>
      <c r="U1436" s="1375"/>
      <c r="V1436" s="1375"/>
      <c r="W1436" s="1375"/>
      <c r="X1436" s="1375"/>
      <c r="Y1436" s="1375"/>
      <c r="Z1436" s="1375"/>
      <c r="AA1436" s="1375"/>
      <c r="AB1436" s="1375"/>
      <c r="AC1436" s="1375"/>
      <c r="AD1436" s="1375"/>
      <c r="AE1436" s="1375"/>
      <c r="AF1436" s="1376"/>
    </row>
    <row r="1437" spans="1:32" outlineLevel="1" x14ac:dyDescent="0.2">
      <c r="A1437" s="381">
        <v>188</v>
      </c>
      <c r="B1437" s="666"/>
      <c r="C1437" s="667"/>
      <c r="D1437" s="667"/>
      <c r="E1437" s="667"/>
      <c r="F1437" s="1209" t="s">
        <v>466</v>
      </c>
      <c r="G1437" s="1210"/>
      <c r="H1437" s="1210"/>
      <c r="I1437" s="1210"/>
      <c r="J1437" s="1210"/>
      <c r="K1437" s="1210"/>
      <c r="L1437" s="1210"/>
      <c r="M1437" s="408">
        <f t="shared" ref="M1437:M1438" si="851">M661</f>
        <v>0</v>
      </c>
      <c r="N1437" s="942"/>
      <c r="O1437" s="1179"/>
      <c r="P1437" s="1179"/>
      <c r="Q1437" s="1179"/>
      <c r="R1437" s="1179"/>
      <c r="S1437" s="1179"/>
      <c r="T1437" s="1179"/>
      <c r="U1437" s="1179"/>
      <c r="V1437" s="1179"/>
      <c r="W1437" s="1179"/>
      <c r="X1437" s="1179"/>
      <c r="Y1437" s="1179"/>
      <c r="Z1437" s="1179"/>
      <c r="AA1437" s="1179"/>
      <c r="AB1437" s="1179"/>
      <c r="AC1437" s="1179"/>
      <c r="AD1437" s="1179"/>
      <c r="AE1437" s="1179"/>
      <c r="AF1437" s="1180"/>
    </row>
    <row r="1438" spans="1:32" outlineLevel="1" x14ac:dyDescent="0.2">
      <c r="A1438" s="381">
        <v>189</v>
      </c>
      <c r="B1438" s="666"/>
      <c r="C1438" s="667"/>
      <c r="D1438" s="667"/>
      <c r="E1438" s="667"/>
      <c r="F1438" s="1227" t="s">
        <v>468</v>
      </c>
      <c r="G1438" s="1228"/>
      <c r="H1438" s="1228"/>
      <c r="I1438" s="1228"/>
      <c r="J1438" s="1228"/>
      <c r="K1438" s="1228"/>
      <c r="L1438" s="1228"/>
      <c r="M1438" s="408">
        <f t="shared" si="851"/>
        <v>0</v>
      </c>
      <c r="N1438" s="1184"/>
      <c r="O1438" s="1185"/>
      <c r="P1438" s="1185"/>
      <c r="Q1438" s="1185"/>
      <c r="R1438" s="1185"/>
      <c r="S1438" s="1185"/>
      <c r="T1438" s="1185"/>
      <c r="U1438" s="1185"/>
      <c r="V1438" s="1185"/>
      <c r="W1438" s="1185"/>
      <c r="X1438" s="1185"/>
      <c r="Y1438" s="1185"/>
      <c r="Z1438" s="1185"/>
      <c r="AA1438" s="1185"/>
      <c r="AB1438" s="1185"/>
      <c r="AC1438" s="1185"/>
      <c r="AD1438" s="1185"/>
      <c r="AE1438" s="1185"/>
      <c r="AF1438" s="1186"/>
    </row>
    <row r="1439" spans="1:32" ht="15" customHeight="1" outlineLevel="1" x14ac:dyDescent="0.2">
      <c r="A1439" s="381">
        <v>326</v>
      </c>
      <c r="B1439" s="666"/>
      <c r="C1439" s="1365" t="s">
        <v>429</v>
      </c>
      <c r="D1439" s="1366"/>
      <c r="E1439" s="1366"/>
      <c r="F1439" s="1366"/>
      <c r="G1439" s="1366"/>
      <c r="H1439" s="1366"/>
      <c r="I1439" s="1366"/>
      <c r="J1439" s="1366"/>
      <c r="K1439" s="1366"/>
      <c r="L1439" s="1366"/>
      <c r="M1439" s="1366"/>
      <c r="N1439" s="1366"/>
      <c r="O1439" s="1366"/>
      <c r="P1439" s="1366"/>
      <c r="Q1439" s="1366"/>
      <c r="R1439" s="1366"/>
      <c r="S1439" s="1366"/>
      <c r="T1439" s="1366"/>
      <c r="U1439" s="1366"/>
      <c r="V1439" s="1366"/>
      <c r="W1439" s="1366"/>
      <c r="X1439" s="1366"/>
      <c r="Y1439" s="1366"/>
      <c r="Z1439" s="1366"/>
      <c r="AA1439" s="1366"/>
      <c r="AB1439" s="1366"/>
      <c r="AC1439" s="1366"/>
      <c r="AD1439" s="1366"/>
      <c r="AE1439" s="1366"/>
      <c r="AF1439" s="1367"/>
    </row>
    <row r="1440" spans="1:32" outlineLevel="1" x14ac:dyDescent="0.2">
      <c r="A1440" s="381">
        <v>232</v>
      </c>
      <c r="B1440" s="666"/>
      <c r="C1440" s="667"/>
      <c r="D1440" s="1222" t="s">
        <v>64</v>
      </c>
      <c r="E1440" s="1100"/>
      <c r="F1440" s="1100"/>
      <c r="G1440" s="1100"/>
      <c r="H1440" s="1100"/>
      <c r="I1440" s="1100"/>
      <c r="J1440" s="1100"/>
      <c r="K1440" s="1100"/>
      <c r="L1440" s="1100"/>
      <c r="M1440" s="1100"/>
      <c r="N1440" s="1100"/>
      <c r="O1440" s="1100"/>
      <c r="P1440" s="1100"/>
      <c r="Q1440" s="1100"/>
      <c r="R1440" s="1100"/>
      <c r="S1440" s="1100"/>
      <c r="T1440" s="1100"/>
      <c r="U1440" s="1100"/>
      <c r="V1440" s="1100"/>
      <c r="W1440" s="1100"/>
      <c r="X1440" s="1100"/>
      <c r="Y1440" s="1100"/>
      <c r="Z1440" s="1100"/>
      <c r="AA1440" s="1100"/>
      <c r="AB1440" s="1100"/>
      <c r="AC1440" s="1100"/>
      <c r="AD1440" s="1100"/>
      <c r="AE1440" s="1100"/>
      <c r="AF1440" s="1361"/>
    </row>
    <row r="1441" spans="1:32" outlineLevel="1" x14ac:dyDescent="0.2">
      <c r="A1441" s="381">
        <v>233</v>
      </c>
      <c r="B1441" s="666"/>
      <c r="C1441" s="667"/>
      <c r="D1441" s="667"/>
      <c r="E1441" s="1229" t="s">
        <v>66</v>
      </c>
      <c r="F1441" s="1230"/>
      <c r="G1441" s="1230"/>
      <c r="H1441" s="1230"/>
      <c r="I1441" s="1230"/>
      <c r="J1441" s="1230"/>
      <c r="K1441" s="1230"/>
      <c r="L1441" s="1230"/>
      <c r="M1441" s="407">
        <f>SUBTOTAL(9,M1442:M1445)</f>
        <v>0</v>
      </c>
      <c r="N1441" s="410">
        <f t="shared" ref="N1441:AC1441" si="852">SUBTOTAL(9,N1442:N1445)</f>
        <v>0</v>
      </c>
      <c r="O1441" s="414">
        <f t="shared" si="852"/>
        <v>0</v>
      </c>
      <c r="P1441" s="414">
        <f t="shared" si="852"/>
        <v>0</v>
      </c>
      <c r="Q1441" s="415">
        <f t="shared" si="852"/>
        <v>0</v>
      </c>
      <c r="R1441" s="410">
        <f t="shared" si="852"/>
        <v>0</v>
      </c>
      <c r="S1441" s="414">
        <f t="shared" si="852"/>
        <v>0</v>
      </c>
      <c r="T1441" s="413">
        <f t="shared" si="852"/>
        <v>0</v>
      </c>
      <c r="U1441" s="413">
        <f t="shared" si="852"/>
        <v>0</v>
      </c>
      <c r="V1441" s="413">
        <f t="shared" si="852"/>
        <v>0</v>
      </c>
      <c r="W1441" s="413">
        <f t="shared" si="852"/>
        <v>0</v>
      </c>
      <c r="X1441" s="413">
        <f t="shared" si="852"/>
        <v>0</v>
      </c>
      <c r="Y1441" s="413">
        <f t="shared" si="852"/>
        <v>0</v>
      </c>
      <c r="Z1441" s="413">
        <f t="shared" si="852"/>
        <v>0</v>
      </c>
      <c r="AA1441" s="413">
        <f t="shared" si="852"/>
        <v>0</v>
      </c>
      <c r="AB1441" s="411">
        <f t="shared" si="852"/>
        <v>0</v>
      </c>
      <c r="AC1441" s="407">
        <f t="shared" si="852"/>
        <v>0</v>
      </c>
      <c r="AD1441" s="942"/>
      <c r="AE1441" s="828"/>
      <c r="AF1441" s="829"/>
    </row>
    <row r="1442" spans="1:32" outlineLevel="1" x14ac:dyDescent="0.2">
      <c r="A1442" s="381">
        <v>234</v>
      </c>
      <c r="B1442" s="666"/>
      <c r="C1442" s="667"/>
      <c r="D1442" s="667"/>
      <c r="E1442" s="390"/>
      <c r="F1442" s="1225" t="s">
        <v>65</v>
      </c>
      <c r="G1442" s="1226"/>
      <c r="H1442" s="1226"/>
      <c r="I1442" s="1226"/>
      <c r="J1442" s="1226"/>
      <c r="K1442" s="1226"/>
      <c r="L1442" s="1226"/>
      <c r="M1442" s="408">
        <f t="shared" ref="M1442:M1445" si="853">M666</f>
        <v>0</v>
      </c>
      <c r="N1442" s="419">
        <f>M1442*(1-'Annexe 1. Taux de référence'!$E8)+N666*(1-'Annexe 1. Taux de référence'!$E8)</f>
        <v>0</v>
      </c>
      <c r="O1442" s="422">
        <f>O666*(1-'Annexe 1. Taux de référence'!$E8)</f>
        <v>0</v>
      </c>
      <c r="P1442" s="422">
        <f>P666*(1-'Annexe 1. Taux de référence'!$E8)</f>
        <v>0</v>
      </c>
      <c r="Q1442" s="423">
        <f>Q666*(1-'Annexe 1. Taux de référence'!$E8)</f>
        <v>0</v>
      </c>
      <c r="R1442" s="419">
        <f>R666*(1-'Annexe 1. Taux de référence'!$E8)</f>
        <v>0</v>
      </c>
      <c r="S1442" s="421">
        <f>S666*(1-'Annexe 1. Taux de référence'!$E8)</f>
        <v>0</v>
      </c>
      <c r="T1442" s="421">
        <f>T666*(1-'Annexe 1. Taux de référence'!$E8)</f>
        <v>0</v>
      </c>
      <c r="U1442" s="421">
        <f>U666*(1-'Annexe 1. Taux de référence'!$E8)</f>
        <v>0</v>
      </c>
      <c r="V1442" s="421">
        <f>V666*(1-'Annexe 1. Taux de référence'!$E8)</f>
        <v>0</v>
      </c>
      <c r="W1442" s="421">
        <f>W666*(1-'Annexe 1. Taux de référence'!$E8)</f>
        <v>0</v>
      </c>
      <c r="X1442" s="422">
        <f>X666*(1-'Annexe 1. Taux de référence'!$E8)</f>
        <v>0</v>
      </c>
      <c r="Y1442" s="421">
        <f>Y666*(1-'Annexe 1. Taux de référence'!$E8)</f>
        <v>0</v>
      </c>
      <c r="Z1442" s="421">
        <f>Z666*(1-'Annexe 1. Taux de référence'!$E8)</f>
        <v>0</v>
      </c>
      <c r="AA1442" s="421">
        <f>AA666*(1-'Annexe 1. Taux de référence'!$E8)</f>
        <v>0</v>
      </c>
      <c r="AB1442" s="421">
        <f>AB666*(1-'Annexe 1. Taux de référence'!$E8)</f>
        <v>0</v>
      </c>
      <c r="AC1442" s="408">
        <f t="shared" ref="AC1442:AC1455" si="854">AC666</f>
        <v>0</v>
      </c>
      <c r="AD1442" s="830"/>
      <c r="AE1442" s="831"/>
      <c r="AF1442" s="832"/>
    </row>
    <row r="1443" spans="1:32" outlineLevel="1" x14ac:dyDescent="0.2">
      <c r="A1443" s="381">
        <v>235</v>
      </c>
      <c r="B1443" s="666"/>
      <c r="C1443" s="667"/>
      <c r="D1443" s="667"/>
      <c r="E1443" s="390"/>
      <c r="F1443" s="1209" t="s">
        <v>68</v>
      </c>
      <c r="G1443" s="1210"/>
      <c r="H1443" s="1210"/>
      <c r="I1443" s="1210"/>
      <c r="J1443" s="1210"/>
      <c r="K1443" s="1210"/>
      <c r="L1443" s="1210"/>
      <c r="M1443" s="408">
        <f t="shared" si="853"/>
        <v>0</v>
      </c>
      <c r="N1443" s="419">
        <f>M1443*(1-'Annexe 1. Taux de référence'!$E9)+N667*(1-'Annexe 1. Taux de référence'!$E9)</f>
        <v>0</v>
      </c>
      <c r="O1443" s="422">
        <f>O667*(1-'Annexe 1. Taux de référence'!$E9)</f>
        <v>0</v>
      </c>
      <c r="P1443" s="422">
        <f>P667*(1-'Annexe 1. Taux de référence'!$E9)</f>
        <v>0</v>
      </c>
      <c r="Q1443" s="423">
        <f>Q667*(1-'Annexe 1. Taux de référence'!$E9)</f>
        <v>0</v>
      </c>
      <c r="R1443" s="419">
        <f>R667*(1-'Annexe 1. Taux de référence'!$E9)</f>
        <v>0</v>
      </c>
      <c r="S1443" s="421">
        <f>S667*(1-'Annexe 1. Taux de référence'!$E9)</f>
        <v>0</v>
      </c>
      <c r="T1443" s="421">
        <f>T667*(1-'Annexe 1. Taux de référence'!$E9)</f>
        <v>0</v>
      </c>
      <c r="U1443" s="421">
        <f>U667*(1-'Annexe 1. Taux de référence'!$E9)</f>
        <v>0</v>
      </c>
      <c r="V1443" s="421">
        <f>V667*(1-'Annexe 1. Taux de référence'!$E9)</f>
        <v>0</v>
      </c>
      <c r="W1443" s="421">
        <f>W667*(1-'Annexe 1. Taux de référence'!$E9)</f>
        <v>0</v>
      </c>
      <c r="X1443" s="422">
        <f>X667*(1-'Annexe 1. Taux de référence'!$E9)</f>
        <v>0</v>
      </c>
      <c r="Y1443" s="421">
        <f>Y667*(1-'Annexe 1. Taux de référence'!$E9)</f>
        <v>0</v>
      </c>
      <c r="Z1443" s="421">
        <f>Z667*(1-'Annexe 1. Taux de référence'!$E9)</f>
        <v>0</v>
      </c>
      <c r="AA1443" s="421">
        <f>AA667*(1-'Annexe 1. Taux de référence'!$E9)</f>
        <v>0</v>
      </c>
      <c r="AB1443" s="421">
        <f>AB667*(1-'Annexe 1. Taux de référence'!$E9)</f>
        <v>0</v>
      </c>
      <c r="AC1443" s="408">
        <f t="shared" si="854"/>
        <v>0</v>
      </c>
      <c r="AD1443" s="830"/>
      <c r="AE1443" s="831"/>
      <c r="AF1443" s="832"/>
    </row>
    <row r="1444" spans="1:32" outlineLevel="1" x14ac:dyDescent="0.2">
      <c r="A1444" s="381">
        <v>236</v>
      </c>
      <c r="B1444" s="666"/>
      <c r="C1444" s="667"/>
      <c r="D1444" s="385"/>
      <c r="E1444" s="389"/>
      <c r="F1444" s="1209" t="s">
        <v>537</v>
      </c>
      <c r="G1444" s="1210"/>
      <c r="H1444" s="1210"/>
      <c r="I1444" s="1210"/>
      <c r="J1444" s="1210"/>
      <c r="K1444" s="1210"/>
      <c r="L1444" s="1210"/>
      <c r="M1444" s="408">
        <f t="shared" si="853"/>
        <v>0</v>
      </c>
      <c r="N1444" s="419">
        <f>M1444*(1-'Annexe 1. Taux de référence'!$E10)+N668*(1-'Annexe 1. Taux de référence'!$E10)</f>
        <v>0</v>
      </c>
      <c r="O1444" s="422">
        <f>O668*(1-'Annexe 1. Taux de référence'!$E10)</f>
        <v>0</v>
      </c>
      <c r="P1444" s="422">
        <f>P668*(1-'Annexe 1. Taux de référence'!$E10)</f>
        <v>0</v>
      </c>
      <c r="Q1444" s="423">
        <f>Q668*(1-'Annexe 1. Taux de référence'!$E10)</f>
        <v>0</v>
      </c>
      <c r="R1444" s="419">
        <f>R668*(1-'Annexe 1. Taux de référence'!$E10)</f>
        <v>0</v>
      </c>
      <c r="S1444" s="421">
        <f>S668*(1-'Annexe 1. Taux de référence'!$E10)</f>
        <v>0</v>
      </c>
      <c r="T1444" s="421">
        <f>T668*(1-'Annexe 1. Taux de référence'!$E10)</f>
        <v>0</v>
      </c>
      <c r="U1444" s="421">
        <f>U668*(1-'Annexe 1. Taux de référence'!$E10)</f>
        <v>0</v>
      </c>
      <c r="V1444" s="421">
        <f>V668*(1-'Annexe 1. Taux de référence'!$E10)</f>
        <v>0</v>
      </c>
      <c r="W1444" s="421">
        <f>W668*(1-'Annexe 1. Taux de référence'!$E10)</f>
        <v>0</v>
      </c>
      <c r="X1444" s="422">
        <f>X668*(1-'Annexe 1. Taux de référence'!$E10)</f>
        <v>0</v>
      </c>
      <c r="Y1444" s="421">
        <f>Y668*(1-'Annexe 1. Taux de référence'!$E10)</f>
        <v>0</v>
      </c>
      <c r="Z1444" s="421">
        <f>Z668*(1-'Annexe 1. Taux de référence'!$E10)</f>
        <v>0</v>
      </c>
      <c r="AA1444" s="421">
        <f>AA668*(1-'Annexe 1. Taux de référence'!$E10)</f>
        <v>0</v>
      </c>
      <c r="AB1444" s="421">
        <f>AB668*(1-'Annexe 1. Taux de référence'!$E10)</f>
        <v>0</v>
      </c>
      <c r="AC1444" s="408">
        <f t="shared" si="854"/>
        <v>0</v>
      </c>
      <c r="AD1444" s="830"/>
      <c r="AE1444" s="831"/>
      <c r="AF1444" s="832"/>
    </row>
    <row r="1445" spans="1:32" ht="27.75" customHeight="1" outlineLevel="1" x14ac:dyDescent="0.2">
      <c r="A1445" s="381">
        <v>237</v>
      </c>
      <c r="B1445" s="666"/>
      <c r="C1445" s="667"/>
      <c r="D1445" s="667"/>
      <c r="E1445" s="668"/>
      <c r="F1445" s="1227" t="s">
        <v>532</v>
      </c>
      <c r="G1445" s="1228"/>
      <c r="H1445" s="1228"/>
      <c r="I1445" s="1228"/>
      <c r="J1445" s="1228"/>
      <c r="K1445" s="1228"/>
      <c r="L1445" s="1228"/>
      <c r="M1445" s="408">
        <f t="shared" si="853"/>
        <v>0</v>
      </c>
      <c r="N1445" s="419">
        <f>M1445*(1-'Annexe 1. Taux de référence'!$E11)+N669*(1-'Annexe 1. Taux de référence'!$E11)</f>
        <v>0</v>
      </c>
      <c r="O1445" s="422">
        <f>O669*(1-'Annexe 1. Taux de référence'!$E11)</f>
        <v>0</v>
      </c>
      <c r="P1445" s="422">
        <f>P669*(1-'Annexe 1. Taux de référence'!$E11)</f>
        <v>0</v>
      </c>
      <c r="Q1445" s="423">
        <f>Q669*(1-'Annexe 1. Taux de référence'!$E11)</f>
        <v>0</v>
      </c>
      <c r="R1445" s="419">
        <f>R669*(1-'Annexe 1. Taux de référence'!$E11)</f>
        <v>0</v>
      </c>
      <c r="S1445" s="421">
        <f>S669*(1-'Annexe 1. Taux de référence'!$E11)</f>
        <v>0</v>
      </c>
      <c r="T1445" s="421">
        <f>T669*(1-'Annexe 1. Taux de référence'!$E11)</f>
        <v>0</v>
      </c>
      <c r="U1445" s="421">
        <f>U669*(1-'Annexe 1. Taux de référence'!$E11)</f>
        <v>0</v>
      </c>
      <c r="V1445" s="421">
        <f>V669*(1-'Annexe 1. Taux de référence'!$E11)</f>
        <v>0</v>
      </c>
      <c r="W1445" s="421">
        <f>W669*(1-'Annexe 1. Taux de référence'!$E11)</f>
        <v>0</v>
      </c>
      <c r="X1445" s="422">
        <f>X669*(1-'Annexe 1. Taux de référence'!$E11)</f>
        <v>0</v>
      </c>
      <c r="Y1445" s="421">
        <f>Y669*(1-'Annexe 1. Taux de référence'!$E11)</f>
        <v>0</v>
      </c>
      <c r="Z1445" s="421">
        <f>Z669*(1-'Annexe 1. Taux de référence'!$E11)</f>
        <v>0</v>
      </c>
      <c r="AA1445" s="421">
        <f>AA669*(1-'Annexe 1. Taux de référence'!$E11)</f>
        <v>0</v>
      </c>
      <c r="AB1445" s="421">
        <f>AB669*(1-'Annexe 1. Taux de référence'!$E11)</f>
        <v>0</v>
      </c>
      <c r="AC1445" s="408">
        <f t="shared" si="854"/>
        <v>0</v>
      </c>
      <c r="AD1445" s="830"/>
      <c r="AE1445" s="831"/>
      <c r="AF1445" s="832"/>
    </row>
    <row r="1446" spans="1:32" ht="15.75" outlineLevel="1" x14ac:dyDescent="0.2">
      <c r="A1446" s="381">
        <v>238</v>
      </c>
      <c r="B1446" s="666"/>
      <c r="C1446" s="667"/>
      <c r="D1446" s="391"/>
      <c r="E1446" s="1223" t="s">
        <v>67</v>
      </c>
      <c r="F1446" s="1224"/>
      <c r="G1446" s="1224"/>
      <c r="H1446" s="1224"/>
      <c r="I1446" s="1224"/>
      <c r="J1446" s="1224"/>
      <c r="K1446" s="1224"/>
      <c r="L1446" s="1224"/>
      <c r="M1446" s="407">
        <f>SUBTOTAL(9,M1447:M1450)</f>
        <v>0</v>
      </c>
      <c r="N1446" s="410">
        <f t="shared" ref="N1446:AC1446" si="855">SUBTOTAL(9,N1447:N1450)</f>
        <v>0</v>
      </c>
      <c r="O1446" s="414">
        <f t="shared" si="855"/>
        <v>0</v>
      </c>
      <c r="P1446" s="414">
        <f t="shared" si="855"/>
        <v>0</v>
      </c>
      <c r="Q1446" s="415">
        <f t="shared" si="855"/>
        <v>0</v>
      </c>
      <c r="R1446" s="410">
        <f t="shared" si="855"/>
        <v>0</v>
      </c>
      <c r="S1446" s="414">
        <f t="shared" si="855"/>
        <v>0</v>
      </c>
      <c r="T1446" s="413">
        <f t="shared" si="855"/>
        <v>0</v>
      </c>
      <c r="U1446" s="413">
        <f t="shared" si="855"/>
        <v>0</v>
      </c>
      <c r="V1446" s="413">
        <f t="shared" si="855"/>
        <v>0</v>
      </c>
      <c r="W1446" s="413">
        <f t="shared" si="855"/>
        <v>0</v>
      </c>
      <c r="X1446" s="413">
        <f t="shared" si="855"/>
        <v>0</v>
      </c>
      <c r="Y1446" s="413">
        <f t="shared" si="855"/>
        <v>0</v>
      </c>
      <c r="Z1446" s="413">
        <f t="shared" si="855"/>
        <v>0</v>
      </c>
      <c r="AA1446" s="413">
        <f t="shared" si="855"/>
        <v>0</v>
      </c>
      <c r="AB1446" s="411">
        <f t="shared" si="855"/>
        <v>0</v>
      </c>
      <c r="AC1446" s="407">
        <f t="shared" si="855"/>
        <v>0</v>
      </c>
      <c r="AD1446" s="830"/>
      <c r="AE1446" s="831"/>
      <c r="AF1446" s="832"/>
    </row>
    <row r="1447" spans="1:32" outlineLevel="1" x14ac:dyDescent="0.2">
      <c r="A1447" s="381">
        <v>239</v>
      </c>
      <c r="B1447" s="666"/>
      <c r="C1447" s="667"/>
      <c r="D1447" s="658"/>
      <c r="E1447" s="658"/>
      <c r="F1447" s="1225" t="s">
        <v>65</v>
      </c>
      <c r="G1447" s="1226"/>
      <c r="H1447" s="1226"/>
      <c r="I1447" s="1226"/>
      <c r="J1447" s="1226"/>
      <c r="K1447" s="1226"/>
      <c r="L1447" s="1226"/>
      <c r="M1447" s="408">
        <f t="shared" ref="M1447:M1450" si="856">M671</f>
        <v>0</v>
      </c>
      <c r="N1447" s="419">
        <f>M1447*(1-'Annexe 1. Taux de référence'!$E13)+N671*(1-'Annexe 1. Taux de référence'!$E13)</f>
        <v>0</v>
      </c>
      <c r="O1447" s="422">
        <f>O671*(1-'Annexe 1. Taux de référence'!$E13)</f>
        <v>0</v>
      </c>
      <c r="P1447" s="422">
        <f>P671*(1-'Annexe 1. Taux de référence'!$E13)</f>
        <v>0</v>
      </c>
      <c r="Q1447" s="423">
        <f>Q671*(1-'Annexe 1. Taux de référence'!$E13)</f>
        <v>0</v>
      </c>
      <c r="R1447" s="419">
        <f>R671*(1-'Annexe 1. Taux de référence'!$E13)</f>
        <v>0</v>
      </c>
      <c r="S1447" s="421">
        <f>S671*(1-'Annexe 1. Taux de référence'!$E13)</f>
        <v>0</v>
      </c>
      <c r="T1447" s="421">
        <f>T671*(1-'Annexe 1. Taux de référence'!$E13)</f>
        <v>0</v>
      </c>
      <c r="U1447" s="421">
        <f>U671*(1-'Annexe 1. Taux de référence'!$E13)</f>
        <v>0</v>
      </c>
      <c r="V1447" s="421">
        <f>V671*(1-'Annexe 1. Taux de référence'!$E13)</f>
        <v>0</v>
      </c>
      <c r="W1447" s="421">
        <f>W671*(1-'Annexe 1. Taux de référence'!$E13)</f>
        <v>0</v>
      </c>
      <c r="X1447" s="422">
        <f>X671*(1-'Annexe 1. Taux de référence'!$E13)</f>
        <v>0</v>
      </c>
      <c r="Y1447" s="421">
        <f>Y671*(1-'Annexe 1. Taux de référence'!$E13)</f>
        <v>0</v>
      </c>
      <c r="Z1447" s="421">
        <f>Z671*(1-'Annexe 1. Taux de référence'!$E13)</f>
        <v>0</v>
      </c>
      <c r="AA1447" s="421">
        <f>AA671*(1-'Annexe 1. Taux de référence'!$E13)</f>
        <v>0</v>
      </c>
      <c r="AB1447" s="421">
        <f>AB671*(1-'Annexe 1. Taux de référence'!$E13)</f>
        <v>0</v>
      </c>
      <c r="AC1447" s="408">
        <f t="shared" si="854"/>
        <v>0</v>
      </c>
      <c r="AD1447" s="830"/>
      <c r="AE1447" s="831"/>
      <c r="AF1447" s="832"/>
    </row>
    <row r="1448" spans="1:32" outlineLevel="1" x14ac:dyDescent="0.2">
      <c r="A1448" s="381">
        <v>240</v>
      </c>
      <c r="B1448" s="666"/>
      <c r="C1448" s="667"/>
      <c r="D1448" s="658"/>
      <c r="E1448" s="658"/>
      <c r="F1448" s="1209" t="s">
        <v>68</v>
      </c>
      <c r="G1448" s="1210"/>
      <c r="H1448" s="1210"/>
      <c r="I1448" s="1210"/>
      <c r="J1448" s="1210"/>
      <c r="K1448" s="1210"/>
      <c r="L1448" s="1210"/>
      <c r="M1448" s="408">
        <f t="shared" si="856"/>
        <v>0</v>
      </c>
      <c r="N1448" s="419">
        <f>M1448*(1-'Annexe 1. Taux de référence'!$E14)+N672*(1-'Annexe 1. Taux de référence'!$E14)</f>
        <v>0</v>
      </c>
      <c r="O1448" s="422">
        <f>O672*(1-'Annexe 1. Taux de référence'!$E14)</f>
        <v>0</v>
      </c>
      <c r="P1448" s="422">
        <f>P672*(1-'Annexe 1. Taux de référence'!$E14)</f>
        <v>0</v>
      </c>
      <c r="Q1448" s="423">
        <f>Q672*(1-'Annexe 1. Taux de référence'!$E14)</f>
        <v>0</v>
      </c>
      <c r="R1448" s="419">
        <f>R672*(1-'Annexe 1. Taux de référence'!$E14)</f>
        <v>0</v>
      </c>
      <c r="S1448" s="421">
        <f>S672*(1-'Annexe 1. Taux de référence'!$E14)</f>
        <v>0</v>
      </c>
      <c r="T1448" s="421">
        <f>T672*(1-'Annexe 1. Taux de référence'!$E14)</f>
        <v>0</v>
      </c>
      <c r="U1448" s="421">
        <f>U672*(1-'Annexe 1. Taux de référence'!$E14)</f>
        <v>0</v>
      </c>
      <c r="V1448" s="421">
        <f>V672*(1-'Annexe 1. Taux de référence'!$E14)</f>
        <v>0</v>
      </c>
      <c r="W1448" s="421">
        <f>W672*(1-'Annexe 1. Taux de référence'!$E14)</f>
        <v>0</v>
      </c>
      <c r="X1448" s="422">
        <f>X672*(1-'Annexe 1. Taux de référence'!$E14)</f>
        <v>0</v>
      </c>
      <c r="Y1448" s="421">
        <f>Y672*(1-'Annexe 1. Taux de référence'!$E14)</f>
        <v>0</v>
      </c>
      <c r="Z1448" s="421">
        <f>Z672*(1-'Annexe 1. Taux de référence'!$E14)</f>
        <v>0</v>
      </c>
      <c r="AA1448" s="421">
        <f>AA672*(1-'Annexe 1. Taux de référence'!$E14)</f>
        <v>0</v>
      </c>
      <c r="AB1448" s="421">
        <f>AB672*(1-'Annexe 1. Taux de référence'!$E14)</f>
        <v>0</v>
      </c>
      <c r="AC1448" s="408">
        <f t="shared" si="854"/>
        <v>0</v>
      </c>
      <c r="AD1448" s="830"/>
      <c r="AE1448" s="831"/>
      <c r="AF1448" s="832"/>
    </row>
    <row r="1449" spans="1:32" outlineLevel="1" x14ac:dyDescent="0.2">
      <c r="A1449" s="381">
        <v>241</v>
      </c>
      <c r="B1449" s="666"/>
      <c r="C1449" s="667"/>
      <c r="D1449" s="392"/>
      <c r="E1449" s="392"/>
      <c r="F1449" s="1209" t="s">
        <v>537</v>
      </c>
      <c r="G1449" s="1210"/>
      <c r="H1449" s="1210"/>
      <c r="I1449" s="1210"/>
      <c r="J1449" s="1210"/>
      <c r="K1449" s="1210"/>
      <c r="L1449" s="1210"/>
      <c r="M1449" s="408">
        <f t="shared" si="856"/>
        <v>0</v>
      </c>
      <c r="N1449" s="419">
        <f>M1449*(1-'Annexe 1. Taux de référence'!$E15)+N673*(1-'Annexe 1. Taux de référence'!$E15)</f>
        <v>0</v>
      </c>
      <c r="O1449" s="422">
        <f>O673*(1-'Annexe 1. Taux de référence'!$E15)</f>
        <v>0</v>
      </c>
      <c r="P1449" s="422">
        <f>P673*(1-'Annexe 1. Taux de référence'!$E15)</f>
        <v>0</v>
      </c>
      <c r="Q1449" s="423">
        <f>Q673*(1-'Annexe 1. Taux de référence'!$E15)</f>
        <v>0</v>
      </c>
      <c r="R1449" s="419">
        <f>R673*(1-'Annexe 1. Taux de référence'!$E15)</f>
        <v>0</v>
      </c>
      <c r="S1449" s="421">
        <f>S673*(1-'Annexe 1. Taux de référence'!$E15)</f>
        <v>0</v>
      </c>
      <c r="T1449" s="421">
        <f>T673*(1-'Annexe 1. Taux de référence'!$E15)</f>
        <v>0</v>
      </c>
      <c r="U1449" s="421">
        <f>U673*(1-'Annexe 1. Taux de référence'!$E15)</f>
        <v>0</v>
      </c>
      <c r="V1449" s="421">
        <f>V673*(1-'Annexe 1. Taux de référence'!$E15)</f>
        <v>0</v>
      </c>
      <c r="W1449" s="421">
        <f>W673*(1-'Annexe 1. Taux de référence'!$E15)</f>
        <v>0</v>
      </c>
      <c r="X1449" s="422">
        <f>X673*(1-'Annexe 1. Taux de référence'!$E15)</f>
        <v>0</v>
      </c>
      <c r="Y1449" s="421">
        <f>Y673*(1-'Annexe 1. Taux de référence'!$E15)</f>
        <v>0</v>
      </c>
      <c r="Z1449" s="421">
        <f>Z673*(1-'Annexe 1. Taux de référence'!$E15)</f>
        <v>0</v>
      </c>
      <c r="AA1449" s="421">
        <f>AA673*(1-'Annexe 1. Taux de référence'!$E15)</f>
        <v>0</v>
      </c>
      <c r="AB1449" s="421">
        <f>AB673*(1-'Annexe 1. Taux de référence'!$E15)</f>
        <v>0</v>
      </c>
      <c r="AC1449" s="408">
        <f t="shared" si="854"/>
        <v>0</v>
      </c>
      <c r="AD1449" s="830"/>
      <c r="AE1449" s="831"/>
      <c r="AF1449" s="832"/>
    </row>
    <row r="1450" spans="1:32" ht="27.75" customHeight="1" outlineLevel="1" x14ac:dyDescent="0.2">
      <c r="A1450" s="381">
        <v>242</v>
      </c>
      <c r="B1450" s="666"/>
      <c r="C1450" s="667"/>
      <c r="D1450" s="385"/>
      <c r="E1450" s="385"/>
      <c r="F1450" s="1227" t="s">
        <v>532</v>
      </c>
      <c r="G1450" s="1228"/>
      <c r="H1450" s="1228"/>
      <c r="I1450" s="1228"/>
      <c r="J1450" s="1228"/>
      <c r="K1450" s="1228"/>
      <c r="L1450" s="1228"/>
      <c r="M1450" s="408">
        <f t="shared" si="856"/>
        <v>0</v>
      </c>
      <c r="N1450" s="419">
        <f>M1450*(1-'Annexe 1. Taux de référence'!$E16)+N674*(1-'Annexe 1. Taux de référence'!$E16)</f>
        <v>0</v>
      </c>
      <c r="O1450" s="422">
        <f>O674*(1-'Annexe 1. Taux de référence'!$E16)</f>
        <v>0</v>
      </c>
      <c r="P1450" s="422">
        <f>P674*(1-'Annexe 1. Taux de référence'!$E16)</f>
        <v>0</v>
      </c>
      <c r="Q1450" s="423">
        <f>Q674*(1-'Annexe 1. Taux de référence'!$E16)</f>
        <v>0</v>
      </c>
      <c r="R1450" s="419">
        <f>R674*(1-'Annexe 1. Taux de référence'!$E16)</f>
        <v>0</v>
      </c>
      <c r="S1450" s="421">
        <f>S674*(1-'Annexe 1. Taux de référence'!$E16)</f>
        <v>0</v>
      </c>
      <c r="T1450" s="421">
        <f>T674*(1-'Annexe 1. Taux de référence'!$E16)</f>
        <v>0</v>
      </c>
      <c r="U1450" s="421">
        <f>U674*(1-'Annexe 1. Taux de référence'!$E16)</f>
        <v>0</v>
      </c>
      <c r="V1450" s="421">
        <f>V674*(1-'Annexe 1. Taux de référence'!$E16)</f>
        <v>0</v>
      </c>
      <c r="W1450" s="421">
        <f>W674*(1-'Annexe 1. Taux de référence'!$E16)</f>
        <v>0</v>
      </c>
      <c r="X1450" s="422">
        <f>X674*(1-'Annexe 1. Taux de référence'!$E16)</f>
        <v>0</v>
      </c>
      <c r="Y1450" s="421">
        <f>Y674*(1-'Annexe 1. Taux de référence'!$E16)</f>
        <v>0</v>
      </c>
      <c r="Z1450" s="421">
        <f>Z674*(1-'Annexe 1. Taux de référence'!$E16)</f>
        <v>0</v>
      </c>
      <c r="AA1450" s="421">
        <f>AA674*(1-'Annexe 1. Taux de référence'!$E16)</f>
        <v>0</v>
      </c>
      <c r="AB1450" s="421">
        <f>AB674*(1-'Annexe 1. Taux de référence'!$E16)</f>
        <v>0</v>
      </c>
      <c r="AC1450" s="408">
        <f t="shared" si="854"/>
        <v>0</v>
      </c>
      <c r="AD1450" s="830"/>
      <c r="AE1450" s="831"/>
      <c r="AF1450" s="832"/>
    </row>
    <row r="1451" spans="1:32" ht="15.75" customHeight="1" outlineLevel="1" x14ac:dyDescent="0.2">
      <c r="A1451" s="381">
        <v>243</v>
      </c>
      <c r="B1451" s="666"/>
      <c r="C1451" s="667"/>
      <c r="D1451" s="392"/>
      <c r="E1451" s="1223" t="s">
        <v>556</v>
      </c>
      <c r="F1451" s="1224"/>
      <c r="G1451" s="1224"/>
      <c r="H1451" s="1224"/>
      <c r="I1451" s="1224"/>
      <c r="J1451" s="1224"/>
      <c r="K1451" s="1224"/>
      <c r="L1451" s="1224"/>
      <c r="M1451" s="407">
        <f>SUBTOTAL(9,M1452:M1455)</f>
        <v>0</v>
      </c>
      <c r="N1451" s="410">
        <f t="shared" ref="N1451:AC1451" si="857">SUBTOTAL(9,N1452:N1455)</f>
        <v>0</v>
      </c>
      <c r="O1451" s="414">
        <f t="shared" si="857"/>
        <v>0</v>
      </c>
      <c r="P1451" s="414">
        <f t="shared" si="857"/>
        <v>0</v>
      </c>
      <c r="Q1451" s="415">
        <f t="shared" si="857"/>
        <v>0</v>
      </c>
      <c r="R1451" s="410">
        <f t="shared" si="857"/>
        <v>0</v>
      </c>
      <c r="S1451" s="414">
        <f t="shared" si="857"/>
        <v>0</v>
      </c>
      <c r="T1451" s="413">
        <f t="shared" si="857"/>
        <v>0</v>
      </c>
      <c r="U1451" s="413">
        <f t="shared" si="857"/>
        <v>0</v>
      </c>
      <c r="V1451" s="413">
        <f t="shared" si="857"/>
        <v>0</v>
      </c>
      <c r="W1451" s="413">
        <f t="shared" si="857"/>
        <v>0</v>
      </c>
      <c r="X1451" s="413">
        <f t="shared" si="857"/>
        <v>0</v>
      </c>
      <c r="Y1451" s="413">
        <f t="shared" si="857"/>
        <v>0</v>
      </c>
      <c r="Z1451" s="413">
        <f t="shared" si="857"/>
        <v>0</v>
      </c>
      <c r="AA1451" s="413">
        <f t="shared" si="857"/>
        <v>0</v>
      </c>
      <c r="AB1451" s="411">
        <f t="shared" si="857"/>
        <v>0</v>
      </c>
      <c r="AC1451" s="407">
        <f t="shared" si="857"/>
        <v>0</v>
      </c>
      <c r="AD1451" s="830"/>
      <c r="AE1451" s="831"/>
      <c r="AF1451" s="832"/>
    </row>
    <row r="1452" spans="1:32" outlineLevel="1" x14ac:dyDescent="0.2">
      <c r="A1452" s="381">
        <v>244</v>
      </c>
      <c r="B1452" s="666"/>
      <c r="C1452" s="667"/>
      <c r="D1452" s="658"/>
      <c r="E1452" s="658"/>
      <c r="F1452" s="1225" t="s">
        <v>65</v>
      </c>
      <c r="G1452" s="1226"/>
      <c r="H1452" s="1226"/>
      <c r="I1452" s="1226"/>
      <c r="J1452" s="1226"/>
      <c r="K1452" s="1226"/>
      <c r="L1452" s="1226"/>
      <c r="M1452" s="408">
        <f t="shared" ref="M1452:M1455" si="858">M676</f>
        <v>0</v>
      </c>
      <c r="N1452" s="419">
        <f>M1452*(1-'Annexe 1. Taux de référence'!$E18)+N676*(1-'Annexe 1. Taux de référence'!$E18)</f>
        <v>0</v>
      </c>
      <c r="O1452" s="422">
        <f>O676*(1-'Annexe 1. Taux de référence'!$E18)</f>
        <v>0</v>
      </c>
      <c r="P1452" s="422">
        <f>P676*(1-'Annexe 1. Taux de référence'!$E18)</f>
        <v>0</v>
      </c>
      <c r="Q1452" s="423">
        <f>Q676*(1-'Annexe 1. Taux de référence'!$E18)</f>
        <v>0</v>
      </c>
      <c r="R1452" s="419">
        <f>R676*(1-'Annexe 1. Taux de référence'!$E18)</f>
        <v>0</v>
      </c>
      <c r="S1452" s="421">
        <f>S676*(1-'Annexe 1. Taux de référence'!$E18)</f>
        <v>0</v>
      </c>
      <c r="T1452" s="421">
        <f>T676*(1-'Annexe 1. Taux de référence'!$E18)</f>
        <v>0</v>
      </c>
      <c r="U1452" s="421">
        <f>U676*(1-'Annexe 1. Taux de référence'!$E18)</f>
        <v>0</v>
      </c>
      <c r="V1452" s="421">
        <f>V676*(1-'Annexe 1. Taux de référence'!$E18)</f>
        <v>0</v>
      </c>
      <c r="W1452" s="421">
        <f>W676*(1-'Annexe 1. Taux de référence'!$E18)</f>
        <v>0</v>
      </c>
      <c r="X1452" s="422">
        <f>X676*(1-'Annexe 1. Taux de référence'!$E18)</f>
        <v>0</v>
      </c>
      <c r="Y1452" s="421">
        <f>Y676*(1-'Annexe 1. Taux de référence'!$E18)</f>
        <v>0</v>
      </c>
      <c r="Z1452" s="421">
        <f>Z676*(1-'Annexe 1. Taux de référence'!$E18)</f>
        <v>0</v>
      </c>
      <c r="AA1452" s="421">
        <f>AA676*(1-'Annexe 1. Taux de référence'!$E18)</f>
        <v>0</v>
      </c>
      <c r="AB1452" s="421">
        <f>AB676*(1-'Annexe 1. Taux de référence'!$E18)</f>
        <v>0</v>
      </c>
      <c r="AC1452" s="408">
        <f t="shared" si="854"/>
        <v>0</v>
      </c>
      <c r="AD1452" s="830"/>
      <c r="AE1452" s="831"/>
      <c r="AF1452" s="832"/>
    </row>
    <row r="1453" spans="1:32" outlineLevel="1" x14ac:dyDescent="0.2">
      <c r="A1453" s="381">
        <v>245</v>
      </c>
      <c r="B1453" s="666"/>
      <c r="C1453" s="667"/>
      <c r="D1453" s="393"/>
      <c r="E1453" s="393"/>
      <c r="F1453" s="1209" t="s">
        <v>68</v>
      </c>
      <c r="G1453" s="1210"/>
      <c r="H1453" s="1210"/>
      <c r="I1453" s="1210"/>
      <c r="J1453" s="1210"/>
      <c r="K1453" s="1210"/>
      <c r="L1453" s="1210"/>
      <c r="M1453" s="408">
        <f t="shared" si="858"/>
        <v>0</v>
      </c>
      <c r="N1453" s="419">
        <f>M1453*(1-'Annexe 1. Taux de référence'!$E19)+N677*(1-'Annexe 1. Taux de référence'!$E19)</f>
        <v>0</v>
      </c>
      <c r="O1453" s="422">
        <f>O677*(1-'Annexe 1. Taux de référence'!$E19)</f>
        <v>0</v>
      </c>
      <c r="P1453" s="422">
        <f>P677*(1-'Annexe 1. Taux de référence'!$E19)</f>
        <v>0</v>
      </c>
      <c r="Q1453" s="423">
        <f>Q677*(1-'Annexe 1. Taux de référence'!$E19)</f>
        <v>0</v>
      </c>
      <c r="R1453" s="419">
        <f>R677*(1-'Annexe 1. Taux de référence'!$E19)</f>
        <v>0</v>
      </c>
      <c r="S1453" s="421">
        <f>S677*(1-'Annexe 1. Taux de référence'!$E19)</f>
        <v>0</v>
      </c>
      <c r="T1453" s="421">
        <f>T677*(1-'Annexe 1. Taux de référence'!$E19)</f>
        <v>0</v>
      </c>
      <c r="U1453" s="421">
        <f>U677*(1-'Annexe 1. Taux de référence'!$E19)</f>
        <v>0</v>
      </c>
      <c r="V1453" s="421">
        <f>V677*(1-'Annexe 1. Taux de référence'!$E19)</f>
        <v>0</v>
      </c>
      <c r="W1453" s="421">
        <f>W677*(1-'Annexe 1. Taux de référence'!$E19)</f>
        <v>0</v>
      </c>
      <c r="X1453" s="422">
        <f>X677*(1-'Annexe 1. Taux de référence'!$E19)</f>
        <v>0</v>
      </c>
      <c r="Y1453" s="421">
        <f>Y677*(1-'Annexe 1. Taux de référence'!$E19)</f>
        <v>0</v>
      </c>
      <c r="Z1453" s="421">
        <f>Z677*(1-'Annexe 1. Taux de référence'!$E19)</f>
        <v>0</v>
      </c>
      <c r="AA1453" s="421">
        <f>AA677*(1-'Annexe 1. Taux de référence'!$E19)</f>
        <v>0</v>
      </c>
      <c r="AB1453" s="421">
        <f>AB677*(1-'Annexe 1. Taux de référence'!$E19)</f>
        <v>0</v>
      </c>
      <c r="AC1453" s="408">
        <f t="shared" si="854"/>
        <v>0</v>
      </c>
      <c r="AD1453" s="830"/>
      <c r="AE1453" s="831"/>
      <c r="AF1453" s="832"/>
    </row>
    <row r="1454" spans="1:32" outlineLevel="1" x14ac:dyDescent="0.2">
      <c r="A1454" s="381">
        <v>246</v>
      </c>
      <c r="B1454" s="666"/>
      <c r="C1454" s="667"/>
      <c r="D1454" s="393"/>
      <c r="E1454" s="393"/>
      <c r="F1454" s="1209" t="s">
        <v>537</v>
      </c>
      <c r="G1454" s="1210"/>
      <c r="H1454" s="1210"/>
      <c r="I1454" s="1210"/>
      <c r="J1454" s="1210"/>
      <c r="K1454" s="1210"/>
      <c r="L1454" s="1210"/>
      <c r="M1454" s="408">
        <f t="shared" si="858"/>
        <v>0</v>
      </c>
      <c r="N1454" s="419">
        <f>M1454*(1-'Annexe 1. Taux de référence'!$E20)+N678*(1-'Annexe 1. Taux de référence'!$E20)</f>
        <v>0</v>
      </c>
      <c r="O1454" s="422">
        <f>O678*(1-'Annexe 1. Taux de référence'!$E20)</f>
        <v>0</v>
      </c>
      <c r="P1454" s="422">
        <f>P678*(1-'Annexe 1. Taux de référence'!$E20)</f>
        <v>0</v>
      </c>
      <c r="Q1454" s="423">
        <f>Q678*(1-'Annexe 1. Taux de référence'!$E20)</f>
        <v>0</v>
      </c>
      <c r="R1454" s="419">
        <f>R678*(1-'Annexe 1. Taux de référence'!$E20)</f>
        <v>0</v>
      </c>
      <c r="S1454" s="421">
        <f>S678*(1-'Annexe 1. Taux de référence'!$E20)</f>
        <v>0</v>
      </c>
      <c r="T1454" s="421">
        <f>T678*(1-'Annexe 1. Taux de référence'!$E20)</f>
        <v>0</v>
      </c>
      <c r="U1454" s="421">
        <f>U678*(1-'Annexe 1. Taux de référence'!$E20)</f>
        <v>0</v>
      </c>
      <c r="V1454" s="421">
        <f>V678*(1-'Annexe 1. Taux de référence'!$E20)</f>
        <v>0</v>
      </c>
      <c r="W1454" s="421">
        <f>W678*(1-'Annexe 1. Taux de référence'!$E20)</f>
        <v>0</v>
      </c>
      <c r="X1454" s="422">
        <f>X678*(1-'Annexe 1. Taux de référence'!$E20)</f>
        <v>0</v>
      </c>
      <c r="Y1454" s="421">
        <f>Y678*(1-'Annexe 1. Taux de référence'!$E20)</f>
        <v>0</v>
      </c>
      <c r="Z1454" s="421">
        <f>Z678*(1-'Annexe 1. Taux de référence'!$E20)</f>
        <v>0</v>
      </c>
      <c r="AA1454" s="421">
        <f>AA678*(1-'Annexe 1. Taux de référence'!$E20)</f>
        <v>0</v>
      </c>
      <c r="AB1454" s="421">
        <f>AB678*(1-'Annexe 1. Taux de référence'!$E20)</f>
        <v>0</v>
      </c>
      <c r="AC1454" s="408">
        <f t="shared" si="854"/>
        <v>0</v>
      </c>
      <c r="AD1454" s="830"/>
      <c r="AE1454" s="831"/>
      <c r="AF1454" s="832"/>
    </row>
    <row r="1455" spans="1:32" ht="27.75" customHeight="1" outlineLevel="1" x14ac:dyDescent="0.2">
      <c r="A1455" s="381">
        <v>247</v>
      </c>
      <c r="B1455" s="666"/>
      <c r="C1455" s="667"/>
      <c r="D1455" s="394"/>
      <c r="E1455" s="394"/>
      <c r="F1455" s="1227" t="s">
        <v>532</v>
      </c>
      <c r="G1455" s="1228"/>
      <c r="H1455" s="1228"/>
      <c r="I1455" s="1228"/>
      <c r="J1455" s="1228"/>
      <c r="K1455" s="1228"/>
      <c r="L1455" s="1228"/>
      <c r="M1455" s="408">
        <f t="shared" si="858"/>
        <v>0</v>
      </c>
      <c r="N1455" s="419">
        <f>M1455*(1-'Annexe 1. Taux de référence'!$E21)+N679*(1-'Annexe 1. Taux de référence'!$E21)</f>
        <v>0</v>
      </c>
      <c r="O1455" s="422">
        <f>O679*(1-'Annexe 1. Taux de référence'!$E21)</f>
        <v>0</v>
      </c>
      <c r="P1455" s="422">
        <f>P679*(1-'Annexe 1. Taux de référence'!$E21)</f>
        <v>0</v>
      </c>
      <c r="Q1455" s="423">
        <f>Q679*(1-'Annexe 1. Taux de référence'!$E21)</f>
        <v>0</v>
      </c>
      <c r="R1455" s="419">
        <f>R679*(1-'Annexe 1. Taux de référence'!$E21)</f>
        <v>0</v>
      </c>
      <c r="S1455" s="421">
        <f>S679*(1-'Annexe 1. Taux de référence'!$E21)</f>
        <v>0</v>
      </c>
      <c r="T1455" s="421">
        <f>T679*(1-'Annexe 1. Taux de référence'!$E21)</f>
        <v>0</v>
      </c>
      <c r="U1455" s="421">
        <f>U679*(1-'Annexe 1. Taux de référence'!$E21)</f>
        <v>0</v>
      </c>
      <c r="V1455" s="421">
        <f>V679*(1-'Annexe 1. Taux de référence'!$E21)</f>
        <v>0</v>
      </c>
      <c r="W1455" s="421">
        <f>W679*(1-'Annexe 1. Taux de référence'!$E21)</f>
        <v>0</v>
      </c>
      <c r="X1455" s="422">
        <f>X679*(1-'Annexe 1. Taux de référence'!$E21)</f>
        <v>0</v>
      </c>
      <c r="Y1455" s="421">
        <f>Y679*(1-'Annexe 1. Taux de référence'!$E21)</f>
        <v>0</v>
      </c>
      <c r="Z1455" s="421">
        <f>Z679*(1-'Annexe 1. Taux de référence'!$E21)</f>
        <v>0</v>
      </c>
      <c r="AA1455" s="421">
        <f>AA679*(1-'Annexe 1. Taux de référence'!$E21)</f>
        <v>0</v>
      </c>
      <c r="AB1455" s="421">
        <f>AB679*(1-'Annexe 1. Taux de référence'!$E21)</f>
        <v>0</v>
      </c>
      <c r="AC1455" s="408">
        <f t="shared" si="854"/>
        <v>0</v>
      </c>
      <c r="AD1455" s="833"/>
      <c r="AE1455" s="834"/>
      <c r="AF1455" s="835"/>
    </row>
    <row r="1456" spans="1:32" ht="15" customHeight="1" outlineLevel="1" x14ac:dyDescent="0.2">
      <c r="A1456" s="381">
        <v>129</v>
      </c>
      <c r="B1456" s="666"/>
      <c r="C1456" s="394"/>
      <c r="D1456" s="1222" t="s">
        <v>13</v>
      </c>
      <c r="E1456" s="1100"/>
      <c r="F1456" s="1100"/>
      <c r="G1456" s="1100"/>
      <c r="H1456" s="1100"/>
      <c r="I1456" s="1100"/>
      <c r="J1456" s="1100"/>
      <c r="K1456" s="1100"/>
      <c r="L1456" s="1100"/>
      <c r="M1456" s="1100"/>
      <c r="N1456" s="1100"/>
      <c r="O1456" s="1100"/>
      <c r="P1456" s="1100"/>
      <c r="Q1456" s="1100"/>
      <c r="R1456" s="1100"/>
      <c r="S1456" s="1100"/>
      <c r="T1456" s="1100"/>
      <c r="U1456" s="1100"/>
      <c r="V1456" s="1100"/>
      <c r="W1456" s="1100"/>
      <c r="X1456" s="1100"/>
      <c r="Y1456" s="1100"/>
      <c r="Z1456" s="1100"/>
      <c r="AA1456" s="1100"/>
      <c r="AB1456" s="1100"/>
      <c r="AC1456" s="1100"/>
      <c r="AD1456" s="1100"/>
      <c r="AE1456" s="1100"/>
      <c r="AF1456" s="1361"/>
    </row>
    <row r="1457" spans="1:32" ht="15" customHeight="1" outlineLevel="1" x14ac:dyDescent="0.2">
      <c r="A1457" s="381">
        <v>130</v>
      </c>
      <c r="B1457" s="666"/>
      <c r="C1457" s="394"/>
      <c r="D1457" s="394"/>
      <c r="E1457" s="1229" t="s">
        <v>14</v>
      </c>
      <c r="F1457" s="1230"/>
      <c r="G1457" s="1230"/>
      <c r="H1457" s="1230"/>
      <c r="I1457" s="1230"/>
      <c r="J1457" s="1230"/>
      <c r="K1457" s="1230"/>
      <c r="L1457" s="1230"/>
      <c r="M1457" s="407">
        <f>SUBTOTAL(9,M1458:M1460)</f>
        <v>0</v>
      </c>
      <c r="N1457" s="410">
        <f t="shared" ref="N1457:AC1457" si="859">SUBTOTAL(9,N1458:N1460)</f>
        <v>0</v>
      </c>
      <c r="O1457" s="414">
        <f t="shared" si="859"/>
        <v>0</v>
      </c>
      <c r="P1457" s="414">
        <f t="shared" si="859"/>
        <v>0</v>
      </c>
      <c r="Q1457" s="415">
        <f t="shared" si="859"/>
        <v>0</v>
      </c>
      <c r="R1457" s="410">
        <f t="shared" si="859"/>
        <v>0</v>
      </c>
      <c r="S1457" s="414">
        <f t="shared" si="859"/>
        <v>0</v>
      </c>
      <c r="T1457" s="413">
        <f t="shared" si="859"/>
        <v>0</v>
      </c>
      <c r="U1457" s="413">
        <f t="shared" si="859"/>
        <v>0</v>
      </c>
      <c r="V1457" s="413">
        <f t="shared" si="859"/>
        <v>0</v>
      </c>
      <c r="W1457" s="413">
        <f t="shared" si="859"/>
        <v>0</v>
      </c>
      <c r="X1457" s="413">
        <f t="shared" si="859"/>
        <v>0</v>
      </c>
      <c r="Y1457" s="413">
        <f t="shared" si="859"/>
        <v>0</v>
      </c>
      <c r="Z1457" s="413">
        <f t="shared" si="859"/>
        <v>0</v>
      </c>
      <c r="AA1457" s="413">
        <f t="shared" si="859"/>
        <v>0</v>
      </c>
      <c r="AB1457" s="411">
        <f t="shared" si="859"/>
        <v>0</v>
      </c>
      <c r="AC1457" s="407">
        <f t="shared" si="859"/>
        <v>0</v>
      </c>
      <c r="AD1457" s="942"/>
      <c r="AE1457" s="828"/>
      <c r="AF1457" s="829"/>
    </row>
    <row r="1458" spans="1:32" ht="15" customHeight="1" outlineLevel="1" x14ac:dyDescent="0.2">
      <c r="A1458" s="381">
        <v>131</v>
      </c>
      <c r="B1458" s="666"/>
      <c r="C1458" s="394"/>
      <c r="D1458" s="394"/>
      <c r="E1458" s="395"/>
      <c r="F1458" s="1225" t="s">
        <v>112</v>
      </c>
      <c r="G1458" s="1226"/>
      <c r="H1458" s="1226"/>
      <c r="I1458" s="1226"/>
      <c r="J1458" s="1226"/>
      <c r="K1458" s="1226"/>
      <c r="L1458" s="1226"/>
      <c r="M1458" s="408">
        <f t="shared" ref="M1458:M1460" si="860">M682</f>
        <v>0</v>
      </c>
      <c r="N1458" s="419">
        <f>M1458*(1-'Annexe 1. Taux de référence'!$E24)+N682*(1-'Annexe 1. Taux de référence'!$E24)</f>
        <v>0</v>
      </c>
      <c r="O1458" s="422">
        <f>O682*(1-'Annexe 1. Taux de référence'!$E24)</f>
        <v>0</v>
      </c>
      <c r="P1458" s="422">
        <f>P682*(1-'Annexe 1. Taux de référence'!$E24)</f>
        <v>0</v>
      </c>
      <c r="Q1458" s="423">
        <f>Q682*(1-'Annexe 1. Taux de référence'!$E24)</f>
        <v>0</v>
      </c>
      <c r="R1458" s="419">
        <f>R682*(1-'Annexe 1. Taux de référence'!$E24)</f>
        <v>0</v>
      </c>
      <c r="S1458" s="421">
        <f>S682*(1-'Annexe 1. Taux de référence'!$E24)</f>
        <v>0</v>
      </c>
      <c r="T1458" s="421">
        <f>T682*(1-'Annexe 1. Taux de référence'!$E24)</f>
        <v>0</v>
      </c>
      <c r="U1458" s="421">
        <f>U682*(1-'Annexe 1. Taux de référence'!$E24)</f>
        <v>0</v>
      </c>
      <c r="V1458" s="421">
        <f>V682*(1-'Annexe 1. Taux de référence'!$E24)</f>
        <v>0</v>
      </c>
      <c r="W1458" s="421">
        <f>W682*(1-'Annexe 1. Taux de référence'!$E24)</f>
        <v>0</v>
      </c>
      <c r="X1458" s="422">
        <f>X682*(1-'Annexe 1. Taux de référence'!$E24)</f>
        <v>0</v>
      </c>
      <c r="Y1458" s="421">
        <f>Y682*(1-'Annexe 1. Taux de référence'!$E24)</f>
        <v>0</v>
      </c>
      <c r="Z1458" s="421">
        <f>Z682*(1-'Annexe 1. Taux de référence'!$E24)</f>
        <v>0</v>
      </c>
      <c r="AA1458" s="421">
        <f>AA682*(1-'Annexe 1. Taux de référence'!$E24)</f>
        <v>0</v>
      </c>
      <c r="AB1458" s="421">
        <f>AB682*(1-'Annexe 1. Taux de référence'!$E24)</f>
        <v>0</v>
      </c>
      <c r="AC1458" s="408">
        <f t="shared" ref="AC1458:AC1460" si="861">AC682</f>
        <v>0</v>
      </c>
      <c r="AD1458" s="830"/>
      <c r="AE1458" s="831"/>
      <c r="AF1458" s="832"/>
    </row>
    <row r="1459" spans="1:32" ht="15" customHeight="1" outlineLevel="1" x14ac:dyDescent="0.2">
      <c r="A1459" s="381">
        <v>132</v>
      </c>
      <c r="B1459" s="666"/>
      <c r="C1459" s="394"/>
      <c r="D1459" s="394"/>
      <c r="E1459" s="395"/>
      <c r="F1459" s="1209" t="s">
        <v>113</v>
      </c>
      <c r="G1459" s="1210"/>
      <c r="H1459" s="1210"/>
      <c r="I1459" s="1210"/>
      <c r="J1459" s="1210"/>
      <c r="K1459" s="1210"/>
      <c r="L1459" s="1210"/>
      <c r="M1459" s="408">
        <f t="shared" si="860"/>
        <v>0</v>
      </c>
      <c r="N1459" s="419">
        <f>M1459*(1-'Annexe 1. Taux de référence'!$E25)+N683*(1-'Annexe 1. Taux de référence'!$E25)</f>
        <v>0</v>
      </c>
      <c r="O1459" s="422">
        <f>O683*(1-'Annexe 1. Taux de référence'!$E25)</f>
        <v>0</v>
      </c>
      <c r="P1459" s="422">
        <f>P683*(1-'Annexe 1. Taux de référence'!$E25)</f>
        <v>0</v>
      </c>
      <c r="Q1459" s="423">
        <f>Q683*(1-'Annexe 1. Taux de référence'!$E25)</f>
        <v>0</v>
      </c>
      <c r="R1459" s="419">
        <f>R683*(1-'Annexe 1. Taux de référence'!$E25)</f>
        <v>0</v>
      </c>
      <c r="S1459" s="421">
        <f>S683*(1-'Annexe 1. Taux de référence'!$E25)</f>
        <v>0</v>
      </c>
      <c r="T1459" s="421">
        <f>T683*(1-'Annexe 1. Taux de référence'!$E25)</f>
        <v>0</v>
      </c>
      <c r="U1459" s="421">
        <f>U683*(1-'Annexe 1. Taux de référence'!$E25)</f>
        <v>0</v>
      </c>
      <c r="V1459" s="421">
        <f>V683*(1-'Annexe 1. Taux de référence'!$E25)</f>
        <v>0</v>
      </c>
      <c r="W1459" s="421">
        <f>W683*(1-'Annexe 1. Taux de référence'!$E25)</f>
        <v>0</v>
      </c>
      <c r="X1459" s="422">
        <f>X683*(1-'Annexe 1. Taux de référence'!$E25)</f>
        <v>0</v>
      </c>
      <c r="Y1459" s="421">
        <f>Y683*(1-'Annexe 1. Taux de référence'!$E25)</f>
        <v>0</v>
      </c>
      <c r="Z1459" s="421">
        <f>Z683*(1-'Annexe 1. Taux de référence'!$E25)</f>
        <v>0</v>
      </c>
      <c r="AA1459" s="421">
        <f>AA683*(1-'Annexe 1. Taux de référence'!$E25)</f>
        <v>0</v>
      </c>
      <c r="AB1459" s="421">
        <f>AB683*(1-'Annexe 1. Taux de référence'!$E25)</f>
        <v>0</v>
      </c>
      <c r="AC1459" s="408">
        <f t="shared" si="861"/>
        <v>0</v>
      </c>
      <c r="AD1459" s="830"/>
      <c r="AE1459" s="831"/>
      <c r="AF1459" s="832"/>
    </row>
    <row r="1460" spans="1:32" ht="15" customHeight="1" outlineLevel="1" x14ac:dyDescent="0.2">
      <c r="A1460" s="381">
        <v>133</v>
      </c>
      <c r="B1460" s="666"/>
      <c r="C1460" s="394"/>
      <c r="D1460" s="394"/>
      <c r="E1460" s="395"/>
      <c r="F1460" s="1227" t="s">
        <v>557</v>
      </c>
      <c r="G1460" s="1228"/>
      <c r="H1460" s="1228"/>
      <c r="I1460" s="1228"/>
      <c r="J1460" s="1228"/>
      <c r="K1460" s="1228"/>
      <c r="L1460" s="1228"/>
      <c r="M1460" s="408">
        <f t="shared" si="860"/>
        <v>0</v>
      </c>
      <c r="N1460" s="419">
        <f>M1460*(1-'Annexe 1. Taux de référence'!$E26)+N684*(1-'Annexe 1. Taux de référence'!$E26)</f>
        <v>0</v>
      </c>
      <c r="O1460" s="422">
        <f>O684*(1-'Annexe 1. Taux de référence'!$E26)</f>
        <v>0</v>
      </c>
      <c r="P1460" s="422">
        <f>P684*(1-'Annexe 1. Taux de référence'!$E26)</f>
        <v>0</v>
      </c>
      <c r="Q1460" s="423">
        <f>Q684*(1-'Annexe 1. Taux de référence'!$E26)</f>
        <v>0</v>
      </c>
      <c r="R1460" s="419">
        <f>R684*(1-'Annexe 1. Taux de référence'!$E26)</f>
        <v>0</v>
      </c>
      <c r="S1460" s="421">
        <f>S684*(1-'Annexe 1. Taux de référence'!$E26)</f>
        <v>0</v>
      </c>
      <c r="T1460" s="421">
        <f>T684*(1-'Annexe 1. Taux de référence'!$E26)</f>
        <v>0</v>
      </c>
      <c r="U1460" s="421">
        <f>U684*(1-'Annexe 1. Taux de référence'!$E26)</f>
        <v>0</v>
      </c>
      <c r="V1460" s="421">
        <f>V684*(1-'Annexe 1. Taux de référence'!$E26)</f>
        <v>0</v>
      </c>
      <c r="W1460" s="421">
        <f>W684*(1-'Annexe 1. Taux de référence'!$E26)</f>
        <v>0</v>
      </c>
      <c r="X1460" s="422">
        <f>X684*(1-'Annexe 1. Taux de référence'!$E26)</f>
        <v>0</v>
      </c>
      <c r="Y1460" s="421">
        <f>Y684*(1-'Annexe 1. Taux de référence'!$E26)</f>
        <v>0</v>
      </c>
      <c r="Z1460" s="421">
        <f>Z684*(1-'Annexe 1. Taux de référence'!$E26)</f>
        <v>0</v>
      </c>
      <c r="AA1460" s="421">
        <f>AA684*(1-'Annexe 1. Taux de référence'!$E26)</f>
        <v>0</v>
      </c>
      <c r="AB1460" s="421">
        <f>AB684*(1-'Annexe 1. Taux de référence'!$E26)</f>
        <v>0</v>
      </c>
      <c r="AC1460" s="408">
        <f t="shared" si="861"/>
        <v>0</v>
      </c>
      <c r="AD1460" s="830"/>
      <c r="AE1460" s="831"/>
      <c r="AF1460" s="832"/>
    </row>
    <row r="1461" spans="1:32" ht="15" customHeight="1" outlineLevel="1" x14ac:dyDescent="0.2">
      <c r="A1461" s="381">
        <v>134</v>
      </c>
      <c r="B1461" s="666"/>
      <c r="C1461" s="394"/>
      <c r="D1461" s="394"/>
      <c r="E1461" s="1223" t="s">
        <v>15</v>
      </c>
      <c r="F1461" s="1224"/>
      <c r="G1461" s="1224"/>
      <c r="H1461" s="1224"/>
      <c r="I1461" s="1224"/>
      <c r="J1461" s="1224"/>
      <c r="K1461" s="1224"/>
      <c r="L1461" s="1224"/>
      <c r="M1461" s="407">
        <f>SUBTOTAL(9,M1462:M1464)</f>
        <v>0</v>
      </c>
      <c r="N1461" s="410">
        <f t="shared" ref="N1461:AC1461" si="862">SUBTOTAL(9,N1462:N1464)</f>
        <v>0</v>
      </c>
      <c r="O1461" s="414">
        <f t="shared" si="862"/>
        <v>0</v>
      </c>
      <c r="P1461" s="414">
        <f t="shared" si="862"/>
        <v>0</v>
      </c>
      <c r="Q1461" s="415">
        <f t="shared" si="862"/>
        <v>0</v>
      </c>
      <c r="R1461" s="410">
        <f t="shared" si="862"/>
        <v>0</v>
      </c>
      <c r="S1461" s="414">
        <f t="shared" si="862"/>
        <v>0</v>
      </c>
      <c r="T1461" s="413">
        <f t="shared" si="862"/>
        <v>0</v>
      </c>
      <c r="U1461" s="413">
        <f t="shared" si="862"/>
        <v>0</v>
      </c>
      <c r="V1461" s="413">
        <f t="shared" si="862"/>
        <v>0</v>
      </c>
      <c r="W1461" s="413">
        <f t="shared" si="862"/>
        <v>0</v>
      </c>
      <c r="X1461" s="413">
        <f t="shared" si="862"/>
        <v>0</v>
      </c>
      <c r="Y1461" s="413">
        <f t="shared" si="862"/>
        <v>0</v>
      </c>
      <c r="Z1461" s="413">
        <f t="shared" si="862"/>
        <v>0</v>
      </c>
      <c r="AA1461" s="413">
        <f t="shared" si="862"/>
        <v>0</v>
      </c>
      <c r="AB1461" s="411">
        <f t="shared" si="862"/>
        <v>0</v>
      </c>
      <c r="AC1461" s="407">
        <f t="shared" si="862"/>
        <v>0</v>
      </c>
      <c r="AD1461" s="830"/>
      <c r="AE1461" s="831"/>
      <c r="AF1461" s="832"/>
    </row>
    <row r="1462" spans="1:32" ht="15" customHeight="1" outlineLevel="1" x14ac:dyDescent="0.2">
      <c r="A1462" s="381">
        <v>135</v>
      </c>
      <c r="B1462" s="666"/>
      <c r="C1462" s="394"/>
      <c r="D1462" s="394"/>
      <c r="E1462" s="395"/>
      <c r="F1462" s="1225" t="s">
        <v>109</v>
      </c>
      <c r="G1462" s="1226"/>
      <c r="H1462" s="1226"/>
      <c r="I1462" s="1226"/>
      <c r="J1462" s="1226"/>
      <c r="K1462" s="1226"/>
      <c r="L1462" s="1226"/>
      <c r="M1462" s="408">
        <f t="shared" ref="M1462:M1464" si="863">M686</f>
        <v>0</v>
      </c>
      <c r="N1462" s="419">
        <f>M1462*(1-'Annexe 1. Taux de référence'!$E28)+N686*(1-'Annexe 1. Taux de référence'!$E28)</f>
        <v>0</v>
      </c>
      <c r="O1462" s="422">
        <f>O686*(1-'Annexe 1. Taux de référence'!$E28)</f>
        <v>0</v>
      </c>
      <c r="P1462" s="422">
        <f>P686*(1-'Annexe 1. Taux de référence'!$E28)</f>
        <v>0</v>
      </c>
      <c r="Q1462" s="423">
        <f>Q686*(1-'Annexe 1. Taux de référence'!$E28)</f>
        <v>0</v>
      </c>
      <c r="R1462" s="419">
        <f>R686*(1-'Annexe 1. Taux de référence'!$E28)</f>
        <v>0</v>
      </c>
      <c r="S1462" s="421">
        <f>S686*(1-'Annexe 1. Taux de référence'!$E28)</f>
        <v>0</v>
      </c>
      <c r="T1462" s="421">
        <f>T686*(1-'Annexe 1. Taux de référence'!$E28)</f>
        <v>0</v>
      </c>
      <c r="U1462" s="421">
        <f>U686*(1-'Annexe 1. Taux de référence'!$E28)</f>
        <v>0</v>
      </c>
      <c r="V1462" s="421">
        <f>V686*(1-'Annexe 1. Taux de référence'!$E28)</f>
        <v>0</v>
      </c>
      <c r="W1462" s="421">
        <f>W686*(1-'Annexe 1. Taux de référence'!$E28)</f>
        <v>0</v>
      </c>
      <c r="X1462" s="422">
        <f>X686*(1-'Annexe 1. Taux de référence'!$E28)</f>
        <v>0</v>
      </c>
      <c r="Y1462" s="421">
        <f>Y686*(1-'Annexe 1. Taux de référence'!$E28)</f>
        <v>0</v>
      </c>
      <c r="Z1462" s="421">
        <f>Z686*(1-'Annexe 1. Taux de référence'!$E28)</f>
        <v>0</v>
      </c>
      <c r="AA1462" s="421">
        <f>AA686*(1-'Annexe 1. Taux de référence'!$E28)</f>
        <v>0</v>
      </c>
      <c r="AB1462" s="421">
        <f>AB686*(1-'Annexe 1. Taux de référence'!$E28)</f>
        <v>0</v>
      </c>
      <c r="AC1462" s="408">
        <f t="shared" ref="AC1462:AC1464" si="864">AC686</f>
        <v>0</v>
      </c>
      <c r="AD1462" s="830"/>
      <c r="AE1462" s="831"/>
      <c r="AF1462" s="832"/>
    </row>
    <row r="1463" spans="1:32" ht="15" customHeight="1" outlineLevel="1" x14ac:dyDescent="0.2">
      <c r="A1463" s="381">
        <v>136</v>
      </c>
      <c r="B1463" s="666"/>
      <c r="C1463" s="394"/>
      <c r="D1463" s="394"/>
      <c r="E1463" s="395"/>
      <c r="F1463" s="1209" t="s">
        <v>110</v>
      </c>
      <c r="G1463" s="1210"/>
      <c r="H1463" s="1210"/>
      <c r="I1463" s="1210"/>
      <c r="J1463" s="1210"/>
      <c r="K1463" s="1210"/>
      <c r="L1463" s="1210"/>
      <c r="M1463" s="408">
        <f t="shared" si="863"/>
        <v>0</v>
      </c>
      <c r="N1463" s="419">
        <f>M1463*(1-'Annexe 1. Taux de référence'!$E29)+N687*(1-'Annexe 1. Taux de référence'!$E29)</f>
        <v>0</v>
      </c>
      <c r="O1463" s="422">
        <f>O687*(1-'Annexe 1. Taux de référence'!$E29)</f>
        <v>0</v>
      </c>
      <c r="P1463" s="422">
        <f>P687*(1-'Annexe 1. Taux de référence'!$E29)</f>
        <v>0</v>
      </c>
      <c r="Q1463" s="423">
        <f>Q687*(1-'Annexe 1. Taux de référence'!$E29)</f>
        <v>0</v>
      </c>
      <c r="R1463" s="419">
        <f>R687*(1-'Annexe 1. Taux de référence'!$E29)</f>
        <v>0</v>
      </c>
      <c r="S1463" s="421">
        <f>S687*(1-'Annexe 1. Taux de référence'!$E29)</f>
        <v>0</v>
      </c>
      <c r="T1463" s="421">
        <f>T687*(1-'Annexe 1. Taux de référence'!$E29)</f>
        <v>0</v>
      </c>
      <c r="U1463" s="421">
        <f>U687*(1-'Annexe 1. Taux de référence'!$E29)</f>
        <v>0</v>
      </c>
      <c r="V1463" s="421">
        <f>V687*(1-'Annexe 1. Taux de référence'!$E29)</f>
        <v>0</v>
      </c>
      <c r="W1463" s="421">
        <f>W687*(1-'Annexe 1. Taux de référence'!$E29)</f>
        <v>0</v>
      </c>
      <c r="X1463" s="422">
        <f>X687*(1-'Annexe 1. Taux de référence'!$E29)</f>
        <v>0</v>
      </c>
      <c r="Y1463" s="421">
        <f>Y687*(1-'Annexe 1. Taux de référence'!$E29)</f>
        <v>0</v>
      </c>
      <c r="Z1463" s="421">
        <f>Z687*(1-'Annexe 1. Taux de référence'!$E29)</f>
        <v>0</v>
      </c>
      <c r="AA1463" s="421">
        <f>AA687*(1-'Annexe 1. Taux de référence'!$E29)</f>
        <v>0</v>
      </c>
      <c r="AB1463" s="421">
        <f>AB687*(1-'Annexe 1. Taux de référence'!$E29)</f>
        <v>0</v>
      </c>
      <c r="AC1463" s="408">
        <f t="shared" si="864"/>
        <v>0</v>
      </c>
      <c r="AD1463" s="830"/>
      <c r="AE1463" s="831"/>
      <c r="AF1463" s="832"/>
    </row>
    <row r="1464" spans="1:32" ht="15" customHeight="1" outlineLevel="1" x14ac:dyDescent="0.2">
      <c r="A1464" s="381">
        <v>137</v>
      </c>
      <c r="B1464" s="666"/>
      <c r="C1464" s="394"/>
      <c r="D1464" s="394"/>
      <c r="E1464" s="395"/>
      <c r="F1464" s="1227" t="s">
        <v>111</v>
      </c>
      <c r="G1464" s="1228"/>
      <c r="H1464" s="1228"/>
      <c r="I1464" s="1228"/>
      <c r="J1464" s="1228"/>
      <c r="K1464" s="1228"/>
      <c r="L1464" s="1228"/>
      <c r="M1464" s="408">
        <f t="shared" si="863"/>
        <v>0</v>
      </c>
      <c r="N1464" s="419">
        <f>M1464*(1-'Annexe 1. Taux de référence'!$E30)+N688*(1-'Annexe 1. Taux de référence'!$E30)</f>
        <v>0</v>
      </c>
      <c r="O1464" s="422">
        <f>O688*(1-'Annexe 1. Taux de référence'!$E30)</f>
        <v>0</v>
      </c>
      <c r="P1464" s="422">
        <f>P688*(1-'Annexe 1. Taux de référence'!$E30)</f>
        <v>0</v>
      </c>
      <c r="Q1464" s="423">
        <f>Q688*(1-'Annexe 1. Taux de référence'!$E30)</f>
        <v>0</v>
      </c>
      <c r="R1464" s="419">
        <f>R688*(1-'Annexe 1. Taux de référence'!$E30)</f>
        <v>0</v>
      </c>
      <c r="S1464" s="421">
        <f>S688*(1-'Annexe 1. Taux de référence'!$E30)</f>
        <v>0</v>
      </c>
      <c r="T1464" s="421">
        <f>T688*(1-'Annexe 1. Taux de référence'!$E30)</f>
        <v>0</v>
      </c>
      <c r="U1464" s="421">
        <f>U688*(1-'Annexe 1. Taux de référence'!$E30)</f>
        <v>0</v>
      </c>
      <c r="V1464" s="421">
        <f>V688*(1-'Annexe 1. Taux de référence'!$E30)</f>
        <v>0</v>
      </c>
      <c r="W1464" s="421">
        <f>W688*(1-'Annexe 1. Taux de référence'!$E30)</f>
        <v>0</v>
      </c>
      <c r="X1464" s="422">
        <f>X688*(1-'Annexe 1. Taux de référence'!$E30)</f>
        <v>0</v>
      </c>
      <c r="Y1464" s="421">
        <f>Y688*(1-'Annexe 1. Taux de référence'!$E30)</f>
        <v>0</v>
      </c>
      <c r="Z1464" s="421">
        <f>Z688*(1-'Annexe 1. Taux de référence'!$E30)</f>
        <v>0</v>
      </c>
      <c r="AA1464" s="421">
        <f>AA688*(1-'Annexe 1. Taux de référence'!$E30)</f>
        <v>0</v>
      </c>
      <c r="AB1464" s="421">
        <f>AB688*(1-'Annexe 1. Taux de référence'!$E30)</f>
        <v>0</v>
      </c>
      <c r="AC1464" s="408">
        <f t="shared" si="864"/>
        <v>0</v>
      </c>
      <c r="AD1464" s="830"/>
      <c r="AE1464" s="831"/>
      <c r="AF1464" s="832"/>
    </row>
    <row r="1465" spans="1:32" ht="15" customHeight="1" outlineLevel="1" x14ac:dyDescent="0.2">
      <c r="A1465" s="381">
        <v>138</v>
      </c>
      <c r="B1465" s="666"/>
      <c r="C1465" s="394"/>
      <c r="D1465" s="394"/>
      <c r="E1465" s="1223" t="s">
        <v>18</v>
      </c>
      <c r="F1465" s="1224"/>
      <c r="G1465" s="1224"/>
      <c r="H1465" s="1224"/>
      <c r="I1465" s="1224"/>
      <c r="J1465" s="1224"/>
      <c r="K1465" s="1224"/>
      <c r="L1465" s="1224"/>
      <c r="M1465" s="407">
        <f>SUBTOTAL(9,M1466:M1468)</f>
        <v>0</v>
      </c>
      <c r="N1465" s="410">
        <f t="shared" ref="N1465:AC1465" si="865">SUBTOTAL(9,N1466:N1468)</f>
        <v>0</v>
      </c>
      <c r="O1465" s="414">
        <f t="shared" si="865"/>
        <v>0</v>
      </c>
      <c r="P1465" s="414">
        <f t="shared" si="865"/>
        <v>0</v>
      </c>
      <c r="Q1465" s="415">
        <f t="shared" si="865"/>
        <v>0</v>
      </c>
      <c r="R1465" s="410">
        <f t="shared" si="865"/>
        <v>0</v>
      </c>
      <c r="S1465" s="414">
        <f t="shared" si="865"/>
        <v>0</v>
      </c>
      <c r="T1465" s="413">
        <f t="shared" si="865"/>
        <v>0</v>
      </c>
      <c r="U1465" s="413">
        <f t="shared" si="865"/>
        <v>0</v>
      </c>
      <c r="V1465" s="413">
        <f t="shared" si="865"/>
        <v>0</v>
      </c>
      <c r="W1465" s="413">
        <f t="shared" si="865"/>
        <v>0</v>
      </c>
      <c r="X1465" s="413">
        <f t="shared" si="865"/>
        <v>0</v>
      </c>
      <c r="Y1465" s="413">
        <f t="shared" si="865"/>
        <v>0</v>
      </c>
      <c r="Z1465" s="413">
        <f t="shared" si="865"/>
        <v>0</v>
      </c>
      <c r="AA1465" s="413">
        <f t="shared" si="865"/>
        <v>0</v>
      </c>
      <c r="AB1465" s="411">
        <f t="shared" si="865"/>
        <v>0</v>
      </c>
      <c r="AC1465" s="407">
        <f t="shared" si="865"/>
        <v>0</v>
      </c>
      <c r="AD1465" s="830"/>
      <c r="AE1465" s="831"/>
      <c r="AF1465" s="832"/>
    </row>
    <row r="1466" spans="1:32" ht="15" customHeight="1" outlineLevel="1" x14ac:dyDescent="0.2">
      <c r="A1466" s="381">
        <v>139</v>
      </c>
      <c r="B1466" s="666"/>
      <c r="C1466" s="394"/>
      <c r="D1466" s="394"/>
      <c r="E1466" s="395"/>
      <c r="F1466" s="1225" t="s">
        <v>114</v>
      </c>
      <c r="G1466" s="1226"/>
      <c r="H1466" s="1226"/>
      <c r="I1466" s="1226"/>
      <c r="J1466" s="1226"/>
      <c r="K1466" s="1226"/>
      <c r="L1466" s="1226"/>
      <c r="M1466" s="408">
        <f t="shared" ref="M1466:M1468" si="866">M690</f>
        <v>0</v>
      </c>
      <c r="N1466" s="419">
        <f>M1466*(1-'Annexe 1. Taux de référence'!$E32)+N690*(1-'Annexe 1. Taux de référence'!$E32)</f>
        <v>0</v>
      </c>
      <c r="O1466" s="422">
        <f>O690*(1-'Annexe 1. Taux de référence'!$E32)</f>
        <v>0</v>
      </c>
      <c r="P1466" s="422">
        <f>P690*(1-'Annexe 1. Taux de référence'!$E32)</f>
        <v>0</v>
      </c>
      <c r="Q1466" s="423">
        <f>Q690*(1-'Annexe 1. Taux de référence'!$E32)</f>
        <v>0</v>
      </c>
      <c r="R1466" s="419">
        <f>R690*(1-'Annexe 1. Taux de référence'!$E32)</f>
        <v>0</v>
      </c>
      <c r="S1466" s="421">
        <f>S690*(1-'Annexe 1. Taux de référence'!$E32)</f>
        <v>0</v>
      </c>
      <c r="T1466" s="421">
        <f>T690*(1-'Annexe 1. Taux de référence'!$E32)</f>
        <v>0</v>
      </c>
      <c r="U1466" s="421">
        <f>U690*(1-'Annexe 1. Taux de référence'!$E32)</f>
        <v>0</v>
      </c>
      <c r="V1466" s="421">
        <f>V690*(1-'Annexe 1. Taux de référence'!$E32)</f>
        <v>0</v>
      </c>
      <c r="W1466" s="421">
        <f>W690*(1-'Annexe 1. Taux de référence'!$E32)</f>
        <v>0</v>
      </c>
      <c r="X1466" s="422">
        <f>X690*(1-'Annexe 1. Taux de référence'!$E32)</f>
        <v>0</v>
      </c>
      <c r="Y1466" s="421">
        <f>Y690*(1-'Annexe 1. Taux de référence'!$E32)</f>
        <v>0</v>
      </c>
      <c r="Z1466" s="421">
        <f>Z690*(1-'Annexe 1. Taux de référence'!$E32)</f>
        <v>0</v>
      </c>
      <c r="AA1466" s="421">
        <f>AA690*(1-'Annexe 1. Taux de référence'!$E32)</f>
        <v>0</v>
      </c>
      <c r="AB1466" s="421">
        <f>AB690*(1-'Annexe 1. Taux de référence'!$E32)</f>
        <v>0</v>
      </c>
      <c r="AC1466" s="408">
        <f t="shared" ref="AC1466:AC1468" si="867">AC690</f>
        <v>0</v>
      </c>
      <c r="AD1466" s="830"/>
      <c r="AE1466" s="831"/>
      <c r="AF1466" s="832"/>
    </row>
    <row r="1467" spans="1:32" ht="15" customHeight="1" outlineLevel="1" x14ac:dyDescent="0.2">
      <c r="A1467" s="381">
        <v>140</v>
      </c>
      <c r="B1467" s="666"/>
      <c r="C1467" s="394"/>
      <c r="D1467" s="394"/>
      <c r="E1467" s="395"/>
      <c r="F1467" s="1209" t="s">
        <v>115</v>
      </c>
      <c r="G1467" s="1210"/>
      <c r="H1467" s="1210"/>
      <c r="I1467" s="1210"/>
      <c r="J1467" s="1210"/>
      <c r="K1467" s="1210"/>
      <c r="L1467" s="1210"/>
      <c r="M1467" s="408">
        <f t="shared" si="866"/>
        <v>0</v>
      </c>
      <c r="N1467" s="419">
        <f>M1467*(1-'Annexe 1. Taux de référence'!$E33)+N691*(1-'Annexe 1. Taux de référence'!$E33)</f>
        <v>0</v>
      </c>
      <c r="O1467" s="422">
        <f>O691*(1-'Annexe 1. Taux de référence'!$E33)</f>
        <v>0</v>
      </c>
      <c r="P1467" s="422">
        <f>P691*(1-'Annexe 1. Taux de référence'!$E33)</f>
        <v>0</v>
      </c>
      <c r="Q1467" s="423">
        <f>Q691*(1-'Annexe 1. Taux de référence'!$E33)</f>
        <v>0</v>
      </c>
      <c r="R1467" s="419">
        <f>R691*(1-'Annexe 1. Taux de référence'!$E33)</f>
        <v>0</v>
      </c>
      <c r="S1467" s="421">
        <f>S691*(1-'Annexe 1. Taux de référence'!$E33)</f>
        <v>0</v>
      </c>
      <c r="T1467" s="421">
        <f>T691*(1-'Annexe 1. Taux de référence'!$E33)</f>
        <v>0</v>
      </c>
      <c r="U1467" s="421">
        <f>U691*(1-'Annexe 1. Taux de référence'!$E33)</f>
        <v>0</v>
      </c>
      <c r="V1467" s="421">
        <f>V691*(1-'Annexe 1. Taux de référence'!$E33)</f>
        <v>0</v>
      </c>
      <c r="W1467" s="421">
        <f>W691*(1-'Annexe 1. Taux de référence'!$E33)</f>
        <v>0</v>
      </c>
      <c r="X1467" s="422">
        <f>X691*(1-'Annexe 1. Taux de référence'!$E33)</f>
        <v>0</v>
      </c>
      <c r="Y1467" s="421">
        <f>Y691*(1-'Annexe 1. Taux de référence'!$E33)</f>
        <v>0</v>
      </c>
      <c r="Z1467" s="421">
        <f>Z691*(1-'Annexe 1. Taux de référence'!$E33)</f>
        <v>0</v>
      </c>
      <c r="AA1467" s="421">
        <f>AA691*(1-'Annexe 1. Taux de référence'!$E33)</f>
        <v>0</v>
      </c>
      <c r="AB1467" s="421">
        <f>AB691*(1-'Annexe 1. Taux de référence'!$E33)</f>
        <v>0</v>
      </c>
      <c r="AC1467" s="408">
        <f t="shared" si="867"/>
        <v>0</v>
      </c>
      <c r="AD1467" s="830"/>
      <c r="AE1467" s="831"/>
      <c r="AF1467" s="832"/>
    </row>
    <row r="1468" spans="1:32" ht="15" customHeight="1" outlineLevel="1" x14ac:dyDescent="0.2">
      <c r="A1468" s="381">
        <v>141</v>
      </c>
      <c r="B1468" s="666"/>
      <c r="C1468" s="394"/>
      <c r="D1468" s="394"/>
      <c r="E1468" s="395"/>
      <c r="F1468" s="1227" t="s">
        <v>558</v>
      </c>
      <c r="G1468" s="1228"/>
      <c r="H1468" s="1228"/>
      <c r="I1468" s="1228"/>
      <c r="J1468" s="1228"/>
      <c r="K1468" s="1228"/>
      <c r="L1468" s="1228"/>
      <c r="M1468" s="408">
        <f t="shared" si="866"/>
        <v>0</v>
      </c>
      <c r="N1468" s="419">
        <f>M1468*(1-'Annexe 1. Taux de référence'!$E34)+N692*(1-'Annexe 1. Taux de référence'!$E34)</f>
        <v>0</v>
      </c>
      <c r="O1468" s="422">
        <f>O692*(1-'Annexe 1. Taux de référence'!$E34)</f>
        <v>0</v>
      </c>
      <c r="P1468" s="422">
        <f>P692*(1-'Annexe 1. Taux de référence'!$E34)</f>
        <v>0</v>
      </c>
      <c r="Q1468" s="423">
        <f>Q692*(1-'Annexe 1. Taux de référence'!$E34)</f>
        <v>0</v>
      </c>
      <c r="R1468" s="419">
        <f>R692*(1-'Annexe 1. Taux de référence'!$E34)</f>
        <v>0</v>
      </c>
      <c r="S1468" s="421">
        <f>S692*(1-'Annexe 1. Taux de référence'!$E34)</f>
        <v>0</v>
      </c>
      <c r="T1468" s="421">
        <f>T692*(1-'Annexe 1. Taux de référence'!$E34)</f>
        <v>0</v>
      </c>
      <c r="U1468" s="421">
        <f>U692*(1-'Annexe 1. Taux de référence'!$E34)</f>
        <v>0</v>
      </c>
      <c r="V1468" s="421">
        <f>V692*(1-'Annexe 1. Taux de référence'!$E34)</f>
        <v>0</v>
      </c>
      <c r="W1468" s="421">
        <f>W692*(1-'Annexe 1. Taux de référence'!$E34)</f>
        <v>0</v>
      </c>
      <c r="X1468" s="422">
        <f>X692*(1-'Annexe 1. Taux de référence'!$E34)</f>
        <v>0</v>
      </c>
      <c r="Y1468" s="421">
        <f>Y692*(1-'Annexe 1. Taux de référence'!$E34)</f>
        <v>0</v>
      </c>
      <c r="Z1468" s="421">
        <f>Z692*(1-'Annexe 1. Taux de référence'!$E34)</f>
        <v>0</v>
      </c>
      <c r="AA1468" s="421">
        <f>AA692*(1-'Annexe 1. Taux de référence'!$E34)</f>
        <v>0</v>
      </c>
      <c r="AB1468" s="421">
        <f>AB692*(1-'Annexe 1. Taux de référence'!$E34)</f>
        <v>0</v>
      </c>
      <c r="AC1468" s="408">
        <f t="shared" si="867"/>
        <v>0</v>
      </c>
      <c r="AD1468" s="833"/>
      <c r="AE1468" s="834"/>
      <c r="AF1468" s="835"/>
    </row>
    <row r="1469" spans="1:32" ht="15" customHeight="1" outlineLevel="1" x14ac:dyDescent="0.2">
      <c r="A1469" s="381">
        <v>142</v>
      </c>
      <c r="B1469" s="666"/>
      <c r="C1469" s="394"/>
      <c r="D1469" s="1222" t="s">
        <v>22</v>
      </c>
      <c r="E1469" s="1100"/>
      <c r="F1469" s="1100"/>
      <c r="G1469" s="1100"/>
      <c r="H1469" s="1100"/>
      <c r="I1469" s="1100"/>
      <c r="J1469" s="1100"/>
      <c r="K1469" s="1100"/>
      <c r="L1469" s="1100"/>
      <c r="M1469" s="1100"/>
      <c r="N1469" s="1100"/>
      <c r="O1469" s="1100"/>
      <c r="P1469" s="1100"/>
      <c r="Q1469" s="1100"/>
      <c r="R1469" s="1100"/>
      <c r="S1469" s="1100"/>
      <c r="T1469" s="1100"/>
      <c r="U1469" s="1100"/>
      <c r="V1469" s="1100"/>
      <c r="W1469" s="1100"/>
      <c r="X1469" s="1100"/>
      <c r="Y1469" s="1100"/>
      <c r="Z1469" s="1100"/>
      <c r="AA1469" s="1100"/>
      <c r="AB1469" s="1100"/>
      <c r="AC1469" s="1100"/>
      <c r="AD1469" s="1100"/>
      <c r="AE1469" s="1100"/>
      <c r="AF1469" s="1361"/>
    </row>
    <row r="1470" spans="1:32" ht="15" customHeight="1" outlineLevel="1" x14ac:dyDescent="0.2">
      <c r="A1470" s="381">
        <v>143</v>
      </c>
      <c r="B1470" s="666"/>
      <c r="C1470" s="394"/>
      <c r="D1470" s="394"/>
      <c r="E1470" s="1229" t="s">
        <v>118</v>
      </c>
      <c r="F1470" s="1230"/>
      <c r="G1470" s="1230"/>
      <c r="H1470" s="1230"/>
      <c r="I1470" s="1230"/>
      <c r="J1470" s="1230"/>
      <c r="K1470" s="1230"/>
      <c r="L1470" s="1230"/>
      <c r="M1470" s="407">
        <f>SUBTOTAL(9,M1471:M1472)</f>
        <v>0</v>
      </c>
      <c r="N1470" s="410">
        <f t="shared" ref="N1470:AC1470" si="868">SUBTOTAL(9,N1471:N1472)</f>
        <v>0</v>
      </c>
      <c r="O1470" s="414">
        <f t="shared" si="868"/>
        <v>0</v>
      </c>
      <c r="P1470" s="414">
        <f t="shared" si="868"/>
        <v>0</v>
      </c>
      <c r="Q1470" s="415">
        <f t="shared" si="868"/>
        <v>0</v>
      </c>
      <c r="R1470" s="410">
        <f t="shared" si="868"/>
        <v>0</v>
      </c>
      <c r="S1470" s="414">
        <f t="shared" si="868"/>
        <v>0</v>
      </c>
      <c r="T1470" s="413">
        <f t="shared" si="868"/>
        <v>0</v>
      </c>
      <c r="U1470" s="413">
        <f t="shared" si="868"/>
        <v>0</v>
      </c>
      <c r="V1470" s="413">
        <f t="shared" si="868"/>
        <v>0</v>
      </c>
      <c r="W1470" s="413">
        <f t="shared" si="868"/>
        <v>0</v>
      </c>
      <c r="X1470" s="413">
        <f t="shared" si="868"/>
        <v>0</v>
      </c>
      <c r="Y1470" s="413">
        <f t="shared" si="868"/>
        <v>0</v>
      </c>
      <c r="Z1470" s="413">
        <f t="shared" si="868"/>
        <v>0</v>
      </c>
      <c r="AA1470" s="413">
        <f t="shared" si="868"/>
        <v>0</v>
      </c>
      <c r="AB1470" s="411">
        <f t="shared" si="868"/>
        <v>0</v>
      </c>
      <c r="AC1470" s="407">
        <f t="shared" si="868"/>
        <v>0</v>
      </c>
      <c r="AD1470" s="942"/>
      <c r="AE1470" s="1179"/>
      <c r="AF1470" s="1180"/>
    </row>
    <row r="1471" spans="1:32" ht="15" customHeight="1" outlineLevel="1" x14ac:dyDescent="0.2">
      <c r="A1471" s="381">
        <v>144</v>
      </c>
      <c r="B1471" s="666"/>
      <c r="C1471" s="394"/>
      <c r="D1471" s="394"/>
      <c r="E1471" s="395"/>
      <c r="F1471" s="1225" t="s">
        <v>124</v>
      </c>
      <c r="G1471" s="1226"/>
      <c r="H1471" s="1226"/>
      <c r="I1471" s="1226"/>
      <c r="J1471" s="1226"/>
      <c r="K1471" s="1226"/>
      <c r="L1471" s="1226"/>
      <c r="M1471" s="408">
        <f t="shared" ref="M1471:M1472" si="869">M695</f>
        <v>0</v>
      </c>
      <c r="N1471" s="419">
        <f>M1471*(1-'Annexe 1. Taux de référence'!$E37)+N695*(1-'Annexe 1. Taux de référence'!$E37)</f>
        <v>0</v>
      </c>
      <c r="O1471" s="422">
        <f>O695*(1-'Annexe 1. Taux de référence'!$E37)</f>
        <v>0</v>
      </c>
      <c r="P1471" s="422">
        <f>P695*(1-'Annexe 1. Taux de référence'!$E37)</f>
        <v>0</v>
      </c>
      <c r="Q1471" s="423">
        <f>Q695*(1-'Annexe 1. Taux de référence'!$E37)</f>
        <v>0</v>
      </c>
      <c r="R1471" s="419">
        <f>R695*(1-'Annexe 1. Taux de référence'!$E37)</f>
        <v>0</v>
      </c>
      <c r="S1471" s="421">
        <f>S695*(1-'Annexe 1. Taux de référence'!$E37)</f>
        <v>0</v>
      </c>
      <c r="T1471" s="421">
        <f>T695*(1-'Annexe 1. Taux de référence'!$E37)</f>
        <v>0</v>
      </c>
      <c r="U1471" s="421">
        <f>U695*(1-'Annexe 1. Taux de référence'!$E37)</f>
        <v>0</v>
      </c>
      <c r="V1471" s="421">
        <f>V695*(1-'Annexe 1. Taux de référence'!$E37)</f>
        <v>0</v>
      </c>
      <c r="W1471" s="421">
        <f>W695*(1-'Annexe 1. Taux de référence'!$E37)</f>
        <v>0</v>
      </c>
      <c r="X1471" s="422">
        <f>X695*(1-'Annexe 1. Taux de référence'!$E37)</f>
        <v>0</v>
      </c>
      <c r="Y1471" s="421">
        <f>Y695*(1-'Annexe 1. Taux de référence'!$E37)</f>
        <v>0</v>
      </c>
      <c r="Z1471" s="421">
        <f>Z695*(1-'Annexe 1. Taux de référence'!$E37)</f>
        <v>0</v>
      </c>
      <c r="AA1471" s="421">
        <f>AA695*(1-'Annexe 1. Taux de référence'!$E37)</f>
        <v>0</v>
      </c>
      <c r="AB1471" s="421">
        <f>AB695*(1-'Annexe 1. Taux de référence'!$E37)</f>
        <v>0</v>
      </c>
      <c r="AC1471" s="408">
        <f t="shared" ref="AC1471:AC1472" si="870">AC695</f>
        <v>0</v>
      </c>
      <c r="AD1471" s="1181"/>
      <c r="AE1471" s="1182"/>
      <c r="AF1471" s="1183"/>
    </row>
    <row r="1472" spans="1:32" ht="15" customHeight="1" outlineLevel="1" x14ac:dyDescent="0.2">
      <c r="A1472" s="381">
        <v>145</v>
      </c>
      <c r="B1472" s="659"/>
      <c r="C1472" s="757"/>
      <c r="D1472" s="757"/>
      <c r="E1472" s="758"/>
      <c r="F1472" s="1209" t="s">
        <v>571</v>
      </c>
      <c r="G1472" s="1210"/>
      <c r="H1472" s="1210"/>
      <c r="I1472" s="1210"/>
      <c r="J1472" s="1210"/>
      <c r="K1472" s="1210"/>
      <c r="L1472" s="1210"/>
      <c r="M1472" s="408">
        <f t="shared" si="869"/>
        <v>0</v>
      </c>
      <c r="N1472" s="419">
        <f>M1472*(1-'Annexe 1. Taux de référence'!$E38)+N696*(1-'Annexe 1. Taux de référence'!$E38)</f>
        <v>0</v>
      </c>
      <c r="O1472" s="422">
        <f>O696*(1-'Annexe 1. Taux de référence'!$E38)</f>
        <v>0</v>
      </c>
      <c r="P1472" s="422">
        <f>P696*(1-'Annexe 1. Taux de référence'!$E38)</f>
        <v>0</v>
      </c>
      <c r="Q1472" s="423">
        <f>Q696*(1-'Annexe 1. Taux de référence'!$E38)</f>
        <v>0</v>
      </c>
      <c r="R1472" s="419">
        <f>R696*(1-'Annexe 1. Taux de référence'!$E38)</f>
        <v>0</v>
      </c>
      <c r="S1472" s="421">
        <f>S696*(1-'Annexe 1. Taux de référence'!$E38)</f>
        <v>0</v>
      </c>
      <c r="T1472" s="421">
        <f>T696*(1-'Annexe 1. Taux de référence'!$E38)</f>
        <v>0</v>
      </c>
      <c r="U1472" s="421">
        <f>U696*(1-'Annexe 1. Taux de référence'!$E38)</f>
        <v>0</v>
      </c>
      <c r="V1472" s="421">
        <f>V696*(1-'Annexe 1. Taux de référence'!$E38)</f>
        <v>0</v>
      </c>
      <c r="W1472" s="421">
        <f>W696*(1-'Annexe 1. Taux de référence'!$E38)</f>
        <v>0</v>
      </c>
      <c r="X1472" s="422">
        <f>X696*(1-'Annexe 1. Taux de référence'!$E38)</f>
        <v>0</v>
      </c>
      <c r="Y1472" s="421">
        <f>Y696*(1-'Annexe 1. Taux de référence'!$E38)</f>
        <v>0</v>
      </c>
      <c r="Z1472" s="421">
        <f>Z696*(1-'Annexe 1. Taux de référence'!$E38)</f>
        <v>0</v>
      </c>
      <c r="AA1472" s="421">
        <f>AA696*(1-'Annexe 1. Taux de référence'!$E38)</f>
        <v>0</v>
      </c>
      <c r="AB1472" s="421">
        <f>AB696*(1-'Annexe 1. Taux de référence'!$E38)</f>
        <v>0</v>
      </c>
      <c r="AC1472" s="408">
        <f t="shared" si="870"/>
        <v>0</v>
      </c>
      <c r="AD1472" s="1184"/>
      <c r="AE1472" s="1185"/>
      <c r="AF1472" s="1186"/>
    </row>
    <row r="1473" spans="1:32" ht="15" customHeight="1" outlineLevel="1" x14ac:dyDescent="0.2">
      <c r="A1473" s="381">
        <v>146</v>
      </c>
      <c r="B1473" s="661"/>
      <c r="C1473" s="759"/>
      <c r="D1473" s="759"/>
      <c r="E1473" s="1223" t="s">
        <v>119</v>
      </c>
      <c r="F1473" s="1224"/>
      <c r="G1473" s="1224"/>
      <c r="H1473" s="1224"/>
      <c r="I1473" s="1224"/>
      <c r="J1473" s="1224"/>
      <c r="K1473" s="1224"/>
      <c r="L1473" s="1224"/>
      <c r="M1473" s="407">
        <f>SUBTOTAL(9,M1474:M1476)</f>
        <v>0</v>
      </c>
      <c r="N1473" s="410">
        <f t="shared" ref="N1473:AC1473" si="871">SUBTOTAL(9,N1474:N1476)</f>
        <v>0</v>
      </c>
      <c r="O1473" s="414">
        <f t="shared" si="871"/>
        <v>0</v>
      </c>
      <c r="P1473" s="414">
        <f t="shared" si="871"/>
        <v>0</v>
      </c>
      <c r="Q1473" s="415">
        <f t="shared" si="871"/>
        <v>0</v>
      </c>
      <c r="R1473" s="410">
        <f t="shared" si="871"/>
        <v>0</v>
      </c>
      <c r="S1473" s="414">
        <f t="shared" si="871"/>
        <v>0</v>
      </c>
      <c r="T1473" s="413">
        <f t="shared" si="871"/>
        <v>0</v>
      </c>
      <c r="U1473" s="413">
        <f t="shared" si="871"/>
        <v>0</v>
      </c>
      <c r="V1473" s="413">
        <f t="shared" si="871"/>
        <v>0</v>
      </c>
      <c r="W1473" s="413">
        <f t="shared" si="871"/>
        <v>0</v>
      </c>
      <c r="X1473" s="413">
        <f t="shared" si="871"/>
        <v>0</v>
      </c>
      <c r="Y1473" s="413">
        <f t="shared" si="871"/>
        <v>0</v>
      </c>
      <c r="Z1473" s="413">
        <f t="shared" si="871"/>
        <v>0</v>
      </c>
      <c r="AA1473" s="413">
        <f t="shared" si="871"/>
        <v>0</v>
      </c>
      <c r="AB1473" s="411">
        <f t="shared" si="871"/>
        <v>0</v>
      </c>
      <c r="AC1473" s="407">
        <f t="shared" si="871"/>
        <v>0</v>
      </c>
      <c r="AD1473" s="897"/>
      <c r="AE1473" s="898"/>
      <c r="AF1473" s="899"/>
    </row>
    <row r="1474" spans="1:32" ht="15" customHeight="1" outlineLevel="1" x14ac:dyDescent="0.2">
      <c r="A1474" s="381">
        <v>147</v>
      </c>
      <c r="B1474" s="666"/>
      <c r="C1474" s="394"/>
      <c r="D1474" s="394"/>
      <c r="E1474" s="395"/>
      <c r="F1474" s="1225" t="s">
        <v>116</v>
      </c>
      <c r="G1474" s="1226"/>
      <c r="H1474" s="1226"/>
      <c r="I1474" s="1226"/>
      <c r="J1474" s="1226"/>
      <c r="K1474" s="1226"/>
      <c r="L1474" s="1226"/>
      <c r="M1474" s="408">
        <f t="shared" ref="M1474:M1476" si="872">M698</f>
        <v>0</v>
      </c>
      <c r="N1474" s="419">
        <f>M1474*(1-'Annexe 1. Taux de référence'!$E40)+N698*(1-'Annexe 1. Taux de référence'!$E40)</f>
        <v>0</v>
      </c>
      <c r="O1474" s="422">
        <f>O698*(1-'Annexe 1. Taux de référence'!$E40)</f>
        <v>0</v>
      </c>
      <c r="P1474" s="422">
        <f>P698*(1-'Annexe 1. Taux de référence'!$E40)</f>
        <v>0</v>
      </c>
      <c r="Q1474" s="423">
        <f>Q698*(1-'Annexe 1. Taux de référence'!$E40)</f>
        <v>0</v>
      </c>
      <c r="R1474" s="419">
        <f>R698*(1-'Annexe 1. Taux de référence'!$E40)</f>
        <v>0</v>
      </c>
      <c r="S1474" s="421">
        <f>S698*(1-'Annexe 1. Taux de référence'!$E40)</f>
        <v>0</v>
      </c>
      <c r="T1474" s="421">
        <f>T698*(1-'Annexe 1. Taux de référence'!$E40)</f>
        <v>0</v>
      </c>
      <c r="U1474" s="421">
        <f>U698*(1-'Annexe 1. Taux de référence'!$E40)</f>
        <v>0</v>
      </c>
      <c r="V1474" s="421">
        <f>V698*(1-'Annexe 1. Taux de référence'!$E40)</f>
        <v>0</v>
      </c>
      <c r="W1474" s="421">
        <f>W698*(1-'Annexe 1. Taux de référence'!$E40)</f>
        <v>0</v>
      </c>
      <c r="X1474" s="422">
        <f>X698*(1-'Annexe 1. Taux de référence'!$E40)</f>
        <v>0</v>
      </c>
      <c r="Y1474" s="421">
        <f>Y698*(1-'Annexe 1. Taux de référence'!$E40)</f>
        <v>0</v>
      </c>
      <c r="Z1474" s="421">
        <f>Z698*(1-'Annexe 1. Taux de référence'!$E40)</f>
        <v>0</v>
      </c>
      <c r="AA1474" s="421">
        <f>AA698*(1-'Annexe 1. Taux de référence'!$E40)</f>
        <v>0</v>
      </c>
      <c r="AB1474" s="421">
        <f>AB698*(1-'Annexe 1. Taux de référence'!$E40)</f>
        <v>0</v>
      </c>
      <c r="AC1474" s="408">
        <f t="shared" ref="AC1474:AC1476" si="873">AC698</f>
        <v>0</v>
      </c>
      <c r="AD1474" s="900"/>
      <c r="AE1474" s="901"/>
      <c r="AF1474" s="902"/>
    </row>
    <row r="1475" spans="1:32" ht="15" customHeight="1" outlineLevel="1" x14ac:dyDescent="0.2">
      <c r="A1475" s="381">
        <v>148</v>
      </c>
      <c r="B1475" s="666"/>
      <c r="C1475" s="394"/>
      <c r="D1475" s="394"/>
      <c r="E1475" s="395"/>
      <c r="F1475" s="1209" t="s">
        <v>567</v>
      </c>
      <c r="G1475" s="1210"/>
      <c r="H1475" s="1210"/>
      <c r="I1475" s="1210"/>
      <c r="J1475" s="1210"/>
      <c r="K1475" s="1210"/>
      <c r="L1475" s="1210"/>
      <c r="M1475" s="408">
        <f t="shared" si="872"/>
        <v>0</v>
      </c>
      <c r="N1475" s="419">
        <f>M1475*(1-'Annexe 1. Taux de référence'!$E41)+N699*(1-'Annexe 1. Taux de référence'!$E41)</f>
        <v>0</v>
      </c>
      <c r="O1475" s="422">
        <f>O699*(1-'Annexe 1. Taux de référence'!$E41)</f>
        <v>0</v>
      </c>
      <c r="P1475" s="422">
        <f>P699*(1-'Annexe 1. Taux de référence'!$E41)</f>
        <v>0</v>
      </c>
      <c r="Q1475" s="423">
        <f>Q699*(1-'Annexe 1. Taux de référence'!$E41)</f>
        <v>0</v>
      </c>
      <c r="R1475" s="419">
        <f>R699*(1-'Annexe 1. Taux de référence'!$E41)</f>
        <v>0</v>
      </c>
      <c r="S1475" s="421">
        <f>S699*(1-'Annexe 1. Taux de référence'!$E41)</f>
        <v>0</v>
      </c>
      <c r="T1475" s="421">
        <f>T699*(1-'Annexe 1. Taux de référence'!$E41)</f>
        <v>0</v>
      </c>
      <c r="U1475" s="421">
        <f>U699*(1-'Annexe 1. Taux de référence'!$E41)</f>
        <v>0</v>
      </c>
      <c r="V1475" s="421">
        <f>V699*(1-'Annexe 1. Taux de référence'!$E41)</f>
        <v>0</v>
      </c>
      <c r="W1475" s="421">
        <f>W699*(1-'Annexe 1. Taux de référence'!$E41)</f>
        <v>0</v>
      </c>
      <c r="X1475" s="422">
        <f>X699*(1-'Annexe 1. Taux de référence'!$E41)</f>
        <v>0</v>
      </c>
      <c r="Y1475" s="421">
        <f>Y699*(1-'Annexe 1. Taux de référence'!$E41)</f>
        <v>0</v>
      </c>
      <c r="Z1475" s="421">
        <f>Z699*(1-'Annexe 1. Taux de référence'!$E41)</f>
        <v>0</v>
      </c>
      <c r="AA1475" s="421">
        <f>AA699*(1-'Annexe 1. Taux de référence'!$E41)</f>
        <v>0</v>
      </c>
      <c r="AB1475" s="421">
        <f>AB699*(1-'Annexe 1. Taux de référence'!$E41)</f>
        <v>0</v>
      </c>
      <c r="AC1475" s="408">
        <f t="shared" si="873"/>
        <v>0</v>
      </c>
      <c r="AD1475" s="900"/>
      <c r="AE1475" s="901"/>
      <c r="AF1475" s="902"/>
    </row>
    <row r="1476" spans="1:32" ht="27.75" customHeight="1" outlineLevel="1" x14ac:dyDescent="0.2">
      <c r="A1476" s="381">
        <v>149</v>
      </c>
      <c r="B1476" s="666"/>
      <c r="C1476" s="394"/>
      <c r="D1476" s="394"/>
      <c r="E1476" s="395"/>
      <c r="F1476" s="1227" t="s">
        <v>431</v>
      </c>
      <c r="G1476" s="1228"/>
      <c r="H1476" s="1228"/>
      <c r="I1476" s="1228"/>
      <c r="J1476" s="1228"/>
      <c r="K1476" s="1228"/>
      <c r="L1476" s="1228"/>
      <c r="M1476" s="408">
        <f t="shared" si="872"/>
        <v>0</v>
      </c>
      <c r="N1476" s="419">
        <f>M1476*(1-'Annexe 1. Taux de référence'!$E42)+N700*(1-'Annexe 1. Taux de référence'!$E42)</f>
        <v>0</v>
      </c>
      <c r="O1476" s="422">
        <f>O700*(1-'Annexe 1. Taux de référence'!$E42)</f>
        <v>0</v>
      </c>
      <c r="P1476" s="422">
        <f>P700*(1-'Annexe 1. Taux de référence'!$E42)</f>
        <v>0</v>
      </c>
      <c r="Q1476" s="423">
        <f>Q700*(1-'Annexe 1. Taux de référence'!$E42)</f>
        <v>0</v>
      </c>
      <c r="R1476" s="419">
        <f>R700*(1-'Annexe 1. Taux de référence'!$E42)</f>
        <v>0</v>
      </c>
      <c r="S1476" s="421">
        <f>S700*(1-'Annexe 1. Taux de référence'!$E42)</f>
        <v>0</v>
      </c>
      <c r="T1476" s="421">
        <f>T700*(1-'Annexe 1. Taux de référence'!$E42)</f>
        <v>0</v>
      </c>
      <c r="U1476" s="421">
        <f>U700*(1-'Annexe 1. Taux de référence'!$E42)</f>
        <v>0</v>
      </c>
      <c r="V1476" s="421">
        <f>V700*(1-'Annexe 1. Taux de référence'!$E42)</f>
        <v>0</v>
      </c>
      <c r="W1476" s="421">
        <f>W700*(1-'Annexe 1. Taux de référence'!$E42)</f>
        <v>0</v>
      </c>
      <c r="X1476" s="422">
        <f>X700*(1-'Annexe 1. Taux de référence'!$E42)</f>
        <v>0</v>
      </c>
      <c r="Y1476" s="421">
        <f>Y700*(1-'Annexe 1. Taux de référence'!$E42)</f>
        <v>0</v>
      </c>
      <c r="Z1476" s="421">
        <f>Z700*(1-'Annexe 1. Taux de référence'!$E42)</f>
        <v>0</v>
      </c>
      <c r="AA1476" s="421">
        <f>AA700*(1-'Annexe 1. Taux de référence'!$E42)</f>
        <v>0</v>
      </c>
      <c r="AB1476" s="421">
        <f>AB700*(1-'Annexe 1. Taux de référence'!$E42)</f>
        <v>0</v>
      </c>
      <c r="AC1476" s="408">
        <f t="shared" si="873"/>
        <v>0</v>
      </c>
      <c r="AD1476" s="900"/>
      <c r="AE1476" s="901"/>
      <c r="AF1476" s="902"/>
    </row>
    <row r="1477" spans="1:32" ht="15" customHeight="1" outlineLevel="1" x14ac:dyDescent="0.2">
      <c r="A1477" s="381">
        <v>150</v>
      </c>
      <c r="B1477" s="666"/>
      <c r="C1477" s="394"/>
      <c r="D1477" s="394"/>
      <c r="E1477" s="1223" t="s">
        <v>120</v>
      </c>
      <c r="F1477" s="1224"/>
      <c r="G1477" s="1224"/>
      <c r="H1477" s="1224"/>
      <c r="I1477" s="1224"/>
      <c r="J1477" s="1224"/>
      <c r="K1477" s="1224"/>
      <c r="L1477" s="1224"/>
      <c r="M1477" s="407">
        <f>SUBTOTAL(9,M1478:M1479)</f>
        <v>0</v>
      </c>
      <c r="N1477" s="410">
        <f t="shared" ref="N1477:AC1477" si="874">SUBTOTAL(9,N1478:N1479)</f>
        <v>0</v>
      </c>
      <c r="O1477" s="414">
        <f t="shared" si="874"/>
        <v>0</v>
      </c>
      <c r="P1477" s="414">
        <f t="shared" si="874"/>
        <v>0</v>
      </c>
      <c r="Q1477" s="415">
        <f t="shared" si="874"/>
        <v>0</v>
      </c>
      <c r="R1477" s="410">
        <f t="shared" si="874"/>
        <v>0</v>
      </c>
      <c r="S1477" s="414">
        <f t="shared" si="874"/>
        <v>0</v>
      </c>
      <c r="T1477" s="413">
        <f t="shared" si="874"/>
        <v>0</v>
      </c>
      <c r="U1477" s="413">
        <f t="shared" si="874"/>
        <v>0</v>
      </c>
      <c r="V1477" s="413">
        <f t="shared" si="874"/>
        <v>0</v>
      </c>
      <c r="W1477" s="413">
        <f t="shared" si="874"/>
        <v>0</v>
      </c>
      <c r="X1477" s="413">
        <f t="shared" si="874"/>
        <v>0</v>
      </c>
      <c r="Y1477" s="413">
        <f t="shared" si="874"/>
        <v>0</v>
      </c>
      <c r="Z1477" s="413">
        <f t="shared" si="874"/>
        <v>0</v>
      </c>
      <c r="AA1477" s="413">
        <f t="shared" si="874"/>
        <v>0</v>
      </c>
      <c r="AB1477" s="411">
        <f t="shared" si="874"/>
        <v>0</v>
      </c>
      <c r="AC1477" s="407">
        <f t="shared" si="874"/>
        <v>0</v>
      </c>
      <c r="AD1477" s="900"/>
      <c r="AE1477" s="901"/>
      <c r="AF1477" s="902"/>
    </row>
    <row r="1478" spans="1:32" ht="15" customHeight="1" outlineLevel="1" x14ac:dyDescent="0.2">
      <c r="A1478" s="381">
        <v>151</v>
      </c>
      <c r="B1478" s="666"/>
      <c r="C1478" s="394"/>
      <c r="D1478" s="394"/>
      <c r="E1478" s="395"/>
      <c r="F1478" s="1225" t="s">
        <v>117</v>
      </c>
      <c r="G1478" s="1226"/>
      <c r="H1478" s="1226"/>
      <c r="I1478" s="1226"/>
      <c r="J1478" s="1226"/>
      <c r="K1478" s="1226"/>
      <c r="L1478" s="1226"/>
      <c r="M1478" s="408">
        <f t="shared" ref="M1478:M1479" si="875">M702</f>
        <v>0</v>
      </c>
      <c r="N1478" s="419">
        <f>M1478*(1-'Annexe 1. Taux de référence'!$E44)+N702*(1-'Annexe 1. Taux de référence'!$E44)</f>
        <v>0</v>
      </c>
      <c r="O1478" s="422">
        <f>O702*(1-'Annexe 1. Taux de référence'!$E44)</f>
        <v>0</v>
      </c>
      <c r="P1478" s="422">
        <f>P702*(1-'Annexe 1. Taux de référence'!$E44)</f>
        <v>0</v>
      </c>
      <c r="Q1478" s="423">
        <f>Q702*(1-'Annexe 1. Taux de référence'!$E44)</f>
        <v>0</v>
      </c>
      <c r="R1478" s="419">
        <f>R702*(1-'Annexe 1. Taux de référence'!$E44)</f>
        <v>0</v>
      </c>
      <c r="S1478" s="421">
        <f>S702*(1-'Annexe 1. Taux de référence'!$E44)</f>
        <v>0</v>
      </c>
      <c r="T1478" s="421">
        <f>T702*(1-'Annexe 1. Taux de référence'!$E44)</f>
        <v>0</v>
      </c>
      <c r="U1478" s="421">
        <f>U702*(1-'Annexe 1. Taux de référence'!$E44)</f>
        <v>0</v>
      </c>
      <c r="V1478" s="421">
        <f>V702*(1-'Annexe 1. Taux de référence'!$E44)</f>
        <v>0</v>
      </c>
      <c r="W1478" s="421">
        <f>W702*(1-'Annexe 1. Taux de référence'!$E44)</f>
        <v>0</v>
      </c>
      <c r="X1478" s="422">
        <f>X702*(1-'Annexe 1. Taux de référence'!$E44)</f>
        <v>0</v>
      </c>
      <c r="Y1478" s="421">
        <f>Y702*(1-'Annexe 1. Taux de référence'!$E44)</f>
        <v>0</v>
      </c>
      <c r="Z1478" s="421">
        <f>Z702*(1-'Annexe 1. Taux de référence'!$E44)</f>
        <v>0</v>
      </c>
      <c r="AA1478" s="421">
        <f>AA702*(1-'Annexe 1. Taux de référence'!$E44)</f>
        <v>0</v>
      </c>
      <c r="AB1478" s="421">
        <f>AB702*(1-'Annexe 1. Taux de référence'!$E44)</f>
        <v>0</v>
      </c>
      <c r="AC1478" s="408">
        <f t="shared" ref="AC1478:AC1479" si="876">AC702</f>
        <v>0</v>
      </c>
      <c r="AD1478" s="900"/>
      <c r="AE1478" s="901"/>
      <c r="AF1478" s="902"/>
    </row>
    <row r="1479" spans="1:32" ht="15" customHeight="1" outlineLevel="1" x14ac:dyDescent="0.2">
      <c r="A1479" s="381">
        <v>152</v>
      </c>
      <c r="B1479" s="666"/>
      <c r="C1479" s="394"/>
      <c r="D1479" s="394"/>
      <c r="E1479" s="395"/>
      <c r="F1479" s="1227" t="s">
        <v>572</v>
      </c>
      <c r="G1479" s="1228"/>
      <c r="H1479" s="1228"/>
      <c r="I1479" s="1228"/>
      <c r="J1479" s="1228"/>
      <c r="K1479" s="1228"/>
      <c r="L1479" s="1228"/>
      <c r="M1479" s="408">
        <f t="shared" si="875"/>
        <v>0</v>
      </c>
      <c r="N1479" s="419">
        <f>M1479*(1-'Annexe 1. Taux de référence'!$E45)+N703*(1-'Annexe 1. Taux de référence'!$E45)</f>
        <v>0</v>
      </c>
      <c r="O1479" s="422">
        <f>O703*(1-'Annexe 1. Taux de référence'!$E45)</f>
        <v>0</v>
      </c>
      <c r="P1479" s="422">
        <f>P703*(1-'Annexe 1. Taux de référence'!$E45)</f>
        <v>0</v>
      </c>
      <c r="Q1479" s="423">
        <f>Q703*(1-'Annexe 1. Taux de référence'!$E45)</f>
        <v>0</v>
      </c>
      <c r="R1479" s="419">
        <f>R703*(1-'Annexe 1. Taux de référence'!$E45)</f>
        <v>0</v>
      </c>
      <c r="S1479" s="421">
        <f>S703*(1-'Annexe 1. Taux de référence'!$E45)</f>
        <v>0</v>
      </c>
      <c r="T1479" s="421">
        <f>T703*(1-'Annexe 1. Taux de référence'!$E45)</f>
        <v>0</v>
      </c>
      <c r="U1479" s="421">
        <f>U703*(1-'Annexe 1. Taux de référence'!$E45)</f>
        <v>0</v>
      </c>
      <c r="V1479" s="421">
        <f>V703*(1-'Annexe 1. Taux de référence'!$E45)</f>
        <v>0</v>
      </c>
      <c r="W1479" s="421">
        <f>W703*(1-'Annexe 1. Taux de référence'!$E45)</f>
        <v>0</v>
      </c>
      <c r="X1479" s="422">
        <f>X703*(1-'Annexe 1. Taux de référence'!$E45)</f>
        <v>0</v>
      </c>
      <c r="Y1479" s="421">
        <f>Y703*(1-'Annexe 1. Taux de référence'!$E45)</f>
        <v>0</v>
      </c>
      <c r="Z1479" s="421">
        <f>Z703*(1-'Annexe 1. Taux de référence'!$E45)</f>
        <v>0</v>
      </c>
      <c r="AA1479" s="421">
        <f>AA703*(1-'Annexe 1. Taux de référence'!$E45)</f>
        <v>0</v>
      </c>
      <c r="AB1479" s="421">
        <f>AB703*(1-'Annexe 1. Taux de référence'!$E45)</f>
        <v>0</v>
      </c>
      <c r="AC1479" s="408">
        <f t="shared" si="876"/>
        <v>0</v>
      </c>
      <c r="AD1479" s="900"/>
      <c r="AE1479" s="901"/>
      <c r="AF1479" s="902"/>
    </row>
    <row r="1480" spans="1:32" ht="15" customHeight="1" outlineLevel="1" x14ac:dyDescent="0.2">
      <c r="A1480" s="381">
        <v>153</v>
      </c>
      <c r="B1480" s="666"/>
      <c r="C1480" s="394"/>
      <c r="D1480" s="394"/>
      <c r="E1480" s="1223" t="s">
        <v>121</v>
      </c>
      <c r="F1480" s="1224"/>
      <c r="G1480" s="1224"/>
      <c r="H1480" s="1224"/>
      <c r="I1480" s="1224"/>
      <c r="J1480" s="1224"/>
      <c r="K1480" s="1224"/>
      <c r="L1480" s="1224"/>
      <c r="M1480" s="407">
        <f>SUBTOTAL(9,M1481:M1483)</f>
        <v>0</v>
      </c>
      <c r="N1480" s="410">
        <f t="shared" ref="N1480:AC1480" si="877">SUBTOTAL(9,N1481:N1483)</f>
        <v>0</v>
      </c>
      <c r="O1480" s="414">
        <f t="shared" si="877"/>
        <v>0</v>
      </c>
      <c r="P1480" s="414">
        <f t="shared" si="877"/>
        <v>0</v>
      </c>
      <c r="Q1480" s="415">
        <f t="shared" si="877"/>
        <v>0</v>
      </c>
      <c r="R1480" s="410">
        <f t="shared" si="877"/>
        <v>0</v>
      </c>
      <c r="S1480" s="414">
        <f t="shared" si="877"/>
        <v>0</v>
      </c>
      <c r="T1480" s="413">
        <f t="shared" si="877"/>
        <v>0</v>
      </c>
      <c r="U1480" s="413">
        <f t="shared" si="877"/>
        <v>0</v>
      </c>
      <c r="V1480" s="413">
        <f t="shared" si="877"/>
        <v>0</v>
      </c>
      <c r="W1480" s="413">
        <f t="shared" si="877"/>
        <v>0</v>
      </c>
      <c r="X1480" s="413">
        <f t="shared" si="877"/>
        <v>0</v>
      </c>
      <c r="Y1480" s="413">
        <f t="shared" si="877"/>
        <v>0</v>
      </c>
      <c r="Z1480" s="413">
        <f t="shared" si="877"/>
        <v>0</v>
      </c>
      <c r="AA1480" s="413">
        <f t="shared" si="877"/>
        <v>0</v>
      </c>
      <c r="AB1480" s="411">
        <f t="shared" si="877"/>
        <v>0</v>
      </c>
      <c r="AC1480" s="407">
        <f t="shared" si="877"/>
        <v>0</v>
      </c>
      <c r="AD1480" s="900"/>
      <c r="AE1480" s="901"/>
      <c r="AF1480" s="902"/>
    </row>
    <row r="1481" spans="1:32" ht="15" customHeight="1" outlineLevel="1" x14ac:dyDescent="0.2">
      <c r="A1481" s="381">
        <v>154</v>
      </c>
      <c r="B1481" s="666"/>
      <c r="C1481" s="394"/>
      <c r="D1481" s="394"/>
      <c r="E1481" s="395"/>
      <c r="F1481" s="1225" t="s">
        <v>122</v>
      </c>
      <c r="G1481" s="1226"/>
      <c r="H1481" s="1226"/>
      <c r="I1481" s="1226"/>
      <c r="J1481" s="1226"/>
      <c r="K1481" s="1226"/>
      <c r="L1481" s="1226"/>
      <c r="M1481" s="408">
        <f t="shared" ref="M1481:M1483" si="878">M705</f>
        <v>0</v>
      </c>
      <c r="N1481" s="419">
        <f>M1481*(1-'Annexe 1. Taux de référence'!$E47)+N705*(1-'Annexe 1. Taux de référence'!$E47)</f>
        <v>0</v>
      </c>
      <c r="O1481" s="422">
        <f>O705*(1-'Annexe 1. Taux de référence'!$E47)</f>
        <v>0</v>
      </c>
      <c r="P1481" s="422">
        <f>P705*(1-'Annexe 1. Taux de référence'!$E47)</f>
        <v>0</v>
      </c>
      <c r="Q1481" s="423">
        <f>Q705*(1-'Annexe 1. Taux de référence'!$E47)</f>
        <v>0</v>
      </c>
      <c r="R1481" s="419">
        <f>R705*(1-'Annexe 1. Taux de référence'!$E47)</f>
        <v>0</v>
      </c>
      <c r="S1481" s="421">
        <f>S705*(1-'Annexe 1. Taux de référence'!$E47)</f>
        <v>0</v>
      </c>
      <c r="T1481" s="421">
        <f>T705*(1-'Annexe 1. Taux de référence'!$E47)</f>
        <v>0</v>
      </c>
      <c r="U1481" s="421">
        <f>U705*(1-'Annexe 1. Taux de référence'!$E47)</f>
        <v>0</v>
      </c>
      <c r="V1481" s="421">
        <f>V705*(1-'Annexe 1. Taux de référence'!$E47)</f>
        <v>0</v>
      </c>
      <c r="W1481" s="421">
        <f>W705*(1-'Annexe 1. Taux de référence'!$E47)</f>
        <v>0</v>
      </c>
      <c r="X1481" s="422">
        <f>X705*(1-'Annexe 1. Taux de référence'!$E47)</f>
        <v>0</v>
      </c>
      <c r="Y1481" s="421">
        <f>Y705*(1-'Annexe 1. Taux de référence'!$E47)</f>
        <v>0</v>
      </c>
      <c r="Z1481" s="421">
        <f>Z705*(1-'Annexe 1. Taux de référence'!$E47)</f>
        <v>0</v>
      </c>
      <c r="AA1481" s="421">
        <f>AA705*(1-'Annexe 1. Taux de référence'!$E47)</f>
        <v>0</v>
      </c>
      <c r="AB1481" s="421">
        <f>AB705*(1-'Annexe 1. Taux de référence'!$E47)</f>
        <v>0</v>
      </c>
      <c r="AC1481" s="408">
        <f t="shared" ref="AC1481:AC1483" si="879">AC705</f>
        <v>0</v>
      </c>
      <c r="AD1481" s="900"/>
      <c r="AE1481" s="901"/>
      <c r="AF1481" s="902"/>
    </row>
    <row r="1482" spans="1:32" ht="15" customHeight="1" outlineLevel="1" x14ac:dyDescent="0.2">
      <c r="A1482" s="381">
        <v>155</v>
      </c>
      <c r="B1482" s="666"/>
      <c r="C1482" s="394"/>
      <c r="D1482" s="394"/>
      <c r="E1482" s="395"/>
      <c r="F1482" s="1209" t="s">
        <v>573</v>
      </c>
      <c r="G1482" s="1210"/>
      <c r="H1482" s="1210"/>
      <c r="I1482" s="1210"/>
      <c r="J1482" s="1210"/>
      <c r="K1482" s="1210"/>
      <c r="L1482" s="1210"/>
      <c r="M1482" s="408">
        <f t="shared" si="878"/>
        <v>0</v>
      </c>
      <c r="N1482" s="419">
        <f>M1482*(1-'Annexe 1. Taux de référence'!$E48)+N706*(1-'Annexe 1. Taux de référence'!$E48)</f>
        <v>0</v>
      </c>
      <c r="O1482" s="422">
        <f>O706*(1-'Annexe 1. Taux de référence'!$E48)</f>
        <v>0</v>
      </c>
      <c r="P1482" s="422">
        <f>P706*(1-'Annexe 1. Taux de référence'!$E48)</f>
        <v>0</v>
      </c>
      <c r="Q1482" s="423">
        <f>Q706*(1-'Annexe 1. Taux de référence'!$E48)</f>
        <v>0</v>
      </c>
      <c r="R1482" s="419">
        <f>R706*(1-'Annexe 1. Taux de référence'!$E48)</f>
        <v>0</v>
      </c>
      <c r="S1482" s="421">
        <f>S706*(1-'Annexe 1. Taux de référence'!$E48)</f>
        <v>0</v>
      </c>
      <c r="T1482" s="421">
        <f>T706*(1-'Annexe 1. Taux de référence'!$E48)</f>
        <v>0</v>
      </c>
      <c r="U1482" s="421">
        <f>U706*(1-'Annexe 1. Taux de référence'!$E48)</f>
        <v>0</v>
      </c>
      <c r="V1482" s="421">
        <f>V706*(1-'Annexe 1. Taux de référence'!$E48)</f>
        <v>0</v>
      </c>
      <c r="W1482" s="421">
        <f>W706*(1-'Annexe 1. Taux de référence'!$E48)</f>
        <v>0</v>
      </c>
      <c r="X1482" s="422">
        <f>X706*(1-'Annexe 1. Taux de référence'!$E48)</f>
        <v>0</v>
      </c>
      <c r="Y1482" s="421">
        <f>Y706*(1-'Annexe 1. Taux de référence'!$E48)</f>
        <v>0</v>
      </c>
      <c r="Z1482" s="421">
        <f>Z706*(1-'Annexe 1. Taux de référence'!$E48)</f>
        <v>0</v>
      </c>
      <c r="AA1482" s="421">
        <f>AA706*(1-'Annexe 1. Taux de référence'!$E48)</f>
        <v>0</v>
      </c>
      <c r="AB1482" s="421">
        <f>AB706*(1-'Annexe 1. Taux de référence'!$E48)</f>
        <v>0</v>
      </c>
      <c r="AC1482" s="408">
        <f t="shared" si="879"/>
        <v>0</v>
      </c>
      <c r="AD1482" s="900"/>
      <c r="AE1482" s="901"/>
      <c r="AF1482" s="902"/>
    </row>
    <row r="1483" spans="1:32" ht="27.75" customHeight="1" outlineLevel="1" x14ac:dyDescent="0.2">
      <c r="A1483" s="381">
        <v>156</v>
      </c>
      <c r="B1483" s="666"/>
      <c r="C1483" s="394"/>
      <c r="D1483" s="394"/>
      <c r="E1483" s="395"/>
      <c r="F1483" s="1227" t="s">
        <v>432</v>
      </c>
      <c r="G1483" s="1228"/>
      <c r="H1483" s="1228"/>
      <c r="I1483" s="1228"/>
      <c r="J1483" s="1228"/>
      <c r="K1483" s="1228"/>
      <c r="L1483" s="1228"/>
      <c r="M1483" s="408">
        <f t="shared" si="878"/>
        <v>0</v>
      </c>
      <c r="N1483" s="419">
        <f>M1483*(1-'Annexe 1. Taux de référence'!$E49)+N707*(1-'Annexe 1. Taux de référence'!$E49)</f>
        <v>0</v>
      </c>
      <c r="O1483" s="422">
        <f>O707*(1-'Annexe 1. Taux de référence'!$E49)</f>
        <v>0</v>
      </c>
      <c r="P1483" s="422">
        <f>P707*(1-'Annexe 1. Taux de référence'!$E49)</f>
        <v>0</v>
      </c>
      <c r="Q1483" s="423">
        <f>Q707*(1-'Annexe 1. Taux de référence'!$E49)</f>
        <v>0</v>
      </c>
      <c r="R1483" s="419">
        <f>R707*(1-'Annexe 1. Taux de référence'!$E49)</f>
        <v>0</v>
      </c>
      <c r="S1483" s="421">
        <f>S707*(1-'Annexe 1. Taux de référence'!$E49)</f>
        <v>0</v>
      </c>
      <c r="T1483" s="421">
        <f>T707*(1-'Annexe 1. Taux de référence'!$E49)</f>
        <v>0</v>
      </c>
      <c r="U1483" s="421">
        <f>U707*(1-'Annexe 1. Taux de référence'!$E49)</f>
        <v>0</v>
      </c>
      <c r="V1483" s="421">
        <f>V707*(1-'Annexe 1. Taux de référence'!$E49)</f>
        <v>0</v>
      </c>
      <c r="W1483" s="421">
        <f>W707*(1-'Annexe 1. Taux de référence'!$E49)</f>
        <v>0</v>
      </c>
      <c r="X1483" s="422">
        <f>X707*(1-'Annexe 1. Taux de référence'!$E49)</f>
        <v>0</v>
      </c>
      <c r="Y1483" s="421">
        <f>Y707*(1-'Annexe 1. Taux de référence'!$E49)</f>
        <v>0</v>
      </c>
      <c r="Z1483" s="421">
        <f>Z707*(1-'Annexe 1. Taux de référence'!$E49)</f>
        <v>0</v>
      </c>
      <c r="AA1483" s="421">
        <f>AA707*(1-'Annexe 1. Taux de référence'!$E49)</f>
        <v>0</v>
      </c>
      <c r="AB1483" s="421">
        <f>AB707*(1-'Annexe 1. Taux de référence'!$E49)</f>
        <v>0</v>
      </c>
      <c r="AC1483" s="408">
        <f t="shared" si="879"/>
        <v>0</v>
      </c>
      <c r="AD1483" s="900"/>
      <c r="AE1483" s="901"/>
      <c r="AF1483" s="902"/>
    </row>
    <row r="1484" spans="1:32" ht="15" customHeight="1" outlineLevel="1" x14ac:dyDescent="0.2">
      <c r="A1484" s="381">
        <v>157</v>
      </c>
      <c r="B1484" s="666"/>
      <c r="C1484" s="394"/>
      <c r="D1484" s="394"/>
      <c r="E1484" s="1223" t="s">
        <v>546</v>
      </c>
      <c r="F1484" s="1224"/>
      <c r="G1484" s="1224"/>
      <c r="H1484" s="1224"/>
      <c r="I1484" s="1224"/>
      <c r="J1484" s="1224"/>
      <c r="K1484" s="1224"/>
      <c r="L1484" s="1224"/>
      <c r="M1484" s="407">
        <f>SUBTOTAL(9,M1485:M1486)</f>
        <v>0</v>
      </c>
      <c r="N1484" s="410">
        <f t="shared" ref="N1484:AC1484" si="880">SUBTOTAL(9,N1485:N1486)</f>
        <v>0</v>
      </c>
      <c r="O1484" s="414">
        <f t="shared" si="880"/>
        <v>0</v>
      </c>
      <c r="P1484" s="414">
        <f t="shared" si="880"/>
        <v>0</v>
      </c>
      <c r="Q1484" s="415">
        <f t="shared" si="880"/>
        <v>0</v>
      </c>
      <c r="R1484" s="410">
        <f t="shared" si="880"/>
        <v>0</v>
      </c>
      <c r="S1484" s="414">
        <f t="shared" si="880"/>
        <v>0</v>
      </c>
      <c r="T1484" s="413">
        <f t="shared" si="880"/>
        <v>0</v>
      </c>
      <c r="U1484" s="413">
        <f t="shared" si="880"/>
        <v>0</v>
      </c>
      <c r="V1484" s="413">
        <f t="shared" si="880"/>
        <v>0</v>
      </c>
      <c r="W1484" s="413">
        <f t="shared" si="880"/>
        <v>0</v>
      </c>
      <c r="X1484" s="413">
        <f t="shared" si="880"/>
        <v>0</v>
      </c>
      <c r="Y1484" s="413">
        <f t="shared" si="880"/>
        <v>0</v>
      </c>
      <c r="Z1484" s="413">
        <f t="shared" si="880"/>
        <v>0</v>
      </c>
      <c r="AA1484" s="413">
        <f t="shared" si="880"/>
        <v>0</v>
      </c>
      <c r="AB1484" s="411">
        <f t="shared" si="880"/>
        <v>0</v>
      </c>
      <c r="AC1484" s="407">
        <f t="shared" si="880"/>
        <v>0</v>
      </c>
      <c r="AD1484" s="900"/>
      <c r="AE1484" s="901"/>
      <c r="AF1484" s="902"/>
    </row>
    <row r="1485" spans="1:32" ht="27.75" customHeight="1" outlineLevel="1" x14ac:dyDescent="0.2">
      <c r="A1485" s="381">
        <v>158</v>
      </c>
      <c r="B1485" s="666"/>
      <c r="C1485" s="394"/>
      <c r="D1485" s="394"/>
      <c r="E1485" s="395"/>
      <c r="F1485" s="1225" t="s">
        <v>547</v>
      </c>
      <c r="G1485" s="1226"/>
      <c r="H1485" s="1226"/>
      <c r="I1485" s="1226"/>
      <c r="J1485" s="1226"/>
      <c r="K1485" s="1226"/>
      <c r="L1485" s="1226"/>
      <c r="M1485" s="408">
        <f t="shared" ref="M1485:M1486" si="881">M709</f>
        <v>0</v>
      </c>
      <c r="N1485" s="419">
        <f>M1485*(1-'Annexe 1. Taux de référence'!$E51)+N709*(1-'Annexe 1. Taux de référence'!$E51)</f>
        <v>0</v>
      </c>
      <c r="O1485" s="422">
        <f>O709*(1-'Annexe 1. Taux de référence'!$E51)</f>
        <v>0</v>
      </c>
      <c r="P1485" s="422">
        <f>P709*(1-'Annexe 1. Taux de référence'!$E51)</f>
        <v>0</v>
      </c>
      <c r="Q1485" s="423">
        <f>Q709*(1-'Annexe 1. Taux de référence'!$E51)</f>
        <v>0</v>
      </c>
      <c r="R1485" s="419">
        <f>R709*(1-'Annexe 1. Taux de référence'!$E51)</f>
        <v>0</v>
      </c>
      <c r="S1485" s="421">
        <f>S709*(1-'Annexe 1. Taux de référence'!$E51)</f>
        <v>0</v>
      </c>
      <c r="T1485" s="421">
        <f>T709*(1-'Annexe 1. Taux de référence'!$E51)</f>
        <v>0</v>
      </c>
      <c r="U1485" s="421">
        <f>U709*(1-'Annexe 1. Taux de référence'!$E51)</f>
        <v>0</v>
      </c>
      <c r="V1485" s="421">
        <f>V709*(1-'Annexe 1. Taux de référence'!$E51)</f>
        <v>0</v>
      </c>
      <c r="W1485" s="421">
        <f>W709*(1-'Annexe 1. Taux de référence'!$E51)</f>
        <v>0</v>
      </c>
      <c r="X1485" s="422">
        <f>X709*(1-'Annexe 1. Taux de référence'!$E51)</f>
        <v>0</v>
      </c>
      <c r="Y1485" s="421">
        <f>Y709*(1-'Annexe 1. Taux de référence'!$E51)</f>
        <v>0</v>
      </c>
      <c r="Z1485" s="421">
        <f>Z709*(1-'Annexe 1. Taux de référence'!$E51)</f>
        <v>0</v>
      </c>
      <c r="AA1485" s="421">
        <f>AA709*(1-'Annexe 1. Taux de référence'!$E51)</f>
        <v>0</v>
      </c>
      <c r="AB1485" s="421">
        <f>AB709*(1-'Annexe 1. Taux de référence'!$E51)</f>
        <v>0</v>
      </c>
      <c r="AC1485" s="408">
        <f t="shared" ref="AC1485:AC1486" si="882">AC709</f>
        <v>0</v>
      </c>
      <c r="AD1485" s="900"/>
      <c r="AE1485" s="901"/>
      <c r="AF1485" s="902"/>
    </row>
    <row r="1486" spans="1:32" ht="15" customHeight="1" outlineLevel="1" x14ac:dyDescent="0.2">
      <c r="A1486" s="381">
        <v>159</v>
      </c>
      <c r="B1486" s="666"/>
      <c r="C1486" s="394"/>
      <c r="D1486" s="394"/>
      <c r="E1486" s="395"/>
      <c r="F1486" s="1227" t="s">
        <v>570</v>
      </c>
      <c r="G1486" s="1228"/>
      <c r="H1486" s="1228"/>
      <c r="I1486" s="1228"/>
      <c r="J1486" s="1228"/>
      <c r="K1486" s="1228"/>
      <c r="L1486" s="1228"/>
      <c r="M1486" s="408">
        <f t="shared" si="881"/>
        <v>0</v>
      </c>
      <c r="N1486" s="419">
        <f>M1486*(1-'Annexe 1. Taux de référence'!$E52)+N710*(1-'Annexe 1. Taux de référence'!$E52)</f>
        <v>0</v>
      </c>
      <c r="O1486" s="422">
        <f>O710*(1-'Annexe 1. Taux de référence'!$E52)</f>
        <v>0</v>
      </c>
      <c r="P1486" s="422">
        <f>P710*(1-'Annexe 1. Taux de référence'!$E52)</f>
        <v>0</v>
      </c>
      <c r="Q1486" s="423">
        <f>Q710*(1-'Annexe 1. Taux de référence'!$E52)</f>
        <v>0</v>
      </c>
      <c r="R1486" s="419">
        <f>R710*(1-'Annexe 1. Taux de référence'!$E52)</f>
        <v>0</v>
      </c>
      <c r="S1486" s="421">
        <f>S710*(1-'Annexe 1. Taux de référence'!$E52)</f>
        <v>0</v>
      </c>
      <c r="T1486" s="421">
        <f>T710*(1-'Annexe 1. Taux de référence'!$E52)</f>
        <v>0</v>
      </c>
      <c r="U1486" s="421">
        <f>U710*(1-'Annexe 1. Taux de référence'!$E52)</f>
        <v>0</v>
      </c>
      <c r="V1486" s="421">
        <f>V710*(1-'Annexe 1. Taux de référence'!$E52)</f>
        <v>0</v>
      </c>
      <c r="W1486" s="421">
        <f>W710*(1-'Annexe 1. Taux de référence'!$E52)</f>
        <v>0</v>
      </c>
      <c r="X1486" s="422">
        <f>X710*(1-'Annexe 1. Taux de référence'!$E52)</f>
        <v>0</v>
      </c>
      <c r="Y1486" s="421">
        <f>Y710*(1-'Annexe 1. Taux de référence'!$E52)</f>
        <v>0</v>
      </c>
      <c r="Z1486" s="421">
        <f>Z710*(1-'Annexe 1. Taux de référence'!$E52)</f>
        <v>0</v>
      </c>
      <c r="AA1486" s="421">
        <f>AA710*(1-'Annexe 1. Taux de référence'!$E52)</f>
        <v>0</v>
      </c>
      <c r="AB1486" s="421">
        <f>AB710*(1-'Annexe 1. Taux de référence'!$E52)</f>
        <v>0</v>
      </c>
      <c r="AC1486" s="408">
        <f t="shared" si="882"/>
        <v>0</v>
      </c>
      <c r="AD1486" s="900"/>
      <c r="AE1486" s="901"/>
      <c r="AF1486" s="902"/>
    </row>
    <row r="1487" spans="1:32" ht="15" customHeight="1" outlineLevel="1" x14ac:dyDescent="0.2">
      <c r="A1487" s="381">
        <v>160</v>
      </c>
      <c r="B1487" s="666"/>
      <c r="C1487" s="394"/>
      <c r="D1487" s="394"/>
      <c r="E1487" s="1223" t="s">
        <v>548</v>
      </c>
      <c r="F1487" s="1224"/>
      <c r="G1487" s="1224"/>
      <c r="H1487" s="1224"/>
      <c r="I1487" s="1224"/>
      <c r="J1487" s="1224"/>
      <c r="K1487" s="1224"/>
      <c r="L1487" s="1224"/>
      <c r="M1487" s="407">
        <f>SUBTOTAL(9,M1488:M1490)</f>
        <v>0</v>
      </c>
      <c r="N1487" s="410">
        <f t="shared" ref="N1487:AC1487" si="883">SUBTOTAL(9,N1488:N1490)</f>
        <v>0</v>
      </c>
      <c r="O1487" s="414">
        <f t="shared" si="883"/>
        <v>0</v>
      </c>
      <c r="P1487" s="414">
        <f t="shared" si="883"/>
        <v>0</v>
      </c>
      <c r="Q1487" s="415">
        <f t="shared" si="883"/>
        <v>0</v>
      </c>
      <c r="R1487" s="410">
        <f t="shared" si="883"/>
        <v>0</v>
      </c>
      <c r="S1487" s="414">
        <f t="shared" si="883"/>
        <v>0</v>
      </c>
      <c r="T1487" s="413">
        <f t="shared" si="883"/>
        <v>0</v>
      </c>
      <c r="U1487" s="413">
        <f t="shared" si="883"/>
        <v>0</v>
      </c>
      <c r="V1487" s="413">
        <f t="shared" si="883"/>
        <v>0</v>
      </c>
      <c r="W1487" s="413">
        <f t="shared" si="883"/>
        <v>0</v>
      </c>
      <c r="X1487" s="413">
        <f t="shared" si="883"/>
        <v>0</v>
      </c>
      <c r="Y1487" s="413">
        <f t="shared" si="883"/>
        <v>0</v>
      </c>
      <c r="Z1487" s="413">
        <f t="shared" si="883"/>
        <v>0</v>
      </c>
      <c r="AA1487" s="413">
        <f t="shared" si="883"/>
        <v>0</v>
      </c>
      <c r="AB1487" s="411">
        <f t="shared" si="883"/>
        <v>0</v>
      </c>
      <c r="AC1487" s="407">
        <f t="shared" si="883"/>
        <v>0</v>
      </c>
      <c r="AD1487" s="900"/>
      <c r="AE1487" s="901"/>
      <c r="AF1487" s="902"/>
    </row>
    <row r="1488" spans="1:32" ht="15" customHeight="1" outlineLevel="1" x14ac:dyDescent="0.2">
      <c r="A1488" s="381">
        <v>161</v>
      </c>
      <c r="B1488" s="666"/>
      <c r="C1488" s="394"/>
      <c r="D1488" s="394"/>
      <c r="E1488" s="395"/>
      <c r="F1488" s="1225" t="s">
        <v>549</v>
      </c>
      <c r="G1488" s="1226"/>
      <c r="H1488" s="1226"/>
      <c r="I1488" s="1226"/>
      <c r="J1488" s="1226"/>
      <c r="K1488" s="1226"/>
      <c r="L1488" s="1226"/>
      <c r="M1488" s="408">
        <f t="shared" ref="M1488:M1490" si="884">M712</f>
        <v>0</v>
      </c>
      <c r="N1488" s="419">
        <f>M1488*(1-'Annexe 1. Taux de référence'!$E54)+N712*(1-'Annexe 1. Taux de référence'!$E54)</f>
        <v>0</v>
      </c>
      <c r="O1488" s="422">
        <f>O712*(1-'Annexe 1. Taux de référence'!$E54)</f>
        <v>0</v>
      </c>
      <c r="P1488" s="422">
        <f>P712*(1-'Annexe 1. Taux de référence'!$E54)</f>
        <v>0</v>
      </c>
      <c r="Q1488" s="423">
        <f>Q712*(1-'Annexe 1. Taux de référence'!$E54)</f>
        <v>0</v>
      </c>
      <c r="R1488" s="419">
        <f>R712*(1-'Annexe 1. Taux de référence'!$E54)</f>
        <v>0</v>
      </c>
      <c r="S1488" s="421">
        <f>S712*(1-'Annexe 1. Taux de référence'!$E54)</f>
        <v>0</v>
      </c>
      <c r="T1488" s="421">
        <f>T712*(1-'Annexe 1. Taux de référence'!$E54)</f>
        <v>0</v>
      </c>
      <c r="U1488" s="421">
        <f>U712*(1-'Annexe 1. Taux de référence'!$E54)</f>
        <v>0</v>
      </c>
      <c r="V1488" s="421">
        <f>V712*(1-'Annexe 1. Taux de référence'!$E54)</f>
        <v>0</v>
      </c>
      <c r="W1488" s="421">
        <f>W712*(1-'Annexe 1. Taux de référence'!$E54)</f>
        <v>0</v>
      </c>
      <c r="X1488" s="422">
        <f>X712*(1-'Annexe 1. Taux de référence'!$E54)</f>
        <v>0</v>
      </c>
      <c r="Y1488" s="421">
        <f>Y712*(1-'Annexe 1. Taux de référence'!$E54)</f>
        <v>0</v>
      </c>
      <c r="Z1488" s="421">
        <f>Z712*(1-'Annexe 1. Taux de référence'!$E54)</f>
        <v>0</v>
      </c>
      <c r="AA1488" s="421">
        <f>AA712*(1-'Annexe 1. Taux de référence'!$E54)</f>
        <v>0</v>
      </c>
      <c r="AB1488" s="421">
        <f>AB712*(1-'Annexe 1. Taux de référence'!$E54)</f>
        <v>0</v>
      </c>
      <c r="AC1488" s="408">
        <f t="shared" ref="AC1488:AC1490" si="885">AC712</f>
        <v>0</v>
      </c>
      <c r="AD1488" s="900"/>
      <c r="AE1488" s="901"/>
      <c r="AF1488" s="902"/>
    </row>
    <row r="1489" spans="1:32" outlineLevel="1" x14ac:dyDescent="0.2">
      <c r="A1489" s="381">
        <v>162</v>
      </c>
      <c r="B1489" s="666"/>
      <c r="C1489" s="667"/>
      <c r="D1489" s="667"/>
      <c r="E1489" s="667"/>
      <c r="F1489" s="1209" t="s">
        <v>574</v>
      </c>
      <c r="G1489" s="1210"/>
      <c r="H1489" s="1210"/>
      <c r="I1489" s="1210"/>
      <c r="J1489" s="1210"/>
      <c r="K1489" s="1210"/>
      <c r="L1489" s="1210"/>
      <c r="M1489" s="408">
        <f t="shared" si="884"/>
        <v>0</v>
      </c>
      <c r="N1489" s="419">
        <f>M1489*(1-'Annexe 1. Taux de référence'!$E55)+N713*(1-'Annexe 1. Taux de référence'!$E55)</f>
        <v>0</v>
      </c>
      <c r="O1489" s="422">
        <f>O713*(1-'Annexe 1. Taux de référence'!$E55)</f>
        <v>0</v>
      </c>
      <c r="P1489" s="422">
        <f>P713*(1-'Annexe 1. Taux de référence'!$E55)</f>
        <v>0</v>
      </c>
      <c r="Q1489" s="423">
        <f>Q713*(1-'Annexe 1. Taux de référence'!$E55)</f>
        <v>0</v>
      </c>
      <c r="R1489" s="419">
        <f>R713*(1-'Annexe 1. Taux de référence'!$E55)</f>
        <v>0</v>
      </c>
      <c r="S1489" s="421">
        <f>S713*(1-'Annexe 1. Taux de référence'!$E55)</f>
        <v>0</v>
      </c>
      <c r="T1489" s="421">
        <f>T713*(1-'Annexe 1. Taux de référence'!$E55)</f>
        <v>0</v>
      </c>
      <c r="U1489" s="421">
        <f>U713*(1-'Annexe 1. Taux de référence'!$E55)</f>
        <v>0</v>
      </c>
      <c r="V1489" s="421">
        <f>V713*(1-'Annexe 1. Taux de référence'!$E55)</f>
        <v>0</v>
      </c>
      <c r="W1489" s="421">
        <f>W713*(1-'Annexe 1. Taux de référence'!$E55)</f>
        <v>0</v>
      </c>
      <c r="X1489" s="422">
        <f>X713*(1-'Annexe 1. Taux de référence'!$E55)</f>
        <v>0</v>
      </c>
      <c r="Y1489" s="421">
        <f>Y713*(1-'Annexe 1. Taux de référence'!$E55)</f>
        <v>0</v>
      </c>
      <c r="Z1489" s="421">
        <f>Z713*(1-'Annexe 1. Taux de référence'!$E55)</f>
        <v>0</v>
      </c>
      <c r="AA1489" s="421">
        <f>AA713*(1-'Annexe 1. Taux de référence'!$E55)</f>
        <v>0</v>
      </c>
      <c r="AB1489" s="421">
        <f>AB713*(1-'Annexe 1. Taux de référence'!$E55)</f>
        <v>0</v>
      </c>
      <c r="AC1489" s="408">
        <f t="shared" si="885"/>
        <v>0</v>
      </c>
      <c r="AD1489" s="900"/>
      <c r="AE1489" s="901"/>
      <c r="AF1489" s="902"/>
    </row>
    <row r="1490" spans="1:32" ht="27.75" customHeight="1" outlineLevel="1" x14ac:dyDescent="0.2">
      <c r="A1490" s="381">
        <v>163</v>
      </c>
      <c r="B1490" s="666"/>
      <c r="C1490" s="667"/>
      <c r="D1490" s="667"/>
      <c r="E1490" s="667"/>
      <c r="F1490" s="1227" t="s">
        <v>566</v>
      </c>
      <c r="G1490" s="1228"/>
      <c r="H1490" s="1228"/>
      <c r="I1490" s="1228"/>
      <c r="J1490" s="1228"/>
      <c r="K1490" s="1228"/>
      <c r="L1490" s="1228"/>
      <c r="M1490" s="408">
        <f t="shared" si="884"/>
        <v>0</v>
      </c>
      <c r="N1490" s="419">
        <f>M1490*(1-'Annexe 1. Taux de référence'!$E56)+N714*(1-'Annexe 1. Taux de référence'!$E56)</f>
        <v>0</v>
      </c>
      <c r="O1490" s="422">
        <f>O714*(1-'Annexe 1. Taux de référence'!$E56)</f>
        <v>0</v>
      </c>
      <c r="P1490" s="422">
        <f>P714*(1-'Annexe 1. Taux de référence'!$E56)</f>
        <v>0</v>
      </c>
      <c r="Q1490" s="423">
        <f>Q714*(1-'Annexe 1. Taux de référence'!$E56)</f>
        <v>0</v>
      </c>
      <c r="R1490" s="419">
        <f>R714*(1-'Annexe 1. Taux de référence'!$E56)</f>
        <v>0</v>
      </c>
      <c r="S1490" s="421">
        <f>S714*(1-'Annexe 1. Taux de référence'!$E56)</f>
        <v>0</v>
      </c>
      <c r="T1490" s="421">
        <f>T714*(1-'Annexe 1. Taux de référence'!$E56)</f>
        <v>0</v>
      </c>
      <c r="U1490" s="421">
        <f>U714*(1-'Annexe 1. Taux de référence'!$E56)</f>
        <v>0</v>
      </c>
      <c r="V1490" s="421">
        <f>V714*(1-'Annexe 1. Taux de référence'!$E56)</f>
        <v>0</v>
      </c>
      <c r="W1490" s="421">
        <f>W714*(1-'Annexe 1. Taux de référence'!$E56)</f>
        <v>0</v>
      </c>
      <c r="X1490" s="422">
        <f>X714*(1-'Annexe 1. Taux de référence'!$E56)</f>
        <v>0</v>
      </c>
      <c r="Y1490" s="421">
        <f>Y714*(1-'Annexe 1. Taux de référence'!$E56)</f>
        <v>0</v>
      </c>
      <c r="Z1490" s="421">
        <f>Z714*(1-'Annexe 1. Taux de référence'!$E56)</f>
        <v>0</v>
      </c>
      <c r="AA1490" s="421">
        <f>AA714*(1-'Annexe 1. Taux de référence'!$E56)</f>
        <v>0</v>
      </c>
      <c r="AB1490" s="421">
        <f>AB714*(1-'Annexe 1. Taux de référence'!$E56)</f>
        <v>0</v>
      </c>
      <c r="AC1490" s="408">
        <f t="shared" si="885"/>
        <v>0</v>
      </c>
      <c r="AD1490" s="903"/>
      <c r="AE1490" s="904"/>
      <c r="AF1490" s="905"/>
    </row>
    <row r="1491" spans="1:32" outlineLevel="1" x14ac:dyDescent="0.2">
      <c r="A1491" s="381">
        <v>164</v>
      </c>
      <c r="B1491" s="666"/>
      <c r="C1491" s="667"/>
      <c r="D1491" s="1222" t="s">
        <v>23</v>
      </c>
      <c r="E1491" s="1100"/>
      <c r="F1491" s="1100"/>
      <c r="G1491" s="1100"/>
      <c r="H1491" s="1100"/>
      <c r="I1491" s="1100"/>
      <c r="J1491" s="1100"/>
      <c r="K1491" s="1100"/>
      <c r="L1491" s="1100"/>
      <c r="M1491" s="1100"/>
      <c r="N1491" s="1100"/>
      <c r="O1491" s="1100"/>
      <c r="P1491" s="1100"/>
      <c r="Q1491" s="1100"/>
      <c r="R1491" s="1100"/>
      <c r="S1491" s="1100"/>
      <c r="T1491" s="1100"/>
      <c r="U1491" s="1100"/>
      <c r="V1491" s="1100"/>
      <c r="W1491" s="1100"/>
      <c r="X1491" s="1100"/>
      <c r="Y1491" s="1100"/>
      <c r="Z1491" s="1100"/>
      <c r="AA1491" s="1100"/>
      <c r="AB1491" s="1100"/>
      <c r="AC1491" s="1100"/>
      <c r="AD1491" s="1100"/>
      <c r="AE1491" s="1100"/>
      <c r="AF1491" s="1361"/>
    </row>
    <row r="1492" spans="1:32" outlineLevel="1" x14ac:dyDescent="0.2">
      <c r="A1492" s="381">
        <v>165</v>
      </c>
      <c r="B1492" s="666"/>
      <c r="C1492" s="667"/>
      <c r="D1492" s="667"/>
      <c r="E1492" s="1229" t="s">
        <v>126</v>
      </c>
      <c r="F1492" s="1230"/>
      <c r="G1492" s="1230"/>
      <c r="H1492" s="1230"/>
      <c r="I1492" s="1230"/>
      <c r="J1492" s="1230"/>
      <c r="K1492" s="1230"/>
      <c r="L1492" s="1230"/>
      <c r="M1492" s="452">
        <f>SUBTOTAL(9,M1493:M1494)</f>
        <v>0</v>
      </c>
      <c r="N1492" s="453">
        <f t="shared" ref="N1492:AC1492" si="886">SUBTOTAL(9,N1493:N1494)</f>
        <v>0</v>
      </c>
      <c r="O1492" s="454">
        <f t="shared" si="886"/>
        <v>0</v>
      </c>
      <c r="P1492" s="454">
        <f t="shared" si="886"/>
        <v>0</v>
      </c>
      <c r="Q1492" s="456">
        <f t="shared" si="886"/>
        <v>0</v>
      </c>
      <c r="R1492" s="453">
        <f t="shared" si="886"/>
        <v>0</v>
      </c>
      <c r="S1492" s="454">
        <f t="shared" si="886"/>
        <v>0</v>
      </c>
      <c r="T1492" s="455">
        <f t="shared" si="886"/>
        <v>0</v>
      </c>
      <c r="U1492" s="455">
        <f t="shared" si="886"/>
        <v>0</v>
      </c>
      <c r="V1492" s="455">
        <f t="shared" si="886"/>
        <v>0</v>
      </c>
      <c r="W1492" s="455">
        <f t="shared" si="886"/>
        <v>0</v>
      </c>
      <c r="X1492" s="455">
        <f t="shared" si="886"/>
        <v>0</v>
      </c>
      <c r="Y1492" s="455">
        <f t="shared" si="886"/>
        <v>0</v>
      </c>
      <c r="Z1492" s="455">
        <f t="shared" si="886"/>
        <v>0</v>
      </c>
      <c r="AA1492" s="455">
        <f t="shared" si="886"/>
        <v>0</v>
      </c>
      <c r="AB1492" s="459">
        <f t="shared" si="886"/>
        <v>0</v>
      </c>
      <c r="AC1492" s="452">
        <f t="shared" si="886"/>
        <v>0</v>
      </c>
      <c r="AD1492" s="942"/>
      <c r="AE1492" s="1179"/>
      <c r="AF1492" s="1180"/>
    </row>
    <row r="1493" spans="1:32" outlineLevel="1" x14ac:dyDescent="0.2">
      <c r="A1493" s="381">
        <v>166</v>
      </c>
      <c r="B1493" s="666"/>
      <c r="C1493" s="667"/>
      <c r="D1493" s="667"/>
      <c r="E1493" s="667"/>
      <c r="F1493" s="1225" t="s">
        <v>127</v>
      </c>
      <c r="G1493" s="1226"/>
      <c r="H1493" s="1226"/>
      <c r="I1493" s="1226"/>
      <c r="J1493" s="1226"/>
      <c r="K1493" s="1226"/>
      <c r="L1493" s="1226"/>
      <c r="M1493" s="408">
        <f t="shared" ref="M1493:M1494" si="887">M717</f>
        <v>0</v>
      </c>
      <c r="N1493" s="419">
        <f>M1493*(1-'Annexe 1. Taux de référence'!$E59)+N717*(1-'Annexe 1. Taux de référence'!$E59)</f>
        <v>0</v>
      </c>
      <c r="O1493" s="422">
        <f>O717*(1-'Annexe 1. Taux de référence'!$E59)</f>
        <v>0</v>
      </c>
      <c r="P1493" s="422">
        <f>P717*(1-'Annexe 1. Taux de référence'!$E59)</f>
        <v>0</v>
      </c>
      <c r="Q1493" s="423">
        <f>Q717*(1-'Annexe 1. Taux de référence'!$E59)</f>
        <v>0</v>
      </c>
      <c r="R1493" s="419">
        <f>R717*(1-'Annexe 1. Taux de référence'!$E59)</f>
        <v>0</v>
      </c>
      <c r="S1493" s="421">
        <f>S717*(1-'Annexe 1. Taux de référence'!$E59)</f>
        <v>0</v>
      </c>
      <c r="T1493" s="421">
        <f>T717*(1-'Annexe 1. Taux de référence'!$E59)</f>
        <v>0</v>
      </c>
      <c r="U1493" s="421">
        <f>U717*(1-'Annexe 1. Taux de référence'!$E59)</f>
        <v>0</v>
      </c>
      <c r="V1493" s="421">
        <f>V717*(1-'Annexe 1. Taux de référence'!$E59)</f>
        <v>0</v>
      </c>
      <c r="W1493" s="421">
        <f>W717*(1-'Annexe 1. Taux de référence'!$E59)</f>
        <v>0</v>
      </c>
      <c r="X1493" s="422">
        <f>X717*(1-'Annexe 1. Taux de référence'!$E59)</f>
        <v>0</v>
      </c>
      <c r="Y1493" s="421">
        <f>Y717*(1-'Annexe 1. Taux de référence'!$E59)</f>
        <v>0</v>
      </c>
      <c r="Z1493" s="421">
        <f>Z717*(1-'Annexe 1. Taux de référence'!$E59)</f>
        <v>0</v>
      </c>
      <c r="AA1493" s="421">
        <f>AA717*(1-'Annexe 1. Taux de référence'!$E59)</f>
        <v>0</v>
      </c>
      <c r="AB1493" s="421">
        <f>AB717*(1-'Annexe 1. Taux de référence'!$E59)</f>
        <v>0</v>
      </c>
      <c r="AC1493" s="408">
        <f t="shared" ref="AC1493:AC1494" si="888">AC717</f>
        <v>0</v>
      </c>
      <c r="AD1493" s="1181"/>
      <c r="AE1493" s="1182"/>
      <c r="AF1493" s="1183"/>
    </row>
    <row r="1494" spans="1:32" outlineLevel="1" x14ac:dyDescent="0.2">
      <c r="A1494" s="381">
        <v>167</v>
      </c>
      <c r="B1494" s="666"/>
      <c r="C1494" s="667"/>
      <c r="D1494" s="667"/>
      <c r="E1494" s="667"/>
      <c r="F1494" s="1227" t="s">
        <v>128</v>
      </c>
      <c r="G1494" s="1228"/>
      <c r="H1494" s="1228"/>
      <c r="I1494" s="1228"/>
      <c r="J1494" s="1228"/>
      <c r="K1494" s="1228"/>
      <c r="L1494" s="1228"/>
      <c r="M1494" s="408">
        <f t="shared" si="887"/>
        <v>0</v>
      </c>
      <c r="N1494" s="419">
        <f>M1494*(1-'Annexe 1. Taux de référence'!$E60)+N718*(1-'Annexe 1. Taux de référence'!$E60)</f>
        <v>0</v>
      </c>
      <c r="O1494" s="422">
        <f>O718*(1-'Annexe 1. Taux de référence'!$E60)</f>
        <v>0</v>
      </c>
      <c r="P1494" s="422">
        <f>P718*(1-'Annexe 1. Taux de référence'!$E60)</f>
        <v>0</v>
      </c>
      <c r="Q1494" s="423">
        <f>Q718*(1-'Annexe 1. Taux de référence'!$E60)</f>
        <v>0</v>
      </c>
      <c r="R1494" s="419">
        <f>R718*(1-'Annexe 1. Taux de référence'!$E60)</f>
        <v>0</v>
      </c>
      <c r="S1494" s="421">
        <f>S718*(1-'Annexe 1. Taux de référence'!$E60)</f>
        <v>0</v>
      </c>
      <c r="T1494" s="421">
        <f>T718*(1-'Annexe 1. Taux de référence'!$E60)</f>
        <v>0</v>
      </c>
      <c r="U1494" s="421">
        <f>U718*(1-'Annexe 1. Taux de référence'!$E60)</f>
        <v>0</v>
      </c>
      <c r="V1494" s="421">
        <f>V718*(1-'Annexe 1. Taux de référence'!$E60)</f>
        <v>0</v>
      </c>
      <c r="W1494" s="421">
        <f>W718*(1-'Annexe 1. Taux de référence'!$E60)</f>
        <v>0</v>
      </c>
      <c r="X1494" s="422">
        <f>X718*(1-'Annexe 1. Taux de référence'!$E60)</f>
        <v>0</v>
      </c>
      <c r="Y1494" s="421">
        <f>Y718*(1-'Annexe 1. Taux de référence'!$E60)</f>
        <v>0</v>
      </c>
      <c r="Z1494" s="421">
        <f>Z718*(1-'Annexe 1. Taux de référence'!$E60)</f>
        <v>0</v>
      </c>
      <c r="AA1494" s="421">
        <f>AA718*(1-'Annexe 1. Taux de référence'!$E60)</f>
        <v>0</v>
      </c>
      <c r="AB1494" s="421">
        <f>AB718*(1-'Annexe 1. Taux de référence'!$E60)</f>
        <v>0</v>
      </c>
      <c r="AC1494" s="408">
        <f t="shared" si="888"/>
        <v>0</v>
      </c>
      <c r="AD1494" s="1181"/>
      <c r="AE1494" s="1182"/>
      <c r="AF1494" s="1183"/>
    </row>
    <row r="1495" spans="1:32" outlineLevel="1" x14ac:dyDescent="0.2">
      <c r="A1495" s="381">
        <v>168</v>
      </c>
      <c r="B1495" s="666"/>
      <c r="C1495" s="667"/>
      <c r="D1495" s="667"/>
      <c r="E1495" s="1223" t="s">
        <v>129</v>
      </c>
      <c r="F1495" s="1224"/>
      <c r="G1495" s="1224"/>
      <c r="H1495" s="1224"/>
      <c r="I1495" s="1224"/>
      <c r="J1495" s="1224"/>
      <c r="K1495" s="1224"/>
      <c r="L1495" s="1224"/>
      <c r="M1495" s="407">
        <f>SUBTOTAL(9,M1496:M1497)</f>
        <v>0</v>
      </c>
      <c r="N1495" s="410">
        <f t="shared" ref="N1495:AC1495" si="889">SUBTOTAL(9,N1496:N1497)</f>
        <v>0</v>
      </c>
      <c r="O1495" s="414">
        <f t="shared" si="889"/>
        <v>0</v>
      </c>
      <c r="P1495" s="414">
        <f t="shared" si="889"/>
        <v>0</v>
      </c>
      <c r="Q1495" s="415">
        <f t="shared" si="889"/>
        <v>0</v>
      </c>
      <c r="R1495" s="410">
        <f t="shared" si="889"/>
        <v>0</v>
      </c>
      <c r="S1495" s="414">
        <f t="shared" si="889"/>
        <v>0</v>
      </c>
      <c r="T1495" s="413">
        <f t="shared" si="889"/>
        <v>0</v>
      </c>
      <c r="U1495" s="413">
        <f t="shared" si="889"/>
        <v>0</v>
      </c>
      <c r="V1495" s="413">
        <f t="shared" si="889"/>
        <v>0</v>
      </c>
      <c r="W1495" s="413">
        <f t="shared" si="889"/>
        <v>0</v>
      </c>
      <c r="X1495" s="413">
        <f t="shared" si="889"/>
        <v>0</v>
      </c>
      <c r="Y1495" s="413">
        <f t="shared" si="889"/>
        <v>0</v>
      </c>
      <c r="Z1495" s="413">
        <f t="shared" si="889"/>
        <v>0</v>
      </c>
      <c r="AA1495" s="413">
        <f t="shared" si="889"/>
        <v>0</v>
      </c>
      <c r="AB1495" s="411">
        <f t="shared" si="889"/>
        <v>0</v>
      </c>
      <c r="AC1495" s="407">
        <f t="shared" si="889"/>
        <v>0</v>
      </c>
      <c r="AD1495" s="1181"/>
      <c r="AE1495" s="1182"/>
      <c r="AF1495" s="1183"/>
    </row>
    <row r="1496" spans="1:32" outlineLevel="1" x14ac:dyDescent="0.2">
      <c r="A1496" s="381">
        <v>169</v>
      </c>
      <c r="B1496" s="666"/>
      <c r="C1496" s="667"/>
      <c r="D1496" s="667"/>
      <c r="E1496" s="667"/>
      <c r="F1496" s="1225" t="s">
        <v>130</v>
      </c>
      <c r="G1496" s="1226"/>
      <c r="H1496" s="1226"/>
      <c r="I1496" s="1226"/>
      <c r="J1496" s="1226"/>
      <c r="K1496" s="1226"/>
      <c r="L1496" s="1226"/>
      <c r="M1496" s="408">
        <f t="shared" ref="M1496:M1497" si="890">M720</f>
        <v>0</v>
      </c>
      <c r="N1496" s="419">
        <f>M1496*(1-'Annexe 1. Taux de référence'!$E62)+N720*(1-'Annexe 1. Taux de référence'!$E62)</f>
        <v>0</v>
      </c>
      <c r="O1496" s="422">
        <f>O720*(1-'Annexe 1. Taux de référence'!$E62)</f>
        <v>0</v>
      </c>
      <c r="P1496" s="422">
        <f>P720*(1-'Annexe 1. Taux de référence'!$E62)</f>
        <v>0</v>
      </c>
      <c r="Q1496" s="423">
        <f>Q720*(1-'Annexe 1. Taux de référence'!$E62)</f>
        <v>0</v>
      </c>
      <c r="R1496" s="419">
        <f>R720*(1-'Annexe 1. Taux de référence'!$E62)</f>
        <v>0</v>
      </c>
      <c r="S1496" s="421">
        <f>S720*(1-'Annexe 1. Taux de référence'!$E62)</f>
        <v>0</v>
      </c>
      <c r="T1496" s="421">
        <f>T720*(1-'Annexe 1. Taux de référence'!$E62)</f>
        <v>0</v>
      </c>
      <c r="U1496" s="421">
        <f>U720*(1-'Annexe 1. Taux de référence'!$E62)</f>
        <v>0</v>
      </c>
      <c r="V1496" s="421">
        <f>V720*(1-'Annexe 1. Taux de référence'!$E62)</f>
        <v>0</v>
      </c>
      <c r="W1496" s="421">
        <f>W720*(1-'Annexe 1. Taux de référence'!$E62)</f>
        <v>0</v>
      </c>
      <c r="X1496" s="422">
        <f>X720*(1-'Annexe 1. Taux de référence'!$E62)</f>
        <v>0</v>
      </c>
      <c r="Y1496" s="421">
        <f>Y720*(1-'Annexe 1. Taux de référence'!$E62)</f>
        <v>0</v>
      </c>
      <c r="Z1496" s="421">
        <f>Z720*(1-'Annexe 1. Taux de référence'!$E62)</f>
        <v>0</v>
      </c>
      <c r="AA1496" s="421">
        <f>AA720*(1-'Annexe 1. Taux de référence'!$E62)</f>
        <v>0</v>
      </c>
      <c r="AB1496" s="421">
        <f>AB720*(1-'Annexe 1. Taux de référence'!$E62)</f>
        <v>0</v>
      </c>
      <c r="AC1496" s="408">
        <f t="shared" ref="AC1496:AC1497" si="891">AC720</f>
        <v>0</v>
      </c>
      <c r="AD1496" s="1181"/>
      <c r="AE1496" s="1182"/>
      <c r="AF1496" s="1183"/>
    </row>
    <row r="1497" spans="1:32" outlineLevel="1" x14ac:dyDescent="0.2">
      <c r="A1497" s="381">
        <v>170</v>
      </c>
      <c r="B1497" s="666"/>
      <c r="C1497" s="667"/>
      <c r="D1497" s="667"/>
      <c r="E1497" s="667"/>
      <c r="F1497" s="1227" t="s">
        <v>131</v>
      </c>
      <c r="G1497" s="1228"/>
      <c r="H1497" s="1228"/>
      <c r="I1497" s="1228"/>
      <c r="J1497" s="1228"/>
      <c r="K1497" s="1228"/>
      <c r="L1497" s="1228"/>
      <c r="M1497" s="408">
        <f t="shared" si="890"/>
        <v>0</v>
      </c>
      <c r="N1497" s="419">
        <f>M1497*(1-'Annexe 1. Taux de référence'!$E63)+N721*(1-'Annexe 1. Taux de référence'!$E63)</f>
        <v>0</v>
      </c>
      <c r="O1497" s="422">
        <f>O721*(1-'Annexe 1. Taux de référence'!$E63)</f>
        <v>0</v>
      </c>
      <c r="P1497" s="422">
        <f>P721*(1-'Annexe 1. Taux de référence'!$E63)</f>
        <v>0</v>
      </c>
      <c r="Q1497" s="423">
        <f>Q721*(1-'Annexe 1. Taux de référence'!$E63)</f>
        <v>0</v>
      </c>
      <c r="R1497" s="419">
        <f>R721*(1-'Annexe 1. Taux de référence'!$E63)</f>
        <v>0</v>
      </c>
      <c r="S1497" s="421">
        <f>S721*(1-'Annexe 1. Taux de référence'!$E63)</f>
        <v>0</v>
      </c>
      <c r="T1497" s="421">
        <f>T721*(1-'Annexe 1. Taux de référence'!$E63)</f>
        <v>0</v>
      </c>
      <c r="U1497" s="421">
        <f>U721*(1-'Annexe 1. Taux de référence'!$E63)</f>
        <v>0</v>
      </c>
      <c r="V1497" s="421">
        <f>V721*(1-'Annexe 1. Taux de référence'!$E63)</f>
        <v>0</v>
      </c>
      <c r="W1497" s="421">
        <f>W721*(1-'Annexe 1. Taux de référence'!$E63)</f>
        <v>0</v>
      </c>
      <c r="X1497" s="422">
        <f>X721*(1-'Annexe 1. Taux de référence'!$E63)</f>
        <v>0</v>
      </c>
      <c r="Y1497" s="421">
        <f>Y721*(1-'Annexe 1. Taux de référence'!$E63)</f>
        <v>0</v>
      </c>
      <c r="Z1497" s="421">
        <f>Z721*(1-'Annexe 1. Taux de référence'!$E63)</f>
        <v>0</v>
      </c>
      <c r="AA1497" s="421">
        <f>AA721*(1-'Annexe 1. Taux de référence'!$E63)</f>
        <v>0</v>
      </c>
      <c r="AB1497" s="421">
        <f>AB721*(1-'Annexe 1. Taux de référence'!$E63)</f>
        <v>0</v>
      </c>
      <c r="AC1497" s="408">
        <f t="shared" si="891"/>
        <v>0</v>
      </c>
      <c r="AD1497" s="1181"/>
      <c r="AE1497" s="1182"/>
      <c r="AF1497" s="1183"/>
    </row>
    <row r="1498" spans="1:32" outlineLevel="1" x14ac:dyDescent="0.2">
      <c r="A1498" s="381">
        <v>171</v>
      </c>
      <c r="B1498" s="666"/>
      <c r="C1498" s="667"/>
      <c r="D1498" s="667"/>
      <c r="E1498" s="1223" t="s">
        <v>132</v>
      </c>
      <c r="F1498" s="1224"/>
      <c r="G1498" s="1224"/>
      <c r="H1498" s="1224"/>
      <c r="I1498" s="1224"/>
      <c r="J1498" s="1224"/>
      <c r="K1498" s="1224"/>
      <c r="L1498" s="1224"/>
      <c r="M1498" s="407">
        <f>SUBTOTAL(9,M1499:M1500)</f>
        <v>0</v>
      </c>
      <c r="N1498" s="410">
        <f t="shared" ref="N1498:AC1498" si="892">SUBTOTAL(9,N1499:N1500)</f>
        <v>0</v>
      </c>
      <c r="O1498" s="414">
        <f t="shared" si="892"/>
        <v>0</v>
      </c>
      <c r="P1498" s="414">
        <f t="shared" si="892"/>
        <v>0</v>
      </c>
      <c r="Q1498" s="415">
        <f t="shared" si="892"/>
        <v>0</v>
      </c>
      <c r="R1498" s="410">
        <f t="shared" si="892"/>
        <v>0</v>
      </c>
      <c r="S1498" s="414">
        <f t="shared" si="892"/>
        <v>0</v>
      </c>
      <c r="T1498" s="413">
        <f t="shared" si="892"/>
        <v>0</v>
      </c>
      <c r="U1498" s="413">
        <f t="shared" si="892"/>
        <v>0</v>
      </c>
      <c r="V1498" s="413">
        <f t="shared" si="892"/>
        <v>0</v>
      </c>
      <c r="W1498" s="413">
        <f t="shared" si="892"/>
        <v>0</v>
      </c>
      <c r="X1498" s="413">
        <f t="shared" si="892"/>
        <v>0</v>
      </c>
      <c r="Y1498" s="413">
        <f t="shared" si="892"/>
        <v>0</v>
      </c>
      <c r="Z1498" s="413">
        <f t="shared" si="892"/>
        <v>0</v>
      </c>
      <c r="AA1498" s="413">
        <f t="shared" si="892"/>
        <v>0</v>
      </c>
      <c r="AB1498" s="411">
        <f t="shared" si="892"/>
        <v>0</v>
      </c>
      <c r="AC1498" s="407">
        <f t="shared" si="892"/>
        <v>0</v>
      </c>
      <c r="AD1498" s="1181"/>
      <c r="AE1498" s="1182"/>
      <c r="AF1498" s="1183"/>
    </row>
    <row r="1499" spans="1:32" outlineLevel="1" x14ac:dyDescent="0.2">
      <c r="A1499" s="381">
        <v>172</v>
      </c>
      <c r="B1499" s="666"/>
      <c r="C1499" s="667"/>
      <c r="D1499" s="667"/>
      <c r="E1499" s="667"/>
      <c r="F1499" s="1225" t="s">
        <v>133</v>
      </c>
      <c r="G1499" s="1226"/>
      <c r="H1499" s="1226"/>
      <c r="I1499" s="1226"/>
      <c r="J1499" s="1226"/>
      <c r="K1499" s="1226"/>
      <c r="L1499" s="1226"/>
      <c r="M1499" s="408">
        <f t="shared" ref="M1499:M1500" si="893">M723</f>
        <v>0</v>
      </c>
      <c r="N1499" s="419">
        <f>M1499*(1-'Annexe 1. Taux de référence'!$E65)+N723*(1-'Annexe 1. Taux de référence'!$E65)</f>
        <v>0</v>
      </c>
      <c r="O1499" s="422">
        <f>O723*(1-'Annexe 1. Taux de référence'!$E65)</f>
        <v>0</v>
      </c>
      <c r="P1499" s="422">
        <f>P723*(1-'Annexe 1. Taux de référence'!$E65)</f>
        <v>0</v>
      </c>
      <c r="Q1499" s="423">
        <f>Q723*(1-'Annexe 1. Taux de référence'!$E65)</f>
        <v>0</v>
      </c>
      <c r="R1499" s="419">
        <f>R723*(1-'Annexe 1. Taux de référence'!$E65)</f>
        <v>0</v>
      </c>
      <c r="S1499" s="421">
        <f>S723*(1-'Annexe 1. Taux de référence'!$E65)</f>
        <v>0</v>
      </c>
      <c r="T1499" s="421">
        <f>T723*(1-'Annexe 1. Taux de référence'!$E65)</f>
        <v>0</v>
      </c>
      <c r="U1499" s="421">
        <f>U723*(1-'Annexe 1. Taux de référence'!$E65)</f>
        <v>0</v>
      </c>
      <c r="V1499" s="421">
        <f>V723*(1-'Annexe 1. Taux de référence'!$E65)</f>
        <v>0</v>
      </c>
      <c r="W1499" s="421">
        <f>W723*(1-'Annexe 1. Taux de référence'!$E65)</f>
        <v>0</v>
      </c>
      <c r="X1499" s="422">
        <f>X723*(1-'Annexe 1. Taux de référence'!$E65)</f>
        <v>0</v>
      </c>
      <c r="Y1499" s="421">
        <f>Y723*(1-'Annexe 1. Taux de référence'!$E65)</f>
        <v>0</v>
      </c>
      <c r="Z1499" s="421">
        <f>Z723*(1-'Annexe 1. Taux de référence'!$E65)</f>
        <v>0</v>
      </c>
      <c r="AA1499" s="421">
        <f>AA723*(1-'Annexe 1. Taux de référence'!$E65)</f>
        <v>0</v>
      </c>
      <c r="AB1499" s="421">
        <f>AB723*(1-'Annexe 1. Taux de référence'!$E65)</f>
        <v>0</v>
      </c>
      <c r="AC1499" s="408">
        <f t="shared" ref="AC1499:AC1500" si="894">AC723</f>
        <v>0</v>
      </c>
      <c r="AD1499" s="1181"/>
      <c r="AE1499" s="1182"/>
      <c r="AF1499" s="1183"/>
    </row>
    <row r="1500" spans="1:32" outlineLevel="1" x14ac:dyDescent="0.2">
      <c r="A1500" s="381">
        <v>173</v>
      </c>
      <c r="B1500" s="666"/>
      <c r="C1500" s="667"/>
      <c r="D1500" s="667"/>
      <c r="E1500" s="667"/>
      <c r="F1500" s="1227" t="s">
        <v>134</v>
      </c>
      <c r="G1500" s="1228"/>
      <c r="H1500" s="1228"/>
      <c r="I1500" s="1228"/>
      <c r="J1500" s="1228"/>
      <c r="K1500" s="1228"/>
      <c r="L1500" s="1228"/>
      <c r="M1500" s="408">
        <f t="shared" si="893"/>
        <v>0</v>
      </c>
      <c r="N1500" s="419">
        <f>M1500*(1-'Annexe 1. Taux de référence'!$E66)+N724*(1-'Annexe 1. Taux de référence'!$E66)</f>
        <v>0</v>
      </c>
      <c r="O1500" s="422">
        <f>O724*(1-'Annexe 1. Taux de référence'!$E66)</f>
        <v>0</v>
      </c>
      <c r="P1500" s="422">
        <f>P724*(1-'Annexe 1. Taux de référence'!$E66)</f>
        <v>0</v>
      </c>
      <c r="Q1500" s="423">
        <f>Q724*(1-'Annexe 1. Taux de référence'!$E66)</f>
        <v>0</v>
      </c>
      <c r="R1500" s="419">
        <f>R724*(1-'Annexe 1. Taux de référence'!$E66)</f>
        <v>0</v>
      </c>
      <c r="S1500" s="421">
        <f>S724*(1-'Annexe 1. Taux de référence'!$E66)</f>
        <v>0</v>
      </c>
      <c r="T1500" s="421">
        <f>T724*(1-'Annexe 1. Taux de référence'!$E66)</f>
        <v>0</v>
      </c>
      <c r="U1500" s="421">
        <f>U724*(1-'Annexe 1. Taux de référence'!$E66)</f>
        <v>0</v>
      </c>
      <c r="V1500" s="421">
        <f>V724*(1-'Annexe 1. Taux de référence'!$E66)</f>
        <v>0</v>
      </c>
      <c r="W1500" s="421">
        <f>W724*(1-'Annexe 1. Taux de référence'!$E66)</f>
        <v>0</v>
      </c>
      <c r="X1500" s="422">
        <f>X724*(1-'Annexe 1. Taux de référence'!$E66)</f>
        <v>0</v>
      </c>
      <c r="Y1500" s="421">
        <f>Y724*(1-'Annexe 1. Taux de référence'!$E66)</f>
        <v>0</v>
      </c>
      <c r="Z1500" s="421">
        <f>Z724*(1-'Annexe 1. Taux de référence'!$E66)</f>
        <v>0</v>
      </c>
      <c r="AA1500" s="421">
        <f>AA724*(1-'Annexe 1. Taux de référence'!$E66)</f>
        <v>0</v>
      </c>
      <c r="AB1500" s="421">
        <f>AB724*(1-'Annexe 1. Taux de référence'!$E66)</f>
        <v>0</v>
      </c>
      <c r="AC1500" s="408">
        <f t="shared" si="894"/>
        <v>0</v>
      </c>
      <c r="AD1500" s="1181"/>
      <c r="AE1500" s="1182"/>
      <c r="AF1500" s="1183"/>
    </row>
    <row r="1501" spans="1:32" outlineLevel="1" x14ac:dyDescent="0.2">
      <c r="A1501" s="381">
        <v>174</v>
      </c>
      <c r="B1501" s="666"/>
      <c r="C1501" s="667"/>
      <c r="D1501" s="667"/>
      <c r="E1501" s="1223" t="s">
        <v>135</v>
      </c>
      <c r="F1501" s="1224"/>
      <c r="G1501" s="1224"/>
      <c r="H1501" s="1224"/>
      <c r="I1501" s="1224"/>
      <c r="J1501" s="1224"/>
      <c r="K1501" s="1224"/>
      <c r="L1501" s="1224"/>
      <c r="M1501" s="407">
        <f>SUBTOTAL(9,M1502:M1503)</f>
        <v>0</v>
      </c>
      <c r="N1501" s="410">
        <f t="shared" ref="N1501:AC1501" si="895">SUBTOTAL(9,N1502:N1503)</f>
        <v>0</v>
      </c>
      <c r="O1501" s="414">
        <f t="shared" si="895"/>
        <v>0</v>
      </c>
      <c r="P1501" s="414">
        <f t="shared" si="895"/>
        <v>0</v>
      </c>
      <c r="Q1501" s="415">
        <f t="shared" si="895"/>
        <v>0</v>
      </c>
      <c r="R1501" s="410">
        <f t="shared" si="895"/>
        <v>0</v>
      </c>
      <c r="S1501" s="414">
        <f t="shared" si="895"/>
        <v>0</v>
      </c>
      <c r="T1501" s="413">
        <f t="shared" si="895"/>
        <v>0</v>
      </c>
      <c r="U1501" s="413">
        <f t="shared" si="895"/>
        <v>0</v>
      </c>
      <c r="V1501" s="413">
        <f t="shared" si="895"/>
        <v>0</v>
      </c>
      <c r="W1501" s="413">
        <f t="shared" si="895"/>
        <v>0</v>
      </c>
      <c r="X1501" s="413">
        <f t="shared" si="895"/>
        <v>0</v>
      </c>
      <c r="Y1501" s="413">
        <f t="shared" si="895"/>
        <v>0</v>
      </c>
      <c r="Z1501" s="413">
        <f t="shared" si="895"/>
        <v>0</v>
      </c>
      <c r="AA1501" s="413">
        <f t="shared" si="895"/>
        <v>0</v>
      </c>
      <c r="AB1501" s="411">
        <f t="shared" si="895"/>
        <v>0</v>
      </c>
      <c r="AC1501" s="407">
        <f t="shared" si="895"/>
        <v>0</v>
      </c>
      <c r="AD1501" s="1181"/>
      <c r="AE1501" s="1182"/>
      <c r="AF1501" s="1183"/>
    </row>
    <row r="1502" spans="1:32" outlineLevel="1" x14ac:dyDescent="0.2">
      <c r="A1502" s="381">
        <v>175</v>
      </c>
      <c r="B1502" s="666"/>
      <c r="C1502" s="667"/>
      <c r="D1502" s="667"/>
      <c r="E1502" s="667"/>
      <c r="F1502" s="1225" t="s">
        <v>136</v>
      </c>
      <c r="G1502" s="1226"/>
      <c r="H1502" s="1226"/>
      <c r="I1502" s="1226"/>
      <c r="J1502" s="1226"/>
      <c r="K1502" s="1226"/>
      <c r="L1502" s="1226"/>
      <c r="M1502" s="408">
        <f t="shared" ref="M1502:M1503" si="896">M726</f>
        <v>0</v>
      </c>
      <c r="N1502" s="419">
        <f>M1502*(1-'Annexe 1. Taux de référence'!$E68)+N726*(1-'Annexe 1. Taux de référence'!$E68)</f>
        <v>0</v>
      </c>
      <c r="O1502" s="422">
        <f>O726*(1-'Annexe 1. Taux de référence'!$E68)</f>
        <v>0</v>
      </c>
      <c r="P1502" s="422">
        <f>P726*(1-'Annexe 1. Taux de référence'!$E68)</f>
        <v>0</v>
      </c>
      <c r="Q1502" s="423">
        <f>Q726*(1-'Annexe 1. Taux de référence'!$E68)</f>
        <v>0</v>
      </c>
      <c r="R1502" s="419">
        <f>R726*(1-'Annexe 1. Taux de référence'!$E68)</f>
        <v>0</v>
      </c>
      <c r="S1502" s="421">
        <f>S726*(1-'Annexe 1. Taux de référence'!$E68)</f>
        <v>0</v>
      </c>
      <c r="T1502" s="421">
        <f>T726*(1-'Annexe 1. Taux de référence'!$E68)</f>
        <v>0</v>
      </c>
      <c r="U1502" s="421">
        <f>U726*(1-'Annexe 1. Taux de référence'!$E68)</f>
        <v>0</v>
      </c>
      <c r="V1502" s="421">
        <f>V726*(1-'Annexe 1. Taux de référence'!$E68)</f>
        <v>0</v>
      </c>
      <c r="W1502" s="421">
        <f>W726*(1-'Annexe 1. Taux de référence'!$E68)</f>
        <v>0</v>
      </c>
      <c r="X1502" s="422">
        <f>X726*(1-'Annexe 1. Taux de référence'!$E68)</f>
        <v>0</v>
      </c>
      <c r="Y1502" s="421">
        <f>Y726*(1-'Annexe 1. Taux de référence'!$E68)</f>
        <v>0</v>
      </c>
      <c r="Z1502" s="421">
        <f>Z726*(1-'Annexe 1. Taux de référence'!$E68)</f>
        <v>0</v>
      </c>
      <c r="AA1502" s="421">
        <f>AA726*(1-'Annexe 1. Taux de référence'!$E68)</f>
        <v>0</v>
      </c>
      <c r="AB1502" s="421">
        <f>AB726*(1-'Annexe 1. Taux de référence'!$E68)</f>
        <v>0</v>
      </c>
      <c r="AC1502" s="408">
        <f t="shared" ref="AC1502:AC1503" si="897">AC726</f>
        <v>0</v>
      </c>
      <c r="AD1502" s="1181"/>
      <c r="AE1502" s="1182"/>
      <c r="AF1502" s="1183"/>
    </row>
    <row r="1503" spans="1:32" outlineLevel="1" x14ac:dyDescent="0.2">
      <c r="A1503" s="381">
        <v>176</v>
      </c>
      <c r="B1503" s="666"/>
      <c r="C1503" s="667"/>
      <c r="D1503" s="667"/>
      <c r="E1503" s="667"/>
      <c r="F1503" s="1227" t="s">
        <v>137</v>
      </c>
      <c r="G1503" s="1228"/>
      <c r="H1503" s="1228"/>
      <c r="I1503" s="1228"/>
      <c r="J1503" s="1228"/>
      <c r="K1503" s="1228"/>
      <c r="L1503" s="1228"/>
      <c r="M1503" s="408">
        <f t="shared" si="896"/>
        <v>0</v>
      </c>
      <c r="N1503" s="419">
        <f>M1503*(1-'Annexe 1. Taux de référence'!$E69)+N727*(1-'Annexe 1. Taux de référence'!$E69)</f>
        <v>0</v>
      </c>
      <c r="O1503" s="422">
        <f>O727*(1-'Annexe 1. Taux de référence'!$E69)</f>
        <v>0</v>
      </c>
      <c r="P1503" s="422">
        <f>P727*(1-'Annexe 1. Taux de référence'!$E69)</f>
        <v>0</v>
      </c>
      <c r="Q1503" s="423">
        <f>Q727*(1-'Annexe 1. Taux de référence'!$E69)</f>
        <v>0</v>
      </c>
      <c r="R1503" s="419">
        <f>R727*(1-'Annexe 1. Taux de référence'!$E69)</f>
        <v>0</v>
      </c>
      <c r="S1503" s="421">
        <f>S727*(1-'Annexe 1. Taux de référence'!$E69)</f>
        <v>0</v>
      </c>
      <c r="T1503" s="421">
        <f>T727*(1-'Annexe 1. Taux de référence'!$E69)</f>
        <v>0</v>
      </c>
      <c r="U1503" s="421">
        <f>U727*(1-'Annexe 1. Taux de référence'!$E69)</f>
        <v>0</v>
      </c>
      <c r="V1503" s="421">
        <f>V727*(1-'Annexe 1. Taux de référence'!$E69)</f>
        <v>0</v>
      </c>
      <c r="W1503" s="421">
        <f>W727*(1-'Annexe 1. Taux de référence'!$E69)</f>
        <v>0</v>
      </c>
      <c r="X1503" s="422">
        <f>X727*(1-'Annexe 1. Taux de référence'!$E69)</f>
        <v>0</v>
      </c>
      <c r="Y1503" s="421">
        <f>Y727*(1-'Annexe 1. Taux de référence'!$E69)</f>
        <v>0</v>
      </c>
      <c r="Z1503" s="421">
        <f>Z727*(1-'Annexe 1. Taux de référence'!$E69)</f>
        <v>0</v>
      </c>
      <c r="AA1503" s="421">
        <f>AA727*(1-'Annexe 1. Taux de référence'!$E69)</f>
        <v>0</v>
      </c>
      <c r="AB1503" s="421">
        <f>AB727*(1-'Annexe 1. Taux de référence'!$E69)</f>
        <v>0</v>
      </c>
      <c r="AC1503" s="408">
        <f t="shared" si="897"/>
        <v>0</v>
      </c>
      <c r="AD1503" s="1181"/>
      <c r="AE1503" s="1182"/>
      <c r="AF1503" s="1183"/>
    </row>
    <row r="1504" spans="1:32" outlineLevel="1" x14ac:dyDescent="0.2">
      <c r="A1504" s="381">
        <v>177</v>
      </c>
      <c r="B1504" s="666"/>
      <c r="C1504" s="667"/>
      <c r="D1504" s="667"/>
      <c r="E1504" s="1223" t="s">
        <v>550</v>
      </c>
      <c r="F1504" s="1224"/>
      <c r="G1504" s="1224"/>
      <c r="H1504" s="1224"/>
      <c r="I1504" s="1224"/>
      <c r="J1504" s="1224"/>
      <c r="K1504" s="1224"/>
      <c r="L1504" s="1224"/>
      <c r="M1504" s="407">
        <f>SUBTOTAL(9,M1505:M1506)</f>
        <v>0</v>
      </c>
      <c r="N1504" s="410">
        <f t="shared" ref="N1504:AC1504" si="898">SUBTOTAL(9,N1505:N1506)</f>
        <v>0</v>
      </c>
      <c r="O1504" s="414">
        <f t="shared" si="898"/>
        <v>0</v>
      </c>
      <c r="P1504" s="414">
        <f t="shared" si="898"/>
        <v>0</v>
      </c>
      <c r="Q1504" s="415">
        <f t="shared" si="898"/>
        <v>0</v>
      </c>
      <c r="R1504" s="410">
        <f t="shared" si="898"/>
        <v>0</v>
      </c>
      <c r="S1504" s="414">
        <f t="shared" si="898"/>
        <v>0</v>
      </c>
      <c r="T1504" s="413">
        <f t="shared" si="898"/>
        <v>0</v>
      </c>
      <c r="U1504" s="413">
        <f t="shared" si="898"/>
        <v>0</v>
      </c>
      <c r="V1504" s="413">
        <f t="shared" si="898"/>
        <v>0</v>
      </c>
      <c r="W1504" s="413">
        <f t="shared" si="898"/>
        <v>0</v>
      </c>
      <c r="X1504" s="413">
        <f t="shared" si="898"/>
        <v>0</v>
      </c>
      <c r="Y1504" s="413">
        <f t="shared" si="898"/>
        <v>0</v>
      </c>
      <c r="Z1504" s="413">
        <f t="shared" si="898"/>
        <v>0</v>
      </c>
      <c r="AA1504" s="413">
        <f t="shared" si="898"/>
        <v>0</v>
      </c>
      <c r="AB1504" s="411">
        <f t="shared" si="898"/>
        <v>0</v>
      </c>
      <c r="AC1504" s="407">
        <f t="shared" si="898"/>
        <v>0</v>
      </c>
      <c r="AD1504" s="1181"/>
      <c r="AE1504" s="1182"/>
      <c r="AF1504" s="1183"/>
    </row>
    <row r="1505" spans="1:32" outlineLevel="1" x14ac:dyDescent="0.2">
      <c r="A1505" s="381">
        <v>178</v>
      </c>
      <c r="B1505" s="666"/>
      <c r="C1505" s="667"/>
      <c r="D1505" s="667"/>
      <c r="E1505" s="667"/>
      <c r="F1505" s="1225" t="s">
        <v>551</v>
      </c>
      <c r="G1505" s="1226"/>
      <c r="H1505" s="1226"/>
      <c r="I1505" s="1226"/>
      <c r="J1505" s="1226"/>
      <c r="K1505" s="1226"/>
      <c r="L1505" s="1226"/>
      <c r="M1505" s="408">
        <f t="shared" ref="M1505:M1506" si="899">M729</f>
        <v>0</v>
      </c>
      <c r="N1505" s="419">
        <f>M1505*(1-'Annexe 1. Taux de référence'!$E71)+N729*(1-'Annexe 1. Taux de référence'!$E71)</f>
        <v>0</v>
      </c>
      <c r="O1505" s="422">
        <f>O729*(1-'Annexe 1. Taux de référence'!$E71)</f>
        <v>0</v>
      </c>
      <c r="P1505" s="422">
        <f>P729*(1-'Annexe 1. Taux de référence'!$E71)</f>
        <v>0</v>
      </c>
      <c r="Q1505" s="423">
        <f>Q729*(1-'Annexe 1. Taux de référence'!$E71)</f>
        <v>0</v>
      </c>
      <c r="R1505" s="419">
        <f>R729*(1-'Annexe 1. Taux de référence'!$E71)</f>
        <v>0</v>
      </c>
      <c r="S1505" s="421">
        <f>S729*(1-'Annexe 1. Taux de référence'!$E71)</f>
        <v>0</v>
      </c>
      <c r="T1505" s="421">
        <f>T729*(1-'Annexe 1. Taux de référence'!$E71)</f>
        <v>0</v>
      </c>
      <c r="U1505" s="421">
        <f>U729*(1-'Annexe 1. Taux de référence'!$E71)</f>
        <v>0</v>
      </c>
      <c r="V1505" s="421">
        <f>V729*(1-'Annexe 1. Taux de référence'!$E71)</f>
        <v>0</v>
      </c>
      <c r="W1505" s="421">
        <f>W729*(1-'Annexe 1. Taux de référence'!$E71)</f>
        <v>0</v>
      </c>
      <c r="X1505" s="422">
        <f>X729*(1-'Annexe 1. Taux de référence'!$E71)</f>
        <v>0</v>
      </c>
      <c r="Y1505" s="421">
        <f>Y729*(1-'Annexe 1. Taux de référence'!$E71)</f>
        <v>0</v>
      </c>
      <c r="Z1505" s="421">
        <f>Z729*(1-'Annexe 1. Taux de référence'!$E71)</f>
        <v>0</v>
      </c>
      <c r="AA1505" s="421">
        <f>AA729*(1-'Annexe 1. Taux de référence'!$E71)</f>
        <v>0</v>
      </c>
      <c r="AB1505" s="421">
        <f>AB729*(1-'Annexe 1. Taux de référence'!$E71)</f>
        <v>0</v>
      </c>
      <c r="AC1505" s="408">
        <f t="shared" ref="AC1505:AC1506" si="900">AC729</f>
        <v>0</v>
      </c>
      <c r="AD1505" s="1181"/>
      <c r="AE1505" s="1182"/>
      <c r="AF1505" s="1183"/>
    </row>
    <row r="1506" spans="1:32" outlineLevel="1" x14ac:dyDescent="0.2">
      <c r="A1506" s="381">
        <v>179</v>
      </c>
      <c r="B1506" s="666"/>
      <c r="C1506" s="667"/>
      <c r="D1506" s="667"/>
      <c r="E1506" s="667"/>
      <c r="F1506" s="1227" t="s">
        <v>552</v>
      </c>
      <c r="G1506" s="1228"/>
      <c r="H1506" s="1228"/>
      <c r="I1506" s="1228"/>
      <c r="J1506" s="1228"/>
      <c r="K1506" s="1228"/>
      <c r="L1506" s="1228"/>
      <c r="M1506" s="408">
        <f t="shared" si="899"/>
        <v>0</v>
      </c>
      <c r="N1506" s="419">
        <f>M1506*(1-'Annexe 1. Taux de référence'!$E72)+N730*(1-'Annexe 1. Taux de référence'!$E72)</f>
        <v>0</v>
      </c>
      <c r="O1506" s="422">
        <f>O730*(1-'Annexe 1. Taux de référence'!$E72)</f>
        <v>0</v>
      </c>
      <c r="P1506" s="422">
        <f>P730*(1-'Annexe 1. Taux de référence'!$E72)</f>
        <v>0</v>
      </c>
      <c r="Q1506" s="423">
        <f>Q730*(1-'Annexe 1. Taux de référence'!$E72)</f>
        <v>0</v>
      </c>
      <c r="R1506" s="419">
        <f>R730*(1-'Annexe 1. Taux de référence'!$E72)</f>
        <v>0</v>
      </c>
      <c r="S1506" s="421">
        <f>S730*(1-'Annexe 1. Taux de référence'!$E72)</f>
        <v>0</v>
      </c>
      <c r="T1506" s="421">
        <f>T730*(1-'Annexe 1. Taux de référence'!$E72)</f>
        <v>0</v>
      </c>
      <c r="U1506" s="421">
        <f>U730*(1-'Annexe 1. Taux de référence'!$E72)</f>
        <v>0</v>
      </c>
      <c r="V1506" s="421">
        <f>V730*(1-'Annexe 1. Taux de référence'!$E72)</f>
        <v>0</v>
      </c>
      <c r="W1506" s="421">
        <f>W730*(1-'Annexe 1. Taux de référence'!$E72)</f>
        <v>0</v>
      </c>
      <c r="X1506" s="422">
        <f>X730*(1-'Annexe 1. Taux de référence'!$E72)</f>
        <v>0</v>
      </c>
      <c r="Y1506" s="421">
        <f>Y730*(1-'Annexe 1. Taux de référence'!$E72)</f>
        <v>0</v>
      </c>
      <c r="Z1506" s="421">
        <f>Z730*(1-'Annexe 1. Taux de référence'!$E72)</f>
        <v>0</v>
      </c>
      <c r="AA1506" s="421">
        <f>AA730*(1-'Annexe 1. Taux de référence'!$E72)</f>
        <v>0</v>
      </c>
      <c r="AB1506" s="421">
        <f>AB730*(1-'Annexe 1. Taux de référence'!$E72)</f>
        <v>0</v>
      </c>
      <c r="AC1506" s="408">
        <f t="shared" si="900"/>
        <v>0</v>
      </c>
      <c r="AD1506" s="1181"/>
      <c r="AE1506" s="1182"/>
      <c r="AF1506" s="1183"/>
    </row>
    <row r="1507" spans="1:32" ht="15.75" customHeight="1" outlineLevel="1" x14ac:dyDescent="0.2">
      <c r="A1507" s="381">
        <v>180</v>
      </c>
      <c r="B1507" s="666"/>
      <c r="C1507" s="667"/>
      <c r="D1507" s="667"/>
      <c r="E1507" s="1223" t="s">
        <v>553</v>
      </c>
      <c r="F1507" s="1224"/>
      <c r="G1507" s="1224"/>
      <c r="H1507" s="1224"/>
      <c r="I1507" s="1224"/>
      <c r="J1507" s="1224"/>
      <c r="K1507" s="1224"/>
      <c r="L1507" s="1224"/>
      <c r="M1507" s="407">
        <f>SUBTOTAL(9,M1508:M1509)</f>
        <v>0</v>
      </c>
      <c r="N1507" s="410">
        <f t="shared" ref="N1507:AC1507" si="901">SUBTOTAL(9,N1508:N1509)</f>
        <v>0</v>
      </c>
      <c r="O1507" s="414">
        <f t="shared" si="901"/>
        <v>0</v>
      </c>
      <c r="P1507" s="414">
        <f t="shared" si="901"/>
        <v>0</v>
      </c>
      <c r="Q1507" s="415">
        <f t="shared" si="901"/>
        <v>0</v>
      </c>
      <c r="R1507" s="410">
        <f t="shared" si="901"/>
        <v>0</v>
      </c>
      <c r="S1507" s="414">
        <f t="shared" si="901"/>
        <v>0</v>
      </c>
      <c r="T1507" s="413">
        <f t="shared" si="901"/>
        <v>0</v>
      </c>
      <c r="U1507" s="413">
        <f t="shared" si="901"/>
        <v>0</v>
      </c>
      <c r="V1507" s="413">
        <f t="shared" si="901"/>
        <v>0</v>
      </c>
      <c r="W1507" s="413">
        <f t="shared" si="901"/>
        <v>0</v>
      </c>
      <c r="X1507" s="413">
        <f t="shared" si="901"/>
        <v>0</v>
      </c>
      <c r="Y1507" s="413">
        <f t="shared" si="901"/>
        <v>0</v>
      </c>
      <c r="Z1507" s="413">
        <f t="shared" si="901"/>
        <v>0</v>
      </c>
      <c r="AA1507" s="413">
        <f t="shared" si="901"/>
        <v>0</v>
      </c>
      <c r="AB1507" s="411">
        <f t="shared" si="901"/>
        <v>0</v>
      </c>
      <c r="AC1507" s="407">
        <f t="shared" si="901"/>
        <v>0</v>
      </c>
      <c r="AD1507" s="1181"/>
      <c r="AE1507" s="1182"/>
      <c r="AF1507" s="1183"/>
    </row>
    <row r="1508" spans="1:32" outlineLevel="1" x14ac:dyDescent="0.2">
      <c r="A1508" s="381">
        <v>181</v>
      </c>
      <c r="B1508" s="666"/>
      <c r="C1508" s="667"/>
      <c r="D1508" s="667"/>
      <c r="E1508" s="667"/>
      <c r="F1508" s="1225" t="s">
        <v>554</v>
      </c>
      <c r="G1508" s="1226"/>
      <c r="H1508" s="1226"/>
      <c r="I1508" s="1226"/>
      <c r="J1508" s="1226"/>
      <c r="K1508" s="1226"/>
      <c r="L1508" s="1226"/>
      <c r="M1508" s="408">
        <f t="shared" ref="M1508:M1509" si="902">M732</f>
        <v>0</v>
      </c>
      <c r="N1508" s="419">
        <f>M1508*(1-'Annexe 1. Taux de référence'!$E74)+N732*(1-'Annexe 1. Taux de référence'!$E74)</f>
        <v>0</v>
      </c>
      <c r="O1508" s="422">
        <f>O732*(1-'Annexe 1. Taux de référence'!$E74)</f>
        <v>0</v>
      </c>
      <c r="P1508" s="422">
        <f>P732*(1-'Annexe 1. Taux de référence'!$E74)</f>
        <v>0</v>
      </c>
      <c r="Q1508" s="423">
        <f>Q732*(1-'Annexe 1. Taux de référence'!$E74)</f>
        <v>0</v>
      </c>
      <c r="R1508" s="419">
        <f>R732*(1-'Annexe 1. Taux de référence'!$E74)</f>
        <v>0</v>
      </c>
      <c r="S1508" s="421">
        <f>S732*(1-'Annexe 1. Taux de référence'!$E74)</f>
        <v>0</v>
      </c>
      <c r="T1508" s="421">
        <f>T732*(1-'Annexe 1. Taux de référence'!$E74)</f>
        <v>0</v>
      </c>
      <c r="U1508" s="421">
        <f>U732*(1-'Annexe 1. Taux de référence'!$E74)</f>
        <v>0</v>
      </c>
      <c r="V1508" s="421">
        <f>V732*(1-'Annexe 1. Taux de référence'!$E74)</f>
        <v>0</v>
      </c>
      <c r="W1508" s="421">
        <f>W732*(1-'Annexe 1. Taux de référence'!$E74)</f>
        <v>0</v>
      </c>
      <c r="X1508" s="422">
        <f>X732*(1-'Annexe 1. Taux de référence'!$E74)</f>
        <v>0</v>
      </c>
      <c r="Y1508" s="421">
        <f>Y732*(1-'Annexe 1. Taux de référence'!$E74)</f>
        <v>0</v>
      </c>
      <c r="Z1508" s="421">
        <f>Z732*(1-'Annexe 1. Taux de référence'!$E74)</f>
        <v>0</v>
      </c>
      <c r="AA1508" s="421">
        <f>AA732*(1-'Annexe 1. Taux de référence'!$E74)</f>
        <v>0</v>
      </c>
      <c r="AB1508" s="421">
        <f>AB732*(1-'Annexe 1. Taux de référence'!$E74)</f>
        <v>0</v>
      </c>
      <c r="AC1508" s="408">
        <f t="shared" ref="AC1508:AC1509" si="903">AC732</f>
        <v>0</v>
      </c>
      <c r="AD1508" s="1181"/>
      <c r="AE1508" s="1182"/>
      <c r="AF1508" s="1183"/>
    </row>
    <row r="1509" spans="1:32" outlineLevel="1" x14ac:dyDescent="0.2">
      <c r="A1509" s="381">
        <v>182</v>
      </c>
      <c r="B1509" s="666"/>
      <c r="C1509" s="667"/>
      <c r="D1509" s="667"/>
      <c r="E1509" s="667"/>
      <c r="F1509" s="1209" t="s">
        <v>555</v>
      </c>
      <c r="G1509" s="1210"/>
      <c r="H1509" s="1210"/>
      <c r="I1509" s="1210"/>
      <c r="J1509" s="1210"/>
      <c r="K1509" s="1210"/>
      <c r="L1509" s="1210"/>
      <c r="M1509" s="408">
        <f t="shared" si="902"/>
        <v>0</v>
      </c>
      <c r="N1509" s="419">
        <f>M1509*(1-'Annexe 1. Taux de référence'!$E75)+N733*(1-'Annexe 1. Taux de référence'!$E75)</f>
        <v>0</v>
      </c>
      <c r="O1509" s="422">
        <f>O733*(1-'Annexe 1. Taux de référence'!$E75)</f>
        <v>0</v>
      </c>
      <c r="P1509" s="422">
        <f>P733*(1-'Annexe 1. Taux de référence'!$E75)</f>
        <v>0</v>
      </c>
      <c r="Q1509" s="423">
        <f>Q733*(1-'Annexe 1. Taux de référence'!$E75)</f>
        <v>0</v>
      </c>
      <c r="R1509" s="419">
        <f>R733*(1-'Annexe 1. Taux de référence'!$E75)</f>
        <v>0</v>
      </c>
      <c r="S1509" s="421">
        <f>S733*(1-'Annexe 1. Taux de référence'!$E75)</f>
        <v>0</v>
      </c>
      <c r="T1509" s="421">
        <f>T733*(1-'Annexe 1. Taux de référence'!$E75)</f>
        <v>0</v>
      </c>
      <c r="U1509" s="421">
        <f>U733*(1-'Annexe 1. Taux de référence'!$E75)</f>
        <v>0</v>
      </c>
      <c r="V1509" s="421">
        <f>V733*(1-'Annexe 1. Taux de référence'!$E75)</f>
        <v>0</v>
      </c>
      <c r="W1509" s="421">
        <f>W733*(1-'Annexe 1. Taux de référence'!$E75)</f>
        <v>0</v>
      </c>
      <c r="X1509" s="422">
        <f>X733*(1-'Annexe 1. Taux de référence'!$E75)</f>
        <v>0</v>
      </c>
      <c r="Y1509" s="421">
        <f>Y733*(1-'Annexe 1. Taux de référence'!$E75)</f>
        <v>0</v>
      </c>
      <c r="Z1509" s="421">
        <f>Z733*(1-'Annexe 1. Taux de référence'!$E75)</f>
        <v>0</v>
      </c>
      <c r="AA1509" s="421">
        <f>AA733*(1-'Annexe 1. Taux de référence'!$E75)</f>
        <v>0</v>
      </c>
      <c r="AB1509" s="421">
        <f>AB733*(1-'Annexe 1. Taux de référence'!$E75)</f>
        <v>0</v>
      </c>
      <c r="AC1509" s="408">
        <f t="shared" si="903"/>
        <v>0</v>
      </c>
      <c r="AD1509" s="1184"/>
      <c r="AE1509" s="1185"/>
      <c r="AF1509" s="1186"/>
    </row>
    <row r="1510" spans="1:32" outlineLevel="1" x14ac:dyDescent="0.2">
      <c r="A1510" s="381">
        <v>183</v>
      </c>
      <c r="B1510" s="666"/>
      <c r="C1510" s="667"/>
      <c r="D1510" s="1222" t="s">
        <v>24</v>
      </c>
      <c r="E1510" s="1100"/>
      <c r="F1510" s="1100"/>
      <c r="G1510" s="1100"/>
      <c r="H1510" s="1100"/>
      <c r="I1510" s="1100"/>
      <c r="J1510" s="1100"/>
      <c r="K1510" s="1100"/>
      <c r="L1510" s="1100"/>
      <c r="M1510" s="407">
        <f>SUBTOTAL(9,M1511:M1513)</f>
        <v>0</v>
      </c>
      <c r="N1510" s="1188"/>
      <c r="O1510" s="1243"/>
      <c r="P1510" s="1405"/>
      <c r="Q1510" s="415">
        <f t="shared" ref="Q1510:AC1510" si="904">SUBTOTAL(9,Q1511:Q1513)</f>
        <v>0</v>
      </c>
      <c r="R1510" s="410">
        <f t="shared" si="904"/>
        <v>0</v>
      </c>
      <c r="S1510" s="414">
        <f t="shared" si="904"/>
        <v>0</v>
      </c>
      <c r="T1510" s="413">
        <f t="shared" si="904"/>
        <v>0</v>
      </c>
      <c r="U1510" s="413">
        <f t="shared" si="904"/>
        <v>0</v>
      </c>
      <c r="V1510" s="413">
        <f t="shared" si="904"/>
        <v>0</v>
      </c>
      <c r="W1510" s="413">
        <f t="shared" si="904"/>
        <v>0</v>
      </c>
      <c r="X1510" s="413">
        <f t="shared" si="904"/>
        <v>0</v>
      </c>
      <c r="Y1510" s="413">
        <f t="shared" si="904"/>
        <v>0</v>
      </c>
      <c r="Z1510" s="413">
        <f t="shared" si="904"/>
        <v>0</v>
      </c>
      <c r="AA1510" s="413">
        <f t="shared" si="904"/>
        <v>0</v>
      </c>
      <c r="AB1510" s="411">
        <f t="shared" si="904"/>
        <v>0</v>
      </c>
      <c r="AC1510" s="407">
        <f t="shared" si="904"/>
        <v>0</v>
      </c>
      <c r="AD1510" s="921"/>
      <c r="AE1510" s="921"/>
      <c r="AF1510" s="922"/>
    </row>
    <row r="1511" spans="1:32" outlineLevel="1" x14ac:dyDescent="0.2">
      <c r="A1511" s="381">
        <v>184</v>
      </c>
      <c r="B1511" s="666"/>
      <c r="C1511" s="667"/>
      <c r="D1511" s="667"/>
      <c r="E1511" s="667"/>
      <c r="F1511" s="1209" t="s">
        <v>156</v>
      </c>
      <c r="G1511" s="1210"/>
      <c r="H1511" s="1210"/>
      <c r="I1511" s="1210"/>
      <c r="J1511" s="1210"/>
      <c r="K1511" s="1210"/>
      <c r="L1511" s="1210"/>
      <c r="M1511" s="408">
        <f t="shared" ref="M1511:M1513" si="905">M735</f>
        <v>0</v>
      </c>
      <c r="N1511" s="1244"/>
      <c r="O1511" s="1244"/>
      <c r="P1511" s="1406"/>
      <c r="Q1511" s="423">
        <f>($M1511+SUM($N735:$Q735))*'Annexe 1. Taux de référence'!$R$97</f>
        <v>0</v>
      </c>
      <c r="R1511" s="419">
        <f>R735*'Annexe 1. Taux de référence'!$R$97</f>
        <v>0</v>
      </c>
      <c r="S1511" s="421">
        <f>S735*'Annexe 1. Taux de référence'!$R$97</f>
        <v>0</v>
      </c>
      <c r="T1511" s="421">
        <f>T735*'Annexe 1. Taux de référence'!$R$97</f>
        <v>0</v>
      </c>
      <c r="U1511" s="421">
        <f>U735*'Annexe 1. Taux de référence'!$R$97</f>
        <v>0</v>
      </c>
      <c r="V1511" s="421">
        <f>V735*'Annexe 1. Taux de référence'!$R$97</f>
        <v>0</v>
      </c>
      <c r="W1511" s="421">
        <f>W735*'Annexe 1. Taux de référence'!$R$97</f>
        <v>0</v>
      </c>
      <c r="X1511" s="422">
        <f>X735*'Annexe 1. Taux de référence'!$R$97</f>
        <v>0</v>
      </c>
      <c r="Y1511" s="421">
        <f>Y735*'Annexe 1. Taux de référence'!$R$97</f>
        <v>0</v>
      </c>
      <c r="Z1511" s="421">
        <f>Z735*'Annexe 1. Taux de référence'!$R$97</f>
        <v>0</v>
      </c>
      <c r="AA1511" s="421">
        <f>AA735*'Annexe 1. Taux de référence'!$R$97</f>
        <v>0</v>
      </c>
      <c r="AB1511" s="421">
        <f>AB735*'Annexe 1. Taux de référence'!$R$97</f>
        <v>0</v>
      </c>
      <c r="AC1511" s="408">
        <f t="shared" ref="AC1511:AC1513" si="906">AC735</f>
        <v>0</v>
      </c>
      <c r="AD1511" s="942"/>
      <c r="AE1511" s="1179"/>
      <c r="AF1511" s="1180"/>
    </row>
    <row r="1512" spans="1:32" outlineLevel="1" x14ac:dyDescent="0.2">
      <c r="A1512" s="381">
        <v>185</v>
      </c>
      <c r="B1512" s="666"/>
      <c r="C1512" s="667"/>
      <c r="D1512" s="667"/>
      <c r="E1512" s="667"/>
      <c r="F1512" s="1209" t="s">
        <v>157</v>
      </c>
      <c r="G1512" s="1210"/>
      <c r="H1512" s="1210"/>
      <c r="I1512" s="1210"/>
      <c r="J1512" s="1210"/>
      <c r="K1512" s="1210"/>
      <c r="L1512" s="1210"/>
      <c r="M1512" s="408">
        <f t="shared" si="905"/>
        <v>0</v>
      </c>
      <c r="N1512" s="1221"/>
      <c r="O1512" s="1244"/>
      <c r="P1512" s="1244"/>
      <c r="Q1512" s="1244"/>
      <c r="R1512" s="419">
        <f>($M1512+SUM($N736:$R736))*'Annexe 1. Taux de référence'!$S$98</f>
        <v>0</v>
      </c>
      <c r="S1512" s="421">
        <f>(M1512+SUM($N736:$R736))*'Annexe 1. Taux de référence'!$T$98+S736*('Annexe 1. Taux de référence'!$S$98+'Annexe 1. Taux de référence'!$T$98)</f>
        <v>0</v>
      </c>
      <c r="T1512" s="421">
        <f>($M1512+SUM($N736:$S736))*'Annexe 1. Taux de référence'!$U$98+$T736*('Annexe 1. Taux de référence'!$S$98+'Annexe 1. Taux de référence'!$T$98+'Annexe 1. Taux de référence'!$U$98)</f>
        <v>0</v>
      </c>
      <c r="U1512" s="421">
        <f>U736*('Annexe 1. Taux de référence'!$S$98+'Annexe 1. Taux de référence'!$T$98+'Annexe 1. Taux de référence'!$U$98)</f>
        <v>0</v>
      </c>
      <c r="V1512" s="421">
        <f>V736*('Annexe 1. Taux de référence'!$S$98+'Annexe 1. Taux de référence'!$T$98+'Annexe 1. Taux de référence'!$U$98)</f>
        <v>0</v>
      </c>
      <c r="W1512" s="421">
        <f>W736*('Annexe 1. Taux de référence'!$S$98+'Annexe 1. Taux de référence'!$T$98+'Annexe 1. Taux de référence'!$U$98)</f>
        <v>0</v>
      </c>
      <c r="X1512" s="422">
        <f>X736*('Annexe 1. Taux de référence'!$S$98+'Annexe 1. Taux de référence'!$T$98+'Annexe 1. Taux de référence'!$U$98)</f>
        <v>0</v>
      </c>
      <c r="Y1512" s="421">
        <f>Y736*('Annexe 1. Taux de référence'!$S$98+'Annexe 1. Taux de référence'!$T$98+'Annexe 1. Taux de référence'!$U$98)</f>
        <v>0</v>
      </c>
      <c r="Z1512" s="421">
        <f>Z736*('Annexe 1. Taux de référence'!$S$98+'Annexe 1. Taux de référence'!$T$98+'Annexe 1. Taux de référence'!$U$98)</f>
        <v>0</v>
      </c>
      <c r="AA1512" s="421">
        <f>AA736*('Annexe 1. Taux de référence'!$S$98+'Annexe 1. Taux de référence'!$T$98+'Annexe 1. Taux de référence'!$U$98)</f>
        <v>0</v>
      </c>
      <c r="AB1512" s="421">
        <f>AB736*('Annexe 1. Taux de référence'!$S$98+'Annexe 1. Taux de référence'!$T$98+'Annexe 1. Taux de référence'!$U$98)</f>
        <v>0</v>
      </c>
      <c r="AC1512" s="408">
        <f t="shared" si="906"/>
        <v>0</v>
      </c>
      <c r="AD1512" s="1181"/>
      <c r="AE1512" s="1182"/>
      <c r="AF1512" s="1183"/>
    </row>
    <row r="1513" spans="1:32" outlineLevel="1" x14ac:dyDescent="0.2">
      <c r="A1513" s="381">
        <v>186</v>
      </c>
      <c r="B1513" s="666"/>
      <c r="C1513" s="667"/>
      <c r="D1513" s="667"/>
      <c r="E1513" s="667"/>
      <c r="F1513" s="1209" t="s">
        <v>25</v>
      </c>
      <c r="G1513" s="1210"/>
      <c r="H1513" s="1210"/>
      <c r="I1513" s="1210"/>
      <c r="J1513" s="1210"/>
      <c r="K1513" s="1210"/>
      <c r="L1513" s="1210"/>
      <c r="M1513" s="408">
        <f t="shared" si="905"/>
        <v>0</v>
      </c>
      <c r="N1513" s="1207"/>
      <c r="O1513" s="834"/>
      <c r="P1513" s="834"/>
      <c r="Q1513" s="834"/>
      <c r="R1513" s="834"/>
      <c r="S1513" s="834"/>
      <c r="T1513" s="834"/>
      <c r="U1513" s="834"/>
      <c r="V1513" s="834"/>
      <c r="W1513" s="834"/>
      <c r="X1513" s="834"/>
      <c r="Y1513" s="834"/>
      <c r="Z1513" s="834"/>
      <c r="AA1513" s="834"/>
      <c r="AB1513" s="1208"/>
      <c r="AC1513" s="408">
        <f t="shared" si="906"/>
        <v>0</v>
      </c>
      <c r="AD1513" s="1184"/>
      <c r="AE1513" s="1185"/>
      <c r="AF1513" s="1186"/>
    </row>
    <row r="1514" spans="1:32" outlineLevel="1" x14ac:dyDescent="0.2">
      <c r="A1514" s="381">
        <v>187</v>
      </c>
      <c r="B1514" s="666"/>
      <c r="C1514" s="667"/>
      <c r="D1514" s="1222" t="s">
        <v>467</v>
      </c>
      <c r="E1514" s="1100"/>
      <c r="F1514" s="1100"/>
      <c r="G1514" s="1100"/>
      <c r="H1514" s="1100"/>
      <c r="I1514" s="1100"/>
      <c r="J1514" s="1100"/>
      <c r="K1514" s="1100"/>
      <c r="L1514" s="1100"/>
      <c r="M1514" s="407">
        <f>SUBTOTAL(9,M1515:M1516)</f>
        <v>0</v>
      </c>
      <c r="N1514" s="1375"/>
      <c r="O1514" s="1375"/>
      <c r="P1514" s="1375"/>
      <c r="Q1514" s="1375"/>
      <c r="R1514" s="1375"/>
      <c r="S1514" s="1375"/>
      <c r="T1514" s="1375"/>
      <c r="U1514" s="1375"/>
      <c r="V1514" s="1375"/>
      <c r="W1514" s="1375"/>
      <c r="X1514" s="1375"/>
      <c r="Y1514" s="1375"/>
      <c r="Z1514" s="1375"/>
      <c r="AA1514" s="1375"/>
      <c r="AB1514" s="1375"/>
      <c r="AC1514" s="1375"/>
      <c r="AD1514" s="1375"/>
      <c r="AE1514" s="1375"/>
      <c r="AF1514" s="1376"/>
    </row>
    <row r="1515" spans="1:32" outlineLevel="1" x14ac:dyDescent="0.2">
      <c r="A1515" s="381">
        <v>188</v>
      </c>
      <c r="B1515" s="666"/>
      <c r="C1515" s="667"/>
      <c r="D1515" s="667"/>
      <c r="E1515" s="667"/>
      <c r="F1515" s="1209" t="s">
        <v>466</v>
      </c>
      <c r="G1515" s="1210"/>
      <c r="H1515" s="1210"/>
      <c r="I1515" s="1210"/>
      <c r="J1515" s="1210"/>
      <c r="K1515" s="1210"/>
      <c r="L1515" s="1210"/>
      <c r="M1515" s="408">
        <f t="shared" ref="M1515:M1516" si="907">M739</f>
        <v>0</v>
      </c>
      <c r="N1515" s="942"/>
      <c r="O1515" s="1179"/>
      <c r="P1515" s="1179"/>
      <c r="Q1515" s="1179"/>
      <c r="R1515" s="1179"/>
      <c r="S1515" s="1179"/>
      <c r="T1515" s="1179"/>
      <c r="U1515" s="1179"/>
      <c r="V1515" s="1179"/>
      <c r="W1515" s="1179"/>
      <c r="X1515" s="1179"/>
      <c r="Y1515" s="1179"/>
      <c r="Z1515" s="1179"/>
      <c r="AA1515" s="1179"/>
      <c r="AB1515" s="1179"/>
      <c r="AC1515" s="1179"/>
      <c r="AD1515" s="1179"/>
      <c r="AE1515" s="1179"/>
      <c r="AF1515" s="1180"/>
    </row>
    <row r="1516" spans="1:32" outlineLevel="1" x14ac:dyDescent="0.2">
      <c r="A1516" s="381">
        <v>189</v>
      </c>
      <c r="B1516" s="659"/>
      <c r="C1516" s="660"/>
      <c r="D1516" s="660"/>
      <c r="E1516" s="663"/>
      <c r="F1516" s="1209" t="s">
        <v>468</v>
      </c>
      <c r="G1516" s="1210"/>
      <c r="H1516" s="1210"/>
      <c r="I1516" s="1210"/>
      <c r="J1516" s="1210"/>
      <c r="K1516" s="1210"/>
      <c r="L1516" s="1210"/>
      <c r="M1516" s="408">
        <f t="shared" si="907"/>
        <v>0</v>
      </c>
      <c r="N1516" s="1184"/>
      <c r="O1516" s="1185"/>
      <c r="P1516" s="1185"/>
      <c r="Q1516" s="1185"/>
      <c r="R1516" s="1185"/>
      <c r="S1516" s="1185"/>
      <c r="T1516" s="1185"/>
      <c r="U1516" s="1185"/>
      <c r="V1516" s="1185"/>
      <c r="W1516" s="1185"/>
      <c r="X1516" s="1185"/>
      <c r="Y1516" s="1185"/>
      <c r="Z1516" s="1185"/>
      <c r="AA1516" s="1185"/>
      <c r="AB1516" s="1185"/>
      <c r="AC1516" s="1185"/>
      <c r="AD1516" s="1185"/>
      <c r="AE1516" s="1185"/>
      <c r="AF1516" s="1186"/>
    </row>
    <row r="1517" spans="1:32" ht="7.5" hidden="1" customHeight="1" outlineLevel="1" x14ac:dyDescent="0.2">
      <c r="A1517" s="381"/>
      <c r="B1517" s="1363"/>
      <c r="C1517" s="1364"/>
      <c r="D1517" s="1364"/>
      <c r="E1517" s="1364"/>
      <c r="F1517" s="1364"/>
      <c r="G1517" s="1364"/>
      <c r="H1517" s="1364"/>
      <c r="I1517" s="1364"/>
      <c r="J1517" s="1364"/>
      <c r="K1517" s="1364"/>
      <c r="L1517" s="1364"/>
      <c r="M1517" s="1364"/>
      <c r="N1517" s="1364"/>
      <c r="O1517" s="1364"/>
      <c r="P1517" s="1364"/>
      <c r="Q1517" s="1364"/>
      <c r="R1517" s="1364"/>
      <c r="S1517" s="1364"/>
      <c r="T1517" s="1364"/>
      <c r="U1517" s="1364"/>
      <c r="V1517" s="1364"/>
      <c r="W1517" s="1364"/>
      <c r="X1517" s="1364"/>
      <c r="Y1517" s="1364"/>
      <c r="Z1517" s="1364"/>
      <c r="AA1517" s="1364"/>
      <c r="AB1517" s="1364"/>
      <c r="AC1517" s="1364"/>
      <c r="AD1517" s="1364"/>
      <c r="AE1517" s="1364"/>
      <c r="AF1517" s="1377"/>
    </row>
    <row r="1518" spans="1:32" ht="22.5" customHeight="1" outlineLevel="1" x14ac:dyDescent="0.2">
      <c r="A1518" s="381">
        <v>323</v>
      </c>
      <c r="B1518" s="1110" t="s">
        <v>159</v>
      </c>
      <c r="C1518" s="923"/>
      <c r="D1518" s="923"/>
      <c r="E1518" s="923"/>
      <c r="F1518" s="923"/>
      <c r="G1518" s="923"/>
      <c r="H1518" s="923"/>
      <c r="I1518" s="923"/>
      <c r="J1518" s="923"/>
      <c r="K1518" s="923"/>
      <c r="L1518" s="923"/>
      <c r="M1518" s="407">
        <f>SUBTOTAL(9,M1283:M1517)</f>
        <v>0</v>
      </c>
      <c r="N1518" s="410">
        <f t="shared" ref="N1518:AC1518" si="908">SUBTOTAL(9,N1283:N1517)</f>
        <v>0</v>
      </c>
      <c r="O1518" s="414">
        <f t="shared" si="908"/>
        <v>0</v>
      </c>
      <c r="P1518" s="414">
        <f t="shared" si="908"/>
        <v>0</v>
      </c>
      <c r="Q1518" s="415">
        <f t="shared" si="908"/>
        <v>0</v>
      </c>
      <c r="R1518" s="410">
        <f t="shared" si="908"/>
        <v>0</v>
      </c>
      <c r="S1518" s="414">
        <f>SUBTOTAL(9,S1283:S1513)</f>
        <v>0</v>
      </c>
      <c r="T1518" s="413">
        <f t="shared" si="908"/>
        <v>0</v>
      </c>
      <c r="U1518" s="413">
        <f t="shared" si="908"/>
        <v>0</v>
      </c>
      <c r="V1518" s="413">
        <f t="shared" si="908"/>
        <v>0</v>
      </c>
      <c r="W1518" s="413">
        <f t="shared" si="908"/>
        <v>0</v>
      </c>
      <c r="X1518" s="413">
        <f t="shared" si="908"/>
        <v>0</v>
      </c>
      <c r="Y1518" s="413">
        <f t="shared" si="908"/>
        <v>0</v>
      </c>
      <c r="Z1518" s="413">
        <f t="shared" si="908"/>
        <v>0</v>
      </c>
      <c r="AA1518" s="413">
        <f t="shared" si="908"/>
        <v>0</v>
      </c>
      <c r="AB1518" s="411">
        <f t="shared" si="908"/>
        <v>0</v>
      </c>
      <c r="AC1518" s="407">
        <f t="shared" si="908"/>
        <v>0</v>
      </c>
      <c r="AD1518" s="923"/>
      <c r="AE1518" s="923"/>
      <c r="AF1518" s="924"/>
    </row>
    <row r="1519" spans="1:32" ht="7.5" customHeight="1" outlineLevel="1" x14ac:dyDescent="0.2">
      <c r="A1519" s="375"/>
      <c r="B1519" s="1362"/>
      <c r="C1519" s="1362"/>
      <c r="D1519" s="1362"/>
      <c r="E1519" s="1362"/>
      <c r="F1519" s="1362"/>
      <c r="G1519" s="1362"/>
      <c r="H1519" s="1362"/>
      <c r="I1519" s="1362"/>
      <c r="J1519" s="1362"/>
      <c r="K1519" s="1362"/>
      <c r="L1519" s="1362"/>
      <c r="M1519" s="1362"/>
      <c r="N1519" s="1362"/>
      <c r="O1519" s="1362"/>
      <c r="P1519" s="1362"/>
      <c r="Q1519" s="1362"/>
      <c r="R1519" s="1362"/>
      <c r="S1519" s="1362"/>
      <c r="T1519" s="1362"/>
      <c r="U1519" s="1362"/>
      <c r="V1519" s="1362"/>
      <c r="W1519" s="1362"/>
      <c r="X1519" s="1362"/>
      <c r="Y1519" s="1362"/>
      <c r="Z1519" s="1362"/>
      <c r="AA1519" s="1362"/>
      <c r="AB1519" s="1362"/>
      <c r="AC1519" s="1362"/>
      <c r="AD1519" s="1362"/>
      <c r="AE1519" s="1362"/>
      <c r="AF1519" s="1362"/>
    </row>
    <row r="1520" spans="1:32" ht="22.5" customHeight="1" outlineLevel="2" x14ac:dyDescent="0.2">
      <c r="A1520" s="381">
        <v>325</v>
      </c>
      <c r="B1520" s="1110" t="s">
        <v>160</v>
      </c>
      <c r="C1520" s="923"/>
      <c r="D1520" s="923"/>
      <c r="E1520" s="923"/>
      <c r="F1520" s="923"/>
      <c r="G1520" s="923"/>
      <c r="H1520" s="923"/>
      <c r="I1520" s="923"/>
      <c r="J1520" s="923"/>
      <c r="K1520" s="923"/>
      <c r="L1520" s="923"/>
      <c r="M1520" s="923"/>
      <c r="N1520" s="923"/>
      <c r="O1520" s="923"/>
      <c r="P1520" s="923"/>
      <c r="Q1520" s="923"/>
      <c r="R1520" s="923"/>
      <c r="S1520" s="923"/>
      <c r="T1520" s="923"/>
      <c r="U1520" s="923"/>
      <c r="V1520" s="923"/>
      <c r="W1520" s="923"/>
      <c r="X1520" s="923"/>
      <c r="Y1520" s="923"/>
      <c r="Z1520" s="923"/>
      <c r="AA1520" s="923"/>
      <c r="AB1520" s="923"/>
      <c r="AC1520" s="923"/>
      <c r="AD1520" s="923"/>
      <c r="AE1520" s="923"/>
      <c r="AF1520" s="924"/>
    </row>
    <row r="1521" spans="1:32" outlineLevel="1" x14ac:dyDescent="0.2">
      <c r="A1521" s="381">
        <v>188</v>
      </c>
      <c r="B1521" s="666"/>
      <c r="C1521" s="667"/>
      <c r="D1521" s="667"/>
      <c r="E1521" s="667"/>
      <c r="F1521" s="1225" t="s">
        <v>161</v>
      </c>
      <c r="G1521" s="1226"/>
      <c r="H1521" s="1226"/>
      <c r="I1521" s="1226"/>
      <c r="J1521" s="1226"/>
      <c r="K1521" s="1226"/>
      <c r="L1521" s="1226"/>
      <c r="M1521" s="408">
        <f t="shared" ref="M1521" si="909">M745</f>
        <v>0</v>
      </c>
      <c r="N1521" s="419">
        <f>M1521</f>
        <v>0</v>
      </c>
      <c r="O1521" s="1386"/>
      <c r="P1521" s="1387"/>
      <c r="Q1521" s="1387"/>
      <c r="R1521" s="1387"/>
      <c r="S1521" s="1387"/>
      <c r="T1521" s="1387"/>
      <c r="U1521" s="1387"/>
      <c r="V1521" s="1387"/>
      <c r="W1521" s="1387"/>
      <c r="X1521" s="1387"/>
      <c r="Y1521" s="1387"/>
      <c r="Z1521" s="1387"/>
      <c r="AA1521" s="1387"/>
      <c r="AB1521" s="1387"/>
      <c r="AC1521" s="408">
        <f t="shared" ref="AC1521" si="910">M1521-SUM(N1521:AB1521)</f>
        <v>0</v>
      </c>
      <c r="AD1521" s="960"/>
      <c r="AE1521" s="961"/>
      <c r="AF1521" s="962"/>
    </row>
    <row r="1522" spans="1:32" ht="7.5" hidden="1" customHeight="1" outlineLevel="1" x14ac:dyDescent="0.2">
      <c r="A1522" s="381"/>
      <c r="B1522" s="1401"/>
      <c r="C1522" s="1402"/>
      <c r="D1522" s="1402"/>
      <c r="E1522" s="1402"/>
      <c r="F1522" s="1402"/>
      <c r="G1522" s="1402"/>
      <c r="H1522" s="1402"/>
      <c r="I1522" s="1402"/>
      <c r="J1522" s="1402"/>
      <c r="K1522" s="1402"/>
      <c r="L1522" s="1402"/>
      <c r="M1522" s="1402"/>
      <c r="N1522" s="1402"/>
      <c r="O1522" s="1402"/>
      <c r="P1522" s="1402"/>
      <c r="Q1522" s="1402"/>
      <c r="R1522" s="1402"/>
      <c r="S1522" s="1402"/>
      <c r="T1522" s="1402"/>
      <c r="U1522" s="1402"/>
      <c r="V1522" s="1402"/>
      <c r="W1522" s="1402"/>
      <c r="X1522" s="1402"/>
      <c r="Y1522" s="1402"/>
      <c r="Z1522" s="1402"/>
      <c r="AA1522" s="1402"/>
      <c r="AB1522" s="1402"/>
      <c r="AC1522" s="1402"/>
      <c r="AD1522" s="1402"/>
      <c r="AE1522" s="1402"/>
      <c r="AF1522" s="1403"/>
    </row>
    <row r="1523" spans="1:32" outlineLevel="1" x14ac:dyDescent="0.2">
      <c r="A1523" s="381">
        <v>187</v>
      </c>
      <c r="B1523" s="666"/>
      <c r="C1523" s="668"/>
      <c r="D1523" s="1222" t="s">
        <v>163</v>
      </c>
      <c r="E1523" s="1100"/>
      <c r="F1523" s="1100"/>
      <c r="G1523" s="1100"/>
      <c r="H1523" s="1100"/>
      <c r="I1523" s="1100"/>
      <c r="J1523" s="1100"/>
      <c r="K1523" s="1100"/>
      <c r="L1523" s="1100"/>
      <c r="M1523" s="407">
        <f>SUBTOTAL(9,M1524:M1530)</f>
        <v>0</v>
      </c>
      <c r="N1523" s="1188"/>
      <c r="O1523" s="1243"/>
      <c r="P1523" s="1243"/>
      <c r="Q1523" s="1243"/>
      <c r="R1523" s="1243"/>
      <c r="S1523" s="1243"/>
      <c r="T1523" s="1243"/>
      <c r="U1523" s="1243"/>
      <c r="V1523" s="1243"/>
      <c r="W1523" s="1243"/>
      <c r="X1523" s="1243"/>
      <c r="Y1523" s="1243"/>
      <c r="Z1523" s="1243"/>
      <c r="AA1523" s="1243"/>
      <c r="AB1523" s="1243"/>
      <c r="AC1523" s="407">
        <f t="shared" ref="AC1523" si="911">SUBTOTAL(9,AC1524:AC1530)</f>
        <v>0</v>
      </c>
      <c r="AD1523" s="642"/>
      <c r="AE1523" s="642"/>
      <c r="AF1523" s="643"/>
    </row>
    <row r="1524" spans="1:32" outlineLevel="1" x14ac:dyDescent="0.2">
      <c r="A1524" s="381">
        <v>188</v>
      </c>
      <c r="B1524" s="666"/>
      <c r="C1524" s="667"/>
      <c r="D1524" s="667"/>
      <c r="E1524" s="667"/>
      <c r="F1524" s="1209" t="s">
        <v>162</v>
      </c>
      <c r="G1524" s="1210"/>
      <c r="H1524" s="1210"/>
      <c r="I1524" s="1210"/>
      <c r="J1524" s="1210"/>
      <c r="K1524" s="1210"/>
      <c r="L1524" s="1210"/>
      <c r="M1524" s="408">
        <f t="shared" ref="M1524:M1530" si="912">M748</f>
        <v>0</v>
      </c>
      <c r="N1524" s="1244"/>
      <c r="O1524" s="1244"/>
      <c r="P1524" s="1244"/>
      <c r="Q1524" s="1244"/>
      <c r="R1524" s="1244"/>
      <c r="S1524" s="1244"/>
      <c r="T1524" s="1244"/>
      <c r="U1524" s="1244"/>
      <c r="V1524" s="1244"/>
      <c r="W1524" s="1244"/>
      <c r="X1524" s="1244"/>
      <c r="Y1524" s="1244"/>
      <c r="Z1524" s="1244"/>
      <c r="AA1524" s="1244"/>
      <c r="AB1524" s="1244"/>
      <c r="AC1524" s="408">
        <f t="shared" ref="AC1524:AC1546" si="913">M1524-SUM(N1524:AB1524)</f>
        <v>0</v>
      </c>
      <c r="AD1524" s="942"/>
      <c r="AE1524" s="828"/>
      <c r="AF1524" s="829"/>
    </row>
    <row r="1525" spans="1:32" ht="27.75" customHeight="1" outlineLevel="1" x14ac:dyDescent="0.2">
      <c r="A1525" s="381">
        <v>189</v>
      </c>
      <c r="B1525" s="666"/>
      <c r="C1525" s="667"/>
      <c r="D1525" s="667"/>
      <c r="E1525" s="667"/>
      <c r="F1525" s="1209" t="s">
        <v>589</v>
      </c>
      <c r="G1525" s="1210"/>
      <c r="H1525" s="1210"/>
      <c r="I1525" s="1210"/>
      <c r="J1525" s="1210"/>
      <c r="K1525" s="1210"/>
      <c r="L1525" s="1210"/>
      <c r="M1525" s="408">
        <f t="shared" si="912"/>
        <v>0</v>
      </c>
      <c r="N1525" s="1244"/>
      <c r="O1525" s="1244"/>
      <c r="P1525" s="1244"/>
      <c r="Q1525" s="1244"/>
      <c r="R1525" s="1244"/>
      <c r="S1525" s="1244"/>
      <c r="T1525" s="1244"/>
      <c r="U1525" s="1244"/>
      <c r="V1525" s="1244"/>
      <c r="W1525" s="1244"/>
      <c r="X1525" s="1244"/>
      <c r="Y1525" s="1244"/>
      <c r="Z1525" s="1244"/>
      <c r="AA1525" s="1244"/>
      <c r="AB1525" s="1244"/>
      <c r="AC1525" s="408">
        <f t="shared" si="913"/>
        <v>0</v>
      </c>
      <c r="AD1525" s="830"/>
      <c r="AE1525" s="831"/>
      <c r="AF1525" s="832"/>
    </row>
    <row r="1526" spans="1:32" ht="27.75" customHeight="1" outlineLevel="1" x14ac:dyDescent="0.2">
      <c r="A1526" s="381">
        <v>189</v>
      </c>
      <c r="B1526" s="666"/>
      <c r="C1526" s="667"/>
      <c r="D1526" s="667"/>
      <c r="E1526" s="667"/>
      <c r="F1526" s="1209" t="s">
        <v>165</v>
      </c>
      <c r="G1526" s="1210"/>
      <c r="H1526" s="1210"/>
      <c r="I1526" s="1210"/>
      <c r="J1526" s="1210"/>
      <c r="K1526" s="1210"/>
      <c r="L1526" s="1210"/>
      <c r="M1526" s="408">
        <f t="shared" si="912"/>
        <v>0</v>
      </c>
      <c r="N1526" s="1244"/>
      <c r="O1526" s="1244"/>
      <c r="P1526" s="1244"/>
      <c r="Q1526" s="1244"/>
      <c r="R1526" s="1244"/>
      <c r="S1526" s="1244"/>
      <c r="T1526" s="1244"/>
      <c r="U1526" s="1244"/>
      <c r="V1526" s="1244"/>
      <c r="W1526" s="1244"/>
      <c r="X1526" s="1244"/>
      <c r="Y1526" s="1244"/>
      <c r="Z1526" s="1244"/>
      <c r="AA1526" s="1244"/>
      <c r="AB1526" s="1244"/>
      <c r="AC1526" s="408">
        <f t="shared" si="913"/>
        <v>0</v>
      </c>
      <c r="AD1526" s="830"/>
      <c r="AE1526" s="831"/>
      <c r="AF1526" s="832"/>
    </row>
    <row r="1527" spans="1:32" ht="27.75" customHeight="1" outlineLevel="1" x14ac:dyDescent="0.2">
      <c r="A1527" s="381">
        <v>189</v>
      </c>
      <c r="B1527" s="666"/>
      <c r="C1527" s="667"/>
      <c r="D1527" s="667"/>
      <c r="E1527" s="667"/>
      <c r="F1527" s="1209" t="s">
        <v>166</v>
      </c>
      <c r="G1527" s="1210"/>
      <c r="H1527" s="1210"/>
      <c r="I1527" s="1210"/>
      <c r="J1527" s="1210"/>
      <c r="K1527" s="1210"/>
      <c r="L1527" s="1210"/>
      <c r="M1527" s="408">
        <f t="shared" si="912"/>
        <v>0</v>
      </c>
      <c r="N1527" s="1244"/>
      <c r="O1527" s="1244"/>
      <c r="P1527" s="1244"/>
      <c r="Q1527" s="1244"/>
      <c r="R1527" s="1244"/>
      <c r="S1527" s="1244"/>
      <c r="T1527" s="1244"/>
      <c r="U1527" s="1244"/>
      <c r="V1527" s="1244"/>
      <c r="W1527" s="1244"/>
      <c r="X1527" s="1244"/>
      <c r="Y1527" s="1244"/>
      <c r="Z1527" s="1244"/>
      <c r="AA1527" s="1244"/>
      <c r="AB1527" s="1244"/>
      <c r="AC1527" s="408">
        <f t="shared" si="913"/>
        <v>0</v>
      </c>
      <c r="AD1527" s="830"/>
      <c r="AE1527" s="831"/>
      <c r="AF1527" s="832"/>
    </row>
    <row r="1528" spans="1:32" ht="45" customHeight="1" outlineLevel="1" x14ac:dyDescent="0.2">
      <c r="A1528" s="381">
        <v>189</v>
      </c>
      <c r="B1528" s="666"/>
      <c r="C1528" s="667"/>
      <c r="D1528" s="667"/>
      <c r="E1528" s="667"/>
      <c r="F1528" s="1209" t="s">
        <v>167</v>
      </c>
      <c r="G1528" s="1210"/>
      <c r="H1528" s="1210"/>
      <c r="I1528" s="1210"/>
      <c r="J1528" s="1210"/>
      <c r="K1528" s="1210"/>
      <c r="L1528" s="1210"/>
      <c r="M1528" s="408">
        <f t="shared" si="912"/>
        <v>0</v>
      </c>
      <c r="N1528" s="1244"/>
      <c r="O1528" s="1244"/>
      <c r="P1528" s="1244"/>
      <c r="Q1528" s="1244"/>
      <c r="R1528" s="1244"/>
      <c r="S1528" s="1244"/>
      <c r="T1528" s="1244"/>
      <c r="U1528" s="1244"/>
      <c r="V1528" s="1244"/>
      <c r="W1528" s="1244"/>
      <c r="X1528" s="1244"/>
      <c r="Y1528" s="1244"/>
      <c r="Z1528" s="1244"/>
      <c r="AA1528" s="1244"/>
      <c r="AB1528" s="1244"/>
      <c r="AC1528" s="408">
        <f t="shared" si="913"/>
        <v>0</v>
      </c>
      <c r="AD1528" s="830"/>
      <c r="AE1528" s="831"/>
      <c r="AF1528" s="832"/>
    </row>
    <row r="1529" spans="1:32" ht="27.75" customHeight="1" outlineLevel="1" x14ac:dyDescent="0.2">
      <c r="A1529" s="381">
        <v>189</v>
      </c>
      <c r="B1529" s="666"/>
      <c r="C1529" s="667"/>
      <c r="D1529" s="667"/>
      <c r="E1529" s="667"/>
      <c r="F1529" s="1209" t="s">
        <v>451</v>
      </c>
      <c r="G1529" s="1210"/>
      <c r="H1529" s="1210"/>
      <c r="I1529" s="1210"/>
      <c r="J1529" s="1210"/>
      <c r="K1529" s="1210"/>
      <c r="L1529" s="1210"/>
      <c r="M1529" s="408">
        <f t="shared" si="912"/>
        <v>0</v>
      </c>
      <c r="N1529" s="1244"/>
      <c r="O1529" s="1244"/>
      <c r="P1529" s="1244"/>
      <c r="Q1529" s="1244"/>
      <c r="R1529" s="1244"/>
      <c r="S1529" s="1244"/>
      <c r="T1529" s="1244"/>
      <c r="U1529" s="1244"/>
      <c r="V1529" s="1244"/>
      <c r="W1529" s="1244"/>
      <c r="X1529" s="1244"/>
      <c r="Y1529" s="1244"/>
      <c r="Z1529" s="1244"/>
      <c r="AA1529" s="1244"/>
      <c r="AB1529" s="1244"/>
      <c r="AC1529" s="408">
        <f t="shared" si="913"/>
        <v>0</v>
      </c>
      <c r="AD1529" s="830"/>
      <c r="AE1529" s="831"/>
      <c r="AF1529" s="832"/>
    </row>
    <row r="1530" spans="1:32" outlineLevel="1" x14ac:dyDescent="0.2">
      <c r="A1530" s="381">
        <v>189</v>
      </c>
      <c r="B1530" s="666"/>
      <c r="C1530" s="667"/>
      <c r="D1530" s="667"/>
      <c r="E1530" s="667"/>
      <c r="F1530" s="1209" t="s">
        <v>168</v>
      </c>
      <c r="G1530" s="1210"/>
      <c r="H1530" s="1210"/>
      <c r="I1530" s="1210"/>
      <c r="J1530" s="1210"/>
      <c r="K1530" s="1210"/>
      <c r="L1530" s="1210"/>
      <c r="M1530" s="408">
        <f t="shared" si="912"/>
        <v>0</v>
      </c>
      <c r="N1530" s="1244"/>
      <c r="O1530" s="1244"/>
      <c r="P1530" s="1244"/>
      <c r="Q1530" s="1244"/>
      <c r="R1530" s="1244"/>
      <c r="S1530" s="1244"/>
      <c r="T1530" s="1244"/>
      <c r="U1530" s="1244"/>
      <c r="V1530" s="1244"/>
      <c r="W1530" s="1244"/>
      <c r="X1530" s="1244"/>
      <c r="Y1530" s="1244"/>
      <c r="Z1530" s="1244"/>
      <c r="AA1530" s="1244"/>
      <c r="AB1530" s="1244"/>
      <c r="AC1530" s="408">
        <f t="shared" si="913"/>
        <v>0</v>
      </c>
      <c r="AD1530" s="833"/>
      <c r="AE1530" s="834"/>
      <c r="AF1530" s="835"/>
    </row>
    <row r="1531" spans="1:32" outlineLevel="1" x14ac:dyDescent="0.2">
      <c r="A1531" s="381">
        <v>187</v>
      </c>
      <c r="B1531" s="666"/>
      <c r="C1531" s="667"/>
      <c r="D1531" s="1222" t="s">
        <v>169</v>
      </c>
      <c r="E1531" s="1100"/>
      <c r="F1531" s="1100"/>
      <c r="G1531" s="1100"/>
      <c r="H1531" s="1100"/>
      <c r="I1531" s="1100"/>
      <c r="J1531" s="1100"/>
      <c r="K1531" s="1100"/>
      <c r="L1531" s="1100"/>
      <c r="M1531" s="407">
        <f>SUBTOTAL(9,M1532:M1538)</f>
        <v>0</v>
      </c>
      <c r="N1531" s="1244"/>
      <c r="O1531" s="1244"/>
      <c r="P1531" s="1244"/>
      <c r="Q1531" s="1244"/>
      <c r="R1531" s="1244"/>
      <c r="S1531" s="1244"/>
      <c r="T1531" s="1244"/>
      <c r="U1531" s="1244"/>
      <c r="V1531" s="1244"/>
      <c r="W1531" s="1244"/>
      <c r="X1531" s="1244"/>
      <c r="Y1531" s="1244"/>
      <c r="Z1531" s="1244"/>
      <c r="AA1531" s="1244"/>
      <c r="AB1531" s="1244"/>
      <c r="AC1531" s="407">
        <f t="shared" ref="AC1531" si="914">SUBTOTAL(9,AC1532:AC1538)</f>
        <v>0</v>
      </c>
      <c r="AD1531" s="642"/>
      <c r="AE1531" s="642"/>
      <c r="AF1531" s="643"/>
    </row>
    <row r="1532" spans="1:32" outlineLevel="1" x14ac:dyDescent="0.2">
      <c r="A1532" s="381">
        <v>188</v>
      </c>
      <c r="B1532" s="666"/>
      <c r="C1532" s="667"/>
      <c r="D1532" s="667"/>
      <c r="E1532" s="667"/>
      <c r="F1532" s="1209" t="s">
        <v>170</v>
      </c>
      <c r="G1532" s="1210"/>
      <c r="H1532" s="1210"/>
      <c r="I1532" s="1210"/>
      <c r="J1532" s="1210"/>
      <c r="K1532" s="1210"/>
      <c r="L1532" s="1210"/>
      <c r="M1532" s="408">
        <f t="shared" ref="M1532:M1538" si="915">M756</f>
        <v>0</v>
      </c>
      <c r="N1532" s="1244"/>
      <c r="O1532" s="1244"/>
      <c r="P1532" s="1244"/>
      <c r="Q1532" s="1244"/>
      <c r="R1532" s="1244"/>
      <c r="S1532" s="1244"/>
      <c r="T1532" s="1244"/>
      <c r="U1532" s="1244"/>
      <c r="V1532" s="1244"/>
      <c r="W1532" s="1244"/>
      <c r="X1532" s="1244"/>
      <c r="Y1532" s="1244"/>
      <c r="Z1532" s="1244"/>
      <c r="AA1532" s="1244"/>
      <c r="AB1532" s="1244"/>
      <c r="AC1532" s="408">
        <f t="shared" si="913"/>
        <v>0</v>
      </c>
      <c r="AD1532" s="942"/>
      <c r="AE1532" s="828"/>
      <c r="AF1532" s="829"/>
    </row>
    <row r="1533" spans="1:32" ht="27.75" customHeight="1" outlineLevel="1" x14ac:dyDescent="0.2">
      <c r="A1533" s="381">
        <v>189</v>
      </c>
      <c r="B1533" s="666"/>
      <c r="C1533" s="667"/>
      <c r="D1533" s="667"/>
      <c r="E1533" s="667"/>
      <c r="F1533" s="1209" t="s">
        <v>448</v>
      </c>
      <c r="G1533" s="1210"/>
      <c r="H1533" s="1210"/>
      <c r="I1533" s="1210"/>
      <c r="J1533" s="1210"/>
      <c r="K1533" s="1210"/>
      <c r="L1533" s="1210"/>
      <c r="M1533" s="408">
        <f t="shared" si="915"/>
        <v>0</v>
      </c>
      <c r="N1533" s="1244"/>
      <c r="O1533" s="1244"/>
      <c r="P1533" s="1244"/>
      <c r="Q1533" s="1244"/>
      <c r="R1533" s="1244"/>
      <c r="S1533" s="1244"/>
      <c r="T1533" s="1244"/>
      <c r="U1533" s="1244"/>
      <c r="V1533" s="1244"/>
      <c r="W1533" s="1244"/>
      <c r="X1533" s="1244"/>
      <c r="Y1533" s="1244"/>
      <c r="Z1533" s="1244"/>
      <c r="AA1533" s="1244"/>
      <c r="AB1533" s="1244"/>
      <c r="AC1533" s="408">
        <f t="shared" si="913"/>
        <v>0</v>
      </c>
      <c r="AD1533" s="830"/>
      <c r="AE1533" s="831"/>
      <c r="AF1533" s="832"/>
    </row>
    <row r="1534" spans="1:32" ht="44.25" customHeight="1" outlineLevel="1" x14ac:dyDescent="0.2">
      <c r="A1534" s="381">
        <v>189</v>
      </c>
      <c r="B1534" s="666"/>
      <c r="C1534" s="667"/>
      <c r="D1534" s="667"/>
      <c r="E1534" s="667"/>
      <c r="F1534" s="1209" t="s">
        <v>452</v>
      </c>
      <c r="G1534" s="1210"/>
      <c r="H1534" s="1210"/>
      <c r="I1534" s="1210"/>
      <c r="J1534" s="1210"/>
      <c r="K1534" s="1210"/>
      <c r="L1534" s="1210"/>
      <c r="M1534" s="408">
        <f t="shared" si="915"/>
        <v>0</v>
      </c>
      <c r="N1534" s="1244"/>
      <c r="O1534" s="1244"/>
      <c r="P1534" s="1244"/>
      <c r="Q1534" s="1244"/>
      <c r="R1534" s="1244"/>
      <c r="S1534" s="1244"/>
      <c r="T1534" s="1244"/>
      <c r="U1534" s="1244"/>
      <c r="V1534" s="1244"/>
      <c r="W1534" s="1244"/>
      <c r="X1534" s="1244"/>
      <c r="Y1534" s="1244"/>
      <c r="Z1534" s="1244"/>
      <c r="AA1534" s="1244"/>
      <c r="AB1534" s="1244"/>
      <c r="AC1534" s="408">
        <f t="shared" si="913"/>
        <v>0</v>
      </c>
      <c r="AD1534" s="830"/>
      <c r="AE1534" s="831"/>
      <c r="AF1534" s="832"/>
    </row>
    <row r="1535" spans="1:32" ht="27.75" customHeight="1" outlineLevel="1" x14ac:dyDescent="0.2">
      <c r="A1535" s="381">
        <v>189</v>
      </c>
      <c r="B1535" s="666"/>
      <c r="C1535" s="667"/>
      <c r="D1535" s="667"/>
      <c r="E1535" s="667"/>
      <c r="F1535" s="1209" t="s">
        <v>171</v>
      </c>
      <c r="G1535" s="1210"/>
      <c r="H1535" s="1210"/>
      <c r="I1535" s="1210"/>
      <c r="J1535" s="1210"/>
      <c r="K1535" s="1210"/>
      <c r="L1535" s="1210"/>
      <c r="M1535" s="408">
        <f t="shared" si="915"/>
        <v>0</v>
      </c>
      <c r="N1535" s="1244"/>
      <c r="O1535" s="1244"/>
      <c r="P1535" s="1244"/>
      <c r="Q1535" s="1244"/>
      <c r="R1535" s="1244"/>
      <c r="S1535" s="1244"/>
      <c r="T1535" s="1244"/>
      <c r="U1535" s="1244"/>
      <c r="V1535" s="1244"/>
      <c r="W1535" s="1244"/>
      <c r="X1535" s="1244"/>
      <c r="Y1535" s="1244"/>
      <c r="Z1535" s="1244"/>
      <c r="AA1535" s="1244"/>
      <c r="AB1535" s="1244"/>
      <c r="AC1535" s="408">
        <f t="shared" si="913"/>
        <v>0</v>
      </c>
      <c r="AD1535" s="830"/>
      <c r="AE1535" s="831"/>
      <c r="AF1535" s="832"/>
    </row>
    <row r="1536" spans="1:32" ht="44.25" customHeight="1" outlineLevel="1" x14ac:dyDescent="0.2">
      <c r="A1536" s="381">
        <v>189</v>
      </c>
      <c r="B1536" s="666"/>
      <c r="C1536" s="667"/>
      <c r="D1536" s="667"/>
      <c r="E1536" s="667"/>
      <c r="F1536" s="1209" t="s">
        <v>172</v>
      </c>
      <c r="G1536" s="1210"/>
      <c r="H1536" s="1210"/>
      <c r="I1536" s="1210"/>
      <c r="J1536" s="1210"/>
      <c r="K1536" s="1210"/>
      <c r="L1536" s="1210"/>
      <c r="M1536" s="408">
        <f t="shared" si="915"/>
        <v>0</v>
      </c>
      <c r="N1536" s="1244"/>
      <c r="O1536" s="1244"/>
      <c r="P1536" s="1244"/>
      <c r="Q1536" s="1244"/>
      <c r="R1536" s="1244"/>
      <c r="S1536" s="1244"/>
      <c r="T1536" s="1244"/>
      <c r="U1536" s="1244"/>
      <c r="V1536" s="1244"/>
      <c r="W1536" s="1244"/>
      <c r="X1536" s="1244"/>
      <c r="Y1536" s="1244"/>
      <c r="Z1536" s="1244"/>
      <c r="AA1536" s="1244"/>
      <c r="AB1536" s="1244"/>
      <c r="AC1536" s="408">
        <f t="shared" si="913"/>
        <v>0</v>
      </c>
      <c r="AD1536" s="830"/>
      <c r="AE1536" s="831"/>
      <c r="AF1536" s="832"/>
    </row>
    <row r="1537" spans="1:32" ht="27.75" customHeight="1" outlineLevel="1" x14ac:dyDescent="0.2">
      <c r="A1537" s="381">
        <v>189</v>
      </c>
      <c r="B1537" s="666"/>
      <c r="C1537" s="667"/>
      <c r="D1537" s="667"/>
      <c r="E1537" s="667"/>
      <c r="F1537" s="1209" t="s">
        <v>449</v>
      </c>
      <c r="G1537" s="1210"/>
      <c r="H1537" s="1210"/>
      <c r="I1537" s="1210"/>
      <c r="J1537" s="1210"/>
      <c r="K1537" s="1210"/>
      <c r="L1537" s="1210"/>
      <c r="M1537" s="408">
        <f t="shared" si="915"/>
        <v>0</v>
      </c>
      <c r="N1537" s="1244"/>
      <c r="O1537" s="1244"/>
      <c r="P1537" s="1244"/>
      <c r="Q1537" s="1244"/>
      <c r="R1537" s="1244"/>
      <c r="S1537" s="1244"/>
      <c r="T1537" s="1244"/>
      <c r="U1537" s="1244"/>
      <c r="V1537" s="1244"/>
      <c r="W1537" s="1244"/>
      <c r="X1537" s="1244"/>
      <c r="Y1537" s="1244"/>
      <c r="Z1537" s="1244"/>
      <c r="AA1537" s="1244"/>
      <c r="AB1537" s="1244"/>
      <c r="AC1537" s="408">
        <f t="shared" si="913"/>
        <v>0</v>
      </c>
      <c r="AD1537" s="830"/>
      <c r="AE1537" s="831"/>
      <c r="AF1537" s="832"/>
    </row>
    <row r="1538" spans="1:32" outlineLevel="1" x14ac:dyDescent="0.2">
      <c r="A1538" s="381">
        <v>189</v>
      </c>
      <c r="B1538" s="666"/>
      <c r="C1538" s="667"/>
      <c r="D1538" s="667"/>
      <c r="E1538" s="667"/>
      <c r="F1538" s="1209" t="s">
        <v>173</v>
      </c>
      <c r="G1538" s="1210"/>
      <c r="H1538" s="1210"/>
      <c r="I1538" s="1210"/>
      <c r="J1538" s="1210"/>
      <c r="K1538" s="1210"/>
      <c r="L1538" s="1210"/>
      <c r="M1538" s="408">
        <f t="shared" si="915"/>
        <v>0</v>
      </c>
      <c r="N1538" s="1244"/>
      <c r="O1538" s="1244"/>
      <c r="P1538" s="1244"/>
      <c r="Q1538" s="1244"/>
      <c r="R1538" s="1244"/>
      <c r="S1538" s="1244"/>
      <c r="T1538" s="1244"/>
      <c r="U1538" s="1244"/>
      <c r="V1538" s="1244"/>
      <c r="W1538" s="1244"/>
      <c r="X1538" s="1244"/>
      <c r="Y1538" s="1244"/>
      <c r="Z1538" s="1244"/>
      <c r="AA1538" s="1244"/>
      <c r="AB1538" s="1244"/>
      <c r="AC1538" s="408">
        <f t="shared" si="913"/>
        <v>0</v>
      </c>
      <c r="AD1538" s="833"/>
      <c r="AE1538" s="834"/>
      <c r="AF1538" s="835"/>
    </row>
    <row r="1539" spans="1:32" outlineLevel="1" x14ac:dyDescent="0.2">
      <c r="A1539" s="381">
        <v>187</v>
      </c>
      <c r="B1539" s="666"/>
      <c r="C1539" s="667"/>
      <c r="D1539" s="1222" t="s">
        <v>174</v>
      </c>
      <c r="E1539" s="1100"/>
      <c r="F1539" s="1100"/>
      <c r="G1539" s="1100"/>
      <c r="H1539" s="1100"/>
      <c r="I1539" s="1100"/>
      <c r="J1539" s="1100"/>
      <c r="K1539" s="1100"/>
      <c r="L1539" s="1100"/>
      <c r="M1539" s="407">
        <f>SUBTOTAL(9,M1540:M1546)</f>
        <v>0</v>
      </c>
      <c r="N1539" s="1244"/>
      <c r="O1539" s="1244"/>
      <c r="P1539" s="1244"/>
      <c r="Q1539" s="1244"/>
      <c r="R1539" s="1244"/>
      <c r="S1539" s="1244"/>
      <c r="T1539" s="1244"/>
      <c r="U1539" s="1244"/>
      <c r="V1539" s="1244"/>
      <c r="W1539" s="1244"/>
      <c r="X1539" s="1244"/>
      <c r="Y1539" s="1244"/>
      <c r="Z1539" s="1244"/>
      <c r="AA1539" s="1244"/>
      <c r="AB1539" s="1244"/>
      <c r="AC1539" s="407">
        <f t="shared" ref="AC1539" si="916">SUBTOTAL(9,AC1540:AC1546)</f>
        <v>0</v>
      </c>
      <c r="AD1539" s="642"/>
      <c r="AE1539" s="642"/>
      <c r="AF1539" s="643"/>
    </row>
    <row r="1540" spans="1:32" outlineLevel="1" x14ac:dyDescent="0.2">
      <c r="A1540" s="381">
        <v>188</v>
      </c>
      <c r="B1540" s="666"/>
      <c r="C1540" s="667"/>
      <c r="D1540" s="667"/>
      <c r="E1540" s="667"/>
      <c r="F1540" s="1209" t="s">
        <v>175</v>
      </c>
      <c r="G1540" s="1210"/>
      <c r="H1540" s="1210"/>
      <c r="I1540" s="1210"/>
      <c r="J1540" s="1210"/>
      <c r="K1540" s="1210"/>
      <c r="L1540" s="1210"/>
      <c r="M1540" s="408">
        <f t="shared" ref="M1540:M1546" si="917">M764</f>
        <v>0</v>
      </c>
      <c r="N1540" s="1244"/>
      <c r="O1540" s="1244"/>
      <c r="P1540" s="1244"/>
      <c r="Q1540" s="1244"/>
      <c r="R1540" s="1244"/>
      <c r="S1540" s="1244"/>
      <c r="T1540" s="1244"/>
      <c r="U1540" s="1244"/>
      <c r="V1540" s="1244"/>
      <c r="W1540" s="1244"/>
      <c r="X1540" s="1244"/>
      <c r="Y1540" s="1244"/>
      <c r="Z1540" s="1244"/>
      <c r="AA1540" s="1244"/>
      <c r="AB1540" s="1244"/>
      <c r="AC1540" s="408">
        <f t="shared" si="913"/>
        <v>0</v>
      </c>
      <c r="AD1540" s="942"/>
      <c r="AE1540" s="828"/>
      <c r="AF1540" s="829"/>
    </row>
    <row r="1541" spans="1:32" ht="27.75" customHeight="1" outlineLevel="1" x14ac:dyDescent="0.2">
      <c r="A1541" s="381">
        <v>189</v>
      </c>
      <c r="B1541" s="666"/>
      <c r="C1541" s="667"/>
      <c r="D1541" s="667"/>
      <c r="E1541" s="667"/>
      <c r="F1541" s="1209" t="s">
        <v>176</v>
      </c>
      <c r="G1541" s="1210"/>
      <c r="H1541" s="1210"/>
      <c r="I1541" s="1210"/>
      <c r="J1541" s="1210"/>
      <c r="K1541" s="1210"/>
      <c r="L1541" s="1210"/>
      <c r="M1541" s="408">
        <f t="shared" si="917"/>
        <v>0</v>
      </c>
      <c r="N1541" s="1244"/>
      <c r="O1541" s="1244"/>
      <c r="P1541" s="1244"/>
      <c r="Q1541" s="1244"/>
      <c r="R1541" s="1244"/>
      <c r="S1541" s="1244"/>
      <c r="T1541" s="1244"/>
      <c r="U1541" s="1244"/>
      <c r="V1541" s="1244"/>
      <c r="W1541" s="1244"/>
      <c r="X1541" s="1244"/>
      <c r="Y1541" s="1244"/>
      <c r="Z1541" s="1244"/>
      <c r="AA1541" s="1244"/>
      <c r="AB1541" s="1244"/>
      <c r="AC1541" s="408">
        <f t="shared" si="913"/>
        <v>0</v>
      </c>
      <c r="AD1541" s="830"/>
      <c r="AE1541" s="831"/>
      <c r="AF1541" s="832"/>
    </row>
    <row r="1542" spans="1:32" ht="45" customHeight="1" outlineLevel="1" x14ac:dyDescent="0.2">
      <c r="A1542" s="381">
        <v>189</v>
      </c>
      <c r="B1542" s="666"/>
      <c r="C1542" s="667"/>
      <c r="D1542" s="667"/>
      <c r="E1542" s="667"/>
      <c r="F1542" s="1209" t="s">
        <v>453</v>
      </c>
      <c r="G1542" s="1210"/>
      <c r="H1542" s="1210"/>
      <c r="I1542" s="1210"/>
      <c r="J1542" s="1210"/>
      <c r="K1542" s="1210"/>
      <c r="L1542" s="1210"/>
      <c r="M1542" s="408">
        <f t="shared" si="917"/>
        <v>0</v>
      </c>
      <c r="N1542" s="1244"/>
      <c r="O1542" s="1244"/>
      <c r="P1542" s="1244"/>
      <c r="Q1542" s="1244"/>
      <c r="R1542" s="1244"/>
      <c r="S1542" s="1244"/>
      <c r="T1542" s="1244"/>
      <c r="U1542" s="1244"/>
      <c r="V1542" s="1244"/>
      <c r="W1542" s="1244"/>
      <c r="X1542" s="1244"/>
      <c r="Y1542" s="1244"/>
      <c r="Z1542" s="1244"/>
      <c r="AA1542" s="1244"/>
      <c r="AB1542" s="1244"/>
      <c r="AC1542" s="408">
        <f t="shared" si="913"/>
        <v>0</v>
      </c>
      <c r="AD1542" s="830"/>
      <c r="AE1542" s="831"/>
      <c r="AF1542" s="832"/>
    </row>
    <row r="1543" spans="1:32" ht="27.75" customHeight="1" outlineLevel="1" x14ac:dyDescent="0.2">
      <c r="A1543" s="381">
        <v>189</v>
      </c>
      <c r="B1543" s="666"/>
      <c r="C1543" s="667"/>
      <c r="D1543" s="667"/>
      <c r="E1543" s="667"/>
      <c r="F1543" s="1209" t="s">
        <v>177</v>
      </c>
      <c r="G1543" s="1210"/>
      <c r="H1543" s="1210"/>
      <c r="I1543" s="1210"/>
      <c r="J1543" s="1210"/>
      <c r="K1543" s="1210"/>
      <c r="L1543" s="1210"/>
      <c r="M1543" s="408">
        <f t="shared" si="917"/>
        <v>0</v>
      </c>
      <c r="N1543" s="1244"/>
      <c r="O1543" s="1244"/>
      <c r="P1543" s="1244"/>
      <c r="Q1543" s="1244"/>
      <c r="R1543" s="1244"/>
      <c r="S1543" s="1244"/>
      <c r="T1543" s="1244"/>
      <c r="U1543" s="1244"/>
      <c r="V1543" s="1244"/>
      <c r="W1543" s="1244"/>
      <c r="X1543" s="1244"/>
      <c r="Y1543" s="1244"/>
      <c r="Z1543" s="1244"/>
      <c r="AA1543" s="1244"/>
      <c r="AB1543" s="1244"/>
      <c r="AC1543" s="408">
        <f t="shared" si="913"/>
        <v>0</v>
      </c>
      <c r="AD1543" s="830"/>
      <c r="AE1543" s="831"/>
      <c r="AF1543" s="832"/>
    </row>
    <row r="1544" spans="1:32" ht="45" customHeight="1" outlineLevel="1" x14ac:dyDescent="0.2">
      <c r="A1544" s="381">
        <v>189</v>
      </c>
      <c r="B1544" s="666"/>
      <c r="C1544" s="667"/>
      <c r="D1544" s="667"/>
      <c r="E1544" s="667"/>
      <c r="F1544" s="1209" t="s">
        <v>178</v>
      </c>
      <c r="G1544" s="1210"/>
      <c r="H1544" s="1210"/>
      <c r="I1544" s="1210"/>
      <c r="J1544" s="1210"/>
      <c r="K1544" s="1210"/>
      <c r="L1544" s="1210"/>
      <c r="M1544" s="408">
        <f t="shared" si="917"/>
        <v>0</v>
      </c>
      <c r="N1544" s="1244"/>
      <c r="O1544" s="1244"/>
      <c r="P1544" s="1244"/>
      <c r="Q1544" s="1244"/>
      <c r="R1544" s="1244"/>
      <c r="S1544" s="1244"/>
      <c r="T1544" s="1244"/>
      <c r="U1544" s="1244"/>
      <c r="V1544" s="1244"/>
      <c r="W1544" s="1244"/>
      <c r="X1544" s="1244"/>
      <c r="Y1544" s="1244"/>
      <c r="Z1544" s="1244"/>
      <c r="AA1544" s="1244"/>
      <c r="AB1544" s="1244"/>
      <c r="AC1544" s="408">
        <f t="shared" si="913"/>
        <v>0</v>
      </c>
      <c r="AD1544" s="830"/>
      <c r="AE1544" s="831"/>
      <c r="AF1544" s="832"/>
    </row>
    <row r="1545" spans="1:32" ht="27.75" customHeight="1" outlineLevel="1" x14ac:dyDescent="0.2">
      <c r="A1545" s="381">
        <v>189</v>
      </c>
      <c r="B1545" s="666"/>
      <c r="C1545" s="667"/>
      <c r="D1545" s="667"/>
      <c r="E1545" s="667"/>
      <c r="F1545" s="1209" t="s">
        <v>450</v>
      </c>
      <c r="G1545" s="1210"/>
      <c r="H1545" s="1210"/>
      <c r="I1545" s="1210"/>
      <c r="J1545" s="1210"/>
      <c r="K1545" s="1210"/>
      <c r="L1545" s="1210"/>
      <c r="M1545" s="408">
        <f t="shared" si="917"/>
        <v>0</v>
      </c>
      <c r="N1545" s="1244"/>
      <c r="O1545" s="1244"/>
      <c r="P1545" s="1244"/>
      <c r="Q1545" s="1244"/>
      <c r="R1545" s="1244"/>
      <c r="S1545" s="1244"/>
      <c r="T1545" s="1244"/>
      <c r="U1545" s="1244"/>
      <c r="V1545" s="1244"/>
      <c r="W1545" s="1244"/>
      <c r="X1545" s="1244"/>
      <c r="Y1545" s="1244"/>
      <c r="Z1545" s="1244"/>
      <c r="AA1545" s="1244"/>
      <c r="AB1545" s="1244"/>
      <c r="AC1545" s="408">
        <f t="shared" si="913"/>
        <v>0</v>
      </c>
      <c r="AD1545" s="830"/>
      <c r="AE1545" s="831"/>
      <c r="AF1545" s="832"/>
    </row>
    <row r="1546" spans="1:32" outlineLevel="1" x14ac:dyDescent="0.2">
      <c r="A1546" s="381">
        <v>189</v>
      </c>
      <c r="B1546" s="659"/>
      <c r="C1546" s="660"/>
      <c r="D1546" s="660"/>
      <c r="E1546" s="663"/>
      <c r="F1546" s="1209" t="s">
        <v>179</v>
      </c>
      <c r="G1546" s="1210"/>
      <c r="H1546" s="1210"/>
      <c r="I1546" s="1210"/>
      <c r="J1546" s="1210"/>
      <c r="K1546" s="1210"/>
      <c r="L1546" s="1210"/>
      <c r="M1546" s="408">
        <f t="shared" si="917"/>
        <v>0</v>
      </c>
      <c r="N1546" s="961"/>
      <c r="O1546" s="961"/>
      <c r="P1546" s="961"/>
      <c r="Q1546" s="961"/>
      <c r="R1546" s="961"/>
      <c r="S1546" s="961"/>
      <c r="T1546" s="961"/>
      <c r="U1546" s="961"/>
      <c r="V1546" s="961"/>
      <c r="W1546" s="961"/>
      <c r="X1546" s="961"/>
      <c r="Y1546" s="961"/>
      <c r="Z1546" s="961"/>
      <c r="AA1546" s="961"/>
      <c r="AB1546" s="961"/>
      <c r="AC1546" s="408">
        <f t="shared" si="913"/>
        <v>0</v>
      </c>
      <c r="AD1546" s="833"/>
      <c r="AE1546" s="834"/>
      <c r="AF1546" s="835"/>
    </row>
    <row r="1547" spans="1:32" ht="7.5" hidden="1" customHeight="1" outlineLevel="1" x14ac:dyDescent="0.2">
      <c r="A1547" s="381"/>
      <c r="B1547" s="1363"/>
      <c r="C1547" s="1364"/>
      <c r="D1547" s="1364"/>
      <c r="E1547" s="1364"/>
      <c r="F1547" s="1364"/>
      <c r="G1547" s="1364"/>
      <c r="H1547" s="1364"/>
      <c r="I1547" s="1364"/>
      <c r="J1547" s="1364"/>
      <c r="K1547" s="1364"/>
      <c r="L1547" s="1364"/>
      <c r="M1547" s="1364"/>
      <c r="N1547" s="1364"/>
      <c r="O1547" s="1364"/>
      <c r="P1547" s="1364"/>
      <c r="Q1547" s="1364"/>
      <c r="R1547" s="1364"/>
      <c r="S1547" s="1364"/>
      <c r="T1547" s="1364"/>
      <c r="U1547" s="1364"/>
      <c r="V1547" s="1364"/>
      <c r="W1547" s="1364"/>
      <c r="X1547" s="1364"/>
      <c r="Y1547" s="1364"/>
      <c r="Z1547" s="1364"/>
      <c r="AA1547" s="1364"/>
      <c r="AB1547" s="1364"/>
      <c r="AC1547" s="1364"/>
      <c r="AD1547" s="1364"/>
      <c r="AE1547" s="1364"/>
      <c r="AF1547" s="1377"/>
    </row>
    <row r="1548" spans="1:32" ht="22.5" customHeight="1" outlineLevel="1" x14ac:dyDescent="0.2">
      <c r="A1548" s="381">
        <v>323</v>
      </c>
      <c r="B1548" s="1110" t="s">
        <v>180</v>
      </c>
      <c r="C1548" s="923"/>
      <c r="D1548" s="923"/>
      <c r="E1548" s="923"/>
      <c r="F1548" s="923"/>
      <c r="G1548" s="923"/>
      <c r="H1548" s="923"/>
      <c r="I1548" s="923"/>
      <c r="J1548" s="923"/>
      <c r="K1548" s="923"/>
      <c r="L1548" s="923"/>
      <c r="M1548" s="407">
        <f>SUBTOTAL(9,M1521:M1547)</f>
        <v>0</v>
      </c>
      <c r="N1548" s="410">
        <f t="shared" ref="N1548:AC1548" si="918">SUBTOTAL(9,N1521:N1547)</f>
        <v>0</v>
      </c>
      <c r="O1548" s="414">
        <f t="shared" si="918"/>
        <v>0</v>
      </c>
      <c r="P1548" s="414">
        <f t="shared" si="918"/>
        <v>0</v>
      </c>
      <c r="Q1548" s="415">
        <f t="shared" si="918"/>
        <v>0</v>
      </c>
      <c r="R1548" s="410">
        <f t="shared" si="918"/>
        <v>0</v>
      </c>
      <c r="S1548" s="414">
        <f t="shared" si="918"/>
        <v>0</v>
      </c>
      <c r="T1548" s="413">
        <f t="shared" si="918"/>
        <v>0</v>
      </c>
      <c r="U1548" s="413">
        <f t="shared" si="918"/>
        <v>0</v>
      </c>
      <c r="V1548" s="413">
        <f t="shared" si="918"/>
        <v>0</v>
      </c>
      <c r="W1548" s="413">
        <f t="shared" si="918"/>
        <v>0</v>
      </c>
      <c r="X1548" s="413">
        <f t="shared" si="918"/>
        <v>0</v>
      </c>
      <c r="Y1548" s="413">
        <f t="shared" si="918"/>
        <v>0</v>
      </c>
      <c r="Z1548" s="413">
        <f t="shared" si="918"/>
        <v>0</v>
      </c>
      <c r="AA1548" s="413">
        <f t="shared" si="918"/>
        <v>0</v>
      </c>
      <c r="AB1548" s="411">
        <f t="shared" si="918"/>
        <v>0</v>
      </c>
      <c r="AC1548" s="407">
        <f t="shared" si="918"/>
        <v>0</v>
      </c>
      <c r="AD1548" s="968"/>
      <c r="AE1548" s="923"/>
      <c r="AF1548" s="924"/>
    </row>
    <row r="1549" spans="1:32" ht="7.5" customHeight="1" outlineLevel="1" x14ac:dyDescent="0.2">
      <c r="A1549" s="399"/>
      <c r="B1549" s="965"/>
      <c r="C1549" s="966"/>
      <c r="D1549" s="966"/>
      <c r="E1549" s="966"/>
      <c r="F1549" s="966"/>
      <c r="G1549" s="966"/>
      <c r="H1549" s="966"/>
      <c r="I1549" s="966"/>
      <c r="J1549" s="966"/>
      <c r="K1549" s="966"/>
      <c r="L1549" s="966"/>
      <c r="M1549" s="966"/>
      <c r="N1549" s="966"/>
      <c r="O1549" s="966"/>
      <c r="P1549" s="966"/>
      <c r="Q1549" s="966"/>
      <c r="R1549" s="966"/>
      <c r="S1549" s="966"/>
      <c r="T1549" s="966"/>
      <c r="U1549" s="966"/>
      <c r="V1549" s="966"/>
      <c r="W1549" s="966"/>
      <c r="X1549" s="966"/>
      <c r="Y1549" s="966"/>
      <c r="Z1549" s="966"/>
      <c r="AA1549" s="966"/>
      <c r="AB1549" s="966"/>
      <c r="AC1549" s="966"/>
      <c r="AD1549" s="966"/>
      <c r="AE1549" s="966"/>
      <c r="AF1549" s="967"/>
    </row>
    <row r="1550" spans="1:32" ht="7.5" hidden="1" customHeight="1" x14ac:dyDescent="0.2">
      <c r="A1550" s="375"/>
      <c r="B1550" s="965"/>
      <c r="C1550" s="966"/>
      <c r="D1550" s="966"/>
      <c r="E1550" s="966"/>
      <c r="F1550" s="966"/>
      <c r="G1550" s="966"/>
      <c r="H1550" s="966"/>
      <c r="I1550" s="966"/>
      <c r="J1550" s="966"/>
      <c r="K1550" s="966"/>
      <c r="L1550" s="966"/>
      <c r="M1550" s="966"/>
      <c r="N1550" s="966"/>
      <c r="O1550" s="966"/>
      <c r="P1550" s="966"/>
      <c r="Q1550" s="966"/>
      <c r="R1550" s="966"/>
      <c r="S1550" s="966"/>
      <c r="T1550" s="966"/>
      <c r="U1550" s="966"/>
      <c r="V1550" s="966"/>
      <c r="W1550" s="966"/>
      <c r="X1550" s="966"/>
      <c r="Y1550" s="966"/>
      <c r="Z1550" s="966"/>
      <c r="AA1550" s="966"/>
      <c r="AB1550" s="966"/>
      <c r="AC1550" s="966"/>
      <c r="AD1550" s="966"/>
      <c r="AE1550" s="966"/>
      <c r="AF1550" s="967"/>
    </row>
    <row r="1551" spans="1:32" ht="23.25" customHeight="1" x14ac:dyDescent="0.2">
      <c r="A1551" s="381">
        <v>900</v>
      </c>
      <c r="B1551" s="1110" t="s">
        <v>188</v>
      </c>
      <c r="C1551" s="923"/>
      <c r="D1551" s="923"/>
      <c r="E1551" s="923"/>
      <c r="F1551" s="923"/>
      <c r="G1551" s="923"/>
      <c r="H1551" s="923"/>
      <c r="I1551" s="923"/>
      <c r="J1551" s="923"/>
      <c r="K1551" s="923"/>
      <c r="L1551" s="923"/>
      <c r="M1551" s="1111"/>
      <c r="N1551" s="410">
        <f>SUM(SUBTOTAL(9,N785:N791),SUBTOTAL(9,N795:N802,N811,N824:N828,N831:N835,N847,N850),N873:N874,N885,N886,SUBTOTAL(9,N1286:N1293,N1302,N1315:N1319,N1322:N1326,N1338,N1341),SUBTOTAL(9,N1364:N1371,N1380,N1393:N1397,N1400:N1404,N1416,N1419),SUBTOTAL(9,N1442:N1449,N1458,N1471:N1475,N1478:N1482,N1494,N1497))</f>
        <v>0</v>
      </c>
      <c r="O1551" s="414">
        <f t="shared" ref="O1551:AB1551" si="919">SUM(SUBTOTAL(9,O785:O791),SUBTOTAL(9,O795:O802,O811,O824:O828,O831:O835,O847,O850),O873:O874,O885,O886,SUBTOTAL(9,O1286:O1293,O1302,O1315:O1319,O1322:O1326,O1338,O1341),SUBTOTAL(9,O1364:O1371,O1380,O1393:O1397,O1400:O1404,O1416,O1419),SUBTOTAL(9,O1442:O1449,O1458,O1471:O1475,O1478:O1482,O1494,O1497))</f>
        <v>0</v>
      </c>
      <c r="P1551" s="414">
        <f t="shared" si="919"/>
        <v>0</v>
      </c>
      <c r="Q1551" s="415">
        <f t="shared" si="919"/>
        <v>0</v>
      </c>
      <c r="R1551" s="410">
        <f t="shared" si="919"/>
        <v>0</v>
      </c>
      <c r="S1551" s="414">
        <f t="shared" si="919"/>
        <v>0</v>
      </c>
      <c r="T1551" s="413">
        <f t="shared" si="919"/>
        <v>0</v>
      </c>
      <c r="U1551" s="413">
        <f t="shared" si="919"/>
        <v>0</v>
      </c>
      <c r="V1551" s="413">
        <f t="shared" si="919"/>
        <v>0</v>
      </c>
      <c r="W1551" s="413">
        <f t="shared" si="919"/>
        <v>0</v>
      </c>
      <c r="X1551" s="413">
        <f t="shared" si="919"/>
        <v>0</v>
      </c>
      <c r="Y1551" s="413">
        <f t="shared" si="919"/>
        <v>0</v>
      </c>
      <c r="Z1551" s="413">
        <f t="shared" si="919"/>
        <v>0</v>
      </c>
      <c r="AA1551" s="413">
        <f t="shared" si="919"/>
        <v>0</v>
      </c>
      <c r="AB1551" s="411">
        <f t="shared" si="919"/>
        <v>0</v>
      </c>
      <c r="AC1551" s="407">
        <f>SUM(SUBTOTAL(9,AC785:AC791),SUBTOTAL(9,AC795:AC802,AC811,AC824:AC828,AC831:AC835,AC847,AC850),AC873:AC874,AC885:AC886,SUBTOTAL(9,AC1286:AC1293,AC1302,AC1315:AC1319,AC1322:AC1326,AC1338,AC1341),SUBTOTAL(9,AC1364:AC1371,AC1380,AC1393:AC1397,AC1400:AC1404,AC1416,AC1419),SUBTOTAL(9,AC1442:AC1449,AC1458,AC1471:AC1475,AC1478:AC1482,AC1494,AC1497))</f>
        <v>0</v>
      </c>
      <c r="AD1551" s="968"/>
      <c r="AE1551" s="923"/>
      <c r="AF1551" s="924"/>
    </row>
    <row r="1552" spans="1:32" ht="23.25" customHeight="1" x14ac:dyDescent="0.2">
      <c r="A1552" s="381">
        <v>901</v>
      </c>
      <c r="B1552" s="1110" t="s">
        <v>192</v>
      </c>
      <c r="C1552" s="923"/>
      <c r="D1552" s="923"/>
      <c r="E1552" s="923"/>
      <c r="F1552" s="923"/>
      <c r="G1552" s="923"/>
      <c r="H1552" s="923"/>
      <c r="I1552" s="923"/>
      <c r="J1552" s="923"/>
      <c r="K1552" s="923"/>
      <c r="L1552" s="923"/>
      <c r="M1552" s="1111"/>
      <c r="N1552" s="410">
        <f>SUM(N1004,N1280,N1518,N1521)-N1551</f>
        <v>0</v>
      </c>
      <c r="O1552" s="414">
        <f t="shared" ref="O1552:AC1552" si="920">SUM(O1004,O1280,O1518,O1521)-O1551</f>
        <v>0</v>
      </c>
      <c r="P1552" s="414">
        <f t="shared" si="920"/>
        <v>0</v>
      </c>
      <c r="Q1552" s="415">
        <f t="shared" si="920"/>
        <v>0</v>
      </c>
      <c r="R1552" s="410">
        <f t="shared" si="920"/>
        <v>0</v>
      </c>
      <c r="S1552" s="414">
        <f>SUM(S1004,S1280,S1518,S1521)-S1551</f>
        <v>0</v>
      </c>
      <c r="T1552" s="414">
        <f>SUM(T1004,T1280,T1518,T1521)-T1551</f>
        <v>0</v>
      </c>
      <c r="U1552" s="413">
        <f t="shared" si="920"/>
        <v>0</v>
      </c>
      <c r="V1552" s="413">
        <f t="shared" si="920"/>
        <v>0</v>
      </c>
      <c r="W1552" s="413">
        <f t="shared" si="920"/>
        <v>0</v>
      </c>
      <c r="X1552" s="413">
        <f t="shared" si="920"/>
        <v>0</v>
      </c>
      <c r="Y1552" s="413">
        <f t="shared" si="920"/>
        <v>0</v>
      </c>
      <c r="Z1552" s="413">
        <f t="shared" si="920"/>
        <v>0</v>
      </c>
      <c r="AA1552" s="413">
        <f t="shared" si="920"/>
        <v>0</v>
      </c>
      <c r="AB1552" s="411">
        <f t="shared" si="920"/>
        <v>0</v>
      </c>
      <c r="AC1552" s="407">
        <f t="shared" si="920"/>
        <v>0</v>
      </c>
      <c r="AD1552" s="968"/>
      <c r="AE1552" s="923"/>
      <c r="AF1552" s="924"/>
    </row>
    <row r="1553" spans="1:67" ht="23.25" customHeight="1" x14ac:dyDescent="0.2">
      <c r="A1553" s="381">
        <v>902</v>
      </c>
      <c r="B1553" s="1110" t="s">
        <v>189</v>
      </c>
      <c r="C1553" s="923"/>
      <c r="D1553" s="923"/>
      <c r="E1553" s="923"/>
      <c r="F1553" s="923"/>
      <c r="G1553" s="923"/>
      <c r="H1553" s="923"/>
      <c r="I1553" s="923"/>
      <c r="J1553" s="923"/>
      <c r="K1553" s="923"/>
      <c r="L1553" s="923"/>
      <c r="M1553" s="1111"/>
      <c r="N1553" s="410">
        <f>SUM(N1551:N1552)</f>
        <v>0</v>
      </c>
      <c r="O1553" s="414">
        <f t="shared" ref="O1553:AC1553" si="921">SUM(O1551:O1552)</f>
        <v>0</v>
      </c>
      <c r="P1553" s="414">
        <f t="shared" si="921"/>
        <v>0</v>
      </c>
      <c r="Q1553" s="415">
        <f t="shared" si="921"/>
        <v>0</v>
      </c>
      <c r="R1553" s="410">
        <f t="shared" si="921"/>
        <v>0</v>
      </c>
      <c r="S1553" s="414">
        <f t="shared" si="921"/>
        <v>0</v>
      </c>
      <c r="T1553" s="413">
        <f t="shared" si="921"/>
        <v>0</v>
      </c>
      <c r="U1553" s="413">
        <f t="shared" si="921"/>
        <v>0</v>
      </c>
      <c r="V1553" s="413">
        <f t="shared" si="921"/>
        <v>0</v>
      </c>
      <c r="W1553" s="413">
        <f t="shared" si="921"/>
        <v>0</v>
      </c>
      <c r="X1553" s="413">
        <f t="shared" si="921"/>
        <v>0</v>
      </c>
      <c r="Y1553" s="413">
        <f t="shared" si="921"/>
        <v>0</v>
      </c>
      <c r="Z1553" s="413">
        <f t="shared" si="921"/>
        <v>0</v>
      </c>
      <c r="AA1553" s="413">
        <f t="shared" si="921"/>
        <v>0</v>
      </c>
      <c r="AB1553" s="411">
        <f t="shared" si="921"/>
        <v>0</v>
      </c>
      <c r="AC1553" s="407">
        <f t="shared" si="921"/>
        <v>0</v>
      </c>
      <c r="AD1553" s="968"/>
      <c r="AE1553" s="923"/>
      <c r="AF1553" s="924"/>
    </row>
    <row r="1554" spans="1:67" ht="7.5" hidden="1" customHeight="1" x14ac:dyDescent="0.2">
      <c r="A1554" s="375"/>
      <c r="B1554" s="1400"/>
      <c r="C1554" s="1392"/>
      <c r="D1554" s="1392"/>
      <c r="E1554" s="1392"/>
      <c r="F1554" s="1392"/>
      <c r="G1554" s="1392"/>
      <c r="H1554" s="1392"/>
      <c r="I1554" s="1392"/>
      <c r="J1554" s="1392"/>
      <c r="K1554" s="1392"/>
      <c r="L1554" s="1392"/>
      <c r="M1554" s="1392"/>
      <c r="N1554" s="1392"/>
      <c r="O1554" s="1392"/>
      <c r="P1554" s="1392"/>
      <c r="Q1554" s="1392"/>
      <c r="R1554" s="1392"/>
      <c r="S1554" s="1392"/>
      <c r="T1554" s="1392"/>
      <c r="U1554" s="1392"/>
      <c r="V1554" s="1392"/>
      <c r="W1554" s="1392"/>
      <c r="X1554" s="1392"/>
      <c r="Y1554" s="1392"/>
      <c r="Z1554" s="1392"/>
      <c r="AA1554" s="1392"/>
      <c r="AB1554" s="1392"/>
      <c r="AC1554" s="1392"/>
      <c r="AD1554" s="1246"/>
      <c r="AE1554" s="1246"/>
      <c r="AF1554" s="1396"/>
    </row>
    <row r="1555" spans="1:67" ht="23.25" customHeight="1" x14ac:dyDescent="0.2">
      <c r="A1555" s="400">
        <v>903</v>
      </c>
      <c r="B1555" s="1110" t="s">
        <v>190</v>
      </c>
      <c r="C1555" s="923"/>
      <c r="D1555" s="923"/>
      <c r="E1555" s="923"/>
      <c r="F1555" s="923"/>
      <c r="G1555" s="923"/>
      <c r="H1555" s="923"/>
      <c r="I1555" s="923"/>
      <c r="J1555" s="923"/>
      <c r="K1555" s="923"/>
      <c r="L1555" s="923"/>
      <c r="M1555" s="1111"/>
      <c r="N1555" s="410">
        <f>SUM($N1553:N1553)</f>
        <v>0</v>
      </c>
      <c r="O1555" s="414">
        <f>SUM($N1553:O1553)</f>
        <v>0</v>
      </c>
      <c r="P1555" s="414">
        <f>SUM($N1553:P1553)</f>
        <v>0</v>
      </c>
      <c r="Q1555" s="415">
        <f>SUM($N1553:Q1553)</f>
        <v>0</v>
      </c>
      <c r="R1555" s="410">
        <f>SUM($N1553:R1553)</f>
        <v>0</v>
      </c>
      <c r="S1555" s="414">
        <f>SUM($N1553:S1553)</f>
        <v>0</v>
      </c>
      <c r="T1555" s="413">
        <f>SUM($N1553:T1553)</f>
        <v>0</v>
      </c>
      <c r="U1555" s="413">
        <f>SUM($N1553:U1553)</f>
        <v>0</v>
      </c>
      <c r="V1555" s="413">
        <f>SUM($N1553:V1553)</f>
        <v>0</v>
      </c>
      <c r="W1555" s="413">
        <f>SUM($N1553:W1553)</f>
        <v>0</v>
      </c>
      <c r="X1555" s="413">
        <f>SUM($N1553:X1553)</f>
        <v>0</v>
      </c>
      <c r="Y1555" s="413">
        <f>SUM($N1553:Y1553)</f>
        <v>0</v>
      </c>
      <c r="Z1555" s="413">
        <f>SUM($N1553:Z1553)</f>
        <v>0</v>
      </c>
      <c r="AA1555" s="413">
        <f>SUM($N1553:AA1553)</f>
        <v>0</v>
      </c>
      <c r="AB1555" s="411">
        <f>SUM($N1553:AB1553)</f>
        <v>0</v>
      </c>
      <c r="AC1555" s="407">
        <f>SUM($N1553:AC1553)</f>
        <v>0</v>
      </c>
      <c r="AD1555" s="968"/>
      <c r="AE1555" s="923"/>
      <c r="AF1555" s="924"/>
    </row>
    <row r="1556" spans="1:67" s="361" customFormat="1" x14ac:dyDescent="0.2">
      <c r="F1556" s="401"/>
      <c r="G1556" s="401"/>
      <c r="H1556" s="401"/>
      <c r="I1556" s="401"/>
      <c r="J1556" s="401"/>
      <c r="K1556" s="401"/>
      <c r="L1556" s="401"/>
      <c r="N1556" s="367"/>
      <c r="AC1556" s="402"/>
      <c r="AD1556" s="402"/>
      <c r="AE1556" s="402"/>
      <c r="AF1556" s="402"/>
      <c r="AG1556" s="363"/>
      <c r="AH1556" s="363"/>
      <c r="AI1556" s="363"/>
      <c r="AJ1556" s="363"/>
      <c r="AK1556" s="363"/>
      <c r="AL1556" s="363"/>
      <c r="AM1556" s="363"/>
      <c r="AN1556" s="363"/>
      <c r="AO1556" s="363"/>
      <c r="AP1556" s="363"/>
      <c r="AQ1556" s="363"/>
      <c r="AR1556" s="363"/>
      <c r="AS1556" s="363"/>
      <c r="AT1556" s="363"/>
      <c r="AU1556" s="363"/>
      <c r="AV1556" s="363"/>
      <c r="AW1556" s="363"/>
      <c r="AX1556" s="363"/>
      <c r="AY1556" s="363"/>
      <c r="AZ1556" s="363"/>
      <c r="BA1556" s="363"/>
      <c r="BB1556" s="363"/>
      <c r="BC1556" s="363"/>
      <c r="BD1556" s="363"/>
      <c r="BE1556" s="363"/>
      <c r="BF1556" s="363"/>
      <c r="BG1556" s="363"/>
      <c r="BH1556" s="363"/>
      <c r="BI1556" s="363"/>
      <c r="BJ1556" s="363"/>
      <c r="BK1556" s="363"/>
      <c r="BL1556" s="363"/>
      <c r="BM1556" s="363"/>
      <c r="BN1556" s="363"/>
      <c r="BO1556" s="363"/>
    </row>
    <row r="1557" spans="1:67" s="361" customFormat="1" x14ac:dyDescent="0.2">
      <c r="F1557" s="401"/>
      <c r="G1557" s="401"/>
      <c r="H1557" s="401"/>
      <c r="I1557" s="401"/>
      <c r="J1557" s="401"/>
      <c r="K1557" s="401"/>
      <c r="L1557" s="401"/>
      <c r="N1557" s="367"/>
      <c r="AC1557" s="402"/>
      <c r="AD1557" s="402"/>
      <c r="AE1557" s="402"/>
      <c r="AF1557" s="402"/>
      <c r="AG1557" s="363"/>
      <c r="AH1557" s="363"/>
      <c r="AI1557" s="363"/>
      <c r="AJ1557" s="363"/>
      <c r="AK1557" s="363"/>
      <c r="AL1557" s="363"/>
      <c r="AM1557" s="363"/>
      <c r="AN1557" s="363"/>
      <c r="AO1557" s="363"/>
      <c r="AP1557" s="363"/>
      <c r="AQ1557" s="363"/>
      <c r="AR1557" s="363"/>
      <c r="AS1557" s="363"/>
      <c r="AT1557" s="363"/>
      <c r="AU1557" s="363"/>
      <c r="AV1557" s="363"/>
      <c r="AW1557" s="363"/>
      <c r="AX1557" s="363"/>
      <c r="AY1557" s="363"/>
      <c r="AZ1557" s="363"/>
      <c r="BA1557" s="363"/>
      <c r="BB1557" s="363"/>
      <c r="BC1557" s="363"/>
      <c r="BD1557" s="363"/>
      <c r="BE1557" s="363"/>
      <c r="BF1557" s="363"/>
      <c r="BG1557" s="363"/>
      <c r="BH1557" s="363"/>
      <c r="BI1557" s="363"/>
      <c r="BJ1557" s="363"/>
      <c r="BK1557" s="363"/>
      <c r="BL1557" s="363"/>
      <c r="BM1557" s="363"/>
      <c r="BN1557" s="363"/>
      <c r="BO1557" s="363"/>
    </row>
    <row r="1558" spans="1:67" s="361" customFormat="1" x14ac:dyDescent="0.2">
      <c r="F1558" s="401"/>
      <c r="G1558" s="401"/>
      <c r="H1558" s="401"/>
      <c r="I1558" s="401"/>
      <c r="J1558" s="401"/>
      <c r="K1558" s="401"/>
      <c r="L1558" s="401"/>
      <c r="N1558" s="367"/>
      <c r="AC1558" s="402"/>
      <c r="AG1558" s="363"/>
      <c r="AH1558" s="363"/>
      <c r="AI1558" s="363"/>
      <c r="AJ1558" s="363"/>
      <c r="AK1558" s="363"/>
      <c r="AL1558" s="363"/>
      <c r="AM1558" s="363"/>
      <c r="AN1558" s="363"/>
      <c r="AO1558" s="363"/>
      <c r="AP1558" s="363"/>
      <c r="AQ1558" s="363"/>
      <c r="AR1558" s="363"/>
      <c r="AS1558" s="363"/>
      <c r="AT1558" s="363"/>
      <c r="AU1558" s="363"/>
      <c r="AV1558" s="363"/>
      <c r="AW1558" s="363"/>
      <c r="AX1558" s="363"/>
      <c r="AY1558" s="363"/>
      <c r="AZ1558" s="363"/>
      <c r="BA1558" s="363"/>
      <c r="BB1558" s="363"/>
      <c r="BC1558" s="363"/>
      <c r="BD1558" s="363"/>
      <c r="BE1558" s="363"/>
      <c r="BF1558" s="363"/>
      <c r="BG1558" s="363"/>
      <c r="BH1558" s="363"/>
      <c r="BI1558" s="363"/>
      <c r="BJ1558" s="363"/>
      <c r="BK1558" s="363"/>
      <c r="BL1558" s="363"/>
      <c r="BM1558" s="363"/>
      <c r="BN1558" s="363"/>
      <c r="BO1558" s="363"/>
    </row>
    <row r="1559" spans="1:67" s="361" customFormat="1" x14ac:dyDescent="0.2">
      <c r="F1559" s="401"/>
      <c r="G1559" s="401"/>
      <c r="H1559" s="401"/>
      <c r="I1559" s="401"/>
      <c r="J1559" s="401"/>
      <c r="K1559" s="401"/>
      <c r="L1559" s="401"/>
      <c r="N1559" s="367"/>
      <c r="AC1559" s="402"/>
      <c r="AD1559" s="402"/>
      <c r="AE1559" s="402"/>
      <c r="AF1559" s="402"/>
      <c r="AG1559" s="363"/>
      <c r="AH1559" s="363"/>
      <c r="AI1559" s="363"/>
      <c r="AJ1559" s="363"/>
      <c r="AK1559" s="363"/>
      <c r="AL1559" s="363"/>
      <c r="AM1559" s="363"/>
      <c r="AN1559" s="363"/>
      <c r="AO1559" s="363"/>
      <c r="AP1559" s="363"/>
      <c r="AQ1559" s="363"/>
      <c r="AR1559" s="363"/>
      <c r="AS1559" s="363"/>
      <c r="AT1559" s="363"/>
      <c r="AU1559" s="363"/>
      <c r="AV1559" s="363"/>
      <c r="AW1559" s="363"/>
      <c r="AX1559" s="363"/>
      <c r="AY1559" s="363"/>
      <c r="AZ1559" s="363"/>
      <c r="BA1559" s="363"/>
      <c r="BB1559" s="363"/>
      <c r="BC1559" s="363"/>
      <c r="BD1559" s="363"/>
      <c r="BE1559" s="363"/>
      <c r="BF1559" s="363"/>
      <c r="BG1559" s="363"/>
      <c r="BH1559" s="363"/>
      <c r="BI1559" s="363"/>
      <c r="BJ1559" s="363"/>
      <c r="BK1559" s="363"/>
      <c r="BL1559" s="363"/>
      <c r="BM1559" s="363"/>
      <c r="BN1559" s="363"/>
      <c r="BO1559" s="363"/>
    </row>
    <row r="1560" spans="1:67" s="361" customFormat="1" x14ac:dyDescent="0.2">
      <c r="F1560" s="401"/>
      <c r="G1560" s="401"/>
      <c r="H1560" s="401"/>
      <c r="I1560" s="401"/>
      <c r="J1560" s="401"/>
      <c r="K1560" s="401"/>
      <c r="L1560" s="401"/>
      <c r="N1560" s="367"/>
      <c r="AC1560" s="402"/>
      <c r="AD1560" s="402"/>
      <c r="AE1560" s="402"/>
      <c r="AF1560" s="402"/>
      <c r="AG1560" s="363"/>
      <c r="AH1560" s="363"/>
      <c r="AI1560" s="363"/>
      <c r="AJ1560" s="363"/>
      <c r="AK1560" s="363"/>
      <c r="AL1560" s="363"/>
      <c r="AM1560" s="363"/>
      <c r="AN1560" s="363"/>
      <c r="AO1560" s="363"/>
      <c r="AP1560" s="363"/>
      <c r="AQ1560" s="363"/>
      <c r="AR1560" s="363"/>
      <c r="AS1560" s="363"/>
      <c r="AT1560" s="363"/>
      <c r="AU1560" s="363"/>
      <c r="AV1560" s="363"/>
      <c r="AW1560" s="363"/>
      <c r="AX1560" s="363"/>
      <c r="AY1560" s="363"/>
      <c r="AZ1560" s="363"/>
      <c r="BA1560" s="363"/>
      <c r="BB1560" s="363"/>
      <c r="BC1560" s="363"/>
      <c r="BD1560" s="363"/>
      <c r="BE1560" s="363"/>
      <c r="BF1560" s="363"/>
      <c r="BG1560" s="363"/>
      <c r="BH1560" s="363"/>
      <c r="BI1560" s="363"/>
      <c r="BJ1560" s="363"/>
      <c r="BK1560" s="363"/>
      <c r="BL1560" s="363"/>
      <c r="BM1560" s="363"/>
      <c r="BN1560" s="363"/>
      <c r="BO1560" s="363"/>
    </row>
    <row r="1561" spans="1:67" s="361" customFormat="1" x14ac:dyDescent="0.2">
      <c r="F1561" s="401"/>
      <c r="G1561" s="401"/>
      <c r="H1561" s="401"/>
      <c r="I1561" s="401"/>
      <c r="J1561" s="401"/>
      <c r="K1561" s="401"/>
      <c r="L1561" s="401"/>
      <c r="N1561" s="367"/>
      <c r="AC1561" s="402"/>
      <c r="AD1561" s="402"/>
      <c r="AE1561" s="402"/>
      <c r="AF1561" s="402"/>
      <c r="AG1561" s="363"/>
      <c r="AH1561" s="363"/>
      <c r="AI1561" s="363"/>
      <c r="AJ1561" s="363"/>
      <c r="AK1561" s="363"/>
      <c r="AL1561" s="363"/>
      <c r="AM1561" s="363"/>
      <c r="AN1561" s="363"/>
      <c r="AO1561" s="363"/>
      <c r="AP1561" s="363"/>
      <c r="AQ1561" s="363"/>
      <c r="AR1561" s="363"/>
      <c r="AS1561" s="363"/>
      <c r="AT1561" s="363"/>
      <c r="AU1561" s="363"/>
      <c r="AV1561" s="363"/>
      <c r="AW1561" s="363"/>
      <c r="AX1561" s="363"/>
      <c r="AY1561" s="363"/>
      <c r="AZ1561" s="363"/>
      <c r="BA1561" s="363"/>
      <c r="BB1561" s="363"/>
      <c r="BC1561" s="363"/>
      <c r="BD1561" s="363"/>
      <c r="BE1561" s="363"/>
      <c r="BF1561" s="363"/>
      <c r="BG1561" s="363"/>
      <c r="BH1561" s="363"/>
      <c r="BI1561" s="363"/>
      <c r="BJ1561" s="363"/>
      <c r="BK1561" s="363"/>
      <c r="BL1561" s="363"/>
      <c r="BM1561" s="363"/>
      <c r="BN1561" s="363"/>
      <c r="BO1561" s="363"/>
    </row>
    <row r="1562" spans="1:67" s="361" customFormat="1" x14ac:dyDescent="0.2">
      <c r="F1562" s="401"/>
      <c r="G1562" s="401"/>
      <c r="H1562" s="401"/>
      <c r="I1562" s="401"/>
      <c r="J1562" s="401"/>
      <c r="K1562" s="401"/>
      <c r="L1562" s="401"/>
      <c r="N1562" s="367"/>
      <c r="AC1562" s="402"/>
      <c r="AD1562" s="402"/>
      <c r="AE1562" s="402"/>
      <c r="AF1562" s="402"/>
      <c r="AG1562" s="363"/>
      <c r="AH1562" s="363"/>
      <c r="AI1562" s="363"/>
      <c r="AJ1562" s="363"/>
      <c r="AK1562" s="363"/>
      <c r="AL1562" s="363"/>
      <c r="AM1562" s="363"/>
      <c r="AN1562" s="363"/>
      <c r="AO1562" s="363"/>
      <c r="AP1562" s="363"/>
      <c r="AQ1562" s="363"/>
      <c r="AR1562" s="363"/>
      <c r="AS1562" s="363"/>
      <c r="AT1562" s="363"/>
      <c r="AU1562" s="363"/>
      <c r="AV1562" s="363"/>
      <c r="AW1562" s="363"/>
      <c r="AX1562" s="363"/>
      <c r="AY1562" s="363"/>
      <c r="AZ1562" s="363"/>
      <c r="BA1562" s="363"/>
      <c r="BB1562" s="363"/>
      <c r="BC1562" s="363"/>
      <c r="BD1562" s="363"/>
      <c r="BE1562" s="363"/>
      <c r="BF1562" s="363"/>
      <c r="BG1562" s="363"/>
      <c r="BH1562" s="363"/>
      <c r="BI1562" s="363"/>
      <c r="BJ1562" s="363"/>
      <c r="BK1562" s="363"/>
      <c r="BL1562" s="363"/>
      <c r="BM1562" s="363"/>
      <c r="BN1562" s="363"/>
      <c r="BO1562" s="363"/>
    </row>
    <row r="1563" spans="1:67" s="361" customFormat="1" x14ac:dyDescent="0.2">
      <c r="F1563" s="401"/>
      <c r="G1563" s="401"/>
      <c r="H1563" s="401"/>
      <c r="I1563" s="401"/>
      <c r="J1563" s="401"/>
      <c r="K1563" s="401"/>
      <c r="L1563" s="401"/>
      <c r="N1563" s="367"/>
      <c r="AC1563" s="402"/>
      <c r="AD1563" s="402"/>
      <c r="AE1563" s="402"/>
      <c r="AF1563" s="402"/>
      <c r="AG1563" s="363"/>
      <c r="AH1563" s="363"/>
      <c r="AI1563" s="363"/>
      <c r="AJ1563" s="363"/>
      <c r="AK1563" s="363"/>
      <c r="AL1563" s="363"/>
      <c r="AM1563" s="363"/>
      <c r="AN1563" s="363"/>
      <c r="AO1563" s="363"/>
      <c r="AP1563" s="363"/>
      <c r="AQ1563" s="363"/>
      <c r="AR1563" s="363"/>
      <c r="AS1563" s="363"/>
      <c r="AT1563" s="363"/>
      <c r="AU1563" s="363"/>
      <c r="AV1563" s="363"/>
      <c r="AW1563" s="363"/>
      <c r="AX1563" s="363"/>
      <c r="AY1563" s="363"/>
      <c r="AZ1563" s="363"/>
      <c r="BA1563" s="363"/>
      <c r="BB1563" s="363"/>
      <c r="BC1563" s="363"/>
      <c r="BD1563" s="363"/>
      <c r="BE1563" s="363"/>
      <c r="BF1563" s="363"/>
      <c r="BG1563" s="363"/>
      <c r="BH1563" s="363"/>
      <c r="BI1563" s="363"/>
      <c r="BJ1563" s="363"/>
      <c r="BK1563" s="363"/>
      <c r="BL1563" s="363"/>
      <c r="BM1563" s="363"/>
      <c r="BN1563" s="363"/>
      <c r="BO1563" s="363"/>
    </row>
    <row r="1564" spans="1:67" s="361" customFormat="1" x14ac:dyDescent="0.2">
      <c r="F1564" s="401"/>
      <c r="G1564" s="401"/>
      <c r="H1564" s="401"/>
      <c r="I1564" s="401"/>
      <c r="J1564" s="401"/>
      <c r="K1564" s="401"/>
      <c r="L1564" s="401"/>
      <c r="N1564" s="367"/>
      <c r="AC1564" s="402"/>
      <c r="AD1564" s="402"/>
      <c r="AE1564" s="402"/>
      <c r="AF1564" s="402"/>
      <c r="AG1564" s="363"/>
      <c r="AH1564" s="363"/>
      <c r="AI1564" s="363"/>
      <c r="AJ1564" s="363"/>
      <c r="AK1564" s="363"/>
      <c r="AL1564" s="363"/>
      <c r="AM1564" s="363"/>
      <c r="AN1564" s="363"/>
      <c r="AO1564" s="363"/>
      <c r="AP1564" s="363"/>
      <c r="AQ1564" s="363"/>
      <c r="AR1564" s="363"/>
      <c r="AS1564" s="363"/>
      <c r="AT1564" s="363"/>
      <c r="AU1564" s="363"/>
      <c r="AV1564" s="363"/>
      <c r="AW1564" s="363"/>
      <c r="AX1564" s="363"/>
      <c r="AY1564" s="363"/>
      <c r="AZ1564" s="363"/>
      <c r="BA1564" s="363"/>
      <c r="BB1564" s="363"/>
      <c r="BC1564" s="363"/>
      <c r="BD1564" s="363"/>
      <c r="BE1564" s="363"/>
      <c r="BF1564" s="363"/>
      <c r="BG1564" s="363"/>
      <c r="BH1564" s="363"/>
      <c r="BI1564" s="363"/>
      <c r="BJ1564" s="363"/>
      <c r="BK1564" s="363"/>
      <c r="BL1564" s="363"/>
      <c r="BM1564" s="363"/>
      <c r="BN1564" s="363"/>
      <c r="BO1564" s="363"/>
    </row>
    <row r="1565" spans="1:67" s="361" customFormat="1" x14ac:dyDescent="0.2">
      <c r="F1565" s="401"/>
      <c r="G1565" s="401"/>
      <c r="H1565" s="401"/>
      <c r="I1565" s="401"/>
      <c r="J1565" s="401"/>
      <c r="K1565" s="401"/>
      <c r="L1565" s="401"/>
      <c r="N1565" s="367"/>
      <c r="AC1565" s="402"/>
      <c r="AD1565" s="402"/>
      <c r="AE1565" s="402"/>
      <c r="AF1565" s="402"/>
      <c r="AG1565" s="363"/>
      <c r="AH1565" s="363"/>
      <c r="AI1565" s="363"/>
      <c r="AJ1565" s="363"/>
      <c r="AK1565" s="363"/>
      <c r="AL1565" s="363"/>
      <c r="AM1565" s="363"/>
      <c r="AN1565" s="363"/>
      <c r="AO1565" s="363"/>
      <c r="AP1565" s="363"/>
      <c r="AQ1565" s="363"/>
      <c r="AR1565" s="363"/>
      <c r="AS1565" s="363"/>
      <c r="AT1565" s="363"/>
      <c r="AU1565" s="363"/>
      <c r="AV1565" s="363"/>
      <c r="AW1565" s="363"/>
      <c r="AX1565" s="363"/>
      <c r="AY1565" s="363"/>
      <c r="AZ1565" s="363"/>
      <c r="BA1565" s="363"/>
      <c r="BB1565" s="363"/>
      <c r="BC1565" s="363"/>
      <c r="BD1565" s="363"/>
      <c r="BE1565" s="363"/>
      <c r="BF1565" s="363"/>
      <c r="BG1565" s="363"/>
      <c r="BH1565" s="363"/>
      <c r="BI1565" s="363"/>
      <c r="BJ1565" s="363"/>
      <c r="BK1565" s="363"/>
      <c r="BL1565" s="363"/>
      <c r="BM1565" s="363"/>
      <c r="BN1565" s="363"/>
      <c r="BO1565" s="363"/>
    </row>
    <row r="1566" spans="1:67" s="361" customFormat="1" x14ac:dyDescent="0.2">
      <c r="F1566" s="401"/>
      <c r="G1566" s="401"/>
      <c r="H1566" s="401"/>
      <c r="I1566" s="401"/>
      <c r="J1566" s="401"/>
      <c r="K1566" s="401"/>
      <c r="L1566" s="401"/>
      <c r="N1566" s="367"/>
      <c r="AC1566" s="402"/>
      <c r="AD1566" s="402"/>
      <c r="AE1566" s="402"/>
      <c r="AF1566" s="402"/>
      <c r="AG1566" s="363"/>
      <c r="AH1566" s="363"/>
      <c r="AI1566" s="363"/>
      <c r="AJ1566" s="363"/>
      <c r="AK1566" s="363"/>
      <c r="AL1566" s="363"/>
      <c r="AM1566" s="363"/>
      <c r="AN1566" s="363"/>
      <c r="AO1566" s="363"/>
      <c r="AP1566" s="363"/>
      <c r="AQ1566" s="363"/>
      <c r="AR1566" s="363"/>
      <c r="AS1566" s="363"/>
      <c r="AT1566" s="363"/>
      <c r="AU1566" s="363"/>
      <c r="AV1566" s="363"/>
      <c r="AW1566" s="363"/>
      <c r="AX1566" s="363"/>
      <c r="AY1566" s="363"/>
      <c r="AZ1566" s="363"/>
      <c r="BA1566" s="363"/>
      <c r="BB1566" s="363"/>
      <c r="BC1566" s="363"/>
      <c r="BD1566" s="363"/>
      <c r="BE1566" s="363"/>
      <c r="BF1566" s="363"/>
      <c r="BG1566" s="363"/>
      <c r="BH1566" s="363"/>
      <c r="BI1566" s="363"/>
      <c r="BJ1566" s="363"/>
      <c r="BK1566" s="363"/>
      <c r="BL1566" s="363"/>
      <c r="BM1566" s="363"/>
      <c r="BN1566" s="363"/>
      <c r="BO1566" s="363"/>
    </row>
    <row r="1567" spans="1:67" s="361" customFormat="1" x14ac:dyDescent="0.2">
      <c r="F1567" s="401"/>
      <c r="G1567" s="401"/>
      <c r="H1567" s="401"/>
      <c r="I1567" s="401"/>
      <c r="J1567" s="401"/>
      <c r="K1567" s="401"/>
      <c r="L1567" s="401"/>
      <c r="N1567" s="367"/>
      <c r="AC1567" s="402"/>
      <c r="AD1567" s="402"/>
      <c r="AE1567" s="402"/>
      <c r="AF1567" s="402"/>
      <c r="AG1567" s="363"/>
      <c r="AH1567" s="363"/>
      <c r="AI1567" s="363"/>
      <c r="AJ1567" s="363"/>
      <c r="AK1567" s="363"/>
      <c r="AL1567" s="363"/>
      <c r="AM1567" s="363"/>
      <c r="AN1567" s="363"/>
      <c r="AO1567" s="363"/>
      <c r="AP1567" s="363"/>
      <c r="AQ1567" s="363"/>
      <c r="AR1567" s="363"/>
      <c r="AS1567" s="363"/>
      <c r="AT1567" s="363"/>
      <c r="AU1567" s="363"/>
      <c r="AV1567" s="363"/>
      <c r="AW1567" s="363"/>
      <c r="AX1567" s="363"/>
      <c r="AY1567" s="363"/>
      <c r="AZ1567" s="363"/>
      <c r="BA1567" s="363"/>
      <c r="BB1567" s="363"/>
      <c r="BC1567" s="363"/>
      <c r="BD1567" s="363"/>
      <c r="BE1567" s="363"/>
      <c r="BF1567" s="363"/>
      <c r="BG1567" s="363"/>
      <c r="BH1567" s="363"/>
      <c r="BI1567" s="363"/>
      <c r="BJ1567" s="363"/>
      <c r="BK1567" s="363"/>
      <c r="BL1567" s="363"/>
      <c r="BM1567" s="363"/>
      <c r="BN1567" s="363"/>
      <c r="BO1567" s="363"/>
    </row>
    <row r="1568" spans="1:67" s="361" customFormat="1" x14ac:dyDescent="0.2">
      <c r="F1568" s="401"/>
      <c r="G1568" s="401"/>
      <c r="H1568" s="401"/>
      <c r="I1568" s="401"/>
      <c r="J1568" s="401"/>
      <c r="K1568" s="401"/>
      <c r="L1568" s="401"/>
      <c r="N1568" s="367"/>
      <c r="AC1568" s="402"/>
      <c r="AD1568" s="402"/>
      <c r="AE1568" s="402"/>
      <c r="AF1568" s="402"/>
      <c r="AG1568" s="363"/>
      <c r="AH1568" s="363"/>
      <c r="AI1568" s="363"/>
      <c r="AJ1568" s="363"/>
      <c r="AK1568" s="363"/>
      <c r="AL1568" s="363"/>
      <c r="AM1568" s="363"/>
      <c r="AN1568" s="363"/>
      <c r="AO1568" s="363"/>
      <c r="AP1568" s="363"/>
      <c r="AQ1568" s="363"/>
      <c r="AR1568" s="363"/>
      <c r="AS1568" s="363"/>
      <c r="AT1568" s="363"/>
      <c r="AU1568" s="363"/>
      <c r="AV1568" s="363"/>
      <c r="AW1568" s="363"/>
      <c r="AX1568" s="363"/>
      <c r="AY1568" s="363"/>
      <c r="AZ1568" s="363"/>
      <c r="BA1568" s="363"/>
      <c r="BB1568" s="363"/>
      <c r="BC1568" s="363"/>
      <c r="BD1568" s="363"/>
      <c r="BE1568" s="363"/>
      <c r="BF1568" s="363"/>
      <c r="BG1568" s="363"/>
      <c r="BH1568" s="363"/>
      <c r="BI1568" s="363"/>
      <c r="BJ1568" s="363"/>
      <c r="BK1568" s="363"/>
      <c r="BL1568" s="363"/>
      <c r="BM1568" s="363"/>
      <c r="BN1568" s="363"/>
      <c r="BO1568" s="363"/>
    </row>
    <row r="1569" spans="6:67" s="361" customFormat="1" x14ac:dyDescent="0.2">
      <c r="F1569" s="401"/>
      <c r="G1569" s="401"/>
      <c r="H1569" s="401"/>
      <c r="I1569" s="401"/>
      <c r="J1569" s="401"/>
      <c r="K1569" s="401"/>
      <c r="L1569" s="401"/>
      <c r="N1569" s="367"/>
      <c r="AC1569" s="402"/>
      <c r="AD1569" s="402"/>
      <c r="AE1569" s="402"/>
      <c r="AF1569" s="402"/>
      <c r="AG1569" s="363"/>
      <c r="AH1569" s="363"/>
      <c r="AI1569" s="363"/>
      <c r="AJ1569" s="363"/>
      <c r="AK1569" s="363"/>
      <c r="AL1569" s="363"/>
      <c r="AM1569" s="363"/>
      <c r="AN1569" s="363"/>
      <c r="AO1569" s="363"/>
      <c r="AP1569" s="363"/>
      <c r="AQ1569" s="363"/>
      <c r="AR1569" s="363"/>
      <c r="AS1569" s="363"/>
      <c r="AT1569" s="363"/>
      <c r="AU1569" s="363"/>
      <c r="AV1569" s="363"/>
      <c r="AW1569" s="363"/>
      <c r="AX1569" s="363"/>
      <c r="AY1569" s="363"/>
      <c r="AZ1569" s="363"/>
      <c r="BA1569" s="363"/>
      <c r="BB1569" s="363"/>
      <c r="BC1569" s="363"/>
      <c r="BD1569" s="363"/>
      <c r="BE1569" s="363"/>
      <c r="BF1569" s="363"/>
      <c r="BG1569" s="363"/>
      <c r="BH1569" s="363"/>
      <c r="BI1569" s="363"/>
      <c r="BJ1569" s="363"/>
      <c r="BK1569" s="363"/>
      <c r="BL1569" s="363"/>
      <c r="BM1569" s="363"/>
      <c r="BN1569" s="363"/>
      <c r="BO1569" s="363"/>
    </row>
    <row r="1570" spans="6:67" s="361" customFormat="1" x14ac:dyDescent="0.2">
      <c r="F1570" s="401"/>
      <c r="G1570" s="401"/>
      <c r="H1570" s="401"/>
      <c r="I1570" s="401"/>
      <c r="J1570" s="401"/>
      <c r="K1570" s="401"/>
      <c r="L1570" s="401"/>
      <c r="N1570" s="367"/>
      <c r="AC1570" s="402"/>
      <c r="AD1570" s="402"/>
      <c r="AE1570" s="402"/>
      <c r="AF1570" s="402"/>
      <c r="AG1570" s="363"/>
      <c r="AH1570" s="363"/>
      <c r="AI1570" s="363"/>
      <c r="AJ1570" s="363"/>
      <c r="AK1570" s="363"/>
      <c r="AL1570" s="363"/>
      <c r="AM1570" s="363"/>
      <c r="AN1570" s="363"/>
      <c r="AO1570" s="363"/>
      <c r="AP1570" s="363"/>
      <c r="AQ1570" s="363"/>
      <c r="AR1570" s="363"/>
      <c r="AS1570" s="363"/>
      <c r="AT1570" s="363"/>
      <c r="AU1570" s="363"/>
      <c r="AV1570" s="363"/>
      <c r="AW1570" s="363"/>
      <c r="AX1570" s="363"/>
      <c r="AY1570" s="363"/>
      <c r="AZ1570" s="363"/>
      <c r="BA1570" s="363"/>
      <c r="BB1570" s="363"/>
      <c r="BC1570" s="363"/>
      <c r="BD1570" s="363"/>
      <c r="BE1570" s="363"/>
      <c r="BF1570" s="363"/>
      <c r="BG1570" s="363"/>
      <c r="BH1570" s="363"/>
      <c r="BI1570" s="363"/>
      <c r="BJ1570" s="363"/>
      <c r="BK1570" s="363"/>
      <c r="BL1570" s="363"/>
      <c r="BM1570" s="363"/>
      <c r="BN1570" s="363"/>
      <c r="BO1570" s="363"/>
    </row>
    <row r="1571" spans="6:67" s="361" customFormat="1" x14ac:dyDescent="0.2">
      <c r="F1571" s="401"/>
      <c r="G1571" s="401"/>
      <c r="H1571" s="401"/>
      <c r="I1571" s="401"/>
      <c r="J1571" s="401"/>
      <c r="K1571" s="401"/>
      <c r="L1571" s="401"/>
      <c r="N1571" s="367"/>
      <c r="AC1571" s="402"/>
      <c r="AD1571" s="402"/>
      <c r="AE1571" s="402"/>
      <c r="AF1571" s="402"/>
      <c r="AG1571" s="363"/>
      <c r="AH1571" s="363"/>
      <c r="AI1571" s="363"/>
      <c r="AJ1571" s="363"/>
      <c r="AK1571" s="363"/>
      <c r="AL1571" s="363"/>
      <c r="AM1571" s="363"/>
      <c r="AN1571" s="363"/>
      <c r="AO1571" s="363"/>
      <c r="AP1571" s="363"/>
      <c r="AQ1571" s="363"/>
      <c r="AR1571" s="363"/>
      <c r="AS1571" s="363"/>
      <c r="AT1571" s="363"/>
      <c r="AU1571" s="363"/>
      <c r="AV1571" s="363"/>
      <c r="AW1571" s="363"/>
      <c r="AX1571" s="363"/>
      <c r="AY1571" s="363"/>
      <c r="AZ1571" s="363"/>
      <c r="BA1571" s="363"/>
      <c r="BB1571" s="363"/>
      <c r="BC1571" s="363"/>
      <c r="BD1571" s="363"/>
      <c r="BE1571" s="363"/>
      <c r="BF1571" s="363"/>
      <c r="BG1571" s="363"/>
      <c r="BH1571" s="363"/>
      <c r="BI1571" s="363"/>
      <c r="BJ1571" s="363"/>
      <c r="BK1571" s="363"/>
      <c r="BL1571" s="363"/>
      <c r="BM1571" s="363"/>
      <c r="BN1571" s="363"/>
      <c r="BO1571" s="363"/>
    </row>
    <row r="1572" spans="6:67" s="361" customFormat="1" x14ac:dyDescent="0.2">
      <c r="F1572" s="401"/>
      <c r="G1572" s="401"/>
      <c r="H1572" s="401"/>
      <c r="I1572" s="401"/>
      <c r="J1572" s="401"/>
      <c r="K1572" s="401"/>
      <c r="L1572" s="401"/>
      <c r="N1572" s="367"/>
      <c r="AC1572" s="402"/>
      <c r="AD1572" s="402"/>
      <c r="AE1572" s="402"/>
      <c r="AF1572" s="402"/>
      <c r="AG1572" s="363"/>
      <c r="AH1572" s="363"/>
      <c r="AI1572" s="363"/>
      <c r="AJ1572" s="363"/>
      <c r="AK1572" s="363"/>
      <c r="AL1572" s="363"/>
      <c r="AM1572" s="363"/>
      <c r="AN1572" s="363"/>
      <c r="AO1572" s="363"/>
      <c r="AP1572" s="363"/>
      <c r="AQ1572" s="363"/>
      <c r="AR1572" s="363"/>
      <c r="AS1572" s="363"/>
      <c r="AT1572" s="363"/>
      <c r="AU1572" s="363"/>
      <c r="AV1572" s="363"/>
      <c r="AW1572" s="363"/>
      <c r="AX1572" s="363"/>
      <c r="AY1572" s="363"/>
      <c r="AZ1572" s="363"/>
      <c r="BA1572" s="363"/>
      <c r="BB1572" s="363"/>
      <c r="BC1572" s="363"/>
      <c r="BD1572" s="363"/>
      <c r="BE1572" s="363"/>
      <c r="BF1572" s="363"/>
      <c r="BG1572" s="363"/>
      <c r="BH1572" s="363"/>
      <c r="BI1572" s="363"/>
      <c r="BJ1572" s="363"/>
      <c r="BK1572" s="363"/>
      <c r="BL1572" s="363"/>
      <c r="BM1572" s="363"/>
      <c r="BN1572" s="363"/>
      <c r="BO1572" s="363"/>
    </row>
    <row r="1573" spans="6:67" s="361" customFormat="1" x14ac:dyDescent="0.2">
      <c r="F1573" s="401"/>
      <c r="G1573" s="401"/>
      <c r="H1573" s="401"/>
      <c r="I1573" s="401"/>
      <c r="J1573" s="401"/>
      <c r="K1573" s="401"/>
      <c r="L1573" s="401"/>
      <c r="N1573" s="367"/>
      <c r="AC1573" s="402"/>
      <c r="AD1573" s="402"/>
      <c r="AE1573" s="402"/>
      <c r="AF1573" s="402"/>
      <c r="AG1573" s="363"/>
      <c r="AH1573" s="363"/>
      <c r="AI1573" s="363"/>
      <c r="AJ1573" s="363"/>
      <c r="AK1573" s="363"/>
      <c r="AL1573" s="363"/>
      <c r="AM1573" s="363"/>
      <c r="AN1573" s="363"/>
      <c r="AO1573" s="363"/>
      <c r="AP1573" s="363"/>
      <c r="AQ1573" s="363"/>
      <c r="AR1573" s="363"/>
      <c r="AS1573" s="363"/>
      <c r="AT1573" s="363"/>
      <c r="AU1573" s="363"/>
      <c r="AV1573" s="363"/>
      <c r="AW1573" s="363"/>
      <c r="AX1573" s="363"/>
      <c r="AY1573" s="363"/>
      <c r="AZ1573" s="363"/>
      <c r="BA1573" s="363"/>
      <c r="BB1573" s="363"/>
      <c r="BC1573" s="363"/>
      <c r="BD1573" s="363"/>
      <c r="BE1573" s="363"/>
      <c r="BF1573" s="363"/>
      <c r="BG1573" s="363"/>
      <c r="BH1573" s="363"/>
      <c r="BI1573" s="363"/>
      <c r="BJ1573" s="363"/>
      <c r="BK1573" s="363"/>
      <c r="BL1573" s="363"/>
      <c r="BM1573" s="363"/>
      <c r="BN1573" s="363"/>
      <c r="BO1573" s="363"/>
    </row>
    <row r="1574" spans="6:67" s="361" customFormat="1" x14ac:dyDescent="0.2">
      <c r="F1574" s="401"/>
      <c r="G1574" s="401"/>
      <c r="H1574" s="401"/>
      <c r="I1574" s="401"/>
      <c r="J1574" s="401"/>
      <c r="K1574" s="401"/>
      <c r="L1574" s="401"/>
      <c r="N1574" s="367"/>
      <c r="AC1574" s="402"/>
      <c r="AD1574" s="402"/>
      <c r="AE1574" s="402"/>
      <c r="AF1574" s="402"/>
      <c r="AG1574" s="363"/>
      <c r="AH1574" s="363"/>
      <c r="AI1574" s="363"/>
      <c r="AJ1574" s="363"/>
      <c r="AK1574" s="363"/>
      <c r="AL1574" s="363"/>
      <c r="AM1574" s="363"/>
      <c r="AN1574" s="363"/>
      <c r="AO1574" s="363"/>
      <c r="AP1574" s="363"/>
      <c r="AQ1574" s="363"/>
      <c r="AR1574" s="363"/>
      <c r="AS1574" s="363"/>
      <c r="AT1574" s="363"/>
      <c r="AU1574" s="363"/>
      <c r="AV1574" s="363"/>
      <c r="AW1574" s="363"/>
      <c r="AX1574" s="363"/>
      <c r="AY1574" s="363"/>
      <c r="AZ1574" s="363"/>
      <c r="BA1574" s="363"/>
      <c r="BB1574" s="363"/>
      <c r="BC1574" s="363"/>
      <c r="BD1574" s="363"/>
      <c r="BE1574" s="363"/>
      <c r="BF1574" s="363"/>
      <c r="BG1574" s="363"/>
      <c r="BH1574" s="363"/>
      <c r="BI1574" s="363"/>
      <c r="BJ1574" s="363"/>
      <c r="BK1574" s="363"/>
      <c r="BL1574" s="363"/>
      <c r="BM1574" s="363"/>
      <c r="BN1574" s="363"/>
      <c r="BO1574" s="363"/>
    </row>
    <row r="1575" spans="6:67" s="361" customFormat="1" x14ac:dyDescent="0.2">
      <c r="F1575" s="401"/>
      <c r="G1575" s="401"/>
      <c r="H1575" s="401"/>
      <c r="I1575" s="401"/>
      <c r="J1575" s="401"/>
      <c r="K1575" s="401"/>
      <c r="L1575" s="401"/>
      <c r="N1575" s="367"/>
      <c r="AC1575" s="402"/>
      <c r="AD1575" s="402"/>
      <c r="AE1575" s="402"/>
      <c r="AF1575" s="402"/>
      <c r="AG1575" s="363"/>
      <c r="AH1575" s="363"/>
      <c r="AI1575" s="363"/>
      <c r="AJ1575" s="363"/>
      <c r="AK1575" s="363"/>
      <c r="AL1575" s="363"/>
      <c r="AM1575" s="363"/>
      <c r="AN1575" s="363"/>
      <c r="AO1575" s="363"/>
      <c r="AP1575" s="363"/>
      <c r="AQ1575" s="363"/>
      <c r="AR1575" s="363"/>
      <c r="AS1575" s="363"/>
      <c r="AT1575" s="363"/>
      <c r="AU1575" s="363"/>
      <c r="AV1575" s="363"/>
      <c r="AW1575" s="363"/>
      <c r="AX1575" s="363"/>
      <c r="AY1575" s="363"/>
      <c r="AZ1575" s="363"/>
      <c r="BA1575" s="363"/>
      <c r="BB1575" s="363"/>
      <c r="BC1575" s="363"/>
      <c r="BD1575" s="363"/>
      <c r="BE1575" s="363"/>
      <c r="BF1575" s="363"/>
      <c r="BG1575" s="363"/>
      <c r="BH1575" s="363"/>
      <c r="BI1575" s="363"/>
      <c r="BJ1575" s="363"/>
      <c r="BK1575" s="363"/>
      <c r="BL1575" s="363"/>
      <c r="BM1575" s="363"/>
      <c r="BN1575" s="363"/>
      <c r="BO1575" s="363"/>
    </row>
    <row r="1576" spans="6:67" s="361" customFormat="1" x14ac:dyDescent="0.2">
      <c r="F1576" s="401"/>
      <c r="G1576" s="401"/>
      <c r="H1576" s="401"/>
      <c r="I1576" s="401"/>
      <c r="J1576" s="401"/>
      <c r="K1576" s="401"/>
      <c r="L1576" s="401"/>
      <c r="N1576" s="367"/>
      <c r="AC1576" s="402"/>
      <c r="AD1576" s="402"/>
      <c r="AE1576" s="402"/>
      <c r="AF1576" s="402"/>
      <c r="AG1576" s="363"/>
      <c r="AH1576" s="363"/>
      <c r="AI1576" s="363"/>
      <c r="AJ1576" s="363"/>
      <c r="AK1576" s="363"/>
      <c r="AL1576" s="363"/>
      <c r="AM1576" s="363"/>
      <c r="AN1576" s="363"/>
      <c r="AO1576" s="363"/>
      <c r="AP1576" s="363"/>
      <c r="AQ1576" s="363"/>
      <c r="AR1576" s="363"/>
      <c r="AS1576" s="363"/>
      <c r="AT1576" s="363"/>
      <c r="AU1576" s="363"/>
      <c r="AV1576" s="363"/>
      <c r="AW1576" s="363"/>
      <c r="AX1576" s="363"/>
      <c r="AY1576" s="363"/>
      <c r="AZ1576" s="363"/>
      <c r="BA1576" s="363"/>
      <c r="BB1576" s="363"/>
      <c r="BC1576" s="363"/>
      <c r="BD1576" s="363"/>
      <c r="BE1576" s="363"/>
      <c r="BF1576" s="363"/>
      <c r="BG1576" s="363"/>
      <c r="BH1576" s="363"/>
      <c r="BI1576" s="363"/>
      <c r="BJ1576" s="363"/>
      <c r="BK1576" s="363"/>
      <c r="BL1576" s="363"/>
      <c r="BM1576" s="363"/>
      <c r="BN1576" s="363"/>
      <c r="BO1576" s="363"/>
    </row>
    <row r="1577" spans="6:67" s="361" customFormat="1" x14ac:dyDescent="0.2">
      <c r="F1577" s="401"/>
      <c r="G1577" s="401"/>
      <c r="H1577" s="401"/>
      <c r="I1577" s="401"/>
      <c r="J1577" s="401"/>
      <c r="K1577" s="401"/>
      <c r="L1577" s="401"/>
      <c r="N1577" s="367"/>
      <c r="AC1577" s="402"/>
      <c r="AD1577" s="402"/>
      <c r="AE1577" s="402"/>
      <c r="AF1577" s="402"/>
      <c r="AG1577" s="363"/>
      <c r="AH1577" s="363"/>
      <c r="AI1577" s="363"/>
      <c r="AJ1577" s="363"/>
      <c r="AK1577" s="363"/>
      <c r="AL1577" s="363"/>
      <c r="AM1577" s="363"/>
      <c r="AN1577" s="363"/>
      <c r="AO1577" s="363"/>
      <c r="AP1577" s="363"/>
      <c r="AQ1577" s="363"/>
      <c r="AR1577" s="363"/>
      <c r="AS1577" s="363"/>
      <c r="AT1577" s="363"/>
      <c r="AU1577" s="363"/>
      <c r="AV1577" s="363"/>
      <c r="AW1577" s="363"/>
      <c r="AX1577" s="363"/>
      <c r="AY1577" s="363"/>
      <c r="AZ1577" s="363"/>
      <c r="BA1577" s="363"/>
      <c r="BB1577" s="363"/>
      <c r="BC1577" s="363"/>
      <c r="BD1577" s="363"/>
      <c r="BE1577" s="363"/>
      <c r="BF1577" s="363"/>
      <c r="BG1577" s="363"/>
      <c r="BH1577" s="363"/>
      <c r="BI1577" s="363"/>
      <c r="BJ1577" s="363"/>
      <c r="BK1577" s="363"/>
      <c r="BL1577" s="363"/>
      <c r="BM1577" s="363"/>
      <c r="BN1577" s="363"/>
      <c r="BO1577" s="363"/>
    </row>
    <row r="1578" spans="6:67" s="361" customFormat="1" x14ac:dyDescent="0.2">
      <c r="F1578" s="401"/>
      <c r="G1578" s="401"/>
      <c r="H1578" s="401"/>
      <c r="I1578" s="401"/>
      <c r="J1578" s="401"/>
      <c r="K1578" s="401"/>
      <c r="L1578" s="401"/>
      <c r="N1578" s="367"/>
      <c r="AC1578" s="402"/>
      <c r="AG1578" s="363"/>
      <c r="AH1578" s="363"/>
      <c r="AI1578" s="363"/>
      <c r="AJ1578" s="363"/>
      <c r="AK1578" s="363"/>
      <c r="AL1578" s="363"/>
      <c r="AM1578" s="363"/>
      <c r="AN1578" s="363"/>
      <c r="AO1578" s="363"/>
      <c r="AP1578" s="363"/>
      <c r="AQ1578" s="363"/>
      <c r="AR1578" s="363"/>
      <c r="AS1578" s="363"/>
      <c r="AT1578" s="363"/>
      <c r="AU1578" s="363"/>
      <c r="AV1578" s="363"/>
      <c r="AW1578" s="363"/>
      <c r="AX1578" s="363"/>
      <c r="AY1578" s="363"/>
      <c r="AZ1578" s="363"/>
      <c r="BA1578" s="363"/>
      <c r="BB1578" s="363"/>
      <c r="BC1578" s="363"/>
      <c r="BD1578" s="363"/>
      <c r="BE1578" s="363"/>
      <c r="BF1578" s="363"/>
      <c r="BG1578" s="363"/>
      <c r="BH1578" s="363"/>
      <c r="BI1578" s="363"/>
      <c r="BJ1578" s="363"/>
      <c r="BK1578" s="363"/>
      <c r="BL1578" s="363"/>
      <c r="BM1578" s="363"/>
      <c r="BN1578" s="363"/>
      <c r="BO1578" s="363"/>
    </row>
    <row r="1579" spans="6:67" s="361" customFormat="1" x14ac:dyDescent="0.2">
      <c r="F1579" s="401"/>
      <c r="G1579" s="401"/>
      <c r="H1579" s="401"/>
      <c r="I1579" s="401"/>
      <c r="J1579" s="401"/>
      <c r="K1579" s="401"/>
      <c r="L1579" s="401"/>
      <c r="N1579" s="367"/>
      <c r="AC1579" s="402"/>
      <c r="AG1579" s="363"/>
      <c r="AH1579" s="363"/>
      <c r="AI1579" s="363"/>
      <c r="AJ1579" s="363"/>
      <c r="AK1579" s="363"/>
      <c r="AL1579" s="363"/>
      <c r="AM1579" s="363"/>
      <c r="AN1579" s="363"/>
      <c r="AO1579" s="363"/>
      <c r="AP1579" s="363"/>
      <c r="AQ1579" s="363"/>
      <c r="AR1579" s="363"/>
      <c r="AS1579" s="363"/>
      <c r="AT1579" s="363"/>
      <c r="AU1579" s="363"/>
      <c r="AV1579" s="363"/>
      <c r="AW1579" s="363"/>
      <c r="AX1579" s="363"/>
      <c r="AY1579" s="363"/>
      <c r="AZ1579" s="363"/>
      <c r="BA1579" s="363"/>
      <c r="BB1579" s="363"/>
      <c r="BC1579" s="363"/>
      <c r="BD1579" s="363"/>
      <c r="BE1579" s="363"/>
      <c r="BF1579" s="363"/>
      <c r="BG1579" s="363"/>
      <c r="BH1579" s="363"/>
      <c r="BI1579" s="363"/>
      <c r="BJ1579" s="363"/>
      <c r="BK1579" s="363"/>
      <c r="BL1579" s="363"/>
      <c r="BM1579" s="363"/>
      <c r="BN1579" s="363"/>
      <c r="BO1579" s="363"/>
    </row>
  </sheetData>
  <sheetProtection password="CF06" sheet="1" objects="1" scenarios="1" selectLockedCells="1"/>
  <autoFilter ref="D1:D1579"/>
  <mergeCells count="2474">
    <mergeCell ref="E1:AF1"/>
    <mergeCell ref="AC261:AC264"/>
    <mergeCell ref="AC254:AC257"/>
    <mergeCell ref="S268:AB268"/>
    <mergeCell ref="S261:AB261"/>
    <mergeCell ref="S254:AB254"/>
    <mergeCell ref="T262:AB262"/>
    <mergeCell ref="T255:AB255"/>
    <mergeCell ref="V270:AB270"/>
    <mergeCell ref="V263:AB263"/>
    <mergeCell ref="T269:AB269"/>
    <mergeCell ref="Z264:AB264"/>
    <mergeCell ref="Z271:AB271"/>
    <mergeCell ref="Z257:AB257"/>
    <mergeCell ref="V256:AB256"/>
    <mergeCell ref="Z250:AB250"/>
    <mergeCell ref="AC247:AC250"/>
    <mergeCell ref="V249:AB249"/>
    <mergeCell ref="T248:AB248"/>
    <mergeCell ref="S247:AB247"/>
    <mergeCell ref="F268:L268"/>
    <mergeCell ref="F269:L269"/>
    <mergeCell ref="F270:L270"/>
    <mergeCell ref="F271:L271"/>
    <mergeCell ref="F256:L256"/>
    <mergeCell ref="F257:L257"/>
    <mergeCell ref="F258:L258"/>
    <mergeCell ref="F259:L259"/>
    <mergeCell ref="E260:L260"/>
    <mergeCell ref="F261:L261"/>
    <mergeCell ref="F250:L250"/>
    <mergeCell ref="F251:L251"/>
    <mergeCell ref="R302:AB304"/>
    <mergeCell ref="AC302:AC304"/>
    <mergeCell ref="R309:AB309"/>
    <mergeCell ref="S310:AB310"/>
    <mergeCell ref="T311:AB311"/>
    <mergeCell ref="AC309:AC311"/>
    <mergeCell ref="S282:AB282"/>
    <mergeCell ref="T283:AB283"/>
    <mergeCell ref="V284:AB284"/>
    <mergeCell ref="Z285:AB285"/>
    <mergeCell ref="AC282:AC285"/>
    <mergeCell ref="AC275:AC278"/>
    <mergeCell ref="S275:AB275"/>
    <mergeCell ref="T276:AB276"/>
    <mergeCell ref="V277:AB277"/>
    <mergeCell ref="Z278:AB278"/>
    <mergeCell ref="AC268:AC271"/>
    <mergeCell ref="AD913:AF927"/>
    <mergeCell ref="AD907:AF910"/>
    <mergeCell ref="AD904:AF905"/>
    <mergeCell ref="AD900:AF902"/>
    <mergeCell ref="AD896:AF898"/>
    <mergeCell ref="AD884:AF894"/>
    <mergeCell ref="AD872:AF882"/>
    <mergeCell ref="AD868:AF869"/>
    <mergeCell ref="AD864:AF866"/>
    <mergeCell ref="AD845:AF862"/>
    <mergeCell ref="AD810:AF821"/>
    <mergeCell ref="AD794:AF808"/>
    <mergeCell ref="AD790:AF791"/>
    <mergeCell ref="AD787:AF788"/>
    <mergeCell ref="O785:AF785"/>
    <mergeCell ref="AD786:AF786"/>
    <mergeCell ref="AD789:AF789"/>
    <mergeCell ref="AD899:AF899"/>
    <mergeCell ref="AD895:AF895"/>
    <mergeCell ref="AD903:AF903"/>
    <mergeCell ref="AD906:AF906"/>
    <mergeCell ref="O790:AB790"/>
    <mergeCell ref="N863:P864"/>
    <mergeCell ref="AD823:AF825"/>
    <mergeCell ref="AD826:AF843"/>
    <mergeCell ref="N890:AB890"/>
    <mergeCell ref="AD1524:AF1530"/>
    <mergeCell ref="AD1532:AF1538"/>
    <mergeCell ref="AD1540:AF1546"/>
    <mergeCell ref="AD1511:AF1513"/>
    <mergeCell ref="AD1441:AF1455"/>
    <mergeCell ref="AD1457:AF1468"/>
    <mergeCell ref="AD1355:AF1357"/>
    <mergeCell ref="AD1336:AF1353"/>
    <mergeCell ref="AD1301:AF1312"/>
    <mergeCell ref="AD1285:AF1299"/>
    <mergeCell ref="AD1274:AF1274"/>
    <mergeCell ref="AD1270:AF1272"/>
    <mergeCell ref="AD1266:AF1268"/>
    <mergeCell ref="AD1263:AF1264"/>
    <mergeCell ref="AD1236:AF1253"/>
    <mergeCell ref="AD1432:AF1432"/>
    <mergeCell ref="A1275:AF1275"/>
    <mergeCell ref="F1260:L1260"/>
    <mergeCell ref="D1262:L1262"/>
    <mergeCell ref="F1263:L1263"/>
    <mergeCell ref="E1236:L1236"/>
    <mergeCell ref="F1237:L1237"/>
    <mergeCell ref="F1238:L1238"/>
    <mergeCell ref="E1239:L1239"/>
    <mergeCell ref="F1240:L1240"/>
    <mergeCell ref="F1264:L1264"/>
    <mergeCell ref="F1272:L1272"/>
    <mergeCell ref="AD1259:AF1260"/>
    <mergeCell ref="AD1255:AF1257"/>
    <mergeCell ref="N1432:P1433"/>
    <mergeCell ref="D1432:L1432"/>
    <mergeCell ref="F1433:L1433"/>
    <mergeCell ref="AD1518:AF1518"/>
    <mergeCell ref="D1335:AF1335"/>
    <mergeCell ref="C1361:AF1361"/>
    <mergeCell ref="D1362:AF1362"/>
    <mergeCell ref="D1378:AF1378"/>
    <mergeCell ref="D1391:AF1391"/>
    <mergeCell ref="D1413:AF1413"/>
    <mergeCell ref="C1439:AF1439"/>
    <mergeCell ref="D1440:AF1440"/>
    <mergeCell ref="D1456:AF1456"/>
    <mergeCell ref="D1469:AF1469"/>
    <mergeCell ref="D1491:AF1491"/>
    <mergeCell ref="F1253:L1253"/>
    <mergeCell ref="F1503:L1503"/>
    <mergeCell ref="F1408:L1408"/>
    <mergeCell ref="E1409:L1409"/>
    <mergeCell ref="F1410:L1410"/>
    <mergeCell ref="F1411:L1411"/>
    <mergeCell ref="F1412:L1412"/>
    <mergeCell ref="F1255:L1255"/>
    <mergeCell ref="E1480:L1480"/>
    <mergeCell ref="F1481:L1481"/>
    <mergeCell ref="AD1392:AF1412"/>
    <mergeCell ref="AD1379:AF1390"/>
    <mergeCell ref="AD1363:AF1377"/>
    <mergeCell ref="F1474:L1474"/>
    <mergeCell ref="F1475:L1475"/>
    <mergeCell ref="F1476:L1476"/>
    <mergeCell ref="E1477:L1477"/>
    <mergeCell ref="F1467:L1467"/>
    <mergeCell ref="F1468:L1468"/>
    <mergeCell ref="N1263:AB1263"/>
    <mergeCell ref="C746:AF746"/>
    <mergeCell ref="O1228:AB1234"/>
    <mergeCell ref="B1554:AF1554"/>
    <mergeCell ref="B1522:AF1522"/>
    <mergeCell ref="B1520:AF1520"/>
    <mergeCell ref="AD1521:AF1521"/>
    <mergeCell ref="C792:AF792"/>
    <mergeCell ref="D793:AF793"/>
    <mergeCell ref="D809:AF809"/>
    <mergeCell ref="D822:AF822"/>
    <mergeCell ref="D844:AF844"/>
    <mergeCell ref="AD863:AF863"/>
    <mergeCell ref="AD867:AF867"/>
    <mergeCell ref="C870:AF870"/>
    <mergeCell ref="D871:AF871"/>
    <mergeCell ref="D883:AF883"/>
    <mergeCell ref="C911:AF911"/>
    <mergeCell ref="D912:AF912"/>
    <mergeCell ref="D928:AF928"/>
    <mergeCell ref="D941:AF941"/>
    <mergeCell ref="N1523:AB1546"/>
    <mergeCell ref="N1512:Q1512"/>
    <mergeCell ref="N1510:P1511"/>
    <mergeCell ref="N1434:Q1434"/>
    <mergeCell ref="D1200:AF1200"/>
    <mergeCell ref="AD1201:AF1212"/>
    <mergeCell ref="D1213:AF1213"/>
    <mergeCell ref="AD1214:AF1234"/>
    <mergeCell ref="D1235:AF1235"/>
    <mergeCell ref="C1261:AF1261"/>
    <mergeCell ref="AD997:AF997"/>
    <mergeCell ref="AD1001:AF1001"/>
    <mergeCell ref="F1536:L1536"/>
    <mergeCell ref="F1537:L1537"/>
    <mergeCell ref="D1531:L1531"/>
    <mergeCell ref="F1502:L1502"/>
    <mergeCell ref="F1528:L1528"/>
    <mergeCell ref="F1299:L1299"/>
    <mergeCell ref="AD1510:AF1510"/>
    <mergeCell ref="AD1492:AF1509"/>
    <mergeCell ref="E1473:L1473"/>
    <mergeCell ref="AD1548:AF1548"/>
    <mergeCell ref="AD1433:AF1435"/>
    <mergeCell ref="D1523:L1523"/>
    <mergeCell ref="F1479:L1479"/>
    <mergeCell ref="N502:AC502"/>
    <mergeCell ref="O1521:AB1521"/>
    <mergeCell ref="B1549:AF1549"/>
    <mergeCell ref="N232:AC237"/>
    <mergeCell ref="N1278:AB1278"/>
    <mergeCell ref="N1268:AB1274"/>
    <mergeCell ref="N905:AB905"/>
    <mergeCell ref="N902:AB902"/>
    <mergeCell ref="N898:AB898"/>
    <mergeCell ref="N893:AB893"/>
    <mergeCell ref="O885:AB886"/>
    <mergeCell ref="N878:AB878"/>
    <mergeCell ref="N881:AB881"/>
    <mergeCell ref="O873:AB874"/>
    <mergeCell ref="U863:AB866"/>
    <mergeCell ref="R864:T864"/>
    <mergeCell ref="N997:AB1000"/>
    <mergeCell ref="N1002:AB1002"/>
    <mergeCell ref="R1073:AB1074"/>
    <mergeCell ref="F1178:L1178"/>
    <mergeCell ref="B1282:AF1282"/>
    <mergeCell ref="D1300:AF1300"/>
    <mergeCell ref="C1007:AF1007"/>
    <mergeCell ref="N1436:AF1436"/>
    <mergeCell ref="AD1092:AF1092"/>
    <mergeCell ref="AD1254:AF1254"/>
    <mergeCell ref="N1357:AB1357"/>
    <mergeCell ref="N1358:AF1358"/>
    <mergeCell ref="AD1176:AF1176"/>
    <mergeCell ref="AD1262:AF1262"/>
    <mergeCell ref="D1313:AF1313"/>
    <mergeCell ref="E1170:L1170"/>
    <mergeCell ref="B1553:M1553"/>
    <mergeCell ref="F1529:L1529"/>
    <mergeCell ref="F1530:L1530"/>
    <mergeCell ref="F1532:L1532"/>
    <mergeCell ref="F1266:L1266"/>
    <mergeCell ref="F1267:L1267"/>
    <mergeCell ref="F1268:L1268"/>
    <mergeCell ref="D1269:L1269"/>
    <mergeCell ref="F1270:L1270"/>
    <mergeCell ref="D1539:L1539"/>
    <mergeCell ref="B1550:AF1550"/>
    <mergeCell ref="B1547:AF1547"/>
    <mergeCell ref="AD1276:AF1276"/>
    <mergeCell ref="E1498:L1498"/>
    <mergeCell ref="F1499:L1499"/>
    <mergeCell ref="F1500:L1500"/>
    <mergeCell ref="E1501:L1501"/>
    <mergeCell ref="F1534:L1534"/>
    <mergeCell ref="F1535:L1535"/>
    <mergeCell ref="F1271:L1271"/>
    <mergeCell ref="D1265:L1265"/>
    <mergeCell ref="F1489:L1489"/>
    <mergeCell ref="F1478:L1478"/>
    <mergeCell ref="F1256:L1256"/>
    <mergeCell ref="F1257:L1257"/>
    <mergeCell ref="D1258:L1258"/>
    <mergeCell ref="E1248:L1248"/>
    <mergeCell ref="F1247:L1247"/>
    <mergeCell ref="C1183:AF1183"/>
    <mergeCell ref="D1273:L1273"/>
    <mergeCell ref="F1274:L1274"/>
    <mergeCell ref="F1298:L1298"/>
    <mergeCell ref="E1504:L1504"/>
    <mergeCell ref="F1505:L1505"/>
    <mergeCell ref="B1277:AF1277"/>
    <mergeCell ref="B1279:AF1279"/>
    <mergeCell ref="D1254:L1254"/>
    <mergeCell ref="E1470:L1470"/>
    <mergeCell ref="F1471:L1471"/>
    <mergeCell ref="E1484:L1484"/>
    <mergeCell ref="F1488:L1488"/>
    <mergeCell ref="F1485:L1485"/>
    <mergeCell ref="F1486:L1486"/>
    <mergeCell ref="E1487:L1487"/>
    <mergeCell ref="E1461:L1461"/>
    <mergeCell ref="F1462:L1462"/>
    <mergeCell ref="F1463:L1463"/>
    <mergeCell ref="F1464:L1464"/>
    <mergeCell ref="E1465:L1465"/>
    <mergeCell ref="F1466:L1466"/>
    <mergeCell ref="F1472:L1472"/>
    <mergeCell ref="F1159:L1159"/>
    <mergeCell ref="E1190:L1190"/>
    <mergeCell ref="F1191:L1191"/>
    <mergeCell ref="E1150:L1150"/>
    <mergeCell ref="F1512:L1512"/>
    <mergeCell ref="AD1354:AF1354"/>
    <mergeCell ref="AD1181:AF1182"/>
    <mergeCell ref="AD1177:AF1179"/>
    <mergeCell ref="AD1158:AF1175"/>
    <mergeCell ref="AD1180:AF1180"/>
    <mergeCell ref="F1160:L1160"/>
    <mergeCell ref="E1161:L1161"/>
    <mergeCell ref="F1162:L1162"/>
    <mergeCell ref="F1163:L1163"/>
    <mergeCell ref="E1164:L1164"/>
    <mergeCell ref="E1153:L1153"/>
    <mergeCell ref="F1154:L1154"/>
    <mergeCell ref="F1155:L1155"/>
    <mergeCell ref="F1156:L1156"/>
    <mergeCell ref="E1457:L1457"/>
    <mergeCell ref="F1458:L1458"/>
    <mergeCell ref="F1459:L1459"/>
    <mergeCell ref="F1460:L1460"/>
    <mergeCell ref="F1450:L1450"/>
    <mergeCell ref="E1451:L1451"/>
    <mergeCell ref="F1482:L1482"/>
    <mergeCell ref="F1483:L1483"/>
    <mergeCell ref="F1490:L1490"/>
    <mergeCell ref="E1492:L1492"/>
    <mergeCell ref="F1493:L1493"/>
    <mergeCell ref="O1201:AB1212"/>
    <mergeCell ref="E1173:L1173"/>
    <mergeCell ref="F527:L527"/>
    <mergeCell ref="F528:L528"/>
    <mergeCell ref="E1143:L1143"/>
    <mergeCell ref="F1144:L1144"/>
    <mergeCell ref="F1145:L1145"/>
    <mergeCell ref="E1146:L1146"/>
    <mergeCell ref="F1140:L1140"/>
    <mergeCell ref="F1171:L1171"/>
    <mergeCell ref="F1172:L1172"/>
    <mergeCell ref="F1130:L1130"/>
    <mergeCell ref="E1131:L1131"/>
    <mergeCell ref="F1132:L1132"/>
    <mergeCell ref="F1133:L1133"/>
    <mergeCell ref="F1134:L1134"/>
    <mergeCell ref="F1165:L1165"/>
    <mergeCell ref="F1124:L1124"/>
    <mergeCell ref="F1125:L1125"/>
    <mergeCell ref="D1014:AF1014"/>
    <mergeCell ref="D1067:AF1067"/>
    <mergeCell ref="AD1068:AF1082"/>
    <mergeCell ref="F1147:L1147"/>
    <mergeCell ref="F1148:L1148"/>
    <mergeCell ref="F1073:L1073"/>
    <mergeCell ref="F1074:L1074"/>
    <mergeCell ref="F1075:L1075"/>
    <mergeCell ref="F1076:L1076"/>
    <mergeCell ref="F1065:L1065"/>
    <mergeCell ref="F1066:L1066"/>
    <mergeCell ref="E1068:L1068"/>
    <mergeCell ref="F1069:L1069"/>
    <mergeCell ref="F1070:L1070"/>
    <mergeCell ref="E1158:L1158"/>
    <mergeCell ref="F1174:L1174"/>
    <mergeCell ref="F1166:L1166"/>
    <mergeCell ref="E1167:L1167"/>
    <mergeCell ref="F1168:L1168"/>
    <mergeCell ref="AD929:AF940"/>
    <mergeCell ref="F1249:L1249"/>
    <mergeCell ref="F1250:L1250"/>
    <mergeCell ref="F1169:L1169"/>
    <mergeCell ref="F518:L518"/>
    <mergeCell ref="E519:L519"/>
    <mergeCell ref="F520:L520"/>
    <mergeCell ref="F521:L521"/>
    <mergeCell ref="F522:L522"/>
    <mergeCell ref="F523:L523"/>
    <mergeCell ref="F511:L511"/>
    <mergeCell ref="F512:L512"/>
    <mergeCell ref="F513:L513"/>
    <mergeCell ref="F515:L515"/>
    <mergeCell ref="E1084:L1084"/>
    <mergeCell ref="B771:AF771"/>
    <mergeCell ref="C784:AF784"/>
    <mergeCell ref="B783:AF783"/>
    <mergeCell ref="O788:AC788"/>
    <mergeCell ref="AD1004:AF1004"/>
    <mergeCell ref="D1008:L1008"/>
    <mergeCell ref="E1077:L1077"/>
    <mergeCell ref="F1080:L1080"/>
    <mergeCell ref="F1081:L1081"/>
    <mergeCell ref="F1082:L1082"/>
    <mergeCell ref="F1071:L1071"/>
    <mergeCell ref="E1072:L1072"/>
    <mergeCell ref="F1216:L1216"/>
    <mergeCell ref="B1555:M1555"/>
    <mergeCell ref="F1546:L1546"/>
    <mergeCell ref="B1548:L1548"/>
    <mergeCell ref="B1551:M1551"/>
    <mergeCell ref="B1552:M1552"/>
    <mergeCell ref="F1540:L1540"/>
    <mergeCell ref="F1541:L1541"/>
    <mergeCell ref="F1542:L1542"/>
    <mergeCell ref="F1543:L1543"/>
    <mergeCell ref="F1544:L1544"/>
    <mergeCell ref="F1494:L1494"/>
    <mergeCell ref="E1495:L1495"/>
    <mergeCell ref="F1521:L1521"/>
    <mergeCell ref="F1524:L1524"/>
    <mergeCell ref="F1525:L1525"/>
    <mergeCell ref="D1514:L1514"/>
    <mergeCell ref="F1515:L1515"/>
    <mergeCell ref="F1516:L1516"/>
    <mergeCell ref="B1518:L1518"/>
    <mergeCell ref="F1545:L1545"/>
    <mergeCell ref="F1533:L1533"/>
    <mergeCell ref="F1496:L1496"/>
    <mergeCell ref="F1497:L1497"/>
    <mergeCell ref="F1511:L1511"/>
    <mergeCell ref="F1508:L1508"/>
    <mergeCell ref="F1509:L1509"/>
    <mergeCell ref="F1527:L1527"/>
    <mergeCell ref="F1538:L1538"/>
    <mergeCell ref="F1526:L1526"/>
    <mergeCell ref="F1513:L1513"/>
    <mergeCell ref="B1519:AF1519"/>
    <mergeCell ref="B1517:AF1517"/>
    <mergeCell ref="N1514:AF1514"/>
    <mergeCell ref="F1506:L1506"/>
    <mergeCell ref="E1507:L1507"/>
    <mergeCell ref="F1452:L1452"/>
    <mergeCell ref="F1453:L1453"/>
    <mergeCell ref="F1454:L1454"/>
    <mergeCell ref="F1455:L1455"/>
    <mergeCell ref="F1438:L1438"/>
    <mergeCell ref="F1444:L1444"/>
    <mergeCell ref="F1445:L1445"/>
    <mergeCell ref="E1446:L1446"/>
    <mergeCell ref="F1447:L1447"/>
    <mergeCell ref="F1448:L1448"/>
    <mergeCell ref="F1449:L1449"/>
    <mergeCell ref="E1441:L1441"/>
    <mergeCell ref="F1442:L1442"/>
    <mergeCell ref="F1443:L1443"/>
    <mergeCell ref="D1510:L1510"/>
    <mergeCell ref="F1434:L1434"/>
    <mergeCell ref="F1435:L1435"/>
    <mergeCell ref="D1436:L1436"/>
    <mergeCell ref="F1437:L1437"/>
    <mergeCell ref="E1426:L1426"/>
    <mergeCell ref="F1427:L1427"/>
    <mergeCell ref="F1428:L1428"/>
    <mergeCell ref="E1429:L1429"/>
    <mergeCell ref="F1430:L1430"/>
    <mergeCell ref="F1431:L1431"/>
    <mergeCell ref="E1420:L1420"/>
    <mergeCell ref="F1421:L1421"/>
    <mergeCell ref="F1422:L1422"/>
    <mergeCell ref="E1423:L1423"/>
    <mergeCell ref="F1424:L1424"/>
    <mergeCell ref="F1425:L1425"/>
    <mergeCell ref="E1414:L1414"/>
    <mergeCell ref="F1415:L1415"/>
    <mergeCell ref="F1416:L1416"/>
    <mergeCell ref="E1417:L1417"/>
    <mergeCell ref="F1418:L1418"/>
    <mergeCell ref="F1419:L1419"/>
    <mergeCell ref="E1402:L1402"/>
    <mergeCell ref="F1403:L1403"/>
    <mergeCell ref="F1404:L1404"/>
    <mergeCell ref="F1405:L1405"/>
    <mergeCell ref="E1406:L1406"/>
    <mergeCell ref="F1407:L1407"/>
    <mergeCell ref="F1396:L1396"/>
    <mergeCell ref="F1397:L1397"/>
    <mergeCell ref="F1398:L1398"/>
    <mergeCell ref="E1399:L1399"/>
    <mergeCell ref="F1400:L1400"/>
    <mergeCell ref="F1401:L1401"/>
    <mergeCell ref="E1392:L1392"/>
    <mergeCell ref="F1393:L1393"/>
    <mergeCell ref="F1394:L1394"/>
    <mergeCell ref="E1395:L1395"/>
    <mergeCell ref="F1385:L1385"/>
    <mergeCell ref="F1386:L1386"/>
    <mergeCell ref="E1387:L1387"/>
    <mergeCell ref="F1388:L1388"/>
    <mergeCell ref="F1389:L1389"/>
    <mergeCell ref="F1390:L1390"/>
    <mergeCell ref="E1342:L1342"/>
    <mergeCell ref="F1343:L1343"/>
    <mergeCell ref="E1379:L1379"/>
    <mergeCell ref="F1380:L1380"/>
    <mergeCell ref="F1381:L1381"/>
    <mergeCell ref="F1382:L1382"/>
    <mergeCell ref="E1383:L1383"/>
    <mergeCell ref="F1384:L1384"/>
    <mergeCell ref="F1374:L1374"/>
    <mergeCell ref="F1375:L1375"/>
    <mergeCell ref="F1376:L1376"/>
    <mergeCell ref="F1377:L1377"/>
    <mergeCell ref="E1368:L1368"/>
    <mergeCell ref="F1369:L1369"/>
    <mergeCell ref="F1370:L1370"/>
    <mergeCell ref="F1371:L1371"/>
    <mergeCell ref="F1372:L1372"/>
    <mergeCell ref="E1373:L1373"/>
    <mergeCell ref="N1354:P1354"/>
    <mergeCell ref="N1355:P1355"/>
    <mergeCell ref="N1356:P1356"/>
    <mergeCell ref="F1322:L1322"/>
    <mergeCell ref="F1323:L1323"/>
    <mergeCell ref="E1324:L1324"/>
    <mergeCell ref="F1325:L1325"/>
    <mergeCell ref="E1363:L1363"/>
    <mergeCell ref="F1364:L1364"/>
    <mergeCell ref="F1365:L1365"/>
    <mergeCell ref="F1366:L1366"/>
    <mergeCell ref="F1367:L1367"/>
    <mergeCell ref="F1356:L1356"/>
    <mergeCell ref="F1357:L1357"/>
    <mergeCell ref="D1358:L1358"/>
    <mergeCell ref="F1359:L1359"/>
    <mergeCell ref="F1360:L1360"/>
    <mergeCell ref="F1350:L1350"/>
    <mergeCell ref="E1351:L1351"/>
    <mergeCell ref="F1352:L1352"/>
    <mergeCell ref="F1353:L1353"/>
    <mergeCell ref="D1354:L1354"/>
    <mergeCell ref="F1355:L1355"/>
    <mergeCell ref="E1345:L1345"/>
    <mergeCell ref="F1346:L1346"/>
    <mergeCell ref="F1347:L1347"/>
    <mergeCell ref="E1348:L1348"/>
    <mergeCell ref="F1349:L1349"/>
    <mergeCell ref="F1338:L1338"/>
    <mergeCell ref="E1339:L1339"/>
    <mergeCell ref="F1340:L1340"/>
    <mergeCell ref="F1341:L1341"/>
    <mergeCell ref="E1317:L1317"/>
    <mergeCell ref="F1318:L1318"/>
    <mergeCell ref="F1319:L1319"/>
    <mergeCell ref="E1309:L1309"/>
    <mergeCell ref="F1310:L1310"/>
    <mergeCell ref="F1311:L1311"/>
    <mergeCell ref="F1312:L1312"/>
    <mergeCell ref="F1344:L1344"/>
    <mergeCell ref="F1286:L1286"/>
    <mergeCell ref="F1287:L1287"/>
    <mergeCell ref="F1288:L1288"/>
    <mergeCell ref="F1289:L1289"/>
    <mergeCell ref="E1290:L1290"/>
    <mergeCell ref="F1291:L1291"/>
    <mergeCell ref="E1314:L1314"/>
    <mergeCell ref="F1315:L1315"/>
    <mergeCell ref="F1316:L1316"/>
    <mergeCell ref="F1332:L1332"/>
    <mergeCell ref="F1333:L1333"/>
    <mergeCell ref="F1334:L1334"/>
    <mergeCell ref="E1336:L1336"/>
    <mergeCell ref="F1337:L1337"/>
    <mergeCell ref="F1326:L1326"/>
    <mergeCell ref="F1327:L1327"/>
    <mergeCell ref="E1328:L1328"/>
    <mergeCell ref="F1329:L1329"/>
    <mergeCell ref="F1330:L1330"/>
    <mergeCell ref="E1331:L1331"/>
    <mergeCell ref="F1320:L1320"/>
    <mergeCell ref="E1321:L1321"/>
    <mergeCell ref="F1303:L1303"/>
    <mergeCell ref="F1304:L1304"/>
    <mergeCell ref="E1305:L1305"/>
    <mergeCell ref="F1306:L1306"/>
    <mergeCell ref="F1307:L1307"/>
    <mergeCell ref="F1308:L1308"/>
    <mergeCell ref="E1301:L1301"/>
    <mergeCell ref="F1302:L1302"/>
    <mergeCell ref="F1292:L1292"/>
    <mergeCell ref="F1293:L1293"/>
    <mergeCell ref="F1294:L1294"/>
    <mergeCell ref="E1295:L1295"/>
    <mergeCell ref="F1296:L1296"/>
    <mergeCell ref="F1297:L1297"/>
    <mergeCell ref="B1276:L1276"/>
    <mergeCell ref="B1278:L1278"/>
    <mergeCell ref="B1280:L1280"/>
    <mergeCell ref="E1285:L1285"/>
    <mergeCell ref="B1281:AF1281"/>
    <mergeCell ref="C1283:AF1283"/>
    <mergeCell ref="D1284:AF1284"/>
    <mergeCell ref="E1251:L1251"/>
    <mergeCell ref="F1252:L1252"/>
    <mergeCell ref="E1242:L1242"/>
    <mergeCell ref="F1243:L1243"/>
    <mergeCell ref="F1244:L1244"/>
    <mergeCell ref="E1245:L1245"/>
    <mergeCell ref="F1246:L1246"/>
    <mergeCell ref="F1259:L1259"/>
    <mergeCell ref="O1236:AB1260"/>
    <mergeCell ref="F1230:L1230"/>
    <mergeCell ref="E1231:L1231"/>
    <mergeCell ref="F1232:L1232"/>
    <mergeCell ref="F1233:L1233"/>
    <mergeCell ref="F1234:L1234"/>
    <mergeCell ref="F1192:L1192"/>
    <mergeCell ref="F1223:L1223"/>
    <mergeCell ref="E1224:L1224"/>
    <mergeCell ref="F1225:L1225"/>
    <mergeCell ref="F1226:L1226"/>
    <mergeCell ref="F1227:L1227"/>
    <mergeCell ref="E1228:L1228"/>
    <mergeCell ref="E1217:L1217"/>
    <mergeCell ref="F1218:L1218"/>
    <mergeCell ref="F1219:L1219"/>
    <mergeCell ref="F1220:L1220"/>
    <mergeCell ref="E1221:L1221"/>
    <mergeCell ref="F1222:L1222"/>
    <mergeCell ref="F1212:L1212"/>
    <mergeCell ref="F1193:L1193"/>
    <mergeCell ref="F1194:L1194"/>
    <mergeCell ref="E1214:L1214"/>
    <mergeCell ref="F1215:L1215"/>
    <mergeCell ref="F1241:L1241"/>
    <mergeCell ref="F1206:L1206"/>
    <mergeCell ref="F1207:L1207"/>
    <mergeCell ref="F1175:L1175"/>
    <mergeCell ref="D1176:L1176"/>
    <mergeCell ref="F1208:L1208"/>
    <mergeCell ref="E1209:L1209"/>
    <mergeCell ref="F1210:L1210"/>
    <mergeCell ref="F1211:L1211"/>
    <mergeCell ref="E1201:L1201"/>
    <mergeCell ref="F1202:L1202"/>
    <mergeCell ref="F1203:L1203"/>
    <mergeCell ref="F1204:L1204"/>
    <mergeCell ref="E1205:L1205"/>
    <mergeCell ref="E1195:L1195"/>
    <mergeCell ref="F1196:L1196"/>
    <mergeCell ref="F1197:L1197"/>
    <mergeCell ref="F1198:L1198"/>
    <mergeCell ref="F1199:L1199"/>
    <mergeCell ref="F1189:L1189"/>
    <mergeCell ref="F1229:L1229"/>
    <mergeCell ref="E1185:L1185"/>
    <mergeCell ref="F1186:L1186"/>
    <mergeCell ref="F1187:L1187"/>
    <mergeCell ref="F1188:L1188"/>
    <mergeCell ref="F1179:L1179"/>
    <mergeCell ref="D1180:L1180"/>
    <mergeCell ref="F1181:L1181"/>
    <mergeCell ref="F1182:L1182"/>
    <mergeCell ref="D1184:AF1184"/>
    <mergeCell ref="O1214:AB1227"/>
    <mergeCell ref="F1177:L1177"/>
    <mergeCell ref="F1149:L1149"/>
    <mergeCell ref="F1151:L1151"/>
    <mergeCell ref="F1152:L1152"/>
    <mergeCell ref="F1141:L1141"/>
    <mergeCell ref="F1142:L1142"/>
    <mergeCell ref="D1157:AF1157"/>
    <mergeCell ref="F1119:L1119"/>
    <mergeCell ref="F1120:L1120"/>
    <mergeCell ref="F1110:L1110"/>
    <mergeCell ref="F1111:L1111"/>
    <mergeCell ref="E1112:L1112"/>
    <mergeCell ref="F1121:L1121"/>
    <mergeCell ref="E1123:L1123"/>
    <mergeCell ref="F1113:L1113"/>
    <mergeCell ref="F1114:L1114"/>
    <mergeCell ref="F1115:L1115"/>
    <mergeCell ref="F1116:L1116"/>
    <mergeCell ref="E1117:L1117"/>
    <mergeCell ref="F1118:L1118"/>
    <mergeCell ref="E1136:L1136"/>
    <mergeCell ref="F1137:L1137"/>
    <mergeCell ref="F1138:L1138"/>
    <mergeCell ref="E1139:L1139"/>
    <mergeCell ref="F1126:L1126"/>
    <mergeCell ref="E1127:L1127"/>
    <mergeCell ref="F1128:L1128"/>
    <mergeCell ref="F1129:L1129"/>
    <mergeCell ref="D1122:AF1122"/>
    <mergeCell ref="AD1123:AF1134"/>
    <mergeCell ref="D1135:AF1135"/>
    <mergeCell ref="AD1107:AF1121"/>
    <mergeCell ref="E1107:L1107"/>
    <mergeCell ref="F1108:L1108"/>
    <mergeCell ref="F1109:L1109"/>
    <mergeCell ref="F1101:L1101"/>
    <mergeCell ref="F1102:L1102"/>
    <mergeCell ref="F1103:L1103"/>
    <mergeCell ref="F1104:L1104"/>
    <mergeCell ref="F1095:L1095"/>
    <mergeCell ref="F1096:L1096"/>
    <mergeCell ref="F1097:L1097"/>
    <mergeCell ref="F1098:L1098"/>
    <mergeCell ref="D1099:L1099"/>
    <mergeCell ref="F1100:L1100"/>
    <mergeCell ref="F1079:L1079"/>
    <mergeCell ref="F1078:L1078"/>
    <mergeCell ref="F1089:L1089"/>
    <mergeCell ref="F1090:L1090"/>
    <mergeCell ref="D1092:L1092"/>
    <mergeCell ref="F1093:L1093"/>
    <mergeCell ref="F1094:L1094"/>
    <mergeCell ref="F1085:L1085"/>
    <mergeCell ref="F1086:L1086"/>
    <mergeCell ref="F1087:L1087"/>
    <mergeCell ref="E1088:L1088"/>
    <mergeCell ref="D1083:AF1083"/>
    <mergeCell ref="C1091:AF1091"/>
    <mergeCell ref="C1105:AF1105"/>
    <mergeCell ref="D1106:AF1106"/>
    <mergeCell ref="AD1100:AF1104"/>
    <mergeCell ref="AD1093:AF1098"/>
    <mergeCell ref="AD1084:AF1090"/>
    <mergeCell ref="F1059:L1059"/>
    <mergeCell ref="F1060:L1060"/>
    <mergeCell ref="F1061:L1061"/>
    <mergeCell ref="F1062:L1062"/>
    <mergeCell ref="F1063:L1063"/>
    <mergeCell ref="E1064:L1064"/>
    <mergeCell ref="F1053:L1053"/>
    <mergeCell ref="F1054:L1054"/>
    <mergeCell ref="F1055:L1055"/>
    <mergeCell ref="F1056:L1056"/>
    <mergeCell ref="E1057:L1057"/>
    <mergeCell ref="F1058:L1058"/>
    <mergeCell ref="F1047:L1047"/>
    <mergeCell ref="F1048:L1048"/>
    <mergeCell ref="F1049:L1049"/>
    <mergeCell ref="E1050:L1050"/>
    <mergeCell ref="F1051:L1051"/>
    <mergeCell ref="F1052:L1052"/>
    <mergeCell ref="F1041:L1041"/>
    <mergeCell ref="F1042:L1042"/>
    <mergeCell ref="E1043:L1043"/>
    <mergeCell ref="F1044:L1044"/>
    <mergeCell ref="F1045:L1045"/>
    <mergeCell ref="F1046:L1046"/>
    <mergeCell ref="F1035:L1035"/>
    <mergeCell ref="E1036:L1036"/>
    <mergeCell ref="F1037:L1037"/>
    <mergeCell ref="F1038:L1038"/>
    <mergeCell ref="F1039:L1039"/>
    <mergeCell ref="F1040:L1040"/>
    <mergeCell ref="E1029:L1029"/>
    <mergeCell ref="F1030:L1030"/>
    <mergeCell ref="F1031:L1031"/>
    <mergeCell ref="F1032:L1032"/>
    <mergeCell ref="F1033:L1033"/>
    <mergeCell ref="F1034:L1034"/>
    <mergeCell ref="F1023:L1023"/>
    <mergeCell ref="F1024:L1024"/>
    <mergeCell ref="F1025:L1025"/>
    <mergeCell ref="F1026:L1026"/>
    <mergeCell ref="F1027:L1027"/>
    <mergeCell ref="F1028:L1028"/>
    <mergeCell ref="F1017:L1017"/>
    <mergeCell ref="F1018:L1018"/>
    <mergeCell ref="F1019:L1019"/>
    <mergeCell ref="F1020:L1020"/>
    <mergeCell ref="F1021:L1021"/>
    <mergeCell ref="E1022:L1022"/>
    <mergeCell ref="F1010:L1010"/>
    <mergeCell ref="F1011:L1011"/>
    <mergeCell ref="F1012:L1012"/>
    <mergeCell ref="F1013:L1013"/>
    <mergeCell ref="E1015:L1015"/>
    <mergeCell ref="F1016:L1016"/>
    <mergeCell ref="AD987:AF988"/>
    <mergeCell ref="AD983:AF985"/>
    <mergeCell ref="AD964:AF981"/>
    <mergeCell ref="AD1002:AF1002"/>
    <mergeCell ref="AD998:AF1000"/>
    <mergeCell ref="F1009:L1009"/>
    <mergeCell ref="F995:L995"/>
    <mergeCell ref="F996:L996"/>
    <mergeCell ref="D997:L997"/>
    <mergeCell ref="F998:L998"/>
    <mergeCell ref="F999:L999"/>
    <mergeCell ref="F1000:L1000"/>
    <mergeCell ref="F988:L988"/>
    <mergeCell ref="D990:L990"/>
    <mergeCell ref="F991:L991"/>
    <mergeCell ref="F992:L992"/>
    <mergeCell ref="F994:L994"/>
    <mergeCell ref="F980:L980"/>
    <mergeCell ref="F981:L981"/>
    <mergeCell ref="F983:L983"/>
    <mergeCell ref="F984:L984"/>
    <mergeCell ref="F985:L985"/>
    <mergeCell ref="F987:L987"/>
    <mergeCell ref="D993:L993"/>
    <mergeCell ref="AD1009:AF1013"/>
    <mergeCell ref="N991:AB991"/>
    <mergeCell ref="AD982:AF982"/>
    <mergeCell ref="AD986:AF986"/>
    <mergeCell ref="AD993:AF993"/>
    <mergeCell ref="AD990:AF990"/>
    <mergeCell ref="AD1008:AF1008"/>
    <mergeCell ref="F944:L944"/>
    <mergeCell ref="E945:L945"/>
    <mergeCell ref="F946:L946"/>
    <mergeCell ref="F947:L947"/>
    <mergeCell ref="F948:L948"/>
    <mergeCell ref="E949:L949"/>
    <mergeCell ref="AD942:AF955"/>
    <mergeCell ref="AD956:AF962"/>
    <mergeCell ref="N1001:AB1001"/>
    <mergeCell ref="N996:AB996"/>
    <mergeCell ref="B1005:AF1005"/>
    <mergeCell ref="B1003:AF1003"/>
    <mergeCell ref="D986:L986"/>
    <mergeCell ref="C989:AF989"/>
    <mergeCell ref="B1006:AF1006"/>
    <mergeCell ref="F974:L974"/>
    <mergeCell ref="F975:L975"/>
    <mergeCell ref="E976:L976"/>
    <mergeCell ref="F977:L977"/>
    <mergeCell ref="F978:L978"/>
    <mergeCell ref="E979:L979"/>
    <mergeCell ref="F968:L968"/>
    <mergeCell ref="F969:L969"/>
    <mergeCell ref="E970:L970"/>
    <mergeCell ref="F971:L971"/>
    <mergeCell ref="F972:L972"/>
    <mergeCell ref="E973:L973"/>
    <mergeCell ref="D1001:L1001"/>
    <mergeCell ref="F1002:L1002"/>
    <mergeCell ref="B1004:L1004"/>
    <mergeCell ref="AD994:AF996"/>
    <mergeCell ref="AD991:AF992"/>
    <mergeCell ref="F962:L962"/>
    <mergeCell ref="E964:L964"/>
    <mergeCell ref="F965:L965"/>
    <mergeCell ref="F966:L966"/>
    <mergeCell ref="E967:L967"/>
    <mergeCell ref="D963:AF963"/>
    <mergeCell ref="E956:L956"/>
    <mergeCell ref="F957:L957"/>
    <mergeCell ref="F958:L958"/>
    <mergeCell ref="E959:L959"/>
    <mergeCell ref="F960:L960"/>
    <mergeCell ref="F961:L961"/>
    <mergeCell ref="F950:L950"/>
    <mergeCell ref="F951:L951"/>
    <mergeCell ref="E952:L952"/>
    <mergeCell ref="F953:L953"/>
    <mergeCell ref="F954:L954"/>
    <mergeCell ref="F955:L955"/>
    <mergeCell ref="F938:L938"/>
    <mergeCell ref="F939:L939"/>
    <mergeCell ref="F940:L940"/>
    <mergeCell ref="E942:L942"/>
    <mergeCell ref="F943:L943"/>
    <mergeCell ref="F932:L932"/>
    <mergeCell ref="E933:L933"/>
    <mergeCell ref="F934:L934"/>
    <mergeCell ref="F935:L935"/>
    <mergeCell ref="F936:L936"/>
    <mergeCell ref="E937:L937"/>
    <mergeCell ref="F885:L885"/>
    <mergeCell ref="F925:L925"/>
    <mergeCell ref="F926:L926"/>
    <mergeCell ref="F927:L927"/>
    <mergeCell ref="E929:L929"/>
    <mergeCell ref="F930:L930"/>
    <mergeCell ref="F931:L931"/>
    <mergeCell ref="F924:L924"/>
    <mergeCell ref="E913:L913"/>
    <mergeCell ref="F914:L914"/>
    <mergeCell ref="F915:L915"/>
    <mergeCell ref="F916:L916"/>
    <mergeCell ref="F917:L917"/>
    <mergeCell ref="E918:L918"/>
    <mergeCell ref="F907:L907"/>
    <mergeCell ref="F908:L908"/>
    <mergeCell ref="F909:L909"/>
    <mergeCell ref="F910:L910"/>
    <mergeCell ref="E845:L845"/>
    <mergeCell ref="F901:L901"/>
    <mergeCell ref="F902:L902"/>
    <mergeCell ref="D903:L903"/>
    <mergeCell ref="F904:L904"/>
    <mergeCell ref="F905:L905"/>
    <mergeCell ref="D906:L906"/>
    <mergeCell ref="E923:L923"/>
    <mergeCell ref="F922:L922"/>
    <mergeCell ref="F919:L919"/>
    <mergeCell ref="F920:L920"/>
    <mergeCell ref="F921:L921"/>
    <mergeCell ref="F858:L858"/>
    <mergeCell ref="F859:L859"/>
    <mergeCell ref="E860:L860"/>
    <mergeCell ref="F861:L861"/>
    <mergeCell ref="F862:L862"/>
    <mergeCell ref="F864:L864"/>
    <mergeCell ref="D863:L863"/>
    <mergeCell ref="D895:L895"/>
    <mergeCell ref="F896:L896"/>
    <mergeCell ref="F897:L897"/>
    <mergeCell ref="F898:L898"/>
    <mergeCell ref="D899:L899"/>
    <mergeCell ref="F900:L900"/>
    <mergeCell ref="E889:L889"/>
    <mergeCell ref="F890:L890"/>
    <mergeCell ref="F891:L891"/>
    <mergeCell ref="E892:L892"/>
    <mergeCell ref="F893:L893"/>
    <mergeCell ref="F894:L894"/>
    <mergeCell ref="E884:L884"/>
    <mergeCell ref="F839:L839"/>
    <mergeCell ref="F828:L828"/>
    <mergeCell ref="F829:L829"/>
    <mergeCell ref="E830:L830"/>
    <mergeCell ref="F831:L831"/>
    <mergeCell ref="F832:L832"/>
    <mergeCell ref="E833:L833"/>
    <mergeCell ref="E823:L823"/>
    <mergeCell ref="F824:L824"/>
    <mergeCell ref="F825:L825"/>
    <mergeCell ref="E826:L826"/>
    <mergeCell ref="F827:L827"/>
    <mergeCell ref="F886:L886"/>
    <mergeCell ref="F887:L887"/>
    <mergeCell ref="F888:L888"/>
    <mergeCell ref="F869:L869"/>
    <mergeCell ref="F852:L852"/>
    <mergeCell ref="F853:L853"/>
    <mergeCell ref="E854:L854"/>
    <mergeCell ref="F855:L855"/>
    <mergeCell ref="F856:L856"/>
    <mergeCell ref="E857:L857"/>
    <mergeCell ref="F846:L846"/>
    <mergeCell ref="F847:L847"/>
    <mergeCell ref="E848:L848"/>
    <mergeCell ref="F849:L849"/>
    <mergeCell ref="F850:L850"/>
    <mergeCell ref="E851:L851"/>
    <mergeCell ref="E840:L840"/>
    <mergeCell ref="F841:L841"/>
    <mergeCell ref="F842:L842"/>
    <mergeCell ref="F843:L843"/>
    <mergeCell ref="M781:M782"/>
    <mergeCell ref="AC781:AC782"/>
    <mergeCell ref="E799:L799"/>
    <mergeCell ref="F800:L800"/>
    <mergeCell ref="F801:L801"/>
    <mergeCell ref="F802:L802"/>
    <mergeCell ref="F803:L803"/>
    <mergeCell ref="E804:L804"/>
    <mergeCell ref="E794:L794"/>
    <mergeCell ref="F795:L795"/>
    <mergeCell ref="F796:L796"/>
    <mergeCell ref="F834:L834"/>
    <mergeCell ref="F835:L835"/>
    <mergeCell ref="F836:L836"/>
    <mergeCell ref="E837:L837"/>
    <mergeCell ref="F838:L838"/>
    <mergeCell ref="F785:L785"/>
    <mergeCell ref="D786:L786"/>
    <mergeCell ref="F816:L816"/>
    <mergeCell ref="F817:L817"/>
    <mergeCell ref="E818:L818"/>
    <mergeCell ref="F819:L819"/>
    <mergeCell ref="F820:L820"/>
    <mergeCell ref="F821:L821"/>
    <mergeCell ref="E810:L810"/>
    <mergeCell ref="F811:L811"/>
    <mergeCell ref="F812:L812"/>
    <mergeCell ref="F813:L813"/>
    <mergeCell ref="E814:L814"/>
    <mergeCell ref="F815:L815"/>
    <mergeCell ref="F805:L805"/>
    <mergeCell ref="F806:L806"/>
    <mergeCell ref="F807:L807"/>
    <mergeCell ref="F808:L808"/>
    <mergeCell ref="B781:E781"/>
    <mergeCell ref="F781:L781"/>
    <mergeCell ref="AD725:AF725"/>
    <mergeCell ref="D738:L738"/>
    <mergeCell ref="F739:L739"/>
    <mergeCell ref="F740:L740"/>
    <mergeCell ref="B742:L742"/>
    <mergeCell ref="F745:L745"/>
    <mergeCell ref="F732:L732"/>
    <mergeCell ref="F733:L733"/>
    <mergeCell ref="D734:L734"/>
    <mergeCell ref="F735:L735"/>
    <mergeCell ref="F736:L736"/>
    <mergeCell ref="F737:L737"/>
    <mergeCell ref="F726:L726"/>
    <mergeCell ref="F727:L727"/>
    <mergeCell ref="E728:L728"/>
    <mergeCell ref="F729:L729"/>
    <mergeCell ref="F730:L730"/>
    <mergeCell ref="E731:L731"/>
    <mergeCell ref="AD726:AF726"/>
    <mergeCell ref="AD727:AF727"/>
    <mergeCell ref="AD728:AF728"/>
    <mergeCell ref="AD729:AF729"/>
    <mergeCell ref="AD730:AF730"/>
    <mergeCell ref="AD781:AF782"/>
    <mergeCell ref="B782:L782"/>
    <mergeCell ref="B773:AF774"/>
    <mergeCell ref="M780:AF780"/>
    <mergeCell ref="B775:AF777"/>
    <mergeCell ref="AD731:AF731"/>
    <mergeCell ref="AD732:AF732"/>
    <mergeCell ref="AD733:AF733"/>
    <mergeCell ref="AD734:AF734"/>
    <mergeCell ref="AD735:AF735"/>
    <mergeCell ref="AD736:AF736"/>
    <mergeCell ref="AD737:AF737"/>
    <mergeCell ref="AD738:AF738"/>
    <mergeCell ref="AD739:AF739"/>
    <mergeCell ref="F690:L690"/>
    <mergeCell ref="F691:L691"/>
    <mergeCell ref="F692:L692"/>
    <mergeCell ref="E694:L694"/>
    <mergeCell ref="F695:L695"/>
    <mergeCell ref="F720:L720"/>
    <mergeCell ref="F721:L721"/>
    <mergeCell ref="E722:L722"/>
    <mergeCell ref="F723:L723"/>
    <mergeCell ref="F724:L724"/>
    <mergeCell ref="E725:L725"/>
    <mergeCell ref="F714:L714"/>
    <mergeCell ref="E716:L716"/>
    <mergeCell ref="F717:L717"/>
    <mergeCell ref="F718:L718"/>
    <mergeCell ref="E719:L719"/>
    <mergeCell ref="E708:L708"/>
    <mergeCell ref="F709:L709"/>
    <mergeCell ref="F710:L710"/>
    <mergeCell ref="E711:L711"/>
    <mergeCell ref="F712:L712"/>
    <mergeCell ref="F713:L713"/>
    <mergeCell ref="D715:AF715"/>
    <mergeCell ref="AD721:AF721"/>
    <mergeCell ref="AD722:AF722"/>
    <mergeCell ref="AD723:AF723"/>
    <mergeCell ref="AD724:AF724"/>
    <mergeCell ref="F684:L684"/>
    <mergeCell ref="E685:L685"/>
    <mergeCell ref="F686:L686"/>
    <mergeCell ref="F687:L687"/>
    <mergeCell ref="F688:L688"/>
    <mergeCell ref="E689:L689"/>
    <mergeCell ref="F679:L679"/>
    <mergeCell ref="E681:L681"/>
    <mergeCell ref="F682:L682"/>
    <mergeCell ref="F683:L683"/>
    <mergeCell ref="AD681:AF681"/>
    <mergeCell ref="AD690:AF690"/>
    <mergeCell ref="AD691:AF691"/>
    <mergeCell ref="AD692:AF692"/>
    <mergeCell ref="AD694:AF694"/>
    <mergeCell ref="AD695:AF695"/>
    <mergeCell ref="AD696:AF696"/>
    <mergeCell ref="AD697:AF697"/>
    <mergeCell ref="AD698:AF698"/>
    <mergeCell ref="AD699:AF699"/>
    <mergeCell ref="AD700:AF700"/>
    <mergeCell ref="AD701:AF701"/>
    <mergeCell ref="AD686:AF686"/>
    <mergeCell ref="AD687:AF687"/>
    <mergeCell ref="AD688:AF688"/>
    <mergeCell ref="AD689:AF689"/>
    <mergeCell ref="D693:AF693"/>
    <mergeCell ref="F702:L702"/>
    <mergeCell ref="AD651:AF651"/>
    <mergeCell ref="AD652:AF652"/>
    <mergeCell ref="AD653:AF653"/>
    <mergeCell ref="AD654:AF654"/>
    <mergeCell ref="AD655:AF655"/>
    <mergeCell ref="AD656:AF656"/>
    <mergeCell ref="AD657:AF657"/>
    <mergeCell ref="AD658:AF658"/>
    <mergeCell ref="AD659:AF659"/>
    <mergeCell ref="AD660:AF660"/>
    <mergeCell ref="AD661:AF661"/>
    <mergeCell ref="E653:L653"/>
    <mergeCell ref="F654:L654"/>
    <mergeCell ref="F655:L655"/>
    <mergeCell ref="F657:L657"/>
    <mergeCell ref="F658:L658"/>
    <mergeCell ref="F659:L659"/>
    <mergeCell ref="AD682:AF682"/>
    <mergeCell ref="AD683:AF683"/>
    <mergeCell ref="AD684:AF684"/>
    <mergeCell ref="AD685:AF685"/>
    <mergeCell ref="F631:L631"/>
    <mergeCell ref="F632:L632"/>
    <mergeCell ref="E633:L633"/>
    <mergeCell ref="F634:L634"/>
    <mergeCell ref="E623:L623"/>
    <mergeCell ref="F624:L624"/>
    <mergeCell ref="F625:L625"/>
    <mergeCell ref="E626:L626"/>
    <mergeCell ref="F627:L627"/>
    <mergeCell ref="F628:L628"/>
    <mergeCell ref="F671:L671"/>
    <mergeCell ref="F672:L672"/>
    <mergeCell ref="F661:L661"/>
    <mergeCell ref="E665:L665"/>
    <mergeCell ref="F666:L666"/>
    <mergeCell ref="AD665:AF665"/>
    <mergeCell ref="AD666:AF666"/>
    <mergeCell ref="AD667:AF667"/>
    <mergeCell ref="AD668:AF668"/>
    <mergeCell ref="AD669:AF669"/>
    <mergeCell ref="AD670:AF670"/>
    <mergeCell ref="F662:L662"/>
    <mergeCell ref="F648:L648"/>
    <mergeCell ref="F649:L649"/>
    <mergeCell ref="E650:L650"/>
    <mergeCell ref="F651:L651"/>
    <mergeCell ref="F652:L652"/>
    <mergeCell ref="AD650:AF650"/>
    <mergeCell ref="E647:L647"/>
    <mergeCell ref="E641:L641"/>
    <mergeCell ref="F642:L642"/>
    <mergeCell ref="F643:L643"/>
    <mergeCell ref="E644:L644"/>
    <mergeCell ref="F645:L645"/>
    <mergeCell ref="F646:L646"/>
    <mergeCell ref="F635:L635"/>
    <mergeCell ref="F636:L636"/>
    <mergeCell ref="E638:L638"/>
    <mergeCell ref="F639:L639"/>
    <mergeCell ref="F640:L640"/>
    <mergeCell ref="F673:L673"/>
    <mergeCell ref="F674:L674"/>
    <mergeCell ref="E675:L675"/>
    <mergeCell ref="F676:L676"/>
    <mergeCell ref="F677:L677"/>
    <mergeCell ref="E611:L611"/>
    <mergeCell ref="F612:L612"/>
    <mergeCell ref="F613:L613"/>
    <mergeCell ref="F614:L614"/>
    <mergeCell ref="E616:L616"/>
    <mergeCell ref="F605:L605"/>
    <mergeCell ref="F606:L606"/>
    <mergeCell ref="E607:L607"/>
    <mergeCell ref="F608:L608"/>
    <mergeCell ref="F609:L609"/>
    <mergeCell ref="F610:L610"/>
    <mergeCell ref="F600:L600"/>
    <mergeCell ref="F601:L601"/>
    <mergeCell ref="E603:L603"/>
    <mergeCell ref="F604:L604"/>
    <mergeCell ref="F629:L629"/>
    <mergeCell ref="E630:L630"/>
    <mergeCell ref="F617:L617"/>
    <mergeCell ref="F618:L618"/>
    <mergeCell ref="E619:L619"/>
    <mergeCell ref="F620:L620"/>
    <mergeCell ref="F621:L621"/>
    <mergeCell ref="F622:L622"/>
    <mergeCell ref="F571:L571"/>
    <mergeCell ref="E572:L572"/>
    <mergeCell ref="F573:L573"/>
    <mergeCell ref="F574:L574"/>
    <mergeCell ref="E575:L575"/>
    <mergeCell ref="F576:L576"/>
    <mergeCell ref="F565:L565"/>
    <mergeCell ref="E566:L566"/>
    <mergeCell ref="F567:L567"/>
    <mergeCell ref="F568:L568"/>
    <mergeCell ref="E569:L569"/>
    <mergeCell ref="F570:L570"/>
    <mergeCell ref="F594:L594"/>
    <mergeCell ref="F595:L595"/>
    <mergeCell ref="F596:L596"/>
    <mergeCell ref="E597:L597"/>
    <mergeCell ref="F598:L598"/>
    <mergeCell ref="F588:L588"/>
    <mergeCell ref="F589:L589"/>
    <mergeCell ref="F590:L590"/>
    <mergeCell ref="F591:L591"/>
    <mergeCell ref="E592:L592"/>
    <mergeCell ref="F593:L593"/>
    <mergeCell ref="F583:L583"/>
    <mergeCell ref="F584:L584"/>
    <mergeCell ref="E587:L587"/>
    <mergeCell ref="F526:L526"/>
    <mergeCell ref="E560:L560"/>
    <mergeCell ref="F561:L561"/>
    <mergeCell ref="F562:L562"/>
    <mergeCell ref="E563:L563"/>
    <mergeCell ref="F564:L564"/>
    <mergeCell ref="F553:L553"/>
    <mergeCell ref="F554:L554"/>
    <mergeCell ref="E555:L555"/>
    <mergeCell ref="F556:L556"/>
    <mergeCell ref="F557:L557"/>
    <mergeCell ref="F558:L558"/>
    <mergeCell ref="F547:L547"/>
    <mergeCell ref="E548:L548"/>
    <mergeCell ref="F549:L549"/>
    <mergeCell ref="F550:L550"/>
    <mergeCell ref="F551:L551"/>
    <mergeCell ref="E552:L552"/>
    <mergeCell ref="E541:L541"/>
    <mergeCell ref="F542:L542"/>
    <mergeCell ref="F543:L543"/>
    <mergeCell ref="F544:L544"/>
    <mergeCell ref="E545:L545"/>
    <mergeCell ref="F546:L546"/>
    <mergeCell ref="F535:L535"/>
    <mergeCell ref="F536:L536"/>
    <mergeCell ref="E538:L538"/>
    <mergeCell ref="F539:L539"/>
    <mergeCell ref="F540:L540"/>
    <mergeCell ref="E529:L529"/>
    <mergeCell ref="F530:L530"/>
    <mergeCell ref="F531:L531"/>
    <mergeCell ref="F532:L532"/>
    <mergeCell ref="E533:L533"/>
    <mergeCell ref="F534:L534"/>
    <mergeCell ref="B502:L502"/>
    <mergeCell ref="B504:L504"/>
    <mergeCell ref="B506:AF506"/>
    <mergeCell ref="F510:L510"/>
    <mergeCell ref="F495:L495"/>
    <mergeCell ref="F496:L496"/>
    <mergeCell ref="F498:L498"/>
    <mergeCell ref="B500:L500"/>
    <mergeCell ref="F487:L487"/>
    <mergeCell ref="F488:L488"/>
    <mergeCell ref="F490:L490"/>
    <mergeCell ref="F491:L491"/>
    <mergeCell ref="F492:L492"/>
    <mergeCell ref="F494:L494"/>
    <mergeCell ref="AD497:AF497"/>
    <mergeCell ref="AD498:AF498"/>
    <mergeCell ref="D489:L489"/>
    <mergeCell ref="D493:L493"/>
    <mergeCell ref="D497:L497"/>
    <mergeCell ref="AD500:AF500"/>
    <mergeCell ref="AD502:AF502"/>
    <mergeCell ref="AD504:AF504"/>
    <mergeCell ref="B505:AF505"/>
    <mergeCell ref="B501:AF501"/>
    <mergeCell ref="B503:AF503"/>
    <mergeCell ref="B499:AF499"/>
    <mergeCell ref="C507:AF507"/>
    <mergeCell ref="D508:AF508"/>
    <mergeCell ref="AD525:AF525"/>
    <mergeCell ref="F480:L480"/>
    <mergeCell ref="F481:L481"/>
    <mergeCell ref="D482:L482"/>
    <mergeCell ref="F483:L483"/>
    <mergeCell ref="F484:L484"/>
    <mergeCell ref="F474:L474"/>
    <mergeCell ref="E475:L475"/>
    <mergeCell ref="F476:L476"/>
    <mergeCell ref="F477:L477"/>
    <mergeCell ref="D478:L478"/>
    <mergeCell ref="F479:L479"/>
    <mergeCell ref="F468:L468"/>
    <mergeCell ref="E469:L469"/>
    <mergeCell ref="F470:L470"/>
    <mergeCell ref="F471:L471"/>
    <mergeCell ref="E472:L472"/>
    <mergeCell ref="F473:L473"/>
    <mergeCell ref="F462:L462"/>
    <mergeCell ref="E463:L463"/>
    <mergeCell ref="F464:L464"/>
    <mergeCell ref="F465:L465"/>
    <mergeCell ref="E466:L466"/>
    <mergeCell ref="F467:L467"/>
    <mergeCell ref="F456:L456"/>
    <mergeCell ref="F457:L457"/>
    <mergeCell ref="F458:L458"/>
    <mergeCell ref="E460:L460"/>
    <mergeCell ref="F461:L461"/>
    <mergeCell ref="F449:L449"/>
    <mergeCell ref="F450:L450"/>
    <mergeCell ref="F451:L451"/>
    <mergeCell ref="E452:L452"/>
    <mergeCell ref="F453:L453"/>
    <mergeCell ref="F454:L454"/>
    <mergeCell ref="D400:L400"/>
    <mergeCell ref="D404:L404"/>
    <mergeCell ref="C407:AF407"/>
    <mergeCell ref="AD414:AF414"/>
    <mergeCell ref="AD415:AF415"/>
    <mergeCell ref="AD416:AF416"/>
    <mergeCell ref="AD417:AF417"/>
    <mergeCell ref="AD418:AF418"/>
    <mergeCell ref="F443:L443"/>
    <mergeCell ref="F444:L444"/>
    <mergeCell ref="E445:L445"/>
    <mergeCell ref="F446:L446"/>
    <mergeCell ref="F447:L447"/>
    <mergeCell ref="E448:L448"/>
    <mergeCell ref="E438:L438"/>
    <mergeCell ref="F439:L439"/>
    <mergeCell ref="F440:L440"/>
    <mergeCell ref="E441:L441"/>
    <mergeCell ref="F442:L442"/>
    <mergeCell ref="F431:L431"/>
    <mergeCell ref="F432:L432"/>
    <mergeCell ref="E433:L433"/>
    <mergeCell ref="F434:L434"/>
    <mergeCell ref="F435:L435"/>
    <mergeCell ref="F436:L436"/>
    <mergeCell ref="AD403:AF403"/>
    <mergeCell ref="E425:L425"/>
    <mergeCell ref="F426:L426"/>
    <mergeCell ref="F427:L427"/>
    <mergeCell ref="F428:L428"/>
    <mergeCell ref="E429:L429"/>
    <mergeCell ref="F430:L430"/>
    <mergeCell ref="F420:L420"/>
    <mergeCell ref="F421:L421"/>
    <mergeCell ref="F422:L422"/>
    <mergeCell ref="F423:L423"/>
    <mergeCell ref="E414:L414"/>
    <mergeCell ref="F415:L415"/>
    <mergeCell ref="F416:L416"/>
    <mergeCell ref="F417:L417"/>
    <mergeCell ref="F418:L418"/>
    <mergeCell ref="E419:L419"/>
    <mergeCell ref="AD404:AF404"/>
    <mergeCell ref="AD405:AF405"/>
    <mergeCell ref="AD406:AF406"/>
    <mergeCell ref="F380:L380"/>
    <mergeCell ref="E409:L409"/>
    <mergeCell ref="F410:L410"/>
    <mergeCell ref="F411:L411"/>
    <mergeCell ref="F412:L412"/>
    <mergeCell ref="F413:L413"/>
    <mergeCell ref="F401:L401"/>
    <mergeCell ref="F402:L402"/>
    <mergeCell ref="F403:L403"/>
    <mergeCell ref="F405:L405"/>
    <mergeCell ref="F406:L406"/>
    <mergeCell ref="E394:L394"/>
    <mergeCell ref="F395:L395"/>
    <mergeCell ref="F396:L396"/>
    <mergeCell ref="E397:L397"/>
    <mergeCell ref="F398:L398"/>
    <mergeCell ref="F399:L399"/>
    <mergeCell ref="D408:AF408"/>
    <mergeCell ref="AD409:AF409"/>
    <mergeCell ref="F376:L376"/>
    <mergeCell ref="F352:L352"/>
    <mergeCell ref="F353:L353"/>
    <mergeCell ref="F354:L354"/>
    <mergeCell ref="E355:L355"/>
    <mergeCell ref="F356:L356"/>
    <mergeCell ref="F357:L357"/>
    <mergeCell ref="AD410:AF410"/>
    <mergeCell ref="AD411:AF411"/>
    <mergeCell ref="AD412:AF412"/>
    <mergeCell ref="AD413:AF413"/>
    <mergeCell ref="AD394:AF394"/>
    <mergeCell ref="AD395:AF395"/>
    <mergeCell ref="AD396:AF396"/>
    <mergeCell ref="AD397:AF397"/>
    <mergeCell ref="AD398:AF398"/>
    <mergeCell ref="AD399:AF399"/>
    <mergeCell ref="AD400:AF400"/>
    <mergeCell ref="AD401:AF401"/>
    <mergeCell ref="AD402:AF402"/>
    <mergeCell ref="F371:L371"/>
    <mergeCell ref="F372:L372"/>
    <mergeCell ref="F373:L373"/>
    <mergeCell ref="E374:L374"/>
    <mergeCell ref="F375:L375"/>
    <mergeCell ref="AD377:AF377"/>
    <mergeCell ref="AD378:AF378"/>
    <mergeCell ref="AD379:AF379"/>
    <mergeCell ref="AD380:AF380"/>
    <mergeCell ref="D381:AF381"/>
    <mergeCell ref="AD382:AF382"/>
    <mergeCell ref="AD383:AF383"/>
    <mergeCell ref="E347:L347"/>
    <mergeCell ref="F348:L348"/>
    <mergeCell ref="F349:L349"/>
    <mergeCell ref="F350:L350"/>
    <mergeCell ref="E351:L351"/>
    <mergeCell ref="E341:L341"/>
    <mergeCell ref="F342:L342"/>
    <mergeCell ref="F343:L343"/>
    <mergeCell ref="F344:L344"/>
    <mergeCell ref="F345:L345"/>
    <mergeCell ref="E370:L370"/>
    <mergeCell ref="F285:L285"/>
    <mergeCell ref="E274:L274"/>
    <mergeCell ref="F275:L275"/>
    <mergeCell ref="F276:L276"/>
    <mergeCell ref="F277:L277"/>
    <mergeCell ref="F278:L278"/>
    <mergeCell ref="F279:L279"/>
    <mergeCell ref="F364:L364"/>
    <mergeCell ref="F365:L365"/>
    <mergeCell ref="F366:L366"/>
    <mergeCell ref="E367:L367"/>
    <mergeCell ref="F368:L368"/>
    <mergeCell ref="F369:L369"/>
    <mergeCell ref="F358:L358"/>
    <mergeCell ref="E360:L360"/>
    <mergeCell ref="F361:L361"/>
    <mergeCell ref="F362:L362"/>
    <mergeCell ref="E363:L363"/>
    <mergeCell ref="F282:L282"/>
    <mergeCell ref="F283:L283"/>
    <mergeCell ref="F284:L284"/>
    <mergeCell ref="F272:L272"/>
    <mergeCell ref="F273:L273"/>
    <mergeCell ref="F334:L334"/>
    <mergeCell ref="D323:L323"/>
    <mergeCell ref="F324:L324"/>
    <mergeCell ref="F325:L325"/>
    <mergeCell ref="F326:L326"/>
    <mergeCell ref="F327:L327"/>
    <mergeCell ref="F328:L328"/>
    <mergeCell ref="F262:L262"/>
    <mergeCell ref="F263:L263"/>
    <mergeCell ref="F264:L264"/>
    <mergeCell ref="F265:L265"/>
    <mergeCell ref="F266:L266"/>
    <mergeCell ref="E267:L267"/>
    <mergeCell ref="F286:L286"/>
    <mergeCell ref="F287:L287"/>
    <mergeCell ref="E288:L288"/>
    <mergeCell ref="F289:L289"/>
    <mergeCell ref="F290:L290"/>
    <mergeCell ref="D316:L316"/>
    <mergeCell ref="F293:L293"/>
    <mergeCell ref="F294:L294"/>
    <mergeCell ref="F295:L295"/>
    <mergeCell ref="E296:L296"/>
    <mergeCell ref="F297:L297"/>
    <mergeCell ref="F280:L280"/>
    <mergeCell ref="E281:L281"/>
    <mergeCell ref="D291:AF291"/>
    <mergeCell ref="AD292:AF292"/>
    <mergeCell ref="AD293:AF293"/>
    <mergeCell ref="AD294:AF294"/>
    <mergeCell ref="F252:L252"/>
    <mergeCell ref="E253:L253"/>
    <mergeCell ref="F254:L254"/>
    <mergeCell ref="F255:L255"/>
    <mergeCell ref="F244:L244"/>
    <mergeCell ref="F245:L245"/>
    <mergeCell ref="E246:L246"/>
    <mergeCell ref="F247:L247"/>
    <mergeCell ref="F248:L248"/>
    <mergeCell ref="F249:L249"/>
    <mergeCell ref="E239:L239"/>
    <mergeCell ref="F240:L240"/>
    <mergeCell ref="F241:L241"/>
    <mergeCell ref="F242:L242"/>
    <mergeCell ref="F243:L243"/>
    <mergeCell ref="D232:L232"/>
    <mergeCell ref="F233:L233"/>
    <mergeCell ref="F234:L234"/>
    <mergeCell ref="F235:L235"/>
    <mergeCell ref="F236:L236"/>
    <mergeCell ref="F237:L237"/>
    <mergeCell ref="AD222:AF222"/>
    <mergeCell ref="AD223:AF223"/>
    <mergeCell ref="AD224:AF224"/>
    <mergeCell ref="AD225:AF225"/>
    <mergeCell ref="AD226:AF226"/>
    <mergeCell ref="B227:AF227"/>
    <mergeCell ref="AD228:AF228"/>
    <mergeCell ref="B229:AF229"/>
    <mergeCell ref="C213:AF213"/>
    <mergeCell ref="D217:L217"/>
    <mergeCell ref="F224:L224"/>
    <mergeCell ref="D225:L225"/>
    <mergeCell ref="F226:L226"/>
    <mergeCell ref="B228:L228"/>
    <mergeCell ref="F218:L218"/>
    <mergeCell ref="F219:L219"/>
    <mergeCell ref="F220:L220"/>
    <mergeCell ref="D221:L221"/>
    <mergeCell ref="F222:L222"/>
    <mergeCell ref="F223:L223"/>
    <mergeCell ref="N220:AC226"/>
    <mergeCell ref="E203:L203"/>
    <mergeCell ref="F204:L204"/>
    <mergeCell ref="F205:L205"/>
    <mergeCell ref="F207:L207"/>
    <mergeCell ref="F208:L208"/>
    <mergeCell ref="F209:L209"/>
    <mergeCell ref="E197:L197"/>
    <mergeCell ref="F198:L198"/>
    <mergeCell ref="F199:L199"/>
    <mergeCell ref="E200:L200"/>
    <mergeCell ref="F201:L201"/>
    <mergeCell ref="F202:L202"/>
    <mergeCell ref="E191:L191"/>
    <mergeCell ref="F192:L192"/>
    <mergeCell ref="F193:L193"/>
    <mergeCell ref="E194:L194"/>
    <mergeCell ref="F195:L195"/>
    <mergeCell ref="F196:L196"/>
    <mergeCell ref="D206:L206"/>
    <mergeCell ref="AD160:AF160"/>
    <mergeCell ref="AD161:AF161"/>
    <mergeCell ref="AD162:AF162"/>
    <mergeCell ref="AD163:AF163"/>
    <mergeCell ref="AD164:AF164"/>
    <mergeCell ref="AD166:AF166"/>
    <mergeCell ref="AD167:AF167"/>
    <mergeCell ref="AD168:AF168"/>
    <mergeCell ref="AD169:AF169"/>
    <mergeCell ref="F185:L185"/>
    <mergeCell ref="F186:L186"/>
    <mergeCell ref="E188:L188"/>
    <mergeCell ref="F189:L189"/>
    <mergeCell ref="F190:L190"/>
    <mergeCell ref="F179:L179"/>
    <mergeCell ref="E180:L180"/>
    <mergeCell ref="F181:L181"/>
    <mergeCell ref="F182:L182"/>
    <mergeCell ref="E183:L183"/>
    <mergeCell ref="F184:L184"/>
    <mergeCell ref="E173:L173"/>
    <mergeCell ref="F174:L174"/>
    <mergeCell ref="F175:L175"/>
    <mergeCell ref="E176:L176"/>
    <mergeCell ref="F177:L177"/>
    <mergeCell ref="F178:L178"/>
    <mergeCell ref="D187:AF187"/>
    <mergeCell ref="AD188:AF188"/>
    <mergeCell ref="AD189:AF189"/>
    <mergeCell ref="AD190:AF190"/>
    <mergeCell ref="AD170:AF170"/>
    <mergeCell ref="AD171:AF171"/>
    <mergeCell ref="AD144:AF144"/>
    <mergeCell ref="AD145:AF145"/>
    <mergeCell ref="AD146:AF146"/>
    <mergeCell ref="AD147:AF147"/>
    <mergeCell ref="AD148:AF148"/>
    <mergeCell ref="AD149:AF149"/>
    <mergeCell ref="AD150:AF150"/>
    <mergeCell ref="F149:L149"/>
    <mergeCell ref="F150:L150"/>
    <mergeCell ref="F167:L167"/>
    <mergeCell ref="F168:L168"/>
    <mergeCell ref="E169:L169"/>
    <mergeCell ref="F170:L170"/>
    <mergeCell ref="F171:L171"/>
    <mergeCell ref="F172:L172"/>
    <mergeCell ref="E161:L161"/>
    <mergeCell ref="F162:L162"/>
    <mergeCell ref="F163:L163"/>
    <mergeCell ref="F164:L164"/>
    <mergeCell ref="E166:L166"/>
    <mergeCell ref="F155:L155"/>
    <mergeCell ref="F156:L156"/>
    <mergeCell ref="E157:L157"/>
    <mergeCell ref="F158:L158"/>
    <mergeCell ref="F159:L159"/>
    <mergeCell ref="F160:L160"/>
    <mergeCell ref="D165:AF165"/>
    <mergeCell ref="AD155:AF155"/>
    <mergeCell ref="AD156:AF156"/>
    <mergeCell ref="AD157:AF157"/>
    <mergeCell ref="AD158:AF158"/>
    <mergeCell ref="AD159:AF159"/>
    <mergeCell ref="E116:L116"/>
    <mergeCell ref="F117:L117"/>
    <mergeCell ref="F118:L118"/>
    <mergeCell ref="AD115:AF115"/>
    <mergeCell ref="AD116:AF116"/>
    <mergeCell ref="AD117:AF117"/>
    <mergeCell ref="AD118:AF118"/>
    <mergeCell ref="AD119:AF119"/>
    <mergeCell ref="AD120:AF120"/>
    <mergeCell ref="F151:L151"/>
    <mergeCell ref="E153:L153"/>
    <mergeCell ref="F154:L154"/>
    <mergeCell ref="F143:L143"/>
    <mergeCell ref="F144:L144"/>
    <mergeCell ref="F145:L145"/>
    <mergeCell ref="F146:L146"/>
    <mergeCell ref="E147:L147"/>
    <mergeCell ref="F148:L148"/>
    <mergeCell ref="E137:L137"/>
    <mergeCell ref="F138:L138"/>
    <mergeCell ref="F139:L139"/>
    <mergeCell ref="F140:L140"/>
    <mergeCell ref="F141:L141"/>
    <mergeCell ref="E142:L142"/>
    <mergeCell ref="D152:AF152"/>
    <mergeCell ref="AD151:AF151"/>
    <mergeCell ref="AD153:AF153"/>
    <mergeCell ref="AD154:AF154"/>
    <mergeCell ref="AD140:AF140"/>
    <mergeCell ref="AD141:AF141"/>
    <mergeCell ref="AD142:AF142"/>
    <mergeCell ref="AD143:AF143"/>
    <mergeCell ref="F99:L99"/>
    <mergeCell ref="F100:L100"/>
    <mergeCell ref="D107:AF107"/>
    <mergeCell ref="AD101:AF101"/>
    <mergeCell ref="AD102:AF102"/>
    <mergeCell ref="AD103:AF103"/>
    <mergeCell ref="AD104:AF104"/>
    <mergeCell ref="AD105:AF105"/>
    <mergeCell ref="AD106:AF106"/>
    <mergeCell ref="AD108:AF108"/>
    <mergeCell ref="AD109:AF109"/>
    <mergeCell ref="AD110:AF110"/>
    <mergeCell ref="AD111:AF111"/>
    <mergeCell ref="AD112:AF112"/>
    <mergeCell ref="F131:L131"/>
    <mergeCell ref="F132:L132"/>
    <mergeCell ref="F133:L133"/>
    <mergeCell ref="F125:L125"/>
    <mergeCell ref="F126:L126"/>
    <mergeCell ref="D127:L127"/>
    <mergeCell ref="F128:L128"/>
    <mergeCell ref="F129:L129"/>
    <mergeCell ref="D130:L130"/>
    <mergeCell ref="D119:L119"/>
    <mergeCell ref="F120:L120"/>
    <mergeCell ref="F121:L121"/>
    <mergeCell ref="F122:L122"/>
    <mergeCell ref="D123:L123"/>
    <mergeCell ref="F124:L124"/>
    <mergeCell ref="E113:L113"/>
    <mergeCell ref="F114:L114"/>
    <mergeCell ref="F115:L115"/>
    <mergeCell ref="F35:L35"/>
    <mergeCell ref="F59:L59"/>
    <mergeCell ref="F60:L60"/>
    <mergeCell ref="E61:L61"/>
    <mergeCell ref="F62:L62"/>
    <mergeCell ref="F63:L63"/>
    <mergeCell ref="E64:L64"/>
    <mergeCell ref="F53:L53"/>
    <mergeCell ref="E54:L54"/>
    <mergeCell ref="F55:L55"/>
    <mergeCell ref="F56:L56"/>
    <mergeCell ref="E57:L57"/>
    <mergeCell ref="F58:L58"/>
    <mergeCell ref="E47:L47"/>
    <mergeCell ref="F48:L48"/>
    <mergeCell ref="D33:AF33"/>
    <mergeCell ref="D46:AF46"/>
    <mergeCell ref="AD38:AF38"/>
    <mergeCell ref="AD39:AF39"/>
    <mergeCell ref="AD40:AF40"/>
    <mergeCell ref="AD41:AF41"/>
    <mergeCell ref="AD42:AF42"/>
    <mergeCell ref="AD43:AF43"/>
    <mergeCell ref="AD44:AF44"/>
    <mergeCell ref="AD45:AF45"/>
    <mergeCell ref="AD47:AF47"/>
    <mergeCell ref="AD48:AF48"/>
    <mergeCell ref="AD49:AF49"/>
    <mergeCell ref="B2:AF2"/>
    <mergeCell ref="B3:AF3"/>
    <mergeCell ref="B4:E4"/>
    <mergeCell ref="B5:E5"/>
    <mergeCell ref="F5:L5"/>
    <mergeCell ref="M5:M6"/>
    <mergeCell ref="AC5:AC6"/>
    <mergeCell ref="AD5:AF6"/>
    <mergeCell ref="B6:L6"/>
    <mergeCell ref="F19:L19"/>
    <mergeCell ref="F20:L20"/>
    <mergeCell ref="F21:L21"/>
    <mergeCell ref="F22:L22"/>
    <mergeCell ref="E23:L23"/>
    <mergeCell ref="F24:L24"/>
    <mergeCell ref="D13:L13"/>
    <mergeCell ref="F14:L14"/>
    <mergeCell ref="F15:L15"/>
    <mergeCell ref="E18:L18"/>
    <mergeCell ref="B7:AF7"/>
    <mergeCell ref="C8:AF8"/>
    <mergeCell ref="F9:L9"/>
    <mergeCell ref="D10:L10"/>
    <mergeCell ref="F11:L11"/>
    <mergeCell ref="F12:L12"/>
    <mergeCell ref="N12:AC12"/>
    <mergeCell ref="N14:AC14"/>
    <mergeCell ref="N9:AC9"/>
    <mergeCell ref="M4:AF4"/>
    <mergeCell ref="F4:L4"/>
    <mergeCell ref="C16:AF16"/>
    <mergeCell ref="D17:AF17"/>
    <mergeCell ref="F25:L25"/>
    <mergeCell ref="F26:L26"/>
    <mergeCell ref="F27:L27"/>
    <mergeCell ref="E28:L28"/>
    <mergeCell ref="F29:L29"/>
    <mergeCell ref="F30:L30"/>
    <mergeCell ref="E42:L42"/>
    <mergeCell ref="F43:L43"/>
    <mergeCell ref="F44:L44"/>
    <mergeCell ref="F45:L45"/>
    <mergeCell ref="F36:L36"/>
    <mergeCell ref="F37:L37"/>
    <mergeCell ref="E38:L38"/>
    <mergeCell ref="F39:L39"/>
    <mergeCell ref="F40:L40"/>
    <mergeCell ref="E509:L509"/>
    <mergeCell ref="E455:L455"/>
    <mergeCell ref="F49:L49"/>
    <mergeCell ref="E50:L50"/>
    <mergeCell ref="F51:L51"/>
    <mergeCell ref="F52:L52"/>
    <mergeCell ref="F71:L71"/>
    <mergeCell ref="E72:L72"/>
    <mergeCell ref="F73:L73"/>
    <mergeCell ref="F74:L74"/>
    <mergeCell ref="E75:L75"/>
    <mergeCell ref="F76:L76"/>
    <mergeCell ref="F65:L65"/>
    <mergeCell ref="F66:L66"/>
    <mergeCell ref="E69:L69"/>
    <mergeCell ref="F70:L70"/>
    <mergeCell ref="D210:L210"/>
    <mergeCell ref="AD9:AF9"/>
    <mergeCell ref="AD10:AF10"/>
    <mergeCell ref="AD11:AF11"/>
    <mergeCell ref="AD12:AF12"/>
    <mergeCell ref="AD13:AF13"/>
    <mergeCell ref="AD14:AF14"/>
    <mergeCell ref="AD15:AF15"/>
    <mergeCell ref="AD18:AF18"/>
    <mergeCell ref="AD19:AF19"/>
    <mergeCell ref="AD20:AF20"/>
    <mergeCell ref="AD21:AF21"/>
    <mergeCell ref="AD22:AF22"/>
    <mergeCell ref="AD23:AF23"/>
    <mergeCell ref="AD24:AF24"/>
    <mergeCell ref="AD25:AF25"/>
    <mergeCell ref="AD26:AF26"/>
    <mergeCell ref="AD27:AF27"/>
    <mergeCell ref="AD28:AF28"/>
    <mergeCell ref="AD29:AF29"/>
    <mergeCell ref="AD30:AF30"/>
    <mergeCell ref="AD31:AF31"/>
    <mergeCell ref="AD32:AF32"/>
    <mergeCell ref="AD34:AF34"/>
    <mergeCell ref="AD35:AF35"/>
    <mergeCell ref="AD36:AF36"/>
    <mergeCell ref="AD37:AF37"/>
    <mergeCell ref="F67:L67"/>
    <mergeCell ref="AD50:AF50"/>
    <mergeCell ref="AD51:AF51"/>
    <mergeCell ref="AD52:AF52"/>
    <mergeCell ref="AD53:AF53"/>
    <mergeCell ref="AD54:AF54"/>
    <mergeCell ref="AD55:AF55"/>
    <mergeCell ref="AD56:AF56"/>
    <mergeCell ref="AD57:AF57"/>
    <mergeCell ref="AD58:AF58"/>
    <mergeCell ref="AD59:AF59"/>
    <mergeCell ref="AD60:AF60"/>
    <mergeCell ref="AD61:AF61"/>
    <mergeCell ref="AD62:AF62"/>
    <mergeCell ref="AD63:AF63"/>
    <mergeCell ref="AD64:AF64"/>
    <mergeCell ref="AD65:AF65"/>
    <mergeCell ref="AD66:AF66"/>
    <mergeCell ref="AD67:AF67"/>
    <mergeCell ref="F41:L41"/>
    <mergeCell ref="F31:L31"/>
    <mergeCell ref="F32:L32"/>
    <mergeCell ref="E34:L34"/>
    <mergeCell ref="AD69:AF69"/>
    <mergeCell ref="AD70:AF70"/>
    <mergeCell ref="AD71:AF71"/>
    <mergeCell ref="AD72:AF72"/>
    <mergeCell ref="AD73:AF73"/>
    <mergeCell ref="AD74:AF74"/>
    <mergeCell ref="AD75:AF75"/>
    <mergeCell ref="AD76:AF76"/>
    <mergeCell ref="AD77:AF77"/>
    <mergeCell ref="AD78:AF78"/>
    <mergeCell ref="AD79:AF79"/>
    <mergeCell ref="AD80:AF80"/>
    <mergeCell ref="AD81:AF81"/>
    <mergeCell ref="D68:AF68"/>
    <mergeCell ref="AD82:AF82"/>
    <mergeCell ref="AD83:AF83"/>
    <mergeCell ref="AD84:AF84"/>
    <mergeCell ref="AD85:AF85"/>
    <mergeCell ref="F83:L83"/>
    <mergeCell ref="E84:L84"/>
    <mergeCell ref="F85:L85"/>
    <mergeCell ref="F77:L77"/>
    <mergeCell ref="E78:L78"/>
    <mergeCell ref="F79:L79"/>
    <mergeCell ref="F80:L80"/>
    <mergeCell ref="E81:L81"/>
    <mergeCell ref="F82:L82"/>
    <mergeCell ref="AD86:AF86"/>
    <mergeCell ref="AD87:AF87"/>
    <mergeCell ref="AD88:AF88"/>
    <mergeCell ref="AD89:AF89"/>
    <mergeCell ref="AD90:AF90"/>
    <mergeCell ref="AD91:AF91"/>
    <mergeCell ref="AD92:AF92"/>
    <mergeCell ref="AD93:AF93"/>
    <mergeCell ref="AD96:AF96"/>
    <mergeCell ref="AD97:AF97"/>
    <mergeCell ref="AD98:AF98"/>
    <mergeCell ref="AD99:AF99"/>
    <mergeCell ref="AD100:AF100"/>
    <mergeCell ref="AD113:AF113"/>
    <mergeCell ref="AD114:AF114"/>
    <mergeCell ref="C94:AF94"/>
    <mergeCell ref="D95:AF95"/>
    <mergeCell ref="F89:L89"/>
    <mergeCell ref="F90:L90"/>
    <mergeCell ref="D91:L91"/>
    <mergeCell ref="F92:L92"/>
    <mergeCell ref="F93:L93"/>
    <mergeCell ref="F86:L86"/>
    <mergeCell ref="D87:L87"/>
    <mergeCell ref="F88:L88"/>
    <mergeCell ref="E108:L108"/>
    <mergeCell ref="F109:L109"/>
    <mergeCell ref="F110:L110"/>
    <mergeCell ref="F111:L111"/>
    <mergeCell ref="F112:L112"/>
    <mergeCell ref="E101:L101"/>
    <mergeCell ref="F102:L102"/>
    <mergeCell ref="F103:L103"/>
    <mergeCell ref="E104:L104"/>
    <mergeCell ref="F105:L105"/>
    <mergeCell ref="F106:L106"/>
    <mergeCell ref="E96:L96"/>
    <mergeCell ref="F97:L97"/>
    <mergeCell ref="F98:L98"/>
    <mergeCell ref="AD121:AF121"/>
    <mergeCell ref="AD122:AF122"/>
    <mergeCell ref="AD123:AF123"/>
    <mergeCell ref="AD124:AF124"/>
    <mergeCell ref="AD125:AF125"/>
    <mergeCell ref="AD126:AF126"/>
    <mergeCell ref="AD127:AF127"/>
    <mergeCell ref="AD128:AF128"/>
    <mergeCell ref="AD129:AF129"/>
    <mergeCell ref="AD130:AF130"/>
    <mergeCell ref="AD131:AF131"/>
    <mergeCell ref="AD132:AF132"/>
    <mergeCell ref="AD133:AF133"/>
    <mergeCell ref="AD134:AF134"/>
    <mergeCell ref="AD137:AF137"/>
    <mergeCell ref="AD138:AF138"/>
    <mergeCell ref="AD139:AF139"/>
    <mergeCell ref="C135:AF135"/>
    <mergeCell ref="D136:AF136"/>
    <mergeCell ref="F134:L134"/>
    <mergeCell ref="N129:AC129"/>
    <mergeCell ref="N126:AC126"/>
    <mergeCell ref="N122:AC122"/>
    <mergeCell ref="AD172:AF172"/>
    <mergeCell ref="AD173:AF173"/>
    <mergeCell ref="AD174:AF174"/>
    <mergeCell ref="AD175:AF175"/>
    <mergeCell ref="AD176:AF176"/>
    <mergeCell ref="AD177:AF177"/>
    <mergeCell ref="AD178:AF178"/>
    <mergeCell ref="AD179:AF179"/>
    <mergeCell ref="AD180:AF180"/>
    <mergeCell ref="AD181:AF181"/>
    <mergeCell ref="AD182:AF182"/>
    <mergeCell ref="AD183:AF183"/>
    <mergeCell ref="AD184:AF184"/>
    <mergeCell ref="AD185:AF185"/>
    <mergeCell ref="AD186:AF186"/>
    <mergeCell ref="AD191:AF191"/>
    <mergeCell ref="AD192:AF192"/>
    <mergeCell ref="AD193:AF193"/>
    <mergeCell ref="AD194:AF194"/>
    <mergeCell ref="AD195:AF195"/>
    <mergeCell ref="AD196:AF196"/>
    <mergeCell ref="AD197:AF197"/>
    <mergeCell ref="AD198:AF198"/>
    <mergeCell ref="AD199:AF199"/>
    <mergeCell ref="AD200:AF200"/>
    <mergeCell ref="AD201:AF201"/>
    <mergeCell ref="AD202:AF202"/>
    <mergeCell ref="AD203:AF203"/>
    <mergeCell ref="AD204:AF204"/>
    <mergeCell ref="AD205:AF205"/>
    <mergeCell ref="AD206:AF206"/>
    <mergeCell ref="AD207:AF207"/>
    <mergeCell ref="AD208:AF208"/>
    <mergeCell ref="AD209:AF209"/>
    <mergeCell ref="AD210:AF210"/>
    <mergeCell ref="AD211:AF211"/>
    <mergeCell ref="AD212:AF212"/>
    <mergeCell ref="AD214:AF214"/>
    <mergeCell ref="AD215:AF215"/>
    <mergeCell ref="AD216:AF216"/>
    <mergeCell ref="AD217:AF217"/>
    <mergeCell ref="AD218:AF218"/>
    <mergeCell ref="AD219:AF219"/>
    <mergeCell ref="AD220:AF220"/>
    <mergeCell ref="AD232:AF232"/>
    <mergeCell ref="AD233:AF233"/>
    <mergeCell ref="AD234:AF234"/>
    <mergeCell ref="AD235:AF235"/>
    <mergeCell ref="AD236:AF236"/>
    <mergeCell ref="AD244:AF244"/>
    <mergeCell ref="AD245:AF245"/>
    <mergeCell ref="D238:AF238"/>
    <mergeCell ref="AD237:AF237"/>
    <mergeCell ref="AD239:AF239"/>
    <mergeCell ref="AD240:AF240"/>
    <mergeCell ref="AD241:AF241"/>
    <mergeCell ref="AD242:AF242"/>
    <mergeCell ref="AD243:AF243"/>
    <mergeCell ref="F211:L211"/>
    <mergeCell ref="F212:L212"/>
    <mergeCell ref="D214:L214"/>
    <mergeCell ref="F215:L215"/>
    <mergeCell ref="F216:L216"/>
    <mergeCell ref="B230:AF230"/>
    <mergeCell ref="C231:AF231"/>
    <mergeCell ref="AD221:AF221"/>
    <mergeCell ref="AD246:AF246"/>
    <mergeCell ref="AD247:AF247"/>
    <mergeCell ref="AD248:AF248"/>
    <mergeCell ref="AD249:AF249"/>
    <mergeCell ref="AD250:AF250"/>
    <mergeCell ref="AD251:AF251"/>
    <mergeCell ref="AD252:AF252"/>
    <mergeCell ref="AD253:AF253"/>
    <mergeCell ref="AD254:AF254"/>
    <mergeCell ref="AD255:AF255"/>
    <mergeCell ref="AD256:AF256"/>
    <mergeCell ref="AD257:AF257"/>
    <mergeCell ref="AD258:AF258"/>
    <mergeCell ref="AD259:AF259"/>
    <mergeCell ref="AD260:AF260"/>
    <mergeCell ref="AD261:AF261"/>
    <mergeCell ref="AD262:AF262"/>
    <mergeCell ref="AD263:AF263"/>
    <mergeCell ref="AD264:AF264"/>
    <mergeCell ref="AD265:AF265"/>
    <mergeCell ref="AD266:AF266"/>
    <mergeCell ref="AD267:AF267"/>
    <mergeCell ref="AD268:AF268"/>
    <mergeCell ref="AD269:AF269"/>
    <mergeCell ref="AD270:AF270"/>
    <mergeCell ref="AD271:AF271"/>
    <mergeCell ref="AD272:AF272"/>
    <mergeCell ref="AD273:AF273"/>
    <mergeCell ref="AD274:AF274"/>
    <mergeCell ref="AD275:AF275"/>
    <mergeCell ref="AD276:AF276"/>
    <mergeCell ref="AD277:AF277"/>
    <mergeCell ref="AD289:AF289"/>
    <mergeCell ref="AD290:AF290"/>
    <mergeCell ref="AD295:AF295"/>
    <mergeCell ref="AD296:AF296"/>
    <mergeCell ref="AD297:AF297"/>
    <mergeCell ref="AD298:AF298"/>
    <mergeCell ref="AD299:AF299"/>
    <mergeCell ref="AD300:AF300"/>
    <mergeCell ref="F298:L298"/>
    <mergeCell ref="F299:L299"/>
    <mergeCell ref="F300:L300"/>
    <mergeCell ref="E292:L292"/>
    <mergeCell ref="AD278:AF278"/>
    <mergeCell ref="AD279:AF279"/>
    <mergeCell ref="AD280:AF280"/>
    <mergeCell ref="AD281:AF281"/>
    <mergeCell ref="AD282:AF282"/>
    <mergeCell ref="AD283:AF283"/>
    <mergeCell ref="AD284:AF284"/>
    <mergeCell ref="AD285:AF285"/>
    <mergeCell ref="AD286:AF286"/>
    <mergeCell ref="AD287:AF287"/>
    <mergeCell ref="AD288:AF288"/>
    <mergeCell ref="N292:AC300"/>
    <mergeCell ref="AD316:AF316"/>
    <mergeCell ref="E301:L301"/>
    <mergeCell ref="F302:L302"/>
    <mergeCell ref="F303:L303"/>
    <mergeCell ref="F310:L310"/>
    <mergeCell ref="F311:L311"/>
    <mergeCell ref="E312:L312"/>
    <mergeCell ref="F313:L313"/>
    <mergeCell ref="F314:L314"/>
    <mergeCell ref="F304:L304"/>
    <mergeCell ref="F305:L305"/>
    <mergeCell ref="F306:L306"/>
    <mergeCell ref="E308:L308"/>
    <mergeCell ref="F309:L309"/>
    <mergeCell ref="AD317:AF317"/>
    <mergeCell ref="AD318:AF318"/>
    <mergeCell ref="AD319:AF319"/>
    <mergeCell ref="AD306:AF306"/>
    <mergeCell ref="D307:AF307"/>
    <mergeCell ref="C315:AF315"/>
    <mergeCell ref="AD308:AF308"/>
    <mergeCell ref="AD309:AF309"/>
    <mergeCell ref="AD310:AF310"/>
    <mergeCell ref="AD311:AF311"/>
    <mergeCell ref="AD312:AF312"/>
    <mergeCell ref="AD313:AF313"/>
    <mergeCell ref="AD314:AF314"/>
    <mergeCell ref="AD301:AF301"/>
    <mergeCell ref="AD302:AF302"/>
    <mergeCell ref="AD303:AF303"/>
    <mergeCell ref="AD304:AF304"/>
    <mergeCell ref="AD305:AF305"/>
    <mergeCell ref="AD320:AF320"/>
    <mergeCell ref="AD321:AF321"/>
    <mergeCell ref="AD322:AF322"/>
    <mergeCell ref="AD323:AF323"/>
    <mergeCell ref="AD324:AF324"/>
    <mergeCell ref="AD325:AF325"/>
    <mergeCell ref="AD326:AF326"/>
    <mergeCell ref="AD327:AF327"/>
    <mergeCell ref="AD328:AF328"/>
    <mergeCell ref="C329:AF329"/>
    <mergeCell ref="D330:AF330"/>
    <mergeCell ref="AD331:AF331"/>
    <mergeCell ref="AD332:AF332"/>
    <mergeCell ref="AD333:AF333"/>
    <mergeCell ref="F317:L317"/>
    <mergeCell ref="F318:L318"/>
    <mergeCell ref="F319:L319"/>
    <mergeCell ref="F320:L320"/>
    <mergeCell ref="F321:L321"/>
    <mergeCell ref="F322:L322"/>
    <mergeCell ref="E331:L331"/>
    <mergeCell ref="F332:L332"/>
    <mergeCell ref="F333:L333"/>
    <mergeCell ref="AD334:AF334"/>
    <mergeCell ref="AD335:AF335"/>
    <mergeCell ref="AD336:AF336"/>
    <mergeCell ref="AD337:AF337"/>
    <mergeCell ref="AD338:AF338"/>
    <mergeCell ref="AD339:AF339"/>
    <mergeCell ref="AD340:AF340"/>
    <mergeCell ref="AD341:AF341"/>
    <mergeCell ref="AD342:AF342"/>
    <mergeCell ref="AD343:AF343"/>
    <mergeCell ref="AD344:AF344"/>
    <mergeCell ref="AD345:AF345"/>
    <mergeCell ref="D346:AF346"/>
    <mergeCell ref="D359:AF359"/>
    <mergeCell ref="AD347:AF347"/>
    <mergeCell ref="AD348:AF348"/>
    <mergeCell ref="AD349:AF349"/>
    <mergeCell ref="AD350:AF350"/>
    <mergeCell ref="AD351:AF351"/>
    <mergeCell ref="AD352:AF352"/>
    <mergeCell ref="AD353:AF353"/>
    <mergeCell ref="AD354:AF354"/>
    <mergeCell ref="AD355:AF355"/>
    <mergeCell ref="AD356:AF356"/>
    <mergeCell ref="AD357:AF357"/>
    <mergeCell ref="AD358:AF358"/>
    <mergeCell ref="F335:L335"/>
    <mergeCell ref="E336:L336"/>
    <mergeCell ref="F337:L337"/>
    <mergeCell ref="F338:L338"/>
    <mergeCell ref="F339:L339"/>
    <mergeCell ref="F340:L340"/>
    <mergeCell ref="AD360:AF360"/>
    <mergeCell ref="AD361:AF361"/>
    <mergeCell ref="AD362:AF362"/>
    <mergeCell ref="AD363:AF363"/>
    <mergeCell ref="AD364:AF364"/>
    <mergeCell ref="AD365:AF365"/>
    <mergeCell ref="AD366:AF366"/>
    <mergeCell ref="AD367:AF367"/>
    <mergeCell ref="AD368:AF368"/>
    <mergeCell ref="AD369:AF369"/>
    <mergeCell ref="AD370:AF370"/>
    <mergeCell ref="AD371:AF371"/>
    <mergeCell ref="AD372:AF372"/>
    <mergeCell ref="AD373:AF373"/>
    <mergeCell ref="AD374:AF374"/>
    <mergeCell ref="AD375:AF375"/>
    <mergeCell ref="AD376:AF376"/>
    <mergeCell ref="AD391:AF391"/>
    <mergeCell ref="AD392:AF392"/>
    <mergeCell ref="AD393:AF393"/>
    <mergeCell ref="E388:L388"/>
    <mergeCell ref="F389:L389"/>
    <mergeCell ref="F390:L390"/>
    <mergeCell ref="E391:L391"/>
    <mergeCell ref="F392:L392"/>
    <mergeCell ref="F393:L393"/>
    <mergeCell ref="E382:L382"/>
    <mergeCell ref="F383:L383"/>
    <mergeCell ref="F384:L384"/>
    <mergeCell ref="E385:L385"/>
    <mergeCell ref="F386:L386"/>
    <mergeCell ref="F387:L387"/>
    <mergeCell ref="E377:L377"/>
    <mergeCell ref="F378:L378"/>
    <mergeCell ref="F379:L379"/>
    <mergeCell ref="AD384:AF384"/>
    <mergeCell ref="AD385:AF385"/>
    <mergeCell ref="AD386:AF386"/>
    <mergeCell ref="AD387:AF387"/>
    <mergeCell ref="AD388:AF388"/>
    <mergeCell ref="AD389:AF389"/>
    <mergeCell ref="AD390:AF390"/>
    <mergeCell ref="AD419:AF419"/>
    <mergeCell ref="AD420:AF420"/>
    <mergeCell ref="AD421:AF421"/>
    <mergeCell ref="AD422:AF422"/>
    <mergeCell ref="AD423:AF423"/>
    <mergeCell ref="D424:AF424"/>
    <mergeCell ref="D437:AF437"/>
    <mergeCell ref="D459:AF459"/>
    <mergeCell ref="D486:L486"/>
    <mergeCell ref="AD425:AF425"/>
    <mergeCell ref="AD426:AF426"/>
    <mergeCell ref="AD427:AF427"/>
    <mergeCell ref="AD428:AF428"/>
    <mergeCell ref="AD429:AF429"/>
    <mergeCell ref="AD430:AF430"/>
    <mergeCell ref="AD431:AF431"/>
    <mergeCell ref="AD432:AF432"/>
    <mergeCell ref="AD433:AF433"/>
    <mergeCell ref="AD434:AF434"/>
    <mergeCell ref="AD435:AF435"/>
    <mergeCell ref="AD436:AF436"/>
    <mergeCell ref="AD438:AF438"/>
    <mergeCell ref="AD439:AF439"/>
    <mergeCell ref="AD440:AF440"/>
    <mergeCell ref="AD441:AF441"/>
    <mergeCell ref="AD442:AF442"/>
    <mergeCell ref="AD443:AF443"/>
    <mergeCell ref="AD444:AF444"/>
    <mergeCell ref="AD445:AF445"/>
    <mergeCell ref="AD446:AF446"/>
    <mergeCell ref="AD447:AF447"/>
    <mergeCell ref="AD448:AF448"/>
    <mergeCell ref="AD449:AF449"/>
    <mergeCell ref="AD450:AF450"/>
    <mergeCell ref="AD451:AF451"/>
    <mergeCell ref="AD452:AF452"/>
    <mergeCell ref="AD453:AF453"/>
    <mergeCell ref="AD454:AF454"/>
    <mergeCell ref="AD455:AF455"/>
    <mergeCell ref="AD456:AF456"/>
    <mergeCell ref="AD457:AF457"/>
    <mergeCell ref="AD458:AF458"/>
    <mergeCell ref="AD460:AF460"/>
    <mergeCell ref="AD461:AF461"/>
    <mergeCell ref="AD462:AF462"/>
    <mergeCell ref="AD463:AF463"/>
    <mergeCell ref="AD464:AF464"/>
    <mergeCell ref="AD465:AF465"/>
    <mergeCell ref="AD466:AF466"/>
    <mergeCell ref="AD467:AF467"/>
    <mergeCell ref="AD468:AF468"/>
    <mergeCell ref="AD469:AF469"/>
    <mergeCell ref="AD470:AF470"/>
    <mergeCell ref="AD471:AF471"/>
    <mergeCell ref="AD472:AF472"/>
    <mergeCell ref="AD473:AF473"/>
    <mergeCell ref="AD474:AF474"/>
    <mergeCell ref="AD475:AF475"/>
    <mergeCell ref="AD476:AF476"/>
    <mergeCell ref="AD477:AF477"/>
    <mergeCell ref="AD478:AF478"/>
    <mergeCell ref="AD479:AF479"/>
    <mergeCell ref="AD480:AF480"/>
    <mergeCell ref="AD481:AF481"/>
    <mergeCell ref="AD482:AF482"/>
    <mergeCell ref="AD483:AF483"/>
    <mergeCell ref="AD484:AF484"/>
    <mergeCell ref="AD486:AF486"/>
    <mergeCell ref="AD487:AF487"/>
    <mergeCell ref="AD488:AF488"/>
    <mergeCell ref="AD489:AF489"/>
    <mergeCell ref="AD490:AF490"/>
    <mergeCell ref="AD491:AF491"/>
    <mergeCell ref="AD492:AF492"/>
    <mergeCell ref="AD493:AF493"/>
    <mergeCell ref="AD494:AF494"/>
    <mergeCell ref="AD495:AF495"/>
    <mergeCell ref="AD496:AF496"/>
    <mergeCell ref="D524:AF524"/>
    <mergeCell ref="AD509:AF509"/>
    <mergeCell ref="AD510:AF510"/>
    <mergeCell ref="AD511:AF511"/>
    <mergeCell ref="AD512:AF512"/>
    <mergeCell ref="AD513:AF513"/>
    <mergeCell ref="AD515:AF515"/>
    <mergeCell ref="AD516:AF516"/>
    <mergeCell ref="AD517:AF517"/>
    <mergeCell ref="AD518:AF518"/>
    <mergeCell ref="AD519:AF519"/>
    <mergeCell ref="AD520:AF520"/>
    <mergeCell ref="AD521:AF521"/>
    <mergeCell ref="AD522:AF522"/>
    <mergeCell ref="AD523:AF523"/>
    <mergeCell ref="F517:L517"/>
    <mergeCell ref="F516:L516"/>
    <mergeCell ref="C485:AF485"/>
    <mergeCell ref="N493:AC498"/>
    <mergeCell ref="AD514:AF514"/>
    <mergeCell ref="E525:L525"/>
    <mergeCell ref="AD526:AF526"/>
    <mergeCell ref="AD527:AF527"/>
    <mergeCell ref="AD528:AF528"/>
    <mergeCell ref="AD529:AF529"/>
    <mergeCell ref="AD530:AF530"/>
    <mergeCell ref="AD531:AF531"/>
    <mergeCell ref="AD532:AF532"/>
    <mergeCell ref="AD533:AF533"/>
    <mergeCell ref="AD534:AF534"/>
    <mergeCell ref="AD535:AF535"/>
    <mergeCell ref="AD536:AF536"/>
    <mergeCell ref="D537:AF537"/>
    <mergeCell ref="D559:AF559"/>
    <mergeCell ref="AD538:AF538"/>
    <mergeCell ref="AD539:AF539"/>
    <mergeCell ref="AD540:AF540"/>
    <mergeCell ref="AD541:AF541"/>
    <mergeCell ref="AD542:AF542"/>
    <mergeCell ref="AD543:AF543"/>
    <mergeCell ref="AD544:AF544"/>
    <mergeCell ref="AD545:AF545"/>
    <mergeCell ref="AD546:AF546"/>
    <mergeCell ref="AD547:AF547"/>
    <mergeCell ref="AD548:AF548"/>
    <mergeCell ref="AD549:AF549"/>
    <mergeCell ref="AD550:AF550"/>
    <mergeCell ref="AD551:AF551"/>
    <mergeCell ref="AD552:AF552"/>
    <mergeCell ref="AD553:AF553"/>
    <mergeCell ref="AD554:AF554"/>
    <mergeCell ref="AD555:AF555"/>
    <mergeCell ref="AD556:AF556"/>
    <mergeCell ref="AD557:AF557"/>
    <mergeCell ref="AD558:AF558"/>
    <mergeCell ref="AD560:AF560"/>
    <mergeCell ref="AD561:AF561"/>
    <mergeCell ref="AD562:AF562"/>
    <mergeCell ref="AD563:AF563"/>
    <mergeCell ref="AD564:AF564"/>
    <mergeCell ref="AD565:AF565"/>
    <mergeCell ref="AD566:AF566"/>
    <mergeCell ref="AD567:AF567"/>
    <mergeCell ref="AD568:AF568"/>
    <mergeCell ref="AD569:AF569"/>
    <mergeCell ref="AD570:AF570"/>
    <mergeCell ref="AD571:AF571"/>
    <mergeCell ref="AD572:AF572"/>
    <mergeCell ref="AD573:AF573"/>
    <mergeCell ref="AD574:AF574"/>
    <mergeCell ref="AD575:AF575"/>
    <mergeCell ref="AD576:AF576"/>
    <mergeCell ref="AD577:AF577"/>
    <mergeCell ref="AD578:AF578"/>
    <mergeCell ref="AD579:AF579"/>
    <mergeCell ref="AD580:AF580"/>
    <mergeCell ref="AD581:AF581"/>
    <mergeCell ref="AD582:AF582"/>
    <mergeCell ref="AD583:AF583"/>
    <mergeCell ref="AD584:AF584"/>
    <mergeCell ref="C585:AF585"/>
    <mergeCell ref="D586:AF586"/>
    <mergeCell ref="AD587:AF587"/>
    <mergeCell ref="AD588:AF588"/>
    <mergeCell ref="AD589:AF589"/>
    <mergeCell ref="N582:AC584"/>
    <mergeCell ref="AD590:AF590"/>
    <mergeCell ref="AD591:AF591"/>
    <mergeCell ref="F577:L577"/>
    <mergeCell ref="D578:L578"/>
    <mergeCell ref="F579:L579"/>
    <mergeCell ref="F580:L580"/>
    <mergeCell ref="F581:L581"/>
    <mergeCell ref="D582:L582"/>
    <mergeCell ref="AD592:AF592"/>
    <mergeCell ref="AD593:AF593"/>
    <mergeCell ref="AD594:AF594"/>
    <mergeCell ref="AD595:AF595"/>
    <mergeCell ref="AD596:AF596"/>
    <mergeCell ref="AD597:AF597"/>
    <mergeCell ref="AD598:AF598"/>
    <mergeCell ref="AD599:AF599"/>
    <mergeCell ref="AD600:AF600"/>
    <mergeCell ref="F599:L599"/>
    <mergeCell ref="AD601:AF601"/>
    <mergeCell ref="D602:AF602"/>
    <mergeCell ref="D615:AF615"/>
    <mergeCell ref="D637:AF637"/>
    <mergeCell ref="AD603:AF603"/>
    <mergeCell ref="AD604:AF604"/>
    <mergeCell ref="AD605:AF605"/>
    <mergeCell ref="AD606:AF606"/>
    <mergeCell ref="AD607:AF607"/>
    <mergeCell ref="AD608:AF608"/>
    <mergeCell ref="AD609:AF609"/>
    <mergeCell ref="AD610:AF610"/>
    <mergeCell ref="AD611:AF611"/>
    <mergeCell ref="AD612:AF612"/>
    <mergeCell ref="AD613:AF613"/>
    <mergeCell ref="AD614:AF614"/>
    <mergeCell ref="AD616:AF616"/>
    <mergeCell ref="AD617:AF617"/>
    <mergeCell ref="AD618:AF618"/>
    <mergeCell ref="AD619:AF619"/>
    <mergeCell ref="AD620:AF620"/>
    <mergeCell ref="AD621:AF621"/>
    <mergeCell ref="AD622:AF622"/>
    <mergeCell ref="AD623:AF623"/>
    <mergeCell ref="AD624:AF624"/>
    <mergeCell ref="AD625:AF625"/>
    <mergeCell ref="AD626:AF626"/>
    <mergeCell ref="AD627:AF627"/>
    <mergeCell ref="AD628:AF628"/>
    <mergeCell ref="AD629:AF629"/>
    <mergeCell ref="AD630:AF630"/>
    <mergeCell ref="AD631:AF631"/>
    <mergeCell ref="AD632:AF632"/>
    <mergeCell ref="AD633:AF633"/>
    <mergeCell ref="AD634:AF634"/>
    <mergeCell ref="AD635:AF635"/>
    <mergeCell ref="AD636:AF636"/>
    <mergeCell ref="AD638:AF638"/>
    <mergeCell ref="AD639:AF639"/>
    <mergeCell ref="AD640:AF640"/>
    <mergeCell ref="AD641:AF641"/>
    <mergeCell ref="AD642:AF642"/>
    <mergeCell ref="AD643:AF643"/>
    <mergeCell ref="AD644:AF644"/>
    <mergeCell ref="AD645:AF645"/>
    <mergeCell ref="AD646:AF646"/>
    <mergeCell ref="AD647:AF647"/>
    <mergeCell ref="AD648:AF648"/>
    <mergeCell ref="AD649:AF649"/>
    <mergeCell ref="F703:L703"/>
    <mergeCell ref="E704:L704"/>
    <mergeCell ref="F705:L705"/>
    <mergeCell ref="F706:L706"/>
    <mergeCell ref="F707:L707"/>
    <mergeCell ref="F696:L696"/>
    <mergeCell ref="E697:L697"/>
    <mergeCell ref="F698:L698"/>
    <mergeCell ref="F699:L699"/>
    <mergeCell ref="F700:L700"/>
    <mergeCell ref="E701:L701"/>
    <mergeCell ref="AD662:AF662"/>
    <mergeCell ref="D656:L656"/>
    <mergeCell ref="D660:L660"/>
    <mergeCell ref="C663:AF663"/>
    <mergeCell ref="D664:AF664"/>
    <mergeCell ref="N660:AC662"/>
    <mergeCell ref="AD671:AF671"/>
    <mergeCell ref="AD672:AF672"/>
    <mergeCell ref="AD673:AF673"/>
    <mergeCell ref="AD674:AF674"/>
    <mergeCell ref="AD675:AF675"/>
    <mergeCell ref="AD676:AF676"/>
    <mergeCell ref="AD677:AF677"/>
    <mergeCell ref="AD678:AF678"/>
    <mergeCell ref="AD679:AF679"/>
    <mergeCell ref="F667:L667"/>
    <mergeCell ref="F668:L668"/>
    <mergeCell ref="F669:L669"/>
    <mergeCell ref="E670:L670"/>
    <mergeCell ref="F678:L678"/>
    <mergeCell ref="D680:AF680"/>
    <mergeCell ref="F753:L753"/>
    <mergeCell ref="F754:L754"/>
    <mergeCell ref="D755:L755"/>
    <mergeCell ref="D747:L747"/>
    <mergeCell ref="F748:L748"/>
    <mergeCell ref="F749:L749"/>
    <mergeCell ref="F750:L750"/>
    <mergeCell ref="N747:AC770"/>
    <mergeCell ref="AD756:AF756"/>
    <mergeCell ref="F765:L765"/>
    <mergeCell ref="F766:L766"/>
    <mergeCell ref="AD757:AF757"/>
    <mergeCell ref="AD758:AF758"/>
    <mergeCell ref="AD759:AF759"/>
    <mergeCell ref="AD702:AF702"/>
    <mergeCell ref="AD703:AF703"/>
    <mergeCell ref="AD704:AF704"/>
    <mergeCell ref="AD705:AF705"/>
    <mergeCell ref="AD706:AF706"/>
    <mergeCell ref="AD707:AF707"/>
    <mergeCell ref="AD708:AF708"/>
    <mergeCell ref="AD709:AF709"/>
    <mergeCell ref="AD710:AF710"/>
    <mergeCell ref="AD711:AF711"/>
    <mergeCell ref="AD712:AF712"/>
    <mergeCell ref="AD713:AF713"/>
    <mergeCell ref="AD714:AF714"/>
    <mergeCell ref="AD716:AF716"/>
    <mergeCell ref="AD717:AF717"/>
    <mergeCell ref="AD718:AF718"/>
    <mergeCell ref="AD719:AF719"/>
    <mergeCell ref="AD720:AF720"/>
    <mergeCell ref="F770:L770"/>
    <mergeCell ref="B772:L772"/>
    <mergeCell ref="B779:AF779"/>
    <mergeCell ref="D763:L763"/>
    <mergeCell ref="F764:L764"/>
    <mergeCell ref="F768:L768"/>
    <mergeCell ref="F780:L780"/>
    <mergeCell ref="F797:L797"/>
    <mergeCell ref="F798:L798"/>
    <mergeCell ref="F787:L787"/>
    <mergeCell ref="F788:L788"/>
    <mergeCell ref="D789:L789"/>
    <mergeCell ref="F790:L790"/>
    <mergeCell ref="F791:L791"/>
    <mergeCell ref="AD740:AF740"/>
    <mergeCell ref="B741:AF741"/>
    <mergeCell ref="B743:AF743"/>
    <mergeCell ref="AD742:AF742"/>
    <mergeCell ref="AD745:AF745"/>
    <mergeCell ref="AD747:AF747"/>
    <mergeCell ref="AD748:AF748"/>
    <mergeCell ref="AD749:AF749"/>
    <mergeCell ref="AD750:AF750"/>
    <mergeCell ref="AD751:AF751"/>
    <mergeCell ref="AD752:AF752"/>
    <mergeCell ref="AD753:AF753"/>
    <mergeCell ref="AD754:AF754"/>
    <mergeCell ref="AD755:AF755"/>
    <mergeCell ref="N738:AC740"/>
    <mergeCell ref="N745:AC745"/>
    <mergeCell ref="F751:L751"/>
    <mergeCell ref="F752:L752"/>
    <mergeCell ref="AD1555:AF1555"/>
    <mergeCell ref="AD1553:AF1553"/>
    <mergeCell ref="AD1552:AF1552"/>
    <mergeCell ref="AD1551:AF1551"/>
    <mergeCell ref="N1359:AF1360"/>
    <mergeCell ref="N1515:AF1516"/>
    <mergeCell ref="F757:L757"/>
    <mergeCell ref="F758:L758"/>
    <mergeCell ref="F759:L759"/>
    <mergeCell ref="F760:L760"/>
    <mergeCell ref="F761:L761"/>
    <mergeCell ref="F762:L762"/>
    <mergeCell ref="F767:L767"/>
    <mergeCell ref="B744:AF744"/>
    <mergeCell ref="F756:L756"/>
    <mergeCell ref="N865:Q865"/>
    <mergeCell ref="N866:T866"/>
    <mergeCell ref="D982:L982"/>
    <mergeCell ref="E877:L877"/>
    <mergeCell ref="F878:L878"/>
    <mergeCell ref="F879:L879"/>
    <mergeCell ref="E880:L880"/>
    <mergeCell ref="F881:L881"/>
    <mergeCell ref="F882:L882"/>
    <mergeCell ref="E872:L872"/>
    <mergeCell ref="F873:L873"/>
    <mergeCell ref="F874:L874"/>
    <mergeCell ref="F875:L875"/>
    <mergeCell ref="F876:L876"/>
    <mergeCell ref="F865:L865"/>
    <mergeCell ref="F866:L866"/>
    <mergeCell ref="D867:L867"/>
    <mergeCell ref="AD1015:AF1056"/>
    <mergeCell ref="AD1057:AF1066"/>
    <mergeCell ref="AD1136:AF1145"/>
    <mergeCell ref="AD1146:AF1156"/>
    <mergeCell ref="AD1185:AF1189"/>
    <mergeCell ref="AD1190:AF1199"/>
    <mergeCell ref="O1185:AB1189"/>
    <mergeCell ref="O1190:AB1199"/>
    <mergeCell ref="AD1314:AF1329"/>
    <mergeCell ref="AD1330:AF1334"/>
    <mergeCell ref="AD1414:AF1425"/>
    <mergeCell ref="AD1426:AF1431"/>
    <mergeCell ref="AD1470:AF1472"/>
    <mergeCell ref="AD1473:AF1490"/>
    <mergeCell ref="E514:L514"/>
    <mergeCell ref="N1513:AB1513"/>
    <mergeCell ref="N1437:AF1438"/>
    <mergeCell ref="F868:L868"/>
    <mergeCell ref="AD760:AF760"/>
    <mergeCell ref="AD761:AF761"/>
    <mergeCell ref="AD762:AF762"/>
    <mergeCell ref="AD763:AF763"/>
    <mergeCell ref="AD764:AF764"/>
    <mergeCell ref="AD765:AF765"/>
    <mergeCell ref="AD766:AF766"/>
    <mergeCell ref="AD767:AF767"/>
    <mergeCell ref="AD768:AF768"/>
    <mergeCell ref="AD769:AF769"/>
    <mergeCell ref="AD770:AF770"/>
    <mergeCell ref="AD772:AF772"/>
    <mergeCell ref="B780:E780"/>
    <mergeCell ref="F769:L769"/>
  </mergeCells>
  <conditionalFormatting sqref="F780:L780">
    <cfRule type="cellIs" dxfId="5" priority="1" operator="equal">
      <formula>0</formula>
    </cfRule>
  </conditionalFormatting>
  <pageMargins left="0" right="0" top="0" bottom="0" header="0" footer="0"/>
  <pageSetup paperSize="5" scale="68" orientation="landscape" r:id="rId1"/>
  <headerFooter alignWithMargins="0">
    <oddHeader xml:space="preserve">&amp;R
&amp;G
</oddHeader>
  </headerFooter>
  <rowBreaks count="34" manualBreakCount="34">
    <brk id="53" min="1" max="31" man="1"/>
    <brk id="93" min="1" max="31" man="1"/>
    <brk id="134" min="1" max="31" man="1"/>
    <brk id="179" min="1" max="31" man="1"/>
    <brk id="229" min="1" max="31" man="1"/>
    <brk id="280" min="1" max="31" man="1"/>
    <brk id="314" min="1" max="31" man="1"/>
    <brk id="358" min="1" max="31" man="1"/>
    <brk id="406" min="1" max="31" man="1"/>
    <brk id="454" min="1" max="31" man="1"/>
    <brk id="505" min="1" max="31" man="1"/>
    <brk id="551" min="1" max="31" man="1"/>
    <brk id="596" min="1" max="31" man="1"/>
    <brk id="636" min="1" max="31" man="1"/>
    <brk id="679" min="1" max="31" man="1"/>
    <brk id="727" min="1" max="31" man="1"/>
    <brk id="743" min="1" max="31" man="1"/>
    <brk id="775" min="1" max="31" man="1"/>
    <brk id="825" min="1" max="31" man="1"/>
    <brk id="869" min="1" max="31" man="1"/>
    <brk id="910" min="1" max="31" man="1"/>
    <brk id="955" min="1" max="31" man="1"/>
    <brk id="1005" min="1" max="31" man="1"/>
    <brk id="1056" min="1" max="31" man="1"/>
    <brk id="1098" min="1" max="31" man="1"/>
    <brk id="1145" min="1" max="31" man="1"/>
    <brk id="1189" min="1" max="31" man="1"/>
    <brk id="1234" min="1" max="31" man="1"/>
    <brk id="1281" min="1" max="31" man="1"/>
    <brk id="1329" min="1" max="31" man="1"/>
    <brk id="1377" min="1" max="31" man="1"/>
    <brk id="1425" min="1" max="31" man="1"/>
    <brk id="1472" min="1" max="31" man="1"/>
    <brk id="1519" min="1" max="31" man="1"/>
  </row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1576"/>
  <sheetViews>
    <sheetView view="pageLayout" zoomScaleNormal="90" zoomScaleSheetLayoutView="90" workbookViewId="0">
      <selection activeCell="M9" sqref="M9"/>
    </sheetView>
  </sheetViews>
  <sheetFormatPr baseColWidth="10" defaultColWidth="9.33203125" defaultRowHeight="15" outlineLevelRow="2" outlineLevelCol="1" x14ac:dyDescent="0.2"/>
  <cols>
    <col min="1" max="1" width="7.33203125" style="4" hidden="1" customWidth="1" outlineLevel="1"/>
    <col min="2" max="2" width="2.5" style="4" customWidth="1" collapsed="1"/>
    <col min="3" max="4" width="3.83203125" style="4" customWidth="1"/>
    <col min="5" max="5" width="20.5" style="4" customWidth="1"/>
    <col min="6" max="11" width="9" style="80" customWidth="1" outlineLevel="1"/>
    <col min="12" max="12" width="10" style="80" customWidth="1" outlineLevel="1"/>
    <col min="13" max="13" width="11.33203125" style="4" customWidth="1"/>
    <col min="14" max="14" width="11.33203125" style="1" customWidth="1"/>
    <col min="15" max="28" width="11.33203125" style="4" customWidth="1"/>
    <col min="29" max="29" width="11.33203125" style="25" customWidth="1"/>
    <col min="30" max="32" width="9.33203125" style="70"/>
    <col min="33" max="16384" width="9.33203125" style="4"/>
  </cols>
  <sheetData>
    <row r="1" spans="1:32" outlineLevel="1" x14ac:dyDescent="0.2">
      <c r="B1" s="681"/>
      <c r="C1" s="682"/>
      <c r="D1" s="682"/>
      <c r="E1" s="682"/>
      <c r="F1" s="79"/>
      <c r="G1" s="79"/>
      <c r="H1" s="79"/>
      <c r="I1" s="79"/>
      <c r="J1" s="79"/>
      <c r="K1" s="79"/>
      <c r="L1" s="79"/>
      <c r="M1" s="682"/>
      <c r="N1" s="77"/>
      <c r="O1" s="682"/>
      <c r="P1" s="682"/>
      <c r="Q1" s="682"/>
      <c r="R1" s="682"/>
      <c r="S1" s="682"/>
      <c r="T1" s="682"/>
      <c r="U1" s="682"/>
      <c r="V1" s="682"/>
      <c r="W1" s="682"/>
      <c r="X1" s="682"/>
      <c r="Y1" s="682"/>
      <c r="Z1" s="682"/>
      <c r="AA1" s="682"/>
      <c r="AB1" s="682"/>
      <c r="AC1" s="55"/>
      <c r="AD1" s="682"/>
      <c r="AE1" s="682"/>
      <c r="AF1" s="683"/>
    </row>
    <row r="2" spans="1:32" ht="22.5" customHeight="1" outlineLevel="1" x14ac:dyDescent="0.2">
      <c r="B2" s="1490" t="s">
        <v>814</v>
      </c>
      <c r="C2" s="1491"/>
      <c r="D2" s="1491"/>
      <c r="E2" s="1491"/>
      <c r="F2" s="1491"/>
      <c r="G2" s="1491"/>
      <c r="H2" s="1491"/>
      <c r="I2" s="1491"/>
      <c r="J2" s="1491"/>
      <c r="K2" s="1491"/>
      <c r="L2" s="1491"/>
      <c r="M2" s="1491"/>
      <c r="N2" s="1491"/>
      <c r="O2" s="1491"/>
      <c r="P2" s="1491"/>
      <c r="Q2" s="1491"/>
      <c r="R2" s="1491"/>
      <c r="S2" s="1491"/>
      <c r="T2" s="1491"/>
      <c r="U2" s="1491"/>
      <c r="V2" s="1491"/>
      <c r="W2" s="1491"/>
      <c r="X2" s="1491"/>
      <c r="Y2" s="1491"/>
      <c r="Z2" s="1491"/>
      <c r="AA2" s="1491"/>
      <c r="AB2" s="1491"/>
      <c r="AC2" s="1491"/>
      <c r="AD2" s="1491"/>
      <c r="AE2" s="1491"/>
      <c r="AF2" s="1492"/>
    </row>
    <row r="3" spans="1:32" ht="22.5" customHeight="1" outlineLevel="1" x14ac:dyDescent="0.2">
      <c r="B3" s="1493" t="s">
        <v>741</v>
      </c>
      <c r="C3" s="1494"/>
      <c r="D3" s="1494"/>
      <c r="E3" s="1494"/>
      <c r="F3" s="1494"/>
      <c r="G3" s="1494"/>
      <c r="H3" s="1494"/>
      <c r="I3" s="1494"/>
      <c r="J3" s="1494"/>
      <c r="K3" s="1494"/>
      <c r="L3" s="1494"/>
      <c r="M3" s="1494"/>
      <c r="N3" s="1494"/>
      <c r="O3" s="1494"/>
      <c r="P3" s="1494"/>
      <c r="Q3" s="1494"/>
      <c r="R3" s="1494"/>
      <c r="S3" s="1494"/>
      <c r="T3" s="1494"/>
      <c r="U3" s="1494"/>
      <c r="V3" s="1494"/>
      <c r="W3" s="1494"/>
      <c r="X3" s="1494"/>
      <c r="Y3" s="1494"/>
      <c r="Z3" s="1494"/>
      <c r="AA3" s="1494"/>
      <c r="AB3" s="1494"/>
      <c r="AC3" s="1494"/>
      <c r="AD3" s="1494"/>
      <c r="AE3" s="1494"/>
      <c r="AF3" s="1495"/>
    </row>
    <row r="4" spans="1:32" ht="22.5" customHeight="1" outlineLevel="1" x14ac:dyDescent="0.2">
      <c r="A4" s="11">
        <v>100</v>
      </c>
      <c r="B4" s="1496" t="s">
        <v>1</v>
      </c>
      <c r="C4" s="1497"/>
      <c r="D4" s="1497"/>
      <c r="E4" s="1497"/>
      <c r="F4" s="1522">
        <f>'2. FTNC CAN'!F4</f>
        <v>0</v>
      </c>
      <c r="G4" s="1523"/>
      <c r="H4" s="1523"/>
      <c r="I4" s="1523"/>
      <c r="J4" s="1523"/>
      <c r="K4" s="1523"/>
      <c r="L4" s="1524"/>
      <c r="M4" s="1488" t="s">
        <v>202</v>
      </c>
      <c r="N4" s="1488"/>
      <c r="O4" s="1488"/>
      <c r="P4" s="1488"/>
      <c r="Q4" s="1488"/>
      <c r="R4" s="1488"/>
      <c r="S4" s="1488"/>
      <c r="T4" s="1488"/>
      <c r="U4" s="1488"/>
      <c r="V4" s="1488"/>
      <c r="W4" s="1488"/>
      <c r="X4" s="1488"/>
      <c r="Y4" s="1488"/>
      <c r="Z4" s="1488"/>
      <c r="AA4" s="1488"/>
      <c r="AB4" s="1488"/>
      <c r="AC4" s="1488"/>
      <c r="AD4" s="1488"/>
      <c r="AE4" s="1488"/>
      <c r="AF4" s="1489"/>
    </row>
    <row r="5" spans="1:32" ht="25.5" customHeight="1" outlineLevel="1" x14ac:dyDescent="0.2">
      <c r="A5" s="11">
        <v>101</v>
      </c>
      <c r="B5" s="1287" t="s">
        <v>743</v>
      </c>
      <c r="C5" s="1286"/>
      <c r="D5" s="1286"/>
      <c r="E5" s="1498"/>
      <c r="F5" s="1499">
        <f>'2. FTNC CAN'!F5</f>
        <v>0</v>
      </c>
      <c r="G5" s="1500"/>
      <c r="H5" s="1500"/>
      <c r="I5" s="1500"/>
      <c r="J5" s="1500"/>
      <c r="K5" s="1500"/>
      <c r="L5" s="1501"/>
      <c r="M5" s="1502" t="s">
        <v>352</v>
      </c>
      <c r="N5" s="595">
        <f>'2. FTNC CAN'!N5</f>
        <v>7</v>
      </c>
      <c r="O5" s="596">
        <f>'2. FTNC CAN'!O5</f>
        <v>14</v>
      </c>
      <c r="P5" s="596">
        <f>'2. FTNC CAN'!P5</f>
        <v>21</v>
      </c>
      <c r="Q5" s="598">
        <f>'2. FTNC CAN'!Q5</f>
        <v>31</v>
      </c>
      <c r="R5" s="595">
        <f>'2. FTNC CAN'!R5</f>
        <v>60</v>
      </c>
      <c r="S5" s="596">
        <f>'2. FTNC CAN'!S5</f>
        <v>89</v>
      </c>
      <c r="T5" s="596">
        <f>'2. FTNC CAN'!T5</f>
        <v>120</v>
      </c>
      <c r="U5" s="598">
        <f>'2. FTNC CAN'!U5</f>
        <v>150</v>
      </c>
      <c r="V5" s="595">
        <f>'2. FTNC CAN'!V5</f>
        <v>181</v>
      </c>
      <c r="W5" s="596">
        <f>'2. FTNC CAN'!W5</f>
        <v>211</v>
      </c>
      <c r="X5" s="596">
        <f>'2. FTNC CAN'!X5</f>
        <v>242</v>
      </c>
      <c r="Y5" s="598">
        <f>'2. FTNC CAN'!Y5</f>
        <v>273</v>
      </c>
      <c r="Z5" s="595">
        <f>'2. FTNC CAN'!Z5</f>
        <v>303</v>
      </c>
      <c r="AA5" s="596">
        <f>'2. FTNC CAN'!AA5</f>
        <v>334</v>
      </c>
      <c r="AB5" s="596">
        <f>'2. FTNC CAN'!AB5</f>
        <v>364</v>
      </c>
      <c r="AC5" s="1504" t="s">
        <v>3</v>
      </c>
      <c r="AD5" s="1506" t="s">
        <v>4</v>
      </c>
      <c r="AE5" s="1507"/>
      <c r="AF5" s="1507"/>
    </row>
    <row r="6" spans="1:32" ht="30" customHeight="1" outlineLevel="1" x14ac:dyDescent="0.2">
      <c r="A6" s="11">
        <v>102</v>
      </c>
      <c r="B6" s="1510" t="s">
        <v>2</v>
      </c>
      <c r="C6" s="1511"/>
      <c r="D6" s="1511"/>
      <c r="E6" s="1511"/>
      <c r="F6" s="1511"/>
      <c r="G6" s="1511"/>
      <c r="H6" s="1511"/>
      <c r="I6" s="1511"/>
      <c r="J6" s="1511"/>
      <c r="K6" s="1511"/>
      <c r="L6" s="1512"/>
      <c r="M6" s="1503"/>
      <c r="N6" s="599" t="str">
        <f>'2. FTNC CAN'!N6</f>
        <v>7 
(Semaine 1)</v>
      </c>
      <c r="O6" s="353" t="str">
        <f>'2. FTNC CAN'!O6</f>
        <v>14 
(Semaine 2)</v>
      </c>
      <c r="P6" s="353" t="str">
        <f>'2. FTNC CAN'!P6</f>
        <v>21 
(Semaine 3)</v>
      </c>
      <c r="Q6" s="354" t="str">
        <f>'2. FTNC CAN'!Q6</f>
        <v>31 
(Semaine 4)</v>
      </c>
      <c r="R6" s="355" t="str">
        <f>'2. FTNC CAN'!R6</f>
        <v>60 
(Mois 2)</v>
      </c>
      <c r="S6" s="353" t="str">
        <f>'2. FTNC CAN'!S6</f>
        <v>89 
(Mois 3)</v>
      </c>
      <c r="T6" s="353" t="str">
        <f>'2. FTNC CAN'!T6</f>
        <v>120 
(Mois 4)</v>
      </c>
      <c r="U6" s="353" t="str">
        <f>'2. FTNC CAN'!U6</f>
        <v>150 
(Mois 5)</v>
      </c>
      <c r="V6" s="353" t="str">
        <f>'2. FTNC CAN'!V6</f>
        <v>181 
(Mois 6)</v>
      </c>
      <c r="W6" s="353" t="str">
        <f>'2. FTNC CAN'!W6</f>
        <v>211 
(Mois 7)</v>
      </c>
      <c r="X6" s="353" t="str">
        <f>'2. FTNC CAN'!X6</f>
        <v>242 
(Mois 8)</v>
      </c>
      <c r="Y6" s="353" t="str">
        <f>'2. FTNC CAN'!Y6</f>
        <v>273 
(Mois 9)</v>
      </c>
      <c r="Z6" s="353" t="str">
        <f>'2. FTNC CAN'!Z6</f>
        <v>303 
(Mois 10)</v>
      </c>
      <c r="AA6" s="353" t="str">
        <f>'2. FTNC CAN'!AA6</f>
        <v>334 
(Mois 11)</v>
      </c>
      <c r="AB6" s="353" t="str">
        <f>'2. FTNC CAN'!AB6</f>
        <v>364 
(Mois 12)</v>
      </c>
      <c r="AC6" s="1505"/>
      <c r="AD6" s="1508"/>
      <c r="AE6" s="1509"/>
      <c r="AF6" s="1509"/>
    </row>
    <row r="7" spans="1:32" ht="22.5" customHeight="1" outlineLevel="1" x14ac:dyDescent="0.2">
      <c r="A7" s="11">
        <v>103</v>
      </c>
      <c r="B7" s="1513" t="s">
        <v>5</v>
      </c>
      <c r="C7" s="1514"/>
      <c r="D7" s="1514"/>
      <c r="E7" s="1514"/>
      <c r="F7" s="1514"/>
      <c r="G7" s="1514"/>
      <c r="H7" s="1514"/>
      <c r="I7" s="1514"/>
      <c r="J7" s="1514"/>
      <c r="K7" s="1514"/>
      <c r="L7" s="1514"/>
      <c r="M7" s="1514"/>
      <c r="N7" s="1514"/>
      <c r="O7" s="1514"/>
      <c r="P7" s="1514"/>
      <c r="Q7" s="1514"/>
      <c r="R7" s="1514"/>
      <c r="S7" s="1514"/>
      <c r="T7" s="1514"/>
      <c r="U7" s="1514"/>
      <c r="V7" s="1514"/>
      <c r="W7" s="1514"/>
      <c r="X7" s="1514"/>
      <c r="Y7" s="1514"/>
      <c r="Z7" s="1514"/>
      <c r="AA7" s="1514"/>
      <c r="AB7" s="1514"/>
      <c r="AC7" s="1514"/>
      <c r="AD7" s="1514"/>
      <c r="AE7" s="1514"/>
      <c r="AF7" s="1515"/>
    </row>
    <row r="8" spans="1:32" ht="15" customHeight="1" x14ac:dyDescent="0.2">
      <c r="A8" s="11">
        <v>104</v>
      </c>
      <c r="B8" s="696"/>
      <c r="C8" s="1516" t="s">
        <v>6</v>
      </c>
      <c r="D8" s="1517"/>
      <c r="E8" s="1517"/>
      <c r="F8" s="1517"/>
      <c r="G8" s="1517"/>
      <c r="H8" s="1517"/>
      <c r="I8" s="1517"/>
      <c r="J8" s="1517"/>
      <c r="K8" s="1517"/>
      <c r="L8" s="1517"/>
      <c r="M8" s="1517"/>
      <c r="N8" s="1517"/>
      <c r="O8" s="1517"/>
      <c r="P8" s="1517"/>
      <c r="Q8" s="1517"/>
      <c r="R8" s="1517"/>
      <c r="S8" s="1517"/>
      <c r="T8" s="1517"/>
      <c r="U8" s="1517"/>
      <c r="V8" s="1517"/>
      <c r="W8" s="1517"/>
      <c r="X8" s="1517"/>
      <c r="Y8" s="1517"/>
      <c r="Z8" s="1517"/>
      <c r="AA8" s="1517"/>
      <c r="AB8" s="1517"/>
      <c r="AC8" s="1517"/>
      <c r="AD8" s="1517"/>
      <c r="AE8" s="1517"/>
      <c r="AF8" s="1518"/>
    </row>
    <row r="9" spans="1:32" ht="15" customHeight="1" x14ac:dyDescent="0.2">
      <c r="A9" s="11">
        <v>105</v>
      </c>
      <c r="B9" s="691"/>
      <c r="C9" s="280"/>
      <c r="D9" s="280"/>
      <c r="E9" s="280"/>
      <c r="F9" s="1519" t="s">
        <v>7</v>
      </c>
      <c r="G9" s="1520"/>
      <c r="H9" s="1520"/>
      <c r="I9" s="1520"/>
      <c r="J9" s="1520"/>
      <c r="K9" s="1520"/>
      <c r="L9" s="1521"/>
      <c r="M9" s="698">
        <v>0</v>
      </c>
      <c r="N9" s="1304"/>
      <c r="O9" s="1305"/>
      <c r="P9" s="1305"/>
      <c r="Q9" s="1305"/>
      <c r="R9" s="1305"/>
      <c r="S9" s="1305"/>
      <c r="T9" s="1305"/>
      <c r="U9" s="1305"/>
      <c r="V9" s="1305"/>
      <c r="W9" s="1305"/>
      <c r="X9" s="1305"/>
      <c r="Y9" s="1305"/>
      <c r="Z9" s="1305"/>
      <c r="AA9" s="1305"/>
      <c r="AB9" s="1305"/>
      <c r="AC9" s="1306"/>
      <c r="AD9" s="996"/>
      <c r="AE9" s="997"/>
      <c r="AF9" s="998"/>
    </row>
    <row r="10" spans="1:32" ht="15" customHeight="1" x14ac:dyDescent="0.2">
      <c r="A10" s="11">
        <v>106</v>
      </c>
      <c r="B10" s="691"/>
      <c r="C10" s="280"/>
      <c r="D10" s="675" t="s">
        <v>8</v>
      </c>
      <c r="E10" s="676"/>
      <c r="F10" s="676"/>
      <c r="G10" s="676"/>
      <c r="H10" s="676"/>
      <c r="I10" s="676"/>
      <c r="J10" s="676"/>
      <c r="K10" s="676"/>
      <c r="L10" s="677"/>
      <c r="M10" s="407">
        <f>SUBTOTAL(9,M11:M12)</f>
        <v>0</v>
      </c>
      <c r="N10" s="412">
        <f>SUBTOTAL(9,N11)</f>
        <v>0</v>
      </c>
      <c r="O10" s="414">
        <f t="shared" ref="O10:AC10" si="0">SUBTOTAL(9,O11)</f>
        <v>0</v>
      </c>
      <c r="P10" s="413">
        <f t="shared" si="0"/>
        <v>0</v>
      </c>
      <c r="Q10" s="415">
        <f t="shared" si="0"/>
        <v>0</v>
      </c>
      <c r="R10" s="413">
        <f t="shared" si="0"/>
        <v>0</v>
      </c>
      <c r="S10" s="414">
        <f t="shared" si="0"/>
        <v>0</v>
      </c>
      <c r="T10" s="414">
        <f t="shared" si="0"/>
        <v>0</v>
      </c>
      <c r="U10" s="414">
        <f t="shared" si="0"/>
        <v>0</v>
      </c>
      <c r="V10" s="414">
        <f t="shared" si="0"/>
        <v>0</v>
      </c>
      <c r="W10" s="414">
        <f t="shared" si="0"/>
        <v>0</v>
      </c>
      <c r="X10" s="414">
        <f t="shared" si="0"/>
        <v>0</v>
      </c>
      <c r="Y10" s="414">
        <f t="shared" si="0"/>
        <v>0</v>
      </c>
      <c r="Z10" s="414">
        <f t="shared" si="0"/>
        <v>0</v>
      </c>
      <c r="AA10" s="414">
        <f t="shared" si="0"/>
        <v>0</v>
      </c>
      <c r="AB10" s="415">
        <f t="shared" si="0"/>
        <v>0</v>
      </c>
      <c r="AC10" s="415">
        <f t="shared" si="0"/>
        <v>0</v>
      </c>
      <c r="AD10" s="996"/>
      <c r="AE10" s="997"/>
      <c r="AF10" s="998"/>
    </row>
    <row r="11" spans="1:32" ht="15" customHeight="1" x14ac:dyDescent="0.2">
      <c r="A11" s="11">
        <v>107</v>
      </c>
      <c r="B11" s="691"/>
      <c r="C11" s="289"/>
      <c r="D11" s="289"/>
      <c r="E11" s="290"/>
      <c r="F11" s="1455" t="s">
        <v>9</v>
      </c>
      <c r="G11" s="1456"/>
      <c r="H11" s="1456"/>
      <c r="I11" s="1456"/>
      <c r="J11" s="1456"/>
      <c r="K11" s="1456"/>
      <c r="L11" s="1457"/>
      <c r="M11" s="698">
        <v>0</v>
      </c>
      <c r="N11" s="704">
        <v>0</v>
      </c>
      <c r="O11" s="700">
        <v>0</v>
      </c>
      <c r="P11" s="701">
        <v>0</v>
      </c>
      <c r="Q11" s="705">
        <v>0</v>
      </c>
      <c r="R11" s="701">
        <v>0</v>
      </c>
      <c r="S11" s="701">
        <v>0</v>
      </c>
      <c r="T11" s="701">
        <v>0</v>
      </c>
      <c r="U11" s="701">
        <v>0</v>
      </c>
      <c r="V11" s="701">
        <v>0</v>
      </c>
      <c r="W11" s="701">
        <v>0</v>
      </c>
      <c r="X11" s="701">
        <v>0</v>
      </c>
      <c r="Y11" s="701">
        <v>0</v>
      </c>
      <c r="Z11" s="701">
        <v>0</v>
      </c>
      <c r="AA11" s="701">
        <v>0</v>
      </c>
      <c r="AB11" s="705">
        <v>0</v>
      </c>
      <c r="AC11" s="705">
        <v>0</v>
      </c>
      <c r="AD11" s="996"/>
      <c r="AE11" s="997"/>
      <c r="AF11" s="998"/>
    </row>
    <row r="12" spans="1:32" ht="15" customHeight="1" x14ac:dyDescent="0.2">
      <c r="A12" s="11">
        <v>108</v>
      </c>
      <c r="B12" s="691"/>
      <c r="C12" s="289"/>
      <c r="D12" s="289"/>
      <c r="E12" s="290"/>
      <c r="F12" s="1458" t="s">
        <v>10</v>
      </c>
      <c r="G12" s="1459"/>
      <c r="H12" s="1459"/>
      <c r="I12" s="1459"/>
      <c r="J12" s="1459"/>
      <c r="K12" s="1459"/>
      <c r="L12" s="1460"/>
      <c r="M12" s="698">
        <v>0</v>
      </c>
      <c r="N12" s="1304"/>
      <c r="O12" s="1305"/>
      <c r="P12" s="1305"/>
      <c r="Q12" s="1305"/>
      <c r="R12" s="1305"/>
      <c r="S12" s="1305"/>
      <c r="T12" s="1305"/>
      <c r="U12" s="1305"/>
      <c r="V12" s="1305"/>
      <c r="W12" s="1305"/>
      <c r="X12" s="1305"/>
      <c r="Y12" s="1305"/>
      <c r="Z12" s="1305"/>
      <c r="AA12" s="1305"/>
      <c r="AB12" s="1305"/>
      <c r="AC12" s="1306"/>
      <c r="AD12" s="996"/>
      <c r="AE12" s="997"/>
      <c r="AF12" s="998"/>
    </row>
    <row r="13" spans="1:32" ht="15" customHeight="1" x14ac:dyDescent="0.2">
      <c r="A13" s="11">
        <v>109</v>
      </c>
      <c r="B13" s="691"/>
      <c r="C13" s="280"/>
      <c r="D13" s="1485" t="s">
        <v>11</v>
      </c>
      <c r="E13" s="1486"/>
      <c r="F13" s="1486"/>
      <c r="G13" s="1486"/>
      <c r="H13" s="1486"/>
      <c r="I13" s="1486"/>
      <c r="J13" s="1486"/>
      <c r="K13" s="1486"/>
      <c r="L13" s="1487"/>
      <c r="M13" s="407">
        <f>SUM(M14:M15)</f>
        <v>0</v>
      </c>
      <c r="N13" s="410">
        <f>SUBTOTAL(9,N15)</f>
        <v>0</v>
      </c>
      <c r="O13" s="414">
        <f t="shared" ref="O13:AC13" si="1">SUBTOTAL(9,O15)</f>
        <v>0</v>
      </c>
      <c r="P13" s="413">
        <f t="shared" si="1"/>
        <v>0</v>
      </c>
      <c r="Q13" s="411">
        <f t="shared" si="1"/>
        <v>0</v>
      </c>
      <c r="R13" s="413">
        <f t="shared" si="1"/>
        <v>0</v>
      </c>
      <c r="S13" s="414">
        <f t="shared" si="1"/>
        <v>0</v>
      </c>
      <c r="T13" s="414">
        <f t="shared" si="1"/>
        <v>0</v>
      </c>
      <c r="U13" s="414">
        <f t="shared" si="1"/>
        <v>0</v>
      </c>
      <c r="V13" s="414">
        <f t="shared" si="1"/>
        <v>0</v>
      </c>
      <c r="W13" s="414">
        <f t="shared" si="1"/>
        <v>0</v>
      </c>
      <c r="X13" s="414">
        <f t="shared" si="1"/>
        <v>0</v>
      </c>
      <c r="Y13" s="414">
        <f t="shared" si="1"/>
        <v>0</v>
      </c>
      <c r="Z13" s="414">
        <f t="shared" si="1"/>
        <v>0</v>
      </c>
      <c r="AA13" s="414">
        <f t="shared" si="1"/>
        <v>0</v>
      </c>
      <c r="AB13" s="415">
        <f t="shared" si="1"/>
        <v>0</v>
      </c>
      <c r="AC13" s="415">
        <f t="shared" si="1"/>
        <v>0</v>
      </c>
      <c r="AD13" s="996"/>
      <c r="AE13" s="997"/>
      <c r="AF13" s="998"/>
    </row>
    <row r="14" spans="1:32" ht="15" customHeight="1" x14ac:dyDescent="0.2">
      <c r="A14" s="11">
        <v>110</v>
      </c>
      <c r="B14" s="691"/>
      <c r="C14" s="678"/>
      <c r="D14" s="678"/>
      <c r="E14" s="679"/>
      <c r="F14" s="1455" t="s">
        <v>390</v>
      </c>
      <c r="G14" s="1456"/>
      <c r="H14" s="1456"/>
      <c r="I14" s="1456"/>
      <c r="J14" s="1456"/>
      <c r="K14" s="1456"/>
      <c r="L14" s="1457"/>
      <c r="M14" s="698">
        <v>0</v>
      </c>
      <c r="N14" s="1307"/>
      <c r="O14" s="1308"/>
      <c r="P14" s="1308"/>
      <c r="Q14" s="1308"/>
      <c r="R14" s="1308"/>
      <c r="S14" s="1308"/>
      <c r="T14" s="1308"/>
      <c r="U14" s="1308"/>
      <c r="V14" s="1308"/>
      <c r="W14" s="1308"/>
      <c r="X14" s="1308"/>
      <c r="Y14" s="1308"/>
      <c r="Z14" s="1308"/>
      <c r="AA14" s="1308"/>
      <c r="AB14" s="1308"/>
      <c r="AC14" s="1309"/>
      <c r="AD14" s="996"/>
      <c r="AE14" s="997"/>
      <c r="AF14" s="998"/>
    </row>
    <row r="15" spans="1:32" ht="15" customHeight="1" x14ac:dyDescent="0.2">
      <c r="A15" s="11">
        <v>111</v>
      </c>
      <c r="B15" s="691"/>
      <c r="C15" s="280"/>
      <c r="D15" s="280"/>
      <c r="E15" s="281"/>
      <c r="F15" s="1458" t="s">
        <v>203</v>
      </c>
      <c r="G15" s="1459"/>
      <c r="H15" s="1459"/>
      <c r="I15" s="1459"/>
      <c r="J15" s="1459"/>
      <c r="K15" s="1459"/>
      <c r="L15" s="1460"/>
      <c r="M15" s="698">
        <v>0</v>
      </c>
      <c r="N15" s="699">
        <v>0</v>
      </c>
      <c r="O15" s="700">
        <v>0</v>
      </c>
      <c r="P15" s="701">
        <v>0</v>
      </c>
      <c r="Q15" s="702">
        <v>0</v>
      </c>
      <c r="R15" s="701">
        <v>0</v>
      </c>
      <c r="S15" s="701">
        <v>0</v>
      </c>
      <c r="T15" s="701">
        <v>0</v>
      </c>
      <c r="U15" s="701">
        <v>0</v>
      </c>
      <c r="V15" s="701">
        <v>0</v>
      </c>
      <c r="W15" s="701">
        <v>0</v>
      </c>
      <c r="X15" s="701">
        <v>0</v>
      </c>
      <c r="Y15" s="701">
        <v>0</v>
      </c>
      <c r="Z15" s="701">
        <v>0</v>
      </c>
      <c r="AA15" s="701">
        <v>0</v>
      </c>
      <c r="AB15" s="703">
        <v>0</v>
      </c>
      <c r="AC15" s="698">
        <v>0</v>
      </c>
      <c r="AD15" s="996"/>
      <c r="AE15" s="997"/>
      <c r="AF15" s="998"/>
    </row>
    <row r="16" spans="1:32" ht="15" customHeight="1" x14ac:dyDescent="0.2">
      <c r="A16" s="11">
        <v>112</v>
      </c>
      <c r="B16" s="691"/>
      <c r="C16" s="1482" t="s">
        <v>12</v>
      </c>
      <c r="D16" s="1483"/>
      <c r="E16" s="1483"/>
      <c r="F16" s="1483"/>
      <c r="G16" s="1483"/>
      <c r="H16" s="1483"/>
      <c r="I16" s="1483"/>
      <c r="J16" s="1483"/>
      <c r="K16" s="1483"/>
      <c r="L16" s="1483"/>
      <c r="M16" s="1483"/>
      <c r="N16" s="1483"/>
      <c r="O16" s="1483"/>
      <c r="P16" s="1483"/>
      <c r="Q16" s="1483"/>
      <c r="R16" s="1483"/>
      <c r="S16" s="1483"/>
      <c r="T16" s="1483"/>
      <c r="U16" s="1483"/>
      <c r="V16" s="1483"/>
      <c r="W16" s="1483"/>
      <c r="X16" s="1483"/>
      <c r="Y16" s="1483"/>
      <c r="Z16" s="1483"/>
      <c r="AA16" s="1483"/>
      <c r="AB16" s="1483"/>
      <c r="AC16" s="1483"/>
      <c r="AD16" s="1483"/>
      <c r="AE16" s="1483"/>
      <c r="AF16" s="1484"/>
    </row>
    <row r="17" spans="1:32" ht="15" customHeight="1" x14ac:dyDescent="0.2">
      <c r="A17" s="11">
        <v>113</v>
      </c>
      <c r="B17" s="691"/>
      <c r="C17" s="692"/>
      <c r="D17" s="1485" t="s">
        <v>64</v>
      </c>
      <c r="E17" s="1486"/>
      <c r="F17" s="1486"/>
      <c r="G17" s="1486"/>
      <c r="H17" s="1486"/>
      <c r="I17" s="1486"/>
      <c r="J17" s="1486"/>
      <c r="K17" s="1486"/>
      <c r="L17" s="1486"/>
      <c r="M17" s="1486"/>
      <c r="N17" s="1486"/>
      <c r="O17" s="1486"/>
      <c r="P17" s="1486"/>
      <c r="Q17" s="1486"/>
      <c r="R17" s="1486"/>
      <c r="S17" s="1486"/>
      <c r="T17" s="1486"/>
      <c r="U17" s="1486"/>
      <c r="V17" s="1486"/>
      <c r="W17" s="1486"/>
      <c r="X17" s="1486"/>
      <c r="Y17" s="1486"/>
      <c r="Z17" s="1486"/>
      <c r="AA17" s="1486"/>
      <c r="AB17" s="1486"/>
      <c r="AC17" s="1486"/>
      <c r="AD17" s="1486"/>
      <c r="AE17" s="1486"/>
      <c r="AF17" s="1487"/>
    </row>
    <row r="18" spans="1:32" ht="15" customHeight="1" x14ac:dyDescent="0.2">
      <c r="A18" s="11">
        <v>114</v>
      </c>
      <c r="B18" s="691"/>
      <c r="C18" s="692"/>
      <c r="D18" s="692"/>
      <c r="E18" s="1452" t="s">
        <v>66</v>
      </c>
      <c r="F18" s="1453"/>
      <c r="G18" s="1453"/>
      <c r="H18" s="1453"/>
      <c r="I18" s="1453"/>
      <c r="J18" s="1453"/>
      <c r="K18" s="1453"/>
      <c r="L18" s="1454"/>
      <c r="M18" s="407">
        <f>SUM(M19:M22)</f>
        <v>0</v>
      </c>
      <c r="N18" s="410">
        <f t="shared" ref="N18:AC18" si="2">SUBTOTAL(9,N19:N22)</f>
        <v>0</v>
      </c>
      <c r="O18" s="414">
        <f t="shared" si="2"/>
        <v>0</v>
      </c>
      <c r="P18" s="413">
        <f t="shared" si="2"/>
        <v>0</v>
      </c>
      <c r="Q18" s="411">
        <f t="shared" si="2"/>
        <v>0</v>
      </c>
      <c r="R18" s="414">
        <f t="shared" si="2"/>
        <v>0</v>
      </c>
      <c r="S18" s="414">
        <f t="shared" si="2"/>
        <v>0</v>
      </c>
      <c r="T18" s="414">
        <f t="shared" si="2"/>
        <v>0</v>
      </c>
      <c r="U18" s="414">
        <f t="shared" si="2"/>
        <v>0</v>
      </c>
      <c r="V18" s="414">
        <f t="shared" si="2"/>
        <v>0</v>
      </c>
      <c r="W18" s="414">
        <f t="shared" si="2"/>
        <v>0</v>
      </c>
      <c r="X18" s="414">
        <f t="shared" si="2"/>
        <v>0</v>
      </c>
      <c r="Y18" s="414">
        <f t="shared" si="2"/>
        <v>0</v>
      </c>
      <c r="Z18" s="414">
        <f t="shared" si="2"/>
        <v>0</v>
      </c>
      <c r="AA18" s="414">
        <f t="shared" si="2"/>
        <v>0</v>
      </c>
      <c r="AB18" s="424">
        <f t="shared" si="2"/>
        <v>0</v>
      </c>
      <c r="AC18" s="407">
        <f t="shared" si="2"/>
        <v>0</v>
      </c>
      <c r="AD18" s="996"/>
      <c r="AE18" s="997"/>
      <c r="AF18" s="998"/>
    </row>
    <row r="19" spans="1:32" ht="15" customHeight="1" x14ac:dyDescent="0.2">
      <c r="A19" s="11">
        <v>115</v>
      </c>
      <c r="B19" s="691"/>
      <c r="C19" s="692"/>
      <c r="D19" s="692"/>
      <c r="E19" s="279"/>
      <c r="F19" s="1455" t="s">
        <v>65</v>
      </c>
      <c r="G19" s="1456"/>
      <c r="H19" s="1456"/>
      <c r="I19" s="1456"/>
      <c r="J19" s="1456"/>
      <c r="K19" s="1456"/>
      <c r="L19" s="1457"/>
      <c r="M19" s="698">
        <v>0</v>
      </c>
      <c r="N19" s="704">
        <v>0</v>
      </c>
      <c r="O19" s="700">
        <v>0</v>
      </c>
      <c r="P19" s="701">
        <v>0</v>
      </c>
      <c r="Q19" s="702">
        <v>0</v>
      </c>
      <c r="R19" s="701">
        <v>0</v>
      </c>
      <c r="S19" s="701">
        <v>0</v>
      </c>
      <c r="T19" s="701">
        <v>0</v>
      </c>
      <c r="U19" s="701">
        <v>0</v>
      </c>
      <c r="V19" s="701">
        <v>0</v>
      </c>
      <c r="W19" s="701">
        <v>0</v>
      </c>
      <c r="X19" s="701">
        <v>0</v>
      </c>
      <c r="Y19" s="701">
        <v>0</v>
      </c>
      <c r="Z19" s="701">
        <v>0</v>
      </c>
      <c r="AA19" s="701">
        <v>0</v>
      </c>
      <c r="AB19" s="703">
        <v>0</v>
      </c>
      <c r="AC19" s="698">
        <v>0</v>
      </c>
      <c r="AD19" s="996"/>
      <c r="AE19" s="997"/>
      <c r="AF19" s="998"/>
    </row>
    <row r="20" spans="1:32" ht="15" customHeight="1" x14ac:dyDescent="0.2">
      <c r="A20" s="11">
        <v>116</v>
      </c>
      <c r="B20" s="691"/>
      <c r="C20" s="692"/>
      <c r="D20" s="692"/>
      <c r="E20" s="279"/>
      <c r="F20" s="1449" t="s">
        <v>68</v>
      </c>
      <c r="G20" s="1450"/>
      <c r="H20" s="1450"/>
      <c r="I20" s="1450"/>
      <c r="J20" s="1450"/>
      <c r="K20" s="1450"/>
      <c r="L20" s="1451"/>
      <c r="M20" s="698">
        <v>0</v>
      </c>
      <c r="N20" s="704">
        <v>0</v>
      </c>
      <c r="O20" s="700">
        <v>0</v>
      </c>
      <c r="P20" s="701">
        <v>0</v>
      </c>
      <c r="Q20" s="702">
        <v>0</v>
      </c>
      <c r="R20" s="701">
        <v>0</v>
      </c>
      <c r="S20" s="701">
        <v>0</v>
      </c>
      <c r="T20" s="701">
        <v>0</v>
      </c>
      <c r="U20" s="701">
        <v>0</v>
      </c>
      <c r="V20" s="701">
        <v>0</v>
      </c>
      <c r="W20" s="701">
        <v>0</v>
      </c>
      <c r="X20" s="701">
        <v>0</v>
      </c>
      <c r="Y20" s="701">
        <v>0</v>
      </c>
      <c r="Z20" s="701">
        <v>0</v>
      </c>
      <c r="AA20" s="701">
        <v>0</v>
      </c>
      <c r="AB20" s="703"/>
      <c r="AC20" s="698">
        <v>0</v>
      </c>
      <c r="AD20" s="996"/>
      <c r="AE20" s="997"/>
      <c r="AF20" s="998"/>
    </row>
    <row r="21" spans="1:32" ht="15" customHeight="1" x14ac:dyDescent="0.2">
      <c r="A21" s="11">
        <v>117</v>
      </c>
      <c r="B21" s="691"/>
      <c r="C21" s="280"/>
      <c r="D21" s="280"/>
      <c r="E21" s="281"/>
      <c r="F21" s="1449" t="s">
        <v>537</v>
      </c>
      <c r="G21" s="1450"/>
      <c r="H21" s="1450"/>
      <c r="I21" s="1450"/>
      <c r="J21" s="1450"/>
      <c r="K21" s="1450"/>
      <c r="L21" s="1451"/>
      <c r="M21" s="698">
        <v>0</v>
      </c>
      <c r="N21" s="704">
        <v>0</v>
      </c>
      <c r="O21" s="700">
        <v>0</v>
      </c>
      <c r="P21" s="701">
        <v>0</v>
      </c>
      <c r="Q21" s="702">
        <v>0</v>
      </c>
      <c r="R21" s="701">
        <v>0</v>
      </c>
      <c r="S21" s="701">
        <v>0</v>
      </c>
      <c r="T21" s="701">
        <v>0</v>
      </c>
      <c r="U21" s="701">
        <v>0</v>
      </c>
      <c r="V21" s="701">
        <v>0</v>
      </c>
      <c r="W21" s="701">
        <v>0</v>
      </c>
      <c r="X21" s="701">
        <v>0</v>
      </c>
      <c r="Y21" s="701">
        <v>0</v>
      </c>
      <c r="Z21" s="701">
        <v>0</v>
      </c>
      <c r="AA21" s="701">
        <v>0</v>
      </c>
      <c r="AB21" s="703">
        <v>0</v>
      </c>
      <c r="AC21" s="698">
        <v>0</v>
      </c>
      <c r="AD21" s="996"/>
      <c r="AE21" s="997"/>
      <c r="AF21" s="998"/>
    </row>
    <row r="22" spans="1:32" s="3" customFormat="1" ht="27.75" customHeight="1" x14ac:dyDescent="0.2">
      <c r="A22" s="11">
        <v>118</v>
      </c>
      <c r="B22" s="691"/>
      <c r="C22" s="692"/>
      <c r="D22" s="692"/>
      <c r="E22" s="693"/>
      <c r="F22" s="1458" t="s">
        <v>532</v>
      </c>
      <c r="G22" s="1459"/>
      <c r="H22" s="1459"/>
      <c r="I22" s="1459"/>
      <c r="J22" s="1459"/>
      <c r="K22" s="1459"/>
      <c r="L22" s="1460"/>
      <c r="M22" s="698">
        <v>0</v>
      </c>
      <c r="N22" s="704">
        <v>0</v>
      </c>
      <c r="O22" s="700">
        <v>0</v>
      </c>
      <c r="P22" s="701">
        <v>0</v>
      </c>
      <c r="Q22" s="702">
        <v>0</v>
      </c>
      <c r="R22" s="701">
        <v>0</v>
      </c>
      <c r="S22" s="701">
        <v>0</v>
      </c>
      <c r="T22" s="701">
        <v>0</v>
      </c>
      <c r="U22" s="701">
        <v>0</v>
      </c>
      <c r="V22" s="701">
        <v>0</v>
      </c>
      <c r="W22" s="701">
        <v>0</v>
      </c>
      <c r="X22" s="701">
        <v>0</v>
      </c>
      <c r="Y22" s="701">
        <v>0</v>
      </c>
      <c r="Z22" s="701">
        <v>0</v>
      </c>
      <c r="AA22" s="701">
        <v>0</v>
      </c>
      <c r="AB22" s="703">
        <v>0</v>
      </c>
      <c r="AC22" s="698">
        <v>0</v>
      </c>
      <c r="AD22" s="996"/>
      <c r="AE22" s="997"/>
      <c r="AF22" s="998"/>
    </row>
    <row r="23" spans="1:32" ht="15" customHeight="1" x14ac:dyDescent="0.2">
      <c r="A23" s="11">
        <v>119</v>
      </c>
      <c r="B23" s="691"/>
      <c r="C23" s="283"/>
      <c r="D23" s="283"/>
      <c r="E23" s="1452" t="s">
        <v>67</v>
      </c>
      <c r="F23" s="1453"/>
      <c r="G23" s="1453"/>
      <c r="H23" s="1453"/>
      <c r="I23" s="1453"/>
      <c r="J23" s="1453"/>
      <c r="K23" s="1453"/>
      <c r="L23" s="1454"/>
      <c r="M23" s="407">
        <f>SUM(M24:M27)</f>
        <v>0</v>
      </c>
      <c r="N23" s="410">
        <f t="shared" ref="N23:AC23" si="3">SUBTOTAL(9,N24:N27)</f>
        <v>0</v>
      </c>
      <c r="O23" s="414">
        <f t="shared" si="3"/>
        <v>0</v>
      </c>
      <c r="P23" s="413">
        <f t="shared" si="3"/>
        <v>0</v>
      </c>
      <c r="Q23" s="411">
        <f t="shared" si="3"/>
        <v>0</v>
      </c>
      <c r="R23" s="414">
        <f t="shared" si="3"/>
        <v>0</v>
      </c>
      <c r="S23" s="414">
        <f t="shared" si="3"/>
        <v>0</v>
      </c>
      <c r="T23" s="414">
        <f t="shared" si="3"/>
        <v>0</v>
      </c>
      <c r="U23" s="414">
        <f t="shared" si="3"/>
        <v>0</v>
      </c>
      <c r="V23" s="414">
        <f t="shared" si="3"/>
        <v>0</v>
      </c>
      <c r="W23" s="414">
        <f t="shared" si="3"/>
        <v>0</v>
      </c>
      <c r="X23" s="414">
        <f t="shared" si="3"/>
        <v>0</v>
      </c>
      <c r="Y23" s="414">
        <f t="shared" si="3"/>
        <v>0</v>
      </c>
      <c r="Z23" s="414">
        <f t="shared" si="3"/>
        <v>0</v>
      </c>
      <c r="AA23" s="414">
        <f t="shared" si="3"/>
        <v>0</v>
      </c>
      <c r="AB23" s="424">
        <f t="shared" si="3"/>
        <v>0</v>
      </c>
      <c r="AC23" s="407">
        <f t="shared" si="3"/>
        <v>0</v>
      </c>
      <c r="AD23" s="996"/>
      <c r="AE23" s="997"/>
      <c r="AF23" s="998"/>
    </row>
    <row r="24" spans="1:32" ht="15" customHeight="1" x14ac:dyDescent="0.2">
      <c r="A24" s="11">
        <v>120</v>
      </c>
      <c r="B24" s="691"/>
      <c r="C24" s="678"/>
      <c r="D24" s="678"/>
      <c r="E24" s="678"/>
      <c r="F24" s="1455" t="s">
        <v>65</v>
      </c>
      <c r="G24" s="1456"/>
      <c r="H24" s="1456"/>
      <c r="I24" s="1456"/>
      <c r="J24" s="1456"/>
      <c r="K24" s="1456"/>
      <c r="L24" s="1457"/>
      <c r="M24" s="698">
        <v>0</v>
      </c>
      <c r="N24" s="704">
        <v>0</v>
      </c>
      <c r="O24" s="700">
        <v>0</v>
      </c>
      <c r="P24" s="701">
        <v>0</v>
      </c>
      <c r="Q24" s="702">
        <v>0</v>
      </c>
      <c r="R24" s="700">
        <v>0</v>
      </c>
      <c r="S24" s="701">
        <v>0</v>
      </c>
      <c r="T24" s="700">
        <v>0</v>
      </c>
      <c r="U24" s="701">
        <v>0</v>
      </c>
      <c r="V24" s="700">
        <v>0</v>
      </c>
      <c r="W24" s="701">
        <v>0</v>
      </c>
      <c r="X24" s="700">
        <v>0</v>
      </c>
      <c r="Y24" s="701">
        <v>0</v>
      </c>
      <c r="Z24" s="700">
        <v>0</v>
      </c>
      <c r="AA24" s="701">
        <v>0</v>
      </c>
      <c r="AB24" s="706">
        <v>0</v>
      </c>
      <c r="AC24" s="698">
        <v>0</v>
      </c>
      <c r="AD24" s="996"/>
      <c r="AE24" s="997"/>
      <c r="AF24" s="998"/>
    </row>
    <row r="25" spans="1:32" ht="15" customHeight="1" x14ac:dyDescent="0.2">
      <c r="A25" s="11">
        <v>121</v>
      </c>
      <c r="B25" s="691"/>
      <c r="C25" s="678"/>
      <c r="D25" s="678"/>
      <c r="E25" s="678"/>
      <c r="F25" s="1449" t="s">
        <v>68</v>
      </c>
      <c r="G25" s="1450"/>
      <c r="H25" s="1450"/>
      <c r="I25" s="1450"/>
      <c r="J25" s="1450"/>
      <c r="K25" s="1450"/>
      <c r="L25" s="1451"/>
      <c r="M25" s="698">
        <v>0</v>
      </c>
      <c r="N25" s="704">
        <v>0</v>
      </c>
      <c r="O25" s="700">
        <v>0</v>
      </c>
      <c r="P25" s="701">
        <v>0</v>
      </c>
      <c r="Q25" s="702">
        <v>0</v>
      </c>
      <c r="R25" s="700">
        <v>0</v>
      </c>
      <c r="S25" s="701">
        <v>0</v>
      </c>
      <c r="T25" s="700">
        <v>0</v>
      </c>
      <c r="U25" s="701">
        <v>0</v>
      </c>
      <c r="V25" s="700">
        <v>0</v>
      </c>
      <c r="W25" s="701">
        <v>0</v>
      </c>
      <c r="X25" s="700">
        <v>0</v>
      </c>
      <c r="Y25" s="701">
        <v>0</v>
      </c>
      <c r="Z25" s="700">
        <v>0</v>
      </c>
      <c r="AA25" s="701">
        <v>0</v>
      </c>
      <c r="AB25" s="706">
        <v>0</v>
      </c>
      <c r="AC25" s="698">
        <v>0</v>
      </c>
      <c r="AD25" s="996"/>
      <c r="AE25" s="997"/>
      <c r="AF25" s="998"/>
    </row>
    <row r="26" spans="1:32" ht="15" customHeight="1" x14ac:dyDescent="0.2">
      <c r="A26" s="11">
        <v>122</v>
      </c>
      <c r="B26" s="691"/>
      <c r="C26" s="285"/>
      <c r="D26" s="285"/>
      <c r="E26" s="285"/>
      <c r="F26" s="1449" t="s">
        <v>537</v>
      </c>
      <c r="G26" s="1450"/>
      <c r="H26" s="1450"/>
      <c r="I26" s="1450"/>
      <c r="J26" s="1450"/>
      <c r="K26" s="1450"/>
      <c r="L26" s="1451"/>
      <c r="M26" s="698">
        <v>0</v>
      </c>
      <c r="N26" s="704">
        <v>0</v>
      </c>
      <c r="O26" s="700">
        <v>0</v>
      </c>
      <c r="P26" s="701">
        <v>0</v>
      </c>
      <c r="Q26" s="702">
        <v>0</v>
      </c>
      <c r="R26" s="700">
        <v>0</v>
      </c>
      <c r="S26" s="701">
        <v>0</v>
      </c>
      <c r="T26" s="700">
        <v>0</v>
      </c>
      <c r="U26" s="701">
        <v>0</v>
      </c>
      <c r="V26" s="700">
        <v>0</v>
      </c>
      <c r="W26" s="701">
        <v>0</v>
      </c>
      <c r="X26" s="700">
        <v>0</v>
      </c>
      <c r="Y26" s="701">
        <v>0</v>
      </c>
      <c r="Z26" s="700">
        <v>0</v>
      </c>
      <c r="AA26" s="701">
        <v>0</v>
      </c>
      <c r="AB26" s="706">
        <v>0</v>
      </c>
      <c r="AC26" s="698">
        <v>0</v>
      </c>
      <c r="AD26" s="996"/>
      <c r="AE26" s="997"/>
      <c r="AF26" s="998"/>
    </row>
    <row r="27" spans="1:32" ht="27.75" customHeight="1" x14ac:dyDescent="0.2">
      <c r="A27" s="11">
        <v>123</v>
      </c>
      <c r="B27" s="691"/>
      <c r="C27" s="280"/>
      <c r="D27" s="280"/>
      <c r="E27" s="280"/>
      <c r="F27" s="1458" t="s">
        <v>532</v>
      </c>
      <c r="G27" s="1459"/>
      <c r="H27" s="1459"/>
      <c r="I27" s="1459"/>
      <c r="J27" s="1459"/>
      <c r="K27" s="1459"/>
      <c r="L27" s="1460"/>
      <c r="M27" s="698">
        <v>0</v>
      </c>
      <c r="N27" s="704">
        <v>0</v>
      </c>
      <c r="O27" s="700">
        <v>0</v>
      </c>
      <c r="P27" s="701">
        <v>0</v>
      </c>
      <c r="Q27" s="702">
        <v>0</v>
      </c>
      <c r="R27" s="700">
        <v>0</v>
      </c>
      <c r="S27" s="701">
        <v>0</v>
      </c>
      <c r="T27" s="700">
        <v>0</v>
      </c>
      <c r="U27" s="701">
        <v>0</v>
      </c>
      <c r="V27" s="700">
        <v>0</v>
      </c>
      <c r="W27" s="701">
        <v>0</v>
      </c>
      <c r="X27" s="700">
        <v>0</v>
      </c>
      <c r="Y27" s="701">
        <v>0</v>
      </c>
      <c r="Z27" s="700">
        <v>0</v>
      </c>
      <c r="AA27" s="701">
        <v>0</v>
      </c>
      <c r="AB27" s="706">
        <v>0</v>
      </c>
      <c r="AC27" s="698">
        <v>0</v>
      </c>
      <c r="AD27" s="996"/>
      <c r="AE27" s="997"/>
      <c r="AF27" s="998"/>
    </row>
    <row r="28" spans="1:32" ht="15" customHeight="1" x14ac:dyDescent="0.2">
      <c r="A28" s="11">
        <v>124</v>
      </c>
      <c r="B28" s="691"/>
      <c r="C28" s="285"/>
      <c r="D28" s="285"/>
      <c r="E28" s="1452" t="s">
        <v>556</v>
      </c>
      <c r="F28" s="1453"/>
      <c r="G28" s="1453"/>
      <c r="H28" s="1453"/>
      <c r="I28" s="1453"/>
      <c r="J28" s="1453"/>
      <c r="K28" s="1453"/>
      <c r="L28" s="1454"/>
      <c r="M28" s="407">
        <f>SUM(M29:M32)</f>
        <v>0</v>
      </c>
      <c r="N28" s="410">
        <f t="shared" ref="N28:AC28" si="4">SUBTOTAL(9,N29:N32)</f>
        <v>0</v>
      </c>
      <c r="O28" s="414">
        <f t="shared" si="4"/>
        <v>0</v>
      </c>
      <c r="P28" s="413">
        <f t="shared" si="4"/>
        <v>0</v>
      </c>
      <c r="Q28" s="411">
        <f t="shared" si="4"/>
        <v>0</v>
      </c>
      <c r="R28" s="414">
        <f t="shared" si="4"/>
        <v>0</v>
      </c>
      <c r="S28" s="414">
        <f t="shared" si="4"/>
        <v>0</v>
      </c>
      <c r="T28" s="414">
        <f t="shared" si="4"/>
        <v>0</v>
      </c>
      <c r="U28" s="414">
        <f t="shared" si="4"/>
        <v>0</v>
      </c>
      <c r="V28" s="414">
        <f t="shared" si="4"/>
        <v>0</v>
      </c>
      <c r="W28" s="414">
        <f t="shared" si="4"/>
        <v>0</v>
      </c>
      <c r="X28" s="414">
        <f t="shared" si="4"/>
        <v>0</v>
      </c>
      <c r="Y28" s="414">
        <f t="shared" si="4"/>
        <v>0</v>
      </c>
      <c r="Z28" s="414">
        <f t="shared" si="4"/>
        <v>0</v>
      </c>
      <c r="AA28" s="414">
        <f t="shared" si="4"/>
        <v>0</v>
      </c>
      <c r="AB28" s="424">
        <f t="shared" si="4"/>
        <v>0</v>
      </c>
      <c r="AC28" s="407">
        <f t="shared" si="4"/>
        <v>0</v>
      </c>
      <c r="AD28" s="996"/>
      <c r="AE28" s="997"/>
      <c r="AF28" s="998"/>
    </row>
    <row r="29" spans="1:32" ht="15" customHeight="1" x14ac:dyDescent="0.2">
      <c r="A29" s="11">
        <v>125</v>
      </c>
      <c r="B29" s="691"/>
      <c r="C29" s="678"/>
      <c r="D29" s="678"/>
      <c r="E29" s="678"/>
      <c r="F29" s="1455" t="s">
        <v>65</v>
      </c>
      <c r="G29" s="1456"/>
      <c r="H29" s="1456"/>
      <c r="I29" s="1456"/>
      <c r="J29" s="1456"/>
      <c r="K29" s="1456"/>
      <c r="L29" s="1457"/>
      <c r="M29" s="698">
        <v>0</v>
      </c>
      <c r="N29" s="704">
        <v>0</v>
      </c>
      <c r="O29" s="700">
        <v>0</v>
      </c>
      <c r="P29" s="701">
        <v>0</v>
      </c>
      <c r="Q29" s="702">
        <v>0</v>
      </c>
      <c r="R29" s="700">
        <v>0</v>
      </c>
      <c r="S29" s="701">
        <v>0</v>
      </c>
      <c r="T29" s="700">
        <v>0</v>
      </c>
      <c r="U29" s="701">
        <v>0</v>
      </c>
      <c r="V29" s="700">
        <v>0</v>
      </c>
      <c r="W29" s="701">
        <v>0</v>
      </c>
      <c r="X29" s="700">
        <v>0</v>
      </c>
      <c r="Y29" s="701">
        <v>0</v>
      </c>
      <c r="Z29" s="700">
        <v>0</v>
      </c>
      <c r="AA29" s="701">
        <v>0</v>
      </c>
      <c r="AB29" s="706">
        <v>0</v>
      </c>
      <c r="AC29" s="698">
        <v>0</v>
      </c>
      <c r="AD29" s="996"/>
      <c r="AE29" s="997"/>
      <c r="AF29" s="998"/>
    </row>
    <row r="30" spans="1:32" ht="15" customHeight="1" x14ac:dyDescent="0.2">
      <c r="A30" s="11">
        <v>126</v>
      </c>
      <c r="B30" s="691"/>
      <c r="C30" s="286"/>
      <c r="D30" s="286"/>
      <c r="E30" s="286"/>
      <c r="F30" s="1449" t="s">
        <v>68</v>
      </c>
      <c r="G30" s="1450"/>
      <c r="H30" s="1450"/>
      <c r="I30" s="1450"/>
      <c r="J30" s="1450"/>
      <c r="K30" s="1450"/>
      <c r="L30" s="1451"/>
      <c r="M30" s="698">
        <v>0</v>
      </c>
      <c r="N30" s="704">
        <v>0</v>
      </c>
      <c r="O30" s="700">
        <v>0</v>
      </c>
      <c r="P30" s="701">
        <v>0</v>
      </c>
      <c r="Q30" s="702">
        <v>0</v>
      </c>
      <c r="R30" s="700">
        <v>0</v>
      </c>
      <c r="S30" s="701">
        <v>0</v>
      </c>
      <c r="T30" s="700">
        <v>0</v>
      </c>
      <c r="U30" s="701">
        <v>0</v>
      </c>
      <c r="V30" s="700">
        <v>0</v>
      </c>
      <c r="W30" s="701">
        <v>0</v>
      </c>
      <c r="X30" s="700">
        <v>0</v>
      </c>
      <c r="Y30" s="701">
        <v>0</v>
      </c>
      <c r="Z30" s="700">
        <v>0</v>
      </c>
      <c r="AA30" s="701">
        <v>0</v>
      </c>
      <c r="AB30" s="706">
        <v>0</v>
      </c>
      <c r="AC30" s="698">
        <v>0</v>
      </c>
      <c r="AD30" s="996"/>
      <c r="AE30" s="997"/>
      <c r="AF30" s="998"/>
    </row>
    <row r="31" spans="1:32" ht="15" customHeight="1" x14ac:dyDescent="0.2">
      <c r="A31" s="11">
        <v>127</v>
      </c>
      <c r="B31" s="691"/>
      <c r="C31" s="286"/>
      <c r="D31" s="286"/>
      <c r="E31" s="286"/>
      <c r="F31" s="1449" t="s">
        <v>537</v>
      </c>
      <c r="G31" s="1450"/>
      <c r="H31" s="1450"/>
      <c r="I31" s="1450"/>
      <c r="J31" s="1450"/>
      <c r="K31" s="1450"/>
      <c r="L31" s="1451"/>
      <c r="M31" s="698">
        <v>0</v>
      </c>
      <c r="N31" s="704">
        <v>0</v>
      </c>
      <c r="O31" s="700">
        <v>0</v>
      </c>
      <c r="P31" s="701">
        <v>0</v>
      </c>
      <c r="Q31" s="702">
        <v>0</v>
      </c>
      <c r="R31" s="700">
        <v>0</v>
      </c>
      <c r="S31" s="701">
        <v>0</v>
      </c>
      <c r="T31" s="700">
        <v>0</v>
      </c>
      <c r="U31" s="701">
        <v>0</v>
      </c>
      <c r="V31" s="700">
        <v>0</v>
      </c>
      <c r="W31" s="701">
        <v>0</v>
      </c>
      <c r="X31" s="700">
        <v>0</v>
      </c>
      <c r="Y31" s="701">
        <v>0</v>
      </c>
      <c r="Z31" s="700">
        <v>0</v>
      </c>
      <c r="AA31" s="701">
        <v>0</v>
      </c>
      <c r="AB31" s="706">
        <v>0</v>
      </c>
      <c r="AC31" s="698">
        <v>0</v>
      </c>
      <c r="AD31" s="996"/>
      <c r="AE31" s="997"/>
      <c r="AF31" s="998"/>
    </row>
    <row r="32" spans="1:32" ht="27.75" customHeight="1" x14ac:dyDescent="0.2">
      <c r="A32" s="11">
        <v>128</v>
      </c>
      <c r="B32" s="691"/>
      <c r="C32" s="287"/>
      <c r="D32" s="287"/>
      <c r="E32" s="287"/>
      <c r="F32" s="1449" t="s">
        <v>532</v>
      </c>
      <c r="G32" s="1450"/>
      <c r="H32" s="1450"/>
      <c r="I32" s="1450"/>
      <c r="J32" s="1450"/>
      <c r="K32" s="1450"/>
      <c r="L32" s="1451"/>
      <c r="M32" s="698">
        <v>0</v>
      </c>
      <c r="N32" s="704">
        <v>0</v>
      </c>
      <c r="O32" s="700">
        <v>0</v>
      </c>
      <c r="P32" s="701">
        <v>0</v>
      </c>
      <c r="Q32" s="702">
        <v>0</v>
      </c>
      <c r="R32" s="700">
        <v>0</v>
      </c>
      <c r="S32" s="701">
        <v>0</v>
      </c>
      <c r="T32" s="700">
        <v>0</v>
      </c>
      <c r="U32" s="701">
        <v>0</v>
      </c>
      <c r="V32" s="700">
        <v>0</v>
      </c>
      <c r="W32" s="701">
        <v>0</v>
      </c>
      <c r="X32" s="700">
        <v>0</v>
      </c>
      <c r="Y32" s="701">
        <v>0</v>
      </c>
      <c r="Z32" s="700">
        <v>0</v>
      </c>
      <c r="AA32" s="701">
        <v>0</v>
      </c>
      <c r="AB32" s="706">
        <v>0</v>
      </c>
      <c r="AC32" s="698">
        <v>0</v>
      </c>
      <c r="AD32" s="996"/>
      <c r="AE32" s="997"/>
      <c r="AF32" s="998"/>
    </row>
    <row r="33" spans="1:32" ht="15" customHeight="1" x14ac:dyDescent="0.2">
      <c r="A33" s="11">
        <v>129</v>
      </c>
      <c r="B33" s="691"/>
      <c r="C33" s="287"/>
      <c r="D33" s="1485" t="s">
        <v>13</v>
      </c>
      <c r="E33" s="1486"/>
      <c r="F33" s="1486"/>
      <c r="G33" s="1486"/>
      <c r="H33" s="1486"/>
      <c r="I33" s="1486"/>
      <c r="J33" s="1486"/>
      <c r="K33" s="1486"/>
      <c r="L33" s="1486"/>
      <c r="M33" s="1486"/>
      <c r="N33" s="1486"/>
      <c r="O33" s="1486"/>
      <c r="P33" s="1486"/>
      <c r="Q33" s="1486"/>
      <c r="R33" s="1486"/>
      <c r="S33" s="1486"/>
      <c r="T33" s="1486"/>
      <c r="U33" s="1486"/>
      <c r="V33" s="1486"/>
      <c r="W33" s="1486"/>
      <c r="X33" s="1486"/>
      <c r="Y33" s="1486"/>
      <c r="Z33" s="1486"/>
      <c r="AA33" s="1486"/>
      <c r="AB33" s="1486"/>
      <c r="AC33" s="1486"/>
      <c r="AD33" s="1486"/>
      <c r="AE33" s="1486"/>
      <c r="AF33" s="1487"/>
    </row>
    <row r="34" spans="1:32" ht="15" customHeight="1" x14ac:dyDescent="0.2">
      <c r="A34" s="11">
        <v>130</v>
      </c>
      <c r="B34" s="691"/>
      <c r="C34" s="287"/>
      <c r="D34" s="287"/>
      <c r="E34" s="1452" t="s">
        <v>14</v>
      </c>
      <c r="F34" s="1453"/>
      <c r="G34" s="1453"/>
      <c r="H34" s="1453"/>
      <c r="I34" s="1453"/>
      <c r="J34" s="1453"/>
      <c r="K34" s="1453"/>
      <c r="L34" s="1454"/>
      <c r="M34" s="407">
        <f>SUM(M35:M37)</f>
        <v>0</v>
      </c>
      <c r="N34" s="410">
        <f t="shared" ref="N34:AC34" si="5">SUBTOTAL(9,N35:N37)</f>
        <v>0</v>
      </c>
      <c r="O34" s="414">
        <f t="shared" si="5"/>
        <v>0</v>
      </c>
      <c r="P34" s="413">
        <f t="shared" si="5"/>
        <v>0</v>
      </c>
      <c r="Q34" s="411">
        <f t="shared" si="5"/>
        <v>0</v>
      </c>
      <c r="R34" s="414">
        <f t="shared" si="5"/>
        <v>0</v>
      </c>
      <c r="S34" s="414">
        <f t="shared" si="5"/>
        <v>0</v>
      </c>
      <c r="T34" s="414">
        <f t="shared" si="5"/>
        <v>0</v>
      </c>
      <c r="U34" s="414">
        <f t="shared" si="5"/>
        <v>0</v>
      </c>
      <c r="V34" s="414">
        <f t="shared" si="5"/>
        <v>0</v>
      </c>
      <c r="W34" s="414">
        <f t="shared" si="5"/>
        <v>0</v>
      </c>
      <c r="X34" s="414">
        <f t="shared" si="5"/>
        <v>0</v>
      </c>
      <c r="Y34" s="414">
        <f t="shared" si="5"/>
        <v>0</v>
      </c>
      <c r="Z34" s="414">
        <f t="shared" si="5"/>
        <v>0</v>
      </c>
      <c r="AA34" s="414">
        <f t="shared" si="5"/>
        <v>0</v>
      </c>
      <c r="AB34" s="424">
        <f t="shared" si="5"/>
        <v>0</v>
      </c>
      <c r="AC34" s="407">
        <f t="shared" si="5"/>
        <v>0</v>
      </c>
      <c r="AD34" s="996"/>
      <c r="AE34" s="997"/>
      <c r="AF34" s="998"/>
    </row>
    <row r="35" spans="1:32" ht="15" customHeight="1" x14ac:dyDescent="0.2">
      <c r="A35" s="11">
        <v>131</v>
      </c>
      <c r="B35" s="691"/>
      <c r="C35" s="287"/>
      <c r="D35" s="287"/>
      <c r="E35" s="288"/>
      <c r="F35" s="1455" t="s">
        <v>112</v>
      </c>
      <c r="G35" s="1456"/>
      <c r="H35" s="1456"/>
      <c r="I35" s="1456"/>
      <c r="J35" s="1456"/>
      <c r="K35" s="1456"/>
      <c r="L35" s="1457"/>
      <c r="M35" s="698">
        <v>0</v>
      </c>
      <c r="N35" s="704">
        <v>0</v>
      </c>
      <c r="O35" s="700">
        <v>0</v>
      </c>
      <c r="P35" s="701">
        <v>0</v>
      </c>
      <c r="Q35" s="702">
        <v>0</v>
      </c>
      <c r="R35" s="700">
        <v>0</v>
      </c>
      <c r="S35" s="701">
        <v>0</v>
      </c>
      <c r="T35" s="700">
        <v>0</v>
      </c>
      <c r="U35" s="701">
        <v>0</v>
      </c>
      <c r="V35" s="700">
        <v>0</v>
      </c>
      <c r="W35" s="701">
        <v>0</v>
      </c>
      <c r="X35" s="700">
        <v>0</v>
      </c>
      <c r="Y35" s="701">
        <v>0</v>
      </c>
      <c r="Z35" s="700">
        <v>0</v>
      </c>
      <c r="AA35" s="701">
        <v>0</v>
      </c>
      <c r="AB35" s="706">
        <v>0</v>
      </c>
      <c r="AC35" s="698">
        <v>0</v>
      </c>
      <c r="AD35" s="996"/>
      <c r="AE35" s="997"/>
      <c r="AF35" s="998"/>
    </row>
    <row r="36" spans="1:32" ht="15" customHeight="1" x14ac:dyDescent="0.2">
      <c r="A36" s="11">
        <v>132</v>
      </c>
      <c r="B36" s="691"/>
      <c r="C36" s="287"/>
      <c r="D36" s="287"/>
      <c r="E36" s="288"/>
      <c r="F36" s="1449" t="s">
        <v>113</v>
      </c>
      <c r="G36" s="1450"/>
      <c r="H36" s="1450"/>
      <c r="I36" s="1450"/>
      <c r="J36" s="1450"/>
      <c r="K36" s="1450"/>
      <c r="L36" s="1451"/>
      <c r="M36" s="698">
        <v>0</v>
      </c>
      <c r="N36" s="704">
        <v>0</v>
      </c>
      <c r="O36" s="700">
        <v>0</v>
      </c>
      <c r="P36" s="701">
        <v>0</v>
      </c>
      <c r="Q36" s="702">
        <v>0</v>
      </c>
      <c r="R36" s="700">
        <v>0</v>
      </c>
      <c r="S36" s="701">
        <v>0</v>
      </c>
      <c r="T36" s="700">
        <v>0</v>
      </c>
      <c r="U36" s="701">
        <v>0</v>
      </c>
      <c r="V36" s="700">
        <v>0</v>
      </c>
      <c r="W36" s="701">
        <v>0</v>
      </c>
      <c r="X36" s="700">
        <v>0</v>
      </c>
      <c r="Y36" s="701">
        <v>0</v>
      </c>
      <c r="Z36" s="700">
        <v>0</v>
      </c>
      <c r="AA36" s="701">
        <v>0</v>
      </c>
      <c r="AB36" s="706">
        <v>0</v>
      </c>
      <c r="AC36" s="698">
        <v>0</v>
      </c>
      <c r="AD36" s="996"/>
      <c r="AE36" s="997"/>
      <c r="AF36" s="998"/>
    </row>
    <row r="37" spans="1:32" ht="15" customHeight="1" x14ac:dyDescent="0.2">
      <c r="A37" s="11">
        <v>133</v>
      </c>
      <c r="B37" s="691"/>
      <c r="C37" s="287"/>
      <c r="D37" s="287"/>
      <c r="E37" s="288"/>
      <c r="F37" s="1458" t="s">
        <v>670</v>
      </c>
      <c r="G37" s="1459"/>
      <c r="H37" s="1459"/>
      <c r="I37" s="1459"/>
      <c r="J37" s="1459"/>
      <c r="K37" s="1459"/>
      <c r="L37" s="1460"/>
      <c r="M37" s="698">
        <v>0</v>
      </c>
      <c r="N37" s="704">
        <v>0</v>
      </c>
      <c r="O37" s="700">
        <v>0</v>
      </c>
      <c r="P37" s="701">
        <v>0</v>
      </c>
      <c r="Q37" s="702">
        <v>0</v>
      </c>
      <c r="R37" s="700">
        <v>0</v>
      </c>
      <c r="S37" s="701">
        <v>0</v>
      </c>
      <c r="T37" s="700">
        <v>0</v>
      </c>
      <c r="U37" s="701">
        <v>0</v>
      </c>
      <c r="V37" s="700">
        <v>0</v>
      </c>
      <c r="W37" s="701">
        <v>0</v>
      </c>
      <c r="X37" s="700">
        <v>0</v>
      </c>
      <c r="Y37" s="701">
        <v>0</v>
      </c>
      <c r="Z37" s="700">
        <v>0</v>
      </c>
      <c r="AA37" s="701">
        <v>0</v>
      </c>
      <c r="AB37" s="706">
        <v>0</v>
      </c>
      <c r="AC37" s="698">
        <v>0</v>
      </c>
      <c r="AD37" s="996"/>
      <c r="AE37" s="997"/>
      <c r="AF37" s="998"/>
    </row>
    <row r="38" spans="1:32" ht="15" customHeight="1" x14ac:dyDescent="0.2">
      <c r="A38" s="11">
        <v>134</v>
      </c>
      <c r="B38" s="691"/>
      <c r="C38" s="287"/>
      <c r="D38" s="287"/>
      <c r="E38" s="1452" t="s">
        <v>15</v>
      </c>
      <c r="F38" s="1453"/>
      <c r="G38" s="1453"/>
      <c r="H38" s="1453"/>
      <c r="I38" s="1453"/>
      <c r="J38" s="1453"/>
      <c r="K38" s="1453"/>
      <c r="L38" s="1454"/>
      <c r="M38" s="407">
        <f>SUM(M39:M41)</f>
        <v>0</v>
      </c>
      <c r="N38" s="410">
        <f t="shared" ref="N38:AC38" si="6">SUBTOTAL(9,N39:N41)</f>
        <v>0</v>
      </c>
      <c r="O38" s="414">
        <f t="shared" si="6"/>
        <v>0</v>
      </c>
      <c r="P38" s="413">
        <f t="shared" si="6"/>
        <v>0</v>
      </c>
      <c r="Q38" s="411">
        <f t="shared" si="6"/>
        <v>0</v>
      </c>
      <c r="R38" s="414">
        <f t="shared" si="6"/>
        <v>0</v>
      </c>
      <c r="S38" s="414">
        <f t="shared" si="6"/>
        <v>0</v>
      </c>
      <c r="T38" s="414">
        <f t="shared" si="6"/>
        <v>0</v>
      </c>
      <c r="U38" s="414">
        <f t="shared" si="6"/>
        <v>0</v>
      </c>
      <c r="V38" s="414">
        <f t="shared" si="6"/>
        <v>0</v>
      </c>
      <c r="W38" s="414">
        <f t="shared" si="6"/>
        <v>0</v>
      </c>
      <c r="X38" s="414">
        <f t="shared" si="6"/>
        <v>0</v>
      </c>
      <c r="Y38" s="414">
        <f t="shared" si="6"/>
        <v>0</v>
      </c>
      <c r="Z38" s="414">
        <f t="shared" si="6"/>
        <v>0</v>
      </c>
      <c r="AA38" s="414">
        <f t="shared" si="6"/>
        <v>0</v>
      </c>
      <c r="AB38" s="424">
        <f t="shared" si="6"/>
        <v>0</v>
      </c>
      <c r="AC38" s="407">
        <f t="shared" si="6"/>
        <v>0</v>
      </c>
      <c r="AD38" s="996"/>
      <c r="AE38" s="997"/>
      <c r="AF38" s="998"/>
    </row>
    <row r="39" spans="1:32" ht="15" customHeight="1" x14ac:dyDescent="0.2">
      <c r="A39" s="11">
        <v>135</v>
      </c>
      <c r="B39" s="691"/>
      <c r="C39" s="287"/>
      <c r="D39" s="287"/>
      <c r="E39" s="288"/>
      <c r="F39" s="1455" t="s">
        <v>109</v>
      </c>
      <c r="G39" s="1456"/>
      <c r="H39" s="1456"/>
      <c r="I39" s="1456"/>
      <c r="J39" s="1456"/>
      <c r="K39" s="1456"/>
      <c r="L39" s="1457"/>
      <c r="M39" s="698">
        <v>0</v>
      </c>
      <c r="N39" s="704">
        <v>0</v>
      </c>
      <c r="O39" s="700">
        <v>0</v>
      </c>
      <c r="P39" s="701">
        <v>0</v>
      </c>
      <c r="Q39" s="702">
        <v>0</v>
      </c>
      <c r="R39" s="700">
        <v>0</v>
      </c>
      <c r="S39" s="701">
        <v>0</v>
      </c>
      <c r="T39" s="700">
        <v>0</v>
      </c>
      <c r="U39" s="701">
        <v>0</v>
      </c>
      <c r="V39" s="700">
        <v>0</v>
      </c>
      <c r="W39" s="701">
        <v>0</v>
      </c>
      <c r="X39" s="700">
        <v>0</v>
      </c>
      <c r="Y39" s="701">
        <v>0</v>
      </c>
      <c r="Z39" s="700">
        <v>0</v>
      </c>
      <c r="AA39" s="701">
        <v>0</v>
      </c>
      <c r="AB39" s="706">
        <v>0</v>
      </c>
      <c r="AC39" s="698">
        <v>0</v>
      </c>
      <c r="AD39" s="996"/>
      <c r="AE39" s="997"/>
      <c r="AF39" s="998"/>
    </row>
    <row r="40" spans="1:32" ht="15" customHeight="1" x14ac:dyDescent="0.2">
      <c r="A40" s="11">
        <v>136</v>
      </c>
      <c r="B40" s="691"/>
      <c r="C40" s="287"/>
      <c r="D40" s="287"/>
      <c r="E40" s="288"/>
      <c r="F40" s="1449" t="s">
        <v>110</v>
      </c>
      <c r="G40" s="1450"/>
      <c r="H40" s="1450"/>
      <c r="I40" s="1450"/>
      <c r="J40" s="1450"/>
      <c r="K40" s="1450"/>
      <c r="L40" s="1451"/>
      <c r="M40" s="698">
        <v>0</v>
      </c>
      <c r="N40" s="704">
        <v>0</v>
      </c>
      <c r="O40" s="700">
        <v>0</v>
      </c>
      <c r="P40" s="701">
        <v>0</v>
      </c>
      <c r="Q40" s="702">
        <v>0</v>
      </c>
      <c r="R40" s="700">
        <v>0</v>
      </c>
      <c r="S40" s="701">
        <v>0</v>
      </c>
      <c r="T40" s="700">
        <v>0</v>
      </c>
      <c r="U40" s="701">
        <v>0</v>
      </c>
      <c r="V40" s="700">
        <v>0</v>
      </c>
      <c r="W40" s="701">
        <v>0</v>
      </c>
      <c r="X40" s="700">
        <v>0</v>
      </c>
      <c r="Y40" s="701">
        <v>0</v>
      </c>
      <c r="Z40" s="700">
        <v>0</v>
      </c>
      <c r="AA40" s="701">
        <v>0</v>
      </c>
      <c r="AB40" s="706">
        <v>0</v>
      </c>
      <c r="AC40" s="698">
        <v>0</v>
      </c>
      <c r="AD40" s="996"/>
      <c r="AE40" s="997"/>
      <c r="AF40" s="998"/>
    </row>
    <row r="41" spans="1:32" ht="15" customHeight="1" x14ac:dyDescent="0.2">
      <c r="A41" s="11">
        <v>137</v>
      </c>
      <c r="B41" s="691"/>
      <c r="C41" s="287"/>
      <c r="D41" s="287"/>
      <c r="E41" s="288"/>
      <c r="F41" s="1458" t="s">
        <v>559</v>
      </c>
      <c r="G41" s="1459"/>
      <c r="H41" s="1459"/>
      <c r="I41" s="1459"/>
      <c r="J41" s="1459"/>
      <c r="K41" s="1459"/>
      <c r="L41" s="1460"/>
      <c r="M41" s="698">
        <v>0</v>
      </c>
      <c r="N41" s="704">
        <v>0</v>
      </c>
      <c r="O41" s="700">
        <v>0</v>
      </c>
      <c r="P41" s="701">
        <v>0</v>
      </c>
      <c r="Q41" s="702">
        <v>0</v>
      </c>
      <c r="R41" s="700">
        <v>0</v>
      </c>
      <c r="S41" s="701">
        <v>0</v>
      </c>
      <c r="T41" s="700">
        <v>0</v>
      </c>
      <c r="U41" s="701">
        <v>0</v>
      </c>
      <c r="V41" s="700">
        <v>0</v>
      </c>
      <c r="W41" s="701">
        <v>0</v>
      </c>
      <c r="X41" s="700">
        <v>0</v>
      </c>
      <c r="Y41" s="701">
        <v>0</v>
      </c>
      <c r="Z41" s="700">
        <v>0</v>
      </c>
      <c r="AA41" s="701">
        <v>0</v>
      </c>
      <c r="AB41" s="706">
        <v>0</v>
      </c>
      <c r="AC41" s="698">
        <v>0</v>
      </c>
      <c r="AD41" s="996"/>
      <c r="AE41" s="997"/>
      <c r="AF41" s="998"/>
    </row>
    <row r="42" spans="1:32" ht="15" customHeight="1" x14ac:dyDescent="0.2">
      <c r="A42" s="11">
        <v>138</v>
      </c>
      <c r="B42" s="691"/>
      <c r="C42" s="287"/>
      <c r="D42" s="287"/>
      <c r="E42" s="1452" t="s">
        <v>18</v>
      </c>
      <c r="F42" s="1453"/>
      <c r="G42" s="1453"/>
      <c r="H42" s="1453"/>
      <c r="I42" s="1453"/>
      <c r="J42" s="1453"/>
      <c r="K42" s="1453"/>
      <c r="L42" s="1454"/>
      <c r="M42" s="407">
        <f>SUM(M43:M45)</f>
        <v>0</v>
      </c>
      <c r="N42" s="410">
        <f t="shared" ref="N42:AC42" si="7">SUBTOTAL(9,N43:N45)</f>
        <v>0</v>
      </c>
      <c r="O42" s="414">
        <f t="shared" si="7"/>
        <v>0</v>
      </c>
      <c r="P42" s="413">
        <f t="shared" si="7"/>
        <v>0</v>
      </c>
      <c r="Q42" s="411">
        <f t="shared" si="7"/>
        <v>0</v>
      </c>
      <c r="R42" s="414">
        <f t="shared" si="7"/>
        <v>0</v>
      </c>
      <c r="S42" s="414">
        <f t="shared" si="7"/>
        <v>0</v>
      </c>
      <c r="T42" s="414">
        <f t="shared" si="7"/>
        <v>0</v>
      </c>
      <c r="U42" s="414">
        <f t="shared" si="7"/>
        <v>0</v>
      </c>
      <c r="V42" s="414">
        <f t="shared" si="7"/>
        <v>0</v>
      </c>
      <c r="W42" s="414">
        <f t="shared" si="7"/>
        <v>0</v>
      </c>
      <c r="X42" s="414">
        <f t="shared" si="7"/>
        <v>0</v>
      </c>
      <c r="Y42" s="414">
        <f t="shared" si="7"/>
        <v>0</v>
      </c>
      <c r="Z42" s="414">
        <f t="shared" si="7"/>
        <v>0</v>
      </c>
      <c r="AA42" s="414">
        <f t="shared" si="7"/>
        <v>0</v>
      </c>
      <c r="AB42" s="424">
        <f t="shared" si="7"/>
        <v>0</v>
      </c>
      <c r="AC42" s="407">
        <f t="shared" si="7"/>
        <v>0</v>
      </c>
      <c r="AD42" s="996"/>
      <c r="AE42" s="997"/>
      <c r="AF42" s="998"/>
    </row>
    <row r="43" spans="1:32" ht="15" customHeight="1" x14ac:dyDescent="0.2">
      <c r="A43" s="11">
        <v>139</v>
      </c>
      <c r="B43" s="691"/>
      <c r="C43" s="287"/>
      <c r="D43" s="287"/>
      <c r="E43" s="288"/>
      <c r="F43" s="1455" t="s">
        <v>114</v>
      </c>
      <c r="G43" s="1456"/>
      <c r="H43" s="1456"/>
      <c r="I43" s="1456"/>
      <c r="J43" s="1456"/>
      <c r="K43" s="1456"/>
      <c r="L43" s="1457"/>
      <c r="M43" s="698">
        <v>0</v>
      </c>
      <c r="N43" s="704">
        <v>0</v>
      </c>
      <c r="O43" s="700">
        <v>0</v>
      </c>
      <c r="P43" s="701">
        <v>0</v>
      </c>
      <c r="Q43" s="702">
        <v>0</v>
      </c>
      <c r="R43" s="700">
        <v>0</v>
      </c>
      <c r="S43" s="701">
        <v>0</v>
      </c>
      <c r="T43" s="700">
        <v>0</v>
      </c>
      <c r="U43" s="701">
        <v>0</v>
      </c>
      <c r="V43" s="700">
        <v>0</v>
      </c>
      <c r="W43" s="701">
        <v>0</v>
      </c>
      <c r="X43" s="700">
        <v>0</v>
      </c>
      <c r="Y43" s="701">
        <v>0</v>
      </c>
      <c r="Z43" s="700">
        <v>0</v>
      </c>
      <c r="AA43" s="701">
        <v>0</v>
      </c>
      <c r="AB43" s="706">
        <v>0</v>
      </c>
      <c r="AC43" s="698">
        <v>0</v>
      </c>
      <c r="AD43" s="996"/>
      <c r="AE43" s="997"/>
      <c r="AF43" s="998"/>
    </row>
    <row r="44" spans="1:32" ht="15" customHeight="1" x14ac:dyDescent="0.2">
      <c r="A44" s="11">
        <v>140</v>
      </c>
      <c r="B44" s="691"/>
      <c r="C44" s="287"/>
      <c r="D44" s="287"/>
      <c r="E44" s="288"/>
      <c r="F44" s="1449" t="s">
        <v>115</v>
      </c>
      <c r="G44" s="1450"/>
      <c r="H44" s="1450"/>
      <c r="I44" s="1450"/>
      <c r="J44" s="1450"/>
      <c r="K44" s="1450"/>
      <c r="L44" s="1451"/>
      <c r="M44" s="698">
        <v>0</v>
      </c>
      <c r="N44" s="704">
        <v>0</v>
      </c>
      <c r="O44" s="700">
        <v>0</v>
      </c>
      <c r="P44" s="701">
        <v>0</v>
      </c>
      <c r="Q44" s="702">
        <v>0</v>
      </c>
      <c r="R44" s="700">
        <v>0</v>
      </c>
      <c r="S44" s="701">
        <v>0</v>
      </c>
      <c r="T44" s="700">
        <v>0</v>
      </c>
      <c r="U44" s="701">
        <v>0</v>
      </c>
      <c r="V44" s="700">
        <v>0</v>
      </c>
      <c r="W44" s="701">
        <v>0</v>
      </c>
      <c r="X44" s="700">
        <v>0</v>
      </c>
      <c r="Y44" s="701">
        <v>0</v>
      </c>
      <c r="Z44" s="700">
        <v>0</v>
      </c>
      <c r="AA44" s="701">
        <v>0</v>
      </c>
      <c r="AB44" s="706">
        <v>0</v>
      </c>
      <c r="AC44" s="698">
        <v>0</v>
      </c>
      <c r="AD44" s="996"/>
      <c r="AE44" s="997"/>
      <c r="AF44" s="998"/>
    </row>
    <row r="45" spans="1:32" ht="15" customHeight="1" x14ac:dyDescent="0.2">
      <c r="A45" s="11">
        <v>141</v>
      </c>
      <c r="B45" s="691"/>
      <c r="C45" s="287"/>
      <c r="D45" s="287"/>
      <c r="E45" s="288"/>
      <c r="F45" s="1449" t="s">
        <v>558</v>
      </c>
      <c r="G45" s="1450"/>
      <c r="H45" s="1450"/>
      <c r="I45" s="1450"/>
      <c r="J45" s="1450"/>
      <c r="K45" s="1450"/>
      <c r="L45" s="1451"/>
      <c r="M45" s="698">
        <v>0</v>
      </c>
      <c r="N45" s="704">
        <v>0</v>
      </c>
      <c r="O45" s="700">
        <v>0</v>
      </c>
      <c r="P45" s="701">
        <v>0</v>
      </c>
      <c r="Q45" s="702">
        <v>0</v>
      </c>
      <c r="R45" s="700">
        <v>0</v>
      </c>
      <c r="S45" s="701">
        <v>0</v>
      </c>
      <c r="T45" s="700">
        <v>0</v>
      </c>
      <c r="U45" s="701">
        <v>0</v>
      </c>
      <c r="V45" s="700">
        <v>0</v>
      </c>
      <c r="W45" s="701">
        <v>0</v>
      </c>
      <c r="X45" s="700">
        <v>0</v>
      </c>
      <c r="Y45" s="701">
        <v>0</v>
      </c>
      <c r="Z45" s="700">
        <v>0</v>
      </c>
      <c r="AA45" s="701">
        <v>0</v>
      </c>
      <c r="AB45" s="706">
        <v>0</v>
      </c>
      <c r="AC45" s="698">
        <v>0</v>
      </c>
      <c r="AD45" s="996"/>
      <c r="AE45" s="997"/>
      <c r="AF45" s="998"/>
    </row>
    <row r="46" spans="1:32" ht="15" customHeight="1" x14ac:dyDescent="0.2">
      <c r="A46" s="11">
        <v>142</v>
      </c>
      <c r="B46" s="691"/>
      <c r="C46" s="287"/>
      <c r="D46" s="1485" t="s">
        <v>22</v>
      </c>
      <c r="E46" s="1486"/>
      <c r="F46" s="1486"/>
      <c r="G46" s="1486"/>
      <c r="H46" s="1486"/>
      <c r="I46" s="1486"/>
      <c r="J46" s="1486"/>
      <c r="K46" s="1486"/>
      <c r="L46" s="1486"/>
      <c r="M46" s="1486"/>
      <c r="N46" s="1486"/>
      <c r="O46" s="1486"/>
      <c r="P46" s="1486"/>
      <c r="Q46" s="1486"/>
      <c r="R46" s="1486"/>
      <c r="S46" s="1486"/>
      <c r="T46" s="1486"/>
      <c r="U46" s="1486"/>
      <c r="V46" s="1486"/>
      <c r="W46" s="1486"/>
      <c r="X46" s="1486"/>
      <c r="Y46" s="1486"/>
      <c r="Z46" s="1486"/>
      <c r="AA46" s="1486"/>
      <c r="AB46" s="1486"/>
      <c r="AC46" s="1486"/>
      <c r="AD46" s="1486"/>
      <c r="AE46" s="1486"/>
      <c r="AF46" s="1487"/>
    </row>
    <row r="47" spans="1:32" ht="15" customHeight="1" x14ac:dyDescent="0.2">
      <c r="A47" s="11">
        <v>143</v>
      </c>
      <c r="B47" s="691"/>
      <c r="C47" s="287"/>
      <c r="D47" s="287"/>
      <c r="E47" s="1452" t="s">
        <v>118</v>
      </c>
      <c r="F47" s="1453"/>
      <c r="G47" s="1453"/>
      <c r="H47" s="1453"/>
      <c r="I47" s="1453"/>
      <c r="J47" s="1453"/>
      <c r="K47" s="1453"/>
      <c r="L47" s="1454"/>
      <c r="M47" s="407">
        <f>SUM(M48:M49)</f>
        <v>0</v>
      </c>
      <c r="N47" s="410">
        <f t="shared" ref="N47:AC47" si="8">SUBTOTAL(9,N48:N49)</f>
        <v>0</v>
      </c>
      <c r="O47" s="414">
        <f t="shared" si="8"/>
        <v>0</v>
      </c>
      <c r="P47" s="413">
        <f t="shared" si="8"/>
        <v>0</v>
      </c>
      <c r="Q47" s="411">
        <f t="shared" si="8"/>
        <v>0</v>
      </c>
      <c r="R47" s="414">
        <f t="shared" si="8"/>
        <v>0</v>
      </c>
      <c r="S47" s="414">
        <f t="shared" si="8"/>
        <v>0</v>
      </c>
      <c r="T47" s="414">
        <f t="shared" si="8"/>
        <v>0</v>
      </c>
      <c r="U47" s="414">
        <f t="shared" si="8"/>
        <v>0</v>
      </c>
      <c r="V47" s="414">
        <f t="shared" si="8"/>
        <v>0</v>
      </c>
      <c r="W47" s="414">
        <f t="shared" si="8"/>
        <v>0</v>
      </c>
      <c r="X47" s="414">
        <f t="shared" si="8"/>
        <v>0</v>
      </c>
      <c r="Y47" s="414">
        <f t="shared" si="8"/>
        <v>0</v>
      </c>
      <c r="Z47" s="414">
        <f t="shared" si="8"/>
        <v>0</v>
      </c>
      <c r="AA47" s="414">
        <f t="shared" si="8"/>
        <v>0</v>
      </c>
      <c r="AB47" s="424">
        <f t="shared" si="8"/>
        <v>0</v>
      </c>
      <c r="AC47" s="407">
        <f t="shared" si="8"/>
        <v>0</v>
      </c>
      <c r="AD47" s="996"/>
      <c r="AE47" s="997"/>
      <c r="AF47" s="998"/>
    </row>
    <row r="48" spans="1:32" ht="15" customHeight="1" x14ac:dyDescent="0.2">
      <c r="A48" s="11">
        <v>144</v>
      </c>
      <c r="B48" s="691"/>
      <c r="C48" s="287"/>
      <c r="D48" s="287"/>
      <c r="E48" s="288"/>
      <c r="F48" s="1455" t="s">
        <v>124</v>
      </c>
      <c r="G48" s="1456"/>
      <c r="H48" s="1456"/>
      <c r="I48" s="1456"/>
      <c r="J48" s="1456"/>
      <c r="K48" s="1456"/>
      <c r="L48" s="1457"/>
      <c r="M48" s="698">
        <v>0</v>
      </c>
      <c r="N48" s="699">
        <v>0</v>
      </c>
      <c r="O48" s="700">
        <v>0</v>
      </c>
      <c r="P48" s="701">
        <v>0</v>
      </c>
      <c r="Q48" s="702">
        <v>0</v>
      </c>
      <c r="R48" s="700">
        <v>0</v>
      </c>
      <c r="S48" s="701">
        <v>0</v>
      </c>
      <c r="T48" s="700">
        <v>0</v>
      </c>
      <c r="U48" s="701">
        <v>0</v>
      </c>
      <c r="V48" s="700">
        <v>0</v>
      </c>
      <c r="W48" s="701">
        <v>0</v>
      </c>
      <c r="X48" s="700">
        <v>0</v>
      </c>
      <c r="Y48" s="701">
        <v>0</v>
      </c>
      <c r="Z48" s="700">
        <v>0</v>
      </c>
      <c r="AA48" s="701">
        <v>0</v>
      </c>
      <c r="AB48" s="706">
        <v>0</v>
      </c>
      <c r="AC48" s="698">
        <v>0</v>
      </c>
      <c r="AD48" s="996"/>
      <c r="AE48" s="997"/>
      <c r="AF48" s="998"/>
    </row>
    <row r="49" spans="1:32" ht="15" customHeight="1" x14ac:dyDescent="0.2">
      <c r="A49" s="11">
        <v>145</v>
      </c>
      <c r="B49" s="691"/>
      <c r="C49" s="287"/>
      <c r="D49" s="287"/>
      <c r="E49" s="288"/>
      <c r="F49" s="1458" t="s">
        <v>571</v>
      </c>
      <c r="G49" s="1459"/>
      <c r="H49" s="1459"/>
      <c r="I49" s="1459"/>
      <c r="J49" s="1459"/>
      <c r="K49" s="1459"/>
      <c r="L49" s="1460"/>
      <c r="M49" s="698">
        <v>0</v>
      </c>
      <c r="N49" s="699">
        <v>0</v>
      </c>
      <c r="O49" s="700">
        <v>0</v>
      </c>
      <c r="P49" s="701">
        <v>0</v>
      </c>
      <c r="Q49" s="702">
        <v>0</v>
      </c>
      <c r="R49" s="700">
        <v>0</v>
      </c>
      <c r="S49" s="701">
        <v>0</v>
      </c>
      <c r="T49" s="700"/>
      <c r="U49" s="701">
        <v>0</v>
      </c>
      <c r="V49" s="700">
        <v>0</v>
      </c>
      <c r="W49" s="701">
        <v>0</v>
      </c>
      <c r="X49" s="700">
        <v>0</v>
      </c>
      <c r="Y49" s="701">
        <v>0</v>
      </c>
      <c r="Z49" s="700">
        <v>0</v>
      </c>
      <c r="AA49" s="701">
        <v>0</v>
      </c>
      <c r="AB49" s="706">
        <v>0</v>
      </c>
      <c r="AC49" s="698">
        <v>0</v>
      </c>
      <c r="AD49" s="996"/>
      <c r="AE49" s="997"/>
      <c r="AF49" s="998"/>
    </row>
    <row r="50" spans="1:32" ht="15" customHeight="1" x14ac:dyDescent="0.2">
      <c r="A50" s="11">
        <v>146</v>
      </c>
      <c r="B50" s="691"/>
      <c r="C50" s="287"/>
      <c r="D50" s="287"/>
      <c r="E50" s="1452" t="s">
        <v>119</v>
      </c>
      <c r="F50" s="1453"/>
      <c r="G50" s="1453"/>
      <c r="H50" s="1453"/>
      <c r="I50" s="1453"/>
      <c r="J50" s="1453"/>
      <c r="K50" s="1453"/>
      <c r="L50" s="1454"/>
      <c r="M50" s="407">
        <f>SUM(M51:M53)</f>
        <v>0</v>
      </c>
      <c r="N50" s="410">
        <f t="shared" ref="N50:AC50" si="9">SUBTOTAL(9,N51:N53)</f>
        <v>0</v>
      </c>
      <c r="O50" s="414">
        <f t="shared" si="9"/>
        <v>0</v>
      </c>
      <c r="P50" s="413">
        <f t="shared" si="9"/>
        <v>0</v>
      </c>
      <c r="Q50" s="411">
        <f t="shared" si="9"/>
        <v>0</v>
      </c>
      <c r="R50" s="414">
        <f t="shared" si="9"/>
        <v>0</v>
      </c>
      <c r="S50" s="414">
        <f t="shared" si="9"/>
        <v>0</v>
      </c>
      <c r="T50" s="414">
        <f t="shared" si="9"/>
        <v>0</v>
      </c>
      <c r="U50" s="414">
        <f t="shared" si="9"/>
        <v>0</v>
      </c>
      <c r="V50" s="414">
        <f t="shared" si="9"/>
        <v>0</v>
      </c>
      <c r="W50" s="414">
        <f t="shared" si="9"/>
        <v>0</v>
      </c>
      <c r="X50" s="414">
        <f t="shared" si="9"/>
        <v>0</v>
      </c>
      <c r="Y50" s="414">
        <f t="shared" si="9"/>
        <v>0</v>
      </c>
      <c r="Z50" s="414">
        <f t="shared" si="9"/>
        <v>0</v>
      </c>
      <c r="AA50" s="414">
        <f t="shared" si="9"/>
        <v>0</v>
      </c>
      <c r="AB50" s="424">
        <f t="shared" si="9"/>
        <v>0</v>
      </c>
      <c r="AC50" s="407">
        <f t="shared" si="9"/>
        <v>0</v>
      </c>
      <c r="AD50" s="996"/>
      <c r="AE50" s="997"/>
      <c r="AF50" s="998"/>
    </row>
    <row r="51" spans="1:32" ht="15" customHeight="1" x14ac:dyDescent="0.2">
      <c r="A51" s="11">
        <v>147</v>
      </c>
      <c r="B51" s="691"/>
      <c r="C51" s="287"/>
      <c r="D51" s="287"/>
      <c r="E51" s="288"/>
      <c r="F51" s="1455" t="s">
        <v>116</v>
      </c>
      <c r="G51" s="1456"/>
      <c r="H51" s="1456"/>
      <c r="I51" s="1456"/>
      <c r="J51" s="1456"/>
      <c r="K51" s="1456"/>
      <c r="L51" s="1457"/>
      <c r="M51" s="698">
        <v>0</v>
      </c>
      <c r="N51" s="699">
        <v>0</v>
      </c>
      <c r="O51" s="700">
        <v>0</v>
      </c>
      <c r="P51" s="701">
        <v>0</v>
      </c>
      <c r="Q51" s="702">
        <v>0</v>
      </c>
      <c r="R51" s="700">
        <v>0</v>
      </c>
      <c r="S51" s="701">
        <v>0</v>
      </c>
      <c r="T51" s="700">
        <v>0</v>
      </c>
      <c r="U51" s="701">
        <v>0</v>
      </c>
      <c r="V51" s="700">
        <v>0</v>
      </c>
      <c r="W51" s="701">
        <v>0</v>
      </c>
      <c r="X51" s="700">
        <v>0</v>
      </c>
      <c r="Y51" s="701">
        <v>0</v>
      </c>
      <c r="Z51" s="700">
        <v>0</v>
      </c>
      <c r="AA51" s="701">
        <v>0</v>
      </c>
      <c r="AB51" s="706">
        <v>0</v>
      </c>
      <c r="AC51" s="698">
        <v>0</v>
      </c>
      <c r="AD51" s="996"/>
      <c r="AE51" s="997"/>
      <c r="AF51" s="998"/>
    </row>
    <row r="52" spans="1:32" ht="15" customHeight="1" x14ac:dyDescent="0.2">
      <c r="A52" s="11">
        <v>148</v>
      </c>
      <c r="B52" s="691"/>
      <c r="C52" s="287"/>
      <c r="D52" s="287"/>
      <c r="E52" s="288"/>
      <c r="F52" s="1449" t="s">
        <v>567</v>
      </c>
      <c r="G52" s="1450"/>
      <c r="H52" s="1450"/>
      <c r="I52" s="1450"/>
      <c r="J52" s="1450"/>
      <c r="K52" s="1450"/>
      <c r="L52" s="1451"/>
      <c r="M52" s="698">
        <v>0</v>
      </c>
      <c r="N52" s="699">
        <v>0</v>
      </c>
      <c r="O52" s="700">
        <v>0</v>
      </c>
      <c r="P52" s="701">
        <v>0</v>
      </c>
      <c r="Q52" s="702">
        <v>0</v>
      </c>
      <c r="R52" s="700">
        <v>0</v>
      </c>
      <c r="S52" s="701">
        <v>0</v>
      </c>
      <c r="T52" s="700">
        <v>0</v>
      </c>
      <c r="U52" s="701">
        <v>0</v>
      </c>
      <c r="V52" s="700">
        <v>0</v>
      </c>
      <c r="W52" s="701">
        <v>0</v>
      </c>
      <c r="X52" s="700">
        <v>0</v>
      </c>
      <c r="Y52" s="701">
        <v>0</v>
      </c>
      <c r="Z52" s="700">
        <v>0</v>
      </c>
      <c r="AA52" s="701">
        <v>0</v>
      </c>
      <c r="AB52" s="706">
        <v>0</v>
      </c>
      <c r="AC52" s="698">
        <v>0</v>
      </c>
      <c r="AD52" s="996"/>
      <c r="AE52" s="997"/>
      <c r="AF52" s="998"/>
    </row>
    <row r="53" spans="1:32" ht="26.25" customHeight="1" x14ac:dyDescent="0.2">
      <c r="A53" s="11">
        <v>149</v>
      </c>
      <c r="B53" s="684"/>
      <c r="C53" s="769"/>
      <c r="D53" s="769"/>
      <c r="E53" s="695"/>
      <c r="F53" s="1449" t="s">
        <v>431</v>
      </c>
      <c r="G53" s="1450"/>
      <c r="H53" s="1450"/>
      <c r="I53" s="1450"/>
      <c r="J53" s="1450"/>
      <c r="K53" s="1450"/>
      <c r="L53" s="1451"/>
      <c r="M53" s="698">
        <v>0</v>
      </c>
      <c r="N53" s="699">
        <v>0</v>
      </c>
      <c r="O53" s="700">
        <v>0</v>
      </c>
      <c r="P53" s="701">
        <v>0</v>
      </c>
      <c r="Q53" s="702">
        <v>0</v>
      </c>
      <c r="R53" s="700">
        <v>0</v>
      </c>
      <c r="S53" s="701">
        <v>0</v>
      </c>
      <c r="T53" s="700">
        <v>0</v>
      </c>
      <c r="U53" s="701">
        <v>0</v>
      </c>
      <c r="V53" s="700">
        <v>0</v>
      </c>
      <c r="W53" s="701">
        <v>0</v>
      </c>
      <c r="X53" s="700">
        <v>0</v>
      </c>
      <c r="Y53" s="701">
        <v>0</v>
      </c>
      <c r="Z53" s="700">
        <v>0</v>
      </c>
      <c r="AA53" s="701">
        <v>0</v>
      </c>
      <c r="AB53" s="706">
        <v>0</v>
      </c>
      <c r="AC53" s="698">
        <v>0</v>
      </c>
      <c r="AD53" s="996"/>
      <c r="AE53" s="997"/>
      <c r="AF53" s="998"/>
    </row>
    <row r="54" spans="1:32" ht="15" customHeight="1" x14ac:dyDescent="0.2">
      <c r="A54" s="11">
        <v>150</v>
      </c>
      <c r="B54" s="770"/>
      <c r="C54" s="771"/>
      <c r="D54" s="771"/>
      <c r="E54" s="1452" t="s">
        <v>120</v>
      </c>
      <c r="F54" s="1453"/>
      <c r="G54" s="1453"/>
      <c r="H54" s="1453"/>
      <c r="I54" s="1453"/>
      <c r="J54" s="1453"/>
      <c r="K54" s="1453"/>
      <c r="L54" s="1454"/>
      <c r="M54" s="407">
        <f>SUM(M55:M56)</f>
        <v>0</v>
      </c>
      <c r="N54" s="410">
        <f t="shared" ref="N54:AC54" si="10">SUBTOTAL(9,N55:N56)</f>
        <v>0</v>
      </c>
      <c r="O54" s="414">
        <f t="shared" si="10"/>
        <v>0</v>
      </c>
      <c r="P54" s="413">
        <f t="shared" si="10"/>
        <v>0</v>
      </c>
      <c r="Q54" s="411">
        <f t="shared" si="10"/>
        <v>0</v>
      </c>
      <c r="R54" s="414">
        <f t="shared" si="10"/>
        <v>0</v>
      </c>
      <c r="S54" s="414">
        <f t="shared" si="10"/>
        <v>0</v>
      </c>
      <c r="T54" s="414">
        <f t="shared" si="10"/>
        <v>0</v>
      </c>
      <c r="U54" s="414">
        <f t="shared" si="10"/>
        <v>0</v>
      </c>
      <c r="V54" s="414">
        <f t="shared" si="10"/>
        <v>0</v>
      </c>
      <c r="W54" s="414">
        <f t="shared" si="10"/>
        <v>0</v>
      </c>
      <c r="X54" s="414">
        <f t="shared" si="10"/>
        <v>0</v>
      </c>
      <c r="Y54" s="414">
        <f t="shared" si="10"/>
        <v>0</v>
      </c>
      <c r="Z54" s="414">
        <f t="shared" si="10"/>
        <v>0</v>
      </c>
      <c r="AA54" s="414">
        <f t="shared" si="10"/>
        <v>0</v>
      </c>
      <c r="AB54" s="424">
        <f t="shared" si="10"/>
        <v>0</v>
      </c>
      <c r="AC54" s="407">
        <f t="shared" si="10"/>
        <v>0</v>
      </c>
      <c r="AD54" s="996"/>
      <c r="AE54" s="997"/>
      <c r="AF54" s="998"/>
    </row>
    <row r="55" spans="1:32" ht="15" customHeight="1" x14ac:dyDescent="0.2">
      <c r="A55" s="11">
        <v>151</v>
      </c>
      <c r="B55" s="691"/>
      <c r="C55" s="287"/>
      <c r="D55" s="287"/>
      <c r="E55" s="288"/>
      <c r="F55" s="1455" t="s">
        <v>117</v>
      </c>
      <c r="G55" s="1456"/>
      <c r="H55" s="1456"/>
      <c r="I55" s="1456"/>
      <c r="J55" s="1456"/>
      <c r="K55" s="1456"/>
      <c r="L55" s="1457"/>
      <c r="M55" s="698">
        <v>0</v>
      </c>
      <c r="N55" s="699">
        <v>0</v>
      </c>
      <c r="O55" s="700">
        <v>0</v>
      </c>
      <c r="P55" s="701">
        <v>0</v>
      </c>
      <c r="Q55" s="702">
        <v>0</v>
      </c>
      <c r="R55" s="700">
        <v>0</v>
      </c>
      <c r="S55" s="701">
        <v>0</v>
      </c>
      <c r="T55" s="700">
        <v>0</v>
      </c>
      <c r="U55" s="701">
        <v>0</v>
      </c>
      <c r="V55" s="700">
        <v>0</v>
      </c>
      <c r="W55" s="701">
        <v>0</v>
      </c>
      <c r="X55" s="700">
        <v>0</v>
      </c>
      <c r="Y55" s="701">
        <v>0</v>
      </c>
      <c r="Z55" s="700">
        <v>0</v>
      </c>
      <c r="AA55" s="701">
        <v>0</v>
      </c>
      <c r="AB55" s="706">
        <v>0</v>
      </c>
      <c r="AC55" s="698">
        <v>0</v>
      </c>
      <c r="AD55" s="996"/>
      <c r="AE55" s="997"/>
      <c r="AF55" s="998"/>
    </row>
    <row r="56" spans="1:32" ht="15" customHeight="1" x14ac:dyDescent="0.2">
      <c r="A56" s="11">
        <v>152</v>
      </c>
      <c r="B56" s="691"/>
      <c r="C56" s="287"/>
      <c r="D56" s="287"/>
      <c r="E56" s="288"/>
      <c r="F56" s="1458" t="s">
        <v>572</v>
      </c>
      <c r="G56" s="1459"/>
      <c r="H56" s="1459"/>
      <c r="I56" s="1459"/>
      <c r="J56" s="1459"/>
      <c r="K56" s="1459"/>
      <c r="L56" s="1460"/>
      <c r="M56" s="698">
        <v>0</v>
      </c>
      <c r="N56" s="699">
        <v>0</v>
      </c>
      <c r="O56" s="700">
        <v>0</v>
      </c>
      <c r="P56" s="701">
        <v>0</v>
      </c>
      <c r="Q56" s="702">
        <v>0</v>
      </c>
      <c r="R56" s="700">
        <v>0</v>
      </c>
      <c r="S56" s="701">
        <v>0</v>
      </c>
      <c r="T56" s="700">
        <v>0</v>
      </c>
      <c r="U56" s="701">
        <v>0</v>
      </c>
      <c r="V56" s="700">
        <v>0</v>
      </c>
      <c r="W56" s="701">
        <v>0</v>
      </c>
      <c r="X56" s="700">
        <v>0</v>
      </c>
      <c r="Y56" s="701">
        <v>0</v>
      </c>
      <c r="Z56" s="700">
        <v>0</v>
      </c>
      <c r="AA56" s="701">
        <v>0</v>
      </c>
      <c r="AB56" s="706">
        <v>0</v>
      </c>
      <c r="AC56" s="698">
        <v>0</v>
      </c>
      <c r="AD56" s="996"/>
      <c r="AE56" s="997"/>
      <c r="AF56" s="998"/>
    </row>
    <row r="57" spans="1:32" ht="15" customHeight="1" x14ac:dyDescent="0.2">
      <c r="A57" s="11">
        <v>153</v>
      </c>
      <c r="B57" s="691"/>
      <c r="C57" s="287"/>
      <c r="D57" s="287"/>
      <c r="E57" s="1452" t="s">
        <v>121</v>
      </c>
      <c r="F57" s="1453"/>
      <c r="G57" s="1453"/>
      <c r="H57" s="1453"/>
      <c r="I57" s="1453"/>
      <c r="J57" s="1453"/>
      <c r="K57" s="1453"/>
      <c r="L57" s="1454"/>
      <c r="M57" s="407">
        <f>SUM(M58:M60)</f>
        <v>0</v>
      </c>
      <c r="N57" s="410">
        <f t="shared" ref="N57:AC57" si="11">SUBTOTAL(9,N58:N60)</f>
        <v>0</v>
      </c>
      <c r="O57" s="414">
        <f t="shared" si="11"/>
        <v>0</v>
      </c>
      <c r="P57" s="413">
        <f t="shared" si="11"/>
        <v>0</v>
      </c>
      <c r="Q57" s="411">
        <f t="shared" si="11"/>
        <v>0</v>
      </c>
      <c r="R57" s="414">
        <f t="shared" si="11"/>
        <v>0</v>
      </c>
      <c r="S57" s="414">
        <f t="shared" si="11"/>
        <v>0</v>
      </c>
      <c r="T57" s="414">
        <f t="shared" si="11"/>
        <v>0</v>
      </c>
      <c r="U57" s="414">
        <f t="shared" si="11"/>
        <v>0</v>
      </c>
      <c r="V57" s="414">
        <f t="shared" si="11"/>
        <v>0</v>
      </c>
      <c r="W57" s="414">
        <f t="shared" si="11"/>
        <v>0</v>
      </c>
      <c r="X57" s="414">
        <f t="shared" si="11"/>
        <v>0</v>
      </c>
      <c r="Y57" s="414">
        <f t="shared" si="11"/>
        <v>0</v>
      </c>
      <c r="Z57" s="414">
        <f t="shared" si="11"/>
        <v>0</v>
      </c>
      <c r="AA57" s="414">
        <f t="shared" si="11"/>
        <v>0</v>
      </c>
      <c r="AB57" s="424">
        <f t="shared" si="11"/>
        <v>0</v>
      </c>
      <c r="AC57" s="407">
        <f t="shared" si="11"/>
        <v>0</v>
      </c>
      <c r="AD57" s="996"/>
      <c r="AE57" s="997"/>
      <c r="AF57" s="998"/>
    </row>
    <row r="58" spans="1:32" ht="15" customHeight="1" x14ac:dyDescent="0.2">
      <c r="A58" s="11">
        <v>154</v>
      </c>
      <c r="B58" s="691"/>
      <c r="C58" s="287"/>
      <c r="D58" s="287"/>
      <c r="E58" s="288"/>
      <c r="F58" s="1455" t="s">
        <v>122</v>
      </c>
      <c r="G58" s="1456"/>
      <c r="H58" s="1456"/>
      <c r="I58" s="1456"/>
      <c r="J58" s="1456"/>
      <c r="K58" s="1456"/>
      <c r="L58" s="1457"/>
      <c r="M58" s="698">
        <v>0</v>
      </c>
      <c r="N58" s="699">
        <v>0</v>
      </c>
      <c r="O58" s="700">
        <v>0</v>
      </c>
      <c r="P58" s="701">
        <v>0</v>
      </c>
      <c r="Q58" s="702">
        <v>0</v>
      </c>
      <c r="R58" s="700">
        <v>0</v>
      </c>
      <c r="S58" s="701">
        <v>0</v>
      </c>
      <c r="T58" s="700">
        <v>0</v>
      </c>
      <c r="U58" s="701">
        <v>0</v>
      </c>
      <c r="V58" s="700">
        <v>0</v>
      </c>
      <c r="W58" s="701">
        <v>0</v>
      </c>
      <c r="X58" s="700">
        <v>0</v>
      </c>
      <c r="Y58" s="701">
        <v>0</v>
      </c>
      <c r="Z58" s="700">
        <v>0</v>
      </c>
      <c r="AA58" s="701">
        <v>0</v>
      </c>
      <c r="AB58" s="706">
        <v>0</v>
      </c>
      <c r="AC58" s="698">
        <v>0</v>
      </c>
      <c r="AD58" s="996"/>
      <c r="AE58" s="997"/>
      <c r="AF58" s="998"/>
    </row>
    <row r="59" spans="1:32" ht="15" customHeight="1" x14ac:dyDescent="0.2">
      <c r="A59" s="11">
        <v>155</v>
      </c>
      <c r="B59" s="691"/>
      <c r="C59" s="287"/>
      <c r="D59" s="287"/>
      <c r="E59" s="288"/>
      <c r="F59" s="1449" t="s">
        <v>573</v>
      </c>
      <c r="G59" s="1450"/>
      <c r="H59" s="1450"/>
      <c r="I59" s="1450"/>
      <c r="J59" s="1450"/>
      <c r="K59" s="1450"/>
      <c r="L59" s="1451"/>
      <c r="M59" s="698">
        <v>0</v>
      </c>
      <c r="N59" s="699">
        <v>0</v>
      </c>
      <c r="O59" s="700">
        <v>0</v>
      </c>
      <c r="P59" s="701">
        <v>0</v>
      </c>
      <c r="Q59" s="702">
        <v>0</v>
      </c>
      <c r="R59" s="700">
        <v>0</v>
      </c>
      <c r="S59" s="701">
        <v>0</v>
      </c>
      <c r="T59" s="700">
        <v>0</v>
      </c>
      <c r="U59" s="701">
        <v>0</v>
      </c>
      <c r="V59" s="700">
        <v>0</v>
      </c>
      <c r="W59" s="701">
        <v>0</v>
      </c>
      <c r="X59" s="700">
        <v>0</v>
      </c>
      <c r="Y59" s="701">
        <v>0</v>
      </c>
      <c r="Z59" s="700">
        <v>0</v>
      </c>
      <c r="AA59" s="701">
        <v>0</v>
      </c>
      <c r="AB59" s="706">
        <v>0</v>
      </c>
      <c r="AC59" s="698">
        <v>0</v>
      </c>
      <c r="AD59" s="996"/>
      <c r="AE59" s="997"/>
      <c r="AF59" s="998"/>
    </row>
    <row r="60" spans="1:32" ht="27.75" customHeight="1" x14ac:dyDescent="0.2">
      <c r="A60" s="11">
        <v>156</v>
      </c>
      <c r="B60" s="691"/>
      <c r="C60" s="287"/>
      <c r="D60" s="287"/>
      <c r="E60" s="288"/>
      <c r="F60" s="1458" t="s">
        <v>432</v>
      </c>
      <c r="G60" s="1459"/>
      <c r="H60" s="1459"/>
      <c r="I60" s="1459"/>
      <c r="J60" s="1459"/>
      <c r="K60" s="1459"/>
      <c r="L60" s="1460"/>
      <c r="M60" s="698">
        <v>0</v>
      </c>
      <c r="N60" s="699">
        <v>0</v>
      </c>
      <c r="O60" s="700">
        <v>0</v>
      </c>
      <c r="P60" s="701">
        <v>0</v>
      </c>
      <c r="Q60" s="702">
        <v>0</v>
      </c>
      <c r="R60" s="700">
        <v>0</v>
      </c>
      <c r="S60" s="701">
        <v>0</v>
      </c>
      <c r="T60" s="700">
        <v>0</v>
      </c>
      <c r="U60" s="701">
        <v>0</v>
      </c>
      <c r="V60" s="700">
        <v>0</v>
      </c>
      <c r="W60" s="701">
        <v>0</v>
      </c>
      <c r="X60" s="700">
        <v>0</v>
      </c>
      <c r="Y60" s="701">
        <v>0</v>
      </c>
      <c r="Z60" s="700">
        <v>0</v>
      </c>
      <c r="AA60" s="701">
        <v>0</v>
      </c>
      <c r="AB60" s="706">
        <v>0</v>
      </c>
      <c r="AC60" s="698">
        <v>0</v>
      </c>
      <c r="AD60" s="996"/>
      <c r="AE60" s="997"/>
      <c r="AF60" s="998"/>
    </row>
    <row r="61" spans="1:32" ht="15" customHeight="1" x14ac:dyDescent="0.2">
      <c r="A61" s="11">
        <v>157</v>
      </c>
      <c r="B61" s="691"/>
      <c r="C61" s="287"/>
      <c r="D61" s="287"/>
      <c r="E61" s="1452" t="s">
        <v>546</v>
      </c>
      <c r="F61" s="1453"/>
      <c r="G61" s="1453"/>
      <c r="H61" s="1453"/>
      <c r="I61" s="1453"/>
      <c r="J61" s="1453"/>
      <c r="K61" s="1453"/>
      <c r="L61" s="1454"/>
      <c r="M61" s="407">
        <f>SUM(M62:M63)</f>
        <v>0</v>
      </c>
      <c r="N61" s="410">
        <f t="shared" ref="N61:AC61" si="12">SUBTOTAL(9,N62:N63)</f>
        <v>0</v>
      </c>
      <c r="O61" s="414">
        <f t="shared" si="12"/>
        <v>0</v>
      </c>
      <c r="P61" s="413">
        <f t="shared" si="12"/>
        <v>0</v>
      </c>
      <c r="Q61" s="411">
        <f t="shared" si="12"/>
        <v>0</v>
      </c>
      <c r="R61" s="414">
        <f t="shared" si="12"/>
        <v>0</v>
      </c>
      <c r="S61" s="414">
        <f t="shared" si="12"/>
        <v>0</v>
      </c>
      <c r="T61" s="414">
        <f t="shared" si="12"/>
        <v>0</v>
      </c>
      <c r="U61" s="414">
        <f t="shared" si="12"/>
        <v>0</v>
      </c>
      <c r="V61" s="414">
        <f t="shared" si="12"/>
        <v>0</v>
      </c>
      <c r="W61" s="414">
        <f t="shared" si="12"/>
        <v>0</v>
      </c>
      <c r="X61" s="414">
        <f t="shared" si="12"/>
        <v>0</v>
      </c>
      <c r="Y61" s="414">
        <f t="shared" si="12"/>
        <v>0</v>
      </c>
      <c r="Z61" s="414">
        <f t="shared" si="12"/>
        <v>0</v>
      </c>
      <c r="AA61" s="414">
        <f t="shared" si="12"/>
        <v>0</v>
      </c>
      <c r="AB61" s="424">
        <f t="shared" si="12"/>
        <v>0</v>
      </c>
      <c r="AC61" s="407">
        <f t="shared" si="12"/>
        <v>0</v>
      </c>
      <c r="AD61" s="996"/>
      <c r="AE61" s="997"/>
      <c r="AF61" s="998"/>
    </row>
    <row r="62" spans="1:32" ht="27.75" customHeight="1" x14ac:dyDescent="0.2">
      <c r="A62" s="11">
        <v>158</v>
      </c>
      <c r="B62" s="691"/>
      <c r="C62" s="287"/>
      <c r="D62" s="287"/>
      <c r="E62" s="288"/>
      <c r="F62" s="1455" t="s">
        <v>547</v>
      </c>
      <c r="G62" s="1456"/>
      <c r="H62" s="1456"/>
      <c r="I62" s="1456"/>
      <c r="J62" s="1456"/>
      <c r="K62" s="1456"/>
      <c r="L62" s="1457"/>
      <c r="M62" s="698">
        <v>0</v>
      </c>
      <c r="N62" s="699">
        <v>0</v>
      </c>
      <c r="O62" s="700">
        <v>0</v>
      </c>
      <c r="P62" s="701">
        <v>0</v>
      </c>
      <c r="Q62" s="702">
        <v>0</v>
      </c>
      <c r="R62" s="700">
        <v>0</v>
      </c>
      <c r="S62" s="701">
        <v>0</v>
      </c>
      <c r="T62" s="700">
        <v>0</v>
      </c>
      <c r="U62" s="701">
        <v>0</v>
      </c>
      <c r="V62" s="700">
        <v>0</v>
      </c>
      <c r="W62" s="701">
        <v>0</v>
      </c>
      <c r="X62" s="700">
        <v>0</v>
      </c>
      <c r="Y62" s="701">
        <v>0</v>
      </c>
      <c r="Z62" s="700">
        <v>0</v>
      </c>
      <c r="AA62" s="701">
        <v>0</v>
      </c>
      <c r="AB62" s="706">
        <v>0</v>
      </c>
      <c r="AC62" s="698">
        <v>0</v>
      </c>
      <c r="AD62" s="996"/>
      <c r="AE62" s="997"/>
      <c r="AF62" s="998"/>
    </row>
    <row r="63" spans="1:32" ht="15" customHeight="1" x14ac:dyDescent="0.2">
      <c r="A63" s="11">
        <v>159</v>
      </c>
      <c r="B63" s="691"/>
      <c r="C63" s="287"/>
      <c r="D63" s="287"/>
      <c r="E63" s="288"/>
      <c r="F63" s="1458" t="s">
        <v>570</v>
      </c>
      <c r="G63" s="1459"/>
      <c r="H63" s="1459"/>
      <c r="I63" s="1459"/>
      <c r="J63" s="1459"/>
      <c r="K63" s="1459"/>
      <c r="L63" s="1460"/>
      <c r="M63" s="698">
        <v>0</v>
      </c>
      <c r="N63" s="699">
        <v>0</v>
      </c>
      <c r="O63" s="700">
        <v>0</v>
      </c>
      <c r="P63" s="701">
        <v>0</v>
      </c>
      <c r="Q63" s="702">
        <v>0</v>
      </c>
      <c r="R63" s="700">
        <v>0</v>
      </c>
      <c r="S63" s="701">
        <v>0</v>
      </c>
      <c r="T63" s="700"/>
      <c r="U63" s="701">
        <v>0</v>
      </c>
      <c r="V63" s="700">
        <v>0</v>
      </c>
      <c r="W63" s="701">
        <v>0</v>
      </c>
      <c r="X63" s="700">
        <v>0</v>
      </c>
      <c r="Y63" s="701">
        <v>0</v>
      </c>
      <c r="Z63" s="700">
        <v>0</v>
      </c>
      <c r="AA63" s="701">
        <v>0</v>
      </c>
      <c r="AB63" s="706">
        <v>0</v>
      </c>
      <c r="AC63" s="698">
        <v>0</v>
      </c>
      <c r="AD63" s="996"/>
      <c r="AE63" s="997"/>
      <c r="AF63" s="998"/>
    </row>
    <row r="64" spans="1:32" ht="15" customHeight="1" x14ac:dyDescent="0.2">
      <c r="A64" s="11">
        <v>160</v>
      </c>
      <c r="B64" s="691"/>
      <c r="C64" s="287"/>
      <c r="D64" s="287"/>
      <c r="E64" s="1452" t="s">
        <v>548</v>
      </c>
      <c r="F64" s="1453"/>
      <c r="G64" s="1453"/>
      <c r="H64" s="1453"/>
      <c r="I64" s="1453"/>
      <c r="J64" s="1453"/>
      <c r="K64" s="1453"/>
      <c r="L64" s="1454"/>
      <c r="M64" s="407">
        <f>SUM(M65:M67)</f>
        <v>0</v>
      </c>
      <c r="N64" s="410">
        <f t="shared" ref="N64:AC64" si="13">SUBTOTAL(9,N65:N67)</f>
        <v>0</v>
      </c>
      <c r="O64" s="414">
        <f t="shared" si="13"/>
        <v>0</v>
      </c>
      <c r="P64" s="413">
        <f t="shared" si="13"/>
        <v>0</v>
      </c>
      <c r="Q64" s="411">
        <f t="shared" si="13"/>
        <v>0</v>
      </c>
      <c r="R64" s="414">
        <f t="shared" si="13"/>
        <v>0</v>
      </c>
      <c r="S64" s="414">
        <f t="shared" si="13"/>
        <v>0</v>
      </c>
      <c r="T64" s="414">
        <f t="shared" si="13"/>
        <v>0</v>
      </c>
      <c r="U64" s="414">
        <f t="shared" si="13"/>
        <v>0</v>
      </c>
      <c r="V64" s="414">
        <f t="shared" si="13"/>
        <v>0</v>
      </c>
      <c r="W64" s="414">
        <f t="shared" si="13"/>
        <v>0</v>
      </c>
      <c r="X64" s="414">
        <f t="shared" si="13"/>
        <v>0</v>
      </c>
      <c r="Y64" s="414">
        <f t="shared" si="13"/>
        <v>0</v>
      </c>
      <c r="Z64" s="414">
        <f t="shared" si="13"/>
        <v>0</v>
      </c>
      <c r="AA64" s="414">
        <f t="shared" si="13"/>
        <v>0</v>
      </c>
      <c r="AB64" s="424">
        <f t="shared" si="13"/>
        <v>0</v>
      </c>
      <c r="AC64" s="407">
        <f t="shared" si="13"/>
        <v>0</v>
      </c>
      <c r="AD64" s="996"/>
      <c r="AE64" s="997"/>
      <c r="AF64" s="998"/>
    </row>
    <row r="65" spans="1:32" ht="15" customHeight="1" x14ac:dyDescent="0.2">
      <c r="A65" s="11">
        <v>161</v>
      </c>
      <c r="B65" s="691"/>
      <c r="C65" s="287"/>
      <c r="D65" s="287"/>
      <c r="E65" s="288"/>
      <c r="F65" s="1455" t="s">
        <v>549</v>
      </c>
      <c r="G65" s="1456"/>
      <c r="H65" s="1456"/>
      <c r="I65" s="1456"/>
      <c r="J65" s="1456"/>
      <c r="K65" s="1456"/>
      <c r="L65" s="1457"/>
      <c r="M65" s="698">
        <v>0</v>
      </c>
      <c r="N65" s="699">
        <v>0</v>
      </c>
      <c r="O65" s="700">
        <v>0</v>
      </c>
      <c r="P65" s="701">
        <v>0</v>
      </c>
      <c r="Q65" s="702">
        <v>0</v>
      </c>
      <c r="R65" s="700">
        <v>0</v>
      </c>
      <c r="S65" s="701">
        <v>0</v>
      </c>
      <c r="T65" s="700">
        <v>0</v>
      </c>
      <c r="U65" s="701">
        <v>0</v>
      </c>
      <c r="V65" s="700">
        <v>0</v>
      </c>
      <c r="W65" s="701">
        <v>0</v>
      </c>
      <c r="X65" s="700">
        <v>0</v>
      </c>
      <c r="Y65" s="701">
        <v>0</v>
      </c>
      <c r="Z65" s="700">
        <v>0</v>
      </c>
      <c r="AA65" s="701">
        <v>0</v>
      </c>
      <c r="AB65" s="706">
        <v>0</v>
      </c>
      <c r="AC65" s="698">
        <v>0</v>
      </c>
      <c r="AD65" s="996"/>
      <c r="AE65" s="997"/>
      <c r="AF65" s="998"/>
    </row>
    <row r="66" spans="1:32" x14ac:dyDescent="0.2">
      <c r="A66" s="11">
        <v>162</v>
      </c>
      <c r="B66" s="691"/>
      <c r="C66" s="692"/>
      <c r="D66" s="692"/>
      <c r="E66" s="692"/>
      <c r="F66" s="1449" t="s">
        <v>574</v>
      </c>
      <c r="G66" s="1450"/>
      <c r="H66" s="1450"/>
      <c r="I66" s="1450"/>
      <c r="J66" s="1450"/>
      <c r="K66" s="1450"/>
      <c r="L66" s="1451"/>
      <c r="M66" s="698">
        <v>0</v>
      </c>
      <c r="N66" s="699">
        <v>0</v>
      </c>
      <c r="O66" s="700">
        <v>0</v>
      </c>
      <c r="P66" s="701">
        <v>0</v>
      </c>
      <c r="Q66" s="702">
        <v>0</v>
      </c>
      <c r="R66" s="700">
        <v>0</v>
      </c>
      <c r="S66" s="701">
        <v>0</v>
      </c>
      <c r="T66" s="700">
        <v>0</v>
      </c>
      <c r="U66" s="701">
        <v>0</v>
      </c>
      <c r="V66" s="700">
        <v>0</v>
      </c>
      <c r="W66" s="701">
        <v>0</v>
      </c>
      <c r="X66" s="700">
        <v>0</v>
      </c>
      <c r="Y66" s="701">
        <v>0</v>
      </c>
      <c r="Z66" s="700">
        <v>0</v>
      </c>
      <c r="AA66" s="701">
        <v>0</v>
      </c>
      <c r="AB66" s="706">
        <v>0</v>
      </c>
      <c r="AC66" s="698">
        <v>0</v>
      </c>
      <c r="AD66" s="996"/>
      <c r="AE66" s="997"/>
      <c r="AF66" s="998"/>
    </row>
    <row r="67" spans="1:32" ht="27.75" customHeight="1" x14ac:dyDescent="0.2">
      <c r="A67" s="11">
        <v>163</v>
      </c>
      <c r="B67" s="691"/>
      <c r="C67" s="692"/>
      <c r="D67" s="692"/>
      <c r="E67" s="692"/>
      <c r="F67" s="1449" t="s">
        <v>566</v>
      </c>
      <c r="G67" s="1450"/>
      <c r="H67" s="1450"/>
      <c r="I67" s="1450"/>
      <c r="J67" s="1450"/>
      <c r="K67" s="1450"/>
      <c r="L67" s="1451"/>
      <c r="M67" s="698">
        <v>0</v>
      </c>
      <c r="N67" s="699">
        <v>0</v>
      </c>
      <c r="O67" s="700">
        <v>0</v>
      </c>
      <c r="P67" s="701">
        <v>0</v>
      </c>
      <c r="Q67" s="702">
        <v>0</v>
      </c>
      <c r="R67" s="700">
        <v>0</v>
      </c>
      <c r="S67" s="701">
        <v>0</v>
      </c>
      <c r="T67" s="700">
        <v>0</v>
      </c>
      <c r="U67" s="701">
        <v>0</v>
      </c>
      <c r="V67" s="700">
        <v>0</v>
      </c>
      <c r="W67" s="701">
        <v>0</v>
      </c>
      <c r="X67" s="700">
        <v>0</v>
      </c>
      <c r="Y67" s="701">
        <v>0</v>
      </c>
      <c r="Z67" s="700">
        <v>0</v>
      </c>
      <c r="AA67" s="701">
        <v>0</v>
      </c>
      <c r="AB67" s="706">
        <v>0</v>
      </c>
      <c r="AC67" s="698">
        <v>0</v>
      </c>
      <c r="AD67" s="996"/>
      <c r="AE67" s="997"/>
      <c r="AF67" s="998"/>
    </row>
    <row r="68" spans="1:32" x14ac:dyDescent="0.2">
      <c r="A68" s="11">
        <v>164</v>
      </c>
      <c r="B68" s="691"/>
      <c r="C68" s="692"/>
      <c r="D68" s="1485" t="s">
        <v>23</v>
      </c>
      <c r="E68" s="1486"/>
      <c r="F68" s="1486"/>
      <c r="G68" s="1486"/>
      <c r="H68" s="1486"/>
      <c r="I68" s="1486"/>
      <c r="J68" s="1486"/>
      <c r="K68" s="1486"/>
      <c r="L68" s="1486"/>
      <c r="M68" s="1486"/>
      <c r="N68" s="1486"/>
      <c r="O68" s="1486"/>
      <c r="P68" s="1486"/>
      <c r="Q68" s="1486"/>
      <c r="R68" s="1486"/>
      <c r="S68" s="1486"/>
      <c r="T68" s="1486"/>
      <c r="U68" s="1486"/>
      <c r="V68" s="1486"/>
      <c r="W68" s="1486"/>
      <c r="X68" s="1486"/>
      <c r="Y68" s="1486"/>
      <c r="Z68" s="1486"/>
      <c r="AA68" s="1486"/>
      <c r="AB68" s="1486"/>
      <c r="AC68" s="1486"/>
      <c r="AD68" s="1486"/>
      <c r="AE68" s="1486"/>
      <c r="AF68" s="1487"/>
    </row>
    <row r="69" spans="1:32" x14ac:dyDescent="0.2">
      <c r="A69" s="11">
        <v>165</v>
      </c>
      <c r="B69" s="691"/>
      <c r="C69" s="692"/>
      <c r="D69" s="692"/>
      <c r="E69" s="1452" t="s">
        <v>126</v>
      </c>
      <c r="F69" s="1453"/>
      <c r="G69" s="1453"/>
      <c r="H69" s="1453"/>
      <c r="I69" s="1453"/>
      <c r="J69" s="1453"/>
      <c r="K69" s="1453"/>
      <c r="L69" s="1454"/>
      <c r="M69" s="407">
        <f>SUM(M70:M71)</f>
        <v>0</v>
      </c>
      <c r="N69" s="410">
        <f t="shared" ref="N69:AC69" si="14">SUBTOTAL(9,N70:N71)</f>
        <v>0</v>
      </c>
      <c r="O69" s="414">
        <f t="shared" si="14"/>
        <v>0</v>
      </c>
      <c r="P69" s="413">
        <f t="shared" si="14"/>
        <v>0</v>
      </c>
      <c r="Q69" s="411">
        <f t="shared" si="14"/>
        <v>0</v>
      </c>
      <c r="R69" s="414">
        <f t="shared" si="14"/>
        <v>0</v>
      </c>
      <c r="S69" s="414">
        <f t="shared" si="14"/>
        <v>0</v>
      </c>
      <c r="T69" s="414">
        <f t="shared" si="14"/>
        <v>0</v>
      </c>
      <c r="U69" s="414">
        <f t="shared" si="14"/>
        <v>0</v>
      </c>
      <c r="V69" s="414">
        <f t="shared" si="14"/>
        <v>0</v>
      </c>
      <c r="W69" s="414">
        <f t="shared" si="14"/>
        <v>0</v>
      </c>
      <c r="X69" s="414">
        <f t="shared" si="14"/>
        <v>0</v>
      </c>
      <c r="Y69" s="414">
        <f t="shared" si="14"/>
        <v>0</v>
      </c>
      <c r="Z69" s="414">
        <f t="shared" si="14"/>
        <v>0</v>
      </c>
      <c r="AA69" s="414">
        <f t="shared" si="14"/>
        <v>0</v>
      </c>
      <c r="AB69" s="424">
        <f t="shared" si="14"/>
        <v>0</v>
      </c>
      <c r="AC69" s="407">
        <f t="shared" si="14"/>
        <v>0</v>
      </c>
      <c r="AD69" s="996"/>
      <c r="AE69" s="997"/>
      <c r="AF69" s="998"/>
    </row>
    <row r="70" spans="1:32" x14ac:dyDescent="0.2">
      <c r="A70" s="11">
        <v>166</v>
      </c>
      <c r="B70" s="691"/>
      <c r="C70" s="692"/>
      <c r="D70" s="692"/>
      <c r="E70" s="692"/>
      <c r="F70" s="1455" t="s">
        <v>127</v>
      </c>
      <c r="G70" s="1456"/>
      <c r="H70" s="1456"/>
      <c r="I70" s="1456"/>
      <c r="J70" s="1456"/>
      <c r="K70" s="1456"/>
      <c r="L70" s="1457"/>
      <c r="M70" s="698">
        <v>0</v>
      </c>
      <c r="N70" s="699">
        <v>0</v>
      </c>
      <c r="O70" s="700">
        <v>0</v>
      </c>
      <c r="P70" s="701">
        <v>0</v>
      </c>
      <c r="Q70" s="702">
        <v>0</v>
      </c>
      <c r="R70" s="700">
        <v>0</v>
      </c>
      <c r="S70" s="701">
        <v>0</v>
      </c>
      <c r="T70" s="700">
        <v>0</v>
      </c>
      <c r="U70" s="701">
        <v>0</v>
      </c>
      <c r="V70" s="700">
        <v>0</v>
      </c>
      <c r="W70" s="701">
        <v>0</v>
      </c>
      <c r="X70" s="700">
        <v>0</v>
      </c>
      <c r="Y70" s="701">
        <v>0</v>
      </c>
      <c r="Z70" s="700">
        <v>0</v>
      </c>
      <c r="AA70" s="701">
        <v>0</v>
      </c>
      <c r="AB70" s="706">
        <v>0</v>
      </c>
      <c r="AC70" s="698">
        <v>0</v>
      </c>
      <c r="AD70" s="996"/>
      <c r="AE70" s="997"/>
      <c r="AF70" s="998"/>
    </row>
    <row r="71" spans="1:32" x14ac:dyDescent="0.2">
      <c r="A71" s="11">
        <v>167</v>
      </c>
      <c r="B71" s="691"/>
      <c r="C71" s="692"/>
      <c r="D71" s="692"/>
      <c r="E71" s="692"/>
      <c r="F71" s="1458" t="s">
        <v>128</v>
      </c>
      <c r="G71" s="1459"/>
      <c r="H71" s="1459"/>
      <c r="I71" s="1459"/>
      <c r="J71" s="1459"/>
      <c r="K71" s="1459"/>
      <c r="L71" s="1460"/>
      <c r="M71" s="698">
        <v>0</v>
      </c>
      <c r="N71" s="699">
        <v>0</v>
      </c>
      <c r="O71" s="700">
        <v>0</v>
      </c>
      <c r="P71" s="701">
        <v>0</v>
      </c>
      <c r="Q71" s="702">
        <v>0</v>
      </c>
      <c r="R71" s="700">
        <v>0</v>
      </c>
      <c r="S71" s="701">
        <v>0</v>
      </c>
      <c r="T71" s="700">
        <v>0</v>
      </c>
      <c r="U71" s="701">
        <v>0</v>
      </c>
      <c r="V71" s="700">
        <v>0</v>
      </c>
      <c r="W71" s="701">
        <v>0</v>
      </c>
      <c r="X71" s="700">
        <v>0</v>
      </c>
      <c r="Y71" s="701">
        <v>0</v>
      </c>
      <c r="Z71" s="700">
        <v>0</v>
      </c>
      <c r="AA71" s="701">
        <v>0</v>
      </c>
      <c r="AB71" s="706">
        <v>0</v>
      </c>
      <c r="AC71" s="698">
        <v>0</v>
      </c>
      <c r="AD71" s="996"/>
      <c r="AE71" s="997"/>
      <c r="AF71" s="998"/>
    </row>
    <row r="72" spans="1:32" x14ac:dyDescent="0.2">
      <c r="A72" s="11">
        <v>168</v>
      </c>
      <c r="B72" s="691"/>
      <c r="C72" s="692"/>
      <c r="D72" s="692"/>
      <c r="E72" s="1452" t="s">
        <v>129</v>
      </c>
      <c r="F72" s="1453"/>
      <c r="G72" s="1453"/>
      <c r="H72" s="1453"/>
      <c r="I72" s="1453"/>
      <c r="J72" s="1453"/>
      <c r="K72" s="1453"/>
      <c r="L72" s="1454"/>
      <c r="M72" s="407">
        <f>SUM(M73:M74)</f>
        <v>0</v>
      </c>
      <c r="N72" s="410">
        <f t="shared" ref="N72:AC72" si="15">SUBTOTAL(9,N73:N74)</f>
        <v>0</v>
      </c>
      <c r="O72" s="414">
        <f t="shared" si="15"/>
        <v>0</v>
      </c>
      <c r="P72" s="413">
        <f t="shared" si="15"/>
        <v>0</v>
      </c>
      <c r="Q72" s="411">
        <f t="shared" si="15"/>
        <v>0</v>
      </c>
      <c r="R72" s="414">
        <f t="shared" si="15"/>
        <v>0</v>
      </c>
      <c r="S72" s="414">
        <f t="shared" si="15"/>
        <v>0</v>
      </c>
      <c r="T72" s="414">
        <f t="shared" si="15"/>
        <v>0</v>
      </c>
      <c r="U72" s="414">
        <f t="shared" si="15"/>
        <v>0</v>
      </c>
      <c r="V72" s="414">
        <f t="shared" si="15"/>
        <v>0</v>
      </c>
      <c r="W72" s="414">
        <f t="shared" si="15"/>
        <v>0</v>
      </c>
      <c r="X72" s="414">
        <f t="shared" si="15"/>
        <v>0</v>
      </c>
      <c r="Y72" s="414">
        <f t="shared" si="15"/>
        <v>0</v>
      </c>
      <c r="Z72" s="414">
        <f t="shared" si="15"/>
        <v>0</v>
      </c>
      <c r="AA72" s="414">
        <f t="shared" si="15"/>
        <v>0</v>
      </c>
      <c r="AB72" s="424">
        <f t="shared" si="15"/>
        <v>0</v>
      </c>
      <c r="AC72" s="407">
        <f t="shared" si="15"/>
        <v>0</v>
      </c>
      <c r="AD72" s="996"/>
      <c r="AE72" s="997"/>
      <c r="AF72" s="998"/>
    </row>
    <row r="73" spans="1:32" x14ac:dyDescent="0.2">
      <c r="A73" s="11">
        <v>169</v>
      </c>
      <c r="B73" s="691"/>
      <c r="C73" s="692"/>
      <c r="D73" s="692"/>
      <c r="E73" s="692"/>
      <c r="F73" s="1455" t="s">
        <v>130</v>
      </c>
      <c r="G73" s="1456"/>
      <c r="H73" s="1456"/>
      <c r="I73" s="1456"/>
      <c r="J73" s="1456"/>
      <c r="K73" s="1456"/>
      <c r="L73" s="1457"/>
      <c r="M73" s="698">
        <v>0</v>
      </c>
      <c r="N73" s="699">
        <v>0</v>
      </c>
      <c r="O73" s="700">
        <v>0</v>
      </c>
      <c r="P73" s="700">
        <v>0</v>
      </c>
      <c r="Q73" s="705">
        <v>0</v>
      </c>
      <c r="R73" s="700">
        <v>0</v>
      </c>
      <c r="S73" s="701">
        <v>0</v>
      </c>
      <c r="T73" s="700">
        <v>0</v>
      </c>
      <c r="U73" s="701">
        <v>0</v>
      </c>
      <c r="V73" s="700">
        <v>0</v>
      </c>
      <c r="W73" s="701">
        <v>0</v>
      </c>
      <c r="X73" s="700">
        <v>0</v>
      </c>
      <c r="Y73" s="701">
        <v>0</v>
      </c>
      <c r="Z73" s="700">
        <v>0</v>
      </c>
      <c r="AA73" s="701">
        <v>0</v>
      </c>
      <c r="AB73" s="706">
        <v>0</v>
      </c>
      <c r="AC73" s="698">
        <v>0</v>
      </c>
      <c r="AD73" s="996"/>
      <c r="AE73" s="997"/>
      <c r="AF73" s="998"/>
    </row>
    <row r="74" spans="1:32" x14ac:dyDescent="0.2">
      <c r="A74" s="11">
        <v>170</v>
      </c>
      <c r="B74" s="691"/>
      <c r="C74" s="692"/>
      <c r="D74" s="692"/>
      <c r="E74" s="692"/>
      <c r="F74" s="1458" t="s">
        <v>131</v>
      </c>
      <c r="G74" s="1459"/>
      <c r="H74" s="1459"/>
      <c r="I74" s="1459"/>
      <c r="J74" s="1459"/>
      <c r="K74" s="1459"/>
      <c r="L74" s="1460"/>
      <c r="M74" s="698">
        <v>0</v>
      </c>
      <c r="N74" s="699">
        <v>0</v>
      </c>
      <c r="O74" s="700">
        <v>0</v>
      </c>
      <c r="P74" s="700">
        <v>0</v>
      </c>
      <c r="Q74" s="705">
        <v>0</v>
      </c>
      <c r="R74" s="700">
        <v>0</v>
      </c>
      <c r="S74" s="701">
        <v>0</v>
      </c>
      <c r="T74" s="700">
        <v>0</v>
      </c>
      <c r="U74" s="701">
        <v>0</v>
      </c>
      <c r="V74" s="700">
        <v>0</v>
      </c>
      <c r="W74" s="701">
        <v>0</v>
      </c>
      <c r="X74" s="700">
        <v>0</v>
      </c>
      <c r="Y74" s="701">
        <v>0</v>
      </c>
      <c r="Z74" s="700">
        <v>0</v>
      </c>
      <c r="AA74" s="701">
        <v>0</v>
      </c>
      <c r="AB74" s="706">
        <v>0</v>
      </c>
      <c r="AC74" s="698">
        <v>0</v>
      </c>
      <c r="AD74" s="996"/>
      <c r="AE74" s="997"/>
      <c r="AF74" s="998"/>
    </row>
    <row r="75" spans="1:32" x14ac:dyDescent="0.2">
      <c r="A75" s="11">
        <v>171</v>
      </c>
      <c r="B75" s="691"/>
      <c r="C75" s="692"/>
      <c r="D75" s="692"/>
      <c r="E75" s="1452" t="s">
        <v>132</v>
      </c>
      <c r="F75" s="1453"/>
      <c r="G75" s="1453"/>
      <c r="H75" s="1453"/>
      <c r="I75" s="1453"/>
      <c r="J75" s="1453"/>
      <c r="K75" s="1453"/>
      <c r="L75" s="1454"/>
      <c r="M75" s="407">
        <f>SUM(M76:M77)</f>
        <v>0</v>
      </c>
      <c r="N75" s="410">
        <f t="shared" ref="N75:AC75" si="16">SUBTOTAL(9,N76:N77)</f>
        <v>0</v>
      </c>
      <c r="O75" s="414">
        <f t="shared" si="16"/>
        <v>0</v>
      </c>
      <c r="P75" s="413">
        <f t="shared" si="16"/>
        <v>0</v>
      </c>
      <c r="Q75" s="415">
        <f t="shared" si="16"/>
        <v>0</v>
      </c>
      <c r="R75" s="414">
        <f t="shared" si="16"/>
        <v>0</v>
      </c>
      <c r="S75" s="414">
        <f t="shared" si="16"/>
        <v>0</v>
      </c>
      <c r="T75" s="414">
        <f t="shared" si="16"/>
        <v>0</v>
      </c>
      <c r="U75" s="414">
        <f t="shared" si="16"/>
        <v>0</v>
      </c>
      <c r="V75" s="414">
        <f t="shared" si="16"/>
        <v>0</v>
      </c>
      <c r="W75" s="414">
        <f t="shared" si="16"/>
        <v>0</v>
      </c>
      <c r="X75" s="414">
        <f t="shared" si="16"/>
        <v>0</v>
      </c>
      <c r="Y75" s="414">
        <f t="shared" si="16"/>
        <v>0</v>
      </c>
      <c r="Z75" s="414">
        <f t="shared" si="16"/>
        <v>0</v>
      </c>
      <c r="AA75" s="414">
        <f t="shared" si="16"/>
        <v>0</v>
      </c>
      <c r="AB75" s="424">
        <f t="shared" si="16"/>
        <v>0</v>
      </c>
      <c r="AC75" s="407">
        <f t="shared" si="16"/>
        <v>0</v>
      </c>
      <c r="AD75" s="996"/>
      <c r="AE75" s="997"/>
      <c r="AF75" s="998"/>
    </row>
    <row r="76" spans="1:32" x14ac:dyDescent="0.2">
      <c r="A76" s="11">
        <v>172</v>
      </c>
      <c r="B76" s="691"/>
      <c r="C76" s="692"/>
      <c r="D76" s="692"/>
      <c r="E76" s="692"/>
      <c r="F76" s="1455" t="s">
        <v>133</v>
      </c>
      <c r="G76" s="1456"/>
      <c r="H76" s="1456"/>
      <c r="I76" s="1456"/>
      <c r="J76" s="1456"/>
      <c r="K76" s="1456"/>
      <c r="L76" s="1457"/>
      <c r="M76" s="698">
        <v>0</v>
      </c>
      <c r="N76" s="699">
        <v>0</v>
      </c>
      <c r="O76" s="700">
        <v>0</v>
      </c>
      <c r="P76" s="700">
        <v>0</v>
      </c>
      <c r="Q76" s="705">
        <v>0</v>
      </c>
      <c r="R76" s="700">
        <v>0</v>
      </c>
      <c r="S76" s="701">
        <v>0</v>
      </c>
      <c r="T76" s="700">
        <v>0</v>
      </c>
      <c r="U76" s="701">
        <v>0</v>
      </c>
      <c r="V76" s="700">
        <v>0</v>
      </c>
      <c r="W76" s="701">
        <v>0</v>
      </c>
      <c r="X76" s="700">
        <v>0</v>
      </c>
      <c r="Y76" s="701">
        <v>0</v>
      </c>
      <c r="Z76" s="700">
        <v>0</v>
      </c>
      <c r="AA76" s="701">
        <v>0</v>
      </c>
      <c r="AB76" s="706">
        <v>0</v>
      </c>
      <c r="AC76" s="698">
        <v>0</v>
      </c>
      <c r="AD76" s="996"/>
      <c r="AE76" s="997"/>
      <c r="AF76" s="998"/>
    </row>
    <row r="77" spans="1:32" x14ac:dyDescent="0.2">
      <c r="A77" s="11">
        <v>173</v>
      </c>
      <c r="B77" s="691"/>
      <c r="C77" s="692"/>
      <c r="D77" s="692"/>
      <c r="E77" s="692"/>
      <c r="F77" s="1458" t="s">
        <v>134</v>
      </c>
      <c r="G77" s="1459"/>
      <c r="H77" s="1459"/>
      <c r="I77" s="1459"/>
      <c r="J77" s="1459"/>
      <c r="K77" s="1459"/>
      <c r="L77" s="1460"/>
      <c r="M77" s="698">
        <v>0</v>
      </c>
      <c r="N77" s="699">
        <v>0</v>
      </c>
      <c r="O77" s="700">
        <v>0</v>
      </c>
      <c r="P77" s="700">
        <v>0</v>
      </c>
      <c r="Q77" s="705">
        <v>0</v>
      </c>
      <c r="R77" s="700">
        <v>0</v>
      </c>
      <c r="S77" s="701">
        <v>0</v>
      </c>
      <c r="T77" s="700">
        <v>0</v>
      </c>
      <c r="U77" s="701">
        <v>0</v>
      </c>
      <c r="V77" s="700">
        <v>0</v>
      </c>
      <c r="W77" s="701">
        <v>0</v>
      </c>
      <c r="X77" s="700">
        <v>0</v>
      </c>
      <c r="Y77" s="701">
        <v>0</v>
      </c>
      <c r="Z77" s="700">
        <v>0</v>
      </c>
      <c r="AA77" s="701">
        <v>0</v>
      </c>
      <c r="AB77" s="706">
        <v>0</v>
      </c>
      <c r="AC77" s="698">
        <v>0</v>
      </c>
      <c r="AD77" s="996"/>
      <c r="AE77" s="997"/>
      <c r="AF77" s="998"/>
    </row>
    <row r="78" spans="1:32" x14ac:dyDescent="0.2">
      <c r="A78" s="11">
        <v>174</v>
      </c>
      <c r="B78" s="691"/>
      <c r="C78" s="692"/>
      <c r="D78" s="692"/>
      <c r="E78" s="1452" t="s">
        <v>135</v>
      </c>
      <c r="F78" s="1453"/>
      <c r="G78" s="1453"/>
      <c r="H78" s="1453"/>
      <c r="I78" s="1453"/>
      <c r="J78" s="1453"/>
      <c r="K78" s="1453"/>
      <c r="L78" s="1454"/>
      <c r="M78" s="407">
        <f>SUM(M79:M80)</f>
        <v>0</v>
      </c>
      <c r="N78" s="410">
        <f t="shared" ref="N78:AC78" si="17">SUBTOTAL(9,N79:N80)</f>
        <v>0</v>
      </c>
      <c r="O78" s="414">
        <f t="shared" si="17"/>
        <v>0</v>
      </c>
      <c r="P78" s="413">
        <f t="shared" si="17"/>
        <v>0</v>
      </c>
      <c r="Q78" s="415">
        <f t="shared" si="17"/>
        <v>0</v>
      </c>
      <c r="R78" s="414">
        <f t="shared" si="17"/>
        <v>0</v>
      </c>
      <c r="S78" s="414">
        <f t="shared" si="17"/>
        <v>0</v>
      </c>
      <c r="T78" s="414">
        <f t="shared" si="17"/>
        <v>0</v>
      </c>
      <c r="U78" s="414">
        <f t="shared" si="17"/>
        <v>0</v>
      </c>
      <c r="V78" s="414">
        <f t="shared" si="17"/>
        <v>0</v>
      </c>
      <c r="W78" s="414">
        <f t="shared" si="17"/>
        <v>0</v>
      </c>
      <c r="X78" s="414">
        <f t="shared" si="17"/>
        <v>0</v>
      </c>
      <c r="Y78" s="414">
        <f t="shared" si="17"/>
        <v>0</v>
      </c>
      <c r="Z78" s="414">
        <f t="shared" si="17"/>
        <v>0</v>
      </c>
      <c r="AA78" s="414">
        <f t="shared" si="17"/>
        <v>0</v>
      </c>
      <c r="AB78" s="424">
        <f t="shared" si="17"/>
        <v>0</v>
      </c>
      <c r="AC78" s="407">
        <f t="shared" si="17"/>
        <v>0</v>
      </c>
      <c r="AD78" s="996"/>
      <c r="AE78" s="997"/>
      <c r="AF78" s="998"/>
    </row>
    <row r="79" spans="1:32" x14ac:dyDescent="0.2">
      <c r="A79" s="11">
        <v>175</v>
      </c>
      <c r="B79" s="691"/>
      <c r="C79" s="692"/>
      <c r="D79" s="692"/>
      <c r="E79" s="692"/>
      <c r="F79" s="1455" t="s">
        <v>136</v>
      </c>
      <c r="G79" s="1456"/>
      <c r="H79" s="1456"/>
      <c r="I79" s="1456"/>
      <c r="J79" s="1456"/>
      <c r="K79" s="1456"/>
      <c r="L79" s="1457"/>
      <c r="M79" s="698">
        <v>0</v>
      </c>
      <c r="N79" s="699">
        <v>0</v>
      </c>
      <c r="O79" s="700">
        <v>0</v>
      </c>
      <c r="P79" s="700">
        <v>0</v>
      </c>
      <c r="Q79" s="705">
        <v>0</v>
      </c>
      <c r="R79" s="700">
        <v>0</v>
      </c>
      <c r="S79" s="701">
        <v>0</v>
      </c>
      <c r="T79" s="700">
        <v>0</v>
      </c>
      <c r="U79" s="701">
        <v>0</v>
      </c>
      <c r="V79" s="700">
        <v>0</v>
      </c>
      <c r="W79" s="701">
        <v>0</v>
      </c>
      <c r="X79" s="700">
        <v>0</v>
      </c>
      <c r="Y79" s="701">
        <v>0</v>
      </c>
      <c r="Z79" s="700">
        <v>0</v>
      </c>
      <c r="AA79" s="701">
        <v>0</v>
      </c>
      <c r="AB79" s="706">
        <v>0</v>
      </c>
      <c r="AC79" s="698">
        <v>0</v>
      </c>
      <c r="AD79" s="996"/>
      <c r="AE79" s="997"/>
      <c r="AF79" s="998"/>
    </row>
    <row r="80" spans="1:32" x14ac:dyDescent="0.2">
      <c r="A80" s="11">
        <v>176</v>
      </c>
      <c r="B80" s="691"/>
      <c r="C80" s="692"/>
      <c r="D80" s="692"/>
      <c r="E80" s="692"/>
      <c r="F80" s="1458" t="s">
        <v>137</v>
      </c>
      <c r="G80" s="1459"/>
      <c r="H80" s="1459"/>
      <c r="I80" s="1459"/>
      <c r="J80" s="1459"/>
      <c r="K80" s="1459"/>
      <c r="L80" s="1460"/>
      <c r="M80" s="698">
        <v>0</v>
      </c>
      <c r="N80" s="699">
        <v>0</v>
      </c>
      <c r="O80" s="700">
        <v>0</v>
      </c>
      <c r="P80" s="700">
        <v>0</v>
      </c>
      <c r="Q80" s="705">
        <v>0</v>
      </c>
      <c r="R80" s="700">
        <v>0</v>
      </c>
      <c r="S80" s="701">
        <v>0</v>
      </c>
      <c r="T80" s="700">
        <v>0</v>
      </c>
      <c r="U80" s="701">
        <v>0</v>
      </c>
      <c r="V80" s="700">
        <v>0</v>
      </c>
      <c r="W80" s="701">
        <v>0</v>
      </c>
      <c r="X80" s="700">
        <v>0</v>
      </c>
      <c r="Y80" s="701">
        <v>0</v>
      </c>
      <c r="Z80" s="700">
        <v>0</v>
      </c>
      <c r="AA80" s="701">
        <v>0</v>
      </c>
      <c r="AB80" s="706">
        <v>0</v>
      </c>
      <c r="AC80" s="698">
        <v>0</v>
      </c>
      <c r="AD80" s="996"/>
      <c r="AE80" s="997"/>
      <c r="AF80" s="998"/>
    </row>
    <row r="81" spans="1:32" x14ac:dyDescent="0.2">
      <c r="A81" s="11">
        <v>177</v>
      </c>
      <c r="B81" s="691"/>
      <c r="C81" s="692"/>
      <c r="D81" s="692"/>
      <c r="E81" s="1452" t="s">
        <v>550</v>
      </c>
      <c r="F81" s="1453"/>
      <c r="G81" s="1453"/>
      <c r="H81" s="1453"/>
      <c r="I81" s="1453"/>
      <c r="J81" s="1453"/>
      <c r="K81" s="1453"/>
      <c r="L81" s="1454"/>
      <c r="M81" s="407">
        <f>SUM(M82:M83)</f>
        <v>0</v>
      </c>
      <c r="N81" s="410">
        <f t="shared" ref="N81:AC81" si="18">SUBTOTAL(9,N82:N83)</f>
        <v>0</v>
      </c>
      <c r="O81" s="414">
        <f t="shared" si="18"/>
        <v>0</v>
      </c>
      <c r="P81" s="413">
        <f t="shared" si="18"/>
        <v>0</v>
      </c>
      <c r="Q81" s="415">
        <f t="shared" si="18"/>
        <v>0</v>
      </c>
      <c r="R81" s="414">
        <f t="shared" si="18"/>
        <v>0</v>
      </c>
      <c r="S81" s="414">
        <f t="shared" si="18"/>
        <v>0</v>
      </c>
      <c r="T81" s="414">
        <f t="shared" si="18"/>
        <v>0</v>
      </c>
      <c r="U81" s="414">
        <f t="shared" si="18"/>
        <v>0</v>
      </c>
      <c r="V81" s="414">
        <f t="shared" si="18"/>
        <v>0</v>
      </c>
      <c r="W81" s="414">
        <f t="shared" si="18"/>
        <v>0</v>
      </c>
      <c r="X81" s="414">
        <f t="shared" si="18"/>
        <v>0</v>
      </c>
      <c r="Y81" s="414">
        <f t="shared" si="18"/>
        <v>0</v>
      </c>
      <c r="Z81" s="414">
        <f t="shared" si="18"/>
        <v>0</v>
      </c>
      <c r="AA81" s="414">
        <f t="shared" si="18"/>
        <v>0</v>
      </c>
      <c r="AB81" s="424">
        <f t="shared" si="18"/>
        <v>0</v>
      </c>
      <c r="AC81" s="407">
        <f t="shared" si="18"/>
        <v>0</v>
      </c>
      <c r="AD81" s="996"/>
      <c r="AE81" s="997"/>
      <c r="AF81" s="998"/>
    </row>
    <row r="82" spans="1:32" x14ac:dyDescent="0.2">
      <c r="A82" s="11">
        <v>178</v>
      </c>
      <c r="B82" s="691"/>
      <c r="C82" s="692"/>
      <c r="D82" s="692"/>
      <c r="E82" s="692"/>
      <c r="F82" s="1455" t="s">
        <v>551</v>
      </c>
      <c r="G82" s="1456"/>
      <c r="H82" s="1456"/>
      <c r="I82" s="1456"/>
      <c r="J82" s="1456"/>
      <c r="K82" s="1456"/>
      <c r="L82" s="1457"/>
      <c r="M82" s="698">
        <v>0</v>
      </c>
      <c r="N82" s="699">
        <v>0</v>
      </c>
      <c r="O82" s="700">
        <v>0</v>
      </c>
      <c r="P82" s="700">
        <v>0</v>
      </c>
      <c r="Q82" s="705">
        <v>0</v>
      </c>
      <c r="R82" s="700">
        <v>0</v>
      </c>
      <c r="S82" s="701">
        <v>0</v>
      </c>
      <c r="T82" s="700">
        <v>0</v>
      </c>
      <c r="U82" s="701">
        <v>0</v>
      </c>
      <c r="V82" s="700">
        <v>0</v>
      </c>
      <c r="W82" s="701">
        <v>0</v>
      </c>
      <c r="X82" s="700">
        <v>0</v>
      </c>
      <c r="Y82" s="701">
        <v>0</v>
      </c>
      <c r="Z82" s="700">
        <v>0</v>
      </c>
      <c r="AA82" s="701">
        <v>0</v>
      </c>
      <c r="AB82" s="706">
        <v>0</v>
      </c>
      <c r="AC82" s="698">
        <v>0</v>
      </c>
      <c r="AD82" s="996"/>
      <c r="AE82" s="997"/>
      <c r="AF82" s="998"/>
    </row>
    <row r="83" spans="1:32" x14ac:dyDescent="0.2">
      <c r="A83" s="11">
        <v>179</v>
      </c>
      <c r="B83" s="691"/>
      <c r="C83" s="692"/>
      <c r="D83" s="692"/>
      <c r="E83" s="692"/>
      <c r="F83" s="1458" t="s">
        <v>552</v>
      </c>
      <c r="G83" s="1459"/>
      <c r="H83" s="1459"/>
      <c r="I83" s="1459"/>
      <c r="J83" s="1459"/>
      <c r="K83" s="1459"/>
      <c r="L83" s="1460"/>
      <c r="M83" s="698">
        <v>0</v>
      </c>
      <c r="N83" s="699">
        <v>0</v>
      </c>
      <c r="O83" s="700">
        <v>0</v>
      </c>
      <c r="P83" s="700">
        <v>0</v>
      </c>
      <c r="Q83" s="705">
        <v>0</v>
      </c>
      <c r="R83" s="700">
        <v>0</v>
      </c>
      <c r="S83" s="701">
        <v>0</v>
      </c>
      <c r="T83" s="700">
        <v>0</v>
      </c>
      <c r="U83" s="701">
        <v>0</v>
      </c>
      <c r="V83" s="700">
        <v>0</v>
      </c>
      <c r="W83" s="701">
        <v>0</v>
      </c>
      <c r="X83" s="700">
        <v>0</v>
      </c>
      <c r="Y83" s="701">
        <v>0</v>
      </c>
      <c r="Z83" s="700">
        <v>0</v>
      </c>
      <c r="AA83" s="701">
        <v>0</v>
      </c>
      <c r="AB83" s="706">
        <v>0</v>
      </c>
      <c r="AC83" s="698">
        <v>0</v>
      </c>
      <c r="AD83" s="996"/>
      <c r="AE83" s="997"/>
      <c r="AF83" s="998"/>
    </row>
    <row r="84" spans="1:32" x14ac:dyDescent="0.2">
      <c r="A84" s="11">
        <v>180</v>
      </c>
      <c r="B84" s="691"/>
      <c r="C84" s="692"/>
      <c r="D84" s="692"/>
      <c r="E84" s="1452" t="s">
        <v>553</v>
      </c>
      <c r="F84" s="1453"/>
      <c r="G84" s="1453"/>
      <c r="H84" s="1453"/>
      <c r="I84" s="1453"/>
      <c r="J84" s="1453"/>
      <c r="K84" s="1453"/>
      <c r="L84" s="1454"/>
      <c r="M84" s="407">
        <f>SUM(M85:M86)</f>
        <v>0</v>
      </c>
      <c r="N84" s="410">
        <f t="shared" ref="N84:AC84" si="19">SUBTOTAL(9,N85:N86)</f>
        <v>0</v>
      </c>
      <c r="O84" s="414">
        <f t="shared" si="19"/>
        <v>0</v>
      </c>
      <c r="P84" s="413">
        <f t="shared" si="19"/>
        <v>0</v>
      </c>
      <c r="Q84" s="415">
        <f t="shared" si="19"/>
        <v>0</v>
      </c>
      <c r="R84" s="414">
        <f t="shared" si="19"/>
        <v>0</v>
      </c>
      <c r="S84" s="414">
        <f t="shared" si="19"/>
        <v>0</v>
      </c>
      <c r="T84" s="414">
        <f t="shared" si="19"/>
        <v>0</v>
      </c>
      <c r="U84" s="414">
        <f t="shared" si="19"/>
        <v>0</v>
      </c>
      <c r="V84" s="414">
        <f t="shared" si="19"/>
        <v>0</v>
      </c>
      <c r="W84" s="414">
        <f t="shared" si="19"/>
        <v>0</v>
      </c>
      <c r="X84" s="414">
        <f t="shared" si="19"/>
        <v>0</v>
      </c>
      <c r="Y84" s="414">
        <f t="shared" si="19"/>
        <v>0</v>
      </c>
      <c r="Z84" s="414">
        <f t="shared" si="19"/>
        <v>0</v>
      </c>
      <c r="AA84" s="414">
        <f t="shared" si="19"/>
        <v>0</v>
      </c>
      <c r="AB84" s="424">
        <f t="shared" si="19"/>
        <v>0</v>
      </c>
      <c r="AC84" s="407">
        <f t="shared" si="19"/>
        <v>0</v>
      </c>
      <c r="AD84" s="996"/>
      <c r="AE84" s="997"/>
      <c r="AF84" s="998"/>
    </row>
    <row r="85" spans="1:32" x14ac:dyDescent="0.2">
      <c r="A85" s="11">
        <v>181</v>
      </c>
      <c r="B85" s="691"/>
      <c r="C85" s="692"/>
      <c r="D85" s="692"/>
      <c r="E85" s="692"/>
      <c r="F85" s="1455" t="s">
        <v>554</v>
      </c>
      <c r="G85" s="1456"/>
      <c r="H85" s="1456"/>
      <c r="I85" s="1456"/>
      <c r="J85" s="1456"/>
      <c r="K85" s="1456"/>
      <c r="L85" s="1457"/>
      <c r="M85" s="698">
        <v>0</v>
      </c>
      <c r="N85" s="699">
        <v>0</v>
      </c>
      <c r="O85" s="700">
        <v>0</v>
      </c>
      <c r="P85" s="700">
        <v>0</v>
      </c>
      <c r="Q85" s="705">
        <v>0</v>
      </c>
      <c r="R85" s="700">
        <v>0</v>
      </c>
      <c r="S85" s="701">
        <v>0</v>
      </c>
      <c r="T85" s="700">
        <v>0</v>
      </c>
      <c r="U85" s="701">
        <v>0</v>
      </c>
      <c r="V85" s="700">
        <v>0</v>
      </c>
      <c r="W85" s="701">
        <v>0</v>
      </c>
      <c r="X85" s="700">
        <v>0</v>
      </c>
      <c r="Y85" s="701">
        <v>0</v>
      </c>
      <c r="Z85" s="700">
        <v>0</v>
      </c>
      <c r="AA85" s="701">
        <v>0</v>
      </c>
      <c r="AB85" s="706">
        <v>0</v>
      </c>
      <c r="AC85" s="698">
        <v>0</v>
      </c>
      <c r="AD85" s="996"/>
      <c r="AE85" s="997"/>
      <c r="AF85" s="998"/>
    </row>
    <row r="86" spans="1:32" x14ac:dyDescent="0.2">
      <c r="A86" s="11">
        <v>182</v>
      </c>
      <c r="B86" s="691"/>
      <c r="C86" s="692"/>
      <c r="D86" s="692"/>
      <c r="E86" s="692"/>
      <c r="F86" s="1449" t="s">
        <v>555</v>
      </c>
      <c r="G86" s="1450"/>
      <c r="H86" s="1450"/>
      <c r="I86" s="1450"/>
      <c r="J86" s="1450"/>
      <c r="K86" s="1450"/>
      <c r="L86" s="1451"/>
      <c r="M86" s="698">
        <v>0</v>
      </c>
      <c r="N86" s="699">
        <v>0</v>
      </c>
      <c r="O86" s="700">
        <v>0</v>
      </c>
      <c r="P86" s="700">
        <v>0</v>
      </c>
      <c r="Q86" s="705">
        <v>0</v>
      </c>
      <c r="R86" s="700">
        <v>0</v>
      </c>
      <c r="S86" s="701">
        <v>0</v>
      </c>
      <c r="T86" s="700">
        <v>0</v>
      </c>
      <c r="U86" s="701">
        <v>0</v>
      </c>
      <c r="V86" s="700">
        <v>0</v>
      </c>
      <c r="W86" s="701">
        <v>0</v>
      </c>
      <c r="X86" s="700">
        <v>0</v>
      </c>
      <c r="Y86" s="701">
        <v>0</v>
      </c>
      <c r="Z86" s="700">
        <v>0</v>
      </c>
      <c r="AA86" s="701">
        <v>0</v>
      </c>
      <c r="AB86" s="706">
        <v>0</v>
      </c>
      <c r="AC86" s="698">
        <v>0</v>
      </c>
      <c r="AD86" s="996"/>
      <c r="AE86" s="997"/>
      <c r="AF86" s="998"/>
    </row>
    <row r="87" spans="1:32" x14ac:dyDescent="0.2">
      <c r="A87" s="11">
        <v>183</v>
      </c>
      <c r="B87" s="691"/>
      <c r="C87" s="692"/>
      <c r="D87" s="1485" t="s">
        <v>24</v>
      </c>
      <c r="E87" s="1486"/>
      <c r="F87" s="1486"/>
      <c r="G87" s="1486"/>
      <c r="H87" s="1486"/>
      <c r="I87" s="1486"/>
      <c r="J87" s="1486"/>
      <c r="K87" s="1486"/>
      <c r="L87" s="1486"/>
      <c r="M87" s="407">
        <f>SUM(M88:M90)</f>
        <v>0</v>
      </c>
      <c r="N87" s="808"/>
      <c r="O87" s="809"/>
      <c r="P87" s="809"/>
      <c r="Q87" s="415">
        <f>SUBTOTAL(9,Q88:Q90)</f>
        <v>0</v>
      </c>
      <c r="R87" s="414">
        <f t="shared" ref="R87:T87" si="20">SUBTOTAL(9,R88:R90)</f>
        <v>0</v>
      </c>
      <c r="S87" s="414">
        <f t="shared" si="20"/>
        <v>0</v>
      </c>
      <c r="T87" s="414">
        <f t="shared" si="20"/>
        <v>0</v>
      </c>
      <c r="U87" s="809"/>
      <c r="V87" s="809"/>
      <c r="W87" s="809"/>
      <c r="X87" s="809"/>
      <c r="Y87" s="809"/>
      <c r="Z87" s="809"/>
      <c r="AA87" s="809"/>
      <c r="AB87" s="810"/>
      <c r="AC87" s="407"/>
      <c r="AD87" s="996"/>
      <c r="AE87" s="997"/>
      <c r="AF87" s="998"/>
    </row>
    <row r="88" spans="1:32" x14ac:dyDescent="0.2">
      <c r="A88" s="11">
        <v>184</v>
      </c>
      <c r="B88" s="691"/>
      <c r="C88" s="692"/>
      <c r="D88" s="692"/>
      <c r="E88" s="692"/>
      <c r="F88" s="1449" t="s">
        <v>156</v>
      </c>
      <c r="G88" s="1450"/>
      <c r="H88" s="1450"/>
      <c r="I88" s="1450"/>
      <c r="J88" s="1450"/>
      <c r="K88" s="1450"/>
      <c r="L88" s="1451"/>
      <c r="M88" s="698">
        <v>0</v>
      </c>
      <c r="N88" s="807"/>
      <c r="O88" s="807"/>
      <c r="P88" s="807"/>
      <c r="Q88" s="706">
        <v>0</v>
      </c>
      <c r="R88" s="806"/>
      <c r="S88" s="807"/>
      <c r="T88" s="807"/>
      <c r="U88" s="807"/>
      <c r="V88" s="807"/>
      <c r="W88" s="807"/>
      <c r="X88" s="807"/>
      <c r="Y88" s="807"/>
      <c r="Z88" s="807"/>
      <c r="AA88" s="807"/>
      <c r="AB88" s="807"/>
      <c r="AC88" s="698">
        <v>0</v>
      </c>
      <c r="AD88" s="996"/>
      <c r="AE88" s="997"/>
      <c r="AF88" s="998"/>
    </row>
    <row r="89" spans="1:32" x14ac:dyDescent="0.2">
      <c r="A89" s="11">
        <v>185</v>
      </c>
      <c r="B89" s="691"/>
      <c r="C89" s="692"/>
      <c r="D89" s="692"/>
      <c r="E89" s="692"/>
      <c r="F89" s="1449" t="s">
        <v>157</v>
      </c>
      <c r="G89" s="1450"/>
      <c r="H89" s="1450"/>
      <c r="I89" s="1450"/>
      <c r="J89" s="1450"/>
      <c r="K89" s="1450"/>
      <c r="L89" s="1451"/>
      <c r="M89" s="698">
        <v>0</v>
      </c>
      <c r="N89" s="807"/>
      <c r="O89" s="807"/>
      <c r="P89" s="807"/>
      <c r="Q89" s="807"/>
      <c r="R89" s="699">
        <v>0</v>
      </c>
      <c r="S89" s="700">
        <v>0</v>
      </c>
      <c r="T89" s="700">
        <v>0</v>
      </c>
      <c r="U89" s="807"/>
      <c r="V89" s="807"/>
      <c r="W89" s="807"/>
      <c r="X89" s="807"/>
      <c r="Y89" s="807"/>
      <c r="Z89" s="807"/>
      <c r="AA89" s="807"/>
      <c r="AB89" s="807"/>
      <c r="AC89" s="698">
        <v>0</v>
      </c>
      <c r="AD89" s="996"/>
      <c r="AE89" s="997"/>
      <c r="AF89" s="998"/>
    </row>
    <row r="90" spans="1:32" x14ac:dyDescent="0.2">
      <c r="A90" s="11">
        <v>186</v>
      </c>
      <c r="B90" s="691"/>
      <c r="C90" s="692"/>
      <c r="D90" s="692"/>
      <c r="E90" s="692"/>
      <c r="F90" s="1449" t="s">
        <v>25</v>
      </c>
      <c r="G90" s="1450"/>
      <c r="H90" s="1450"/>
      <c r="I90" s="1450"/>
      <c r="J90" s="1450"/>
      <c r="K90" s="1450"/>
      <c r="L90" s="1451"/>
      <c r="M90" s="698">
        <v>0</v>
      </c>
      <c r="N90" s="811"/>
      <c r="O90" s="812"/>
      <c r="P90" s="812"/>
      <c r="Q90" s="812"/>
      <c r="R90" s="811"/>
      <c r="S90" s="812"/>
      <c r="T90" s="812"/>
      <c r="U90" s="812"/>
      <c r="V90" s="812"/>
      <c r="W90" s="812"/>
      <c r="X90" s="812"/>
      <c r="Y90" s="812"/>
      <c r="Z90" s="812"/>
      <c r="AA90" s="812"/>
      <c r="AB90" s="813"/>
      <c r="AC90" s="407"/>
      <c r="AD90" s="996"/>
      <c r="AE90" s="997"/>
      <c r="AF90" s="998"/>
    </row>
    <row r="91" spans="1:32" x14ac:dyDescent="0.2">
      <c r="A91" s="11">
        <v>187</v>
      </c>
      <c r="B91" s="691"/>
      <c r="C91" s="692"/>
      <c r="D91" s="1485" t="s">
        <v>467</v>
      </c>
      <c r="E91" s="1486"/>
      <c r="F91" s="1486"/>
      <c r="G91" s="1486"/>
      <c r="H91" s="1486"/>
      <c r="I91" s="1486"/>
      <c r="J91" s="1486"/>
      <c r="K91" s="1486"/>
      <c r="L91" s="1486"/>
      <c r="M91" s="407">
        <f>SUM(M92:M93)</f>
        <v>0</v>
      </c>
      <c r="N91" s="410">
        <f t="shared" ref="N91:AC91" si="21">SUBTOTAL(9,N92:N93)</f>
        <v>0</v>
      </c>
      <c r="O91" s="414">
        <f t="shared" si="21"/>
        <v>0</v>
      </c>
      <c r="P91" s="413">
        <f t="shared" si="21"/>
        <v>0</v>
      </c>
      <c r="Q91" s="411">
        <f t="shared" si="21"/>
        <v>0</v>
      </c>
      <c r="R91" s="414">
        <f t="shared" si="21"/>
        <v>0</v>
      </c>
      <c r="S91" s="414">
        <f t="shared" si="21"/>
        <v>0</v>
      </c>
      <c r="T91" s="414">
        <f t="shared" si="21"/>
        <v>0</v>
      </c>
      <c r="U91" s="414">
        <f t="shared" si="21"/>
        <v>0</v>
      </c>
      <c r="V91" s="414">
        <f t="shared" si="21"/>
        <v>0</v>
      </c>
      <c r="W91" s="414">
        <f t="shared" si="21"/>
        <v>0</v>
      </c>
      <c r="X91" s="414">
        <f t="shared" si="21"/>
        <v>0</v>
      </c>
      <c r="Y91" s="414">
        <f t="shared" si="21"/>
        <v>0</v>
      </c>
      <c r="Z91" s="414">
        <f t="shared" si="21"/>
        <v>0</v>
      </c>
      <c r="AA91" s="414">
        <f t="shared" si="21"/>
        <v>0</v>
      </c>
      <c r="AB91" s="424">
        <f t="shared" si="21"/>
        <v>0</v>
      </c>
      <c r="AC91" s="407">
        <f t="shared" si="21"/>
        <v>0</v>
      </c>
      <c r="AD91" s="996"/>
      <c r="AE91" s="997"/>
      <c r="AF91" s="998"/>
    </row>
    <row r="92" spans="1:32" x14ac:dyDescent="0.2">
      <c r="A92" s="11">
        <v>188</v>
      </c>
      <c r="B92" s="691"/>
      <c r="C92" s="692"/>
      <c r="D92" s="692"/>
      <c r="E92" s="692"/>
      <c r="F92" s="1449" t="s">
        <v>466</v>
      </c>
      <c r="G92" s="1450"/>
      <c r="H92" s="1450"/>
      <c r="I92" s="1450"/>
      <c r="J92" s="1450"/>
      <c r="K92" s="1450"/>
      <c r="L92" s="1451"/>
      <c r="M92" s="698">
        <v>0</v>
      </c>
      <c r="N92" s="699">
        <v>0</v>
      </c>
      <c r="O92" s="700">
        <v>0</v>
      </c>
      <c r="P92" s="700">
        <v>0</v>
      </c>
      <c r="Q92" s="705">
        <v>0</v>
      </c>
      <c r="R92" s="700">
        <v>0</v>
      </c>
      <c r="S92" s="701">
        <v>0</v>
      </c>
      <c r="T92" s="700">
        <v>0</v>
      </c>
      <c r="U92" s="701">
        <v>0</v>
      </c>
      <c r="V92" s="700">
        <v>0</v>
      </c>
      <c r="W92" s="701">
        <v>0</v>
      </c>
      <c r="X92" s="700">
        <v>0</v>
      </c>
      <c r="Y92" s="701">
        <v>0</v>
      </c>
      <c r="Z92" s="700">
        <v>0</v>
      </c>
      <c r="AA92" s="701">
        <v>0</v>
      </c>
      <c r="AB92" s="706">
        <v>0</v>
      </c>
      <c r="AC92" s="698">
        <v>0</v>
      </c>
      <c r="AD92" s="996"/>
      <c r="AE92" s="997"/>
      <c r="AF92" s="998"/>
    </row>
    <row r="93" spans="1:32" x14ac:dyDescent="0.2">
      <c r="A93" s="11">
        <v>189</v>
      </c>
      <c r="B93" s="684"/>
      <c r="C93" s="685"/>
      <c r="D93" s="685"/>
      <c r="E93" s="685"/>
      <c r="F93" s="1449" t="s">
        <v>576</v>
      </c>
      <c r="G93" s="1450"/>
      <c r="H93" s="1450"/>
      <c r="I93" s="1450"/>
      <c r="J93" s="1450"/>
      <c r="K93" s="1450"/>
      <c r="L93" s="1451"/>
      <c r="M93" s="698">
        <v>0</v>
      </c>
      <c r="N93" s="699">
        <v>0</v>
      </c>
      <c r="O93" s="700">
        <v>0</v>
      </c>
      <c r="P93" s="700">
        <v>0</v>
      </c>
      <c r="Q93" s="705">
        <v>0</v>
      </c>
      <c r="R93" s="700">
        <v>0</v>
      </c>
      <c r="S93" s="701">
        <v>0</v>
      </c>
      <c r="T93" s="700">
        <v>0</v>
      </c>
      <c r="U93" s="701">
        <v>0</v>
      </c>
      <c r="V93" s="700">
        <v>0</v>
      </c>
      <c r="W93" s="701">
        <v>0</v>
      </c>
      <c r="X93" s="700">
        <v>0</v>
      </c>
      <c r="Y93" s="701">
        <v>0</v>
      </c>
      <c r="Z93" s="700">
        <v>0</v>
      </c>
      <c r="AA93" s="701">
        <v>0</v>
      </c>
      <c r="AB93" s="706">
        <v>0</v>
      </c>
      <c r="AC93" s="698">
        <v>0</v>
      </c>
      <c r="AD93" s="996"/>
      <c r="AE93" s="997"/>
      <c r="AF93" s="998"/>
    </row>
    <row r="94" spans="1:32" x14ac:dyDescent="0.2">
      <c r="A94" s="11">
        <v>190</v>
      </c>
      <c r="B94" s="770"/>
      <c r="C94" s="1482" t="s">
        <v>26</v>
      </c>
      <c r="D94" s="1483"/>
      <c r="E94" s="1483"/>
      <c r="F94" s="1483"/>
      <c r="G94" s="1483"/>
      <c r="H94" s="1483"/>
      <c r="I94" s="1483"/>
      <c r="J94" s="1483"/>
      <c r="K94" s="1483"/>
      <c r="L94" s="1483"/>
      <c r="M94" s="1483"/>
      <c r="N94" s="1483"/>
      <c r="O94" s="1483"/>
      <c r="P94" s="1483"/>
      <c r="Q94" s="1483"/>
      <c r="R94" s="1483"/>
      <c r="S94" s="1483"/>
      <c r="T94" s="1483"/>
      <c r="U94" s="1483"/>
      <c r="V94" s="1483"/>
      <c r="W94" s="1483"/>
      <c r="X94" s="1483"/>
      <c r="Y94" s="1483"/>
      <c r="Z94" s="1483"/>
      <c r="AA94" s="1483"/>
      <c r="AB94" s="1483"/>
      <c r="AC94" s="1483"/>
      <c r="AD94" s="1483"/>
      <c r="AE94" s="1483"/>
      <c r="AF94" s="1484"/>
    </row>
    <row r="95" spans="1:32" x14ac:dyDescent="0.2">
      <c r="A95" s="11">
        <v>191</v>
      </c>
      <c r="B95" s="691"/>
      <c r="C95" s="692"/>
      <c r="D95" s="1485" t="s">
        <v>27</v>
      </c>
      <c r="E95" s="1486"/>
      <c r="F95" s="1486"/>
      <c r="G95" s="1486"/>
      <c r="H95" s="1486"/>
      <c r="I95" s="1486"/>
      <c r="J95" s="1486"/>
      <c r="K95" s="1486"/>
      <c r="L95" s="1486"/>
      <c r="M95" s="1486"/>
      <c r="N95" s="1486"/>
      <c r="O95" s="1486"/>
      <c r="P95" s="1486"/>
      <c r="Q95" s="1486"/>
      <c r="R95" s="1486"/>
      <c r="S95" s="1486"/>
      <c r="T95" s="1486"/>
      <c r="U95" s="1486"/>
      <c r="V95" s="1486"/>
      <c r="W95" s="1486"/>
      <c r="X95" s="1486"/>
      <c r="Y95" s="1486"/>
      <c r="Z95" s="1486"/>
      <c r="AA95" s="1486"/>
      <c r="AB95" s="1486"/>
      <c r="AC95" s="1486"/>
      <c r="AD95" s="1486"/>
      <c r="AE95" s="1486"/>
      <c r="AF95" s="1487"/>
    </row>
    <row r="96" spans="1:32" x14ac:dyDescent="0.2">
      <c r="A96" s="11">
        <v>192</v>
      </c>
      <c r="B96" s="691"/>
      <c r="C96" s="692"/>
      <c r="D96" s="692"/>
      <c r="E96" s="1452" t="s">
        <v>28</v>
      </c>
      <c r="F96" s="1453"/>
      <c r="G96" s="1453"/>
      <c r="H96" s="1453"/>
      <c r="I96" s="1453"/>
      <c r="J96" s="1453"/>
      <c r="K96" s="1453"/>
      <c r="L96" s="1454"/>
      <c r="M96" s="407">
        <f>SUM(M97:M100)</f>
        <v>0</v>
      </c>
      <c r="N96" s="410">
        <f t="shared" ref="N96:AC96" si="22">SUBTOTAL(9,N97:N100)</f>
        <v>0</v>
      </c>
      <c r="O96" s="414">
        <f t="shared" si="22"/>
        <v>0</v>
      </c>
      <c r="P96" s="413">
        <f t="shared" si="22"/>
        <v>0</v>
      </c>
      <c r="Q96" s="415">
        <f t="shared" si="22"/>
        <v>0</v>
      </c>
      <c r="R96" s="414">
        <f t="shared" si="22"/>
        <v>0</v>
      </c>
      <c r="S96" s="414">
        <f t="shared" si="22"/>
        <v>0</v>
      </c>
      <c r="T96" s="414">
        <f t="shared" si="22"/>
        <v>0</v>
      </c>
      <c r="U96" s="414">
        <f t="shared" si="22"/>
        <v>0</v>
      </c>
      <c r="V96" s="414">
        <f t="shared" si="22"/>
        <v>0</v>
      </c>
      <c r="W96" s="414">
        <f t="shared" si="22"/>
        <v>0</v>
      </c>
      <c r="X96" s="414">
        <f t="shared" si="22"/>
        <v>0</v>
      </c>
      <c r="Y96" s="414">
        <f t="shared" si="22"/>
        <v>0</v>
      </c>
      <c r="Z96" s="414">
        <f t="shared" si="22"/>
        <v>0</v>
      </c>
      <c r="AA96" s="414">
        <f t="shared" si="22"/>
        <v>0</v>
      </c>
      <c r="AB96" s="424">
        <f t="shared" si="22"/>
        <v>0</v>
      </c>
      <c r="AC96" s="407">
        <f t="shared" si="22"/>
        <v>0</v>
      </c>
      <c r="AD96" s="996"/>
      <c r="AE96" s="997"/>
      <c r="AF96" s="998"/>
    </row>
    <row r="97" spans="1:32" ht="15" customHeight="1" x14ac:dyDescent="0.2">
      <c r="A97" s="11">
        <v>193</v>
      </c>
      <c r="B97" s="691"/>
      <c r="C97" s="692"/>
      <c r="D97" s="692"/>
      <c r="E97" s="692"/>
      <c r="F97" s="1455" t="s">
        <v>30</v>
      </c>
      <c r="G97" s="1456"/>
      <c r="H97" s="1456"/>
      <c r="I97" s="1456"/>
      <c r="J97" s="1456"/>
      <c r="K97" s="1456"/>
      <c r="L97" s="1457"/>
      <c r="M97" s="698">
        <v>0</v>
      </c>
      <c r="N97" s="699">
        <v>0</v>
      </c>
      <c r="O97" s="700">
        <v>0</v>
      </c>
      <c r="P97" s="700">
        <v>0</v>
      </c>
      <c r="Q97" s="705">
        <v>0</v>
      </c>
      <c r="R97" s="700">
        <v>0</v>
      </c>
      <c r="S97" s="701">
        <v>0</v>
      </c>
      <c r="T97" s="700">
        <v>0</v>
      </c>
      <c r="U97" s="701">
        <v>0</v>
      </c>
      <c r="V97" s="700">
        <v>0</v>
      </c>
      <c r="W97" s="701">
        <v>0</v>
      </c>
      <c r="X97" s="700">
        <v>0</v>
      </c>
      <c r="Y97" s="701">
        <v>0</v>
      </c>
      <c r="Z97" s="700">
        <v>0</v>
      </c>
      <c r="AA97" s="701">
        <v>0</v>
      </c>
      <c r="AB97" s="706">
        <v>0</v>
      </c>
      <c r="AC97" s="698">
        <v>0</v>
      </c>
      <c r="AD97" s="996"/>
      <c r="AE97" s="997"/>
      <c r="AF97" s="998"/>
    </row>
    <row r="98" spans="1:32" x14ac:dyDescent="0.2">
      <c r="A98" s="11">
        <v>194</v>
      </c>
      <c r="B98" s="691"/>
      <c r="C98" s="692"/>
      <c r="D98" s="692"/>
      <c r="E98" s="692"/>
      <c r="F98" s="1449" t="s">
        <v>29</v>
      </c>
      <c r="G98" s="1450"/>
      <c r="H98" s="1450"/>
      <c r="I98" s="1450"/>
      <c r="J98" s="1450"/>
      <c r="K98" s="1450"/>
      <c r="L98" s="1451"/>
      <c r="M98" s="698">
        <v>0</v>
      </c>
      <c r="N98" s="699">
        <v>0</v>
      </c>
      <c r="O98" s="700">
        <v>0</v>
      </c>
      <c r="P98" s="700">
        <v>0</v>
      </c>
      <c r="Q98" s="705">
        <v>0</v>
      </c>
      <c r="R98" s="700">
        <v>0</v>
      </c>
      <c r="S98" s="701">
        <v>0</v>
      </c>
      <c r="T98" s="700">
        <v>0</v>
      </c>
      <c r="U98" s="701">
        <v>0</v>
      </c>
      <c r="V98" s="700">
        <v>0</v>
      </c>
      <c r="W98" s="701">
        <v>0</v>
      </c>
      <c r="X98" s="700">
        <v>0</v>
      </c>
      <c r="Y98" s="701">
        <v>0</v>
      </c>
      <c r="Z98" s="700">
        <v>0</v>
      </c>
      <c r="AA98" s="701">
        <v>0</v>
      </c>
      <c r="AB98" s="706">
        <v>0</v>
      </c>
      <c r="AC98" s="698">
        <v>0</v>
      </c>
      <c r="AD98" s="996"/>
      <c r="AE98" s="997"/>
      <c r="AF98" s="998"/>
    </row>
    <row r="99" spans="1:32" x14ac:dyDescent="0.2">
      <c r="A99" s="11">
        <v>195</v>
      </c>
      <c r="B99" s="691"/>
      <c r="C99" s="692"/>
      <c r="D99" s="692"/>
      <c r="E99" s="692"/>
      <c r="F99" s="1449" t="s">
        <v>31</v>
      </c>
      <c r="G99" s="1450"/>
      <c r="H99" s="1450"/>
      <c r="I99" s="1450"/>
      <c r="J99" s="1450"/>
      <c r="K99" s="1450"/>
      <c r="L99" s="1451"/>
      <c r="M99" s="698">
        <v>0</v>
      </c>
      <c r="N99" s="699">
        <v>0</v>
      </c>
      <c r="O99" s="700">
        <v>0</v>
      </c>
      <c r="P99" s="700">
        <v>0</v>
      </c>
      <c r="Q99" s="705">
        <v>0</v>
      </c>
      <c r="R99" s="700">
        <v>0</v>
      </c>
      <c r="S99" s="701">
        <v>0</v>
      </c>
      <c r="T99" s="700">
        <v>0</v>
      </c>
      <c r="U99" s="701">
        <v>0</v>
      </c>
      <c r="V99" s="700">
        <v>0</v>
      </c>
      <c r="W99" s="701">
        <v>0</v>
      </c>
      <c r="X99" s="700">
        <v>0</v>
      </c>
      <c r="Y99" s="701">
        <v>0</v>
      </c>
      <c r="Z99" s="700">
        <v>0</v>
      </c>
      <c r="AA99" s="701">
        <v>0</v>
      </c>
      <c r="AB99" s="706">
        <v>0</v>
      </c>
      <c r="AC99" s="698">
        <v>0</v>
      </c>
      <c r="AD99" s="996"/>
      <c r="AE99" s="997"/>
      <c r="AF99" s="998"/>
    </row>
    <row r="100" spans="1:32" x14ac:dyDescent="0.2">
      <c r="A100" s="11">
        <v>196</v>
      </c>
      <c r="B100" s="691"/>
      <c r="C100" s="692"/>
      <c r="D100" s="692"/>
      <c r="E100" s="692"/>
      <c r="F100" s="1458" t="s">
        <v>32</v>
      </c>
      <c r="G100" s="1459"/>
      <c r="H100" s="1459"/>
      <c r="I100" s="1459"/>
      <c r="J100" s="1459"/>
      <c r="K100" s="1459"/>
      <c r="L100" s="1460"/>
      <c r="M100" s="698">
        <v>0</v>
      </c>
      <c r="N100" s="699">
        <v>0</v>
      </c>
      <c r="O100" s="700">
        <v>0</v>
      </c>
      <c r="P100" s="700">
        <v>0</v>
      </c>
      <c r="Q100" s="705">
        <v>0</v>
      </c>
      <c r="R100" s="700">
        <v>0</v>
      </c>
      <c r="S100" s="701">
        <v>0</v>
      </c>
      <c r="T100" s="700">
        <v>0</v>
      </c>
      <c r="U100" s="701">
        <v>0</v>
      </c>
      <c r="V100" s="700">
        <v>0</v>
      </c>
      <c r="W100" s="701">
        <v>0</v>
      </c>
      <c r="X100" s="700">
        <v>0</v>
      </c>
      <c r="Y100" s="701">
        <v>0</v>
      </c>
      <c r="Z100" s="700">
        <v>0</v>
      </c>
      <c r="AA100" s="701">
        <v>0</v>
      </c>
      <c r="AB100" s="706">
        <v>0</v>
      </c>
      <c r="AC100" s="698">
        <v>0</v>
      </c>
      <c r="AD100" s="996"/>
      <c r="AE100" s="997"/>
      <c r="AF100" s="998"/>
    </row>
    <row r="101" spans="1:32" x14ac:dyDescent="0.2">
      <c r="A101" s="11">
        <v>197</v>
      </c>
      <c r="B101" s="691"/>
      <c r="C101" s="692"/>
      <c r="D101" s="692"/>
      <c r="E101" s="1452" t="s">
        <v>33</v>
      </c>
      <c r="F101" s="1453"/>
      <c r="G101" s="1453"/>
      <c r="H101" s="1453"/>
      <c r="I101" s="1453"/>
      <c r="J101" s="1453"/>
      <c r="K101" s="1453"/>
      <c r="L101" s="1454"/>
      <c r="M101" s="407">
        <f>SUM(M102:M103)</f>
        <v>0</v>
      </c>
      <c r="N101" s="410">
        <f t="shared" ref="N101:AC101" si="23">SUBTOTAL(9,N102:N103)</f>
        <v>0</v>
      </c>
      <c r="O101" s="414">
        <f t="shared" si="23"/>
        <v>0</v>
      </c>
      <c r="P101" s="413">
        <f t="shared" si="23"/>
        <v>0</v>
      </c>
      <c r="Q101" s="415">
        <f t="shared" si="23"/>
        <v>0</v>
      </c>
      <c r="R101" s="414">
        <f t="shared" si="23"/>
        <v>0</v>
      </c>
      <c r="S101" s="414">
        <f t="shared" si="23"/>
        <v>0</v>
      </c>
      <c r="T101" s="414">
        <f t="shared" si="23"/>
        <v>0</v>
      </c>
      <c r="U101" s="414">
        <f t="shared" si="23"/>
        <v>0</v>
      </c>
      <c r="V101" s="414">
        <f t="shared" si="23"/>
        <v>0</v>
      </c>
      <c r="W101" s="414">
        <f t="shared" si="23"/>
        <v>0</v>
      </c>
      <c r="X101" s="414">
        <f t="shared" si="23"/>
        <v>0</v>
      </c>
      <c r="Y101" s="414">
        <f t="shared" si="23"/>
        <v>0</v>
      </c>
      <c r="Z101" s="414">
        <f t="shared" si="23"/>
        <v>0</v>
      </c>
      <c r="AA101" s="414">
        <f t="shared" si="23"/>
        <v>0</v>
      </c>
      <c r="AB101" s="424">
        <f t="shared" si="23"/>
        <v>0</v>
      </c>
      <c r="AC101" s="407">
        <f t="shared" si="23"/>
        <v>0</v>
      </c>
      <c r="AD101" s="996"/>
      <c r="AE101" s="997"/>
      <c r="AF101" s="998"/>
    </row>
    <row r="102" spans="1:32" x14ac:dyDescent="0.2">
      <c r="A102" s="11">
        <v>198</v>
      </c>
      <c r="B102" s="691"/>
      <c r="C102" s="692"/>
      <c r="D102" s="692"/>
      <c r="E102" s="692"/>
      <c r="F102" s="1455" t="s">
        <v>34</v>
      </c>
      <c r="G102" s="1456"/>
      <c r="H102" s="1456"/>
      <c r="I102" s="1456"/>
      <c r="J102" s="1456"/>
      <c r="K102" s="1456"/>
      <c r="L102" s="1457"/>
      <c r="M102" s="698">
        <v>0</v>
      </c>
      <c r="N102" s="699">
        <v>0</v>
      </c>
      <c r="O102" s="700">
        <v>0</v>
      </c>
      <c r="P102" s="700">
        <v>0</v>
      </c>
      <c r="Q102" s="705">
        <v>0</v>
      </c>
      <c r="R102" s="700">
        <v>0</v>
      </c>
      <c r="S102" s="701">
        <v>0</v>
      </c>
      <c r="T102" s="700">
        <v>0</v>
      </c>
      <c r="U102" s="701">
        <v>0</v>
      </c>
      <c r="V102" s="700">
        <v>0</v>
      </c>
      <c r="W102" s="701">
        <v>0</v>
      </c>
      <c r="X102" s="700">
        <v>0</v>
      </c>
      <c r="Y102" s="701">
        <v>0</v>
      </c>
      <c r="Z102" s="700">
        <v>0</v>
      </c>
      <c r="AA102" s="701">
        <v>0</v>
      </c>
      <c r="AB102" s="706">
        <v>0</v>
      </c>
      <c r="AC102" s="698">
        <v>0</v>
      </c>
      <c r="AD102" s="996"/>
      <c r="AE102" s="997"/>
      <c r="AF102" s="998"/>
    </row>
    <row r="103" spans="1:32" x14ac:dyDescent="0.2">
      <c r="A103" s="11">
        <v>199</v>
      </c>
      <c r="B103" s="691"/>
      <c r="C103" s="692"/>
      <c r="D103" s="692"/>
      <c r="E103" s="692"/>
      <c r="F103" s="1458" t="s">
        <v>35</v>
      </c>
      <c r="G103" s="1459"/>
      <c r="H103" s="1459"/>
      <c r="I103" s="1459"/>
      <c r="J103" s="1459"/>
      <c r="K103" s="1459"/>
      <c r="L103" s="1460"/>
      <c r="M103" s="698">
        <v>0</v>
      </c>
      <c r="N103" s="699">
        <v>0</v>
      </c>
      <c r="O103" s="700">
        <v>0</v>
      </c>
      <c r="P103" s="700">
        <v>0</v>
      </c>
      <c r="Q103" s="705">
        <v>0</v>
      </c>
      <c r="R103" s="700">
        <v>0</v>
      </c>
      <c r="S103" s="701">
        <v>0</v>
      </c>
      <c r="T103" s="700">
        <v>0</v>
      </c>
      <c r="U103" s="701">
        <v>0</v>
      </c>
      <c r="V103" s="700">
        <v>0</v>
      </c>
      <c r="W103" s="701">
        <v>0</v>
      </c>
      <c r="X103" s="700">
        <v>0</v>
      </c>
      <c r="Y103" s="701">
        <v>0</v>
      </c>
      <c r="Z103" s="700">
        <v>0</v>
      </c>
      <c r="AA103" s="701">
        <v>0</v>
      </c>
      <c r="AB103" s="706">
        <v>0</v>
      </c>
      <c r="AC103" s="698">
        <v>0</v>
      </c>
      <c r="AD103" s="996"/>
      <c r="AE103" s="997"/>
      <c r="AF103" s="998"/>
    </row>
    <row r="104" spans="1:32" x14ac:dyDescent="0.2">
      <c r="A104" s="11">
        <v>200</v>
      </c>
      <c r="B104" s="691"/>
      <c r="C104" s="692"/>
      <c r="D104" s="692"/>
      <c r="E104" s="1452" t="s">
        <v>36</v>
      </c>
      <c r="F104" s="1453"/>
      <c r="G104" s="1453"/>
      <c r="H104" s="1453"/>
      <c r="I104" s="1453"/>
      <c r="J104" s="1453"/>
      <c r="K104" s="1453"/>
      <c r="L104" s="1454"/>
      <c r="M104" s="407">
        <f>SUM(M105:M106)</f>
        <v>0</v>
      </c>
      <c r="N104" s="410">
        <f t="shared" ref="N104:AC104" si="24">SUBTOTAL(9,N105:N106)</f>
        <v>0</v>
      </c>
      <c r="O104" s="414">
        <f t="shared" si="24"/>
        <v>0</v>
      </c>
      <c r="P104" s="413">
        <f t="shared" si="24"/>
        <v>0</v>
      </c>
      <c r="Q104" s="415">
        <f t="shared" si="24"/>
        <v>0</v>
      </c>
      <c r="R104" s="414">
        <f t="shared" si="24"/>
        <v>0</v>
      </c>
      <c r="S104" s="414">
        <f t="shared" si="24"/>
        <v>0</v>
      </c>
      <c r="T104" s="414">
        <f t="shared" si="24"/>
        <v>0</v>
      </c>
      <c r="U104" s="414">
        <f t="shared" si="24"/>
        <v>0</v>
      </c>
      <c r="V104" s="414">
        <f t="shared" si="24"/>
        <v>0</v>
      </c>
      <c r="W104" s="414">
        <f t="shared" si="24"/>
        <v>0</v>
      </c>
      <c r="X104" s="414">
        <f t="shared" si="24"/>
        <v>0</v>
      </c>
      <c r="Y104" s="414">
        <f t="shared" si="24"/>
        <v>0</v>
      </c>
      <c r="Z104" s="414">
        <f t="shared" si="24"/>
        <v>0</v>
      </c>
      <c r="AA104" s="414">
        <f t="shared" si="24"/>
        <v>0</v>
      </c>
      <c r="AB104" s="424">
        <f t="shared" si="24"/>
        <v>0</v>
      </c>
      <c r="AC104" s="407">
        <f t="shared" si="24"/>
        <v>0</v>
      </c>
      <c r="AD104" s="996"/>
      <c r="AE104" s="997"/>
      <c r="AF104" s="998"/>
    </row>
    <row r="105" spans="1:32" x14ac:dyDescent="0.2">
      <c r="A105" s="11">
        <v>201</v>
      </c>
      <c r="B105" s="691"/>
      <c r="C105" s="692"/>
      <c r="D105" s="692"/>
      <c r="E105" s="692"/>
      <c r="F105" s="1455" t="s">
        <v>37</v>
      </c>
      <c r="G105" s="1456"/>
      <c r="H105" s="1456"/>
      <c r="I105" s="1456"/>
      <c r="J105" s="1456"/>
      <c r="K105" s="1456"/>
      <c r="L105" s="1457"/>
      <c r="M105" s="698">
        <v>0</v>
      </c>
      <c r="N105" s="699">
        <v>0</v>
      </c>
      <c r="O105" s="700">
        <v>0</v>
      </c>
      <c r="P105" s="700">
        <v>0</v>
      </c>
      <c r="Q105" s="705">
        <v>0</v>
      </c>
      <c r="R105" s="700">
        <v>0</v>
      </c>
      <c r="S105" s="701">
        <v>0</v>
      </c>
      <c r="T105" s="700">
        <v>0</v>
      </c>
      <c r="U105" s="701">
        <v>0</v>
      </c>
      <c r="V105" s="700">
        <v>0</v>
      </c>
      <c r="W105" s="701">
        <v>0</v>
      </c>
      <c r="X105" s="700">
        <v>0</v>
      </c>
      <c r="Y105" s="701">
        <v>0</v>
      </c>
      <c r="Z105" s="700">
        <v>0</v>
      </c>
      <c r="AA105" s="701">
        <v>0</v>
      </c>
      <c r="AB105" s="706">
        <v>0</v>
      </c>
      <c r="AC105" s="698">
        <v>0</v>
      </c>
      <c r="AD105" s="996"/>
      <c r="AE105" s="997"/>
      <c r="AF105" s="998"/>
    </row>
    <row r="106" spans="1:32" x14ac:dyDescent="0.2">
      <c r="A106" s="11">
        <v>202</v>
      </c>
      <c r="B106" s="691"/>
      <c r="C106" s="692"/>
      <c r="D106" s="692"/>
      <c r="E106" s="692"/>
      <c r="F106" s="1458" t="s">
        <v>38</v>
      </c>
      <c r="G106" s="1459"/>
      <c r="H106" s="1459"/>
      <c r="I106" s="1459"/>
      <c r="J106" s="1459"/>
      <c r="K106" s="1459"/>
      <c r="L106" s="1460"/>
      <c r="M106" s="698">
        <v>0</v>
      </c>
      <c r="N106" s="699">
        <v>0</v>
      </c>
      <c r="O106" s="700">
        <v>0</v>
      </c>
      <c r="P106" s="700">
        <v>0</v>
      </c>
      <c r="Q106" s="705">
        <v>0</v>
      </c>
      <c r="R106" s="700">
        <v>0</v>
      </c>
      <c r="S106" s="701">
        <v>0</v>
      </c>
      <c r="T106" s="700">
        <v>0</v>
      </c>
      <c r="U106" s="701">
        <v>0</v>
      </c>
      <c r="V106" s="700">
        <v>0</v>
      </c>
      <c r="W106" s="701">
        <v>0</v>
      </c>
      <c r="X106" s="700">
        <v>0</v>
      </c>
      <c r="Y106" s="701">
        <v>0</v>
      </c>
      <c r="Z106" s="700">
        <v>0</v>
      </c>
      <c r="AA106" s="701">
        <v>0</v>
      </c>
      <c r="AB106" s="706">
        <v>0</v>
      </c>
      <c r="AC106" s="698">
        <v>0</v>
      </c>
      <c r="AD106" s="996"/>
      <c r="AE106" s="997"/>
      <c r="AF106" s="998"/>
    </row>
    <row r="107" spans="1:32" x14ac:dyDescent="0.2">
      <c r="A107" s="11">
        <v>203</v>
      </c>
      <c r="B107" s="691"/>
      <c r="C107" s="692"/>
      <c r="D107" s="1485" t="s">
        <v>39</v>
      </c>
      <c r="E107" s="1486"/>
      <c r="F107" s="1486"/>
      <c r="G107" s="1486"/>
      <c r="H107" s="1486"/>
      <c r="I107" s="1486"/>
      <c r="J107" s="1486"/>
      <c r="K107" s="1486"/>
      <c r="L107" s="1486"/>
      <c r="M107" s="1486"/>
      <c r="N107" s="1486"/>
      <c r="O107" s="1486"/>
      <c r="P107" s="1486"/>
      <c r="Q107" s="1486"/>
      <c r="R107" s="1486"/>
      <c r="S107" s="1486"/>
      <c r="T107" s="1486"/>
      <c r="U107" s="1486"/>
      <c r="V107" s="1486"/>
      <c r="W107" s="1486"/>
      <c r="X107" s="1486"/>
      <c r="Y107" s="1486"/>
      <c r="Z107" s="1486"/>
      <c r="AA107" s="1486"/>
      <c r="AB107" s="1486"/>
      <c r="AC107" s="1486"/>
      <c r="AD107" s="1486"/>
      <c r="AE107" s="1486"/>
      <c r="AF107" s="1487"/>
    </row>
    <row r="108" spans="1:32" x14ac:dyDescent="0.2">
      <c r="A108" s="11">
        <v>204</v>
      </c>
      <c r="B108" s="691"/>
      <c r="C108" s="692"/>
      <c r="D108" s="692"/>
      <c r="E108" s="1532" t="s">
        <v>40</v>
      </c>
      <c r="F108" s="1533"/>
      <c r="G108" s="1533"/>
      <c r="H108" s="1533"/>
      <c r="I108" s="1533"/>
      <c r="J108" s="1533"/>
      <c r="K108" s="1533"/>
      <c r="L108" s="1534"/>
      <c r="M108" s="407">
        <f>SUM(M109:M112)</f>
        <v>0</v>
      </c>
      <c r="N108" s="410">
        <f t="shared" ref="N108:AC108" si="25">SUBTOTAL(9,N109:N112)</f>
        <v>0</v>
      </c>
      <c r="O108" s="414">
        <f t="shared" si="25"/>
        <v>0</v>
      </c>
      <c r="P108" s="413">
        <f t="shared" si="25"/>
        <v>0</v>
      </c>
      <c r="Q108" s="415">
        <f t="shared" si="25"/>
        <v>0</v>
      </c>
      <c r="R108" s="414">
        <f t="shared" si="25"/>
        <v>0</v>
      </c>
      <c r="S108" s="414">
        <f t="shared" si="25"/>
        <v>0</v>
      </c>
      <c r="T108" s="414">
        <f t="shared" si="25"/>
        <v>0</v>
      </c>
      <c r="U108" s="414">
        <f t="shared" si="25"/>
        <v>0</v>
      </c>
      <c r="V108" s="414">
        <f t="shared" si="25"/>
        <v>0</v>
      </c>
      <c r="W108" s="414">
        <f t="shared" si="25"/>
        <v>0</v>
      </c>
      <c r="X108" s="414">
        <f t="shared" si="25"/>
        <v>0</v>
      </c>
      <c r="Y108" s="414">
        <f t="shared" si="25"/>
        <v>0</v>
      </c>
      <c r="Z108" s="414">
        <f t="shared" si="25"/>
        <v>0</v>
      </c>
      <c r="AA108" s="414">
        <f t="shared" si="25"/>
        <v>0</v>
      </c>
      <c r="AB108" s="424">
        <f t="shared" si="25"/>
        <v>0</v>
      </c>
      <c r="AC108" s="407">
        <f t="shared" si="25"/>
        <v>0</v>
      </c>
      <c r="AD108" s="996"/>
      <c r="AE108" s="997"/>
      <c r="AF108" s="998"/>
    </row>
    <row r="109" spans="1:32" x14ac:dyDescent="0.2">
      <c r="A109" s="11">
        <v>205</v>
      </c>
      <c r="B109" s="691"/>
      <c r="C109" s="692"/>
      <c r="D109" s="692"/>
      <c r="E109" s="692"/>
      <c r="F109" s="1455" t="s">
        <v>41</v>
      </c>
      <c r="G109" s="1456"/>
      <c r="H109" s="1456"/>
      <c r="I109" s="1456"/>
      <c r="J109" s="1456"/>
      <c r="K109" s="1456"/>
      <c r="L109" s="1457"/>
      <c r="M109" s="698">
        <v>0</v>
      </c>
      <c r="N109" s="699">
        <v>0</v>
      </c>
      <c r="O109" s="700">
        <v>0</v>
      </c>
      <c r="P109" s="700">
        <v>0</v>
      </c>
      <c r="Q109" s="705">
        <v>0</v>
      </c>
      <c r="R109" s="700">
        <v>0</v>
      </c>
      <c r="S109" s="701">
        <v>0</v>
      </c>
      <c r="T109" s="700">
        <v>0</v>
      </c>
      <c r="U109" s="701">
        <v>0</v>
      </c>
      <c r="V109" s="700">
        <v>0</v>
      </c>
      <c r="W109" s="701">
        <v>0</v>
      </c>
      <c r="X109" s="700">
        <v>0</v>
      </c>
      <c r="Y109" s="701">
        <v>0</v>
      </c>
      <c r="Z109" s="700">
        <v>0</v>
      </c>
      <c r="AA109" s="701">
        <v>0</v>
      </c>
      <c r="AB109" s="706">
        <v>0</v>
      </c>
      <c r="AC109" s="698">
        <v>0</v>
      </c>
      <c r="AD109" s="996"/>
      <c r="AE109" s="997"/>
      <c r="AF109" s="998"/>
    </row>
    <row r="110" spans="1:32" x14ac:dyDescent="0.2">
      <c r="A110" s="11">
        <v>206</v>
      </c>
      <c r="B110" s="691"/>
      <c r="C110" s="692"/>
      <c r="D110" s="692"/>
      <c r="E110" s="692"/>
      <c r="F110" s="1449" t="s">
        <v>42</v>
      </c>
      <c r="G110" s="1450"/>
      <c r="H110" s="1450"/>
      <c r="I110" s="1450"/>
      <c r="J110" s="1450"/>
      <c r="K110" s="1450"/>
      <c r="L110" s="1451"/>
      <c r="M110" s="698">
        <v>0</v>
      </c>
      <c r="N110" s="699">
        <v>0</v>
      </c>
      <c r="O110" s="700">
        <v>0</v>
      </c>
      <c r="P110" s="700">
        <v>0</v>
      </c>
      <c r="Q110" s="705">
        <v>0</v>
      </c>
      <c r="R110" s="700">
        <v>0</v>
      </c>
      <c r="S110" s="701">
        <v>0</v>
      </c>
      <c r="T110" s="700">
        <v>0</v>
      </c>
      <c r="U110" s="701">
        <v>0</v>
      </c>
      <c r="V110" s="700">
        <v>0</v>
      </c>
      <c r="W110" s="701">
        <v>0</v>
      </c>
      <c r="X110" s="700">
        <v>0</v>
      </c>
      <c r="Y110" s="701">
        <v>0</v>
      </c>
      <c r="Z110" s="700">
        <v>0</v>
      </c>
      <c r="AA110" s="701">
        <v>0</v>
      </c>
      <c r="AB110" s="706">
        <v>0</v>
      </c>
      <c r="AC110" s="698">
        <v>0</v>
      </c>
      <c r="AD110" s="996"/>
      <c r="AE110" s="997"/>
      <c r="AF110" s="998"/>
    </row>
    <row r="111" spans="1:32" x14ac:dyDescent="0.2">
      <c r="A111" s="11">
        <v>207</v>
      </c>
      <c r="B111" s="691"/>
      <c r="C111" s="692"/>
      <c r="D111" s="692"/>
      <c r="E111" s="692"/>
      <c r="F111" s="1449" t="s">
        <v>43</v>
      </c>
      <c r="G111" s="1450"/>
      <c r="H111" s="1450"/>
      <c r="I111" s="1450"/>
      <c r="J111" s="1450"/>
      <c r="K111" s="1450"/>
      <c r="L111" s="1451"/>
      <c r="M111" s="698">
        <v>0</v>
      </c>
      <c r="N111" s="699">
        <v>0</v>
      </c>
      <c r="O111" s="700">
        <v>0</v>
      </c>
      <c r="P111" s="700">
        <v>0</v>
      </c>
      <c r="Q111" s="705">
        <v>0</v>
      </c>
      <c r="R111" s="700">
        <v>0</v>
      </c>
      <c r="S111" s="701">
        <v>0</v>
      </c>
      <c r="T111" s="700">
        <v>0</v>
      </c>
      <c r="U111" s="701">
        <v>0</v>
      </c>
      <c r="V111" s="700">
        <v>0</v>
      </c>
      <c r="W111" s="701">
        <v>0</v>
      </c>
      <c r="X111" s="700">
        <v>0</v>
      </c>
      <c r="Y111" s="701">
        <v>0</v>
      </c>
      <c r="Z111" s="700">
        <v>0</v>
      </c>
      <c r="AA111" s="701">
        <v>0</v>
      </c>
      <c r="AB111" s="706">
        <v>0</v>
      </c>
      <c r="AC111" s="698">
        <v>0</v>
      </c>
      <c r="AD111" s="996"/>
      <c r="AE111" s="997"/>
      <c r="AF111" s="998"/>
    </row>
    <row r="112" spans="1:32" x14ac:dyDescent="0.2">
      <c r="A112" s="11">
        <v>208</v>
      </c>
      <c r="B112" s="691"/>
      <c r="C112" s="692"/>
      <c r="D112" s="692"/>
      <c r="E112" s="692"/>
      <c r="F112" s="1458" t="s">
        <v>44</v>
      </c>
      <c r="G112" s="1459"/>
      <c r="H112" s="1459"/>
      <c r="I112" s="1459"/>
      <c r="J112" s="1459"/>
      <c r="K112" s="1459"/>
      <c r="L112" s="1460"/>
      <c r="M112" s="698">
        <v>0</v>
      </c>
      <c r="N112" s="699">
        <v>0</v>
      </c>
      <c r="O112" s="700">
        <v>0</v>
      </c>
      <c r="P112" s="700">
        <v>0</v>
      </c>
      <c r="Q112" s="705">
        <v>0</v>
      </c>
      <c r="R112" s="700">
        <v>0</v>
      </c>
      <c r="S112" s="701">
        <v>0</v>
      </c>
      <c r="T112" s="700">
        <v>0</v>
      </c>
      <c r="U112" s="701">
        <v>0</v>
      </c>
      <c r="V112" s="700">
        <v>0</v>
      </c>
      <c r="W112" s="701">
        <v>0</v>
      </c>
      <c r="X112" s="700">
        <v>0</v>
      </c>
      <c r="Y112" s="701">
        <v>0</v>
      </c>
      <c r="Z112" s="700">
        <v>0</v>
      </c>
      <c r="AA112" s="701">
        <v>0</v>
      </c>
      <c r="AB112" s="706">
        <v>0</v>
      </c>
      <c r="AC112" s="698">
        <v>0</v>
      </c>
      <c r="AD112" s="996"/>
      <c r="AE112" s="997"/>
      <c r="AF112" s="998"/>
    </row>
    <row r="113" spans="1:32" x14ac:dyDescent="0.2">
      <c r="A113" s="11">
        <v>209</v>
      </c>
      <c r="B113" s="691"/>
      <c r="C113" s="692"/>
      <c r="D113" s="692"/>
      <c r="E113" s="1452" t="s">
        <v>45</v>
      </c>
      <c r="F113" s="1453"/>
      <c r="G113" s="1453"/>
      <c r="H113" s="1453"/>
      <c r="I113" s="1453"/>
      <c r="J113" s="1453"/>
      <c r="K113" s="1453"/>
      <c r="L113" s="1454"/>
      <c r="M113" s="407">
        <f>SUM(M114:M115)</f>
        <v>0</v>
      </c>
      <c r="N113" s="410">
        <f t="shared" ref="N113:AC113" si="26">SUBTOTAL(9,N114:N115)</f>
        <v>0</v>
      </c>
      <c r="O113" s="414">
        <f t="shared" si="26"/>
        <v>0</v>
      </c>
      <c r="P113" s="413">
        <f t="shared" si="26"/>
        <v>0</v>
      </c>
      <c r="Q113" s="415">
        <f t="shared" si="26"/>
        <v>0</v>
      </c>
      <c r="R113" s="414">
        <f t="shared" si="26"/>
        <v>0</v>
      </c>
      <c r="S113" s="414">
        <f t="shared" si="26"/>
        <v>0</v>
      </c>
      <c r="T113" s="414">
        <f t="shared" si="26"/>
        <v>0</v>
      </c>
      <c r="U113" s="414">
        <f t="shared" si="26"/>
        <v>0</v>
      </c>
      <c r="V113" s="414">
        <f t="shared" si="26"/>
        <v>0</v>
      </c>
      <c r="W113" s="414">
        <f t="shared" si="26"/>
        <v>0</v>
      </c>
      <c r="X113" s="414">
        <f t="shared" si="26"/>
        <v>0</v>
      </c>
      <c r="Y113" s="414">
        <f t="shared" si="26"/>
        <v>0</v>
      </c>
      <c r="Z113" s="414">
        <f t="shared" si="26"/>
        <v>0</v>
      </c>
      <c r="AA113" s="414">
        <f t="shared" si="26"/>
        <v>0</v>
      </c>
      <c r="AB113" s="424">
        <f t="shared" si="26"/>
        <v>0</v>
      </c>
      <c r="AC113" s="407">
        <f t="shared" si="26"/>
        <v>0</v>
      </c>
      <c r="AD113" s="996"/>
      <c r="AE113" s="997"/>
      <c r="AF113" s="998"/>
    </row>
    <row r="114" spans="1:32" x14ac:dyDescent="0.2">
      <c r="A114" s="11">
        <v>210</v>
      </c>
      <c r="B114" s="691"/>
      <c r="C114" s="692"/>
      <c r="D114" s="692"/>
      <c r="E114" s="692"/>
      <c r="F114" s="1455" t="s">
        <v>46</v>
      </c>
      <c r="G114" s="1456"/>
      <c r="H114" s="1456"/>
      <c r="I114" s="1456"/>
      <c r="J114" s="1456"/>
      <c r="K114" s="1456"/>
      <c r="L114" s="1457"/>
      <c r="M114" s="698">
        <v>0</v>
      </c>
      <c r="N114" s="699">
        <v>0</v>
      </c>
      <c r="O114" s="700">
        <v>0</v>
      </c>
      <c r="P114" s="700">
        <v>0</v>
      </c>
      <c r="Q114" s="705">
        <v>0</v>
      </c>
      <c r="R114" s="700">
        <v>0</v>
      </c>
      <c r="S114" s="701">
        <v>0</v>
      </c>
      <c r="T114" s="700">
        <v>0</v>
      </c>
      <c r="U114" s="701">
        <v>0</v>
      </c>
      <c r="V114" s="700">
        <v>0</v>
      </c>
      <c r="W114" s="701">
        <v>0</v>
      </c>
      <c r="X114" s="700">
        <v>0</v>
      </c>
      <c r="Y114" s="701">
        <v>0</v>
      </c>
      <c r="Z114" s="700">
        <v>0</v>
      </c>
      <c r="AA114" s="701">
        <v>0</v>
      </c>
      <c r="AB114" s="706">
        <v>0</v>
      </c>
      <c r="AC114" s="698">
        <v>0</v>
      </c>
      <c r="AD114" s="996"/>
      <c r="AE114" s="997"/>
      <c r="AF114" s="998"/>
    </row>
    <row r="115" spans="1:32" x14ac:dyDescent="0.2">
      <c r="A115" s="11">
        <v>211</v>
      </c>
      <c r="B115" s="691"/>
      <c r="C115" s="692"/>
      <c r="D115" s="692"/>
      <c r="E115" s="692"/>
      <c r="F115" s="1458" t="s">
        <v>47</v>
      </c>
      <c r="G115" s="1459"/>
      <c r="H115" s="1459"/>
      <c r="I115" s="1459"/>
      <c r="J115" s="1459"/>
      <c r="K115" s="1459"/>
      <c r="L115" s="1460"/>
      <c r="M115" s="698">
        <v>0</v>
      </c>
      <c r="N115" s="699">
        <v>0</v>
      </c>
      <c r="O115" s="700">
        <v>0</v>
      </c>
      <c r="P115" s="700">
        <v>0</v>
      </c>
      <c r="Q115" s="705">
        <v>0</v>
      </c>
      <c r="R115" s="700">
        <v>0</v>
      </c>
      <c r="S115" s="701">
        <v>0</v>
      </c>
      <c r="T115" s="700">
        <v>0</v>
      </c>
      <c r="U115" s="701">
        <v>0</v>
      </c>
      <c r="V115" s="700">
        <v>0</v>
      </c>
      <c r="W115" s="701">
        <v>0</v>
      </c>
      <c r="X115" s="700">
        <v>0</v>
      </c>
      <c r="Y115" s="701">
        <v>0</v>
      </c>
      <c r="Z115" s="700">
        <v>0</v>
      </c>
      <c r="AA115" s="701">
        <v>0</v>
      </c>
      <c r="AB115" s="706">
        <v>0</v>
      </c>
      <c r="AC115" s="698">
        <v>0</v>
      </c>
      <c r="AD115" s="996"/>
      <c r="AE115" s="997"/>
      <c r="AF115" s="998"/>
    </row>
    <row r="116" spans="1:32" x14ac:dyDescent="0.2">
      <c r="A116" s="11">
        <v>212</v>
      </c>
      <c r="B116" s="691"/>
      <c r="C116" s="692"/>
      <c r="D116" s="692"/>
      <c r="E116" s="1452" t="s">
        <v>201</v>
      </c>
      <c r="F116" s="1453"/>
      <c r="G116" s="1453"/>
      <c r="H116" s="1453"/>
      <c r="I116" s="1453"/>
      <c r="J116" s="1453"/>
      <c r="K116" s="1453"/>
      <c r="L116" s="1454"/>
      <c r="M116" s="407">
        <f>SUM(M117:M118)</f>
        <v>0</v>
      </c>
      <c r="N116" s="410">
        <f t="shared" ref="N116:AC116" si="27">SUBTOTAL(9,N117:N118)</f>
        <v>0</v>
      </c>
      <c r="O116" s="414">
        <f t="shared" si="27"/>
        <v>0</v>
      </c>
      <c r="P116" s="413">
        <f t="shared" si="27"/>
        <v>0</v>
      </c>
      <c r="Q116" s="415">
        <f t="shared" si="27"/>
        <v>0</v>
      </c>
      <c r="R116" s="414">
        <f t="shared" si="27"/>
        <v>0</v>
      </c>
      <c r="S116" s="414">
        <f t="shared" si="27"/>
        <v>0</v>
      </c>
      <c r="T116" s="414">
        <f t="shared" si="27"/>
        <v>0</v>
      </c>
      <c r="U116" s="414">
        <f t="shared" si="27"/>
        <v>0</v>
      </c>
      <c r="V116" s="414">
        <f t="shared" si="27"/>
        <v>0</v>
      </c>
      <c r="W116" s="414">
        <f t="shared" si="27"/>
        <v>0</v>
      </c>
      <c r="X116" s="414">
        <f t="shared" si="27"/>
        <v>0</v>
      </c>
      <c r="Y116" s="414">
        <f t="shared" si="27"/>
        <v>0</v>
      </c>
      <c r="Z116" s="414">
        <f t="shared" si="27"/>
        <v>0</v>
      </c>
      <c r="AA116" s="414">
        <f t="shared" si="27"/>
        <v>0</v>
      </c>
      <c r="AB116" s="424">
        <f t="shared" si="27"/>
        <v>0</v>
      </c>
      <c r="AC116" s="407">
        <f t="shared" si="27"/>
        <v>0</v>
      </c>
      <c r="AD116" s="996"/>
      <c r="AE116" s="997"/>
      <c r="AF116" s="998"/>
    </row>
    <row r="117" spans="1:32" x14ac:dyDescent="0.2">
      <c r="A117" s="11">
        <v>213</v>
      </c>
      <c r="B117" s="691"/>
      <c r="C117" s="692"/>
      <c r="D117" s="692"/>
      <c r="E117" s="692"/>
      <c r="F117" s="1455" t="s">
        <v>49</v>
      </c>
      <c r="G117" s="1456"/>
      <c r="H117" s="1456"/>
      <c r="I117" s="1456"/>
      <c r="J117" s="1456"/>
      <c r="K117" s="1456"/>
      <c r="L117" s="1457"/>
      <c r="M117" s="698">
        <v>0</v>
      </c>
      <c r="N117" s="699">
        <v>0</v>
      </c>
      <c r="O117" s="700">
        <v>0</v>
      </c>
      <c r="P117" s="700">
        <v>0</v>
      </c>
      <c r="Q117" s="705">
        <v>0</v>
      </c>
      <c r="R117" s="700">
        <v>0</v>
      </c>
      <c r="S117" s="701">
        <v>0</v>
      </c>
      <c r="T117" s="701">
        <v>0</v>
      </c>
      <c r="U117" s="701">
        <v>0</v>
      </c>
      <c r="V117" s="700">
        <v>0</v>
      </c>
      <c r="W117" s="701">
        <v>0</v>
      </c>
      <c r="X117" s="700">
        <v>0</v>
      </c>
      <c r="Y117" s="701">
        <v>0</v>
      </c>
      <c r="Z117" s="700">
        <v>0</v>
      </c>
      <c r="AA117" s="701">
        <v>0</v>
      </c>
      <c r="AB117" s="706">
        <v>0</v>
      </c>
      <c r="AC117" s="698">
        <v>0</v>
      </c>
      <c r="AD117" s="996"/>
      <c r="AE117" s="997"/>
      <c r="AF117" s="998"/>
    </row>
    <row r="118" spans="1:32" x14ac:dyDescent="0.2">
      <c r="A118" s="11">
        <v>214</v>
      </c>
      <c r="B118" s="691"/>
      <c r="C118" s="692"/>
      <c r="D118" s="692"/>
      <c r="E118" s="692"/>
      <c r="F118" s="1458" t="s">
        <v>50</v>
      </c>
      <c r="G118" s="1459"/>
      <c r="H118" s="1459"/>
      <c r="I118" s="1459"/>
      <c r="J118" s="1459"/>
      <c r="K118" s="1459"/>
      <c r="L118" s="1460"/>
      <c r="M118" s="698">
        <v>0</v>
      </c>
      <c r="N118" s="699">
        <v>0</v>
      </c>
      <c r="O118" s="700">
        <v>0</v>
      </c>
      <c r="P118" s="700">
        <v>0</v>
      </c>
      <c r="Q118" s="705">
        <v>0</v>
      </c>
      <c r="R118" s="700">
        <v>0</v>
      </c>
      <c r="S118" s="701">
        <v>0</v>
      </c>
      <c r="T118" s="700">
        <v>0</v>
      </c>
      <c r="U118" s="701">
        <v>0</v>
      </c>
      <c r="V118" s="700">
        <v>0</v>
      </c>
      <c r="W118" s="701">
        <v>0</v>
      </c>
      <c r="X118" s="700">
        <v>0</v>
      </c>
      <c r="Y118" s="701">
        <v>0</v>
      </c>
      <c r="Z118" s="700">
        <v>0</v>
      </c>
      <c r="AA118" s="701">
        <v>0</v>
      </c>
      <c r="AB118" s="706">
        <v>0</v>
      </c>
      <c r="AC118" s="698">
        <v>0</v>
      </c>
      <c r="AD118" s="996"/>
      <c r="AE118" s="997"/>
      <c r="AF118" s="998"/>
    </row>
    <row r="119" spans="1:32" x14ac:dyDescent="0.2">
      <c r="A119" s="11">
        <v>215</v>
      </c>
      <c r="B119" s="691"/>
      <c r="C119" s="692"/>
      <c r="D119" s="1485" t="s">
        <v>51</v>
      </c>
      <c r="E119" s="1486"/>
      <c r="F119" s="1486"/>
      <c r="G119" s="1486"/>
      <c r="H119" s="1486"/>
      <c r="I119" s="1486"/>
      <c r="J119" s="1486"/>
      <c r="K119" s="1486"/>
      <c r="L119" s="1487"/>
      <c r="M119" s="407">
        <f>SUM(M120:M122)</f>
        <v>0</v>
      </c>
      <c r="N119" s="410">
        <f>SUBTOTAL(9,N120:N121)</f>
        <v>0</v>
      </c>
      <c r="O119" s="414">
        <f t="shared" ref="O119:AC119" si="28">SUBTOTAL(9,O120:O121)</f>
        <v>0</v>
      </c>
      <c r="P119" s="413">
        <f t="shared" si="28"/>
        <v>0</v>
      </c>
      <c r="Q119" s="415">
        <f t="shared" si="28"/>
        <v>0</v>
      </c>
      <c r="R119" s="414">
        <f t="shared" si="28"/>
        <v>0</v>
      </c>
      <c r="S119" s="414">
        <f t="shared" si="28"/>
        <v>0</v>
      </c>
      <c r="T119" s="414">
        <f t="shared" si="28"/>
        <v>0</v>
      </c>
      <c r="U119" s="414">
        <f t="shared" si="28"/>
        <v>0</v>
      </c>
      <c r="V119" s="414">
        <f t="shared" si="28"/>
        <v>0</v>
      </c>
      <c r="W119" s="414">
        <f t="shared" si="28"/>
        <v>0</v>
      </c>
      <c r="X119" s="414">
        <f t="shared" si="28"/>
        <v>0</v>
      </c>
      <c r="Y119" s="414">
        <f t="shared" si="28"/>
        <v>0</v>
      </c>
      <c r="Z119" s="414">
        <f t="shared" si="28"/>
        <v>0</v>
      </c>
      <c r="AA119" s="414">
        <f t="shared" si="28"/>
        <v>0</v>
      </c>
      <c r="AB119" s="424">
        <f t="shared" si="28"/>
        <v>0</v>
      </c>
      <c r="AC119" s="407">
        <f t="shared" si="28"/>
        <v>0</v>
      </c>
      <c r="AD119" s="996"/>
      <c r="AE119" s="997"/>
      <c r="AF119" s="998"/>
    </row>
    <row r="120" spans="1:32" x14ac:dyDescent="0.2">
      <c r="A120" s="11">
        <v>216</v>
      </c>
      <c r="B120" s="691"/>
      <c r="C120" s="692"/>
      <c r="D120" s="692"/>
      <c r="E120" s="692"/>
      <c r="F120" s="1455" t="s">
        <v>52</v>
      </c>
      <c r="G120" s="1456"/>
      <c r="H120" s="1456"/>
      <c r="I120" s="1456"/>
      <c r="J120" s="1456"/>
      <c r="K120" s="1456"/>
      <c r="L120" s="1457"/>
      <c r="M120" s="698">
        <v>0</v>
      </c>
      <c r="N120" s="699">
        <v>0</v>
      </c>
      <c r="O120" s="700">
        <v>0</v>
      </c>
      <c r="P120" s="700">
        <v>0</v>
      </c>
      <c r="Q120" s="705">
        <v>0</v>
      </c>
      <c r="R120" s="700">
        <v>0</v>
      </c>
      <c r="S120" s="701">
        <v>0</v>
      </c>
      <c r="T120" s="700">
        <v>0</v>
      </c>
      <c r="U120" s="701">
        <v>0</v>
      </c>
      <c r="V120" s="700">
        <v>0</v>
      </c>
      <c r="W120" s="701">
        <v>0</v>
      </c>
      <c r="X120" s="700">
        <v>0</v>
      </c>
      <c r="Y120" s="701">
        <v>0</v>
      </c>
      <c r="Z120" s="700">
        <v>0</v>
      </c>
      <c r="AA120" s="701">
        <v>0</v>
      </c>
      <c r="AB120" s="706">
        <v>0</v>
      </c>
      <c r="AC120" s="698">
        <v>0</v>
      </c>
      <c r="AD120" s="996"/>
      <c r="AE120" s="997"/>
      <c r="AF120" s="998"/>
    </row>
    <row r="121" spans="1:32" x14ac:dyDescent="0.2">
      <c r="A121" s="11">
        <v>217</v>
      </c>
      <c r="B121" s="691"/>
      <c r="C121" s="692"/>
      <c r="D121" s="692"/>
      <c r="E121" s="692"/>
      <c r="F121" s="1449" t="s">
        <v>55</v>
      </c>
      <c r="G121" s="1450"/>
      <c r="H121" s="1450"/>
      <c r="I121" s="1450"/>
      <c r="J121" s="1450"/>
      <c r="K121" s="1450"/>
      <c r="L121" s="1451"/>
      <c r="M121" s="698">
        <v>0</v>
      </c>
      <c r="N121" s="699">
        <v>0</v>
      </c>
      <c r="O121" s="700">
        <v>0</v>
      </c>
      <c r="P121" s="700">
        <v>0</v>
      </c>
      <c r="Q121" s="705">
        <v>0</v>
      </c>
      <c r="R121" s="700">
        <v>0</v>
      </c>
      <c r="S121" s="701">
        <v>0</v>
      </c>
      <c r="T121" s="700">
        <v>0</v>
      </c>
      <c r="U121" s="701">
        <v>0</v>
      </c>
      <c r="V121" s="700">
        <v>0</v>
      </c>
      <c r="W121" s="701">
        <v>0</v>
      </c>
      <c r="X121" s="700">
        <v>0</v>
      </c>
      <c r="Y121" s="701">
        <v>0</v>
      </c>
      <c r="Z121" s="700">
        <v>0</v>
      </c>
      <c r="AA121" s="701">
        <v>0</v>
      </c>
      <c r="AB121" s="706">
        <v>0</v>
      </c>
      <c r="AC121" s="698">
        <v>0</v>
      </c>
      <c r="AD121" s="996"/>
      <c r="AE121" s="997"/>
      <c r="AF121" s="998"/>
    </row>
    <row r="122" spans="1:32" x14ac:dyDescent="0.2">
      <c r="A122" s="11">
        <v>218</v>
      </c>
      <c r="B122" s="691"/>
      <c r="C122" s="692"/>
      <c r="D122" s="692"/>
      <c r="E122" s="692"/>
      <c r="F122" s="1458" t="s">
        <v>56</v>
      </c>
      <c r="G122" s="1459"/>
      <c r="H122" s="1459"/>
      <c r="I122" s="1459"/>
      <c r="J122" s="1459"/>
      <c r="K122" s="1459"/>
      <c r="L122" s="1460"/>
      <c r="M122" s="698">
        <v>0</v>
      </c>
      <c r="N122" s="1062"/>
      <c r="O122" s="1246"/>
      <c r="P122" s="1246"/>
      <c r="Q122" s="1246"/>
      <c r="R122" s="1246"/>
      <c r="S122" s="1246"/>
      <c r="T122" s="1246"/>
      <c r="U122" s="1246"/>
      <c r="V122" s="1246"/>
      <c r="W122" s="1246"/>
      <c r="X122" s="1246"/>
      <c r="Y122" s="1246"/>
      <c r="Z122" s="1246"/>
      <c r="AA122" s="1246"/>
      <c r="AB122" s="1246"/>
      <c r="AC122" s="1246"/>
      <c r="AD122" s="1017"/>
      <c r="AE122" s="997"/>
      <c r="AF122" s="998"/>
    </row>
    <row r="123" spans="1:32" x14ac:dyDescent="0.2">
      <c r="A123" s="11">
        <v>219</v>
      </c>
      <c r="B123" s="691"/>
      <c r="C123" s="692"/>
      <c r="D123" s="1485" t="s">
        <v>53</v>
      </c>
      <c r="E123" s="1486"/>
      <c r="F123" s="1486"/>
      <c r="G123" s="1486"/>
      <c r="H123" s="1486"/>
      <c r="I123" s="1486"/>
      <c r="J123" s="1486"/>
      <c r="K123" s="1486"/>
      <c r="L123" s="1487"/>
      <c r="M123" s="407">
        <f>SUM(M124:M126)</f>
        <v>0</v>
      </c>
      <c r="N123" s="410">
        <f>SUBTOTAL(9,N124:N125)</f>
        <v>0</v>
      </c>
      <c r="O123" s="414">
        <f t="shared" ref="O123:AC123" si="29">SUBTOTAL(9,O124:O125)</f>
        <v>0</v>
      </c>
      <c r="P123" s="413">
        <f t="shared" si="29"/>
        <v>0</v>
      </c>
      <c r="Q123" s="415">
        <f t="shared" si="29"/>
        <v>0</v>
      </c>
      <c r="R123" s="414">
        <f t="shared" si="29"/>
        <v>0</v>
      </c>
      <c r="S123" s="414">
        <f t="shared" si="29"/>
        <v>0</v>
      </c>
      <c r="T123" s="414">
        <f t="shared" si="29"/>
        <v>0</v>
      </c>
      <c r="U123" s="414">
        <f t="shared" si="29"/>
        <v>0</v>
      </c>
      <c r="V123" s="414">
        <f t="shared" si="29"/>
        <v>0</v>
      </c>
      <c r="W123" s="414">
        <f t="shared" si="29"/>
        <v>0</v>
      </c>
      <c r="X123" s="414">
        <f t="shared" si="29"/>
        <v>0</v>
      </c>
      <c r="Y123" s="414">
        <f t="shared" si="29"/>
        <v>0</v>
      </c>
      <c r="Z123" s="414">
        <f t="shared" si="29"/>
        <v>0</v>
      </c>
      <c r="AA123" s="414">
        <f t="shared" si="29"/>
        <v>0</v>
      </c>
      <c r="AB123" s="424">
        <f t="shared" si="29"/>
        <v>0</v>
      </c>
      <c r="AC123" s="412">
        <f t="shared" si="29"/>
        <v>0</v>
      </c>
      <c r="AD123" s="1017"/>
      <c r="AE123" s="997"/>
      <c r="AF123" s="998"/>
    </row>
    <row r="124" spans="1:32" x14ac:dyDescent="0.2">
      <c r="A124" s="11">
        <v>220</v>
      </c>
      <c r="B124" s="691"/>
      <c r="C124" s="692"/>
      <c r="D124" s="692"/>
      <c r="E124" s="692"/>
      <c r="F124" s="1455" t="s">
        <v>54</v>
      </c>
      <c r="G124" s="1456"/>
      <c r="H124" s="1456"/>
      <c r="I124" s="1456"/>
      <c r="J124" s="1456"/>
      <c r="K124" s="1456"/>
      <c r="L124" s="1457"/>
      <c r="M124" s="698">
        <v>0</v>
      </c>
      <c r="N124" s="699">
        <v>0</v>
      </c>
      <c r="O124" s="700">
        <v>0</v>
      </c>
      <c r="P124" s="700">
        <v>0</v>
      </c>
      <c r="Q124" s="705">
        <v>0</v>
      </c>
      <c r="R124" s="700">
        <v>0</v>
      </c>
      <c r="S124" s="701">
        <v>0</v>
      </c>
      <c r="T124" s="700">
        <v>0</v>
      </c>
      <c r="U124" s="701">
        <v>0</v>
      </c>
      <c r="V124" s="700">
        <v>0</v>
      </c>
      <c r="W124" s="701">
        <v>0</v>
      </c>
      <c r="X124" s="700">
        <v>0</v>
      </c>
      <c r="Y124" s="701">
        <v>0</v>
      </c>
      <c r="Z124" s="700">
        <v>0</v>
      </c>
      <c r="AA124" s="701">
        <v>0</v>
      </c>
      <c r="AB124" s="706">
        <v>0</v>
      </c>
      <c r="AC124" s="704">
        <v>0</v>
      </c>
      <c r="AD124" s="1017"/>
      <c r="AE124" s="997"/>
      <c r="AF124" s="998"/>
    </row>
    <row r="125" spans="1:32" x14ac:dyDescent="0.2">
      <c r="A125" s="11">
        <v>221</v>
      </c>
      <c r="B125" s="691"/>
      <c r="C125" s="692"/>
      <c r="D125" s="692"/>
      <c r="E125" s="692"/>
      <c r="F125" s="1449" t="s">
        <v>57</v>
      </c>
      <c r="G125" s="1450"/>
      <c r="H125" s="1450"/>
      <c r="I125" s="1450"/>
      <c r="J125" s="1450"/>
      <c r="K125" s="1450"/>
      <c r="L125" s="1451"/>
      <c r="M125" s="698">
        <v>0</v>
      </c>
      <c r="N125" s="699">
        <v>0</v>
      </c>
      <c r="O125" s="700">
        <v>0</v>
      </c>
      <c r="P125" s="700">
        <v>0</v>
      </c>
      <c r="Q125" s="705">
        <v>0</v>
      </c>
      <c r="R125" s="700">
        <v>0</v>
      </c>
      <c r="S125" s="701">
        <v>0</v>
      </c>
      <c r="T125" s="700">
        <v>0</v>
      </c>
      <c r="U125" s="701">
        <v>0</v>
      </c>
      <c r="V125" s="700">
        <v>0</v>
      </c>
      <c r="W125" s="701">
        <v>0</v>
      </c>
      <c r="X125" s="700">
        <v>0</v>
      </c>
      <c r="Y125" s="701">
        <v>0</v>
      </c>
      <c r="Z125" s="700">
        <v>0</v>
      </c>
      <c r="AA125" s="701">
        <v>0</v>
      </c>
      <c r="AB125" s="706">
        <v>0</v>
      </c>
      <c r="AC125" s="704">
        <v>0</v>
      </c>
      <c r="AD125" s="1017"/>
      <c r="AE125" s="997"/>
      <c r="AF125" s="998"/>
    </row>
    <row r="126" spans="1:32" x14ac:dyDescent="0.2">
      <c r="A126" s="11">
        <v>222</v>
      </c>
      <c r="B126" s="691"/>
      <c r="C126" s="692"/>
      <c r="D126" s="692"/>
      <c r="E126" s="692"/>
      <c r="F126" s="1458" t="s">
        <v>58</v>
      </c>
      <c r="G126" s="1459"/>
      <c r="H126" s="1459"/>
      <c r="I126" s="1459"/>
      <c r="J126" s="1459"/>
      <c r="K126" s="1459"/>
      <c r="L126" s="1460"/>
      <c r="M126" s="698">
        <v>0</v>
      </c>
      <c r="N126" s="1062"/>
      <c r="O126" s="1246"/>
      <c r="P126" s="1246"/>
      <c r="Q126" s="1246"/>
      <c r="R126" s="1246"/>
      <c r="S126" s="1246"/>
      <c r="T126" s="1246"/>
      <c r="U126" s="1246"/>
      <c r="V126" s="1246"/>
      <c r="W126" s="1246"/>
      <c r="X126" s="1246"/>
      <c r="Y126" s="1246"/>
      <c r="Z126" s="1246"/>
      <c r="AA126" s="1246"/>
      <c r="AB126" s="1246"/>
      <c r="AC126" s="1246"/>
      <c r="AD126" s="1017"/>
      <c r="AE126" s="997"/>
      <c r="AF126" s="998"/>
    </row>
    <row r="127" spans="1:32" x14ac:dyDescent="0.2">
      <c r="A127" s="11">
        <v>223</v>
      </c>
      <c r="B127" s="691"/>
      <c r="C127" s="692"/>
      <c r="D127" s="1485" t="s">
        <v>680</v>
      </c>
      <c r="E127" s="1486"/>
      <c r="F127" s="1486"/>
      <c r="G127" s="1486"/>
      <c r="H127" s="1486"/>
      <c r="I127" s="1486"/>
      <c r="J127" s="1486"/>
      <c r="K127" s="1486"/>
      <c r="L127" s="1487"/>
      <c r="M127" s="407">
        <f>SUM(M128:M129)</f>
        <v>0</v>
      </c>
      <c r="N127" s="410">
        <f>SUBTOTAL(9,N128)</f>
        <v>0</v>
      </c>
      <c r="O127" s="414">
        <f t="shared" ref="O127:AC127" si="30">SUBTOTAL(9,O128)</f>
        <v>0</v>
      </c>
      <c r="P127" s="413">
        <f t="shared" si="30"/>
        <v>0</v>
      </c>
      <c r="Q127" s="411">
        <f t="shared" si="30"/>
        <v>0</v>
      </c>
      <c r="R127" s="414">
        <f t="shared" si="30"/>
        <v>0</v>
      </c>
      <c r="S127" s="414">
        <f t="shared" si="30"/>
        <v>0</v>
      </c>
      <c r="T127" s="414">
        <f t="shared" si="30"/>
        <v>0</v>
      </c>
      <c r="U127" s="414">
        <f t="shared" si="30"/>
        <v>0</v>
      </c>
      <c r="V127" s="414">
        <f t="shared" si="30"/>
        <v>0</v>
      </c>
      <c r="W127" s="414">
        <f t="shared" si="30"/>
        <v>0</v>
      </c>
      <c r="X127" s="414">
        <f t="shared" si="30"/>
        <v>0</v>
      </c>
      <c r="Y127" s="414">
        <f t="shared" si="30"/>
        <v>0</v>
      </c>
      <c r="Z127" s="414">
        <f t="shared" si="30"/>
        <v>0</v>
      </c>
      <c r="AA127" s="414">
        <f t="shared" si="30"/>
        <v>0</v>
      </c>
      <c r="AB127" s="424">
        <f t="shared" si="30"/>
        <v>0</v>
      </c>
      <c r="AC127" s="412">
        <f t="shared" si="30"/>
        <v>0</v>
      </c>
      <c r="AD127" s="1017"/>
      <c r="AE127" s="997"/>
      <c r="AF127" s="998"/>
    </row>
    <row r="128" spans="1:32" x14ac:dyDescent="0.2">
      <c r="A128" s="11">
        <v>224</v>
      </c>
      <c r="B128" s="691"/>
      <c r="C128" s="692"/>
      <c r="D128" s="692"/>
      <c r="E128" s="692"/>
      <c r="F128" s="1455" t="s">
        <v>681</v>
      </c>
      <c r="G128" s="1456"/>
      <c r="H128" s="1456"/>
      <c r="I128" s="1456"/>
      <c r="J128" s="1456"/>
      <c r="K128" s="1456"/>
      <c r="L128" s="1457"/>
      <c r="M128" s="698">
        <v>0</v>
      </c>
      <c r="N128" s="699">
        <v>0</v>
      </c>
      <c r="O128" s="700">
        <v>0</v>
      </c>
      <c r="P128" s="700">
        <v>0</v>
      </c>
      <c r="Q128" s="705">
        <v>0</v>
      </c>
      <c r="R128" s="700">
        <v>0</v>
      </c>
      <c r="S128" s="701">
        <v>0</v>
      </c>
      <c r="T128" s="700">
        <v>0</v>
      </c>
      <c r="U128" s="701">
        <v>0</v>
      </c>
      <c r="V128" s="700">
        <v>0</v>
      </c>
      <c r="W128" s="701">
        <v>0</v>
      </c>
      <c r="X128" s="700">
        <v>0</v>
      </c>
      <c r="Y128" s="701">
        <v>0</v>
      </c>
      <c r="Z128" s="700">
        <v>0</v>
      </c>
      <c r="AA128" s="701">
        <v>0</v>
      </c>
      <c r="AB128" s="706">
        <v>0</v>
      </c>
      <c r="AC128" s="704">
        <v>0</v>
      </c>
      <c r="AD128" s="1017"/>
      <c r="AE128" s="997"/>
      <c r="AF128" s="998"/>
    </row>
    <row r="129" spans="1:32" x14ac:dyDescent="0.2">
      <c r="A129" s="11">
        <v>225</v>
      </c>
      <c r="B129" s="691"/>
      <c r="C129" s="692"/>
      <c r="D129" s="692"/>
      <c r="E129" s="692"/>
      <c r="F129" s="1458" t="s">
        <v>682</v>
      </c>
      <c r="G129" s="1459"/>
      <c r="H129" s="1459"/>
      <c r="I129" s="1459"/>
      <c r="J129" s="1459"/>
      <c r="K129" s="1459"/>
      <c r="L129" s="1460"/>
      <c r="M129" s="698">
        <v>0</v>
      </c>
      <c r="N129" s="1062"/>
      <c r="O129" s="1246"/>
      <c r="P129" s="1246"/>
      <c r="Q129" s="1246"/>
      <c r="R129" s="1246"/>
      <c r="S129" s="1246"/>
      <c r="T129" s="1246"/>
      <c r="U129" s="1246"/>
      <c r="V129" s="1246"/>
      <c r="W129" s="1246"/>
      <c r="X129" s="1246"/>
      <c r="Y129" s="1246"/>
      <c r="Z129" s="1246"/>
      <c r="AA129" s="1246"/>
      <c r="AB129" s="1246"/>
      <c r="AC129" s="1246"/>
      <c r="AD129" s="1017"/>
      <c r="AE129" s="997"/>
      <c r="AF129" s="998"/>
    </row>
    <row r="130" spans="1:32" x14ac:dyDescent="0.2">
      <c r="A130" s="11">
        <v>226</v>
      </c>
      <c r="B130" s="691"/>
      <c r="C130" s="692"/>
      <c r="D130" s="1485" t="s">
        <v>59</v>
      </c>
      <c r="E130" s="1486"/>
      <c r="F130" s="1486"/>
      <c r="G130" s="1486"/>
      <c r="H130" s="1486"/>
      <c r="I130" s="1486"/>
      <c r="J130" s="1486"/>
      <c r="K130" s="1486"/>
      <c r="L130" s="1487"/>
      <c r="M130" s="407">
        <f>SUM(M131:M134)</f>
        <v>0</v>
      </c>
      <c r="N130" s="410">
        <f t="shared" ref="N130:AC130" si="31">SUBTOTAL(9,N131:N134)</f>
        <v>0</v>
      </c>
      <c r="O130" s="414">
        <f t="shared" si="31"/>
        <v>0</v>
      </c>
      <c r="P130" s="413">
        <f t="shared" si="31"/>
        <v>0</v>
      </c>
      <c r="Q130" s="411">
        <f t="shared" si="31"/>
        <v>0</v>
      </c>
      <c r="R130" s="414">
        <f t="shared" si="31"/>
        <v>0</v>
      </c>
      <c r="S130" s="414">
        <f t="shared" si="31"/>
        <v>0</v>
      </c>
      <c r="T130" s="414">
        <f t="shared" si="31"/>
        <v>0</v>
      </c>
      <c r="U130" s="414">
        <f t="shared" si="31"/>
        <v>0</v>
      </c>
      <c r="V130" s="414">
        <f t="shared" si="31"/>
        <v>0</v>
      </c>
      <c r="W130" s="414">
        <f t="shared" si="31"/>
        <v>0</v>
      </c>
      <c r="X130" s="414">
        <f t="shared" si="31"/>
        <v>0</v>
      </c>
      <c r="Y130" s="414">
        <f t="shared" si="31"/>
        <v>0</v>
      </c>
      <c r="Z130" s="414">
        <f t="shared" si="31"/>
        <v>0</v>
      </c>
      <c r="AA130" s="414">
        <f t="shared" si="31"/>
        <v>0</v>
      </c>
      <c r="AB130" s="424">
        <f t="shared" si="31"/>
        <v>0</v>
      </c>
      <c r="AC130" s="407">
        <f t="shared" si="31"/>
        <v>0</v>
      </c>
      <c r="AD130" s="996"/>
      <c r="AE130" s="997"/>
      <c r="AF130" s="998"/>
    </row>
    <row r="131" spans="1:32" x14ac:dyDescent="0.2">
      <c r="A131" s="11">
        <v>227</v>
      </c>
      <c r="B131" s="691"/>
      <c r="C131" s="692"/>
      <c r="D131" s="692"/>
      <c r="E131" s="692"/>
      <c r="F131" s="1455" t="s">
        <v>60</v>
      </c>
      <c r="G131" s="1456"/>
      <c r="H131" s="1456"/>
      <c r="I131" s="1456"/>
      <c r="J131" s="1456"/>
      <c r="K131" s="1456"/>
      <c r="L131" s="1457"/>
      <c r="M131" s="698">
        <v>0</v>
      </c>
      <c r="N131" s="699">
        <v>0</v>
      </c>
      <c r="O131" s="700">
        <v>0</v>
      </c>
      <c r="P131" s="700">
        <v>0</v>
      </c>
      <c r="Q131" s="705">
        <v>0</v>
      </c>
      <c r="R131" s="700">
        <v>0</v>
      </c>
      <c r="S131" s="701">
        <v>0</v>
      </c>
      <c r="T131" s="700">
        <v>0</v>
      </c>
      <c r="U131" s="701">
        <v>0</v>
      </c>
      <c r="V131" s="700">
        <v>0</v>
      </c>
      <c r="W131" s="701">
        <v>0</v>
      </c>
      <c r="X131" s="700">
        <v>0</v>
      </c>
      <c r="Y131" s="701">
        <v>0</v>
      </c>
      <c r="Z131" s="700">
        <v>0</v>
      </c>
      <c r="AA131" s="701">
        <v>0</v>
      </c>
      <c r="AB131" s="706">
        <v>0</v>
      </c>
      <c r="AC131" s="698">
        <v>0</v>
      </c>
      <c r="AD131" s="996"/>
      <c r="AE131" s="997"/>
      <c r="AF131" s="998"/>
    </row>
    <row r="132" spans="1:32" x14ac:dyDescent="0.2">
      <c r="A132" s="11">
        <v>228</v>
      </c>
      <c r="B132" s="691"/>
      <c r="C132" s="692"/>
      <c r="D132" s="692"/>
      <c r="E132" s="692"/>
      <c r="F132" s="1449" t="s">
        <v>62</v>
      </c>
      <c r="G132" s="1450"/>
      <c r="H132" s="1450"/>
      <c r="I132" s="1450"/>
      <c r="J132" s="1450"/>
      <c r="K132" s="1450"/>
      <c r="L132" s="1451"/>
      <c r="M132" s="698">
        <v>0</v>
      </c>
      <c r="N132" s="699">
        <v>0</v>
      </c>
      <c r="O132" s="700">
        <v>0</v>
      </c>
      <c r="P132" s="700">
        <v>0</v>
      </c>
      <c r="Q132" s="705">
        <v>0</v>
      </c>
      <c r="R132" s="700">
        <v>0</v>
      </c>
      <c r="S132" s="701">
        <v>0</v>
      </c>
      <c r="T132" s="700">
        <v>0</v>
      </c>
      <c r="U132" s="701">
        <v>0</v>
      </c>
      <c r="V132" s="700">
        <v>0</v>
      </c>
      <c r="W132" s="701">
        <v>0</v>
      </c>
      <c r="X132" s="700">
        <v>0</v>
      </c>
      <c r="Y132" s="701">
        <v>0</v>
      </c>
      <c r="Z132" s="700">
        <v>0</v>
      </c>
      <c r="AA132" s="701">
        <v>0</v>
      </c>
      <c r="AB132" s="706">
        <v>0</v>
      </c>
      <c r="AC132" s="698">
        <v>0</v>
      </c>
      <c r="AD132" s="996"/>
      <c r="AE132" s="997"/>
      <c r="AF132" s="998"/>
    </row>
    <row r="133" spans="1:32" x14ac:dyDescent="0.2">
      <c r="A133" s="11">
        <v>229</v>
      </c>
      <c r="B133" s="691"/>
      <c r="C133" s="692"/>
      <c r="D133" s="692"/>
      <c r="E133" s="692"/>
      <c r="F133" s="1449" t="s">
        <v>61</v>
      </c>
      <c r="G133" s="1450"/>
      <c r="H133" s="1450"/>
      <c r="I133" s="1450"/>
      <c r="J133" s="1450"/>
      <c r="K133" s="1450"/>
      <c r="L133" s="1451"/>
      <c r="M133" s="698">
        <v>0</v>
      </c>
      <c r="N133" s="699">
        <v>0</v>
      </c>
      <c r="O133" s="700">
        <v>0</v>
      </c>
      <c r="P133" s="700">
        <v>0</v>
      </c>
      <c r="Q133" s="705">
        <v>0</v>
      </c>
      <c r="R133" s="700">
        <v>0</v>
      </c>
      <c r="S133" s="701">
        <v>0</v>
      </c>
      <c r="T133" s="700">
        <v>0</v>
      </c>
      <c r="U133" s="701">
        <v>0</v>
      </c>
      <c r="V133" s="700">
        <v>0</v>
      </c>
      <c r="W133" s="701">
        <v>0</v>
      </c>
      <c r="X133" s="700">
        <v>0</v>
      </c>
      <c r="Y133" s="701">
        <v>0</v>
      </c>
      <c r="Z133" s="700">
        <v>0</v>
      </c>
      <c r="AA133" s="701">
        <v>0</v>
      </c>
      <c r="AB133" s="706">
        <v>0</v>
      </c>
      <c r="AC133" s="698">
        <v>0</v>
      </c>
      <c r="AD133" s="996"/>
      <c r="AE133" s="997"/>
      <c r="AF133" s="998"/>
    </row>
    <row r="134" spans="1:32" x14ac:dyDescent="0.2">
      <c r="A134" s="11">
        <v>230</v>
      </c>
      <c r="B134" s="684"/>
      <c r="C134" s="685"/>
      <c r="D134" s="685"/>
      <c r="E134" s="685"/>
      <c r="F134" s="1449" t="s">
        <v>63</v>
      </c>
      <c r="G134" s="1450"/>
      <c r="H134" s="1450"/>
      <c r="I134" s="1450"/>
      <c r="J134" s="1450"/>
      <c r="K134" s="1450"/>
      <c r="L134" s="1451"/>
      <c r="M134" s="698">
        <v>0</v>
      </c>
      <c r="N134" s="699">
        <v>0</v>
      </c>
      <c r="O134" s="700">
        <v>0</v>
      </c>
      <c r="P134" s="700">
        <v>0</v>
      </c>
      <c r="Q134" s="705">
        <v>0</v>
      </c>
      <c r="R134" s="700">
        <v>0</v>
      </c>
      <c r="S134" s="701">
        <v>0</v>
      </c>
      <c r="T134" s="700">
        <v>0</v>
      </c>
      <c r="U134" s="701">
        <v>0</v>
      </c>
      <c r="V134" s="700">
        <v>0</v>
      </c>
      <c r="W134" s="701">
        <v>0</v>
      </c>
      <c r="X134" s="700">
        <v>0</v>
      </c>
      <c r="Y134" s="701">
        <v>0</v>
      </c>
      <c r="Z134" s="700">
        <v>0</v>
      </c>
      <c r="AA134" s="701">
        <v>0</v>
      </c>
      <c r="AB134" s="706">
        <v>0</v>
      </c>
      <c r="AC134" s="698">
        <v>0</v>
      </c>
      <c r="AD134" s="996"/>
      <c r="AE134" s="997"/>
      <c r="AF134" s="998"/>
    </row>
    <row r="135" spans="1:32" x14ac:dyDescent="0.2">
      <c r="A135" s="11">
        <v>231</v>
      </c>
      <c r="B135" s="770"/>
      <c r="C135" s="1482" t="s">
        <v>427</v>
      </c>
      <c r="D135" s="1483"/>
      <c r="E135" s="1483"/>
      <c r="F135" s="1483"/>
      <c r="G135" s="1483"/>
      <c r="H135" s="1483"/>
      <c r="I135" s="1483"/>
      <c r="J135" s="1483"/>
      <c r="K135" s="1483"/>
      <c r="L135" s="1483"/>
      <c r="M135" s="1483"/>
      <c r="N135" s="1483"/>
      <c r="O135" s="1483"/>
      <c r="P135" s="1483"/>
      <c r="Q135" s="1483"/>
      <c r="R135" s="1483"/>
      <c r="S135" s="1483"/>
      <c r="T135" s="1483"/>
      <c r="U135" s="1483"/>
      <c r="V135" s="1483"/>
      <c r="W135" s="1483"/>
      <c r="X135" s="1483"/>
      <c r="Y135" s="1483"/>
      <c r="Z135" s="1483"/>
      <c r="AA135" s="1483"/>
      <c r="AB135" s="1483"/>
      <c r="AC135" s="1483"/>
      <c r="AD135" s="1483"/>
      <c r="AE135" s="1483"/>
      <c r="AF135" s="1484"/>
    </row>
    <row r="136" spans="1:32" x14ac:dyDescent="0.2">
      <c r="A136" s="11">
        <v>232</v>
      </c>
      <c r="B136" s="691"/>
      <c r="C136" s="692"/>
      <c r="D136" s="1485" t="s">
        <v>64</v>
      </c>
      <c r="E136" s="1486"/>
      <c r="F136" s="1486"/>
      <c r="G136" s="1486"/>
      <c r="H136" s="1486"/>
      <c r="I136" s="1486"/>
      <c r="J136" s="1486"/>
      <c r="K136" s="1486"/>
      <c r="L136" s="1486"/>
      <c r="M136" s="1486"/>
      <c r="N136" s="1486"/>
      <c r="O136" s="1486"/>
      <c r="P136" s="1486"/>
      <c r="Q136" s="1486"/>
      <c r="R136" s="1486"/>
      <c r="S136" s="1486"/>
      <c r="T136" s="1486"/>
      <c r="U136" s="1486"/>
      <c r="V136" s="1486"/>
      <c r="W136" s="1486"/>
      <c r="X136" s="1486"/>
      <c r="Y136" s="1486"/>
      <c r="Z136" s="1486"/>
      <c r="AA136" s="1486"/>
      <c r="AB136" s="1486"/>
      <c r="AC136" s="1486"/>
      <c r="AD136" s="1486"/>
      <c r="AE136" s="1486"/>
      <c r="AF136" s="1487"/>
    </row>
    <row r="137" spans="1:32" x14ac:dyDescent="0.2">
      <c r="A137" s="11">
        <v>233</v>
      </c>
      <c r="B137" s="691"/>
      <c r="C137" s="692"/>
      <c r="D137" s="692"/>
      <c r="E137" s="1532" t="s">
        <v>66</v>
      </c>
      <c r="F137" s="1533"/>
      <c r="G137" s="1533"/>
      <c r="H137" s="1533"/>
      <c r="I137" s="1533"/>
      <c r="J137" s="1533"/>
      <c r="K137" s="1533"/>
      <c r="L137" s="1534"/>
      <c r="M137" s="407">
        <f>SUM(M138:M141)</f>
        <v>0</v>
      </c>
      <c r="N137" s="410">
        <f t="shared" ref="N137:AC137" si="32">SUBTOTAL(9,N138:N141)</f>
        <v>0</v>
      </c>
      <c r="O137" s="414">
        <f t="shared" si="32"/>
        <v>0</v>
      </c>
      <c r="P137" s="413">
        <f t="shared" si="32"/>
        <v>0</v>
      </c>
      <c r="Q137" s="411">
        <f t="shared" si="32"/>
        <v>0</v>
      </c>
      <c r="R137" s="414">
        <f t="shared" si="32"/>
        <v>0</v>
      </c>
      <c r="S137" s="414">
        <f t="shared" si="32"/>
        <v>0</v>
      </c>
      <c r="T137" s="414">
        <f>SUBTOTAL(9,T138:T141)</f>
        <v>0</v>
      </c>
      <c r="U137" s="414">
        <f t="shared" si="32"/>
        <v>0</v>
      </c>
      <c r="V137" s="414">
        <f t="shared" si="32"/>
        <v>0</v>
      </c>
      <c r="W137" s="414">
        <f t="shared" si="32"/>
        <v>0</v>
      </c>
      <c r="X137" s="414">
        <f t="shared" si="32"/>
        <v>0</v>
      </c>
      <c r="Y137" s="414">
        <f t="shared" si="32"/>
        <v>0</v>
      </c>
      <c r="Z137" s="414">
        <f t="shared" si="32"/>
        <v>0</v>
      </c>
      <c r="AA137" s="414">
        <f t="shared" si="32"/>
        <v>0</v>
      </c>
      <c r="AB137" s="424">
        <f t="shared" si="32"/>
        <v>0</v>
      </c>
      <c r="AC137" s="407">
        <f t="shared" si="32"/>
        <v>0</v>
      </c>
      <c r="AD137" s="996"/>
      <c r="AE137" s="997"/>
      <c r="AF137" s="998"/>
    </row>
    <row r="138" spans="1:32" x14ac:dyDescent="0.2">
      <c r="A138" s="11">
        <v>234</v>
      </c>
      <c r="B138" s="691"/>
      <c r="C138" s="692"/>
      <c r="D138" s="692"/>
      <c r="E138" s="279"/>
      <c r="F138" s="1455" t="s">
        <v>65</v>
      </c>
      <c r="G138" s="1456"/>
      <c r="H138" s="1456"/>
      <c r="I138" s="1456"/>
      <c r="J138" s="1456"/>
      <c r="K138" s="1456"/>
      <c r="L138" s="1457"/>
      <c r="M138" s="698">
        <v>0</v>
      </c>
      <c r="N138" s="699">
        <v>0</v>
      </c>
      <c r="O138" s="700">
        <v>0</v>
      </c>
      <c r="P138" s="700">
        <v>0</v>
      </c>
      <c r="Q138" s="705">
        <v>0</v>
      </c>
      <c r="R138" s="700">
        <v>0</v>
      </c>
      <c r="S138" s="701">
        <v>0</v>
      </c>
      <c r="T138" s="700">
        <v>0</v>
      </c>
      <c r="U138" s="701">
        <v>0</v>
      </c>
      <c r="V138" s="700">
        <v>0</v>
      </c>
      <c r="W138" s="701">
        <v>0</v>
      </c>
      <c r="X138" s="700">
        <v>0</v>
      </c>
      <c r="Y138" s="701">
        <v>0</v>
      </c>
      <c r="Z138" s="700">
        <v>0</v>
      </c>
      <c r="AA138" s="701">
        <v>0</v>
      </c>
      <c r="AB138" s="706">
        <v>0</v>
      </c>
      <c r="AC138" s="698">
        <v>0</v>
      </c>
      <c r="AD138" s="996"/>
      <c r="AE138" s="997"/>
      <c r="AF138" s="998"/>
    </row>
    <row r="139" spans="1:32" x14ac:dyDescent="0.2">
      <c r="A139" s="11">
        <v>235</v>
      </c>
      <c r="B139" s="691"/>
      <c r="C139" s="692"/>
      <c r="D139" s="692"/>
      <c r="E139" s="279"/>
      <c r="F139" s="1449" t="s">
        <v>68</v>
      </c>
      <c r="G139" s="1450"/>
      <c r="H139" s="1450"/>
      <c r="I139" s="1450"/>
      <c r="J139" s="1450"/>
      <c r="K139" s="1450"/>
      <c r="L139" s="1451"/>
      <c r="M139" s="698">
        <v>0</v>
      </c>
      <c r="N139" s="699">
        <v>0</v>
      </c>
      <c r="O139" s="700">
        <v>0</v>
      </c>
      <c r="P139" s="700">
        <v>0</v>
      </c>
      <c r="Q139" s="705">
        <v>0</v>
      </c>
      <c r="R139" s="700">
        <v>0</v>
      </c>
      <c r="S139" s="701">
        <v>0</v>
      </c>
      <c r="T139" s="700">
        <v>0</v>
      </c>
      <c r="U139" s="701">
        <v>0</v>
      </c>
      <c r="V139" s="700">
        <v>0</v>
      </c>
      <c r="W139" s="701">
        <v>0</v>
      </c>
      <c r="X139" s="700">
        <v>0</v>
      </c>
      <c r="Y139" s="701">
        <v>0</v>
      </c>
      <c r="Z139" s="700">
        <v>0</v>
      </c>
      <c r="AA139" s="701">
        <v>0</v>
      </c>
      <c r="AB139" s="706">
        <v>0</v>
      </c>
      <c r="AC139" s="698">
        <v>0</v>
      </c>
      <c r="AD139" s="996"/>
      <c r="AE139" s="997"/>
      <c r="AF139" s="998"/>
    </row>
    <row r="140" spans="1:32" x14ac:dyDescent="0.2">
      <c r="A140" s="11">
        <v>236</v>
      </c>
      <c r="B140" s="691"/>
      <c r="C140" s="692"/>
      <c r="D140" s="280"/>
      <c r="E140" s="281"/>
      <c r="F140" s="1449" t="s">
        <v>537</v>
      </c>
      <c r="G140" s="1450"/>
      <c r="H140" s="1450"/>
      <c r="I140" s="1450"/>
      <c r="J140" s="1450"/>
      <c r="K140" s="1450"/>
      <c r="L140" s="1451"/>
      <c r="M140" s="698">
        <v>0</v>
      </c>
      <c r="N140" s="699">
        <v>0</v>
      </c>
      <c r="O140" s="700">
        <v>0</v>
      </c>
      <c r="P140" s="700">
        <v>0</v>
      </c>
      <c r="Q140" s="705">
        <v>0</v>
      </c>
      <c r="R140" s="700">
        <v>0</v>
      </c>
      <c r="S140" s="701">
        <v>0</v>
      </c>
      <c r="T140" s="700">
        <v>0</v>
      </c>
      <c r="U140" s="701">
        <v>0</v>
      </c>
      <c r="V140" s="700">
        <v>0</v>
      </c>
      <c r="W140" s="701">
        <v>0</v>
      </c>
      <c r="X140" s="700">
        <v>0</v>
      </c>
      <c r="Y140" s="701">
        <v>0</v>
      </c>
      <c r="Z140" s="700">
        <v>0</v>
      </c>
      <c r="AA140" s="701">
        <v>0</v>
      </c>
      <c r="AB140" s="706">
        <v>0</v>
      </c>
      <c r="AC140" s="698">
        <v>0</v>
      </c>
      <c r="AD140" s="996"/>
      <c r="AE140" s="997"/>
      <c r="AF140" s="998"/>
    </row>
    <row r="141" spans="1:32" ht="27.75" customHeight="1" x14ac:dyDescent="0.2">
      <c r="A141" s="11">
        <v>237</v>
      </c>
      <c r="B141" s="691"/>
      <c r="C141" s="692"/>
      <c r="D141" s="692"/>
      <c r="E141" s="693"/>
      <c r="F141" s="1458" t="s">
        <v>532</v>
      </c>
      <c r="G141" s="1459"/>
      <c r="H141" s="1459"/>
      <c r="I141" s="1459"/>
      <c r="J141" s="1459"/>
      <c r="K141" s="1459"/>
      <c r="L141" s="1460"/>
      <c r="M141" s="698">
        <v>0</v>
      </c>
      <c r="N141" s="699">
        <v>0</v>
      </c>
      <c r="O141" s="700">
        <v>0</v>
      </c>
      <c r="P141" s="700">
        <v>0</v>
      </c>
      <c r="Q141" s="705">
        <v>0</v>
      </c>
      <c r="R141" s="700">
        <v>0</v>
      </c>
      <c r="S141" s="701">
        <v>0</v>
      </c>
      <c r="T141" s="700">
        <v>0</v>
      </c>
      <c r="U141" s="701">
        <v>0</v>
      </c>
      <c r="V141" s="700">
        <v>0</v>
      </c>
      <c r="W141" s="701">
        <v>0</v>
      </c>
      <c r="X141" s="700">
        <v>0</v>
      </c>
      <c r="Y141" s="701">
        <v>0</v>
      </c>
      <c r="Z141" s="700">
        <v>0</v>
      </c>
      <c r="AA141" s="701">
        <v>0</v>
      </c>
      <c r="AB141" s="706">
        <v>0</v>
      </c>
      <c r="AC141" s="698">
        <v>0</v>
      </c>
      <c r="AD141" s="996"/>
      <c r="AE141" s="997"/>
      <c r="AF141" s="998"/>
    </row>
    <row r="142" spans="1:32" ht="15.75" x14ac:dyDescent="0.2">
      <c r="A142" s="11">
        <v>238</v>
      </c>
      <c r="B142" s="691"/>
      <c r="C142" s="692"/>
      <c r="D142" s="283"/>
      <c r="E142" s="1452" t="s">
        <v>67</v>
      </c>
      <c r="F142" s="1453"/>
      <c r="G142" s="1453"/>
      <c r="H142" s="1453"/>
      <c r="I142" s="1453"/>
      <c r="J142" s="1453"/>
      <c r="K142" s="1453"/>
      <c r="L142" s="1454"/>
      <c r="M142" s="407">
        <f>SUM(M143:M146)</f>
        <v>0</v>
      </c>
      <c r="N142" s="410">
        <f t="shared" ref="N142:AC142" si="33">SUBTOTAL(9,N143:N146)</f>
        <v>0</v>
      </c>
      <c r="O142" s="414">
        <f t="shared" si="33"/>
        <v>0</v>
      </c>
      <c r="P142" s="413">
        <f t="shared" si="33"/>
        <v>0</v>
      </c>
      <c r="Q142" s="411">
        <f t="shared" si="33"/>
        <v>0</v>
      </c>
      <c r="R142" s="414">
        <f t="shared" si="33"/>
        <v>0</v>
      </c>
      <c r="S142" s="414">
        <f t="shared" si="33"/>
        <v>0</v>
      </c>
      <c r="T142" s="414">
        <f t="shared" si="33"/>
        <v>0</v>
      </c>
      <c r="U142" s="414">
        <f t="shared" si="33"/>
        <v>0</v>
      </c>
      <c r="V142" s="414">
        <f t="shared" si="33"/>
        <v>0</v>
      </c>
      <c r="W142" s="414">
        <f t="shared" si="33"/>
        <v>0</v>
      </c>
      <c r="X142" s="414">
        <f t="shared" si="33"/>
        <v>0</v>
      </c>
      <c r="Y142" s="414">
        <f t="shared" si="33"/>
        <v>0</v>
      </c>
      <c r="Z142" s="414">
        <f t="shared" si="33"/>
        <v>0</v>
      </c>
      <c r="AA142" s="414">
        <f t="shared" si="33"/>
        <v>0</v>
      </c>
      <c r="AB142" s="424">
        <f t="shared" si="33"/>
        <v>0</v>
      </c>
      <c r="AC142" s="407">
        <f t="shared" si="33"/>
        <v>0</v>
      </c>
      <c r="AD142" s="996"/>
      <c r="AE142" s="997"/>
      <c r="AF142" s="998"/>
    </row>
    <row r="143" spans="1:32" x14ac:dyDescent="0.2">
      <c r="A143" s="11">
        <v>239</v>
      </c>
      <c r="B143" s="691"/>
      <c r="C143" s="692"/>
      <c r="D143" s="678"/>
      <c r="E143" s="678"/>
      <c r="F143" s="1455" t="s">
        <v>65</v>
      </c>
      <c r="G143" s="1456"/>
      <c r="H143" s="1456"/>
      <c r="I143" s="1456"/>
      <c r="J143" s="1456"/>
      <c r="K143" s="1456"/>
      <c r="L143" s="1457"/>
      <c r="M143" s="698">
        <v>0</v>
      </c>
      <c r="N143" s="699">
        <v>0</v>
      </c>
      <c r="O143" s="700">
        <v>0</v>
      </c>
      <c r="P143" s="700">
        <v>0</v>
      </c>
      <c r="Q143" s="705">
        <v>0</v>
      </c>
      <c r="R143" s="700">
        <v>0</v>
      </c>
      <c r="S143" s="701">
        <v>0</v>
      </c>
      <c r="T143" s="700">
        <v>0</v>
      </c>
      <c r="U143" s="701">
        <v>0</v>
      </c>
      <c r="V143" s="700">
        <v>0</v>
      </c>
      <c r="W143" s="701">
        <v>0</v>
      </c>
      <c r="X143" s="700">
        <v>0</v>
      </c>
      <c r="Y143" s="701">
        <v>0</v>
      </c>
      <c r="Z143" s="700">
        <v>0</v>
      </c>
      <c r="AA143" s="701">
        <v>0</v>
      </c>
      <c r="AB143" s="706">
        <v>0</v>
      </c>
      <c r="AC143" s="698">
        <v>0</v>
      </c>
      <c r="AD143" s="996"/>
      <c r="AE143" s="997"/>
      <c r="AF143" s="998"/>
    </row>
    <row r="144" spans="1:32" x14ac:dyDescent="0.2">
      <c r="A144" s="11">
        <v>240</v>
      </c>
      <c r="B144" s="691"/>
      <c r="C144" s="692"/>
      <c r="D144" s="678"/>
      <c r="E144" s="678"/>
      <c r="F144" s="1449" t="s">
        <v>68</v>
      </c>
      <c r="G144" s="1450"/>
      <c r="H144" s="1450"/>
      <c r="I144" s="1450"/>
      <c r="J144" s="1450"/>
      <c r="K144" s="1450"/>
      <c r="L144" s="1451"/>
      <c r="M144" s="698">
        <v>0</v>
      </c>
      <c r="N144" s="699">
        <v>0</v>
      </c>
      <c r="O144" s="700">
        <v>0</v>
      </c>
      <c r="P144" s="700">
        <v>0</v>
      </c>
      <c r="Q144" s="705">
        <v>0</v>
      </c>
      <c r="R144" s="700">
        <v>0</v>
      </c>
      <c r="S144" s="701">
        <v>0</v>
      </c>
      <c r="T144" s="700">
        <v>0</v>
      </c>
      <c r="U144" s="701">
        <v>0</v>
      </c>
      <c r="V144" s="700">
        <v>0</v>
      </c>
      <c r="W144" s="701">
        <v>0</v>
      </c>
      <c r="X144" s="700">
        <v>0</v>
      </c>
      <c r="Y144" s="701">
        <v>0</v>
      </c>
      <c r="Z144" s="700">
        <v>0</v>
      </c>
      <c r="AA144" s="701">
        <v>0</v>
      </c>
      <c r="AB144" s="706">
        <v>0</v>
      </c>
      <c r="AC144" s="698">
        <v>0</v>
      </c>
      <c r="AD144" s="996"/>
      <c r="AE144" s="997"/>
      <c r="AF144" s="998"/>
    </row>
    <row r="145" spans="1:32" x14ac:dyDescent="0.2">
      <c r="A145" s="11">
        <v>241</v>
      </c>
      <c r="B145" s="691"/>
      <c r="C145" s="692"/>
      <c r="D145" s="285"/>
      <c r="E145" s="285"/>
      <c r="F145" s="1449" t="s">
        <v>537</v>
      </c>
      <c r="G145" s="1450"/>
      <c r="H145" s="1450"/>
      <c r="I145" s="1450"/>
      <c r="J145" s="1450"/>
      <c r="K145" s="1450"/>
      <c r="L145" s="1451"/>
      <c r="M145" s="698">
        <v>0</v>
      </c>
      <c r="N145" s="699">
        <v>0</v>
      </c>
      <c r="O145" s="700">
        <v>0</v>
      </c>
      <c r="P145" s="700">
        <v>0</v>
      </c>
      <c r="Q145" s="705">
        <v>0</v>
      </c>
      <c r="R145" s="700">
        <v>0</v>
      </c>
      <c r="S145" s="701">
        <v>0</v>
      </c>
      <c r="T145" s="700">
        <v>0</v>
      </c>
      <c r="U145" s="701">
        <v>0</v>
      </c>
      <c r="V145" s="700">
        <v>0</v>
      </c>
      <c r="W145" s="701">
        <v>0</v>
      </c>
      <c r="X145" s="700">
        <v>0</v>
      </c>
      <c r="Y145" s="701">
        <v>0</v>
      </c>
      <c r="Z145" s="700">
        <v>0</v>
      </c>
      <c r="AA145" s="701">
        <v>0</v>
      </c>
      <c r="AB145" s="706">
        <v>0</v>
      </c>
      <c r="AC145" s="698">
        <v>0</v>
      </c>
      <c r="AD145" s="996"/>
      <c r="AE145" s="997"/>
      <c r="AF145" s="998"/>
    </row>
    <row r="146" spans="1:32" ht="27.75" customHeight="1" x14ac:dyDescent="0.2">
      <c r="A146" s="11">
        <v>242</v>
      </c>
      <c r="B146" s="691"/>
      <c r="C146" s="692"/>
      <c r="D146" s="280"/>
      <c r="E146" s="280"/>
      <c r="F146" s="1458" t="s">
        <v>532</v>
      </c>
      <c r="G146" s="1459"/>
      <c r="H146" s="1459"/>
      <c r="I146" s="1459"/>
      <c r="J146" s="1459"/>
      <c r="K146" s="1459"/>
      <c r="L146" s="1460"/>
      <c r="M146" s="698">
        <v>0</v>
      </c>
      <c r="N146" s="699">
        <v>0</v>
      </c>
      <c r="O146" s="700">
        <v>0</v>
      </c>
      <c r="P146" s="700">
        <v>0</v>
      </c>
      <c r="Q146" s="705">
        <v>0</v>
      </c>
      <c r="R146" s="700">
        <v>0</v>
      </c>
      <c r="S146" s="701">
        <v>0</v>
      </c>
      <c r="T146" s="700">
        <v>0</v>
      </c>
      <c r="U146" s="701">
        <v>0</v>
      </c>
      <c r="V146" s="700">
        <v>0</v>
      </c>
      <c r="W146" s="701">
        <v>0</v>
      </c>
      <c r="X146" s="700">
        <v>0</v>
      </c>
      <c r="Y146" s="701">
        <v>0</v>
      </c>
      <c r="Z146" s="700">
        <v>0</v>
      </c>
      <c r="AA146" s="701">
        <v>0</v>
      </c>
      <c r="AB146" s="706">
        <v>0</v>
      </c>
      <c r="AC146" s="698">
        <v>0</v>
      </c>
      <c r="AD146" s="996"/>
      <c r="AE146" s="997"/>
      <c r="AF146" s="998"/>
    </row>
    <row r="147" spans="1:32" ht="15.75" customHeight="1" x14ac:dyDescent="0.2">
      <c r="A147" s="11">
        <v>243</v>
      </c>
      <c r="B147" s="691"/>
      <c r="C147" s="692"/>
      <c r="D147" s="285"/>
      <c r="E147" s="1452" t="s">
        <v>556</v>
      </c>
      <c r="F147" s="1453"/>
      <c r="G147" s="1453"/>
      <c r="H147" s="1453"/>
      <c r="I147" s="1453"/>
      <c r="J147" s="1453"/>
      <c r="K147" s="1453"/>
      <c r="L147" s="1454"/>
      <c r="M147" s="407">
        <f>SUM(M148:M151)</f>
        <v>0</v>
      </c>
      <c r="N147" s="410">
        <f t="shared" ref="N147:AC147" si="34">SUBTOTAL(9,N148:N151)</f>
        <v>0</v>
      </c>
      <c r="O147" s="414">
        <f t="shared" si="34"/>
        <v>0</v>
      </c>
      <c r="P147" s="413">
        <f t="shared" si="34"/>
        <v>0</v>
      </c>
      <c r="Q147" s="415">
        <f t="shared" si="34"/>
        <v>0</v>
      </c>
      <c r="R147" s="414">
        <f t="shared" si="34"/>
        <v>0</v>
      </c>
      <c r="S147" s="414">
        <f t="shared" si="34"/>
        <v>0</v>
      </c>
      <c r="T147" s="414">
        <f t="shared" si="34"/>
        <v>0</v>
      </c>
      <c r="U147" s="414">
        <f t="shared" si="34"/>
        <v>0</v>
      </c>
      <c r="V147" s="414">
        <f t="shared" si="34"/>
        <v>0</v>
      </c>
      <c r="W147" s="414">
        <f t="shared" si="34"/>
        <v>0</v>
      </c>
      <c r="X147" s="414">
        <f t="shared" si="34"/>
        <v>0</v>
      </c>
      <c r="Y147" s="414">
        <f t="shared" si="34"/>
        <v>0</v>
      </c>
      <c r="Z147" s="414">
        <f t="shared" si="34"/>
        <v>0</v>
      </c>
      <c r="AA147" s="414">
        <f t="shared" si="34"/>
        <v>0</v>
      </c>
      <c r="AB147" s="424">
        <f t="shared" si="34"/>
        <v>0</v>
      </c>
      <c r="AC147" s="407">
        <f t="shared" si="34"/>
        <v>0</v>
      </c>
      <c r="AD147" s="996"/>
      <c r="AE147" s="997"/>
      <c r="AF147" s="998"/>
    </row>
    <row r="148" spans="1:32" x14ac:dyDescent="0.2">
      <c r="A148" s="11">
        <v>244</v>
      </c>
      <c r="B148" s="691"/>
      <c r="C148" s="692"/>
      <c r="D148" s="678"/>
      <c r="E148" s="678"/>
      <c r="F148" s="1455" t="s">
        <v>65</v>
      </c>
      <c r="G148" s="1456"/>
      <c r="H148" s="1456"/>
      <c r="I148" s="1456"/>
      <c r="J148" s="1456"/>
      <c r="K148" s="1456"/>
      <c r="L148" s="1457"/>
      <c r="M148" s="698">
        <v>0</v>
      </c>
      <c r="N148" s="699">
        <v>0</v>
      </c>
      <c r="O148" s="700">
        <v>0</v>
      </c>
      <c r="P148" s="700">
        <v>0</v>
      </c>
      <c r="Q148" s="705">
        <v>0</v>
      </c>
      <c r="R148" s="700">
        <v>0</v>
      </c>
      <c r="S148" s="701">
        <v>0</v>
      </c>
      <c r="T148" s="700">
        <v>0</v>
      </c>
      <c r="U148" s="701">
        <v>0</v>
      </c>
      <c r="V148" s="700">
        <v>0</v>
      </c>
      <c r="W148" s="701">
        <v>0</v>
      </c>
      <c r="X148" s="700">
        <v>0</v>
      </c>
      <c r="Y148" s="701">
        <v>0</v>
      </c>
      <c r="Z148" s="700">
        <v>0</v>
      </c>
      <c r="AA148" s="701">
        <v>0</v>
      </c>
      <c r="AB148" s="706">
        <v>0</v>
      </c>
      <c r="AC148" s="698">
        <v>0</v>
      </c>
      <c r="AD148" s="996"/>
      <c r="AE148" s="997"/>
      <c r="AF148" s="998"/>
    </row>
    <row r="149" spans="1:32" x14ac:dyDescent="0.2">
      <c r="A149" s="11">
        <v>245</v>
      </c>
      <c r="B149" s="691"/>
      <c r="C149" s="692"/>
      <c r="D149" s="286"/>
      <c r="E149" s="286"/>
      <c r="F149" s="1449" t="s">
        <v>68</v>
      </c>
      <c r="G149" s="1450"/>
      <c r="H149" s="1450"/>
      <c r="I149" s="1450"/>
      <c r="J149" s="1450"/>
      <c r="K149" s="1450"/>
      <c r="L149" s="1451"/>
      <c r="M149" s="698">
        <v>0</v>
      </c>
      <c r="N149" s="699">
        <v>0</v>
      </c>
      <c r="O149" s="700">
        <v>0</v>
      </c>
      <c r="P149" s="700">
        <v>0</v>
      </c>
      <c r="Q149" s="705">
        <v>0</v>
      </c>
      <c r="R149" s="700">
        <v>0</v>
      </c>
      <c r="S149" s="701">
        <v>0</v>
      </c>
      <c r="T149" s="700">
        <v>0</v>
      </c>
      <c r="U149" s="701">
        <v>0</v>
      </c>
      <c r="V149" s="700">
        <v>0</v>
      </c>
      <c r="W149" s="701">
        <v>0</v>
      </c>
      <c r="X149" s="700">
        <v>0</v>
      </c>
      <c r="Y149" s="701">
        <v>0</v>
      </c>
      <c r="Z149" s="700">
        <v>0</v>
      </c>
      <c r="AA149" s="701">
        <v>0</v>
      </c>
      <c r="AB149" s="706">
        <v>0</v>
      </c>
      <c r="AC149" s="698">
        <v>0</v>
      </c>
      <c r="AD149" s="996"/>
      <c r="AE149" s="997"/>
      <c r="AF149" s="998"/>
    </row>
    <row r="150" spans="1:32" x14ac:dyDescent="0.2">
      <c r="A150" s="11">
        <v>246</v>
      </c>
      <c r="B150" s="691"/>
      <c r="C150" s="692"/>
      <c r="D150" s="286"/>
      <c r="E150" s="286"/>
      <c r="F150" s="1449" t="s">
        <v>537</v>
      </c>
      <c r="G150" s="1450"/>
      <c r="H150" s="1450"/>
      <c r="I150" s="1450"/>
      <c r="J150" s="1450"/>
      <c r="K150" s="1450"/>
      <c r="L150" s="1451"/>
      <c r="M150" s="698">
        <v>0</v>
      </c>
      <c r="N150" s="699">
        <v>0</v>
      </c>
      <c r="O150" s="700">
        <v>0</v>
      </c>
      <c r="P150" s="700">
        <v>0</v>
      </c>
      <c r="Q150" s="705">
        <v>0</v>
      </c>
      <c r="R150" s="700">
        <v>0</v>
      </c>
      <c r="S150" s="701">
        <v>0</v>
      </c>
      <c r="T150" s="700">
        <v>0</v>
      </c>
      <c r="U150" s="701">
        <v>0</v>
      </c>
      <c r="V150" s="700">
        <v>0</v>
      </c>
      <c r="W150" s="701">
        <v>0</v>
      </c>
      <c r="X150" s="700">
        <v>0</v>
      </c>
      <c r="Y150" s="701">
        <v>0</v>
      </c>
      <c r="Z150" s="700">
        <v>0</v>
      </c>
      <c r="AA150" s="701">
        <v>0</v>
      </c>
      <c r="AB150" s="706">
        <v>0</v>
      </c>
      <c r="AC150" s="698">
        <v>0</v>
      </c>
      <c r="AD150" s="996"/>
      <c r="AE150" s="997"/>
      <c r="AF150" s="998"/>
    </row>
    <row r="151" spans="1:32" ht="27.75" customHeight="1" x14ac:dyDescent="0.2">
      <c r="A151" s="11">
        <v>247</v>
      </c>
      <c r="B151" s="691"/>
      <c r="C151" s="692"/>
      <c r="D151" s="287"/>
      <c r="E151" s="287"/>
      <c r="F151" s="1458" t="s">
        <v>532</v>
      </c>
      <c r="G151" s="1459"/>
      <c r="H151" s="1459"/>
      <c r="I151" s="1459"/>
      <c r="J151" s="1459"/>
      <c r="K151" s="1459"/>
      <c r="L151" s="1460"/>
      <c r="M151" s="698">
        <v>0</v>
      </c>
      <c r="N151" s="699">
        <v>0</v>
      </c>
      <c r="O151" s="700">
        <v>0</v>
      </c>
      <c r="P151" s="700">
        <v>0</v>
      </c>
      <c r="Q151" s="705">
        <v>0</v>
      </c>
      <c r="R151" s="700">
        <v>0</v>
      </c>
      <c r="S151" s="701">
        <v>0</v>
      </c>
      <c r="T151" s="700">
        <v>0</v>
      </c>
      <c r="U151" s="701">
        <v>0</v>
      </c>
      <c r="V151" s="700">
        <v>0</v>
      </c>
      <c r="W151" s="701">
        <v>0</v>
      </c>
      <c r="X151" s="700">
        <v>0</v>
      </c>
      <c r="Y151" s="701">
        <v>0</v>
      </c>
      <c r="Z151" s="700">
        <v>0</v>
      </c>
      <c r="AA151" s="701">
        <v>0</v>
      </c>
      <c r="AB151" s="706">
        <v>0</v>
      </c>
      <c r="AC151" s="698">
        <v>0</v>
      </c>
      <c r="AD151" s="996"/>
      <c r="AE151" s="997"/>
      <c r="AF151" s="998"/>
    </row>
    <row r="152" spans="1:32" x14ac:dyDescent="0.2">
      <c r="A152" s="11">
        <v>248</v>
      </c>
      <c r="B152" s="691"/>
      <c r="C152" s="692"/>
      <c r="D152" s="1485" t="s">
        <v>13</v>
      </c>
      <c r="E152" s="1486"/>
      <c r="F152" s="1486"/>
      <c r="G152" s="1486"/>
      <c r="H152" s="1486"/>
      <c r="I152" s="1486"/>
      <c r="J152" s="1486"/>
      <c r="K152" s="1486"/>
      <c r="L152" s="1486"/>
      <c r="M152" s="1486"/>
      <c r="N152" s="1486"/>
      <c r="O152" s="1486"/>
      <c r="P152" s="1486"/>
      <c r="Q152" s="1486"/>
      <c r="R152" s="1486"/>
      <c r="S152" s="1486"/>
      <c r="T152" s="1486"/>
      <c r="U152" s="1486"/>
      <c r="V152" s="1486"/>
      <c r="W152" s="1486"/>
      <c r="X152" s="1486"/>
      <c r="Y152" s="1486"/>
      <c r="Z152" s="1486"/>
      <c r="AA152" s="1486"/>
      <c r="AB152" s="1486"/>
      <c r="AC152" s="1486"/>
      <c r="AD152" s="1486"/>
      <c r="AE152" s="1486"/>
      <c r="AF152" s="1487"/>
    </row>
    <row r="153" spans="1:32" ht="15.75" customHeight="1" x14ac:dyDescent="0.2">
      <c r="A153" s="11">
        <v>249</v>
      </c>
      <c r="B153" s="691"/>
      <c r="C153" s="692"/>
      <c r="D153" s="287"/>
      <c r="E153" s="1532" t="s">
        <v>14</v>
      </c>
      <c r="F153" s="1533"/>
      <c r="G153" s="1533"/>
      <c r="H153" s="1533"/>
      <c r="I153" s="1533"/>
      <c r="J153" s="1533"/>
      <c r="K153" s="1533"/>
      <c r="L153" s="1534"/>
      <c r="M153" s="407">
        <f>SUM(M154:M156)</f>
        <v>0</v>
      </c>
      <c r="N153" s="410">
        <f t="shared" ref="N153:AC153" si="35">SUBTOTAL(9,N154:N156)</f>
        <v>0</v>
      </c>
      <c r="O153" s="414">
        <f t="shared" si="35"/>
        <v>0</v>
      </c>
      <c r="P153" s="413">
        <f t="shared" si="35"/>
        <v>0</v>
      </c>
      <c r="Q153" s="415">
        <f t="shared" si="35"/>
        <v>0</v>
      </c>
      <c r="R153" s="414">
        <f t="shared" si="35"/>
        <v>0</v>
      </c>
      <c r="S153" s="414">
        <f t="shared" si="35"/>
        <v>0</v>
      </c>
      <c r="T153" s="414">
        <f t="shared" si="35"/>
        <v>0</v>
      </c>
      <c r="U153" s="414">
        <f t="shared" si="35"/>
        <v>0</v>
      </c>
      <c r="V153" s="414">
        <f t="shared" si="35"/>
        <v>0</v>
      </c>
      <c r="W153" s="414">
        <f t="shared" si="35"/>
        <v>0</v>
      </c>
      <c r="X153" s="414">
        <f t="shared" si="35"/>
        <v>0</v>
      </c>
      <c r="Y153" s="414">
        <f t="shared" si="35"/>
        <v>0</v>
      </c>
      <c r="Z153" s="414">
        <f t="shared" si="35"/>
        <v>0</v>
      </c>
      <c r="AA153" s="414">
        <f t="shared" si="35"/>
        <v>0</v>
      </c>
      <c r="AB153" s="424">
        <f t="shared" si="35"/>
        <v>0</v>
      </c>
      <c r="AC153" s="407">
        <f t="shared" si="35"/>
        <v>0</v>
      </c>
      <c r="AD153" s="996"/>
      <c r="AE153" s="997"/>
      <c r="AF153" s="998"/>
    </row>
    <row r="154" spans="1:32" x14ac:dyDescent="0.2">
      <c r="A154" s="11">
        <v>250</v>
      </c>
      <c r="B154" s="691"/>
      <c r="C154" s="692"/>
      <c r="D154" s="287"/>
      <c r="E154" s="288"/>
      <c r="F154" s="1455" t="s">
        <v>16</v>
      </c>
      <c r="G154" s="1456"/>
      <c r="H154" s="1456"/>
      <c r="I154" s="1456"/>
      <c r="J154" s="1456"/>
      <c r="K154" s="1456"/>
      <c r="L154" s="1457"/>
      <c r="M154" s="698">
        <v>0</v>
      </c>
      <c r="N154" s="699">
        <v>0</v>
      </c>
      <c r="O154" s="700">
        <v>0</v>
      </c>
      <c r="P154" s="700">
        <v>0</v>
      </c>
      <c r="Q154" s="705">
        <v>0</v>
      </c>
      <c r="R154" s="700">
        <v>0</v>
      </c>
      <c r="S154" s="701">
        <v>0</v>
      </c>
      <c r="T154" s="700">
        <v>0</v>
      </c>
      <c r="U154" s="701">
        <v>0</v>
      </c>
      <c r="V154" s="700">
        <v>0</v>
      </c>
      <c r="W154" s="701">
        <v>0</v>
      </c>
      <c r="X154" s="700">
        <v>0</v>
      </c>
      <c r="Y154" s="701">
        <v>0</v>
      </c>
      <c r="Z154" s="700">
        <v>0</v>
      </c>
      <c r="AA154" s="701">
        <v>0</v>
      </c>
      <c r="AB154" s="706">
        <v>0</v>
      </c>
      <c r="AC154" s="698">
        <v>0</v>
      </c>
      <c r="AD154" s="996"/>
      <c r="AE154" s="997"/>
      <c r="AF154" s="998"/>
    </row>
    <row r="155" spans="1:32" x14ac:dyDescent="0.2">
      <c r="A155" s="11">
        <v>251</v>
      </c>
      <c r="B155" s="691"/>
      <c r="C155" s="692"/>
      <c r="D155" s="287"/>
      <c r="E155" s="288"/>
      <c r="F155" s="1449" t="s">
        <v>17</v>
      </c>
      <c r="G155" s="1450"/>
      <c r="H155" s="1450"/>
      <c r="I155" s="1450"/>
      <c r="J155" s="1450"/>
      <c r="K155" s="1450"/>
      <c r="L155" s="1451"/>
      <c r="M155" s="698">
        <v>0</v>
      </c>
      <c r="N155" s="699">
        <v>0</v>
      </c>
      <c r="O155" s="700">
        <v>0</v>
      </c>
      <c r="P155" s="700">
        <v>0</v>
      </c>
      <c r="Q155" s="705">
        <v>0</v>
      </c>
      <c r="R155" s="700">
        <v>0</v>
      </c>
      <c r="S155" s="701">
        <v>0</v>
      </c>
      <c r="T155" s="700">
        <v>0</v>
      </c>
      <c r="U155" s="701">
        <v>0</v>
      </c>
      <c r="V155" s="700">
        <v>0</v>
      </c>
      <c r="W155" s="701">
        <v>0</v>
      </c>
      <c r="X155" s="700">
        <v>0</v>
      </c>
      <c r="Y155" s="701">
        <v>0</v>
      </c>
      <c r="Z155" s="700">
        <v>0</v>
      </c>
      <c r="AA155" s="701">
        <v>0</v>
      </c>
      <c r="AB155" s="706">
        <v>0</v>
      </c>
      <c r="AC155" s="698">
        <v>0</v>
      </c>
      <c r="AD155" s="996"/>
      <c r="AE155" s="997"/>
      <c r="AF155" s="998"/>
    </row>
    <row r="156" spans="1:32" x14ac:dyDescent="0.2">
      <c r="A156" s="11">
        <v>252</v>
      </c>
      <c r="B156" s="691"/>
      <c r="C156" s="692"/>
      <c r="D156" s="287"/>
      <c r="E156" s="288"/>
      <c r="F156" s="1458" t="s">
        <v>560</v>
      </c>
      <c r="G156" s="1459"/>
      <c r="H156" s="1459"/>
      <c r="I156" s="1459"/>
      <c r="J156" s="1459"/>
      <c r="K156" s="1459"/>
      <c r="L156" s="1460"/>
      <c r="M156" s="698"/>
      <c r="N156" s="699">
        <v>0</v>
      </c>
      <c r="O156" s="700">
        <v>0</v>
      </c>
      <c r="P156" s="700">
        <v>0</v>
      </c>
      <c r="Q156" s="705">
        <v>0</v>
      </c>
      <c r="R156" s="700">
        <v>0</v>
      </c>
      <c r="S156" s="701">
        <v>0</v>
      </c>
      <c r="T156" s="700">
        <v>0</v>
      </c>
      <c r="U156" s="701">
        <v>0</v>
      </c>
      <c r="V156" s="700">
        <v>0</v>
      </c>
      <c r="W156" s="701">
        <v>0</v>
      </c>
      <c r="X156" s="700">
        <v>0</v>
      </c>
      <c r="Y156" s="701">
        <v>0</v>
      </c>
      <c r="Z156" s="700">
        <v>0</v>
      </c>
      <c r="AA156" s="701">
        <v>0</v>
      </c>
      <c r="AB156" s="706">
        <v>0</v>
      </c>
      <c r="AC156" s="698">
        <v>0</v>
      </c>
      <c r="AD156" s="996"/>
      <c r="AE156" s="997"/>
      <c r="AF156" s="998"/>
    </row>
    <row r="157" spans="1:32" x14ac:dyDescent="0.2">
      <c r="A157" s="11">
        <v>253</v>
      </c>
      <c r="B157" s="691"/>
      <c r="C157" s="692"/>
      <c r="D157" s="287"/>
      <c r="E157" s="1525" t="s">
        <v>15</v>
      </c>
      <c r="F157" s="1526"/>
      <c r="G157" s="1526"/>
      <c r="H157" s="1526"/>
      <c r="I157" s="1526"/>
      <c r="J157" s="1526"/>
      <c r="K157" s="1526"/>
      <c r="L157" s="1527"/>
      <c r="M157" s="407">
        <f>SUM(M158:M160)</f>
        <v>0</v>
      </c>
      <c r="N157" s="410">
        <f t="shared" ref="N157:AC157" si="36">SUBTOTAL(9,N158:N160)</f>
        <v>0</v>
      </c>
      <c r="O157" s="414">
        <f t="shared" si="36"/>
        <v>0</v>
      </c>
      <c r="P157" s="413">
        <f t="shared" si="36"/>
        <v>0</v>
      </c>
      <c r="Q157" s="415">
        <f t="shared" si="36"/>
        <v>0</v>
      </c>
      <c r="R157" s="414">
        <f t="shared" si="36"/>
        <v>0</v>
      </c>
      <c r="S157" s="414">
        <f t="shared" si="36"/>
        <v>0</v>
      </c>
      <c r="T157" s="414">
        <f t="shared" si="36"/>
        <v>0</v>
      </c>
      <c r="U157" s="414">
        <f t="shared" si="36"/>
        <v>0</v>
      </c>
      <c r="V157" s="414">
        <f t="shared" si="36"/>
        <v>0</v>
      </c>
      <c r="W157" s="414">
        <f t="shared" si="36"/>
        <v>0</v>
      </c>
      <c r="X157" s="414">
        <f t="shared" si="36"/>
        <v>0</v>
      </c>
      <c r="Y157" s="414">
        <f t="shared" si="36"/>
        <v>0</v>
      </c>
      <c r="Z157" s="414">
        <f t="shared" si="36"/>
        <v>0</v>
      </c>
      <c r="AA157" s="414">
        <f t="shared" si="36"/>
        <v>0</v>
      </c>
      <c r="AB157" s="424">
        <f t="shared" si="36"/>
        <v>0</v>
      </c>
      <c r="AC157" s="407">
        <f t="shared" si="36"/>
        <v>0</v>
      </c>
      <c r="AD157" s="996"/>
      <c r="AE157" s="997"/>
      <c r="AF157" s="998"/>
    </row>
    <row r="158" spans="1:32" x14ac:dyDescent="0.2">
      <c r="A158" s="11">
        <v>254</v>
      </c>
      <c r="B158" s="691"/>
      <c r="C158" s="692"/>
      <c r="D158" s="287"/>
      <c r="E158" s="288"/>
      <c r="F158" s="1455" t="s">
        <v>138</v>
      </c>
      <c r="G158" s="1456"/>
      <c r="H158" s="1456"/>
      <c r="I158" s="1456"/>
      <c r="J158" s="1456"/>
      <c r="K158" s="1456"/>
      <c r="L158" s="1457"/>
      <c r="M158" s="698">
        <v>0</v>
      </c>
      <c r="N158" s="699">
        <v>0</v>
      </c>
      <c r="O158" s="700">
        <v>0</v>
      </c>
      <c r="P158" s="700">
        <v>0</v>
      </c>
      <c r="Q158" s="705">
        <v>0</v>
      </c>
      <c r="R158" s="700">
        <v>0</v>
      </c>
      <c r="S158" s="701">
        <v>0</v>
      </c>
      <c r="T158" s="700">
        <v>0</v>
      </c>
      <c r="U158" s="701">
        <v>0</v>
      </c>
      <c r="V158" s="700">
        <v>0</v>
      </c>
      <c r="W158" s="701">
        <v>0</v>
      </c>
      <c r="X158" s="700">
        <v>0</v>
      </c>
      <c r="Y158" s="701">
        <v>0</v>
      </c>
      <c r="Z158" s="700">
        <v>0</v>
      </c>
      <c r="AA158" s="701">
        <v>0</v>
      </c>
      <c r="AB158" s="706">
        <v>0</v>
      </c>
      <c r="AC158" s="698">
        <v>0</v>
      </c>
      <c r="AD158" s="996"/>
      <c r="AE158" s="997"/>
      <c r="AF158" s="998"/>
    </row>
    <row r="159" spans="1:32" x14ac:dyDescent="0.2">
      <c r="A159" s="11">
        <v>255</v>
      </c>
      <c r="B159" s="691"/>
      <c r="C159" s="692"/>
      <c r="D159" s="287"/>
      <c r="E159" s="288"/>
      <c r="F159" s="1449" t="s">
        <v>19</v>
      </c>
      <c r="G159" s="1450"/>
      <c r="H159" s="1450"/>
      <c r="I159" s="1450"/>
      <c r="J159" s="1450"/>
      <c r="K159" s="1450"/>
      <c r="L159" s="1451"/>
      <c r="M159" s="698">
        <v>0</v>
      </c>
      <c r="N159" s="699">
        <v>0</v>
      </c>
      <c r="O159" s="700">
        <v>0</v>
      </c>
      <c r="P159" s="700">
        <v>0</v>
      </c>
      <c r="Q159" s="705">
        <v>0</v>
      </c>
      <c r="R159" s="700">
        <v>0</v>
      </c>
      <c r="S159" s="701">
        <v>0</v>
      </c>
      <c r="T159" s="700">
        <v>0</v>
      </c>
      <c r="U159" s="701">
        <v>0</v>
      </c>
      <c r="V159" s="700">
        <v>0</v>
      </c>
      <c r="W159" s="701">
        <v>0</v>
      </c>
      <c r="X159" s="700">
        <v>0</v>
      </c>
      <c r="Y159" s="701">
        <v>0</v>
      </c>
      <c r="Z159" s="700">
        <v>0</v>
      </c>
      <c r="AA159" s="701">
        <v>0</v>
      </c>
      <c r="AB159" s="706">
        <v>0</v>
      </c>
      <c r="AC159" s="698">
        <v>0</v>
      </c>
      <c r="AD159" s="996"/>
      <c r="AE159" s="997"/>
      <c r="AF159" s="998"/>
    </row>
    <row r="160" spans="1:32" x14ac:dyDescent="0.2">
      <c r="A160" s="11">
        <v>256</v>
      </c>
      <c r="B160" s="691"/>
      <c r="C160" s="692"/>
      <c r="D160" s="287"/>
      <c r="E160" s="288"/>
      <c r="F160" s="1458" t="s">
        <v>561</v>
      </c>
      <c r="G160" s="1459"/>
      <c r="H160" s="1459"/>
      <c r="I160" s="1459"/>
      <c r="J160" s="1459"/>
      <c r="K160" s="1459"/>
      <c r="L160" s="1460"/>
      <c r="M160" s="698"/>
      <c r="N160" s="699"/>
      <c r="O160" s="700">
        <v>0</v>
      </c>
      <c r="P160" s="700">
        <v>0</v>
      </c>
      <c r="Q160" s="705">
        <v>0</v>
      </c>
      <c r="R160" s="700">
        <v>0</v>
      </c>
      <c r="S160" s="701">
        <v>0</v>
      </c>
      <c r="T160" s="700">
        <v>0</v>
      </c>
      <c r="U160" s="701">
        <v>0</v>
      </c>
      <c r="V160" s="700">
        <v>0</v>
      </c>
      <c r="W160" s="701">
        <v>0</v>
      </c>
      <c r="X160" s="700">
        <v>0</v>
      </c>
      <c r="Y160" s="701">
        <v>0</v>
      </c>
      <c r="Z160" s="700">
        <v>0</v>
      </c>
      <c r="AA160" s="701">
        <v>0</v>
      </c>
      <c r="AB160" s="706">
        <v>0</v>
      </c>
      <c r="AC160" s="698">
        <v>0</v>
      </c>
      <c r="AD160" s="996"/>
      <c r="AE160" s="997"/>
      <c r="AF160" s="998"/>
    </row>
    <row r="161" spans="1:32" x14ac:dyDescent="0.2">
      <c r="A161" s="11">
        <v>257</v>
      </c>
      <c r="B161" s="691"/>
      <c r="C161" s="692"/>
      <c r="D161" s="287"/>
      <c r="E161" s="1452" t="s">
        <v>18</v>
      </c>
      <c r="F161" s="1453"/>
      <c r="G161" s="1453"/>
      <c r="H161" s="1453"/>
      <c r="I161" s="1453"/>
      <c r="J161" s="1453"/>
      <c r="K161" s="1453"/>
      <c r="L161" s="1454"/>
      <c r="M161" s="407">
        <f>SUM(M162:M164)</f>
        <v>0</v>
      </c>
      <c r="N161" s="410">
        <f t="shared" ref="N161:AC161" si="37">SUBTOTAL(9,N162:N164)</f>
        <v>0</v>
      </c>
      <c r="O161" s="414">
        <f t="shared" si="37"/>
        <v>0</v>
      </c>
      <c r="P161" s="413">
        <f t="shared" si="37"/>
        <v>0</v>
      </c>
      <c r="Q161" s="415">
        <f t="shared" si="37"/>
        <v>0</v>
      </c>
      <c r="R161" s="414">
        <f t="shared" si="37"/>
        <v>0</v>
      </c>
      <c r="S161" s="414">
        <f t="shared" si="37"/>
        <v>0</v>
      </c>
      <c r="T161" s="414">
        <f t="shared" si="37"/>
        <v>0</v>
      </c>
      <c r="U161" s="414">
        <f t="shared" si="37"/>
        <v>0</v>
      </c>
      <c r="V161" s="414">
        <f t="shared" si="37"/>
        <v>0</v>
      </c>
      <c r="W161" s="414">
        <f t="shared" si="37"/>
        <v>0</v>
      </c>
      <c r="X161" s="414">
        <f t="shared" si="37"/>
        <v>0</v>
      </c>
      <c r="Y161" s="414">
        <f t="shared" si="37"/>
        <v>0</v>
      </c>
      <c r="Z161" s="414">
        <f t="shared" si="37"/>
        <v>0</v>
      </c>
      <c r="AA161" s="414">
        <f t="shared" si="37"/>
        <v>0</v>
      </c>
      <c r="AB161" s="424">
        <f t="shared" si="37"/>
        <v>0</v>
      </c>
      <c r="AC161" s="407">
        <f t="shared" si="37"/>
        <v>0</v>
      </c>
      <c r="AD161" s="996"/>
      <c r="AE161" s="997"/>
      <c r="AF161" s="998"/>
    </row>
    <row r="162" spans="1:32" x14ac:dyDescent="0.2">
      <c r="A162" s="11">
        <v>258</v>
      </c>
      <c r="B162" s="691"/>
      <c r="C162" s="692"/>
      <c r="D162" s="287"/>
      <c r="E162" s="288"/>
      <c r="F162" s="1455" t="s">
        <v>20</v>
      </c>
      <c r="G162" s="1456"/>
      <c r="H162" s="1456"/>
      <c r="I162" s="1456"/>
      <c r="J162" s="1456"/>
      <c r="K162" s="1456"/>
      <c r="L162" s="1457"/>
      <c r="M162" s="698">
        <v>0</v>
      </c>
      <c r="N162" s="699">
        <v>0</v>
      </c>
      <c r="O162" s="700">
        <v>0</v>
      </c>
      <c r="P162" s="700">
        <v>0</v>
      </c>
      <c r="Q162" s="705">
        <v>0</v>
      </c>
      <c r="R162" s="700">
        <v>0</v>
      </c>
      <c r="S162" s="701">
        <v>0</v>
      </c>
      <c r="T162" s="700">
        <v>0</v>
      </c>
      <c r="U162" s="701">
        <v>0</v>
      </c>
      <c r="V162" s="700">
        <v>0</v>
      </c>
      <c r="W162" s="701">
        <v>0</v>
      </c>
      <c r="X162" s="700">
        <v>0</v>
      </c>
      <c r="Y162" s="701">
        <v>0</v>
      </c>
      <c r="Z162" s="700">
        <v>0</v>
      </c>
      <c r="AA162" s="701">
        <v>0</v>
      </c>
      <c r="AB162" s="706">
        <v>0</v>
      </c>
      <c r="AC162" s="698">
        <v>0</v>
      </c>
      <c r="AD162" s="996"/>
      <c r="AE162" s="997"/>
      <c r="AF162" s="998"/>
    </row>
    <row r="163" spans="1:32" x14ac:dyDescent="0.2">
      <c r="A163" s="11">
        <v>259</v>
      </c>
      <c r="B163" s="691"/>
      <c r="C163" s="692"/>
      <c r="D163" s="287"/>
      <c r="E163" s="288"/>
      <c r="F163" s="1449" t="s">
        <v>21</v>
      </c>
      <c r="G163" s="1450"/>
      <c r="H163" s="1450"/>
      <c r="I163" s="1450"/>
      <c r="J163" s="1450"/>
      <c r="K163" s="1450"/>
      <c r="L163" s="1451"/>
      <c r="M163" s="698">
        <v>0</v>
      </c>
      <c r="N163" s="699">
        <v>0</v>
      </c>
      <c r="O163" s="700">
        <v>0</v>
      </c>
      <c r="P163" s="700">
        <v>0</v>
      </c>
      <c r="Q163" s="705">
        <v>0</v>
      </c>
      <c r="R163" s="700">
        <v>0</v>
      </c>
      <c r="S163" s="701">
        <v>0</v>
      </c>
      <c r="T163" s="700">
        <v>0</v>
      </c>
      <c r="U163" s="701">
        <v>0</v>
      </c>
      <c r="V163" s="700">
        <v>0</v>
      </c>
      <c r="W163" s="701">
        <v>0</v>
      </c>
      <c r="X163" s="700">
        <v>0</v>
      </c>
      <c r="Y163" s="701">
        <v>0</v>
      </c>
      <c r="Z163" s="700">
        <v>0</v>
      </c>
      <c r="AA163" s="701">
        <v>0</v>
      </c>
      <c r="AB163" s="706">
        <v>0</v>
      </c>
      <c r="AC163" s="698">
        <v>0</v>
      </c>
      <c r="AD163" s="996"/>
      <c r="AE163" s="997"/>
      <c r="AF163" s="998"/>
    </row>
    <row r="164" spans="1:32" x14ac:dyDescent="0.2">
      <c r="A164" s="11">
        <v>260</v>
      </c>
      <c r="B164" s="691"/>
      <c r="C164" s="692"/>
      <c r="D164" s="287"/>
      <c r="E164" s="288"/>
      <c r="F164" s="1458" t="s">
        <v>562</v>
      </c>
      <c r="G164" s="1459"/>
      <c r="H164" s="1459"/>
      <c r="I164" s="1459"/>
      <c r="J164" s="1459"/>
      <c r="K164" s="1459"/>
      <c r="L164" s="1460"/>
      <c r="M164" s="698">
        <v>0</v>
      </c>
      <c r="N164" s="699">
        <v>0</v>
      </c>
      <c r="O164" s="700">
        <v>0</v>
      </c>
      <c r="P164" s="700">
        <v>0</v>
      </c>
      <c r="Q164" s="705">
        <v>0</v>
      </c>
      <c r="R164" s="700">
        <v>0</v>
      </c>
      <c r="S164" s="701">
        <v>0</v>
      </c>
      <c r="T164" s="700">
        <v>0</v>
      </c>
      <c r="U164" s="701">
        <v>0</v>
      </c>
      <c r="V164" s="700">
        <v>0</v>
      </c>
      <c r="W164" s="701">
        <v>0</v>
      </c>
      <c r="X164" s="700">
        <v>0</v>
      </c>
      <c r="Y164" s="701">
        <v>0</v>
      </c>
      <c r="Z164" s="700">
        <v>0</v>
      </c>
      <c r="AA164" s="701">
        <v>0</v>
      </c>
      <c r="AB164" s="706">
        <v>0</v>
      </c>
      <c r="AC164" s="698">
        <v>0</v>
      </c>
      <c r="AD164" s="996"/>
      <c r="AE164" s="997"/>
      <c r="AF164" s="998"/>
    </row>
    <row r="165" spans="1:32" x14ac:dyDescent="0.2">
      <c r="A165" s="11">
        <v>261</v>
      </c>
      <c r="B165" s="691"/>
      <c r="C165" s="692"/>
      <c r="D165" s="1485" t="s">
        <v>672</v>
      </c>
      <c r="E165" s="1486"/>
      <c r="F165" s="1486"/>
      <c r="G165" s="1486"/>
      <c r="H165" s="1486"/>
      <c r="I165" s="1486"/>
      <c r="J165" s="1486"/>
      <c r="K165" s="1486"/>
      <c r="L165" s="1486"/>
      <c r="M165" s="1486"/>
      <c r="N165" s="1486"/>
      <c r="O165" s="1486"/>
      <c r="P165" s="1486"/>
      <c r="Q165" s="1486"/>
      <c r="R165" s="1486"/>
      <c r="S165" s="1486"/>
      <c r="T165" s="1486"/>
      <c r="U165" s="1486"/>
      <c r="V165" s="1486"/>
      <c r="W165" s="1486"/>
      <c r="X165" s="1486"/>
      <c r="Y165" s="1486"/>
      <c r="Z165" s="1486"/>
      <c r="AA165" s="1486"/>
      <c r="AB165" s="1486"/>
      <c r="AC165" s="1486"/>
      <c r="AD165" s="1486"/>
      <c r="AE165" s="1486"/>
      <c r="AF165" s="1487"/>
    </row>
    <row r="166" spans="1:32" ht="15" customHeight="1" x14ac:dyDescent="0.2">
      <c r="A166" s="11">
        <v>262</v>
      </c>
      <c r="B166" s="691"/>
      <c r="C166" s="287"/>
      <c r="D166" s="287"/>
      <c r="E166" s="1452" t="s">
        <v>118</v>
      </c>
      <c r="F166" s="1453"/>
      <c r="G166" s="1453"/>
      <c r="H166" s="1453"/>
      <c r="I166" s="1453"/>
      <c r="J166" s="1453"/>
      <c r="K166" s="1453"/>
      <c r="L166" s="1454"/>
      <c r="M166" s="407">
        <f>SUM(M167:M168)</f>
        <v>0</v>
      </c>
      <c r="N166" s="410">
        <f t="shared" ref="N166:AC166" si="38">SUBTOTAL(9,N167:N168)</f>
        <v>0</v>
      </c>
      <c r="O166" s="414">
        <f t="shared" si="38"/>
        <v>0</v>
      </c>
      <c r="P166" s="413">
        <f t="shared" si="38"/>
        <v>0</v>
      </c>
      <c r="Q166" s="415">
        <f t="shared" si="38"/>
        <v>0</v>
      </c>
      <c r="R166" s="414">
        <f t="shared" si="38"/>
        <v>0</v>
      </c>
      <c r="S166" s="414">
        <f t="shared" si="38"/>
        <v>0</v>
      </c>
      <c r="T166" s="414">
        <f t="shared" si="38"/>
        <v>0</v>
      </c>
      <c r="U166" s="414">
        <f t="shared" si="38"/>
        <v>0</v>
      </c>
      <c r="V166" s="414">
        <f t="shared" si="38"/>
        <v>0</v>
      </c>
      <c r="W166" s="414">
        <f t="shared" si="38"/>
        <v>0</v>
      </c>
      <c r="X166" s="414">
        <f t="shared" si="38"/>
        <v>0</v>
      </c>
      <c r="Y166" s="414">
        <f t="shared" si="38"/>
        <v>0</v>
      </c>
      <c r="Z166" s="414">
        <f t="shared" si="38"/>
        <v>0</v>
      </c>
      <c r="AA166" s="414">
        <f t="shared" si="38"/>
        <v>0</v>
      </c>
      <c r="AB166" s="424">
        <f t="shared" si="38"/>
        <v>0</v>
      </c>
      <c r="AC166" s="407">
        <f t="shared" si="38"/>
        <v>0</v>
      </c>
      <c r="AD166" s="996"/>
      <c r="AE166" s="997"/>
      <c r="AF166" s="998"/>
    </row>
    <row r="167" spans="1:32" ht="15" customHeight="1" x14ac:dyDescent="0.2">
      <c r="A167" s="11">
        <v>263</v>
      </c>
      <c r="B167" s="691"/>
      <c r="C167" s="287"/>
      <c r="D167" s="287"/>
      <c r="E167" s="288"/>
      <c r="F167" s="1455" t="s">
        <v>124</v>
      </c>
      <c r="G167" s="1456"/>
      <c r="H167" s="1456"/>
      <c r="I167" s="1456"/>
      <c r="J167" s="1456"/>
      <c r="K167" s="1456"/>
      <c r="L167" s="1457"/>
      <c r="M167" s="698">
        <v>0</v>
      </c>
      <c r="N167" s="699">
        <v>0</v>
      </c>
      <c r="O167" s="700">
        <v>0</v>
      </c>
      <c r="P167" s="700"/>
      <c r="Q167" s="705"/>
      <c r="R167" s="700">
        <v>0</v>
      </c>
      <c r="S167" s="701">
        <v>0</v>
      </c>
      <c r="T167" s="700">
        <v>0</v>
      </c>
      <c r="U167" s="701">
        <v>0</v>
      </c>
      <c r="V167" s="700">
        <v>0</v>
      </c>
      <c r="W167" s="701">
        <v>0</v>
      </c>
      <c r="X167" s="700">
        <v>0</v>
      </c>
      <c r="Y167" s="701">
        <v>0</v>
      </c>
      <c r="Z167" s="700">
        <v>0</v>
      </c>
      <c r="AA167" s="701">
        <v>0</v>
      </c>
      <c r="AB167" s="706">
        <v>0</v>
      </c>
      <c r="AC167" s="698">
        <v>0</v>
      </c>
      <c r="AD167" s="996"/>
      <c r="AE167" s="997"/>
      <c r="AF167" s="998"/>
    </row>
    <row r="168" spans="1:32" ht="15" customHeight="1" x14ac:dyDescent="0.2">
      <c r="A168" s="11">
        <v>264</v>
      </c>
      <c r="B168" s="691"/>
      <c r="C168" s="287"/>
      <c r="D168" s="287"/>
      <c r="E168" s="288"/>
      <c r="F168" s="1458" t="s">
        <v>571</v>
      </c>
      <c r="G168" s="1459"/>
      <c r="H168" s="1459"/>
      <c r="I168" s="1459"/>
      <c r="J168" s="1459"/>
      <c r="K168" s="1459"/>
      <c r="L168" s="1460"/>
      <c r="M168" s="698">
        <v>0</v>
      </c>
      <c r="N168" s="699">
        <v>0</v>
      </c>
      <c r="O168" s="700"/>
      <c r="P168" s="700"/>
      <c r="Q168" s="705"/>
      <c r="R168" s="700">
        <v>0</v>
      </c>
      <c r="S168" s="701">
        <v>0</v>
      </c>
      <c r="T168" s="700">
        <v>0</v>
      </c>
      <c r="U168" s="701">
        <v>0</v>
      </c>
      <c r="V168" s="700">
        <v>0</v>
      </c>
      <c r="W168" s="701">
        <v>0</v>
      </c>
      <c r="X168" s="700">
        <v>0</v>
      </c>
      <c r="Y168" s="701">
        <v>0</v>
      </c>
      <c r="Z168" s="700">
        <v>0</v>
      </c>
      <c r="AA168" s="701">
        <v>0</v>
      </c>
      <c r="AB168" s="706">
        <v>0</v>
      </c>
      <c r="AC168" s="698">
        <v>0</v>
      </c>
      <c r="AD168" s="996"/>
      <c r="AE168" s="997"/>
      <c r="AF168" s="998"/>
    </row>
    <row r="169" spans="1:32" ht="15" customHeight="1" x14ac:dyDescent="0.2">
      <c r="A169" s="11">
        <v>265</v>
      </c>
      <c r="B169" s="691"/>
      <c r="C169" s="287"/>
      <c r="D169" s="287"/>
      <c r="E169" s="1452" t="s">
        <v>119</v>
      </c>
      <c r="F169" s="1453"/>
      <c r="G169" s="1453"/>
      <c r="H169" s="1453"/>
      <c r="I169" s="1453"/>
      <c r="J169" s="1453"/>
      <c r="K169" s="1453"/>
      <c r="L169" s="1454"/>
      <c r="M169" s="407">
        <f>SUM(M170:M172)</f>
        <v>0</v>
      </c>
      <c r="N169" s="410">
        <f t="shared" ref="N169:AC169" si="39">SUBTOTAL(9,N170:N172)</f>
        <v>0</v>
      </c>
      <c r="O169" s="414">
        <f t="shared" si="39"/>
        <v>0</v>
      </c>
      <c r="P169" s="413">
        <f t="shared" si="39"/>
        <v>0</v>
      </c>
      <c r="Q169" s="415">
        <f t="shared" si="39"/>
        <v>0</v>
      </c>
      <c r="R169" s="414">
        <f t="shared" si="39"/>
        <v>0</v>
      </c>
      <c r="S169" s="414">
        <f t="shared" si="39"/>
        <v>0</v>
      </c>
      <c r="T169" s="414">
        <f t="shared" si="39"/>
        <v>0</v>
      </c>
      <c r="U169" s="414">
        <f t="shared" si="39"/>
        <v>0</v>
      </c>
      <c r="V169" s="414">
        <f t="shared" si="39"/>
        <v>0</v>
      </c>
      <c r="W169" s="414">
        <f t="shared" si="39"/>
        <v>0</v>
      </c>
      <c r="X169" s="414">
        <f t="shared" si="39"/>
        <v>0</v>
      </c>
      <c r="Y169" s="414">
        <f t="shared" si="39"/>
        <v>0</v>
      </c>
      <c r="Z169" s="414">
        <f t="shared" si="39"/>
        <v>0</v>
      </c>
      <c r="AA169" s="414">
        <f t="shared" si="39"/>
        <v>0</v>
      </c>
      <c r="AB169" s="424">
        <f t="shared" si="39"/>
        <v>0</v>
      </c>
      <c r="AC169" s="407">
        <f t="shared" si="39"/>
        <v>0</v>
      </c>
      <c r="AD169" s="996"/>
      <c r="AE169" s="997"/>
      <c r="AF169" s="998"/>
    </row>
    <row r="170" spans="1:32" ht="15" customHeight="1" x14ac:dyDescent="0.2">
      <c r="A170" s="11">
        <v>266</v>
      </c>
      <c r="B170" s="691"/>
      <c r="C170" s="287"/>
      <c r="D170" s="287"/>
      <c r="E170" s="288"/>
      <c r="F170" s="1455" t="s">
        <v>116</v>
      </c>
      <c r="G170" s="1456"/>
      <c r="H170" s="1456"/>
      <c r="I170" s="1456"/>
      <c r="J170" s="1456"/>
      <c r="K170" s="1456"/>
      <c r="L170" s="1457"/>
      <c r="M170" s="698">
        <v>0</v>
      </c>
      <c r="N170" s="699">
        <v>0</v>
      </c>
      <c r="O170" s="700">
        <v>0</v>
      </c>
      <c r="P170" s="700">
        <v>0</v>
      </c>
      <c r="Q170" s="705">
        <v>0</v>
      </c>
      <c r="R170" s="700">
        <v>0</v>
      </c>
      <c r="S170" s="701">
        <v>0</v>
      </c>
      <c r="T170" s="700">
        <v>0</v>
      </c>
      <c r="U170" s="701">
        <v>0</v>
      </c>
      <c r="V170" s="700">
        <v>0</v>
      </c>
      <c r="W170" s="701">
        <v>0</v>
      </c>
      <c r="X170" s="700">
        <v>0</v>
      </c>
      <c r="Y170" s="701">
        <v>0</v>
      </c>
      <c r="Z170" s="700">
        <v>0</v>
      </c>
      <c r="AA170" s="701">
        <v>0</v>
      </c>
      <c r="AB170" s="706">
        <v>0</v>
      </c>
      <c r="AC170" s="698">
        <v>0</v>
      </c>
      <c r="AD170" s="996"/>
      <c r="AE170" s="997"/>
      <c r="AF170" s="998"/>
    </row>
    <row r="171" spans="1:32" ht="15" customHeight="1" x14ac:dyDescent="0.2">
      <c r="A171" s="11">
        <v>267</v>
      </c>
      <c r="B171" s="691"/>
      <c r="C171" s="287"/>
      <c r="D171" s="287"/>
      <c r="E171" s="288"/>
      <c r="F171" s="1449" t="s">
        <v>567</v>
      </c>
      <c r="G171" s="1450"/>
      <c r="H171" s="1450"/>
      <c r="I171" s="1450"/>
      <c r="J171" s="1450"/>
      <c r="K171" s="1450"/>
      <c r="L171" s="1451"/>
      <c r="M171" s="698">
        <v>0</v>
      </c>
      <c r="N171" s="699">
        <v>0</v>
      </c>
      <c r="O171" s="700">
        <v>0</v>
      </c>
      <c r="P171" s="700">
        <v>0</v>
      </c>
      <c r="Q171" s="705">
        <v>0</v>
      </c>
      <c r="R171" s="700">
        <v>0</v>
      </c>
      <c r="S171" s="701">
        <v>0</v>
      </c>
      <c r="T171" s="700">
        <v>0</v>
      </c>
      <c r="U171" s="701">
        <v>0</v>
      </c>
      <c r="V171" s="700">
        <v>0</v>
      </c>
      <c r="W171" s="701">
        <v>0</v>
      </c>
      <c r="X171" s="700">
        <v>0</v>
      </c>
      <c r="Y171" s="701">
        <v>0</v>
      </c>
      <c r="Z171" s="700">
        <v>0</v>
      </c>
      <c r="AA171" s="701">
        <v>0</v>
      </c>
      <c r="AB171" s="706">
        <v>0</v>
      </c>
      <c r="AC171" s="698">
        <v>0</v>
      </c>
      <c r="AD171" s="996"/>
      <c r="AE171" s="997"/>
      <c r="AF171" s="998"/>
    </row>
    <row r="172" spans="1:32" ht="27.75" customHeight="1" x14ac:dyDescent="0.2">
      <c r="A172" s="11">
        <v>268</v>
      </c>
      <c r="B172" s="691"/>
      <c r="C172" s="287"/>
      <c r="D172" s="287"/>
      <c r="E172" s="288"/>
      <c r="F172" s="1458" t="s">
        <v>431</v>
      </c>
      <c r="G172" s="1459"/>
      <c r="H172" s="1459"/>
      <c r="I172" s="1459"/>
      <c r="J172" s="1459"/>
      <c r="K172" s="1459"/>
      <c r="L172" s="1460"/>
      <c r="M172" s="698">
        <v>0</v>
      </c>
      <c r="N172" s="699">
        <v>0</v>
      </c>
      <c r="O172" s="700">
        <v>0</v>
      </c>
      <c r="P172" s="700">
        <v>0</v>
      </c>
      <c r="Q172" s="705">
        <v>0</v>
      </c>
      <c r="R172" s="700">
        <v>0</v>
      </c>
      <c r="S172" s="701">
        <v>0</v>
      </c>
      <c r="T172" s="700">
        <v>0</v>
      </c>
      <c r="U172" s="701">
        <v>0</v>
      </c>
      <c r="V172" s="700">
        <v>0</v>
      </c>
      <c r="W172" s="701">
        <v>0</v>
      </c>
      <c r="X172" s="700">
        <v>0</v>
      </c>
      <c r="Y172" s="701">
        <v>0</v>
      </c>
      <c r="Z172" s="700">
        <v>0</v>
      </c>
      <c r="AA172" s="701">
        <v>0</v>
      </c>
      <c r="AB172" s="706">
        <v>0</v>
      </c>
      <c r="AC172" s="698">
        <v>0</v>
      </c>
      <c r="AD172" s="996"/>
      <c r="AE172" s="997"/>
      <c r="AF172" s="998"/>
    </row>
    <row r="173" spans="1:32" ht="15" customHeight="1" x14ac:dyDescent="0.2">
      <c r="A173" s="11">
        <v>269</v>
      </c>
      <c r="B173" s="691"/>
      <c r="C173" s="287"/>
      <c r="D173" s="287"/>
      <c r="E173" s="1452" t="s">
        <v>120</v>
      </c>
      <c r="F173" s="1453"/>
      <c r="G173" s="1453"/>
      <c r="H173" s="1453"/>
      <c r="I173" s="1453"/>
      <c r="J173" s="1453"/>
      <c r="K173" s="1453"/>
      <c r="L173" s="1454"/>
      <c r="M173" s="407">
        <f>SUM(M174:M175)</f>
        <v>0</v>
      </c>
      <c r="N173" s="410">
        <f t="shared" ref="N173:AB173" si="40">SUBTOTAL(9,N174:N175)</f>
        <v>0</v>
      </c>
      <c r="O173" s="414">
        <f t="shared" si="40"/>
        <v>0</v>
      </c>
      <c r="P173" s="413">
        <f t="shared" si="40"/>
        <v>0</v>
      </c>
      <c r="Q173" s="415">
        <f t="shared" si="40"/>
        <v>0</v>
      </c>
      <c r="R173" s="414">
        <f t="shared" si="40"/>
        <v>0</v>
      </c>
      <c r="S173" s="414">
        <f t="shared" si="40"/>
        <v>0</v>
      </c>
      <c r="T173" s="414">
        <f t="shared" si="40"/>
        <v>0</v>
      </c>
      <c r="U173" s="414">
        <f t="shared" si="40"/>
        <v>0</v>
      </c>
      <c r="V173" s="414">
        <f t="shared" si="40"/>
        <v>0</v>
      </c>
      <c r="W173" s="414">
        <f t="shared" si="40"/>
        <v>0</v>
      </c>
      <c r="X173" s="414">
        <f t="shared" si="40"/>
        <v>0</v>
      </c>
      <c r="Y173" s="414">
        <f t="shared" si="40"/>
        <v>0</v>
      </c>
      <c r="Z173" s="414">
        <f t="shared" si="40"/>
        <v>0</v>
      </c>
      <c r="AA173" s="414">
        <f t="shared" si="40"/>
        <v>0</v>
      </c>
      <c r="AB173" s="424">
        <f t="shared" si="40"/>
        <v>0</v>
      </c>
      <c r="AC173" s="407">
        <f t="shared" ref="AC173" si="41">SUM(AC174:AC175)</f>
        <v>0</v>
      </c>
      <c r="AD173" s="996"/>
      <c r="AE173" s="997"/>
      <c r="AF173" s="998"/>
    </row>
    <row r="174" spans="1:32" ht="15" customHeight="1" x14ac:dyDescent="0.2">
      <c r="A174" s="11">
        <v>270</v>
      </c>
      <c r="B174" s="691"/>
      <c r="C174" s="287"/>
      <c r="D174" s="287"/>
      <c r="E174" s="288"/>
      <c r="F174" s="1455" t="s">
        <v>117</v>
      </c>
      <c r="G174" s="1456"/>
      <c r="H174" s="1456"/>
      <c r="I174" s="1456"/>
      <c r="J174" s="1456"/>
      <c r="K174" s="1456"/>
      <c r="L174" s="1456"/>
      <c r="M174" s="698">
        <v>0</v>
      </c>
      <c r="N174" s="699">
        <v>0</v>
      </c>
      <c r="O174" s="700">
        <v>0</v>
      </c>
      <c r="P174" s="700">
        <v>0</v>
      </c>
      <c r="Q174" s="705">
        <v>0</v>
      </c>
      <c r="R174" s="700">
        <v>0</v>
      </c>
      <c r="S174" s="701">
        <v>0</v>
      </c>
      <c r="T174" s="700">
        <v>0</v>
      </c>
      <c r="U174" s="701">
        <v>0</v>
      </c>
      <c r="V174" s="700">
        <v>0</v>
      </c>
      <c r="W174" s="701">
        <v>0</v>
      </c>
      <c r="X174" s="700">
        <v>0</v>
      </c>
      <c r="Y174" s="701">
        <v>0</v>
      </c>
      <c r="Z174" s="700">
        <v>0</v>
      </c>
      <c r="AA174" s="701">
        <v>0</v>
      </c>
      <c r="AB174" s="706">
        <v>0</v>
      </c>
      <c r="AC174" s="698">
        <v>0</v>
      </c>
      <c r="AD174" s="996"/>
      <c r="AE174" s="997"/>
      <c r="AF174" s="998"/>
    </row>
    <row r="175" spans="1:32" ht="15" customHeight="1" x14ac:dyDescent="0.2">
      <c r="A175" s="11">
        <v>271</v>
      </c>
      <c r="B175" s="691"/>
      <c r="C175" s="287"/>
      <c r="D175" s="287"/>
      <c r="E175" s="288"/>
      <c r="F175" s="1458" t="s">
        <v>572</v>
      </c>
      <c r="G175" s="1459"/>
      <c r="H175" s="1459"/>
      <c r="I175" s="1459"/>
      <c r="J175" s="1459"/>
      <c r="K175" s="1459"/>
      <c r="L175" s="1459"/>
      <c r="M175" s="698">
        <v>0</v>
      </c>
      <c r="N175" s="699">
        <v>0</v>
      </c>
      <c r="O175" s="700">
        <v>0</v>
      </c>
      <c r="P175" s="700">
        <v>0</v>
      </c>
      <c r="Q175" s="705">
        <v>0</v>
      </c>
      <c r="R175" s="700">
        <v>0</v>
      </c>
      <c r="S175" s="701">
        <v>0</v>
      </c>
      <c r="T175" s="700">
        <v>0</v>
      </c>
      <c r="U175" s="701">
        <v>0</v>
      </c>
      <c r="V175" s="700">
        <v>0</v>
      </c>
      <c r="W175" s="701">
        <v>0</v>
      </c>
      <c r="X175" s="700">
        <v>0</v>
      </c>
      <c r="Y175" s="701">
        <v>0</v>
      </c>
      <c r="Z175" s="700">
        <v>0</v>
      </c>
      <c r="AA175" s="701">
        <v>0</v>
      </c>
      <c r="AB175" s="706">
        <v>0</v>
      </c>
      <c r="AC175" s="698">
        <v>0</v>
      </c>
      <c r="AD175" s="996"/>
      <c r="AE175" s="997"/>
      <c r="AF175" s="998"/>
    </row>
    <row r="176" spans="1:32" ht="15" customHeight="1" x14ac:dyDescent="0.2">
      <c r="A176" s="11">
        <v>272</v>
      </c>
      <c r="B176" s="691"/>
      <c r="C176" s="287"/>
      <c r="D176" s="287"/>
      <c r="E176" s="1452" t="s">
        <v>121</v>
      </c>
      <c r="F176" s="1453"/>
      <c r="G176" s="1453"/>
      <c r="H176" s="1453"/>
      <c r="I176" s="1453"/>
      <c r="J176" s="1453"/>
      <c r="K176" s="1453"/>
      <c r="L176" s="1454"/>
      <c r="M176" s="407">
        <f>SUM(M177:M179)</f>
        <v>0</v>
      </c>
      <c r="N176" s="410">
        <f t="shared" ref="N176:AC176" si="42">SUBTOTAL(9,N177:N179)</f>
        <v>0</v>
      </c>
      <c r="O176" s="414">
        <f t="shared" si="42"/>
        <v>0</v>
      </c>
      <c r="P176" s="413">
        <f t="shared" si="42"/>
        <v>0</v>
      </c>
      <c r="Q176" s="415">
        <f t="shared" si="42"/>
        <v>0</v>
      </c>
      <c r="R176" s="414">
        <f t="shared" si="42"/>
        <v>0</v>
      </c>
      <c r="S176" s="414">
        <f t="shared" si="42"/>
        <v>0</v>
      </c>
      <c r="T176" s="414">
        <f t="shared" si="42"/>
        <v>0</v>
      </c>
      <c r="U176" s="414">
        <f t="shared" si="42"/>
        <v>0</v>
      </c>
      <c r="V176" s="414">
        <f t="shared" si="42"/>
        <v>0</v>
      </c>
      <c r="W176" s="414">
        <f t="shared" si="42"/>
        <v>0</v>
      </c>
      <c r="X176" s="414">
        <f t="shared" si="42"/>
        <v>0</v>
      </c>
      <c r="Y176" s="414">
        <f t="shared" si="42"/>
        <v>0</v>
      </c>
      <c r="Z176" s="414">
        <f t="shared" si="42"/>
        <v>0</v>
      </c>
      <c r="AA176" s="414">
        <f t="shared" si="42"/>
        <v>0</v>
      </c>
      <c r="AB176" s="424">
        <f t="shared" si="42"/>
        <v>0</v>
      </c>
      <c r="AC176" s="407">
        <f t="shared" si="42"/>
        <v>0</v>
      </c>
      <c r="AD176" s="996"/>
      <c r="AE176" s="997"/>
      <c r="AF176" s="998"/>
    </row>
    <row r="177" spans="1:32" ht="15" customHeight="1" x14ac:dyDescent="0.2">
      <c r="A177" s="11">
        <v>273</v>
      </c>
      <c r="B177" s="691"/>
      <c r="C177" s="287"/>
      <c r="D177" s="287"/>
      <c r="E177" s="288"/>
      <c r="F177" s="1455" t="s">
        <v>122</v>
      </c>
      <c r="G177" s="1456"/>
      <c r="H177" s="1456"/>
      <c r="I177" s="1456"/>
      <c r="J177" s="1456"/>
      <c r="K177" s="1456"/>
      <c r="L177" s="1457"/>
      <c r="M177" s="698">
        <v>0</v>
      </c>
      <c r="N177" s="699">
        <v>0</v>
      </c>
      <c r="O177" s="700">
        <v>0</v>
      </c>
      <c r="P177" s="700">
        <v>0</v>
      </c>
      <c r="Q177" s="705">
        <v>0</v>
      </c>
      <c r="R177" s="700">
        <v>0</v>
      </c>
      <c r="S177" s="701">
        <v>0</v>
      </c>
      <c r="T177" s="700">
        <v>0</v>
      </c>
      <c r="U177" s="701">
        <v>0</v>
      </c>
      <c r="V177" s="700">
        <v>0</v>
      </c>
      <c r="W177" s="701">
        <v>0</v>
      </c>
      <c r="X177" s="700">
        <v>0</v>
      </c>
      <c r="Y177" s="701">
        <v>0</v>
      </c>
      <c r="Z177" s="700">
        <v>0</v>
      </c>
      <c r="AA177" s="701">
        <v>0</v>
      </c>
      <c r="AB177" s="706">
        <v>0</v>
      </c>
      <c r="AC177" s="698">
        <v>0</v>
      </c>
      <c r="AD177" s="996"/>
      <c r="AE177" s="997"/>
      <c r="AF177" s="998"/>
    </row>
    <row r="178" spans="1:32" ht="15" customHeight="1" x14ac:dyDescent="0.2">
      <c r="A178" s="11">
        <v>274</v>
      </c>
      <c r="B178" s="691"/>
      <c r="C178" s="287"/>
      <c r="D178" s="287"/>
      <c r="E178" s="288"/>
      <c r="F178" s="1449" t="s">
        <v>573</v>
      </c>
      <c r="G178" s="1450"/>
      <c r="H178" s="1450"/>
      <c r="I178" s="1450"/>
      <c r="J178" s="1450"/>
      <c r="K178" s="1450"/>
      <c r="L178" s="1451"/>
      <c r="M178" s="698">
        <v>0</v>
      </c>
      <c r="N178" s="699">
        <v>0</v>
      </c>
      <c r="O178" s="700">
        <v>0</v>
      </c>
      <c r="P178" s="700">
        <v>0</v>
      </c>
      <c r="Q178" s="705">
        <v>0</v>
      </c>
      <c r="R178" s="700">
        <v>0</v>
      </c>
      <c r="S178" s="701">
        <v>0</v>
      </c>
      <c r="T178" s="700">
        <v>0</v>
      </c>
      <c r="U178" s="701">
        <v>0</v>
      </c>
      <c r="V178" s="700">
        <v>0</v>
      </c>
      <c r="W178" s="701">
        <v>0</v>
      </c>
      <c r="X178" s="700">
        <v>0</v>
      </c>
      <c r="Y178" s="701">
        <v>0</v>
      </c>
      <c r="Z178" s="700">
        <v>0</v>
      </c>
      <c r="AA178" s="701">
        <v>0</v>
      </c>
      <c r="AB178" s="706">
        <v>0</v>
      </c>
      <c r="AC178" s="698">
        <v>0</v>
      </c>
      <c r="AD178" s="996"/>
      <c r="AE178" s="997"/>
      <c r="AF178" s="998"/>
    </row>
    <row r="179" spans="1:32" ht="27.75" customHeight="1" x14ac:dyDescent="0.2">
      <c r="A179" s="11">
        <v>275</v>
      </c>
      <c r="B179" s="684"/>
      <c r="C179" s="769"/>
      <c r="D179" s="769"/>
      <c r="E179" s="695"/>
      <c r="F179" s="1449" t="s">
        <v>432</v>
      </c>
      <c r="G179" s="1450"/>
      <c r="H179" s="1450"/>
      <c r="I179" s="1450"/>
      <c r="J179" s="1450"/>
      <c r="K179" s="1450"/>
      <c r="L179" s="1451"/>
      <c r="M179" s="698">
        <v>0</v>
      </c>
      <c r="N179" s="699">
        <v>0</v>
      </c>
      <c r="O179" s="700">
        <v>0</v>
      </c>
      <c r="P179" s="700">
        <v>0</v>
      </c>
      <c r="Q179" s="705">
        <v>0</v>
      </c>
      <c r="R179" s="700">
        <v>0</v>
      </c>
      <c r="S179" s="701">
        <v>0</v>
      </c>
      <c r="T179" s="700">
        <v>0</v>
      </c>
      <c r="U179" s="701">
        <v>0</v>
      </c>
      <c r="V179" s="700">
        <v>0</v>
      </c>
      <c r="W179" s="701">
        <v>0</v>
      </c>
      <c r="X179" s="700">
        <v>0</v>
      </c>
      <c r="Y179" s="701">
        <v>0</v>
      </c>
      <c r="Z179" s="700">
        <v>0</v>
      </c>
      <c r="AA179" s="701">
        <v>0</v>
      </c>
      <c r="AB179" s="706">
        <v>0</v>
      </c>
      <c r="AC179" s="698">
        <v>0</v>
      </c>
      <c r="AD179" s="996"/>
      <c r="AE179" s="997"/>
      <c r="AF179" s="998"/>
    </row>
    <row r="180" spans="1:32" ht="15" customHeight="1" x14ac:dyDescent="0.2">
      <c r="A180" s="11">
        <v>276</v>
      </c>
      <c r="B180" s="770"/>
      <c r="C180" s="771"/>
      <c r="D180" s="771"/>
      <c r="E180" s="1452" t="s">
        <v>546</v>
      </c>
      <c r="F180" s="1453"/>
      <c r="G180" s="1453"/>
      <c r="H180" s="1453"/>
      <c r="I180" s="1453"/>
      <c r="J180" s="1453"/>
      <c r="K180" s="1453"/>
      <c r="L180" s="1454"/>
      <c r="M180" s="407">
        <f>SUM(M181:M182)</f>
        <v>0</v>
      </c>
      <c r="N180" s="410">
        <f t="shared" ref="N180:AC180" si="43">SUBTOTAL(9,N181:N182)</f>
        <v>0</v>
      </c>
      <c r="O180" s="414">
        <f t="shared" si="43"/>
        <v>0</v>
      </c>
      <c r="P180" s="413">
        <f t="shared" si="43"/>
        <v>0</v>
      </c>
      <c r="Q180" s="415">
        <f t="shared" si="43"/>
        <v>0</v>
      </c>
      <c r="R180" s="414">
        <f t="shared" si="43"/>
        <v>0</v>
      </c>
      <c r="S180" s="414">
        <f t="shared" si="43"/>
        <v>0</v>
      </c>
      <c r="T180" s="414">
        <f t="shared" si="43"/>
        <v>0</v>
      </c>
      <c r="U180" s="414">
        <f t="shared" si="43"/>
        <v>0</v>
      </c>
      <c r="V180" s="414">
        <f t="shared" si="43"/>
        <v>0</v>
      </c>
      <c r="W180" s="414">
        <f t="shared" si="43"/>
        <v>0</v>
      </c>
      <c r="X180" s="414">
        <f t="shared" si="43"/>
        <v>0</v>
      </c>
      <c r="Y180" s="414">
        <f t="shared" si="43"/>
        <v>0</v>
      </c>
      <c r="Z180" s="414">
        <f t="shared" si="43"/>
        <v>0</v>
      </c>
      <c r="AA180" s="414">
        <f t="shared" si="43"/>
        <v>0</v>
      </c>
      <c r="AB180" s="424">
        <f t="shared" si="43"/>
        <v>0</v>
      </c>
      <c r="AC180" s="407">
        <f t="shared" si="43"/>
        <v>0</v>
      </c>
      <c r="AD180" s="996"/>
      <c r="AE180" s="997"/>
      <c r="AF180" s="998"/>
    </row>
    <row r="181" spans="1:32" ht="27.75" customHeight="1" x14ac:dyDescent="0.2">
      <c r="A181" s="11">
        <v>277</v>
      </c>
      <c r="B181" s="691"/>
      <c r="C181" s="287"/>
      <c r="D181" s="287"/>
      <c r="E181" s="288"/>
      <c r="F181" s="1455" t="s">
        <v>547</v>
      </c>
      <c r="G181" s="1456"/>
      <c r="H181" s="1456"/>
      <c r="I181" s="1456"/>
      <c r="J181" s="1456"/>
      <c r="K181" s="1456"/>
      <c r="L181" s="1457"/>
      <c r="M181" s="698">
        <v>0</v>
      </c>
      <c r="N181" s="699">
        <v>0</v>
      </c>
      <c r="O181" s="700">
        <v>0</v>
      </c>
      <c r="P181" s="700">
        <v>0</v>
      </c>
      <c r="Q181" s="705">
        <v>0</v>
      </c>
      <c r="R181" s="700">
        <v>0</v>
      </c>
      <c r="S181" s="701">
        <v>0</v>
      </c>
      <c r="T181" s="700">
        <v>0</v>
      </c>
      <c r="U181" s="701">
        <v>0</v>
      </c>
      <c r="V181" s="700">
        <v>0</v>
      </c>
      <c r="W181" s="701">
        <v>0</v>
      </c>
      <c r="X181" s="700">
        <v>0</v>
      </c>
      <c r="Y181" s="701">
        <v>0</v>
      </c>
      <c r="Z181" s="700">
        <v>0</v>
      </c>
      <c r="AA181" s="701">
        <v>0</v>
      </c>
      <c r="AB181" s="706">
        <v>0</v>
      </c>
      <c r="AC181" s="698">
        <v>0</v>
      </c>
      <c r="AD181" s="996"/>
      <c r="AE181" s="997"/>
      <c r="AF181" s="998"/>
    </row>
    <row r="182" spans="1:32" ht="15" customHeight="1" x14ac:dyDescent="0.2">
      <c r="A182" s="11">
        <v>278</v>
      </c>
      <c r="B182" s="691"/>
      <c r="C182" s="287"/>
      <c r="D182" s="287"/>
      <c r="E182" s="288"/>
      <c r="F182" s="1458" t="s">
        <v>570</v>
      </c>
      <c r="G182" s="1459"/>
      <c r="H182" s="1459"/>
      <c r="I182" s="1459"/>
      <c r="J182" s="1459"/>
      <c r="K182" s="1459"/>
      <c r="L182" s="1460"/>
      <c r="M182" s="698">
        <v>0</v>
      </c>
      <c r="N182" s="699">
        <v>0</v>
      </c>
      <c r="O182" s="700">
        <v>0</v>
      </c>
      <c r="P182" s="700">
        <v>0</v>
      </c>
      <c r="Q182" s="705">
        <v>0</v>
      </c>
      <c r="R182" s="700">
        <v>0</v>
      </c>
      <c r="S182" s="701">
        <v>0</v>
      </c>
      <c r="T182" s="700">
        <v>0</v>
      </c>
      <c r="U182" s="701">
        <v>0</v>
      </c>
      <c r="V182" s="700">
        <v>0</v>
      </c>
      <c r="W182" s="701">
        <v>0</v>
      </c>
      <c r="X182" s="700">
        <v>0</v>
      </c>
      <c r="Y182" s="701">
        <v>0</v>
      </c>
      <c r="Z182" s="700">
        <v>0</v>
      </c>
      <c r="AA182" s="701">
        <v>0</v>
      </c>
      <c r="AB182" s="706">
        <v>0</v>
      </c>
      <c r="AC182" s="698">
        <v>0</v>
      </c>
      <c r="AD182" s="996"/>
      <c r="AE182" s="997"/>
      <c r="AF182" s="998"/>
    </row>
    <row r="183" spans="1:32" ht="15" customHeight="1" x14ac:dyDescent="0.2">
      <c r="A183" s="11">
        <v>279</v>
      </c>
      <c r="B183" s="691"/>
      <c r="C183" s="287"/>
      <c r="D183" s="287"/>
      <c r="E183" s="1452" t="s">
        <v>548</v>
      </c>
      <c r="F183" s="1453"/>
      <c r="G183" s="1453"/>
      <c r="H183" s="1453"/>
      <c r="I183" s="1453"/>
      <c r="J183" s="1453"/>
      <c r="K183" s="1453"/>
      <c r="L183" s="1454"/>
      <c r="M183" s="407">
        <f>SUM(M184:M186)</f>
        <v>0</v>
      </c>
      <c r="N183" s="410">
        <f t="shared" ref="N183:AC183" si="44">SUBTOTAL(9,N184:N186)</f>
        <v>0</v>
      </c>
      <c r="O183" s="414">
        <f t="shared" si="44"/>
        <v>0</v>
      </c>
      <c r="P183" s="413">
        <f t="shared" si="44"/>
        <v>0</v>
      </c>
      <c r="Q183" s="415">
        <f t="shared" si="44"/>
        <v>0</v>
      </c>
      <c r="R183" s="414">
        <f t="shared" si="44"/>
        <v>0</v>
      </c>
      <c r="S183" s="414">
        <f t="shared" si="44"/>
        <v>0</v>
      </c>
      <c r="T183" s="414">
        <f t="shared" si="44"/>
        <v>0</v>
      </c>
      <c r="U183" s="414">
        <f t="shared" si="44"/>
        <v>0</v>
      </c>
      <c r="V183" s="414">
        <f t="shared" si="44"/>
        <v>0</v>
      </c>
      <c r="W183" s="414">
        <f t="shared" si="44"/>
        <v>0</v>
      </c>
      <c r="X183" s="414">
        <f t="shared" si="44"/>
        <v>0</v>
      </c>
      <c r="Y183" s="414">
        <f t="shared" si="44"/>
        <v>0</v>
      </c>
      <c r="Z183" s="414">
        <f t="shared" si="44"/>
        <v>0</v>
      </c>
      <c r="AA183" s="414">
        <f t="shared" si="44"/>
        <v>0</v>
      </c>
      <c r="AB183" s="424">
        <f t="shared" si="44"/>
        <v>0</v>
      </c>
      <c r="AC183" s="407">
        <f t="shared" si="44"/>
        <v>0</v>
      </c>
      <c r="AD183" s="996"/>
      <c r="AE183" s="997"/>
      <c r="AF183" s="998"/>
    </row>
    <row r="184" spans="1:32" ht="15" customHeight="1" x14ac:dyDescent="0.2">
      <c r="A184" s="11">
        <v>280</v>
      </c>
      <c r="B184" s="691"/>
      <c r="C184" s="287"/>
      <c r="D184" s="287"/>
      <c r="E184" s="288"/>
      <c r="F184" s="1455" t="s">
        <v>549</v>
      </c>
      <c r="G184" s="1456"/>
      <c r="H184" s="1456"/>
      <c r="I184" s="1456"/>
      <c r="J184" s="1456"/>
      <c r="K184" s="1456"/>
      <c r="L184" s="1457"/>
      <c r="M184" s="698">
        <v>0</v>
      </c>
      <c r="N184" s="699">
        <v>0</v>
      </c>
      <c r="O184" s="700">
        <v>0</v>
      </c>
      <c r="P184" s="700">
        <v>0</v>
      </c>
      <c r="Q184" s="705">
        <v>0</v>
      </c>
      <c r="R184" s="700">
        <v>0</v>
      </c>
      <c r="S184" s="701">
        <v>0</v>
      </c>
      <c r="T184" s="700">
        <v>0</v>
      </c>
      <c r="U184" s="701">
        <v>0</v>
      </c>
      <c r="V184" s="700">
        <v>0</v>
      </c>
      <c r="W184" s="701">
        <v>0</v>
      </c>
      <c r="X184" s="700">
        <v>0</v>
      </c>
      <c r="Y184" s="701">
        <v>0</v>
      </c>
      <c r="Z184" s="700">
        <v>0</v>
      </c>
      <c r="AA184" s="701">
        <v>0</v>
      </c>
      <c r="AB184" s="706">
        <v>0</v>
      </c>
      <c r="AC184" s="698">
        <v>0</v>
      </c>
      <c r="AD184" s="996"/>
      <c r="AE184" s="997"/>
      <c r="AF184" s="998"/>
    </row>
    <row r="185" spans="1:32" x14ac:dyDescent="0.2">
      <c r="A185" s="11">
        <v>281</v>
      </c>
      <c r="B185" s="691"/>
      <c r="C185" s="692"/>
      <c r="D185" s="692"/>
      <c r="E185" s="692"/>
      <c r="F185" s="1449" t="s">
        <v>574</v>
      </c>
      <c r="G185" s="1450"/>
      <c r="H185" s="1450"/>
      <c r="I185" s="1450"/>
      <c r="J185" s="1450"/>
      <c r="K185" s="1450"/>
      <c r="L185" s="1451"/>
      <c r="M185" s="698">
        <v>0</v>
      </c>
      <c r="N185" s="699">
        <v>0</v>
      </c>
      <c r="O185" s="700">
        <v>0</v>
      </c>
      <c r="P185" s="700">
        <v>0</v>
      </c>
      <c r="Q185" s="705">
        <v>0</v>
      </c>
      <c r="R185" s="700">
        <v>0</v>
      </c>
      <c r="S185" s="701">
        <v>0</v>
      </c>
      <c r="T185" s="700">
        <v>0</v>
      </c>
      <c r="U185" s="701">
        <v>0</v>
      </c>
      <c r="V185" s="700">
        <v>0</v>
      </c>
      <c r="W185" s="701">
        <v>0</v>
      </c>
      <c r="X185" s="700">
        <v>0</v>
      </c>
      <c r="Y185" s="701">
        <v>0</v>
      </c>
      <c r="Z185" s="700">
        <v>0</v>
      </c>
      <c r="AA185" s="701">
        <v>0</v>
      </c>
      <c r="AB185" s="706">
        <v>0</v>
      </c>
      <c r="AC185" s="698">
        <v>0</v>
      </c>
      <c r="AD185" s="996"/>
      <c r="AE185" s="997"/>
      <c r="AF185" s="998"/>
    </row>
    <row r="186" spans="1:32" ht="27.75" customHeight="1" x14ac:dyDescent="0.2">
      <c r="A186" s="11">
        <v>282</v>
      </c>
      <c r="B186" s="691"/>
      <c r="C186" s="692"/>
      <c r="D186" s="692"/>
      <c r="E186" s="692"/>
      <c r="F186" s="1458" t="s">
        <v>566</v>
      </c>
      <c r="G186" s="1459"/>
      <c r="H186" s="1459"/>
      <c r="I186" s="1459"/>
      <c r="J186" s="1459"/>
      <c r="K186" s="1459"/>
      <c r="L186" s="1460"/>
      <c r="M186" s="698">
        <v>0</v>
      </c>
      <c r="N186" s="699">
        <v>0</v>
      </c>
      <c r="O186" s="700">
        <v>0</v>
      </c>
      <c r="P186" s="700">
        <v>0</v>
      </c>
      <c r="Q186" s="705">
        <v>0</v>
      </c>
      <c r="R186" s="700">
        <v>0</v>
      </c>
      <c r="S186" s="701">
        <v>0</v>
      </c>
      <c r="T186" s="700">
        <v>0</v>
      </c>
      <c r="U186" s="701">
        <v>0</v>
      </c>
      <c r="V186" s="700">
        <v>0</v>
      </c>
      <c r="W186" s="701">
        <v>0</v>
      </c>
      <c r="X186" s="700">
        <v>0</v>
      </c>
      <c r="Y186" s="701">
        <v>0</v>
      </c>
      <c r="Z186" s="700">
        <v>0</v>
      </c>
      <c r="AA186" s="701">
        <v>0</v>
      </c>
      <c r="AB186" s="706">
        <v>0</v>
      </c>
      <c r="AC186" s="698">
        <v>0</v>
      </c>
      <c r="AD186" s="996"/>
      <c r="AE186" s="997"/>
      <c r="AF186" s="998"/>
    </row>
    <row r="187" spans="1:32" x14ac:dyDescent="0.2">
      <c r="A187" s="11">
        <v>283</v>
      </c>
      <c r="B187" s="691"/>
      <c r="C187" s="692"/>
      <c r="D187" s="1485" t="s">
        <v>23</v>
      </c>
      <c r="E187" s="1486"/>
      <c r="F187" s="1486"/>
      <c r="G187" s="1486"/>
      <c r="H187" s="1486"/>
      <c r="I187" s="1486"/>
      <c r="J187" s="1486"/>
      <c r="K187" s="1486"/>
      <c r="L187" s="1486"/>
      <c r="M187" s="1486"/>
      <c r="N187" s="1486"/>
      <c r="O187" s="1486"/>
      <c r="P187" s="1486"/>
      <c r="Q187" s="1486"/>
      <c r="R187" s="1486"/>
      <c r="S187" s="1486"/>
      <c r="T187" s="1486"/>
      <c r="U187" s="1486"/>
      <c r="V187" s="1486"/>
      <c r="W187" s="1486"/>
      <c r="X187" s="1486"/>
      <c r="Y187" s="1486"/>
      <c r="Z187" s="1486"/>
      <c r="AA187" s="1486"/>
      <c r="AB187" s="1486"/>
      <c r="AC187" s="1486"/>
      <c r="AD187" s="1486"/>
      <c r="AE187" s="1486"/>
      <c r="AF187" s="1487"/>
    </row>
    <row r="188" spans="1:32" x14ac:dyDescent="0.2">
      <c r="A188" s="11">
        <v>284</v>
      </c>
      <c r="B188" s="691"/>
      <c r="C188" s="692"/>
      <c r="D188" s="692"/>
      <c r="E188" s="1452" t="s">
        <v>126</v>
      </c>
      <c r="F188" s="1453"/>
      <c r="G188" s="1453"/>
      <c r="H188" s="1453"/>
      <c r="I188" s="1453"/>
      <c r="J188" s="1453"/>
      <c r="K188" s="1453"/>
      <c r="L188" s="1454"/>
      <c r="M188" s="407">
        <f>SUM(M189:M190)</f>
        <v>0</v>
      </c>
      <c r="N188" s="410">
        <f t="shared" ref="N188:AC188" si="45">SUBTOTAL(9,N189:N190)</f>
        <v>0</v>
      </c>
      <c r="O188" s="414">
        <f t="shared" si="45"/>
        <v>0</v>
      </c>
      <c r="P188" s="413">
        <f t="shared" si="45"/>
        <v>0</v>
      </c>
      <c r="Q188" s="415">
        <f t="shared" si="45"/>
        <v>0</v>
      </c>
      <c r="R188" s="414">
        <f t="shared" si="45"/>
        <v>0</v>
      </c>
      <c r="S188" s="414">
        <f t="shared" si="45"/>
        <v>0</v>
      </c>
      <c r="T188" s="414">
        <f t="shared" si="45"/>
        <v>0</v>
      </c>
      <c r="U188" s="414">
        <f t="shared" si="45"/>
        <v>0</v>
      </c>
      <c r="V188" s="414">
        <f t="shared" si="45"/>
        <v>0</v>
      </c>
      <c r="W188" s="414">
        <f t="shared" si="45"/>
        <v>0</v>
      </c>
      <c r="X188" s="414">
        <f t="shared" si="45"/>
        <v>0</v>
      </c>
      <c r="Y188" s="414">
        <f t="shared" si="45"/>
        <v>0</v>
      </c>
      <c r="Z188" s="414">
        <f t="shared" si="45"/>
        <v>0</v>
      </c>
      <c r="AA188" s="414">
        <f t="shared" si="45"/>
        <v>0</v>
      </c>
      <c r="AB188" s="424">
        <f t="shared" si="45"/>
        <v>0</v>
      </c>
      <c r="AC188" s="407">
        <f t="shared" si="45"/>
        <v>0</v>
      </c>
      <c r="AD188" s="996"/>
      <c r="AE188" s="997"/>
      <c r="AF188" s="998"/>
    </row>
    <row r="189" spans="1:32" x14ac:dyDescent="0.2">
      <c r="A189" s="11">
        <v>285</v>
      </c>
      <c r="B189" s="691"/>
      <c r="C189" s="692"/>
      <c r="D189" s="692"/>
      <c r="E189" s="692"/>
      <c r="F189" s="1455" t="s">
        <v>127</v>
      </c>
      <c r="G189" s="1456"/>
      <c r="H189" s="1456"/>
      <c r="I189" s="1456"/>
      <c r="J189" s="1456"/>
      <c r="K189" s="1456"/>
      <c r="L189" s="1457"/>
      <c r="M189" s="698">
        <v>0</v>
      </c>
      <c r="N189" s="699">
        <v>0</v>
      </c>
      <c r="O189" s="700">
        <v>0</v>
      </c>
      <c r="P189" s="700">
        <v>0</v>
      </c>
      <c r="Q189" s="705">
        <v>0</v>
      </c>
      <c r="R189" s="700">
        <v>0</v>
      </c>
      <c r="S189" s="701">
        <v>0</v>
      </c>
      <c r="T189" s="700">
        <v>0</v>
      </c>
      <c r="U189" s="701">
        <v>0</v>
      </c>
      <c r="V189" s="700">
        <v>0</v>
      </c>
      <c r="W189" s="701">
        <v>0</v>
      </c>
      <c r="X189" s="700">
        <v>0</v>
      </c>
      <c r="Y189" s="701">
        <v>0</v>
      </c>
      <c r="Z189" s="700">
        <v>0</v>
      </c>
      <c r="AA189" s="701">
        <v>0</v>
      </c>
      <c r="AB189" s="706">
        <v>0</v>
      </c>
      <c r="AC189" s="698">
        <v>0</v>
      </c>
      <c r="AD189" s="996"/>
      <c r="AE189" s="997"/>
      <c r="AF189" s="998"/>
    </row>
    <row r="190" spans="1:32" x14ac:dyDescent="0.2">
      <c r="A190" s="11">
        <v>286</v>
      </c>
      <c r="B190" s="691"/>
      <c r="C190" s="692"/>
      <c r="D190" s="692"/>
      <c r="E190" s="692"/>
      <c r="F190" s="1458" t="s">
        <v>128</v>
      </c>
      <c r="G190" s="1459"/>
      <c r="H190" s="1459"/>
      <c r="I190" s="1459"/>
      <c r="J190" s="1459"/>
      <c r="K190" s="1459"/>
      <c r="L190" s="1460"/>
      <c r="M190" s="698">
        <v>0</v>
      </c>
      <c r="N190" s="699">
        <v>0</v>
      </c>
      <c r="O190" s="700">
        <v>0</v>
      </c>
      <c r="P190" s="700">
        <v>0</v>
      </c>
      <c r="Q190" s="705">
        <v>0</v>
      </c>
      <c r="R190" s="700">
        <v>0</v>
      </c>
      <c r="S190" s="701">
        <v>0</v>
      </c>
      <c r="T190" s="700">
        <v>0</v>
      </c>
      <c r="U190" s="701">
        <v>0</v>
      </c>
      <c r="V190" s="700">
        <v>0</v>
      </c>
      <c r="W190" s="701">
        <v>0</v>
      </c>
      <c r="X190" s="700">
        <v>0</v>
      </c>
      <c r="Y190" s="701">
        <v>0</v>
      </c>
      <c r="Z190" s="700">
        <v>0</v>
      </c>
      <c r="AA190" s="701">
        <v>0</v>
      </c>
      <c r="AB190" s="706">
        <v>0</v>
      </c>
      <c r="AC190" s="698">
        <v>0</v>
      </c>
      <c r="AD190" s="996"/>
      <c r="AE190" s="997"/>
      <c r="AF190" s="998"/>
    </row>
    <row r="191" spans="1:32" x14ac:dyDescent="0.2">
      <c r="A191" s="11">
        <v>287</v>
      </c>
      <c r="B191" s="691"/>
      <c r="C191" s="692"/>
      <c r="D191" s="692"/>
      <c r="E191" s="1452" t="s">
        <v>129</v>
      </c>
      <c r="F191" s="1453"/>
      <c r="G191" s="1453"/>
      <c r="H191" s="1453"/>
      <c r="I191" s="1453"/>
      <c r="J191" s="1453"/>
      <c r="K191" s="1453"/>
      <c r="L191" s="1454"/>
      <c r="M191" s="407">
        <f>SUM(M192:M193)</f>
        <v>0</v>
      </c>
      <c r="N191" s="410">
        <f t="shared" ref="N191:AC191" si="46">SUBTOTAL(9,N192:N193)</f>
        <v>0</v>
      </c>
      <c r="O191" s="414">
        <f t="shared" si="46"/>
        <v>0</v>
      </c>
      <c r="P191" s="413">
        <f t="shared" si="46"/>
        <v>0</v>
      </c>
      <c r="Q191" s="415">
        <f t="shared" si="46"/>
        <v>0</v>
      </c>
      <c r="R191" s="414">
        <f t="shared" si="46"/>
        <v>0</v>
      </c>
      <c r="S191" s="414">
        <f t="shared" si="46"/>
        <v>0</v>
      </c>
      <c r="T191" s="414">
        <f t="shared" si="46"/>
        <v>0</v>
      </c>
      <c r="U191" s="414">
        <f t="shared" si="46"/>
        <v>0</v>
      </c>
      <c r="V191" s="414">
        <f t="shared" si="46"/>
        <v>0</v>
      </c>
      <c r="W191" s="414">
        <f t="shared" si="46"/>
        <v>0</v>
      </c>
      <c r="X191" s="414">
        <f t="shared" si="46"/>
        <v>0</v>
      </c>
      <c r="Y191" s="414">
        <f t="shared" si="46"/>
        <v>0</v>
      </c>
      <c r="Z191" s="414">
        <f t="shared" si="46"/>
        <v>0</v>
      </c>
      <c r="AA191" s="414">
        <f t="shared" si="46"/>
        <v>0</v>
      </c>
      <c r="AB191" s="424">
        <f t="shared" si="46"/>
        <v>0</v>
      </c>
      <c r="AC191" s="407">
        <f t="shared" si="46"/>
        <v>0</v>
      </c>
      <c r="AD191" s="996"/>
      <c r="AE191" s="997"/>
      <c r="AF191" s="998"/>
    </row>
    <row r="192" spans="1:32" x14ac:dyDescent="0.2">
      <c r="A192" s="11">
        <v>288</v>
      </c>
      <c r="B192" s="691"/>
      <c r="C192" s="692"/>
      <c r="D192" s="692"/>
      <c r="E192" s="692"/>
      <c r="F192" s="1455" t="s">
        <v>130</v>
      </c>
      <c r="G192" s="1456"/>
      <c r="H192" s="1456"/>
      <c r="I192" s="1456"/>
      <c r="J192" s="1456"/>
      <c r="K192" s="1456"/>
      <c r="L192" s="1456"/>
      <c r="M192" s="698">
        <v>0</v>
      </c>
      <c r="N192" s="699">
        <v>0</v>
      </c>
      <c r="O192" s="700">
        <v>0</v>
      </c>
      <c r="P192" s="700">
        <v>0</v>
      </c>
      <c r="Q192" s="705">
        <v>0</v>
      </c>
      <c r="R192" s="700">
        <v>0</v>
      </c>
      <c r="S192" s="701">
        <v>0</v>
      </c>
      <c r="T192" s="700">
        <v>0</v>
      </c>
      <c r="U192" s="701">
        <v>0</v>
      </c>
      <c r="V192" s="700">
        <v>0</v>
      </c>
      <c r="W192" s="701">
        <v>0</v>
      </c>
      <c r="X192" s="700">
        <v>0</v>
      </c>
      <c r="Y192" s="701">
        <v>0</v>
      </c>
      <c r="Z192" s="700">
        <v>0</v>
      </c>
      <c r="AA192" s="701">
        <v>0</v>
      </c>
      <c r="AB192" s="706">
        <v>0</v>
      </c>
      <c r="AC192" s="698">
        <v>0</v>
      </c>
      <c r="AD192" s="996"/>
      <c r="AE192" s="997"/>
      <c r="AF192" s="998"/>
    </row>
    <row r="193" spans="1:32" x14ac:dyDescent="0.2">
      <c r="A193" s="11">
        <v>289</v>
      </c>
      <c r="B193" s="691"/>
      <c r="C193" s="692"/>
      <c r="D193" s="692"/>
      <c r="E193" s="692"/>
      <c r="F193" s="1458" t="s">
        <v>131</v>
      </c>
      <c r="G193" s="1459"/>
      <c r="H193" s="1459"/>
      <c r="I193" s="1459"/>
      <c r="J193" s="1459"/>
      <c r="K193" s="1459"/>
      <c r="L193" s="1459"/>
      <c r="M193" s="698">
        <v>0</v>
      </c>
      <c r="N193" s="699">
        <v>0</v>
      </c>
      <c r="O193" s="700">
        <v>0</v>
      </c>
      <c r="P193" s="700">
        <v>0</v>
      </c>
      <c r="Q193" s="705">
        <v>0</v>
      </c>
      <c r="R193" s="700">
        <v>0</v>
      </c>
      <c r="S193" s="701">
        <v>0</v>
      </c>
      <c r="T193" s="700">
        <v>0</v>
      </c>
      <c r="U193" s="701">
        <v>0</v>
      </c>
      <c r="V193" s="700">
        <v>0</v>
      </c>
      <c r="W193" s="701">
        <v>0</v>
      </c>
      <c r="X193" s="700">
        <v>0</v>
      </c>
      <c r="Y193" s="701">
        <v>0</v>
      </c>
      <c r="Z193" s="700">
        <v>0</v>
      </c>
      <c r="AA193" s="701">
        <v>0</v>
      </c>
      <c r="AB193" s="706">
        <v>0</v>
      </c>
      <c r="AC193" s="698">
        <v>0</v>
      </c>
      <c r="AD193" s="996"/>
      <c r="AE193" s="997"/>
      <c r="AF193" s="998"/>
    </row>
    <row r="194" spans="1:32" x14ac:dyDescent="0.2">
      <c r="A194" s="11">
        <v>290</v>
      </c>
      <c r="B194" s="691"/>
      <c r="C194" s="692"/>
      <c r="D194" s="692"/>
      <c r="E194" s="1452" t="s">
        <v>132</v>
      </c>
      <c r="F194" s="1453"/>
      <c r="G194" s="1453"/>
      <c r="H194" s="1453"/>
      <c r="I194" s="1453"/>
      <c r="J194" s="1453"/>
      <c r="K194" s="1453"/>
      <c r="L194" s="1454"/>
      <c r="M194" s="407">
        <f>SUM(M195:M196)</f>
        <v>0</v>
      </c>
      <c r="N194" s="410">
        <f t="shared" ref="N194:AC194" si="47">SUBTOTAL(9,N195:N196)</f>
        <v>0</v>
      </c>
      <c r="O194" s="414">
        <f t="shared" si="47"/>
        <v>0</v>
      </c>
      <c r="P194" s="413">
        <f t="shared" si="47"/>
        <v>0</v>
      </c>
      <c r="Q194" s="415">
        <f t="shared" si="47"/>
        <v>0</v>
      </c>
      <c r="R194" s="414">
        <f t="shared" si="47"/>
        <v>0</v>
      </c>
      <c r="S194" s="414">
        <f t="shared" si="47"/>
        <v>0</v>
      </c>
      <c r="T194" s="414">
        <f t="shared" si="47"/>
        <v>0</v>
      </c>
      <c r="U194" s="414">
        <f t="shared" si="47"/>
        <v>0</v>
      </c>
      <c r="V194" s="414">
        <f t="shared" si="47"/>
        <v>0</v>
      </c>
      <c r="W194" s="414">
        <f t="shared" si="47"/>
        <v>0</v>
      </c>
      <c r="X194" s="414">
        <f t="shared" si="47"/>
        <v>0</v>
      </c>
      <c r="Y194" s="414">
        <f t="shared" si="47"/>
        <v>0</v>
      </c>
      <c r="Z194" s="414">
        <f t="shared" si="47"/>
        <v>0</v>
      </c>
      <c r="AA194" s="414">
        <f t="shared" si="47"/>
        <v>0</v>
      </c>
      <c r="AB194" s="424">
        <f t="shared" si="47"/>
        <v>0</v>
      </c>
      <c r="AC194" s="407">
        <f t="shared" si="47"/>
        <v>0</v>
      </c>
      <c r="AD194" s="996"/>
      <c r="AE194" s="997"/>
      <c r="AF194" s="998"/>
    </row>
    <row r="195" spans="1:32" x14ac:dyDescent="0.2">
      <c r="A195" s="11">
        <v>291</v>
      </c>
      <c r="B195" s="691"/>
      <c r="C195" s="692"/>
      <c r="D195" s="692"/>
      <c r="E195" s="692"/>
      <c r="F195" s="1455" t="s">
        <v>133</v>
      </c>
      <c r="G195" s="1456"/>
      <c r="H195" s="1456"/>
      <c r="I195" s="1456"/>
      <c r="J195" s="1456"/>
      <c r="K195" s="1456"/>
      <c r="L195" s="1456"/>
      <c r="M195" s="698">
        <v>0</v>
      </c>
      <c r="N195" s="699">
        <v>0</v>
      </c>
      <c r="O195" s="700">
        <v>0</v>
      </c>
      <c r="P195" s="700">
        <v>0</v>
      </c>
      <c r="Q195" s="705">
        <v>0</v>
      </c>
      <c r="R195" s="700">
        <v>0</v>
      </c>
      <c r="S195" s="701">
        <v>0</v>
      </c>
      <c r="T195" s="700">
        <v>0</v>
      </c>
      <c r="U195" s="701">
        <v>0</v>
      </c>
      <c r="V195" s="700">
        <v>0</v>
      </c>
      <c r="W195" s="701">
        <v>0</v>
      </c>
      <c r="X195" s="700">
        <v>0</v>
      </c>
      <c r="Y195" s="701">
        <v>0</v>
      </c>
      <c r="Z195" s="700">
        <v>0</v>
      </c>
      <c r="AA195" s="701">
        <v>0</v>
      </c>
      <c r="AB195" s="706">
        <v>0</v>
      </c>
      <c r="AC195" s="698">
        <v>0</v>
      </c>
      <c r="AD195" s="996"/>
      <c r="AE195" s="997"/>
      <c r="AF195" s="998"/>
    </row>
    <row r="196" spans="1:32" x14ac:dyDescent="0.2">
      <c r="A196" s="11">
        <v>292</v>
      </c>
      <c r="B196" s="691"/>
      <c r="C196" s="692"/>
      <c r="D196" s="692"/>
      <c r="E196" s="692"/>
      <c r="F196" s="1458" t="s">
        <v>134</v>
      </c>
      <c r="G196" s="1459"/>
      <c r="H196" s="1459"/>
      <c r="I196" s="1459"/>
      <c r="J196" s="1459"/>
      <c r="K196" s="1459"/>
      <c r="L196" s="1459"/>
      <c r="M196" s="698">
        <v>0</v>
      </c>
      <c r="N196" s="699">
        <v>0</v>
      </c>
      <c r="O196" s="700">
        <v>0</v>
      </c>
      <c r="P196" s="700">
        <v>0</v>
      </c>
      <c r="Q196" s="705">
        <v>0</v>
      </c>
      <c r="R196" s="700">
        <v>0</v>
      </c>
      <c r="S196" s="701">
        <v>0</v>
      </c>
      <c r="T196" s="700">
        <v>0</v>
      </c>
      <c r="U196" s="701">
        <v>0</v>
      </c>
      <c r="V196" s="700">
        <v>0</v>
      </c>
      <c r="W196" s="701">
        <v>0</v>
      </c>
      <c r="X196" s="700">
        <v>0</v>
      </c>
      <c r="Y196" s="701">
        <v>0</v>
      </c>
      <c r="Z196" s="700">
        <v>0</v>
      </c>
      <c r="AA196" s="701">
        <v>0</v>
      </c>
      <c r="AB196" s="706">
        <v>0</v>
      </c>
      <c r="AC196" s="698">
        <v>0</v>
      </c>
      <c r="AD196" s="996"/>
      <c r="AE196" s="997"/>
      <c r="AF196" s="998"/>
    </row>
    <row r="197" spans="1:32" x14ac:dyDescent="0.2">
      <c r="A197" s="11">
        <v>293</v>
      </c>
      <c r="B197" s="691"/>
      <c r="C197" s="692"/>
      <c r="D197" s="692"/>
      <c r="E197" s="1452" t="s">
        <v>135</v>
      </c>
      <c r="F197" s="1453"/>
      <c r="G197" s="1453"/>
      <c r="H197" s="1453"/>
      <c r="I197" s="1453"/>
      <c r="J197" s="1453"/>
      <c r="K197" s="1453"/>
      <c r="L197" s="1454"/>
      <c r="M197" s="407">
        <f>SUM(M198:M199)</f>
        <v>0</v>
      </c>
      <c r="N197" s="410">
        <f t="shared" ref="N197:AC197" si="48">SUBTOTAL(9,N198:N199)</f>
        <v>0</v>
      </c>
      <c r="O197" s="414">
        <f t="shared" si="48"/>
        <v>0</v>
      </c>
      <c r="P197" s="413">
        <f t="shared" si="48"/>
        <v>0</v>
      </c>
      <c r="Q197" s="415">
        <f t="shared" si="48"/>
        <v>0</v>
      </c>
      <c r="R197" s="414">
        <f t="shared" si="48"/>
        <v>0</v>
      </c>
      <c r="S197" s="414">
        <f t="shared" si="48"/>
        <v>0</v>
      </c>
      <c r="T197" s="414">
        <f t="shared" si="48"/>
        <v>0</v>
      </c>
      <c r="U197" s="414">
        <f t="shared" si="48"/>
        <v>0</v>
      </c>
      <c r="V197" s="414">
        <f t="shared" si="48"/>
        <v>0</v>
      </c>
      <c r="W197" s="414">
        <f t="shared" si="48"/>
        <v>0</v>
      </c>
      <c r="X197" s="414">
        <f t="shared" si="48"/>
        <v>0</v>
      </c>
      <c r="Y197" s="414">
        <f t="shared" si="48"/>
        <v>0</v>
      </c>
      <c r="Z197" s="414">
        <f t="shared" si="48"/>
        <v>0</v>
      </c>
      <c r="AA197" s="414">
        <f t="shared" si="48"/>
        <v>0</v>
      </c>
      <c r="AB197" s="424">
        <f t="shared" si="48"/>
        <v>0</v>
      </c>
      <c r="AC197" s="407">
        <f t="shared" si="48"/>
        <v>0</v>
      </c>
      <c r="AD197" s="996"/>
      <c r="AE197" s="997"/>
      <c r="AF197" s="998"/>
    </row>
    <row r="198" spans="1:32" x14ac:dyDescent="0.2">
      <c r="A198" s="11">
        <v>294</v>
      </c>
      <c r="B198" s="691"/>
      <c r="C198" s="692"/>
      <c r="D198" s="692"/>
      <c r="E198" s="692"/>
      <c r="F198" s="1455" t="s">
        <v>136</v>
      </c>
      <c r="G198" s="1456"/>
      <c r="H198" s="1456"/>
      <c r="I198" s="1456"/>
      <c r="J198" s="1456"/>
      <c r="K198" s="1456"/>
      <c r="L198" s="1456"/>
      <c r="M198" s="698">
        <v>0</v>
      </c>
      <c r="N198" s="699">
        <v>0</v>
      </c>
      <c r="O198" s="700">
        <v>0</v>
      </c>
      <c r="P198" s="700">
        <v>0</v>
      </c>
      <c r="Q198" s="705">
        <v>0</v>
      </c>
      <c r="R198" s="700">
        <v>0</v>
      </c>
      <c r="S198" s="701">
        <v>0</v>
      </c>
      <c r="T198" s="700">
        <v>0</v>
      </c>
      <c r="U198" s="701">
        <v>0</v>
      </c>
      <c r="V198" s="700">
        <v>0</v>
      </c>
      <c r="W198" s="701">
        <v>0</v>
      </c>
      <c r="X198" s="700">
        <v>0</v>
      </c>
      <c r="Y198" s="701">
        <v>0</v>
      </c>
      <c r="Z198" s="700">
        <v>0</v>
      </c>
      <c r="AA198" s="701">
        <v>0</v>
      </c>
      <c r="AB198" s="706">
        <v>0</v>
      </c>
      <c r="AC198" s="698">
        <v>0</v>
      </c>
      <c r="AD198" s="996"/>
      <c r="AE198" s="997"/>
      <c r="AF198" s="998"/>
    </row>
    <row r="199" spans="1:32" x14ac:dyDescent="0.2">
      <c r="A199" s="11">
        <v>295</v>
      </c>
      <c r="B199" s="691"/>
      <c r="C199" s="692"/>
      <c r="D199" s="692"/>
      <c r="E199" s="692"/>
      <c r="F199" s="1458" t="s">
        <v>137</v>
      </c>
      <c r="G199" s="1459"/>
      <c r="H199" s="1459"/>
      <c r="I199" s="1459"/>
      <c r="J199" s="1459"/>
      <c r="K199" s="1459"/>
      <c r="L199" s="1459"/>
      <c r="M199" s="698">
        <v>0</v>
      </c>
      <c r="N199" s="699">
        <v>0</v>
      </c>
      <c r="O199" s="700">
        <v>0</v>
      </c>
      <c r="P199" s="700">
        <v>0</v>
      </c>
      <c r="Q199" s="705">
        <v>0</v>
      </c>
      <c r="R199" s="700">
        <v>0</v>
      </c>
      <c r="S199" s="701">
        <v>0</v>
      </c>
      <c r="T199" s="700">
        <v>0</v>
      </c>
      <c r="U199" s="701">
        <v>0</v>
      </c>
      <c r="V199" s="700">
        <v>0</v>
      </c>
      <c r="W199" s="701">
        <v>0</v>
      </c>
      <c r="X199" s="700">
        <v>0</v>
      </c>
      <c r="Y199" s="701">
        <v>0</v>
      </c>
      <c r="Z199" s="700">
        <v>0</v>
      </c>
      <c r="AA199" s="701">
        <v>0</v>
      </c>
      <c r="AB199" s="706">
        <v>0</v>
      </c>
      <c r="AC199" s="698">
        <v>0</v>
      </c>
      <c r="AD199" s="996"/>
      <c r="AE199" s="997"/>
      <c r="AF199" s="998"/>
    </row>
    <row r="200" spans="1:32" x14ac:dyDescent="0.2">
      <c r="A200" s="11">
        <v>296</v>
      </c>
      <c r="B200" s="691"/>
      <c r="C200" s="692"/>
      <c r="D200" s="692"/>
      <c r="E200" s="1452" t="s">
        <v>550</v>
      </c>
      <c r="F200" s="1453"/>
      <c r="G200" s="1453"/>
      <c r="H200" s="1453"/>
      <c r="I200" s="1453"/>
      <c r="J200" s="1453"/>
      <c r="K200" s="1453"/>
      <c r="L200" s="1454"/>
      <c r="M200" s="407">
        <f>SUM(M201:M202)</f>
        <v>0</v>
      </c>
      <c r="N200" s="410">
        <f t="shared" ref="N200:AC200" si="49">SUBTOTAL(9,N201:N202)</f>
        <v>0</v>
      </c>
      <c r="O200" s="414">
        <f t="shared" si="49"/>
        <v>0</v>
      </c>
      <c r="P200" s="413">
        <f t="shared" si="49"/>
        <v>0</v>
      </c>
      <c r="Q200" s="415">
        <f t="shared" si="49"/>
        <v>0</v>
      </c>
      <c r="R200" s="414">
        <f t="shared" si="49"/>
        <v>0</v>
      </c>
      <c r="S200" s="414">
        <f t="shared" si="49"/>
        <v>0</v>
      </c>
      <c r="T200" s="414">
        <f t="shared" si="49"/>
        <v>0</v>
      </c>
      <c r="U200" s="414">
        <f t="shared" si="49"/>
        <v>0</v>
      </c>
      <c r="V200" s="414">
        <f t="shared" si="49"/>
        <v>0</v>
      </c>
      <c r="W200" s="414">
        <f t="shared" si="49"/>
        <v>0</v>
      </c>
      <c r="X200" s="414">
        <f t="shared" si="49"/>
        <v>0</v>
      </c>
      <c r="Y200" s="414">
        <f t="shared" si="49"/>
        <v>0</v>
      </c>
      <c r="Z200" s="414">
        <f t="shared" si="49"/>
        <v>0</v>
      </c>
      <c r="AA200" s="414">
        <f t="shared" si="49"/>
        <v>0</v>
      </c>
      <c r="AB200" s="424">
        <f t="shared" si="49"/>
        <v>0</v>
      </c>
      <c r="AC200" s="407">
        <f t="shared" si="49"/>
        <v>0</v>
      </c>
      <c r="AD200" s="996"/>
      <c r="AE200" s="997"/>
      <c r="AF200" s="998"/>
    </row>
    <row r="201" spans="1:32" x14ac:dyDescent="0.2">
      <c r="A201" s="11">
        <v>297</v>
      </c>
      <c r="B201" s="691"/>
      <c r="C201" s="692"/>
      <c r="D201" s="692"/>
      <c r="E201" s="692"/>
      <c r="F201" s="1455" t="s">
        <v>551</v>
      </c>
      <c r="G201" s="1456"/>
      <c r="H201" s="1456"/>
      <c r="I201" s="1456"/>
      <c r="J201" s="1456"/>
      <c r="K201" s="1456"/>
      <c r="L201" s="1456"/>
      <c r="M201" s="698">
        <v>0</v>
      </c>
      <c r="N201" s="699">
        <v>0</v>
      </c>
      <c r="O201" s="700">
        <v>0</v>
      </c>
      <c r="P201" s="700">
        <v>0</v>
      </c>
      <c r="Q201" s="705">
        <v>0</v>
      </c>
      <c r="R201" s="700">
        <v>0</v>
      </c>
      <c r="S201" s="701">
        <v>0</v>
      </c>
      <c r="T201" s="700">
        <v>0</v>
      </c>
      <c r="U201" s="701">
        <v>0</v>
      </c>
      <c r="V201" s="700">
        <v>0</v>
      </c>
      <c r="W201" s="701">
        <v>0</v>
      </c>
      <c r="X201" s="700">
        <v>0</v>
      </c>
      <c r="Y201" s="701">
        <v>0</v>
      </c>
      <c r="Z201" s="700">
        <v>0</v>
      </c>
      <c r="AA201" s="701">
        <v>0</v>
      </c>
      <c r="AB201" s="706">
        <v>0</v>
      </c>
      <c r="AC201" s="698">
        <v>0</v>
      </c>
      <c r="AD201" s="996"/>
      <c r="AE201" s="997"/>
      <c r="AF201" s="998"/>
    </row>
    <row r="202" spans="1:32" x14ac:dyDescent="0.2">
      <c r="A202" s="11">
        <v>298</v>
      </c>
      <c r="B202" s="691"/>
      <c r="C202" s="692"/>
      <c r="D202" s="692"/>
      <c r="E202" s="692"/>
      <c r="F202" s="1458" t="s">
        <v>552</v>
      </c>
      <c r="G202" s="1459"/>
      <c r="H202" s="1459"/>
      <c r="I202" s="1459"/>
      <c r="J202" s="1459"/>
      <c r="K202" s="1459"/>
      <c r="L202" s="1459"/>
      <c r="M202" s="698">
        <v>0</v>
      </c>
      <c r="N202" s="699">
        <v>0</v>
      </c>
      <c r="O202" s="700">
        <v>0</v>
      </c>
      <c r="P202" s="700">
        <v>0</v>
      </c>
      <c r="Q202" s="705">
        <v>0</v>
      </c>
      <c r="R202" s="700">
        <v>0</v>
      </c>
      <c r="S202" s="701">
        <v>0</v>
      </c>
      <c r="T202" s="700">
        <v>0</v>
      </c>
      <c r="U202" s="701">
        <v>0</v>
      </c>
      <c r="V202" s="700">
        <v>0</v>
      </c>
      <c r="W202" s="701">
        <v>0</v>
      </c>
      <c r="X202" s="700">
        <v>0</v>
      </c>
      <c r="Y202" s="701">
        <v>0</v>
      </c>
      <c r="Z202" s="700">
        <v>0</v>
      </c>
      <c r="AA202" s="701">
        <v>0</v>
      </c>
      <c r="AB202" s="706">
        <v>0</v>
      </c>
      <c r="AC202" s="698">
        <v>0</v>
      </c>
      <c r="AD202" s="996"/>
      <c r="AE202" s="997"/>
      <c r="AF202" s="998"/>
    </row>
    <row r="203" spans="1:32" x14ac:dyDescent="0.2">
      <c r="A203" s="11">
        <v>299</v>
      </c>
      <c r="B203" s="691"/>
      <c r="C203" s="692"/>
      <c r="D203" s="692"/>
      <c r="E203" s="1452" t="s">
        <v>553</v>
      </c>
      <c r="F203" s="1453"/>
      <c r="G203" s="1453"/>
      <c r="H203" s="1453"/>
      <c r="I203" s="1453"/>
      <c r="J203" s="1453"/>
      <c r="K203" s="1453"/>
      <c r="L203" s="1454"/>
      <c r="M203" s="407">
        <f>SUM(M204:M205)</f>
        <v>0</v>
      </c>
      <c r="N203" s="410">
        <f t="shared" ref="N203:AC203" si="50">SUBTOTAL(9,N204:N205)</f>
        <v>0</v>
      </c>
      <c r="O203" s="414">
        <f t="shared" si="50"/>
        <v>0</v>
      </c>
      <c r="P203" s="413">
        <f t="shared" si="50"/>
        <v>0</v>
      </c>
      <c r="Q203" s="415">
        <f t="shared" si="50"/>
        <v>0</v>
      </c>
      <c r="R203" s="414">
        <f t="shared" si="50"/>
        <v>0</v>
      </c>
      <c r="S203" s="414">
        <f t="shared" si="50"/>
        <v>0</v>
      </c>
      <c r="T203" s="414">
        <f t="shared" si="50"/>
        <v>0</v>
      </c>
      <c r="U203" s="414">
        <f t="shared" si="50"/>
        <v>0</v>
      </c>
      <c r="V203" s="414">
        <f t="shared" si="50"/>
        <v>0</v>
      </c>
      <c r="W203" s="414">
        <f t="shared" si="50"/>
        <v>0</v>
      </c>
      <c r="X203" s="414">
        <f t="shared" si="50"/>
        <v>0</v>
      </c>
      <c r="Y203" s="414">
        <f t="shared" si="50"/>
        <v>0</v>
      </c>
      <c r="Z203" s="414">
        <f t="shared" si="50"/>
        <v>0</v>
      </c>
      <c r="AA203" s="414">
        <f t="shared" si="50"/>
        <v>0</v>
      </c>
      <c r="AB203" s="424">
        <f t="shared" si="50"/>
        <v>0</v>
      </c>
      <c r="AC203" s="407">
        <f t="shared" si="50"/>
        <v>0</v>
      </c>
      <c r="AD203" s="996"/>
      <c r="AE203" s="997"/>
      <c r="AF203" s="998"/>
    </row>
    <row r="204" spans="1:32" x14ac:dyDescent="0.2">
      <c r="A204" s="11">
        <v>300</v>
      </c>
      <c r="B204" s="691"/>
      <c r="C204" s="692"/>
      <c r="D204" s="692"/>
      <c r="E204" s="692"/>
      <c r="F204" s="1455" t="s">
        <v>554</v>
      </c>
      <c r="G204" s="1456"/>
      <c r="H204" s="1456"/>
      <c r="I204" s="1456"/>
      <c r="J204" s="1456"/>
      <c r="K204" s="1456"/>
      <c r="L204" s="1457"/>
      <c r="M204" s="698">
        <v>0</v>
      </c>
      <c r="N204" s="699">
        <v>0</v>
      </c>
      <c r="O204" s="700">
        <v>0</v>
      </c>
      <c r="P204" s="700">
        <v>0</v>
      </c>
      <c r="Q204" s="705">
        <v>0</v>
      </c>
      <c r="R204" s="700">
        <v>0</v>
      </c>
      <c r="S204" s="701">
        <v>0</v>
      </c>
      <c r="T204" s="700">
        <v>0</v>
      </c>
      <c r="U204" s="701">
        <v>0</v>
      </c>
      <c r="V204" s="700">
        <v>0</v>
      </c>
      <c r="W204" s="701">
        <v>0</v>
      </c>
      <c r="X204" s="700">
        <v>0</v>
      </c>
      <c r="Y204" s="701">
        <v>0</v>
      </c>
      <c r="Z204" s="700">
        <v>0</v>
      </c>
      <c r="AA204" s="701">
        <v>0</v>
      </c>
      <c r="AB204" s="706">
        <v>0</v>
      </c>
      <c r="AC204" s="698">
        <v>0</v>
      </c>
      <c r="AD204" s="996"/>
      <c r="AE204" s="997"/>
      <c r="AF204" s="998"/>
    </row>
    <row r="205" spans="1:32" x14ac:dyDescent="0.2">
      <c r="A205" s="11">
        <v>301</v>
      </c>
      <c r="B205" s="691"/>
      <c r="C205" s="692"/>
      <c r="D205" s="692"/>
      <c r="E205" s="692"/>
      <c r="F205" s="1458" t="s">
        <v>555</v>
      </c>
      <c r="G205" s="1459"/>
      <c r="H205" s="1459"/>
      <c r="I205" s="1459"/>
      <c r="J205" s="1459"/>
      <c r="K205" s="1459"/>
      <c r="L205" s="1460"/>
      <c r="M205" s="698">
        <v>0</v>
      </c>
      <c r="N205" s="699">
        <v>0</v>
      </c>
      <c r="O205" s="700">
        <v>0</v>
      </c>
      <c r="P205" s="700">
        <v>0</v>
      </c>
      <c r="Q205" s="705">
        <v>0</v>
      </c>
      <c r="R205" s="700">
        <v>0</v>
      </c>
      <c r="S205" s="701">
        <v>0</v>
      </c>
      <c r="T205" s="700">
        <v>0</v>
      </c>
      <c r="U205" s="701">
        <v>0</v>
      </c>
      <c r="V205" s="700">
        <v>0</v>
      </c>
      <c r="W205" s="701">
        <v>0</v>
      </c>
      <c r="X205" s="700">
        <v>0</v>
      </c>
      <c r="Y205" s="701">
        <v>0</v>
      </c>
      <c r="Z205" s="700">
        <v>0</v>
      </c>
      <c r="AA205" s="701">
        <v>0</v>
      </c>
      <c r="AB205" s="706">
        <v>0</v>
      </c>
      <c r="AC205" s="698">
        <v>0</v>
      </c>
      <c r="AD205" s="996"/>
      <c r="AE205" s="997"/>
      <c r="AF205" s="998"/>
    </row>
    <row r="206" spans="1:32" x14ac:dyDescent="0.2">
      <c r="A206" s="11">
        <v>302</v>
      </c>
      <c r="B206" s="691"/>
      <c r="C206" s="692"/>
      <c r="D206" s="1485" t="s">
        <v>24</v>
      </c>
      <c r="E206" s="1486"/>
      <c r="F206" s="1486"/>
      <c r="G206" s="1486"/>
      <c r="H206" s="1486"/>
      <c r="I206" s="1486"/>
      <c r="J206" s="1486"/>
      <c r="K206" s="1486"/>
      <c r="L206" s="1487"/>
      <c r="M206" s="407">
        <f>SUM(M207:M209)</f>
        <v>0</v>
      </c>
      <c r="N206" s="410">
        <f t="shared" ref="N206:AC206" si="51">SUBTOTAL(9,N207:N209)</f>
        <v>0</v>
      </c>
      <c r="O206" s="414">
        <f t="shared" si="51"/>
        <v>0</v>
      </c>
      <c r="P206" s="413">
        <f t="shared" si="51"/>
        <v>0</v>
      </c>
      <c r="Q206" s="415">
        <f t="shared" si="51"/>
        <v>0</v>
      </c>
      <c r="R206" s="414">
        <f t="shared" si="51"/>
        <v>0</v>
      </c>
      <c r="S206" s="414">
        <f t="shared" si="51"/>
        <v>0</v>
      </c>
      <c r="T206" s="414">
        <f t="shared" si="51"/>
        <v>0</v>
      </c>
      <c r="U206" s="414">
        <f t="shared" si="51"/>
        <v>0</v>
      </c>
      <c r="V206" s="414">
        <f t="shared" si="51"/>
        <v>0</v>
      </c>
      <c r="W206" s="414">
        <f t="shared" si="51"/>
        <v>0</v>
      </c>
      <c r="X206" s="414">
        <f t="shared" si="51"/>
        <v>0</v>
      </c>
      <c r="Y206" s="414">
        <f t="shared" si="51"/>
        <v>0</v>
      </c>
      <c r="Z206" s="414">
        <f t="shared" si="51"/>
        <v>0</v>
      </c>
      <c r="AA206" s="414">
        <f t="shared" si="51"/>
        <v>0</v>
      </c>
      <c r="AB206" s="424">
        <f t="shared" si="51"/>
        <v>0</v>
      </c>
      <c r="AC206" s="407">
        <f t="shared" si="51"/>
        <v>0</v>
      </c>
      <c r="AD206" s="996"/>
      <c r="AE206" s="997"/>
      <c r="AF206" s="998"/>
    </row>
    <row r="207" spans="1:32" x14ac:dyDescent="0.2">
      <c r="A207" s="11">
        <v>303</v>
      </c>
      <c r="B207" s="691"/>
      <c r="C207" s="692"/>
      <c r="D207" s="692"/>
      <c r="E207" s="692"/>
      <c r="F207" s="1455" t="s">
        <v>156</v>
      </c>
      <c r="G207" s="1456"/>
      <c r="H207" s="1456"/>
      <c r="I207" s="1456"/>
      <c r="J207" s="1456"/>
      <c r="K207" s="1456"/>
      <c r="L207" s="1457"/>
      <c r="M207" s="698">
        <v>0</v>
      </c>
      <c r="N207" s="699">
        <v>0</v>
      </c>
      <c r="O207" s="700">
        <v>0</v>
      </c>
      <c r="P207" s="700">
        <v>0</v>
      </c>
      <c r="Q207" s="705">
        <v>0</v>
      </c>
      <c r="R207" s="700">
        <v>0</v>
      </c>
      <c r="S207" s="701">
        <v>0</v>
      </c>
      <c r="T207" s="700">
        <v>0</v>
      </c>
      <c r="U207" s="701">
        <v>0</v>
      </c>
      <c r="V207" s="700">
        <v>0</v>
      </c>
      <c r="W207" s="701">
        <v>0</v>
      </c>
      <c r="X207" s="700">
        <v>0</v>
      </c>
      <c r="Y207" s="701">
        <v>0</v>
      </c>
      <c r="Z207" s="700">
        <v>0</v>
      </c>
      <c r="AA207" s="701">
        <v>0</v>
      </c>
      <c r="AB207" s="706">
        <v>0</v>
      </c>
      <c r="AC207" s="698">
        <v>0</v>
      </c>
      <c r="AD207" s="996"/>
      <c r="AE207" s="997"/>
      <c r="AF207" s="998"/>
    </row>
    <row r="208" spans="1:32" x14ac:dyDescent="0.2">
      <c r="A208" s="11">
        <v>304</v>
      </c>
      <c r="B208" s="691"/>
      <c r="C208" s="692"/>
      <c r="D208" s="692"/>
      <c r="E208" s="692"/>
      <c r="F208" s="1449" t="s">
        <v>157</v>
      </c>
      <c r="G208" s="1450"/>
      <c r="H208" s="1450"/>
      <c r="I208" s="1450"/>
      <c r="J208" s="1450"/>
      <c r="K208" s="1450"/>
      <c r="L208" s="1451"/>
      <c r="M208" s="698">
        <v>0</v>
      </c>
      <c r="N208" s="699">
        <v>0</v>
      </c>
      <c r="O208" s="700">
        <v>0</v>
      </c>
      <c r="P208" s="700">
        <v>0</v>
      </c>
      <c r="Q208" s="705">
        <v>0</v>
      </c>
      <c r="R208" s="700">
        <v>0</v>
      </c>
      <c r="S208" s="701">
        <v>0</v>
      </c>
      <c r="T208" s="700">
        <v>0</v>
      </c>
      <c r="U208" s="701">
        <v>0</v>
      </c>
      <c r="V208" s="700">
        <v>0</v>
      </c>
      <c r="W208" s="701">
        <v>0</v>
      </c>
      <c r="X208" s="700">
        <v>0</v>
      </c>
      <c r="Y208" s="701">
        <v>0</v>
      </c>
      <c r="Z208" s="700">
        <v>0</v>
      </c>
      <c r="AA208" s="701">
        <v>0</v>
      </c>
      <c r="AB208" s="706">
        <v>0</v>
      </c>
      <c r="AC208" s="698">
        <v>0</v>
      </c>
      <c r="AD208" s="996"/>
      <c r="AE208" s="997"/>
      <c r="AF208" s="998"/>
    </row>
    <row r="209" spans="1:34" x14ac:dyDescent="0.2">
      <c r="A209" s="11">
        <v>305</v>
      </c>
      <c r="B209" s="691"/>
      <c r="C209" s="692"/>
      <c r="D209" s="692"/>
      <c r="E209" s="692"/>
      <c r="F209" s="1449" t="s">
        <v>25</v>
      </c>
      <c r="G209" s="1450"/>
      <c r="H209" s="1450"/>
      <c r="I209" s="1450"/>
      <c r="J209" s="1450"/>
      <c r="K209" s="1450"/>
      <c r="L209" s="1451"/>
      <c r="M209" s="698">
        <v>0</v>
      </c>
      <c r="N209" s="699">
        <v>0</v>
      </c>
      <c r="O209" s="700">
        <v>0</v>
      </c>
      <c r="P209" s="700">
        <v>0</v>
      </c>
      <c r="Q209" s="705">
        <v>0</v>
      </c>
      <c r="R209" s="700">
        <v>0</v>
      </c>
      <c r="S209" s="701">
        <v>0</v>
      </c>
      <c r="T209" s="700">
        <v>0</v>
      </c>
      <c r="U209" s="701">
        <v>0</v>
      </c>
      <c r="V209" s="700">
        <v>0</v>
      </c>
      <c r="W209" s="701">
        <v>0</v>
      </c>
      <c r="X209" s="700">
        <v>0</v>
      </c>
      <c r="Y209" s="701">
        <v>0</v>
      </c>
      <c r="Z209" s="700">
        <v>0</v>
      </c>
      <c r="AA209" s="701">
        <v>0</v>
      </c>
      <c r="AB209" s="706">
        <v>0</v>
      </c>
      <c r="AC209" s="698">
        <v>0</v>
      </c>
      <c r="AD209" s="996"/>
      <c r="AE209" s="997"/>
      <c r="AF209" s="998"/>
    </row>
    <row r="210" spans="1:34" x14ac:dyDescent="0.2">
      <c r="A210" s="11">
        <v>306</v>
      </c>
      <c r="B210" s="691"/>
      <c r="C210" s="692"/>
      <c r="D210" s="1485" t="s">
        <v>467</v>
      </c>
      <c r="E210" s="1486"/>
      <c r="F210" s="1486"/>
      <c r="G210" s="1486"/>
      <c r="H210" s="1486"/>
      <c r="I210" s="1486"/>
      <c r="J210" s="1486"/>
      <c r="K210" s="1486"/>
      <c r="L210" s="1487"/>
      <c r="M210" s="407">
        <f>SUM(M211:M212)</f>
        <v>0</v>
      </c>
      <c r="N210" s="410">
        <f t="shared" ref="N210:AC210" si="52">SUBTOTAL(9,N211:N212)</f>
        <v>0</v>
      </c>
      <c r="O210" s="414">
        <f t="shared" si="52"/>
        <v>0</v>
      </c>
      <c r="P210" s="413">
        <f t="shared" si="52"/>
        <v>0</v>
      </c>
      <c r="Q210" s="415">
        <f t="shared" si="52"/>
        <v>0</v>
      </c>
      <c r="R210" s="414">
        <f t="shared" si="52"/>
        <v>0</v>
      </c>
      <c r="S210" s="414">
        <f t="shared" si="52"/>
        <v>0</v>
      </c>
      <c r="T210" s="414">
        <f t="shared" si="52"/>
        <v>0</v>
      </c>
      <c r="U210" s="414">
        <f t="shared" si="52"/>
        <v>0</v>
      </c>
      <c r="V210" s="414">
        <f t="shared" si="52"/>
        <v>0</v>
      </c>
      <c r="W210" s="414">
        <f t="shared" si="52"/>
        <v>0</v>
      </c>
      <c r="X210" s="414">
        <f t="shared" si="52"/>
        <v>0</v>
      </c>
      <c r="Y210" s="414">
        <f t="shared" si="52"/>
        <v>0</v>
      </c>
      <c r="Z210" s="414">
        <f t="shared" si="52"/>
        <v>0</v>
      </c>
      <c r="AA210" s="414">
        <f t="shared" si="52"/>
        <v>0</v>
      </c>
      <c r="AB210" s="424">
        <f t="shared" si="52"/>
        <v>0</v>
      </c>
      <c r="AC210" s="407">
        <f t="shared" si="52"/>
        <v>0</v>
      </c>
      <c r="AD210" s="996"/>
      <c r="AE210" s="997"/>
      <c r="AF210" s="998"/>
    </row>
    <row r="211" spans="1:34" x14ac:dyDescent="0.2">
      <c r="A211" s="11">
        <v>307</v>
      </c>
      <c r="B211" s="691"/>
      <c r="C211" s="292"/>
      <c r="D211" s="292"/>
      <c r="E211" s="292"/>
      <c r="F211" s="1449" t="s">
        <v>466</v>
      </c>
      <c r="G211" s="1450"/>
      <c r="H211" s="1450"/>
      <c r="I211" s="1450"/>
      <c r="J211" s="1450"/>
      <c r="K211" s="1450"/>
      <c r="L211" s="1451"/>
      <c r="M211" s="698">
        <v>0</v>
      </c>
      <c r="N211" s="699">
        <v>0</v>
      </c>
      <c r="O211" s="700">
        <v>0</v>
      </c>
      <c r="P211" s="700">
        <v>0</v>
      </c>
      <c r="Q211" s="705">
        <v>0</v>
      </c>
      <c r="R211" s="700">
        <v>0</v>
      </c>
      <c r="S211" s="701">
        <v>0</v>
      </c>
      <c r="T211" s="700">
        <v>0</v>
      </c>
      <c r="U211" s="701">
        <v>0</v>
      </c>
      <c r="V211" s="700">
        <v>0</v>
      </c>
      <c r="W211" s="701">
        <v>0</v>
      </c>
      <c r="X211" s="700">
        <v>0</v>
      </c>
      <c r="Y211" s="701">
        <v>0</v>
      </c>
      <c r="Z211" s="700">
        <v>0</v>
      </c>
      <c r="AA211" s="701">
        <v>0</v>
      </c>
      <c r="AB211" s="706">
        <v>0</v>
      </c>
      <c r="AC211" s="698">
        <v>0</v>
      </c>
      <c r="AD211" s="996"/>
      <c r="AE211" s="997"/>
      <c r="AF211" s="998"/>
    </row>
    <row r="212" spans="1:34" x14ac:dyDescent="0.2">
      <c r="A212" s="11">
        <v>308</v>
      </c>
      <c r="B212" s="691"/>
      <c r="C212" s="292"/>
      <c r="D212" s="292"/>
      <c r="E212" s="292"/>
      <c r="F212" s="1449" t="s">
        <v>576</v>
      </c>
      <c r="G212" s="1450"/>
      <c r="H212" s="1450"/>
      <c r="I212" s="1450"/>
      <c r="J212" s="1450"/>
      <c r="K212" s="1450"/>
      <c r="L212" s="1451"/>
      <c r="M212" s="698">
        <v>0</v>
      </c>
      <c r="N212" s="699">
        <v>0</v>
      </c>
      <c r="O212" s="700">
        <v>0</v>
      </c>
      <c r="P212" s="700">
        <v>0</v>
      </c>
      <c r="Q212" s="705">
        <v>0</v>
      </c>
      <c r="R212" s="700">
        <v>0</v>
      </c>
      <c r="S212" s="701">
        <v>0</v>
      </c>
      <c r="T212" s="700">
        <v>0</v>
      </c>
      <c r="U212" s="701">
        <v>0</v>
      </c>
      <c r="V212" s="700">
        <v>0</v>
      </c>
      <c r="W212" s="701">
        <v>0</v>
      </c>
      <c r="X212" s="700">
        <v>0</v>
      </c>
      <c r="Y212" s="701">
        <v>0</v>
      </c>
      <c r="Z212" s="700">
        <v>0</v>
      </c>
      <c r="AA212" s="701">
        <v>0</v>
      </c>
      <c r="AB212" s="706">
        <v>0</v>
      </c>
      <c r="AC212" s="698">
        <v>0</v>
      </c>
      <c r="AD212" s="996"/>
      <c r="AE212" s="997"/>
      <c r="AF212" s="998"/>
    </row>
    <row r="213" spans="1:34" x14ac:dyDescent="0.2">
      <c r="A213" s="11">
        <v>231</v>
      </c>
      <c r="B213" s="691"/>
      <c r="C213" s="1482" t="s">
        <v>70</v>
      </c>
      <c r="D213" s="1531"/>
      <c r="E213" s="1531"/>
      <c r="F213" s="1531"/>
      <c r="G213" s="1531"/>
      <c r="H213" s="1531"/>
      <c r="I213" s="1531"/>
      <c r="J213" s="1531"/>
      <c r="K213" s="1531"/>
      <c r="L213" s="1531"/>
      <c r="M213" s="1483"/>
      <c r="N213" s="1483"/>
      <c r="O213" s="1483"/>
      <c r="P213" s="1483"/>
      <c r="Q213" s="1483"/>
      <c r="R213" s="1483"/>
      <c r="S213" s="1483"/>
      <c r="T213" s="1483"/>
      <c r="U213" s="1483"/>
      <c r="V213" s="1483"/>
      <c r="W213" s="1483"/>
      <c r="X213" s="1483"/>
      <c r="Y213" s="1483"/>
      <c r="Z213" s="1483"/>
      <c r="AA213" s="1483"/>
      <c r="AB213" s="1483"/>
      <c r="AC213" s="1483"/>
      <c r="AD213" s="1483"/>
      <c r="AE213" s="1483"/>
      <c r="AF213" s="1484"/>
    </row>
    <row r="214" spans="1:34" x14ac:dyDescent="0.2">
      <c r="A214" s="11">
        <v>310</v>
      </c>
      <c r="B214" s="691"/>
      <c r="C214" s="692"/>
      <c r="D214" s="1485" t="s">
        <v>71</v>
      </c>
      <c r="E214" s="1486"/>
      <c r="F214" s="1486"/>
      <c r="G214" s="1486"/>
      <c r="H214" s="1486"/>
      <c r="I214" s="1486"/>
      <c r="J214" s="1486"/>
      <c r="K214" s="1486"/>
      <c r="L214" s="1487"/>
      <c r="M214" s="407">
        <f>SUM(M215:M216)</f>
        <v>0</v>
      </c>
      <c r="N214" s="410">
        <f t="shared" ref="N214:AC214" si="53">SUBTOTAL(9,N215:N216)</f>
        <v>0</v>
      </c>
      <c r="O214" s="414">
        <f t="shared" si="53"/>
        <v>0</v>
      </c>
      <c r="P214" s="413">
        <f t="shared" si="53"/>
        <v>0</v>
      </c>
      <c r="Q214" s="415">
        <f t="shared" si="53"/>
        <v>0</v>
      </c>
      <c r="R214" s="414">
        <f t="shared" si="53"/>
        <v>0</v>
      </c>
      <c r="S214" s="414">
        <f t="shared" si="53"/>
        <v>0</v>
      </c>
      <c r="T214" s="414">
        <f t="shared" si="53"/>
        <v>0</v>
      </c>
      <c r="U214" s="414">
        <f t="shared" si="53"/>
        <v>0</v>
      </c>
      <c r="V214" s="414">
        <f t="shared" si="53"/>
        <v>0</v>
      </c>
      <c r="W214" s="414">
        <f t="shared" si="53"/>
        <v>0</v>
      </c>
      <c r="X214" s="414">
        <f t="shared" si="53"/>
        <v>0</v>
      </c>
      <c r="Y214" s="414">
        <f t="shared" si="53"/>
        <v>0</v>
      </c>
      <c r="Z214" s="414">
        <f t="shared" si="53"/>
        <v>0</v>
      </c>
      <c r="AA214" s="414">
        <f t="shared" si="53"/>
        <v>0</v>
      </c>
      <c r="AB214" s="424">
        <f t="shared" si="53"/>
        <v>0</v>
      </c>
      <c r="AC214" s="407">
        <f t="shared" si="53"/>
        <v>0</v>
      </c>
      <c r="AD214" s="996"/>
      <c r="AE214" s="997"/>
      <c r="AF214" s="998"/>
    </row>
    <row r="215" spans="1:34" x14ac:dyDescent="0.2">
      <c r="A215" s="11">
        <v>311</v>
      </c>
      <c r="B215" s="691"/>
      <c r="C215" s="692"/>
      <c r="D215" s="692"/>
      <c r="E215" s="692"/>
      <c r="F215" s="1455" t="s">
        <v>72</v>
      </c>
      <c r="G215" s="1456"/>
      <c r="H215" s="1456"/>
      <c r="I215" s="1456"/>
      <c r="J215" s="1456"/>
      <c r="K215" s="1456"/>
      <c r="L215" s="1457"/>
      <c r="M215" s="698">
        <v>0</v>
      </c>
      <c r="N215" s="699">
        <v>0</v>
      </c>
      <c r="O215" s="700">
        <v>0</v>
      </c>
      <c r="P215" s="700">
        <v>0</v>
      </c>
      <c r="Q215" s="705">
        <v>0</v>
      </c>
      <c r="R215" s="700">
        <v>0</v>
      </c>
      <c r="S215" s="701">
        <v>0</v>
      </c>
      <c r="T215" s="700">
        <v>0</v>
      </c>
      <c r="U215" s="701">
        <v>0</v>
      </c>
      <c r="V215" s="700">
        <v>0</v>
      </c>
      <c r="W215" s="701">
        <v>0</v>
      </c>
      <c r="X215" s="700">
        <v>0</v>
      </c>
      <c r="Y215" s="701">
        <v>0</v>
      </c>
      <c r="Z215" s="700">
        <v>0</v>
      </c>
      <c r="AA215" s="701">
        <v>0</v>
      </c>
      <c r="AB215" s="706">
        <v>0</v>
      </c>
      <c r="AC215" s="698">
        <v>0</v>
      </c>
      <c r="AD215" s="996"/>
      <c r="AE215" s="997"/>
      <c r="AF215" s="998"/>
    </row>
    <row r="216" spans="1:34" x14ac:dyDescent="0.2">
      <c r="A216" s="11">
        <v>312</v>
      </c>
      <c r="B216" s="691"/>
      <c r="C216" s="692"/>
      <c r="D216" s="692"/>
      <c r="E216" s="692"/>
      <c r="F216" s="1458" t="s">
        <v>73</v>
      </c>
      <c r="G216" s="1459"/>
      <c r="H216" s="1459"/>
      <c r="I216" s="1459"/>
      <c r="J216" s="1459"/>
      <c r="K216" s="1459"/>
      <c r="L216" s="1460"/>
      <c r="M216" s="698">
        <v>0</v>
      </c>
      <c r="N216" s="699">
        <v>0</v>
      </c>
      <c r="O216" s="700">
        <v>0</v>
      </c>
      <c r="P216" s="700">
        <v>0</v>
      </c>
      <c r="Q216" s="705">
        <v>0</v>
      </c>
      <c r="R216" s="700">
        <v>0</v>
      </c>
      <c r="S216" s="701">
        <v>0</v>
      </c>
      <c r="T216" s="700">
        <v>0</v>
      </c>
      <c r="U216" s="701">
        <v>0</v>
      </c>
      <c r="V216" s="700">
        <v>0</v>
      </c>
      <c r="W216" s="701">
        <v>0</v>
      </c>
      <c r="X216" s="700">
        <v>0</v>
      </c>
      <c r="Y216" s="701">
        <v>0</v>
      </c>
      <c r="Z216" s="700">
        <v>0</v>
      </c>
      <c r="AA216" s="701">
        <v>0</v>
      </c>
      <c r="AB216" s="706">
        <v>0</v>
      </c>
      <c r="AC216" s="698">
        <v>0</v>
      </c>
      <c r="AD216" s="996"/>
      <c r="AE216" s="997"/>
      <c r="AF216" s="998"/>
    </row>
    <row r="217" spans="1:34" x14ac:dyDescent="0.2">
      <c r="A217" s="11">
        <v>313</v>
      </c>
      <c r="B217" s="691"/>
      <c r="C217" s="692"/>
      <c r="D217" s="1485" t="s">
        <v>734</v>
      </c>
      <c r="E217" s="1486"/>
      <c r="F217" s="1486"/>
      <c r="G217" s="1486"/>
      <c r="H217" s="1486"/>
      <c r="I217" s="1486"/>
      <c r="J217" s="1486"/>
      <c r="K217" s="1486"/>
      <c r="L217" s="1487"/>
      <c r="M217" s="407">
        <f>SUM(M218:M220)</f>
        <v>0</v>
      </c>
      <c r="N217" s="410">
        <f t="shared" ref="N217:AC217" si="54">SUBTOTAL(9,N218:N220)</f>
        <v>0</v>
      </c>
      <c r="O217" s="414">
        <f t="shared" si="54"/>
        <v>0</v>
      </c>
      <c r="P217" s="413">
        <f t="shared" si="54"/>
        <v>0</v>
      </c>
      <c r="Q217" s="415">
        <f t="shared" si="54"/>
        <v>0</v>
      </c>
      <c r="R217" s="414">
        <f t="shared" si="54"/>
        <v>0</v>
      </c>
      <c r="S217" s="414">
        <f t="shared" si="54"/>
        <v>0</v>
      </c>
      <c r="T217" s="414">
        <f t="shared" si="54"/>
        <v>0</v>
      </c>
      <c r="U217" s="414">
        <f t="shared" si="54"/>
        <v>0</v>
      </c>
      <c r="V217" s="414">
        <f t="shared" si="54"/>
        <v>0</v>
      </c>
      <c r="W217" s="414">
        <f t="shared" si="54"/>
        <v>0</v>
      </c>
      <c r="X217" s="414">
        <f t="shared" si="54"/>
        <v>0</v>
      </c>
      <c r="Y217" s="414">
        <f t="shared" si="54"/>
        <v>0</v>
      </c>
      <c r="Z217" s="414">
        <f t="shared" si="54"/>
        <v>0</v>
      </c>
      <c r="AA217" s="414">
        <f t="shared" si="54"/>
        <v>0</v>
      </c>
      <c r="AB217" s="424">
        <f t="shared" si="54"/>
        <v>0</v>
      </c>
      <c r="AC217" s="407">
        <f t="shared" si="54"/>
        <v>0</v>
      </c>
      <c r="AD217" s="996"/>
      <c r="AE217" s="997"/>
      <c r="AF217" s="998"/>
    </row>
    <row r="218" spans="1:34" x14ac:dyDescent="0.2">
      <c r="A218" s="11">
        <v>314</v>
      </c>
      <c r="B218" s="691"/>
      <c r="C218" s="692"/>
      <c r="D218" s="692"/>
      <c r="E218" s="692"/>
      <c r="F218" s="1455" t="s">
        <v>735</v>
      </c>
      <c r="G218" s="1456"/>
      <c r="H218" s="1456"/>
      <c r="I218" s="1456"/>
      <c r="J218" s="1456"/>
      <c r="K218" s="1456"/>
      <c r="L218" s="1456"/>
      <c r="M218" s="698">
        <v>0</v>
      </c>
      <c r="N218" s="699">
        <v>0</v>
      </c>
      <c r="O218" s="700">
        <v>0</v>
      </c>
      <c r="P218" s="700">
        <v>0</v>
      </c>
      <c r="Q218" s="705">
        <v>0</v>
      </c>
      <c r="R218" s="700">
        <v>0</v>
      </c>
      <c r="S218" s="701">
        <v>0</v>
      </c>
      <c r="T218" s="700">
        <v>0</v>
      </c>
      <c r="U218" s="701">
        <v>0</v>
      </c>
      <c r="V218" s="700">
        <v>0</v>
      </c>
      <c r="W218" s="701">
        <v>0</v>
      </c>
      <c r="X218" s="700">
        <v>0</v>
      </c>
      <c r="Y218" s="701">
        <v>0</v>
      </c>
      <c r="Z218" s="700">
        <v>0</v>
      </c>
      <c r="AA218" s="701">
        <v>0</v>
      </c>
      <c r="AB218" s="706">
        <v>0</v>
      </c>
      <c r="AC218" s="698">
        <v>0</v>
      </c>
      <c r="AD218" s="996"/>
      <c r="AE218" s="997"/>
      <c r="AF218" s="998"/>
    </row>
    <row r="219" spans="1:34" x14ac:dyDescent="0.2">
      <c r="A219" s="11">
        <v>315</v>
      </c>
      <c r="B219" s="691"/>
      <c r="C219" s="692"/>
      <c r="D219" s="692"/>
      <c r="E219" s="692"/>
      <c r="F219" s="1449" t="s">
        <v>736</v>
      </c>
      <c r="G219" s="1450"/>
      <c r="H219" s="1450"/>
      <c r="I219" s="1450"/>
      <c r="J219" s="1450"/>
      <c r="K219" s="1450"/>
      <c r="L219" s="1450"/>
      <c r="M219" s="698">
        <v>0</v>
      </c>
      <c r="N219" s="699">
        <v>0</v>
      </c>
      <c r="O219" s="700">
        <v>0</v>
      </c>
      <c r="P219" s="700">
        <v>0</v>
      </c>
      <c r="Q219" s="705">
        <v>0</v>
      </c>
      <c r="R219" s="700">
        <v>0</v>
      </c>
      <c r="S219" s="701">
        <v>0</v>
      </c>
      <c r="T219" s="700">
        <v>0</v>
      </c>
      <c r="U219" s="701">
        <v>0</v>
      </c>
      <c r="V219" s="700">
        <v>0</v>
      </c>
      <c r="W219" s="701">
        <v>0</v>
      </c>
      <c r="X219" s="700">
        <v>0</v>
      </c>
      <c r="Y219" s="701">
        <v>0</v>
      </c>
      <c r="Z219" s="700">
        <v>0</v>
      </c>
      <c r="AA219" s="701">
        <v>0</v>
      </c>
      <c r="AB219" s="706">
        <v>0</v>
      </c>
      <c r="AC219" s="698">
        <v>0</v>
      </c>
      <c r="AD219" s="996"/>
      <c r="AE219" s="997"/>
      <c r="AF219" s="998"/>
    </row>
    <row r="220" spans="1:34" x14ac:dyDescent="0.2">
      <c r="A220" s="11">
        <v>316</v>
      </c>
      <c r="B220" s="691"/>
      <c r="C220" s="692"/>
      <c r="D220" s="692"/>
      <c r="E220" s="692"/>
      <c r="F220" s="1458" t="s">
        <v>737</v>
      </c>
      <c r="G220" s="1459"/>
      <c r="H220" s="1459"/>
      <c r="I220" s="1459"/>
      <c r="J220" s="1459"/>
      <c r="K220" s="1459"/>
      <c r="L220" s="1459"/>
      <c r="M220" s="698">
        <v>0</v>
      </c>
      <c r="N220" s="1319"/>
      <c r="O220" s="1243"/>
      <c r="P220" s="1243"/>
      <c r="Q220" s="1243"/>
      <c r="R220" s="1243"/>
      <c r="S220" s="1243"/>
      <c r="T220" s="1243"/>
      <c r="U220" s="1243"/>
      <c r="V220" s="1243"/>
      <c r="W220" s="1243"/>
      <c r="X220" s="1243"/>
      <c r="Y220" s="1243"/>
      <c r="Z220" s="1243"/>
      <c r="AA220" s="1243"/>
      <c r="AB220" s="1243"/>
      <c r="AC220" s="1243"/>
      <c r="AD220" s="1017"/>
      <c r="AE220" s="997"/>
      <c r="AF220" s="998"/>
    </row>
    <row r="221" spans="1:34" x14ac:dyDescent="0.2">
      <c r="A221" s="11">
        <v>317</v>
      </c>
      <c r="B221" s="691"/>
      <c r="C221" s="692"/>
      <c r="D221" s="1485" t="s">
        <v>74</v>
      </c>
      <c r="E221" s="1486"/>
      <c r="F221" s="1486"/>
      <c r="G221" s="1486"/>
      <c r="H221" s="1486"/>
      <c r="I221" s="1486"/>
      <c r="J221" s="1486"/>
      <c r="K221" s="1486"/>
      <c r="L221" s="1487"/>
      <c r="M221" s="407">
        <f>SUM(M222:M224)</f>
        <v>0</v>
      </c>
      <c r="N221" s="1244"/>
      <c r="O221" s="1244"/>
      <c r="P221" s="1244"/>
      <c r="Q221" s="1244"/>
      <c r="R221" s="1244"/>
      <c r="S221" s="1244"/>
      <c r="T221" s="1244"/>
      <c r="U221" s="1244"/>
      <c r="V221" s="1244"/>
      <c r="W221" s="1244"/>
      <c r="X221" s="1244"/>
      <c r="Y221" s="1244"/>
      <c r="Z221" s="1244"/>
      <c r="AA221" s="1244"/>
      <c r="AB221" s="1244"/>
      <c r="AC221" s="1244"/>
      <c r="AD221" s="1017"/>
      <c r="AE221" s="997"/>
      <c r="AF221" s="998"/>
      <c r="AH221" s="249">
        <f>SUM(R217,R214,R206,R203,R200,R197,R191,R188,R183,R180,R176,R169,R166,R161,R157,R153,R147,R142,R137,R130,R127,R123,R119,R113,R108,R101,R96,R91,R78,R69,R57,R50,R47,R42,R34,R28,R23,R18,R13,R10)</f>
        <v>0</v>
      </c>
    </row>
    <row r="222" spans="1:34" x14ac:dyDescent="0.2">
      <c r="A222" s="11">
        <v>318</v>
      </c>
      <c r="B222" s="691"/>
      <c r="C222" s="692"/>
      <c r="D222" s="692"/>
      <c r="E222" s="692"/>
      <c r="F222" s="1455" t="s">
        <v>75</v>
      </c>
      <c r="G222" s="1456"/>
      <c r="H222" s="1456"/>
      <c r="I222" s="1456"/>
      <c r="J222" s="1456"/>
      <c r="K222" s="1456"/>
      <c r="L222" s="1457"/>
      <c r="M222" s="698">
        <v>0</v>
      </c>
      <c r="N222" s="1244"/>
      <c r="O222" s="1244"/>
      <c r="P222" s="1244"/>
      <c r="Q222" s="1244"/>
      <c r="R222" s="1244"/>
      <c r="S222" s="1244"/>
      <c r="T222" s="1244"/>
      <c r="U222" s="1244"/>
      <c r="V222" s="1244"/>
      <c r="W222" s="1244"/>
      <c r="X222" s="1244"/>
      <c r="Y222" s="1244"/>
      <c r="Z222" s="1244"/>
      <c r="AA222" s="1244"/>
      <c r="AB222" s="1244"/>
      <c r="AC222" s="1244"/>
      <c r="AD222" s="1017"/>
      <c r="AE222" s="997"/>
      <c r="AF222" s="998"/>
    </row>
    <row r="223" spans="1:34" x14ac:dyDescent="0.2">
      <c r="A223" s="11">
        <v>319</v>
      </c>
      <c r="B223" s="691"/>
      <c r="C223" s="692"/>
      <c r="D223" s="692"/>
      <c r="E223" s="692"/>
      <c r="F223" s="1449" t="s">
        <v>76</v>
      </c>
      <c r="G223" s="1450"/>
      <c r="H223" s="1450"/>
      <c r="I223" s="1450"/>
      <c r="J223" s="1450"/>
      <c r="K223" s="1450"/>
      <c r="L223" s="1451"/>
      <c r="M223" s="698">
        <v>0</v>
      </c>
      <c r="N223" s="1244"/>
      <c r="O223" s="1244"/>
      <c r="P223" s="1244"/>
      <c r="Q223" s="1244"/>
      <c r="R223" s="1244"/>
      <c r="S223" s="1244"/>
      <c r="T223" s="1244"/>
      <c r="U223" s="1244"/>
      <c r="V223" s="1244"/>
      <c r="W223" s="1244"/>
      <c r="X223" s="1244"/>
      <c r="Y223" s="1244"/>
      <c r="Z223" s="1244"/>
      <c r="AA223" s="1244"/>
      <c r="AB223" s="1244"/>
      <c r="AC223" s="1244"/>
      <c r="AD223" s="1017"/>
      <c r="AE223" s="997"/>
      <c r="AF223" s="998"/>
    </row>
    <row r="224" spans="1:34" x14ac:dyDescent="0.2">
      <c r="A224" s="11">
        <v>320</v>
      </c>
      <c r="B224" s="691"/>
      <c r="C224" s="692"/>
      <c r="D224" s="692"/>
      <c r="E224" s="692"/>
      <c r="F224" s="1458" t="s">
        <v>77</v>
      </c>
      <c r="G224" s="1459"/>
      <c r="H224" s="1459"/>
      <c r="I224" s="1459"/>
      <c r="J224" s="1459"/>
      <c r="K224" s="1459"/>
      <c r="L224" s="1460"/>
      <c r="M224" s="698">
        <v>0</v>
      </c>
      <c r="N224" s="1244"/>
      <c r="O224" s="1244"/>
      <c r="P224" s="1244"/>
      <c r="Q224" s="1244"/>
      <c r="R224" s="1244"/>
      <c r="S224" s="1244"/>
      <c r="T224" s="1244"/>
      <c r="U224" s="1244"/>
      <c r="V224" s="1244"/>
      <c r="W224" s="1244"/>
      <c r="X224" s="1244"/>
      <c r="Y224" s="1244"/>
      <c r="Z224" s="1244"/>
      <c r="AA224" s="1244"/>
      <c r="AB224" s="1244"/>
      <c r="AC224" s="1244"/>
      <c r="AD224" s="1017"/>
      <c r="AE224" s="997"/>
      <c r="AF224" s="998"/>
    </row>
    <row r="225" spans="1:32" x14ac:dyDescent="0.2">
      <c r="A225" s="11">
        <v>321</v>
      </c>
      <c r="B225" s="691"/>
      <c r="C225" s="692"/>
      <c r="D225" s="1485" t="s">
        <v>70</v>
      </c>
      <c r="E225" s="1486"/>
      <c r="F225" s="1486"/>
      <c r="G225" s="1486"/>
      <c r="H225" s="1486"/>
      <c r="I225" s="1486"/>
      <c r="J225" s="1486"/>
      <c r="K225" s="1486"/>
      <c r="L225" s="1487"/>
      <c r="M225" s="407">
        <f>M226</f>
        <v>0</v>
      </c>
      <c r="N225" s="1244"/>
      <c r="O225" s="1244"/>
      <c r="P225" s="1244"/>
      <c r="Q225" s="1244"/>
      <c r="R225" s="1244"/>
      <c r="S225" s="1244"/>
      <c r="T225" s="1244"/>
      <c r="U225" s="1244"/>
      <c r="V225" s="1244"/>
      <c r="W225" s="1244"/>
      <c r="X225" s="1244"/>
      <c r="Y225" s="1244"/>
      <c r="Z225" s="1244"/>
      <c r="AA225" s="1244"/>
      <c r="AB225" s="1244"/>
      <c r="AC225" s="1244"/>
      <c r="AD225" s="1017"/>
      <c r="AE225" s="997"/>
      <c r="AF225" s="998"/>
    </row>
    <row r="226" spans="1:32" x14ac:dyDescent="0.2">
      <c r="A226" s="11">
        <v>322</v>
      </c>
      <c r="B226" s="691"/>
      <c r="C226" s="692"/>
      <c r="D226" s="692"/>
      <c r="E226" s="692"/>
      <c r="F226" s="1519" t="s">
        <v>70</v>
      </c>
      <c r="G226" s="1520"/>
      <c r="H226" s="1520"/>
      <c r="I226" s="1520"/>
      <c r="J226" s="1520"/>
      <c r="K226" s="1520"/>
      <c r="L226" s="1521"/>
      <c r="M226" s="698">
        <v>0</v>
      </c>
      <c r="N226" s="961"/>
      <c r="O226" s="961"/>
      <c r="P226" s="961"/>
      <c r="Q226" s="961"/>
      <c r="R226" s="961"/>
      <c r="S226" s="961"/>
      <c r="T226" s="961"/>
      <c r="U226" s="961"/>
      <c r="V226" s="961"/>
      <c r="W226" s="961"/>
      <c r="X226" s="961"/>
      <c r="Y226" s="961"/>
      <c r="Z226" s="961"/>
      <c r="AA226" s="961"/>
      <c r="AB226" s="961"/>
      <c r="AC226" s="961"/>
      <c r="AD226" s="1017"/>
      <c r="AE226" s="997"/>
      <c r="AF226" s="998"/>
    </row>
    <row r="227" spans="1:32" ht="7.5" customHeight="1" x14ac:dyDescent="0.2">
      <c r="A227" s="11"/>
      <c r="B227" s="1528"/>
      <c r="C227" s="1529"/>
      <c r="D227" s="1529"/>
      <c r="E227" s="1529"/>
      <c r="F227" s="1529"/>
      <c r="G227" s="1529"/>
      <c r="H227" s="1529"/>
      <c r="I227" s="1529"/>
      <c r="J227" s="1529"/>
      <c r="K227" s="1529"/>
      <c r="L227" s="1529"/>
      <c r="M227" s="1529"/>
      <c r="N227" s="1529"/>
      <c r="O227" s="1529"/>
      <c r="P227" s="1529"/>
      <c r="Q227" s="1529"/>
      <c r="R227" s="1529"/>
      <c r="S227" s="1529"/>
      <c r="T227" s="1529"/>
      <c r="U227" s="1529"/>
      <c r="V227" s="1529"/>
      <c r="W227" s="1529"/>
      <c r="X227" s="1529"/>
      <c r="Y227" s="1529"/>
      <c r="Z227" s="1529"/>
      <c r="AA227" s="1529"/>
      <c r="AB227" s="1529"/>
      <c r="AC227" s="1529"/>
      <c r="AD227" s="1529"/>
      <c r="AE227" s="1529"/>
      <c r="AF227" s="1530"/>
    </row>
    <row r="228" spans="1:32" ht="22.5" customHeight="1" x14ac:dyDescent="0.2">
      <c r="A228" s="11">
        <v>323</v>
      </c>
      <c r="B228" s="1538" t="s">
        <v>78</v>
      </c>
      <c r="C228" s="1539"/>
      <c r="D228" s="1539"/>
      <c r="E228" s="1539"/>
      <c r="F228" s="1539"/>
      <c r="G228" s="1539"/>
      <c r="H228" s="1539"/>
      <c r="I228" s="1539"/>
      <c r="J228" s="1539"/>
      <c r="K228" s="1539"/>
      <c r="L228" s="1539"/>
      <c r="M228" s="407">
        <f>SUM(M225,M221,M217,M214,M210,M206,M203,M200,M197,M194,M191,M188,M183,M180,M176,M173,M169,M166,M161,M157,M153,M147,M142,M137,M130,M127,M123,M119,M116,M113,M108,M104,M101,M96,M91,M87,M84,M81,M78,M75,M72,M69,M64,M61,M57,M54,M50,M47,M42,M38,M34,M28,M23,M18,M13,M10,M9)</f>
        <v>0</v>
      </c>
      <c r="N228" s="410">
        <f t="shared" ref="N228:AC228" si="55">SUBTOTAL(9,N9:N226)</f>
        <v>0</v>
      </c>
      <c r="O228" s="414">
        <f t="shared" si="55"/>
        <v>0</v>
      </c>
      <c r="P228" s="413">
        <f t="shared" si="55"/>
        <v>0</v>
      </c>
      <c r="Q228" s="415">
        <f t="shared" si="55"/>
        <v>0</v>
      </c>
      <c r="R228" s="410">
        <f t="shared" si="55"/>
        <v>0</v>
      </c>
      <c r="S228" s="413">
        <f t="shared" si="55"/>
        <v>0</v>
      </c>
      <c r="T228" s="413">
        <f t="shared" si="55"/>
        <v>0</v>
      </c>
      <c r="U228" s="413">
        <f t="shared" si="55"/>
        <v>0</v>
      </c>
      <c r="V228" s="413">
        <f t="shared" si="55"/>
        <v>0</v>
      </c>
      <c r="W228" s="413">
        <f t="shared" si="55"/>
        <v>0</v>
      </c>
      <c r="X228" s="413">
        <f t="shared" si="55"/>
        <v>0</v>
      </c>
      <c r="Y228" s="413">
        <f t="shared" si="55"/>
        <v>0</v>
      </c>
      <c r="Z228" s="413">
        <f t="shared" si="55"/>
        <v>0</v>
      </c>
      <c r="AA228" s="413">
        <f t="shared" si="55"/>
        <v>0</v>
      </c>
      <c r="AB228" s="415">
        <f t="shared" si="55"/>
        <v>0</v>
      </c>
      <c r="AC228" s="415">
        <f t="shared" si="55"/>
        <v>0</v>
      </c>
      <c r="AD228" s="996"/>
      <c r="AE228" s="997"/>
      <c r="AF228" s="998"/>
    </row>
    <row r="229" spans="1:32" ht="7.5" customHeight="1" x14ac:dyDescent="0.2">
      <c r="A229" s="11">
        <v>324</v>
      </c>
      <c r="B229" s="1552"/>
      <c r="C229" s="1552"/>
      <c r="D229" s="1552"/>
      <c r="E229" s="1552"/>
      <c r="F229" s="1552"/>
      <c r="G229" s="1552"/>
      <c r="H229" s="1552"/>
      <c r="I229" s="1552"/>
      <c r="J229" s="1552"/>
      <c r="K229" s="1552"/>
      <c r="L229" s="1552"/>
      <c r="M229" s="1552"/>
      <c r="N229" s="1552"/>
      <c r="O229" s="1552"/>
      <c r="P229" s="1552"/>
      <c r="Q229" s="1552"/>
      <c r="R229" s="1552"/>
      <c r="S229" s="1552"/>
      <c r="T229" s="1552"/>
      <c r="U229" s="1552"/>
      <c r="V229" s="1552"/>
      <c r="W229" s="1552"/>
      <c r="X229" s="1552"/>
      <c r="Y229" s="1552"/>
      <c r="Z229" s="1552"/>
      <c r="AA229" s="1552"/>
      <c r="AB229" s="1552"/>
      <c r="AC229" s="1552"/>
      <c r="AD229" s="1552"/>
      <c r="AE229" s="1552"/>
      <c r="AF229" s="1552"/>
    </row>
    <row r="230" spans="1:32" ht="22.5" customHeight="1" outlineLevel="1" x14ac:dyDescent="0.2">
      <c r="A230" s="11">
        <v>325</v>
      </c>
      <c r="B230" s="1513" t="s">
        <v>79</v>
      </c>
      <c r="C230" s="1514"/>
      <c r="D230" s="1514"/>
      <c r="E230" s="1514"/>
      <c r="F230" s="1514"/>
      <c r="G230" s="1514"/>
      <c r="H230" s="1514"/>
      <c r="I230" s="1514"/>
      <c r="J230" s="1514"/>
      <c r="K230" s="1514"/>
      <c r="L230" s="1514"/>
      <c r="M230" s="1514"/>
      <c r="N230" s="1514"/>
      <c r="O230" s="1514"/>
      <c r="P230" s="1514"/>
      <c r="Q230" s="1514"/>
      <c r="R230" s="1514"/>
      <c r="S230" s="1514"/>
      <c r="T230" s="1514"/>
      <c r="U230" s="1514"/>
      <c r="V230" s="1514"/>
      <c r="W230" s="1514"/>
      <c r="X230" s="1514"/>
      <c r="Y230" s="1514"/>
      <c r="Z230" s="1514"/>
      <c r="AA230" s="1514"/>
      <c r="AB230" s="1514"/>
      <c r="AC230" s="1514"/>
      <c r="AD230" s="1514"/>
      <c r="AE230" s="1514"/>
      <c r="AF230" s="1515"/>
    </row>
    <row r="231" spans="1:32" ht="15" customHeight="1" x14ac:dyDescent="0.2">
      <c r="A231" s="11">
        <v>326</v>
      </c>
      <c r="B231" s="696"/>
      <c r="C231" s="1516" t="s">
        <v>80</v>
      </c>
      <c r="D231" s="1517"/>
      <c r="E231" s="1517"/>
      <c r="F231" s="1517"/>
      <c r="G231" s="1517"/>
      <c r="H231" s="1517"/>
      <c r="I231" s="1517"/>
      <c r="J231" s="1517"/>
      <c r="K231" s="1517"/>
      <c r="L231" s="1517"/>
      <c r="M231" s="1517"/>
      <c r="N231" s="1517"/>
      <c r="O231" s="1517"/>
      <c r="P231" s="1517"/>
      <c r="Q231" s="1517"/>
      <c r="R231" s="1517"/>
      <c r="S231" s="1517"/>
      <c r="T231" s="1517"/>
      <c r="U231" s="1517"/>
      <c r="V231" s="1517"/>
      <c r="W231" s="1517"/>
      <c r="X231" s="1517"/>
      <c r="Y231" s="1517"/>
      <c r="Z231" s="1517"/>
      <c r="AA231" s="1517"/>
      <c r="AB231" s="1517"/>
      <c r="AC231" s="1517"/>
      <c r="AD231" s="1517"/>
      <c r="AE231" s="1517"/>
      <c r="AF231" s="1518"/>
    </row>
    <row r="232" spans="1:32" ht="27" customHeight="1" x14ac:dyDescent="0.2">
      <c r="A232" s="11">
        <v>327</v>
      </c>
      <c r="B232" s="691"/>
      <c r="C232" s="280"/>
      <c r="D232" s="1535" t="s">
        <v>584</v>
      </c>
      <c r="E232" s="1536"/>
      <c r="F232" s="1536"/>
      <c r="G232" s="1536"/>
      <c r="H232" s="1536"/>
      <c r="I232" s="1536"/>
      <c r="J232" s="1536"/>
      <c r="K232" s="1536"/>
      <c r="L232" s="1537"/>
      <c r="M232" s="407">
        <f>SUM(M233:M237)</f>
        <v>0</v>
      </c>
      <c r="N232" s="1188"/>
      <c r="O232" s="1243"/>
      <c r="P232" s="1243"/>
      <c r="Q232" s="1243"/>
      <c r="R232" s="1243"/>
      <c r="S232" s="1243"/>
      <c r="T232" s="1243"/>
      <c r="U232" s="1243"/>
      <c r="V232" s="1243"/>
      <c r="W232" s="1243"/>
      <c r="X232" s="1243"/>
      <c r="Y232" s="1243"/>
      <c r="Z232" s="1243"/>
      <c r="AA232" s="1243"/>
      <c r="AB232" s="1243"/>
      <c r="AC232" s="1243"/>
      <c r="AD232" s="1017"/>
      <c r="AE232" s="997"/>
      <c r="AF232" s="998"/>
    </row>
    <row r="233" spans="1:32" ht="15" customHeight="1" x14ac:dyDescent="0.2">
      <c r="A233" s="11">
        <v>328</v>
      </c>
      <c r="B233" s="691"/>
      <c r="C233" s="289"/>
      <c r="D233" s="289"/>
      <c r="E233" s="290"/>
      <c r="F233" s="1455" t="s">
        <v>471</v>
      </c>
      <c r="G233" s="1456"/>
      <c r="H233" s="1456"/>
      <c r="I233" s="1456"/>
      <c r="J233" s="1456"/>
      <c r="K233" s="1456"/>
      <c r="L233" s="1457"/>
      <c r="M233" s="698">
        <v>0</v>
      </c>
      <c r="N233" s="1244"/>
      <c r="O233" s="1244"/>
      <c r="P233" s="1244"/>
      <c r="Q233" s="1244"/>
      <c r="R233" s="1244"/>
      <c r="S233" s="1244"/>
      <c r="T233" s="1244"/>
      <c r="U233" s="1244"/>
      <c r="V233" s="1244"/>
      <c r="W233" s="1244"/>
      <c r="X233" s="1244"/>
      <c r="Y233" s="1244"/>
      <c r="Z233" s="1244"/>
      <c r="AA233" s="1244"/>
      <c r="AB233" s="1244"/>
      <c r="AC233" s="1244"/>
      <c r="AD233" s="1017"/>
      <c r="AE233" s="997"/>
      <c r="AF233" s="998"/>
    </row>
    <row r="234" spans="1:32" ht="15" customHeight="1" x14ac:dyDescent="0.2">
      <c r="A234" s="11">
        <v>329</v>
      </c>
      <c r="B234" s="691"/>
      <c r="C234" s="289"/>
      <c r="D234" s="289"/>
      <c r="E234" s="290"/>
      <c r="F234" s="1449" t="s">
        <v>472</v>
      </c>
      <c r="G234" s="1450"/>
      <c r="H234" s="1450"/>
      <c r="I234" s="1450"/>
      <c r="J234" s="1450"/>
      <c r="K234" s="1450"/>
      <c r="L234" s="1451"/>
      <c r="M234" s="698">
        <v>0</v>
      </c>
      <c r="N234" s="1244"/>
      <c r="O234" s="1244"/>
      <c r="P234" s="1244"/>
      <c r="Q234" s="1244"/>
      <c r="R234" s="1244"/>
      <c r="S234" s="1244"/>
      <c r="T234" s="1244"/>
      <c r="U234" s="1244"/>
      <c r="V234" s="1244"/>
      <c r="W234" s="1244"/>
      <c r="X234" s="1244"/>
      <c r="Y234" s="1244"/>
      <c r="Z234" s="1244"/>
      <c r="AA234" s="1244"/>
      <c r="AB234" s="1244"/>
      <c r="AC234" s="1244"/>
      <c r="AD234" s="1017"/>
      <c r="AE234" s="997"/>
      <c r="AF234" s="998"/>
    </row>
    <row r="235" spans="1:32" ht="15" customHeight="1" x14ac:dyDescent="0.2">
      <c r="A235" s="11"/>
      <c r="B235" s="691"/>
      <c r="C235" s="289"/>
      <c r="D235" s="289"/>
      <c r="E235" s="290"/>
      <c r="F235" s="1449" t="s">
        <v>473</v>
      </c>
      <c r="G235" s="1450"/>
      <c r="H235" s="1450"/>
      <c r="I235" s="1450"/>
      <c r="J235" s="1450"/>
      <c r="K235" s="1450"/>
      <c r="L235" s="1451"/>
      <c r="M235" s="698">
        <v>0</v>
      </c>
      <c r="N235" s="1244"/>
      <c r="O235" s="1244"/>
      <c r="P235" s="1244"/>
      <c r="Q235" s="1244"/>
      <c r="R235" s="1244"/>
      <c r="S235" s="1244"/>
      <c r="T235" s="1244"/>
      <c r="U235" s="1244"/>
      <c r="V235" s="1244"/>
      <c r="W235" s="1244"/>
      <c r="X235" s="1244"/>
      <c r="Y235" s="1244"/>
      <c r="Z235" s="1244"/>
      <c r="AA235" s="1244"/>
      <c r="AB235" s="1244"/>
      <c r="AC235" s="1244"/>
      <c r="AD235" s="1017"/>
      <c r="AE235" s="997"/>
      <c r="AF235" s="998"/>
    </row>
    <row r="236" spans="1:32" ht="15" customHeight="1" x14ac:dyDescent="0.2">
      <c r="A236" s="11">
        <v>330</v>
      </c>
      <c r="B236" s="691"/>
      <c r="C236" s="289"/>
      <c r="D236" s="289"/>
      <c r="E236" s="290"/>
      <c r="F236" s="1449" t="s">
        <v>474</v>
      </c>
      <c r="G236" s="1450"/>
      <c r="H236" s="1450"/>
      <c r="I236" s="1450"/>
      <c r="J236" s="1450"/>
      <c r="K236" s="1450"/>
      <c r="L236" s="1451"/>
      <c r="M236" s="698">
        <v>0</v>
      </c>
      <c r="N236" s="1244"/>
      <c r="O236" s="1244"/>
      <c r="P236" s="1244"/>
      <c r="Q236" s="1244"/>
      <c r="R236" s="1244"/>
      <c r="S236" s="1244"/>
      <c r="T236" s="1244"/>
      <c r="U236" s="1244"/>
      <c r="V236" s="1244"/>
      <c r="W236" s="1244"/>
      <c r="X236" s="1244"/>
      <c r="Y236" s="1244"/>
      <c r="Z236" s="1244"/>
      <c r="AA236" s="1244"/>
      <c r="AB236" s="1244"/>
      <c r="AC236" s="1244"/>
      <c r="AD236" s="1017"/>
      <c r="AE236" s="997"/>
      <c r="AF236" s="998"/>
    </row>
    <row r="237" spans="1:32" ht="15" customHeight="1" x14ac:dyDescent="0.2">
      <c r="A237" s="11">
        <v>331</v>
      </c>
      <c r="B237" s="691"/>
      <c r="C237" s="289"/>
      <c r="D237" s="289"/>
      <c r="E237" s="290"/>
      <c r="F237" s="1458" t="s">
        <v>475</v>
      </c>
      <c r="G237" s="1459"/>
      <c r="H237" s="1459"/>
      <c r="I237" s="1459"/>
      <c r="J237" s="1459"/>
      <c r="K237" s="1459"/>
      <c r="L237" s="1460"/>
      <c r="M237" s="698">
        <v>0</v>
      </c>
      <c r="N237" s="961"/>
      <c r="O237" s="961"/>
      <c r="P237" s="961"/>
      <c r="Q237" s="961"/>
      <c r="R237" s="961"/>
      <c r="S237" s="961"/>
      <c r="T237" s="961"/>
      <c r="U237" s="961"/>
      <c r="V237" s="961"/>
      <c r="W237" s="961"/>
      <c r="X237" s="961"/>
      <c r="Y237" s="961"/>
      <c r="Z237" s="961"/>
      <c r="AA237" s="961"/>
      <c r="AB237" s="961"/>
      <c r="AC237" s="961"/>
      <c r="AD237" s="1017"/>
      <c r="AE237" s="997"/>
      <c r="AF237" s="998"/>
    </row>
    <row r="238" spans="1:32" ht="15" customHeight="1" x14ac:dyDescent="0.2">
      <c r="A238" s="11">
        <v>332</v>
      </c>
      <c r="B238" s="691"/>
      <c r="C238" s="280"/>
      <c r="D238" s="1485" t="s">
        <v>476</v>
      </c>
      <c r="E238" s="1486"/>
      <c r="F238" s="1486"/>
      <c r="G238" s="1486"/>
      <c r="H238" s="1486"/>
      <c r="I238" s="1486"/>
      <c r="J238" s="1486"/>
      <c r="K238" s="1486"/>
      <c r="L238" s="1486"/>
      <c r="M238" s="1486"/>
      <c r="N238" s="1486"/>
      <c r="O238" s="1486"/>
      <c r="P238" s="1486"/>
      <c r="Q238" s="1486"/>
      <c r="R238" s="1486"/>
      <c r="S238" s="1486"/>
      <c r="T238" s="1486"/>
      <c r="U238" s="1486"/>
      <c r="V238" s="1486"/>
      <c r="W238" s="1486"/>
      <c r="X238" s="1486"/>
      <c r="Y238" s="1486"/>
      <c r="Z238" s="1486"/>
      <c r="AA238" s="1486"/>
      <c r="AB238" s="1486"/>
      <c r="AC238" s="1486"/>
      <c r="AD238" s="1486"/>
      <c r="AE238" s="1486"/>
      <c r="AF238" s="1487"/>
    </row>
    <row r="239" spans="1:32" ht="15" customHeight="1" x14ac:dyDescent="0.2">
      <c r="A239" s="11">
        <v>333</v>
      </c>
      <c r="B239" s="691"/>
      <c r="C239" s="280"/>
      <c r="D239" s="293"/>
      <c r="E239" s="1532" t="s">
        <v>477</v>
      </c>
      <c r="F239" s="1533"/>
      <c r="G239" s="1533"/>
      <c r="H239" s="1533"/>
      <c r="I239" s="1533"/>
      <c r="J239" s="1533"/>
      <c r="K239" s="1533"/>
      <c r="L239" s="1534"/>
      <c r="M239" s="407">
        <f>SUM(M240:M245)</f>
        <v>0</v>
      </c>
      <c r="N239" s="410">
        <f t="shared" ref="N239:AC239" si="56">SUBTOTAL(9,N240:N245)</f>
        <v>0</v>
      </c>
      <c r="O239" s="414">
        <f t="shared" si="56"/>
        <v>0</v>
      </c>
      <c r="P239" s="413">
        <f t="shared" si="56"/>
        <v>0</v>
      </c>
      <c r="Q239" s="415">
        <f t="shared" si="56"/>
        <v>0</v>
      </c>
      <c r="R239" s="414">
        <f t="shared" si="56"/>
        <v>0</v>
      </c>
      <c r="S239" s="414">
        <f t="shared" si="56"/>
        <v>0</v>
      </c>
      <c r="T239" s="414">
        <f t="shared" si="56"/>
        <v>0</v>
      </c>
      <c r="U239" s="414">
        <f t="shared" si="56"/>
        <v>0</v>
      </c>
      <c r="V239" s="414">
        <f t="shared" si="56"/>
        <v>0</v>
      </c>
      <c r="W239" s="414">
        <f t="shared" si="56"/>
        <v>0</v>
      </c>
      <c r="X239" s="414">
        <f t="shared" si="56"/>
        <v>0</v>
      </c>
      <c r="Y239" s="414">
        <f t="shared" si="56"/>
        <v>0</v>
      </c>
      <c r="Z239" s="414">
        <f t="shared" si="56"/>
        <v>0</v>
      </c>
      <c r="AA239" s="414">
        <f t="shared" si="56"/>
        <v>0</v>
      </c>
      <c r="AB239" s="424">
        <f t="shared" si="56"/>
        <v>0</v>
      </c>
      <c r="AC239" s="407">
        <f t="shared" si="56"/>
        <v>0</v>
      </c>
      <c r="AD239" s="996"/>
      <c r="AE239" s="997"/>
      <c r="AF239" s="998"/>
    </row>
    <row r="240" spans="1:32" ht="15" customHeight="1" x14ac:dyDescent="0.2">
      <c r="A240" s="11">
        <v>334</v>
      </c>
      <c r="B240" s="691"/>
      <c r="C240" s="678"/>
      <c r="D240" s="678"/>
      <c r="E240" s="679"/>
      <c r="F240" s="1455" t="s">
        <v>478</v>
      </c>
      <c r="G240" s="1456"/>
      <c r="H240" s="1456"/>
      <c r="I240" s="1456"/>
      <c r="J240" s="1456"/>
      <c r="K240" s="1456"/>
      <c r="L240" s="1457"/>
      <c r="M240" s="698">
        <v>0</v>
      </c>
      <c r="N240" s="699">
        <v>0</v>
      </c>
      <c r="O240" s="700">
        <v>0</v>
      </c>
      <c r="P240" s="700">
        <v>0</v>
      </c>
      <c r="Q240" s="705">
        <v>0</v>
      </c>
      <c r="R240" s="700">
        <v>0</v>
      </c>
      <c r="S240" s="701">
        <v>0</v>
      </c>
      <c r="T240" s="700">
        <v>0</v>
      </c>
      <c r="U240" s="701">
        <v>0</v>
      </c>
      <c r="V240" s="700">
        <v>0</v>
      </c>
      <c r="W240" s="701">
        <v>0</v>
      </c>
      <c r="X240" s="700">
        <v>0</v>
      </c>
      <c r="Y240" s="701">
        <v>0</v>
      </c>
      <c r="Z240" s="700">
        <v>0</v>
      </c>
      <c r="AA240" s="701">
        <v>0</v>
      </c>
      <c r="AB240" s="706">
        <v>0</v>
      </c>
      <c r="AC240" s="698">
        <v>0</v>
      </c>
      <c r="AD240" s="996"/>
      <c r="AE240" s="997"/>
      <c r="AF240" s="998"/>
    </row>
    <row r="241" spans="1:32" ht="15" customHeight="1" x14ac:dyDescent="0.2">
      <c r="A241" s="11">
        <v>335</v>
      </c>
      <c r="B241" s="691"/>
      <c r="C241" s="678"/>
      <c r="D241" s="678"/>
      <c r="E241" s="679"/>
      <c r="F241" s="1449" t="s">
        <v>479</v>
      </c>
      <c r="G241" s="1450"/>
      <c r="H241" s="1450"/>
      <c r="I241" s="1450"/>
      <c r="J241" s="1450"/>
      <c r="K241" s="1450"/>
      <c r="L241" s="1451"/>
      <c r="M241" s="698">
        <v>0</v>
      </c>
      <c r="N241" s="699">
        <v>0</v>
      </c>
      <c r="O241" s="700">
        <v>0</v>
      </c>
      <c r="P241" s="700">
        <v>0</v>
      </c>
      <c r="Q241" s="705">
        <v>0</v>
      </c>
      <c r="R241" s="700">
        <v>0</v>
      </c>
      <c r="S241" s="701">
        <v>0</v>
      </c>
      <c r="T241" s="700">
        <v>0</v>
      </c>
      <c r="U241" s="701">
        <v>0</v>
      </c>
      <c r="V241" s="700">
        <v>0</v>
      </c>
      <c r="W241" s="701">
        <v>0</v>
      </c>
      <c r="X241" s="700">
        <v>0</v>
      </c>
      <c r="Y241" s="701">
        <v>0</v>
      </c>
      <c r="Z241" s="700">
        <v>0</v>
      </c>
      <c r="AA241" s="701">
        <v>0</v>
      </c>
      <c r="AB241" s="706">
        <v>0</v>
      </c>
      <c r="AC241" s="698">
        <v>0</v>
      </c>
      <c r="AD241" s="996"/>
      <c r="AE241" s="997"/>
      <c r="AF241" s="998"/>
    </row>
    <row r="242" spans="1:32" ht="15" customHeight="1" x14ac:dyDescent="0.2">
      <c r="A242" s="11">
        <v>336</v>
      </c>
      <c r="B242" s="691"/>
      <c r="C242" s="678"/>
      <c r="D242" s="678"/>
      <c r="E242" s="679"/>
      <c r="F242" s="1449" t="s">
        <v>480</v>
      </c>
      <c r="G242" s="1450"/>
      <c r="H242" s="1450"/>
      <c r="I242" s="1450"/>
      <c r="J242" s="1450"/>
      <c r="K242" s="1450"/>
      <c r="L242" s="1451"/>
      <c r="M242" s="698">
        <v>0</v>
      </c>
      <c r="N242" s="699">
        <v>0</v>
      </c>
      <c r="O242" s="700">
        <v>0</v>
      </c>
      <c r="P242" s="700">
        <v>0</v>
      </c>
      <c r="Q242" s="705">
        <v>0</v>
      </c>
      <c r="R242" s="700">
        <v>0</v>
      </c>
      <c r="S242" s="701">
        <v>0</v>
      </c>
      <c r="T242" s="700">
        <v>0</v>
      </c>
      <c r="U242" s="701">
        <v>0</v>
      </c>
      <c r="V242" s="700">
        <v>0</v>
      </c>
      <c r="W242" s="701">
        <v>0</v>
      </c>
      <c r="X242" s="700">
        <v>0</v>
      </c>
      <c r="Y242" s="701">
        <v>0</v>
      </c>
      <c r="Z242" s="700">
        <v>0</v>
      </c>
      <c r="AA242" s="701">
        <v>0</v>
      </c>
      <c r="AB242" s="706">
        <v>0</v>
      </c>
      <c r="AC242" s="698">
        <v>0</v>
      </c>
      <c r="AD242" s="996"/>
      <c r="AE242" s="997"/>
      <c r="AF242" s="998"/>
    </row>
    <row r="243" spans="1:32" ht="15" customHeight="1" x14ac:dyDescent="0.2">
      <c r="A243" s="11">
        <v>337</v>
      </c>
      <c r="B243" s="691"/>
      <c r="C243" s="678"/>
      <c r="D243" s="678"/>
      <c r="E243" s="679"/>
      <c r="F243" s="1449" t="s">
        <v>481</v>
      </c>
      <c r="G243" s="1450"/>
      <c r="H243" s="1450"/>
      <c r="I243" s="1450"/>
      <c r="J243" s="1450"/>
      <c r="K243" s="1450"/>
      <c r="L243" s="1451"/>
      <c r="M243" s="698">
        <v>0</v>
      </c>
      <c r="N243" s="699">
        <v>0</v>
      </c>
      <c r="O243" s="700">
        <v>0</v>
      </c>
      <c r="P243" s="700">
        <v>0</v>
      </c>
      <c r="Q243" s="705">
        <v>0</v>
      </c>
      <c r="R243" s="700">
        <v>0</v>
      </c>
      <c r="S243" s="701">
        <v>0</v>
      </c>
      <c r="T243" s="700">
        <v>0</v>
      </c>
      <c r="U243" s="701">
        <v>0</v>
      </c>
      <c r="V243" s="700">
        <v>0</v>
      </c>
      <c r="W243" s="701">
        <v>0</v>
      </c>
      <c r="X243" s="700">
        <v>0</v>
      </c>
      <c r="Y243" s="701">
        <v>0</v>
      </c>
      <c r="Z243" s="700">
        <v>0</v>
      </c>
      <c r="AA243" s="701">
        <v>0</v>
      </c>
      <c r="AB243" s="706">
        <v>0</v>
      </c>
      <c r="AC243" s="698">
        <v>0</v>
      </c>
      <c r="AD243" s="996"/>
      <c r="AE243" s="997"/>
      <c r="AF243" s="998"/>
    </row>
    <row r="244" spans="1:32" ht="15" customHeight="1" x14ac:dyDescent="0.2">
      <c r="A244" s="11">
        <v>338</v>
      </c>
      <c r="B244" s="691"/>
      <c r="C244" s="678"/>
      <c r="D244" s="678"/>
      <c r="E244" s="679"/>
      <c r="F244" s="1449" t="s">
        <v>482</v>
      </c>
      <c r="G244" s="1450"/>
      <c r="H244" s="1450"/>
      <c r="I244" s="1450"/>
      <c r="J244" s="1450"/>
      <c r="K244" s="1450"/>
      <c r="L244" s="1451"/>
      <c r="M244" s="698">
        <v>0</v>
      </c>
      <c r="N244" s="699">
        <v>0</v>
      </c>
      <c r="O244" s="700">
        <v>0</v>
      </c>
      <c r="P244" s="700">
        <v>0</v>
      </c>
      <c r="Q244" s="705">
        <v>0</v>
      </c>
      <c r="R244" s="700">
        <v>0</v>
      </c>
      <c r="S244" s="701">
        <v>0</v>
      </c>
      <c r="T244" s="700">
        <v>0</v>
      </c>
      <c r="U244" s="701">
        <v>0</v>
      </c>
      <c r="V244" s="700">
        <v>0</v>
      </c>
      <c r="W244" s="701">
        <v>0</v>
      </c>
      <c r="X244" s="700">
        <v>0</v>
      </c>
      <c r="Y244" s="701">
        <v>0</v>
      </c>
      <c r="Z244" s="700">
        <v>0</v>
      </c>
      <c r="AA244" s="701">
        <v>0</v>
      </c>
      <c r="AB244" s="706">
        <v>0</v>
      </c>
      <c r="AC244" s="698">
        <v>0</v>
      </c>
      <c r="AD244" s="996"/>
      <c r="AE244" s="997"/>
      <c r="AF244" s="998"/>
    </row>
    <row r="245" spans="1:32" ht="15" customHeight="1" x14ac:dyDescent="0.2">
      <c r="A245" s="11">
        <v>339</v>
      </c>
      <c r="B245" s="691"/>
      <c r="C245" s="280"/>
      <c r="D245" s="280"/>
      <c r="E245" s="281"/>
      <c r="F245" s="1458" t="s">
        <v>483</v>
      </c>
      <c r="G245" s="1459"/>
      <c r="H245" s="1459"/>
      <c r="I245" s="1459"/>
      <c r="J245" s="1459"/>
      <c r="K245" s="1459"/>
      <c r="L245" s="1460"/>
      <c r="M245" s="698">
        <v>0</v>
      </c>
      <c r="N245" s="699">
        <v>0</v>
      </c>
      <c r="O245" s="700">
        <v>0</v>
      </c>
      <c r="P245" s="700">
        <v>0</v>
      </c>
      <c r="Q245" s="705">
        <v>0</v>
      </c>
      <c r="R245" s="700">
        <v>0</v>
      </c>
      <c r="S245" s="701">
        <v>0</v>
      </c>
      <c r="T245" s="700">
        <v>0</v>
      </c>
      <c r="U245" s="701">
        <v>0</v>
      </c>
      <c r="V245" s="700">
        <v>0</v>
      </c>
      <c r="W245" s="701">
        <v>0</v>
      </c>
      <c r="X245" s="700">
        <v>0</v>
      </c>
      <c r="Y245" s="701">
        <v>0</v>
      </c>
      <c r="Z245" s="700">
        <v>0</v>
      </c>
      <c r="AA245" s="701">
        <v>0</v>
      </c>
      <c r="AB245" s="706">
        <v>0</v>
      </c>
      <c r="AC245" s="698">
        <v>0</v>
      </c>
      <c r="AD245" s="996"/>
      <c r="AE245" s="997"/>
      <c r="AF245" s="998"/>
    </row>
    <row r="246" spans="1:32" ht="15" customHeight="1" x14ac:dyDescent="0.2">
      <c r="A246" s="11">
        <v>340</v>
      </c>
      <c r="B246" s="691"/>
      <c r="C246" s="280"/>
      <c r="D246" s="293"/>
      <c r="E246" s="1452" t="s">
        <v>484</v>
      </c>
      <c r="F246" s="1453"/>
      <c r="G246" s="1453"/>
      <c r="H246" s="1453"/>
      <c r="I246" s="1453"/>
      <c r="J246" s="1453"/>
      <c r="K246" s="1453"/>
      <c r="L246" s="1454"/>
      <c r="M246" s="407">
        <f>SUM(M247:M252)</f>
        <v>0</v>
      </c>
      <c r="N246" s="410">
        <f t="shared" ref="N246:AC246" si="57">SUBTOTAL(9,N247:N252)</f>
        <v>0</v>
      </c>
      <c r="O246" s="414">
        <f t="shared" si="57"/>
        <v>0</v>
      </c>
      <c r="P246" s="413">
        <f t="shared" si="57"/>
        <v>0</v>
      </c>
      <c r="Q246" s="415">
        <f t="shared" si="57"/>
        <v>0</v>
      </c>
      <c r="R246" s="414">
        <f t="shared" si="57"/>
        <v>0</v>
      </c>
      <c r="S246" s="414">
        <f t="shared" si="57"/>
        <v>0</v>
      </c>
      <c r="T246" s="414">
        <f t="shared" si="57"/>
        <v>0</v>
      </c>
      <c r="U246" s="414">
        <f t="shared" si="57"/>
        <v>0</v>
      </c>
      <c r="V246" s="414">
        <f t="shared" si="57"/>
        <v>0</v>
      </c>
      <c r="W246" s="414">
        <f t="shared" si="57"/>
        <v>0</v>
      </c>
      <c r="X246" s="414">
        <f t="shared" si="57"/>
        <v>0</v>
      </c>
      <c r="Y246" s="414">
        <f t="shared" si="57"/>
        <v>0</v>
      </c>
      <c r="Z246" s="414">
        <f t="shared" si="57"/>
        <v>0</v>
      </c>
      <c r="AA246" s="414">
        <f t="shared" si="57"/>
        <v>0</v>
      </c>
      <c r="AB246" s="424">
        <f t="shared" si="57"/>
        <v>0</v>
      </c>
      <c r="AC246" s="407">
        <f t="shared" si="57"/>
        <v>0</v>
      </c>
      <c r="AD246" s="996"/>
      <c r="AE246" s="997"/>
      <c r="AF246" s="998"/>
    </row>
    <row r="247" spans="1:32" ht="15" customHeight="1" x14ac:dyDescent="0.2">
      <c r="A247" s="11">
        <v>341</v>
      </c>
      <c r="B247" s="691"/>
      <c r="C247" s="678"/>
      <c r="D247" s="678"/>
      <c r="E247" s="679"/>
      <c r="F247" s="1455" t="s">
        <v>485</v>
      </c>
      <c r="G247" s="1456"/>
      <c r="H247" s="1456"/>
      <c r="I247" s="1456"/>
      <c r="J247" s="1456"/>
      <c r="K247" s="1456"/>
      <c r="L247" s="1457"/>
      <c r="M247" s="698">
        <v>0</v>
      </c>
      <c r="N247" s="699">
        <v>0</v>
      </c>
      <c r="O247" s="700">
        <v>0</v>
      </c>
      <c r="P247" s="700">
        <v>0</v>
      </c>
      <c r="Q247" s="705">
        <v>0</v>
      </c>
      <c r="R247" s="700">
        <v>0</v>
      </c>
      <c r="S247" s="1423"/>
      <c r="T247" s="1150"/>
      <c r="U247" s="1150"/>
      <c r="V247" s="1150"/>
      <c r="W247" s="1150"/>
      <c r="X247" s="1150"/>
      <c r="Y247" s="1150"/>
      <c r="Z247" s="1150"/>
      <c r="AA247" s="1150"/>
      <c r="AB247" s="1151"/>
      <c r="AC247" s="1158"/>
      <c r="AD247" s="996"/>
      <c r="AE247" s="997"/>
      <c r="AF247" s="998"/>
    </row>
    <row r="248" spans="1:32" ht="15" customHeight="1" x14ac:dyDescent="0.2">
      <c r="A248" s="11">
        <v>342</v>
      </c>
      <c r="B248" s="691"/>
      <c r="C248" s="678"/>
      <c r="D248" s="678"/>
      <c r="E248" s="679"/>
      <c r="F248" s="1449" t="s">
        <v>486</v>
      </c>
      <c r="G248" s="1450"/>
      <c r="H248" s="1450"/>
      <c r="I248" s="1450"/>
      <c r="J248" s="1450"/>
      <c r="K248" s="1450"/>
      <c r="L248" s="1451"/>
      <c r="M248" s="698">
        <v>0</v>
      </c>
      <c r="N248" s="699">
        <v>0</v>
      </c>
      <c r="O248" s="700">
        <v>0</v>
      </c>
      <c r="P248" s="700">
        <v>0</v>
      </c>
      <c r="Q248" s="705">
        <v>0</v>
      </c>
      <c r="R248" s="700">
        <v>0</v>
      </c>
      <c r="S248" s="701">
        <v>0</v>
      </c>
      <c r="T248" s="1162"/>
      <c r="U248" s="1156"/>
      <c r="V248" s="1153"/>
      <c r="W248" s="1153"/>
      <c r="X248" s="1153"/>
      <c r="Y248" s="1153"/>
      <c r="Z248" s="1153"/>
      <c r="AA248" s="1153"/>
      <c r="AB248" s="1154"/>
      <c r="AC248" s="1421"/>
      <c r="AD248" s="996"/>
      <c r="AE248" s="997"/>
      <c r="AF248" s="998"/>
    </row>
    <row r="249" spans="1:32" ht="15" customHeight="1" x14ac:dyDescent="0.2">
      <c r="A249" s="11">
        <v>343</v>
      </c>
      <c r="B249" s="691"/>
      <c r="C249" s="678"/>
      <c r="D249" s="678"/>
      <c r="E249" s="679"/>
      <c r="F249" s="1449" t="s">
        <v>487</v>
      </c>
      <c r="G249" s="1450"/>
      <c r="H249" s="1450"/>
      <c r="I249" s="1450"/>
      <c r="J249" s="1450"/>
      <c r="K249" s="1450"/>
      <c r="L249" s="1451"/>
      <c r="M249" s="698">
        <v>0</v>
      </c>
      <c r="N249" s="699">
        <v>0</v>
      </c>
      <c r="O249" s="700">
        <v>0</v>
      </c>
      <c r="P249" s="700">
        <v>0</v>
      </c>
      <c r="Q249" s="705">
        <v>0</v>
      </c>
      <c r="R249" s="700">
        <v>0</v>
      </c>
      <c r="S249" s="701">
        <v>0</v>
      </c>
      <c r="T249" s="700">
        <v>0</v>
      </c>
      <c r="U249" s="701">
        <v>0</v>
      </c>
      <c r="V249" s="1162"/>
      <c r="W249" s="1424"/>
      <c r="X249" s="1424"/>
      <c r="Y249" s="1424"/>
      <c r="Z249" s="1425"/>
      <c r="AA249" s="1425"/>
      <c r="AB249" s="1426"/>
      <c r="AC249" s="1421"/>
      <c r="AD249" s="996"/>
      <c r="AE249" s="997"/>
      <c r="AF249" s="998"/>
    </row>
    <row r="250" spans="1:32" ht="15" customHeight="1" x14ac:dyDescent="0.2">
      <c r="A250" s="11">
        <v>344</v>
      </c>
      <c r="B250" s="691"/>
      <c r="C250" s="678"/>
      <c r="D250" s="678"/>
      <c r="E250" s="679"/>
      <c r="F250" s="1449" t="s">
        <v>488</v>
      </c>
      <c r="G250" s="1450"/>
      <c r="H250" s="1450"/>
      <c r="I250" s="1450"/>
      <c r="J250" s="1450"/>
      <c r="K250" s="1450"/>
      <c r="L250" s="1451"/>
      <c r="M250" s="698">
        <v>0</v>
      </c>
      <c r="N250" s="699">
        <v>0</v>
      </c>
      <c r="O250" s="700">
        <v>0</v>
      </c>
      <c r="P250" s="700">
        <v>0</v>
      </c>
      <c r="Q250" s="705">
        <v>0</v>
      </c>
      <c r="R250" s="700">
        <v>0</v>
      </c>
      <c r="S250" s="701">
        <v>0</v>
      </c>
      <c r="T250" s="700">
        <v>0</v>
      </c>
      <c r="U250" s="701">
        <v>0</v>
      </c>
      <c r="V250" s="700">
        <v>0</v>
      </c>
      <c r="W250" s="701">
        <v>0</v>
      </c>
      <c r="X250" s="700">
        <v>0</v>
      </c>
      <c r="Y250" s="701">
        <v>0</v>
      </c>
      <c r="Z250" s="1162"/>
      <c r="AA250" s="1156"/>
      <c r="AB250" s="1157"/>
      <c r="AC250" s="1422"/>
      <c r="AD250" s="996"/>
      <c r="AE250" s="997"/>
      <c r="AF250" s="998"/>
    </row>
    <row r="251" spans="1:32" ht="15" customHeight="1" x14ac:dyDescent="0.2">
      <c r="A251" s="11">
        <v>345</v>
      </c>
      <c r="B251" s="691"/>
      <c r="C251" s="678"/>
      <c r="D251" s="678"/>
      <c r="E251" s="679"/>
      <c r="F251" s="1449" t="s">
        <v>489</v>
      </c>
      <c r="G251" s="1450"/>
      <c r="H251" s="1450"/>
      <c r="I251" s="1450"/>
      <c r="J251" s="1450"/>
      <c r="K251" s="1450"/>
      <c r="L251" s="1451"/>
      <c r="M251" s="698">
        <v>0</v>
      </c>
      <c r="N251" s="699">
        <v>0</v>
      </c>
      <c r="O251" s="700">
        <v>0</v>
      </c>
      <c r="P251" s="700">
        <v>0</v>
      </c>
      <c r="Q251" s="705">
        <v>0</v>
      </c>
      <c r="R251" s="700">
        <v>0</v>
      </c>
      <c r="S251" s="701">
        <v>0</v>
      </c>
      <c r="T251" s="700">
        <v>0</v>
      </c>
      <c r="U251" s="701">
        <v>0</v>
      </c>
      <c r="V251" s="700">
        <v>0</v>
      </c>
      <c r="W251" s="701">
        <v>0</v>
      </c>
      <c r="X251" s="700">
        <v>0</v>
      </c>
      <c r="Y251" s="701">
        <v>0</v>
      </c>
      <c r="Z251" s="700">
        <v>0</v>
      </c>
      <c r="AA251" s="701">
        <v>0</v>
      </c>
      <c r="AB251" s="706">
        <v>0</v>
      </c>
      <c r="AC251" s="698">
        <v>0</v>
      </c>
      <c r="AD251" s="996"/>
      <c r="AE251" s="997"/>
      <c r="AF251" s="998"/>
    </row>
    <row r="252" spans="1:32" ht="15" customHeight="1" x14ac:dyDescent="0.2">
      <c r="A252" s="11">
        <v>346</v>
      </c>
      <c r="B252" s="691"/>
      <c r="C252" s="280"/>
      <c r="D252" s="280"/>
      <c r="E252" s="281"/>
      <c r="F252" s="1458" t="s">
        <v>490</v>
      </c>
      <c r="G252" s="1459"/>
      <c r="H252" s="1459"/>
      <c r="I252" s="1459"/>
      <c r="J252" s="1459"/>
      <c r="K252" s="1459"/>
      <c r="L252" s="1460"/>
      <c r="M252" s="698">
        <v>0</v>
      </c>
      <c r="N252" s="699">
        <v>0</v>
      </c>
      <c r="O252" s="700">
        <v>0</v>
      </c>
      <c r="P252" s="700">
        <v>0</v>
      </c>
      <c r="Q252" s="705">
        <v>0</v>
      </c>
      <c r="R252" s="700">
        <v>0</v>
      </c>
      <c r="S252" s="701">
        <v>0</v>
      </c>
      <c r="T252" s="700">
        <v>0</v>
      </c>
      <c r="U252" s="701">
        <v>0</v>
      </c>
      <c r="V252" s="700">
        <v>0</v>
      </c>
      <c r="W252" s="701">
        <v>0</v>
      </c>
      <c r="X252" s="700">
        <v>0</v>
      </c>
      <c r="Y252" s="701">
        <v>0</v>
      </c>
      <c r="Z252" s="700">
        <v>0</v>
      </c>
      <c r="AA252" s="701">
        <v>0</v>
      </c>
      <c r="AB252" s="706">
        <v>0</v>
      </c>
      <c r="AC252" s="698">
        <v>0</v>
      </c>
      <c r="AD252" s="996"/>
      <c r="AE252" s="997"/>
      <c r="AF252" s="998"/>
    </row>
    <row r="253" spans="1:32" ht="15" customHeight="1" x14ac:dyDescent="0.2">
      <c r="A253" s="11">
        <v>347</v>
      </c>
      <c r="B253" s="691"/>
      <c r="C253" s="280"/>
      <c r="D253" s="293"/>
      <c r="E253" s="1452" t="s">
        <v>493</v>
      </c>
      <c r="F253" s="1453"/>
      <c r="G253" s="1453"/>
      <c r="H253" s="1453"/>
      <c r="I253" s="1453"/>
      <c r="J253" s="1453"/>
      <c r="K253" s="1453"/>
      <c r="L253" s="1454"/>
      <c r="M253" s="407">
        <f>SUM(M254:M259)</f>
        <v>0</v>
      </c>
      <c r="N253" s="410">
        <f t="shared" ref="N253:AC253" si="58">SUBTOTAL(9,N254:N259)</f>
        <v>0</v>
      </c>
      <c r="O253" s="414">
        <f t="shared" si="58"/>
        <v>0</v>
      </c>
      <c r="P253" s="413">
        <f t="shared" si="58"/>
        <v>0</v>
      </c>
      <c r="Q253" s="415">
        <f t="shared" si="58"/>
        <v>0</v>
      </c>
      <c r="R253" s="414">
        <f t="shared" si="58"/>
        <v>0</v>
      </c>
      <c r="S253" s="414">
        <f t="shared" si="58"/>
        <v>0</v>
      </c>
      <c r="T253" s="414">
        <f t="shared" si="58"/>
        <v>0</v>
      </c>
      <c r="U253" s="414">
        <f t="shared" si="58"/>
        <v>0</v>
      </c>
      <c r="V253" s="414">
        <f t="shared" si="58"/>
        <v>0</v>
      </c>
      <c r="W253" s="414">
        <f t="shared" si="58"/>
        <v>0</v>
      </c>
      <c r="X253" s="414">
        <f t="shared" si="58"/>
        <v>0</v>
      </c>
      <c r="Y253" s="414">
        <f t="shared" si="58"/>
        <v>0</v>
      </c>
      <c r="Z253" s="414">
        <f t="shared" si="58"/>
        <v>0</v>
      </c>
      <c r="AA253" s="414">
        <f t="shared" si="58"/>
        <v>0</v>
      </c>
      <c r="AB253" s="424">
        <f t="shared" si="58"/>
        <v>0</v>
      </c>
      <c r="AC253" s="407">
        <f t="shared" si="58"/>
        <v>0</v>
      </c>
      <c r="AD253" s="996"/>
      <c r="AE253" s="997"/>
      <c r="AF253" s="998"/>
    </row>
    <row r="254" spans="1:32" ht="15" customHeight="1" x14ac:dyDescent="0.2">
      <c r="A254" s="11">
        <v>348</v>
      </c>
      <c r="B254" s="691"/>
      <c r="C254" s="678"/>
      <c r="D254" s="678"/>
      <c r="E254" s="679"/>
      <c r="F254" s="1455" t="s">
        <v>491</v>
      </c>
      <c r="G254" s="1456"/>
      <c r="H254" s="1456"/>
      <c r="I254" s="1456"/>
      <c r="J254" s="1456"/>
      <c r="K254" s="1456"/>
      <c r="L254" s="1457"/>
      <c r="M254" s="698">
        <v>0</v>
      </c>
      <c r="N254" s="699">
        <v>0</v>
      </c>
      <c r="O254" s="700">
        <v>0</v>
      </c>
      <c r="P254" s="700">
        <v>0</v>
      </c>
      <c r="Q254" s="705">
        <v>0</v>
      </c>
      <c r="R254" s="700">
        <v>0</v>
      </c>
      <c r="S254" s="1423"/>
      <c r="T254" s="1150"/>
      <c r="U254" s="1150"/>
      <c r="V254" s="1150"/>
      <c r="W254" s="1150"/>
      <c r="X254" s="1150"/>
      <c r="Y254" s="1150"/>
      <c r="Z254" s="1150"/>
      <c r="AA254" s="1150"/>
      <c r="AB254" s="1151"/>
      <c r="AC254" s="1158"/>
      <c r="AD254" s="996"/>
      <c r="AE254" s="997"/>
      <c r="AF254" s="998"/>
    </row>
    <row r="255" spans="1:32" ht="15" customHeight="1" x14ac:dyDescent="0.2">
      <c r="A255" s="11">
        <v>349</v>
      </c>
      <c r="B255" s="691"/>
      <c r="C255" s="678"/>
      <c r="D255" s="678"/>
      <c r="E255" s="679"/>
      <c r="F255" s="1449" t="s">
        <v>492</v>
      </c>
      <c r="G255" s="1450"/>
      <c r="H255" s="1450"/>
      <c r="I255" s="1450"/>
      <c r="J255" s="1450"/>
      <c r="K255" s="1450"/>
      <c r="L255" s="1451"/>
      <c r="M255" s="698">
        <v>0</v>
      </c>
      <c r="N255" s="699">
        <v>0</v>
      </c>
      <c r="O255" s="700">
        <v>0</v>
      </c>
      <c r="P255" s="700">
        <v>0</v>
      </c>
      <c r="Q255" s="705">
        <v>0</v>
      </c>
      <c r="R255" s="700">
        <v>0</v>
      </c>
      <c r="S255" s="701">
        <v>0</v>
      </c>
      <c r="T255" s="1162"/>
      <c r="U255" s="1156"/>
      <c r="V255" s="1153"/>
      <c r="W255" s="1153"/>
      <c r="X255" s="1153"/>
      <c r="Y255" s="1153"/>
      <c r="Z255" s="1153"/>
      <c r="AA255" s="1153"/>
      <c r="AB255" s="1154"/>
      <c r="AC255" s="1421"/>
      <c r="AD255" s="996"/>
      <c r="AE255" s="997"/>
      <c r="AF255" s="998"/>
    </row>
    <row r="256" spans="1:32" ht="15" customHeight="1" x14ac:dyDescent="0.2">
      <c r="A256" s="11">
        <v>350</v>
      </c>
      <c r="B256" s="691"/>
      <c r="C256" s="678"/>
      <c r="D256" s="678"/>
      <c r="E256" s="679"/>
      <c r="F256" s="1449" t="s">
        <v>494</v>
      </c>
      <c r="G256" s="1450"/>
      <c r="H256" s="1450"/>
      <c r="I256" s="1450"/>
      <c r="J256" s="1450"/>
      <c r="K256" s="1450"/>
      <c r="L256" s="1451"/>
      <c r="M256" s="698">
        <v>0</v>
      </c>
      <c r="N256" s="699">
        <v>0</v>
      </c>
      <c r="O256" s="700">
        <v>0</v>
      </c>
      <c r="P256" s="700">
        <v>0</v>
      </c>
      <c r="Q256" s="705">
        <v>0</v>
      </c>
      <c r="R256" s="700">
        <v>0</v>
      </c>
      <c r="S256" s="701">
        <v>0</v>
      </c>
      <c r="T256" s="700">
        <v>0</v>
      </c>
      <c r="U256" s="700">
        <v>0</v>
      </c>
      <c r="V256" s="1162"/>
      <c r="W256" s="1424"/>
      <c r="X256" s="1424"/>
      <c r="Y256" s="1424"/>
      <c r="Z256" s="1425"/>
      <c r="AA256" s="1425"/>
      <c r="AB256" s="1426"/>
      <c r="AC256" s="1421"/>
      <c r="AD256" s="996"/>
      <c r="AE256" s="997"/>
      <c r="AF256" s="998"/>
    </row>
    <row r="257" spans="1:32" ht="15" customHeight="1" x14ac:dyDescent="0.2">
      <c r="A257" s="11">
        <v>351</v>
      </c>
      <c r="B257" s="691"/>
      <c r="C257" s="678"/>
      <c r="D257" s="678"/>
      <c r="E257" s="679"/>
      <c r="F257" s="1449" t="s">
        <v>495</v>
      </c>
      <c r="G257" s="1450"/>
      <c r="H257" s="1450"/>
      <c r="I257" s="1450"/>
      <c r="J257" s="1450"/>
      <c r="K257" s="1450"/>
      <c r="L257" s="1451"/>
      <c r="M257" s="698">
        <v>0</v>
      </c>
      <c r="N257" s="699">
        <v>0</v>
      </c>
      <c r="O257" s="700">
        <v>0</v>
      </c>
      <c r="P257" s="700">
        <v>0</v>
      </c>
      <c r="Q257" s="705">
        <v>0</v>
      </c>
      <c r="R257" s="700">
        <v>0</v>
      </c>
      <c r="S257" s="701">
        <v>0</v>
      </c>
      <c r="T257" s="701">
        <v>0</v>
      </c>
      <c r="U257" s="701">
        <v>0</v>
      </c>
      <c r="V257" s="700">
        <v>0</v>
      </c>
      <c r="W257" s="701">
        <v>0</v>
      </c>
      <c r="X257" s="700">
        <v>0</v>
      </c>
      <c r="Y257" s="701">
        <v>0</v>
      </c>
      <c r="Z257" s="1162"/>
      <c r="AA257" s="1156"/>
      <c r="AB257" s="1157"/>
      <c r="AC257" s="1422"/>
      <c r="AD257" s="996"/>
      <c r="AE257" s="997"/>
      <c r="AF257" s="998"/>
    </row>
    <row r="258" spans="1:32" ht="15" customHeight="1" x14ac:dyDescent="0.2">
      <c r="A258" s="11">
        <v>352</v>
      </c>
      <c r="B258" s="691"/>
      <c r="C258" s="678"/>
      <c r="D258" s="678"/>
      <c r="E258" s="679"/>
      <c r="F258" s="1449" t="s">
        <v>496</v>
      </c>
      <c r="G258" s="1450"/>
      <c r="H258" s="1450"/>
      <c r="I258" s="1450"/>
      <c r="J258" s="1450"/>
      <c r="K258" s="1450"/>
      <c r="L258" s="1451"/>
      <c r="M258" s="698">
        <v>0</v>
      </c>
      <c r="N258" s="699">
        <v>0</v>
      </c>
      <c r="O258" s="700">
        <v>0</v>
      </c>
      <c r="P258" s="700">
        <v>0</v>
      </c>
      <c r="Q258" s="705">
        <v>0</v>
      </c>
      <c r="R258" s="700">
        <v>0</v>
      </c>
      <c r="S258" s="701">
        <v>0</v>
      </c>
      <c r="T258" s="701">
        <v>0</v>
      </c>
      <c r="U258" s="701">
        <v>0</v>
      </c>
      <c r="V258" s="700">
        <v>0</v>
      </c>
      <c r="W258" s="701">
        <v>0</v>
      </c>
      <c r="X258" s="700">
        <v>0</v>
      </c>
      <c r="Y258" s="701">
        <v>0</v>
      </c>
      <c r="Z258" s="700">
        <v>0</v>
      </c>
      <c r="AA258" s="701">
        <v>0</v>
      </c>
      <c r="AB258" s="706">
        <v>0</v>
      </c>
      <c r="AC258" s="698">
        <v>0</v>
      </c>
      <c r="AD258" s="996"/>
      <c r="AE258" s="997"/>
      <c r="AF258" s="998"/>
    </row>
    <row r="259" spans="1:32" ht="15" customHeight="1" x14ac:dyDescent="0.2">
      <c r="A259" s="11">
        <v>353</v>
      </c>
      <c r="B259" s="691"/>
      <c r="C259" s="280"/>
      <c r="D259" s="280"/>
      <c r="E259" s="281"/>
      <c r="F259" s="1458" t="s">
        <v>497</v>
      </c>
      <c r="G259" s="1459"/>
      <c r="H259" s="1459"/>
      <c r="I259" s="1459"/>
      <c r="J259" s="1459"/>
      <c r="K259" s="1459"/>
      <c r="L259" s="1460"/>
      <c r="M259" s="698">
        <v>0</v>
      </c>
      <c r="N259" s="699">
        <v>0</v>
      </c>
      <c r="O259" s="700">
        <v>0</v>
      </c>
      <c r="P259" s="700">
        <v>0</v>
      </c>
      <c r="Q259" s="705">
        <v>0</v>
      </c>
      <c r="R259" s="700">
        <v>0</v>
      </c>
      <c r="S259" s="701">
        <v>0</v>
      </c>
      <c r="T259" s="700">
        <v>0</v>
      </c>
      <c r="U259" s="701">
        <v>0</v>
      </c>
      <c r="V259" s="700">
        <v>0</v>
      </c>
      <c r="W259" s="701">
        <v>0</v>
      </c>
      <c r="X259" s="700">
        <v>0</v>
      </c>
      <c r="Y259" s="701">
        <v>0</v>
      </c>
      <c r="Z259" s="700">
        <v>0</v>
      </c>
      <c r="AA259" s="701">
        <v>0</v>
      </c>
      <c r="AB259" s="706">
        <v>0</v>
      </c>
      <c r="AC259" s="698">
        <v>0</v>
      </c>
      <c r="AD259" s="996"/>
      <c r="AE259" s="997"/>
      <c r="AF259" s="998"/>
    </row>
    <row r="260" spans="1:32" ht="15" customHeight="1" x14ac:dyDescent="0.2">
      <c r="A260" s="11">
        <v>354</v>
      </c>
      <c r="B260" s="691"/>
      <c r="C260" s="280"/>
      <c r="D260" s="293"/>
      <c r="E260" s="1452" t="s">
        <v>498</v>
      </c>
      <c r="F260" s="1453"/>
      <c r="G260" s="1453"/>
      <c r="H260" s="1453"/>
      <c r="I260" s="1453"/>
      <c r="J260" s="1453"/>
      <c r="K260" s="1453"/>
      <c r="L260" s="1454"/>
      <c r="M260" s="407">
        <f>SUM(M261:M266)</f>
        <v>0</v>
      </c>
      <c r="N260" s="410">
        <f t="shared" ref="N260:AC260" si="59">SUBTOTAL(9,N261:N266)</f>
        <v>0</v>
      </c>
      <c r="O260" s="414">
        <f t="shared" si="59"/>
        <v>0</v>
      </c>
      <c r="P260" s="413">
        <f t="shared" si="59"/>
        <v>0</v>
      </c>
      <c r="Q260" s="415">
        <f t="shared" si="59"/>
        <v>0</v>
      </c>
      <c r="R260" s="414">
        <f t="shared" si="59"/>
        <v>0</v>
      </c>
      <c r="S260" s="414">
        <f t="shared" si="59"/>
        <v>0</v>
      </c>
      <c r="T260" s="414">
        <f t="shared" si="59"/>
        <v>0</v>
      </c>
      <c r="U260" s="414">
        <f t="shared" si="59"/>
        <v>0</v>
      </c>
      <c r="V260" s="414">
        <f t="shared" si="59"/>
        <v>0</v>
      </c>
      <c r="W260" s="414">
        <f t="shared" si="59"/>
        <v>0</v>
      </c>
      <c r="X260" s="414">
        <f t="shared" si="59"/>
        <v>0</v>
      </c>
      <c r="Y260" s="414">
        <f t="shared" si="59"/>
        <v>0</v>
      </c>
      <c r="Z260" s="414">
        <f t="shared" si="59"/>
        <v>0</v>
      </c>
      <c r="AA260" s="414">
        <f t="shared" si="59"/>
        <v>0</v>
      </c>
      <c r="AB260" s="424">
        <f t="shared" si="59"/>
        <v>0</v>
      </c>
      <c r="AC260" s="407">
        <f t="shared" si="59"/>
        <v>0</v>
      </c>
      <c r="AD260" s="996"/>
      <c r="AE260" s="997"/>
      <c r="AF260" s="998"/>
    </row>
    <row r="261" spans="1:32" ht="15" customHeight="1" x14ac:dyDescent="0.2">
      <c r="A261" s="11">
        <v>355</v>
      </c>
      <c r="B261" s="691"/>
      <c r="C261" s="678"/>
      <c r="D261" s="678"/>
      <c r="E261" s="679"/>
      <c r="F261" s="1455" t="s">
        <v>499</v>
      </c>
      <c r="G261" s="1456"/>
      <c r="H261" s="1456"/>
      <c r="I261" s="1456"/>
      <c r="J261" s="1456"/>
      <c r="K261" s="1456"/>
      <c r="L261" s="1457"/>
      <c r="M261" s="698">
        <v>0</v>
      </c>
      <c r="N261" s="699">
        <v>0</v>
      </c>
      <c r="O261" s="700">
        <v>0</v>
      </c>
      <c r="P261" s="700">
        <v>0</v>
      </c>
      <c r="Q261" s="705">
        <v>0</v>
      </c>
      <c r="R261" s="700">
        <v>0</v>
      </c>
      <c r="S261" s="1423"/>
      <c r="T261" s="1150"/>
      <c r="U261" s="1150"/>
      <c r="V261" s="1150"/>
      <c r="W261" s="1150"/>
      <c r="X261" s="1150"/>
      <c r="Y261" s="1150"/>
      <c r="Z261" s="1150"/>
      <c r="AA261" s="1150"/>
      <c r="AB261" s="1151"/>
      <c r="AC261" s="1158"/>
      <c r="AD261" s="996"/>
      <c r="AE261" s="997"/>
      <c r="AF261" s="998"/>
    </row>
    <row r="262" spans="1:32" ht="15" customHeight="1" x14ac:dyDescent="0.2">
      <c r="A262" s="11">
        <v>356</v>
      </c>
      <c r="B262" s="691"/>
      <c r="C262" s="678"/>
      <c r="D262" s="678"/>
      <c r="E262" s="679"/>
      <c r="F262" s="1449" t="s">
        <v>500</v>
      </c>
      <c r="G262" s="1450"/>
      <c r="H262" s="1450"/>
      <c r="I262" s="1450"/>
      <c r="J262" s="1450"/>
      <c r="K262" s="1450"/>
      <c r="L262" s="1451"/>
      <c r="M262" s="698">
        <v>0</v>
      </c>
      <c r="N262" s="699">
        <v>0</v>
      </c>
      <c r="O262" s="700">
        <v>0</v>
      </c>
      <c r="P262" s="700">
        <v>0</v>
      </c>
      <c r="Q262" s="705">
        <v>0</v>
      </c>
      <c r="R262" s="700">
        <v>0</v>
      </c>
      <c r="S262" s="701">
        <v>0</v>
      </c>
      <c r="T262" s="1162"/>
      <c r="U262" s="1156"/>
      <c r="V262" s="1153"/>
      <c r="W262" s="1153"/>
      <c r="X262" s="1153"/>
      <c r="Y262" s="1153"/>
      <c r="Z262" s="1153"/>
      <c r="AA262" s="1153"/>
      <c r="AB262" s="1154"/>
      <c r="AC262" s="1421"/>
      <c r="AD262" s="996"/>
      <c r="AE262" s="997"/>
      <c r="AF262" s="998"/>
    </row>
    <row r="263" spans="1:32" ht="15" customHeight="1" x14ac:dyDescent="0.2">
      <c r="A263" s="11">
        <v>357</v>
      </c>
      <c r="B263" s="691"/>
      <c r="C263" s="678"/>
      <c r="D263" s="678"/>
      <c r="E263" s="679"/>
      <c r="F263" s="1449" t="s">
        <v>501</v>
      </c>
      <c r="G263" s="1450"/>
      <c r="H263" s="1450"/>
      <c r="I263" s="1450"/>
      <c r="J263" s="1450"/>
      <c r="K263" s="1450"/>
      <c r="L263" s="1451"/>
      <c r="M263" s="698">
        <v>0</v>
      </c>
      <c r="N263" s="699">
        <v>0</v>
      </c>
      <c r="O263" s="700">
        <v>0</v>
      </c>
      <c r="P263" s="700">
        <v>0</v>
      </c>
      <c r="Q263" s="705">
        <v>0</v>
      </c>
      <c r="R263" s="700">
        <v>0</v>
      </c>
      <c r="S263" s="701">
        <v>0</v>
      </c>
      <c r="T263" s="700">
        <v>0</v>
      </c>
      <c r="U263" s="701">
        <v>0</v>
      </c>
      <c r="V263" s="1162"/>
      <c r="W263" s="1424"/>
      <c r="X263" s="1424"/>
      <c r="Y263" s="1424"/>
      <c r="Z263" s="1425"/>
      <c r="AA263" s="1425"/>
      <c r="AB263" s="1426"/>
      <c r="AC263" s="1421"/>
      <c r="AD263" s="996"/>
      <c r="AE263" s="997"/>
      <c r="AF263" s="998"/>
    </row>
    <row r="264" spans="1:32" ht="15" customHeight="1" x14ac:dyDescent="0.2">
      <c r="A264" s="11">
        <v>358</v>
      </c>
      <c r="B264" s="691"/>
      <c r="C264" s="678"/>
      <c r="D264" s="678"/>
      <c r="E264" s="679"/>
      <c r="F264" s="1449" t="s">
        <v>502</v>
      </c>
      <c r="G264" s="1450"/>
      <c r="H264" s="1450"/>
      <c r="I264" s="1450"/>
      <c r="J264" s="1450"/>
      <c r="K264" s="1450"/>
      <c r="L264" s="1451"/>
      <c r="M264" s="698">
        <v>0</v>
      </c>
      <c r="N264" s="699">
        <v>0</v>
      </c>
      <c r="O264" s="700">
        <v>0</v>
      </c>
      <c r="P264" s="700">
        <v>0</v>
      </c>
      <c r="Q264" s="705">
        <v>0</v>
      </c>
      <c r="R264" s="700">
        <v>0</v>
      </c>
      <c r="S264" s="701">
        <v>0</v>
      </c>
      <c r="T264" s="700">
        <v>0</v>
      </c>
      <c r="U264" s="701">
        <v>0</v>
      </c>
      <c r="V264" s="700">
        <v>0</v>
      </c>
      <c r="W264" s="701">
        <v>0</v>
      </c>
      <c r="X264" s="700">
        <v>0</v>
      </c>
      <c r="Y264" s="701">
        <v>0</v>
      </c>
      <c r="Z264" s="1162"/>
      <c r="AA264" s="1156"/>
      <c r="AB264" s="1157"/>
      <c r="AC264" s="1422"/>
      <c r="AD264" s="996"/>
      <c r="AE264" s="997"/>
      <c r="AF264" s="998"/>
    </row>
    <row r="265" spans="1:32" ht="15" customHeight="1" x14ac:dyDescent="0.2">
      <c r="A265" s="11">
        <v>359</v>
      </c>
      <c r="B265" s="691"/>
      <c r="C265" s="678"/>
      <c r="D265" s="678"/>
      <c r="E265" s="679"/>
      <c r="F265" s="1449" t="s">
        <v>503</v>
      </c>
      <c r="G265" s="1450"/>
      <c r="H265" s="1450"/>
      <c r="I265" s="1450"/>
      <c r="J265" s="1450"/>
      <c r="K265" s="1450"/>
      <c r="L265" s="1451"/>
      <c r="M265" s="698">
        <v>0</v>
      </c>
      <c r="N265" s="699">
        <v>0</v>
      </c>
      <c r="O265" s="700">
        <v>0</v>
      </c>
      <c r="P265" s="700">
        <v>0</v>
      </c>
      <c r="Q265" s="705">
        <v>0</v>
      </c>
      <c r="R265" s="700">
        <v>0</v>
      </c>
      <c r="S265" s="701">
        <v>0</v>
      </c>
      <c r="T265" s="700">
        <v>0</v>
      </c>
      <c r="U265" s="701">
        <v>0</v>
      </c>
      <c r="V265" s="700">
        <v>0</v>
      </c>
      <c r="W265" s="701">
        <v>0</v>
      </c>
      <c r="X265" s="700">
        <v>0</v>
      </c>
      <c r="Y265" s="701">
        <v>0</v>
      </c>
      <c r="Z265" s="700">
        <v>0</v>
      </c>
      <c r="AA265" s="701">
        <v>0</v>
      </c>
      <c r="AB265" s="706">
        <v>0</v>
      </c>
      <c r="AC265" s="698">
        <v>0</v>
      </c>
      <c r="AD265" s="996"/>
      <c r="AE265" s="997"/>
      <c r="AF265" s="998"/>
    </row>
    <row r="266" spans="1:32" ht="15" customHeight="1" x14ac:dyDescent="0.2">
      <c r="A266" s="11">
        <v>360</v>
      </c>
      <c r="B266" s="691"/>
      <c r="C266" s="280"/>
      <c r="D266" s="280"/>
      <c r="E266" s="281"/>
      <c r="F266" s="1458" t="s">
        <v>504</v>
      </c>
      <c r="G266" s="1459"/>
      <c r="H266" s="1459"/>
      <c r="I266" s="1459"/>
      <c r="J266" s="1459"/>
      <c r="K266" s="1459"/>
      <c r="L266" s="1460"/>
      <c r="M266" s="698">
        <v>0</v>
      </c>
      <c r="N266" s="699">
        <v>0</v>
      </c>
      <c r="O266" s="700">
        <v>0</v>
      </c>
      <c r="P266" s="700">
        <v>0</v>
      </c>
      <c r="Q266" s="705">
        <v>0</v>
      </c>
      <c r="R266" s="700">
        <v>0</v>
      </c>
      <c r="S266" s="701">
        <v>0</v>
      </c>
      <c r="T266" s="700">
        <v>0</v>
      </c>
      <c r="U266" s="701">
        <v>0</v>
      </c>
      <c r="V266" s="700">
        <v>0</v>
      </c>
      <c r="W266" s="701">
        <v>0</v>
      </c>
      <c r="X266" s="700">
        <v>0</v>
      </c>
      <c r="Y266" s="701">
        <v>0</v>
      </c>
      <c r="Z266" s="700">
        <v>0</v>
      </c>
      <c r="AA266" s="701">
        <v>0</v>
      </c>
      <c r="AB266" s="706">
        <v>0</v>
      </c>
      <c r="AC266" s="698">
        <v>0</v>
      </c>
      <c r="AD266" s="996"/>
      <c r="AE266" s="997"/>
      <c r="AF266" s="998"/>
    </row>
    <row r="267" spans="1:32" ht="15" customHeight="1" x14ac:dyDescent="0.2">
      <c r="A267" s="11">
        <v>361</v>
      </c>
      <c r="B267" s="691"/>
      <c r="C267" s="280"/>
      <c r="D267" s="293"/>
      <c r="E267" s="1452" t="s">
        <v>505</v>
      </c>
      <c r="F267" s="1453"/>
      <c r="G267" s="1453"/>
      <c r="H267" s="1453"/>
      <c r="I267" s="1453"/>
      <c r="J267" s="1453"/>
      <c r="K267" s="1453"/>
      <c r="L267" s="1454"/>
      <c r="M267" s="407">
        <f>SUM(M268:M273)</f>
        <v>0</v>
      </c>
      <c r="N267" s="410">
        <f t="shared" ref="N267:AC267" si="60">SUBTOTAL(9,N268:N273)</f>
        <v>0</v>
      </c>
      <c r="O267" s="414">
        <f t="shared" si="60"/>
        <v>0</v>
      </c>
      <c r="P267" s="413">
        <f t="shared" si="60"/>
        <v>0</v>
      </c>
      <c r="Q267" s="415">
        <f t="shared" si="60"/>
        <v>0</v>
      </c>
      <c r="R267" s="414">
        <f t="shared" si="60"/>
        <v>0</v>
      </c>
      <c r="S267" s="414">
        <f t="shared" si="60"/>
        <v>0</v>
      </c>
      <c r="T267" s="414">
        <f t="shared" si="60"/>
        <v>0</v>
      </c>
      <c r="U267" s="414">
        <f t="shared" si="60"/>
        <v>0</v>
      </c>
      <c r="V267" s="414">
        <f t="shared" si="60"/>
        <v>0</v>
      </c>
      <c r="W267" s="414">
        <f t="shared" si="60"/>
        <v>0</v>
      </c>
      <c r="X267" s="414">
        <f t="shared" si="60"/>
        <v>0</v>
      </c>
      <c r="Y267" s="414">
        <f t="shared" si="60"/>
        <v>0</v>
      </c>
      <c r="Z267" s="414">
        <f t="shared" si="60"/>
        <v>0</v>
      </c>
      <c r="AA267" s="414">
        <f t="shared" si="60"/>
        <v>0</v>
      </c>
      <c r="AB267" s="424">
        <f t="shared" si="60"/>
        <v>0</v>
      </c>
      <c r="AC267" s="407">
        <f t="shared" si="60"/>
        <v>0</v>
      </c>
      <c r="AD267" s="996"/>
      <c r="AE267" s="997"/>
      <c r="AF267" s="998"/>
    </row>
    <row r="268" spans="1:32" ht="15" customHeight="1" x14ac:dyDescent="0.2">
      <c r="A268" s="11">
        <v>362</v>
      </c>
      <c r="B268" s="691"/>
      <c r="C268" s="678"/>
      <c r="D268" s="678"/>
      <c r="E268" s="679"/>
      <c r="F268" s="1455" t="s">
        <v>506</v>
      </c>
      <c r="G268" s="1456"/>
      <c r="H268" s="1456"/>
      <c r="I268" s="1456"/>
      <c r="J268" s="1456"/>
      <c r="K268" s="1456"/>
      <c r="L268" s="1457"/>
      <c r="M268" s="698">
        <v>0</v>
      </c>
      <c r="N268" s="699">
        <v>0</v>
      </c>
      <c r="O268" s="700">
        <v>0</v>
      </c>
      <c r="P268" s="700">
        <v>0</v>
      </c>
      <c r="Q268" s="705">
        <v>0</v>
      </c>
      <c r="R268" s="700">
        <v>0</v>
      </c>
      <c r="S268" s="1423"/>
      <c r="T268" s="1150"/>
      <c r="U268" s="1150"/>
      <c r="V268" s="1150"/>
      <c r="W268" s="1150"/>
      <c r="X268" s="1150"/>
      <c r="Y268" s="1150"/>
      <c r="Z268" s="1150"/>
      <c r="AA268" s="1150"/>
      <c r="AB268" s="1151"/>
      <c r="AC268" s="1158"/>
      <c r="AD268" s="996"/>
      <c r="AE268" s="997"/>
      <c r="AF268" s="998"/>
    </row>
    <row r="269" spans="1:32" ht="15" customHeight="1" x14ac:dyDescent="0.2">
      <c r="A269" s="11">
        <v>363</v>
      </c>
      <c r="B269" s="691"/>
      <c r="C269" s="678"/>
      <c r="D269" s="678"/>
      <c r="E269" s="679"/>
      <c r="F269" s="1449" t="s">
        <v>507</v>
      </c>
      <c r="G269" s="1450"/>
      <c r="H269" s="1450"/>
      <c r="I269" s="1450"/>
      <c r="J269" s="1450"/>
      <c r="K269" s="1450"/>
      <c r="L269" s="1451"/>
      <c r="M269" s="698">
        <v>0</v>
      </c>
      <c r="N269" s="699">
        <v>0</v>
      </c>
      <c r="O269" s="700">
        <v>0</v>
      </c>
      <c r="P269" s="700">
        <v>0</v>
      </c>
      <c r="Q269" s="705">
        <v>0</v>
      </c>
      <c r="R269" s="700">
        <v>0</v>
      </c>
      <c r="S269" s="701">
        <v>0</v>
      </c>
      <c r="T269" s="1162"/>
      <c r="U269" s="1156"/>
      <c r="V269" s="1153"/>
      <c r="W269" s="1153"/>
      <c r="X269" s="1153"/>
      <c r="Y269" s="1153"/>
      <c r="Z269" s="1153"/>
      <c r="AA269" s="1153"/>
      <c r="AB269" s="1154"/>
      <c r="AC269" s="1421"/>
      <c r="AD269" s="996"/>
      <c r="AE269" s="997"/>
      <c r="AF269" s="998"/>
    </row>
    <row r="270" spans="1:32" ht="15" customHeight="1" x14ac:dyDescent="0.2">
      <c r="A270" s="11">
        <v>364</v>
      </c>
      <c r="B270" s="691"/>
      <c r="C270" s="678"/>
      <c r="D270" s="678"/>
      <c r="E270" s="679"/>
      <c r="F270" s="1449" t="s">
        <v>508</v>
      </c>
      <c r="G270" s="1450"/>
      <c r="H270" s="1450"/>
      <c r="I270" s="1450"/>
      <c r="J270" s="1450"/>
      <c r="K270" s="1450"/>
      <c r="L270" s="1451"/>
      <c r="M270" s="698">
        <v>0</v>
      </c>
      <c r="N270" s="699">
        <v>0</v>
      </c>
      <c r="O270" s="700">
        <v>0</v>
      </c>
      <c r="P270" s="700">
        <v>0</v>
      </c>
      <c r="Q270" s="705">
        <v>0</v>
      </c>
      <c r="R270" s="700">
        <v>0</v>
      </c>
      <c r="S270" s="701">
        <v>0</v>
      </c>
      <c r="T270" s="700">
        <v>0</v>
      </c>
      <c r="U270" s="701">
        <v>0</v>
      </c>
      <c r="V270" s="1162"/>
      <c r="W270" s="1424"/>
      <c r="X270" s="1424"/>
      <c r="Y270" s="1424"/>
      <c r="Z270" s="1425"/>
      <c r="AA270" s="1425"/>
      <c r="AB270" s="1426"/>
      <c r="AC270" s="1421"/>
      <c r="AD270" s="996"/>
      <c r="AE270" s="997"/>
      <c r="AF270" s="998"/>
    </row>
    <row r="271" spans="1:32" ht="15" customHeight="1" x14ac:dyDescent="0.2">
      <c r="A271" s="11">
        <v>365</v>
      </c>
      <c r="B271" s="691"/>
      <c r="C271" s="678"/>
      <c r="D271" s="678"/>
      <c r="E271" s="679"/>
      <c r="F271" s="1449" t="s">
        <v>509</v>
      </c>
      <c r="G271" s="1450"/>
      <c r="H271" s="1450"/>
      <c r="I271" s="1450"/>
      <c r="J271" s="1450"/>
      <c r="K271" s="1450"/>
      <c r="L271" s="1451"/>
      <c r="M271" s="698">
        <v>0</v>
      </c>
      <c r="N271" s="699">
        <v>0</v>
      </c>
      <c r="O271" s="700">
        <v>0</v>
      </c>
      <c r="P271" s="700">
        <v>0</v>
      </c>
      <c r="Q271" s="705">
        <v>0</v>
      </c>
      <c r="R271" s="700">
        <v>0</v>
      </c>
      <c r="S271" s="701">
        <v>0</v>
      </c>
      <c r="T271" s="700">
        <v>0</v>
      </c>
      <c r="U271" s="701">
        <v>0</v>
      </c>
      <c r="V271" s="700">
        <v>0</v>
      </c>
      <c r="W271" s="701">
        <v>0</v>
      </c>
      <c r="X271" s="700">
        <v>0</v>
      </c>
      <c r="Y271" s="701">
        <v>0</v>
      </c>
      <c r="Z271" s="1162"/>
      <c r="AA271" s="1156"/>
      <c r="AB271" s="1157"/>
      <c r="AC271" s="1422"/>
      <c r="AD271" s="996"/>
      <c r="AE271" s="997"/>
      <c r="AF271" s="998"/>
    </row>
    <row r="272" spans="1:32" ht="15" customHeight="1" x14ac:dyDescent="0.2">
      <c r="A272" s="11">
        <v>366</v>
      </c>
      <c r="B272" s="691"/>
      <c r="C272" s="678"/>
      <c r="D272" s="678"/>
      <c r="E272" s="679"/>
      <c r="F272" s="1449" t="s">
        <v>510</v>
      </c>
      <c r="G272" s="1450"/>
      <c r="H272" s="1450"/>
      <c r="I272" s="1450"/>
      <c r="J272" s="1450"/>
      <c r="K272" s="1450"/>
      <c r="L272" s="1451"/>
      <c r="M272" s="698">
        <v>0</v>
      </c>
      <c r="N272" s="699">
        <v>0</v>
      </c>
      <c r="O272" s="700">
        <v>0</v>
      </c>
      <c r="P272" s="700">
        <v>0</v>
      </c>
      <c r="Q272" s="705">
        <v>0</v>
      </c>
      <c r="R272" s="700">
        <v>0</v>
      </c>
      <c r="S272" s="701">
        <v>0</v>
      </c>
      <c r="T272" s="700">
        <v>0</v>
      </c>
      <c r="U272" s="701">
        <v>0</v>
      </c>
      <c r="V272" s="700">
        <v>0</v>
      </c>
      <c r="W272" s="701">
        <v>0</v>
      </c>
      <c r="X272" s="700">
        <v>0</v>
      </c>
      <c r="Y272" s="701">
        <v>0</v>
      </c>
      <c r="Z272" s="700">
        <v>0</v>
      </c>
      <c r="AA272" s="701">
        <v>0</v>
      </c>
      <c r="AB272" s="706">
        <v>0</v>
      </c>
      <c r="AC272" s="698">
        <v>0</v>
      </c>
      <c r="AD272" s="996"/>
      <c r="AE272" s="997"/>
      <c r="AF272" s="998"/>
    </row>
    <row r="273" spans="1:32" ht="15" customHeight="1" x14ac:dyDescent="0.2">
      <c r="A273" s="11">
        <v>367</v>
      </c>
      <c r="B273" s="691"/>
      <c r="C273" s="280"/>
      <c r="D273" s="280"/>
      <c r="E273" s="281"/>
      <c r="F273" s="1458" t="s">
        <v>511</v>
      </c>
      <c r="G273" s="1459"/>
      <c r="H273" s="1459"/>
      <c r="I273" s="1459"/>
      <c r="J273" s="1459"/>
      <c r="K273" s="1459"/>
      <c r="L273" s="1460"/>
      <c r="M273" s="698">
        <v>0</v>
      </c>
      <c r="N273" s="699">
        <v>0</v>
      </c>
      <c r="O273" s="700">
        <v>0</v>
      </c>
      <c r="P273" s="700">
        <v>0</v>
      </c>
      <c r="Q273" s="705">
        <v>0</v>
      </c>
      <c r="R273" s="700">
        <v>0</v>
      </c>
      <c r="S273" s="701">
        <v>0</v>
      </c>
      <c r="T273" s="700">
        <v>0</v>
      </c>
      <c r="U273" s="701">
        <v>0</v>
      </c>
      <c r="V273" s="700">
        <v>0</v>
      </c>
      <c r="W273" s="701">
        <v>0</v>
      </c>
      <c r="X273" s="700">
        <v>0</v>
      </c>
      <c r="Y273" s="701">
        <v>0</v>
      </c>
      <c r="Z273" s="700">
        <v>0</v>
      </c>
      <c r="AA273" s="701">
        <v>0</v>
      </c>
      <c r="AB273" s="706">
        <v>0</v>
      </c>
      <c r="AC273" s="698">
        <v>0</v>
      </c>
      <c r="AD273" s="996"/>
      <c r="AE273" s="997"/>
      <c r="AF273" s="998"/>
    </row>
    <row r="274" spans="1:32" ht="15" customHeight="1" x14ac:dyDescent="0.2">
      <c r="A274" s="11">
        <v>368</v>
      </c>
      <c r="B274" s="691"/>
      <c r="C274" s="280"/>
      <c r="D274" s="293"/>
      <c r="E274" s="1452" t="s">
        <v>512</v>
      </c>
      <c r="F274" s="1453"/>
      <c r="G274" s="1453"/>
      <c r="H274" s="1453"/>
      <c r="I274" s="1453"/>
      <c r="J274" s="1453"/>
      <c r="K274" s="1453"/>
      <c r="L274" s="1454"/>
      <c r="M274" s="407">
        <f>SUM(M275:M280)</f>
        <v>0</v>
      </c>
      <c r="N274" s="410">
        <f t="shared" ref="N274:AC274" si="61">SUBTOTAL(9,N275:N280)</f>
        <v>0</v>
      </c>
      <c r="O274" s="414">
        <f t="shared" si="61"/>
        <v>0</v>
      </c>
      <c r="P274" s="413">
        <f t="shared" si="61"/>
        <v>0</v>
      </c>
      <c r="Q274" s="415">
        <f t="shared" si="61"/>
        <v>0</v>
      </c>
      <c r="R274" s="414">
        <f t="shared" si="61"/>
        <v>0</v>
      </c>
      <c r="S274" s="414">
        <f t="shared" si="61"/>
        <v>0</v>
      </c>
      <c r="T274" s="414">
        <f t="shared" si="61"/>
        <v>0</v>
      </c>
      <c r="U274" s="414">
        <f t="shared" si="61"/>
        <v>0</v>
      </c>
      <c r="V274" s="414">
        <f t="shared" si="61"/>
        <v>0</v>
      </c>
      <c r="W274" s="414">
        <f t="shared" si="61"/>
        <v>0</v>
      </c>
      <c r="X274" s="414">
        <f t="shared" si="61"/>
        <v>0</v>
      </c>
      <c r="Y274" s="414">
        <f t="shared" si="61"/>
        <v>0</v>
      </c>
      <c r="Z274" s="414">
        <f t="shared" si="61"/>
        <v>0</v>
      </c>
      <c r="AA274" s="414">
        <f t="shared" si="61"/>
        <v>0</v>
      </c>
      <c r="AB274" s="424">
        <f t="shared" si="61"/>
        <v>0</v>
      </c>
      <c r="AC274" s="407">
        <f t="shared" si="61"/>
        <v>0</v>
      </c>
      <c r="AD274" s="996"/>
      <c r="AE274" s="997"/>
      <c r="AF274" s="998"/>
    </row>
    <row r="275" spans="1:32" ht="15" customHeight="1" x14ac:dyDescent="0.2">
      <c r="A275" s="11">
        <v>369</v>
      </c>
      <c r="B275" s="691"/>
      <c r="C275" s="678"/>
      <c r="D275" s="678"/>
      <c r="E275" s="679"/>
      <c r="F275" s="1455" t="s">
        <v>513</v>
      </c>
      <c r="G275" s="1456"/>
      <c r="H275" s="1456"/>
      <c r="I275" s="1456"/>
      <c r="J275" s="1456"/>
      <c r="K275" s="1456"/>
      <c r="L275" s="1457"/>
      <c r="M275" s="698">
        <v>0</v>
      </c>
      <c r="N275" s="699">
        <v>0</v>
      </c>
      <c r="O275" s="700">
        <v>0</v>
      </c>
      <c r="P275" s="700">
        <v>0</v>
      </c>
      <c r="Q275" s="705">
        <v>0</v>
      </c>
      <c r="R275" s="700">
        <v>0</v>
      </c>
      <c r="S275" s="1423"/>
      <c r="T275" s="1150"/>
      <c r="U275" s="1150"/>
      <c r="V275" s="1150"/>
      <c r="W275" s="1150"/>
      <c r="X275" s="1150"/>
      <c r="Y275" s="1150"/>
      <c r="Z275" s="1150"/>
      <c r="AA275" s="1150"/>
      <c r="AB275" s="1151"/>
      <c r="AC275" s="1158"/>
      <c r="AD275" s="996"/>
      <c r="AE275" s="997"/>
      <c r="AF275" s="998"/>
    </row>
    <row r="276" spans="1:32" ht="15" customHeight="1" x14ac:dyDescent="0.2">
      <c r="A276" s="11">
        <v>370</v>
      </c>
      <c r="B276" s="691"/>
      <c r="C276" s="678"/>
      <c r="D276" s="678"/>
      <c r="E276" s="679"/>
      <c r="F276" s="1449" t="s">
        <v>514</v>
      </c>
      <c r="G276" s="1450"/>
      <c r="H276" s="1450"/>
      <c r="I276" s="1450"/>
      <c r="J276" s="1450"/>
      <c r="K276" s="1450"/>
      <c r="L276" s="1451"/>
      <c r="M276" s="698">
        <v>0</v>
      </c>
      <c r="N276" s="699">
        <v>0</v>
      </c>
      <c r="O276" s="700">
        <v>0</v>
      </c>
      <c r="P276" s="700">
        <v>0</v>
      </c>
      <c r="Q276" s="705">
        <v>0</v>
      </c>
      <c r="R276" s="700">
        <v>0</v>
      </c>
      <c r="S276" s="701">
        <v>0</v>
      </c>
      <c r="T276" s="1162"/>
      <c r="U276" s="1156"/>
      <c r="V276" s="1153"/>
      <c r="W276" s="1153"/>
      <c r="X276" s="1153"/>
      <c r="Y276" s="1153"/>
      <c r="Z276" s="1153"/>
      <c r="AA276" s="1153"/>
      <c r="AB276" s="1154"/>
      <c r="AC276" s="1421"/>
      <c r="AD276" s="996"/>
      <c r="AE276" s="997"/>
      <c r="AF276" s="998"/>
    </row>
    <row r="277" spans="1:32" ht="15" customHeight="1" x14ac:dyDescent="0.2">
      <c r="A277" s="11">
        <v>371</v>
      </c>
      <c r="B277" s="691"/>
      <c r="C277" s="678"/>
      <c r="D277" s="678"/>
      <c r="E277" s="679"/>
      <c r="F277" s="1449" t="s">
        <v>515</v>
      </c>
      <c r="G277" s="1450"/>
      <c r="H277" s="1450"/>
      <c r="I277" s="1450"/>
      <c r="J277" s="1450"/>
      <c r="K277" s="1450"/>
      <c r="L277" s="1451"/>
      <c r="M277" s="698">
        <v>0</v>
      </c>
      <c r="N277" s="699">
        <v>0</v>
      </c>
      <c r="O277" s="700">
        <v>0</v>
      </c>
      <c r="P277" s="700">
        <v>0</v>
      </c>
      <c r="Q277" s="705">
        <v>0</v>
      </c>
      <c r="R277" s="700">
        <v>0</v>
      </c>
      <c r="S277" s="701">
        <v>0</v>
      </c>
      <c r="T277" s="700">
        <v>0</v>
      </c>
      <c r="U277" s="701">
        <v>0</v>
      </c>
      <c r="V277" s="1162"/>
      <c r="W277" s="1424"/>
      <c r="X277" s="1424"/>
      <c r="Y277" s="1424"/>
      <c r="Z277" s="1425"/>
      <c r="AA277" s="1425"/>
      <c r="AB277" s="1426"/>
      <c r="AC277" s="1421"/>
      <c r="AD277" s="996"/>
      <c r="AE277" s="997"/>
      <c r="AF277" s="998"/>
    </row>
    <row r="278" spans="1:32" ht="15" customHeight="1" x14ac:dyDescent="0.2">
      <c r="A278" s="11">
        <v>372</v>
      </c>
      <c r="B278" s="691"/>
      <c r="C278" s="678"/>
      <c r="D278" s="678"/>
      <c r="E278" s="679"/>
      <c r="F278" s="1449" t="s">
        <v>516</v>
      </c>
      <c r="G278" s="1450"/>
      <c r="H278" s="1450"/>
      <c r="I278" s="1450"/>
      <c r="J278" s="1450"/>
      <c r="K278" s="1450"/>
      <c r="L278" s="1451"/>
      <c r="M278" s="698">
        <v>0</v>
      </c>
      <c r="N278" s="699">
        <v>0</v>
      </c>
      <c r="O278" s="700">
        <v>0</v>
      </c>
      <c r="P278" s="700">
        <v>0</v>
      </c>
      <c r="Q278" s="705">
        <v>0</v>
      </c>
      <c r="R278" s="700">
        <v>0</v>
      </c>
      <c r="S278" s="701">
        <v>0</v>
      </c>
      <c r="T278" s="700">
        <v>0</v>
      </c>
      <c r="U278" s="701">
        <v>0</v>
      </c>
      <c r="V278" s="700">
        <v>0</v>
      </c>
      <c r="W278" s="701">
        <v>0</v>
      </c>
      <c r="X278" s="700">
        <v>0</v>
      </c>
      <c r="Y278" s="701">
        <v>0</v>
      </c>
      <c r="Z278" s="1162"/>
      <c r="AA278" s="1156"/>
      <c r="AB278" s="1157"/>
      <c r="AC278" s="1422"/>
      <c r="AD278" s="996"/>
      <c r="AE278" s="997"/>
      <c r="AF278" s="998"/>
    </row>
    <row r="279" spans="1:32" ht="15" customHeight="1" x14ac:dyDescent="0.2">
      <c r="A279" s="11">
        <v>373</v>
      </c>
      <c r="B279" s="691"/>
      <c r="C279" s="678"/>
      <c r="D279" s="678"/>
      <c r="E279" s="679"/>
      <c r="F279" s="1449" t="s">
        <v>517</v>
      </c>
      <c r="G279" s="1450"/>
      <c r="H279" s="1450"/>
      <c r="I279" s="1450"/>
      <c r="J279" s="1450"/>
      <c r="K279" s="1450"/>
      <c r="L279" s="1451"/>
      <c r="M279" s="698">
        <v>0</v>
      </c>
      <c r="N279" s="699">
        <v>0</v>
      </c>
      <c r="O279" s="700">
        <v>0</v>
      </c>
      <c r="P279" s="700">
        <v>0</v>
      </c>
      <c r="Q279" s="705">
        <v>0</v>
      </c>
      <c r="R279" s="700">
        <v>0</v>
      </c>
      <c r="S279" s="701">
        <v>0</v>
      </c>
      <c r="T279" s="700">
        <v>0</v>
      </c>
      <c r="U279" s="701">
        <v>0</v>
      </c>
      <c r="V279" s="700">
        <v>0</v>
      </c>
      <c r="W279" s="701">
        <v>0</v>
      </c>
      <c r="X279" s="700">
        <v>0</v>
      </c>
      <c r="Y279" s="701">
        <v>0</v>
      </c>
      <c r="Z279" s="700">
        <v>0</v>
      </c>
      <c r="AA279" s="701">
        <v>0</v>
      </c>
      <c r="AB279" s="706">
        <v>0</v>
      </c>
      <c r="AC279" s="698">
        <v>0</v>
      </c>
      <c r="AD279" s="996"/>
      <c r="AE279" s="997"/>
      <c r="AF279" s="998"/>
    </row>
    <row r="280" spans="1:32" ht="15" customHeight="1" x14ac:dyDescent="0.2">
      <c r="A280" s="11">
        <v>374</v>
      </c>
      <c r="B280" s="684"/>
      <c r="C280" s="772"/>
      <c r="D280" s="772"/>
      <c r="E280" s="773"/>
      <c r="F280" s="1449" t="s">
        <v>518</v>
      </c>
      <c r="G280" s="1450"/>
      <c r="H280" s="1450"/>
      <c r="I280" s="1450"/>
      <c r="J280" s="1450"/>
      <c r="K280" s="1450"/>
      <c r="L280" s="1451"/>
      <c r="M280" s="698">
        <v>0</v>
      </c>
      <c r="N280" s="699">
        <v>0</v>
      </c>
      <c r="O280" s="700">
        <v>0</v>
      </c>
      <c r="P280" s="700">
        <v>0</v>
      </c>
      <c r="Q280" s="705">
        <v>0</v>
      </c>
      <c r="R280" s="700">
        <v>0</v>
      </c>
      <c r="S280" s="701">
        <v>0</v>
      </c>
      <c r="T280" s="700">
        <v>0</v>
      </c>
      <c r="U280" s="701">
        <v>0</v>
      </c>
      <c r="V280" s="700">
        <v>0</v>
      </c>
      <c r="W280" s="701">
        <v>0</v>
      </c>
      <c r="X280" s="700">
        <v>0</v>
      </c>
      <c r="Y280" s="701">
        <v>0</v>
      </c>
      <c r="Z280" s="700">
        <v>0</v>
      </c>
      <c r="AA280" s="701">
        <v>0</v>
      </c>
      <c r="AB280" s="706">
        <v>0</v>
      </c>
      <c r="AC280" s="698">
        <v>0</v>
      </c>
      <c r="AD280" s="996"/>
      <c r="AE280" s="997"/>
      <c r="AF280" s="998"/>
    </row>
    <row r="281" spans="1:32" ht="15" customHeight="1" x14ac:dyDescent="0.2">
      <c r="A281" s="11">
        <v>375</v>
      </c>
      <c r="B281" s="770"/>
      <c r="C281" s="774"/>
      <c r="D281" s="775"/>
      <c r="E281" s="1452" t="s">
        <v>529</v>
      </c>
      <c r="F281" s="1453"/>
      <c r="G281" s="1453"/>
      <c r="H281" s="1453"/>
      <c r="I281" s="1453"/>
      <c r="J281" s="1453"/>
      <c r="K281" s="1453"/>
      <c r="L281" s="1454"/>
      <c r="M281" s="407">
        <f>SUM(M282:M287)</f>
        <v>0</v>
      </c>
      <c r="N281" s="410">
        <f t="shared" ref="N281:AC281" si="62">SUBTOTAL(9,N282:N287)</f>
        <v>0</v>
      </c>
      <c r="O281" s="414">
        <f t="shared" si="62"/>
        <v>0</v>
      </c>
      <c r="P281" s="413">
        <f t="shared" si="62"/>
        <v>0</v>
      </c>
      <c r="Q281" s="415">
        <f t="shared" si="62"/>
        <v>0</v>
      </c>
      <c r="R281" s="414">
        <f t="shared" si="62"/>
        <v>0</v>
      </c>
      <c r="S281" s="414">
        <f t="shared" si="62"/>
        <v>0</v>
      </c>
      <c r="T281" s="414">
        <f t="shared" si="62"/>
        <v>0</v>
      </c>
      <c r="U281" s="414">
        <f t="shared" si="62"/>
        <v>0</v>
      </c>
      <c r="V281" s="414">
        <f t="shared" si="62"/>
        <v>0</v>
      </c>
      <c r="W281" s="414">
        <f t="shared" si="62"/>
        <v>0</v>
      </c>
      <c r="X281" s="414">
        <f t="shared" si="62"/>
        <v>0</v>
      </c>
      <c r="Y281" s="414">
        <f t="shared" si="62"/>
        <v>0</v>
      </c>
      <c r="Z281" s="414">
        <f t="shared" si="62"/>
        <v>0</v>
      </c>
      <c r="AA281" s="414">
        <f t="shared" si="62"/>
        <v>0</v>
      </c>
      <c r="AB281" s="424">
        <f t="shared" si="62"/>
        <v>0</v>
      </c>
      <c r="AC281" s="407">
        <f t="shared" si="62"/>
        <v>0</v>
      </c>
      <c r="AD281" s="996"/>
      <c r="AE281" s="997"/>
      <c r="AF281" s="998"/>
    </row>
    <row r="282" spans="1:32" ht="15" customHeight="1" x14ac:dyDescent="0.2">
      <c r="A282" s="11">
        <v>376</v>
      </c>
      <c r="B282" s="691"/>
      <c r="C282" s="678"/>
      <c r="D282" s="678"/>
      <c r="E282" s="679"/>
      <c r="F282" s="1455" t="s">
        <v>519</v>
      </c>
      <c r="G282" s="1456"/>
      <c r="H282" s="1456"/>
      <c r="I282" s="1456"/>
      <c r="J282" s="1456"/>
      <c r="K282" s="1456"/>
      <c r="L282" s="1457"/>
      <c r="M282" s="698">
        <v>0</v>
      </c>
      <c r="N282" s="699">
        <v>0</v>
      </c>
      <c r="O282" s="700">
        <v>0</v>
      </c>
      <c r="P282" s="700">
        <v>0</v>
      </c>
      <c r="Q282" s="705">
        <v>0</v>
      </c>
      <c r="R282" s="700">
        <v>0</v>
      </c>
      <c r="S282" s="1423"/>
      <c r="T282" s="1150"/>
      <c r="U282" s="1150"/>
      <c r="V282" s="1150"/>
      <c r="W282" s="1150"/>
      <c r="X282" s="1150"/>
      <c r="Y282" s="1150"/>
      <c r="Z282" s="1150"/>
      <c r="AA282" s="1150"/>
      <c r="AB282" s="1151"/>
      <c r="AC282" s="1158"/>
      <c r="AD282" s="996"/>
      <c r="AE282" s="997"/>
      <c r="AF282" s="998"/>
    </row>
    <row r="283" spans="1:32" ht="15" customHeight="1" x14ac:dyDescent="0.2">
      <c r="A283" s="11">
        <v>377</v>
      </c>
      <c r="B283" s="691"/>
      <c r="C283" s="678"/>
      <c r="D283" s="678"/>
      <c r="E283" s="679"/>
      <c r="F283" s="1449" t="s">
        <v>520</v>
      </c>
      <c r="G283" s="1450"/>
      <c r="H283" s="1450"/>
      <c r="I283" s="1450"/>
      <c r="J283" s="1450"/>
      <c r="K283" s="1450"/>
      <c r="L283" s="1451"/>
      <c r="M283" s="698">
        <v>0</v>
      </c>
      <c r="N283" s="699">
        <v>0</v>
      </c>
      <c r="O283" s="700">
        <v>0</v>
      </c>
      <c r="P283" s="700">
        <v>0</v>
      </c>
      <c r="Q283" s="705">
        <v>0</v>
      </c>
      <c r="R283" s="700">
        <v>0</v>
      </c>
      <c r="S283" s="701">
        <v>0</v>
      </c>
      <c r="T283" s="1162"/>
      <c r="U283" s="1156"/>
      <c r="V283" s="1153"/>
      <c r="W283" s="1153"/>
      <c r="X283" s="1153"/>
      <c r="Y283" s="1153"/>
      <c r="Z283" s="1153"/>
      <c r="AA283" s="1153"/>
      <c r="AB283" s="1154"/>
      <c r="AC283" s="1421"/>
      <c r="AD283" s="996"/>
      <c r="AE283" s="997"/>
      <c r="AF283" s="998"/>
    </row>
    <row r="284" spans="1:32" ht="15" customHeight="1" x14ac:dyDescent="0.2">
      <c r="A284" s="11">
        <v>378</v>
      </c>
      <c r="B284" s="691"/>
      <c r="C284" s="678"/>
      <c r="D284" s="678"/>
      <c r="E284" s="679"/>
      <c r="F284" s="1449" t="s">
        <v>521</v>
      </c>
      <c r="G284" s="1450"/>
      <c r="H284" s="1450"/>
      <c r="I284" s="1450"/>
      <c r="J284" s="1450"/>
      <c r="K284" s="1450"/>
      <c r="L284" s="1451"/>
      <c r="M284" s="698">
        <v>0</v>
      </c>
      <c r="N284" s="699">
        <v>0</v>
      </c>
      <c r="O284" s="700">
        <v>0</v>
      </c>
      <c r="P284" s="700">
        <v>0</v>
      </c>
      <c r="Q284" s="705">
        <v>0</v>
      </c>
      <c r="R284" s="700">
        <v>0</v>
      </c>
      <c r="S284" s="701">
        <v>0</v>
      </c>
      <c r="T284" s="700">
        <v>0</v>
      </c>
      <c r="U284" s="701">
        <v>0</v>
      </c>
      <c r="V284" s="1162"/>
      <c r="W284" s="1424"/>
      <c r="X284" s="1424"/>
      <c r="Y284" s="1424"/>
      <c r="Z284" s="1425"/>
      <c r="AA284" s="1425"/>
      <c r="AB284" s="1426"/>
      <c r="AC284" s="1421"/>
      <c r="AD284" s="996"/>
      <c r="AE284" s="997"/>
      <c r="AF284" s="998"/>
    </row>
    <row r="285" spans="1:32" ht="15" customHeight="1" x14ac:dyDescent="0.2">
      <c r="A285" s="11">
        <v>379</v>
      </c>
      <c r="B285" s="691"/>
      <c r="C285" s="678"/>
      <c r="D285" s="678"/>
      <c r="E285" s="679"/>
      <c r="F285" s="1449" t="s">
        <v>522</v>
      </c>
      <c r="G285" s="1450"/>
      <c r="H285" s="1450"/>
      <c r="I285" s="1450"/>
      <c r="J285" s="1450"/>
      <c r="K285" s="1450"/>
      <c r="L285" s="1451"/>
      <c r="M285" s="698">
        <v>0</v>
      </c>
      <c r="N285" s="699">
        <v>0</v>
      </c>
      <c r="O285" s="700">
        <v>0</v>
      </c>
      <c r="P285" s="700">
        <v>0</v>
      </c>
      <c r="Q285" s="705">
        <v>0</v>
      </c>
      <c r="R285" s="700">
        <v>0</v>
      </c>
      <c r="S285" s="701">
        <v>0</v>
      </c>
      <c r="T285" s="700">
        <v>0</v>
      </c>
      <c r="U285" s="701">
        <v>0</v>
      </c>
      <c r="V285" s="700">
        <v>0</v>
      </c>
      <c r="W285" s="701">
        <v>0</v>
      </c>
      <c r="X285" s="700">
        <v>0</v>
      </c>
      <c r="Y285" s="701">
        <v>0</v>
      </c>
      <c r="Z285" s="1162"/>
      <c r="AA285" s="1156"/>
      <c r="AB285" s="1157"/>
      <c r="AC285" s="1422"/>
      <c r="AD285" s="996"/>
      <c r="AE285" s="997"/>
      <c r="AF285" s="998"/>
    </row>
    <row r="286" spans="1:32" ht="15" customHeight="1" x14ac:dyDescent="0.2">
      <c r="A286" s="11">
        <v>380</v>
      </c>
      <c r="B286" s="691"/>
      <c r="C286" s="678"/>
      <c r="D286" s="678"/>
      <c r="E286" s="679"/>
      <c r="F286" s="1449" t="s">
        <v>523</v>
      </c>
      <c r="G286" s="1450"/>
      <c r="H286" s="1450"/>
      <c r="I286" s="1450"/>
      <c r="J286" s="1450"/>
      <c r="K286" s="1450"/>
      <c r="L286" s="1451"/>
      <c r="M286" s="698">
        <v>0</v>
      </c>
      <c r="N286" s="699">
        <v>0</v>
      </c>
      <c r="O286" s="700">
        <v>0</v>
      </c>
      <c r="P286" s="700">
        <v>0</v>
      </c>
      <c r="Q286" s="705">
        <v>0</v>
      </c>
      <c r="R286" s="700">
        <v>0</v>
      </c>
      <c r="S286" s="701">
        <v>0</v>
      </c>
      <c r="T286" s="700">
        <v>0</v>
      </c>
      <c r="U286" s="701">
        <v>0</v>
      </c>
      <c r="V286" s="700">
        <v>0</v>
      </c>
      <c r="W286" s="701">
        <v>0</v>
      </c>
      <c r="X286" s="700">
        <v>0</v>
      </c>
      <c r="Y286" s="701">
        <v>0</v>
      </c>
      <c r="Z286" s="700">
        <v>0</v>
      </c>
      <c r="AA286" s="701">
        <v>0</v>
      </c>
      <c r="AB286" s="706">
        <v>0</v>
      </c>
      <c r="AC286" s="698">
        <v>0</v>
      </c>
      <c r="AD286" s="996"/>
      <c r="AE286" s="997"/>
      <c r="AF286" s="998"/>
    </row>
    <row r="287" spans="1:32" ht="15" customHeight="1" x14ac:dyDescent="0.2">
      <c r="A287" s="11">
        <v>381</v>
      </c>
      <c r="B287" s="691"/>
      <c r="C287" s="280"/>
      <c r="D287" s="280"/>
      <c r="E287" s="281"/>
      <c r="F287" s="1458" t="s">
        <v>524</v>
      </c>
      <c r="G287" s="1459"/>
      <c r="H287" s="1459"/>
      <c r="I287" s="1459"/>
      <c r="J287" s="1459"/>
      <c r="K287" s="1459"/>
      <c r="L287" s="1460"/>
      <c r="M287" s="698">
        <v>0</v>
      </c>
      <c r="N287" s="699">
        <v>0</v>
      </c>
      <c r="O287" s="700">
        <v>0</v>
      </c>
      <c r="P287" s="700">
        <v>0</v>
      </c>
      <c r="Q287" s="705">
        <v>0</v>
      </c>
      <c r="R287" s="700">
        <v>0</v>
      </c>
      <c r="S287" s="701">
        <v>0</v>
      </c>
      <c r="T287" s="700">
        <v>0</v>
      </c>
      <c r="U287" s="701">
        <v>0</v>
      </c>
      <c r="V287" s="700">
        <v>0</v>
      </c>
      <c r="W287" s="701">
        <v>0</v>
      </c>
      <c r="X287" s="700">
        <v>0</v>
      </c>
      <c r="Y287" s="701">
        <v>0</v>
      </c>
      <c r="Z287" s="700">
        <v>0</v>
      </c>
      <c r="AA287" s="701">
        <v>0</v>
      </c>
      <c r="AB287" s="706">
        <v>0</v>
      </c>
      <c r="AC287" s="698">
        <v>0</v>
      </c>
      <c r="AD287" s="996"/>
      <c r="AE287" s="997"/>
      <c r="AF287" s="998"/>
    </row>
    <row r="288" spans="1:32" ht="15" customHeight="1" x14ac:dyDescent="0.2">
      <c r="A288" s="11">
        <v>382</v>
      </c>
      <c r="B288" s="691"/>
      <c r="C288" s="280"/>
      <c r="D288" s="293"/>
      <c r="E288" s="1452" t="s">
        <v>525</v>
      </c>
      <c r="F288" s="1453"/>
      <c r="G288" s="1453"/>
      <c r="H288" s="1453"/>
      <c r="I288" s="1453"/>
      <c r="J288" s="1453"/>
      <c r="K288" s="1453"/>
      <c r="L288" s="1454"/>
      <c r="M288" s="407">
        <f>SUM(M289:M290)</f>
        <v>0</v>
      </c>
      <c r="N288" s="410">
        <f t="shared" ref="N288:AC288" si="63">SUBTOTAL(9,N289:N290)</f>
        <v>0</v>
      </c>
      <c r="O288" s="414">
        <f t="shared" si="63"/>
        <v>0</v>
      </c>
      <c r="P288" s="413">
        <f t="shared" si="63"/>
        <v>0</v>
      </c>
      <c r="Q288" s="415">
        <f t="shared" si="63"/>
        <v>0</v>
      </c>
      <c r="R288" s="414">
        <f t="shared" si="63"/>
        <v>0</v>
      </c>
      <c r="S288" s="414">
        <f t="shared" si="63"/>
        <v>0</v>
      </c>
      <c r="T288" s="414">
        <f t="shared" si="63"/>
        <v>0</v>
      </c>
      <c r="U288" s="414">
        <f t="shared" si="63"/>
        <v>0</v>
      </c>
      <c r="V288" s="414">
        <f t="shared" si="63"/>
        <v>0</v>
      </c>
      <c r="W288" s="414">
        <f t="shared" si="63"/>
        <v>0</v>
      </c>
      <c r="X288" s="414">
        <f t="shared" si="63"/>
        <v>0</v>
      </c>
      <c r="Y288" s="414">
        <f t="shared" si="63"/>
        <v>0</v>
      </c>
      <c r="Z288" s="414">
        <f t="shared" si="63"/>
        <v>0</v>
      </c>
      <c r="AA288" s="414">
        <f t="shared" si="63"/>
        <v>0</v>
      </c>
      <c r="AB288" s="424">
        <f t="shared" si="63"/>
        <v>0</v>
      </c>
      <c r="AC288" s="407">
        <f t="shared" si="63"/>
        <v>0</v>
      </c>
      <c r="AD288" s="996"/>
      <c r="AE288" s="997"/>
      <c r="AF288" s="998"/>
    </row>
    <row r="289" spans="1:32" ht="15" customHeight="1" x14ac:dyDescent="0.2">
      <c r="A289" s="11">
        <v>383</v>
      </c>
      <c r="B289" s="691"/>
      <c r="C289" s="678"/>
      <c r="D289" s="678"/>
      <c r="E289" s="679"/>
      <c r="F289" s="1455" t="s">
        <v>526</v>
      </c>
      <c r="G289" s="1456"/>
      <c r="H289" s="1456"/>
      <c r="I289" s="1456"/>
      <c r="J289" s="1456"/>
      <c r="K289" s="1456"/>
      <c r="L289" s="1457"/>
      <c r="M289" s="698">
        <v>0</v>
      </c>
      <c r="N289" s="699">
        <v>0</v>
      </c>
      <c r="O289" s="700">
        <v>0</v>
      </c>
      <c r="P289" s="700">
        <v>0</v>
      </c>
      <c r="Q289" s="705">
        <v>0</v>
      </c>
      <c r="R289" s="700">
        <v>0</v>
      </c>
      <c r="S289" s="701">
        <v>0</v>
      </c>
      <c r="T289" s="700">
        <v>0</v>
      </c>
      <c r="U289" s="701">
        <v>0</v>
      </c>
      <c r="V289" s="700">
        <v>0</v>
      </c>
      <c r="W289" s="701">
        <v>0</v>
      </c>
      <c r="X289" s="700">
        <v>0</v>
      </c>
      <c r="Y289" s="701">
        <v>0</v>
      </c>
      <c r="Z289" s="700">
        <v>0</v>
      </c>
      <c r="AA289" s="701">
        <v>0</v>
      </c>
      <c r="AB289" s="706">
        <v>0</v>
      </c>
      <c r="AC289" s="698">
        <v>0</v>
      </c>
      <c r="AD289" s="996"/>
      <c r="AE289" s="997"/>
      <c r="AF289" s="998"/>
    </row>
    <row r="290" spans="1:32" ht="15" customHeight="1" x14ac:dyDescent="0.2">
      <c r="A290" s="11">
        <v>384</v>
      </c>
      <c r="B290" s="691"/>
      <c r="C290" s="678"/>
      <c r="D290" s="678"/>
      <c r="E290" s="679"/>
      <c r="F290" s="1458" t="s">
        <v>527</v>
      </c>
      <c r="G290" s="1459"/>
      <c r="H290" s="1459"/>
      <c r="I290" s="1459"/>
      <c r="J290" s="1459"/>
      <c r="K290" s="1459"/>
      <c r="L290" s="1460"/>
      <c r="M290" s="698">
        <v>0</v>
      </c>
      <c r="N290" s="699">
        <v>0</v>
      </c>
      <c r="O290" s="700">
        <v>0</v>
      </c>
      <c r="P290" s="700">
        <v>0</v>
      </c>
      <c r="Q290" s="705">
        <v>0</v>
      </c>
      <c r="R290" s="700">
        <v>0</v>
      </c>
      <c r="S290" s="701">
        <v>0</v>
      </c>
      <c r="T290" s="700">
        <v>0</v>
      </c>
      <c r="U290" s="701">
        <v>0</v>
      </c>
      <c r="V290" s="700">
        <v>0</v>
      </c>
      <c r="W290" s="701">
        <v>0</v>
      </c>
      <c r="X290" s="700">
        <v>0</v>
      </c>
      <c r="Y290" s="701">
        <v>0</v>
      </c>
      <c r="Z290" s="700">
        <v>0</v>
      </c>
      <c r="AA290" s="701">
        <v>0</v>
      </c>
      <c r="AB290" s="706">
        <v>0</v>
      </c>
      <c r="AC290" s="698">
        <v>0</v>
      </c>
      <c r="AD290" s="996"/>
      <c r="AE290" s="997"/>
      <c r="AF290" s="998"/>
    </row>
    <row r="291" spans="1:32" ht="15" customHeight="1" x14ac:dyDescent="0.2">
      <c r="A291" s="11">
        <v>385</v>
      </c>
      <c r="B291" s="691"/>
      <c r="C291" s="280"/>
      <c r="D291" s="1485" t="s">
        <v>81</v>
      </c>
      <c r="E291" s="1486"/>
      <c r="F291" s="1486"/>
      <c r="G291" s="1486"/>
      <c r="H291" s="1486"/>
      <c r="I291" s="1486"/>
      <c r="J291" s="1486"/>
      <c r="K291" s="1486"/>
      <c r="L291" s="1486"/>
      <c r="M291" s="1486"/>
      <c r="N291" s="1486"/>
      <c r="O291" s="1486"/>
      <c r="P291" s="1486"/>
      <c r="Q291" s="1486"/>
      <c r="R291" s="1486"/>
      <c r="S291" s="1486"/>
      <c r="T291" s="1486"/>
      <c r="U291" s="1486"/>
      <c r="V291" s="1486"/>
      <c r="W291" s="1486"/>
      <c r="X291" s="1486"/>
      <c r="Y291" s="1486"/>
      <c r="Z291" s="1486"/>
      <c r="AA291" s="1486"/>
      <c r="AB291" s="1486"/>
      <c r="AC291" s="1486"/>
      <c r="AD291" s="1486"/>
      <c r="AE291" s="1486"/>
      <c r="AF291" s="1487"/>
    </row>
    <row r="292" spans="1:32" ht="15" customHeight="1" x14ac:dyDescent="0.2">
      <c r="A292" s="11">
        <v>386</v>
      </c>
      <c r="B292" s="691"/>
      <c r="C292" s="280"/>
      <c r="D292" s="293"/>
      <c r="E292" s="1532" t="s">
        <v>460</v>
      </c>
      <c r="F292" s="1533"/>
      <c r="G292" s="1533"/>
      <c r="H292" s="1533"/>
      <c r="I292" s="1533"/>
      <c r="J292" s="1533"/>
      <c r="K292" s="1533"/>
      <c r="L292" s="1534"/>
      <c r="M292" s="407">
        <f>SUM(M293:M295)</f>
        <v>0</v>
      </c>
      <c r="N292" s="990"/>
      <c r="O292" s="1582"/>
      <c r="P292" s="1582"/>
      <c r="Q292" s="1582"/>
      <c r="R292" s="1582"/>
      <c r="S292" s="1582"/>
      <c r="T292" s="1582"/>
      <c r="U292" s="1582"/>
      <c r="V292" s="1582"/>
      <c r="W292" s="1582"/>
      <c r="X292" s="1582"/>
      <c r="Y292" s="1582"/>
      <c r="Z292" s="1582"/>
      <c r="AA292" s="1582"/>
      <c r="AB292" s="1582"/>
      <c r="AC292" s="1582"/>
      <c r="AD292" s="1017"/>
      <c r="AE292" s="997"/>
      <c r="AF292" s="998"/>
    </row>
    <row r="293" spans="1:32" ht="27.75" customHeight="1" x14ac:dyDescent="0.2">
      <c r="A293" s="11">
        <v>387</v>
      </c>
      <c r="B293" s="691"/>
      <c r="C293" s="678"/>
      <c r="D293" s="678"/>
      <c r="E293" s="679"/>
      <c r="F293" s="1455" t="s">
        <v>84</v>
      </c>
      <c r="G293" s="1456"/>
      <c r="H293" s="1456"/>
      <c r="I293" s="1456"/>
      <c r="J293" s="1456"/>
      <c r="K293" s="1456"/>
      <c r="L293" s="1457"/>
      <c r="M293" s="698">
        <v>0</v>
      </c>
      <c r="N293" s="1583"/>
      <c r="O293" s="1584"/>
      <c r="P293" s="1584"/>
      <c r="Q293" s="1584"/>
      <c r="R293" s="1584"/>
      <c r="S293" s="1584"/>
      <c r="T293" s="1584"/>
      <c r="U293" s="1584"/>
      <c r="V293" s="1584"/>
      <c r="W293" s="1584"/>
      <c r="X293" s="1584"/>
      <c r="Y293" s="1584"/>
      <c r="Z293" s="1584"/>
      <c r="AA293" s="1584"/>
      <c r="AB293" s="1584"/>
      <c r="AC293" s="1584"/>
      <c r="AD293" s="1017"/>
      <c r="AE293" s="997"/>
      <c r="AF293" s="998"/>
    </row>
    <row r="294" spans="1:32" ht="27.75" customHeight="1" x14ac:dyDescent="0.2">
      <c r="A294" s="11">
        <v>388</v>
      </c>
      <c r="B294" s="691"/>
      <c r="C294" s="678"/>
      <c r="D294" s="678"/>
      <c r="E294" s="679"/>
      <c r="F294" s="1449" t="s">
        <v>83</v>
      </c>
      <c r="G294" s="1450"/>
      <c r="H294" s="1450"/>
      <c r="I294" s="1450"/>
      <c r="J294" s="1450"/>
      <c r="K294" s="1450"/>
      <c r="L294" s="1451"/>
      <c r="M294" s="698">
        <v>0</v>
      </c>
      <c r="N294" s="1583"/>
      <c r="O294" s="1584"/>
      <c r="P294" s="1584"/>
      <c r="Q294" s="1584"/>
      <c r="R294" s="1584"/>
      <c r="S294" s="1584"/>
      <c r="T294" s="1584"/>
      <c r="U294" s="1584"/>
      <c r="V294" s="1584"/>
      <c r="W294" s="1584"/>
      <c r="X294" s="1584"/>
      <c r="Y294" s="1584"/>
      <c r="Z294" s="1584"/>
      <c r="AA294" s="1584"/>
      <c r="AB294" s="1584"/>
      <c r="AC294" s="1584"/>
      <c r="AD294" s="1017"/>
      <c r="AE294" s="997"/>
      <c r="AF294" s="998"/>
    </row>
    <row r="295" spans="1:32" ht="15" customHeight="1" x14ac:dyDescent="0.2">
      <c r="A295" s="11">
        <v>389</v>
      </c>
      <c r="B295" s="691"/>
      <c r="C295" s="678"/>
      <c r="D295" s="678"/>
      <c r="E295" s="679"/>
      <c r="F295" s="1458" t="s">
        <v>82</v>
      </c>
      <c r="G295" s="1459"/>
      <c r="H295" s="1459"/>
      <c r="I295" s="1459"/>
      <c r="J295" s="1459"/>
      <c r="K295" s="1459"/>
      <c r="L295" s="1460"/>
      <c r="M295" s="698">
        <v>0</v>
      </c>
      <c r="N295" s="1583"/>
      <c r="O295" s="1584"/>
      <c r="P295" s="1584"/>
      <c r="Q295" s="1584"/>
      <c r="R295" s="1584"/>
      <c r="S295" s="1584"/>
      <c r="T295" s="1584"/>
      <c r="U295" s="1584"/>
      <c r="V295" s="1584"/>
      <c r="W295" s="1584"/>
      <c r="X295" s="1584"/>
      <c r="Y295" s="1584"/>
      <c r="Z295" s="1584"/>
      <c r="AA295" s="1584"/>
      <c r="AB295" s="1584"/>
      <c r="AC295" s="1584"/>
      <c r="AD295" s="1017"/>
      <c r="AE295" s="997"/>
      <c r="AF295" s="998"/>
    </row>
    <row r="296" spans="1:32" ht="15" customHeight="1" x14ac:dyDescent="0.2">
      <c r="A296" s="11">
        <v>390</v>
      </c>
      <c r="B296" s="691"/>
      <c r="C296" s="280"/>
      <c r="D296" s="293"/>
      <c r="E296" s="1540" t="s">
        <v>461</v>
      </c>
      <c r="F296" s="1541"/>
      <c r="G296" s="1541"/>
      <c r="H296" s="1541"/>
      <c r="I296" s="1541"/>
      <c r="J296" s="1541"/>
      <c r="K296" s="1541"/>
      <c r="L296" s="1542"/>
      <c r="M296" s="407">
        <f>SUM(M297:M300)</f>
        <v>0</v>
      </c>
      <c r="N296" s="1583"/>
      <c r="O296" s="1584"/>
      <c r="P296" s="1584"/>
      <c r="Q296" s="1584"/>
      <c r="R296" s="1584"/>
      <c r="S296" s="1584"/>
      <c r="T296" s="1584"/>
      <c r="U296" s="1584"/>
      <c r="V296" s="1584"/>
      <c r="W296" s="1584"/>
      <c r="X296" s="1584"/>
      <c r="Y296" s="1584"/>
      <c r="Z296" s="1584"/>
      <c r="AA296" s="1584"/>
      <c r="AB296" s="1584"/>
      <c r="AC296" s="1584"/>
      <c r="AD296" s="1017"/>
      <c r="AE296" s="997"/>
      <c r="AF296" s="998"/>
    </row>
    <row r="297" spans="1:32" ht="27.75" customHeight="1" x14ac:dyDescent="0.2">
      <c r="A297" s="11">
        <v>391</v>
      </c>
      <c r="B297" s="691"/>
      <c r="C297" s="678"/>
      <c r="D297" s="678"/>
      <c r="E297" s="679"/>
      <c r="F297" s="1455" t="s">
        <v>85</v>
      </c>
      <c r="G297" s="1456"/>
      <c r="H297" s="1456"/>
      <c r="I297" s="1456"/>
      <c r="J297" s="1456"/>
      <c r="K297" s="1456"/>
      <c r="L297" s="1457"/>
      <c r="M297" s="698">
        <v>0</v>
      </c>
      <c r="N297" s="1583"/>
      <c r="O297" s="1584"/>
      <c r="P297" s="1584"/>
      <c r="Q297" s="1584"/>
      <c r="R297" s="1584"/>
      <c r="S297" s="1584"/>
      <c r="T297" s="1584"/>
      <c r="U297" s="1584"/>
      <c r="V297" s="1584"/>
      <c r="W297" s="1584"/>
      <c r="X297" s="1584"/>
      <c r="Y297" s="1584"/>
      <c r="Z297" s="1584"/>
      <c r="AA297" s="1584"/>
      <c r="AB297" s="1584"/>
      <c r="AC297" s="1584"/>
      <c r="AD297" s="1017"/>
      <c r="AE297" s="997"/>
      <c r="AF297" s="998"/>
    </row>
    <row r="298" spans="1:32" ht="27.75" customHeight="1" x14ac:dyDescent="0.2">
      <c r="A298" s="11">
        <v>392</v>
      </c>
      <c r="B298" s="691"/>
      <c r="C298" s="678"/>
      <c r="D298" s="678"/>
      <c r="E298" s="679"/>
      <c r="F298" s="1449" t="s">
        <v>86</v>
      </c>
      <c r="G298" s="1450"/>
      <c r="H298" s="1450"/>
      <c r="I298" s="1450"/>
      <c r="J298" s="1450"/>
      <c r="K298" s="1450"/>
      <c r="L298" s="1451"/>
      <c r="M298" s="698">
        <v>0</v>
      </c>
      <c r="N298" s="1583"/>
      <c r="O298" s="1584"/>
      <c r="P298" s="1584"/>
      <c r="Q298" s="1584"/>
      <c r="R298" s="1584"/>
      <c r="S298" s="1584"/>
      <c r="T298" s="1584"/>
      <c r="U298" s="1584"/>
      <c r="V298" s="1584"/>
      <c r="W298" s="1584"/>
      <c r="X298" s="1584"/>
      <c r="Y298" s="1584"/>
      <c r="Z298" s="1584"/>
      <c r="AA298" s="1584"/>
      <c r="AB298" s="1584"/>
      <c r="AC298" s="1584"/>
      <c r="AD298" s="1017"/>
      <c r="AE298" s="997"/>
      <c r="AF298" s="998"/>
    </row>
    <row r="299" spans="1:32" ht="45" customHeight="1" x14ac:dyDescent="0.2">
      <c r="A299" s="11">
        <v>393</v>
      </c>
      <c r="B299" s="691"/>
      <c r="C299" s="678"/>
      <c r="D299" s="678"/>
      <c r="E299" s="679" t="s">
        <v>89</v>
      </c>
      <c r="F299" s="1449" t="s">
        <v>87</v>
      </c>
      <c r="G299" s="1450"/>
      <c r="H299" s="1450"/>
      <c r="I299" s="1450"/>
      <c r="J299" s="1450"/>
      <c r="K299" s="1450"/>
      <c r="L299" s="1451"/>
      <c r="M299" s="698">
        <v>0</v>
      </c>
      <c r="N299" s="1583"/>
      <c r="O299" s="1584"/>
      <c r="P299" s="1584"/>
      <c r="Q299" s="1584"/>
      <c r="R299" s="1584"/>
      <c r="S299" s="1584"/>
      <c r="T299" s="1584"/>
      <c r="U299" s="1584"/>
      <c r="V299" s="1584"/>
      <c r="W299" s="1584"/>
      <c r="X299" s="1584"/>
      <c r="Y299" s="1584"/>
      <c r="Z299" s="1584"/>
      <c r="AA299" s="1584"/>
      <c r="AB299" s="1584"/>
      <c r="AC299" s="1584"/>
      <c r="AD299" s="1017"/>
      <c r="AE299" s="997"/>
      <c r="AF299" s="998"/>
    </row>
    <row r="300" spans="1:32" ht="45" customHeight="1" x14ac:dyDescent="0.2">
      <c r="A300" s="11">
        <v>394</v>
      </c>
      <c r="B300" s="691"/>
      <c r="C300" s="692"/>
      <c r="D300" s="692"/>
      <c r="E300" s="692"/>
      <c r="F300" s="1458" t="s">
        <v>88</v>
      </c>
      <c r="G300" s="1459"/>
      <c r="H300" s="1459"/>
      <c r="I300" s="1459"/>
      <c r="J300" s="1459"/>
      <c r="K300" s="1459"/>
      <c r="L300" s="1460"/>
      <c r="M300" s="698">
        <v>0</v>
      </c>
      <c r="N300" s="1585"/>
      <c r="O300" s="1586"/>
      <c r="P300" s="1586"/>
      <c r="Q300" s="1586"/>
      <c r="R300" s="1586"/>
      <c r="S300" s="1586"/>
      <c r="T300" s="1586"/>
      <c r="U300" s="1586"/>
      <c r="V300" s="1586"/>
      <c r="W300" s="1586"/>
      <c r="X300" s="1586"/>
      <c r="Y300" s="1586"/>
      <c r="Z300" s="1586"/>
      <c r="AA300" s="1586"/>
      <c r="AB300" s="1586"/>
      <c r="AC300" s="1586"/>
      <c r="AD300" s="1017"/>
      <c r="AE300" s="997"/>
      <c r="AF300" s="998"/>
    </row>
    <row r="301" spans="1:32" x14ac:dyDescent="0.2">
      <c r="A301" s="11">
        <v>395</v>
      </c>
      <c r="B301" s="691"/>
      <c r="C301" s="692"/>
      <c r="D301" s="692"/>
      <c r="E301" s="1543" t="s">
        <v>195</v>
      </c>
      <c r="F301" s="1544"/>
      <c r="G301" s="1544"/>
      <c r="H301" s="1544"/>
      <c r="I301" s="1544"/>
      <c r="J301" s="1544"/>
      <c r="K301" s="1544"/>
      <c r="L301" s="1545"/>
      <c r="M301" s="407">
        <f>SUM(M302:M306)</f>
        <v>0</v>
      </c>
      <c r="N301" s="410">
        <f t="shared" ref="N301:AC301" si="64">SUBTOTAL(9,N302:N306)</f>
        <v>0</v>
      </c>
      <c r="O301" s="414">
        <f t="shared" si="64"/>
        <v>0</v>
      </c>
      <c r="P301" s="413">
        <f t="shared" si="64"/>
        <v>0</v>
      </c>
      <c r="Q301" s="415">
        <f t="shared" si="64"/>
        <v>0</v>
      </c>
      <c r="R301" s="414">
        <f t="shared" si="64"/>
        <v>0</v>
      </c>
      <c r="S301" s="414">
        <f t="shared" si="64"/>
        <v>0</v>
      </c>
      <c r="T301" s="414">
        <f t="shared" si="64"/>
        <v>0</v>
      </c>
      <c r="U301" s="414">
        <f t="shared" si="64"/>
        <v>0</v>
      </c>
      <c r="V301" s="414">
        <f t="shared" si="64"/>
        <v>0</v>
      </c>
      <c r="W301" s="414">
        <f t="shared" si="64"/>
        <v>0</v>
      </c>
      <c r="X301" s="414">
        <f t="shared" si="64"/>
        <v>0</v>
      </c>
      <c r="Y301" s="414">
        <f t="shared" si="64"/>
        <v>0</v>
      </c>
      <c r="Z301" s="414">
        <f t="shared" si="64"/>
        <v>0</v>
      </c>
      <c r="AA301" s="414">
        <f t="shared" si="64"/>
        <v>0</v>
      </c>
      <c r="AB301" s="424">
        <f t="shared" si="64"/>
        <v>0</v>
      </c>
      <c r="AC301" s="438">
        <f t="shared" si="64"/>
        <v>0</v>
      </c>
      <c r="AD301" s="996"/>
      <c r="AE301" s="997"/>
      <c r="AF301" s="998"/>
    </row>
    <row r="302" spans="1:32" ht="27.75" customHeight="1" x14ac:dyDescent="0.2">
      <c r="A302" s="11">
        <v>396</v>
      </c>
      <c r="B302" s="691"/>
      <c r="C302" s="678"/>
      <c r="D302" s="678"/>
      <c r="E302" s="679"/>
      <c r="F302" s="1455" t="s">
        <v>196</v>
      </c>
      <c r="G302" s="1456"/>
      <c r="H302" s="1456"/>
      <c r="I302" s="1456"/>
      <c r="J302" s="1456"/>
      <c r="K302" s="1456"/>
      <c r="L302" s="1457"/>
      <c r="M302" s="698">
        <v>0</v>
      </c>
      <c r="N302" s="699">
        <v>0</v>
      </c>
      <c r="O302" s="700">
        <v>0</v>
      </c>
      <c r="P302" s="700">
        <v>0</v>
      </c>
      <c r="Q302" s="705">
        <v>0</v>
      </c>
      <c r="R302" s="1149"/>
      <c r="S302" s="1150"/>
      <c r="T302" s="1150"/>
      <c r="U302" s="1150"/>
      <c r="V302" s="1150"/>
      <c r="W302" s="1150"/>
      <c r="X302" s="1150"/>
      <c r="Y302" s="1150"/>
      <c r="Z302" s="1150"/>
      <c r="AA302" s="1150"/>
      <c r="AB302" s="1151"/>
      <c r="AC302" s="1158"/>
      <c r="AD302" s="996"/>
      <c r="AE302" s="997"/>
      <c r="AF302" s="998"/>
    </row>
    <row r="303" spans="1:32" ht="27.75" customHeight="1" x14ac:dyDescent="0.2">
      <c r="A303" s="11">
        <v>397</v>
      </c>
      <c r="B303" s="691"/>
      <c r="C303" s="678"/>
      <c r="D303" s="678"/>
      <c r="E303" s="679"/>
      <c r="F303" s="1449" t="s">
        <v>197</v>
      </c>
      <c r="G303" s="1450"/>
      <c r="H303" s="1450"/>
      <c r="I303" s="1450"/>
      <c r="J303" s="1450"/>
      <c r="K303" s="1450"/>
      <c r="L303" s="1451"/>
      <c r="M303" s="698">
        <v>0</v>
      </c>
      <c r="N303" s="699">
        <v>0</v>
      </c>
      <c r="O303" s="700">
        <v>0</v>
      </c>
      <c r="P303" s="700">
        <v>0</v>
      </c>
      <c r="Q303" s="705">
        <v>0</v>
      </c>
      <c r="R303" s="1152"/>
      <c r="S303" s="1153"/>
      <c r="T303" s="1153"/>
      <c r="U303" s="1153"/>
      <c r="V303" s="1153"/>
      <c r="W303" s="1153"/>
      <c r="X303" s="1153"/>
      <c r="Y303" s="1153"/>
      <c r="Z303" s="1153"/>
      <c r="AA303" s="1153"/>
      <c r="AB303" s="1154"/>
      <c r="AC303" s="1421"/>
      <c r="AD303" s="996"/>
      <c r="AE303" s="997"/>
      <c r="AF303" s="998"/>
    </row>
    <row r="304" spans="1:32" ht="15" customHeight="1" x14ac:dyDescent="0.2">
      <c r="A304" s="11">
        <v>397</v>
      </c>
      <c r="B304" s="691"/>
      <c r="C304" s="678"/>
      <c r="D304" s="678"/>
      <c r="E304" s="679"/>
      <c r="F304" s="1449" t="s">
        <v>198</v>
      </c>
      <c r="G304" s="1450"/>
      <c r="H304" s="1450"/>
      <c r="I304" s="1450"/>
      <c r="J304" s="1450"/>
      <c r="K304" s="1450"/>
      <c r="L304" s="1451"/>
      <c r="M304" s="698">
        <v>0</v>
      </c>
      <c r="N304" s="699">
        <v>0</v>
      </c>
      <c r="O304" s="700">
        <v>0</v>
      </c>
      <c r="P304" s="700">
        <v>0</v>
      </c>
      <c r="Q304" s="705">
        <v>0</v>
      </c>
      <c r="R304" s="1155"/>
      <c r="S304" s="1156"/>
      <c r="T304" s="1156"/>
      <c r="U304" s="1156"/>
      <c r="V304" s="1156"/>
      <c r="W304" s="1156"/>
      <c r="X304" s="1156"/>
      <c r="Y304" s="1156"/>
      <c r="Z304" s="1156"/>
      <c r="AA304" s="1156"/>
      <c r="AB304" s="1157"/>
      <c r="AC304" s="1422"/>
      <c r="AD304" s="996"/>
      <c r="AE304" s="997"/>
      <c r="AF304" s="998"/>
    </row>
    <row r="305" spans="1:32" ht="15" customHeight="1" x14ac:dyDescent="0.2">
      <c r="A305" s="11">
        <v>397</v>
      </c>
      <c r="B305" s="691"/>
      <c r="C305" s="678"/>
      <c r="D305" s="678"/>
      <c r="E305" s="679"/>
      <c r="F305" s="1449" t="s">
        <v>199</v>
      </c>
      <c r="G305" s="1450"/>
      <c r="H305" s="1450"/>
      <c r="I305" s="1450"/>
      <c r="J305" s="1450"/>
      <c r="K305" s="1450"/>
      <c r="L305" s="1451"/>
      <c r="M305" s="698">
        <v>0</v>
      </c>
      <c r="N305" s="699">
        <v>0</v>
      </c>
      <c r="O305" s="700">
        <v>0</v>
      </c>
      <c r="P305" s="700">
        <v>0</v>
      </c>
      <c r="Q305" s="705">
        <v>0</v>
      </c>
      <c r="R305" s="700">
        <v>0</v>
      </c>
      <c r="S305" s="701">
        <v>0</v>
      </c>
      <c r="T305" s="700">
        <v>0</v>
      </c>
      <c r="U305" s="701">
        <v>0</v>
      </c>
      <c r="V305" s="700">
        <v>0</v>
      </c>
      <c r="W305" s="701">
        <v>0</v>
      </c>
      <c r="X305" s="700">
        <v>0</v>
      </c>
      <c r="Y305" s="701">
        <v>0</v>
      </c>
      <c r="Z305" s="700">
        <v>0</v>
      </c>
      <c r="AA305" s="701">
        <v>0</v>
      </c>
      <c r="AB305" s="706">
        <v>0</v>
      </c>
      <c r="AC305" s="698">
        <v>0</v>
      </c>
      <c r="AD305" s="996"/>
      <c r="AE305" s="997"/>
      <c r="AF305" s="998"/>
    </row>
    <row r="306" spans="1:32" ht="15" customHeight="1" x14ac:dyDescent="0.2">
      <c r="A306" s="11">
        <v>397</v>
      </c>
      <c r="B306" s="691"/>
      <c r="C306" s="678"/>
      <c r="D306" s="678"/>
      <c r="E306" s="679"/>
      <c r="F306" s="1458" t="s">
        <v>90</v>
      </c>
      <c r="G306" s="1459"/>
      <c r="H306" s="1459"/>
      <c r="I306" s="1459"/>
      <c r="J306" s="1459"/>
      <c r="K306" s="1459"/>
      <c r="L306" s="1460"/>
      <c r="M306" s="698">
        <v>0</v>
      </c>
      <c r="N306" s="699">
        <v>0</v>
      </c>
      <c r="O306" s="700">
        <v>0</v>
      </c>
      <c r="P306" s="700">
        <v>0</v>
      </c>
      <c r="Q306" s="705">
        <v>0</v>
      </c>
      <c r="R306" s="700">
        <v>0</v>
      </c>
      <c r="S306" s="701">
        <v>0</v>
      </c>
      <c r="T306" s="700">
        <v>0</v>
      </c>
      <c r="U306" s="701">
        <v>0</v>
      </c>
      <c r="V306" s="700">
        <v>0</v>
      </c>
      <c r="W306" s="701">
        <v>0</v>
      </c>
      <c r="X306" s="700">
        <v>0</v>
      </c>
      <c r="Y306" s="701">
        <v>0</v>
      </c>
      <c r="Z306" s="700">
        <v>0</v>
      </c>
      <c r="AA306" s="701">
        <v>0</v>
      </c>
      <c r="AB306" s="706">
        <v>0</v>
      </c>
      <c r="AC306" s="707">
        <v>0</v>
      </c>
      <c r="AD306" s="996"/>
      <c r="AE306" s="997"/>
      <c r="AF306" s="998"/>
    </row>
    <row r="307" spans="1:32" ht="15" customHeight="1" x14ac:dyDescent="0.2">
      <c r="A307" s="11">
        <v>385</v>
      </c>
      <c r="B307" s="691"/>
      <c r="C307" s="280"/>
      <c r="D307" s="1485" t="s">
        <v>91</v>
      </c>
      <c r="E307" s="1486"/>
      <c r="F307" s="1486"/>
      <c r="G307" s="1486"/>
      <c r="H307" s="1486"/>
      <c r="I307" s="1486"/>
      <c r="J307" s="1486"/>
      <c r="K307" s="1486"/>
      <c r="L307" s="1486"/>
      <c r="M307" s="1486"/>
      <c r="N307" s="1486"/>
      <c r="O307" s="1486"/>
      <c r="P307" s="1486"/>
      <c r="Q307" s="1486"/>
      <c r="R307" s="1486"/>
      <c r="S307" s="1486"/>
      <c r="T307" s="1486"/>
      <c r="U307" s="1486"/>
      <c r="V307" s="1486"/>
      <c r="W307" s="1486"/>
      <c r="X307" s="1486"/>
      <c r="Y307" s="1486"/>
      <c r="Z307" s="1486"/>
      <c r="AA307" s="1486"/>
      <c r="AB307" s="1486"/>
      <c r="AC307" s="1486"/>
      <c r="AD307" s="1486"/>
      <c r="AE307" s="1486"/>
      <c r="AF307" s="1487"/>
    </row>
    <row r="308" spans="1:32" ht="15" customHeight="1" x14ac:dyDescent="0.2">
      <c r="A308" s="11">
        <v>386</v>
      </c>
      <c r="B308" s="691"/>
      <c r="C308" s="280"/>
      <c r="D308" s="293"/>
      <c r="E308" s="1532" t="s">
        <v>200</v>
      </c>
      <c r="F308" s="1533"/>
      <c r="G308" s="1533"/>
      <c r="H308" s="1533"/>
      <c r="I308" s="1533"/>
      <c r="J308" s="1533"/>
      <c r="K308" s="1533"/>
      <c r="L308" s="1534"/>
      <c r="M308" s="407">
        <f>SUM(M309:M311)</f>
        <v>0</v>
      </c>
      <c r="N308" s="410">
        <f t="shared" ref="N308:AC308" si="65">SUBTOTAL(9,N309:N311)</f>
        <v>0</v>
      </c>
      <c r="O308" s="414">
        <f t="shared" si="65"/>
        <v>0</v>
      </c>
      <c r="P308" s="413">
        <f t="shared" si="65"/>
        <v>0</v>
      </c>
      <c r="Q308" s="415">
        <f t="shared" si="65"/>
        <v>0</v>
      </c>
      <c r="R308" s="414">
        <f t="shared" si="65"/>
        <v>0</v>
      </c>
      <c r="S308" s="414">
        <f t="shared" si="65"/>
        <v>0</v>
      </c>
      <c r="T308" s="414">
        <f t="shared" si="65"/>
        <v>0</v>
      </c>
      <c r="U308" s="414">
        <f t="shared" si="65"/>
        <v>0</v>
      </c>
      <c r="V308" s="414">
        <f t="shared" si="65"/>
        <v>0</v>
      </c>
      <c r="W308" s="414">
        <f t="shared" si="65"/>
        <v>0</v>
      </c>
      <c r="X308" s="414">
        <f t="shared" si="65"/>
        <v>0</v>
      </c>
      <c r="Y308" s="414">
        <f t="shared" si="65"/>
        <v>0</v>
      </c>
      <c r="Z308" s="414">
        <f t="shared" si="65"/>
        <v>0</v>
      </c>
      <c r="AA308" s="414">
        <f t="shared" si="65"/>
        <v>0</v>
      </c>
      <c r="AB308" s="424">
        <f t="shared" si="65"/>
        <v>0</v>
      </c>
      <c r="AC308" s="407">
        <f t="shared" si="65"/>
        <v>0</v>
      </c>
      <c r="AD308" s="996"/>
      <c r="AE308" s="997"/>
      <c r="AF308" s="998"/>
    </row>
    <row r="309" spans="1:32" ht="15" customHeight="1" x14ac:dyDescent="0.2">
      <c r="A309" s="11">
        <v>387</v>
      </c>
      <c r="B309" s="691"/>
      <c r="C309" s="678"/>
      <c r="D309" s="678"/>
      <c r="E309" s="679"/>
      <c r="F309" s="1455" t="s">
        <v>92</v>
      </c>
      <c r="G309" s="1456"/>
      <c r="H309" s="1456"/>
      <c r="I309" s="1456"/>
      <c r="J309" s="1456"/>
      <c r="K309" s="1456"/>
      <c r="L309" s="1457"/>
      <c r="M309" s="698">
        <v>0</v>
      </c>
      <c r="N309" s="699">
        <v>0</v>
      </c>
      <c r="O309" s="700">
        <v>0</v>
      </c>
      <c r="P309" s="700">
        <v>0</v>
      </c>
      <c r="Q309" s="705">
        <v>0</v>
      </c>
      <c r="R309" s="1161"/>
      <c r="S309" s="1150"/>
      <c r="T309" s="1150"/>
      <c r="U309" s="1150"/>
      <c r="V309" s="1150"/>
      <c r="W309" s="1150"/>
      <c r="X309" s="1150"/>
      <c r="Y309" s="1150"/>
      <c r="Z309" s="1150"/>
      <c r="AA309" s="1150"/>
      <c r="AB309" s="1151"/>
      <c r="AC309" s="1158"/>
      <c r="AD309" s="996"/>
      <c r="AE309" s="997"/>
      <c r="AF309" s="998"/>
    </row>
    <row r="310" spans="1:32" ht="15" customHeight="1" x14ac:dyDescent="0.2">
      <c r="A310" s="11">
        <v>388</v>
      </c>
      <c r="B310" s="691"/>
      <c r="C310" s="678"/>
      <c r="D310" s="678"/>
      <c r="E310" s="679"/>
      <c r="F310" s="1449" t="s">
        <v>93</v>
      </c>
      <c r="G310" s="1450"/>
      <c r="H310" s="1450"/>
      <c r="I310" s="1450"/>
      <c r="J310" s="1450"/>
      <c r="K310" s="1450"/>
      <c r="L310" s="1451"/>
      <c r="M310" s="698">
        <v>0</v>
      </c>
      <c r="N310" s="699">
        <v>0</v>
      </c>
      <c r="O310" s="700">
        <v>0</v>
      </c>
      <c r="P310" s="700">
        <v>0</v>
      </c>
      <c r="Q310" s="705">
        <v>0</v>
      </c>
      <c r="R310" s="700">
        <v>0</v>
      </c>
      <c r="S310" s="1162"/>
      <c r="T310" s="1153"/>
      <c r="U310" s="1153"/>
      <c r="V310" s="1153"/>
      <c r="W310" s="1153"/>
      <c r="X310" s="1153"/>
      <c r="Y310" s="1153"/>
      <c r="Z310" s="1153"/>
      <c r="AA310" s="1153"/>
      <c r="AB310" s="1154"/>
      <c r="AC310" s="1163"/>
      <c r="AD310" s="996"/>
      <c r="AE310" s="997"/>
      <c r="AF310" s="998"/>
    </row>
    <row r="311" spans="1:32" ht="15" customHeight="1" x14ac:dyDescent="0.2">
      <c r="A311" s="11">
        <v>389</v>
      </c>
      <c r="B311" s="691"/>
      <c r="C311" s="678"/>
      <c r="D311" s="678"/>
      <c r="E311" s="679"/>
      <c r="F311" s="1458" t="s">
        <v>94</v>
      </c>
      <c r="G311" s="1459"/>
      <c r="H311" s="1459"/>
      <c r="I311" s="1459"/>
      <c r="J311" s="1459"/>
      <c r="K311" s="1459"/>
      <c r="L311" s="1460"/>
      <c r="M311" s="698">
        <v>0</v>
      </c>
      <c r="N311" s="699">
        <v>0</v>
      </c>
      <c r="O311" s="700">
        <v>0</v>
      </c>
      <c r="P311" s="700">
        <v>0</v>
      </c>
      <c r="Q311" s="705">
        <v>0</v>
      </c>
      <c r="R311" s="700">
        <v>0</v>
      </c>
      <c r="S311" s="701">
        <v>0</v>
      </c>
      <c r="T311" s="1162"/>
      <c r="U311" s="1156"/>
      <c r="V311" s="1156"/>
      <c r="W311" s="1156"/>
      <c r="X311" s="1156"/>
      <c r="Y311" s="1156"/>
      <c r="Z311" s="1156"/>
      <c r="AA311" s="1156"/>
      <c r="AB311" s="1157"/>
      <c r="AC311" s="1164"/>
      <c r="AD311" s="996"/>
      <c r="AE311" s="997"/>
      <c r="AF311" s="998"/>
    </row>
    <row r="312" spans="1:32" ht="15" customHeight="1" x14ac:dyDescent="0.2">
      <c r="A312" s="11">
        <v>390</v>
      </c>
      <c r="B312" s="691"/>
      <c r="C312" s="280"/>
      <c r="D312" s="293"/>
      <c r="E312" s="1452" t="s">
        <v>95</v>
      </c>
      <c r="F312" s="1453"/>
      <c r="G312" s="1453"/>
      <c r="H312" s="1453"/>
      <c r="I312" s="1453"/>
      <c r="J312" s="1453"/>
      <c r="K312" s="1453"/>
      <c r="L312" s="1454"/>
      <c r="M312" s="407">
        <f>SUM(M313:M314)</f>
        <v>0</v>
      </c>
      <c r="N312" s="410">
        <f t="shared" ref="N312:AC312" si="66">SUBTOTAL(9,N313:N314)</f>
        <v>0</v>
      </c>
      <c r="O312" s="414">
        <f t="shared" si="66"/>
        <v>0</v>
      </c>
      <c r="P312" s="413">
        <f t="shared" si="66"/>
        <v>0</v>
      </c>
      <c r="Q312" s="415">
        <f t="shared" si="66"/>
        <v>0</v>
      </c>
      <c r="R312" s="414">
        <f t="shared" si="66"/>
        <v>0</v>
      </c>
      <c r="S312" s="414">
        <f t="shared" si="66"/>
        <v>0</v>
      </c>
      <c r="T312" s="414">
        <f t="shared" si="66"/>
        <v>0</v>
      </c>
      <c r="U312" s="414">
        <f t="shared" si="66"/>
        <v>0</v>
      </c>
      <c r="V312" s="414">
        <f t="shared" si="66"/>
        <v>0</v>
      </c>
      <c r="W312" s="414">
        <f t="shared" si="66"/>
        <v>0</v>
      </c>
      <c r="X312" s="414">
        <f t="shared" si="66"/>
        <v>0</v>
      </c>
      <c r="Y312" s="414">
        <f t="shared" si="66"/>
        <v>0</v>
      </c>
      <c r="Z312" s="414">
        <f t="shared" si="66"/>
        <v>0</v>
      </c>
      <c r="AA312" s="414">
        <f t="shared" si="66"/>
        <v>0</v>
      </c>
      <c r="AB312" s="424">
        <f t="shared" si="66"/>
        <v>0</v>
      </c>
      <c r="AC312" s="407">
        <f t="shared" si="66"/>
        <v>0</v>
      </c>
      <c r="AD312" s="996"/>
      <c r="AE312" s="997"/>
      <c r="AF312" s="998"/>
    </row>
    <row r="313" spans="1:32" ht="15" customHeight="1" x14ac:dyDescent="0.2">
      <c r="A313" s="11">
        <v>391</v>
      </c>
      <c r="B313" s="691"/>
      <c r="C313" s="678"/>
      <c r="D313" s="678"/>
      <c r="E313" s="679"/>
      <c r="F313" s="1455" t="s">
        <v>96</v>
      </c>
      <c r="G313" s="1456"/>
      <c r="H313" s="1456"/>
      <c r="I313" s="1456"/>
      <c r="J313" s="1456"/>
      <c r="K313" s="1456"/>
      <c r="L313" s="1457"/>
      <c r="M313" s="698">
        <v>0</v>
      </c>
      <c r="N313" s="699">
        <v>0</v>
      </c>
      <c r="O313" s="700">
        <v>0</v>
      </c>
      <c r="P313" s="700">
        <v>0</v>
      </c>
      <c r="Q313" s="705">
        <v>0</v>
      </c>
      <c r="R313" s="700">
        <v>0</v>
      </c>
      <c r="S313" s="701">
        <v>0</v>
      </c>
      <c r="T313" s="700">
        <v>0</v>
      </c>
      <c r="U313" s="701">
        <v>0</v>
      </c>
      <c r="V313" s="700">
        <v>0</v>
      </c>
      <c r="W313" s="701">
        <v>0</v>
      </c>
      <c r="X313" s="700">
        <v>0</v>
      </c>
      <c r="Y313" s="701">
        <v>0</v>
      </c>
      <c r="Z313" s="700">
        <v>0</v>
      </c>
      <c r="AA313" s="701">
        <v>0</v>
      </c>
      <c r="AB313" s="706">
        <v>0</v>
      </c>
      <c r="AC313" s="698">
        <v>0</v>
      </c>
      <c r="AD313" s="996"/>
      <c r="AE313" s="997"/>
      <c r="AF313" s="998"/>
    </row>
    <row r="314" spans="1:32" ht="15" customHeight="1" x14ac:dyDescent="0.2">
      <c r="A314" s="11">
        <v>392</v>
      </c>
      <c r="B314" s="684"/>
      <c r="C314" s="673"/>
      <c r="D314" s="673"/>
      <c r="E314" s="674"/>
      <c r="F314" s="1449" t="s">
        <v>97</v>
      </c>
      <c r="G314" s="1450"/>
      <c r="H314" s="1450"/>
      <c r="I314" s="1450"/>
      <c r="J314" s="1450"/>
      <c r="K314" s="1450"/>
      <c r="L314" s="1451"/>
      <c r="M314" s="698">
        <v>0</v>
      </c>
      <c r="N314" s="699">
        <v>0</v>
      </c>
      <c r="O314" s="700">
        <v>0</v>
      </c>
      <c r="P314" s="700">
        <v>0</v>
      </c>
      <c r="Q314" s="705">
        <v>0</v>
      </c>
      <c r="R314" s="700">
        <v>0</v>
      </c>
      <c r="S314" s="701">
        <v>0</v>
      </c>
      <c r="T314" s="700">
        <v>0</v>
      </c>
      <c r="U314" s="701">
        <v>0</v>
      </c>
      <c r="V314" s="700">
        <v>0</v>
      </c>
      <c r="W314" s="701">
        <v>0</v>
      </c>
      <c r="X314" s="700">
        <v>0</v>
      </c>
      <c r="Y314" s="701">
        <v>0</v>
      </c>
      <c r="Z314" s="700">
        <v>0</v>
      </c>
      <c r="AA314" s="701">
        <v>0</v>
      </c>
      <c r="AB314" s="706">
        <v>0</v>
      </c>
      <c r="AC314" s="698">
        <v>0</v>
      </c>
      <c r="AD314" s="996"/>
      <c r="AE314" s="997"/>
      <c r="AF314" s="998"/>
    </row>
    <row r="315" spans="1:32" ht="15" customHeight="1" x14ac:dyDescent="0.2">
      <c r="A315" s="11">
        <v>326</v>
      </c>
      <c r="B315" s="770"/>
      <c r="C315" s="1482" t="s">
        <v>98</v>
      </c>
      <c r="D315" s="1483"/>
      <c r="E315" s="1483"/>
      <c r="F315" s="1483"/>
      <c r="G315" s="1483"/>
      <c r="H315" s="1483"/>
      <c r="I315" s="1483"/>
      <c r="J315" s="1483"/>
      <c r="K315" s="1483"/>
      <c r="L315" s="1483"/>
      <c r="M315" s="1483"/>
      <c r="N315" s="1483"/>
      <c r="O315" s="1483"/>
      <c r="P315" s="1483"/>
      <c r="Q315" s="1483"/>
      <c r="R315" s="1483"/>
      <c r="S315" s="1483"/>
      <c r="T315" s="1483"/>
      <c r="U315" s="1483"/>
      <c r="V315" s="1483"/>
      <c r="W315" s="1483"/>
      <c r="X315" s="1483"/>
      <c r="Y315" s="1483"/>
      <c r="Z315" s="1483"/>
      <c r="AA315" s="1483"/>
      <c r="AB315" s="1483"/>
      <c r="AC315" s="1483"/>
      <c r="AD315" s="1483"/>
      <c r="AE315" s="1483"/>
      <c r="AF315" s="1484"/>
    </row>
    <row r="316" spans="1:32" ht="15" customHeight="1" x14ac:dyDescent="0.2">
      <c r="A316" s="11">
        <v>327</v>
      </c>
      <c r="B316" s="691"/>
      <c r="C316" s="280"/>
      <c r="D316" s="1485" t="s">
        <v>105</v>
      </c>
      <c r="E316" s="1486"/>
      <c r="F316" s="1486"/>
      <c r="G316" s="1486"/>
      <c r="H316" s="1486"/>
      <c r="I316" s="1486"/>
      <c r="J316" s="1486"/>
      <c r="K316" s="1486"/>
      <c r="L316" s="1487"/>
      <c r="M316" s="407">
        <f>SUM(M317:M322)</f>
        <v>0</v>
      </c>
      <c r="N316" s="410">
        <f t="shared" ref="N316:AC316" si="67">SUBTOTAL(9,N317:N322)</f>
        <v>0</v>
      </c>
      <c r="O316" s="414">
        <f t="shared" si="67"/>
        <v>0</v>
      </c>
      <c r="P316" s="413">
        <f t="shared" si="67"/>
        <v>0</v>
      </c>
      <c r="Q316" s="415">
        <f t="shared" si="67"/>
        <v>0</v>
      </c>
      <c r="R316" s="414">
        <f t="shared" si="67"/>
        <v>0</v>
      </c>
      <c r="S316" s="414">
        <f t="shared" si="67"/>
        <v>0</v>
      </c>
      <c r="T316" s="414">
        <f t="shared" si="67"/>
        <v>0</v>
      </c>
      <c r="U316" s="414">
        <f t="shared" si="67"/>
        <v>0</v>
      </c>
      <c r="V316" s="414">
        <f t="shared" si="67"/>
        <v>0</v>
      </c>
      <c r="W316" s="414">
        <f t="shared" si="67"/>
        <v>0</v>
      </c>
      <c r="X316" s="414">
        <f t="shared" si="67"/>
        <v>0</v>
      </c>
      <c r="Y316" s="414">
        <f t="shared" si="67"/>
        <v>0</v>
      </c>
      <c r="Z316" s="414">
        <f t="shared" si="67"/>
        <v>0</v>
      </c>
      <c r="AA316" s="414">
        <f t="shared" si="67"/>
        <v>0</v>
      </c>
      <c r="AB316" s="424">
        <f t="shared" si="67"/>
        <v>0</v>
      </c>
      <c r="AC316" s="407">
        <f t="shared" si="67"/>
        <v>0</v>
      </c>
      <c r="AD316" s="996"/>
      <c r="AE316" s="997"/>
      <c r="AF316" s="998"/>
    </row>
    <row r="317" spans="1:32" ht="15" customHeight="1" x14ac:dyDescent="0.2">
      <c r="A317" s="11">
        <v>328</v>
      </c>
      <c r="B317" s="691"/>
      <c r="C317" s="289"/>
      <c r="D317" s="289"/>
      <c r="E317" s="290"/>
      <c r="F317" s="1449" t="s">
        <v>99</v>
      </c>
      <c r="G317" s="1450"/>
      <c r="H317" s="1450"/>
      <c r="I317" s="1450"/>
      <c r="J317" s="1450"/>
      <c r="K317" s="1450"/>
      <c r="L317" s="1451"/>
      <c r="M317" s="698">
        <v>0</v>
      </c>
      <c r="N317" s="699">
        <v>0</v>
      </c>
      <c r="O317" s="700">
        <v>0</v>
      </c>
      <c r="P317" s="700">
        <v>0</v>
      </c>
      <c r="Q317" s="705">
        <v>0</v>
      </c>
      <c r="R317" s="700">
        <v>0</v>
      </c>
      <c r="S317" s="701">
        <v>0</v>
      </c>
      <c r="T317" s="701">
        <v>0</v>
      </c>
      <c r="U317" s="701">
        <v>0</v>
      </c>
      <c r="V317" s="701">
        <v>0</v>
      </c>
      <c r="W317" s="701">
        <v>0</v>
      </c>
      <c r="X317" s="701">
        <v>0</v>
      </c>
      <c r="Y317" s="701">
        <v>0</v>
      </c>
      <c r="Z317" s="701">
        <v>0</v>
      </c>
      <c r="AA317" s="701">
        <v>0</v>
      </c>
      <c r="AB317" s="701">
        <v>0</v>
      </c>
      <c r="AC317" s="698">
        <v>0</v>
      </c>
      <c r="AD317" s="996"/>
      <c r="AE317" s="997"/>
      <c r="AF317" s="998"/>
    </row>
    <row r="318" spans="1:32" ht="15" customHeight="1" x14ac:dyDescent="0.2">
      <c r="A318" s="11">
        <v>329</v>
      </c>
      <c r="B318" s="691"/>
      <c r="C318" s="289"/>
      <c r="D318" s="289"/>
      <c r="E318" s="290"/>
      <c r="F318" s="1449" t="s">
        <v>100</v>
      </c>
      <c r="G318" s="1450"/>
      <c r="H318" s="1450"/>
      <c r="I318" s="1450"/>
      <c r="J318" s="1450"/>
      <c r="K318" s="1450"/>
      <c r="L318" s="1451"/>
      <c r="M318" s="698">
        <v>0</v>
      </c>
      <c r="N318" s="699">
        <v>0</v>
      </c>
      <c r="O318" s="700">
        <v>0</v>
      </c>
      <c r="P318" s="700">
        <v>0</v>
      </c>
      <c r="Q318" s="705">
        <v>0</v>
      </c>
      <c r="R318" s="700">
        <v>0</v>
      </c>
      <c r="S318" s="701">
        <v>0</v>
      </c>
      <c r="T318" s="701">
        <v>0</v>
      </c>
      <c r="U318" s="701">
        <v>0</v>
      </c>
      <c r="V318" s="701">
        <v>0</v>
      </c>
      <c r="W318" s="701">
        <v>0</v>
      </c>
      <c r="X318" s="700">
        <v>0</v>
      </c>
      <c r="Y318" s="701">
        <v>0</v>
      </c>
      <c r="Z318" s="700">
        <v>0</v>
      </c>
      <c r="AA318" s="701">
        <v>0</v>
      </c>
      <c r="AB318" s="701">
        <v>0</v>
      </c>
      <c r="AC318" s="698">
        <v>0</v>
      </c>
      <c r="AD318" s="996"/>
      <c r="AE318" s="997"/>
      <c r="AF318" s="998"/>
    </row>
    <row r="319" spans="1:32" ht="15" customHeight="1" x14ac:dyDescent="0.2">
      <c r="A319" s="11">
        <v>330</v>
      </c>
      <c r="B319" s="691"/>
      <c r="C319" s="289"/>
      <c r="D319" s="289"/>
      <c r="E319" s="290"/>
      <c r="F319" s="1449" t="s">
        <v>101</v>
      </c>
      <c r="G319" s="1450"/>
      <c r="H319" s="1450"/>
      <c r="I319" s="1450"/>
      <c r="J319" s="1450"/>
      <c r="K319" s="1450"/>
      <c r="L319" s="1451"/>
      <c r="M319" s="698">
        <v>0</v>
      </c>
      <c r="N319" s="699">
        <v>0</v>
      </c>
      <c r="O319" s="700">
        <v>0</v>
      </c>
      <c r="P319" s="700">
        <v>0</v>
      </c>
      <c r="Q319" s="705">
        <v>0</v>
      </c>
      <c r="R319" s="700">
        <v>0</v>
      </c>
      <c r="S319" s="701">
        <v>0</v>
      </c>
      <c r="T319" s="701">
        <v>0</v>
      </c>
      <c r="U319" s="701">
        <v>0</v>
      </c>
      <c r="V319" s="700">
        <v>0</v>
      </c>
      <c r="W319" s="701">
        <v>0</v>
      </c>
      <c r="X319" s="700">
        <v>0</v>
      </c>
      <c r="Y319" s="701">
        <v>0</v>
      </c>
      <c r="Z319" s="700">
        <v>0</v>
      </c>
      <c r="AA319" s="701">
        <v>0</v>
      </c>
      <c r="AB319" s="706">
        <v>0</v>
      </c>
      <c r="AC319" s="698">
        <v>0</v>
      </c>
      <c r="AD319" s="996"/>
      <c r="AE319" s="997"/>
      <c r="AF319" s="998"/>
    </row>
    <row r="320" spans="1:32" ht="15" customHeight="1" x14ac:dyDescent="0.2">
      <c r="A320" s="11">
        <v>331</v>
      </c>
      <c r="B320" s="691"/>
      <c r="C320" s="289"/>
      <c r="D320" s="289"/>
      <c r="E320" s="290"/>
      <c r="F320" s="1449" t="s">
        <v>102</v>
      </c>
      <c r="G320" s="1450"/>
      <c r="H320" s="1450"/>
      <c r="I320" s="1450"/>
      <c r="J320" s="1450"/>
      <c r="K320" s="1450"/>
      <c r="L320" s="1451"/>
      <c r="M320" s="698">
        <v>0</v>
      </c>
      <c r="N320" s="699">
        <v>0</v>
      </c>
      <c r="O320" s="700">
        <v>0</v>
      </c>
      <c r="P320" s="700">
        <v>0</v>
      </c>
      <c r="Q320" s="705">
        <v>0</v>
      </c>
      <c r="R320" s="700">
        <v>0</v>
      </c>
      <c r="S320" s="701">
        <v>0</v>
      </c>
      <c r="T320" s="701">
        <v>0</v>
      </c>
      <c r="U320" s="701">
        <v>0</v>
      </c>
      <c r="V320" s="701">
        <v>0</v>
      </c>
      <c r="W320" s="701">
        <v>0</v>
      </c>
      <c r="X320" s="700">
        <v>0</v>
      </c>
      <c r="Y320" s="701">
        <v>0</v>
      </c>
      <c r="Z320" s="700">
        <v>0</v>
      </c>
      <c r="AA320" s="701">
        <v>0</v>
      </c>
      <c r="AB320" s="706">
        <v>0</v>
      </c>
      <c r="AC320" s="698">
        <v>0</v>
      </c>
      <c r="AD320" s="996"/>
      <c r="AE320" s="997"/>
      <c r="AF320" s="998"/>
    </row>
    <row r="321" spans="1:32" ht="15" customHeight="1" x14ac:dyDescent="0.2">
      <c r="A321" s="11">
        <v>331</v>
      </c>
      <c r="B321" s="691"/>
      <c r="C321" s="289"/>
      <c r="D321" s="289"/>
      <c r="E321" s="290"/>
      <c r="F321" s="1449" t="s">
        <v>103</v>
      </c>
      <c r="G321" s="1450"/>
      <c r="H321" s="1450"/>
      <c r="I321" s="1450"/>
      <c r="J321" s="1450"/>
      <c r="K321" s="1450"/>
      <c r="L321" s="1451"/>
      <c r="M321" s="698">
        <v>0</v>
      </c>
      <c r="N321" s="699">
        <v>0</v>
      </c>
      <c r="O321" s="700">
        <v>0</v>
      </c>
      <c r="P321" s="700">
        <v>0</v>
      </c>
      <c r="Q321" s="705">
        <v>0</v>
      </c>
      <c r="R321" s="700">
        <v>0</v>
      </c>
      <c r="S321" s="701">
        <v>0</v>
      </c>
      <c r="T321" s="701">
        <v>0</v>
      </c>
      <c r="U321" s="701">
        <v>0</v>
      </c>
      <c r="V321" s="701">
        <v>0</v>
      </c>
      <c r="W321" s="701">
        <v>0</v>
      </c>
      <c r="X321" s="700">
        <v>0</v>
      </c>
      <c r="Y321" s="701">
        <v>0</v>
      </c>
      <c r="Z321" s="700">
        <v>0</v>
      </c>
      <c r="AA321" s="701">
        <v>0</v>
      </c>
      <c r="AB321" s="706">
        <v>0</v>
      </c>
      <c r="AC321" s="698">
        <v>0</v>
      </c>
      <c r="AD321" s="996"/>
      <c r="AE321" s="997"/>
      <c r="AF321" s="998"/>
    </row>
    <row r="322" spans="1:32" ht="15" customHeight="1" x14ac:dyDescent="0.2">
      <c r="A322" s="11">
        <v>331</v>
      </c>
      <c r="B322" s="691"/>
      <c r="C322" s="289"/>
      <c r="D322" s="289"/>
      <c r="E322" s="290"/>
      <c r="F322" s="1449" t="s">
        <v>104</v>
      </c>
      <c r="G322" s="1450"/>
      <c r="H322" s="1450"/>
      <c r="I322" s="1450"/>
      <c r="J322" s="1450"/>
      <c r="K322" s="1450"/>
      <c r="L322" s="1451"/>
      <c r="M322" s="698">
        <v>0</v>
      </c>
      <c r="N322" s="699">
        <v>0</v>
      </c>
      <c r="O322" s="700">
        <v>0</v>
      </c>
      <c r="P322" s="700">
        <v>0</v>
      </c>
      <c r="Q322" s="705">
        <v>0</v>
      </c>
      <c r="R322" s="700">
        <v>0</v>
      </c>
      <c r="S322" s="701">
        <v>0</v>
      </c>
      <c r="T322" s="701">
        <v>0</v>
      </c>
      <c r="U322" s="701">
        <v>0</v>
      </c>
      <c r="V322" s="701">
        <v>0</v>
      </c>
      <c r="W322" s="701">
        <v>0</v>
      </c>
      <c r="X322" s="700">
        <v>0</v>
      </c>
      <c r="Y322" s="701">
        <v>0</v>
      </c>
      <c r="Z322" s="700">
        <v>0</v>
      </c>
      <c r="AA322" s="701">
        <v>0</v>
      </c>
      <c r="AB322" s="706">
        <v>0</v>
      </c>
      <c r="AC322" s="698">
        <v>0</v>
      </c>
      <c r="AD322" s="996"/>
      <c r="AE322" s="997"/>
      <c r="AF322" s="998"/>
    </row>
    <row r="323" spans="1:32" ht="15" customHeight="1" x14ac:dyDescent="0.2">
      <c r="A323" s="11">
        <v>327</v>
      </c>
      <c r="B323" s="691"/>
      <c r="C323" s="280"/>
      <c r="D323" s="1485" t="s">
        <v>106</v>
      </c>
      <c r="E323" s="1486"/>
      <c r="F323" s="1486"/>
      <c r="G323" s="1486"/>
      <c r="H323" s="1486"/>
      <c r="I323" s="1486"/>
      <c r="J323" s="1486"/>
      <c r="K323" s="1486"/>
      <c r="L323" s="1487"/>
      <c r="M323" s="407">
        <f>SUM(M324:M328)</f>
        <v>0</v>
      </c>
      <c r="N323" s="410">
        <f t="shared" ref="N323:AC323" si="68">SUBTOTAL(9,N324:N328)</f>
        <v>0</v>
      </c>
      <c r="O323" s="414">
        <f t="shared" si="68"/>
        <v>0</v>
      </c>
      <c r="P323" s="413">
        <f t="shared" si="68"/>
        <v>0</v>
      </c>
      <c r="Q323" s="415">
        <f t="shared" si="68"/>
        <v>0</v>
      </c>
      <c r="R323" s="414">
        <f t="shared" si="68"/>
        <v>0</v>
      </c>
      <c r="S323" s="414">
        <f t="shared" si="68"/>
        <v>0</v>
      </c>
      <c r="T323" s="414">
        <f t="shared" si="68"/>
        <v>0</v>
      </c>
      <c r="U323" s="414">
        <f t="shared" si="68"/>
        <v>0</v>
      </c>
      <c r="V323" s="414">
        <f t="shared" si="68"/>
        <v>0</v>
      </c>
      <c r="W323" s="414">
        <f t="shared" si="68"/>
        <v>0</v>
      </c>
      <c r="X323" s="414">
        <f t="shared" si="68"/>
        <v>0</v>
      </c>
      <c r="Y323" s="414">
        <f t="shared" si="68"/>
        <v>0</v>
      </c>
      <c r="Z323" s="414">
        <f t="shared" si="68"/>
        <v>0</v>
      </c>
      <c r="AA323" s="414">
        <f t="shared" si="68"/>
        <v>0</v>
      </c>
      <c r="AB323" s="424">
        <f t="shared" si="68"/>
        <v>0</v>
      </c>
      <c r="AC323" s="407">
        <f t="shared" si="68"/>
        <v>0</v>
      </c>
      <c r="AD323" s="996"/>
      <c r="AE323" s="997"/>
      <c r="AF323" s="998"/>
    </row>
    <row r="324" spans="1:32" ht="15" customHeight="1" x14ac:dyDescent="0.2">
      <c r="A324" s="11">
        <v>328</v>
      </c>
      <c r="B324" s="691"/>
      <c r="C324" s="289"/>
      <c r="D324" s="289"/>
      <c r="E324" s="290"/>
      <c r="F324" s="1449" t="s">
        <v>568</v>
      </c>
      <c r="G324" s="1450"/>
      <c r="H324" s="1450"/>
      <c r="I324" s="1450"/>
      <c r="J324" s="1450"/>
      <c r="K324" s="1450"/>
      <c r="L324" s="1451"/>
      <c r="M324" s="698">
        <v>0</v>
      </c>
      <c r="N324" s="699">
        <v>0</v>
      </c>
      <c r="O324" s="700">
        <v>0</v>
      </c>
      <c r="P324" s="700">
        <v>0</v>
      </c>
      <c r="Q324" s="705">
        <v>0</v>
      </c>
      <c r="R324" s="700">
        <v>0</v>
      </c>
      <c r="S324" s="701">
        <v>0</v>
      </c>
      <c r="T324" s="700">
        <v>0</v>
      </c>
      <c r="U324" s="701">
        <v>0</v>
      </c>
      <c r="V324" s="700">
        <v>0</v>
      </c>
      <c r="W324" s="701">
        <v>0</v>
      </c>
      <c r="X324" s="700">
        <v>0</v>
      </c>
      <c r="Y324" s="701">
        <v>0</v>
      </c>
      <c r="Z324" s="700">
        <v>0</v>
      </c>
      <c r="AA324" s="701">
        <v>0</v>
      </c>
      <c r="AB324" s="706">
        <v>0</v>
      </c>
      <c r="AC324" s="698">
        <v>0</v>
      </c>
      <c r="AD324" s="996"/>
      <c r="AE324" s="997"/>
      <c r="AF324" s="998"/>
    </row>
    <row r="325" spans="1:32" ht="15" customHeight="1" x14ac:dyDescent="0.2">
      <c r="A325" s="11">
        <v>329</v>
      </c>
      <c r="B325" s="691"/>
      <c r="C325" s="289"/>
      <c r="D325" s="289"/>
      <c r="E325" s="290"/>
      <c r="F325" s="1449" t="s">
        <v>582</v>
      </c>
      <c r="G325" s="1450"/>
      <c r="H325" s="1450"/>
      <c r="I325" s="1450"/>
      <c r="J325" s="1450"/>
      <c r="K325" s="1450"/>
      <c r="L325" s="1451"/>
      <c r="M325" s="698">
        <v>0</v>
      </c>
      <c r="N325" s="699">
        <v>0</v>
      </c>
      <c r="O325" s="700">
        <v>0</v>
      </c>
      <c r="P325" s="700">
        <v>0</v>
      </c>
      <c r="Q325" s="705">
        <v>0</v>
      </c>
      <c r="R325" s="700">
        <v>0</v>
      </c>
      <c r="S325" s="701">
        <v>0</v>
      </c>
      <c r="T325" s="700">
        <v>0</v>
      </c>
      <c r="U325" s="701">
        <v>0</v>
      </c>
      <c r="V325" s="700">
        <v>0</v>
      </c>
      <c r="W325" s="701">
        <v>0</v>
      </c>
      <c r="X325" s="700">
        <v>0</v>
      </c>
      <c r="Y325" s="701">
        <v>0</v>
      </c>
      <c r="Z325" s="700">
        <v>0</v>
      </c>
      <c r="AA325" s="701">
        <v>0</v>
      </c>
      <c r="AB325" s="706">
        <v>0</v>
      </c>
      <c r="AC325" s="698">
        <v>0</v>
      </c>
      <c r="AD325" s="996"/>
      <c r="AE325" s="997"/>
      <c r="AF325" s="998"/>
    </row>
    <row r="326" spans="1:32" ht="15" customHeight="1" x14ac:dyDescent="0.2">
      <c r="A326" s="11">
        <v>330</v>
      </c>
      <c r="B326" s="691"/>
      <c r="C326" s="289"/>
      <c r="D326" s="289"/>
      <c r="E326" s="290"/>
      <c r="F326" s="1449" t="s">
        <v>569</v>
      </c>
      <c r="G326" s="1450"/>
      <c r="H326" s="1450"/>
      <c r="I326" s="1450"/>
      <c r="J326" s="1450"/>
      <c r="K326" s="1450"/>
      <c r="L326" s="1451"/>
      <c r="M326" s="698">
        <v>0</v>
      </c>
      <c r="N326" s="699">
        <v>0</v>
      </c>
      <c r="O326" s="700">
        <v>0</v>
      </c>
      <c r="P326" s="700">
        <v>0</v>
      </c>
      <c r="Q326" s="705">
        <v>0</v>
      </c>
      <c r="R326" s="700">
        <v>0</v>
      </c>
      <c r="S326" s="701">
        <v>0</v>
      </c>
      <c r="T326" s="700">
        <v>0</v>
      </c>
      <c r="U326" s="701">
        <v>0</v>
      </c>
      <c r="V326" s="700">
        <v>0</v>
      </c>
      <c r="W326" s="701">
        <v>0</v>
      </c>
      <c r="X326" s="700">
        <v>0</v>
      </c>
      <c r="Y326" s="701">
        <v>0</v>
      </c>
      <c r="Z326" s="700">
        <v>0</v>
      </c>
      <c r="AA326" s="701">
        <v>0</v>
      </c>
      <c r="AB326" s="706">
        <v>0</v>
      </c>
      <c r="AC326" s="698">
        <v>0</v>
      </c>
      <c r="AD326" s="996"/>
      <c r="AE326" s="997"/>
      <c r="AF326" s="998"/>
    </row>
    <row r="327" spans="1:32" ht="15" customHeight="1" x14ac:dyDescent="0.2">
      <c r="A327" s="11">
        <v>331</v>
      </c>
      <c r="B327" s="691"/>
      <c r="C327" s="289"/>
      <c r="D327" s="289"/>
      <c r="E327" s="290"/>
      <c r="F327" s="1449" t="s">
        <v>107</v>
      </c>
      <c r="G327" s="1450"/>
      <c r="H327" s="1450"/>
      <c r="I327" s="1450"/>
      <c r="J327" s="1450"/>
      <c r="K327" s="1450"/>
      <c r="L327" s="1451"/>
      <c r="M327" s="698">
        <v>0</v>
      </c>
      <c r="N327" s="699">
        <v>0</v>
      </c>
      <c r="O327" s="700">
        <v>0</v>
      </c>
      <c r="P327" s="700">
        <v>0</v>
      </c>
      <c r="Q327" s="705">
        <v>0</v>
      </c>
      <c r="R327" s="700">
        <v>0</v>
      </c>
      <c r="S327" s="701">
        <v>0</v>
      </c>
      <c r="T327" s="700">
        <v>0</v>
      </c>
      <c r="U327" s="701">
        <v>0</v>
      </c>
      <c r="V327" s="700">
        <v>0</v>
      </c>
      <c r="W327" s="701">
        <v>0</v>
      </c>
      <c r="X327" s="700">
        <v>0</v>
      </c>
      <c r="Y327" s="701">
        <v>0</v>
      </c>
      <c r="Z327" s="700">
        <v>0</v>
      </c>
      <c r="AA327" s="701">
        <v>0</v>
      </c>
      <c r="AB327" s="706">
        <v>0</v>
      </c>
      <c r="AC327" s="698">
        <v>0</v>
      </c>
      <c r="AD327" s="996"/>
      <c r="AE327" s="997"/>
      <c r="AF327" s="998"/>
    </row>
    <row r="328" spans="1:32" ht="15" customHeight="1" x14ac:dyDescent="0.2">
      <c r="A328" s="11">
        <v>331</v>
      </c>
      <c r="B328" s="691"/>
      <c r="C328" s="289"/>
      <c r="D328" s="289"/>
      <c r="E328" s="290"/>
      <c r="F328" s="1449" t="s">
        <v>462</v>
      </c>
      <c r="G328" s="1450"/>
      <c r="H328" s="1450"/>
      <c r="I328" s="1450"/>
      <c r="J328" s="1450"/>
      <c r="K328" s="1450"/>
      <c r="L328" s="1451"/>
      <c r="M328" s="698">
        <v>0</v>
      </c>
      <c r="N328" s="699">
        <v>0</v>
      </c>
      <c r="O328" s="700">
        <v>0</v>
      </c>
      <c r="P328" s="700">
        <v>0</v>
      </c>
      <c r="Q328" s="705">
        <v>0</v>
      </c>
      <c r="R328" s="700">
        <v>0</v>
      </c>
      <c r="S328" s="701">
        <v>0</v>
      </c>
      <c r="T328" s="700">
        <v>0</v>
      </c>
      <c r="U328" s="701">
        <v>0</v>
      </c>
      <c r="V328" s="700">
        <v>0</v>
      </c>
      <c r="W328" s="701">
        <v>0</v>
      </c>
      <c r="X328" s="700">
        <v>0</v>
      </c>
      <c r="Y328" s="701">
        <v>0</v>
      </c>
      <c r="Z328" s="700">
        <v>0</v>
      </c>
      <c r="AA328" s="701">
        <v>0</v>
      </c>
      <c r="AB328" s="706">
        <v>0</v>
      </c>
      <c r="AC328" s="698">
        <v>0</v>
      </c>
      <c r="AD328" s="996"/>
      <c r="AE328" s="997"/>
      <c r="AF328" s="998"/>
    </row>
    <row r="329" spans="1:32" ht="15" customHeight="1" x14ac:dyDescent="0.2">
      <c r="A329" s="11">
        <v>326</v>
      </c>
      <c r="B329" s="691"/>
      <c r="C329" s="1546" t="s">
        <v>108</v>
      </c>
      <c r="D329" s="1531"/>
      <c r="E329" s="1531"/>
      <c r="F329" s="1531"/>
      <c r="G329" s="1531"/>
      <c r="H329" s="1531"/>
      <c r="I329" s="1531"/>
      <c r="J329" s="1531"/>
      <c r="K329" s="1531"/>
      <c r="L329" s="1531"/>
      <c r="M329" s="1531"/>
      <c r="N329" s="1531"/>
      <c r="O329" s="1531"/>
      <c r="P329" s="1531"/>
      <c r="Q329" s="1531"/>
      <c r="R329" s="1531"/>
      <c r="S329" s="1531"/>
      <c r="T329" s="1531"/>
      <c r="U329" s="1531"/>
      <c r="V329" s="1531"/>
      <c r="W329" s="1531"/>
      <c r="X329" s="1531"/>
      <c r="Y329" s="1531"/>
      <c r="Z329" s="1531"/>
      <c r="AA329" s="1531"/>
      <c r="AB329" s="1531"/>
      <c r="AC329" s="1531"/>
      <c r="AD329" s="1531"/>
      <c r="AE329" s="1531"/>
      <c r="AF329" s="1547"/>
    </row>
    <row r="330" spans="1:32" x14ac:dyDescent="0.2">
      <c r="A330" s="11">
        <v>232</v>
      </c>
      <c r="B330" s="691"/>
      <c r="C330" s="692"/>
      <c r="D330" s="1485" t="s">
        <v>64</v>
      </c>
      <c r="E330" s="1486"/>
      <c r="F330" s="1486"/>
      <c r="G330" s="1486"/>
      <c r="H330" s="1486"/>
      <c r="I330" s="1486"/>
      <c r="J330" s="1486"/>
      <c r="K330" s="1486"/>
      <c r="L330" s="1486"/>
      <c r="M330" s="1486"/>
      <c r="N330" s="1486"/>
      <c r="O330" s="1486"/>
      <c r="P330" s="1486"/>
      <c r="Q330" s="1486"/>
      <c r="R330" s="1486"/>
      <c r="S330" s="1486"/>
      <c r="T330" s="1486"/>
      <c r="U330" s="1486"/>
      <c r="V330" s="1486"/>
      <c r="W330" s="1486"/>
      <c r="X330" s="1486"/>
      <c r="Y330" s="1486"/>
      <c r="Z330" s="1486"/>
      <c r="AA330" s="1486"/>
      <c r="AB330" s="1486"/>
      <c r="AC330" s="1486"/>
      <c r="AD330" s="1486"/>
      <c r="AE330" s="1486"/>
      <c r="AF330" s="1487"/>
    </row>
    <row r="331" spans="1:32" x14ac:dyDescent="0.2">
      <c r="A331" s="11">
        <v>233</v>
      </c>
      <c r="B331" s="691"/>
      <c r="C331" s="692"/>
      <c r="D331" s="692"/>
      <c r="E331" s="1532" t="s">
        <v>66</v>
      </c>
      <c r="F331" s="1533"/>
      <c r="G331" s="1533"/>
      <c r="H331" s="1533"/>
      <c r="I331" s="1533"/>
      <c r="J331" s="1533"/>
      <c r="K331" s="1533"/>
      <c r="L331" s="1534"/>
      <c r="M331" s="407">
        <f>SUM(M332:M335)</f>
        <v>0</v>
      </c>
      <c r="N331" s="410">
        <f t="shared" ref="N331:AC331" si="69">SUBTOTAL(9,N332:N335)</f>
        <v>0</v>
      </c>
      <c r="O331" s="414">
        <f t="shared" si="69"/>
        <v>0</v>
      </c>
      <c r="P331" s="413">
        <f t="shared" si="69"/>
        <v>0</v>
      </c>
      <c r="Q331" s="415">
        <f t="shared" si="69"/>
        <v>0</v>
      </c>
      <c r="R331" s="414">
        <f t="shared" si="69"/>
        <v>0</v>
      </c>
      <c r="S331" s="414">
        <f t="shared" si="69"/>
        <v>0</v>
      </c>
      <c r="T331" s="414">
        <f t="shared" si="69"/>
        <v>0</v>
      </c>
      <c r="U331" s="414">
        <f t="shared" si="69"/>
        <v>0</v>
      </c>
      <c r="V331" s="414">
        <f t="shared" si="69"/>
        <v>0</v>
      </c>
      <c r="W331" s="414">
        <f t="shared" si="69"/>
        <v>0</v>
      </c>
      <c r="X331" s="414">
        <f t="shared" si="69"/>
        <v>0</v>
      </c>
      <c r="Y331" s="414">
        <f t="shared" si="69"/>
        <v>0</v>
      </c>
      <c r="Z331" s="414">
        <f t="shared" si="69"/>
        <v>0</v>
      </c>
      <c r="AA331" s="414">
        <f t="shared" si="69"/>
        <v>0</v>
      </c>
      <c r="AB331" s="424">
        <f t="shared" si="69"/>
        <v>0</v>
      </c>
      <c r="AC331" s="407">
        <f t="shared" si="69"/>
        <v>0</v>
      </c>
      <c r="AD331" s="996"/>
      <c r="AE331" s="997"/>
      <c r="AF331" s="998"/>
    </row>
    <row r="332" spans="1:32" x14ac:dyDescent="0.2">
      <c r="A332" s="11">
        <v>234</v>
      </c>
      <c r="B332" s="691"/>
      <c r="C332" s="692"/>
      <c r="D332" s="692"/>
      <c r="E332" s="279"/>
      <c r="F332" s="1455" t="s">
        <v>65</v>
      </c>
      <c r="G332" s="1456"/>
      <c r="H332" s="1456"/>
      <c r="I332" s="1456"/>
      <c r="J332" s="1456"/>
      <c r="K332" s="1456"/>
      <c r="L332" s="1457"/>
      <c r="M332" s="698">
        <v>0</v>
      </c>
      <c r="N332" s="699">
        <v>0</v>
      </c>
      <c r="O332" s="700">
        <v>0</v>
      </c>
      <c r="P332" s="700">
        <v>0</v>
      </c>
      <c r="Q332" s="705">
        <v>0</v>
      </c>
      <c r="R332" s="700">
        <v>0</v>
      </c>
      <c r="S332" s="701">
        <v>0</v>
      </c>
      <c r="T332" s="700">
        <v>0</v>
      </c>
      <c r="U332" s="701">
        <v>0</v>
      </c>
      <c r="V332" s="700">
        <v>0</v>
      </c>
      <c r="W332" s="701">
        <v>0</v>
      </c>
      <c r="X332" s="700">
        <v>0</v>
      </c>
      <c r="Y332" s="701">
        <v>0</v>
      </c>
      <c r="Z332" s="700">
        <v>0</v>
      </c>
      <c r="AA332" s="701">
        <v>0</v>
      </c>
      <c r="AB332" s="706">
        <v>0</v>
      </c>
      <c r="AC332" s="698">
        <v>0</v>
      </c>
      <c r="AD332" s="996"/>
      <c r="AE332" s="997"/>
      <c r="AF332" s="998"/>
    </row>
    <row r="333" spans="1:32" x14ac:dyDescent="0.2">
      <c r="A333" s="11">
        <v>235</v>
      </c>
      <c r="B333" s="691"/>
      <c r="C333" s="692"/>
      <c r="D333" s="692"/>
      <c r="E333" s="279"/>
      <c r="F333" s="1449" t="s">
        <v>68</v>
      </c>
      <c r="G333" s="1450"/>
      <c r="H333" s="1450"/>
      <c r="I333" s="1450"/>
      <c r="J333" s="1450"/>
      <c r="K333" s="1450"/>
      <c r="L333" s="1451"/>
      <c r="M333" s="698">
        <v>0</v>
      </c>
      <c r="N333" s="699">
        <v>0</v>
      </c>
      <c r="O333" s="700">
        <v>0</v>
      </c>
      <c r="P333" s="700">
        <v>0</v>
      </c>
      <c r="Q333" s="705">
        <v>0</v>
      </c>
      <c r="R333" s="700">
        <v>0</v>
      </c>
      <c r="S333" s="701">
        <v>0</v>
      </c>
      <c r="T333" s="700">
        <v>0</v>
      </c>
      <c r="U333" s="701">
        <v>0</v>
      </c>
      <c r="V333" s="700">
        <v>0</v>
      </c>
      <c r="W333" s="701">
        <v>0</v>
      </c>
      <c r="X333" s="700">
        <v>0</v>
      </c>
      <c r="Y333" s="701">
        <v>0</v>
      </c>
      <c r="Z333" s="700">
        <v>0</v>
      </c>
      <c r="AA333" s="701">
        <v>0</v>
      </c>
      <c r="AB333" s="706">
        <v>0</v>
      </c>
      <c r="AC333" s="698">
        <v>0</v>
      </c>
      <c r="AD333" s="996"/>
      <c r="AE333" s="997"/>
      <c r="AF333" s="998"/>
    </row>
    <row r="334" spans="1:32" x14ac:dyDescent="0.2">
      <c r="A334" s="11">
        <v>236</v>
      </c>
      <c r="B334" s="691"/>
      <c r="C334" s="692"/>
      <c r="D334" s="280"/>
      <c r="E334" s="281"/>
      <c r="F334" s="1449" t="s">
        <v>537</v>
      </c>
      <c r="G334" s="1450"/>
      <c r="H334" s="1450"/>
      <c r="I334" s="1450"/>
      <c r="J334" s="1450"/>
      <c r="K334" s="1450"/>
      <c r="L334" s="1451"/>
      <c r="M334" s="698">
        <v>0</v>
      </c>
      <c r="N334" s="699">
        <v>0</v>
      </c>
      <c r="O334" s="700">
        <v>0</v>
      </c>
      <c r="P334" s="700">
        <v>0</v>
      </c>
      <c r="Q334" s="705">
        <v>0</v>
      </c>
      <c r="R334" s="700">
        <v>0</v>
      </c>
      <c r="S334" s="701">
        <v>0</v>
      </c>
      <c r="T334" s="700">
        <v>0</v>
      </c>
      <c r="U334" s="701">
        <v>0</v>
      </c>
      <c r="V334" s="700">
        <v>0</v>
      </c>
      <c r="W334" s="701">
        <v>0</v>
      </c>
      <c r="X334" s="700">
        <v>0</v>
      </c>
      <c r="Y334" s="701">
        <v>0</v>
      </c>
      <c r="Z334" s="700">
        <v>0</v>
      </c>
      <c r="AA334" s="701">
        <v>0</v>
      </c>
      <c r="AB334" s="706">
        <v>0</v>
      </c>
      <c r="AC334" s="698">
        <v>0</v>
      </c>
      <c r="AD334" s="996"/>
      <c r="AE334" s="997"/>
      <c r="AF334" s="998"/>
    </row>
    <row r="335" spans="1:32" ht="27.75" customHeight="1" x14ac:dyDescent="0.2">
      <c r="A335" s="11">
        <v>237</v>
      </c>
      <c r="B335" s="691"/>
      <c r="C335" s="692"/>
      <c r="D335" s="692"/>
      <c r="E335" s="693"/>
      <c r="F335" s="1458" t="s">
        <v>532</v>
      </c>
      <c r="G335" s="1459"/>
      <c r="H335" s="1459"/>
      <c r="I335" s="1459"/>
      <c r="J335" s="1459"/>
      <c r="K335" s="1459"/>
      <c r="L335" s="1460"/>
      <c r="M335" s="698">
        <v>0</v>
      </c>
      <c r="N335" s="699">
        <v>0</v>
      </c>
      <c r="O335" s="700">
        <v>0</v>
      </c>
      <c r="P335" s="700">
        <v>0</v>
      </c>
      <c r="Q335" s="705">
        <v>0</v>
      </c>
      <c r="R335" s="700">
        <v>0</v>
      </c>
      <c r="S335" s="701">
        <v>0</v>
      </c>
      <c r="T335" s="700">
        <v>0</v>
      </c>
      <c r="U335" s="701">
        <v>0</v>
      </c>
      <c r="V335" s="700">
        <v>0</v>
      </c>
      <c r="W335" s="701">
        <v>0</v>
      </c>
      <c r="X335" s="700">
        <v>0</v>
      </c>
      <c r="Y335" s="701">
        <v>0</v>
      </c>
      <c r="Z335" s="700">
        <v>0</v>
      </c>
      <c r="AA335" s="701">
        <v>0</v>
      </c>
      <c r="AB335" s="706">
        <v>0</v>
      </c>
      <c r="AC335" s="698">
        <v>0</v>
      </c>
      <c r="AD335" s="996"/>
      <c r="AE335" s="997"/>
      <c r="AF335" s="998"/>
    </row>
    <row r="336" spans="1:32" ht="15.75" x14ac:dyDescent="0.2">
      <c r="A336" s="11">
        <v>238</v>
      </c>
      <c r="B336" s="691"/>
      <c r="C336" s="692"/>
      <c r="D336" s="283"/>
      <c r="E336" s="1452" t="s">
        <v>67</v>
      </c>
      <c r="F336" s="1453"/>
      <c r="G336" s="1453"/>
      <c r="H336" s="1453"/>
      <c r="I336" s="1453"/>
      <c r="J336" s="1453"/>
      <c r="K336" s="1453"/>
      <c r="L336" s="1454"/>
      <c r="M336" s="407">
        <f>SUM(M337:M340)</f>
        <v>0</v>
      </c>
      <c r="N336" s="410">
        <f t="shared" ref="N336:AC336" si="70">SUBTOTAL(9,N337:N340)</f>
        <v>0</v>
      </c>
      <c r="O336" s="414">
        <f t="shared" si="70"/>
        <v>0</v>
      </c>
      <c r="P336" s="413">
        <f t="shared" si="70"/>
        <v>0</v>
      </c>
      <c r="Q336" s="415">
        <f t="shared" si="70"/>
        <v>0</v>
      </c>
      <c r="R336" s="414">
        <f t="shared" si="70"/>
        <v>0</v>
      </c>
      <c r="S336" s="414">
        <f t="shared" si="70"/>
        <v>0</v>
      </c>
      <c r="T336" s="414">
        <f t="shared" si="70"/>
        <v>0</v>
      </c>
      <c r="U336" s="414">
        <f t="shared" si="70"/>
        <v>0</v>
      </c>
      <c r="V336" s="414">
        <f t="shared" si="70"/>
        <v>0</v>
      </c>
      <c r="W336" s="414">
        <f t="shared" si="70"/>
        <v>0</v>
      </c>
      <c r="X336" s="414">
        <f t="shared" si="70"/>
        <v>0</v>
      </c>
      <c r="Y336" s="414">
        <f t="shared" si="70"/>
        <v>0</v>
      </c>
      <c r="Z336" s="414">
        <f t="shared" si="70"/>
        <v>0</v>
      </c>
      <c r="AA336" s="414">
        <f t="shared" si="70"/>
        <v>0</v>
      </c>
      <c r="AB336" s="424">
        <f t="shared" si="70"/>
        <v>0</v>
      </c>
      <c r="AC336" s="407">
        <f t="shared" si="70"/>
        <v>0</v>
      </c>
      <c r="AD336" s="996"/>
      <c r="AE336" s="997"/>
      <c r="AF336" s="998"/>
    </row>
    <row r="337" spans="1:32" x14ac:dyDescent="0.2">
      <c r="A337" s="11">
        <v>239</v>
      </c>
      <c r="B337" s="691"/>
      <c r="C337" s="692"/>
      <c r="D337" s="678"/>
      <c r="E337" s="678"/>
      <c r="F337" s="1455" t="s">
        <v>65</v>
      </c>
      <c r="G337" s="1456"/>
      <c r="H337" s="1456"/>
      <c r="I337" s="1456"/>
      <c r="J337" s="1456"/>
      <c r="K337" s="1456"/>
      <c r="L337" s="1457"/>
      <c r="M337" s="698">
        <v>0</v>
      </c>
      <c r="N337" s="699">
        <v>0</v>
      </c>
      <c r="O337" s="700">
        <v>0</v>
      </c>
      <c r="P337" s="700">
        <v>0</v>
      </c>
      <c r="Q337" s="705">
        <v>0</v>
      </c>
      <c r="R337" s="700">
        <v>0</v>
      </c>
      <c r="S337" s="701">
        <v>0</v>
      </c>
      <c r="T337" s="700">
        <v>0</v>
      </c>
      <c r="U337" s="701">
        <v>0</v>
      </c>
      <c r="V337" s="700">
        <v>0</v>
      </c>
      <c r="W337" s="701">
        <v>0</v>
      </c>
      <c r="X337" s="700">
        <v>0</v>
      </c>
      <c r="Y337" s="701">
        <v>0</v>
      </c>
      <c r="Z337" s="700">
        <v>0</v>
      </c>
      <c r="AA337" s="701">
        <v>0</v>
      </c>
      <c r="AB337" s="706">
        <v>0</v>
      </c>
      <c r="AC337" s="698">
        <v>0</v>
      </c>
      <c r="AD337" s="996"/>
      <c r="AE337" s="997"/>
      <c r="AF337" s="998"/>
    </row>
    <row r="338" spans="1:32" x14ac:dyDescent="0.2">
      <c r="A338" s="11">
        <v>240</v>
      </c>
      <c r="B338" s="691"/>
      <c r="C338" s="692"/>
      <c r="D338" s="678"/>
      <c r="E338" s="678"/>
      <c r="F338" s="1449" t="s">
        <v>68</v>
      </c>
      <c r="G338" s="1450"/>
      <c r="H338" s="1450"/>
      <c r="I338" s="1450"/>
      <c r="J338" s="1450"/>
      <c r="K338" s="1450"/>
      <c r="L338" s="1451"/>
      <c r="M338" s="698">
        <v>0</v>
      </c>
      <c r="N338" s="699">
        <v>0</v>
      </c>
      <c r="O338" s="700">
        <v>0</v>
      </c>
      <c r="P338" s="700">
        <v>0</v>
      </c>
      <c r="Q338" s="705">
        <v>0</v>
      </c>
      <c r="R338" s="700">
        <v>0</v>
      </c>
      <c r="S338" s="701">
        <v>0</v>
      </c>
      <c r="T338" s="700">
        <v>0</v>
      </c>
      <c r="U338" s="701">
        <v>0</v>
      </c>
      <c r="V338" s="700">
        <v>0</v>
      </c>
      <c r="W338" s="701">
        <v>0</v>
      </c>
      <c r="X338" s="700">
        <v>0</v>
      </c>
      <c r="Y338" s="701">
        <v>0</v>
      </c>
      <c r="Z338" s="700">
        <v>0</v>
      </c>
      <c r="AA338" s="701">
        <v>0</v>
      </c>
      <c r="AB338" s="706">
        <v>0</v>
      </c>
      <c r="AC338" s="698">
        <v>0</v>
      </c>
      <c r="AD338" s="996"/>
      <c r="AE338" s="997"/>
      <c r="AF338" s="998"/>
    </row>
    <row r="339" spans="1:32" x14ac:dyDescent="0.2">
      <c r="A339" s="11">
        <v>241</v>
      </c>
      <c r="B339" s="691"/>
      <c r="C339" s="692"/>
      <c r="D339" s="285"/>
      <c r="E339" s="285"/>
      <c r="F339" s="1449" t="s">
        <v>537</v>
      </c>
      <c r="G339" s="1450"/>
      <c r="H339" s="1450"/>
      <c r="I339" s="1450"/>
      <c r="J339" s="1450"/>
      <c r="K339" s="1450"/>
      <c r="L339" s="1451"/>
      <c r="M339" s="698">
        <v>0</v>
      </c>
      <c r="N339" s="699">
        <v>0</v>
      </c>
      <c r="O339" s="700">
        <v>0</v>
      </c>
      <c r="P339" s="700">
        <v>0</v>
      </c>
      <c r="Q339" s="705">
        <v>0</v>
      </c>
      <c r="R339" s="700">
        <v>0</v>
      </c>
      <c r="S339" s="701">
        <v>0</v>
      </c>
      <c r="T339" s="700">
        <v>0</v>
      </c>
      <c r="U339" s="701">
        <v>0</v>
      </c>
      <c r="V339" s="700">
        <v>0</v>
      </c>
      <c r="W339" s="701">
        <v>0</v>
      </c>
      <c r="X339" s="700">
        <v>0</v>
      </c>
      <c r="Y339" s="701">
        <v>0</v>
      </c>
      <c r="Z339" s="700">
        <v>0</v>
      </c>
      <c r="AA339" s="701">
        <v>0</v>
      </c>
      <c r="AB339" s="706">
        <v>0</v>
      </c>
      <c r="AC339" s="698">
        <v>0</v>
      </c>
      <c r="AD339" s="996"/>
      <c r="AE339" s="997"/>
      <c r="AF339" s="998"/>
    </row>
    <row r="340" spans="1:32" ht="27.75" customHeight="1" x14ac:dyDescent="0.2">
      <c r="A340" s="11">
        <v>242</v>
      </c>
      <c r="B340" s="691"/>
      <c r="C340" s="692"/>
      <c r="D340" s="280"/>
      <c r="E340" s="280"/>
      <c r="F340" s="1458" t="s">
        <v>532</v>
      </c>
      <c r="G340" s="1459"/>
      <c r="H340" s="1459"/>
      <c r="I340" s="1459"/>
      <c r="J340" s="1459"/>
      <c r="K340" s="1459"/>
      <c r="L340" s="1460"/>
      <c r="M340" s="698">
        <v>0</v>
      </c>
      <c r="N340" s="699">
        <v>0</v>
      </c>
      <c r="O340" s="700">
        <v>0</v>
      </c>
      <c r="P340" s="700">
        <v>0</v>
      </c>
      <c r="Q340" s="705">
        <v>0</v>
      </c>
      <c r="R340" s="700">
        <v>0</v>
      </c>
      <c r="S340" s="701">
        <v>0</v>
      </c>
      <c r="T340" s="700">
        <v>0</v>
      </c>
      <c r="U340" s="701">
        <v>0</v>
      </c>
      <c r="V340" s="700">
        <v>0</v>
      </c>
      <c r="W340" s="701">
        <v>0</v>
      </c>
      <c r="X340" s="700">
        <v>0</v>
      </c>
      <c r="Y340" s="701">
        <v>0</v>
      </c>
      <c r="Z340" s="700">
        <v>0</v>
      </c>
      <c r="AA340" s="701">
        <v>0</v>
      </c>
      <c r="AB340" s="706">
        <v>0</v>
      </c>
      <c r="AC340" s="698">
        <v>0</v>
      </c>
      <c r="AD340" s="996"/>
      <c r="AE340" s="997"/>
      <c r="AF340" s="998"/>
    </row>
    <row r="341" spans="1:32" ht="15.75" customHeight="1" x14ac:dyDescent="0.2">
      <c r="A341" s="11">
        <v>243</v>
      </c>
      <c r="B341" s="691"/>
      <c r="C341" s="692"/>
      <c r="D341" s="285"/>
      <c r="E341" s="1452" t="s">
        <v>556</v>
      </c>
      <c r="F341" s="1453"/>
      <c r="G341" s="1453"/>
      <c r="H341" s="1453"/>
      <c r="I341" s="1453"/>
      <c r="J341" s="1453"/>
      <c r="K341" s="1453"/>
      <c r="L341" s="1454"/>
      <c r="M341" s="407">
        <f>SUM(M342:M345)</f>
        <v>0</v>
      </c>
      <c r="N341" s="410">
        <f t="shared" ref="N341:AC341" si="71">SUBTOTAL(9,N342:N345)</f>
        <v>0</v>
      </c>
      <c r="O341" s="414">
        <f t="shared" si="71"/>
        <v>0</v>
      </c>
      <c r="P341" s="413">
        <f t="shared" si="71"/>
        <v>0</v>
      </c>
      <c r="Q341" s="415">
        <f t="shared" si="71"/>
        <v>0</v>
      </c>
      <c r="R341" s="414">
        <f t="shared" si="71"/>
        <v>0</v>
      </c>
      <c r="S341" s="414">
        <f t="shared" si="71"/>
        <v>0</v>
      </c>
      <c r="T341" s="414">
        <f t="shared" si="71"/>
        <v>0</v>
      </c>
      <c r="U341" s="414">
        <f t="shared" si="71"/>
        <v>0</v>
      </c>
      <c r="V341" s="414">
        <f t="shared" si="71"/>
        <v>0</v>
      </c>
      <c r="W341" s="414">
        <f t="shared" si="71"/>
        <v>0</v>
      </c>
      <c r="X341" s="414">
        <f t="shared" si="71"/>
        <v>0</v>
      </c>
      <c r="Y341" s="414">
        <f t="shared" si="71"/>
        <v>0</v>
      </c>
      <c r="Z341" s="414">
        <f t="shared" si="71"/>
        <v>0</v>
      </c>
      <c r="AA341" s="414">
        <f t="shared" si="71"/>
        <v>0</v>
      </c>
      <c r="AB341" s="424">
        <f t="shared" si="71"/>
        <v>0</v>
      </c>
      <c r="AC341" s="407">
        <f t="shared" si="71"/>
        <v>0</v>
      </c>
      <c r="AD341" s="996"/>
      <c r="AE341" s="997"/>
      <c r="AF341" s="998"/>
    </row>
    <row r="342" spans="1:32" x14ac:dyDescent="0.2">
      <c r="A342" s="11">
        <v>244</v>
      </c>
      <c r="B342" s="691"/>
      <c r="C342" s="692"/>
      <c r="D342" s="678"/>
      <c r="E342" s="678"/>
      <c r="F342" s="1455" t="s">
        <v>65</v>
      </c>
      <c r="G342" s="1456"/>
      <c r="H342" s="1456"/>
      <c r="I342" s="1456"/>
      <c r="J342" s="1456"/>
      <c r="K342" s="1456"/>
      <c r="L342" s="1457"/>
      <c r="M342" s="698">
        <v>0</v>
      </c>
      <c r="N342" s="699">
        <v>0</v>
      </c>
      <c r="O342" s="700">
        <v>0</v>
      </c>
      <c r="P342" s="700">
        <v>0</v>
      </c>
      <c r="Q342" s="705">
        <v>0</v>
      </c>
      <c r="R342" s="700">
        <v>0</v>
      </c>
      <c r="S342" s="701">
        <v>0</v>
      </c>
      <c r="T342" s="700">
        <v>0</v>
      </c>
      <c r="U342" s="701">
        <v>0</v>
      </c>
      <c r="V342" s="700">
        <v>0</v>
      </c>
      <c r="W342" s="701">
        <v>0</v>
      </c>
      <c r="X342" s="700">
        <v>0</v>
      </c>
      <c r="Y342" s="701">
        <v>0</v>
      </c>
      <c r="Z342" s="700">
        <v>0</v>
      </c>
      <c r="AA342" s="701">
        <v>0</v>
      </c>
      <c r="AB342" s="706">
        <v>0</v>
      </c>
      <c r="AC342" s="698">
        <v>0</v>
      </c>
      <c r="AD342" s="996"/>
      <c r="AE342" s="997"/>
      <c r="AF342" s="998"/>
    </row>
    <row r="343" spans="1:32" x14ac:dyDescent="0.2">
      <c r="A343" s="11">
        <v>245</v>
      </c>
      <c r="B343" s="691"/>
      <c r="C343" s="692"/>
      <c r="D343" s="286"/>
      <c r="E343" s="286"/>
      <c r="F343" s="1449" t="s">
        <v>68</v>
      </c>
      <c r="G343" s="1450"/>
      <c r="H343" s="1450"/>
      <c r="I343" s="1450"/>
      <c r="J343" s="1450"/>
      <c r="K343" s="1450"/>
      <c r="L343" s="1451"/>
      <c r="M343" s="698">
        <v>0</v>
      </c>
      <c r="N343" s="699">
        <v>0</v>
      </c>
      <c r="O343" s="700">
        <v>0</v>
      </c>
      <c r="P343" s="700">
        <v>0</v>
      </c>
      <c r="Q343" s="705">
        <v>0</v>
      </c>
      <c r="R343" s="700">
        <v>0</v>
      </c>
      <c r="S343" s="701">
        <v>0</v>
      </c>
      <c r="T343" s="700">
        <v>0</v>
      </c>
      <c r="U343" s="701">
        <v>0</v>
      </c>
      <c r="V343" s="700">
        <v>0</v>
      </c>
      <c r="W343" s="701">
        <v>0</v>
      </c>
      <c r="X343" s="700">
        <v>0</v>
      </c>
      <c r="Y343" s="701">
        <v>0</v>
      </c>
      <c r="Z343" s="700">
        <v>0</v>
      </c>
      <c r="AA343" s="701">
        <v>0</v>
      </c>
      <c r="AB343" s="706">
        <v>0</v>
      </c>
      <c r="AC343" s="698">
        <v>0</v>
      </c>
      <c r="AD343" s="996"/>
      <c r="AE343" s="997"/>
      <c r="AF343" s="998"/>
    </row>
    <row r="344" spans="1:32" x14ac:dyDescent="0.2">
      <c r="A344" s="11">
        <v>246</v>
      </c>
      <c r="B344" s="691"/>
      <c r="C344" s="692"/>
      <c r="D344" s="286"/>
      <c r="E344" s="286"/>
      <c r="F344" s="1449" t="s">
        <v>537</v>
      </c>
      <c r="G344" s="1450"/>
      <c r="H344" s="1450"/>
      <c r="I344" s="1450"/>
      <c r="J344" s="1450"/>
      <c r="K344" s="1450"/>
      <c r="L344" s="1451"/>
      <c r="M344" s="698">
        <v>0</v>
      </c>
      <c r="N344" s="699">
        <v>0</v>
      </c>
      <c r="O344" s="700">
        <v>0</v>
      </c>
      <c r="P344" s="700">
        <v>0</v>
      </c>
      <c r="Q344" s="705">
        <v>0</v>
      </c>
      <c r="R344" s="700">
        <v>0</v>
      </c>
      <c r="S344" s="701">
        <v>0</v>
      </c>
      <c r="T344" s="700">
        <v>0</v>
      </c>
      <c r="U344" s="701">
        <v>0</v>
      </c>
      <c r="V344" s="700">
        <v>0</v>
      </c>
      <c r="W344" s="701">
        <v>0</v>
      </c>
      <c r="X344" s="700">
        <v>0</v>
      </c>
      <c r="Y344" s="701">
        <v>0</v>
      </c>
      <c r="Z344" s="700">
        <v>0</v>
      </c>
      <c r="AA344" s="701">
        <v>0</v>
      </c>
      <c r="AB344" s="706">
        <v>0</v>
      </c>
      <c r="AC344" s="698">
        <v>0</v>
      </c>
      <c r="AD344" s="996"/>
      <c r="AE344" s="997"/>
      <c r="AF344" s="998"/>
    </row>
    <row r="345" spans="1:32" ht="27.75" customHeight="1" x14ac:dyDescent="0.2">
      <c r="A345" s="11">
        <v>247</v>
      </c>
      <c r="B345" s="691"/>
      <c r="C345" s="692"/>
      <c r="D345" s="287"/>
      <c r="E345" s="287"/>
      <c r="F345" s="1458" t="s">
        <v>532</v>
      </c>
      <c r="G345" s="1459"/>
      <c r="H345" s="1459"/>
      <c r="I345" s="1459"/>
      <c r="J345" s="1459"/>
      <c r="K345" s="1459"/>
      <c r="L345" s="1460"/>
      <c r="M345" s="698">
        <v>0</v>
      </c>
      <c r="N345" s="699">
        <v>0</v>
      </c>
      <c r="O345" s="700">
        <v>0</v>
      </c>
      <c r="P345" s="700">
        <v>0</v>
      </c>
      <c r="Q345" s="705">
        <v>0</v>
      </c>
      <c r="R345" s="700">
        <v>0</v>
      </c>
      <c r="S345" s="701">
        <v>0</v>
      </c>
      <c r="T345" s="700">
        <v>0</v>
      </c>
      <c r="U345" s="701">
        <v>0</v>
      </c>
      <c r="V345" s="700">
        <v>0</v>
      </c>
      <c r="W345" s="701">
        <v>0</v>
      </c>
      <c r="X345" s="700">
        <v>0</v>
      </c>
      <c r="Y345" s="701">
        <v>0</v>
      </c>
      <c r="Z345" s="700">
        <v>0</v>
      </c>
      <c r="AA345" s="701">
        <v>0</v>
      </c>
      <c r="AB345" s="706">
        <v>0</v>
      </c>
      <c r="AC345" s="698">
        <v>0</v>
      </c>
      <c r="AD345" s="996"/>
      <c r="AE345" s="997"/>
      <c r="AF345" s="998"/>
    </row>
    <row r="346" spans="1:32" ht="15" customHeight="1" x14ac:dyDescent="0.2">
      <c r="A346" s="11">
        <v>129</v>
      </c>
      <c r="B346" s="691"/>
      <c r="C346" s="287"/>
      <c r="D346" s="1485" t="s">
        <v>13</v>
      </c>
      <c r="E346" s="1486"/>
      <c r="F346" s="1486"/>
      <c r="G346" s="1486"/>
      <c r="H346" s="1486"/>
      <c r="I346" s="1486"/>
      <c r="J346" s="1486"/>
      <c r="K346" s="1486"/>
      <c r="L346" s="1486"/>
      <c r="M346" s="1486"/>
      <c r="N346" s="1486"/>
      <c r="O346" s="1486"/>
      <c r="P346" s="1486"/>
      <c r="Q346" s="1486"/>
      <c r="R346" s="1486"/>
      <c r="S346" s="1486"/>
      <c r="T346" s="1486"/>
      <c r="U346" s="1486"/>
      <c r="V346" s="1486"/>
      <c r="W346" s="1486"/>
      <c r="X346" s="1486"/>
      <c r="Y346" s="1486"/>
      <c r="Z346" s="1486"/>
      <c r="AA346" s="1486"/>
      <c r="AB346" s="1486"/>
      <c r="AC346" s="1486"/>
      <c r="AD346" s="1486"/>
      <c r="AE346" s="1486"/>
      <c r="AF346" s="1487"/>
    </row>
    <row r="347" spans="1:32" ht="15" customHeight="1" x14ac:dyDescent="0.2">
      <c r="A347" s="11">
        <v>130</v>
      </c>
      <c r="B347" s="691"/>
      <c r="C347" s="287"/>
      <c r="D347" s="287"/>
      <c r="E347" s="1532" t="s">
        <v>14</v>
      </c>
      <c r="F347" s="1533"/>
      <c r="G347" s="1533"/>
      <c r="H347" s="1533"/>
      <c r="I347" s="1533"/>
      <c r="J347" s="1533"/>
      <c r="K347" s="1533"/>
      <c r="L347" s="1534"/>
      <c r="M347" s="407">
        <f>SUM(M348:M350)</f>
        <v>0</v>
      </c>
      <c r="N347" s="410">
        <f t="shared" ref="N347:AC347" si="72">SUBTOTAL(9,N348:N350)</f>
        <v>0</v>
      </c>
      <c r="O347" s="414">
        <f t="shared" si="72"/>
        <v>0</v>
      </c>
      <c r="P347" s="413">
        <f t="shared" si="72"/>
        <v>0</v>
      </c>
      <c r="Q347" s="415">
        <f t="shared" si="72"/>
        <v>0</v>
      </c>
      <c r="R347" s="414">
        <f t="shared" si="72"/>
        <v>0</v>
      </c>
      <c r="S347" s="414">
        <f t="shared" si="72"/>
        <v>0</v>
      </c>
      <c r="T347" s="414">
        <f t="shared" si="72"/>
        <v>0</v>
      </c>
      <c r="U347" s="414">
        <f t="shared" si="72"/>
        <v>0</v>
      </c>
      <c r="V347" s="414">
        <f t="shared" si="72"/>
        <v>0</v>
      </c>
      <c r="W347" s="414">
        <f t="shared" si="72"/>
        <v>0</v>
      </c>
      <c r="X347" s="414">
        <f t="shared" si="72"/>
        <v>0</v>
      </c>
      <c r="Y347" s="414">
        <f t="shared" si="72"/>
        <v>0</v>
      </c>
      <c r="Z347" s="414">
        <f t="shared" si="72"/>
        <v>0</v>
      </c>
      <c r="AA347" s="414">
        <f t="shared" si="72"/>
        <v>0</v>
      </c>
      <c r="AB347" s="424">
        <f t="shared" si="72"/>
        <v>0</v>
      </c>
      <c r="AC347" s="407">
        <f t="shared" si="72"/>
        <v>0</v>
      </c>
      <c r="AD347" s="996"/>
      <c r="AE347" s="997"/>
      <c r="AF347" s="998"/>
    </row>
    <row r="348" spans="1:32" ht="15" customHeight="1" x14ac:dyDescent="0.2">
      <c r="A348" s="11">
        <v>131</v>
      </c>
      <c r="B348" s="691"/>
      <c r="C348" s="287"/>
      <c r="D348" s="287"/>
      <c r="E348" s="288"/>
      <c r="F348" s="1455" t="s">
        <v>112</v>
      </c>
      <c r="G348" s="1456"/>
      <c r="H348" s="1456"/>
      <c r="I348" s="1456"/>
      <c r="J348" s="1456"/>
      <c r="K348" s="1456"/>
      <c r="L348" s="1457"/>
      <c r="M348" s="698">
        <v>0</v>
      </c>
      <c r="N348" s="699">
        <v>0</v>
      </c>
      <c r="O348" s="700">
        <v>0</v>
      </c>
      <c r="P348" s="700">
        <v>0</v>
      </c>
      <c r="Q348" s="705">
        <v>0</v>
      </c>
      <c r="R348" s="700">
        <v>0</v>
      </c>
      <c r="S348" s="701">
        <v>0</v>
      </c>
      <c r="T348" s="700">
        <v>0</v>
      </c>
      <c r="U348" s="701">
        <v>0</v>
      </c>
      <c r="V348" s="700">
        <v>0</v>
      </c>
      <c r="W348" s="701">
        <v>0</v>
      </c>
      <c r="X348" s="700">
        <v>0</v>
      </c>
      <c r="Y348" s="701">
        <v>0</v>
      </c>
      <c r="Z348" s="700">
        <v>0</v>
      </c>
      <c r="AA348" s="701">
        <v>0</v>
      </c>
      <c r="AB348" s="706">
        <v>0</v>
      </c>
      <c r="AC348" s="698">
        <v>0</v>
      </c>
      <c r="AD348" s="996"/>
      <c r="AE348" s="997"/>
      <c r="AF348" s="998"/>
    </row>
    <row r="349" spans="1:32" ht="15" customHeight="1" x14ac:dyDescent="0.2">
      <c r="A349" s="11">
        <v>132</v>
      </c>
      <c r="B349" s="691"/>
      <c r="C349" s="287"/>
      <c r="D349" s="287"/>
      <c r="E349" s="288"/>
      <c r="F349" s="1449" t="s">
        <v>113</v>
      </c>
      <c r="G349" s="1450"/>
      <c r="H349" s="1450"/>
      <c r="I349" s="1450"/>
      <c r="J349" s="1450"/>
      <c r="K349" s="1450"/>
      <c r="L349" s="1451"/>
      <c r="M349" s="698">
        <v>0</v>
      </c>
      <c r="N349" s="699">
        <v>0</v>
      </c>
      <c r="O349" s="700">
        <v>0</v>
      </c>
      <c r="P349" s="700">
        <v>0</v>
      </c>
      <c r="Q349" s="705">
        <v>0</v>
      </c>
      <c r="R349" s="700">
        <v>0</v>
      </c>
      <c r="S349" s="701">
        <v>0</v>
      </c>
      <c r="T349" s="700">
        <v>0</v>
      </c>
      <c r="U349" s="701">
        <v>0</v>
      </c>
      <c r="V349" s="700">
        <v>0</v>
      </c>
      <c r="W349" s="701">
        <v>0</v>
      </c>
      <c r="X349" s="700">
        <v>0</v>
      </c>
      <c r="Y349" s="701">
        <v>0</v>
      </c>
      <c r="Z349" s="700">
        <v>0</v>
      </c>
      <c r="AA349" s="701">
        <v>0</v>
      </c>
      <c r="AB349" s="706">
        <v>0</v>
      </c>
      <c r="AC349" s="698">
        <v>0</v>
      </c>
      <c r="AD349" s="996"/>
      <c r="AE349" s="997"/>
      <c r="AF349" s="998"/>
    </row>
    <row r="350" spans="1:32" ht="15" customHeight="1" x14ac:dyDescent="0.2">
      <c r="A350" s="11">
        <v>133</v>
      </c>
      <c r="B350" s="691"/>
      <c r="C350" s="287"/>
      <c r="D350" s="287"/>
      <c r="E350" s="288"/>
      <c r="F350" s="1458" t="s">
        <v>557</v>
      </c>
      <c r="G350" s="1459"/>
      <c r="H350" s="1459"/>
      <c r="I350" s="1459"/>
      <c r="J350" s="1459"/>
      <c r="K350" s="1459"/>
      <c r="L350" s="1460"/>
      <c r="M350" s="698">
        <v>0</v>
      </c>
      <c r="N350" s="699">
        <v>0</v>
      </c>
      <c r="O350" s="700">
        <v>0</v>
      </c>
      <c r="P350" s="700">
        <v>0</v>
      </c>
      <c r="Q350" s="705">
        <v>0</v>
      </c>
      <c r="R350" s="700">
        <v>0</v>
      </c>
      <c r="S350" s="701">
        <v>0</v>
      </c>
      <c r="T350" s="700">
        <v>0</v>
      </c>
      <c r="U350" s="701">
        <v>0</v>
      </c>
      <c r="V350" s="700">
        <v>0</v>
      </c>
      <c r="W350" s="701">
        <v>0</v>
      </c>
      <c r="X350" s="700">
        <v>0</v>
      </c>
      <c r="Y350" s="701">
        <v>0</v>
      </c>
      <c r="Z350" s="700">
        <v>0</v>
      </c>
      <c r="AA350" s="701">
        <v>0</v>
      </c>
      <c r="AB350" s="706">
        <v>0</v>
      </c>
      <c r="AC350" s="698">
        <v>0</v>
      </c>
      <c r="AD350" s="996"/>
      <c r="AE350" s="997"/>
      <c r="AF350" s="998"/>
    </row>
    <row r="351" spans="1:32" ht="15" customHeight="1" x14ac:dyDescent="0.2">
      <c r="A351" s="11">
        <v>134</v>
      </c>
      <c r="B351" s="691"/>
      <c r="C351" s="287"/>
      <c r="D351" s="287"/>
      <c r="E351" s="1452" t="s">
        <v>15</v>
      </c>
      <c r="F351" s="1453"/>
      <c r="G351" s="1453"/>
      <c r="H351" s="1453"/>
      <c r="I351" s="1453"/>
      <c r="J351" s="1453"/>
      <c r="K351" s="1453"/>
      <c r="L351" s="1454"/>
      <c r="M351" s="407">
        <f>SUM(M352:M354)</f>
        <v>0</v>
      </c>
      <c r="N351" s="410">
        <f t="shared" ref="N351:AC351" si="73">SUBTOTAL(9,N352:N354)</f>
        <v>0</v>
      </c>
      <c r="O351" s="414">
        <f t="shared" si="73"/>
        <v>0</v>
      </c>
      <c r="P351" s="413">
        <f t="shared" si="73"/>
        <v>0</v>
      </c>
      <c r="Q351" s="415">
        <f t="shared" si="73"/>
        <v>0</v>
      </c>
      <c r="R351" s="414">
        <f t="shared" si="73"/>
        <v>0</v>
      </c>
      <c r="S351" s="414">
        <f t="shared" si="73"/>
        <v>0</v>
      </c>
      <c r="T351" s="414">
        <f t="shared" si="73"/>
        <v>0</v>
      </c>
      <c r="U351" s="414">
        <f t="shared" si="73"/>
        <v>0</v>
      </c>
      <c r="V351" s="414">
        <f t="shared" si="73"/>
        <v>0</v>
      </c>
      <c r="W351" s="414">
        <f t="shared" si="73"/>
        <v>0</v>
      </c>
      <c r="X351" s="414">
        <f t="shared" si="73"/>
        <v>0</v>
      </c>
      <c r="Y351" s="414">
        <f t="shared" si="73"/>
        <v>0</v>
      </c>
      <c r="Z351" s="414">
        <f t="shared" si="73"/>
        <v>0</v>
      </c>
      <c r="AA351" s="414">
        <f t="shared" si="73"/>
        <v>0</v>
      </c>
      <c r="AB351" s="424">
        <f t="shared" si="73"/>
        <v>0</v>
      </c>
      <c r="AC351" s="407">
        <f t="shared" si="73"/>
        <v>0</v>
      </c>
      <c r="AD351" s="996"/>
      <c r="AE351" s="997"/>
      <c r="AF351" s="998"/>
    </row>
    <row r="352" spans="1:32" ht="15" customHeight="1" x14ac:dyDescent="0.2">
      <c r="A352" s="11">
        <v>135</v>
      </c>
      <c r="B352" s="691"/>
      <c r="C352" s="287"/>
      <c r="D352" s="287"/>
      <c r="E352" s="288"/>
      <c r="F352" s="1455" t="s">
        <v>109</v>
      </c>
      <c r="G352" s="1456"/>
      <c r="H352" s="1456"/>
      <c r="I352" s="1456"/>
      <c r="J352" s="1456"/>
      <c r="K352" s="1456"/>
      <c r="L352" s="1457"/>
      <c r="M352" s="698">
        <v>0</v>
      </c>
      <c r="N352" s="699">
        <v>0</v>
      </c>
      <c r="O352" s="700">
        <v>0</v>
      </c>
      <c r="P352" s="700">
        <v>0</v>
      </c>
      <c r="Q352" s="705">
        <v>0</v>
      </c>
      <c r="R352" s="700">
        <v>0</v>
      </c>
      <c r="S352" s="701">
        <v>0</v>
      </c>
      <c r="T352" s="700">
        <v>0</v>
      </c>
      <c r="U352" s="701">
        <v>0</v>
      </c>
      <c r="V352" s="700">
        <v>0</v>
      </c>
      <c r="W352" s="701">
        <v>0</v>
      </c>
      <c r="X352" s="700">
        <v>0</v>
      </c>
      <c r="Y352" s="701">
        <v>0</v>
      </c>
      <c r="Z352" s="700">
        <v>0</v>
      </c>
      <c r="AA352" s="701">
        <v>0</v>
      </c>
      <c r="AB352" s="706">
        <v>0</v>
      </c>
      <c r="AC352" s="698">
        <v>0</v>
      </c>
      <c r="AD352" s="996"/>
      <c r="AE352" s="997"/>
      <c r="AF352" s="998"/>
    </row>
    <row r="353" spans="1:32" ht="15" customHeight="1" x14ac:dyDescent="0.2">
      <c r="A353" s="11">
        <v>136</v>
      </c>
      <c r="B353" s="691"/>
      <c r="C353" s="287"/>
      <c r="D353" s="287"/>
      <c r="E353" s="288"/>
      <c r="F353" s="1449" t="s">
        <v>110</v>
      </c>
      <c r="G353" s="1450"/>
      <c r="H353" s="1450"/>
      <c r="I353" s="1450"/>
      <c r="J353" s="1450"/>
      <c r="K353" s="1450"/>
      <c r="L353" s="1451"/>
      <c r="M353" s="698">
        <v>0</v>
      </c>
      <c r="N353" s="699">
        <v>0</v>
      </c>
      <c r="O353" s="700">
        <v>0</v>
      </c>
      <c r="P353" s="700">
        <v>0</v>
      </c>
      <c r="Q353" s="705">
        <v>0</v>
      </c>
      <c r="R353" s="700">
        <v>0</v>
      </c>
      <c r="S353" s="701">
        <v>0</v>
      </c>
      <c r="T353" s="700">
        <v>0</v>
      </c>
      <c r="U353" s="701">
        <v>0</v>
      </c>
      <c r="V353" s="700">
        <v>0</v>
      </c>
      <c r="W353" s="701">
        <v>0</v>
      </c>
      <c r="X353" s="700">
        <v>0</v>
      </c>
      <c r="Y353" s="701">
        <v>0</v>
      </c>
      <c r="Z353" s="700">
        <v>0</v>
      </c>
      <c r="AA353" s="701">
        <v>0</v>
      </c>
      <c r="AB353" s="706">
        <v>0</v>
      </c>
      <c r="AC353" s="698">
        <v>0</v>
      </c>
      <c r="AD353" s="996"/>
      <c r="AE353" s="997"/>
      <c r="AF353" s="998"/>
    </row>
    <row r="354" spans="1:32" ht="15" customHeight="1" x14ac:dyDescent="0.2">
      <c r="A354" s="11">
        <v>137</v>
      </c>
      <c r="B354" s="691"/>
      <c r="C354" s="287"/>
      <c r="D354" s="287"/>
      <c r="E354" s="288"/>
      <c r="F354" s="1458" t="s">
        <v>111</v>
      </c>
      <c r="G354" s="1459"/>
      <c r="H354" s="1459"/>
      <c r="I354" s="1459"/>
      <c r="J354" s="1459"/>
      <c r="K354" s="1459"/>
      <c r="L354" s="1460"/>
      <c r="M354" s="698">
        <v>0</v>
      </c>
      <c r="N354" s="699">
        <v>0</v>
      </c>
      <c r="O354" s="700">
        <v>0</v>
      </c>
      <c r="P354" s="700">
        <v>0</v>
      </c>
      <c r="Q354" s="705">
        <v>0</v>
      </c>
      <c r="R354" s="700">
        <v>0</v>
      </c>
      <c r="S354" s="701">
        <v>0</v>
      </c>
      <c r="T354" s="700">
        <v>0</v>
      </c>
      <c r="U354" s="701">
        <v>0</v>
      </c>
      <c r="V354" s="700">
        <v>0</v>
      </c>
      <c r="W354" s="701">
        <v>0</v>
      </c>
      <c r="X354" s="700">
        <v>0</v>
      </c>
      <c r="Y354" s="701">
        <v>0</v>
      </c>
      <c r="Z354" s="700">
        <v>0</v>
      </c>
      <c r="AA354" s="701">
        <v>0</v>
      </c>
      <c r="AB354" s="706">
        <v>0</v>
      </c>
      <c r="AC354" s="698">
        <v>0</v>
      </c>
      <c r="AD354" s="996"/>
      <c r="AE354" s="997"/>
      <c r="AF354" s="998"/>
    </row>
    <row r="355" spans="1:32" ht="15" customHeight="1" x14ac:dyDescent="0.2">
      <c r="A355" s="11">
        <v>138</v>
      </c>
      <c r="B355" s="691"/>
      <c r="C355" s="287"/>
      <c r="D355" s="287"/>
      <c r="E355" s="1452" t="s">
        <v>18</v>
      </c>
      <c r="F355" s="1453"/>
      <c r="G355" s="1453"/>
      <c r="H355" s="1453"/>
      <c r="I355" s="1453"/>
      <c r="J355" s="1453"/>
      <c r="K355" s="1453"/>
      <c r="L355" s="1454"/>
      <c r="M355" s="407">
        <f>SUM(M356:M358)</f>
        <v>0</v>
      </c>
      <c r="N355" s="410">
        <f t="shared" ref="N355:AC355" si="74">SUBTOTAL(9,N356:N359)</f>
        <v>0</v>
      </c>
      <c r="O355" s="414">
        <f t="shared" si="74"/>
        <v>0</v>
      </c>
      <c r="P355" s="413">
        <f t="shared" si="74"/>
        <v>0</v>
      </c>
      <c r="Q355" s="415">
        <f t="shared" si="74"/>
        <v>0</v>
      </c>
      <c r="R355" s="414">
        <f t="shared" si="74"/>
        <v>0</v>
      </c>
      <c r="S355" s="414">
        <f t="shared" si="74"/>
        <v>0</v>
      </c>
      <c r="T355" s="414">
        <f t="shared" si="74"/>
        <v>0</v>
      </c>
      <c r="U355" s="414">
        <f t="shared" si="74"/>
        <v>0</v>
      </c>
      <c r="V355" s="414">
        <f t="shared" si="74"/>
        <v>0</v>
      </c>
      <c r="W355" s="414">
        <f t="shared" si="74"/>
        <v>0</v>
      </c>
      <c r="X355" s="414">
        <f t="shared" si="74"/>
        <v>0</v>
      </c>
      <c r="Y355" s="414">
        <f t="shared" si="74"/>
        <v>0</v>
      </c>
      <c r="Z355" s="414">
        <f t="shared" si="74"/>
        <v>0</v>
      </c>
      <c r="AA355" s="414">
        <f t="shared" si="74"/>
        <v>0</v>
      </c>
      <c r="AB355" s="424">
        <f t="shared" si="74"/>
        <v>0</v>
      </c>
      <c r="AC355" s="407">
        <f t="shared" si="74"/>
        <v>0</v>
      </c>
      <c r="AD355" s="996"/>
      <c r="AE355" s="997"/>
      <c r="AF355" s="998"/>
    </row>
    <row r="356" spans="1:32" ht="15" customHeight="1" x14ac:dyDescent="0.2">
      <c r="A356" s="11">
        <v>139</v>
      </c>
      <c r="B356" s="691"/>
      <c r="C356" s="287"/>
      <c r="D356" s="287"/>
      <c r="E356" s="288"/>
      <c r="F356" s="1455" t="s">
        <v>114</v>
      </c>
      <c r="G356" s="1456"/>
      <c r="H356" s="1456"/>
      <c r="I356" s="1456"/>
      <c r="J356" s="1456"/>
      <c r="K356" s="1456"/>
      <c r="L356" s="1457"/>
      <c r="M356" s="698">
        <v>0</v>
      </c>
      <c r="N356" s="699">
        <v>0</v>
      </c>
      <c r="O356" s="700">
        <v>0</v>
      </c>
      <c r="P356" s="700">
        <v>0</v>
      </c>
      <c r="Q356" s="705">
        <v>0</v>
      </c>
      <c r="R356" s="700">
        <v>0</v>
      </c>
      <c r="S356" s="701">
        <v>0</v>
      </c>
      <c r="T356" s="700">
        <v>0</v>
      </c>
      <c r="U356" s="701">
        <v>0</v>
      </c>
      <c r="V356" s="700">
        <v>0</v>
      </c>
      <c r="W356" s="701">
        <v>0</v>
      </c>
      <c r="X356" s="700">
        <v>0</v>
      </c>
      <c r="Y356" s="701">
        <v>0</v>
      </c>
      <c r="Z356" s="700">
        <v>0</v>
      </c>
      <c r="AA356" s="701">
        <v>0</v>
      </c>
      <c r="AB356" s="706">
        <v>0</v>
      </c>
      <c r="AC356" s="698">
        <v>0</v>
      </c>
      <c r="AD356" s="996"/>
      <c r="AE356" s="997"/>
      <c r="AF356" s="998"/>
    </row>
    <row r="357" spans="1:32" ht="15" customHeight="1" x14ac:dyDescent="0.2">
      <c r="A357" s="11">
        <v>140</v>
      </c>
      <c r="B357" s="691"/>
      <c r="C357" s="287"/>
      <c r="D357" s="287"/>
      <c r="E357" s="288"/>
      <c r="F357" s="1449" t="s">
        <v>115</v>
      </c>
      <c r="G357" s="1450"/>
      <c r="H357" s="1450"/>
      <c r="I357" s="1450"/>
      <c r="J357" s="1450"/>
      <c r="K357" s="1450"/>
      <c r="L357" s="1451"/>
      <c r="M357" s="698">
        <v>0</v>
      </c>
      <c r="N357" s="699">
        <v>0</v>
      </c>
      <c r="O357" s="700">
        <v>0</v>
      </c>
      <c r="P357" s="700"/>
      <c r="Q357" s="705">
        <v>0</v>
      </c>
      <c r="R357" s="700">
        <v>0</v>
      </c>
      <c r="S357" s="701">
        <v>0</v>
      </c>
      <c r="T357" s="700">
        <v>0</v>
      </c>
      <c r="U357" s="701">
        <v>0</v>
      </c>
      <c r="V357" s="700">
        <v>0</v>
      </c>
      <c r="W357" s="701">
        <v>0</v>
      </c>
      <c r="X357" s="700">
        <v>0</v>
      </c>
      <c r="Y357" s="701">
        <v>0</v>
      </c>
      <c r="Z357" s="700">
        <v>0</v>
      </c>
      <c r="AA357" s="701">
        <v>0</v>
      </c>
      <c r="AB357" s="706">
        <v>0</v>
      </c>
      <c r="AC357" s="698">
        <v>0</v>
      </c>
      <c r="AD357" s="996"/>
      <c r="AE357" s="997"/>
      <c r="AF357" s="998"/>
    </row>
    <row r="358" spans="1:32" ht="15" customHeight="1" x14ac:dyDescent="0.2">
      <c r="A358" s="11">
        <v>141</v>
      </c>
      <c r="B358" s="684"/>
      <c r="C358" s="769"/>
      <c r="D358" s="769"/>
      <c r="E358" s="695"/>
      <c r="F358" s="1449" t="s">
        <v>558</v>
      </c>
      <c r="G358" s="1450"/>
      <c r="H358" s="1450"/>
      <c r="I358" s="1450"/>
      <c r="J358" s="1450"/>
      <c r="K358" s="1450"/>
      <c r="L358" s="1451"/>
      <c r="M358" s="698">
        <v>0</v>
      </c>
      <c r="N358" s="699">
        <v>0</v>
      </c>
      <c r="O358" s="700">
        <v>0</v>
      </c>
      <c r="P358" s="700">
        <v>0</v>
      </c>
      <c r="Q358" s="705">
        <v>0</v>
      </c>
      <c r="R358" s="700">
        <v>0</v>
      </c>
      <c r="S358" s="701">
        <v>0</v>
      </c>
      <c r="T358" s="700">
        <v>0</v>
      </c>
      <c r="U358" s="701">
        <v>0</v>
      </c>
      <c r="V358" s="700">
        <v>0</v>
      </c>
      <c r="W358" s="701">
        <v>0</v>
      </c>
      <c r="X358" s="700">
        <v>0</v>
      </c>
      <c r="Y358" s="701">
        <v>0</v>
      </c>
      <c r="Z358" s="700">
        <v>0</v>
      </c>
      <c r="AA358" s="701">
        <v>0</v>
      </c>
      <c r="AB358" s="706">
        <v>0</v>
      </c>
      <c r="AC358" s="698">
        <v>0</v>
      </c>
      <c r="AD358" s="996"/>
      <c r="AE358" s="997"/>
      <c r="AF358" s="998"/>
    </row>
    <row r="359" spans="1:32" ht="15" customHeight="1" x14ac:dyDescent="0.2">
      <c r="A359" s="11">
        <v>142</v>
      </c>
      <c r="B359" s="770"/>
      <c r="C359" s="771"/>
      <c r="D359" s="1485" t="s">
        <v>22</v>
      </c>
      <c r="E359" s="1486"/>
      <c r="F359" s="1486"/>
      <c r="G359" s="1486"/>
      <c r="H359" s="1486"/>
      <c r="I359" s="1486"/>
      <c r="J359" s="1486"/>
      <c r="K359" s="1486"/>
      <c r="L359" s="1486"/>
      <c r="M359" s="1486"/>
      <c r="N359" s="1486"/>
      <c r="O359" s="1486"/>
      <c r="P359" s="1486"/>
      <c r="Q359" s="1486"/>
      <c r="R359" s="1486"/>
      <c r="S359" s="1486"/>
      <c r="T359" s="1486"/>
      <c r="U359" s="1486"/>
      <c r="V359" s="1486"/>
      <c r="W359" s="1486"/>
      <c r="X359" s="1486"/>
      <c r="Y359" s="1486"/>
      <c r="Z359" s="1486"/>
      <c r="AA359" s="1486"/>
      <c r="AB359" s="1486"/>
      <c r="AC359" s="1486"/>
      <c r="AD359" s="1486"/>
      <c r="AE359" s="1486"/>
      <c r="AF359" s="1487"/>
    </row>
    <row r="360" spans="1:32" ht="15" customHeight="1" x14ac:dyDescent="0.2">
      <c r="A360" s="11">
        <v>143</v>
      </c>
      <c r="B360" s="691"/>
      <c r="C360" s="287"/>
      <c r="D360" s="287"/>
      <c r="E360" s="1532" t="s">
        <v>118</v>
      </c>
      <c r="F360" s="1533"/>
      <c r="G360" s="1533"/>
      <c r="H360" s="1533"/>
      <c r="I360" s="1533"/>
      <c r="J360" s="1533"/>
      <c r="K360" s="1533"/>
      <c r="L360" s="1534"/>
      <c r="M360" s="407">
        <f>SUM(M361:M362)</f>
        <v>0</v>
      </c>
      <c r="N360" s="410">
        <f t="shared" ref="N360:AC360" si="75">SUBTOTAL(9,N361:N362)</f>
        <v>0</v>
      </c>
      <c r="O360" s="414">
        <f t="shared" si="75"/>
        <v>0</v>
      </c>
      <c r="P360" s="413">
        <f t="shared" si="75"/>
        <v>0</v>
      </c>
      <c r="Q360" s="415">
        <f t="shared" si="75"/>
        <v>0</v>
      </c>
      <c r="R360" s="414">
        <f t="shared" si="75"/>
        <v>0</v>
      </c>
      <c r="S360" s="414">
        <f t="shared" si="75"/>
        <v>0</v>
      </c>
      <c r="T360" s="414">
        <f t="shared" si="75"/>
        <v>0</v>
      </c>
      <c r="U360" s="414">
        <f t="shared" si="75"/>
        <v>0</v>
      </c>
      <c r="V360" s="414">
        <f t="shared" si="75"/>
        <v>0</v>
      </c>
      <c r="W360" s="414">
        <f t="shared" si="75"/>
        <v>0</v>
      </c>
      <c r="X360" s="414">
        <f t="shared" si="75"/>
        <v>0</v>
      </c>
      <c r="Y360" s="414">
        <f t="shared" si="75"/>
        <v>0</v>
      </c>
      <c r="Z360" s="414">
        <f t="shared" si="75"/>
        <v>0</v>
      </c>
      <c r="AA360" s="414">
        <f t="shared" si="75"/>
        <v>0</v>
      </c>
      <c r="AB360" s="424">
        <f t="shared" si="75"/>
        <v>0</v>
      </c>
      <c r="AC360" s="407">
        <f t="shared" si="75"/>
        <v>0</v>
      </c>
      <c r="AD360" s="996"/>
      <c r="AE360" s="997"/>
      <c r="AF360" s="998"/>
    </row>
    <row r="361" spans="1:32" ht="15" customHeight="1" x14ac:dyDescent="0.2">
      <c r="A361" s="11">
        <v>144</v>
      </c>
      <c r="B361" s="691"/>
      <c r="C361" s="287"/>
      <c r="D361" s="287"/>
      <c r="E361" s="288"/>
      <c r="F361" s="1455" t="s">
        <v>124</v>
      </c>
      <c r="G361" s="1456"/>
      <c r="H361" s="1456"/>
      <c r="I361" s="1456"/>
      <c r="J361" s="1456"/>
      <c r="K361" s="1456"/>
      <c r="L361" s="1457"/>
      <c r="M361" s="698">
        <v>0</v>
      </c>
      <c r="N361" s="699">
        <v>0</v>
      </c>
      <c r="O361" s="700">
        <v>0</v>
      </c>
      <c r="P361" s="700">
        <v>0</v>
      </c>
      <c r="Q361" s="705">
        <v>0</v>
      </c>
      <c r="R361" s="700">
        <v>0</v>
      </c>
      <c r="S361" s="701">
        <v>0</v>
      </c>
      <c r="T361" s="700">
        <v>0</v>
      </c>
      <c r="U361" s="701">
        <v>0</v>
      </c>
      <c r="V361" s="700">
        <v>0</v>
      </c>
      <c r="W361" s="701">
        <v>0</v>
      </c>
      <c r="X361" s="700">
        <v>0</v>
      </c>
      <c r="Y361" s="701">
        <v>0</v>
      </c>
      <c r="Z361" s="700">
        <v>0</v>
      </c>
      <c r="AA361" s="701">
        <v>0</v>
      </c>
      <c r="AB361" s="706">
        <v>0</v>
      </c>
      <c r="AC361" s="698">
        <v>0</v>
      </c>
      <c r="AD361" s="996"/>
      <c r="AE361" s="997"/>
      <c r="AF361" s="998"/>
    </row>
    <row r="362" spans="1:32" ht="15" customHeight="1" x14ac:dyDescent="0.2">
      <c r="A362" s="11">
        <v>145</v>
      </c>
      <c r="B362" s="691"/>
      <c r="C362" s="287"/>
      <c r="D362" s="287"/>
      <c r="E362" s="288"/>
      <c r="F362" s="1458" t="s">
        <v>571</v>
      </c>
      <c r="G362" s="1459"/>
      <c r="H362" s="1459"/>
      <c r="I362" s="1459"/>
      <c r="J362" s="1459"/>
      <c r="K362" s="1459"/>
      <c r="L362" s="1460"/>
      <c r="M362" s="698">
        <v>0</v>
      </c>
      <c r="N362" s="699">
        <v>0</v>
      </c>
      <c r="O362" s="700">
        <v>0</v>
      </c>
      <c r="P362" s="700">
        <v>0</v>
      </c>
      <c r="Q362" s="705">
        <v>0</v>
      </c>
      <c r="R362" s="700">
        <v>0</v>
      </c>
      <c r="S362" s="701">
        <v>0</v>
      </c>
      <c r="T362" s="700">
        <v>0</v>
      </c>
      <c r="U362" s="701">
        <v>0</v>
      </c>
      <c r="V362" s="700">
        <v>0</v>
      </c>
      <c r="W362" s="701">
        <v>0</v>
      </c>
      <c r="X362" s="700">
        <v>0</v>
      </c>
      <c r="Y362" s="701">
        <v>0</v>
      </c>
      <c r="Z362" s="700">
        <v>0</v>
      </c>
      <c r="AA362" s="701">
        <v>0</v>
      </c>
      <c r="AB362" s="706">
        <v>0</v>
      </c>
      <c r="AC362" s="698">
        <v>0</v>
      </c>
      <c r="AD362" s="996"/>
      <c r="AE362" s="997"/>
      <c r="AF362" s="998"/>
    </row>
    <row r="363" spans="1:32" ht="15" customHeight="1" x14ac:dyDescent="0.2">
      <c r="A363" s="11">
        <v>146</v>
      </c>
      <c r="B363" s="691"/>
      <c r="C363" s="287"/>
      <c r="D363" s="287"/>
      <c r="E363" s="1452" t="s">
        <v>119</v>
      </c>
      <c r="F363" s="1453"/>
      <c r="G363" s="1453"/>
      <c r="H363" s="1453"/>
      <c r="I363" s="1453"/>
      <c r="J363" s="1453"/>
      <c r="K363" s="1453"/>
      <c r="L363" s="1454"/>
      <c r="M363" s="407">
        <f>SUM(M364:M366)</f>
        <v>0</v>
      </c>
      <c r="N363" s="410">
        <f t="shared" ref="N363:AC363" si="76">SUBTOTAL(9,N364:N366)</f>
        <v>0</v>
      </c>
      <c r="O363" s="414">
        <f t="shared" si="76"/>
        <v>0</v>
      </c>
      <c r="P363" s="413">
        <f t="shared" si="76"/>
        <v>0</v>
      </c>
      <c r="Q363" s="415">
        <f t="shared" si="76"/>
        <v>0</v>
      </c>
      <c r="R363" s="414">
        <f t="shared" si="76"/>
        <v>0</v>
      </c>
      <c r="S363" s="414">
        <f t="shared" si="76"/>
        <v>0</v>
      </c>
      <c r="T363" s="414">
        <f t="shared" si="76"/>
        <v>0</v>
      </c>
      <c r="U363" s="414">
        <f t="shared" si="76"/>
        <v>0</v>
      </c>
      <c r="V363" s="414">
        <f t="shared" si="76"/>
        <v>0</v>
      </c>
      <c r="W363" s="414">
        <f t="shared" si="76"/>
        <v>0</v>
      </c>
      <c r="X363" s="414">
        <f t="shared" si="76"/>
        <v>0</v>
      </c>
      <c r="Y363" s="414">
        <f t="shared" si="76"/>
        <v>0</v>
      </c>
      <c r="Z363" s="414">
        <f t="shared" si="76"/>
        <v>0</v>
      </c>
      <c r="AA363" s="414">
        <f t="shared" si="76"/>
        <v>0</v>
      </c>
      <c r="AB363" s="424">
        <f t="shared" si="76"/>
        <v>0</v>
      </c>
      <c r="AC363" s="407">
        <f t="shared" si="76"/>
        <v>0</v>
      </c>
      <c r="AD363" s="996"/>
      <c r="AE363" s="997"/>
      <c r="AF363" s="998"/>
    </row>
    <row r="364" spans="1:32" ht="15" customHeight="1" x14ac:dyDescent="0.2">
      <c r="A364" s="11">
        <v>147</v>
      </c>
      <c r="B364" s="691"/>
      <c r="C364" s="287"/>
      <c r="D364" s="287"/>
      <c r="E364" s="288"/>
      <c r="F364" s="1455" t="s">
        <v>116</v>
      </c>
      <c r="G364" s="1456"/>
      <c r="H364" s="1456"/>
      <c r="I364" s="1456"/>
      <c r="J364" s="1456"/>
      <c r="K364" s="1456"/>
      <c r="L364" s="1457"/>
      <c r="M364" s="698">
        <v>0</v>
      </c>
      <c r="N364" s="699">
        <v>0</v>
      </c>
      <c r="O364" s="700">
        <v>0</v>
      </c>
      <c r="P364" s="700">
        <v>0</v>
      </c>
      <c r="Q364" s="705">
        <v>0</v>
      </c>
      <c r="R364" s="700">
        <v>0</v>
      </c>
      <c r="S364" s="701">
        <v>0</v>
      </c>
      <c r="T364" s="700">
        <v>0</v>
      </c>
      <c r="U364" s="701">
        <v>0</v>
      </c>
      <c r="V364" s="700">
        <v>0</v>
      </c>
      <c r="W364" s="701">
        <v>0</v>
      </c>
      <c r="X364" s="700">
        <v>0</v>
      </c>
      <c r="Y364" s="701">
        <v>0</v>
      </c>
      <c r="Z364" s="700">
        <v>0</v>
      </c>
      <c r="AA364" s="701">
        <v>0</v>
      </c>
      <c r="AB364" s="706">
        <v>0</v>
      </c>
      <c r="AC364" s="698">
        <v>0</v>
      </c>
      <c r="AD364" s="996"/>
      <c r="AE364" s="997"/>
      <c r="AF364" s="998"/>
    </row>
    <row r="365" spans="1:32" ht="15" customHeight="1" x14ac:dyDescent="0.2">
      <c r="A365" s="11">
        <v>148</v>
      </c>
      <c r="B365" s="691"/>
      <c r="C365" s="287"/>
      <c r="D365" s="287"/>
      <c r="E365" s="288"/>
      <c r="F365" s="1449" t="s">
        <v>567</v>
      </c>
      <c r="G365" s="1450"/>
      <c r="H365" s="1450"/>
      <c r="I365" s="1450"/>
      <c r="J365" s="1450"/>
      <c r="K365" s="1450"/>
      <c r="L365" s="1451"/>
      <c r="M365" s="698">
        <v>0</v>
      </c>
      <c r="N365" s="699">
        <v>0</v>
      </c>
      <c r="O365" s="700">
        <v>0</v>
      </c>
      <c r="P365" s="700">
        <v>0</v>
      </c>
      <c r="Q365" s="705">
        <v>0</v>
      </c>
      <c r="R365" s="700">
        <v>0</v>
      </c>
      <c r="S365" s="701">
        <v>0</v>
      </c>
      <c r="T365" s="700">
        <v>0</v>
      </c>
      <c r="U365" s="701">
        <v>0</v>
      </c>
      <c r="V365" s="700">
        <v>0</v>
      </c>
      <c r="W365" s="701">
        <v>0</v>
      </c>
      <c r="X365" s="700">
        <v>0</v>
      </c>
      <c r="Y365" s="701">
        <v>0</v>
      </c>
      <c r="Z365" s="700">
        <v>0</v>
      </c>
      <c r="AA365" s="701">
        <v>0</v>
      </c>
      <c r="AB365" s="706">
        <v>0</v>
      </c>
      <c r="AC365" s="698">
        <v>0</v>
      </c>
      <c r="AD365" s="996"/>
      <c r="AE365" s="997"/>
      <c r="AF365" s="998"/>
    </row>
    <row r="366" spans="1:32" ht="27.75" customHeight="1" x14ac:dyDescent="0.2">
      <c r="A366" s="11">
        <v>149</v>
      </c>
      <c r="B366" s="691"/>
      <c r="C366" s="287"/>
      <c r="D366" s="287"/>
      <c r="E366" s="288"/>
      <c r="F366" s="1458" t="s">
        <v>431</v>
      </c>
      <c r="G366" s="1459"/>
      <c r="H366" s="1459"/>
      <c r="I366" s="1459"/>
      <c r="J366" s="1459"/>
      <c r="K366" s="1459"/>
      <c r="L366" s="1460"/>
      <c r="M366" s="698">
        <v>0</v>
      </c>
      <c r="N366" s="699">
        <v>0</v>
      </c>
      <c r="O366" s="700">
        <v>0</v>
      </c>
      <c r="P366" s="700">
        <v>0</v>
      </c>
      <c r="Q366" s="705">
        <v>0</v>
      </c>
      <c r="R366" s="700">
        <v>0</v>
      </c>
      <c r="S366" s="701">
        <v>0</v>
      </c>
      <c r="T366" s="700">
        <v>0</v>
      </c>
      <c r="U366" s="701">
        <v>0</v>
      </c>
      <c r="V366" s="700">
        <v>0</v>
      </c>
      <c r="W366" s="701">
        <v>0</v>
      </c>
      <c r="X366" s="700">
        <v>0</v>
      </c>
      <c r="Y366" s="701">
        <v>0</v>
      </c>
      <c r="Z366" s="700">
        <v>0</v>
      </c>
      <c r="AA366" s="701">
        <v>0</v>
      </c>
      <c r="AB366" s="706">
        <v>0</v>
      </c>
      <c r="AC366" s="698">
        <v>0</v>
      </c>
      <c r="AD366" s="996"/>
      <c r="AE366" s="997"/>
      <c r="AF366" s="998"/>
    </row>
    <row r="367" spans="1:32" ht="15" customHeight="1" x14ac:dyDescent="0.2">
      <c r="A367" s="11">
        <v>150</v>
      </c>
      <c r="B367" s="691"/>
      <c r="C367" s="287"/>
      <c r="D367" s="287"/>
      <c r="E367" s="1452" t="s">
        <v>120</v>
      </c>
      <c r="F367" s="1453"/>
      <c r="G367" s="1453"/>
      <c r="H367" s="1453"/>
      <c r="I367" s="1453"/>
      <c r="J367" s="1453"/>
      <c r="K367" s="1453"/>
      <c r="L367" s="1454"/>
      <c r="M367" s="407">
        <f>SUM(M368:M369)</f>
        <v>0</v>
      </c>
      <c r="N367" s="410">
        <f t="shared" ref="N367:AC367" si="77">SUBTOTAL(9,N368:N369)</f>
        <v>0</v>
      </c>
      <c r="O367" s="414">
        <f t="shared" si="77"/>
        <v>0</v>
      </c>
      <c r="P367" s="413">
        <f t="shared" si="77"/>
        <v>0</v>
      </c>
      <c r="Q367" s="415">
        <f t="shared" si="77"/>
        <v>0</v>
      </c>
      <c r="R367" s="414">
        <f t="shared" si="77"/>
        <v>0</v>
      </c>
      <c r="S367" s="414">
        <f t="shared" si="77"/>
        <v>0</v>
      </c>
      <c r="T367" s="414">
        <f t="shared" si="77"/>
        <v>0</v>
      </c>
      <c r="U367" s="414">
        <f t="shared" si="77"/>
        <v>0</v>
      </c>
      <c r="V367" s="414">
        <f t="shared" si="77"/>
        <v>0</v>
      </c>
      <c r="W367" s="414">
        <f t="shared" si="77"/>
        <v>0</v>
      </c>
      <c r="X367" s="414">
        <f t="shared" si="77"/>
        <v>0</v>
      </c>
      <c r="Y367" s="414">
        <f t="shared" si="77"/>
        <v>0</v>
      </c>
      <c r="Z367" s="414">
        <f t="shared" si="77"/>
        <v>0</v>
      </c>
      <c r="AA367" s="414">
        <f t="shared" si="77"/>
        <v>0</v>
      </c>
      <c r="AB367" s="424">
        <f t="shared" si="77"/>
        <v>0</v>
      </c>
      <c r="AC367" s="407">
        <f t="shared" si="77"/>
        <v>0</v>
      </c>
      <c r="AD367" s="996"/>
      <c r="AE367" s="997"/>
      <c r="AF367" s="998"/>
    </row>
    <row r="368" spans="1:32" ht="15" customHeight="1" x14ac:dyDescent="0.2">
      <c r="A368" s="11">
        <v>151</v>
      </c>
      <c r="B368" s="691"/>
      <c r="C368" s="287"/>
      <c r="D368" s="287"/>
      <c r="E368" s="288"/>
      <c r="F368" s="1455" t="s">
        <v>117</v>
      </c>
      <c r="G368" s="1456"/>
      <c r="H368" s="1456"/>
      <c r="I368" s="1456"/>
      <c r="J368" s="1456"/>
      <c r="K368" s="1456"/>
      <c r="L368" s="1457"/>
      <c r="M368" s="698">
        <v>0</v>
      </c>
      <c r="N368" s="699">
        <v>0</v>
      </c>
      <c r="O368" s="700">
        <v>0</v>
      </c>
      <c r="P368" s="700">
        <v>0</v>
      </c>
      <c r="Q368" s="705">
        <v>0</v>
      </c>
      <c r="R368" s="700">
        <v>0</v>
      </c>
      <c r="S368" s="701">
        <v>0</v>
      </c>
      <c r="T368" s="700">
        <v>0</v>
      </c>
      <c r="U368" s="701">
        <v>0</v>
      </c>
      <c r="V368" s="700">
        <v>0</v>
      </c>
      <c r="W368" s="701">
        <v>0</v>
      </c>
      <c r="X368" s="700">
        <v>0</v>
      </c>
      <c r="Y368" s="701">
        <v>0</v>
      </c>
      <c r="Z368" s="700">
        <v>0</v>
      </c>
      <c r="AA368" s="701">
        <v>0</v>
      </c>
      <c r="AB368" s="706">
        <v>0</v>
      </c>
      <c r="AC368" s="698">
        <v>0</v>
      </c>
      <c r="AD368" s="996"/>
      <c r="AE368" s="997"/>
      <c r="AF368" s="998"/>
    </row>
    <row r="369" spans="1:32" ht="15" customHeight="1" x14ac:dyDescent="0.2">
      <c r="A369" s="11">
        <v>152</v>
      </c>
      <c r="B369" s="691"/>
      <c r="C369" s="287"/>
      <c r="D369" s="287"/>
      <c r="E369" s="288"/>
      <c r="F369" s="1458" t="s">
        <v>572</v>
      </c>
      <c r="G369" s="1459"/>
      <c r="H369" s="1459"/>
      <c r="I369" s="1459"/>
      <c r="J369" s="1459"/>
      <c r="K369" s="1459"/>
      <c r="L369" s="1460"/>
      <c r="M369" s="698">
        <v>0</v>
      </c>
      <c r="N369" s="699">
        <v>0</v>
      </c>
      <c r="O369" s="700">
        <v>0</v>
      </c>
      <c r="P369" s="700">
        <v>0</v>
      </c>
      <c r="Q369" s="705">
        <v>0</v>
      </c>
      <c r="R369" s="700">
        <v>0</v>
      </c>
      <c r="S369" s="701">
        <v>0</v>
      </c>
      <c r="T369" s="700">
        <v>0</v>
      </c>
      <c r="U369" s="701">
        <v>0</v>
      </c>
      <c r="V369" s="700">
        <v>0</v>
      </c>
      <c r="W369" s="701">
        <v>0</v>
      </c>
      <c r="X369" s="700">
        <v>0</v>
      </c>
      <c r="Y369" s="701">
        <v>0</v>
      </c>
      <c r="Z369" s="700">
        <v>0</v>
      </c>
      <c r="AA369" s="701">
        <v>0</v>
      </c>
      <c r="AB369" s="706">
        <v>0</v>
      </c>
      <c r="AC369" s="698">
        <v>0</v>
      </c>
      <c r="AD369" s="996"/>
      <c r="AE369" s="997"/>
      <c r="AF369" s="998"/>
    </row>
    <row r="370" spans="1:32" ht="15" customHeight="1" x14ac:dyDescent="0.2">
      <c r="A370" s="11">
        <v>153</v>
      </c>
      <c r="B370" s="691"/>
      <c r="C370" s="287"/>
      <c r="D370" s="287"/>
      <c r="E370" s="1452" t="s">
        <v>121</v>
      </c>
      <c r="F370" s="1453"/>
      <c r="G370" s="1453"/>
      <c r="H370" s="1453"/>
      <c r="I370" s="1453"/>
      <c r="J370" s="1453"/>
      <c r="K370" s="1453"/>
      <c r="L370" s="1454"/>
      <c r="M370" s="407">
        <f>SUM(M371:M373)</f>
        <v>0</v>
      </c>
      <c r="N370" s="410">
        <f t="shared" ref="N370:AC370" si="78">SUBTOTAL(9,N371:N373)</f>
        <v>0</v>
      </c>
      <c r="O370" s="414">
        <f t="shared" si="78"/>
        <v>0</v>
      </c>
      <c r="P370" s="413">
        <f t="shared" si="78"/>
        <v>0</v>
      </c>
      <c r="Q370" s="415">
        <f t="shared" si="78"/>
        <v>0</v>
      </c>
      <c r="R370" s="414">
        <f t="shared" si="78"/>
        <v>0</v>
      </c>
      <c r="S370" s="414">
        <f t="shared" si="78"/>
        <v>0</v>
      </c>
      <c r="T370" s="414">
        <f t="shared" si="78"/>
        <v>0</v>
      </c>
      <c r="U370" s="414">
        <f t="shared" si="78"/>
        <v>0</v>
      </c>
      <c r="V370" s="414">
        <f t="shared" si="78"/>
        <v>0</v>
      </c>
      <c r="W370" s="414">
        <f t="shared" si="78"/>
        <v>0</v>
      </c>
      <c r="X370" s="414">
        <f t="shared" si="78"/>
        <v>0</v>
      </c>
      <c r="Y370" s="414">
        <f t="shared" si="78"/>
        <v>0</v>
      </c>
      <c r="Z370" s="414">
        <f t="shared" si="78"/>
        <v>0</v>
      </c>
      <c r="AA370" s="414">
        <f t="shared" si="78"/>
        <v>0</v>
      </c>
      <c r="AB370" s="424">
        <f t="shared" si="78"/>
        <v>0</v>
      </c>
      <c r="AC370" s="407">
        <f t="shared" si="78"/>
        <v>0</v>
      </c>
      <c r="AD370" s="996"/>
      <c r="AE370" s="997"/>
      <c r="AF370" s="998"/>
    </row>
    <row r="371" spans="1:32" ht="15" customHeight="1" x14ac:dyDescent="0.2">
      <c r="A371" s="11">
        <v>154</v>
      </c>
      <c r="B371" s="691"/>
      <c r="C371" s="287"/>
      <c r="D371" s="287"/>
      <c r="E371" s="288"/>
      <c r="F371" s="1455" t="s">
        <v>122</v>
      </c>
      <c r="G371" s="1456"/>
      <c r="H371" s="1456"/>
      <c r="I371" s="1456"/>
      <c r="J371" s="1456"/>
      <c r="K371" s="1456"/>
      <c r="L371" s="1457"/>
      <c r="M371" s="698">
        <v>0</v>
      </c>
      <c r="N371" s="699">
        <v>0</v>
      </c>
      <c r="O371" s="700">
        <v>0</v>
      </c>
      <c r="P371" s="700">
        <v>0</v>
      </c>
      <c r="Q371" s="705">
        <v>0</v>
      </c>
      <c r="R371" s="700">
        <v>0</v>
      </c>
      <c r="S371" s="701">
        <v>0</v>
      </c>
      <c r="T371" s="700">
        <v>0</v>
      </c>
      <c r="U371" s="701">
        <v>0</v>
      </c>
      <c r="V371" s="700">
        <v>0</v>
      </c>
      <c r="W371" s="701">
        <v>0</v>
      </c>
      <c r="X371" s="700">
        <v>0</v>
      </c>
      <c r="Y371" s="701">
        <v>0</v>
      </c>
      <c r="Z371" s="700">
        <v>0</v>
      </c>
      <c r="AA371" s="701">
        <v>0</v>
      </c>
      <c r="AB371" s="706">
        <v>0</v>
      </c>
      <c r="AC371" s="698">
        <v>0</v>
      </c>
      <c r="AD371" s="996"/>
      <c r="AE371" s="997"/>
      <c r="AF371" s="998"/>
    </row>
    <row r="372" spans="1:32" ht="15" customHeight="1" x14ac:dyDescent="0.2">
      <c r="A372" s="11">
        <v>155</v>
      </c>
      <c r="B372" s="691"/>
      <c r="C372" s="287"/>
      <c r="D372" s="287"/>
      <c r="E372" s="288"/>
      <c r="F372" s="1449" t="s">
        <v>573</v>
      </c>
      <c r="G372" s="1450"/>
      <c r="H372" s="1450"/>
      <c r="I372" s="1450"/>
      <c r="J372" s="1450"/>
      <c r="K372" s="1450"/>
      <c r="L372" s="1451"/>
      <c r="M372" s="698">
        <v>0</v>
      </c>
      <c r="N372" s="699">
        <v>0</v>
      </c>
      <c r="O372" s="700">
        <v>0</v>
      </c>
      <c r="P372" s="700">
        <v>0</v>
      </c>
      <c r="Q372" s="705">
        <v>0</v>
      </c>
      <c r="R372" s="700">
        <v>0</v>
      </c>
      <c r="S372" s="701">
        <v>0</v>
      </c>
      <c r="T372" s="700">
        <v>0</v>
      </c>
      <c r="U372" s="701">
        <v>0</v>
      </c>
      <c r="V372" s="700">
        <v>0</v>
      </c>
      <c r="W372" s="701">
        <v>0</v>
      </c>
      <c r="X372" s="700">
        <v>0</v>
      </c>
      <c r="Y372" s="701">
        <v>0</v>
      </c>
      <c r="Z372" s="700">
        <v>0</v>
      </c>
      <c r="AA372" s="701">
        <v>0</v>
      </c>
      <c r="AB372" s="706">
        <v>0</v>
      </c>
      <c r="AC372" s="698">
        <v>0</v>
      </c>
      <c r="AD372" s="996"/>
      <c r="AE372" s="997"/>
      <c r="AF372" s="998"/>
    </row>
    <row r="373" spans="1:32" ht="27.75" customHeight="1" x14ac:dyDescent="0.2">
      <c r="A373" s="11">
        <v>156</v>
      </c>
      <c r="B373" s="691"/>
      <c r="C373" s="287"/>
      <c r="D373" s="287"/>
      <c r="E373" s="288"/>
      <c r="F373" s="1458" t="s">
        <v>432</v>
      </c>
      <c r="G373" s="1459"/>
      <c r="H373" s="1459"/>
      <c r="I373" s="1459"/>
      <c r="J373" s="1459"/>
      <c r="K373" s="1459"/>
      <c r="L373" s="1460"/>
      <c r="M373" s="698">
        <v>0</v>
      </c>
      <c r="N373" s="699">
        <v>0</v>
      </c>
      <c r="O373" s="700">
        <v>0</v>
      </c>
      <c r="P373" s="700">
        <v>0</v>
      </c>
      <c r="Q373" s="705">
        <v>0</v>
      </c>
      <c r="R373" s="700">
        <v>0</v>
      </c>
      <c r="S373" s="701">
        <v>0</v>
      </c>
      <c r="T373" s="700">
        <v>0</v>
      </c>
      <c r="U373" s="701">
        <v>0</v>
      </c>
      <c r="V373" s="700">
        <v>0</v>
      </c>
      <c r="W373" s="701">
        <v>0</v>
      </c>
      <c r="X373" s="700">
        <v>0</v>
      </c>
      <c r="Y373" s="701">
        <v>0</v>
      </c>
      <c r="Z373" s="700">
        <v>0</v>
      </c>
      <c r="AA373" s="701">
        <v>0</v>
      </c>
      <c r="AB373" s="706">
        <v>0</v>
      </c>
      <c r="AC373" s="698">
        <v>0</v>
      </c>
      <c r="AD373" s="996"/>
      <c r="AE373" s="997"/>
      <c r="AF373" s="998"/>
    </row>
    <row r="374" spans="1:32" ht="15" customHeight="1" x14ac:dyDescent="0.2">
      <c r="A374" s="11">
        <v>157</v>
      </c>
      <c r="B374" s="691"/>
      <c r="C374" s="287"/>
      <c r="D374" s="287"/>
      <c r="E374" s="1452" t="s">
        <v>546</v>
      </c>
      <c r="F374" s="1453"/>
      <c r="G374" s="1453"/>
      <c r="H374" s="1453"/>
      <c r="I374" s="1453"/>
      <c r="J374" s="1453"/>
      <c r="K374" s="1453"/>
      <c r="L374" s="1454"/>
      <c r="M374" s="407">
        <f>SUM(M375:M376)</f>
        <v>0</v>
      </c>
      <c r="N374" s="410">
        <f t="shared" ref="N374:AC374" si="79">SUBTOTAL(9,N375:N376)</f>
        <v>0</v>
      </c>
      <c r="O374" s="414">
        <f t="shared" si="79"/>
        <v>0</v>
      </c>
      <c r="P374" s="413">
        <f t="shared" si="79"/>
        <v>0</v>
      </c>
      <c r="Q374" s="415">
        <f t="shared" si="79"/>
        <v>0</v>
      </c>
      <c r="R374" s="414">
        <f t="shared" si="79"/>
        <v>0</v>
      </c>
      <c r="S374" s="414">
        <f t="shared" si="79"/>
        <v>0</v>
      </c>
      <c r="T374" s="414">
        <f t="shared" si="79"/>
        <v>0</v>
      </c>
      <c r="U374" s="414">
        <f t="shared" si="79"/>
        <v>0</v>
      </c>
      <c r="V374" s="414">
        <f t="shared" si="79"/>
        <v>0</v>
      </c>
      <c r="W374" s="414">
        <f t="shared" si="79"/>
        <v>0</v>
      </c>
      <c r="X374" s="414">
        <f t="shared" si="79"/>
        <v>0</v>
      </c>
      <c r="Y374" s="414">
        <f t="shared" si="79"/>
        <v>0</v>
      </c>
      <c r="Z374" s="414">
        <f t="shared" si="79"/>
        <v>0</v>
      </c>
      <c r="AA374" s="414">
        <f t="shared" si="79"/>
        <v>0</v>
      </c>
      <c r="AB374" s="424">
        <f t="shared" si="79"/>
        <v>0</v>
      </c>
      <c r="AC374" s="407">
        <f t="shared" si="79"/>
        <v>0</v>
      </c>
      <c r="AD374" s="996"/>
      <c r="AE374" s="997"/>
      <c r="AF374" s="998"/>
    </row>
    <row r="375" spans="1:32" ht="27.75" customHeight="1" x14ac:dyDescent="0.2">
      <c r="A375" s="11">
        <v>158</v>
      </c>
      <c r="B375" s="691"/>
      <c r="C375" s="287"/>
      <c r="D375" s="287"/>
      <c r="E375" s="288"/>
      <c r="F375" s="1455" t="s">
        <v>547</v>
      </c>
      <c r="G375" s="1456"/>
      <c r="H375" s="1456"/>
      <c r="I375" s="1456"/>
      <c r="J375" s="1456"/>
      <c r="K375" s="1456"/>
      <c r="L375" s="1457"/>
      <c r="M375" s="698">
        <v>0</v>
      </c>
      <c r="N375" s="699">
        <v>0</v>
      </c>
      <c r="O375" s="700">
        <v>0</v>
      </c>
      <c r="P375" s="700">
        <v>0</v>
      </c>
      <c r="Q375" s="705">
        <v>0</v>
      </c>
      <c r="R375" s="700">
        <v>0</v>
      </c>
      <c r="S375" s="701">
        <v>0</v>
      </c>
      <c r="T375" s="700">
        <v>0</v>
      </c>
      <c r="U375" s="701">
        <v>0</v>
      </c>
      <c r="V375" s="700">
        <v>0</v>
      </c>
      <c r="W375" s="701">
        <v>0</v>
      </c>
      <c r="X375" s="700">
        <v>0</v>
      </c>
      <c r="Y375" s="701">
        <v>0</v>
      </c>
      <c r="Z375" s="700">
        <v>0</v>
      </c>
      <c r="AA375" s="701">
        <v>0</v>
      </c>
      <c r="AB375" s="706">
        <v>0</v>
      </c>
      <c r="AC375" s="698">
        <v>0</v>
      </c>
      <c r="AD375" s="996"/>
      <c r="AE375" s="997"/>
      <c r="AF375" s="998"/>
    </row>
    <row r="376" spans="1:32" ht="15" customHeight="1" x14ac:dyDescent="0.2">
      <c r="A376" s="11">
        <v>159</v>
      </c>
      <c r="B376" s="691"/>
      <c r="C376" s="287"/>
      <c r="D376" s="287"/>
      <c r="E376" s="288"/>
      <c r="F376" s="1458" t="s">
        <v>570</v>
      </c>
      <c r="G376" s="1459"/>
      <c r="H376" s="1459"/>
      <c r="I376" s="1459"/>
      <c r="J376" s="1459"/>
      <c r="K376" s="1459"/>
      <c r="L376" s="1460"/>
      <c r="M376" s="698">
        <v>0</v>
      </c>
      <c r="N376" s="699"/>
      <c r="O376" s="700"/>
      <c r="P376" s="700"/>
      <c r="Q376" s="705"/>
      <c r="R376" s="700">
        <v>0</v>
      </c>
      <c r="S376" s="701">
        <v>0</v>
      </c>
      <c r="T376" s="700">
        <v>0</v>
      </c>
      <c r="U376" s="701">
        <v>0</v>
      </c>
      <c r="V376" s="700">
        <v>0</v>
      </c>
      <c r="W376" s="701">
        <v>0</v>
      </c>
      <c r="X376" s="700">
        <v>0</v>
      </c>
      <c r="Y376" s="701">
        <v>0</v>
      </c>
      <c r="Z376" s="700">
        <v>0</v>
      </c>
      <c r="AA376" s="701">
        <v>0</v>
      </c>
      <c r="AB376" s="706">
        <v>0</v>
      </c>
      <c r="AC376" s="698">
        <v>0</v>
      </c>
      <c r="AD376" s="996"/>
      <c r="AE376" s="997"/>
      <c r="AF376" s="998"/>
    </row>
    <row r="377" spans="1:32" ht="15" customHeight="1" x14ac:dyDescent="0.2">
      <c r="A377" s="11">
        <v>160</v>
      </c>
      <c r="B377" s="691"/>
      <c r="C377" s="287"/>
      <c r="D377" s="287"/>
      <c r="E377" s="1452" t="s">
        <v>548</v>
      </c>
      <c r="F377" s="1453"/>
      <c r="G377" s="1453"/>
      <c r="H377" s="1453"/>
      <c r="I377" s="1453"/>
      <c r="J377" s="1453"/>
      <c r="K377" s="1453"/>
      <c r="L377" s="1454"/>
      <c r="M377" s="407">
        <f>SUM(M378:M380)</f>
        <v>0</v>
      </c>
      <c r="N377" s="410">
        <f t="shared" ref="N377:AC377" si="80">SUBTOTAL(9,N378:N380)</f>
        <v>0</v>
      </c>
      <c r="O377" s="414">
        <f t="shared" si="80"/>
        <v>0</v>
      </c>
      <c r="P377" s="413">
        <f t="shared" si="80"/>
        <v>0</v>
      </c>
      <c r="Q377" s="415">
        <f t="shared" si="80"/>
        <v>0</v>
      </c>
      <c r="R377" s="414">
        <f t="shared" si="80"/>
        <v>0</v>
      </c>
      <c r="S377" s="414">
        <f t="shared" si="80"/>
        <v>0</v>
      </c>
      <c r="T377" s="414">
        <f t="shared" si="80"/>
        <v>0</v>
      </c>
      <c r="U377" s="414">
        <f t="shared" si="80"/>
        <v>0</v>
      </c>
      <c r="V377" s="414">
        <f t="shared" si="80"/>
        <v>0</v>
      </c>
      <c r="W377" s="414">
        <f t="shared" si="80"/>
        <v>0</v>
      </c>
      <c r="X377" s="414">
        <f t="shared" si="80"/>
        <v>0</v>
      </c>
      <c r="Y377" s="414">
        <f t="shared" si="80"/>
        <v>0</v>
      </c>
      <c r="Z377" s="414">
        <f t="shared" si="80"/>
        <v>0</v>
      </c>
      <c r="AA377" s="414">
        <f t="shared" si="80"/>
        <v>0</v>
      </c>
      <c r="AB377" s="424">
        <f t="shared" si="80"/>
        <v>0</v>
      </c>
      <c r="AC377" s="407">
        <f t="shared" si="80"/>
        <v>0</v>
      </c>
      <c r="AD377" s="996"/>
      <c r="AE377" s="997"/>
      <c r="AF377" s="998"/>
    </row>
    <row r="378" spans="1:32" ht="15" customHeight="1" x14ac:dyDescent="0.2">
      <c r="A378" s="11">
        <v>161</v>
      </c>
      <c r="B378" s="691"/>
      <c r="C378" s="287"/>
      <c r="D378" s="287"/>
      <c r="E378" s="288"/>
      <c r="F378" s="1455" t="s">
        <v>549</v>
      </c>
      <c r="G378" s="1456"/>
      <c r="H378" s="1456"/>
      <c r="I378" s="1456"/>
      <c r="J378" s="1456"/>
      <c r="K378" s="1456"/>
      <c r="L378" s="1457"/>
      <c r="M378" s="698">
        <v>0</v>
      </c>
      <c r="N378" s="699">
        <v>0</v>
      </c>
      <c r="O378" s="700">
        <v>0</v>
      </c>
      <c r="P378" s="700">
        <v>0</v>
      </c>
      <c r="Q378" s="705">
        <v>0</v>
      </c>
      <c r="R378" s="700">
        <v>0</v>
      </c>
      <c r="S378" s="701">
        <v>0</v>
      </c>
      <c r="T378" s="700">
        <v>0</v>
      </c>
      <c r="U378" s="701">
        <v>0</v>
      </c>
      <c r="V378" s="700">
        <v>0</v>
      </c>
      <c r="W378" s="701">
        <v>0</v>
      </c>
      <c r="X378" s="700">
        <v>0</v>
      </c>
      <c r="Y378" s="701">
        <v>0</v>
      </c>
      <c r="Z378" s="700">
        <v>0</v>
      </c>
      <c r="AA378" s="701">
        <v>0</v>
      </c>
      <c r="AB378" s="706">
        <v>0</v>
      </c>
      <c r="AC378" s="698">
        <v>0</v>
      </c>
      <c r="AD378" s="996"/>
      <c r="AE378" s="997"/>
      <c r="AF378" s="998"/>
    </row>
    <row r="379" spans="1:32" x14ac:dyDescent="0.2">
      <c r="A379" s="11">
        <v>162</v>
      </c>
      <c r="B379" s="691"/>
      <c r="C379" s="692"/>
      <c r="D379" s="692"/>
      <c r="E379" s="692"/>
      <c r="F379" s="1449" t="s">
        <v>574</v>
      </c>
      <c r="G379" s="1450"/>
      <c r="H379" s="1450"/>
      <c r="I379" s="1450"/>
      <c r="J379" s="1450"/>
      <c r="K379" s="1450"/>
      <c r="L379" s="1451"/>
      <c r="M379" s="698">
        <v>0</v>
      </c>
      <c r="N379" s="699">
        <v>0</v>
      </c>
      <c r="O379" s="700">
        <v>0</v>
      </c>
      <c r="P379" s="700">
        <v>0</v>
      </c>
      <c r="Q379" s="705">
        <v>0</v>
      </c>
      <c r="R379" s="700">
        <v>0</v>
      </c>
      <c r="S379" s="701">
        <v>0</v>
      </c>
      <c r="T379" s="700">
        <v>0</v>
      </c>
      <c r="U379" s="701">
        <v>0</v>
      </c>
      <c r="V379" s="700">
        <v>0</v>
      </c>
      <c r="W379" s="701">
        <v>0</v>
      </c>
      <c r="X379" s="700">
        <v>0</v>
      </c>
      <c r="Y379" s="701">
        <v>0</v>
      </c>
      <c r="Z379" s="700">
        <v>0</v>
      </c>
      <c r="AA379" s="701">
        <v>0</v>
      </c>
      <c r="AB379" s="706">
        <v>0</v>
      </c>
      <c r="AC379" s="698">
        <v>0</v>
      </c>
      <c r="AD379" s="996"/>
      <c r="AE379" s="997"/>
      <c r="AF379" s="998"/>
    </row>
    <row r="380" spans="1:32" ht="27.75" customHeight="1" x14ac:dyDescent="0.2">
      <c r="A380" s="11">
        <v>163</v>
      </c>
      <c r="B380" s="691"/>
      <c r="C380" s="692"/>
      <c r="D380" s="692"/>
      <c r="E380" s="692"/>
      <c r="F380" s="1458" t="s">
        <v>566</v>
      </c>
      <c r="G380" s="1459"/>
      <c r="H380" s="1459"/>
      <c r="I380" s="1459"/>
      <c r="J380" s="1459"/>
      <c r="K380" s="1459"/>
      <c r="L380" s="1460"/>
      <c r="M380" s="698">
        <v>0</v>
      </c>
      <c r="N380" s="699">
        <v>0</v>
      </c>
      <c r="O380" s="700">
        <v>0</v>
      </c>
      <c r="P380" s="700">
        <v>0</v>
      </c>
      <c r="Q380" s="705">
        <v>0</v>
      </c>
      <c r="R380" s="700">
        <v>0</v>
      </c>
      <c r="S380" s="701">
        <v>0</v>
      </c>
      <c r="T380" s="700">
        <v>0</v>
      </c>
      <c r="U380" s="701">
        <v>0</v>
      </c>
      <c r="V380" s="700">
        <v>0</v>
      </c>
      <c r="W380" s="701">
        <v>0</v>
      </c>
      <c r="X380" s="700">
        <v>0</v>
      </c>
      <c r="Y380" s="701">
        <v>0</v>
      </c>
      <c r="Z380" s="700">
        <v>0</v>
      </c>
      <c r="AA380" s="701">
        <v>0</v>
      </c>
      <c r="AB380" s="706">
        <v>0</v>
      </c>
      <c r="AC380" s="698">
        <v>0</v>
      </c>
      <c r="AD380" s="996"/>
      <c r="AE380" s="997"/>
      <c r="AF380" s="998"/>
    </row>
    <row r="381" spans="1:32" x14ac:dyDescent="0.2">
      <c r="A381" s="11">
        <v>164</v>
      </c>
      <c r="B381" s="691"/>
      <c r="C381" s="692"/>
      <c r="D381" s="1485" t="s">
        <v>23</v>
      </c>
      <c r="E381" s="1486"/>
      <c r="F381" s="1486"/>
      <c r="G381" s="1486"/>
      <c r="H381" s="1486"/>
      <c r="I381" s="1486"/>
      <c r="J381" s="1486"/>
      <c r="K381" s="1486"/>
      <c r="L381" s="1486"/>
      <c r="M381" s="1486"/>
      <c r="N381" s="1486"/>
      <c r="O381" s="1486"/>
      <c r="P381" s="1486"/>
      <c r="Q381" s="1486"/>
      <c r="R381" s="1486"/>
      <c r="S381" s="1486"/>
      <c r="T381" s="1486"/>
      <c r="U381" s="1486"/>
      <c r="V381" s="1486"/>
      <c r="W381" s="1486"/>
      <c r="X381" s="1486"/>
      <c r="Y381" s="1486"/>
      <c r="Z381" s="1486"/>
      <c r="AA381" s="1486"/>
      <c r="AB381" s="1486"/>
      <c r="AC381" s="1486"/>
      <c r="AD381" s="1486"/>
      <c r="AE381" s="1486"/>
      <c r="AF381" s="1487"/>
    </row>
    <row r="382" spans="1:32" x14ac:dyDescent="0.2">
      <c r="A382" s="11">
        <v>165</v>
      </c>
      <c r="B382" s="691"/>
      <c r="C382" s="692"/>
      <c r="D382" s="692"/>
      <c r="E382" s="1532" t="s">
        <v>126</v>
      </c>
      <c r="F382" s="1533"/>
      <c r="G382" s="1533"/>
      <c r="H382" s="1533"/>
      <c r="I382" s="1533"/>
      <c r="J382" s="1533"/>
      <c r="K382" s="1533"/>
      <c r="L382" s="1534"/>
      <c r="M382" s="407">
        <f>SUM(M383:M384)</f>
        <v>0</v>
      </c>
      <c r="N382" s="410">
        <f t="shared" ref="N382:AC382" si="81">SUBTOTAL(9,N383:N384)</f>
        <v>0</v>
      </c>
      <c r="O382" s="414">
        <f t="shared" si="81"/>
        <v>0</v>
      </c>
      <c r="P382" s="413">
        <f t="shared" si="81"/>
        <v>0</v>
      </c>
      <c r="Q382" s="415">
        <f t="shared" si="81"/>
        <v>0</v>
      </c>
      <c r="R382" s="414">
        <f t="shared" si="81"/>
        <v>0</v>
      </c>
      <c r="S382" s="414">
        <f t="shared" si="81"/>
        <v>0</v>
      </c>
      <c r="T382" s="414">
        <f t="shared" si="81"/>
        <v>0</v>
      </c>
      <c r="U382" s="414">
        <f t="shared" si="81"/>
        <v>0</v>
      </c>
      <c r="V382" s="414">
        <f t="shared" si="81"/>
        <v>0</v>
      </c>
      <c r="W382" s="414">
        <f t="shared" si="81"/>
        <v>0</v>
      </c>
      <c r="X382" s="414">
        <f t="shared" si="81"/>
        <v>0</v>
      </c>
      <c r="Y382" s="414">
        <f t="shared" si="81"/>
        <v>0</v>
      </c>
      <c r="Z382" s="414">
        <f t="shared" si="81"/>
        <v>0</v>
      </c>
      <c r="AA382" s="414">
        <f t="shared" si="81"/>
        <v>0</v>
      </c>
      <c r="AB382" s="424">
        <f t="shared" si="81"/>
        <v>0</v>
      </c>
      <c r="AC382" s="407">
        <f t="shared" si="81"/>
        <v>0</v>
      </c>
      <c r="AD382" s="996"/>
      <c r="AE382" s="997"/>
      <c r="AF382" s="998"/>
    </row>
    <row r="383" spans="1:32" x14ac:dyDescent="0.2">
      <c r="A383" s="11">
        <v>166</v>
      </c>
      <c r="B383" s="691"/>
      <c r="C383" s="692"/>
      <c r="D383" s="692"/>
      <c r="E383" s="692"/>
      <c r="F383" s="1455" t="s">
        <v>127</v>
      </c>
      <c r="G383" s="1456"/>
      <c r="H383" s="1456"/>
      <c r="I383" s="1456"/>
      <c r="J383" s="1456"/>
      <c r="K383" s="1456"/>
      <c r="L383" s="1457"/>
      <c r="M383" s="698">
        <v>0</v>
      </c>
      <c r="N383" s="699">
        <v>0</v>
      </c>
      <c r="O383" s="700">
        <v>0</v>
      </c>
      <c r="P383" s="700">
        <v>0</v>
      </c>
      <c r="Q383" s="705">
        <v>0</v>
      </c>
      <c r="R383" s="700">
        <v>0</v>
      </c>
      <c r="S383" s="701">
        <v>0</v>
      </c>
      <c r="T383" s="700">
        <v>0</v>
      </c>
      <c r="U383" s="701">
        <v>0</v>
      </c>
      <c r="V383" s="700">
        <v>0</v>
      </c>
      <c r="W383" s="701">
        <v>0</v>
      </c>
      <c r="X383" s="700">
        <v>0</v>
      </c>
      <c r="Y383" s="701">
        <v>0</v>
      </c>
      <c r="Z383" s="700">
        <v>0</v>
      </c>
      <c r="AA383" s="701">
        <v>0</v>
      </c>
      <c r="AB383" s="706">
        <v>0</v>
      </c>
      <c r="AC383" s="698">
        <v>0</v>
      </c>
      <c r="AD383" s="996"/>
      <c r="AE383" s="997"/>
      <c r="AF383" s="998"/>
    </row>
    <row r="384" spans="1:32" x14ac:dyDescent="0.2">
      <c r="A384" s="11">
        <v>167</v>
      </c>
      <c r="B384" s="691"/>
      <c r="C384" s="692"/>
      <c r="D384" s="692"/>
      <c r="E384" s="692"/>
      <c r="F384" s="1458" t="s">
        <v>128</v>
      </c>
      <c r="G384" s="1459"/>
      <c r="H384" s="1459"/>
      <c r="I384" s="1459"/>
      <c r="J384" s="1459"/>
      <c r="K384" s="1459"/>
      <c r="L384" s="1460"/>
      <c r="M384" s="698">
        <v>0</v>
      </c>
      <c r="N384" s="699">
        <v>0</v>
      </c>
      <c r="O384" s="700">
        <v>0</v>
      </c>
      <c r="P384" s="700">
        <v>0</v>
      </c>
      <c r="Q384" s="705">
        <v>0</v>
      </c>
      <c r="R384" s="700">
        <v>0</v>
      </c>
      <c r="S384" s="701">
        <v>0</v>
      </c>
      <c r="T384" s="700">
        <v>0</v>
      </c>
      <c r="U384" s="701">
        <v>0</v>
      </c>
      <c r="V384" s="700">
        <v>0</v>
      </c>
      <c r="W384" s="701">
        <v>0</v>
      </c>
      <c r="X384" s="700">
        <v>0</v>
      </c>
      <c r="Y384" s="701">
        <v>0</v>
      </c>
      <c r="Z384" s="700">
        <v>0</v>
      </c>
      <c r="AA384" s="701">
        <v>0</v>
      </c>
      <c r="AB384" s="706">
        <v>0</v>
      </c>
      <c r="AC384" s="698">
        <v>0</v>
      </c>
      <c r="AD384" s="996"/>
      <c r="AE384" s="997"/>
      <c r="AF384" s="998"/>
    </row>
    <row r="385" spans="1:32" x14ac:dyDescent="0.2">
      <c r="A385" s="11">
        <v>168</v>
      </c>
      <c r="B385" s="691"/>
      <c r="C385" s="692"/>
      <c r="D385" s="692"/>
      <c r="E385" s="1452" t="s">
        <v>129</v>
      </c>
      <c r="F385" s="1453"/>
      <c r="G385" s="1453"/>
      <c r="H385" s="1453"/>
      <c r="I385" s="1453"/>
      <c r="J385" s="1453"/>
      <c r="K385" s="1453"/>
      <c r="L385" s="1454"/>
      <c r="M385" s="407">
        <f>SUM(M386:M387)</f>
        <v>0</v>
      </c>
      <c r="N385" s="410">
        <f t="shared" ref="N385:AC385" si="82">SUBTOTAL(9,N386:N387)</f>
        <v>0</v>
      </c>
      <c r="O385" s="414">
        <f t="shared" si="82"/>
        <v>0</v>
      </c>
      <c r="P385" s="413">
        <f t="shared" si="82"/>
        <v>0</v>
      </c>
      <c r="Q385" s="415">
        <f t="shared" si="82"/>
        <v>0</v>
      </c>
      <c r="R385" s="414">
        <f t="shared" si="82"/>
        <v>0</v>
      </c>
      <c r="S385" s="414">
        <f t="shared" si="82"/>
        <v>0</v>
      </c>
      <c r="T385" s="414">
        <f t="shared" si="82"/>
        <v>0</v>
      </c>
      <c r="U385" s="414">
        <f t="shared" si="82"/>
        <v>0</v>
      </c>
      <c r="V385" s="414">
        <f t="shared" si="82"/>
        <v>0</v>
      </c>
      <c r="W385" s="414">
        <f t="shared" si="82"/>
        <v>0</v>
      </c>
      <c r="X385" s="414">
        <f t="shared" si="82"/>
        <v>0</v>
      </c>
      <c r="Y385" s="414">
        <f t="shared" si="82"/>
        <v>0</v>
      </c>
      <c r="Z385" s="414">
        <f t="shared" si="82"/>
        <v>0</v>
      </c>
      <c r="AA385" s="414">
        <f t="shared" si="82"/>
        <v>0</v>
      </c>
      <c r="AB385" s="424">
        <f t="shared" si="82"/>
        <v>0</v>
      </c>
      <c r="AC385" s="407">
        <f t="shared" si="82"/>
        <v>0</v>
      </c>
      <c r="AD385" s="996"/>
      <c r="AE385" s="997"/>
      <c r="AF385" s="998"/>
    </row>
    <row r="386" spans="1:32" x14ac:dyDescent="0.2">
      <c r="A386" s="11">
        <v>169</v>
      </c>
      <c r="B386" s="691"/>
      <c r="C386" s="692"/>
      <c r="D386" s="692"/>
      <c r="E386" s="692"/>
      <c r="F386" s="1455" t="s">
        <v>130</v>
      </c>
      <c r="G386" s="1456"/>
      <c r="H386" s="1456"/>
      <c r="I386" s="1456"/>
      <c r="J386" s="1456"/>
      <c r="K386" s="1456"/>
      <c r="L386" s="1457"/>
      <c r="M386" s="698">
        <v>0</v>
      </c>
      <c r="N386" s="699">
        <v>0</v>
      </c>
      <c r="O386" s="700">
        <v>0</v>
      </c>
      <c r="P386" s="700">
        <v>0</v>
      </c>
      <c r="Q386" s="705">
        <v>0</v>
      </c>
      <c r="R386" s="700">
        <v>0</v>
      </c>
      <c r="S386" s="701">
        <v>0</v>
      </c>
      <c r="T386" s="700">
        <v>0</v>
      </c>
      <c r="U386" s="701">
        <v>0</v>
      </c>
      <c r="V386" s="700">
        <v>0</v>
      </c>
      <c r="W386" s="701">
        <v>0</v>
      </c>
      <c r="X386" s="700">
        <v>0</v>
      </c>
      <c r="Y386" s="701">
        <v>0</v>
      </c>
      <c r="Z386" s="700">
        <v>0</v>
      </c>
      <c r="AA386" s="701">
        <v>0</v>
      </c>
      <c r="AB386" s="706">
        <v>0</v>
      </c>
      <c r="AC386" s="698">
        <v>0</v>
      </c>
      <c r="AD386" s="996"/>
      <c r="AE386" s="997"/>
      <c r="AF386" s="998"/>
    </row>
    <row r="387" spans="1:32" x14ac:dyDescent="0.2">
      <c r="A387" s="11">
        <v>170</v>
      </c>
      <c r="B387" s="691"/>
      <c r="C387" s="692"/>
      <c r="D387" s="692"/>
      <c r="E387" s="692"/>
      <c r="F387" s="1458" t="s">
        <v>131</v>
      </c>
      <c r="G387" s="1459"/>
      <c r="H387" s="1459"/>
      <c r="I387" s="1459"/>
      <c r="J387" s="1459"/>
      <c r="K387" s="1459"/>
      <c r="L387" s="1460"/>
      <c r="M387" s="698">
        <v>0</v>
      </c>
      <c r="N387" s="699">
        <v>0</v>
      </c>
      <c r="O387" s="700">
        <v>0</v>
      </c>
      <c r="P387" s="700">
        <v>0</v>
      </c>
      <c r="Q387" s="705">
        <v>0</v>
      </c>
      <c r="R387" s="700">
        <v>0</v>
      </c>
      <c r="S387" s="701">
        <v>0</v>
      </c>
      <c r="T387" s="700">
        <v>0</v>
      </c>
      <c r="U387" s="701">
        <v>0</v>
      </c>
      <c r="V387" s="700">
        <v>0</v>
      </c>
      <c r="W387" s="701">
        <v>0</v>
      </c>
      <c r="X387" s="700">
        <v>0</v>
      </c>
      <c r="Y387" s="701">
        <v>0</v>
      </c>
      <c r="Z387" s="700">
        <v>0</v>
      </c>
      <c r="AA387" s="701">
        <v>0</v>
      </c>
      <c r="AB387" s="706">
        <v>0</v>
      </c>
      <c r="AC387" s="698">
        <v>0</v>
      </c>
      <c r="AD387" s="996"/>
      <c r="AE387" s="997"/>
      <c r="AF387" s="998"/>
    </row>
    <row r="388" spans="1:32" x14ac:dyDescent="0.2">
      <c r="A388" s="11">
        <v>171</v>
      </c>
      <c r="B388" s="691"/>
      <c r="C388" s="692"/>
      <c r="D388" s="692"/>
      <c r="E388" s="1452" t="s">
        <v>132</v>
      </c>
      <c r="F388" s="1453"/>
      <c r="G388" s="1453"/>
      <c r="H388" s="1453"/>
      <c r="I388" s="1453"/>
      <c r="J388" s="1453"/>
      <c r="K388" s="1453"/>
      <c r="L388" s="1454"/>
      <c r="M388" s="407">
        <f>SUM(M389:M390)</f>
        <v>0</v>
      </c>
      <c r="N388" s="410">
        <f t="shared" ref="N388:AC388" si="83">SUBTOTAL(9,N389:N390)</f>
        <v>0</v>
      </c>
      <c r="O388" s="414">
        <f t="shared" si="83"/>
        <v>0</v>
      </c>
      <c r="P388" s="413">
        <f t="shared" si="83"/>
        <v>0</v>
      </c>
      <c r="Q388" s="415">
        <f t="shared" si="83"/>
        <v>0</v>
      </c>
      <c r="R388" s="414">
        <f t="shared" si="83"/>
        <v>0</v>
      </c>
      <c r="S388" s="414">
        <f t="shared" si="83"/>
        <v>0</v>
      </c>
      <c r="T388" s="414">
        <f t="shared" si="83"/>
        <v>0</v>
      </c>
      <c r="U388" s="414">
        <f t="shared" si="83"/>
        <v>0</v>
      </c>
      <c r="V388" s="414">
        <f t="shared" si="83"/>
        <v>0</v>
      </c>
      <c r="W388" s="414">
        <f t="shared" si="83"/>
        <v>0</v>
      </c>
      <c r="X388" s="414">
        <f t="shared" si="83"/>
        <v>0</v>
      </c>
      <c r="Y388" s="414">
        <f t="shared" si="83"/>
        <v>0</v>
      </c>
      <c r="Z388" s="414">
        <f t="shared" si="83"/>
        <v>0</v>
      </c>
      <c r="AA388" s="414">
        <f t="shared" si="83"/>
        <v>0</v>
      </c>
      <c r="AB388" s="424">
        <f t="shared" si="83"/>
        <v>0</v>
      </c>
      <c r="AC388" s="407">
        <f t="shared" si="83"/>
        <v>0</v>
      </c>
      <c r="AD388" s="996"/>
      <c r="AE388" s="997"/>
      <c r="AF388" s="998"/>
    </row>
    <row r="389" spans="1:32" x14ac:dyDescent="0.2">
      <c r="A389" s="11">
        <v>172</v>
      </c>
      <c r="B389" s="691"/>
      <c r="C389" s="692"/>
      <c r="D389" s="692"/>
      <c r="E389" s="692"/>
      <c r="F389" s="1455" t="s">
        <v>133</v>
      </c>
      <c r="G389" s="1456"/>
      <c r="H389" s="1456"/>
      <c r="I389" s="1456"/>
      <c r="J389" s="1456"/>
      <c r="K389" s="1456"/>
      <c r="L389" s="1457"/>
      <c r="M389" s="698">
        <v>0</v>
      </c>
      <c r="N389" s="699">
        <v>0</v>
      </c>
      <c r="O389" s="700">
        <v>0</v>
      </c>
      <c r="P389" s="700">
        <v>0</v>
      </c>
      <c r="Q389" s="705">
        <v>0</v>
      </c>
      <c r="R389" s="700">
        <v>0</v>
      </c>
      <c r="S389" s="701">
        <v>0</v>
      </c>
      <c r="T389" s="700">
        <v>0</v>
      </c>
      <c r="U389" s="701">
        <v>0</v>
      </c>
      <c r="V389" s="700">
        <v>0</v>
      </c>
      <c r="W389" s="701">
        <v>0</v>
      </c>
      <c r="X389" s="700">
        <v>0</v>
      </c>
      <c r="Y389" s="701">
        <v>0</v>
      </c>
      <c r="Z389" s="700">
        <v>0</v>
      </c>
      <c r="AA389" s="701">
        <v>0</v>
      </c>
      <c r="AB389" s="706">
        <v>0</v>
      </c>
      <c r="AC389" s="698">
        <v>0</v>
      </c>
      <c r="AD389" s="996"/>
      <c r="AE389" s="997"/>
      <c r="AF389" s="998"/>
    </row>
    <row r="390" spans="1:32" x14ac:dyDescent="0.2">
      <c r="A390" s="11">
        <v>173</v>
      </c>
      <c r="B390" s="691"/>
      <c r="C390" s="692"/>
      <c r="D390" s="692"/>
      <c r="E390" s="692"/>
      <c r="F390" s="1458" t="s">
        <v>134</v>
      </c>
      <c r="G390" s="1459"/>
      <c r="H390" s="1459"/>
      <c r="I390" s="1459"/>
      <c r="J390" s="1459"/>
      <c r="K390" s="1459"/>
      <c r="L390" s="1460"/>
      <c r="M390" s="698">
        <v>0</v>
      </c>
      <c r="N390" s="699">
        <v>0</v>
      </c>
      <c r="O390" s="700">
        <v>0</v>
      </c>
      <c r="P390" s="700">
        <v>0</v>
      </c>
      <c r="Q390" s="705">
        <v>0</v>
      </c>
      <c r="R390" s="700">
        <v>0</v>
      </c>
      <c r="S390" s="701">
        <v>0</v>
      </c>
      <c r="T390" s="700">
        <v>0</v>
      </c>
      <c r="U390" s="701">
        <v>0</v>
      </c>
      <c r="V390" s="700">
        <v>0</v>
      </c>
      <c r="W390" s="701">
        <v>0</v>
      </c>
      <c r="X390" s="700">
        <v>0</v>
      </c>
      <c r="Y390" s="701">
        <v>0</v>
      </c>
      <c r="Z390" s="700">
        <v>0</v>
      </c>
      <c r="AA390" s="701">
        <v>0</v>
      </c>
      <c r="AB390" s="706">
        <v>0</v>
      </c>
      <c r="AC390" s="698">
        <v>0</v>
      </c>
      <c r="AD390" s="996"/>
      <c r="AE390" s="997"/>
      <c r="AF390" s="998"/>
    </row>
    <row r="391" spans="1:32" x14ac:dyDescent="0.2">
      <c r="A391" s="11">
        <v>174</v>
      </c>
      <c r="B391" s="691"/>
      <c r="C391" s="692"/>
      <c r="D391" s="692"/>
      <c r="E391" s="1452" t="s">
        <v>135</v>
      </c>
      <c r="F391" s="1453"/>
      <c r="G391" s="1453"/>
      <c r="H391" s="1453"/>
      <c r="I391" s="1453"/>
      <c r="J391" s="1453"/>
      <c r="K391" s="1453"/>
      <c r="L391" s="1454"/>
      <c r="M391" s="407">
        <f>SUM(M392:M393)</f>
        <v>0</v>
      </c>
      <c r="N391" s="410">
        <f t="shared" ref="N391:AC391" si="84">SUBTOTAL(9,N392:N393)</f>
        <v>0</v>
      </c>
      <c r="O391" s="414">
        <f t="shared" si="84"/>
        <v>0</v>
      </c>
      <c r="P391" s="413">
        <f t="shared" si="84"/>
        <v>0</v>
      </c>
      <c r="Q391" s="415">
        <f t="shared" si="84"/>
        <v>0</v>
      </c>
      <c r="R391" s="414">
        <f t="shared" si="84"/>
        <v>0</v>
      </c>
      <c r="S391" s="414">
        <f t="shared" si="84"/>
        <v>0</v>
      </c>
      <c r="T391" s="414">
        <f t="shared" si="84"/>
        <v>0</v>
      </c>
      <c r="U391" s="414">
        <f t="shared" si="84"/>
        <v>0</v>
      </c>
      <c r="V391" s="414">
        <f t="shared" si="84"/>
        <v>0</v>
      </c>
      <c r="W391" s="414">
        <f t="shared" si="84"/>
        <v>0</v>
      </c>
      <c r="X391" s="414">
        <f t="shared" si="84"/>
        <v>0</v>
      </c>
      <c r="Y391" s="414">
        <f t="shared" si="84"/>
        <v>0</v>
      </c>
      <c r="Z391" s="414">
        <f t="shared" si="84"/>
        <v>0</v>
      </c>
      <c r="AA391" s="414">
        <f t="shared" si="84"/>
        <v>0</v>
      </c>
      <c r="AB391" s="424">
        <f t="shared" si="84"/>
        <v>0</v>
      </c>
      <c r="AC391" s="407">
        <f t="shared" si="84"/>
        <v>0</v>
      </c>
      <c r="AD391" s="996"/>
      <c r="AE391" s="997"/>
      <c r="AF391" s="998"/>
    </row>
    <row r="392" spans="1:32" x14ac:dyDescent="0.2">
      <c r="A392" s="11">
        <v>175</v>
      </c>
      <c r="B392" s="691"/>
      <c r="C392" s="692"/>
      <c r="D392" s="692"/>
      <c r="E392" s="692"/>
      <c r="F392" s="1455" t="s">
        <v>136</v>
      </c>
      <c r="G392" s="1456"/>
      <c r="H392" s="1456"/>
      <c r="I392" s="1456"/>
      <c r="J392" s="1456"/>
      <c r="K392" s="1456"/>
      <c r="L392" s="1457"/>
      <c r="M392" s="698">
        <v>0</v>
      </c>
      <c r="N392" s="699">
        <v>0</v>
      </c>
      <c r="O392" s="700">
        <v>0</v>
      </c>
      <c r="P392" s="700">
        <v>0</v>
      </c>
      <c r="Q392" s="705">
        <v>0</v>
      </c>
      <c r="R392" s="700">
        <v>0</v>
      </c>
      <c r="S392" s="701">
        <v>0</v>
      </c>
      <c r="T392" s="700">
        <v>0</v>
      </c>
      <c r="U392" s="701">
        <v>0</v>
      </c>
      <c r="V392" s="700">
        <v>0</v>
      </c>
      <c r="W392" s="701">
        <v>0</v>
      </c>
      <c r="X392" s="700">
        <v>0</v>
      </c>
      <c r="Y392" s="701">
        <v>0</v>
      </c>
      <c r="Z392" s="700">
        <v>0</v>
      </c>
      <c r="AA392" s="701">
        <v>0</v>
      </c>
      <c r="AB392" s="706">
        <v>0</v>
      </c>
      <c r="AC392" s="698">
        <v>0</v>
      </c>
      <c r="AD392" s="996"/>
      <c r="AE392" s="997"/>
      <c r="AF392" s="998"/>
    </row>
    <row r="393" spans="1:32" x14ac:dyDescent="0.2">
      <c r="A393" s="11">
        <v>176</v>
      </c>
      <c r="B393" s="691"/>
      <c r="C393" s="692"/>
      <c r="D393" s="692"/>
      <c r="E393" s="692"/>
      <c r="F393" s="1458" t="s">
        <v>137</v>
      </c>
      <c r="G393" s="1459"/>
      <c r="H393" s="1459"/>
      <c r="I393" s="1459"/>
      <c r="J393" s="1459"/>
      <c r="K393" s="1459"/>
      <c r="L393" s="1460"/>
      <c r="M393" s="698">
        <v>0</v>
      </c>
      <c r="N393" s="699">
        <v>0</v>
      </c>
      <c r="O393" s="700">
        <v>0</v>
      </c>
      <c r="P393" s="700">
        <v>0</v>
      </c>
      <c r="Q393" s="705">
        <v>0</v>
      </c>
      <c r="R393" s="700">
        <v>0</v>
      </c>
      <c r="S393" s="701">
        <v>0</v>
      </c>
      <c r="T393" s="700">
        <v>0</v>
      </c>
      <c r="U393" s="701">
        <v>0</v>
      </c>
      <c r="V393" s="700">
        <v>0</v>
      </c>
      <c r="W393" s="701">
        <v>0</v>
      </c>
      <c r="X393" s="700">
        <v>0</v>
      </c>
      <c r="Y393" s="701">
        <v>0</v>
      </c>
      <c r="Z393" s="700">
        <v>0</v>
      </c>
      <c r="AA393" s="701">
        <v>0</v>
      </c>
      <c r="AB393" s="706">
        <v>0</v>
      </c>
      <c r="AC393" s="698">
        <v>0</v>
      </c>
      <c r="AD393" s="996"/>
      <c r="AE393" s="997"/>
      <c r="AF393" s="998"/>
    </row>
    <row r="394" spans="1:32" x14ac:dyDescent="0.2">
      <c r="A394" s="11">
        <v>177</v>
      </c>
      <c r="B394" s="691"/>
      <c r="C394" s="692"/>
      <c r="D394" s="692"/>
      <c r="E394" s="1452" t="s">
        <v>550</v>
      </c>
      <c r="F394" s="1453"/>
      <c r="G394" s="1453"/>
      <c r="H394" s="1453"/>
      <c r="I394" s="1453"/>
      <c r="J394" s="1453"/>
      <c r="K394" s="1453"/>
      <c r="L394" s="1454"/>
      <c r="M394" s="407">
        <f>SUM(M395:M396)</f>
        <v>0</v>
      </c>
      <c r="N394" s="410">
        <f t="shared" ref="N394:AC394" si="85">SUBTOTAL(9,N395:N396)</f>
        <v>0</v>
      </c>
      <c r="O394" s="414">
        <f t="shared" si="85"/>
        <v>0</v>
      </c>
      <c r="P394" s="413">
        <f t="shared" si="85"/>
        <v>0</v>
      </c>
      <c r="Q394" s="415">
        <f t="shared" si="85"/>
        <v>0</v>
      </c>
      <c r="R394" s="414">
        <f t="shared" si="85"/>
        <v>0</v>
      </c>
      <c r="S394" s="414">
        <f t="shared" si="85"/>
        <v>0</v>
      </c>
      <c r="T394" s="414">
        <f t="shared" si="85"/>
        <v>0</v>
      </c>
      <c r="U394" s="414">
        <f t="shared" si="85"/>
        <v>0</v>
      </c>
      <c r="V394" s="414">
        <f t="shared" si="85"/>
        <v>0</v>
      </c>
      <c r="W394" s="414">
        <f t="shared" si="85"/>
        <v>0</v>
      </c>
      <c r="X394" s="414">
        <f t="shared" si="85"/>
        <v>0</v>
      </c>
      <c r="Y394" s="414">
        <f t="shared" si="85"/>
        <v>0</v>
      </c>
      <c r="Z394" s="414">
        <f t="shared" si="85"/>
        <v>0</v>
      </c>
      <c r="AA394" s="414">
        <f t="shared" si="85"/>
        <v>0</v>
      </c>
      <c r="AB394" s="424">
        <f t="shared" si="85"/>
        <v>0</v>
      </c>
      <c r="AC394" s="407">
        <f t="shared" si="85"/>
        <v>0</v>
      </c>
      <c r="AD394" s="996"/>
      <c r="AE394" s="997"/>
      <c r="AF394" s="998"/>
    </row>
    <row r="395" spans="1:32" x14ac:dyDescent="0.2">
      <c r="A395" s="11">
        <v>178</v>
      </c>
      <c r="B395" s="691"/>
      <c r="C395" s="692"/>
      <c r="D395" s="692"/>
      <c r="E395" s="692"/>
      <c r="F395" s="1455" t="s">
        <v>551</v>
      </c>
      <c r="G395" s="1456"/>
      <c r="H395" s="1456"/>
      <c r="I395" s="1456"/>
      <c r="J395" s="1456"/>
      <c r="K395" s="1456"/>
      <c r="L395" s="1457"/>
      <c r="M395" s="698">
        <v>0</v>
      </c>
      <c r="N395" s="699">
        <v>0</v>
      </c>
      <c r="O395" s="700">
        <v>0</v>
      </c>
      <c r="P395" s="700">
        <v>0</v>
      </c>
      <c r="Q395" s="705">
        <v>0</v>
      </c>
      <c r="R395" s="700">
        <v>0</v>
      </c>
      <c r="S395" s="701">
        <v>0</v>
      </c>
      <c r="T395" s="700">
        <v>0</v>
      </c>
      <c r="U395" s="701">
        <v>0</v>
      </c>
      <c r="V395" s="700">
        <v>0</v>
      </c>
      <c r="W395" s="701">
        <v>0</v>
      </c>
      <c r="X395" s="700">
        <v>0</v>
      </c>
      <c r="Y395" s="701">
        <v>0</v>
      </c>
      <c r="Z395" s="700">
        <v>0</v>
      </c>
      <c r="AA395" s="701">
        <v>0</v>
      </c>
      <c r="AB395" s="706">
        <v>0</v>
      </c>
      <c r="AC395" s="698">
        <v>0</v>
      </c>
      <c r="AD395" s="996"/>
      <c r="AE395" s="997"/>
      <c r="AF395" s="998"/>
    </row>
    <row r="396" spans="1:32" x14ac:dyDescent="0.2">
      <c r="A396" s="11">
        <v>179</v>
      </c>
      <c r="B396" s="691"/>
      <c r="C396" s="692"/>
      <c r="D396" s="692"/>
      <c r="E396" s="692"/>
      <c r="F396" s="1458" t="s">
        <v>552</v>
      </c>
      <c r="G396" s="1459"/>
      <c r="H396" s="1459"/>
      <c r="I396" s="1459"/>
      <c r="J396" s="1459"/>
      <c r="K396" s="1459"/>
      <c r="L396" s="1460"/>
      <c r="M396" s="698">
        <v>0</v>
      </c>
      <c r="N396" s="699">
        <v>0</v>
      </c>
      <c r="O396" s="700">
        <v>0</v>
      </c>
      <c r="P396" s="700">
        <v>0</v>
      </c>
      <c r="Q396" s="705">
        <v>0</v>
      </c>
      <c r="R396" s="700">
        <v>0</v>
      </c>
      <c r="S396" s="701">
        <v>0</v>
      </c>
      <c r="T396" s="700">
        <v>0</v>
      </c>
      <c r="U396" s="701">
        <v>0</v>
      </c>
      <c r="V396" s="700">
        <v>0</v>
      </c>
      <c r="W396" s="701">
        <v>0</v>
      </c>
      <c r="X396" s="700">
        <v>0</v>
      </c>
      <c r="Y396" s="701">
        <v>0</v>
      </c>
      <c r="Z396" s="700">
        <v>0</v>
      </c>
      <c r="AA396" s="701">
        <v>0</v>
      </c>
      <c r="AB396" s="706">
        <v>0</v>
      </c>
      <c r="AC396" s="698">
        <v>0</v>
      </c>
      <c r="AD396" s="996"/>
      <c r="AE396" s="997"/>
      <c r="AF396" s="998"/>
    </row>
    <row r="397" spans="1:32" x14ac:dyDescent="0.2">
      <c r="A397" s="11">
        <v>180</v>
      </c>
      <c r="B397" s="691"/>
      <c r="C397" s="692"/>
      <c r="D397" s="692"/>
      <c r="E397" s="1452" t="s">
        <v>553</v>
      </c>
      <c r="F397" s="1453"/>
      <c r="G397" s="1453"/>
      <c r="H397" s="1453"/>
      <c r="I397" s="1453"/>
      <c r="J397" s="1453"/>
      <c r="K397" s="1453"/>
      <c r="L397" s="1454"/>
      <c r="M397" s="407">
        <f>SUM(M398:M399)</f>
        <v>0</v>
      </c>
      <c r="N397" s="410">
        <f t="shared" ref="N397:AC397" si="86">SUBTOTAL(9,N398:N399)</f>
        <v>0</v>
      </c>
      <c r="O397" s="414">
        <f t="shared" si="86"/>
        <v>0</v>
      </c>
      <c r="P397" s="413">
        <f t="shared" si="86"/>
        <v>0</v>
      </c>
      <c r="Q397" s="415">
        <f t="shared" si="86"/>
        <v>0</v>
      </c>
      <c r="R397" s="414">
        <f t="shared" si="86"/>
        <v>0</v>
      </c>
      <c r="S397" s="414">
        <f t="shared" si="86"/>
        <v>0</v>
      </c>
      <c r="T397" s="414">
        <f t="shared" si="86"/>
        <v>0</v>
      </c>
      <c r="U397" s="414">
        <f t="shared" si="86"/>
        <v>0</v>
      </c>
      <c r="V397" s="414">
        <f t="shared" si="86"/>
        <v>0</v>
      </c>
      <c r="W397" s="414">
        <f t="shared" si="86"/>
        <v>0</v>
      </c>
      <c r="X397" s="414">
        <f t="shared" si="86"/>
        <v>0</v>
      </c>
      <c r="Y397" s="414">
        <f t="shared" si="86"/>
        <v>0</v>
      </c>
      <c r="Z397" s="414">
        <f t="shared" si="86"/>
        <v>0</v>
      </c>
      <c r="AA397" s="414">
        <f t="shared" si="86"/>
        <v>0</v>
      </c>
      <c r="AB397" s="424">
        <f t="shared" si="86"/>
        <v>0</v>
      </c>
      <c r="AC397" s="407">
        <f t="shared" si="86"/>
        <v>0</v>
      </c>
      <c r="AD397" s="996"/>
      <c r="AE397" s="997"/>
      <c r="AF397" s="998"/>
    </row>
    <row r="398" spans="1:32" x14ac:dyDescent="0.2">
      <c r="A398" s="11">
        <v>181</v>
      </c>
      <c r="B398" s="691"/>
      <c r="C398" s="692"/>
      <c r="D398" s="692"/>
      <c r="E398" s="692"/>
      <c r="F398" s="1455" t="s">
        <v>554</v>
      </c>
      <c r="G398" s="1456"/>
      <c r="H398" s="1456"/>
      <c r="I398" s="1456"/>
      <c r="J398" s="1456"/>
      <c r="K398" s="1456"/>
      <c r="L398" s="1457"/>
      <c r="M398" s="698">
        <v>0</v>
      </c>
      <c r="N398" s="699">
        <v>0</v>
      </c>
      <c r="O398" s="700">
        <v>0</v>
      </c>
      <c r="P398" s="700">
        <v>0</v>
      </c>
      <c r="Q398" s="705">
        <v>0</v>
      </c>
      <c r="R398" s="700">
        <v>0</v>
      </c>
      <c r="S398" s="701">
        <v>0</v>
      </c>
      <c r="T398" s="700">
        <v>0</v>
      </c>
      <c r="U398" s="701">
        <v>0</v>
      </c>
      <c r="V398" s="700">
        <v>0</v>
      </c>
      <c r="W398" s="701">
        <v>0</v>
      </c>
      <c r="X398" s="700">
        <v>0</v>
      </c>
      <c r="Y398" s="701">
        <v>0</v>
      </c>
      <c r="Z398" s="700">
        <v>0</v>
      </c>
      <c r="AA398" s="701">
        <v>0</v>
      </c>
      <c r="AB398" s="706">
        <v>0</v>
      </c>
      <c r="AC398" s="698">
        <v>0</v>
      </c>
      <c r="AD398" s="996"/>
      <c r="AE398" s="997"/>
      <c r="AF398" s="998"/>
    </row>
    <row r="399" spans="1:32" x14ac:dyDescent="0.2">
      <c r="A399" s="11">
        <v>182</v>
      </c>
      <c r="B399" s="691"/>
      <c r="C399" s="692"/>
      <c r="D399" s="692"/>
      <c r="E399" s="692"/>
      <c r="F399" s="1458" t="s">
        <v>555</v>
      </c>
      <c r="G399" s="1459"/>
      <c r="H399" s="1459"/>
      <c r="I399" s="1459"/>
      <c r="J399" s="1459"/>
      <c r="K399" s="1459"/>
      <c r="L399" s="1460"/>
      <c r="M399" s="698">
        <v>0</v>
      </c>
      <c r="N399" s="699">
        <v>0</v>
      </c>
      <c r="O399" s="700">
        <v>0</v>
      </c>
      <c r="P399" s="700">
        <v>0</v>
      </c>
      <c r="Q399" s="705">
        <v>0</v>
      </c>
      <c r="R399" s="700">
        <v>0</v>
      </c>
      <c r="S399" s="701">
        <v>0</v>
      </c>
      <c r="T399" s="700">
        <v>0</v>
      </c>
      <c r="U399" s="701">
        <v>0</v>
      </c>
      <c r="V399" s="700">
        <v>0</v>
      </c>
      <c r="W399" s="701">
        <v>0</v>
      </c>
      <c r="X399" s="700">
        <v>0</v>
      </c>
      <c r="Y399" s="701">
        <v>0</v>
      </c>
      <c r="Z399" s="700">
        <v>0</v>
      </c>
      <c r="AA399" s="701">
        <v>0</v>
      </c>
      <c r="AB399" s="706">
        <v>0</v>
      </c>
      <c r="AC399" s="698">
        <v>0</v>
      </c>
      <c r="AD399" s="996"/>
      <c r="AE399" s="997"/>
      <c r="AF399" s="998"/>
    </row>
    <row r="400" spans="1:32" x14ac:dyDescent="0.2">
      <c r="A400" s="11">
        <v>183</v>
      </c>
      <c r="B400" s="691"/>
      <c r="C400" s="692"/>
      <c r="D400" s="1485" t="s">
        <v>24</v>
      </c>
      <c r="E400" s="1486"/>
      <c r="F400" s="1486"/>
      <c r="G400" s="1486"/>
      <c r="H400" s="1486"/>
      <c r="I400" s="1486"/>
      <c r="J400" s="1486"/>
      <c r="K400" s="1486"/>
      <c r="L400" s="1487"/>
      <c r="M400" s="407">
        <f>SUM(M401:M403)</f>
        <v>0</v>
      </c>
      <c r="N400" s="410">
        <f t="shared" ref="N400:AC400" si="87">SUBTOTAL(9,N401:N403)</f>
        <v>0</v>
      </c>
      <c r="O400" s="414">
        <f t="shared" si="87"/>
        <v>0</v>
      </c>
      <c r="P400" s="413">
        <f t="shared" si="87"/>
        <v>0</v>
      </c>
      <c r="Q400" s="415">
        <f t="shared" si="87"/>
        <v>0</v>
      </c>
      <c r="R400" s="414">
        <f t="shared" si="87"/>
        <v>0</v>
      </c>
      <c r="S400" s="414">
        <f t="shared" si="87"/>
        <v>0</v>
      </c>
      <c r="T400" s="414">
        <f t="shared" si="87"/>
        <v>0</v>
      </c>
      <c r="U400" s="414">
        <f t="shared" si="87"/>
        <v>0</v>
      </c>
      <c r="V400" s="414">
        <f t="shared" si="87"/>
        <v>0</v>
      </c>
      <c r="W400" s="414">
        <f t="shared" si="87"/>
        <v>0</v>
      </c>
      <c r="X400" s="414">
        <f t="shared" si="87"/>
        <v>0</v>
      </c>
      <c r="Y400" s="414">
        <f t="shared" si="87"/>
        <v>0</v>
      </c>
      <c r="Z400" s="414">
        <f t="shared" si="87"/>
        <v>0</v>
      </c>
      <c r="AA400" s="414">
        <f t="shared" si="87"/>
        <v>0</v>
      </c>
      <c r="AB400" s="424">
        <f t="shared" si="87"/>
        <v>0</v>
      </c>
      <c r="AC400" s="407">
        <f t="shared" si="87"/>
        <v>0</v>
      </c>
      <c r="AD400" s="996"/>
      <c r="AE400" s="997"/>
      <c r="AF400" s="998"/>
    </row>
    <row r="401" spans="1:32" x14ac:dyDescent="0.2">
      <c r="A401" s="11">
        <v>184</v>
      </c>
      <c r="B401" s="691"/>
      <c r="C401" s="692"/>
      <c r="D401" s="692"/>
      <c r="E401" s="692"/>
      <c r="F401" s="1455" t="s">
        <v>156</v>
      </c>
      <c r="G401" s="1456"/>
      <c r="H401" s="1456"/>
      <c r="I401" s="1456"/>
      <c r="J401" s="1456"/>
      <c r="K401" s="1456"/>
      <c r="L401" s="1457"/>
      <c r="M401" s="698">
        <v>0</v>
      </c>
      <c r="N401" s="699">
        <v>0</v>
      </c>
      <c r="O401" s="700">
        <v>0</v>
      </c>
      <c r="P401" s="700">
        <v>0</v>
      </c>
      <c r="Q401" s="705">
        <v>0</v>
      </c>
      <c r="R401" s="700">
        <v>0</v>
      </c>
      <c r="S401" s="701">
        <v>0</v>
      </c>
      <c r="T401" s="700">
        <v>0</v>
      </c>
      <c r="U401" s="701">
        <v>0</v>
      </c>
      <c r="V401" s="700">
        <v>0</v>
      </c>
      <c r="W401" s="701">
        <v>0</v>
      </c>
      <c r="X401" s="700">
        <v>0</v>
      </c>
      <c r="Y401" s="701">
        <v>0</v>
      </c>
      <c r="Z401" s="700">
        <v>0</v>
      </c>
      <c r="AA401" s="701">
        <v>0</v>
      </c>
      <c r="AB401" s="706">
        <v>0</v>
      </c>
      <c r="AC401" s="698">
        <v>0</v>
      </c>
      <c r="AD401" s="996"/>
      <c r="AE401" s="997"/>
      <c r="AF401" s="998"/>
    </row>
    <row r="402" spans="1:32" x14ac:dyDescent="0.2">
      <c r="A402" s="11">
        <v>185</v>
      </c>
      <c r="B402" s="691"/>
      <c r="C402" s="692"/>
      <c r="D402" s="692"/>
      <c r="E402" s="692"/>
      <c r="F402" s="1449" t="s">
        <v>157</v>
      </c>
      <c r="G402" s="1450"/>
      <c r="H402" s="1450"/>
      <c r="I402" s="1450"/>
      <c r="J402" s="1450"/>
      <c r="K402" s="1450"/>
      <c r="L402" s="1451"/>
      <c r="M402" s="698">
        <v>0</v>
      </c>
      <c r="N402" s="699">
        <v>0</v>
      </c>
      <c r="O402" s="700">
        <v>0</v>
      </c>
      <c r="P402" s="700">
        <v>0</v>
      </c>
      <c r="Q402" s="705">
        <v>0</v>
      </c>
      <c r="R402" s="700">
        <v>0</v>
      </c>
      <c r="S402" s="701">
        <v>0</v>
      </c>
      <c r="T402" s="700">
        <v>0</v>
      </c>
      <c r="U402" s="701">
        <v>0</v>
      </c>
      <c r="V402" s="700">
        <v>0</v>
      </c>
      <c r="W402" s="701">
        <v>0</v>
      </c>
      <c r="X402" s="700">
        <v>0</v>
      </c>
      <c r="Y402" s="701">
        <v>0</v>
      </c>
      <c r="Z402" s="700">
        <v>0</v>
      </c>
      <c r="AA402" s="701">
        <v>0</v>
      </c>
      <c r="AB402" s="706">
        <v>0</v>
      </c>
      <c r="AC402" s="698">
        <v>0</v>
      </c>
      <c r="AD402" s="996"/>
      <c r="AE402" s="997"/>
      <c r="AF402" s="998"/>
    </row>
    <row r="403" spans="1:32" x14ac:dyDescent="0.2">
      <c r="A403" s="11">
        <v>186</v>
      </c>
      <c r="B403" s="691"/>
      <c r="C403" s="692"/>
      <c r="D403" s="692"/>
      <c r="E403" s="692"/>
      <c r="F403" s="1458" t="s">
        <v>25</v>
      </c>
      <c r="G403" s="1459"/>
      <c r="H403" s="1459"/>
      <c r="I403" s="1459"/>
      <c r="J403" s="1459"/>
      <c r="K403" s="1459"/>
      <c r="L403" s="1460"/>
      <c r="M403" s="698"/>
      <c r="N403" s="699">
        <v>0</v>
      </c>
      <c r="O403" s="700">
        <v>0</v>
      </c>
      <c r="P403" s="700">
        <v>0</v>
      </c>
      <c r="Q403" s="705">
        <v>0</v>
      </c>
      <c r="R403" s="700">
        <v>0</v>
      </c>
      <c r="S403" s="701">
        <v>0</v>
      </c>
      <c r="T403" s="700">
        <v>0</v>
      </c>
      <c r="U403" s="701">
        <v>0</v>
      </c>
      <c r="V403" s="700">
        <v>0</v>
      </c>
      <c r="W403" s="701">
        <v>0</v>
      </c>
      <c r="X403" s="700">
        <v>0</v>
      </c>
      <c r="Y403" s="701">
        <v>0</v>
      </c>
      <c r="Z403" s="700">
        <v>0</v>
      </c>
      <c r="AA403" s="701">
        <v>0</v>
      </c>
      <c r="AB403" s="706">
        <v>0</v>
      </c>
      <c r="AC403" s="698">
        <v>0</v>
      </c>
      <c r="AD403" s="996"/>
      <c r="AE403" s="997"/>
      <c r="AF403" s="998"/>
    </row>
    <row r="404" spans="1:32" x14ac:dyDescent="0.2">
      <c r="A404" s="11">
        <v>187</v>
      </c>
      <c r="B404" s="691"/>
      <c r="C404" s="692"/>
      <c r="D404" s="1485" t="s">
        <v>467</v>
      </c>
      <c r="E404" s="1486"/>
      <c r="F404" s="1486"/>
      <c r="G404" s="1486"/>
      <c r="H404" s="1486"/>
      <c r="I404" s="1486"/>
      <c r="J404" s="1486"/>
      <c r="K404" s="1486"/>
      <c r="L404" s="1487"/>
      <c r="M404" s="407">
        <f>SUM(M405:M406)</f>
        <v>0</v>
      </c>
      <c r="N404" s="410">
        <f t="shared" ref="N404:AC404" si="88">SUBTOTAL(9,N405:N406)</f>
        <v>0</v>
      </c>
      <c r="O404" s="414">
        <f t="shared" si="88"/>
        <v>0</v>
      </c>
      <c r="P404" s="413">
        <f t="shared" si="88"/>
        <v>0</v>
      </c>
      <c r="Q404" s="415">
        <f t="shared" si="88"/>
        <v>0</v>
      </c>
      <c r="R404" s="414">
        <f t="shared" si="88"/>
        <v>0</v>
      </c>
      <c r="S404" s="414">
        <f t="shared" si="88"/>
        <v>0</v>
      </c>
      <c r="T404" s="414">
        <f t="shared" si="88"/>
        <v>0</v>
      </c>
      <c r="U404" s="414">
        <f t="shared" si="88"/>
        <v>0</v>
      </c>
      <c r="V404" s="414">
        <f t="shared" si="88"/>
        <v>0</v>
      </c>
      <c r="W404" s="414">
        <f t="shared" si="88"/>
        <v>0</v>
      </c>
      <c r="X404" s="414">
        <f t="shared" si="88"/>
        <v>0</v>
      </c>
      <c r="Y404" s="414">
        <f t="shared" si="88"/>
        <v>0</v>
      </c>
      <c r="Z404" s="414">
        <f t="shared" si="88"/>
        <v>0</v>
      </c>
      <c r="AA404" s="414">
        <f t="shared" si="88"/>
        <v>0</v>
      </c>
      <c r="AB404" s="424">
        <f t="shared" si="88"/>
        <v>0</v>
      </c>
      <c r="AC404" s="407">
        <f t="shared" si="88"/>
        <v>0</v>
      </c>
      <c r="AD404" s="996"/>
      <c r="AE404" s="997"/>
      <c r="AF404" s="998"/>
    </row>
    <row r="405" spans="1:32" x14ac:dyDescent="0.2">
      <c r="A405" s="11">
        <v>188</v>
      </c>
      <c r="B405" s="691"/>
      <c r="C405" s="692"/>
      <c r="D405" s="692"/>
      <c r="E405" s="692"/>
      <c r="F405" s="1455" t="s">
        <v>466</v>
      </c>
      <c r="G405" s="1456"/>
      <c r="H405" s="1456"/>
      <c r="I405" s="1456"/>
      <c r="J405" s="1456"/>
      <c r="K405" s="1456"/>
      <c r="L405" s="1457"/>
      <c r="M405" s="698">
        <v>0</v>
      </c>
      <c r="N405" s="699">
        <v>0</v>
      </c>
      <c r="O405" s="700">
        <v>0</v>
      </c>
      <c r="P405" s="700">
        <v>0</v>
      </c>
      <c r="Q405" s="705">
        <v>0</v>
      </c>
      <c r="R405" s="700">
        <v>0</v>
      </c>
      <c r="S405" s="701">
        <v>0</v>
      </c>
      <c r="T405" s="700">
        <v>0</v>
      </c>
      <c r="U405" s="701">
        <v>0</v>
      </c>
      <c r="V405" s="700">
        <v>0</v>
      </c>
      <c r="W405" s="701">
        <v>0</v>
      </c>
      <c r="X405" s="700">
        <v>0</v>
      </c>
      <c r="Y405" s="701">
        <v>0</v>
      </c>
      <c r="Z405" s="700">
        <v>0</v>
      </c>
      <c r="AA405" s="701">
        <v>0</v>
      </c>
      <c r="AB405" s="706">
        <v>0</v>
      </c>
      <c r="AC405" s="698">
        <v>0</v>
      </c>
      <c r="AD405" s="996"/>
      <c r="AE405" s="997"/>
      <c r="AF405" s="998"/>
    </row>
    <row r="406" spans="1:32" x14ac:dyDescent="0.2">
      <c r="A406" s="11">
        <v>189</v>
      </c>
      <c r="B406" s="684"/>
      <c r="C406" s="685"/>
      <c r="D406" s="685"/>
      <c r="E406" s="685"/>
      <c r="F406" s="1449" t="s">
        <v>576</v>
      </c>
      <c r="G406" s="1450"/>
      <c r="H406" s="1450"/>
      <c r="I406" s="1450"/>
      <c r="J406" s="1450"/>
      <c r="K406" s="1450"/>
      <c r="L406" s="1451"/>
      <c r="M406" s="698">
        <v>0</v>
      </c>
      <c r="N406" s="699">
        <v>0</v>
      </c>
      <c r="O406" s="700">
        <v>0</v>
      </c>
      <c r="P406" s="700">
        <v>0</v>
      </c>
      <c r="Q406" s="705">
        <v>0</v>
      </c>
      <c r="R406" s="700">
        <v>0</v>
      </c>
      <c r="S406" s="701">
        <v>0</v>
      </c>
      <c r="T406" s="700">
        <v>0</v>
      </c>
      <c r="U406" s="701">
        <v>0</v>
      </c>
      <c r="V406" s="700">
        <v>0</v>
      </c>
      <c r="W406" s="701">
        <v>0</v>
      </c>
      <c r="X406" s="700">
        <v>0</v>
      </c>
      <c r="Y406" s="701">
        <v>0</v>
      </c>
      <c r="Z406" s="700">
        <v>0</v>
      </c>
      <c r="AA406" s="701">
        <v>0</v>
      </c>
      <c r="AB406" s="706">
        <v>0</v>
      </c>
      <c r="AC406" s="698">
        <v>0</v>
      </c>
      <c r="AD406" s="996"/>
      <c r="AE406" s="997"/>
      <c r="AF406" s="998"/>
    </row>
    <row r="407" spans="1:32" ht="15" customHeight="1" x14ac:dyDescent="0.2">
      <c r="A407" s="11">
        <v>326</v>
      </c>
      <c r="B407" s="770"/>
      <c r="C407" s="1546" t="s">
        <v>139</v>
      </c>
      <c r="D407" s="1531"/>
      <c r="E407" s="1531"/>
      <c r="F407" s="1531"/>
      <c r="G407" s="1531"/>
      <c r="H407" s="1531"/>
      <c r="I407" s="1531"/>
      <c r="J407" s="1531"/>
      <c r="K407" s="1531"/>
      <c r="L407" s="1531"/>
      <c r="M407" s="1531"/>
      <c r="N407" s="1531"/>
      <c r="O407" s="1531"/>
      <c r="P407" s="1531"/>
      <c r="Q407" s="1531"/>
      <c r="R407" s="1531"/>
      <c r="S407" s="1531"/>
      <c r="T407" s="1531"/>
      <c r="U407" s="1531"/>
      <c r="V407" s="1531"/>
      <c r="W407" s="1531"/>
      <c r="X407" s="1531"/>
      <c r="Y407" s="1531"/>
      <c r="Z407" s="1531"/>
      <c r="AA407" s="1531"/>
      <c r="AB407" s="1531"/>
      <c r="AC407" s="1531"/>
      <c r="AD407" s="1531"/>
      <c r="AE407" s="1531"/>
      <c r="AF407" s="1547"/>
    </row>
    <row r="408" spans="1:32" x14ac:dyDescent="0.2">
      <c r="A408" s="11">
        <v>232</v>
      </c>
      <c r="B408" s="691"/>
      <c r="C408" s="692"/>
      <c r="D408" s="1485" t="s">
        <v>64</v>
      </c>
      <c r="E408" s="1486"/>
      <c r="F408" s="1486"/>
      <c r="G408" s="1486"/>
      <c r="H408" s="1486"/>
      <c r="I408" s="1486"/>
      <c r="J408" s="1486"/>
      <c r="K408" s="1486"/>
      <c r="L408" s="1486"/>
      <c r="M408" s="1486"/>
      <c r="N408" s="1486"/>
      <c r="O408" s="1486"/>
      <c r="P408" s="1486"/>
      <c r="Q408" s="1486"/>
      <c r="R408" s="1486"/>
      <c r="S408" s="1486"/>
      <c r="T408" s="1486"/>
      <c r="U408" s="1486"/>
      <c r="V408" s="1486"/>
      <c r="W408" s="1486"/>
      <c r="X408" s="1486"/>
      <c r="Y408" s="1486"/>
      <c r="Z408" s="1486"/>
      <c r="AA408" s="1486"/>
      <c r="AB408" s="1486"/>
      <c r="AC408" s="1486"/>
      <c r="AD408" s="1486"/>
      <c r="AE408" s="1486"/>
      <c r="AF408" s="1487"/>
    </row>
    <row r="409" spans="1:32" x14ac:dyDescent="0.2">
      <c r="A409" s="11">
        <v>233</v>
      </c>
      <c r="B409" s="691"/>
      <c r="C409" s="692"/>
      <c r="D409" s="692"/>
      <c r="E409" s="1532" t="s">
        <v>66</v>
      </c>
      <c r="F409" s="1533"/>
      <c r="G409" s="1533"/>
      <c r="H409" s="1533"/>
      <c r="I409" s="1533"/>
      <c r="J409" s="1533"/>
      <c r="K409" s="1533"/>
      <c r="L409" s="1534"/>
      <c r="M409" s="407">
        <f>SUM(M410:M413)</f>
        <v>0</v>
      </c>
      <c r="N409" s="410">
        <f t="shared" ref="N409:AC409" si="89">SUBTOTAL(9,N410:N413)</f>
        <v>0</v>
      </c>
      <c r="O409" s="414">
        <f t="shared" si="89"/>
        <v>0</v>
      </c>
      <c r="P409" s="413">
        <f t="shared" si="89"/>
        <v>0</v>
      </c>
      <c r="Q409" s="415">
        <f t="shared" si="89"/>
        <v>0</v>
      </c>
      <c r="R409" s="414">
        <f t="shared" si="89"/>
        <v>0</v>
      </c>
      <c r="S409" s="414">
        <f t="shared" si="89"/>
        <v>0</v>
      </c>
      <c r="T409" s="414">
        <f t="shared" si="89"/>
        <v>0</v>
      </c>
      <c r="U409" s="414">
        <f t="shared" si="89"/>
        <v>0</v>
      </c>
      <c r="V409" s="414">
        <f t="shared" si="89"/>
        <v>0</v>
      </c>
      <c r="W409" s="414">
        <f t="shared" si="89"/>
        <v>0</v>
      </c>
      <c r="X409" s="414">
        <f t="shared" si="89"/>
        <v>0</v>
      </c>
      <c r="Y409" s="414">
        <f t="shared" si="89"/>
        <v>0</v>
      </c>
      <c r="Z409" s="414">
        <f t="shared" si="89"/>
        <v>0</v>
      </c>
      <c r="AA409" s="414">
        <f t="shared" si="89"/>
        <v>0</v>
      </c>
      <c r="AB409" s="424">
        <f t="shared" si="89"/>
        <v>0</v>
      </c>
      <c r="AC409" s="407">
        <f t="shared" si="89"/>
        <v>0</v>
      </c>
      <c r="AD409" s="996"/>
      <c r="AE409" s="997"/>
      <c r="AF409" s="998"/>
    </row>
    <row r="410" spans="1:32" x14ac:dyDescent="0.2">
      <c r="A410" s="11">
        <v>234</v>
      </c>
      <c r="B410" s="691"/>
      <c r="C410" s="692"/>
      <c r="D410" s="692"/>
      <c r="E410" s="279"/>
      <c r="F410" s="1455" t="s">
        <v>65</v>
      </c>
      <c r="G410" s="1456"/>
      <c r="H410" s="1456"/>
      <c r="I410" s="1456"/>
      <c r="J410" s="1456"/>
      <c r="K410" s="1456"/>
      <c r="L410" s="1457"/>
      <c r="M410" s="698">
        <v>0</v>
      </c>
      <c r="N410" s="699">
        <v>0</v>
      </c>
      <c r="O410" s="700">
        <v>0</v>
      </c>
      <c r="P410" s="700">
        <v>0</v>
      </c>
      <c r="Q410" s="705">
        <v>0</v>
      </c>
      <c r="R410" s="700">
        <v>0</v>
      </c>
      <c r="S410" s="701">
        <v>0</v>
      </c>
      <c r="T410" s="700">
        <v>0</v>
      </c>
      <c r="U410" s="701">
        <v>0</v>
      </c>
      <c r="V410" s="700">
        <v>0</v>
      </c>
      <c r="W410" s="701">
        <v>0</v>
      </c>
      <c r="X410" s="700">
        <v>0</v>
      </c>
      <c r="Y410" s="701">
        <v>0</v>
      </c>
      <c r="Z410" s="700">
        <v>0</v>
      </c>
      <c r="AA410" s="701">
        <v>0</v>
      </c>
      <c r="AB410" s="706">
        <v>0</v>
      </c>
      <c r="AC410" s="698">
        <v>0</v>
      </c>
      <c r="AD410" s="996"/>
      <c r="AE410" s="997"/>
      <c r="AF410" s="998"/>
    </row>
    <row r="411" spans="1:32" x14ac:dyDescent="0.2">
      <c r="A411" s="11">
        <v>235</v>
      </c>
      <c r="B411" s="691"/>
      <c r="C411" s="692"/>
      <c r="D411" s="692"/>
      <c r="E411" s="279"/>
      <c r="F411" s="1449" t="s">
        <v>68</v>
      </c>
      <c r="G411" s="1450"/>
      <c r="H411" s="1450"/>
      <c r="I411" s="1450"/>
      <c r="J411" s="1450"/>
      <c r="K411" s="1450"/>
      <c r="L411" s="1451"/>
      <c r="M411" s="698">
        <v>0</v>
      </c>
      <c r="N411" s="699">
        <v>0</v>
      </c>
      <c r="O411" s="700">
        <v>0</v>
      </c>
      <c r="P411" s="700">
        <v>0</v>
      </c>
      <c r="Q411" s="705">
        <v>0</v>
      </c>
      <c r="R411" s="700">
        <v>0</v>
      </c>
      <c r="S411" s="701">
        <v>0</v>
      </c>
      <c r="T411" s="700">
        <v>0</v>
      </c>
      <c r="U411" s="701">
        <v>0</v>
      </c>
      <c r="V411" s="700">
        <v>0</v>
      </c>
      <c r="W411" s="701">
        <v>0</v>
      </c>
      <c r="X411" s="700">
        <v>0</v>
      </c>
      <c r="Y411" s="701">
        <v>0</v>
      </c>
      <c r="Z411" s="700">
        <v>0</v>
      </c>
      <c r="AA411" s="701">
        <v>0</v>
      </c>
      <c r="AB411" s="706">
        <v>0</v>
      </c>
      <c r="AC411" s="698">
        <v>0</v>
      </c>
      <c r="AD411" s="996"/>
      <c r="AE411" s="997"/>
      <c r="AF411" s="998"/>
    </row>
    <row r="412" spans="1:32" x14ac:dyDescent="0.2">
      <c r="A412" s="11">
        <v>236</v>
      </c>
      <c r="B412" s="691"/>
      <c r="C412" s="692"/>
      <c r="D412" s="280"/>
      <c r="E412" s="281"/>
      <c r="F412" s="1449" t="s">
        <v>537</v>
      </c>
      <c r="G412" s="1450"/>
      <c r="H412" s="1450"/>
      <c r="I412" s="1450"/>
      <c r="J412" s="1450"/>
      <c r="K412" s="1450"/>
      <c r="L412" s="1451"/>
      <c r="M412" s="698"/>
      <c r="N412" s="699">
        <v>0</v>
      </c>
      <c r="O412" s="700">
        <v>0</v>
      </c>
      <c r="P412" s="700">
        <v>0</v>
      </c>
      <c r="Q412" s="705">
        <v>0</v>
      </c>
      <c r="R412" s="700">
        <v>0</v>
      </c>
      <c r="S412" s="701">
        <v>0</v>
      </c>
      <c r="T412" s="700">
        <v>0</v>
      </c>
      <c r="U412" s="701">
        <v>0</v>
      </c>
      <c r="V412" s="700">
        <v>0</v>
      </c>
      <c r="W412" s="701">
        <v>0</v>
      </c>
      <c r="X412" s="700">
        <v>0</v>
      </c>
      <c r="Y412" s="701">
        <v>0</v>
      </c>
      <c r="Z412" s="700">
        <v>0</v>
      </c>
      <c r="AA412" s="701">
        <v>0</v>
      </c>
      <c r="AB412" s="706">
        <v>0</v>
      </c>
      <c r="AC412" s="698">
        <v>0</v>
      </c>
      <c r="AD412" s="996"/>
      <c r="AE412" s="997"/>
      <c r="AF412" s="998"/>
    </row>
    <row r="413" spans="1:32" ht="27.75" customHeight="1" x14ac:dyDescent="0.2">
      <c r="A413" s="11">
        <v>237</v>
      </c>
      <c r="B413" s="691"/>
      <c r="C413" s="692"/>
      <c r="D413" s="692"/>
      <c r="E413" s="693"/>
      <c r="F413" s="1458" t="s">
        <v>532</v>
      </c>
      <c r="G413" s="1459"/>
      <c r="H413" s="1459"/>
      <c r="I413" s="1459"/>
      <c r="J413" s="1459"/>
      <c r="K413" s="1459"/>
      <c r="L413" s="1460"/>
      <c r="M413" s="698">
        <v>0</v>
      </c>
      <c r="N413" s="699">
        <v>0</v>
      </c>
      <c r="O413" s="700">
        <v>0</v>
      </c>
      <c r="P413" s="700">
        <v>0</v>
      </c>
      <c r="Q413" s="705">
        <v>0</v>
      </c>
      <c r="R413" s="700">
        <v>0</v>
      </c>
      <c r="S413" s="701">
        <v>0</v>
      </c>
      <c r="T413" s="700">
        <v>0</v>
      </c>
      <c r="U413" s="701">
        <v>0</v>
      </c>
      <c r="V413" s="700">
        <v>0</v>
      </c>
      <c r="W413" s="701">
        <v>0</v>
      </c>
      <c r="X413" s="700">
        <v>0</v>
      </c>
      <c r="Y413" s="701">
        <v>0</v>
      </c>
      <c r="Z413" s="700">
        <v>0</v>
      </c>
      <c r="AA413" s="701">
        <v>0</v>
      </c>
      <c r="AB413" s="706">
        <v>0</v>
      </c>
      <c r="AC413" s="698">
        <v>0</v>
      </c>
      <c r="AD413" s="996"/>
      <c r="AE413" s="997"/>
      <c r="AF413" s="998"/>
    </row>
    <row r="414" spans="1:32" ht="15.75" x14ac:dyDescent="0.2">
      <c r="A414" s="11">
        <v>238</v>
      </c>
      <c r="B414" s="691"/>
      <c r="C414" s="692"/>
      <c r="D414" s="283"/>
      <c r="E414" s="1452" t="s">
        <v>67</v>
      </c>
      <c r="F414" s="1453"/>
      <c r="G414" s="1453"/>
      <c r="H414" s="1453"/>
      <c r="I414" s="1453"/>
      <c r="J414" s="1453"/>
      <c r="K414" s="1453"/>
      <c r="L414" s="1454"/>
      <c r="M414" s="407">
        <f>SUM(M415:M418)</f>
        <v>0</v>
      </c>
      <c r="N414" s="410">
        <f t="shared" ref="N414:AC414" si="90">SUBTOTAL(9,N415:N418)</f>
        <v>0</v>
      </c>
      <c r="O414" s="414">
        <f t="shared" si="90"/>
        <v>0</v>
      </c>
      <c r="P414" s="413">
        <f t="shared" si="90"/>
        <v>0</v>
      </c>
      <c r="Q414" s="415">
        <f t="shared" si="90"/>
        <v>0</v>
      </c>
      <c r="R414" s="414">
        <f t="shared" si="90"/>
        <v>0</v>
      </c>
      <c r="S414" s="414">
        <f t="shared" si="90"/>
        <v>0</v>
      </c>
      <c r="T414" s="414">
        <f t="shared" si="90"/>
        <v>0</v>
      </c>
      <c r="U414" s="414">
        <f t="shared" si="90"/>
        <v>0</v>
      </c>
      <c r="V414" s="414">
        <f t="shared" si="90"/>
        <v>0</v>
      </c>
      <c r="W414" s="414">
        <f t="shared" si="90"/>
        <v>0</v>
      </c>
      <c r="X414" s="414">
        <f t="shared" si="90"/>
        <v>0</v>
      </c>
      <c r="Y414" s="414">
        <f t="shared" si="90"/>
        <v>0</v>
      </c>
      <c r="Z414" s="414">
        <f t="shared" si="90"/>
        <v>0</v>
      </c>
      <c r="AA414" s="414">
        <f t="shared" si="90"/>
        <v>0</v>
      </c>
      <c r="AB414" s="424">
        <f t="shared" si="90"/>
        <v>0</v>
      </c>
      <c r="AC414" s="407">
        <f t="shared" si="90"/>
        <v>0</v>
      </c>
      <c r="AD414" s="996"/>
      <c r="AE414" s="997"/>
      <c r="AF414" s="998"/>
    </row>
    <row r="415" spans="1:32" x14ac:dyDescent="0.2">
      <c r="A415" s="11">
        <v>239</v>
      </c>
      <c r="B415" s="691"/>
      <c r="C415" s="692"/>
      <c r="D415" s="678"/>
      <c r="E415" s="678"/>
      <c r="F415" s="1455" t="s">
        <v>65</v>
      </c>
      <c r="G415" s="1456"/>
      <c r="H415" s="1456"/>
      <c r="I415" s="1456"/>
      <c r="J415" s="1456"/>
      <c r="K415" s="1456"/>
      <c r="L415" s="1457"/>
      <c r="M415" s="698">
        <v>0</v>
      </c>
      <c r="N415" s="699">
        <v>0</v>
      </c>
      <c r="O415" s="700">
        <v>0</v>
      </c>
      <c r="P415" s="700">
        <v>0</v>
      </c>
      <c r="Q415" s="705">
        <v>0</v>
      </c>
      <c r="R415" s="700">
        <v>0</v>
      </c>
      <c r="S415" s="701">
        <v>0</v>
      </c>
      <c r="T415" s="700">
        <v>0</v>
      </c>
      <c r="U415" s="701">
        <v>0</v>
      </c>
      <c r="V415" s="700">
        <v>0</v>
      </c>
      <c r="W415" s="701">
        <v>0</v>
      </c>
      <c r="X415" s="700">
        <v>0</v>
      </c>
      <c r="Y415" s="701">
        <v>0</v>
      </c>
      <c r="Z415" s="700">
        <v>0</v>
      </c>
      <c r="AA415" s="701">
        <v>0</v>
      </c>
      <c r="AB415" s="706">
        <v>0</v>
      </c>
      <c r="AC415" s="698">
        <v>0</v>
      </c>
      <c r="AD415" s="996"/>
      <c r="AE415" s="997"/>
      <c r="AF415" s="998"/>
    </row>
    <row r="416" spans="1:32" x14ac:dyDescent="0.2">
      <c r="A416" s="11">
        <v>240</v>
      </c>
      <c r="B416" s="691"/>
      <c r="C416" s="692"/>
      <c r="D416" s="678"/>
      <c r="E416" s="678"/>
      <c r="F416" s="1449" t="s">
        <v>68</v>
      </c>
      <c r="G416" s="1450"/>
      <c r="H416" s="1450"/>
      <c r="I416" s="1450"/>
      <c r="J416" s="1450"/>
      <c r="K416" s="1450"/>
      <c r="L416" s="1451"/>
      <c r="M416" s="698">
        <v>0</v>
      </c>
      <c r="N416" s="699">
        <v>0</v>
      </c>
      <c r="O416" s="700">
        <v>0</v>
      </c>
      <c r="P416" s="700">
        <v>0</v>
      </c>
      <c r="Q416" s="705">
        <v>0</v>
      </c>
      <c r="R416" s="700">
        <v>0</v>
      </c>
      <c r="S416" s="701">
        <v>0</v>
      </c>
      <c r="T416" s="700">
        <v>0</v>
      </c>
      <c r="U416" s="701">
        <v>0</v>
      </c>
      <c r="V416" s="700">
        <v>0</v>
      </c>
      <c r="W416" s="701">
        <v>0</v>
      </c>
      <c r="X416" s="700">
        <v>0</v>
      </c>
      <c r="Y416" s="701">
        <v>0</v>
      </c>
      <c r="Z416" s="700">
        <v>0</v>
      </c>
      <c r="AA416" s="701">
        <v>0</v>
      </c>
      <c r="AB416" s="706">
        <v>0</v>
      </c>
      <c r="AC416" s="698">
        <v>0</v>
      </c>
      <c r="AD416" s="996"/>
      <c r="AE416" s="997"/>
      <c r="AF416" s="998"/>
    </row>
    <row r="417" spans="1:32" x14ac:dyDescent="0.2">
      <c r="A417" s="11">
        <v>241</v>
      </c>
      <c r="B417" s="691"/>
      <c r="C417" s="692"/>
      <c r="D417" s="285"/>
      <c r="E417" s="285"/>
      <c r="F417" s="1449" t="s">
        <v>537</v>
      </c>
      <c r="G417" s="1450"/>
      <c r="H417" s="1450"/>
      <c r="I417" s="1450"/>
      <c r="J417" s="1450"/>
      <c r="K417" s="1450"/>
      <c r="L417" s="1451"/>
      <c r="M417" s="698">
        <v>0</v>
      </c>
      <c r="N417" s="699">
        <v>0</v>
      </c>
      <c r="O417" s="700">
        <v>0</v>
      </c>
      <c r="P417" s="700">
        <v>0</v>
      </c>
      <c r="Q417" s="705">
        <v>0</v>
      </c>
      <c r="R417" s="700">
        <v>0</v>
      </c>
      <c r="S417" s="701">
        <v>0</v>
      </c>
      <c r="T417" s="700">
        <v>0</v>
      </c>
      <c r="U417" s="701">
        <v>0</v>
      </c>
      <c r="V417" s="700">
        <v>0</v>
      </c>
      <c r="W417" s="701">
        <v>0</v>
      </c>
      <c r="X417" s="700">
        <v>0</v>
      </c>
      <c r="Y417" s="701">
        <v>0</v>
      </c>
      <c r="Z417" s="700">
        <v>0</v>
      </c>
      <c r="AA417" s="701">
        <v>0</v>
      </c>
      <c r="AB417" s="706">
        <v>0</v>
      </c>
      <c r="AC417" s="698">
        <v>0</v>
      </c>
      <c r="AD417" s="996"/>
      <c r="AE417" s="997"/>
      <c r="AF417" s="998"/>
    </row>
    <row r="418" spans="1:32" ht="27.75" customHeight="1" x14ac:dyDescent="0.2">
      <c r="A418" s="11">
        <v>242</v>
      </c>
      <c r="B418" s="691"/>
      <c r="C418" s="692"/>
      <c r="D418" s="280"/>
      <c r="E418" s="280"/>
      <c r="F418" s="1458" t="s">
        <v>532</v>
      </c>
      <c r="G418" s="1459"/>
      <c r="H418" s="1459"/>
      <c r="I418" s="1459"/>
      <c r="J418" s="1459"/>
      <c r="K418" s="1459"/>
      <c r="L418" s="1460"/>
      <c r="M418" s="698">
        <v>0</v>
      </c>
      <c r="N418" s="699">
        <v>0</v>
      </c>
      <c r="O418" s="700">
        <v>0</v>
      </c>
      <c r="P418" s="700">
        <v>0</v>
      </c>
      <c r="Q418" s="705">
        <v>0</v>
      </c>
      <c r="R418" s="700">
        <v>0</v>
      </c>
      <c r="S418" s="701">
        <v>0</v>
      </c>
      <c r="T418" s="700">
        <v>0</v>
      </c>
      <c r="U418" s="701">
        <v>0</v>
      </c>
      <c r="V418" s="700">
        <v>0</v>
      </c>
      <c r="W418" s="701">
        <v>0</v>
      </c>
      <c r="X418" s="700">
        <v>0</v>
      </c>
      <c r="Y418" s="701">
        <v>0</v>
      </c>
      <c r="Z418" s="700">
        <v>0</v>
      </c>
      <c r="AA418" s="701">
        <v>0</v>
      </c>
      <c r="AB418" s="706">
        <v>0</v>
      </c>
      <c r="AC418" s="698">
        <v>0</v>
      </c>
      <c r="AD418" s="996"/>
      <c r="AE418" s="997"/>
      <c r="AF418" s="998"/>
    </row>
    <row r="419" spans="1:32" ht="15.75" customHeight="1" x14ac:dyDescent="0.2">
      <c r="A419" s="11">
        <v>243</v>
      </c>
      <c r="B419" s="691"/>
      <c r="C419" s="692"/>
      <c r="D419" s="285"/>
      <c r="E419" s="1452" t="s">
        <v>556</v>
      </c>
      <c r="F419" s="1453"/>
      <c r="G419" s="1453"/>
      <c r="H419" s="1453"/>
      <c r="I419" s="1453"/>
      <c r="J419" s="1453"/>
      <c r="K419" s="1453"/>
      <c r="L419" s="1454"/>
      <c r="M419" s="407">
        <f>SUM(M420:M423)</f>
        <v>0</v>
      </c>
      <c r="N419" s="410">
        <f t="shared" ref="N419:AC419" si="91">SUBTOTAL(9,N420:N423)</f>
        <v>0</v>
      </c>
      <c r="O419" s="414">
        <f t="shared" si="91"/>
        <v>0</v>
      </c>
      <c r="P419" s="413">
        <f t="shared" si="91"/>
        <v>0</v>
      </c>
      <c r="Q419" s="415">
        <f t="shared" si="91"/>
        <v>0</v>
      </c>
      <c r="R419" s="414">
        <f t="shared" si="91"/>
        <v>0</v>
      </c>
      <c r="S419" s="414">
        <f t="shared" si="91"/>
        <v>0</v>
      </c>
      <c r="T419" s="414">
        <f t="shared" si="91"/>
        <v>0</v>
      </c>
      <c r="U419" s="414">
        <f t="shared" si="91"/>
        <v>0</v>
      </c>
      <c r="V419" s="414">
        <f t="shared" si="91"/>
        <v>0</v>
      </c>
      <c r="W419" s="414">
        <f t="shared" si="91"/>
        <v>0</v>
      </c>
      <c r="X419" s="414">
        <f t="shared" si="91"/>
        <v>0</v>
      </c>
      <c r="Y419" s="414">
        <f t="shared" si="91"/>
        <v>0</v>
      </c>
      <c r="Z419" s="414">
        <f t="shared" si="91"/>
        <v>0</v>
      </c>
      <c r="AA419" s="414">
        <f t="shared" si="91"/>
        <v>0</v>
      </c>
      <c r="AB419" s="424">
        <f t="shared" si="91"/>
        <v>0</v>
      </c>
      <c r="AC419" s="407">
        <f t="shared" si="91"/>
        <v>0</v>
      </c>
      <c r="AD419" s="996"/>
      <c r="AE419" s="997"/>
      <c r="AF419" s="998"/>
    </row>
    <row r="420" spans="1:32" x14ac:dyDescent="0.2">
      <c r="A420" s="11">
        <v>244</v>
      </c>
      <c r="B420" s="691"/>
      <c r="C420" s="692"/>
      <c r="D420" s="678"/>
      <c r="E420" s="678"/>
      <c r="F420" s="1455" t="s">
        <v>65</v>
      </c>
      <c r="G420" s="1456"/>
      <c r="H420" s="1456"/>
      <c r="I420" s="1456"/>
      <c r="J420" s="1456"/>
      <c r="K420" s="1456"/>
      <c r="L420" s="1457"/>
      <c r="M420" s="698">
        <v>0</v>
      </c>
      <c r="N420" s="699">
        <v>0</v>
      </c>
      <c r="O420" s="700">
        <v>0</v>
      </c>
      <c r="P420" s="700">
        <v>0</v>
      </c>
      <c r="Q420" s="705">
        <v>0</v>
      </c>
      <c r="R420" s="700">
        <v>0</v>
      </c>
      <c r="S420" s="701">
        <v>0</v>
      </c>
      <c r="T420" s="700">
        <v>0</v>
      </c>
      <c r="U420" s="701">
        <v>0</v>
      </c>
      <c r="V420" s="700">
        <v>0</v>
      </c>
      <c r="W420" s="701">
        <v>0</v>
      </c>
      <c r="X420" s="700">
        <v>0</v>
      </c>
      <c r="Y420" s="701">
        <v>0</v>
      </c>
      <c r="Z420" s="700">
        <v>0</v>
      </c>
      <c r="AA420" s="701">
        <v>0</v>
      </c>
      <c r="AB420" s="706">
        <v>0</v>
      </c>
      <c r="AC420" s="698">
        <v>0</v>
      </c>
      <c r="AD420" s="996"/>
      <c r="AE420" s="997"/>
      <c r="AF420" s="998"/>
    </row>
    <row r="421" spans="1:32" x14ac:dyDescent="0.2">
      <c r="A421" s="11">
        <v>245</v>
      </c>
      <c r="B421" s="691"/>
      <c r="C421" s="692"/>
      <c r="D421" s="286"/>
      <c r="E421" s="286"/>
      <c r="F421" s="1449" t="s">
        <v>68</v>
      </c>
      <c r="G421" s="1450"/>
      <c r="H421" s="1450"/>
      <c r="I421" s="1450"/>
      <c r="J421" s="1450"/>
      <c r="K421" s="1450"/>
      <c r="L421" s="1451"/>
      <c r="M421" s="698">
        <v>0</v>
      </c>
      <c r="N421" s="699">
        <v>0</v>
      </c>
      <c r="O421" s="700">
        <v>0</v>
      </c>
      <c r="P421" s="700">
        <v>0</v>
      </c>
      <c r="Q421" s="705">
        <v>0</v>
      </c>
      <c r="R421" s="700">
        <v>0</v>
      </c>
      <c r="S421" s="701">
        <v>0</v>
      </c>
      <c r="T421" s="700">
        <v>0</v>
      </c>
      <c r="U421" s="701">
        <v>0</v>
      </c>
      <c r="V421" s="700">
        <v>0</v>
      </c>
      <c r="W421" s="701">
        <v>0</v>
      </c>
      <c r="X421" s="700">
        <v>0</v>
      </c>
      <c r="Y421" s="701">
        <v>0</v>
      </c>
      <c r="Z421" s="700">
        <v>0</v>
      </c>
      <c r="AA421" s="701">
        <v>0</v>
      </c>
      <c r="AB421" s="706">
        <v>0</v>
      </c>
      <c r="AC421" s="698">
        <v>0</v>
      </c>
      <c r="AD421" s="996"/>
      <c r="AE421" s="997"/>
      <c r="AF421" s="998"/>
    </row>
    <row r="422" spans="1:32" x14ac:dyDescent="0.2">
      <c r="A422" s="11">
        <v>246</v>
      </c>
      <c r="B422" s="691"/>
      <c r="C422" s="692"/>
      <c r="D422" s="286"/>
      <c r="E422" s="286"/>
      <c r="F422" s="1449" t="s">
        <v>537</v>
      </c>
      <c r="G422" s="1450"/>
      <c r="H422" s="1450"/>
      <c r="I422" s="1450"/>
      <c r="J422" s="1450"/>
      <c r="K422" s="1450"/>
      <c r="L422" s="1451"/>
      <c r="M422" s="698">
        <v>0</v>
      </c>
      <c r="N422" s="699">
        <v>0</v>
      </c>
      <c r="O422" s="700">
        <v>0</v>
      </c>
      <c r="P422" s="700">
        <v>0</v>
      </c>
      <c r="Q422" s="705">
        <v>0</v>
      </c>
      <c r="R422" s="700">
        <v>0</v>
      </c>
      <c r="S422" s="701">
        <v>0</v>
      </c>
      <c r="T422" s="700">
        <v>0</v>
      </c>
      <c r="U422" s="701">
        <v>0</v>
      </c>
      <c r="V422" s="700">
        <v>0</v>
      </c>
      <c r="W422" s="701">
        <v>0</v>
      </c>
      <c r="X422" s="700">
        <v>0</v>
      </c>
      <c r="Y422" s="701">
        <v>0</v>
      </c>
      <c r="Z422" s="700">
        <v>0</v>
      </c>
      <c r="AA422" s="701">
        <v>0</v>
      </c>
      <c r="AB422" s="706">
        <v>0</v>
      </c>
      <c r="AC422" s="698">
        <v>0</v>
      </c>
      <c r="AD422" s="996"/>
      <c r="AE422" s="997"/>
      <c r="AF422" s="998"/>
    </row>
    <row r="423" spans="1:32" ht="27.75" customHeight="1" x14ac:dyDescent="0.2">
      <c r="A423" s="11">
        <v>247</v>
      </c>
      <c r="B423" s="691"/>
      <c r="C423" s="692"/>
      <c r="D423" s="287"/>
      <c r="E423" s="287"/>
      <c r="F423" s="1458" t="s">
        <v>532</v>
      </c>
      <c r="G423" s="1459"/>
      <c r="H423" s="1459"/>
      <c r="I423" s="1459"/>
      <c r="J423" s="1459"/>
      <c r="K423" s="1459"/>
      <c r="L423" s="1460"/>
      <c r="M423" s="698">
        <v>0</v>
      </c>
      <c r="N423" s="699">
        <v>0</v>
      </c>
      <c r="O423" s="700">
        <v>0</v>
      </c>
      <c r="P423" s="700">
        <v>0</v>
      </c>
      <c r="Q423" s="705">
        <v>0</v>
      </c>
      <c r="R423" s="700">
        <v>0</v>
      </c>
      <c r="S423" s="701">
        <v>0</v>
      </c>
      <c r="T423" s="700">
        <v>0</v>
      </c>
      <c r="U423" s="701">
        <v>0</v>
      </c>
      <c r="V423" s="700">
        <v>0</v>
      </c>
      <c r="W423" s="701">
        <v>0</v>
      </c>
      <c r="X423" s="700">
        <v>0</v>
      </c>
      <c r="Y423" s="701">
        <v>0</v>
      </c>
      <c r="Z423" s="700">
        <v>0</v>
      </c>
      <c r="AA423" s="701">
        <v>0</v>
      </c>
      <c r="AB423" s="706">
        <v>0</v>
      </c>
      <c r="AC423" s="698">
        <v>0</v>
      </c>
      <c r="AD423" s="996"/>
      <c r="AE423" s="997"/>
      <c r="AF423" s="998"/>
    </row>
    <row r="424" spans="1:32" ht="15" customHeight="1" x14ac:dyDescent="0.2">
      <c r="A424" s="11">
        <v>129</v>
      </c>
      <c r="B424" s="691"/>
      <c r="C424" s="287"/>
      <c r="D424" s="1485" t="s">
        <v>13</v>
      </c>
      <c r="E424" s="1486"/>
      <c r="F424" s="1486"/>
      <c r="G424" s="1486"/>
      <c r="H424" s="1486"/>
      <c r="I424" s="1486"/>
      <c r="J424" s="1486"/>
      <c r="K424" s="1486"/>
      <c r="L424" s="1486"/>
      <c r="M424" s="1486"/>
      <c r="N424" s="1486"/>
      <c r="O424" s="1486"/>
      <c r="P424" s="1486"/>
      <c r="Q424" s="1486"/>
      <c r="R424" s="1486"/>
      <c r="S424" s="1486"/>
      <c r="T424" s="1486"/>
      <c r="U424" s="1486"/>
      <c r="V424" s="1486"/>
      <c r="W424" s="1486"/>
      <c r="X424" s="1486"/>
      <c r="Y424" s="1486"/>
      <c r="Z424" s="1486"/>
      <c r="AA424" s="1486"/>
      <c r="AB424" s="1486"/>
      <c r="AC424" s="1486"/>
      <c r="AD424" s="1486"/>
      <c r="AE424" s="1486"/>
      <c r="AF424" s="1487"/>
    </row>
    <row r="425" spans="1:32" ht="15" customHeight="1" x14ac:dyDescent="0.2">
      <c r="A425" s="11">
        <v>130</v>
      </c>
      <c r="B425" s="691"/>
      <c r="C425" s="287"/>
      <c r="D425" s="287"/>
      <c r="E425" s="1532" t="s">
        <v>14</v>
      </c>
      <c r="F425" s="1533"/>
      <c r="G425" s="1533"/>
      <c r="H425" s="1533"/>
      <c r="I425" s="1533"/>
      <c r="J425" s="1533"/>
      <c r="K425" s="1533"/>
      <c r="L425" s="1534"/>
      <c r="M425" s="407">
        <f>SUM(M426:M428)</f>
        <v>0</v>
      </c>
      <c r="N425" s="410">
        <f t="shared" ref="N425:AC425" si="92">SUBTOTAL(9,N426:N428)</f>
        <v>0</v>
      </c>
      <c r="O425" s="414">
        <f t="shared" si="92"/>
        <v>0</v>
      </c>
      <c r="P425" s="413">
        <f t="shared" si="92"/>
        <v>0</v>
      </c>
      <c r="Q425" s="415">
        <f t="shared" si="92"/>
        <v>0</v>
      </c>
      <c r="R425" s="414">
        <f t="shared" si="92"/>
        <v>0</v>
      </c>
      <c r="S425" s="414">
        <f t="shared" si="92"/>
        <v>0</v>
      </c>
      <c r="T425" s="414">
        <f t="shared" si="92"/>
        <v>0</v>
      </c>
      <c r="U425" s="414">
        <f t="shared" si="92"/>
        <v>0</v>
      </c>
      <c r="V425" s="414">
        <f t="shared" si="92"/>
        <v>0</v>
      </c>
      <c r="W425" s="414">
        <f t="shared" si="92"/>
        <v>0</v>
      </c>
      <c r="X425" s="414">
        <f t="shared" si="92"/>
        <v>0</v>
      </c>
      <c r="Y425" s="414">
        <f t="shared" si="92"/>
        <v>0</v>
      </c>
      <c r="Z425" s="414">
        <f t="shared" si="92"/>
        <v>0</v>
      </c>
      <c r="AA425" s="414">
        <f t="shared" si="92"/>
        <v>0</v>
      </c>
      <c r="AB425" s="424">
        <f t="shared" si="92"/>
        <v>0</v>
      </c>
      <c r="AC425" s="407">
        <f t="shared" si="92"/>
        <v>0</v>
      </c>
      <c r="AD425" s="996"/>
      <c r="AE425" s="997"/>
      <c r="AF425" s="998"/>
    </row>
    <row r="426" spans="1:32" ht="15" customHeight="1" x14ac:dyDescent="0.2">
      <c r="A426" s="11">
        <v>131</v>
      </c>
      <c r="B426" s="691"/>
      <c r="C426" s="287"/>
      <c r="D426" s="287"/>
      <c r="E426" s="288"/>
      <c r="F426" s="1455" t="s">
        <v>112</v>
      </c>
      <c r="G426" s="1456"/>
      <c r="H426" s="1456"/>
      <c r="I426" s="1456"/>
      <c r="J426" s="1456"/>
      <c r="K426" s="1456"/>
      <c r="L426" s="1457"/>
      <c r="M426" s="698">
        <v>0</v>
      </c>
      <c r="N426" s="699">
        <v>0</v>
      </c>
      <c r="O426" s="700">
        <v>0</v>
      </c>
      <c r="P426" s="700">
        <v>0</v>
      </c>
      <c r="Q426" s="705">
        <v>0</v>
      </c>
      <c r="R426" s="700">
        <v>0</v>
      </c>
      <c r="S426" s="701">
        <v>0</v>
      </c>
      <c r="T426" s="700">
        <v>0</v>
      </c>
      <c r="U426" s="701">
        <v>0</v>
      </c>
      <c r="V426" s="700">
        <v>0</v>
      </c>
      <c r="W426" s="701">
        <v>0</v>
      </c>
      <c r="X426" s="700">
        <v>0</v>
      </c>
      <c r="Y426" s="701">
        <v>0</v>
      </c>
      <c r="Z426" s="700">
        <v>0</v>
      </c>
      <c r="AA426" s="701">
        <v>0</v>
      </c>
      <c r="AB426" s="706">
        <v>0</v>
      </c>
      <c r="AC426" s="698">
        <v>0</v>
      </c>
      <c r="AD426" s="996"/>
      <c r="AE426" s="997"/>
      <c r="AF426" s="998"/>
    </row>
    <row r="427" spans="1:32" ht="15" customHeight="1" x14ac:dyDescent="0.2">
      <c r="A427" s="11">
        <v>132</v>
      </c>
      <c r="B427" s="691"/>
      <c r="C427" s="287"/>
      <c r="D427" s="287"/>
      <c r="E427" s="288"/>
      <c r="F427" s="1449" t="s">
        <v>113</v>
      </c>
      <c r="G427" s="1450"/>
      <c r="H427" s="1450"/>
      <c r="I427" s="1450"/>
      <c r="J427" s="1450"/>
      <c r="K427" s="1450"/>
      <c r="L427" s="1451"/>
      <c r="M427" s="698">
        <v>0</v>
      </c>
      <c r="N427" s="699">
        <v>0</v>
      </c>
      <c r="O427" s="700">
        <v>0</v>
      </c>
      <c r="P427" s="700">
        <v>0</v>
      </c>
      <c r="Q427" s="705">
        <v>0</v>
      </c>
      <c r="R427" s="700">
        <v>0</v>
      </c>
      <c r="S427" s="701">
        <v>0</v>
      </c>
      <c r="T427" s="700">
        <v>0</v>
      </c>
      <c r="U427" s="701">
        <v>0</v>
      </c>
      <c r="V427" s="700">
        <v>0</v>
      </c>
      <c r="W427" s="701">
        <v>0</v>
      </c>
      <c r="X427" s="700">
        <v>0</v>
      </c>
      <c r="Y427" s="701">
        <v>0</v>
      </c>
      <c r="Z427" s="700">
        <v>0</v>
      </c>
      <c r="AA427" s="701">
        <v>0</v>
      </c>
      <c r="AB427" s="706">
        <v>0</v>
      </c>
      <c r="AC427" s="698">
        <v>0</v>
      </c>
      <c r="AD427" s="996"/>
      <c r="AE427" s="997"/>
      <c r="AF427" s="998"/>
    </row>
    <row r="428" spans="1:32" ht="15" customHeight="1" x14ac:dyDescent="0.2">
      <c r="A428" s="11">
        <v>133</v>
      </c>
      <c r="B428" s="691"/>
      <c r="C428" s="287"/>
      <c r="D428" s="287"/>
      <c r="E428" s="288"/>
      <c r="F428" s="1458" t="s">
        <v>557</v>
      </c>
      <c r="G428" s="1459"/>
      <c r="H428" s="1459"/>
      <c r="I428" s="1459"/>
      <c r="J428" s="1459"/>
      <c r="K428" s="1459"/>
      <c r="L428" s="1460"/>
      <c r="M428" s="698">
        <v>0</v>
      </c>
      <c r="N428" s="699">
        <v>0</v>
      </c>
      <c r="O428" s="700">
        <v>0</v>
      </c>
      <c r="P428" s="700">
        <v>0</v>
      </c>
      <c r="Q428" s="705">
        <v>0</v>
      </c>
      <c r="R428" s="700">
        <v>0</v>
      </c>
      <c r="S428" s="701">
        <v>0</v>
      </c>
      <c r="T428" s="700">
        <v>0</v>
      </c>
      <c r="U428" s="701">
        <v>0</v>
      </c>
      <c r="V428" s="700">
        <v>0</v>
      </c>
      <c r="W428" s="701">
        <v>0</v>
      </c>
      <c r="X428" s="700">
        <v>0</v>
      </c>
      <c r="Y428" s="701">
        <v>0</v>
      </c>
      <c r="Z428" s="700">
        <v>0</v>
      </c>
      <c r="AA428" s="701">
        <v>0</v>
      </c>
      <c r="AB428" s="706">
        <v>0</v>
      </c>
      <c r="AC428" s="698">
        <v>0</v>
      </c>
      <c r="AD428" s="996"/>
      <c r="AE428" s="997"/>
      <c r="AF428" s="998"/>
    </row>
    <row r="429" spans="1:32" ht="15" customHeight="1" x14ac:dyDescent="0.2">
      <c r="A429" s="11">
        <v>134</v>
      </c>
      <c r="B429" s="691"/>
      <c r="C429" s="287"/>
      <c r="D429" s="287"/>
      <c r="E429" s="1452" t="s">
        <v>15</v>
      </c>
      <c r="F429" s="1453"/>
      <c r="G429" s="1453"/>
      <c r="H429" s="1453"/>
      <c r="I429" s="1453"/>
      <c r="J429" s="1453"/>
      <c r="K429" s="1453"/>
      <c r="L429" s="1454"/>
      <c r="M429" s="407">
        <f>SUM(M430:M432)</f>
        <v>0</v>
      </c>
      <c r="N429" s="410">
        <f t="shared" ref="N429:AC429" si="93">SUBTOTAL(9,N430:N432)</f>
        <v>0</v>
      </c>
      <c r="O429" s="414">
        <f t="shared" si="93"/>
        <v>0</v>
      </c>
      <c r="P429" s="413">
        <f t="shared" si="93"/>
        <v>0</v>
      </c>
      <c r="Q429" s="415">
        <f t="shared" si="93"/>
        <v>0</v>
      </c>
      <c r="R429" s="414">
        <f t="shared" si="93"/>
        <v>0</v>
      </c>
      <c r="S429" s="414">
        <f t="shared" si="93"/>
        <v>0</v>
      </c>
      <c r="T429" s="414">
        <f t="shared" si="93"/>
        <v>0</v>
      </c>
      <c r="U429" s="414">
        <f t="shared" si="93"/>
        <v>0</v>
      </c>
      <c r="V429" s="414">
        <f t="shared" si="93"/>
        <v>0</v>
      </c>
      <c r="W429" s="414">
        <f t="shared" si="93"/>
        <v>0</v>
      </c>
      <c r="X429" s="414">
        <f t="shared" si="93"/>
        <v>0</v>
      </c>
      <c r="Y429" s="414">
        <f t="shared" si="93"/>
        <v>0</v>
      </c>
      <c r="Z429" s="414">
        <f t="shared" si="93"/>
        <v>0</v>
      </c>
      <c r="AA429" s="414">
        <f t="shared" si="93"/>
        <v>0</v>
      </c>
      <c r="AB429" s="424">
        <f t="shared" si="93"/>
        <v>0</v>
      </c>
      <c r="AC429" s="407">
        <f t="shared" si="93"/>
        <v>0</v>
      </c>
      <c r="AD429" s="996"/>
      <c r="AE429" s="997"/>
      <c r="AF429" s="998"/>
    </row>
    <row r="430" spans="1:32" ht="15" customHeight="1" x14ac:dyDescent="0.2">
      <c r="A430" s="11">
        <v>135</v>
      </c>
      <c r="B430" s="691"/>
      <c r="C430" s="287"/>
      <c r="D430" s="287"/>
      <c r="E430" s="288"/>
      <c r="F430" s="1455" t="s">
        <v>109</v>
      </c>
      <c r="G430" s="1456"/>
      <c r="H430" s="1456"/>
      <c r="I430" s="1456"/>
      <c r="J430" s="1456"/>
      <c r="K430" s="1456"/>
      <c r="L430" s="1457"/>
      <c r="M430" s="698">
        <v>0</v>
      </c>
      <c r="N430" s="699">
        <v>0</v>
      </c>
      <c r="O430" s="700">
        <v>0</v>
      </c>
      <c r="P430" s="700">
        <v>0</v>
      </c>
      <c r="Q430" s="705">
        <v>0</v>
      </c>
      <c r="R430" s="700">
        <v>0</v>
      </c>
      <c r="S430" s="701">
        <v>0</v>
      </c>
      <c r="T430" s="700">
        <v>0</v>
      </c>
      <c r="U430" s="701">
        <v>0</v>
      </c>
      <c r="V430" s="700">
        <v>0</v>
      </c>
      <c r="W430" s="701">
        <v>0</v>
      </c>
      <c r="X430" s="700">
        <v>0</v>
      </c>
      <c r="Y430" s="701">
        <v>0</v>
      </c>
      <c r="Z430" s="700">
        <v>0</v>
      </c>
      <c r="AA430" s="701">
        <v>0</v>
      </c>
      <c r="AB430" s="706">
        <v>0</v>
      </c>
      <c r="AC430" s="698">
        <v>0</v>
      </c>
      <c r="AD430" s="996"/>
      <c r="AE430" s="997"/>
      <c r="AF430" s="998"/>
    </row>
    <row r="431" spans="1:32" ht="15" customHeight="1" x14ac:dyDescent="0.2">
      <c r="A431" s="11">
        <v>136</v>
      </c>
      <c r="B431" s="691"/>
      <c r="C431" s="287"/>
      <c r="D431" s="287"/>
      <c r="E431" s="288"/>
      <c r="F431" s="1449" t="s">
        <v>110</v>
      </c>
      <c r="G431" s="1450"/>
      <c r="H431" s="1450"/>
      <c r="I431" s="1450"/>
      <c r="J431" s="1450"/>
      <c r="K431" s="1450"/>
      <c r="L431" s="1451"/>
      <c r="M431" s="698">
        <v>0</v>
      </c>
      <c r="N431" s="699">
        <v>0</v>
      </c>
      <c r="O431" s="700">
        <v>0</v>
      </c>
      <c r="P431" s="700">
        <v>0</v>
      </c>
      <c r="Q431" s="705">
        <v>0</v>
      </c>
      <c r="R431" s="700">
        <v>0</v>
      </c>
      <c r="S431" s="701">
        <v>0</v>
      </c>
      <c r="T431" s="700">
        <v>0</v>
      </c>
      <c r="U431" s="701">
        <v>0</v>
      </c>
      <c r="V431" s="700">
        <v>0</v>
      </c>
      <c r="W431" s="701">
        <v>0</v>
      </c>
      <c r="X431" s="700">
        <v>0</v>
      </c>
      <c r="Y431" s="701">
        <v>0</v>
      </c>
      <c r="Z431" s="700">
        <v>0</v>
      </c>
      <c r="AA431" s="701">
        <v>0</v>
      </c>
      <c r="AB431" s="706">
        <v>0</v>
      </c>
      <c r="AC431" s="698">
        <v>0</v>
      </c>
      <c r="AD431" s="996"/>
      <c r="AE431" s="997"/>
      <c r="AF431" s="998"/>
    </row>
    <row r="432" spans="1:32" ht="15" customHeight="1" x14ac:dyDescent="0.2">
      <c r="A432" s="11">
        <v>137</v>
      </c>
      <c r="B432" s="691"/>
      <c r="C432" s="287"/>
      <c r="D432" s="287"/>
      <c r="E432" s="288"/>
      <c r="F432" s="1458" t="s">
        <v>111</v>
      </c>
      <c r="G432" s="1459"/>
      <c r="H432" s="1459"/>
      <c r="I432" s="1459"/>
      <c r="J432" s="1459"/>
      <c r="K432" s="1459"/>
      <c r="L432" s="1460"/>
      <c r="M432" s="698">
        <v>0</v>
      </c>
      <c r="N432" s="699">
        <v>0</v>
      </c>
      <c r="O432" s="700">
        <v>0</v>
      </c>
      <c r="P432" s="700">
        <v>0</v>
      </c>
      <c r="Q432" s="705">
        <v>0</v>
      </c>
      <c r="R432" s="700">
        <v>0</v>
      </c>
      <c r="S432" s="701">
        <v>0</v>
      </c>
      <c r="T432" s="700">
        <v>0</v>
      </c>
      <c r="U432" s="701">
        <v>0</v>
      </c>
      <c r="V432" s="700">
        <v>0</v>
      </c>
      <c r="W432" s="701">
        <v>0</v>
      </c>
      <c r="X432" s="700">
        <v>0</v>
      </c>
      <c r="Y432" s="701">
        <v>0</v>
      </c>
      <c r="Z432" s="700">
        <v>0</v>
      </c>
      <c r="AA432" s="701">
        <v>0</v>
      </c>
      <c r="AB432" s="706">
        <v>0</v>
      </c>
      <c r="AC432" s="698">
        <v>0</v>
      </c>
      <c r="AD432" s="996"/>
      <c r="AE432" s="997"/>
      <c r="AF432" s="998"/>
    </row>
    <row r="433" spans="1:32" ht="15" customHeight="1" x14ac:dyDescent="0.2">
      <c r="A433" s="11">
        <v>138</v>
      </c>
      <c r="B433" s="691"/>
      <c r="C433" s="287"/>
      <c r="D433" s="287"/>
      <c r="E433" s="1452" t="s">
        <v>18</v>
      </c>
      <c r="F433" s="1453"/>
      <c r="G433" s="1453"/>
      <c r="H433" s="1453"/>
      <c r="I433" s="1453"/>
      <c r="J433" s="1453"/>
      <c r="K433" s="1453"/>
      <c r="L433" s="1454"/>
      <c r="M433" s="407">
        <f>SUM(M434:M436)</f>
        <v>0</v>
      </c>
      <c r="N433" s="410">
        <f t="shared" ref="N433:AC433" si="94">SUBTOTAL(9,N434:N436)</f>
        <v>0</v>
      </c>
      <c r="O433" s="414">
        <f t="shared" si="94"/>
        <v>0</v>
      </c>
      <c r="P433" s="413">
        <f t="shared" si="94"/>
        <v>0</v>
      </c>
      <c r="Q433" s="415">
        <f t="shared" si="94"/>
        <v>0</v>
      </c>
      <c r="R433" s="414">
        <f t="shared" si="94"/>
        <v>0</v>
      </c>
      <c r="S433" s="414">
        <f t="shared" si="94"/>
        <v>0</v>
      </c>
      <c r="T433" s="414">
        <f t="shared" si="94"/>
        <v>0</v>
      </c>
      <c r="U433" s="414">
        <f t="shared" si="94"/>
        <v>0</v>
      </c>
      <c r="V433" s="414">
        <f t="shared" si="94"/>
        <v>0</v>
      </c>
      <c r="W433" s="414">
        <f t="shared" si="94"/>
        <v>0</v>
      </c>
      <c r="X433" s="414">
        <f t="shared" si="94"/>
        <v>0</v>
      </c>
      <c r="Y433" s="414">
        <f t="shared" si="94"/>
        <v>0</v>
      </c>
      <c r="Z433" s="414">
        <f t="shared" si="94"/>
        <v>0</v>
      </c>
      <c r="AA433" s="414">
        <f t="shared" si="94"/>
        <v>0</v>
      </c>
      <c r="AB433" s="424">
        <f t="shared" si="94"/>
        <v>0</v>
      </c>
      <c r="AC433" s="407">
        <f t="shared" si="94"/>
        <v>0</v>
      </c>
      <c r="AD433" s="996"/>
      <c r="AE433" s="997"/>
      <c r="AF433" s="998"/>
    </row>
    <row r="434" spans="1:32" ht="15" customHeight="1" x14ac:dyDescent="0.2">
      <c r="A434" s="11">
        <v>139</v>
      </c>
      <c r="B434" s="691"/>
      <c r="C434" s="287"/>
      <c r="D434" s="287"/>
      <c r="E434" s="288"/>
      <c r="F434" s="1455" t="s">
        <v>114</v>
      </c>
      <c r="G434" s="1456"/>
      <c r="H434" s="1456"/>
      <c r="I434" s="1456"/>
      <c r="J434" s="1456"/>
      <c r="K434" s="1456"/>
      <c r="L434" s="1457"/>
      <c r="M434" s="698">
        <v>0</v>
      </c>
      <c r="N434" s="699">
        <v>0</v>
      </c>
      <c r="O434" s="700">
        <v>0</v>
      </c>
      <c r="P434" s="700">
        <v>0</v>
      </c>
      <c r="Q434" s="705">
        <v>0</v>
      </c>
      <c r="R434" s="700">
        <v>0</v>
      </c>
      <c r="S434" s="701">
        <v>0</v>
      </c>
      <c r="T434" s="700">
        <v>0</v>
      </c>
      <c r="U434" s="701">
        <v>0</v>
      </c>
      <c r="V434" s="700">
        <v>0</v>
      </c>
      <c r="W434" s="701">
        <v>0</v>
      </c>
      <c r="X434" s="700">
        <v>0</v>
      </c>
      <c r="Y434" s="701">
        <v>0</v>
      </c>
      <c r="Z434" s="700">
        <v>0</v>
      </c>
      <c r="AA434" s="701">
        <v>0</v>
      </c>
      <c r="AB434" s="706">
        <v>0</v>
      </c>
      <c r="AC434" s="698">
        <v>0</v>
      </c>
      <c r="AD434" s="996"/>
      <c r="AE434" s="997"/>
      <c r="AF434" s="998"/>
    </row>
    <row r="435" spans="1:32" ht="15" customHeight="1" x14ac:dyDescent="0.2">
      <c r="A435" s="11">
        <v>140</v>
      </c>
      <c r="B435" s="691"/>
      <c r="C435" s="287"/>
      <c r="D435" s="287"/>
      <c r="E435" s="288"/>
      <c r="F435" s="1449" t="s">
        <v>115</v>
      </c>
      <c r="G435" s="1450"/>
      <c r="H435" s="1450"/>
      <c r="I435" s="1450"/>
      <c r="J435" s="1450"/>
      <c r="K435" s="1450"/>
      <c r="L435" s="1451"/>
      <c r="M435" s="698">
        <v>0</v>
      </c>
      <c r="N435" s="699">
        <v>0</v>
      </c>
      <c r="O435" s="700">
        <v>0</v>
      </c>
      <c r="P435" s="700">
        <v>0</v>
      </c>
      <c r="Q435" s="705">
        <v>0</v>
      </c>
      <c r="R435" s="700">
        <v>0</v>
      </c>
      <c r="S435" s="701">
        <v>0</v>
      </c>
      <c r="T435" s="700">
        <v>0</v>
      </c>
      <c r="U435" s="701">
        <v>0</v>
      </c>
      <c r="V435" s="700">
        <v>0</v>
      </c>
      <c r="W435" s="701">
        <v>0</v>
      </c>
      <c r="X435" s="700">
        <v>0</v>
      </c>
      <c r="Y435" s="701">
        <v>0</v>
      </c>
      <c r="Z435" s="700">
        <v>0</v>
      </c>
      <c r="AA435" s="701">
        <v>0</v>
      </c>
      <c r="AB435" s="706">
        <v>0</v>
      </c>
      <c r="AC435" s="698">
        <v>0</v>
      </c>
      <c r="AD435" s="996"/>
      <c r="AE435" s="997"/>
      <c r="AF435" s="998"/>
    </row>
    <row r="436" spans="1:32" ht="15" customHeight="1" x14ac:dyDescent="0.2">
      <c r="A436" s="11">
        <v>141</v>
      </c>
      <c r="B436" s="691"/>
      <c r="C436" s="287"/>
      <c r="D436" s="287"/>
      <c r="E436" s="288"/>
      <c r="F436" s="1458" t="s">
        <v>558</v>
      </c>
      <c r="G436" s="1459"/>
      <c r="H436" s="1459"/>
      <c r="I436" s="1459"/>
      <c r="J436" s="1459"/>
      <c r="K436" s="1459"/>
      <c r="L436" s="1460"/>
      <c r="M436" s="698">
        <v>0</v>
      </c>
      <c r="N436" s="699">
        <v>0</v>
      </c>
      <c r="O436" s="700">
        <v>0</v>
      </c>
      <c r="P436" s="700">
        <v>0</v>
      </c>
      <c r="Q436" s="705">
        <v>0</v>
      </c>
      <c r="R436" s="700">
        <v>0</v>
      </c>
      <c r="S436" s="701">
        <v>0</v>
      </c>
      <c r="T436" s="700">
        <v>0</v>
      </c>
      <c r="U436" s="701">
        <v>0</v>
      </c>
      <c r="V436" s="700">
        <v>0</v>
      </c>
      <c r="W436" s="701">
        <v>0</v>
      </c>
      <c r="X436" s="700">
        <v>0</v>
      </c>
      <c r="Y436" s="701">
        <v>0</v>
      </c>
      <c r="Z436" s="700">
        <v>0</v>
      </c>
      <c r="AA436" s="701">
        <v>0</v>
      </c>
      <c r="AB436" s="706">
        <v>0</v>
      </c>
      <c r="AC436" s="698">
        <v>0</v>
      </c>
      <c r="AD436" s="996"/>
      <c r="AE436" s="997"/>
      <c r="AF436" s="998"/>
    </row>
    <row r="437" spans="1:32" ht="15" customHeight="1" x14ac:dyDescent="0.2">
      <c r="A437" s="11">
        <v>142</v>
      </c>
      <c r="B437" s="691"/>
      <c r="C437" s="287"/>
      <c r="D437" s="1485" t="s">
        <v>22</v>
      </c>
      <c r="E437" s="1486"/>
      <c r="F437" s="1486"/>
      <c r="G437" s="1486"/>
      <c r="H437" s="1486"/>
      <c r="I437" s="1486"/>
      <c r="J437" s="1486"/>
      <c r="K437" s="1486"/>
      <c r="L437" s="1486"/>
      <c r="M437" s="1486"/>
      <c r="N437" s="1486"/>
      <c r="O437" s="1486"/>
      <c r="P437" s="1486"/>
      <c r="Q437" s="1486"/>
      <c r="R437" s="1486"/>
      <c r="S437" s="1486"/>
      <c r="T437" s="1486"/>
      <c r="U437" s="1486"/>
      <c r="V437" s="1486"/>
      <c r="W437" s="1486"/>
      <c r="X437" s="1486"/>
      <c r="Y437" s="1486"/>
      <c r="Z437" s="1486"/>
      <c r="AA437" s="1486"/>
      <c r="AB437" s="1486"/>
      <c r="AC437" s="1486"/>
      <c r="AD437" s="1486"/>
      <c r="AE437" s="1486"/>
      <c r="AF437" s="1487"/>
    </row>
    <row r="438" spans="1:32" ht="15" customHeight="1" x14ac:dyDescent="0.2">
      <c r="A438" s="11">
        <v>143</v>
      </c>
      <c r="B438" s="691"/>
      <c r="C438" s="287"/>
      <c r="D438" s="287"/>
      <c r="E438" s="1532" t="s">
        <v>118</v>
      </c>
      <c r="F438" s="1533"/>
      <c r="G438" s="1533"/>
      <c r="H438" s="1533"/>
      <c r="I438" s="1533"/>
      <c r="J438" s="1533"/>
      <c r="K438" s="1533"/>
      <c r="L438" s="1534"/>
      <c r="M438" s="407">
        <f>SUM(M439:M440)</f>
        <v>0</v>
      </c>
      <c r="N438" s="410">
        <f t="shared" ref="N438:AC438" si="95">SUBTOTAL(9,N439:N440)</f>
        <v>0</v>
      </c>
      <c r="O438" s="414">
        <f t="shared" si="95"/>
        <v>0</v>
      </c>
      <c r="P438" s="413">
        <f t="shared" si="95"/>
        <v>0</v>
      </c>
      <c r="Q438" s="415">
        <f t="shared" si="95"/>
        <v>0</v>
      </c>
      <c r="R438" s="414">
        <f t="shared" si="95"/>
        <v>0</v>
      </c>
      <c r="S438" s="414">
        <f t="shared" si="95"/>
        <v>0</v>
      </c>
      <c r="T438" s="414">
        <f t="shared" si="95"/>
        <v>0</v>
      </c>
      <c r="U438" s="414">
        <f t="shared" si="95"/>
        <v>0</v>
      </c>
      <c r="V438" s="414">
        <f t="shared" si="95"/>
        <v>0</v>
      </c>
      <c r="W438" s="414">
        <f t="shared" si="95"/>
        <v>0</v>
      </c>
      <c r="X438" s="414">
        <f t="shared" si="95"/>
        <v>0</v>
      </c>
      <c r="Y438" s="414">
        <f t="shared" si="95"/>
        <v>0</v>
      </c>
      <c r="Z438" s="414">
        <f t="shared" si="95"/>
        <v>0</v>
      </c>
      <c r="AA438" s="414">
        <f t="shared" si="95"/>
        <v>0</v>
      </c>
      <c r="AB438" s="424">
        <f t="shared" si="95"/>
        <v>0</v>
      </c>
      <c r="AC438" s="407">
        <f t="shared" si="95"/>
        <v>0</v>
      </c>
      <c r="AD438" s="996"/>
      <c r="AE438" s="997"/>
      <c r="AF438" s="998"/>
    </row>
    <row r="439" spans="1:32" ht="15" customHeight="1" x14ac:dyDescent="0.2">
      <c r="A439" s="11">
        <v>144</v>
      </c>
      <c r="B439" s="691"/>
      <c r="C439" s="287"/>
      <c r="D439" s="287"/>
      <c r="E439" s="288"/>
      <c r="F439" s="1455" t="s">
        <v>124</v>
      </c>
      <c r="G439" s="1456"/>
      <c r="H439" s="1456"/>
      <c r="I439" s="1456"/>
      <c r="J439" s="1456"/>
      <c r="K439" s="1456"/>
      <c r="L439" s="1457"/>
      <c r="M439" s="698">
        <v>0</v>
      </c>
      <c r="N439" s="699">
        <v>0</v>
      </c>
      <c r="O439" s="700">
        <v>0</v>
      </c>
      <c r="P439" s="700">
        <v>0</v>
      </c>
      <c r="Q439" s="705">
        <v>0</v>
      </c>
      <c r="R439" s="700">
        <v>0</v>
      </c>
      <c r="S439" s="701">
        <v>0</v>
      </c>
      <c r="T439" s="700">
        <v>0</v>
      </c>
      <c r="U439" s="701">
        <v>0</v>
      </c>
      <c r="V439" s="700">
        <v>0</v>
      </c>
      <c r="W439" s="701">
        <v>0</v>
      </c>
      <c r="X439" s="700">
        <v>0</v>
      </c>
      <c r="Y439" s="701">
        <v>0</v>
      </c>
      <c r="Z439" s="700">
        <v>0</v>
      </c>
      <c r="AA439" s="701">
        <v>0</v>
      </c>
      <c r="AB439" s="706">
        <v>0</v>
      </c>
      <c r="AC439" s="698">
        <v>0</v>
      </c>
      <c r="AD439" s="996"/>
      <c r="AE439" s="997"/>
      <c r="AF439" s="998"/>
    </row>
    <row r="440" spans="1:32" ht="15" customHeight="1" x14ac:dyDescent="0.2">
      <c r="A440" s="11">
        <v>145</v>
      </c>
      <c r="B440" s="691"/>
      <c r="C440" s="287"/>
      <c r="D440" s="287"/>
      <c r="E440" s="288"/>
      <c r="F440" s="1458" t="s">
        <v>571</v>
      </c>
      <c r="G440" s="1459"/>
      <c r="H440" s="1459"/>
      <c r="I440" s="1459"/>
      <c r="J440" s="1459"/>
      <c r="K440" s="1459"/>
      <c r="L440" s="1460"/>
      <c r="M440" s="698">
        <v>0</v>
      </c>
      <c r="N440" s="699">
        <v>0</v>
      </c>
      <c r="O440" s="700">
        <v>0</v>
      </c>
      <c r="P440" s="700">
        <v>0</v>
      </c>
      <c r="Q440" s="705">
        <v>0</v>
      </c>
      <c r="R440" s="700">
        <v>0</v>
      </c>
      <c r="S440" s="701">
        <v>0</v>
      </c>
      <c r="T440" s="700">
        <v>0</v>
      </c>
      <c r="U440" s="701">
        <v>0</v>
      </c>
      <c r="V440" s="700">
        <v>0</v>
      </c>
      <c r="W440" s="701">
        <v>0</v>
      </c>
      <c r="X440" s="700">
        <v>0</v>
      </c>
      <c r="Y440" s="701">
        <v>0</v>
      </c>
      <c r="Z440" s="700">
        <v>0</v>
      </c>
      <c r="AA440" s="701">
        <v>0</v>
      </c>
      <c r="AB440" s="706">
        <v>0</v>
      </c>
      <c r="AC440" s="698">
        <v>0</v>
      </c>
      <c r="AD440" s="996"/>
      <c r="AE440" s="997"/>
      <c r="AF440" s="998"/>
    </row>
    <row r="441" spans="1:32" ht="15" customHeight="1" x14ac:dyDescent="0.2">
      <c r="A441" s="11">
        <v>146</v>
      </c>
      <c r="B441" s="691"/>
      <c r="C441" s="287"/>
      <c r="D441" s="287"/>
      <c r="E441" s="1452" t="s">
        <v>119</v>
      </c>
      <c r="F441" s="1453"/>
      <c r="G441" s="1453"/>
      <c r="H441" s="1453"/>
      <c r="I441" s="1453"/>
      <c r="J441" s="1453"/>
      <c r="K441" s="1453"/>
      <c r="L441" s="1454"/>
      <c r="M441" s="407">
        <f>SUM(M442:M444)</f>
        <v>0</v>
      </c>
      <c r="N441" s="410">
        <f t="shared" ref="N441:AC441" si="96">SUBTOTAL(9,N442:N444)</f>
        <v>0</v>
      </c>
      <c r="O441" s="414">
        <f t="shared" si="96"/>
        <v>0</v>
      </c>
      <c r="P441" s="413">
        <f t="shared" si="96"/>
        <v>0</v>
      </c>
      <c r="Q441" s="415">
        <f t="shared" si="96"/>
        <v>0</v>
      </c>
      <c r="R441" s="414">
        <f t="shared" si="96"/>
        <v>0</v>
      </c>
      <c r="S441" s="414">
        <f t="shared" si="96"/>
        <v>0</v>
      </c>
      <c r="T441" s="414">
        <f t="shared" si="96"/>
        <v>0</v>
      </c>
      <c r="U441" s="414">
        <f t="shared" si="96"/>
        <v>0</v>
      </c>
      <c r="V441" s="414">
        <f t="shared" si="96"/>
        <v>0</v>
      </c>
      <c r="W441" s="414">
        <f t="shared" si="96"/>
        <v>0</v>
      </c>
      <c r="X441" s="414">
        <f t="shared" si="96"/>
        <v>0</v>
      </c>
      <c r="Y441" s="414">
        <f t="shared" si="96"/>
        <v>0</v>
      </c>
      <c r="Z441" s="414">
        <f t="shared" si="96"/>
        <v>0</v>
      </c>
      <c r="AA441" s="414">
        <f t="shared" si="96"/>
        <v>0</v>
      </c>
      <c r="AB441" s="424">
        <f t="shared" si="96"/>
        <v>0</v>
      </c>
      <c r="AC441" s="407">
        <f t="shared" si="96"/>
        <v>0</v>
      </c>
      <c r="AD441" s="996"/>
      <c r="AE441" s="997"/>
      <c r="AF441" s="998"/>
    </row>
    <row r="442" spans="1:32" ht="15" customHeight="1" x14ac:dyDescent="0.2">
      <c r="A442" s="11">
        <v>147</v>
      </c>
      <c r="B442" s="691"/>
      <c r="C442" s="287"/>
      <c r="D442" s="287"/>
      <c r="E442" s="288"/>
      <c r="F442" s="1455" t="s">
        <v>116</v>
      </c>
      <c r="G442" s="1456"/>
      <c r="H442" s="1456"/>
      <c r="I442" s="1456"/>
      <c r="J442" s="1456"/>
      <c r="K442" s="1456"/>
      <c r="L442" s="1457"/>
      <c r="M442" s="698">
        <v>0</v>
      </c>
      <c r="N442" s="699">
        <v>0</v>
      </c>
      <c r="O442" s="700">
        <v>0</v>
      </c>
      <c r="P442" s="700">
        <v>0</v>
      </c>
      <c r="Q442" s="705">
        <v>0</v>
      </c>
      <c r="R442" s="700">
        <v>0</v>
      </c>
      <c r="S442" s="701">
        <v>0</v>
      </c>
      <c r="T442" s="700">
        <v>0</v>
      </c>
      <c r="U442" s="701">
        <v>0</v>
      </c>
      <c r="V442" s="700">
        <v>0</v>
      </c>
      <c r="W442" s="701">
        <v>0</v>
      </c>
      <c r="X442" s="700">
        <v>0</v>
      </c>
      <c r="Y442" s="701">
        <v>0</v>
      </c>
      <c r="Z442" s="700">
        <v>0</v>
      </c>
      <c r="AA442" s="701">
        <v>0</v>
      </c>
      <c r="AB442" s="706">
        <v>0</v>
      </c>
      <c r="AC442" s="698">
        <v>0</v>
      </c>
      <c r="AD442" s="996"/>
      <c r="AE442" s="997"/>
      <c r="AF442" s="998"/>
    </row>
    <row r="443" spans="1:32" ht="15" customHeight="1" x14ac:dyDescent="0.2">
      <c r="A443" s="11">
        <v>148</v>
      </c>
      <c r="B443" s="691"/>
      <c r="C443" s="287"/>
      <c r="D443" s="287"/>
      <c r="E443" s="288"/>
      <c r="F443" s="1449" t="s">
        <v>567</v>
      </c>
      <c r="G443" s="1450"/>
      <c r="H443" s="1450"/>
      <c r="I443" s="1450"/>
      <c r="J443" s="1450"/>
      <c r="K443" s="1450"/>
      <c r="L443" s="1451"/>
      <c r="M443" s="698">
        <v>0</v>
      </c>
      <c r="N443" s="699">
        <v>0</v>
      </c>
      <c r="O443" s="700">
        <v>0</v>
      </c>
      <c r="P443" s="700">
        <v>0</v>
      </c>
      <c r="Q443" s="705">
        <v>0</v>
      </c>
      <c r="R443" s="700">
        <v>0</v>
      </c>
      <c r="S443" s="701">
        <v>0</v>
      </c>
      <c r="T443" s="700">
        <v>0</v>
      </c>
      <c r="U443" s="701">
        <v>0</v>
      </c>
      <c r="V443" s="700">
        <v>0</v>
      </c>
      <c r="W443" s="701">
        <v>0</v>
      </c>
      <c r="X443" s="700">
        <v>0</v>
      </c>
      <c r="Y443" s="701">
        <v>0</v>
      </c>
      <c r="Z443" s="700">
        <v>0</v>
      </c>
      <c r="AA443" s="701">
        <v>0</v>
      </c>
      <c r="AB443" s="706">
        <v>0</v>
      </c>
      <c r="AC443" s="698">
        <v>0</v>
      </c>
      <c r="AD443" s="996"/>
      <c r="AE443" s="997"/>
      <c r="AF443" s="998"/>
    </row>
    <row r="444" spans="1:32" ht="27.75" customHeight="1" x14ac:dyDescent="0.2">
      <c r="A444" s="11">
        <v>149</v>
      </c>
      <c r="B444" s="691"/>
      <c r="C444" s="287"/>
      <c r="D444" s="287"/>
      <c r="E444" s="288"/>
      <c r="F444" s="1458" t="s">
        <v>431</v>
      </c>
      <c r="G444" s="1459"/>
      <c r="H444" s="1459"/>
      <c r="I444" s="1459"/>
      <c r="J444" s="1459"/>
      <c r="K444" s="1459"/>
      <c r="L444" s="1460"/>
      <c r="M444" s="698">
        <v>0</v>
      </c>
      <c r="N444" s="699">
        <v>0</v>
      </c>
      <c r="O444" s="700">
        <v>0</v>
      </c>
      <c r="P444" s="700">
        <v>0</v>
      </c>
      <c r="Q444" s="705">
        <v>0</v>
      </c>
      <c r="R444" s="700">
        <v>0</v>
      </c>
      <c r="S444" s="701">
        <v>0</v>
      </c>
      <c r="T444" s="700">
        <v>0</v>
      </c>
      <c r="U444" s="701">
        <v>0</v>
      </c>
      <c r="V444" s="700">
        <v>0</v>
      </c>
      <c r="W444" s="701">
        <v>0</v>
      </c>
      <c r="X444" s="700">
        <v>0</v>
      </c>
      <c r="Y444" s="701">
        <v>0</v>
      </c>
      <c r="Z444" s="700">
        <v>0</v>
      </c>
      <c r="AA444" s="701">
        <v>0</v>
      </c>
      <c r="AB444" s="706">
        <v>0</v>
      </c>
      <c r="AC444" s="698">
        <v>0</v>
      </c>
      <c r="AD444" s="996"/>
      <c r="AE444" s="997"/>
      <c r="AF444" s="998"/>
    </row>
    <row r="445" spans="1:32" ht="15" customHeight="1" x14ac:dyDescent="0.2">
      <c r="A445" s="11">
        <v>150</v>
      </c>
      <c r="B445" s="691"/>
      <c r="C445" s="287"/>
      <c r="D445" s="287"/>
      <c r="E445" s="1452" t="s">
        <v>120</v>
      </c>
      <c r="F445" s="1453"/>
      <c r="G445" s="1453"/>
      <c r="H445" s="1453"/>
      <c r="I445" s="1453"/>
      <c r="J445" s="1453"/>
      <c r="K445" s="1453"/>
      <c r="L445" s="1454"/>
      <c r="M445" s="407">
        <f>SUM(M446:M447)</f>
        <v>0</v>
      </c>
      <c r="N445" s="410">
        <f t="shared" ref="N445:AC445" si="97">SUBTOTAL(9,N446:N447)</f>
        <v>0</v>
      </c>
      <c r="O445" s="414">
        <f t="shared" si="97"/>
        <v>0</v>
      </c>
      <c r="P445" s="413">
        <f t="shared" si="97"/>
        <v>0</v>
      </c>
      <c r="Q445" s="415">
        <f t="shared" si="97"/>
        <v>0</v>
      </c>
      <c r="R445" s="414">
        <f t="shared" si="97"/>
        <v>0</v>
      </c>
      <c r="S445" s="414">
        <f t="shared" si="97"/>
        <v>0</v>
      </c>
      <c r="T445" s="414">
        <f t="shared" si="97"/>
        <v>0</v>
      </c>
      <c r="U445" s="414">
        <f t="shared" si="97"/>
        <v>0</v>
      </c>
      <c r="V445" s="414">
        <f t="shared" si="97"/>
        <v>0</v>
      </c>
      <c r="W445" s="414">
        <f t="shared" si="97"/>
        <v>0</v>
      </c>
      <c r="X445" s="414">
        <f t="shared" si="97"/>
        <v>0</v>
      </c>
      <c r="Y445" s="414">
        <f t="shared" si="97"/>
        <v>0</v>
      </c>
      <c r="Z445" s="414">
        <f t="shared" si="97"/>
        <v>0</v>
      </c>
      <c r="AA445" s="414">
        <f t="shared" si="97"/>
        <v>0</v>
      </c>
      <c r="AB445" s="424">
        <f t="shared" si="97"/>
        <v>0</v>
      </c>
      <c r="AC445" s="407">
        <f t="shared" si="97"/>
        <v>0</v>
      </c>
      <c r="AD445" s="996"/>
      <c r="AE445" s="997"/>
      <c r="AF445" s="998"/>
    </row>
    <row r="446" spans="1:32" ht="15" customHeight="1" x14ac:dyDescent="0.2">
      <c r="A446" s="11">
        <v>151</v>
      </c>
      <c r="B446" s="691"/>
      <c r="C446" s="287"/>
      <c r="D446" s="287"/>
      <c r="E446" s="288"/>
      <c r="F446" s="1455" t="s">
        <v>117</v>
      </c>
      <c r="G446" s="1456"/>
      <c r="H446" s="1456"/>
      <c r="I446" s="1456"/>
      <c r="J446" s="1456"/>
      <c r="K446" s="1456"/>
      <c r="L446" s="1457"/>
      <c r="M446" s="698">
        <v>0</v>
      </c>
      <c r="N446" s="699">
        <v>0</v>
      </c>
      <c r="O446" s="700">
        <v>0</v>
      </c>
      <c r="P446" s="700">
        <v>0</v>
      </c>
      <c r="Q446" s="705">
        <v>0</v>
      </c>
      <c r="R446" s="700">
        <v>0</v>
      </c>
      <c r="S446" s="701">
        <v>0</v>
      </c>
      <c r="T446" s="700">
        <v>0</v>
      </c>
      <c r="U446" s="701">
        <v>0</v>
      </c>
      <c r="V446" s="700">
        <v>0</v>
      </c>
      <c r="W446" s="701">
        <v>0</v>
      </c>
      <c r="X446" s="700">
        <v>0</v>
      </c>
      <c r="Y446" s="701">
        <v>0</v>
      </c>
      <c r="Z446" s="700">
        <v>0</v>
      </c>
      <c r="AA446" s="701">
        <v>0</v>
      </c>
      <c r="AB446" s="706">
        <v>0</v>
      </c>
      <c r="AC446" s="698">
        <v>0</v>
      </c>
      <c r="AD446" s="996"/>
      <c r="AE446" s="997"/>
      <c r="AF446" s="998"/>
    </row>
    <row r="447" spans="1:32" ht="15" customHeight="1" x14ac:dyDescent="0.2">
      <c r="A447" s="11">
        <v>152</v>
      </c>
      <c r="B447" s="691"/>
      <c r="C447" s="287"/>
      <c r="D447" s="287"/>
      <c r="E447" s="288"/>
      <c r="F447" s="1458" t="s">
        <v>572</v>
      </c>
      <c r="G447" s="1459"/>
      <c r="H447" s="1459"/>
      <c r="I447" s="1459"/>
      <c r="J447" s="1459"/>
      <c r="K447" s="1459"/>
      <c r="L447" s="1460"/>
      <c r="M447" s="698">
        <v>0</v>
      </c>
      <c r="N447" s="699">
        <v>0</v>
      </c>
      <c r="O447" s="700">
        <v>0</v>
      </c>
      <c r="P447" s="700">
        <v>0</v>
      </c>
      <c r="Q447" s="705">
        <v>0</v>
      </c>
      <c r="R447" s="700">
        <v>0</v>
      </c>
      <c r="S447" s="701">
        <v>0</v>
      </c>
      <c r="T447" s="700">
        <v>0</v>
      </c>
      <c r="U447" s="701">
        <v>0</v>
      </c>
      <c r="V447" s="700">
        <v>0</v>
      </c>
      <c r="W447" s="701">
        <v>0</v>
      </c>
      <c r="X447" s="700">
        <v>0</v>
      </c>
      <c r="Y447" s="701">
        <v>0</v>
      </c>
      <c r="Z447" s="700">
        <v>0</v>
      </c>
      <c r="AA447" s="701">
        <v>0</v>
      </c>
      <c r="AB447" s="706">
        <v>0</v>
      </c>
      <c r="AC447" s="698">
        <v>0</v>
      </c>
      <c r="AD447" s="996"/>
      <c r="AE447" s="997"/>
      <c r="AF447" s="998"/>
    </row>
    <row r="448" spans="1:32" ht="15" customHeight="1" x14ac:dyDescent="0.2">
      <c r="A448" s="11">
        <v>153</v>
      </c>
      <c r="B448" s="691"/>
      <c r="C448" s="287"/>
      <c r="D448" s="287"/>
      <c r="E448" s="1452" t="s">
        <v>121</v>
      </c>
      <c r="F448" s="1453"/>
      <c r="G448" s="1453"/>
      <c r="H448" s="1453"/>
      <c r="I448" s="1453"/>
      <c r="J448" s="1453"/>
      <c r="K448" s="1453"/>
      <c r="L448" s="1454"/>
      <c r="M448" s="407">
        <f>SUM(M449:M451)</f>
        <v>0</v>
      </c>
      <c r="N448" s="410">
        <f t="shared" ref="N448:AC448" si="98">SUBTOTAL(9,N449:N451)</f>
        <v>0</v>
      </c>
      <c r="O448" s="414">
        <f t="shared" si="98"/>
        <v>0</v>
      </c>
      <c r="P448" s="413">
        <f t="shared" si="98"/>
        <v>0</v>
      </c>
      <c r="Q448" s="415">
        <f t="shared" si="98"/>
        <v>0</v>
      </c>
      <c r="R448" s="414">
        <f t="shared" si="98"/>
        <v>0</v>
      </c>
      <c r="S448" s="414">
        <f t="shared" si="98"/>
        <v>0</v>
      </c>
      <c r="T448" s="414">
        <f t="shared" si="98"/>
        <v>0</v>
      </c>
      <c r="U448" s="414">
        <f t="shared" si="98"/>
        <v>0</v>
      </c>
      <c r="V448" s="414">
        <f t="shared" si="98"/>
        <v>0</v>
      </c>
      <c r="W448" s="414">
        <f t="shared" si="98"/>
        <v>0</v>
      </c>
      <c r="X448" s="414">
        <f t="shared" si="98"/>
        <v>0</v>
      </c>
      <c r="Y448" s="414">
        <f t="shared" si="98"/>
        <v>0</v>
      </c>
      <c r="Z448" s="414">
        <f t="shared" si="98"/>
        <v>0</v>
      </c>
      <c r="AA448" s="414">
        <f t="shared" si="98"/>
        <v>0</v>
      </c>
      <c r="AB448" s="424">
        <f t="shared" si="98"/>
        <v>0</v>
      </c>
      <c r="AC448" s="407">
        <f t="shared" si="98"/>
        <v>0</v>
      </c>
      <c r="AD448" s="996"/>
      <c r="AE448" s="997"/>
      <c r="AF448" s="998"/>
    </row>
    <row r="449" spans="1:32" ht="15" customHeight="1" x14ac:dyDescent="0.2">
      <c r="A449" s="11">
        <v>154</v>
      </c>
      <c r="B449" s="691"/>
      <c r="C449" s="287"/>
      <c r="D449" s="287"/>
      <c r="E449" s="288"/>
      <c r="F449" s="1455" t="s">
        <v>122</v>
      </c>
      <c r="G449" s="1456"/>
      <c r="H449" s="1456"/>
      <c r="I449" s="1456"/>
      <c r="J449" s="1456"/>
      <c r="K449" s="1456"/>
      <c r="L449" s="1457"/>
      <c r="M449" s="698">
        <v>0</v>
      </c>
      <c r="N449" s="699">
        <v>0</v>
      </c>
      <c r="O449" s="700">
        <v>0</v>
      </c>
      <c r="P449" s="700">
        <v>0</v>
      </c>
      <c r="Q449" s="705">
        <v>0</v>
      </c>
      <c r="R449" s="700">
        <v>0</v>
      </c>
      <c r="S449" s="701">
        <v>0</v>
      </c>
      <c r="T449" s="700">
        <v>0</v>
      </c>
      <c r="U449" s="701">
        <v>0</v>
      </c>
      <c r="V449" s="700">
        <v>0</v>
      </c>
      <c r="W449" s="701">
        <v>0</v>
      </c>
      <c r="X449" s="700">
        <v>0</v>
      </c>
      <c r="Y449" s="701">
        <v>0</v>
      </c>
      <c r="Z449" s="700">
        <v>0</v>
      </c>
      <c r="AA449" s="701">
        <v>0</v>
      </c>
      <c r="AB449" s="706">
        <v>0</v>
      </c>
      <c r="AC449" s="698">
        <v>0</v>
      </c>
      <c r="AD449" s="996"/>
      <c r="AE449" s="997"/>
      <c r="AF449" s="998"/>
    </row>
    <row r="450" spans="1:32" ht="15" customHeight="1" x14ac:dyDescent="0.2">
      <c r="A450" s="11">
        <v>155</v>
      </c>
      <c r="B450" s="691"/>
      <c r="C450" s="287"/>
      <c r="D450" s="287"/>
      <c r="E450" s="288"/>
      <c r="F450" s="1449" t="s">
        <v>573</v>
      </c>
      <c r="G450" s="1450"/>
      <c r="H450" s="1450"/>
      <c r="I450" s="1450"/>
      <c r="J450" s="1450"/>
      <c r="K450" s="1450"/>
      <c r="L450" s="1451"/>
      <c r="M450" s="698">
        <v>0</v>
      </c>
      <c r="N450" s="699">
        <v>0</v>
      </c>
      <c r="O450" s="700">
        <v>0</v>
      </c>
      <c r="P450" s="700">
        <v>0</v>
      </c>
      <c r="Q450" s="705">
        <v>0</v>
      </c>
      <c r="R450" s="700">
        <v>0</v>
      </c>
      <c r="S450" s="701">
        <v>0</v>
      </c>
      <c r="T450" s="700">
        <v>0</v>
      </c>
      <c r="U450" s="701">
        <v>0</v>
      </c>
      <c r="V450" s="700">
        <v>0</v>
      </c>
      <c r="W450" s="701">
        <v>0</v>
      </c>
      <c r="X450" s="700">
        <v>0</v>
      </c>
      <c r="Y450" s="701">
        <v>0</v>
      </c>
      <c r="Z450" s="700">
        <v>0</v>
      </c>
      <c r="AA450" s="701">
        <v>0</v>
      </c>
      <c r="AB450" s="706">
        <v>0</v>
      </c>
      <c r="AC450" s="698">
        <v>0</v>
      </c>
      <c r="AD450" s="996"/>
      <c r="AE450" s="997"/>
      <c r="AF450" s="998"/>
    </row>
    <row r="451" spans="1:32" ht="27.75" customHeight="1" x14ac:dyDescent="0.2">
      <c r="A451" s="11">
        <v>156</v>
      </c>
      <c r="B451" s="691"/>
      <c r="C451" s="287"/>
      <c r="D451" s="287"/>
      <c r="E451" s="288"/>
      <c r="F451" s="1458" t="s">
        <v>432</v>
      </c>
      <c r="G451" s="1459"/>
      <c r="H451" s="1459"/>
      <c r="I451" s="1459"/>
      <c r="J451" s="1459"/>
      <c r="K451" s="1459"/>
      <c r="L451" s="1460"/>
      <c r="M451" s="698">
        <v>0</v>
      </c>
      <c r="N451" s="699">
        <v>0</v>
      </c>
      <c r="O451" s="700">
        <v>0</v>
      </c>
      <c r="P451" s="700">
        <v>0</v>
      </c>
      <c r="Q451" s="705">
        <v>0</v>
      </c>
      <c r="R451" s="700">
        <v>0</v>
      </c>
      <c r="S451" s="701">
        <v>0</v>
      </c>
      <c r="T451" s="700">
        <v>0</v>
      </c>
      <c r="U451" s="701">
        <v>0</v>
      </c>
      <c r="V451" s="700">
        <v>0</v>
      </c>
      <c r="W451" s="701">
        <v>0</v>
      </c>
      <c r="X451" s="700">
        <v>0</v>
      </c>
      <c r="Y451" s="701">
        <v>0</v>
      </c>
      <c r="Z451" s="700">
        <v>0</v>
      </c>
      <c r="AA451" s="701">
        <v>0</v>
      </c>
      <c r="AB451" s="706">
        <v>0</v>
      </c>
      <c r="AC451" s="698">
        <v>0</v>
      </c>
      <c r="AD451" s="996"/>
      <c r="AE451" s="997"/>
      <c r="AF451" s="998"/>
    </row>
    <row r="452" spans="1:32" ht="15" customHeight="1" x14ac:dyDescent="0.2">
      <c r="A452" s="11">
        <v>157</v>
      </c>
      <c r="B452" s="691"/>
      <c r="C452" s="287"/>
      <c r="D452" s="287"/>
      <c r="E452" s="1452" t="s">
        <v>546</v>
      </c>
      <c r="F452" s="1453"/>
      <c r="G452" s="1453"/>
      <c r="H452" s="1453"/>
      <c r="I452" s="1453"/>
      <c r="J452" s="1453"/>
      <c r="K452" s="1453"/>
      <c r="L452" s="1454"/>
      <c r="M452" s="407">
        <f>SUM(M453:M454)</f>
        <v>0</v>
      </c>
      <c r="N452" s="410">
        <f t="shared" ref="N452:AC452" si="99">SUBTOTAL(9,N453:N454)</f>
        <v>0</v>
      </c>
      <c r="O452" s="414">
        <f t="shared" si="99"/>
        <v>0</v>
      </c>
      <c r="P452" s="413">
        <f t="shared" si="99"/>
        <v>0</v>
      </c>
      <c r="Q452" s="415">
        <f t="shared" si="99"/>
        <v>0</v>
      </c>
      <c r="R452" s="414">
        <f t="shared" si="99"/>
        <v>0</v>
      </c>
      <c r="S452" s="414">
        <f t="shared" si="99"/>
        <v>0</v>
      </c>
      <c r="T452" s="414">
        <f t="shared" si="99"/>
        <v>0</v>
      </c>
      <c r="U452" s="414">
        <f t="shared" si="99"/>
        <v>0</v>
      </c>
      <c r="V452" s="414">
        <f t="shared" si="99"/>
        <v>0</v>
      </c>
      <c r="W452" s="414">
        <f t="shared" si="99"/>
        <v>0</v>
      </c>
      <c r="X452" s="414">
        <f t="shared" si="99"/>
        <v>0</v>
      </c>
      <c r="Y452" s="414">
        <f t="shared" si="99"/>
        <v>0</v>
      </c>
      <c r="Z452" s="414">
        <f t="shared" si="99"/>
        <v>0</v>
      </c>
      <c r="AA452" s="414">
        <f t="shared" si="99"/>
        <v>0</v>
      </c>
      <c r="AB452" s="424">
        <f t="shared" si="99"/>
        <v>0</v>
      </c>
      <c r="AC452" s="407">
        <f t="shared" si="99"/>
        <v>0</v>
      </c>
      <c r="AD452" s="996"/>
      <c r="AE452" s="997"/>
      <c r="AF452" s="998"/>
    </row>
    <row r="453" spans="1:32" ht="27.75" customHeight="1" x14ac:dyDescent="0.2">
      <c r="A453" s="11">
        <v>158</v>
      </c>
      <c r="B453" s="691"/>
      <c r="C453" s="287"/>
      <c r="D453" s="287"/>
      <c r="E453" s="288"/>
      <c r="F453" s="1455" t="s">
        <v>547</v>
      </c>
      <c r="G453" s="1456"/>
      <c r="H453" s="1456"/>
      <c r="I453" s="1456"/>
      <c r="J453" s="1456"/>
      <c r="K453" s="1456"/>
      <c r="L453" s="1457"/>
      <c r="M453" s="698">
        <v>0</v>
      </c>
      <c r="N453" s="699">
        <v>0</v>
      </c>
      <c r="O453" s="700">
        <v>0</v>
      </c>
      <c r="P453" s="700">
        <v>0</v>
      </c>
      <c r="Q453" s="705">
        <v>0</v>
      </c>
      <c r="R453" s="700">
        <v>0</v>
      </c>
      <c r="S453" s="701">
        <v>0</v>
      </c>
      <c r="T453" s="700">
        <v>0</v>
      </c>
      <c r="U453" s="701">
        <v>0</v>
      </c>
      <c r="V453" s="700">
        <v>0</v>
      </c>
      <c r="W453" s="701">
        <v>0</v>
      </c>
      <c r="X453" s="700">
        <v>0</v>
      </c>
      <c r="Y453" s="701">
        <v>0</v>
      </c>
      <c r="Z453" s="700">
        <v>0</v>
      </c>
      <c r="AA453" s="701">
        <v>0</v>
      </c>
      <c r="AB453" s="706">
        <v>0</v>
      </c>
      <c r="AC453" s="698">
        <v>0</v>
      </c>
      <c r="AD453" s="996"/>
      <c r="AE453" s="997"/>
      <c r="AF453" s="998"/>
    </row>
    <row r="454" spans="1:32" ht="15" customHeight="1" x14ac:dyDescent="0.2">
      <c r="A454" s="11">
        <v>159</v>
      </c>
      <c r="B454" s="684"/>
      <c r="C454" s="769"/>
      <c r="D454" s="769"/>
      <c r="E454" s="695"/>
      <c r="F454" s="1449" t="s">
        <v>570</v>
      </c>
      <c r="G454" s="1450"/>
      <c r="H454" s="1450"/>
      <c r="I454" s="1450"/>
      <c r="J454" s="1450"/>
      <c r="K454" s="1450"/>
      <c r="L454" s="1451"/>
      <c r="M454" s="698">
        <v>0</v>
      </c>
      <c r="N454" s="699">
        <v>0</v>
      </c>
      <c r="O454" s="700">
        <v>0</v>
      </c>
      <c r="P454" s="700">
        <v>0</v>
      </c>
      <c r="Q454" s="705">
        <v>0</v>
      </c>
      <c r="R454" s="700">
        <v>0</v>
      </c>
      <c r="S454" s="701">
        <v>0</v>
      </c>
      <c r="T454" s="700">
        <v>0</v>
      </c>
      <c r="U454" s="701">
        <v>0</v>
      </c>
      <c r="V454" s="700">
        <v>0</v>
      </c>
      <c r="W454" s="701">
        <v>0</v>
      </c>
      <c r="X454" s="700">
        <v>0</v>
      </c>
      <c r="Y454" s="701">
        <v>0</v>
      </c>
      <c r="Z454" s="700">
        <v>0</v>
      </c>
      <c r="AA454" s="701">
        <v>0</v>
      </c>
      <c r="AB454" s="706">
        <v>0</v>
      </c>
      <c r="AC454" s="698">
        <v>0</v>
      </c>
      <c r="AD454" s="996"/>
      <c r="AE454" s="997"/>
      <c r="AF454" s="998"/>
    </row>
    <row r="455" spans="1:32" ht="15" customHeight="1" x14ac:dyDescent="0.2">
      <c r="A455" s="11">
        <v>160</v>
      </c>
      <c r="B455" s="770"/>
      <c r="C455" s="771"/>
      <c r="D455" s="771"/>
      <c r="E455" s="1452" t="s">
        <v>548</v>
      </c>
      <c r="F455" s="1453"/>
      <c r="G455" s="1453"/>
      <c r="H455" s="1453"/>
      <c r="I455" s="1453"/>
      <c r="J455" s="1453"/>
      <c r="K455" s="1453"/>
      <c r="L455" s="1454"/>
      <c r="M455" s="407">
        <f>SUM(M456:M458)</f>
        <v>0</v>
      </c>
      <c r="N455" s="410">
        <f t="shared" ref="N455:AC455" si="100">SUBTOTAL(9,N456:N458)</f>
        <v>0</v>
      </c>
      <c r="O455" s="414">
        <f t="shared" si="100"/>
        <v>0</v>
      </c>
      <c r="P455" s="413">
        <f t="shared" si="100"/>
        <v>0</v>
      </c>
      <c r="Q455" s="415">
        <f t="shared" si="100"/>
        <v>0</v>
      </c>
      <c r="R455" s="414">
        <f t="shared" si="100"/>
        <v>0</v>
      </c>
      <c r="S455" s="414">
        <f t="shared" si="100"/>
        <v>0</v>
      </c>
      <c r="T455" s="414">
        <f t="shared" si="100"/>
        <v>0</v>
      </c>
      <c r="U455" s="414">
        <f t="shared" si="100"/>
        <v>0</v>
      </c>
      <c r="V455" s="414">
        <f t="shared" si="100"/>
        <v>0</v>
      </c>
      <c r="W455" s="414">
        <f t="shared" si="100"/>
        <v>0</v>
      </c>
      <c r="X455" s="414">
        <f t="shared" si="100"/>
        <v>0</v>
      </c>
      <c r="Y455" s="414">
        <f t="shared" si="100"/>
        <v>0</v>
      </c>
      <c r="Z455" s="414">
        <f t="shared" si="100"/>
        <v>0</v>
      </c>
      <c r="AA455" s="414">
        <f t="shared" si="100"/>
        <v>0</v>
      </c>
      <c r="AB455" s="424">
        <f t="shared" si="100"/>
        <v>0</v>
      </c>
      <c r="AC455" s="407">
        <f t="shared" si="100"/>
        <v>0</v>
      </c>
      <c r="AD455" s="996"/>
      <c r="AE455" s="997"/>
      <c r="AF455" s="998"/>
    </row>
    <row r="456" spans="1:32" ht="15" customHeight="1" x14ac:dyDescent="0.2">
      <c r="A456" s="11">
        <v>161</v>
      </c>
      <c r="B456" s="691"/>
      <c r="C456" s="287"/>
      <c r="D456" s="287"/>
      <c r="E456" s="288"/>
      <c r="F456" s="1455" t="s">
        <v>549</v>
      </c>
      <c r="G456" s="1456"/>
      <c r="H456" s="1456"/>
      <c r="I456" s="1456"/>
      <c r="J456" s="1456"/>
      <c r="K456" s="1456"/>
      <c r="L456" s="1457"/>
      <c r="M456" s="698">
        <v>0</v>
      </c>
      <c r="N456" s="699">
        <v>0</v>
      </c>
      <c r="O456" s="700">
        <v>0</v>
      </c>
      <c r="P456" s="700">
        <v>0</v>
      </c>
      <c r="Q456" s="705">
        <v>0</v>
      </c>
      <c r="R456" s="700">
        <v>0</v>
      </c>
      <c r="S456" s="701">
        <v>0</v>
      </c>
      <c r="T456" s="700">
        <v>0</v>
      </c>
      <c r="U456" s="701">
        <v>0</v>
      </c>
      <c r="V456" s="700">
        <v>0</v>
      </c>
      <c r="W456" s="701">
        <v>0</v>
      </c>
      <c r="X456" s="700">
        <v>0</v>
      </c>
      <c r="Y456" s="701">
        <v>0</v>
      </c>
      <c r="Z456" s="700">
        <v>0</v>
      </c>
      <c r="AA456" s="701">
        <v>0</v>
      </c>
      <c r="AB456" s="706">
        <v>0</v>
      </c>
      <c r="AC456" s="698">
        <v>0</v>
      </c>
      <c r="AD456" s="996"/>
      <c r="AE456" s="997"/>
      <c r="AF456" s="998"/>
    </row>
    <row r="457" spans="1:32" x14ac:dyDescent="0.2">
      <c r="A457" s="11">
        <v>162</v>
      </c>
      <c r="B457" s="691"/>
      <c r="C457" s="692"/>
      <c r="D457" s="692"/>
      <c r="E457" s="692"/>
      <c r="F457" s="1449" t="s">
        <v>574</v>
      </c>
      <c r="G457" s="1450"/>
      <c r="H457" s="1450"/>
      <c r="I457" s="1450"/>
      <c r="J457" s="1450"/>
      <c r="K457" s="1450"/>
      <c r="L457" s="1451"/>
      <c r="M457" s="698">
        <v>0</v>
      </c>
      <c r="N457" s="699">
        <v>0</v>
      </c>
      <c r="O457" s="700">
        <v>0</v>
      </c>
      <c r="P457" s="700">
        <v>0</v>
      </c>
      <c r="Q457" s="705">
        <v>0</v>
      </c>
      <c r="R457" s="700">
        <v>0</v>
      </c>
      <c r="S457" s="701">
        <v>0</v>
      </c>
      <c r="T457" s="700">
        <v>0</v>
      </c>
      <c r="U457" s="701">
        <v>0</v>
      </c>
      <c r="V457" s="700">
        <v>0</v>
      </c>
      <c r="W457" s="701">
        <v>0</v>
      </c>
      <c r="X457" s="700">
        <v>0</v>
      </c>
      <c r="Y457" s="701">
        <v>0</v>
      </c>
      <c r="Z457" s="700">
        <v>0</v>
      </c>
      <c r="AA457" s="701">
        <v>0</v>
      </c>
      <c r="AB457" s="706">
        <v>0</v>
      </c>
      <c r="AC457" s="698">
        <v>0</v>
      </c>
      <c r="AD457" s="996"/>
      <c r="AE457" s="997"/>
      <c r="AF457" s="998"/>
    </row>
    <row r="458" spans="1:32" ht="27.75" customHeight="1" x14ac:dyDescent="0.2">
      <c r="A458" s="11">
        <v>163</v>
      </c>
      <c r="B458" s="691"/>
      <c r="C458" s="692"/>
      <c r="D458" s="692"/>
      <c r="E458" s="692"/>
      <c r="F458" s="1458" t="s">
        <v>566</v>
      </c>
      <c r="G458" s="1459"/>
      <c r="H458" s="1459"/>
      <c r="I458" s="1459"/>
      <c r="J458" s="1459"/>
      <c r="K458" s="1459"/>
      <c r="L458" s="1460"/>
      <c r="M458" s="698">
        <v>0</v>
      </c>
      <c r="N458" s="699">
        <v>0</v>
      </c>
      <c r="O458" s="700">
        <v>0</v>
      </c>
      <c r="P458" s="700">
        <v>0</v>
      </c>
      <c r="Q458" s="705">
        <v>0</v>
      </c>
      <c r="R458" s="700">
        <v>0</v>
      </c>
      <c r="S458" s="701">
        <v>0</v>
      </c>
      <c r="T458" s="700">
        <v>0</v>
      </c>
      <c r="U458" s="701">
        <v>0</v>
      </c>
      <c r="V458" s="700">
        <v>0</v>
      </c>
      <c r="W458" s="701">
        <v>0</v>
      </c>
      <c r="X458" s="700">
        <v>0</v>
      </c>
      <c r="Y458" s="701">
        <v>0</v>
      </c>
      <c r="Z458" s="700">
        <v>0</v>
      </c>
      <c r="AA458" s="701">
        <v>0</v>
      </c>
      <c r="AB458" s="706">
        <v>0</v>
      </c>
      <c r="AC458" s="698">
        <v>0</v>
      </c>
      <c r="AD458" s="996"/>
      <c r="AE458" s="997"/>
      <c r="AF458" s="998"/>
    </row>
    <row r="459" spans="1:32" x14ac:dyDescent="0.2">
      <c r="A459" s="11">
        <v>164</v>
      </c>
      <c r="B459" s="691"/>
      <c r="C459" s="692"/>
      <c r="D459" s="1485" t="s">
        <v>23</v>
      </c>
      <c r="E459" s="1486"/>
      <c r="F459" s="1486"/>
      <c r="G459" s="1486"/>
      <c r="H459" s="1486"/>
      <c r="I459" s="1486"/>
      <c r="J459" s="1486"/>
      <c r="K459" s="1486"/>
      <c r="L459" s="1486"/>
      <c r="M459" s="1486"/>
      <c r="N459" s="1486"/>
      <c r="O459" s="1486"/>
      <c r="P459" s="1486"/>
      <c r="Q459" s="1486"/>
      <c r="R459" s="1486"/>
      <c r="S459" s="1486"/>
      <c r="T459" s="1486"/>
      <c r="U459" s="1486"/>
      <c r="V459" s="1486"/>
      <c r="W459" s="1486"/>
      <c r="X459" s="1486"/>
      <c r="Y459" s="1486"/>
      <c r="Z459" s="1486"/>
      <c r="AA459" s="1486"/>
      <c r="AB459" s="1486"/>
      <c r="AC459" s="1486"/>
      <c r="AD459" s="1486"/>
      <c r="AE459" s="1486"/>
      <c r="AF459" s="1487"/>
    </row>
    <row r="460" spans="1:32" x14ac:dyDescent="0.2">
      <c r="A460" s="11">
        <v>165</v>
      </c>
      <c r="B460" s="691"/>
      <c r="C460" s="692"/>
      <c r="D460" s="692"/>
      <c r="E460" s="1532" t="s">
        <v>126</v>
      </c>
      <c r="F460" s="1533"/>
      <c r="G460" s="1533"/>
      <c r="H460" s="1533"/>
      <c r="I460" s="1533"/>
      <c r="J460" s="1533"/>
      <c r="K460" s="1533"/>
      <c r="L460" s="1534"/>
      <c r="M460" s="407">
        <f>SUM(M461:M462)</f>
        <v>0</v>
      </c>
      <c r="N460" s="410">
        <f t="shared" ref="N460:AC460" si="101">SUBTOTAL(9,N461:N462)</f>
        <v>0</v>
      </c>
      <c r="O460" s="414">
        <f t="shared" si="101"/>
        <v>0</v>
      </c>
      <c r="P460" s="413">
        <f t="shared" si="101"/>
        <v>0</v>
      </c>
      <c r="Q460" s="415">
        <f t="shared" si="101"/>
        <v>0</v>
      </c>
      <c r="R460" s="414">
        <f t="shared" si="101"/>
        <v>0</v>
      </c>
      <c r="S460" s="414">
        <f t="shared" si="101"/>
        <v>0</v>
      </c>
      <c r="T460" s="414">
        <f t="shared" si="101"/>
        <v>0</v>
      </c>
      <c r="U460" s="414">
        <f t="shared" si="101"/>
        <v>0</v>
      </c>
      <c r="V460" s="414">
        <f t="shared" si="101"/>
        <v>0</v>
      </c>
      <c r="W460" s="414">
        <f t="shared" si="101"/>
        <v>0</v>
      </c>
      <c r="X460" s="414">
        <f t="shared" si="101"/>
        <v>0</v>
      </c>
      <c r="Y460" s="414">
        <f t="shared" si="101"/>
        <v>0</v>
      </c>
      <c r="Z460" s="414">
        <f t="shared" si="101"/>
        <v>0</v>
      </c>
      <c r="AA460" s="414">
        <f t="shared" si="101"/>
        <v>0</v>
      </c>
      <c r="AB460" s="424">
        <f t="shared" si="101"/>
        <v>0</v>
      </c>
      <c r="AC460" s="407">
        <f t="shared" si="101"/>
        <v>0</v>
      </c>
      <c r="AD460" s="996"/>
      <c r="AE460" s="997"/>
      <c r="AF460" s="998"/>
    </row>
    <row r="461" spans="1:32" x14ac:dyDescent="0.2">
      <c r="A461" s="11">
        <v>166</v>
      </c>
      <c r="B461" s="691"/>
      <c r="C461" s="692"/>
      <c r="D461" s="692"/>
      <c r="E461" s="692"/>
      <c r="F461" s="1455" t="s">
        <v>127</v>
      </c>
      <c r="G461" s="1456"/>
      <c r="H461" s="1456"/>
      <c r="I461" s="1456"/>
      <c r="J461" s="1456"/>
      <c r="K461" s="1456"/>
      <c r="L461" s="1457"/>
      <c r="M461" s="698">
        <v>0</v>
      </c>
      <c r="N461" s="699">
        <v>0</v>
      </c>
      <c r="O461" s="700">
        <v>0</v>
      </c>
      <c r="P461" s="700">
        <v>0</v>
      </c>
      <c r="Q461" s="705">
        <v>0</v>
      </c>
      <c r="R461" s="700">
        <v>0</v>
      </c>
      <c r="S461" s="701">
        <v>0</v>
      </c>
      <c r="T461" s="700">
        <v>0</v>
      </c>
      <c r="U461" s="701">
        <v>0</v>
      </c>
      <c r="V461" s="700">
        <v>0</v>
      </c>
      <c r="W461" s="701">
        <v>0</v>
      </c>
      <c r="X461" s="700">
        <v>0</v>
      </c>
      <c r="Y461" s="701">
        <v>0</v>
      </c>
      <c r="Z461" s="700">
        <v>0</v>
      </c>
      <c r="AA461" s="701">
        <v>0</v>
      </c>
      <c r="AB461" s="706">
        <v>0</v>
      </c>
      <c r="AC461" s="698">
        <v>0</v>
      </c>
      <c r="AD461" s="996"/>
      <c r="AE461" s="997"/>
      <c r="AF461" s="998"/>
    </row>
    <row r="462" spans="1:32" x14ac:dyDescent="0.2">
      <c r="A462" s="11">
        <v>167</v>
      </c>
      <c r="B462" s="691"/>
      <c r="C462" s="692"/>
      <c r="D462" s="692"/>
      <c r="E462" s="692"/>
      <c r="F462" s="1458" t="s">
        <v>128</v>
      </c>
      <c r="G462" s="1459"/>
      <c r="H462" s="1459"/>
      <c r="I462" s="1459"/>
      <c r="J462" s="1459"/>
      <c r="K462" s="1459"/>
      <c r="L462" s="1460"/>
      <c r="M462" s="698">
        <v>0</v>
      </c>
      <c r="N462" s="699">
        <v>0</v>
      </c>
      <c r="O462" s="700">
        <v>0</v>
      </c>
      <c r="P462" s="700">
        <v>0</v>
      </c>
      <c r="Q462" s="705">
        <v>0</v>
      </c>
      <c r="R462" s="700">
        <v>0</v>
      </c>
      <c r="S462" s="701">
        <v>0</v>
      </c>
      <c r="T462" s="700">
        <v>0</v>
      </c>
      <c r="U462" s="701">
        <v>0</v>
      </c>
      <c r="V462" s="700">
        <v>0</v>
      </c>
      <c r="W462" s="701">
        <v>0</v>
      </c>
      <c r="X462" s="700">
        <v>0</v>
      </c>
      <c r="Y462" s="701">
        <v>0</v>
      </c>
      <c r="Z462" s="700">
        <v>0</v>
      </c>
      <c r="AA462" s="701">
        <v>0</v>
      </c>
      <c r="AB462" s="706">
        <v>0</v>
      </c>
      <c r="AC462" s="698">
        <v>0</v>
      </c>
      <c r="AD462" s="996"/>
      <c r="AE462" s="997"/>
      <c r="AF462" s="998"/>
    </row>
    <row r="463" spans="1:32" x14ac:dyDescent="0.2">
      <c r="A463" s="11">
        <v>168</v>
      </c>
      <c r="B463" s="691"/>
      <c r="C463" s="692"/>
      <c r="D463" s="692"/>
      <c r="E463" s="1452" t="s">
        <v>129</v>
      </c>
      <c r="F463" s="1453"/>
      <c r="G463" s="1453"/>
      <c r="H463" s="1453"/>
      <c r="I463" s="1453"/>
      <c r="J463" s="1453"/>
      <c r="K463" s="1453"/>
      <c r="L463" s="1454"/>
      <c r="M463" s="407">
        <f>SUM(M464:M465)</f>
        <v>0</v>
      </c>
      <c r="N463" s="410">
        <f t="shared" ref="N463:AC463" si="102">SUBTOTAL(9,N464:N465)</f>
        <v>0</v>
      </c>
      <c r="O463" s="414">
        <f t="shared" si="102"/>
        <v>0</v>
      </c>
      <c r="P463" s="413">
        <f t="shared" si="102"/>
        <v>0</v>
      </c>
      <c r="Q463" s="415">
        <f t="shared" si="102"/>
        <v>0</v>
      </c>
      <c r="R463" s="414">
        <f t="shared" si="102"/>
        <v>0</v>
      </c>
      <c r="S463" s="414">
        <f t="shared" si="102"/>
        <v>0</v>
      </c>
      <c r="T463" s="414">
        <f t="shared" si="102"/>
        <v>0</v>
      </c>
      <c r="U463" s="414">
        <f t="shared" si="102"/>
        <v>0</v>
      </c>
      <c r="V463" s="414">
        <f t="shared" si="102"/>
        <v>0</v>
      </c>
      <c r="W463" s="414">
        <f t="shared" si="102"/>
        <v>0</v>
      </c>
      <c r="X463" s="414">
        <f t="shared" si="102"/>
        <v>0</v>
      </c>
      <c r="Y463" s="414">
        <f t="shared" si="102"/>
        <v>0</v>
      </c>
      <c r="Z463" s="414">
        <f t="shared" si="102"/>
        <v>0</v>
      </c>
      <c r="AA463" s="414">
        <f t="shared" si="102"/>
        <v>0</v>
      </c>
      <c r="AB463" s="424">
        <f t="shared" si="102"/>
        <v>0</v>
      </c>
      <c r="AC463" s="407">
        <f t="shared" si="102"/>
        <v>0</v>
      </c>
      <c r="AD463" s="996"/>
      <c r="AE463" s="997"/>
      <c r="AF463" s="998"/>
    </row>
    <row r="464" spans="1:32" x14ac:dyDescent="0.2">
      <c r="A464" s="11">
        <v>169</v>
      </c>
      <c r="B464" s="691"/>
      <c r="C464" s="692"/>
      <c r="D464" s="692"/>
      <c r="E464" s="692"/>
      <c r="F464" s="1455" t="s">
        <v>130</v>
      </c>
      <c r="G464" s="1456"/>
      <c r="H464" s="1456"/>
      <c r="I464" s="1456"/>
      <c r="J464" s="1456"/>
      <c r="K464" s="1456"/>
      <c r="L464" s="1457"/>
      <c r="M464" s="698">
        <v>0</v>
      </c>
      <c r="N464" s="699">
        <v>0</v>
      </c>
      <c r="O464" s="700">
        <v>0</v>
      </c>
      <c r="P464" s="700">
        <v>0</v>
      </c>
      <c r="Q464" s="705">
        <v>0</v>
      </c>
      <c r="R464" s="700">
        <v>0</v>
      </c>
      <c r="S464" s="701">
        <v>0</v>
      </c>
      <c r="T464" s="700">
        <v>0</v>
      </c>
      <c r="U464" s="701">
        <v>0</v>
      </c>
      <c r="V464" s="700">
        <v>0</v>
      </c>
      <c r="W464" s="701">
        <v>0</v>
      </c>
      <c r="X464" s="700">
        <v>0</v>
      </c>
      <c r="Y464" s="701">
        <v>0</v>
      </c>
      <c r="Z464" s="700">
        <v>0</v>
      </c>
      <c r="AA464" s="701">
        <v>0</v>
      </c>
      <c r="AB464" s="706">
        <v>0</v>
      </c>
      <c r="AC464" s="698">
        <v>0</v>
      </c>
      <c r="AD464" s="996"/>
      <c r="AE464" s="997"/>
      <c r="AF464" s="998"/>
    </row>
    <row r="465" spans="1:32" x14ac:dyDescent="0.2">
      <c r="A465" s="11">
        <v>170</v>
      </c>
      <c r="B465" s="691"/>
      <c r="C465" s="692"/>
      <c r="D465" s="692"/>
      <c r="E465" s="692"/>
      <c r="F465" s="1458" t="s">
        <v>131</v>
      </c>
      <c r="G465" s="1459"/>
      <c r="H465" s="1459"/>
      <c r="I465" s="1459"/>
      <c r="J465" s="1459"/>
      <c r="K465" s="1459"/>
      <c r="L465" s="1460"/>
      <c r="M465" s="698">
        <v>0</v>
      </c>
      <c r="N465" s="699">
        <v>0</v>
      </c>
      <c r="O465" s="700">
        <v>0</v>
      </c>
      <c r="P465" s="700">
        <v>0</v>
      </c>
      <c r="Q465" s="705">
        <v>0</v>
      </c>
      <c r="R465" s="700">
        <v>0</v>
      </c>
      <c r="S465" s="701">
        <v>0</v>
      </c>
      <c r="T465" s="700">
        <v>0</v>
      </c>
      <c r="U465" s="701">
        <v>0</v>
      </c>
      <c r="V465" s="700">
        <v>0</v>
      </c>
      <c r="W465" s="701">
        <v>0</v>
      </c>
      <c r="X465" s="700">
        <v>0</v>
      </c>
      <c r="Y465" s="701">
        <v>0</v>
      </c>
      <c r="Z465" s="700">
        <v>0</v>
      </c>
      <c r="AA465" s="701">
        <v>0</v>
      </c>
      <c r="AB465" s="706">
        <v>0</v>
      </c>
      <c r="AC465" s="698">
        <v>0</v>
      </c>
      <c r="AD465" s="996"/>
      <c r="AE465" s="997"/>
      <c r="AF465" s="998"/>
    </row>
    <row r="466" spans="1:32" x14ac:dyDescent="0.2">
      <c r="A466" s="11">
        <v>171</v>
      </c>
      <c r="B466" s="691"/>
      <c r="C466" s="692"/>
      <c r="D466" s="692"/>
      <c r="E466" s="1452" t="s">
        <v>132</v>
      </c>
      <c r="F466" s="1453"/>
      <c r="G466" s="1453"/>
      <c r="H466" s="1453"/>
      <c r="I466" s="1453"/>
      <c r="J466" s="1453"/>
      <c r="K466" s="1453"/>
      <c r="L466" s="1454"/>
      <c r="M466" s="407">
        <f>SUM(M467:M468)</f>
        <v>0</v>
      </c>
      <c r="N466" s="410">
        <f t="shared" ref="N466:AC466" si="103">SUBTOTAL(9,N467:N468)</f>
        <v>0</v>
      </c>
      <c r="O466" s="414">
        <f t="shared" si="103"/>
        <v>0</v>
      </c>
      <c r="P466" s="413">
        <f t="shared" si="103"/>
        <v>0</v>
      </c>
      <c r="Q466" s="415">
        <f t="shared" si="103"/>
        <v>0</v>
      </c>
      <c r="R466" s="414">
        <f t="shared" si="103"/>
        <v>0</v>
      </c>
      <c r="S466" s="414">
        <f t="shared" si="103"/>
        <v>0</v>
      </c>
      <c r="T466" s="414">
        <f t="shared" si="103"/>
        <v>0</v>
      </c>
      <c r="U466" s="414">
        <f t="shared" si="103"/>
        <v>0</v>
      </c>
      <c r="V466" s="414">
        <f t="shared" si="103"/>
        <v>0</v>
      </c>
      <c r="W466" s="414">
        <f t="shared" si="103"/>
        <v>0</v>
      </c>
      <c r="X466" s="414">
        <f t="shared" si="103"/>
        <v>0</v>
      </c>
      <c r="Y466" s="414">
        <f t="shared" si="103"/>
        <v>0</v>
      </c>
      <c r="Z466" s="414">
        <f t="shared" si="103"/>
        <v>0</v>
      </c>
      <c r="AA466" s="414">
        <f t="shared" si="103"/>
        <v>0</v>
      </c>
      <c r="AB466" s="424">
        <f t="shared" si="103"/>
        <v>0</v>
      </c>
      <c r="AC466" s="407">
        <f t="shared" si="103"/>
        <v>0</v>
      </c>
      <c r="AD466" s="996"/>
      <c r="AE466" s="997"/>
      <c r="AF466" s="998"/>
    </row>
    <row r="467" spans="1:32" x14ac:dyDescent="0.2">
      <c r="A467" s="11">
        <v>172</v>
      </c>
      <c r="B467" s="691"/>
      <c r="C467" s="692"/>
      <c r="D467" s="692"/>
      <c r="E467" s="692"/>
      <c r="F467" s="1455" t="s">
        <v>133</v>
      </c>
      <c r="G467" s="1456"/>
      <c r="H467" s="1456"/>
      <c r="I467" s="1456"/>
      <c r="J467" s="1456"/>
      <c r="K467" s="1456"/>
      <c r="L467" s="1457"/>
      <c r="M467" s="698">
        <v>0</v>
      </c>
      <c r="N467" s="699">
        <v>0</v>
      </c>
      <c r="O467" s="700">
        <v>0</v>
      </c>
      <c r="P467" s="700">
        <v>0</v>
      </c>
      <c r="Q467" s="705">
        <v>0</v>
      </c>
      <c r="R467" s="700">
        <v>0</v>
      </c>
      <c r="S467" s="701">
        <v>0</v>
      </c>
      <c r="T467" s="700">
        <v>0</v>
      </c>
      <c r="U467" s="701">
        <v>0</v>
      </c>
      <c r="V467" s="700">
        <v>0</v>
      </c>
      <c r="W467" s="701">
        <v>0</v>
      </c>
      <c r="X467" s="700">
        <v>0</v>
      </c>
      <c r="Y467" s="701">
        <v>0</v>
      </c>
      <c r="Z467" s="700">
        <v>0</v>
      </c>
      <c r="AA467" s="701">
        <v>0</v>
      </c>
      <c r="AB467" s="706">
        <v>0</v>
      </c>
      <c r="AC467" s="698">
        <v>0</v>
      </c>
      <c r="AD467" s="996"/>
      <c r="AE467" s="997"/>
      <c r="AF467" s="998"/>
    </row>
    <row r="468" spans="1:32" x14ac:dyDescent="0.2">
      <c r="A468" s="11">
        <v>173</v>
      </c>
      <c r="B468" s="691"/>
      <c r="C468" s="692"/>
      <c r="D468" s="692"/>
      <c r="E468" s="692"/>
      <c r="F468" s="1458" t="s">
        <v>134</v>
      </c>
      <c r="G468" s="1459"/>
      <c r="H468" s="1459"/>
      <c r="I468" s="1459"/>
      <c r="J468" s="1459"/>
      <c r="K468" s="1459"/>
      <c r="L468" s="1460"/>
      <c r="M468" s="698">
        <v>0</v>
      </c>
      <c r="N468" s="699">
        <v>0</v>
      </c>
      <c r="O468" s="700">
        <v>0</v>
      </c>
      <c r="P468" s="700">
        <v>0</v>
      </c>
      <c r="Q468" s="705">
        <v>0</v>
      </c>
      <c r="R468" s="700">
        <v>0</v>
      </c>
      <c r="S468" s="701">
        <v>0</v>
      </c>
      <c r="T468" s="700">
        <v>0</v>
      </c>
      <c r="U468" s="701">
        <v>0</v>
      </c>
      <c r="V468" s="700">
        <v>0</v>
      </c>
      <c r="W468" s="701">
        <v>0</v>
      </c>
      <c r="X468" s="700">
        <v>0</v>
      </c>
      <c r="Y468" s="701">
        <v>0</v>
      </c>
      <c r="Z468" s="700">
        <v>0</v>
      </c>
      <c r="AA468" s="701">
        <v>0</v>
      </c>
      <c r="AB468" s="706">
        <v>0</v>
      </c>
      <c r="AC468" s="698">
        <v>0</v>
      </c>
      <c r="AD468" s="996"/>
      <c r="AE468" s="997"/>
      <c r="AF468" s="998"/>
    </row>
    <row r="469" spans="1:32" x14ac:dyDescent="0.2">
      <c r="A469" s="11">
        <v>174</v>
      </c>
      <c r="B469" s="691"/>
      <c r="C469" s="692"/>
      <c r="D469" s="692"/>
      <c r="E469" s="1452" t="s">
        <v>135</v>
      </c>
      <c r="F469" s="1453"/>
      <c r="G469" s="1453"/>
      <c r="H469" s="1453"/>
      <c r="I469" s="1453"/>
      <c r="J469" s="1453"/>
      <c r="K469" s="1453"/>
      <c r="L469" s="1454"/>
      <c r="M469" s="407">
        <f>SUM(M470:M471)</f>
        <v>0</v>
      </c>
      <c r="N469" s="410">
        <f t="shared" ref="N469:AC469" si="104">SUBTOTAL(9,N470:N471)</f>
        <v>0</v>
      </c>
      <c r="O469" s="414">
        <f t="shared" si="104"/>
        <v>0</v>
      </c>
      <c r="P469" s="413">
        <f t="shared" si="104"/>
        <v>0</v>
      </c>
      <c r="Q469" s="415">
        <f t="shared" si="104"/>
        <v>0</v>
      </c>
      <c r="R469" s="414">
        <f t="shared" si="104"/>
        <v>0</v>
      </c>
      <c r="S469" s="414">
        <f t="shared" si="104"/>
        <v>0</v>
      </c>
      <c r="T469" s="414">
        <f t="shared" si="104"/>
        <v>0</v>
      </c>
      <c r="U469" s="414">
        <f t="shared" si="104"/>
        <v>0</v>
      </c>
      <c r="V469" s="414">
        <f t="shared" si="104"/>
        <v>0</v>
      </c>
      <c r="W469" s="414">
        <f t="shared" si="104"/>
        <v>0</v>
      </c>
      <c r="X469" s="414">
        <f t="shared" si="104"/>
        <v>0</v>
      </c>
      <c r="Y469" s="414">
        <f t="shared" si="104"/>
        <v>0</v>
      </c>
      <c r="Z469" s="414">
        <f t="shared" si="104"/>
        <v>0</v>
      </c>
      <c r="AA469" s="414">
        <f t="shared" si="104"/>
        <v>0</v>
      </c>
      <c r="AB469" s="424">
        <f t="shared" si="104"/>
        <v>0</v>
      </c>
      <c r="AC469" s="407">
        <f t="shared" si="104"/>
        <v>0</v>
      </c>
      <c r="AD469" s="996"/>
      <c r="AE469" s="997"/>
      <c r="AF469" s="998"/>
    </row>
    <row r="470" spans="1:32" x14ac:dyDescent="0.2">
      <c r="A470" s="11">
        <v>175</v>
      </c>
      <c r="B470" s="691"/>
      <c r="C470" s="692"/>
      <c r="D470" s="692"/>
      <c r="E470" s="692"/>
      <c r="F470" s="1455" t="s">
        <v>136</v>
      </c>
      <c r="G470" s="1456"/>
      <c r="H470" s="1456"/>
      <c r="I470" s="1456"/>
      <c r="J470" s="1456"/>
      <c r="K470" s="1456"/>
      <c r="L470" s="1457"/>
      <c r="M470" s="698">
        <v>0</v>
      </c>
      <c r="N470" s="699">
        <v>0</v>
      </c>
      <c r="O470" s="700">
        <v>0</v>
      </c>
      <c r="P470" s="700">
        <v>0</v>
      </c>
      <c r="Q470" s="705">
        <v>0</v>
      </c>
      <c r="R470" s="700">
        <v>0</v>
      </c>
      <c r="S470" s="701">
        <v>0</v>
      </c>
      <c r="T470" s="700">
        <v>0</v>
      </c>
      <c r="U470" s="701">
        <v>0</v>
      </c>
      <c r="V470" s="700">
        <v>0</v>
      </c>
      <c r="W470" s="701">
        <v>0</v>
      </c>
      <c r="X470" s="700">
        <v>0</v>
      </c>
      <c r="Y470" s="701">
        <v>0</v>
      </c>
      <c r="Z470" s="700">
        <v>0</v>
      </c>
      <c r="AA470" s="701">
        <v>0</v>
      </c>
      <c r="AB470" s="706">
        <v>0</v>
      </c>
      <c r="AC470" s="698">
        <v>0</v>
      </c>
      <c r="AD470" s="996"/>
      <c r="AE470" s="997"/>
      <c r="AF470" s="998"/>
    </row>
    <row r="471" spans="1:32" x14ac:dyDescent="0.2">
      <c r="A471" s="11">
        <v>176</v>
      </c>
      <c r="B471" s="691"/>
      <c r="C471" s="692"/>
      <c r="D471" s="692"/>
      <c r="E471" s="692"/>
      <c r="F471" s="1458" t="s">
        <v>137</v>
      </c>
      <c r="G471" s="1459"/>
      <c r="H471" s="1459"/>
      <c r="I471" s="1459"/>
      <c r="J471" s="1459"/>
      <c r="K471" s="1459"/>
      <c r="L471" s="1460"/>
      <c r="M471" s="698">
        <v>0</v>
      </c>
      <c r="N471" s="699">
        <v>0</v>
      </c>
      <c r="O471" s="700">
        <v>0</v>
      </c>
      <c r="P471" s="700">
        <v>0</v>
      </c>
      <c r="Q471" s="705">
        <v>0</v>
      </c>
      <c r="R471" s="700">
        <v>0</v>
      </c>
      <c r="S471" s="701">
        <v>0</v>
      </c>
      <c r="T471" s="700">
        <v>0</v>
      </c>
      <c r="U471" s="701">
        <v>0</v>
      </c>
      <c r="V471" s="700">
        <v>0</v>
      </c>
      <c r="W471" s="701">
        <v>0</v>
      </c>
      <c r="X471" s="700">
        <v>0</v>
      </c>
      <c r="Y471" s="701">
        <v>0</v>
      </c>
      <c r="Z471" s="700">
        <v>0</v>
      </c>
      <c r="AA471" s="701">
        <v>0</v>
      </c>
      <c r="AB471" s="706">
        <v>0</v>
      </c>
      <c r="AC471" s="698">
        <v>0</v>
      </c>
      <c r="AD471" s="996"/>
      <c r="AE471" s="997"/>
      <c r="AF471" s="998"/>
    </row>
    <row r="472" spans="1:32" x14ac:dyDescent="0.2">
      <c r="A472" s="11">
        <v>177</v>
      </c>
      <c r="B472" s="691"/>
      <c r="C472" s="692"/>
      <c r="D472" s="692"/>
      <c r="E472" s="1452" t="s">
        <v>550</v>
      </c>
      <c r="F472" s="1453"/>
      <c r="G472" s="1453"/>
      <c r="H472" s="1453"/>
      <c r="I472" s="1453"/>
      <c r="J472" s="1453"/>
      <c r="K472" s="1453"/>
      <c r="L472" s="1454"/>
      <c r="M472" s="407">
        <f>SUM(M473:M474)</f>
        <v>0</v>
      </c>
      <c r="N472" s="410">
        <f t="shared" ref="N472:AC472" si="105">SUBTOTAL(9,N473:N474)</f>
        <v>0</v>
      </c>
      <c r="O472" s="414">
        <f t="shared" si="105"/>
        <v>0</v>
      </c>
      <c r="P472" s="413">
        <f t="shared" si="105"/>
        <v>0</v>
      </c>
      <c r="Q472" s="415">
        <f t="shared" si="105"/>
        <v>0</v>
      </c>
      <c r="R472" s="414">
        <f t="shared" si="105"/>
        <v>0</v>
      </c>
      <c r="S472" s="414">
        <f t="shared" si="105"/>
        <v>0</v>
      </c>
      <c r="T472" s="414">
        <f t="shared" si="105"/>
        <v>0</v>
      </c>
      <c r="U472" s="414">
        <f t="shared" si="105"/>
        <v>0</v>
      </c>
      <c r="V472" s="414">
        <f t="shared" si="105"/>
        <v>0</v>
      </c>
      <c r="W472" s="414">
        <f t="shared" si="105"/>
        <v>0</v>
      </c>
      <c r="X472" s="414">
        <f t="shared" si="105"/>
        <v>0</v>
      </c>
      <c r="Y472" s="414">
        <f t="shared" si="105"/>
        <v>0</v>
      </c>
      <c r="Z472" s="414">
        <f t="shared" si="105"/>
        <v>0</v>
      </c>
      <c r="AA472" s="414">
        <f t="shared" si="105"/>
        <v>0</v>
      </c>
      <c r="AB472" s="424">
        <f t="shared" si="105"/>
        <v>0</v>
      </c>
      <c r="AC472" s="407">
        <f t="shared" si="105"/>
        <v>0</v>
      </c>
      <c r="AD472" s="996"/>
      <c r="AE472" s="997"/>
      <c r="AF472" s="998"/>
    </row>
    <row r="473" spans="1:32" x14ac:dyDescent="0.2">
      <c r="A473" s="11">
        <v>178</v>
      </c>
      <c r="B473" s="691"/>
      <c r="C473" s="692"/>
      <c r="D473" s="692"/>
      <c r="E473" s="692"/>
      <c r="F473" s="1455" t="s">
        <v>551</v>
      </c>
      <c r="G473" s="1456"/>
      <c r="H473" s="1456"/>
      <c r="I473" s="1456"/>
      <c r="J473" s="1456"/>
      <c r="K473" s="1456"/>
      <c r="L473" s="1457"/>
      <c r="M473" s="698">
        <v>0</v>
      </c>
      <c r="N473" s="699">
        <v>0</v>
      </c>
      <c r="O473" s="700">
        <v>0</v>
      </c>
      <c r="P473" s="700">
        <v>0</v>
      </c>
      <c r="Q473" s="705">
        <v>0</v>
      </c>
      <c r="R473" s="700">
        <v>0</v>
      </c>
      <c r="S473" s="701">
        <v>0</v>
      </c>
      <c r="T473" s="700">
        <v>0</v>
      </c>
      <c r="U473" s="701">
        <v>0</v>
      </c>
      <c r="V473" s="700">
        <v>0</v>
      </c>
      <c r="W473" s="701">
        <v>0</v>
      </c>
      <c r="X473" s="700">
        <v>0</v>
      </c>
      <c r="Y473" s="701">
        <v>0</v>
      </c>
      <c r="Z473" s="700">
        <v>0</v>
      </c>
      <c r="AA473" s="701">
        <v>0</v>
      </c>
      <c r="AB473" s="706">
        <v>0</v>
      </c>
      <c r="AC473" s="698">
        <v>0</v>
      </c>
      <c r="AD473" s="996"/>
      <c r="AE473" s="997"/>
      <c r="AF473" s="998"/>
    </row>
    <row r="474" spans="1:32" x14ac:dyDescent="0.2">
      <c r="A474" s="11">
        <v>179</v>
      </c>
      <c r="B474" s="691"/>
      <c r="C474" s="692"/>
      <c r="D474" s="692"/>
      <c r="E474" s="692"/>
      <c r="F474" s="1458" t="s">
        <v>552</v>
      </c>
      <c r="G474" s="1459"/>
      <c r="H474" s="1459"/>
      <c r="I474" s="1459"/>
      <c r="J474" s="1459"/>
      <c r="K474" s="1459"/>
      <c r="L474" s="1460"/>
      <c r="M474" s="698">
        <v>0</v>
      </c>
      <c r="N474" s="699">
        <v>0</v>
      </c>
      <c r="O474" s="700">
        <v>0</v>
      </c>
      <c r="P474" s="700">
        <v>0</v>
      </c>
      <c r="Q474" s="705">
        <v>0</v>
      </c>
      <c r="R474" s="700">
        <v>0</v>
      </c>
      <c r="S474" s="701">
        <v>0</v>
      </c>
      <c r="T474" s="700">
        <v>0</v>
      </c>
      <c r="U474" s="701">
        <v>0</v>
      </c>
      <c r="V474" s="700">
        <v>0</v>
      </c>
      <c r="W474" s="701">
        <v>0</v>
      </c>
      <c r="X474" s="700">
        <v>0</v>
      </c>
      <c r="Y474" s="701">
        <v>0</v>
      </c>
      <c r="Z474" s="700">
        <v>0</v>
      </c>
      <c r="AA474" s="701">
        <v>0</v>
      </c>
      <c r="AB474" s="706">
        <v>0</v>
      </c>
      <c r="AC474" s="698">
        <v>0</v>
      </c>
      <c r="AD474" s="996"/>
      <c r="AE474" s="997"/>
      <c r="AF474" s="998"/>
    </row>
    <row r="475" spans="1:32" x14ac:dyDescent="0.2">
      <c r="A475" s="11">
        <v>180</v>
      </c>
      <c r="B475" s="691"/>
      <c r="C475" s="692"/>
      <c r="D475" s="692"/>
      <c r="E475" s="1452" t="s">
        <v>553</v>
      </c>
      <c r="F475" s="1453"/>
      <c r="G475" s="1453"/>
      <c r="H475" s="1453"/>
      <c r="I475" s="1453"/>
      <c r="J475" s="1453"/>
      <c r="K475" s="1453"/>
      <c r="L475" s="1454"/>
      <c r="M475" s="407">
        <f>SUM(M476:M477)</f>
        <v>0</v>
      </c>
      <c r="N475" s="410">
        <f t="shared" ref="N475:AC475" si="106">SUBTOTAL(9,N476:N477)</f>
        <v>0</v>
      </c>
      <c r="O475" s="414">
        <f t="shared" si="106"/>
        <v>0</v>
      </c>
      <c r="P475" s="413">
        <f t="shared" si="106"/>
        <v>0</v>
      </c>
      <c r="Q475" s="415">
        <f t="shared" si="106"/>
        <v>0</v>
      </c>
      <c r="R475" s="414">
        <f t="shared" si="106"/>
        <v>0</v>
      </c>
      <c r="S475" s="414">
        <f t="shared" si="106"/>
        <v>0</v>
      </c>
      <c r="T475" s="414">
        <f t="shared" si="106"/>
        <v>0</v>
      </c>
      <c r="U475" s="414">
        <f t="shared" si="106"/>
        <v>0</v>
      </c>
      <c r="V475" s="414">
        <f t="shared" si="106"/>
        <v>0</v>
      </c>
      <c r="W475" s="414">
        <f t="shared" si="106"/>
        <v>0</v>
      </c>
      <c r="X475" s="414">
        <f t="shared" si="106"/>
        <v>0</v>
      </c>
      <c r="Y475" s="414">
        <f t="shared" si="106"/>
        <v>0</v>
      </c>
      <c r="Z475" s="414">
        <f t="shared" si="106"/>
        <v>0</v>
      </c>
      <c r="AA475" s="414">
        <f t="shared" si="106"/>
        <v>0</v>
      </c>
      <c r="AB475" s="424">
        <f t="shared" si="106"/>
        <v>0</v>
      </c>
      <c r="AC475" s="407">
        <f t="shared" si="106"/>
        <v>0</v>
      </c>
      <c r="AD475" s="996"/>
      <c r="AE475" s="997"/>
      <c r="AF475" s="998"/>
    </row>
    <row r="476" spans="1:32" x14ac:dyDescent="0.2">
      <c r="A476" s="11">
        <v>181</v>
      </c>
      <c r="B476" s="691"/>
      <c r="C476" s="692"/>
      <c r="D476" s="692"/>
      <c r="E476" s="692"/>
      <c r="F476" s="1455" t="s">
        <v>554</v>
      </c>
      <c r="G476" s="1456"/>
      <c r="H476" s="1456"/>
      <c r="I476" s="1456"/>
      <c r="J476" s="1456"/>
      <c r="K476" s="1456"/>
      <c r="L476" s="1457"/>
      <c r="M476" s="698">
        <v>0</v>
      </c>
      <c r="N476" s="699">
        <v>0</v>
      </c>
      <c r="O476" s="700">
        <v>0</v>
      </c>
      <c r="P476" s="700">
        <v>0</v>
      </c>
      <c r="Q476" s="705">
        <v>0</v>
      </c>
      <c r="R476" s="700">
        <v>0</v>
      </c>
      <c r="S476" s="701">
        <v>0</v>
      </c>
      <c r="T476" s="700">
        <v>0</v>
      </c>
      <c r="U476" s="701">
        <v>0</v>
      </c>
      <c r="V476" s="700">
        <v>0</v>
      </c>
      <c r="W476" s="701">
        <v>0</v>
      </c>
      <c r="X476" s="700">
        <v>0</v>
      </c>
      <c r="Y476" s="701">
        <v>0</v>
      </c>
      <c r="Z476" s="700">
        <v>0</v>
      </c>
      <c r="AA476" s="701">
        <v>0</v>
      </c>
      <c r="AB476" s="706">
        <v>0</v>
      </c>
      <c r="AC476" s="698">
        <v>0</v>
      </c>
      <c r="AD476" s="996"/>
      <c r="AE476" s="997"/>
      <c r="AF476" s="998"/>
    </row>
    <row r="477" spans="1:32" x14ac:dyDescent="0.2">
      <c r="A477" s="11">
        <v>182</v>
      </c>
      <c r="B477" s="691"/>
      <c r="C477" s="692"/>
      <c r="D477" s="692"/>
      <c r="E477" s="692"/>
      <c r="F477" s="1458" t="s">
        <v>555</v>
      </c>
      <c r="G477" s="1459"/>
      <c r="H477" s="1459"/>
      <c r="I477" s="1459"/>
      <c r="J477" s="1459"/>
      <c r="K477" s="1459"/>
      <c r="L477" s="1460"/>
      <c r="M477" s="698">
        <v>0</v>
      </c>
      <c r="N477" s="699">
        <v>0</v>
      </c>
      <c r="O477" s="700">
        <v>0</v>
      </c>
      <c r="P477" s="700">
        <v>0</v>
      </c>
      <c r="Q477" s="705">
        <v>0</v>
      </c>
      <c r="R477" s="700">
        <v>0</v>
      </c>
      <c r="S477" s="701">
        <v>0</v>
      </c>
      <c r="T477" s="700">
        <v>0</v>
      </c>
      <c r="U477" s="701">
        <v>0</v>
      </c>
      <c r="V477" s="700">
        <v>0</v>
      </c>
      <c r="W477" s="701">
        <v>0</v>
      </c>
      <c r="X477" s="700">
        <v>0</v>
      </c>
      <c r="Y477" s="701">
        <v>0</v>
      </c>
      <c r="Z477" s="700">
        <v>0</v>
      </c>
      <c r="AA477" s="701">
        <v>0</v>
      </c>
      <c r="AB477" s="706">
        <v>0</v>
      </c>
      <c r="AC477" s="698">
        <v>0</v>
      </c>
      <c r="AD477" s="996"/>
      <c r="AE477" s="997"/>
      <c r="AF477" s="998"/>
    </row>
    <row r="478" spans="1:32" x14ac:dyDescent="0.2">
      <c r="A478" s="11">
        <v>183</v>
      </c>
      <c r="B478" s="691"/>
      <c r="C478" s="692"/>
      <c r="D478" s="1485" t="s">
        <v>24</v>
      </c>
      <c r="E478" s="1486"/>
      <c r="F478" s="1486"/>
      <c r="G478" s="1486"/>
      <c r="H478" s="1486"/>
      <c r="I478" s="1486"/>
      <c r="J478" s="1486"/>
      <c r="K478" s="1486"/>
      <c r="L478" s="1487"/>
      <c r="M478" s="407">
        <f>SUM(M479:M481)</f>
        <v>0</v>
      </c>
      <c r="N478" s="410">
        <f t="shared" ref="N478:AC478" si="107">SUBTOTAL(9,N479:N481)</f>
        <v>0</v>
      </c>
      <c r="O478" s="414">
        <f t="shared" si="107"/>
        <v>0</v>
      </c>
      <c r="P478" s="413">
        <f t="shared" si="107"/>
        <v>0</v>
      </c>
      <c r="Q478" s="415">
        <f t="shared" si="107"/>
        <v>0</v>
      </c>
      <c r="R478" s="414">
        <f t="shared" si="107"/>
        <v>0</v>
      </c>
      <c r="S478" s="414">
        <f t="shared" si="107"/>
        <v>0</v>
      </c>
      <c r="T478" s="414">
        <f t="shared" si="107"/>
        <v>0</v>
      </c>
      <c r="U478" s="414">
        <f t="shared" si="107"/>
        <v>0</v>
      </c>
      <c r="V478" s="414">
        <f t="shared" si="107"/>
        <v>0</v>
      </c>
      <c r="W478" s="414">
        <f t="shared" si="107"/>
        <v>0</v>
      </c>
      <c r="X478" s="414">
        <f t="shared" si="107"/>
        <v>0</v>
      </c>
      <c r="Y478" s="414">
        <f t="shared" si="107"/>
        <v>0</v>
      </c>
      <c r="Z478" s="414">
        <f t="shared" si="107"/>
        <v>0</v>
      </c>
      <c r="AA478" s="414">
        <f t="shared" si="107"/>
        <v>0</v>
      </c>
      <c r="AB478" s="424">
        <f t="shared" si="107"/>
        <v>0</v>
      </c>
      <c r="AC478" s="407">
        <f t="shared" si="107"/>
        <v>0</v>
      </c>
      <c r="AD478" s="996"/>
      <c r="AE478" s="997"/>
      <c r="AF478" s="998"/>
    </row>
    <row r="479" spans="1:32" x14ac:dyDescent="0.2">
      <c r="A479" s="11">
        <v>184</v>
      </c>
      <c r="B479" s="691"/>
      <c r="C479" s="692"/>
      <c r="D479" s="692"/>
      <c r="E479" s="692"/>
      <c r="F479" s="1455" t="s">
        <v>156</v>
      </c>
      <c r="G479" s="1456"/>
      <c r="H479" s="1456"/>
      <c r="I479" s="1456"/>
      <c r="J479" s="1456"/>
      <c r="K479" s="1456"/>
      <c r="L479" s="1457"/>
      <c r="M479" s="698">
        <v>0</v>
      </c>
      <c r="N479" s="699">
        <v>0</v>
      </c>
      <c r="O479" s="700">
        <v>0</v>
      </c>
      <c r="P479" s="700">
        <v>0</v>
      </c>
      <c r="Q479" s="705">
        <v>0</v>
      </c>
      <c r="R479" s="700">
        <v>0</v>
      </c>
      <c r="S479" s="701">
        <v>0</v>
      </c>
      <c r="T479" s="700">
        <v>0</v>
      </c>
      <c r="U479" s="701">
        <v>0</v>
      </c>
      <c r="V479" s="700">
        <v>0</v>
      </c>
      <c r="W479" s="701">
        <v>0</v>
      </c>
      <c r="X479" s="700">
        <v>0</v>
      </c>
      <c r="Y479" s="701">
        <v>0</v>
      </c>
      <c r="Z479" s="700">
        <v>0</v>
      </c>
      <c r="AA479" s="701">
        <v>0</v>
      </c>
      <c r="AB479" s="706">
        <v>0</v>
      </c>
      <c r="AC479" s="698">
        <v>0</v>
      </c>
      <c r="AD479" s="996"/>
      <c r="AE479" s="997"/>
      <c r="AF479" s="998"/>
    </row>
    <row r="480" spans="1:32" x14ac:dyDescent="0.2">
      <c r="A480" s="11">
        <v>185</v>
      </c>
      <c r="B480" s="691"/>
      <c r="C480" s="692"/>
      <c r="D480" s="692"/>
      <c r="E480" s="692"/>
      <c r="F480" s="1449" t="s">
        <v>157</v>
      </c>
      <c r="G480" s="1450"/>
      <c r="H480" s="1450"/>
      <c r="I480" s="1450"/>
      <c r="J480" s="1450"/>
      <c r="K480" s="1450"/>
      <c r="L480" s="1451"/>
      <c r="M480" s="698">
        <v>0</v>
      </c>
      <c r="N480" s="699">
        <v>0</v>
      </c>
      <c r="O480" s="700">
        <v>0</v>
      </c>
      <c r="P480" s="700">
        <v>0</v>
      </c>
      <c r="Q480" s="705">
        <v>0</v>
      </c>
      <c r="R480" s="700">
        <v>0</v>
      </c>
      <c r="S480" s="701">
        <v>0</v>
      </c>
      <c r="T480" s="700">
        <v>0</v>
      </c>
      <c r="U480" s="701">
        <v>0</v>
      </c>
      <c r="V480" s="700">
        <v>0</v>
      </c>
      <c r="W480" s="701">
        <v>0</v>
      </c>
      <c r="X480" s="700">
        <v>0</v>
      </c>
      <c r="Y480" s="701">
        <v>0</v>
      </c>
      <c r="Z480" s="700">
        <v>0</v>
      </c>
      <c r="AA480" s="701">
        <v>0</v>
      </c>
      <c r="AB480" s="706">
        <v>0</v>
      </c>
      <c r="AC480" s="698">
        <v>0</v>
      </c>
      <c r="AD480" s="996"/>
      <c r="AE480" s="997"/>
      <c r="AF480" s="998"/>
    </row>
    <row r="481" spans="1:32" x14ac:dyDescent="0.2">
      <c r="A481" s="11">
        <v>186</v>
      </c>
      <c r="B481" s="691"/>
      <c r="C481" s="692"/>
      <c r="D481" s="692"/>
      <c r="E481" s="692"/>
      <c r="F481" s="1458" t="s">
        <v>25</v>
      </c>
      <c r="G481" s="1459"/>
      <c r="H481" s="1459"/>
      <c r="I481" s="1459"/>
      <c r="J481" s="1459"/>
      <c r="K481" s="1459"/>
      <c r="L481" s="1460"/>
      <c r="M481" s="698">
        <v>0</v>
      </c>
      <c r="N481" s="699">
        <v>0</v>
      </c>
      <c r="O481" s="700">
        <v>0</v>
      </c>
      <c r="P481" s="700">
        <v>0</v>
      </c>
      <c r="Q481" s="705">
        <v>0</v>
      </c>
      <c r="R481" s="700">
        <v>0</v>
      </c>
      <c r="S481" s="701">
        <v>0</v>
      </c>
      <c r="T481" s="700">
        <v>0</v>
      </c>
      <c r="U481" s="701">
        <v>0</v>
      </c>
      <c r="V481" s="700">
        <v>0</v>
      </c>
      <c r="W481" s="701">
        <v>0</v>
      </c>
      <c r="X481" s="700">
        <v>0</v>
      </c>
      <c r="Y481" s="701">
        <v>0</v>
      </c>
      <c r="Z481" s="700">
        <v>0</v>
      </c>
      <c r="AA481" s="701">
        <v>0</v>
      </c>
      <c r="AB481" s="706">
        <v>0</v>
      </c>
      <c r="AC481" s="698">
        <v>0</v>
      </c>
      <c r="AD481" s="996"/>
      <c r="AE481" s="997"/>
      <c r="AF481" s="998"/>
    </row>
    <row r="482" spans="1:32" x14ac:dyDescent="0.2">
      <c r="A482" s="11">
        <v>187</v>
      </c>
      <c r="B482" s="691"/>
      <c r="C482" s="692"/>
      <c r="D482" s="1485" t="s">
        <v>467</v>
      </c>
      <c r="E482" s="1486"/>
      <c r="F482" s="1486"/>
      <c r="G482" s="1486"/>
      <c r="H482" s="1486"/>
      <c r="I482" s="1486"/>
      <c r="J482" s="1486"/>
      <c r="K482" s="1486"/>
      <c r="L482" s="1487"/>
      <c r="M482" s="407">
        <f>SUM(M483:M484)</f>
        <v>0</v>
      </c>
      <c r="N482" s="410">
        <f t="shared" ref="N482:AC482" si="108">SUBTOTAL(9,N483:N484)</f>
        <v>0</v>
      </c>
      <c r="O482" s="414">
        <f t="shared" si="108"/>
        <v>0</v>
      </c>
      <c r="P482" s="413">
        <f t="shared" si="108"/>
        <v>0</v>
      </c>
      <c r="Q482" s="415">
        <f t="shared" si="108"/>
        <v>0</v>
      </c>
      <c r="R482" s="414">
        <f t="shared" si="108"/>
        <v>0</v>
      </c>
      <c r="S482" s="414">
        <f t="shared" si="108"/>
        <v>0</v>
      </c>
      <c r="T482" s="414">
        <f t="shared" si="108"/>
        <v>0</v>
      </c>
      <c r="U482" s="414">
        <f t="shared" si="108"/>
        <v>0</v>
      </c>
      <c r="V482" s="414">
        <f t="shared" si="108"/>
        <v>0</v>
      </c>
      <c r="W482" s="414">
        <f t="shared" si="108"/>
        <v>0</v>
      </c>
      <c r="X482" s="414">
        <f t="shared" si="108"/>
        <v>0</v>
      </c>
      <c r="Y482" s="414">
        <f t="shared" si="108"/>
        <v>0</v>
      </c>
      <c r="Z482" s="414">
        <f t="shared" si="108"/>
        <v>0</v>
      </c>
      <c r="AA482" s="414">
        <f t="shared" si="108"/>
        <v>0</v>
      </c>
      <c r="AB482" s="424">
        <f t="shared" si="108"/>
        <v>0</v>
      </c>
      <c r="AC482" s="407">
        <f t="shared" si="108"/>
        <v>0</v>
      </c>
      <c r="AD482" s="996"/>
      <c r="AE482" s="997"/>
      <c r="AF482" s="998"/>
    </row>
    <row r="483" spans="1:32" x14ac:dyDescent="0.2">
      <c r="A483" s="11">
        <v>188</v>
      </c>
      <c r="B483" s="691"/>
      <c r="C483" s="692"/>
      <c r="D483" s="692"/>
      <c r="E483" s="692"/>
      <c r="F483" s="1455" t="s">
        <v>466</v>
      </c>
      <c r="G483" s="1456"/>
      <c r="H483" s="1456"/>
      <c r="I483" s="1456"/>
      <c r="J483" s="1456"/>
      <c r="K483" s="1456"/>
      <c r="L483" s="1457"/>
      <c r="M483" s="698">
        <v>0</v>
      </c>
      <c r="N483" s="699">
        <v>0</v>
      </c>
      <c r="O483" s="700">
        <v>0</v>
      </c>
      <c r="P483" s="700">
        <v>0</v>
      </c>
      <c r="Q483" s="705">
        <v>0</v>
      </c>
      <c r="R483" s="700">
        <v>0</v>
      </c>
      <c r="S483" s="701">
        <v>0</v>
      </c>
      <c r="T483" s="700">
        <v>0</v>
      </c>
      <c r="U483" s="701">
        <v>0</v>
      </c>
      <c r="V483" s="700">
        <v>0</v>
      </c>
      <c r="W483" s="701">
        <v>0</v>
      </c>
      <c r="X483" s="700">
        <v>0</v>
      </c>
      <c r="Y483" s="701">
        <v>0</v>
      </c>
      <c r="Z483" s="700">
        <v>0</v>
      </c>
      <c r="AA483" s="701">
        <v>0</v>
      </c>
      <c r="AB483" s="706">
        <v>0</v>
      </c>
      <c r="AC483" s="698">
        <v>0</v>
      </c>
      <c r="AD483" s="996"/>
      <c r="AE483" s="997"/>
      <c r="AF483" s="998"/>
    </row>
    <row r="484" spans="1:32" x14ac:dyDescent="0.2">
      <c r="A484" s="11">
        <v>189</v>
      </c>
      <c r="B484" s="691"/>
      <c r="C484" s="692"/>
      <c r="D484" s="692"/>
      <c r="E484" s="692"/>
      <c r="F484" s="1449" t="s">
        <v>576</v>
      </c>
      <c r="G484" s="1450"/>
      <c r="H484" s="1450"/>
      <c r="I484" s="1450"/>
      <c r="J484" s="1450"/>
      <c r="K484" s="1450"/>
      <c r="L484" s="1451"/>
      <c r="M484" s="698">
        <v>0</v>
      </c>
      <c r="N484" s="699">
        <v>0</v>
      </c>
      <c r="O484" s="700">
        <v>0</v>
      </c>
      <c r="P484" s="700">
        <v>0</v>
      </c>
      <c r="Q484" s="705">
        <v>0</v>
      </c>
      <c r="R484" s="700">
        <v>0</v>
      </c>
      <c r="S484" s="701">
        <v>0</v>
      </c>
      <c r="T484" s="700">
        <v>0</v>
      </c>
      <c r="U484" s="701">
        <v>0</v>
      </c>
      <c r="V484" s="700">
        <v>0</v>
      </c>
      <c r="W484" s="701">
        <v>0</v>
      </c>
      <c r="X484" s="700">
        <v>0</v>
      </c>
      <c r="Y484" s="701">
        <v>0</v>
      </c>
      <c r="Z484" s="700">
        <v>0</v>
      </c>
      <c r="AA484" s="701">
        <v>0</v>
      </c>
      <c r="AB484" s="706">
        <v>0</v>
      </c>
      <c r="AC484" s="698">
        <v>0</v>
      </c>
      <c r="AD484" s="996"/>
      <c r="AE484" s="997"/>
      <c r="AF484" s="998"/>
    </row>
    <row r="485" spans="1:32" ht="15" customHeight="1" x14ac:dyDescent="0.2">
      <c r="A485" s="11">
        <v>326</v>
      </c>
      <c r="B485" s="691"/>
      <c r="C485" s="1546" t="s">
        <v>140</v>
      </c>
      <c r="D485" s="1531"/>
      <c r="E485" s="1531"/>
      <c r="F485" s="1531"/>
      <c r="G485" s="1531"/>
      <c r="H485" s="1531"/>
      <c r="I485" s="1531"/>
      <c r="J485" s="1531"/>
      <c r="K485" s="1531"/>
      <c r="L485" s="1531"/>
      <c r="M485" s="1531"/>
      <c r="N485" s="1531"/>
      <c r="O485" s="1531"/>
      <c r="P485" s="1531"/>
      <c r="Q485" s="1531"/>
      <c r="R485" s="1531"/>
      <c r="S485" s="1531"/>
      <c r="T485" s="1531"/>
      <c r="U485" s="1531"/>
      <c r="V485" s="1531"/>
      <c r="W485" s="1531"/>
      <c r="X485" s="1531"/>
      <c r="Y485" s="1531"/>
      <c r="Z485" s="1531"/>
      <c r="AA485" s="1531"/>
      <c r="AB485" s="1531"/>
      <c r="AC485" s="1531"/>
      <c r="AD485" s="1531"/>
      <c r="AE485" s="1531"/>
      <c r="AF485" s="1547"/>
    </row>
    <row r="486" spans="1:32" x14ac:dyDescent="0.2">
      <c r="A486" s="11">
        <v>232</v>
      </c>
      <c r="B486" s="691"/>
      <c r="C486" s="692"/>
      <c r="D486" s="1485" t="s">
        <v>141</v>
      </c>
      <c r="E486" s="1486"/>
      <c r="F486" s="1486"/>
      <c r="G486" s="1486"/>
      <c r="H486" s="1486"/>
      <c r="I486" s="1486"/>
      <c r="J486" s="1486"/>
      <c r="K486" s="1486"/>
      <c r="L486" s="1487"/>
      <c r="M486" s="407">
        <f>SUM(M487:M488)</f>
        <v>0</v>
      </c>
      <c r="N486" s="410">
        <f t="shared" ref="N486:AC486" si="109">SUBTOTAL(9,N487:N488)</f>
        <v>0</v>
      </c>
      <c r="O486" s="414">
        <f t="shared" si="109"/>
        <v>0</v>
      </c>
      <c r="P486" s="413">
        <f t="shared" si="109"/>
        <v>0</v>
      </c>
      <c r="Q486" s="415">
        <f t="shared" si="109"/>
        <v>0</v>
      </c>
      <c r="R486" s="414">
        <f t="shared" si="109"/>
        <v>0</v>
      </c>
      <c r="S486" s="414">
        <f t="shared" si="109"/>
        <v>0</v>
      </c>
      <c r="T486" s="414">
        <f t="shared" si="109"/>
        <v>0</v>
      </c>
      <c r="U486" s="414">
        <f t="shared" si="109"/>
        <v>0</v>
      </c>
      <c r="V486" s="414">
        <f t="shared" si="109"/>
        <v>0</v>
      </c>
      <c r="W486" s="414">
        <f t="shared" si="109"/>
        <v>0</v>
      </c>
      <c r="X486" s="414">
        <f t="shared" si="109"/>
        <v>0</v>
      </c>
      <c r="Y486" s="414">
        <f t="shared" si="109"/>
        <v>0</v>
      </c>
      <c r="Z486" s="414">
        <f t="shared" si="109"/>
        <v>0</v>
      </c>
      <c r="AA486" s="414">
        <f t="shared" si="109"/>
        <v>0</v>
      </c>
      <c r="AB486" s="424">
        <f t="shared" si="109"/>
        <v>0</v>
      </c>
      <c r="AC486" s="407">
        <f t="shared" si="109"/>
        <v>0</v>
      </c>
      <c r="AD486" s="996"/>
      <c r="AE486" s="997"/>
      <c r="AF486" s="998"/>
    </row>
    <row r="487" spans="1:32" x14ac:dyDescent="0.2">
      <c r="A487" s="11">
        <v>188</v>
      </c>
      <c r="B487" s="691"/>
      <c r="C487" s="692"/>
      <c r="D487" s="692"/>
      <c r="E487" s="692"/>
      <c r="F487" s="1449" t="s">
        <v>142</v>
      </c>
      <c r="G487" s="1450"/>
      <c r="H487" s="1450"/>
      <c r="I487" s="1450"/>
      <c r="J487" s="1450"/>
      <c r="K487" s="1450"/>
      <c r="L487" s="1451"/>
      <c r="M487" s="698">
        <v>0</v>
      </c>
      <c r="N487" s="699">
        <v>0</v>
      </c>
      <c r="O487" s="700">
        <v>0</v>
      </c>
      <c r="P487" s="700">
        <v>0</v>
      </c>
      <c r="Q487" s="705">
        <v>0</v>
      </c>
      <c r="R487" s="700">
        <v>0</v>
      </c>
      <c r="S487" s="701">
        <v>0</v>
      </c>
      <c r="T487" s="700">
        <v>0</v>
      </c>
      <c r="U487" s="701">
        <v>0</v>
      </c>
      <c r="V487" s="700">
        <v>0</v>
      </c>
      <c r="W487" s="701">
        <v>0</v>
      </c>
      <c r="X487" s="700">
        <v>0</v>
      </c>
      <c r="Y487" s="701">
        <v>0</v>
      </c>
      <c r="Z487" s="700">
        <v>0</v>
      </c>
      <c r="AA487" s="701">
        <v>0</v>
      </c>
      <c r="AB487" s="706">
        <v>0</v>
      </c>
      <c r="AC487" s="698">
        <v>0</v>
      </c>
      <c r="AD487" s="996"/>
      <c r="AE487" s="997"/>
      <c r="AF487" s="998"/>
    </row>
    <row r="488" spans="1:32" x14ac:dyDescent="0.2">
      <c r="A488" s="11">
        <v>189</v>
      </c>
      <c r="B488" s="691"/>
      <c r="C488" s="692"/>
      <c r="D488" s="692"/>
      <c r="E488" s="692"/>
      <c r="F488" s="1449" t="s">
        <v>143</v>
      </c>
      <c r="G488" s="1450"/>
      <c r="H488" s="1450"/>
      <c r="I488" s="1450"/>
      <c r="J488" s="1450"/>
      <c r="K488" s="1450"/>
      <c r="L488" s="1451"/>
      <c r="M488" s="698">
        <v>0</v>
      </c>
      <c r="N488" s="699">
        <v>0</v>
      </c>
      <c r="O488" s="700">
        <v>0</v>
      </c>
      <c r="P488" s="700">
        <v>0</v>
      </c>
      <c r="Q488" s="705">
        <v>0</v>
      </c>
      <c r="R488" s="700">
        <v>0</v>
      </c>
      <c r="S488" s="701">
        <v>0</v>
      </c>
      <c r="T488" s="700">
        <v>0</v>
      </c>
      <c r="U488" s="701">
        <v>0</v>
      </c>
      <c r="V488" s="700">
        <v>0</v>
      </c>
      <c r="W488" s="701">
        <v>0</v>
      </c>
      <c r="X488" s="700">
        <v>0</v>
      </c>
      <c r="Y488" s="701">
        <v>0</v>
      </c>
      <c r="Z488" s="700">
        <v>0</v>
      </c>
      <c r="AA488" s="701">
        <v>0</v>
      </c>
      <c r="AB488" s="706">
        <v>0</v>
      </c>
      <c r="AC488" s="698">
        <v>0</v>
      </c>
      <c r="AD488" s="996"/>
      <c r="AE488" s="997"/>
      <c r="AF488" s="998"/>
    </row>
    <row r="489" spans="1:32" x14ac:dyDescent="0.2">
      <c r="A489" s="11">
        <v>232</v>
      </c>
      <c r="B489" s="691"/>
      <c r="C489" s="692"/>
      <c r="D489" s="1485" t="s">
        <v>144</v>
      </c>
      <c r="E489" s="1486"/>
      <c r="F489" s="1486"/>
      <c r="G489" s="1486"/>
      <c r="H489" s="1486"/>
      <c r="I489" s="1486"/>
      <c r="J489" s="1486"/>
      <c r="K489" s="1486"/>
      <c r="L489" s="1487"/>
      <c r="M489" s="407">
        <f>SUM(M490:M492)</f>
        <v>0</v>
      </c>
      <c r="N489" s="410">
        <f>SUBTOTAL(9,N490:N492)</f>
        <v>0</v>
      </c>
      <c r="O489" s="414">
        <f t="shared" ref="O489:AC489" si="110">SUBTOTAL(9,O490:O492)</f>
        <v>0</v>
      </c>
      <c r="P489" s="413">
        <f t="shared" si="110"/>
        <v>0</v>
      </c>
      <c r="Q489" s="415">
        <f t="shared" si="110"/>
        <v>0</v>
      </c>
      <c r="R489" s="414">
        <f t="shared" si="110"/>
        <v>0</v>
      </c>
      <c r="S489" s="414">
        <f t="shared" si="110"/>
        <v>0</v>
      </c>
      <c r="T489" s="414">
        <f t="shared" si="110"/>
        <v>0</v>
      </c>
      <c r="U489" s="414">
        <f t="shared" si="110"/>
        <v>0</v>
      </c>
      <c r="V489" s="414">
        <f t="shared" si="110"/>
        <v>0</v>
      </c>
      <c r="W489" s="414">
        <f t="shared" si="110"/>
        <v>0</v>
      </c>
      <c r="X489" s="414">
        <f t="shared" si="110"/>
        <v>0</v>
      </c>
      <c r="Y489" s="414">
        <f t="shared" si="110"/>
        <v>0</v>
      </c>
      <c r="Z489" s="414">
        <f t="shared" si="110"/>
        <v>0</v>
      </c>
      <c r="AA489" s="414">
        <f t="shared" si="110"/>
        <v>0</v>
      </c>
      <c r="AB489" s="424">
        <f t="shared" si="110"/>
        <v>0</v>
      </c>
      <c r="AC489" s="407">
        <f t="shared" si="110"/>
        <v>0</v>
      </c>
      <c r="AD489" s="996"/>
      <c r="AE489" s="997"/>
      <c r="AF489" s="998"/>
    </row>
    <row r="490" spans="1:32" x14ac:dyDescent="0.2">
      <c r="A490" s="11">
        <v>188</v>
      </c>
      <c r="B490" s="691"/>
      <c r="C490" s="692"/>
      <c r="D490" s="692"/>
      <c r="E490" s="692"/>
      <c r="F490" s="1449" t="s">
        <v>145</v>
      </c>
      <c r="G490" s="1450"/>
      <c r="H490" s="1450"/>
      <c r="I490" s="1450"/>
      <c r="J490" s="1450"/>
      <c r="K490" s="1450"/>
      <c r="L490" s="1451"/>
      <c r="M490" s="698">
        <v>0</v>
      </c>
      <c r="N490" s="699">
        <v>0</v>
      </c>
      <c r="O490" s="700">
        <v>0</v>
      </c>
      <c r="P490" s="700">
        <v>0</v>
      </c>
      <c r="Q490" s="705">
        <v>0</v>
      </c>
      <c r="R490" s="700">
        <v>0</v>
      </c>
      <c r="S490" s="701">
        <v>0</v>
      </c>
      <c r="T490" s="700">
        <v>0</v>
      </c>
      <c r="U490" s="701">
        <v>0</v>
      </c>
      <c r="V490" s="700">
        <v>0</v>
      </c>
      <c r="W490" s="701">
        <v>0</v>
      </c>
      <c r="X490" s="700">
        <v>0</v>
      </c>
      <c r="Y490" s="701">
        <v>0</v>
      </c>
      <c r="Z490" s="700">
        <v>0</v>
      </c>
      <c r="AA490" s="701">
        <v>0</v>
      </c>
      <c r="AB490" s="706">
        <v>0</v>
      </c>
      <c r="AC490" s="698">
        <v>0</v>
      </c>
      <c r="AD490" s="996"/>
      <c r="AE490" s="997"/>
      <c r="AF490" s="998"/>
    </row>
    <row r="491" spans="1:32" x14ac:dyDescent="0.2">
      <c r="A491" s="11">
        <v>189</v>
      </c>
      <c r="B491" s="691"/>
      <c r="C491" s="692"/>
      <c r="D491" s="692"/>
      <c r="E491" s="692"/>
      <c r="F491" s="1449" t="s">
        <v>146</v>
      </c>
      <c r="G491" s="1450"/>
      <c r="H491" s="1450"/>
      <c r="I491" s="1450"/>
      <c r="J491" s="1450"/>
      <c r="K491" s="1450"/>
      <c r="L491" s="1451"/>
      <c r="M491" s="698">
        <v>0</v>
      </c>
      <c r="N491" s="699">
        <v>0</v>
      </c>
      <c r="O491" s="700">
        <v>0</v>
      </c>
      <c r="P491" s="700">
        <v>0</v>
      </c>
      <c r="Q491" s="705">
        <v>0</v>
      </c>
      <c r="R491" s="700">
        <v>0</v>
      </c>
      <c r="S491" s="701">
        <v>0</v>
      </c>
      <c r="T491" s="700">
        <v>0</v>
      </c>
      <c r="U491" s="701">
        <v>0</v>
      </c>
      <c r="V491" s="700">
        <v>0</v>
      </c>
      <c r="W491" s="701">
        <v>0</v>
      </c>
      <c r="X491" s="700">
        <v>0</v>
      </c>
      <c r="Y491" s="701">
        <v>0</v>
      </c>
      <c r="Z491" s="700">
        <v>0</v>
      </c>
      <c r="AA491" s="701">
        <v>0</v>
      </c>
      <c r="AB491" s="706">
        <v>0</v>
      </c>
      <c r="AC491" s="698">
        <v>0</v>
      </c>
      <c r="AD491" s="996"/>
      <c r="AE491" s="997"/>
      <c r="AF491" s="998"/>
    </row>
    <row r="492" spans="1:32" x14ac:dyDescent="0.2">
      <c r="A492" s="11">
        <v>189</v>
      </c>
      <c r="B492" s="691"/>
      <c r="C492" s="692"/>
      <c r="D492" s="692"/>
      <c r="E492" s="692"/>
      <c r="F492" s="1449" t="s">
        <v>147</v>
      </c>
      <c r="G492" s="1450"/>
      <c r="H492" s="1450"/>
      <c r="I492" s="1450"/>
      <c r="J492" s="1450"/>
      <c r="K492" s="1450"/>
      <c r="L492" s="1451"/>
      <c r="M492" s="698">
        <v>0</v>
      </c>
      <c r="N492" s="699">
        <v>0</v>
      </c>
      <c r="O492" s="700">
        <v>0</v>
      </c>
      <c r="P492" s="700">
        <v>0</v>
      </c>
      <c r="Q492" s="705">
        <v>0</v>
      </c>
      <c r="R492" s="700">
        <v>0</v>
      </c>
      <c r="S492" s="701">
        <v>0</v>
      </c>
      <c r="T492" s="700">
        <v>0</v>
      </c>
      <c r="U492" s="701">
        <v>0</v>
      </c>
      <c r="V492" s="700">
        <v>0</v>
      </c>
      <c r="W492" s="701">
        <v>0</v>
      </c>
      <c r="X492" s="700">
        <v>0</v>
      </c>
      <c r="Y492" s="701">
        <v>0</v>
      </c>
      <c r="Z492" s="700">
        <v>0</v>
      </c>
      <c r="AA492" s="701">
        <v>0</v>
      </c>
      <c r="AB492" s="706">
        <v>0</v>
      </c>
      <c r="AC492" s="698">
        <v>0</v>
      </c>
      <c r="AD492" s="996"/>
      <c r="AE492" s="997"/>
      <c r="AF492" s="998"/>
    </row>
    <row r="493" spans="1:32" x14ac:dyDescent="0.2">
      <c r="A493" s="11">
        <v>232</v>
      </c>
      <c r="B493" s="691"/>
      <c r="C493" s="692"/>
      <c r="D493" s="1485" t="s">
        <v>148</v>
      </c>
      <c r="E493" s="1486"/>
      <c r="F493" s="1486"/>
      <c r="G493" s="1486"/>
      <c r="H493" s="1486"/>
      <c r="I493" s="1486"/>
      <c r="J493" s="1486"/>
      <c r="K493" s="1486"/>
      <c r="L493" s="1487"/>
      <c r="M493" s="407">
        <f>SUM(M494:M496)</f>
        <v>0</v>
      </c>
      <c r="N493" s="1266"/>
      <c r="O493" s="1188"/>
      <c r="P493" s="1188"/>
      <c r="Q493" s="1188"/>
      <c r="R493" s="1188"/>
      <c r="S493" s="1188"/>
      <c r="T493" s="1188"/>
      <c r="U493" s="1188"/>
      <c r="V493" s="1188"/>
      <c r="W493" s="1188"/>
      <c r="X493" s="1188"/>
      <c r="Y493" s="1188"/>
      <c r="Z493" s="1188"/>
      <c r="AA493" s="1188"/>
      <c r="AB493" s="1188"/>
      <c r="AC493" s="1189"/>
      <c r="AD493" s="996"/>
      <c r="AE493" s="997"/>
      <c r="AF493" s="998"/>
    </row>
    <row r="494" spans="1:32" x14ac:dyDescent="0.2">
      <c r="A494" s="11">
        <v>188</v>
      </c>
      <c r="B494" s="691"/>
      <c r="C494" s="692"/>
      <c r="D494" s="692"/>
      <c r="E494" s="692"/>
      <c r="F494" s="1449" t="s">
        <v>149</v>
      </c>
      <c r="G494" s="1450"/>
      <c r="H494" s="1450"/>
      <c r="I494" s="1450"/>
      <c r="J494" s="1450"/>
      <c r="K494" s="1450"/>
      <c r="L494" s="1451"/>
      <c r="M494" s="698">
        <v>0</v>
      </c>
      <c r="N494" s="1267"/>
      <c r="O494" s="1191"/>
      <c r="P494" s="1191"/>
      <c r="Q494" s="1191"/>
      <c r="R494" s="1191"/>
      <c r="S494" s="1191"/>
      <c r="T494" s="1191"/>
      <c r="U494" s="1191"/>
      <c r="V494" s="1191"/>
      <c r="W494" s="1191"/>
      <c r="X494" s="1191"/>
      <c r="Y494" s="1191"/>
      <c r="Z494" s="1191"/>
      <c r="AA494" s="1191"/>
      <c r="AB494" s="1191"/>
      <c r="AC494" s="1192"/>
      <c r="AD494" s="996"/>
      <c r="AE494" s="997"/>
      <c r="AF494" s="998"/>
    </row>
    <row r="495" spans="1:32" x14ac:dyDescent="0.2">
      <c r="A495" s="11">
        <v>189</v>
      </c>
      <c r="B495" s="691"/>
      <c r="C495" s="692"/>
      <c r="D495" s="692"/>
      <c r="E495" s="692"/>
      <c r="F495" s="1449" t="s">
        <v>150</v>
      </c>
      <c r="G495" s="1450"/>
      <c r="H495" s="1450"/>
      <c r="I495" s="1450"/>
      <c r="J495" s="1450"/>
      <c r="K495" s="1450"/>
      <c r="L495" s="1451"/>
      <c r="M495" s="698">
        <v>0</v>
      </c>
      <c r="N495" s="1267"/>
      <c r="O495" s="1191"/>
      <c r="P495" s="1191"/>
      <c r="Q495" s="1191"/>
      <c r="R495" s="1191"/>
      <c r="S495" s="1191"/>
      <c r="T495" s="1191"/>
      <c r="U495" s="1191"/>
      <c r="V495" s="1191"/>
      <c r="W495" s="1191"/>
      <c r="X495" s="1191"/>
      <c r="Y495" s="1191"/>
      <c r="Z495" s="1191"/>
      <c r="AA495" s="1191"/>
      <c r="AB495" s="1191"/>
      <c r="AC495" s="1192"/>
      <c r="AD495" s="996"/>
      <c r="AE495" s="997"/>
      <c r="AF495" s="998"/>
    </row>
    <row r="496" spans="1:32" x14ac:dyDescent="0.2">
      <c r="A496" s="11">
        <v>189</v>
      </c>
      <c r="B496" s="691"/>
      <c r="C496" s="692"/>
      <c r="D496" s="692"/>
      <c r="E496" s="692"/>
      <c r="F496" s="1458" t="s">
        <v>151</v>
      </c>
      <c r="G496" s="1459"/>
      <c r="H496" s="1459"/>
      <c r="I496" s="1459"/>
      <c r="J496" s="1459"/>
      <c r="K496" s="1459"/>
      <c r="L496" s="1460"/>
      <c r="M496" s="698">
        <v>0</v>
      </c>
      <c r="N496" s="1267"/>
      <c r="O496" s="1191"/>
      <c r="P496" s="1191"/>
      <c r="Q496" s="1191"/>
      <c r="R496" s="1191"/>
      <c r="S496" s="1191"/>
      <c r="T496" s="1191"/>
      <c r="U496" s="1191"/>
      <c r="V496" s="1191"/>
      <c r="W496" s="1191"/>
      <c r="X496" s="1191"/>
      <c r="Y496" s="1191"/>
      <c r="Z496" s="1191"/>
      <c r="AA496" s="1191"/>
      <c r="AB496" s="1191"/>
      <c r="AC496" s="1192"/>
      <c r="AD496" s="996"/>
      <c r="AE496" s="997"/>
      <c r="AF496" s="998"/>
    </row>
    <row r="497" spans="1:32" x14ac:dyDescent="0.2">
      <c r="A497" s="11">
        <v>232</v>
      </c>
      <c r="B497" s="691"/>
      <c r="C497" s="692"/>
      <c r="D497" s="1485" t="s">
        <v>140</v>
      </c>
      <c r="E497" s="1486"/>
      <c r="F497" s="1486"/>
      <c r="G497" s="1486"/>
      <c r="H497" s="1486"/>
      <c r="I497" s="1486"/>
      <c r="J497" s="1486"/>
      <c r="K497" s="1486"/>
      <c r="L497" s="1487"/>
      <c r="M497" s="407">
        <f>SUM(M498)</f>
        <v>0</v>
      </c>
      <c r="N497" s="1267"/>
      <c r="O497" s="1191"/>
      <c r="P497" s="1191"/>
      <c r="Q497" s="1191"/>
      <c r="R497" s="1191"/>
      <c r="S497" s="1191"/>
      <c r="T497" s="1191"/>
      <c r="U497" s="1191"/>
      <c r="V497" s="1191"/>
      <c r="W497" s="1191"/>
      <c r="X497" s="1191"/>
      <c r="Y497" s="1191"/>
      <c r="Z497" s="1191"/>
      <c r="AA497" s="1191"/>
      <c r="AB497" s="1191"/>
      <c r="AC497" s="1192"/>
      <c r="AD497" s="996"/>
      <c r="AE497" s="997"/>
      <c r="AF497" s="998"/>
    </row>
    <row r="498" spans="1:32" x14ac:dyDescent="0.2">
      <c r="A498" s="11">
        <v>188</v>
      </c>
      <c r="B498" s="684"/>
      <c r="C498" s="685"/>
      <c r="D498" s="685"/>
      <c r="E498" s="680"/>
      <c r="F498" s="1455" t="s">
        <v>140</v>
      </c>
      <c r="G498" s="1456"/>
      <c r="H498" s="1456"/>
      <c r="I498" s="1456"/>
      <c r="J498" s="1456"/>
      <c r="K498" s="1456"/>
      <c r="L498" s="1457"/>
      <c r="M498" s="698">
        <v>0</v>
      </c>
      <c r="N498" s="1268"/>
      <c r="O498" s="1194"/>
      <c r="P498" s="1194"/>
      <c r="Q498" s="1194"/>
      <c r="R498" s="1194"/>
      <c r="S498" s="1194"/>
      <c r="T498" s="1194"/>
      <c r="U498" s="1194"/>
      <c r="V498" s="1194"/>
      <c r="W498" s="1194"/>
      <c r="X498" s="1194"/>
      <c r="Y498" s="1194"/>
      <c r="Z498" s="1194"/>
      <c r="AA498" s="1194"/>
      <c r="AB498" s="1194"/>
      <c r="AC498" s="1195"/>
      <c r="AD498" s="996"/>
      <c r="AE498" s="997"/>
      <c r="AF498" s="998"/>
    </row>
    <row r="499" spans="1:32" ht="7.5" customHeight="1" x14ac:dyDescent="0.2">
      <c r="A499" s="11"/>
      <c r="B499" s="1553"/>
      <c r="C499" s="1554"/>
      <c r="D499" s="1554"/>
      <c r="E499" s="1554"/>
      <c r="F499" s="1554"/>
      <c r="G499" s="1554"/>
      <c r="H499" s="1554"/>
      <c r="I499" s="1554"/>
      <c r="J499" s="1554"/>
      <c r="K499" s="1554"/>
      <c r="L499" s="1554"/>
      <c r="M499" s="1554"/>
      <c r="N499" s="1554"/>
      <c r="O499" s="1554"/>
      <c r="P499" s="1554"/>
      <c r="Q499" s="1554"/>
      <c r="R499" s="1554"/>
      <c r="S499" s="1554"/>
      <c r="T499" s="1554"/>
      <c r="U499" s="1554"/>
      <c r="V499" s="1554"/>
      <c r="W499" s="1554"/>
      <c r="X499" s="1554"/>
      <c r="Y499" s="1554"/>
      <c r="Z499" s="1554"/>
      <c r="AA499" s="1554"/>
      <c r="AB499" s="1554"/>
      <c r="AC499" s="1554"/>
      <c r="AD499" s="1554"/>
      <c r="AE499" s="1554"/>
      <c r="AF499" s="1555"/>
    </row>
    <row r="500" spans="1:32" ht="22.5" customHeight="1" x14ac:dyDescent="0.2">
      <c r="A500" s="11">
        <v>323</v>
      </c>
      <c r="B500" s="1538" t="s">
        <v>152</v>
      </c>
      <c r="C500" s="1539"/>
      <c r="D500" s="1539"/>
      <c r="E500" s="1539"/>
      <c r="F500" s="1539"/>
      <c r="G500" s="1539"/>
      <c r="H500" s="1539"/>
      <c r="I500" s="1539"/>
      <c r="J500" s="1539"/>
      <c r="K500" s="1539"/>
      <c r="L500" s="1539"/>
      <c r="M500" s="407">
        <f>SUM(M497,M493,M489,M486,M482,M478,M475,M472,M469,M466,M463,M460,M455,M452,M448,M445,M441,M438,M433,M429,M425,M419,M414,M409,M404,M400,M397,M394,M391,M388,M385,M382,M377,M374,M370,M367,M363,M360,M355,M351,M347,M341,M336,M331,M323,M316,M312,M308,M301,M296,M292,M288,M281,M274,M267,M260,M253,M246,M239,M232)</f>
        <v>0</v>
      </c>
      <c r="N500" s="410">
        <f t="shared" ref="N500:AC500" si="111">SUBTOTAL(9,N231:N499)</f>
        <v>0</v>
      </c>
      <c r="O500" s="414">
        <f t="shared" si="111"/>
        <v>0</v>
      </c>
      <c r="P500" s="413">
        <f t="shared" si="111"/>
        <v>0</v>
      </c>
      <c r="Q500" s="415">
        <f t="shared" si="111"/>
        <v>0</v>
      </c>
      <c r="R500" s="413">
        <f t="shared" si="111"/>
        <v>0</v>
      </c>
      <c r="S500" s="413">
        <f t="shared" si="111"/>
        <v>0</v>
      </c>
      <c r="T500" s="413">
        <f t="shared" si="111"/>
        <v>0</v>
      </c>
      <c r="U500" s="413">
        <f t="shared" si="111"/>
        <v>0</v>
      </c>
      <c r="V500" s="413">
        <f t="shared" si="111"/>
        <v>0</v>
      </c>
      <c r="W500" s="413">
        <f t="shared" si="111"/>
        <v>0</v>
      </c>
      <c r="X500" s="413">
        <f t="shared" si="111"/>
        <v>0</v>
      </c>
      <c r="Y500" s="413">
        <f t="shared" si="111"/>
        <v>0</v>
      </c>
      <c r="Z500" s="413">
        <f t="shared" si="111"/>
        <v>0</v>
      </c>
      <c r="AA500" s="413">
        <f t="shared" si="111"/>
        <v>0</v>
      </c>
      <c r="AB500" s="432">
        <f t="shared" si="111"/>
        <v>0</v>
      </c>
      <c r="AC500" s="407">
        <f t="shared" si="111"/>
        <v>0</v>
      </c>
      <c r="AD500" s="996"/>
      <c r="AE500" s="997"/>
      <c r="AF500" s="998"/>
    </row>
    <row r="501" spans="1:32" ht="7.5" customHeight="1" x14ac:dyDescent="0.2">
      <c r="B501" s="1528"/>
      <c r="C501" s="1529"/>
      <c r="D501" s="1529"/>
      <c r="E501" s="1529"/>
      <c r="F501" s="1529"/>
      <c r="G501" s="1529"/>
      <c r="H501" s="1529"/>
      <c r="I501" s="1529"/>
      <c r="J501" s="1529"/>
      <c r="K501" s="1529"/>
      <c r="L501" s="1529"/>
      <c r="M501" s="1529"/>
      <c r="N501" s="1529"/>
      <c r="O501" s="1529"/>
      <c r="P501" s="1529"/>
      <c r="Q501" s="1529"/>
      <c r="R501" s="1529"/>
      <c r="S501" s="1529"/>
      <c r="T501" s="1529"/>
      <c r="U501" s="1529"/>
      <c r="V501" s="1529"/>
      <c r="W501" s="1529"/>
      <c r="X501" s="1529"/>
      <c r="Y501" s="1529"/>
      <c r="Z501" s="1529"/>
      <c r="AA501" s="1529"/>
      <c r="AB501" s="1529"/>
      <c r="AC501" s="1529"/>
      <c r="AD501" s="1529"/>
      <c r="AE501" s="1529"/>
      <c r="AF501" s="1530"/>
    </row>
    <row r="502" spans="1:32" ht="22.5" customHeight="1" x14ac:dyDescent="0.2">
      <c r="A502" s="11">
        <v>323</v>
      </c>
      <c r="B502" s="1538" t="s">
        <v>469</v>
      </c>
      <c r="C502" s="1539"/>
      <c r="D502" s="1539"/>
      <c r="E502" s="1539"/>
      <c r="F502" s="1539"/>
      <c r="G502" s="1539"/>
      <c r="H502" s="1539"/>
      <c r="I502" s="1539"/>
      <c r="J502" s="1539"/>
      <c r="K502" s="1539"/>
      <c r="L502" s="1548"/>
      <c r="M502" s="698">
        <v>0</v>
      </c>
      <c r="N502" s="1590"/>
      <c r="O502" s="1607"/>
      <c r="P502" s="1607"/>
      <c r="Q502" s="1607"/>
      <c r="R502" s="1607"/>
      <c r="S502" s="1607"/>
      <c r="T502" s="1607"/>
      <c r="U502" s="1607"/>
      <c r="V502" s="1607"/>
      <c r="W502" s="1607"/>
      <c r="X502" s="1607"/>
      <c r="Y502" s="1607"/>
      <c r="Z502" s="1607"/>
      <c r="AA502" s="1607"/>
      <c r="AB502" s="1607"/>
      <c r="AC502" s="1607"/>
      <c r="AD502" s="1017"/>
      <c r="AE502" s="997"/>
      <c r="AF502" s="998"/>
    </row>
    <row r="503" spans="1:32" ht="7.5" customHeight="1" x14ac:dyDescent="0.2">
      <c r="B503" s="1528"/>
      <c r="C503" s="1529"/>
      <c r="D503" s="1529"/>
      <c r="E503" s="1529"/>
      <c r="F503" s="1529"/>
      <c r="G503" s="1529"/>
      <c r="H503" s="1529"/>
      <c r="I503" s="1529"/>
      <c r="J503" s="1529"/>
      <c r="K503" s="1529"/>
      <c r="L503" s="1529"/>
      <c r="M503" s="1529"/>
      <c r="N503" s="1529"/>
      <c r="O503" s="1529"/>
      <c r="P503" s="1529"/>
      <c r="Q503" s="1529"/>
      <c r="R503" s="1529"/>
      <c r="S503" s="1529"/>
      <c r="T503" s="1529"/>
      <c r="U503" s="1529"/>
      <c r="V503" s="1529"/>
      <c r="W503" s="1529"/>
      <c r="X503" s="1529"/>
      <c r="Y503" s="1529"/>
      <c r="Z503" s="1529"/>
      <c r="AA503" s="1529"/>
      <c r="AB503" s="1529"/>
      <c r="AC503" s="1529"/>
      <c r="AD503" s="1529"/>
      <c r="AE503" s="1529"/>
      <c r="AF503" s="1530"/>
    </row>
    <row r="504" spans="1:32" ht="22.5" customHeight="1" x14ac:dyDescent="0.2">
      <c r="A504" s="11">
        <v>323</v>
      </c>
      <c r="B504" s="1538" t="s">
        <v>643</v>
      </c>
      <c r="C504" s="1539"/>
      <c r="D504" s="1539"/>
      <c r="E504" s="1539"/>
      <c r="F504" s="1539"/>
      <c r="G504" s="1539"/>
      <c r="H504" s="1539"/>
      <c r="I504" s="1539"/>
      <c r="J504" s="1539"/>
      <c r="K504" s="1539"/>
      <c r="L504" s="1548"/>
      <c r="M504" s="407">
        <f>SUM(M500:M503)</f>
        <v>0</v>
      </c>
      <c r="N504" s="410">
        <f t="shared" ref="N504:AC504" si="112">SUM(N500:N503)</f>
        <v>0</v>
      </c>
      <c r="O504" s="414">
        <f t="shared" si="112"/>
        <v>0</v>
      </c>
      <c r="P504" s="413">
        <f t="shared" si="112"/>
        <v>0</v>
      </c>
      <c r="Q504" s="415">
        <f t="shared" si="112"/>
        <v>0</v>
      </c>
      <c r="R504" s="413">
        <f t="shared" si="112"/>
        <v>0</v>
      </c>
      <c r="S504" s="413">
        <f t="shared" si="112"/>
        <v>0</v>
      </c>
      <c r="T504" s="413">
        <f t="shared" si="112"/>
        <v>0</v>
      </c>
      <c r="U504" s="413">
        <f t="shared" si="112"/>
        <v>0</v>
      </c>
      <c r="V504" s="413">
        <f t="shared" si="112"/>
        <v>0</v>
      </c>
      <c r="W504" s="413">
        <f t="shared" si="112"/>
        <v>0</v>
      </c>
      <c r="X504" s="413">
        <f t="shared" si="112"/>
        <v>0</v>
      </c>
      <c r="Y504" s="413">
        <f t="shared" si="112"/>
        <v>0</v>
      </c>
      <c r="Z504" s="413">
        <f t="shared" si="112"/>
        <v>0</v>
      </c>
      <c r="AA504" s="413">
        <f t="shared" si="112"/>
        <v>0</v>
      </c>
      <c r="AB504" s="432">
        <f t="shared" si="112"/>
        <v>0</v>
      </c>
      <c r="AC504" s="407">
        <f t="shared" si="112"/>
        <v>0</v>
      </c>
      <c r="AD504" s="996"/>
      <c r="AE504" s="997"/>
      <c r="AF504" s="998"/>
    </row>
    <row r="505" spans="1:32" ht="7.5" customHeight="1" x14ac:dyDescent="0.2">
      <c r="B505" s="1552"/>
      <c r="C505" s="1552"/>
      <c r="D505" s="1552"/>
      <c r="E505" s="1552"/>
      <c r="F505" s="1552"/>
      <c r="G505" s="1552"/>
      <c r="H505" s="1552"/>
      <c r="I505" s="1552"/>
      <c r="J505" s="1552"/>
      <c r="K505" s="1552"/>
      <c r="L505" s="1552"/>
      <c r="M505" s="1552"/>
      <c r="N505" s="1552"/>
      <c r="O505" s="1552"/>
      <c r="P505" s="1552"/>
      <c r="Q505" s="1552"/>
      <c r="R505" s="1552"/>
      <c r="S505" s="1552"/>
      <c r="T505" s="1552"/>
      <c r="U505" s="1552"/>
      <c r="V505" s="1552"/>
      <c r="W505" s="1552"/>
      <c r="X505" s="1552"/>
      <c r="Y505" s="1552"/>
      <c r="Z505" s="1552"/>
      <c r="AA505" s="1552"/>
      <c r="AB505" s="1552"/>
      <c r="AC505" s="1552"/>
      <c r="AD505" s="1552"/>
      <c r="AE505" s="1552"/>
      <c r="AF505" s="1552"/>
    </row>
    <row r="506" spans="1:32" ht="22.5" customHeight="1" outlineLevel="1" x14ac:dyDescent="0.2">
      <c r="A506" s="11">
        <v>103</v>
      </c>
      <c r="B506" s="1513" t="s">
        <v>155</v>
      </c>
      <c r="C506" s="1514"/>
      <c r="D506" s="1514"/>
      <c r="E506" s="1514"/>
      <c r="F506" s="1514"/>
      <c r="G506" s="1514"/>
      <c r="H506" s="1514"/>
      <c r="I506" s="1514"/>
      <c r="J506" s="1514"/>
      <c r="K506" s="1514"/>
      <c r="L506" s="1514"/>
      <c r="M506" s="1514"/>
      <c r="N506" s="1514"/>
      <c r="O506" s="1514"/>
      <c r="P506" s="1514"/>
      <c r="Q506" s="1514"/>
      <c r="R506" s="1514"/>
      <c r="S506" s="1514"/>
      <c r="T506" s="1514"/>
      <c r="U506" s="1514"/>
      <c r="V506" s="1514"/>
      <c r="W506" s="1514"/>
      <c r="X506" s="1514"/>
      <c r="Y506" s="1514"/>
      <c r="Z506" s="1514"/>
      <c r="AA506" s="1514"/>
      <c r="AB506" s="1514"/>
      <c r="AC506" s="1514"/>
      <c r="AD506" s="1514"/>
      <c r="AE506" s="1514"/>
      <c r="AF506" s="1515"/>
    </row>
    <row r="507" spans="1:32" ht="15" customHeight="1" x14ac:dyDescent="0.2">
      <c r="A507" s="11">
        <v>326</v>
      </c>
      <c r="B507" s="696"/>
      <c r="C507" s="1604" t="s">
        <v>731</v>
      </c>
      <c r="D507" s="1605"/>
      <c r="E507" s="1605"/>
      <c r="F507" s="1605"/>
      <c r="G507" s="1605"/>
      <c r="H507" s="1605"/>
      <c r="I507" s="1605"/>
      <c r="J507" s="1605"/>
      <c r="K507" s="1605"/>
      <c r="L507" s="1605"/>
      <c r="M507" s="1605"/>
      <c r="N507" s="1605"/>
      <c r="O507" s="1605"/>
      <c r="P507" s="1605"/>
      <c r="Q507" s="1605"/>
      <c r="R507" s="1605"/>
      <c r="S507" s="1605"/>
      <c r="T507" s="1605"/>
      <c r="U507" s="1605"/>
      <c r="V507" s="1605"/>
      <c r="W507" s="1605"/>
      <c r="X507" s="1605"/>
      <c r="Y507" s="1605"/>
      <c r="Z507" s="1605"/>
      <c r="AA507" s="1605"/>
      <c r="AB507" s="1605"/>
      <c r="AC507" s="1605"/>
      <c r="AD507" s="1605"/>
      <c r="AE507" s="1605"/>
      <c r="AF507" s="1606"/>
    </row>
    <row r="508" spans="1:32" x14ac:dyDescent="0.2">
      <c r="A508" s="11">
        <v>232</v>
      </c>
      <c r="B508" s="696"/>
      <c r="C508" s="697"/>
      <c r="D508" s="1559" t="s">
        <v>64</v>
      </c>
      <c r="E508" s="1560"/>
      <c r="F508" s="1560"/>
      <c r="G508" s="1560"/>
      <c r="H508" s="1560"/>
      <c r="I508" s="1560"/>
      <c r="J508" s="1560"/>
      <c r="K508" s="1560"/>
      <c r="L508" s="1560"/>
      <c r="M508" s="1560"/>
      <c r="N508" s="1560"/>
      <c r="O508" s="1560"/>
      <c r="P508" s="1560"/>
      <c r="Q508" s="1560"/>
      <c r="R508" s="1560"/>
      <c r="S508" s="1560"/>
      <c r="T508" s="1560"/>
      <c r="U508" s="1560"/>
      <c r="V508" s="1560"/>
      <c r="W508" s="1560"/>
      <c r="X508" s="1560"/>
      <c r="Y508" s="1560"/>
      <c r="Z508" s="1560"/>
      <c r="AA508" s="1560"/>
      <c r="AB508" s="1560"/>
      <c r="AC508" s="1560"/>
      <c r="AD508" s="1560"/>
      <c r="AE508" s="1560"/>
      <c r="AF508" s="1561"/>
    </row>
    <row r="509" spans="1:32" x14ac:dyDescent="0.2">
      <c r="A509" s="11">
        <v>233</v>
      </c>
      <c r="B509" s="691"/>
      <c r="C509" s="692"/>
      <c r="D509" s="692"/>
      <c r="E509" s="1532" t="s">
        <v>66</v>
      </c>
      <c r="F509" s="1533"/>
      <c r="G509" s="1533"/>
      <c r="H509" s="1533"/>
      <c r="I509" s="1533"/>
      <c r="J509" s="1533"/>
      <c r="K509" s="1533"/>
      <c r="L509" s="1534"/>
      <c r="M509" s="407">
        <f>SUBTOTAL(9,M510:M513)</f>
        <v>0</v>
      </c>
      <c r="N509" s="410">
        <f t="shared" ref="N509:AC509" si="113">SUBTOTAL(9,N510:N513)</f>
        <v>0</v>
      </c>
      <c r="O509" s="414">
        <f t="shared" si="113"/>
        <v>0</v>
      </c>
      <c r="P509" s="413">
        <f t="shared" si="113"/>
        <v>0</v>
      </c>
      <c r="Q509" s="415">
        <f t="shared" si="113"/>
        <v>0</v>
      </c>
      <c r="R509" s="414">
        <f t="shared" si="113"/>
        <v>0</v>
      </c>
      <c r="S509" s="414">
        <f t="shared" si="113"/>
        <v>0</v>
      </c>
      <c r="T509" s="414">
        <f t="shared" si="113"/>
        <v>0</v>
      </c>
      <c r="U509" s="414">
        <f t="shared" si="113"/>
        <v>0</v>
      </c>
      <c r="V509" s="414">
        <f t="shared" si="113"/>
        <v>0</v>
      </c>
      <c r="W509" s="414">
        <f t="shared" si="113"/>
        <v>0</v>
      </c>
      <c r="X509" s="414">
        <f t="shared" si="113"/>
        <v>0</v>
      </c>
      <c r="Y509" s="414">
        <f t="shared" si="113"/>
        <v>0</v>
      </c>
      <c r="Z509" s="414">
        <f t="shared" si="113"/>
        <v>0</v>
      </c>
      <c r="AA509" s="414">
        <f t="shared" si="113"/>
        <v>0</v>
      </c>
      <c r="AB509" s="424">
        <f t="shared" si="113"/>
        <v>0</v>
      </c>
      <c r="AC509" s="407">
        <f t="shared" si="113"/>
        <v>0</v>
      </c>
      <c r="AD509" s="996"/>
      <c r="AE509" s="997"/>
      <c r="AF509" s="998"/>
    </row>
    <row r="510" spans="1:32" x14ac:dyDescent="0.2">
      <c r="A510" s="11">
        <v>234</v>
      </c>
      <c r="B510" s="691"/>
      <c r="C510" s="692"/>
      <c r="D510" s="692"/>
      <c r="E510" s="279"/>
      <c r="F510" s="1455" t="s">
        <v>65</v>
      </c>
      <c r="G510" s="1456"/>
      <c r="H510" s="1456"/>
      <c r="I510" s="1456"/>
      <c r="J510" s="1456"/>
      <c r="K510" s="1456"/>
      <c r="L510" s="1457"/>
      <c r="M510" s="698">
        <v>0</v>
      </c>
      <c r="N510" s="699">
        <v>0</v>
      </c>
      <c r="O510" s="700">
        <v>0</v>
      </c>
      <c r="P510" s="700">
        <v>0</v>
      </c>
      <c r="Q510" s="705">
        <v>0</v>
      </c>
      <c r="R510" s="700">
        <v>0</v>
      </c>
      <c r="S510" s="701">
        <v>0</v>
      </c>
      <c r="T510" s="700">
        <v>0</v>
      </c>
      <c r="U510" s="701">
        <v>0</v>
      </c>
      <c r="V510" s="700">
        <v>0</v>
      </c>
      <c r="W510" s="701">
        <v>0</v>
      </c>
      <c r="X510" s="700">
        <v>0</v>
      </c>
      <c r="Y510" s="701">
        <v>0</v>
      </c>
      <c r="Z510" s="700">
        <v>0</v>
      </c>
      <c r="AA510" s="701">
        <v>0</v>
      </c>
      <c r="AB510" s="706">
        <v>0</v>
      </c>
      <c r="AC510" s="698">
        <v>0</v>
      </c>
      <c r="AD510" s="996"/>
      <c r="AE510" s="997"/>
      <c r="AF510" s="998"/>
    </row>
    <row r="511" spans="1:32" x14ac:dyDescent="0.2">
      <c r="A511" s="11">
        <v>235</v>
      </c>
      <c r="B511" s="691"/>
      <c r="C511" s="692"/>
      <c r="D511" s="692"/>
      <c r="E511" s="279"/>
      <c r="F511" s="1449" t="s">
        <v>68</v>
      </c>
      <c r="G511" s="1450"/>
      <c r="H511" s="1450"/>
      <c r="I511" s="1450"/>
      <c r="J511" s="1450"/>
      <c r="K511" s="1450"/>
      <c r="L511" s="1451"/>
      <c r="M511" s="698">
        <v>0</v>
      </c>
      <c r="N511" s="699">
        <v>0</v>
      </c>
      <c r="O511" s="700">
        <v>0</v>
      </c>
      <c r="P511" s="700">
        <v>0</v>
      </c>
      <c r="Q511" s="705">
        <v>0</v>
      </c>
      <c r="R511" s="700">
        <v>0</v>
      </c>
      <c r="S511" s="701">
        <v>0</v>
      </c>
      <c r="T511" s="700">
        <v>0</v>
      </c>
      <c r="U511" s="701">
        <v>0</v>
      </c>
      <c r="V511" s="700">
        <v>0</v>
      </c>
      <c r="W511" s="701">
        <v>0</v>
      </c>
      <c r="X511" s="700">
        <v>0</v>
      </c>
      <c r="Y511" s="701">
        <v>0</v>
      </c>
      <c r="Z511" s="700">
        <v>0</v>
      </c>
      <c r="AA511" s="701">
        <v>0</v>
      </c>
      <c r="AB511" s="706">
        <v>0</v>
      </c>
      <c r="AC511" s="698">
        <v>0</v>
      </c>
      <c r="AD511" s="996"/>
      <c r="AE511" s="997"/>
      <c r="AF511" s="998"/>
    </row>
    <row r="512" spans="1:32" x14ac:dyDescent="0.2">
      <c r="A512" s="11">
        <v>236</v>
      </c>
      <c r="B512" s="691"/>
      <c r="C512" s="692"/>
      <c r="D512" s="280"/>
      <c r="E512" s="281"/>
      <c r="F512" s="1449" t="s">
        <v>537</v>
      </c>
      <c r="G512" s="1450"/>
      <c r="H512" s="1450"/>
      <c r="I512" s="1450"/>
      <c r="J512" s="1450"/>
      <c r="K512" s="1450"/>
      <c r="L512" s="1451"/>
      <c r="M512" s="698">
        <v>0</v>
      </c>
      <c r="N512" s="699">
        <v>0</v>
      </c>
      <c r="O512" s="700">
        <v>0</v>
      </c>
      <c r="P512" s="700">
        <v>0</v>
      </c>
      <c r="Q512" s="705">
        <v>0</v>
      </c>
      <c r="R512" s="700">
        <v>0</v>
      </c>
      <c r="S512" s="701">
        <v>0</v>
      </c>
      <c r="T512" s="700">
        <v>0</v>
      </c>
      <c r="U512" s="701">
        <v>0</v>
      </c>
      <c r="V512" s="700">
        <v>0</v>
      </c>
      <c r="W512" s="701">
        <v>0</v>
      </c>
      <c r="X512" s="700">
        <v>0</v>
      </c>
      <c r="Y512" s="701">
        <v>0</v>
      </c>
      <c r="Z512" s="700">
        <v>0</v>
      </c>
      <c r="AA512" s="701">
        <v>0</v>
      </c>
      <c r="AB512" s="706">
        <v>0</v>
      </c>
      <c r="AC512" s="698">
        <v>0</v>
      </c>
      <c r="AD512" s="996"/>
      <c r="AE512" s="997"/>
      <c r="AF512" s="998"/>
    </row>
    <row r="513" spans="1:32" ht="27" customHeight="1" x14ac:dyDescent="0.2">
      <c r="A513" s="11">
        <v>237</v>
      </c>
      <c r="B513" s="691"/>
      <c r="C513" s="692"/>
      <c r="D513" s="692"/>
      <c r="E513" s="693"/>
      <c r="F513" s="1458" t="s">
        <v>532</v>
      </c>
      <c r="G513" s="1459"/>
      <c r="H513" s="1459"/>
      <c r="I513" s="1459"/>
      <c r="J513" s="1459"/>
      <c r="K513" s="1459"/>
      <c r="L513" s="1460"/>
      <c r="M513" s="698">
        <v>0</v>
      </c>
      <c r="N513" s="699">
        <v>0</v>
      </c>
      <c r="O513" s="700">
        <v>0</v>
      </c>
      <c r="P513" s="700">
        <v>0</v>
      </c>
      <c r="Q513" s="705">
        <v>0</v>
      </c>
      <c r="R513" s="700">
        <v>0</v>
      </c>
      <c r="S513" s="701">
        <v>0</v>
      </c>
      <c r="T513" s="700">
        <v>0</v>
      </c>
      <c r="U513" s="701">
        <v>0</v>
      </c>
      <c r="V513" s="700">
        <v>0</v>
      </c>
      <c r="W513" s="701">
        <v>0</v>
      </c>
      <c r="X513" s="700">
        <v>0</v>
      </c>
      <c r="Y513" s="701">
        <v>0</v>
      </c>
      <c r="Z513" s="700">
        <v>0</v>
      </c>
      <c r="AA513" s="701">
        <v>0</v>
      </c>
      <c r="AB513" s="706">
        <v>0</v>
      </c>
      <c r="AC513" s="698">
        <v>0</v>
      </c>
      <c r="AD513" s="996"/>
      <c r="AE513" s="997"/>
      <c r="AF513" s="998"/>
    </row>
    <row r="514" spans="1:32" ht="15.75" x14ac:dyDescent="0.2">
      <c r="A514" s="11">
        <v>238</v>
      </c>
      <c r="B514" s="691"/>
      <c r="C514" s="692"/>
      <c r="D514" s="283"/>
      <c r="E514" s="1452" t="s">
        <v>67</v>
      </c>
      <c r="F514" s="1453"/>
      <c r="G514" s="1453"/>
      <c r="H514" s="1453"/>
      <c r="I514" s="1453"/>
      <c r="J514" s="1453"/>
      <c r="K514" s="1453"/>
      <c r="L514" s="1454"/>
      <c r="M514" s="407">
        <f>SUBTOTAL(9,M515:M518)</f>
        <v>0</v>
      </c>
      <c r="N514" s="410">
        <f t="shared" ref="N514:AC514" si="114">SUBTOTAL(9,N515:N518)</f>
        <v>0</v>
      </c>
      <c r="O514" s="414">
        <f t="shared" si="114"/>
        <v>0</v>
      </c>
      <c r="P514" s="413">
        <f t="shared" si="114"/>
        <v>0</v>
      </c>
      <c r="Q514" s="415">
        <f t="shared" si="114"/>
        <v>0</v>
      </c>
      <c r="R514" s="414">
        <f t="shared" si="114"/>
        <v>0</v>
      </c>
      <c r="S514" s="414">
        <f t="shared" si="114"/>
        <v>0</v>
      </c>
      <c r="T514" s="414">
        <f t="shared" si="114"/>
        <v>0</v>
      </c>
      <c r="U514" s="414">
        <f t="shared" si="114"/>
        <v>0</v>
      </c>
      <c r="V514" s="414">
        <f t="shared" si="114"/>
        <v>0</v>
      </c>
      <c r="W514" s="414">
        <f t="shared" si="114"/>
        <v>0</v>
      </c>
      <c r="X514" s="414">
        <f t="shared" si="114"/>
        <v>0</v>
      </c>
      <c r="Y514" s="414">
        <f t="shared" si="114"/>
        <v>0</v>
      </c>
      <c r="Z514" s="414">
        <f t="shared" si="114"/>
        <v>0</v>
      </c>
      <c r="AA514" s="414">
        <f t="shared" si="114"/>
        <v>0</v>
      </c>
      <c r="AB514" s="424">
        <f t="shared" si="114"/>
        <v>0</v>
      </c>
      <c r="AC514" s="407">
        <f t="shared" si="114"/>
        <v>0</v>
      </c>
      <c r="AD514" s="996"/>
      <c r="AE514" s="997"/>
      <c r="AF514" s="998"/>
    </row>
    <row r="515" spans="1:32" x14ac:dyDescent="0.2">
      <c r="A515" s="11">
        <v>239</v>
      </c>
      <c r="B515" s="691"/>
      <c r="C515" s="692"/>
      <c r="D515" s="678"/>
      <c r="E515" s="678"/>
      <c r="F515" s="1455" t="s">
        <v>65</v>
      </c>
      <c r="G515" s="1456"/>
      <c r="H515" s="1456"/>
      <c r="I515" s="1456"/>
      <c r="J515" s="1456"/>
      <c r="K515" s="1456"/>
      <c r="L515" s="1457"/>
      <c r="M515" s="698">
        <v>0</v>
      </c>
      <c r="N515" s="699">
        <v>0</v>
      </c>
      <c r="O515" s="700">
        <v>0</v>
      </c>
      <c r="P515" s="700">
        <v>0</v>
      </c>
      <c r="Q515" s="705">
        <v>0</v>
      </c>
      <c r="R515" s="700">
        <v>0</v>
      </c>
      <c r="S515" s="701">
        <v>0</v>
      </c>
      <c r="T515" s="700">
        <v>0</v>
      </c>
      <c r="U515" s="701">
        <v>0</v>
      </c>
      <c r="V515" s="700">
        <v>0</v>
      </c>
      <c r="W515" s="701">
        <v>0</v>
      </c>
      <c r="X515" s="700">
        <v>0</v>
      </c>
      <c r="Y515" s="701">
        <v>0</v>
      </c>
      <c r="Z515" s="700">
        <v>0</v>
      </c>
      <c r="AA515" s="701">
        <v>0</v>
      </c>
      <c r="AB515" s="706">
        <v>0</v>
      </c>
      <c r="AC515" s="698">
        <v>0</v>
      </c>
      <c r="AD515" s="996"/>
      <c r="AE515" s="997"/>
      <c r="AF515" s="998"/>
    </row>
    <row r="516" spans="1:32" x14ac:dyDescent="0.2">
      <c r="A516" s="11">
        <v>240</v>
      </c>
      <c r="B516" s="691"/>
      <c r="C516" s="692"/>
      <c r="D516" s="678"/>
      <c r="E516" s="678"/>
      <c r="F516" s="1449" t="s">
        <v>68</v>
      </c>
      <c r="G516" s="1450"/>
      <c r="H516" s="1450"/>
      <c r="I516" s="1450"/>
      <c r="J516" s="1450"/>
      <c r="K516" s="1450"/>
      <c r="L516" s="1451"/>
      <c r="M516" s="698">
        <v>0</v>
      </c>
      <c r="N516" s="699">
        <v>0</v>
      </c>
      <c r="O516" s="700">
        <v>0</v>
      </c>
      <c r="P516" s="700">
        <v>0</v>
      </c>
      <c r="Q516" s="705">
        <v>0</v>
      </c>
      <c r="R516" s="700">
        <v>0</v>
      </c>
      <c r="S516" s="701">
        <v>0</v>
      </c>
      <c r="T516" s="700">
        <v>0</v>
      </c>
      <c r="U516" s="701">
        <v>0</v>
      </c>
      <c r="V516" s="700">
        <v>0</v>
      </c>
      <c r="W516" s="701">
        <v>0</v>
      </c>
      <c r="X516" s="700">
        <v>0</v>
      </c>
      <c r="Y516" s="701">
        <v>0</v>
      </c>
      <c r="Z516" s="700">
        <v>0</v>
      </c>
      <c r="AA516" s="701">
        <v>0</v>
      </c>
      <c r="AB516" s="706">
        <v>0</v>
      </c>
      <c r="AC516" s="698">
        <v>0</v>
      </c>
      <c r="AD516" s="996"/>
      <c r="AE516" s="997"/>
      <c r="AF516" s="998"/>
    </row>
    <row r="517" spans="1:32" x14ac:dyDescent="0.2">
      <c r="A517" s="11">
        <v>241</v>
      </c>
      <c r="B517" s="691"/>
      <c r="C517" s="692"/>
      <c r="D517" s="285"/>
      <c r="E517" s="285"/>
      <c r="F517" s="1449" t="s">
        <v>537</v>
      </c>
      <c r="G517" s="1450"/>
      <c r="H517" s="1450"/>
      <c r="I517" s="1450"/>
      <c r="J517" s="1450"/>
      <c r="K517" s="1450"/>
      <c r="L517" s="1451"/>
      <c r="M517" s="698">
        <v>0</v>
      </c>
      <c r="N517" s="699">
        <v>0</v>
      </c>
      <c r="O517" s="700">
        <v>0</v>
      </c>
      <c r="P517" s="700">
        <v>0</v>
      </c>
      <c r="Q517" s="705">
        <v>0</v>
      </c>
      <c r="R517" s="700">
        <v>0</v>
      </c>
      <c r="S517" s="701">
        <v>0</v>
      </c>
      <c r="T517" s="700">
        <v>0</v>
      </c>
      <c r="U517" s="701">
        <v>0</v>
      </c>
      <c r="V517" s="700">
        <v>0</v>
      </c>
      <c r="W517" s="701">
        <v>0</v>
      </c>
      <c r="X517" s="700">
        <v>0</v>
      </c>
      <c r="Y517" s="701">
        <v>0</v>
      </c>
      <c r="Z517" s="700">
        <v>0</v>
      </c>
      <c r="AA517" s="701">
        <v>0</v>
      </c>
      <c r="AB517" s="706">
        <v>0</v>
      </c>
      <c r="AC517" s="698">
        <v>0</v>
      </c>
      <c r="AD517" s="996"/>
      <c r="AE517" s="997"/>
      <c r="AF517" s="998"/>
    </row>
    <row r="518" spans="1:32" ht="27" customHeight="1" x14ac:dyDescent="0.2">
      <c r="A518" s="11">
        <v>242</v>
      </c>
      <c r="B518" s="691"/>
      <c r="C518" s="692"/>
      <c r="D518" s="280"/>
      <c r="E518" s="280"/>
      <c r="F518" s="1458" t="s">
        <v>532</v>
      </c>
      <c r="G518" s="1459"/>
      <c r="H518" s="1459"/>
      <c r="I518" s="1459"/>
      <c r="J518" s="1459"/>
      <c r="K518" s="1459"/>
      <c r="L518" s="1460"/>
      <c r="M518" s="698">
        <v>0</v>
      </c>
      <c r="N518" s="699">
        <v>0</v>
      </c>
      <c r="O518" s="700">
        <v>0</v>
      </c>
      <c r="P518" s="700">
        <v>0</v>
      </c>
      <c r="Q518" s="705">
        <v>0</v>
      </c>
      <c r="R518" s="700">
        <v>0</v>
      </c>
      <c r="S518" s="701">
        <v>0</v>
      </c>
      <c r="T518" s="700">
        <v>0</v>
      </c>
      <c r="U518" s="701">
        <v>0</v>
      </c>
      <c r="V518" s="700">
        <v>0</v>
      </c>
      <c r="W518" s="701">
        <v>0</v>
      </c>
      <c r="X518" s="700">
        <v>0</v>
      </c>
      <c r="Y518" s="701">
        <v>0</v>
      </c>
      <c r="Z518" s="700">
        <v>0</v>
      </c>
      <c r="AA518" s="701">
        <v>0</v>
      </c>
      <c r="AB518" s="706">
        <v>0</v>
      </c>
      <c r="AC518" s="698">
        <v>0</v>
      </c>
      <c r="AD518" s="996"/>
      <c r="AE518" s="997"/>
      <c r="AF518" s="998"/>
    </row>
    <row r="519" spans="1:32" ht="15.75" customHeight="1" x14ac:dyDescent="0.2">
      <c r="A519" s="11">
        <v>243</v>
      </c>
      <c r="B519" s="691"/>
      <c r="C519" s="692"/>
      <c r="D519" s="285"/>
      <c r="E519" s="1452" t="s">
        <v>556</v>
      </c>
      <c r="F519" s="1453"/>
      <c r="G519" s="1453"/>
      <c r="H519" s="1453"/>
      <c r="I519" s="1453"/>
      <c r="J519" s="1453"/>
      <c r="K519" s="1453"/>
      <c r="L519" s="1454"/>
      <c r="M519" s="407">
        <f>SUBTOTAL(9,M520:M523)</f>
        <v>0</v>
      </c>
      <c r="N519" s="410">
        <f t="shared" ref="N519:AC519" si="115">SUBTOTAL(9,N520:N523)</f>
        <v>0</v>
      </c>
      <c r="O519" s="414">
        <f t="shared" si="115"/>
        <v>0</v>
      </c>
      <c r="P519" s="413">
        <f t="shared" si="115"/>
        <v>0</v>
      </c>
      <c r="Q519" s="415">
        <f t="shared" si="115"/>
        <v>0</v>
      </c>
      <c r="R519" s="414">
        <f t="shared" si="115"/>
        <v>0</v>
      </c>
      <c r="S519" s="414">
        <f t="shared" si="115"/>
        <v>0</v>
      </c>
      <c r="T519" s="414">
        <f t="shared" si="115"/>
        <v>0</v>
      </c>
      <c r="U519" s="414">
        <f t="shared" si="115"/>
        <v>0</v>
      </c>
      <c r="V519" s="414">
        <f t="shared" si="115"/>
        <v>0</v>
      </c>
      <c r="W519" s="414">
        <f t="shared" si="115"/>
        <v>0</v>
      </c>
      <c r="X519" s="414">
        <f t="shared" si="115"/>
        <v>0</v>
      </c>
      <c r="Y519" s="414">
        <f t="shared" si="115"/>
        <v>0</v>
      </c>
      <c r="Z519" s="414">
        <f t="shared" si="115"/>
        <v>0</v>
      </c>
      <c r="AA519" s="414">
        <f t="shared" si="115"/>
        <v>0</v>
      </c>
      <c r="AB519" s="424">
        <f t="shared" si="115"/>
        <v>0</v>
      </c>
      <c r="AC519" s="407">
        <f t="shared" si="115"/>
        <v>0</v>
      </c>
      <c r="AD519" s="996"/>
      <c r="AE519" s="997"/>
      <c r="AF519" s="998"/>
    </row>
    <row r="520" spans="1:32" x14ac:dyDescent="0.2">
      <c r="A520" s="11">
        <v>244</v>
      </c>
      <c r="B520" s="691"/>
      <c r="C520" s="692"/>
      <c r="D520" s="678"/>
      <c r="E520" s="678"/>
      <c r="F520" s="1455" t="s">
        <v>65</v>
      </c>
      <c r="G520" s="1456"/>
      <c r="H520" s="1456"/>
      <c r="I520" s="1456"/>
      <c r="J520" s="1456"/>
      <c r="K520" s="1456"/>
      <c r="L520" s="1457"/>
      <c r="M520" s="698">
        <v>0</v>
      </c>
      <c r="N520" s="699">
        <v>0</v>
      </c>
      <c r="O520" s="700">
        <v>0</v>
      </c>
      <c r="P520" s="700">
        <v>0</v>
      </c>
      <c r="Q520" s="705">
        <v>0</v>
      </c>
      <c r="R520" s="700">
        <v>0</v>
      </c>
      <c r="S520" s="701">
        <v>0</v>
      </c>
      <c r="T520" s="700">
        <v>0</v>
      </c>
      <c r="U520" s="701">
        <v>0</v>
      </c>
      <c r="V520" s="700">
        <v>0</v>
      </c>
      <c r="W520" s="701">
        <v>0</v>
      </c>
      <c r="X520" s="700">
        <v>0</v>
      </c>
      <c r="Y520" s="701">
        <v>0</v>
      </c>
      <c r="Z520" s="700">
        <v>0</v>
      </c>
      <c r="AA520" s="701">
        <v>0</v>
      </c>
      <c r="AB520" s="706">
        <v>0</v>
      </c>
      <c r="AC520" s="698">
        <v>0</v>
      </c>
      <c r="AD520" s="996"/>
      <c r="AE520" s="997"/>
      <c r="AF520" s="998"/>
    </row>
    <row r="521" spans="1:32" x14ac:dyDescent="0.2">
      <c r="A521" s="11">
        <v>245</v>
      </c>
      <c r="B521" s="691"/>
      <c r="C521" s="692"/>
      <c r="D521" s="286"/>
      <c r="E521" s="286"/>
      <c r="F521" s="1449" t="s">
        <v>68</v>
      </c>
      <c r="G521" s="1450"/>
      <c r="H521" s="1450"/>
      <c r="I521" s="1450"/>
      <c r="J521" s="1450"/>
      <c r="K521" s="1450"/>
      <c r="L521" s="1451"/>
      <c r="M521" s="698">
        <v>0</v>
      </c>
      <c r="N521" s="699">
        <v>0</v>
      </c>
      <c r="O521" s="700">
        <v>0</v>
      </c>
      <c r="P521" s="700">
        <v>0</v>
      </c>
      <c r="Q521" s="705">
        <v>0</v>
      </c>
      <c r="R521" s="700">
        <v>0</v>
      </c>
      <c r="S521" s="701">
        <v>0</v>
      </c>
      <c r="T521" s="700">
        <v>0</v>
      </c>
      <c r="U521" s="701">
        <v>0</v>
      </c>
      <c r="V521" s="700">
        <v>0</v>
      </c>
      <c r="W521" s="701">
        <v>0</v>
      </c>
      <c r="X521" s="700">
        <v>0</v>
      </c>
      <c r="Y521" s="701">
        <v>0</v>
      </c>
      <c r="Z521" s="700">
        <v>0</v>
      </c>
      <c r="AA521" s="701">
        <v>0</v>
      </c>
      <c r="AB521" s="706">
        <v>0</v>
      </c>
      <c r="AC521" s="698">
        <v>0</v>
      </c>
      <c r="AD521" s="996"/>
      <c r="AE521" s="997"/>
      <c r="AF521" s="998"/>
    </row>
    <row r="522" spans="1:32" x14ac:dyDescent="0.2">
      <c r="A522" s="11">
        <v>246</v>
      </c>
      <c r="B522" s="691"/>
      <c r="C522" s="692"/>
      <c r="D522" s="286"/>
      <c r="E522" s="286"/>
      <c r="F522" s="1449" t="s">
        <v>537</v>
      </c>
      <c r="G522" s="1450"/>
      <c r="H522" s="1450"/>
      <c r="I522" s="1450"/>
      <c r="J522" s="1450"/>
      <c r="K522" s="1450"/>
      <c r="L522" s="1451"/>
      <c r="M522" s="698">
        <v>0</v>
      </c>
      <c r="N522" s="699">
        <v>0</v>
      </c>
      <c r="O522" s="700">
        <v>0</v>
      </c>
      <c r="P522" s="700">
        <v>0</v>
      </c>
      <c r="Q522" s="705">
        <v>0</v>
      </c>
      <c r="R522" s="700">
        <v>0</v>
      </c>
      <c r="S522" s="701">
        <v>0</v>
      </c>
      <c r="T522" s="700">
        <v>0</v>
      </c>
      <c r="U522" s="701">
        <v>0</v>
      </c>
      <c r="V522" s="700">
        <v>0</v>
      </c>
      <c r="W522" s="701">
        <v>0</v>
      </c>
      <c r="X522" s="700">
        <v>0</v>
      </c>
      <c r="Y522" s="701">
        <v>0</v>
      </c>
      <c r="Z522" s="700">
        <v>0</v>
      </c>
      <c r="AA522" s="701">
        <v>0</v>
      </c>
      <c r="AB522" s="706">
        <v>0</v>
      </c>
      <c r="AC522" s="698">
        <v>0</v>
      </c>
      <c r="AD522" s="996"/>
      <c r="AE522" s="997"/>
      <c r="AF522" s="998"/>
    </row>
    <row r="523" spans="1:32" ht="27" customHeight="1" x14ac:dyDescent="0.2">
      <c r="A523" s="11">
        <v>247</v>
      </c>
      <c r="B523" s="691"/>
      <c r="C523" s="692"/>
      <c r="D523" s="287"/>
      <c r="E523" s="287"/>
      <c r="F523" s="1458" t="s">
        <v>532</v>
      </c>
      <c r="G523" s="1459"/>
      <c r="H523" s="1459"/>
      <c r="I523" s="1459"/>
      <c r="J523" s="1459"/>
      <c r="K523" s="1459"/>
      <c r="L523" s="1460"/>
      <c r="M523" s="698">
        <v>0</v>
      </c>
      <c r="N523" s="699">
        <v>0</v>
      </c>
      <c r="O523" s="700">
        <v>0</v>
      </c>
      <c r="P523" s="700">
        <v>0</v>
      </c>
      <c r="Q523" s="705">
        <v>0</v>
      </c>
      <c r="R523" s="700">
        <v>0</v>
      </c>
      <c r="S523" s="701">
        <v>0</v>
      </c>
      <c r="T523" s="700">
        <v>0</v>
      </c>
      <c r="U523" s="701">
        <v>0</v>
      </c>
      <c r="V523" s="700">
        <v>0</v>
      </c>
      <c r="W523" s="701">
        <v>0</v>
      </c>
      <c r="X523" s="700">
        <v>0</v>
      </c>
      <c r="Y523" s="701">
        <v>0</v>
      </c>
      <c r="Z523" s="700">
        <v>0</v>
      </c>
      <c r="AA523" s="701">
        <v>0</v>
      </c>
      <c r="AB523" s="706">
        <v>0</v>
      </c>
      <c r="AC523" s="698">
        <v>0</v>
      </c>
      <c r="AD523" s="996"/>
      <c r="AE523" s="997"/>
      <c r="AF523" s="998"/>
    </row>
    <row r="524" spans="1:32" ht="15" customHeight="1" x14ac:dyDescent="0.2">
      <c r="A524" s="11">
        <v>129</v>
      </c>
      <c r="B524" s="691"/>
      <c r="C524" s="287"/>
      <c r="D524" s="1485" t="s">
        <v>13</v>
      </c>
      <c r="E524" s="1486"/>
      <c r="F524" s="1486"/>
      <c r="G524" s="1486"/>
      <c r="H524" s="1486"/>
      <c r="I524" s="1486"/>
      <c r="J524" s="1486"/>
      <c r="K524" s="1486"/>
      <c r="L524" s="1486"/>
      <c r="M524" s="1486"/>
      <c r="N524" s="1486"/>
      <c r="O524" s="1486"/>
      <c r="P524" s="1486"/>
      <c r="Q524" s="1486"/>
      <c r="R524" s="1486"/>
      <c r="S524" s="1486"/>
      <c r="T524" s="1486"/>
      <c r="U524" s="1486"/>
      <c r="V524" s="1486"/>
      <c r="W524" s="1486"/>
      <c r="X524" s="1486"/>
      <c r="Y524" s="1486"/>
      <c r="Z524" s="1486"/>
      <c r="AA524" s="1486"/>
      <c r="AB524" s="1486"/>
      <c r="AC524" s="1486"/>
      <c r="AD524" s="1486"/>
      <c r="AE524" s="1486"/>
      <c r="AF524" s="1487"/>
    </row>
    <row r="525" spans="1:32" ht="15" customHeight="1" x14ac:dyDescent="0.2">
      <c r="A525" s="11">
        <v>130</v>
      </c>
      <c r="B525" s="691"/>
      <c r="C525" s="287"/>
      <c r="D525" s="287"/>
      <c r="E525" s="1532" t="s">
        <v>14</v>
      </c>
      <c r="F525" s="1533"/>
      <c r="G525" s="1533"/>
      <c r="H525" s="1533"/>
      <c r="I525" s="1533"/>
      <c r="J525" s="1533"/>
      <c r="K525" s="1533"/>
      <c r="L525" s="1534"/>
      <c r="M525" s="407">
        <f>SUBTOTAL(9,M526:M528)</f>
        <v>0</v>
      </c>
      <c r="N525" s="410">
        <f t="shared" ref="N525:AC525" si="116">SUBTOTAL(9,N526:N528)</f>
        <v>0</v>
      </c>
      <c r="O525" s="414">
        <f t="shared" si="116"/>
        <v>0</v>
      </c>
      <c r="P525" s="413">
        <f t="shared" si="116"/>
        <v>0</v>
      </c>
      <c r="Q525" s="415">
        <f t="shared" si="116"/>
        <v>0</v>
      </c>
      <c r="R525" s="414">
        <f t="shared" si="116"/>
        <v>0</v>
      </c>
      <c r="S525" s="414">
        <f t="shared" si="116"/>
        <v>0</v>
      </c>
      <c r="T525" s="414">
        <f t="shared" si="116"/>
        <v>0</v>
      </c>
      <c r="U525" s="414">
        <f t="shared" si="116"/>
        <v>0</v>
      </c>
      <c r="V525" s="414">
        <f t="shared" si="116"/>
        <v>0</v>
      </c>
      <c r="W525" s="414">
        <f t="shared" si="116"/>
        <v>0</v>
      </c>
      <c r="X525" s="414">
        <f t="shared" si="116"/>
        <v>0</v>
      </c>
      <c r="Y525" s="414">
        <f t="shared" si="116"/>
        <v>0</v>
      </c>
      <c r="Z525" s="414">
        <f t="shared" si="116"/>
        <v>0</v>
      </c>
      <c r="AA525" s="414">
        <f t="shared" si="116"/>
        <v>0</v>
      </c>
      <c r="AB525" s="424">
        <f t="shared" si="116"/>
        <v>0</v>
      </c>
      <c r="AC525" s="407">
        <f t="shared" si="116"/>
        <v>0</v>
      </c>
      <c r="AD525" s="996"/>
      <c r="AE525" s="997"/>
      <c r="AF525" s="998"/>
    </row>
    <row r="526" spans="1:32" ht="15" customHeight="1" x14ac:dyDescent="0.2">
      <c r="A526" s="11">
        <v>131</v>
      </c>
      <c r="B526" s="691"/>
      <c r="C526" s="287"/>
      <c r="D526" s="287"/>
      <c r="E526" s="288"/>
      <c r="F526" s="1455" t="s">
        <v>112</v>
      </c>
      <c r="G526" s="1456"/>
      <c r="H526" s="1456"/>
      <c r="I526" s="1456"/>
      <c r="J526" s="1456"/>
      <c r="K526" s="1456"/>
      <c r="L526" s="1457"/>
      <c r="M526" s="698">
        <v>0</v>
      </c>
      <c r="N526" s="699">
        <v>0</v>
      </c>
      <c r="O526" s="700">
        <v>0</v>
      </c>
      <c r="P526" s="700">
        <v>0</v>
      </c>
      <c r="Q526" s="705">
        <v>0</v>
      </c>
      <c r="R526" s="700">
        <v>0</v>
      </c>
      <c r="S526" s="701">
        <v>0</v>
      </c>
      <c r="T526" s="700">
        <v>0</v>
      </c>
      <c r="U526" s="701">
        <v>0</v>
      </c>
      <c r="V526" s="700">
        <v>0</v>
      </c>
      <c r="W526" s="701">
        <v>0</v>
      </c>
      <c r="X526" s="700">
        <v>0</v>
      </c>
      <c r="Y526" s="701">
        <v>0</v>
      </c>
      <c r="Z526" s="700">
        <v>0</v>
      </c>
      <c r="AA526" s="701">
        <v>0</v>
      </c>
      <c r="AB526" s="706">
        <v>0</v>
      </c>
      <c r="AC526" s="698">
        <v>0</v>
      </c>
      <c r="AD526" s="996"/>
      <c r="AE526" s="997"/>
      <c r="AF526" s="998"/>
    </row>
    <row r="527" spans="1:32" ht="15" customHeight="1" x14ac:dyDescent="0.2">
      <c r="A527" s="11">
        <v>132</v>
      </c>
      <c r="B527" s="691"/>
      <c r="C527" s="287"/>
      <c r="D527" s="287"/>
      <c r="E527" s="288"/>
      <c r="F527" s="1449" t="s">
        <v>113</v>
      </c>
      <c r="G527" s="1450"/>
      <c r="H527" s="1450"/>
      <c r="I527" s="1450"/>
      <c r="J527" s="1450"/>
      <c r="K527" s="1450"/>
      <c r="L527" s="1451"/>
      <c r="M527" s="698">
        <v>0</v>
      </c>
      <c r="N527" s="699">
        <v>0</v>
      </c>
      <c r="O527" s="700">
        <v>0</v>
      </c>
      <c r="P527" s="700">
        <v>0</v>
      </c>
      <c r="Q527" s="705">
        <v>0</v>
      </c>
      <c r="R527" s="700">
        <v>0</v>
      </c>
      <c r="S527" s="701">
        <v>0</v>
      </c>
      <c r="T527" s="700">
        <v>0</v>
      </c>
      <c r="U527" s="701">
        <v>0</v>
      </c>
      <c r="V527" s="700">
        <v>0</v>
      </c>
      <c r="W527" s="701">
        <v>0</v>
      </c>
      <c r="X527" s="700">
        <v>0</v>
      </c>
      <c r="Y527" s="701">
        <v>0</v>
      </c>
      <c r="Z527" s="700">
        <v>0</v>
      </c>
      <c r="AA527" s="701">
        <v>0</v>
      </c>
      <c r="AB527" s="706">
        <v>0</v>
      </c>
      <c r="AC527" s="698">
        <v>0</v>
      </c>
      <c r="AD527" s="996"/>
      <c r="AE527" s="997"/>
      <c r="AF527" s="998"/>
    </row>
    <row r="528" spans="1:32" ht="15" customHeight="1" x14ac:dyDescent="0.2">
      <c r="A528" s="11">
        <v>133</v>
      </c>
      <c r="B528" s="691"/>
      <c r="C528" s="287"/>
      <c r="D528" s="287"/>
      <c r="E528" s="288"/>
      <c r="F528" s="1458" t="s">
        <v>557</v>
      </c>
      <c r="G528" s="1459"/>
      <c r="H528" s="1459"/>
      <c r="I528" s="1459"/>
      <c r="J528" s="1459"/>
      <c r="K528" s="1459"/>
      <c r="L528" s="1460"/>
      <c r="M528" s="698">
        <v>0</v>
      </c>
      <c r="N528" s="699">
        <v>0</v>
      </c>
      <c r="O528" s="700">
        <v>0</v>
      </c>
      <c r="P528" s="700">
        <v>0</v>
      </c>
      <c r="Q528" s="705">
        <v>0</v>
      </c>
      <c r="R528" s="700">
        <v>0</v>
      </c>
      <c r="S528" s="701">
        <v>0</v>
      </c>
      <c r="T528" s="700">
        <v>0</v>
      </c>
      <c r="U528" s="701">
        <v>0</v>
      </c>
      <c r="V528" s="700">
        <v>0</v>
      </c>
      <c r="W528" s="701">
        <v>0</v>
      </c>
      <c r="X528" s="700">
        <v>0</v>
      </c>
      <c r="Y528" s="701">
        <v>0</v>
      </c>
      <c r="Z528" s="700">
        <v>0</v>
      </c>
      <c r="AA528" s="701">
        <v>0</v>
      </c>
      <c r="AB528" s="706">
        <v>0</v>
      </c>
      <c r="AC528" s="698">
        <v>0</v>
      </c>
      <c r="AD528" s="996"/>
      <c r="AE528" s="997"/>
      <c r="AF528" s="998"/>
    </row>
    <row r="529" spans="1:32" ht="15" customHeight="1" x14ac:dyDescent="0.2">
      <c r="A529" s="11">
        <v>134</v>
      </c>
      <c r="B529" s="691"/>
      <c r="C529" s="287"/>
      <c r="D529" s="287"/>
      <c r="E529" s="1452" t="s">
        <v>15</v>
      </c>
      <c r="F529" s="1453"/>
      <c r="G529" s="1453"/>
      <c r="H529" s="1453"/>
      <c r="I529" s="1453"/>
      <c r="J529" s="1453"/>
      <c r="K529" s="1453"/>
      <c r="L529" s="1454"/>
      <c r="M529" s="407">
        <f>SUBTOTAL(9,M530:M532)</f>
        <v>0</v>
      </c>
      <c r="N529" s="410">
        <f t="shared" ref="N529:AC529" si="117">SUBTOTAL(9,N530:N532)</f>
        <v>0</v>
      </c>
      <c r="O529" s="414">
        <f t="shared" si="117"/>
        <v>0</v>
      </c>
      <c r="P529" s="413">
        <f t="shared" si="117"/>
        <v>0</v>
      </c>
      <c r="Q529" s="415">
        <f t="shared" si="117"/>
        <v>0</v>
      </c>
      <c r="R529" s="414">
        <f t="shared" si="117"/>
        <v>0</v>
      </c>
      <c r="S529" s="414">
        <f t="shared" si="117"/>
        <v>0</v>
      </c>
      <c r="T529" s="414">
        <f t="shared" si="117"/>
        <v>0</v>
      </c>
      <c r="U529" s="414">
        <f t="shared" si="117"/>
        <v>0</v>
      </c>
      <c r="V529" s="414">
        <f t="shared" si="117"/>
        <v>0</v>
      </c>
      <c r="W529" s="414">
        <f t="shared" si="117"/>
        <v>0</v>
      </c>
      <c r="X529" s="414">
        <f t="shared" si="117"/>
        <v>0</v>
      </c>
      <c r="Y529" s="414">
        <f t="shared" si="117"/>
        <v>0</v>
      </c>
      <c r="Z529" s="414">
        <f t="shared" si="117"/>
        <v>0</v>
      </c>
      <c r="AA529" s="414">
        <f t="shared" si="117"/>
        <v>0</v>
      </c>
      <c r="AB529" s="424">
        <f t="shared" si="117"/>
        <v>0</v>
      </c>
      <c r="AC529" s="407">
        <f t="shared" si="117"/>
        <v>0</v>
      </c>
      <c r="AD529" s="996"/>
      <c r="AE529" s="997"/>
      <c r="AF529" s="998"/>
    </row>
    <row r="530" spans="1:32" ht="15" customHeight="1" x14ac:dyDescent="0.2">
      <c r="A530" s="11">
        <v>135</v>
      </c>
      <c r="B530" s="691"/>
      <c r="C530" s="287"/>
      <c r="D530" s="287"/>
      <c r="E530" s="288"/>
      <c r="F530" s="1455" t="s">
        <v>109</v>
      </c>
      <c r="G530" s="1456"/>
      <c r="H530" s="1456"/>
      <c r="I530" s="1456"/>
      <c r="J530" s="1456"/>
      <c r="K530" s="1456"/>
      <c r="L530" s="1457"/>
      <c r="M530" s="698">
        <v>0</v>
      </c>
      <c r="N530" s="699">
        <v>0</v>
      </c>
      <c r="O530" s="700">
        <v>0</v>
      </c>
      <c r="P530" s="700">
        <v>0</v>
      </c>
      <c r="Q530" s="705">
        <v>0</v>
      </c>
      <c r="R530" s="700">
        <v>0</v>
      </c>
      <c r="S530" s="701">
        <v>0</v>
      </c>
      <c r="T530" s="700">
        <v>0</v>
      </c>
      <c r="U530" s="701">
        <v>0</v>
      </c>
      <c r="V530" s="700">
        <v>0</v>
      </c>
      <c r="W530" s="701">
        <v>0</v>
      </c>
      <c r="X530" s="700">
        <v>0</v>
      </c>
      <c r="Y530" s="701">
        <v>0</v>
      </c>
      <c r="Z530" s="700">
        <v>0</v>
      </c>
      <c r="AA530" s="701">
        <v>0</v>
      </c>
      <c r="AB530" s="706">
        <v>0</v>
      </c>
      <c r="AC530" s="698">
        <v>0</v>
      </c>
      <c r="AD530" s="996"/>
      <c r="AE530" s="997"/>
      <c r="AF530" s="998"/>
    </row>
    <row r="531" spans="1:32" ht="15" customHeight="1" x14ac:dyDescent="0.2">
      <c r="A531" s="11">
        <v>136</v>
      </c>
      <c r="B531" s="691"/>
      <c r="C531" s="287"/>
      <c r="D531" s="287"/>
      <c r="E531" s="288"/>
      <c r="F531" s="1449" t="s">
        <v>110</v>
      </c>
      <c r="G531" s="1450"/>
      <c r="H531" s="1450"/>
      <c r="I531" s="1450"/>
      <c r="J531" s="1450"/>
      <c r="K531" s="1450"/>
      <c r="L531" s="1451"/>
      <c r="M531" s="698">
        <v>0</v>
      </c>
      <c r="N531" s="699">
        <v>0</v>
      </c>
      <c r="O531" s="700">
        <v>0</v>
      </c>
      <c r="P531" s="700">
        <v>0</v>
      </c>
      <c r="Q531" s="705">
        <v>0</v>
      </c>
      <c r="R531" s="700">
        <v>0</v>
      </c>
      <c r="S531" s="701">
        <v>0</v>
      </c>
      <c r="T531" s="700">
        <v>0</v>
      </c>
      <c r="U531" s="701">
        <v>0</v>
      </c>
      <c r="V531" s="700">
        <v>0</v>
      </c>
      <c r="W531" s="701">
        <v>0</v>
      </c>
      <c r="X531" s="700">
        <v>0</v>
      </c>
      <c r="Y531" s="701">
        <v>0</v>
      </c>
      <c r="Z531" s="700">
        <v>0</v>
      </c>
      <c r="AA531" s="701">
        <v>0</v>
      </c>
      <c r="AB531" s="706">
        <v>0</v>
      </c>
      <c r="AC531" s="698">
        <v>0</v>
      </c>
      <c r="AD531" s="996"/>
      <c r="AE531" s="997"/>
      <c r="AF531" s="998"/>
    </row>
    <row r="532" spans="1:32" ht="15" customHeight="1" x14ac:dyDescent="0.2">
      <c r="A532" s="11">
        <v>137</v>
      </c>
      <c r="B532" s="691"/>
      <c r="C532" s="287"/>
      <c r="D532" s="287"/>
      <c r="E532" s="288"/>
      <c r="F532" s="1458" t="s">
        <v>111</v>
      </c>
      <c r="G532" s="1459"/>
      <c r="H532" s="1459"/>
      <c r="I532" s="1459"/>
      <c r="J532" s="1459"/>
      <c r="K532" s="1459"/>
      <c r="L532" s="1460"/>
      <c r="M532" s="698">
        <v>0</v>
      </c>
      <c r="N532" s="699">
        <v>0</v>
      </c>
      <c r="O532" s="700">
        <v>0</v>
      </c>
      <c r="P532" s="700">
        <v>0</v>
      </c>
      <c r="Q532" s="705">
        <v>0</v>
      </c>
      <c r="R532" s="700">
        <v>0</v>
      </c>
      <c r="S532" s="701">
        <v>0</v>
      </c>
      <c r="T532" s="700">
        <v>0</v>
      </c>
      <c r="U532" s="701">
        <v>0</v>
      </c>
      <c r="V532" s="700">
        <v>0</v>
      </c>
      <c r="W532" s="701">
        <v>0</v>
      </c>
      <c r="X532" s="700">
        <v>0</v>
      </c>
      <c r="Y532" s="701">
        <v>0</v>
      </c>
      <c r="Z532" s="700">
        <v>0</v>
      </c>
      <c r="AA532" s="701">
        <v>0</v>
      </c>
      <c r="AB532" s="706">
        <v>0</v>
      </c>
      <c r="AC532" s="698">
        <v>0</v>
      </c>
      <c r="AD532" s="996"/>
      <c r="AE532" s="997"/>
      <c r="AF532" s="998"/>
    </row>
    <row r="533" spans="1:32" ht="15" customHeight="1" x14ac:dyDescent="0.2">
      <c r="A533" s="11">
        <v>138</v>
      </c>
      <c r="B533" s="691"/>
      <c r="C533" s="287"/>
      <c r="D533" s="287"/>
      <c r="E533" s="1452" t="s">
        <v>18</v>
      </c>
      <c r="F533" s="1453"/>
      <c r="G533" s="1453"/>
      <c r="H533" s="1453"/>
      <c r="I533" s="1453"/>
      <c r="J533" s="1453"/>
      <c r="K533" s="1453"/>
      <c r="L533" s="1454"/>
      <c r="M533" s="407">
        <f>SUBTOTAL(9,M534:M536)</f>
        <v>0</v>
      </c>
      <c r="N533" s="410">
        <f t="shared" ref="N533:AC533" si="118">SUBTOTAL(9,N534:N536)</f>
        <v>0</v>
      </c>
      <c r="O533" s="414">
        <f t="shared" si="118"/>
        <v>0</v>
      </c>
      <c r="P533" s="413">
        <f t="shared" si="118"/>
        <v>0</v>
      </c>
      <c r="Q533" s="415">
        <f t="shared" si="118"/>
        <v>0</v>
      </c>
      <c r="R533" s="414">
        <f t="shared" si="118"/>
        <v>0</v>
      </c>
      <c r="S533" s="414">
        <f t="shared" si="118"/>
        <v>0</v>
      </c>
      <c r="T533" s="414">
        <f t="shared" si="118"/>
        <v>0</v>
      </c>
      <c r="U533" s="414">
        <f t="shared" si="118"/>
        <v>0</v>
      </c>
      <c r="V533" s="414">
        <f t="shared" si="118"/>
        <v>0</v>
      </c>
      <c r="W533" s="414">
        <f t="shared" si="118"/>
        <v>0</v>
      </c>
      <c r="X533" s="414">
        <f t="shared" si="118"/>
        <v>0</v>
      </c>
      <c r="Y533" s="414">
        <f t="shared" si="118"/>
        <v>0</v>
      </c>
      <c r="Z533" s="414">
        <f t="shared" si="118"/>
        <v>0</v>
      </c>
      <c r="AA533" s="414">
        <f t="shared" si="118"/>
        <v>0</v>
      </c>
      <c r="AB533" s="424">
        <f t="shared" si="118"/>
        <v>0</v>
      </c>
      <c r="AC533" s="407">
        <f t="shared" si="118"/>
        <v>0</v>
      </c>
      <c r="AD533" s="996"/>
      <c r="AE533" s="997"/>
      <c r="AF533" s="998"/>
    </row>
    <row r="534" spans="1:32" ht="15" customHeight="1" x14ac:dyDescent="0.2">
      <c r="A534" s="11">
        <v>139</v>
      </c>
      <c r="B534" s="691"/>
      <c r="C534" s="287"/>
      <c r="D534" s="287"/>
      <c r="E534" s="288"/>
      <c r="F534" s="1455" t="s">
        <v>114</v>
      </c>
      <c r="G534" s="1456"/>
      <c r="H534" s="1456"/>
      <c r="I534" s="1456"/>
      <c r="J534" s="1456"/>
      <c r="K534" s="1456"/>
      <c r="L534" s="1457"/>
      <c r="M534" s="698">
        <v>0</v>
      </c>
      <c r="N534" s="699">
        <v>0</v>
      </c>
      <c r="O534" s="700">
        <v>0</v>
      </c>
      <c r="P534" s="700">
        <v>0</v>
      </c>
      <c r="Q534" s="705">
        <v>0</v>
      </c>
      <c r="R534" s="700">
        <v>0</v>
      </c>
      <c r="S534" s="701">
        <v>0</v>
      </c>
      <c r="T534" s="700">
        <v>0</v>
      </c>
      <c r="U534" s="701">
        <v>0</v>
      </c>
      <c r="V534" s="700">
        <v>0</v>
      </c>
      <c r="W534" s="701">
        <v>0</v>
      </c>
      <c r="X534" s="700">
        <v>0</v>
      </c>
      <c r="Y534" s="701">
        <v>0</v>
      </c>
      <c r="Z534" s="700">
        <v>0</v>
      </c>
      <c r="AA534" s="701">
        <v>0</v>
      </c>
      <c r="AB534" s="706">
        <v>0</v>
      </c>
      <c r="AC534" s="698">
        <v>0</v>
      </c>
      <c r="AD534" s="996"/>
      <c r="AE534" s="997"/>
      <c r="AF534" s="998"/>
    </row>
    <row r="535" spans="1:32" ht="15" customHeight="1" x14ac:dyDescent="0.2">
      <c r="A535" s="11">
        <v>140</v>
      </c>
      <c r="B535" s="691"/>
      <c r="C535" s="287"/>
      <c r="D535" s="287"/>
      <c r="E535" s="288"/>
      <c r="F535" s="1449" t="s">
        <v>115</v>
      </c>
      <c r="G535" s="1450"/>
      <c r="H535" s="1450"/>
      <c r="I535" s="1450"/>
      <c r="J535" s="1450"/>
      <c r="K535" s="1450"/>
      <c r="L535" s="1451"/>
      <c r="M535" s="698">
        <v>0</v>
      </c>
      <c r="N535" s="699">
        <v>0</v>
      </c>
      <c r="O535" s="700">
        <v>0</v>
      </c>
      <c r="P535" s="700">
        <v>0</v>
      </c>
      <c r="Q535" s="705">
        <v>0</v>
      </c>
      <c r="R535" s="700">
        <v>0</v>
      </c>
      <c r="S535" s="701">
        <v>0</v>
      </c>
      <c r="T535" s="700">
        <v>0</v>
      </c>
      <c r="U535" s="701">
        <v>0</v>
      </c>
      <c r="V535" s="700">
        <v>0</v>
      </c>
      <c r="W535" s="701">
        <v>0</v>
      </c>
      <c r="X535" s="700">
        <v>0</v>
      </c>
      <c r="Y535" s="701">
        <v>0</v>
      </c>
      <c r="Z535" s="700">
        <v>0</v>
      </c>
      <c r="AA535" s="701">
        <v>0</v>
      </c>
      <c r="AB535" s="706">
        <v>0</v>
      </c>
      <c r="AC535" s="698">
        <v>0</v>
      </c>
      <c r="AD535" s="996"/>
      <c r="AE535" s="997"/>
      <c r="AF535" s="998"/>
    </row>
    <row r="536" spans="1:32" ht="15" customHeight="1" x14ac:dyDescent="0.2">
      <c r="A536" s="11">
        <v>141</v>
      </c>
      <c r="B536" s="691"/>
      <c r="C536" s="287"/>
      <c r="D536" s="287"/>
      <c r="E536" s="288"/>
      <c r="F536" s="1458" t="s">
        <v>558</v>
      </c>
      <c r="G536" s="1459"/>
      <c r="H536" s="1459"/>
      <c r="I536" s="1459"/>
      <c r="J536" s="1459"/>
      <c r="K536" s="1459"/>
      <c r="L536" s="1460"/>
      <c r="M536" s="698">
        <v>0</v>
      </c>
      <c r="N536" s="699">
        <v>0</v>
      </c>
      <c r="O536" s="700">
        <v>0</v>
      </c>
      <c r="P536" s="700">
        <v>0</v>
      </c>
      <c r="Q536" s="705">
        <v>0</v>
      </c>
      <c r="R536" s="700">
        <v>0</v>
      </c>
      <c r="S536" s="701">
        <v>0</v>
      </c>
      <c r="T536" s="700">
        <v>0</v>
      </c>
      <c r="U536" s="701">
        <v>0</v>
      </c>
      <c r="V536" s="700">
        <v>0</v>
      </c>
      <c r="W536" s="701">
        <v>0</v>
      </c>
      <c r="X536" s="700">
        <v>0</v>
      </c>
      <c r="Y536" s="701">
        <v>0</v>
      </c>
      <c r="Z536" s="700">
        <v>0</v>
      </c>
      <c r="AA536" s="701">
        <v>0</v>
      </c>
      <c r="AB536" s="706">
        <v>0</v>
      </c>
      <c r="AC536" s="698">
        <v>0</v>
      </c>
      <c r="AD536" s="996"/>
      <c r="AE536" s="997"/>
      <c r="AF536" s="998"/>
    </row>
    <row r="537" spans="1:32" ht="15" customHeight="1" x14ac:dyDescent="0.2">
      <c r="A537" s="11">
        <v>142</v>
      </c>
      <c r="B537" s="691"/>
      <c r="C537" s="287"/>
      <c r="D537" s="1485" t="s">
        <v>22</v>
      </c>
      <c r="E537" s="1486"/>
      <c r="F537" s="1486"/>
      <c r="G537" s="1486"/>
      <c r="H537" s="1486"/>
      <c r="I537" s="1486"/>
      <c r="J537" s="1486"/>
      <c r="K537" s="1486"/>
      <c r="L537" s="1486"/>
      <c r="M537" s="1486"/>
      <c r="N537" s="1486"/>
      <c r="O537" s="1486"/>
      <c r="P537" s="1486"/>
      <c r="Q537" s="1486"/>
      <c r="R537" s="1486"/>
      <c r="S537" s="1486"/>
      <c r="T537" s="1486"/>
      <c r="U537" s="1486"/>
      <c r="V537" s="1486"/>
      <c r="W537" s="1486"/>
      <c r="X537" s="1486"/>
      <c r="Y537" s="1486"/>
      <c r="Z537" s="1486"/>
      <c r="AA537" s="1486"/>
      <c r="AB537" s="1486"/>
      <c r="AC537" s="1486"/>
      <c r="AD537" s="1486"/>
      <c r="AE537" s="1486"/>
      <c r="AF537" s="1487"/>
    </row>
    <row r="538" spans="1:32" ht="15" customHeight="1" x14ac:dyDescent="0.2">
      <c r="A538" s="11">
        <v>143</v>
      </c>
      <c r="B538" s="691"/>
      <c r="C538" s="287"/>
      <c r="D538" s="287"/>
      <c r="E538" s="1532" t="s">
        <v>118</v>
      </c>
      <c r="F538" s="1533"/>
      <c r="G538" s="1533"/>
      <c r="H538" s="1533"/>
      <c r="I538" s="1533"/>
      <c r="J538" s="1533"/>
      <c r="K538" s="1533"/>
      <c r="L538" s="1534"/>
      <c r="M538" s="407">
        <f>SUBTOTAL(9,M539:M540)</f>
        <v>0</v>
      </c>
      <c r="N538" s="410">
        <f t="shared" ref="N538:AC538" si="119">SUBTOTAL(9,N539:N540)</f>
        <v>0</v>
      </c>
      <c r="O538" s="414">
        <f t="shared" si="119"/>
        <v>0</v>
      </c>
      <c r="P538" s="413">
        <f t="shared" si="119"/>
        <v>0</v>
      </c>
      <c r="Q538" s="415">
        <f t="shared" si="119"/>
        <v>0</v>
      </c>
      <c r="R538" s="414">
        <f t="shared" si="119"/>
        <v>0</v>
      </c>
      <c r="S538" s="414">
        <f t="shared" si="119"/>
        <v>0</v>
      </c>
      <c r="T538" s="414">
        <f t="shared" si="119"/>
        <v>0</v>
      </c>
      <c r="U538" s="414">
        <f t="shared" si="119"/>
        <v>0</v>
      </c>
      <c r="V538" s="414">
        <f t="shared" si="119"/>
        <v>0</v>
      </c>
      <c r="W538" s="414">
        <f t="shared" si="119"/>
        <v>0</v>
      </c>
      <c r="X538" s="414">
        <f t="shared" si="119"/>
        <v>0</v>
      </c>
      <c r="Y538" s="414">
        <f t="shared" si="119"/>
        <v>0</v>
      </c>
      <c r="Z538" s="414">
        <f t="shared" si="119"/>
        <v>0</v>
      </c>
      <c r="AA538" s="414">
        <f t="shared" si="119"/>
        <v>0</v>
      </c>
      <c r="AB538" s="424">
        <f t="shared" si="119"/>
        <v>0</v>
      </c>
      <c r="AC538" s="407">
        <f t="shared" si="119"/>
        <v>0</v>
      </c>
      <c r="AD538" s="996"/>
      <c r="AE538" s="997"/>
      <c r="AF538" s="998"/>
    </row>
    <row r="539" spans="1:32" ht="15" customHeight="1" x14ac:dyDescent="0.2">
      <c r="A539" s="11">
        <v>144</v>
      </c>
      <c r="B539" s="691"/>
      <c r="C539" s="287"/>
      <c r="D539" s="287"/>
      <c r="E539" s="288"/>
      <c r="F539" s="1455" t="s">
        <v>124</v>
      </c>
      <c r="G539" s="1456"/>
      <c r="H539" s="1456"/>
      <c r="I539" s="1456"/>
      <c r="J539" s="1456"/>
      <c r="K539" s="1456"/>
      <c r="L539" s="1457"/>
      <c r="M539" s="698">
        <v>0</v>
      </c>
      <c r="N539" s="699">
        <v>0</v>
      </c>
      <c r="O539" s="700">
        <v>0</v>
      </c>
      <c r="P539" s="700">
        <v>0</v>
      </c>
      <c r="Q539" s="705">
        <v>0</v>
      </c>
      <c r="R539" s="700">
        <v>0</v>
      </c>
      <c r="S539" s="701">
        <v>0</v>
      </c>
      <c r="T539" s="700">
        <v>0</v>
      </c>
      <c r="U539" s="701">
        <v>0</v>
      </c>
      <c r="V539" s="700">
        <v>0</v>
      </c>
      <c r="W539" s="701">
        <v>0</v>
      </c>
      <c r="X539" s="700">
        <v>0</v>
      </c>
      <c r="Y539" s="701">
        <v>0</v>
      </c>
      <c r="Z539" s="700">
        <v>0</v>
      </c>
      <c r="AA539" s="701">
        <v>0</v>
      </c>
      <c r="AB539" s="706">
        <v>0</v>
      </c>
      <c r="AC539" s="698">
        <v>0</v>
      </c>
      <c r="AD539" s="996"/>
      <c r="AE539" s="997"/>
      <c r="AF539" s="998"/>
    </row>
    <row r="540" spans="1:32" ht="15" customHeight="1" x14ac:dyDescent="0.2">
      <c r="A540" s="11">
        <v>145</v>
      </c>
      <c r="B540" s="691"/>
      <c r="C540" s="287"/>
      <c r="D540" s="287"/>
      <c r="E540" s="288"/>
      <c r="F540" s="1458" t="s">
        <v>571</v>
      </c>
      <c r="G540" s="1459"/>
      <c r="H540" s="1459"/>
      <c r="I540" s="1459"/>
      <c r="J540" s="1459"/>
      <c r="K540" s="1459"/>
      <c r="L540" s="1460"/>
      <c r="M540" s="698">
        <v>0</v>
      </c>
      <c r="N540" s="699">
        <v>0</v>
      </c>
      <c r="O540" s="700">
        <v>0</v>
      </c>
      <c r="P540" s="700">
        <v>0</v>
      </c>
      <c r="Q540" s="705">
        <v>0</v>
      </c>
      <c r="R540" s="700">
        <v>0</v>
      </c>
      <c r="S540" s="701">
        <v>0</v>
      </c>
      <c r="T540" s="700">
        <v>0</v>
      </c>
      <c r="U540" s="701">
        <v>0</v>
      </c>
      <c r="V540" s="700">
        <v>0</v>
      </c>
      <c r="W540" s="701">
        <v>0</v>
      </c>
      <c r="X540" s="700">
        <v>0</v>
      </c>
      <c r="Y540" s="701">
        <v>0</v>
      </c>
      <c r="Z540" s="700">
        <v>0</v>
      </c>
      <c r="AA540" s="701">
        <v>0</v>
      </c>
      <c r="AB540" s="706">
        <v>0</v>
      </c>
      <c r="AC540" s="698">
        <v>0</v>
      </c>
      <c r="AD540" s="996"/>
      <c r="AE540" s="997"/>
      <c r="AF540" s="998"/>
    </row>
    <row r="541" spans="1:32" ht="15" customHeight="1" x14ac:dyDescent="0.2">
      <c r="A541" s="11">
        <v>146</v>
      </c>
      <c r="B541" s="691"/>
      <c r="C541" s="287"/>
      <c r="D541" s="287"/>
      <c r="E541" s="1452" t="s">
        <v>119</v>
      </c>
      <c r="F541" s="1453"/>
      <c r="G541" s="1453"/>
      <c r="H541" s="1453"/>
      <c r="I541" s="1453"/>
      <c r="J541" s="1453"/>
      <c r="K541" s="1453"/>
      <c r="L541" s="1454"/>
      <c r="M541" s="407">
        <f>SUBTOTAL(9,M542:M544)</f>
        <v>0</v>
      </c>
      <c r="N541" s="410">
        <f t="shared" ref="N541:AC541" si="120">SUBTOTAL(9,N542:N544)</f>
        <v>0</v>
      </c>
      <c r="O541" s="414">
        <f t="shared" si="120"/>
        <v>0</v>
      </c>
      <c r="P541" s="413">
        <f t="shared" si="120"/>
        <v>0</v>
      </c>
      <c r="Q541" s="415">
        <f t="shared" si="120"/>
        <v>0</v>
      </c>
      <c r="R541" s="414">
        <f t="shared" si="120"/>
        <v>0</v>
      </c>
      <c r="S541" s="414">
        <f t="shared" si="120"/>
        <v>0</v>
      </c>
      <c r="T541" s="414">
        <f t="shared" si="120"/>
        <v>0</v>
      </c>
      <c r="U541" s="414">
        <f t="shared" si="120"/>
        <v>0</v>
      </c>
      <c r="V541" s="414">
        <f t="shared" si="120"/>
        <v>0</v>
      </c>
      <c r="W541" s="414">
        <f t="shared" si="120"/>
        <v>0</v>
      </c>
      <c r="X541" s="414">
        <f t="shared" si="120"/>
        <v>0</v>
      </c>
      <c r="Y541" s="414">
        <f t="shared" si="120"/>
        <v>0</v>
      </c>
      <c r="Z541" s="414">
        <f t="shared" si="120"/>
        <v>0</v>
      </c>
      <c r="AA541" s="414">
        <f t="shared" si="120"/>
        <v>0</v>
      </c>
      <c r="AB541" s="424">
        <f t="shared" si="120"/>
        <v>0</v>
      </c>
      <c r="AC541" s="407">
        <f t="shared" si="120"/>
        <v>0</v>
      </c>
      <c r="AD541" s="996"/>
      <c r="AE541" s="997"/>
      <c r="AF541" s="998"/>
    </row>
    <row r="542" spans="1:32" ht="15" customHeight="1" x14ac:dyDescent="0.2">
      <c r="A542" s="11">
        <v>147</v>
      </c>
      <c r="B542" s="691"/>
      <c r="C542" s="287"/>
      <c r="D542" s="287"/>
      <c r="E542" s="288"/>
      <c r="F542" s="1456" t="s">
        <v>116</v>
      </c>
      <c r="G542" s="1456"/>
      <c r="H542" s="1456"/>
      <c r="I542" s="1456"/>
      <c r="J542" s="1456"/>
      <c r="K542" s="1456"/>
      <c r="L542" s="1457"/>
      <c r="M542" s="698">
        <v>0</v>
      </c>
      <c r="N542" s="699">
        <v>0</v>
      </c>
      <c r="O542" s="700">
        <v>0</v>
      </c>
      <c r="P542" s="700">
        <v>0</v>
      </c>
      <c r="Q542" s="705">
        <v>0</v>
      </c>
      <c r="R542" s="700">
        <v>0</v>
      </c>
      <c r="S542" s="701">
        <v>0</v>
      </c>
      <c r="T542" s="700">
        <v>0</v>
      </c>
      <c r="U542" s="701">
        <v>0</v>
      </c>
      <c r="V542" s="700">
        <v>0</v>
      </c>
      <c r="W542" s="701">
        <v>0</v>
      </c>
      <c r="X542" s="700">
        <v>0</v>
      </c>
      <c r="Y542" s="701">
        <v>0</v>
      </c>
      <c r="Z542" s="700">
        <v>0</v>
      </c>
      <c r="AA542" s="701">
        <v>0</v>
      </c>
      <c r="AB542" s="706">
        <v>0</v>
      </c>
      <c r="AC542" s="698">
        <v>0</v>
      </c>
      <c r="AD542" s="996"/>
      <c r="AE542" s="997"/>
      <c r="AF542" s="998"/>
    </row>
    <row r="543" spans="1:32" ht="15" customHeight="1" x14ac:dyDescent="0.2">
      <c r="A543" s="11">
        <v>148</v>
      </c>
      <c r="B543" s="691"/>
      <c r="C543" s="287"/>
      <c r="D543" s="287"/>
      <c r="E543" s="288"/>
      <c r="F543" s="1449" t="s">
        <v>567</v>
      </c>
      <c r="G543" s="1450"/>
      <c r="H543" s="1450"/>
      <c r="I543" s="1450"/>
      <c r="J543" s="1450"/>
      <c r="K543" s="1450"/>
      <c r="L543" s="1451"/>
      <c r="M543" s="698">
        <v>0</v>
      </c>
      <c r="N543" s="699">
        <v>0</v>
      </c>
      <c r="O543" s="700">
        <v>0</v>
      </c>
      <c r="P543" s="700">
        <v>0</v>
      </c>
      <c r="Q543" s="705">
        <v>0</v>
      </c>
      <c r="R543" s="700">
        <v>0</v>
      </c>
      <c r="S543" s="701">
        <v>0</v>
      </c>
      <c r="T543" s="700">
        <v>0</v>
      </c>
      <c r="U543" s="701">
        <v>0</v>
      </c>
      <c r="V543" s="700">
        <v>0</v>
      </c>
      <c r="W543" s="701">
        <v>0</v>
      </c>
      <c r="X543" s="700">
        <v>0</v>
      </c>
      <c r="Y543" s="701">
        <v>0</v>
      </c>
      <c r="Z543" s="700">
        <v>0</v>
      </c>
      <c r="AA543" s="701">
        <v>0</v>
      </c>
      <c r="AB543" s="706">
        <v>0</v>
      </c>
      <c r="AC543" s="698">
        <v>0</v>
      </c>
      <c r="AD543" s="996"/>
      <c r="AE543" s="997"/>
      <c r="AF543" s="998"/>
    </row>
    <row r="544" spans="1:32" ht="27" customHeight="1" x14ac:dyDescent="0.2">
      <c r="A544" s="11">
        <v>149</v>
      </c>
      <c r="B544" s="691"/>
      <c r="C544" s="287"/>
      <c r="D544" s="287"/>
      <c r="E544" s="288"/>
      <c r="F544" s="1458" t="s">
        <v>431</v>
      </c>
      <c r="G544" s="1459"/>
      <c r="H544" s="1459"/>
      <c r="I544" s="1459"/>
      <c r="J544" s="1459"/>
      <c r="K544" s="1459"/>
      <c r="L544" s="1460"/>
      <c r="M544" s="698">
        <v>0</v>
      </c>
      <c r="N544" s="699">
        <v>0</v>
      </c>
      <c r="O544" s="700">
        <v>0</v>
      </c>
      <c r="P544" s="700">
        <v>0</v>
      </c>
      <c r="Q544" s="705">
        <v>0</v>
      </c>
      <c r="R544" s="700">
        <v>0</v>
      </c>
      <c r="S544" s="701">
        <v>0</v>
      </c>
      <c r="T544" s="700">
        <v>0</v>
      </c>
      <c r="U544" s="701">
        <v>0</v>
      </c>
      <c r="V544" s="700">
        <v>0</v>
      </c>
      <c r="W544" s="701">
        <v>0</v>
      </c>
      <c r="X544" s="700">
        <v>0</v>
      </c>
      <c r="Y544" s="701">
        <v>0</v>
      </c>
      <c r="Z544" s="700">
        <v>0</v>
      </c>
      <c r="AA544" s="701">
        <v>0</v>
      </c>
      <c r="AB544" s="706">
        <v>0</v>
      </c>
      <c r="AC544" s="698">
        <v>0</v>
      </c>
      <c r="AD544" s="996"/>
      <c r="AE544" s="997"/>
      <c r="AF544" s="998"/>
    </row>
    <row r="545" spans="1:32" ht="15" customHeight="1" x14ac:dyDescent="0.2">
      <c r="A545" s="11">
        <v>150</v>
      </c>
      <c r="B545" s="691"/>
      <c r="C545" s="287"/>
      <c r="D545" s="287"/>
      <c r="E545" s="1452" t="s">
        <v>120</v>
      </c>
      <c r="F545" s="1453"/>
      <c r="G545" s="1453"/>
      <c r="H545" s="1453"/>
      <c r="I545" s="1453"/>
      <c r="J545" s="1453"/>
      <c r="K545" s="1453"/>
      <c r="L545" s="1454"/>
      <c r="M545" s="407">
        <f>SUBTOTAL(9,M546:M547)</f>
        <v>0</v>
      </c>
      <c r="N545" s="410">
        <f t="shared" ref="N545:AC545" si="121">SUBTOTAL(9,N546:N547)</f>
        <v>0</v>
      </c>
      <c r="O545" s="414">
        <f t="shared" si="121"/>
        <v>0</v>
      </c>
      <c r="P545" s="413">
        <f t="shared" si="121"/>
        <v>0</v>
      </c>
      <c r="Q545" s="415">
        <f t="shared" si="121"/>
        <v>0</v>
      </c>
      <c r="R545" s="414">
        <f t="shared" si="121"/>
        <v>0</v>
      </c>
      <c r="S545" s="414">
        <f t="shared" si="121"/>
        <v>0</v>
      </c>
      <c r="T545" s="414">
        <f t="shared" si="121"/>
        <v>0</v>
      </c>
      <c r="U545" s="414">
        <f t="shared" si="121"/>
        <v>0</v>
      </c>
      <c r="V545" s="414">
        <f t="shared" si="121"/>
        <v>0</v>
      </c>
      <c r="W545" s="414">
        <f t="shared" si="121"/>
        <v>0</v>
      </c>
      <c r="X545" s="414">
        <f t="shared" si="121"/>
        <v>0</v>
      </c>
      <c r="Y545" s="414">
        <f t="shared" si="121"/>
        <v>0</v>
      </c>
      <c r="Z545" s="414">
        <f t="shared" si="121"/>
        <v>0</v>
      </c>
      <c r="AA545" s="414">
        <f t="shared" si="121"/>
        <v>0</v>
      </c>
      <c r="AB545" s="424">
        <f t="shared" si="121"/>
        <v>0</v>
      </c>
      <c r="AC545" s="407">
        <f t="shared" si="121"/>
        <v>0</v>
      </c>
      <c r="AD545" s="996"/>
      <c r="AE545" s="997"/>
      <c r="AF545" s="998"/>
    </row>
    <row r="546" spans="1:32" ht="15" customHeight="1" x14ac:dyDescent="0.2">
      <c r="A546" s="11">
        <v>151</v>
      </c>
      <c r="B546" s="691"/>
      <c r="C546" s="287"/>
      <c r="D546" s="287"/>
      <c r="E546" s="288"/>
      <c r="F546" s="1455" t="s">
        <v>117</v>
      </c>
      <c r="G546" s="1456"/>
      <c r="H546" s="1456"/>
      <c r="I546" s="1456"/>
      <c r="J546" s="1456"/>
      <c r="K546" s="1456"/>
      <c r="L546" s="1457"/>
      <c r="M546" s="698">
        <v>0</v>
      </c>
      <c r="N546" s="699">
        <v>0</v>
      </c>
      <c r="O546" s="700">
        <v>0</v>
      </c>
      <c r="P546" s="700">
        <v>0</v>
      </c>
      <c r="Q546" s="705">
        <v>0</v>
      </c>
      <c r="R546" s="700">
        <v>0</v>
      </c>
      <c r="S546" s="701">
        <v>0</v>
      </c>
      <c r="T546" s="700">
        <v>0</v>
      </c>
      <c r="U546" s="701">
        <v>0</v>
      </c>
      <c r="V546" s="700">
        <v>0</v>
      </c>
      <c r="W546" s="701">
        <v>0</v>
      </c>
      <c r="X546" s="700">
        <v>0</v>
      </c>
      <c r="Y546" s="701">
        <v>0</v>
      </c>
      <c r="Z546" s="700">
        <v>0</v>
      </c>
      <c r="AA546" s="701">
        <v>0</v>
      </c>
      <c r="AB546" s="706">
        <v>0</v>
      </c>
      <c r="AC546" s="698">
        <v>0</v>
      </c>
      <c r="AD546" s="996"/>
      <c r="AE546" s="997"/>
      <c r="AF546" s="998"/>
    </row>
    <row r="547" spans="1:32" ht="15" customHeight="1" x14ac:dyDescent="0.2">
      <c r="A547" s="11">
        <v>152</v>
      </c>
      <c r="B547" s="691"/>
      <c r="C547" s="287"/>
      <c r="D547" s="287"/>
      <c r="E547" s="288"/>
      <c r="F547" s="1458" t="s">
        <v>572</v>
      </c>
      <c r="G547" s="1459"/>
      <c r="H547" s="1459"/>
      <c r="I547" s="1459"/>
      <c r="J547" s="1459"/>
      <c r="K547" s="1459"/>
      <c r="L547" s="1460"/>
      <c r="M547" s="698">
        <v>0</v>
      </c>
      <c r="N547" s="699">
        <v>0</v>
      </c>
      <c r="O547" s="700">
        <v>0</v>
      </c>
      <c r="P547" s="700">
        <v>0</v>
      </c>
      <c r="Q547" s="705">
        <v>0</v>
      </c>
      <c r="R547" s="700">
        <v>0</v>
      </c>
      <c r="S547" s="701">
        <v>0</v>
      </c>
      <c r="T547" s="700">
        <v>0</v>
      </c>
      <c r="U547" s="701">
        <v>0</v>
      </c>
      <c r="V547" s="700">
        <v>0</v>
      </c>
      <c r="W547" s="701">
        <v>0</v>
      </c>
      <c r="X547" s="700">
        <v>0</v>
      </c>
      <c r="Y547" s="701">
        <v>0</v>
      </c>
      <c r="Z547" s="700">
        <v>0</v>
      </c>
      <c r="AA547" s="701">
        <v>0</v>
      </c>
      <c r="AB547" s="706">
        <v>0</v>
      </c>
      <c r="AC547" s="698">
        <v>0</v>
      </c>
      <c r="AD547" s="996"/>
      <c r="AE547" s="997"/>
      <c r="AF547" s="998"/>
    </row>
    <row r="548" spans="1:32" ht="15" customHeight="1" x14ac:dyDescent="0.2">
      <c r="A548" s="11">
        <v>153</v>
      </c>
      <c r="B548" s="691"/>
      <c r="C548" s="287"/>
      <c r="D548" s="287"/>
      <c r="E548" s="1452" t="s">
        <v>121</v>
      </c>
      <c r="F548" s="1453"/>
      <c r="G548" s="1453"/>
      <c r="H548" s="1453"/>
      <c r="I548" s="1453"/>
      <c r="J548" s="1453"/>
      <c r="K548" s="1453"/>
      <c r="L548" s="1454"/>
      <c r="M548" s="407">
        <f>SUBTOTAL(9,M549:M551)</f>
        <v>0</v>
      </c>
      <c r="N548" s="410">
        <f t="shared" ref="N548:AC548" si="122">SUBTOTAL(9,N549:N551)</f>
        <v>0</v>
      </c>
      <c r="O548" s="414">
        <f t="shared" si="122"/>
        <v>0</v>
      </c>
      <c r="P548" s="413">
        <f t="shared" si="122"/>
        <v>0</v>
      </c>
      <c r="Q548" s="415">
        <f t="shared" si="122"/>
        <v>0</v>
      </c>
      <c r="R548" s="414">
        <f t="shared" si="122"/>
        <v>0</v>
      </c>
      <c r="S548" s="414">
        <f t="shared" si="122"/>
        <v>0</v>
      </c>
      <c r="T548" s="414">
        <f t="shared" si="122"/>
        <v>0</v>
      </c>
      <c r="U548" s="414">
        <f t="shared" si="122"/>
        <v>0</v>
      </c>
      <c r="V548" s="414">
        <f t="shared" si="122"/>
        <v>0</v>
      </c>
      <c r="W548" s="414">
        <f t="shared" si="122"/>
        <v>0</v>
      </c>
      <c r="X548" s="414">
        <f t="shared" si="122"/>
        <v>0</v>
      </c>
      <c r="Y548" s="414">
        <f t="shared" si="122"/>
        <v>0</v>
      </c>
      <c r="Z548" s="414">
        <f t="shared" si="122"/>
        <v>0</v>
      </c>
      <c r="AA548" s="414">
        <f t="shared" si="122"/>
        <v>0</v>
      </c>
      <c r="AB548" s="424">
        <f t="shared" si="122"/>
        <v>0</v>
      </c>
      <c r="AC548" s="407">
        <f t="shared" si="122"/>
        <v>0</v>
      </c>
      <c r="AD548" s="996"/>
      <c r="AE548" s="997"/>
      <c r="AF548" s="998"/>
    </row>
    <row r="549" spans="1:32" ht="15" customHeight="1" x14ac:dyDescent="0.2">
      <c r="A549" s="11">
        <v>154</v>
      </c>
      <c r="B549" s="691"/>
      <c r="C549" s="287"/>
      <c r="D549" s="287"/>
      <c r="E549" s="288"/>
      <c r="F549" s="1455" t="s">
        <v>122</v>
      </c>
      <c r="G549" s="1456"/>
      <c r="H549" s="1456"/>
      <c r="I549" s="1456"/>
      <c r="J549" s="1456"/>
      <c r="K549" s="1456"/>
      <c r="L549" s="1457"/>
      <c r="M549" s="698">
        <v>0</v>
      </c>
      <c r="N549" s="699">
        <v>0</v>
      </c>
      <c r="O549" s="700">
        <v>0</v>
      </c>
      <c r="P549" s="700">
        <v>0</v>
      </c>
      <c r="Q549" s="705">
        <v>0</v>
      </c>
      <c r="R549" s="700">
        <v>0</v>
      </c>
      <c r="S549" s="701">
        <v>0</v>
      </c>
      <c r="T549" s="700">
        <v>0</v>
      </c>
      <c r="U549" s="701">
        <v>0</v>
      </c>
      <c r="V549" s="700">
        <v>0</v>
      </c>
      <c r="W549" s="701">
        <v>0</v>
      </c>
      <c r="X549" s="700">
        <v>0</v>
      </c>
      <c r="Y549" s="701">
        <v>0</v>
      </c>
      <c r="Z549" s="700">
        <v>0</v>
      </c>
      <c r="AA549" s="701">
        <v>0</v>
      </c>
      <c r="AB549" s="706">
        <v>0</v>
      </c>
      <c r="AC549" s="698">
        <v>0</v>
      </c>
      <c r="AD549" s="996"/>
      <c r="AE549" s="997"/>
      <c r="AF549" s="998"/>
    </row>
    <row r="550" spans="1:32" ht="15" customHeight="1" x14ac:dyDescent="0.2">
      <c r="A550" s="11">
        <v>155</v>
      </c>
      <c r="B550" s="691"/>
      <c r="C550" s="287"/>
      <c r="D550" s="287"/>
      <c r="E550" s="288"/>
      <c r="F550" s="1449" t="s">
        <v>573</v>
      </c>
      <c r="G550" s="1450"/>
      <c r="H550" s="1450"/>
      <c r="I550" s="1450"/>
      <c r="J550" s="1450"/>
      <c r="K550" s="1450"/>
      <c r="L550" s="1451"/>
      <c r="M550" s="698">
        <v>0</v>
      </c>
      <c r="N550" s="699">
        <v>0</v>
      </c>
      <c r="O550" s="700">
        <v>0</v>
      </c>
      <c r="P550" s="700">
        <v>0</v>
      </c>
      <c r="Q550" s="705">
        <v>0</v>
      </c>
      <c r="R550" s="700">
        <v>0</v>
      </c>
      <c r="S550" s="701">
        <v>0</v>
      </c>
      <c r="T550" s="700">
        <v>0</v>
      </c>
      <c r="U550" s="701">
        <v>0</v>
      </c>
      <c r="V550" s="700">
        <v>0</v>
      </c>
      <c r="W550" s="701">
        <v>0</v>
      </c>
      <c r="X550" s="700">
        <v>0</v>
      </c>
      <c r="Y550" s="701">
        <v>0</v>
      </c>
      <c r="Z550" s="700">
        <v>0</v>
      </c>
      <c r="AA550" s="701">
        <v>0</v>
      </c>
      <c r="AB550" s="706">
        <v>0</v>
      </c>
      <c r="AC550" s="698">
        <v>0</v>
      </c>
      <c r="AD550" s="996"/>
      <c r="AE550" s="997"/>
      <c r="AF550" s="998"/>
    </row>
    <row r="551" spans="1:32" ht="27" customHeight="1" x14ac:dyDescent="0.2">
      <c r="A551" s="11">
        <v>156</v>
      </c>
      <c r="B551" s="684"/>
      <c r="C551" s="769"/>
      <c r="D551" s="769"/>
      <c r="E551" s="695"/>
      <c r="F551" s="1449" t="s">
        <v>432</v>
      </c>
      <c r="G551" s="1450"/>
      <c r="H551" s="1450"/>
      <c r="I551" s="1450"/>
      <c r="J551" s="1450"/>
      <c r="K551" s="1450"/>
      <c r="L551" s="1451"/>
      <c r="M551" s="698">
        <v>0</v>
      </c>
      <c r="N551" s="699">
        <v>0</v>
      </c>
      <c r="O551" s="700">
        <v>0</v>
      </c>
      <c r="P551" s="700">
        <v>0</v>
      </c>
      <c r="Q551" s="705">
        <v>0</v>
      </c>
      <c r="R551" s="700">
        <v>0</v>
      </c>
      <c r="S551" s="701">
        <v>0</v>
      </c>
      <c r="T551" s="700">
        <v>0</v>
      </c>
      <c r="U551" s="701">
        <v>0</v>
      </c>
      <c r="V551" s="700">
        <v>0</v>
      </c>
      <c r="W551" s="701">
        <v>0</v>
      </c>
      <c r="X551" s="700">
        <v>0</v>
      </c>
      <c r="Y551" s="701">
        <v>0</v>
      </c>
      <c r="Z551" s="700">
        <v>0</v>
      </c>
      <c r="AA551" s="701">
        <v>0</v>
      </c>
      <c r="AB551" s="706">
        <v>0</v>
      </c>
      <c r="AC551" s="698">
        <v>0</v>
      </c>
      <c r="AD551" s="996"/>
      <c r="AE551" s="997"/>
      <c r="AF551" s="998"/>
    </row>
    <row r="552" spans="1:32" ht="15" customHeight="1" x14ac:dyDescent="0.2">
      <c r="A552" s="11">
        <v>157</v>
      </c>
      <c r="B552" s="770"/>
      <c r="C552" s="771"/>
      <c r="D552" s="771"/>
      <c r="E552" s="1452" t="s">
        <v>546</v>
      </c>
      <c r="F552" s="1453"/>
      <c r="G552" s="1453"/>
      <c r="H552" s="1453"/>
      <c r="I552" s="1453"/>
      <c r="J552" s="1453"/>
      <c r="K552" s="1453"/>
      <c r="L552" s="1454"/>
      <c r="M552" s="407">
        <f>SUBTOTAL(9,M553:M554)</f>
        <v>0</v>
      </c>
      <c r="N552" s="410">
        <f t="shared" ref="N552:AC552" si="123">SUBTOTAL(9,N553:N554)</f>
        <v>0</v>
      </c>
      <c r="O552" s="414">
        <f t="shared" si="123"/>
        <v>0</v>
      </c>
      <c r="P552" s="413">
        <f t="shared" si="123"/>
        <v>0</v>
      </c>
      <c r="Q552" s="415">
        <f t="shared" si="123"/>
        <v>0</v>
      </c>
      <c r="R552" s="414">
        <f t="shared" si="123"/>
        <v>0</v>
      </c>
      <c r="S552" s="414">
        <f t="shared" si="123"/>
        <v>0</v>
      </c>
      <c r="T552" s="414">
        <f t="shared" si="123"/>
        <v>0</v>
      </c>
      <c r="U552" s="414">
        <f t="shared" si="123"/>
        <v>0</v>
      </c>
      <c r="V552" s="414">
        <f t="shared" si="123"/>
        <v>0</v>
      </c>
      <c r="W552" s="414">
        <f t="shared" si="123"/>
        <v>0</v>
      </c>
      <c r="X552" s="414">
        <f t="shared" si="123"/>
        <v>0</v>
      </c>
      <c r="Y552" s="414">
        <f t="shared" si="123"/>
        <v>0</v>
      </c>
      <c r="Z552" s="414">
        <f t="shared" si="123"/>
        <v>0</v>
      </c>
      <c r="AA552" s="414">
        <f t="shared" si="123"/>
        <v>0</v>
      </c>
      <c r="AB552" s="424">
        <f t="shared" si="123"/>
        <v>0</v>
      </c>
      <c r="AC552" s="407">
        <f t="shared" si="123"/>
        <v>0</v>
      </c>
      <c r="AD552" s="996"/>
      <c r="AE552" s="997"/>
      <c r="AF552" s="998"/>
    </row>
    <row r="553" spans="1:32" ht="27" customHeight="1" x14ac:dyDescent="0.2">
      <c r="A553" s="11">
        <v>158</v>
      </c>
      <c r="B553" s="691"/>
      <c r="C553" s="287"/>
      <c r="D553" s="287"/>
      <c r="E553" s="288"/>
      <c r="F553" s="1455" t="s">
        <v>547</v>
      </c>
      <c r="G553" s="1456"/>
      <c r="H553" s="1456"/>
      <c r="I553" s="1456"/>
      <c r="J553" s="1456"/>
      <c r="K553" s="1456"/>
      <c r="L553" s="1457"/>
      <c r="M553" s="698">
        <v>0</v>
      </c>
      <c r="N553" s="699">
        <v>0</v>
      </c>
      <c r="O553" s="700">
        <v>0</v>
      </c>
      <c r="P553" s="700">
        <v>0</v>
      </c>
      <c r="Q553" s="705">
        <v>0</v>
      </c>
      <c r="R553" s="700">
        <v>0</v>
      </c>
      <c r="S553" s="701">
        <v>0</v>
      </c>
      <c r="T553" s="700">
        <v>0</v>
      </c>
      <c r="U553" s="701">
        <v>0</v>
      </c>
      <c r="V553" s="700">
        <v>0</v>
      </c>
      <c r="W553" s="701">
        <v>0</v>
      </c>
      <c r="X553" s="700">
        <v>0</v>
      </c>
      <c r="Y553" s="701">
        <v>0</v>
      </c>
      <c r="Z553" s="700">
        <v>0</v>
      </c>
      <c r="AA553" s="701">
        <v>0</v>
      </c>
      <c r="AB553" s="706">
        <v>0</v>
      </c>
      <c r="AC553" s="698">
        <v>0</v>
      </c>
      <c r="AD553" s="996"/>
      <c r="AE553" s="997"/>
      <c r="AF553" s="998"/>
    </row>
    <row r="554" spans="1:32" ht="15" customHeight="1" x14ac:dyDescent="0.2">
      <c r="A554" s="11">
        <v>159</v>
      </c>
      <c r="B554" s="691"/>
      <c r="C554" s="287"/>
      <c r="D554" s="287"/>
      <c r="E554" s="288"/>
      <c r="F554" s="1458" t="s">
        <v>570</v>
      </c>
      <c r="G554" s="1459"/>
      <c r="H554" s="1459"/>
      <c r="I554" s="1459"/>
      <c r="J554" s="1459"/>
      <c r="K554" s="1459"/>
      <c r="L554" s="1460"/>
      <c r="M554" s="698">
        <v>0</v>
      </c>
      <c r="N554" s="699">
        <v>0</v>
      </c>
      <c r="O554" s="700">
        <v>0</v>
      </c>
      <c r="P554" s="700">
        <v>0</v>
      </c>
      <c r="Q554" s="705">
        <v>0</v>
      </c>
      <c r="R554" s="700">
        <v>0</v>
      </c>
      <c r="S554" s="701">
        <v>0</v>
      </c>
      <c r="T554" s="700">
        <v>0</v>
      </c>
      <c r="U554" s="701">
        <v>0</v>
      </c>
      <c r="V554" s="700">
        <v>0</v>
      </c>
      <c r="W554" s="701">
        <v>0</v>
      </c>
      <c r="X554" s="700">
        <v>0</v>
      </c>
      <c r="Y554" s="701">
        <v>0</v>
      </c>
      <c r="Z554" s="700">
        <v>0</v>
      </c>
      <c r="AA554" s="701">
        <v>0</v>
      </c>
      <c r="AB554" s="706">
        <v>0</v>
      </c>
      <c r="AC554" s="698">
        <v>0</v>
      </c>
      <c r="AD554" s="996"/>
      <c r="AE554" s="997"/>
      <c r="AF554" s="998"/>
    </row>
    <row r="555" spans="1:32" ht="15" customHeight="1" x14ac:dyDescent="0.2">
      <c r="A555" s="11">
        <v>160</v>
      </c>
      <c r="B555" s="691"/>
      <c r="C555" s="287"/>
      <c r="D555" s="287"/>
      <c r="E555" s="1452" t="s">
        <v>548</v>
      </c>
      <c r="F555" s="1453"/>
      <c r="G555" s="1453"/>
      <c r="H555" s="1453"/>
      <c r="I555" s="1453"/>
      <c r="J555" s="1453"/>
      <c r="K555" s="1453"/>
      <c r="L555" s="1454"/>
      <c r="M555" s="407">
        <f>SUBTOTAL(9,M556:M558)</f>
        <v>0</v>
      </c>
      <c r="N555" s="410">
        <f t="shared" ref="N555:AC555" si="124">SUBTOTAL(9,N556:N558)</f>
        <v>0</v>
      </c>
      <c r="O555" s="414">
        <f t="shared" si="124"/>
        <v>0</v>
      </c>
      <c r="P555" s="413">
        <f t="shared" si="124"/>
        <v>0</v>
      </c>
      <c r="Q555" s="415">
        <f t="shared" si="124"/>
        <v>0</v>
      </c>
      <c r="R555" s="414">
        <f t="shared" si="124"/>
        <v>0</v>
      </c>
      <c r="S555" s="414">
        <f t="shared" si="124"/>
        <v>0</v>
      </c>
      <c r="T555" s="414">
        <f t="shared" si="124"/>
        <v>0</v>
      </c>
      <c r="U555" s="414">
        <f t="shared" si="124"/>
        <v>0</v>
      </c>
      <c r="V555" s="414">
        <f t="shared" si="124"/>
        <v>0</v>
      </c>
      <c r="W555" s="414">
        <f t="shared" si="124"/>
        <v>0</v>
      </c>
      <c r="X555" s="414">
        <f t="shared" si="124"/>
        <v>0</v>
      </c>
      <c r="Y555" s="414">
        <f t="shared" si="124"/>
        <v>0</v>
      </c>
      <c r="Z555" s="414">
        <f t="shared" si="124"/>
        <v>0</v>
      </c>
      <c r="AA555" s="414">
        <f t="shared" si="124"/>
        <v>0</v>
      </c>
      <c r="AB555" s="424">
        <f t="shared" si="124"/>
        <v>0</v>
      </c>
      <c r="AC555" s="407">
        <f t="shared" si="124"/>
        <v>0</v>
      </c>
      <c r="AD555" s="996"/>
      <c r="AE555" s="997"/>
      <c r="AF555" s="998"/>
    </row>
    <row r="556" spans="1:32" ht="15" customHeight="1" x14ac:dyDescent="0.2">
      <c r="A556" s="11">
        <v>161</v>
      </c>
      <c r="B556" s="691"/>
      <c r="C556" s="287"/>
      <c r="D556" s="287"/>
      <c r="E556" s="288"/>
      <c r="F556" s="1455" t="s">
        <v>549</v>
      </c>
      <c r="G556" s="1456"/>
      <c r="H556" s="1456"/>
      <c r="I556" s="1456"/>
      <c r="J556" s="1456"/>
      <c r="K556" s="1456"/>
      <c r="L556" s="1457"/>
      <c r="M556" s="698">
        <v>0</v>
      </c>
      <c r="N556" s="699">
        <v>0</v>
      </c>
      <c r="O556" s="700">
        <v>0</v>
      </c>
      <c r="P556" s="700">
        <v>0</v>
      </c>
      <c r="Q556" s="705">
        <v>0</v>
      </c>
      <c r="R556" s="700">
        <v>0</v>
      </c>
      <c r="S556" s="701">
        <v>0</v>
      </c>
      <c r="T556" s="700">
        <v>0</v>
      </c>
      <c r="U556" s="701">
        <v>0</v>
      </c>
      <c r="V556" s="700">
        <v>0</v>
      </c>
      <c r="W556" s="701">
        <v>0</v>
      </c>
      <c r="X556" s="700">
        <v>0</v>
      </c>
      <c r="Y556" s="701">
        <v>0</v>
      </c>
      <c r="Z556" s="700">
        <v>0</v>
      </c>
      <c r="AA556" s="701">
        <v>0</v>
      </c>
      <c r="AB556" s="706">
        <v>0</v>
      </c>
      <c r="AC556" s="698">
        <v>0</v>
      </c>
      <c r="AD556" s="996"/>
      <c r="AE556" s="997"/>
      <c r="AF556" s="998"/>
    </row>
    <row r="557" spans="1:32" x14ac:dyDescent="0.2">
      <c r="A557" s="11">
        <v>162</v>
      </c>
      <c r="B557" s="691"/>
      <c r="C557" s="692"/>
      <c r="D557" s="692"/>
      <c r="E557" s="692"/>
      <c r="F557" s="1449" t="s">
        <v>574</v>
      </c>
      <c r="G557" s="1450"/>
      <c r="H557" s="1450"/>
      <c r="I557" s="1450"/>
      <c r="J557" s="1450"/>
      <c r="K557" s="1450"/>
      <c r="L557" s="1451"/>
      <c r="M557" s="698">
        <v>0</v>
      </c>
      <c r="N557" s="699">
        <v>0</v>
      </c>
      <c r="O557" s="700">
        <v>0</v>
      </c>
      <c r="P557" s="700">
        <v>0</v>
      </c>
      <c r="Q557" s="705">
        <v>0</v>
      </c>
      <c r="R557" s="700">
        <v>0</v>
      </c>
      <c r="S557" s="701">
        <v>0</v>
      </c>
      <c r="T557" s="700">
        <v>0</v>
      </c>
      <c r="U557" s="701">
        <v>0</v>
      </c>
      <c r="V557" s="700">
        <v>0</v>
      </c>
      <c r="W557" s="701">
        <v>0</v>
      </c>
      <c r="X557" s="700">
        <v>0</v>
      </c>
      <c r="Y557" s="701">
        <v>0</v>
      </c>
      <c r="Z557" s="700">
        <v>0</v>
      </c>
      <c r="AA557" s="701">
        <v>0</v>
      </c>
      <c r="AB557" s="706">
        <v>0</v>
      </c>
      <c r="AC557" s="698">
        <v>0</v>
      </c>
      <c r="AD557" s="996"/>
      <c r="AE557" s="997"/>
      <c r="AF557" s="998"/>
    </row>
    <row r="558" spans="1:32" ht="27" customHeight="1" x14ac:dyDescent="0.2">
      <c r="A558" s="11">
        <v>163</v>
      </c>
      <c r="B558" s="691"/>
      <c r="C558" s="692"/>
      <c r="D558" s="692"/>
      <c r="E558" s="692"/>
      <c r="F558" s="1449" t="s">
        <v>566</v>
      </c>
      <c r="G558" s="1450"/>
      <c r="H558" s="1450"/>
      <c r="I558" s="1450"/>
      <c r="J558" s="1450"/>
      <c r="K558" s="1450"/>
      <c r="L558" s="1451"/>
      <c r="M558" s="698">
        <v>0</v>
      </c>
      <c r="N558" s="699">
        <v>0</v>
      </c>
      <c r="O558" s="700">
        <v>0</v>
      </c>
      <c r="P558" s="700">
        <v>0</v>
      </c>
      <c r="Q558" s="705">
        <v>0</v>
      </c>
      <c r="R558" s="700">
        <v>0</v>
      </c>
      <c r="S558" s="701">
        <v>0</v>
      </c>
      <c r="T558" s="700">
        <v>0</v>
      </c>
      <c r="U558" s="701">
        <v>0</v>
      </c>
      <c r="V558" s="700">
        <v>0</v>
      </c>
      <c r="W558" s="701">
        <v>0</v>
      </c>
      <c r="X558" s="700">
        <v>0</v>
      </c>
      <c r="Y558" s="701">
        <v>0</v>
      </c>
      <c r="Z558" s="700">
        <v>0</v>
      </c>
      <c r="AA558" s="701">
        <v>0</v>
      </c>
      <c r="AB558" s="706">
        <v>0</v>
      </c>
      <c r="AC558" s="698">
        <v>0</v>
      </c>
      <c r="AD558" s="996"/>
      <c r="AE558" s="997"/>
      <c r="AF558" s="998"/>
    </row>
    <row r="559" spans="1:32" x14ac:dyDescent="0.2">
      <c r="A559" s="11">
        <v>164</v>
      </c>
      <c r="B559" s="691"/>
      <c r="C559" s="692"/>
      <c r="D559" s="1485" t="s">
        <v>23</v>
      </c>
      <c r="E559" s="1486"/>
      <c r="F559" s="1486"/>
      <c r="G559" s="1486"/>
      <c r="H559" s="1486"/>
      <c r="I559" s="1486"/>
      <c r="J559" s="1486"/>
      <c r="K559" s="1486"/>
      <c r="L559" s="1486"/>
      <c r="M559" s="1486"/>
      <c r="N559" s="1486"/>
      <c r="O559" s="1486"/>
      <c r="P559" s="1486"/>
      <c r="Q559" s="1486"/>
      <c r="R559" s="1486"/>
      <c r="S559" s="1486"/>
      <c r="T559" s="1486"/>
      <c r="U559" s="1486"/>
      <c r="V559" s="1486"/>
      <c r="W559" s="1486"/>
      <c r="X559" s="1486"/>
      <c r="Y559" s="1486"/>
      <c r="Z559" s="1486"/>
      <c r="AA559" s="1486"/>
      <c r="AB559" s="1486"/>
      <c r="AC559" s="1486"/>
      <c r="AD559" s="1486"/>
      <c r="AE559" s="1486"/>
      <c r="AF559" s="1487"/>
    </row>
    <row r="560" spans="1:32" x14ac:dyDescent="0.2">
      <c r="A560" s="11">
        <v>165</v>
      </c>
      <c r="B560" s="691"/>
      <c r="C560" s="692"/>
      <c r="D560" s="692"/>
      <c r="E560" s="1452" t="s">
        <v>126</v>
      </c>
      <c r="F560" s="1453"/>
      <c r="G560" s="1453"/>
      <c r="H560" s="1453"/>
      <c r="I560" s="1453"/>
      <c r="J560" s="1453"/>
      <c r="K560" s="1453"/>
      <c r="L560" s="1454"/>
      <c r="M560" s="407">
        <f>SUBTOTAL(9,M561:M562)</f>
        <v>0</v>
      </c>
      <c r="N560" s="410">
        <f t="shared" ref="N560:AC560" si="125">SUBTOTAL(9,N561:N562)</f>
        <v>0</v>
      </c>
      <c r="O560" s="414">
        <f t="shared" si="125"/>
        <v>0</v>
      </c>
      <c r="P560" s="413">
        <f t="shared" si="125"/>
        <v>0</v>
      </c>
      <c r="Q560" s="415">
        <f t="shared" si="125"/>
        <v>0</v>
      </c>
      <c r="R560" s="414">
        <f t="shared" si="125"/>
        <v>0</v>
      </c>
      <c r="S560" s="414">
        <f t="shared" si="125"/>
        <v>0</v>
      </c>
      <c r="T560" s="414">
        <f t="shared" si="125"/>
        <v>0</v>
      </c>
      <c r="U560" s="414">
        <f t="shared" si="125"/>
        <v>0</v>
      </c>
      <c r="V560" s="414">
        <f t="shared" si="125"/>
        <v>0</v>
      </c>
      <c r="W560" s="414">
        <f t="shared" si="125"/>
        <v>0</v>
      </c>
      <c r="X560" s="414">
        <f t="shared" si="125"/>
        <v>0</v>
      </c>
      <c r="Y560" s="414">
        <f t="shared" si="125"/>
        <v>0</v>
      </c>
      <c r="Z560" s="414">
        <f t="shared" si="125"/>
        <v>0</v>
      </c>
      <c r="AA560" s="414">
        <f t="shared" si="125"/>
        <v>0</v>
      </c>
      <c r="AB560" s="424">
        <f t="shared" si="125"/>
        <v>0</v>
      </c>
      <c r="AC560" s="407">
        <f t="shared" si="125"/>
        <v>0</v>
      </c>
      <c r="AD560" s="996"/>
      <c r="AE560" s="997"/>
      <c r="AF560" s="998"/>
    </row>
    <row r="561" spans="1:32" x14ac:dyDescent="0.2">
      <c r="A561" s="11">
        <v>166</v>
      </c>
      <c r="B561" s="691"/>
      <c r="C561" s="692"/>
      <c r="D561" s="692"/>
      <c r="E561" s="692"/>
      <c r="F561" s="1455" t="s">
        <v>127</v>
      </c>
      <c r="G561" s="1456"/>
      <c r="H561" s="1456"/>
      <c r="I561" s="1456"/>
      <c r="J561" s="1456"/>
      <c r="K561" s="1456"/>
      <c r="L561" s="1457"/>
      <c r="M561" s="698">
        <v>0</v>
      </c>
      <c r="N561" s="699">
        <v>0</v>
      </c>
      <c r="O561" s="700">
        <v>0</v>
      </c>
      <c r="P561" s="700">
        <v>0</v>
      </c>
      <c r="Q561" s="705">
        <v>0</v>
      </c>
      <c r="R561" s="700">
        <v>0</v>
      </c>
      <c r="S561" s="701">
        <v>0</v>
      </c>
      <c r="T561" s="700">
        <v>0</v>
      </c>
      <c r="U561" s="701">
        <v>0</v>
      </c>
      <c r="V561" s="700">
        <v>0</v>
      </c>
      <c r="W561" s="701">
        <v>0</v>
      </c>
      <c r="X561" s="700">
        <v>0</v>
      </c>
      <c r="Y561" s="701">
        <v>0</v>
      </c>
      <c r="Z561" s="700">
        <v>0</v>
      </c>
      <c r="AA561" s="701">
        <v>0</v>
      </c>
      <c r="AB561" s="706">
        <v>0</v>
      </c>
      <c r="AC561" s="698">
        <v>0</v>
      </c>
      <c r="AD561" s="996"/>
      <c r="AE561" s="997"/>
      <c r="AF561" s="998"/>
    </row>
    <row r="562" spans="1:32" x14ac:dyDescent="0.2">
      <c r="A562" s="11">
        <v>167</v>
      </c>
      <c r="B562" s="691"/>
      <c r="C562" s="692"/>
      <c r="D562" s="692"/>
      <c r="E562" s="692"/>
      <c r="F562" s="1458" t="s">
        <v>128</v>
      </c>
      <c r="G562" s="1459"/>
      <c r="H562" s="1459"/>
      <c r="I562" s="1459"/>
      <c r="J562" s="1459"/>
      <c r="K562" s="1459"/>
      <c r="L562" s="1460"/>
      <c r="M562" s="698">
        <v>0</v>
      </c>
      <c r="N562" s="699">
        <v>0</v>
      </c>
      <c r="O562" s="700">
        <v>0</v>
      </c>
      <c r="P562" s="700">
        <v>0</v>
      </c>
      <c r="Q562" s="705">
        <v>0</v>
      </c>
      <c r="R562" s="700">
        <v>0</v>
      </c>
      <c r="S562" s="701">
        <v>0</v>
      </c>
      <c r="T562" s="700">
        <v>0</v>
      </c>
      <c r="U562" s="701">
        <v>0</v>
      </c>
      <c r="V562" s="700">
        <v>0</v>
      </c>
      <c r="W562" s="701">
        <v>0</v>
      </c>
      <c r="X562" s="700">
        <v>0</v>
      </c>
      <c r="Y562" s="701">
        <v>0</v>
      </c>
      <c r="Z562" s="700">
        <v>0</v>
      </c>
      <c r="AA562" s="701">
        <v>0</v>
      </c>
      <c r="AB562" s="706">
        <v>0</v>
      </c>
      <c r="AC562" s="698">
        <v>0</v>
      </c>
      <c r="AD562" s="996"/>
      <c r="AE562" s="997"/>
      <c r="AF562" s="998"/>
    </row>
    <row r="563" spans="1:32" x14ac:dyDescent="0.2">
      <c r="A563" s="11">
        <v>168</v>
      </c>
      <c r="B563" s="691"/>
      <c r="C563" s="692"/>
      <c r="D563" s="692"/>
      <c r="E563" s="1452" t="s">
        <v>129</v>
      </c>
      <c r="F563" s="1453"/>
      <c r="G563" s="1453"/>
      <c r="H563" s="1453"/>
      <c r="I563" s="1453"/>
      <c r="J563" s="1453"/>
      <c r="K563" s="1453"/>
      <c r="L563" s="1454"/>
      <c r="M563" s="407">
        <f>SUBTOTAL(9,M564:M565)</f>
        <v>0</v>
      </c>
      <c r="N563" s="410">
        <f t="shared" ref="N563:AC563" si="126">SUBTOTAL(9,N564:N565)</f>
        <v>0</v>
      </c>
      <c r="O563" s="414">
        <f t="shared" si="126"/>
        <v>0</v>
      </c>
      <c r="P563" s="413">
        <f t="shared" si="126"/>
        <v>0</v>
      </c>
      <c r="Q563" s="415">
        <f t="shared" si="126"/>
        <v>0</v>
      </c>
      <c r="R563" s="414">
        <f t="shared" si="126"/>
        <v>0</v>
      </c>
      <c r="S563" s="414">
        <f t="shared" si="126"/>
        <v>0</v>
      </c>
      <c r="T563" s="414">
        <f t="shared" si="126"/>
        <v>0</v>
      </c>
      <c r="U563" s="414">
        <f t="shared" si="126"/>
        <v>0</v>
      </c>
      <c r="V563" s="414">
        <f t="shared" si="126"/>
        <v>0</v>
      </c>
      <c r="W563" s="414">
        <f t="shared" si="126"/>
        <v>0</v>
      </c>
      <c r="X563" s="414">
        <f t="shared" si="126"/>
        <v>0</v>
      </c>
      <c r="Y563" s="414">
        <f t="shared" si="126"/>
        <v>0</v>
      </c>
      <c r="Z563" s="414">
        <f t="shared" si="126"/>
        <v>0</v>
      </c>
      <c r="AA563" s="414">
        <f t="shared" si="126"/>
        <v>0</v>
      </c>
      <c r="AB563" s="424">
        <f t="shared" si="126"/>
        <v>0</v>
      </c>
      <c r="AC563" s="407">
        <f t="shared" si="126"/>
        <v>0</v>
      </c>
      <c r="AD563" s="996"/>
      <c r="AE563" s="997"/>
      <c r="AF563" s="998"/>
    </row>
    <row r="564" spans="1:32" x14ac:dyDescent="0.2">
      <c r="A564" s="11">
        <v>169</v>
      </c>
      <c r="B564" s="691"/>
      <c r="C564" s="692"/>
      <c r="D564" s="692"/>
      <c r="E564" s="692"/>
      <c r="F564" s="1455" t="s">
        <v>130</v>
      </c>
      <c r="G564" s="1456"/>
      <c r="H564" s="1456"/>
      <c r="I564" s="1456"/>
      <c r="J564" s="1456"/>
      <c r="K564" s="1456"/>
      <c r="L564" s="1457"/>
      <c r="M564" s="698">
        <v>0</v>
      </c>
      <c r="N564" s="699">
        <v>0</v>
      </c>
      <c r="O564" s="700">
        <v>0</v>
      </c>
      <c r="P564" s="700">
        <v>0</v>
      </c>
      <c r="Q564" s="705">
        <v>0</v>
      </c>
      <c r="R564" s="700">
        <v>0</v>
      </c>
      <c r="S564" s="701">
        <v>0</v>
      </c>
      <c r="T564" s="700">
        <v>0</v>
      </c>
      <c r="U564" s="701">
        <v>0</v>
      </c>
      <c r="V564" s="700">
        <v>0</v>
      </c>
      <c r="W564" s="701">
        <v>0</v>
      </c>
      <c r="X564" s="700">
        <v>0</v>
      </c>
      <c r="Y564" s="701">
        <v>0</v>
      </c>
      <c r="Z564" s="700">
        <v>0</v>
      </c>
      <c r="AA564" s="701">
        <v>0</v>
      </c>
      <c r="AB564" s="706">
        <v>0</v>
      </c>
      <c r="AC564" s="698">
        <v>0</v>
      </c>
      <c r="AD564" s="996"/>
      <c r="AE564" s="997"/>
      <c r="AF564" s="998"/>
    </row>
    <row r="565" spans="1:32" x14ac:dyDescent="0.2">
      <c r="A565" s="11">
        <v>170</v>
      </c>
      <c r="B565" s="691"/>
      <c r="C565" s="692"/>
      <c r="D565" s="692"/>
      <c r="E565" s="692"/>
      <c r="F565" s="1458" t="s">
        <v>131</v>
      </c>
      <c r="G565" s="1459"/>
      <c r="H565" s="1459"/>
      <c r="I565" s="1459"/>
      <c r="J565" s="1459"/>
      <c r="K565" s="1459"/>
      <c r="L565" s="1460"/>
      <c r="M565" s="698">
        <v>0</v>
      </c>
      <c r="N565" s="699">
        <v>0</v>
      </c>
      <c r="O565" s="700">
        <v>0</v>
      </c>
      <c r="P565" s="700">
        <v>0</v>
      </c>
      <c r="Q565" s="705">
        <v>0</v>
      </c>
      <c r="R565" s="700">
        <v>0</v>
      </c>
      <c r="S565" s="701">
        <v>0</v>
      </c>
      <c r="T565" s="700">
        <v>0</v>
      </c>
      <c r="U565" s="701">
        <v>0</v>
      </c>
      <c r="V565" s="700">
        <v>0</v>
      </c>
      <c r="W565" s="701">
        <v>0</v>
      </c>
      <c r="X565" s="700">
        <v>0</v>
      </c>
      <c r="Y565" s="701">
        <v>0</v>
      </c>
      <c r="Z565" s="700">
        <v>0</v>
      </c>
      <c r="AA565" s="701">
        <v>0</v>
      </c>
      <c r="AB565" s="706">
        <v>0</v>
      </c>
      <c r="AC565" s="698">
        <v>0</v>
      </c>
      <c r="AD565" s="996"/>
      <c r="AE565" s="997"/>
      <c r="AF565" s="998"/>
    </row>
    <row r="566" spans="1:32" x14ac:dyDescent="0.2">
      <c r="A566" s="11">
        <v>171</v>
      </c>
      <c r="B566" s="691"/>
      <c r="C566" s="692"/>
      <c r="D566" s="692"/>
      <c r="E566" s="1452" t="s">
        <v>132</v>
      </c>
      <c r="F566" s="1453"/>
      <c r="G566" s="1453"/>
      <c r="H566" s="1453"/>
      <c r="I566" s="1453"/>
      <c r="J566" s="1453"/>
      <c r="K566" s="1453"/>
      <c r="L566" s="1454"/>
      <c r="M566" s="407">
        <f>SUBTOTAL(9,M567:M568)</f>
        <v>0</v>
      </c>
      <c r="N566" s="410">
        <f t="shared" ref="N566:AC566" si="127">SUBTOTAL(9,N567:N568)</f>
        <v>0</v>
      </c>
      <c r="O566" s="414">
        <f t="shared" si="127"/>
        <v>0</v>
      </c>
      <c r="P566" s="413">
        <f t="shared" si="127"/>
        <v>0</v>
      </c>
      <c r="Q566" s="415">
        <f t="shared" si="127"/>
        <v>0</v>
      </c>
      <c r="R566" s="414">
        <f t="shared" si="127"/>
        <v>0</v>
      </c>
      <c r="S566" s="414">
        <f t="shared" si="127"/>
        <v>0</v>
      </c>
      <c r="T566" s="414">
        <f t="shared" si="127"/>
        <v>0</v>
      </c>
      <c r="U566" s="414">
        <f t="shared" si="127"/>
        <v>0</v>
      </c>
      <c r="V566" s="414">
        <f t="shared" si="127"/>
        <v>0</v>
      </c>
      <c r="W566" s="414">
        <f t="shared" si="127"/>
        <v>0</v>
      </c>
      <c r="X566" s="414">
        <f t="shared" si="127"/>
        <v>0</v>
      </c>
      <c r="Y566" s="414">
        <f t="shared" si="127"/>
        <v>0</v>
      </c>
      <c r="Z566" s="414">
        <f t="shared" si="127"/>
        <v>0</v>
      </c>
      <c r="AA566" s="414">
        <f t="shared" si="127"/>
        <v>0</v>
      </c>
      <c r="AB566" s="424">
        <f t="shared" si="127"/>
        <v>0</v>
      </c>
      <c r="AC566" s="407">
        <f t="shared" si="127"/>
        <v>0</v>
      </c>
      <c r="AD566" s="996"/>
      <c r="AE566" s="997"/>
      <c r="AF566" s="998"/>
    </row>
    <row r="567" spans="1:32" x14ac:dyDescent="0.2">
      <c r="A567" s="11">
        <v>172</v>
      </c>
      <c r="B567" s="691"/>
      <c r="C567" s="692"/>
      <c r="D567" s="692"/>
      <c r="E567" s="692"/>
      <c r="F567" s="1455" t="s">
        <v>133</v>
      </c>
      <c r="G567" s="1456"/>
      <c r="H567" s="1456"/>
      <c r="I567" s="1456"/>
      <c r="J567" s="1456"/>
      <c r="K567" s="1456"/>
      <c r="L567" s="1457"/>
      <c r="M567" s="698">
        <v>0</v>
      </c>
      <c r="N567" s="699">
        <v>0</v>
      </c>
      <c r="O567" s="700">
        <v>0</v>
      </c>
      <c r="P567" s="700">
        <v>0</v>
      </c>
      <c r="Q567" s="705">
        <v>0</v>
      </c>
      <c r="R567" s="700">
        <v>0</v>
      </c>
      <c r="S567" s="701">
        <v>0</v>
      </c>
      <c r="T567" s="700">
        <v>0</v>
      </c>
      <c r="U567" s="701">
        <v>0</v>
      </c>
      <c r="V567" s="700">
        <v>0</v>
      </c>
      <c r="W567" s="701">
        <v>0</v>
      </c>
      <c r="X567" s="700">
        <v>0</v>
      </c>
      <c r="Y567" s="701">
        <v>0</v>
      </c>
      <c r="Z567" s="700">
        <v>0</v>
      </c>
      <c r="AA567" s="701">
        <v>0</v>
      </c>
      <c r="AB567" s="706">
        <v>0</v>
      </c>
      <c r="AC567" s="698">
        <v>0</v>
      </c>
      <c r="AD567" s="996"/>
      <c r="AE567" s="997"/>
      <c r="AF567" s="998"/>
    </row>
    <row r="568" spans="1:32" x14ac:dyDescent="0.2">
      <c r="A568" s="11">
        <v>173</v>
      </c>
      <c r="B568" s="691"/>
      <c r="C568" s="692"/>
      <c r="D568" s="692"/>
      <c r="E568" s="692"/>
      <c r="F568" s="1458" t="s">
        <v>134</v>
      </c>
      <c r="G568" s="1459"/>
      <c r="H568" s="1459"/>
      <c r="I568" s="1459"/>
      <c r="J568" s="1459"/>
      <c r="K568" s="1459"/>
      <c r="L568" s="1460"/>
      <c r="M568" s="698">
        <v>0</v>
      </c>
      <c r="N568" s="699">
        <v>0</v>
      </c>
      <c r="O568" s="700">
        <v>0</v>
      </c>
      <c r="P568" s="700">
        <v>0</v>
      </c>
      <c r="Q568" s="705">
        <v>0</v>
      </c>
      <c r="R568" s="700">
        <v>0</v>
      </c>
      <c r="S568" s="701">
        <v>0</v>
      </c>
      <c r="T568" s="700">
        <v>0</v>
      </c>
      <c r="U568" s="701">
        <v>0</v>
      </c>
      <c r="V568" s="700">
        <v>0</v>
      </c>
      <c r="W568" s="701">
        <v>0</v>
      </c>
      <c r="X568" s="700">
        <v>0</v>
      </c>
      <c r="Y568" s="701">
        <v>0</v>
      </c>
      <c r="Z568" s="700">
        <v>0</v>
      </c>
      <c r="AA568" s="701">
        <v>0</v>
      </c>
      <c r="AB568" s="706">
        <v>0</v>
      </c>
      <c r="AC568" s="698">
        <v>0</v>
      </c>
      <c r="AD568" s="996"/>
      <c r="AE568" s="997"/>
      <c r="AF568" s="998"/>
    </row>
    <row r="569" spans="1:32" x14ac:dyDescent="0.2">
      <c r="A569" s="11">
        <v>174</v>
      </c>
      <c r="B569" s="691"/>
      <c r="C569" s="692"/>
      <c r="D569" s="692"/>
      <c r="E569" s="1452" t="s">
        <v>135</v>
      </c>
      <c r="F569" s="1453"/>
      <c r="G569" s="1453"/>
      <c r="H569" s="1453"/>
      <c r="I569" s="1453"/>
      <c r="J569" s="1453"/>
      <c r="K569" s="1453"/>
      <c r="L569" s="1454"/>
      <c r="M569" s="407">
        <f>SUBTOTAL(9,M570:M571)</f>
        <v>0</v>
      </c>
      <c r="N569" s="410">
        <f t="shared" ref="N569:AC569" si="128">SUBTOTAL(9,N570:N571)</f>
        <v>0</v>
      </c>
      <c r="O569" s="414">
        <f t="shared" si="128"/>
        <v>0</v>
      </c>
      <c r="P569" s="413">
        <f t="shared" si="128"/>
        <v>0</v>
      </c>
      <c r="Q569" s="415">
        <f t="shared" si="128"/>
        <v>0</v>
      </c>
      <c r="R569" s="414">
        <f t="shared" si="128"/>
        <v>0</v>
      </c>
      <c r="S569" s="414">
        <f t="shared" si="128"/>
        <v>0</v>
      </c>
      <c r="T569" s="414">
        <f t="shared" si="128"/>
        <v>0</v>
      </c>
      <c r="U569" s="414">
        <f t="shared" si="128"/>
        <v>0</v>
      </c>
      <c r="V569" s="414">
        <f t="shared" si="128"/>
        <v>0</v>
      </c>
      <c r="W569" s="414">
        <f t="shared" si="128"/>
        <v>0</v>
      </c>
      <c r="X569" s="414">
        <f t="shared" si="128"/>
        <v>0</v>
      </c>
      <c r="Y569" s="414">
        <f t="shared" si="128"/>
        <v>0</v>
      </c>
      <c r="Z569" s="414">
        <f t="shared" si="128"/>
        <v>0</v>
      </c>
      <c r="AA569" s="414">
        <f t="shared" si="128"/>
        <v>0</v>
      </c>
      <c r="AB569" s="424">
        <f t="shared" si="128"/>
        <v>0</v>
      </c>
      <c r="AC569" s="407">
        <f t="shared" si="128"/>
        <v>0</v>
      </c>
      <c r="AD569" s="996"/>
      <c r="AE569" s="997"/>
      <c r="AF569" s="998"/>
    </row>
    <row r="570" spans="1:32" x14ac:dyDescent="0.2">
      <c r="A570" s="11">
        <v>175</v>
      </c>
      <c r="B570" s="691"/>
      <c r="C570" s="692"/>
      <c r="D570" s="692"/>
      <c r="E570" s="692"/>
      <c r="F570" s="1455" t="s">
        <v>136</v>
      </c>
      <c r="G570" s="1456"/>
      <c r="H570" s="1456"/>
      <c r="I570" s="1456"/>
      <c r="J570" s="1456"/>
      <c r="K570" s="1456"/>
      <c r="L570" s="1457"/>
      <c r="M570" s="698">
        <v>0</v>
      </c>
      <c r="N570" s="699">
        <v>0</v>
      </c>
      <c r="O570" s="700">
        <v>0</v>
      </c>
      <c r="P570" s="700">
        <v>0</v>
      </c>
      <c r="Q570" s="705">
        <v>0</v>
      </c>
      <c r="R570" s="700">
        <v>0</v>
      </c>
      <c r="S570" s="701">
        <v>0</v>
      </c>
      <c r="T570" s="700">
        <v>0</v>
      </c>
      <c r="U570" s="701">
        <v>0</v>
      </c>
      <c r="V570" s="700">
        <v>0</v>
      </c>
      <c r="W570" s="701">
        <v>0</v>
      </c>
      <c r="X570" s="700">
        <v>0</v>
      </c>
      <c r="Y570" s="701">
        <v>0</v>
      </c>
      <c r="Z570" s="700">
        <v>0</v>
      </c>
      <c r="AA570" s="701">
        <v>0</v>
      </c>
      <c r="AB570" s="706">
        <v>0</v>
      </c>
      <c r="AC570" s="698">
        <v>0</v>
      </c>
      <c r="AD570" s="996"/>
      <c r="AE570" s="997"/>
      <c r="AF570" s="998"/>
    </row>
    <row r="571" spans="1:32" x14ac:dyDescent="0.2">
      <c r="A571" s="11">
        <v>176</v>
      </c>
      <c r="B571" s="691"/>
      <c r="C571" s="692"/>
      <c r="D571" s="692"/>
      <c r="E571" s="692"/>
      <c r="F571" s="1458" t="s">
        <v>137</v>
      </c>
      <c r="G571" s="1459"/>
      <c r="H571" s="1459"/>
      <c r="I571" s="1459"/>
      <c r="J571" s="1459"/>
      <c r="K571" s="1459"/>
      <c r="L571" s="1460"/>
      <c r="M571" s="698">
        <v>0</v>
      </c>
      <c r="N571" s="699">
        <v>0</v>
      </c>
      <c r="O571" s="700">
        <v>0</v>
      </c>
      <c r="P571" s="700">
        <v>0</v>
      </c>
      <c r="Q571" s="705">
        <v>0</v>
      </c>
      <c r="R571" s="700">
        <v>0</v>
      </c>
      <c r="S571" s="701">
        <v>0</v>
      </c>
      <c r="T571" s="700">
        <v>0</v>
      </c>
      <c r="U571" s="701">
        <v>0</v>
      </c>
      <c r="V571" s="700">
        <v>0</v>
      </c>
      <c r="W571" s="701">
        <v>0</v>
      </c>
      <c r="X571" s="700">
        <v>0</v>
      </c>
      <c r="Y571" s="701">
        <v>0</v>
      </c>
      <c r="Z571" s="700">
        <v>0</v>
      </c>
      <c r="AA571" s="701">
        <v>0</v>
      </c>
      <c r="AB571" s="706">
        <v>0</v>
      </c>
      <c r="AC571" s="698">
        <v>0</v>
      </c>
      <c r="AD571" s="996"/>
      <c r="AE571" s="997"/>
      <c r="AF571" s="998"/>
    </row>
    <row r="572" spans="1:32" x14ac:dyDescent="0.2">
      <c r="A572" s="11">
        <v>177</v>
      </c>
      <c r="B572" s="691"/>
      <c r="C572" s="692"/>
      <c r="D572" s="692"/>
      <c r="E572" s="1452" t="s">
        <v>550</v>
      </c>
      <c r="F572" s="1453"/>
      <c r="G572" s="1453"/>
      <c r="H572" s="1453"/>
      <c r="I572" s="1453"/>
      <c r="J572" s="1453"/>
      <c r="K572" s="1453"/>
      <c r="L572" s="1454"/>
      <c r="M572" s="407">
        <f>SUBTOTAL(9,M573:M574)</f>
        <v>0</v>
      </c>
      <c r="N572" s="410">
        <f t="shared" ref="N572:AC572" si="129">SUBTOTAL(9,N573:N574)</f>
        <v>0</v>
      </c>
      <c r="O572" s="414">
        <f t="shared" si="129"/>
        <v>0</v>
      </c>
      <c r="P572" s="413">
        <f t="shared" si="129"/>
        <v>0</v>
      </c>
      <c r="Q572" s="415">
        <f t="shared" si="129"/>
        <v>0</v>
      </c>
      <c r="R572" s="414">
        <f t="shared" si="129"/>
        <v>0</v>
      </c>
      <c r="S572" s="414">
        <f t="shared" si="129"/>
        <v>0</v>
      </c>
      <c r="T572" s="414">
        <f t="shared" si="129"/>
        <v>0</v>
      </c>
      <c r="U572" s="414">
        <f t="shared" si="129"/>
        <v>0</v>
      </c>
      <c r="V572" s="414">
        <f t="shared" si="129"/>
        <v>0</v>
      </c>
      <c r="W572" s="414">
        <f t="shared" si="129"/>
        <v>0</v>
      </c>
      <c r="X572" s="414">
        <f t="shared" si="129"/>
        <v>0</v>
      </c>
      <c r="Y572" s="414">
        <f t="shared" si="129"/>
        <v>0</v>
      </c>
      <c r="Z572" s="414">
        <f t="shared" si="129"/>
        <v>0</v>
      </c>
      <c r="AA572" s="414">
        <f t="shared" si="129"/>
        <v>0</v>
      </c>
      <c r="AB572" s="424">
        <f t="shared" si="129"/>
        <v>0</v>
      </c>
      <c r="AC572" s="407">
        <f t="shared" si="129"/>
        <v>0</v>
      </c>
      <c r="AD572" s="996"/>
      <c r="AE572" s="997"/>
      <c r="AF572" s="998"/>
    </row>
    <row r="573" spans="1:32" x14ac:dyDescent="0.2">
      <c r="A573" s="11">
        <v>178</v>
      </c>
      <c r="B573" s="691"/>
      <c r="C573" s="692"/>
      <c r="D573" s="692"/>
      <c r="E573" s="692"/>
      <c r="F573" s="1455" t="s">
        <v>551</v>
      </c>
      <c r="G573" s="1456"/>
      <c r="H573" s="1456"/>
      <c r="I573" s="1456"/>
      <c r="J573" s="1456"/>
      <c r="K573" s="1456"/>
      <c r="L573" s="1457"/>
      <c r="M573" s="698">
        <v>0</v>
      </c>
      <c r="N573" s="699">
        <v>0</v>
      </c>
      <c r="O573" s="700">
        <v>0</v>
      </c>
      <c r="P573" s="700">
        <v>0</v>
      </c>
      <c r="Q573" s="705">
        <v>0</v>
      </c>
      <c r="R573" s="700">
        <v>0</v>
      </c>
      <c r="S573" s="701">
        <v>0</v>
      </c>
      <c r="T573" s="700">
        <v>0</v>
      </c>
      <c r="U573" s="701">
        <v>0</v>
      </c>
      <c r="V573" s="700">
        <v>0</v>
      </c>
      <c r="W573" s="701">
        <v>0</v>
      </c>
      <c r="X573" s="700">
        <v>0</v>
      </c>
      <c r="Y573" s="701">
        <v>0</v>
      </c>
      <c r="Z573" s="700">
        <v>0</v>
      </c>
      <c r="AA573" s="701">
        <v>0</v>
      </c>
      <c r="AB573" s="706">
        <v>0</v>
      </c>
      <c r="AC573" s="698">
        <v>0</v>
      </c>
      <c r="AD573" s="996"/>
      <c r="AE573" s="997"/>
      <c r="AF573" s="998"/>
    </row>
    <row r="574" spans="1:32" x14ac:dyDescent="0.2">
      <c r="A574" s="11">
        <v>179</v>
      </c>
      <c r="B574" s="691"/>
      <c r="C574" s="692"/>
      <c r="D574" s="692"/>
      <c r="E574" s="692"/>
      <c r="F574" s="1458" t="s">
        <v>552</v>
      </c>
      <c r="G574" s="1459"/>
      <c r="H574" s="1459"/>
      <c r="I574" s="1459"/>
      <c r="J574" s="1459"/>
      <c r="K574" s="1459"/>
      <c r="L574" s="1460"/>
      <c r="M574" s="698">
        <v>0</v>
      </c>
      <c r="N574" s="699">
        <v>0</v>
      </c>
      <c r="O574" s="700">
        <v>0</v>
      </c>
      <c r="P574" s="700">
        <v>0</v>
      </c>
      <c r="Q574" s="705">
        <v>0</v>
      </c>
      <c r="R574" s="700">
        <v>0</v>
      </c>
      <c r="S574" s="701">
        <v>0</v>
      </c>
      <c r="T574" s="700">
        <v>0</v>
      </c>
      <c r="U574" s="701">
        <v>0</v>
      </c>
      <c r="V574" s="700">
        <v>0</v>
      </c>
      <c r="W574" s="701">
        <v>0</v>
      </c>
      <c r="X574" s="700">
        <v>0</v>
      </c>
      <c r="Y574" s="701">
        <v>0</v>
      </c>
      <c r="Z574" s="700">
        <v>0</v>
      </c>
      <c r="AA574" s="701">
        <v>0</v>
      </c>
      <c r="AB574" s="706">
        <v>0</v>
      </c>
      <c r="AC574" s="698">
        <v>0</v>
      </c>
      <c r="AD574" s="996"/>
      <c r="AE574" s="997"/>
      <c r="AF574" s="998"/>
    </row>
    <row r="575" spans="1:32" x14ac:dyDescent="0.2">
      <c r="A575" s="11">
        <v>180</v>
      </c>
      <c r="B575" s="691"/>
      <c r="C575" s="692"/>
      <c r="D575" s="692"/>
      <c r="E575" s="1452" t="s">
        <v>553</v>
      </c>
      <c r="F575" s="1453"/>
      <c r="G575" s="1453"/>
      <c r="H575" s="1453"/>
      <c r="I575" s="1453"/>
      <c r="J575" s="1453"/>
      <c r="K575" s="1453"/>
      <c r="L575" s="1454"/>
      <c r="M575" s="407">
        <f>SUBTOTAL(9,M576:M577)</f>
        <v>0</v>
      </c>
      <c r="N575" s="410">
        <f t="shared" ref="N575:AC575" si="130">SUBTOTAL(9,N576:N577)</f>
        <v>0</v>
      </c>
      <c r="O575" s="414">
        <f t="shared" si="130"/>
        <v>0</v>
      </c>
      <c r="P575" s="413">
        <f t="shared" si="130"/>
        <v>0</v>
      </c>
      <c r="Q575" s="415">
        <f t="shared" si="130"/>
        <v>0</v>
      </c>
      <c r="R575" s="414">
        <f t="shared" si="130"/>
        <v>0</v>
      </c>
      <c r="S575" s="414">
        <f t="shared" si="130"/>
        <v>0</v>
      </c>
      <c r="T575" s="414">
        <f t="shared" si="130"/>
        <v>0</v>
      </c>
      <c r="U575" s="414">
        <f t="shared" si="130"/>
        <v>0</v>
      </c>
      <c r="V575" s="414">
        <f t="shared" si="130"/>
        <v>0</v>
      </c>
      <c r="W575" s="414">
        <f t="shared" si="130"/>
        <v>0</v>
      </c>
      <c r="X575" s="414">
        <f t="shared" si="130"/>
        <v>0</v>
      </c>
      <c r="Y575" s="414">
        <f t="shared" si="130"/>
        <v>0</v>
      </c>
      <c r="Z575" s="414">
        <f t="shared" si="130"/>
        <v>0</v>
      </c>
      <c r="AA575" s="414">
        <f t="shared" si="130"/>
        <v>0</v>
      </c>
      <c r="AB575" s="424">
        <f t="shared" si="130"/>
        <v>0</v>
      </c>
      <c r="AC575" s="407">
        <f t="shared" si="130"/>
        <v>0</v>
      </c>
      <c r="AD575" s="996"/>
      <c r="AE575" s="997"/>
      <c r="AF575" s="998"/>
    </row>
    <row r="576" spans="1:32" x14ac:dyDescent="0.2">
      <c r="A576" s="11">
        <v>181</v>
      </c>
      <c r="B576" s="691"/>
      <c r="C576" s="692"/>
      <c r="D576" s="692"/>
      <c r="E576" s="692"/>
      <c r="F576" s="1455" t="s">
        <v>554</v>
      </c>
      <c r="G576" s="1456"/>
      <c r="H576" s="1456"/>
      <c r="I576" s="1456"/>
      <c r="J576" s="1456"/>
      <c r="K576" s="1456"/>
      <c r="L576" s="1457"/>
      <c r="M576" s="698">
        <v>0</v>
      </c>
      <c r="N576" s="699">
        <v>0</v>
      </c>
      <c r="O576" s="700">
        <v>0</v>
      </c>
      <c r="P576" s="700">
        <v>0</v>
      </c>
      <c r="Q576" s="705">
        <v>0</v>
      </c>
      <c r="R576" s="700">
        <v>0</v>
      </c>
      <c r="S576" s="701">
        <v>0</v>
      </c>
      <c r="T576" s="700">
        <v>0</v>
      </c>
      <c r="U576" s="701">
        <v>0</v>
      </c>
      <c r="V576" s="700">
        <v>0</v>
      </c>
      <c r="W576" s="701">
        <v>0</v>
      </c>
      <c r="X576" s="700">
        <v>0</v>
      </c>
      <c r="Y576" s="701">
        <v>0</v>
      </c>
      <c r="Z576" s="700">
        <v>0</v>
      </c>
      <c r="AA576" s="701">
        <v>0</v>
      </c>
      <c r="AB576" s="706">
        <v>0</v>
      </c>
      <c r="AC576" s="698">
        <v>0</v>
      </c>
      <c r="AD576" s="996"/>
      <c r="AE576" s="997"/>
      <c r="AF576" s="998"/>
    </row>
    <row r="577" spans="1:32" x14ac:dyDescent="0.2">
      <c r="A577" s="11">
        <v>182</v>
      </c>
      <c r="B577" s="691"/>
      <c r="C577" s="692"/>
      <c r="D577" s="692"/>
      <c r="E577" s="692"/>
      <c r="F577" s="1449" t="s">
        <v>555</v>
      </c>
      <c r="G577" s="1450"/>
      <c r="H577" s="1450"/>
      <c r="I577" s="1450"/>
      <c r="J577" s="1450"/>
      <c r="K577" s="1450"/>
      <c r="L577" s="1451"/>
      <c r="M577" s="698">
        <v>0</v>
      </c>
      <c r="N577" s="699">
        <v>0</v>
      </c>
      <c r="O577" s="700">
        <v>0</v>
      </c>
      <c r="P577" s="700">
        <v>0</v>
      </c>
      <c r="Q577" s="705">
        <v>0</v>
      </c>
      <c r="R577" s="700">
        <v>0</v>
      </c>
      <c r="S577" s="701">
        <v>0</v>
      </c>
      <c r="T577" s="700">
        <v>0</v>
      </c>
      <c r="U577" s="701">
        <v>0</v>
      </c>
      <c r="V577" s="700">
        <v>0</v>
      </c>
      <c r="W577" s="701">
        <v>0</v>
      </c>
      <c r="X577" s="700">
        <v>0</v>
      </c>
      <c r="Y577" s="701">
        <v>0</v>
      </c>
      <c r="Z577" s="700">
        <v>0</v>
      </c>
      <c r="AA577" s="701">
        <v>0</v>
      </c>
      <c r="AB577" s="706">
        <v>0</v>
      </c>
      <c r="AC577" s="698">
        <v>0</v>
      </c>
      <c r="AD577" s="996"/>
      <c r="AE577" s="997"/>
      <c r="AF577" s="998"/>
    </row>
    <row r="578" spans="1:32" x14ac:dyDescent="0.2">
      <c r="A578" s="11">
        <v>183</v>
      </c>
      <c r="B578" s="691"/>
      <c r="C578" s="692"/>
      <c r="D578" s="1485" t="s">
        <v>24</v>
      </c>
      <c r="E578" s="1486"/>
      <c r="F578" s="1486"/>
      <c r="G578" s="1486"/>
      <c r="H578" s="1486"/>
      <c r="I578" s="1486"/>
      <c r="J578" s="1486"/>
      <c r="K578" s="1486"/>
      <c r="L578" s="1487"/>
      <c r="M578" s="407">
        <f>SUBTOTAL(9,M579:M581)</f>
        <v>0</v>
      </c>
      <c r="N578" s="410">
        <f t="shared" ref="N578:AC578" si="131">SUBTOTAL(9,N579:N581)</f>
        <v>0</v>
      </c>
      <c r="O578" s="414">
        <f t="shared" si="131"/>
        <v>0</v>
      </c>
      <c r="P578" s="413">
        <f t="shared" si="131"/>
        <v>0</v>
      </c>
      <c r="Q578" s="415">
        <f t="shared" si="131"/>
        <v>0</v>
      </c>
      <c r="R578" s="414">
        <f t="shared" si="131"/>
        <v>0</v>
      </c>
      <c r="S578" s="414">
        <f t="shared" si="131"/>
        <v>0</v>
      </c>
      <c r="T578" s="414">
        <f t="shared" si="131"/>
        <v>0</v>
      </c>
      <c r="U578" s="414">
        <f t="shared" si="131"/>
        <v>0</v>
      </c>
      <c r="V578" s="414">
        <f t="shared" si="131"/>
        <v>0</v>
      </c>
      <c r="W578" s="414">
        <f t="shared" si="131"/>
        <v>0</v>
      </c>
      <c r="X578" s="414">
        <f t="shared" si="131"/>
        <v>0</v>
      </c>
      <c r="Y578" s="414">
        <f t="shared" si="131"/>
        <v>0</v>
      </c>
      <c r="Z578" s="414">
        <f t="shared" si="131"/>
        <v>0</v>
      </c>
      <c r="AA578" s="414">
        <f t="shared" si="131"/>
        <v>0</v>
      </c>
      <c r="AB578" s="424">
        <f t="shared" si="131"/>
        <v>0</v>
      </c>
      <c r="AC578" s="407">
        <f t="shared" si="131"/>
        <v>0</v>
      </c>
      <c r="AD578" s="996"/>
      <c r="AE578" s="997"/>
      <c r="AF578" s="998"/>
    </row>
    <row r="579" spans="1:32" x14ac:dyDescent="0.2">
      <c r="A579" s="11">
        <v>184</v>
      </c>
      <c r="B579" s="691"/>
      <c r="C579" s="692"/>
      <c r="D579" s="692"/>
      <c r="E579" s="692"/>
      <c r="F579" s="1449" t="s">
        <v>156</v>
      </c>
      <c r="G579" s="1450"/>
      <c r="H579" s="1450"/>
      <c r="I579" s="1450"/>
      <c r="J579" s="1450"/>
      <c r="K579" s="1450"/>
      <c r="L579" s="1451"/>
      <c r="M579" s="698">
        <v>0</v>
      </c>
      <c r="N579" s="699">
        <v>0</v>
      </c>
      <c r="O579" s="700">
        <v>0</v>
      </c>
      <c r="P579" s="700">
        <v>0</v>
      </c>
      <c r="Q579" s="705">
        <v>0</v>
      </c>
      <c r="R579" s="700">
        <v>0</v>
      </c>
      <c r="S579" s="701">
        <v>0</v>
      </c>
      <c r="T579" s="700">
        <v>0</v>
      </c>
      <c r="U579" s="701">
        <v>0</v>
      </c>
      <c r="V579" s="700">
        <v>0</v>
      </c>
      <c r="W579" s="701">
        <v>0</v>
      </c>
      <c r="X579" s="700">
        <v>0</v>
      </c>
      <c r="Y579" s="701">
        <v>0</v>
      </c>
      <c r="Z579" s="700">
        <v>0</v>
      </c>
      <c r="AA579" s="701">
        <v>0</v>
      </c>
      <c r="AB579" s="706">
        <v>0</v>
      </c>
      <c r="AC579" s="698">
        <v>0</v>
      </c>
      <c r="AD579" s="996"/>
      <c r="AE579" s="997"/>
      <c r="AF579" s="998"/>
    </row>
    <row r="580" spans="1:32" x14ac:dyDescent="0.2">
      <c r="A580" s="11">
        <v>185</v>
      </c>
      <c r="B580" s="691"/>
      <c r="C580" s="692"/>
      <c r="D580" s="692"/>
      <c r="E580" s="692"/>
      <c r="F580" s="1449" t="s">
        <v>157</v>
      </c>
      <c r="G580" s="1450"/>
      <c r="H580" s="1450"/>
      <c r="I580" s="1450"/>
      <c r="J580" s="1450"/>
      <c r="K580" s="1450"/>
      <c r="L580" s="1451"/>
      <c r="M580" s="698">
        <v>0</v>
      </c>
      <c r="N580" s="699">
        <v>0</v>
      </c>
      <c r="O580" s="700">
        <v>0</v>
      </c>
      <c r="P580" s="700">
        <v>0</v>
      </c>
      <c r="Q580" s="705">
        <v>0</v>
      </c>
      <c r="R580" s="700">
        <v>0</v>
      </c>
      <c r="S580" s="701">
        <v>0</v>
      </c>
      <c r="T580" s="700">
        <v>0</v>
      </c>
      <c r="U580" s="701">
        <v>0</v>
      </c>
      <c r="V580" s="700">
        <v>0</v>
      </c>
      <c r="W580" s="701">
        <v>0</v>
      </c>
      <c r="X580" s="700">
        <v>0</v>
      </c>
      <c r="Y580" s="701">
        <v>0</v>
      </c>
      <c r="Z580" s="700">
        <v>0</v>
      </c>
      <c r="AA580" s="701">
        <v>0</v>
      </c>
      <c r="AB580" s="706">
        <v>0</v>
      </c>
      <c r="AC580" s="698">
        <v>0</v>
      </c>
      <c r="AD580" s="996"/>
      <c r="AE580" s="997"/>
      <c r="AF580" s="998"/>
    </row>
    <row r="581" spans="1:32" x14ac:dyDescent="0.2">
      <c r="A581" s="11">
        <v>186</v>
      </c>
      <c r="B581" s="691"/>
      <c r="C581" s="692"/>
      <c r="D581" s="692"/>
      <c r="E581" s="692"/>
      <c r="F581" s="1449" t="s">
        <v>25</v>
      </c>
      <c r="G581" s="1450"/>
      <c r="H581" s="1450"/>
      <c r="I581" s="1450"/>
      <c r="J581" s="1450"/>
      <c r="K581" s="1450"/>
      <c r="L581" s="1451"/>
      <c r="M581" s="698">
        <v>0</v>
      </c>
      <c r="N581" s="699">
        <v>0</v>
      </c>
      <c r="O581" s="700">
        <v>0</v>
      </c>
      <c r="P581" s="700">
        <v>0</v>
      </c>
      <c r="Q581" s="705">
        <v>0</v>
      </c>
      <c r="R581" s="700">
        <v>0</v>
      </c>
      <c r="S581" s="701">
        <v>0</v>
      </c>
      <c r="T581" s="700">
        <v>0</v>
      </c>
      <c r="U581" s="701">
        <v>0</v>
      </c>
      <c r="V581" s="700">
        <v>0</v>
      </c>
      <c r="W581" s="701">
        <v>0</v>
      </c>
      <c r="X581" s="700">
        <v>0</v>
      </c>
      <c r="Y581" s="701">
        <v>0</v>
      </c>
      <c r="Z581" s="700">
        <v>0</v>
      </c>
      <c r="AA581" s="701">
        <v>0</v>
      </c>
      <c r="AB581" s="706">
        <v>0</v>
      </c>
      <c r="AC581" s="698">
        <v>0</v>
      </c>
      <c r="AD581" s="996"/>
      <c r="AE581" s="997"/>
      <c r="AF581" s="998"/>
    </row>
    <row r="582" spans="1:32" x14ac:dyDescent="0.2">
      <c r="A582" s="11">
        <v>187</v>
      </c>
      <c r="B582" s="691"/>
      <c r="C582" s="692"/>
      <c r="D582" s="1485" t="s">
        <v>467</v>
      </c>
      <c r="E582" s="1486"/>
      <c r="F582" s="1486"/>
      <c r="G582" s="1486"/>
      <c r="H582" s="1486"/>
      <c r="I582" s="1486"/>
      <c r="J582" s="1486"/>
      <c r="K582" s="1486"/>
      <c r="L582" s="1487"/>
      <c r="M582" s="407">
        <f>SUBTOTAL(9,M583:M584)</f>
        <v>0</v>
      </c>
      <c r="N582" s="1260"/>
      <c r="O582" s="1260"/>
      <c r="P582" s="1260"/>
      <c r="Q582" s="1260"/>
      <c r="R582" s="1260"/>
      <c r="S582" s="1260"/>
      <c r="T582" s="1260"/>
      <c r="U582" s="1260"/>
      <c r="V582" s="1260"/>
      <c r="W582" s="1260"/>
      <c r="X582" s="1260"/>
      <c r="Y582" s="1260"/>
      <c r="Z582" s="1260"/>
      <c r="AA582" s="1260"/>
      <c r="AB582" s="1260"/>
      <c r="AC582" s="1260"/>
      <c r="AD582" s="1017"/>
      <c r="AE582" s="997"/>
      <c r="AF582" s="998"/>
    </row>
    <row r="583" spans="1:32" x14ac:dyDescent="0.2">
      <c r="A583" s="11">
        <v>188</v>
      </c>
      <c r="B583" s="691"/>
      <c r="C583" s="692"/>
      <c r="D583" s="692"/>
      <c r="E583" s="692"/>
      <c r="F583" s="1449" t="s">
        <v>466</v>
      </c>
      <c r="G583" s="1450"/>
      <c r="H583" s="1450"/>
      <c r="I583" s="1450"/>
      <c r="J583" s="1450"/>
      <c r="K583" s="1450"/>
      <c r="L583" s="1451"/>
      <c r="M583" s="698">
        <v>0</v>
      </c>
      <c r="N583" s="1261"/>
      <c r="O583" s="1261"/>
      <c r="P583" s="1261"/>
      <c r="Q583" s="1261"/>
      <c r="R583" s="1261"/>
      <c r="S583" s="1261"/>
      <c r="T583" s="1261"/>
      <c r="U583" s="1261"/>
      <c r="V583" s="1261"/>
      <c r="W583" s="1261"/>
      <c r="X583" s="1261"/>
      <c r="Y583" s="1261"/>
      <c r="Z583" s="1261"/>
      <c r="AA583" s="1261"/>
      <c r="AB583" s="1261"/>
      <c r="AC583" s="1261"/>
      <c r="AD583" s="1017"/>
      <c r="AE583" s="997"/>
      <c r="AF583" s="998"/>
    </row>
    <row r="584" spans="1:32" x14ac:dyDescent="0.2">
      <c r="A584" s="11">
        <v>189</v>
      </c>
      <c r="B584" s="691"/>
      <c r="C584" s="692"/>
      <c r="D584" s="692"/>
      <c r="E584" s="692"/>
      <c r="F584" s="1449" t="s">
        <v>576</v>
      </c>
      <c r="G584" s="1450"/>
      <c r="H584" s="1450"/>
      <c r="I584" s="1450"/>
      <c r="J584" s="1450"/>
      <c r="K584" s="1450"/>
      <c r="L584" s="1451"/>
      <c r="M584" s="698">
        <v>0</v>
      </c>
      <c r="N584" s="1262"/>
      <c r="O584" s="1262"/>
      <c r="P584" s="1262"/>
      <c r="Q584" s="1262"/>
      <c r="R584" s="1262"/>
      <c r="S584" s="1262"/>
      <c r="T584" s="1262"/>
      <c r="U584" s="1262"/>
      <c r="V584" s="1262"/>
      <c r="W584" s="1262"/>
      <c r="X584" s="1262"/>
      <c r="Y584" s="1262"/>
      <c r="Z584" s="1262"/>
      <c r="AA584" s="1262"/>
      <c r="AB584" s="1262"/>
      <c r="AC584" s="1262"/>
      <c r="AD584" s="1017"/>
      <c r="AE584" s="997"/>
      <c r="AF584" s="998"/>
    </row>
    <row r="585" spans="1:32" ht="15" customHeight="1" x14ac:dyDescent="0.2">
      <c r="A585" s="11">
        <v>326</v>
      </c>
      <c r="B585" s="691"/>
      <c r="C585" s="1546" t="s">
        <v>428</v>
      </c>
      <c r="D585" s="1531"/>
      <c r="E585" s="1531"/>
      <c r="F585" s="1531"/>
      <c r="G585" s="1531"/>
      <c r="H585" s="1531"/>
      <c r="I585" s="1531"/>
      <c r="J585" s="1531"/>
      <c r="K585" s="1531"/>
      <c r="L585" s="1531"/>
      <c r="M585" s="1531"/>
      <c r="N585" s="1531"/>
      <c r="O585" s="1531"/>
      <c r="P585" s="1531"/>
      <c r="Q585" s="1531"/>
      <c r="R585" s="1531"/>
      <c r="S585" s="1531"/>
      <c r="T585" s="1531"/>
      <c r="U585" s="1531"/>
      <c r="V585" s="1531"/>
      <c r="W585" s="1531"/>
      <c r="X585" s="1531"/>
      <c r="Y585" s="1531"/>
      <c r="Z585" s="1531"/>
      <c r="AA585" s="1531"/>
      <c r="AB585" s="1531"/>
      <c r="AC585" s="1531"/>
      <c r="AD585" s="1531"/>
      <c r="AE585" s="1531"/>
      <c r="AF585" s="1547"/>
    </row>
    <row r="586" spans="1:32" x14ac:dyDescent="0.2">
      <c r="A586" s="11">
        <v>232</v>
      </c>
      <c r="B586" s="691"/>
      <c r="C586" s="692"/>
      <c r="D586" s="1485" t="s">
        <v>64</v>
      </c>
      <c r="E586" s="1486"/>
      <c r="F586" s="1486"/>
      <c r="G586" s="1486"/>
      <c r="H586" s="1486"/>
      <c r="I586" s="1486"/>
      <c r="J586" s="1486"/>
      <c r="K586" s="1486"/>
      <c r="L586" s="1486"/>
      <c r="M586" s="1486"/>
      <c r="N586" s="1486"/>
      <c r="O586" s="1486"/>
      <c r="P586" s="1486"/>
      <c r="Q586" s="1486"/>
      <c r="R586" s="1486"/>
      <c r="S586" s="1486"/>
      <c r="T586" s="1486"/>
      <c r="U586" s="1486"/>
      <c r="V586" s="1486"/>
      <c r="W586" s="1486"/>
      <c r="X586" s="1486"/>
      <c r="Y586" s="1486"/>
      <c r="Z586" s="1486"/>
      <c r="AA586" s="1486"/>
      <c r="AB586" s="1486"/>
      <c r="AC586" s="1486"/>
      <c r="AD586" s="1486"/>
      <c r="AE586" s="1486"/>
      <c r="AF586" s="1487"/>
    </row>
    <row r="587" spans="1:32" x14ac:dyDescent="0.2">
      <c r="A587" s="11">
        <v>233</v>
      </c>
      <c r="B587" s="691"/>
      <c r="C587" s="692"/>
      <c r="D587" s="692"/>
      <c r="E587" s="1452" t="s">
        <v>66</v>
      </c>
      <c r="F587" s="1453"/>
      <c r="G587" s="1453"/>
      <c r="H587" s="1453"/>
      <c r="I587" s="1453"/>
      <c r="J587" s="1453"/>
      <c r="K587" s="1453"/>
      <c r="L587" s="1454"/>
      <c r="M587" s="407">
        <f>SUBTOTAL(9,M588:M591)</f>
        <v>0</v>
      </c>
      <c r="N587" s="410">
        <f t="shared" ref="N587:AC587" si="132">SUBTOTAL(9,N588:N591)</f>
        <v>0</v>
      </c>
      <c r="O587" s="414">
        <f t="shared" si="132"/>
        <v>0</v>
      </c>
      <c r="P587" s="413">
        <f t="shared" si="132"/>
        <v>0</v>
      </c>
      <c r="Q587" s="415">
        <f t="shared" si="132"/>
        <v>0</v>
      </c>
      <c r="R587" s="414">
        <f t="shared" si="132"/>
        <v>0</v>
      </c>
      <c r="S587" s="414">
        <f t="shared" si="132"/>
        <v>0</v>
      </c>
      <c r="T587" s="414">
        <f t="shared" si="132"/>
        <v>0</v>
      </c>
      <c r="U587" s="414">
        <f t="shared" si="132"/>
        <v>0</v>
      </c>
      <c r="V587" s="414">
        <f t="shared" si="132"/>
        <v>0</v>
      </c>
      <c r="W587" s="414">
        <f t="shared" si="132"/>
        <v>0</v>
      </c>
      <c r="X587" s="414">
        <f t="shared" si="132"/>
        <v>0</v>
      </c>
      <c r="Y587" s="414">
        <f t="shared" si="132"/>
        <v>0</v>
      </c>
      <c r="Z587" s="414">
        <f t="shared" si="132"/>
        <v>0</v>
      </c>
      <c r="AA587" s="414">
        <f t="shared" si="132"/>
        <v>0</v>
      </c>
      <c r="AB587" s="424">
        <f t="shared" si="132"/>
        <v>0</v>
      </c>
      <c r="AC587" s="407">
        <f t="shared" si="132"/>
        <v>0</v>
      </c>
      <c r="AD587" s="996"/>
      <c r="AE587" s="997"/>
      <c r="AF587" s="998"/>
    </row>
    <row r="588" spans="1:32" x14ac:dyDescent="0.2">
      <c r="A588" s="11">
        <v>234</v>
      </c>
      <c r="B588" s="691"/>
      <c r="C588" s="692"/>
      <c r="D588" s="692"/>
      <c r="E588" s="279"/>
      <c r="F588" s="1455" t="s">
        <v>65</v>
      </c>
      <c r="G588" s="1456"/>
      <c r="H588" s="1456"/>
      <c r="I588" s="1456"/>
      <c r="J588" s="1456"/>
      <c r="K588" s="1456"/>
      <c r="L588" s="1457"/>
      <c r="M588" s="698">
        <v>0</v>
      </c>
      <c r="N588" s="699">
        <v>0</v>
      </c>
      <c r="O588" s="700">
        <v>0</v>
      </c>
      <c r="P588" s="700">
        <v>0</v>
      </c>
      <c r="Q588" s="705">
        <v>0</v>
      </c>
      <c r="R588" s="700">
        <v>0</v>
      </c>
      <c r="S588" s="701">
        <v>0</v>
      </c>
      <c r="T588" s="700">
        <v>0</v>
      </c>
      <c r="U588" s="701">
        <v>0</v>
      </c>
      <c r="V588" s="700">
        <v>0</v>
      </c>
      <c r="W588" s="700">
        <v>0</v>
      </c>
      <c r="X588" s="700">
        <v>0</v>
      </c>
      <c r="Y588" s="700">
        <v>0</v>
      </c>
      <c r="Z588" s="700">
        <v>0</v>
      </c>
      <c r="AA588" s="700">
        <v>0</v>
      </c>
      <c r="AB588" s="706">
        <v>0</v>
      </c>
      <c r="AC588" s="698">
        <v>0</v>
      </c>
      <c r="AD588" s="996"/>
      <c r="AE588" s="997"/>
      <c r="AF588" s="998"/>
    </row>
    <row r="589" spans="1:32" x14ac:dyDescent="0.2">
      <c r="A589" s="11">
        <v>235</v>
      </c>
      <c r="B589" s="691"/>
      <c r="C589" s="692"/>
      <c r="D589" s="692"/>
      <c r="E589" s="279"/>
      <c r="F589" s="1449" t="s">
        <v>68</v>
      </c>
      <c r="G589" s="1450"/>
      <c r="H589" s="1450"/>
      <c r="I589" s="1450"/>
      <c r="J589" s="1450"/>
      <c r="K589" s="1450"/>
      <c r="L589" s="1451"/>
      <c r="M589" s="698">
        <v>0</v>
      </c>
      <c r="N589" s="699">
        <v>0</v>
      </c>
      <c r="O589" s="700">
        <v>0</v>
      </c>
      <c r="P589" s="700">
        <v>0</v>
      </c>
      <c r="Q589" s="705">
        <v>0</v>
      </c>
      <c r="R589" s="700">
        <v>0</v>
      </c>
      <c r="S589" s="701">
        <v>0</v>
      </c>
      <c r="T589" s="700">
        <v>0</v>
      </c>
      <c r="U589" s="701">
        <v>0</v>
      </c>
      <c r="V589" s="700">
        <v>0</v>
      </c>
      <c r="W589" s="700">
        <v>0</v>
      </c>
      <c r="X589" s="700">
        <v>0</v>
      </c>
      <c r="Y589" s="700">
        <v>0</v>
      </c>
      <c r="Z589" s="700">
        <v>0</v>
      </c>
      <c r="AA589" s="700">
        <v>0</v>
      </c>
      <c r="AB589" s="706">
        <v>0</v>
      </c>
      <c r="AC589" s="698">
        <v>0</v>
      </c>
      <c r="AD589" s="996"/>
      <c r="AE589" s="997"/>
      <c r="AF589" s="998"/>
    </row>
    <row r="590" spans="1:32" x14ac:dyDescent="0.2">
      <c r="A590" s="11">
        <v>236</v>
      </c>
      <c r="B590" s="691"/>
      <c r="C590" s="692"/>
      <c r="D590" s="280"/>
      <c r="E590" s="281"/>
      <c r="F590" s="1449" t="s">
        <v>537</v>
      </c>
      <c r="G590" s="1450"/>
      <c r="H590" s="1450"/>
      <c r="I590" s="1450"/>
      <c r="J590" s="1450"/>
      <c r="K590" s="1450"/>
      <c r="L590" s="1451"/>
      <c r="M590" s="698">
        <v>0</v>
      </c>
      <c r="N590" s="699">
        <v>0</v>
      </c>
      <c r="O590" s="700">
        <v>0</v>
      </c>
      <c r="P590" s="700">
        <v>0</v>
      </c>
      <c r="Q590" s="705">
        <v>0</v>
      </c>
      <c r="R590" s="700">
        <v>0</v>
      </c>
      <c r="S590" s="701">
        <v>0</v>
      </c>
      <c r="T590" s="700">
        <v>0</v>
      </c>
      <c r="U590" s="701">
        <v>0</v>
      </c>
      <c r="V590" s="700">
        <v>0</v>
      </c>
      <c r="W590" s="700">
        <v>0</v>
      </c>
      <c r="X590" s="700">
        <v>0</v>
      </c>
      <c r="Y590" s="700">
        <v>0</v>
      </c>
      <c r="Z590" s="700">
        <v>0</v>
      </c>
      <c r="AA590" s="700">
        <v>0</v>
      </c>
      <c r="AB590" s="706">
        <v>0</v>
      </c>
      <c r="AC590" s="698">
        <v>0</v>
      </c>
      <c r="AD590" s="996"/>
      <c r="AE590" s="997"/>
      <c r="AF590" s="998"/>
    </row>
    <row r="591" spans="1:32" ht="27.75" customHeight="1" x14ac:dyDescent="0.2">
      <c r="A591" s="11">
        <v>237</v>
      </c>
      <c r="B591" s="691"/>
      <c r="C591" s="692"/>
      <c r="D591" s="692"/>
      <c r="E591" s="693"/>
      <c r="F591" s="1458" t="s">
        <v>532</v>
      </c>
      <c r="G591" s="1459"/>
      <c r="H591" s="1459"/>
      <c r="I591" s="1459"/>
      <c r="J591" s="1459"/>
      <c r="K591" s="1459"/>
      <c r="L591" s="1460"/>
      <c r="M591" s="698">
        <v>0</v>
      </c>
      <c r="N591" s="699">
        <v>0</v>
      </c>
      <c r="O591" s="700">
        <v>0</v>
      </c>
      <c r="P591" s="700">
        <v>0</v>
      </c>
      <c r="Q591" s="705">
        <v>0</v>
      </c>
      <c r="R591" s="700">
        <v>0</v>
      </c>
      <c r="S591" s="701">
        <v>0</v>
      </c>
      <c r="T591" s="700">
        <v>0</v>
      </c>
      <c r="U591" s="701">
        <v>0</v>
      </c>
      <c r="V591" s="700">
        <v>0</v>
      </c>
      <c r="W591" s="700">
        <v>0</v>
      </c>
      <c r="X591" s="700">
        <v>0</v>
      </c>
      <c r="Y591" s="700">
        <v>0</v>
      </c>
      <c r="Z591" s="700">
        <v>0</v>
      </c>
      <c r="AA591" s="700">
        <v>0</v>
      </c>
      <c r="AB591" s="706">
        <v>0</v>
      </c>
      <c r="AC591" s="698">
        <v>0</v>
      </c>
      <c r="AD591" s="996"/>
      <c r="AE591" s="997"/>
      <c r="AF591" s="998"/>
    </row>
    <row r="592" spans="1:32" ht="15.75" x14ac:dyDescent="0.2">
      <c r="A592" s="11">
        <v>238</v>
      </c>
      <c r="B592" s="691"/>
      <c r="C592" s="692"/>
      <c r="D592" s="283"/>
      <c r="E592" s="1452" t="s">
        <v>67</v>
      </c>
      <c r="F592" s="1453"/>
      <c r="G592" s="1453"/>
      <c r="H592" s="1453"/>
      <c r="I592" s="1453"/>
      <c r="J592" s="1453"/>
      <c r="K592" s="1453"/>
      <c r="L592" s="1454"/>
      <c r="M592" s="407">
        <f>SUBTOTAL(9,M593:M596)</f>
        <v>0</v>
      </c>
      <c r="N592" s="410">
        <f t="shared" ref="N592:AC592" si="133">SUBTOTAL(9,N593:N596)</f>
        <v>0</v>
      </c>
      <c r="O592" s="414">
        <f t="shared" si="133"/>
        <v>0</v>
      </c>
      <c r="P592" s="413">
        <f t="shared" si="133"/>
        <v>0</v>
      </c>
      <c r="Q592" s="415">
        <f t="shared" si="133"/>
        <v>0</v>
      </c>
      <c r="R592" s="414">
        <f t="shared" si="133"/>
        <v>0</v>
      </c>
      <c r="S592" s="414">
        <f t="shared" si="133"/>
        <v>0</v>
      </c>
      <c r="T592" s="414">
        <f t="shared" si="133"/>
        <v>0</v>
      </c>
      <c r="U592" s="414">
        <f t="shared" si="133"/>
        <v>0</v>
      </c>
      <c r="V592" s="414">
        <f t="shared" si="133"/>
        <v>0</v>
      </c>
      <c r="W592" s="414">
        <f t="shared" si="133"/>
        <v>0</v>
      </c>
      <c r="X592" s="414">
        <f t="shared" si="133"/>
        <v>0</v>
      </c>
      <c r="Y592" s="414">
        <f t="shared" si="133"/>
        <v>0</v>
      </c>
      <c r="Z592" s="414">
        <f t="shared" si="133"/>
        <v>0</v>
      </c>
      <c r="AA592" s="414">
        <f t="shared" si="133"/>
        <v>0</v>
      </c>
      <c r="AB592" s="424">
        <f t="shared" si="133"/>
        <v>0</v>
      </c>
      <c r="AC592" s="407">
        <f t="shared" si="133"/>
        <v>0</v>
      </c>
      <c r="AD592" s="996"/>
      <c r="AE592" s="997"/>
      <c r="AF592" s="998"/>
    </row>
    <row r="593" spans="1:32" x14ac:dyDescent="0.2">
      <c r="A593" s="11">
        <v>239</v>
      </c>
      <c r="B593" s="691"/>
      <c r="C593" s="692"/>
      <c r="D593" s="678"/>
      <c r="E593" s="678"/>
      <c r="F593" s="1455" t="s">
        <v>65</v>
      </c>
      <c r="G593" s="1456"/>
      <c r="H593" s="1456"/>
      <c r="I593" s="1456"/>
      <c r="J593" s="1456"/>
      <c r="K593" s="1456"/>
      <c r="L593" s="1457"/>
      <c r="M593" s="698">
        <v>0</v>
      </c>
      <c r="N593" s="699">
        <v>0</v>
      </c>
      <c r="O593" s="700">
        <v>0</v>
      </c>
      <c r="P593" s="700">
        <v>0</v>
      </c>
      <c r="Q593" s="705">
        <v>0</v>
      </c>
      <c r="R593" s="700">
        <v>0</v>
      </c>
      <c r="S593" s="701">
        <v>0</v>
      </c>
      <c r="T593" s="700">
        <v>0</v>
      </c>
      <c r="U593" s="701">
        <v>0</v>
      </c>
      <c r="V593" s="700">
        <v>0</v>
      </c>
      <c r="W593" s="701">
        <v>0</v>
      </c>
      <c r="X593" s="700">
        <v>0</v>
      </c>
      <c r="Y593" s="701">
        <v>0</v>
      </c>
      <c r="Z593" s="700">
        <v>0</v>
      </c>
      <c r="AA593" s="701">
        <v>0</v>
      </c>
      <c r="AB593" s="706">
        <v>0</v>
      </c>
      <c r="AC593" s="698">
        <v>0</v>
      </c>
      <c r="AD593" s="996"/>
      <c r="AE593" s="997"/>
      <c r="AF593" s="998"/>
    </row>
    <row r="594" spans="1:32" x14ac:dyDescent="0.2">
      <c r="A594" s="11">
        <v>240</v>
      </c>
      <c r="B594" s="691"/>
      <c r="C594" s="692"/>
      <c r="D594" s="678"/>
      <c r="E594" s="678"/>
      <c r="F594" s="1449" t="s">
        <v>68</v>
      </c>
      <c r="G594" s="1450"/>
      <c r="H594" s="1450"/>
      <c r="I594" s="1450"/>
      <c r="J594" s="1450"/>
      <c r="K594" s="1450"/>
      <c r="L594" s="1451"/>
      <c r="M594" s="698">
        <v>0</v>
      </c>
      <c r="N594" s="699">
        <v>0</v>
      </c>
      <c r="O594" s="700">
        <v>0</v>
      </c>
      <c r="P594" s="700">
        <v>0</v>
      </c>
      <c r="Q594" s="705">
        <v>0</v>
      </c>
      <c r="R594" s="700">
        <v>0</v>
      </c>
      <c r="S594" s="701">
        <v>0</v>
      </c>
      <c r="T594" s="700">
        <v>0</v>
      </c>
      <c r="U594" s="701">
        <v>0</v>
      </c>
      <c r="V594" s="700">
        <v>0</v>
      </c>
      <c r="W594" s="701">
        <v>0</v>
      </c>
      <c r="X594" s="700">
        <v>0</v>
      </c>
      <c r="Y594" s="701">
        <v>0</v>
      </c>
      <c r="Z594" s="700">
        <v>0</v>
      </c>
      <c r="AA594" s="701">
        <v>0</v>
      </c>
      <c r="AB594" s="706">
        <v>0</v>
      </c>
      <c r="AC594" s="698">
        <v>0</v>
      </c>
      <c r="AD594" s="996"/>
      <c r="AE594" s="997"/>
      <c r="AF594" s="998"/>
    </row>
    <row r="595" spans="1:32" x14ac:dyDescent="0.2">
      <c r="A595" s="11">
        <v>241</v>
      </c>
      <c r="B595" s="691"/>
      <c r="C595" s="692"/>
      <c r="D595" s="285"/>
      <c r="E595" s="285"/>
      <c r="F595" s="1449" t="s">
        <v>537</v>
      </c>
      <c r="G595" s="1450"/>
      <c r="H595" s="1450"/>
      <c r="I595" s="1450"/>
      <c r="J595" s="1450"/>
      <c r="K595" s="1450"/>
      <c r="L595" s="1451"/>
      <c r="M595" s="698">
        <v>0</v>
      </c>
      <c r="N595" s="699">
        <v>0</v>
      </c>
      <c r="O595" s="700">
        <v>0</v>
      </c>
      <c r="P595" s="700">
        <v>0</v>
      </c>
      <c r="Q595" s="705">
        <v>0</v>
      </c>
      <c r="R595" s="700">
        <v>0</v>
      </c>
      <c r="S595" s="701">
        <v>0</v>
      </c>
      <c r="T595" s="700">
        <v>0</v>
      </c>
      <c r="U595" s="701">
        <v>0</v>
      </c>
      <c r="V595" s="700">
        <v>0</v>
      </c>
      <c r="W595" s="701">
        <v>0</v>
      </c>
      <c r="X595" s="700">
        <v>0</v>
      </c>
      <c r="Y595" s="701">
        <v>0</v>
      </c>
      <c r="Z595" s="700">
        <v>0</v>
      </c>
      <c r="AA595" s="701">
        <v>0</v>
      </c>
      <c r="AB595" s="706">
        <v>0</v>
      </c>
      <c r="AC595" s="698">
        <v>0</v>
      </c>
      <c r="AD595" s="996"/>
      <c r="AE595" s="997"/>
      <c r="AF595" s="998"/>
    </row>
    <row r="596" spans="1:32" ht="27.75" customHeight="1" x14ac:dyDescent="0.2">
      <c r="A596" s="11">
        <v>242</v>
      </c>
      <c r="B596" s="684"/>
      <c r="C596" s="685"/>
      <c r="D596" s="772"/>
      <c r="E596" s="772"/>
      <c r="F596" s="1449" t="s">
        <v>532</v>
      </c>
      <c r="G596" s="1450"/>
      <c r="H596" s="1450"/>
      <c r="I596" s="1450"/>
      <c r="J596" s="1450"/>
      <c r="K596" s="1450"/>
      <c r="L596" s="1451"/>
      <c r="M596" s="698">
        <v>0</v>
      </c>
      <c r="N596" s="699">
        <v>0</v>
      </c>
      <c r="O596" s="700">
        <v>0</v>
      </c>
      <c r="P596" s="700">
        <v>0</v>
      </c>
      <c r="Q596" s="705">
        <v>0</v>
      </c>
      <c r="R596" s="700">
        <v>0</v>
      </c>
      <c r="S596" s="701">
        <v>0</v>
      </c>
      <c r="T596" s="700">
        <v>0</v>
      </c>
      <c r="U596" s="701">
        <v>0</v>
      </c>
      <c r="V596" s="700">
        <v>0</v>
      </c>
      <c r="W596" s="701">
        <v>0</v>
      </c>
      <c r="X596" s="700">
        <v>0</v>
      </c>
      <c r="Y596" s="701">
        <v>0</v>
      </c>
      <c r="Z596" s="700">
        <v>0</v>
      </c>
      <c r="AA596" s="701">
        <v>0</v>
      </c>
      <c r="AB596" s="706">
        <v>0</v>
      </c>
      <c r="AC596" s="698">
        <v>0</v>
      </c>
      <c r="AD596" s="996"/>
      <c r="AE596" s="997"/>
      <c r="AF596" s="998"/>
    </row>
    <row r="597" spans="1:32" ht="15.75" customHeight="1" x14ac:dyDescent="0.2">
      <c r="A597" s="11">
        <v>243</v>
      </c>
      <c r="B597" s="770"/>
      <c r="C597" s="776"/>
      <c r="D597" s="777"/>
      <c r="E597" s="1452" t="s">
        <v>556</v>
      </c>
      <c r="F597" s="1453"/>
      <c r="G597" s="1453"/>
      <c r="H597" s="1453"/>
      <c r="I597" s="1453"/>
      <c r="J597" s="1453"/>
      <c r="K597" s="1453"/>
      <c r="L597" s="1454"/>
      <c r="M597" s="407">
        <f>SUBTOTAL(9,M598:M601)</f>
        <v>0</v>
      </c>
      <c r="N597" s="410">
        <f t="shared" ref="N597:AC597" si="134">SUBTOTAL(9,N598:N601)</f>
        <v>0</v>
      </c>
      <c r="O597" s="414">
        <f t="shared" si="134"/>
        <v>0</v>
      </c>
      <c r="P597" s="413">
        <f t="shared" si="134"/>
        <v>0</v>
      </c>
      <c r="Q597" s="415">
        <f t="shared" si="134"/>
        <v>0</v>
      </c>
      <c r="R597" s="414">
        <f t="shared" si="134"/>
        <v>0</v>
      </c>
      <c r="S597" s="414">
        <f t="shared" si="134"/>
        <v>0</v>
      </c>
      <c r="T597" s="414">
        <f t="shared" si="134"/>
        <v>0</v>
      </c>
      <c r="U597" s="414">
        <f t="shared" si="134"/>
        <v>0</v>
      </c>
      <c r="V597" s="414">
        <f t="shared" si="134"/>
        <v>0</v>
      </c>
      <c r="W597" s="414">
        <f t="shared" si="134"/>
        <v>0</v>
      </c>
      <c r="X597" s="414">
        <f t="shared" si="134"/>
        <v>0</v>
      </c>
      <c r="Y597" s="414">
        <f t="shared" si="134"/>
        <v>0</v>
      </c>
      <c r="Z597" s="414">
        <f t="shared" si="134"/>
        <v>0</v>
      </c>
      <c r="AA597" s="414">
        <f t="shared" si="134"/>
        <v>0</v>
      </c>
      <c r="AB597" s="424">
        <f t="shared" si="134"/>
        <v>0</v>
      </c>
      <c r="AC597" s="407">
        <f t="shared" si="134"/>
        <v>0</v>
      </c>
      <c r="AD597" s="996"/>
      <c r="AE597" s="997"/>
      <c r="AF597" s="998"/>
    </row>
    <row r="598" spans="1:32" x14ac:dyDescent="0.2">
      <c r="A598" s="11">
        <v>244</v>
      </c>
      <c r="B598" s="691"/>
      <c r="C598" s="692"/>
      <c r="D598" s="678"/>
      <c r="E598" s="678"/>
      <c r="F598" s="1455" t="s">
        <v>65</v>
      </c>
      <c r="G598" s="1456"/>
      <c r="H598" s="1456"/>
      <c r="I598" s="1456"/>
      <c r="J598" s="1456"/>
      <c r="K598" s="1456"/>
      <c r="L598" s="1457"/>
      <c r="M598" s="698">
        <v>0</v>
      </c>
      <c r="N598" s="699">
        <v>0</v>
      </c>
      <c r="O598" s="700">
        <v>0</v>
      </c>
      <c r="P598" s="700">
        <v>0</v>
      </c>
      <c r="Q598" s="705">
        <v>0</v>
      </c>
      <c r="R598" s="700">
        <v>0</v>
      </c>
      <c r="S598" s="701">
        <v>0</v>
      </c>
      <c r="T598" s="700">
        <v>0</v>
      </c>
      <c r="U598" s="701">
        <v>0</v>
      </c>
      <c r="V598" s="700">
        <v>0</v>
      </c>
      <c r="W598" s="701">
        <v>0</v>
      </c>
      <c r="X598" s="700">
        <v>0</v>
      </c>
      <c r="Y598" s="701">
        <v>0</v>
      </c>
      <c r="Z598" s="700">
        <v>0</v>
      </c>
      <c r="AA598" s="701">
        <v>0</v>
      </c>
      <c r="AB598" s="706">
        <v>0</v>
      </c>
      <c r="AC598" s="698">
        <v>0</v>
      </c>
      <c r="AD598" s="996"/>
      <c r="AE598" s="997"/>
      <c r="AF598" s="998"/>
    </row>
    <row r="599" spans="1:32" x14ac:dyDescent="0.2">
      <c r="A599" s="11">
        <v>245</v>
      </c>
      <c r="B599" s="691"/>
      <c r="C599" s="692"/>
      <c r="D599" s="286"/>
      <c r="E599" s="286"/>
      <c r="F599" s="1449" t="s">
        <v>68</v>
      </c>
      <c r="G599" s="1450"/>
      <c r="H599" s="1450"/>
      <c r="I599" s="1450"/>
      <c r="J599" s="1450"/>
      <c r="K599" s="1450"/>
      <c r="L599" s="1451"/>
      <c r="M599" s="698">
        <v>0</v>
      </c>
      <c r="N599" s="699">
        <v>0</v>
      </c>
      <c r="O599" s="700">
        <v>0</v>
      </c>
      <c r="P599" s="700">
        <v>0</v>
      </c>
      <c r="Q599" s="705">
        <v>0</v>
      </c>
      <c r="R599" s="700">
        <v>0</v>
      </c>
      <c r="S599" s="701">
        <v>0</v>
      </c>
      <c r="T599" s="700">
        <v>0</v>
      </c>
      <c r="U599" s="701">
        <v>0</v>
      </c>
      <c r="V599" s="700">
        <v>0</v>
      </c>
      <c r="W599" s="701">
        <v>0</v>
      </c>
      <c r="X599" s="700">
        <v>0</v>
      </c>
      <c r="Y599" s="701">
        <v>0</v>
      </c>
      <c r="Z599" s="700">
        <v>0</v>
      </c>
      <c r="AA599" s="701">
        <v>0</v>
      </c>
      <c r="AB599" s="706">
        <v>0</v>
      </c>
      <c r="AC599" s="698">
        <v>0</v>
      </c>
      <c r="AD599" s="996"/>
      <c r="AE599" s="997"/>
      <c r="AF599" s="998"/>
    </row>
    <row r="600" spans="1:32" x14ac:dyDescent="0.2">
      <c r="A600" s="11">
        <v>246</v>
      </c>
      <c r="B600" s="691"/>
      <c r="C600" s="692"/>
      <c r="D600" s="286"/>
      <c r="E600" s="286"/>
      <c r="F600" s="1449" t="s">
        <v>537</v>
      </c>
      <c r="G600" s="1450"/>
      <c r="H600" s="1450"/>
      <c r="I600" s="1450"/>
      <c r="J600" s="1450"/>
      <c r="K600" s="1450"/>
      <c r="L600" s="1451"/>
      <c r="M600" s="698">
        <v>0</v>
      </c>
      <c r="N600" s="699">
        <v>0</v>
      </c>
      <c r="O600" s="700">
        <v>0</v>
      </c>
      <c r="P600" s="700">
        <v>0</v>
      </c>
      <c r="Q600" s="705">
        <v>0</v>
      </c>
      <c r="R600" s="700">
        <v>0</v>
      </c>
      <c r="S600" s="701">
        <v>0</v>
      </c>
      <c r="T600" s="700">
        <v>0</v>
      </c>
      <c r="U600" s="701">
        <v>0</v>
      </c>
      <c r="V600" s="700">
        <v>0</v>
      </c>
      <c r="W600" s="701">
        <v>0</v>
      </c>
      <c r="X600" s="700">
        <v>0</v>
      </c>
      <c r="Y600" s="701">
        <v>0</v>
      </c>
      <c r="Z600" s="700">
        <v>0</v>
      </c>
      <c r="AA600" s="701">
        <v>0</v>
      </c>
      <c r="AB600" s="706">
        <v>0</v>
      </c>
      <c r="AC600" s="698">
        <v>0</v>
      </c>
      <c r="AD600" s="996"/>
      <c r="AE600" s="997"/>
      <c r="AF600" s="998"/>
    </row>
    <row r="601" spans="1:32" ht="27.75" customHeight="1" x14ac:dyDescent="0.2">
      <c r="A601" s="11">
        <v>247</v>
      </c>
      <c r="B601" s="691"/>
      <c r="C601" s="692"/>
      <c r="D601" s="287"/>
      <c r="E601" s="287"/>
      <c r="F601" s="1449" t="s">
        <v>532</v>
      </c>
      <c r="G601" s="1450"/>
      <c r="H601" s="1450"/>
      <c r="I601" s="1450"/>
      <c r="J601" s="1450"/>
      <c r="K601" s="1450"/>
      <c r="L601" s="1451"/>
      <c r="M601" s="698">
        <v>0</v>
      </c>
      <c r="N601" s="699">
        <v>0</v>
      </c>
      <c r="O601" s="700">
        <v>0</v>
      </c>
      <c r="P601" s="700">
        <v>0</v>
      </c>
      <c r="Q601" s="705">
        <v>0</v>
      </c>
      <c r="R601" s="700">
        <v>0</v>
      </c>
      <c r="S601" s="701">
        <v>0</v>
      </c>
      <c r="T601" s="700">
        <v>0</v>
      </c>
      <c r="U601" s="701">
        <v>0</v>
      </c>
      <c r="V601" s="700">
        <v>0</v>
      </c>
      <c r="W601" s="701">
        <v>0</v>
      </c>
      <c r="X601" s="700">
        <v>0</v>
      </c>
      <c r="Y601" s="701">
        <v>0</v>
      </c>
      <c r="Z601" s="700">
        <v>0</v>
      </c>
      <c r="AA601" s="701">
        <v>0</v>
      </c>
      <c r="AB601" s="706">
        <v>0</v>
      </c>
      <c r="AC601" s="698">
        <v>0</v>
      </c>
      <c r="AD601" s="996"/>
      <c r="AE601" s="997"/>
      <c r="AF601" s="998"/>
    </row>
    <row r="602" spans="1:32" ht="15" customHeight="1" x14ac:dyDescent="0.2">
      <c r="A602" s="11">
        <v>129</v>
      </c>
      <c r="B602" s="691"/>
      <c r="C602" s="287"/>
      <c r="D602" s="1485" t="s">
        <v>13</v>
      </c>
      <c r="E602" s="1486"/>
      <c r="F602" s="1486"/>
      <c r="G602" s="1486"/>
      <c r="H602" s="1486"/>
      <c r="I602" s="1486"/>
      <c r="J602" s="1486"/>
      <c r="K602" s="1486"/>
      <c r="L602" s="1486"/>
      <c r="M602" s="1486"/>
      <c r="N602" s="1486"/>
      <c r="O602" s="1486"/>
      <c r="P602" s="1486"/>
      <c r="Q602" s="1486"/>
      <c r="R602" s="1486"/>
      <c r="S602" s="1486"/>
      <c r="T602" s="1486"/>
      <c r="U602" s="1486"/>
      <c r="V602" s="1486"/>
      <c r="W602" s="1486"/>
      <c r="X602" s="1486"/>
      <c r="Y602" s="1486"/>
      <c r="Z602" s="1486"/>
      <c r="AA602" s="1486"/>
      <c r="AB602" s="1486"/>
      <c r="AC602" s="1486"/>
      <c r="AD602" s="1486"/>
      <c r="AE602" s="1486"/>
      <c r="AF602" s="1487"/>
    </row>
    <row r="603" spans="1:32" ht="15" customHeight="1" x14ac:dyDescent="0.2">
      <c r="A603" s="11">
        <v>130</v>
      </c>
      <c r="B603" s="691"/>
      <c r="C603" s="287"/>
      <c r="D603" s="287"/>
      <c r="E603" s="1452" t="s">
        <v>14</v>
      </c>
      <c r="F603" s="1453"/>
      <c r="G603" s="1453"/>
      <c r="H603" s="1453"/>
      <c r="I603" s="1453"/>
      <c r="J603" s="1453"/>
      <c r="K603" s="1453"/>
      <c r="L603" s="1454"/>
      <c r="M603" s="407">
        <f>SUBTOTAL(9,M604:M606)</f>
        <v>0</v>
      </c>
      <c r="N603" s="410">
        <f t="shared" ref="N603:AC603" si="135">SUBTOTAL(9,N604:N606)</f>
        <v>0</v>
      </c>
      <c r="O603" s="414">
        <f t="shared" si="135"/>
        <v>0</v>
      </c>
      <c r="P603" s="413">
        <f t="shared" si="135"/>
        <v>0</v>
      </c>
      <c r="Q603" s="415">
        <f t="shared" si="135"/>
        <v>0</v>
      </c>
      <c r="R603" s="414">
        <f t="shared" si="135"/>
        <v>0</v>
      </c>
      <c r="S603" s="414">
        <f t="shared" si="135"/>
        <v>0</v>
      </c>
      <c r="T603" s="414">
        <f t="shared" si="135"/>
        <v>0</v>
      </c>
      <c r="U603" s="414">
        <f t="shared" si="135"/>
        <v>0</v>
      </c>
      <c r="V603" s="414">
        <f t="shared" si="135"/>
        <v>0</v>
      </c>
      <c r="W603" s="414">
        <f t="shared" si="135"/>
        <v>0</v>
      </c>
      <c r="X603" s="414">
        <f t="shared" si="135"/>
        <v>0</v>
      </c>
      <c r="Y603" s="414">
        <f t="shared" si="135"/>
        <v>0</v>
      </c>
      <c r="Z603" s="414">
        <f t="shared" si="135"/>
        <v>0</v>
      </c>
      <c r="AA603" s="414">
        <f t="shared" si="135"/>
        <v>0</v>
      </c>
      <c r="AB603" s="424">
        <f t="shared" si="135"/>
        <v>0</v>
      </c>
      <c r="AC603" s="407">
        <f t="shared" si="135"/>
        <v>0</v>
      </c>
      <c r="AD603" s="996"/>
      <c r="AE603" s="997"/>
      <c r="AF603" s="998"/>
    </row>
    <row r="604" spans="1:32" ht="15" customHeight="1" x14ac:dyDescent="0.2">
      <c r="A604" s="11">
        <v>131</v>
      </c>
      <c r="B604" s="691"/>
      <c r="C604" s="287"/>
      <c r="D604" s="287"/>
      <c r="E604" s="288"/>
      <c r="F604" s="1455" t="s">
        <v>112</v>
      </c>
      <c r="G604" s="1456"/>
      <c r="H604" s="1456"/>
      <c r="I604" s="1456"/>
      <c r="J604" s="1456"/>
      <c r="K604" s="1456"/>
      <c r="L604" s="1457"/>
      <c r="M604" s="698">
        <v>0</v>
      </c>
      <c r="N604" s="699">
        <v>0</v>
      </c>
      <c r="O604" s="700">
        <v>0</v>
      </c>
      <c r="P604" s="700">
        <v>0</v>
      </c>
      <c r="Q604" s="705">
        <v>0</v>
      </c>
      <c r="R604" s="700">
        <v>0</v>
      </c>
      <c r="S604" s="701">
        <v>0</v>
      </c>
      <c r="T604" s="700">
        <v>0</v>
      </c>
      <c r="U604" s="701">
        <v>0</v>
      </c>
      <c r="V604" s="700">
        <v>0</v>
      </c>
      <c r="W604" s="701">
        <v>0</v>
      </c>
      <c r="X604" s="700">
        <v>0</v>
      </c>
      <c r="Y604" s="701">
        <v>0</v>
      </c>
      <c r="Z604" s="700">
        <v>0</v>
      </c>
      <c r="AA604" s="701">
        <v>0</v>
      </c>
      <c r="AB604" s="706">
        <v>0</v>
      </c>
      <c r="AC604" s="698">
        <v>0</v>
      </c>
      <c r="AD604" s="996"/>
      <c r="AE604" s="997"/>
      <c r="AF604" s="998"/>
    </row>
    <row r="605" spans="1:32" ht="15" customHeight="1" x14ac:dyDescent="0.2">
      <c r="A605" s="11">
        <v>132</v>
      </c>
      <c r="B605" s="691"/>
      <c r="C605" s="287"/>
      <c r="D605" s="287"/>
      <c r="E605" s="288"/>
      <c r="F605" s="1449" t="s">
        <v>113</v>
      </c>
      <c r="G605" s="1450"/>
      <c r="H605" s="1450"/>
      <c r="I605" s="1450"/>
      <c r="J605" s="1450"/>
      <c r="K605" s="1450"/>
      <c r="L605" s="1451"/>
      <c r="M605" s="698">
        <v>0</v>
      </c>
      <c r="N605" s="699">
        <v>0</v>
      </c>
      <c r="O605" s="700">
        <v>0</v>
      </c>
      <c r="P605" s="700">
        <v>0</v>
      </c>
      <c r="Q605" s="705">
        <v>0</v>
      </c>
      <c r="R605" s="700">
        <v>0</v>
      </c>
      <c r="S605" s="701">
        <v>0</v>
      </c>
      <c r="T605" s="700">
        <v>0</v>
      </c>
      <c r="U605" s="701">
        <v>0</v>
      </c>
      <c r="V605" s="700">
        <v>0</v>
      </c>
      <c r="W605" s="701">
        <v>0</v>
      </c>
      <c r="X605" s="700">
        <v>0</v>
      </c>
      <c r="Y605" s="701">
        <v>0</v>
      </c>
      <c r="Z605" s="700">
        <v>0</v>
      </c>
      <c r="AA605" s="701">
        <v>0</v>
      </c>
      <c r="AB605" s="706">
        <v>0</v>
      </c>
      <c r="AC605" s="698">
        <v>0</v>
      </c>
      <c r="AD605" s="996"/>
      <c r="AE605" s="997"/>
      <c r="AF605" s="998"/>
    </row>
    <row r="606" spans="1:32" ht="15" customHeight="1" x14ac:dyDescent="0.2">
      <c r="A606" s="11">
        <v>133</v>
      </c>
      <c r="B606" s="691"/>
      <c r="C606" s="287"/>
      <c r="D606" s="287"/>
      <c r="E606" s="288"/>
      <c r="F606" s="1458" t="s">
        <v>557</v>
      </c>
      <c r="G606" s="1459"/>
      <c r="H606" s="1459"/>
      <c r="I606" s="1459"/>
      <c r="J606" s="1459"/>
      <c r="K606" s="1459"/>
      <c r="L606" s="1460"/>
      <c r="M606" s="698">
        <v>0</v>
      </c>
      <c r="N606" s="699">
        <v>0</v>
      </c>
      <c r="O606" s="700">
        <v>0</v>
      </c>
      <c r="P606" s="700">
        <v>0</v>
      </c>
      <c r="Q606" s="705">
        <v>0</v>
      </c>
      <c r="R606" s="700">
        <v>0</v>
      </c>
      <c r="S606" s="701">
        <v>0</v>
      </c>
      <c r="T606" s="700">
        <v>0</v>
      </c>
      <c r="U606" s="701">
        <v>0</v>
      </c>
      <c r="V606" s="700">
        <v>0</v>
      </c>
      <c r="W606" s="701">
        <v>0</v>
      </c>
      <c r="X606" s="700">
        <v>0</v>
      </c>
      <c r="Y606" s="701">
        <v>0</v>
      </c>
      <c r="Z606" s="700">
        <v>0</v>
      </c>
      <c r="AA606" s="701">
        <v>0</v>
      </c>
      <c r="AB606" s="706">
        <v>0</v>
      </c>
      <c r="AC606" s="698">
        <v>0</v>
      </c>
      <c r="AD606" s="996"/>
      <c r="AE606" s="997"/>
      <c r="AF606" s="998"/>
    </row>
    <row r="607" spans="1:32" ht="15" customHeight="1" x14ac:dyDescent="0.2">
      <c r="A607" s="11">
        <v>134</v>
      </c>
      <c r="B607" s="691"/>
      <c r="C607" s="287"/>
      <c r="D607" s="287"/>
      <c r="E607" s="1452" t="s">
        <v>15</v>
      </c>
      <c r="F607" s="1453"/>
      <c r="G607" s="1453"/>
      <c r="H607" s="1453"/>
      <c r="I607" s="1453"/>
      <c r="J607" s="1453"/>
      <c r="K607" s="1453"/>
      <c r="L607" s="1454"/>
      <c r="M607" s="407">
        <f>SUBTOTAL(9,M608:M610)</f>
        <v>0</v>
      </c>
      <c r="N607" s="410">
        <f t="shared" ref="N607:AC607" si="136">SUBTOTAL(9,N608:N610)</f>
        <v>0</v>
      </c>
      <c r="O607" s="414">
        <f t="shared" si="136"/>
        <v>0</v>
      </c>
      <c r="P607" s="413">
        <f t="shared" si="136"/>
        <v>0</v>
      </c>
      <c r="Q607" s="415">
        <f t="shared" si="136"/>
        <v>0</v>
      </c>
      <c r="R607" s="414">
        <f t="shared" si="136"/>
        <v>0</v>
      </c>
      <c r="S607" s="414">
        <f t="shared" si="136"/>
        <v>0</v>
      </c>
      <c r="T607" s="414">
        <f t="shared" si="136"/>
        <v>0</v>
      </c>
      <c r="U607" s="414">
        <f t="shared" si="136"/>
        <v>0</v>
      </c>
      <c r="V607" s="414">
        <f t="shared" si="136"/>
        <v>0</v>
      </c>
      <c r="W607" s="414">
        <f t="shared" si="136"/>
        <v>0</v>
      </c>
      <c r="X607" s="414">
        <f t="shared" si="136"/>
        <v>0</v>
      </c>
      <c r="Y607" s="414">
        <f t="shared" si="136"/>
        <v>0</v>
      </c>
      <c r="Z607" s="414">
        <f t="shared" si="136"/>
        <v>0</v>
      </c>
      <c r="AA607" s="414">
        <f t="shared" si="136"/>
        <v>0</v>
      </c>
      <c r="AB607" s="424">
        <f t="shared" si="136"/>
        <v>0</v>
      </c>
      <c r="AC607" s="407">
        <f t="shared" si="136"/>
        <v>0</v>
      </c>
      <c r="AD607" s="996"/>
      <c r="AE607" s="997"/>
      <c r="AF607" s="998"/>
    </row>
    <row r="608" spans="1:32" ht="15" customHeight="1" x14ac:dyDescent="0.2">
      <c r="A608" s="11">
        <v>135</v>
      </c>
      <c r="B608" s="691"/>
      <c r="C608" s="287"/>
      <c r="D608" s="287"/>
      <c r="E608" s="288"/>
      <c r="F608" s="1455" t="s">
        <v>109</v>
      </c>
      <c r="G608" s="1456"/>
      <c r="H608" s="1456"/>
      <c r="I608" s="1456"/>
      <c r="J608" s="1456"/>
      <c r="K608" s="1456"/>
      <c r="L608" s="1457"/>
      <c r="M608" s="698">
        <v>0</v>
      </c>
      <c r="N608" s="699">
        <v>0</v>
      </c>
      <c r="O608" s="700">
        <v>0</v>
      </c>
      <c r="P608" s="700">
        <v>0</v>
      </c>
      <c r="Q608" s="705">
        <v>0</v>
      </c>
      <c r="R608" s="700">
        <v>0</v>
      </c>
      <c r="S608" s="701">
        <v>0</v>
      </c>
      <c r="T608" s="700">
        <v>0</v>
      </c>
      <c r="U608" s="701">
        <v>0</v>
      </c>
      <c r="V608" s="700">
        <v>0</v>
      </c>
      <c r="W608" s="701">
        <v>0</v>
      </c>
      <c r="X608" s="700">
        <v>0</v>
      </c>
      <c r="Y608" s="701">
        <v>0</v>
      </c>
      <c r="Z608" s="700">
        <v>0</v>
      </c>
      <c r="AA608" s="701">
        <v>0</v>
      </c>
      <c r="AB608" s="706">
        <v>0</v>
      </c>
      <c r="AC608" s="698">
        <v>0</v>
      </c>
      <c r="AD608" s="996"/>
      <c r="AE608" s="997"/>
      <c r="AF608" s="998"/>
    </row>
    <row r="609" spans="1:32" ht="15" customHeight="1" x14ac:dyDescent="0.2">
      <c r="A609" s="11">
        <v>136</v>
      </c>
      <c r="B609" s="691"/>
      <c r="C609" s="287"/>
      <c r="D609" s="287"/>
      <c r="E609" s="288"/>
      <c r="F609" s="1449" t="s">
        <v>110</v>
      </c>
      <c r="G609" s="1450"/>
      <c r="H609" s="1450"/>
      <c r="I609" s="1450"/>
      <c r="J609" s="1450"/>
      <c r="K609" s="1450"/>
      <c r="L609" s="1451"/>
      <c r="M609" s="698">
        <v>0</v>
      </c>
      <c r="N609" s="699">
        <v>0</v>
      </c>
      <c r="O609" s="700">
        <v>0</v>
      </c>
      <c r="P609" s="700">
        <v>0</v>
      </c>
      <c r="Q609" s="705">
        <v>0</v>
      </c>
      <c r="R609" s="700">
        <v>0</v>
      </c>
      <c r="S609" s="701">
        <v>0</v>
      </c>
      <c r="T609" s="700">
        <v>0</v>
      </c>
      <c r="U609" s="701">
        <v>0</v>
      </c>
      <c r="V609" s="700">
        <v>0</v>
      </c>
      <c r="W609" s="701">
        <v>0</v>
      </c>
      <c r="X609" s="700">
        <v>0</v>
      </c>
      <c r="Y609" s="701">
        <v>0</v>
      </c>
      <c r="Z609" s="700">
        <v>0</v>
      </c>
      <c r="AA609" s="701">
        <v>0</v>
      </c>
      <c r="AB609" s="706">
        <v>0</v>
      </c>
      <c r="AC609" s="698">
        <v>0</v>
      </c>
      <c r="AD609" s="996"/>
      <c r="AE609" s="997"/>
      <c r="AF609" s="998"/>
    </row>
    <row r="610" spans="1:32" ht="15" customHeight="1" x14ac:dyDescent="0.2">
      <c r="A610" s="11">
        <v>137</v>
      </c>
      <c r="B610" s="691"/>
      <c r="C610" s="287"/>
      <c r="D610" s="287"/>
      <c r="E610" s="288"/>
      <c r="F610" s="1458" t="s">
        <v>111</v>
      </c>
      <c r="G610" s="1459"/>
      <c r="H610" s="1459"/>
      <c r="I610" s="1459"/>
      <c r="J610" s="1459"/>
      <c r="K610" s="1459"/>
      <c r="L610" s="1460"/>
      <c r="M610" s="698">
        <v>0</v>
      </c>
      <c r="N610" s="699">
        <v>0</v>
      </c>
      <c r="O610" s="700">
        <v>0</v>
      </c>
      <c r="P610" s="700">
        <v>0</v>
      </c>
      <c r="Q610" s="705">
        <v>0</v>
      </c>
      <c r="R610" s="700">
        <v>0</v>
      </c>
      <c r="S610" s="701">
        <v>0</v>
      </c>
      <c r="T610" s="700">
        <v>0</v>
      </c>
      <c r="U610" s="701">
        <v>0</v>
      </c>
      <c r="V610" s="700">
        <v>0</v>
      </c>
      <c r="W610" s="701">
        <v>0</v>
      </c>
      <c r="X610" s="700">
        <v>0</v>
      </c>
      <c r="Y610" s="701">
        <v>0</v>
      </c>
      <c r="Z610" s="700">
        <v>0</v>
      </c>
      <c r="AA610" s="701">
        <v>0</v>
      </c>
      <c r="AB610" s="706">
        <v>0</v>
      </c>
      <c r="AC610" s="698">
        <v>0</v>
      </c>
      <c r="AD610" s="996"/>
      <c r="AE610" s="997"/>
      <c r="AF610" s="998"/>
    </row>
    <row r="611" spans="1:32" ht="15" customHeight="1" x14ac:dyDescent="0.2">
      <c r="A611" s="11">
        <v>138</v>
      </c>
      <c r="B611" s="691"/>
      <c r="C611" s="287"/>
      <c r="D611" s="287"/>
      <c r="E611" s="1452" t="s">
        <v>18</v>
      </c>
      <c r="F611" s="1453"/>
      <c r="G611" s="1453"/>
      <c r="H611" s="1453"/>
      <c r="I611" s="1453"/>
      <c r="J611" s="1453"/>
      <c r="K611" s="1453"/>
      <c r="L611" s="1454"/>
      <c r="M611" s="407">
        <f>SUBTOTAL(9,M612:M614)</f>
        <v>0</v>
      </c>
      <c r="N611" s="410">
        <f t="shared" ref="N611:AC611" si="137">SUBTOTAL(9,N612:N614)</f>
        <v>0</v>
      </c>
      <c r="O611" s="414">
        <f t="shared" si="137"/>
        <v>0</v>
      </c>
      <c r="P611" s="413">
        <f t="shared" si="137"/>
        <v>0</v>
      </c>
      <c r="Q611" s="415">
        <f t="shared" si="137"/>
        <v>0</v>
      </c>
      <c r="R611" s="414">
        <f t="shared" si="137"/>
        <v>0</v>
      </c>
      <c r="S611" s="414">
        <f t="shared" si="137"/>
        <v>0</v>
      </c>
      <c r="T611" s="414">
        <f t="shared" si="137"/>
        <v>0</v>
      </c>
      <c r="U611" s="414">
        <f t="shared" si="137"/>
        <v>0</v>
      </c>
      <c r="V611" s="414">
        <f t="shared" si="137"/>
        <v>0</v>
      </c>
      <c r="W611" s="414">
        <f t="shared" si="137"/>
        <v>0</v>
      </c>
      <c r="X611" s="414">
        <f t="shared" si="137"/>
        <v>0</v>
      </c>
      <c r="Y611" s="414">
        <f t="shared" si="137"/>
        <v>0</v>
      </c>
      <c r="Z611" s="414">
        <f t="shared" si="137"/>
        <v>0</v>
      </c>
      <c r="AA611" s="414">
        <f t="shared" si="137"/>
        <v>0</v>
      </c>
      <c r="AB611" s="424">
        <f t="shared" si="137"/>
        <v>0</v>
      </c>
      <c r="AC611" s="407">
        <f t="shared" si="137"/>
        <v>0</v>
      </c>
      <c r="AD611" s="996"/>
      <c r="AE611" s="997"/>
      <c r="AF611" s="998"/>
    </row>
    <row r="612" spans="1:32" ht="15" customHeight="1" x14ac:dyDescent="0.2">
      <c r="A612" s="11">
        <v>139</v>
      </c>
      <c r="B612" s="691"/>
      <c r="C612" s="287"/>
      <c r="D612" s="287"/>
      <c r="E612" s="288"/>
      <c r="F612" s="1455" t="s">
        <v>114</v>
      </c>
      <c r="G612" s="1456"/>
      <c r="H612" s="1456"/>
      <c r="I612" s="1456"/>
      <c r="J612" s="1456"/>
      <c r="K612" s="1456"/>
      <c r="L612" s="1457"/>
      <c r="M612" s="698">
        <v>0</v>
      </c>
      <c r="N612" s="699">
        <v>0</v>
      </c>
      <c r="O612" s="700">
        <v>0</v>
      </c>
      <c r="P612" s="700">
        <v>0</v>
      </c>
      <c r="Q612" s="705">
        <v>0</v>
      </c>
      <c r="R612" s="700">
        <v>0</v>
      </c>
      <c r="S612" s="701">
        <v>0</v>
      </c>
      <c r="T612" s="700">
        <v>0</v>
      </c>
      <c r="U612" s="701">
        <v>0</v>
      </c>
      <c r="V612" s="700">
        <v>0</v>
      </c>
      <c r="W612" s="701">
        <v>0</v>
      </c>
      <c r="X612" s="700">
        <v>0</v>
      </c>
      <c r="Y612" s="701">
        <v>0</v>
      </c>
      <c r="Z612" s="700">
        <v>0</v>
      </c>
      <c r="AA612" s="701">
        <v>0</v>
      </c>
      <c r="AB612" s="706">
        <v>0</v>
      </c>
      <c r="AC612" s="698">
        <v>0</v>
      </c>
      <c r="AD612" s="996"/>
      <c r="AE612" s="997"/>
      <c r="AF612" s="998"/>
    </row>
    <row r="613" spans="1:32" ht="15" customHeight="1" x14ac:dyDescent="0.2">
      <c r="A613" s="11">
        <v>140</v>
      </c>
      <c r="B613" s="691"/>
      <c r="C613" s="287"/>
      <c r="D613" s="287"/>
      <c r="E613" s="288"/>
      <c r="F613" s="1449" t="s">
        <v>115</v>
      </c>
      <c r="G613" s="1450"/>
      <c r="H613" s="1450"/>
      <c r="I613" s="1450"/>
      <c r="J613" s="1450"/>
      <c r="K613" s="1450"/>
      <c r="L613" s="1451"/>
      <c r="M613" s="698">
        <v>0</v>
      </c>
      <c r="N613" s="699">
        <v>0</v>
      </c>
      <c r="O613" s="700">
        <v>0</v>
      </c>
      <c r="P613" s="700">
        <v>0</v>
      </c>
      <c r="Q613" s="705">
        <v>0</v>
      </c>
      <c r="R613" s="700">
        <v>0</v>
      </c>
      <c r="S613" s="701">
        <v>0</v>
      </c>
      <c r="T613" s="700">
        <v>0</v>
      </c>
      <c r="U613" s="701">
        <v>0</v>
      </c>
      <c r="V613" s="700">
        <v>0</v>
      </c>
      <c r="W613" s="701">
        <v>0</v>
      </c>
      <c r="X613" s="700">
        <v>0</v>
      </c>
      <c r="Y613" s="701">
        <v>0</v>
      </c>
      <c r="Z613" s="700">
        <v>0</v>
      </c>
      <c r="AA613" s="701">
        <v>0</v>
      </c>
      <c r="AB613" s="706">
        <v>0</v>
      </c>
      <c r="AC613" s="698">
        <v>0</v>
      </c>
      <c r="AD613" s="996"/>
      <c r="AE613" s="997"/>
      <c r="AF613" s="998"/>
    </row>
    <row r="614" spans="1:32" ht="15" customHeight="1" x14ac:dyDescent="0.2">
      <c r="A614" s="11">
        <v>141</v>
      </c>
      <c r="B614" s="691"/>
      <c r="C614" s="287"/>
      <c r="D614" s="287"/>
      <c r="E614" s="288"/>
      <c r="F614" s="1449" t="s">
        <v>558</v>
      </c>
      <c r="G614" s="1450"/>
      <c r="H614" s="1450"/>
      <c r="I614" s="1450"/>
      <c r="J614" s="1450"/>
      <c r="K614" s="1450"/>
      <c r="L614" s="1451"/>
      <c r="M614" s="698">
        <v>0</v>
      </c>
      <c r="N614" s="699">
        <v>0</v>
      </c>
      <c r="O614" s="700">
        <v>0</v>
      </c>
      <c r="P614" s="700">
        <v>0</v>
      </c>
      <c r="Q614" s="705">
        <v>0</v>
      </c>
      <c r="R614" s="700">
        <v>0</v>
      </c>
      <c r="S614" s="701">
        <v>0</v>
      </c>
      <c r="T614" s="700">
        <v>0</v>
      </c>
      <c r="U614" s="701">
        <v>0</v>
      </c>
      <c r="V614" s="700">
        <v>0</v>
      </c>
      <c r="W614" s="701">
        <v>0</v>
      </c>
      <c r="X614" s="700">
        <v>0</v>
      </c>
      <c r="Y614" s="701">
        <v>0</v>
      </c>
      <c r="Z614" s="700">
        <v>0</v>
      </c>
      <c r="AA614" s="701">
        <v>0</v>
      </c>
      <c r="AB614" s="706">
        <v>0</v>
      </c>
      <c r="AC614" s="698">
        <v>0</v>
      </c>
      <c r="AD614" s="996"/>
      <c r="AE614" s="997"/>
      <c r="AF614" s="998"/>
    </row>
    <row r="615" spans="1:32" ht="15" customHeight="1" x14ac:dyDescent="0.2">
      <c r="A615" s="11">
        <v>142</v>
      </c>
      <c r="B615" s="691"/>
      <c r="C615" s="287"/>
      <c r="D615" s="1485" t="s">
        <v>22</v>
      </c>
      <c r="E615" s="1486"/>
      <c r="F615" s="1486"/>
      <c r="G615" s="1486"/>
      <c r="H615" s="1486"/>
      <c r="I615" s="1486"/>
      <c r="J615" s="1486"/>
      <c r="K615" s="1486"/>
      <c r="L615" s="1486"/>
      <c r="M615" s="1486"/>
      <c r="N615" s="1486"/>
      <c r="O615" s="1486"/>
      <c r="P615" s="1486"/>
      <c r="Q615" s="1486"/>
      <c r="R615" s="1486"/>
      <c r="S615" s="1486"/>
      <c r="T615" s="1486"/>
      <c r="U615" s="1486"/>
      <c r="V615" s="1486"/>
      <c r="W615" s="1486"/>
      <c r="X615" s="1486"/>
      <c r="Y615" s="1486"/>
      <c r="Z615" s="1486"/>
      <c r="AA615" s="1486"/>
      <c r="AB615" s="1486"/>
      <c r="AC615" s="1486"/>
      <c r="AD615" s="1486"/>
      <c r="AE615" s="1486"/>
      <c r="AF615" s="1487"/>
    </row>
    <row r="616" spans="1:32" ht="15" customHeight="1" x14ac:dyDescent="0.2">
      <c r="A616" s="11">
        <v>143</v>
      </c>
      <c r="B616" s="691"/>
      <c r="C616" s="287"/>
      <c r="D616" s="287"/>
      <c r="E616" s="1452" t="s">
        <v>118</v>
      </c>
      <c r="F616" s="1453"/>
      <c r="G616" s="1453"/>
      <c r="H616" s="1453"/>
      <c r="I616" s="1453"/>
      <c r="J616" s="1453"/>
      <c r="K616" s="1453"/>
      <c r="L616" s="1454"/>
      <c r="M616" s="407">
        <f>SUBTOTAL(9,M617:M618)</f>
        <v>0</v>
      </c>
      <c r="N616" s="410">
        <f t="shared" ref="N616:AC616" si="138">SUBTOTAL(9,N617:N618)</f>
        <v>0</v>
      </c>
      <c r="O616" s="414">
        <f t="shared" si="138"/>
        <v>0</v>
      </c>
      <c r="P616" s="413">
        <f t="shared" si="138"/>
        <v>0</v>
      </c>
      <c r="Q616" s="415">
        <f t="shared" si="138"/>
        <v>0</v>
      </c>
      <c r="R616" s="414">
        <f t="shared" si="138"/>
        <v>0</v>
      </c>
      <c r="S616" s="414">
        <f t="shared" si="138"/>
        <v>0</v>
      </c>
      <c r="T616" s="414">
        <f t="shared" si="138"/>
        <v>0</v>
      </c>
      <c r="U616" s="414">
        <f t="shared" si="138"/>
        <v>0</v>
      </c>
      <c r="V616" s="414">
        <f t="shared" si="138"/>
        <v>0</v>
      </c>
      <c r="W616" s="414">
        <f t="shared" si="138"/>
        <v>0</v>
      </c>
      <c r="X616" s="414">
        <f t="shared" si="138"/>
        <v>0</v>
      </c>
      <c r="Y616" s="414">
        <f t="shared" si="138"/>
        <v>0</v>
      </c>
      <c r="Z616" s="414">
        <f t="shared" si="138"/>
        <v>0</v>
      </c>
      <c r="AA616" s="414">
        <f t="shared" si="138"/>
        <v>0</v>
      </c>
      <c r="AB616" s="424">
        <f t="shared" si="138"/>
        <v>0</v>
      </c>
      <c r="AC616" s="407">
        <f t="shared" si="138"/>
        <v>0</v>
      </c>
      <c r="AD616" s="996"/>
      <c r="AE616" s="997"/>
      <c r="AF616" s="998"/>
    </row>
    <row r="617" spans="1:32" ht="15" customHeight="1" x14ac:dyDescent="0.2">
      <c r="A617" s="11">
        <v>144</v>
      </c>
      <c r="B617" s="691"/>
      <c r="C617" s="287"/>
      <c r="D617" s="287"/>
      <c r="E617" s="288"/>
      <c r="F617" s="1455" t="s">
        <v>124</v>
      </c>
      <c r="G617" s="1456"/>
      <c r="H617" s="1456"/>
      <c r="I617" s="1456"/>
      <c r="J617" s="1456"/>
      <c r="K617" s="1456"/>
      <c r="L617" s="1457"/>
      <c r="M617" s="698">
        <v>0</v>
      </c>
      <c r="N617" s="699">
        <v>0</v>
      </c>
      <c r="O617" s="700">
        <v>0</v>
      </c>
      <c r="P617" s="700">
        <v>0</v>
      </c>
      <c r="Q617" s="705">
        <v>0</v>
      </c>
      <c r="R617" s="700">
        <v>0</v>
      </c>
      <c r="S617" s="701">
        <v>0</v>
      </c>
      <c r="T617" s="700">
        <v>0</v>
      </c>
      <c r="U617" s="701">
        <v>0</v>
      </c>
      <c r="V617" s="700">
        <v>0</v>
      </c>
      <c r="W617" s="701">
        <v>0</v>
      </c>
      <c r="X617" s="700">
        <v>0</v>
      </c>
      <c r="Y617" s="701">
        <v>0</v>
      </c>
      <c r="Z617" s="700">
        <v>0</v>
      </c>
      <c r="AA617" s="701">
        <v>0</v>
      </c>
      <c r="AB617" s="706">
        <v>0</v>
      </c>
      <c r="AC617" s="698">
        <v>0</v>
      </c>
      <c r="AD617" s="996"/>
      <c r="AE617" s="997"/>
      <c r="AF617" s="998"/>
    </row>
    <row r="618" spans="1:32" ht="15" customHeight="1" x14ac:dyDescent="0.2">
      <c r="A618" s="11">
        <v>145</v>
      </c>
      <c r="B618" s="691"/>
      <c r="C618" s="287"/>
      <c r="D618" s="287"/>
      <c r="E618" s="288"/>
      <c r="F618" s="1458" t="s">
        <v>571</v>
      </c>
      <c r="G618" s="1459"/>
      <c r="H618" s="1459"/>
      <c r="I618" s="1459"/>
      <c r="J618" s="1459"/>
      <c r="K618" s="1459"/>
      <c r="L618" s="1460"/>
      <c r="M618" s="698">
        <v>0</v>
      </c>
      <c r="N618" s="699">
        <v>0</v>
      </c>
      <c r="O618" s="700">
        <v>0</v>
      </c>
      <c r="P618" s="700">
        <v>0</v>
      </c>
      <c r="Q618" s="705">
        <v>0</v>
      </c>
      <c r="R618" s="700">
        <v>0</v>
      </c>
      <c r="S618" s="701">
        <v>0</v>
      </c>
      <c r="T618" s="700">
        <v>0</v>
      </c>
      <c r="U618" s="701">
        <v>0</v>
      </c>
      <c r="V618" s="700">
        <v>0</v>
      </c>
      <c r="W618" s="701">
        <v>0</v>
      </c>
      <c r="X618" s="700">
        <v>0</v>
      </c>
      <c r="Y618" s="701">
        <v>0</v>
      </c>
      <c r="Z618" s="700">
        <v>0</v>
      </c>
      <c r="AA618" s="701">
        <v>0</v>
      </c>
      <c r="AB618" s="706">
        <v>0</v>
      </c>
      <c r="AC618" s="698">
        <v>0</v>
      </c>
      <c r="AD618" s="996"/>
      <c r="AE618" s="997"/>
      <c r="AF618" s="998"/>
    </row>
    <row r="619" spans="1:32" ht="15" customHeight="1" x14ac:dyDescent="0.2">
      <c r="A619" s="11">
        <v>146</v>
      </c>
      <c r="B619" s="691"/>
      <c r="C619" s="287"/>
      <c r="D619" s="287"/>
      <c r="E619" s="1452" t="s">
        <v>119</v>
      </c>
      <c r="F619" s="1453"/>
      <c r="G619" s="1453"/>
      <c r="H619" s="1453"/>
      <c r="I619" s="1453"/>
      <c r="J619" s="1453"/>
      <c r="K619" s="1453"/>
      <c r="L619" s="1454"/>
      <c r="M619" s="407">
        <f>SUBTOTAL(9,M620:M622)</f>
        <v>0</v>
      </c>
      <c r="N619" s="410">
        <f t="shared" ref="N619:AC619" si="139">SUBTOTAL(9,N620:N622)</f>
        <v>0</v>
      </c>
      <c r="O619" s="414">
        <f t="shared" si="139"/>
        <v>0</v>
      </c>
      <c r="P619" s="413">
        <f t="shared" si="139"/>
        <v>0</v>
      </c>
      <c r="Q619" s="415">
        <f t="shared" si="139"/>
        <v>0</v>
      </c>
      <c r="R619" s="414">
        <f t="shared" si="139"/>
        <v>0</v>
      </c>
      <c r="S619" s="414">
        <f t="shared" si="139"/>
        <v>0</v>
      </c>
      <c r="T619" s="414">
        <f t="shared" si="139"/>
        <v>0</v>
      </c>
      <c r="U619" s="414">
        <f t="shared" si="139"/>
        <v>0</v>
      </c>
      <c r="V619" s="414">
        <f t="shared" si="139"/>
        <v>0</v>
      </c>
      <c r="W619" s="414">
        <f t="shared" si="139"/>
        <v>0</v>
      </c>
      <c r="X619" s="414">
        <f t="shared" si="139"/>
        <v>0</v>
      </c>
      <c r="Y619" s="414">
        <f t="shared" si="139"/>
        <v>0</v>
      </c>
      <c r="Z619" s="414">
        <f t="shared" si="139"/>
        <v>0</v>
      </c>
      <c r="AA619" s="414">
        <f t="shared" si="139"/>
        <v>0</v>
      </c>
      <c r="AB619" s="424">
        <f t="shared" si="139"/>
        <v>0</v>
      </c>
      <c r="AC619" s="407">
        <f t="shared" si="139"/>
        <v>0</v>
      </c>
      <c r="AD619" s="996"/>
      <c r="AE619" s="997"/>
      <c r="AF619" s="998"/>
    </row>
    <row r="620" spans="1:32" ht="15" customHeight="1" x14ac:dyDescent="0.2">
      <c r="A620" s="11">
        <v>147</v>
      </c>
      <c r="B620" s="691"/>
      <c r="C620" s="287"/>
      <c r="D620" s="287"/>
      <c r="E620" s="288"/>
      <c r="F620" s="1455" t="s">
        <v>116</v>
      </c>
      <c r="G620" s="1456"/>
      <c r="H620" s="1456"/>
      <c r="I620" s="1456"/>
      <c r="J620" s="1456"/>
      <c r="K620" s="1456"/>
      <c r="L620" s="1457"/>
      <c r="M620" s="698">
        <v>0</v>
      </c>
      <c r="N620" s="699">
        <v>0</v>
      </c>
      <c r="O620" s="700">
        <v>0</v>
      </c>
      <c r="P620" s="700">
        <v>0</v>
      </c>
      <c r="Q620" s="705">
        <v>0</v>
      </c>
      <c r="R620" s="700">
        <v>0</v>
      </c>
      <c r="S620" s="701">
        <v>0</v>
      </c>
      <c r="T620" s="700">
        <v>0</v>
      </c>
      <c r="U620" s="701">
        <v>0</v>
      </c>
      <c r="V620" s="700">
        <v>0</v>
      </c>
      <c r="W620" s="701">
        <v>0</v>
      </c>
      <c r="X620" s="700">
        <v>0</v>
      </c>
      <c r="Y620" s="701">
        <v>0</v>
      </c>
      <c r="Z620" s="700">
        <v>0</v>
      </c>
      <c r="AA620" s="701">
        <v>0</v>
      </c>
      <c r="AB620" s="706">
        <v>0</v>
      </c>
      <c r="AC620" s="698">
        <v>0</v>
      </c>
      <c r="AD620" s="996"/>
      <c r="AE620" s="997"/>
      <c r="AF620" s="998"/>
    </row>
    <row r="621" spans="1:32" ht="15" customHeight="1" x14ac:dyDescent="0.2">
      <c r="A621" s="11">
        <v>148</v>
      </c>
      <c r="B621" s="691"/>
      <c r="C621" s="287"/>
      <c r="D621" s="287"/>
      <c r="E621" s="288"/>
      <c r="F621" s="1449" t="s">
        <v>567</v>
      </c>
      <c r="G621" s="1450"/>
      <c r="H621" s="1450"/>
      <c r="I621" s="1450"/>
      <c r="J621" s="1450"/>
      <c r="K621" s="1450"/>
      <c r="L621" s="1451"/>
      <c r="M621" s="698">
        <v>0</v>
      </c>
      <c r="N621" s="699">
        <v>0</v>
      </c>
      <c r="O621" s="700">
        <v>0</v>
      </c>
      <c r="P621" s="700">
        <v>0</v>
      </c>
      <c r="Q621" s="705">
        <v>0</v>
      </c>
      <c r="R621" s="700">
        <v>0</v>
      </c>
      <c r="S621" s="701">
        <v>0</v>
      </c>
      <c r="T621" s="700">
        <v>0</v>
      </c>
      <c r="U621" s="701">
        <v>0</v>
      </c>
      <c r="V621" s="700">
        <v>0</v>
      </c>
      <c r="W621" s="701">
        <v>0</v>
      </c>
      <c r="X621" s="700">
        <v>0</v>
      </c>
      <c r="Y621" s="701">
        <v>0</v>
      </c>
      <c r="Z621" s="700">
        <v>0</v>
      </c>
      <c r="AA621" s="701">
        <v>0</v>
      </c>
      <c r="AB621" s="706">
        <v>0</v>
      </c>
      <c r="AC621" s="698">
        <v>0</v>
      </c>
      <c r="AD621" s="996"/>
      <c r="AE621" s="997"/>
      <c r="AF621" s="998"/>
    </row>
    <row r="622" spans="1:32" ht="27.75" customHeight="1" x14ac:dyDescent="0.2">
      <c r="A622" s="11">
        <v>149</v>
      </c>
      <c r="B622" s="691"/>
      <c r="C622" s="287"/>
      <c r="D622" s="287"/>
      <c r="E622" s="288"/>
      <c r="F622" s="1458" t="s">
        <v>431</v>
      </c>
      <c r="G622" s="1459"/>
      <c r="H622" s="1459"/>
      <c r="I622" s="1459"/>
      <c r="J622" s="1459"/>
      <c r="K622" s="1459"/>
      <c r="L622" s="1460"/>
      <c r="M622" s="698">
        <v>0</v>
      </c>
      <c r="N622" s="699">
        <v>0</v>
      </c>
      <c r="O622" s="700">
        <v>0</v>
      </c>
      <c r="P622" s="700">
        <v>0</v>
      </c>
      <c r="Q622" s="705">
        <v>0</v>
      </c>
      <c r="R622" s="700">
        <v>0</v>
      </c>
      <c r="S622" s="701">
        <v>0</v>
      </c>
      <c r="T622" s="700">
        <v>0</v>
      </c>
      <c r="U622" s="701">
        <v>0</v>
      </c>
      <c r="V622" s="700">
        <v>0</v>
      </c>
      <c r="W622" s="701">
        <v>0</v>
      </c>
      <c r="X622" s="700">
        <v>0</v>
      </c>
      <c r="Y622" s="701">
        <v>0</v>
      </c>
      <c r="Z622" s="700">
        <v>0</v>
      </c>
      <c r="AA622" s="701">
        <v>0</v>
      </c>
      <c r="AB622" s="706">
        <v>0</v>
      </c>
      <c r="AC622" s="698">
        <v>0</v>
      </c>
      <c r="AD622" s="996"/>
      <c r="AE622" s="997"/>
      <c r="AF622" s="998"/>
    </row>
    <row r="623" spans="1:32" ht="15" customHeight="1" x14ac:dyDescent="0.2">
      <c r="A623" s="11">
        <v>150</v>
      </c>
      <c r="B623" s="691"/>
      <c r="C623" s="287"/>
      <c r="D623" s="287"/>
      <c r="E623" s="1452" t="s">
        <v>120</v>
      </c>
      <c r="F623" s="1453"/>
      <c r="G623" s="1453"/>
      <c r="H623" s="1453"/>
      <c r="I623" s="1453"/>
      <c r="J623" s="1453"/>
      <c r="K623" s="1453"/>
      <c r="L623" s="1454"/>
      <c r="M623" s="407">
        <f>SUBTOTAL(9,M624:M625)</f>
        <v>0</v>
      </c>
      <c r="N623" s="410">
        <f t="shared" ref="N623:AC623" si="140">SUBTOTAL(9,N624:N625)</f>
        <v>0</v>
      </c>
      <c r="O623" s="414">
        <f t="shared" si="140"/>
        <v>0</v>
      </c>
      <c r="P623" s="413">
        <f t="shared" si="140"/>
        <v>0</v>
      </c>
      <c r="Q623" s="415">
        <f t="shared" si="140"/>
        <v>0</v>
      </c>
      <c r="R623" s="414">
        <f t="shared" si="140"/>
        <v>0</v>
      </c>
      <c r="S623" s="414">
        <f t="shared" si="140"/>
        <v>0</v>
      </c>
      <c r="T623" s="414">
        <f t="shared" si="140"/>
        <v>0</v>
      </c>
      <c r="U623" s="414">
        <f t="shared" si="140"/>
        <v>0</v>
      </c>
      <c r="V623" s="414">
        <f t="shared" si="140"/>
        <v>0</v>
      </c>
      <c r="W623" s="414">
        <f t="shared" si="140"/>
        <v>0</v>
      </c>
      <c r="X623" s="414">
        <f t="shared" si="140"/>
        <v>0</v>
      </c>
      <c r="Y623" s="414">
        <f t="shared" si="140"/>
        <v>0</v>
      </c>
      <c r="Z623" s="414">
        <f t="shared" si="140"/>
        <v>0</v>
      </c>
      <c r="AA623" s="414">
        <f t="shared" si="140"/>
        <v>0</v>
      </c>
      <c r="AB623" s="424">
        <f t="shared" si="140"/>
        <v>0</v>
      </c>
      <c r="AC623" s="407">
        <f t="shared" si="140"/>
        <v>0</v>
      </c>
      <c r="AD623" s="996"/>
      <c r="AE623" s="997"/>
      <c r="AF623" s="998"/>
    </row>
    <row r="624" spans="1:32" ht="15" customHeight="1" x14ac:dyDescent="0.2">
      <c r="A624" s="11">
        <v>151</v>
      </c>
      <c r="B624" s="691"/>
      <c r="C624" s="287"/>
      <c r="D624" s="287"/>
      <c r="E624" s="288"/>
      <c r="F624" s="1455" t="s">
        <v>117</v>
      </c>
      <c r="G624" s="1456"/>
      <c r="H624" s="1456"/>
      <c r="I624" s="1456"/>
      <c r="J624" s="1456"/>
      <c r="K624" s="1456"/>
      <c r="L624" s="1457"/>
      <c r="M624" s="698">
        <v>0</v>
      </c>
      <c r="N624" s="699">
        <v>0</v>
      </c>
      <c r="O624" s="700">
        <v>0</v>
      </c>
      <c r="P624" s="700">
        <v>0</v>
      </c>
      <c r="Q624" s="705">
        <v>0</v>
      </c>
      <c r="R624" s="700">
        <v>0</v>
      </c>
      <c r="S624" s="701">
        <v>0</v>
      </c>
      <c r="T624" s="700">
        <v>0</v>
      </c>
      <c r="U624" s="701">
        <v>0</v>
      </c>
      <c r="V624" s="700">
        <v>0</v>
      </c>
      <c r="W624" s="701">
        <v>0</v>
      </c>
      <c r="X624" s="700">
        <v>0</v>
      </c>
      <c r="Y624" s="701">
        <v>0</v>
      </c>
      <c r="Z624" s="700">
        <v>0</v>
      </c>
      <c r="AA624" s="701">
        <v>0</v>
      </c>
      <c r="AB624" s="706">
        <v>0</v>
      </c>
      <c r="AC624" s="698">
        <v>0</v>
      </c>
      <c r="AD624" s="996"/>
      <c r="AE624" s="997"/>
      <c r="AF624" s="998"/>
    </row>
    <row r="625" spans="1:32" ht="15" customHeight="1" x14ac:dyDescent="0.2">
      <c r="A625" s="11">
        <v>152</v>
      </c>
      <c r="B625" s="691"/>
      <c r="C625" s="287"/>
      <c r="D625" s="287"/>
      <c r="E625" s="288"/>
      <c r="F625" s="1458" t="s">
        <v>572</v>
      </c>
      <c r="G625" s="1459"/>
      <c r="H625" s="1459"/>
      <c r="I625" s="1459"/>
      <c r="J625" s="1459"/>
      <c r="K625" s="1459"/>
      <c r="L625" s="1460"/>
      <c r="M625" s="698">
        <v>0</v>
      </c>
      <c r="N625" s="699">
        <v>0</v>
      </c>
      <c r="O625" s="700">
        <v>0</v>
      </c>
      <c r="P625" s="700">
        <v>0</v>
      </c>
      <c r="Q625" s="705">
        <v>0</v>
      </c>
      <c r="R625" s="700">
        <v>0</v>
      </c>
      <c r="S625" s="701">
        <v>0</v>
      </c>
      <c r="T625" s="700">
        <v>0</v>
      </c>
      <c r="U625" s="701">
        <v>0</v>
      </c>
      <c r="V625" s="700">
        <v>0</v>
      </c>
      <c r="W625" s="701">
        <v>0</v>
      </c>
      <c r="X625" s="700">
        <v>0</v>
      </c>
      <c r="Y625" s="701">
        <v>0</v>
      </c>
      <c r="Z625" s="700">
        <v>0</v>
      </c>
      <c r="AA625" s="701">
        <v>0</v>
      </c>
      <c r="AB625" s="706">
        <v>0</v>
      </c>
      <c r="AC625" s="698">
        <v>0</v>
      </c>
      <c r="AD625" s="996"/>
      <c r="AE625" s="997"/>
      <c r="AF625" s="998"/>
    </row>
    <row r="626" spans="1:32" ht="15" customHeight="1" x14ac:dyDescent="0.2">
      <c r="A626" s="11">
        <v>153</v>
      </c>
      <c r="B626" s="691"/>
      <c r="C626" s="287"/>
      <c r="D626" s="287"/>
      <c r="E626" s="1452" t="s">
        <v>121</v>
      </c>
      <c r="F626" s="1453"/>
      <c r="G626" s="1453"/>
      <c r="H626" s="1453"/>
      <c r="I626" s="1453"/>
      <c r="J626" s="1453"/>
      <c r="K626" s="1453"/>
      <c r="L626" s="1454"/>
      <c r="M626" s="407">
        <f>SUBTOTAL(9,M627:M629)</f>
        <v>0</v>
      </c>
      <c r="N626" s="410">
        <f t="shared" ref="N626:AC626" si="141">SUBTOTAL(9,N627:N629)</f>
        <v>0</v>
      </c>
      <c r="O626" s="414">
        <f t="shared" si="141"/>
        <v>0</v>
      </c>
      <c r="P626" s="413">
        <f t="shared" si="141"/>
        <v>0</v>
      </c>
      <c r="Q626" s="415">
        <f t="shared" si="141"/>
        <v>0</v>
      </c>
      <c r="R626" s="414">
        <f t="shared" si="141"/>
        <v>0</v>
      </c>
      <c r="S626" s="414">
        <f t="shared" si="141"/>
        <v>0</v>
      </c>
      <c r="T626" s="414">
        <f t="shared" si="141"/>
        <v>0</v>
      </c>
      <c r="U626" s="414">
        <f t="shared" si="141"/>
        <v>0</v>
      </c>
      <c r="V626" s="414">
        <f t="shared" si="141"/>
        <v>0</v>
      </c>
      <c r="W626" s="414">
        <f t="shared" si="141"/>
        <v>0</v>
      </c>
      <c r="X626" s="414">
        <f t="shared" si="141"/>
        <v>0</v>
      </c>
      <c r="Y626" s="414">
        <f t="shared" si="141"/>
        <v>0</v>
      </c>
      <c r="Z626" s="414">
        <f t="shared" si="141"/>
        <v>0</v>
      </c>
      <c r="AA626" s="414">
        <f t="shared" si="141"/>
        <v>0</v>
      </c>
      <c r="AB626" s="424">
        <f t="shared" si="141"/>
        <v>0</v>
      </c>
      <c r="AC626" s="407">
        <f t="shared" si="141"/>
        <v>0</v>
      </c>
      <c r="AD626" s="996"/>
      <c r="AE626" s="997"/>
      <c r="AF626" s="998"/>
    </row>
    <row r="627" spans="1:32" ht="15" customHeight="1" x14ac:dyDescent="0.2">
      <c r="A627" s="11">
        <v>154</v>
      </c>
      <c r="B627" s="691"/>
      <c r="C627" s="287"/>
      <c r="D627" s="287"/>
      <c r="E627" s="288"/>
      <c r="F627" s="1455" t="s">
        <v>122</v>
      </c>
      <c r="G627" s="1456"/>
      <c r="H627" s="1456"/>
      <c r="I627" s="1456"/>
      <c r="J627" s="1456"/>
      <c r="K627" s="1456"/>
      <c r="L627" s="1457"/>
      <c r="M627" s="698">
        <v>0</v>
      </c>
      <c r="N627" s="699">
        <v>0</v>
      </c>
      <c r="O627" s="700">
        <v>0</v>
      </c>
      <c r="P627" s="700">
        <v>0</v>
      </c>
      <c r="Q627" s="705">
        <v>0</v>
      </c>
      <c r="R627" s="700">
        <v>0</v>
      </c>
      <c r="S627" s="701">
        <v>0</v>
      </c>
      <c r="T627" s="700">
        <v>0</v>
      </c>
      <c r="U627" s="701">
        <v>0</v>
      </c>
      <c r="V627" s="700">
        <v>0</v>
      </c>
      <c r="W627" s="701">
        <v>0</v>
      </c>
      <c r="X627" s="700">
        <v>0</v>
      </c>
      <c r="Y627" s="701">
        <v>0</v>
      </c>
      <c r="Z627" s="700">
        <v>0</v>
      </c>
      <c r="AA627" s="701">
        <v>0</v>
      </c>
      <c r="AB627" s="706">
        <v>0</v>
      </c>
      <c r="AC627" s="698">
        <v>0</v>
      </c>
      <c r="AD627" s="996"/>
      <c r="AE627" s="997"/>
      <c r="AF627" s="998"/>
    </row>
    <row r="628" spans="1:32" ht="15" customHeight="1" x14ac:dyDescent="0.2">
      <c r="A628" s="11">
        <v>155</v>
      </c>
      <c r="B628" s="691"/>
      <c r="C628" s="287"/>
      <c r="D628" s="287"/>
      <c r="E628" s="288"/>
      <c r="F628" s="1449" t="s">
        <v>573</v>
      </c>
      <c r="G628" s="1450"/>
      <c r="H628" s="1450"/>
      <c r="I628" s="1450"/>
      <c r="J628" s="1450"/>
      <c r="K628" s="1450"/>
      <c r="L628" s="1451"/>
      <c r="M628" s="698">
        <v>0</v>
      </c>
      <c r="N628" s="699">
        <v>0</v>
      </c>
      <c r="O628" s="700">
        <v>0</v>
      </c>
      <c r="P628" s="700">
        <v>0</v>
      </c>
      <c r="Q628" s="705">
        <v>0</v>
      </c>
      <c r="R628" s="700">
        <v>0</v>
      </c>
      <c r="S628" s="701">
        <v>0</v>
      </c>
      <c r="T628" s="700">
        <v>0</v>
      </c>
      <c r="U628" s="701">
        <v>0</v>
      </c>
      <c r="V628" s="700">
        <v>0</v>
      </c>
      <c r="W628" s="701">
        <v>0</v>
      </c>
      <c r="X628" s="700">
        <v>0</v>
      </c>
      <c r="Y628" s="701">
        <v>0</v>
      </c>
      <c r="Z628" s="700">
        <v>0</v>
      </c>
      <c r="AA628" s="701">
        <v>0</v>
      </c>
      <c r="AB628" s="706">
        <v>0</v>
      </c>
      <c r="AC628" s="698">
        <v>0</v>
      </c>
      <c r="AD628" s="996"/>
      <c r="AE628" s="997"/>
      <c r="AF628" s="998"/>
    </row>
    <row r="629" spans="1:32" ht="27.75" customHeight="1" x14ac:dyDescent="0.2">
      <c r="A629" s="11">
        <v>156</v>
      </c>
      <c r="B629" s="691"/>
      <c r="C629" s="287"/>
      <c r="D629" s="287"/>
      <c r="E629" s="288"/>
      <c r="F629" s="1458" t="s">
        <v>432</v>
      </c>
      <c r="G629" s="1459"/>
      <c r="H629" s="1459"/>
      <c r="I629" s="1459"/>
      <c r="J629" s="1459"/>
      <c r="K629" s="1459"/>
      <c r="L629" s="1460"/>
      <c r="M629" s="698">
        <v>0</v>
      </c>
      <c r="N629" s="699">
        <v>0</v>
      </c>
      <c r="O629" s="700">
        <v>0</v>
      </c>
      <c r="P629" s="700">
        <v>0</v>
      </c>
      <c r="Q629" s="705">
        <v>0</v>
      </c>
      <c r="R629" s="700">
        <v>0</v>
      </c>
      <c r="S629" s="701">
        <v>0</v>
      </c>
      <c r="T629" s="700">
        <v>0</v>
      </c>
      <c r="U629" s="701">
        <v>0</v>
      </c>
      <c r="V629" s="700">
        <v>0</v>
      </c>
      <c r="W629" s="701">
        <v>0</v>
      </c>
      <c r="X629" s="700">
        <v>0</v>
      </c>
      <c r="Y629" s="701">
        <v>0</v>
      </c>
      <c r="Z629" s="700">
        <v>0</v>
      </c>
      <c r="AA629" s="701">
        <v>0</v>
      </c>
      <c r="AB629" s="706">
        <v>0</v>
      </c>
      <c r="AC629" s="698">
        <v>0</v>
      </c>
      <c r="AD629" s="996"/>
      <c r="AE629" s="997"/>
      <c r="AF629" s="998"/>
    </row>
    <row r="630" spans="1:32" ht="15" customHeight="1" x14ac:dyDescent="0.2">
      <c r="A630" s="11">
        <v>157</v>
      </c>
      <c r="B630" s="691"/>
      <c r="C630" s="287"/>
      <c r="D630" s="287"/>
      <c r="E630" s="1452" t="s">
        <v>546</v>
      </c>
      <c r="F630" s="1453"/>
      <c r="G630" s="1453"/>
      <c r="H630" s="1453"/>
      <c r="I630" s="1453"/>
      <c r="J630" s="1453"/>
      <c r="K630" s="1453"/>
      <c r="L630" s="1454"/>
      <c r="M630" s="407">
        <f>SUBTOTAL(9,M631:M632)</f>
        <v>0</v>
      </c>
      <c r="N630" s="410">
        <f t="shared" ref="N630:AC630" si="142">SUBTOTAL(9,N631:N632)</f>
        <v>0</v>
      </c>
      <c r="O630" s="414">
        <f t="shared" si="142"/>
        <v>0</v>
      </c>
      <c r="P630" s="413">
        <f t="shared" si="142"/>
        <v>0</v>
      </c>
      <c r="Q630" s="415">
        <f t="shared" si="142"/>
        <v>0</v>
      </c>
      <c r="R630" s="414">
        <f t="shared" si="142"/>
        <v>0</v>
      </c>
      <c r="S630" s="414">
        <f t="shared" si="142"/>
        <v>0</v>
      </c>
      <c r="T630" s="414">
        <f t="shared" si="142"/>
        <v>0</v>
      </c>
      <c r="U630" s="414">
        <f t="shared" si="142"/>
        <v>0</v>
      </c>
      <c r="V630" s="414">
        <f t="shared" si="142"/>
        <v>0</v>
      </c>
      <c r="W630" s="414">
        <f t="shared" si="142"/>
        <v>0</v>
      </c>
      <c r="X630" s="414">
        <f t="shared" si="142"/>
        <v>0</v>
      </c>
      <c r="Y630" s="414">
        <f t="shared" si="142"/>
        <v>0</v>
      </c>
      <c r="Z630" s="414">
        <f t="shared" si="142"/>
        <v>0</v>
      </c>
      <c r="AA630" s="414">
        <f t="shared" si="142"/>
        <v>0</v>
      </c>
      <c r="AB630" s="424">
        <f t="shared" si="142"/>
        <v>0</v>
      </c>
      <c r="AC630" s="407">
        <f t="shared" si="142"/>
        <v>0</v>
      </c>
      <c r="AD630" s="996"/>
      <c r="AE630" s="997"/>
      <c r="AF630" s="998"/>
    </row>
    <row r="631" spans="1:32" ht="27.75" customHeight="1" x14ac:dyDescent="0.2">
      <c r="A631" s="11">
        <v>158</v>
      </c>
      <c r="B631" s="691"/>
      <c r="C631" s="287"/>
      <c r="D631" s="287"/>
      <c r="E631" s="288"/>
      <c r="F631" s="1455" t="s">
        <v>547</v>
      </c>
      <c r="G631" s="1456"/>
      <c r="H631" s="1456"/>
      <c r="I631" s="1456"/>
      <c r="J631" s="1456"/>
      <c r="K631" s="1456"/>
      <c r="L631" s="1457"/>
      <c r="M631" s="698">
        <v>0</v>
      </c>
      <c r="N631" s="699">
        <v>0</v>
      </c>
      <c r="O631" s="700">
        <v>0</v>
      </c>
      <c r="P631" s="700">
        <v>0</v>
      </c>
      <c r="Q631" s="705">
        <v>0</v>
      </c>
      <c r="R631" s="700">
        <v>0</v>
      </c>
      <c r="S631" s="701">
        <v>0</v>
      </c>
      <c r="T631" s="700">
        <v>0</v>
      </c>
      <c r="U631" s="701">
        <v>0</v>
      </c>
      <c r="V631" s="700">
        <v>0</v>
      </c>
      <c r="W631" s="701">
        <v>0</v>
      </c>
      <c r="X631" s="700">
        <v>0</v>
      </c>
      <c r="Y631" s="701">
        <v>0</v>
      </c>
      <c r="Z631" s="700">
        <v>0</v>
      </c>
      <c r="AA631" s="701">
        <v>0</v>
      </c>
      <c r="AB631" s="706">
        <v>0</v>
      </c>
      <c r="AC631" s="698">
        <v>0</v>
      </c>
      <c r="AD631" s="996"/>
      <c r="AE631" s="997"/>
      <c r="AF631" s="998"/>
    </row>
    <row r="632" spans="1:32" ht="15" customHeight="1" x14ac:dyDescent="0.2">
      <c r="A632" s="11">
        <v>159</v>
      </c>
      <c r="B632" s="691"/>
      <c r="C632" s="287"/>
      <c r="D632" s="287"/>
      <c r="E632" s="288"/>
      <c r="F632" s="1458" t="s">
        <v>570</v>
      </c>
      <c r="G632" s="1459"/>
      <c r="H632" s="1459"/>
      <c r="I632" s="1459"/>
      <c r="J632" s="1459"/>
      <c r="K632" s="1459"/>
      <c r="L632" s="1460"/>
      <c r="M632" s="698">
        <v>0</v>
      </c>
      <c r="N632" s="699">
        <v>0</v>
      </c>
      <c r="O632" s="700">
        <v>0</v>
      </c>
      <c r="P632" s="700">
        <v>0</v>
      </c>
      <c r="Q632" s="705">
        <v>0</v>
      </c>
      <c r="R632" s="700">
        <v>0</v>
      </c>
      <c r="S632" s="701">
        <v>0</v>
      </c>
      <c r="T632" s="700">
        <v>0</v>
      </c>
      <c r="U632" s="701">
        <v>0</v>
      </c>
      <c r="V632" s="700">
        <v>0</v>
      </c>
      <c r="W632" s="701">
        <v>0</v>
      </c>
      <c r="X632" s="700">
        <v>0</v>
      </c>
      <c r="Y632" s="701">
        <v>0</v>
      </c>
      <c r="Z632" s="700">
        <v>0</v>
      </c>
      <c r="AA632" s="701">
        <v>0</v>
      </c>
      <c r="AB632" s="706">
        <v>0</v>
      </c>
      <c r="AC632" s="698">
        <v>0</v>
      </c>
      <c r="AD632" s="996"/>
      <c r="AE632" s="997"/>
      <c r="AF632" s="998"/>
    </row>
    <row r="633" spans="1:32" ht="15" customHeight="1" x14ac:dyDescent="0.2">
      <c r="A633" s="11">
        <v>160</v>
      </c>
      <c r="B633" s="691"/>
      <c r="C633" s="287"/>
      <c r="D633" s="287"/>
      <c r="E633" s="1452" t="s">
        <v>548</v>
      </c>
      <c r="F633" s="1453"/>
      <c r="G633" s="1453"/>
      <c r="H633" s="1453"/>
      <c r="I633" s="1453"/>
      <c r="J633" s="1453"/>
      <c r="K633" s="1453"/>
      <c r="L633" s="1454"/>
      <c r="M633" s="407">
        <f>SUBTOTAL(9,M634:M636)</f>
        <v>0</v>
      </c>
      <c r="N633" s="410">
        <f t="shared" ref="N633:AC633" si="143">SUBTOTAL(9,N634:N636)</f>
        <v>0</v>
      </c>
      <c r="O633" s="414">
        <f t="shared" si="143"/>
        <v>0</v>
      </c>
      <c r="P633" s="413">
        <f t="shared" si="143"/>
        <v>0</v>
      </c>
      <c r="Q633" s="415">
        <f t="shared" si="143"/>
        <v>0</v>
      </c>
      <c r="R633" s="414">
        <f t="shared" si="143"/>
        <v>0</v>
      </c>
      <c r="S633" s="414">
        <f t="shared" si="143"/>
        <v>0</v>
      </c>
      <c r="T633" s="414">
        <f t="shared" si="143"/>
        <v>0</v>
      </c>
      <c r="U633" s="414">
        <f t="shared" si="143"/>
        <v>0</v>
      </c>
      <c r="V633" s="414">
        <f t="shared" si="143"/>
        <v>0</v>
      </c>
      <c r="W633" s="414">
        <f t="shared" si="143"/>
        <v>0</v>
      </c>
      <c r="X633" s="414">
        <f t="shared" si="143"/>
        <v>0</v>
      </c>
      <c r="Y633" s="414">
        <f t="shared" si="143"/>
        <v>0</v>
      </c>
      <c r="Z633" s="414">
        <f t="shared" si="143"/>
        <v>0</v>
      </c>
      <c r="AA633" s="414">
        <f t="shared" si="143"/>
        <v>0</v>
      </c>
      <c r="AB633" s="424">
        <f t="shared" si="143"/>
        <v>0</v>
      </c>
      <c r="AC633" s="407">
        <f t="shared" si="143"/>
        <v>0</v>
      </c>
      <c r="AD633" s="996"/>
      <c r="AE633" s="997"/>
      <c r="AF633" s="998"/>
    </row>
    <row r="634" spans="1:32" ht="15" customHeight="1" x14ac:dyDescent="0.2">
      <c r="A634" s="11">
        <v>161</v>
      </c>
      <c r="B634" s="691"/>
      <c r="C634" s="287"/>
      <c r="D634" s="287"/>
      <c r="E634" s="288"/>
      <c r="F634" s="1455" t="s">
        <v>549</v>
      </c>
      <c r="G634" s="1456"/>
      <c r="H634" s="1456"/>
      <c r="I634" s="1456"/>
      <c r="J634" s="1456"/>
      <c r="K634" s="1456"/>
      <c r="L634" s="1457"/>
      <c r="M634" s="698">
        <v>0</v>
      </c>
      <c r="N634" s="699">
        <v>0</v>
      </c>
      <c r="O634" s="700">
        <v>0</v>
      </c>
      <c r="P634" s="700">
        <v>0</v>
      </c>
      <c r="Q634" s="705">
        <v>0</v>
      </c>
      <c r="R634" s="700">
        <v>0</v>
      </c>
      <c r="S634" s="701">
        <v>0</v>
      </c>
      <c r="T634" s="700">
        <v>0</v>
      </c>
      <c r="U634" s="701">
        <v>0</v>
      </c>
      <c r="V634" s="700">
        <v>0</v>
      </c>
      <c r="W634" s="701">
        <v>0</v>
      </c>
      <c r="X634" s="700">
        <v>0</v>
      </c>
      <c r="Y634" s="701">
        <v>0</v>
      </c>
      <c r="Z634" s="700">
        <v>0</v>
      </c>
      <c r="AA634" s="701">
        <v>0</v>
      </c>
      <c r="AB634" s="706">
        <v>0</v>
      </c>
      <c r="AC634" s="698">
        <v>0</v>
      </c>
      <c r="AD634" s="996"/>
      <c r="AE634" s="997"/>
      <c r="AF634" s="998"/>
    </row>
    <row r="635" spans="1:32" x14ac:dyDescent="0.2">
      <c r="A635" s="11">
        <v>162</v>
      </c>
      <c r="B635" s="691"/>
      <c r="C635" s="692"/>
      <c r="D635" s="692"/>
      <c r="E635" s="692"/>
      <c r="F635" s="1449" t="s">
        <v>574</v>
      </c>
      <c r="G635" s="1450"/>
      <c r="H635" s="1450"/>
      <c r="I635" s="1450"/>
      <c r="J635" s="1450"/>
      <c r="K635" s="1450"/>
      <c r="L635" s="1451"/>
      <c r="M635" s="698">
        <v>0</v>
      </c>
      <c r="N635" s="699">
        <v>0</v>
      </c>
      <c r="O635" s="700">
        <v>0</v>
      </c>
      <c r="P635" s="700">
        <v>0</v>
      </c>
      <c r="Q635" s="705">
        <v>0</v>
      </c>
      <c r="R635" s="700">
        <v>0</v>
      </c>
      <c r="S635" s="701">
        <v>0</v>
      </c>
      <c r="T635" s="700">
        <v>0</v>
      </c>
      <c r="U635" s="701">
        <v>0</v>
      </c>
      <c r="V635" s="700">
        <v>0</v>
      </c>
      <c r="W635" s="701">
        <v>0</v>
      </c>
      <c r="X635" s="700">
        <v>0</v>
      </c>
      <c r="Y635" s="701">
        <v>0</v>
      </c>
      <c r="Z635" s="700">
        <v>0</v>
      </c>
      <c r="AA635" s="701">
        <v>0</v>
      </c>
      <c r="AB635" s="706">
        <v>0</v>
      </c>
      <c r="AC635" s="698">
        <v>0</v>
      </c>
      <c r="AD635" s="996"/>
      <c r="AE635" s="997"/>
      <c r="AF635" s="998"/>
    </row>
    <row r="636" spans="1:32" ht="27.75" customHeight="1" x14ac:dyDescent="0.2">
      <c r="A636" s="11">
        <v>163</v>
      </c>
      <c r="B636" s="684"/>
      <c r="C636" s="685"/>
      <c r="D636" s="685"/>
      <c r="E636" s="685"/>
      <c r="F636" s="1449" t="s">
        <v>566</v>
      </c>
      <c r="G636" s="1450"/>
      <c r="H636" s="1450"/>
      <c r="I636" s="1450"/>
      <c r="J636" s="1450"/>
      <c r="K636" s="1450"/>
      <c r="L636" s="1451"/>
      <c r="M636" s="698">
        <v>0</v>
      </c>
      <c r="N636" s="699">
        <v>0</v>
      </c>
      <c r="O636" s="700">
        <v>0</v>
      </c>
      <c r="P636" s="700">
        <v>0</v>
      </c>
      <c r="Q636" s="705">
        <v>0</v>
      </c>
      <c r="R636" s="700">
        <v>0</v>
      </c>
      <c r="S636" s="701">
        <v>0</v>
      </c>
      <c r="T636" s="700">
        <v>0</v>
      </c>
      <c r="U636" s="701">
        <v>0</v>
      </c>
      <c r="V636" s="700">
        <v>0</v>
      </c>
      <c r="W636" s="701">
        <v>0</v>
      </c>
      <c r="X636" s="700">
        <v>0</v>
      </c>
      <c r="Y636" s="701">
        <v>0</v>
      </c>
      <c r="Z636" s="700">
        <v>0</v>
      </c>
      <c r="AA636" s="701">
        <v>0</v>
      </c>
      <c r="AB636" s="706">
        <v>0</v>
      </c>
      <c r="AC636" s="698">
        <v>0</v>
      </c>
      <c r="AD636" s="996"/>
      <c r="AE636" s="997"/>
      <c r="AF636" s="998"/>
    </row>
    <row r="637" spans="1:32" x14ac:dyDescent="0.2">
      <c r="A637" s="11">
        <v>164</v>
      </c>
      <c r="B637" s="770"/>
      <c r="C637" s="776"/>
      <c r="D637" s="1485" t="s">
        <v>23</v>
      </c>
      <c r="E637" s="1486"/>
      <c r="F637" s="1486"/>
      <c r="G637" s="1486"/>
      <c r="H637" s="1486"/>
      <c r="I637" s="1486"/>
      <c r="J637" s="1486"/>
      <c r="K637" s="1486"/>
      <c r="L637" s="1486"/>
      <c r="M637" s="1486"/>
      <c r="N637" s="1486"/>
      <c r="O637" s="1486"/>
      <c r="P637" s="1486"/>
      <c r="Q637" s="1486"/>
      <c r="R637" s="1486"/>
      <c r="S637" s="1486"/>
      <c r="T637" s="1486"/>
      <c r="U637" s="1486"/>
      <c r="V637" s="1486"/>
      <c r="W637" s="1486"/>
      <c r="X637" s="1486"/>
      <c r="Y637" s="1486"/>
      <c r="Z637" s="1486"/>
      <c r="AA637" s="1486"/>
      <c r="AB637" s="1486"/>
      <c r="AC637" s="1486"/>
      <c r="AD637" s="1486"/>
      <c r="AE637" s="1486"/>
      <c r="AF637" s="1487"/>
    </row>
    <row r="638" spans="1:32" x14ac:dyDescent="0.2">
      <c r="A638" s="11">
        <v>165</v>
      </c>
      <c r="B638" s="691"/>
      <c r="C638" s="692"/>
      <c r="D638" s="692"/>
      <c r="E638" s="1452" t="s">
        <v>126</v>
      </c>
      <c r="F638" s="1453"/>
      <c r="G638" s="1453"/>
      <c r="H638" s="1453"/>
      <c r="I638" s="1453"/>
      <c r="J638" s="1453"/>
      <c r="K638" s="1453"/>
      <c r="L638" s="1454"/>
      <c r="M638" s="407">
        <f>SUBTOTAL(9,M639:M640)</f>
        <v>0</v>
      </c>
      <c r="N638" s="410">
        <f t="shared" ref="N638:AC638" si="144">SUBTOTAL(9,N639:N640)</f>
        <v>0</v>
      </c>
      <c r="O638" s="414">
        <f t="shared" si="144"/>
        <v>0</v>
      </c>
      <c r="P638" s="413">
        <f t="shared" si="144"/>
        <v>0</v>
      </c>
      <c r="Q638" s="415">
        <f t="shared" si="144"/>
        <v>0</v>
      </c>
      <c r="R638" s="414">
        <f t="shared" si="144"/>
        <v>0</v>
      </c>
      <c r="S638" s="414">
        <f t="shared" si="144"/>
        <v>0</v>
      </c>
      <c r="T638" s="414">
        <f t="shared" si="144"/>
        <v>0</v>
      </c>
      <c r="U638" s="414">
        <f t="shared" si="144"/>
        <v>0</v>
      </c>
      <c r="V638" s="414">
        <f t="shared" si="144"/>
        <v>0</v>
      </c>
      <c r="W638" s="414">
        <f t="shared" si="144"/>
        <v>0</v>
      </c>
      <c r="X638" s="414">
        <f t="shared" si="144"/>
        <v>0</v>
      </c>
      <c r="Y638" s="414">
        <f t="shared" si="144"/>
        <v>0</v>
      </c>
      <c r="Z638" s="414">
        <f t="shared" si="144"/>
        <v>0</v>
      </c>
      <c r="AA638" s="414">
        <f t="shared" si="144"/>
        <v>0</v>
      </c>
      <c r="AB638" s="424">
        <f t="shared" si="144"/>
        <v>0</v>
      </c>
      <c r="AC638" s="407">
        <f t="shared" si="144"/>
        <v>0</v>
      </c>
      <c r="AD638" s="996"/>
      <c r="AE638" s="997"/>
      <c r="AF638" s="998"/>
    </row>
    <row r="639" spans="1:32" x14ac:dyDescent="0.2">
      <c r="A639" s="11">
        <v>166</v>
      </c>
      <c r="B639" s="691"/>
      <c r="C639" s="692"/>
      <c r="D639" s="692"/>
      <c r="E639" s="692"/>
      <c r="F639" s="1455" t="s">
        <v>127</v>
      </c>
      <c r="G639" s="1456"/>
      <c r="H639" s="1456"/>
      <c r="I639" s="1456"/>
      <c r="J639" s="1456"/>
      <c r="K639" s="1456"/>
      <c r="L639" s="1457"/>
      <c r="M639" s="698">
        <v>0</v>
      </c>
      <c r="N639" s="699">
        <v>0</v>
      </c>
      <c r="O639" s="700">
        <v>0</v>
      </c>
      <c r="P639" s="700">
        <v>0</v>
      </c>
      <c r="Q639" s="705">
        <v>0</v>
      </c>
      <c r="R639" s="700">
        <v>0</v>
      </c>
      <c r="S639" s="701">
        <v>0</v>
      </c>
      <c r="T639" s="700">
        <v>0</v>
      </c>
      <c r="U639" s="701">
        <v>0</v>
      </c>
      <c r="V639" s="700">
        <v>0</v>
      </c>
      <c r="W639" s="701">
        <v>0</v>
      </c>
      <c r="X639" s="700">
        <v>0</v>
      </c>
      <c r="Y639" s="701">
        <v>0</v>
      </c>
      <c r="Z639" s="700">
        <v>0</v>
      </c>
      <c r="AA639" s="701">
        <v>0</v>
      </c>
      <c r="AB639" s="706">
        <v>0</v>
      </c>
      <c r="AC639" s="698">
        <v>0</v>
      </c>
      <c r="AD639" s="996"/>
      <c r="AE639" s="997"/>
      <c r="AF639" s="998"/>
    </row>
    <row r="640" spans="1:32" x14ac:dyDescent="0.2">
      <c r="A640" s="11">
        <v>167</v>
      </c>
      <c r="B640" s="691"/>
      <c r="C640" s="692"/>
      <c r="D640" s="692"/>
      <c r="E640" s="692"/>
      <c r="F640" s="1458" t="s">
        <v>128</v>
      </c>
      <c r="G640" s="1459"/>
      <c r="H640" s="1459"/>
      <c r="I640" s="1459"/>
      <c r="J640" s="1459"/>
      <c r="K640" s="1459"/>
      <c r="L640" s="1460"/>
      <c r="M640" s="698">
        <v>0</v>
      </c>
      <c r="N640" s="699">
        <v>0</v>
      </c>
      <c r="O640" s="700">
        <v>0</v>
      </c>
      <c r="P640" s="700">
        <v>0</v>
      </c>
      <c r="Q640" s="705">
        <v>0</v>
      </c>
      <c r="R640" s="700">
        <v>0</v>
      </c>
      <c r="S640" s="701">
        <v>0</v>
      </c>
      <c r="T640" s="700">
        <v>0</v>
      </c>
      <c r="U640" s="701">
        <v>0</v>
      </c>
      <c r="V640" s="700">
        <v>0</v>
      </c>
      <c r="W640" s="701">
        <v>0</v>
      </c>
      <c r="X640" s="700">
        <v>0</v>
      </c>
      <c r="Y640" s="701">
        <v>0</v>
      </c>
      <c r="Z640" s="700">
        <v>0</v>
      </c>
      <c r="AA640" s="701">
        <v>0</v>
      </c>
      <c r="AB640" s="706">
        <v>0</v>
      </c>
      <c r="AC640" s="698">
        <v>0</v>
      </c>
      <c r="AD640" s="996"/>
      <c r="AE640" s="997"/>
      <c r="AF640" s="998"/>
    </row>
    <row r="641" spans="1:32" x14ac:dyDescent="0.2">
      <c r="A641" s="11">
        <v>168</v>
      </c>
      <c r="B641" s="691"/>
      <c r="C641" s="692"/>
      <c r="D641" s="692"/>
      <c r="E641" s="1452" t="s">
        <v>129</v>
      </c>
      <c r="F641" s="1453"/>
      <c r="G641" s="1453"/>
      <c r="H641" s="1453"/>
      <c r="I641" s="1453"/>
      <c r="J641" s="1453"/>
      <c r="K641" s="1453"/>
      <c r="L641" s="1454"/>
      <c r="M641" s="407">
        <f>SUBTOTAL(9,M642:M643)</f>
        <v>0</v>
      </c>
      <c r="N641" s="410">
        <f t="shared" ref="N641:AC641" si="145">SUBTOTAL(9,N642:N643)</f>
        <v>0</v>
      </c>
      <c r="O641" s="414">
        <f t="shared" si="145"/>
        <v>0</v>
      </c>
      <c r="P641" s="413">
        <f t="shared" si="145"/>
        <v>0</v>
      </c>
      <c r="Q641" s="415">
        <f t="shared" si="145"/>
        <v>0</v>
      </c>
      <c r="R641" s="414">
        <f t="shared" si="145"/>
        <v>0</v>
      </c>
      <c r="S641" s="414">
        <f t="shared" si="145"/>
        <v>0</v>
      </c>
      <c r="T641" s="414">
        <f t="shared" si="145"/>
        <v>0</v>
      </c>
      <c r="U641" s="414">
        <f t="shared" si="145"/>
        <v>0</v>
      </c>
      <c r="V641" s="414">
        <f t="shared" si="145"/>
        <v>0</v>
      </c>
      <c r="W641" s="414">
        <f t="shared" si="145"/>
        <v>0</v>
      </c>
      <c r="X641" s="414">
        <f t="shared" si="145"/>
        <v>0</v>
      </c>
      <c r="Y641" s="414">
        <f t="shared" si="145"/>
        <v>0</v>
      </c>
      <c r="Z641" s="414">
        <f t="shared" si="145"/>
        <v>0</v>
      </c>
      <c r="AA641" s="414">
        <f t="shared" si="145"/>
        <v>0</v>
      </c>
      <c r="AB641" s="424">
        <f t="shared" si="145"/>
        <v>0</v>
      </c>
      <c r="AC641" s="407">
        <f t="shared" si="145"/>
        <v>0</v>
      </c>
      <c r="AD641" s="996"/>
      <c r="AE641" s="997"/>
      <c r="AF641" s="998"/>
    </row>
    <row r="642" spans="1:32" x14ac:dyDescent="0.2">
      <c r="A642" s="11">
        <v>169</v>
      </c>
      <c r="B642" s="691"/>
      <c r="C642" s="692"/>
      <c r="D642" s="692"/>
      <c r="E642" s="692"/>
      <c r="F642" s="1455" t="s">
        <v>130</v>
      </c>
      <c r="G642" s="1456"/>
      <c r="H642" s="1456"/>
      <c r="I642" s="1456"/>
      <c r="J642" s="1456"/>
      <c r="K642" s="1456"/>
      <c r="L642" s="1457"/>
      <c r="M642" s="698">
        <v>0</v>
      </c>
      <c r="N642" s="699">
        <v>0</v>
      </c>
      <c r="O642" s="700">
        <v>0</v>
      </c>
      <c r="P642" s="700">
        <v>0</v>
      </c>
      <c r="Q642" s="705">
        <v>0</v>
      </c>
      <c r="R642" s="700">
        <v>0</v>
      </c>
      <c r="S642" s="701">
        <v>0</v>
      </c>
      <c r="T642" s="700">
        <v>0</v>
      </c>
      <c r="U642" s="701">
        <v>0</v>
      </c>
      <c r="V642" s="700">
        <v>0</v>
      </c>
      <c r="W642" s="701">
        <v>0</v>
      </c>
      <c r="X642" s="700">
        <v>0</v>
      </c>
      <c r="Y642" s="701">
        <v>0</v>
      </c>
      <c r="Z642" s="700">
        <v>0</v>
      </c>
      <c r="AA642" s="701">
        <v>0</v>
      </c>
      <c r="AB642" s="706">
        <v>0</v>
      </c>
      <c r="AC642" s="698">
        <v>0</v>
      </c>
      <c r="AD642" s="996"/>
      <c r="AE642" s="997"/>
      <c r="AF642" s="998"/>
    </row>
    <row r="643" spans="1:32" x14ac:dyDescent="0.2">
      <c r="A643" s="11">
        <v>170</v>
      </c>
      <c r="B643" s="691"/>
      <c r="C643" s="692"/>
      <c r="D643" s="692"/>
      <c r="E643" s="692"/>
      <c r="F643" s="1458" t="s">
        <v>131</v>
      </c>
      <c r="G643" s="1459"/>
      <c r="H643" s="1459"/>
      <c r="I643" s="1459"/>
      <c r="J643" s="1459"/>
      <c r="K643" s="1459"/>
      <c r="L643" s="1460"/>
      <c r="M643" s="698">
        <v>0</v>
      </c>
      <c r="N643" s="699">
        <v>0</v>
      </c>
      <c r="O643" s="700">
        <v>0</v>
      </c>
      <c r="P643" s="700">
        <v>0</v>
      </c>
      <c r="Q643" s="705">
        <v>0</v>
      </c>
      <c r="R643" s="700">
        <v>0</v>
      </c>
      <c r="S643" s="701">
        <v>0</v>
      </c>
      <c r="T643" s="700">
        <v>0</v>
      </c>
      <c r="U643" s="701">
        <v>0</v>
      </c>
      <c r="V643" s="700">
        <v>0</v>
      </c>
      <c r="W643" s="701">
        <v>0</v>
      </c>
      <c r="X643" s="700">
        <v>0</v>
      </c>
      <c r="Y643" s="701">
        <v>0</v>
      </c>
      <c r="Z643" s="700">
        <v>0</v>
      </c>
      <c r="AA643" s="701">
        <v>0</v>
      </c>
      <c r="AB643" s="706">
        <v>0</v>
      </c>
      <c r="AC643" s="698">
        <v>0</v>
      </c>
      <c r="AD643" s="996"/>
      <c r="AE643" s="997"/>
      <c r="AF643" s="998"/>
    </row>
    <row r="644" spans="1:32" x14ac:dyDescent="0.2">
      <c r="A644" s="11">
        <v>171</v>
      </c>
      <c r="B644" s="691"/>
      <c r="C644" s="692"/>
      <c r="D644" s="692"/>
      <c r="E644" s="1452" t="s">
        <v>132</v>
      </c>
      <c r="F644" s="1453"/>
      <c r="G644" s="1453"/>
      <c r="H644" s="1453"/>
      <c r="I644" s="1453"/>
      <c r="J644" s="1453"/>
      <c r="K644" s="1453"/>
      <c r="L644" s="1454"/>
      <c r="M644" s="407">
        <f>SUBTOTAL(9,M645:M646)</f>
        <v>0</v>
      </c>
      <c r="N644" s="410">
        <f t="shared" ref="N644:AC644" si="146">SUBTOTAL(9,N645:N646)</f>
        <v>0</v>
      </c>
      <c r="O644" s="414">
        <f t="shared" si="146"/>
        <v>0</v>
      </c>
      <c r="P644" s="413">
        <f t="shared" si="146"/>
        <v>0</v>
      </c>
      <c r="Q644" s="415">
        <f t="shared" si="146"/>
        <v>0</v>
      </c>
      <c r="R644" s="414">
        <f t="shared" si="146"/>
        <v>0</v>
      </c>
      <c r="S644" s="414">
        <f t="shared" si="146"/>
        <v>0</v>
      </c>
      <c r="T644" s="414">
        <f t="shared" si="146"/>
        <v>0</v>
      </c>
      <c r="U644" s="414">
        <f t="shared" si="146"/>
        <v>0</v>
      </c>
      <c r="V644" s="414">
        <f t="shared" si="146"/>
        <v>0</v>
      </c>
      <c r="W644" s="414">
        <f t="shared" si="146"/>
        <v>0</v>
      </c>
      <c r="X644" s="414">
        <f t="shared" si="146"/>
        <v>0</v>
      </c>
      <c r="Y644" s="414">
        <f t="shared" si="146"/>
        <v>0</v>
      </c>
      <c r="Z644" s="414">
        <f t="shared" si="146"/>
        <v>0</v>
      </c>
      <c r="AA644" s="414">
        <f t="shared" si="146"/>
        <v>0</v>
      </c>
      <c r="AB644" s="424">
        <f t="shared" si="146"/>
        <v>0</v>
      </c>
      <c r="AC644" s="407">
        <f t="shared" si="146"/>
        <v>0</v>
      </c>
      <c r="AD644" s="996"/>
      <c r="AE644" s="997"/>
      <c r="AF644" s="998"/>
    </row>
    <row r="645" spans="1:32" x14ac:dyDescent="0.2">
      <c r="A645" s="11">
        <v>172</v>
      </c>
      <c r="B645" s="691"/>
      <c r="C645" s="692"/>
      <c r="D645" s="692"/>
      <c r="E645" s="692"/>
      <c r="F645" s="1455" t="s">
        <v>133</v>
      </c>
      <c r="G645" s="1456"/>
      <c r="H645" s="1456"/>
      <c r="I645" s="1456"/>
      <c r="J645" s="1456"/>
      <c r="K645" s="1456"/>
      <c r="L645" s="1457"/>
      <c r="M645" s="698">
        <v>0</v>
      </c>
      <c r="N645" s="699">
        <v>0</v>
      </c>
      <c r="O645" s="700">
        <v>0</v>
      </c>
      <c r="P645" s="700">
        <v>0</v>
      </c>
      <c r="Q645" s="705">
        <v>0</v>
      </c>
      <c r="R645" s="700">
        <v>0</v>
      </c>
      <c r="S645" s="701">
        <v>0</v>
      </c>
      <c r="T645" s="700">
        <v>0</v>
      </c>
      <c r="U645" s="701">
        <v>0</v>
      </c>
      <c r="V645" s="700">
        <v>0</v>
      </c>
      <c r="W645" s="701">
        <v>0</v>
      </c>
      <c r="X645" s="700">
        <v>0</v>
      </c>
      <c r="Y645" s="701">
        <v>0</v>
      </c>
      <c r="Z645" s="700">
        <v>0</v>
      </c>
      <c r="AA645" s="701">
        <v>0</v>
      </c>
      <c r="AB645" s="706">
        <v>0</v>
      </c>
      <c r="AC645" s="698">
        <v>0</v>
      </c>
      <c r="AD645" s="996"/>
      <c r="AE645" s="997"/>
      <c r="AF645" s="998"/>
    </row>
    <row r="646" spans="1:32" x14ac:dyDescent="0.2">
      <c r="A646" s="11">
        <v>173</v>
      </c>
      <c r="B646" s="691"/>
      <c r="C646" s="692"/>
      <c r="D646" s="692"/>
      <c r="E646" s="692"/>
      <c r="F646" s="1458" t="s">
        <v>134</v>
      </c>
      <c r="G646" s="1459"/>
      <c r="H646" s="1459"/>
      <c r="I646" s="1459"/>
      <c r="J646" s="1459"/>
      <c r="K646" s="1459"/>
      <c r="L646" s="1460"/>
      <c r="M646" s="698">
        <v>0</v>
      </c>
      <c r="N646" s="699">
        <v>0</v>
      </c>
      <c r="O646" s="700">
        <v>0</v>
      </c>
      <c r="P646" s="700">
        <v>0</v>
      </c>
      <c r="Q646" s="705">
        <v>0</v>
      </c>
      <c r="R646" s="700">
        <v>0</v>
      </c>
      <c r="S646" s="701">
        <v>0</v>
      </c>
      <c r="T646" s="700">
        <v>0</v>
      </c>
      <c r="U646" s="701">
        <v>0</v>
      </c>
      <c r="V646" s="700">
        <v>0</v>
      </c>
      <c r="W646" s="701">
        <v>0</v>
      </c>
      <c r="X646" s="700">
        <v>0</v>
      </c>
      <c r="Y646" s="701">
        <v>0</v>
      </c>
      <c r="Z646" s="700">
        <v>0</v>
      </c>
      <c r="AA646" s="701">
        <v>0</v>
      </c>
      <c r="AB646" s="706">
        <v>0</v>
      </c>
      <c r="AC646" s="698">
        <v>0</v>
      </c>
      <c r="AD646" s="996"/>
      <c r="AE646" s="997"/>
      <c r="AF646" s="998"/>
    </row>
    <row r="647" spans="1:32" x14ac:dyDescent="0.2">
      <c r="A647" s="11">
        <v>174</v>
      </c>
      <c r="B647" s="691"/>
      <c r="C647" s="692"/>
      <c r="D647" s="692"/>
      <c r="E647" s="1452" t="s">
        <v>135</v>
      </c>
      <c r="F647" s="1453"/>
      <c r="G647" s="1453"/>
      <c r="H647" s="1453"/>
      <c r="I647" s="1453"/>
      <c r="J647" s="1453"/>
      <c r="K647" s="1453"/>
      <c r="L647" s="1454"/>
      <c r="M647" s="407">
        <f>SUBTOTAL(9,M648:M649)</f>
        <v>0</v>
      </c>
      <c r="N647" s="410">
        <f t="shared" ref="N647:AC647" si="147">SUBTOTAL(9,N648:N649)</f>
        <v>0</v>
      </c>
      <c r="O647" s="414">
        <f t="shared" si="147"/>
        <v>0</v>
      </c>
      <c r="P647" s="413">
        <f t="shared" si="147"/>
        <v>0</v>
      </c>
      <c r="Q647" s="415">
        <f t="shared" si="147"/>
        <v>0</v>
      </c>
      <c r="R647" s="414">
        <f t="shared" si="147"/>
        <v>0</v>
      </c>
      <c r="S647" s="414">
        <f t="shared" si="147"/>
        <v>0</v>
      </c>
      <c r="T647" s="414">
        <f t="shared" si="147"/>
        <v>0</v>
      </c>
      <c r="U647" s="414">
        <f t="shared" si="147"/>
        <v>0</v>
      </c>
      <c r="V647" s="414">
        <f t="shared" si="147"/>
        <v>0</v>
      </c>
      <c r="W647" s="414">
        <f t="shared" si="147"/>
        <v>0</v>
      </c>
      <c r="X647" s="414">
        <f t="shared" si="147"/>
        <v>0</v>
      </c>
      <c r="Y647" s="414">
        <f t="shared" si="147"/>
        <v>0</v>
      </c>
      <c r="Z647" s="414">
        <f t="shared" si="147"/>
        <v>0</v>
      </c>
      <c r="AA647" s="414">
        <f t="shared" si="147"/>
        <v>0</v>
      </c>
      <c r="AB647" s="424">
        <f t="shared" si="147"/>
        <v>0</v>
      </c>
      <c r="AC647" s="407">
        <f t="shared" si="147"/>
        <v>0</v>
      </c>
      <c r="AD647" s="996"/>
      <c r="AE647" s="997"/>
      <c r="AF647" s="998"/>
    </row>
    <row r="648" spans="1:32" x14ac:dyDescent="0.2">
      <c r="A648" s="11">
        <v>175</v>
      </c>
      <c r="B648" s="691"/>
      <c r="C648" s="692"/>
      <c r="D648" s="692"/>
      <c r="E648" s="692"/>
      <c r="F648" s="1455" t="s">
        <v>136</v>
      </c>
      <c r="G648" s="1456"/>
      <c r="H648" s="1456"/>
      <c r="I648" s="1456"/>
      <c r="J648" s="1456"/>
      <c r="K648" s="1456"/>
      <c r="L648" s="1457"/>
      <c r="M648" s="698">
        <v>0</v>
      </c>
      <c r="N648" s="699">
        <v>0</v>
      </c>
      <c r="O648" s="700">
        <v>0</v>
      </c>
      <c r="P648" s="700">
        <v>0</v>
      </c>
      <c r="Q648" s="705">
        <v>0</v>
      </c>
      <c r="R648" s="700">
        <v>0</v>
      </c>
      <c r="S648" s="701">
        <v>0</v>
      </c>
      <c r="T648" s="700">
        <v>0</v>
      </c>
      <c r="U648" s="701">
        <v>0</v>
      </c>
      <c r="V648" s="700">
        <v>0</v>
      </c>
      <c r="W648" s="701">
        <v>0</v>
      </c>
      <c r="X648" s="700">
        <v>0</v>
      </c>
      <c r="Y648" s="701">
        <v>0</v>
      </c>
      <c r="Z648" s="700">
        <v>0</v>
      </c>
      <c r="AA648" s="701">
        <v>0</v>
      </c>
      <c r="AB648" s="706">
        <v>0</v>
      </c>
      <c r="AC648" s="698">
        <v>0</v>
      </c>
      <c r="AD648" s="996"/>
      <c r="AE648" s="997"/>
      <c r="AF648" s="998"/>
    </row>
    <row r="649" spans="1:32" x14ac:dyDescent="0.2">
      <c r="A649" s="11">
        <v>176</v>
      </c>
      <c r="B649" s="691"/>
      <c r="C649" s="692"/>
      <c r="D649" s="692"/>
      <c r="E649" s="692"/>
      <c r="F649" s="1458" t="s">
        <v>137</v>
      </c>
      <c r="G649" s="1459"/>
      <c r="H649" s="1459"/>
      <c r="I649" s="1459"/>
      <c r="J649" s="1459"/>
      <c r="K649" s="1459"/>
      <c r="L649" s="1460"/>
      <c r="M649" s="698">
        <v>0</v>
      </c>
      <c r="N649" s="699">
        <v>0</v>
      </c>
      <c r="O649" s="700">
        <v>0</v>
      </c>
      <c r="P649" s="700">
        <v>0</v>
      </c>
      <c r="Q649" s="705">
        <v>0</v>
      </c>
      <c r="R649" s="700">
        <v>0</v>
      </c>
      <c r="S649" s="701">
        <v>0</v>
      </c>
      <c r="T649" s="700">
        <v>0</v>
      </c>
      <c r="U649" s="701">
        <v>0</v>
      </c>
      <c r="V649" s="700">
        <v>0</v>
      </c>
      <c r="W649" s="701">
        <v>0</v>
      </c>
      <c r="X649" s="700">
        <v>0</v>
      </c>
      <c r="Y649" s="701">
        <v>0</v>
      </c>
      <c r="Z649" s="700">
        <v>0</v>
      </c>
      <c r="AA649" s="701">
        <v>0</v>
      </c>
      <c r="AB649" s="706">
        <v>0</v>
      </c>
      <c r="AC649" s="698">
        <v>0</v>
      </c>
      <c r="AD649" s="996"/>
      <c r="AE649" s="997"/>
      <c r="AF649" s="998"/>
    </row>
    <row r="650" spans="1:32" x14ac:dyDescent="0.2">
      <c r="A650" s="11">
        <v>177</v>
      </c>
      <c r="B650" s="691"/>
      <c r="C650" s="692"/>
      <c r="D650" s="692"/>
      <c r="E650" s="1452" t="s">
        <v>550</v>
      </c>
      <c r="F650" s="1453"/>
      <c r="G650" s="1453"/>
      <c r="H650" s="1453"/>
      <c r="I650" s="1453"/>
      <c r="J650" s="1453"/>
      <c r="K650" s="1453"/>
      <c r="L650" s="1454"/>
      <c r="M650" s="407">
        <f>SUBTOTAL(9,M651:M652)</f>
        <v>0</v>
      </c>
      <c r="N650" s="410">
        <f t="shared" ref="N650:AC650" si="148">SUBTOTAL(9,N651:N652)</f>
        <v>0</v>
      </c>
      <c r="O650" s="414">
        <f t="shared" si="148"/>
        <v>0</v>
      </c>
      <c r="P650" s="413">
        <f t="shared" si="148"/>
        <v>0</v>
      </c>
      <c r="Q650" s="415">
        <f t="shared" si="148"/>
        <v>0</v>
      </c>
      <c r="R650" s="414">
        <f t="shared" si="148"/>
        <v>0</v>
      </c>
      <c r="S650" s="414">
        <f t="shared" si="148"/>
        <v>0</v>
      </c>
      <c r="T650" s="414">
        <f t="shared" si="148"/>
        <v>0</v>
      </c>
      <c r="U650" s="414">
        <f t="shared" si="148"/>
        <v>0</v>
      </c>
      <c r="V650" s="414">
        <f t="shared" si="148"/>
        <v>0</v>
      </c>
      <c r="W650" s="414">
        <f t="shared" si="148"/>
        <v>0</v>
      </c>
      <c r="X650" s="414">
        <f t="shared" si="148"/>
        <v>0</v>
      </c>
      <c r="Y650" s="414">
        <f t="shared" si="148"/>
        <v>0</v>
      </c>
      <c r="Z650" s="414">
        <f t="shared" si="148"/>
        <v>0</v>
      </c>
      <c r="AA650" s="414">
        <f t="shared" si="148"/>
        <v>0</v>
      </c>
      <c r="AB650" s="424">
        <f t="shared" si="148"/>
        <v>0</v>
      </c>
      <c r="AC650" s="407">
        <f t="shared" si="148"/>
        <v>0</v>
      </c>
      <c r="AD650" s="996"/>
      <c r="AE650" s="997"/>
      <c r="AF650" s="998"/>
    </row>
    <row r="651" spans="1:32" x14ac:dyDescent="0.2">
      <c r="A651" s="11">
        <v>178</v>
      </c>
      <c r="B651" s="691"/>
      <c r="C651" s="692"/>
      <c r="D651" s="692"/>
      <c r="E651" s="692"/>
      <c r="F651" s="1455" t="s">
        <v>551</v>
      </c>
      <c r="G651" s="1456"/>
      <c r="H651" s="1456"/>
      <c r="I651" s="1456"/>
      <c r="J651" s="1456"/>
      <c r="K651" s="1456"/>
      <c r="L651" s="1457"/>
      <c r="M651" s="698">
        <v>0</v>
      </c>
      <c r="N651" s="699">
        <v>0</v>
      </c>
      <c r="O651" s="700">
        <v>0</v>
      </c>
      <c r="P651" s="700">
        <v>0</v>
      </c>
      <c r="Q651" s="705">
        <v>0</v>
      </c>
      <c r="R651" s="700">
        <v>0</v>
      </c>
      <c r="S651" s="701">
        <v>0</v>
      </c>
      <c r="T651" s="700">
        <v>0</v>
      </c>
      <c r="U651" s="701">
        <v>0</v>
      </c>
      <c r="V651" s="700">
        <v>0</v>
      </c>
      <c r="W651" s="701">
        <v>0</v>
      </c>
      <c r="X651" s="700">
        <v>0</v>
      </c>
      <c r="Y651" s="701">
        <v>0</v>
      </c>
      <c r="Z651" s="700">
        <v>0</v>
      </c>
      <c r="AA651" s="701">
        <v>0</v>
      </c>
      <c r="AB651" s="706">
        <v>0</v>
      </c>
      <c r="AC651" s="698">
        <v>0</v>
      </c>
      <c r="AD651" s="996"/>
      <c r="AE651" s="997"/>
      <c r="AF651" s="998"/>
    </row>
    <row r="652" spans="1:32" x14ac:dyDescent="0.2">
      <c r="A652" s="11">
        <v>179</v>
      </c>
      <c r="B652" s="691"/>
      <c r="C652" s="692"/>
      <c r="D652" s="692"/>
      <c r="E652" s="692"/>
      <c r="F652" s="1458" t="s">
        <v>552</v>
      </c>
      <c r="G652" s="1459"/>
      <c r="H652" s="1459"/>
      <c r="I652" s="1459"/>
      <c r="J652" s="1459"/>
      <c r="K652" s="1459"/>
      <c r="L652" s="1460"/>
      <c r="M652" s="698">
        <v>0</v>
      </c>
      <c r="N652" s="699">
        <v>0</v>
      </c>
      <c r="O652" s="700">
        <v>0</v>
      </c>
      <c r="P652" s="700">
        <v>0</v>
      </c>
      <c r="Q652" s="705">
        <v>0</v>
      </c>
      <c r="R652" s="700">
        <v>0</v>
      </c>
      <c r="S652" s="701">
        <v>0</v>
      </c>
      <c r="T652" s="700">
        <v>0</v>
      </c>
      <c r="U652" s="701">
        <v>0</v>
      </c>
      <c r="V652" s="700">
        <v>0</v>
      </c>
      <c r="W652" s="701">
        <v>0</v>
      </c>
      <c r="X652" s="700">
        <v>0</v>
      </c>
      <c r="Y652" s="701">
        <v>0</v>
      </c>
      <c r="Z652" s="700">
        <v>0</v>
      </c>
      <c r="AA652" s="701">
        <v>0</v>
      </c>
      <c r="AB652" s="706">
        <v>0</v>
      </c>
      <c r="AC652" s="698">
        <v>0</v>
      </c>
      <c r="AD652" s="996"/>
      <c r="AE652" s="997"/>
      <c r="AF652" s="998"/>
    </row>
    <row r="653" spans="1:32" x14ac:dyDescent="0.2">
      <c r="A653" s="11">
        <v>180</v>
      </c>
      <c r="B653" s="691"/>
      <c r="C653" s="692"/>
      <c r="D653" s="692"/>
      <c r="E653" s="1452" t="s">
        <v>553</v>
      </c>
      <c r="F653" s="1453"/>
      <c r="G653" s="1453"/>
      <c r="H653" s="1453"/>
      <c r="I653" s="1453"/>
      <c r="J653" s="1453"/>
      <c r="K653" s="1453"/>
      <c r="L653" s="1454"/>
      <c r="M653" s="407">
        <f>SUBTOTAL(9,M654:M655)</f>
        <v>0</v>
      </c>
      <c r="N653" s="410">
        <f t="shared" ref="N653:AC653" si="149">SUBTOTAL(9,N654:N655)</f>
        <v>0</v>
      </c>
      <c r="O653" s="414">
        <f t="shared" si="149"/>
        <v>0</v>
      </c>
      <c r="P653" s="413">
        <f t="shared" si="149"/>
        <v>0</v>
      </c>
      <c r="Q653" s="415">
        <f t="shared" si="149"/>
        <v>0</v>
      </c>
      <c r="R653" s="414">
        <f t="shared" si="149"/>
        <v>0</v>
      </c>
      <c r="S653" s="414">
        <f t="shared" si="149"/>
        <v>0</v>
      </c>
      <c r="T653" s="414">
        <f t="shared" si="149"/>
        <v>0</v>
      </c>
      <c r="U653" s="414">
        <f t="shared" si="149"/>
        <v>0</v>
      </c>
      <c r="V653" s="414">
        <f t="shared" si="149"/>
        <v>0</v>
      </c>
      <c r="W653" s="414">
        <f t="shared" si="149"/>
        <v>0</v>
      </c>
      <c r="X653" s="414">
        <f t="shared" si="149"/>
        <v>0</v>
      </c>
      <c r="Y653" s="414">
        <f t="shared" si="149"/>
        <v>0</v>
      </c>
      <c r="Z653" s="414">
        <f t="shared" si="149"/>
        <v>0</v>
      </c>
      <c r="AA653" s="414">
        <f t="shared" si="149"/>
        <v>0</v>
      </c>
      <c r="AB653" s="424">
        <f t="shared" si="149"/>
        <v>0</v>
      </c>
      <c r="AC653" s="407">
        <f t="shared" si="149"/>
        <v>0</v>
      </c>
      <c r="AD653" s="996"/>
      <c r="AE653" s="997"/>
      <c r="AF653" s="998"/>
    </row>
    <row r="654" spans="1:32" x14ac:dyDescent="0.2">
      <c r="A654" s="11">
        <v>181</v>
      </c>
      <c r="B654" s="691"/>
      <c r="C654" s="692"/>
      <c r="D654" s="692"/>
      <c r="E654" s="692"/>
      <c r="F654" s="1455" t="s">
        <v>554</v>
      </c>
      <c r="G654" s="1456"/>
      <c r="H654" s="1456"/>
      <c r="I654" s="1456"/>
      <c r="J654" s="1456"/>
      <c r="K654" s="1456"/>
      <c r="L654" s="1457"/>
      <c r="M654" s="698">
        <v>0</v>
      </c>
      <c r="N654" s="699">
        <v>0</v>
      </c>
      <c r="O654" s="700">
        <v>0</v>
      </c>
      <c r="P654" s="700">
        <v>0</v>
      </c>
      <c r="Q654" s="705">
        <v>0</v>
      </c>
      <c r="R654" s="700">
        <v>0</v>
      </c>
      <c r="S654" s="701">
        <v>0</v>
      </c>
      <c r="T654" s="700">
        <v>0</v>
      </c>
      <c r="U654" s="701">
        <v>0</v>
      </c>
      <c r="V654" s="700">
        <v>0</v>
      </c>
      <c r="W654" s="701">
        <v>0</v>
      </c>
      <c r="X654" s="700">
        <v>0</v>
      </c>
      <c r="Y654" s="701">
        <v>0</v>
      </c>
      <c r="Z654" s="700">
        <v>0</v>
      </c>
      <c r="AA654" s="701">
        <v>0</v>
      </c>
      <c r="AB654" s="706">
        <v>0</v>
      </c>
      <c r="AC654" s="698">
        <v>0</v>
      </c>
      <c r="AD654" s="996"/>
      <c r="AE654" s="997"/>
      <c r="AF654" s="998"/>
    </row>
    <row r="655" spans="1:32" x14ac:dyDescent="0.2">
      <c r="A655" s="11">
        <v>182</v>
      </c>
      <c r="B655" s="691"/>
      <c r="C655" s="692"/>
      <c r="D655" s="692"/>
      <c r="E655" s="692"/>
      <c r="F655" s="1458" t="s">
        <v>555</v>
      </c>
      <c r="G655" s="1459"/>
      <c r="H655" s="1459"/>
      <c r="I655" s="1459"/>
      <c r="J655" s="1459"/>
      <c r="K655" s="1459"/>
      <c r="L655" s="1460"/>
      <c r="M655" s="698">
        <v>0</v>
      </c>
      <c r="N655" s="699">
        <v>0</v>
      </c>
      <c r="O655" s="700">
        <v>0</v>
      </c>
      <c r="P655" s="700">
        <v>0</v>
      </c>
      <c r="Q655" s="705">
        <v>0</v>
      </c>
      <c r="R655" s="700">
        <v>0</v>
      </c>
      <c r="S655" s="701">
        <v>0</v>
      </c>
      <c r="T655" s="700">
        <v>0</v>
      </c>
      <c r="U655" s="701">
        <v>0</v>
      </c>
      <c r="V655" s="700">
        <v>0</v>
      </c>
      <c r="W655" s="701">
        <v>0</v>
      </c>
      <c r="X655" s="700">
        <v>0</v>
      </c>
      <c r="Y655" s="701">
        <v>0</v>
      </c>
      <c r="Z655" s="700">
        <v>0</v>
      </c>
      <c r="AA655" s="701">
        <v>0</v>
      </c>
      <c r="AB655" s="706">
        <v>0</v>
      </c>
      <c r="AC655" s="698">
        <v>0</v>
      </c>
      <c r="AD655" s="996"/>
      <c r="AE655" s="997"/>
      <c r="AF655" s="998"/>
    </row>
    <row r="656" spans="1:32" x14ac:dyDescent="0.2">
      <c r="A656" s="11">
        <v>183</v>
      </c>
      <c r="B656" s="691"/>
      <c r="C656" s="692"/>
      <c r="D656" s="1485" t="s">
        <v>24</v>
      </c>
      <c r="E656" s="1486"/>
      <c r="F656" s="1486"/>
      <c r="G656" s="1486"/>
      <c r="H656" s="1486"/>
      <c r="I656" s="1486"/>
      <c r="J656" s="1486"/>
      <c r="K656" s="1486"/>
      <c r="L656" s="1487"/>
      <c r="M656" s="407">
        <f>SUBTOTAL(9,M657:M659)</f>
        <v>0</v>
      </c>
      <c r="N656" s="410">
        <f t="shared" ref="N656:AC656" si="150">SUBTOTAL(9,N657:N659)</f>
        <v>0</v>
      </c>
      <c r="O656" s="414">
        <f t="shared" si="150"/>
        <v>0</v>
      </c>
      <c r="P656" s="413">
        <f t="shared" si="150"/>
        <v>0</v>
      </c>
      <c r="Q656" s="415">
        <f t="shared" si="150"/>
        <v>0</v>
      </c>
      <c r="R656" s="414">
        <f t="shared" si="150"/>
        <v>0</v>
      </c>
      <c r="S656" s="414">
        <f t="shared" si="150"/>
        <v>0</v>
      </c>
      <c r="T656" s="414">
        <f t="shared" si="150"/>
        <v>0</v>
      </c>
      <c r="U656" s="414">
        <f t="shared" si="150"/>
        <v>0</v>
      </c>
      <c r="V656" s="414">
        <f t="shared" si="150"/>
        <v>0</v>
      </c>
      <c r="W656" s="414">
        <f t="shared" si="150"/>
        <v>0</v>
      </c>
      <c r="X656" s="414">
        <f t="shared" si="150"/>
        <v>0</v>
      </c>
      <c r="Y656" s="414">
        <f t="shared" si="150"/>
        <v>0</v>
      </c>
      <c r="Z656" s="414">
        <f t="shared" si="150"/>
        <v>0</v>
      </c>
      <c r="AA656" s="414">
        <f t="shared" si="150"/>
        <v>0</v>
      </c>
      <c r="AB656" s="424">
        <f t="shared" si="150"/>
        <v>0</v>
      </c>
      <c r="AC656" s="407">
        <f t="shared" si="150"/>
        <v>0</v>
      </c>
      <c r="AD656" s="996"/>
      <c r="AE656" s="997"/>
      <c r="AF656" s="998"/>
    </row>
    <row r="657" spans="1:32" x14ac:dyDescent="0.2">
      <c r="A657" s="11">
        <v>184</v>
      </c>
      <c r="B657" s="691"/>
      <c r="C657" s="692"/>
      <c r="D657" s="692"/>
      <c r="E657" s="692"/>
      <c r="F657" s="1455" t="s">
        <v>156</v>
      </c>
      <c r="G657" s="1456"/>
      <c r="H657" s="1456"/>
      <c r="I657" s="1456"/>
      <c r="J657" s="1456"/>
      <c r="K657" s="1456"/>
      <c r="L657" s="1457"/>
      <c r="M657" s="698">
        <v>0</v>
      </c>
      <c r="N657" s="699">
        <v>0</v>
      </c>
      <c r="O657" s="700">
        <v>0</v>
      </c>
      <c r="P657" s="700">
        <v>0</v>
      </c>
      <c r="Q657" s="705">
        <v>0</v>
      </c>
      <c r="R657" s="700">
        <v>0</v>
      </c>
      <c r="S657" s="701">
        <v>0</v>
      </c>
      <c r="T657" s="700">
        <v>0</v>
      </c>
      <c r="U657" s="701">
        <v>0</v>
      </c>
      <c r="V657" s="700">
        <v>0</v>
      </c>
      <c r="W657" s="701">
        <v>0</v>
      </c>
      <c r="X657" s="700">
        <v>0</v>
      </c>
      <c r="Y657" s="701">
        <v>0</v>
      </c>
      <c r="Z657" s="700">
        <v>0</v>
      </c>
      <c r="AA657" s="701">
        <v>0</v>
      </c>
      <c r="AB657" s="706">
        <v>0</v>
      </c>
      <c r="AC657" s="698">
        <v>0</v>
      </c>
      <c r="AD657" s="996"/>
      <c r="AE657" s="997"/>
      <c r="AF657" s="998"/>
    </row>
    <row r="658" spans="1:32" x14ac:dyDescent="0.2">
      <c r="A658" s="11">
        <v>185</v>
      </c>
      <c r="B658" s="691"/>
      <c r="C658" s="692"/>
      <c r="D658" s="692"/>
      <c r="E658" s="692"/>
      <c r="F658" s="1449" t="s">
        <v>157</v>
      </c>
      <c r="G658" s="1450"/>
      <c r="H658" s="1450"/>
      <c r="I658" s="1450"/>
      <c r="J658" s="1450"/>
      <c r="K658" s="1450"/>
      <c r="L658" s="1451"/>
      <c r="M658" s="698">
        <v>0</v>
      </c>
      <c r="N658" s="699">
        <v>0</v>
      </c>
      <c r="O658" s="700">
        <v>0</v>
      </c>
      <c r="P658" s="700">
        <v>0</v>
      </c>
      <c r="Q658" s="705">
        <v>0</v>
      </c>
      <c r="R658" s="700">
        <v>0</v>
      </c>
      <c r="S658" s="701">
        <v>0</v>
      </c>
      <c r="T658" s="700">
        <v>0</v>
      </c>
      <c r="U658" s="701">
        <v>0</v>
      </c>
      <c r="V658" s="700">
        <v>0</v>
      </c>
      <c r="W658" s="701">
        <v>0</v>
      </c>
      <c r="X658" s="700">
        <v>0</v>
      </c>
      <c r="Y658" s="701">
        <v>0</v>
      </c>
      <c r="Z658" s="700">
        <v>0</v>
      </c>
      <c r="AA658" s="701">
        <v>0</v>
      </c>
      <c r="AB658" s="706">
        <v>0</v>
      </c>
      <c r="AC658" s="698">
        <v>0</v>
      </c>
      <c r="AD658" s="996"/>
      <c r="AE658" s="997"/>
      <c r="AF658" s="998"/>
    </row>
    <row r="659" spans="1:32" x14ac:dyDescent="0.2">
      <c r="A659" s="11">
        <v>186</v>
      </c>
      <c r="B659" s="691"/>
      <c r="C659" s="692"/>
      <c r="D659" s="692"/>
      <c r="E659" s="692"/>
      <c r="F659" s="1449" t="s">
        <v>25</v>
      </c>
      <c r="G659" s="1450"/>
      <c r="H659" s="1450"/>
      <c r="I659" s="1450"/>
      <c r="J659" s="1450"/>
      <c r="K659" s="1450"/>
      <c r="L659" s="1451"/>
      <c r="M659" s="698">
        <v>0</v>
      </c>
      <c r="N659" s="699">
        <v>0</v>
      </c>
      <c r="O659" s="700">
        <v>0</v>
      </c>
      <c r="P659" s="700">
        <v>0</v>
      </c>
      <c r="Q659" s="705">
        <v>0</v>
      </c>
      <c r="R659" s="700">
        <v>0</v>
      </c>
      <c r="S659" s="701">
        <v>0</v>
      </c>
      <c r="T659" s="700">
        <v>0</v>
      </c>
      <c r="U659" s="701">
        <v>0</v>
      </c>
      <c r="V659" s="700">
        <v>0</v>
      </c>
      <c r="W659" s="701">
        <v>0</v>
      </c>
      <c r="X659" s="700">
        <v>0</v>
      </c>
      <c r="Y659" s="701">
        <v>0</v>
      </c>
      <c r="Z659" s="700">
        <v>0</v>
      </c>
      <c r="AA659" s="701">
        <v>0</v>
      </c>
      <c r="AB659" s="706">
        <v>0</v>
      </c>
      <c r="AC659" s="698">
        <v>0</v>
      </c>
      <c r="AD659" s="996"/>
      <c r="AE659" s="997"/>
      <c r="AF659" s="998"/>
    </row>
    <row r="660" spans="1:32" x14ac:dyDescent="0.2">
      <c r="A660" s="11">
        <v>187</v>
      </c>
      <c r="B660" s="691"/>
      <c r="C660" s="692"/>
      <c r="D660" s="1485" t="s">
        <v>467</v>
      </c>
      <c r="E660" s="1486"/>
      <c r="F660" s="1486"/>
      <c r="G660" s="1486"/>
      <c r="H660" s="1486"/>
      <c r="I660" s="1486"/>
      <c r="J660" s="1486"/>
      <c r="K660" s="1486"/>
      <c r="L660" s="1487"/>
      <c r="M660" s="407">
        <f>SUBTOTAL(9,M661:M662)</f>
        <v>0</v>
      </c>
      <c r="N660" s="1188"/>
      <c r="O660" s="1243"/>
      <c r="P660" s="1243"/>
      <c r="Q660" s="1243"/>
      <c r="R660" s="1243"/>
      <c r="S660" s="1243"/>
      <c r="T660" s="1243"/>
      <c r="U660" s="1243"/>
      <c r="V660" s="1243"/>
      <c r="W660" s="1243"/>
      <c r="X660" s="1243"/>
      <c r="Y660" s="1243"/>
      <c r="Z660" s="1243"/>
      <c r="AA660" s="1243"/>
      <c r="AB660" s="1243"/>
      <c r="AC660" s="1243"/>
      <c r="AD660" s="1017"/>
      <c r="AE660" s="997"/>
      <c r="AF660" s="998"/>
    </row>
    <row r="661" spans="1:32" x14ac:dyDescent="0.2">
      <c r="A661" s="11">
        <v>188</v>
      </c>
      <c r="B661" s="691"/>
      <c r="C661" s="692"/>
      <c r="D661" s="692"/>
      <c r="E661" s="692"/>
      <c r="F661" s="1449" t="s">
        <v>466</v>
      </c>
      <c r="G661" s="1450"/>
      <c r="H661" s="1450"/>
      <c r="I661" s="1450"/>
      <c r="J661" s="1450"/>
      <c r="K661" s="1450"/>
      <c r="L661" s="1451"/>
      <c r="M661" s="698">
        <v>0</v>
      </c>
      <c r="N661" s="1244"/>
      <c r="O661" s="1244"/>
      <c r="P661" s="1244"/>
      <c r="Q661" s="1244"/>
      <c r="R661" s="1244"/>
      <c r="S661" s="1244"/>
      <c r="T661" s="1244"/>
      <c r="U661" s="1244"/>
      <c r="V661" s="1244"/>
      <c r="W661" s="1244"/>
      <c r="X661" s="1244"/>
      <c r="Y661" s="1244"/>
      <c r="Z661" s="1244"/>
      <c r="AA661" s="1244"/>
      <c r="AB661" s="1244"/>
      <c r="AC661" s="1244"/>
      <c r="AD661" s="1017"/>
      <c r="AE661" s="997"/>
      <c r="AF661" s="998"/>
    </row>
    <row r="662" spans="1:32" x14ac:dyDescent="0.2">
      <c r="A662" s="11">
        <v>189</v>
      </c>
      <c r="B662" s="691"/>
      <c r="C662" s="692"/>
      <c r="D662" s="692"/>
      <c r="E662" s="692"/>
      <c r="F662" s="1449" t="s">
        <v>576</v>
      </c>
      <c r="G662" s="1450"/>
      <c r="H662" s="1450"/>
      <c r="I662" s="1450"/>
      <c r="J662" s="1450"/>
      <c r="K662" s="1450"/>
      <c r="L662" s="1451"/>
      <c r="M662" s="698">
        <v>0</v>
      </c>
      <c r="N662" s="961"/>
      <c r="O662" s="961"/>
      <c r="P662" s="961"/>
      <c r="Q662" s="961"/>
      <c r="R662" s="961"/>
      <c r="S662" s="961"/>
      <c r="T662" s="961"/>
      <c r="U662" s="961"/>
      <c r="V662" s="961"/>
      <c r="W662" s="961"/>
      <c r="X662" s="961"/>
      <c r="Y662" s="961"/>
      <c r="Z662" s="961"/>
      <c r="AA662" s="961"/>
      <c r="AB662" s="961"/>
      <c r="AC662" s="961"/>
      <c r="AD662" s="1017"/>
      <c r="AE662" s="997"/>
      <c r="AF662" s="998"/>
    </row>
    <row r="663" spans="1:32" ht="15" customHeight="1" x14ac:dyDescent="0.2">
      <c r="A663" s="11">
        <v>326</v>
      </c>
      <c r="B663" s="691"/>
      <c r="C663" s="1546" t="s">
        <v>429</v>
      </c>
      <c r="D663" s="1531"/>
      <c r="E663" s="1531"/>
      <c r="F663" s="1531"/>
      <c r="G663" s="1531"/>
      <c r="H663" s="1531"/>
      <c r="I663" s="1531"/>
      <c r="J663" s="1531"/>
      <c r="K663" s="1531"/>
      <c r="L663" s="1531"/>
      <c r="M663" s="1531"/>
      <c r="N663" s="1531"/>
      <c r="O663" s="1531"/>
      <c r="P663" s="1531"/>
      <c r="Q663" s="1531"/>
      <c r="R663" s="1531"/>
      <c r="S663" s="1531"/>
      <c r="T663" s="1531"/>
      <c r="U663" s="1531"/>
      <c r="V663" s="1531"/>
      <c r="W663" s="1531"/>
      <c r="X663" s="1531"/>
      <c r="Y663" s="1531"/>
      <c r="Z663" s="1531"/>
      <c r="AA663" s="1531"/>
      <c r="AB663" s="1531"/>
      <c r="AC663" s="1531"/>
      <c r="AD663" s="1531"/>
      <c r="AE663" s="1531"/>
      <c r="AF663" s="1547"/>
    </row>
    <row r="664" spans="1:32" x14ac:dyDescent="0.2">
      <c r="A664" s="11">
        <v>232</v>
      </c>
      <c r="B664" s="691"/>
      <c r="C664" s="692"/>
      <c r="D664" s="1485" t="s">
        <v>64</v>
      </c>
      <c r="E664" s="1486"/>
      <c r="F664" s="1486"/>
      <c r="G664" s="1486"/>
      <c r="H664" s="1486"/>
      <c r="I664" s="1486"/>
      <c r="J664" s="1486"/>
      <c r="K664" s="1486"/>
      <c r="L664" s="1486"/>
      <c r="M664" s="1486"/>
      <c r="N664" s="1486"/>
      <c r="O664" s="1486"/>
      <c r="P664" s="1486"/>
      <c r="Q664" s="1486"/>
      <c r="R664" s="1486"/>
      <c r="S664" s="1486"/>
      <c r="T664" s="1486"/>
      <c r="U664" s="1486"/>
      <c r="V664" s="1486"/>
      <c r="W664" s="1486"/>
      <c r="X664" s="1486"/>
      <c r="Y664" s="1486"/>
      <c r="Z664" s="1486"/>
      <c r="AA664" s="1486"/>
      <c r="AB664" s="1486"/>
      <c r="AC664" s="1486"/>
      <c r="AD664" s="1486"/>
      <c r="AE664" s="1486"/>
      <c r="AF664" s="1487"/>
    </row>
    <row r="665" spans="1:32" x14ac:dyDescent="0.2">
      <c r="A665" s="11">
        <v>233</v>
      </c>
      <c r="B665" s="691"/>
      <c r="C665" s="692"/>
      <c r="D665" s="692"/>
      <c r="E665" s="1532" t="s">
        <v>66</v>
      </c>
      <c r="F665" s="1533"/>
      <c r="G665" s="1533"/>
      <c r="H665" s="1533"/>
      <c r="I665" s="1533"/>
      <c r="J665" s="1533"/>
      <c r="K665" s="1533"/>
      <c r="L665" s="1534"/>
      <c r="M665" s="407">
        <f>SUBTOTAL(9,M666:M669)</f>
        <v>0</v>
      </c>
      <c r="N665" s="410">
        <f t="shared" ref="N665:AC665" si="151">SUBTOTAL(9,N666:N669)</f>
        <v>0</v>
      </c>
      <c r="O665" s="414">
        <f t="shared" si="151"/>
        <v>0</v>
      </c>
      <c r="P665" s="413">
        <f t="shared" si="151"/>
        <v>0</v>
      </c>
      <c r="Q665" s="415">
        <f t="shared" si="151"/>
        <v>0</v>
      </c>
      <c r="R665" s="414">
        <f t="shared" si="151"/>
        <v>0</v>
      </c>
      <c r="S665" s="414">
        <f t="shared" si="151"/>
        <v>0</v>
      </c>
      <c r="T665" s="414">
        <f t="shared" si="151"/>
        <v>0</v>
      </c>
      <c r="U665" s="414">
        <f t="shared" si="151"/>
        <v>0</v>
      </c>
      <c r="V665" s="414">
        <f t="shared" si="151"/>
        <v>0</v>
      </c>
      <c r="W665" s="414">
        <f t="shared" si="151"/>
        <v>0</v>
      </c>
      <c r="X665" s="414">
        <f t="shared" si="151"/>
        <v>0</v>
      </c>
      <c r="Y665" s="414">
        <f t="shared" si="151"/>
        <v>0</v>
      </c>
      <c r="Z665" s="414">
        <f t="shared" si="151"/>
        <v>0</v>
      </c>
      <c r="AA665" s="414">
        <f t="shared" si="151"/>
        <v>0</v>
      </c>
      <c r="AB665" s="424">
        <f t="shared" si="151"/>
        <v>0</v>
      </c>
      <c r="AC665" s="407">
        <f t="shared" si="151"/>
        <v>0</v>
      </c>
      <c r="AD665" s="996"/>
      <c r="AE665" s="997"/>
      <c r="AF665" s="998"/>
    </row>
    <row r="666" spans="1:32" x14ac:dyDescent="0.2">
      <c r="A666" s="11">
        <v>234</v>
      </c>
      <c r="B666" s="691"/>
      <c r="C666" s="692"/>
      <c r="D666" s="692"/>
      <c r="E666" s="279"/>
      <c r="F666" s="1455" t="s">
        <v>65</v>
      </c>
      <c r="G666" s="1456"/>
      <c r="H666" s="1456"/>
      <c r="I666" s="1456"/>
      <c r="J666" s="1456"/>
      <c r="K666" s="1456"/>
      <c r="L666" s="1457"/>
      <c r="M666" s="698">
        <v>0</v>
      </c>
      <c r="N666" s="699">
        <v>0</v>
      </c>
      <c r="O666" s="700">
        <v>0</v>
      </c>
      <c r="P666" s="700">
        <v>0</v>
      </c>
      <c r="Q666" s="705">
        <v>0</v>
      </c>
      <c r="R666" s="700">
        <v>0</v>
      </c>
      <c r="S666" s="701">
        <v>0</v>
      </c>
      <c r="T666" s="700">
        <v>0</v>
      </c>
      <c r="U666" s="701">
        <v>0</v>
      </c>
      <c r="V666" s="700">
        <v>0</v>
      </c>
      <c r="W666" s="701">
        <v>0</v>
      </c>
      <c r="X666" s="700">
        <v>0</v>
      </c>
      <c r="Y666" s="701">
        <v>0</v>
      </c>
      <c r="Z666" s="700">
        <v>0</v>
      </c>
      <c r="AA666" s="701">
        <v>0</v>
      </c>
      <c r="AB666" s="706">
        <v>0</v>
      </c>
      <c r="AC666" s="698">
        <v>0</v>
      </c>
      <c r="AD666" s="996"/>
      <c r="AE666" s="997"/>
      <c r="AF666" s="998"/>
    </row>
    <row r="667" spans="1:32" x14ac:dyDescent="0.2">
      <c r="A667" s="11">
        <v>235</v>
      </c>
      <c r="B667" s="691"/>
      <c r="C667" s="692"/>
      <c r="D667" s="692"/>
      <c r="E667" s="279"/>
      <c r="F667" s="1449" t="s">
        <v>68</v>
      </c>
      <c r="G667" s="1450"/>
      <c r="H667" s="1450"/>
      <c r="I667" s="1450"/>
      <c r="J667" s="1450"/>
      <c r="K667" s="1450"/>
      <c r="L667" s="1451"/>
      <c r="M667" s="698">
        <v>0</v>
      </c>
      <c r="N667" s="699">
        <v>0</v>
      </c>
      <c r="O667" s="700">
        <v>0</v>
      </c>
      <c r="P667" s="700">
        <v>0</v>
      </c>
      <c r="Q667" s="705">
        <v>0</v>
      </c>
      <c r="R667" s="700">
        <v>0</v>
      </c>
      <c r="S667" s="701">
        <v>0</v>
      </c>
      <c r="T667" s="700">
        <v>0</v>
      </c>
      <c r="U667" s="701">
        <v>0</v>
      </c>
      <c r="V667" s="700">
        <v>0</v>
      </c>
      <c r="W667" s="701">
        <v>0</v>
      </c>
      <c r="X667" s="700">
        <v>0</v>
      </c>
      <c r="Y667" s="701">
        <v>0</v>
      </c>
      <c r="Z667" s="700">
        <v>0</v>
      </c>
      <c r="AA667" s="701">
        <v>0</v>
      </c>
      <c r="AB667" s="706">
        <v>0</v>
      </c>
      <c r="AC667" s="698">
        <v>0</v>
      </c>
      <c r="AD667" s="996"/>
      <c r="AE667" s="997"/>
      <c r="AF667" s="998"/>
    </row>
    <row r="668" spans="1:32" x14ac:dyDescent="0.2">
      <c r="A668" s="11">
        <v>236</v>
      </c>
      <c r="B668" s="691"/>
      <c r="C668" s="692"/>
      <c r="D668" s="280"/>
      <c r="E668" s="281"/>
      <c r="F668" s="1449" t="s">
        <v>537</v>
      </c>
      <c r="G668" s="1450"/>
      <c r="H668" s="1450"/>
      <c r="I668" s="1450"/>
      <c r="J668" s="1450"/>
      <c r="K668" s="1450"/>
      <c r="L668" s="1451"/>
      <c r="M668" s="698">
        <v>0</v>
      </c>
      <c r="N668" s="699">
        <v>0</v>
      </c>
      <c r="O668" s="700">
        <v>0</v>
      </c>
      <c r="P668" s="700">
        <v>0</v>
      </c>
      <c r="Q668" s="705">
        <v>0</v>
      </c>
      <c r="R668" s="700">
        <v>0</v>
      </c>
      <c r="S668" s="701">
        <v>0</v>
      </c>
      <c r="T668" s="700">
        <v>0</v>
      </c>
      <c r="U668" s="701">
        <v>0</v>
      </c>
      <c r="V668" s="700">
        <v>0</v>
      </c>
      <c r="W668" s="701">
        <v>0</v>
      </c>
      <c r="X668" s="700">
        <v>0</v>
      </c>
      <c r="Y668" s="701">
        <v>0</v>
      </c>
      <c r="Z668" s="700">
        <v>0</v>
      </c>
      <c r="AA668" s="701">
        <v>0</v>
      </c>
      <c r="AB668" s="706">
        <v>0</v>
      </c>
      <c r="AC668" s="698">
        <v>0</v>
      </c>
      <c r="AD668" s="996"/>
      <c r="AE668" s="997"/>
      <c r="AF668" s="998"/>
    </row>
    <row r="669" spans="1:32" ht="27.75" customHeight="1" x14ac:dyDescent="0.2">
      <c r="A669" s="11">
        <v>237</v>
      </c>
      <c r="B669" s="691"/>
      <c r="C669" s="692"/>
      <c r="D669" s="692"/>
      <c r="E669" s="693"/>
      <c r="F669" s="1458" t="s">
        <v>532</v>
      </c>
      <c r="G669" s="1459"/>
      <c r="H669" s="1459"/>
      <c r="I669" s="1459"/>
      <c r="J669" s="1459"/>
      <c r="K669" s="1459"/>
      <c r="L669" s="1460"/>
      <c r="M669" s="698">
        <v>0</v>
      </c>
      <c r="N669" s="699">
        <v>0</v>
      </c>
      <c r="O669" s="700">
        <v>0</v>
      </c>
      <c r="P669" s="700">
        <v>0</v>
      </c>
      <c r="Q669" s="705">
        <v>0</v>
      </c>
      <c r="R669" s="700">
        <v>0</v>
      </c>
      <c r="S669" s="701">
        <v>0</v>
      </c>
      <c r="T669" s="700">
        <v>0</v>
      </c>
      <c r="U669" s="701">
        <v>0</v>
      </c>
      <c r="V669" s="700">
        <v>0</v>
      </c>
      <c r="W669" s="701">
        <v>0</v>
      </c>
      <c r="X669" s="700">
        <v>0</v>
      </c>
      <c r="Y669" s="701">
        <v>0</v>
      </c>
      <c r="Z669" s="700">
        <v>0</v>
      </c>
      <c r="AA669" s="701">
        <v>0</v>
      </c>
      <c r="AB669" s="706">
        <v>0</v>
      </c>
      <c r="AC669" s="698">
        <v>0</v>
      </c>
      <c r="AD669" s="996"/>
      <c r="AE669" s="997"/>
      <c r="AF669" s="998"/>
    </row>
    <row r="670" spans="1:32" ht="15.75" x14ac:dyDescent="0.2">
      <c r="A670" s="11">
        <v>238</v>
      </c>
      <c r="B670" s="691"/>
      <c r="C670" s="692"/>
      <c r="D670" s="283"/>
      <c r="E670" s="1452" t="s">
        <v>67</v>
      </c>
      <c r="F670" s="1453"/>
      <c r="G670" s="1453"/>
      <c r="H670" s="1453"/>
      <c r="I670" s="1453"/>
      <c r="J670" s="1453"/>
      <c r="K670" s="1453"/>
      <c r="L670" s="1454"/>
      <c r="M670" s="407">
        <f>SUBTOTAL(9,M671:M674)</f>
        <v>0</v>
      </c>
      <c r="N670" s="410">
        <f t="shared" ref="N670:AC670" si="152">SUBTOTAL(9,N671:N674)</f>
        <v>0</v>
      </c>
      <c r="O670" s="414">
        <f t="shared" si="152"/>
        <v>0</v>
      </c>
      <c r="P670" s="413">
        <f t="shared" si="152"/>
        <v>0</v>
      </c>
      <c r="Q670" s="415">
        <f t="shared" si="152"/>
        <v>0</v>
      </c>
      <c r="R670" s="414">
        <f t="shared" si="152"/>
        <v>0</v>
      </c>
      <c r="S670" s="414">
        <f t="shared" si="152"/>
        <v>0</v>
      </c>
      <c r="T670" s="414">
        <f t="shared" si="152"/>
        <v>0</v>
      </c>
      <c r="U670" s="414">
        <f t="shared" si="152"/>
        <v>0</v>
      </c>
      <c r="V670" s="414">
        <f t="shared" si="152"/>
        <v>0</v>
      </c>
      <c r="W670" s="414">
        <f t="shared" si="152"/>
        <v>0</v>
      </c>
      <c r="X670" s="414">
        <f t="shared" si="152"/>
        <v>0</v>
      </c>
      <c r="Y670" s="414">
        <f t="shared" si="152"/>
        <v>0</v>
      </c>
      <c r="Z670" s="414">
        <f t="shared" si="152"/>
        <v>0</v>
      </c>
      <c r="AA670" s="414">
        <f t="shared" si="152"/>
        <v>0</v>
      </c>
      <c r="AB670" s="424">
        <f t="shared" si="152"/>
        <v>0</v>
      </c>
      <c r="AC670" s="407">
        <f t="shared" si="152"/>
        <v>0</v>
      </c>
      <c r="AD670" s="996"/>
      <c r="AE670" s="997"/>
      <c r="AF670" s="998"/>
    </row>
    <row r="671" spans="1:32" x14ac:dyDescent="0.2">
      <c r="A671" s="11">
        <v>239</v>
      </c>
      <c r="B671" s="691"/>
      <c r="C671" s="692"/>
      <c r="D671" s="678"/>
      <c r="E671" s="678"/>
      <c r="F671" s="1455" t="s">
        <v>65</v>
      </c>
      <c r="G671" s="1456"/>
      <c r="H671" s="1456"/>
      <c r="I671" s="1456"/>
      <c r="J671" s="1456"/>
      <c r="K671" s="1456"/>
      <c r="L671" s="1457"/>
      <c r="M671" s="698">
        <v>0</v>
      </c>
      <c r="N671" s="699">
        <v>0</v>
      </c>
      <c r="O671" s="700">
        <v>0</v>
      </c>
      <c r="P671" s="700">
        <v>0</v>
      </c>
      <c r="Q671" s="705">
        <v>0</v>
      </c>
      <c r="R671" s="700">
        <v>0</v>
      </c>
      <c r="S671" s="701">
        <v>0</v>
      </c>
      <c r="T671" s="700">
        <v>0</v>
      </c>
      <c r="U671" s="701">
        <v>0</v>
      </c>
      <c r="V671" s="700">
        <v>0</v>
      </c>
      <c r="W671" s="701">
        <v>0</v>
      </c>
      <c r="X671" s="700">
        <v>0</v>
      </c>
      <c r="Y671" s="701">
        <v>0</v>
      </c>
      <c r="Z671" s="700">
        <v>0</v>
      </c>
      <c r="AA671" s="701">
        <v>0</v>
      </c>
      <c r="AB671" s="706">
        <v>0</v>
      </c>
      <c r="AC671" s="698">
        <v>0</v>
      </c>
      <c r="AD671" s="996"/>
      <c r="AE671" s="997"/>
      <c r="AF671" s="998"/>
    </row>
    <row r="672" spans="1:32" x14ac:dyDescent="0.2">
      <c r="A672" s="11">
        <v>240</v>
      </c>
      <c r="B672" s="691"/>
      <c r="C672" s="692"/>
      <c r="D672" s="678"/>
      <c r="E672" s="678"/>
      <c r="F672" s="1449" t="s">
        <v>68</v>
      </c>
      <c r="G672" s="1450"/>
      <c r="H672" s="1450"/>
      <c r="I672" s="1450"/>
      <c r="J672" s="1450"/>
      <c r="K672" s="1450"/>
      <c r="L672" s="1451"/>
      <c r="M672" s="698">
        <v>0</v>
      </c>
      <c r="N672" s="699">
        <v>0</v>
      </c>
      <c r="O672" s="700">
        <v>0</v>
      </c>
      <c r="P672" s="700">
        <v>0</v>
      </c>
      <c r="Q672" s="705">
        <v>0</v>
      </c>
      <c r="R672" s="700">
        <v>0</v>
      </c>
      <c r="S672" s="701">
        <v>0</v>
      </c>
      <c r="T672" s="700">
        <v>0</v>
      </c>
      <c r="U672" s="701">
        <v>0</v>
      </c>
      <c r="V672" s="700">
        <v>0</v>
      </c>
      <c r="W672" s="701">
        <v>0</v>
      </c>
      <c r="X672" s="700">
        <v>0</v>
      </c>
      <c r="Y672" s="701">
        <v>0</v>
      </c>
      <c r="Z672" s="700">
        <v>0</v>
      </c>
      <c r="AA672" s="701">
        <v>0</v>
      </c>
      <c r="AB672" s="706">
        <v>0</v>
      </c>
      <c r="AC672" s="698">
        <v>0</v>
      </c>
      <c r="AD672" s="996"/>
      <c r="AE672" s="997"/>
      <c r="AF672" s="998"/>
    </row>
    <row r="673" spans="1:32" x14ac:dyDescent="0.2">
      <c r="A673" s="11">
        <v>241</v>
      </c>
      <c r="B673" s="691"/>
      <c r="C673" s="692"/>
      <c r="D673" s="285"/>
      <c r="E673" s="285"/>
      <c r="F673" s="1449" t="s">
        <v>537</v>
      </c>
      <c r="G673" s="1450"/>
      <c r="H673" s="1450"/>
      <c r="I673" s="1450"/>
      <c r="J673" s="1450"/>
      <c r="K673" s="1450"/>
      <c r="L673" s="1451"/>
      <c r="M673" s="698">
        <v>0</v>
      </c>
      <c r="N673" s="699">
        <v>0</v>
      </c>
      <c r="O673" s="700">
        <v>0</v>
      </c>
      <c r="P673" s="700">
        <v>0</v>
      </c>
      <c r="Q673" s="705"/>
      <c r="R673" s="700">
        <v>0</v>
      </c>
      <c r="S673" s="701">
        <v>0</v>
      </c>
      <c r="T673" s="700">
        <v>0</v>
      </c>
      <c r="U673" s="701">
        <v>0</v>
      </c>
      <c r="V673" s="700">
        <v>0</v>
      </c>
      <c r="W673" s="701">
        <v>0</v>
      </c>
      <c r="X673" s="700">
        <v>0</v>
      </c>
      <c r="Y673" s="701">
        <v>0</v>
      </c>
      <c r="Z673" s="700">
        <v>0</v>
      </c>
      <c r="AA673" s="701">
        <v>0</v>
      </c>
      <c r="AB673" s="706">
        <v>0</v>
      </c>
      <c r="AC673" s="698">
        <v>0</v>
      </c>
      <c r="AD673" s="996"/>
      <c r="AE673" s="997"/>
      <c r="AF673" s="998"/>
    </row>
    <row r="674" spans="1:32" ht="27.75" customHeight="1" x14ac:dyDescent="0.2">
      <c r="A674" s="11">
        <v>242</v>
      </c>
      <c r="B674" s="691"/>
      <c r="C674" s="692"/>
      <c r="D674" s="280"/>
      <c r="E674" s="280"/>
      <c r="F674" s="1458" t="s">
        <v>532</v>
      </c>
      <c r="G674" s="1459"/>
      <c r="H674" s="1459"/>
      <c r="I674" s="1459"/>
      <c r="J674" s="1459"/>
      <c r="K674" s="1459"/>
      <c r="L674" s="1460"/>
      <c r="M674" s="698">
        <v>0</v>
      </c>
      <c r="N674" s="699">
        <v>0</v>
      </c>
      <c r="O674" s="700">
        <v>0</v>
      </c>
      <c r="P674" s="700">
        <v>0</v>
      </c>
      <c r="Q674" s="705"/>
      <c r="R674" s="700">
        <v>0</v>
      </c>
      <c r="S674" s="701">
        <v>0</v>
      </c>
      <c r="T674" s="700">
        <v>0</v>
      </c>
      <c r="U674" s="701">
        <v>0</v>
      </c>
      <c r="V674" s="700">
        <v>0</v>
      </c>
      <c r="W674" s="701">
        <v>0</v>
      </c>
      <c r="X674" s="700">
        <v>0</v>
      </c>
      <c r="Y674" s="701">
        <v>0</v>
      </c>
      <c r="Z674" s="700">
        <v>0</v>
      </c>
      <c r="AA674" s="701">
        <v>0</v>
      </c>
      <c r="AB674" s="706">
        <v>0</v>
      </c>
      <c r="AC674" s="698">
        <v>0</v>
      </c>
      <c r="AD674" s="996"/>
      <c r="AE674" s="997"/>
      <c r="AF674" s="998"/>
    </row>
    <row r="675" spans="1:32" ht="15.75" customHeight="1" x14ac:dyDescent="0.2">
      <c r="A675" s="11">
        <v>243</v>
      </c>
      <c r="B675" s="691"/>
      <c r="C675" s="692"/>
      <c r="D675" s="285"/>
      <c r="E675" s="1452" t="s">
        <v>556</v>
      </c>
      <c r="F675" s="1453"/>
      <c r="G675" s="1453"/>
      <c r="H675" s="1453"/>
      <c r="I675" s="1453"/>
      <c r="J675" s="1453"/>
      <c r="K675" s="1453"/>
      <c r="L675" s="1454"/>
      <c r="M675" s="407">
        <f>SUBTOTAL(9,M676:M679)</f>
        <v>0</v>
      </c>
      <c r="N675" s="410">
        <f t="shared" ref="N675:AC675" si="153">SUBTOTAL(9,N676:N679)</f>
        <v>0</v>
      </c>
      <c r="O675" s="414">
        <f t="shared" si="153"/>
        <v>0</v>
      </c>
      <c r="P675" s="413">
        <f t="shared" si="153"/>
        <v>0</v>
      </c>
      <c r="Q675" s="415">
        <f t="shared" si="153"/>
        <v>0</v>
      </c>
      <c r="R675" s="414">
        <f t="shared" si="153"/>
        <v>0</v>
      </c>
      <c r="S675" s="414">
        <f t="shared" si="153"/>
        <v>0</v>
      </c>
      <c r="T675" s="414">
        <f t="shared" si="153"/>
        <v>0</v>
      </c>
      <c r="U675" s="414">
        <f t="shared" si="153"/>
        <v>0</v>
      </c>
      <c r="V675" s="414">
        <f t="shared" si="153"/>
        <v>0</v>
      </c>
      <c r="W675" s="414">
        <f t="shared" si="153"/>
        <v>0</v>
      </c>
      <c r="X675" s="414">
        <f t="shared" si="153"/>
        <v>0</v>
      </c>
      <c r="Y675" s="414">
        <f t="shared" si="153"/>
        <v>0</v>
      </c>
      <c r="Z675" s="414">
        <f t="shared" si="153"/>
        <v>0</v>
      </c>
      <c r="AA675" s="414">
        <f t="shared" si="153"/>
        <v>0</v>
      </c>
      <c r="AB675" s="424">
        <f t="shared" si="153"/>
        <v>0</v>
      </c>
      <c r="AC675" s="407">
        <f t="shared" si="153"/>
        <v>0</v>
      </c>
      <c r="AD675" s="996"/>
      <c r="AE675" s="997"/>
      <c r="AF675" s="998"/>
    </row>
    <row r="676" spans="1:32" x14ac:dyDescent="0.2">
      <c r="A676" s="11">
        <v>244</v>
      </c>
      <c r="B676" s="691"/>
      <c r="C676" s="692"/>
      <c r="D676" s="678"/>
      <c r="E676" s="678"/>
      <c r="F676" s="1455" t="s">
        <v>65</v>
      </c>
      <c r="G676" s="1456"/>
      <c r="H676" s="1456"/>
      <c r="I676" s="1456"/>
      <c r="J676" s="1456"/>
      <c r="K676" s="1456"/>
      <c r="L676" s="1457"/>
      <c r="M676" s="698">
        <v>0</v>
      </c>
      <c r="N676" s="699">
        <v>0</v>
      </c>
      <c r="O676" s="700">
        <v>0</v>
      </c>
      <c r="P676" s="700">
        <v>0</v>
      </c>
      <c r="Q676" s="705">
        <v>0</v>
      </c>
      <c r="R676" s="700">
        <v>0</v>
      </c>
      <c r="S676" s="701">
        <v>0</v>
      </c>
      <c r="T676" s="700">
        <v>0</v>
      </c>
      <c r="U676" s="701">
        <v>0</v>
      </c>
      <c r="V676" s="700">
        <v>0</v>
      </c>
      <c r="W676" s="701">
        <v>0</v>
      </c>
      <c r="X676" s="700">
        <v>0</v>
      </c>
      <c r="Y676" s="701">
        <v>0</v>
      </c>
      <c r="Z676" s="700">
        <v>0</v>
      </c>
      <c r="AA676" s="701">
        <v>0</v>
      </c>
      <c r="AB676" s="706">
        <v>0</v>
      </c>
      <c r="AC676" s="698">
        <v>0</v>
      </c>
      <c r="AD676" s="996"/>
      <c r="AE676" s="997"/>
      <c r="AF676" s="998"/>
    </row>
    <row r="677" spans="1:32" x14ac:dyDescent="0.2">
      <c r="A677" s="11">
        <v>245</v>
      </c>
      <c r="B677" s="691"/>
      <c r="C677" s="692"/>
      <c r="D677" s="286"/>
      <c r="E677" s="286"/>
      <c r="F677" s="1449" t="s">
        <v>68</v>
      </c>
      <c r="G677" s="1450"/>
      <c r="H677" s="1450"/>
      <c r="I677" s="1450"/>
      <c r="J677" s="1450"/>
      <c r="K677" s="1450"/>
      <c r="L677" s="1451"/>
      <c r="M677" s="698">
        <v>0</v>
      </c>
      <c r="N677" s="699">
        <v>0</v>
      </c>
      <c r="O677" s="700">
        <v>0</v>
      </c>
      <c r="P677" s="700">
        <v>0</v>
      </c>
      <c r="Q677" s="705">
        <v>0</v>
      </c>
      <c r="R677" s="700">
        <v>0</v>
      </c>
      <c r="S677" s="701">
        <v>0</v>
      </c>
      <c r="T677" s="700">
        <v>0</v>
      </c>
      <c r="U677" s="701">
        <v>0</v>
      </c>
      <c r="V677" s="700">
        <v>0</v>
      </c>
      <c r="W677" s="701">
        <v>0</v>
      </c>
      <c r="X677" s="700">
        <v>0</v>
      </c>
      <c r="Y677" s="701">
        <v>0</v>
      </c>
      <c r="Z677" s="700">
        <v>0</v>
      </c>
      <c r="AA677" s="701">
        <v>0</v>
      </c>
      <c r="AB677" s="706">
        <v>0</v>
      </c>
      <c r="AC677" s="698">
        <v>0</v>
      </c>
      <c r="AD677" s="996"/>
      <c r="AE677" s="997"/>
      <c r="AF677" s="998"/>
    </row>
    <row r="678" spans="1:32" x14ac:dyDescent="0.2">
      <c r="A678" s="11">
        <v>246</v>
      </c>
      <c r="B678" s="691"/>
      <c r="C678" s="692"/>
      <c r="D678" s="286"/>
      <c r="E678" s="286"/>
      <c r="F678" s="1449" t="s">
        <v>537</v>
      </c>
      <c r="G678" s="1450"/>
      <c r="H678" s="1450"/>
      <c r="I678" s="1450"/>
      <c r="J678" s="1450"/>
      <c r="K678" s="1450"/>
      <c r="L678" s="1451"/>
      <c r="M678" s="698">
        <v>0</v>
      </c>
      <c r="N678" s="699">
        <v>0</v>
      </c>
      <c r="O678" s="700">
        <v>0</v>
      </c>
      <c r="P678" s="700">
        <v>0</v>
      </c>
      <c r="Q678" s="705">
        <v>0</v>
      </c>
      <c r="R678" s="700">
        <v>0</v>
      </c>
      <c r="S678" s="701">
        <v>0</v>
      </c>
      <c r="T678" s="700">
        <v>0</v>
      </c>
      <c r="U678" s="701">
        <v>0</v>
      </c>
      <c r="V678" s="700">
        <v>0</v>
      </c>
      <c r="W678" s="701">
        <v>0</v>
      </c>
      <c r="X678" s="700">
        <v>0</v>
      </c>
      <c r="Y678" s="701">
        <v>0</v>
      </c>
      <c r="Z678" s="700">
        <v>0</v>
      </c>
      <c r="AA678" s="701">
        <v>0</v>
      </c>
      <c r="AB678" s="706">
        <v>0</v>
      </c>
      <c r="AC678" s="698">
        <v>0</v>
      </c>
      <c r="AD678" s="996"/>
      <c r="AE678" s="997"/>
      <c r="AF678" s="998"/>
    </row>
    <row r="679" spans="1:32" ht="27.75" customHeight="1" x14ac:dyDescent="0.2">
      <c r="A679" s="11">
        <v>247</v>
      </c>
      <c r="B679" s="684"/>
      <c r="C679" s="685"/>
      <c r="D679" s="769"/>
      <c r="E679" s="769"/>
      <c r="F679" s="1449" t="s">
        <v>532</v>
      </c>
      <c r="G679" s="1450"/>
      <c r="H679" s="1450"/>
      <c r="I679" s="1450"/>
      <c r="J679" s="1450"/>
      <c r="K679" s="1450"/>
      <c r="L679" s="1451"/>
      <c r="M679" s="698">
        <v>0</v>
      </c>
      <c r="N679" s="699">
        <v>0</v>
      </c>
      <c r="O679" s="700">
        <v>0</v>
      </c>
      <c r="P679" s="700">
        <v>0</v>
      </c>
      <c r="Q679" s="705">
        <v>0</v>
      </c>
      <c r="R679" s="700">
        <v>0</v>
      </c>
      <c r="S679" s="701">
        <v>0</v>
      </c>
      <c r="T679" s="700">
        <v>0</v>
      </c>
      <c r="U679" s="701">
        <v>0</v>
      </c>
      <c r="V679" s="700">
        <v>0</v>
      </c>
      <c r="W679" s="701">
        <v>0</v>
      </c>
      <c r="X679" s="700">
        <v>0</v>
      </c>
      <c r="Y679" s="701">
        <v>0</v>
      </c>
      <c r="Z679" s="700">
        <v>0</v>
      </c>
      <c r="AA679" s="701">
        <v>0</v>
      </c>
      <c r="AB679" s="706">
        <v>0</v>
      </c>
      <c r="AC679" s="698">
        <v>0</v>
      </c>
      <c r="AD679" s="996"/>
      <c r="AE679" s="997"/>
      <c r="AF679" s="998"/>
    </row>
    <row r="680" spans="1:32" ht="15" customHeight="1" x14ac:dyDescent="0.2">
      <c r="A680" s="11">
        <v>129</v>
      </c>
      <c r="B680" s="770"/>
      <c r="C680" s="771"/>
      <c r="D680" s="1485" t="s">
        <v>13</v>
      </c>
      <c r="E680" s="1486"/>
      <c r="F680" s="1486"/>
      <c r="G680" s="1486"/>
      <c r="H680" s="1486"/>
      <c r="I680" s="1486"/>
      <c r="J680" s="1486"/>
      <c r="K680" s="1486"/>
      <c r="L680" s="1486"/>
      <c r="M680" s="1486"/>
      <c r="N680" s="1486"/>
      <c r="O680" s="1486"/>
      <c r="P680" s="1486"/>
      <c r="Q680" s="1486"/>
      <c r="R680" s="1486"/>
      <c r="S680" s="1486"/>
      <c r="T680" s="1486"/>
      <c r="U680" s="1486"/>
      <c r="V680" s="1486"/>
      <c r="W680" s="1486"/>
      <c r="X680" s="1486"/>
      <c r="Y680" s="1486"/>
      <c r="Z680" s="1486"/>
      <c r="AA680" s="1486"/>
      <c r="AB680" s="1486"/>
      <c r="AC680" s="1486"/>
      <c r="AD680" s="1486"/>
      <c r="AE680" s="1486"/>
      <c r="AF680" s="1487"/>
    </row>
    <row r="681" spans="1:32" ht="15" customHeight="1" x14ac:dyDescent="0.2">
      <c r="A681" s="11">
        <v>130</v>
      </c>
      <c r="B681" s="691"/>
      <c r="C681" s="287"/>
      <c r="D681" s="287"/>
      <c r="E681" s="1452" t="s">
        <v>14</v>
      </c>
      <c r="F681" s="1453"/>
      <c r="G681" s="1453"/>
      <c r="H681" s="1453"/>
      <c r="I681" s="1453"/>
      <c r="J681" s="1453"/>
      <c r="K681" s="1453"/>
      <c r="L681" s="1454"/>
      <c r="M681" s="407">
        <f>SUBTOTAL(9,M682:M684)</f>
        <v>0</v>
      </c>
      <c r="N681" s="410">
        <f t="shared" ref="N681:AC681" si="154">SUBTOTAL(9,N682:N684)</f>
        <v>0</v>
      </c>
      <c r="O681" s="414">
        <f t="shared" si="154"/>
        <v>0</v>
      </c>
      <c r="P681" s="413">
        <f t="shared" si="154"/>
        <v>0</v>
      </c>
      <c r="Q681" s="415">
        <f t="shared" si="154"/>
        <v>0</v>
      </c>
      <c r="R681" s="414">
        <f t="shared" si="154"/>
        <v>0</v>
      </c>
      <c r="S681" s="414">
        <f t="shared" si="154"/>
        <v>0</v>
      </c>
      <c r="T681" s="414">
        <f t="shared" si="154"/>
        <v>0</v>
      </c>
      <c r="U681" s="414">
        <f t="shared" si="154"/>
        <v>0</v>
      </c>
      <c r="V681" s="414">
        <f t="shared" si="154"/>
        <v>0</v>
      </c>
      <c r="W681" s="414">
        <f t="shared" si="154"/>
        <v>0</v>
      </c>
      <c r="X681" s="414">
        <f t="shared" si="154"/>
        <v>0</v>
      </c>
      <c r="Y681" s="414">
        <f t="shared" si="154"/>
        <v>0</v>
      </c>
      <c r="Z681" s="414">
        <f t="shared" si="154"/>
        <v>0</v>
      </c>
      <c r="AA681" s="414">
        <f t="shared" si="154"/>
        <v>0</v>
      </c>
      <c r="AB681" s="424">
        <f t="shared" si="154"/>
        <v>0</v>
      </c>
      <c r="AC681" s="407">
        <f t="shared" si="154"/>
        <v>0</v>
      </c>
      <c r="AD681" s="996"/>
      <c r="AE681" s="997"/>
      <c r="AF681" s="998"/>
    </row>
    <row r="682" spans="1:32" ht="15" customHeight="1" x14ac:dyDescent="0.2">
      <c r="A682" s="11">
        <v>131</v>
      </c>
      <c r="B682" s="691"/>
      <c r="C682" s="287"/>
      <c r="D682" s="287"/>
      <c r="E682" s="288"/>
      <c r="F682" s="1455" t="s">
        <v>112</v>
      </c>
      <c r="G682" s="1456"/>
      <c r="H682" s="1456"/>
      <c r="I682" s="1456"/>
      <c r="J682" s="1456"/>
      <c r="K682" s="1456"/>
      <c r="L682" s="1457"/>
      <c r="M682" s="698">
        <v>0</v>
      </c>
      <c r="N682" s="699">
        <v>0</v>
      </c>
      <c r="O682" s="700">
        <v>0</v>
      </c>
      <c r="P682" s="700">
        <v>0</v>
      </c>
      <c r="Q682" s="705">
        <v>0</v>
      </c>
      <c r="R682" s="700">
        <v>0</v>
      </c>
      <c r="S682" s="701">
        <v>0</v>
      </c>
      <c r="T682" s="700">
        <v>0</v>
      </c>
      <c r="U682" s="701">
        <v>0</v>
      </c>
      <c r="V682" s="700">
        <v>0</v>
      </c>
      <c r="W682" s="701">
        <v>0</v>
      </c>
      <c r="X682" s="700">
        <v>0</v>
      </c>
      <c r="Y682" s="701">
        <v>0</v>
      </c>
      <c r="Z682" s="700">
        <v>0</v>
      </c>
      <c r="AA682" s="701">
        <v>0</v>
      </c>
      <c r="AB682" s="706">
        <v>0</v>
      </c>
      <c r="AC682" s="698">
        <v>0</v>
      </c>
      <c r="AD682" s="996"/>
      <c r="AE682" s="997"/>
      <c r="AF682" s="998"/>
    </row>
    <row r="683" spans="1:32" ht="15" customHeight="1" x14ac:dyDescent="0.2">
      <c r="A683" s="11">
        <v>132</v>
      </c>
      <c r="B683" s="691"/>
      <c r="C683" s="287"/>
      <c r="D683" s="287"/>
      <c r="E683" s="288"/>
      <c r="F683" s="1449" t="s">
        <v>113</v>
      </c>
      <c r="G683" s="1450"/>
      <c r="H683" s="1450"/>
      <c r="I683" s="1450"/>
      <c r="J683" s="1450"/>
      <c r="K683" s="1450"/>
      <c r="L683" s="1451"/>
      <c r="M683" s="698">
        <v>0</v>
      </c>
      <c r="N683" s="699">
        <v>0</v>
      </c>
      <c r="O683" s="700">
        <v>0</v>
      </c>
      <c r="P683" s="700">
        <v>0</v>
      </c>
      <c r="Q683" s="705">
        <v>0</v>
      </c>
      <c r="R683" s="700">
        <v>0</v>
      </c>
      <c r="S683" s="701">
        <v>0</v>
      </c>
      <c r="T683" s="700">
        <v>0</v>
      </c>
      <c r="U683" s="701">
        <v>0</v>
      </c>
      <c r="V683" s="700">
        <v>0</v>
      </c>
      <c r="W683" s="701">
        <v>0</v>
      </c>
      <c r="X683" s="700">
        <v>0</v>
      </c>
      <c r="Y683" s="701">
        <v>0</v>
      </c>
      <c r="Z683" s="700">
        <v>0</v>
      </c>
      <c r="AA683" s="701">
        <v>0</v>
      </c>
      <c r="AB683" s="706">
        <v>0</v>
      </c>
      <c r="AC683" s="698">
        <v>0</v>
      </c>
      <c r="AD683" s="996"/>
      <c r="AE683" s="997"/>
      <c r="AF683" s="998"/>
    </row>
    <row r="684" spans="1:32" ht="15" customHeight="1" x14ac:dyDescent="0.2">
      <c r="A684" s="11">
        <v>133</v>
      </c>
      <c r="B684" s="691"/>
      <c r="C684" s="287"/>
      <c r="D684" s="287"/>
      <c r="E684" s="288"/>
      <c r="F684" s="1458" t="s">
        <v>557</v>
      </c>
      <c r="G684" s="1459"/>
      <c r="H684" s="1459"/>
      <c r="I684" s="1459"/>
      <c r="J684" s="1459"/>
      <c r="K684" s="1459"/>
      <c r="L684" s="1460"/>
      <c r="M684" s="698">
        <v>0</v>
      </c>
      <c r="N684" s="699">
        <v>0</v>
      </c>
      <c r="O684" s="700">
        <v>0</v>
      </c>
      <c r="P684" s="700">
        <v>0</v>
      </c>
      <c r="Q684" s="705">
        <v>0</v>
      </c>
      <c r="R684" s="700">
        <v>0</v>
      </c>
      <c r="S684" s="701">
        <v>0</v>
      </c>
      <c r="T684" s="700">
        <v>0</v>
      </c>
      <c r="U684" s="701">
        <v>0</v>
      </c>
      <c r="V684" s="700">
        <v>0</v>
      </c>
      <c r="W684" s="701">
        <v>0</v>
      </c>
      <c r="X684" s="700">
        <v>0</v>
      </c>
      <c r="Y684" s="701">
        <v>0</v>
      </c>
      <c r="Z684" s="700">
        <v>0</v>
      </c>
      <c r="AA684" s="701">
        <v>0</v>
      </c>
      <c r="AB684" s="706">
        <v>0</v>
      </c>
      <c r="AC684" s="698">
        <v>0</v>
      </c>
      <c r="AD684" s="996"/>
      <c r="AE684" s="997"/>
      <c r="AF684" s="998"/>
    </row>
    <row r="685" spans="1:32" ht="15" customHeight="1" x14ac:dyDescent="0.2">
      <c r="A685" s="11">
        <v>134</v>
      </c>
      <c r="B685" s="691"/>
      <c r="C685" s="287"/>
      <c r="D685" s="287"/>
      <c r="E685" s="1452" t="s">
        <v>15</v>
      </c>
      <c r="F685" s="1453"/>
      <c r="G685" s="1453"/>
      <c r="H685" s="1453"/>
      <c r="I685" s="1453"/>
      <c r="J685" s="1453"/>
      <c r="K685" s="1453"/>
      <c r="L685" s="1454"/>
      <c r="M685" s="407">
        <f>SUBTOTAL(9,M686:M688)</f>
        <v>0</v>
      </c>
      <c r="N685" s="410">
        <f t="shared" ref="N685:AC685" si="155">SUBTOTAL(9,N686:N688)</f>
        <v>0</v>
      </c>
      <c r="O685" s="414">
        <f t="shared" si="155"/>
        <v>0</v>
      </c>
      <c r="P685" s="413">
        <f t="shared" si="155"/>
        <v>0</v>
      </c>
      <c r="Q685" s="415">
        <f t="shared" si="155"/>
        <v>0</v>
      </c>
      <c r="R685" s="414">
        <f t="shared" si="155"/>
        <v>0</v>
      </c>
      <c r="S685" s="414">
        <f t="shared" si="155"/>
        <v>0</v>
      </c>
      <c r="T685" s="414">
        <f t="shared" si="155"/>
        <v>0</v>
      </c>
      <c r="U685" s="414">
        <f t="shared" si="155"/>
        <v>0</v>
      </c>
      <c r="V685" s="414">
        <f t="shared" si="155"/>
        <v>0</v>
      </c>
      <c r="W685" s="414">
        <f t="shared" si="155"/>
        <v>0</v>
      </c>
      <c r="X685" s="414">
        <f t="shared" si="155"/>
        <v>0</v>
      </c>
      <c r="Y685" s="414">
        <f t="shared" si="155"/>
        <v>0</v>
      </c>
      <c r="Z685" s="414">
        <f t="shared" si="155"/>
        <v>0</v>
      </c>
      <c r="AA685" s="414">
        <f t="shared" si="155"/>
        <v>0</v>
      </c>
      <c r="AB685" s="424">
        <f t="shared" si="155"/>
        <v>0</v>
      </c>
      <c r="AC685" s="407">
        <f t="shared" si="155"/>
        <v>0</v>
      </c>
      <c r="AD685" s="996"/>
      <c r="AE685" s="997"/>
      <c r="AF685" s="998"/>
    </row>
    <row r="686" spans="1:32" ht="15" customHeight="1" x14ac:dyDescent="0.2">
      <c r="A686" s="11">
        <v>135</v>
      </c>
      <c r="B686" s="691"/>
      <c r="C686" s="287"/>
      <c r="D686" s="287"/>
      <c r="E686" s="288"/>
      <c r="F686" s="1455" t="s">
        <v>109</v>
      </c>
      <c r="G686" s="1456"/>
      <c r="H686" s="1456"/>
      <c r="I686" s="1456"/>
      <c r="J686" s="1456"/>
      <c r="K686" s="1456"/>
      <c r="L686" s="1457"/>
      <c r="M686" s="698">
        <v>0</v>
      </c>
      <c r="N686" s="699">
        <v>0</v>
      </c>
      <c r="O686" s="700">
        <v>0</v>
      </c>
      <c r="P686" s="700">
        <v>0</v>
      </c>
      <c r="Q686" s="705">
        <v>0</v>
      </c>
      <c r="R686" s="700">
        <v>0</v>
      </c>
      <c r="S686" s="701">
        <v>0</v>
      </c>
      <c r="T686" s="700">
        <v>0</v>
      </c>
      <c r="U686" s="701">
        <v>0</v>
      </c>
      <c r="V686" s="700">
        <v>0</v>
      </c>
      <c r="W686" s="701">
        <v>0</v>
      </c>
      <c r="X686" s="700">
        <v>0</v>
      </c>
      <c r="Y686" s="701">
        <v>0</v>
      </c>
      <c r="Z686" s="700">
        <v>0</v>
      </c>
      <c r="AA686" s="701">
        <v>0</v>
      </c>
      <c r="AB686" s="706">
        <v>0</v>
      </c>
      <c r="AC686" s="698">
        <v>0</v>
      </c>
      <c r="AD686" s="996"/>
      <c r="AE686" s="997"/>
      <c r="AF686" s="998"/>
    </row>
    <row r="687" spans="1:32" ht="15" customHeight="1" x14ac:dyDescent="0.2">
      <c r="A687" s="11">
        <v>136</v>
      </c>
      <c r="B687" s="691"/>
      <c r="C687" s="287"/>
      <c r="D687" s="287"/>
      <c r="E687" s="288"/>
      <c r="F687" s="1449" t="s">
        <v>110</v>
      </c>
      <c r="G687" s="1450"/>
      <c r="H687" s="1450"/>
      <c r="I687" s="1450"/>
      <c r="J687" s="1450"/>
      <c r="K687" s="1450"/>
      <c r="L687" s="1451"/>
      <c r="M687" s="698">
        <v>0</v>
      </c>
      <c r="N687" s="699">
        <v>0</v>
      </c>
      <c r="O687" s="700">
        <v>0</v>
      </c>
      <c r="P687" s="700">
        <v>0</v>
      </c>
      <c r="Q687" s="705">
        <v>0</v>
      </c>
      <c r="R687" s="700">
        <v>0</v>
      </c>
      <c r="S687" s="701">
        <v>0</v>
      </c>
      <c r="T687" s="700">
        <v>0</v>
      </c>
      <c r="U687" s="701">
        <v>0</v>
      </c>
      <c r="V687" s="700">
        <v>0</v>
      </c>
      <c r="W687" s="701">
        <v>0</v>
      </c>
      <c r="X687" s="700">
        <v>0</v>
      </c>
      <c r="Y687" s="701">
        <v>0</v>
      </c>
      <c r="Z687" s="700">
        <v>0</v>
      </c>
      <c r="AA687" s="701">
        <v>0</v>
      </c>
      <c r="AB687" s="706">
        <v>0</v>
      </c>
      <c r="AC687" s="698">
        <v>0</v>
      </c>
      <c r="AD687" s="996"/>
      <c r="AE687" s="997"/>
      <c r="AF687" s="998"/>
    </row>
    <row r="688" spans="1:32" ht="15" customHeight="1" x14ac:dyDescent="0.2">
      <c r="A688" s="11">
        <v>137</v>
      </c>
      <c r="B688" s="691"/>
      <c r="C688" s="287"/>
      <c r="D688" s="287"/>
      <c r="E688" s="288"/>
      <c r="F688" s="1458" t="s">
        <v>111</v>
      </c>
      <c r="G688" s="1459"/>
      <c r="H688" s="1459"/>
      <c r="I688" s="1459"/>
      <c r="J688" s="1459"/>
      <c r="K688" s="1459"/>
      <c r="L688" s="1460"/>
      <c r="M688" s="698">
        <v>0</v>
      </c>
      <c r="N688" s="699">
        <v>0</v>
      </c>
      <c r="O688" s="700">
        <v>0</v>
      </c>
      <c r="P688" s="700">
        <v>0</v>
      </c>
      <c r="Q688" s="705">
        <v>0</v>
      </c>
      <c r="R688" s="700">
        <v>0</v>
      </c>
      <c r="S688" s="701">
        <v>0</v>
      </c>
      <c r="T688" s="700">
        <v>0</v>
      </c>
      <c r="U688" s="701">
        <v>0</v>
      </c>
      <c r="V688" s="700">
        <v>0</v>
      </c>
      <c r="W688" s="701">
        <v>0</v>
      </c>
      <c r="X688" s="700">
        <v>0</v>
      </c>
      <c r="Y688" s="701">
        <v>0</v>
      </c>
      <c r="Z688" s="700">
        <v>0</v>
      </c>
      <c r="AA688" s="701">
        <v>0</v>
      </c>
      <c r="AB688" s="706">
        <v>0</v>
      </c>
      <c r="AC688" s="698">
        <v>0</v>
      </c>
      <c r="AD688" s="996"/>
      <c r="AE688" s="997"/>
      <c r="AF688" s="998"/>
    </row>
    <row r="689" spans="1:32" ht="15" customHeight="1" x14ac:dyDescent="0.2">
      <c r="A689" s="11">
        <v>138</v>
      </c>
      <c r="B689" s="691"/>
      <c r="C689" s="287"/>
      <c r="D689" s="287"/>
      <c r="E689" s="1452" t="s">
        <v>18</v>
      </c>
      <c r="F689" s="1453"/>
      <c r="G689" s="1453"/>
      <c r="H689" s="1453"/>
      <c r="I689" s="1453"/>
      <c r="J689" s="1453"/>
      <c r="K689" s="1453"/>
      <c r="L689" s="1454"/>
      <c r="M689" s="407">
        <f>SUBTOTAL(9,M690:M692)</f>
        <v>0</v>
      </c>
      <c r="N689" s="410">
        <f t="shared" ref="N689:AC689" si="156">SUBTOTAL(9,N690:N692)</f>
        <v>0</v>
      </c>
      <c r="O689" s="414">
        <f t="shared" si="156"/>
        <v>0</v>
      </c>
      <c r="P689" s="413">
        <f t="shared" si="156"/>
        <v>0</v>
      </c>
      <c r="Q689" s="415">
        <f t="shared" si="156"/>
        <v>0</v>
      </c>
      <c r="R689" s="414">
        <f t="shared" si="156"/>
        <v>0</v>
      </c>
      <c r="S689" s="414">
        <f t="shared" si="156"/>
        <v>0</v>
      </c>
      <c r="T689" s="414">
        <f t="shared" si="156"/>
        <v>0</v>
      </c>
      <c r="U689" s="414">
        <f t="shared" si="156"/>
        <v>0</v>
      </c>
      <c r="V689" s="414">
        <f t="shared" si="156"/>
        <v>0</v>
      </c>
      <c r="W689" s="414">
        <f t="shared" si="156"/>
        <v>0</v>
      </c>
      <c r="X689" s="414">
        <f t="shared" si="156"/>
        <v>0</v>
      </c>
      <c r="Y689" s="414">
        <f t="shared" si="156"/>
        <v>0</v>
      </c>
      <c r="Z689" s="414">
        <f t="shared" si="156"/>
        <v>0</v>
      </c>
      <c r="AA689" s="414">
        <f t="shared" si="156"/>
        <v>0</v>
      </c>
      <c r="AB689" s="424">
        <f t="shared" si="156"/>
        <v>0</v>
      </c>
      <c r="AC689" s="407">
        <f t="shared" si="156"/>
        <v>0</v>
      </c>
      <c r="AD689" s="996"/>
      <c r="AE689" s="997"/>
      <c r="AF689" s="998"/>
    </row>
    <row r="690" spans="1:32" ht="15" customHeight="1" x14ac:dyDescent="0.2">
      <c r="A690" s="11">
        <v>139</v>
      </c>
      <c r="B690" s="691"/>
      <c r="C690" s="287"/>
      <c r="D690" s="287"/>
      <c r="E690" s="288"/>
      <c r="F690" s="1455" t="s">
        <v>114</v>
      </c>
      <c r="G690" s="1456"/>
      <c r="H690" s="1456"/>
      <c r="I690" s="1456"/>
      <c r="J690" s="1456"/>
      <c r="K690" s="1456"/>
      <c r="L690" s="1457"/>
      <c r="M690" s="698">
        <v>0</v>
      </c>
      <c r="N690" s="699">
        <v>0</v>
      </c>
      <c r="O690" s="700">
        <v>0</v>
      </c>
      <c r="P690" s="700">
        <v>0</v>
      </c>
      <c r="Q690" s="705">
        <v>0</v>
      </c>
      <c r="R690" s="700">
        <v>0</v>
      </c>
      <c r="S690" s="701">
        <v>0</v>
      </c>
      <c r="T690" s="700">
        <v>0</v>
      </c>
      <c r="U690" s="701">
        <v>0</v>
      </c>
      <c r="V690" s="700">
        <v>0</v>
      </c>
      <c r="W690" s="701">
        <v>0</v>
      </c>
      <c r="X690" s="700">
        <v>0</v>
      </c>
      <c r="Y690" s="701">
        <v>0</v>
      </c>
      <c r="Z690" s="700">
        <v>0</v>
      </c>
      <c r="AA690" s="701">
        <v>0</v>
      </c>
      <c r="AB690" s="706">
        <v>0</v>
      </c>
      <c r="AC690" s="698">
        <v>0</v>
      </c>
      <c r="AD690" s="996"/>
      <c r="AE690" s="997"/>
      <c r="AF690" s="998"/>
    </row>
    <row r="691" spans="1:32" ht="15" customHeight="1" x14ac:dyDescent="0.2">
      <c r="A691" s="11">
        <v>140</v>
      </c>
      <c r="B691" s="691"/>
      <c r="C691" s="287"/>
      <c r="D691" s="287"/>
      <c r="E691" s="288"/>
      <c r="F691" s="1449" t="s">
        <v>115</v>
      </c>
      <c r="G691" s="1450"/>
      <c r="H691" s="1450"/>
      <c r="I691" s="1450"/>
      <c r="J691" s="1450"/>
      <c r="K691" s="1450"/>
      <c r="L691" s="1451"/>
      <c r="M691" s="698">
        <v>0</v>
      </c>
      <c r="N691" s="699">
        <v>0</v>
      </c>
      <c r="O691" s="700">
        <v>0</v>
      </c>
      <c r="P691" s="700">
        <v>0</v>
      </c>
      <c r="Q691" s="705">
        <v>0</v>
      </c>
      <c r="R691" s="700">
        <v>0</v>
      </c>
      <c r="S691" s="701">
        <v>0</v>
      </c>
      <c r="T691" s="700">
        <v>0</v>
      </c>
      <c r="U691" s="701">
        <v>0</v>
      </c>
      <c r="V691" s="700">
        <v>0</v>
      </c>
      <c r="W691" s="701">
        <v>0</v>
      </c>
      <c r="X691" s="700">
        <v>0</v>
      </c>
      <c r="Y691" s="701">
        <v>0</v>
      </c>
      <c r="Z691" s="700">
        <v>0</v>
      </c>
      <c r="AA691" s="701">
        <v>0</v>
      </c>
      <c r="AB691" s="706">
        <v>0</v>
      </c>
      <c r="AC691" s="698">
        <v>0</v>
      </c>
      <c r="AD691" s="996"/>
      <c r="AE691" s="997"/>
      <c r="AF691" s="998"/>
    </row>
    <row r="692" spans="1:32" ht="15" customHeight="1" x14ac:dyDescent="0.2">
      <c r="A692" s="11">
        <v>141</v>
      </c>
      <c r="B692" s="691"/>
      <c r="C692" s="287"/>
      <c r="D692" s="287"/>
      <c r="E692" s="288"/>
      <c r="F692" s="1458" t="s">
        <v>558</v>
      </c>
      <c r="G692" s="1459"/>
      <c r="H692" s="1459"/>
      <c r="I692" s="1459"/>
      <c r="J692" s="1459"/>
      <c r="K692" s="1459"/>
      <c r="L692" s="1460"/>
      <c r="M692" s="698">
        <v>0</v>
      </c>
      <c r="N692" s="699">
        <v>0</v>
      </c>
      <c r="O692" s="700">
        <v>0</v>
      </c>
      <c r="P692" s="700">
        <v>0</v>
      </c>
      <c r="Q692" s="705">
        <v>0</v>
      </c>
      <c r="R692" s="700">
        <v>0</v>
      </c>
      <c r="S692" s="701">
        <v>0</v>
      </c>
      <c r="T692" s="700">
        <v>0</v>
      </c>
      <c r="U692" s="701">
        <v>0</v>
      </c>
      <c r="V692" s="700">
        <v>0</v>
      </c>
      <c r="W692" s="701">
        <v>0</v>
      </c>
      <c r="X692" s="700">
        <v>0</v>
      </c>
      <c r="Y692" s="701">
        <v>0</v>
      </c>
      <c r="Z692" s="700">
        <v>0</v>
      </c>
      <c r="AA692" s="701">
        <v>0</v>
      </c>
      <c r="AB692" s="706">
        <v>0</v>
      </c>
      <c r="AC692" s="698">
        <v>0</v>
      </c>
      <c r="AD692" s="996"/>
      <c r="AE692" s="997"/>
      <c r="AF692" s="998"/>
    </row>
    <row r="693" spans="1:32" ht="15" customHeight="1" x14ac:dyDescent="0.2">
      <c r="A693" s="11">
        <v>142</v>
      </c>
      <c r="B693" s="691"/>
      <c r="C693" s="287"/>
      <c r="D693" s="1485" t="s">
        <v>22</v>
      </c>
      <c r="E693" s="1486"/>
      <c r="F693" s="1486"/>
      <c r="G693" s="1486"/>
      <c r="H693" s="1486"/>
      <c r="I693" s="1486"/>
      <c r="J693" s="1486"/>
      <c r="K693" s="1486"/>
      <c r="L693" s="1486"/>
      <c r="M693" s="1486"/>
      <c r="N693" s="1486"/>
      <c r="O693" s="1486"/>
      <c r="P693" s="1486"/>
      <c r="Q693" s="1486"/>
      <c r="R693" s="1486"/>
      <c r="S693" s="1486"/>
      <c r="T693" s="1486"/>
      <c r="U693" s="1486"/>
      <c r="V693" s="1486"/>
      <c r="W693" s="1486"/>
      <c r="X693" s="1486"/>
      <c r="Y693" s="1486"/>
      <c r="Z693" s="1486"/>
      <c r="AA693" s="1486"/>
      <c r="AB693" s="1486"/>
      <c r="AC693" s="1486"/>
      <c r="AD693" s="1486"/>
      <c r="AE693" s="1486"/>
      <c r="AF693" s="1487"/>
    </row>
    <row r="694" spans="1:32" ht="15" customHeight="1" x14ac:dyDescent="0.2">
      <c r="A694" s="11">
        <v>143</v>
      </c>
      <c r="B694" s="691"/>
      <c r="C694" s="287"/>
      <c r="D694" s="287"/>
      <c r="E694" s="1532" t="s">
        <v>118</v>
      </c>
      <c r="F694" s="1533"/>
      <c r="G694" s="1533"/>
      <c r="H694" s="1533"/>
      <c r="I694" s="1533"/>
      <c r="J694" s="1533"/>
      <c r="K694" s="1533"/>
      <c r="L694" s="1534"/>
      <c r="M694" s="407">
        <f>SUBTOTAL(9,M695:M696)</f>
        <v>0</v>
      </c>
      <c r="N694" s="410">
        <f t="shared" ref="N694:AC694" si="157">SUBTOTAL(9,N695:N696)</f>
        <v>0</v>
      </c>
      <c r="O694" s="414">
        <f t="shared" si="157"/>
        <v>0</v>
      </c>
      <c r="P694" s="413">
        <f t="shared" si="157"/>
        <v>0</v>
      </c>
      <c r="Q694" s="415">
        <f t="shared" si="157"/>
        <v>0</v>
      </c>
      <c r="R694" s="414">
        <f t="shared" si="157"/>
        <v>0</v>
      </c>
      <c r="S694" s="414">
        <f t="shared" si="157"/>
        <v>0</v>
      </c>
      <c r="T694" s="414">
        <f t="shared" si="157"/>
        <v>0</v>
      </c>
      <c r="U694" s="414">
        <f t="shared" si="157"/>
        <v>0</v>
      </c>
      <c r="V694" s="414">
        <f t="shared" si="157"/>
        <v>0</v>
      </c>
      <c r="W694" s="414">
        <f t="shared" si="157"/>
        <v>0</v>
      </c>
      <c r="X694" s="414">
        <f t="shared" si="157"/>
        <v>0</v>
      </c>
      <c r="Y694" s="414">
        <f t="shared" si="157"/>
        <v>0</v>
      </c>
      <c r="Z694" s="414">
        <f t="shared" si="157"/>
        <v>0</v>
      </c>
      <c r="AA694" s="414">
        <f t="shared" si="157"/>
        <v>0</v>
      </c>
      <c r="AB694" s="424">
        <f t="shared" si="157"/>
        <v>0</v>
      </c>
      <c r="AC694" s="407">
        <f t="shared" si="157"/>
        <v>0</v>
      </c>
      <c r="AD694" s="996"/>
      <c r="AE694" s="997"/>
      <c r="AF694" s="998"/>
    </row>
    <row r="695" spans="1:32" ht="15" customHeight="1" x14ac:dyDescent="0.2">
      <c r="A695" s="11">
        <v>144</v>
      </c>
      <c r="B695" s="691"/>
      <c r="C695" s="287"/>
      <c r="D695" s="287"/>
      <c r="E695" s="288"/>
      <c r="F695" s="1455" t="s">
        <v>124</v>
      </c>
      <c r="G695" s="1456"/>
      <c r="H695" s="1456"/>
      <c r="I695" s="1456"/>
      <c r="J695" s="1456"/>
      <c r="K695" s="1456"/>
      <c r="L695" s="1457"/>
      <c r="M695" s="698">
        <v>0</v>
      </c>
      <c r="N695" s="699">
        <v>0</v>
      </c>
      <c r="O695" s="700">
        <v>0</v>
      </c>
      <c r="P695" s="700">
        <v>0</v>
      </c>
      <c r="Q695" s="705">
        <v>0</v>
      </c>
      <c r="R695" s="700">
        <v>0</v>
      </c>
      <c r="S695" s="701">
        <v>0</v>
      </c>
      <c r="T695" s="700">
        <v>0</v>
      </c>
      <c r="U695" s="701">
        <v>0</v>
      </c>
      <c r="V695" s="700">
        <v>0</v>
      </c>
      <c r="W695" s="701">
        <v>0</v>
      </c>
      <c r="X695" s="700">
        <v>0</v>
      </c>
      <c r="Y695" s="701">
        <v>0</v>
      </c>
      <c r="Z695" s="700">
        <v>0</v>
      </c>
      <c r="AA695" s="701">
        <v>0</v>
      </c>
      <c r="AB695" s="706">
        <v>0</v>
      </c>
      <c r="AC695" s="698">
        <v>0</v>
      </c>
      <c r="AD695" s="996"/>
      <c r="AE695" s="997"/>
      <c r="AF695" s="998"/>
    </row>
    <row r="696" spans="1:32" ht="15" customHeight="1" x14ac:dyDescent="0.2">
      <c r="A696" s="11">
        <v>145</v>
      </c>
      <c r="B696" s="691"/>
      <c r="C696" s="287"/>
      <c r="D696" s="287"/>
      <c r="E696" s="288"/>
      <c r="F696" s="1458" t="s">
        <v>571</v>
      </c>
      <c r="G696" s="1459"/>
      <c r="H696" s="1459"/>
      <c r="I696" s="1459"/>
      <c r="J696" s="1459"/>
      <c r="K696" s="1459"/>
      <c r="L696" s="1460"/>
      <c r="M696" s="698">
        <v>0</v>
      </c>
      <c r="N696" s="699">
        <v>0</v>
      </c>
      <c r="O696" s="700">
        <v>0</v>
      </c>
      <c r="P696" s="700">
        <v>0</v>
      </c>
      <c r="Q696" s="705">
        <v>0</v>
      </c>
      <c r="R696" s="700">
        <v>0</v>
      </c>
      <c r="S696" s="701">
        <v>0</v>
      </c>
      <c r="T696" s="700">
        <v>0</v>
      </c>
      <c r="U696" s="701">
        <v>0</v>
      </c>
      <c r="V696" s="700">
        <v>0</v>
      </c>
      <c r="W696" s="701">
        <v>0</v>
      </c>
      <c r="X696" s="700">
        <v>0</v>
      </c>
      <c r="Y696" s="701">
        <v>0</v>
      </c>
      <c r="Z696" s="700">
        <v>0</v>
      </c>
      <c r="AA696" s="701">
        <v>0</v>
      </c>
      <c r="AB696" s="706">
        <v>0</v>
      </c>
      <c r="AC696" s="698">
        <v>0</v>
      </c>
      <c r="AD696" s="996"/>
      <c r="AE696" s="997"/>
      <c r="AF696" s="998"/>
    </row>
    <row r="697" spans="1:32" ht="15" customHeight="1" x14ac:dyDescent="0.2">
      <c r="A697" s="11">
        <v>146</v>
      </c>
      <c r="B697" s="691"/>
      <c r="C697" s="287"/>
      <c r="D697" s="287"/>
      <c r="E697" s="1452" t="s">
        <v>119</v>
      </c>
      <c r="F697" s="1453"/>
      <c r="G697" s="1453"/>
      <c r="H697" s="1453"/>
      <c r="I697" s="1453"/>
      <c r="J697" s="1453"/>
      <c r="K697" s="1453"/>
      <c r="L697" s="1454"/>
      <c r="M697" s="407">
        <f>SUBTOTAL(9,M698:M700)</f>
        <v>0</v>
      </c>
      <c r="N697" s="410">
        <f t="shared" ref="N697:AC697" si="158">SUBTOTAL(9,N698:N700)</f>
        <v>0</v>
      </c>
      <c r="O697" s="414">
        <f t="shared" si="158"/>
        <v>0</v>
      </c>
      <c r="P697" s="413">
        <f t="shared" si="158"/>
        <v>0</v>
      </c>
      <c r="Q697" s="415">
        <f t="shared" si="158"/>
        <v>0</v>
      </c>
      <c r="R697" s="414">
        <f t="shared" si="158"/>
        <v>0</v>
      </c>
      <c r="S697" s="414">
        <f t="shared" si="158"/>
        <v>0</v>
      </c>
      <c r="T697" s="414">
        <f t="shared" si="158"/>
        <v>0</v>
      </c>
      <c r="U697" s="414">
        <f t="shared" si="158"/>
        <v>0</v>
      </c>
      <c r="V697" s="414">
        <f t="shared" si="158"/>
        <v>0</v>
      </c>
      <c r="W697" s="414">
        <f t="shared" si="158"/>
        <v>0</v>
      </c>
      <c r="X697" s="414">
        <f t="shared" si="158"/>
        <v>0</v>
      </c>
      <c r="Y697" s="414">
        <f t="shared" si="158"/>
        <v>0</v>
      </c>
      <c r="Z697" s="414">
        <f t="shared" si="158"/>
        <v>0</v>
      </c>
      <c r="AA697" s="414">
        <f t="shared" si="158"/>
        <v>0</v>
      </c>
      <c r="AB697" s="424">
        <f t="shared" si="158"/>
        <v>0</v>
      </c>
      <c r="AC697" s="407">
        <f t="shared" si="158"/>
        <v>0</v>
      </c>
      <c r="AD697" s="996"/>
      <c r="AE697" s="997"/>
      <c r="AF697" s="998"/>
    </row>
    <row r="698" spans="1:32" ht="15" customHeight="1" x14ac:dyDescent="0.2">
      <c r="A698" s="11">
        <v>147</v>
      </c>
      <c r="B698" s="691"/>
      <c r="C698" s="287"/>
      <c r="D698" s="287"/>
      <c r="E698" s="288"/>
      <c r="F698" s="1455" t="s">
        <v>116</v>
      </c>
      <c r="G698" s="1456"/>
      <c r="H698" s="1456"/>
      <c r="I698" s="1456"/>
      <c r="J698" s="1456"/>
      <c r="K698" s="1456"/>
      <c r="L698" s="1457"/>
      <c r="M698" s="698">
        <v>0</v>
      </c>
      <c r="N698" s="699">
        <v>0</v>
      </c>
      <c r="O698" s="700">
        <v>0</v>
      </c>
      <c r="P698" s="700">
        <v>0</v>
      </c>
      <c r="Q698" s="705">
        <v>0</v>
      </c>
      <c r="R698" s="700">
        <v>0</v>
      </c>
      <c r="S698" s="701">
        <v>0</v>
      </c>
      <c r="T698" s="700">
        <v>0</v>
      </c>
      <c r="U698" s="701">
        <v>0</v>
      </c>
      <c r="V698" s="700">
        <v>0</v>
      </c>
      <c r="W698" s="701">
        <v>0</v>
      </c>
      <c r="X698" s="700">
        <v>0</v>
      </c>
      <c r="Y698" s="701">
        <v>0</v>
      </c>
      <c r="Z698" s="700">
        <v>0</v>
      </c>
      <c r="AA698" s="701">
        <v>0</v>
      </c>
      <c r="AB698" s="706">
        <v>0</v>
      </c>
      <c r="AC698" s="698">
        <v>0</v>
      </c>
      <c r="AD698" s="996"/>
      <c r="AE698" s="997"/>
      <c r="AF698" s="998"/>
    </row>
    <row r="699" spans="1:32" ht="15" customHeight="1" x14ac:dyDescent="0.2">
      <c r="A699" s="11">
        <v>148</v>
      </c>
      <c r="B699" s="691"/>
      <c r="C699" s="287"/>
      <c r="D699" s="287"/>
      <c r="E699" s="288"/>
      <c r="F699" s="1449" t="s">
        <v>567</v>
      </c>
      <c r="G699" s="1450"/>
      <c r="H699" s="1450"/>
      <c r="I699" s="1450"/>
      <c r="J699" s="1450"/>
      <c r="K699" s="1450"/>
      <c r="L699" s="1451"/>
      <c r="M699" s="698">
        <v>0</v>
      </c>
      <c r="N699" s="699">
        <v>0</v>
      </c>
      <c r="O699" s="700">
        <v>0</v>
      </c>
      <c r="P699" s="700">
        <v>0</v>
      </c>
      <c r="Q699" s="705">
        <v>0</v>
      </c>
      <c r="R699" s="700">
        <v>0</v>
      </c>
      <c r="S699" s="701">
        <v>0</v>
      </c>
      <c r="T699" s="700">
        <v>0</v>
      </c>
      <c r="U699" s="701">
        <v>0</v>
      </c>
      <c r="V699" s="700">
        <v>0</v>
      </c>
      <c r="W699" s="701">
        <v>0</v>
      </c>
      <c r="X699" s="700">
        <v>0</v>
      </c>
      <c r="Y699" s="701">
        <v>0</v>
      </c>
      <c r="Z699" s="700">
        <v>0</v>
      </c>
      <c r="AA699" s="701">
        <v>0</v>
      </c>
      <c r="AB699" s="706">
        <v>0</v>
      </c>
      <c r="AC699" s="698">
        <v>0</v>
      </c>
      <c r="AD699" s="996"/>
      <c r="AE699" s="997"/>
      <c r="AF699" s="998"/>
    </row>
    <row r="700" spans="1:32" ht="27.75" customHeight="1" x14ac:dyDescent="0.2">
      <c r="A700" s="11">
        <v>149</v>
      </c>
      <c r="B700" s="691"/>
      <c r="C700" s="287"/>
      <c r="D700" s="287"/>
      <c r="E700" s="288"/>
      <c r="F700" s="1458" t="s">
        <v>431</v>
      </c>
      <c r="G700" s="1459"/>
      <c r="H700" s="1459"/>
      <c r="I700" s="1459"/>
      <c r="J700" s="1459"/>
      <c r="K700" s="1459"/>
      <c r="L700" s="1460"/>
      <c r="M700" s="698">
        <v>0</v>
      </c>
      <c r="N700" s="699">
        <v>0</v>
      </c>
      <c r="O700" s="700">
        <v>0</v>
      </c>
      <c r="P700" s="700">
        <v>0</v>
      </c>
      <c r="Q700" s="705"/>
      <c r="R700" s="700">
        <v>0</v>
      </c>
      <c r="S700" s="701">
        <v>0</v>
      </c>
      <c r="T700" s="700">
        <v>0</v>
      </c>
      <c r="U700" s="701">
        <v>0</v>
      </c>
      <c r="V700" s="700">
        <v>0</v>
      </c>
      <c r="W700" s="701">
        <v>0</v>
      </c>
      <c r="X700" s="700">
        <v>0</v>
      </c>
      <c r="Y700" s="701">
        <v>0</v>
      </c>
      <c r="Z700" s="700">
        <v>0</v>
      </c>
      <c r="AA700" s="701">
        <v>0</v>
      </c>
      <c r="AB700" s="706">
        <v>0</v>
      </c>
      <c r="AC700" s="698">
        <v>0</v>
      </c>
      <c r="AD700" s="996"/>
      <c r="AE700" s="997"/>
      <c r="AF700" s="998"/>
    </row>
    <row r="701" spans="1:32" ht="15" customHeight="1" x14ac:dyDescent="0.2">
      <c r="A701" s="11">
        <v>150</v>
      </c>
      <c r="B701" s="691"/>
      <c r="C701" s="287"/>
      <c r="D701" s="287"/>
      <c r="E701" s="1452" t="s">
        <v>120</v>
      </c>
      <c r="F701" s="1453"/>
      <c r="G701" s="1453"/>
      <c r="H701" s="1453"/>
      <c r="I701" s="1453"/>
      <c r="J701" s="1453"/>
      <c r="K701" s="1453"/>
      <c r="L701" s="1454"/>
      <c r="M701" s="407">
        <f>SUBTOTAL(9,M702:M703)</f>
        <v>0</v>
      </c>
      <c r="N701" s="410">
        <f t="shared" ref="N701:AC701" si="159">SUBTOTAL(9,N702:N703)</f>
        <v>0</v>
      </c>
      <c r="O701" s="414">
        <f t="shared" si="159"/>
        <v>0</v>
      </c>
      <c r="P701" s="413">
        <f t="shared" si="159"/>
        <v>0</v>
      </c>
      <c r="Q701" s="415">
        <f t="shared" si="159"/>
        <v>0</v>
      </c>
      <c r="R701" s="414">
        <f t="shared" si="159"/>
        <v>0</v>
      </c>
      <c r="S701" s="414">
        <f t="shared" si="159"/>
        <v>0</v>
      </c>
      <c r="T701" s="414">
        <f t="shared" si="159"/>
        <v>0</v>
      </c>
      <c r="U701" s="414">
        <f t="shared" si="159"/>
        <v>0</v>
      </c>
      <c r="V701" s="414">
        <f t="shared" si="159"/>
        <v>0</v>
      </c>
      <c r="W701" s="414">
        <f t="shared" si="159"/>
        <v>0</v>
      </c>
      <c r="X701" s="414">
        <f t="shared" si="159"/>
        <v>0</v>
      </c>
      <c r="Y701" s="414">
        <f t="shared" si="159"/>
        <v>0</v>
      </c>
      <c r="Z701" s="414">
        <f t="shared" si="159"/>
        <v>0</v>
      </c>
      <c r="AA701" s="414">
        <f t="shared" si="159"/>
        <v>0</v>
      </c>
      <c r="AB701" s="424">
        <f t="shared" si="159"/>
        <v>0</v>
      </c>
      <c r="AC701" s="407">
        <f t="shared" si="159"/>
        <v>0</v>
      </c>
      <c r="AD701" s="996"/>
      <c r="AE701" s="997"/>
      <c r="AF701" s="998"/>
    </row>
    <row r="702" spans="1:32" ht="15" customHeight="1" x14ac:dyDescent="0.2">
      <c r="A702" s="11">
        <v>151</v>
      </c>
      <c r="B702" s="691"/>
      <c r="C702" s="287"/>
      <c r="D702" s="287"/>
      <c r="E702" s="288"/>
      <c r="F702" s="1455" t="s">
        <v>117</v>
      </c>
      <c r="G702" s="1456"/>
      <c r="H702" s="1456"/>
      <c r="I702" s="1456"/>
      <c r="J702" s="1456"/>
      <c r="K702" s="1456"/>
      <c r="L702" s="1457"/>
      <c r="M702" s="698">
        <v>0</v>
      </c>
      <c r="N702" s="699">
        <v>0</v>
      </c>
      <c r="O702" s="700">
        <v>0</v>
      </c>
      <c r="P702" s="700">
        <v>0</v>
      </c>
      <c r="Q702" s="705">
        <v>0</v>
      </c>
      <c r="R702" s="700">
        <v>0</v>
      </c>
      <c r="S702" s="701">
        <v>0</v>
      </c>
      <c r="T702" s="700">
        <v>0</v>
      </c>
      <c r="U702" s="701">
        <v>0</v>
      </c>
      <c r="V702" s="700">
        <v>0</v>
      </c>
      <c r="W702" s="701">
        <v>0</v>
      </c>
      <c r="X702" s="700">
        <v>0</v>
      </c>
      <c r="Y702" s="701">
        <v>0</v>
      </c>
      <c r="Z702" s="700">
        <v>0</v>
      </c>
      <c r="AA702" s="701">
        <v>0</v>
      </c>
      <c r="AB702" s="706">
        <v>0</v>
      </c>
      <c r="AC702" s="698">
        <v>0</v>
      </c>
      <c r="AD702" s="996"/>
      <c r="AE702" s="997"/>
      <c r="AF702" s="998"/>
    </row>
    <row r="703" spans="1:32" ht="15" customHeight="1" x14ac:dyDescent="0.2">
      <c r="A703" s="11">
        <v>152</v>
      </c>
      <c r="B703" s="691"/>
      <c r="C703" s="287"/>
      <c r="D703" s="287"/>
      <c r="E703" s="288"/>
      <c r="F703" s="1458" t="s">
        <v>572</v>
      </c>
      <c r="G703" s="1459"/>
      <c r="H703" s="1459"/>
      <c r="I703" s="1459"/>
      <c r="J703" s="1459"/>
      <c r="K703" s="1459"/>
      <c r="L703" s="1460"/>
      <c r="M703" s="698">
        <v>0</v>
      </c>
      <c r="N703" s="699">
        <v>0</v>
      </c>
      <c r="O703" s="700">
        <v>0</v>
      </c>
      <c r="P703" s="700">
        <v>0</v>
      </c>
      <c r="Q703" s="705">
        <v>0</v>
      </c>
      <c r="R703" s="700">
        <v>0</v>
      </c>
      <c r="S703" s="701">
        <v>0</v>
      </c>
      <c r="T703" s="700">
        <v>0</v>
      </c>
      <c r="U703" s="701">
        <v>0</v>
      </c>
      <c r="V703" s="700">
        <v>0</v>
      </c>
      <c r="W703" s="701">
        <v>0</v>
      </c>
      <c r="X703" s="700">
        <v>0</v>
      </c>
      <c r="Y703" s="701">
        <v>0</v>
      </c>
      <c r="Z703" s="700">
        <v>0</v>
      </c>
      <c r="AA703" s="701">
        <v>0</v>
      </c>
      <c r="AB703" s="706">
        <v>0</v>
      </c>
      <c r="AC703" s="698">
        <v>0</v>
      </c>
      <c r="AD703" s="996"/>
      <c r="AE703" s="997"/>
      <c r="AF703" s="998"/>
    </row>
    <row r="704" spans="1:32" ht="15" customHeight="1" x14ac:dyDescent="0.2">
      <c r="A704" s="11">
        <v>153</v>
      </c>
      <c r="B704" s="691"/>
      <c r="C704" s="287"/>
      <c r="D704" s="287"/>
      <c r="E704" s="1452" t="s">
        <v>121</v>
      </c>
      <c r="F704" s="1453"/>
      <c r="G704" s="1453"/>
      <c r="H704" s="1453"/>
      <c r="I704" s="1453"/>
      <c r="J704" s="1453"/>
      <c r="K704" s="1453"/>
      <c r="L704" s="1454"/>
      <c r="M704" s="407">
        <f>SUBTOTAL(9,M705:M707)</f>
        <v>0</v>
      </c>
      <c r="N704" s="410">
        <f t="shared" ref="N704:AC704" si="160">SUBTOTAL(9,N705:N707)</f>
        <v>0</v>
      </c>
      <c r="O704" s="414">
        <f t="shared" si="160"/>
        <v>0</v>
      </c>
      <c r="P704" s="413">
        <f t="shared" si="160"/>
        <v>0</v>
      </c>
      <c r="Q704" s="415">
        <f t="shared" si="160"/>
        <v>0</v>
      </c>
      <c r="R704" s="414">
        <f t="shared" si="160"/>
        <v>0</v>
      </c>
      <c r="S704" s="414">
        <f t="shared" si="160"/>
        <v>0</v>
      </c>
      <c r="T704" s="414">
        <f t="shared" si="160"/>
        <v>0</v>
      </c>
      <c r="U704" s="414">
        <f t="shared" si="160"/>
        <v>0</v>
      </c>
      <c r="V704" s="414">
        <f t="shared" si="160"/>
        <v>0</v>
      </c>
      <c r="W704" s="414">
        <f t="shared" si="160"/>
        <v>0</v>
      </c>
      <c r="X704" s="414">
        <f t="shared" si="160"/>
        <v>0</v>
      </c>
      <c r="Y704" s="414">
        <f t="shared" si="160"/>
        <v>0</v>
      </c>
      <c r="Z704" s="414">
        <f t="shared" si="160"/>
        <v>0</v>
      </c>
      <c r="AA704" s="414">
        <f t="shared" si="160"/>
        <v>0</v>
      </c>
      <c r="AB704" s="424">
        <f t="shared" si="160"/>
        <v>0</v>
      </c>
      <c r="AC704" s="407">
        <f t="shared" si="160"/>
        <v>0</v>
      </c>
      <c r="AD704" s="996"/>
      <c r="AE704" s="997"/>
      <c r="AF704" s="998"/>
    </row>
    <row r="705" spans="1:32" ht="15" customHeight="1" x14ac:dyDescent="0.2">
      <c r="A705" s="11">
        <v>154</v>
      </c>
      <c r="B705" s="691"/>
      <c r="C705" s="287"/>
      <c r="D705" s="287"/>
      <c r="E705" s="288"/>
      <c r="F705" s="1455" t="s">
        <v>122</v>
      </c>
      <c r="G705" s="1456"/>
      <c r="H705" s="1456"/>
      <c r="I705" s="1456"/>
      <c r="J705" s="1456"/>
      <c r="K705" s="1456"/>
      <c r="L705" s="1457"/>
      <c r="M705" s="698">
        <v>0</v>
      </c>
      <c r="N705" s="699">
        <v>0</v>
      </c>
      <c r="O705" s="700">
        <v>0</v>
      </c>
      <c r="P705" s="700">
        <v>0</v>
      </c>
      <c r="Q705" s="705">
        <v>0</v>
      </c>
      <c r="R705" s="700">
        <v>0</v>
      </c>
      <c r="S705" s="701">
        <v>0</v>
      </c>
      <c r="T705" s="700">
        <v>0</v>
      </c>
      <c r="U705" s="701">
        <v>0</v>
      </c>
      <c r="V705" s="700">
        <v>0</v>
      </c>
      <c r="W705" s="701">
        <v>0</v>
      </c>
      <c r="X705" s="700">
        <v>0</v>
      </c>
      <c r="Y705" s="701">
        <v>0</v>
      </c>
      <c r="Z705" s="700">
        <v>0</v>
      </c>
      <c r="AA705" s="701">
        <v>0</v>
      </c>
      <c r="AB705" s="706">
        <v>0</v>
      </c>
      <c r="AC705" s="698">
        <v>0</v>
      </c>
      <c r="AD705" s="996"/>
      <c r="AE705" s="997"/>
      <c r="AF705" s="998"/>
    </row>
    <row r="706" spans="1:32" ht="15" customHeight="1" x14ac:dyDescent="0.2">
      <c r="A706" s="11">
        <v>155</v>
      </c>
      <c r="B706" s="691"/>
      <c r="C706" s="287"/>
      <c r="D706" s="287"/>
      <c r="E706" s="288"/>
      <c r="F706" s="1449" t="s">
        <v>573</v>
      </c>
      <c r="G706" s="1450"/>
      <c r="H706" s="1450"/>
      <c r="I706" s="1450"/>
      <c r="J706" s="1450"/>
      <c r="K706" s="1450"/>
      <c r="L706" s="1451"/>
      <c r="M706" s="698">
        <v>0</v>
      </c>
      <c r="N706" s="699">
        <v>0</v>
      </c>
      <c r="O706" s="700">
        <v>0</v>
      </c>
      <c r="P706" s="700">
        <v>0</v>
      </c>
      <c r="Q706" s="705">
        <v>0</v>
      </c>
      <c r="R706" s="700">
        <v>0</v>
      </c>
      <c r="S706" s="701">
        <v>0</v>
      </c>
      <c r="T706" s="700">
        <v>0</v>
      </c>
      <c r="U706" s="701">
        <v>0</v>
      </c>
      <c r="V706" s="700">
        <v>0</v>
      </c>
      <c r="W706" s="701">
        <v>0</v>
      </c>
      <c r="X706" s="700">
        <v>0</v>
      </c>
      <c r="Y706" s="701">
        <v>0</v>
      </c>
      <c r="Z706" s="700">
        <v>0</v>
      </c>
      <c r="AA706" s="701">
        <v>0</v>
      </c>
      <c r="AB706" s="706">
        <v>0</v>
      </c>
      <c r="AC706" s="698">
        <v>0</v>
      </c>
      <c r="AD706" s="996"/>
      <c r="AE706" s="997"/>
      <c r="AF706" s="998"/>
    </row>
    <row r="707" spans="1:32" ht="27.75" customHeight="1" x14ac:dyDescent="0.2">
      <c r="A707" s="11">
        <v>156</v>
      </c>
      <c r="B707" s="691"/>
      <c r="C707" s="287"/>
      <c r="D707" s="287"/>
      <c r="E707" s="288"/>
      <c r="F707" s="1458" t="s">
        <v>432</v>
      </c>
      <c r="G707" s="1459"/>
      <c r="H707" s="1459"/>
      <c r="I707" s="1459"/>
      <c r="J707" s="1459"/>
      <c r="K707" s="1459"/>
      <c r="L707" s="1460"/>
      <c r="M707" s="698">
        <v>0</v>
      </c>
      <c r="N707" s="699">
        <v>0</v>
      </c>
      <c r="O707" s="700">
        <v>0</v>
      </c>
      <c r="P707" s="700">
        <v>0</v>
      </c>
      <c r="Q707" s="705">
        <v>0</v>
      </c>
      <c r="R707" s="700">
        <v>0</v>
      </c>
      <c r="S707" s="701">
        <v>0</v>
      </c>
      <c r="T707" s="700">
        <v>0</v>
      </c>
      <c r="U707" s="701">
        <v>0</v>
      </c>
      <c r="V707" s="700">
        <v>0</v>
      </c>
      <c r="W707" s="701">
        <v>0</v>
      </c>
      <c r="X707" s="700">
        <v>0</v>
      </c>
      <c r="Y707" s="701">
        <v>0</v>
      </c>
      <c r="Z707" s="700">
        <v>0</v>
      </c>
      <c r="AA707" s="701">
        <v>0</v>
      </c>
      <c r="AB707" s="706">
        <v>0</v>
      </c>
      <c r="AC707" s="698">
        <v>0</v>
      </c>
      <c r="AD707" s="996"/>
      <c r="AE707" s="997"/>
      <c r="AF707" s="998"/>
    </row>
    <row r="708" spans="1:32" ht="15" customHeight="1" x14ac:dyDescent="0.2">
      <c r="A708" s="11">
        <v>157</v>
      </c>
      <c r="B708" s="691"/>
      <c r="C708" s="287"/>
      <c r="D708" s="287"/>
      <c r="E708" s="1452" t="s">
        <v>546</v>
      </c>
      <c r="F708" s="1453"/>
      <c r="G708" s="1453"/>
      <c r="H708" s="1453"/>
      <c r="I708" s="1453"/>
      <c r="J708" s="1453"/>
      <c r="K708" s="1453"/>
      <c r="L708" s="1454"/>
      <c r="M708" s="407">
        <f>SUBTOTAL(9,M709:M710)</f>
        <v>0</v>
      </c>
      <c r="N708" s="410">
        <f t="shared" ref="N708:AC708" si="161">SUBTOTAL(9,N709:N710)</f>
        <v>0</v>
      </c>
      <c r="O708" s="414">
        <f t="shared" si="161"/>
        <v>0</v>
      </c>
      <c r="P708" s="413">
        <f t="shared" si="161"/>
        <v>0</v>
      </c>
      <c r="Q708" s="415">
        <f t="shared" si="161"/>
        <v>0</v>
      </c>
      <c r="R708" s="414">
        <f t="shared" si="161"/>
        <v>0</v>
      </c>
      <c r="S708" s="414">
        <f t="shared" si="161"/>
        <v>0</v>
      </c>
      <c r="T708" s="414">
        <f t="shared" si="161"/>
        <v>0</v>
      </c>
      <c r="U708" s="414">
        <f t="shared" si="161"/>
        <v>0</v>
      </c>
      <c r="V708" s="414">
        <f t="shared" si="161"/>
        <v>0</v>
      </c>
      <c r="W708" s="414">
        <f t="shared" si="161"/>
        <v>0</v>
      </c>
      <c r="X708" s="414">
        <f t="shared" si="161"/>
        <v>0</v>
      </c>
      <c r="Y708" s="414">
        <f t="shared" si="161"/>
        <v>0</v>
      </c>
      <c r="Z708" s="414">
        <f t="shared" si="161"/>
        <v>0</v>
      </c>
      <c r="AA708" s="414">
        <f t="shared" si="161"/>
        <v>0</v>
      </c>
      <c r="AB708" s="424">
        <f t="shared" si="161"/>
        <v>0</v>
      </c>
      <c r="AC708" s="407">
        <f t="shared" si="161"/>
        <v>0</v>
      </c>
      <c r="AD708" s="996"/>
      <c r="AE708" s="997"/>
      <c r="AF708" s="998"/>
    </row>
    <row r="709" spans="1:32" ht="27.75" customHeight="1" x14ac:dyDescent="0.2">
      <c r="A709" s="11">
        <v>158</v>
      </c>
      <c r="B709" s="691"/>
      <c r="C709" s="287"/>
      <c r="D709" s="287"/>
      <c r="E709" s="288"/>
      <c r="F709" s="1455" t="s">
        <v>547</v>
      </c>
      <c r="G709" s="1456"/>
      <c r="H709" s="1456"/>
      <c r="I709" s="1456"/>
      <c r="J709" s="1456"/>
      <c r="K709" s="1456"/>
      <c r="L709" s="1457"/>
      <c r="M709" s="698">
        <v>0</v>
      </c>
      <c r="N709" s="699">
        <v>0</v>
      </c>
      <c r="O709" s="700">
        <v>0</v>
      </c>
      <c r="P709" s="700">
        <v>0</v>
      </c>
      <c r="Q709" s="705">
        <v>0</v>
      </c>
      <c r="R709" s="700">
        <v>0</v>
      </c>
      <c r="S709" s="701">
        <v>0</v>
      </c>
      <c r="T709" s="700">
        <v>0</v>
      </c>
      <c r="U709" s="701">
        <v>0</v>
      </c>
      <c r="V709" s="700">
        <v>0</v>
      </c>
      <c r="W709" s="701">
        <v>0</v>
      </c>
      <c r="X709" s="700">
        <v>0</v>
      </c>
      <c r="Y709" s="701">
        <v>0</v>
      </c>
      <c r="Z709" s="700">
        <v>0</v>
      </c>
      <c r="AA709" s="701">
        <v>0</v>
      </c>
      <c r="AB709" s="706">
        <v>0</v>
      </c>
      <c r="AC709" s="698">
        <v>0</v>
      </c>
      <c r="AD709" s="996"/>
      <c r="AE709" s="997"/>
      <c r="AF709" s="998"/>
    </row>
    <row r="710" spans="1:32" ht="15" customHeight="1" x14ac:dyDescent="0.2">
      <c r="A710" s="11">
        <v>159</v>
      </c>
      <c r="B710" s="691"/>
      <c r="C710" s="287"/>
      <c r="D710" s="287"/>
      <c r="E710" s="288"/>
      <c r="F710" s="1458" t="s">
        <v>570</v>
      </c>
      <c r="G710" s="1459"/>
      <c r="H710" s="1459"/>
      <c r="I710" s="1459"/>
      <c r="J710" s="1459"/>
      <c r="K710" s="1459"/>
      <c r="L710" s="1460"/>
      <c r="M710" s="698">
        <v>0</v>
      </c>
      <c r="N710" s="699">
        <v>0</v>
      </c>
      <c r="O710" s="700">
        <v>0</v>
      </c>
      <c r="P710" s="700">
        <v>0</v>
      </c>
      <c r="Q710" s="705">
        <v>0</v>
      </c>
      <c r="R710" s="700">
        <v>0</v>
      </c>
      <c r="S710" s="701">
        <v>0</v>
      </c>
      <c r="T710" s="700">
        <v>0</v>
      </c>
      <c r="U710" s="701">
        <v>0</v>
      </c>
      <c r="V710" s="700">
        <v>0</v>
      </c>
      <c r="W710" s="701">
        <v>0</v>
      </c>
      <c r="X710" s="700">
        <v>0</v>
      </c>
      <c r="Y710" s="701">
        <v>0</v>
      </c>
      <c r="Z710" s="700">
        <v>0</v>
      </c>
      <c r="AA710" s="701">
        <v>0</v>
      </c>
      <c r="AB710" s="706">
        <v>0</v>
      </c>
      <c r="AC710" s="698">
        <v>0</v>
      </c>
      <c r="AD710" s="996"/>
      <c r="AE710" s="997"/>
      <c r="AF710" s="998"/>
    </row>
    <row r="711" spans="1:32" ht="15" customHeight="1" x14ac:dyDescent="0.2">
      <c r="A711" s="11">
        <v>160</v>
      </c>
      <c r="B711" s="691"/>
      <c r="C711" s="287"/>
      <c r="D711" s="287"/>
      <c r="E711" s="1452" t="s">
        <v>548</v>
      </c>
      <c r="F711" s="1453"/>
      <c r="G711" s="1453"/>
      <c r="H711" s="1453"/>
      <c r="I711" s="1453"/>
      <c r="J711" s="1453"/>
      <c r="K711" s="1453"/>
      <c r="L711" s="1454"/>
      <c r="M711" s="407">
        <f>SUBTOTAL(9,M712:M714)</f>
        <v>0</v>
      </c>
      <c r="N711" s="410">
        <f t="shared" ref="N711:AC711" si="162">SUBTOTAL(9,N712:N714)</f>
        <v>0</v>
      </c>
      <c r="O711" s="414">
        <f t="shared" si="162"/>
        <v>0</v>
      </c>
      <c r="P711" s="413">
        <f t="shared" si="162"/>
        <v>0</v>
      </c>
      <c r="Q711" s="415">
        <f t="shared" si="162"/>
        <v>0</v>
      </c>
      <c r="R711" s="414">
        <f t="shared" si="162"/>
        <v>0</v>
      </c>
      <c r="S711" s="414">
        <f t="shared" si="162"/>
        <v>0</v>
      </c>
      <c r="T711" s="414">
        <f t="shared" si="162"/>
        <v>0</v>
      </c>
      <c r="U711" s="414">
        <f t="shared" si="162"/>
        <v>0</v>
      </c>
      <c r="V711" s="414">
        <f t="shared" si="162"/>
        <v>0</v>
      </c>
      <c r="W711" s="414">
        <f t="shared" si="162"/>
        <v>0</v>
      </c>
      <c r="X711" s="414">
        <f t="shared" si="162"/>
        <v>0</v>
      </c>
      <c r="Y711" s="414">
        <f t="shared" si="162"/>
        <v>0</v>
      </c>
      <c r="Z711" s="414">
        <f t="shared" si="162"/>
        <v>0</v>
      </c>
      <c r="AA711" s="414">
        <f t="shared" si="162"/>
        <v>0</v>
      </c>
      <c r="AB711" s="424">
        <f t="shared" si="162"/>
        <v>0</v>
      </c>
      <c r="AC711" s="407">
        <f t="shared" si="162"/>
        <v>0</v>
      </c>
      <c r="AD711" s="996"/>
      <c r="AE711" s="997"/>
      <c r="AF711" s="998"/>
    </row>
    <row r="712" spans="1:32" ht="15" customHeight="1" x14ac:dyDescent="0.2">
      <c r="A712" s="11">
        <v>161</v>
      </c>
      <c r="B712" s="691"/>
      <c r="C712" s="287"/>
      <c r="D712" s="287"/>
      <c r="E712" s="288"/>
      <c r="F712" s="1455" t="s">
        <v>549</v>
      </c>
      <c r="G712" s="1456"/>
      <c r="H712" s="1456"/>
      <c r="I712" s="1456"/>
      <c r="J712" s="1456"/>
      <c r="K712" s="1456"/>
      <c r="L712" s="1457"/>
      <c r="M712" s="698">
        <v>0</v>
      </c>
      <c r="N712" s="699">
        <v>0</v>
      </c>
      <c r="O712" s="700">
        <v>0</v>
      </c>
      <c r="P712" s="700">
        <v>0</v>
      </c>
      <c r="Q712" s="705">
        <v>0</v>
      </c>
      <c r="R712" s="700">
        <v>0</v>
      </c>
      <c r="S712" s="701">
        <v>0</v>
      </c>
      <c r="T712" s="700">
        <v>0</v>
      </c>
      <c r="U712" s="701">
        <v>0</v>
      </c>
      <c r="V712" s="700">
        <v>0</v>
      </c>
      <c r="W712" s="701">
        <v>0</v>
      </c>
      <c r="X712" s="700">
        <v>0</v>
      </c>
      <c r="Y712" s="701">
        <v>0</v>
      </c>
      <c r="Z712" s="700">
        <v>0</v>
      </c>
      <c r="AA712" s="701">
        <v>0</v>
      </c>
      <c r="AB712" s="706">
        <v>0</v>
      </c>
      <c r="AC712" s="698">
        <v>0</v>
      </c>
      <c r="AD712" s="996"/>
      <c r="AE712" s="997"/>
      <c r="AF712" s="998"/>
    </row>
    <row r="713" spans="1:32" x14ac:dyDescent="0.2">
      <c r="A713" s="11">
        <v>162</v>
      </c>
      <c r="B713" s="691"/>
      <c r="C713" s="692"/>
      <c r="D713" s="692"/>
      <c r="E713" s="692"/>
      <c r="F713" s="1449" t="s">
        <v>574</v>
      </c>
      <c r="G713" s="1450"/>
      <c r="H713" s="1450"/>
      <c r="I713" s="1450"/>
      <c r="J713" s="1450"/>
      <c r="K713" s="1450"/>
      <c r="L713" s="1451"/>
      <c r="M713" s="698">
        <v>0</v>
      </c>
      <c r="N713" s="699">
        <v>0</v>
      </c>
      <c r="O713" s="700">
        <v>0</v>
      </c>
      <c r="P713" s="700">
        <v>0</v>
      </c>
      <c r="Q713" s="705">
        <v>0</v>
      </c>
      <c r="R713" s="700">
        <v>0</v>
      </c>
      <c r="S713" s="701">
        <v>0</v>
      </c>
      <c r="T713" s="700">
        <v>0</v>
      </c>
      <c r="U713" s="701">
        <v>0</v>
      </c>
      <c r="V713" s="700">
        <v>0</v>
      </c>
      <c r="W713" s="701">
        <v>0</v>
      </c>
      <c r="X713" s="700">
        <v>0</v>
      </c>
      <c r="Y713" s="701">
        <v>0</v>
      </c>
      <c r="Z713" s="700">
        <v>0</v>
      </c>
      <c r="AA713" s="701">
        <v>0</v>
      </c>
      <c r="AB713" s="706">
        <v>0</v>
      </c>
      <c r="AC713" s="698">
        <v>0</v>
      </c>
      <c r="AD713" s="996"/>
      <c r="AE713" s="997"/>
      <c r="AF713" s="998"/>
    </row>
    <row r="714" spans="1:32" ht="27.75" customHeight="1" x14ac:dyDescent="0.2">
      <c r="A714" s="11">
        <v>163</v>
      </c>
      <c r="B714" s="691"/>
      <c r="C714" s="692"/>
      <c r="D714" s="692"/>
      <c r="E714" s="692"/>
      <c r="F714" s="1458" t="s">
        <v>566</v>
      </c>
      <c r="G714" s="1459"/>
      <c r="H714" s="1459"/>
      <c r="I714" s="1459"/>
      <c r="J714" s="1459"/>
      <c r="K714" s="1459"/>
      <c r="L714" s="1460"/>
      <c r="M714" s="698">
        <v>0</v>
      </c>
      <c r="N714" s="699">
        <v>0</v>
      </c>
      <c r="O714" s="700">
        <v>0</v>
      </c>
      <c r="P714" s="700">
        <v>0</v>
      </c>
      <c r="Q714" s="705">
        <v>0</v>
      </c>
      <c r="R714" s="700">
        <v>0</v>
      </c>
      <c r="S714" s="701">
        <v>0</v>
      </c>
      <c r="T714" s="700">
        <v>0</v>
      </c>
      <c r="U714" s="701">
        <v>0</v>
      </c>
      <c r="V714" s="700">
        <v>0</v>
      </c>
      <c r="W714" s="701">
        <v>0</v>
      </c>
      <c r="X714" s="700">
        <v>0</v>
      </c>
      <c r="Y714" s="701">
        <v>0</v>
      </c>
      <c r="Z714" s="700">
        <v>0</v>
      </c>
      <c r="AA714" s="701">
        <v>0</v>
      </c>
      <c r="AB714" s="706">
        <v>0</v>
      </c>
      <c r="AC714" s="698">
        <v>0</v>
      </c>
      <c r="AD714" s="996"/>
      <c r="AE714" s="997"/>
      <c r="AF714" s="998"/>
    </row>
    <row r="715" spans="1:32" x14ac:dyDescent="0.2">
      <c r="A715" s="11">
        <v>164</v>
      </c>
      <c r="B715" s="691"/>
      <c r="C715" s="692"/>
      <c r="D715" s="1485" t="s">
        <v>23</v>
      </c>
      <c r="E715" s="1486"/>
      <c r="F715" s="1486"/>
      <c r="G715" s="1486"/>
      <c r="H715" s="1486"/>
      <c r="I715" s="1486"/>
      <c r="J715" s="1486"/>
      <c r="K715" s="1486"/>
      <c r="L715" s="1486"/>
      <c r="M715" s="1486"/>
      <c r="N715" s="1486"/>
      <c r="O715" s="1486"/>
      <c r="P715" s="1486"/>
      <c r="Q715" s="1486"/>
      <c r="R715" s="1486"/>
      <c r="S715" s="1486"/>
      <c r="T715" s="1486"/>
      <c r="U715" s="1486"/>
      <c r="V715" s="1486"/>
      <c r="W715" s="1486"/>
      <c r="X715" s="1486"/>
      <c r="Y715" s="1486"/>
      <c r="Z715" s="1486"/>
      <c r="AA715" s="1486"/>
      <c r="AB715" s="1486"/>
      <c r="AC715" s="1486"/>
      <c r="AD715" s="1486"/>
      <c r="AE715" s="1486"/>
      <c r="AF715" s="1487"/>
    </row>
    <row r="716" spans="1:32" x14ac:dyDescent="0.2">
      <c r="A716" s="11">
        <v>165</v>
      </c>
      <c r="B716" s="691"/>
      <c r="C716" s="692"/>
      <c r="D716" s="692"/>
      <c r="E716" s="1532" t="s">
        <v>126</v>
      </c>
      <c r="F716" s="1533"/>
      <c r="G716" s="1533"/>
      <c r="H716" s="1533"/>
      <c r="I716" s="1533"/>
      <c r="J716" s="1533"/>
      <c r="K716" s="1533"/>
      <c r="L716" s="1534"/>
      <c r="M716" s="407">
        <f>SUBTOTAL(9,M717:M718)</f>
        <v>0</v>
      </c>
      <c r="N716" s="410">
        <f t="shared" ref="N716:AC716" si="163">SUBTOTAL(9,N717:N718)</f>
        <v>0</v>
      </c>
      <c r="O716" s="414">
        <f t="shared" si="163"/>
        <v>0</v>
      </c>
      <c r="P716" s="413">
        <f t="shared" si="163"/>
        <v>0</v>
      </c>
      <c r="Q716" s="415">
        <f t="shared" si="163"/>
        <v>0</v>
      </c>
      <c r="R716" s="414">
        <f t="shared" si="163"/>
        <v>0</v>
      </c>
      <c r="S716" s="414">
        <f t="shared" si="163"/>
        <v>0</v>
      </c>
      <c r="T716" s="414">
        <f t="shared" si="163"/>
        <v>0</v>
      </c>
      <c r="U716" s="414">
        <f t="shared" si="163"/>
        <v>0</v>
      </c>
      <c r="V716" s="414">
        <f t="shared" si="163"/>
        <v>0</v>
      </c>
      <c r="W716" s="414">
        <f t="shared" si="163"/>
        <v>0</v>
      </c>
      <c r="X716" s="414">
        <f t="shared" si="163"/>
        <v>0</v>
      </c>
      <c r="Y716" s="414">
        <f t="shared" si="163"/>
        <v>0</v>
      </c>
      <c r="Z716" s="414">
        <f t="shared" si="163"/>
        <v>0</v>
      </c>
      <c r="AA716" s="414">
        <f t="shared" si="163"/>
        <v>0</v>
      </c>
      <c r="AB716" s="424">
        <f t="shared" si="163"/>
        <v>0</v>
      </c>
      <c r="AC716" s="407">
        <f t="shared" si="163"/>
        <v>0</v>
      </c>
      <c r="AD716" s="996"/>
      <c r="AE716" s="997"/>
      <c r="AF716" s="998"/>
    </row>
    <row r="717" spans="1:32" x14ac:dyDescent="0.2">
      <c r="A717" s="11">
        <v>166</v>
      </c>
      <c r="B717" s="691"/>
      <c r="C717" s="692"/>
      <c r="D717" s="692"/>
      <c r="E717" s="692"/>
      <c r="F717" s="1455" t="s">
        <v>127</v>
      </c>
      <c r="G717" s="1456"/>
      <c r="H717" s="1456"/>
      <c r="I717" s="1456"/>
      <c r="J717" s="1456"/>
      <c r="K717" s="1456"/>
      <c r="L717" s="1457"/>
      <c r="M717" s="698">
        <v>0</v>
      </c>
      <c r="N717" s="699">
        <v>0</v>
      </c>
      <c r="O717" s="700">
        <v>0</v>
      </c>
      <c r="P717" s="700">
        <v>0</v>
      </c>
      <c r="Q717" s="705">
        <v>0</v>
      </c>
      <c r="R717" s="700">
        <v>0</v>
      </c>
      <c r="S717" s="701">
        <v>0</v>
      </c>
      <c r="T717" s="700">
        <v>0</v>
      </c>
      <c r="U717" s="701">
        <v>0</v>
      </c>
      <c r="V717" s="700">
        <v>0</v>
      </c>
      <c r="W717" s="701">
        <v>0</v>
      </c>
      <c r="X717" s="700">
        <v>0</v>
      </c>
      <c r="Y717" s="701">
        <v>0</v>
      </c>
      <c r="Z717" s="700">
        <v>0</v>
      </c>
      <c r="AA717" s="701">
        <v>0</v>
      </c>
      <c r="AB717" s="706">
        <v>0</v>
      </c>
      <c r="AC717" s="698">
        <v>0</v>
      </c>
      <c r="AD717" s="996"/>
      <c r="AE717" s="997"/>
      <c r="AF717" s="998"/>
    </row>
    <row r="718" spans="1:32" x14ac:dyDescent="0.2">
      <c r="A718" s="11">
        <v>167</v>
      </c>
      <c r="B718" s="691"/>
      <c r="C718" s="692"/>
      <c r="D718" s="692"/>
      <c r="E718" s="692"/>
      <c r="F718" s="1458" t="s">
        <v>128</v>
      </c>
      <c r="G718" s="1459"/>
      <c r="H718" s="1459"/>
      <c r="I718" s="1459"/>
      <c r="J718" s="1459"/>
      <c r="K718" s="1459"/>
      <c r="L718" s="1460"/>
      <c r="M718" s="698">
        <v>0</v>
      </c>
      <c r="N718" s="699">
        <v>0</v>
      </c>
      <c r="O718" s="700">
        <v>0</v>
      </c>
      <c r="P718" s="700">
        <v>0</v>
      </c>
      <c r="Q718" s="705">
        <v>0</v>
      </c>
      <c r="R718" s="700">
        <v>0</v>
      </c>
      <c r="S718" s="701">
        <v>0</v>
      </c>
      <c r="T718" s="700">
        <v>0</v>
      </c>
      <c r="U718" s="701">
        <v>0</v>
      </c>
      <c r="V718" s="700">
        <v>0</v>
      </c>
      <c r="W718" s="701">
        <v>0</v>
      </c>
      <c r="X718" s="700">
        <v>0</v>
      </c>
      <c r="Y718" s="701">
        <v>0</v>
      </c>
      <c r="Z718" s="700">
        <v>0</v>
      </c>
      <c r="AA718" s="701">
        <v>0</v>
      </c>
      <c r="AB718" s="706">
        <v>0</v>
      </c>
      <c r="AC718" s="698">
        <v>0</v>
      </c>
      <c r="AD718" s="996"/>
      <c r="AE718" s="997"/>
      <c r="AF718" s="998"/>
    </row>
    <row r="719" spans="1:32" x14ac:dyDescent="0.2">
      <c r="A719" s="11">
        <v>168</v>
      </c>
      <c r="B719" s="691"/>
      <c r="C719" s="692"/>
      <c r="D719" s="692"/>
      <c r="E719" s="1452" t="s">
        <v>129</v>
      </c>
      <c r="F719" s="1453"/>
      <c r="G719" s="1453"/>
      <c r="H719" s="1453"/>
      <c r="I719" s="1453"/>
      <c r="J719" s="1453"/>
      <c r="K719" s="1453"/>
      <c r="L719" s="1454"/>
      <c r="M719" s="407">
        <f>SUBTOTAL(9,M720:M721)</f>
        <v>0</v>
      </c>
      <c r="N719" s="410">
        <f t="shared" ref="N719:AC719" si="164">SUBTOTAL(9,N720:N721)</f>
        <v>0</v>
      </c>
      <c r="O719" s="414">
        <f t="shared" si="164"/>
        <v>0</v>
      </c>
      <c r="P719" s="413">
        <f t="shared" si="164"/>
        <v>0</v>
      </c>
      <c r="Q719" s="415">
        <f t="shared" si="164"/>
        <v>0</v>
      </c>
      <c r="R719" s="414">
        <f t="shared" si="164"/>
        <v>0</v>
      </c>
      <c r="S719" s="414">
        <f t="shared" si="164"/>
        <v>0</v>
      </c>
      <c r="T719" s="414">
        <f t="shared" si="164"/>
        <v>0</v>
      </c>
      <c r="U719" s="414">
        <f t="shared" si="164"/>
        <v>0</v>
      </c>
      <c r="V719" s="414">
        <f t="shared" si="164"/>
        <v>0</v>
      </c>
      <c r="W719" s="414">
        <f t="shared" si="164"/>
        <v>0</v>
      </c>
      <c r="X719" s="414">
        <f t="shared" si="164"/>
        <v>0</v>
      </c>
      <c r="Y719" s="414">
        <f t="shared" si="164"/>
        <v>0</v>
      </c>
      <c r="Z719" s="414">
        <f t="shared" si="164"/>
        <v>0</v>
      </c>
      <c r="AA719" s="414">
        <f t="shared" si="164"/>
        <v>0</v>
      </c>
      <c r="AB719" s="424">
        <f t="shared" si="164"/>
        <v>0</v>
      </c>
      <c r="AC719" s="407">
        <f t="shared" si="164"/>
        <v>0</v>
      </c>
      <c r="AD719" s="996"/>
      <c r="AE719" s="997"/>
      <c r="AF719" s="998"/>
    </row>
    <row r="720" spans="1:32" x14ac:dyDescent="0.2">
      <c r="A720" s="11">
        <v>169</v>
      </c>
      <c r="B720" s="691"/>
      <c r="C720" s="692"/>
      <c r="D720" s="692"/>
      <c r="E720" s="692"/>
      <c r="F720" s="1455" t="s">
        <v>130</v>
      </c>
      <c r="G720" s="1456"/>
      <c r="H720" s="1456"/>
      <c r="I720" s="1456"/>
      <c r="J720" s="1456"/>
      <c r="K720" s="1456"/>
      <c r="L720" s="1457"/>
      <c r="M720" s="698">
        <v>0</v>
      </c>
      <c r="N720" s="699">
        <v>0</v>
      </c>
      <c r="O720" s="700">
        <v>0</v>
      </c>
      <c r="P720" s="700">
        <v>0</v>
      </c>
      <c r="Q720" s="705">
        <v>0</v>
      </c>
      <c r="R720" s="700">
        <v>0</v>
      </c>
      <c r="S720" s="701">
        <v>0</v>
      </c>
      <c r="T720" s="700">
        <v>0</v>
      </c>
      <c r="U720" s="701">
        <v>0</v>
      </c>
      <c r="V720" s="700">
        <v>0</v>
      </c>
      <c r="W720" s="701">
        <v>0</v>
      </c>
      <c r="X720" s="700">
        <v>0</v>
      </c>
      <c r="Y720" s="701">
        <v>0</v>
      </c>
      <c r="Z720" s="700">
        <v>0</v>
      </c>
      <c r="AA720" s="701">
        <v>0</v>
      </c>
      <c r="AB720" s="706">
        <v>0</v>
      </c>
      <c r="AC720" s="698">
        <v>0</v>
      </c>
      <c r="AD720" s="996"/>
      <c r="AE720" s="997"/>
      <c r="AF720" s="998"/>
    </row>
    <row r="721" spans="1:32" x14ac:dyDescent="0.2">
      <c r="A721" s="11">
        <v>170</v>
      </c>
      <c r="B721" s="691"/>
      <c r="C721" s="692"/>
      <c r="D721" s="692"/>
      <c r="E721" s="692"/>
      <c r="F721" s="1458" t="s">
        <v>131</v>
      </c>
      <c r="G721" s="1459"/>
      <c r="H721" s="1459"/>
      <c r="I721" s="1459"/>
      <c r="J721" s="1459"/>
      <c r="K721" s="1459"/>
      <c r="L721" s="1460"/>
      <c r="M721" s="698">
        <v>0</v>
      </c>
      <c r="N721" s="699">
        <v>0</v>
      </c>
      <c r="O721" s="700">
        <v>0</v>
      </c>
      <c r="P721" s="700">
        <v>0</v>
      </c>
      <c r="Q721" s="705">
        <v>0</v>
      </c>
      <c r="R721" s="700">
        <v>0</v>
      </c>
      <c r="S721" s="701">
        <v>0</v>
      </c>
      <c r="T721" s="700">
        <v>0</v>
      </c>
      <c r="U721" s="701">
        <v>0</v>
      </c>
      <c r="V721" s="700">
        <v>0</v>
      </c>
      <c r="W721" s="701">
        <v>0</v>
      </c>
      <c r="X721" s="700">
        <v>0</v>
      </c>
      <c r="Y721" s="701">
        <v>0</v>
      </c>
      <c r="Z721" s="700">
        <v>0</v>
      </c>
      <c r="AA721" s="701">
        <v>0</v>
      </c>
      <c r="AB721" s="706">
        <v>0</v>
      </c>
      <c r="AC721" s="698">
        <v>0</v>
      </c>
      <c r="AD721" s="996"/>
      <c r="AE721" s="997"/>
      <c r="AF721" s="998"/>
    </row>
    <row r="722" spans="1:32" x14ac:dyDescent="0.2">
      <c r="A722" s="11">
        <v>171</v>
      </c>
      <c r="B722" s="691"/>
      <c r="C722" s="692"/>
      <c r="D722" s="692"/>
      <c r="E722" s="1452" t="s">
        <v>132</v>
      </c>
      <c r="F722" s="1453"/>
      <c r="G722" s="1453"/>
      <c r="H722" s="1453"/>
      <c r="I722" s="1453"/>
      <c r="J722" s="1453"/>
      <c r="K722" s="1453"/>
      <c r="L722" s="1454"/>
      <c r="M722" s="407">
        <f>SUBTOTAL(9,M723:M724)</f>
        <v>0</v>
      </c>
      <c r="N722" s="410">
        <f t="shared" ref="N722:AC722" si="165">SUBTOTAL(9,N723:N724)</f>
        <v>0</v>
      </c>
      <c r="O722" s="414">
        <f t="shared" si="165"/>
        <v>0</v>
      </c>
      <c r="P722" s="413">
        <f t="shared" si="165"/>
        <v>0</v>
      </c>
      <c r="Q722" s="415">
        <f t="shared" si="165"/>
        <v>0</v>
      </c>
      <c r="R722" s="414">
        <f t="shared" si="165"/>
        <v>0</v>
      </c>
      <c r="S722" s="414">
        <f t="shared" si="165"/>
        <v>0</v>
      </c>
      <c r="T722" s="414">
        <f t="shared" si="165"/>
        <v>0</v>
      </c>
      <c r="U722" s="414">
        <f t="shared" si="165"/>
        <v>0</v>
      </c>
      <c r="V722" s="414">
        <f t="shared" si="165"/>
        <v>0</v>
      </c>
      <c r="W722" s="414">
        <f t="shared" si="165"/>
        <v>0</v>
      </c>
      <c r="X722" s="414">
        <f t="shared" si="165"/>
        <v>0</v>
      </c>
      <c r="Y722" s="414">
        <f t="shared" si="165"/>
        <v>0</v>
      </c>
      <c r="Z722" s="414">
        <f t="shared" si="165"/>
        <v>0</v>
      </c>
      <c r="AA722" s="414">
        <f t="shared" si="165"/>
        <v>0</v>
      </c>
      <c r="AB722" s="424">
        <f t="shared" si="165"/>
        <v>0</v>
      </c>
      <c r="AC722" s="407">
        <f t="shared" si="165"/>
        <v>0</v>
      </c>
      <c r="AD722" s="996"/>
      <c r="AE722" s="997"/>
      <c r="AF722" s="998"/>
    </row>
    <row r="723" spans="1:32" x14ac:dyDescent="0.2">
      <c r="A723" s="11">
        <v>172</v>
      </c>
      <c r="B723" s="691"/>
      <c r="C723" s="692"/>
      <c r="D723" s="692"/>
      <c r="E723" s="692"/>
      <c r="F723" s="1455" t="s">
        <v>133</v>
      </c>
      <c r="G723" s="1456"/>
      <c r="H723" s="1456"/>
      <c r="I723" s="1456"/>
      <c r="J723" s="1456"/>
      <c r="K723" s="1456"/>
      <c r="L723" s="1457"/>
      <c r="M723" s="698">
        <v>0</v>
      </c>
      <c r="N723" s="699">
        <v>0</v>
      </c>
      <c r="O723" s="700">
        <v>0</v>
      </c>
      <c r="P723" s="700">
        <v>0</v>
      </c>
      <c r="Q723" s="705">
        <v>0</v>
      </c>
      <c r="R723" s="700">
        <v>0</v>
      </c>
      <c r="S723" s="701">
        <v>0</v>
      </c>
      <c r="T723" s="700">
        <v>0</v>
      </c>
      <c r="U723" s="701">
        <v>0</v>
      </c>
      <c r="V723" s="700">
        <v>0</v>
      </c>
      <c r="W723" s="701">
        <v>0</v>
      </c>
      <c r="X723" s="700">
        <v>0</v>
      </c>
      <c r="Y723" s="701">
        <v>0</v>
      </c>
      <c r="Z723" s="700">
        <v>0</v>
      </c>
      <c r="AA723" s="701">
        <v>0</v>
      </c>
      <c r="AB723" s="706">
        <v>0</v>
      </c>
      <c r="AC723" s="698">
        <v>0</v>
      </c>
      <c r="AD723" s="996"/>
      <c r="AE723" s="997"/>
      <c r="AF723" s="998"/>
    </row>
    <row r="724" spans="1:32" x14ac:dyDescent="0.2">
      <c r="A724" s="11">
        <v>173</v>
      </c>
      <c r="B724" s="691"/>
      <c r="C724" s="692"/>
      <c r="D724" s="692"/>
      <c r="E724" s="692"/>
      <c r="F724" s="1458" t="s">
        <v>134</v>
      </c>
      <c r="G724" s="1459"/>
      <c r="H724" s="1459"/>
      <c r="I724" s="1459"/>
      <c r="J724" s="1459"/>
      <c r="K724" s="1459"/>
      <c r="L724" s="1460"/>
      <c r="M724" s="698">
        <v>0</v>
      </c>
      <c r="N724" s="699">
        <v>0</v>
      </c>
      <c r="O724" s="700">
        <v>0</v>
      </c>
      <c r="P724" s="700">
        <v>0</v>
      </c>
      <c r="Q724" s="705">
        <v>0</v>
      </c>
      <c r="R724" s="700">
        <v>0</v>
      </c>
      <c r="S724" s="701">
        <v>0</v>
      </c>
      <c r="T724" s="700">
        <v>0</v>
      </c>
      <c r="U724" s="701">
        <v>0</v>
      </c>
      <c r="V724" s="700">
        <v>0</v>
      </c>
      <c r="W724" s="701">
        <v>0</v>
      </c>
      <c r="X724" s="700">
        <v>0</v>
      </c>
      <c r="Y724" s="701">
        <v>0</v>
      </c>
      <c r="Z724" s="700">
        <v>0</v>
      </c>
      <c r="AA724" s="701">
        <v>0</v>
      </c>
      <c r="AB724" s="706">
        <v>0</v>
      </c>
      <c r="AC724" s="698">
        <v>0</v>
      </c>
      <c r="AD724" s="996"/>
      <c r="AE724" s="997"/>
      <c r="AF724" s="998"/>
    </row>
    <row r="725" spans="1:32" x14ac:dyDescent="0.2">
      <c r="A725" s="11">
        <v>174</v>
      </c>
      <c r="B725" s="691"/>
      <c r="C725" s="692"/>
      <c r="D725" s="692"/>
      <c r="E725" s="1452" t="s">
        <v>135</v>
      </c>
      <c r="F725" s="1453"/>
      <c r="G725" s="1453"/>
      <c r="H725" s="1453"/>
      <c r="I725" s="1453"/>
      <c r="J725" s="1453"/>
      <c r="K725" s="1453"/>
      <c r="L725" s="1454"/>
      <c r="M725" s="407">
        <f>SUBTOTAL(9,M726:M727)</f>
        <v>0</v>
      </c>
      <c r="N725" s="410">
        <f t="shared" ref="N725:AC725" si="166">SUBTOTAL(9,N726:N727)</f>
        <v>0</v>
      </c>
      <c r="O725" s="414">
        <f t="shared" si="166"/>
        <v>0</v>
      </c>
      <c r="P725" s="413">
        <f t="shared" si="166"/>
        <v>0</v>
      </c>
      <c r="Q725" s="415">
        <f t="shared" si="166"/>
        <v>0</v>
      </c>
      <c r="R725" s="414">
        <f t="shared" si="166"/>
        <v>0</v>
      </c>
      <c r="S725" s="414">
        <f t="shared" si="166"/>
        <v>0</v>
      </c>
      <c r="T725" s="414">
        <f t="shared" si="166"/>
        <v>0</v>
      </c>
      <c r="U725" s="414">
        <f t="shared" si="166"/>
        <v>0</v>
      </c>
      <c r="V725" s="414">
        <f t="shared" si="166"/>
        <v>0</v>
      </c>
      <c r="W725" s="414">
        <f t="shared" si="166"/>
        <v>0</v>
      </c>
      <c r="X725" s="414">
        <f t="shared" si="166"/>
        <v>0</v>
      </c>
      <c r="Y725" s="414">
        <f t="shared" si="166"/>
        <v>0</v>
      </c>
      <c r="Z725" s="414">
        <f t="shared" si="166"/>
        <v>0</v>
      </c>
      <c r="AA725" s="414">
        <f t="shared" si="166"/>
        <v>0</v>
      </c>
      <c r="AB725" s="424">
        <f t="shared" si="166"/>
        <v>0</v>
      </c>
      <c r="AC725" s="407">
        <f t="shared" si="166"/>
        <v>0</v>
      </c>
      <c r="AD725" s="996"/>
      <c r="AE725" s="997"/>
      <c r="AF725" s="998"/>
    </row>
    <row r="726" spans="1:32" x14ac:dyDescent="0.2">
      <c r="A726" s="11">
        <v>175</v>
      </c>
      <c r="B726" s="691"/>
      <c r="C726" s="692"/>
      <c r="D726" s="692"/>
      <c r="E726" s="692"/>
      <c r="F726" s="1455" t="s">
        <v>136</v>
      </c>
      <c r="G726" s="1456"/>
      <c r="H726" s="1456"/>
      <c r="I726" s="1456"/>
      <c r="J726" s="1456"/>
      <c r="K726" s="1456"/>
      <c r="L726" s="1457"/>
      <c r="M726" s="698">
        <v>0</v>
      </c>
      <c r="N726" s="699">
        <v>0</v>
      </c>
      <c r="O726" s="700">
        <v>0</v>
      </c>
      <c r="P726" s="700">
        <v>0</v>
      </c>
      <c r="Q726" s="705">
        <v>0</v>
      </c>
      <c r="R726" s="700">
        <v>0</v>
      </c>
      <c r="S726" s="701">
        <v>0</v>
      </c>
      <c r="T726" s="700">
        <v>0</v>
      </c>
      <c r="U726" s="701">
        <v>0</v>
      </c>
      <c r="V726" s="700">
        <v>0</v>
      </c>
      <c r="W726" s="701">
        <v>0</v>
      </c>
      <c r="X726" s="700">
        <v>0</v>
      </c>
      <c r="Y726" s="701">
        <v>0</v>
      </c>
      <c r="Z726" s="700">
        <v>0</v>
      </c>
      <c r="AA726" s="701">
        <v>0</v>
      </c>
      <c r="AB726" s="706">
        <v>0</v>
      </c>
      <c r="AC726" s="698">
        <v>0</v>
      </c>
      <c r="AD726" s="996"/>
      <c r="AE726" s="997"/>
      <c r="AF726" s="998"/>
    </row>
    <row r="727" spans="1:32" x14ac:dyDescent="0.2">
      <c r="A727" s="11">
        <v>176</v>
      </c>
      <c r="B727" s="684"/>
      <c r="C727" s="685"/>
      <c r="D727" s="685"/>
      <c r="E727" s="685"/>
      <c r="F727" s="1449" t="s">
        <v>137</v>
      </c>
      <c r="G727" s="1450"/>
      <c r="H727" s="1450"/>
      <c r="I727" s="1450"/>
      <c r="J727" s="1450"/>
      <c r="K727" s="1450"/>
      <c r="L727" s="1451"/>
      <c r="M727" s="698">
        <v>0</v>
      </c>
      <c r="N727" s="699">
        <v>0</v>
      </c>
      <c r="O727" s="700">
        <v>0</v>
      </c>
      <c r="P727" s="700">
        <v>0</v>
      </c>
      <c r="Q727" s="705">
        <v>0</v>
      </c>
      <c r="R727" s="700">
        <v>0</v>
      </c>
      <c r="S727" s="701">
        <v>0</v>
      </c>
      <c r="T727" s="700">
        <v>0</v>
      </c>
      <c r="U727" s="701">
        <v>0</v>
      </c>
      <c r="V727" s="700">
        <v>0</v>
      </c>
      <c r="W727" s="701">
        <v>0</v>
      </c>
      <c r="X727" s="700">
        <v>0</v>
      </c>
      <c r="Y727" s="701">
        <v>0</v>
      </c>
      <c r="Z727" s="700">
        <v>0</v>
      </c>
      <c r="AA727" s="701">
        <v>0</v>
      </c>
      <c r="AB727" s="706">
        <v>0</v>
      </c>
      <c r="AC727" s="698">
        <v>0</v>
      </c>
      <c r="AD727" s="996"/>
      <c r="AE727" s="997"/>
      <c r="AF727" s="998"/>
    </row>
    <row r="728" spans="1:32" x14ac:dyDescent="0.2">
      <c r="A728" s="11">
        <v>177</v>
      </c>
      <c r="B728" s="770"/>
      <c r="C728" s="776"/>
      <c r="D728" s="776"/>
      <c r="E728" s="1452" t="s">
        <v>550</v>
      </c>
      <c r="F728" s="1453"/>
      <c r="G728" s="1453"/>
      <c r="H728" s="1453"/>
      <c r="I728" s="1453"/>
      <c r="J728" s="1453"/>
      <c r="K728" s="1453"/>
      <c r="L728" s="1454"/>
      <c r="M728" s="407">
        <f>SUBTOTAL(9,M729:M730)</f>
        <v>0</v>
      </c>
      <c r="N728" s="410">
        <f t="shared" ref="N728:AC728" si="167">SUBTOTAL(9,N729:N730)</f>
        <v>0</v>
      </c>
      <c r="O728" s="414">
        <f t="shared" si="167"/>
        <v>0</v>
      </c>
      <c r="P728" s="413">
        <f t="shared" si="167"/>
        <v>0</v>
      </c>
      <c r="Q728" s="415">
        <f t="shared" si="167"/>
        <v>0</v>
      </c>
      <c r="R728" s="414">
        <f t="shared" si="167"/>
        <v>0</v>
      </c>
      <c r="S728" s="414">
        <f t="shared" si="167"/>
        <v>0</v>
      </c>
      <c r="T728" s="414">
        <f t="shared" si="167"/>
        <v>0</v>
      </c>
      <c r="U728" s="414">
        <f t="shared" si="167"/>
        <v>0</v>
      </c>
      <c r="V728" s="414">
        <f t="shared" si="167"/>
        <v>0</v>
      </c>
      <c r="W728" s="414">
        <f t="shared" si="167"/>
        <v>0</v>
      </c>
      <c r="X728" s="414">
        <f t="shared" si="167"/>
        <v>0</v>
      </c>
      <c r="Y728" s="414">
        <f t="shared" si="167"/>
        <v>0</v>
      </c>
      <c r="Z728" s="414">
        <f t="shared" si="167"/>
        <v>0</v>
      </c>
      <c r="AA728" s="414">
        <f t="shared" si="167"/>
        <v>0</v>
      </c>
      <c r="AB728" s="424">
        <f t="shared" si="167"/>
        <v>0</v>
      </c>
      <c r="AC728" s="407">
        <f t="shared" si="167"/>
        <v>0</v>
      </c>
      <c r="AD728" s="996"/>
      <c r="AE728" s="997"/>
      <c r="AF728" s="998"/>
    </row>
    <row r="729" spans="1:32" x14ac:dyDescent="0.2">
      <c r="A729" s="11">
        <v>178</v>
      </c>
      <c r="B729" s="691"/>
      <c r="C729" s="692"/>
      <c r="D729" s="692"/>
      <c r="E729" s="692"/>
      <c r="F729" s="1455" t="s">
        <v>551</v>
      </c>
      <c r="G729" s="1456"/>
      <c r="H729" s="1456"/>
      <c r="I729" s="1456"/>
      <c r="J729" s="1456"/>
      <c r="K729" s="1456"/>
      <c r="L729" s="1457"/>
      <c r="M729" s="698">
        <v>0</v>
      </c>
      <c r="N729" s="699">
        <v>0</v>
      </c>
      <c r="O729" s="700">
        <v>0</v>
      </c>
      <c r="P729" s="700">
        <v>0</v>
      </c>
      <c r="Q729" s="705">
        <v>0</v>
      </c>
      <c r="R729" s="700">
        <v>0</v>
      </c>
      <c r="S729" s="701">
        <v>0</v>
      </c>
      <c r="T729" s="700">
        <v>0</v>
      </c>
      <c r="U729" s="701">
        <v>0</v>
      </c>
      <c r="V729" s="700">
        <v>0</v>
      </c>
      <c r="W729" s="701">
        <v>0</v>
      </c>
      <c r="X729" s="700">
        <v>0</v>
      </c>
      <c r="Y729" s="701">
        <v>0</v>
      </c>
      <c r="Z729" s="700">
        <v>0</v>
      </c>
      <c r="AA729" s="701">
        <v>0</v>
      </c>
      <c r="AB729" s="706">
        <v>0</v>
      </c>
      <c r="AC729" s="698">
        <v>0</v>
      </c>
      <c r="AD729" s="996"/>
      <c r="AE729" s="997"/>
      <c r="AF729" s="998"/>
    </row>
    <row r="730" spans="1:32" x14ac:dyDescent="0.2">
      <c r="A730" s="11">
        <v>179</v>
      </c>
      <c r="B730" s="691"/>
      <c r="C730" s="692"/>
      <c r="D730" s="692"/>
      <c r="E730" s="692"/>
      <c r="F730" s="1458" t="s">
        <v>552</v>
      </c>
      <c r="G730" s="1459"/>
      <c r="H730" s="1459"/>
      <c r="I730" s="1459"/>
      <c r="J730" s="1459"/>
      <c r="K730" s="1459"/>
      <c r="L730" s="1460"/>
      <c r="M730" s="698">
        <v>0</v>
      </c>
      <c r="N730" s="699">
        <v>0</v>
      </c>
      <c r="O730" s="700">
        <v>0</v>
      </c>
      <c r="P730" s="700">
        <v>0</v>
      </c>
      <c r="Q730" s="705">
        <v>0</v>
      </c>
      <c r="R730" s="700">
        <v>0</v>
      </c>
      <c r="S730" s="701">
        <v>0</v>
      </c>
      <c r="T730" s="700">
        <v>0</v>
      </c>
      <c r="U730" s="701">
        <v>0</v>
      </c>
      <c r="V730" s="700">
        <v>0</v>
      </c>
      <c r="W730" s="701">
        <v>0</v>
      </c>
      <c r="X730" s="700">
        <v>0</v>
      </c>
      <c r="Y730" s="701">
        <v>0</v>
      </c>
      <c r="Z730" s="700">
        <v>0</v>
      </c>
      <c r="AA730" s="701">
        <v>0</v>
      </c>
      <c r="AB730" s="706">
        <v>0</v>
      </c>
      <c r="AC730" s="698">
        <v>0</v>
      </c>
      <c r="AD730" s="996"/>
      <c r="AE730" s="997"/>
      <c r="AF730" s="998"/>
    </row>
    <row r="731" spans="1:32" x14ac:dyDescent="0.2">
      <c r="A731" s="11">
        <v>180</v>
      </c>
      <c r="B731" s="691"/>
      <c r="C731" s="692"/>
      <c r="D731" s="692"/>
      <c r="E731" s="1452" t="s">
        <v>553</v>
      </c>
      <c r="F731" s="1453"/>
      <c r="G731" s="1453"/>
      <c r="H731" s="1453"/>
      <c r="I731" s="1453"/>
      <c r="J731" s="1453"/>
      <c r="K731" s="1453"/>
      <c r="L731" s="1454"/>
      <c r="M731" s="407">
        <f>SUBTOTAL(9,M732:M733)</f>
        <v>0</v>
      </c>
      <c r="N731" s="410">
        <f t="shared" ref="N731:AC731" si="168">SUBTOTAL(9,N732:N733)</f>
        <v>0</v>
      </c>
      <c r="O731" s="414">
        <f t="shared" si="168"/>
        <v>0</v>
      </c>
      <c r="P731" s="413">
        <f t="shared" si="168"/>
        <v>0</v>
      </c>
      <c r="Q731" s="415">
        <f t="shared" si="168"/>
        <v>0</v>
      </c>
      <c r="R731" s="414">
        <f t="shared" si="168"/>
        <v>0</v>
      </c>
      <c r="S731" s="414">
        <f t="shared" si="168"/>
        <v>0</v>
      </c>
      <c r="T731" s="414">
        <f t="shared" si="168"/>
        <v>0</v>
      </c>
      <c r="U731" s="414">
        <f t="shared" si="168"/>
        <v>0</v>
      </c>
      <c r="V731" s="414">
        <f t="shared" si="168"/>
        <v>0</v>
      </c>
      <c r="W731" s="414">
        <f t="shared" si="168"/>
        <v>0</v>
      </c>
      <c r="X731" s="414">
        <f t="shared" si="168"/>
        <v>0</v>
      </c>
      <c r="Y731" s="414">
        <f t="shared" si="168"/>
        <v>0</v>
      </c>
      <c r="Z731" s="414">
        <f t="shared" si="168"/>
        <v>0</v>
      </c>
      <c r="AA731" s="414">
        <f t="shared" si="168"/>
        <v>0</v>
      </c>
      <c r="AB731" s="424">
        <f t="shared" si="168"/>
        <v>0</v>
      </c>
      <c r="AC731" s="407">
        <f t="shared" si="168"/>
        <v>0</v>
      </c>
      <c r="AD731" s="996"/>
      <c r="AE731" s="997"/>
      <c r="AF731" s="998"/>
    </row>
    <row r="732" spans="1:32" x14ac:dyDescent="0.2">
      <c r="A732" s="11">
        <v>181</v>
      </c>
      <c r="B732" s="691"/>
      <c r="C732" s="692"/>
      <c r="D732" s="692"/>
      <c r="E732" s="692"/>
      <c r="F732" s="1455" t="s">
        <v>554</v>
      </c>
      <c r="G732" s="1456"/>
      <c r="H732" s="1456"/>
      <c r="I732" s="1456"/>
      <c r="J732" s="1456"/>
      <c r="K732" s="1456"/>
      <c r="L732" s="1457"/>
      <c r="M732" s="698">
        <v>0</v>
      </c>
      <c r="N732" s="699">
        <v>0</v>
      </c>
      <c r="O732" s="700">
        <v>0</v>
      </c>
      <c r="P732" s="700">
        <v>0</v>
      </c>
      <c r="Q732" s="705">
        <v>0</v>
      </c>
      <c r="R732" s="700">
        <v>0</v>
      </c>
      <c r="S732" s="701">
        <v>0</v>
      </c>
      <c r="T732" s="700">
        <v>0</v>
      </c>
      <c r="U732" s="701">
        <v>0</v>
      </c>
      <c r="V732" s="700">
        <v>0</v>
      </c>
      <c r="W732" s="701">
        <v>0</v>
      </c>
      <c r="X732" s="700">
        <v>0</v>
      </c>
      <c r="Y732" s="701">
        <v>0</v>
      </c>
      <c r="Z732" s="700">
        <v>0</v>
      </c>
      <c r="AA732" s="701">
        <v>0</v>
      </c>
      <c r="AB732" s="706">
        <v>0</v>
      </c>
      <c r="AC732" s="698">
        <v>0</v>
      </c>
      <c r="AD732" s="996"/>
      <c r="AE732" s="997"/>
      <c r="AF732" s="998"/>
    </row>
    <row r="733" spans="1:32" x14ac:dyDescent="0.2">
      <c r="A733" s="11">
        <v>182</v>
      </c>
      <c r="B733" s="691"/>
      <c r="C733" s="692"/>
      <c r="D733" s="692"/>
      <c r="E733" s="692"/>
      <c r="F733" s="1458" t="s">
        <v>555</v>
      </c>
      <c r="G733" s="1459"/>
      <c r="H733" s="1459"/>
      <c r="I733" s="1459"/>
      <c r="J733" s="1459"/>
      <c r="K733" s="1459"/>
      <c r="L733" s="1460"/>
      <c r="M733" s="698">
        <v>0</v>
      </c>
      <c r="N733" s="699">
        <v>0</v>
      </c>
      <c r="O733" s="700">
        <v>0</v>
      </c>
      <c r="P733" s="700">
        <v>0</v>
      </c>
      <c r="Q733" s="705">
        <v>0</v>
      </c>
      <c r="R733" s="700">
        <v>0</v>
      </c>
      <c r="S733" s="701">
        <v>0</v>
      </c>
      <c r="T733" s="700">
        <v>0</v>
      </c>
      <c r="U733" s="701">
        <v>0</v>
      </c>
      <c r="V733" s="700">
        <v>0</v>
      </c>
      <c r="W733" s="701">
        <v>0</v>
      </c>
      <c r="X733" s="700">
        <v>0</v>
      </c>
      <c r="Y733" s="701">
        <v>0</v>
      </c>
      <c r="Z733" s="700">
        <v>0</v>
      </c>
      <c r="AA733" s="701">
        <v>0</v>
      </c>
      <c r="AB733" s="706">
        <v>0</v>
      </c>
      <c r="AC733" s="698">
        <v>0</v>
      </c>
      <c r="AD733" s="996"/>
      <c r="AE733" s="997"/>
      <c r="AF733" s="998"/>
    </row>
    <row r="734" spans="1:32" x14ac:dyDescent="0.2">
      <c r="A734" s="11">
        <v>183</v>
      </c>
      <c r="B734" s="691"/>
      <c r="C734" s="692"/>
      <c r="D734" s="1485" t="s">
        <v>24</v>
      </c>
      <c r="E734" s="1486"/>
      <c r="F734" s="1486"/>
      <c r="G734" s="1486"/>
      <c r="H734" s="1486"/>
      <c r="I734" s="1486"/>
      <c r="J734" s="1486"/>
      <c r="K734" s="1486"/>
      <c r="L734" s="1487"/>
      <c r="M734" s="407">
        <f>SUBTOTAL(9,M735:M737)</f>
        <v>0</v>
      </c>
      <c r="N734" s="410">
        <f t="shared" ref="N734:AC734" si="169">SUBTOTAL(9,N735:N737)</f>
        <v>0</v>
      </c>
      <c r="O734" s="414">
        <f t="shared" si="169"/>
        <v>0</v>
      </c>
      <c r="P734" s="413">
        <f t="shared" si="169"/>
        <v>0</v>
      </c>
      <c r="Q734" s="415">
        <f t="shared" si="169"/>
        <v>0</v>
      </c>
      <c r="R734" s="414">
        <f t="shared" si="169"/>
        <v>0</v>
      </c>
      <c r="S734" s="414">
        <f t="shared" si="169"/>
        <v>0</v>
      </c>
      <c r="T734" s="414">
        <f t="shared" si="169"/>
        <v>0</v>
      </c>
      <c r="U734" s="414">
        <f t="shared" si="169"/>
        <v>0</v>
      </c>
      <c r="V734" s="414">
        <f t="shared" si="169"/>
        <v>0</v>
      </c>
      <c r="W734" s="414">
        <f t="shared" si="169"/>
        <v>0</v>
      </c>
      <c r="X734" s="414">
        <f t="shared" si="169"/>
        <v>0</v>
      </c>
      <c r="Y734" s="414">
        <f t="shared" si="169"/>
        <v>0</v>
      </c>
      <c r="Z734" s="414">
        <f t="shared" si="169"/>
        <v>0</v>
      </c>
      <c r="AA734" s="414">
        <f t="shared" si="169"/>
        <v>0</v>
      </c>
      <c r="AB734" s="424">
        <f t="shared" si="169"/>
        <v>0</v>
      </c>
      <c r="AC734" s="407">
        <f t="shared" si="169"/>
        <v>0</v>
      </c>
      <c r="AD734" s="996"/>
      <c r="AE734" s="997"/>
      <c r="AF734" s="998"/>
    </row>
    <row r="735" spans="1:32" x14ac:dyDescent="0.2">
      <c r="A735" s="11">
        <v>184</v>
      </c>
      <c r="B735" s="691"/>
      <c r="C735" s="692"/>
      <c r="D735" s="692"/>
      <c r="E735" s="692"/>
      <c r="F735" s="1455" t="s">
        <v>156</v>
      </c>
      <c r="G735" s="1456"/>
      <c r="H735" s="1456"/>
      <c r="I735" s="1456"/>
      <c r="J735" s="1456"/>
      <c r="K735" s="1456"/>
      <c r="L735" s="1457"/>
      <c r="M735" s="698">
        <v>0</v>
      </c>
      <c r="N735" s="699">
        <v>0</v>
      </c>
      <c r="O735" s="700">
        <v>0</v>
      </c>
      <c r="P735" s="700">
        <v>0</v>
      </c>
      <c r="Q735" s="705">
        <v>0</v>
      </c>
      <c r="R735" s="700">
        <v>0</v>
      </c>
      <c r="S735" s="701">
        <v>0</v>
      </c>
      <c r="T735" s="700">
        <v>0</v>
      </c>
      <c r="U735" s="701">
        <v>0</v>
      </c>
      <c r="V735" s="700">
        <v>0</v>
      </c>
      <c r="W735" s="701">
        <v>0</v>
      </c>
      <c r="X735" s="700">
        <v>0</v>
      </c>
      <c r="Y735" s="701">
        <v>0</v>
      </c>
      <c r="Z735" s="700">
        <v>0</v>
      </c>
      <c r="AA735" s="701">
        <v>0</v>
      </c>
      <c r="AB735" s="706">
        <v>0</v>
      </c>
      <c r="AC735" s="698">
        <v>0</v>
      </c>
      <c r="AD735" s="996"/>
      <c r="AE735" s="997"/>
      <c r="AF735" s="998"/>
    </row>
    <row r="736" spans="1:32" x14ac:dyDescent="0.2">
      <c r="A736" s="11">
        <v>185</v>
      </c>
      <c r="B736" s="691"/>
      <c r="C736" s="692"/>
      <c r="D736" s="692"/>
      <c r="E736" s="692"/>
      <c r="F736" s="1449" t="s">
        <v>157</v>
      </c>
      <c r="G736" s="1450"/>
      <c r="H736" s="1450"/>
      <c r="I736" s="1450"/>
      <c r="J736" s="1450"/>
      <c r="K736" s="1450"/>
      <c r="L736" s="1451"/>
      <c r="M736" s="698">
        <v>0</v>
      </c>
      <c r="N736" s="699">
        <v>0</v>
      </c>
      <c r="O736" s="700">
        <v>0</v>
      </c>
      <c r="P736" s="700">
        <v>0</v>
      </c>
      <c r="Q736" s="705">
        <v>0</v>
      </c>
      <c r="R736" s="700">
        <v>0</v>
      </c>
      <c r="S736" s="701">
        <v>0</v>
      </c>
      <c r="T736" s="700">
        <v>0</v>
      </c>
      <c r="U736" s="701">
        <v>0</v>
      </c>
      <c r="V736" s="700">
        <v>0</v>
      </c>
      <c r="W736" s="701">
        <v>0</v>
      </c>
      <c r="X736" s="700">
        <v>0</v>
      </c>
      <c r="Y736" s="701">
        <v>0</v>
      </c>
      <c r="Z736" s="700">
        <v>0</v>
      </c>
      <c r="AA736" s="701">
        <v>0</v>
      </c>
      <c r="AB736" s="706">
        <v>0</v>
      </c>
      <c r="AC736" s="698">
        <v>0</v>
      </c>
      <c r="AD736" s="996"/>
      <c r="AE736" s="997"/>
      <c r="AF736" s="998"/>
    </row>
    <row r="737" spans="1:32" x14ac:dyDescent="0.2">
      <c r="A737" s="11">
        <v>186</v>
      </c>
      <c r="B737" s="691"/>
      <c r="C737" s="692"/>
      <c r="D737" s="692"/>
      <c r="E737" s="692"/>
      <c r="F737" s="1458" t="s">
        <v>25</v>
      </c>
      <c r="G737" s="1459"/>
      <c r="H737" s="1459"/>
      <c r="I737" s="1459"/>
      <c r="J737" s="1459"/>
      <c r="K737" s="1459"/>
      <c r="L737" s="1460"/>
      <c r="M737" s="698">
        <v>0</v>
      </c>
      <c r="N737" s="699">
        <v>0</v>
      </c>
      <c r="O737" s="700">
        <v>0</v>
      </c>
      <c r="P737" s="700">
        <v>0</v>
      </c>
      <c r="Q737" s="705">
        <v>0</v>
      </c>
      <c r="R737" s="700">
        <v>0</v>
      </c>
      <c r="S737" s="701">
        <v>0</v>
      </c>
      <c r="T737" s="700">
        <v>0</v>
      </c>
      <c r="U737" s="701">
        <v>0</v>
      </c>
      <c r="V737" s="700">
        <v>0</v>
      </c>
      <c r="W737" s="701">
        <v>0</v>
      </c>
      <c r="X737" s="700">
        <v>0</v>
      </c>
      <c r="Y737" s="701">
        <v>0</v>
      </c>
      <c r="Z737" s="700">
        <v>0</v>
      </c>
      <c r="AA737" s="701">
        <v>0</v>
      </c>
      <c r="AB737" s="706">
        <v>0</v>
      </c>
      <c r="AC737" s="698">
        <v>0</v>
      </c>
      <c r="AD737" s="996"/>
      <c r="AE737" s="997"/>
      <c r="AF737" s="998"/>
    </row>
    <row r="738" spans="1:32" x14ac:dyDescent="0.2">
      <c r="A738" s="11">
        <v>187</v>
      </c>
      <c r="B738" s="691"/>
      <c r="C738" s="692"/>
      <c r="D738" s="1485" t="s">
        <v>467</v>
      </c>
      <c r="E738" s="1486"/>
      <c r="F738" s="1486"/>
      <c r="G738" s="1486"/>
      <c r="H738" s="1486"/>
      <c r="I738" s="1486"/>
      <c r="J738" s="1486"/>
      <c r="K738" s="1486"/>
      <c r="L738" s="1487"/>
      <c r="M738" s="407">
        <f>SUBTOTAL(9,M739:M740)</f>
        <v>0</v>
      </c>
      <c r="N738" s="1188"/>
      <c r="O738" s="1243"/>
      <c r="P738" s="1243"/>
      <c r="Q738" s="1243"/>
      <c r="R738" s="1243"/>
      <c r="S738" s="1243"/>
      <c r="T738" s="1243"/>
      <c r="U738" s="1243"/>
      <c r="V738" s="1243"/>
      <c r="W738" s="1243"/>
      <c r="X738" s="1243"/>
      <c r="Y738" s="1243"/>
      <c r="Z738" s="1243"/>
      <c r="AA738" s="1243"/>
      <c r="AB738" s="1243"/>
      <c r="AC738" s="1243"/>
      <c r="AD738" s="1017"/>
      <c r="AE738" s="997"/>
      <c r="AF738" s="998"/>
    </row>
    <row r="739" spans="1:32" x14ac:dyDescent="0.2">
      <c r="A739" s="11">
        <v>188</v>
      </c>
      <c r="B739" s="691"/>
      <c r="C739" s="692"/>
      <c r="D739" s="692"/>
      <c r="E739" s="692"/>
      <c r="F739" s="1455" t="s">
        <v>466</v>
      </c>
      <c r="G739" s="1456"/>
      <c r="H739" s="1456"/>
      <c r="I739" s="1456"/>
      <c r="J739" s="1456"/>
      <c r="K739" s="1456"/>
      <c r="L739" s="1457"/>
      <c r="M739" s="698">
        <v>0</v>
      </c>
      <c r="N739" s="1244"/>
      <c r="O739" s="1244"/>
      <c r="P739" s="1244"/>
      <c r="Q739" s="1244"/>
      <c r="R739" s="1244"/>
      <c r="S739" s="1244"/>
      <c r="T739" s="1244"/>
      <c r="U739" s="1244"/>
      <c r="V739" s="1244"/>
      <c r="W739" s="1244"/>
      <c r="X739" s="1244"/>
      <c r="Y739" s="1244"/>
      <c r="Z739" s="1244"/>
      <c r="AA739" s="1244"/>
      <c r="AB739" s="1244"/>
      <c r="AC739" s="1244"/>
      <c r="AD739" s="1017"/>
      <c r="AE739" s="997"/>
      <c r="AF739" s="998"/>
    </row>
    <row r="740" spans="1:32" x14ac:dyDescent="0.2">
      <c r="A740" s="11">
        <v>189</v>
      </c>
      <c r="B740" s="684"/>
      <c r="C740" s="685"/>
      <c r="D740" s="685"/>
      <c r="E740" s="686"/>
      <c r="F740" s="1449" t="s">
        <v>576</v>
      </c>
      <c r="G740" s="1450"/>
      <c r="H740" s="1450"/>
      <c r="I740" s="1450"/>
      <c r="J740" s="1450"/>
      <c r="K740" s="1450"/>
      <c r="L740" s="1451"/>
      <c r="M740" s="698">
        <v>0</v>
      </c>
      <c r="N740" s="961"/>
      <c r="O740" s="961"/>
      <c r="P740" s="961"/>
      <c r="Q740" s="961"/>
      <c r="R740" s="961"/>
      <c r="S740" s="961"/>
      <c r="T740" s="961"/>
      <c r="U740" s="961"/>
      <c r="V740" s="961"/>
      <c r="W740" s="961"/>
      <c r="X740" s="961"/>
      <c r="Y740" s="961"/>
      <c r="Z740" s="961"/>
      <c r="AA740" s="961"/>
      <c r="AB740" s="961"/>
      <c r="AC740" s="961"/>
      <c r="AD740" s="1017"/>
      <c r="AE740" s="997"/>
      <c r="AF740" s="998"/>
    </row>
    <row r="741" spans="1:32" ht="7.5" customHeight="1" x14ac:dyDescent="0.2">
      <c r="A741" s="11"/>
      <c r="B741" s="1553"/>
      <c r="C741" s="1554"/>
      <c r="D741" s="1554"/>
      <c r="E741" s="1554"/>
      <c r="F741" s="1554"/>
      <c r="G741" s="1554"/>
      <c r="H741" s="1554"/>
      <c r="I741" s="1554"/>
      <c r="J741" s="1554"/>
      <c r="K741" s="1554"/>
      <c r="L741" s="1554"/>
      <c r="M741" s="1554"/>
      <c r="N741" s="1554"/>
      <c r="O741" s="1554"/>
      <c r="P741" s="1554"/>
      <c r="Q741" s="1554"/>
      <c r="R741" s="1554"/>
      <c r="S741" s="1554"/>
      <c r="T741" s="1554"/>
      <c r="U741" s="1554"/>
      <c r="V741" s="1554"/>
      <c r="W741" s="1554"/>
      <c r="X741" s="1554"/>
      <c r="Y741" s="1554"/>
      <c r="Z741" s="1554"/>
      <c r="AA741" s="1554"/>
      <c r="AB741" s="1554"/>
      <c r="AC741" s="1554"/>
      <c r="AD741" s="1554"/>
      <c r="AE741" s="1554"/>
      <c r="AF741" s="1555"/>
    </row>
    <row r="742" spans="1:32" ht="22.5" customHeight="1" x14ac:dyDescent="0.2">
      <c r="A742" s="11">
        <v>323</v>
      </c>
      <c r="B742" s="1538" t="s">
        <v>159</v>
      </c>
      <c r="C742" s="1539"/>
      <c r="D742" s="1539"/>
      <c r="E742" s="1539"/>
      <c r="F742" s="1539"/>
      <c r="G742" s="1539"/>
      <c r="H742" s="1539"/>
      <c r="I742" s="1539"/>
      <c r="J742" s="1539"/>
      <c r="K742" s="1539"/>
      <c r="L742" s="1539"/>
      <c r="M742" s="461">
        <f>SUBTOTAL(9,M507:M741)</f>
        <v>0</v>
      </c>
      <c r="N742" s="410">
        <f t="shared" ref="N742:AC742" si="170">SUBTOTAL(9,N509:N740)</f>
        <v>0</v>
      </c>
      <c r="O742" s="414">
        <f t="shared" si="170"/>
        <v>0</v>
      </c>
      <c r="P742" s="413">
        <f t="shared" si="170"/>
        <v>0</v>
      </c>
      <c r="Q742" s="415">
        <f t="shared" si="170"/>
        <v>0</v>
      </c>
      <c r="R742" s="414">
        <f t="shared" si="170"/>
        <v>0</v>
      </c>
      <c r="S742" s="414">
        <f t="shared" si="170"/>
        <v>0</v>
      </c>
      <c r="T742" s="414">
        <f t="shared" si="170"/>
        <v>0</v>
      </c>
      <c r="U742" s="414">
        <f t="shared" si="170"/>
        <v>0</v>
      </c>
      <c r="V742" s="414">
        <f t="shared" si="170"/>
        <v>0</v>
      </c>
      <c r="W742" s="414">
        <f t="shared" si="170"/>
        <v>0</v>
      </c>
      <c r="X742" s="414">
        <f t="shared" si="170"/>
        <v>0</v>
      </c>
      <c r="Y742" s="414">
        <f t="shared" si="170"/>
        <v>0</v>
      </c>
      <c r="Z742" s="414">
        <f t="shared" si="170"/>
        <v>0</v>
      </c>
      <c r="AA742" s="414">
        <f t="shared" si="170"/>
        <v>0</v>
      </c>
      <c r="AB742" s="424">
        <f t="shared" si="170"/>
        <v>0</v>
      </c>
      <c r="AC742" s="407">
        <f t="shared" si="170"/>
        <v>0</v>
      </c>
      <c r="AD742" s="1017"/>
      <c r="AE742" s="997"/>
      <c r="AF742" s="998"/>
    </row>
    <row r="743" spans="1:32" ht="7.5" customHeight="1" x14ac:dyDescent="0.2">
      <c r="B743" s="1552"/>
      <c r="C743" s="1552"/>
      <c r="D743" s="1552"/>
      <c r="E743" s="1552"/>
      <c r="F743" s="1552"/>
      <c r="G743" s="1552"/>
      <c r="H743" s="1552"/>
      <c r="I743" s="1552"/>
      <c r="J743" s="1552"/>
      <c r="K743" s="1552"/>
      <c r="L743" s="1552"/>
      <c r="M743" s="1552"/>
      <c r="N743" s="1552"/>
      <c r="O743" s="1552"/>
      <c r="P743" s="1552"/>
      <c r="Q743" s="1552"/>
      <c r="R743" s="1552"/>
      <c r="S743" s="1552"/>
      <c r="T743" s="1552"/>
      <c r="U743" s="1552"/>
      <c r="V743" s="1552"/>
      <c r="W743" s="1552"/>
      <c r="X743" s="1552"/>
      <c r="Y743" s="1552"/>
      <c r="Z743" s="1552"/>
      <c r="AA743" s="1552"/>
      <c r="AB743" s="1552"/>
      <c r="AC743" s="1552"/>
      <c r="AD743" s="1552"/>
      <c r="AE743" s="1552"/>
      <c r="AF743" s="1552"/>
    </row>
    <row r="744" spans="1:32" ht="23.25" customHeight="1" outlineLevel="1" x14ac:dyDescent="0.2">
      <c r="A744" s="11">
        <v>325</v>
      </c>
      <c r="B744" s="1513" t="s">
        <v>160</v>
      </c>
      <c r="C744" s="1514"/>
      <c r="D744" s="1514"/>
      <c r="E744" s="1514"/>
      <c r="F744" s="1514"/>
      <c r="G744" s="1514"/>
      <c r="H744" s="1514"/>
      <c r="I744" s="1514"/>
      <c r="J744" s="1514"/>
      <c r="K744" s="1514"/>
      <c r="L744" s="1514"/>
      <c r="M744" s="1514"/>
      <c r="N744" s="1514"/>
      <c r="O744" s="1514"/>
      <c r="P744" s="1514"/>
      <c r="Q744" s="1514"/>
      <c r="R744" s="1514"/>
      <c r="S744" s="1514"/>
      <c r="T744" s="1514"/>
      <c r="U744" s="1514"/>
      <c r="V744" s="1514"/>
      <c r="W744" s="1514"/>
      <c r="X744" s="1514"/>
      <c r="Y744" s="1514"/>
      <c r="Z744" s="1514"/>
      <c r="AA744" s="1514"/>
      <c r="AB744" s="1514"/>
      <c r="AC744" s="1514"/>
      <c r="AD744" s="1514"/>
      <c r="AE744" s="1514"/>
      <c r="AF744" s="1515"/>
    </row>
    <row r="745" spans="1:32" x14ac:dyDescent="0.2">
      <c r="A745" s="11">
        <v>188</v>
      </c>
      <c r="B745" s="696"/>
      <c r="C745" s="697"/>
      <c r="D745" s="697"/>
      <c r="E745" s="697"/>
      <c r="F745" s="1549" t="s">
        <v>161</v>
      </c>
      <c r="G745" s="1550"/>
      <c r="H745" s="1550"/>
      <c r="I745" s="1550"/>
      <c r="J745" s="1550"/>
      <c r="K745" s="1550"/>
      <c r="L745" s="1551"/>
      <c r="M745" s="698">
        <v>0</v>
      </c>
      <c r="N745" s="1590"/>
      <c r="O745" s="1591"/>
      <c r="P745" s="1591"/>
      <c r="Q745" s="1591"/>
      <c r="R745" s="1591"/>
      <c r="S745" s="1591"/>
      <c r="T745" s="1591"/>
      <c r="U745" s="1591"/>
      <c r="V745" s="1591"/>
      <c r="W745" s="1591"/>
      <c r="X745" s="1591"/>
      <c r="Y745" s="1591"/>
      <c r="Z745" s="1591"/>
      <c r="AA745" s="1591"/>
      <c r="AB745" s="1591"/>
      <c r="AC745" s="1591"/>
      <c r="AD745" s="1556"/>
      <c r="AE745" s="1557"/>
      <c r="AF745" s="1558"/>
    </row>
    <row r="746" spans="1:32" ht="7.5" customHeight="1" x14ac:dyDescent="0.2">
      <c r="A746" s="11"/>
      <c r="B746" s="1562"/>
      <c r="C746" s="1563"/>
      <c r="D746" s="1564"/>
      <c r="E746" s="1564"/>
      <c r="F746" s="1564"/>
      <c r="G746" s="1564"/>
      <c r="H746" s="1564"/>
      <c r="I746" s="1564"/>
      <c r="J746" s="1564"/>
      <c r="K746" s="1564"/>
      <c r="L746" s="1564"/>
      <c r="M746" s="834"/>
      <c r="N746" s="834"/>
      <c r="O746" s="834"/>
      <c r="P746" s="834"/>
      <c r="Q746" s="834"/>
      <c r="R746" s="834"/>
      <c r="S746" s="834"/>
      <c r="T746" s="834"/>
      <c r="U746" s="834"/>
      <c r="V746" s="834"/>
      <c r="W746" s="834"/>
      <c r="X746" s="834"/>
      <c r="Y746" s="834"/>
      <c r="Z746" s="834"/>
      <c r="AA746" s="834"/>
      <c r="AB746" s="834"/>
      <c r="AC746" s="834"/>
      <c r="AD746" s="834"/>
      <c r="AE746" s="834"/>
      <c r="AF746" s="835"/>
    </row>
    <row r="747" spans="1:32" ht="15" customHeight="1" x14ac:dyDescent="0.2">
      <c r="A747" s="11">
        <v>187</v>
      </c>
      <c r="B747" s="696"/>
      <c r="C747" s="537"/>
      <c r="D747" s="1559" t="s">
        <v>163</v>
      </c>
      <c r="E747" s="1560"/>
      <c r="F747" s="1560"/>
      <c r="G747" s="1560"/>
      <c r="H747" s="1560"/>
      <c r="I747" s="1560"/>
      <c r="J747" s="1560"/>
      <c r="K747" s="1560"/>
      <c r="L747" s="1561"/>
      <c r="M747" s="407">
        <f>SUBTOTAL(9,M748:M754)</f>
        <v>0</v>
      </c>
      <c r="N747" s="990"/>
      <c r="O747" s="1064"/>
      <c r="P747" s="1064"/>
      <c r="Q747" s="1064"/>
      <c r="R747" s="1064"/>
      <c r="S747" s="1064"/>
      <c r="T747" s="1064"/>
      <c r="U747" s="1064"/>
      <c r="V747" s="1064"/>
      <c r="W747" s="1064"/>
      <c r="X747" s="1064"/>
      <c r="Y747" s="1064"/>
      <c r="Z747" s="1064"/>
      <c r="AA747" s="1064"/>
      <c r="AB747" s="1064"/>
      <c r="AC747" s="1064"/>
      <c r="AD747" s="1556"/>
      <c r="AE747" s="1557"/>
      <c r="AF747" s="1558"/>
    </row>
    <row r="748" spans="1:32" x14ac:dyDescent="0.2">
      <c r="A748" s="11">
        <v>188</v>
      </c>
      <c r="B748" s="696"/>
      <c r="C748" s="697"/>
      <c r="D748" s="697"/>
      <c r="E748" s="697"/>
      <c r="F748" s="1549" t="s">
        <v>162</v>
      </c>
      <c r="G748" s="1550"/>
      <c r="H748" s="1550"/>
      <c r="I748" s="1550"/>
      <c r="J748" s="1550"/>
      <c r="K748" s="1550"/>
      <c r="L748" s="1551"/>
      <c r="M748" s="698">
        <v>0</v>
      </c>
      <c r="N748" s="1066"/>
      <c r="O748" s="1067"/>
      <c r="P748" s="1067"/>
      <c r="Q748" s="1067"/>
      <c r="R748" s="1067"/>
      <c r="S748" s="1067"/>
      <c r="T748" s="1067"/>
      <c r="U748" s="1067"/>
      <c r="V748" s="1067"/>
      <c r="W748" s="1067"/>
      <c r="X748" s="1067"/>
      <c r="Y748" s="1067"/>
      <c r="Z748" s="1067"/>
      <c r="AA748" s="1067"/>
      <c r="AB748" s="1067"/>
      <c r="AC748" s="1067"/>
      <c r="AD748" s="1556"/>
      <c r="AE748" s="1557"/>
      <c r="AF748" s="1558"/>
    </row>
    <row r="749" spans="1:32" ht="27.75" customHeight="1" x14ac:dyDescent="0.2">
      <c r="A749" s="11">
        <v>189</v>
      </c>
      <c r="B749" s="696"/>
      <c r="C749" s="697"/>
      <c r="D749" s="697"/>
      <c r="E749" s="697"/>
      <c r="F749" s="1549" t="s">
        <v>164</v>
      </c>
      <c r="G749" s="1550"/>
      <c r="H749" s="1550"/>
      <c r="I749" s="1550"/>
      <c r="J749" s="1550"/>
      <c r="K749" s="1550"/>
      <c r="L749" s="1551"/>
      <c r="M749" s="698">
        <v>0</v>
      </c>
      <c r="N749" s="1066"/>
      <c r="O749" s="1067"/>
      <c r="P749" s="1067"/>
      <c r="Q749" s="1067"/>
      <c r="R749" s="1067"/>
      <c r="S749" s="1067"/>
      <c r="T749" s="1067"/>
      <c r="U749" s="1067"/>
      <c r="V749" s="1067"/>
      <c r="W749" s="1067"/>
      <c r="X749" s="1067"/>
      <c r="Y749" s="1067"/>
      <c r="Z749" s="1067"/>
      <c r="AA749" s="1067"/>
      <c r="AB749" s="1067"/>
      <c r="AC749" s="1067"/>
      <c r="AD749" s="1556"/>
      <c r="AE749" s="1557"/>
      <c r="AF749" s="1558"/>
    </row>
    <row r="750" spans="1:32" ht="27.75" customHeight="1" x14ac:dyDescent="0.2">
      <c r="A750" s="11">
        <v>189</v>
      </c>
      <c r="B750" s="696"/>
      <c r="C750" s="697"/>
      <c r="D750" s="697"/>
      <c r="E750" s="697"/>
      <c r="F750" s="1549" t="s">
        <v>165</v>
      </c>
      <c r="G750" s="1550"/>
      <c r="H750" s="1550"/>
      <c r="I750" s="1550"/>
      <c r="J750" s="1550"/>
      <c r="K750" s="1550"/>
      <c r="L750" s="1551"/>
      <c r="M750" s="698">
        <v>0</v>
      </c>
      <c r="N750" s="1066"/>
      <c r="O750" s="1067"/>
      <c r="P750" s="1067"/>
      <c r="Q750" s="1067"/>
      <c r="R750" s="1067"/>
      <c r="S750" s="1067"/>
      <c r="T750" s="1067"/>
      <c r="U750" s="1067"/>
      <c r="V750" s="1067"/>
      <c r="W750" s="1067"/>
      <c r="X750" s="1067"/>
      <c r="Y750" s="1067"/>
      <c r="Z750" s="1067"/>
      <c r="AA750" s="1067"/>
      <c r="AB750" s="1067"/>
      <c r="AC750" s="1067"/>
      <c r="AD750" s="1556"/>
      <c r="AE750" s="1557"/>
      <c r="AF750" s="1558"/>
    </row>
    <row r="751" spans="1:32" ht="27.75" customHeight="1" x14ac:dyDescent="0.2">
      <c r="A751" s="11">
        <v>189</v>
      </c>
      <c r="B751" s="696"/>
      <c r="C751" s="697"/>
      <c r="D751" s="697"/>
      <c r="E751" s="697"/>
      <c r="F751" s="1549" t="s">
        <v>166</v>
      </c>
      <c r="G751" s="1550"/>
      <c r="H751" s="1550"/>
      <c r="I751" s="1550"/>
      <c r="J751" s="1550"/>
      <c r="K751" s="1550"/>
      <c r="L751" s="1551"/>
      <c r="M751" s="698">
        <v>0</v>
      </c>
      <c r="N751" s="1066"/>
      <c r="O751" s="1067"/>
      <c r="P751" s="1067"/>
      <c r="Q751" s="1067"/>
      <c r="R751" s="1067"/>
      <c r="S751" s="1067"/>
      <c r="T751" s="1067"/>
      <c r="U751" s="1067"/>
      <c r="V751" s="1067"/>
      <c r="W751" s="1067"/>
      <c r="X751" s="1067"/>
      <c r="Y751" s="1067"/>
      <c r="Z751" s="1067"/>
      <c r="AA751" s="1067"/>
      <c r="AB751" s="1067"/>
      <c r="AC751" s="1067"/>
      <c r="AD751" s="1556"/>
      <c r="AE751" s="1557"/>
      <c r="AF751" s="1558"/>
    </row>
    <row r="752" spans="1:32" ht="45" customHeight="1" x14ac:dyDescent="0.2">
      <c r="A752" s="11">
        <v>189</v>
      </c>
      <c r="B752" s="696"/>
      <c r="C752" s="697"/>
      <c r="D752" s="697"/>
      <c r="E752" s="697"/>
      <c r="F752" s="1549" t="s">
        <v>167</v>
      </c>
      <c r="G752" s="1550"/>
      <c r="H752" s="1550"/>
      <c r="I752" s="1550"/>
      <c r="J752" s="1550"/>
      <c r="K752" s="1550"/>
      <c r="L752" s="1551"/>
      <c r="M752" s="698">
        <v>0</v>
      </c>
      <c r="N752" s="1066"/>
      <c r="O752" s="1067"/>
      <c r="P752" s="1067"/>
      <c r="Q752" s="1067"/>
      <c r="R752" s="1067"/>
      <c r="S752" s="1067"/>
      <c r="T752" s="1067"/>
      <c r="U752" s="1067"/>
      <c r="V752" s="1067"/>
      <c r="W752" s="1067"/>
      <c r="X752" s="1067"/>
      <c r="Y752" s="1067"/>
      <c r="Z752" s="1067"/>
      <c r="AA752" s="1067"/>
      <c r="AB752" s="1067"/>
      <c r="AC752" s="1067"/>
      <c r="AD752" s="1556"/>
      <c r="AE752" s="1557"/>
      <c r="AF752" s="1558"/>
    </row>
    <row r="753" spans="1:32" ht="27.75" customHeight="1" x14ac:dyDescent="0.2">
      <c r="A753" s="11">
        <v>189</v>
      </c>
      <c r="B753" s="696"/>
      <c r="C753" s="697"/>
      <c r="D753" s="697"/>
      <c r="E753" s="697"/>
      <c r="F753" s="1549" t="s">
        <v>451</v>
      </c>
      <c r="G753" s="1550"/>
      <c r="H753" s="1550"/>
      <c r="I753" s="1550"/>
      <c r="J753" s="1550"/>
      <c r="K753" s="1550"/>
      <c r="L753" s="1551"/>
      <c r="M753" s="698">
        <v>0</v>
      </c>
      <c r="N753" s="1066"/>
      <c r="O753" s="1067"/>
      <c r="P753" s="1067"/>
      <c r="Q753" s="1067"/>
      <c r="R753" s="1067"/>
      <c r="S753" s="1067"/>
      <c r="T753" s="1067"/>
      <c r="U753" s="1067"/>
      <c r="V753" s="1067"/>
      <c r="W753" s="1067"/>
      <c r="X753" s="1067"/>
      <c r="Y753" s="1067"/>
      <c r="Z753" s="1067"/>
      <c r="AA753" s="1067"/>
      <c r="AB753" s="1067"/>
      <c r="AC753" s="1067"/>
      <c r="AD753" s="1556"/>
      <c r="AE753" s="1557"/>
      <c r="AF753" s="1558"/>
    </row>
    <row r="754" spans="1:32" ht="15" customHeight="1" x14ac:dyDescent="0.2">
      <c r="A754" s="11">
        <v>189</v>
      </c>
      <c r="B754" s="696"/>
      <c r="C754" s="697"/>
      <c r="D754" s="697"/>
      <c r="E754" s="697"/>
      <c r="F754" s="1549" t="s">
        <v>168</v>
      </c>
      <c r="G754" s="1550"/>
      <c r="H754" s="1550"/>
      <c r="I754" s="1550"/>
      <c r="J754" s="1550"/>
      <c r="K754" s="1550"/>
      <c r="L754" s="1551"/>
      <c r="M754" s="698">
        <v>0</v>
      </c>
      <c r="N754" s="1066"/>
      <c r="O754" s="1067"/>
      <c r="P754" s="1067"/>
      <c r="Q754" s="1067"/>
      <c r="R754" s="1067"/>
      <c r="S754" s="1067"/>
      <c r="T754" s="1067"/>
      <c r="U754" s="1067"/>
      <c r="V754" s="1067"/>
      <c r="W754" s="1067"/>
      <c r="X754" s="1067"/>
      <c r="Y754" s="1067"/>
      <c r="Z754" s="1067"/>
      <c r="AA754" s="1067"/>
      <c r="AB754" s="1067"/>
      <c r="AC754" s="1067"/>
      <c r="AD754" s="1556"/>
      <c r="AE754" s="1557"/>
      <c r="AF754" s="1558"/>
    </row>
    <row r="755" spans="1:32" ht="15" customHeight="1" x14ac:dyDescent="0.2">
      <c r="A755" s="11">
        <v>187</v>
      </c>
      <c r="B755" s="696"/>
      <c r="C755" s="697"/>
      <c r="D755" s="1559" t="s">
        <v>169</v>
      </c>
      <c r="E755" s="1560"/>
      <c r="F755" s="1560"/>
      <c r="G755" s="1560"/>
      <c r="H755" s="1560"/>
      <c r="I755" s="1560"/>
      <c r="J755" s="1560"/>
      <c r="K755" s="1560"/>
      <c r="L755" s="1561"/>
      <c r="M755" s="407">
        <f>SUBTOTAL(9,M756:M762)</f>
        <v>0</v>
      </c>
      <c r="N755" s="1066"/>
      <c r="O755" s="1067"/>
      <c r="P755" s="1067"/>
      <c r="Q755" s="1067"/>
      <c r="R755" s="1067"/>
      <c r="S755" s="1067"/>
      <c r="T755" s="1067"/>
      <c r="U755" s="1067"/>
      <c r="V755" s="1067"/>
      <c r="W755" s="1067"/>
      <c r="X755" s="1067"/>
      <c r="Y755" s="1067"/>
      <c r="Z755" s="1067"/>
      <c r="AA755" s="1067"/>
      <c r="AB755" s="1067"/>
      <c r="AC755" s="1067"/>
      <c r="AD755" s="1556"/>
      <c r="AE755" s="1557"/>
      <c r="AF755" s="1558"/>
    </row>
    <row r="756" spans="1:32" ht="15" customHeight="1" x14ac:dyDescent="0.2">
      <c r="A756" s="11">
        <v>188</v>
      </c>
      <c r="B756" s="696"/>
      <c r="C756" s="697"/>
      <c r="D756" s="697"/>
      <c r="E756" s="697"/>
      <c r="F756" s="1549" t="s">
        <v>170</v>
      </c>
      <c r="G756" s="1550"/>
      <c r="H756" s="1550"/>
      <c r="I756" s="1550"/>
      <c r="J756" s="1550"/>
      <c r="K756" s="1550"/>
      <c r="L756" s="1551"/>
      <c r="M756" s="698">
        <v>0</v>
      </c>
      <c r="N756" s="1066"/>
      <c r="O756" s="1067"/>
      <c r="P756" s="1067"/>
      <c r="Q756" s="1067"/>
      <c r="R756" s="1067"/>
      <c r="S756" s="1067"/>
      <c r="T756" s="1067"/>
      <c r="U756" s="1067"/>
      <c r="V756" s="1067"/>
      <c r="W756" s="1067"/>
      <c r="X756" s="1067"/>
      <c r="Y756" s="1067"/>
      <c r="Z756" s="1067"/>
      <c r="AA756" s="1067"/>
      <c r="AB756" s="1067"/>
      <c r="AC756" s="1067"/>
      <c r="AD756" s="1556"/>
      <c r="AE756" s="1557"/>
      <c r="AF756" s="1558"/>
    </row>
    <row r="757" spans="1:32" ht="27.75" customHeight="1" x14ac:dyDescent="0.2">
      <c r="A757" s="11">
        <v>189</v>
      </c>
      <c r="B757" s="696"/>
      <c r="C757" s="697"/>
      <c r="D757" s="697"/>
      <c r="E757" s="697"/>
      <c r="F757" s="1549" t="s">
        <v>448</v>
      </c>
      <c r="G757" s="1550"/>
      <c r="H757" s="1550"/>
      <c r="I757" s="1550"/>
      <c r="J757" s="1550"/>
      <c r="K757" s="1550"/>
      <c r="L757" s="1551"/>
      <c r="M757" s="698">
        <v>0</v>
      </c>
      <c r="N757" s="1066"/>
      <c r="O757" s="1067"/>
      <c r="P757" s="1067"/>
      <c r="Q757" s="1067"/>
      <c r="R757" s="1067"/>
      <c r="S757" s="1067"/>
      <c r="T757" s="1067"/>
      <c r="U757" s="1067"/>
      <c r="V757" s="1067"/>
      <c r="W757" s="1067"/>
      <c r="X757" s="1067"/>
      <c r="Y757" s="1067"/>
      <c r="Z757" s="1067"/>
      <c r="AA757" s="1067"/>
      <c r="AB757" s="1067"/>
      <c r="AC757" s="1067"/>
      <c r="AD757" s="1556"/>
      <c r="AE757" s="1557"/>
      <c r="AF757" s="1558"/>
    </row>
    <row r="758" spans="1:32" ht="45" customHeight="1" x14ac:dyDescent="0.2">
      <c r="A758" s="11">
        <v>189</v>
      </c>
      <c r="B758" s="696"/>
      <c r="C758" s="697"/>
      <c r="D758" s="697"/>
      <c r="E758" s="697"/>
      <c r="F758" s="1549" t="s">
        <v>452</v>
      </c>
      <c r="G758" s="1550"/>
      <c r="H758" s="1550"/>
      <c r="I758" s="1550"/>
      <c r="J758" s="1550"/>
      <c r="K758" s="1550"/>
      <c r="L758" s="1551"/>
      <c r="M758" s="698">
        <v>0</v>
      </c>
      <c r="N758" s="1066"/>
      <c r="O758" s="1067"/>
      <c r="P758" s="1067"/>
      <c r="Q758" s="1067"/>
      <c r="R758" s="1067"/>
      <c r="S758" s="1067"/>
      <c r="T758" s="1067"/>
      <c r="U758" s="1067"/>
      <c r="V758" s="1067"/>
      <c r="W758" s="1067"/>
      <c r="X758" s="1067"/>
      <c r="Y758" s="1067"/>
      <c r="Z758" s="1067"/>
      <c r="AA758" s="1067"/>
      <c r="AB758" s="1067"/>
      <c r="AC758" s="1067"/>
      <c r="AD758" s="1556"/>
      <c r="AE758" s="1557"/>
      <c r="AF758" s="1558"/>
    </row>
    <row r="759" spans="1:32" ht="27.75" customHeight="1" x14ac:dyDescent="0.2">
      <c r="A759" s="11">
        <v>189</v>
      </c>
      <c r="B759" s="696"/>
      <c r="C759" s="697"/>
      <c r="D759" s="697"/>
      <c r="E759" s="697"/>
      <c r="F759" s="1549" t="s">
        <v>171</v>
      </c>
      <c r="G759" s="1550"/>
      <c r="H759" s="1550"/>
      <c r="I759" s="1550"/>
      <c r="J759" s="1550"/>
      <c r="K759" s="1550"/>
      <c r="L759" s="1551"/>
      <c r="M759" s="698">
        <v>0</v>
      </c>
      <c r="N759" s="1066"/>
      <c r="O759" s="1067"/>
      <c r="P759" s="1067"/>
      <c r="Q759" s="1067"/>
      <c r="R759" s="1067"/>
      <c r="S759" s="1067"/>
      <c r="T759" s="1067"/>
      <c r="U759" s="1067"/>
      <c r="V759" s="1067"/>
      <c r="W759" s="1067"/>
      <c r="X759" s="1067"/>
      <c r="Y759" s="1067"/>
      <c r="Z759" s="1067"/>
      <c r="AA759" s="1067"/>
      <c r="AB759" s="1067"/>
      <c r="AC759" s="1067"/>
      <c r="AD759" s="1556"/>
      <c r="AE759" s="1557"/>
      <c r="AF759" s="1558"/>
    </row>
    <row r="760" spans="1:32" ht="45" customHeight="1" x14ac:dyDescent="0.2">
      <c r="A760" s="11">
        <v>189</v>
      </c>
      <c r="B760" s="696"/>
      <c r="C760" s="697"/>
      <c r="D760" s="697"/>
      <c r="E760" s="697"/>
      <c r="F760" s="1549" t="s">
        <v>172</v>
      </c>
      <c r="G760" s="1550"/>
      <c r="H760" s="1550"/>
      <c r="I760" s="1550"/>
      <c r="J760" s="1550"/>
      <c r="K760" s="1550"/>
      <c r="L760" s="1551"/>
      <c r="M760" s="698">
        <v>0</v>
      </c>
      <c r="N760" s="1066"/>
      <c r="O760" s="1067"/>
      <c r="P760" s="1067"/>
      <c r="Q760" s="1067"/>
      <c r="R760" s="1067"/>
      <c r="S760" s="1067"/>
      <c r="T760" s="1067"/>
      <c r="U760" s="1067"/>
      <c r="V760" s="1067"/>
      <c r="W760" s="1067"/>
      <c r="X760" s="1067"/>
      <c r="Y760" s="1067"/>
      <c r="Z760" s="1067"/>
      <c r="AA760" s="1067"/>
      <c r="AB760" s="1067"/>
      <c r="AC760" s="1067"/>
      <c r="AD760" s="1556"/>
      <c r="AE760" s="1557"/>
      <c r="AF760" s="1558"/>
    </row>
    <row r="761" spans="1:32" ht="27.75" customHeight="1" x14ac:dyDescent="0.2">
      <c r="A761" s="11">
        <v>189</v>
      </c>
      <c r="B761" s="696"/>
      <c r="C761" s="697"/>
      <c r="D761" s="697"/>
      <c r="E761" s="697"/>
      <c r="F761" s="1549" t="s">
        <v>449</v>
      </c>
      <c r="G761" s="1550"/>
      <c r="H761" s="1550"/>
      <c r="I761" s="1550"/>
      <c r="J761" s="1550"/>
      <c r="K761" s="1550"/>
      <c r="L761" s="1551"/>
      <c r="M761" s="698">
        <v>0</v>
      </c>
      <c r="N761" s="1066"/>
      <c r="O761" s="1067"/>
      <c r="P761" s="1067"/>
      <c r="Q761" s="1067"/>
      <c r="R761" s="1067"/>
      <c r="S761" s="1067"/>
      <c r="T761" s="1067"/>
      <c r="U761" s="1067"/>
      <c r="V761" s="1067"/>
      <c r="W761" s="1067"/>
      <c r="X761" s="1067"/>
      <c r="Y761" s="1067"/>
      <c r="Z761" s="1067"/>
      <c r="AA761" s="1067"/>
      <c r="AB761" s="1067"/>
      <c r="AC761" s="1067"/>
      <c r="AD761" s="1556"/>
      <c r="AE761" s="1557"/>
      <c r="AF761" s="1558"/>
    </row>
    <row r="762" spans="1:32" ht="15" customHeight="1" x14ac:dyDescent="0.2">
      <c r="A762" s="11">
        <v>189</v>
      </c>
      <c r="B762" s="696"/>
      <c r="C762" s="697"/>
      <c r="D762" s="697"/>
      <c r="E762" s="697"/>
      <c r="F762" s="1549" t="s">
        <v>173</v>
      </c>
      <c r="G762" s="1550"/>
      <c r="H762" s="1550"/>
      <c r="I762" s="1550"/>
      <c r="J762" s="1550"/>
      <c r="K762" s="1550"/>
      <c r="L762" s="1551"/>
      <c r="M762" s="698">
        <v>0</v>
      </c>
      <c r="N762" s="1066"/>
      <c r="O762" s="1067"/>
      <c r="P762" s="1067"/>
      <c r="Q762" s="1067"/>
      <c r="R762" s="1067"/>
      <c r="S762" s="1067"/>
      <c r="T762" s="1067"/>
      <c r="U762" s="1067"/>
      <c r="V762" s="1067"/>
      <c r="W762" s="1067"/>
      <c r="X762" s="1067"/>
      <c r="Y762" s="1067"/>
      <c r="Z762" s="1067"/>
      <c r="AA762" s="1067"/>
      <c r="AB762" s="1067"/>
      <c r="AC762" s="1067"/>
      <c r="AD762" s="1556"/>
      <c r="AE762" s="1557"/>
      <c r="AF762" s="1558"/>
    </row>
    <row r="763" spans="1:32" ht="15" customHeight="1" x14ac:dyDescent="0.2">
      <c r="A763" s="11">
        <v>187</v>
      </c>
      <c r="B763" s="696"/>
      <c r="C763" s="697"/>
      <c r="D763" s="1559" t="s">
        <v>174</v>
      </c>
      <c r="E763" s="1560"/>
      <c r="F763" s="1560"/>
      <c r="G763" s="1560"/>
      <c r="H763" s="1560"/>
      <c r="I763" s="1560"/>
      <c r="J763" s="1560"/>
      <c r="K763" s="1560"/>
      <c r="L763" s="1561"/>
      <c r="M763" s="407">
        <f>SUBTOTAL(9,M764:M770)</f>
        <v>0</v>
      </c>
      <c r="N763" s="1066"/>
      <c r="O763" s="1067"/>
      <c r="P763" s="1067"/>
      <c r="Q763" s="1067"/>
      <c r="R763" s="1067"/>
      <c r="S763" s="1067"/>
      <c r="T763" s="1067"/>
      <c r="U763" s="1067"/>
      <c r="V763" s="1067"/>
      <c r="W763" s="1067"/>
      <c r="X763" s="1067"/>
      <c r="Y763" s="1067"/>
      <c r="Z763" s="1067"/>
      <c r="AA763" s="1067"/>
      <c r="AB763" s="1067"/>
      <c r="AC763" s="1067"/>
      <c r="AD763" s="1556"/>
      <c r="AE763" s="1557"/>
      <c r="AF763" s="1558"/>
    </row>
    <row r="764" spans="1:32" ht="15" customHeight="1" x14ac:dyDescent="0.2">
      <c r="A764" s="11">
        <v>188</v>
      </c>
      <c r="B764" s="696"/>
      <c r="C764" s="697"/>
      <c r="D764" s="697"/>
      <c r="E764" s="697"/>
      <c r="F764" s="1549" t="s">
        <v>175</v>
      </c>
      <c r="G764" s="1550"/>
      <c r="H764" s="1550"/>
      <c r="I764" s="1550"/>
      <c r="J764" s="1550"/>
      <c r="K764" s="1550"/>
      <c r="L764" s="1551"/>
      <c r="M764" s="698">
        <v>0</v>
      </c>
      <c r="N764" s="1066"/>
      <c r="O764" s="1067"/>
      <c r="P764" s="1067"/>
      <c r="Q764" s="1067"/>
      <c r="R764" s="1067"/>
      <c r="S764" s="1067"/>
      <c r="T764" s="1067"/>
      <c r="U764" s="1067"/>
      <c r="V764" s="1067"/>
      <c r="W764" s="1067"/>
      <c r="X764" s="1067"/>
      <c r="Y764" s="1067"/>
      <c r="Z764" s="1067"/>
      <c r="AA764" s="1067"/>
      <c r="AB764" s="1067"/>
      <c r="AC764" s="1067"/>
      <c r="AD764" s="1556"/>
      <c r="AE764" s="1557"/>
      <c r="AF764" s="1558"/>
    </row>
    <row r="765" spans="1:32" ht="27.75" customHeight="1" x14ac:dyDescent="0.2">
      <c r="A765" s="11">
        <v>189</v>
      </c>
      <c r="B765" s="696"/>
      <c r="C765" s="697"/>
      <c r="D765" s="697"/>
      <c r="E765" s="697"/>
      <c r="F765" s="1549" t="s">
        <v>176</v>
      </c>
      <c r="G765" s="1550"/>
      <c r="H765" s="1550"/>
      <c r="I765" s="1550"/>
      <c r="J765" s="1550"/>
      <c r="K765" s="1550"/>
      <c r="L765" s="1551"/>
      <c r="M765" s="698">
        <v>0</v>
      </c>
      <c r="N765" s="1066"/>
      <c r="O765" s="1067"/>
      <c r="P765" s="1067"/>
      <c r="Q765" s="1067"/>
      <c r="R765" s="1067"/>
      <c r="S765" s="1067"/>
      <c r="T765" s="1067"/>
      <c r="U765" s="1067"/>
      <c r="V765" s="1067"/>
      <c r="W765" s="1067"/>
      <c r="X765" s="1067"/>
      <c r="Y765" s="1067"/>
      <c r="Z765" s="1067"/>
      <c r="AA765" s="1067"/>
      <c r="AB765" s="1067"/>
      <c r="AC765" s="1067"/>
      <c r="AD765" s="1556"/>
      <c r="AE765" s="1557"/>
      <c r="AF765" s="1558"/>
    </row>
    <row r="766" spans="1:32" ht="45" customHeight="1" x14ac:dyDescent="0.2">
      <c r="A766" s="11">
        <v>189</v>
      </c>
      <c r="B766" s="696"/>
      <c r="C766" s="697"/>
      <c r="D766" s="697"/>
      <c r="E766" s="697"/>
      <c r="F766" s="1549" t="s">
        <v>453</v>
      </c>
      <c r="G766" s="1550"/>
      <c r="H766" s="1550"/>
      <c r="I766" s="1550"/>
      <c r="J766" s="1550"/>
      <c r="K766" s="1550"/>
      <c r="L766" s="1551"/>
      <c r="M766" s="698">
        <v>0</v>
      </c>
      <c r="N766" s="1066"/>
      <c r="O766" s="1067"/>
      <c r="P766" s="1067"/>
      <c r="Q766" s="1067"/>
      <c r="R766" s="1067"/>
      <c r="S766" s="1067"/>
      <c r="T766" s="1067"/>
      <c r="U766" s="1067"/>
      <c r="V766" s="1067"/>
      <c r="W766" s="1067"/>
      <c r="X766" s="1067"/>
      <c r="Y766" s="1067"/>
      <c r="Z766" s="1067"/>
      <c r="AA766" s="1067"/>
      <c r="AB766" s="1067"/>
      <c r="AC766" s="1067"/>
      <c r="AD766" s="1556"/>
      <c r="AE766" s="1557"/>
      <c r="AF766" s="1558"/>
    </row>
    <row r="767" spans="1:32" ht="27.75" customHeight="1" x14ac:dyDescent="0.2">
      <c r="A767" s="11">
        <v>189</v>
      </c>
      <c r="B767" s="696"/>
      <c r="C767" s="697"/>
      <c r="D767" s="697"/>
      <c r="E767" s="697"/>
      <c r="F767" s="1549" t="s">
        <v>177</v>
      </c>
      <c r="G767" s="1550"/>
      <c r="H767" s="1550"/>
      <c r="I767" s="1550"/>
      <c r="J767" s="1550"/>
      <c r="K767" s="1550"/>
      <c r="L767" s="1551"/>
      <c r="M767" s="698">
        <v>0</v>
      </c>
      <c r="N767" s="1066"/>
      <c r="O767" s="1067"/>
      <c r="P767" s="1067"/>
      <c r="Q767" s="1067"/>
      <c r="R767" s="1067"/>
      <c r="S767" s="1067"/>
      <c r="T767" s="1067"/>
      <c r="U767" s="1067"/>
      <c r="V767" s="1067"/>
      <c r="W767" s="1067"/>
      <c r="X767" s="1067"/>
      <c r="Y767" s="1067"/>
      <c r="Z767" s="1067"/>
      <c r="AA767" s="1067"/>
      <c r="AB767" s="1067"/>
      <c r="AC767" s="1067"/>
      <c r="AD767" s="1556"/>
      <c r="AE767" s="1557"/>
      <c r="AF767" s="1558"/>
    </row>
    <row r="768" spans="1:32" ht="45" customHeight="1" x14ac:dyDescent="0.2">
      <c r="A768" s="11">
        <v>189</v>
      </c>
      <c r="B768" s="696"/>
      <c r="C768" s="697"/>
      <c r="D768" s="697"/>
      <c r="E768" s="697"/>
      <c r="F768" s="1549" t="s">
        <v>178</v>
      </c>
      <c r="G768" s="1550"/>
      <c r="H768" s="1550"/>
      <c r="I768" s="1550"/>
      <c r="J768" s="1550"/>
      <c r="K768" s="1550"/>
      <c r="L768" s="1551"/>
      <c r="M768" s="698">
        <v>0</v>
      </c>
      <c r="N768" s="1066"/>
      <c r="O768" s="1067"/>
      <c r="P768" s="1067"/>
      <c r="Q768" s="1067"/>
      <c r="R768" s="1067"/>
      <c r="S768" s="1067"/>
      <c r="T768" s="1067"/>
      <c r="U768" s="1067"/>
      <c r="V768" s="1067"/>
      <c r="W768" s="1067"/>
      <c r="X768" s="1067"/>
      <c r="Y768" s="1067"/>
      <c r="Z768" s="1067"/>
      <c r="AA768" s="1067"/>
      <c r="AB768" s="1067"/>
      <c r="AC768" s="1067"/>
      <c r="AD768" s="1556"/>
      <c r="AE768" s="1557"/>
      <c r="AF768" s="1558"/>
    </row>
    <row r="769" spans="1:89" ht="27.75" customHeight="1" x14ac:dyDescent="0.2">
      <c r="A769" s="11">
        <v>189</v>
      </c>
      <c r="B769" s="696"/>
      <c r="C769" s="697"/>
      <c r="D769" s="697"/>
      <c r="E769" s="697"/>
      <c r="F769" s="1549" t="s">
        <v>450</v>
      </c>
      <c r="G769" s="1550"/>
      <c r="H769" s="1550"/>
      <c r="I769" s="1550"/>
      <c r="J769" s="1550"/>
      <c r="K769" s="1550"/>
      <c r="L769" s="1551"/>
      <c r="M769" s="698">
        <v>0</v>
      </c>
      <c r="N769" s="1066"/>
      <c r="O769" s="1067"/>
      <c r="P769" s="1067"/>
      <c r="Q769" s="1067"/>
      <c r="R769" s="1067"/>
      <c r="S769" s="1067"/>
      <c r="T769" s="1067"/>
      <c r="U769" s="1067"/>
      <c r="V769" s="1067"/>
      <c r="W769" s="1067"/>
      <c r="X769" s="1067"/>
      <c r="Y769" s="1067"/>
      <c r="Z769" s="1067"/>
      <c r="AA769" s="1067"/>
      <c r="AB769" s="1067"/>
      <c r="AC769" s="1067"/>
      <c r="AD769" s="1556"/>
      <c r="AE769" s="1557"/>
      <c r="AF769" s="1558"/>
    </row>
    <row r="770" spans="1:89" ht="15" customHeight="1" x14ac:dyDescent="0.2">
      <c r="A770" s="11">
        <v>189</v>
      </c>
      <c r="B770" s="689"/>
      <c r="C770" s="690"/>
      <c r="D770" s="690"/>
      <c r="E770" s="601"/>
      <c r="F770" s="1549" t="s">
        <v>179</v>
      </c>
      <c r="G770" s="1550"/>
      <c r="H770" s="1550"/>
      <c r="I770" s="1550"/>
      <c r="J770" s="1550"/>
      <c r="K770" s="1550"/>
      <c r="L770" s="1551"/>
      <c r="M770" s="698">
        <v>0</v>
      </c>
      <c r="N770" s="1069"/>
      <c r="O770" s="1070"/>
      <c r="P770" s="1070"/>
      <c r="Q770" s="1070"/>
      <c r="R770" s="1070"/>
      <c r="S770" s="1070"/>
      <c r="T770" s="1070"/>
      <c r="U770" s="1070"/>
      <c r="V770" s="1070"/>
      <c r="W770" s="1070"/>
      <c r="X770" s="1070"/>
      <c r="Y770" s="1070"/>
      <c r="Z770" s="1070"/>
      <c r="AA770" s="1070"/>
      <c r="AB770" s="1070"/>
      <c r="AC770" s="1070"/>
      <c r="AD770" s="1556"/>
      <c r="AE770" s="1557"/>
      <c r="AF770" s="1558"/>
    </row>
    <row r="771" spans="1:89" ht="7.5" customHeight="1" x14ac:dyDescent="0.2">
      <c r="A771" s="11"/>
      <c r="B771" s="1569"/>
      <c r="C771" s="1564"/>
      <c r="D771" s="1564"/>
      <c r="E771" s="1564"/>
      <c r="F771" s="1564"/>
      <c r="G771" s="1564"/>
      <c r="H771" s="1564"/>
      <c r="I771" s="1564"/>
      <c r="J771" s="1564"/>
      <c r="K771" s="1564"/>
      <c r="L771" s="1564"/>
      <c r="M771" s="834"/>
      <c r="N771" s="834"/>
      <c r="O771" s="834"/>
      <c r="P771" s="834"/>
      <c r="Q771" s="834"/>
      <c r="R771" s="834"/>
      <c r="S771" s="834"/>
      <c r="T771" s="834"/>
      <c r="U771" s="834"/>
      <c r="V771" s="834"/>
      <c r="W771" s="834"/>
      <c r="X771" s="834"/>
      <c r="Y771" s="834"/>
      <c r="Z771" s="834"/>
      <c r="AA771" s="834"/>
      <c r="AB771" s="834"/>
      <c r="AC771" s="834"/>
      <c r="AD771" s="834"/>
      <c r="AE771" s="834"/>
      <c r="AF771" s="835"/>
    </row>
    <row r="772" spans="1:89" ht="22.5" customHeight="1" x14ac:dyDescent="0.2">
      <c r="A772" s="11">
        <v>323</v>
      </c>
      <c r="B772" s="1513" t="s">
        <v>180</v>
      </c>
      <c r="C772" s="1514"/>
      <c r="D772" s="1514"/>
      <c r="E772" s="1514"/>
      <c r="F772" s="1514"/>
      <c r="G772" s="1514"/>
      <c r="H772" s="1514"/>
      <c r="I772" s="1514"/>
      <c r="J772" s="1514"/>
      <c r="K772" s="1514"/>
      <c r="L772" s="1515"/>
      <c r="M772" s="407">
        <f>SUBTOTAL(9,M745:M770)</f>
        <v>0</v>
      </c>
      <c r="N772" s="410">
        <f t="shared" ref="N772:AC772" si="171">SUBTOTAL(9,N745:N770)</f>
        <v>0</v>
      </c>
      <c r="O772" s="414">
        <f t="shared" si="171"/>
        <v>0</v>
      </c>
      <c r="P772" s="413">
        <f t="shared" si="171"/>
        <v>0</v>
      </c>
      <c r="Q772" s="415">
        <f t="shared" si="171"/>
        <v>0</v>
      </c>
      <c r="R772" s="414">
        <f t="shared" si="171"/>
        <v>0</v>
      </c>
      <c r="S772" s="413">
        <f t="shared" si="171"/>
        <v>0</v>
      </c>
      <c r="T772" s="414">
        <f t="shared" si="171"/>
        <v>0</v>
      </c>
      <c r="U772" s="413">
        <f t="shared" si="171"/>
        <v>0</v>
      </c>
      <c r="V772" s="414">
        <f t="shared" si="171"/>
        <v>0</v>
      </c>
      <c r="W772" s="413">
        <f t="shared" si="171"/>
        <v>0</v>
      </c>
      <c r="X772" s="414">
        <f t="shared" si="171"/>
        <v>0</v>
      </c>
      <c r="Y772" s="413">
        <f t="shared" si="171"/>
        <v>0</v>
      </c>
      <c r="Z772" s="414">
        <f t="shared" si="171"/>
        <v>0</v>
      </c>
      <c r="AA772" s="413">
        <f t="shared" si="171"/>
        <v>0</v>
      </c>
      <c r="AB772" s="424">
        <f t="shared" si="171"/>
        <v>0</v>
      </c>
      <c r="AC772" s="407">
        <f t="shared" si="171"/>
        <v>0</v>
      </c>
      <c r="AD772" s="1568"/>
      <c r="AE772" s="1557"/>
      <c r="AF772" s="1558"/>
      <c r="AG772" s="334"/>
      <c r="AH772" s="334"/>
      <c r="AI772" s="334"/>
      <c r="AJ772" s="334"/>
      <c r="AK772" s="334"/>
      <c r="AL772" s="334"/>
      <c r="AM772" s="334"/>
      <c r="AN772" s="334"/>
      <c r="AO772" s="334"/>
      <c r="AP772" s="334"/>
      <c r="AQ772" s="334"/>
      <c r="AR772" s="334"/>
      <c r="AS772" s="334"/>
      <c r="AT772" s="334"/>
      <c r="AU772" s="334"/>
      <c r="AV772" s="334"/>
      <c r="AW772" s="334"/>
      <c r="AX772" s="334"/>
      <c r="AY772" s="334"/>
      <c r="AZ772" s="334"/>
      <c r="BA772" s="334"/>
      <c r="BB772" s="334"/>
      <c r="BC772" s="334"/>
      <c r="BD772" s="334"/>
      <c r="BE772" s="334"/>
      <c r="BF772" s="334"/>
      <c r="BG772" s="334"/>
      <c r="BH772" s="334"/>
      <c r="BI772" s="334"/>
      <c r="BJ772" s="334"/>
      <c r="BK772" s="334"/>
      <c r="BL772" s="334"/>
      <c r="BM772" s="334"/>
      <c r="BN772" s="334"/>
      <c r="BO772" s="334"/>
      <c r="BP772" s="334"/>
      <c r="BQ772" s="334"/>
      <c r="BR772" s="334"/>
      <c r="BS772" s="334"/>
      <c r="BT772" s="334"/>
      <c r="BU772" s="334"/>
      <c r="BV772" s="334"/>
      <c r="BW772" s="334"/>
      <c r="BX772" s="334"/>
      <c r="BY772" s="334"/>
      <c r="BZ772" s="334"/>
      <c r="CA772" s="334"/>
      <c r="CB772" s="334"/>
      <c r="CC772" s="334"/>
      <c r="CD772" s="334"/>
      <c r="CE772" s="334"/>
      <c r="CF772" s="334"/>
      <c r="CG772" s="334"/>
      <c r="CH772" s="334"/>
      <c r="CI772" s="334"/>
      <c r="CJ772" s="334"/>
      <c r="CK772" s="334"/>
    </row>
    <row r="773" spans="1:89" s="10" customFormat="1" hidden="1" x14ac:dyDescent="0.2">
      <c r="A773" s="9"/>
      <c r="B773" s="1629"/>
      <c r="C773" s="1630"/>
      <c r="D773" s="1630"/>
      <c r="E773" s="1630"/>
      <c r="F773" s="1630"/>
      <c r="G773" s="1630"/>
      <c r="H773" s="1630"/>
      <c r="I773" s="1630"/>
      <c r="J773" s="1630"/>
      <c r="K773" s="1630"/>
      <c r="L773" s="1630"/>
      <c r="M773" s="1630"/>
      <c r="N773" s="1630"/>
      <c r="O773" s="1630"/>
      <c r="P773" s="1630"/>
      <c r="Q773" s="1630"/>
      <c r="R773" s="1630"/>
      <c r="S773" s="1630"/>
      <c r="T773" s="1630"/>
      <c r="U773" s="1630"/>
      <c r="V773" s="1630"/>
      <c r="W773" s="1630"/>
      <c r="X773" s="1630"/>
      <c r="Y773" s="1630"/>
      <c r="Z773" s="1630"/>
      <c r="AA773" s="1630"/>
      <c r="AB773" s="1630"/>
      <c r="AC773" s="1630"/>
      <c r="AD773" s="1630"/>
      <c r="AE773" s="1630"/>
      <c r="AF773" s="1631"/>
      <c r="AG773" s="335"/>
      <c r="AH773" s="335"/>
      <c r="AI773" s="335"/>
      <c r="AJ773" s="335"/>
      <c r="AK773" s="335"/>
      <c r="AL773" s="335"/>
      <c r="AM773" s="335"/>
      <c r="AN773" s="335"/>
      <c r="AO773" s="335"/>
      <c r="AP773" s="335"/>
      <c r="AQ773" s="335"/>
      <c r="AR773" s="335"/>
      <c r="AS773" s="335"/>
      <c r="AT773" s="335"/>
      <c r="AU773" s="335"/>
      <c r="AV773" s="335"/>
      <c r="AW773" s="335"/>
      <c r="AX773" s="335"/>
      <c r="AY773" s="335"/>
      <c r="AZ773" s="335"/>
      <c r="BA773" s="335"/>
      <c r="BB773" s="335"/>
      <c r="BC773" s="335"/>
      <c r="BD773" s="335"/>
      <c r="BE773" s="335"/>
      <c r="BF773" s="335"/>
      <c r="BG773" s="335"/>
      <c r="BH773" s="335"/>
      <c r="BI773" s="335"/>
      <c r="BJ773" s="335"/>
      <c r="BK773" s="335"/>
      <c r="BL773" s="335"/>
      <c r="BM773" s="335"/>
      <c r="BN773" s="335"/>
      <c r="BO773" s="335"/>
      <c r="BP773" s="335"/>
      <c r="BQ773" s="335"/>
      <c r="BR773" s="335"/>
      <c r="BS773" s="335"/>
      <c r="BT773" s="335"/>
      <c r="BU773" s="335"/>
      <c r="BV773" s="335"/>
      <c r="BW773" s="335"/>
      <c r="BX773" s="335"/>
      <c r="BY773" s="335"/>
      <c r="BZ773" s="335"/>
      <c r="CA773" s="335"/>
      <c r="CB773" s="335"/>
      <c r="CC773" s="335"/>
      <c r="CD773" s="334"/>
      <c r="CE773" s="334"/>
      <c r="CF773" s="334"/>
      <c r="CG773" s="334"/>
      <c r="CH773" s="334"/>
      <c r="CI773" s="334"/>
      <c r="CJ773" s="334"/>
      <c r="CK773" s="334"/>
    </row>
    <row r="774" spans="1:89" s="10" customFormat="1" hidden="1" x14ac:dyDescent="0.2">
      <c r="A774" s="9"/>
      <c r="B774" s="1632"/>
      <c r="C774" s="1633"/>
      <c r="D774" s="1633"/>
      <c r="E774" s="1633"/>
      <c r="F774" s="1633"/>
      <c r="G774" s="1633"/>
      <c r="H774" s="1633"/>
      <c r="I774" s="1633"/>
      <c r="J774" s="1633"/>
      <c r="K774" s="1633"/>
      <c r="L774" s="1633"/>
      <c r="M774" s="1633"/>
      <c r="N774" s="1633"/>
      <c r="O774" s="1633"/>
      <c r="P774" s="1633"/>
      <c r="Q774" s="1633"/>
      <c r="R774" s="1633"/>
      <c r="S774" s="1633"/>
      <c r="T774" s="1633"/>
      <c r="U774" s="1633"/>
      <c r="V774" s="1633"/>
      <c r="W774" s="1633"/>
      <c r="X774" s="1633"/>
      <c r="Y774" s="1633"/>
      <c r="Z774" s="1633"/>
      <c r="AA774" s="1633"/>
      <c r="AB774" s="1633"/>
      <c r="AC774" s="1633"/>
      <c r="AD774" s="1633"/>
      <c r="AE774" s="1633"/>
      <c r="AF774" s="1634"/>
      <c r="AG774" s="335"/>
      <c r="AH774" s="335"/>
      <c r="AI774" s="335"/>
      <c r="AJ774" s="335"/>
      <c r="AK774" s="335"/>
      <c r="AL774" s="335"/>
      <c r="AM774" s="335"/>
      <c r="AN774" s="335"/>
      <c r="AO774" s="335"/>
      <c r="AP774" s="335"/>
      <c r="AQ774" s="335"/>
      <c r="AR774" s="335"/>
      <c r="AS774" s="335"/>
      <c r="AT774" s="335"/>
      <c r="AU774" s="335"/>
      <c r="AV774" s="335"/>
      <c r="AW774" s="335"/>
      <c r="AX774" s="335"/>
      <c r="AY774" s="335"/>
      <c r="AZ774" s="335"/>
      <c r="BA774" s="335"/>
      <c r="BB774" s="335"/>
      <c r="BC774" s="335"/>
      <c r="BD774" s="335"/>
      <c r="BE774" s="335"/>
      <c r="BF774" s="335"/>
      <c r="BG774" s="335"/>
      <c r="BH774" s="335"/>
      <c r="BI774" s="335"/>
      <c r="BJ774" s="335"/>
      <c r="BK774" s="335"/>
      <c r="BL774" s="335"/>
      <c r="BM774" s="335"/>
      <c r="BN774" s="335"/>
      <c r="BO774" s="335"/>
      <c r="BP774" s="335"/>
      <c r="BQ774" s="335"/>
      <c r="BR774" s="335"/>
      <c r="BS774" s="335"/>
      <c r="BT774" s="335"/>
      <c r="BU774" s="335"/>
      <c r="BV774" s="335"/>
      <c r="BW774" s="335"/>
      <c r="BX774" s="335"/>
      <c r="BY774" s="335"/>
      <c r="BZ774" s="335"/>
      <c r="CA774" s="335"/>
      <c r="CB774" s="335"/>
      <c r="CC774" s="335"/>
      <c r="CD774" s="334"/>
      <c r="CE774" s="334"/>
      <c r="CF774" s="334"/>
      <c r="CG774" s="334"/>
      <c r="CH774" s="334"/>
      <c r="CI774" s="334"/>
      <c r="CJ774" s="334"/>
      <c r="CK774" s="334"/>
    </row>
    <row r="775" spans="1:89" s="10" customFormat="1" hidden="1" x14ac:dyDescent="0.2">
      <c r="A775" s="9"/>
      <c r="B775" s="1626" t="s">
        <v>191</v>
      </c>
      <c r="C775" s="1627"/>
      <c r="D775" s="1627"/>
      <c r="E775" s="1627"/>
      <c r="F775" s="1627"/>
      <c r="G775" s="1627"/>
      <c r="H775" s="1627"/>
      <c r="I775" s="1627"/>
      <c r="J775" s="1627"/>
      <c r="K775" s="1627"/>
      <c r="L775" s="1627"/>
      <c r="M775" s="1627"/>
      <c r="N775" s="1627"/>
      <c r="O775" s="1627"/>
      <c r="P775" s="1627"/>
      <c r="Q775" s="1627"/>
      <c r="R775" s="1627"/>
      <c r="S775" s="1627"/>
      <c r="T775" s="1627"/>
      <c r="U775" s="1627"/>
      <c r="V775" s="1627"/>
      <c r="W775" s="1627"/>
      <c r="X775" s="1627"/>
      <c r="Y775" s="1627"/>
      <c r="Z775" s="1627"/>
      <c r="AA775" s="1627"/>
      <c r="AB775" s="1627"/>
      <c r="AC775" s="1627"/>
      <c r="AD775" s="1627"/>
      <c r="AE775" s="1627"/>
      <c r="AF775" s="1628"/>
      <c r="AG775" s="335"/>
      <c r="AH775" s="335"/>
      <c r="AI775" s="335"/>
      <c r="AJ775" s="335"/>
      <c r="AK775" s="335"/>
      <c r="AL775" s="335"/>
      <c r="AM775" s="335"/>
      <c r="AN775" s="335"/>
      <c r="AO775" s="335"/>
      <c r="AP775" s="335"/>
      <c r="AQ775" s="335"/>
      <c r="AR775" s="335"/>
      <c r="AS775" s="335"/>
      <c r="AT775" s="335"/>
      <c r="AU775" s="335"/>
      <c r="AV775" s="335"/>
      <c r="AW775" s="335"/>
      <c r="AX775" s="335"/>
      <c r="AY775" s="335"/>
      <c r="AZ775" s="335"/>
      <c r="BA775" s="335"/>
      <c r="BB775" s="335"/>
      <c r="BC775" s="335"/>
      <c r="BD775" s="335"/>
      <c r="BE775" s="335"/>
      <c r="BF775" s="335"/>
      <c r="BG775" s="335"/>
      <c r="BH775" s="335"/>
      <c r="BI775" s="335"/>
      <c r="BJ775" s="335"/>
      <c r="BK775" s="335"/>
      <c r="BL775" s="335"/>
      <c r="BM775" s="335"/>
      <c r="BN775" s="335"/>
      <c r="BO775" s="335"/>
      <c r="BP775" s="335"/>
      <c r="BQ775" s="335"/>
      <c r="BR775" s="335"/>
      <c r="BS775" s="335"/>
      <c r="BT775" s="335"/>
      <c r="BU775" s="335"/>
      <c r="BV775" s="335"/>
      <c r="BW775" s="335"/>
      <c r="BX775" s="335"/>
      <c r="BY775" s="335"/>
      <c r="BZ775" s="335"/>
      <c r="CA775" s="335"/>
      <c r="CB775" s="335"/>
      <c r="CC775" s="335"/>
      <c r="CD775" s="334"/>
      <c r="CE775" s="334"/>
      <c r="CF775" s="334"/>
      <c r="CG775" s="334"/>
      <c r="CH775" s="334"/>
      <c r="CI775" s="334"/>
      <c r="CJ775" s="334"/>
      <c r="CK775" s="334"/>
    </row>
    <row r="776" spans="1:89" s="10" customFormat="1" x14ac:dyDescent="0.2">
      <c r="A776" s="9"/>
      <c r="B776" s="1171"/>
      <c r="C776" s="1172"/>
      <c r="D776" s="1172"/>
      <c r="E776" s="1172"/>
      <c r="F776" s="1172"/>
      <c r="G776" s="1172"/>
      <c r="H776" s="1172"/>
      <c r="I776" s="1172"/>
      <c r="J776" s="1172"/>
      <c r="K776" s="1172"/>
      <c r="L776" s="1172"/>
      <c r="M776" s="1172"/>
      <c r="N776" s="1172"/>
      <c r="O776" s="1172"/>
      <c r="P776" s="1172"/>
      <c r="Q776" s="1172"/>
      <c r="R776" s="1172"/>
      <c r="S776" s="1172"/>
      <c r="T776" s="1172"/>
      <c r="U776" s="1172"/>
      <c r="V776" s="1172"/>
      <c r="W776" s="1172"/>
      <c r="X776" s="1172"/>
      <c r="Y776" s="1172"/>
      <c r="Z776" s="1172"/>
      <c r="AA776" s="1172"/>
      <c r="AB776" s="1172"/>
      <c r="AC776" s="1172"/>
      <c r="AD776" s="1172"/>
      <c r="AE776" s="1172"/>
      <c r="AF776" s="1173"/>
      <c r="AG776" s="335"/>
      <c r="AH776" s="335"/>
      <c r="AI776" s="335"/>
      <c r="AJ776" s="335"/>
      <c r="AK776" s="335"/>
      <c r="AL776" s="335"/>
      <c r="AM776" s="335"/>
      <c r="AN776" s="335"/>
      <c r="AO776" s="335"/>
      <c r="AP776" s="335"/>
      <c r="AQ776" s="335"/>
      <c r="AR776" s="335"/>
      <c r="AS776" s="335"/>
      <c r="AT776" s="335"/>
      <c r="AU776" s="335"/>
      <c r="AV776" s="335"/>
      <c r="AW776" s="335"/>
      <c r="AX776" s="335"/>
      <c r="AY776" s="335"/>
      <c r="AZ776" s="335"/>
      <c r="BA776" s="335"/>
      <c r="BB776" s="335"/>
      <c r="BC776" s="335"/>
      <c r="BD776" s="335"/>
      <c r="BE776" s="335"/>
      <c r="BF776" s="335"/>
      <c r="BG776" s="335"/>
      <c r="BH776" s="335"/>
      <c r="BI776" s="335"/>
      <c r="BJ776" s="335"/>
      <c r="BK776" s="335"/>
      <c r="BL776" s="335"/>
      <c r="BM776" s="335"/>
      <c r="BN776" s="335"/>
      <c r="BO776" s="335"/>
      <c r="BP776" s="335"/>
      <c r="BQ776" s="335"/>
      <c r="BR776" s="335"/>
      <c r="BS776" s="335"/>
      <c r="BT776" s="335"/>
      <c r="BU776" s="335"/>
      <c r="BV776" s="335"/>
      <c r="BW776" s="335"/>
      <c r="BX776" s="335"/>
      <c r="BY776" s="335"/>
      <c r="BZ776" s="335"/>
      <c r="CA776" s="335"/>
      <c r="CB776" s="335"/>
      <c r="CC776" s="335"/>
      <c r="CD776" s="334"/>
      <c r="CE776" s="334"/>
      <c r="CF776" s="334"/>
      <c r="CG776" s="334"/>
      <c r="CH776" s="334"/>
      <c r="CI776" s="334"/>
      <c r="CJ776" s="334"/>
      <c r="CK776" s="334"/>
    </row>
    <row r="777" spans="1:89" ht="22.5" customHeight="1" outlineLevel="1" x14ac:dyDescent="0.2">
      <c r="B777" s="1174"/>
      <c r="C777" s="1175"/>
      <c r="D777" s="1175"/>
      <c r="E777" s="1175"/>
      <c r="F777" s="1175"/>
      <c r="G777" s="1175"/>
      <c r="H777" s="1175"/>
      <c r="I777" s="1175"/>
      <c r="J777" s="1175"/>
      <c r="K777" s="1175"/>
      <c r="L777" s="1175"/>
      <c r="M777" s="1175"/>
      <c r="N777" s="1175"/>
      <c r="O777" s="1175"/>
      <c r="P777" s="1175"/>
      <c r="Q777" s="1175"/>
      <c r="R777" s="1175"/>
      <c r="S777" s="1175"/>
      <c r="T777" s="1175"/>
      <c r="U777" s="1175"/>
      <c r="V777" s="1175"/>
      <c r="W777" s="1175"/>
      <c r="X777" s="1175"/>
      <c r="Y777" s="1175"/>
      <c r="Z777" s="1175"/>
      <c r="AA777" s="1175"/>
      <c r="AB777" s="1175"/>
      <c r="AC777" s="1175"/>
      <c r="AD777" s="1175"/>
      <c r="AE777" s="1175"/>
      <c r="AF777" s="1176"/>
      <c r="AG777" s="335"/>
      <c r="AH777" s="335"/>
      <c r="AI777" s="335"/>
      <c r="AJ777" s="335"/>
      <c r="AK777" s="335"/>
      <c r="AL777" s="335"/>
      <c r="AM777" s="335"/>
      <c r="AN777" s="335"/>
      <c r="AO777" s="335"/>
      <c r="AP777" s="335"/>
      <c r="AQ777" s="335"/>
      <c r="AR777" s="335"/>
      <c r="AS777" s="335"/>
      <c r="AT777" s="335"/>
      <c r="AU777" s="335"/>
      <c r="AV777" s="335"/>
      <c r="AW777" s="335"/>
      <c r="AX777" s="335"/>
      <c r="AY777" s="335"/>
      <c r="AZ777" s="335"/>
      <c r="BA777" s="335"/>
      <c r="BB777" s="335"/>
      <c r="BC777" s="335"/>
      <c r="BD777" s="335"/>
      <c r="BE777" s="335"/>
      <c r="BF777" s="335"/>
      <c r="BG777" s="335"/>
      <c r="BH777" s="335"/>
      <c r="BI777" s="335"/>
      <c r="BJ777" s="335"/>
      <c r="BK777" s="335"/>
      <c r="BL777" s="335"/>
      <c r="BM777" s="335"/>
      <c r="BN777" s="335"/>
      <c r="BO777" s="335"/>
      <c r="BP777" s="335"/>
      <c r="BQ777" s="335"/>
      <c r="BR777" s="335"/>
      <c r="BS777" s="335"/>
      <c r="BT777" s="335"/>
      <c r="BU777" s="335"/>
      <c r="BV777" s="335"/>
      <c r="BW777" s="335"/>
      <c r="BX777" s="335"/>
      <c r="BY777" s="335"/>
      <c r="BZ777" s="335"/>
      <c r="CA777" s="335"/>
      <c r="CB777" s="335"/>
      <c r="CC777" s="335"/>
      <c r="CD777" s="334"/>
      <c r="CE777" s="334"/>
      <c r="CF777" s="334"/>
      <c r="CG777" s="334"/>
      <c r="CH777" s="334"/>
      <c r="CI777" s="334"/>
      <c r="CJ777" s="334"/>
      <c r="CK777" s="334"/>
    </row>
    <row r="778" spans="1:89" s="12" customFormat="1" ht="7.5" hidden="1" customHeight="1" outlineLevel="2" x14ac:dyDescent="0.2">
      <c r="B778" s="337"/>
      <c r="C778" s="338"/>
      <c r="D778" s="338"/>
      <c r="E778" s="338"/>
      <c r="F778" s="339"/>
      <c r="G778" s="339"/>
      <c r="H778" s="339"/>
      <c r="I778" s="339"/>
      <c r="J778" s="339"/>
      <c r="K778" s="339"/>
      <c r="L778" s="339"/>
      <c r="M778" s="338"/>
      <c r="N778" s="338"/>
      <c r="O778" s="338"/>
      <c r="P778" s="338"/>
      <c r="Q778" s="338"/>
      <c r="R778" s="338"/>
      <c r="S778" s="338"/>
      <c r="T778" s="338"/>
      <c r="U778" s="338"/>
      <c r="V778" s="338"/>
      <c r="W778" s="338"/>
      <c r="X778" s="338"/>
      <c r="Y778" s="338"/>
      <c r="Z778" s="338"/>
      <c r="AA778" s="338"/>
      <c r="AB778" s="338"/>
      <c r="AC778" s="340"/>
      <c r="AD778" s="340"/>
      <c r="AE778" s="340"/>
      <c r="AF778" s="341"/>
      <c r="AG778" s="335"/>
      <c r="AH778" s="335"/>
      <c r="AI778" s="335"/>
      <c r="AJ778" s="335"/>
      <c r="AK778" s="335"/>
      <c r="AL778" s="335"/>
      <c r="AM778" s="335"/>
      <c r="AN778" s="335"/>
      <c r="AO778" s="335"/>
      <c r="AP778" s="335"/>
      <c r="AQ778" s="335"/>
      <c r="AR778" s="335"/>
      <c r="AS778" s="335"/>
      <c r="AT778" s="335"/>
      <c r="AU778" s="335"/>
      <c r="AV778" s="335"/>
      <c r="AW778" s="335"/>
      <c r="AX778" s="335"/>
      <c r="AY778" s="335"/>
      <c r="AZ778" s="335"/>
      <c r="BA778" s="335"/>
      <c r="BB778" s="335"/>
      <c r="BC778" s="335"/>
      <c r="BD778" s="335"/>
      <c r="BE778" s="335"/>
      <c r="BF778" s="335"/>
      <c r="BG778" s="335"/>
      <c r="BH778" s="335"/>
      <c r="BI778" s="335"/>
      <c r="BJ778" s="335"/>
      <c r="BK778" s="335"/>
      <c r="BL778" s="335"/>
      <c r="BM778" s="335"/>
      <c r="BN778" s="335"/>
      <c r="BO778" s="335"/>
      <c r="BP778" s="335"/>
      <c r="BQ778" s="335"/>
      <c r="BR778" s="335"/>
      <c r="BS778" s="335"/>
      <c r="BT778" s="335"/>
      <c r="BU778" s="335"/>
      <c r="BV778" s="335"/>
      <c r="BW778" s="335"/>
      <c r="BX778" s="335"/>
      <c r="BY778" s="335"/>
      <c r="BZ778" s="335"/>
      <c r="CA778" s="335"/>
      <c r="CB778" s="335"/>
      <c r="CC778" s="335"/>
      <c r="CD778" s="334"/>
      <c r="CE778" s="334"/>
      <c r="CF778" s="334"/>
      <c r="CG778" s="334"/>
      <c r="CH778" s="334"/>
      <c r="CI778" s="334"/>
      <c r="CJ778" s="334"/>
      <c r="CK778" s="334"/>
    </row>
    <row r="779" spans="1:89" ht="22.5" hidden="1" customHeight="1" outlineLevel="2" x14ac:dyDescent="0.2">
      <c r="B779" s="1123" t="s">
        <v>0</v>
      </c>
      <c r="C779" s="1124"/>
      <c r="D779" s="1124"/>
      <c r="E779" s="1124"/>
      <c r="F779" s="1124"/>
      <c r="G779" s="1124"/>
      <c r="H779" s="1124"/>
      <c r="I779" s="1124"/>
      <c r="J779" s="1124"/>
      <c r="K779" s="1124"/>
      <c r="L779" s="1124"/>
      <c r="M779" s="1124"/>
      <c r="N779" s="1124"/>
      <c r="O779" s="1124"/>
      <c r="P779" s="1124"/>
      <c r="Q779" s="1124"/>
      <c r="R779" s="1124"/>
      <c r="S779" s="1124"/>
      <c r="T779" s="1124"/>
      <c r="U779" s="1124"/>
      <c r="V779" s="1124"/>
      <c r="W779" s="1124"/>
      <c r="X779" s="1124"/>
      <c r="Y779" s="1124"/>
      <c r="Z779" s="1124"/>
      <c r="AA779" s="1124"/>
      <c r="AB779" s="1124"/>
      <c r="AC779" s="1124"/>
      <c r="AD779" s="1124"/>
      <c r="AE779" s="1124"/>
      <c r="AF779" s="1125"/>
      <c r="AG779" s="334"/>
      <c r="AH779" s="334"/>
      <c r="AI779" s="334"/>
      <c r="AJ779" s="334"/>
      <c r="AK779" s="334"/>
      <c r="AL779" s="334"/>
      <c r="AM779" s="334"/>
      <c r="AN779" s="334"/>
      <c r="AO779" s="334"/>
      <c r="AP779" s="334"/>
      <c r="AQ779" s="334"/>
      <c r="AR779" s="334"/>
      <c r="AS779" s="334"/>
      <c r="AT779" s="334"/>
      <c r="AU779" s="334"/>
      <c r="AV779" s="334"/>
      <c r="AW779" s="334"/>
      <c r="AX779" s="334"/>
      <c r="AY779" s="334"/>
      <c r="AZ779" s="334"/>
      <c r="BA779" s="334"/>
      <c r="BB779" s="334"/>
      <c r="BC779" s="334"/>
      <c r="BD779" s="334"/>
      <c r="BE779" s="334"/>
      <c r="BF779" s="334"/>
      <c r="BG779" s="334"/>
      <c r="BH779" s="334"/>
      <c r="BI779" s="334"/>
      <c r="BJ779" s="334"/>
      <c r="BK779" s="334"/>
      <c r="BL779" s="334"/>
      <c r="BM779" s="334"/>
      <c r="BN779" s="334"/>
      <c r="BO779" s="334"/>
      <c r="BP779" s="334"/>
      <c r="BQ779" s="334"/>
      <c r="BR779" s="334"/>
      <c r="BS779" s="334"/>
      <c r="BT779" s="334"/>
      <c r="BU779" s="334"/>
      <c r="BV779" s="334"/>
      <c r="BW779" s="334"/>
      <c r="BX779" s="334"/>
      <c r="BY779" s="334"/>
      <c r="BZ779" s="334"/>
      <c r="CA779" s="334"/>
      <c r="CB779" s="334"/>
      <c r="CC779" s="334"/>
      <c r="CD779" s="334"/>
      <c r="CE779" s="334"/>
      <c r="CF779" s="334"/>
      <c r="CG779" s="334"/>
      <c r="CH779" s="334"/>
      <c r="CI779" s="334"/>
      <c r="CJ779" s="334"/>
      <c r="CK779" s="334"/>
    </row>
    <row r="780" spans="1:89" ht="22.5" hidden="1" customHeight="1" outlineLevel="2" x14ac:dyDescent="0.2">
      <c r="A780" s="11">
        <v>100</v>
      </c>
      <c r="B780" s="1021" t="s">
        <v>1</v>
      </c>
      <c r="C780" s="1022"/>
      <c r="D780" s="1022"/>
      <c r="E780" s="1022"/>
      <c r="F780" s="1635">
        <f>F4</f>
        <v>0</v>
      </c>
      <c r="G780" s="1636"/>
      <c r="H780" s="1636"/>
      <c r="I780" s="1636"/>
      <c r="J780" s="1636"/>
      <c r="K780" s="1636"/>
      <c r="L780" s="1637"/>
      <c r="M780" s="1638" t="s">
        <v>202</v>
      </c>
      <c r="N780" s="1130"/>
      <c r="O780" s="1130"/>
      <c r="P780" s="1130"/>
      <c r="Q780" s="1130"/>
      <c r="R780" s="1130"/>
      <c r="S780" s="1130"/>
      <c r="T780" s="1130"/>
      <c r="U780" s="1130"/>
      <c r="V780" s="1130"/>
      <c r="W780" s="1130"/>
      <c r="X780" s="1130"/>
      <c r="Y780" s="1130"/>
      <c r="Z780" s="1130"/>
      <c r="AA780" s="1130"/>
      <c r="AB780" s="1130"/>
      <c r="AC780" s="1130"/>
      <c r="AD780" s="1130"/>
      <c r="AE780" s="1130"/>
      <c r="AF780" s="1131"/>
    </row>
    <row r="781" spans="1:89" ht="25.5" hidden="1" customHeight="1" outlineLevel="2" x14ac:dyDescent="0.2">
      <c r="A781" s="11">
        <v>101</v>
      </c>
      <c r="B781" s="1287" t="s">
        <v>743</v>
      </c>
      <c r="C781" s="1286"/>
      <c r="D781" s="1286"/>
      <c r="E781" s="1286"/>
      <c r="F781" s="1577">
        <f>F5</f>
        <v>0</v>
      </c>
      <c r="G781" s="1578"/>
      <c r="H781" s="1578"/>
      <c r="I781" s="1578"/>
      <c r="J781" s="1578"/>
      <c r="K781" s="1578"/>
      <c r="L781" s="1579"/>
      <c r="M781" s="1580" t="s">
        <v>352</v>
      </c>
      <c r="N781" s="595">
        <f>N5</f>
        <v>7</v>
      </c>
      <c r="O781" s="596">
        <f t="shared" ref="O781:AB781" si="172">O5</f>
        <v>14</v>
      </c>
      <c r="P781" s="596">
        <f t="shared" si="172"/>
        <v>21</v>
      </c>
      <c r="Q781" s="598">
        <f t="shared" si="172"/>
        <v>31</v>
      </c>
      <c r="R781" s="597">
        <f t="shared" si="172"/>
        <v>60</v>
      </c>
      <c r="S781" s="596">
        <f t="shared" si="172"/>
        <v>89</v>
      </c>
      <c r="T781" s="596">
        <f t="shared" si="172"/>
        <v>120</v>
      </c>
      <c r="U781" s="596">
        <f t="shared" si="172"/>
        <v>150</v>
      </c>
      <c r="V781" s="596">
        <f t="shared" si="172"/>
        <v>181</v>
      </c>
      <c r="W781" s="596">
        <f t="shared" si="172"/>
        <v>211</v>
      </c>
      <c r="X781" s="596">
        <f t="shared" si="172"/>
        <v>242</v>
      </c>
      <c r="Y781" s="596">
        <f t="shared" si="172"/>
        <v>273</v>
      </c>
      <c r="Z781" s="596">
        <f t="shared" si="172"/>
        <v>303</v>
      </c>
      <c r="AA781" s="596">
        <f t="shared" si="172"/>
        <v>334</v>
      </c>
      <c r="AB781" s="342">
        <f t="shared" si="172"/>
        <v>364</v>
      </c>
      <c r="AC781" s="1004" t="s">
        <v>3</v>
      </c>
      <c r="AD781" s="1570"/>
      <c r="AE781" s="1571"/>
      <c r="AF781" s="1571"/>
    </row>
    <row r="782" spans="1:89" ht="30" hidden="1" customHeight="1" outlineLevel="2" x14ac:dyDescent="0.2">
      <c r="A782" s="11">
        <v>102</v>
      </c>
      <c r="B782" s="1574" t="s">
        <v>2</v>
      </c>
      <c r="C782" s="1575"/>
      <c r="D782" s="1575"/>
      <c r="E782" s="1575"/>
      <c r="F782" s="1575"/>
      <c r="G782" s="1575"/>
      <c r="H782" s="1575"/>
      <c r="I782" s="1575"/>
      <c r="J782" s="1575"/>
      <c r="K782" s="1575"/>
      <c r="L782" s="1576"/>
      <c r="M782" s="1581"/>
      <c r="N782" s="585" t="str">
        <f>N6</f>
        <v>7 
(Semaine 1)</v>
      </c>
      <c r="O782" s="586" t="str">
        <f t="shared" ref="O782:AB782" si="173">O6</f>
        <v>14 
(Semaine 2)</v>
      </c>
      <c r="P782" s="586" t="str">
        <f t="shared" si="173"/>
        <v>21 
(Semaine 3)</v>
      </c>
      <c r="Q782" s="383" t="str">
        <f t="shared" si="173"/>
        <v>31 
(Semaine 4)</v>
      </c>
      <c r="R782" s="585" t="str">
        <f t="shared" si="173"/>
        <v>60 
(Mois 2)</v>
      </c>
      <c r="S782" s="586" t="str">
        <f t="shared" si="173"/>
        <v>89 
(Mois 3)</v>
      </c>
      <c r="T782" s="586" t="str">
        <f t="shared" si="173"/>
        <v>120 
(Mois 4)</v>
      </c>
      <c r="U782" s="586" t="str">
        <f t="shared" si="173"/>
        <v>150 
(Mois 5)</v>
      </c>
      <c r="V782" s="586" t="str">
        <f t="shared" si="173"/>
        <v>181 
(Mois 6)</v>
      </c>
      <c r="W782" s="586" t="str">
        <f t="shared" si="173"/>
        <v>211 
(Mois 7)</v>
      </c>
      <c r="X782" s="586" t="str">
        <f t="shared" si="173"/>
        <v>242 
(Mois 8)</v>
      </c>
      <c r="Y782" s="586" t="str">
        <f t="shared" si="173"/>
        <v>273 
(Mois 9)</v>
      </c>
      <c r="Z782" s="586" t="str">
        <f t="shared" si="173"/>
        <v>303 
(Mois 10)</v>
      </c>
      <c r="AA782" s="586" t="str">
        <f t="shared" si="173"/>
        <v>334 
(Mois 11)</v>
      </c>
      <c r="AB782" s="383" t="str">
        <f t="shared" si="173"/>
        <v>364 
(Mois 12)</v>
      </c>
      <c r="AC782" s="1005"/>
      <c r="AD782" s="1572"/>
      <c r="AE782" s="1573"/>
      <c r="AF782" s="1573"/>
    </row>
    <row r="783" spans="1:89" ht="22.5" customHeight="1" outlineLevel="1" collapsed="1" x14ac:dyDescent="0.2">
      <c r="A783" s="11">
        <v>103</v>
      </c>
      <c r="B783" s="963" t="s">
        <v>5</v>
      </c>
      <c r="C783" s="964"/>
      <c r="D783" s="964"/>
      <c r="E783" s="964"/>
      <c r="F783" s="964"/>
      <c r="G783" s="964"/>
      <c r="H783" s="964"/>
      <c r="I783" s="964"/>
      <c r="J783" s="964"/>
      <c r="K783" s="964"/>
      <c r="L783" s="964"/>
      <c r="M783" s="964"/>
      <c r="N783" s="964"/>
      <c r="O783" s="964"/>
      <c r="P783" s="964"/>
      <c r="Q783" s="964"/>
      <c r="R783" s="964"/>
      <c r="S783" s="964"/>
      <c r="T783" s="964"/>
      <c r="U783" s="964"/>
      <c r="V783" s="964"/>
      <c r="W783" s="964"/>
      <c r="X783" s="964"/>
      <c r="Y783" s="964"/>
      <c r="Z783" s="964"/>
      <c r="AA783" s="964"/>
      <c r="AB783" s="964"/>
      <c r="AC783" s="964"/>
      <c r="AD783" s="964"/>
      <c r="AE783" s="964"/>
      <c r="AF783" s="1101"/>
    </row>
    <row r="784" spans="1:89" ht="15" customHeight="1" outlineLevel="1" x14ac:dyDescent="0.2">
      <c r="A784" s="11">
        <v>104</v>
      </c>
      <c r="B784" s="669"/>
      <c r="C784" s="1025" t="s">
        <v>6</v>
      </c>
      <c r="D784" s="1026"/>
      <c r="E784" s="1026"/>
      <c r="F784" s="1026"/>
      <c r="G784" s="1026"/>
      <c r="H784" s="1026"/>
      <c r="I784" s="1026"/>
      <c r="J784" s="1026"/>
      <c r="K784" s="1026"/>
      <c r="L784" s="1026"/>
      <c r="M784" s="1026"/>
      <c r="N784" s="1026"/>
      <c r="O784" s="1026"/>
      <c r="P784" s="1026"/>
      <c r="Q784" s="1026"/>
      <c r="R784" s="1026"/>
      <c r="S784" s="1026"/>
      <c r="T784" s="1026"/>
      <c r="U784" s="1026"/>
      <c r="V784" s="1026"/>
      <c r="W784" s="1026"/>
      <c r="X784" s="1026"/>
      <c r="Y784" s="1026"/>
      <c r="Z784" s="1026"/>
      <c r="AA784" s="1026"/>
      <c r="AB784" s="1026"/>
      <c r="AC784" s="1026"/>
      <c r="AD784" s="1026"/>
      <c r="AE784" s="1026"/>
      <c r="AF784" s="1027"/>
    </row>
    <row r="785" spans="1:32" ht="15" customHeight="1" outlineLevel="1" x14ac:dyDescent="0.2">
      <c r="A785" s="11">
        <v>105</v>
      </c>
      <c r="B785" s="669"/>
      <c r="C785" s="263"/>
      <c r="D785" s="263"/>
      <c r="E785" s="263"/>
      <c r="F785" s="1013" t="s">
        <v>7</v>
      </c>
      <c r="G785" s="1014"/>
      <c r="H785" s="1014"/>
      <c r="I785" s="1014"/>
      <c r="J785" s="1014"/>
      <c r="K785" s="1014"/>
      <c r="L785" s="1029"/>
      <c r="M785" s="409">
        <f>M9</f>
        <v>0</v>
      </c>
      <c r="N785" s="418">
        <f>M785</f>
        <v>0</v>
      </c>
      <c r="O785" s="1378"/>
      <c r="P785" s="1246"/>
      <c r="Q785" s="1246"/>
      <c r="R785" s="1246"/>
      <c r="S785" s="1246"/>
      <c r="T785" s="1246"/>
      <c r="U785" s="1246"/>
      <c r="V785" s="1246"/>
      <c r="W785" s="1246"/>
      <c r="X785" s="1246"/>
      <c r="Y785" s="1246"/>
      <c r="Z785" s="1246"/>
      <c r="AA785" s="1246"/>
      <c r="AB785" s="1246"/>
      <c r="AC785" s="1246"/>
      <c r="AD785" s="926"/>
      <c r="AE785" s="926"/>
      <c r="AF785" s="927"/>
    </row>
    <row r="786" spans="1:32" ht="15" customHeight="1" outlineLevel="1" x14ac:dyDescent="0.2">
      <c r="A786" s="11">
        <v>106</v>
      </c>
      <c r="B786" s="669"/>
      <c r="C786" s="263"/>
      <c r="D786" s="844" t="s">
        <v>8</v>
      </c>
      <c r="E786" s="845"/>
      <c r="F786" s="845"/>
      <c r="G786" s="845"/>
      <c r="H786" s="845"/>
      <c r="I786" s="845"/>
      <c r="J786" s="845"/>
      <c r="K786" s="845"/>
      <c r="L786" s="846"/>
      <c r="M786" s="407">
        <f>SUBTOTAL(9,M787:M788)</f>
        <v>0</v>
      </c>
      <c r="N786" s="410">
        <f t="shared" ref="N786:AB786" si="174">SUBTOTAL(9,N787:N788)</f>
        <v>0</v>
      </c>
      <c r="O786" s="414">
        <f t="shared" si="174"/>
        <v>0</v>
      </c>
      <c r="P786" s="413">
        <f t="shared" si="174"/>
        <v>0</v>
      </c>
      <c r="Q786" s="415">
        <f t="shared" si="174"/>
        <v>0</v>
      </c>
      <c r="R786" s="414">
        <f t="shared" si="174"/>
        <v>0</v>
      </c>
      <c r="S786" s="413">
        <f t="shared" si="174"/>
        <v>0</v>
      </c>
      <c r="T786" s="414">
        <f t="shared" si="174"/>
        <v>0</v>
      </c>
      <c r="U786" s="413">
        <f t="shared" si="174"/>
        <v>0</v>
      </c>
      <c r="V786" s="414">
        <f t="shared" si="174"/>
        <v>0</v>
      </c>
      <c r="W786" s="413">
        <f t="shared" si="174"/>
        <v>0</v>
      </c>
      <c r="X786" s="414">
        <f t="shared" si="174"/>
        <v>0</v>
      </c>
      <c r="Y786" s="413">
        <f t="shared" si="174"/>
        <v>0</v>
      </c>
      <c r="Z786" s="414">
        <f t="shared" si="174"/>
        <v>0</v>
      </c>
      <c r="AA786" s="413">
        <f t="shared" si="174"/>
        <v>0</v>
      </c>
      <c r="AB786" s="424">
        <f t="shared" si="174"/>
        <v>0</v>
      </c>
      <c r="AC786" s="407">
        <f>SUBTOTAL(9,AC787:AC788)</f>
        <v>0</v>
      </c>
      <c r="AD786" s="1565"/>
      <c r="AE786" s="1566"/>
      <c r="AF786" s="1567"/>
    </row>
    <row r="787" spans="1:32" ht="15" customHeight="1" outlineLevel="1" x14ac:dyDescent="0.2">
      <c r="A787" s="11">
        <v>107</v>
      </c>
      <c r="B787" s="669"/>
      <c r="C787" s="269"/>
      <c r="D787" s="269"/>
      <c r="E787" s="270"/>
      <c r="F787" s="856" t="s">
        <v>9</v>
      </c>
      <c r="G787" s="857"/>
      <c r="H787" s="857"/>
      <c r="I787" s="857"/>
      <c r="J787" s="857"/>
      <c r="K787" s="857"/>
      <c r="L787" s="858"/>
      <c r="M787" s="408">
        <f>M11</f>
        <v>0</v>
      </c>
      <c r="N787" s="416">
        <f t="shared" ref="N787:AB787" si="175">N11</f>
        <v>0</v>
      </c>
      <c r="O787" s="416">
        <f t="shared" si="175"/>
        <v>0</v>
      </c>
      <c r="P787" s="416">
        <f t="shared" si="175"/>
        <v>0</v>
      </c>
      <c r="Q787" s="417">
        <f t="shared" si="175"/>
        <v>0</v>
      </c>
      <c r="R787" s="416">
        <f t="shared" si="175"/>
        <v>0</v>
      </c>
      <c r="S787" s="416">
        <f t="shared" si="175"/>
        <v>0</v>
      </c>
      <c r="T787" s="416">
        <f t="shared" si="175"/>
        <v>0</v>
      </c>
      <c r="U787" s="416">
        <f t="shared" si="175"/>
        <v>0</v>
      </c>
      <c r="V787" s="416">
        <f t="shared" si="175"/>
        <v>0</v>
      </c>
      <c r="W787" s="416">
        <f t="shared" si="175"/>
        <v>0</v>
      </c>
      <c r="X787" s="416">
        <f t="shared" si="175"/>
        <v>0</v>
      </c>
      <c r="Y787" s="416">
        <f t="shared" si="175"/>
        <v>0</v>
      </c>
      <c r="Z787" s="416">
        <f t="shared" si="175"/>
        <v>0</v>
      </c>
      <c r="AA787" s="416">
        <f t="shared" si="175"/>
        <v>0</v>
      </c>
      <c r="AB787" s="425">
        <f t="shared" si="175"/>
        <v>0</v>
      </c>
      <c r="AC787" s="539">
        <f>M787-SUM(N787:AB787)</f>
        <v>0</v>
      </c>
      <c r="AD787" s="1440"/>
      <c r="AE787" s="828"/>
      <c r="AF787" s="829"/>
    </row>
    <row r="788" spans="1:32" ht="15" customHeight="1" outlineLevel="1" x14ac:dyDescent="0.2">
      <c r="A788" s="11">
        <v>108</v>
      </c>
      <c r="B788" s="669"/>
      <c r="C788" s="269"/>
      <c r="D788" s="269"/>
      <c r="E788" s="270"/>
      <c r="F788" s="859" t="s">
        <v>10</v>
      </c>
      <c r="G788" s="860"/>
      <c r="H788" s="860"/>
      <c r="I788" s="860"/>
      <c r="J788" s="860"/>
      <c r="K788" s="860"/>
      <c r="L788" s="861"/>
      <c r="M788" s="408">
        <f>M12</f>
        <v>0</v>
      </c>
      <c r="N788" s="416">
        <f>M788</f>
        <v>0</v>
      </c>
      <c r="O788" s="1378"/>
      <c r="P788" s="1246"/>
      <c r="Q788" s="1246"/>
      <c r="R788" s="1246"/>
      <c r="S788" s="1246"/>
      <c r="T788" s="1246"/>
      <c r="U788" s="1246"/>
      <c r="V788" s="1246"/>
      <c r="W788" s="1246"/>
      <c r="X788" s="1246"/>
      <c r="Y788" s="1246"/>
      <c r="Z788" s="1246"/>
      <c r="AA788" s="1246"/>
      <c r="AB788" s="1246"/>
      <c r="AC788" s="1246"/>
      <c r="AD788" s="833"/>
      <c r="AE788" s="834"/>
      <c r="AF788" s="835"/>
    </row>
    <row r="789" spans="1:32" ht="15" customHeight="1" outlineLevel="1" x14ac:dyDescent="0.2">
      <c r="A789" s="11">
        <v>109</v>
      </c>
      <c r="B789" s="669"/>
      <c r="C789" s="263"/>
      <c r="D789" s="844" t="s">
        <v>11</v>
      </c>
      <c r="E789" s="845"/>
      <c r="F789" s="845"/>
      <c r="G789" s="845"/>
      <c r="H789" s="845"/>
      <c r="I789" s="845"/>
      <c r="J789" s="845"/>
      <c r="K789" s="845"/>
      <c r="L789" s="846"/>
      <c r="M789" s="407">
        <f>SUBTOTAL(9,M790:M791)</f>
        <v>0</v>
      </c>
      <c r="N789" s="410">
        <f t="shared" ref="N789:AC789" si="176">SUBTOTAL(9,N790:N791)</f>
        <v>0</v>
      </c>
      <c r="O789" s="414">
        <f t="shared" si="176"/>
        <v>0</v>
      </c>
      <c r="P789" s="413">
        <f t="shared" si="176"/>
        <v>0</v>
      </c>
      <c r="Q789" s="415">
        <f t="shared" si="176"/>
        <v>0</v>
      </c>
      <c r="R789" s="414">
        <f t="shared" si="176"/>
        <v>0</v>
      </c>
      <c r="S789" s="413">
        <f t="shared" si="176"/>
        <v>0</v>
      </c>
      <c r="T789" s="414">
        <f t="shared" si="176"/>
        <v>0</v>
      </c>
      <c r="U789" s="413">
        <f t="shared" si="176"/>
        <v>0</v>
      </c>
      <c r="V789" s="414">
        <f t="shared" si="176"/>
        <v>0</v>
      </c>
      <c r="W789" s="413">
        <f t="shared" si="176"/>
        <v>0</v>
      </c>
      <c r="X789" s="414">
        <f t="shared" si="176"/>
        <v>0</v>
      </c>
      <c r="Y789" s="413">
        <f t="shared" si="176"/>
        <v>0</v>
      </c>
      <c r="Z789" s="414">
        <f t="shared" si="176"/>
        <v>0</v>
      </c>
      <c r="AA789" s="413">
        <f t="shared" si="176"/>
        <v>0</v>
      </c>
      <c r="AB789" s="424">
        <f t="shared" si="176"/>
        <v>0</v>
      </c>
      <c r="AC789" s="407">
        <f t="shared" si="176"/>
        <v>0</v>
      </c>
      <c r="AD789" s="1565"/>
      <c r="AE789" s="1566"/>
      <c r="AF789" s="1567"/>
    </row>
    <row r="790" spans="1:32" ht="15" customHeight="1" outlineLevel="1" x14ac:dyDescent="0.2">
      <c r="A790" s="11">
        <v>110</v>
      </c>
      <c r="B790" s="669"/>
      <c r="C790" s="649"/>
      <c r="D790" s="649"/>
      <c r="E790" s="650"/>
      <c r="F790" s="856" t="s">
        <v>390</v>
      </c>
      <c r="G790" s="857"/>
      <c r="H790" s="857"/>
      <c r="I790" s="857"/>
      <c r="J790" s="857"/>
      <c r="K790" s="857"/>
      <c r="L790" s="858"/>
      <c r="M790" s="408">
        <f>M14</f>
        <v>0</v>
      </c>
      <c r="N790" s="419">
        <f>M790</f>
        <v>0</v>
      </c>
      <c r="O790" s="1245"/>
      <c r="P790" s="1245"/>
      <c r="Q790" s="1245"/>
      <c r="R790" s="1245"/>
      <c r="S790" s="1245"/>
      <c r="T790" s="1245"/>
      <c r="U790" s="1245"/>
      <c r="V790" s="1245"/>
      <c r="W790" s="1245"/>
      <c r="X790" s="1245"/>
      <c r="Y790" s="1245"/>
      <c r="Z790" s="1245"/>
      <c r="AA790" s="1245"/>
      <c r="AB790" s="1245"/>
      <c r="AC790" s="433">
        <f>M790-SUM(N790:AB790)</f>
        <v>0</v>
      </c>
      <c r="AD790" s="1440"/>
      <c r="AE790" s="828"/>
      <c r="AF790" s="829"/>
    </row>
    <row r="791" spans="1:32" ht="15" customHeight="1" outlineLevel="1" x14ac:dyDescent="0.2">
      <c r="A791" s="11">
        <v>111</v>
      </c>
      <c r="B791" s="669"/>
      <c r="C791" s="263"/>
      <c r="D791" s="263"/>
      <c r="E791" s="264"/>
      <c r="F791" s="859" t="s">
        <v>203</v>
      </c>
      <c r="G791" s="860"/>
      <c r="H791" s="860"/>
      <c r="I791" s="860"/>
      <c r="J791" s="860"/>
      <c r="K791" s="860"/>
      <c r="L791" s="861"/>
      <c r="M791" s="408">
        <f>M15</f>
        <v>0</v>
      </c>
      <c r="N791" s="419">
        <f t="shared" ref="N791:AB791" si="177">N15</f>
        <v>0</v>
      </c>
      <c r="O791" s="416">
        <f t="shared" si="177"/>
        <v>0</v>
      </c>
      <c r="P791" s="416">
        <f t="shared" si="177"/>
        <v>0</v>
      </c>
      <c r="Q791" s="417">
        <f t="shared" si="177"/>
        <v>0</v>
      </c>
      <c r="R791" s="416">
        <f t="shared" si="177"/>
        <v>0</v>
      </c>
      <c r="S791" s="416">
        <f t="shared" si="177"/>
        <v>0</v>
      </c>
      <c r="T791" s="416">
        <f t="shared" si="177"/>
        <v>0</v>
      </c>
      <c r="U791" s="416">
        <f t="shared" si="177"/>
        <v>0</v>
      </c>
      <c r="V791" s="416">
        <f t="shared" si="177"/>
        <v>0</v>
      </c>
      <c r="W791" s="416">
        <f t="shared" si="177"/>
        <v>0</v>
      </c>
      <c r="X791" s="416">
        <f t="shared" si="177"/>
        <v>0</v>
      </c>
      <c r="Y791" s="416">
        <f t="shared" si="177"/>
        <v>0</v>
      </c>
      <c r="Z791" s="416">
        <f t="shared" si="177"/>
        <v>0</v>
      </c>
      <c r="AA791" s="416">
        <f t="shared" si="177"/>
        <v>0</v>
      </c>
      <c r="AB791" s="425">
        <f t="shared" si="177"/>
        <v>0</v>
      </c>
      <c r="AC791" s="433">
        <f>M791-SUM(N791:AB791)</f>
        <v>0</v>
      </c>
      <c r="AD791" s="833"/>
      <c r="AE791" s="834"/>
      <c r="AF791" s="835"/>
    </row>
    <row r="792" spans="1:32" ht="15" customHeight="1" outlineLevel="1" x14ac:dyDescent="0.2">
      <c r="A792" s="11">
        <v>112</v>
      </c>
      <c r="B792" s="669"/>
      <c r="C792" s="1025" t="s">
        <v>12</v>
      </c>
      <c r="D792" s="1026"/>
      <c r="E792" s="1026"/>
      <c r="F792" s="1026"/>
      <c r="G792" s="1026"/>
      <c r="H792" s="1026"/>
      <c r="I792" s="1026"/>
      <c r="J792" s="1026"/>
      <c r="K792" s="1026"/>
      <c r="L792" s="1026"/>
      <c r="M792" s="1026"/>
      <c r="N792" s="1026"/>
      <c r="O792" s="1026"/>
      <c r="P792" s="1026"/>
      <c r="Q792" s="1026"/>
      <c r="R792" s="1026"/>
      <c r="S792" s="1026"/>
      <c r="T792" s="1026"/>
      <c r="U792" s="1026"/>
      <c r="V792" s="1026"/>
      <c r="W792" s="1026"/>
      <c r="X792" s="1026"/>
      <c r="Y792" s="1026"/>
      <c r="Z792" s="1026"/>
      <c r="AA792" s="1026"/>
      <c r="AB792" s="1026"/>
      <c r="AC792" s="1026"/>
      <c r="AD792" s="1026"/>
      <c r="AE792" s="1026"/>
      <c r="AF792" s="1027"/>
    </row>
    <row r="793" spans="1:32" ht="15" customHeight="1" outlineLevel="1" x14ac:dyDescent="0.2">
      <c r="A793" s="11">
        <v>113</v>
      </c>
      <c r="B793" s="669"/>
      <c r="C793" s="670"/>
      <c r="D793" s="844" t="s">
        <v>64</v>
      </c>
      <c r="E793" s="845"/>
      <c r="F793" s="845"/>
      <c r="G793" s="845"/>
      <c r="H793" s="845"/>
      <c r="I793" s="845"/>
      <c r="J793" s="845"/>
      <c r="K793" s="845"/>
      <c r="L793" s="845"/>
      <c r="M793" s="845"/>
      <c r="N793" s="845"/>
      <c r="O793" s="845"/>
      <c r="P793" s="845"/>
      <c r="Q793" s="845"/>
      <c r="R793" s="845"/>
      <c r="S793" s="845"/>
      <c r="T793" s="845"/>
      <c r="U793" s="845"/>
      <c r="V793" s="845"/>
      <c r="W793" s="845"/>
      <c r="X793" s="845"/>
      <c r="Y793" s="845"/>
      <c r="Z793" s="845"/>
      <c r="AA793" s="845"/>
      <c r="AB793" s="845"/>
      <c r="AC793" s="845"/>
      <c r="AD793" s="845"/>
      <c r="AE793" s="845"/>
      <c r="AF793" s="846"/>
    </row>
    <row r="794" spans="1:32" ht="15" customHeight="1" outlineLevel="1" x14ac:dyDescent="0.2">
      <c r="A794" s="11">
        <v>114</v>
      </c>
      <c r="B794" s="669"/>
      <c r="C794" s="670"/>
      <c r="D794" s="670"/>
      <c r="E794" s="918" t="s">
        <v>66</v>
      </c>
      <c r="F794" s="919"/>
      <c r="G794" s="919"/>
      <c r="H794" s="919"/>
      <c r="I794" s="919"/>
      <c r="J794" s="919"/>
      <c r="K794" s="919"/>
      <c r="L794" s="920"/>
      <c r="M794" s="407">
        <f>SUBTOTAL(9,M795:M798)</f>
        <v>0</v>
      </c>
      <c r="N794" s="410">
        <f t="shared" ref="N794:AC794" si="178">SUBTOTAL(9,N795:N798)</f>
        <v>0</v>
      </c>
      <c r="O794" s="414">
        <f t="shared" si="178"/>
        <v>0</v>
      </c>
      <c r="P794" s="413">
        <f t="shared" si="178"/>
        <v>0</v>
      </c>
      <c r="Q794" s="424">
        <f t="shared" si="178"/>
        <v>0</v>
      </c>
      <c r="R794" s="410">
        <f t="shared" si="178"/>
        <v>0</v>
      </c>
      <c r="S794" s="413">
        <f t="shared" si="178"/>
        <v>0</v>
      </c>
      <c r="T794" s="414">
        <f t="shared" si="178"/>
        <v>0</v>
      </c>
      <c r="U794" s="413">
        <f t="shared" si="178"/>
        <v>0</v>
      </c>
      <c r="V794" s="414">
        <f t="shared" si="178"/>
        <v>0</v>
      </c>
      <c r="W794" s="413">
        <f t="shared" si="178"/>
        <v>0</v>
      </c>
      <c r="X794" s="414">
        <f t="shared" si="178"/>
        <v>0</v>
      </c>
      <c r="Y794" s="413">
        <f t="shared" si="178"/>
        <v>0</v>
      </c>
      <c r="Z794" s="414">
        <f t="shared" si="178"/>
        <v>0</v>
      </c>
      <c r="AA794" s="413">
        <f t="shared" si="178"/>
        <v>0</v>
      </c>
      <c r="AB794" s="424">
        <f t="shared" si="178"/>
        <v>0</v>
      </c>
      <c r="AC794" s="407">
        <f t="shared" si="178"/>
        <v>0</v>
      </c>
      <c r="AD794" s="1440"/>
      <c r="AE794" s="828"/>
      <c r="AF794" s="829"/>
    </row>
    <row r="795" spans="1:32" ht="15" customHeight="1" outlineLevel="1" x14ac:dyDescent="0.2">
      <c r="A795" s="11">
        <v>115</v>
      </c>
      <c r="B795" s="669"/>
      <c r="C795" s="670"/>
      <c r="D795" s="670"/>
      <c r="E795" s="647"/>
      <c r="F795" s="856" t="s">
        <v>65</v>
      </c>
      <c r="G795" s="857"/>
      <c r="H795" s="857"/>
      <c r="I795" s="857"/>
      <c r="J795" s="857"/>
      <c r="K795" s="857"/>
      <c r="L795" s="858"/>
      <c r="M795" s="408">
        <f>M19</f>
        <v>0</v>
      </c>
      <c r="N795" s="420">
        <f>M795*(1-'Annexe 1. Taux de référence'!$E8)+N19*('Annexe 1. Taux de référence'!$E8)</f>
        <v>0</v>
      </c>
      <c r="O795" s="422">
        <f>O19*'Annexe 1. Taux de référence'!$E$8</f>
        <v>0</v>
      </c>
      <c r="P795" s="422">
        <f>P19*'Annexe 1. Taux de référence'!$E$8</f>
        <v>0</v>
      </c>
      <c r="Q795" s="426">
        <f>Q19*'Annexe 1. Taux de référence'!$E$8</f>
        <v>0</v>
      </c>
      <c r="R795" s="419">
        <f>R19*'Annexe 1. Taux de référence'!$E$8</f>
        <v>0</v>
      </c>
      <c r="S795" s="422">
        <f>S19*'Annexe 1. Taux de référence'!$E$8</f>
        <v>0</v>
      </c>
      <c r="T795" s="422">
        <f>T19*'Annexe 1. Taux de référence'!$E$8</f>
        <v>0</v>
      </c>
      <c r="U795" s="422">
        <f>U19*'Annexe 1. Taux de référence'!$E$8</f>
        <v>0</v>
      </c>
      <c r="V795" s="422">
        <f>V19*'Annexe 1. Taux de référence'!$E$8</f>
        <v>0</v>
      </c>
      <c r="W795" s="422">
        <f>W19*'Annexe 1. Taux de référence'!$E$8</f>
        <v>0</v>
      </c>
      <c r="X795" s="422">
        <f>X19*'Annexe 1. Taux de référence'!$E$8</f>
        <v>0</v>
      </c>
      <c r="Y795" s="422">
        <f>Y19*'Annexe 1. Taux de référence'!$E$8</f>
        <v>0</v>
      </c>
      <c r="Z795" s="422">
        <f>Z19*'Annexe 1. Taux de référence'!$E$8</f>
        <v>0</v>
      </c>
      <c r="AA795" s="422">
        <f>AA19*'Annexe 1. Taux de référence'!$E$8</f>
        <v>0</v>
      </c>
      <c r="AB795" s="422">
        <f>AB19*'Annexe 1. Taux de référence'!$E$8</f>
        <v>0</v>
      </c>
      <c r="AC795" s="408">
        <f>M795-SUM(N795:AB795)</f>
        <v>0</v>
      </c>
      <c r="AD795" s="830"/>
      <c r="AE795" s="831"/>
      <c r="AF795" s="832"/>
    </row>
    <row r="796" spans="1:32" ht="15" customHeight="1" outlineLevel="1" x14ac:dyDescent="0.2">
      <c r="A796" s="11">
        <v>116</v>
      </c>
      <c r="B796" s="669"/>
      <c r="C796" s="670"/>
      <c r="D796" s="670"/>
      <c r="E796" s="647"/>
      <c r="F796" s="915" t="s">
        <v>68</v>
      </c>
      <c r="G796" s="916"/>
      <c r="H796" s="916"/>
      <c r="I796" s="916"/>
      <c r="J796" s="916"/>
      <c r="K796" s="916"/>
      <c r="L796" s="917"/>
      <c r="M796" s="408">
        <f t="shared" ref="M796:M798" si="179">M20</f>
        <v>0</v>
      </c>
      <c r="N796" s="420">
        <f>M796*(1-'Annexe 1. Taux de référence'!$E9)+N20*('Annexe 1. Taux de référence'!$E9)</f>
        <v>0</v>
      </c>
      <c r="O796" s="422">
        <f>O20*'Annexe 1. Taux de référence'!$E$9</f>
        <v>0</v>
      </c>
      <c r="P796" s="422">
        <f>P20*'Annexe 1. Taux de référence'!$E$9</f>
        <v>0</v>
      </c>
      <c r="Q796" s="426">
        <f>Q20*'Annexe 1. Taux de référence'!$E$9</f>
        <v>0</v>
      </c>
      <c r="R796" s="419">
        <f>R20*'Annexe 1. Taux de référence'!$E$9</f>
        <v>0</v>
      </c>
      <c r="S796" s="422">
        <f>S20*'Annexe 1. Taux de référence'!$E$9</f>
        <v>0</v>
      </c>
      <c r="T796" s="422">
        <f>T20*'Annexe 1. Taux de référence'!$E$9</f>
        <v>0</v>
      </c>
      <c r="U796" s="422">
        <f>U20*'Annexe 1. Taux de référence'!$E$9</f>
        <v>0</v>
      </c>
      <c r="V796" s="422">
        <f>V20*'Annexe 1. Taux de référence'!$E$9</f>
        <v>0</v>
      </c>
      <c r="W796" s="422">
        <f>W20*'Annexe 1. Taux de référence'!$E$9</f>
        <v>0</v>
      </c>
      <c r="X796" s="422">
        <f>X20*'Annexe 1. Taux de référence'!$E$9</f>
        <v>0</v>
      </c>
      <c r="Y796" s="422">
        <f>Y20*'Annexe 1. Taux de référence'!$E$9</f>
        <v>0</v>
      </c>
      <c r="Z796" s="422">
        <f>Z20*'Annexe 1. Taux de référence'!$E$9</f>
        <v>0</v>
      </c>
      <c r="AA796" s="422">
        <f>AA20*'Annexe 1. Taux de référence'!$E$9</f>
        <v>0</v>
      </c>
      <c r="AB796" s="422">
        <f>AB20*'Annexe 1. Taux de référence'!$E$9</f>
        <v>0</v>
      </c>
      <c r="AC796" s="408">
        <f>M796-SUM(N796:AB796)</f>
        <v>0</v>
      </c>
      <c r="AD796" s="830"/>
      <c r="AE796" s="831"/>
      <c r="AF796" s="832"/>
    </row>
    <row r="797" spans="1:32" ht="15" customHeight="1" outlineLevel="1" x14ac:dyDescent="0.2">
      <c r="A797" s="11">
        <v>117</v>
      </c>
      <c r="B797" s="669"/>
      <c r="C797" s="263"/>
      <c r="D797" s="263"/>
      <c r="E797" s="264"/>
      <c r="F797" s="915" t="s">
        <v>537</v>
      </c>
      <c r="G797" s="916"/>
      <c r="H797" s="916"/>
      <c r="I797" s="916"/>
      <c r="J797" s="916"/>
      <c r="K797" s="916"/>
      <c r="L797" s="917"/>
      <c r="M797" s="408">
        <f t="shared" si="179"/>
        <v>0</v>
      </c>
      <c r="N797" s="420">
        <f>M797*(1-'Annexe 1. Taux de référence'!$E10)+N21*('Annexe 1. Taux de référence'!$E10)</f>
        <v>0</v>
      </c>
      <c r="O797" s="422">
        <f>O21*'Annexe 1. Taux de référence'!$E$10</f>
        <v>0</v>
      </c>
      <c r="P797" s="422">
        <f>P21*'Annexe 1. Taux de référence'!$E$10</f>
        <v>0</v>
      </c>
      <c r="Q797" s="426">
        <f>Q21*'Annexe 1. Taux de référence'!$E$10</f>
        <v>0</v>
      </c>
      <c r="R797" s="419">
        <f>R21*'Annexe 1. Taux de référence'!$E$10</f>
        <v>0</v>
      </c>
      <c r="S797" s="422">
        <f>S21*'Annexe 1. Taux de référence'!$E$10</f>
        <v>0</v>
      </c>
      <c r="T797" s="422">
        <f>T21*'Annexe 1. Taux de référence'!$E$10</f>
        <v>0</v>
      </c>
      <c r="U797" s="422">
        <f>U21*'Annexe 1. Taux de référence'!$E$10</f>
        <v>0</v>
      </c>
      <c r="V797" s="422">
        <f>V21*'Annexe 1. Taux de référence'!$E$10</f>
        <v>0</v>
      </c>
      <c r="W797" s="422">
        <f>W21*'Annexe 1. Taux de référence'!$E$10</f>
        <v>0</v>
      </c>
      <c r="X797" s="422">
        <f>X21*'Annexe 1. Taux de référence'!$E$10</f>
        <v>0</v>
      </c>
      <c r="Y797" s="422">
        <f>Y21*'Annexe 1. Taux de référence'!$E$10</f>
        <v>0</v>
      </c>
      <c r="Z797" s="422">
        <f>Z21*'Annexe 1. Taux de référence'!$E$10</f>
        <v>0</v>
      </c>
      <c r="AA797" s="422">
        <f>AA21*'Annexe 1. Taux de référence'!$E$10</f>
        <v>0</v>
      </c>
      <c r="AB797" s="422">
        <f>AB21*'Annexe 1. Taux de référence'!$E$10</f>
        <v>0</v>
      </c>
      <c r="AC797" s="408">
        <f>M797-SUM(N797:AB797)</f>
        <v>0</v>
      </c>
      <c r="AD797" s="830"/>
      <c r="AE797" s="831"/>
      <c r="AF797" s="832"/>
    </row>
    <row r="798" spans="1:32" s="3" customFormat="1" ht="27.75" customHeight="1" outlineLevel="1" x14ac:dyDescent="0.2">
      <c r="A798" s="11">
        <v>118</v>
      </c>
      <c r="B798" s="669"/>
      <c r="C798" s="670"/>
      <c r="D798" s="670"/>
      <c r="E798" s="671"/>
      <c r="F798" s="859" t="s">
        <v>532</v>
      </c>
      <c r="G798" s="860"/>
      <c r="H798" s="860"/>
      <c r="I798" s="860"/>
      <c r="J798" s="860"/>
      <c r="K798" s="860"/>
      <c r="L798" s="861"/>
      <c r="M798" s="408">
        <f t="shared" si="179"/>
        <v>0</v>
      </c>
      <c r="N798" s="416">
        <f>M798*(1-'Annexe 1. Taux de référence'!$E11)+N22*('Annexe 1. Taux de référence'!$E11)</f>
        <v>0</v>
      </c>
      <c r="O798" s="416">
        <f>O22*'Annexe 1. Taux de référence'!$E$11</f>
        <v>0</v>
      </c>
      <c r="P798" s="416">
        <f>P22*'Annexe 1. Taux de référence'!$E$11</f>
        <v>0</v>
      </c>
      <c r="Q798" s="425">
        <f>Q22*'Annexe 1. Taux de référence'!$E$11</f>
        <v>0</v>
      </c>
      <c r="R798" s="419">
        <f>R22*'Annexe 1. Taux de référence'!$E$11</f>
        <v>0</v>
      </c>
      <c r="S798" s="422">
        <f>S22*'Annexe 1. Taux de référence'!$E$11</f>
        <v>0</v>
      </c>
      <c r="T798" s="422">
        <f>T22*'Annexe 1. Taux de référence'!$E$11</f>
        <v>0</v>
      </c>
      <c r="U798" s="422">
        <f>U22*'Annexe 1. Taux de référence'!$E$11</f>
        <v>0</v>
      </c>
      <c r="V798" s="422">
        <f>V22*'Annexe 1. Taux de référence'!$E$11</f>
        <v>0</v>
      </c>
      <c r="W798" s="422">
        <f>W22*'Annexe 1. Taux de référence'!$E$11</f>
        <v>0</v>
      </c>
      <c r="X798" s="422">
        <f>X22*'Annexe 1. Taux de référence'!$E$11</f>
        <v>0</v>
      </c>
      <c r="Y798" s="422">
        <f>Y22*'Annexe 1. Taux de référence'!$E$11</f>
        <v>0</v>
      </c>
      <c r="Z798" s="422">
        <f>Z22*'Annexe 1. Taux de référence'!$E$11</f>
        <v>0</v>
      </c>
      <c r="AA798" s="422">
        <f>AA22*'Annexe 1. Taux de référence'!$E$11</f>
        <v>0</v>
      </c>
      <c r="AB798" s="422">
        <f>AB22*'Annexe 1. Taux de référence'!$E$11</f>
        <v>0</v>
      </c>
      <c r="AC798" s="408">
        <f>M798-SUM(N798:AB798)</f>
        <v>0</v>
      </c>
      <c r="AD798" s="830"/>
      <c r="AE798" s="831"/>
      <c r="AF798" s="832"/>
    </row>
    <row r="799" spans="1:32" ht="15" customHeight="1" outlineLevel="1" x14ac:dyDescent="0.2">
      <c r="A799" s="11">
        <v>119</v>
      </c>
      <c r="B799" s="669"/>
      <c r="C799" s="297"/>
      <c r="D799" s="297"/>
      <c r="E799" s="853" t="s">
        <v>67</v>
      </c>
      <c r="F799" s="854"/>
      <c r="G799" s="854"/>
      <c r="H799" s="854"/>
      <c r="I799" s="854"/>
      <c r="J799" s="854"/>
      <c r="K799" s="854"/>
      <c r="L799" s="855"/>
      <c r="M799" s="407">
        <f>SUBTOTAL(9,M800:M803)</f>
        <v>0</v>
      </c>
      <c r="N799" s="410">
        <f t="shared" ref="N799:AC799" si="180">SUBTOTAL(9,N800:N803)</f>
        <v>0</v>
      </c>
      <c r="O799" s="414">
        <f t="shared" si="180"/>
        <v>0</v>
      </c>
      <c r="P799" s="413">
        <f t="shared" si="180"/>
        <v>0</v>
      </c>
      <c r="Q799" s="424">
        <f t="shared" si="180"/>
        <v>0</v>
      </c>
      <c r="R799" s="410">
        <f t="shared" si="180"/>
        <v>0</v>
      </c>
      <c r="S799" s="413">
        <f t="shared" si="180"/>
        <v>0</v>
      </c>
      <c r="T799" s="414">
        <f t="shared" si="180"/>
        <v>0</v>
      </c>
      <c r="U799" s="413">
        <f t="shared" si="180"/>
        <v>0</v>
      </c>
      <c r="V799" s="414">
        <f t="shared" si="180"/>
        <v>0</v>
      </c>
      <c r="W799" s="413">
        <f t="shared" si="180"/>
        <v>0</v>
      </c>
      <c r="X799" s="414">
        <f t="shared" si="180"/>
        <v>0</v>
      </c>
      <c r="Y799" s="413">
        <f t="shared" si="180"/>
        <v>0</v>
      </c>
      <c r="Z799" s="414">
        <f t="shared" si="180"/>
        <v>0</v>
      </c>
      <c r="AA799" s="413">
        <f t="shared" si="180"/>
        <v>0</v>
      </c>
      <c r="AB799" s="424">
        <f t="shared" si="180"/>
        <v>0</v>
      </c>
      <c r="AC799" s="407">
        <f t="shared" si="180"/>
        <v>0</v>
      </c>
      <c r="AD799" s="830"/>
      <c r="AE799" s="831"/>
      <c r="AF799" s="832"/>
    </row>
    <row r="800" spans="1:32" ht="15" customHeight="1" outlineLevel="1" x14ac:dyDescent="0.2">
      <c r="A800" s="11">
        <v>120</v>
      </c>
      <c r="B800" s="669"/>
      <c r="C800" s="649"/>
      <c r="D800" s="649"/>
      <c r="E800" s="649"/>
      <c r="F800" s="856" t="s">
        <v>65</v>
      </c>
      <c r="G800" s="857"/>
      <c r="H800" s="857"/>
      <c r="I800" s="857"/>
      <c r="J800" s="857"/>
      <c r="K800" s="857"/>
      <c r="L800" s="858"/>
      <c r="M800" s="408">
        <f>M24</f>
        <v>0</v>
      </c>
      <c r="N800" s="420">
        <f>M800*(1-'Annexe 1. Taux de référence'!$E13)+N24*('Annexe 1. Taux de référence'!$E13)</f>
        <v>0</v>
      </c>
      <c r="O800" s="422">
        <f>O24*'Annexe 1. Taux de référence'!$E$13</f>
        <v>0</v>
      </c>
      <c r="P800" s="422">
        <f>P24*'Annexe 1. Taux de référence'!$E$13</f>
        <v>0</v>
      </c>
      <c r="Q800" s="426">
        <f>Q24*'Annexe 1. Taux de référence'!$E$13</f>
        <v>0</v>
      </c>
      <c r="R800" s="419">
        <f>R24*'Annexe 1. Taux de référence'!$E$13</f>
        <v>0</v>
      </c>
      <c r="S800" s="422">
        <f>S24*'Annexe 1. Taux de référence'!$E$13</f>
        <v>0</v>
      </c>
      <c r="T800" s="422">
        <f>T24*'Annexe 1. Taux de référence'!$E$13</f>
        <v>0</v>
      </c>
      <c r="U800" s="422">
        <f>U24*'Annexe 1. Taux de référence'!$E$13</f>
        <v>0</v>
      </c>
      <c r="V800" s="422">
        <f>V24*'Annexe 1. Taux de référence'!$E$13</f>
        <v>0</v>
      </c>
      <c r="W800" s="422">
        <f>W24*'Annexe 1. Taux de référence'!$E$13</f>
        <v>0</v>
      </c>
      <c r="X800" s="422">
        <f>X24*'Annexe 1. Taux de référence'!$E$13</f>
        <v>0</v>
      </c>
      <c r="Y800" s="422">
        <f>Y24*'Annexe 1. Taux de référence'!$E$13</f>
        <v>0</v>
      </c>
      <c r="Z800" s="422">
        <f>Z24*'Annexe 1. Taux de référence'!$E$13</f>
        <v>0</v>
      </c>
      <c r="AA800" s="422">
        <f>AA24*'Annexe 1. Taux de référence'!$E$13</f>
        <v>0</v>
      </c>
      <c r="AB800" s="422">
        <f>AB24*'Annexe 1. Taux de référence'!$E$13</f>
        <v>0</v>
      </c>
      <c r="AC800" s="408">
        <f>M800-SUM(N800:AB800)</f>
        <v>0</v>
      </c>
      <c r="AD800" s="830"/>
      <c r="AE800" s="831"/>
      <c r="AF800" s="832"/>
    </row>
    <row r="801" spans="1:32" ht="15" customHeight="1" outlineLevel="1" x14ac:dyDescent="0.2">
      <c r="A801" s="11">
        <v>121</v>
      </c>
      <c r="B801" s="669"/>
      <c r="C801" s="649"/>
      <c r="D801" s="649"/>
      <c r="E801" s="649"/>
      <c r="F801" s="915" t="s">
        <v>68</v>
      </c>
      <c r="G801" s="916"/>
      <c r="H801" s="916"/>
      <c r="I801" s="916"/>
      <c r="J801" s="916"/>
      <c r="K801" s="916"/>
      <c r="L801" s="917"/>
      <c r="M801" s="408">
        <f t="shared" ref="M801:M803" si="181">M25</f>
        <v>0</v>
      </c>
      <c r="N801" s="420">
        <f>M801*(1-'Annexe 1. Taux de référence'!$E14)+N25*('Annexe 1. Taux de référence'!$E14)</f>
        <v>0</v>
      </c>
      <c r="O801" s="422">
        <f>O25*'Annexe 1. Taux de référence'!$E$14</f>
        <v>0</v>
      </c>
      <c r="P801" s="422">
        <f>P25*'Annexe 1. Taux de référence'!$E$14</f>
        <v>0</v>
      </c>
      <c r="Q801" s="426">
        <f>Q25*'Annexe 1. Taux de référence'!$E$14</f>
        <v>0</v>
      </c>
      <c r="R801" s="419">
        <f>R25*'Annexe 1. Taux de référence'!$E$14</f>
        <v>0</v>
      </c>
      <c r="S801" s="422">
        <f>S25*'Annexe 1. Taux de référence'!$E$14</f>
        <v>0</v>
      </c>
      <c r="T801" s="422">
        <f>T25*'Annexe 1. Taux de référence'!$E$14</f>
        <v>0</v>
      </c>
      <c r="U801" s="422">
        <f>U25*'Annexe 1. Taux de référence'!$E$14</f>
        <v>0</v>
      </c>
      <c r="V801" s="422">
        <f>V25*'Annexe 1. Taux de référence'!$E$14</f>
        <v>0</v>
      </c>
      <c r="W801" s="422">
        <f>W25*'Annexe 1. Taux de référence'!$E$14</f>
        <v>0</v>
      </c>
      <c r="X801" s="422">
        <f>X25*'Annexe 1. Taux de référence'!$E$14</f>
        <v>0</v>
      </c>
      <c r="Y801" s="422">
        <f>Y25*'Annexe 1. Taux de référence'!$E$14</f>
        <v>0</v>
      </c>
      <c r="Z801" s="422">
        <f>Z25*'Annexe 1. Taux de référence'!$E$14</f>
        <v>0</v>
      </c>
      <c r="AA801" s="422">
        <f>AA25*'Annexe 1. Taux de référence'!$E$14</f>
        <v>0</v>
      </c>
      <c r="AB801" s="422">
        <f>AB25*'Annexe 1. Taux de référence'!$E$14</f>
        <v>0</v>
      </c>
      <c r="AC801" s="408">
        <f>M801-SUM(N801:AB801)</f>
        <v>0</v>
      </c>
      <c r="AD801" s="830"/>
      <c r="AE801" s="831"/>
      <c r="AF801" s="832"/>
    </row>
    <row r="802" spans="1:32" ht="15" customHeight="1" outlineLevel="1" x14ac:dyDescent="0.2">
      <c r="A802" s="11">
        <v>122</v>
      </c>
      <c r="B802" s="669"/>
      <c r="C802" s="639"/>
      <c r="D802" s="639"/>
      <c r="E802" s="639"/>
      <c r="F802" s="915" t="s">
        <v>537</v>
      </c>
      <c r="G802" s="916"/>
      <c r="H802" s="916"/>
      <c r="I802" s="916"/>
      <c r="J802" s="916"/>
      <c r="K802" s="916"/>
      <c r="L802" s="917"/>
      <c r="M802" s="408">
        <f t="shared" si="181"/>
        <v>0</v>
      </c>
      <c r="N802" s="420">
        <f>M802*(1-'Annexe 1. Taux de référence'!$E15)+N26*('Annexe 1. Taux de référence'!$E15)</f>
        <v>0</v>
      </c>
      <c r="O802" s="422">
        <f>O26*'Annexe 1. Taux de référence'!$E$15</f>
        <v>0</v>
      </c>
      <c r="P802" s="422">
        <f>P26*'Annexe 1. Taux de référence'!$E$15</f>
        <v>0</v>
      </c>
      <c r="Q802" s="426">
        <f>Q26*'Annexe 1. Taux de référence'!$E$15</f>
        <v>0</v>
      </c>
      <c r="R802" s="419">
        <f>R26*'Annexe 1. Taux de référence'!$E$15</f>
        <v>0</v>
      </c>
      <c r="S802" s="422">
        <f>S26*'Annexe 1. Taux de référence'!$E$15</f>
        <v>0</v>
      </c>
      <c r="T802" s="422">
        <f>T26*'Annexe 1. Taux de référence'!$E$15</f>
        <v>0</v>
      </c>
      <c r="U802" s="422">
        <f>U26*'Annexe 1. Taux de référence'!$E$15</f>
        <v>0</v>
      </c>
      <c r="V802" s="422">
        <f>V26*'Annexe 1. Taux de référence'!$E$15</f>
        <v>0</v>
      </c>
      <c r="W802" s="422">
        <f>W26*'Annexe 1. Taux de référence'!$E$15</f>
        <v>0</v>
      </c>
      <c r="X802" s="422">
        <f>X26*'Annexe 1. Taux de référence'!$E$15</f>
        <v>0</v>
      </c>
      <c r="Y802" s="422">
        <f>Y26*'Annexe 1. Taux de référence'!$E$15</f>
        <v>0</v>
      </c>
      <c r="Z802" s="422">
        <f>Z26*'Annexe 1. Taux de référence'!$E$15</f>
        <v>0</v>
      </c>
      <c r="AA802" s="422">
        <f>AA26*'Annexe 1. Taux de référence'!$E$15</f>
        <v>0</v>
      </c>
      <c r="AB802" s="422">
        <f>AB26*'Annexe 1. Taux de référence'!$E$15</f>
        <v>0</v>
      </c>
      <c r="AC802" s="408">
        <f>M802-SUM(N802:AB802)</f>
        <v>0</v>
      </c>
      <c r="AD802" s="830"/>
      <c r="AE802" s="831"/>
      <c r="AF802" s="832"/>
    </row>
    <row r="803" spans="1:32" ht="27.75" customHeight="1" outlineLevel="1" x14ac:dyDescent="0.2">
      <c r="A803" s="11">
        <v>123</v>
      </c>
      <c r="B803" s="669"/>
      <c r="C803" s="263"/>
      <c r="D803" s="263"/>
      <c r="E803" s="263"/>
      <c r="F803" s="859" t="s">
        <v>532</v>
      </c>
      <c r="G803" s="860"/>
      <c r="H803" s="860"/>
      <c r="I803" s="860"/>
      <c r="J803" s="860"/>
      <c r="K803" s="860"/>
      <c r="L803" s="861"/>
      <c r="M803" s="408">
        <f t="shared" si="181"/>
        <v>0</v>
      </c>
      <c r="N803" s="416">
        <f>M803*(1-'Annexe 1. Taux de référence'!$E16)+N27*('Annexe 1. Taux de référence'!$E16)</f>
        <v>0</v>
      </c>
      <c r="O803" s="416">
        <f>O27*'Annexe 1. Taux de référence'!$E$16</f>
        <v>0</v>
      </c>
      <c r="P803" s="416">
        <f>P27*'Annexe 1. Taux de référence'!$E$16</f>
        <v>0</v>
      </c>
      <c r="Q803" s="425">
        <f>Q27*'Annexe 1. Taux de référence'!$E$16</f>
        <v>0</v>
      </c>
      <c r="R803" s="419">
        <f>R27*'Annexe 1. Taux de référence'!$E$16</f>
        <v>0</v>
      </c>
      <c r="S803" s="422">
        <f>S27*'Annexe 1. Taux de référence'!$E$16</f>
        <v>0</v>
      </c>
      <c r="T803" s="422">
        <f>T27*'Annexe 1. Taux de référence'!$E$16</f>
        <v>0</v>
      </c>
      <c r="U803" s="422">
        <f>U27*'Annexe 1. Taux de référence'!$E$16</f>
        <v>0</v>
      </c>
      <c r="V803" s="422">
        <f>V27*'Annexe 1. Taux de référence'!$E$16</f>
        <v>0</v>
      </c>
      <c r="W803" s="422">
        <f>W27*'Annexe 1. Taux de référence'!$E$16</f>
        <v>0</v>
      </c>
      <c r="X803" s="422">
        <f>X27*'Annexe 1. Taux de référence'!$E$16</f>
        <v>0</v>
      </c>
      <c r="Y803" s="422">
        <f>Y27*'Annexe 1. Taux de référence'!$E$16</f>
        <v>0</v>
      </c>
      <c r="Z803" s="422">
        <f>Z27*'Annexe 1. Taux de référence'!$E$16</f>
        <v>0</v>
      </c>
      <c r="AA803" s="422">
        <f>AA27*'Annexe 1. Taux de référence'!$E$16</f>
        <v>0</v>
      </c>
      <c r="AB803" s="422">
        <f>AB27*'Annexe 1. Taux de référence'!$E$16</f>
        <v>0</v>
      </c>
      <c r="AC803" s="408">
        <f>M803-SUM(N803:AB803)</f>
        <v>0</v>
      </c>
      <c r="AD803" s="830"/>
      <c r="AE803" s="831"/>
      <c r="AF803" s="832"/>
    </row>
    <row r="804" spans="1:32" ht="15" customHeight="1" outlineLevel="1" x14ac:dyDescent="0.2">
      <c r="A804" s="11">
        <v>124</v>
      </c>
      <c r="B804" s="669"/>
      <c r="C804" s="639"/>
      <c r="D804" s="639"/>
      <c r="E804" s="853" t="s">
        <v>556</v>
      </c>
      <c r="F804" s="854"/>
      <c r="G804" s="854"/>
      <c r="H804" s="854"/>
      <c r="I804" s="854"/>
      <c r="J804" s="854"/>
      <c r="K804" s="854"/>
      <c r="L804" s="855"/>
      <c r="M804" s="407">
        <f>SUBTOTAL(9,M805:M808)</f>
        <v>0</v>
      </c>
      <c r="N804" s="410">
        <f t="shared" ref="N804:AC804" si="182">SUBTOTAL(9,N805:N808)</f>
        <v>0</v>
      </c>
      <c r="O804" s="414">
        <f t="shared" si="182"/>
        <v>0</v>
      </c>
      <c r="P804" s="413">
        <f t="shared" si="182"/>
        <v>0</v>
      </c>
      <c r="Q804" s="424">
        <f t="shared" si="182"/>
        <v>0</v>
      </c>
      <c r="R804" s="410">
        <f t="shared" si="182"/>
        <v>0</v>
      </c>
      <c r="S804" s="413">
        <f t="shared" si="182"/>
        <v>0</v>
      </c>
      <c r="T804" s="414">
        <f t="shared" si="182"/>
        <v>0</v>
      </c>
      <c r="U804" s="413">
        <f t="shared" si="182"/>
        <v>0</v>
      </c>
      <c r="V804" s="414">
        <f t="shared" si="182"/>
        <v>0</v>
      </c>
      <c r="W804" s="413">
        <f t="shared" si="182"/>
        <v>0</v>
      </c>
      <c r="X804" s="414">
        <f t="shared" si="182"/>
        <v>0</v>
      </c>
      <c r="Y804" s="413">
        <f t="shared" si="182"/>
        <v>0</v>
      </c>
      <c r="Z804" s="414">
        <f t="shared" si="182"/>
        <v>0</v>
      </c>
      <c r="AA804" s="413">
        <f t="shared" si="182"/>
        <v>0</v>
      </c>
      <c r="AB804" s="424">
        <f t="shared" si="182"/>
        <v>0</v>
      </c>
      <c r="AC804" s="407">
        <f t="shared" si="182"/>
        <v>0</v>
      </c>
      <c r="AD804" s="830"/>
      <c r="AE804" s="831"/>
      <c r="AF804" s="832"/>
    </row>
    <row r="805" spans="1:32" ht="15" customHeight="1" outlineLevel="1" x14ac:dyDescent="0.2">
      <c r="A805" s="11">
        <v>125</v>
      </c>
      <c r="B805" s="669"/>
      <c r="C805" s="649"/>
      <c r="D805" s="649"/>
      <c r="E805" s="649"/>
      <c r="F805" s="856" t="s">
        <v>65</v>
      </c>
      <c r="G805" s="857"/>
      <c r="H805" s="857"/>
      <c r="I805" s="857"/>
      <c r="J805" s="857"/>
      <c r="K805" s="857"/>
      <c r="L805" s="858"/>
      <c r="M805" s="408">
        <f>M29</f>
        <v>0</v>
      </c>
      <c r="N805" s="420">
        <f>M805*(1-'Annexe 1. Taux de référence'!$E18)+N29*('Annexe 1. Taux de référence'!$E18)</f>
        <v>0</v>
      </c>
      <c r="O805" s="422">
        <f>O29*'Annexe 1. Taux de référence'!$E$18</f>
        <v>0</v>
      </c>
      <c r="P805" s="422">
        <f>P29*'Annexe 1. Taux de référence'!$E$18</f>
        <v>0</v>
      </c>
      <c r="Q805" s="426">
        <f>Q29*'Annexe 1. Taux de référence'!$E$18</f>
        <v>0</v>
      </c>
      <c r="R805" s="419">
        <f>R29*'Annexe 1. Taux de référence'!$E$18</f>
        <v>0</v>
      </c>
      <c r="S805" s="422">
        <f>S29*'Annexe 1. Taux de référence'!$E$18</f>
        <v>0</v>
      </c>
      <c r="T805" s="422">
        <f>T29*'Annexe 1. Taux de référence'!$E$18</f>
        <v>0</v>
      </c>
      <c r="U805" s="422">
        <f>U29*'Annexe 1. Taux de référence'!$E$18</f>
        <v>0</v>
      </c>
      <c r="V805" s="422">
        <f>V29*'Annexe 1. Taux de référence'!$E$18</f>
        <v>0</v>
      </c>
      <c r="W805" s="422">
        <f>W29*'Annexe 1. Taux de référence'!$E$18</f>
        <v>0</v>
      </c>
      <c r="X805" s="422">
        <f>X29*'Annexe 1. Taux de référence'!$E$18</f>
        <v>0</v>
      </c>
      <c r="Y805" s="422">
        <f>Y29*'Annexe 1. Taux de référence'!$E$18</f>
        <v>0</v>
      </c>
      <c r="Z805" s="422">
        <f>Z29*'Annexe 1. Taux de référence'!$E$18</f>
        <v>0</v>
      </c>
      <c r="AA805" s="422">
        <f>AA29*'Annexe 1. Taux de référence'!$E$18</f>
        <v>0</v>
      </c>
      <c r="AB805" s="422">
        <f>AB29*'Annexe 1. Taux de référence'!$E$18</f>
        <v>0</v>
      </c>
      <c r="AC805" s="408">
        <f>M805-SUM(N805:AB805)</f>
        <v>0</v>
      </c>
      <c r="AD805" s="830"/>
      <c r="AE805" s="831"/>
      <c r="AF805" s="832"/>
    </row>
    <row r="806" spans="1:32" ht="15" customHeight="1" outlineLevel="1" x14ac:dyDescent="0.2">
      <c r="A806" s="11">
        <v>126</v>
      </c>
      <c r="B806" s="669"/>
      <c r="C806" s="266"/>
      <c r="D806" s="266"/>
      <c r="E806" s="266"/>
      <c r="F806" s="915" t="s">
        <v>68</v>
      </c>
      <c r="G806" s="916"/>
      <c r="H806" s="916"/>
      <c r="I806" s="916"/>
      <c r="J806" s="916"/>
      <c r="K806" s="916"/>
      <c r="L806" s="917"/>
      <c r="M806" s="408">
        <f t="shared" ref="M806:M808" si="183">M30</f>
        <v>0</v>
      </c>
      <c r="N806" s="420">
        <f>M806*(1-'Annexe 1. Taux de référence'!$E19)+N30*('Annexe 1. Taux de référence'!$E19)</f>
        <v>0</v>
      </c>
      <c r="O806" s="422">
        <f>O30*'Annexe 1. Taux de référence'!$E$19</f>
        <v>0</v>
      </c>
      <c r="P806" s="422">
        <f>P30*'Annexe 1. Taux de référence'!$E$18</f>
        <v>0</v>
      </c>
      <c r="Q806" s="426">
        <f>Q30*'Annexe 1. Taux de référence'!$E$18</f>
        <v>0</v>
      </c>
      <c r="R806" s="419">
        <f>R30*'Annexe 1. Taux de référence'!$E$18</f>
        <v>0</v>
      </c>
      <c r="S806" s="422">
        <f>S30*'Annexe 1. Taux de référence'!$E$18</f>
        <v>0</v>
      </c>
      <c r="T806" s="422">
        <f>T30*'Annexe 1. Taux de référence'!$E$18</f>
        <v>0</v>
      </c>
      <c r="U806" s="422">
        <f>U30*'Annexe 1. Taux de référence'!$E$18</f>
        <v>0</v>
      </c>
      <c r="V806" s="422">
        <f>V30*'Annexe 1. Taux de référence'!$E$18</f>
        <v>0</v>
      </c>
      <c r="W806" s="422">
        <f>W30*'Annexe 1. Taux de référence'!$E$18</f>
        <v>0</v>
      </c>
      <c r="X806" s="422">
        <f>X30*'Annexe 1. Taux de référence'!$E$18</f>
        <v>0</v>
      </c>
      <c r="Y806" s="422">
        <f>Y30*'Annexe 1. Taux de référence'!$E$18</f>
        <v>0</v>
      </c>
      <c r="Z806" s="422">
        <f>Z30*'Annexe 1. Taux de référence'!$E$18</f>
        <v>0</v>
      </c>
      <c r="AA806" s="422">
        <f>AA30*'Annexe 1. Taux de référence'!$E$18</f>
        <v>0</v>
      </c>
      <c r="AB806" s="422">
        <f>AB30*'Annexe 1. Taux de référence'!$E$18</f>
        <v>0</v>
      </c>
      <c r="AC806" s="408">
        <f>M806-SUM(N806:AB806)</f>
        <v>0</v>
      </c>
      <c r="AD806" s="830"/>
      <c r="AE806" s="831"/>
      <c r="AF806" s="832"/>
    </row>
    <row r="807" spans="1:32" ht="15" customHeight="1" outlineLevel="1" x14ac:dyDescent="0.2">
      <c r="A807" s="11">
        <v>127</v>
      </c>
      <c r="B807" s="669"/>
      <c r="C807" s="266"/>
      <c r="D807" s="266"/>
      <c r="E807" s="266"/>
      <c r="F807" s="915" t="s">
        <v>537</v>
      </c>
      <c r="G807" s="916"/>
      <c r="H807" s="916"/>
      <c r="I807" s="916"/>
      <c r="J807" s="916"/>
      <c r="K807" s="916"/>
      <c r="L807" s="917"/>
      <c r="M807" s="408">
        <f t="shared" si="183"/>
        <v>0</v>
      </c>
      <c r="N807" s="420">
        <f>M807*(1-'Annexe 1. Taux de référence'!$E20)+N31*('Annexe 1. Taux de référence'!$E20)</f>
        <v>0</v>
      </c>
      <c r="O807" s="422">
        <f>O31*'Annexe 1. Taux de référence'!$E$21</f>
        <v>0</v>
      </c>
      <c r="P807" s="422">
        <f>P31*'Annexe 1. Taux de référence'!$E$18</f>
        <v>0</v>
      </c>
      <c r="Q807" s="426">
        <f>Q31*'Annexe 1. Taux de référence'!$E$18</f>
        <v>0</v>
      </c>
      <c r="R807" s="419">
        <f>R31*'Annexe 1. Taux de référence'!$E$18</f>
        <v>0</v>
      </c>
      <c r="S807" s="422">
        <f>S31*'Annexe 1. Taux de référence'!$E$18</f>
        <v>0</v>
      </c>
      <c r="T807" s="422">
        <f>T31*'Annexe 1. Taux de référence'!$E$18</f>
        <v>0</v>
      </c>
      <c r="U807" s="422">
        <f>U31*'Annexe 1. Taux de référence'!$E$18</f>
        <v>0</v>
      </c>
      <c r="V807" s="422">
        <f>V31*'Annexe 1. Taux de référence'!$E$18</f>
        <v>0</v>
      </c>
      <c r="W807" s="422">
        <f>W31*'Annexe 1. Taux de référence'!$E$18</f>
        <v>0</v>
      </c>
      <c r="X807" s="422">
        <f>X31*'Annexe 1. Taux de référence'!$E$18</f>
        <v>0</v>
      </c>
      <c r="Y807" s="422">
        <f>Y31*'Annexe 1. Taux de référence'!$E$18</f>
        <v>0</v>
      </c>
      <c r="Z807" s="422">
        <f>Z31*'Annexe 1. Taux de référence'!$E$18</f>
        <v>0</v>
      </c>
      <c r="AA807" s="422">
        <f>AA31*'Annexe 1. Taux de référence'!$E$18</f>
        <v>0</v>
      </c>
      <c r="AB807" s="422">
        <f>AB31*'Annexe 1. Taux de référence'!$E$18</f>
        <v>0</v>
      </c>
      <c r="AC807" s="408">
        <f>M807-SUM(N807:AB807)</f>
        <v>0</v>
      </c>
      <c r="AD807" s="830"/>
      <c r="AE807" s="831"/>
      <c r="AF807" s="832"/>
    </row>
    <row r="808" spans="1:32" ht="27.75" customHeight="1" outlineLevel="1" x14ac:dyDescent="0.2">
      <c r="A808" s="11">
        <v>128</v>
      </c>
      <c r="B808" s="669"/>
      <c r="C808" s="298"/>
      <c r="D808" s="298"/>
      <c r="E808" s="298"/>
      <c r="F808" s="859" t="s">
        <v>532</v>
      </c>
      <c r="G808" s="860"/>
      <c r="H808" s="860"/>
      <c r="I808" s="860"/>
      <c r="J808" s="860"/>
      <c r="K808" s="860"/>
      <c r="L808" s="861"/>
      <c r="M808" s="408">
        <f t="shared" si="183"/>
        <v>0</v>
      </c>
      <c r="N808" s="416">
        <f>M808*(1-'Annexe 1. Taux de référence'!$E21)+N32*('Annexe 1. Taux de référence'!$E21)</f>
        <v>0</v>
      </c>
      <c r="O808" s="416">
        <f>O32*'Annexe 1. Taux de référence'!$E$21</f>
        <v>0</v>
      </c>
      <c r="P808" s="416">
        <f>P32*'Annexe 1. Taux de référence'!$E$18</f>
        <v>0</v>
      </c>
      <c r="Q808" s="425">
        <f>Q32*'Annexe 1. Taux de référence'!$E$18</f>
        <v>0</v>
      </c>
      <c r="R808" s="419">
        <f>R32*'Annexe 1. Taux de référence'!$E$18</f>
        <v>0</v>
      </c>
      <c r="S808" s="422">
        <f>S32*'Annexe 1. Taux de référence'!$E$18</f>
        <v>0</v>
      </c>
      <c r="T808" s="422">
        <f>T32*'Annexe 1. Taux de référence'!$E$18</f>
        <v>0</v>
      </c>
      <c r="U808" s="422">
        <f>U32*'Annexe 1. Taux de référence'!$E$18</f>
        <v>0</v>
      </c>
      <c r="V808" s="422">
        <f>V32*'Annexe 1. Taux de référence'!$E$18</f>
        <v>0</v>
      </c>
      <c r="W808" s="422">
        <f>W32*'Annexe 1. Taux de référence'!$E$18</f>
        <v>0</v>
      </c>
      <c r="X808" s="422">
        <f>X32*'Annexe 1. Taux de référence'!$E$18</f>
        <v>0</v>
      </c>
      <c r="Y808" s="422">
        <f>Y32*'Annexe 1. Taux de référence'!$E$18</f>
        <v>0</v>
      </c>
      <c r="Z808" s="422">
        <f>Z32*'Annexe 1. Taux de référence'!$E$18</f>
        <v>0</v>
      </c>
      <c r="AA808" s="422">
        <f>AA32*'Annexe 1. Taux de référence'!$E$18</f>
        <v>0</v>
      </c>
      <c r="AB808" s="422">
        <f>AB32*'Annexe 1. Taux de référence'!$E$18</f>
        <v>0</v>
      </c>
      <c r="AC808" s="408">
        <f>M808-SUM(N808:AB808)</f>
        <v>0</v>
      </c>
      <c r="AD808" s="833"/>
      <c r="AE808" s="834"/>
      <c r="AF808" s="835"/>
    </row>
    <row r="809" spans="1:32" ht="15" customHeight="1" outlineLevel="1" x14ac:dyDescent="0.2">
      <c r="A809" s="11">
        <v>129</v>
      </c>
      <c r="B809" s="669"/>
      <c r="C809" s="298"/>
      <c r="D809" s="844" t="s">
        <v>13</v>
      </c>
      <c r="E809" s="845"/>
      <c r="F809" s="845"/>
      <c r="G809" s="845"/>
      <c r="H809" s="845"/>
      <c r="I809" s="845"/>
      <c r="J809" s="845"/>
      <c r="K809" s="845"/>
      <c r="L809" s="845"/>
      <c r="M809" s="845"/>
      <c r="N809" s="845"/>
      <c r="O809" s="845"/>
      <c r="P809" s="845"/>
      <c r="Q809" s="845"/>
      <c r="R809" s="845"/>
      <c r="S809" s="845"/>
      <c r="T809" s="845"/>
      <c r="U809" s="845"/>
      <c r="V809" s="845"/>
      <c r="W809" s="845"/>
      <c r="X809" s="845"/>
      <c r="Y809" s="845"/>
      <c r="Z809" s="845"/>
      <c r="AA809" s="845"/>
      <c r="AB809" s="845"/>
      <c r="AC809" s="845"/>
      <c r="AD809" s="845"/>
      <c r="AE809" s="845"/>
      <c r="AF809" s="846"/>
    </row>
    <row r="810" spans="1:32" ht="15" customHeight="1" outlineLevel="1" x14ac:dyDescent="0.2">
      <c r="A810" s="11">
        <v>130</v>
      </c>
      <c r="B810" s="669"/>
      <c r="C810" s="298"/>
      <c r="D810" s="298"/>
      <c r="E810" s="918" t="s">
        <v>14</v>
      </c>
      <c r="F810" s="919"/>
      <c r="G810" s="919"/>
      <c r="H810" s="919"/>
      <c r="I810" s="919"/>
      <c r="J810" s="919"/>
      <c r="K810" s="919"/>
      <c r="L810" s="920"/>
      <c r="M810" s="407">
        <f>SUBTOTAL(9,M811:M813)</f>
        <v>0</v>
      </c>
      <c r="N810" s="410">
        <f t="shared" ref="N810:AC810" si="184">SUBTOTAL(9,N811:N813)</f>
        <v>0</v>
      </c>
      <c r="O810" s="414">
        <f t="shared" si="184"/>
        <v>0</v>
      </c>
      <c r="P810" s="413">
        <f t="shared" si="184"/>
        <v>0</v>
      </c>
      <c r="Q810" s="424">
        <f t="shared" si="184"/>
        <v>0</v>
      </c>
      <c r="R810" s="410">
        <f t="shared" si="184"/>
        <v>0</v>
      </c>
      <c r="S810" s="413">
        <f t="shared" si="184"/>
        <v>0</v>
      </c>
      <c r="T810" s="414">
        <f t="shared" si="184"/>
        <v>0</v>
      </c>
      <c r="U810" s="413">
        <f t="shared" si="184"/>
        <v>0</v>
      </c>
      <c r="V810" s="414">
        <f t="shared" si="184"/>
        <v>0</v>
      </c>
      <c r="W810" s="413">
        <f t="shared" si="184"/>
        <v>0</v>
      </c>
      <c r="X810" s="414">
        <f t="shared" si="184"/>
        <v>0</v>
      </c>
      <c r="Y810" s="413">
        <f t="shared" si="184"/>
        <v>0</v>
      </c>
      <c r="Z810" s="414">
        <f t="shared" si="184"/>
        <v>0</v>
      </c>
      <c r="AA810" s="413">
        <f t="shared" si="184"/>
        <v>0</v>
      </c>
      <c r="AB810" s="424">
        <f t="shared" si="184"/>
        <v>0</v>
      </c>
      <c r="AC810" s="407">
        <f t="shared" si="184"/>
        <v>0</v>
      </c>
      <c r="AD810" s="1440"/>
      <c r="AE810" s="828"/>
      <c r="AF810" s="829"/>
    </row>
    <row r="811" spans="1:32" ht="15" customHeight="1" outlineLevel="1" x14ac:dyDescent="0.2">
      <c r="A811" s="11">
        <v>131</v>
      </c>
      <c r="B811" s="669"/>
      <c r="C811" s="298"/>
      <c r="D811" s="298"/>
      <c r="E811" s="299"/>
      <c r="F811" s="856" t="s">
        <v>112</v>
      </c>
      <c r="G811" s="857"/>
      <c r="H811" s="857"/>
      <c r="I811" s="857"/>
      <c r="J811" s="857"/>
      <c r="K811" s="857"/>
      <c r="L811" s="858"/>
      <c r="M811" s="408">
        <f t="shared" ref="M811:M813" si="185">M35</f>
        <v>0</v>
      </c>
      <c r="N811" s="420">
        <f>M811*(1-'Annexe 1. Taux de référence'!$E$24)+N35*('Annexe 1. Taux de référence'!$E$24)</f>
        <v>0</v>
      </c>
      <c r="O811" s="422">
        <f>O35*'Annexe 1. Taux de référence'!$E24</f>
        <v>0</v>
      </c>
      <c r="P811" s="422">
        <f>P35*'Annexe 1. Taux de référence'!$E24</f>
        <v>0</v>
      </c>
      <c r="Q811" s="426">
        <f>Q35*'Annexe 1. Taux de référence'!$E24</f>
        <v>0</v>
      </c>
      <c r="R811" s="419">
        <f>R35*'Annexe 1. Taux de référence'!$E24</f>
        <v>0</v>
      </c>
      <c r="S811" s="422">
        <f>S35*'Annexe 1. Taux de référence'!$E24</f>
        <v>0</v>
      </c>
      <c r="T811" s="422">
        <f>T35*'Annexe 1. Taux de référence'!$E24</f>
        <v>0</v>
      </c>
      <c r="U811" s="422">
        <f>U35*'Annexe 1. Taux de référence'!$E24</f>
        <v>0</v>
      </c>
      <c r="V811" s="422">
        <f>V35*'Annexe 1. Taux de référence'!$E24</f>
        <v>0</v>
      </c>
      <c r="W811" s="422">
        <f>W35*'Annexe 1. Taux de référence'!$E24</f>
        <v>0</v>
      </c>
      <c r="X811" s="422">
        <f>X35*'Annexe 1. Taux de référence'!$E24</f>
        <v>0</v>
      </c>
      <c r="Y811" s="422">
        <f>Y35*'Annexe 1. Taux de référence'!$E24</f>
        <v>0</v>
      </c>
      <c r="Z811" s="422">
        <f>Z35*'Annexe 1. Taux de référence'!$E24</f>
        <v>0</v>
      </c>
      <c r="AA811" s="422">
        <f>AA35*'Annexe 1. Taux de référence'!$E24</f>
        <v>0</v>
      </c>
      <c r="AB811" s="422">
        <f>AB35*'Annexe 1. Taux de référence'!$E24</f>
        <v>0</v>
      </c>
      <c r="AC811" s="408">
        <f>M811-SUM(N811:AB811)</f>
        <v>0</v>
      </c>
      <c r="AD811" s="830"/>
      <c r="AE811" s="831"/>
      <c r="AF811" s="832"/>
    </row>
    <row r="812" spans="1:32" ht="15" customHeight="1" outlineLevel="1" x14ac:dyDescent="0.2">
      <c r="A812" s="11">
        <v>132</v>
      </c>
      <c r="B812" s="669"/>
      <c r="C812" s="298"/>
      <c r="D812" s="298"/>
      <c r="E812" s="299"/>
      <c r="F812" s="915" t="s">
        <v>113</v>
      </c>
      <c r="G812" s="916"/>
      <c r="H812" s="916"/>
      <c r="I812" s="916"/>
      <c r="J812" s="916"/>
      <c r="K812" s="916"/>
      <c r="L812" s="917"/>
      <c r="M812" s="408">
        <f t="shared" si="185"/>
        <v>0</v>
      </c>
      <c r="N812" s="420">
        <f>M812*(1-'Annexe 1. Taux de référence'!$E$25)+N36*('Annexe 1. Taux de référence'!$E$25)</f>
        <v>0</v>
      </c>
      <c r="O812" s="422">
        <f>O36*'Annexe 1. Taux de référence'!$E25</f>
        <v>0</v>
      </c>
      <c r="P812" s="422">
        <f>P36*'Annexe 1. Taux de référence'!$E25</f>
        <v>0</v>
      </c>
      <c r="Q812" s="426">
        <f>Q36*'Annexe 1. Taux de référence'!$E25</f>
        <v>0</v>
      </c>
      <c r="R812" s="419">
        <f>R36*'Annexe 1. Taux de référence'!$E25</f>
        <v>0</v>
      </c>
      <c r="S812" s="422">
        <f>S36*'Annexe 1. Taux de référence'!$E25</f>
        <v>0</v>
      </c>
      <c r="T812" s="422">
        <f>T36*'Annexe 1. Taux de référence'!$E25</f>
        <v>0</v>
      </c>
      <c r="U812" s="422">
        <f>U36*'Annexe 1. Taux de référence'!$E25</f>
        <v>0</v>
      </c>
      <c r="V812" s="422">
        <f>V36*'Annexe 1. Taux de référence'!$E25</f>
        <v>0</v>
      </c>
      <c r="W812" s="422">
        <f>W36*'Annexe 1. Taux de référence'!$E25</f>
        <v>0</v>
      </c>
      <c r="X812" s="422">
        <f>X36*'Annexe 1. Taux de référence'!$E25</f>
        <v>0</v>
      </c>
      <c r="Y812" s="422">
        <f>Y36*'Annexe 1. Taux de référence'!$E25</f>
        <v>0</v>
      </c>
      <c r="Z812" s="422">
        <f>Z36*'Annexe 1. Taux de référence'!$E25</f>
        <v>0</v>
      </c>
      <c r="AA812" s="422">
        <f>AA36*'Annexe 1. Taux de référence'!$E25</f>
        <v>0</v>
      </c>
      <c r="AB812" s="422">
        <f>AB36*'Annexe 1. Taux de référence'!$E25</f>
        <v>0</v>
      </c>
      <c r="AC812" s="408">
        <f>M812-SUM(N812:AB812)</f>
        <v>0</v>
      </c>
      <c r="AD812" s="830"/>
      <c r="AE812" s="831"/>
      <c r="AF812" s="832"/>
    </row>
    <row r="813" spans="1:32" ht="15" customHeight="1" outlineLevel="1" x14ac:dyDescent="0.2">
      <c r="A813" s="11">
        <v>133</v>
      </c>
      <c r="B813" s="669"/>
      <c r="C813" s="298"/>
      <c r="D813" s="298"/>
      <c r="E813" s="299"/>
      <c r="F813" s="859" t="s">
        <v>557</v>
      </c>
      <c r="G813" s="860"/>
      <c r="H813" s="860"/>
      <c r="I813" s="860"/>
      <c r="J813" s="860"/>
      <c r="K813" s="860"/>
      <c r="L813" s="861"/>
      <c r="M813" s="408">
        <f t="shared" si="185"/>
        <v>0</v>
      </c>
      <c r="N813" s="420">
        <f>M813*(1-'Annexe 1. Taux de référence'!$E$26)+N37*('Annexe 1. Taux de référence'!$E$26)</f>
        <v>0</v>
      </c>
      <c r="O813" s="422">
        <f>O37*'Annexe 1. Taux de référence'!$E26</f>
        <v>0</v>
      </c>
      <c r="P813" s="422">
        <f>P37*'Annexe 1. Taux de référence'!$E26</f>
        <v>0</v>
      </c>
      <c r="Q813" s="426">
        <f>Q37*'Annexe 1. Taux de référence'!$E26</f>
        <v>0</v>
      </c>
      <c r="R813" s="419">
        <f>R37*'Annexe 1. Taux de référence'!$E26</f>
        <v>0</v>
      </c>
      <c r="S813" s="422">
        <f>S37*'Annexe 1. Taux de référence'!$E26</f>
        <v>0</v>
      </c>
      <c r="T813" s="422">
        <f>T37*'Annexe 1. Taux de référence'!$E26</f>
        <v>0</v>
      </c>
      <c r="U813" s="422">
        <f>U37*'Annexe 1. Taux de référence'!$E26</f>
        <v>0</v>
      </c>
      <c r="V813" s="422">
        <f>V37*'Annexe 1. Taux de référence'!$E26</f>
        <v>0</v>
      </c>
      <c r="W813" s="422">
        <f>W37*'Annexe 1. Taux de référence'!$E26</f>
        <v>0</v>
      </c>
      <c r="X813" s="422">
        <f>X37*'Annexe 1. Taux de référence'!$E26</f>
        <v>0</v>
      </c>
      <c r="Y813" s="422">
        <f>Y37*'Annexe 1. Taux de référence'!$E26</f>
        <v>0</v>
      </c>
      <c r="Z813" s="422">
        <f>Z37*'Annexe 1. Taux de référence'!$E26</f>
        <v>0</v>
      </c>
      <c r="AA813" s="422">
        <f>AA37*'Annexe 1. Taux de référence'!$E26</f>
        <v>0</v>
      </c>
      <c r="AB813" s="422">
        <f>AB37*'Annexe 1. Taux de référence'!$E26</f>
        <v>0</v>
      </c>
      <c r="AC813" s="408">
        <f>M813-SUM(N813:AB813)</f>
        <v>0</v>
      </c>
      <c r="AD813" s="830"/>
      <c r="AE813" s="831"/>
      <c r="AF813" s="832"/>
    </row>
    <row r="814" spans="1:32" ht="15" customHeight="1" outlineLevel="1" x14ac:dyDescent="0.2">
      <c r="A814" s="11">
        <v>134</v>
      </c>
      <c r="B814" s="669"/>
      <c r="C814" s="298"/>
      <c r="D814" s="298"/>
      <c r="E814" s="853" t="s">
        <v>15</v>
      </c>
      <c r="F814" s="854"/>
      <c r="G814" s="854"/>
      <c r="H814" s="854"/>
      <c r="I814" s="854"/>
      <c r="J814" s="854"/>
      <c r="K814" s="854"/>
      <c r="L814" s="855"/>
      <c r="M814" s="407">
        <f>SUBTOTAL(9,M815:M817)</f>
        <v>0</v>
      </c>
      <c r="N814" s="410">
        <f t="shared" ref="N814:AC814" si="186">SUBTOTAL(9,N815:N817)</f>
        <v>0</v>
      </c>
      <c r="O814" s="414">
        <f t="shared" si="186"/>
        <v>0</v>
      </c>
      <c r="P814" s="413">
        <f t="shared" si="186"/>
        <v>0</v>
      </c>
      <c r="Q814" s="424">
        <f t="shared" si="186"/>
        <v>0</v>
      </c>
      <c r="R814" s="410">
        <f t="shared" si="186"/>
        <v>0</v>
      </c>
      <c r="S814" s="413">
        <f t="shared" si="186"/>
        <v>0</v>
      </c>
      <c r="T814" s="414">
        <f t="shared" si="186"/>
        <v>0</v>
      </c>
      <c r="U814" s="413">
        <f t="shared" si="186"/>
        <v>0</v>
      </c>
      <c r="V814" s="414">
        <f t="shared" si="186"/>
        <v>0</v>
      </c>
      <c r="W814" s="413">
        <f t="shared" si="186"/>
        <v>0</v>
      </c>
      <c r="X814" s="414">
        <f t="shared" si="186"/>
        <v>0</v>
      </c>
      <c r="Y814" s="413">
        <f t="shared" si="186"/>
        <v>0</v>
      </c>
      <c r="Z814" s="414">
        <f t="shared" si="186"/>
        <v>0</v>
      </c>
      <c r="AA814" s="413">
        <f t="shared" si="186"/>
        <v>0</v>
      </c>
      <c r="AB814" s="424">
        <f t="shared" si="186"/>
        <v>0</v>
      </c>
      <c r="AC814" s="407">
        <f t="shared" si="186"/>
        <v>0</v>
      </c>
      <c r="AD814" s="830"/>
      <c r="AE814" s="831"/>
      <c r="AF814" s="832"/>
    </row>
    <row r="815" spans="1:32" ht="15" customHeight="1" outlineLevel="1" x14ac:dyDescent="0.2">
      <c r="A815" s="11">
        <v>135</v>
      </c>
      <c r="B815" s="669"/>
      <c r="C815" s="298"/>
      <c r="D815" s="298"/>
      <c r="E815" s="299"/>
      <c r="F815" s="856" t="s">
        <v>109</v>
      </c>
      <c r="G815" s="857"/>
      <c r="H815" s="857"/>
      <c r="I815" s="857"/>
      <c r="J815" s="857"/>
      <c r="K815" s="857"/>
      <c r="L815" s="858"/>
      <c r="M815" s="408">
        <f t="shared" ref="M815:M817" si="187">M39</f>
        <v>0</v>
      </c>
      <c r="N815" s="420">
        <f>M815*(1-'Annexe 1. Taux de référence'!$E$28)+N39*('Annexe 1. Taux de référence'!$E$28)</f>
        <v>0</v>
      </c>
      <c r="O815" s="422">
        <f>O39*'Annexe 1. Taux de référence'!$E28</f>
        <v>0</v>
      </c>
      <c r="P815" s="422">
        <f>P39*'Annexe 1. Taux de référence'!$E28</f>
        <v>0</v>
      </c>
      <c r="Q815" s="426">
        <f>Q39*'Annexe 1. Taux de référence'!$E28</f>
        <v>0</v>
      </c>
      <c r="R815" s="419">
        <f>R39*'Annexe 1. Taux de référence'!$E28</f>
        <v>0</v>
      </c>
      <c r="S815" s="422">
        <f>S39*'Annexe 1. Taux de référence'!$E28</f>
        <v>0</v>
      </c>
      <c r="T815" s="422">
        <f>T39*'Annexe 1. Taux de référence'!$E28</f>
        <v>0</v>
      </c>
      <c r="U815" s="422">
        <f>U39*'Annexe 1. Taux de référence'!$E28</f>
        <v>0</v>
      </c>
      <c r="V815" s="422">
        <f>V39*'Annexe 1. Taux de référence'!$E28</f>
        <v>0</v>
      </c>
      <c r="W815" s="422">
        <f>W39*'Annexe 1. Taux de référence'!$E28</f>
        <v>0</v>
      </c>
      <c r="X815" s="422">
        <f>X39*'Annexe 1. Taux de référence'!$E28</f>
        <v>0</v>
      </c>
      <c r="Y815" s="422">
        <f>Y39*'Annexe 1. Taux de référence'!$E28</f>
        <v>0</v>
      </c>
      <c r="Z815" s="422">
        <f>Z39*'Annexe 1. Taux de référence'!$E28</f>
        <v>0</v>
      </c>
      <c r="AA815" s="422">
        <f>AA39*'Annexe 1. Taux de référence'!$E28</f>
        <v>0</v>
      </c>
      <c r="AB815" s="422">
        <f>AB39*'Annexe 1. Taux de référence'!$E28</f>
        <v>0</v>
      </c>
      <c r="AC815" s="408">
        <f>M815-SUM(N815:AB815)</f>
        <v>0</v>
      </c>
      <c r="AD815" s="830"/>
      <c r="AE815" s="831"/>
      <c r="AF815" s="832"/>
    </row>
    <row r="816" spans="1:32" ht="15" customHeight="1" outlineLevel="1" x14ac:dyDescent="0.2">
      <c r="A816" s="11">
        <v>136</v>
      </c>
      <c r="B816" s="669"/>
      <c r="C816" s="298"/>
      <c r="D816" s="298"/>
      <c r="E816" s="299"/>
      <c r="F816" s="915" t="s">
        <v>110</v>
      </c>
      <c r="G816" s="916"/>
      <c r="H816" s="916"/>
      <c r="I816" s="916"/>
      <c r="J816" s="916"/>
      <c r="K816" s="916"/>
      <c r="L816" s="917"/>
      <c r="M816" s="408">
        <f t="shared" si="187"/>
        <v>0</v>
      </c>
      <c r="N816" s="420">
        <f>M816*(1-'Annexe 1. Taux de référence'!$E$29)+N40*('Annexe 1. Taux de référence'!$E$29)</f>
        <v>0</v>
      </c>
      <c r="O816" s="422">
        <f>O40*'Annexe 1. Taux de référence'!$E29</f>
        <v>0</v>
      </c>
      <c r="P816" s="422">
        <f>P40*'Annexe 1. Taux de référence'!$E29</f>
        <v>0</v>
      </c>
      <c r="Q816" s="426">
        <f>Q40*'Annexe 1. Taux de référence'!$E29</f>
        <v>0</v>
      </c>
      <c r="R816" s="419">
        <f>R40*'Annexe 1. Taux de référence'!$E29</f>
        <v>0</v>
      </c>
      <c r="S816" s="422">
        <f>S40*'Annexe 1. Taux de référence'!$E29</f>
        <v>0</v>
      </c>
      <c r="T816" s="422">
        <f>T40*'Annexe 1. Taux de référence'!$E29</f>
        <v>0</v>
      </c>
      <c r="U816" s="422">
        <f>U40*'Annexe 1. Taux de référence'!$E29</f>
        <v>0</v>
      </c>
      <c r="V816" s="422">
        <f>V40*'Annexe 1. Taux de référence'!$E29</f>
        <v>0</v>
      </c>
      <c r="W816" s="422">
        <f>W40*'Annexe 1. Taux de référence'!$E29</f>
        <v>0</v>
      </c>
      <c r="X816" s="422">
        <f>X40*'Annexe 1. Taux de référence'!$E29</f>
        <v>0</v>
      </c>
      <c r="Y816" s="422">
        <f>Y40*'Annexe 1. Taux de référence'!$E29</f>
        <v>0</v>
      </c>
      <c r="Z816" s="422">
        <f>Z40*'Annexe 1. Taux de référence'!$E29</f>
        <v>0</v>
      </c>
      <c r="AA816" s="422">
        <f>AA40*'Annexe 1. Taux de référence'!$E29</f>
        <v>0</v>
      </c>
      <c r="AB816" s="422">
        <f>AB40*'Annexe 1. Taux de référence'!$E29</f>
        <v>0</v>
      </c>
      <c r="AC816" s="408">
        <f>M816-SUM(N816:AB816)</f>
        <v>0</v>
      </c>
      <c r="AD816" s="830"/>
      <c r="AE816" s="831"/>
      <c r="AF816" s="832"/>
    </row>
    <row r="817" spans="1:32" ht="15" customHeight="1" outlineLevel="1" x14ac:dyDescent="0.2">
      <c r="A817" s="11">
        <v>137</v>
      </c>
      <c r="B817" s="669"/>
      <c r="C817" s="298"/>
      <c r="D817" s="298"/>
      <c r="E817" s="299"/>
      <c r="F817" s="859" t="s">
        <v>559</v>
      </c>
      <c r="G817" s="860"/>
      <c r="H817" s="860"/>
      <c r="I817" s="860"/>
      <c r="J817" s="860"/>
      <c r="K817" s="860"/>
      <c r="L817" s="861"/>
      <c r="M817" s="408">
        <f t="shared" si="187"/>
        <v>0</v>
      </c>
      <c r="N817" s="420">
        <f>M817*(1-'Annexe 1. Taux de référence'!$E30)+N41*('Annexe 1. Taux de référence'!$E30)</f>
        <v>0</v>
      </c>
      <c r="O817" s="422">
        <f>O41*'Annexe 1. Taux de référence'!$E30</f>
        <v>0</v>
      </c>
      <c r="P817" s="422">
        <f>P41*'Annexe 1. Taux de référence'!$E30</f>
        <v>0</v>
      </c>
      <c r="Q817" s="426">
        <f>Q41*'Annexe 1. Taux de référence'!$E30</f>
        <v>0</v>
      </c>
      <c r="R817" s="419">
        <f>R41*'Annexe 1. Taux de référence'!$E30</f>
        <v>0</v>
      </c>
      <c r="S817" s="422">
        <f>S41*'Annexe 1. Taux de référence'!$E30</f>
        <v>0</v>
      </c>
      <c r="T817" s="422">
        <f>T41*'Annexe 1. Taux de référence'!$E30</f>
        <v>0</v>
      </c>
      <c r="U817" s="422">
        <f>U41*'Annexe 1. Taux de référence'!$E30</f>
        <v>0</v>
      </c>
      <c r="V817" s="422">
        <f>V41*'Annexe 1. Taux de référence'!$E30</f>
        <v>0</v>
      </c>
      <c r="W817" s="422">
        <f>W41*'Annexe 1. Taux de référence'!$E30</f>
        <v>0</v>
      </c>
      <c r="X817" s="422">
        <f>X41*'Annexe 1. Taux de référence'!$E30</f>
        <v>0</v>
      </c>
      <c r="Y817" s="422">
        <f>Y41*'Annexe 1. Taux de référence'!$E30</f>
        <v>0</v>
      </c>
      <c r="Z817" s="422">
        <f>Z41*'Annexe 1. Taux de référence'!$E30</f>
        <v>0</v>
      </c>
      <c r="AA817" s="422">
        <f>AA41*'Annexe 1. Taux de référence'!$E30</f>
        <v>0</v>
      </c>
      <c r="AB817" s="422">
        <f>AB41*'Annexe 1. Taux de référence'!$E30</f>
        <v>0</v>
      </c>
      <c r="AC817" s="408">
        <f>M817-SUM(N817:AB817)</f>
        <v>0</v>
      </c>
      <c r="AD817" s="830"/>
      <c r="AE817" s="831"/>
      <c r="AF817" s="832"/>
    </row>
    <row r="818" spans="1:32" ht="15" customHeight="1" outlineLevel="1" x14ac:dyDescent="0.2">
      <c r="A818" s="11">
        <v>138</v>
      </c>
      <c r="B818" s="669"/>
      <c r="C818" s="298"/>
      <c r="D818" s="298"/>
      <c r="E818" s="853" t="s">
        <v>18</v>
      </c>
      <c r="F818" s="854"/>
      <c r="G818" s="854"/>
      <c r="H818" s="854"/>
      <c r="I818" s="854"/>
      <c r="J818" s="854"/>
      <c r="K818" s="854"/>
      <c r="L818" s="855"/>
      <c r="M818" s="407">
        <f>SUBTOTAL(9,M819:M821)</f>
        <v>0</v>
      </c>
      <c r="N818" s="410">
        <f t="shared" ref="N818:AC818" si="188">SUBTOTAL(9,N819:N821)</f>
        <v>0</v>
      </c>
      <c r="O818" s="414">
        <f t="shared" si="188"/>
        <v>0</v>
      </c>
      <c r="P818" s="413">
        <f t="shared" si="188"/>
        <v>0</v>
      </c>
      <c r="Q818" s="424">
        <f t="shared" si="188"/>
        <v>0</v>
      </c>
      <c r="R818" s="410">
        <f t="shared" si="188"/>
        <v>0</v>
      </c>
      <c r="S818" s="413">
        <f t="shared" si="188"/>
        <v>0</v>
      </c>
      <c r="T818" s="414">
        <f t="shared" si="188"/>
        <v>0</v>
      </c>
      <c r="U818" s="413">
        <f t="shared" si="188"/>
        <v>0</v>
      </c>
      <c r="V818" s="414">
        <f t="shared" si="188"/>
        <v>0</v>
      </c>
      <c r="W818" s="413">
        <f t="shared" si="188"/>
        <v>0</v>
      </c>
      <c r="X818" s="414">
        <f t="shared" si="188"/>
        <v>0</v>
      </c>
      <c r="Y818" s="413">
        <f t="shared" si="188"/>
        <v>0</v>
      </c>
      <c r="Z818" s="414">
        <f t="shared" si="188"/>
        <v>0</v>
      </c>
      <c r="AA818" s="413">
        <f t="shared" si="188"/>
        <v>0</v>
      </c>
      <c r="AB818" s="424">
        <f t="shared" si="188"/>
        <v>0</v>
      </c>
      <c r="AC818" s="407">
        <f t="shared" si="188"/>
        <v>0</v>
      </c>
      <c r="AD818" s="830"/>
      <c r="AE818" s="831"/>
      <c r="AF818" s="832"/>
    </row>
    <row r="819" spans="1:32" ht="15" customHeight="1" outlineLevel="1" x14ac:dyDescent="0.2">
      <c r="A819" s="11">
        <v>139</v>
      </c>
      <c r="B819" s="669"/>
      <c r="C819" s="298"/>
      <c r="D819" s="298"/>
      <c r="E819" s="299"/>
      <c r="F819" s="856" t="s">
        <v>114</v>
      </c>
      <c r="G819" s="857"/>
      <c r="H819" s="857"/>
      <c r="I819" s="857"/>
      <c r="J819" s="857"/>
      <c r="K819" s="857"/>
      <c r="L819" s="858"/>
      <c r="M819" s="408">
        <f t="shared" ref="M819:M821" si="189">M43</f>
        <v>0</v>
      </c>
      <c r="N819" s="420">
        <f>M819*(1-'Annexe 1. Taux de référence'!$E32)+N43*('Annexe 1. Taux de référence'!$E32)</f>
        <v>0</v>
      </c>
      <c r="O819" s="422">
        <f>O43*'Annexe 1. Taux de référence'!$E32</f>
        <v>0</v>
      </c>
      <c r="P819" s="422">
        <f>P43*'Annexe 1. Taux de référence'!$E32</f>
        <v>0</v>
      </c>
      <c r="Q819" s="426">
        <f>Q43*'Annexe 1. Taux de référence'!$E32</f>
        <v>0</v>
      </c>
      <c r="R819" s="419">
        <f>R43*'Annexe 1. Taux de référence'!$E32</f>
        <v>0</v>
      </c>
      <c r="S819" s="422">
        <f>S43*'Annexe 1. Taux de référence'!$E32</f>
        <v>0</v>
      </c>
      <c r="T819" s="422">
        <f>T43*'Annexe 1. Taux de référence'!$E32</f>
        <v>0</v>
      </c>
      <c r="U819" s="422">
        <f>U43*'Annexe 1. Taux de référence'!$E32</f>
        <v>0</v>
      </c>
      <c r="V819" s="422">
        <f>V43*'Annexe 1. Taux de référence'!$E32</f>
        <v>0</v>
      </c>
      <c r="W819" s="422">
        <f>W43*'Annexe 1. Taux de référence'!$E32</f>
        <v>0</v>
      </c>
      <c r="X819" s="422">
        <f>X43*'Annexe 1. Taux de référence'!$E32</f>
        <v>0</v>
      </c>
      <c r="Y819" s="422">
        <f>Y43*'Annexe 1. Taux de référence'!$E32</f>
        <v>0</v>
      </c>
      <c r="Z819" s="422">
        <f>Z43*'Annexe 1. Taux de référence'!$E32</f>
        <v>0</v>
      </c>
      <c r="AA819" s="422">
        <f>AA43*'Annexe 1. Taux de référence'!$E32</f>
        <v>0</v>
      </c>
      <c r="AB819" s="422">
        <f>AB43*'Annexe 1. Taux de référence'!$E32</f>
        <v>0</v>
      </c>
      <c r="AC819" s="408">
        <f>M819-SUM(N819:AB819)</f>
        <v>0</v>
      </c>
      <c r="AD819" s="830"/>
      <c r="AE819" s="831"/>
      <c r="AF819" s="832"/>
    </row>
    <row r="820" spans="1:32" ht="15" customHeight="1" outlineLevel="1" x14ac:dyDescent="0.2">
      <c r="A820" s="11">
        <v>140</v>
      </c>
      <c r="B820" s="669"/>
      <c r="C820" s="298"/>
      <c r="D820" s="298"/>
      <c r="E820" s="299"/>
      <c r="F820" s="915" t="s">
        <v>115</v>
      </c>
      <c r="G820" s="916"/>
      <c r="H820" s="916"/>
      <c r="I820" s="916"/>
      <c r="J820" s="916"/>
      <c r="K820" s="916"/>
      <c r="L820" s="917"/>
      <c r="M820" s="408">
        <f t="shared" si="189"/>
        <v>0</v>
      </c>
      <c r="N820" s="420">
        <f>M820*(1-'Annexe 1. Taux de référence'!$E33)+N44*('Annexe 1. Taux de référence'!$E33)</f>
        <v>0</v>
      </c>
      <c r="O820" s="422">
        <f>O44*'Annexe 1. Taux de référence'!$E33</f>
        <v>0</v>
      </c>
      <c r="P820" s="422">
        <f>P44*'Annexe 1. Taux de référence'!$E33</f>
        <v>0</v>
      </c>
      <c r="Q820" s="426">
        <f>Q44*'Annexe 1. Taux de référence'!$E33</f>
        <v>0</v>
      </c>
      <c r="R820" s="419">
        <f>R44*'Annexe 1. Taux de référence'!$E33</f>
        <v>0</v>
      </c>
      <c r="S820" s="422">
        <f>S44*'Annexe 1. Taux de référence'!$E33</f>
        <v>0</v>
      </c>
      <c r="T820" s="422">
        <f>T44*'Annexe 1. Taux de référence'!$E33</f>
        <v>0</v>
      </c>
      <c r="U820" s="422">
        <f>U44*'Annexe 1. Taux de référence'!$E33</f>
        <v>0</v>
      </c>
      <c r="V820" s="422">
        <f>V44*'Annexe 1. Taux de référence'!$E33</f>
        <v>0</v>
      </c>
      <c r="W820" s="422">
        <f>W44*'Annexe 1. Taux de référence'!$E33</f>
        <v>0</v>
      </c>
      <c r="X820" s="422">
        <f>X44*'Annexe 1. Taux de référence'!$E33</f>
        <v>0</v>
      </c>
      <c r="Y820" s="422">
        <f>Y44*'Annexe 1. Taux de référence'!$E33</f>
        <v>0</v>
      </c>
      <c r="Z820" s="422">
        <f>Z44*'Annexe 1. Taux de référence'!$E33</f>
        <v>0</v>
      </c>
      <c r="AA820" s="422">
        <f>AA44*'Annexe 1. Taux de référence'!$E33</f>
        <v>0</v>
      </c>
      <c r="AB820" s="422">
        <f>AB44*'Annexe 1. Taux de référence'!$E33</f>
        <v>0</v>
      </c>
      <c r="AC820" s="408">
        <f>M820-SUM(N820:AB820)</f>
        <v>0</v>
      </c>
      <c r="AD820" s="830"/>
      <c r="AE820" s="831"/>
      <c r="AF820" s="832"/>
    </row>
    <row r="821" spans="1:32" ht="15" customHeight="1" outlineLevel="1" x14ac:dyDescent="0.2">
      <c r="A821" s="11">
        <v>141</v>
      </c>
      <c r="B821" s="669"/>
      <c r="C821" s="298"/>
      <c r="D821" s="298"/>
      <c r="E821" s="299"/>
      <c r="F821" s="859" t="s">
        <v>558</v>
      </c>
      <c r="G821" s="860"/>
      <c r="H821" s="860"/>
      <c r="I821" s="860"/>
      <c r="J821" s="860"/>
      <c r="K821" s="860"/>
      <c r="L821" s="861"/>
      <c r="M821" s="408">
        <f t="shared" si="189"/>
        <v>0</v>
      </c>
      <c r="N821" s="420">
        <f>M821*(1-'Annexe 1. Taux de référence'!$E34)+N45*('Annexe 1. Taux de référence'!$E34)</f>
        <v>0</v>
      </c>
      <c r="O821" s="422">
        <f>O45*'Annexe 1. Taux de référence'!$E34</f>
        <v>0</v>
      </c>
      <c r="P821" s="422">
        <f>P45*'Annexe 1. Taux de référence'!$E34</f>
        <v>0</v>
      </c>
      <c r="Q821" s="426">
        <f>Q45*'Annexe 1. Taux de référence'!$E34</f>
        <v>0</v>
      </c>
      <c r="R821" s="419">
        <f>R45*'Annexe 1. Taux de référence'!$E34</f>
        <v>0</v>
      </c>
      <c r="S821" s="422">
        <f>S45*'Annexe 1. Taux de référence'!$E34</f>
        <v>0</v>
      </c>
      <c r="T821" s="422">
        <f>T45*'Annexe 1. Taux de référence'!$E34</f>
        <v>0</v>
      </c>
      <c r="U821" s="422">
        <f>U45*'Annexe 1. Taux de référence'!$E34</f>
        <v>0</v>
      </c>
      <c r="V821" s="422">
        <f>V45*'Annexe 1. Taux de référence'!$E34</f>
        <v>0</v>
      </c>
      <c r="W821" s="422">
        <f>W45*'Annexe 1. Taux de référence'!$E34</f>
        <v>0</v>
      </c>
      <c r="X821" s="422">
        <f>X45*'Annexe 1. Taux de référence'!$E34</f>
        <v>0</v>
      </c>
      <c r="Y821" s="422">
        <f>Y45*'Annexe 1. Taux de référence'!$E34</f>
        <v>0</v>
      </c>
      <c r="Z821" s="422">
        <f>Z45*'Annexe 1. Taux de référence'!$E34</f>
        <v>0</v>
      </c>
      <c r="AA821" s="422">
        <f>AA45*'Annexe 1. Taux de référence'!$E34</f>
        <v>0</v>
      </c>
      <c r="AB821" s="422">
        <f>AB45*'Annexe 1. Taux de référence'!$E34</f>
        <v>0</v>
      </c>
      <c r="AC821" s="408">
        <f>M821-SUM(N821:AB821)</f>
        <v>0</v>
      </c>
      <c r="AD821" s="833"/>
      <c r="AE821" s="834"/>
      <c r="AF821" s="835"/>
    </row>
    <row r="822" spans="1:32" ht="15" customHeight="1" outlineLevel="1" x14ac:dyDescent="0.2">
      <c r="A822" s="11">
        <v>142</v>
      </c>
      <c r="B822" s="669"/>
      <c r="C822" s="298"/>
      <c r="D822" s="844" t="s">
        <v>22</v>
      </c>
      <c r="E822" s="845"/>
      <c r="F822" s="845"/>
      <c r="G822" s="845"/>
      <c r="H822" s="845"/>
      <c r="I822" s="845"/>
      <c r="J822" s="845"/>
      <c r="K822" s="845"/>
      <c r="L822" s="845"/>
      <c r="M822" s="845"/>
      <c r="N822" s="845"/>
      <c r="O822" s="845"/>
      <c r="P822" s="845"/>
      <c r="Q822" s="845"/>
      <c r="R822" s="845"/>
      <c r="S822" s="845"/>
      <c r="T822" s="845"/>
      <c r="U822" s="845"/>
      <c r="V822" s="845"/>
      <c r="W822" s="845"/>
      <c r="X822" s="845"/>
      <c r="Y822" s="845"/>
      <c r="Z822" s="845"/>
      <c r="AA822" s="845"/>
      <c r="AB822" s="845"/>
      <c r="AC822" s="845"/>
      <c r="AD822" s="845"/>
      <c r="AE822" s="845"/>
      <c r="AF822" s="846"/>
    </row>
    <row r="823" spans="1:32" ht="15" customHeight="1" outlineLevel="1" x14ac:dyDescent="0.2">
      <c r="A823" s="11">
        <v>143</v>
      </c>
      <c r="B823" s="669"/>
      <c r="C823" s="298"/>
      <c r="D823" s="298"/>
      <c r="E823" s="918" t="s">
        <v>118</v>
      </c>
      <c r="F823" s="919"/>
      <c r="G823" s="919"/>
      <c r="H823" s="919"/>
      <c r="I823" s="919"/>
      <c r="J823" s="919"/>
      <c r="K823" s="919"/>
      <c r="L823" s="920"/>
      <c r="M823" s="407">
        <f>SUBTOTAL(9,M824:M825)</f>
        <v>0</v>
      </c>
      <c r="N823" s="410">
        <f t="shared" ref="N823:AC823" si="190">SUBTOTAL(9,N824:N825)</f>
        <v>0</v>
      </c>
      <c r="O823" s="414">
        <f t="shared" si="190"/>
        <v>0</v>
      </c>
      <c r="P823" s="413">
        <f t="shared" si="190"/>
        <v>0</v>
      </c>
      <c r="Q823" s="415">
        <f t="shared" si="190"/>
        <v>0</v>
      </c>
      <c r="R823" s="410">
        <f t="shared" si="190"/>
        <v>0</v>
      </c>
      <c r="S823" s="413">
        <f t="shared" si="190"/>
        <v>0</v>
      </c>
      <c r="T823" s="414">
        <f t="shared" si="190"/>
        <v>0</v>
      </c>
      <c r="U823" s="413">
        <f t="shared" si="190"/>
        <v>0</v>
      </c>
      <c r="V823" s="414">
        <f t="shared" si="190"/>
        <v>0</v>
      </c>
      <c r="W823" s="413">
        <f t="shared" si="190"/>
        <v>0</v>
      </c>
      <c r="X823" s="414">
        <f t="shared" si="190"/>
        <v>0</v>
      </c>
      <c r="Y823" s="413">
        <f t="shared" si="190"/>
        <v>0</v>
      </c>
      <c r="Z823" s="414">
        <f t="shared" si="190"/>
        <v>0</v>
      </c>
      <c r="AA823" s="413">
        <f t="shared" si="190"/>
        <v>0</v>
      </c>
      <c r="AB823" s="424">
        <f t="shared" si="190"/>
        <v>0</v>
      </c>
      <c r="AC823" s="407">
        <f t="shared" si="190"/>
        <v>0</v>
      </c>
      <c r="AD823" s="1440"/>
      <c r="AE823" s="1441"/>
      <c r="AF823" s="1442"/>
    </row>
    <row r="824" spans="1:32" ht="15" customHeight="1" outlineLevel="1" x14ac:dyDescent="0.2">
      <c r="A824" s="11">
        <v>144</v>
      </c>
      <c r="B824" s="669"/>
      <c r="C824" s="298"/>
      <c r="D824" s="298"/>
      <c r="E824" s="299"/>
      <c r="F824" s="856" t="s">
        <v>124</v>
      </c>
      <c r="G824" s="857"/>
      <c r="H824" s="857"/>
      <c r="I824" s="857"/>
      <c r="J824" s="857"/>
      <c r="K824" s="857"/>
      <c r="L824" s="858"/>
      <c r="M824" s="408">
        <f t="shared" ref="M824:M825" si="191">M48</f>
        <v>0</v>
      </c>
      <c r="N824" s="420">
        <f>M824*(1-'Annexe 1. Taux de référence'!$E37)+N48*('Annexe 1. Taux de référence'!$E37)</f>
        <v>0</v>
      </c>
      <c r="O824" s="422">
        <f>O48*'Annexe 1. Taux de référence'!$E37</f>
        <v>0</v>
      </c>
      <c r="P824" s="422">
        <f>P48*'Annexe 1. Taux de référence'!$E37</f>
        <v>0</v>
      </c>
      <c r="Q824" s="421">
        <f>Q48*'Annexe 1. Taux de référence'!$E37</f>
        <v>0</v>
      </c>
      <c r="R824" s="419">
        <f>R48*'Annexe 1. Taux de référence'!$E37</f>
        <v>0</v>
      </c>
      <c r="S824" s="422">
        <f>S48*'Annexe 1. Taux de référence'!$E37</f>
        <v>0</v>
      </c>
      <c r="T824" s="422">
        <f>T48*'Annexe 1. Taux de référence'!$E37</f>
        <v>0</v>
      </c>
      <c r="U824" s="422">
        <f>U48*'Annexe 1. Taux de référence'!$E37</f>
        <v>0</v>
      </c>
      <c r="V824" s="422">
        <f>V48*'Annexe 1. Taux de référence'!$E37</f>
        <v>0</v>
      </c>
      <c r="W824" s="422">
        <f>W48*'Annexe 1. Taux de référence'!$E37</f>
        <v>0</v>
      </c>
      <c r="X824" s="422">
        <f>X48*'Annexe 1. Taux de référence'!$E37</f>
        <v>0</v>
      </c>
      <c r="Y824" s="422">
        <f>Y48*'Annexe 1. Taux de référence'!$E37</f>
        <v>0</v>
      </c>
      <c r="Z824" s="422">
        <f>Z48*'Annexe 1. Taux de référence'!$E37</f>
        <v>0</v>
      </c>
      <c r="AA824" s="422">
        <f>AA48*'Annexe 1. Taux de référence'!$E37</f>
        <v>0</v>
      </c>
      <c r="AB824" s="422">
        <f>AB48*'Annexe 1. Taux de référence'!$E37</f>
        <v>0</v>
      </c>
      <c r="AC824" s="408">
        <f>M824-SUM(N824:AB824)</f>
        <v>0</v>
      </c>
      <c r="AD824" s="1443"/>
      <c r="AE824" s="1444"/>
      <c r="AF824" s="1445"/>
    </row>
    <row r="825" spans="1:32" ht="15" customHeight="1" outlineLevel="1" x14ac:dyDescent="0.2">
      <c r="A825" s="11">
        <v>145</v>
      </c>
      <c r="B825" s="687"/>
      <c r="C825" s="608"/>
      <c r="D825" s="608"/>
      <c r="E825" s="694"/>
      <c r="F825" s="915" t="s">
        <v>571</v>
      </c>
      <c r="G825" s="916"/>
      <c r="H825" s="916"/>
      <c r="I825" s="916"/>
      <c r="J825" s="916"/>
      <c r="K825" s="916"/>
      <c r="L825" s="917"/>
      <c r="M825" s="408">
        <f t="shared" si="191"/>
        <v>0</v>
      </c>
      <c r="N825" s="420">
        <f>M825*(1-'Annexe 1. Taux de référence'!$E38)+N49*('Annexe 1. Taux de référence'!$E38)</f>
        <v>0</v>
      </c>
      <c r="O825" s="422">
        <f>O49*'Annexe 1. Taux de référence'!$E38</f>
        <v>0</v>
      </c>
      <c r="P825" s="422">
        <f>P49*'Annexe 1. Taux de référence'!$E38</f>
        <v>0</v>
      </c>
      <c r="Q825" s="421">
        <f>Q49*'Annexe 1. Taux de référence'!$E38</f>
        <v>0</v>
      </c>
      <c r="R825" s="419">
        <f>R49*'Annexe 1. Taux de référence'!$E38</f>
        <v>0</v>
      </c>
      <c r="S825" s="422">
        <f>S49*'Annexe 1. Taux de référence'!$E38</f>
        <v>0</v>
      </c>
      <c r="T825" s="422">
        <f>T49*'Annexe 1. Taux de référence'!$E38</f>
        <v>0</v>
      </c>
      <c r="U825" s="422">
        <f>U49*'Annexe 1. Taux de référence'!$E38</f>
        <v>0</v>
      </c>
      <c r="V825" s="422">
        <f>V49*'Annexe 1. Taux de référence'!$E38</f>
        <v>0</v>
      </c>
      <c r="W825" s="422">
        <f>W49*'Annexe 1. Taux de référence'!$E38</f>
        <v>0</v>
      </c>
      <c r="X825" s="422">
        <f>X49*'Annexe 1. Taux de référence'!$E38</f>
        <v>0</v>
      </c>
      <c r="Y825" s="422">
        <f>Y49*'Annexe 1. Taux de référence'!$E38</f>
        <v>0</v>
      </c>
      <c r="Z825" s="422">
        <f>Z49*'Annexe 1. Taux de référence'!$E38</f>
        <v>0</v>
      </c>
      <c r="AA825" s="422">
        <f>AA49*'Annexe 1. Taux de référence'!$E38</f>
        <v>0</v>
      </c>
      <c r="AB825" s="422">
        <f>AB49*'Annexe 1. Taux de référence'!$E38</f>
        <v>0</v>
      </c>
      <c r="AC825" s="408">
        <f>M825-SUM(N825:AB825)</f>
        <v>0</v>
      </c>
      <c r="AD825" s="1446"/>
      <c r="AE825" s="1447"/>
      <c r="AF825" s="1448"/>
    </row>
    <row r="826" spans="1:32" ht="15" customHeight="1" outlineLevel="1" x14ac:dyDescent="0.2">
      <c r="A826" s="11">
        <v>146</v>
      </c>
      <c r="B826" s="325"/>
      <c r="C826" s="778"/>
      <c r="D826" s="778"/>
      <c r="E826" s="853" t="s">
        <v>119</v>
      </c>
      <c r="F826" s="854"/>
      <c r="G826" s="854"/>
      <c r="H826" s="854"/>
      <c r="I826" s="854"/>
      <c r="J826" s="854"/>
      <c r="K826" s="854"/>
      <c r="L826" s="855"/>
      <c r="M826" s="407">
        <f>SUBTOTAL(9,M827:M829)</f>
        <v>0</v>
      </c>
      <c r="N826" s="410">
        <f t="shared" ref="N826:AC826" si="192">SUBTOTAL(9,N827:N829)</f>
        <v>0</v>
      </c>
      <c r="O826" s="414">
        <f t="shared" si="192"/>
        <v>0</v>
      </c>
      <c r="P826" s="413">
        <f t="shared" si="192"/>
        <v>0</v>
      </c>
      <c r="Q826" s="415">
        <f t="shared" si="192"/>
        <v>0</v>
      </c>
      <c r="R826" s="410">
        <f t="shared" si="192"/>
        <v>0</v>
      </c>
      <c r="S826" s="413">
        <f t="shared" si="192"/>
        <v>0</v>
      </c>
      <c r="T826" s="414">
        <f t="shared" si="192"/>
        <v>0</v>
      </c>
      <c r="U826" s="413">
        <f t="shared" si="192"/>
        <v>0</v>
      </c>
      <c r="V826" s="414">
        <f t="shared" si="192"/>
        <v>0</v>
      </c>
      <c r="W826" s="413">
        <f t="shared" si="192"/>
        <v>0</v>
      </c>
      <c r="X826" s="414">
        <f t="shared" si="192"/>
        <v>0</v>
      </c>
      <c r="Y826" s="413">
        <f t="shared" si="192"/>
        <v>0</v>
      </c>
      <c r="Z826" s="414">
        <f t="shared" si="192"/>
        <v>0</v>
      </c>
      <c r="AA826" s="413">
        <f t="shared" si="192"/>
        <v>0</v>
      </c>
      <c r="AB826" s="424">
        <f t="shared" si="192"/>
        <v>0</v>
      </c>
      <c r="AC826" s="407">
        <f t="shared" si="192"/>
        <v>0</v>
      </c>
      <c r="AD826" s="897"/>
      <c r="AE826" s="898"/>
      <c r="AF826" s="899"/>
    </row>
    <row r="827" spans="1:32" ht="15" customHeight="1" outlineLevel="1" x14ac:dyDescent="0.2">
      <c r="A827" s="11">
        <v>147</v>
      </c>
      <c r="B827" s="669"/>
      <c r="C827" s="298"/>
      <c r="D827" s="298"/>
      <c r="E827" s="299"/>
      <c r="F827" s="856" t="s">
        <v>116</v>
      </c>
      <c r="G827" s="857"/>
      <c r="H827" s="857"/>
      <c r="I827" s="857"/>
      <c r="J827" s="857"/>
      <c r="K827" s="857"/>
      <c r="L827" s="858"/>
      <c r="M827" s="408">
        <f t="shared" ref="M827:M829" si="193">M51</f>
        <v>0</v>
      </c>
      <c r="N827" s="420">
        <f>M827*(1-'Annexe 1. Taux de référence'!$E40)+N51*('Annexe 1. Taux de référence'!$E40)</f>
        <v>0</v>
      </c>
      <c r="O827" s="422">
        <f>O51*'Annexe 1. Taux de référence'!$E40</f>
        <v>0</v>
      </c>
      <c r="P827" s="422">
        <f>P51*'Annexe 1. Taux de référence'!$E40</f>
        <v>0</v>
      </c>
      <c r="Q827" s="421">
        <f>Q51*'Annexe 1. Taux de référence'!$E40</f>
        <v>0</v>
      </c>
      <c r="R827" s="419">
        <f>R51*'Annexe 1. Taux de référence'!$E40</f>
        <v>0</v>
      </c>
      <c r="S827" s="422">
        <f>S51*'Annexe 1. Taux de référence'!$E40</f>
        <v>0</v>
      </c>
      <c r="T827" s="422">
        <f>T51*'Annexe 1. Taux de référence'!$E40</f>
        <v>0</v>
      </c>
      <c r="U827" s="422">
        <f>U51*'Annexe 1. Taux de référence'!$E40</f>
        <v>0</v>
      </c>
      <c r="V827" s="422">
        <f>V51*'Annexe 1. Taux de référence'!$E40</f>
        <v>0</v>
      </c>
      <c r="W827" s="422">
        <f>W51*'Annexe 1. Taux de référence'!$E40</f>
        <v>0</v>
      </c>
      <c r="X827" s="422">
        <f>X51*'Annexe 1. Taux de référence'!$E40</f>
        <v>0</v>
      </c>
      <c r="Y827" s="422">
        <f>Y51*'Annexe 1. Taux de référence'!$E40</f>
        <v>0</v>
      </c>
      <c r="Z827" s="422">
        <f>Z51*'Annexe 1. Taux de référence'!$E40</f>
        <v>0</v>
      </c>
      <c r="AA827" s="422">
        <f>AA51*'Annexe 1. Taux de référence'!$E40</f>
        <v>0</v>
      </c>
      <c r="AB827" s="422">
        <f>AB51*'Annexe 1. Taux de référence'!$E40</f>
        <v>0</v>
      </c>
      <c r="AC827" s="408">
        <f>M827-SUM(N827:AB827)</f>
        <v>0</v>
      </c>
      <c r="AD827" s="900"/>
      <c r="AE827" s="901"/>
      <c r="AF827" s="902"/>
    </row>
    <row r="828" spans="1:32" ht="15" customHeight="1" outlineLevel="1" x14ac:dyDescent="0.2">
      <c r="A828" s="11">
        <v>148</v>
      </c>
      <c r="B828" s="669"/>
      <c r="C828" s="298"/>
      <c r="D828" s="298"/>
      <c r="E828" s="299"/>
      <c r="F828" s="915" t="s">
        <v>567</v>
      </c>
      <c r="G828" s="916"/>
      <c r="H828" s="916"/>
      <c r="I828" s="916"/>
      <c r="J828" s="916"/>
      <c r="K828" s="916"/>
      <c r="L828" s="917"/>
      <c r="M828" s="408">
        <f t="shared" si="193"/>
        <v>0</v>
      </c>
      <c r="N828" s="420">
        <f>M828*(1-'Annexe 1. Taux de référence'!$E41)+N52*('Annexe 1. Taux de référence'!$E41)</f>
        <v>0</v>
      </c>
      <c r="O828" s="422">
        <f>O52*'Annexe 1. Taux de référence'!$E41</f>
        <v>0</v>
      </c>
      <c r="P828" s="422">
        <f>P52*'Annexe 1. Taux de référence'!$E41</f>
        <v>0</v>
      </c>
      <c r="Q828" s="421">
        <f>Q52*'Annexe 1. Taux de référence'!$E41</f>
        <v>0</v>
      </c>
      <c r="R828" s="419">
        <f>R52*'Annexe 1. Taux de référence'!$E41</f>
        <v>0</v>
      </c>
      <c r="S828" s="422">
        <f>S52*'Annexe 1. Taux de référence'!$E41</f>
        <v>0</v>
      </c>
      <c r="T828" s="422">
        <f>T52*'Annexe 1. Taux de référence'!$E41</f>
        <v>0</v>
      </c>
      <c r="U828" s="422">
        <f>U52*'Annexe 1. Taux de référence'!$E41</f>
        <v>0</v>
      </c>
      <c r="V828" s="422">
        <f>V52*'Annexe 1. Taux de référence'!$E41</f>
        <v>0</v>
      </c>
      <c r="W828" s="422">
        <f>W52*'Annexe 1. Taux de référence'!$E41</f>
        <v>0</v>
      </c>
      <c r="X828" s="422">
        <f>X52*'Annexe 1. Taux de référence'!$E41</f>
        <v>0</v>
      </c>
      <c r="Y828" s="422">
        <f>Y52*'Annexe 1. Taux de référence'!$E41</f>
        <v>0</v>
      </c>
      <c r="Z828" s="422">
        <f>Z52*'Annexe 1. Taux de référence'!$E41</f>
        <v>0</v>
      </c>
      <c r="AA828" s="422">
        <f>AA52*'Annexe 1. Taux de référence'!$E41</f>
        <v>0</v>
      </c>
      <c r="AB828" s="422">
        <f>AB52*'Annexe 1. Taux de référence'!$E41</f>
        <v>0</v>
      </c>
      <c r="AC828" s="408">
        <f>M828-SUM(N828:AB828)</f>
        <v>0</v>
      </c>
      <c r="AD828" s="900"/>
      <c r="AE828" s="901"/>
      <c r="AF828" s="902"/>
    </row>
    <row r="829" spans="1:32" ht="27.75" customHeight="1" outlineLevel="1" x14ac:dyDescent="0.2">
      <c r="A829" s="11">
        <v>149</v>
      </c>
      <c r="B829" s="669"/>
      <c r="C829" s="298"/>
      <c r="D829" s="298"/>
      <c r="E829" s="299"/>
      <c r="F829" s="859" t="s">
        <v>431</v>
      </c>
      <c r="G829" s="860"/>
      <c r="H829" s="860"/>
      <c r="I829" s="860"/>
      <c r="J829" s="860"/>
      <c r="K829" s="860"/>
      <c r="L829" s="861"/>
      <c r="M829" s="408">
        <f t="shared" si="193"/>
        <v>0</v>
      </c>
      <c r="N829" s="420">
        <f>M829*(1-'Annexe 1. Taux de référence'!$E42)+N53*('Annexe 1. Taux de référence'!$E42)</f>
        <v>0</v>
      </c>
      <c r="O829" s="422">
        <f>O53*'Annexe 1. Taux de référence'!$E42</f>
        <v>0</v>
      </c>
      <c r="P829" s="422">
        <f>P53*'Annexe 1. Taux de référence'!$E42</f>
        <v>0</v>
      </c>
      <c r="Q829" s="421">
        <f>Q53*'Annexe 1. Taux de référence'!$E42</f>
        <v>0</v>
      </c>
      <c r="R829" s="419">
        <f>R53*'Annexe 1. Taux de référence'!$E42</f>
        <v>0</v>
      </c>
      <c r="S829" s="422">
        <f>S53*'Annexe 1. Taux de référence'!$E42</f>
        <v>0</v>
      </c>
      <c r="T829" s="422">
        <f>T53*'Annexe 1. Taux de référence'!$E42</f>
        <v>0</v>
      </c>
      <c r="U829" s="422">
        <f>U53*'Annexe 1. Taux de référence'!$E42</f>
        <v>0</v>
      </c>
      <c r="V829" s="422">
        <f>V53*'Annexe 1. Taux de référence'!$E42</f>
        <v>0</v>
      </c>
      <c r="W829" s="422">
        <f>W53*'Annexe 1. Taux de référence'!$E42</f>
        <v>0</v>
      </c>
      <c r="X829" s="422">
        <f>X53*'Annexe 1. Taux de référence'!$E42</f>
        <v>0</v>
      </c>
      <c r="Y829" s="422">
        <f>Y53*'Annexe 1. Taux de référence'!$E42</f>
        <v>0</v>
      </c>
      <c r="Z829" s="422">
        <f>Z53*'Annexe 1. Taux de référence'!$E42</f>
        <v>0</v>
      </c>
      <c r="AA829" s="422">
        <f>AA53*'Annexe 1. Taux de référence'!$E42</f>
        <v>0</v>
      </c>
      <c r="AB829" s="422">
        <f>AB53*'Annexe 1. Taux de référence'!$E42</f>
        <v>0</v>
      </c>
      <c r="AC829" s="408">
        <f>M829-SUM(N829:AB829)</f>
        <v>0</v>
      </c>
      <c r="AD829" s="900"/>
      <c r="AE829" s="901"/>
      <c r="AF829" s="902"/>
    </row>
    <row r="830" spans="1:32" ht="15" customHeight="1" outlineLevel="1" x14ac:dyDescent="0.2">
      <c r="A830" s="11">
        <v>150</v>
      </c>
      <c r="B830" s="669"/>
      <c r="C830" s="298"/>
      <c r="D830" s="298"/>
      <c r="E830" s="853" t="s">
        <v>120</v>
      </c>
      <c r="F830" s="854"/>
      <c r="G830" s="854"/>
      <c r="H830" s="854"/>
      <c r="I830" s="854"/>
      <c r="J830" s="854"/>
      <c r="K830" s="854"/>
      <c r="L830" s="855"/>
      <c r="M830" s="407">
        <f>SUBTOTAL(9,M831:M832)</f>
        <v>0</v>
      </c>
      <c r="N830" s="410">
        <f t="shared" ref="N830:AC830" si="194">SUBTOTAL(9,N831:N832)</f>
        <v>0</v>
      </c>
      <c r="O830" s="414">
        <f t="shared" si="194"/>
        <v>0</v>
      </c>
      <c r="P830" s="413">
        <f t="shared" si="194"/>
        <v>0</v>
      </c>
      <c r="Q830" s="415">
        <f t="shared" si="194"/>
        <v>0</v>
      </c>
      <c r="R830" s="410">
        <f t="shared" si="194"/>
        <v>0</v>
      </c>
      <c r="S830" s="413">
        <f t="shared" si="194"/>
        <v>0</v>
      </c>
      <c r="T830" s="414">
        <f t="shared" si="194"/>
        <v>0</v>
      </c>
      <c r="U830" s="413">
        <f t="shared" si="194"/>
        <v>0</v>
      </c>
      <c r="V830" s="414">
        <f t="shared" si="194"/>
        <v>0</v>
      </c>
      <c r="W830" s="413">
        <f t="shared" si="194"/>
        <v>0</v>
      </c>
      <c r="X830" s="414">
        <f t="shared" si="194"/>
        <v>0</v>
      </c>
      <c r="Y830" s="413">
        <f t="shared" si="194"/>
        <v>0</v>
      </c>
      <c r="Z830" s="414">
        <f t="shared" si="194"/>
        <v>0</v>
      </c>
      <c r="AA830" s="413">
        <f t="shared" si="194"/>
        <v>0</v>
      </c>
      <c r="AB830" s="424">
        <f t="shared" si="194"/>
        <v>0</v>
      </c>
      <c r="AC830" s="407">
        <f t="shared" si="194"/>
        <v>0</v>
      </c>
      <c r="AD830" s="900"/>
      <c r="AE830" s="901"/>
      <c r="AF830" s="902"/>
    </row>
    <row r="831" spans="1:32" ht="15" customHeight="1" outlineLevel="1" x14ac:dyDescent="0.2">
      <c r="A831" s="11">
        <v>151</v>
      </c>
      <c r="B831" s="669"/>
      <c r="C831" s="298"/>
      <c r="D831" s="298"/>
      <c r="E831" s="299"/>
      <c r="F831" s="856" t="s">
        <v>117</v>
      </c>
      <c r="G831" s="857"/>
      <c r="H831" s="857"/>
      <c r="I831" s="857"/>
      <c r="J831" s="857"/>
      <c r="K831" s="857"/>
      <c r="L831" s="858"/>
      <c r="M831" s="408">
        <f t="shared" ref="M831:M832" si="195">M55</f>
        <v>0</v>
      </c>
      <c r="N831" s="420">
        <f>M831*(1-'Annexe 1. Taux de référence'!$E44)+N55*('Annexe 1. Taux de référence'!$E44)</f>
        <v>0</v>
      </c>
      <c r="O831" s="422">
        <f>O55*'Annexe 1. Taux de référence'!$E44</f>
        <v>0</v>
      </c>
      <c r="P831" s="422">
        <f>P55*'Annexe 1. Taux de référence'!$E44</f>
        <v>0</v>
      </c>
      <c r="Q831" s="421">
        <f>Q55*'Annexe 1. Taux de référence'!$E44</f>
        <v>0</v>
      </c>
      <c r="R831" s="419">
        <f>R55*'Annexe 1. Taux de référence'!$E44</f>
        <v>0</v>
      </c>
      <c r="S831" s="422">
        <f>S55*'Annexe 1. Taux de référence'!$E44</f>
        <v>0</v>
      </c>
      <c r="T831" s="422">
        <f>T55*'Annexe 1. Taux de référence'!$E44</f>
        <v>0</v>
      </c>
      <c r="U831" s="422">
        <f>U55*'Annexe 1. Taux de référence'!$E44</f>
        <v>0</v>
      </c>
      <c r="V831" s="422">
        <f>V55*'Annexe 1. Taux de référence'!$E44</f>
        <v>0</v>
      </c>
      <c r="W831" s="422">
        <f>W55*'Annexe 1. Taux de référence'!$E44</f>
        <v>0</v>
      </c>
      <c r="X831" s="422">
        <f>X55*'Annexe 1. Taux de référence'!$E44</f>
        <v>0</v>
      </c>
      <c r="Y831" s="422">
        <f>Y55*'Annexe 1. Taux de référence'!$E44</f>
        <v>0</v>
      </c>
      <c r="Z831" s="422">
        <f>Z55*'Annexe 1. Taux de référence'!$E44</f>
        <v>0</v>
      </c>
      <c r="AA831" s="422">
        <f>AA55*'Annexe 1. Taux de référence'!$E44</f>
        <v>0</v>
      </c>
      <c r="AB831" s="422">
        <f>AB55*'Annexe 1. Taux de référence'!$E44</f>
        <v>0</v>
      </c>
      <c r="AC831" s="408">
        <f>M831-SUM(N831:AB831)</f>
        <v>0</v>
      </c>
      <c r="AD831" s="900"/>
      <c r="AE831" s="901"/>
      <c r="AF831" s="902"/>
    </row>
    <row r="832" spans="1:32" ht="15" customHeight="1" outlineLevel="1" x14ac:dyDescent="0.2">
      <c r="A832" s="11">
        <v>152</v>
      </c>
      <c r="B832" s="669"/>
      <c r="C832" s="298"/>
      <c r="D832" s="298"/>
      <c r="E832" s="299"/>
      <c r="F832" s="859" t="s">
        <v>572</v>
      </c>
      <c r="G832" s="860"/>
      <c r="H832" s="860"/>
      <c r="I832" s="860"/>
      <c r="J832" s="860"/>
      <c r="K832" s="860"/>
      <c r="L832" s="861"/>
      <c r="M832" s="408">
        <f t="shared" si="195"/>
        <v>0</v>
      </c>
      <c r="N832" s="420">
        <f>M832*(1-'Annexe 1. Taux de référence'!$E45)+N56*('Annexe 1. Taux de référence'!$E45)</f>
        <v>0</v>
      </c>
      <c r="O832" s="422">
        <f>O56*'Annexe 1. Taux de référence'!$E45</f>
        <v>0</v>
      </c>
      <c r="P832" s="422">
        <f>P56*'Annexe 1. Taux de référence'!$E45</f>
        <v>0</v>
      </c>
      <c r="Q832" s="421">
        <f>Q56*'Annexe 1. Taux de référence'!$E45</f>
        <v>0</v>
      </c>
      <c r="R832" s="419">
        <f>R56*'Annexe 1. Taux de référence'!$E45</f>
        <v>0</v>
      </c>
      <c r="S832" s="422">
        <f>S56*'Annexe 1. Taux de référence'!$E45</f>
        <v>0</v>
      </c>
      <c r="T832" s="422">
        <f>T56*'Annexe 1. Taux de référence'!$E45</f>
        <v>0</v>
      </c>
      <c r="U832" s="422">
        <f>U56*'Annexe 1. Taux de référence'!$E45</f>
        <v>0</v>
      </c>
      <c r="V832" s="422">
        <f>V56*'Annexe 1. Taux de référence'!$E45</f>
        <v>0</v>
      </c>
      <c r="W832" s="422">
        <f>W56*'Annexe 1. Taux de référence'!$E45</f>
        <v>0</v>
      </c>
      <c r="X832" s="422">
        <f>X56*'Annexe 1. Taux de référence'!$E45</f>
        <v>0</v>
      </c>
      <c r="Y832" s="422">
        <f>Y56*'Annexe 1. Taux de référence'!$E45</f>
        <v>0</v>
      </c>
      <c r="Z832" s="422">
        <f>Z56*'Annexe 1. Taux de référence'!$E45</f>
        <v>0</v>
      </c>
      <c r="AA832" s="422">
        <f>AA56*'Annexe 1. Taux de référence'!$E45</f>
        <v>0</v>
      </c>
      <c r="AB832" s="422">
        <f>AB56*'Annexe 1. Taux de référence'!$E45</f>
        <v>0</v>
      </c>
      <c r="AC832" s="408">
        <f>M832-SUM(N832:AB832)</f>
        <v>0</v>
      </c>
      <c r="AD832" s="900"/>
      <c r="AE832" s="901"/>
      <c r="AF832" s="902"/>
    </row>
    <row r="833" spans="1:32" ht="15" customHeight="1" outlineLevel="1" x14ac:dyDescent="0.2">
      <c r="A833" s="11">
        <v>153</v>
      </c>
      <c r="B833" s="669"/>
      <c r="C833" s="298"/>
      <c r="D833" s="298"/>
      <c r="E833" s="853" t="s">
        <v>121</v>
      </c>
      <c r="F833" s="854"/>
      <c r="G833" s="854"/>
      <c r="H833" s="854"/>
      <c r="I833" s="854"/>
      <c r="J833" s="854"/>
      <c r="K833" s="854"/>
      <c r="L833" s="855"/>
      <c r="M833" s="407">
        <f>SUBTOTAL(9,M834:M836)</f>
        <v>0</v>
      </c>
      <c r="N833" s="410">
        <f t="shared" ref="N833:AC833" si="196">SUBTOTAL(9,N834:N836)</f>
        <v>0</v>
      </c>
      <c r="O833" s="414">
        <f t="shared" si="196"/>
        <v>0</v>
      </c>
      <c r="P833" s="413">
        <f t="shared" si="196"/>
        <v>0</v>
      </c>
      <c r="Q833" s="415">
        <f t="shared" si="196"/>
        <v>0</v>
      </c>
      <c r="R833" s="410">
        <f t="shared" si="196"/>
        <v>0</v>
      </c>
      <c r="S833" s="413">
        <f t="shared" si="196"/>
        <v>0</v>
      </c>
      <c r="T833" s="414">
        <f t="shared" si="196"/>
        <v>0</v>
      </c>
      <c r="U833" s="413">
        <f t="shared" si="196"/>
        <v>0</v>
      </c>
      <c r="V833" s="414">
        <f t="shared" si="196"/>
        <v>0</v>
      </c>
      <c r="W833" s="413">
        <f t="shared" si="196"/>
        <v>0</v>
      </c>
      <c r="X833" s="414">
        <f t="shared" si="196"/>
        <v>0</v>
      </c>
      <c r="Y833" s="413">
        <f t="shared" si="196"/>
        <v>0</v>
      </c>
      <c r="Z833" s="414">
        <f t="shared" si="196"/>
        <v>0</v>
      </c>
      <c r="AA833" s="413">
        <f t="shared" si="196"/>
        <v>0</v>
      </c>
      <c r="AB833" s="424">
        <f t="shared" si="196"/>
        <v>0</v>
      </c>
      <c r="AC833" s="407">
        <f t="shared" si="196"/>
        <v>0</v>
      </c>
      <c r="AD833" s="900"/>
      <c r="AE833" s="901"/>
      <c r="AF833" s="902"/>
    </row>
    <row r="834" spans="1:32" ht="15" customHeight="1" outlineLevel="1" x14ac:dyDescent="0.2">
      <c r="A834" s="11">
        <v>154</v>
      </c>
      <c r="B834" s="669"/>
      <c r="C834" s="298"/>
      <c r="D834" s="298"/>
      <c r="E834" s="299"/>
      <c r="F834" s="856" t="s">
        <v>122</v>
      </c>
      <c r="G834" s="857"/>
      <c r="H834" s="857"/>
      <c r="I834" s="857"/>
      <c r="J834" s="857"/>
      <c r="K834" s="857"/>
      <c r="L834" s="858"/>
      <c r="M834" s="408">
        <f t="shared" ref="M834:M836" si="197">M58</f>
        <v>0</v>
      </c>
      <c r="N834" s="420">
        <f>M834*(1-'Annexe 1. Taux de référence'!$E47)+N58*('Annexe 1. Taux de référence'!$E47)</f>
        <v>0</v>
      </c>
      <c r="O834" s="422">
        <f>O58*'Annexe 1. Taux de référence'!$E47</f>
        <v>0</v>
      </c>
      <c r="P834" s="422">
        <f>P58*'Annexe 1. Taux de référence'!$E47</f>
        <v>0</v>
      </c>
      <c r="Q834" s="421">
        <f>Q58*'Annexe 1. Taux de référence'!$E47</f>
        <v>0</v>
      </c>
      <c r="R834" s="419">
        <f>R58*'Annexe 1. Taux de référence'!$E47</f>
        <v>0</v>
      </c>
      <c r="S834" s="422">
        <f>S58*'Annexe 1. Taux de référence'!$E47</f>
        <v>0</v>
      </c>
      <c r="T834" s="422">
        <f>T58*'Annexe 1. Taux de référence'!$E47</f>
        <v>0</v>
      </c>
      <c r="U834" s="422">
        <f>U58*'Annexe 1. Taux de référence'!$E47</f>
        <v>0</v>
      </c>
      <c r="V834" s="422">
        <f>V58*'Annexe 1. Taux de référence'!$E47</f>
        <v>0</v>
      </c>
      <c r="W834" s="422">
        <f>W58*'Annexe 1. Taux de référence'!$E47</f>
        <v>0</v>
      </c>
      <c r="X834" s="422">
        <f>X58*'Annexe 1. Taux de référence'!$E47</f>
        <v>0</v>
      </c>
      <c r="Y834" s="422">
        <f>Y58*'Annexe 1. Taux de référence'!$E47</f>
        <v>0</v>
      </c>
      <c r="Z834" s="422">
        <f>Z58*'Annexe 1. Taux de référence'!$E47</f>
        <v>0</v>
      </c>
      <c r="AA834" s="422">
        <f>AA58*'Annexe 1. Taux de référence'!$E47</f>
        <v>0</v>
      </c>
      <c r="AB834" s="422">
        <f>AB58*'Annexe 1. Taux de référence'!$E47</f>
        <v>0</v>
      </c>
      <c r="AC834" s="408">
        <f>M834-SUM(N834:AB834)</f>
        <v>0</v>
      </c>
      <c r="AD834" s="900"/>
      <c r="AE834" s="901"/>
      <c r="AF834" s="902"/>
    </row>
    <row r="835" spans="1:32" ht="15" customHeight="1" outlineLevel="1" x14ac:dyDescent="0.2">
      <c r="A835" s="11">
        <v>155</v>
      </c>
      <c r="B835" s="669"/>
      <c r="C835" s="298"/>
      <c r="D835" s="298"/>
      <c r="E835" s="299"/>
      <c r="F835" s="915" t="s">
        <v>573</v>
      </c>
      <c r="G835" s="916"/>
      <c r="H835" s="916"/>
      <c r="I835" s="916"/>
      <c r="J835" s="916"/>
      <c r="K835" s="916"/>
      <c r="L835" s="917"/>
      <c r="M835" s="408">
        <f t="shared" si="197"/>
        <v>0</v>
      </c>
      <c r="N835" s="420">
        <f>M835*(1-'Annexe 1. Taux de référence'!$E48)+N59*('Annexe 1. Taux de référence'!$E48)</f>
        <v>0</v>
      </c>
      <c r="O835" s="422">
        <f>O59*'Annexe 1. Taux de référence'!$E48</f>
        <v>0</v>
      </c>
      <c r="P835" s="422">
        <f>P59*'Annexe 1. Taux de référence'!$E48</f>
        <v>0</v>
      </c>
      <c r="Q835" s="421">
        <f>Q59*'Annexe 1. Taux de référence'!$E48</f>
        <v>0</v>
      </c>
      <c r="R835" s="419">
        <f>R59*'Annexe 1. Taux de référence'!$E48</f>
        <v>0</v>
      </c>
      <c r="S835" s="422">
        <f>S59*'Annexe 1. Taux de référence'!$E48</f>
        <v>0</v>
      </c>
      <c r="T835" s="422">
        <f>T59*'Annexe 1. Taux de référence'!$E48</f>
        <v>0</v>
      </c>
      <c r="U835" s="422">
        <f>U59*'Annexe 1. Taux de référence'!$E48</f>
        <v>0</v>
      </c>
      <c r="V835" s="422">
        <f>V59*'Annexe 1. Taux de référence'!$E48</f>
        <v>0</v>
      </c>
      <c r="W835" s="422">
        <f>W59*'Annexe 1. Taux de référence'!$E48</f>
        <v>0</v>
      </c>
      <c r="X835" s="422">
        <f>X59*'Annexe 1. Taux de référence'!$E48</f>
        <v>0</v>
      </c>
      <c r="Y835" s="422">
        <f>Y59*'Annexe 1. Taux de référence'!$E48</f>
        <v>0</v>
      </c>
      <c r="Z835" s="422">
        <f>Z59*'Annexe 1. Taux de référence'!$E48</f>
        <v>0</v>
      </c>
      <c r="AA835" s="422">
        <f>AA59*'Annexe 1. Taux de référence'!$E48</f>
        <v>0</v>
      </c>
      <c r="AB835" s="422">
        <f>AB59*'Annexe 1. Taux de référence'!$E48</f>
        <v>0</v>
      </c>
      <c r="AC835" s="408">
        <f>M835-SUM(N835:AB835)</f>
        <v>0</v>
      </c>
      <c r="AD835" s="900"/>
      <c r="AE835" s="901"/>
      <c r="AF835" s="902"/>
    </row>
    <row r="836" spans="1:32" ht="27.75" customHeight="1" outlineLevel="1" x14ac:dyDescent="0.2">
      <c r="A836" s="11">
        <v>156</v>
      </c>
      <c r="B836" s="669"/>
      <c r="C836" s="298"/>
      <c r="D836" s="298"/>
      <c r="E836" s="299"/>
      <c r="F836" s="859" t="s">
        <v>432</v>
      </c>
      <c r="G836" s="860"/>
      <c r="H836" s="860"/>
      <c r="I836" s="860"/>
      <c r="J836" s="860"/>
      <c r="K836" s="860"/>
      <c r="L836" s="861"/>
      <c r="M836" s="408">
        <f t="shared" si="197"/>
        <v>0</v>
      </c>
      <c r="N836" s="420">
        <f>M836*(1-'Annexe 1. Taux de référence'!$E49)+N60*('Annexe 1. Taux de référence'!$E49)</f>
        <v>0</v>
      </c>
      <c r="O836" s="422">
        <f>O60*'Annexe 1. Taux de référence'!$E49</f>
        <v>0</v>
      </c>
      <c r="P836" s="422">
        <f>P60*'Annexe 1. Taux de référence'!$E49</f>
        <v>0</v>
      </c>
      <c r="Q836" s="421">
        <f>Q60*'Annexe 1. Taux de référence'!$E49</f>
        <v>0</v>
      </c>
      <c r="R836" s="419">
        <f>R60*'Annexe 1. Taux de référence'!$E49</f>
        <v>0</v>
      </c>
      <c r="S836" s="422">
        <f>S60*'Annexe 1. Taux de référence'!$E49</f>
        <v>0</v>
      </c>
      <c r="T836" s="422">
        <f>T60*'Annexe 1. Taux de référence'!$E49</f>
        <v>0</v>
      </c>
      <c r="U836" s="422">
        <f>U60*'Annexe 1. Taux de référence'!$E49</f>
        <v>0</v>
      </c>
      <c r="V836" s="422">
        <f>V60*'Annexe 1. Taux de référence'!$E49</f>
        <v>0</v>
      </c>
      <c r="W836" s="422">
        <f>W60*'Annexe 1. Taux de référence'!$E49</f>
        <v>0</v>
      </c>
      <c r="X836" s="422">
        <f>X60*'Annexe 1. Taux de référence'!$E49</f>
        <v>0</v>
      </c>
      <c r="Y836" s="422">
        <f>Y60*'Annexe 1. Taux de référence'!$E49</f>
        <v>0</v>
      </c>
      <c r="Z836" s="422">
        <f>Z60*'Annexe 1. Taux de référence'!$E49</f>
        <v>0</v>
      </c>
      <c r="AA836" s="422">
        <f>AA60*'Annexe 1. Taux de référence'!$E49</f>
        <v>0</v>
      </c>
      <c r="AB836" s="422">
        <f>AB60*'Annexe 1. Taux de référence'!$E49</f>
        <v>0</v>
      </c>
      <c r="AC836" s="408">
        <f>M836-SUM(N836:AB836)</f>
        <v>0</v>
      </c>
      <c r="AD836" s="900"/>
      <c r="AE836" s="901"/>
      <c r="AF836" s="902"/>
    </row>
    <row r="837" spans="1:32" ht="15" customHeight="1" outlineLevel="1" x14ac:dyDescent="0.2">
      <c r="A837" s="11">
        <v>157</v>
      </c>
      <c r="B837" s="669"/>
      <c r="C837" s="298"/>
      <c r="D837" s="298"/>
      <c r="E837" s="853" t="s">
        <v>546</v>
      </c>
      <c r="F837" s="854"/>
      <c r="G837" s="854"/>
      <c r="H837" s="854"/>
      <c r="I837" s="854"/>
      <c r="J837" s="854"/>
      <c r="K837" s="854"/>
      <c r="L837" s="855"/>
      <c r="M837" s="407">
        <f>SUBTOTAL(9,M838:M839)</f>
        <v>0</v>
      </c>
      <c r="N837" s="410">
        <f t="shared" ref="N837:AC837" si="198">SUBTOTAL(9,N838:N839)</f>
        <v>0</v>
      </c>
      <c r="O837" s="414">
        <f t="shared" si="198"/>
        <v>0</v>
      </c>
      <c r="P837" s="413">
        <f t="shared" si="198"/>
        <v>0</v>
      </c>
      <c r="Q837" s="415">
        <f t="shared" si="198"/>
        <v>0</v>
      </c>
      <c r="R837" s="410">
        <f t="shared" si="198"/>
        <v>0</v>
      </c>
      <c r="S837" s="413">
        <f t="shared" si="198"/>
        <v>0</v>
      </c>
      <c r="T837" s="414">
        <f t="shared" si="198"/>
        <v>0</v>
      </c>
      <c r="U837" s="413">
        <f t="shared" si="198"/>
        <v>0</v>
      </c>
      <c r="V837" s="414">
        <f t="shared" si="198"/>
        <v>0</v>
      </c>
      <c r="W837" s="413">
        <f t="shared" si="198"/>
        <v>0</v>
      </c>
      <c r="X837" s="414">
        <f t="shared" si="198"/>
        <v>0</v>
      </c>
      <c r="Y837" s="413">
        <f t="shared" si="198"/>
        <v>0</v>
      </c>
      <c r="Z837" s="414">
        <f t="shared" si="198"/>
        <v>0</v>
      </c>
      <c r="AA837" s="413">
        <f t="shared" si="198"/>
        <v>0</v>
      </c>
      <c r="AB837" s="424">
        <f t="shared" si="198"/>
        <v>0</v>
      </c>
      <c r="AC837" s="407">
        <f t="shared" si="198"/>
        <v>0</v>
      </c>
      <c r="AD837" s="900"/>
      <c r="AE837" s="901"/>
      <c r="AF837" s="902"/>
    </row>
    <row r="838" spans="1:32" ht="26.25" customHeight="1" outlineLevel="1" x14ac:dyDescent="0.2">
      <c r="A838" s="11">
        <v>158</v>
      </c>
      <c r="B838" s="669"/>
      <c r="C838" s="298"/>
      <c r="D838" s="298"/>
      <c r="E838" s="299"/>
      <c r="F838" s="856" t="s">
        <v>547</v>
      </c>
      <c r="G838" s="857"/>
      <c r="H838" s="857"/>
      <c r="I838" s="857"/>
      <c r="J838" s="857"/>
      <c r="K838" s="857"/>
      <c r="L838" s="858"/>
      <c r="M838" s="408">
        <f t="shared" ref="M838:M839" si="199">M62</f>
        <v>0</v>
      </c>
      <c r="N838" s="420">
        <f>M838*(1-'Annexe 1. Taux de référence'!$E51)+N62*('Annexe 1. Taux de référence'!$E51)</f>
        <v>0</v>
      </c>
      <c r="O838" s="422">
        <f>O62*'Annexe 1. Taux de référence'!$E51</f>
        <v>0</v>
      </c>
      <c r="P838" s="422">
        <f>P62*'Annexe 1. Taux de référence'!$E51</f>
        <v>0</v>
      </c>
      <c r="Q838" s="421">
        <f>Q62*'Annexe 1. Taux de référence'!$E51</f>
        <v>0</v>
      </c>
      <c r="R838" s="419">
        <f>R62*'Annexe 1. Taux de référence'!$E51</f>
        <v>0</v>
      </c>
      <c r="S838" s="422">
        <f>S62*'Annexe 1. Taux de référence'!$E51</f>
        <v>0</v>
      </c>
      <c r="T838" s="422">
        <f>T62*'Annexe 1. Taux de référence'!$E51</f>
        <v>0</v>
      </c>
      <c r="U838" s="422">
        <f>U62*'Annexe 1. Taux de référence'!$E51</f>
        <v>0</v>
      </c>
      <c r="V838" s="422">
        <f>V62*'Annexe 1. Taux de référence'!$E51</f>
        <v>0</v>
      </c>
      <c r="W838" s="422">
        <f>W62*'Annexe 1. Taux de référence'!$E51</f>
        <v>0</v>
      </c>
      <c r="X838" s="422">
        <f>X62*'Annexe 1. Taux de référence'!$E51</f>
        <v>0</v>
      </c>
      <c r="Y838" s="422">
        <f>Y62*'Annexe 1. Taux de référence'!$E51</f>
        <v>0</v>
      </c>
      <c r="Z838" s="422">
        <f>Z62*'Annexe 1. Taux de référence'!$E51</f>
        <v>0</v>
      </c>
      <c r="AA838" s="422">
        <f>AA62*'Annexe 1. Taux de référence'!$E51</f>
        <v>0</v>
      </c>
      <c r="AB838" s="422">
        <f>AB62*'Annexe 1. Taux de référence'!$E51</f>
        <v>0</v>
      </c>
      <c r="AC838" s="408">
        <f>M838-SUM(N838:AB838)</f>
        <v>0</v>
      </c>
      <c r="AD838" s="900"/>
      <c r="AE838" s="901"/>
      <c r="AF838" s="902"/>
    </row>
    <row r="839" spans="1:32" ht="15" customHeight="1" outlineLevel="1" x14ac:dyDescent="0.2">
      <c r="A839" s="11">
        <v>159</v>
      </c>
      <c r="B839" s="669"/>
      <c r="C839" s="298"/>
      <c r="D839" s="298"/>
      <c r="E839" s="299"/>
      <c r="F839" s="859" t="s">
        <v>570</v>
      </c>
      <c r="G839" s="860"/>
      <c r="H839" s="860"/>
      <c r="I839" s="860"/>
      <c r="J839" s="860"/>
      <c r="K839" s="860"/>
      <c r="L839" s="861"/>
      <c r="M839" s="408">
        <f t="shared" si="199"/>
        <v>0</v>
      </c>
      <c r="N839" s="420">
        <f>M839*(1-'Annexe 1. Taux de référence'!$E52)+N63*('Annexe 1. Taux de référence'!$E52)</f>
        <v>0</v>
      </c>
      <c r="O839" s="422">
        <f>O63*'Annexe 1. Taux de référence'!$E52</f>
        <v>0</v>
      </c>
      <c r="P839" s="422">
        <f>P63*'Annexe 1. Taux de référence'!$E52</f>
        <v>0</v>
      </c>
      <c r="Q839" s="421">
        <f>Q63*'Annexe 1. Taux de référence'!$E52</f>
        <v>0</v>
      </c>
      <c r="R839" s="419">
        <f>R63*'Annexe 1. Taux de référence'!$E52</f>
        <v>0</v>
      </c>
      <c r="S839" s="422">
        <f>S63*'Annexe 1. Taux de référence'!$E52</f>
        <v>0</v>
      </c>
      <c r="T839" s="422">
        <f>T63*'Annexe 1. Taux de référence'!$E52</f>
        <v>0</v>
      </c>
      <c r="U839" s="422">
        <f>U63*'Annexe 1. Taux de référence'!$E52</f>
        <v>0</v>
      </c>
      <c r="V839" s="422">
        <f>V63*'Annexe 1. Taux de référence'!$E52</f>
        <v>0</v>
      </c>
      <c r="W839" s="422">
        <f>W63*'Annexe 1. Taux de référence'!$E52</f>
        <v>0</v>
      </c>
      <c r="X839" s="422">
        <f>X63*'Annexe 1. Taux de référence'!$E52</f>
        <v>0</v>
      </c>
      <c r="Y839" s="422">
        <f>Y63*'Annexe 1. Taux de référence'!$E52</f>
        <v>0</v>
      </c>
      <c r="Z839" s="422">
        <f>Z63*'Annexe 1. Taux de référence'!$E52</f>
        <v>0</v>
      </c>
      <c r="AA839" s="422">
        <f>AA63*'Annexe 1. Taux de référence'!$E52</f>
        <v>0</v>
      </c>
      <c r="AB839" s="422">
        <f>AB63*'Annexe 1. Taux de référence'!$E52</f>
        <v>0</v>
      </c>
      <c r="AC839" s="408">
        <f>M839-SUM(N839:AB839)</f>
        <v>0</v>
      </c>
      <c r="AD839" s="900"/>
      <c r="AE839" s="901"/>
      <c r="AF839" s="902"/>
    </row>
    <row r="840" spans="1:32" ht="15" customHeight="1" outlineLevel="1" x14ac:dyDescent="0.2">
      <c r="A840" s="11">
        <v>160</v>
      </c>
      <c r="B840" s="669"/>
      <c r="C840" s="298"/>
      <c r="D840" s="298"/>
      <c r="E840" s="853" t="s">
        <v>548</v>
      </c>
      <c r="F840" s="854"/>
      <c r="G840" s="854"/>
      <c r="H840" s="854"/>
      <c r="I840" s="854"/>
      <c r="J840" s="854"/>
      <c r="K840" s="854"/>
      <c r="L840" s="855"/>
      <c r="M840" s="407">
        <f>SUBTOTAL(9,M841:M843)</f>
        <v>0</v>
      </c>
      <c r="N840" s="410">
        <f t="shared" ref="N840:AC840" si="200">SUBTOTAL(9,N841:N843)</f>
        <v>0</v>
      </c>
      <c r="O840" s="414">
        <f t="shared" si="200"/>
        <v>0</v>
      </c>
      <c r="P840" s="413">
        <f t="shared" si="200"/>
        <v>0</v>
      </c>
      <c r="Q840" s="415">
        <f t="shared" si="200"/>
        <v>0</v>
      </c>
      <c r="R840" s="410">
        <f t="shared" si="200"/>
        <v>0</v>
      </c>
      <c r="S840" s="413">
        <f t="shared" si="200"/>
        <v>0</v>
      </c>
      <c r="T840" s="414">
        <f t="shared" si="200"/>
        <v>0</v>
      </c>
      <c r="U840" s="413">
        <f t="shared" si="200"/>
        <v>0</v>
      </c>
      <c r="V840" s="414">
        <f t="shared" si="200"/>
        <v>0</v>
      </c>
      <c r="W840" s="413">
        <f t="shared" si="200"/>
        <v>0</v>
      </c>
      <c r="X840" s="414">
        <f t="shared" si="200"/>
        <v>0</v>
      </c>
      <c r="Y840" s="413">
        <f t="shared" si="200"/>
        <v>0</v>
      </c>
      <c r="Z840" s="414">
        <f t="shared" si="200"/>
        <v>0</v>
      </c>
      <c r="AA840" s="413">
        <f t="shared" si="200"/>
        <v>0</v>
      </c>
      <c r="AB840" s="424">
        <f t="shared" si="200"/>
        <v>0</v>
      </c>
      <c r="AC840" s="407">
        <f t="shared" si="200"/>
        <v>0</v>
      </c>
      <c r="AD840" s="900"/>
      <c r="AE840" s="901"/>
      <c r="AF840" s="902"/>
    </row>
    <row r="841" spans="1:32" ht="15" customHeight="1" outlineLevel="1" x14ac:dyDescent="0.2">
      <c r="A841" s="11">
        <v>161</v>
      </c>
      <c r="B841" s="669"/>
      <c r="C841" s="298"/>
      <c r="D841" s="298"/>
      <c r="E841" s="299"/>
      <c r="F841" s="856" t="s">
        <v>549</v>
      </c>
      <c r="G841" s="857"/>
      <c r="H841" s="857"/>
      <c r="I841" s="857"/>
      <c r="J841" s="857"/>
      <c r="K841" s="857"/>
      <c r="L841" s="858"/>
      <c r="M841" s="408">
        <f t="shared" ref="M841:M843" si="201">M65</f>
        <v>0</v>
      </c>
      <c r="N841" s="420">
        <f>M841*(1-'Annexe 1. Taux de référence'!$E54)+N65*('Annexe 1. Taux de référence'!$E54)</f>
        <v>0</v>
      </c>
      <c r="O841" s="422">
        <f>O65*'Annexe 1. Taux de référence'!$E54</f>
        <v>0</v>
      </c>
      <c r="P841" s="422">
        <f>P65*'Annexe 1. Taux de référence'!$E54</f>
        <v>0</v>
      </c>
      <c r="Q841" s="421">
        <f>Q65*'Annexe 1. Taux de référence'!$E54</f>
        <v>0</v>
      </c>
      <c r="R841" s="419">
        <f>R65*'Annexe 1. Taux de référence'!$E54</f>
        <v>0</v>
      </c>
      <c r="S841" s="422">
        <f>S65*'Annexe 1. Taux de référence'!$E54</f>
        <v>0</v>
      </c>
      <c r="T841" s="422">
        <f>T65*'Annexe 1. Taux de référence'!$E54</f>
        <v>0</v>
      </c>
      <c r="U841" s="422">
        <f>U65*'Annexe 1. Taux de référence'!$E54</f>
        <v>0</v>
      </c>
      <c r="V841" s="422">
        <f>V65*'Annexe 1. Taux de référence'!$E54</f>
        <v>0</v>
      </c>
      <c r="W841" s="422">
        <f>W65*'Annexe 1. Taux de référence'!$E54</f>
        <v>0</v>
      </c>
      <c r="X841" s="422">
        <f>X65*'Annexe 1. Taux de référence'!$E54</f>
        <v>0</v>
      </c>
      <c r="Y841" s="422">
        <f>Y65*'Annexe 1. Taux de référence'!$E54</f>
        <v>0</v>
      </c>
      <c r="Z841" s="422">
        <f>Z65*'Annexe 1. Taux de référence'!$E54</f>
        <v>0</v>
      </c>
      <c r="AA841" s="422">
        <f>AA65*'Annexe 1. Taux de référence'!$E54</f>
        <v>0</v>
      </c>
      <c r="AB841" s="422">
        <f>AB65*'Annexe 1. Taux de référence'!$E54</f>
        <v>0</v>
      </c>
      <c r="AC841" s="408">
        <f>M841-SUM(N841:AB841)</f>
        <v>0</v>
      </c>
      <c r="AD841" s="900"/>
      <c r="AE841" s="901"/>
      <c r="AF841" s="902"/>
    </row>
    <row r="842" spans="1:32" outlineLevel="1" x14ac:dyDescent="0.2">
      <c r="A842" s="11">
        <v>162</v>
      </c>
      <c r="B842" s="669"/>
      <c r="C842" s="670"/>
      <c r="D842" s="670"/>
      <c r="E842" s="670"/>
      <c r="F842" s="915" t="s">
        <v>574</v>
      </c>
      <c r="G842" s="916"/>
      <c r="H842" s="916"/>
      <c r="I842" s="916"/>
      <c r="J842" s="916"/>
      <c r="K842" s="916"/>
      <c r="L842" s="917"/>
      <c r="M842" s="408">
        <f t="shared" si="201"/>
        <v>0</v>
      </c>
      <c r="N842" s="420">
        <f>M842*(1-'Annexe 1. Taux de référence'!$E55)+N66*('Annexe 1. Taux de référence'!$E55)</f>
        <v>0</v>
      </c>
      <c r="O842" s="422">
        <f>O66*'Annexe 1. Taux de référence'!$E55</f>
        <v>0</v>
      </c>
      <c r="P842" s="422">
        <f>P66*'Annexe 1. Taux de référence'!$E55</f>
        <v>0</v>
      </c>
      <c r="Q842" s="421">
        <f>Q66*'Annexe 1. Taux de référence'!$E55</f>
        <v>0</v>
      </c>
      <c r="R842" s="419">
        <f>R66*'Annexe 1. Taux de référence'!$E55</f>
        <v>0</v>
      </c>
      <c r="S842" s="422">
        <f>S66*'Annexe 1. Taux de référence'!$E55</f>
        <v>0</v>
      </c>
      <c r="T842" s="422">
        <f>T66*'Annexe 1. Taux de référence'!$E55</f>
        <v>0</v>
      </c>
      <c r="U842" s="422">
        <f>U66*'Annexe 1. Taux de référence'!$E55</f>
        <v>0</v>
      </c>
      <c r="V842" s="422">
        <f>V66*'Annexe 1. Taux de référence'!$E55</f>
        <v>0</v>
      </c>
      <c r="W842" s="422">
        <f>W66*'Annexe 1. Taux de référence'!$E55</f>
        <v>0</v>
      </c>
      <c r="X842" s="422">
        <f>X66*'Annexe 1. Taux de référence'!$E55</f>
        <v>0</v>
      </c>
      <c r="Y842" s="422">
        <f>Y66*'Annexe 1. Taux de référence'!$E55</f>
        <v>0</v>
      </c>
      <c r="Z842" s="422">
        <f>Z66*'Annexe 1. Taux de référence'!$E55</f>
        <v>0</v>
      </c>
      <c r="AA842" s="422">
        <f>AA66*'Annexe 1. Taux de référence'!$E55</f>
        <v>0</v>
      </c>
      <c r="AB842" s="422">
        <f>AB66*'Annexe 1. Taux de référence'!$E55</f>
        <v>0</v>
      </c>
      <c r="AC842" s="408">
        <f>M842-SUM(N842:AB842)</f>
        <v>0</v>
      </c>
      <c r="AD842" s="900"/>
      <c r="AE842" s="901"/>
      <c r="AF842" s="902"/>
    </row>
    <row r="843" spans="1:32" ht="27.75" customHeight="1" outlineLevel="1" x14ac:dyDescent="0.2">
      <c r="A843" s="11">
        <v>163</v>
      </c>
      <c r="B843" s="669"/>
      <c r="C843" s="670"/>
      <c r="D843" s="670"/>
      <c r="E843" s="670"/>
      <c r="F843" s="859" t="s">
        <v>566</v>
      </c>
      <c r="G843" s="860"/>
      <c r="H843" s="860"/>
      <c r="I843" s="860"/>
      <c r="J843" s="860"/>
      <c r="K843" s="860"/>
      <c r="L843" s="861"/>
      <c r="M843" s="408">
        <f t="shared" si="201"/>
        <v>0</v>
      </c>
      <c r="N843" s="420">
        <f>M843*(1-'Annexe 1. Taux de référence'!$E56)+N67*('Annexe 1. Taux de référence'!$E56)</f>
        <v>0</v>
      </c>
      <c r="O843" s="422">
        <f>O67*'Annexe 1. Taux de référence'!$E56</f>
        <v>0</v>
      </c>
      <c r="P843" s="422">
        <f>P67*'Annexe 1. Taux de référence'!$E56</f>
        <v>0</v>
      </c>
      <c r="Q843" s="421">
        <f>Q67*'Annexe 1. Taux de référence'!$E56</f>
        <v>0</v>
      </c>
      <c r="R843" s="419">
        <f>R67*'Annexe 1. Taux de référence'!$E56</f>
        <v>0</v>
      </c>
      <c r="S843" s="422">
        <f>S67*'Annexe 1. Taux de référence'!$E56</f>
        <v>0</v>
      </c>
      <c r="T843" s="422">
        <f>T67*'Annexe 1. Taux de référence'!$E56</f>
        <v>0</v>
      </c>
      <c r="U843" s="422">
        <f>U67*'Annexe 1. Taux de référence'!$E56</f>
        <v>0</v>
      </c>
      <c r="V843" s="422">
        <f>V67*'Annexe 1. Taux de référence'!$E56</f>
        <v>0</v>
      </c>
      <c r="W843" s="422">
        <f>W67*'Annexe 1. Taux de référence'!$E56</f>
        <v>0</v>
      </c>
      <c r="X843" s="422">
        <f>X67*'Annexe 1. Taux de référence'!$E56</f>
        <v>0</v>
      </c>
      <c r="Y843" s="422">
        <f>Y67*'Annexe 1. Taux de référence'!$E56</f>
        <v>0</v>
      </c>
      <c r="Z843" s="422">
        <f>Z67*'Annexe 1. Taux de référence'!$E56</f>
        <v>0</v>
      </c>
      <c r="AA843" s="422">
        <f>AA67*'Annexe 1. Taux de référence'!$E56</f>
        <v>0</v>
      </c>
      <c r="AB843" s="422">
        <f>AB67*'Annexe 1. Taux de référence'!$E56</f>
        <v>0</v>
      </c>
      <c r="AC843" s="408">
        <f>M843-SUM(N843:AB843)</f>
        <v>0</v>
      </c>
      <c r="AD843" s="903"/>
      <c r="AE843" s="904"/>
      <c r="AF843" s="905"/>
    </row>
    <row r="844" spans="1:32" outlineLevel="1" x14ac:dyDescent="0.2">
      <c r="A844" s="11">
        <v>164</v>
      </c>
      <c r="B844" s="669"/>
      <c r="C844" s="670"/>
      <c r="D844" s="844" t="s">
        <v>23</v>
      </c>
      <c r="E844" s="845"/>
      <c r="F844" s="845"/>
      <c r="G844" s="845"/>
      <c r="H844" s="845"/>
      <c r="I844" s="845"/>
      <c r="J844" s="845"/>
      <c r="K844" s="845"/>
      <c r="L844" s="845"/>
      <c r="M844" s="845"/>
      <c r="N844" s="845"/>
      <c r="O844" s="845"/>
      <c r="P844" s="845"/>
      <c r="Q844" s="845"/>
      <c r="R844" s="845"/>
      <c r="S844" s="845"/>
      <c r="T844" s="845"/>
      <c r="U844" s="845"/>
      <c r="V844" s="845"/>
      <c r="W844" s="845"/>
      <c r="X844" s="845"/>
      <c r="Y844" s="845"/>
      <c r="Z844" s="845"/>
      <c r="AA844" s="845"/>
      <c r="AB844" s="845"/>
      <c r="AC844" s="845"/>
      <c r="AD844" s="845"/>
      <c r="AE844" s="845"/>
      <c r="AF844" s="846"/>
    </row>
    <row r="845" spans="1:32" outlineLevel="1" x14ac:dyDescent="0.2">
      <c r="A845" s="11">
        <v>165</v>
      </c>
      <c r="B845" s="669"/>
      <c r="C845" s="670"/>
      <c r="D845" s="670"/>
      <c r="E845" s="918" t="s">
        <v>126</v>
      </c>
      <c r="F845" s="919"/>
      <c r="G845" s="919"/>
      <c r="H845" s="919"/>
      <c r="I845" s="919"/>
      <c r="J845" s="919"/>
      <c r="K845" s="919"/>
      <c r="L845" s="920"/>
      <c r="M845" s="407">
        <f>SUBTOTAL(9,M846:M847)</f>
        <v>0</v>
      </c>
      <c r="N845" s="410">
        <f t="shared" ref="N845:AC845" si="202">SUBTOTAL(9,N846:N847)</f>
        <v>0</v>
      </c>
      <c r="O845" s="414">
        <f t="shared" si="202"/>
        <v>0</v>
      </c>
      <c r="P845" s="413">
        <f t="shared" si="202"/>
        <v>0</v>
      </c>
      <c r="Q845" s="415">
        <f t="shared" si="202"/>
        <v>0</v>
      </c>
      <c r="R845" s="410">
        <f t="shared" si="202"/>
        <v>0</v>
      </c>
      <c r="S845" s="413">
        <f t="shared" si="202"/>
        <v>0</v>
      </c>
      <c r="T845" s="414">
        <f t="shared" si="202"/>
        <v>0</v>
      </c>
      <c r="U845" s="413">
        <f t="shared" si="202"/>
        <v>0</v>
      </c>
      <c r="V845" s="414">
        <f t="shared" si="202"/>
        <v>0</v>
      </c>
      <c r="W845" s="413">
        <f t="shared" si="202"/>
        <v>0</v>
      </c>
      <c r="X845" s="414">
        <f t="shared" si="202"/>
        <v>0</v>
      </c>
      <c r="Y845" s="413">
        <f t="shared" si="202"/>
        <v>0</v>
      </c>
      <c r="Z845" s="414">
        <f t="shared" si="202"/>
        <v>0</v>
      </c>
      <c r="AA845" s="413">
        <f t="shared" si="202"/>
        <v>0</v>
      </c>
      <c r="AB845" s="424">
        <f t="shared" si="202"/>
        <v>0</v>
      </c>
      <c r="AC845" s="407">
        <f t="shared" si="202"/>
        <v>0</v>
      </c>
      <c r="AD845" s="1440"/>
      <c r="AE845" s="828"/>
      <c r="AF845" s="829"/>
    </row>
    <row r="846" spans="1:32" outlineLevel="1" x14ac:dyDescent="0.2">
      <c r="A846" s="11">
        <v>166</v>
      </c>
      <c r="B846" s="669"/>
      <c r="C846" s="670"/>
      <c r="D846" s="670"/>
      <c r="E846" s="670"/>
      <c r="F846" s="856" t="s">
        <v>127</v>
      </c>
      <c r="G846" s="857"/>
      <c r="H846" s="857"/>
      <c r="I846" s="857"/>
      <c r="J846" s="857"/>
      <c r="K846" s="857"/>
      <c r="L846" s="858"/>
      <c r="M846" s="408">
        <f t="shared" ref="M846:M847" si="203">M70</f>
        <v>0</v>
      </c>
      <c r="N846" s="420">
        <f>M846*(1-'Annexe 1. Taux de référence'!$E59)+N70*('Annexe 1. Taux de référence'!$E59)</f>
        <v>0</v>
      </c>
      <c r="O846" s="422">
        <f>O70*'Annexe 1. Taux de référence'!$E59</f>
        <v>0</v>
      </c>
      <c r="P846" s="422">
        <f>P70*'Annexe 1. Taux de référence'!$E59</f>
        <v>0</v>
      </c>
      <c r="Q846" s="421">
        <f>Q70*'Annexe 1. Taux de référence'!$E59</f>
        <v>0</v>
      </c>
      <c r="R846" s="419">
        <f>R70*'Annexe 1. Taux de référence'!$E59</f>
        <v>0</v>
      </c>
      <c r="S846" s="422">
        <f>S70*'Annexe 1. Taux de référence'!$E59</f>
        <v>0</v>
      </c>
      <c r="T846" s="422">
        <f>T70*'Annexe 1. Taux de référence'!$E59</f>
        <v>0</v>
      </c>
      <c r="U846" s="422">
        <f>U70*'Annexe 1. Taux de référence'!$E59</f>
        <v>0</v>
      </c>
      <c r="V846" s="422">
        <f>V70*'Annexe 1. Taux de référence'!$E59</f>
        <v>0</v>
      </c>
      <c r="W846" s="422">
        <f>W70*'Annexe 1. Taux de référence'!$E59</f>
        <v>0</v>
      </c>
      <c r="X846" s="422">
        <f>X70*'Annexe 1. Taux de référence'!$E59</f>
        <v>0</v>
      </c>
      <c r="Y846" s="422">
        <f>Y70*'Annexe 1. Taux de référence'!$E59</f>
        <v>0</v>
      </c>
      <c r="Z846" s="422">
        <f>Z70*'Annexe 1. Taux de référence'!$E59</f>
        <v>0</v>
      </c>
      <c r="AA846" s="422">
        <f>AA70*'Annexe 1. Taux de référence'!$E59</f>
        <v>0</v>
      </c>
      <c r="AB846" s="422">
        <f>AB70*'Annexe 1. Taux de référence'!$E59</f>
        <v>0</v>
      </c>
      <c r="AC846" s="408">
        <f>M846-SUM(N846:AB846)</f>
        <v>0</v>
      </c>
      <c r="AD846" s="830"/>
      <c r="AE846" s="831"/>
      <c r="AF846" s="832"/>
    </row>
    <row r="847" spans="1:32" outlineLevel="1" x14ac:dyDescent="0.2">
      <c r="A847" s="11">
        <v>167</v>
      </c>
      <c r="B847" s="669"/>
      <c r="C847" s="670"/>
      <c r="D847" s="670"/>
      <c r="E847" s="670"/>
      <c r="F847" s="859" t="s">
        <v>128</v>
      </c>
      <c r="G847" s="860"/>
      <c r="H847" s="860"/>
      <c r="I847" s="860"/>
      <c r="J847" s="860"/>
      <c r="K847" s="860"/>
      <c r="L847" s="861"/>
      <c r="M847" s="408">
        <f t="shared" si="203"/>
        <v>0</v>
      </c>
      <c r="N847" s="420">
        <f>M847*(1-'Annexe 1. Taux de référence'!$E60)+N71*('Annexe 1. Taux de référence'!$E60)</f>
        <v>0</v>
      </c>
      <c r="O847" s="422">
        <f>O71*'Annexe 1. Taux de référence'!$E60</f>
        <v>0</v>
      </c>
      <c r="P847" s="422">
        <f>P71*'Annexe 1. Taux de référence'!$E60</f>
        <v>0</v>
      </c>
      <c r="Q847" s="421">
        <f>Q71*'Annexe 1. Taux de référence'!$E60</f>
        <v>0</v>
      </c>
      <c r="R847" s="419">
        <f>R71*'Annexe 1. Taux de référence'!$E60</f>
        <v>0</v>
      </c>
      <c r="S847" s="422">
        <f>S71*'Annexe 1. Taux de référence'!$E60</f>
        <v>0</v>
      </c>
      <c r="T847" s="422">
        <f>T71*'Annexe 1. Taux de référence'!$E60</f>
        <v>0</v>
      </c>
      <c r="U847" s="422">
        <f>U71*'Annexe 1. Taux de référence'!$E60</f>
        <v>0</v>
      </c>
      <c r="V847" s="422">
        <f>V71*'Annexe 1. Taux de référence'!$E60</f>
        <v>0</v>
      </c>
      <c r="W847" s="422">
        <f>W71*'Annexe 1. Taux de référence'!$E60</f>
        <v>0</v>
      </c>
      <c r="X847" s="422">
        <f>X71*'Annexe 1. Taux de référence'!$E60</f>
        <v>0</v>
      </c>
      <c r="Y847" s="422">
        <f>Y71*'Annexe 1. Taux de référence'!$E60</f>
        <v>0</v>
      </c>
      <c r="Z847" s="422">
        <f>Z71*'Annexe 1. Taux de référence'!$E60</f>
        <v>0</v>
      </c>
      <c r="AA847" s="422">
        <f>AA71*'Annexe 1. Taux de référence'!$E60</f>
        <v>0</v>
      </c>
      <c r="AB847" s="422">
        <f>AB71*'Annexe 1. Taux de référence'!$E60</f>
        <v>0</v>
      </c>
      <c r="AC847" s="408">
        <f>M847-SUM(N847:AB847)</f>
        <v>0</v>
      </c>
      <c r="AD847" s="830"/>
      <c r="AE847" s="831"/>
      <c r="AF847" s="832"/>
    </row>
    <row r="848" spans="1:32" outlineLevel="1" x14ac:dyDescent="0.2">
      <c r="A848" s="11">
        <v>168</v>
      </c>
      <c r="B848" s="669"/>
      <c r="C848" s="670"/>
      <c r="D848" s="670"/>
      <c r="E848" s="853" t="s">
        <v>129</v>
      </c>
      <c r="F848" s="854"/>
      <c r="G848" s="854"/>
      <c r="H848" s="854"/>
      <c r="I848" s="854"/>
      <c r="J848" s="854"/>
      <c r="K848" s="854"/>
      <c r="L848" s="855"/>
      <c r="M848" s="407">
        <f>SUBTOTAL(9,M849:M850)</f>
        <v>0</v>
      </c>
      <c r="N848" s="410">
        <f t="shared" ref="N848:AC848" si="204">SUBTOTAL(9,N849:N850)</f>
        <v>0</v>
      </c>
      <c r="O848" s="414">
        <f t="shared" si="204"/>
        <v>0</v>
      </c>
      <c r="P848" s="413">
        <f t="shared" si="204"/>
        <v>0</v>
      </c>
      <c r="Q848" s="415">
        <f t="shared" si="204"/>
        <v>0</v>
      </c>
      <c r="R848" s="410">
        <f t="shared" si="204"/>
        <v>0</v>
      </c>
      <c r="S848" s="413">
        <f t="shared" si="204"/>
        <v>0</v>
      </c>
      <c r="T848" s="414">
        <f t="shared" si="204"/>
        <v>0</v>
      </c>
      <c r="U848" s="413">
        <f t="shared" si="204"/>
        <v>0</v>
      </c>
      <c r="V848" s="414">
        <f t="shared" si="204"/>
        <v>0</v>
      </c>
      <c r="W848" s="413">
        <f t="shared" si="204"/>
        <v>0</v>
      </c>
      <c r="X848" s="414">
        <f t="shared" si="204"/>
        <v>0</v>
      </c>
      <c r="Y848" s="413">
        <f t="shared" si="204"/>
        <v>0</v>
      </c>
      <c r="Z848" s="414">
        <f t="shared" si="204"/>
        <v>0</v>
      </c>
      <c r="AA848" s="413">
        <f t="shared" si="204"/>
        <v>0</v>
      </c>
      <c r="AB848" s="424">
        <f t="shared" si="204"/>
        <v>0</v>
      </c>
      <c r="AC848" s="407">
        <f t="shared" si="204"/>
        <v>0</v>
      </c>
      <c r="AD848" s="830"/>
      <c r="AE848" s="831"/>
      <c r="AF848" s="832"/>
    </row>
    <row r="849" spans="1:32" outlineLevel="1" x14ac:dyDescent="0.2">
      <c r="A849" s="11">
        <v>169</v>
      </c>
      <c r="B849" s="669"/>
      <c r="C849" s="670"/>
      <c r="D849" s="670"/>
      <c r="E849" s="670"/>
      <c r="F849" s="856" t="s">
        <v>130</v>
      </c>
      <c r="G849" s="857"/>
      <c r="H849" s="857"/>
      <c r="I849" s="857"/>
      <c r="J849" s="857"/>
      <c r="K849" s="857"/>
      <c r="L849" s="858"/>
      <c r="M849" s="408">
        <f t="shared" ref="M849:M850" si="205">M73</f>
        <v>0</v>
      </c>
      <c r="N849" s="420">
        <f>M849*(1-'Annexe 1. Taux de référence'!$E62)+N73*('Annexe 1. Taux de référence'!$E62)</f>
        <v>0</v>
      </c>
      <c r="O849" s="422">
        <f>O73*'Annexe 1. Taux de référence'!$E62</f>
        <v>0</v>
      </c>
      <c r="P849" s="422">
        <f>P73*'Annexe 1. Taux de référence'!$E62</f>
        <v>0</v>
      </c>
      <c r="Q849" s="421">
        <f>Q73*'Annexe 1. Taux de référence'!$E62</f>
        <v>0</v>
      </c>
      <c r="R849" s="419">
        <f>R73*'Annexe 1. Taux de référence'!$E62</f>
        <v>0</v>
      </c>
      <c r="S849" s="422">
        <f>S73*'Annexe 1. Taux de référence'!$E62</f>
        <v>0</v>
      </c>
      <c r="T849" s="422">
        <f>T73*'Annexe 1. Taux de référence'!$E62</f>
        <v>0</v>
      </c>
      <c r="U849" s="422">
        <f>U73*'Annexe 1. Taux de référence'!$E62</f>
        <v>0</v>
      </c>
      <c r="V849" s="422">
        <f>V73*'Annexe 1. Taux de référence'!$E62</f>
        <v>0</v>
      </c>
      <c r="W849" s="422">
        <f>W73*'Annexe 1. Taux de référence'!$E62</f>
        <v>0</v>
      </c>
      <c r="X849" s="422">
        <f>X73*'Annexe 1. Taux de référence'!$E62</f>
        <v>0</v>
      </c>
      <c r="Y849" s="422">
        <f>Y73*'Annexe 1. Taux de référence'!$E62</f>
        <v>0</v>
      </c>
      <c r="Z849" s="422">
        <f>Z73*'Annexe 1. Taux de référence'!$E62</f>
        <v>0</v>
      </c>
      <c r="AA849" s="422">
        <f>AA73*'Annexe 1. Taux de référence'!$E62</f>
        <v>0</v>
      </c>
      <c r="AB849" s="422">
        <f>AB73*'Annexe 1. Taux de référence'!$E62</f>
        <v>0</v>
      </c>
      <c r="AC849" s="408">
        <f>M849-SUM(N849:AB849)</f>
        <v>0</v>
      </c>
      <c r="AD849" s="830"/>
      <c r="AE849" s="831"/>
      <c r="AF849" s="832"/>
    </row>
    <row r="850" spans="1:32" outlineLevel="1" x14ac:dyDescent="0.2">
      <c r="A850" s="11">
        <v>170</v>
      </c>
      <c r="B850" s="669"/>
      <c r="C850" s="670"/>
      <c r="D850" s="670"/>
      <c r="E850" s="670"/>
      <c r="F850" s="859" t="s">
        <v>131</v>
      </c>
      <c r="G850" s="860"/>
      <c r="H850" s="860"/>
      <c r="I850" s="860"/>
      <c r="J850" s="860"/>
      <c r="K850" s="860"/>
      <c r="L850" s="861"/>
      <c r="M850" s="408">
        <f t="shared" si="205"/>
        <v>0</v>
      </c>
      <c r="N850" s="420">
        <f>M850*(1-'Annexe 1. Taux de référence'!$E63)+N74*('Annexe 1. Taux de référence'!$E63)</f>
        <v>0</v>
      </c>
      <c r="O850" s="422">
        <f>O74*'Annexe 1. Taux de référence'!$E63</f>
        <v>0</v>
      </c>
      <c r="P850" s="422">
        <f>P74*'Annexe 1. Taux de référence'!$E63</f>
        <v>0</v>
      </c>
      <c r="Q850" s="421">
        <f>Q74*'Annexe 1. Taux de référence'!$E63</f>
        <v>0</v>
      </c>
      <c r="R850" s="419">
        <f>R74*'Annexe 1. Taux de référence'!$E63</f>
        <v>0</v>
      </c>
      <c r="S850" s="422">
        <f>S74*'Annexe 1. Taux de référence'!$E63</f>
        <v>0</v>
      </c>
      <c r="T850" s="422">
        <f>T74*'Annexe 1. Taux de référence'!$E63</f>
        <v>0</v>
      </c>
      <c r="U850" s="422">
        <f>U74*'Annexe 1. Taux de référence'!$E63</f>
        <v>0</v>
      </c>
      <c r="V850" s="422">
        <f>V74*'Annexe 1. Taux de référence'!$E63</f>
        <v>0</v>
      </c>
      <c r="W850" s="422">
        <f>W74*'Annexe 1. Taux de référence'!$E63</f>
        <v>0</v>
      </c>
      <c r="X850" s="422">
        <f>X74*'Annexe 1. Taux de référence'!$E63</f>
        <v>0</v>
      </c>
      <c r="Y850" s="422">
        <f>Y74*'Annexe 1. Taux de référence'!$E63</f>
        <v>0</v>
      </c>
      <c r="Z850" s="422">
        <f>Z74*'Annexe 1. Taux de référence'!$E63</f>
        <v>0</v>
      </c>
      <c r="AA850" s="422">
        <f>AA74*'Annexe 1. Taux de référence'!$E63</f>
        <v>0</v>
      </c>
      <c r="AB850" s="422">
        <f>AB74*'Annexe 1. Taux de référence'!$E63</f>
        <v>0</v>
      </c>
      <c r="AC850" s="408">
        <f>M850-SUM(N850:AB850)</f>
        <v>0</v>
      </c>
      <c r="AD850" s="830"/>
      <c r="AE850" s="831"/>
      <c r="AF850" s="832"/>
    </row>
    <row r="851" spans="1:32" outlineLevel="1" x14ac:dyDescent="0.2">
      <c r="A851" s="11">
        <v>171</v>
      </c>
      <c r="B851" s="669"/>
      <c r="C851" s="670"/>
      <c r="D851" s="670"/>
      <c r="E851" s="853" t="s">
        <v>132</v>
      </c>
      <c r="F851" s="854"/>
      <c r="G851" s="854"/>
      <c r="H851" s="854"/>
      <c r="I851" s="854"/>
      <c r="J851" s="854"/>
      <c r="K851" s="854"/>
      <c r="L851" s="855"/>
      <c r="M851" s="407">
        <f>SUBTOTAL(9,M852:M853)</f>
        <v>0</v>
      </c>
      <c r="N851" s="410">
        <f t="shared" ref="N851:AC851" si="206">SUBTOTAL(9,N852:N853)</f>
        <v>0</v>
      </c>
      <c r="O851" s="414">
        <f t="shared" si="206"/>
        <v>0</v>
      </c>
      <c r="P851" s="413">
        <f t="shared" si="206"/>
        <v>0</v>
      </c>
      <c r="Q851" s="415">
        <f t="shared" si="206"/>
        <v>0</v>
      </c>
      <c r="R851" s="410">
        <f t="shared" si="206"/>
        <v>0</v>
      </c>
      <c r="S851" s="413">
        <f t="shared" si="206"/>
        <v>0</v>
      </c>
      <c r="T851" s="414">
        <f t="shared" si="206"/>
        <v>0</v>
      </c>
      <c r="U851" s="413">
        <f t="shared" si="206"/>
        <v>0</v>
      </c>
      <c r="V851" s="414">
        <f t="shared" si="206"/>
        <v>0</v>
      </c>
      <c r="W851" s="413">
        <f t="shared" si="206"/>
        <v>0</v>
      </c>
      <c r="X851" s="414">
        <f t="shared" si="206"/>
        <v>0</v>
      </c>
      <c r="Y851" s="413">
        <f t="shared" si="206"/>
        <v>0</v>
      </c>
      <c r="Z851" s="414">
        <f t="shared" si="206"/>
        <v>0</v>
      </c>
      <c r="AA851" s="413">
        <f t="shared" si="206"/>
        <v>0</v>
      </c>
      <c r="AB851" s="424">
        <f t="shared" si="206"/>
        <v>0</v>
      </c>
      <c r="AC851" s="407">
        <f t="shared" si="206"/>
        <v>0</v>
      </c>
      <c r="AD851" s="830"/>
      <c r="AE851" s="831"/>
      <c r="AF851" s="832"/>
    </row>
    <row r="852" spans="1:32" outlineLevel="1" x14ac:dyDescent="0.2">
      <c r="A852" s="11">
        <v>172</v>
      </c>
      <c r="B852" s="669"/>
      <c r="C852" s="670"/>
      <c r="D852" s="670"/>
      <c r="E852" s="670"/>
      <c r="F852" s="856" t="s">
        <v>133</v>
      </c>
      <c r="G852" s="857"/>
      <c r="H852" s="857"/>
      <c r="I852" s="857"/>
      <c r="J852" s="857"/>
      <c r="K852" s="857"/>
      <c r="L852" s="858"/>
      <c r="M852" s="408">
        <f t="shared" ref="M852:M853" si="207">M76</f>
        <v>0</v>
      </c>
      <c r="N852" s="420">
        <f>M852*(1-'Annexe 1. Taux de référence'!$E65)+N76*('Annexe 1. Taux de référence'!$E65)</f>
        <v>0</v>
      </c>
      <c r="O852" s="422">
        <f>O76*'Annexe 1. Taux de référence'!$E65</f>
        <v>0</v>
      </c>
      <c r="P852" s="422">
        <f>P76*'Annexe 1. Taux de référence'!$E65</f>
        <v>0</v>
      </c>
      <c r="Q852" s="421">
        <f>Q76*'Annexe 1. Taux de référence'!$E65</f>
        <v>0</v>
      </c>
      <c r="R852" s="419">
        <f>R76*'Annexe 1. Taux de référence'!$E65</f>
        <v>0</v>
      </c>
      <c r="S852" s="422">
        <f>S76*'Annexe 1. Taux de référence'!$E65</f>
        <v>0</v>
      </c>
      <c r="T852" s="422">
        <f>T76*'Annexe 1. Taux de référence'!$E65</f>
        <v>0</v>
      </c>
      <c r="U852" s="422">
        <f>U76*'Annexe 1. Taux de référence'!$E65</f>
        <v>0</v>
      </c>
      <c r="V852" s="422">
        <f>V76*'Annexe 1. Taux de référence'!$E65</f>
        <v>0</v>
      </c>
      <c r="W852" s="422">
        <f>W76*'Annexe 1. Taux de référence'!$E65</f>
        <v>0</v>
      </c>
      <c r="X852" s="422">
        <f>X76*'Annexe 1. Taux de référence'!$E65</f>
        <v>0</v>
      </c>
      <c r="Y852" s="422">
        <f>Y76*'Annexe 1. Taux de référence'!$E65</f>
        <v>0</v>
      </c>
      <c r="Z852" s="422">
        <f>Z76*'Annexe 1. Taux de référence'!$E65</f>
        <v>0</v>
      </c>
      <c r="AA852" s="422">
        <f>AA76*'Annexe 1. Taux de référence'!$E65</f>
        <v>0</v>
      </c>
      <c r="AB852" s="422">
        <f>AB76*'Annexe 1. Taux de référence'!$E65</f>
        <v>0</v>
      </c>
      <c r="AC852" s="408">
        <f>M852-SUM(N852:AB852)</f>
        <v>0</v>
      </c>
      <c r="AD852" s="830"/>
      <c r="AE852" s="831"/>
      <c r="AF852" s="832"/>
    </row>
    <row r="853" spans="1:32" outlineLevel="1" x14ac:dyDescent="0.2">
      <c r="A853" s="11">
        <v>173</v>
      </c>
      <c r="B853" s="669"/>
      <c r="C853" s="670"/>
      <c r="D853" s="670"/>
      <c r="E853" s="670"/>
      <c r="F853" s="859" t="s">
        <v>134</v>
      </c>
      <c r="G853" s="860"/>
      <c r="H853" s="860"/>
      <c r="I853" s="860"/>
      <c r="J853" s="860"/>
      <c r="K853" s="860"/>
      <c r="L853" s="861"/>
      <c r="M853" s="408">
        <f t="shared" si="207"/>
        <v>0</v>
      </c>
      <c r="N853" s="420">
        <f>M853*(1-'Annexe 1. Taux de référence'!$E66)+N77*('Annexe 1. Taux de référence'!$E66)</f>
        <v>0</v>
      </c>
      <c r="O853" s="422">
        <f>O77*'Annexe 1. Taux de référence'!$E66</f>
        <v>0</v>
      </c>
      <c r="P853" s="422">
        <f>P77*'Annexe 1. Taux de référence'!$E66</f>
        <v>0</v>
      </c>
      <c r="Q853" s="421">
        <f>Q77*'Annexe 1. Taux de référence'!$E66</f>
        <v>0</v>
      </c>
      <c r="R853" s="419">
        <f>R77*'Annexe 1. Taux de référence'!$E66</f>
        <v>0</v>
      </c>
      <c r="S853" s="422">
        <f>S77*'Annexe 1. Taux de référence'!$E66</f>
        <v>0</v>
      </c>
      <c r="T853" s="422">
        <f>T77*'Annexe 1. Taux de référence'!$E66</f>
        <v>0</v>
      </c>
      <c r="U853" s="422">
        <f>U77*'Annexe 1. Taux de référence'!$E66</f>
        <v>0</v>
      </c>
      <c r="V853" s="422">
        <f>V77*'Annexe 1. Taux de référence'!$E66</f>
        <v>0</v>
      </c>
      <c r="W853" s="422">
        <f>W77*'Annexe 1. Taux de référence'!$E66</f>
        <v>0</v>
      </c>
      <c r="X853" s="422">
        <f>X77*'Annexe 1. Taux de référence'!$E66</f>
        <v>0</v>
      </c>
      <c r="Y853" s="422">
        <f>Y77*'Annexe 1. Taux de référence'!$E66</f>
        <v>0</v>
      </c>
      <c r="Z853" s="422">
        <f>Z77*'Annexe 1. Taux de référence'!$E66</f>
        <v>0</v>
      </c>
      <c r="AA853" s="422">
        <f>AA77*'Annexe 1. Taux de référence'!$E66</f>
        <v>0</v>
      </c>
      <c r="AB853" s="422">
        <f>AB77*'Annexe 1. Taux de référence'!$E66</f>
        <v>0</v>
      </c>
      <c r="AC853" s="408">
        <f>M853-SUM(N853:AB853)</f>
        <v>0</v>
      </c>
      <c r="AD853" s="830"/>
      <c r="AE853" s="831"/>
      <c r="AF853" s="832"/>
    </row>
    <row r="854" spans="1:32" outlineLevel="1" x14ac:dyDescent="0.2">
      <c r="A854" s="11">
        <v>174</v>
      </c>
      <c r="B854" s="669"/>
      <c r="C854" s="670"/>
      <c r="D854" s="670"/>
      <c r="E854" s="853" t="s">
        <v>135</v>
      </c>
      <c r="F854" s="854"/>
      <c r="G854" s="854"/>
      <c r="H854" s="854"/>
      <c r="I854" s="854"/>
      <c r="J854" s="854"/>
      <c r="K854" s="854"/>
      <c r="L854" s="855"/>
      <c r="M854" s="407">
        <f>SUBTOTAL(9,M855:M856)</f>
        <v>0</v>
      </c>
      <c r="N854" s="410">
        <f t="shared" ref="N854:AC854" si="208">SUBTOTAL(9,N855:N856)</f>
        <v>0</v>
      </c>
      <c r="O854" s="414">
        <f t="shared" si="208"/>
        <v>0</v>
      </c>
      <c r="P854" s="413">
        <f t="shared" si="208"/>
        <v>0</v>
      </c>
      <c r="Q854" s="415">
        <f t="shared" si="208"/>
        <v>0</v>
      </c>
      <c r="R854" s="410">
        <f t="shared" si="208"/>
        <v>0</v>
      </c>
      <c r="S854" s="413">
        <f t="shared" si="208"/>
        <v>0</v>
      </c>
      <c r="T854" s="414">
        <f t="shared" si="208"/>
        <v>0</v>
      </c>
      <c r="U854" s="413">
        <f t="shared" si="208"/>
        <v>0</v>
      </c>
      <c r="V854" s="414">
        <f t="shared" si="208"/>
        <v>0</v>
      </c>
      <c r="W854" s="413">
        <f t="shared" si="208"/>
        <v>0</v>
      </c>
      <c r="X854" s="414">
        <f t="shared" si="208"/>
        <v>0</v>
      </c>
      <c r="Y854" s="413">
        <f t="shared" si="208"/>
        <v>0</v>
      </c>
      <c r="Z854" s="414">
        <f t="shared" si="208"/>
        <v>0</v>
      </c>
      <c r="AA854" s="413">
        <f t="shared" si="208"/>
        <v>0</v>
      </c>
      <c r="AB854" s="424">
        <f t="shared" si="208"/>
        <v>0</v>
      </c>
      <c r="AC854" s="407">
        <f t="shared" si="208"/>
        <v>0</v>
      </c>
      <c r="AD854" s="830"/>
      <c r="AE854" s="831"/>
      <c r="AF854" s="832"/>
    </row>
    <row r="855" spans="1:32" outlineLevel="1" x14ac:dyDescent="0.2">
      <c r="A855" s="11">
        <v>175</v>
      </c>
      <c r="B855" s="669"/>
      <c r="C855" s="670"/>
      <c r="D855" s="670"/>
      <c r="E855" s="670"/>
      <c r="F855" s="856" t="s">
        <v>136</v>
      </c>
      <c r="G855" s="857"/>
      <c r="H855" s="857"/>
      <c r="I855" s="857"/>
      <c r="J855" s="857"/>
      <c r="K855" s="857"/>
      <c r="L855" s="858"/>
      <c r="M855" s="408">
        <f t="shared" ref="M855:M856" si="209">M79</f>
        <v>0</v>
      </c>
      <c r="N855" s="420">
        <f>M855*(1-'Annexe 1. Taux de référence'!$E68)+N79*('Annexe 1. Taux de référence'!$E68)</f>
        <v>0</v>
      </c>
      <c r="O855" s="422">
        <f>O79*'Annexe 1. Taux de référence'!$E68</f>
        <v>0</v>
      </c>
      <c r="P855" s="422">
        <f>P79*'Annexe 1. Taux de référence'!$E68</f>
        <v>0</v>
      </c>
      <c r="Q855" s="421">
        <f>Q79*'Annexe 1. Taux de référence'!$E68</f>
        <v>0</v>
      </c>
      <c r="R855" s="419">
        <f>R79*'Annexe 1. Taux de référence'!$E68</f>
        <v>0</v>
      </c>
      <c r="S855" s="422">
        <f>S79*'Annexe 1. Taux de référence'!$E68</f>
        <v>0</v>
      </c>
      <c r="T855" s="422">
        <f>T79*'Annexe 1. Taux de référence'!$E68</f>
        <v>0</v>
      </c>
      <c r="U855" s="422">
        <f>U79*'Annexe 1. Taux de référence'!$E68</f>
        <v>0</v>
      </c>
      <c r="V855" s="422">
        <f>V79*'Annexe 1. Taux de référence'!$E68</f>
        <v>0</v>
      </c>
      <c r="W855" s="422">
        <f>W79*'Annexe 1. Taux de référence'!$E68</f>
        <v>0</v>
      </c>
      <c r="X855" s="422">
        <f>X79*'Annexe 1. Taux de référence'!$E68</f>
        <v>0</v>
      </c>
      <c r="Y855" s="422">
        <f>Y79*'Annexe 1. Taux de référence'!$E68</f>
        <v>0</v>
      </c>
      <c r="Z855" s="422">
        <f>Z79*'Annexe 1. Taux de référence'!$E68</f>
        <v>0</v>
      </c>
      <c r="AA855" s="422">
        <f>AA79*'Annexe 1. Taux de référence'!$E68</f>
        <v>0</v>
      </c>
      <c r="AB855" s="422">
        <f>AB79*'Annexe 1. Taux de référence'!$E68</f>
        <v>0</v>
      </c>
      <c r="AC855" s="408">
        <f>M855-SUM(N855:AB855)</f>
        <v>0</v>
      </c>
      <c r="AD855" s="830"/>
      <c r="AE855" s="831"/>
      <c r="AF855" s="832"/>
    </row>
    <row r="856" spans="1:32" outlineLevel="1" x14ac:dyDescent="0.2">
      <c r="A856" s="11">
        <v>176</v>
      </c>
      <c r="B856" s="669"/>
      <c r="C856" s="670"/>
      <c r="D856" s="670"/>
      <c r="E856" s="670"/>
      <c r="F856" s="859" t="s">
        <v>137</v>
      </c>
      <c r="G856" s="860"/>
      <c r="H856" s="860"/>
      <c r="I856" s="860"/>
      <c r="J856" s="860"/>
      <c r="K856" s="860"/>
      <c r="L856" s="861"/>
      <c r="M856" s="408">
        <f t="shared" si="209"/>
        <v>0</v>
      </c>
      <c r="N856" s="420">
        <f>M856*(1-'Annexe 1. Taux de référence'!$E69)+N80*('Annexe 1. Taux de référence'!$E69)</f>
        <v>0</v>
      </c>
      <c r="O856" s="422">
        <f>O80*'Annexe 1. Taux de référence'!$E69</f>
        <v>0</v>
      </c>
      <c r="P856" s="422">
        <f>P80*'Annexe 1. Taux de référence'!$E69</f>
        <v>0</v>
      </c>
      <c r="Q856" s="421">
        <f>Q80*'Annexe 1. Taux de référence'!$E69</f>
        <v>0</v>
      </c>
      <c r="R856" s="419">
        <f>R80*'Annexe 1. Taux de référence'!$E69</f>
        <v>0</v>
      </c>
      <c r="S856" s="422">
        <f>S80*'Annexe 1. Taux de référence'!$E69</f>
        <v>0</v>
      </c>
      <c r="T856" s="422">
        <f>T80*'Annexe 1. Taux de référence'!$E69</f>
        <v>0</v>
      </c>
      <c r="U856" s="422">
        <f>U80*'Annexe 1. Taux de référence'!$E69</f>
        <v>0</v>
      </c>
      <c r="V856" s="422">
        <f>V80*'Annexe 1. Taux de référence'!$E69</f>
        <v>0</v>
      </c>
      <c r="W856" s="422">
        <f>W80*'Annexe 1. Taux de référence'!$E69</f>
        <v>0</v>
      </c>
      <c r="X856" s="422">
        <f>X80*'Annexe 1. Taux de référence'!$E69</f>
        <v>0</v>
      </c>
      <c r="Y856" s="422">
        <f>Y80*'Annexe 1. Taux de référence'!$E69</f>
        <v>0</v>
      </c>
      <c r="Z856" s="422">
        <f>Z80*'Annexe 1. Taux de référence'!$E69</f>
        <v>0</v>
      </c>
      <c r="AA856" s="422">
        <f>AA80*'Annexe 1. Taux de référence'!$E69</f>
        <v>0</v>
      </c>
      <c r="AB856" s="422">
        <f>AB80*'Annexe 1. Taux de référence'!$E69</f>
        <v>0</v>
      </c>
      <c r="AC856" s="408">
        <f>M856-SUM(N856:AB856)</f>
        <v>0</v>
      </c>
      <c r="AD856" s="830"/>
      <c r="AE856" s="831"/>
      <c r="AF856" s="832"/>
    </row>
    <row r="857" spans="1:32" outlineLevel="1" x14ac:dyDescent="0.2">
      <c r="A857" s="11">
        <v>177</v>
      </c>
      <c r="B857" s="669"/>
      <c r="C857" s="670"/>
      <c r="D857" s="670"/>
      <c r="E857" s="853" t="s">
        <v>550</v>
      </c>
      <c r="F857" s="854"/>
      <c r="G857" s="854"/>
      <c r="H857" s="854"/>
      <c r="I857" s="854"/>
      <c r="J857" s="854"/>
      <c r="K857" s="854"/>
      <c r="L857" s="855"/>
      <c r="M857" s="407">
        <f>SUBTOTAL(9,M858:M859)</f>
        <v>0</v>
      </c>
      <c r="N857" s="410">
        <f t="shared" ref="N857:AC857" si="210">SUBTOTAL(9,N858:N859)</f>
        <v>0</v>
      </c>
      <c r="O857" s="414">
        <f t="shared" si="210"/>
        <v>0</v>
      </c>
      <c r="P857" s="413">
        <f t="shared" si="210"/>
        <v>0</v>
      </c>
      <c r="Q857" s="415">
        <f t="shared" si="210"/>
        <v>0</v>
      </c>
      <c r="R857" s="410">
        <f t="shared" si="210"/>
        <v>0</v>
      </c>
      <c r="S857" s="413">
        <f t="shared" si="210"/>
        <v>0</v>
      </c>
      <c r="T857" s="414">
        <f t="shared" si="210"/>
        <v>0</v>
      </c>
      <c r="U857" s="413">
        <f t="shared" si="210"/>
        <v>0</v>
      </c>
      <c r="V857" s="414">
        <f t="shared" si="210"/>
        <v>0</v>
      </c>
      <c r="W857" s="413">
        <f t="shared" si="210"/>
        <v>0</v>
      </c>
      <c r="X857" s="414">
        <f t="shared" si="210"/>
        <v>0</v>
      </c>
      <c r="Y857" s="413">
        <f t="shared" si="210"/>
        <v>0</v>
      </c>
      <c r="Z857" s="414">
        <f t="shared" si="210"/>
        <v>0</v>
      </c>
      <c r="AA857" s="413">
        <f t="shared" si="210"/>
        <v>0</v>
      </c>
      <c r="AB857" s="424">
        <f t="shared" si="210"/>
        <v>0</v>
      </c>
      <c r="AC857" s="407">
        <f t="shared" si="210"/>
        <v>0</v>
      </c>
      <c r="AD857" s="830"/>
      <c r="AE857" s="831"/>
      <c r="AF857" s="832"/>
    </row>
    <row r="858" spans="1:32" outlineLevel="1" x14ac:dyDescent="0.2">
      <c r="A858" s="11">
        <v>178</v>
      </c>
      <c r="B858" s="669"/>
      <c r="C858" s="670"/>
      <c r="D858" s="670"/>
      <c r="E858" s="670"/>
      <c r="F858" s="856" t="s">
        <v>551</v>
      </c>
      <c r="G858" s="857"/>
      <c r="H858" s="857"/>
      <c r="I858" s="857"/>
      <c r="J858" s="857"/>
      <c r="K858" s="857"/>
      <c r="L858" s="858"/>
      <c r="M858" s="408">
        <f t="shared" ref="M858:M859" si="211">M82</f>
        <v>0</v>
      </c>
      <c r="N858" s="420">
        <f>M858*(1-'Annexe 1. Taux de référence'!$E71)+N82*('Annexe 1. Taux de référence'!$E71)</f>
        <v>0</v>
      </c>
      <c r="O858" s="422">
        <f>O82*'Annexe 1. Taux de référence'!$E71</f>
        <v>0</v>
      </c>
      <c r="P858" s="422">
        <f>P82*'Annexe 1. Taux de référence'!$E71</f>
        <v>0</v>
      </c>
      <c r="Q858" s="421">
        <f>Q82*'Annexe 1. Taux de référence'!$E71</f>
        <v>0</v>
      </c>
      <c r="R858" s="419">
        <f>R82*'Annexe 1. Taux de référence'!$E71</f>
        <v>0</v>
      </c>
      <c r="S858" s="422">
        <f>S82*'Annexe 1. Taux de référence'!$E71</f>
        <v>0</v>
      </c>
      <c r="T858" s="422">
        <f>T82*'Annexe 1. Taux de référence'!$E71</f>
        <v>0</v>
      </c>
      <c r="U858" s="422">
        <f>U82*'Annexe 1. Taux de référence'!$E71</f>
        <v>0</v>
      </c>
      <c r="V858" s="422">
        <f>V82*'Annexe 1. Taux de référence'!$E71</f>
        <v>0</v>
      </c>
      <c r="W858" s="422">
        <f>W82*'Annexe 1. Taux de référence'!$E71</f>
        <v>0</v>
      </c>
      <c r="X858" s="422">
        <f>X82*'Annexe 1. Taux de référence'!$E71</f>
        <v>0</v>
      </c>
      <c r="Y858" s="422">
        <f>Y82*'Annexe 1. Taux de référence'!$E71</f>
        <v>0</v>
      </c>
      <c r="Z858" s="422">
        <f>Z82*'Annexe 1. Taux de référence'!$E71</f>
        <v>0</v>
      </c>
      <c r="AA858" s="422">
        <f>AA82*'Annexe 1. Taux de référence'!$E71</f>
        <v>0</v>
      </c>
      <c r="AB858" s="422">
        <f>AB82*'Annexe 1. Taux de référence'!$E71</f>
        <v>0</v>
      </c>
      <c r="AC858" s="408">
        <f>M858-SUM(N858:AB858)</f>
        <v>0</v>
      </c>
      <c r="AD858" s="830"/>
      <c r="AE858" s="831"/>
      <c r="AF858" s="832"/>
    </row>
    <row r="859" spans="1:32" outlineLevel="1" x14ac:dyDescent="0.2">
      <c r="A859" s="11">
        <v>179</v>
      </c>
      <c r="B859" s="669"/>
      <c r="C859" s="670"/>
      <c r="D859" s="670"/>
      <c r="E859" s="670"/>
      <c r="F859" s="859" t="s">
        <v>552</v>
      </c>
      <c r="G859" s="860"/>
      <c r="H859" s="860"/>
      <c r="I859" s="860"/>
      <c r="J859" s="860"/>
      <c r="K859" s="860"/>
      <c r="L859" s="861"/>
      <c r="M859" s="408">
        <f t="shared" si="211"/>
        <v>0</v>
      </c>
      <c r="N859" s="420">
        <f>M859*(1-'Annexe 1. Taux de référence'!$E72)+N83*('Annexe 1. Taux de référence'!$E72)</f>
        <v>0</v>
      </c>
      <c r="O859" s="422">
        <f>O83*'Annexe 1. Taux de référence'!$E72</f>
        <v>0</v>
      </c>
      <c r="P859" s="422">
        <f>P83*'Annexe 1. Taux de référence'!$E72</f>
        <v>0</v>
      </c>
      <c r="Q859" s="421">
        <f>Q83*'Annexe 1. Taux de référence'!$E72</f>
        <v>0</v>
      </c>
      <c r="R859" s="419">
        <f>R83*'Annexe 1. Taux de référence'!$E72</f>
        <v>0</v>
      </c>
      <c r="S859" s="422">
        <f>S83*'Annexe 1. Taux de référence'!$E72</f>
        <v>0</v>
      </c>
      <c r="T859" s="422">
        <f>T83*'Annexe 1. Taux de référence'!$E72</f>
        <v>0</v>
      </c>
      <c r="U859" s="422">
        <f>U83*'Annexe 1. Taux de référence'!$E72</f>
        <v>0</v>
      </c>
      <c r="V859" s="422">
        <f>V83*'Annexe 1. Taux de référence'!$E72</f>
        <v>0</v>
      </c>
      <c r="W859" s="422">
        <f>W83*'Annexe 1. Taux de référence'!$E72</f>
        <v>0</v>
      </c>
      <c r="X859" s="422">
        <f>X83*'Annexe 1. Taux de référence'!$E72</f>
        <v>0</v>
      </c>
      <c r="Y859" s="422">
        <f>Y83*'Annexe 1. Taux de référence'!$E72</f>
        <v>0</v>
      </c>
      <c r="Z859" s="422">
        <f>Z83*'Annexe 1. Taux de référence'!$E72</f>
        <v>0</v>
      </c>
      <c r="AA859" s="422">
        <f>AA83*'Annexe 1. Taux de référence'!$E72</f>
        <v>0</v>
      </c>
      <c r="AB859" s="422">
        <f>AB83*'Annexe 1. Taux de référence'!$E72</f>
        <v>0</v>
      </c>
      <c r="AC859" s="408">
        <f>M859-SUM(N859:AB859)</f>
        <v>0</v>
      </c>
      <c r="AD859" s="830"/>
      <c r="AE859" s="831"/>
      <c r="AF859" s="832"/>
    </row>
    <row r="860" spans="1:32" outlineLevel="1" x14ac:dyDescent="0.2">
      <c r="A860" s="11">
        <v>180</v>
      </c>
      <c r="B860" s="669"/>
      <c r="C860" s="670"/>
      <c r="D860" s="670"/>
      <c r="E860" s="853" t="s">
        <v>553</v>
      </c>
      <c r="F860" s="854"/>
      <c r="G860" s="854"/>
      <c r="H860" s="854"/>
      <c r="I860" s="854"/>
      <c r="J860" s="854"/>
      <c r="K860" s="854"/>
      <c r="L860" s="855"/>
      <c r="M860" s="407">
        <f>SUBTOTAL(9,M861:M862)</f>
        <v>0</v>
      </c>
      <c r="N860" s="410">
        <f t="shared" ref="N860:AC860" si="212">SUBTOTAL(9,N861:N862)</f>
        <v>0</v>
      </c>
      <c r="O860" s="414">
        <f t="shared" si="212"/>
        <v>0</v>
      </c>
      <c r="P860" s="413">
        <f t="shared" si="212"/>
        <v>0</v>
      </c>
      <c r="Q860" s="415">
        <f t="shared" si="212"/>
        <v>0</v>
      </c>
      <c r="R860" s="410">
        <f t="shared" si="212"/>
        <v>0</v>
      </c>
      <c r="S860" s="413">
        <f t="shared" si="212"/>
        <v>0</v>
      </c>
      <c r="T860" s="414">
        <f t="shared" si="212"/>
        <v>0</v>
      </c>
      <c r="U860" s="413">
        <f t="shared" si="212"/>
        <v>0</v>
      </c>
      <c r="V860" s="414">
        <f t="shared" si="212"/>
        <v>0</v>
      </c>
      <c r="W860" s="413">
        <f t="shared" si="212"/>
        <v>0</v>
      </c>
      <c r="X860" s="414">
        <f t="shared" si="212"/>
        <v>0</v>
      </c>
      <c r="Y860" s="413">
        <f t="shared" si="212"/>
        <v>0</v>
      </c>
      <c r="Z860" s="414">
        <f t="shared" si="212"/>
        <v>0</v>
      </c>
      <c r="AA860" s="413">
        <f t="shared" si="212"/>
        <v>0</v>
      </c>
      <c r="AB860" s="424">
        <f t="shared" si="212"/>
        <v>0</v>
      </c>
      <c r="AC860" s="407">
        <f t="shared" si="212"/>
        <v>0</v>
      </c>
      <c r="AD860" s="830"/>
      <c r="AE860" s="831"/>
      <c r="AF860" s="832"/>
    </row>
    <row r="861" spans="1:32" outlineLevel="1" x14ac:dyDescent="0.2">
      <c r="A861" s="11">
        <v>181</v>
      </c>
      <c r="B861" s="669"/>
      <c r="C861" s="670"/>
      <c r="D861" s="670"/>
      <c r="E861" s="670"/>
      <c r="F861" s="856" t="s">
        <v>554</v>
      </c>
      <c r="G861" s="857"/>
      <c r="H861" s="857"/>
      <c r="I861" s="857"/>
      <c r="J861" s="857"/>
      <c r="K861" s="857"/>
      <c r="L861" s="858"/>
      <c r="M861" s="408">
        <f t="shared" ref="M861:M862" si="213">M85</f>
        <v>0</v>
      </c>
      <c r="N861" s="420">
        <f>M861*(1-'Annexe 1. Taux de référence'!$E74)+N85*('Annexe 1. Taux de référence'!$E74)</f>
        <v>0</v>
      </c>
      <c r="O861" s="422">
        <f>O85*'Annexe 1. Taux de référence'!$E74</f>
        <v>0</v>
      </c>
      <c r="P861" s="422">
        <f>P85*'Annexe 1. Taux de référence'!$E74</f>
        <v>0</v>
      </c>
      <c r="Q861" s="421">
        <f>Q85*'Annexe 1. Taux de référence'!$E74</f>
        <v>0</v>
      </c>
      <c r="R861" s="419">
        <f>R85*'Annexe 1. Taux de référence'!$E74</f>
        <v>0</v>
      </c>
      <c r="S861" s="422">
        <f>S85*'Annexe 1. Taux de référence'!$E74</f>
        <v>0</v>
      </c>
      <c r="T861" s="422">
        <f>T85*'Annexe 1. Taux de référence'!$E74</f>
        <v>0</v>
      </c>
      <c r="U861" s="422">
        <f>U85*'Annexe 1. Taux de référence'!$E74</f>
        <v>0</v>
      </c>
      <c r="V861" s="422">
        <f>V85*'Annexe 1. Taux de référence'!$E74</f>
        <v>0</v>
      </c>
      <c r="W861" s="422">
        <f>W85*'Annexe 1. Taux de référence'!$E74</f>
        <v>0</v>
      </c>
      <c r="X861" s="422">
        <f>X85*'Annexe 1. Taux de référence'!$E74</f>
        <v>0</v>
      </c>
      <c r="Y861" s="422">
        <f>Y85*'Annexe 1. Taux de référence'!$E74</f>
        <v>0</v>
      </c>
      <c r="Z861" s="422">
        <f>Z85*'Annexe 1. Taux de référence'!$E74</f>
        <v>0</v>
      </c>
      <c r="AA861" s="422">
        <f>AA85*'Annexe 1. Taux de référence'!$E74</f>
        <v>0</v>
      </c>
      <c r="AB861" s="422">
        <f>AB85*'Annexe 1. Taux de référence'!$E74</f>
        <v>0</v>
      </c>
      <c r="AC861" s="408">
        <f>M861-SUM(N861:AB861)</f>
        <v>0</v>
      </c>
      <c r="AD861" s="830"/>
      <c r="AE861" s="831"/>
      <c r="AF861" s="832"/>
    </row>
    <row r="862" spans="1:32" outlineLevel="1" x14ac:dyDescent="0.2">
      <c r="A862" s="11">
        <v>182</v>
      </c>
      <c r="B862" s="669"/>
      <c r="C862" s="670"/>
      <c r="D862" s="670"/>
      <c r="E862" s="670"/>
      <c r="F862" s="859" t="s">
        <v>555</v>
      </c>
      <c r="G862" s="860"/>
      <c r="H862" s="860"/>
      <c r="I862" s="860"/>
      <c r="J862" s="860"/>
      <c r="K862" s="860"/>
      <c r="L862" s="861"/>
      <c r="M862" s="408">
        <f t="shared" si="213"/>
        <v>0</v>
      </c>
      <c r="N862" s="420">
        <f>M862*(1-'Annexe 1. Taux de référence'!$E75)+N86*('Annexe 1. Taux de référence'!$E75)</f>
        <v>0</v>
      </c>
      <c r="O862" s="422">
        <f>O86*'Annexe 1. Taux de référence'!$E75</f>
        <v>0</v>
      </c>
      <c r="P862" s="422">
        <f>P86*'Annexe 1. Taux de référence'!$E75</f>
        <v>0</v>
      </c>
      <c r="Q862" s="421">
        <f>Q86*'Annexe 1. Taux de référence'!$E75</f>
        <v>0</v>
      </c>
      <c r="R862" s="419">
        <f>R86*'Annexe 1. Taux de référence'!$E75</f>
        <v>0</v>
      </c>
      <c r="S862" s="422">
        <f>S86*'Annexe 1. Taux de référence'!$E75</f>
        <v>0</v>
      </c>
      <c r="T862" s="422">
        <f>T86*'Annexe 1. Taux de référence'!$E75</f>
        <v>0</v>
      </c>
      <c r="U862" s="422">
        <f>U86*'Annexe 1. Taux de référence'!$E75</f>
        <v>0</v>
      </c>
      <c r="V862" s="422">
        <f>V86*'Annexe 1. Taux de référence'!$E75</f>
        <v>0</v>
      </c>
      <c r="W862" s="422">
        <f>W86*'Annexe 1. Taux de référence'!$E75</f>
        <v>0</v>
      </c>
      <c r="X862" s="422">
        <f>X86*'Annexe 1. Taux de référence'!$E75</f>
        <v>0</v>
      </c>
      <c r="Y862" s="422">
        <f>Y86*'Annexe 1. Taux de référence'!$E75</f>
        <v>0</v>
      </c>
      <c r="Z862" s="422">
        <f>Z86*'Annexe 1. Taux de référence'!$E75</f>
        <v>0</v>
      </c>
      <c r="AA862" s="422">
        <f>AA86*'Annexe 1. Taux de référence'!$E75</f>
        <v>0</v>
      </c>
      <c r="AB862" s="422">
        <f>AB86*'Annexe 1. Taux de référence'!$E75</f>
        <v>0</v>
      </c>
      <c r="AC862" s="408">
        <f>M862-SUM(N862:AB862)</f>
        <v>0</v>
      </c>
      <c r="AD862" s="833"/>
      <c r="AE862" s="834"/>
      <c r="AF862" s="835"/>
    </row>
    <row r="863" spans="1:32" outlineLevel="1" x14ac:dyDescent="0.2">
      <c r="A863" s="11">
        <v>183</v>
      </c>
      <c r="B863" s="669"/>
      <c r="C863" s="670"/>
      <c r="D863" s="844" t="s">
        <v>24</v>
      </c>
      <c r="E863" s="845"/>
      <c r="F863" s="845"/>
      <c r="G863" s="845"/>
      <c r="H863" s="845"/>
      <c r="I863" s="845"/>
      <c r="J863" s="845"/>
      <c r="K863" s="845"/>
      <c r="L863" s="846"/>
      <c r="M863" s="407">
        <f>SUBTOTAL(9,M864:M866)</f>
        <v>0</v>
      </c>
      <c r="N863" s="990"/>
      <c r="O863" s="1582"/>
      <c r="P863" s="1582"/>
      <c r="Q863" s="415">
        <f>SUBTOTAL(9,Q864:Q866)</f>
        <v>0</v>
      </c>
      <c r="R863" s="410">
        <f>SUBTOTAL(9,R864:R866)</f>
        <v>0</v>
      </c>
      <c r="S863" s="413">
        <f>SUBTOTAL(9,S864:S866)</f>
        <v>0</v>
      </c>
      <c r="T863" s="414">
        <f>SUBTOTAL(9,T864:T866)</f>
        <v>0</v>
      </c>
      <c r="U863" s="1064"/>
      <c r="V863" s="1582"/>
      <c r="W863" s="1582"/>
      <c r="X863" s="1582"/>
      <c r="Y863" s="1582"/>
      <c r="Z863" s="1582"/>
      <c r="AA863" s="1582"/>
      <c r="AB863" s="1588"/>
      <c r="AC863" s="407">
        <f>SUBTOTAL(9,AC864:AC866)</f>
        <v>0</v>
      </c>
      <c r="AD863" s="1592"/>
      <c r="AE863" s="1593"/>
      <c r="AF863" s="1594"/>
    </row>
    <row r="864" spans="1:32" outlineLevel="1" x14ac:dyDescent="0.2">
      <c r="A864" s="11">
        <v>184</v>
      </c>
      <c r="B864" s="669"/>
      <c r="C864" s="670"/>
      <c r="D864" s="670"/>
      <c r="E864" s="670"/>
      <c r="F864" s="856" t="s">
        <v>156</v>
      </c>
      <c r="G864" s="857"/>
      <c r="H864" s="857"/>
      <c r="I864" s="857"/>
      <c r="J864" s="857"/>
      <c r="K864" s="857"/>
      <c r="L864" s="858"/>
      <c r="M864" s="408">
        <f t="shared" ref="M864:M866" si="214">M88</f>
        <v>0</v>
      </c>
      <c r="N864" s="1583"/>
      <c r="O864" s="1584"/>
      <c r="P864" s="1584"/>
      <c r="Q864" s="423">
        <f>M864*'Annexe 1. Taux de référence'!R97</f>
        <v>0</v>
      </c>
      <c r="R864" s="1590"/>
      <c r="S864" s="1591"/>
      <c r="T864" s="1591"/>
      <c r="U864" s="1584"/>
      <c r="V864" s="1584"/>
      <c r="W864" s="1584"/>
      <c r="X864" s="1584"/>
      <c r="Y864" s="1584"/>
      <c r="Z864" s="1584"/>
      <c r="AA864" s="1584"/>
      <c r="AB864" s="1589"/>
      <c r="AC864" s="408">
        <f>M864-SUM(N864:AB864)</f>
        <v>0</v>
      </c>
      <c r="AD864" s="1440"/>
      <c r="AE864" s="828"/>
      <c r="AF864" s="829"/>
    </row>
    <row r="865" spans="1:32" outlineLevel="1" x14ac:dyDescent="0.2">
      <c r="A865" s="11">
        <v>185</v>
      </c>
      <c r="B865" s="669"/>
      <c r="C865" s="670"/>
      <c r="D865" s="670"/>
      <c r="E865" s="670"/>
      <c r="F865" s="915" t="s">
        <v>157</v>
      </c>
      <c r="G865" s="916"/>
      <c r="H865" s="916"/>
      <c r="I865" s="916"/>
      <c r="J865" s="916"/>
      <c r="K865" s="916"/>
      <c r="L865" s="917"/>
      <c r="M865" s="408">
        <f t="shared" si="214"/>
        <v>0</v>
      </c>
      <c r="N865" s="1583"/>
      <c r="O865" s="1584"/>
      <c r="P865" s="1584"/>
      <c r="Q865" s="1462"/>
      <c r="R865" s="419">
        <f>M865*'Annexe 1. Taux de référence'!S98</f>
        <v>0</v>
      </c>
      <c r="S865" s="421">
        <f>M865*'Annexe 1. Taux de référence'!T98</f>
        <v>0</v>
      </c>
      <c r="T865" s="422">
        <f>M865*'Annexe 1. Taux de référence'!U98</f>
        <v>0</v>
      </c>
      <c r="U865" s="1584"/>
      <c r="V865" s="1584"/>
      <c r="W865" s="1584"/>
      <c r="X865" s="1584"/>
      <c r="Y865" s="1584"/>
      <c r="Z865" s="1584"/>
      <c r="AA865" s="1584"/>
      <c r="AB865" s="1589"/>
      <c r="AC865" s="408">
        <f>M865-SUM(N865:AB865)</f>
        <v>0</v>
      </c>
      <c r="AD865" s="830"/>
      <c r="AE865" s="831"/>
      <c r="AF865" s="832"/>
    </row>
    <row r="866" spans="1:32" outlineLevel="1" x14ac:dyDescent="0.2">
      <c r="A866" s="11">
        <v>186</v>
      </c>
      <c r="B866" s="669"/>
      <c r="C866" s="670"/>
      <c r="D866" s="670"/>
      <c r="E866" s="670"/>
      <c r="F866" s="859" t="s">
        <v>25</v>
      </c>
      <c r="G866" s="860"/>
      <c r="H866" s="860"/>
      <c r="I866" s="860"/>
      <c r="J866" s="860"/>
      <c r="K866" s="860"/>
      <c r="L866" s="861"/>
      <c r="M866" s="408">
        <f t="shared" si="214"/>
        <v>0</v>
      </c>
      <c r="N866" s="1585"/>
      <c r="O866" s="1586"/>
      <c r="P866" s="1586"/>
      <c r="Q866" s="1586"/>
      <c r="R866" s="1468"/>
      <c r="S866" s="1586"/>
      <c r="T866" s="1586"/>
      <c r="U866" s="1586"/>
      <c r="V866" s="1586"/>
      <c r="W866" s="1586"/>
      <c r="X866" s="1586"/>
      <c r="Y866" s="1586"/>
      <c r="Z866" s="1586"/>
      <c r="AA866" s="1586"/>
      <c r="AB866" s="1587"/>
      <c r="AC866" s="408">
        <f>M866-SUM(N866:AB866)</f>
        <v>0</v>
      </c>
      <c r="AD866" s="833"/>
      <c r="AE866" s="834"/>
      <c r="AF866" s="835"/>
    </row>
    <row r="867" spans="1:32" outlineLevel="1" x14ac:dyDescent="0.2">
      <c r="A867" s="11">
        <v>187</v>
      </c>
      <c r="B867" s="669"/>
      <c r="C867" s="670"/>
      <c r="D867" s="844" t="s">
        <v>467</v>
      </c>
      <c r="E867" s="845"/>
      <c r="F867" s="845"/>
      <c r="G867" s="845"/>
      <c r="H867" s="845"/>
      <c r="I867" s="845"/>
      <c r="J867" s="845"/>
      <c r="K867" s="845"/>
      <c r="L867" s="846"/>
      <c r="M867" s="407">
        <f>SUBTOTAL(9,M868:M869)</f>
        <v>0</v>
      </c>
      <c r="N867" s="410">
        <f t="shared" ref="N867:AC867" si="215">SUBTOTAL(9,N868:N869)</f>
        <v>0</v>
      </c>
      <c r="O867" s="414">
        <f t="shared" si="215"/>
        <v>0</v>
      </c>
      <c r="P867" s="413">
        <f t="shared" si="215"/>
        <v>0</v>
      </c>
      <c r="Q867" s="415">
        <f t="shared" si="215"/>
        <v>0</v>
      </c>
      <c r="R867" s="410">
        <f t="shared" si="215"/>
        <v>0</v>
      </c>
      <c r="S867" s="413">
        <f t="shared" si="215"/>
        <v>0</v>
      </c>
      <c r="T867" s="414">
        <f t="shared" si="215"/>
        <v>0</v>
      </c>
      <c r="U867" s="413">
        <f t="shared" si="215"/>
        <v>0</v>
      </c>
      <c r="V867" s="414">
        <f t="shared" si="215"/>
        <v>0</v>
      </c>
      <c r="W867" s="413">
        <f t="shared" si="215"/>
        <v>0</v>
      </c>
      <c r="X867" s="414">
        <f t="shared" si="215"/>
        <v>0</v>
      </c>
      <c r="Y867" s="413">
        <f t="shared" si="215"/>
        <v>0</v>
      </c>
      <c r="Z867" s="414">
        <f t="shared" si="215"/>
        <v>0</v>
      </c>
      <c r="AA867" s="413">
        <f t="shared" si="215"/>
        <v>0</v>
      </c>
      <c r="AB867" s="424">
        <f t="shared" si="215"/>
        <v>0</v>
      </c>
      <c r="AC867" s="407">
        <f t="shared" si="215"/>
        <v>0</v>
      </c>
      <c r="AD867" s="1592"/>
      <c r="AE867" s="1593"/>
      <c r="AF867" s="1594"/>
    </row>
    <row r="868" spans="1:32" outlineLevel="1" x14ac:dyDescent="0.2">
      <c r="A868" s="11">
        <v>188</v>
      </c>
      <c r="B868" s="669"/>
      <c r="C868" s="670"/>
      <c r="D868" s="670"/>
      <c r="E868" s="670"/>
      <c r="F868" s="856" t="s">
        <v>466</v>
      </c>
      <c r="G868" s="857"/>
      <c r="H868" s="857"/>
      <c r="I868" s="857"/>
      <c r="J868" s="857"/>
      <c r="K868" s="857"/>
      <c r="L868" s="858"/>
      <c r="M868" s="408">
        <f t="shared" ref="M868:AB869" si="216">M92</f>
        <v>0</v>
      </c>
      <c r="N868" s="420">
        <f t="shared" si="216"/>
        <v>0</v>
      </c>
      <c r="O868" s="422">
        <f t="shared" si="216"/>
        <v>0</v>
      </c>
      <c r="P868" s="422">
        <f t="shared" si="216"/>
        <v>0</v>
      </c>
      <c r="Q868" s="421">
        <f t="shared" si="216"/>
        <v>0</v>
      </c>
      <c r="R868" s="419">
        <f t="shared" si="216"/>
        <v>0</v>
      </c>
      <c r="S868" s="422">
        <f t="shared" si="216"/>
        <v>0</v>
      </c>
      <c r="T868" s="422">
        <f t="shared" si="216"/>
        <v>0</v>
      </c>
      <c r="U868" s="422">
        <f t="shared" si="216"/>
        <v>0</v>
      </c>
      <c r="V868" s="422">
        <f t="shared" si="216"/>
        <v>0</v>
      </c>
      <c r="W868" s="422">
        <f t="shared" si="216"/>
        <v>0</v>
      </c>
      <c r="X868" s="422">
        <f t="shared" si="216"/>
        <v>0</v>
      </c>
      <c r="Y868" s="422">
        <f t="shared" si="216"/>
        <v>0</v>
      </c>
      <c r="Z868" s="422">
        <f t="shared" si="216"/>
        <v>0</v>
      </c>
      <c r="AA868" s="422">
        <f t="shared" si="216"/>
        <v>0</v>
      </c>
      <c r="AB868" s="422">
        <f t="shared" si="216"/>
        <v>0</v>
      </c>
      <c r="AC868" s="408">
        <f>M868-SUM(N868:AB868)</f>
        <v>0</v>
      </c>
      <c r="AD868" s="1440"/>
      <c r="AE868" s="828"/>
      <c r="AF868" s="829"/>
    </row>
    <row r="869" spans="1:32" outlineLevel="1" x14ac:dyDescent="0.2">
      <c r="A869" s="11">
        <v>189</v>
      </c>
      <c r="B869" s="687"/>
      <c r="C869" s="672"/>
      <c r="D869" s="672"/>
      <c r="E869" s="672"/>
      <c r="F869" s="915" t="s">
        <v>576</v>
      </c>
      <c r="G869" s="916"/>
      <c r="H869" s="916"/>
      <c r="I869" s="916"/>
      <c r="J869" s="916"/>
      <c r="K869" s="916"/>
      <c r="L869" s="917"/>
      <c r="M869" s="408">
        <f t="shared" si="216"/>
        <v>0</v>
      </c>
      <c r="N869" s="420">
        <f t="shared" si="216"/>
        <v>0</v>
      </c>
      <c r="O869" s="422">
        <f t="shared" si="216"/>
        <v>0</v>
      </c>
      <c r="P869" s="422">
        <f t="shared" si="216"/>
        <v>0</v>
      </c>
      <c r="Q869" s="421">
        <f t="shared" si="216"/>
        <v>0</v>
      </c>
      <c r="R869" s="419">
        <f t="shared" si="216"/>
        <v>0</v>
      </c>
      <c r="S869" s="422">
        <f t="shared" si="216"/>
        <v>0</v>
      </c>
      <c r="T869" s="422">
        <f t="shared" si="216"/>
        <v>0</v>
      </c>
      <c r="U869" s="422">
        <f t="shared" si="216"/>
        <v>0</v>
      </c>
      <c r="V869" s="422">
        <f t="shared" si="216"/>
        <v>0</v>
      </c>
      <c r="W869" s="422">
        <f t="shared" si="216"/>
        <v>0</v>
      </c>
      <c r="X869" s="422">
        <f t="shared" si="216"/>
        <v>0</v>
      </c>
      <c r="Y869" s="422">
        <f t="shared" si="216"/>
        <v>0</v>
      </c>
      <c r="Z869" s="422">
        <f t="shared" si="216"/>
        <v>0</v>
      </c>
      <c r="AA869" s="422">
        <f t="shared" si="216"/>
        <v>0</v>
      </c>
      <c r="AB869" s="422">
        <f t="shared" si="216"/>
        <v>0</v>
      </c>
      <c r="AC869" s="408">
        <f>M869-SUM(N869:AB869)</f>
        <v>0</v>
      </c>
      <c r="AD869" s="833"/>
      <c r="AE869" s="834"/>
      <c r="AF869" s="835"/>
    </row>
    <row r="870" spans="1:32" outlineLevel="1" x14ac:dyDescent="0.2">
      <c r="A870" s="11">
        <v>190</v>
      </c>
      <c r="B870" s="325"/>
      <c r="C870" s="1025" t="s">
        <v>26</v>
      </c>
      <c r="D870" s="1026"/>
      <c r="E870" s="1026"/>
      <c r="F870" s="1026"/>
      <c r="G870" s="1026"/>
      <c r="H870" s="1026"/>
      <c r="I870" s="1026"/>
      <c r="J870" s="1026"/>
      <c r="K870" s="1026"/>
      <c r="L870" s="1026"/>
      <c r="M870" s="1026"/>
      <c r="N870" s="1026"/>
      <c r="O870" s="1026"/>
      <c r="P870" s="1026"/>
      <c r="Q870" s="1026"/>
      <c r="R870" s="1026"/>
      <c r="S870" s="1026"/>
      <c r="T870" s="1026"/>
      <c r="U870" s="1026"/>
      <c r="V870" s="1026"/>
      <c r="W870" s="1026"/>
      <c r="X870" s="1026"/>
      <c r="Y870" s="1026"/>
      <c r="Z870" s="1026"/>
      <c r="AA870" s="1026"/>
      <c r="AB870" s="1026"/>
      <c r="AC870" s="1026"/>
      <c r="AD870" s="1026"/>
      <c r="AE870" s="1026"/>
      <c r="AF870" s="1027"/>
    </row>
    <row r="871" spans="1:32" outlineLevel="1" x14ac:dyDescent="0.2">
      <c r="A871" s="11">
        <v>191</v>
      </c>
      <c r="B871" s="669"/>
      <c r="C871" s="670"/>
      <c r="D871" s="844" t="s">
        <v>27</v>
      </c>
      <c r="E871" s="845"/>
      <c r="F871" s="845"/>
      <c r="G871" s="845"/>
      <c r="H871" s="845"/>
      <c r="I871" s="845"/>
      <c r="J871" s="845"/>
      <c r="K871" s="845"/>
      <c r="L871" s="845"/>
      <c r="M871" s="845"/>
      <c r="N871" s="845"/>
      <c r="O871" s="845"/>
      <c r="P871" s="845"/>
      <c r="Q871" s="845"/>
      <c r="R871" s="845"/>
      <c r="S871" s="845"/>
      <c r="T871" s="845"/>
      <c r="U871" s="845"/>
      <c r="V871" s="845"/>
      <c r="W871" s="845"/>
      <c r="X871" s="845"/>
      <c r="Y871" s="845"/>
      <c r="Z871" s="845"/>
      <c r="AA871" s="845"/>
      <c r="AB871" s="845"/>
      <c r="AC871" s="845"/>
      <c r="AD871" s="845"/>
      <c r="AE871" s="845"/>
      <c r="AF871" s="846"/>
    </row>
    <row r="872" spans="1:32" outlineLevel="1" x14ac:dyDescent="0.2">
      <c r="A872" s="11">
        <v>192</v>
      </c>
      <c r="B872" s="669"/>
      <c r="C872" s="670"/>
      <c r="D872" s="670"/>
      <c r="E872" s="918" t="s">
        <v>28</v>
      </c>
      <c r="F872" s="919"/>
      <c r="G872" s="919"/>
      <c r="H872" s="919"/>
      <c r="I872" s="919"/>
      <c r="J872" s="919"/>
      <c r="K872" s="919"/>
      <c r="L872" s="920"/>
      <c r="M872" s="407">
        <f>SUBTOTAL(9,M873:M876)</f>
        <v>0</v>
      </c>
      <c r="N872" s="410">
        <f t="shared" ref="N872:AC872" si="217">SUBTOTAL(9,N873:N876)</f>
        <v>0</v>
      </c>
      <c r="O872" s="414">
        <f t="shared" si="217"/>
        <v>0</v>
      </c>
      <c r="P872" s="413">
        <f t="shared" si="217"/>
        <v>0</v>
      </c>
      <c r="Q872" s="415">
        <f t="shared" si="217"/>
        <v>0</v>
      </c>
      <c r="R872" s="410">
        <f t="shared" si="217"/>
        <v>0</v>
      </c>
      <c r="S872" s="413">
        <f t="shared" si="217"/>
        <v>0</v>
      </c>
      <c r="T872" s="414">
        <f t="shared" si="217"/>
        <v>0</v>
      </c>
      <c r="U872" s="413">
        <f t="shared" si="217"/>
        <v>0</v>
      </c>
      <c r="V872" s="414">
        <f t="shared" si="217"/>
        <v>0</v>
      </c>
      <c r="W872" s="413">
        <f t="shared" si="217"/>
        <v>0</v>
      </c>
      <c r="X872" s="414">
        <f t="shared" si="217"/>
        <v>0</v>
      </c>
      <c r="Y872" s="413">
        <f t="shared" si="217"/>
        <v>0</v>
      </c>
      <c r="Z872" s="414">
        <f t="shared" si="217"/>
        <v>0</v>
      </c>
      <c r="AA872" s="413">
        <f t="shared" si="217"/>
        <v>0</v>
      </c>
      <c r="AB872" s="424">
        <f t="shared" si="217"/>
        <v>0</v>
      </c>
      <c r="AC872" s="407">
        <f t="shared" si="217"/>
        <v>0</v>
      </c>
      <c r="AD872" s="1440"/>
      <c r="AE872" s="828"/>
      <c r="AF872" s="829"/>
    </row>
    <row r="873" spans="1:32" ht="15" customHeight="1" outlineLevel="1" x14ac:dyDescent="0.2">
      <c r="A873" s="11">
        <v>193</v>
      </c>
      <c r="B873" s="669"/>
      <c r="C873" s="670"/>
      <c r="D873" s="670"/>
      <c r="E873" s="670"/>
      <c r="F873" s="856" t="s">
        <v>30</v>
      </c>
      <c r="G873" s="857"/>
      <c r="H873" s="857"/>
      <c r="I873" s="857"/>
      <c r="J873" s="857"/>
      <c r="K873" s="857"/>
      <c r="L873" s="858"/>
      <c r="M873" s="408">
        <f t="shared" ref="M873:AB876" si="218">M97</f>
        <v>0</v>
      </c>
      <c r="N873" s="420">
        <f>M873*(1-'Annexe 1. Taux de référence'!$E82)</f>
        <v>0</v>
      </c>
      <c r="O873" s="1390"/>
      <c r="P873" s="1393"/>
      <c r="Q873" s="1393"/>
      <c r="R873" s="1393"/>
      <c r="S873" s="1393"/>
      <c r="T873" s="1393"/>
      <c r="U873" s="1393"/>
      <c r="V873" s="1393"/>
      <c r="W873" s="1393"/>
      <c r="X873" s="1393"/>
      <c r="Y873" s="1393"/>
      <c r="Z873" s="1393"/>
      <c r="AA873" s="1393"/>
      <c r="AB873" s="1393"/>
      <c r="AC873" s="408">
        <f>M873-SUM(N873:AB873)</f>
        <v>0</v>
      </c>
      <c r="AD873" s="830"/>
      <c r="AE873" s="831"/>
      <c r="AF873" s="832"/>
    </row>
    <row r="874" spans="1:32" outlineLevel="1" x14ac:dyDescent="0.2">
      <c r="A874" s="11">
        <v>194</v>
      </c>
      <c r="B874" s="669"/>
      <c r="C874" s="670"/>
      <c r="D874" s="670"/>
      <c r="E874" s="670"/>
      <c r="F874" s="915" t="s">
        <v>29</v>
      </c>
      <c r="G874" s="916"/>
      <c r="H874" s="916"/>
      <c r="I874" s="916"/>
      <c r="J874" s="916"/>
      <c r="K874" s="916"/>
      <c r="L874" s="917"/>
      <c r="M874" s="408">
        <f t="shared" si="218"/>
        <v>0</v>
      </c>
      <c r="N874" s="420">
        <f>M874*(1-'Annexe 1. Taux de référence'!$E83)</f>
        <v>0</v>
      </c>
      <c r="O874" s="1394"/>
      <c r="P874" s="1395"/>
      <c r="Q874" s="1395"/>
      <c r="R874" s="1395"/>
      <c r="S874" s="1395"/>
      <c r="T874" s="1395"/>
      <c r="U874" s="1395"/>
      <c r="V874" s="1395"/>
      <c r="W874" s="1395"/>
      <c r="X874" s="1395"/>
      <c r="Y874" s="1395"/>
      <c r="Z874" s="1395"/>
      <c r="AA874" s="1395"/>
      <c r="AB874" s="1395"/>
      <c r="AC874" s="408">
        <f>M874-SUM(N874:AB874)</f>
        <v>0</v>
      </c>
      <c r="AD874" s="830"/>
      <c r="AE874" s="831"/>
      <c r="AF874" s="832"/>
    </row>
    <row r="875" spans="1:32" outlineLevel="1" x14ac:dyDescent="0.2">
      <c r="A875" s="11">
        <v>195</v>
      </c>
      <c r="B875" s="669"/>
      <c r="C875" s="670"/>
      <c r="D875" s="670"/>
      <c r="E875" s="670"/>
      <c r="F875" s="915" t="s">
        <v>31</v>
      </c>
      <c r="G875" s="916"/>
      <c r="H875" s="916"/>
      <c r="I875" s="916"/>
      <c r="J875" s="916"/>
      <c r="K875" s="916"/>
      <c r="L875" s="917"/>
      <c r="M875" s="408">
        <f t="shared" si="218"/>
        <v>0</v>
      </c>
      <c r="N875" s="419">
        <f t="shared" si="218"/>
        <v>0</v>
      </c>
      <c r="O875" s="422">
        <f t="shared" si="218"/>
        <v>0</v>
      </c>
      <c r="P875" s="422">
        <f t="shared" si="218"/>
        <v>0</v>
      </c>
      <c r="Q875" s="423">
        <f t="shared" si="218"/>
        <v>0</v>
      </c>
      <c r="R875" s="419">
        <f t="shared" si="218"/>
        <v>0</v>
      </c>
      <c r="S875" s="422">
        <f t="shared" si="218"/>
        <v>0</v>
      </c>
      <c r="T875" s="422">
        <f t="shared" si="218"/>
        <v>0</v>
      </c>
      <c r="U875" s="422">
        <f t="shared" si="218"/>
        <v>0</v>
      </c>
      <c r="V875" s="422">
        <f t="shared" si="218"/>
        <v>0</v>
      </c>
      <c r="W875" s="422">
        <f t="shared" si="218"/>
        <v>0</v>
      </c>
      <c r="X875" s="422">
        <f t="shared" si="218"/>
        <v>0</v>
      </c>
      <c r="Y875" s="422">
        <f t="shared" si="218"/>
        <v>0</v>
      </c>
      <c r="Z875" s="422">
        <f t="shared" si="218"/>
        <v>0</v>
      </c>
      <c r="AA875" s="422">
        <f t="shared" si="218"/>
        <v>0</v>
      </c>
      <c r="AB875" s="422">
        <f t="shared" si="218"/>
        <v>0</v>
      </c>
      <c r="AC875" s="408">
        <f>M875-SUM(N875:AB875)</f>
        <v>0</v>
      </c>
      <c r="AD875" s="830"/>
      <c r="AE875" s="831"/>
      <c r="AF875" s="832"/>
    </row>
    <row r="876" spans="1:32" outlineLevel="1" x14ac:dyDescent="0.2">
      <c r="A876" s="11">
        <v>196</v>
      </c>
      <c r="B876" s="669"/>
      <c r="C876" s="670"/>
      <c r="D876" s="670"/>
      <c r="E876" s="670"/>
      <c r="F876" s="859" t="s">
        <v>32</v>
      </c>
      <c r="G876" s="860"/>
      <c r="H876" s="860"/>
      <c r="I876" s="860"/>
      <c r="J876" s="860"/>
      <c r="K876" s="860"/>
      <c r="L876" s="861"/>
      <c r="M876" s="408">
        <f t="shared" si="218"/>
        <v>0</v>
      </c>
      <c r="N876" s="419">
        <f t="shared" si="218"/>
        <v>0</v>
      </c>
      <c r="O876" s="422">
        <f t="shared" si="218"/>
        <v>0</v>
      </c>
      <c r="P876" s="422">
        <f t="shared" si="218"/>
        <v>0</v>
      </c>
      <c r="Q876" s="423">
        <f t="shared" si="218"/>
        <v>0</v>
      </c>
      <c r="R876" s="419">
        <f t="shared" si="218"/>
        <v>0</v>
      </c>
      <c r="S876" s="422">
        <f t="shared" si="218"/>
        <v>0</v>
      </c>
      <c r="T876" s="422">
        <f t="shared" si="218"/>
        <v>0</v>
      </c>
      <c r="U876" s="422">
        <f t="shared" si="218"/>
        <v>0</v>
      </c>
      <c r="V876" s="422">
        <f t="shared" si="218"/>
        <v>0</v>
      </c>
      <c r="W876" s="422">
        <f t="shared" si="218"/>
        <v>0</v>
      </c>
      <c r="X876" s="422">
        <f t="shared" si="218"/>
        <v>0</v>
      </c>
      <c r="Y876" s="422">
        <f t="shared" si="218"/>
        <v>0</v>
      </c>
      <c r="Z876" s="422">
        <f t="shared" si="218"/>
        <v>0</v>
      </c>
      <c r="AA876" s="422">
        <f t="shared" si="218"/>
        <v>0</v>
      </c>
      <c r="AB876" s="422">
        <f t="shared" si="218"/>
        <v>0</v>
      </c>
      <c r="AC876" s="408">
        <f>M876-SUM(N876:AB876)</f>
        <v>0</v>
      </c>
      <c r="AD876" s="830"/>
      <c r="AE876" s="831"/>
      <c r="AF876" s="832"/>
    </row>
    <row r="877" spans="1:32" outlineLevel="1" x14ac:dyDescent="0.2">
      <c r="A877" s="11">
        <v>197</v>
      </c>
      <c r="B877" s="669"/>
      <c r="C877" s="670"/>
      <c r="D877" s="670"/>
      <c r="E877" s="853" t="s">
        <v>33</v>
      </c>
      <c r="F877" s="854"/>
      <c r="G877" s="854"/>
      <c r="H877" s="854"/>
      <c r="I877" s="854"/>
      <c r="J877" s="854"/>
      <c r="K877" s="854"/>
      <c r="L877" s="855"/>
      <c r="M877" s="407">
        <f>SUBTOTAL(9,M878:M879)</f>
        <v>0</v>
      </c>
      <c r="N877" s="410">
        <f t="shared" ref="N877:AC877" si="219">SUBTOTAL(9,N878:N879)</f>
        <v>0</v>
      </c>
      <c r="O877" s="414">
        <f t="shared" si="219"/>
        <v>0</v>
      </c>
      <c r="P877" s="413">
        <f t="shared" si="219"/>
        <v>0</v>
      </c>
      <c r="Q877" s="415">
        <f t="shared" si="219"/>
        <v>0</v>
      </c>
      <c r="R877" s="410">
        <f t="shared" si="219"/>
        <v>0</v>
      </c>
      <c r="S877" s="413">
        <f t="shared" si="219"/>
        <v>0</v>
      </c>
      <c r="T877" s="414">
        <f t="shared" si="219"/>
        <v>0</v>
      </c>
      <c r="U877" s="413">
        <f t="shared" si="219"/>
        <v>0</v>
      </c>
      <c r="V877" s="414">
        <f t="shared" si="219"/>
        <v>0</v>
      </c>
      <c r="W877" s="413">
        <f t="shared" si="219"/>
        <v>0</v>
      </c>
      <c r="X877" s="414">
        <f t="shared" si="219"/>
        <v>0</v>
      </c>
      <c r="Y877" s="413">
        <f t="shared" si="219"/>
        <v>0</v>
      </c>
      <c r="Z877" s="414">
        <f t="shared" si="219"/>
        <v>0</v>
      </c>
      <c r="AA877" s="413">
        <f t="shared" si="219"/>
        <v>0</v>
      </c>
      <c r="AB877" s="424">
        <f t="shared" si="219"/>
        <v>0</v>
      </c>
      <c r="AC877" s="407">
        <f t="shared" si="219"/>
        <v>0</v>
      </c>
      <c r="AD877" s="830"/>
      <c r="AE877" s="831"/>
      <c r="AF877" s="832"/>
    </row>
    <row r="878" spans="1:32" outlineLevel="1" x14ac:dyDescent="0.2">
      <c r="A878" s="11">
        <v>198</v>
      </c>
      <c r="B878" s="669"/>
      <c r="C878" s="670"/>
      <c r="D878" s="670"/>
      <c r="E878" s="670"/>
      <c r="F878" s="856" t="s">
        <v>34</v>
      </c>
      <c r="G878" s="857"/>
      <c r="H878" s="857"/>
      <c r="I878" s="857"/>
      <c r="J878" s="857"/>
      <c r="K878" s="857"/>
      <c r="L878" s="858"/>
      <c r="M878" s="408">
        <f t="shared" ref="M878:Q879" si="220">M102</f>
        <v>0</v>
      </c>
      <c r="N878" s="1245"/>
      <c r="O878" s="1392"/>
      <c r="P878" s="1392"/>
      <c r="Q878" s="1392"/>
      <c r="R878" s="1392"/>
      <c r="S878" s="1392"/>
      <c r="T878" s="1392"/>
      <c r="U878" s="1392"/>
      <c r="V878" s="1392"/>
      <c r="W878" s="1392"/>
      <c r="X878" s="1392"/>
      <c r="Y878" s="1392"/>
      <c r="Z878" s="1392"/>
      <c r="AA878" s="1392"/>
      <c r="AB878" s="1392"/>
      <c r="AC878" s="408">
        <f>M878-SUM(N878:AB878)</f>
        <v>0</v>
      </c>
      <c r="AD878" s="830"/>
      <c r="AE878" s="831"/>
      <c r="AF878" s="832"/>
    </row>
    <row r="879" spans="1:32" outlineLevel="1" x14ac:dyDescent="0.2">
      <c r="A879" s="11">
        <v>199</v>
      </c>
      <c r="B879" s="669"/>
      <c r="C879" s="670"/>
      <c r="D879" s="670"/>
      <c r="E879" s="670"/>
      <c r="F879" s="859" t="s">
        <v>35</v>
      </c>
      <c r="G879" s="860"/>
      <c r="H879" s="860"/>
      <c r="I879" s="860"/>
      <c r="J879" s="860"/>
      <c r="K879" s="860"/>
      <c r="L879" s="861"/>
      <c r="M879" s="408">
        <f t="shared" si="220"/>
        <v>0</v>
      </c>
      <c r="N879" s="419">
        <f t="shared" si="220"/>
        <v>0</v>
      </c>
      <c r="O879" s="422">
        <f t="shared" si="220"/>
        <v>0</v>
      </c>
      <c r="P879" s="422">
        <f t="shared" si="220"/>
        <v>0</v>
      </c>
      <c r="Q879" s="423">
        <f t="shared" si="220"/>
        <v>0</v>
      </c>
      <c r="R879" s="419">
        <f>IF($AD103="contractuel",R103,SUM($N879:$Q879))</f>
        <v>0</v>
      </c>
      <c r="S879" s="422">
        <f t="shared" ref="S879:AB879" si="221">IF($AD103="contractuel",S103,SUM($N879:$Q879))</f>
        <v>0</v>
      </c>
      <c r="T879" s="422">
        <f t="shared" si="221"/>
        <v>0</v>
      </c>
      <c r="U879" s="422">
        <f t="shared" si="221"/>
        <v>0</v>
      </c>
      <c r="V879" s="422">
        <f t="shared" si="221"/>
        <v>0</v>
      </c>
      <c r="W879" s="422">
        <f t="shared" si="221"/>
        <v>0</v>
      </c>
      <c r="X879" s="422">
        <f t="shared" si="221"/>
        <v>0</v>
      </c>
      <c r="Y879" s="422">
        <f t="shared" si="221"/>
        <v>0</v>
      </c>
      <c r="Z879" s="422">
        <f t="shared" si="221"/>
        <v>0</v>
      </c>
      <c r="AA879" s="422">
        <f t="shared" si="221"/>
        <v>0</v>
      </c>
      <c r="AB879" s="422">
        <f t="shared" si="221"/>
        <v>0</v>
      </c>
      <c r="AC879" s="408">
        <f>M879-SUM(N879:AB879)</f>
        <v>0</v>
      </c>
      <c r="AD879" s="830"/>
      <c r="AE879" s="831"/>
      <c r="AF879" s="832"/>
    </row>
    <row r="880" spans="1:32" outlineLevel="1" x14ac:dyDescent="0.2">
      <c r="A880" s="11">
        <v>200</v>
      </c>
      <c r="B880" s="669"/>
      <c r="C880" s="670"/>
      <c r="D880" s="670"/>
      <c r="E880" s="853" t="s">
        <v>36</v>
      </c>
      <c r="F880" s="854"/>
      <c r="G880" s="854"/>
      <c r="H880" s="854"/>
      <c r="I880" s="854"/>
      <c r="J880" s="854"/>
      <c r="K880" s="854"/>
      <c r="L880" s="855"/>
      <c r="M880" s="407">
        <f>SUBTOTAL(9,M881:M882)</f>
        <v>0</v>
      </c>
      <c r="N880" s="410">
        <f t="shared" ref="N880:AC880" si="222">SUBTOTAL(9,N881:N882)</f>
        <v>0</v>
      </c>
      <c r="O880" s="414">
        <f t="shared" si="222"/>
        <v>0</v>
      </c>
      <c r="P880" s="413">
        <f t="shared" si="222"/>
        <v>0</v>
      </c>
      <c r="Q880" s="415">
        <f t="shared" si="222"/>
        <v>0</v>
      </c>
      <c r="R880" s="410">
        <f t="shared" si="222"/>
        <v>0</v>
      </c>
      <c r="S880" s="413">
        <f t="shared" si="222"/>
        <v>0</v>
      </c>
      <c r="T880" s="414">
        <f t="shared" si="222"/>
        <v>0</v>
      </c>
      <c r="U880" s="413">
        <f t="shared" si="222"/>
        <v>0</v>
      </c>
      <c r="V880" s="414">
        <f t="shared" si="222"/>
        <v>0</v>
      </c>
      <c r="W880" s="413">
        <f t="shared" si="222"/>
        <v>0</v>
      </c>
      <c r="X880" s="414">
        <f t="shared" si="222"/>
        <v>0</v>
      </c>
      <c r="Y880" s="413">
        <f t="shared" si="222"/>
        <v>0</v>
      </c>
      <c r="Z880" s="414">
        <f t="shared" si="222"/>
        <v>0</v>
      </c>
      <c r="AA880" s="413">
        <f t="shared" si="222"/>
        <v>0</v>
      </c>
      <c r="AB880" s="424">
        <f t="shared" si="222"/>
        <v>0</v>
      </c>
      <c r="AC880" s="407">
        <f t="shared" si="222"/>
        <v>0</v>
      </c>
      <c r="AD880" s="830"/>
      <c r="AE880" s="831"/>
      <c r="AF880" s="832"/>
    </row>
    <row r="881" spans="1:32" outlineLevel="1" x14ac:dyDescent="0.2">
      <c r="A881" s="11">
        <v>201</v>
      </c>
      <c r="B881" s="669"/>
      <c r="C881" s="670"/>
      <c r="D881" s="670"/>
      <c r="E881" s="670"/>
      <c r="F881" s="856" t="s">
        <v>37</v>
      </c>
      <c r="G881" s="857"/>
      <c r="H881" s="857"/>
      <c r="I881" s="857"/>
      <c r="J881" s="857"/>
      <c r="K881" s="857"/>
      <c r="L881" s="858"/>
      <c r="M881" s="408">
        <f t="shared" ref="M881:Q882" si="223">M105</f>
        <v>0</v>
      </c>
      <c r="N881" s="1245"/>
      <c r="O881" s="1392"/>
      <c r="P881" s="1392"/>
      <c r="Q881" s="1392"/>
      <c r="R881" s="1392"/>
      <c r="S881" s="1392"/>
      <c r="T881" s="1392"/>
      <c r="U881" s="1392"/>
      <c r="V881" s="1392"/>
      <c r="W881" s="1392"/>
      <c r="X881" s="1392"/>
      <c r="Y881" s="1392"/>
      <c r="Z881" s="1392"/>
      <c r="AA881" s="1392"/>
      <c r="AB881" s="1392"/>
      <c r="AC881" s="408">
        <f>M881-SUM(N881:AB881)</f>
        <v>0</v>
      </c>
      <c r="AD881" s="830"/>
      <c r="AE881" s="831"/>
      <c r="AF881" s="832"/>
    </row>
    <row r="882" spans="1:32" outlineLevel="1" x14ac:dyDescent="0.2">
      <c r="A882" s="11">
        <v>202</v>
      </c>
      <c r="B882" s="669"/>
      <c r="C882" s="670"/>
      <c r="D882" s="670"/>
      <c r="E882" s="670"/>
      <c r="F882" s="859" t="s">
        <v>38</v>
      </c>
      <c r="G882" s="860"/>
      <c r="H882" s="860"/>
      <c r="I882" s="860"/>
      <c r="J882" s="860"/>
      <c r="K882" s="860"/>
      <c r="L882" s="861"/>
      <c r="M882" s="408">
        <f t="shared" si="223"/>
        <v>0</v>
      </c>
      <c r="N882" s="419">
        <f t="shared" si="223"/>
        <v>0</v>
      </c>
      <c r="O882" s="422">
        <f t="shared" si="223"/>
        <v>0</v>
      </c>
      <c r="P882" s="422">
        <f t="shared" si="223"/>
        <v>0</v>
      </c>
      <c r="Q882" s="423">
        <f t="shared" si="223"/>
        <v>0</v>
      </c>
      <c r="R882" s="410">
        <f>IF($AD106="contractuel",R106,SUM($N882:$Q882))</f>
        <v>0</v>
      </c>
      <c r="S882" s="413">
        <f t="shared" ref="S882:AB882" si="224">IF($AD106="contractuel",S106,SUM($N882:$Q882))</f>
        <v>0</v>
      </c>
      <c r="T882" s="414">
        <f t="shared" si="224"/>
        <v>0</v>
      </c>
      <c r="U882" s="413">
        <f t="shared" si="224"/>
        <v>0</v>
      </c>
      <c r="V882" s="414">
        <f t="shared" si="224"/>
        <v>0</v>
      </c>
      <c r="W882" s="413">
        <f t="shared" si="224"/>
        <v>0</v>
      </c>
      <c r="X882" s="414">
        <f t="shared" si="224"/>
        <v>0</v>
      </c>
      <c r="Y882" s="413">
        <f t="shared" si="224"/>
        <v>0</v>
      </c>
      <c r="Z882" s="414">
        <f t="shared" si="224"/>
        <v>0</v>
      </c>
      <c r="AA882" s="413">
        <f t="shared" si="224"/>
        <v>0</v>
      </c>
      <c r="AB882" s="424">
        <f t="shared" si="224"/>
        <v>0</v>
      </c>
      <c r="AC882" s="408">
        <f>M882-SUM(N882:AB882)</f>
        <v>0</v>
      </c>
      <c r="AD882" s="833"/>
      <c r="AE882" s="834"/>
      <c r="AF882" s="835"/>
    </row>
    <row r="883" spans="1:32" outlineLevel="1" x14ac:dyDescent="0.2">
      <c r="A883" s="11">
        <v>203</v>
      </c>
      <c r="B883" s="669"/>
      <c r="C883" s="670"/>
      <c r="D883" s="844" t="s">
        <v>39</v>
      </c>
      <c r="E883" s="845"/>
      <c r="F883" s="845"/>
      <c r="G883" s="845"/>
      <c r="H883" s="845"/>
      <c r="I883" s="845"/>
      <c r="J883" s="845"/>
      <c r="K883" s="845"/>
      <c r="L883" s="845"/>
      <c r="M883" s="845"/>
      <c r="N883" s="845"/>
      <c r="O883" s="845"/>
      <c r="P883" s="845"/>
      <c r="Q883" s="845"/>
      <c r="R883" s="845"/>
      <c r="S883" s="845"/>
      <c r="T883" s="845"/>
      <c r="U883" s="845"/>
      <c r="V883" s="845"/>
      <c r="W883" s="845"/>
      <c r="X883" s="845"/>
      <c r="Y883" s="845"/>
      <c r="Z883" s="845"/>
      <c r="AA883" s="845"/>
      <c r="AB883" s="845"/>
      <c r="AC883" s="845"/>
      <c r="AD883" s="845"/>
      <c r="AE883" s="845"/>
      <c r="AF883" s="846"/>
    </row>
    <row r="884" spans="1:32" outlineLevel="1" x14ac:dyDescent="0.2">
      <c r="A884" s="11">
        <v>204</v>
      </c>
      <c r="B884" s="669"/>
      <c r="C884" s="670"/>
      <c r="D884" s="670"/>
      <c r="E884" s="918" t="s">
        <v>40</v>
      </c>
      <c r="F884" s="919"/>
      <c r="G884" s="919"/>
      <c r="H884" s="919"/>
      <c r="I884" s="919"/>
      <c r="J884" s="919"/>
      <c r="K884" s="919"/>
      <c r="L884" s="920"/>
      <c r="M884" s="407">
        <f>SUBTOTAL(9,M885:M888)</f>
        <v>0</v>
      </c>
      <c r="N884" s="410">
        <f t="shared" ref="N884:AC884" si="225">SUBTOTAL(9,N885:N888)</f>
        <v>0</v>
      </c>
      <c r="O884" s="414">
        <f t="shared" si="225"/>
        <v>0</v>
      </c>
      <c r="P884" s="413">
        <f t="shared" si="225"/>
        <v>0</v>
      </c>
      <c r="Q884" s="415">
        <f t="shared" si="225"/>
        <v>0</v>
      </c>
      <c r="R884" s="410">
        <f t="shared" si="225"/>
        <v>0</v>
      </c>
      <c r="S884" s="413">
        <f t="shared" si="225"/>
        <v>0</v>
      </c>
      <c r="T884" s="414">
        <f t="shared" si="225"/>
        <v>0</v>
      </c>
      <c r="U884" s="413">
        <f t="shared" si="225"/>
        <v>0</v>
      </c>
      <c r="V884" s="414">
        <f t="shared" si="225"/>
        <v>0</v>
      </c>
      <c r="W884" s="413">
        <f t="shared" si="225"/>
        <v>0</v>
      </c>
      <c r="X884" s="414">
        <f t="shared" si="225"/>
        <v>0</v>
      </c>
      <c r="Y884" s="413">
        <f t="shared" si="225"/>
        <v>0</v>
      </c>
      <c r="Z884" s="414">
        <f t="shared" si="225"/>
        <v>0</v>
      </c>
      <c r="AA884" s="413">
        <f t="shared" si="225"/>
        <v>0</v>
      </c>
      <c r="AB884" s="424">
        <f t="shared" si="225"/>
        <v>0</v>
      </c>
      <c r="AC884" s="407">
        <f t="shared" si="225"/>
        <v>0</v>
      </c>
      <c r="AD884" s="1440"/>
      <c r="AE884" s="828"/>
      <c r="AF884" s="829"/>
    </row>
    <row r="885" spans="1:32" outlineLevel="1" x14ac:dyDescent="0.2">
      <c r="A885" s="11">
        <v>205</v>
      </c>
      <c r="B885" s="669"/>
      <c r="C885" s="670"/>
      <c r="D885" s="670"/>
      <c r="E885" s="670"/>
      <c r="F885" s="856" t="s">
        <v>41</v>
      </c>
      <c r="G885" s="857"/>
      <c r="H885" s="857"/>
      <c r="I885" s="857"/>
      <c r="J885" s="857"/>
      <c r="K885" s="857"/>
      <c r="L885" s="858"/>
      <c r="M885" s="408">
        <f t="shared" ref="M885:AB888" si="226">M109</f>
        <v>0</v>
      </c>
      <c r="N885" s="419">
        <f>M885*(1-'Annexe 1. Taux de référence'!$E86)</f>
        <v>0</v>
      </c>
      <c r="O885" s="1390"/>
      <c r="P885" s="1243"/>
      <c r="Q885" s="1243"/>
      <c r="R885" s="1243"/>
      <c r="S885" s="1243"/>
      <c r="T885" s="1243"/>
      <c r="U885" s="1243"/>
      <c r="V885" s="1243"/>
      <c r="W885" s="1243"/>
      <c r="X885" s="1243"/>
      <c r="Y885" s="1243"/>
      <c r="Z885" s="1243"/>
      <c r="AA885" s="1243"/>
      <c r="AB885" s="1243"/>
      <c r="AC885" s="408">
        <f t="shared" ref="AC885:AC902" si="227">M885-SUM(N885:AB885)</f>
        <v>0</v>
      </c>
      <c r="AD885" s="830"/>
      <c r="AE885" s="831"/>
      <c r="AF885" s="832"/>
    </row>
    <row r="886" spans="1:32" outlineLevel="1" x14ac:dyDescent="0.2">
      <c r="A886" s="11">
        <v>206</v>
      </c>
      <c r="B886" s="669"/>
      <c r="C886" s="670"/>
      <c r="D886" s="670"/>
      <c r="E886" s="670"/>
      <c r="F886" s="915" t="s">
        <v>42</v>
      </c>
      <c r="G886" s="916"/>
      <c r="H886" s="916"/>
      <c r="I886" s="916"/>
      <c r="J886" s="916"/>
      <c r="K886" s="916"/>
      <c r="L886" s="917"/>
      <c r="M886" s="408">
        <f t="shared" si="226"/>
        <v>0</v>
      </c>
      <c r="N886" s="419">
        <f>M886*(1-'Annexe 1. Taux de référence'!$E87)</f>
        <v>0</v>
      </c>
      <c r="O886" s="1391"/>
      <c r="P886" s="961"/>
      <c r="Q886" s="961"/>
      <c r="R886" s="961"/>
      <c r="S886" s="961"/>
      <c r="T886" s="961"/>
      <c r="U886" s="961"/>
      <c r="V886" s="961"/>
      <c r="W886" s="961"/>
      <c r="X886" s="961"/>
      <c r="Y886" s="961"/>
      <c r="Z886" s="961"/>
      <c r="AA886" s="961"/>
      <c r="AB886" s="961"/>
      <c r="AC886" s="408">
        <f t="shared" si="227"/>
        <v>0</v>
      </c>
      <c r="AD886" s="830"/>
      <c r="AE886" s="831"/>
      <c r="AF886" s="832"/>
    </row>
    <row r="887" spans="1:32" outlineLevel="1" x14ac:dyDescent="0.2">
      <c r="A887" s="11">
        <v>207</v>
      </c>
      <c r="B887" s="669"/>
      <c r="C887" s="670"/>
      <c r="D887" s="670"/>
      <c r="E887" s="670"/>
      <c r="F887" s="915" t="s">
        <v>43</v>
      </c>
      <c r="G887" s="916"/>
      <c r="H887" s="916"/>
      <c r="I887" s="916"/>
      <c r="J887" s="916"/>
      <c r="K887" s="916"/>
      <c r="L887" s="917"/>
      <c r="M887" s="408">
        <f t="shared" si="226"/>
        <v>0</v>
      </c>
      <c r="N887" s="419">
        <f t="shared" si="226"/>
        <v>0</v>
      </c>
      <c r="O887" s="422">
        <f t="shared" si="226"/>
        <v>0</v>
      </c>
      <c r="P887" s="422">
        <f t="shared" si="226"/>
        <v>0</v>
      </c>
      <c r="Q887" s="423">
        <f t="shared" si="226"/>
        <v>0</v>
      </c>
      <c r="R887" s="419">
        <f t="shared" si="226"/>
        <v>0</v>
      </c>
      <c r="S887" s="422">
        <f t="shared" si="226"/>
        <v>0</v>
      </c>
      <c r="T887" s="422">
        <f t="shared" si="226"/>
        <v>0</v>
      </c>
      <c r="U887" s="422">
        <f t="shared" si="226"/>
        <v>0</v>
      </c>
      <c r="V887" s="422">
        <f t="shared" si="226"/>
        <v>0</v>
      </c>
      <c r="W887" s="422">
        <f t="shared" si="226"/>
        <v>0</v>
      </c>
      <c r="X887" s="422">
        <f t="shared" si="226"/>
        <v>0</v>
      </c>
      <c r="Y887" s="422">
        <f t="shared" si="226"/>
        <v>0</v>
      </c>
      <c r="Z887" s="422">
        <f t="shared" si="226"/>
        <v>0</v>
      </c>
      <c r="AA887" s="422">
        <f t="shared" si="226"/>
        <v>0</v>
      </c>
      <c r="AB887" s="422">
        <f t="shared" si="226"/>
        <v>0</v>
      </c>
      <c r="AC887" s="408">
        <f t="shared" si="227"/>
        <v>0</v>
      </c>
      <c r="AD887" s="830"/>
      <c r="AE887" s="831"/>
      <c r="AF887" s="832"/>
    </row>
    <row r="888" spans="1:32" outlineLevel="1" x14ac:dyDescent="0.2">
      <c r="A888" s="11">
        <v>208</v>
      </c>
      <c r="B888" s="669"/>
      <c r="C888" s="670"/>
      <c r="D888" s="670"/>
      <c r="E888" s="670"/>
      <c r="F888" s="859" t="s">
        <v>44</v>
      </c>
      <c r="G888" s="860"/>
      <c r="H888" s="860"/>
      <c r="I888" s="860"/>
      <c r="J888" s="860"/>
      <c r="K888" s="860"/>
      <c r="L888" s="861"/>
      <c r="M888" s="408">
        <f t="shared" si="226"/>
        <v>0</v>
      </c>
      <c r="N888" s="419">
        <f t="shared" si="226"/>
        <v>0</v>
      </c>
      <c r="O888" s="422">
        <f t="shared" si="226"/>
        <v>0</v>
      </c>
      <c r="P888" s="422">
        <f t="shared" si="226"/>
        <v>0</v>
      </c>
      <c r="Q888" s="423">
        <f t="shared" si="226"/>
        <v>0</v>
      </c>
      <c r="R888" s="419">
        <f t="shared" si="226"/>
        <v>0</v>
      </c>
      <c r="S888" s="422">
        <f t="shared" si="226"/>
        <v>0</v>
      </c>
      <c r="T888" s="422">
        <f t="shared" si="226"/>
        <v>0</v>
      </c>
      <c r="U888" s="422">
        <f t="shared" si="226"/>
        <v>0</v>
      </c>
      <c r="V888" s="422">
        <f t="shared" si="226"/>
        <v>0</v>
      </c>
      <c r="W888" s="422">
        <f t="shared" si="226"/>
        <v>0</v>
      </c>
      <c r="X888" s="422">
        <f t="shared" si="226"/>
        <v>0</v>
      </c>
      <c r="Y888" s="422">
        <f t="shared" si="226"/>
        <v>0</v>
      </c>
      <c r="Z888" s="422">
        <f t="shared" si="226"/>
        <v>0</v>
      </c>
      <c r="AA888" s="422">
        <f t="shared" si="226"/>
        <v>0</v>
      </c>
      <c r="AB888" s="422">
        <f t="shared" si="226"/>
        <v>0</v>
      </c>
      <c r="AC888" s="408">
        <f t="shared" si="227"/>
        <v>0</v>
      </c>
      <c r="AD888" s="830"/>
      <c r="AE888" s="831"/>
      <c r="AF888" s="832"/>
    </row>
    <row r="889" spans="1:32" outlineLevel="1" x14ac:dyDescent="0.2">
      <c r="A889" s="11">
        <v>209</v>
      </c>
      <c r="B889" s="669"/>
      <c r="C889" s="670"/>
      <c r="D889" s="670"/>
      <c r="E889" s="853" t="s">
        <v>45</v>
      </c>
      <c r="F889" s="854"/>
      <c r="G889" s="854"/>
      <c r="H889" s="854"/>
      <c r="I889" s="854"/>
      <c r="J889" s="854"/>
      <c r="K889" s="854"/>
      <c r="L889" s="855"/>
      <c r="M889" s="407">
        <f>SUBTOTAL(9,M890:M891)</f>
        <v>0</v>
      </c>
      <c r="N889" s="410">
        <f t="shared" ref="N889:AC889" si="228">SUBTOTAL(9,N890:N891)</f>
        <v>0</v>
      </c>
      <c r="O889" s="414">
        <f t="shared" si="228"/>
        <v>0</v>
      </c>
      <c r="P889" s="413">
        <f t="shared" si="228"/>
        <v>0</v>
      </c>
      <c r="Q889" s="415">
        <f t="shared" si="228"/>
        <v>0</v>
      </c>
      <c r="R889" s="410">
        <f t="shared" si="228"/>
        <v>0</v>
      </c>
      <c r="S889" s="413">
        <f t="shared" si="228"/>
        <v>0</v>
      </c>
      <c r="T889" s="414">
        <f t="shared" si="228"/>
        <v>0</v>
      </c>
      <c r="U889" s="413">
        <f t="shared" si="228"/>
        <v>0</v>
      </c>
      <c r="V889" s="414">
        <f t="shared" si="228"/>
        <v>0</v>
      </c>
      <c r="W889" s="413">
        <f t="shared" si="228"/>
        <v>0</v>
      </c>
      <c r="X889" s="414">
        <f t="shared" si="228"/>
        <v>0</v>
      </c>
      <c r="Y889" s="413">
        <f t="shared" si="228"/>
        <v>0</v>
      </c>
      <c r="Z889" s="414">
        <f t="shared" si="228"/>
        <v>0</v>
      </c>
      <c r="AA889" s="413">
        <f t="shared" si="228"/>
        <v>0</v>
      </c>
      <c r="AB889" s="424">
        <f t="shared" si="228"/>
        <v>0</v>
      </c>
      <c r="AC889" s="407">
        <f t="shared" si="228"/>
        <v>0</v>
      </c>
      <c r="AD889" s="830"/>
      <c r="AE889" s="831"/>
      <c r="AF889" s="832"/>
    </row>
    <row r="890" spans="1:32" outlineLevel="1" x14ac:dyDescent="0.2">
      <c r="A890" s="11">
        <v>210</v>
      </c>
      <c r="B890" s="669"/>
      <c r="C890" s="670"/>
      <c r="D890" s="670"/>
      <c r="E890" s="670"/>
      <c r="F890" s="856" t="s">
        <v>46</v>
      </c>
      <c r="G890" s="857"/>
      <c r="H890" s="857"/>
      <c r="I890" s="857"/>
      <c r="J890" s="857"/>
      <c r="K890" s="857"/>
      <c r="L890" s="858"/>
      <c r="M890" s="408">
        <f t="shared" ref="M890:Q891" si="229">M114</f>
        <v>0</v>
      </c>
      <c r="N890" s="1245"/>
      <c r="O890" s="1392"/>
      <c r="P890" s="1392"/>
      <c r="Q890" s="1392"/>
      <c r="R890" s="1392"/>
      <c r="S890" s="1392"/>
      <c r="T890" s="1392"/>
      <c r="U890" s="1392"/>
      <c r="V890" s="1392"/>
      <c r="W890" s="1392"/>
      <c r="X890" s="1392"/>
      <c r="Y890" s="1392"/>
      <c r="Z890" s="1392"/>
      <c r="AA890" s="1392"/>
      <c r="AB890" s="1392"/>
      <c r="AC890" s="408">
        <f t="shared" si="227"/>
        <v>0</v>
      </c>
      <c r="AD890" s="830"/>
      <c r="AE890" s="831"/>
      <c r="AF890" s="832"/>
    </row>
    <row r="891" spans="1:32" outlineLevel="1" x14ac:dyDescent="0.2">
      <c r="A891" s="11">
        <v>211</v>
      </c>
      <c r="B891" s="669"/>
      <c r="C891" s="670"/>
      <c r="D891" s="670"/>
      <c r="E891" s="670"/>
      <c r="F891" s="859" t="s">
        <v>47</v>
      </c>
      <c r="G891" s="860"/>
      <c r="H891" s="860"/>
      <c r="I891" s="860"/>
      <c r="J891" s="860"/>
      <c r="K891" s="860"/>
      <c r="L891" s="861"/>
      <c r="M891" s="408">
        <f t="shared" si="229"/>
        <v>0</v>
      </c>
      <c r="N891" s="419">
        <f t="shared" si="229"/>
        <v>0</v>
      </c>
      <c r="O891" s="422">
        <f t="shared" si="229"/>
        <v>0</v>
      </c>
      <c r="P891" s="422">
        <f t="shared" si="229"/>
        <v>0</v>
      </c>
      <c r="Q891" s="423">
        <f t="shared" si="229"/>
        <v>0</v>
      </c>
      <c r="R891" s="419">
        <f>IF($AD115="contractuel",R115,SUM($N891:$Q891))</f>
        <v>0</v>
      </c>
      <c r="S891" s="422">
        <f t="shared" ref="S891:AB891" si="230">IF($AD115="contractuel",S115,SUM($N891:$Q891))</f>
        <v>0</v>
      </c>
      <c r="T891" s="422">
        <f t="shared" si="230"/>
        <v>0</v>
      </c>
      <c r="U891" s="422">
        <f t="shared" si="230"/>
        <v>0</v>
      </c>
      <c r="V891" s="422">
        <f t="shared" si="230"/>
        <v>0</v>
      </c>
      <c r="W891" s="422">
        <f t="shared" si="230"/>
        <v>0</v>
      </c>
      <c r="X891" s="422">
        <f t="shared" si="230"/>
        <v>0</v>
      </c>
      <c r="Y891" s="422">
        <f t="shared" si="230"/>
        <v>0</v>
      </c>
      <c r="Z891" s="422">
        <f t="shared" si="230"/>
        <v>0</v>
      </c>
      <c r="AA891" s="422">
        <f t="shared" si="230"/>
        <v>0</v>
      </c>
      <c r="AB891" s="422">
        <f t="shared" si="230"/>
        <v>0</v>
      </c>
      <c r="AC891" s="408">
        <f t="shared" si="227"/>
        <v>0</v>
      </c>
      <c r="AD891" s="830"/>
      <c r="AE891" s="831"/>
      <c r="AF891" s="832"/>
    </row>
    <row r="892" spans="1:32" outlineLevel="1" x14ac:dyDescent="0.2">
      <c r="A892" s="11">
        <v>212</v>
      </c>
      <c r="B892" s="669"/>
      <c r="C892" s="670"/>
      <c r="D892" s="670"/>
      <c r="E892" s="853" t="s">
        <v>48</v>
      </c>
      <c r="F892" s="854"/>
      <c r="G892" s="854"/>
      <c r="H892" s="854"/>
      <c r="I892" s="854"/>
      <c r="J892" s="854"/>
      <c r="K892" s="854"/>
      <c r="L892" s="855"/>
      <c r="M892" s="407">
        <f t="shared" ref="M892:AC892" si="231">SUBTOTAL(9,M893:M894)</f>
        <v>0</v>
      </c>
      <c r="N892" s="410">
        <f t="shared" si="231"/>
        <v>0</v>
      </c>
      <c r="O892" s="414">
        <f t="shared" si="231"/>
        <v>0</v>
      </c>
      <c r="P892" s="413">
        <f t="shared" si="231"/>
        <v>0</v>
      </c>
      <c r="Q892" s="415">
        <f t="shared" si="231"/>
        <v>0</v>
      </c>
      <c r="R892" s="410">
        <f t="shared" si="231"/>
        <v>0</v>
      </c>
      <c r="S892" s="413">
        <f t="shared" si="231"/>
        <v>0</v>
      </c>
      <c r="T892" s="414">
        <f t="shared" si="231"/>
        <v>0</v>
      </c>
      <c r="U892" s="413">
        <f t="shared" si="231"/>
        <v>0</v>
      </c>
      <c r="V892" s="414">
        <f t="shared" si="231"/>
        <v>0</v>
      </c>
      <c r="W892" s="413">
        <f t="shared" si="231"/>
        <v>0</v>
      </c>
      <c r="X892" s="414">
        <f t="shared" si="231"/>
        <v>0</v>
      </c>
      <c r="Y892" s="413">
        <f t="shared" si="231"/>
        <v>0</v>
      </c>
      <c r="Z892" s="414">
        <f t="shared" si="231"/>
        <v>0</v>
      </c>
      <c r="AA892" s="413">
        <f t="shared" si="231"/>
        <v>0</v>
      </c>
      <c r="AB892" s="424">
        <f t="shared" si="231"/>
        <v>0</v>
      </c>
      <c r="AC892" s="407">
        <f t="shared" si="231"/>
        <v>0</v>
      </c>
      <c r="AD892" s="830"/>
      <c r="AE892" s="831"/>
      <c r="AF892" s="832"/>
    </row>
    <row r="893" spans="1:32" outlineLevel="1" x14ac:dyDescent="0.2">
      <c r="A893" s="11">
        <v>213</v>
      </c>
      <c r="B893" s="669"/>
      <c r="C893" s="670"/>
      <c r="D893" s="670"/>
      <c r="E893" s="670"/>
      <c r="F893" s="856" t="s">
        <v>49</v>
      </c>
      <c r="G893" s="857"/>
      <c r="H893" s="857"/>
      <c r="I893" s="857"/>
      <c r="J893" s="857"/>
      <c r="K893" s="857"/>
      <c r="L893" s="858"/>
      <c r="M893" s="408">
        <f t="shared" ref="M893:Q894" si="232">M117</f>
        <v>0</v>
      </c>
      <c r="N893" s="1245"/>
      <c r="O893" s="1246"/>
      <c r="P893" s="1246"/>
      <c r="Q893" s="1246"/>
      <c r="R893" s="1246"/>
      <c r="S893" s="1246"/>
      <c r="T893" s="1246"/>
      <c r="U893" s="1246"/>
      <c r="V893" s="1246"/>
      <c r="W893" s="1246"/>
      <c r="X893" s="1246"/>
      <c r="Y893" s="1246"/>
      <c r="Z893" s="1246"/>
      <c r="AA893" s="1246"/>
      <c r="AB893" s="1246"/>
      <c r="AC893" s="408">
        <f t="shared" si="227"/>
        <v>0</v>
      </c>
      <c r="AD893" s="830"/>
      <c r="AE893" s="831"/>
      <c r="AF893" s="832"/>
    </row>
    <row r="894" spans="1:32" outlineLevel="1" x14ac:dyDescent="0.2">
      <c r="A894" s="11">
        <v>214</v>
      </c>
      <c r="B894" s="669"/>
      <c r="C894" s="670"/>
      <c r="D894" s="670"/>
      <c r="E894" s="670"/>
      <c r="F894" s="859" t="s">
        <v>50</v>
      </c>
      <c r="G894" s="860"/>
      <c r="H894" s="860"/>
      <c r="I894" s="860"/>
      <c r="J894" s="860"/>
      <c r="K894" s="860"/>
      <c r="L894" s="861"/>
      <c r="M894" s="408">
        <f t="shared" si="232"/>
        <v>0</v>
      </c>
      <c r="N894" s="419">
        <f t="shared" si="232"/>
        <v>0</v>
      </c>
      <c r="O894" s="422">
        <f t="shared" si="232"/>
        <v>0</v>
      </c>
      <c r="P894" s="422">
        <f t="shared" si="232"/>
        <v>0</v>
      </c>
      <c r="Q894" s="423">
        <f t="shared" si="232"/>
        <v>0</v>
      </c>
      <c r="R894" s="419">
        <f>IF($AD118="contractuel",R118,SUM($N894:$Q894))</f>
        <v>0</v>
      </c>
      <c r="S894" s="422">
        <f t="shared" ref="S894:AB894" si="233">IF($AD118="contractuel",S118,SUM($N894:$Q894))</f>
        <v>0</v>
      </c>
      <c r="T894" s="422">
        <f t="shared" si="233"/>
        <v>0</v>
      </c>
      <c r="U894" s="422">
        <f t="shared" si="233"/>
        <v>0</v>
      </c>
      <c r="V894" s="422">
        <f t="shared" si="233"/>
        <v>0</v>
      </c>
      <c r="W894" s="422">
        <f t="shared" si="233"/>
        <v>0</v>
      </c>
      <c r="X894" s="422">
        <f t="shared" si="233"/>
        <v>0</v>
      </c>
      <c r="Y894" s="422">
        <f t="shared" si="233"/>
        <v>0</v>
      </c>
      <c r="Z894" s="422">
        <f t="shared" si="233"/>
        <v>0</v>
      </c>
      <c r="AA894" s="422">
        <f t="shared" si="233"/>
        <v>0</v>
      </c>
      <c r="AB894" s="422">
        <f t="shared" si="233"/>
        <v>0</v>
      </c>
      <c r="AC894" s="408">
        <f t="shared" si="227"/>
        <v>0</v>
      </c>
      <c r="AD894" s="833"/>
      <c r="AE894" s="834"/>
      <c r="AF894" s="835"/>
    </row>
    <row r="895" spans="1:32" outlineLevel="1" x14ac:dyDescent="0.2">
      <c r="A895" s="11">
        <v>215</v>
      </c>
      <c r="B895" s="669"/>
      <c r="C895" s="670"/>
      <c r="D895" s="844" t="s">
        <v>51</v>
      </c>
      <c r="E895" s="845"/>
      <c r="F895" s="845"/>
      <c r="G895" s="845"/>
      <c r="H895" s="845"/>
      <c r="I895" s="845"/>
      <c r="J895" s="845"/>
      <c r="K895" s="845"/>
      <c r="L895" s="846"/>
      <c r="M895" s="407">
        <f>SUBTOTAL(9,M896:M898)</f>
        <v>0</v>
      </c>
      <c r="N895" s="410">
        <f t="shared" ref="N895:AC895" si="234">SUBTOTAL(9,N896:N898)</f>
        <v>0</v>
      </c>
      <c r="O895" s="414">
        <f t="shared" si="234"/>
        <v>0</v>
      </c>
      <c r="P895" s="413">
        <f t="shared" si="234"/>
        <v>0</v>
      </c>
      <c r="Q895" s="415">
        <f t="shared" si="234"/>
        <v>0</v>
      </c>
      <c r="R895" s="410">
        <f t="shared" si="234"/>
        <v>0</v>
      </c>
      <c r="S895" s="413">
        <f t="shared" si="234"/>
        <v>0</v>
      </c>
      <c r="T895" s="414">
        <f t="shared" si="234"/>
        <v>0</v>
      </c>
      <c r="U895" s="413">
        <f t="shared" si="234"/>
        <v>0</v>
      </c>
      <c r="V895" s="414">
        <f t="shared" si="234"/>
        <v>0</v>
      </c>
      <c r="W895" s="413">
        <f t="shared" si="234"/>
        <v>0</v>
      </c>
      <c r="X895" s="414">
        <f t="shared" si="234"/>
        <v>0</v>
      </c>
      <c r="Y895" s="413">
        <f t="shared" si="234"/>
        <v>0</v>
      </c>
      <c r="Z895" s="414">
        <f t="shared" si="234"/>
        <v>0</v>
      </c>
      <c r="AA895" s="413">
        <f t="shared" si="234"/>
        <v>0</v>
      </c>
      <c r="AB895" s="424">
        <f t="shared" si="234"/>
        <v>0</v>
      </c>
      <c r="AC895" s="407">
        <f t="shared" si="234"/>
        <v>0</v>
      </c>
      <c r="AD895" s="1592"/>
      <c r="AE895" s="1593"/>
      <c r="AF895" s="1594"/>
    </row>
    <row r="896" spans="1:32" outlineLevel="1" x14ac:dyDescent="0.2">
      <c r="A896" s="11">
        <v>216</v>
      </c>
      <c r="B896" s="669"/>
      <c r="C896" s="670"/>
      <c r="D896" s="670"/>
      <c r="E896" s="670"/>
      <c r="F896" s="856" t="s">
        <v>52</v>
      </c>
      <c r="G896" s="857"/>
      <c r="H896" s="857"/>
      <c r="I896" s="857"/>
      <c r="J896" s="857"/>
      <c r="K896" s="857"/>
      <c r="L896" s="858"/>
      <c r="M896" s="408">
        <f t="shared" ref="M896:AB898" si="235">M120</f>
        <v>0</v>
      </c>
      <c r="N896" s="419">
        <f t="shared" si="235"/>
        <v>0</v>
      </c>
      <c r="O896" s="422">
        <f t="shared" si="235"/>
        <v>0</v>
      </c>
      <c r="P896" s="422">
        <f t="shared" si="235"/>
        <v>0</v>
      </c>
      <c r="Q896" s="423">
        <f t="shared" si="235"/>
        <v>0</v>
      </c>
      <c r="R896" s="419">
        <f t="shared" si="235"/>
        <v>0</v>
      </c>
      <c r="S896" s="422">
        <f t="shared" si="235"/>
        <v>0</v>
      </c>
      <c r="T896" s="422">
        <f t="shared" si="235"/>
        <v>0</v>
      </c>
      <c r="U896" s="422">
        <f t="shared" si="235"/>
        <v>0</v>
      </c>
      <c r="V896" s="422">
        <f t="shared" si="235"/>
        <v>0</v>
      </c>
      <c r="W896" s="422">
        <f t="shared" si="235"/>
        <v>0</v>
      </c>
      <c r="X896" s="422">
        <f t="shared" si="235"/>
        <v>0</v>
      </c>
      <c r="Y896" s="422">
        <f t="shared" si="235"/>
        <v>0</v>
      </c>
      <c r="Z896" s="422">
        <f t="shared" si="235"/>
        <v>0</v>
      </c>
      <c r="AA896" s="422">
        <f t="shared" si="235"/>
        <v>0</v>
      </c>
      <c r="AB896" s="422">
        <f t="shared" si="235"/>
        <v>0</v>
      </c>
      <c r="AC896" s="408">
        <f t="shared" si="227"/>
        <v>0</v>
      </c>
      <c r="AD896" s="1440"/>
      <c r="AE896" s="828"/>
      <c r="AF896" s="829"/>
    </row>
    <row r="897" spans="1:32" outlineLevel="1" x14ac:dyDescent="0.2">
      <c r="A897" s="11">
        <v>217</v>
      </c>
      <c r="B897" s="669"/>
      <c r="C897" s="670"/>
      <c r="D897" s="670"/>
      <c r="E897" s="670"/>
      <c r="F897" s="915" t="s">
        <v>55</v>
      </c>
      <c r="G897" s="916"/>
      <c r="H897" s="916"/>
      <c r="I897" s="916"/>
      <c r="J897" s="916"/>
      <c r="K897" s="916"/>
      <c r="L897" s="917"/>
      <c r="M897" s="408">
        <f t="shared" si="235"/>
        <v>0</v>
      </c>
      <c r="N897" s="419">
        <f t="shared" si="235"/>
        <v>0</v>
      </c>
      <c r="O897" s="422">
        <f t="shared" si="235"/>
        <v>0</v>
      </c>
      <c r="P897" s="422">
        <f t="shared" si="235"/>
        <v>0</v>
      </c>
      <c r="Q897" s="423">
        <f t="shared" si="235"/>
        <v>0</v>
      </c>
      <c r="R897" s="419">
        <f t="shared" si="235"/>
        <v>0</v>
      </c>
      <c r="S897" s="422">
        <f t="shared" si="235"/>
        <v>0</v>
      </c>
      <c r="T897" s="422">
        <f t="shared" si="235"/>
        <v>0</v>
      </c>
      <c r="U897" s="422">
        <f t="shared" si="235"/>
        <v>0</v>
      </c>
      <c r="V897" s="422">
        <f t="shared" si="235"/>
        <v>0</v>
      </c>
      <c r="W897" s="422">
        <f t="shared" si="235"/>
        <v>0</v>
      </c>
      <c r="X897" s="422">
        <f t="shared" si="235"/>
        <v>0</v>
      </c>
      <c r="Y897" s="422">
        <f t="shared" si="235"/>
        <v>0</v>
      </c>
      <c r="Z897" s="422">
        <f t="shared" si="235"/>
        <v>0</v>
      </c>
      <c r="AA897" s="422">
        <f t="shared" si="235"/>
        <v>0</v>
      </c>
      <c r="AB897" s="422">
        <f t="shared" si="235"/>
        <v>0</v>
      </c>
      <c r="AC897" s="408">
        <f t="shared" si="227"/>
        <v>0</v>
      </c>
      <c r="AD897" s="830"/>
      <c r="AE897" s="831"/>
      <c r="AF897" s="832"/>
    </row>
    <row r="898" spans="1:32" outlineLevel="1" x14ac:dyDescent="0.2">
      <c r="A898" s="11">
        <v>218</v>
      </c>
      <c r="B898" s="669"/>
      <c r="C898" s="670"/>
      <c r="D898" s="670"/>
      <c r="E898" s="670"/>
      <c r="F898" s="859" t="s">
        <v>56</v>
      </c>
      <c r="G898" s="860"/>
      <c r="H898" s="860"/>
      <c r="I898" s="860"/>
      <c r="J898" s="860"/>
      <c r="K898" s="860"/>
      <c r="L898" s="861"/>
      <c r="M898" s="408">
        <f t="shared" si="235"/>
        <v>0</v>
      </c>
      <c r="N898" s="1062"/>
      <c r="O898" s="1246"/>
      <c r="P898" s="1246"/>
      <c r="Q898" s="1246"/>
      <c r="R898" s="1246"/>
      <c r="S898" s="1246"/>
      <c r="T898" s="1246"/>
      <c r="U898" s="1246"/>
      <c r="V898" s="1246"/>
      <c r="W898" s="1246"/>
      <c r="X898" s="1246"/>
      <c r="Y898" s="1246"/>
      <c r="Z898" s="1246"/>
      <c r="AA898" s="1246"/>
      <c r="AB898" s="1246"/>
      <c r="AC898" s="408">
        <f t="shared" si="227"/>
        <v>0</v>
      </c>
      <c r="AD898" s="833"/>
      <c r="AE898" s="834"/>
      <c r="AF898" s="835"/>
    </row>
    <row r="899" spans="1:32" outlineLevel="1" x14ac:dyDescent="0.2">
      <c r="A899" s="11">
        <v>219</v>
      </c>
      <c r="B899" s="669"/>
      <c r="C899" s="670"/>
      <c r="D899" s="844" t="s">
        <v>53</v>
      </c>
      <c r="E899" s="845"/>
      <c r="F899" s="845"/>
      <c r="G899" s="845"/>
      <c r="H899" s="845"/>
      <c r="I899" s="845"/>
      <c r="J899" s="845"/>
      <c r="K899" s="845"/>
      <c r="L899" s="846"/>
      <c r="M899" s="407">
        <f>SUBTOTAL(9,M900:M902)</f>
        <v>0</v>
      </c>
      <c r="N899" s="410">
        <f t="shared" ref="N899:AC899" si="236">SUBTOTAL(9,N900:N902)</f>
        <v>0</v>
      </c>
      <c r="O899" s="414">
        <f t="shared" si="236"/>
        <v>0</v>
      </c>
      <c r="P899" s="413">
        <f t="shared" si="236"/>
        <v>0</v>
      </c>
      <c r="Q899" s="415">
        <f t="shared" si="236"/>
        <v>0</v>
      </c>
      <c r="R899" s="410">
        <f t="shared" si="236"/>
        <v>0</v>
      </c>
      <c r="S899" s="413">
        <f t="shared" si="236"/>
        <v>0</v>
      </c>
      <c r="T899" s="414">
        <f t="shared" si="236"/>
        <v>0</v>
      </c>
      <c r="U899" s="413">
        <f t="shared" si="236"/>
        <v>0</v>
      </c>
      <c r="V899" s="414">
        <f t="shared" si="236"/>
        <v>0</v>
      </c>
      <c r="W899" s="413">
        <f t="shared" si="236"/>
        <v>0</v>
      </c>
      <c r="X899" s="414">
        <f t="shared" si="236"/>
        <v>0</v>
      </c>
      <c r="Y899" s="413">
        <f t="shared" si="236"/>
        <v>0</v>
      </c>
      <c r="Z899" s="414">
        <f t="shared" si="236"/>
        <v>0</v>
      </c>
      <c r="AA899" s="413">
        <f t="shared" si="236"/>
        <v>0</v>
      </c>
      <c r="AB899" s="424">
        <f t="shared" si="236"/>
        <v>0</v>
      </c>
      <c r="AC899" s="407">
        <f t="shared" si="236"/>
        <v>0</v>
      </c>
      <c r="AD899" s="1592"/>
      <c r="AE899" s="1593"/>
      <c r="AF899" s="1594"/>
    </row>
    <row r="900" spans="1:32" outlineLevel="1" x14ac:dyDescent="0.2">
      <c r="A900" s="11">
        <v>220</v>
      </c>
      <c r="B900" s="669"/>
      <c r="C900" s="670"/>
      <c r="D900" s="670"/>
      <c r="E900" s="670"/>
      <c r="F900" s="856" t="s">
        <v>54</v>
      </c>
      <c r="G900" s="857"/>
      <c r="H900" s="857"/>
      <c r="I900" s="857"/>
      <c r="J900" s="857"/>
      <c r="K900" s="857"/>
      <c r="L900" s="858"/>
      <c r="M900" s="408">
        <f t="shared" ref="M900:AB902" si="237">M124</f>
        <v>0</v>
      </c>
      <c r="N900" s="419">
        <f t="shared" si="237"/>
        <v>0</v>
      </c>
      <c r="O900" s="422">
        <f t="shared" si="237"/>
        <v>0</v>
      </c>
      <c r="P900" s="422">
        <f t="shared" si="237"/>
        <v>0</v>
      </c>
      <c r="Q900" s="423">
        <f t="shared" si="237"/>
        <v>0</v>
      </c>
      <c r="R900" s="419">
        <f t="shared" si="237"/>
        <v>0</v>
      </c>
      <c r="S900" s="422">
        <f t="shared" si="237"/>
        <v>0</v>
      </c>
      <c r="T900" s="422">
        <f t="shared" si="237"/>
        <v>0</v>
      </c>
      <c r="U900" s="422">
        <f t="shared" si="237"/>
        <v>0</v>
      </c>
      <c r="V900" s="422">
        <f t="shared" si="237"/>
        <v>0</v>
      </c>
      <c r="W900" s="422">
        <f t="shared" si="237"/>
        <v>0</v>
      </c>
      <c r="X900" s="422">
        <f t="shared" si="237"/>
        <v>0</v>
      </c>
      <c r="Y900" s="422">
        <f t="shared" si="237"/>
        <v>0</v>
      </c>
      <c r="Z900" s="422">
        <f t="shared" si="237"/>
        <v>0</v>
      </c>
      <c r="AA900" s="422">
        <f t="shared" si="237"/>
        <v>0</v>
      </c>
      <c r="AB900" s="422">
        <f t="shared" si="237"/>
        <v>0</v>
      </c>
      <c r="AC900" s="408">
        <f t="shared" si="227"/>
        <v>0</v>
      </c>
      <c r="AD900" s="1440"/>
      <c r="AE900" s="828"/>
      <c r="AF900" s="829"/>
    </row>
    <row r="901" spans="1:32" outlineLevel="1" x14ac:dyDescent="0.2">
      <c r="A901" s="11">
        <v>221</v>
      </c>
      <c r="B901" s="669"/>
      <c r="C901" s="670"/>
      <c r="D901" s="670"/>
      <c r="E901" s="670"/>
      <c r="F901" s="915" t="s">
        <v>57</v>
      </c>
      <c r="G901" s="916"/>
      <c r="H901" s="916"/>
      <c r="I901" s="916"/>
      <c r="J901" s="916"/>
      <c r="K901" s="916"/>
      <c r="L901" s="917"/>
      <c r="M901" s="408">
        <f t="shared" si="237"/>
        <v>0</v>
      </c>
      <c r="N901" s="419">
        <f t="shared" si="237"/>
        <v>0</v>
      </c>
      <c r="O901" s="422">
        <f t="shared" si="237"/>
        <v>0</v>
      </c>
      <c r="P901" s="422">
        <f t="shared" si="237"/>
        <v>0</v>
      </c>
      <c r="Q901" s="423">
        <f t="shared" si="237"/>
        <v>0</v>
      </c>
      <c r="R901" s="419">
        <f t="shared" si="237"/>
        <v>0</v>
      </c>
      <c r="S901" s="422">
        <f t="shared" si="237"/>
        <v>0</v>
      </c>
      <c r="T901" s="422">
        <f t="shared" si="237"/>
        <v>0</v>
      </c>
      <c r="U901" s="422">
        <f t="shared" si="237"/>
        <v>0</v>
      </c>
      <c r="V901" s="422">
        <f t="shared" si="237"/>
        <v>0</v>
      </c>
      <c r="W901" s="422">
        <f t="shared" si="237"/>
        <v>0</v>
      </c>
      <c r="X901" s="422">
        <f t="shared" si="237"/>
        <v>0</v>
      </c>
      <c r="Y901" s="422">
        <f t="shared" si="237"/>
        <v>0</v>
      </c>
      <c r="Z901" s="422">
        <f t="shared" si="237"/>
        <v>0</v>
      </c>
      <c r="AA901" s="422">
        <f t="shared" si="237"/>
        <v>0</v>
      </c>
      <c r="AB901" s="422">
        <f t="shared" si="237"/>
        <v>0</v>
      </c>
      <c r="AC901" s="408">
        <f t="shared" si="227"/>
        <v>0</v>
      </c>
      <c r="AD901" s="830"/>
      <c r="AE901" s="831"/>
      <c r="AF901" s="832"/>
    </row>
    <row r="902" spans="1:32" outlineLevel="1" x14ac:dyDescent="0.2">
      <c r="A902" s="11">
        <v>222</v>
      </c>
      <c r="B902" s="669"/>
      <c r="C902" s="670"/>
      <c r="D902" s="670"/>
      <c r="E902" s="670"/>
      <c r="F902" s="859" t="s">
        <v>58</v>
      </c>
      <c r="G902" s="860"/>
      <c r="H902" s="860"/>
      <c r="I902" s="860"/>
      <c r="J902" s="860"/>
      <c r="K902" s="860"/>
      <c r="L902" s="861"/>
      <c r="M902" s="408">
        <f t="shared" si="237"/>
        <v>0</v>
      </c>
      <c r="N902" s="1062"/>
      <c r="O902" s="1246"/>
      <c r="P902" s="1246"/>
      <c r="Q902" s="1246"/>
      <c r="R902" s="1246"/>
      <c r="S902" s="1246"/>
      <c r="T902" s="1246"/>
      <c r="U902" s="1246"/>
      <c r="V902" s="1246"/>
      <c r="W902" s="1246"/>
      <c r="X902" s="1246"/>
      <c r="Y902" s="1246"/>
      <c r="Z902" s="1246"/>
      <c r="AA902" s="1246"/>
      <c r="AB902" s="1246"/>
      <c r="AC902" s="408">
        <f t="shared" si="227"/>
        <v>0</v>
      </c>
      <c r="AD902" s="833"/>
      <c r="AE902" s="834"/>
      <c r="AF902" s="835"/>
    </row>
    <row r="903" spans="1:32" outlineLevel="1" x14ac:dyDescent="0.2">
      <c r="A903" s="11">
        <v>223</v>
      </c>
      <c r="B903" s="669"/>
      <c r="C903" s="670"/>
      <c r="D903" s="844" t="s">
        <v>680</v>
      </c>
      <c r="E903" s="845"/>
      <c r="F903" s="845"/>
      <c r="G903" s="845"/>
      <c r="H903" s="845"/>
      <c r="I903" s="845"/>
      <c r="J903" s="845"/>
      <c r="K903" s="845"/>
      <c r="L903" s="846"/>
      <c r="M903" s="407">
        <f>SUBTOTAL(9,M904:M905)</f>
        <v>0</v>
      </c>
      <c r="N903" s="410">
        <f t="shared" ref="N903:AC903" si="238">SUBTOTAL(9,N904:N905)</f>
        <v>0</v>
      </c>
      <c r="O903" s="414">
        <f t="shared" si="238"/>
        <v>0</v>
      </c>
      <c r="P903" s="413">
        <f t="shared" si="238"/>
        <v>0</v>
      </c>
      <c r="Q903" s="415">
        <f t="shared" si="238"/>
        <v>0</v>
      </c>
      <c r="R903" s="410">
        <f t="shared" si="238"/>
        <v>0</v>
      </c>
      <c r="S903" s="413">
        <f t="shared" si="238"/>
        <v>0</v>
      </c>
      <c r="T903" s="414">
        <f t="shared" si="238"/>
        <v>0</v>
      </c>
      <c r="U903" s="413">
        <f t="shared" si="238"/>
        <v>0</v>
      </c>
      <c r="V903" s="414">
        <f t="shared" si="238"/>
        <v>0</v>
      </c>
      <c r="W903" s="413">
        <f t="shared" si="238"/>
        <v>0</v>
      </c>
      <c r="X903" s="414">
        <f t="shared" si="238"/>
        <v>0</v>
      </c>
      <c r="Y903" s="413">
        <f t="shared" si="238"/>
        <v>0</v>
      </c>
      <c r="Z903" s="414">
        <f t="shared" si="238"/>
        <v>0</v>
      </c>
      <c r="AA903" s="413">
        <f t="shared" si="238"/>
        <v>0</v>
      </c>
      <c r="AB903" s="424">
        <f t="shared" si="238"/>
        <v>0</v>
      </c>
      <c r="AC903" s="407">
        <f t="shared" si="238"/>
        <v>0</v>
      </c>
      <c r="AD903" s="1592"/>
      <c r="AE903" s="1593"/>
      <c r="AF903" s="1594"/>
    </row>
    <row r="904" spans="1:32" outlineLevel="1" x14ac:dyDescent="0.2">
      <c r="A904" s="11">
        <v>224</v>
      </c>
      <c r="B904" s="669"/>
      <c r="C904" s="670"/>
      <c r="D904" s="670"/>
      <c r="E904" s="670"/>
      <c r="F904" s="856" t="s">
        <v>681</v>
      </c>
      <c r="G904" s="857"/>
      <c r="H904" s="857"/>
      <c r="I904" s="857"/>
      <c r="J904" s="857"/>
      <c r="K904" s="857"/>
      <c r="L904" s="858"/>
      <c r="M904" s="408">
        <f t="shared" ref="M904:AB905" si="239">M128</f>
        <v>0</v>
      </c>
      <c r="N904" s="419">
        <f t="shared" si="239"/>
        <v>0</v>
      </c>
      <c r="O904" s="422">
        <f t="shared" si="239"/>
        <v>0</v>
      </c>
      <c r="P904" s="422">
        <f t="shared" si="239"/>
        <v>0</v>
      </c>
      <c r="Q904" s="423">
        <f t="shared" si="239"/>
        <v>0</v>
      </c>
      <c r="R904" s="419">
        <f t="shared" si="239"/>
        <v>0</v>
      </c>
      <c r="S904" s="422">
        <f t="shared" si="239"/>
        <v>0</v>
      </c>
      <c r="T904" s="422">
        <f t="shared" si="239"/>
        <v>0</v>
      </c>
      <c r="U904" s="422">
        <f t="shared" si="239"/>
        <v>0</v>
      </c>
      <c r="V904" s="422">
        <f t="shared" si="239"/>
        <v>0</v>
      </c>
      <c r="W904" s="422">
        <f t="shared" si="239"/>
        <v>0</v>
      </c>
      <c r="X904" s="422">
        <f t="shared" si="239"/>
        <v>0</v>
      </c>
      <c r="Y904" s="422">
        <f t="shared" si="239"/>
        <v>0</v>
      </c>
      <c r="Z904" s="422">
        <f t="shared" si="239"/>
        <v>0</v>
      </c>
      <c r="AA904" s="422">
        <f t="shared" si="239"/>
        <v>0</v>
      </c>
      <c r="AB904" s="422">
        <f t="shared" si="239"/>
        <v>0</v>
      </c>
      <c r="AC904" s="408">
        <f t="shared" ref="AC904:AC905" si="240">M904-SUM(N904:AB904)</f>
        <v>0</v>
      </c>
      <c r="AD904" s="1440"/>
      <c r="AE904" s="828"/>
      <c r="AF904" s="829"/>
    </row>
    <row r="905" spans="1:32" outlineLevel="1" x14ac:dyDescent="0.2">
      <c r="A905" s="11">
        <v>225</v>
      </c>
      <c r="B905" s="669"/>
      <c r="C905" s="670"/>
      <c r="D905" s="670"/>
      <c r="E905" s="670"/>
      <c r="F905" s="859" t="s">
        <v>682</v>
      </c>
      <c r="G905" s="860"/>
      <c r="H905" s="860"/>
      <c r="I905" s="860"/>
      <c r="J905" s="860"/>
      <c r="K905" s="860"/>
      <c r="L905" s="861"/>
      <c r="M905" s="408">
        <f t="shared" si="239"/>
        <v>0</v>
      </c>
      <c r="N905" s="1062"/>
      <c r="O905" s="1246"/>
      <c r="P905" s="1246"/>
      <c r="Q905" s="1246"/>
      <c r="R905" s="1246"/>
      <c r="S905" s="1246"/>
      <c r="T905" s="1246"/>
      <c r="U905" s="1246"/>
      <c r="V905" s="1246"/>
      <c r="W905" s="1246"/>
      <c r="X905" s="1246"/>
      <c r="Y905" s="1246"/>
      <c r="Z905" s="1246"/>
      <c r="AA905" s="1246"/>
      <c r="AB905" s="1246"/>
      <c r="AC905" s="408">
        <f t="shared" si="240"/>
        <v>0</v>
      </c>
      <c r="AD905" s="833"/>
      <c r="AE905" s="834"/>
      <c r="AF905" s="835"/>
    </row>
    <row r="906" spans="1:32" outlineLevel="1" x14ac:dyDescent="0.2">
      <c r="A906" s="11">
        <v>226</v>
      </c>
      <c r="B906" s="669"/>
      <c r="C906" s="670"/>
      <c r="D906" s="844" t="s">
        <v>59</v>
      </c>
      <c r="E906" s="845"/>
      <c r="F906" s="845"/>
      <c r="G906" s="845"/>
      <c r="H906" s="845"/>
      <c r="I906" s="845"/>
      <c r="J906" s="845"/>
      <c r="K906" s="845"/>
      <c r="L906" s="846"/>
      <c r="M906" s="407">
        <f>SUBTOTAL(9,M907:M910)</f>
        <v>0</v>
      </c>
      <c r="N906" s="410">
        <f t="shared" ref="N906:AC906" si="241">SUBTOTAL(9,N907:N910)</f>
        <v>0</v>
      </c>
      <c r="O906" s="414">
        <f t="shared" si="241"/>
        <v>0</v>
      </c>
      <c r="P906" s="413">
        <f t="shared" si="241"/>
        <v>0</v>
      </c>
      <c r="Q906" s="415">
        <f t="shared" si="241"/>
        <v>0</v>
      </c>
      <c r="R906" s="410">
        <f t="shared" si="241"/>
        <v>0</v>
      </c>
      <c r="S906" s="413">
        <f t="shared" si="241"/>
        <v>0</v>
      </c>
      <c r="T906" s="414">
        <f t="shared" si="241"/>
        <v>0</v>
      </c>
      <c r="U906" s="413">
        <f t="shared" si="241"/>
        <v>0</v>
      </c>
      <c r="V906" s="414">
        <f t="shared" si="241"/>
        <v>0</v>
      </c>
      <c r="W906" s="413">
        <f t="shared" si="241"/>
        <v>0</v>
      </c>
      <c r="X906" s="414">
        <f t="shared" si="241"/>
        <v>0</v>
      </c>
      <c r="Y906" s="413">
        <f t="shared" si="241"/>
        <v>0</v>
      </c>
      <c r="Z906" s="414">
        <f t="shared" si="241"/>
        <v>0</v>
      </c>
      <c r="AA906" s="413">
        <f t="shared" si="241"/>
        <v>0</v>
      </c>
      <c r="AB906" s="424">
        <f t="shared" si="241"/>
        <v>0</v>
      </c>
      <c r="AC906" s="407">
        <f t="shared" si="241"/>
        <v>0</v>
      </c>
      <c r="AD906" s="1592"/>
      <c r="AE906" s="1593"/>
      <c r="AF906" s="1594"/>
    </row>
    <row r="907" spans="1:32" outlineLevel="1" x14ac:dyDescent="0.2">
      <c r="A907" s="11">
        <v>227</v>
      </c>
      <c r="B907" s="669"/>
      <c r="C907" s="670"/>
      <c r="D907" s="670"/>
      <c r="E907" s="670"/>
      <c r="F907" s="856" t="s">
        <v>60</v>
      </c>
      <c r="G907" s="857"/>
      <c r="H907" s="857"/>
      <c r="I907" s="857"/>
      <c r="J907" s="857"/>
      <c r="K907" s="857"/>
      <c r="L907" s="858"/>
      <c r="M907" s="408">
        <f t="shared" ref="M907:AB910" si="242">M131</f>
        <v>0</v>
      </c>
      <c r="N907" s="419">
        <f t="shared" si="242"/>
        <v>0</v>
      </c>
      <c r="O907" s="422">
        <f t="shared" si="242"/>
        <v>0</v>
      </c>
      <c r="P907" s="422">
        <f t="shared" si="242"/>
        <v>0</v>
      </c>
      <c r="Q907" s="423">
        <f t="shared" si="242"/>
        <v>0</v>
      </c>
      <c r="R907" s="419">
        <f t="shared" si="242"/>
        <v>0</v>
      </c>
      <c r="S907" s="422">
        <f t="shared" si="242"/>
        <v>0</v>
      </c>
      <c r="T907" s="422">
        <f t="shared" si="242"/>
        <v>0</v>
      </c>
      <c r="U907" s="422">
        <f t="shared" si="242"/>
        <v>0</v>
      </c>
      <c r="V907" s="422">
        <f t="shared" si="242"/>
        <v>0</v>
      </c>
      <c r="W907" s="422">
        <f t="shared" si="242"/>
        <v>0</v>
      </c>
      <c r="X907" s="422">
        <f t="shared" si="242"/>
        <v>0</v>
      </c>
      <c r="Y907" s="422">
        <f t="shared" si="242"/>
        <v>0</v>
      </c>
      <c r="Z907" s="422">
        <f t="shared" si="242"/>
        <v>0</v>
      </c>
      <c r="AA907" s="422">
        <f t="shared" si="242"/>
        <v>0</v>
      </c>
      <c r="AB907" s="422">
        <f t="shared" si="242"/>
        <v>0</v>
      </c>
      <c r="AC907" s="408">
        <f t="shared" ref="AC907:AC910" si="243">M907-SUM(N907:AB907)</f>
        <v>0</v>
      </c>
      <c r="AD907" s="1440"/>
      <c r="AE907" s="828"/>
      <c r="AF907" s="829"/>
    </row>
    <row r="908" spans="1:32" outlineLevel="1" x14ac:dyDescent="0.2">
      <c r="A908" s="11">
        <v>228</v>
      </c>
      <c r="B908" s="669"/>
      <c r="C908" s="670"/>
      <c r="D908" s="670"/>
      <c r="E908" s="670"/>
      <c r="F908" s="915" t="s">
        <v>62</v>
      </c>
      <c r="G908" s="916"/>
      <c r="H908" s="916"/>
      <c r="I908" s="916"/>
      <c r="J908" s="916"/>
      <c r="K908" s="916"/>
      <c r="L908" s="917"/>
      <c r="M908" s="408">
        <f t="shared" si="242"/>
        <v>0</v>
      </c>
      <c r="N908" s="419">
        <f t="shared" si="242"/>
        <v>0</v>
      </c>
      <c r="O908" s="422">
        <f t="shared" si="242"/>
        <v>0</v>
      </c>
      <c r="P908" s="422">
        <f t="shared" si="242"/>
        <v>0</v>
      </c>
      <c r="Q908" s="423">
        <f t="shared" si="242"/>
        <v>0</v>
      </c>
      <c r="R908" s="419">
        <f t="shared" si="242"/>
        <v>0</v>
      </c>
      <c r="S908" s="422">
        <f t="shared" si="242"/>
        <v>0</v>
      </c>
      <c r="T908" s="422">
        <f t="shared" si="242"/>
        <v>0</v>
      </c>
      <c r="U908" s="422">
        <f t="shared" si="242"/>
        <v>0</v>
      </c>
      <c r="V908" s="422">
        <f t="shared" si="242"/>
        <v>0</v>
      </c>
      <c r="W908" s="422">
        <f t="shared" si="242"/>
        <v>0</v>
      </c>
      <c r="X908" s="422">
        <f t="shared" si="242"/>
        <v>0</v>
      </c>
      <c r="Y908" s="422">
        <f t="shared" si="242"/>
        <v>0</v>
      </c>
      <c r="Z908" s="422">
        <f t="shared" si="242"/>
        <v>0</v>
      </c>
      <c r="AA908" s="422">
        <f t="shared" si="242"/>
        <v>0</v>
      </c>
      <c r="AB908" s="422">
        <f t="shared" si="242"/>
        <v>0</v>
      </c>
      <c r="AC908" s="408">
        <f t="shared" si="243"/>
        <v>0</v>
      </c>
      <c r="AD908" s="830"/>
      <c r="AE908" s="831"/>
      <c r="AF908" s="832"/>
    </row>
    <row r="909" spans="1:32" outlineLevel="1" x14ac:dyDescent="0.2">
      <c r="A909" s="11">
        <v>229</v>
      </c>
      <c r="B909" s="669"/>
      <c r="C909" s="670"/>
      <c r="D909" s="670"/>
      <c r="E909" s="670"/>
      <c r="F909" s="915" t="s">
        <v>61</v>
      </c>
      <c r="G909" s="916"/>
      <c r="H909" s="916"/>
      <c r="I909" s="916"/>
      <c r="J909" s="916"/>
      <c r="K909" s="916"/>
      <c r="L909" s="917"/>
      <c r="M909" s="408">
        <f t="shared" si="242"/>
        <v>0</v>
      </c>
      <c r="N909" s="419">
        <f t="shared" si="242"/>
        <v>0</v>
      </c>
      <c r="O909" s="422">
        <f t="shared" si="242"/>
        <v>0</v>
      </c>
      <c r="P909" s="422">
        <f t="shared" si="242"/>
        <v>0</v>
      </c>
      <c r="Q909" s="423">
        <f t="shared" si="242"/>
        <v>0</v>
      </c>
      <c r="R909" s="419">
        <f t="shared" si="242"/>
        <v>0</v>
      </c>
      <c r="S909" s="422">
        <f t="shared" si="242"/>
        <v>0</v>
      </c>
      <c r="T909" s="422">
        <f t="shared" si="242"/>
        <v>0</v>
      </c>
      <c r="U909" s="422">
        <f t="shared" si="242"/>
        <v>0</v>
      </c>
      <c r="V909" s="422">
        <f t="shared" si="242"/>
        <v>0</v>
      </c>
      <c r="W909" s="422">
        <f t="shared" si="242"/>
        <v>0</v>
      </c>
      <c r="X909" s="422">
        <f t="shared" si="242"/>
        <v>0</v>
      </c>
      <c r="Y909" s="422">
        <f t="shared" si="242"/>
        <v>0</v>
      </c>
      <c r="Z909" s="422">
        <f t="shared" si="242"/>
        <v>0</v>
      </c>
      <c r="AA909" s="422">
        <f t="shared" si="242"/>
        <v>0</v>
      </c>
      <c r="AB909" s="422">
        <f t="shared" si="242"/>
        <v>0</v>
      </c>
      <c r="AC909" s="408">
        <f t="shared" si="243"/>
        <v>0</v>
      </c>
      <c r="AD909" s="830"/>
      <c r="AE909" s="831"/>
      <c r="AF909" s="832"/>
    </row>
    <row r="910" spans="1:32" outlineLevel="1" x14ac:dyDescent="0.2">
      <c r="A910" s="11">
        <v>230</v>
      </c>
      <c r="B910" s="687"/>
      <c r="C910" s="672"/>
      <c r="D910" s="672"/>
      <c r="E910" s="672"/>
      <c r="F910" s="915" t="s">
        <v>63</v>
      </c>
      <c r="G910" s="916"/>
      <c r="H910" s="916"/>
      <c r="I910" s="916"/>
      <c r="J910" s="916"/>
      <c r="K910" s="916"/>
      <c r="L910" s="917"/>
      <c r="M910" s="408">
        <f t="shared" si="242"/>
        <v>0</v>
      </c>
      <c r="N910" s="419">
        <f t="shared" si="242"/>
        <v>0</v>
      </c>
      <c r="O910" s="422">
        <f t="shared" si="242"/>
        <v>0</v>
      </c>
      <c r="P910" s="422">
        <f t="shared" si="242"/>
        <v>0</v>
      </c>
      <c r="Q910" s="423">
        <f t="shared" si="242"/>
        <v>0</v>
      </c>
      <c r="R910" s="419">
        <f t="shared" si="242"/>
        <v>0</v>
      </c>
      <c r="S910" s="422">
        <f t="shared" si="242"/>
        <v>0</v>
      </c>
      <c r="T910" s="422">
        <f t="shared" si="242"/>
        <v>0</v>
      </c>
      <c r="U910" s="422">
        <f t="shared" si="242"/>
        <v>0</v>
      </c>
      <c r="V910" s="422">
        <f t="shared" si="242"/>
        <v>0</v>
      </c>
      <c r="W910" s="422">
        <f t="shared" si="242"/>
        <v>0</v>
      </c>
      <c r="X910" s="422">
        <f t="shared" si="242"/>
        <v>0</v>
      </c>
      <c r="Y910" s="422">
        <f t="shared" si="242"/>
        <v>0</v>
      </c>
      <c r="Z910" s="422">
        <f t="shared" si="242"/>
        <v>0</v>
      </c>
      <c r="AA910" s="422">
        <f t="shared" si="242"/>
        <v>0</v>
      </c>
      <c r="AB910" s="422">
        <f t="shared" si="242"/>
        <v>0</v>
      </c>
      <c r="AC910" s="408">
        <f t="shared" si="243"/>
        <v>0</v>
      </c>
      <c r="AD910" s="833"/>
      <c r="AE910" s="834"/>
      <c r="AF910" s="835"/>
    </row>
    <row r="911" spans="1:32" outlineLevel="1" x14ac:dyDescent="0.2">
      <c r="A911" s="11">
        <v>231</v>
      </c>
      <c r="B911" s="325"/>
      <c r="C911" s="1025" t="s">
        <v>427</v>
      </c>
      <c r="D911" s="1026"/>
      <c r="E911" s="1026"/>
      <c r="F911" s="1026"/>
      <c r="G911" s="1026"/>
      <c r="H911" s="1026"/>
      <c r="I911" s="1026"/>
      <c r="J911" s="1026"/>
      <c r="K911" s="1026"/>
      <c r="L911" s="1026"/>
      <c r="M911" s="1026"/>
      <c r="N911" s="1026"/>
      <c r="O911" s="1026"/>
      <c r="P911" s="1026"/>
      <c r="Q911" s="1026"/>
      <c r="R911" s="1026"/>
      <c r="S911" s="1026"/>
      <c r="T911" s="1026"/>
      <c r="U911" s="1026"/>
      <c r="V911" s="1026"/>
      <c r="W911" s="1026"/>
      <c r="X911" s="1026"/>
      <c r="Y911" s="1026"/>
      <c r="Z911" s="1026"/>
      <c r="AA911" s="1026"/>
      <c r="AB911" s="1026"/>
      <c r="AC911" s="1026"/>
      <c r="AD911" s="1026"/>
      <c r="AE911" s="1026"/>
      <c r="AF911" s="1027"/>
    </row>
    <row r="912" spans="1:32" outlineLevel="1" x14ac:dyDescent="0.2">
      <c r="A912" s="11">
        <v>232</v>
      </c>
      <c r="B912" s="669"/>
      <c r="C912" s="670"/>
      <c r="D912" s="844" t="s">
        <v>64</v>
      </c>
      <c r="E912" s="845"/>
      <c r="F912" s="845"/>
      <c r="G912" s="845"/>
      <c r="H912" s="845"/>
      <c r="I912" s="845"/>
      <c r="J912" s="845"/>
      <c r="K912" s="845"/>
      <c r="L912" s="845"/>
      <c r="M912" s="845"/>
      <c r="N912" s="845"/>
      <c r="O912" s="845"/>
      <c r="P912" s="845"/>
      <c r="Q912" s="845"/>
      <c r="R912" s="845"/>
      <c r="S912" s="845"/>
      <c r="T912" s="845"/>
      <c r="U912" s="845"/>
      <c r="V912" s="845"/>
      <c r="W912" s="845"/>
      <c r="X912" s="845"/>
      <c r="Y912" s="845"/>
      <c r="Z912" s="845"/>
      <c r="AA912" s="845"/>
      <c r="AB912" s="845"/>
      <c r="AC912" s="845"/>
      <c r="AD912" s="845"/>
      <c r="AE912" s="845"/>
      <c r="AF912" s="846"/>
    </row>
    <row r="913" spans="1:32" outlineLevel="1" x14ac:dyDescent="0.2">
      <c r="A913" s="11">
        <v>233</v>
      </c>
      <c r="B913" s="669"/>
      <c r="C913" s="670"/>
      <c r="D913" s="670"/>
      <c r="E913" s="918" t="s">
        <v>66</v>
      </c>
      <c r="F913" s="919"/>
      <c r="G913" s="919"/>
      <c r="H913" s="919"/>
      <c r="I913" s="919"/>
      <c r="J913" s="919"/>
      <c r="K913" s="919"/>
      <c r="L913" s="920"/>
      <c r="M913" s="407">
        <f>SUBTOTAL(9,M914:M917)</f>
        <v>0</v>
      </c>
      <c r="N913" s="410">
        <f t="shared" ref="N913:AC913" si="244">SUBTOTAL(9,N914:N917)</f>
        <v>0</v>
      </c>
      <c r="O913" s="414">
        <f t="shared" si="244"/>
        <v>0</v>
      </c>
      <c r="P913" s="413">
        <f t="shared" si="244"/>
        <v>0</v>
      </c>
      <c r="Q913" s="415">
        <f t="shared" si="244"/>
        <v>0</v>
      </c>
      <c r="R913" s="410">
        <f t="shared" si="244"/>
        <v>0</v>
      </c>
      <c r="S913" s="413">
        <f t="shared" si="244"/>
        <v>0</v>
      </c>
      <c r="T913" s="414">
        <f t="shared" si="244"/>
        <v>0</v>
      </c>
      <c r="U913" s="413">
        <f t="shared" si="244"/>
        <v>0</v>
      </c>
      <c r="V913" s="414">
        <f t="shared" si="244"/>
        <v>0</v>
      </c>
      <c r="W913" s="413">
        <f t="shared" si="244"/>
        <v>0</v>
      </c>
      <c r="X913" s="414">
        <f t="shared" si="244"/>
        <v>0</v>
      </c>
      <c r="Y913" s="413">
        <f t="shared" si="244"/>
        <v>0</v>
      </c>
      <c r="Z913" s="414">
        <f t="shared" si="244"/>
        <v>0</v>
      </c>
      <c r="AA913" s="413">
        <f t="shared" si="244"/>
        <v>0</v>
      </c>
      <c r="AB913" s="424">
        <f t="shared" si="244"/>
        <v>0</v>
      </c>
      <c r="AC913" s="407">
        <f t="shared" si="244"/>
        <v>0</v>
      </c>
      <c r="AD913" s="1440"/>
      <c r="AE913" s="828"/>
      <c r="AF913" s="829"/>
    </row>
    <row r="914" spans="1:32" outlineLevel="1" x14ac:dyDescent="0.2">
      <c r="A914" s="11">
        <v>234</v>
      </c>
      <c r="B914" s="669"/>
      <c r="C914" s="670"/>
      <c r="D914" s="670"/>
      <c r="E914" s="647"/>
      <c r="F914" s="856" t="s">
        <v>65</v>
      </c>
      <c r="G914" s="857"/>
      <c r="H914" s="857"/>
      <c r="I914" s="857"/>
      <c r="J914" s="857"/>
      <c r="K914" s="857"/>
      <c r="L914" s="858"/>
      <c r="M914" s="408">
        <f t="shared" ref="M914:AB917" si="245">M138</f>
        <v>0</v>
      </c>
      <c r="N914" s="419">
        <f t="shared" si="245"/>
        <v>0</v>
      </c>
      <c r="O914" s="422">
        <f t="shared" si="245"/>
        <v>0</v>
      </c>
      <c r="P914" s="422">
        <f t="shared" si="245"/>
        <v>0</v>
      </c>
      <c r="Q914" s="423">
        <f t="shared" si="245"/>
        <v>0</v>
      </c>
      <c r="R914" s="419">
        <f t="shared" si="245"/>
        <v>0</v>
      </c>
      <c r="S914" s="422">
        <f t="shared" si="245"/>
        <v>0</v>
      </c>
      <c r="T914" s="422">
        <f>T138</f>
        <v>0</v>
      </c>
      <c r="U914" s="422">
        <f t="shared" si="245"/>
        <v>0</v>
      </c>
      <c r="V914" s="422">
        <f t="shared" si="245"/>
        <v>0</v>
      </c>
      <c r="W914" s="422">
        <f t="shared" si="245"/>
        <v>0</v>
      </c>
      <c r="X914" s="422">
        <f t="shared" si="245"/>
        <v>0</v>
      </c>
      <c r="Y914" s="422">
        <f t="shared" si="245"/>
        <v>0</v>
      </c>
      <c r="Z914" s="422">
        <f t="shared" si="245"/>
        <v>0</v>
      </c>
      <c r="AA914" s="422">
        <f t="shared" si="245"/>
        <v>0</v>
      </c>
      <c r="AB914" s="422">
        <f t="shared" si="245"/>
        <v>0</v>
      </c>
      <c r="AC914" s="408">
        <f t="shared" ref="AC914:AC917" si="246">M914-SUM(N914:AB914)</f>
        <v>0</v>
      </c>
      <c r="AD914" s="830"/>
      <c r="AE914" s="831"/>
      <c r="AF914" s="832"/>
    </row>
    <row r="915" spans="1:32" outlineLevel="1" x14ac:dyDescent="0.2">
      <c r="A915" s="11">
        <v>235</v>
      </c>
      <c r="B915" s="669"/>
      <c r="C915" s="670"/>
      <c r="D915" s="670"/>
      <c r="E915" s="647"/>
      <c r="F915" s="915" t="s">
        <v>68</v>
      </c>
      <c r="G915" s="916"/>
      <c r="H915" s="916"/>
      <c r="I915" s="916"/>
      <c r="J915" s="916"/>
      <c r="K915" s="916"/>
      <c r="L915" s="917"/>
      <c r="M915" s="408">
        <f t="shared" si="245"/>
        <v>0</v>
      </c>
      <c r="N915" s="419">
        <f t="shared" si="245"/>
        <v>0</v>
      </c>
      <c r="O915" s="422">
        <f t="shared" si="245"/>
        <v>0</v>
      </c>
      <c r="P915" s="422">
        <f t="shared" si="245"/>
        <v>0</v>
      </c>
      <c r="Q915" s="423">
        <f t="shared" si="245"/>
        <v>0</v>
      </c>
      <c r="R915" s="419">
        <f t="shared" si="245"/>
        <v>0</v>
      </c>
      <c r="S915" s="422">
        <f t="shared" si="245"/>
        <v>0</v>
      </c>
      <c r="T915" s="422">
        <f>T139</f>
        <v>0</v>
      </c>
      <c r="U915" s="422">
        <f t="shared" si="245"/>
        <v>0</v>
      </c>
      <c r="V915" s="422">
        <f t="shared" si="245"/>
        <v>0</v>
      </c>
      <c r="W915" s="422">
        <f t="shared" si="245"/>
        <v>0</v>
      </c>
      <c r="X915" s="422">
        <f t="shared" si="245"/>
        <v>0</v>
      </c>
      <c r="Y915" s="422">
        <f t="shared" si="245"/>
        <v>0</v>
      </c>
      <c r="Z915" s="422">
        <f t="shared" si="245"/>
        <v>0</v>
      </c>
      <c r="AA915" s="422">
        <f t="shared" si="245"/>
        <v>0</v>
      </c>
      <c r="AB915" s="422">
        <f t="shared" si="245"/>
        <v>0</v>
      </c>
      <c r="AC915" s="408">
        <f t="shared" si="246"/>
        <v>0</v>
      </c>
      <c r="AD915" s="830"/>
      <c r="AE915" s="831"/>
      <c r="AF915" s="832"/>
    </row>
    <row r="916" spans="1:32" outlineLevel="1" x14ac:dyDescent="0.2">
      <c r="A916" s="11">
        <v>236</v>
      </c>
      <c r="B916" s="669"/>
      <c r="C916" s="670"/>
      <c r="D916" s="263"/>
      <c r="E916" s="264"/>
      <c r="F916" s="915" t="s">
        <v>537</v>
      </c>
      <c r="G916" s="916"/>
      <c r="H916" s="916"/>
      <c r="I916" s="916"/>
      <c r="J916" s="916"/>
      <c r="K916" s="916"/>
      <c r="L916" s="917"/>
      <c r="M916" s="408">
        <f t="shared" si="245"/>
        <v>0</v>
      </c>
      <c r="N916" s="419">
        <f t="shared" si="245"/>
        <v>0</v>
      </c>
      <c r="O916" s="422">
        <f t="shared" si="245"/>
        <v>0</v>
      </c>
      <c r="P916" s="422">
        <f t="shared" si="245"/>
        <v>0</v>
      </c>
      <c r="Q916" s="423">
        <f t="shared" si="245"/>
        <v>0</v>
      </c>
      <c r="R916" s="419">
        <f t="shared" si="245"/>
        <v>0</v>
      </c>
      <c r="S916" s="422">
        <f t="shared" si="245"/>
        <v>0</v>
      </c>
      <c r="T916" s="422">
        <f t="shared" si="245"/>
        <v>0</v>
      </c>
      <c r="U916" s="422">
        <f t="shared" si="245"/>
        <v>0</v>
      </c>
      <c r="V916" s="422">
        <f t="shared" si="245"/>
        <v>0</v>
      </c>
      <c r="W916" s="422">
        <f t="shared" si="245"/>
        <v>0</v>
      </c>
      <c r="X916" s="422">
        <f t="shared" si="245"/>
        <v>0</v>
      </c>
      <c r="Y916" s="422">
        <f t="shared" si="245"/>
        <v>0</v>
      </c>
      <c r="Z916" s="422">
        <f t="shared" si="245"/>
        <v>0</v>
      </c>
      <c r="AA916" s="422">
        <f t="shared" si="245"/>
        <v>0</v>
      </c>
      <c r="AB916" s="422">
        <f t="shared" si="245"/>
        <v>0</v>
      </c>
      <c r="AC916" s="408">
        <f t="shared" si="246"/>
        <v>0</v>
      </c>
      <c r="AD916" s="830"/>
      <c r="AE916" s="831"/>
      <c r="AF916" s="832"/>
    </row>
    <row r="917" spans="1:32" ht="27.75" customHeight="1" outlineLevel="1" x14ac:dyDescent="0.2">
      <c r="A917" s="11">
        <v>237</v>
      </c>
      <c r="B917" s="669"/>
      <c r="C917" s="670"/>
      <c r="D917" s="670"/>
      <c r="E917" s="671"/>
      <c r="F917" s="859" t="s">
        <v>532</v>
      </c>
      <c r="G917" s="860"/>
      <c r="H917" s="860"/>
      <c r="I917" s="860"/>
      <c r="J917" s="860"/>
      <c r="K917" s="860"/>
      <c r="L917" s="861"/>
      <c r="M917" s="408">
        <f t="shared" si="245"/>
        <v>0</v>
      </c>
      <c r="N917" s="419">
        <f t="shared" si="245"/>
        <v>0</v>
      </c>
      <c r="O917" s="422">
        <f t="shared" si="245"/>
        <v>0</v>
      </c>
      <c r="P917" s="422">
        <f t="shared" si="245"/>
        <v>0</v>
      </c>
      <c r="Q917" s="423">
        <f t="shared" si="245"/>
        <v>0</v>
      </c>
      <c r="R917" s="419">
        <f t="shared" si="245"/>
        <v>0</v>
      </c>
      <c r="S917" s="422">
        <f t="shared" si="245"/>
        <v>0</v>
      </c>
      <c r="T917" s="422">
        <f t="shared" si="245"/>
        <v>0</v>
      </c>
      <c r="U917" s="422">
        <f t="shared" si="245"/>
        <v>0</v>
      </c>
      <c r="V917" s="422">
        <f t="shared" si="245"/>
        <v>0</v>
      </c>
      <c r="W917" s="422">
        <f t="shared" si="245"/>
        <v>0</v>
      </c>
      <c r="X917" s="422">
        <f t="shared" si="245"/>
        <v>0</v>
      </c>
      <c r="Y917" s="422">
        <f t="shared" si="245"/>
        <v>0</v>
      </c>
      <c r="Z917" s="422">
        <f t="shared" si="245"/>
        <v>0</v>
      </c>
      <c r="AA917" s="422">
        <f t="shared" si="245"/>
        <v>0</v>
      </c>
      <c r="AB917" s="422">
        <f t="shared" si="245"/>
        <v>0</v>
      </c>
      <c r="AC917" s="408">
        <f t="shared" si="246"/>
        <v>0</v>
      </c>
      <c r="AD917" s="830"/>
      <c r="AE917" s="831"/>
      <c r="AF917" s="832"/>
    </row>
    <row r="918" spans="1:32" ht="15.75" outlineLevel="1" x14ac:dyDescent="0.2">
      <c r="A918" s="11">
        <v>238</v>
      </c>
      <c r="B918" s="669"/>
      <c r="C918" s="670"/>
      <c r="D918" s="297"/>
      <c r="E918" s="853" t="s">
        <v>67</v>
      </c>
      <c r="F918" s="854"/>
      <c r="G918" s="854"/>
      <c r="H918" s="854"/>
      <c r="I918" s="854"/>
      <c r="J918" s="854"/>
      <c r="K918" s="854"/>
      <c r="L918" s="855"/>
      <c r="M918" s="407">
        <f>SUBTOTAL(9,M919:M922)</f>
        <v>0</v>
      </c>
      <c r="N918" s="410">
        <f t="shared" ref="N918:AC918" si="247">SUBTOTAL(9,N919:N922)</f>
        <v>0</v>
      </c>
      <c r="O918" s="414">
        <f t="shared" si="247"/>
        <v>0</v>
      </c>
      <c r="P918" s="413">
        <f t="shared" si="247"/>
        <v>0</v>
      </c>
      <c r="Q918" s="415">
        <f t="shared" si="247"/>
        <v>0</v>
      </c>
      <c r="R918" s="410">
        <f t="shared" si="247"/>
        <v>0</v>
      </c>
      <c r="S918" s="413">
        <f t="shared" si="247"/>
        <v>0</v>
      </c>
      <c r="T918" s="414">
        <f t="shared" si="247"/>
        <v>0</v>
      </c>
      <c r="U918" s="413">
        <f t="shared" si="247"/>
        <v>0</v>
      </c>
      <c r="V918" s="414">
        <f t="shared" si="247"/>
        <v>0</v>
      </c>
      <c r="W918" s="413">
        <f t="shared" si="247"/>
        <v>0</v>
      </c>
      <c r="X918" s="414">
        <f t="shared" si="247"/>
        <v>0</v>
      </c>
      <c r="Y918" s="413">
        <f t="shared" si="247"/>
        <v>0</v>
      </c>
      <c r="Z918" s="414">
        <f t="shared" si="247"/>
        <v>0</v>
      </c>
      <c r="AA918" s="413">
        <f t="shared" si="247"/>
        <v>0</v>
      </c>
      <c r="AB918" s="424">
        <f t="shared" si="247"/>
        <v>0</v>
      </c>
      <c r="AC918" s="407">
        <f t="shared" si="247"/>
        <v>0</v>
      </c>
      <c r="AD918" s="830"/>
      <c r="AE918" s="831"/>
      <c r="AF918" s="832"/>
    </row>
    <row r="919" spans="1:32" outlineLevel="1" x14ac:dyDescent="0.2">
      <c r="A919" s="11">
        <v>239</v>
      </c>
      <c r="B919" s="669"/>
      <c r="C919" s="670"/>
      <c r="D919" s="649"/>
      <c r="E919" s="649"/>
      <c r="F919" s="856" t="s">
        <v>65</v>
      </c>
      <c r="G919" s="857"/>
      <c r="H919" s="857"/>
      <c r="I919" s="857"/>
      <c r="J919" s="857"/>
      <c r="K919" s="857"/>
      <c r="L919" s="858"/>
      <c r="M919" s="408">
        <f t="shared" ref="M919:AB922" si="248">M143</f>
        <v>0</v>
      </c>
      <c r="N919" s="419">
        <f t="shared" si="248"/>
        <v>0</v>
      </c>
      <c r="O919" s="422">
        <f t="shared" si="248"/>
        <v>0</v>
      </c>
      <c r="P919" s="422">
        <f t="shared" si="248"/>
        <v>0</v>
      </c>
      <c r="Q919" s="423">
        <f t="shared" si="248"/>
        <v>0</v>
      </c>
      <c r="R919" s="419">
        <f t="shared" si="248"/>
        <v>0</v>
      </c>
      <c r="S919" s="422">
        <f t="shared" si="248"/>
        <v>0</v>
      </c>
      <c r="T919" s="422">
        <f t="shared" si="248"/>
        <v>0</v>
      </c>
      <c r="U919" s="422">
        <f t="shared" si="248"/>
        <v>0</v>
      </c>
      <c r="V919" s="422">
        <f t="shared" si="248"/>
        <v>0</v>
      </c>
      <c r="W919" s="422">
        <f t="shared" si="248"/>
        <v>0</v>
      </c>
      <c r="X919" s="422">
        <f t="shared" si="248"/>
        <v>0</v>
      </c>
      <c r="Y919" s="422">
        <f t="shared" si="248"/>
        <v>0</v>
      </c>
      <c r="Z919" s="422">
        <f t="shared" si="248"/>
        <v>0</v>
      </c>
      <c r="AA919" s="422">
        <f t="shared" si="248"/>
        <v>0</v>
      </c>
      <c r="AB919" s="422">
        <f t="shared" si="248"/>
        <v>0</v>
      </c>
      <c r="AC919" s="408">
        <f t="shared" ref="AC919:AC922" si="249">M919-SUM(N919:AB919)</f>
        <v>0</v>
      </c>
      <c r="AD919" s="830"/>
      <c r="AE919" s="831"/>
      <c r="AF919" s="832"/>
    </row>
    <row r="920" spans="1:32" outlineLevel="1" x14ac:dyDescent="0.2">
      <c r="A920" s="11">
        <v>240</v>
      </c>
      <c r="B920" s="669"/>
      <c r="C920" s="670"/>
      <c r="D920" s="649"/>
      <c r="E920" s="649"/>
      <c r="F920" s="915" t="s">
        <v>68</v>
      </c>
      <c r="G920" s="916"/>
      <c r="H920" s="916"/>
      <c r="I920" s="916"/>
      <c r="J920" s="916"/>
      <c r="K920" s="916"/>
      <c r="L920" s="917"/>
      <c r="M920" s="408">
        <f t="shared" si="248"/>
        <v>0</v>
      </c>
      <c r="N920" s="419">
        <f t="shared" si="248"/>
        <v>0</v>
      </c>
      <c r="O920" s="422">
        <f t="shared" si="248"/>
        <v>0</v>
      </c>
      <c r="P920" s="422">
        <f t="shared" si="248"/>
        <v>0</v>
      </c>
      <c r="Q920" s="423">
        <f t="shared" si="248"/>
        <v>0</v>
      </c>
      <c r="R920" s="419">
        <f t="shared" si="248"/>
        <v>0</v>
      </c>
      <c r="S920" s="422">
        <f t="shared" si="248"/>
        <v>0</v>
      </c>
      <c r="T920" s="422">
        <f t="shared" si="248"/>
        <v>0</v>
      </c>
      <c r="U920" s="422">
        <f t="shared" si="248"/>
        <v>0</v>
      </c>
      <c r="V920" s="422">
        <f t="shared" si="248"/>
        <v>0</v>
      </c>
      <c r="W920" s="422">
        <f t="shared" si="248"/>
        <v>0</v>
      </c>
      <c r="X920" s="422">
        <f t="shared" si="248"/>
        <v>0</v>
      </c>
      <c r="Y920" s="422">
        <f t="shared" si="248"/>
        <v>0</v>
      </c>
      <c r="Z920" s="422">
        <f t="shared" si="248"/>
        <v>0</v>
      </c>
      <c r="AA920" s="422">
        <f t="shared" si="248"/>
        <v>0</v>
      </c>
      <c r="AB920" s="422">
        <f t="shared" si="248"/>
        <v>0</v>
      </c>
      <c r="AC920" s="408">
        <f t="shared" si="249"/>
        <v>0</v>
      </c>
      <c r="AD920" s="830"/>
      <c r="AE920" s="831"/>
      <c r="AF920" s="832"/>
    </row>
    <row r="921" spans="1:32" outlineLevel="1" x14ac:dyDescent="0.2">
      <c r="A921" s="11">
        <v>241</v>
      </c>
      <c r="B921" s="669"/>
      <c r="C921" s="670"/>
      <c r="D921" s="639"/>
      <c r="E921" s="639"/>
      <c r="F921" s="915" t="s">
        <v>537</v>
      </c>
      <c r="G921" s="916"/>
      <c r="H921" s="916"/>
      <c r="I921" s="916"/>
      <c r="J921" s="916"/>
      <c r="K921" s="916"/>
      <c r="L921" s="917"/>
      <c r="M921" s="408">
        <f t="shared" si="248"/>
        <v>0</v>
      </c>
      <c r="N921" s="419">
        <f t="shared" si="248"/>
        <v>0</v>
      </c>
      <c r="O921" s="422">
        <f t="shared" si="248"/>
        <v>0</v>
      </c>
      <c r="P921" s="422">
        <f t="shared" si="248"/>
        <v>0</v>
      </c>
      <c r="Q921" s="423">
        <f t="shared" si="248"/>
        <v>0</v>
      </c>
      <c r="R921" s="419">
        <f t="shared" si="248"/>
        <v>0</v>
      </c>
      <c r="S921" s="422">
        <f t="shared" si="248"/>
        <v>0</v>
      </c>
      <c r="T921" s="422">
        <f t="shared" si="248"/>
        <v>0</v>
      </c>
      <c r="U921" s="422">
        <f t="shared" si="248"/>
        <v>0</v>
      </c>
      <c r="V921" s="422">
        <f t="shared" si="248"/>
        <v>0</v>
      </c>
      <c r="W921" s="422">
        <f t="shared" si="248"/>
        <v>0</v>
      </c>
      <c r="X921" s="422">
        <f t="shared" si="248"/>
        <v>0</v>
      </c>
      <c r="Y921" s="422">
        <f t="shared" si="248"/>
        <v>0</v>
      </c>
      <c r="Z921" s="422">
        <f t="shared" si="248"/>
        <v>0</v>
      </c>
      <c r="AA921" s="422">
        <f t="shared" si="248"/>
        <v>0</v>
      </c>
      <c r="AB921" s="422">
        <f t="shared" si="248"/>
        <v>0</v>
      </c>
      <c r="AC921" s="408">
        <f t="shared" si="249"/>
        <v>0</v>
      </c>
      <c r="AD921" s="830"/>
      <c r="AE921" s="831"/>
      <c r="AF921" s="832"/>
    </row>
    <row r="922" spans="1:32" ht="27.75" customHeight="1" outlineLevel="1" x14ac:dyDescent="0.2">
      <c r="A922" s="11">
        <v>242</v>
      </c>
      <c r="B922" s="669"/>
      <c r="C922" s="670"/>
      <c r="D922" s="263"/>
      <c r="E922" s="263"/>
      <c r="F922" s="859" t="s">
        <v>532</v>
      </c>
      <c r="G922" s="860"/>
      <c r="H922" s="860"/>
      <c r="I922" s="860"/>
      <c r="J922" s="860"/>
      <c r="K922" s="860"/>
      <c r="L922" s="861"/>
      <c r="M922" s="408">
        <f t="shared" si="248"/>
        <v>0</v>
      </c>
      <c r="N922" s="419">
        <f t="shared" si="248"/>
        <v>0</v>
      </c>
      <c r="O922" s="422">
        <f t="shared" si="248"/>
        <v>0</v>
      </c>
      <c r="P922" s="422">
        <f t="shared" si="248"/>
        <v>0</v>
      </c>
      <c r="Q922" s="423">
        <f t="shared" si="248"/>
        <v>0</v>
      </c>
      <c r="R922" s="419">
        <f t="shared" si="248"/>
        <v>0</v>
      </c>
      <c r="S922" s="422">
        <f t="shared" si="248"/>
        <v>0</v>
      </c>
      <c r="T922" s="422">
        <f t="shared" si="248"/>
        <v>0</v>
      </c>
      <c r="U922" s="422">
        <f t="shared" si="248"/>
        <v>0</v>
      </c>
      <c r="V922" s="422">
        <f t="shared" si="248"/>
        <v>0</v>
      </c>
      <c r="W922" s="422">
        <f t="shared" si="248"/>
        <v>0</v>
      </c>
      <c r="X922" s="422">
        <f t="shared" si="248"/>
        <v>0</v>
      </c>
      <c r="Y922" s="422">
        <f t="shared" si="248"/>
        <v>0</v>
      </c>
      <c r="Z922" s="422">
        <f t="shared" si="248"/>
        <v>0</v>
      </c>
      <c r="AA922" s="422">
        <f t="shared" si="248"/>
        <v>0</v>
      </c>
      <c r="AB922" s="422">
        <f t="shared" si="248"/>
        <v>0</v>
      </c>
      <c r="AC922" s="408">
        <f t="shared" si="249"/>
        <v>0</v>
      </c>
      <c r="AD922" s="830"/>
      <c r="AE922" s="831"/>
      <c r="AF922" s="832"/>
    </row>
    <row r="923" spans="1:32" ht="15.75" customHeight="1" outlineLevel="1" x14ac:dyDescent="0.2">
      <c r="A923" s="11">
        <v>243</v>
      </c>
      <c r="B923" s="669"/>
      <c r="C923" s="670"/>
      <c r="D923" s="639"/>
      <c r="E923" s="853" t="s">
        <v>556</v>
      </c>
      <c r="F923" s="854"/>
      <c r="G923" s="854"/>
      <c r="H923" s="854"/>
      <c r="I923" s="854"/>
      <c r="J923" s="854"/>
      <c r="K923" s="854"/>
      <c r="L923" s="855"/>
      <c r="M923" s="407">
        <f>SUBTOTAL(9,M924:M927)</f>
        <v>0</v>
      </c>
      <c r="N923" s="410">
        <f t="shared" ref="N923:AC923" si="250">SUBTOTAL(9,N924:N927)</f>
        <v>0</v>
      </c>
      <c r="O923" s="414">
        <f t="shared" si="250"/>
        <v>0</v>
      </c>
      <c r="P923" s="413">
        <f t="shared" si="250"/>
        <v>0</v>
      </c>
      <c r="Q923" s="415">
        <f t="shared" si="250"/>
        <v>0</v>
      </c>
      <c r="R923" s="410">
        <f t="shared" si="250"/>
        <v>0</v>
      </c>
      <c r="S923" s="413">
        <f t="shared" si="250"/>
        <v>0</v>
      </c>
      <c r="T923" s="414">
        <f t="shared" si="250"/>
        <v>0</v>
      </c>
      <c r="U923" s="413">
        <f t="shared" si="250"/>
        <v>0</v>
      </c>
      <c r="V923" s="414">
        <f t="shared" si="250"/>
        <v>0</v>
      </c>
      <c r="W923" s="413">
        <f t="shared" si="250"/>
        <v>0</v>
      </c>
      <c r="X923" s="414">
        <f t="shared" si="250"/>
        <v>0</v>
      </c>
      <c r="Y923" s="413">
        <f t="shared" si="250"/>
        <v>0</v>
      </c>
      <c r="Z923" s="414">
        <f t="shared" si="250"/>
        <v>0</v>
      </c>
      <c r="AA923" s="413">
        <f t="shared" si="250"/>
        <v>0</v>
      </c>
      <c r="AB923" s="424">
        <f t="shared" si="250"/>
        <v>0</v>
      </c>
      <c r="AC923" s="407">
        <f t="shared" si="250"/>
        <v>0</v>
      </c>
      <c r="AD923" s="830"/>
      <c r="AE923" s="831"/>
      <c r="AF923" s="832"/>
    </row>
    <row r="924" spans="1:32" outlineLevel="1" x14ac:dyDescent="0.2">
      <c r="A924" s="11">
        <v>244</v>
      </c>
      <c r="B924" s="669"/>
      <c r="C924" s="670"/>
      <c r="D924" s="649"/>
      <c r="E924" s="649"/>
      <c r="F924" s="856" t="s">
        <v>65</v>
      </c>
      <c r="G924" s="857"/>
      <c r="H924" s="857"/>
      <c r="I924" s="857"/>
      <c r="J924" s="857"/>
      <c r="K924" s="857"/>
      <c r="L924" s="858"/>
      <c r="M924" s="408">
        <f t="shared" ref="M924:AB927" si="251">M148</f>
        <v>0</v>
      </c>
      <c r="N924" s="419">
        <f t="shared" si="251"/>
        <v>0</v>
      </c>
      <c r="O924" s="422">
        <f t="shared" si="251"/>
        <v>0</v>
      </c>
      <c r="P924" s="422">
        <f t="shared" si="251"/>
        <v>0</v>
      </c>
      <c r="Q924" s="423">
        <f t="shared" si="251"/>
        <v>0</v>
      </c>
      <c r="R924" s="419">
        <f t="shared" si="251"/>
        <v>0</v>
      </c>
      <c r="S924" s="422">
        <f t="shared" si="251"/>
        <v>0</v>
      </c>
      <c r="T924" s="422">
        <f t="shared" si="251"/>
        <v>0</v>
      </c>
      <c r="U924" s="422">
        <f t="shared" si="251"/>
        <v>0</v>
      </c>
      <c r="V924" s="422">
        <f t="shared" si="251"/>
        <v>0</v>
      </c>
      <c r="W924" s="422">
        <f t="shared" si="251"/>
        <v>0</v>
      </c>
      <c r="X924" s="422">
        <f t="shared" si="251"/>
        <v>0</v>
      </c>
      <c r="Y924" s="422">
        <f t="shared" si="251"/>
        <v>0</v>
      </c>
      <c r="Z924" s="422">
        <f t="shared" si="251"/>
        <v>0</v>
      </c>
      <c r="AA924" s="422">
        <f t="shared" si="251"/>
        <v>0</v>
      </c>
      <c r="AB924" s="422">
        <f t="shared" si="251"/>
        <v>0</v>
      </c>
      <c r="AC924" s="408">
        <f t="shared" ref="AC924:AC927" si="252">M924-SUM(N924:AB924)</f>
        <v>0</v>
      </c>
      <c r="AD924" s="830"/>
      <c r="AE924" s="831"/>
      <c r="AF924" s="832"/>
    </row>
    <row r="925" spans="1:32" outlineLevel="1" x14ac:dyDescent="0.2">
      <c r="A925" s="11">
        <v>245</v>
      </c>
      <c r="B925" s="669"/>
      <c r="C925" s="670"/>
      <c r="D925" s="266"/>
      <c r="E925" s="266"/>
      <c r="F925" s="915" t="s">
        <v>68</v>
      </c>
      <c r="G925" s="916"/>
      <c r="H925" s="916"/>
      <c r="I925" s="916"/>
      <c r="J925" s="916"/>
      <c r="K925" s="916"/>
      <c r="L925" s="917"/>
      <c r="M925" s="408">
        <f t="shared" si="251"/>
        <v>0</v>
      </c>
      <c r="N925" s="419">
        <f t="shared" si="251"/>
        <v>0</v>
      </c>
      <c r="O925" s="422">
        <f t="shared" si="251"/>
        <v>0</v>
      </c>
      <c r="P925" s="422">
        <f t="shared" si="251"/>
        <v>0</v>
      </c>
      <c r="Q925" s="423">
        <f t="shared" si="251"/>
        <v>0</v>
      </c>
      <c r="R925" s="419">
        <f t="shared" si="251"/>
        <v>0</v>
      </c>
      <c r="S925" s="422">
        <f t="shared" si="251"/>
        <v>0</v>
      </c>
      <c r="T925" s="422">
        <f t="shared" si="251"/>
        <v>0</v>
      </c>
      <c r="U925" s="422">
        <f t="shared" si="251"/>
        <v>0</v>
      </c>
      <c r="V925" s="422">
        <f t="shared" si="251"/>
        <v>0</v>
      </c>
      <c r="W925" s="422">
        <f t="shared" si="251"/>
        <v>0</v>
      </c>
      <c r="X925" s="422">
        <f t="shared" si="251"/>
        <v>0</v>
      </c>
      <c r="Y925" s="422">
        <f t="shared" si="251"/>
        <v>0</v>
      </c>
      <c r="Z925" s="422">
        <f t="shared" si="251"/>
        <v>0</v>
      </c>
      <c r="AA925" s="422">
        <f t="shared" si="251"/>
        <v>0</v>
      </c>
      <c r="AB925" s="422">
        <f t="shared" si="251"/>
        <v>0</v>
      </c>
      <c r="AC925" s="408">
        <f t="shared" si="252"/>
        <v>0</v>
      </c>
      <c r="AD925" s="830"/>
      <c r="AE925" s="831"/>
      <c r="AF925" s="832"/>
    </row>
    <row r="926" spans="1:32" outlineLevel="1" x14ac:dyDescent="0.2">
      <c r="A926" s="11">
        <v>246</v>
      </c>
      <c r="B926" s="669"/>
      <c r="C926" s="670"/>
      <c r="D926" s="266"/>
      <c r="E926" s="266"/>
      <c r="F926" s="915" t="s">
        <v>537</v>
      </c>
      <c r="G926" s="916"/>
      <c r="H926" s="916"/>
      <c r="I926" s="916"/>
      <c r="J926" s="916"/>
      <c r="K926" s="916"/>
      <c r="L926" s="917"/>
      <c r="M926" s="408">
        <f t="shared" si="251"/>
        <v>0</v>
      </c>
      <c r="N926" s="419">
        <f t="shared" si="251"/>
        <v>0</v>
      </c>
      <c r="O926" s="422">
        <f t="shared" si="251"/>
        <v>0</v>
      </c>
      <c r="P926" s="422">
        <f t="shared" si="251"/>
        <v>0</v>
      </c>
      <c r="Q926" s="423">
        <f t="shared" si="251"/>
        <v>0</v>
      </c>
      <c r="R926" s="419">
        <f t="shared" si="251"/>
        <v>0</v>
      </c>
      <c r="S926" s="422">
        <f t="shared" si="251"/>
        <v>0</v>
      </c>
      <c r="T926" s="422">
        <f t="shared" si="251"/>
        <v>0</v>
      </c>
      <c r="U926" s="422">
        <f t="shared" si="251"/>
        <v>0</v>
      </c>
      <c r="V926" s="422">
        <f t="shared" si="251"/>
        <v>0</v>
      </c>
      <c r="W926" s="422">
        <f t="shared" si="251"/>
        <v>0</v>
      </c>
      <c r="X926" s="422">
        <f t="shared" si="251"/>
        <v>0</v>
      </c>
      <c r="Y926" s="422">
        <f t="shared" si="251"/>
        <v>0</v>
      </c>
      <c r="Z926" s="422">
        <f t="shared" si="251"/>
        <v>0</v>
      </c>
      <c r="AA926" s="422">
        <f t="shared" si="251"/>
        <v>0</v>
      </c>
      <c r="AB926" s="422">
        <f t="shared" si="251"/>
        <v>0</v>
      </c>
      <c r="AC926" s="408">
        <f t="shared" si="252"/>
        <v>0</v>
      </c>
      <c r="AD926" s="830"/>
      <c r="AE926" s="831"/>
      <c r="AF926" s="832"/>
    </row>
    <row r="927" spans="1:32" ht="27.75" customHeight="1" outlineLevel="1" x14ac:dyDescent="0.2">
      <c r="A927" s="11">
        <v>247</v>
      </c>
      <c r="B927" s="669"/>
      <c r="C927" s="670"/>
      <c r="D927" s="298"/>
      <c r="E927" s="298"/>
      <c r="F927" s="859" t="s">
        <v>532</v>
      </c>
      <c r="G927" s="860"/>
      <c r="H927" s="860"/>
      <c r="I927" s="860"/>
      <c r="J927" s="860"/>
      <c r="K927" s="860"/>
      <c r="L927" s="861"/>
      <c r="M927" s="408">
        <f t="shared" si="251"/>
        <v>0</v>
      </c>
      <c r="N927" s="419">
        <f t="shared" si="251"/>
        <v>0</v>
      </c>
      <c r="O927" s="422">
        <f t="shared" si="251"/>
        <v>0</v>
      </c>
      <c r="P927" s="422">
        <f t="shared" si="251"/>
        <v>0</v>
      </c>
      <c r="Q927" s="423">
        <f t="shared" si="251"/>
        <v>0</v>
      </c>
      <c r="R927" s="419">
        <f t="shared" si="251"/>
        <v>0</v>
      </c>
      <c r="S927" s="422">
        <f t="shared" si="251"/>
        <v>0</v>
      </c>
      <c r="T927" s="422">
        <f t="shared" si="251"/>
        <v>0</v>
      </c>
      <c r="U927" s="422">
        <f t="shared" si="251"/>
        <v>0</v>
      </c>
      <c r="V927" s="422">
        <f t="shared" si="251"/>
        <v>0</v>
      </c>
      <c r="W927" s="422">
        <f t="shared" si="251"/>
        <v>0</v>
      </c>
      <c r="X927" s="422">
        <f t="shared" si="251"/>
        <v>0</v>
      </c>
      <c r="Y927" s="422">
        <f t="shared" si="251"/>
        <v>0</v>
      </c>
      <c r="Z927" s="422">
        <f t="shared" si="251"/>
        <v>0</v>
      </c>
      <c r="AA927" s="422">
        <f t="shared" si="251"/>
        <v>0</v>
      </c>
      <c r="AB927" s="422">
        <f t="shared" si="251"/>
        <v>0</v>
      </c>
      <c r="AC927" s="408">
        <f t="shared" si="252"/>
        <v>0</v>
      </c>
      <c r="AD927" s="833"/>
      <c r="AE927" s="834"/>
      <c r="AF927" s="835"/>
    </row>
    <row r="928" spans="1:32" outlineLevel="1" x14ac:dyDescent="0.2">
      <c r="A928" s="11">
        <v>248</v>
      </c>
      <c r="B928" s="669"/>
      <c r="C928" s="670"/>
      <c r="D928" s="844" t="s">
        <v>13</v>
      </c>
      <c r="E928" s="845"/>
      <c r="F928" s="845"/>
      <c r="G928" s="845"/>
      <c r="H928" s="845"/>
      <c r="I928" s="845"/>
      <c r="J928" s="845"/>
      <c r="K928" s="845"/>
      <c r="L928" s="845"/>
      <c r="M928" s="845"/>
      <c r="N928" s="845"/>
      <c r="O928" s="845"/>
      <c r="P928" s="845"/>
      <c r="Q928" s="845"/>
      <c r="R928" s="845"/>
      <c r="S928" s="845"/>
      <c r="T928" s="845"/>
      <c r="U928" s="845"/>
      <c r="V928" s="845"/>
      <c r="W928" s="845"/>
      <c r="X928" s="845"/>
      <c r="Y928" s="845"/>
      <c r="Z928" s="845"/>
      <c r="AA928" s="845"/>
      <c r="AB928" s="845"/>
      <c r="AC928" s="845"/>
      <c r="AD928" s="845"/>
      <c r="AE928" s="845"/>
      <c r="AF928" s="846"/>
    </row>
    <row r="929" spans="1:32" ht="15.75" customHeight="1" outlineLevel="1" x14ac:dyDescent="0.2">
      <c r="A929" s="11">
        <v>249</v>
      </c>
      <c r="B929" s="669"/>
      <c r="C929" s="670"/>
      <c r="D929" s="298"/>
      <c r="E929" s="918" t="s">
        <v>14</v>
      </c>
      <c r="F929" s="919"/>
      <c r="G929" s="919"/>
      <c r="H929" s="919"/>
      <c r="I929" s="919"/>
      <c r="J929" s="919"/>
      <c r="K929" s="919"/>
      <c r="L929" s="920"/>
      <c r="M929" s="407">
        <f>SUBTOTAL(9,M930:M932)</f>
        <v>0</v>
      </c>
      <c r="N929" s="410">
        <f t="shared" ref="N929:AC929" si="253">SUBTOTAL(9,N930:N932)</f>
        <v>0</v>
      </c>
      <c r="O929" s="414">
        <f t="shared" si="253"/>
        <v>0</v>
      </c>
      <c r="P929" s="413">
        <f t="shared" si="253"/>
        <v>0</v>
      </c>
      <c r="Q929" s="415">
        <f t="shared" si="253"/>
        <v>0</v>
      </c>
      <c r="R929" s="410">
        <f t="shared" si="253"/>
        <v>0</v>
      </c>
      <c r="S929" s="413">
        <f t="shared" si="253"/>
        <v>0</v>
      </c>
      <c r="T929" s="414">
        <f t="shared" si="253"/>
        <v>0</v>
      </c>
      <c r="U929" s="413">
        <f t="shared" si="253"/>
        <v>0</v>
      </c>
      <c r="V929" s="414">
        <f t="shared" si="253"/>
        <v>0</v>
      </c>
      <c r="W929" s="413">
        <f t="shared" si="253"/>
        <v>0</v>
      </c>
      <c r="X929" s="414">
        <f t="shared" si="253"/>
        <v>0</v>
      </c>
      <c r="Y929" s="413">
        <f t="shared" si="253"/>
        <v>0</v>
      </c>
      <c r="Z929" s="414">
        <f t="shared" si="253"/>
        <v>0</v>
      </c>
      <c r="AA929" s="413">
        <f t="shared" si="253"/>
        <v>0</v>
      </c>
      <c r="AB929" s="424">
        <f t="shared" si="253"/>
        <v>0</v>
      </c>
      <c r="AC929" s="407">
        <f t="shared" si="253"/>
        <v>0</v>
      </c>
      <c r="AD929" s="1440"/>
      <c r="AE929" s="828"/>
      <c r="AF929" s="829"/>
    </row>
    <row r="930" spans="1:32" outlineLevel="1" x14ac:dyDescent="0.2">
      <c r="A930" s="11">
        <v>250</v>
      </c>
      <c r="B930" s="669"/>
      <c r="C930" s="670"/>
      <c r="D930" s="298"/>
      <c r="E930" s="299"/>
      <c r="F930" s="856" t="s">
        <v>16</v>
      </c>
      <c r="G930" s="857"/>
      <c r="H930" s="857"/>
      <c r="I930" s="857"/>
      <c r="J930" s="857"/>
      <c r="K930" s="857"/>
      <c r="L930" s="858"/>
      <c r="M930" s="408">
        <f t="shared" ref="M930:AB932" si="254">M154</f>
        <v>0</v>
      </c>
      <c r="N930" s="419">
        <f t="shared" si="254"/>
        <v>0</v>
      </c>
      <c r="O930" s="422">
        <f t="shared" si="254"/>
        <v>0</v>
      </c>
      <c r="P930" s="422">
        <f t="shared" si="254"/>
        <v>0</v>
      </c>
      <c r="Q930" s="423">
        <f t="shared" si="254"/>
        <v>0</v>
      </c>
      <c r="R930" s="419">
        <f t="shared" si="254"/>
        <v>0</v>
      </c>
      <c r="S930" s="422">
        <f t="shared" si="254"/>
        <v>0</v>
      </c>
      <c r="T930" s="422">
        <f t="shared" si="254"/>
        <v>0</v>
      </c>
      <c r="U930" s="422">
        <f t="shared" si="254"/>
        <v>0</v>
      </c>
      <c r="V930" s="422">
        <f t="shared" si="254"/>
        <v>0</v>
      </c>
      <c r="W930" s="422">
        <f t="shared" si="254"/>
        <v>0</v>
      </c>
      <c r="X930" s="422">
        <f t="shared" si="254"/>
        <v>0</v>
      </c>
      <c r="Y930" s="422">
        <f t="shared" si="254"/>
        <v>0</v>
      </c>
      <c r="Z930" s="422">
        <f t="shared" si="254"/>
        <v>0</v>
      </c>
      <c r="AA930" s="422">
        <f t="shared" si="254"/>
        <v>0</v>
      </c>
      <c r="AB930" s="422">
        <f t="shared" si="254"/>
        <v>0</v>
      </c>
      <c r="AC930" s="408">
        <f t="shared" ref="AC930:AC932" si="255">M930-SUM(N930:AB930)</f>
        <v>0</v>
      </c>
      <c r="AD930" s="830"/>
      <c r="AE930" s="831"/>
      <c r="AF930" s="832"/>
    </row>
    <row r="931" spans="1:32" outlineLevel="1" x14ac:dyDescent="0.2">
      <c r="A931" s="11">
        <v>251</v>
      </c>
      <c r="B931" s="669"/>
      <c r="C931" s="670"/>
      <c r="D931" s="298"/>
      <c r="E931" s="299"/>
      <c r="F931" s="915" t="s">
        <v>17</v>
      </c>
      <c r="G931" s="916"/>
      <c r="H931" s="916"/>
      <c r="I931" s="916"/>
      <c r="J931" s="916"/>
      <c r="K931" s="916"/>
      <c r="L931" s="917"/>
      <c r="M931" s="408">
        <f t="shared" si="254"/>
        <v>0</v>
      </c>
      <c r="N931" s="419">
        <f t="shared" si="254"/>
        <v>0</v>
      </c>
      <c r="O931" s="422">
        <f t="shared" si="254"/>
        <v>0</v>
      </c>
      <c r="P931" s="422">
        <f t="shared" si="254"/>
        <v>0</v>
      </c>
      <c r="Q931" s="423">
        <f t="shared" si="254"/>
        <v>0</v>
      </c>
      <c r="R931" s="419">
        <f t="shared" si="254"/>
        <v>0</v>
      </c>
      <c r="S931" s="422">
        <f t="shared" si="254"/>
        <v>0</v>
      </c>
      <c r="T931" s="422">
        <f t="shared" si="254"/>
        <v>0</v>
      </c>
      <c r="U931" s="422">
        <f t="shared" si="254"/>
        <v>0</v>
      </c>
      <c r="V931" s="422">
        <f t="shared" si="254"/>
        <v>0</v>
      </c>
      <c r="W931" s="422">
        <f t="shared" si="254"/>
        <v>0</v>
      </c>
      <c r="X931" s="422">
        <f t="shared" si="254"/>
        <v>0</v>
      </c>
      <c r="Y931" s="422">
        <f t="shared" si="254"/>
        <v>0</v>
      </c>
      <c r="Z931" s="422">
        <f t="shared" si="254"/>
        <v>0</v>
      </c>
      <c r="AA931" s="422">
        <f t="shared" si="254"/>
        <v>0</v>
      </c>
      <c r="AB931" s="422">
        <f t="shared" si="254"/>
        <v>0</v>
      </c>
      <c r="AC931" s="408">
        <f t="shared" si="255"/>
        <v>0</v>
      </c>
      <c r="AD931" s="830"/>
      <c r="AE931" s="831"/>
      <c r="AF931" s="832"/>
    </row>
    <row r="932" spans="1:32" outlineLevel="1" x14ac:dyDescent="0.2">
      <c r="A932" s="11">
        <v>252</v>
      </c>
      <c r="B932" s="669"/>
      <c r="C932" s="670"/>
      <c r="D932" s="298"/>
      <c r="E932" s="299"/>
      <c r="F932" s="859" t="s">
        <v>560</v>
      </c>
      <c r="G932" s="860"/>
      <c r="H932" s="860"/>
      <c r="I932" s="860"/>
      <c r="J932" s="860"/>
      <c r="K932" s="860"/>
      <c r="L932" s="861"/>
      <c r="M932" s="408">
        <f t="shared" si="254"/>
        <v>0</v>
      </c>
      <c r="N932" s="419">
        <f t="shared" si="254"/>
        <v>0</v>
      </c>
      <c r="O932" s="422">
        <f t="shared" si="254"/>
        <v>0</v>
      </c>
      <c r="P932" s="422">
        <f t="shared" si="254"/>
        <v>0</v>
      </c>
      <c r="Q932" s="423">
        <f t="shared" si="254"/>
        <v>0</v>
      </c>
      <c r="R932" s="419">
        <f t="shared" si="254"/>
        <v>0</v>
      </c>
      <c r="S932" s="422">
        <f t="shared" si="254"/>
        <v>0</v>
      </c>
      <c r="T932" s="422">
        <f t="shared" si="254"/>
        <v>0</v>
      </c>
      <c r="U932" s="422">
        <f t="shared" si="254"/>
        <v>0</v>
      </c>
      <c r="V932" s="422">
        <f t="shared" si="254"/>
        <v>0</v>
      </c>
      <c r="W932" s="422">
        <f t="shared" si="254"/>
        <v>0</v>
      </c>
      <c r="X932" s="422">
        <f t="shared" si="254"/>
        <v>0</v>
      </c>
      <c r="Y932" s="422">
        <f t="shared" si="254"/>
        <v>0</v>
      </c>
      <c r="Z932" s="422">
        <f t="shared" si="254"/>
        <v>0</v>
      </c>
      <c r="AA932" s="422">
        <f t="shared" si="254"/>
        <v>0</v>
      </c>
      <c r="AB932" s="422">
        <f t="shared" si="254"/>
        <v>0</v>
      </c>
      <c r="AC932" s="408">
        <f t="shared" si="255"/>
        <v>0</v>
      </c>
      <c r="AD932" s="830"/>
      <c r="AE932" s="831"/>
      <c r="AF932" s="832"/>
    </row>
    <row r="933" spans="1:32" outlineLevel="1" x14ac:dyDescent="0.2">
      <c r="A933" s="11">
        <v>253</v>
      </c>
      <c r="B933" s="669"/>
      <c r="C933" s="670"/>
      <c r="D933" s="298"/>
      <c r="E933" s="975" t="s">
        <v>15</v>
      </c>
      <c r="F933" s="976"/>
      <c r="G933" s="976"/>
      <c r="H933" s="976"/>
      <c r="I933" s="976"/>
      <c r="J933" s="976"/>
      <c r="K933" s="976"/>
      <c r="L933" s="977"/>
      <c r="M933" s="407">
        <f>SUBTOTAL(9,M934:M936)</f>
        <v>0</v>
      </c>
      <c r="N933" s="410">
        <f t="shared" ref="N933:AC933" si="256">SUBTOTAL(9,N934:N936)</f>
        <v>0</v>
      </c>
      <c r="O933" s="414">
        <f t="shared" si="256"/>
        <v>0</v>
      </c>
      <c r="P933" s="413">
        <f t="shared" si="256"/>
        <v>0</v>
      </c>
      <c r="Q933" s="415">
        <f t="shared" si="256"/>
        <v>0</v>
      </c>
      <c r="R933" s="410">
        <f t="shared" si="256"/>
        <v>0</v>
      </c>
      <c r="S933" s="413">
        <f t="shared" si="256"/>
        <v>0</v>
      </c>
      <c r="T933" s="414">
        <f t="shared" si="256"/>
        <v>0</v>
      </c>
      <c r="U933" s="413">
        <f t="shared" si="256"/>
        <v>0</v>
      </c>
      <c r="V933" s="414">
        <f t="shared" si="256"/>
        <v>0</v>
      </c>
      <c r="W933" s="413">
        <f t="shared" si="256"/>
        <v>0</v>
      </c>
      <c r="X933" s="414">
        <f t="shared" si="256"/>
        <v>0</v>
      </c>
      <c r="Y933" s="413">
        <f t="shared" si="256"/>
        <v>0</v>
      </c>
      <c r="Z933" s="414">
        <f t="shared" si="256"/>
        <v>0</v>
      </c>
      <c r="AA933" s="413">
        <f t="shared" si="256"/>
        <v>0</v>
      </c>
      <c r="AB933" s="424">
        <f t="shared" si="256"/>
        <v>0</v>
      </c>
      <c r="AC933" s="407">
        <f t="shared" si="256"/>
        <v>0</v>
      </c>
      <c r="AD933" s="830"/>
      <c r="AE933" s="831"/>
      <c r="AF933" s="832"/>
    </row>
    <row r="934" spans="1:32" outlineLevel="1" x14ac:dyDescent="0.2">
      <c r="A934" s="11">
        <v>254</v>
      </c>
      <c r="B934" s="669"/>
      <c r="C934" s="670"/>
      <c r="D934" s="298"/>
      <c r="E934" s="299"/>
      <c r="F934" s="856" t="s">
        <v>138</v>
      </c>
      <c r="G934" s="857"/>
      <c r="H934" s="857"/>
      <c r="I934" s="857"/>
      <c r="J934" s="857"/>
      <c r="K934" s="857"/>
      <c r="L934" s="858"/>
      <c r="M934" s="408">
        <f t="shared" ref="M934:AB936" si="257">M158</f>
        <v>0</v>
      </c>
      <c r="N934" s="419">
        <f t="shared" si="257"/>
        <v>0</v>
      </c>
      <c r="O934" s="422">
        <f t="shared" si="257"/>
        <v>0</v>
      </c>
      <c r="P934" s="422">
        <f t="shared" si="257"/>
        <v>0</v>
      </c>
      <c r="Q934" s="423">
        <f t="shared" si="257"/>
        <v>0</v>
      </c>
      <c r="R934" s="419">
        <f t="shared" si="257"/>
        <v>0</v>
      </c>
      <c r="S934" s="422">
        <f t="shared" si="257"/>
        <v>0</v>
      </c>
      <c r="T934" s="422">
        <f t="shared" si="257"/>
        <v>0</v>
      </c>
      <c r="U934" s="422">
        <f t="shared" si="257"/>
        <v>0</v>
      </c>
      <c r="V934" s="422">
        <f t="shared" si="257"/>
        <v>0</v>
      </c>
      <c r="W934" s="422">
        <f t="shared" si="257"/>
        <v>0</v>
      </c>
      <c r="X934" s="422">
        <f t="shared" si="257"/>
        <v>0</v>
      </c>
      <c r="Y934" s="422">
        <f t="shared" si="257"/>
        <v>0</v>
      </c>
      <c r="Z934" s="422">
        <f t="shared" si="257"/>
        <v>0</v>
      </c>
      <c r="AA934" s="422">
        <f t="shared" si="257"/>
        <v>0</v>
      </c>
      <c r="AB934" s="422">
        <f t="shared" si="257"/>
        <v>0</v>
      </c>
      <c r="AC934" s="408">
        <f t="shared" ref="AC934:AC936" si="258">M934-SUM(N934:AB934)</f>
        <v>0</v>
      </c>
      <c r="AD934" s="830"/>
      <c r="AE934" s="831"/>
      <c r="AF934" s="832"/>
    </row>
    <row r="935" spans="1:32" outlineLevel="1" x14ac:dyDescent="0.2">
      <c r="A935" s="11">
        <v>255</v>
      </c>
      <c r="B935" s="669"/>
      <c r="C935" s="670"/>
      <c r="D935" s="298"/>
      <c r="E935" s="299"/>
      <c r="F935" s="915" t="s">
        <v>19</v>
      </c>
      <c r="G935" s="916"/>
      <c r="H935" s="916"/>
      <c r="I935" s="916"/>
      <c r="J935" s="916"/>
      <c r="K935" s="916"/>
      <c r="L935" s="917"/>
      <c r="M935" s="408">
        <f t="shared" si="257"/>
        <v>0</v>
      </c>
      <c r="N935" s="419">
        <f t="shared" si="257"/>
        <v>0</v>
      </c>
      <c r="O935" s="422">
        <f t="shared" si="257"/>
        <v>0</v>
      </c>
      <c r="P935" s="422">
        <f t="shared" si="257"/>
        <v>0</v>
      </c>
      <c r="Q935" s="423">
        <f t="shared" si="257"/>
        <v>0</v>
      </c>
      <c r="R935" s="419">
        <f t="shared" si="257"/>
        <v>0</v>
      </c>
      <c r="S935" s="422">
        <f t="shared" si="257"/>
        <v>0</v>
      </c>
      <c r="T935" s="422">
        <f t="shared" si="257"/>
        <v>0</v>
      </c>
      <c r="U935" s="422">
        <f t="shared" si="257"/>
        <v>0</v>
      </c>
      <c r="V935" s="422">
        <f t="shared" si="257"/>
        <v>0</v>
      </c>
      <c r="W935" s="422">
        <f t="shared" si="257"/>
        <v>0</v>
      </c>
      <c r="X935" s="422">
        <f t="shared" si="257"/>
        <v>0</v>
      </c>
      <c r="Y935" s="422">
        <f t="shared" si="257"/>
        <v>0</v>
      </c>
      <c r="Z935" s="422">
        <f t="shared" si="257"/>
        <v>0</v>
      </c>
      <c r="AA935" s="422">
        <f t="shared" si="257"/>
        <v>0</v>
      </c>
      <c r="AB935" s="422">
        <f t="shared" si="257"/>
        <v>0</v>
      </c>
      <c r="AC935" s="408">
        <f t="shared" si="258"/>
        <v>0</v>
      </c>
      <c r="AD935" s="830"/>
      <c r="AE935" s="831"/>
      <c r="AF935" s="832"/>
    </row>
    <row r="936" spans="1:32" outlineLevel="1" x14ac:dyDescent="0.2">
      <c r="A936" s="11">
        <v>256</v>
      </c>
      <c r="B936" s="669"/>
      <c r="C936" s="670"/>
      <c r="D936" s="298"/>
      <c r="E936" s="299"/>
      <c r="F936" s="859" t="s">
        <v>561</v>
      </c>
      <c r="G936" s="860"/>
      <c r="H936" s="860"/>
      <c r="I936" s="860"/>
      <c r="J936" s="860"/>
      <c r="K936" s="860"/>
      <c r="L936" s="861"/>
      <c r="M936" s="408">
        <f t="shared" si="257"/>
        <v>0</v>
      </c>
      <c r="N936" s="419">
        <f t="shared" si="257"/>
        <v>0</v>
      </c>
      <c r="O936" s="422">
        <f t="shared" si="257"/>
        <v>0</v>
      </c>
      <c r="P936" s="422">
        <f t="shared" si="257"/>
        <v>0</v>
      </c>
      <c r="Q936" s="423">
        <f t="shared" si="257"/>
        <v>0</v>
      </c>
      <c r="R936" s="419">
        <f t="shared" si="257"/>
        <v>0</v>
      </c>
      <c r="S936" s="422">
        <f t="shared" si="257"/>
        <v>0</v>
      </c>
      <c r="T936" s="422">
        <f t="shared" si="257"/>
        <v>0</v>
      </c>
      <c r="U936" s="422">
        <f t="shared" si="257"/>
        <v>0</v>
      </c>
      <c r="V936" s="422">
        <f t="shared" si="257"/>
        <v>0</v>
      </c>
      <c r="W936" s="422">
        <f t="shared" si="257"/>
        <v>0</v>
      </c>
      <c r="X936" s="422">
        <f t="shared" si="257"/>
        <v>0</v>
      </c>
      <c r="Y936" s="422">
        <f t="shared" si="257"/>
        <v>0</v>
      </c>
      <c r="Z936" s="422">
        <f t="shared" si="257"/>
        <v>0</v>
      </c>
      <c r="AA936" s="422">
        <f t="shared" si="257"/>
        <v>0</v>
      </c>
      <c r="AB936" s="422">
        <f t="shared" si="257"/>
        <v>0</v>
      </c>
      <c r="AC936" s="408">
        <f t="shared" si="258"/>
        <v>0</v>
      </c>
      <c r="AD936" s="830"/>
      <c r="AE936" s="831"/>
      <c r="AF936" s="832"/>
    </row>
    <row r="937" spans="1:32" outlineLevel="1" x14ac:dyDescent="0.2">
      <c r="A937" s="11">
        <v>257</v>
      </c>
      <c r="B937" s="669"/>
      <c r="C937" s="670"/>
      <c r="D937" s="298"/>
      <c r="E937" s="853" t="s">
        <v>18</v>
      </c>
      <c r="F937" s="854"/>
      <c r="G937" s="854"/>
      <c r="H937" s="854"/>
      <c r="I937" s="854"/>
      <c r="J937" s="854"/>
      <c r="K937" s="854"/>
      <c r="L937" s="855"/>
      <c r="M937" s="407">
        <f>SUBTOTAL(9,M938:M940)</f>
        <v>0</v>
      </c>
      <c r="N937" s="410">
        <f t="shared" ref="N937:AC937" si="259">SUBTOTAL(9,N938:N940)</f>
        <v>0</v>
      </c>
      <c r="O937" s="414">
        <f t="shared" si="259"/>
        <v>0</v>
      </c>
      <c r="P937" s="413">
        <f t="shared" si="259"/>
        <v>0</v>
      </c>
      <c r="Q937" s="415">
        <f t="shared" si="259"/>
        <v>0</v>
      </c>
      <c r="R937" s="410">
        <f t="shared" si="259"/>
        <v>0</v>
      </c>
      <c r="S937" s="413">
        <f t="shared" si="259"/>
        <v>0</v>
      </c>
      <c r="T937" s="414">
        <f t="shared" si="259"/>
        <v>0</v>
      </c>
      <c r="U937" s="413">
        <f t="shared" si="259"/>
        <v>0</v>
      </c>
      <c r="V937" s="414">
        <f t="shared" si="259"/>
        <v>0</v>
      </c>
      <c r="W937" s="413">
        <f t="shared" si="259"/>
        <v>0</v>
      </c>
      <c r="X937" s="414">
        <f t="shared" si="259"/>
        <v>0</v>
      </c>
      <c r="Y937" s="413">
        <f t="shared" si="259"/>
        <v>0</v>
      </c>
      <c r="Z937" s="414">
        <f t="shared" si="259"/>
        <v>0</v>
      </c>
      <c r="AA937" s="413">
        <f t="shared" si="259"/>
        <v>0</v>
      </c>
      <c r="AB937" s="424">
        <f t="shared" si="259"/>
        <v>0</v>
      </c>
      <c r="AC937" s="407">
        <f t="shared" si="259"/>
        <v>0</v>
      </c>
      <c r="AD937" s="830"/>
      <c r="AE937" s="831"/>
      <c r="AF937" s="832"/>
    </row>
    <row r="938" spans="1:32" outlineLevel="1" x14ac:dyDescent="0.2">
      <c r="A938" s="11">
        <v>258</v>
      </c>
      <c r="B938" s="669"/>
      <c r="C938" s="670"/>
      <c r="D938" s="298"/>
      <c r="E938" s="299"/>
      <c r="F938" s="856" t="s">
        <v>20</v>
      </c>
      <c r="G938" s="857"/>
      <c r="H938" s="857"/>
      <c r="I938" s="857"/>
      <c r="J938" s="857"/>
      <c r="K938" s="857"/>
      <c r="L938" s="858"/>
      <c r="M938" s="408">
        <f t="shared" ref="M938:AB940" si="260">M162</f>
        <v>0</v>
      </c>
      <c r="N938" s="419">
        <f t="shared" si="260"/>
        <v>0</v>
      </c>
      <c r="O938" s="422">
        <f t="shared" si="260"/>
        <v>0</v>
      </c>
      <c r="P938" s="422">
        <f t="shared" si="260"/>
        <v>0</v>
      </c>
      <c r="Q938" s="423">
        <f t="shared" si="260"/>
        <v>0</v>
      </c>
      <c r="R938" s="419">
        <f t="shared" si="260"/>
        <v>0</v>
      </c>
      <c r="S938" s="422">
        <f t="shared" si="260"/>
        <v>0</v>
      </c>
      <c r="T938" s="422">
        <f t="shared" si="260"/>
        <v>0</v>
      </c>
      <c r="U938" s="422">
        <f t="shared" si="260"/>
        <v>0</v>
      </c>
      <c r="V938" s="422">
        <f t="shared" si="260"/>
        <v>0</v>
      </c>
      <c r="W938" s="422">
        <f t="shared" si="260"/>
        <v>0</v>
      </c>
      <c r="X938" s="422">
        <f t="shared" si="260"/>
        <v>0</v>
      </c>
      <c r="Y938" s="422">
        <f t="shared" si="260"/>
        <v>0</v>
      </c>
      <c r="Z938" s="422">
        <f t="shared" si="260"/>
        <v>0</v>
      </c>
      <c r="AA938" s="422">
        <f t="shared" si="260"/>
        <v>0</v>
      </c>
      <c r="AB938" s="422">
        <f t="shared" si="260"/>
        <v>0</v>
      </c>
      <c r="AC938" s="408">
        <f t="shared" ref="AC938:AC940" si="261">M938-SUM(N938:AB938)</f>
        <v>0</v>
      </c>
      <c r="AD938" s="830"/>
      <c r="AE938" s="831"/>
      <c r="AF938" s="832"/>
    </row>
    <row r="939" spans="1:32" outlineLevel="1" x14ac:dyDescent="0.2">
      <c r="A939" s="11">
        <v>259</v>
      </c>
      <c r="B939" s="669"/>
      <c r="C939" s="670"/>
      <c r="D939" s="298"/>
      <c r="E939" s="299"/>
      <c r="F939" s="915" t="s">
        <v>21</v>
      </c>
      <c r="G939" s="916"/>
      <c r="H939" s="916"/>
      <c r="I939" s="916"/>
      <c r="J939" s="916"/>
      <c r="K939" s="916"/>
      <c r="L939" s="917"/>
      <c r="M939" s="408">
        <f t="shared" si="260"/>
        <v>0</v>
      </c>
      <c r="N939" s="419">
        <f t="shared" si="260"/>
        <v>0</v>
      </c>
      <c r="O939" s="422">
        <f t="shared" si="260"/>
        <v>0</v>
      </c>
      <c r="P939" s="422">
        <f t="shared" si="260"/>
        <v>0</v>
      </c>
      <c r="Q939" s="423">
        <f t="shared" si="260"/>
        <v>0</v>
      </c>
      <c r="R939" s="419">
        <f t="shared" si="260"/>
        <v>0</v>
      </c>
      <c r="S939" s="422">
        <f t="shared" si="260"/>
        <v>0</v>
      </c>
      <c r="T939" s="422">
        <f t="shared" si="260"/>
        <v>0</v>
      </c>
      <c r="U939" s="422">
        <f t="shared" si="260"/>
        <v>0</v>
      </c>
      <c r="V939" s="422">
        <f t="shared" si="260"/>
        <v>0</v>
      </c>
      <c r="W939" s="422">
        <f t="shared" si="260"/>
        <v>0</v>
      </c>
      <c r="X939" s="422">
        <f t="shared" si="260"/>
        <v>0</v>
      </c>
      <c r="Y939" s="422">
        <f t="shared" si="260"/>
        <v>0</v>
      </c>
      <c r="Z939" s="422">
        <f t="shared" si="260"/>
        <v>0</v>
      </c>
      <c r="AA939" s="422">
        <f t="shared" si="260"/>
        <v>0</v>
      </c>
      <c r="AB939" s="422">
        <f t="shared" si="260"/>
        <v>0</v>
      </c>
      <c r="AC939" s="408">
        <f t="shared" si="261"/>
        <v>0</v>
      </c>
      <c r="AD939" s="830"/>
      <c r="AE939" s="831"/>
      <c r="AF939" s="832"/>
    </row>
    <row r="940" spans="1:32" outlineLevel="1" x14ac:dyDescent="0.2">
      <c r="A940" s="11">
        <v>260</v>
      </c>
      <c r="B940" s="669"/>
      <c r="C940" s="670"/>
      <c r="D940" s="298"/>
      <c r="E940" s="299"/>
      <c r="F940" s="859" t="s">
        <v>562</v>
      </c>
      <c r="G940" s="860"/>
      <c r="H940" s="860"/>
      <c r="I940" s="860"/>
      <c r="J940" s="860"/>
      <c r="K940" s="860"/>
      <c r="L940" s="861"/>
      <c r="M940" s="408">
        <f t="shared" si="260"/>
        <v>0</v>
      </c>
      <c r="N940" s="419">
        <f t="shared" si="260"/>
        <v>0</v>
      </c>
      <c r="O940" s="422">
        <f t="shared" si="260"/>
        <v>0</v>
      </c>
      <c r="P940" s="422">
        <f t="shared" si="260"/>
        <v>0</v>
      </c>
      <c r="Q940" s="423">
        <f t="shared" si="260"/>
        <v>0</v>
      </c>
      <c r="R940" s="419">
        <f t="shared" si="260"/>
        <v>0</v>
      </c>
      <c r="S940" s="422">
        <f t="shared" si="260"/>
        <v>0</v>
      </c>
      <c r="T940" s="422">
        <f t="shared" si="260"/>
        <v>0</v>
      </c>
      <c r="U940" s="422">
        <f t="shared" si="260"/>
        <v>0</v>
      </c>
      <c r="V940" s="422">
        <f t="shared" si="260"/>
        <v>0</v>
      </c>
      <c r="W940" s="422">
        <f t="shared" si="260"/>
        <v>0</v>
      </c>
      <c r="X940" s="422">
        <f t="shared" si="260"/>
        <v>0</v>
      </c>
      <c r="Y940" s="422">
        <f t="shared" si="260"/>
        <v>0</v>
      </c>
      <c r="Z940" s="422">
        <f t="shared" si="260"/>
        <v>0</v>
      </c>
      <c r="AA940" s="422">
        <f t="shared" si="260"/>
        <v>0</v>
      </c>
      <c r="AB940" s="422">
        <f t="shared" si="260"/>
        <v>0</v>
      </c>
      <c r="AC940" s="408">
        <f t="shared" si="261"/>
        <v>0</v>
      </c>
      <c r="AD940" s="833"/>
      <c r="AE940" s="834"/>
      <c r="AF940" s="835"/>
    </row>
    <row r="941" spans="1:32" outlineLevel="1" x14ac:dyDescent="0.2">
      <c r="A941" s="11">
        <v>261</v>
      </c>
      <c r="B941" s="669"/>
      <c r="C941" s="670"/>
      <c r="D941" s="844" t="s">
        <v>672</v>
      </c>
      <c r="E941" s="845"/>
      <c r="F941" s="845"/>
      <c r="G941" s="845"/>
      <c r="H941" s="845"/>
      <c r="I941" s="845"/>
      <c r="J941" s="845"/>
      <c r="K941" s="845"/>
      <c r="L941" s="845"/>
      <c r="M941" s="845"/>
      <c r="N941" s="845"/>
      <c r="O941" s="845"/>
      <c r="P941" s="845"/>
      <c r="Q941" s="845"/>
      <c r="R941" s="845"/>
      <c r="S941" s="845"/>
      <c r="T941" s="845"/>
      <c r="U941" s="845"/>
      <c r="V941" s="845"/>
      <c r="W941" s="845"/>
      <c r="X941" s="845"/>
      <c r="Y941" s="845"/>
      <c r="Z941" s="845"/>
      <c r="AA941" s="845"/>
      <c r="AB941" s="845"/>
      <c r="AC941" s="845"/>
      <c r="AD941" s="845"/>
      <c r="AE941" s="845"/>
      <c r="AF941" s="846"/>
    </row>
    <row r="942" spans="1:32" ht="15" customHeight="1" outlineLevel="1" x14ac:dyDescent="0.2">
      <c r="A942" s="11">
        <v>262</v>
      </c>
      <c r="B942" s="669"/>
      <c r="C942" s="298"/>
      <c r="D942" s="298"/>
      <c r="E942" s="918" t="s">
        <v>118</v>
      </c>
      <c r="F942" s="919"/>
      <c r="G942" s="919"/>
      <c r="H942" s="919"/>
      <c r="I942" s="919"/>
      <c r="J942" s="919"/>
      <c r="K942" s="919"/>
      <c r="L942" s="920"/>
      <c r="M942" s="407">
        <f>SUBTOTAL(9,M943:M944)</f>
        <v>0</v>
      </c>
      <c r="N942" s="410">
        <f t="shared" ref="N942:AC942" si="262">SUBTOTAL(9,N943:N944)</f>
        <v>0</v>
      </c>
      <c r="O942" s="414">
        <f t="shared" si="262"/>
        <v>0</v>
      </c>
      <c r="P942" s="413">
        <f t="shared" si="262"/>
        <v>0</v>
      </c>
      <c r="Q942" s="415">
        <f t="shared" si="262"/>
        <v>0</v>
      </c>
      <c r="R942" s="410">
        <f t="shared" si="262"/>
        <v>0</v>
      </c>
      <c r="S942" s="413">
        <f t="shared" si="262"/>
        <v>0</v>
      </c>
      <c r="T942" s="414">
        <f t="shared" si="262"/>
        <v>0</v>
      </c>
      <c r="U942" s="413">
        <f t="shared" si="262"/>
        <v>0</v>
      </c>
      <c r="V942" s="414">
        <f t="shared" si="262"/>
        <v>0</v>
      </c>
      <c r="W942" s="413">
        <f t="shared" si="262"/>
        <v>0</v>
      </c>
      <c r="X942" s="414">
        <f t="shared" si="262"/>
        <v>0</v>
      </c>
      <c r="Y942" s="413">
        <f t="shared" si="262"/>
        <v>0</v>
      </c>
      <c r="Z942" s="414">
        <f t="shared" si="262"/>
        <v>0</v>
      </c>
      <c r="AA942" s="413">
        <f t="shared" si="262"/>
        <v>0</v>
      </c>
      <c r="AB942" s="424">
        <f t="shared" si="262"/>
        <v>0</v>
      </c>
      <c r="AC942" s="407">
        <f t="shared" si="262"/>
        <v>0</v>
      </c>
      <c r="AD942" s="1440"/>
      <c r="AE942" s="1441"/>
      <c r="AF942" s="1442"/>
    </row>
    <row r="943" spans="1:32" ht="15" customHeight="1" outlineLevel="1" x14ac:dyDescent="0.2">
      <c r="A943" s="11">
        <v>263</v>
      </c>
      <c r="B943" s="669"/>
      <c r="C943" s="298"/>
      <c r="D943" s="298"/>
      <c r="E943" s="299"/>
      <c r="F943" s="856" t="s">
        <v>124</v>
      </c>
      <c r="G943" s="857"/>
      <c r="H943" s="857"/>
      <c r="I943" s="857"/>
      <c r="J943" s="857"/>
      <c r="K943" s="857"/>
      <c r="L943" s="858"/>
      <c r="M943" s="408">
        <f t="shared" ref="M943:AB944" si="263">M167</f>
        <v>0</v>
      </c>
      <c r="N943" s="419">
        <f t="shared" si="263"/>
        <v>0</v>
      </c>
      <c r="O943" s="422">
        <f t="shared" si="263"/>
        <v>0</v>
      </c>
      <c r="P943" s="422">
        <f t="shared" si="263"/>
        <v>0</v>
      </c>
      <c r="Q943" s="423">
        <f t="shared" si="263"/>
        <v>0</v>
      </c>
      <c r="R943" s="419">
        <f t="shared" si="263"/>
        <v>0</v>
      </c>
      <c r="S943" s="422">
        <f t="shared" si="263"/>
        <v>0</v>
      </c>
      <c r="T943" s="422">
        <f t="shared" si="263"/>
        <v>0</v>
      </c>
      <c r="U943" s="422">
        <f t="shared" si="263"/>
        <v>0</v>
      </c>
      <c r="V943" s="422">
        <f t="shared" si="263"/>
        <v>0</v>
      </c>
      <c r="W943" s="422">
        <f t="shared" si="263"/>
        <v>0</v>
      </c>
      <c r="X943" s="422">
        <f t="shared" si="263"/>
        <v>0</v>
      </c>
      <c r="Y943" s="422">
        <f t="shared" si="263"/>
        <v>0</v>
      </c>
      <c r="Z943" s="422">
        <f t="shared" si="263"/>
        <v>0</v>
      </c>
      <c r="AA943" s="422">
        <f t="shared" si="263"/>
        <v>0</v>
      </c>
      <c r="AB943" s="422">
        <f t="shared" si="263"/>
        <v>0</v>
      </c>
      <c r="AC943" s="408">
        <f t="shared" ref="AC943:AC944" si="264">M943-SUM(N943:AB943)</f>
        <v>0</v>
      </c>
      <c r="AD943" s="1443"/>
      <c r="AE943" s="1444"/>
      <c r="AF943" s="1445"/>
    </row>
    <row r="944" spans="1:32" ht="15" customHeight="1" outlineLevel="1" x14ac:dyDescent="0.2">
      <c r="A944" s="11">
        <v>264</v>
      </c>
      <c r="B944" s="669"/>
      <c r="C944" s="298"/>
      <c r="D944" s="298"/>
      <c r="E944" s="299"/>
      <c r="F944" s="859" t="s">
        <v>571</v>
      </c>
      <c r="G944" s="860"/>
      <c r="H944" s="860"/>
      <c r="I944" s="860"/>
      <c r="J944" s="860"/>
      <c r="K944" s="860"/>
      <c r="L944" s="861"/>
      <c r="M944" s="408">
        <f t="shared" si="263"/>
        <v>0</v>
      </c>
      <c r="N944" s="419">
        <f t="shared" si="263"/>
        <v>0</v>
      </c>
      <c r="O944" s="422">
        <f t="shared" si="263"/>
        <v>0</v>
      </c>
      <c r="P944" s="422">
        <f t="shared" si="263"/>
        <v>0</v>
      </c>
      <c r="Q944" s="423">
        <f t="shared" si="263"/>
        <v>0</v>
      </c>
      <c r="R944" s="419">
        <f t="shared" si="263"/>
        <v>0</v>
      </c>
      <c r="S944" s="422">
        <f t="shared" si="263"/>
        <v>0</v>
      </c>
      <c r="T944" s="422">
        <f t="shared" si="263"/>
        <v>0</v>
      </c>
      <c r="U944" s="422">
        <f t="shared" si="263"/>
        <v>0</v>
      </c>
      <c r="V944" s="422">
        <f t="shared" si="263"/>
        <v>0</v>
      </c>
      <c r="W944" s="422">
        <f t="shared" si="263"/>
        <v>0</v>
      </c>
      <c r="X944" s="422">
        <f t="shared" si="263"/>
        <v>0</v>
      </c>
      <c r="Y944" s="422">
        <f t="shared" si="263"/>
        <v>0</v>
      </c>
      <c r="Z944" s="422">
        <f t="shared" si="263"/>
        <v>0</v>
      </c>
      <c r="AA944" s="422">
        <f t="shared" si="263"/>
        <v>0</v>
      </c>
      <c r="AB944" s="422">
        <f t="shared" si="263"/>
        <v>0</v>
      </c>
      <c r="AC944" s="408">
        <f t="shared" si="264"/>
        <v>0</v>
      </c>
      <c r="AD944" s="1443"/>
      <c r="AE944" s="1444"/>
      <c r="AF944" s="1445"/>
    </row>
    <row r="945" spans="1:32" ht="15" customHeight="1" outlineLevel="1" x14ac:dyDescent="0.2">
      <c r="A945" s="11">
        <v>265</v>
      </c>
      <c r="B945" s="669"/>
      <c r="C945" s="298"/>
      <c r="D945" s="298"/>
      <c r="E945" s="853" t="s">
        <v>119</v>
      </c>
      <c r="F945" s="854"/>
      <c r="G945" s="854"/>
      <c r="H945" s="854"/>
      <c r="I945" s="854"/>
      <c r="J945" s="854"/>
      <c r="K945" s="854"/>
      <c r="L945" s="855"/>
      <c r="M945" s="407">
        <f>SUBTOTAL(9,M946:M948)</f>
        <v>0</v>
      </c>
      <c r="N945" s="410">
        <f t="shared" ref="N945:AC945" si="265">SUBTOTAL(9,N946:N948)</f>
        <v>0</v>
      </c>
      <c r="O945" s="414">
        <f t="shared" si="265"/>
        <v>0</v>
      </c>
      <c r="P945" s="413">
        <f t="shared" si="265"/>
        <v>0</v>
      </c>
      <c r="Q945" s="415">
        <f t="shared" si="265"/>
        <v>0</v>
      </c>
      <c r="R945" s="410">
        <f t="shared" si="265"/>
        <v>0</v>
      </c>
      <c r="S945" s="413">
        <f t="shared" si="265"/>
        <v>0</v>
      </c>
      <c r="T945" s="414">
        <f t="shared" si="265"/>
        <v>0</v>
      </c>
      <c r="U945" s="413">
        <f t="shared" si="265"/>
        <v>0</v>
      </c>
      <c r="V945" s="414">
        <f t="shared" si="265"/>
        <v>0</v>
      </c>
      <c r="W945" s="413">
        <f t="shared" si="265"/>
        <v>0</v>
      </c>
      <c r="X945" s="414">
        <f t="shared" si="265"/>
        <v>0</v>
      </c>
      <c r="Y945" s="413">
        <f t="shared" si="265"/>
        <v>0</v>
      </c>
      <c r="Z945" s="414">
        <f t="shared" si="265"/>
        <v>0</v>
      </c>
      <c r="AA945" s="413">
        <f t="shared" si="265"/>
        <v>0</v>
      </c>
      <c r="AB945" s="424">
        <f t="shared" si="265"/>
        <v>0</v>
      </c>
      <c r="AC945" s="407">
        <f t="shared" si="265"/>
        <v>0</v>
      </c>
      <c r="AD945" s="1443"/>
      <c r="AE945" s="1444"/>
      <c r="AF945" s="1445"/>
    </row>
    <row r="946" spans="1:32" ht="15" customHeight="1" outlineLevel="1" x14ac:dyDescent="0.2">
      <c r="A946" s="11">
        <v>266</v>
      </c>
      <c r="B946" s="669"/>
      <c r="C946" s="298"/>
      <c r="D946" s="298"/>
      <c r="E946" s="299"/>
      <c r="F946" s="856" t="s">
        <v>116</v>
      </c>
      <c r="G946" s="857"/>
      <c r="H946" s="857"/>
      <c r="I946" s="857"/>
      <c r="J946" s="857"/>
      <c r="K946" s="857"/>
      <c r="L946" s="858"/>
      <c r="M946" s="408">
        <f t="shared" ref="M946:AB948" si="266">M170</f>
        <v>0</v>
      </c>
      <c r="N946" s="419">
        <f t="shared" si="266"/>
        <v>0</v>
      </c>
      <c r="O946" s="422">
        <f t="shared" si="266"/>
        <v>0</v>
      </c>
      <c r="P946" s="422">
        <f t="shared" si="266"/>
        <v>0</v>
      </c>
      <c r="Q946" s="423">
        <f t="shared" si="266"/>
        <v>0</v>
      </c>
      <c r="R946" s="419">
        <f t="shared" si="266"/>
        <v>0</v>
      </c>
      <c r="S946" s="422">
        <f t="shared" si="266"/>
        <v>0</v>
      </c>
      <c r="T946" s="422">
        <f t="shared" si="266"/>
        <v>0</v>
      </c>
      <c r="U946" s="422">
        <f t="shared" si="266"/>
        <v>0</v>
      </c>
      <c r="V946" s="422">
        <f t="shared" si="266"/>
        <v>0</v>
      </c>
      <c r="W946" s="422">
        <f t="shared" si="266"/>
        <v>0</v>
      </c>
      <c r="X946" s="422">
        <f t="shared" si="266"/>
        <v>0</v>
      </c>
      <c r="Y946" s="422">
        <f t="shared" si="266"/>
        <v>0</v>
      </c>
      <c r="Z946" s="422">
        <f t="shared" si="266"/>
        <v>0</v>
      </c>
      <c r="AA946" s="422">
        <f t="shared" si="266"/>
        <v>0</v>
      </c>
      <c r="AB946" s="422">
        <f t="shared" si="266"/>
        <v>0</v>
      </c>
      <c r="AC946" s="408">
        <f t="shared" ref="AC946:AC948" si="267">M946-SUM(N946:AB946)</f>
        <v>0</v>
      </c>
      <c r="AD946" s="1443"/>
      <c r="AE946" s="1444"/>
      <c r="AF946" s="1445"/>
    </row>
    <row r="947" spans="1:32" ht="15" customHeight="1" outlineLevel="1" x14ac:dyDescent="0.2">
      <c r="A947" s="11">
        <v>267</v>
      </c>
      <c r="B947" s="669"/>
      <c r="C947" s="298"/>
      <c r="D947" s="298"/>
      <c r="E947" s="299"/>
      <c r="F947" s="915" t="s">
        <v>567</v>
      </c>
      <c r="G947" s="916"/>
      <c r="H947" s="916"/>
      <c r="I947" s="916"/>
      <c r="J947" s="916"/>
      <c r="K947" s="916"/>
      <c r="L947" s="917"/>
      <c r="M947" s="408">
        <f t="shared" si="266"/>
        <v>0</v>
      </c>
      <c r="N947" s="419">
        <f t="shared" si="266"/>
        <v>0</v>
      </c>
      <c r="O947" s="422">
        <f t="shared" si="266"/>
        <v>0</v>
      </c>
      <c r="P947" s="422">
        <f t="shared" si="266"/>
        <v>0</v>
      </c>
      <c r="Q947" s="423">
        <f t="shared" si="266"/>
        <v>0</v>
      </c>
      <c r="R947" s="419">
        <f t="shared" si="266"/>
        <v>0</v>
      </c>
      <c r="S947" s="422">
        <f t="shared" si="266"/>
        <v>0</v>
      </c>
      <c r="T947" s="422">
        <f t="shared" si="266"/>
        <v>0</v>
      </c>
      <c r="U947" s="422">
        <f t="shared" si="266"/>
        <v>0</v>
      </c>
      <c r="V947" s="422">
        <f t="shared" si="266"/>
        <v>0</v>
      </c>
      <c r="W947" s="422">
        <f t="shared" si="266"/>
        <v>0</v>
      </c>
      <c r="X947" s="422">
        <f t="shared" si="266"/>
        <v>0</v>
      </c>
      <c r="Y947" s="422">
        <f t="shared" si="266"/>
        <v>0</v>
      </c>
      <c r="Z947" s="422">
        <f t="shared" si="266"/>
        <v>0</v>
      </c>
      <c r="AA947" s="422">
        <f t="shared" si="266"/>
        <v>0</v>
      </c>
      <c r="AB947" s="422">
        <f t="shared" si="266"/>
        <v>0</v>
      </c>
      <c r="AC947" s="408">
        <f t="shared" si="267"/>
        <v>0</v>
      </c>
      <c r="AD947" s="1443"/>
      <c r="AE947" s="1444"/>
      <c r="AF947" s="1445"/>
    </row>
    <row r="948" spans="1:32" ht="27.75" customHeight="1" outlineLevel="1" x14ac:dyDescent="0.2">
      <c r="A948" s="11">
        <v>268</v>
      </c>
      <c r="B948" s="669"/>
      <c r="C948" s="298"/>
      <c r="D948" s="298"/>
      <c r="E948" s="299"/>
      <c r="F948" s="859" t="s">
        <v>431</v>
      </c>
      <c r="G948" s="860"/>
      <c r="H948" s="860"/>
      <c r="I948" s="860"/>
      <c r="J948" s="860"/>
      <c r="K948" s="860"/>
      <c r="L948" s="861"/>
      <c r="M948" s="408">
        <f t="shared" si="266"/>
        <v>0</v>
      </c>
      <c r="N948" s="419">
        <f t="shared" si="266"/>
        <v>0</v>
      </c>
      <c r="O948" s="422">
        <f t="shared" si="266"/>
        <v>0</v>
      </c>
      <c r="P948" s="422">
        <f t="shared" si="266"/>
        <v>0</v>
      </c>
      <c r="Q948" s="423">
        <f t="shared" si="266"/>
        <v>0</v>
      </c>
      <c r="R948" s="419">
        <f t="shared" si="266"/>
        <v>0</v>
      </c>
      <c r="S948" s="422">
        <f t="shared" si="266"/>
        <v>0</v>
      </c>
      <c r="T948" s="422">
        <f t="shared" si="266"/>
        <v>0</v>
      </c>
      <c r="U948" s="422">
        <f t="shared" si="266"/>
        <v>0</v>
      </c>
      <c r="V948" s="422">
        <f t="shared" si="266"/>
        <v>0</v>
      </c>
      <c r="W948" s="422">
        <f t="shared" si="266"/>
        <v>0</v>
      </c>
      <c r="X948" s="422">
        <f t="shared" si="266"/>
        <v>0</v>
      </c>
      <c r="Y948" s="422">
        <f t="shared" si="266"/>
        <v>0</v>
      </c>
      <c r="Z948" s="422">
        <f t="shared" si="266"/>
        <v>0</v>
      </c>
      <c r="AA948" s="422">
        <f t="shared" si="266"/>
        <v>0</v>
      </c>
      <c r="AB948" s="422">
        <f t="shared" si="266"/>
        <v>0</v>
      </c>
      <c r="AC948" s="408">
        <f t="shared" si="267"/>
        <v>0</v>
      </c>
      <c r="AD948" s="1443"/>
      <c r="AE948" s="1444"/>
      <c r="AF948" s="1445"/>
    </row>
    <row r="949" spans="1:32" ht="15" customHeight="1" outlineLevel="1" x14ac:dyDescent="0.2">
      <c r="A949" s="11">
        <v>269</v>
      </c>
      <c r="B949" s="669"/>
      <c r="C949" s="298"/>
      <c r="D949" s="298"/>
      <c r="E949" s="853" t="s">
        <v>120</v>
      </c>
      <c r="F949" s="854"/>
      <c r="G949" s="854"/>
      <c r="H949" s="854"/>
      <c r="I949" s="854"/>
      <c r="J949" s="854"/>
      <c r="K949" s="854"/>
      <c r="L949" s="855"/>
      <c r="M949" s="407">
        <f>SUBTOTAL(9,M950:M951)</f>
        <v>0</v>
      </c>
      <c r="N949" s="410">
        <f t="shared" ref="N949:AC949" si="268">SUBTOTAL(9,N950:N951)</f>
        <v>0</v>
      </c>
      <c r="O949" s="414">
        <f t="shared" si="268"/>
        <v>0</v>
      </c>
      <c r="P949" s="413">
        <f t="shared" si="268"/>
        <v>0</v>
      </c>
      <c r="Q949" s="415">
        <f t="shared" si="268"/>
        <v>0</v>
      </c>
      <c r="R949" s="410">
        <f t="shared" si="268"/>
        <v>0</v>
      </c>
      <c r="S949" s="413">
        <f t="shared" si="268"/>
        <v>0</v>
      </c>
      <c r="T949" s="414">
        <f t="shared" si="268"/>
        <v>0</v>
      </c>
      <c r="U949" s="413">
        <f t="shared" si="268"/>
        <v>0</v>
      </c>
      <c r="V949" s="414">
        <f t="shared" si="268"/>
        <v>0</v>
      </c>
      <c r="W949" s="413">
        <f t="shared" si="268"/>
        <v>0</v>
      </c>
      <c r="X949" s="414">
        <f t="shared" si="268"/>
        <v>0</v>
      </c>
      <c r="Y949" s="413">
        <f t="shared" si="268"/>
        <v>0</v>
      </c>
      <c r="Z949" s="414">
        <f t="shared" si="268"/>
        <v>0</v>
      </c>
      <c r="AA949" s="413">
        <f t="shared" si="268"/>
        <v>0</v>
      </c>
      <c r="AB949" s="424">
        <f t="shared" si="268"/>
        <v>0</v>
      </c>
      <c r="AC949" s="407">
        <f t="shared" si="268"/>
        <v>0</v>
      </c>
      <c r="AD949" s="1443"/>
      <c r="AE949" s="1444"/>
      <c r="AF949" s="1445"/>
    </row>
    <row r="950" spans="1:32" ht="15" customHeight="1" outlineLevel="1" x14ac:dyDescent="0.2">
      <c r="A950" s="11">
        <v>270</v>
      </c>
      <c r="B950" s="669"/>
      <c r="C950" s="298"/>
      <c r="D950" s="298"/>
      <c r="E950" s="299"/>
      <c r="F950" s="856" t="s">
        <v>117</v>
      </c>
      <c r="G950" s="857"/>
      <c r="H950" s="857"/>
      <c r="I950" s="857"/>
      <c r="J950" s="857"/>
      <c r="K950" s="857"/>
      <c r="L950" s="857"/>
      <c r="M950" s="408">
        <f t="shared" ref="M950:AB951" si="269">M174</f>
        <v>0</v>
      </c>
      <c r="N950" s="419">
        <f t="shared" si="269"/>
        <v>0</v>
      </c>
      <c r="O950" s="422">
        <f t="shared" si="269"/>
        <v>0</v>
      </c>
      <c r="P950" s="422">
        <f t="shared" si="269"/>
        <v>0</v>
      </c>
      <c r="Q950" s="423">
        <f t="shared" si="269"/>
        <v>0</v>
      </c>
      <c r="R950" s="419">
        <f t="shared" si="269"/>
        <v>0</v>
      </c>
      <c r="S950" s="422">
        <f t="shared" si="269"/>
        <v>0</v>
      </c>
      <c r="T950" s="422">
        <f t="shared" si="269"/>
        <v>0</v>
      </c>
      <c r="U950" s="422">
        <f t="shared" si="269"/>
        <v>0</v>
      </c>
      <c r="V950" s="422">
        <f t="shared" si="269"/>
        <v>0</v>
      </c>
      <c r="W950" s="422">
        <f t="shared" si="269"/>
        <v>0</v>
      </c>
      <c r="X950" s="422">
        <f t="shared" si="269"/>
        <v>0</v>
      </c>
      <c r="Y950" s="422">
        <f t="shared" si="269"/>
        <v>0</v>
      </c>
      <c r="Z950" s="422">
        <f t="shared" si="269"/>
        <v>0</v>
      </c>
      <c r="AA950" s="422">
        <f t="shared" si="269"/>
        <v>0</v>
      </c>
      <c r="AB950" s="422">
        <f t="shared" si="269"/>
        <v>0</v>
      </c>
      <c r="AC950" s="408">
        <f t="shared" ref="AC950:AC951" si="270">M950-SUM(N950:AB950)</f>
        <v>0</v>
      </c>
      <c r="AD950" s="1443"/>
      <c r="AE950" s="1444"/>
      <c r="AF950" s="1445"/>
    </row>
    <row r="951" spans="1:32" ht="15" customHeight="1" outlineLevel="1" x14ac:dyDescent="0.2">
      <c r="A951" s="11">
        <v>271</v>
      </c>
      <c r="B951" s="669"/>
      <c r="C951" s="298"/>
      <c r="D951" s="298"/>
      <c r="E951" s="299"/>
      <c r="F951" s="859" t="s">
        <v>572</v>
      </c>
      <c r="G951" s="860"/>
      <c r="H951" s="860"/>
      <c r="I951" s="860"/>
      <c r="J951" s="860"/>
      <c r="K951" s="860"/>
      <c r="L951" s="860"/>
      <c r="M951" s="408">
        <f t="shared" si="269"/>
        <v>0</v>
      </c>
      <c r="N951" s="419">
        <f t="shared" si="269"/>
        <v>0</v>
      </c>
      <c r="O951" s="422">
        <f t="shared" si="269"/>
        <v>0</v>
      </c>
      <c r="P951" s="422">
        <f t="shared" si="269"/>
        <v>0</v>
      </c>
      <c r="Q951" s="423">
        <f t="shared" si="269"/>
        <v>0</v>
      </c>
      <c r="R951" s="419">
        <f t="shared" si="269"/>
        <v>0</v>
      </c>
      <c r="S951" s="422">
        <f t="shared" si="269"/>
        <v>0</v>
      </c>
      <c r="T951" s="422">
        <f t="shared" si="269"/>
        <v>0</v>
      </c>
      <c r="U951" s="422">
        <f t="shared" si="269"/>
        <v>0</v>
      </c>
      <c r="V951" s="422">
        <f t="shared" si="269"/>
        <v>0</v>
      </c>
      <c r="W951" s="422">
        <f t="shared" si="269"/>
        <v>0</v>
      </c>
      <c r="X951" s="422">
        <f t="shared" si="269"/>
        <v>0</v>
      </c>
      <c r="Y951" s="422">
        <f t="shared" si="269"/>
        <v>0</v>
      </c>
      <c r="Z951" s="422">
        <f t="shared" si="269"/>
        <v>0</v>
      </c>
      <c r="AA951" s="422">
        <f t="shared" si="269"/>
        <v>0</v>
      </c>
      <c r="AB951" s="422">
        <f t="shared" si="269"/>
        <v>0</v>
      </c>
      <c r="AC951" s="408">
        <f t="shared" si="270"/>
        <v>0</v>
      </c>
      <c r="AD951" s="1443"/>
      <c r="AE951" s="1444"/>
      <c r="AF951" s="1445"/>
    </row>
    <row r="952" spans="1:32" ht="15" customHeight="1" outlineLevel="1" x14ac:dyDescent="0.2">
      <c r="A952" s="11">
        <v>272</v>
      </c>
      <c r="B952" s="669"/>
      <c r="C952" s="298"/>
      <c r="D952" s="298"/>
      <c r="E952" s="853" t="s">
        <v>121</v>
      </c>
      <c r="F952" s="854"/>
      <c r="G952" s="854"/>
      <c r="H952" s="854"/>
      <c r="I952" s="854"/>
      <c r="J952" s="854"/>
      <c r="K952" s="854"/>
      <c r="L952" s="855"/>
      <c r="M952" s="407">
        <f>SUBTOTAL(9,M953:M955)</f>
        <v>0</v>
      </c>
      <c r="N952" s="410">
        <f t="shared" ref="N952:AB952" si="271">SUBTOTAL(9,N953:N955)</f>
        <v>0</v>
      </c>
      <c r="O952" s="414">
        <f t="shared" si="271"/>
        <v>0</v>
      </c>
      <c r="P952" s="413">
        <f t="shared" si="271"/>
        <v>0</v>
      </c>
      <c r="Q952" s="415">
        <f t="shared" si="271"/>
        <v>0</v>
      </c>
      <c r="R952" s="410">
        <f t="shared" si="271"/>
        <v>0</v>
      </c>
      <c r="S952" s="413">
        <f t="shared" si="271"/>
        <v>0</v>
      </c>
      <c r="T952" s="414">
        <f t="shared" si="271"/>
        <v>0</v>
      </c>
      <c r="U952" s="413">
        <f t="shared" si="271"/>
        <v>0</v>
      </c>
      <c r="V952" s="414">
        <f t="shared" si="271"/>
        <v>0</v>
      </c>
      <c r="W952" s="413">
        <f t="shared" si="271"/>
        <v>0</v>
      </c>
      <c r="X952" s="414">
        <f t="shared" si="271"/>
        <v>0</v>
      </c>
      <c r="Y952" s="413">
        <f t="shared" si="271"/>
        <v>0</v>
      </c>
      <c r="Z952" s="414">
        <f t="shared" si="271"/>
        <v>0</v>
      </c>
      <c r="AA952" s="413">
        <f t="shared" si="271"/>
        <v>0</v>
      </c>
      <c r="AB952" s="424">
        <f t="shared" si="271"/>
        <v>0</v>
      </c>
      <c r="AC952" s="407">
        <f>SUBTOTAL(9,AC953:AC955)</f>
        <v>0</v>
      </c>
      <c r="AD952" s="1443"/>
      <c r="AE952" s="1444"/>
      <c r="AF952" s="1445"/>
    </row>
    <row r="953" spans="1:32" ht="15" customHeight="1" outlineLevel="1" x14ac:dyDescent="0.2">
      <c r="A953" s="11">
        <v>273</v>
      </c>
      <c r="B953" s="669"/>
      <c r="C953" s="298"/>
      <c r="D953" s="298"/>
      <c r="E953" s="299"/>
      <c r="F953" s="856" t="s">
        <v>122</v>
      </c>
      <c r="G953" s="857"/>
      <c r="H953" s="857"/>
      <c r="I953" s="857"/>
      <c r="J953" s="857"/>
      <c r="K953" s="857"/>
      <c r="L953" s="858"/>
      <c r="M953" s="408">
        <f t="shared" ref="M953:AB955" si="272">M177</f>
        <v>0</v>
      </c>
      <c r="N953" s="419">
        <f t="shared" si="272"/>
        <v>0</v>
      </c>
      <c r="O953" s="422">
        <f t="shared" si="272"/>
        <v>0</v>
      </c>
      <c r="P953" s="422">
        <f t="shared" si="272"/>
        <v>0</v>
      </c>
      <c r="Q953" s="423">
        <f t="shared" si="272"/>
        <v>0</v>
      </c>
      <c r="R953" s="419">
        <f t="shared" si="272"/>
        <v>0</v>
      </c>
      <c r="S953" s="422">
        <f t="shared" si="272"/>
        <v>0</v>
      </c>
      <c r="T953" s="422">
        <f t="shared" si="272"/>
        <v>0</v>
      </c>
      <c r="U953" s="422">
        <f t="shared" si="272"/>
        <v>0</v>
      </c>
      <c r="V953" s="422">
        <f t="shared" si="272"/>
        <v>0</v>
      </c>
      <c r="W953" s="422">
        <f t="shared" si="272"/>
        <v>0</v>
      </c>
      <c r="X953" s="422">
        <f t="shared" si="272"/>
        <v>0</v>
      </c>
      <c r="Y953" s="422">
        <f t="shared" si="272"/>
        <v>0</v>
      </c>
      <c r="Z953" s="422">
        <f t="shared" si="272"/>
        <v>0</v>
      </c>
      <c r="AA953" s="422">
        <f t="shared" si="272"/>
        <v>0</v>
      </c>
      <c r="AB953" s="422">
        <f t="shared" si="272"/>
        <v>0</v>
      </c>
      <c r="AC953" s="408">
        <f t="shared" ref="AC953:AC955" si="273">M953-SUM(N953:AB953)</f>
        <v>0</v>
      </c>
      <c r="AD953" s="1443"/>
      <c r="AE953" s="1444"/>
      <c r="AF953" s="1445"/>
    </row>
    <row r="954" spans="1:32" ht="15" customHeight="1" outlineLevel="1" x14ac:dyDescent="0.2">
      <c r="A954" s="11">
        <v>274</v>
      </c>
      <c r="B954" s="669"/>
      <c r="C954" s="298"/>
      <c r="D954" s="298"/>
      <c r="E954" s="299"/>
      <c r="F954" s="915" t="s">
        <v>573</v>
      </c>
      <c r="G954" s="916"/>
      <c r="H954" s="916"/>
      <c r="I954" s="916"/>
      <c r="J954" s="916"/>
      <c r="K954" s="916"/>
      <c r="L954" s="917"/>
      <c r="M954" s="408">
        <f t="shared" si="272"/>
        <v>0</v>
      </c>
      <c r="N954" s="419">
        <f t="shared" si="272"/>
        <v>0</v>
      </c>
      <c r="O954" s="422">
        <f t="shared" si="272"/>
        <v>0</v>
      </c>
      <c r="P954" s="422">
        <f t="shared" si="272"/>
        <v>0</v>
      </c>
      <c r="Q954" s="423">
        <f t="shared" si="272"/>
        <v>0</v>
      </c>
      <c r="R954" s="419">
        <f t="shared" si="272"/>
        <v>0</v>
      </c>
      <c r="S954" s="422">
        <f t="shared" si="272"/>
        <v>0</v>
      </c>
      <c r="T954" s="422">
        <f t="shared" si="272"/>
        <v>0</v>
      </c>
      <c r="U954" s="422">
        <f t="shared" si="272"/>
        <v>0</v>
      </c>
      <c r="V954" s="422">
        <f t="shared" si="272"/>
        <v>0</v>
      </c>
      <c r="W954" s="422">
        <f t="shared" si="272"/>
        <v>0</v>
      </c>
      <c r="X954" s="422">
        <f t="shared" si="272"/>
        <v>0</v>
      </c>
      <c r="Y954" s="422">
        <f t="shared" si="272"/>
        <v>0</v>
      </c>
      <c r="Z954" s="422">
        <f t="shared" si="272"/>
        <v>0</v>
      </c>
      <c r="AA954" s="422">
        <f t="shared" si="272"/>
        <v>0</v>
      </c>
      <c r="AB954" s="422">
        <f t="shared" si="272"/>
        <v>0</v>
      </c>
      <c r="AC954" s="408">
        <f t="shared" si="273"/>
        <v>0</v>
      </c>
      <c r="AD954" s="1443"/>
      <c r="AE954" s="1444"/>
      <c r="AF954" s="1445"/>
    </row>
    <row r="955" spans="1:32" ht="27.75" customHeight="1" outlineLevel="1" x14ac:dyDescent="0.2">
      <c r="A955" s="11">
        <v>275</v>
      </c>
      <c r="B955" s="687"/>
      <c r="C955" s="608"/>
      <c r="D955" s="608"/>
      <c r="E955" s="694"/>
      <c r="F955" s="915" t="s">
        <v>432</v>
      </c>
      <c r="G955" s="916"/>
      <c r="H955" s="916"/>
      <c r="I955" s="916"/>
      <c r="J955" s="916"/>
      <c r="K955" s="916"/>
      <c r="L955" s="917"/>
      <c r="M955" s="408">
        <f t="shared" si="272"/>
        <v>0</v>
      </c>
      <c r="N955" s="419">
        <f t="shared" si="272"/>
        <v>0</v>
      </c>
      <c r="O955" s="422">
        <f t="shared" si="272"/>
        <v>0</v>
      </c>
      <c r="P955" s="422">
        <f t="shared" si="272"/>
        <v>0</v>
      </c>
      <c r="Q955" s="423">
        <f t="shared" si="272"/>
        <v>0</v>
      </c>
      <c r="R955" s="419">
        <f t="shared" si="272"/>
        <v>0</v>
      </c>
      <c r="S955" s="422">
        <f t="shared" si="272"/>
        <v>0</v>
      </c>
      <c r="T955" s="422">
        <f t="shared" si="272"/>
        <v>0</v>
      </c>
      <c r="U955" s="422">
        <f t="shared" si="272"/>
        <v>0</v>
      </c>
      <c r="V955" s="422">
        <f t="shared" si="272"/>
        <v>0</v>
      </c>
      <c r="W955" s="422">
        <f t="shared" si="272"/>
        <v>0</v>
      </c>
      <c r="X955" s="422">
        <f t="shared" si="272"/>
        <v>0</v>
      </c>
      <c r="Y955" s="422">
        <f t="shared" si="272"/>
        <v>0</v>
      </c>
      <c r="Z955" s="422">
        <f t="shared" si="272"/>
        <v>0</v>
      </c>
      <c r="AA955" s="422">
        <f t="shared" si="272"/>
        <v>0</v>
      </c>
      <c r="AB955" s="422">
        <f t="shared" si="272"/>
        <v>0</v>
      </c>
      <c r="AC955" s="408">
        <f t="shared" si="273"/>
        <v>0</v>
      </c>
      <c r="AD955" s="1446"/>
      <c r="AE955" s="1447"/>
      <c r="AF955" s="1448"/>
    </row>
    <row r="956" spans="1:32" ht="15" customHeight="1" outlineLevel="1" x14ac:dyDescent="0.2">
      <c r="A956" s="11">
        <v>276</v>
      </c>
      <c r="B956" s="325"/>
      <c r="C956" s="778"/>
      <c r="D956" s="778"/>
      <c r="E956" s="853" t="s">
        <v>546</v>
      </c>
      <c r="F956" s="854"/>
      <c r="G956" s="854"/>
      <c r="H956" s="854"/>
      <c r="I956" s="854"/>
      <c r="J956" s="854"/>
      <c r="K956" s="854"/>
      <c r="L956" s="855"/>
      <c r="M956" s="407">
        <f>SUBTOTAL(9,M957:M958)</f>
        <v>0</v>
      </c>
      <c r="N956" s="410">
        <f t="shared" ref="N956:AC956" si="274">SUBTOTAL(9,N957:N958)</f>
        <v>0</v>
      </c>
      <c r="O956" s="414">
        <f t="shared" si="274"/>
        <v>0</v>
      </c>
      <c r="P956" s="413">
        <f t="shared" si="274"/>
        <v>0</v>
      </c>
      <c r="Q956" s="415">
        <f t="shared" si="274"/>
        <v>0</v>
      </c>
      <c r="R956" s="410">
        <f t="shared" si="274"/>
        <v>0</v>
      </c>
      <c r="S956" s="413">
        <f t="shared" si="274"/>
        <v>0</v>
      </c>
      <c r="T956" s="414">
        <f t="shared" si="274"/>
        <v>0</v>
      </c>
      <c r="U956" s="413">
        <f t="shared" si="274"/>
        <v>0</v>
      </c>
      <c r="V956" s="414">
        <f t="shared" si="274"/>
        <v>0</v>
      </c>
      <c r="W956" s="413">
        <f t="shared" si="274"/>
        <v>0</v>
      </c>
      <c r="X956" s="414">
        <f t="shared" si="274"/>
        <v>0</v>
      </c>
      <c r="Y956" s="413">
        <f t="shared" si="274"/>
        <v>0</v>
      </c>
      <c r="Z956" s="414">
        <f t="shared" si="274"/>
        <v>0</v>
      </c>
      <c r="AA956" s="413">
        <f t="shared" si="274"/>
        <v>0</v>
      </c>
      <c r="AB956" s="424">
        <f t="shared" si="274"/>
        <v>0</v>
      </c>
      <c r="AC956" s="407">
        <f t="shared" si="274"/>
        <v>0</v>
      </c>
      <c r="AD956" s="897"/>
      <c r="AE956" s="898"/>
      <c r="AF956" s="899"/>
    </row>
    <row r="957" spans="1:32" ht="27.75" customHeight="1" outlineLevel="1" x14ac:dyDescent="0.2">
      <c r="A957" s="11">
        <v>277</v>
      </c>
      <c r="B957" s="669"/>
      <c r="C957" s="298"/>
      <c r="D957" s="298"/>
      <c r="E957" s="299"/>
      <c r="F957" s="856" t="s">
        <v>547</v>
      </c>
      <c r="G957" s="857"/>
      <c r="H957" s="857"/>
      <c r="I957" s="857"/>
      <c r="J957" s="857"/>
      <c r="K957" s="857"/>
      <c r="L957" s="858"/>
      <c r="M957" s="408">
        <f t="shared" ref="M957:AB958" si="275">M181</f>
        <v>0</v>
      </c>
      <c r="N957" s="419">
        <f t="shared" si="275"/>
        <v>0</v>
      </c>
      <c r="O957" s="422">
        <f t="shared" si="275"/>
        <v>0</v>
      </c>
      <c r="P957" s="422">
        <f t="shared" si="275"/>
        <v>0</v>
      </c>
      <c r="Q957" s="423">
        <f t="shared" si="275"/>
        <v>0</v>
      </c>
      <c r="R957" s="419">
        <f t="shared" si="275"/>
        <v>0</v>
      </c>
      <c r="S957" s="422">
        <f t="shared" si="275"/>
        <v>0</v>
      </c>
      <c r="T957" s="422">
        <f t="shared" si="275"/>
        <v>0</v>
      </c>
      <c r="U957" s="422">
        <f t="shared" si="275"/>
        <v>0</v>
      </c>
      <c r="V957" s="422">
        <f t="shared" si="275"/>
        <v>0</v>
      </c>
      <c r="W957" s="422">
        <f t="shared" si="275"/>
        <v>0</v>
      </c>
      <c r="X957" s="422">
        <f t="shared" si="275"/>
        <v>0</v>
      </c>
      <c r="Y957" s="422">
        <f t="shared" si="275"/>
        <v>0</v>
      </c>
      <c r="Z957" s="422">
        <f t="shared" si="275"/>
        <v>0</v>
      </c>
      <c r="AA957" s="422">
        <f t="shared" si="275"/>
        <v>0</v>
      </c>
      <c r="AB957" s="422">
        <f t="shared" si="275"/>
        <v>0</v>
      </c>
      <c r="AC957" s="408">
        <f t="shared" ref="AC957:AC958" si="276">M957-SUM(N957:AB957)</f>
        <v>0</v>
      </c>
      <c r="AD957" s="900"/>
      <c r="AE957" s="901"/>
      <c r="AF957" s="902"/>
    </row>
    <row r="958" spans="1:32" ht="15" customHeight="1" outlineLevel="1" x14ac:dyDescent="0.2">
      <c r="A958" s="11">
        <v>278</v>
      </c>
      <c r="B958" s="669"/>
      <c r="C958" s="298"/>
      <c r="D958" s="298"/>
      <c r="E958" s="299"/>
      <c r="F958" s="859" t="s">
        <v>570</v>
      </c>
      <c r="G958" s="860"/>
      <c r="H958" s="860"/>
      <c r="I958" s="860"/>
      <c r="J958" s="860"/>
      <c r="K958" s="860"/>
      <c r="L958" s="861"/>
      <c r="M958" s="408">
        <f t="shared" si="275"/>
        <v>0</v>
      </c>
      <c r="N958" s="419">
        <f t="shared" si="275"/>
        <v>0</v>
      </c>
      <c r="O958" s="422">
        <f t="shared" si="275"/>
        <v>0</v>
      </c>
      <c r="P958" s="422">
        <f t="shared" si="275"/>
        <v>0</v>
      </c>
      <c r="Q958" s="423">
        <f t="shared" si="275"/>
        <v>0</v>
      </c>
      <c r="R958" s="419">
        <f t="shared" si="275"/>
        <v>0</v>
      </c>
      <c r="S958" s="422">
        <f t="shared" si="275"/>
        <v>0</v>
      </c>
      <c r="T958" s="422">
        <f t="shared" si="275"/>
        <v>0</v>
      </c>
      <c r="U958" s="422">
        <f t="shared" si="275"/>
        <v>0</v>
      </c>
      <c r="V958" s="422">
        <f t="shared" si="275"/>
        <v>0</v>
      </c>
      <c r="W958" s="422">
        <f t="shared" si="275"/>
        <v>0</v>
      </c>
      <c r="X958" s="422">
        <f t="shared" si="275"/>
        <v>0</v>
      </c>
      <c r="Y958" s="422">
        <f t="shared" si="275"/>
        <v>0</v>
      </c>
      <c r="Z958" s="422">
        <f t="shared" si="275"/>
        <v>0</v>
      </c>
      <c r="AA958" s="422">
        <f t="shared" si="275"/>
        <v>0</v>
      </c>
      <c r="AB958" s="422">
        <f t="shared" si="275"/>
        <v>0</v>
      </c>
      <c r="AC958" s="408">
        <f t="shared" si="276"/>
        <v>0</v>
      </c>
      <c r="AD958" s="900"/>
      <c r="AE958" s="901"/>
      <c r="AF958" s="902"/>
    </row>
    <row r="959" spans="1:32" ht="15" customHeight="1" outlineLevel="1" x14ac:dyDescent="0.2">
      <c r="A959" s="11">
        <v>279</v>
      </c>
      <c r="B959" s="669"/>
      <c r="C959" s="298"/>
      <c r="D959" s="298"/>
      <c r="E959" s="853" t="s">
        <v>548</v>
      </c>
      <c r="F959" s="854"/>
      <c r="G959" s="854"/>
      <c r="H959" s="854"/>
      <c r="I959" s="854"/>
      <c r="J959" s="854"/>
      <c r="K959" s="854"/>
      <c r="L959" s="855"/>
      <c r="M959" s="407">
        <f>SUBTOTAL(9,M960:M962)</f>
        <v>0</v>
      </c>
      <c r="N959" s="410">
        <f t="shared" ref="N959:AC959" si="277">SUBTOTAL(9,N960:N962)</f>
        <v>0</v>
      </c>
      <c r="O959" s="414">
        <f t="shared" si="277"/>
        <v>0</v>
      </c>
      <c r="P959" s="413">
        <f t="shared" si="277"/>
        <v>0</v>
      </c>
      <c r="Q959" s="415">
        <f t="shared" si="277"/>
        <v>0</v>
      </c>
      <c r="R959" s="410">
        <f t="shared" si="277"/>
        <v>0</v>
      </c>
      <c r="S959" s="413">
        <f t="shared" si="277"/>
        <v>0</v>
      </c>
      <c r="T959" s="414">
        <f t="shared" si="277"/>
        <v>0</v>
      </c>
      <c r="U959" s="413">
        <f t="shared" si="277"/>
        <v>0</v>
      </c>
      <c r="V959" s="414">
        <f t="shared" si="277"/>
        <v>0</v>
      </c>
      <c r="W959" s="413">
        <f t="shared" si="277"/>
        <v>0</v>
      </c>
      <c r="X959" s="414">
        <f t="shared" si="277"/>
        <v>0</v>
      </c>
      <c r="Y959" s="413">
        <f t="shared" si="277"/>
        <v>0</v>
      </c>
      <c r="Z959" s="414">
        <f t="shared" si="277"/>
        <v>0</v>
      </c>
      <c r="AA959" s="413">
        <f t="shared" si="277"/>
        <v>0</v>
      </c>
      <c r="AB959" s="424">
        <f t="shared" si="277"/>
        <v>0</v>
      </c>
      <c r="AC959" s="407">
        <f t="shared" si="277"/>
        <v>0</v>
      </c>
      <c r="AD959" s="900"/>
      <c r="AE959" s="901"/>
      <c r="AF959" s="902"/>
    </row>
    <row r="960" spans="1:32" ht="15" customHeight="1" outlineLevel="1" x14ac:dyDescent="0.2">
      <c r="A960" s="11">
        <v>280</v>
      </c>
      <c r="B960" s="669"/>
      <c r="C960" s="298"/>
      <c r="D960" s="298"/>
      <c r="E960" s="299"/>
      <c r="F960" s="856" t="s">
        <v>549</v>
      </c>
      <c r="G960" s="857"/>
      <c r="H960" s="857"/>
      <c r="I960" s="857"/>
      <c r="J960" s="857"/>
      <c r="K960" s="857"/>
      <c r="L960" s="858"/>
      <c r="M960" s="408">
        <f t="shared" ref="M960:AB962" si="278">M184</f>
        <v>0</v>
      </c>
      <c r="N960" s="419">
        <f t="shared" si="278"/>
        <v>0</v>
      </c>
      <c r="O960" s="422">
        <f t="shared" si="278"/>
        <v>0</v>
      </c>
      <c r="P960" s="422">
        <f t="shared" si="278"/>
        <v>0</v>
      </c>
      <c r="Q960" s="423">
        <f t="shared" si="278"/>
        <v>0</v>
      </c>
      <c r="R960" s="419">
        <f t="shared" si="278"/>
        <v>0</v>
      </c>
      <c r="S960" s="422">
        <f t="shared" si="278"/>
        <v>0</v>
      </c>
      <c r="T960" s="422">
        <f t="shared" si="278"/>
        <v>0</v>
      </c>
      <c r="U960" s="422">
        <f t="shared" si="278"/>
        <v>0</v>
      </c>
      <c r="V960" s="422">
        <f t="shared" si="278"/>
        <v>0</v>
      </c>
      <c r="W960" s="422">
        <f t="shared" si="278"/>
        <v>0</v>
      </c>
      <c r="X960" s="422">
        <f t="shared" si="278"/>
        <v>0</v>
      </c>
      <c r="Y960" s="422">
        <f t="shared" si="278"/>
        <v>0</v>
      </c>
      <c r="Z960" s="422">
        <f t="shared" si="278"/>
        <v>0</v>
      </c>
      <c r="AA960" s="422">
        <f t="shared" si="278"/>
        <v>0</v>
      </c>
      <c r="AB960" s="422">
        <f t="shared" si="278"/>
        <v>0</v>
      </c>
      <c r="AC960" s="408">
        <f t="shared" ref="AC960:AC962" si="279">M960-SUM(N960:AB960)</f>
        <v>0</v>
      </c>
      <c r="AD960" s="900"/>
      <c r="AE960" s="901"/>
      <c r="AF960" s="902"/>
    </row>
    <row r="961" spans="1:32" outlineLevel="1" x14ac:dyDescent="0.2">
      <c r="A961" s="11">
        <v>281</v>
      </c>
      <c r="B961" s="669"/>
      <c r="C961" s="670"/>
      <c r="D961" s="670"/>
      <c r="E961" s="670"/>
      <c r="F961" s="915" t="s">
        <v>574</v>
      </c>
      <c r="G961" s="916"/>
      <c r="H961" s="916"/>
      <c r="I961" s="916"/>
      <c r="J961" s="916"/>
      <c r="K961" s="916"/>
      <c r="L961" s="917"/>
      <c r="M961" s="408">
        <f t="shared" si="278"/>
        <v>0</v>
      </c>
      <c r="N961" s="419">
        <f t="shared" si="278"/>
        <v>0</v>
      </c>
      <c r="O961" s="422">
        <f t="shared" si="278"/>
        <v>0</v>
      </c>
      <c r="P961" s="422">
        <f t="shared" si="278"/>
        <v>0</v>
      </c>
      <c r="Q961" s="423">
        <f t="shared" si="278"/>
        <v>0</v>
      </c>
      <c r="R961" s="419">
        <f t="shared" si="278"/>
        <v>0</v>
      </c>
      <c r="S961" s="422">
        <f t="shared" si="278"/>
        <v>0</v>
      </c>
      <c r="T961" s="422">
        <f t="shared" si="278"/>
        <v>0</v>
      </c>
      <c r="U961" s="422">
        <f t="shared" si="278"/>
        <v>0</v>
      </c>
      <c r="V961" s="422">
        <f t="shared" si="278"/>
        <v>0</v>
      </c>
      <c r="W961" s="422">
        <f t="shared" si="278"/>
        <v>0</v>
      </c>
      <c r="X961" s="422">
        <f t="shared" si="278"/>
        <v>0</v>
      </c>
      <c r="Y961" s="422">
        <f t="shared" si="278"/>
        <v>0</v>
      </c>
      <c r="Z961" s="422">
        <f t="shared" si="278"/>
        <v>0</v>
      </c>
      <c r="AA961" s="422">
        <f t="shared" si="278"/>
        <v>0</v>
      </c>
      <c r="AB961" s="422">
        <f t="shared" si="278"/>
        <v>0</v>
      </c>
      <c r="AC961" s="408">
        <f t="shared" si="279"/>
        <v>0</v>
      </c>
      <c r="AD961" s="900"/>
      <c r="AE961" s="901"/>
      <c r="AF961" s="902"/>
    </row>
    <row r="962" spans="1:32" ht="27.75" customHeight="1" outlineLevel="1" x14ac:dyDescent="0.2">
      <c r="A962" s="11">
        <v>282</v>
      </c>
      <c r="B962" s="669"/>
      <c r="C962" s="670"/>
      <c r="D962" s="670"/>
      <c r="E962" s="670"/>
      <c r="F962" s="859" t="s">
        <v>566</v>
      </c>
      <c r="G962" s="860"/>
      <c r="H962" s="860"/>
      <c r="I962" s="860"/>
      <c r="J962" s="860"/>
      <c r="K962" s="860"/>
      <c r="L962" s="861"/>
      <c r="M962" s="408">
        <f t="shared" si="278"/>
        <v>0</v>
      </c>
      <c r="N962" s="419">
        <f t="shared" si="278"/>
        <v>0</v>
      </c>
      <c r="O962" s="422">
        <f t="shared" si="278"/>
        <v>0</v>
      </c>
      <c r="P962" s="422">
        <f t="shared" si="278"/>
        <v>0</v>
      </c>
      <c r="Q962" s="423">
        <f t="shared" si="278"/>
        <v>0</v>
      </c>
      <c r="R962" s="419">
        <f t="shared" si="278"/>
        <v>0</v>
      </c>
      <c r="S962" s="422">
        <f t="shared" si="278"/>
        <v>0</v>
      </c>
      <c r="T962" s="422">
        <f t="shared" si="278"/>
        <v>0</v>
      </c>
      <c r="U962" s="422">
        <f t="shared" si="278"/>
        <v>0</v>
      </c>
      <c r="V962" s="422">
        <f t="shared" si="278"/>
        <v>0</v>
      </c>
      <c r="W962" s="422">
        <f t="shared" si="278"/>
        <v>0</v>
      </c>
      <c r="X962" s="422">
        <f t="shared" si="278"/>
        <v>0</v>
      </c>
      <c r="Y962" s="422">
        <f t="shared" si="278"/>
        <v>0</v>
      </c>
      <c r="Z962" s="422">
        <f t="shared" si="278"/>
        <v>0</v>
      </c>
      <c r="AA962" s="422">
        <f t="shared" si="278"/>
        <v>0</v>
      </c>
      <c r="AB962" s="422">
        <f t="shared" si="278"/>
        <v>0</v>
      </c>
      <c r="AC962" s="408">
        <f t="shared" si="279"/>
        <v>0</v>
      </c>
      <c r="AD962" s="903"/>
      <c r="AE962" s="904"/>
      <c r="AF962" s="905"/>
    </row>
    <row r="963" spans="1:32" outlineLevel="1" x14ac:dyDescent="0.2">
      <c r="A963" s="11">
        <v>283</v>
      </c>
      <c r="B963" s="669"/>
      <c r="C963" s="670"/>
      <c r="D963" s="844" t="s">
        <v>23</v>
      </c>
      <c r="E963" s="845"/>
      <c r="F963" s="845"/>
      <c r="G963" s="845"/>
      <c r="H963" s="845"/>
      <c r="I963" s="845"/>
      <c r="J963" s="845"/>
      <c r="K963" s="845"/>
      <c r="L963" s="845"/>
      <c r="M963" s="845"/>
      <c r="N963" s="845"/>
      <c r="O963" s="845"/>
      <c r="P963" s="845"/>
      <c r="Q963" s="845"/>
      <c r="R963" s="845"/>
      <c r="S963" s="845"/>
      <c r="T963" s="845"/>
      <c r="U963" s="845"/>
      <c r="V963" s="845"/>
      <c r="W963" s="845"/>
      <c r="X963" s="845"/>
      <c r="Y963" s="845"/>
      <c r="Z963" s="845"/>
      <c r="AA963" s="845"/>
      <c r="AB963" s="845"/>
      <c r="AC963" s="845"/>
      <c r="AD963" s="845"/>
      <c r="AE963" s="845"/>
      <c r="AF963" s="846"/>
    </row>
    <row r="964" spans="1:32" outlineLevel="1" x14ac:dyDescent="0.2">
      <c r="A964" s="11">
        <v>284</v>
      </c>
      <c r="B964" s="669"/>
      <c r="C964" s="670"/>
      <c r="D964" s="670"/>
      <c r="E964" s="918" t="s">
        <v>126</v>
      </c>
      <c r="F964" s="919"/>
      <c r="G964" s="919"/>
      <c r="H964" s="919"/>
      <c r="I964" s="919"/>
      <c r="J964" s="919"/>
      <c r="K964" s="919"/>
      <c r="L964" s="920"/>
      <c r="M964" s="407">
        <f>SUBTOTAL(9,M965:M966)</f>
        <v>0</v>
      </c>
      <c r="N964" s="410">
        <f t="shared" ref="N964:AC964" si="280">SUBTOTAL(9,N965:N966)</f>
        <v>0</v>
      </c>
      <c r="O964" s="414">
        <f t="shared" si="280"/>
        <v>0</v>
      </c>
      <c r="P964" s="413">
        <f t="shared" si="280"/>
        <v>0</v>
      </c>
      <c r="Q964" s="415">
        <f t="shared" si="280"/>
        <v>0</v>
      </c>
      <c r="R964" s="410">
        <f t="shared" si="280"/>
        <v>0</v>
      </c>
      <c r="S964" s="413">
        <f t="shared" si="280"/>
        <v>0</v>
      </c>
      <c r="T964" s="414">
        <f t="shared" si="280"/>
        <v>0</v>
      </c>
      <c r="U964" s="413">
        <f t="shared" si="280"/>
        <v>0</v>
      </c>
      <c r="V964" s="414">
        <f t="shared" si="280"/>
        <v>0</v>
      </c>
      <c r="W964" s="413">
        <f t="shared" si="280"/>
        <v>0</v>
      </c>
      <c r="X964" s="414">
        <f t="shared" si="280"/>
        <v>0</v>
      </c>
      <c r="Y964" s="413">
        <f t="shared" si="280"/>
        <v>0</v>
      </c>
      <c r="Z964" s="414">
        <f t="shared" si="280"/>
        <v>0</v>
      </c>
      <c r="AA964" s="413">
        <f t="shared" si="280"/>
        <v>0</v>
      </c>
      <c r="AB964" s="424">
        <f t="shared" si="280"/>
        <v>0</v>
      </c>
      <c r="AC964" s="407">
        <f t="shared" si="280"/>
        <v>0</v>
      </c>
      <c r="AD964" s="1440"/>
      <c r="AE964" s="828"/>
      <c r="AF964" s="829"/>
    </row>
    <row r="965" spans="1:32" outlineLevel="1" x14ac:dyDescent="0.2">
      <c r="A965" s="11">
        <v>285</v>
      </c>
      <c r="B965" s="669"/>
      <c r="C965" s="670"/>
      <c r="D965" s="670"/>
      <c r="E965" s="670"/>
      <c r="F965" s="856" t="s">
        <v>127</v>
      </c>
      <c r="G965" s="857"/>
      <c r="H965" s="857"/>
      <c r="I965" s="857"/>
      <c r="J965" s="857"/>
      <c r="K965" s="857"/>
      <c r="L965" s="858"/>
      <c r="M965" s="408">
        <f t="shared" ref="M965:AB966" si="281">M189</f>
        <v>0</v>
      </c>
      <c r="N965" s="419">
        <f t="shared" si="281"/>
        <v>0</v>
      </c>
      <c r="O965" s="422">
        <f t="shared" si="281"/>
        <v>0</v>
      </c>
      <c r="P965" s="422">
        <f t="shared" si="281"/>
        <v>0</v>
      </c>
      <c r="Q965" s="423">
        <f t="shared" si="281"/>
        <v>0</v>
      </c>
      <c r="R965" s="419">
        <f t="shared" si="281"/>
        <v>0</v>
      </c>
      <c r="S965" s="422">
        <f t="shared" si="281"/>
        <v>0</v>
      </c>
      <c r="T965" s="422">
        <f t="shared" si="281"/>
        <v>0</v>
      </c>
      <c r="U965" s="422">
        <f t="shared" si="281"/>
        <v>0</v>
      </c>
      <c r="V965" s="422">
        <f t="shared" si="281"/>
        <v>0</v>
      </c>
      <c r="W965" s="422">
        <f t="shared" si="281"/>
        <v>0</v>
      </c>
      <c r="X965" s="422">
        <f t="shared" si="281"/>
        <v>0</v>
      </c>
      <c r="Y965" s="422">
        <f t="shared" si="281"/>
        <v>0</v>
      </c>
      <c r="Z965" s="422">
        <f t="shared" si="281"/>
        <v>0</v>
      </c>
      <c r="AA965" s="422">
        <f t="shared" si="281"/>
        <v>0</v>
      </c>
      <c r="AB965" s="422">
        <f t="shared" si="281"/>
        <v>0</v>
      </c>
      <c r="AC965" s="408">
        <f t="shared" ref="AC965:AC966" si="282">M965-SUM(N965:AB965)</f>
        <v>0</v>
      </c>
      <c r="AD965" s="830"/>
      <c r="AE965" s="831"/>
      <c r="AF965" s="832"/>
    </row>
    <row r="966" spans="1:32" outlineLevel="1" x14ac:dyDescent="0.2">
      <c r="A966" s="11">
        <v>286</v>
      </c>
      <c r="B966" s="669"/>
      <c r="C966" s="670"/>
      <c r="D966" s="670"/>
      <c r="E966" s="670"/>
      <c r="F966" s="859" t="s">
        <v>128</v>
      </c>
      <c r="G966" s="860"/>
      <c r="H966" s="860"/>
      <c r="I966" s="860"/>
      <c r="J966" s="860"/>
      <c r="K966" s="860"/>
      <c r="L966" s="861"/>
      <c r="M966" s="408">
        <f t="shared" si="281"/>
        <v>0</v>
      </c>
      <c r="N966" s="419">
        <f t="shared" si="281"/>
        <v>0</v>
      </c>
      <c r="O966" s="422">
        <f t="shared" si="281"/>
        <v>0</v>
      </c>
      <c r="P966" s="422">
        <f t="shared" si="281"/>
        <v>0</v>
      </c>
      <c r="Q966" s="423">
        <f t="shared" si="281"/>
        <v>0</v>
      </c>
      <c r="R966" s="419">
        <f t="shared" si="281"/>
        <v>0</v>
      </c>
      <c r="S966" s="422">
        <f t="shared" si="281"/>
        <v>0</v>
      </c>
      <c r="T966" s="422">
        <f t="shared" si="281"/>
        <v>0</v>
      </c>
      <c r="U966" s="422">
        <f t="shared" si="281"/>
        <v>0</v>
      </c>
      <c r="V966" s="422">
        <f t="shared" si="281"/>
        <v>0</v>
      </c>
      <c r="W966" s="422">
        <f t="shared" si="281"/>
        <v>0</v>
      </c>
      <c r="X966" s="422">
        <f t="shared" si="281"/>
        <v>0</v>
      </c>
      <c r="Y966" s="422">
        <f t="shared" si="281"/>
        <v>0</v>
      </c>
      <c r="Z966" s="422">
        <f t="shared" si="281"/>
        <v>0</v>
      </c>
      <c r="AA966" s="422">
        <f t="shared" si="281"/>
        <v>0</v>
      </c>
      <c r="AB966" s="422">
        <f t="shared" si="281"/>
        <v>0</v>
      </c>
      <c r="AC966" s="408">
        <f t="shared" si="282"/>
        <v>0</v>
      </c>
      <c r="AD966" s="830"/>
      <c r="AE966" s="831"/>
      <c r="AF966" s="832"/>
    </row>
    <row r="967" spans="1:32" outlineLevel="1" x14ac:dyDescent="0.2">
      <c r="A967" s="11">
        <v>287</v>
      </c>
      <c r="B967" s="669"/>
      <c r="C967" s="670"/>
      <c r="D967" s="670"/>
      <c r="E967" s="853" t="s">
        <v>129</v>
      </c>
      <c r="F967" s="854"/>
      <c r="G967" s="854"/>
      <c r="H967" s="854"/>
      <c r="I967" s="854"/>
      <c r="J967" s="854"/>
      <c r="K967" s="854"/>
      <c r="L967" s="855"/>
      <c r="M967" s="407">
        <f>SUBTOTAL(9,M968:M969)</f>
        <v>0</v>
      </c>
      <c r="N967" s="410">
        <f t="shared" ref="N967:AC967" si="283">SUBTOTAL(9,N968:N969)</f>
        <v>0</v>
      </c>
      <c r="O967" s="414">
        <f t="shared" si="283"/>
        <v>0</v>
      </c>
      <c r="P967" s="413">
        <f t="shared" si="283"/>
        <v>0</v>
      </c>
      <c r="Q967" s="415">
        <f t="shared" si="283"/>
        <v>0</v>
      </c>
      <c r="R967" s="410">
        <f t="shared" si="283"/>
        <v>0</v>
      </c>
      <c r="S967" s="413">
        <f t="shared" si="283"/>
        <v>0</v>
      </c>
      <c r="T967" s="414">
        <f t="shared" si="283"/>
        <v>0</v>
      </c>
      <c r="U967" s="413">
        <f t="shared" si="283"/>
        <v>0</v>
      </c>
      <c r="V967" s="414">
        <f t="shared" si="283"/>
        <v>0</v>
      </c>
      <c r="W967" s="413">
        <f t="shared" si="283"/>
        <v>0</v>
      </c>
      <c r="X967" s="414">
        <f t="shared" si="283"/>
        <v>0</v>
      </c>
      <c r="Y967" s="413">
        <f t="shared" si="283"/>
        <v>0</v>
      </c>
      <c r="Z967" s="414">
        <f t="shared" si="283"/>
        <v>0</v>
      </c>
      <c r="AA967" s="413">
        <f t="shared" si="283"/>
        <v>0</v>
      </c>
      <c r="AB967" s="424">
        <f t="shared" si="283"/>
        <v>0</v>
      </c>
      <c r="AC967" s="407">
        <f t="shared" si="283"/>
        <v>0</v>
      </c>
      <c r="AD967" s="830"/>
      <c r="AE967" s="831"/>
      <c r="AF967" s="832"/>
    </row>
    <row r="968" spans="1:32" outlineLevel="1" x14ac:dyDescent="0.2">
      <c r="A968" s="11">
        <v>288</v>
      </c>
      <c r="B968" s="669"/>
      <c r="C968" s="670"/>
      <c r="D968" s="670"/>
      <c r="E968" s="670"/>
      <c r="F968" s="856" t="s">
        <v>130</v>
      </c>
      <c r="G968" s="857"/>
      <c r="H968" s="857"/>
      <c r="I968" s="857"/>
      <c r="J968" s="857"/>
      <c r="K968" s="857"/>
      <c r="L968" s="857"/>
      <c r="M968" s="408">
        <f t="shared" ref="M968:AB969" si="284">M192</f>
        <v>0</v>
      </c>
      <c r="N968" s="419">
        <f t="shared" si="284"/>
        <v>0</v>
      </c>
      <c r="O968" s="422">
        <f t="shared" si="284"/>
        <v>0</v>
      </c>
      <c r="P968" s="422">
        <f t="shared" si="284"/>
        <v>0</v>
      </c>
      <c r="Q968" s="423">
        <f t="shared" si="284"/>
        <v>0</v>
      </c>
      <c r="R968" s="419">
        <f t="shared" si="284"/>
        <v>0</v>
      </c>
      <c r="S968" s="422">
        <f t="shared" si="284"/>
        <v>0</v>
      </c>
      <c r="T968" s="422">
        <f t="shared" si="284"/>
        <v>0</v>
      </c>
      <c r="U968" s="422">
        <f t="shared" si="284"/>
        <v>0</v>
      </c>
      <c r="V968" s="422">
        <f t="shared" si="284"/>
        <v>0</v>
      </c>
      <c r="W968" s="422">
        <f t="shared" si="284"/>
        <v>0</v>
      </c>
      <c r="X968" s="422">
        <f t="shared" si="284"/>
        <v>0</v>
      </c>
      <c r="Y968" s="422">
        <f t="shared" si="284"/>
        <v>0</v>
      </c>
      <c r="Z968" s="422">
        <f t="shared" si="284"/>
        <v>0</v>
      </c>
      <c r="AA968" s="422">
        <f t="shared" si="284"/>
        <v>0</v>
      </c>
      <c r="AB968" s="422">
        <f t="shared" si="284"/>
        <v>0</v>
      </c>
      <c r="AC968" s="408">
        <f t="shared" ref="AC968:AC969" si="285">M968-SUM(N968:AB968)</f>
        <v>0</v>
      </c>
      <c r="AD968" s="830"/>
      <c r="AE968" s="831"/>
      <c r="AF968" s="832"/>
    </row>
    <row r="969" spans="1:32" outlineLevel="1" x14ac:dyDescent="0.2">
      <c r="A969" s="11">
        <v>289</v>
      </c>
      <c r="B969" s="669"/>
      <c r="C969" s="670"/>
      <c r="D969" s="670"/>
      <c r="E969" s="670"/>
      <c r="F969" s="859" t="s">
        <v>131</v>
      </c>
      <c r="G969" s="860"/>
      <c r="H969" s="860"/>
      <c r="I969" s="860"/>
      <c r="J969" s="860"/>
      <c r="K969" s="860"/>
      <c r="L969" s="860"/>
      <c r="M969" s="408">
        <f t="shared" si="284"/>
        <v>0</v>
      </c>
      <c r="N969" s="419">
        <f t="shared" si="284"/>
        <v>0</v>
      </c>
      <c r="O969" s="422">
        <f t="shared" si="284"/>
        <v>0</v>
      </c>
      <c r="P969" s="422">
        <f t="shared" si="284"/>
        <v>0</v>
      </c>
      <c r="Q969" s="423">
        <f t="shared" si="284"/>
        <v>0</v>
      </c>
      <c r="R969" s="419">
        <f t="shared" si="284"/>
        <v>0</v>
      </c>
      <c r="S969" s="422">
        <f t="shared" si="284"/>
        <v>0</v>
      </c>
      <c r="T969" s="422">
        <f t="shared" si="284"/>
        <v>0</v>
      </c>
      <c r="U969" s="422">
        <f t="shared" si="284"/>
        <v>0</v>
      </c>
      <c r="V969" s="422">
        <f t="shared" si="284"/>
        <v>0</v>
      </c>
      <c r="W969" s="422">
        <f t="shared" si="284"/>
        <v>0</v>
      </c>
      <c r="X969" s="422">
        <f t="shared" si="284"/>
        <v>0</v>
      </c>
      <c r="Y969" s="422">
        <f t="shared" si="284"/>
        <v>0</v>
      </c>
      <c r="Z969" s="422">
        <f t="shared" si="284"/>
        <v>0</v>
      </c>
      <c r="AA969" s="422">
        <f t="shared" si="284"/>
        <v>0</v>
      </c>
      <c r="AB969" s="422">
        <f t="shared" si="284"/>
        <v>0</v>
      </c>
      <c r="AC969" s="408">
        <f t="shared" si="285"/>
        <v>0</v>
      </c>
      <c r="AD969" s="830"/>
      <c r="AE969" s="831"/>
      <c r="AF969" s="832"/>
    </row>
    <row r="970" spans="1:32" outlineLevel="1" x14ac:dyDescent="0.2">
      <c r="A970" s="11">
        <v>290</v>
      </c>
      <c r="B970" s="669"/>
      <c r="C970" s="670"/>
      <c r="D970" s="670"/>
      <c r="E970" s="853" t="s">
        <v>132</v>
      </c>
      <c r="F970" s="854"/>
      <c r="G970" s="854"/>
      <c r="H970" s="854"/>
      <c r="I970" s="854"/>
      <c r="J970" s="854"/>
      <c r="K970" s="854"/>
      <c r="L970" s="855"/>
      <c r="M970" s="407">
        <f>SUBTOTAL(9,M971:M972)</f>
        <v>0</v>
      </c>
      <c r="N970" s="410">
        <f t="shared" ref="N970:AC970" si="286">SUBTOTAL(9,N971:N972)</f>
        <v>0</v>
      </c>
      <c r="O970" s="414">
        <f t="shared" si="286"/>
        <v>0</v>
      </c>
      <c r="P970" s="413">
        <f t="shared" si="286"/>
        <v>0</v>
      </c>
      <c r="Q970" s="415">
        <f t="shared" si="286"/>
        <v>0</v>
      </c>
      <c r="R970" s="410">
        <f t="shared" si="286"/>
        <v>0</v>
      </c>
      <c r="S970" s="413">
        <f t="shared" si="286"/>
        <v>0</v>
      </c>
      <c r="T970" s="414">
        <f t="shared" si="286"/>
        <v>0</v>
      </c>
      <c r="U970" s="413">
        <f t="shared" si="286"/>
        <v>0</v>
      </c>
      <c r="V970" s="414">
        <f t="shared" si="286"/>
        <v>0</v>
      </c>
      <c r="W970" s="413">
        <f t="shared" si="286"/>
        <v>0</v>
      </c>
      <c r="X970" s="414">
        <f t="shared" si="286"/>
        <v>0</v>
      </c>
      <c r="Y970" s="413">
        <f t="shared" si="286"/>
        <v>0</v>
      </c>
      <c r="Z970" s="414">
        <f t="shared" si="286"/>
        <v>0</v>
      </c>
      <c r="AA970" s="413">
        <f t="shared" si="286"/>
        <v>0</v>
      </c>
      <c r="AB970" s="424">
        <f t="shared" si="286"/>
        <v>0</v>
      </c>
      <c r="AC970" s="407">
        <f t="shared" si="286"/>
        <v>0</v>
      </c>
      <c r="AD970" s="830"/>
      <c r="AE970" s="831"/>
      <c r="AF970" s="832"/>
    </row>
    <row r="971" spans="1:32" outlineLevel="1" x14ac:dyDescent="0.2">
      <c r="A971" s="11">
        <v>291</v>
      </c>
      <c r="B971" s="669"/>
      <c r="C971" s="670"/>
      <c r="D971" s="670"/>
      <c r="E971" s="670"/>
      <c r="F971" s="856" t="s">
        <v>133</v>
      </c>
      <c r="G971" s="857"/>
      <c r="H971" s="857"/>
      <c r="I971" s="857"/>
      <c r="J971" s="857"/>
      <c r="K971" s="857"/>
      <c r="L971" s="857"/>
      <c r="M971" s="408">
        <f t="shared" ref="M971:AB972" si="287">M195</f>
        <v>0</v>
      </c>
      <c r="N971" s="419">
        <f t="shared" si="287"/>
        <v>0</v>
      </c>
      <c r="O971" s="422">
        <f t="shared" si="287"/>
        <v>0</v>
      </c>
      <c r="P971" s="422">
        <f t="shared" si="287"/>
        <v>0</v>
      </c>
      <c r="Q971" s="423">
        <f t="shared" si="287"/>
        <v>0</v>
      </c>
      <c r="R971" s="419">
        <f t="shared" si="287"/>
        <v>0</v>
      </c>
      <c r="S971" s="422">
        <f t="shared" si="287"/>
        <v>0</v>
      </c>
      <c r="T971" s="422">
        <f t="shared" si="287"/>
        <v>0</v>
      </c>
      <c r="U971" s="422">
        <f t="shared" si="287"/>
        <v>0</v>
      </c>
      <c r="V971" s="422">
        <f t="shared" si="287"/>
        <v>0</v>
      </c>
      <c r="W971" s="422">
        <f t="shared" si="287"/>
        <v>0</v>
      </c>
      <c r="X971" s="422">
        <f t="shared" si="287"/>
        <v>0</v>
      </c>
      <c r="Y971" s="422">
        <f t="shared" si="287"/>
        <v>0</v>
      </c>
      <c r="Z971" s="422">
        <f t="shared" si="287"/>
        <v>0</v>
      </c>
      <c r="AA971" s="422">
        <f t="shared" si="287"/>
        <v>0</v>
      </c>
      <c r="AB971" s="422">
        <f t="shared" si="287"/>
        <v>0</v>
      </c>
      <c r="AC971" s="408">
        <f t="shared" ref="AC971:AC972" si="288">M971-SUM(N971:AB971)</f>
        <v>0</v>
      </c>
      <c r="AD971" s="830"/>
      <c r="AE971" s="831"/>
      <c r="AF971" s="832"/>
    </row>
    <row r="972" spans="1:32" outlineLevel="1" x14ac:dyDescent="0.2">
      <c r="A972" s="11">
        <v>292</v>
      </c>
      <c r="B972" s="669"/>
      <c r="C972" s="670"/>
      <c r="D972" s="670"/>
      <c r="E972" s="670"/>
      <c r="F972" s="859" t="s">
        <v>134</v>
      </c>
      <c r="G972" s="860"/>
      <c r="H972" s="860"/>
      <c r="I972" s="860"/>
      <c r="J972" s="860"/>
      <c r="K972" s="860"/>
      <c r="L972" s="860"/>
      <c r="M972" s="408">
        <f t="shared" si="287"/>
        <v>0</v>
      </c>
      <c r="N972" s="419">
        <f t="shared" si="287"/>
        <v>0</v>
      </c>
      <c r="O972" s="422">
        <f t="shared" si="287"/>
        <v>0</v>
      </c>
      <c r="P972" s="422">
        <f t="shared" si="287"/>
        <v>0</v>
      </c>
      <c r="Q972" s="423">
        <f t="shared" si="287"/>
        <v>0</v>
      </c>
      <c r="R972" s="419">
        <f t="shared" si="287"/>
        <v>0</v>
      </c>
      <c r="S972" s="422">
        <f t="shared" si="287"/>
        <v>0</v>
      </c>
      <c r="T972" s="422">
        <f t="shared" si="287"/>
        <v>0</v>
      </c>
      <c r="U972" s="422">
        <f t="shared" si="287"/>
        <v>0</v>
      </c>
      <c r="V972" s="422">
        <f t="shared" si="287"/>
        <v>0</v>
      </c>
      <c r="W972" s="422">
        <f t="shared" si="287"/>
        <v>0</v>
      </c>
      <c r="X972" s="422">
        <f t="shared" si="287"/>
        <v>0</v>
      </c>
      <c r="Y972" s="422">
        <f t="shared" si="287"/>
        <v>0</v>
      </c>
      <c r="Z972" s="422">
        <f t="shared" si="287"/>
        <v>0</v>
      </c>
      <c r="AA972" s="422">
        <f t="shared" si="287"/>
        <v>0</v>
      </c>
      <c r="AB972" s="422">
        <f t="shared" si="287"/>
        <v>0</v>
      </c>
      <c r="AC972" s="408">
        <f t="shared" si="288"/>
        <v>0</v>
      </c>
      <c r="AD972" s="830"/>
      <c r="AE972" s="831"/>
      <c r="AF972" s="832"/>
    </row>
    <row r="973" spans="1:32" outlineLevel="1" x14ac:dyDescent="0.2">
      <c r="A973" s="11">
        <v>293</v>
      </c>
      <c r="B973" s="669"/>
      <c r="C973" s="670"/>
      <c r="D973" s="670"/>
      <c r="E973" s="853" t="s">
        <v>135</v>
      </c>
      <c r="F973" s="854"/>
      <c r="G973" s="854"/>
      <c r="H973" s="854"/>
      <c r="I973" s="854"/>
      <c r="J973" s="854"/>
      <c r="K973" s="854"/>
      <c r="L973" s="855"/>
      <c r="M973" s="407">
        <f>SUBTOTAL(9,M974:M975)</f>
        <v>0</v>
      </c>
      <c r="N973" s="410">
        <f t="shared" ref="N973:AC973" si="289">SUBTOTAL(9,N974:N975)</f>
        <v>0</v>
      </c>
      <c r="O973" s="414">
        <f t="shared" si="289"/>
        <v>0</v>
      </c>
      <c r="P973" s="413">
        <f t="shared" si="289"/>
        <v>0</v>
      </c>
      <c r="Q973" s="415">
        <f t="shared" si="289"/>
        <v>0</v>
      </c>
      <c r="R973" s="410">
        <f t="shared" si="289"/>
        <v>0</v>
      </c>
      <c r="S973" s="413">
        <f t="shared" si="289"/>
        <v>0</v>
      </c>
      <c r="T973" s="414">
        <f t="shared" si="289"/>
        <v>0</v>
      </c>
      <c r="U973" s="413">
        <f t="shared" si="289"/>
        <v>0</v>
      </c>
      <c r="V973" s="414">
        <f t="shared" si="289"/>
        <v>0</v>
      </c>
      <c r="W973" s="413">
        <f t="shared" si="289"/>
        <v>0</v>
      </c>
      <c r="X973" s="414">
        <f t="shared" si="289"/>
        <v>0</v>
      </c>
      <c r="Y973" s="413">
        <f t="shared" si="289"/>
        <v>0</v>
      </c>
      <c r="Z973" s="414">
        <f t="shared" si="289"/>
        <v>0</v>
      </c>
      <c r="AA973" s="413">
        <f t="shared" si="289"/>
        <v>0</v>
      </c>
      <c r="AB973" s="424">
        <f t="shared" si="289"/>
        <v>0</v>
      </c>
      <c r="AC973" s="407">
        <f t="shared" si="289"/>
        <v>0</v>
      </c>
      <c r="AD973" s="830"/>
      <c r="AE973" s="831"/>
      <c r="AF973" s="832"/>
    </row>
    <row r="974" spans="1:32" outlineLevel="1" x14ac:dyDescent="0.2">
      <c r="A974" s="11">
        <v>294</v>
      </c>
      <c r="B974" s="669"/>
      <c r="C974" s="670"/>
      <c r="D974" s="670"/>
      <c r="E974" s="670"/>
      <c r="F974" s="856" t="s">
        <v>136</v>
      </c>
      <c r="G974" s="857"/>
      <c r="H974" s="857"/>
      <c r="I974" s="857"/>
      <c r="J974" s="857"/>
      <c r="K974" s="857"/>
      <c r="L974" s="857"/>
      <c r="M974" s="408">
        <f t="shared" ref="M974:AB975" si="290">M198</f>
        <v>0</v>
      </c>
      <c r="N974" s="419">
        <f t="shared" si="290"/>
        <v>0</v>
      </c>
      <c r="O974" s="422">
        <f t="shared" si="290"/>
        <v>0</v>
      </c>
      <c r="P974" s="422">
        <f t="shared" si="290"/>
        <v>0</v>
      </c>
      <c r="Q974" s="423">
        <f t="shared" si="290"/>
        <v>0</v>
      </c>
      <c r="R974" s="419">
        <f t="shared" si="290"/>
        <v>0</v>
      </c>
      <c r="S974" s="422">
        <f t="shared" si="290"/>
        <v>0</v>
      </c>
      <c r="T974" s="422">
        <f t="shared" si="290"/>
        <v>0</v>
      </c>
      <c r="U974" s="422">
        <f t="shared" si="290"/>
        <v>0</v>
      </c>
      <c r="V974" s="422">
        <f t="shared" si="290"/>
        <v>0</v>
      </c>
      <c r="W974" s="422">
        <f t="shared" si="290"/>
        <v>0</v>
      </c>
      <c r="X974" s="422">
        <f t="shared" si="290"/>
        <v>0</v>
      </c>
      <c r="Y974" s="422">
        <f t="shared" si="290"/>
        <v>0</v>
      </c>
      <c r="Z974" s="422">
        <f t="shared" si="290"/>
        <v>0</v>
      </c>
      <c r="AA974" s="422">
        <f t="shared" si="290"/>
        <v>0</v>
      </c>
      <c r="AB974" s="422">
        <f t="shared" si="290"/>
        <v>0</v>
      </c>
      <c r="AC974" s="408">
        <f t="shared" ref="AC974:AC975" si="291">M974-SUM(N974:AB974)</f>
        <v>0</v>
      </c>
      <c r="AD974" s="830"/>
      <c r="AE974" s="831"/>
      <c r="AF974" s="832"/>
    </row>
    <row r="975" spans="1:32" outlineLevel="1" x14ac:dyDescent="0.2">
      <c r="A975" s="11">
        <v>295</v>
      </c>
      <c r="B975" s="669"/>
      <c r="C975" s="670"/>
      <c r="D975" s="670"/>
      <c r="E975" s="670"/>
      <c r="F975" s="859" t="s">
        <v>137</v>
      </c>
      <c r="G975" s="860"/>
      <c r="H975" s="860"/>
      <c r="I975" s="860"/>
      <c r="J975" s="860"/>
      <c r="K975" s="860"/>
      <c r="L975" s="860"/>
      <c r="M975" s="408">
        <f t="shared" si="290"/>
        <v>0</v>
      </c>
      <c r="N975" s="419">
        <f t="shared" si="290"/>
        <v>0</v>
      </c>
      <c r="O975" s="422">
        <f t="shared" si="290"/>
        <v>0</v>
      </c>
      <c r="P975" s="422">
        <f t="shared" si="290"/>
        <v>0</v>
      </c>
      <c r="Q975" s="423">
        <f t="shared" si="290"/>
        <v>0</v>
      </c>
      <c r="R975" s="419">
        <f t="shared" si="290"/>
        <v>0</v>
      </c>
      <c r="S975" s="422">
        <f t="shared" si="290"/>
        <v>0</v>
      </c>
      <c r="T975" s="422">
        <f t="shared" si="290"/>
        <v>0</v>
      </c>
      <c r="U975" s="422">
        <f t="shared" si="290"/>
        <v>0</v>
      </c>
      <c r="V975" s="422">
        <f t="shared" si="290"/>
        <v>0</v>
      </c>
      <c r="W975" s="422">
        <f t="shared" si="290"/>
        <v>0</v>
      </c>
      <c r="X975" s="422">
        <f t="shared" si="290"/>
        <v>0</v>
      </c>
      <c r="Y975" s="422">
        <f t="shared" si="290"/>
        <v>0</v>
      </c>
      <c r="Z975" s="422">
        <f t="shared" si="290"/>
        <v>0</v>
      </c>
      <c r="AA975" s="422">
        <f t="shared" si="290"/>
        <v>0</v>
      </c>
      <c r="AB975" s="422">
        <f t="shared" si="290"/>
        <v>0</v>
      </c>
      <c r="AC975" s="408">
        <f t="shared" si="291"/>
        <v>0</v>
      </c>
      <c r="AD975" s="830"/>
      <c r="AE975" s="831"/>
      <c r="AF975" s="832"/>
    </row>
    <row r="976" spans="1:32" outlineLevel="1" x14ac:dyDescent="0.2">
      <c r="A976" s="11">
        <v>296</v>
      </c>
      <c r="B976" s="669"/>
      <c r="C976" s="670"/>
      <c r="D976" s="670"/>
      <c r="E976" s="853" t="s">
        <v>550</v>
      </c>
      <c r="F976" s="854"/>
      <c r="G976" s="854"/>
      <c r="H976" s="854"/>
      <c r="I976" s="854"/>
      <c r="J976" s="854"/>
      <c r="K976" s="854"/>
      <c r="L976" s="855"/>
      <c r="M976" s="407">
        <f>SUBTOTAL(9,M977:M978)</f>
        <v>0</v>
      </c>
      <c r="N976" s="410">
        <f t="shared" ref="N976:AC976" si="292">SUBTOTAL(9,N977:N978)</f>
        <v>0</v>
      </c>
      <c r="O976" s="414">
        <f t="shared" si="292"/>
        <v>0</v>
      </c>
      <c r="P976" s="413">
        <f t="shared" si="292"/>
        <v>0</v>
      </c>
      <c r="Q976" s="415">
        <f t="shared" si="292"/>
        <v>0</v>
      </c>
      <c r="R976" s="410">
        <f t="shared" si="292"/>
        <v>0</v>
      </c>
      <c r="S976" s="413">
        <f t="shared" si="292"/>
        <v>0</v>
      </c>
      <c r="T976" s="414">
        <f t="shared" si="292"/>
        <v>0</v>
      </c>
      <c r="U976" s="413">
        <f t="shared" si="292"/>
        <v>0</v>
      </c>
      <c r="V976" s="414">
        <f t="shared" si="292"/>
        <v>0</v>
      </c>
      <c r="W976" s="413">
        <f t="shared" si="292"/>
        <v>0</v>
      </c>
      <c r="X976" s="414">
        <f t="shared" si="292"/>
        <v>0</v>
      </c>
      <c r="Y976" s="413">
        <f t="shared" si="292"/>
        <v>0</v>
      </c>
      <c r="Z976" s="414">
        <f t="shared" si="292"/>
        <v>0</v>
      </c>
      <c r="AA976" s="413">
        <f t="shared" si="292"/>
        <v>0</v>
      </c>
      <c r="AB976" s="424">
        <f t="shared" si="292"/>
        <v>0</v>
      </c>
      <c r="AC976" s="407">
        <f t="shared" si="292"/>
        <v>0</v>
      </c>
      <c r="AD976" s="830"/>
      <c r="AE976" s="831"/>
      <c r="AF976" s="832"/>
    </row>
    <row r="977" spans="1:34" outlineLevel="1" x14ac:dyDescent="0.2">
      <c r="A977" s="11">
        <v>297</v>
      </c>
      <c r="B977" s="669"/>
      <c r="C977" s="670"/>
      <c r="D977" s="670"/>
      <c r="E977" s="670"/>
      <c r="F977" s="856" t="s">
        <v>551</v>
      </c>
      <c r="G977" s="857"/>
      <c r="H977" s="857"/>
      <c r="I977" s="857"/>
      <c r="J977" s="857"/>
      <c r="K977" s="857"/>
      <c r="L977" s="857"/>
      <c r="M977" s="408">
        <f t="shared" ref="M977:AB978" si="293">M201</f>
        <v>0</v>
      </c>
      <c r="N977" s="419">
        <f t="shared" si="293"/>
        <v>0</v>
      </c>
      <c r="O977" s="422">
        <f t="shared" si="293"/>
        <v>0</v>
      </c>
      <c r="P977" s="422">
        <f t="shared" si="293"/>
        <v>0</v>
      </c>
      <c r="Q977" s="423">
        <f t="shared" si="293"/>
        <v>0</v>
      </c>
      <c r="R977" s="419">
        <f t="shared" si="293"/>
        <v>0</v>
      </c>
      <c r="S977" s="422">
        <f t="shared" si="293"/>
        <v>0</v>
      </c>
      <c r="T977" s="422">
        <f t="shared" si="293"/>
        <v>0</v>
      </c>
      <c r="U977" s="422">
        <f t="shared" si="293"/>
        <v>0</v>
      </c>
      <c r="V977" s="422">
        <f t="shared" si="293"/>
        <v>0</v>
      </c>
      <c r="W977" s="422">
        <f t="shared" si="293"/>
        <v>0</v>
      </c>
      <c r="X977" s="422">
        <f t="shared" si="293"/>
        <v>0</v>
      </c>
      <c r="Y977" s="422">
        <f t="shared" si="293"/>
        <v>0</v>
      </c>
      <c r="Z977" s="422">
        <f t="shared" si="293"/>
        <v>0</v>
      </c>
      <c r="AA977" s="422">
        <f t="shared" si="293"/>
        <v>0</v>
      </c>
      <c r="AB977" s="422">
        <f t="shared" si="293"/>
        <v>0</v>
      </c>
      <c r="AC977" s="408">
        <f t="shared" ref="AC977:AC978" si="294">M977-SUM(N977:AB977)</f>
        <v>0</v>
      </c>
      <c r="AD977" s="830"/>
      <c r="AE977" s="831"/>
      <c r="AF977" s="832"/>
    </row>
    <row r="978" spans="1:34" outlineLevel="1" x14ac:dyDescent="0.2">
      <c r="A978" s="11">
        <v>298</v>
      </c>
      <c r="B978" s="669"/>
      <c r="C978" s="670"/>
      <c r="D978" s="670"/>
      <c r="E978" s="670"/>
      <c r="F978" s="859" t="s">
        <v>552</v>
      </c>
      <c r="G978" s="860"/>
      <c r="H978" s="860"/>
      <c r="I978" s="860"/>
      <c r="J978" s="860"/>
      <c r="K978" s="860"/>
      <c r="L978" s="860"/>
      <c r="M978" s="408">
        <f t="shared" si="293"/>
        <v>0</v>
      </c>
      <c r="N978" s="419">
        <f t="shared" si="293"/>
        <v>0</v>
      </c>
      <c r="O978" s="422">
        <f t="shared" si="293"/>
        <v>0</v>
      </c>
      <c r="P978" s="422">
        <f t="shared" si="293"/>
        <v>0</v>
      </c>
      <c r="Q978" s="423">
        <f t="shared" si="293"/>
        <v>0</v>
      </c>
      <c r="R978" s="419">
        <f t="shared" si="293"/>
        <v>0</v>
      </c>
      <c r="S978" s="422">
        <f t="shared" si="293"/>
        <v>0</v>
      </c>
      <c r="T978" s="422">
        <f t="shared" si="293"/>
        <v>0</v>
      </c>
      <c r="U978" s="422">
        <f t="shared" si="293"/>
        <v>0</v>
      </c>
      <c r="V978" s="422">
        <f t="shared" si="293"/>
        <v>0</v>
      </c>
      <c r="W978" s="422">
        <f t="shared" si="293"/>
        <v>0</v>
      </c>
      <c r="X978" s="422">
        <f t="shared" si="293"/>
        <v>0</v>
      </c>
      <c r="Y978" s="422">
        <f t="shared" si="293"/>
        <v>0</v>
      </c>
      <c r="Z978" s="422">
        <f t="shared" si="293"/>
        <v>0</v>
      </c>
      <c r="AA978" s="422">
        <f t="shared" si="293"/>
        <v>0</v>
      </c>
      <c r="AB978" s="422">
        <f t="shared" si="293"/>
        <v>0</v>
      </c>
      <c r="AC978" s="408">
        <f t="shared" si="294"/>
        <v>0</v>
      </c>
      <c r="AD978" s="830"/>
      <c r="AE978" s="831"/>
      <c r="AF978" s="832"/>
    </row>
    <row r="979" spans="1:34" outlineLevel="1" x14ac:dyDescent="0.2">
      <c r="A979" s="11">
        <v>299</v>
      </c>
      <c r="B979" s="669"/>
      <c r="C979" s="670"/>
      <c r="D979" s="670"/>
      <c r="E979" s="853" t="s">
        <v>553</v>
      </c>
      <c r="F979" s="854"/>
      <c r="G979" s="854"/>
      <c r="H979" s="854"/>
      <c r="I979" s="854"/>
      <c r="J979" s="854"/>
      <c r="K979" s="854"/>
      <c r="L979" s="855"/>
      <c r="M979" s="407">
        <f>SUBTOTAL(9,M980:M981)</f>
        <v>0</v>
      </c>
      <c r="N979" s="410">
        <f t="shared" ref="N979:AC979" si="295">SUBTOTAL(9,N980:N981)</f>
        <v>0</v>
      </c>
      <c r="O979" s="414">
        <f t="shared" si="295"/>
        <v>0</v>
      </c>
      <c r="P979" s="413">
        <f t="shared" si="295"/>
        <v>0</v>
      </c>
      <c r="Q979" s="415">
        <f t="shared" si="295"/>
        <v>0</v>
      </c>
      <c r="R979" s="410">
        <f t="shared" si="295"/>
        <v>0</v>
      </c>
      <c r="S979" s="413">
        <f t="shared" si="295"/>
        <v>0</v>
      </c>
      <c r="T979" s="414">
        <f t="shared" si="295"/>
        <v>0</v>
      </c>
      <c r="U979" s="413">
        <f t="shared" si="295"/>
        <v>0</v>
      </c>
      <c r="V979" s="414">
        <f t="shared" si="295"/>
        <v>0</v>
      </c>
      <c r="W979" s="413">
        <f t="shared" si="295"/>
        <v>0</v>
      </c>
      <c r="X979" s="414">
        <f t="shared" si="295"/>
        <v>0</v>
      </c>
      <c r="Y979" s="413">
        <f t="shared" si="295"/>
        <v>0</v>
      </c>
      <c r="Z979" s="414">
        <f t="shared" si="295"/>
        <v>0</v>
      </c>
      <c r="AA979" s="413">
        <f t="shared" si="295"/>
        <v>0</v>
      </c>
      <c r="AB979" s="424">
        <f t="shared" si="295"/>
        <v>0</v>
      </c>
      <c r="AC979" s="407">
        <f t="shared" si="295"/>
        <v>0</v>
      </c>
      <c r="AD979" s="830"/>
      <c r="AE979" s="831"/>
      <c r="AF979" s="832"/>
    </row>
    <row r="980" spans="1:34" outlineLevel="1" x14ac:dyDescent="0.2">
      <c r="A980" s="11">
        <v>300</v>
      </c>
      <c r="B980" s="669"/>
      <c r="C980" s="670"/>
      <c r="D980" s="670"/>
      <c r="E980" s="670"/>
      <c r="F980" s="856" t="s">
        <v>554</v>
      </c>
      <c r="G980" s="857"/>
      <c r="H980" s="857"/>
      <c r="I980" s="857"/>
      <c r="J980" s="857"/>
      <c r="K980" s="857"/>
      <c r="L980" s="858"/>
      <c r="M980" s="408">
        <f t="shared" ref="M980:AB981" si="296">M204</f>
        <v>0</v>
      </c>
      <c r="N980" s="419">
        <f t="shared" si="296"/>
        <v>0</v>
      </c>
      <c r="O980" s="422">
        <f t="shared" si="296"/>
        <v>0</v>
      </c>
      <c r="P980" s="422">
        <f t="shared" si="296"/>
        <v>0</v>
      </c>
      <c r="Q980" s="423">
        <f t="shared" si="296"/>
        <v>0</v>
      </c>
      <c r="R980" s="419">
        <f t="shared" si="296"/>
        <v>0</v>
      </c>
      <c r="S980" s="422">
        <f t="shared" si="296"/>
        <v>0</v>
      </c>
      <c r="T980" s="422">
        <f t="shared" si="296"/>
        <v>0</v>
      </c>
      <c r="U980" s="422">
        <f t="shared" si="296"/>
        <v>0</v>
      </c>
      <c r="V980" s="422">
        <f t="shared" si="296"/>
        <v>0</v>
      </c>
      <c r="W980" s="422">
        <f t="shared" si="296"/>
        <v>0</v>
      </c>
      <c r="X980" s="422">
        <f t="shared" si="296"/>
        <v>0</v>
      </c>
      <c r="Y980" s="422">
        <f t="shared" si="296"/>
        <v>0</v>
      </c>
      <c r="Z980" s="422">
        <f t="shared" si="296"/>
        <v>0</v>
      </c>
      <c r="AA980" s="422">
        <f t="shared" si="296"/>
        <v>0</v>
      </c>
      <c r="AB980" s="422">
        <f t="shared" si="296"/>
        <v>0</v>
      </c>
      <c r="AC980" s="408">
        <f t="shared" ref="AC980:AC981" si="297">M980-SUM(N980:AB980)</f>
        <v>0</v>
      </c>
      <c r="AD980" s="830"/>
      <c r="AE980" s="831"/>
      <c r="AF980" s="832"/>
    </row>
    <row r="981" spans="1:34" outlineLevel="1" x14ac:dyDescent="0.2">
      <c r="A981" s="11">
        <v>301</v>
      </c>
      <c r="B981" s="669"/>
      <c r="C981" s="670"/>
      <c r="D981" s="670"/>
      <c r="E981" s="670"/>
      <c r="F981" s="859" t="s">
        <v>555</v>
      </c>
      <c r="G981" s="860"/>
      <c r="H981" s="860"/>
      <c r="I981" s="860"/>
      <c r="J981" s="860"/>
      <c r="K981" s="860"/>
      <c r="L981" s="861"/>
      <c r="M981" s="408">
        <f t="shared" si="296"/>
        <v>0</v>
      </c>
      <c r="N981" s="419">
        <f t="shared" si="296"/>
        <v>0</v>
      </c>
      <c r="O981" s="422">
        <f t="shared" si="296"/>
        <v>0</v>
      </c>
      <c r="P981" s="422">
        <f t="shared" si="296"/>
        <v>0</v>
      </c>
      <c r="Q981" s="423">
        <f t="shared" si="296"/>
        <v>0</v>
      </c>
      <c r="R981" s="419">
        <f t="shared" si="296"/>
        <v>0</v>
      </c>
      <c r="S981" s="422">
        <f t="shared" si="296"/>
        <v>0</v>
      </c>
      <c r="T981" s="422">
        <f t="shared" si="296"/>
        <v>0</v>
      </c>
      <c r="U981" s="422">
        <f t="shared" si="296"/>
        <v>0</v>
      </c>
      <c r="V981" s="422">
        <f t="shared" si="296"/>
        <v>0</v>
      </c>
      <c r="W981" s="422">
        <f t="shared" si="296"/>
        <v>0</v>
      </c>
      <c r="X981" s="422">
        <f t="shared" si="296"/>
        <v>0</v>
      </c>
      <c r="Y981" s="422">
        <f t="shared" si="296"/>
        <v>0</v>
      </c>
      <c r="Z981" s="422">
        <f t="shared" si="296"/>
        <v>0</v>
      </c>
      <c r="AA981" s="422">
        <f t="shared" si="296"/>
        <v>0</v>
      </c>
      <c r="AB981" s="422">
        <f t="shared" si="296"/>
        <v>0</v>
      </c>
      <c r="AC981" s="408">
        <f t="shared" si="297"/>
        <v>0</v>
      </c>
      <c r="AD981" s="833"/>
      <c r="AE981" s="834"/>
      <c r="AF981" s="835"/>
    </row>
    <row r="982" spans="1:34" outlineLevel="1" x14ac:dyDescent="0.2">
      <c r="A982" s="11">
        <v>302</v>
      </c>
      <c r="B982" s="669"/>
      <c r="C982" s="670"/>
      <c r="D982" s="844" t="s">
        <v>24</v>
      </c>
      <c r="E982" s="845"/>
      <c r="F982" s="845"/>
      <c r="G982" s="845"/>
      <c r="H982" s="845"/>
      <c r="I982" s="845"/>
      <c r="J982" s="845"/>
      <c r="K982" s="845"/>
      <c r="L982" s="846"/>
      <c r="M982" s="407">
        <f>SUBTOTAL(9,M983:M985)</f>
        <v>0</v>
      </c>
      <c r="N982" s="410">
        <f t="shared" ref="N982:AC982" si="298">SUBTOTAL(9,N983:N985)</f>
        <v>0</v>
      </c>
      <c r="O982" s="414">
        <f t="shared" si="298"/>
        <v>0</v>
      </c>
      <c r="P982" s="413">
        <f t="shared" si="298"/>
        <v>0</v>
      </c>
      <c r="Q982" s="415">
        <f t="shared" si="298"/>
        <v>0</v>
      </c>
      <c r="R982" s="410">
        <f t="shared" si="298"/>
        <v>0</v>
      </c>
      <c r="S982" s="413">
        <f t="shared" si="298"/>
        <v>0</v>
      </c>
      <c r="T982" s="414">
        <f t="shared" si="298"/>
        <v>0</v>
      </c>
      <c r="U982" s="413">
        <f t="shared" si="298"/>
        <v>0</v>
      </c>
      <c r="V982" s="414">
        <f t="shared" si="298"/>
        <v>0</v>
      </c>
      <c r="W982" s="413">
        <f t="shared" si="298"/>
        <v>0</v>
      </c>
      <c r="X982" s="414">
        <f t="shared" si="298"/>
        <v>0</v>
      </c>
      <c r="Y982" s="413">
        <f t="shared" si="298"/>
        <v>0</v>
      </c>
      <c r="Z982" s="414">
        <f t="shared" si="298"/>
        <v>0</v>
      </c>
      <c r="AA982" s="413">
        <f t="shared" si="298"/>
        <v>0</v>
      </c>
      <c r="AB982" s="424">
        <f t="shared" si="298"/>
        <v>0</v>
      </c>
      <c r="AC982" s="407">
        <f t="shared" si="298"/>
        <v>0</v>
      </c>
      <c r="AD982" s="1592"/>
      <c r="AE982" s="1611"/>
      <c r="AF982" s="1612"/>
    </row>
    <row r="983" spans="1:34" outlineLevel="1" x14ac:dyDescent="0.2">
      <c r="A983" s="11">
        <v>303</v>
      </c>
      <c r="B983" s="669"/>
      <c r="C983" s="670"/>
      <c r="D983" s="670"/>
      <c r="E983" s="670"/>
      <c r="F983" s="856" t="s">
        <v>156</v>
      </c>
      <c r="G983" s="857"/>
      <c r="H983" s="857"/>
      <c r="I983" s="857"/>
      <c r="J983" s="857"/>
      <c r="K983" s="857"/>
      <c r="L983" s="858"/>
      <c r="M983" s="408">
        <f t="shared" ref="M983:AB985" si="299">M207</f>
        <v>0</v>
      </c>
      <c r="N983" s="419">
        <f t="shared" si="299"/>
        <v>0</v>
      </c>
      <c r="O983" s="422">
        <f t="shared" si="299"/>
        <v>0</v>
      </c>
      <c r="P983" s="422">
        <f t="shared" si="299"/>
        <v>0</v>
      </c>
      <c r="Q983" s="423">
        <f t="shared" si="299"/>
        <v>0</v>
      </c>
      <c r="R983" s="419">
        <f t="shared" si="299"/>
        <v>0</v>
      </c>
      <c r="S983" s="422">
        <f t="shared" si="299"/>
        <v>0</v>
      </c>
      <c r="T983" s="422">
        <f t="shared" si="299"/>
        <v>0</v>
      </c>
      <c r="U983" s="422">
        <f t="shared" si="299"/>
        <v>0</v>
      </c>
      <c r="V983" s="422">
        <f t="shared" si="299"/>
        <v>0</v>
      </c>
      <c r="W983" s="422">
        <f t="shared" si="299"/>
        <v>0</v>
      </c>
      <c r="X983" s="422">
        <f t="shared" si="299"/>
        <v>0</v>
      </c>
      <c r="Y983" s="422">
        <f t="shared" si="299"/>
        <v>0</v>
      </c>
      <c r="Z983" s="422">
        <f t="shared" si="299"/>
        <v>0</v>
      </c>
      <c r="AA983" s="422">
        <f t="shared" si="299"/>
        <v>0</v>
      </c>
      <c r="AB983" s="422">
        <f t="shared" si="299"/>
        <v>0</v>
      </c>
      <c r="AC983" s="408">
        <f t="shared" ref="AC983:AC985" si="300">M983-SUM(N983:AB983)</f>
        <v>0</v>
      </c>
      <c r="AD983" s="1440"/>
      <c r="AE983" s="828"/>
      <c r="AF983" s="829"/>
    </row>
    <row r="984" spans="1:34" outlineLevel="1" x14ac:dyDescent="0.2">
      <c r="A984" s="11">
        <v>304</v>
      </c>
      <c r="B984" s="669"/>
      <c r="C984" s="670"/>
      <c r="D984" s="670"/>
      <c r="E984" s="670"/>
      <c r="F984" s="915" t="s">
        <v>157</v>
      </c>
      <c r="G984" s="916"/>
      <c r="H984" s="916"/>
      <c r="I984" s="916"/>
      <c r="J984" s="916"/>
      <c r="K984" s="916"/>
      <c r="L984" s="917"/>
      <c r="M984" s="408">
        <f t="shared" si="299"/>
        <v>0</v>
      </c>
      <c r="N984" s="419">
        <f t="shared" si="299"/>
        <v>0</v>
      </c>
      <c r="O984" s="422">
        <f t="shared" si="299"/>
        <v>0</v>
      </c>
      <c r="P984" s="422">
        <f t="shared" si="299"/>
        <v>0</v>
      </c>
      <c r="Q984" s="423">
        <f t="shared" si="299"/>
        <v>0</v>
      </c>
      <c r="R984" s="419">
        <f t="shared" si="299"/>
        <v>0</v>
      </c>
      <c r="S984" s="422">
        <f t="shared" si="299"/>
        <v>0</v>
      </c>
      <c r="T984" s="422">
        <f t="shared" si="299"/>
        <v>0</v>
      </c>
      <c r="U984" s="422">
        <f t="shared" si="299"/>
        <v>0</v>
      </c>
      <c r="V984" s="422">
        <f t="shared" si="299"/>
        <v>0</v>
      </c>
      <c r="W984" s="422">
        <f t="shared" si="299"/>
        <v>0</v>
      </c>
      <c r="X984" s="422">
        <f t="shared" si="299"/>
        <v>0</v>
      </c>
      <c r="Y984" s="422">
        <f t="shared" si="299"/>
        <v>0</v>
      </c>
      <c r="Z984" s="422">
        <f t="shared" si="299"/>
        <v>0</v>
      </c>
      <c r="AA984" s="422">
        <f t="shared" si="299"/>
        <v>0</v>
      </c>
      <c r="AB984" s="422">
        <f t="shared" si="299"/>
        <v>0</v>
      </c>
      <c r="AC984" s="408">
        <f t="shared" si="300"/>
        <v>0</v>
      </c>
      <c r="AD984" s="830"/>
      <c r="AE984" s="831"/>
      <c r="AF984" s="832"/>
    </row>
    <row r="985" spans="1:34" outlineLevel="1" x14ac:dyDescent="0.2">
      <c r="A985" s="11">
        <v>305</v>
      </c>
      <c r="B985" s="669"/>
      <c r="C985" s="670"/>
      <c r="D985" s="670"/>
      <c r="E985" s="670"/>
      <c r="F985" s="859" t="s">
        <v>25</v>
      </c>
      <c r="G985" s="860"/>
      <c r="H985" s="860"/>
      <c r="I985" s="860"/>
      <c r="J985" s="860"/>
      <c r="K985" s="860"/>
      <c r="L985" s="861"/>
      <c r="M985" s="408">
        <f t="shared" si="299"/>
        <v>0</v>
      </c>
      <c r="N985" s="419">
        <f t="shared" si="299"/>
        <v>0</v>
      </c>
      <c r="O985" s="422">
        <f t="shared" si="299"/>
        <v>0</v>
      </c>
      <c r="P985" s="422">
        <f t="shared" si="299"/>
        <v>0</v>
      </c>
      <c r="Q985" s="423">
        <f t="shared" si="299"/>
        <v>0</v>
      </c>
      <c r="R985" s="419">
        <f t="shared" si="299"/>
        <v>0</v>
      </c>
      <c r="S985" s="422">
        <f t="shared" si="299"/>
        <v>0</v>
      </c>
      <c r="T985" s="422">
        <f t="shared" si="299"/>
        <v>0</v>
      </c>
      <c r="U985" s="422">
        <f t="shared" si="299"/>
        <v>0</v>
      </c>
      <c r="V985" s="422">
        <f t="shared" si="299"/>
        <v>0</v>
      </c>
      <c r="W985" s="422">
        <f t="shared" si="299"/>
        <v>0</v>
      </c>
      <c r="X985" s="422">
        <f t="shared" si="299"/>
        <v>0</v>
      </c>
      <c r="Y985" s="422">
        <f t="shared" si="299"/>
        <v>0</v>
      </c>
      <c r="Z985" s="422">
        <f t="shared" si="299"/>
        <v>0</v>
      </c>
      <c r="AA985" s="422">
        <f t="shared" si="299"/>
        <v>0</v>
      </c>
      <c r="AB985" s="422">
        <f t="shared" si="299"/>
        <v>0</v>
      </c>
      <c r="AC985" s="408">
        <f t="shared" si="300"/>
        <v>0</v>
      </c>
      <c r="AD985" s="833"/>
      <c r="AE985" s="834"/>
      <c r="AF985" s="835"/>
    </row>
    <row r="986" spans="1:34" outlineLevel="1" x14ac:dyDescent="0.2">
      <c r="A986" s="11">
        <v>306</v>
      </c>
      <c r="B986" s="669"/>
      <c r="C986" s="670"/>
      <c r="D986" s="844" t="s">
        <v>467</v>
      </c>
      <c r="E986" s="845"/>
      <c r="F986" s="845"/>
      <c r="G986" s="845"/>
      <c r="H986" s="845"/>
      <c r="I986" s="845"/>
      <c r="J986" s="845"/>
      <c r="K986" s="845"/>
      <c r="L986" s="846"/>
      <c r="M986" s="407">
        <f>SUBTOTAL(9,M987:M989)</f>
        <v>0</v>
      </c>
      <c r="N986" s="410">
        <f t="shared" ref="N986:AB986" si="301">SUBTOTAL(9,N987:N989)</f>
        <v>0</v>
      </c>
      <c r="O986" s="414">
        <f t="shared" si="301"/>
        <v>0</v>
      </c>
      <c r="P986" s="413">
        <f t="shared" si="301"/>
        <v>0</v>
      </c>
      <c r="Q986" s="415">
        <f t="shared" si="301"/>
        <v>0</v>
      </c>
      <c r="R986" s="410">
        <f t="shared" si="301"/>
        <v>0</v>
      </c>
      <c r="S986" s="413">
        <f t="shared" si="301"/>
        <v>0</v>
      </c>
      <c r="T986" s="414">
        <f t="shared" si="301"/>
        <v>0</v>
      </c>
      <c r="U986" s="413">
        <f t="shared" si="301"/>
        <v>0</v>
      </c>
      <c r="V986" s="414">
        <f t="shared" si="301"/>
        <v>0</v>
      </c>
      <c r="W986" s="413">
        <f t="shared" si="301"/>
        <v>0</v>
      </c>
      <c r="X986" s="414">
        <f t="shared" si="301"/>
        <v>0</v>
      </c>
      <c r="Y986" s="413">
        <f t="shared" si="301"/>
        <v>0</v>
      </c>
      <c r="Z986" s="414">
        <f t="shared" si="301"/>
        <v>0</v>
      </c>
      <c r="AA986" s="413">
        <f t="shared" si="301"/>
        <v>0</v>
      </c>
      <c r="AB986" s="424">
        <f t="shared" si="301"/>
        <v>0</v>
      </c>
      <c r="AC986" s="407">
        <f t="shared" ref="AC986" si="302">SUBTOTAL(9,AC987:AC988)</f>
        <v>0</v>
      </c>
      <c r="AD986" s="1592"/>
      <c r="AE986" s="1611"/>
      <c r="AF986" s="1612"/>
    </row>
    <row r="987" spans="1:34" outlineLevel="1" x14ac:dyDescent="0.2">
      <c r="A987" s="11">
        <v>307</v>
      </c>
      <c r="B987" s="669"/>
      <c r="C987" s="273"/>
      <c r="D987" s="273"/>
      <c r="E987" s="273"/>
      <c r="F987" s="856" t="s">
        <v>466</v>
      </c>
      <c r="G987" s="857"/>
      <c r="H987" s="857"/>
      <c r="I987" s="857"/>
      <c r="J987" s="857"/>
      <c r="K987" s="857"/>
      <c r="L987" s="858"/>
      <c r="M987" s="408">
        <f t="shared" ref="M987:AB988" si="303">M211</f>
        <v>0</v>
      </c>
      <c r="N987" s="419">
        <f t="shared" si="303"/>
        <v>0</v>
      </c>
      <c r="O987" s="422">
        <f t="shared" si="303"/>
        <v>0</v>
      </c>
      <c r="P987" s="422">
        <f t="shared" si="303"/>
        <v>0</v>
      </c>
      <c r="Q987" s="423">
        <f t="shared" si="303"/>
        <v>0</v>
      </c>
      <c r="R987" s="419">
        <f t="shared" si="303"/>
        <v>0</v>
      </c>
      <c r="S987" s="422">
        <f t="shared" si="303"/>
        <v>0</v>
      </c>
      <c r="T987" s="422">
        <f t="shared" si="303"/>
        <v>0</v>
      </c>
      <c r="U987" s="422">
        <f t="shared" si="303"/>
        <v>0</v>
      </c>
      <c r="V987" s="422">
        <f t="shared" si="303"/>
        <v>0</v>
      </c>
      <c r="W987" s="422">
        <f t="shared" si="303"/>
        <v>0</v>
      </c>
      <c r="X987" s="422">
        <f t="shared" si="303"/>
        <v>0</v>
      </c>
      <c r="Y987" s="422">
        <f t="shared" si="303"/>
        <v>0</v>
      </c>
      <c r="Z987" s="422">
        <f t="shared" si="303"/>
        <v>0</v>
      </c>
      <c r="AA987" s="422">
        <f t="shared" si="303"/>
        <v>0</v>
      </c>
      <c r="AB987" s="422">
        <f t="shared" si="303"/>
        <v>0</v>
      </c>
      <c r="AC987" s="408">
        <f t="shared" ref="AC987:AC988" si="304">M987-SUM(N987:AB987)</f>
        <v>0</v>
      </c>
      <c r="AD987" s="1440"/>
      <c r="AE987" s="828"/>
      <c r="AF987" s="829"/>
    </row>
    <row r="988" spans="1:34" outlineLevel="1" x14ac:dyDescent="0.2">
      <c r="A988" s="11">
        <v>308</v>
      </c>
      <c r="B988" s="669"/>
      <c r="C988" s="273"/>
      <c r="D988" s="273"/>
      <c r="E988" s="273"/>
      <c r="F988" s="859" t="s">
        <v>576</v>
      </c>
      <c r="G988" s="860"/>
      <c r="H988" s="860"/>
      <c r="I988" s="860"/>
      <c r="J988" s="860"/>
      <c r="K988" s="860"/>
      <c r="L988" s="861"/>
      <c r="M988" s="408">
        <f t="shared" si="303"/>
        <v>0</v>
      </c>
      <c r="N988" s="419">
        <f t="shared" si="303"/>
        <v>0</v>
      </c>
      <c r="O988" s="422">
        <f t="shared" si="303"/>
        <v>0</v>
      </c>
      <c r="P988" s="422">
        <f t="shared" si="303"/>
        <v>0</v>
      </c>
      <c r="Q988" s="423">
        <f t="shared" si="303"/>
        <v>0</v>
      </c>
      <c r="R988" s="419">
        <f t="shared" si="303"/>
        <v>0</v>
      </c>
      <c r="S988" s="422">
        <f t="shared" si="303"/>
        <v>0</v>
      </c>
      <c r="T988" s="422">
        <f t="shared" si="303"/>
        <v>0</v>
      </c>
      <c r="U988" s="422">
        <f t="shared" si="303"/>
        <v>0</v>
      </c>
      <c r="V988" s="422">
        <f t="shared" si="303"/>
        <v>0</v>
      </c>
      <c r="W988" s="422">
        <f t="shared" si="303"/>
        <v>0</v>
      </c>
      <c r="X988" s="422">
        <f t="shared" si="303"/>
        <v>0</v>
      </c>
      <c r="Y988" s="422">
        <f t="shared" si="303"/>
        <v>0</v>
      </c>
      <c r="Z988" s="422">
        <f t="shared" si="303"/>
        <v>0</v>
      </c>
      <c r="AA988" s="422">
        <f t="shared" si="303"/>
        <v>0</v>
      </c>
      <c r="AB988" s="422">
        <f t="shared" si="303"/>
        <v>0</v>
      </c>
      <c r="AC988" s="408">
        <f t="shared" si="304"/>
        <v>0</v>
      </c>
      <c r="AD988" s="833"/>
      <c r="AE988" s="834"/>
      <c r="AF988" s="835"/>
    </row>
    <row r="989" spans="1:34" outlineLevel="1" x14ac:dyDescent="0.2">
      <c r="A989" s="11">
        <v>231</v>
      </c>
      <c r="B989" s="669"/>
      <c r="C989" s="1025" t="s">
        <v>70</v>
      </c>
      <c r="D989" s="1026"/>
      <c r="E989" s="1026"/>
      <c r="F989" s="1026"/>
      <c r="G989" s="1026"/>
      <c r="H989" s="1026"/>
      <c r="I989" s="1026"/>
      <c r="J989" s="1026"/>
      <c r="K989" s="1026"/>
      <c r="L989" s="1026"/>
      <c r="M989" s="1026"/>
      <c r="N989" s="1026"/>
      <c r="O989" s="1026"/>
      <c r="P989" s="1026"/>
      <c r="Q989" s="1026"/>
      <c r="R989" s="1026"/>
      <c r="S989" s="1026"/>
      <c r="T989" s="1026"/>
      <c r="U989" s="1026"/>
      <c r="V989" s="1026"/>
      <c r="W989" s="1026"/>
      <c r="X989" s="1026"/>
      <c r="Y989" s="1026"/>
      <c r="Z989" s="1026"/>
      <c r="AA989" s="1026"/>
      <c r="AB989" s="1026"/>
      <c r="AC989" s="1026"/>
      <c r="AD989" s="1026"/>
      <c r="AE989" s="1026"/>
      <c r="AF989" s="1027"/>
    </row>
    <row r="990" spans="1:34" outlineLevel="1" x14ac:dyDescent="0.2">
      <c r="A990" s="11">
        <v>310</v>
      </c>
      <c r="B990" s="669"/>
      <c r="C990" s="670"/>
      <c r="D990" s="1060" t="s">
        <v>71</v>
      </c>
      <c r="E990" s="1061"/>
      <c r="F990" s="1061"/>
      <c r="G990" s="1061"/>
      <c r="H990" s="1061"/>
      <c r="I990" s="1061"/>
      <c r="J990" s="1061"/>
      <c r="K990" s="1061"/>
      <c r="L990" s="1072"/>
      <c r="M990" s="407">
        <f>SUBTOTAL(9,M991:M992)</f>
        <v>0</v>
      </c>
      <c r="N990" s="410">
        <f t="shared" ref="N990:AB990" si="305">SUBTOTAL(9,N991:N992)</f>
        <v>0</v>
      </c>
      <c r="O990" s="414">
        <f t="shared" si="305"/>
        <v>0</v>
      </c>
      <c r="P990" s="413">
        <f t="shared" si="305"/>
        <v>0</v>
      </c>
      <c r="Q990" s="415">
        <f t="shared" si="305"/>
        <v>0</v>
      </c>
      <c r="R990" s="410">
        <f t="shared" si="305"/>
        <v>0</v>
      </c>
      <c r="S990" s="413">
        <f t="shared" si="305"/>
        <v>0</v>
      </c>
      <c r="T990" s="414">
        <f t="shared" si="305"/>
        <v>0</v>
      </c>
      <c r="U990" s="413">
        <f t="shared" si="305"/>
        <v>0</v>
      </c>
      <c r="V990" s="414">
        <f t="shared" si="305"/>
        <v>0</v>
      </c>
      <c r="W990" s="413">
        <f t="shared" si="305"/>
        <v>0</v>
      </c>
      <c r="X990" s="414">
        <f t="shared" si="305"/>
        <v>0</v>
      </c>
      <c r="Y990" s="413">
        <f t="shared" si="305"/>
        <v>0</v>
      </c>
      <c r="Z990" s="414">
        <f t="shared" si="305"/>
        <v>0</v>
      </c>
      <c r="AA990" s="413">
        <f t="shared" si="305"/>
        <v>0</v>
      </c>
      <c r="AB990" s="424">
        <f t="shared" si="305"/>
        <v>0</v>
      </c>
      <c r="AC990" s="407">
        <f t="shared" ref="AC990" si="306">SUBTOTAL(9,AC991:AC993)</f>
        <v>0</v>
      </c>
      <c r="AD990" s="1592"/>
      <c r="AE990" s="1611"/>
      <c r="AF990" s="1612"/>
    </row>
    <row r="991" spans="1:34" outlineLevel="1" x14ac:dyDescent="0.2">
      <c r="A991" s="11">
        <v>311</v>
      </c>
      <c r="B991" s="669"/>
      <c r="C991" s="670"/>
      <c r="D991" s="670"/>
      <c r="E991" s="670"/>
      <c r="F991" s="856" t="s">
        <v>72</v>
      </c>
      <c r="G991" s="857"/>
      <c r="H991" s="857"/>
      <c r="I991" s="857"/>
      <c r="J991" s="857"/>
      <c r="K991" s="857"/>
      <c r="L991" s="858"/>
      <c r="M991" s="408">
        <f t="shared" ref="M991:AB992" si="307">M215</f>
        <v>0</v>
      </c>
      <c r="N991" s="1062"/>
      <c r="O991" s="1062"/>
      <c r="P991" s="1062"/>
      <c r="Q991" s="1062"/>
      <c r="R991" s="1062"/>
      <c r="S991" s="1062"/>
      <c r="T991" s="1062"/>
      <c r="U991" s="1062"/>
      <c r="V991" s="1062"/>
      <c r="W991" s="1062"/>
      <c r="X991" s="1062"/>
      <c r="Y991" s="1062"/>
      <c r="Z991" s="1062"/>
      <c r="AA991" s="1062"/>
      <c r="AB991" s="1062"/>
      <c r="AC991" s="408">
        <f t="shared" ref="AC991:AC992" si="308">M991-SUM(N991:AB991)</f>
        <v>0</v>
      </c>
      <c r="AD991" s="1440"/>
      <c r="AE991" s="828"/>
      <c r="AF991" s="829"/>
    </row>
    <row r="992" spans="1:34" outlineLevel="1" x14ac:dyDescent="0.2">
      <c r="A992" s="11">
        <v>312</v>
      </c>
      <c r="B992" s="669"/>
      <c r="C992" s="670"/>
      <c r="D992" s="670"/>
      <c r="E992" s="670"/>
      <c r="F992" s="859" t="s">
        <v>73</v>
      </c>
      <c r="G992" s="860"/>
      <c r="H992" s="860"/>
      <c r="I992" s="860"/>
      <c r="J992" s="860"/>
      <c r="K992" s="860"/>
      <c r="L992" s="861"/>
      <c r="M992" s="408">
        <f t="shared" si="307"/>
        <v>0</v>
      </c>
      <c r="N992" s="419">
        <f t="shared" si="307"/>
        <v>0</v>
      </c>
      <c r="O992" s="422">
        <f t="shared" si="307"/>
        <v>0</v>
      </c>
      <c r="P992" s="422">
        <f t="shared" si="307"/>
        <v>0</v>
      </c>
      <c r="Q992" s="423">
        <f t="shared" si="307"/>
        <v>0</v>
      </c>
      <c r="R992" s="419">
        <f t="shared" si="307"/>
        <v>0</v>
      </c>
      <c r="S992" s="422">
        <f t="shared" si="307"/>
        <v>0</v>
      </c>
      <c r="T992" s="422">
        <f t="shared" si="307"/>
        <v>0</v>
      </c>
      <c r="U992" s="422">
        <f t="shared" si="307"/>
        <v>0</v>
      </c>
      <c r="V992" s="422">
        <f t="shared" si="307"/>
        <v>0</v>
      </c>
      <c r="W992" s="422">
        <f t="shared" si="307"/>
        <v>0</v>
      </c>
      <c r="X992" s="422">
        <f t="shared" si="307"/>
        <v>0</v>
      </c>
      <c r="Y992" s="422">
        <f t="shared" si="307"/>
        <v>0</v>
      </c>
      <c r="Z992" s="422">
        <f t="shared" si="307"/>
        <v>0</v>
      </c>
      <c r="AA992" s="422">
        <f t="shared" si="307"/>
        <v>0</v>
      </c>
      <c r="AB992" s="434">
        <f t="shared" si="307"/>
        <v>0</v>
      </c>
      <c r="AC992" s="408">
        <f t="shared" si="308"/>
        <v>0</v>
      </c>
      <c r="AD992" s="833"/>
      <c r="AE992" s="834"/>
      <c r="AF992" s="835"/>
      <c r="AH992" s="251">
        <f>SUM(AC1001,AC997,AC993,AC990,AC986,AC979,AC976,AC970,AC959,AC952,AC949,AC945,AC942,AC937,AC929,AC923,AC918,AC913,AC906,AC903,AC899,AC884,AC880,AC872,AC867,AC863,AC860,AC857,AC854,AC848,AC840,AC833,AC826,AC823,AC814,AC810,AC804,AC799,AC794,AC789,AC786,AC982,AC973,AC964,AC967,AC956,AC933,AC895,AC889,AC877)</f>
        <v>0</v>
      </c>
    </row>
    <row r="993" spans="1:32" outlineLevel="1" x14ac:dyDescent="0.2">
      <c r="A993" s="11">
        <v>313</v>
      </c>
      <c r="B993" s="669"/>
      <c r="C993" s="670"/>
      <c r="D993" s="844" t="s">
        <v>734</v>
      </c>
      <c r="E993" s="845"/>
      <c r="F993" s="845"/>
      <c r="G993" s="845"/>
      <c r="H993" s="845"/>
      <c r="I993" s="845"/>
      <c r="J993" s="845"/>
      <c r="K993" s="845"/>
      <c r="L993" s="846"/>
      <c r="M993" s="407">
        <f>SUBTOTAL(9,M994:M996)</f>
        <v>0</v>
      </c>
      <c r="N993" s="410">
        <f t="shared" ref="N993:AC993" si="309">SUBTOTAL(9,N994:N996)</f>
        <v>0</v>
      </c>
      <c r="O993" s="414">
        <f t="shared" si="309"/>
        <v>0</v>
      </c>
      <c r="P993" s="413">
        <f t="shared" si="309"/>
        <v>0</v>
      </c>
      <c r="Q993" s="415">
        <f t="shared" si="309"/>
        <v>0</v>
      </c>
      <c r="R993" s="410">
        <f t="shared" si="309"/>
        <v>0</v>
      </c>
      <c r="S993" s="413">
        <f t="shared" si="309"/>
        <v>0</v>
      </c>
      <c r="T993" s="414">
        <f t="shared" si="309"/>
        <v>0</v>
      </c>
      <c r="U993" s="413">
        <f t="shared" si="309"/>
        <v>0</v>
      </c>
      <c r="V993" s="414">
        <f t="shared" si="309"/>
        <v>0</v>
      </c>
      <c r="W993" s="413">
        <f t="shared" si="309"/>
        <v>0</v>
      </c>
      <c r="X993" s="414">
        <f t="shared" si="309"/>
        <v>0</v>
      </c>
      <c r="Y993" s="413">
        <f t="shared" si="309"/>
        <v>0</v>
      </c>
      <c r="Z993" s="414">
        <f t="shared" si="309"/>
        <v>0</v>
      </c>
      <c r="AA993" s="413">
        <f t="shared" si="309"/>
        <v>0</v>
      </c>
      <c r="AB993" s="424">
        <f t="shared" si="309"/>
        <v>0</v>
      </c>
      <c r="AC993" s="407">
        <f t="shared" si="309"/>
        <v>0</v>
      </c>
      <c r="AD993" s="1592"/>
      <c r="AE993" s="1611"/>
      <c r="AF993" s="1612"/>
    </row>
    <row r="994" spans="1:32" outlineLevel="1" x14ac:dyDescent="0.2">
      <c r="A994" s="11">
        <v>314</v>
      </c>
      <c r="B994" s="669"/>
      <c r="C994" s="670"/>
      <c r="D994" s="670"/>
      <c r="E994" s="670"/>
      <c r="F994" s="856" t="s">
        <v>735</v>
      </c>
      <c r="G994" s="857"/>
      <c r="H994" s="857"/>
      <c r="I994" s="857"/>
      <c r="J994" s="857"/>
      <c r="K994" s="857"/>
      <c r="L994" s="857"/>
      <c r="M994" s="408">
        <f t="shared" ref="M994:AB996" si="310">M218</f>
        <v>0</v>
      </c>
      <c r="N994" s="419">
        <f t="shared" si="310"/>
        <v>0</v>
      </c>
      <c r="O994" s="422">
        <f t="shared" si="310"/>
        <v>0</v>
      </c>
      <c r="P994" s="422">
        <f t="shared" si="310"/>
        <v>0</v>
      </c>
      <c r="Q994" s="423">
        <f t="shared" si="310"/>
        <v>0</v>
      </c>
      <c r="R994" s="419">
        <f t="shared" si="310"/>
        <v>0</v>
      </c>
      <c r="S994" s="422">
        <f t="shared" si="310"/>
        <v>0</v>
      </c>
      <c r="T994" s="422">
        <f t="shared" si="310"/>
        <v>0</v>
      </c>
      <c r="U994" s="422">
        <f t="shared" si="310"/>
        <v>0</v>
      </c>
      <c r="V994" s="422">
        <f t="shared" si="310"/>
        <v>0</v>
      </c>
      <c r="W994" s="422">
        <f t="shared" si="310"/>
        <v>0</v>
      </c>
      <c r="X994" s="422">
        <f t="shared" si="310"/>
        <v>0</v>
      </c>
      <c r="Y994" s="422">
        <f t="shared" si="310"/>
        <v>0</v>
      </c>
      <c r="Z994" s="422">
        <f t="shared" si="310"/>
        <v>0</v>
      </c>
      <c r="AA994" s="422">
        <f t="shared" si="310"/>
        <v>0</v>
      </c>
      <c r="AB994" s="434">
        <f t="shared" si="310"/>
        <v>0</v>
      </c>
      <c r="AC994" s="408">
        <f t="shared" ref="AC994:AC996" si="311">M994-SUM(N994:AB994)</f>
        <v>0</v>
      </c>
      <c r="AD994" s="1440"/>
      <c r="AE994" s="828"/>
      <c r="AF994" s="829"/>
    </row>
    <row r="995" spans="1:32" outlineLevel="1" x14ac:dyDescent="0.2">
      <c r="A995" s="11">
        <v>315</v>
      </c>
      <c r="B995" s="669"/>
      <c r="C995" s="670"/>
      <c r="D995" s="670"/>
      <c r="E995" s="670"/>
      <c r="F995" s="915" t="s">
        <v>736</v>
      </c>
      <c r="G995" s="916"/>
      <c r="H995" s="916"/>
      <c r="I995" s="916"/>
      <c r="J995" s="916"/>
      <c r="K995" s="916"/>
      <c r="L995" s="916"/>
      <c r="M995" s="408">
        <f t="shared" si="310"/>
        <v>0</v>
      </c>
      <c r="N995" s="419">
        <f t="shared" si="310"/>
        <v>0</v>
      </c>
      <c r="O995" s="422">
        <f t="shared" si="310"/>
        <v>0</v>
      </c>
      <c r="P995" s="422">
        <f t="shared" si="310"/>
        <v>0</v>
      </c>
      <c r="Q995" s="423">
        <f t="shared" si="310"/>
        <v>0</v>
      </c>
      <c r="R995" s="419">
        <f t="shared" si="310"/>
        <v>0</v>
      </c>
      <c r="S995" s="422">
        <f t="shared" si="310"/>
        <v>0</v>
      </c>
      <c r="T995" s="422">
        <f t="shared" si="310"/>
        <v>0</v>
      </c>
      <c r="U995" s="422">
        <f t="shared" si="310"/>
        <v>0</v>
      </c>
      <c r="V995" s="422">
        <f t="shared" si="310"/>
        <v>0</v>
      </c>
      <c r="W995" s="422">
        <f t="shared" si="310"/>
        <v>0</v>
      </c>
      <c r="X995" s="422">
        <f t="shared" si="310"/>
        <v>0</v>
      </c>
      <c r="Y995" s="422">
        <f t="shared" si="310"/>
        <v>0</v>
      </c>
      <c r="Z995" s="422">
        <f t="shared" si="310"/>
        <v>0</v>
      </c>
      <c r="AA995" s="422">
        <f t="shared" si="310"/>
        <v>0</v>
      </c>
      <c r="AB995" s="434">
        <f t="shared" si="310"/>
        <v>0</v>
      </c>
      <c r="AC995" s="408">
        <f t="shared" si="311"/>
        <v>0</v>
      </c>
      <c r="AD995" s="830"/>
      <c r="AE995" s="831"/>
      <c r="AF995" s="832"/>
    </row>
    <row r="996" spans="1:32" outlineLevel="1" x14ac:dyDescent="0.2">
      <c r="A996" s="11">
        <v>316</v>
      </c>
      <c r="B996" s="669"/>
      <c r="C996" s="670"/>
      <c r="D996" s="670"/>
      <c r="E996" s="670"/>
      <c r="F996" s="859" t="s">
        <v>737</v>
      </c>
      <c r="G996" s="860"/>
      <c r="H996" s="860"/>
      <c r="I996" s="860"/>
      <c r="J996" s="860"/>
      <c r="K996" s="860"/>
      <c r="L996" s="860"/>
      <c r="M996" s="408">
        <f t="shared" si="310"/>
        <v>0</v>
      </c>
      <c r="N996" s="1054"/>
      <c r="O996" s="1441"/>
      <c r="P996" s="1441"/>
      <c r="Q996" s="1441"/>
      <c r="R996" s="1441"/>
      <c r="S996" s="1441"/>
      <c r="T996" s="1441"/>
      <c r="U996" s="1441"/>
      <c r="V996" s="1441"/>
      <c r="W996" s="1441"/>
      <c r="X996" s="1441"/>
      <c r="Y996" s="1441"/>
      <c r="Z996" s="1441"/>
      <c r="AA996" s="1441"/>
      <c r="AB996" s="1441"/>
      <c r="AC996" s="408">
        <f t="shared" si="311"/>
        <v>0</v>
      </c>
      <c r="AD996" s="833"/>
      <c r="AE996" s="834"/>
      <c r="AF996" s="835"/>
    </row>
    <row r="997" spans="1:32" outlineLevel="1" x14ac:dyDescent="0.2">
      <c r="A997" s="11">
        <v>317</v>
      </c>
      <c r="B997" s="669"/>
      <c r="C997" s="670"/>
      <c r="D997" s="844" t="s">
        <v>74</v>
      </c>
      <c r="E997" s="845"/>
      <c r="F997" s="845"/>
      <c r="G997" s="845"/>
      <c r="H997" s="845"/>
      <c r="I997" s="845"/>
      <c r="J997" s="845"/>
      <c r="K997" s="845"/>
      <c r="L997" s="846"/>
      <c r="M997" s="407">
        <f>SUBTOTAL(9,M998:M1000)</f>
        <v>0</v>
      </c>
      <c r="N997" s="1609"/>
      <c r="O997" s="1444"/>
      <c r="P997" s="1444"/>
      <c r="Q997" s="1444"/>
      <c r="R997" s="1444"/>
      <c r="S997" s="1444"/>
      <c r="T997" s="1444"/>
      <c r="U997" s="1444"/>
      <c r="V997" s="1444"/>
      <c r="W997" s="1444"/>
      <c r="X997" s="1444"/>
      <c r="Y997" s="1444"/>
      <c r="Z997" s="1444"/>
      <c r="AA997" s="1444"/>
      <c r="AB997" s="1444"/>
      <c r="AC997" s="407">
        <f>SUBTOTAL(9,AC998:AC1000)</f>
        <v>0</v>
      </c>
      <c r="AD997" s="1592"/>
      <c r="AE997" s="1611"/>
      <c r="AF997" s="1612"/>
    </row>
    <row r="998" spans="1:32" outlineLevel="1" x14ac:dyDescent="0.2">
      <c r="A998" s="11">
        <v>318</v>
      </c>
      <c r="B998" s="669"/>
      <c r="C998" s="670"/>
      <c r="D998" s="670"/>
      <c r="E998" s="670"/>
      <c r="F998" s="856" t="s">
        <v>75</v>
      </c>
      <c r="G998" s="857"/>
      <c r="H998" s="857"/>
      <c r="I998" s="857"/>
      <c r="J998" s="857"/>
      <c r="K998" s="857"/>
      <c r="L998" s="858"/>
      <c r="M998" s="408">
        <f t="shared" ref="M998:M1000" si="312">M222</f>
        <v>0</v>
      </c>
      <c r="N998" s="1609"/>
      <c r="O998" s="1444"/>
      <c r="P998" s="1444"/>
      <c r="Q998" s="1444"/>
      <c r="R998" s="1444"/>
      <c r="S998" s="1444"/>
      <c r="T998" s="1444"/>
      <c r="U998" s="1444"/>
      <c r="V998" s="1444"/>
      <c r="W998" s="1444"/>
      <c r="X998" s="1444"/>
      <c r="Y998" s="1444"/>
      <c r="Z998" s="1444"/>
      <c r="AA998" s="1444"/>
      <c r="AB998" s="1444"/>
      <c r="AC998" s="408">
        <f t="shared" ref="AC998:AC1002" si="313">M998-SUM(N998:AB998)</f>
        <v>0</v>
      </c>
      <c r="AD998" s="1440"/>
      <c r="AE998" s="828"/>
      <c r="AF998" s="829"/>
    </row>
    <row r="999" spans="1:32" outlineLevel="1" x14ac:dyDescent="0.2">
      <c r="A999" s="11">
        <v>319</v>
      </c>
      <c r="B999" s="669"/>
      <c r="C999" s="670"/>
      <c r="D999" s="670"/>
      <c r="E999" s="670"/>
      <c r="F999" s="915" t="s">
        <v>76</v>
      </c>
      <c r="G999" s="916"/>
      <c r="H999" s="916"/>
      <c r="I999" s="916"/>
      <c r="J999" s="916"/>
      <c r="K999" s="916"/>
      <c r="L999" s="917"/>
      <c r="M999" s="408">
        <f t="shared" si="312"/>
        <v>0</v>
      </c>
      <c r="N999" s="1609"/>
      <c r="O999" s="1444"/>
      <c r="P999" s="1444"/>
      <c r="Q999" s="1444"/>
      <c r="R999" s="1444"/>
      <c r="S999" s="1444"/>
      <c r="T999" s="1444"/>
      <c r="U999" s="1444"/>
      <c r="V999" s="1444"/>
      <c r="W999" s="1444"/>
      <c r="X999" s="1444"/>
      <c r="Y999" s="1444"/>
      <c r="Z999" s="1444"/>
      <c r="AA999" s="1444"/>
      <c r="AB999" s="1444"/>
      <c r="AC999" s="408">
        <f t="shared" si="313"/>
        <v>0</v>
      </c>
      <c r="AD999" s="830"/>
      <c r="AE999" s="831"/>
      <c r="AF999" s="832"/>
    </row>
    <row r="1000" spans="1:32" outlineLevel="1" x14ac:dyDescent="0.2">
      <c r="A1000" s="11">
        <v>320</v>
      </c>
      <c r="B1000" s="669"/>
      <c r="C1000" s="670"/>
      <c r="D1000" s="670"/>
      <c r="E1000" s="670"/>
      <c r="F1000" s="859" t="s">
        <v>77</v>
      </c>
      <c r="G1000" s="860"/>
      <c r="H1000" s="860"/>
      <c r="I1000" s="860"/>
      <c r="J1000" s="860"/>
      <c r="K1000" s="860"/>
      <c r="L1000" s="861"/>
      <c r="M1000" s="408">
        <f t="shared" si="312"/>
        <v>0</v>
      </c>
      <c r="N1000" s="1609"/>
      <c r="O1000" s="1444"/>
      <c r="P1000" s="1444"/>
      <c r="Q1000" s="1444"/>
      <c r="R1000" s="1444"/>
      <c r="S1000" s="1444"/>
      <c r="T1000" s="1444"/>
      <c r="U1000" s="1444"/>
      <c r="V1000" s="1444"/>
      <c r="W1000" s="1444"/>
      <c r="X1000" s="1444"/>
      <c r="Y1000" s="1444"/>
      <c r="Z1000" s="1444"/>
      <c r="AA1000" s="1444"/>
      <c r="AB1000" s="1444"/>
      <c r="AC1000" s="408">
        <f t="shared" si="313"/>
        <v>0</v>
      </c>
      <c r="AD1000" s="833"/>
      <c r="AE1000" s="834"/>
      <c r="AF1000" s="835"/>
    </row>
    <row r="1001" spans="1:32" outlineLevel="1" x14ac:dyDescent="0.2">
      <c r="A1001" s="11">
        <v>321</v>
      </c>
      <c r="B1001" s="669"/>
      <c r="C1001" s="670"/>
      <c r="D1001" s="844" t="s">
        <v>70</v>
      </c>
      <c r="E1001" s="845"/>
      <c r="F1001" s="845"/>
      <c r="G1001" s="845"/>
      <c r="H1001" s="845"/>
      <c r="I1001" s="845"/>
      <c r="J1001" s="845"/>
      <c r="K1001" s="845"/>
      <c r="L1001" s="846"/>
      <c r="M1001" s="407">
        <f>SUBTOTAL(9,M1002:M1002)</f>
        <v>0</v>
      </c>
      <c r="N1001" s="1609"/>
      <c r="O1001" s="1444"/>
      <c r="P1001" s="1444"/>
      <c r="Q1001" s="1444"/>
      <c r="R1001" s="1444"/>
      <c r="S1001" s="1444"/>
      <c r="T1001" s="1444"/>
      <c r="U1001" s="1444"/>
      <c r="V1001" s="1444"/>
      <c r="W1001" s="1444"/>
      <c r="X1001" s="1444"/>
      <c r="Y1001" s="1444"/>
      <c r="Z1001" s="1444"/>
      <c r="AA1001" s="1444"/>
      <c r="AB1001" s="1444"/>
      <c r="AC1001" s="407">
        <f>SUBTOTAL(9,AC1002)</f>
        <v>0</v>
      </c>
      <c r="AD1001" s="1592"/>
      <c r="AE1001" s="1611"/>
      <c r="AF1001" s="1612"/>
    </row>
    <row r="1002" spans="1:32" outlineLevel="1" x14ac:dyDescent="0.2">
      <c r="A1002" s="11">
        <v>322</v>
      </c>
      <c r="B1002" s="687"/>
      <c r="C1002" s="672"/>
      <c r="D1002" s="672"/>
      <c r="E1002" s="688"/>
      <c r="F1002" s="915" t="s">
        <v>70</v>
      </c>
      <c r="G1002" s="916"/>
      <c r="H1002" s="916"/>
      <c r="I1002" s="916"/>
      <c r="J1002" s="916"/>
      <c r="K1002" s="916"/>
      <c r="L1002" s="917"/>
      <c r="M1002" s="408">
        <f t="shared" ref="M1002" si="314">M226</f>
        <v>0</v>
      </c>
      <c r="N1002" s="1610"/>
      <c r="O1002" s="1447"/>
      <c r="P1002" s="1447"/>
      <c r="Q1002" s="1447"/>
      <c r="R1002" s="1447"/>
      <c r="S1002" s="1447"/>
      <c r="T1002" s="1447"/>
      <c r="U1002" s="1447"/>
      <c r="V1002" s="1447"/>
      <c r="W1002" s="1447"/>
      <c r="X1002" s="1447"/>
      <c r="Y1002" s="1447"/>
      <c r="Z1002" s="1447"/>
      <c r="AA1002" s="1447"/>
      <c r="AB1002" s="1447"/>
      <c r="AC1002" s="408">
        <f t="shared" si="313"/>
        <v>0</v>
      </c>
      <c r="AD1002" s="1619"/>
      <c r="AE1002" s="926"/>
      <c r="AF1002" s="927"/>
    </row>
    <row r="1003" spans="1:32" ht="7.5" customHeight="1" outlineLevel="1" x14ac:dyDescent="0.2">
      <c r="A1003" s="11"/>
      <c r="B1003" s="1595"/>
      <c r="C1003" s="1436"/>
      <c r="D1003" s="1436"/>
      <c r="E1003" s="1436"/>
      <c r="F1003" s="1436"/>
      <c r="G1003" s="1436"/>
      <c r="H1003" s="1436"/>
      <c r="I1003" s="1436"/>
      <c r="J1003" s="1436"/>
      <c r="K1003" s="1436"/>
      <c r="L1003" s="1436"/>
      <c r="M1003" s="1436"/>
      <c r="N1003" s="1436"/>
      <c r="O1003" s="1436"/>
      <c r="P1003" s="1436"/>
      <c r="Q1003" s="1436"/>
      <c r="R1003" s="1436"/>
      <c r="S1003" s="1436"/>
      <c r="T1003" s="1436"/>
      <c r="U1003" s="1436"/>
      <c r="V1003" s="1436"/>
      <c r="W1003" s="1436"/>
      <c r="X1003" s="1436"/>
      <c r="Y1003" s="1436"/>
      <c r="Z1003" s="1436"/>
      <c r="AA1003" s="1436"/>
      <c r="AB1003" s="1436"/>
      <c r="AC1003" s="1436"/>
      <c r="AD1003" s="1436"/>
      <c r="AE1003" s="1436"/>
      <c r="AF1003" s="1596"/>
    </row>
    <row r="1004" spans="1:32" ht="22.5" customHeight="1" outlineLevel="1" x14ac:dyDescent="0.2">
      <c r="A1004" s="11">
        <v>323</v>
      </c>
      <c r="B1004" s="963" t="s">
        <v>78</v>
      </c>
      <c r="C1004" s="964"/>
      <c r="D1004" s="964"/>
      <c r="E1004" s="964"/>
      <c r="F1004" s="964"/>
      <c r="G1004" s="964"/>
      <c r="H1004" s="964"/>
      <c r="I1004" s="964"/>
      <c r="J1004" s="964"/>
      <c r="K1004" s="964"/>
      <c r="L1004" s="964"/>
      <c r="M1004" s="407">
        <f>SUBTOTAL(9,M785:M1001)</f>
        <v>0</v>
      </c>
      <c r="N1004" s="410">
        <f t="shared" ref="N1004:AB1004" si="315">SUBTOTAL(9,N785:N1001)</f>
        <v>0</v>
      </c>
      <c r="O1004" s="414">
        <f t="shared" si="315"/>
        <v>0</v>
      </c>
      <c r="P1004" s="413">
        <f t="shared" si="315"/>
        <v>0</v>
      </c>
      <c r="Q1004" s="415">
        <f t="shared" si="315"/>
        <v>0</v>
      </c>
      <c r="R1004" s="414">
        <f t="shared" si="315"/>
        <v>0</v>
      </c>
      <c r="S1004" s="414">
        <f t="shared" si="315"/>
        <v>0</v>
      </c>
      <c r="T1004" s="414">
        <f t="shared" si="315"/>
        <v>0</v>
      </c>
      <c r="U1004" s="414">
        <f t="shared" si="315"/>
        <v>0</v>
      </c>
      <c r="V1004" s="414">
        <f t="shared" si="315"/>
        <v>0</v>
      </c>
      <c r="W1004" s="414">
        <f t="shared" si="315"/>
        <v>0</v>
      </c>
      <c r="X1004" s="414">
        <f t="shared" si="315"/>
        <v>0</v>
      </c>
      <c r="Y1004" s="414">
        <f t="shared" si="315"/>
        <v>0</v>
      </c>
      <c r="Z1004" s="414">
        <f t="shared" si="315"/>
        <v>0</v>
      </c>
      <c r="AA1004" s="414">
        <f t="shared" si="315"/>
        <v>0</v>
      </c>
      <c r="AB1004" s="424">
        <f t="shared" si="315"/>
        <v>0</v>
      </c>
      <c r="AC1004" s="407">
        <f>SUBTOTAL(9,AC785:AC1002)</f>
        <v>0</v>
      </c>
      <c r="AD1004" s="963"/>
      <c r="AE1004" s="964"/>
      <c r="AF1004" s="1101"/>
    </row>
    <row r="1005" spans="1:32" ht="7.5" customHeight="1" outlineLevel="1" x14ac:dyDescent="0.2">
      <c r="A1005" s="11">
        <v>324</v>
      </c>
      <c r="B1005" s="1600"/>
      <c r="C1005" s="1600"/>
      <c r="D1005" s="1600"/>
      <c r="E1005" s="1600"/>
      <c r="F1005" s="1600"/>
      <c r="G1005" s="1600"/>
      <c r="H1005" s="1600"/>
      <c r="I1005" s="1600"/>
      <c r="J1005" s="1600"/>
      <c r="K1005" s="1600"/>
      <c r="L1005" s="1600"/>
      <c r="M1005" s="1600"/>
      <c r="N1005" s="1600"/>
      <c r="O1005" s="1600"/>
      <c r="P1005" s="1600"/>
      <c r="Q1005" s="1600"/>
      <c r="R1005" s="1600"/>
      <c r="S1005" s="1600"/>
      <c r="T1005" s="1600"/>
      <c r="U1005" s="1600"/>
      <c r="V1005" s="1600"/>
      <c r="W1005" s="1600"/>
      <c r="X1005" s="1600"/>
      <c r="Y1005" s="1600"/>
      <c r="Z1005" s="1600"/>
      <c r="AA1005" s="1600"/>
      <c r="AB1005" s="1600"/>
      <c r="AC1005" s="1600"/>
      <c r="AD1005" s="1600"/>
      <c r="AE1005" s="1600"/>
      <c r="AF1005" s="1600"/>
    </row>
    <row r="1006" spans="1:32" ht="22.5" customHeight="1" outlineLevel="2" x14ac:dyDescent="0.2">
      <c r="A1006" s="11">
        <v>325</v>
      </c>
      <c r="B1006" s="963" t="s">
        <v>79</v>
      </c>
      <c r="C1006" s="964"/>
      <c r="D1006" s="964"/>
      <c r="E1006" s="964"/>
      <c r="F1006" s="964"/>
      <c r="G1006" s="964"/>
      <c r="H1006" s="964"/>
      <c r="I1006" s="964"/>
      <c r="J1006" s="964"/>
      <c r="K1006" s="964"/>
      <c r="L1006" s="964"/>
      <c r="M1006" s="964"/>
      <c r="N1006" s="964"/>
      <c r="O1006" s="964"/>
      <c r="P1006" s="964"/>
      <c r="Q1006" s="964"/>
      <c r="R1006" s="964"/>
      <c r="S1006" s="964"/>
      <c r="T1006" s="964"/>
      <c r="U1006" s="964"/>
      <c r="V1006" s="964"/>
      <c r="W1006" s="964"/>
      <c r="X1006" s="964"/>
      <c r="Y1006" s="964"/>
      <c r="Z1006" s="964"/>
      <c r="AA1006" s="964"/>
      <c r="AB1006" s="964"/>
      <c r="AC1006" s="964"/>
      <c r="AD1006" s="964"/>
      <c r="AE1006" s="964"/>
      <c r="AF1006" s="1101"/>
    </row>
    <row r="1007" spans="1:32" ht="15" customHeight="1" outlineLevel="1" x14ac:dyDescent="0.2">
      <c r="A1007" s="11">
        <v>326</v>
      </c>
      <c r="B1007" s="669"/>
      <c r="C1007" s="1025" t="s">
        <v>80</v>
      </c>
      <c r="D1007" s="1026"/>
      <c r="E1007" s="1026"/>
      <c r="F1007" s="1026"/>
      <c r="G1007" s="1026"/>
      <c r="H1007" s="1026"/>
      <c r="I1007" s="1026"/>
      <c r="J1007" s="1026"/>
      <c r="K1007" s="1026"/>
      <c r="L1007" s="1026"/>
      <c r="M1007" s="1026"/>
      <c r="N1007" s="1026"/>
      <c r="O1007" s="1026"/>
      <c r="P1007" s="1026"/>
      <c r="Q1007" s="1026"/>
      <c r="R1007" s="1026"/>
      <c r="S1007" s="1026"/>
      <c r="T1007" s="1026"/>
      <c r="U1007" s="1026"/>
      <c r="V1007" s="1026"/>
      <c r="W1007" s="1026"/>
      <c r="X1007" s="1026"/>
      <c r="Y1007" s="1026"/>
      <c r="Z1007" s="1026"/>
      <c r="AA1007" s="1026"/>
      <c r="AB1007" s="1026"/>
      <c r="AC1007" s="1026"/>
      <c r="AD1007" s="1026"/>
      <c r="AE1007" s="1026"/>
      <c r="AF1007" s="1027"/>
    </row>
    <row r="1008" spans="1:32" ht="15" customHeight="1" outlineLevel="1" x14ac:dyDescent="0.2">
      <c r="A1008" s="11">
        <v>327</v>
      </c>
      <c r="B1008" s="669"/>
      <c r="C1008" s="263"/>
      <c r="D1008" s="1597" t="s">
        <v>528</v>
      </c>
      <c r="E1008" s="1598"/>
      <c r="F1008" s="1598"/>
      <c r="G1008" s="1598"/>
      <c r="H1008" s="1598"/>
      <c r="I1008" s="1598"/>
      <c r="J1008" s="1598"/>
      <c r="K1008" s="1598"/>
      <c r="L1008" s="1599"/>
      <c r="M1008" s="407">
        <f>SUBTOTAL(9,M1009:M1013)</f>
        <v>0</v>
      </c>
      <c r="N1008" s="410">
        <f t="shared" ref="N1008:AC1008" si="316">SUBTOTAL(9,N1009:N1013)</f>
        <v>0</v>
      </c>
      <c r="O1008" s="414">
        <f t="shared" si="316"/>
        <v>0</v>
      </c>
      <c r="P1008" s="413">
        <f t="shared" si="316"/>
        <v>0</v>
      </c>
      <c r="Q1008" s="415">
        <f t="shared" si="316"/>
        <v>0</v>
      </c>
      <c r="R1008" s="410">
        <f t="shared" si="316"/>
        <v>0</v>
      </c>
      <c r="S1008" s="414">
        <f t="shared" si="316"/>
        <v>0</v>
      </c>
      <c r="T1008" s="414">
        <f t="shared" si="316"/>
        <v>0</v>
      </c>
      <c r="U1008" s="414">
        <f t="shared" si="316"/>
        <v>0</v>
      </c>
      <c r="V1008" s="414">
        <f t="shared" si="316"/>
        <v>0</v>
      </c>
      <c r="W1008" s="414">
        <f t="shared" si="316"/>
        <v>0</v>
      </c>
      <c r="X1008" s="414">
        <f t="shared" si="316"/>
        <v>0</v>
      </c>
      <c r="Y1008" s="414">
        <f t="shared" si="316"/>
        <v>0</v>
      </c>
      <c r="Z1008" s="414">
        <f t="shared" si="316"/>
        <v>0</v>
      </c>
      <c r="AA1008" s="414">
        <f t="shared" si="316"/>
        <v>0</v>
      </c>
      <c r="AB1008" s="411">
        <f t="shared" si="316"/>
        <v>0</v>
      </c>
      <c r="AC1008" s="415">
        <f t="shared" si="316"/>
        <v>0</v>
      </c>
      <c r="AD1008" s="1565"/>
      <c r="AE1008" s="1566"/>
      <c r="AF1008" s="1567"/>
    </row>
    <row r="1009" spans="1:32" ht="15" customHeight="1" outlineLevel="1" x14ac:dyDescent="0.2">
      <c r="A1009" s="11">
        <v>328</v>
      </c>
      <c r="B1009" s="669"/>
      <c r="C1009" s="269"/>
      <c r="D1009" s="269"/>
      <c r="E1009" s="270"/>
      <c r="F1009" s="856" t="s">
        <v>471</v>
      </c>
      <c r="G1009" s="857"/>
      <c r="H1009" s="857"/>
      <c r="I1009" s="857"/>
      <c r="J1009" s="857"/>
      <c r="K1009" s="857"/>
      <c r="L1009" s="858"/>
      <c r="M1009" s="408">
        <f t="shared" ref="M1009:M1013" si="317">M233</f>
        <v>0</v>
      </c>
      <c r="N1009" s="419">
        <f>M1009*'Annexe 1. Taux de référence'!$S9</f>
        <v>0</v>
      </c>
      <c r="O1009" s="422">
        <f>($M1009-SUM($N1009:N1009))*'Annexe 1. Taux de référence'!$S9</f>
        <v>0</v>
      </c>
      <c r="P1009" s="422">
        <f>($M1009-SUM($N1009:O1009))*'Annexe 1. Taux de référence'!$S9</f>
        <v>0</v>
      </c>
      <c r="Q1009" s="423">
        <f>($M1009-SUM($N1009:P1009))*'Annexe 1. Taux de référence'!$S9</f>
        <v>0</v>
      </c>
      <c r="R1009" s="419">
        <f>($M1009-SUM($N1009:Q1009))*'Annexe 1. Taux de référence'!$U9</f>
        <v>0</v>
      </c>
      <c r="S1009" s="422">
        <f>($M1009-SUM($N1009:R1009))*'Annexe 1. Taux de référence'!$U9</f>
        <v>0</v>
      </c>
      <c r="T1009" s="422">
        <f>($M1009-SUM($N1009:S1009))*'Annexe 1. Taux de référence'!$U9</f>
        <v>0</v>
      </c>
      <c r="U1009" s="422">
        <f>($M1009-SUM($N1009:T1009))*'Annexe 1. Taux de référence'!$U9</f>
        <v>0</v>
      </c>
      <c r="V1009" s="422">
        <f>($M1009-SUM($N1009:U1009))*'Annexe 1. Taux de référence'!$U9</f>
        <v>0</v>
      </c>
      <c r="W1009" s="422">
        <f>($M1009-SUM($N1009:V1009))*'Annexe 1. Taux de référence'!$U9</f>
        <v>0</v>
      </c>
      <c r="X1009" s="422">
        <f>($M1009-SUM($N1009:W1009))*'Annexe 1. Taux de référence'!$U9</f>
        <v>0</v>
      </c>
      <c r="Y1009" s="422">
        <f>($M1009-SUM($N1009:X1009))*'Annexe 1. Taux de référence'!$U9</f>
        <v>0</v>
      </c>
      <c r="Z1009" s="422">
        <f>($M1009-SUM($N1009:Y1009))*'Annexe 1. Taux de référence'!$U9</f>
        <v>0</v>
      </c>
      <c r="AA1009" s="422">
        <f>($M1009-SUM($N1009:Z1009))*'Annexe 1. Taux de référence'!$U9</f>
        <v>0</v>
      </c>
      <c r="AB1009" s="422">
        <f>($M1009-SUM($N1009:AA1009))*'Annexe 1. Taux de référence'!$U9</f>
        <v>0</v>
      </c>
      <c r="AC1009" s="408">
        <f t="shared" ref="AC1009:AC1013" si="318">M1009-SUM(N1009:AB1009)</f>
        <v>0</v>
      </c>
      <c r="AD1009" s="1440" t="s">
        <v>89</v>
      </c>
      <c r="AE1009" s="828"/>
      <c r="AF1009" s="829"/>
    </row>
    <row r="1010" spans="1:32" ht="15" customHeight="1" outlineLevel="1" x14ac:dyDescent="0.2">
      <c r="A1010" s="11">
        <v>329</v>
      </c>
      <c r="B1010" s="669"/>
      <c r="C1010" s="269"/>
      <c r="D1010" s="269"/>
      <c r="E1010" s="270"/>
      <c r="F1010" s="915" t="s">
        <v>472</v>
      </c>
      <c r="G1010" s="916"/>
      <c r="H1010" s="916"/>
      <c r="I1010" s="916"/>
      <c r="J1010" s="916"/>
      <c r="K1010" s="916"/>
      <c r="L1010" s="917"/>
      <c r="M1010" s="408">
        <f t="shared" si="317"/>
        <v>0</v>
      </c>
      <c r="N1010" s="419">
        <f>M1010*'Annexe 1. Taux de référence'!$S10</f>
        <v>0</v>
      </c>
      <c r="O1010" s="422">
        <f>($M1010-SUM($N1010:N1010))*'Annexe 1. Taux de référence'!$S10</f>
        <v>0</v>
      </c>
      <c r="P1010" s="422">
        <f>($M1010-SUM($N1010:O1010))*'Annexe 1. Taux de référence'!$S10</f>
        <v>0</v>
      </c>
      <c r="Q1010" s="423">
        <f>($M1010-SUM($N1010:P1010))*'Annexe 1. Taux de référence'!$S10</f>
        <v>0</v>
      </c>
      <c r="R1010" s="419">
        <f>($M1010-SUM($N1010:Q1010))*'Annexe 1. Taux de référence'!$U10</f>
        <v>0</v>
      </c>
      <c r="S1010" s="422">
        <f>($M1010-SUM($N1010:R1010))*'Annexe 1. Taux de référence'!$U10</f>
        <v>0</v>
      </c>
      <c r="T1010" s="422">
        <f>($M1010-SUM($N1010:S1010))*'Annexe 1. Taux de référence'!$U10</f>
        <v>0</v>
      </c>
      <c r="U1010" s="422">
        <f>($M1010-SUM($N1010:T1010))*'Annexe 1. Taux de référence'!$U10</f>
        <v>0</v>
      </c>
      <c r="V1010" s="422">
        <f>($M1010-SUM($N1010:U1010))*'Annexe 1. Taux de référence'!$U10</f>
        <v>0</v>
      </c>
      <c r="W1010" s="422">
        <f>($M1010-SUM($N1010:V1010))*'Annexe 1. Taux de référence'!$U10</f>
        <v>0</v>
      </c>
      <c r="X1010" s="422">
        <f>($M1010-SUM($N1010:W1010))*'Annexe 1. Taux de référence'!$U10</f>
        <v>0</v>
      </c>
      <c r="Y1010" s="422">
        <f>($M1010-SUM($N1010:X1010))*'Annexe 1. Taux de référence'!$U10</f>
        <v>0</v>
      </c>
      <c r="Z1010" s="422">
        <f>($M1010-SUM($N1010:Y1010))*'Annexe 1. Taux de référence'!$U10</f>
        <v>0</v>
      </c>
      <c r="AA1010" s="422">
        <f>($M1010-SUM($N1010:Z1010))*'Annexe 1. Taux de référence'!$U10</f>
        <v>0</v>
      </c>
      <c r="AB1010" s="422">
        <f>($M1010-SUM($N1010:AA1010))*'Annexe 1. Taux de référence'!$U10</f>
        <v>0</v>
      </c>
      <c r="AC1010" s="408">
        <f t="shared" si="318"/>
        <v>0</v>
      </c>
      <c r="AD1010" s="830"/>
      <c r="AE1010" s="831"/>
      <c r="AF1010" s="832"/>
    </row>
    <row r="1011" spans="1:32" ht="15" customHeight="1" outlineLevel="1" x14ac:dyDescent="0.2">
      <c r="A1011" s="11">
        <v>330</v>
      </c>
      <c r="B1011" s="669"/>
      <c r="C1011" s="269"/>
      <c r="D1011" s="269"/>
      <c r="E1011" s="270"/>
      <c r="F1011" s="915" t="s">
        <v>473</v>
      </c>
      <c r="G1011" s="916"/>
      <c r="H1011" s="916"/>
      <c r="I1011" s="916"/>
      <c r="J1011" s="916"/>
      <c r="K1011" s="916"/>
      <c r="L1011" s="917"/>
      <c r="M1011" s="408">
        <f t="shared" si="317"/>
        <v>0</v>
      </c>
      <c r="N1011" s="419">
        <f>M1011*'Annexe 1. Taux de référence'!$S11</f>
        <v>0</v>
      </c>
      <c r="O1011" s="422">
        <f>($M1011-SUM($N1011:N1011))*'Annexe 1. Taux de référence'!$S11</f>
        <v>0</v>
      </c>
      <c r="P1011" s="422">
        <f>($M1011-SUM($N1011:O1011))*'Annexe 1. Taux de référence'!$S11</f>
        <v>0</v>
      </c>
      <c r="Q1011" s="423">
        <f>($M1011-SUM($N1011:P1011))*'Annexe 1. Taux de référence'!$S11</f>
        <v>0</v>
      </c>
      <c r="R1011" s="419">
        <f>($M1011-SUM($N1011:Q1011))*'Annexe 1. Taux de référence'!$U11</f>
        <v>0</v>
      </c>
      <c r="S1011" s="422">
        <f>($M1011-SUM($N1011:R1011))*'Annexe 1. Taux de référence'!$U11</f>
        <v>0</v>
      </c>
      <c r="T1011" s="422">
        <f>($M1011-SUM($N1011:S1011))*'Annexe 1. Taux de référence'!$U11</f>
        <v>0</v>
      </c>
      <c r="U1011" s="422">
        <f>($M1011-SUM($N1011:T1011))*'Annexe 1. Taux de référence'!$U11</f>
        <v>0</v>
      </c>
      <c r="V1011" s="422">
        <f>($M1011-SUM($N1011:U1011))*'Annexe 1. Taux de référence'!$U11</f>
        <v>0</v>
      </c>
      <c r="W1011" s="422">
        <f>($M1011-SUM($N1011:V1011))*'Annexe 1. Taux de référence'!$U11</f>
        <v>0</v>
      </c>
      <c r="X1011" s="422">
        <f>($M1011-SUM($N1011:W1011))*'Annexe 1. Taux de référence'!$U11</f>
        <v>0</v>
      </c>
      <c r="Y1011" s="422">
        <f>($M1011-SUM($N1011:X1011))*'Annexe 1. Taux de référence'!$U11</f>
        <v>0</v>
      </c>
      <c r="Z1011" s="422">
        <f>($M1011-SUM($N1011:Y1011))*'Annexe 1. Taux de référence'!$U11</f>
        <v>0</v>
      </c>
      <c r="AA1011" s="422">
        <f>($M1011-SUM($N1011:Z1011))*'Annexe 1. Taux de référence'!$U11</f>
        <v>0</v>
      </c>
      <c r="AB1011" s="422">
        <f>($M1011-SUM($N1011:AA1011))*'Annexe 1. Taux de référence'!$U11</f>
        <v>0</v>
      </c>
      <c r="AC1011" s="408">
        <f t="shared" si="318"/>
        <v>0</v>
      </c>
      <c r="AD1011" s="830"/>
      <c r="AE1011" s="831"/>
      <c r="AF1011" s="832"/>
    </row>
    <row r="1012" spans="1:32" ht="15" customHeight="1" outlineLevel="1" x14ac:dyDescent="0.2">
      <c r="A1012" s="11"/>
      <c r="B1012" s="669"/>
      <c r="C1012" s="269"/>
      <c r="D1012" s="269"/>
      <c r="E1012" s="270"/>
      <c r="F1012" s="915" t="s">
        <v>474</v>
      </c>
      <c r="G1012" s="916"/>
      <c r="H1012" s="916"/>
      <c r="I1012" s="916"/>
      <c r="J1012" s="916"/>
      <c r="K1012" s="916"/>
      <c r="L1012" s="917"/>
      <c r="M1012" s="408">
        <f t="shared" si="317"/>
        <v>0</v>
      </c>
      <c r="N1012" s="419">
        <f>M1012*'Annexe 1. Taux de référence'!$S12</f>
        <v>0</v>
      </c>
      <c r="O1012" s="422">
        <f>($M1012-SUM($N1012:N1012))*'Annexe 1. Taux de référence'!$S12</f>
        <v>0</v>
      </c>
      <c r="P1012" s="422">
        <f>($M1012-SUM($N1012:O1012))*'Annexe 1. Taux de référence'!$S12</f>
        <v>0</v>
      </c>
      <c r="Q1012" s="423">
        <f>($M1012-SUM($N1012:P1012))*'Annexe 1. Taux de référence'!$S12</f>
        <v>0</v>
      </c>
      <c r="R1012" s="419">
        <f>($M1012-SUM($N1012:Q1012))*'Annexe 1. Taux de référence'!$U12</f>
        <v>0</v>
      </c>
      <c r="S1012" s="422">
        <f>($M1012-SUM($N1012:R1012))*'Annexe 1. Taux de référence'!$U12</f>
        <v>0</v>
      </c>
      <c r="T1012" s="422">
        <f>($M1012-SUM($N1012:S1012))*'Annexe 1. Taux de référence'!$U12</f>
        <v>0</v>
      </c>
      <c r="U1012" s="422">
        <f>($M1012-SUM($N1012:T1012))*'Annexe 1. Taux de référence'!$U12</f>
        <v>0</v>
      </c>
      <c r="V1012" s="422">
        <f>($M1012-SUM($N1012:U1012))*'Annexe 1. Taux de référence'!$U12</f>
        <v>0</v>
      </c>
      <c r="W1012" s="422">
        <f>($M1012-SUM($N1012:V1012))*'Annexe 1. Taux de référence'!$U12</f>
        <v>0</v>
      </c>
      <c r="X1012" s="422">
        <f>($M1012-SUM($N1012:W1012))*'Annexe 1. Taux de référence'!$U12</f>
        <v>0</v>
      </c>
      <c r="Y1012" s="422">
        <f>($M1012-SUM($N1012:X1012))*'Annexe 1. Taux de référence'!$U12</f>
        <v>0</v>
      </c>
      <c r="Z1012" s="422">
        <f>($M1012-SUM($N1012:Y1012))*'Annexe 1. Taux de référence'!$U12</f>
        <v>0</v>
      </c>
      <c r="AA1012" s="422">
        <f>($M1012-SUM($N1012:Z1012))*'Annexe 1. Taux de référence'!$U12</f>
        <v>0</v>
      </c>
      <c r="AB1012" s="422">
        <f>($M1012-SUM($N1012:AA1012))*'Annexe 1. Taux de référence'!$U12</f>
        <v>0</v>
      </c>
      <c r="AC1012" s="408">
        <f t="shared" si="318"/>
        <v>0</v>
      </c>
      <c r="AD1012" s="830"/>
      <c r="AE1012" s="831"/>
      <c r="AF1012" s="832"/>
    </row>
    <row r="1013" spans="1:32" ht="15" customHeight="1" outlineLevel="1" x14ac:dyDescent="0.2">
      <c r="A1013" s="11">
        <v>331</v>
      </c>
      <c r="B1013" s="669"/>
      <c r="C1013" s="269"/>
      <c r="D1013" s="269"/>
      <c r="E1013" s="270"/>
      <c r="F1013" s="859" t="s">
        <v>475</v>
      </c>
      <c r="G1013" s="860"/>
      <c r="H1013" s="860"/>
      <c r="I1013" s="860"/>
      <c r="J1013" s="860"/>
      <c r="K1013" s="860"/>
      <c r="L1013" s="861"/>
      <c r="M1013" s="408">
        <f t="shared" si="317"/>
        <v>0</v>
      </c>
      <c r="N1013" s="419">
        <f>M1013*'Annexe 1. Taux de référence'!$S13</f>
        <v>0</v>
      </c>
      <c r="O1013" s="422">
        <f>($M1013-SUM($N1013:N1013))*'Annexe 1. Taux de référence'!$S13</f>
        <v>0</v>
      </c>
      <c r="P1013" s="422">
        <f>($M1013-SUM($N1013:O1013))*'Annexe 1. Taux de référence'!$S13</f>
        <v>0</v>
      </c>
      <c r="Q1013" s="423">
        <f>($M1013-SUM($N1013:P1013))*'Annexe 1. Taux de référence'!$S13</f>
        <v>0</v>
      </c>
      <c r="R1013" s="419">
        <f>($M1013-SUM($N1013:Q1013))*'Annexe 1. Taux de référence'!$U13</f>
        <v>0</v>
      </c>
      <c r="S1013" s="422">
        <f>($M1013-SUM($N1013:R1013))*'Annexe 1. Taux de référence'!$U13</f>
        <v>0</v>
      </c>
      <c r="T1013" s="422">
        <f>($M1013-SUM($N1013:S1013))*'Annexe 1. Taux de référence'!$U13</f>
        <v>0</v>
      </c>
      <c r="U1013" s="422">
        <f>($M1013-SUM($N1013:T1013))*'Annexe 1. Taux de référence'!$U13</f>
        <v>0</v>
      </c>
      <c r="V1013" s="422">
        <f>($M1013-SUM($N1013:U1013))*'Annexe 1. Taux de référence'!$U13</f>
        <v>0</v>
      </c>
      <c r="W1013" s="422">
        <f>($M1013-SUM($N1013:V1013))*'Annexe 1. Taux de référence'!$U13</f>
        <v>0</v>
      </c>
      <c r="X1013" s="422">
        <f>($M1013-SUM($N1013:W1013))*'Annexe 1. Taux de référence'!$U13</f>
        <v>0</v>
      </c>
      <c r="Y1013" s="422">
        <f>($M1013-SUM($N1013:X1013))*'Annexe 1. Taux de référence'!$U13</f>
        <v>0</v>
      </c>
      <c r="Z1013" s="422">
        <f>($M1013-SUM($N1013:Y1013))*'Annexe 1. Taux de référence'!$U13</f>
        <v>0</v>
      </c>
      <c r="AA1013" s="422">
        <f>($M1013-SUM($N1013:Z1013))*'Annexe 1. Taux de référence'!$U13</f>
        <v>0</v>
      </c>
      <c r="AB1013" s="422">
        <f>($M1013-SUM($N1013:AA1013))*'Annexe 1. Taux de référence'!$U13</f>
        <v>0</v>
      </c>
      <c r="AC1013" s="408">
        <f t="shared" si="318"/>
        <v>0</v>
      </c>
      <c r="AD1013" s="833"/>
      <c r="AE1013" s="834"/>
      <c r="AF1013" s="835"/>
    </row>
    <row r="1014" spans="1:32" ht="15" customHeight="1" outlineLevel="1" x14ac:dyDescent="0.2">
      <c r="A1014" s="11">
        <v>332</v>
      </c>
      <c r="B1014" s="669"/>
      <c r="C1014" s="263"/>
      <c r="D1014" s="1030" t="s">
        <v>585</v>
      </c>
      <c r="E1014" s="1032"/>
      <c r="F1014" s="1032"/>
      <c r="G1014" s="1032"/>
      <c r="H1014" s="1032"/>
      <c r="I1014" s="1032"/>
      <c r="J1014" s="1032"/>
      <c r="K1014" s="1032"/>
      <c r="L1014" s="1032"/>
      <c r="M1014" s="1032"/>
      <c r="N1014" s="1032"/>
      <c r="O1014" s="1032"/>
      <c r="P1014" s="1032"/>
      <c r="Q1014" s="1032"/>
      <c r="R1014" s="1032"/>
      <c r="S1014" s="1032"/>
      <c r="T1014" s="1032"/>
      <c r="U1014" s="1032"/>
      <c r="V1014" s="1032"/>
      <c r="W1014" s="1032"/>
      <c r="X1014" s="1032"/>
      <c r="Y1014" s="1032"/>
      <c r="Z1014" s="1032"/>
      <c r="AA1014" s="1032"/>
      <c r="AB1014" s="1032"/>
      <c r="AC1014" s="1032"/>
      <c r="AD1014" s="1032"/>
      <c r="AE1014" s="1032"/>
      <c r="AF1014" s="1033"/>
    </row>
    <row r="1015" spans="1:32" ht="15" customHeight="1" outlineLevel="1" x14ac:dyDescent="0.2">
      <c r="A1015" s="11">
        <v>333</v>
      </c>
      <c r="B1015" s="669"/>
      <c r="C1015" s="263"/>
      <c r="D1015" s="271"/>
      <c r="E1015" s="918" t="s">
        <v>477</v>
      </c>
      <c r="F1015" s="919"/>
      <c r="G1015" s="919"/>
      <c r="H1015" s="919"/>
      <c r="I1015" s="919"/>
      <c r="J1015" s="919"/>
      <c r="K1015" s="919"/>
      <c r="L1015" s="920"/>
      <c r="M1015" s="407">
        <f>SUBTOTAL(9,M1016:M1021)</f>
        <v>0</v>
      </c>
      <c r="N1015" s="410">
        <f t="shared" ref="N1015:Q1015" si="319">SUBTOTAL(9,N1016:N1021)</f>
        <v>0</v>
      </c>
      <c r="O1015" s="414">
        <f t="shared" si="319"/>
        <v>0</v>
      </c>
      <c r="P1015" s="413">
        <f t="shared" si="319"/>
        <v>0</v>
      </c>
      <c r="Q1015" s="415">
        <f t="shared" si="319"/>
        <v>0</v>
      </c>
      <c r="R1015" s="410">
        <f t="shared" ref="R1015:AC1015" si="320">SUBTOTAL(9,R1016:R1021)</f>
        <v>0</v>
      </c>
      <c r="S1015" s="414">
        <f t="shared" si="320"/>
        <v>0</v>
      </c>
      <c r="T1015" s="413">
        <f t="shared" si="320"/>
        <v>0</v>
      </c>
      <c r="U1015" s="413">
        <f t="shared" si="320"/>
        <v>0</v>
      </c>
      <c r="V1015" s="413">
        <f t="shared" si="320"/>
        <v>0</v>
      </c>
      <c r="W1015" s="413">
        <f t="shared" si="320"/>
        <v>0</v>
      </c>
      <c r="X1015" s="413">
        <f t="shared" si="320"/>
        <v>0</v>
      </c>
      <c r="Y1015" s="413">
        <f t="shared" si="320"/>
        <v>0</v>
      </c>
      <c r="Z1015" s="413">
        <f t="shared" si="320"/>
        <v>0</v>
      </c>
      <c r="AA1015" s="413">
        <f t="shared" si="320"/>
        <v>0</v>
      </c>
      <c r="AB1015" s="411">
        <f t="shared" si="320"/>
        <v>0</v>
      </c>
      <c r="AC1015" s="415">
        <f t="shared" si="320"/>
        <v>0</v>
      </c>
      <c r="AD1015" s="1440"/>
      <c r="AE1015" s="1441"/>
      <c r="AF1015" s="1442"/>
    </row>
    <row r="1016" spans="1:32" ht="15" customHeight="1" outlineLevel="1" x14ac:dyDescent="0.2">
      <c r="A1016" s="11">
        <v>334</v>
      </c>
      <c r="B1016" s="669"/>
      <c r="C1016" s="649"/>
      <c r="D1016" s="649"/>
      <c r="E1016" s="650"/>
      <c r="F1016" s="856" t="s">
        <v>478</v>
      </c>
      <c r="G1016" s="857"/>
      <c r="H1016" s="857"/>
      <c r="I1016" s="857"/>
      <c r="J1016" s="857"/>
      <c r="K1016" s="857"/>
      <c r="L1016" s="858"/>
      <c r="M1016" s="408">
        <f t="shared" ref="M1016:M1021" si="321">M240</f>
        <v>0</v>
      </c>
      <c r="N1016" s="419">
        <f>IF(SUM($N240:N240)="","",SUM(($N240:N240))*'Annexe 1. Taux de référence'!$S16)</f>
        <v>0</v>
      </c>
      <c r="O1016" s="440">
        <f>(SUM($N240:$O240)-SUM($N1016:$N1016))*'Annexe 1. Taux de référence'!$S16</f>
        <v>0</v>
      </c>
      <c r="P1016" s="421">
        <f>(SUM($N240:$P240)-SUM($N1016:$O1016))*'Annexe 1. Taux de référence'!$S16</f>
        <v>0</v>
      </c>
      <c r="Q1016" s="423">
        <f>(SUM($N240:$Q240)-SUM($N1016:$P1016))*'Annexe 1. Taux de référence'!$S16</f>
        <v>0</v>
      </c>
      <c r="R1016" s="419">
        <f>(SUM($N240:$R240)-SUM($N1016:$Q1016))*'Annexe 1. Taux de référence'!$U16</f>
        <v>0</v>
      </c>
      <c r="S1016" s="422">
        <f>(SUM($N240:$S240)-SUM($N1016:$R1016))*'Annexe 1. Taux de référence'!$U16</f>
        <v>0</v>
      </c>
      <c r="T1016" s="422">
        <f>(SUM($N240:$T240)-SUM($N1016:$S1016))*'Annexe 1. Taux de référence'!$U16</f>
        <v>0</v>
      </c>
      <c r="U1016" s="422">
        <f>(SUM($N240:$U240)-SUM($N1016:$T1016))*'Annexe 1. Taux de référence'!$U16</f>
        <v>0</v>
      </c>
      <c r="V1016" s="422">
        <f>(SUM($N240:$V240)-SUM($N1016:$U1016))*'Annexe 1. Taux de référence'!$U16</f>
        <v>0</v>
      </c>
      <c r="W1016" s="422">
        <f>(SUM($N240:$W240)-SUM($N1016:$V1016))*'Annexe 1. Taux de référence'!$U16</f>
        <v>0</v>
      </c>
      <c r="X1016" s="422">
        <f>(SUM($N240:$X240)-SUM($N1016:$W1016))*'Annexe 1. Taux de référence'!$U16</f>
        <v>0</v>
      </c>
      <c r="Y1016" s="422">
        <f>(SUM($N240:$Y240)-SUM($N1016:$X1016))*'Annexe 1. Taux de référence'!$U16</f>
        <v>0</v>
      </c>
      <c r="Z1016" s="422">
        <f>(SUM($N240:$Z240)-SUM($N1016:$Y1016))*'Annexe 1. Taux de référence'!$U16</f>
        <v>0</v>
      </c>
      <c r="AA1016" s="422">
        <f>(SUM($N240:$AA240)-SUM($N1016:$Z1016))*'Annexe 1. Taux de référence'!$U16</f>
        <v>0</v>
      </c>
      <c r="AB1016" s="422">
        <f>(SUM($N240:$AB240)-SUM($N1016:$AA1016))*'Annexe 1. Taux de référence'!$U16</f>
        <v>0</v>
      </c>
      <c r="AC1016" s="408">
        <f t="shared" ref="AC1016:AC1021" si="322">M1016-SUM(N1016:AB1016)</f>
        <v>0</v>
      </c>
      <c r="AD1016" s="1443"/>
      <c r="AE1016" s="1444"/>
      <c r="AF1016" s="1445"/>
    </row>
    <row r="1017" spans="1:32" ht="15" customHeight="1" outlineLevel="1" x14ac:dyDescent="0.2">
      <c r="A1017" s="11">
        <v>335</v>
      </c>
      <c r="B1017" s="669"/>
      <c r="C1017" s="649"/>
      <c r="D1017" s="649"/>
      <c r="E1017" s="650"/>
      <c r="F1017" s="915" t="s">
        <v>479</v>
      </c>
      <c r="G1017" s="916"/>
      <c r="H1017" s="916"/>
      <c r="I1017" s="916"/>
      <c r="J1017" s="916"/>
      <c r="K1017" s="916"/>
      <c r="L1017" s="917"/>
      <c r="M1017" s="408">
        <f t="shared" si="321"/>
        <v>0</v>
      </c>
      <c r="N1017" s="419">
        <f>IF(SUM($N241:N241)="","",SUM(($N241:N241))*'Annexe 1. Taux de référence'!$S17)</f>
        <v>0</v>
      </c>
      <c r="O1017" s="440">
        <f>(SUM($N241:$O241)-SUM($N1017:$N1017))*'Annexe 1. Taux de référence'!$S17</f>
        <v>0</v>
      </c>
      <c r="P1017" s="785">
        <f>(SUM($N241:$P241)-SUM($N1017:$O1017))*'Annexe 1. Taux de référence'!$S17</f>
        <v>0</v>
      </c>
      <c r="Q1017" s="439">
        <f>(SUM($N241:$Q241)-SUM($N1017:$P1017))*'Annexe 1. Taux de référence'!$S17</f>
        <v>0</v>
      </c>
      <c r="R1017" s="419">
        <f>(SUM($N241:$R241)-SUM($N1017:$Q1017))*'Annexe 1. Taux de référence'!$U17</f>
        <v>0</v>
      </c>
      <c r="S1017" s="422">
        <f>(SUM($N241:$S241)-SUM($N1017:$R1017))*'Annexe 1. Taux de référence'!$U17</f>
        <v>0</v>
      </c>
      <c r="T1017" s="422">
        <f>(SUM($N241:$T241)-SUM($N1017:$S1017))*'Annexe 1. Taux de référence'!$U17</f>
        <v>0</v>
      </c>
      <c r="U1017" s="422">
        <f>(SUM($N241:$U241)-SUM($N1017:$T1017))*'Annexe 1. Taux de référence'!$U17</f>
        <v>0</v>
      </c>
      <c r="V1017" s="422">
        <f>(SUM($N241:$V241)-SUM($N1017:$U1017))*'Annexe 1. Taux de référence'!$U17</f>
        <v>0</v>
      </c>
      <c r="W1017" s="422">
        <f>(SUM($N241:$W241)-SUM($N1017:$V1017))*'Annexe 1. Taux de référence'!$U17</f>
        <v>0</v>
      </c>
      <c r="X1017" s="422">
        <f>(SUM($N241:$X241)-SUM($N1017:$W1017))*'Annexe 1. Taux de référence'!$U17</f>
        <v>0</v>
      </c>
      <c r="Y1017" s="422">
        <f>(SUM($N241:$Y241)-SUM($N1017:$X1017))*'Annexe 1. Taux de référence'!$U17</f>
        <v>0</v>
      </c>
      <c r="Z1017" s="422">
        <f>(SUM($N241:$Z241)-SUM($N1017:$Y1017))*'Annexe 1. Taux de référence'!$U17</f>
        <v>0</v>
      </c>
      <c r="AA1017" s="422">
        <f>(SUM($N241:$AA241)-SUM($N1017:$Z1017))*'Annexe 1. Taux de référence'!$U17</f>
        <v>0</v>
      </c>
      <c r="AB1017" s="422">
        <f>(SUM($N241:$AB241)-SUM($N1017:$AA1017))*'Annexe 1. Taux de référence'!$U17</f>
        <v>0</v>
      </c>
      <c r="AC1017" s="408">
        <f t="shared" si="322"/>
        <v>0</v>
      </c>
      <c r="AD1017" s="1443"/>
      <c r="AE1017" s="1444"/>
      <c r="AF1017" s="1445"/>
    </row>
    <row r="1018" spans="1:32" ht="15" customHeight="1" outlineLevel="1" x14ac:dyDescent="0.2">
      <c r="A1018" s="11">
        <v>336</v>
      </c>
      <c r="B1018" s="669"/>
      <c r="C1018" s="649"/>
      <c r="D1018" s="649"/>
      <c r="E1018" s="650"/>
      <c r="F1018" s="915" t="s">
        <v>480</v>
      </c>
      <c r="G1018" s="916"/>
      <c r="H1018" s="916"/>
      <c r="I1018" s="916"/>
      <c r="J1018" s="916"/>
      <c r="K1018" s="916"/>
      <c r="L1018" s="917"/>
      <c r="M1018" s="408">
        <f t="shared" si="321"/>
        <v>0</v>
      </c>
      <c r="N1018" s="419">
        <f>IF(SUM($N242:N242)="","",SUM(($N242:N242))*'Annexe 1. Taux de référence'!$S18)</f>
        <v>0</v>
      </c>
      <c r="O1018" s="440">
        <f>(SUM($N242:$O242)-SUM($N1018:$N1018))*'Annexe 1. Taux de référence'!$S18</f>
        <v>0</v>
      </c>
      <c r="P1018" s="785">
        <f>(SUM($N242:$P242)-SUM($N1018:$O1018))*'Annexe 1. Taux de référence'!$S18</f>
        <v>0</v>
      </c>
      <c r="Q1018" s="439">
        <f>(SUM($N242:$Q242)-SUM($N1018:$P1018))*'Annexe 1. Taux de référence'!$S18</f>
        <v>0</v>
      </c>
      <c r="R1018" s="419">
        <f>(SUM($N242:$R242)-SUM($N1018:$Q1018))*'Annexe 1. Taux de référence'!$U18</f>
        <v>0</v>
      </c>
      <c r="S1018" s="422">
        <f>(SUM($N242:$S242)-SUM($N1018:$R1018))*'Annexe 1. Taux de référence'!$U18</f>
        <v>0</v>
      </c>
      <c r="T1018" s="422">
        <f>(SUM($N242:$T242)-SUM($N1018:$S1018))*'Annexe 1. Taux de référence'!$U18</f>
        <v>0</v>
      </c>
      <c r="U1018" s="422">
        <f>(SUM($N242:$U242)-SUM($N1018:$T1018))*'Annexe 1. Taux de référence'!$U18</f>
        <v>0</v>
      </c>
      <c r="V1018" s="422">
        <f>(SUM($N242:$V242)-SUM($N1018:$U1018))*'Annexe 1. Taux de référence'!$U18</f>
        <v>0</v>
      </c>
      <c r="W1018" s="422">
        <f>(SUM($N242:$W242)-SUM($N1018:$V1018))*'Annexe 1. Taux de référence'!$U18</f>
        <v>0</v>
      </c>
      <c r="X1018" s="422">
        <f>(SUM($N242:$X242)-SUM($N1018:$W1018))*'Annexe 1. Taux de référence'!$U18</f>
        <v>0</v>
      </c>
      <c r="Y1018" s="422">
        <f>(SUM($N242:$Y242)-SUM($N1018:$X1018))*'Annexe 1. Taux de référence'!$U18</f>
        <v>0</v>
      </c>
      <c r="Z1018" s="422">
        <f>(SUM($N242:$Z242)-SUM($N1018:$Y1018))*'Annexe 1. Taux de référence'!$U18</f>
        <v>0</v>
      </c>
      <c r="AA1018" s="422">
        <f>(SUM($N242:$AA242)-SUM($N1018:$Z1018))*'Annexe 1. Taux de référence'!$U18</f>
        <v>0</v>
      </c>
      <c r="AB1018" s="422">
        <f>(SUM($N242:$AB242)-SUM($N1018:$AA1018))*'Annexe 1. Taux de référence'!$U18</f>
        <v>0</v>
      </c>
      <c r="AC1018" s="408">
        <f t="shared" si="322"/>
        <v>0</v>
      </c>
      <c r="AD1018" s="1443"/>
      <c r="AE1018" s="1444"/>
      <c r="AF1018" s="1445"/>
    </row>
    <row r="1019" spans="1:32" ht="15" customHeight="1" outlineLevel="1" x14ac:dyDescent="0.2">
      <c r="A1019" s="11">
        <v>337</v>
      </c>
      <c r="B1019" s="669"/>
      <c r="C1019" s="649"/>
      <c r="D1019" s="649"/>
      <c r="E1019" s="650"/>
      <c r="F1019" s="915" t="s">
        <v>481</v>
      </c>
      <c r="G1019" s="916"/>
      <c r="H1019" s="916"/>
      <c r="I1019" s="916"/>
      <c r="J1019" s="916"/>
      <c r="K1019" s="916"/>
      <c r="L1019" s="917"/>
      <c r="M1019" s="408">
        <f t="shared" si="321"/>
        <v>0</v>
      </c>
      <c r="N1019" s="419">
        <f>IF(SUM($N243:N243)="","",SUM(($N243:N243))*'Annexe 1. Taux de référence'!$S19)</f>
        <v>0</v>
      </c>
      <c r="O1019" s="440">
        <f>(SUM($N243:$O243)-SUM($N1019:$N1019))*'Annexe 1. Taux de référence'!$S19</f>
        <v>0</v>
      </c>
      <c r="P1019" s="785">
        <f>(SUM($N243:$P243)-SUM($N1019:$O1019))*'Annexe 1. Taux de référence'!$S19</f>
        <v>0</v>
      </c>
      <c r="Q1019" s="439">
        <f>(SUM($N243:$Q243)-SUM($N1019:$P1019))*'Annexe 1. Taux de référence'!$S19</f>
        <v>0</v>
      </c>
      <c r="R1019" s="419">
        <f>(SUM($N243:$R243)-SUM($N1019:$Q1019))*'Annexe 1. Taux de référence'!$U19</f>
        <v>0</v>
      </c>
      <c r="S1019" s="422">
        <f>(SUM($N243:$S243)-SUM($N1019:$R1019))*'Annexe 1. Taux de référence'!$U19</f>
        <v>0</v>
      </c>
      <c r="T1019" s="422">
        <f>(SUM($N243:$T243)-SUM($N1019:$S1019))*'Annexe 1. Taux de référence'!$U19</f>
        <v>0</v>
      </c>
      <c r="U1019" s="422">
        <f>(SUM($N243:$U243)-SUM($N1019:$T1019))*'Annexe 1. Taux de référence'!$U19</f>
        <v>0</v>
      </c>
      <c r="V1019" s="422">
        <f>(SUM($N243:$V243)-SUM($N1019:$U1019))*'Annexe 1. Taux de référence'!$U19</f>
        <v>0</v>
      </c>
      <c r="W1019" s="422">
        <f>(SUM($N243:$W243)-SUM($N1019:$V1019))*'Annexe 1. Taux de référence'!$U19</f>
        <v>0</v>
      </c>
      <c r="X1019" s="422">
        <f>(SUM($N243:$X243)-SUM($N1019:$W1019))*'Annexe 1. Taux de référence'!$U19</f>
        <v>0</v>
      </c>
      <c r="Y1019" s="422">
        <f>(SUM($N243:$Y243)-SUM($N1019:$X1019))*'Annexe 1. Taux de référence'!$U19</f>
        <v>0</v>
      </c>
      <c r="Z1019" s="422">
        <f>(SUM($N243:$Z243)-SUM($N1019:$Y1019))*'Annexe 1. Taux de référence'!$U19</f>
        <v>0</v>
      </c>
      <c r="AA1019" s="422">
        <f>(SUM($N243:$AA243)-SUM($N1019:$Z1019))*'Annexe 1. Taux de référence'!$U19</f>
        <v>0</v>
      </c>
      <c r="AB1019" s="422">
        <f>(SUM($N243:$AB243)-SUM($N1019:$AA1019))*'Annexe 1. Taux de référence'!$U19</f>
        <v>0</v>
      </c>
      <c r="AC1019" s="408">
        <f t="shared" si="322"/>
        <v>0</v>
      </c>
      <c r="AD1019" s="1443"/>
      <c r="AE1019" s="1444"/>
      <c r="AF1019" s="1445"/>
    </row>
    <row r="1020" spans="1:32" ht="15" customHeight="1" outlineLevel="1" x14ac:dyDescent="0.2">
      <c r="A1020" s="11">
        <v>338</v>
      </c>
      <c r="B1020" s="669"/>
      <c r="C1020" s="649"/>
      <c r="D1020" s="649"/>
      <c r="E1020" s="650"/>
      <c r="F1020" s="915" t="s">
        <v>482</v>
      </c>
      <c r="G1020" s="916"/>
      <c r="H1020" s="916"/>
      <c r="I1020" s="916"/>
      <c r="J1020" s="916"/>
      <c r="K1020" s="916"/>
      <c r="L1020" s="917"/>
      <c r="M1020" s="408">
        <f t="shared" si="321"/>
        <v>0</v>
      </c>
      <c r="N1020" s="419">
        <f>IF(SUM($N244:N244)="","",SUM(($N244:N244))*'Annexe 1. Taux de référence'!$S20)</f>
        <v>0</v>
      </c>
      <c r="O1020" s="440">
        <f>(SUM($N244:$O244)-SUM($N1020:$N1020))*'Annexe 1. Taux de référence'!$S20</f>
        <v>0</v>
      </c>
      <c r="P1020" s="785">
        <f>(SUM($N244:$P244)-SUM($N1020:$O1020))*'Annexe 1. Taux de référence'!$S20</f>
        <v>0</v>
      </c>
      <c r="Q1020" s="439">
        <f>(SUM($N244:$Q244)-SUM($N1020:$P1020))*'Annexe 1. Taux de référence'!$S20</f>
        <v>0</v>
      </c>
      <c r="R1020" s="419">
        <f>(SUM($N244:$R244)-SUM($N1020:$Q1020))*'Annexe 1. Taux de référence'!$U20</f>
        <v>0</v>
      </c>
      <c r="S1020" s="422">
        <f>(SUM($N244:$S244)-SUM($N1020:$R1020))*'Annexe 1. Taux de référence'!$U20</f>
        <v>0</v>
      </c>
      <c r="T1020" s="422">
        <f>(SUM($N244:$T244)-SUM($N1020:$S1020))*'Annexe 1. Taux de référence'!$U20</f>
        <v>0</v>
      </c>
      <c r="U1020" s="422">
        <f>(SUM($N244:$U244)-SUM($N1020:$T1020))*'Annexe 1. Taux de référence'!$U20</f>
        <v>0</v>
      </c>
      <c r="V1020" s="422">
        <f>(SUM($N244:$V244)-SUM($N1020:$U1020))*'Annexe 1. Taux de référence'!$U20</f>
        <v>0</v>
      </c>
      <c r="W1020" s="422">
        <f>(SUM($N244:$W244)-SUM($N1020:$V1020))*'Annexe 1. Taux de référence'!$U20</f>
        <v>0</v>
      </c>
      <c r="X1020" s="422">
        <f>(SUM($N244:$X244)-SUM($N1020:$W1020))*'Annexe 1. Taux de référence'!$U20</f>
        <v>0</v>
      </c>
      <c r="Y1020" s="422">
        <f>(SUM($N244:$Y244)-SUM($N1020:$X1020))*'Annexe 1. Taux de référence'!$U20</f>
        <v>0</v>
      </c>
      <c r="Z1020" s="422">
        <f>(SUM($N244:$Z244)-SUM($N1020:$Y1020))*'Annexe 1. Taux de référence'!$U20</f>
        <v>0</v>
      </c>
      <c r="AA1020" s="422">
        <f>(SUM($N244:$AA244)-SUM($N1020:$Z1020))*'Annexe 1. Taux de référence'!$U20</f>
        <v>0</v>
      </c>
      <c r="AB1020" s="422">
        <f>(SUM($N244:$AB244)-SUM($N1020:$AA1020))*'Annexe 1. Taux de référence'!$U20</f>
        <v>0</v>
      </c>
      <c r="AC1020" s="408">
        <f t="shared" si="322"/>
        <v>0</v>
      </c>
      <c r="AD1020" s="1443"/>
      <c r="AE1020" s="1444"/>
      <c r="AF1020" s="1445"/>
    </row>
    <row r="1021" spans="1:32" ht="15" customHeight="1" outlineLevel="1" x14ac:dyDescent="0.2">
      <c r="A1021" s="11">
        <v>339</v>
      </c>
      <c r="B1021" s="669"/>
      <c r="C1021" s="263"/>
      <c r="D1021" s="263"/>
      <c r="E1021" s="264"/>
      <c r="F1021" s="859" t="s">
        <v>483</v>
      </c>
      <c r="G1021" s="860"/>
      <c r="H1021" s="860"/>
      <c r="I1021" s="860"/>
      <c r="J1021" s="860"/>
      <c r="K1021" s="860"/>
      <c r="L1021" s="861"/>
      <c r="M1021" s="408">
        <f t="shared" si="321"/>
        <v>0</v>
      </c>
      <c r="N1021" s="419">
        <f>IF(SUM($N245:N245)="","",SUM(($N245:N245))*'Annexe 1. Taux de référence'!$S21)</f>
        <v>0</v>
      </c>
      <c r="O1021" s="440">
        <f>(SUM($N245:$O245)-SUM($N1021:$N1021))*'Annexe 1. Taux de référence'!$S21</f>
        <v>0</v>
      </c>
      <c r="P1021" s="785">
        <f>(SUM($N245:$P245)-SUM($N1021:$O1021))*'Annexe 1. Taux de référence'!$S21</f>
        <v>0</v>
      </c>
      <c r="Q1021" s="439">
        <f>(SUM($N245:$Q245)-SUM($N1021:$P1021))*'Annexe 1. Taux de référence'!$S21</f>
        <v>0</v>
      </c>
      <c r="R1021" s="419">
        <f>(SUM($N245:$R245)-SUM($N1021:$Q1021))*'Annexe 1. Taux de référence'!$U21</f>
        <v>0</v>
      </c>
      <c r="S1021" s="422">
        <f>(SUM($N245:$S245)-SUM($N1021:$R1021))*'Annexe 1. Taux de référence'!$U21</f>
        <v>0</v>
      </c>
      <c r="T1021" s="422">
        <f>(SUM($N245:$T245)-SUM($N1021:$S1021))*'Annexe 1. Taux de référence'!$U21</f>
        <v>0</v>
      </c>
      <c r="U1021" s="422">
        <f>(SUM($N245:$U245)-SUM($N1021:$T1021))*'Annexe 1. Taux de référence'!$U21</f>
        <v>0</v>
      </c>
      <c r="V1021" s="422">
        <f>(SUM($N245:$V245)-SUM($N1021:$U1021))*'Annexe 1. Taux de référence'!$U21</f>
        <v>0</v>
      </c>
      <c r="W1021" s="422">
        <f>(SUM($N245:$W245)-SUM($N1021:$V1021))*'Annexe 1. Taux de référence'!$U21</f>
        <v>0</v>
      </c>
      <c r="X1021" s="422">
        <f>(SUM($N245:$X245)-SUM($N1021:$W1021))*'Annexe 1. Taux de référence'!$U21</f>
        <v>0</v>
      </c>
      <c r="Y1021" s="422">
        <f>(SUM($N245:$Y245)-SUM($N1021:$X1021))*'Annexe 1. Taux de référence'!$U21</f>
        <v>0</v>
      </c>
      <c r="Z1021" s="422">
        <f>(SUM($N245:$Z245)-SUM($N1021:$Y1021))*'Annexe 1. Taux de référence'!$U21</f>
        <v>0</v>
      </c>
      <c r="AA1021" s="422">
        <f>(SUM($N245:$AA245)-SUM($N1021:$Z1021))*'Annexe 1. Taux de référence'!$U21</f>
        <v>0</v>
      </c>
      <c r="AB1021" s="422">
        <f>(SUM($N245:$AB245)-SUM($N1021:$AA1021))*'Annexe 1. Taux de référence'!$U21</f>
        <v>0</v>
      </c>
      <c r="AC1021" s="408">
        <f t="shared" si="322"/>
        <v>0</v>
      </c>
      <c r="AD1021" s="1443"/>
      <c r="AE1021" s="1444"/>
      <c r="AF1021" s="1445"/>
    </row>
    <row r="1022" spans="1:32" ht="15" customHeight="1" outlineLevel="1" x14ac:dyDescent="0.2">
      <c r="A1022" s="11">
        <v>340</v>
      </c>
      <c r="B1022" s="669"/>
      <c r="C1022" s="263"/>
      <c r="D1022" s="271"/>
      <c r="E1022" s="853" t="s">
        <v>484</v>
      </c>
      <c r="F1022" s="854"/>
      <c r="G1022" s="854"/>
      <c r="H1022" s="854"/>
      <c r="I1022" s="854"/>
      <c r="J1022" s="854"/>
      <c r="K1022" s="854"/>
      <c r="L1022" s="855"/>
      <c r="M1022" s="407">
        <f>SUBTOTAL(9,M1023:M1028)</f>
        <v>0</v>
      </c>
      <c r="N1022" s="410">
        <f t="shared" ref="N1022:AC1022" si="323">SUBTOTAL(9,N1023:N1028)</f>
        <v>0</v>
      </c>
      <c r="O1022" s="414">
        <f t="shared" si="323"/>
        <v>0</v>
      </c>
      <c r="P1022" s="413">
        <f t="shared" si="323"/>
        <v>0</v>
      </c>
      <c r="Q1022" s="415">
        <f t="shared" si="323"/>
        <v>0</v>
      </c>
      <c r="R1022" s="410">
        <f t="shared" si="323"/>
        <v>0</v>
      </c>
      <c r="S1022" s="414">
        <f t="shared" si="323"/>
        <v>0</v>
      </c>
      <c r="T1022" s="413">
        <f t="shared" si="323"/>
        <v>0</v>
      </c>
      <c r="U1022" s="413">
        <f t="shared" si="323"/>
        <v>0</v>
      </c>
      <c r="V1022" s="413">
        <f t="shared" si="323"/>
        <v>0</v>
      </c>
      <c r="W1022" s="413">
        <f t="shared" si="323"/>
        <v>0</v>
      </c>
      <c r="X1022" s="413">
        <f t="shared" si="323"/>
        <v>0</v>
      </c>
      <c r="Y1022" s="413">
        <f t="shared" si="323"/>
        <v>0</v>
      </c>
      <c r="Z1022" s="413">
        <f t="shared" si="323"/>
        <v>0</v>
      </c>
      <c r="AA1022" s="413">
        <f t="shared" si="323"/>
        <v>0</v>
      </c>
      <c r="AB1022" s="411">
        <f t="shared" si="323"/>
        <v>0</v>
      </c>
      <c r="AC1022" s="415">
        <f t="shared" si="323"/>
        <v>0</v>
      </c>
      <c r="AD1022" s="1443"/>
      <c r="AE1022" s="1444"/>
      <c r="AF1022" s="1445"/>
    </row>
    <row r="1023" spans="1:32" ht="15" customHeight="1" outlineLevel="1" x14ac:dyDescent="0.2">
      <c r="A1023" s="11">
        <v>341</v>
      </c>
      <c r="B1023" s="669"/>
      <c r="C1023" s="649"/>
      <c r="D1023" s="649"/>
      <c r="E1023" s="650"/>
      <c r="F1023" s="856" t="s">
        <v>485</v>
      </c>
      <c r="G1023" s="857"/>
      <c r="H1023" s="857"/>
      <c r="I1023" s="857"/>
      <c r="J1023" s="857"/>
      <c r="K1023" s="857"/>
      <c r="L1023" s="858"/>
      <c r="M1023" s="408">
        <f t="shared" ref="M1023:M1028" si="324">M247</f>
        <v>0</v>
      </c>
      <c r="N1023" s="419">
        <f>IF(N247="",0,N247*'Annexe 1. Taux de référence'!$T23)</f>
        <v>0</v>
      </c>
      <c r="O1023" s="422">
        <f>IF(O247="",0,O247*'Annexe 1. Taux de référence'!$T23)</f>
        <v>0</v>
      </c>
      <c r="P1023" s="422">
        <f>IF(P247="",0,P247*'Annexe 1. Taux de référence'!$T23)</f>
        <v>0</v>
      </c>
      <c r="Q1023" s="423">
        <f>IF(Q247="",0,Q247*'Annexe 1. Taux de référence'!$T23)</f>
        <v>0</v>
      </c>
      <c r="R1023" s="419">
        <f>(SUM($N247:$R247)-SUM($N1023:Q1023))*'Annexe 1. Taux de référence'!$U23</f>
        <v>0</v>
      </c>
      <c r="S1023" s="422">
        <f>(SUM($N247:$R247)-SUM($N1023:R1023))*'Annexe 1. Taux de référence'!$U23</f>
        <v>0</v>
      </c>
      <c r="T1023" s="422">
        <f>(SUM($N247:$R247)-SUM($N1023:S1023))*'Annexe 1. Taux de référence'!$U23</f>
        <v>0</v>
      </c>
      <c r="U1023" s="422">
        <f>(SUM($N247:$R247)-SUM($N1023:T1023))*'Annexe 1. Taux de référence'!$U23</f>
        <v>0</v>
      </c>
      <c r="V1023" s="422">
        <f>(SUM($N247:$R247)-SUM($N1023:U1023))*'Annexe 1. Taux de référence'!$U23</f>
        <v>0</v>
      </c>
      <c r="W1023" s="422">
        <f>(SUM($N247:$R247)-SUM($N1023:V1023))*'Annexe 1. Taux de référence'!$U23</f>
        <v>0</v>
      </c>
      <c r="X1023" s="422">
        <f>(SUM($N247:$R247)-SUM($N1023:W1023))*'Annexe 1. Taux de référence'!$U23</f>
        <v>0</v>
      </c>
      <c r="Y1023" s="422">
        <f>(SUM($N247:$R247)-SUM($N1023:X1023))*'Annexe 1. Taux de référence'!$U23</f>
        <v>0</v>
      </c>
      <c r="Z1023" s="422">
        <f>(SUM($N247:$R247)-SUM($N1023:Y1023))*'Annexe 1. Taux de référence'!$U23</f>
        <v>0</v>
      </c>
      <c r="AA1023" s="422">
        <f>(SUM($N247:$R247)-SUM($N1023:Z1023))*'Annexe 1. Taux de référence'!$U23</f>
        <v>0</v>
      </c>
      <c r="AB1023" s="422">
        <f>(SUM($N247:$R247)-SUM($N1023:AA1023))*'Annexe 1. Taux de référence'!$U23</f>
        <v>0</v>
      </c>
      <c r="AC1023" s="408">
        <f t="shared" ref="AC1023:AC1066" si="325">M1023-SUM(N1023:AB1023)</f>
        <v>0</v>
      </c>
      <c r="AD1023" s="1443"/>
      <c r="AE1023" s="1444"/>
      <c r="AF1023" s="1445"/>
    </row>
    <row r="1024" spans="1:32" ht="15" customHeight="1" outlineLevel="1" x14ac:dyDescent="0.2">
      <c r="A1024" s="11">
        <v>342</v>
      </c>
      <c r="B1024" s="669"/>
      <c r="C1024" s="649"/>
      <c r="D1024" s="649"/>
      <c r="E1024" s="650"/>
      <c r="F1024" s="915" t="s">
        <v>486</v>
      </c>
      <c r="G1024" s="916"/>
      <c r="H1024" s="916"/>
      <c r="I1024" s="916"/>
      <c r="J1024" s="916"/>
      <c r="K1024" s="916"/>
      <c r="L1024" s="917"/>
      <c r="M1024" s="408">
        <f t="shared" si="324"/>
        <v>0</v>
      </c>
      <c r="N1024" s="419">
        <f>IF(N248="",0,N248*'Annexe 1. Taux de référence'!$T24)</f>
        <v>0</v>
      </c>
      <c r="O1024" s="422">
        <f>IF(O248="",0,O248*'Annexe 1. Taux de référence'!$T24)</f>
        <v>0</v>
      </c>
      <c r="P1024" s="422">
        <f>IF(P248="",0,P248*'Annexe 1. Taux de référence'!$T24)</f>
        <v>0</v>
      </c>
      <c r="Q1024" s="423">
        <f>IF(Q248="",0,Q248*'Annexe 1. Taux de référence'!$T24)</f>
        <v>0</v>
      </c>
      <c r="R1024" s="419">
        <f>IF(R248="",0,R248*'Annexe 1. Taux de référence'!$U24)</f>
        <v>0</v>
      </c>
      <c r="S1024" s="422">
        <f>(SUM($N248:$Q248,S248)-SUM($N1024:Q1024))*'Annexe 1. Taux de référence'!$U24</f>
        <v>0</v>
      </c>
      <c r="T1024" s="422">
        <f>($R248-$R1024)*'Annexe 1. Taux de référence'!$U24</f>
        <v>0</v>
      </c>
      <c r="U1024" s="422">
        <f>(SUM($N248:$Q248,$S248)-SUM($N1024:Q1024)-S1024)*'Annexe 1. Taux de référence'!$U24</f>
        <v>0</v>
      </c>
      <c r="V1024" s="422">
        <f>($R248-$R1024-T1024)*'Annexe 1. Taux de référence'!$U24</f>
        <v>0</v>
      </c>
      <c r="W1024" s="422">
        <f>(SUM($N248:$Q248,$S248)-SUM($N1024:$Q1024)-$S1024-$U1024)*'Annexe 1. Taux de référence'!$U24</f>
        <v>0</v>
      </c>
      <c r="X1024" s="422">
        <f>($R248-$R1024-$T1024-$V1024)*'Annexe 1. Taux de référence'!$U24</f>
        <v>0</v>
      </c>
      <c r="Y1024" s="422">
        <f>(SUM($N248:$Q248,$S248)-SUM($N1024:Q1024)-$S1024-$U1024-$W1024)*'Annexe 1. Taux de référence'!$U24</f>
        <v>0</v>
      </c>
      <c r="Z1024" s="422">
        <f>($R248-$R1024-$T1024-$V1024-$X1024)*'Annexe 1. Taux de référence'!$U24</f>
        <v>0</v>
      </c>
      <c r="AA1024" s="422">
        <f>(SUM($N248:$Q248,$S248)-SUM($N1024:Q1024)-$S1024-$U1024-$W1024-$Y1024)*'Annexe 1. Taux de référence'!$U24</f>
        <v>0</v>
      </c>
      <c r="AB1024" s="422">
        <f>($R248-$R1024-$T1024-$V1024-$X1024-$Z1024)*'Annexe 1. Taux de référence'!$U24</f>
        <v>0</v>
      </c>
      <c r="AC1024" s="408">
        <f t="shared" si="325"/>
        <v>0</v>
      </c>
      <c r="AD1024" s="1443"/>
      <c r="AE1024" s="1444"/>
      <c r="AF1024" s="1445"/>
    </row>
    <row r="1025" spans="1:32" ht="15" customHeight="1" outlineLevel="1" x14ac:dyDescent="0.2">
      <c r="A1025" s="11">
        <v>343</v>
      </c>
      <c r="B1025" s="669"/>
      <c r="C1025" s="649"/>
      <c r="D1025" s="649"/>
      <c r="E1025" s="650"/>
      <c r="F1025" s="915" t="s">
        <v>487</v>
      </c>
      <c r="G1025" s="916"/>
      <c r="H1025" s="916"/>
      <c r="I1025" s="916"/>
      <c r="J1025" s="916"/>
      <c r="K1025" s="916"/>
      <c r="L1025" s="917"/>
      <c r="M1025" s="408">
        <f t="shared" si="324"/>
        <v>0</v>
      </c>
      <c r="N1025" s="419">
        <f>IF(N249="",0,N249*'Annexe 1. Taux de référence'!$T25)</f>
        <v>0</v>
      </c>
      <c r="O1025" s="422">
        <f>IF(O249="",0,O249*'Annexe 1. Taux de référence'!$T25)</f>
        <v>0</v>
      </c>
      <c r="P1025" s="422">
        <f>IF(P249="",0,P249*'Annexe 1. Taux de référence'!$T25)</f>
        <v>0</v>
      </c>
      <c r="Q1025" s="423">
        <f>IF(Q249="",0,Q249*'Annexe 1. Taux de référence'!$T25)</f>
        <v>0</v>
      </c>
      <c r="R1025" s="419">
        <f>IF(R249="",0,R249*'Annexe 1. Taux de référence'!$U25)</f>
        <v>0</v>
      </c>
      <c r="S1025" s="422">
        <f>IF(S249="",0,S249*'Annexe 1. Taux de référence'!$U25)</f>
        <v>0</v>
      </c>
      <c r="T1025" s="422">
        <f>(SUM($N249:$Q249,T249)-SUM($N1025:Q1025))*'Annexe 1. Taux de référence'!$U25</f>
        <v>0</v>
      </c>
      <c r="U1025" s="422">
        <f>($R249+$U249-R1025)*'Annexe 1. Taux de référence'!$U25</f>
        <v>0</v>
      </c>
      <c r="V1025" s="422">
        <f>($S249-$S1025)*'Annexe 1. Taux de référence'!$U25</f>
        <v>0</v>
      </c>
      <c r="W1025" s="422">
        <f>(SUM($N249:$Q249,$T249)-SUM($N1025:$Q1025)-$T1025)*'Annexe 1. Taux de référence'!$U25</f>
        <v>0</v>
      </c>
      <c r="X1025" s="422">
        <f>($R249+$U249-$R1025-$U1025)*'Annexe 1. Taux de référence'!$U25</f>
        <v>0</v>
      </c>
      <c r="Y1025" s="422">
        <f>($S249-$S1025-V1025)*'Annexe 1. Taux de référence'!$U25</f>
        <v>0</v>
      </c>
      <c r="Z1025" s="422">
        <f>(SUM($N249:$Q249,$T249)-SUM($N1025:Q1025)-$T1025-$W1025)*'Annexe 1. Taux de référence'!$U25</f>
        <v>0</v>
      </c>
      <c r="AA1025" s="422">
        <f>($R249+$U249-$R1025-$U1025-$X1025)*'Annexe 1. Taux de référence'!$U25</f>
        <v>0</v>
      </c>
      <c r="AB1025" s="422">
        <f>($S249-$S1025-V1025-Y1025)*'Annexe 1. Taux de référence'!$U25</f>
        <v>0</v>
      </c>
      <c r="AC1025" s="408">
        <f t="shared" si="325"/>
        <v>0</v>
      </c>
      <c r="AD1025" s="1443"/>
      <c r="AE1025" s="1444"/>
      <c r="AF1025" s="1445"/>
    </row>
    <row r="1026" spans="1:32" ht="15" customHeight="1" outlineLevel="1" x14ac:dyDescent="0.2">
      <c r="A1026" s="11">
        <v>344</v>
      </c>
      <c r="B1026" s="669"/>
      <c r="C1026" s="649"/>
      <c r="D1026" s="649"/>
      <c r="E1026" s="650"/>
      <c r="F1026" s="915" t="s">
        <v>488</v>
      </c>
      <c r="G1026" s="916"/>
      <c r="H1026" s="916"/>
      <c r="I1026" s="916"/>
      <c r="J1026" s="916"/>
      <c r="K1026" s="916"/>
      <c r="L1026" s="917"/>
      <c r="M1026" s="408">
        <f t="shared" si="324"/>
        <v>0</v>
      </c>
      <c r="N1026" s="419">
        <f>IF(N250="",0,N250*'Annexe 1. Taux de référence'!$T26)</f>
        <v>0</v>
      </c>
      <c r="O1026" s="422">
        <f>IF(O250="",0,O250*'Annexe 1. Taux de référence'!$T26)</f>
        <v>0</v>
      </c>
      <c r="P1026" s="422">
        <f>IF(P250="",0,P250*'Annexe 1. Taux de référence'!$T26)</f>
        <v>0</v>
      </c>
      <c r="Q1026" s="423">
        <f>IF(Q250="",0,Q250*'Annexe 1. Taux de référence'!$T26)</f>
        <v>0</v>
      </c>
      <c r="R1026" s="419">
        <f>IF(R250="",0,R250*'Annexe 1. Taux de référence'!$U26)</f>
        <v>0</v>
      </c>
      <c r="S1026" s="422">
        <f>IF(S250="",0,S250*'Annexe 1. Taux de référence'!$U26)</f>
        <v>0</v>
      </c>
      <c r="T1026" s="422">
        <f>IF(T250="",0,T250*'Annexe 1. Taux de référence'!$U26)</f>
        <v>0</v>
      </c>
      <c r="U1026" s="422">
        <f>IF(U250="",0,U250*'Annexe 1. Taux de référence'!$U26)</f>
        <v>0</v>
      </c>
      <c r="V1026" s="422">
        <f>IF(V250="",0,V250*'Annexe 1. Taux de référence'!$U26)</f>
        <v>0</v>
      </c>
      <c r="W1026" s="422">
        <f>(SUM($N250:$Q250,$W250)-SUM($N1026:$Q1026))*'Annexe 1. Taux de référence'!$U26</f>
        <v>0</v>
      </c>
      <c r="X1026" s="422">
        <f>($R250+$X250-R1026)*'Annexe 1. Taux de référence'!$U26</f>
        <v>0</v>
      </c>
      <c r="Y1026" s="422">
        <f>($S250+$Y250-S1026)*'Annexe 1. Taux de référence'!$U26</f>
        <v>0</v>
      </c>
      <c r="Z1026" s="422">
        <f>($T250-$T1026)*'Annexe 1. Taux de référence'!$U26</f>
        <v>0</v>
      </c>
      <c r="AA1026" s="422">
        <f>($U250-$U1026)*'Annexe 1. Taux de référence'!$U26</f>
        <v>0</v>
      </c>
      <c r="AB1026" s="422">
        <f>($V250-$V1026)*'Annexe 1. Taux de référence'!$U26</f>
        <v>0</v>
      </c>
      <c r="AC1026" s="408">
        <f t="shared" si="325"/>
        <v>0</v>
      </c>
      <c r="AD1026" s="1443"/>
      <c r="AE1026" s="1444"/>
      <c r="AF1026" s="1445"/>
    </row>
    <row r="1027" spans="1:32" ht="15" customHeight="1" outlineLevel="1" x14ac:dyDescent="0.2">
      <c r="A1027" s="11">
        <v>345</v>
      </c>
      <c r="B1027" s="669"/>
      <c r="C1027" s="649"/>
      <c r="D1027" s="649"/>
      <c r="E1027" s="650"/>
      <c r="F1027" s="915" t="s">
        <v>489</v>
      </c>
      <c r="G1027" s="916"/>
      <c r="H1027" s="916"/>
      <c r="I1027" s="916"/>
      <c r="J1027" s="916"/>
      <c r="K1027" s="916"/>
      <c r="L1027" s="917"/>
      <c r="M1027" s="408">
        <f t="shared" si="324"/>
        <v>0</v>
      </c>
      <c r="N1027" s="419">
        <f>IF(N251="",0,N251*'Annexe 1. Taux de référence'!$T27)</f>
        <v>0</v>
      </c>
      <c r="O1027" s="422">
        <f>IF(O251="",0,O251*'Annexe 1. Taux de référence'!$T27)</f>
        <v>0</v>
      </c>
      <c r="P1027" s="422">
        <f>IF(P251="",0,P251*'Annexe 1. Taux de référence'!$T27)</f>
        <v>0</v>
      </c>
      <c r="Q1027" s="423">
        <f>IF(Q251="",0,Q251*'Annexe 1. Taux de référence'!$T27)</f>
        <v>0</v>
      </c>
      <c r="R1027" s="419">
        <f>IF(R251="",0,R251*'Annexe 1. Taux de référence'!$U27)</f>
        <v>0</v>
      </c>
      <c r="S1027" s="422">
        <f>IF(S251="",0,S251*'Annexe 1. Taux de référence'!$U27)</f>
        <v>0</v>
      </c>
      <c r="T1027" s="422">
        <f>IF(T251="",0,T251*'Annexe 1. Taux de référence'!$U27)</f>
        <v>0</v>
      </c>
      <c r="U1027" s="422">
        <f>IF(U251="",0,U251*'Annexe 1. Taux de référence'!$U27)</f>
        <v>0</v>
      </c>
      <c r="V1027" s="422">
        <f>IF(V251="",0,V251*'Annexe 1. Taux de référence'!$U27)</f>
        <v>0</v>
      </c>
      <c r="W1027" s="422">
        <f>IF(W251="",0,W251*'Annexe 1. Taux de référence'!$U27)</f>
        <v>0</v>
      </c>
      <c r="X1027" s="422">
        <f>IF(X251="",0,X251*'Annexe 1. Taux de référence'!$U27)</f>
        <v>0</v>
      </c>
      <c r="Y1027" s="422">
        <f>IF(Y251="",0,Y251*'Annexe 1. Taux de référence'!$U27)</f>
        <v>0</v>
      </c>
      <c r="Z1027" s="422">
        <f>IF(Z251="",0,Z251*'Annexe 1. Taux de référence'!$U27)</f>
        <v>0</v>
      </c>
      <c r="AA1027" s="422">
        <f>IF(AA251="",0,AA251*'Annexe 1. Taux de référence'!$U27)</f>
        <v>0</v>
      </c>
      <c r="AB1027" s="422">
        <f>IF(AB251="",0,AB251*'Annexe 1. Taux de référence'!$U27)</f>
        <v>0</v>
      </c>
      <c r="AC1027" s="408">
        <f t="shared" si="325"/>
        <v>0</v>
      </c>
      <c r="AD1027" s="1443"/>
      <c r="AE1027" s="1444"/>
      <c r="AF1027" s="1445"/>
    </row>
    <row r="1028" spans="1:32" ht="15" customHeight="1" outlineLevel="1" x14ac:dyDescent="0.2">
      <c r="A1028" s="11">
        <v>346</v>
      </c>
      <c r="B1028" s="669"/>
      <c r="C1028" s="263"/>
      <c r="D1028" s="263"/>
      <c r="E1028" s="264"/>
      <c r="F1028" s="859" t="s">
        <v>490</v>
      </c>
      <c r="G1028" s="860"/>
      <c r="H1028" s="860"/>
      <c r="I1028" s="860"/>
      <c r="J1028" s="860"/>
      <c r="K1028" s="860"/>
      <c r="L1028" s="861"/>
      <c r="M1028" s="408">
        <f t="shared" si="324"/>
        <v>0</v>
      </c>
      <c r="N1028" s="419">
        <f>IF(N252="",0,N252*'Annexe 1. Taux de référence'!$T28)</f>
        <v>0</v>
      </c>
      <c r="O1028" s="422">
        <f>IF(O252="",0,O252*'Annexe 1. Taux de référence'!$T28)</f>
        <v>0</v>
      </c>
      <c r="P1028" s="422">
        <f>IF(P252="",0,P252*'Annexe 1. Taux de référence'!$T28)</f>
        <v>0</v>
      </c>
      <c r="Q1028" s="423">
        <f>IF(Q252="",0,Q252*'Annexe 1. Taux de référence'!$T28)</f>
        <v>0</v>
      </c>
      <c r="R1028" s="419">
        <f>IF(R252="",0,R252*'Annexe 1. Taux de référence'!$U28)</f>
        <v>0</v>
      </c>
      <c r="S1028" s="422">
        <f>IF(S252="",0,S252*'Annexe 1. Taux de référence'!$U28)</f>
        <v>0</v>
      </c>
      <c r="T1028" s="422">
        <f>IF(T252="",0,T252*'Annexe 1. Taux de référence'!$U28)</f>
        <v>0</v>
      </c>
      <c r="U1028" s="422">
        <f>IF(U252="",0,U252*'Annexe 1. Taux de référence'!$U28)</f>
        <v>0</v>
      </c>
      <c r="V1028" s="422">
        <f>IF(V252="",0,V252*'Annexe 1. Taux de référence'!$U28)</f>
        <v>0</v>
      </c>
      <c r="W1028" s="422">
        <f>IF(W252="",0,W252*'Annexe 1. Taux de référence'!$U28)</f>
        <v>0</v>
      </c>
      <c r="X1028" s="422">
        <f>IF(X252="",0,X252*'Annexe 1. Taux de référence'!$U28)</f>
        <v>0</v>
      </c>
      <c r="Y1028" s="422">
        <f>IF(Y252="",0,Y252*'Annexe 1. Taux de référence'!$U28)</f>
        <v>0</v>
      </c>
      <c r="Z1028" s="422">
        <f>IF(Z252="",0,Z252*'Annexe 1. Taux de référence'!$U28)</f>
        <v>0</v>
      </c>
      <c r="AA1028" s="422">
        <f>IF(AA252="",0,AA252*'Annexe 1. Taux de référence'!$U28)</f>
        <v>0</v>
      </c>
      <c r="AB1028" s="422">
        <f>IF(AB252="",0,AB252*'Annexe 1. Taux de référence'!$U28)</f>
        <v>0</v>
      </c>
      <c r="AC1028" s="408">
        <f t="shared" si="325"/>
        <v>0</v>
      </c>
      <c r="AD1028" s="1443"/>
      <c r="AE1028" s="1444"/>
      <c r="AF1028" s="1445"/>
    </row>
    <row r="1029" spans="1:32" ht="15" customHeight="1" outlineLevel="1" x14ac:dyDescent="0.2">
      <c r="A1029" s="11">
        <v>347</v>
      </c>
      <c r="B1029" s="669"/>
      <c r="C1029" s="263"/>
      <c r="D1029" s="271"/>
      <c r="E1029" s="853" t="s">
        <v>493</v>
      </c>
      <c r="F1029" s="854"/>
      <c r="G1029" s="854"/>
      <c r="H1029" s="854"/>
      <c r="I1029" s="854"/>
      <c r="J1029" s="854"/>
      <c r="K1029" s="854"/>
      <c r="L1029" s="855"/>
      <c r="M1029" s="407">
        <f>SUBTOTAL(9,M1030:M1035)</f>
        <v>0</v>
      </c>
      <c r="N1029" s="410">
        <f t="shared" ref="N1029:AC1029" si="326">SUBTOTAL(9,N1030:N1035)</f>
        <v>0</v>
      </c>
      <c r="O1029" s="414">
        <f t="shared" si="326"/>
        <v>0</v>
      </c>
      <c r="P1029" s="413">
        <f t="shared" si="326"/>
        <v>0</v>
      </c>
      <c r="Q1029" s="415">
        <f t="shared" si="326"/>
        <v>0</v>
      </c>
      <c r="R1029" s="410">
        <f t="shared" si="326"/>
        <v>0</v>
      </c>
      <c r="S1029" s="414">
        <f t="shared" si="326"/>
        <v>0</v>
      </c>
      <c r="T1029" s="413">
        <f t="shared" si="326"/>
        <v>0</v>
      </c>
      <c r="U1029" s="413">
        <f t="shared" si="326"/>
        <v>0</v>
      </c>
      <c r="V1029" s="413">
        <f t="shared" si="326"/>
        <v>0</v>
      </c>
      <c r="W1029" s="413">
        <f t="shared" si="326"/>
        <v>0</v>
      </c>
      <c r="X1029" s="413">
        <f t="shared" si="326"/>
        <v>0</v>
      </c>
      <c r="Y1029" s="413">
        <f t="shared" si="326"/>
        <v>0</v>
      </c>
      <c r="Z1029" s="413">
        <f t="shared" si="326"/>
        <v>0</v>
      </c>
      <c r="AA1029" s="413">
        <f t="shared" si="326"/>
        <v>0</v>
      </c>
      <c r="AB1029" s="411">
        <f t="shared" si="326"/>
        <v>0</v>
      </c>
      <c r="AC1029" s="415">
        <f t="shared" si="326"/>
        <v>0</v>
      </c>
      <c r="AD1029" s="1443"/>
      <c r="AE1029" s="1444"/>
      <c r="AF1029" s="1445"/>
    </row>
    <row r="1030" spans="1:32" ht="15" customHeight="1" outlineLevel="1" x14ac:dyDescent="0.2">
      <c r="A1030" s="11">
        <v>348</v>
      </c>
      <c r="B1030" s="669"/>
      <c r="C1030" s="649"/>
      <c r="D1030" s="649"/>
      <c r="E1030" s="650"/>
      <c r="F1030" s="856" t="s">
        <v>491</v>
      </c>
      <c r="G1030" s="857"/>
      <c r="H1030" s="857"/>
      <c r="I1030" s="857"/>
      <c r="J1030" s="857"/>
      <c r="K1030" s="857"/>
      <c r="L1030" s="858"/>
      <c r="M1030" s="408">
        <f t="shared" ref="M1030:M1035" si="327">M254</f>
        <v>0</v>
      </c>
      <c r="N1030" s="419">
        <f>IF(N254="",0,N254*'Annexe 1. Taux de référence'!$T30)</f>
        <v>0</v>
      </c>
      <c r="O1030" s="422">
        <f>IF(O254="",0,O254*'Annexe 1. Taux de référence'!$T30)</f>
        <v>0</v>
      </c>
      <c r="P1030" s="422">
        <f>IF(P254="",0,P254*'Annexe 1. Taux de référence'!$T30)</f>
        <v>0</v>
      </c>
      <c r="Q1030" s="423">
        <f>IF(Q254="",0,Q254*'Annexe 1. Taux de référence'!$T30)</f>
        <v>0</v>
      </c>
      <c r="R1030" s="419">
        <f>(SUM($N254:$R254)-SUM($N1030:Q1030))*'Annexe 1. Taux de référence'!$U30</f>
        <v>0</v>
      </c>
      <c r="S1030" s="421">
        <f>(SUM($N254:$R254)-SUM($N1030:R1030))*'Annexe 1. Taux de référence'!$U30</f>
        <v>0</v>
      </c>
      <c r="T1030" s="421">
        <f>(SUM($N254:$R254)-SUM($N1030:S1030))*'Annexe 1. Taux de référence'!$U30</f>
        <v>0</v>
      </c>
      <c r="U1030" s="421">
        <f>(SUM($N254:$R254)-SUM($N1030:T1030))*'Annexe 1. Taux de référence'!$U30</f>
        <v>0</v>
      </c>
      <c r="V1030" s="421">
        <f>(SUM($N254:$R254)-SUM($N1030:U1030))*'Annexe 1. Taux de référence'!$U30</f>
        <v>0</v>
      </c>
      <c r="W1030" s="421">
        <f>(SUM($N254:$R254)-SUM($N1030:V1030))*'Annexe 1. Taux de référence'!$U30</f>
        <v>0</v>
      </c>
      <c r="X1030" s="422">
        <f>(SUM($N254:$R254)-SUM($N1030:W1030))*'Annexe 1. Taux de référence'!$U30</f>
        <v>0</v>
      </c>
      <c r="Y1030" s="421">
        <f>(SUM($N254:$R254)-SUM($N1030:X1030))*'Annexe 1. Taux de référence'!$U30</f>
        <v>0</v>
      </c>
      <c r="Z1030" s="421">
        <f>(SUM($N254:$R254)-SUM($N1030:Y1030))*'Annexe 1. Taux de référence'!$U30</f>
        <v>0</v>
      </c>
      <c r="AA1030" s="421">
        <f>(SUM($N254:$R254)-SUM($N1030:Z1030))*'Annexe 1. Taux de référence'!$U30</f>
        <v>0</v>
      </c>
      <c r="AB1030" s="421">
        <f>(SUM($N254:$R254)-SUM($N1030:AA1030))*'Annexe 1. Taux de référence'!$U30</f>
        <v>0</v>
      </c>
      <c r="AC1030" s="408">
        <f t="shared" ref="AC1030:AC1035" si="328">M1030-SUM(N1030:AB1030)</f>
        <v>0</v>
      </c>
      <c r="AD1030" s="1443"/>
      <c r="AE1030" s="1444"/>
      <c r="AF1030" s="1445"/>
    </row>
    <row r="1031" spans="1:32" ht="15" customHeight="1" outlineLevel="1" x14ac:dyDescent="0.2">
      <c r="A1031" s="11">
        <v>349</v>
      </c>
      <c r="B1031" s="669"/>
      <c r="C1031" s="649"/>
      <c r="D1031" s="649"/>
      <c r="E1031" s="650"/>
      <c r="F1031" s="915" t="s">
        <v>492</v>
      </c>
      <c r="G1031" s="916"/>
      <c r="H1031" s="916"/>
      <c r="I1031" s="916"/>
      <c r="J1031" s="916"/>
      <c r="K1031" s="916"/>
      <c r="L1031" s="917"/>
      <c r="M1031" s="408">
        <f t="shared" si="327"/>
        <v>0</v>
      </c>
      <c r="N1031" s="419">
        <f>IF(N255="",0,N255*'Annexe 1. Taux de référence'!$T31)</f>
        <v>0</v>
      </c>
      <c r="O1031" s="422">
        <f>IF(O255="",0,O255*'Annexe 1. Taux de référence'!$T31)</f>
        <v>0</v>
      </c>
      <c r="P1031" s="422">
        <f>IF(P255="",0,P255*'Annexe 1. Taux de référence'!$T31)</f>
        <v>0</v>
      </c>
      <c r="Q1031" s="423">
        <f>IF(Q255="",0,Q255*'Annexe 1. Taux de référence'!$T31)</f>
        <v>0</v>
      </c>
      <c r="R1031" s="419">
        <f>IF(R255="",0,R255*'Annexe 1. Taux de référence'!$U31)</f>
        <v>0</v>
      </c>
      <c r="S1031" s="422">
        <f>(SUM($N255:$Q255,S255)-SUM($N1031:Q1031))*'Annexe 1. Taux de référence'!$U31</f>
        <v>0</v>
      </c>
      <c r="T1031" s="422">
        <f>($R255-$R1031)*'Annexe 1. Taux de référence'!$U31</f>
        <v>0</v>
      </c>
      <c r="U1031" s="422">
        <f>(SUM($N255:$Q255,$S255)-SUM($N1031:Q1031)-S1031)*'Annexe 1. Taux de référence'!$U31</f>
        <v>0</v>
      </c>
      <c r="V1031" s="422">
        <f>($R255-$R1031-T1031)*'Annexe 1. Taux de référence'!$U31</f>
        <v>0</v>
      </c>
      <c r="W1031" s="422">
        <f>(SUM($N255:$Q255,$S255)-SUM($N1031:$Q1031)-$S1031-$U1031)*'Annexe 1. Taux de référence'!$U31</f>
        <v>0</v>
      </c>
      <c r="X1031" s="422">
        <f>($R255-$R1031-$T1031-$V1031)*'Annexe 1. Taux de référence'!$U31</f>
        <v>0</v>
      </c>
      <c r="Y1031" s="422">
        <f>(SUM($N255:$Q255,$S255)-SUM($N1031:Q1031)-$S1031-$U1031-$W1031)*'Annexe 1. Taux de référence'!$U31</f>
        <v>0</v>
      </c>
      <c r="Z1031" s="422">
        <f>($R255-$R1031-$T1031-$V1031-$X1031)*'Annexe 1. Taux de référence'!$U31</f>
        <v>0</v>
      </c>
      <c r="AA1031" s="422">
        <f>(SUM($N255:$Q255,$S255)-SUM($N1031:Q1031)-$S1031-$U1031-$W1031-$Y1031)*'Annexe 1. Taux de référence'!$U31</f>
        <v>0</v>
      </c>
      <c r="AB1031" s="422">
        <f>($R255-$R1031-$T1031-$V1031-$X1031-$Z1031)*'Annexe 1. Taux de référence'!$U31</f>
        <v>0</v>
      </c>
      <c r="AC1031" s="408">
        <f t="shared" si="328"/>
        <v>0</v>
      </c>
      <c r="AD1031" s="1443"/>
      <c r="AE1031" s="1444"/>
      <c r="AF1031" s="1445"/>
    </row>
    <row r="1032" spans="1:32" ht="15" customHeight="1" outlineLevel="1" x14ac:dyDescent="0.2">
      <c r="A1032" s="11">
        <v>350</v>
      </c>
      <c r="B1032" s="669"/>
      <c r="C1032" s="649"/>
      <c r="D1032" s="649"/>
      <c r="E1032" s="650"/>
      <c r="F1032" s="915" t="s">
        <v>494</v>
      </c>
      <c r="G1032" s="916"/>
      <c r="H1032" s="916"/>
      <c r="I1032" s="916"/>
      <c r="J1032" s="916"/>
      <c r="K1032" s="916"/>
      <c r="L1032" s="917"/>
      <c r="M1032" s="408">
        <f t="shared" si="327"/>
        <v>0</v>
      </c>
      <c r="N1032" s="419">
        <f>IF(N256="",0,N256*'Annexe 1. Taux de référence'!$T32)</f>
        <v>0</v>
      </c>
      <c r="O1032" s="422">
        <f>IF(O256="",0,O256*'Annexe 1. Taux de référence'!$T32)</f>
        <v>0</v>
      </c>
      <c r="P1032" s="422">
        <f>IF(P256="",0,P256*'Annexe 1. Taux de référence'!$T32)</f>
        <v>0</v>
      </c>
      <c r="Q1032" s="423">
        <f>IF(Q256="",0,Q256*'Annexe 1. Taux de référence'!$T32)</f>
        <v>0</v>
      </c>
      <c r="R1032" s="419">
        <f>IF(R256="",0,R256*'Annexe 1. Taux de référence'!$U32)</f>
        <v>0</v>
      </c>
      <c r="S1032" s="422">
        <f>IF(S256="",0,S256*'Annexe 1. Taux de référence'!$U32)</f>
        <v>0</v>
      </c>
      <c r="T1032" s="422">
        <f>(SUM($N256:$Q256,T256)-SUM($N1032:Q1032))*'Annexe 1. Taux de référence'!$U32</f>
        <v>0</v>
      </c>
      <c r="U1032" s="422">
        <f>($R256+$U256-R1032)*'Annexe 1. Taux de référence'!$U32</f>
        <v>0</v>
      </c>
      <c r="V1032" s="422">
        <f>($S256-$S1032)*'Annexe 1. Taux de référence'!$U32</f>
        <v>0</v>
      </c>
      <c r="W1032" s="422">
        <f>(SUM($N256:$Q256,$T256)-SUM($N1032:$Q1032)-$T1032)*'Annexe 1. Taux de référence'!$U32</f>
        <v>0</v>
      </c>
      <c r="X1032" s="422">
        <f>($R256+$U256-$R1032-$U1032)*'Annexe 1. Taux de référence'!$U32</f>
        <v>0</v>
      </c>
      <c r="Y1032" s="422">
        <f>($S256-$S1032-V1032)*'Annexe 1. Taux de référence'!$U32</f>
        <v>0</v>
      </c>
      <c r="Z1032" s="422">
        <f>(SUM($N256:$Q256,$T256)-SUM($N1032:Q1032)-$T1032-$W1032)*'Annexe 1. Taux de référence'!$U32</f>
        <v>0</v>
      </c>
      <c r="AA1032" s="422">
        <f>($R256+$U256-$R1032-$U1032-$X1032)*'Annexe 1. Taux de référence'!$U32</f>
        <v>0</v>
      </c>
      <c r="AB1032" s="422">
        <f>($S256-$S1032-V1032-Y1032)*'Annexe 1. Taux de référence'!$U32</f>
        <v>0</v>
      </c>
      <c r="AC1032" s="408">
        <f t="shared" si="328"/>
        <v>0</v>
      </c>
      <c r="AD1032" s="1443"/>
      <c r="AE1032" s="1444"/>
      <c r="AF1032" s="1445"/>
    </row>
    <row r="1033" spans="1:32" ht="15" customHeight="1" outlineLevel="1" x14ac:dyDescent="0.2">
      <c r="A1033" s="11">
        <v>351</v>
      </c>
      <c r="B1033" s="669"/>
      <c r="C1033" s="649"/>
      <c r="D1033" s="649"/>
      <c r="E1033" s="650"/>
      <c r="F1033" s="915" t="s">
        <v>495</v>
      </c>
      <c r="G1033" s="916"/>
      <c r="H1033" s="916"/>
      <c r="I1033" s="916"/>
      <c r="J1033" s="916"/>
      <c r="K1033" s="916"/>
      <c r="L1033" s="917"/>
      <c r="M1033" s="408">
        <f t="shared" si="327"/>
        <v>0</v>
      </c>
      <c r="N1033" s="419">
        <f>IF(N257="",0,N257*'Annexe 1. Taux de référence'!$T33)</f>
        <v>0</v>
      </c>
      <c r="O1033" s="422">
        <f>IF(O257="",0,O257*'Annexe 1. Taux de référence'!$T33)</f>
        <v>0</v>
      </c>
      <c r="P1033" s="422">
        <f>IF(P257="",0,P257*'Annexe 1. Taux de référence'!$T33)</f>
        <v>0</v>
      </c>
      <c r="Q1033" s="423">
        <f>IF(Q257="",0,Q257*'Annexe 1. Taux de référence'!$T33)</f>
        <v>0</v>
      </c>
      <c r="R1033" s="419">
        <f>IF(R257="",0,R257*'Annexe 1. Taux de référence'!$U33)</f>
        <v>0</v>
      </c>
      <c r="S1033" s="422">
        <f>IF(S257="",0,S257*'Annexe 1. Taux de référence'!$U33)</f>
        <v>0</v>
      </c>
      <c r="T1033" s="422">
        <f>IF(T257="",0,T257*'Annexe 1. Taux de référence'!$U33)</f>
        <v>0</v>
      </c>
      <c r="U1033" s="422">
        <f>IF(U257="",0,U257*'Annexe 1. Taux de référence'!$U33)</f>
        <v>0</v>
      </c>
      <c r="V1033" s="422">
        <f>IF(V257="",0,V257*'Annexe 1. Taux de référence'!$U33)</f>
        <v>0</v>
      </c>
      <c r="W1033" s="422">
        <f>(SUM($N257:$Q257,$W257)-SUM($N1033:$Q1033))*'Annexe 1. Taux de référence'!$U33</f>
        <v>0</v>
      </c>
      <c r="X1033" s="422">
        <f>($R257+$X257-R1033)*'Annexe 1. Taux de référence'!$U33</f>
        <v>0</v>
      </c>
      <c r="Y1033" s="422">
        <f>($S257+$Y257-S1033)*'Annexe 1. Taux de référence'!$U33</f>
        <v>0</v>
      </c>
      <c r="Z1033" s="422">
        <f>($T257-$T1033)*'Annexe 1. Taux de référence'!$U33</f>
        <v>0</v>
      </c>
      <c r="AA1033" s="422">
        <f>($U257-$U1033)*'Annexe 1. Taux de référence'!$U33</f>
        <v>0</v>
      </c>
      <c r="AB1033" s="422">
        <f>($V257-$V1033)*'Annexe 1. Taux de référence'!$U33</f>
        <v>0</v>
      </c>
      <c r="AC1033" s="408">
        <f t="shared" si="328"/>
        <v>0</v>
      </c>
      <c r="AD1033" s="1443"/>
      <c r="AE1033" s="1444"/>
      <c r="AF1033" s="1445"/>
    </row>
    <row r="1034" spans="1:32" ht="15" customHeight="1" outlineLevel="1" x14ac:dyDescent="0.2">
      <c r="A1034" s="11">
        <v>352</v>
      </c>
      <c r="B1034" s="669"/>
      <c r="C1034" s="649"/>
      <c r="D1034" s="649"/>
      <c r="E1034" s="650"/>
      <c r="F1034" s="915" t="s">
        <v>496</v>
      </c>
      <c r="G1034" s="916"/>
      <c r="H1034" s="916"/>
      <c r="I1034" s="916"/>
      <c r="J1034" s="916"/>
      <c r="K1034" s="916"/>
      <c r="L1034" s="917"/>
      <c r="M1034" s="408">
        <f t="shared" si="327"/>
        <v>0</v>
      </c>
      <c r="N1034" s="419">
        <f>IF(N258="",0,N258*'Annexe 1. Taux de référence'!$T34)</f>
        <v>0</v>
      </c>
      <c r="O1034" s="422">
        <f>IF(O258="",0,O258*'Annexe 1. Taux de référence'!$T34)</f>
        <v>0</v>
      </c>
      <c r="P1034" s="422">
        <f>IF(P258="",0,P258*'Annexe 1. Taux de référence'!$T34)</f>
        <v>0</v>
      </c>
      <c r="Q1034" s="423">
        <f>IF(Q258="",0,Q258*'Annexe 1. Taux de référence'!$T34)</f>
        <v>0</v>
      </c>
      <c r="R1034" s="419">
        <f>IF(R258="",0,R258*'Annexe 1. Taux de référence'!$U34)</f>
        <v>0</v>
      </c>
      <c r="S1034" s="422">
        <f>IF(S258="",0,S258*'Annexe 1. Taux de référence'!$U34)</f>
        <v>0</v>
      </c>
      <c r="T1034" s="422">
        <f>IF(T258="",0,T258*'Annexe 1. Taux de référence'!$U34)</f>
        <v>0</v>
      </c>
      <c r="U1034" s="422">
        <f>IF(U258="",0,U258*'Annexe 1. Taux de référence'!$U34)</f>
        <v>0</v>
      </c>
      <c r="V1034" s="422">
        <f>IF(V258="",0,V258*'Annexe 1. Taux de référence'!$U34)</f>
        <v>0</v>
      </c>
      <c r="W1034" s="422">
        <f>IF(W258="",0,W258*'Annexe 1. Taux de référence'!$U34)</f>
        <v>0</v>
      </c>
      <c r="X1034" s="422">
        <f>IF(X258="",0,X258*'Annexe 1. Taux de référence'!$U34)</f>
        <v>0</v>
      </c>
      <c r="Y1034" s="422">
        <f>IF(Y258="",0,Y258*'Annexe 1. Taux de référence'!$U34)</f>
        <v>0</v>
      </c>
      <c r="Z1034" s="422">
        <f>IF(Z258="",0,Z258*'Annexe 1. Taux de référence'!$U34)</f>
        <v>0</v>
      </c>
      <c r="AA1034" s="422">
        <f>IF(AA258="",0,AA258*'Annexe 1. Taux de référence'!$U34)</f>
        <v>0</v>
      </c>
      <c r="AB1034" s="422">
        <f>IF(AB258="",0,AB258*'Annexe 1. Taux de référence'!$U34)</f>
        <v>0</v>
      </c>
      <c r="AC1034" s="408">
        <f t="shared" si="328"/>
        <v>0</v>
      </c>
      <c r="AD1034" s="1443"/>
      <c r="AE1034" s="1444"/>
      <c r="AF1034" s="1445"/>
    </row>
    <row r="1035" spans="1:32" ht="15" customHeight="1" outlineLevel="1" x14ac:dyDescent="0.2">
      <c r="A1035" s="11">
        <v>353</v>
      </c>
      <c r="B1035" s="669"/>
      <c r="C1035" s="263"/>
      <c r="D1035" s="263"/>
      <c r="E1035" s="264"/>
      <c r="F1035" s="859" t="s">
        <v>497</v>
      </c>
      <c r="G1035" s="860"/>
      <c r="H1035" s="860"/>
      <c r="I1035" s="860"/>
      <c r="J1035" s="860"/>
      <c r="K1035" s="860"/>
      <c r="L1035" s="861"/>
      <c r="M1035" s="408">
        <f t="shared" si="327"/>
        <v>0</v>
      </c>
      <c r="N1035" s="419">
        <f>IF(N259="",0,N259*'Annexe 1. Taux de référence'!$T35)</f>
        <v>0</v>
      </c>
      <c r="O1035" s="422">
        <f>IF(O259="",0,O259*'Annexe 1. Taux de référence'!$T35)</f>
        <v>0</v>
      </c>
      <c r="P1035" s="422">
        <f>IF(P259="",0,P259*'Annexe 1. Taux de référence'!$T35)</f>
        <v>0</v>
      </c>
      <c r="Q1035" s="423">
        <f>IF(Q259="",0,Q259*'Annexe 1. Taux de référence'!$T35)</f>
        <v>0</v>
      </c>
      <c r="R1035" s="419">
        <f>IF(R259="",0,R259*'Annexe 1. Taux de référence'!$U35)</f>
        <v>0</v>
      </c>
      <c r="S1035" s="422">
        <f>IF(S259="",0,S259*'Annexe 1. Taux de référence'!$U35)</f>
        <v>0</v>
      </c>
      <c r="T1035" s="422">
        <f>IF(T259="",0,T259*'Annexe 1. Taux de référence'!$U35)</f>
        <v>0</v>
      </c>
      <c r="U1035" s="422">
        <f>IF(U259="",0,U259*'Annexe 1. Taux de référence'!$U35)</f>
        <v>0</v>
      </c>
      <c r="V1035" s="422">
        <f>IF(V259="",0,V259*'Annexe 1. Taux de référence'!$U35)</f>
        <v>0</v>
      </c>
      <c r="W1035" s="422">
        <f>IF(W259="",0,W259*'Annexe 1. Taux de référence'!$U35)</f>
        <v>0</v>
      </c>
      <c r="X1035" s="422">
        <f>IF(X259="",0,X259*'Annexe 1. Taux de référence'!$U35)</f>
        <v>0</v>
      </c>
      <c r="Y1035" s="422">
        <f>IF(Y259="",0,Y259*'Annexe 1. Taux de référence'!$U35)</f>
        <v>0</v>
      </c>
      <c r="Z1035" s="422">
        <f>IF(Z259="",0,Z259*'Annexe 1. Taux de référence'!$U35)</f>
        <v>0</v>
      </c>
      <c r="AA1035" s="422">
        <f>IF(AA259="",0,AA259*'Annexe 1. Taux de référence'!$U35)</f>
        <v>0</v>
      </c>
      <c r="AB1035" s="422">
        <f>IF(AB259="",0,AB259*'Annexe 1. Taux de référence'!$U35)</f>
        <v>0</v>
      </c>
      <c r="AC1035" s="408">
        <f t="shared" si="328"/>
        <v>0</v>
      </c>
      <c r="AD1035" s="1443"/>
      <c r="AE1035" s="1444"/>
      <c r="AF1035" s="1445"/>
    </row>
    <row r="1036" spans="1:32" ht="15" customHeight="1" outlineLevel="1" x14ac:dyDescent="0.2">
      <c r="A1036" s="11">
        <v>354</v>
      </c>
      <c r="B1036" s="669"/>
      <c r="C1036" s="263"/>
      <c r="D1036" s="271"/>
      <c r="E1036" s="853" t="s">
        <v>498</v>
      </c>
      <c r="F1036" s="854"/>
      <c r="G1036" s="854"/>
      <c r="H1036" s="854"/>
      <c r="I1036" s="854"/>
      <c r="J1036" s="854"/>
      <c r="K1036" s="854"/>
      <c r="L1036" s="855"/>
      <c r="M1036" s="407">
        <f>SUBTOTAL(9,M1037:M1042)</f>
        <v>0</v>
      </c>
      <c r="N1036" s="410">
        <f t="shared" ref="N1036:AC1036" si="329">SUBTOTAL(9,N1037:N1042)</f>
        <v>0</v>
      </c>
      <c r="O1036" s="414">
        <f t="shared" si="329"/>
        <v>0</v>
      </c>
      <c r="P1036" s="413">
        <f t="shared" si="329"/>
        <v>0</v>
      </c>
      <c r="Q1036" s="415">
        <f t="shared" si="329"/>
        <v>0</v>
      </c>
      <c r="R1036" s="410">
        <f t="shared" si="329"/>
        <v>0</v>
      </c>
      <c r="S1036" s="414">
        <f t="shared" si="329"/>
        <v>0</v>
      </c>
      <c r="T1036" s="413">
        <f t="shared" si="329"/>
        <v>0</v>
      </c>
      <c r="U1036" s="413">
        <f t="shared" si="329"/>
        <v>0</v>
      </c>
      <c r="V1036" s="413">
        <f t="shared" si="329"/>
        <v>0</v>
      </c>
      <c r="W1036" s="413">
        <f t="shared" si="329"/>
        <v>0</v>
      </c>
      <c r="X1036" s="413">
        <f t="shared" si="329"/>
        <v>0</v>
      </c>
      <c r="Y1036" s="413">
        <f t="shared" si="329"/>
        <v>0</v>
      </c>
      <c r="Z1036" s="413">
        <f t="shared" si="329"/>
        <v>0</v>
      </c>
      <c r="AA1036" s="413">
        <f t="shared" si="329"/>
        <v>0</v>
      </c>
      <c r="AB1036" s="411">
        <f t="shared" si="329"/>
        <v>0</v>
      </c>
      <c r="AC1036" s="415">
        <f t="shared" si="329"/>
        <v>0</v>
      </c>
      <c r="AD1036" s="1443"/>
      <c r="AE1036" s="1444"/>
      <c r="AF1036" s="1445"/>
    </row>
    <row r="1037" spans="1:32" ht="15" customHeight="1" outlineLevel="1" x14ac:dyDescent="0.2">
      <c r="A1037" s="11">
        <v>355</v>
      </c>
      <c r="B1037" s="669"/>
      <c r="C1037" s="649"/>
      <c r="D1037" s="649"/>
      <c r="E1037" s="650"/>
      <c r="F1037" s="856" t="s">
        <v>499</v>
      </c>
      <c r="G1037" s="857"/>
      <c r="H1037" s="857"/>
      <c r="I1037" s="857"/>
      <c r="J1037" s="857"/>
      <c r="K1037" s="857"/>
      <c r="L1037" s="858"/>
      <c r="M1037" s="408">
        <f t="shared" ref="M1037:M1042" si="330">M261</f>
        <v>0</v>
      </c>
      <c r="N1037" s="419">
        <f>IF(N261="",0,N261*'Annexe 1. Taux de référence'!$T37)</f>
        <v>0</v>
      </c>
      <c r="O1037" s="422">
        <f>IF(O261="",0,O261*'Annexe 1. Taux de référence'!$T37)</f>
        <v>0</v>
      </c>
      <c r="P1037" s="422">
        <f>IF(P261="",0,P261*'Annexe 1. Taux de référence'!$T37)</f>
        <v>0</v>
      </c>
      <c r="Q1037" s="423">
        <f>IF(Q261="",0,Q261*'Annexe 1. Taux de référence'!$T37)</f>
        <v>0</v>
      </c>
      <c r="R1037" s="419">
        <f>(SUM($N261:$R261)-SUM($N1037:Q1037))*'Annexe 1. Taux de référence'!$U37</f>
        <v>0</v>
      </c>
      <c r="S1037" s="421">
        <f>(SUM($N261:$R261)-SUM($N1037:R1037))*'Annexe 1. Taux de référence'!$U37</f>
        <v>0</v>
      </c>
      <c r="T1037" s="421">
        <f>(SUM($N261:$R261)-SUM($N1037:S1037))*'Annexe 1. Taux de référence'!$U37</f>
        <v>0</v>
      </c>
      <c r="U1037" s="421">
        <f>(SUM($N261:$R261)-SUM($N1037:T1037))*'Annexe 1. Taux de référence'!$U37</f>
        <v>0</v>
      </c>
      <c r="V1037" s="421">
        <f>(SUM($N261:$R261)-SUM($N1037:U1037))*'Annexe 1. Taux de référence'!$U37</f>
        <v>0</v>
      </c>
      <c r="W1037" s="421">
        <f>(SUM($N261:$R261)-SUM($N1037:V1037))*'Annexe 1. Taux de référence'!$U37</f>
        <v>0</v>
      </c>
      <c r="X1037" s="422">
        <f>(SUM($N261:$R261)-SUM($N1037:W1037))*'Annexe 1. Taux de référence'!$U37</f>
        <v>0</v>
      </c>
      <c r="Y1037" s="421">
        <f>(SUM($N261:$R261)-SUM($N1037:X1037))*'Annexe 1. Taux de référence'!$U37</f>
        <v>0</v>
      </c>
      <c r="Z1037" s="421">
        <f>(SUM($N261:$R261)-SUM($N1037:Y1037))*'Annexe 1. Taux de référence'!$U37</f>
        <v>0</v>
      </c>
      <c r="AA1037" s="421">
        <f>(SUM($N261:$R261)-SUM($N1037:Z1037))*'Annexe 1. Taux de référence'!$U37</f>
        <v>0</v>
      </c>
      <c r="AB1037" s="421">
        <f>(SUM($N261:$R261)-SUM($N1037:AA1037))*'Annexe 1. Taux de référence'!$U37</f>
        <v>0</v>
      </c>
      <c r="AC1037" s="408">
        <f t="shared" si="325"/>
        <v>0</v>
      </c>
      <c r="AD1037" s="1443"/>
      <c r="AE1037" s="1444"/>
      <c r="AF1037" s="1445"/>
    </row>
    <row r="1038" spans="1:32" ht="15" customHeight="1" outlineLevel="1" x14ac:dyDescent="0.2">
      <c r="A1038" s="11">
        <v>356</v>
      </c>
      <c r="B1038" s="669"/>
      <c r="C1038" s="649"/>
      <c r="D1038" s="649"/>
      <c r="E1038" s="650"/>
      <c r="F1038" s="915" t="s">
        <v>500</v>
      </c>
      <c r="G1038" s="916"/>
      <c r="H1038" s="916"/>
      <c r="I1038" s="916"/>
      <c r="J1038" s="916"/>
      <c r="K1038" s="916"/>
      <c r="L1038" s="917"/>
      <c r="M1038" s="408">
        <f t="shared" si="330"/>
        <v>0</v>
      </c>
      <c r="N1038" s="419">
        <f>IF(N262="",0,N262*'Annexe 1. Taux de référence'!$T38)</f>
        <v>0</v>
      </c>
      <c r="O1038" s="422">
        <f>IF(O262="",0,O262*'Annexe 1. Taux de référence'!$T38)</f>
        <v>0</v>
      </c>
      <c r="P1038" s="422">
        <f>IF(P262="",0,P262*'Annexe 1. Taux de référence'!$T38)</f>
        <v>0</v>
      </c>
      <c r="Q1038" s="423">
        <f>IF(Q262="",0,Q262*'Annexe 1. Taux de référence'!$T38)</f>
        <v>0</v>
      </c>
      <c r="R1038" s="419">
        <f>IF(R262="",0,R262*'Annexe 1. Taux de référence'!$U38)</f>
        <v>0</v>
      </c>
      <c r="S1038" s="422">
        <f>IF(S262="",0,S262*'Annexe 1. Taux de référence'!$U38)</f>
        <v>0</v>
      </c>
      <c r="T1038" s="422">
        <f>($R262-$R1038)*'Annexe 1. Taux de référence'!$U38</f>
        <v>0</v>
      </c>
      <c r="U1038" s="422">
        <f>(SUM($N262:$Q262,$S262)-SUM($N1038:Q1038)-S1038)*'Annexe 1. Taux de référence'!$U38</f>
        <v>0</v>
      </c>
      <c r="V1038" s="422">
        <f>($R262-$R1038-T1038)*'Annexe 1. Taux de référence'!$U38</f>
        <v>0</v>
      </c>
      <c r="W1038" s="422">
        <f>(SUM($N262:$Q262,$S262)-SUM($N1038:$Q1038)-$S1038-$U1038)*'Annexe 1. Taux de référence'!$U38</f>
        <v>0</v>
      </c>
      <c r="X1038" s="422">
        <f>($R262-$R1038-$T1038-$V1038)*'Annexe 1. Taux de référence'!$U38</f>
        <v>0</v>
      </c>
      <c r="Y1038" s="422">
        <f>(SUM($N262:$Q262,$S262)-SUM($N1038:Q1038)-$S1038-$U1038-$W1038)*'Annexe 1. Taux de référence'!$U38</f>
        <v>0</v>
      </c>
      <c r="Z1038" s="422">
        <f>($R262-$R1038-$T1038-$V1038-$X1038)*'Annexe 1. Taux de référence'!$U38</f>
        <v>0</v>
      </c>
      <c r="AA1038" s="422">
        <f>(SUM($N262:$Q262,$S262)-SUM($N1038:Q1038)-$S1038-$U1038-$W1038-$Y1038)*'Annexe 1. Taux de référence'!$U38</f>
        <v>0</v>
      </c>
      <c r="AB1038" s="422">
        <f>($R262-$R1038-$T1038-$V1038-$X1038-$Z1038)*'Annexe 1. Taux de référence'!$U38</f>
        <v>0</v>
      </c>
      <c r="AC1038" s="408">
        <f t="shared" si="325"/>
        <v>0</v>
      </c>
      <c r="AD1038" s="1443"/>
      <c r="AE1038" s="1444"/>
      <c r="AF1038" s="1445"/>
    </row>
    <row r="1039" spans="1:32" ht="15" customHeight="1" outlineLevel="1" x14ac:dyDescent="0.2">
      <c r="A1039" s="11">
        <v>357</v>
      </c>
      <c r="B1039" s="669"/>
      <c r="C1039" s="649"/>
      <c r="D1039" s="649"/>
      <c r="E1039" s="650"/>
      <c r="F1039" s="915" t="s">
        <v>501</v>
      </c>
      <c r="G1039" s="916"/>
      <c r="H1039" s="916"/>
      <c r="I1039" s="916"/>
      <c r="J1039" s="916"/>
      <c r="K1039" s="916"/>
      <c r="L1039" s="917"/>
      <c r="M1039" s="408">
        <f t="shared" si="330"/>
        <v>0</v>
      </c>
      <c r="N1039" s="419">
        <f>IF(N263="",0,N263*'Annexe 1. Taux de référence'!$T39)</f>
        <v>0</v>
      </c>
      <c r="O1039" s="422">
        <f>IF(O263="",0,O263*'Annexe 1. Taux de référence'!$T39)</f>
        <v>0</v>
      </c>
      <c r="P1039" s="422">
        <f>IF(P263="",0,P263*'Annexe 1. Taux de référence'!$T39)</f>
        <v>0</v>
      </c>
      <c r="Q1039" s="423">
        <f>IF(Q263="",0,Q263*'Annexe 1. Taux de référence'!$T39)</f>
        <v>0</v>
      </c>
      <c r="R1039" s="419">
        <f>IF(R263="",0,R263*'Annexe 1. Taux de référence'!$U39)</f>
        <v>0</v>
      </c>
      <c r="S1039" s="422">
        <f>IF(S263="",0,S263*'Annexe 1. Taux de référence'!$U39)</f>
        <v>0</v>
      </c>
      <c r="T1039" s="422">
        <f>(SUM($N263:$Q263,T263)-SUM($N1039:Q1039))*'Annexe 1. Taux de référence'!$U39</f>
        <v>0</v>
      </c>
      <c r="U1039" s="422">
        <f>($R263+$U263-R1039)*'Annexe 1. Taux de référence'!$U39</f>
        <v>0</v>
      </c>
      <c r="V1039" s="422">
        <f>($S263-$S1039)*'Annexe 1. Taux de référence'!$U39</f>
        <v>0</v>
      </c>
      <c r="W1039" s="422">
        <f>(SUM($N263:$Q263,$T263)-SUM($N1039:$Q1039)-$T1039)*'Annexe 1. Taux de référence'!$U39</f>
        <v>0</v>
      </c>
      <c r="X1039" s="422">
        <f>($R263+$U263-$R1039-$U1039)*'Annexe 1. Taux de référence'!$U39</f>
        <v>0</v>
      </c>
      <c r="Y1039" s="422">
        <f>($S263-$S1039-V1039)*'Annexe 1. Taux de référence'!$U39</f>
        <v>0</v>
      </c>
      <c r="Z1039" s="422">
        <f>(SUM($N263:$Q263,$T263)-SUM($N1039:Q1039)-$T1039-$W1039)*'Annexe 1. Taux de référence'!$U39</f>
        <v>0</v>
      </c>
      <c r="AA1039" s="422">
        <f>($R263+$U263-$R1039-$U1039-$X1039)*'Annexe 1. Taux de référence'!$U39</f>
        <v>0</v>
      </c>
      <c r="AB1039" s="422">
        <f>($S263-$S1039-V1039-Y1039)*'Annexe 1. Taux de référence'!$U39</f>
        <v>0</v>
      </c>
      <c r="AC1039" s="408">
        <f t="shared" si="325"/>
        <v>0</v>
      </c>
      <c r="AD1039" s="1443"/>
      <c r="AE1039" s="1444"/>
      <c r="AF1039" s="1445"/>
    </row>
    <row r="1040" spans="1:32" ht="15" customHeight="1" outlineLevel="1" x14ac:dyDescent="0.2">
      <c r="A1040" s="11">
        <v>358</v>
      </c>
      <c r="B1040" s="669"/>
      <c r="C1040" s="649"/>
      <c r="D1040" s="649"/>
      <c r="E1040" s="650"/>
      <c r="F1040" s="915" t="s">
        <v>502</v>
      </c>
      <c r="G1040" s="916"/>
      <c r="H1040" s="916"/>
      <c r="I1040" s="916"/>
      <c r="J1040" s="916"/>
      <c r="K1040" s="916"/>
      <c r="L1040" s="917"/>
      <c r="M1040" s="408">
        <f t="shared" si="330"/>
        <v>0</v>
      </c>
      <c r="N1040" s="419">
        <f>IF(N264="",0,N264*'Annexe 1. Taux de référence'!$T40)</f>
        <v>0</v>
      </c>
      <c r="O1040" s="422">
        <f>IF(O264="",0,O264*'Annexe 1. Taux de référence'!$T40)</f>
        <v>0</v>
      </c>
      <c r="P1040" s="422">
        <f>IF(P264="",0,P264*'Annexe 1. Taux de référence'!$T40)</f>
        <v>0</v>
      </c>
      <c r="Q1040" s="423">
        <f>IF(Q264="",0,Q264*'Annexe 1. Taux de référence'!$T40)</f>
        <v>0</v>
      </c>
      <c r="R1040" s="419">
        <f>IF(R264="",0,R264*'Annexe 1. Taux de référence'!$U40)</f>
        <v>0</v>
      </c>
      <c r="S1040" s="422">
        <f>IF(S264="",0,S264*'Annexe 1. Taux de référence'!$U40)</f>
        <v>0</v>
      </c>
      <c r="T1040" s="422">
        <f>IF(T264="",0,T264*'Annexe 1. Taux de référence'!$U40)</f>
        <v>0</v>
      </c>
      <c r="U1040" s="422">
        <f>IF(U264="",0,U264*'Annexe 1. Taux de référence'!$U40)</f>
        <v>0</v>
      </c>
      <c r="V1040" s="422">
        <f>IF(V264="",0,V264*'Annexe 1. Taux de référence'!$U40)</f>
        <v>0</v>
      </c>
      <c r="W1040" s="422">
        <f>(SUM($N264:$Q264,$W264)-SUM($N1040:$Q1040))*'Annexe 1. Taux de référence'!$U40</f>
        <v>0</v>
      </c>
      <c r="X1040" s="422">
        <f>($R264+$X264-R1040)*'Annexe 1. Taux de référence'!$U40</f>
        <v>0</v>
      </c>
      <c r="Y1040" s="422">
        <f>($S264+$Y264-S1040)*'Annexe 1. Taux de référence'!$U40</f>
        <v>0</v>
      </c>
      <c r="Z1040" s="422">
        <f>($T264-$T1040)*'Annexe 1. Taux de référence'!$U40</f>
        <v>0</v>
      </c>
      <c r="AA1040" s="422">
        <f>($U264-$U1040)*'Annexe 1. Taux de référence'!$U40</f>
        <v>0</v>
      </c>
      <c r="AB1040" s="422">
        <f>($V264-$V1040)*'Annexe 1. Taux de référence'!$U40</f>
        <v>0</v>
      </c>
      <c r="AC1040" s="408">
        <f t="shared" si="325"/>
        <v>0</v>
      </c>
      <c r="AD1040" s="1443"/>
      <c r="AE1040" s="1444"/>
      <c r="AF1040" s="1445"/>
    </row>
    <row r="1041" spans="1:32" ht="15" customHeight="1" outlineLevel="1" x14ac:dyDescent="0.2">
      <c r="A1041" s="11">
        <v>359</v>
      </c>
      <c r="B1041" s="669"/>
      <c r="C1041" s="649"/>
      <c r="D1041" s="649"/>
      <c r="E1041" s="650"/>
      <c r="F1041" s="915" t="s">
        <v>503</v>
      </c>
      <c r="G1041" s="916"/>
      <c r="H1041" s="916"/>
      <c r="I1041" s="916"/>
      <c r="J1041" s="916"/>
      <c r="K1041" s="916"/>
      <c r="L1041" s="917"/>
      <c r="M1041" s="408">
        <f t="shared" si="330"/>
        <v>0</v>
      </c>
      <c r="N1041" s="419">
        <f>IF(N265="",0,N265*'Annexe 1. Taux de référence'!$T41)</f>
        <v>0</v>
      </c>
      <c r="O1041" s="422">
        <f>IF(O265="",0,O265*'Annexe 1. Taux de référence'!$T41)</f>
        <v>0</v>
      </c>
      <c r="P1041" s="422">
        <f>IF(P265="",0,P265*'Annexe 1. Taux de référence'!$T41)</f>
        <v>0</v>
      </c>
      <c r="Q1041" s="423">
        <f>IF(Q265="",0,Q265*'Annexe 1. Taux de référence'!$T41)</f>
        <v>0</v>
      </c>
      <c r="R1041" s="420">
        <f>IF(R265="",0,R265*'Annexe 1. Taux de référence'!$U41)</f>
        <v>0</v>
      </c>
      <c r="S1041" s="422">
        <f>IF(S265="",0,S265*'Annexe 1. Taux de référence'!$U41)</f>
        <v>0</v>
      </c>
      <c r="T1041" s="422">
        <f>IF(T265="",0,T265*'Annexe 1. Taux de référence'!$U41)</f>
        <v>0</v>
      </c>
      <c r="U1041" s="422">
        <f>IF(U265="",0,U265*'Annexe 1. Taux de référence'!$U41)</f>
        <v>0</v>
      </c>
      <c r="V1041" s="422">
        <f>IF(V265="",0,V265*'Annexe 1. Taux de référence'!$U41)</f>
        <v>0</v>
      </c>
      <c r="W1041" s="422">
        <f>IF(W265="",0,W265*'Annexe 1. Taux de référence'!$U41)</f>
        <v>0</v>
      </c>
      <c r="X1041" s="422">
        <f>IF(X265="",0,X265*'Annexe 1. Taux de référence'!$U41)</f>
        <v>0</v>
      </c>
      <c r="Y1041" s="422">
        <f>IF(Y265="",0,Y265*'Annexe 1. Taux de référence'!$U41)</f>
        <v>0</v>
      </c>
      <c r="Z1041" s="422">
        <f>IF(Z265="",0,Z265*'Annexe 1. Taux de référence'!$U41)</f>
        <v>0</v>
      </c>
      <c r="AA1041" s="422">
        <f>IF(AA265="",0,AA265*'Annexe 1. Taux de référence'!$U41)</f>
        <v>0</v>
      </c>
      <c r="AB1041" s="421">
        <f>IF(AB265="",0,AB265*'Annexe 1. Taux de référence'!$U41)</f>
        <v>0</v>
      </c>
      <c r="AC1041" s="408">
        <f t="shared" si="325"/>
        <v>0</v>
      </c>
      <c r="AD1041" s="1443"/>
      <c r="AE1041" s="1444"/>
      <c r="AF1041" s="1445"/>
    </row>
    <row r="1042" spans="1:32" ht="15" customHeight="1" outlineLevel="1" x14ac:dyDescent="0.2">
      <c r="A1042" s="11">
        <v>360</v>
      </c>
      <c r="B1042" s="669"/>
      <c r="C1042" s="263"/>
      <c r="D1042" s="263"/>
      <c r="E1042" s="264"/>
      <c r="F1042" s="859" t="s">
        <v>504</v>
      </c>
      <c r="G1042" s="860"/>
      <c r="H1042" s="860"/>
      <c r="I1042" s="860"/>
      <c r="J1042" s="860"/>
      <c r="K1042" s="860"/>
      <c r="L1042" s="861"/>
      <c r="M1042" s="408">
        <f t="shared" si="330"/>
        <v>0</v>
      </c>
      <c r="N1042" s="419">
        <f>IF(N266="",0,N266*'Annexe 1. Taux de référence'!$T42)</f>
        <v>0</v>
      </c>
      <c r="O1042" s="422">
        <f>IF(O266="",0,O266*'Annexe 1. Taux de référence'!$T42)</f>
        <v>0</v>
      </c>
      <c r="P1042" s="422">
        <f>IF(P266="",0,P266*'Annexe 1. Taux de référence'!$T42)</f>
        <v>0</v>
      </c>
      <c r="Q1042" s="423">
        <f>IF(Q266="",0,Q266*'Annexe 1. Taux de référence'!$T42)</f>
        <v>0</v>
      </c>
      <c r="R1042" s="420">
        <f>IF(R266="",0,R266*'Annexe 1. Taux de référence'!$U42)</f>
        <v>0</v>
      </c>
      <c r="S1042" s="422">
        <f>IF(S266="",0,S266*'Annexe 1. Taux de référence'!$U42)</f>
        <v>0</v>
      </c>
      <c r="T1042" s="422">
        <f>IF(T266="",0,T266*'Annexe 1. Taux de référence'!$U42)</f>
        <v>0</v>
      </c>
      <c r="U1042" s="422">
        <f>IF(U266="",0,U266*'Annexe 1. Taux de référence'!$U42)</f>
        <v>0</v>
      </c>
      <c r="V1042" s="422">
        <f>IF(V266="",0,V266*'Annexe 1. Taux de référence'!$U42)</f>
        <v>0</v>
      </c>
      <c r="W1042" s="422">
        <f>IF(W266="",0,W266*'Annexe 1. Taux de référence'!$U42)</f>
        <v>0</v>
      </c>
      <c r="X1042" s="422">
        <f>IF(X266="",0,X266*'Annexe 1. Taux de référence'!$U42)</f>
        <v>0</v>
      </c>
      <c r="Y1042" s="422">
        <f>IF(Y266="",0,Y266*'Annexe 1. Taux de référence'!$U42)</f>
        <v>0</v>
      </c>
      <c r="Z1042" s="422">
        <f>IF(Z266="",0,Z266*'Annexe 1. Taux de référence'!$U42)</f>
        <v>0</v>
      </c>
      <c r="AA1042" s="422">
        <f>IF(AA266="",0,AA266*'Annexe 1. Taux de référence'!$U42)</f>
        <v>0</v>
      </c>
      <c r="AB1042" s="421">
        <f>IF(AB266="",0,AB266*'Annexe 1. Taux de référence'!$U42)</f>
        <v>0</v>
      </c>
      <c r="AC1042" s="408">
        <f t="shared" si="325"/>
        <v>0</v>
      </c>
      <c r="AD1042" s="1443"/>
      <c r="AE1042" s="1444"/>
      <c r="AF1042" s="1445"/>
    </row>
    <row r="1043" spans="1:32" ht="15" customHeight="1" outlineLevel="1" x14ac:dyDescent="0.2">
      <c r="A1043" s="11">
        <v>361</v>
      </c>
      <c r="B1043" s="669"/>
      <c r="C1043" s="263"/>
      <c r="D1043" s="271"/>
      <c r="E1043" s="853" t="s">
        <v>505</v>
      </c>
      <c r="F1043" s="854"/>
      <c r="G1043" s="854"/>
      <c r="H1043" s="854"/>
      <c r="I1043" s="854"/>
      <c r="J1043" s="854"/>
      <c r="K1043" s="854"/>
      <c r="L1043" s="855"/>
      <c r="M1043" s="407">
        <f>SUBTOTAL(9,M1044:M1049)</f>
        <v>0</v>
      </c>
      <c r="N1043" s="410">
        <f t="shared" ref="N1043:AC1043" si="331">SUBTOTAL(9,N1044:N1049)</f>
        <v>0</v>
      </c>
      <c r="O1043" s="414">
        <f t="shared" si="331"/>
        <v>0</v>
      </c>
      <c r="P1043" s="413">
        <f t="shared" si="331"/>
        <v>0</v>
      </c>
      <c r="Q1043" s="415">
        <f t="shared" si="331"/>
        <v>0</v>
      </c>
      <c r="R1043" s="410">
        <f t="shared" si="331"/>
        <v>0</v>
      </c>
      <c r="S1043" s="414">
        <f t="shared" si="331"/>
        <v>0</v>
      </c>
      <c r="T1043" s="413">
        <f t="shared" si="331"/>
        <v>0</v>
      </c>
      <c r="U1043" s="413">
        <f t="shared" si="331"/>
        <v>0</v>
      </c>
      <c r="V1043" s="413">
        <f t="shared" si="331"/>
        <v>0</v>
      </c>
      <c r="W1043" s="413">
        <f t="shared" si="331"/>
        <v>0</v>
      </c>
      <c r="X1043" s="413">
        <f t="shared" si="331"/>
        <v>0</v>
      </c>
      <c r="Y1043" s="413">
        <f t="shared" si="331"/>
        <v>0</v>
      </c>
      <c r="Z1043" s="413">
        <f t="shared" si="331"/>
        <v>0</v>
      </c>
      <c r="AA1043" s="413">
        <f t="shared" si="331"/>
        <v>0</v>
      </c>
      <c r="AB1043" s="411">
        <f t="shared" si="331"/>
        <v>0</v>
      </c>
      <c r="AC1043" s="415">
        <f t="shared" si="331"/>
        <v>0</v>
      </c>
      <c r="AD1043" s="1443"/>
      <c r="AE1043" s="1444"/>
      <c r="AF1043" s="1445"/>
    </row>
    <row r="1044" spans="1:32" ht="15" customHeight="1" outlineLevel="1" x14ac:dyDescent="0.2">
      <c r="A1044" s="11">
        <v>362</v>
      </c>
      <c r="B1044" s="669"/>
      <c r="C1044" s="649"/>
      <c r="D1044" s="649"/>
      <c r="E1044" s="650"/>
      <c r="F1044" s="856" t="s">
        <v>506</v>
      </c>
      <c r="G1044" s="857"/>
      <c r="H1044" s="857"/>
      <c r="I1044" s="857"/>
      <c r="J1044" s="857"/>
      <c r="K1044" s="857"/>
      <c r="L1044" s="858"/>
      <c r="M1044" s="408">
        <f t="shared" ref="M1044:M1049" si="332">M268</f>
        <v>0</v>
      </c>
      <c r="N1044" s="419">
        <f>IF(N268="",0,N268*'Annexe 1. Taux de référence'!$T44)</f>
        <v>0</v>
      </c>
      <c r="O1044" s="422">
        <f>IF(O268="",0,O268*'Annexe 1. Taux de référence'!$T44)</f>
        <v>0</v>
      </c>
      <c r="P1044" s="422">
        <f>IF(P268="",0,P268*'Annexe 1. Taux de référence'!$T44)</f>
        <v>0</v>
      </c>
      <c r="Q1044" s="423">
        <f>IF(Q268="",0,Q268*'Annexe 1. Taux de référence'!$T44)</f>
        <v>0</v>
      </c>
      <c r="R1044" s="419">
        <f>(SUM($N268:$R268)-SUM($N1044:Q1044))*'Annexe 1. Taux de référence'!$U44</f>
        <v>0</v>
      </c>
      <c r="S1044" s="421">
        <f>(SUM($N268:$R268)-SUM($N1044:R1044))*'Annexe 1. Taux de référence'!$U44</f>
        <v>0</v>
      </c>
      <c r="T1044" s="421">
        <f>(SUM($N268:$R268)-SUM($N1044:S1044))*'Annexe 1. Taux de référence'!$U44</f>
        <v>0</v>
      </c>
      <c r="U1044" s="421">
        <f>(SUM($N268:$R268)-SUM($N1044:T1044))*'Annexe 1. Taux de référence'!$U44</f>
        <v>0</v>
      </c>
      <c r="V1044" s="421">
        <f>(SUM($N268:$R268)-SUM($N1044:U1044))*'Annexe 1. Taux de référence'!$U44</f>
        <v>0</v>
      </c>
      <c r="W1044" s="421">
        <f>(SUM($N268:$R268)-SUM($N1044:V1044))*'Annexe 1. Taux de référence'!$U44</f>
        <v>0</v>
      </c>
      <c r="X1044" s="422">
        <f>(SUM($N268:$R268)-SUM($N1044:W1044))*'Annexe 1. Taux de référence'!$U44</f>
        <v>0</v>
      </c>
      <c r="Y1044" s="421">
        <f>(SUM($N268:$R268)-SUM($N1044:X1044))*'Annexe 1. Taux de référence'!$U44</f>
        <v>0</v>
      </c>
      <c r="Z1044" s="421">
        <f>(SUM($N268:$R268)-SUM($N1044:Y1044))*'Annexe 1. Taux de référence'!$U44</f>
        <v>0</v>
      </c>
      <c r="AA1044" s="421">
        <f>(SUM($N268:$R268)-SUM($N1044:Z1044))*'Annexe 1. Taux de référence'!$U44</f>
        <v>0</v>
      </c>
      <c r="AB1044" s="421">
        <f>(SUM($N268:$R268)-SUM($N1044:AA1044))*'Annexe 1. Taux de référence'!$U44</f>
        <v>0</v>
      </c>
      <c r="AC1044" s="408">
        <f t="shared" si="325"/>
        <v>0</v>
      </c>
      <c r="AD1044" s="1443"/>
      <c r="AE1044" s="1444"/>
      <c r="AF1044" s="1445"/>
    </row>
    <row r="1045" spans="1:32" ht="15" customHeight="1" outlineLevel="1" x14ac:dyDescent="0.2">
      <c r="A1045" s="11">
        <v>363</v>
      </c>
      <c r="B1045" s="669"/>
      <c r="C1045" s="649"/>
      <c r="D1045" s="649"/>
      <c r="E1045" s="650"/>
      <c r="F1045" s="915" t="s">
        <v>507</v>
      </c>
      <c r="G1045" s="916"/>
      <c r="H1045" s="916"/>
      <c r="I1045" s="916"/>
      <c r="J1045" s="916"/>
      <c r="K1045" s="916"/>
      <c r="L1045" s="917"/>
      <c r="M1045" s="408">
        <f t="shared" si="332"/>
        <v>0</v>
      </c>
      <c r="N1045" s="419">
        <f>IF(N269="",0,N269*'Annexe 1. Taux de référence'!$T45)</f>
        <v>0</v>
      </c>
      <c r="O1045" s="422">
        <f>IF(O269="",0,O269*'Annexe 1. Taux de référence'!$T45)</f>
        <v>0</v>
      </c>
      <c r="P1045" s="422">
        <f>IF(P269="",0,P269*'Annexe 1. Taux de référence'!$T45)</f>
        <v>0</v>
      </c>
      <c r="Q1045" s="423">
        <f>IF(Q269="",0,Q269*'Annexe 1. Taux de référence'!$T45)</f>
        <v>0</v>
      </c>
      <c r="R1045" s="419">
        <f>IF(R269="",0,R269*'Annexe 1. Taux de référence'!$U45)</f>
        <v>0</v>
      </c>
      <c r="S1045" s="422">
        <f>IF(S269="",0,S269*'Annexe 1. Taux de référence'!$U45)</f>
        <v>0</v>
      </c>
      <c r="T1045" s="422">
        <f>($R269-$R1045)*'Annexe 1. Taux de référence'!$U45</f>
        <v>0</v>
      </c>
      <c r="U1045" s="422">
        <f>(SUM($N269:$Q269,$S269)-SUM($N1045:Q1045)-S1045)*'Annexe 1. Taux de référence'!$U45</f>
        <v>0</v>
      </c>
      <c r="V1045" s="422">
        <f>($R269-$R1045-T1045)*'Annexe 1. Taux de référence'!$U45</f>
        <v>0</v>
      </c>
      <c r="W1045" s="422">
        <f>(SUM($N269:$Q269,$S269)-SUM($N1045:$Q1045)-$S1045-$U1045)*'Annexe 1. Taux de référence'!$U45</f>
        <v>0</v>
      </c>
      <c r="X1045" s="422">
        <f>($R269-$R1045-$T1045-$V1045)*'Annexe 1. Taux de référence'!$U45</f>
        <v>0</v>
      </c>
      <c r="Y1045" s="422">
        <f>(SUM($N269:$Q269,$S269)-SUM($N1045:Q1045)-$S1045-$U1045-$W1045)*'Annexe 1. Taux de référence'!$U45</f>
        <v>0</v>
      </c>
      <c r="Z1045" s="422">
        <f>($R269-$R1045-$T1045-$V1045-$X1045)*'Annexe 1. Taux de référence'!$U45</f>
        <v>0</v>
      </c>
      <c r="AA1045" s="422">
        <f>(SUM($N269:$Q269,$S269)-SUM($N1045:Q1045)-$S1045-$U1045-$W1045-$Y1045)*'Annexe 1. Taux de référence'!$U45</f>
        <v>0</v>
      </c>
      <c r="AB1045" s="422">
        <f>($R269-$R1045-$T1045-$V1045-$X1045-$Z1045)*'Annexe 1. Taux de référence'!$U45</f>
        <v>0</v>
      </c>
      <c r="AC1045" s="408">
        <f t="shared" si="325"/>
        <v>0</v>
      </c>
      <c r="AD1045" s="1443"/>
      <c r="AE1045" s="1444"/>
      <c r="AF1045" s="1445"/>
    </row>
    <row r="1046" spans="1:32" ht="15" customHeight="1" outlineLevel="1" x14ac:dyDescent="0.2">
      <c r="A1046" s="11">
        <v>364</v>
      </c>
      <c r="B1046" s="669"/>
      <c r="C1046" s="649"/>
      <c r="D1046" s="649"/>
      <c r="E1046" s="650"/>
      <c r="F1046" s="915" t="s">
        <v>508</v>
      </c>
      <c r="G1046" s="916"/>
      <c r="H1046" s="916"/>
      <c r="I1046" s="916"/>
      <c r="J1046" s="916"/>
      <c r="K1046" s="916"/>
      <c r="L1046" s="917"/>
      <c r="M1046" s="408">
        <f t="shared" si="332"/>
        <v>0</v>
      </c>
      <c r="N1046" s="419">
        <f>IF(N270="",0,N270*'Annexe 1. Taux de référence'!$T46)</f>
        <v>0</v>
      </c>
      <c r="O1046" s="422">
        <f>IF(O270="",0,O270*'Annexe 1. Taux de référence'!$T46)</f>
        <v>0</v>
      </c>
      <c r="P1046" s="422">
        <f>IF(P270="",0,P270*'Annexe 1. Taux de référence'!$T46)</f>
        <v>0</v>
      </c>
      <c r="Q1046" s="423">
        <f>IF(Q270="",0,Q270*'Annexe 1. Taux de référence'!$T46)</f>
        <v>0</v>
      </c>
      <c r="R1046" s="419">
        <f>IF(R270="",0,R270*'Annexe 1. Taux de référence'!$U46)</f>
        <v>0</v>
      </c>
      <c r="S1046" s="422">
        <f>IF(S270="",0,S270*'Annexe 1. Taux de référence'!$U46)</f>
        <v>0</v>
      </c>
      <c r="T1046" s="422">
        <f>(SUM($N270:$Q270,T270)-SUM($N1046:Q1046))*'Annexe 1. Taux de référence'!$U46</f>
        <v>0</v>
      </c>
      <c r="U1046" s="422">
        <f>($R270+$U270-R1046)*'Annexe 1. Taux de référence'!$U46</f>
        <v>0</v>
      </c>
      <c r="V1046" s="422">
        <f>($S270-$S1046)*'Annexe 1. Taux de référence'!$U46</f>
        <v>0</v>
      </c>
      <c r="W1046" s="422">
        <f>(SUM($N270:$Q270,$T270)-SUM($N1046:$Q1046)-$T1046)*'Annexe 1. Taux de référence'!$U46</f>
        <v>0</v>
      </c>
      <c r="X1046" s="422">
        <f>($R270+$U270-$R1046-$U1046)*'Annexe 1. Taux de référence'!$U46</f>
        <v>0</v>
      </c>
      <c r="Y1046" s="422">
        <f>($S270-$S1046-V1046)*'Annexe 1. Taux de référence'!$U46</f>
        <v>0</v>
      </c>
      <c r="Z1046" s="422">
        <f>(SUM($N270:$Q270,$T270)-SUM($N1046:Q1046)-$T1046-$W1046)*'Annexe 1. Taux de référence'!$U46</f>
        <v>0</v>
      </c>
      <c r="AA1046" s="422">
        <f>($R270+$U270-$R1046-$U1046-$X1046)*'Annexe 1. Taux de référence'!$U46</f>
        <v>0</v>
      </c>
      <c r="AB1046" s="422">
        <f>($S270-$S1046-V1046-Y1046)*'Annexe 1. Taux de référence'!$U46</f>
        <v>0</v>
      </c>
      <c r="AC1046" s="408">
        <f t="shared" si="325"/>
        <v>0</v>
      </c>
      <c r="AD1046" s="1443"/>
      <c r="AE1046" s="1444"/>
      <c r="AF1046" s="1445"/>
    </row>
    <row r="1047" spans="1:32" ht="15" customHeight="1" outlineLevel="1" x14ac:dyDescent="0.2">
      <c r="A1047" s="11">
        <v>365</v>
      </c>
      <c r="B1047" s="669"/>
      <c r="C1047" s="649"/>
      <c r="D1047" s="649"/>
      <c r="E1047" s="650"/>
      <c r="F1047" s="915" t="s">
        <v>509</v>
      </c>
      <c r="G1047" s="916"/>
      <c r="H1047" s="916"/>
      <c r="I1047" s="916"/>
      <c r="J1047" s="916"/>
      <c r="K1047" s="916"/>
      <c r="L1047" s="917"/>
      <c r="M1047" s="408">
        <f t="shared" si="332"/>
        <v>0</v>
      </c>
      <c r="N1047" s="419">
        <f>IF(N271="",0,N271*'Annexe 1. Taux de référence'!$T47)</f>
        <v>0</v>
      </c>
      <c r="O1047" s="422">
        <f>IF(O271="",0,O271*'Annexe 1. Taux de référence'!$T47)</f>
        <v>0</v>
      </c>
      <c r="P1047" s="422">
        <f>IF(P271="",0,P271*'Annexe 1. Taux de référence'!$T47)</f>
        <v>0</v>
      </c>
      <c r="Q1047" s="423">
        <f>IF(Q271="",0,Q271*'Annexe 1. Taux de référence'!$T47)</f>
        <v>0</v>
      </c>
      <c r="R1047" s="419">
        <f>IF(R271="",0,R271*'Annexe 1. Taux de référence'!$U47)</f>
        <v>0</v>
      </c>
      <c r="S1047" s="422">
        <f>IF(S271="",0,S271*'Annexe 1. Taux de référence'!$U47)</f>
        <v>0</v>
      </c>
      <c r="T1047" s="422">
        <f>IF(T271="",0,T271*'Annexe 1. Taux de référence'!$U47)</f>
        <v>0</v>
      </c>
      <c r="U1047" s="422">
        <f>IF(U271="",0,U271*'Annexe 1. Taux de référence'!$U47)</f>
        <v>0</v>
      </c>
      <c r="V1047" s="422">
        <f>IF(V271="",0,V271*'Annexe 1. Taux de référence'!$U47)</f>
        <v>0</v>
      </c>
      <c r="W1047" s="422">
        <f>(SUM($N271:$Q271,$W271)-SUM($N1047:$Q1047))*'Annexe 1. Taux de référence'!$U47</f>
        <v>0</v>
      </c>
      <c r="X1047" s="422">
        <f>($R271+$X271-R1047)*'Annexe 1. Taux de référence'!$U47</f>
        <v>0</v>
      </c>
      <c r="Y1047" s="422">
        <f>($S271+$Y271-S1047)*'Annexe 1. Taux de référence'!$U47</f>
        <v>0</v>
      </c>
      <c r="Z1047" s="422">
        <f>($T271-$T1047)*'Annexe 1. Taux de référence'!$U47</f>
        <v>0</v>
      </c>
      <c r="AA1047" s="422">
        <f>($U271-$U1047)*'Annexe 1. Taux de référence'!$U47</f>
        <v>0</v>
      </c>
      <c r="AB1047" s="422">
        <f>($V271-$V1047)*'Annexe 1. Taux de référence'!$U47</f>
        <v>0</v>
      </c>
      <c r="AC1047" s="408">
        <f t="shared" si="325"/>
        <v>0</v>
      </c>
      <c r="AD1047" s="1443"/>
      <c r="AE1047" s="1444"/>
      <c r="AF1047" s="1445"/>
    </row>
    <row r="1048" spans="1:32" ht="15" customHeight="1" outlineLevel="1" x14ac:dyDescent="0.2">
      <c r="A1048" s="11">
        <v>366</v>
      </c>
      <c r="B1048" s="669"/>
      <c r="C1048" s="649"/>
      <c r="D1048" s="649"/>
      <c r="E1048" s="650"/>
      <c r="F1048" s="915" t="s">
        <v>510</v>
      </c>
      <c r="G1048" s="916"/>
      <c r="H1048" s="916"/>
      <c r="I1048" s="916"/>
      <c r="J1048" s="916"/>
      <c r="K1048" s="916"/>
      <c r="L1048" s="917"/>
      <c r="M1048" s="408">
        <f t="shared" si="332"/>
        <v>0</v>
      </c>
      <c r="N1048" s="419">
        <f>IF(N272="",0,N272*'Annexe 1. Taux de référence'!$T48)</f>
        <v>0</v>
      </c>
      <c r="O1048" s="422">
        <f>IF(O272="",0,O272*'Annexe 1. Taux de référence'!$T48)</f>
        <v>0</v>
      </c>
      <c r="P1048" s="422">
        <f>IF(P272="",0,P272*'Annexe 1. Taux de référence'!$T48)</f>
        <v>0</v>
      </c>
      <c r="Q1048" s="423">
        <f>IF(Q272="",0,Q272*'Annexe 1. Taux de référence'!$T48)</f>
        <v>0</v>
      </c>
      <c r="R1048" s="419">
        <f>IF(R272="",0,R272*'Annexe 1. Taux de référence'!$U48)</f>
        <v>0</v>
      </c>
      <c r="S1048" s="422">
        <f>IF(S272="",0,S272*'Annexe 1. Taux de référence'!$U48)</f>
        <v>0</v>
      </c>
      <c r="T1048" s="422">
        <f>IF(T272="",0,T272*'Annexe 1. Taux de référence'!$U48)</f>
        <v>0</v>
      </c>
      <c r="U1048" s="422">
        <f>IF(U272="",0,U272*'Annexe 1. Taux de référence'!$U48)</f>
        <v>0</v>
      </c>
      <c r="V1048" s="422">
        <f>IF(V272="",0,V272*'Annexe 1. Taux de référence'!$U48)</f>
        <v>0</v>
      </c>
      <c r="W1048" s="422">
        <f>(SUM($N272:$Q272,$W272)-SUM($N1048:$Q1048))*'Annexe 1. Taux de référence'!$U48</f>
        <v>0</v>
      </c>
      <c r="X1048" s="422">
        <f>($R272+$X272-R1048)*'Annexe 1. Taux de référence'!$U48</f>
        <v>0</v>
      </c>
      <c r="Y1048" s="422">
        <f>($S272+$Y272-S1048)*'Annexe 1. Taux de référence'!$U48</f>
        <v>0</v>
      </c>
      <c r="Z1048" s="422">
        <f>($T272-$T1048)*'Annexe 1. Taux de référence'!$U48</f>
        <v>0</v>
      </c>
      <c r="AA1048" s="422">
        <f>($U272-$U1048)*'Annexe 1. Taux de référence'!$U48</f>
        <v>0</v>
      </c>
      <c r="AB1048" s="422">
        <f>($V272-$V1048)*'Annexe 1. Taux de référence'!$U48</f>
        <v>0</v>
      </c>
      <c r="AC1048" s="408">
        <f t="shared" si="325"/>
        <v>0</v>
      </c>
      <c r="AD1048" s="1443"/>
      <c r="AE1048" s="1444"/>
      <c r="AF1048" s="1445"/>
    </row>
    <row r="1049" spans="1:32" ht="15" customHeight="1" outlineLevel="1" x14ac:dyDescent="0.2">
      <c r="A1049" s="11">
        <v>367</v>
      </c>
      <c r="B1049" s="669"/>
      <c r="C1049" s="263"/>
      <c r="D1049" s="263"/>
      <c r="E1049" s="264"/>
      <c r="F1049" s="859" t="s">
        <v>511</v>
      </c>
      <c r="G1049" s="860"/>
      <c r="H1049" s="860"/>
      <c r="I1049" s="860"/>
      <c r="J1049" s="860"/>
      <c r="K1049" s="860"/>
      <c r="L1049" s="861"/>
      <c r="M1049" s="408">
        <f t="shared" si="332"/>
        <v>0</v>
      </c>
      <c r="N1049" s="419">
        <f>IF(N273="",0,N273*'Annexe 1. Taux de référence'!$T49)</f>
        <v>0</v>
      </c>
      <c r="O1049" s="422">
        <f>IF(O273="",0,O273*'Annexe 1. Taux de référence'!$T49)</f>
        <v>0</v>
      </c>
      <c r="P1049" s="422">
        <f>IF(P273="",0,P273*'Annexe 1. Taux de référence'!$T49)</f>
        <v>0</v>
      </c>
      <c r="Q1049" s="423">
        <f>IF(Q273="",0,Q273*'Annexe 1. Taux de référence'!$T49)</f>
        <v>0</v>
      </c>
      <c r="R1049" s="419">
        <f>IF(R273="",0,R273*'Annexe 1. Taux de référence'!$U49)</f>
        <v>0</v>
      </c>
      <c r="S1049" s="422">
        <f>IF(S273="",0,S273*'Annexe 1. Taux de référence'!$U49)</f>
        <v>0</v>
      </c>
      <c r="T1049" s="422">
        <f>IF(T273="",0,T273*'Annexe 1. Taux de référence'!$U49)</f>
        <v>0</v>
      </c>
      <c r="U1049" s="422">
        <f>IF(U273="",0,U273*'Annexe 1. Taux de référence'!$U49)</f>
        <v>0</v>
      </c>
      <c r="V1049" s="422">
        <f>IF(V273="",0,V273*'Annexe 1. Taux de référence'!$U49)</f>
        <v>0</v>
      </c>
      <c r="W1049" s="422">
        <f>(SUM($N273:$Q273,$W273)-SUM($N1049:$Q1049))*'Annexe 1. Taux de référence'!$U49</f>
        <v>0</v>
      </c>
      <c r="X1049" s="422">
        <f>($R273+$X273-R1049)*'Annexe 1. Taux de référence'!$U49</f>
        <v>0</v>
      </c>
      <c r="Y1049" s="422">
        <f>($S273+$Y273-S1049)*'Annexe 1. Taux de référence'!$U49</f>
        <v>0</v>
      </c>
      <c r="Z1049" s="422">
        <f>($T273-$T1049)*'Annexe 1. Taux de référence'!$U49</f>
        <v>0</v>
      </c>
      <c r="AA1049" s="422">
        <f>($U273-$U1049)*'Annexe 1. Taux de référence'!$U49</f>
        <v>0</v>
      </c>
      <c r="AB1049" s="422">
        <f>($V273-$V1049)*'Annexe 1. Taux de référence'!$U49</f>
        <v>0</v>
      </c>
      <c r="AC1049" s="408">
        <f t="shared" si="325"/>
        <v>0</v>
      </c>
      <c r="AD1049" s="1443"/>
      <c r="AE1049" s="1444"/>
      <c r="AF1049" s="1445"/>
    </row>
    <row r="1050" spans="1:32" ht="15" customHeight="1" outlineLevel="1" x14ac:dyDescent="0.2">
      <c r="A1050" s="11">
        <v>368</v>
      </c>
      <c r="B1050" s="669"/>
      <c r="C1050" s="263"/>
      <c r="D1050" s="271"/>
      <c r="E1050" s="853" t="s">
        <v>512</v>
      </c>
      <c r="F1050" s="854"/>
      <c r="G1050" s="854"/>
      <c r="H1050" s="854"/>
      <c r="I1050" s="854"/>
      <c r="J1050" s="854"/>
      <c r="K1050" s="854"/>
      <c r="L1050" s="855"/>
      <c r="M1050" s="407">
        <f>SUBTOTAL(9,M1051:M1056)</f>
        <v>0</v>
      </c>
      <c r="N1050" s="410">
        <f t="shared" ref="N1050:AC1050" si="333">SUBTOTAL(9,N1051:N1056)</f>
        <v>0</v>
      </c>
      <c r="O1050" s="414">
        <f t="shared" si="333"/>
        <v>0</v>
      </c>
      <c r="P1050" s="413">
        <f t="shared" si="333"/>
        <v>0</v>
      </c>
      <c r="Q1050" s="415">
        <f t="shared" si="333"/>
        <v>0</v>
      </c>
      <c r="R1050" s="410">
        <f t="shared" si="333"/>
        <v>0</v>
      </c>
      <c r="S1050" s="414">
        <f t="shared" si="333"/>
        <v>0</v>
      </c>
      <c r="T1050" s="413">
        <f t="shared" si="333"/>
        <v>0</v>
      </c>
      <c r="U1050" s="413">
        <f t="shared" si="333"/>
        <v>0</v>
      </c>
      <c r="V1050" s="413">
        <f t="shared" si="333"/>
        <v>0</v>
      </c>
      <c r="W1050" s="413">
        <f t="shared" si="333"/>
        <v>0</v>
      </c>
      <c r="X1050" s="413">
        <f t="shared" si="333"/>
        <v>0</v>
      </c>
      <c r="Y1050" s="413">
        <f t="shared" si="333"/>
        <v>0</v>
      </c>
      <c r="Z1050" s="413">
        <f t="shared" si="333"/>
        <v>0</v>
      </c>
      <c r="AA1050" s="413">
        <f t="shared" si="333"/>
        <v>0</v>
      </c>
      <c r="AB1050" s="411">
        <f t="shared" si="333"/>
        <v>0</v>
      </c>
      <c r="AC1050" s="415">
        <f t="shared" si="333"/>
        <v>0</v>
      </c>
      <c r="AD1050" s="1443"/>
      <c r="AE1050" s="1444"/>
      <c r="AF1050" s="1445"/>
    </row>
    <row r="1051" spans="1:32" ht="15" customHeight="1" outlineLevel="1" x14ac:dyDescent="0.2">
      <c r="A1051" s="11">
        <v>369</v>
      </c>
      <c r="B1051" s="669"/>
      <c r="C1051" s="649"/>
      <c r="D1051" s="649"/>
      <c r="E1051" s="650"/>
      <c r="F1051" s="856" t="s">
        <v>513</v>
      </c>
      <c r="G1051" s="857"/>
      <c r="H1051" s="857"/>
      <c r="I1051" s="857"/>
      <c r="J1051" s="857"/>
      <c r="K1051" s="857"/>
      <c r="L1051" s="858"/>
      <c r="M1051" s="408">
        <f t="shared" ref="M1051:M1056" si="334">M275</f>
        <v>0</v>
      </c>
      <c r="N1051" s="419">
        <f>IF(N275="",0,N275*'Annexe 1. Taux de référence'!$T51)</f>
        <v>0</v>
      </c>
      <c r="O1051" s="422">
        <f>IF(O275="",0,O275*'Annexe 1. Taux de référence'!$T51)</f>
        <v>0</v>
      </c>
      <c r="P1051" s="422">
        <f>IF(P275="",0,P275*'Annexe 1. Taux de référence'!$T51)</f>
        <v>0</v>
      </c>
      <c r="Q1051" s="423">
        <f>IF(Q275="",0,Q275*'Annexe 1. Taux de référence'!$T51)</f>
        <v>0</v>
      </c>
      <c r="R1051" s="419">
        <f>(SUM($N275:$R275)-SUM($N1051:Q1051))*'Annexe 1. Taux de référence'!$U51</f>
        <v>0</v>
      </c>
      <c r="S1051" s="421">
        <f>(SUM($N275:$R275)-SUM($N1051:R1051))*'Annexe 1. Taux de référence'!$U51</f>
        <v>0</v>
      </c>
      <c r="T1051" s="421">
        <f>(SUM($N275:$R275)-SUM($N1051:S1051))*'Annexe 1. Taux de référence'!$U51</f>
        <v>0</v>
      </c>
      <c r="U1051" s="421">
        <f>(SUM($N275:$R275)-SUM($N1051:T1051))*'Annexe 1. Taux de référence'!$U51</f>
        <v>0</v>
      </c>
      <c r="V1051" s="421">
        <f>(SUM($N275:$R275)-SUM($N1051:U1051))*'Annexe 1. Taux de référence'!$U51</f>
        <v>0</v>
      </c>
      <c r="W1051" s="421">
        <f>(SUM($N275:$R275)-SUM($N1051:V1051))*'Annexe 1. Taux de référence'!$U51</f>
        <v>0</v>
      </c>
      <c r="X1051" s="422">
        <f>(SUM($N275:$R275)-SUM($N1051:W1051))*'Annexe 1. Taux de référence'!$U51</f>
        <v>0</v>
      </c>
      <c r="Y1051" s="421">
        <f>(SUM($N275:$R275)-SUM($N1051:X1051))*'Annexe 1. Taux de référence'!$U51</f>
        <v>0</v>
      </c>
      <c r="Z1051" s="421">
        <f>(SUM($N275:$R275)-SUM($N1051:Y1051))*'Annexe 1. Taux de référence'!$U51</f>
        <v>0</v>
      </c>
      <c r="AA1051" s="421">
        <f>(SUM($N275:$R275)-SUM($N1051:Z1051))*'Annexe 1. Taux de référence'!$U51</f>
        <v>0</v>
      </c>
      <c r="AB1051" s="421">
        <f>(SUM($N275:$R275)-SUM($N1051:AA1051))*'Annexe 1. Taux de référence'!$U51</f>
        <v>0</v>
      </c>
      <c r="AC1051" s="408">
        <f t="shared" si="325"/>
        <v>0</v>
      </c>
      <c r="AD1051" s="1443"/>
      <c r="AE1051" s="1444"/>
      <c r="AF1051" s="1445"/>
    </row>
    <row r="1052" spans="1:32" ht="15" customHeight="1" outlineLevel="1" x14ac:dyDescent="0.2">
      <c r="A1052" s="11">
        <v>370</v>
      </c>
      <c r="B1052" s="669"/>
      <c r="C1052" s="649"/>
      <c r="D1052" s="649"/>
      <c r="E1052" s="650"/>
      <c r="F1052" s="915" t="s">
        <v>514</v>
      </c>
      <c r="G1052" s="916"/>
      <c r="H1052" s="916"/>
      <c r="I1052" s="916"/>
      <c r="J1052" s="916"/>
      <c r="K1052" s="916"/>
      <c r="L1052" s="917"/>
      <c r="M1052" s="408">
        <f t="shared" si="334"/>
        <v>0</v>
      </c>
      <c r="N1052" s="419">
        <f>IF(N276="",0,N276*'Annexe 1. Taux de référence'!$T52)</f>
        <v>0</v>
      </c>
      <c r="O1052" s="422">
        <f>IF(O276="",0,O276*'Annexe 1. Taux de référence'!$T52)</f>
        <v>0</v>
      </c>
      <c r="P1052" s="422">
        <f>IF(P276="",0,P276*'Annexe 1. Taux de référence'!$T52)</f>
        <v>0</v>
      </c>
      <c r="Q1052" s="439">
        <f>IF(Q276="",0,Q276*'Annexe 1. Taux de référence'!$T52)</f>
        <v>0</v>
      </c>
      <c r="R1052" s="419">
        <f>IF(R276="",0,R276*'Annexe 1. Taux de référence'!$U52)</f>
        <v>0</v>
      </c>
      <c r="S1052" s="440">
        <f>(SUM($N276:$Q276,$S276)-SUM($N1052:O1052))*'Annexe 1. Taux de référence'!$U52</f>
        <v>0</v>
      </c>
      <c r="T1052" s="422">
        <f>($R276-$R1052)*'Annexe 1. Taux de référence'!$U52</f>
        <v>0</v>
      </c>
      <c r="U1052" s="422">
        <f>(SUM($N276:$Q276,$S276)-SUM($N1052:Q1052)-S1052)*'Annexe 1. Taux de référence'!$U52</f>
        <v>0</v>
      </c>
      <c r="V1052" s="422">
        <f>($R276-$R1052-T1052)*'Annexe 1. Taux de référence'!$U52</f>
        <v>0</v>
      </c>
      <c r="W1052" s="422">
        <f>(SUM($N276:$Q276,$S276)-SUM($N1052:$Q1052)-$S1052-$U1052)*'Annexe 1. Taux de référence'!$U52</f>
        <v>0</v>
      </c>
      <c r="X1052" s="422">
        <f>($R276-$R1052-$T1052-$V1052)*'Annexe 1. Taux de référence'!$U52</f>
        <v>0</v>
      </c>
      <c r="Y1052" s="422">
        <f>(SUM($N276:$Q276,$S276)-SUM($N1052:Q1052)-$S1052-$U1052-$W1052)*'Annexe 1. Taux de référence'!$U52</f>
        <v>0</v>
      </c>
      <c r="Z1052" s="422">
        <f>($R276-$R1052-$T1052-$V1052-$X1052)*'Annexe 1. Taux de référence'!$U52</f>
        <v>0</v>
      </c>
      <c r="AA1052" s="422">
        <f>(SUM($N276:$Q276,$S276)-SUM($N1052:Q1052)-$S1052-$U1052-$W1052-$Y1052)*'Annexe 1. Taux de référence'!$U52</f>
        <v>0</v>
      </c>
      <c r="AB1052" s="422">
        <f>($R276-$R1052-$T1052-$V1052-$X1052-$Z1052)*'Annexe 1. Taux de référence'!$U52</f>
        <v>0</v>
      </c>
      <c r="AC1052" s="431">
        <f t="shared" si="325"/>
        <v>0</v>
      </c>
      <c r="AD1052" s="1443"/>
      <c r="AE1052" s="1444"/>
      <c r="AF1052" s="1445"/>
    </row>
    <row r="1053" spans="1:32" ht="15" customHeight="1" outlineLevel="1" x14ac:dyDescent="0.2">
      <c r="A1053" s="11">
        <v>371</v>
      </c>
      <c r="B1053" s="669"/>
      <c r="C1053" s="649"/>
      <c r="D1053" s="649"/>
      <c r="E1053" s="650"/>
      <c r="F1053" s="915" t="s">
        <v>515</v>
      </c>
      <c r="G1053" s="916"/>
      <c r="H1053" s="916"/>
      <c r="I1053" s="916"/>
      <c r="J1053" s="916"/>
      <c r="K1053" s="916"/>
      <c r="L1053" s="917"/>
      <c r="M1053" s="408">
        <f t="shared" si="334"/>
        <v>0</v>
      </c>
      <c r="N1053" s="419">
        <f>IF(N277="",0,N277*'Annexe 1. Taux de référence'!$T53)</f>
        <v>0</v>
      </c>
      <c r="O1053" s="422">
        <f>IF(O277="",0,O277*'Annexe 1. Taux de référence'!$T53)</f>
        <v>0</v>
      </c>
      <c r="P1053" s="422">
        <f>IF(P277="",0,P277*'Annexe 1. Taux de référence'!$T53)</f>
        <v>0</v>
      </c>
      <c r="Q1053" s="423">
        <f>IF(Q277="",0,Q277*'Annexe 1. Taux de référence'!$T53)</f>
        <v>0</v>
      </c>
      <c r="R1053" s="419">
        <f>IF(R277="",0,R277*'Annexe 1. Taux de référence'!$U53)</f>
        <v>0</v>
      </c>
      <c r="S1053" s="422">
        <f>IF(S277="",0,S277*'Annexe 1. Taux de référence'!$U53)</f>
        <v>0</v>
      </c>
      <c r="T1053" s="422">
        <f>(SUM($N277:$Q277,T277)-SUM($N1053:Q1053))*'Annexe 1. Taux de référence'!$U53</f>
        <v>0</v>
      </c>
      <c r="U1053" s="422">
        <f>($R277+$U277-R1053)*'Annexe 1. Taux de référence'!$U53</f>
        <v>0</v>
      </c>
      <c r="V1053" s="422">
        <f>($S277-$S1053)*'Annexe 1. Taux de référence'!$U53</f>
        <v>0</v>
      </c>
      <c r="W1053" s="422">
        <f>(SUM($N277:$Q277,$T277)-SUM($N1053:$Q1053)-$T1053)*'Annexe 1. Taux de référence'!$U53</f>
        <v>0</v>
      </c>
      <c r="X1053" s="422">
        <f>($R277+$U277-$R1053-$U1053)*'Annexe 1. Taux de référence'!$U53</f>
        <v>0</v>
      </c>
      <c r="Y1053" s="422">
        <f>($S277-$S1053-V1053)*'Annexe 1. Taux de référence'!$U53</f>
        <v>0</v>
      </c>
      <c r="Z1053" s="422">
        <f>(SUM($N277:$Q277,$T277)-SUM($N1053:Q1053)-$T1053-$W1053)*'Annexe 1. Taux de référence'!$U53</f>
        <v>0</v>
      </c>
      <c r="AA1053" s="422">
        <f>($R277+$U277-$R1053-$U1053-$X1053)*'Annexe 1. Taux de référence'!$U53</f>
        <v>0</v>
      </c>
      <c r="AB1053" s="422">
        <f>($S277-$S1053-V1053-Y1053)*'Annexe 1. Taux de référence'!$U53</f>
        <v>0</v>
      </c>
      <c r="AC1053" s="408">
        <f t="shared" si="325"/>
        <v>0</v>
      </c>
      <c r="AD1053" s="1443"/>
      <c r="AE1053" s="1444"/>
      <c r="AF1053" s="1445"/>
    </row>
    <row r="1054" spans="1:32" ht="15" customHeight="1" outlineLevel="1" x14ac:dyDescent="0.2">
      <c r="A1054" s="11">
        <v>372</v>
      </c>
      <c r="B1054" s="669"/>
      <c r="C1054" s="649"/>
      <c r="D1054" s="649"/>
      <c r="E1054" s="650"/>
      <c r="F1054" s="915" t="s">
        <v>516</v>
      </c>
      <c r="G1054" s="916"/>
      <c r="H1054" s="916"/>
      <c r="I1054" s="916"/>
      <c r="J1054" s="916"/>
      <c r="K1054" s="916"/>
      <c r="L1054" s="917"/>
      <c r="M1054" s="408">
        <f t="shared" si="334"/>
        <v>0</v>
      </c>
      <c r="N1054" s="419">
        <f>IF(N278="",0,N278*'Annexe 1. Taux de référence'!$T54)</f>
        <v>0</v>
      </c>
      <c r="O1054" s="422">
        <f>IF(O278="",0,O278*'Annexe 1. Taux de référence'!$T54)</f>
        <v>0</v>
      </c>
      <c r="P1054" s="422">
        <f>IF(P278="",0,P278*'Annexe 1. Taux de référence'!$T54)</f>
        <v>0</v>
      </c>
      <c r="Q1054" s="423">
        <f>IF(Q278="",0,Q278*'Annexe 1. Taux de référence'!$T54)</f>
        <v>0</v>
      </c>
      <c r="R1054" s="419">
        <f>IF(R278="",0,R278*'Annexe 1. Taux de référence'!$U54)</f>
        <v>0</v>
      </c>
      <c r="S1054" s="422">
        <f>IF(S278="",0,S278*'Annexe 1. Taux de référence'!$U54)</f>
        <v>0</v>
      </c>
      <c r="T1054" s="422">
        <f>IF(T278="",0,T278*'Annexe 1. Taux de référence'!$U54)</f>
        <v>0</v>
      </c>
      <c r="U1054" s="422">
        <f>IF(U278="",0,U278*'Annexe 1. Taux de référence'!$U54)</f>
        <v>0</v>
      </c>
      <c r="V1054" s="422">
        <f>IF(V278="",0,V278*'Annexe 1. Taux de référence'!$U54)</f>
        <v>0</v>
      </c>
      <c r="W1054" s="422">
        <f>(SUM($N278:$Q278,$W278)-SUM($N1054:$Q1054))*'Annexe 1. Taux de référence'!$U54</f>
        <v>0</v>
      </c>
      <c r="X1054" s="422">
        <f>($R278+$X278-R1054)*'Annexe 1. Taux de référence'!$U54</f>
        <v>0</v>
      </c>
      <c r="Y1054" s="422">
        <f>($S278+$Y278-S1054)*'Annexe 1. Taux de référence'!$U54</f>
        <v>0</v>
      </c>
      <c r="Z1054" s="422">
        <f>($T278-$T1054)*'Annexe 1. Taux de référence'!$U54</f>
        <v>0</v>
      </c>
      <c r="AA1054" s="422">
        <f>($U278-$U1054)*'Annexe 1. Taux de référence'!$U54</f>
        <v>0</v>
      </c>
      <c r="AB1054" s="422">
        <f>($V278-$V1054)*'Annexe 1. Taux de référence'!$U54</f>
        <v>0</v>
      </c>
      <c r="AC1054" s="408">
        <f t="shared" si="325"/>
        <v>0</v>
      </c>
      <c r="AD1054" s="1443"/>
      <c r="AE1054" s="1444"/>
      <c r="AF1054" s="1445"/>
    </row>
    <row r="1055" spans="1:32" ht="15" customHeight="1" outlineLevel="1" x14ac:dyDescent="0.2">
      <c r="A1055" s="11">
        <v>373</v>
      </c>
      <c r="B1055" s="669"/>
      <c r="C1055" s="649"/>
      <c r="D1055" s="649"/>
      <c r="E1055" s="650"/>
      <c r="F1055" s="915" t="s">
        <v>517</v>
      </c>
      <c r="G1055" s="916"/>
      <c r="H1055" s="916"/>
      <c r="I1055" s="916"/>
      <c r="J1055" s="916"/>
      <c r="K1055" s="916"/>
      <c r="L1055" s="917"/>
      <c r="M1055" s="408">
        <f t="shared" si="334"/>
        <v>0</v>
      </c>
      <c r="N1055" s="419">
        <f>IF(N279="",0,N279*'Annexe 1. Taux de référence'!$T55)</f>
        <v>0</v>
      </c>
      <c r="O1055" s="422">
        <f>IF(O279="",0,O279*'Annexe 1. Taux de référence'!$T55)</f>
        <v>0</v>
      </c>
      <c r="P1055" s="422">
        <f>IF(P279="",0,P279*'Annexe 1. Taux de référence'!$T55)</f>
        <v>0</v>
      </c>
      <c r="Q1055" s="423">
        <f>IF(Q279="",0,Q279*'Annexe 1. Taux de référence'!$T55)</f>
        <v>0</v>
      </c>
      <c r="R1055" s="419">
        <f>IF(R279="",0,R279*'Annexe 1. Taux de référence'!$U55)</f>
        <v>0</v>
      </c>
      <c r="S1055" s="422">
        <f>IF(S279="",0,S279*'Annexe 1. Taux de référence'!$U55)</f>
        <v>0</v>
      </c>
      <c r="T1055" s="422">
        <f>IF(T279="",0,T279*'Annexe 1. Taux de référence'!$U55)</f>
        <v>0</v>
      </c>
      <c r="U1055" s="422">
        <f>IF(U279="",0,U279*'Annexe 1. Taux de référence'!$U55)</f>
        <v>0</v>
      </c>
      <c r="V1055" s="422">
        <f>IF(V279="",0,V279*'Annexe 1. Taux de référence'!$U55)</f>
        <v>0</v>
      </c>
      <c r="W1055" s="422">
        <f>IF(W279="",0,W279*'Annexe 1. Taux de référence'!$U55)</f>
        <v>0</v>
      </c>
      <c r="X1055" s="422">
        <f>IF(X279="",0,X279*'Annexe 1. Taux de référence'!$U55)</f>
        <v>0</v>
      </c>
      <c r="Y1055" s="422">
        <f>IF(Y279="",0,Y279*'Annexe 1. Taux de référence'!$U55)</f>
        <v>0</v>
      </c>
      <c r="Z1055" s="422">
        <f>IF(Z279="",0,Z279*'Annexe 1. Taux de référence'!$U55)</f>
        <v>0</v>
      </c>
      <c r="AA1055" s="422">
        <f>IF(AA279="",0,AA279*'Annexe 1. Taux de référence'!$U55)</f>
        <v>0</v>
      </c>
      <c r="AB1055" s="422">
        <f>IF(AB279="",0,AB279*'Annexe 1. Taux de référence'!$U55)</f>
        <v>0</v>
      </c>
      <c r="AC1055" s="408">
        <f t="shared" si="325"/>
        <v>0</v>
      </c>
      <c r="AD1055" s="1443"/>
      <c r="AE1055" s="1444"/>
      <c r="AF1055" s="1445"/>
    </row>
    <row r="1056" spans="1:32" ht="15" customHeight="1" outlineLevel="1" x14ac:dyDescent="0.2">
      <c r="A1056" s="11">
        <v>374</v>
      </c>
      <c r="B1056" s="687"/>
      <c r="C1056" s="622"/>
      <c r="D1056" s="622"/>
      <c r="E1056" s="623"/>
      <c r="F1056" s="915" t="s">
        <v>518</v>
      </c>
      <c r="G1056" s="916"/>
      <c r="H1056" s="916"/>
      <c r="I1056" s="916"/>
      <c r="J1056" s="916"/>
      <c r="K1056" s="916"/>
      <c r="L1056" s="917"/>
      <c r="M1056" s="408">
        <f t="shared" si="334"/>
        <v>0</v>
      </c>
      <c r="N1056" s="419">
        <f>IF(N280="",0,N280*'Annexe 1. Taux de référence'!$T56)</f>
        <v>0</v>
      </c>
      <c r="O1056" s="422">
        <f>IF(O280="",0,O280*'Annexe 1. Taux de référence'!$T56)</f>
        <v>0</v>
      </c>
      <c r="P1056" s="422">
        <f>IF(P280="",0,P280*'Annexe 1. Taux de référence'!$T56)</f>
        <v>0</v>
      </c>
      <c r="Q1056" s="423">
        <f>IF(Q280="",0,Q280*'Annexe 1. Taux de référence'!$T56)</f>
        <v>0</v>
      </c>
      <c r="R1056" s="419">
        <f>IF(R280="",0,R280*'Annexe 1. Taux de référence'!$U56)</f>
        <v>0</v>
      </c>
      <c r="S1056" s="422">
        <f>IF(S280="",0,S280*'Annexe 1. Taux de référence'!$U56)</f>
        <v>0</v>
      </c>
      <c r="T1056" s="422">
        <f>IF(T280="",0,T280*'Annexe 1. Taux de référence'!$U56)</f>
        <v>0</v>
      </c>
      <c r="U1056" s="422">
        <f>IF(U280="",0,U280*'Annexe 1. Taux de référence'!$U56)</f>
        <v>0</v>
      </c>
      <c r="V1056" s="422">
        <f>IF(V280="",0,V280*'Annexe 1. Taux de référence'!$U56)</f>
        <v>0</v>
      </c>
      <c r="W1056" s="422">
        <f>IF(W280="",0,W280*'Annexe 1. Taux de référence'!$U56)</f>
        <v>0</v>
      </c>
      <c r="X1056" s="422">
        <f>IF(X280="",0,X280*'Annexe 1. Taux de référence'!$U56)</f>
        <v>0</v>
      </c>
      <c r="Y1056" s="422">
        <f>IF(Y280="",0,Y280*'Annexe 1. Taux de référence'!$U56)</f>
        <v>0</v>
      </c>
      <c r="Z1056" s="422">
        <f>IF(Z280="",0,Z280*'Annexe 1. Taux de référence'!$U56)</f>
        <v>0</v>
      </c>
      <c r="AA1056" s="422">
        <f>IF(AA280="",0,AA280*'Annexe 1. Taux de référence'!$U56)</f>
        <v>0</v>
      </c>
      <c r="AB1056" s="422">
        <f>IF(AB280="",0,AB280*'Annexe 1. Taux de référence'!$U56)</f>
        <v>0</v>
      </c>
      <c r="AC1056" s="408">
        <f t="shared" si="325"/>
        <v>0</v>
      </c>
      <c r="AD1056" s="1446"/>
      <c r="AE1056" s="1447"/>
      <c r="AF1056" s="1448"/>
    </row>
    <row r="1057" spans="1:32" ht="15" customHeight="1" outlineLevel="1" x14ac:dyDescent="0.2">
      <c r="A1057" s="11">
        <v>375</v>
      </c>
      <c r="B1057" s="325"/>
      <c r="C1057" s="625"/>
      <c r="D1057" s="626"/>
      <c r="E1057" s="853" t="s">
        <v>529</v>
      </c>
      <c r="F1057" s="854"/>
      <c r="G1057" s="854"/>
      <c r="H1057" s="854"/>
      <c r="I1057" s="854"/>
      <c r="J1057" s="854"/>
      <c r="K1057" s="854"/>
      <c r="L1057" s="855"/>
      <c r="M1057" s="407">
        <f>SUBTOTAL(9,M1058:M1063)</f>
        <v>0</v>
      </c>
      <c r="N1057" s="410">
        <f t="shared" ref="N1057:AC1057" si="335">SUBTOTAL(9,N1058:N1063)</f>
        <v>0</v>
      </c>
      <c r="O1057" s="414">
        <f t="shared" si="335"/>
        <v>0</v>
      </c>
      <c r="P1057" s="413">
        <f t="shared" si="335"/>
        <v>0</v>
      </c>
      <c r="Q1057" s="415">
        <f t="shared" si="335"/>
        <v>0</v>
      </c>
      <c r="R1057" s="410">
        <f t="shared" si="335"/>
        <v>0</v>
      </c>
      <c r="S1057" s="414">
        <f t="shared" si="335"/>
        <v>0</v>
      </c>
      <c r="T1057" s="413">
        <f t="shared" si="335"/>
        <v>0</v>
      </c>
      <c r="U1057" s="413">
        <f t="shared" si="335"/>
        <v>0</v>
      </c>
      <c r="V1057" s="413">
        <f t="shared" si="335"/>
        <v>0</v>
      </c>
      <c r="W1057" s="413">
        <f t="shared" si="335"/>
        <v>0</v>
      </c>
      <c r="X1057" s="413">
        <f t="shared" si="335"/>
        <v>0</v>
      </c>
      <c r="Y1057" s="413">
        <f t="shared" si="335"/>
        <v>0</v>
      </c>
      <c r="Z1057" s="413">
        <f t="shared" si="335"/>
        <v>0</v>
      </c>
      <c r="AA1057" s="413">
        <f t="shared" si="335"/>
        <v>0</v>
      </c>
      <c r="AB1057" s="411">
        <f t="shared" si="335"/>
        <v>0</v>
      </c>
      <c r="AC1057" s="415">
        <f t="shared" si="335"/>
        <v>0</v>
      </c>
      <c r="AD1057" s="897"/>
      <c r="AE1057" s="898"/>
      <c r="AF1057" s="899"/>
    </row>
    <row r="1058" spans="1:32" ht="15" customHeight="1" outlineLevel="1" x14ac:dyDescent="0.2">
      <c r="A1058" s="11">
        <v>376</v>
      </c>
      <c r="B1058" s="669"/>
      <c r="C1058" s="649"/>
      <c r="D1058" s="649"/>
      <c r="E1058" s="650"/>
      <c r="F1058" s="856" t="s">
        <v>519</v>
      </c>
      <c r="G1058" s="857"/>
      <c r="H1058" s="857"/>
      <c r="I1058" s="857"/>
      <c r="J1058" s="857"/>
      <c r="K1058" s="857"/>
      <c r="L1058" s="858"/>
      <c r="M1058" s="408">
        <f t="shared" ref="M1058:AB1066" si="336">M282</f>
        <v>0</v>
      </c>
      <c r="N1058" s="419">
        <f>IF(N282="",0,N282*'Annexe 1. Taux de référence'!$T58)</f>
        <v>0</v>
      </c>
      <c r="O1058" s="422">
        <f>IF(O282="",0,O282*'Annexe 1. Taux de référence'!$T58)</f>
        <v>0</v>
      </c>
      <c r="P1058" s="422">
        <f>IF(P282="",0,P282*'Annexe 1. Taux de référence'!$T58)</f>
        <v>0</v>
      </c>
      <c r="Q1058" s="423">
        <f>IF(Q282="",0,Q282*'Annexe 1. Taux de référence'!$T58)</f>
        <v>0</v>
      </c>
      <c r="R1058" s="419">
        <f>(SUM($N282:$R282)-SUM($N1058:Q1058))*'Annexe 1. Taux de référence'!$U58</f>
        <v>0</v>
      </c>
      <c r="S1058" s="421">
        <f>(SUM($N282:$R282)-SUM($N1058:R1058))*'Annexe 1. Taux de référence'!$U58</f>
        <v>0</v>
      </c>
      <c r="T1058" s="421">
        <f>(SUM($N282:$R282)-SUM($N1058:S1058))*'Annexe 1. Taux de référence'!$U58</f>
        <v>0</v>
      </c>
      <c r="U1058" s="421">
        <f>(SUM($N282:$R282)-SUM($N1058:T1058))*'Annexe 1. Taux de référence'!$U58</f>
        <v>0</v>
      </c>
      <c r="V1058" s="421">
        <f>(SUM($N282:$R282)-SUM($N1058:U1058))*'Annexe 1. Taux de référence'!$U58</f>
        <v>0</v>
      </c>
      <c r="W1058" s="421">
        <f>(SUM($N282:$R282)-SUM($N1058:V1058))*'Annexe 1. Taux de référence'!$U58</f>
        <v>0</v>
      </c>
      <c r="X1058" s="422">
        <f>(SUM($N282:$R282)-SUM($N1058:W1058))*'Annexe 1. Taux de référence'!$U58</f>
        <v>0</v>
      </c>
      <c r="Y1058" s="421">
        <f>(SUM($N282:$R282)-SUM($N1058:X1058))*'Annexe 1. Taux de référence'!$U58</f>
        <v>0</v>
      </c>
      <c r="Z1058" s="421">
        <f>(SUM($N282:$R282)-SUM($N1058:Y1058))*'Annexe 1. Taux de référence'!$U58</f>
        <v>0</v>
      </c>
      <c r="AA1058" s="421">
        <f>(SUM($N282:$R282)-SUM($N1058:Z1058))*'Annexe 1. Taux de référence'!$U58</f>
        <v>0</v>
      </c>
      <c r="AB1058" s="421">
        <f>(SUM($N282:$R282)-SUM($N1058:AA1058))*'Annexe 1. Taux de référence'!$U58</f>
        <v>0</v>
      </c>
      <c r="AC1058" s="408">
        <f t="shared" si="325"/>
        <v>0</v>
      </c>
      <c r="AD1058" s="900"/>
      <c r="AE1058" s="901"/>
      <c r="AF1058" s="902"/>
    </row>
    <row r="1059" spans="1:32" ht="15" customHeight="1" outlineLevel="1" x14ac:dyDescent="0.2">
      <c r="A1059" s="11">
        <v>377</v>
      </c>
      <c r="B1059" s="669"/>
      <c r="C1059" s="649"/>
      <c r="D1059" s="649"/>
      <c r="E1059" s="650"/>
      <c r="F1059" s="915" t="s">
        <v>520</v>
      </c>
      <c r="G1059" s="916"/>
      <c r="H1059" s="916"/>
      <c r="I1059" s="916"/>
      <c r="J1059" s="916"/>
      <c r="K1059" s="916"/>
      <c r="L1059" s="917"/>
      <c r="M1059" s="408">
        <f t="shared" si="336"/>
        <v>0</v>
      </c>
      <c r="N1059" s="419">
        <f>IF(N283="",0,N283*'Annexe 1. Taux de référence'!$T59)</f>
        <v>0</v>
      </c>
      <c r="O1059" s="422">
        <f>IF(O283="",0,O283*'Annexe 1. Taux de référence'!$T59)</f>
        <v>0</v>
      </c>
      <c r="P1059" s="422">
        <f>IF(P283="",0,P283*'Annexe 1. Taux de référence'!$T59)</f>
        <v>0</v>
      </c>
      <c r="Q1059" s="423">
        <f>IF(Q283="",0,Q283*'Annexe 1. Taux de référence'!$T59)</f>
        <v>0</v>
      </c>
      <c r="R1059" s="419">
        <f>IF(R283="",0,R283*'Annexe 1. Taux de référence'!$U59)</f>
        <v>0</v>
      </c>
      <c r="S1059" s="422">
        <f>IF(S283="",0,S283*'Annexe 1. Taux de référence'!$U59)</f>
        <v>0</v>
      </c>
      <c r="T1059" s="422">
        <f>($R283-$R1059)*'Annexe 1. Taux de référence'!$U59</f>
        <v>0</v>
      </c>
      <c r="U1059" s="422">
        <f>(SUM($N283:$Q283,$S283)-SUM($N1059:Q1059)-S1059)*'Annexe 1. Taux de référence'!$U59</f>
        <v>0</v>
      </c>
      <c r="V1059" s="422">
        <f>($R283-$R1059-T1059)*'Annexe 1. Taux de référence'!$U59</f>
        <v>0</v>
      </c>
      <c r="W1059" s="422">
        <f>(SUM($N283:$Q283,$S283)-SUM($N1059:$Q1059)-$S1059-$U1059)*'Annexe 1. Taux de référence'!$U59</f>
        <v>0</v>
      </c>
      <c r="X1059" s="422">
        <f>($R283-$R1059-$T1059-$V1059)*'Annexe 1. Taux de référence'!$U59</f>
        <v>0</v>
      </c>
      <c r="Y1059" s="422">
        <f>(SUM($N283:$Q283,$S283)-SUM($N1059:Q1059)-$S1059-$U1059-$W1059)*'Annexe 1. Taux de référence'!$U59</f>
        <v>0</v>
      </c>
      <c r="Z1059" s="422">
        <f>($R283-$R1059-$T1059-$V1059-$X1059)*'Annexe 1. Taux de référence'!$U59</f>
        <v>0</v>
      </c>
      <c r="AA1059" s="422">
        <f>(SUM($N283:$Q283,$S283)-SUM($N1059:Q1059)-$S1059-$U1059-$W1059-$Y1059)*'Annexe 1. Taux de référence'!$U59</f>
        <v>0</v>
      </c>
      <c r="AB1059" s="422">
        <f>($R283-$R1059-$T1059-$V1059-$X1059-$Z1059)*'Annexe 1. Taux de référence'!$U59</f>
        <v>0</v>
      </c>
      <c r="AC1059" s="408">
        <f t="shared" si="325"/>
        <v>0</v>
      </c>
      <c r="AD1059" s="900"/>
      <c r="AE1059" s="901"/>
      <c r="AF1059" s="902"/>
    </row>
    <row r="1060" spans="1:32" ht="15" customHeight="1" outlineLevel="1" x14ac:dyDescent="0.2">
      <c r="A1060" s="11">
        <v>378</v>
      </c>
      <c r="B1060" s="669"/>
      <c r="C1060" s="649"/>
      <c r="D1060" s="649"/>
      <c r="E1060" s="650"/>
      <c r="F1060" s="915" t="s">
        <v>521</v>
      </c>
      <c r="G1060" s="916"/>
      <c r="H1060" s="916"/>
      <c r="I1060" s="916"/>
      <c r="J1060" s="916"/>
      <c r="K1060" s="916"/>
      <c r="L1060" s="917"/>
      <c r="M1060" s="408">
        <f t="shared" si="336"/>
        <v>0</v>
      </c>
      <c r="N1060" s="419">
        <f>IF(N284="",0,N284*'Annexe 1. Taux de référence'!$T60)</f>
        <v>0</v>
      </c>
      <c r="O1060" s="422">
        <f>IF(O284="",0,O284*'Annexe 1. Taux de référence'!$T60)</f>
        <v>0</v>
      </c>
      <c r="P1060" s="422">
        <f>IF(P284="",0,P284*'Annexe 1. Taux de référence'!$T60)</f>
        <v>0</v>
      </c>
      <c r="Q1060" s="423">
        <f>IF(Q284="",0,Q284*'Annexe 1. Taux de référence'!$T60)</f>
        <v>0</v>
      </c>
      <c r="R1060" s="419">
        <f>IF(R284="",0,R284*'Annexe 1. Taux de référence'!$U60)</f>
        <v>0</v>
      </c>
      <c r="S1060" s="422">
        <f>IF(S284="",0,S284*'Annexe 1. Taux de référence'!$U60)</f>
        <v>0</v>
      </c>
      <c r="T1060" s="422">
        <f>(SUM($N284:$Q284,T284)-SUM($N1060:Q1060))*'Annexe 1. Taux de référence'!$U60</f>
        <v>0</v>
      </c>
      <c r="U1060" s="422">
        <f>($R284+$U284-R1060)*'Annexe 1. Taux de référence'!$U60</f>
        <v>0</v>
      </c>
      <c r="V1060" s="422">
        <f>($S284-$S1060)*'Annexe 1. Taux de référence'!$U60</f>
        <v>0</v>
      </c>
      <c r="W1060" s="422">
        <f>(SUM($N284:$Q284,$T284)-SUM($N1060:$Q1060)-$T1060)*'Annexe 1. Taux de référence'!$U60</f>
        <v>0</v>
      </c>
      <c r="X1060" s="422">
        <f>($R284+$U284-$R1060-$U1060)*'Annexe 1. Taux de référence'!$U60</f>
        <v>0</v>
      </c>
      <c r="Y1060" s="422">
        <f>($S284-$S1060-V1060)*'Annexe 1. Taux de référence'!$U60</f>
        <v>0</v>
      </c>
      <c r="Z1060" s="422">
        <f>(SUM($N284:$Q284,$T284)-SUM($N1060:Q1060)-$T1060-$W1060)*'Annexe 1. Taux de référence'!$U60</f>
        <v>0</v>
      </c>
      <c r="AA1060" s="422">
        <f>($R284+$U284-$R1060-$U1060-$X1060)*'Annexe 1. Taux de référence'!$U60</f>
        <v>0</v>
      </c>
      <c r="AB1060" s="422">
        <f>($S284-$S1060-V1060-Y1060)*'Annexe 1. Taux de référence'!$U60</f>
        <v>0</v>
      </c>
      <c r="AC1060" s="408">
        <f t="shared" si="325"/>
        <v>0</v>
      </c>
      <c r="AD1060" s="900"/>
      <c r="AE1060" s="901"/>
      <c r="AF1060" s="902"/>
    </row>
    <row r="1061" spans="1:32" ht="15" customHeight="1" outlineLevel="1" x14ac:dyDescent="0.2">
      <c r="A1061" s="11">
        <v>379</v>
      </c>
      <c r="B1061" s="669"/>
      <c r="C1061" s="649"/>
      <c r="D1061" s="649"/>
      <c r="E1061" s="650"/>
      <c r="F1061" s="915" t="s">
        <v>522</v>
      </c>
      <c r="G1061" s="916"/>
      <c r="H1061" s="916"/>
      <c r="I1061" s="916"/>
      <c r="J1061" s="916"/>
      <c r="K1061" s="916"/>
      <c r="L1061" s="917"/>
      <c r="M1061" s="408">
        <f t="shared" si="336"/>
        <v>0</v>
      </c>
      <c r="N1061" s="419">
        <f>IF(N285="",0,N285*'Annexe 1. Taux de référence'!$T61)</f>
        <v>0</v>
      </c>
      <c r="O1061" s="422">
        <f>IF(O285="",0,O285*'Annexe 1. Taux de référence'!$T61)</f>
        <v>0</v>
      </c>
      <c r="P1061" s="422">
        <f>IF(P285="",0,P285*'Annexe 1. Taux de référence'!$T61)</f>
        <v>0</v>
      </c>
      <c r="Q1061" s="423">
        <f>IF(Q285="",0,Q285*'Annexe 1. Taux de référence'!$T61)</f>
        <v>0</v>
      </c>
      <c r="R1061" s="419">
        <f>IF(R285="",0,R285*'Annexe 1. Taux de référence'!$U61)</f>
        <v>0</v>
      </c>
      <c r="S1061" s="422">
        <f>IF(S285="",0,S285*'Annexe 1. Taux de référence'!$U61)</f>
        <v>0</v>
      </c>
      <c r="T1061" s="422">
        <f>IF(T285="",0,T285*'Annexe 1. Taux de référence'!$U61)</f>
        <v>0</v>
      </c>
      <c r="U1061" s="422">
        <f>IF(U285="",0,U285*'Annexe 1. Taux de référence'!$U61)</f>
        <v>0</v>
      </c>
      <c r="V1061" s="422">
        <f>IF(V285="",0,V285*'Annexe 1. Taux de référence'!$U61)</f>
        <v>0</v>
      </c>
      <c r="W1061" s="422">
        <f>(SUM($N285:$Q285,$W285)-SUM($N1061:$Q1061))*'Annexe 1. Taux de référence'!$U61</f>
        <v>0</v>
      </c>
      <c r="X1061" s="422">
        <f>($R285+$X285-R1061)*'Annexe 1. Taux de référence'!$U61</f>
        <v>0</v>
      </c>
      <c r="Y1061" s="422">
        <f>($S285+$Y285-S1061)*'Annexe 1. Taux de référence'!$U61</f>
        <v>0</v>
      </c>
      <c r="Z1061" s="422">
        <f>($T285-$T1061)*'Annexe 1. Taux de référence'!$U61</f>
        <v>0</v>
      </c>
      <c r="AA1061" s="422">
        <f>($U285-$U1061)*'Annexe 1. Taux de référence'!$U61</f>
        <v>0</v>
      </c>
      <c r="AB1061" s="422">
        <f>($V285-$V1061)*'Annexe 1. Taux de référence'!$U61</f>
        <v>0</v>
      </c>
      <c r="AC1061" s="408">
        <f t="shared" si="325"/>
        <v>0</v>
      </c>
      <c r="AD1061" s="900"/>
      <c r="AE1061" s="901"/>
      <c r="AF1061" s="902"/>
    </row>
    <row r="1062" spans="1:32" ht="15" customHeight="1" outlineLevel="1" x14ac:dyDescent="0.2">
      <c r="A1062" s="11">
        <v>380</v>
      </c>
      <c r="B1062" s="669"/>
      <c r="C1062" s="649"/>
      <c r="D1062" s="649"/>
      <c r="E1062" s="650"/>
      <c r="F1062" s="915" t="s">
        <v>523</v>
      </c>
      <c r="G1062" s="916"/>
      <c r="H1062" s="916"/>
      <c r="I1062" s="916"/>
      <c r="J1062" s="916"/>
      <c r="K1062" s="916"/>
      <c r="L1062" s="917"/>
      <c r="M1062" s="408">
        <f t="shared" si="336"/>
        <v>0</v>
      </c>
      <c r="N1062" s="419">
        <f>IF(N286="",0,N286*'Annexe 1. Taux de référence'!$T62)</f>
        <v>0</v>
      </c>
      <c r="O1062" s="422">
        <f>IF(O286="",0,O286*'Annexe 1. Taux de référence'!$T62)</f>
        <v>0</v>
      </c>
      <c r="P1062" s="422">
        <f>IF(P286="",0,P286*'Annexe 1. Taux de référence'!$T62)</f>
        <v>0</v>
      </c>
      <c r="Q1062" s="423">
        <f>IF(Q286="",0,Q286*'Annexe 1. Taux de référence'!$T62)</f>
        <v>0</v>
      </c>
      <c r="R1062" s="419">
        <f>IF(R286="",0,R286*'Annexe 1. Taux de référence'!$U62)</f>
        <v>0</v>
      </c>
      <c r="S1062" s="422">
        <f>IF(S286="",0,S286*'Annexe 1. Taux de référence'!$U62)</f>
        <v>0</v>
      </c>
      <c r="T1062" s="422">
        <f>IF(T286="",0,T286*'Annexe 1. Taux de référence'!$U62)</f>
        <v>0</v>
      </c>
      <c r="U1062" s="422">
        <f>IF(U286="",0,U286*'Annexe 1. Taux de référence'!$U62)</f>
        <v>0</v>
      </c>
      <c r="V1062" s="422">
        <f>IF(V286="",0,V286*'Annexe 1. Taux de référence'!$U62)</f>
        <v>0</v>
      </c>
      <c r="W1062" s="422">
        <f>(SUM($N286:$Q286,$W286)-SUM($N1062:$Q1062))*'Annexe 1. Taux de référence'!$U62</f>
        <v>0</v>
      </c>
      <c r="X1062" s="422">
        <f>($R286+$X286-R1062)*'Annexe 1. Taux de référence'!$U62</f>
        <v>0</v>
      </c>
      <c r="Y1062" s="422">
        <f>($S286+$Y286-S1062)*'Annexe 1. Taux de référence'!$U62</f>
        <v>0</v>
      </c>
      <c r="Z1062" s="422">
        <f>($T286-$T1062)*'Annexe 1. Taux de référence'!$U62</f>
        <v>0</v>
      </c>
      <c r="AA1062" s="422">
        <f>($U286-$U1062)*'Annexe 1. Taux de référence'!$U62</f>
        <v>0</v>
      </c>
      <c r="AB1062" s="422">
        <f>($V286-$V1062)*'Annexe 1. Taux de référence'!$U62</f>
        <v>0</v>
      </c>
      <c r="AC1062" s="408">
        <f t="shared" si="325"/>
        <v>0</v>
      </c>
      <c r="AD1062" s="900"/>
      <c r="AE1062" s="901"/>
      <c r="AF1062" s="902"/>
    </row>
    <row r="1063" spans="1:32" ht="15" customHeight="1" outlineLevel="1" x14ac:dyDescent="0.2">
      <c r="A1063" s="11">
        <v>381</v>
      </c>
      <c r="B1063" s="669"/>
      <c r="C1063" s="263"/>
      <c r="D1063" s="263"/>
      <c r="E1063" s="264"/>
      <c r="F1063" s="859" t="s">
        <v>524</v>
      </c>
      <c r="G1063" s="860"/>
      <c r="H1063" s="860"/>
      <c r="I1063" s="860"/>
      <c r="J1063" s="860"/>
      <c r="K1063" s="860"/>
      <c r="L1063" s="861"/>
      <c r="M1063" s="408">
        <f t="shared" si="336"/>
        <v>0</v>
      </c>
      <c r="N1063" s="419">
        <f>IF(N287="",0,N287*'Annexe 1. Taux de référence'!$T63)</f>
        <v>0</v>
      </c>
      <c r="O1063" s="422">
        <f>IF(O287="",0,O287*'Annexe 1. Taux de référence'!$T63)</f>
        <v>0</v>
      </c>
      <c r="P1063" s="422">
        <f>IF(P287="",0,P287*'Annexe 1. Taux de référence'!$T63)</f>
        <v>0</v>
      </c>
      <c r="Q1063" s="423">
        <f>IF(Q287="",0,Q287*'Annexe 1. Taux de référence'!$T63)</f>
        <v>0</v>
      </c>
      <c r="R1063" s="419">
        <f>IF(R287="",0,R287*'Annexe 1. Taux de référence'!$U63)</f>
        <v>0</v>
      </c>
      <c r="S1063" s="422">
        <f>IF(S287="",0,S287*'Annexe 1. Taux de référence'!$U63)</f>
        <v>0</v>
      </c>
      <c r="T1063" s="422">
        <f>IF(T287="",0,T287*'Annexe 1. Taux de référence'!$U63)</f>
        <v>0</v>
      </c>
      <c r="U1063" s="422">
        <f>IF(U287="",0,U287*'Annexe 1. Taux de référence'!$U63)</f>
        <v>0</v>
      </c>
      <c r="V1063" s="422">
        <f>IF(V287="",0,V287*'Annexe 1. Taux de référence'!$U63)</f>
        <v>0</v>
      </c>
      <c r="W1063" s="422">
        <f>(SUM($N287:$Q287,$W287)-SUM($N1063:$Q1063))*'Annexe 1. Taux de référence'!$U63</f>
        <v>0</v>
      </c>
      <c r="X1063" s="422">
        <f>($R287+$X287-R1063)*'Annexe 1. Taux de référence'!$U63</f>
        <v>0</v>
      </c>
      <c r="Y1063" s="422">
        <f>($S287+$Y287-S1063)*'Annexe 1. Taux de référence'!$U63</f>
        <v>0</v>
      </c>
      <c r="Z1063" s="422">
        <f>($T287-$T1063)*'Annexe 1. Taux de référence'!$U63</f>
        <v>0</v>
      </c>
      <c r="AA1063" s="422">
        <f>($U287-$U1063)*'Annexe 1. Taux de référence'!$U63</f>
        <v>0</v>
      </c>
      <c r="AB1063" s="422">
        <f>($V287-$V1063)*'Annexe 1. Taux de référence'!$U63</f>
        <v>0</v>
      </c>
      <c r="AC1063" s="408">
        <f t="shared" si="325"/>
        <v>0</v>
      </c>
      <c r="AD1063" s="900"/>
      <c r="AE1063" s="901"/>
      <c r="AF1063" s="902"/>
    </row>
    <row r="1064" spans="1:32" ht="15" customHeight="1" outlineLevel="1" x14ac:dyDescent="0.2">
      <c r="A1064" s="11">
        <v>382</v>
      </c>
      <c r="B1064" s="669"/>
      <c r="C1064" s="263"/>
      <c r="D1064" s="271"/>
      <c r="E1064" s="853" t="s">
        <v>525</v>
      </c>
      <c r="F1064" s="854"/>
      <c r="G1064" s="854"/>
      <c r="H1064" s="854"/>
      <c r="I1064" s="854"/>
      <c r="J1064" s="854"/>
      <c r="K1064" s="854"/>
      <c r="L1064" s="855"/>
      <c r="M1064" s="407">
        <f>SUBTOTAL(9,M1065:M1066)</f>
        <v>0</v>
      </c>
      <c r="N1064" s="410">
        <f t="shared" ref="N1064:AC1064" si="337">SUBTOTAL(9,N1065:N1066)</f>
        <v>0</v>
      </c>
      <c r="O1064" s="414">
        <f t="shared" si="337"/>
        <v>0</v>
      </c>
      <c r="P1064" s="413">
        <f t="shared" si="337"/>
        <v>0</v>
      </c>
      <c r="Q1064" s="415">
        <f t="shared" si="337"/>
        <v>0</v>
      </c>
      <c r="R1064" s="410">
        <f t="shared" si="337"/>
        <v>0</v>
      </c>
      <c r="S1064" s="414">
        <f t="shared" si="337"/>
        <v>0</v>
      </c>
      <c r="T1064" s="413">
        <f t="shared" si="337"/>
        <v>0</v>
      </c>
      <c r="U1064" s="413">
        <f t="shared" si="337"/>
        <v>0</v>
      </c>
      <c r="V1064" s="413">
        <f t="shared" si="337"/>
        <v>0</v>
      </c>
      <c r="W1064" s="413">
        <f t="shared" si="337"/>
        <v>0</v>
      </c>
      <c r="X1064" s="413">
        <f t="shared" si="337"/>
        <v>0</v>
      </c>
      <c r="Y1064" s="413">
        <f t="shared" si="337"/>
        <v>0</v>
      </c>
      <c r="Z1064" s="413">
        <f t="shared" si="337"/>
        <v>0</v>
      </c>
      <c r="AA1064" s="413">
        <f t="shared" si="337"/>
        <v>0</v>
      </c>
      <c r="AB1064" s="411">
        <f t="shared" si="337"/>
        <v>0</v>
      </c>
      <c r="AC1064" s="415">
        <f t="shared" si="337"/>
        <v>0</v>
      </c>
      <c r="AD1064" s="900"/>
      <c r="AE1064" s="901"/>
      <c r="AF1064" s="902"/>
    </row>
    <row r="1065" spans="1:32" ht="15" customHeight="1" outlineLevel="1" x14ac:dyDescent="0.2">
      <c r="A1065" s="11">
        <v>383</v>
      </c>
      <c r="B1065" s="669"/>
      <c r="C1065" s="649"/>
      <c r="D1065" s="649"/>
      <c r="E1065" s="650"/>
      <c r="F1065" s="856" t="s">
        <v>526</v>
      </c>
      <c r="G1065" s="857"/>
      <c r="H1065" s="857"/>
      <c r="I1065" s="857"/>
      <c r="J1065" s="857"/>
      <c r="K1065" s="857"/>
      <c r="L1065" s="858"/>
      <c r="M1065" s="408">
        <f t="shared" si="336"/>
        <v>0</v>
      </c>
      <c r="N1065" s="419">
        <f t="shared" si="336"/>
        <v>0</v>
      </c>
      <c r="O1065" s="422">
        <f t="shared" si="336"/>
        <v>0</v>
      </c>
      <c r="P1065" s="422">
        <f t="shared" si="336"/>
        <v>0</v>
      </c>
      <c r="Q1065" s="423">
        <f t="shared" si="336"/>
        <v>0</v>
      </c>
      <c r="R1065" s="419">
        <f t="shared" si="336"/>
        <v>0</v>
      </c>
      <c r="S1065" s="421">
        <f t="shared" si="336"/>
        <v>0</v>
      </c>
      <c r="T1065" s="421">
        <f t="shared" si="336"/>
        <v>0</v>
      </c>
      <c r="U1065" s="421">
        <f t="shared" si="336"/>
        <v>0</v>
      </c>
      <c r="V1065" s="421">
        <f t="shared" si="336"/>
        <v>0</v>
      </c>
      <c r="W1065" s="421">
        <f t="shared" si="336"/>
        <v>0</v>
      </c>
      <c r="X1065" s="422">
        <f t="shared" si="336"/>
        <v>0</v>
      </c>
      <c r="Y1065" s="421">
        <f t="shared" si="336"/>
        <v>0</v>
      </c>
      <c r="Z1065" s="421">
        <f t="shared" si="336"/>
        <v>0</v>
      </c>
      <c r="AA1065" s="421">
        <f t="shared" si="336"/>
        <v>0</v>
      </c>
      <c r="AB1065" s="421">
        <f t="shared" si="336"/>
        <v>0</v>
      </c>
      <c r="AC1065" s="408">
        <f t="shared" si="325"/>
        <v>0</v>
      </c>
      <c r="AD1065" s="900"/>
      <c r="AE1065" s="901"/>
      <c r="AF1065" s="902"/>
    </row>
    <row r="1066" spans="1:32" ht="15" customHeight="1" outlineLevel="1" x14ac:dyDescent="0.2">
      <c r="A1066" s="11">
        <v>384</v>
      </c>
      <c r="B1066" s="669"/>
      <c r="C1066" s="649"/>
      <c r="D1066" s="649"/>
      <c r="E1066" s="650"/>
      <c r="F1066" s="859" t="s">
        <v>527</v>
      </c>
      <c r="G1066" s="860"/>
      <c r="H1066" s="860"/>
      <c r="I1066" s="860"/>
      <c r="J1066" s="860"/>
      <c r="K1066" s="860"/>
      <c r="L1066" s="861"/>
      <c r="M1066" s="408">
        <f t="shared" si="336"/>
        <v>0</v>
      </c>
      <c r="N1066" s="419">
        <f t="shared" si="336"/>
        <v>0</v>
      </c>
      <c r="O1066" s="422">
        <f t="shared" si="336"/>
        <v>0</v>
      </c>
      <c r="P1066" s="422">
        <f t="shared" si="336"/>
        <v>0</v>
      </c>
      <c r="Q1066" s="423">
        <f t="shared" si="336"/>
        <v>0</v>
      </c>
      <c r="R1066" s="419">
        <f t="shared" si="336"/>
        <v>0</v>
      </c>
      <c r="S1066" s="422">
        <f t="shared" si="336"/>
        <v>0</v>
      </c>
      <c r="T1066" s="422">
        <f t="shared" si="336"/>
        <v>0</v>
      </c>
      <c r="U1066" s="422">
        <f t="shared" si="336"/>
        <v>0</v>
      </c>
      <c r="V1066" s="422">
        <f t="shared" si="336"/>
        <v>0</v>
      </c>
      <c r="W1066" s="422">
        <f t="shared" si="336"/>
        <v>0</v>
      </c>
      <c r="X1066" s="422">
        <f t="shared" si="336"/>
        <v>0</v>
      </c>
      <c r="Y1066" s="422">
        <f t="shared" si="336"/>
        <v>0</v>
      </c>
      <c r="Z1066" s="422">
        <f t="shared" si="336"/>
        <v>0</v>
      </c>
      <c r="AA1066" s="422">
        <f t="shared" si="336"/>
        <v>0</v>
      </c>
      <c r="AB1066" s="422">
        <f t="shared" si="336"/>
        <v>0</v>
      </c>
      <c r="AC1066" s="408">
        <f t="shared" si="325"/>
        <v>0</v>
      </c>
      <c r="AD1066" s="903"/>
      <c r="AE1066" s="904"/>
      <c r="AF1066" s="905"/>
    </row>
    <row r="1067" spans="1:32" ht="15" customHeight="1" outlineLevel="1" x14ac:dyDescent="0.2">
      <c r="A1067" s="11">
        <v>385</v>
      </c>
      <c r="B1067" s="669"/>
      <c r="C1067" s="263"/>
      <c r="D1067" s="844" t="s">
        <v>81</v>
      </c>
      <c r="E1067" s="845"/>
      <c r="F1067" s="845"/>
      <c r="G1067" s="845"/>
      <c r="H1067" s="845"/>
      <c r="I1067" s="845"/>
      <c r="J1067" s="845"/>
      <c r="K1067" s="845"/>
      <c r="L1067" s="845"/>
      <c r="M1067" s="845"/>
      <c r="N1067" s="845"/>
      <c r="O1067" s="845"/>
      <c r="P1067" s="845"/>
      <c r="Q1067" s="845"/>
      <c r="R1067" s="845"/>
      <c r="S1067" s="845"/>
      <c r="T1067" s="845"/>
      <c r="U1067" s="845"/>
      <c r="V1067" s="845"/>
      <c r="W1067" s="845"/>
      <c r="X1067" s="845"/>
      <c r="Y1067" s="845"/>
      <c r="Z1067" s="845"/>
      <c r="AA1067" s="845"/>
      <c r="AB1067" s="845"/>
      <c r="AC1067" s="845"/>
      <c r="AD1067" s="845"/>
      <c r="AE1067" s="845"/>
      <c r="AF1067" s="846"/>
    </row>
    <row r="1068" spans="1:32" ht="15" customHeight="1" outlineLevel="1" x14ac:dyDescent="0.2">
      <c r="A1068" s="11">
        <v>386</v>
      </c>
      <c r="B1068" s="669"/>
      <c r="C1068" s="263"/>
      <c r="D1068" s="271"/>
      <c r="E1068" s="918" t="s">
        <v>460</v>
      </c>
      <c r="F1068" s="919"/>
      <c r="G1068" s="919"/>
      <c r="H1068" s="919"/>
      <c r="I1068" s="919"/>
      <c r="J1068" s="919"/>
      <c r="K1068" s="919"/>
      <c r="L1068" s="920"/>
      <c r="M1068" s="407">
        <f>SUBTOTAL(9,M1069:M1071)</f>
        <v>0</v>
      </c>
      <c r="N1068" s="410">
        <f t="shared" ref="N1068:AC1068" si="338">SUBTOTAL(9,N1069:N1071)</f>
        <v>0</v>
      </c>
      <c r="O1068" s="414">
        <f t="shared" si="338"/>
        <v>0</v>
      </c>
      <c r="P1068" s="413">
        <f t="shared" si="338"/>
        <v>0</v>
      </c>
      <c r="Q1068" s="415">
        <f t="shared" si="338"/>
        <v>0</v>
      </c>
      <c r="R1068" s="410">
        <f t="shared" si="338"/>
        <v>0</v>
      </c>
      <c r="S1068" s="414">
        <f t="shared" si="338"/>
        <v>0</v>
      </c>
      <c r="T1068" s="413">
        <f t="shared" si="338"/>
        <v>0</v>
      </c>
      <c r="U1068" s="413">
        <f t="shared" si="338"/>
        <v>0</v>
      </c>
      <c r="V1068" s="413">
        <f t="shared" si="338"/>
        <v>0</v>
      </c>
      <c r="W1068" s="413">
        <f t="shared" si="338"/>
        <v>0</v>
      </c>
      <c r="X1068" s="413">
        <f t="shared" si="338"/>
        <v>0</v>
      </c>
      <c r="Y1068" s="413">
        <f t="shared" si="338"/>
        <v>0</v>
      </c>
      <c r="Z1068" s="413">
        <f t="shared" si="338"/>
        <v>0</v>
      </c>
      <c r="AA1068" s="413">
        <f t="shared" si="338"/>
        <v>0</v>
      </c>
      <c r="AB1068" s="411">
        <f t="shared" si="338"/>
        <v>0</v>
      </c>
      <c r="AC1068" s="415">
        <f t="shared" si="338"/>
        <v>0</v>
      </c>
      <c r="AD1068" s="1440"/>
      <c r="AE1068" s="828"/>
      <c r="AF1068" s="829"/>
    </row>
    <row r="1069" spans="1:32" ht="27.75" customHeight="1" outlineLevel="1" x14ac:dyDescent="0.2">
      <c r="A1069" s="11">
        <v>387</v>
      </c>
      <c r="B1069" s="669"/>
      <c r="C1069" s="649"/>
      <c r="D1069" s="649"/>
      <c r="E1069" s="650"/>
      <c r="F1069" s="856" t="s">
        <v>84</v>
      </c>
      <c r="G1069" s="857"/>
      <c r="H1069" s="857"/>
      <c r="I1069" s="857"/>
      <c r="J1069" s="857"/>
      <c r="K1069" s="857"/>
      <c r="L1069" s="858"/>
      <c r="M1069" s="408">
        <f t="shared" ref="M1069:M1071" si="339">M293</f>
        <v>0</v>
      </c>
      <c r="N1069" s="419">
        <f>M1069*'Annexe 1. Taux de référence'!S66</f>
        <v>0</v>
      </c>
      <c r="O1069" s="422">
        <f>($M1069-SUM($N1069:$N1069))*'Annexe 1. Taux de référence'!$S66</f>
        <v>0</v>
      </c>
      <c r="P1069" s="422">
        <f>($M1069-SUM($N1069:$O1069))*'Annexe 1. Taux de référence'!$S66</f>
        <v>0</v>
      </c>
      <c r="Q1069" s="423">
        <f>($M1069-SUM($N1069:P1069))*'Annexe 1. Taux de référence'!$S66</f>
        <v>0</v>
      </c>
      <c r="R1069" s="419">
        <f>($M1069-SUM($N1069:Q1069))*'Annexe 1. Taux de référence'!$U66</f>
        <v>0</v>
      </c>
      <c r="S1069" s="421">
        <f>($M1069-SUM($N1069:R1069))*'Annexe 1. Taux de référence'!$U66</f>
        <v>0</v>
      </c>
      <c r="T1069" s="421">
        <f>($M1069-SUM($N1069:S1069))*'Annexe 1. Taux de référence'!$U66</f>
        <v>0</v>
      </c>
      <c r="U1069" s="421">
        <f>($M1069-SUM($N1069:T1069))*'Annexe 1. Taux de référence'!$U66</f>
        <v>0</v>
      </c>
      <c r="V1069" s="421">
        <f>($M1069-SUM($N1069:U1069))*'Annexe 1. Taux de référence'!$U66</f>
        <v>0</v>
      </c>
      <c r="W1069" s="421">
        <f>($M1069-SUM($N1069:V1069))*'Annexe 1. Taux de référence'!$U66</f>
        <v>0</v>
      </c>
      <c r="X1069" s="422">
        <f>($M1069-SUM($N1069:W1069))*'Annexe 1. Taux de référence'!$U66</f>
        <v>0</v>
      </c>
      <c r="Y1069" s="421">
        <f>($M1069-SUM($N1069:X1069))*'Annexe 1. Taux de référence'!$U66</f>
        <v>0</v>
      </c>
      <c r="Z1069" s="421">
        <f>($M1069-SUM($N1069:Y1069))*'Annexe 1. Taux de référence'!$U66</f>
        <v>0</v>
      </c>
      <c r="AA1069" s="421">
        <f>($M1069-SUM($N1069:Z1069))*'Annexe 1. Taux de référence'!$U66</f>
        <v>0</v>
      </c>
      <c r="AB1069" s="421">
        <f>($M1069-SUM($N1069:AA1069))*'Annexe 1. Taux de référence'!$U66</f>
        <v>0</v>
      </c>
      <c r="AC1069" s="408">
        <f t="shared" ref="AC1069:AC1071" si="340">M1069-SUM(N1069:AB1069)</f>
        <v>0</v>
      </c>
      <c r="AD1069" s="830"/>
      <c r="AE1069" s="831"/>
      <c r="AF1069" s="832"/>
    </row>
    <row r="1070" spans="1:32" ht="27.75" customHeight="1" outlineLevel="1" x14ac:dyDescent="0.2">
      <c r="A1070" s="11">
        <v>388</v>
      </c>
      <c r="B1070" s="669"/>
      <c r="C1070" s="649"/>
      <c r="D1070" s="649"/>
      <c r="E1070" s="650"/>
      <c r="F1070" s="915" t="s">
        <v>83</v>
      </c>
      <c r="G1070" s="916"/>
      <c r="H1070" s="916"/>
      <c r="I1070" s="916"/>
      <c r="J1070" s="916"/>
      <c r="K1070" s="916"/>
      <c r="L1070" s="917"/>
      <c r="M1070" s="408">
        <f t="shared" si="339"/>
        <v>0</v>
      </c>
      <c r="N1070" s="419">
        <f>M1070*'Annexe 1. Taux de référence'!S67</f>
        <v>0</v>
      </c>
      <c r="O1070" s="422">
        <f>($M1070-SUM($N1070:$N1070))*'Annexe 1. Taux de référence'!$S67</f>
        <v>0</v>
      </c>
      <c r="P1070" s="422">
        <f>($M1070-SUM($N1070:$O1070))*'Annexe 1. Taux de référence'!$S67</f>
        <v>0</v>
      </c>
      <c r="Q1070" s="423">
        <f>($M1070-SUM($N1070:P1070))*'Annexe 1. Taux de référence'!$S67</f>
        <v>0</v>
      </c>
      <c r="R1070" s="419">
        <f>($M1070-SUM($N1070:Q1070))*'Annexe 1. Taux de référence'!$U67</f>
        <v>0</v>
      </c>
      <c r="S1070" s="422">
        <f>($M1070-SUM($N1070:R1070))*'Annexe 1. Taux de référence'!$U67</f>
        <v>0</v>
      </c>
      <c r="T1070" s="422">
        <f>($M1070-SUM($N1070:S1070))*'Annexe 1. Taux de référence'!$U67</f>
        <v>0</v>
      </c>
      <c r="U1070" s="422">
        <f>($M1070-SUM($N1070:T1070))*'Annexe 1. Taux de référence'!$U67</f>
        <v>0</v>
      </c>
      <c r="V1070" s="422">
        <f>($M1070-SUM($N1070:U1070))*'Annexe 1. Taux de référence'!$U67</f>
        <v>0</v>
      </c>
      <c r="W1070" s="422">
        <f>($M1070-SUM($N1070:V1070))*'Annexe 1. Taux de référence'!$U67</f>
        <v>0</v>
      </c>
      <c r="X1070" s="422">
        <f>($M1070-SUM($N1070:W1070))*'Annexe 1. Taux de référence'!$U67</f>
        <v>0</v>
      </c>
      <c r="Y1070" s="422">
        <f>($M1070-SUM($N1070:X1070))*'Annexe 1. Taux de référence'!$U67</f>
        <v>0</v>
      </c>
      <c r="Z1070" s="422">
        <f>($M1070-SUM($N1070:Y1070))*'Annexe 1. Taux de référence'!$U67</f>
        <v>0</v>
      </c>
      <c r="AA1070" s="422">
        <f>($M1070-SUM($N1070:Z1070))*'Annexe 1. Taux de référence'!$U67</f>
        <v>0</v>
      </c>
      <c r="AB1070" s="422">
        <f>($M1070-SUM($N1070:AA1070))*'Annexe 1. Taux de référence'!$U67</f>
        <v>0</v>
      </c>
      <c r="AC1070" s="408">
        <f t="shared" si="340"/>
        <v>0</v>
      </c>
      <c r="AD1070" s="830"/>
      <c r="AE1070" s="831"/>
      <c r="AF1070" s="832"/>
    </row>
    <row r="1071" spans="1:32" ht="15" customHeight="1" outlineLevel="1" x14ac:dyDescent="0.2">
      <c r="A1071" s="11">
        <v>389</v>
      </c>
      <c r="B1071" s="669"/>
      <c r="C1071" s="649"/>
      <c r="D1071" s="649"/>
      <c r="E1071" s="650"/>
      <c r="F1071" s="859" t="s">
        <v>82</v>
      </c>
      <c r="G1071" s="860"/>
      <c r="H1071" s="860"/>
      <c r="I1071" s="860"/>
      <c r="J1071" s="860"/>
      <c r="K1071" s="860"/>
      <c r="L1071" s="861"/>
      <c r="M1071" s="408">
        <f t="shared" si="339"/>
        <v>0</v>
      </c>
      <c r="N1071" s="419">
        <f>M1071*'Annexe 1. Taux de référence'!S68</f>
        <v>0</v>
      </c>
      <c r="O1071" s="422">
        <f>($M1071-SUM($N1071:$N1071))*'Annexe 1. Taux de référence'!$S68</f>
        <v>0</v>
      </c>
      <c r="P1071" s="422">
        <f>($M1071-SUM($N1071:$O1071))*'Annexe 1. Taux de référence'!$S68</f>
        <v>0</v>
      </c>
      <c r="Q1071" s="423">
        <f>($M1071-SUM($N1071:P1071))*'Annexe 1. Taux de référence'!$S68</f>
        <v>0</v>
      </c>
      <c r="R1071" s="419">
        <f>($M1071-SUM($N1071:Q1071))*'Annexe 1. Taux de référence'!$U68</f>
        <v>0</v>
      </c>
      <c r="S1071" s="422">
        <f>($M1071-SUM($N1071:R1071))*'Annexe 1. Taux de référence'!$U68</f>
        <v>0</v>
      </c>
      <c r="T1071" s="422">
        <f>($M1071-SUM($N1071:S1071))*'Annexe 1. Taux de référence'!$U68</f>
        <v>0</v>
      </c>
      <c r="U1071" s="422">
        <f>($M1071-SUM($N1071:T1071))*'Annexe 1. Taux de référence'!$U68</f>
        <v>0</v>
      </c>
      <c r="V1071" s="422">
        <f>($M1071-SUM($N1071:U1071))*'Annexe 1. Taux de référence'!$U68</f>
        <v>0</v>
      </c>
      <c r="W1071" s="422">
        <f>($M1071-SUM($N1071:V1071))*'Annexe 1. Taux de référence'!$U68</f>
        <v>0</v>
      </c>
      <c r="X1071" s="422">
        <f>($M1071-SUM($N1071:W1071))*'Annexe 1. Taux de référence'!$U68</f>
        <v>0</v>
      </c>
      <c r="Y1071" s="422">
        <f>($M1071-SUM($N1071:X1071))*'Annexe 1. Taux de référence'!$U68</f>
        <v>0</v>
      </c>
      <c r="Z1071" s="422">
        <f>($M1071-SUM($N1071:Y1071))*'Annexe 1. Taux de référence'!$U68</f>
        <v>0</v>
      </c>
      <c r="AA1071" s="422">
        <f>($M1071-SUM($N1071:Z1071))*'Annexe 1. Taux de référence'!$U68</f>
        <v>0</v>
      </c>
      <c r="AB1071" s="422">
        <f>($M1071-SUM($N1071:AA1071))*'Annexe 1. Taux de référence'!$U68</f>
        <v>0</v>
      </c>
      <c r="AC1071" s="408">
        <f t="shared" si="340"/>
        <v>0</v>
      </c>
      <c r="AD1071" s="830"/>
      <c r="AE1071" s="831"/>
      <c r="AF1071" s="832"/>
    </row>
    <row r="1072" spans="1:32" ht="15" customHeight="1" outlineLevel="1" x14ac:dyDescent="0.2">
      <c r="A1072" s="11">
        <v>390</v>
      </c>
      <c r="B1072" s="669"/>
      <c r="C1072" s="263"/>
      <c r="D1072" s="271"/>
      <c r="E1072" s="853" t="s">
        <v>461</v>
      </c>
      <c r="F1072" s="854"/>
      <c r="G1072" s="854"/>
      <c r="H1072" s="854"/>
      <c r="I1072" s="854"/>
      <c r="J1072" s="854"/>
      <c r="K1072" s="854"/>
      <c r="L1072" s="855"/>
      <c r="M1072" s="407">
        <f>SUBTOTAL(9,M1073:M1076)</f>
        <v>0</v>
      </c>
      <c r="N1072" s="410">
        <f t="shared" ref="N1072:AC1072" si="341">SUBTOTAL(9,N1073:N1076)</f>
        <v>0</v>
      </c>
      <c r="O1072" s="414">
        <f t="shared" si="341"/>
        <v>0</v>
      </c>
      <c r="P1072" s="413">
        <f t="shared" si="341"/>
        <v>0</v>
      </c>
      <c r="Q1072" s="415">
        <f t="shared" si="341"/>
        <v>0</v>
      </c>
      <c r="R1072" s="410">
        <f t="shared" si="341"/>
        <v>0</v>
      </c>
      <c r="S1072" s="414">
        <f t="shared" si="341"/>
        <v>0</v>
      </c>
      <c r="T1072" s="413">
        <f t="shared" si="341"/>
        <v>0</v>
      </c>
      <c r="U1072" s="413">
        <f t="shared" si="341"/>
        <v>0</v>
      </c>
      <c r="V1072" s="413">
        <f t="shared" si="341"/>
        <v>0</v>
      </c>
      <c r="W1072" s="413">
        <f t="shared" si="341"/>
        <v>0</v>
      </c>
      <c r="X1072" s="413">
        <f t="shared" si="341"/>
        <v>0</v>
      </c>
      <c r="Y1072" s="413">
        <f t="shared" si="341"/>
        <v>0</v>
      </c>
      <c r="Z1072" s="413">
        <f t="shared" si="341"/>
        <v>0</v>
      </c>
      <c r="AA1072" s="413">
        <f t="shared" si="341"/>
        <v>0</v>
      </c>
      <c r="AB1072" s="411">
        <f t="shared" si="341"/>
        <v>0</v>
      </c>
      <c r="AC1072" s="415">
        <f t="shared" si="341"/>
        <v>0</v>
      </c>
      <c r="AD1072" s="830"/>
      <c r="AE1072" s="831"/>
      <c r="AF1072" s="832"/>
    </row>
    <row r="1073" spans="1:32" ht="27.75" customHeight="1" outlineLevel="1" x14ac:dyDescent="0.2">
      <c r="A1073" s="11">
        <v>391</v>
      </c>
      <c r="B1073" s="669"/>
      <c r="C1073" s="649"/>
      <c r="D1073" s="649"/>
      <c r="E1073" s="650"/>
      <c r="F1073" s="856" t="s">
        <v>85</v>
      </c>
      <c r="G1073" s="857"/>
      <c r="H1073" s="857"/>
      <c r="I1073" s="857"/>
      <c r="J1073" s="857"/>
      <c r="K1073" s="857"/>
      <c r="L1073" s="858"/>
      <c r="M1073" s="408">
        <f t="shared" ref="M1073:M1076" si="342">M297</f>
        <v>0</v>
      </c>
      <c r="N1073" s="419">
        <f>$M1073*'Annexe 1. Taux de référence'!S70</f>
        <v>0</v>
      </c>
      <c r="O1073" s="422">
        <f>$M1073*'Annexe 1. Taux de référence'!S70</f>
        <v>0</v>
      </c>
      <c r="P1073" s="422">
        <f>$M1073*'Annexe 1. Taux de référence'!S70</f>
        <v>0</v>
      </c>
      <c r="Q1073" s="423">
        <f>$M1073*'Annexe 1. Taux de référence'!S70</f>
        <v>0</v>
      </c>
      <c r="R1073" s="1054"/>
      <c r="S1073" s="1582"/>
      <c r="T1073" s="1582"/>
      <c r="U1073" s="1582"/>
      <c r="V1073" s="1582"/>
      <c r="W1073" s="1582"/>
      <c r="X1073" s="1582"/>
      <c r="Y1073" s="1582"/>
      <c r="Z1073" s="1582"/>
      <c r="AA1073" s="1582"/>
      <c r="AB1073" s="1588"/>
      <c r="AC1073" s="408">
        <f t="shared" ref="AC1073:AC1074" si="343">M1073-SUM(N1073:AB1073)</f>
        <v>0</v>
      </c>
      <c r="AD1073" s="830"/>
      <c r="AE1073" s="831"/>
      <c r="AF1073" s="832"/>
    </row>
    <row r="1074" spans="1:32" ht="27.75" customHeight="1" outlineLevel="1" x14ac:dyDescent="0.2">
      <c r="A1074" s="11">
        <v>392</v>
      </c>
      <c r="B1074" s="669"/>
      <c r="C1074" s="649"/>
      <c r="D1074" s="649"/>
      <c r="E1074" s="650"/>
      <c r="F1074" s="915" t="s">
        <v>86</v>
      </c>
      <c r="G1074" s="916"/>
      <c r="H1074" s="916"/>
      <c r="I1074" s="916"/>
      <c r="J1074" s="916"/>
      <c r="K1074" s="916"/>
      <c r="L1074" s="917"/>
      <c r="M1074" s="408">
        <f t="shared" si="342"/>
        <v>0</v>
      </c>
      <c r="N1074" s="419">
        <f>$M1074*'Annexe 1. Taux de référence'!S71</f>
        <v>0</v>
      </c>
      <c r="O1074" s="422">
        <f>$M1074*'Annexe 1. Taux de référence'!S71</f>
        <v>0</v>
      </c>
      <c r="P1074" s="422">
        <f>$M1074*'Annexe 1. Taux de référence'!S71</f>
        <v>0</v>
      </c>
      <c r="Q1074" s="423">
        <f>$M1074*'Annexe 1. Taux de référence'!S71</f>
        <v>0</v>
      </c>
      <c r="R1074" s="1585"/>
      <c r="S1074" s="1586"/>
      <c r="T1074" s="1586"/>
      <c r="U1074" s="1586"/>
      <c r="V1074" s="1586"/>
      <c r="W1074" s="1586"/>
      <c r="X1074" s="1586"/>
      <c r="Y1074" s="1586"/>
      <c r="Z1074" s="1586"/>
      <c r="AA1074" s="1586"/>
      <c r="AB1074" s="1587"/>
      <c r="AC1074" s="408">
        <f t="shared" si="343"/>
        <v>0</v>
      </c>
      <c r="AD1074" s="830"/>
      <c r="AE1074" s="831"/>
      <c r="AF1074" s="832"/>
    </row>
    <row r="1075" spans="1:32" ht="45" customHeight="1" outlineLevel="1" x14ac:dyDescent="0.2">
      <c r="A1075" s="11">
        <v>393</v>
      </c>
      <c r="B1075" s="669"/>
      <c r="C1075" s="649"/>
      <c r="D1075" s="649"/>
      <c r="E1075" s="650" t="s">
        <v>89</v>
      </c>
      <c r="F1075" s="915" t="s">
        <v>87</v>
      </c>
      <c r="G1075" s="916"/>
      <c r="H1075" s="916"/>
      <c r="I1075" s="916"/>
      <c r="J1075" s="916"/>
      <c r="K1075" s="916"/>
      <c r="L1075" s="917"/>
      <c r="M1075" s="408">
        <f t="shared" si="342"/>
        <v>0</v>
      </c>
      <c r="N1075" s="419">
        <f>$M1075*'Annexe 1. Taux de référence'!S72</f>
        <v>0</v>
      </c>
      <c r="O1075" s="422">
        <f>($M1075-SUM($N1075:$N1075))*'Annexe 1. Taux de référence'!$S72</f>
        <v>0</v>
      </c>
      <c r="P1075" s="422">
        <f>($M1075-SUM($N1075:$O1075))*'Annexe 1. Taux de référence'!$S72</f>
        <v>0</v>
      </c>
      <c r="Q1075" s="423">
        <f>($M1075-SUM($N1075:P1075))*'Annexe 1. Taux de référence'!$S72</f>
        <v>0</v>
      </c>
      <c r="R1075" s="419">
        <f>($M1075-SUM($N1075:Q1075))*'Annexe 1. Taux de référence'!$U72</f>
        <v>0</v>
      </c>
      <c r="S1075" s="421">
        <f>($M1075-SUM($N1075:R1075))*'Annexe 1. Taux de référence'!$U72</f>
        <v>0</v>
      </c>
      <c r="T1075" s="421">
        <f>($M1075-SUM($N1075:S1075))*'Annexe 1. Taux de référence'!$U72</f>
        <v>0</v>
      </c>
      <c r="U1075" s="421">
        <f>($M1075-SUM($N1075:T1075))*'Annexe 1. Taux de référence'!$U72</f>
        <v>0</v>
      </c>
      <c r="V1075" s="421">
        <f>($M1075-SUM($N1075:U1075))*'Annexe 1. Taux de référence'!$U72</f>
        <v>0</v>
      </c>
      <c r="W1075" s="421">
        <f>($M1075-SUM($N1075:V1075))*'Annexe 1. Taux de référence'!$U72</f>
        <v>0</v>
      </c>
      <c r="X1075" s="422">
        <f>($M1075-SUM($N1075:W1075))*'Annexe 1. Taux de référence'!$U72</f>
        <v>0</v>
      </c>
      <c r="Y1075" s="421">
        <f>($M1075-SUM($N1075:X1075))*'Annexe 1. Taux de référence'!$U72</f>
        <v>0</v>
      </c>
      <c r="Z1075" s="421">
        <f>($M1075-SUM($N1075:Y1075))*'Annexe 1. Taux de référence'!$U72</f>
        <v>0</v>
      </c>
      <c r="AA1075" s="421">
        <f>($M1075-SUM($N1075:Z1075))*'Annexe 1. Taux de référence'!$U72</f>
        <v>0</v>
      </c>
      <c r="AB1075" s="421">
        <f>($M1075-SUM($N1075:AA1075))*'Annexe 1. Taux de référence'!$U72</f>
        <v>0</v>
      </c>
      <c r="AC1075" s="408">
        <f t="shared" ref="AC1075:AC1076" si="344">M1075-SUM(N1075:AB1075)</f>
        <v>0</v>
      </c>
      <c r="AD1075" s="830"/>
      <c r="AE1075" s="831"/>
      <c r="AF1075" s="832"/>
    </row>
    <row r="1076" spans="1:32" ht="45" customHeight="1" outlineLevel="1" x14ac:dyDescent="0.2">
      <c r="A1076" s="11">
        <v>394</v>
      </c>
      <c r="B1076" s="669"/>
      <c r="C1076" s="670"/>
      <c r="D1076" s="670"/>
      <c r="E1076" s="670"/>
      <c r="F1076" s="859" t="s">
        <v>88</v>
      </c>
      <c r="G1076" s="860"/>
      <c r="H1076" s="860"/>
      <c r="I1076" s="860"/>
      <c r="J1076" s="860"/>
      <c r="K1076" s="860"/>
      <c r="L1076" s="861"/>
      <c r="M1076" s="408">
        <f t="shared" si="342"/>
        <v>0</v>
      </c>
      <c r="N1076" s="419">
        <f>$M1076*'Annexe 1. Taux de référence'!S73</f>
        <v>0</v>
      </c>
      <c r="O1076" s="422">
        <f>($M1076-SUM($N1076:$N1076))*'Annexe 1. Taux de référence'!$S73</f>
        <v>0</v>
      </c>
      <c r="P1076" s="422">
        <f>($M1076-SUM($N1076:$O1076))*'Annexe 1. Taux de référence'!$S73</f>
        <v>0</v>
      </c>
      <c r="Q1076" s="423">
        <f>($M1076-SUM($N1076:P1076))*'Annexe 1. Taux de référence'!$S73</f>
        <v>0</v>
      </c>
      <c r="R1076" s="419">
        <f>($M1076-SUM($N1076:Q1076))*'Annexe 1. Taux de référence'!$U73</f>
        <v>0</v>
      </c>
      <c r="S1076" s="422">
        <f>($M1076-SUM($N1076:R1076))*'Annexe 1. Taux de référence'!$U73</f>
        <v>0</v>
      </c>
      <c r="T1076" s="422">
        <f>($M1076-SUM($N1076:S1076))*'Annexe 1. Taux de référence'!$U73</f>
        <v>0</v>
      </c>
      <c r="U1076" s="422">
        <f>($M1076-SUM($N1076:T1076))*'Annexe 1. Taux de référence'!$U73</f>
        <v>0</v>
      </c>
      <c r="V1076" s="422">
        <f>($M1076-SUM($N1076:U1076))*'Annexe 1. Taux de référence'!$U73</f>
        <v>0</v>
      </c>
      <c r="W1076" s="422">
        <f>($M1076-SUM($N1076:V1076))*'Annexe 1. Taux de référence'!$U73</f>
        <v>0</v>
      </c>
      <c r="X1076" s="422">
        <f>($M1076-SUM($N1076:W1076))*'Annexe 1. Taux de référence'!$U73</f>
        <v>0</v>
      </c>
      <c r="Y1076" s="422">
        <f>($M1076-SUM($N1076:X1076))*'Annexe 1. Taux de référence'!$U73</f>
        <v>0</v>
      </c>
      <c r="Z1076" s="422">
        <f>($M1076-SUM($N1076:Y1076))*'Annexe 1. Taux de référence'!$U73</f>
        <v>0</v>
      </c>
      <c r="AA1076" s="422">
        <f>($M1076-SUM($N1076:Z1076))*'Annexe 1. Taux de référence'!$U73</f>
        <v>0</v>
      </c>
      <c r="AB1076" s="422">
        <f>($M1076-SUM($N1076:AA1076))*'Annexe 1. Taux de référence'!$U73</f>
        <v>0</v>
      </c>
      <c r="AC1076" s="408">
        <f t="shared" si="344"/>
        <v>0</v>
      </c>
      <c r="AD1076" s="830"/>
      <c r="AE1076" s="831"/>
      <c r="AF1076" s="832"/>
    </row>
    <row r="1077" spans="1:32" outlineLevel="1" x14ac:dyDescent="0.2">
      <c r="A1077" s="11">
        <v>395</v>
      </c>
      <c r="B1077" s="669"/>
      <c r="C1077" s="670"/>
      <c r="D1077" s="670"/>
      <c r="E1077" s="1601" t="s">
        <v>195</v>
      </c>
      <c r="F1077" s="988"/>
      <c r="G1077" s="988"/>
      <c r="H1077" s="988"/>
      <c r="I1077" s="988"/>
      <c r="J1077" s="988"/>
      <c r="K1077" s="988"/>
      <c r="L1077" s="989"/>
      <c r="M1077" s="407">
        <f>SUBTOTAL(9,M1078:M1082)</f>
        <v>0</v>
      </c>
      <c r="N1077" s="410">
        <f t="shared" ref="N1077:AC1077" si="345">SUBTOTAL(9,N1078:N1082)</f>
        <v>0</v>
      </c>
      <c r="O1077" s="414">
        <f t="shared" si="345"/>
        <v>0</v>
      </c>
      <c r="P1077" s="413">
        <f t="shared" si="345"/>
        <v>0</v>
      </c>
      <c r="Q1077" s="415">
        <f t="shared" si="345"/>
        <v>0</v>
      </c>
      <c r="R1077" s="410">
        <f t="shared" si="345"/>
        <v>0</v>
      </c>
      <c r="S1077" s="414">
        <f t="shared" si="345"/>
        <v>0</v>
      </c>
      <c r="T1077" s="413">
        <f t="shared" si="345"/>
        <v>0</v>
      </c>
      <c r="U1077" s="413">
        <f t="shared" si="345"/>
        <v>0</v>
      </c>
      <c r="V1077" s="413">
        <f t="shared" si="345"/>
        <v>0</v>
      </c>
      <c r="W1077" s="413">
        <f t="shared" si="345"/>
        <v>0</v>
      </c>
      <c r="X1077" s="413">
        <f t="shared" si="345"/>
        <v>0</v>
      </c>
      <c r="Y1077" s="413">
        <f t="shared" si="345"/>
        <v>0</v>
      </c>
      <c r="Z1077" s="413">
        <f t="shared" si="345"/>
        <v>0</v>
      </c>
      <c r="AA1077" s="413">
        <f t="shared" si="345"/>
        <v>0</v>
      </c>
      <c r="AB1077" s="411">
        <f t="shared" si="345"/>
        <v>0</v>
      </c>
      <c r="AC1077" s="415">
        <f t="shared" si="345"/>
        <v>0</v>
      </c>
      <c r="AD1077" s="830"/>
      <c r="AE1077" s="831"/>
      <c r="AF1077" s="832"/>
    </row>
    <row r="1078" spans="1:32" ht="27.75" customHeight="1" outlineLevel="1" x14ac:dyDescent="0.2">
      <c r="A1078" s="11">
        <v>396</v>
      </c>
      <c r="B1078" s="669"/>
      <c r="C1078" s="649"/>
      <c r="D1078" s="649"/>
      <c r="E1078" s="650"/>
      <c r="F1078" s="856" t="s">
        <v>196</v>
      </c>
      <c r="G1078" s="857"/>
      <c r="H1078" s="857"/>
      <c r="I1078" s="857"/>
      <c r="J1078" s="857"/>
      <c r="K1078" s="857"/>
      <c r="L1078" s="858"/>
      <c r="M1078" s="408">
        <f t="shared" ref="M1078:AB1082" si="346">M302</f>
        <v>0</v>
      </c>
      <c r="N1078" s="419">
        <f>IF(N302="",0,N302*'Annexe 1. Taux de référence'!$T75)</f>
        <v>0</v>
      </c>
      <c r="O1078" s="422">
        <f>IF(O302="",0,O302*'Annexe 1. Taux de référence'!$T75)</f>
        <v>0</v>
      </c>
      <c r="P1078" s="422">
        <f>IF(P302="",0,P302*'Annexe 1. Taux de référence'!$T75)</f>
        <v>0</v>
      </c>
      <c r="Q1078" s="423">
        <f>IF(Q302="",0,Q302*'Annexe 1. Taux de référence'!$T75)</f>
        <v>0</v>
      </c>
      <c r="R1078" s="419">
        <f>(SUM($N302:$Q302)-SUM($N1078:Q1078))*'Annexe 1. Taux de référence'!$U75</f>
        <v>0</v>
      </c>
      <c r="S1078" s="421">
        <f>(SUM($N302:$Q302)-SUM($N1078:R1078))*'Annexe 1. Taux de référence'!$U75</f>
        <v>0</v>
      </c>
      <c r="T1078" s="421">
        <f>(SUM($N302:$Q302)-SUM($N1078:S1078))*'Annexe 1. Taux de référence'!$U75</f>
        <v>0</v>
      </c>
      <c r="U1078" s="421">
        <f>(SUM($N302:$Q302)-SUM($N1078:T1078))*'Annexe 1. Taux de référence'!$U75</f>
        <v>0</v>
      </c>
      <c r="V1078" s="421">
        <f>(SUM($N302:$Q302)-SUM($N1078:U1078))*'Annexe 1. Taux de référence'!$U75</f>
        <v>0</v>
      </c>
      <c r="W1078" s="421">
        <f>(SUM($N302:$Q302)-SUM($N1078:V1078))*'Annexe 1. Taux de référence'!$U75</f>
        <v>0</v>
      </c>
      <c r="X1078" s="422">
        <f>(SUM($N302:$Q302)-SUM($N1078:W1078))*'Annexe 1. Taux de référence'!$U75</f>
        <v>0</v>
      </c>
      <c r="Y1078" s="421">
        <f>(SUM($N302:$Q302)-SUM($N1078:X1078))*'Annexe 1. Taux de référence'!$U75</f>
        <v>0</v>
      </c>
      <c r="Z1078" s="421">
        <f>(SUM($N302:$Q302)-SUM($N1078:Y1078))*'Annexe 1. Taux de référence'!$U75</f>
        <v>0</v>
      </c>
      <c r="AA1078" s="421">
        <f>(SUM($N302:$Q302)-SUM($N1078:Z1078))*'Annexe 1. Taux de référence'!$U75</f>
        <v>0</v>
      </c>
      <c r="AB1078" s="421">
        <f>(SUM($N302:$Q302)-SUM($N1078:AA1078))*'Annexe 1. Taux de référence'!$U75</f>
        <v>0</v>
      </c>
      <c r="AC1078" s="408">
        <f t="shared" ref="AC1078:AC1082" si="347">M1078-SUM(N1078:AB1078)</f>
        <v>0</v>
      </c>
      <c r="AD1078" s="830"/>
      <c r="AE1078" s="831"/>
      <c r="AF1078" s="832"/>
    </row>
    <row r="1079" spans="1:32" ht="27.75" customHeight="1" outlineLevel="1" x14ac:dyDescent="0.2">
      <c r="A1079" s="11">
        <v>397</v>
      </c>
      <c r="B1079" s="669"/>
      <c r="C1079" s="649"/>
      <c r="D1079" s="649"/>
      <c r="E1079" s="650"/>
      <c r="F1079" s="915" t="s">
        <v>197</v>
      </c>
      <c r="G1079" s="916"/>
      <c r="H1079" s="916"/>
      <c r="I1079" s="916"/>
      <c r="J1079" s="916"/>
      <c r="K1079" s="916"/>
      <c r="L1079" s="917"/>
      <c r="M1079" s="408">
        <f t="shared" si="346"/>
        <v>0</v>
      </c>
      <c r="N1079" s="419">
        <f>IF(N303="",0,N303*'Annexe 1. Taux de référence'!$T76)</f>
        <v>0</v>
      </c>
      <c r="O1079" s="422">
        <f>IF(O303="",0,O303*'Annexe 1. Taux de référence'!$T76)</f>
        <v>0</v>
      </c>
      <c r="P1079" s="422">
        <f>IF(P303="",0,P303*'Annexe 1. Taux de référence'!$T76)</f>
        <v>0</v>
      </c>
      <c r="Q1079" s="423">
        <f>IF(Q303="",0,Q303*'Annexe 1. Taux de référence'!$T76)</f>
        <v>0</v>
      </c>
      <c r="R1079" s="419">
        <f>(SUM($N303:$Q303)-SUM($N1079:Q1079))*'Annexe 1. Taux de référence'!$U76</f>
        <v>0</v>
      </c>
      <c r="S1079" s="422">
        <f>(SUM($N303:$Q303)-SUM($N1079:R1079))*'Annexe 1. Taux de référence'!$U76</f>
        <v>0</v>
      </c>
      <c r="T1079" s="422">
        <f>(SUM($N303:$Q303)-SUM($N1079:S1079))*'Annexe 1. Taux de référence'!$U76</f>
        <v>0</v>
      </c>
      <c r="U1079" s="422">
        <f>(SUM($N303:$Q303)-SUM($N1079:T1079))*'Annexe 1. Taux de référence'!$U76</f>
        <v>0</v>
      </c>
      <c r="V1079" s="422">
        <f>(SUM($N303:$Q303)-SUM($N1079:U1079))*'Annexe 1. Taux de référence'!$U76</f>
        <v>0</v>
      </c>
      <c r="W1079" s="422">
        <f>(SUM($N303:$Q303)-SUM($N1079:V1079))*'Annexe 1. Taux de référence'!$U76</f>
        <v>0</v>
      </c>
      <c r="X1079" s="422">
        <f>(SUM($N303:$Q303)-SUM($N1079:W1079))*'Annexe 1. Taux de référence'!$U76</f>
        <v>0</v>
      </c>
      <c r="Y1079" s="422">
        <f>(SUM($N303:$Q303)-SUM($N1079:X1079))*'Annexe 1. Taux de référence'!$U76</f>
        <v>0</v>
      </c>
      <c r="Z1079" s="422">
        <f>(SUM($N303:$Q303)-SUM($N1079:Y1079))*'Annexe 1. Taux de référence'!$U76</f>
        <v>0</v>
      </c>
      <c r="AA1079" s="422">
        <f>(SUM($N303:$Q303)-SUM($N1079:Z1079))*'Annexe 1. Taux de référence'!$U76</f>
        <v>0</v>
      </c>
      <c r="AB1079" s="422">
        <f>(SUM($N303:$Q303)-SUM($N1079:AA1079))*'Annexe 1. Taux de référence'!$U76</f>
        <v>0</v>
      </c>
      <c r="AC1079" s="408">
        <f t="shared" si="347"/>
        <v>0</v>
      </c>
      <c r="AD1079" s="830"/>
      <c r="AE1079" s="831"/>
      <c r="AF1079" s="832"/>
    </row>
    <row r="1080" spans="1:32" ht="15" customHeight="1" outlineLevel="1" x14ac:dyDescent="0.2">
      <c r="A1080" s="11">
        <v>397</v>
      </c>
      <c r="B1080" s="669"/>
      <c r="C1080" s="649"/>
      <c r="D1080" s="649"/>
      <c r="E1080" s="650"/>
      <c r="F1080" s="915" t="s">
        <v>198</v>
      </c>
      <c r="G1080" s="916"/>
      <c r="H1080" s="916"/>
      <c r="I1080" s="916"/>
      <c r="J1080" s="916"/>
      <c r="K1080" s="916"/>
      <c r="L1080" s="917"/>
      <c r="M1080" s="408">
        <f t="shared" si="346"/>
        <v>0</v>
      </c>
      <c r="N1080" s="419">
        <f>IF(N304="",0,N304*'Annexe 1. Taux de référence'!$T77)</f>
        <v>0</v>
      </c>
      <c r="O1080" s="422">
        <f>IF(O304="",0,O304*'Annexe 1. Taux de référence'!$T77)</f>
        <v>0</v>
      </c>
      <c r="P1080" s="422">
        <f>IF(P304="",0,P304*'Annexe 1. Taux de référence'!$T77)</f>
        <v>0</v>
      </c>
      <c r="Q1080" s="423">
        <f>IF(Q304="",0,Q304*'Annexe 1. Taux de référence'!$T77)</f>
        <v>0</v>
      </c>
      <c r="R1080" s="419">
        <f>(SUM($N304:$Q304)-SUM($N1080:Q1080))*'Annexe 1. Taux de référence'!$U77</f>
        <v>0</v>
      </c>
      <c r="S1080" s="422">
        <f>(SUM($N304:$Q304)-SUM($N1080:R1080))*'Annexe 1. Taux de référence'!$U77</f>
        <v>0</v>
      </c>
      <c r="T1080" s="422">
        <f>(SUM($N304:$Q304)-SUM($N1080:S1080))*'Annexe 1. Taux de référence'!$U77</f>
        <v>0</v>
      </c>
      <c r="U1080" s="422">
        <f>(SUM($N304:$Q304)-SUM($N1080:T1080))*'Annexe 1. Taux de référence'!$U77</f>
        <v>0</v>
      </c>
      <c r="V1080" s="422">
        <f>(SUM($N304:$Q304)-SUM($N1080:U1080))*'Annexe 1. Taux de référence'!$U77</f>
        <v>0</v>
      </c>
      <c r="W1080" s="422">
        <f>(SUM($N304:$Q304)-SUM($N1080:V1080))*'Annexe 1. Taux de référence'!$U77</f>
        <v>0</v>
      </c>
      <c r="X1080" s="422">
        <f>(SUM($N304:$Q304)-SUM($N1080:W1080))*'Annexe 1. Taux de référence'!$U77</f>
        <v>0</v>
      </c>
      <c r="Y1080" s="422">
        <f>(SUM($N304:$Q304)-SUM($N1080:X1080))*'Annexe 1. Taux de référence'!$U77</f>
        <v>0</v>
      </c>
      <c r="Z1080" s="422">
        <f>(SUM($N304:$Q304)-SUM($N1080:Y1080))*'Annexe 1. Taux de référence'!$U77</f>
        <v>0</v>
      </c>
      <c r="AA1080" s="422">
        <f>(SUM($N304:$Q304)-SUM($N1080:Z1080))*'Annexe 1. Taux de référence'!$U77</f>
        <v>0</v>
      </c>
      <c r="AB1080" s="422">
        <f>(SUM($N304:$Q304)-SUM($N1080:AA1080))*'Annexe 1. Taux de référence'!$U77</f>
        <v>0</v>
      </c>
      <c r="AC1080" s="408">
        <f t="shared" si="347"/>
        <v>0</v>
      </c>
      <c r="AD1080" s="830"/>
      <c r="AE1080" s="831"/>
      <c r="AF1080" s="832"/>
    </row>
    <row r="1081" spans="1:32" ht="15" customHeight="1" outlineLevel="1" x14ac:dyDescent="0.2">
      <c r="A1081" s="11">
        <v>397</v>
      </c>
      <c r="B1081" s="669"/>
      <c r="C1081" s="649"/>
      <c r="D1081" s="649"/>
      <c r="E1081" s="650"/>
      <c r="F1081" s="915" t="s">
        <v>199</v>
      </c>
      <c r="G1081" s="916"/>
      <c r="H1081" s="916"/>
      <c r="I1081" s="916"/>
      <c r="J1081" s="916"/>
      <c r="K1081" s="916"/>
      <c r="L1081" s="917"/>
      <c r="M1081" s="408">
        <f t="shared" si="346"/>
        <v>0</v>
      </c>
      <c r="N1081" s="419">
        <f t="shared" si="346"/>
        <v>0</v>
      </c>
      <c r="O1081" s="422">
        <f t="shared" si="346"/>
        <v>0</v>
      </c>
      <c r="P1081" s="422">
        <f t="shared" si="346"/>
        <v>0</v>
      </c>
      <c r="Q1081" s="423">
        <f t="shared" si="346"/>
        <v>0</v>
      </c>
      <c r="R1081" s="419">
        <f t="shared" si="346"/>
        <v>0</v>
      </c>
      <c r="S1081" s="422">
        <f t="shared" si="346"/>
        <v>0</v>
      </c>
      <c r="T1081" s="422">
        <f t="shared" si="346"/>
        <v>0</v>
      </c>
      <c r="U1081" s="422">
        <f t="shared" si="346"/>
        <v>0</v>
      </c>
      <c r="V1081" s="422">
        <f t="shared" si="346"/>
        <v>0</v>
      </c>
      <c r="W1081" s="422">
        <f t="shared" si="346"/>
        <v>0</v>
      </c>
      <c r="X1081" s="422">
        <f t="shared" si="346"/>
        <v>0</v>
      </c>
      <c r="Y1081" s="422">
        <f t="shared" si="346"/>
        <v>0</v>
      </c>
      <c r="Z1081" s="422">
        <f t="shared" si="346"/>
        <v>0</v>
      </c>
      <c r="AA1081" s="422">
        <f t="shared" si="346"/>
        <v>0</v>
      </c>
      <c r="AB1081" s="422">
        <f t="shared" si="346"/>
        <v>0</v>
      </c>
      <c r="AC1081" s="408">
        <f t="shared" si="347"/>
        <v>0</v>
      </c>
      <c r="AD1081" s="830"/>
      <c r="AE1081" s="831"/>
      <c r="AF1081" s="832"/>
    </row>
    <row r="1082" spans="1:32" ht="15" customHeight="1" outlineLevel="1" x14ac:dyDescent="0.2">
      <c r="A1082" s="11">
        <v>397</v>
      </c>
      <c r="B1082" s="669"/>
      <c r="C1082" s="649"/>
      <c r="D1082" s="649"/>
      <c r="E1082" s="650"/>
      <c r="F1082" s="859" t="s">
        <v>90</v>
      </c>
      <c r="G1082" s="860"/>
      <c r="H1082" s="860"/>
      <c r="I1082" s="860"/>
      <c r="J1082" s="860"/>
      <c r="K1082" s="860"/>
      <c r="L1082" s="861"/>
      <c r="M1082" s="408">
        <f t="shared" si="346"/>
        <v>0</v>
      </c>
      <c r="N1082" s="419">
        <f t="shared" si="346"/>
        <v>0</v>
      </c>
      <c r="O1082" s="422">
        <f t="shared" si="346"/>
        <v>0</v>
      </c>
      <c r="P1082" s="422">
        <f t="shared" si="346"/>
        <v>0</v>
      </c>
      <c r="Q1082" s="423">
        <f t="shared" si="346"/>
        <v>0</v>
      </c>
      <c r="R1082" s="419">
        <f t="shared" si="346"/>
        <v>0</v>
      </c>
      <c r="S1082" s="422">
        <f t="shared" si="346"/>
        <v>0</v>
      </c>
      <c r="T1082" s="422">
        <f t="shared" si="346"/>
        <v>0</v>
      </c>
      <c r="U1082" s="422">
        <f t="shared" si="346"/>
        <v>0</v>
      </c>
      <c r="V1082" s="422">
        <f t="shared" si="346"/>
        <v>0</v>
      </c>
      <c r="W1082" s="422">
        <f t="shared" si="346"/>
        <v>0</v>
      </c>
      <c r="X1082" s="422">
        <f t="shared" si="346"/>
        <v>0</v>
      </c>
      <c r="Y1082" s="422">
        <f t="shared" si="346"/>
        <v>0</v>
      </c>
      <c r="Z1082" s="422">
        <f t="shared" si="346"/>
        <v>0</v>
      </c>
      <c r="AA1082" s="422">
        <f t="shared" si="346"/>
        <v>0</v>
      </c>
      <c r="AB1082" s="422">
        <f t="shared" si="346"/>
        <v>0</v>
      </c>
      <c r="AC1082" s="408">
        <f t="shared" si="347"/>
        <v>0</v>
      </c>
      <c r="AD1082" s="833"/>
      <c r="AE1082" s="834"/>
      <c r="AF1082" s="835"/>
    </row>
    <row r="1083" spans="1:32" ht="15" customHeight="1" outlineLevel="1" x14ac:dyDescent="0.2">
      <c r="A1083" s="11">
        <v>385</v>
      </c>
      <c r="B1083" s="669"/>
      <c r="C1083" s="263"/>
      <c r="D1083" s="844" t="s">
        <v>91</v>
      </c>
      <c r="E1083" s="845"/>
      <c r="F1083" s="845"/>
      <c r="G1083" s="845"/>
      <c r="H1083" s="845"/>
      <c r="I1083" s="845"/>
      <c r="J1083" s="845"/>
      <c r="K1083" s="845"/>
      <c r="L1083" s="845"/>
      <c r="M1083" s="845"/>
      <c r="N1083" s="845"/>
      <c r="O1083" s="845"/>
      <c r="P1083" s="845"/>
      <c r="Q1083" s="845"/>
      <c r="R1083" s="845"/>
      <c r="S1083" s="845"/>
      <c r="T1083" s="845"/>
      <c r="U1083" s="845"/>
      <c r="V1083" s="845"/>
      <c r="W1083" s="845"/>
      <c r="X1083" s="845"/>
      <c r="Y1083" s="845"/>
      <c r="Z1083" s="845"/>
      <c r="AA1083" s="845"/>
      <c r="AB1083" s="845"/>
      <c r="AC1083" s="845"/>
      <c r="AD1083" s="845"/>
      <c r="AE1083" s="845"/>
      <c r="AF1083" s="846"/>
    </row>
    <row r="1084" spans="1:32" ht="15" customHeight="1" outlineLevel="1" x14ac:dyDescent="0.2">
      <c r="A1084" s="11">
        <v>386</v>
      </c>
      <c r="B1084" s="669"/>
      <c r="C1084" s="263"/>
      <c r="D1084" s="271"/>
      <c r="E1084" s="918" t="s">
        <v>200</v>
      </c>
      <c r="F1084" s="919"/>
      <c r="G1084" s="919"/>
      <c r="H1084" s="919"/>
      <c r="I1084" s="919"/>
      <c r="J1084" s="919"/>
      <c r="K1084" s="919"/>
      <c r="L1084" s="920"/>
      <c r="M1084" s="407">
        <f>SUBTOTAL(9,M1085:M1087)</f>
        <v>0</v>
      </c>
      <c r="N1084" s="410">
        <f t="shared" ref="N1084:AC1084" si="348">SUBTOTAL(9,N1085:N1087)</f>
        <v>0</v>
      </c>
      <c r="O1084" s="414">
        <f t="shared" si="348"/>
        <v>0</v>
      </c>
      <c r="P1084" s="413">
        <f t="shared" si="348"/>
        <v>0</v>
      </c>
      <c r="Q1084" s="415">
        <f t="shared" si="348"/>
        <v>0</v>
      </c>
      <c r="R1084" s="410">
        <f t="shared" si="348"/>
        <v>0</v>
      </c>
      <c r="S1084" s="414">
        <f t="shared" si="348"/>
        <v>0</v>
      </c>
      <c r="T1084" s="413">
        <f t="shared" si="348"/>
        <v>0</v>
      </c>
      <c r="U1084" s="413">
        <f t="shared" si="348"/>
        <v>0</v>
      </c>
      <c r="V1084" s="413">
        <f t="shared" si="348"/>
        <v>0</v>
      </c>
      <c r="W1084" s="413">
        <f t="shared" si="348"/>
        <v>0</v>
      </c>
      <c r="X1084" s="413">
        <f t="shared" si="348"/>
        <v>0</v>
      </c>
      <c r="Y1084" s="413">
        <f t="shared" si="348"/>
        <v>0</v>
      </c>
      <c r="Z1084" s="413">
        <f t="shared" si="348"/>
        <v>0</v>
      </c>
      <c r="AA1084" s="413">
        <f t="shared" si="348"/>
        <v>0</v>
      </c>
      <c r="AB1084" s="411">
        <f t="shared" si="348"/>
        <v>0</v>
      </c>
      <c r="AC1084" s="415">
        <f t="shared" si="348"/>
        <v>0</v>
      </c>
      <c r="AD1084" s="1440"/>
      <c r="AE1084" s="828"/>
      <c r="AF1084" s="829"/>
    </row>
    <row r="1085" spans="1:32" ht="15" customHeight="1" outlineLevel="1" x14ac:dyDescent="0.2">
      <c r="A1085" s="11">
        <v>387</v>
      </c>
      <c r="B1085" s="669"/>
      <c r="C1085" s="649"/>
      <c r="D1085" s="649"/>
      <c r="E1085" s="650"/>
      <c r="F1085" s="856" t="s">
        <v>92</v>
      </c>
      <c r="G1085" s="857"/>
      <c r="H1085" s="857"/>
      <c r="I1085" s="857"/>
      <c r="J1085" s="857"/>
      <c r="K1085" s="857"/>
      <c r="L1085" s="858"/>
      <c r="M1085" s="408">
        <f t="shared" ref="M1085:M1087" si="349">M309</f>
        <v>0</v>
      </c>
      <c r="N1085" s="419">
        <f>IF(N309="",0,N309*'Annexe 1. Taux de référence'!$T81)</f>
        <v>0</v>
      </c>
      <c r="O1085" s="422">
        <f>IF(O309="",0,O309*'Annexe 1. Taux de référence'!$T81)</f>
        <v>0</v>
      </c>
      <c r="P1085" s="422">
        <f>IF(P309="",0,P309*'Annexe 1. Taux de référence'!$T81)</f>
        <v>0</v>
      </c>
      <c r="Q1085" s="423">
        <f>IF(Q309="",0,Q309*'Annexe 1. Taux de référence'!$T81)</f>
        <v>0</v>
      </c>
      <c r="R1085" s="419">
        <f>(SUM($N309:$Q309)-SUM($N1085:Q1085))*'Annexe 1. Taux de référence'!$U81</f>
        <v>0</v>
      </c>
      <c r="S1085" s="421">
        <f>(SUM($N309:$Q309)-SUM($N1085:R1085))*'Annexe 1. Taux de référence'!$U81</f>
        <v>0</v>
      </c>
      <c r="T1085" s="421">
        <f>(SUM($N309:$Q309)-SUM($N1085:S1085))*'Annexe 1. Taux de référence'!$U81</f>
        <v>0</v>
      </c>
      <c r="U1085" s="421">
        <f>(SUM($N309:$Q309)-SUM($N1085:T1085))*'Annexe 1. Taux de référence'!$U81</f>
        <v>0</v>
      </c>
      <c r="V1085" s="421">
        <f>(SUM($N309:$Q309)-SUM($N1085:U1085))*'Annexe 1. Taux de référence'!$U81</f>
        <v>0</v>
      </c>
      <c r="W1085" s="421">
        <f>(SUM($N309:$Q309)-SUM($N1085:V1085))*'Annexe 1. Taux de référence'!$U81</f>
        <v>0</v>
      </c>
      <c r="X1085" s="422">
        <f>(SUM($N309:$Q309)-SUM($N1085:W1085))*'Annexe 1. Taux de référence'!$U81</f>
        <v>0</v>
      </c>
      <c r="Y1085" s="421">
        <f>(SUM($N309:$Q309)-SUM($N1085:X1085))*'Annexe 1. Taux de référence'!$U81</f>
        <v>0</v>
      </c>
      <c r="Z1085" s="421">
        <f>(SUM($N309:$Q309)-SUM($N1085:Y1085))*'Annexe 1. Taux de référence'!$U81</f>
        <v>0</v>
      </c>
      <c r="AA1085" s="421">
        <f>(SUM($N309:$Q309)-SUM($N1085:Z1085))*'Annexe 1. Taux de référence'!$U81</f>
        <v>0</v>
      </c>
      <c r="AB1085" s="421">
        <f>(SUM($N309:$Q309)-SUM($N1085:AA1085))*'Annexe 1. Taux de référence'!$U81</f>
        <v>0</v>
      </c>
      <c r="AC1085" s="408">
        <f t="shared" ref="AC1085:AC1090" si="350">M1085-SUM(N1085:AB1085)</f>
        <v>0</v>
      </c>
      <c r="AD1085" s="830"/>
      <c r="AE1085" s="831"/>
      <c r="AF1085" s="832"/>
    </row>
    <row r="1086" spans="1:32" ht="15" customHeight="1" outlineLevel="1" x14ac:dyDescent="0.2">
      <c r="A1086" s="11">
        <v>388</v>
      </c>
      <c r="B1086" s="669"/>
      <c r="C1086" s="649"/>
      <c r="D1086" s="649"/>
      <c r="E1086" s="650"/>
      <c r="F1086" s="915" t="s">
        <v>93</v>
      </c>
      <c r="G1086" s="916"/>
      <c r="H1086" s="916"/>
      <c r="I1086" s="916"/>
      <c r="J1086" s="916"/>
      <c r="K1086" s="916"/>
      <c r="L1086" s="917"/>
      <c r="M1086" s="408">
        <f t="shared" si="349"/>
        <v>0</v>
      </c>
      <c r="N1086" s="419">
        <f>IF(N310="",0,N310*'Annexe 1. Taux de référence'!$T82)</f>
        <v>0</v>
      </c>
      <c r="O1086" s="422">
        <f>IF(O310="",0,O310*'Annexe 1. Taux de référence'!$T82)</f>
        <v>0</v>
      </c>
      <c r="P1086" s="422">
        <f>IF(P310="",0,P310*'Annexe 1. Taux de référence'!$T82)</f>
        <v>0</v>
      </c>
      <c r="Q1086" s="423">
        <f>IF(Q310="",0,Q310*'Annexe 1. Taux de référence'!$T82)</f>
        <v>0</v>
      </c>
      <c r="R1086" s="419">
        <f>IF(R310="",0,R310*'Annexe 1. Taux de référence'!$U82)</f>
        <v>0</v>
      </c>
      <c r="S1086" s="422">
        <f>(SUM($N310:$Q310)-SUM($N1086:Q1086))*'Annexe 1. Taux de référence'!$U82</f>
        <v>0</v>
      </c>
      <c r="T1086" s="422">
        <f>(N($R310-$R1086*'Annexe 1. Taux de référence'!$U82))</f>
        <v>0</v>
      </c>
      <c r="U1086" s="422">
        <f>(SUM($N310:$Q310)-SUM($N1086:$Q1086)-S1086)*'Annexe 1. Taux de référence'!$U82</f>
        <v>0</v>
      </c>
      <c r="V1086" s="422">
        <f>(N($R310)-$R1086-T1086)*'Annexe 1. Taux de référence'!$U82</f>
        <v>0</v>
      </c>
      <c r="W1086" s="422">
        <f>(SUM($N310:$Q310)-SUM($N1086:$Q1086)-S1086-U1086)*'Annexe 1. Taux de référence'!$U82</f>
        <v>0</v>
      </c>
      <c r="X1086" s="422">
        <f>(N($R310)-$R1086-T1086-V1086)*'Annexe 1. Taux de référence'!$U82</f>
        <v>0</v>
      </c>
      <c r="Y1086" s="422">
        <f>(SUM($N310:$Q310)-SUM($N1086:$Q1086)-S1086-U1086-W1086)*'Annexe 1. Taux de référence'!$U82</f>
        <v>0</v>
      </c>
      <c r="Z1086" s="422">
        <f>(N($R310)-$R1086-T1086-V1086-X1086)*'Annexe 1. Taux de référence'!$U82</f>
        <v>0</v>
      </c>
      <c r="AA1086" s="422">
        <f>(SUM($N310:$Q310)-SUM($N1086:$Q1086)-S1086-U1086-W1086-Y1086)*'Annexe 1. Taux de référence'!$U82</f>
        <v>0</v>
      </c>
      <c r="AB1086" s="422">
        <f>(N($R310)-$R1086-T1086-V1086-X1086-Z1086)*'Annexe 1. Taux de référence'!$U82</f>
        <v>0</v>
      </c>
      <c r="AC1086" s="408">
        <f t="shared" si="350"/>
        <v>0</v>
      </c>
      <c r="AD1086" s="830"/>
      <c r="AE1086" s="831"/>
      <c r="AF1086" s="832"/>
    </row>
    <row r="1087" spans="1:32" ht="15" customHeight="1" outlineLevel="1" x14ac:dyDescent="0.2">
      <c r="A1087" s="11">
        <v>389</v>
      </c>
      <c r="B1087" s="669"/>
      <c r="C1087" s="649"/>
      <c r="D1087" s="649"/>
      <c r="E1087" s="650"/>
      <c r="F1087" s="859" t="s">
        <v>94</v>
      </c>
      <c r="G1087" s="860"/>
      <c r="H1087" s="860"/>
      <c r="I1087" s="860"/>
      <c r="J1087" s="860"/>
      <c r="K1087" s="860"/>
      <c r="L1087" s="861"/>
      <c r="M1087" s="408">
        <f t="shared" si="349"/>
        <v>0</v>
      </c>
      <c r="N1087" s="419">
        <f>IF(N311="",0,N311*'Annexe 1. Taux de référence'!$T83)</f>
        <v>0</v>
      </c>
      <c r="O1087" s="422">
        <f>IF(O311="",0,O311*'Annexe 1. Taux de référence'!$T83)</f>
        <v>0</v>
      </c>
      <c r="P1087" s="422">
        <f>IF(P311="",0,P311*'Annexe 1. Taux de référence'!$T83)</f>
        <v>0</v>
      </c>
      <c r="Q1087" s="423">
        <f>IF(Q311="",0,Q311*'Annexe 1. Taux de référence'!$T83)</f>
        <v>0</v>
      </c>
      <c r="R1087" s="419">
        <f>IF(R311="",0,R311*'Annexe 1. Taux de référence'!$U83)</f>
        <v>0</v>
      </c>
      <c r="S1087" s="422">
        <f>(SUM($N311:$Q311)-SUM($N1087:Q1087))*'Annexe 1. Taux de référence'!$U83</f>
        <v>0</v>
      </c>
      <c r="T1087" s="422">
        <f>(N($R311-$R1087*'Annexe 1. Taux de référence'!$U83))</f>
        <v>0</v>
      </c>
      <c r="U1087" s="422">
        <f>(SUM($N311:$Q311)-SUM($N1087:$Q1087)-S1087)*'Annexe 1. Taux de référence'!$U83</f>
        <v>0</v>
      </c>
      <c r="V1087" s="422">
        <f>(N($R311)-$R1087-T1087)*'Annexe 1. Taux de référence'!$U83</f>
        <v>0</v>
      </c>
      <c r="W1087" s="422">
        <f>(SUM($N311:$Q311)-SUM($N1087:$Q1087)-S1087-U1087)*'Annexe 1. Taux de référence'!$U83</f>
        <v>0</v>
      </c>
      <c r="X1087" s="422">
        <f>(N($R311)-$R1087-T1087-V1087)*'Annexe 1. Taux de référence'!$U83</f>
        <v>0</v>
      </c>
      <c r="Y1087" s="422">
        <f>(SUM($N311:$Q311)-SUM($N1087:$Q1087)-S1087-U1087-W1087)*'Annexe 1. Taux de référence'!$U83</f>
        <v>0</v>
      </c>
      <c r="Z1087" s="422">
        <f>(N($R311)-$R1087-T1087-V1087-X1087)*'Annexe 1. Taux de référence'!$U83</f>
        <v>0</v>
      </c>
      <c r="AA1087" s="422">
        <f>(SUM($N311:$Q311)-SUM($N1087:$Q1087)-S1087-U1087-W1087-Y1087)*'Annexe 1. Taux de référence'!$U83</f>
        <v>0</v>
      </c>
      <c r="AB1087" s="422">
        <f>(N($R311)-$R1087-T1087-V1087-X1087-Z1087)*'Annexe 1. Taux de référence'!$U83</f>
        <v>0</v>
      </c>
      <c r="AC1087" s="408">
        <f t="shared" ref="AC1087" si="351">M1087-SUM(N1087:AB1087)</f>
        <v>0</v>
      </c>
      <c r="AD1087" s="830"/>
      <c r="AE1087" s="831"/>
      <c r="AF1087" s="832"/>
    </row>
    <row r="1088" spans="1:32" ht="15" customHeight="1" outlineLevel="1" x14ac:dyDescent="0.2">
      <c r="A1088" s="11">
        <v>390</v>
      </c>
      <c r="B1088" s="669"/>
      <c r="C1088" s="263"/>
      <c r="D1088" s="271"/>
      <c r="E1088" s="853" t="s">
        <v>95</v>
      </c>
      <c r="F1088" s="854"/>
      <c r="G1088" s="854"/>
      <c r="H1088" s="854"/>
      <c r="I1088" s="854"/>
      <c r="J1088" s="854"/>
      <c r="K1088" s="854"/>
      <c r="L1088" s="855"/>
      <c r="M1088" s="407">
        <f>SUBTOTAL(9,M1089:M1090)</f>
        <v>0</v>
      </c>
      <c r="N1088" s="410">
        <f t="shared" ref="N1088:AC1088" si="352">SUBTOTAL(9,N1089:N1090)</f>
        <v>0</v>
      </c>
      <c r="O1088" s="414">
        <f t="shared" si="352"/>
        <v>0</v>
      </c>
      <c r="P1088" s="413">
        <f t="shared" si="352"/>
        <v>0</v>
      </c>
      <c r="Q1088" s="415">
        <f t="shared" si="352"/>
        <v>0</v>
      </c>
      <c r="R1088" s="410">
        <f t="shared" si="352"/>
        <v>0</v>
      </c>
      <c r="S1088" s="414">
        <f t="shared" si="352"/>
        <v>0</v>
      </c>
      <c r="T1088" s="413">
        <f t="shared" si="352"/>
        <v>0</v>
      </c>
      <c r="U1088" s="413">
        <f t="shared" si="352"/>
        <v>0</v>
      </c>
      <c r="V1088" s="413">
        <f t="shared" si="352"/>
        <v>0</v>
      </c>
      <c r="W1088" s="413">
        <f t="shared" si="352"/>
        <v>0</v>
      </c>
      <c r="X1088" s="413">
        <f t="shared" si="352"/>
        <v>0</v>
      </c>
      <c r="Y1088" s="413">
        <f t="shared" si="352"/>
        <v>0</v>
      </c>
      <c r="Z1088" s="413">
        <f t="shared" si="352"/>
        <v>0</v>
      </c>
      <c r="AA1088" s="413">
        <f t="shared" si="352"/>
        <v>0</v>
      </c>
      <c r="AB1088" s="411">
        <f t="shared" si="352"/>
        <v>0</v>
      </c>
      <c r="AC1088" s="415">
        <f t="shared" si="352"/>
        <v>0</v>
      </c>
      <c r="AD1088" s="830"/>
      <c r="AE1088" s="831"/>
      <c r="AF1088" s="832"/>
    </row>
    <row r="1089" spans="1:32" ht="15" customHeight="1" outlineLevel="1" x14ac:dyDescent="0.2">
      <c r="A1089" s="11">
        <v>391</v>
      </c>
      <c r="B1089" s="669"/>
      <c r="C1089" s="649"/>
      <c r="D1089" s="649"/>
      <c r="E1089" s="650"/>
      <c r="F1089" s="856" t="s">
        <v>96</v>
      </c>
      <c r="G1089" s="857"/>
      <c r="H1089" s="857"/>
      <c r="I1089" s="857"/>
      <c r="J1089" s="857"/>
      <c r="K1089" s="857"/>
      <c r="L1089" s="858"/>
      <c r="M1089" s="408">
        <f t="shared" ref="M1089:AB1090" si="353">M313</f>
        <v>0</v>
      </c>
      <c r="N1089" s="419">
        <f t="shared" si="353"/>
        <v>0</v>
      </c>
      <c r="O1089" s="422">
        <f t="shared" si="353"/>
        <v>0</v>
      </c>
      <c r="P1089" s="422">
        <f t="shared" si="353"/>
        <v>0</v>
      </c>
      <c r="Q1089" s="423">
        <f t="shared" si="353"/>
        <v>0</v>
      </c>
      <c r="R1089" s="419">
        <f t="shared" si="353"/>
        <v>0</v>
      </c>
      <c r="S1089" s="421">
        <f t="shared" si="353"/>
        <v>0</v>
      </c>
      <c r="T1089" s="421">
        <f t="shared" si="353"/>
        <v>0</v>
      </c>
      <c r="U1089" s="421">
        <f t="shared" si="353"/>
        <v>0</v>
      </c>
      <c r="V1089" s="421">
        <f t="shared" si="353"/>
        <v>0</v>
      </c>
      <c r="W1089" s="421">
        <f t="shared" si="353"/>
        <v>0</v>
      </c>
      <c r="X1089" s="422">
        <f t="shared" si="353"/>
        <v>0</v>
      </c>
      <c r="Y1089" s="421">
        <f t="shared" si="353"/>
        <v>0</v>
      </c>
      <c r="Z1089" s="421">
        <f t="shared" si="353"/>
        <v>0</v>
      </c>
      <c r="AA1089" s="421">
        <f t="shared" si="353"/>
        <v>0</v>
      </c>
      <c r="AB1089" s="421">
        <f t="shared" si="353"/>
        <v>0</v>
      </c>
      <c r="AC1089" s="408">
        <f t="shared" si="350"/>
        <v>0</v>
      </c>
      <c r="AD1089" s="830"/>
      <c r="AE1089" s="831"/>
      <c r="AF1089" s="832"/>
    </row>
    <row r="1090" spans="1:32" ht="15" customHeight="1" outlineLevel="1" x14ac:dyDescent="0.2">
      <c r="A1090" s="11">
        <v>392</v>
      </c>
      <c r="B1090" s="669"/>
      <c r="C1090" s="635"/>
      <c r="D1090" s="635"/>
      <c r="E1090" s="636"/>
      <c r="F1090" s="915" t="s">
        <v>97</v>
      </c>
      <c r="G1090" s="916"/>
      <c r="H1090" s="916"/>
      <c r="I1090" s="916"/>
      <c r="J1090" s="916"/>
      <c r="K1090" s="916"/>
      <c r="L1090" s="917"/>
      <c r="M1090" s="408">
        <f t="shared" si="353"/>
        <v>0</v>
      </c>
      <c r="N1090" s="419">
        <f t="shared" si="353"/>
        <v>0</v>
      </c>
      <c r="O1090" s="422">
        <f t="shared" si="353"/>
        <v>0</v>
      </c>
      <c r="P1090" s="422">
        <f t="shared" si="353"/>
        <v>0</v>
      </c>
      <c r="Q1090" s="423">
        <f t="shared" si="353"/>
        <v>0</v>
      </c>
      <c r="R1090" s="419">
        <f t="shared" si="353"/>
        <v>0</v>
      </c>
      <c r="S1090" s="421">
        <f t="shared" si="353"/>
        <v>0</v>
      </c>
      <c r="T1090" s="421">
        <f t="shared" si="353"/>
        <v>0</v>
      </c>
      <c r="U1090" s="421">
        <f t="shared" si="353"/>
        <v>0</v>
      </c>
      <c r="V1090" s="421">
        <f t="shared" si="353"/>
        <v>0</v>
      </c>
      <c r="W1090" s="421">
        <f t="shared" si="353"/>
        <v>0</v>
      </c>
      <c r="X1090" s="422">
        <f t="shared" si="353"/>
        <v>0</v>
      </c>
      <c r="Y1090" s="421">
        <f t="shared" si="353"/>
        <v>0</v>
      </c>
      <c r="Z1090" s="421">
        <f t="shared" si="353"/>
        <v>0</v>
      </c>
      <c r="AA1090" s="421">
        <f t="shared" si="353"/>
        <v>0</v>
      </c>
      <c r="AB1090" s="421">
        <f t="shared" si="353"/>
        <v>0</v>
      </c>
      <c r="AC1090" s="408">
        <f t="shared" si="350"/>
        <v>0</v>
      </c>
      <c r="AD1090" s="833"/>
      <c r="AE1090" s="834"/>
      <c r="AF1090" s="835"/>
    </row>
    <row r="1091" spans="1:32" ht="15" customHeight="1" outlineLevel="1" x14ac:dyDescent="0.2">
      <c r="A1091" s="11">
        <v>326</v>
      </c>
      <c r="B1091" s="779"/>
      <c r="C1091" s="1045" t="s">
        <v>98</v>
      </c>
      <c r="D1091" s="1046"/>
      <c r="E1091" s="1046"/>
      <c r="F1091" s="1046"/>
      <c r="G1091" s="1046"/>
      <c r="H1091" s="1046"/>
      <c r="I1091" s="1046"/>
      <c r="J1091" s="1046"/>
      <c r="K1091" s="1046"/>
      <c r="L1091" s="1046"/>
      <c r="M1091" s="1046"/>
      <c r="N1091" s="1046"/>
      <c r="O1091" s="1046"/>
      <c r="P1091" s="1046"/>
      <c r="Q1091" s="1046"/>
      <c r="R1091" s="1046"/>
      <c r="S1091" s="1046"/>
      <c r="T1091" s="1046"/>
      <c r="U1091" s="1046"/>
      <c r="V1091" s="1046"/>
      <c r="W1091" s="1046"/>
      <c r="X1091" s="1046"/>
      <c r="Y1091" s="1046"/>
      <c r="Z1091" s="1046"/>
      <c r="AA1091" s="1046"/>
      <c r="AB1091" s="1046"/>
      <c r="AC1091" s="1046"/>
      <c r="AD1091" s="1046"/>
      <c r="AE1091" s="1046"/>
      <c r="AF1091" s="1047"/>
    </row>
    <row r="1092" spans="1:32" ht="15" customHeight="1" outlineLevel="1" x14ac:dyDescent="0.2">
      <c r="A1092" s="11">
        <v>327</v>
      </c>
      <c r="B1092" s="669"/>
      <c r="C1092" s="263"/>
      <c r="D1092" s="1060" t="s">
        <v>105</v>
      </c>
      <c r="E1092" s="1061"/>
      <c r="F1092" s="1061"/>
      <c r="G1092" s="1061"/>
      <c r="H1092" s="1061"/>
      <c r="I1092" s="1061"/>
      <c r="J1092" s="1061"/>
      <c r="K1092" s="1061"/>
      <c r="L1092" s="1072"/>
      <c r="M1092" s="407">
        <f>SUBTOTAL(9,M1093:M1098)</f>
        <v>0</v>
      </c>
      <c r="N1092" s="410">
        <f t="shared" ref="N1092:AC1092" si="354">SUBTOTAL(9,N1093:N1098)</f>
        <v>0</v>
      </c>
      <c r="O1092" s="414">
        <f t="shared" si="354"/>
        <v>0</v>
      </c>
      <c r="P1092" s="413">
        <f t="shared" si="354"/>
        <v>0</v>
      </c>
      <c r="Q1092" s="415">
        <f t="shared" si="354"/>
        <v>0</v>
      </c>
      <c r="R1092" s="410">
        <f t="shared" si="354"/>
        <v>0</v>
      </c>
      <c r="S1092" s="414">
        <f t="shared" si="354"/>
        <v>0</v>
      </c>
      <c r="T1092" s="413">
        <f t="shared" si="354"/>
        <v>0</v>
      </c>
      <c r="U1092" s="413">
        <f t="shared" si="354"/>
        <v>0</v>
      </c>
      <c r="V1092" s="413">
        <f t="shared" si="354"/>
        <v>0</v>
      </c>
      <c r="W1092" s="413">
        <f t="shared" si="354"/>
        <v>0</v>
      </c>
      <c r="X1092" s="413">
        <f t="shared" si="354"/>
        <v>0</v>
      </c>
      <c r="Y1092" s="413">
        <f t="shared" si="354"/>
        <v>0</v>
      </c>
      <c r="Z1092" s="413">
        <f t="shared" si="354"/>
        <v>0</v>
      </c>
      <c r="AA1092" s="413">
        <f t="shared" si="354"/>
        <v>0</v>
      </c>
      <c r="AB1092" s="411">
        <f t="shared" si="354"/>
        <v>0</v>
      </c>
      <c r="AC1092" s="415">
        <f t="shared" si="354"/>
        <v>0</v>
      </c>
      <c r="AD1092" s="1592"/>
      <c r="AE1092" s="1611"/>
      <c r="AF1092" s="1612"/>
    </row>
    <row r="1093" spans="1:32" ht="15" customHeight="1" outlineLevel="1" x14ac:dyDescent="0.2">
      <c r="A1093" s="11">
        <v>328</v>
      </c>
      <c r="B1093" s="669"/>
      <c r="C1093" s="269"/>
      <c r="D1093" s="269"/>
      <c r="E1093" s="270"/>
      <c r="F1093" s="856" t="s">
        <v>99</v>
      </c>
      <c r="G1093" s="857"/>
      <c r="H1093" s="857"/>
      <c r="I1093" s="857"/>
      <c r="J1093" s="857"/>
      <c r="K1093" s="857"/>
      <c r="L1093" s="858"/>
      <c r="M1093" s="408">
        <f t="shared" ref="M1093:AB1098" si="355">M317</f>
        <v>0</v>
      </c>
      <c r="N1093" s="419">
        <f t="shared" si="355"/>
        <v>0</v>
      </c>
      <c r="O1093" s="422">
        <f t="shared" si="355"/>
        <v>0</v>
      </c>
      <c r="P1093" s="422">
        <f t="shared" si="355"/>
        <v>0</v>
      </c>
      <c r="Q1093" s="423">
        <f t="shared" si="355"/>
        <v>0</v>
      </c>
      <c r="R1093" s="419">
        <f t="shared" si="355"/>
        <v>0</v>
      </c>
      <c r="S1093" s="421">
        <f t="shared" si="355"/>
        <v>0</v>
      </c>
      <c r="T1093" s="421">
        <f t="shared" si="355"/>
        <v>0</v>
      </c>
      <c r="U1093" s="421">
        <f t="shared" si="355"/>
        <v>0</v>
      </c>
      <c r="V1093" s="421">
        <f t="shared" si="355"/>
        <v>0</v>
      </c>
      <c r="W1093" s="421">
        <f t="shared" si="355"/>
        <v>0</v>
      </c>
      <c r="X1093" s="422">
        <f t="shared" si="355"/>
        <v>0</v>
      </c>
      <c r="Y1093" s="421">
        <f t="shared" si="355"/>
        <v>0</v>
      </c>
      <c r="Z1093" s="421">
        <f t="shared" si="355"/>
        <v>0</v>
      </c>
      <c r="AA1093" s="421">
        <f t="shared" si="355"/>
        <v>0</v>
      </c>
      <c r="AB1093" s="421">
        <f t="shared" si="355"/>
        <v>0</v>
      </c>
      <c r="AC1093" s="408">
        <f t="shared" ref="AC1093:AC1104" si="356">M1093-SUM(N1093:AB1093)</f>
        <v>0</v>
      </c>
      <c r="AD1093" s="1440"/>
      <c r="AE1093" s="828"/>
      <c r="AF1093" s="829"/>
    </row>
    <row r="1094" spans="1:32" ht="15" customHeight="1" outlineLevel="1" x14ac:dyDescent="0.2">
      <c r="A1094" s="11">
        <v>329</v>
      </c>
      <c r="B1094" s="669"/>
      <c r="C1094" s="269"/>
      <c r="D1094" s="269"/>
      <c r="E1094" s="270"/>
      <c r="F1094" s="915" t="s">
        <v>100</v>
      </c>
      <c r="G1094" s="916"/>
      <c r="H1094" s="916"/>
      <c r="I1094" s="916"/>
      <c r="J1094" s="916"/>
      <c r="K1094" s="916"/>
      <c r="L1094" s="917"/>
      <c r="M1094" s="408">
        <f t="shared" si="355"/>
        <v>0</v>
      </c>
      <c r="N1094" s="419">
        <f t="shared" si="355"/>
        <v>0</v>
      </c>
      <c r="O1094" s="422">
        <f t="shared" si="355"/>
        <v>0</v>
      </c>
      <c r="P1094" s="422">
        <f t="shared" si="355"/>
        <v>0</v>
      </c>
      <c r="Q1094" s="423">
        <f t="shared" si="355"/>
        <v>0</v>
      </c>
      <c r="R1094" s="419">
        <f t="shared" si="355"/>
        <v>0</v>
      </c>
      <c r="S1094" s="421">
        <f t="shared" si="355"/>
        <v>0</v>
      </c>
      <c r="T1094" s="421">
        <f t="shared" si="355"/>
        <v>0</v>
      </c>
      <c r="U1094" s="421">
        <f t="shared" si="355"/>
        <v>0</v>
      </c>
      <c r="V1094" s="421">
        <f t="shared" si="355"/>
        <v>0</v>
      </c>
      <c r="W1094" s="421">
        <f t="shared" si="355"/>
        <v>0</v>
      </c>
      <c r="X1094" s="422">
        <f t="shared" si="355"/>
        <v>0</v>
      </c>
      <c r="Y1094" s="421">
        <f t="shared" si="355"/>
        <v>0</v>
      </c>
      <c r="Z1094" s="421">
        <f t="shared" si="355"/>
        <v>0</v>
      </c>
      <c r="AA1094" s="421">
        <f t="shared" si="355"/>
        <v>0</v>
      </c>
      <c r="AB1094" s="421">
        <f t="shared" si="355"/>
        <v>0</v>
      </c>
      <c r="AC1094" s="408">
        <f t="shared" si="356"/>
        <v>0</v>
      </c>
      <c r="AD1094" s="830"/>
      <c r="AE1094" s="831"/>
      <c r="AF1094" s="832"/>
    </row>
    <row r="1095" spans="1:32" ht="15" customHeight="1" outlineLevel="1" x14ac:dyDescent="0.2">
      <c r="A1095" s="11">
        <v>330</v>
      </c>
      <c r="B1095" s="669"/>
      <c r="C1095" s="269"/>
      <c r="D1095" s="269"/>
      <c r="E1095" s="270"/>
      <c r="F1095" s="915" t="s">
        <v>101</v>
      </c>
      <c r="G1095" s="916"/>
      <c r="H1095" s="916"/>
      <c r="I1095" s="916"/>
      <c r="J1095" s="916"/>
      <c r="K1095" s="916"/>
      <c r="L1095" s="917"/>
      <c r="M1095" s="408">
        <f t="shared" si="355"/>
        <v>0</v>
      </c>
      <c r="N1095" s="419">
        <f t="shared" si="355"/>
        <v>0</v>
      </c>
      <c r="O1095" s="422">
        <f t="shared" si="355"/>
        <v>0</v>
      </c>
      <c r="P1095" s="422">
        <f t="shared" si="355"/>
        <v>0</v>
      </c>
      <c r="Q1095" s="423">
        <f t="shared" si="355"/>
        <v>0</v>
      </c>
      <c r="R1095" s="419">
        <f t="shared" si="355"/>
        <v>0</v>
      </c>
      <c r="S1095" s="421">
        <f t="shared" si="355"/>
        <v>0</v>
      </c>
      <c r="T1095" s="421">
        <f t="shared" si="355"/>
        <v>0</v>
      </c>
      <c r="U1095" s="421">
        <f t="shared" si="355"/>
        <v>0</v>
      </c>
      <c r="V1095" s="421">
        <f t="shared" si="355"/>
        <v>0</v>
      </c>
      <c r="W1095" s="421">
        <f t="shared" si="355"/>
        <v>0</v>
      </c>
      <c r="X1095" s="422">
        <f t="shared" si="355"/>
        <v>0</v>
      </c>
      <c r="Y1095" s="421">
        <f t="shared" si="355"/>
        <v>0</v>
      </c>
      <c r="Z1095" s="421">
        <f t="shared" si="355"/>
        <v>0</v>
      </c>
      <c r="AA1095" s="421">
        <f t="shared" si="355"/>
        <v>0</v>
      </c>
      <c r="AB1095" s="421">
        <f t="shared" si="355"/>
        <v>0</v>
      </c>
      <c r="AC1095" s="408">
        <f t="shared" si="356"/>
        <v>0</v>
      </c>
      <c r="AD1095" s="830"/>
      <c r="AE1095" s="831"/>
      <c r="AF1095" s="832"/>
    </row>
    <row r="1096" spans="1:32" ht="15" customHeight="1" outlineLevel="1" x14ac:dyDescent="0.2">
      <c r="A1096" s="11">
        <v>331</v>
      </c>
      <c r="B1096" s="669"/>
      <c r="C1096" s="269"/>
      <c r="D1096" s="269"/>
      <c r="E1096" s="270"/>
      <c r="F1096" s="915" t="s">
        <v>102</v>
      </c>
      <c r="G1096" s="916"/>
      <c r="H1096" s="916"/>
      <c r="I1096" s="916"/>
      <c r="J1096" s="916"/>
      <c r="K1096" s="916"/>
      <c r="L1096" s="917"/>
      <c r="M1096" s="408">
        <f t="shared" si="355"/>
        <v>0</v>
      </c>
      <c r="N1096" s="419">
        <f t="shared" si="355"/>
        <v>0</v>
      </c>
      <c r="O1096" s="422">
        <f t="shared" si="355"/>
        <v>0</v>
      </c>
      <c r="P1096" s="422">
        <f t="shared" si="355"/>
        <v>0</v>
      </c>
      <c r="Q1096" s="423">
        <f t="shared" si="355"/>
        <v>0</v>
      </c>
      <c r="R1096" s="419">
        <f t="shared" si="355"/>
        <v>0</v>
      </c>
      <c r="S1096" s="421">
        <f t="shared" si="355"/>
        <v>0</v>
      </c>
      <c r="T1096" s="421">
        <f t="shared" si="355"/>
        <v>0</v>
      </c>
      <c r="U1096" s="421">
        <f t="shared" si="355"/>
        <v>0</v>
      </c>
      <c r="V1096" s="421">
        <f t="shared" si="355"/>
        <v>0</v>
      </c>
      <c r="W1096" s="421">
        <f t="shared" si="355"/>
        <v>0</v>
      </c>
      <c r="X1096" s="422">
        <f t="shared" si="355"/>
        <v>0</v>
      </c>
      <c r="Y1096" s="421">
        <f t="shared" si="355"/>
        <v>0</v>
      </c>
      <c r="Z1096" s="421">
        <f t="shared" si="355"/>
        <v>0</v>
      </c>
      <c r="AA1096" s="421">
        <f t="shared" si="355"/>
        <v>0</v>
      </c>
      <c r="AB1096" s="421">
        <f t="shared" si="355"/>
        <v>0</v>
      </c>
      <c r="AC1096" s="408">
        <f t="shared" si="356"/>
        <v>0</v>
      </c>
      <c r="AD1096" s="830"/>
      <c r="AE1096" s="831"/>
      <c r="AF1096" s="832"/>
    </row>
    <row r="1097" spans="1:32" ht="15" customHeight="1" outlineLevel="1" x14ac:dyDescent="0.2">
      <c r="A1097" s="11">
        <v>331</v>
      </c>
      <c r="B1097" s="669"/>
      <c r="C1097" s="269"/>
      <c r="D1097" s="269"/>
      <c r="E1097" s="270"/>
      <c r="F1097" s="915" t="s">
        <v>103</v>
      </c>
      <c r="G1097" s="916"/>
      <c r="H1097" s="916"/>
      <c r="I1097" s="916"/>
      <c r="J1097" s="916"/>
      <c r="K1097" s="916"/>
      <c r="L1097" s="917"/>
      <c r="M1097" s="408">
        <f t="shared" si="355"/>
        <v>0</v>
      </c>
      <c r="N1097" s="419">
        <f t="shared" si="355"/>
        <v>0</v>
      </c>
      <c r="O1097" s="422">
        <f t="shared" si="355"/>
        <v>0</v>
      </c>
      <c r="P1097" s="422">
        <f t="shared" si="355"/>
        <v>0</v>
      </c>
      <c r="Q1097" s="423">
        <f t="shared" si="355"/>
        <v>0</v>
      </c>
      <c r="R1097" s="419">
        <f t="shared" si="355"/>
        <v>0</v>
      </c>
      <c r="S1097" s="421">
        <f t="shared" si="355"/>
        <v>0</v>
      </c>
      <c r="T1097" s="421">
        <f t="shared" si="355"/>
        <v>0</v>
      </c>
      <c r="U1097" s="421">
        <f t="shared" si="355"/>
        <v>0</v>
      </c>
      <c r="V1097" s="421">
        <f t="shared" si="355"/>
        <v>0</v>
      </c>
      <c r="W1097" s="421">
        <f t="shared" si="355"/>
        <v>0</v>
      </c>
      <c r="X1097" s="422">
        <f t="shared" si="355"/>
        <v>0</v>
      </c>
      <c r="Y1097" s="421">
        <f t="shared" si="355"/>
        <v>0</v>
      </c>
      <c r="Z1097" s="421">
        <f t="shared" si="355"/>
        <v>0</v>
      </c>
      <c r="AA1097" s="421">
        <f t="shared" si="355"/>
        <v>0</v>
      </c>
      <c r="AB1097" s="421">
        <f t="shared" si="355"/>
        <v>0</v>
      </c>
      <c r="AC1097" s="408">
        <f t="shared" si="356"/>
        <v>0</v>
      </c>
      <c r="AD1097" s="830"/>
      <c r="AE1097" s="831"/>
      <c r="AF1097" s="832"/>
    </row>
    <row r="1098" spans="1:32" ht="15" customHeight="1" outlineLevel="1" x14ac:dyDescent="0.2">
      <c r="A1098" s="11">
        <v>331</v>
      </c>
      <c r="B1098" s="687"/>
      <c r="C1098" s="630"/>
      <c r="D1098" s="630"/>
      <c r="E1098" s="631"/>
      <c r="F1098" s="915" t="s">
        <v>104</v>
      </c>
      <c r="G1098" s="916"/>
      <c r="H1098" s="916"/>
      <c r="I1098" s="916"/>
      <c r="J1098" s="916"/>
      <c r="K1098" s="916"/>
      <c r="L1098" s="917"/>
      <c r="M1098" s="408">
        <f t="shared" si="355"/>
        <v>0</v>
      </c>
      <c r="N1098" s="419">
        <f t="shared" si="355"/>
        <v>0</v>
      </c>
      <c r="O1098" s="422">
        <f t="shared" si="355"/>
        <v>0</v>
      </c>
      <c r="P1098" s="422">
        <f t="shared" si="355"/>
        <v>0</v>
      </c>
      <c r="Q1098" s="423">
        <f t="shared" si="355"/>
        <v>0</v>
      </c>
      <c r="R1098" s="419">
        <f t="shared" si="355"/>
        <v>0</v>
      </c>
      <c r="S1098" s="421">
        <f t="shared" si="355"/>
        <v>0</v>
      </c>
      <c r="T1098" s="421">
        <f t="shared" si="355"/>
        <v>0</v>
      </c>
      <c r="U1098" s="421">
        <f t="shared" si="355"/>
        <v>0</v>
      </c>
      <c r="V1098" s="421">
        <f t="shared" si="355"/>
        <v>0</v>
      </c>
      <c r="W1098" s="421">
        <f t="shared" si="355"/>
        <v>0</v>
      </c>
      <c r="X1098" s="422">
        <f t="shared" si="355"/>
        <v>0</v>
      </c>
      <c r="Y1098" s="421">
        <f t="shared" si="355"/>
        <v>0</v>
      </c>
      <c r="Z1098" s="421">
        <f t="shared" si="355"/>
        <v>0</v>
      </c>
      <c r="AA1098" s="421">
        <f t="shared" si="355"/>
        <v>0</v>
      </c>
      <c r="AB1098" s="421">
        <f t="shared" si="355"/>
        <v>0</v>
      </c>
      <c r="AC1098" s="408">
        <f t="shared" si="356"/>
        <v>0</v>
      </c>
      <c r="AD1098" s="833"/>
      <c r="AE1098" s="834"/>
      <c r="AF1098" s="835"/>
    </row>
    <row r="1099" spans="1:32" ht="15" customHeight="1" outlineLevel="1" x14ac:dyDescent="0.2">
      <c r="A1099" s="11">
        <v>327</v>
      </c>
      <c r="B1099" s="325"/>
      <c r="C1099" s="625"/>
      <c r="D1099" s="844" t="s">
        <v>106</v>
      </c>
      <c r="E1099" s="845"/>
      <c r="F1099" s="845"/>
      <c r="G1099" s="845"/>
      <c r="H1099" s="845"/>
      <c r="I1099" s="845"/>
      <c r="J1099" s="845"/>
      <c r="K1099" s="845"/>
      <c r="L1099" s="846"/>
      <c r="M1099" s="407">
        <f>SUBTOTAL(9,M1100:M1104)</f>
        <v>0</v>
      </c>
      <c r="N1099" s="410">
        <f t="shared" ref="N1099:AC1099" si="357">SUBTOTAL(9,N1100:N1104)</f>
        <v>0</v>
      </c>
      <c r="O1099" s="414">
        <f t="shared" si="357"/>
        <v>0</v>
      </c>
      <c r="P1099" s="413">
        <f t="shared" si="357"/>
        <v>0</v>
      </c>
      <c r="Q1099" s="415">
        <f t="shared" si="357"/>
        <v>0</v>
      </c>
      <c r="R1099" s="410">
        <f t="shared" si="357"/>
        <v>0</v>
      </c>
      <c r="S1099" s="414">
        <f t="shared" si="357"/>
        <v>0</v>
      </c>
      <c r="T1099" s="413">
        <f t="shared" si="357"/>
        <v>0</v>
      </c>
      <c r="U1099" s="413">
        <f t="shared" si="357"/>
        <v>0</v>
      </c>
      <c r="V1099" s="413">
        <f t="shared" si="357"/>
        <v>0</v>
      </c>
      <c r="W1099" s="413">
        <f t="shared" si="357"/>
        <v>0</v>
      </c>
      <c r="X1099" s="413">
        <f t="shared" si="357"/>
        <v>0</v>
      </c>
      <c r="Y1099" s="413">
        <f t="shared" si="357"/>
        <v>0</v>
      </c>
      <c r="Z1099" s="413">
        <f t="shared" si="357"/>
        <v>0</v>
      </c>
      <c r="AA1099" s="413">
        <f t="shared" si="357"/>
        <v>0</v>
      </c>
      <c r="AB1099" s="411">
        <f t="shared" si="357"/>
        <v>0</v>
      </c>
      <c r="AC1099" s="415">
        <f t="shared" si="357"/>
        <v>0</v>
      </c>
      <c r="AD1099" s="1592"/>
      <c r="AE1099" s="1611"/>
      <c r="AF1099" s="1612"/>
    </row>
    <row r="1100" spans="1:32" ht="15" customHeight="1" outlineLevel="1" x14ac:dyDescent="0.2">
      <c r="A1100" s="11">
        <v>328</v>
      </c>
      <c r="B1100" s="669"/>
      <c r="C1100" s="269"/>
      <c r="D1100" s="269"/>
      <c r="E1100" s="270"/>
      <c r="F1100" s="856" t="s">
        <v>568</v>
      </c>
      <c r="G1100" s="857"/>
      <c r="H1100" s="857"/>
      <c r="I1100" s="857"/>
      <c r="J1100" s="857"/>
      <c r="K1100" s="857"/>
      <c r="L1100" s="858"/>
      <c r="M1100" s="408">
        <f t="shared" ref="M1100:AB1104" si="358">M324</f>
        <v>0</v>
      </c>
      <c r="N1100" s="419">
        <f t="shared" si="358"/>
        <v>0</v>
      </c>
      <c r="O1100" s="422">
        <f t="shared" si="358"/>
        <v>0</v>
      </c>
      <c r="P1100" s="422">
        <f t="shared" si="358"/>
        <v>0</v>
      </c>
      <c r="Q1100" s="423">
        <f t="shared" si="358"/>
        <v>0</v>
      </c>
      <c r="R1100" s="419">
        <f t="shared" si="358"/>
        <v>0</v>
      </c>
      <c r="S1100" s="421">
        <f t="shared" si="358"/>
        <v>0</v>
      </c>
      <c r="T1100" s="421">
        <f t="shared" si="358"/>
        <v>0</v>
      </c>
      <c r="U1100" s="421">
        <f t="shared" si="358"/>
        <v>0</v>
      </c>
      <c r="V1100" s="421">
        <f t="shared" si="358"/>
        <v>0</v>
      </c>
      <c r="W1100" s="421">
        <f t="shared" si="358"/>
        <v>0</v>
      </c>
      <c r="X1100" s="422">
        <f t="shared" si="358"/>
        <v>0</v>
      </c>
      <c r="Y1100" s="421">
        <f t="shared" si="358"/>
        <v>0</v>
      </c>
      <c r="Z1100" s="421">
        <f t="shared" si="358"/>
        <v>0</v>
      </c>
      <c r="AA1100" s="421">
        <f t="shared" si="358"/>
        <v>0</v>
      </c>
      <c r="AB1100" s="421">
        <f t="shared" si="358"/>
        <v>0</v>
      </c>
      <c r="AC1100" s="408">
        <f t="shared" si="356"/>
        <v>0</v>
      </c>
      <c r="AD1100" s="1440"/>
      <c r="AE1100" s="828"/>
      <c r="AF1100" s="829"/>
    </row>
    <row r="1101" spans="1:32" ht="15" customHeight="1" outlineLevel="1" x14ac:dyDescent="0.2">
      <c r="A1101" s="11">
        <v>329</v>
      </c>
      <c r="B1101" s="669"/>
      <c r="C1101" s="269"/>
      <c r="D1101" s="269"/>
      <c r="E1101" s="270"/>
      <c r="F1101" s="915" t="s">
        <v>582</v>
      </c>
      <c r="G1101" s="916"/>
      <c r="H1101" s="916"/>
      <c r="I1101" s="916"/>
      <c r="J1101" s="916"/>
      <c r="K1101" s="916"/>
      <c r="L1101" s="917"/>
      <c r="M1101" s="408">
        <f t="shared" si="358"/>
        <v>0</v>
      </c>
      <c r="N1101" s="419">
        <f t="shared" si="358"/>
        <v>0</v>
      </c>
      <c r="O1101" s="422">
        <f t="shared" si="358"/>
        <v>0</v>
      </c>
      <c r="P1101" s="422">
        <f t="shared" si="358"/>
        <v>0</v>
      </c>
      <c r="Q1101" s="423">
        <f t="shared" si="358"/>
        <v>0</v>
      </c>
      <c r="R1101" s="419">
        <f t="shared" si="358"/>
        <v>0</v>
      </c>
      <c r="S1101" s="421">
        <f t="shared" si="358"/>
        <v>0</v>
      </c>
      <c r="T1101" s="421">
        <f t="shared" si="358"/>
        <v>0</v>
      </c>
      <c r="U1101" s="421">
        <f t="shared" si="358"/>
        <v>0</v>
      </c>
      <c r="V1101" s="421">
        <f t="shared" si="358"/>
        <v>0</v>
      </c>
      <c r="W1101" s="421">
        <f t="shared" si="358"/>
        <v>0</v>
      </c>
      <c r="X1101" s="422">
        <f t="shared" si="358"/>
        <v>0</v>
      </c>
      <c r="Y1101" s="421">
        <f t="shared" si="358"/>
        <v>0</v>
      </c>
      <c r="Z1101" s="421">
        <f t="shared" si="358"/>
        <v>0</v>
      </c>
      <c r="AA1101" s="421">
        <f t="shared" si="358"/>
        <v>0</v>
      </c>
      <c r="AB1101" s="421">
        <f t="shared" si="358"/>
        <v>0</v>
      </c>
      <c r="AC1101" s="408">
        <f t="shared" si="356"/>
        <v>0</v>
      </c>
      <c r="AD1101" s="830"/>
      <c r="AE1101" s="831"/>
      <c r="AF1101" s="832"/>
    </row>
    <row r="1102" spans="1:32" ht="15" customHeight="1" outlineLevel="1" x14ac:dyDescent="0.2">
      <c r="A1102" s="11">
        <v>330</v>
      </c>
      <c r="B1102" s="669"/>
      <c r="C1102" s="269"/>
      <c r="D1102" s="269"/>
      <c r="E1102" s="270"/>
      <c r="F1102" s="915" t="s">
        <v>569</v>
      </c>
      <c r="G1102" s="916"/>
      <c r="H1102" s="916"/>
      <c r="I1102" s="916"/>
      <c r="J1102" s="916"/>
      <c r="K1102" s="916"/>
      <c r="L1102" s="917"/>
      <c r="M1102" s="408">
        <f t="shared" si="358"/>
        <v>0</v>
      </c>
      <c r="N1102" s="419">
        <f t="shared" si="358"/>
        <v>0</v>
      </c>
      <c r="O1102" s="422">
        <f t="shared" si="358"/>
        <v>0</v>
      </c>
      <c r="P1102" s="422">
        <f t="shared" si="358"/>
        <v>0</v>
      </c>
      <c r="Q1102" s="423">
        <f t="shared" si="358"/>
        <v>0</v>
      </c>
      <c r="R1102" s="419">
        <f t="shared" si="358"/>
        <v>0</v>
      </c>
      <c r="S1102" s="421">
        <f t="shared" si="358"/>
        <v>0</v>
      </c>
      <c r="T1102" s="421">
        <f t="shared" si="358"/>
        <v>0</v>
      </c>
      <c r="U1102" s="421">
        <f t="shared" si="358"/>
        <v>0</v>
      </c>
      <c r="V1102" s="421">
        <f t="shared" si="358"/>
        <v>0</v>
      </c>
      <c r="W1102" s="421">
        <f t="shared" si="358"/>
        <v>0</v>
      </c>
      <c r="X1102" s="422">
        <f t="shared" si="358"/>
        <v>0</v>
      </c>
      <c r="Y1102" s="421">
        <f t="shared" si="358"/>
        <v>0</v>
      </c>
      <c r="Z1102" s="421">
        <f t="shared" si="358"/>
        <v>0</v>
      </c>
      <c r="AA1102" s="421">
        <f t="shared" si="358"/>
        <v>0</v>
      </c>
      <c r="AB1102" s="421">
        <f t="shared" si="358"/>
        <v>0</v>
      </c>
      <c r="AC1102" s="408">
        <f t="shared" si="356"/>
        <v>0</v>
      </c>
      <c r="AD1102" s="830"/>
      <c r="AE1102" s="831"/>
      <c r="AF1102" s="832"/>
    </row>
    <row r="1103" spans="1:32" ht="15" customHeight="1" outlineLevel="1" x14ac:dyDescent="0.2">
      <c r="A1103" s="11">
        <v>331</v>
      </c>
      <c r="B1103" s="669"/>
      <c r="C1103" s="269"/>
      <c r="D1103" s="269"/>
      <c r="E1103" s="270"/>
      <c r="F1103" s="915" t="s">
        <v>107</v>
      </c>
      <c r="G1103" s="916"/>
      <c r="H1103" s="916"/>
      <c r="I1103" s="916"/>
      <c r="J1103" s="916"/>
      <c r="K1103" s="916"/>
      <c r="L1103" s="917"/>
      <c r="M1103" s="408">
        <f t="shared" si="358"/>
        <v>0</v>
      </c>
      <c r="N1103" s="419">
        <f t="shared" si="358"/>
        <v>0</v>
      </c>
      <c r="O1103" s="422">
        <f t="shared" si="358"/>
        <v>0</v>
      </c>
      <c r="P1103" s="422">
        <f t="shared" si="358"/>
        <v>0</v>
      </c>
      <c r="Q1103" s="423">
        <f t="shared" si="358"/>
        <v>0</v>
      </c>
      <c r="R1103" s="419">
        <f t="shared" si="358"/>
        <v>0</v>
      </c>
      <c r="S1103" s="421">
        <f t="shared" si="358"/>
        <v>0</v>
      </c>
      <c r="T1103" s="421">
        <f t="shared" si="358"/>
        <v>0</v>
      </c>
      <c r="U1103" s="421">
        <f t="shared" si="358"/>
        <v>0</v>
      </c>
      <c r="V1103" s="421">
        <f t="shared" si="358"/>
        <v>0</v>
      </c>
      <c r="W1103" s="421">
        <f t="shared" si="358"/>
        <v>0</v>
      </c>
      <c r="X1103" s="422">
        <f t="shared" si="358"/>
        <v>0</v>
      </c>
      <c r="Y1103" s="421">
        <f t="shared" si="358"/>
        <v>0</v>
      </c>
      <c r="Z1103" s="421">
        <f t="shared" si="358"/>
        <v>0</v>
      </c>
      <c r="AA1103" s="421">
        <f t="shared" si="358"/>
        <v>0</v>
      </c>
      <c r="AB1103" s="421">
        <f t="shared" si="358"/>
        <v>0</v>
      </c>
      <c r="AC1103" s="408">
        <f t="shared" si="356"/>
        <v>0</v>
      </c>
      <c r="AD1103" s="830"/>
      <c r="AE1103" s="831"/>
      <c r="AF1103" s="832"/>
    </row>
    <row r="1104" spans="1:32" ht="15" customHeight="1" outlineLevel="1" x14ac:dyDescent="0.2">
      <c r="A1104" s="11">
        <v>331</v>
      </c>
      <c r="B1104" s="669"/>
      <c r="C1104" s="269"/>
      <c r="D1104" s="269"/>
      <c r="E1104" s="270"/>
      <c r="F1104" s="859" t="s">
        <v>462</v>
      </c>
      <c r="G1104" s="860"/>
      <c r="H1104" s="860"/>
      <c r="I1104" s="860"/>
      <c r="J1104" s="860"/>
      <c r="K1104" s="860"/>
      <c r="L1104" s="861"/>
      <c r="M1104" s="408">
        <f t="shared" si="358"/>
        <v>0</v>
      </c>
      <c r="N1104" s="419">
        <f t="shared" si="358"/>
        <v>0</v>
      </c>
      <c r="O1104" s="422">
        <f t="shared" si="358"/>
        <v>0</v>
      </c>
      <c r="P1104" s="422">
        <f t="shared" si="358"/>
        <v>0</v>
      </c>
      <c r="Q1104" s="423">
        <f t="shared" si="358"/>
        <v>0</v>
      </c>
      <c r="R1104" s="419">
        <f t="shared" si="358"/>
        <v>0</v>
      </c>
      <c r="S1104" s="421">
        <f t="shared" si="358"/>
        <v>0</v>
      </c>
      <c r="T1104" s="421">
        <f t="shared" si="358"/>
        <v>0</v>
      </c>
      <c r="U1104" s="421">
        <f t="shared" si="358"/>
        <v>0</v>
      </c>
      <c r="V1104" s="421">
        <f t="shared" si="358"/>
        <v>0</v>
      </c>
      <c r="W1104" s="421">
        <f t="shared" si="358"/>
        <v>0</v>
      </c>
      <c r="X1104" s="422">
        <f t="shared" si="358"/>
        <v>0</v>
      </c>
      <c r="Y1104" s="421">
        <f t="shared" si="358"/>
        <v>0</v>
      </c>
      <c r="Z1104" s="421">
        <f t="shared" si="358"/>
        <v>0</v>
      </c>
      <c r="AA1104" s="421">
        <f t="shared" si="358"/>
        <v>0</v>
      </c>
      <c r="AB1104" s="421">
        <f t="shared" si="358"/>
        <v>0</v>
      </c>
      <c r="AC1104" s="408">
        <f t="shared" si="356"/>
        <v>0</v>
      </c>
      <c r="AD1104" s="833"/>
      <c r="AE1104" s="834"/>
      <c r="AF1104" s="835"/>
    </row>
    <row r="1105" spans="1:32" ht="15" customHeight="1" outlineLevel="1" x14ac:dyDescent="0.2">
      <c r="A1105" s="11">
        <v>326</v>
      </c>
      <c r="B1105" s="669"/>
      <c r="C1105" s="1025" t="s">
        <v>108</v>
      </c>
      <c r="D1105" s="1026"/>
      <c r="E1105" s="1026"/>
      <c r="F1105" s="1026"/>
      <c r="G1105" s="1026"/>
      <c r="H1105" s="1026"/>
      <c r="I1105" s="1026"/>
      <c r="J1105" s="1026"/>
      <c r="K1105" s="1026"/>
      <c r="L1105" s="1026"/>
      <c r="M1105" s="1026"/>
      <c r="N1105" s="1026"/>
      <c r="O1105" s="1026"/>
      <c r="P1105" s="1026"/>
      <c r="Q1105" s="1026"/>
      <c r="R1105" s="1026"/>
      <c r="S1105" s="1026"/>
      <c r="T1105" s="1026"/>
      <c r="U1105" s="1026"/>
      <c r="V1105" s="1026"/>
      <c r="W1105" s="1026"/>
      <c r="X1105" s="1026"/>
      <c r="Y1105" s="1026"/>
      <c r="Z1105" s="1026"/>
      <c r="AA1105" s="1026"/>
      <c r="AB1105" s="1026"/>
      <c r="AC1105" s="1026"/>
      <c r="AD1105" s="1026"/>
      <c r="AE1105" s="1026"/>
      <c r="AF1105" s="1027"/>
    </row>
    <row r="1106" spans="1:32" outlineLevel="1" x14ac:dyDescent="0.2">
      <c r="A1106" s="11">
        <v>232</v>
      </c>
      <c r="B1106" s="669"/>
      <c r="C1106" s="670"/>
      <c r="D1106" s="844" t="s">
        <v>64</v>
      </c>
      <c r="E1106" s="845"/>
      <c r="F1106" s="845"/>
      <c r="G1106" s="845"/>
      <c r="H1106" s="845"/>
      <c r="I1106" s="845"/>
      <c r="J1106" s="845"/>
      <c r="K1106" s="845"/>
      <c r="L1106" s="845"/>
      <c r="M1106" s="845"/>
      <c r="N1106" s="845"/>
      <c r="O1106" s="845"/>
      <c r="P1106" s="845"/>
      <c r="Q1106" s="845"/>
      <c r="R1106" s="845"/>
      <c r="S1106" s="845"/>
      <c r="T1106" s="845"/>
      <c r="U1106" s="845"/>
      <c r="V1106" s="845"/>
      <c r="W1106" s="845"/>
      <c r="X1106" s="845"/>
      <c r="Y1106" s="845"/>
      <c r="Z1106" s="845"/>
      <c r="AA1106" s="845"/>
      <c r="AB1106" s="845"/>
      <c r="AC1106" s="845"/>
      <c r="AD1106" s="845"/>
      <c r="AE1106" s="845"/>
      <c r="AF1106" s="846"/>
    </row>
    <row r="1107" spans="1:32" outlineLevel="1" x14ac:dyDescent="0.2">
      <c r="A1107" s="11">
        <v>233</v>
      </c>
      <c r="B1107" s="669"/>
      <c r="C1107" s="670"/>
      <c r="D1107" s="670"/>
      <c r="E1107" s="918" t="s">
        <v>66</v>
      </c>
      <c r="F1107" s="919"/>
      <c r="G1107" s="919"/>
      <c r="H1107" s="919"/>
      <c r="I1107" s="919"/>
      <c r="J1107" s="919"/>
      <c r="K1107" s="919"/>
      <c r="L1107" s="920"/>
      <c r="M1107" s="407">
        <f>SUBTOTAL(9,M1108:M1111)</f>
        <v>0</v>
      </c>
      <c r="N1107" s="410">
        <f t="shared" ref="N1107:AC1107" si="359">SUBTOTAL(9,N1108:N1111)</f>
        <v>0</v>
      </c>
      <c r="O1107" s="414">
        <f t="shared" si="359"/>
        <v>0</v>
      </c>
      <c r="P1107" s="413">
        <f t="shared" si="359"/>
        <v>0</v>
      </c>
      <c r="Q1107" s="415">
        <f t="shared" si="359"/>
        <v>0</v>
      </c>
      <c r="R1107" s="410">
        <f t="shared" si="359"/>
        <v>0</v>
      </c>
      <c r="S1107" s="414">
        <f t="shared" si="359"/>
        <v>0</v>
      </c>
      <c r="T1107" s="413">
        <f t="shared" si="359"/>
        <v>0</v>
      </c>
      <c r="U1107" s="413">
        <f t="shared" si="359"/>
        <v>0</v>
      </c>
      <c r="V1107" s="413">
        <f t="shared" si="359"/>
        <v>0</v>
      </c>
      <c r="W1107" s="413">
        <f t="shared" si="359"/>
        <v>0</v>
      </c>
      <c r="X1107" s="413">
        <f t="shared" si="359"/>
        <v>0</v>
      </c>
      <c r="Y1107" s="413">
        <f t="shared" si="359"/>
        <v>0</v>
      </c>
      <c r="Z1107" s="413">
        <f t="shared" si="359"/>
        <v>0</v>
      </c>
      <c r="AA1107" s="413">
        <f t="shared" si="359"/>
        <v>0</v>
      </c>
      <c r="AB1107" s="411">
        <f t="shared" si="359"/>
        <v>0</v>
      </c>
      <c r="AC1107" s="415">
        <f t="shared" si="359"/>
        <v>0</v>
      </c>
      <c r="AD1107" s="1440"/>
      <c r="AE1107" s="828"/>
      <c r="AF1107" s="829"/>
    </row>
    <row r="1108" spans="1:32" outlineLevel="1" x14ac:dyDescent="0.2">
      <c r="A1108" s="11">
        <v>234</v>
      </c>
      <c r="B1108" s="669"/>
      <c r="C1108" s="670"/>
      <c r="D1108" s="670"/>
      <c r="E1108" s="647"/>
      <c r="F1108" s="856" t="s">
        <v>65</v>
      </c>
      <c r="G1108" s="857"/>
      <c r="H1108" s="857"/>
      <c r="I1108" s="857"/>
      <c r="J1108" s="857"/>
      <c r="K1108" s="857"/>
      <c r="L1108" s="858"/>
      <c r="M1108" s="408">
        <f t="shared" ref="M1108:AB1111" si="360">M332</f>
        <v>0</v>
      </c>
      <c r="N1108" s="419">
        <f t="shared" si="360"/>
        <v>0</v>
      </c>
      <c r="O1108" s="422">
        <f t="shared" si="360"/>
        <v>0</v>
      </c>
      <c r="P1108" s="422">
        <f t="shared" si="360"/>
        <v>0</v>
      </c>
      <c r="Q1108" s="423">
        <f t="shared" si="360"/>
        <v>0</v>
      </c>
      <c r="R1108" s="419">
        <f t="shared" si="360"/>
        <v>0</v>
      </c>
      <c r="S1108" s="421">
        <f t="shared" si="360"/>
        <v>0</v>
      </c>
      <c r="T1108" s="421">
        <f t="shared" si="360"/>
        <v>0</v>
      </c>
      <c r="U1108" s="421">
        <f t="shared" si="360"/>
        <v>0</v>
      </c>
      <c r="V1108" s="421">
        <f t="shared" si="360"/>
        <v>0</v>
      </c>
      <c r="W1108" s="421">
        <f t="shared" si="360"/>
        <v>0</v>
      </c>
      <c r="X1108" s="422">
        <f t="shared" si="360"/>
        <v>0</v>
      </c>
      <c r="Y1108" s="421">
        <f t="shared" si="360"/>
        <v>0</v>
      </c>
      <c r="Z1108" s="421">
        <f t="shared" si="360"/>
        <v>0</v>
      </c>
      <c r="AA1108" s="421">
        <f t="shared" si="360"/>
        <v>0</v>
      </c>
      <c r="AB1108" s="421">
        <f t="shared" si="360"/>
        <v>0</v>
      </c>
      <c r="AC1108" s="408">
        <f t="shared" ref="AC1108:AC1111" si="361">M1108-SUM(N1108:AB1108)</f>
        <v>0</v>
      </c>
      <c r="AD1108" s="830"/>
      <c r="AE1108" s="831"/>
      <c r="AF1108" s="832"/>
    </row>
    <row r="1109" spans="1:32" outlineLevel="1" x14ac:dyDescent="0.2">
      <c r="A1109" s="11">
        <v>235</v>
      </c>
      <c r="B1109" s="669"/>
      <c r="C1109" s="670"/>
      <c r="D1109" s="670"/>
      <c r="E1109" s="647"/>
      <c r="F1109" s="915" t="s">
        <v>68</v>
      </c>
      <c r="G1109" s="916"/>
      <c r="H1109" s="916"/>
      <c r="I1109" s="916"/>
      <c r="J1109" s="916"/>
      <c r="K1109" s="916"/>
      <c r="L1109" s="917"/>
      <c r="M1109" s="408">
        <f t="shared" si="360"/>
        <v>0</v>
      </c>
      <c r="N1109" s="419">
        <f t="shared" si="360"/>
        <v>0</v>
      </c>
      <c r="O1109" s="422">
        <f t="shared" si="360"/>
        <v>0</v>
      </c>
      <c r="P1109" s="422">
        <f t="shared" si="360"/>
        <v>0</v>
      </c>
      <c r="Q1109" s="423">
        <f t="shared" si="360"/>
        <v>0</v>
      </c>
      <c r="R1109" s="419">
        <f t="shared" si="360"/>
        <v>0</v>
      </c>
      <c r="S1109" s="421">
        <f t="shared" si="360"/>
        <v>0</v>
      </c>
      <c r="T1109" s="421">
        <f t="shared" si="360"/>
        <v>0</v>
      </c>
      <c r="U1109" s="421">
        <f t="shared" si="360"/>
        <v>0</v>
      </c>
      <c r="V1109" s="421">
        <f t="shared" si="360"/>
        <v>0</v>
      </c>
      <c r="W1109" s="421">
        <f t="shared" si="360"/>
        <v>0</v>
      </c>
      <c r="X1109" s="422">
        <f t="shared" si="360"/>
        <v>0</v>
      </c>
      <c r="Y1109" s="421">
        <f t="shared" si="360"/>
        <v>0</v>
      </c>
      <c r="Z1109" s="421">
        <f t="shared" si="360"/>
        <v>0</v>
      </c>
      <c r="AA1109" s="421">
        <f t="shared" si="360"/>
        <v>0</v>
      </c>
      <c r="AB1109" s="421">
        <f t="shared" si="360"/>
        <v>0</v>
      </c>
      <c r="AC1109" s="408">
        <f t="shared" si="361"/>
        <v>0</v>
      </c>
      <c r="AD1109" s="830"/>
      <c r="AE1109" s="831"/>
      <c r="AF1109" s="832"/>
    </row>
    <row r="1110" spans="1:32" outlineLevel="1" x14ac:dyDescent="0.2">
      <c r="A1110" s="11">
        <v>236</v>
      </c>
      <c r="B1110" s="669"/>
      <c r="C1110" s="670"/>
      <c r="D1110" s="263"/>
      <c r="E1110" s="264"/>
      <c r="F1110" s="915" t="s">
        <v>537</v>
      </c>
      <c r="G1110" s="916"/>
      <c r="H1110" s="916"/>
      <c r="I1110" s="916"/>
      <c r="J1110" s="916"/>
      <c r="K1110" s="916"/>
      <c r="L1110" s="917"/>
      <c r="M1110" s="408">
        <f t="shared" si="360"/>
        <v>0</v>
      </c>
      <c r="N1110" s="419">
        <f t="shared" si="360"/>
        <v>0</v>
      </c>
      <c r="O1110" s="422">
        <f t="shared" si="360"/>
        <v>0</v>
      </c>
      <c r="P1110" s="422">
        <f t="shared" si="360"/>
        <v>0</v>
      </c>
      <c r="Q1110" s="423">
        <f t="shared" si="360"/>
        <v>0</v>
      </c>
      <c r="R1110" s="419">
        <f t="shared" si="360"/>
        <v>0</v>
      </c>
      <c r="S1110" s="421">
        <f t="shared" si="360"/>
        <v>0</v>
      </c>
      <c r="T1110" s="421">
        <f t="shared" si="360"/>
        <v>0</v>
      </c>
      <c r="U1110" s="421">
        <f t="shared" si="360"/>
        <v>0</v>
      </c>
      <c r="V1110" s="421">
        <f t="shared" si="360"/>
        <v>0</v>
      </c>
      <c r="W1110" s="421">
        <f t="shared" si="360"/>
        <v>0</v>
      </c>
      <c r="X1110" s="422">
        <f t="shared" si="360"/>
        <v>0</v>
      </c>
      <c r="Y1110" s="421">
        <f t="shared" si="360"/>
        <v>0</v>
      </c>
      <c r="Z1110" s="421">
        <f t="shared" si="360"/>
        <v>0</v>
      </c>
      <c r="AA1110" s="421">
        <f t="shared" si="360"/>
        <v>0</v>
      </c>
      <c r="AB1110" s="421">
        <f t="shared" si="360"/>
        <v>0</v>
      </c>
      <c r="AC1110" s="408">
        <f t="shared" si="361"/>
        <v>0</v>
      </c>
      <c r="AD1110" s="830"/>
      <c r="AE1110" s="831"/>
      <c r="AF1110" s="832"/>
    </row>
    <row r="1111" spans="1:32" ht="27.75" customHeight="1" outlineLevel="1" x14ac:dyDescent="0.2">
      <c r="A1111" s="11">
        <v>237</v>
      </c>
      <c r="B1111" s="669"/>
      <c r="C1111" s="670"/>
      <c r="D1111" s="670"/>
      <c r="E1111" s="671"/>
      <c r="F1111" s="859" t="s">
        <v>532</v>
      </c>
      <c r="G1111" s="860"/>
      <c r="H1111" s="860"/>
      <c r="I1111" s="860"/>
      <c r="J1111" s="860"/>
      <c r="K1111" s="860"/>
      <c r="L1111" s="861"/>
      <c r="M1111" s="408">
        <f t="shared" si="360"/>
        <v>0</v>
      </c>
      <c r="N1111" s="419">
        <f t="shared" si="360"/>
        <v>0</v>
      </c>
      <c r="O1111" s="422">
        <f t="shared" si="360"/>
        <v>0</v>
      </c>
      <c r="P1111" s="422">
        <f t="shared" si="360"/>
        <v>0</v>
      </c>
      <c r="Q1111" s="423">
        <f t="shared" si="360"/>
        <v>0</v>
      </c>
      <c r="R1111" s="419">
        <f t="shared" si="360"/>
        <v>0</v>
      </c>
      <c r="S1111" s="421">
        <f t="shared" si="360"/>
        <v>0</v>
      </c>
      <c r="T1111" s="421">
        <f t="shared" si="360"/>
        <v>0</v>
      </c>
      <c r="U1111" s="421">
        <f t="shared" si="360"/>
        <v>0</v>
      </c>
      <c r="V1111" s="421">
        <f t="shared" si="360"/>
        <v>0</v>
      </c>
      <c r="W1111" s="421">
        <f t="shared" si="360"/>
        <v>0</v>
      </c>
      <c r="X1111" s="422">
        <f t="shared" si="360"/>
        <v>0</v>
      </c>
      <c r="Y1111" s="421">
        <f t="shared" si="360"/>
        <v>0</v>
      </c>
      <c r="Z1111" s="421">
        <f t="shared" si="360"/>
        <v>0</v>
      </c>
      <c r="AA1111" s="421">
        <f t="shared" si="360"/>
        <v>0</v>
      </c>
      <c r="AB1111" s="421">
        <f t="shared" si="360"/>
        <v>0</v>
      </c>
      <c r="AC1111" s="408">
        <f t="shared" si="361"/>
        <v>0</v>
      </c>
      <c r="AD1111" s="830"/>
      <c r="AE1111" s="831"/>
      <c r="AF1111" s="832"/>
    </row>
    <row r="1112" spans="1:32" ht="15.75" outlineLevel="1" x14ac:dyDescent="0.2">
      <c r="A1112" s="11">
        <v>238</v>
      </c>
      <c r="B1112" s="669"/>
      <c r="C1112" s="670"/>
      <c r="D1112" s="297"/>
      <c r="E1112" s="853" t="s">
        <v>67</v>
      </c>
      <c r="F1112" s="854"/>
      <c r="G1112" s="854"/>
      <c r="H1112" s="854"/>
      <c r="I1112" s="854"/>
      <c r="J1112" s="854"/>
      <c r="K1112" s="854"/>
      <c r="L1112" s="855"/>
      <c r="M1112" s="407">
        <f>SUBTOTAL(9,M1113:M1116)</f>
        <v>0</v>
      </c>
      <c r="N1112" s="410">
        <f t="shared" ref="N1112:AC1112" si="362">SUBTOTAL(9,N1113:N1116)</f>
        <v>0</v>
      </c>
      <c r="O1112" s="414">
        <f t="shared" si="362"/>
        <v>0</v>
      </c>
      <c r="P1112" s="413">
        <f t="shared" si="362"/>
        <v>0</v>
      </c>
      <c r="Q1112" s="415">
        <f t="shared" si="362"/>
        <v>0</v>
      </c>
      <c r="R1112" s="410">
        <f t="shared" si="362"/>
        <v>0</v>
      </c>
      <c r="S1112" s="414">
        <f t="shared" si="362"/>
        <v>0</v>
      </c>
      <c r="T1112" s="413">
        <f t="shared" si="362"/>
        <v>0</v>
      </c>
      <c r="U1112" s="413">
        <f t="shared" si="362"/>
        <v>0</v>
      </c>
      <c r="V1112" s="413">
        <f t="shared" si="362"/>
        <v>0</v>
      </c>
      <c r="W1112" s="413">
        <f t="shared" si="362"/>
        <v>0</v>
      </c>
      <c r="X1112" s="413">
        <f t="shared" si="362"/>
        <v>0</v>
      </c>
      <c r="Y1112" s="413">
        <f t="shared" si="362"/>
        <v>0</v>
      </c>
      <c r="Z1112" s="413">
        <f t="shared" si="362"/>
        <v>0</v>
      </c>
      <c r="AA1112" s="413">
        <f t="shared" si="362"/>
        <v>0</v>
      </c>
      <c r="AB1112" s="411">
        <f t="shared" si="362"/>
        <v>0</v>
      </c>
      <c r="AC1112" s="415">
        <f t="shared" si="362"/>
        <v>0</v>
      </c>
      <c r="AD1112" s="830"/>
      <c r="AE1112" s="831"/>
      <c r="AF1112" s="832"/>
    </row>
    <row r="1113" spans="1:32" outlineLevel="1" x14ac:dyDescent="0.2">
      <c r="A1113" s="11">
        <v>239</v>
      </c>
      <c r="B1113" s="669"/>
      <c r="C1113" s="670"/>
      <c r="D1113" s="649"/>
      <c r="E1113" s="649"/>
      <c r="F1113" s="856" t="s">
        <v>65</v>
      </c>
      <c r="G1113" s="857"/>
      <c r="H1113" s="857"/>
      <c r="I1113" s="857"/>
      <c r="J1113" s="857"/>
      <c r="K1113" s="857"/>
      <c r="L1113" s="858"/>
      <c r="M1113" s="408">
        <f t="shared" ref="M1113:AB1116" si="363">M337</f>
        <v>0</v>
      </c>
      <c r="N1113" s="419">
        <f t="shared" si="363"/>
        <v>0</v>
      </c>
      <c r="O1113" s="422">
        <f t="shared" si="363"/>
        <v>0</v>
      </c>
      <c r="P1113" s="422">
        <f t="shared" si="363"/>
        <v>0</v>
      </c>
      <c r="Q1113" s="423">
        <f t="shared" si="363"/>
        <v>0</v>
      </c>
      <c r="R1113" s="419">
        <f t="shared" si="363"/>
        <v>0</v>
      </c>
      <c r="S1113" s="421">
        <f t="shared" si="363"/>
        <v>0</v>
      </c>
      <c r="T1113" s="421">
        <f t="shared" si="363"/>
        <v>0</v>
      </c>
      <c r="U1113" s="421">
        <f t="shared" si="363"/>
        <v>0</v>
      </c>
      <c r="V1113" s="421">
        <f t="shared" si="363"/>
        <v>0</v>
      </c>
      <c r="W1113" s="421">
        <f t="shared" si="363"/>
        <v>0</v>
      </c>
      <c r="X1113" s="422">
        <f t="shared" si="363"/>
        <v>0</v>
      </c>
      <c r="Y1113" s="421">
        <f t="shared" si="363"/>
        <v>0</v>
      </c>
      <c r="Z1113" s="421">
        <f t="shared" si="363"/>
        <v>0</v>
      </c>
      <c r="AA1113" s="421">
        <f t="shared" si="363"/>
        <v>0</v>
      </c>
      <c r="AB1113" s="421">
        <f t="shared" si="363"/>
        <v>0</v>
      </c>
      <c r="AC1113" s="408">
        <f t="shared" ref="AC1113:AC1116" si="364">M1113-SUM(N1113:AB1113)</f>
        <v>0</v>
      </c>
      <c r="AD1113" s="830"/>
      <c r="AE1113" s="831"/>
      <c r="AF1113" s="832"/>
    </row>
    <row r="1114" spans="1:32" outlineLevel="1" x14ac:dyDescent="0.2">
      <c r="A1114" s="11">
        <v>240</v>
      </c>
      <c r="B1114" s="669"/>
      <c r="C1114" s="670"/>
      <c r="D1114" s="649"/>
      <c r="E1114" s="649"/>
      <c r="F1114" s="915" t="s">
        <v>68</v>
      </c>
      <c r="G1114" s="916"/>
      <c r="H1114" s="916"/>
      <c r="I1114" s="916"/>
      <c r="J1114" s="916"/>
      <c r="K1114" s="916"/>
      <c r="L1114" s="917"/>
      <c r="M1114" s="408">
        <f t="shared" si="363"/>
        <v>0</v>
      </c>
      <c r="N1114" s="419">
        <f t="shared" si="363"/>
        <v>0</v>
      </c>
      <c r="O1114" s="422">
        <f t="shared" si="363"/>
        <v>0</v>
      </c>
      <c r="P1114" s="422">
        <f t="shared" si="363"/>
        <v>0</v>
      </c>
      <c r="Q1114" s="423">
        <f t="shared" si="363"/>
        <v>0</v>
      </c>
      <c r="R1114" s="419">
        <f t="shared" si="363"/>
        <v>0</v>
      </c>
      <c r="S1114" s="421">
        <f t="shared" si="363"/>
        <v>0</v>
      </c>
      <c r="T1114" s="421">
        <f t="shared" si="363"/>
        <v>0</v>
      </c>
      <c r="U1114" s="421">
        <f t="shared" si="363"/>
        <v>0</v>
      </c>
      <c r="V1114" s="421">
        <f t="shared" si="363"/>
        <v>0</v>
      </c>
      <c r="W1114" s="421">
        <f t="shared" si="363"/>
        <v>0</v>
      </c>
      <c r="X1114" s="422">
        <f t="shared" si="363"/>
        <v>0</v>
      </c>
      <c r="Y1114" s="421">
        <f t="shared" si="363"/>
        <v>0</v>
      </c>
      <c r="Z1114" s="421">
        <f t="shared" si="363"/>
        <v>0</v>
      </c>
      <c r="AA1114" s="421">
        <f t="shared" si="363"/>
        <v>0</v>
      </c>
      <c r="AB1114" s="421">
        <f t="shared" si="363"/>
        <v>0</v>
      </c>
      <c r="AC1114" s="408">
        <f t="shared" si="364"/>
        <v>0</v>
      </c>
      <c r="AD1114" s="830"/>
      <c r="AE1114" s="831"/>
      <c r="AF1114" s="832"/>
    </row>
    <row r="1115" spans="1:32" outlineLevel="1" x14ac:dyDescent="0.2">
      <c r="A1115" s="11">
        <v>241</v>
      </c>
      <c r="B1115" s="669"/>
      <c r="C1115" s="670"/>
      <c r="D1115" s="639"/>
      <c r="E1115" s="639"/>
      <c r="F1115" s="915" t="s">
        <v>537</v>
      </c>
      <c r="G1115" s="916"/>
      <c r="H1115" s="916"/>
      <c r="I1115" s="916"/>
      <c r="J1115" s="916"/>
      <c r="K1115" s="916"/>
      <c r="L1115" s="917"/>
      <c r="M1115" s="408">
        <f t="shared" si="363"/>
        <v>0</v>
      </c>
      <c r="N1115" s="419">
        <f t="shared" si="363"/>
        <v>0</v>
      </c>
      <c r="O1115" s="422">
        <f t="shared" si="363"/>
        <v>0</v>
      </c>
      <c r="P1115" s="422">
        <f t="shared" si="363"/>
        <v>0</v>
      </c>
      <c r="Q1115" s="423">
        <f t="shared" si="363"/>
        <v>0</v>
      </c>
      <c r="R1115" s="419">
        <f t="shared" si="363"/>
        <v>0</v>
      </c>
      <c r="S1115" s="421">
        <f t="shared" si="363"/>
        <v>0</v>
      </c>
      <c r="T1115" s="421">
        <f t="shared" si="363"/>
        <v>0</v>
      </c>
      <c r="U1115" s="421">
        <f t="shared" si="363"/>
        <v>0</v>
      </c>
      <c r="V1115" s="421">
        <f t="shared" si="363"/>
        <v>0</v>
      </c>
      <c r="W1115" s="421">
        <f t="shared" si="363"/>
        <v>0</v>
      </c>
      <c r="X1115" s="422">
        <f t="shared" si="363"/>
        <v>0</v>
      </c>
      <c r="Y1115" s="421">
        <f t="shared" si="363"/>
        <v>0</v>
      </c>
      <c r="Z1115" s="421">
        <f t="shared" si="363"/>
        <v>0</v>
      </c>
      <c r="AA1115" s="421">
        <f t="shared" si="363"/>
        <v>0</v>
      </c>
      <c r="AB1115" s="421">
        <f t="shared" si="363"/>
        <v>0</v>
      </c>
      <c r="AC1115" s="408">
        <f t="shared" si="364"/>
        <v>0</v>
      </c>
      <c r="AD1115" s="830"/>
      <c r="AE1115" s="831"/>
      <c r="AF1115" s="832"/>
    </row>
    <row r="1116" spans="1:32" ht="27.75" customHeight="1" outlineLevel="1" x14ac:dyDescent="0.2">
      <c r="A1116" s="11">
        <v>242</v>
      </c>
      <c r="B1116" s="669"/>
      <c r="C1116" s="670"/>
      <c r="D1116" s="263"/>
      <c r="E1116" s="263"/>
      <c r="F1116" s="859" t="s">
        <v>532</v>
      </c>
      <c r="G1116" s="860"/>
      <c r="H1116" s="860"/>
      <c r="I1116" s="860"/>
      <c r="J1116" s="860"/>
      <c r="K1116" s="860"/>
      <c r="L1116" s="861"/>
      <c r="M1116" s="408">
        <f t="shared" si="363"/>
        <v>0</v>
      </c>
      <c r="N1116" s="419">
        <f t="shared" si="363"/>
        <v>0</v>
      </c>
      <c r="O1116" s="422">
        <f t="shared" si="363"/>
        <v>0</v>
      </c>
      <c r="P1116" s="422">
        <f t="shared" si="363"/>
        <v>0</v>
      </c>
      <c r="Q1116" s="423">
        <f t="shared" si="363"/>
        <v>0</v>
      </c>
      <c r="R1116" s="419">
        <f t="shared" si="363"/>
        <v>0</v>
      </c>
      <c r="S1116" s="421">
        <f t="shared" si="363"/>
        <v>0</v>
      </c>
      <c r="T1116" s="421">
        <f t="shared" si="363"/>
        <v>0</v>
      </c>
      <c r="U1116" s="421">
        <f t="shared" si="363"/>
        <v>0</v>
      </c>
      <c r="V1116" s="421">
        <f t="shared" si="363"/>
        <v>0</v>
      </c>
      <c r="W1116" s="421">
        <f t="shared" si="363"/>
        <v>0</v>
      </c>
      <c r="X1116" s="422">
        <f t="shared" si="363"/>
        <v>0</v>
      </c>
      <c r="Y1116" s="421">
        <f t="shared" si="363"/>
        <v>0</v>
      </c>
      <c r="Z1116" s="421">
        <f t="shared" si="363"/>
        <v>0</v>
      </c>
      <c r="AA1116" s="421">
        <f t="shared" si="363"/>
        <v>0</v>
      </c>
      <c r="AB1116" s="421">
        <f t="shared" si="363"/>
        <v>0</v>
      </c>
      <c r="AC1116" s="408">
        <f t="shared" si="364"/>
        <v>0</v>
      </c>
      <c r="AD1116" s="830"/>
      <c r="AE1116" s="831"/>
      <c r="AF1116" s="832"/>
    </row>
    <row r="1117" spans="1:32" ht="15.75" customHeight="1" outlineLevel="1" x14ac:dyDescent="0.2">
      <c r="A1117" s="11">
        <v>243</v>
      </c>
      <c r="B1117" s="669"/>
      <c r="C1117" s="670"/>
      <c r="D1117" s="639"/>
      <c r="E1117" s="853" t="s">
        <v>556</v>
      </c>
      <c r="F1117" s="854"/>
      <c r="G1117" s="854"/>
      <c r="H1117" s="854"/>
      <c r="I1117" s="854"/>
      <c r="J1117" s="854"/>
      <c r="K1117" s="854"/>
      <c r="L1117" s="855"/>
      <c r="M1117" s="407">
        <f>SUBTOTAL(9,M1118:M1121)</f>
        <v>0</v>
      </c>
      <c r="N1117" s="410">
        <f t="shared" ref="N1117:AC1117" si="365">SUBTOTAL(9,N1118:N1121)</f>
        <v>0</v>
      </c>
      <c r="O1117" s="414">
        <f t="shared" si="365"/>
        <v>0</v>
      </c>
      <c r="P1117" s="413">
        <f t="shared" si="365"/>
        <v>0</v>
      </c>
      <c r="Q1117" s="415">
        <f t="shared" si="365"/>
        <v>0</v>
      </c>
      <c r="R1117" s="410">
        <f t="shared" si="365"/>
        <v>0</v>
      </c>
      <c r="S1117" s="414">
        <f t="shared" si="365"/>
        <v>0</v>
      </c>
      <c r="T1117" s="413">
        <f t="shared" si="365"/>
        <v>0</v>
      </c>
      <c r="U1117" s="413">
        <f t="shared" si="365"/>
        <v>0</v>
      </c>
      <c r="V1117" s="413">
        <f t="shared" si="365"/>
        <v>0</v>
      </c>
      <c r="W1117" s="413">
        <f t="shared" si="365"/>
        <v>0</v>
      </c>
      <c r="X1117" s="413">
        <f t="shared" si="365"/>
        <v>0</v>
      </c>
      <c r="Y1117" s="413">
        <f t="shared" si="365"/>
        <v>0</v>
      </c>
      <c r="Z1117" s="413">
        <f t="shared" si="365"/>
        <v>0</v>
      </c>
      <c r="AA1117" s="413">
        <f t="shared" si="365"/>
        <v>0</v>
      </c>
      <c r="AB1117" s="411">
        <f t="shared" si="365"/>
        <v>0</v>
      </c>
      <c r="AC1117" s="415">
        <f t="shared" si="365"/>
        <v>0</v>
      </c>
      <c r="AD1117" s="830"/>
      <c r="AE1117" s="831"/>
      <c r="AF1117" s="832"/>
    </row>
    <row r="1118" spans="1:32" outlineLevel="1" x14ac:dyDescent="0.2">
      <c r="A1118" s="11">
        <v>244</v>
      </c>
      <c r="B1118" s="669"/>
      <c r="C1118" s="670"/>
      <c r="D1118" s="649"/>
      <c r="E1118" s="649"/>
      <c r="F1118" s="856" t="s">
        <v>65</v>
      </c>
      <c r="G1118" s="857"/>
      <c r="H1118" s="857"/>
      <c r="I1118" s="857"/>
      <c r="J1118" s="857"/>
      <c r="K1118" s="857"/>
      <c r="L1118" s="858"/>
      <c r="M1118" s="408">
        <f t="shared" ref="M1118:AB1121" si="366">M342</f>
        <v>0</v>
      </c>
      <c r="N1118" s="419">
        <f t="shared" si="366"/>
        <v>0</v>
      </c>
      <c r="O1118" s="422">
        <f t="shared" si="366"/>
        <v>0</v>
      </c>
      <c r="P1118" s="422">
        <f t="shared" si="366"/>
        <v>0</v>
      </c>
      <c r="Q1118" s="423">
        <f t="shared" si="366"/>
        <v>0</v>
      </c>
      <c r="R1118" s="419">
        <f t="shared" si="366"/>
        <v>0</v>
      </c>
      <c r="S1118" s="421">
        <f t="shared" si="366"/>
        <v>0</v>
      </c>
      <c r="T1118" s="421">
        <f t="shared" si="366"/>
        <v>0</v>
      </c>
      <c r="U1118" s="421">
        <f t="shared" si="366"/>
        <v>0</v>
      </c>
      <c r="V1118" s="421">
        <f t="shared" si="366"/>
        <v>0</v>
      </c>
      <c r="W1118" s="421">
        <f t="shared" si="366"/>
        <v>0</v>
      </c>
      <c r="X1118" s="422">
        <f t="shared" si="366"/>
        <v>0</v>
      </c>
      <c r="Y1118" s="421">
        <f t="shared" si="366"/>
        <v>0</v>
      </c>
      <c r="Z1118" s="421">
        <f t="shared" si="366"/>
        <v>0</v>
      </c>
      <c r="AA1118" s="421">
        <f t="shared" si="366"/>
        <v>0</v>
      </c>
      <c r="AB1118" s="421">
        <f t="shared" si="366"/>
        <v>0</v>
      </c>
      <c r="AC1118" s="408">
        <f t="shared" ref="AC1118:AC1121" si="367">M1118-SUM(N1118:AB1118)</f>
        <v>0</v>
      </c>
      <c r="AD1118" s="830"/>
      <c r="AE1118" s="831"/>
      <c r="AF1118" s="832"/>
    </row>
    <row r="1119" spans="1:32" outlineLevel="1" x14ac:dyDescent="0.2">
      <c r="A1119" s="11">
        <v>245</v>
      </c>
      <c r="B1119" s="669"/>
      <c r="C1119" s="670"/>
      <c r="D1119" s="266"/>
      <c r="E1119" s="266"/>
      <c r="F1119" s="915" t="s">
        <v>68</v>
      </c>
      <c r="G1119" s="916"/>
      <c r="H1119" s="916"/>
      <c r="I1119" s="916"/>
      <c r="J1119" s="916"/>
      <c r="K1119" s="916"/>
      <c r="L1119" s="917"/>
      <c r="M1119" s="408">
        <f t="shared" si="366"/>
        <v>0</v>
      </c>
      <c r="N1119" s="419">
        <f t="shared" si="366"/>
        <v>0</v>
      </c>
      <c r="O1119" s="422">
        <f t="shared" si="366"/>
        <v>0</v>
      </c>
      <c r="P1119" s="422">
        <f t="shared" si="366"/>
        <v>0</v>
      </c>
      <c r="Q1119" s="423">
        <f t="shared" si="366"/>
        <v>0</v>
      </c>
      <c r="R1119" s="419">
        <f t="shared" si="366"/>
        <v>0</v>
      </c>
      <c r="S1119" s="421">
        <f t="shared" si="366"/>
        <v>0</v>
      </c>
      <c r="T1119" s="421">
        <f t="shared" si="366"/>
        <v>0</v>
      </c>
      <c r="U1119" s="421">
        <f t="shared" si="366"/>
        <v>0</v>
      </c>
      <c r="V1119" s="421">
        <f t="shared" si="366"/>
        <v>0</v>
      </c>
      <c r="W1119" s="421">
        <f t="shared" si="366"/>
        <v>0</v>
      </c>
      <c r="X1119" s="422">
        <f t="shared" si="366"/>
        <v>0</v>
      </c>
      <c r="Y1119" s="421">
        <f t="shared" si="366"/>
        <v>0</v>
      </c>
      <c r="Z1119" s="421">
        <f t="shared" si="366"/>
        <v>0</v>
      </c>
      <c r="AA1119" s="421">
        <f t="shared" si="366"/>
        <v>0</v>
      </c>
      <c r="AB1119" s="421">
        <f t="shared" si="366"/>
        <v>0</v>
      </c>
      <c r="AC1119" s="408">
        <f t="shared" si="367"/>
        <v>0</v>
      </c>
      <c r="AD1119" s="830"/>
      <c r="AE1119" s="831"/>
      <c r="AF1119" s="832"/>
    </row>
    <row r="1120" spans="1:32" outlineLevel="1" x14ac:dyDescent="0.2">
      <c r="A1120" s="11">
        <v>246</v>
      </c>
      <c r="B1120" s="669"/>
      <c r="C1120" s="670"/>
      <c r="D1120" s="266"/>
      <c r="E1120" s="266"/>
      <c r="F1120" s="915" t="s">
        <v>537</v>
      </c>
      <c r="G1120" s="916"/>
      <c r="H1120" s="916"/>
      <c r="I1120" s="916"/>
      <c r="J1120" s="916"/>
      <c r="K1120" s="916"/>
      <c r="L1120" s="917"/>
      <c r="M1120" s="408">
        <f t="shared" si="366"/>
        <v>0</v>
      </c>
      <c r="N1120" s="419">
        <f t="shared" si="366"/>
        <v>0</v>
      </c>
      <c r="O1120" s="422">
        <f t="shared" si="366"/>
        <v>0</v>
      </c>
      <c r="P1120" s="422">
        <f t="shared" si="366"/>
        <v>0</v>
      </c>
      <c r="Q1120" s="423">
        <f t="shared" si="366"/>
        <v>0</v>
      </c>
      <c r="R1120" s="419">
        <f t="shared" si="366"/>
        <v>0</v>
      </c>
      <c r="S1120" s="421">
        <f t="shared" si="366"/>
        <v>0</v>
      </c>
      <c r="T1120" s="421">
        <f t="shared" si="366"/>
        <v>0</v>
      </c>
      <c r="U1120" s="421">
        <f t="shared" si="366"/>
        <v>0</v>
      </c>
      <c r="V1120" s="421">
        <f t="shared" si="366"/>
        <v>0</v>
      </c>
      <c r="W1120" s="421">
        <f t="shared" si="366"/>
        <v>0</v>
      </c>
      <c r="X1120" s="422">
        <f t="shared" si="366"/>
        <v>0</v>
      </c>
      <c r="Y1120" s="421">
        <f t="shared" si="366"/>
        <v>0</v>
      </c>
      <c r="Z1120" s="421">
        <f t="shared" si="366"/>
        <v>0</v>
      </c>
      <c r="AA1120" s="421">
        <f t="shared" si="366"/>
        <v>0</v>
      </c>
      <c r="AB1120" s="421">
        <f t="shared" si="366"/>
        <v>0</v>
      </c>
      <c r="AC1120" s="408">
        <f t="shared" si="367"/>
        <v>0</v>
      </c>
      <c r="AD1120" s="830"/>
      <c r="AE1120" s="831"/>
      <c r="AF1120" s="832"/>
    </row>
    <row r="1121" spans="1:32" ht="27.75" customHeight="1" outlineLevel="1" x14ac:dyDescent="0.2">
      <c r="A1121" s="11">
        <v>247</v>
      </c>
      <c r="B1121" s="669"/>
      <c r="C1121" s="670"/>
      <c r="D1121" s="298"/>
      <c r="E1121" s="298"/>
      <c r="F1121" s="859" t="s">
        <v>532</v>
      </c>
      <c r="G1121" s="860"/>
      <c r="H1121" s="860"/>
      <c r="I1121" s="860"/>
      <c r="J1121" s="860"/>
      <c r="K1121" s="860"/>
      <c r="L1121" s="861"/>
      <c r="M1121" s="408">
        <f t="shared" si="366"/>
        <v>0</v>
      </c>
      <c r="N1121" s="419">
        <f t="shared" si="366"/>
        <v>0</v>
      </c>
      <c r="O1121" s="422">
        <f t="shared" si="366"/>
        <v>0</v>
      </c>
      <c r="P1121" s="422">
        <f t="shared" si="366"/>
        <v>0</v>
      </c>
      <c r="Q1121" s="423">
        <f t="shared" si="366"/>
        <v>0</v>
      </c>
      <c r="R1121" s="419">
        <f t="shared" si="366"/>
        <v>0</v>
      </c>
      <c r="S1121" s="421">
        <f t="shared" si="366"/>
        <v>0</v>
      </c>
      <c r="T1121" s="421">
        <f t="shared" si="366"/>
        <v>0</v>
      </c>
      <c r="U1121" s="421">
        <f t="shared" si="366"/>
        <v>0</v>
      </c>
      <c r="V1121" s="421">
        <f t="shared" si="366"/>
        <v>0</v>
      </c>
      <c r="W1121" s="421">
        <f t="shared" si="366"/>
        <v>0</v>
      </c>
      <c r="X1121" s="422">
        <f t="shared" si="366"/>
        <v>0</v>
      </c>
      <c r="Y1121" s="421">
        <f t="shared" si="366"/>
        <v>0</v>
      </c>
      <c r="Z1121" s="421">
        <f t="shared" si="366"/>
        <v>0</v>
      </c>
      <c r="AA1121" s="421">
        <f t="shared" si="366"/>
        <v>0</v>
      </c>
      <c r="AB1121" s="421">
        <f t="shared" si="366"/>
        <v>0</v>
      </c>
      <c r="AC1121" s="408">
        <f t="shared" si="367"/>
        <v>0</v>
      </c>
      <c r="AD1121" s="833"/>
      <c r="AE1121" s="834"/>
      <c r="AF1121" s="835"/>
    </row>
    <row r="1122" spans="1:32" ht="15" customHeight="1" outlineLevel="1" x14ac:dyDescent="0.2">
      <c r="A1122" s="11">
        <v>129</v>
      </c>
      <c r="B1122" s="669"/>
      <c r="C1122" s="298"/>
      <c r="D1122" s="844" t="s">
        <v>13</v>
      </c>
      <c r="E1122" s="845"/>
      <c r="F1122" s="845"/>
      <c r="G1122" s="845"/>
      <c r="H1122" s="845"/>
      <c r="I1122" s="845"/>
      <c r="J1122" s="845"/>
      <c r="K1122" s="845"/>
      <c r="L1122" s="845"/>
      <c r="M1122" s="845"/>
      <c r="N1122" s="845"/>
      <c r="O1122" s="845"/>
      <c r="P1122" s="845"/>
      <c r="Q1122" s="845"/>
      <c r="R1122" s="845"/>
      <c r="S1122" s="845"/>
      <c r="T1122" s="845"/>
      <c r="U1122" s="845"/>
      <c r="V1122" s="845"/>
      <c r="W1122" s="845"/>
      <c r="X1122" s="845"/>
      <c r="Y1122" s="845"/>
      <c r="Z1122" s="845"/>
      <c r="AA1122" s="845"/>
      <c r="AB1122" s="845"/>
      <c r="AC1122" s="845"/>
      <c r="AD1122" s="845"/>
      <c r="AE1122" s="845"/>
      <c r="AF1122" s="846"/>
    </row>
    <row r="1123" spans="1:32" ht="15" customHeight="1" outlineLevel="1" x14ac:dyDescent="0.2">
      <c r="A1123" s="11">
        <v>130</v>
      </c>
      <c r="B1123" s="669"/>
      <c r="C1123" s="298"/>
      <c r="D1123" s="298"/>
      <c r="E1123" s="918" t="s">
        <v>14</v>
      </c>
      <c r="F1123" s="919"/>
      <c r="G1123" s="919"/>
      <c r="H1123" s="919"/>
      <c r="I1123" s="919"/>
      <c r="J1123" s="919"/>
      <c r="K1123" s="919"/>
      <c r="L1123" s="920"/>
      <c r="M1123" s="407">
        <f>SUBTOTAL(9,M1124:M1126)</f>
        <v>0</v>
      </c>
      <c r="N1123" s="410">
        <f t="shared" ref="N1123:AC1123" si="368">SUBTOTAL(9,N1124:N1126)</f>
        <v>0</v>
      </c>
      <c r="O1123" s="414">
        <f t="shared" si="368"/>
        <v>0</v>
      </c>
      <c r="P1123" s="413">
        <f t="shared" si="368"/>
        <v>0</v>
      </c>
      <c r="Q1123" s="415">
        <f t="shared" si="368"/>
        <v>0</v>
      </c>
      <c r="R1123" s="410">
        <f t="shared" si="368"/>
        <v>0</v>
      </c>
      <c r="S1123" s="414">
        <f t="shared" si="368"/>
        <v>0</v>
      </c>
      <c r="T1123" s="413">
        <f t="shared" si="368"/>
        <v>0</v>
      </c>
      <c r="U1123" s="413">
        <f t="shared" si="368"/>
        <v>0</v>
      </c>
      <c r="V1123" s="413">
        <f t="shared" si="368"/>
        <v>0</v>
      </c>
      <c r="W1123" s="413">
        <f t="shared" si="368"/>
        <v>0</v>
      </c>
      <c r="X1123" s="413">
        <f t="shared" si="368"/>
        <v>0</v>
      </c>
      <c r="Y1123" s="413">
        <f t="shared" si="368"/>
        <v>0</v>
      </c>
      <c r="Z1123" s="413">
        <f t="shared" si="368"/>
        <v>0</v>
      </c>
      <c r="AA1123" s="413">
        <f t="shared" si="368"/>
        <v>0</v>
      </c>
      <c r="AB1123" s="411">
        <f t="shared" si="368"/>
        <v>0</v>
      </c>
      <c r="AC1123" s="415">
        <f t="shared" si="368"/>
        <v>0</v>
      </c>
      <c r="AD1123" s="1440"/>
      <c r="AE1123" s="828"/>
      <c r="AF1123" s="829"/>
    </row>
    <row r="1124" spans="1:32" ht="15" customHeight="1" outlineLevel="1" x14ac:dyDescent="0.2">
      <c r="A1124" s="11">
        <v>131</v>
      </c>
      <c r="B1124" s="669"/>
      <c r="C1124" s="298"/>
      <c r="D1124" s="298"/>
      <c r="E1124" s="299"/>
      <c r="F1124" s="856" t="s">
        <v>112</v>
      </c>
      <c r="G1124" s="857"/>
      <c r="H1124" s="857"/>
      <c r="I1124" s="857"/>
      <c r="J1124" s="857"/>
      <c r="K1124" s="857"/>
      <c r="L1124" s="858"/>
      <c r="M1124" s="408">
        <f t="shared" ref="M1124:AB1126" si="369">M348</f>
        <v>0</v>
      </c>
      <c r="N1124" s="419">
        <f t="shared" si="369"/>
        <v>0</v>
      </c>
      <c r="O1124" s="422">
        <f t="shared" si="369"/>
        <v>0</v>
      </c>
      <c r="P1124" s="422">
        <f t="shared" si="369"/>
        <v>0</v>
      </c>
      <c r="Q1124" s="423">
        <f t="shared" si="369"/>
        <v>0</v>
      </c>
      <c r="R1124" s="419">
        <f t="shared" si="369"/>
        <v>0</v>
      </c>
      <c r="S1124" s="421">
        <f t="shared" si="369"/>
        <v>0</v>
      </c>
      <c r="T1124" s="421">
        <f t="shared" si="369"/>
        <v>0</v>
      </c>
      <c r="U1124" s="421">
        <f t="shared" si="369"/>
        <v>0</v>
      </c>
      <c r="V1124" s="421">
        <f t="shared" si="369"/>
        <v>0</v>
      </c>
      <c r="W1124" s="421">
        <f t="shared" si="369"/>
        <v>0</v>
      </c>
      <c r="X1124" s="422">
        <f t="shared" si="369"/>
        <v>0</v>
      </c>
      <c r="Y1124" s="421">
        <f t="shared" si="369"/>
        <v>0</v>
      </c>
      <c r="Z1124" s="421">
        <f t="shared" si="369"/>
        <v>0</v>
      </c>
      <c r="AA1124" s="421">
        <f t="shared" si="369"/>
        <v>0</v>
      </c>
      <c r="AB1124" s="421">
        <f t="shared" si="369"/>
        <v>0</v>
      </c>
      <c r="AC1124" s="408">
        <f t="shared" ref="AC1124:AC1126" si="370">M1124-SUM(N1124:AB1124)</f>
        <v>0</v>
      </c>
      <c r="AD1124" s="830"/>
      <c r="AE1124" s="831"/>
      <c r="AF1124" s="832"/>
    </row>
    <row r="1125" spans="1:32" ht="15" customHeight="1" outlineLevel="1" x14ac:dyDescent="0.2">
      <c r="A1125" s="11">
        <v>132</v>
      </c>
      <c r="B1125" s="669"/>
      <c r="C1125" s="298"/>
      <c r="D1125" s="298"/>
      <c r="E1125" s="299"/>
      <c r="F1125" s="915" t="s">
        <v>113</v>
      </c>
      <c r="G1125" s="916"/>
      <c r="H1125" s="916"/>
      <c r="I1125" s="916"/>
      <c r="J1125" s="916"/>
      <c r="K1125" s="916"/>
      <c r="L1125" s="917"/>
      <c r="M1125" s="408">
        <f t="shared" si="369"/>
        <v>0</v>
      </c>
      <c r="N1125" s="419">
        <f t="shared" si="369"/>
        <v>0</v>
      </c>
      <c r="O1125" s="422">
        <f t="shared" si="369"/>
        <v>0</v>
      </c>
      <c r="P1125" s="422">
        <f t="shared" si="369"/>
        <v>0</v>
      </c>
      <c r="Q1125" s="423">
        <f t="shared" si="369"/>
        <v>0</v>
      </c>
      <c r="R1125" s="419">
        <f t="shared" si="369"/>
        <v>0</v>
      </c>
      <c r="S1125" s="421">
        <f t="shared" si="369"/>
        <v>0</v>
      </c>
      <c r="T1125" s="421">
        <f t="shared" si="369"/>
        <v>0</v>
      </c>
      <c r="U1125" s="421">
        <f t="shared" si="369"/>
        <v>0</v>
      </c>
      <c r="V1125" s="421">
        <f t="shared" si="369"/>
        <v>0</v>
      </c>
      <c r="W1125" s="421">
        <f t="shared" si="369"/>
        <v>0</v>
      </c>
      <c r="X1125" s="422">
        <f t="shared" si="369"/>
        <v>0</v>
      </c>
      <c r="Y1125" s="421">
        <f t="shared" si="369"/>
        <v>0</v>
      </c>
      <c r="Z1125" s="421">
        <f t="shared" si="369"/>
        <v>0</v>
      </c>
      <c r="AA1125" s="421">
        <f t="shared" si="369"/>
        <v>0</v>
      </c>
      <c r="AB1125" s="421">
        <f t="shared" si="369"/>
        <v>0</v>
      </c>
      <c r="AC1125" s="408">
        <f t="shared" si="370"/>
        <v>0</v>
      </c>
      <c r="AD1125" s="830"/>
      <c r="AE1125" s="831"/>
      <c r="AF1125" s="832"/>
    </row>
    <row r="1126" spans="1:32" ht="15" customHeight="1" outlineLevel="1" x14ac:dyDescent="0.2">
      <c r="A1126" s="11">
        <v>133</v>
      </c>
      <c r="B1126" s="669"/>
      <c r="C1126" s="298"/>
      <c r="D1126" s="298"/>
      <c r="E1126" s="299"/>
      <c r="F1126" s="859" t="s">
        <v>557</v>
      </c>
      <c r="G1126" s="860"/>
      <c r="H1126" s="860"/>
      <c r="I1126" s="860"/>
      <c r="J1126" s="860"/>
      <c r="K1126" s="860"/>
      <c r="L1126" s="861"/>
      <c r="M1126" s="408">
        <f t="shared" si="369"/>
        <v>0</v>
      </c>
      <c r="N1126" s="419">
        <f t="shared" si="369"/>
        <v>0</v>
      </c>
      <c r="O1126" s="422">
        <f t="shared" si="369"/>
        <v>0</v>
      </c>
      <c r="P1126" s="422">
        <f t="shared" si="369"/>
        <v>0</v>
      </c>
      <c r="Q1126" s="423">
        <f t="shared" si="369"/>
        <v>0</v>
      </c>
      <c r="R1126" s="419">
        <f t="shared" si="369"/>
        <v>0</v>
      </c>
      <c r="S1126" s="421">
        <f t="shared" si="369"/>
        <v>0</v>
      </c>
      <c r="T1126" s="421">
        <f t="shared" si="369"/>
        <v>0</v>
      </c>
      <c r="U1126" s="421">
        <f t="shared" si="369"/>
        <v>0</v>
      </c>
      <c r="V1126" s="421">
        <f t="shared" si="369"/>
        <v>0</v>
      </c>
      <c r="W1126" s="421">
        <f t="shared" si="369"/>
        <v>0</v>
      </c>
      <c r="X1126" s="422">
        <f t="shared" si="369"/>
        <v>0</v>
      </c>
      <c r="Y1126" s="421">
        <f t="shared" si="369"/>
        <v>0</v>
      </c>
      <c r="Z1126" s="421">
        <f t="shared" si="369"/>
        <v>0</v>
      </c>
      <c r="AA1126" s="421">
        <f t="shared" si="369"/>
        <v>0</v>
      </c>
      <c r="AB1126" s="421">
        <f t="shared" si="369"/>
        <v>0</v>
      </c>
      <c r="AC1126" s="408">
        <f t="shared" si="370"/>
        <v>0</v>
      </c>
      <c r="AD1126" s="830"/>
      <c r="AE1126" s="831"/>
      <c r="AF1126" s="832"/>
    </row>
    <row r="1127" spans="1:32" ht="15" customHeight="1" outlineLevel="1" x14ac:dyDescent="0.2">
      <c r="A1127" s="11">
        <v>134</v>
      </c>
      <c r="B1127" s="669"/>
      <c r="C1127" s="298"/>
      <c r="D1127" s="298"/>
      <c r="E1127" s="853" t="s">
        <v>15</v>
      </c>
      <c r="F1127" s="854"/>
      <c r="G1127" s="854"/>
      <c r="H1127" s="854"/>
      <c r="I1127" s="854"/>
      <c r="J1127" s="854"/>
      <c r="K1127" s="854"/>
      <c r="L1127" s="855"/>
      <c r="M1127" s="407">
        <f>SUBTOTAL(9,M1128:M1130)</f>
        <v>0</v>
      </c>
      <c r="N1127" s="410">
        <f t="shared" ref="N1127:AC1127" si="371">SUBTOTAL(9,N1128:N1130)</f>
        <v>0</v>
      </c>
      <c r="O1127" s="414">
        <f t="shared" si="371"/>
        <v>0</v>
      </c>
      <c r="P1127" s="413">
        <f t="shared" si="371"/>
        <v>0</v>
      </c>
      <c r="Q1127" s="415">
        <f t="shared" si="371"/>
        <v>0</v>
      </c>
      <c r="R1127" s="410">
        <f t="shared" si="371"/>
        <v>0</v>
      </c>
      <c r="S1127" s="414">
        <f t="shared" si="371"/>
        <v>0</v>
      </c>
      <c r="T1127" s="413">
        <f t="shared" si="371"/>
        <v>0</v>
      </c>
      <c r="U1127" s="413">
        <f t="shared" si="371"/>
        <v>0</v>
      </c>
      <c r="V1127" s="413">
        <f t="shared" si="371"/>
        <v>0</v>
      </c>
      <c r="W1127" s="413">
        <f t="shared" si="371"/>
        <v>0</v>
      </c>
      <c r="X1127" s="413">
        <f t="shared" si="371"/>
        <v>0</v>
      </c>
      <c r="Y1127" s="413">
        <f t="shared" si="371"/>
        <v>0</v>
      </c>
      <c r="Z1127" s="413">
        <f t="shared" si="371"/>
        <v>0</v>
      </c>
      <c r="AA1127" s="413">
        <f t="shared" si="371"/>
        <v>0</v>
      </c>
      <c r="AB1127" s="411">
        <f t="shared" si="371"/>
        <v>0</v>
      </c>
      <c r="AC1127" s="415">
        <f t="shared" si="371"/>
        <v>0</v>
      </c>
      <c r="AD1127" s="830"/>
      <c r="AE1127" s="831"/>
      <c r="AF1127" s="832"/>
    </row>
    <row r="1128" spans="1:32" ht="15" customHeight="1" outlineLevel="1" x14ac:dyDescent="0.2">
      <c r="A1128" s="11">
        <v>135</v>
      </c>
      <c r="B1128" s="669"/>
      <c r="C1128" s="298"/>
      <c r="D1128" s="298"/>
      <c r="E1128" s="299"/>
      <c r="F1128" s="856" t="s">
        <v>109</v>
      </c>
      <c r="G1128" s="857"/>
      <c r="H1128" s="857"/>
      <c r="I1128" s="857"/>
      <c r="J1128" s="857"/>
      <c r="K1128" s="857"/>
      <c r="L1128" s="858"/>
      <c r="M1128" s="408">
        <f t="shared" ref="M1128:AB1130" si="372">M352</f>
        <v>0</v>
      </c>
      <c r="N1128" s="419">
        <f t="shared" si="372"/>
        <v>0</v>
      </c>
      <c r="O1128" s="422">
        <f t="shared" si="372"/>
        <v>0</v>
      </c>
      <c r="P1128" s="422">
        <f t="shared" si="372"/>
        <v>0</v>
      </c>
      <c r="Q1128" s="423">
        <f t="shared" si="372"/>
        <v>0</v>
      </c>
      <c r="R1128" s="419">
        <f t="shared" si="372"/>
        <v>0</v>
      </c>
      <c r="S1128" s="421">
        <f t="shared" si="372"/>
        <v>0</v>
      </c>
      <c r="T1128" s="421">
        <f t="shared" si="372"/>
        <v>0</v>
      </c>
      <c r="U1128" s="421">
        <f t="shared" si="372"/>
        <v>0</v>
      </c>
      <c r="V1128" s="421">
        <f t="shared" si="372"/>
        <v>0</v>
      </c>
      <c r="W1128" s="421">
        <f t="shared" si="372"/>
        <v>0</v>
      </c>
      <c r="X1128" s="422">
        <f t="shared" si="372"/>
        <v>0</v>
      </c>
      <c r="Y1128" s="421">
        <f t="shared" si="372"/>
        <v>0</v>
      </c>
      <c r="Z1128" s="421">
        <f t="shared" si="372"/>
        <v>0</v>
      </c>
      <c r="AA1128" s="421">
        <f t="shared" si="372"/>
        <v>0</v>
      </c>
      <c r="AB1128" s="421">
        <f t="shared" si="372"/>
        <v>0</v>
      </c>
      <c r="AC1128" s="408">
        <f t="shared" ref="AC1128:AC1130" si="373">M1128-SUM(N1128:AB1128)</f>
        <v>0</v>
      </c>
      <c r="AD1128" s="830"/>
      <c r="AE1128" s="831"/>
      <c r="AF1128" s="832"/>
    </row>
    <row r="1129" spans="1:32" ht="15" customHeight="1" outlineLevel="1" x14ac:dyDescent="0.2">
      <c r="A1129" s="11">
        <v>136</v>
      </c>
      <c r="B1129" s="669"/>
      <c r="C1129" s="298"/>
      <c r="D1129" s="298"/>
      <c r="E1129" s="299"/>
      <c r="F1129" s="915" t="s">
        <v>110</v>
      </c>
      <c r="G1129" s="916"/>
      <c r="H1129" s="916"/>
      <c r="I1129" s="916"/>
      <c r="J1129" s="916"/>
      <c r="K1129" s="916"/>
      <c r="L1129" s="917"/>
      <c r="M1129" s="408">
        <f t="shared" si="372"/>
        <v>0</v>
      </c>
      <c r="N1129" s="419">
        <f t="shared" si="372"/>
        <v>0</v>
      </c>
      <c r="O1129" s="422">
        <f t="shared" si="372"/>
        <v>0</v>
      </c>
      <c r="P1129" s="422">
        <f t="shared" si="372"/>
        <v>0</v>
      </c>
      <c r="Q1129" s="423">
        <f t="shared" si="372"/>
        <v>0</v>
      </c>
      <c r="R1129" s="419">
        <f t="shared" si="372"/>
        <v>0</v>
      </c>
      <c r="S1129" s="421">
        <f t="shared" si="372"/>
        <v>0</v>
      </c>
      <c r="T1129" s="421">
        <f t="shared" si="372"/>
        <v>0</v>
      </c>
      <c r="U1129" s="421">
        <f t="shared" si="372"/>
        <v>0</v>
      </c>
      <c r="V1129" s="421">
        <f t="shared" si="372"/>
        <v>0</v>
      </c>
      <c r="W1129" s="421">
        <f t="shared" si="372"/>
        <v>0</v>
      </c>
      <c r="X1129" s="422">
        <f t="shared" si="372"/>
        <v>0</v>
      </c>
      <c r="Y1129" s="421">
        <f t="shared" si="372"/>
        <v>0</v>
      </c>
      <c r="Z1129" s="421">
        <f t="shared" si="372"/>
        <v>0</v>
      </c>
      <c r="AA1129" s="421">
        <f t="shared" si="372"/>
        <v>0</v>
      </c>
      <c r="AB1129" s="421">
        <f t="shared" si="372"/>
        <v>0</v>
      </c>
      <c r="AC1129" s="408">
        <f t="shared" si="373"/>
        <v>0</v>
      </c>
      <c r="AD1129" s="830"/>
      <c r="AE1129" s="831"/>
      <c r="AF1129" s="832"/>
    </row>
    <row r="1130" spans="1:32" ht="15" customHeight="1" outlineLevel="1" x14ac:dyDescent="0.2">
      <c r="A1130" s="11">
        <v>137</v>
      </c>
      <c r="B1130" s="669"/>
      <c r="C1130" s="298"/>
      <c r="D1130" s="298"/>
      <c r="E1130" s="299"/>
      <c r="F1130" s="859" t="s">
        <v>111</v>
      </c>
      <c r="G1130" s="860"/>
      <c r="H1130" s="860"/>
      <c r="I1130" s="860"/>
      <c r="J1130" s="860"/>
      <c r="K1130" s="860"/>
      <c r="L1130" s="861"/>
      <c r="M1130" s="408">
        <f t="shared" si="372"/>
        <v>0</v>
      </c>
      <c r="N1130" s="419">
        <f t="shared" si="372"/>
        <v>0</v>
      </c>
      <c r="O1130" s="422">
        <f t="shared" si="372"/>
        <v>0</v>
      </c>
      <c r="P1130" s="422">
        <f t="shared" si="372"/>
        <v>0</v>
      </c>
      <c r="Q1130" s="423">
        <f t="shared" si="372"/>
        <v>0</v>
      </c>
      <c r="R1130" s="419">
        <f t="shared" si="372"/>
        <v>0</v>
      </c>
      <c r="S1130" s="421">
        <f t="shared" si="372"/>
        <v>0</v>
      </c>
      <c r="T1130" s="421">
        <f t="shared" si="372"/>
        <v>0</v>
      </c>
      <c r="U1130" s="421">
        <f t="shared" si="372"/>
        <v>0</v>
      </c>
      <c r="V1130" s="421">
        <f t="shared" si="372"/>
        <v>0</v>
      </c>
      <c r="W1130" s="421">
        <f t="shared" si="372"/>
        <v>0</v>
      </c>
      <c r="X1130" s="422">
        <f t="shared" si="372"/>
        <v>0</v>
      </c>
      <c r="Y1130" s="421">
        <f t="shared" si="372"/>
        <v>0</v>
      </c>
      <c r="Z1130" s="421">
        <f t="shared" si="372"/>
        <v>0</v>
      </c>
      <c r="AA1130" s="421">
        <f t="shared" si="372"/>
        <v>0</v>
      </c>
      <c r="AB1130" s="421">
        <f t="shared" si="372"/>
        <v>0</v>
      </c>
      <c r="AC1130" s="408">
        <f t="shared" si="373"/>
        <v>0</v>
      </c>
      <c r="AD1130" s="830"/>
      <c r="AE1130" s="831"/>
      <c r="AF1130" s="832"/>
    </row>
    <row r="1131" spans="1:32" ht="15" customHeight="1" outlineLevel="1" x14ac:dyDescent="0.2">
      <c r="A1131" s="11">
        <v>138</v>
      </c>
      <c r="B1131" s="669"/>
      <c r="C1131" s="298"/>
      <c r="D1131" s="298"/>
      <c r="E1131" s="853" t="s">
        <v>18</v>
      </c>
      <c r="F1131" s="854"/>
      <c r="G1131" s="854"/>
      <c r="H1131" s="854"/>
      <c r="I1131" s="854"/>
      <c r="J1131" s="854"/>
      <c r="K1131" s="854"/>
      <c r="L1131" s="855"/>
      <c r="M1131" s="407">
        <f>SUBTOTAL(9,M1132:M1134)</f>
        <v>0</v>
      </c>
      <c r="N1131" s="410">
        <f t="shared" ref="N1131:AB1131" si="374">SUBTOTAL(9,N1132:N1135)</f>
        <v>0</v>
      </c>
      <c r="O1131" s="414">
        <f t="shared" si="374"/>
        <v>0</v>
      </c>
      <c r="P1131" s="413">
        <f t="shared" si="374"/>
        <v>0</v>
      </c>
      <c r="Q1131" s="415">
        <f t="shared" si="374"/>
        <v>0</v>
      </c>
      <c r="R1131" s="410">
        <f t="shared" si="374"/>
        <v>0</v>
      </c>
      <c r="S1131" s="414">
        <f t="shared" si="374"/>
        <v>0</v>
      </c>
      <c r="T1131" s="413">
        <f t="shared" si="374"/>
        <v>0</v>
      </c>
      <c r="U1131" s="413">
        <f t="shared" si="374"/>
        <v>0</v>
      </c>
      <c r="V1131" s="413">
        <f t="shared" si="374"/>
        <v>0</v>
      </c>
      <c r="W1131" s="413">
        <f t="shared" si="374"/>
        <v>0</v>
      </c>
      <c r="X1131" s="413">
        <f t="shared" si="374"/>
        <v>0</v>
      </c>
      <c r="Y1131" s="413">
        <f t="shared" si="374"/>
        <v>0</v>
      </c>
      <c r="Z1131" s="413">
        <f t="shared" si="374"/>
        <v>0</v>
      </c>
      <c r="AA1131" s="413">
        <f t="shared" si="374"/>
        <v>0</v>
      </c>
      <c r="AB1131" s="411">
        <f t="shared" si="374"/>
        <v>0</v>
      </c>
      <c r="AC1131" s="415">
        <f t="shared" ref="AC1131" si="375">SUBTOTAL(9,AC1132:AC1134)</f>
        <v>0</v>
      </c>
      <c r="AD1131" s="830"/>
      <c r="AE1131" s="831"/>
      <c r="AF1131" s="832"/>
    </row>
    <row r="1132" spans="1:32" ht="15" customHeight="1" outlineLevel="1" x14ac:dyDescent="0.2">
      <c r="A1132" s="11">
        <v>139</v>
      </c>
      <c r="B1132" s="669"/>
      <c r="C1132" s="298"/>
      <c r="D1132" s="298"/>
      <c r="E1132" s="299"/>
      <c r="F1132" s="856" t="s">
        <v>114</v>
      </c>
      <c r="G1132" s="857"/>
      <c r="H1132" s="857"/>
      <c r="I1132" s="857"/>
      <c r="J1132" s="857"/>
      <c r="K1132" s="857"/>
      <c r="L1132" s="858"/>
      <c r="M1132" s="408">
        <f t="shared" ref="M1132:AB1134" si="376">M356</f>
        <v>0</v>
      </c>
      <c r="N1132" s="419">
        <f t="shared" si="376"/>
        <v>0</v>
      </c>
      <c r="O1132" s="422">
        <f t="shared" si="376"/>
        <v>0</v>
      </c>
      <c r="P1132" s="422">
        <f t="shared" si="376"/>
        <v>0</v>
      </c>
      <c r="Q1132" s="423">
        <f t="shared" si="376"/>
        <v>0</v>
      </c>
      <c r="R1132" s="419">
        <f t="shared" si="376"/>
        <v>0</v>
      </c>
      <c r="S1132" s="421">
        <f t="shared" si="376"/>
        <v>0</v>
      </c>
      <c r="T1132" s="421">
        <f t="shared" si="376"/>
        <v>0</v>
      </c>
      <c r="U1132" s="421">
        <f t="shared" si="376"/>
        <v>0</v>
      </c>
      <c r="V1132" s="421">
        <f t="shared" si="376"/>
        <v>0</v>
      </c>
      <c r="W1132" s="421">
        <f t="shared" si="376"/>
        <v>0</v>
      </c>
      <c r="X1132" s="422">
        <f t="shared" si="376"/>
        <v>0</v>
      </c>
      <c r="Y1132" s="421">
        <f t="shared" si="376"/>
        <v>0</v>
      </c>
      <c r="Z1132" s="421">
        <f t="shared" si="376"/>
        <v>0</v>
      </c>
      <c r="AA1132" s="421">
        <f t="shared" si="376"/>
        <v>0</v>
      </c>
      <c r="AB1132" s="421">
        <f t="shared" si="376"/>
        <v>0</v>
      </c>
      <c r="AC1132" s="408">
        <f t="shared" ref="AC1132:AC1134" si="377">M1132-SUM(N1132:AB1132)</f>
        <v>0</v>
      </c>
      <c r="AD1132" s="830"/>
      <c r="AE1132" s="831"/>
      <c r="AF1132" s="832"/>
    </row>
    <row r="1133" spans="1:32" ht="15" customHeight="1" outlineLevel="1" x14ac:dyDescent="0.2">
      <c r="A1133" s="11">
        <v>140</v>
      </c>
      <c r="B1133" s="669"/>
      <c r="C1133" s="298"/>
      <c r="D1133" s="298"/>
      <c r="E1133" s="299"/>
      <c r="F1133" s="915" t="s">
        <v>115</v>
      </c>
      <c r="G1133" s="916"/>
      <c r="H1133" s="916"/>
      <c r="I1133" s="916"/>
      <c r="J1133" s="916"/>
      <c r="K1133" s="916"/>
      <c r="L1133" s="917"/>
      <c r="M1133" s="408">
        <f t="shared" si="376"/>
        <v>0</v>
      </c>
      <c r="N1133" s="419">
        <f t="shared" si="376"/>
        <v>0</v>
      </c>
      <c r="O1133" s="422">
        <f t="shared" si="376"/>
        <v>0</v>
      </c>
      <c r="P1133" s="422">
        <f t="shared" si="376"/>
        <v>0</v>
      </c>
      <c r="Q1133" s="423">
        <f t="shared" si="376"/>
        <v>0</v>
      </c>
      <c r="R1133" s="419">
        <f t="shared" si="376"/>
        <v>0</v>
      </c>
      <c r="S1133" s="421">
        <f t="shared" si="376"/>
        <v>0</v>
      </c>
      <c r="T1133" s="421">
        <f t="shared" si="376"/>
        <v>0</v>
      </c>
      <c r="U1133" s="421">
        <f t="shared" si="376"/>
        <v>0</v>
      </c>
      <c r="V1133" s="421">
        <f t="shared" si="376"/>
        <v>0</v>
      </c>
      <c r="W1133" s="421">
        <f t="shared" si="376"/>
        <v>0</v>
      </c>
      <c r="X1133" s="422">
        <f t="shared" si="376"/>
        <v>0</v>
      </c>
      <c r="Y1133" s="421">
        <f t="shared" si="376"/>
        <v>0</v>
      </c>
      <c r="Z1133" s="421">
        <f t="shared" si="376"/>
        <v>0</v>
      </c>
      <c r="AA1133" s="421">
        <f t="shared" si="376"/>
        <v>0</v>
      </c>
      <c r="AB1133" s="421">
        <f t="shared" si="376"/>
        <v>0</v>
      </c>
      <c r="AC1133" s="408">
        <f t="shared" si="377"/>
        <v>0</v>
      </c>
      <c r="AD1133" s="830"/>
      <c r="AE1133" s="831"/>
      <c r="AF1133" s="832"/>
    </row>
    <row r="1134" spans="1:32" ht="15" customHeight="1" outlineLevel="1" x14ac:dyDescent="0.2">
      <c r="A1134" s="11">
        <v>141</v>
      </c>
      <c r="B1134" s="669"/>
      <c r="C1134" s="298"/>
      <c r="D1134" s="298"/>
      <c r="E1134" s="299"/>
      <c r="F1134" s="859" t="s">
        <v>558</v>
      </c>
      <c r="G1134" s="860"/>
      <c r="H1134" s="860"/>
      <c r="I1134" s="860"/>
      <c r="J1134" s="860"/>
      <c r="K1134" s="860"/>
      <c r="L1134" s="861"/>
      <c r="M1134" s="408">
        <f t="shared" si="376"/>
        <v>0</v>
      </c>
      <c r="N1134" s="419">
        <f t="shared" si="376"/>
        <v>0</v>
      </c>
      <c r="O1134" s="422">
        <f t="shared" si="376"/>
        <v>0</v>
      </c>
      <c r="P1134" s="422">
        <f t="shared" si="376"/>
        <v>0</v>
      </c>
      <c r="Q1134" s="423">
        <f t="shared" si="376"/>
        <v>0</v>
      </c>
      <c r="R1134" s="419">
        <f t="shared" si="376"/>
        <v>0</v>
      </c>
      <c r="S1134" s="421">
        <f t="shared" si="376"/>
        <v>0</v>
      </c>
      <c r="T1134" s="421">
        <f t="shared" si="376"/>
        <v>0</v>
      </c>
      <c r="U1134" s="421">
        <f t="shared" si="376"/>
        <v>0</v>
      </c>
      <c r="V1134" s="421">
        <f t="shared" si="376"/>
        <v>0</v>
      </c>
      <c r="W1134" s="421">
        <f t="shared" si="376"/>
        <v>0</v>
      </c>
      <c r="X1134" s="422">
        <f t="shared" si="376"/>
        <v>0</v>
      </c>
      <c r="Y1134" s="421">
        <f t="shared" si="376"/>
        <v>0</v>
      </c>
      <c r="Z1134" s="421">
        <f t="shared" si="376"/>
        <v>0</v>
      </c>
      <c r="AA1134" s="421">
        <f t="shared" si="376"/>
        <v>0</v>
      </c>
      <c r="AB1134" s="421">
        <f t="shared" si="376"/>
        <v>0</v>
      </c>
      <c r="AC1134" s="408">
        <f t="shared" si="377"/>
        <v>0</v>
      </c>
      <c r="AD1134" s="833"/>
      <c r="AE1134" s="834"/>
      <c r="AF1134" s="835"/>
    </row>
    <row r="1135" spans="1:32" ht="15" customHeight="1" outlineLevel="1" x14ac:dyDescent="0.2">
      <c r="A1135" s="11">
        <v>142</v>
      </c>
      <c r="B1135" s="669"/>
      <c r="C1135" s="298"/>
      <c r="D1135" s="844" t="s">
        <v>22</v>
      </c>
      <c r="E1135" s="845"/>
      <c r="F1135" s="845"/>
      <c r="G1135" s="845"/>
      <c r="H1135" s="845"/>
      <c r="I1135" s="845"/>
      <c r="J1135" s="845"/>
      <c r="K1135" s="845"/>
      <c r="L1135" s="845"/>
      <c r="M1135" s="845"/>
      <c r="N1135" s="845"/>
      <c r="O1135" s="845"/>
      <c r="P1135" s="845"/>
      <c r="Q1135" s="845"/>
      <c r="R1135" s="845"/>
      <c r="S1135" s="845"/>
      <c r="T1135" s="845"/>
      <c r="U1135" s="845"/>
      <c r="V1135" s="845"/>
      <c r="W1135" s="845"/>
      <c r="X1135" s="845"/>
      <c r="Y1135" s="845"/>
      <c r="Z1135" s="845"/>
      <c r="AA1135" s="845"/>
      <c r="AB1135" s="845"/>
      <c r="AC1135" s="845"/>
      <c r="AD1135" s="845"/>
      <c r="AE1135" s="845"/>
      <c r="AF1135" s="846"/>
    </row>
    <row r="1136" spans="1:32" ht="15" customHeight="1" outlineLevel="1" x14ac:dyDescent="0.2">
      <c r="A1136" s="11">
        <v>143</v>
      </c>
      <c r="B1136" s="669"/>
      <c r="C1136" s="298"/>
      <c r="D1136" s="298"/>
      <c r="E1136" s="918" t="s">
        <v>118</v>
      </c>
      <c r="F1136" s="919"/>
      <c r="G1136" s="919"/>
      <c r="H1136" s="919"/>
      <c r="I1136" s="919"/>
      <c r="J1136" s="919"/>
      <c r="K1136" s="919"/>
      <c r="L1136" s="920"/>
      <c r="M1136" s="407">
        <f>SUBTOTAL(9,M1137:M1138)</f>
        <v>0</v>
      </c>
      <c r="N1136" s="410">
        <f t="shared" ref="N1136:AC1136" si="378">SUBTOTAL(9,N1137:N1138)</f>
        <v>0</v>
      </c>
      <c r="O1136" s="414">
        <f t="shared" si="378"/>
        <v>0</v>
      </c>
      <c r="P1136" s="413">
        <f t="shared" si="378"/>
        <v>0</v>
      </c>
      <c r="Q1136" s="415">
        <f t="shared" si="378"/>
        <v>0</v>
      </c>
      <c r="R1136" s="410">
        <f t="shared" si="378"/>
        <v>0</v>
      </c>
      <c r="S1136" s="414">
        <f t="shared" si="378"/>
        <v>0</v>
      </c>
      <c r="T1136" s="413">
        <f t="shared" si="378"/>
        <v>0</v>
      </c>
      <c r="U1136" s="413">
        <f t="shared" si="378"/>
        <v>0</v>
      </c>
      <c r="V1136" s="413">
        <f t="shared" si="378"/>
        <v>0</v>
      </c>
      <c r="W1136" s="413">
        <f t="shared" si="378"/>
        <v>0</v>
      </c>
      <c r="X1136" s="413">
        <f t="shared" si="378"/>
        <v>0</v>
      </c>
      <c r="Y1136" s="413">
        <f t="shared" si="378"/>
        <v>0</v>
      </c>
      <c r="Z1136" s="413">
        <f t="shared" si="378"/>
        <v>0</v>
      </c>
      <c r="AA1136" s="413">
        <f t="shared" si="378"/>
        <v>0</v>
      </c>
      <c r="AB1136" s="411">
        <f t="shared" si="378"/>
        <v>0</v>
      </c>
      <c r="AC1136" s="415">
        <f t="shared" si="378"/>
        <v>0</v>
      </c>
      <c r="AD1136" s="1440"/>
      <c r="AE1136" s="1441"/>
      <c r="AF1136" s="1442"/>
    </row>
    <row r="1137" spans="1:32" ht="15" customHeight="1" outlineLevel="1" x14ac:dyDescent="0.2">
      <c r="A1137" s="11">
        <v>144</v>
      </c>
      <c r="B1137" s="669"/>
      <c r="C1137" s="298"/>
      <c r="D1137" s="298"/>
      <c r="E1137" s="299"/>
      <c r="F1137" s="856" t="s">
        <v>124</v>
      </c>
      <c r="G1137" s="857"/>
      <c r="H1137" s="857"/>
      <c r="I1137" s="857"/>
      <c r="J1137" s="857"/>
      <c r="K1137" s="857"/>
      <c r="L1137" s="858"/>
      <c r="M1137" s="408">
        <f t="shared" ref="M1137:AB1138" si="379">M361</f>
        <v>0</v>
      </c>
      <c r="N1137" s="419">
        <f t="shared" si="379"/>
        <v>0</v>
      </c>
      <c r="O1137" s="422">
        <f t="shared" si="379"/>
        <v>0</v>
      </c>
      <c r="P1137" s="422">
        <f t="shared" si="379"/>
        <v>0</v>
      </c>
      <c r="Q1137" s="423">
        <f t="shared" si="379"/>
        <v>0</v>
      </c>
      <c r="R1137" s="419">
        <f t="shared" si="379"/>
        <v>0</v>
      </c>
      <c r="S1137" s="421">
        <f t="shared" si="379"/>
        <v>0</v>
      </c>
      <c r="T1137" s="421">
        <f t="shared" si="379"/>
        <v>0</v>
      </c>
      <c r="U1137" s="421">
        <f t="shared" si="379"/>
        <v>0</v>
      </c>
      <c r="V1137" s="421">
        <f t="shared" si="379"/>
        <v>0</v>
      </c>
      <c r="W1137" s="421">
        <f t="shared" si="379"/>
        <v>0</v>
      </c>
      <c r="X1137" s="422">
        <f t="shared" si="379"/>
        <v>0</v>
      </c>
      <c r="Y1137" s="421">
        <f t="shared" si="379"/>
        <v>0</v>
      </c>
      <c r="Z1137" s="421">
        <f t="shared" si="379"/>
        <v>0</v>
      </c>
      <c r="AA1137" s="421">
        <f t="shared" si="379"/>
        <v>0</v>
      </c>
      <c r="AB1137" s="421">
        <f t="shared" si="379"/>
        <v>0</v>
      </c>
      <c r="AC1137" s="408">
        <f t="shared" ref="AC1137:AC1145" si="380">M1137-SUM(N1137:AB1137)</f>
        <v>0</v>
      </c>
      <c r="AD1137" s="1443"/>
      <c r="AE1137" s="1444"/>
      <c r="AF1137" s="1445"/>
    </row>
    <row r="1138" spans="1:32" ht="15" customHeight="1" outlineLevel="1" x14ac:dyDescent="0.2">
      <c r="A1138" s="11">
        <v>145</v>
      </c>
      <c r="B1138" s="669"/>
      <c r="C1138" s="298"/>
      <c r="D1138" s="298"/>
      <c r="E1138" s="299"/>
      <c r="F1138" s="859" t="s">
        <v>571</v>
      </c>
      <c r="G1138" s="860"/>
      <c r="H1138" s="860"/>
      <c r="I1138" s="860"/>
      <c r="J1138" s="860"/>
      <c r="K1138" s="860"/>
      <c r="L1138" s="861"/>
      <c r="M1138" s="408">
        <f t="shared" si="379"/>
        <v>0</v>
      </c>
      <c r="N1138" s="419">
        <f t="shared" si="379"/>
        <v>0</v>
      </c>
      <c r="O1138" s="422">
        <f t="shared" si="379"/>
        <v>0</v>
      </c>
      <c r="P1138" s="422">
        <f t="shared" si="379"/>
        <v>0</v>
      </c>
      <c r="Q1138" s="423">
        <f t="shared" si="379"/>
        <v>0</v>
      </c>
      <c r="R1138" s="419">
        <f t="shared" si="379"/>
        <v>0</v>
      </c>
      <c r="S1138" s="421">
        <f t="shared" si="379"/>
        <v>0</v>
      </c>
      <c r="T1138" s="421">
        <f t="shared" si="379"/>
        <v>0</v>
      </c>
      <c r="U1138" s="421">
        <f t="shared" si="379"/>
        <v>0</v>
      </c>
      <c r="V1138" s="421">
        <f t="shared" si="379"/>
        <v>0</v>
      </c>
      <c r="W1138" s="421">
        <f t="shared" si="379"/>
        <v>0</v>
      </c>
      <c r="X1138" s="422">
        <f t="shared" si="379"/>
        <v>0</v>
      </c>
      <c r="Y1138" s="421">
        <f t="shared" si="379"/>
        <v>0</v>
      </c>
      <c r="Z1138" s="421">
        <f t="shared" si="379"/>
        <v>0</v>
      </c>
      <c r="AA1138" s="421">
        <f t="shared" si="379"/>
        <v>0</v>
      </c>
      <c r="AB1138" s="421">
        <f t="shared" si="379"/>
        <v>0</v>
      </c>
      <c r="AC1138" s="408">
        <f t="shared" si="380"/>
        <v>0</v>
      </c>
      <c r="AD1138" s="1443"/>
      <c r="AE1138" s="1444"/>
      <c r="AF1138" s="1445"/>
    </row>
    <row r="1139" spans="1:32" ht="15" customHeight="1" outlineLevel="1" x14ac:dyDescent="0.2">
      <c r="A1139" s="11">
        <v>146</v>
      </c>
      <c r="B1139" s="669"/>
      <c r="C1139" s="298"/>
      <c r="D1139" s="298"/>
      <c r="E1139" s="853" t="s">
        <v>119</v>
      </c>
      <c r="F1139" s="854"/>
      <c r="G1139" s="854"/>
      <c r="H1139" s="854"/>
      <c r="I1139" s="854"/>
      <c r="J1139" s="854"/>
      <c r="K1139" s="854"/>
      <c r="L1139" s="855"/>
      <c r="M1139" s="407">
        <f>SUBTOTAL(9,M1140:M1142)</f>
        <v>0</v>
      </c>
      <c r="N1139" s="410">
        <f t="shared" ref="N1139:AC1139" si="381">SUBTOTAL(9,N1140:N1142)</f>
        <v>0</v>
      </c>
      <c r="O1139" s="414">
        <f t="shared" si="381"/>
        <v>0</v>
      </c>
      <c r="P1139" s="413">
        <f t="shared" si="381"/>
        <v>0</v>
      </c>
      <c r="Q1139" s="415">
        <f t="shared" si="381"/>
        <v>0</v>
      </c>
      <c r="R1139" s="410">
        <f t="shared" si="381"/>
        <v>0</v>
      </c>
      <c r="S1139" s="414">
        <f t="shared" si="381"/>
        <v>0</v>
      </c>
      <c r="T1139" s="413">
        <f t="shared" si="381"/>
        <v>0</v>
      </c>
      <c r="U1139" s="413">
        <f t="shared" si="381"/>
        <v>0</v>
      </c>
      <c r="V1139" s="413">
        <f t="shared" si="381"/>
        <v>0</v>
      </c>
      <c r="W1139" s="413">
        <f t="shared" si="381"/>
        <v>0</v>
      </c>
      <c r="X1139" s="413">
        <f t="shared" si="381"/>
        <v>0</v>
      </c>
      <c r="Y1139" s="413">
        <f t="shared" si="381"/>
        <v>0</v>
      </c>
      <c r="Z1139" s="413">
        <f t="shared" si="381"/>
        <v>0</v>
      </c>
      <c r="AA1139" s="413">
        <f t="shared" si="381"/>
        <v>0</v>
      </c>
      <c r="AB1139" s="411">
        <f t="shared" si="381"/>
        <v>0</v>
      </c>
      <c r="AC1139" s="415">
        <f t="shared" si="381"/>
        <v>0</v>
      </c>
      <c r="AD1139" s="1443"/>
      <c r="AE1139" s="1444"/>
      <c r="AF1139" s="1445"/>
    </row>
    <row r="1140" spans="1:32" ht="15" customHeight="1" outlineLevel="1" x14ac:dyDescent="0.2">
      <c r="A1140" s="11">
        <v>147</v>
      </c>
      <c r="B1140" s="669"/>
      <c r="C1140" s="298"/>
      <c r="D1140" s="298"/>
      <c r="E1140" s="299"/>
      <c r="F1140" s="856" t="s">
        <v>116</v>
      </c>
      <c r="G1140" s="857"/>
      <c r="H1140" s="857"/>
      <c r="I1140" s="857"/>
      <c r="J1140" s="857"/>
      <c r="K1140" s="857"/>
      <c r="L1140" s="858"/>
      <c r="M1140" s="408">
        <f t="shared" ref="M1140:AB1142" si="382">M364</f>
        <v>0</v>
      </c>
      <c r="N1140" s="419">
        <f t="shared" si="382"/>
        <v>0</v>
      </c>
      <c r="O1140" s="422">
        <f t="shared" si="382"/>
        <v>0</v>
      </c>
      <c r="P1140" s="422">
        <f t="shared" si="382"/>
        <v>0</v>
      </c>
      <c r="Q1140" s="423">
        <f t="shared" si="382"/>
        <v>0</v>
      </c>
      <c r="R1140" s="419">
        <f t="shared" si="382"/>
        <v>0</v>
      </c>
      <c r="S1140" s="421">
        <f t="shared" si="382"/>
        <v>0</v>
      </c>
      <c r="T1140" s="421">
        <f t="shared" si="382"/>
        <v>0</v>
      </c>
      <c r="U1140" s="421">
        <f t="shared" si="382"/>
        <v>0</v>
      </c>
      <c r="V1140" s="421">
        <f t="shared" si="382"/>
        <v>0</v>
      </c>
      <c r="W1140" s="421">
        <f t="shared" si="382"/>
        <v>0</v>
      </c>
      <c r="X1140" s="422">
        <f t="shared" si="382"/>
        <v>0</v>
      </c>
      <c r="Y1140" s="421">
        <f t="shared" si="382"/>
        <v>0</v>
      </c>
      <c r="Z1140" s="421">
        <f t="shared" si="382"/>
        <v>0</v>
      </c>
      <c r="AA1140" s="421">
        <f t="shared" si="382"/>
        <v>0</v>
      </c>
      <c r="AB1140" s="421">
        <f t="shared" si="382"/>
        <v>0</v>
      </c>
      <c r="AC1140" s="408">
        <f t="shared" si="380"/>
        <v>0</v>
      </c>
      <c r="AD1140" s="1443"/>
      <c r="AE1140" s="1444"/>
      <c r="AF1140" s="1445"/>
    </row>
    <row r="1141" spans="1:32" ht="15" customHeight="1" outlineLevel="1" x14ac:dyDescent="0.2">
      <c r="A1141" s="11">
        <v>148</v>
      </c>
      <c r="B1141" s="669"/>
      <c r="C1141" s="298"/>
      <c r="D1141" s="298"/>
      <c r="E1141" s="299"/>
      <c r="F1141" s="915" t="s">
        <v>567</v>
      </c>
      <c r="G1141" s="916"/>
      <c r="H1141" s="916"/>
      <c r="I1141" s="916"/>
      <c r="J1141" s="916"/>
      <c r="K1141" s="916"/>
      <c r="L1141" s="917"/>
      <c r="M1141" s="408">
        <f t="shared" si="382"/>
        <v>0</v>
      </c>
      <c r="N1141" s="419">
        <f t="shared" si="382"/>
        <v>0</v>
      </c>
      <c r="O1141" s="422">
        <f t="shared" si="382"/>
        <v>0</v>
      </c>
      <c r="P1141" s="422">
        <f t="shared" si="382"/>
        <v>0</v>
      </c>
      <c r="Q1141" s="423">
        <f t="shared" si="382"/>
        <v>0</v>
      </c>
      <c r="R1141" s="419">
        <f t="shared" si="382"/>
        <v>0</v>
      </c>
      <c r="S1141" s="421">
        <f t="shared" si="382"/>
        <v>0</v>
      </c>
      <c r="T1141" s="421">
        <f t="shared" si="382"/>
        <v>0</v>
      </c>
      <c r="U1141" s="421">
        <f t="shared" si="382"/>
        <v>0</v>
      </c>
      <c r="V1141" s="421">
        <f t="shared" si="382"/>
        <v>0</v>
      </c>
      <c r="W1141" s="421">
        <f t="shared" si="382"/>
        <v>0</v>
      </c>
      <c r="X1141" s="422">
        <f t="shared" si="382"/>
        <v>0</v>
      </c>
      <c r="Y1141" s="421">
        <f t="shared" si="382"/>
        <v>0</v>
      </c>
      <c r="Z1141" s="421">
        <f t="shared" si="382"/>
        <v>0</v>
      </c>
      <c r="AA1141" s="421">
        <f t="shared" si="382"/>
        <v>0</v>
      </c>
      <c r="AB1141" s="421">
        <f t="shared" si="382"/>
        <v>0</v>
      </c>
      <c r="AC1141" s="408">
        <f t="shared" si="380"/>
        <v>0</v>
      </c>
      <c r="AD1141" s="1443"/>
      <c r="AE1141" s="1444"/>
      <c r="AF1141" s="1445"/>
    </row>
    <row r="1142" spans="1:32" ht="27.75" customHeight="1" outlineLevel="1" x14ac:dyDescent="0.2">
      <c r="A1142" s="11">
        <v>149</v>
      </c>
      <c r="B1142" s="669"/>
      <c r="C1142" s="298"/>
      <c r="D1142" s="298"/>
      <c r="E1142" s="299"/>
      <c r="F1142" s="859" t="s">
        <v>431</v>
      </c>
      <c r="G1142" s="860"/>
      <c r="H1142" s="860"/>
      <c r="I1142" s="860"/>
      <c r="J1142" s="860"/>
      <c r="K1142" s="860"/>
      <c r="L1142" s="861"/>
      <c r="M1142" s="408">
        <f t="shared" si="382"/>
        <v>0</v>
      </c>
      <c r="N1142" s="419">
        <f t="shared" si="382"/>
        <v>0</v>
      </c>
      <c r="O1142" s="422">
        <f t="shared" si="382"/>
        <v>0</v>
      </c>
      <c r="P1142" s="422">
        <f t="shared" si="382"/>
        <v>0</v>
      </c>
      <c r="Q1142" s="423">
        <f t="shared" si="382"/>
        <v>0</v>
      </c>
      <c r="R1142" s="419">
        <f t="shared" si="382"/>
        <v>0</v>
      </c>
      <c r="S1142" s="421">
        <f t="shared" si="382"/>
        <v>0</v>
      </c>
      <c r="T1142" s="421">
        <f t="shared" si="382"/>
        <v>0</v>
      </c>
      <c r="U1142" s="421">
        <f t="shared" si="382"/>
        <v>0</v>
      </c>
      <c r="V1142" s="421">
        <f t="shared" si="382"/>
        <v>0</v>
      </c>
      <c r="W1142" s="421">
        <f t="shared" si="382"/>
        <v>0</v>
      </c>
      <c r="X1142" s="422">
        <f t="shared" si="382"/>
        <v>0</v>
      </c>
      <c r="Y1142" s="421">
        <f t="shared" si="382"/>
        <v>0</v>
      </c>
      <c r="Z1142" s="421">
        <f t="shared" si="382"/>
        <v>0</v>
      </c>
      <c r="AA1142" s="421">
        <f t="shared" si="382"/>
        <v>0</v>
      </c>
      <c r="AB1142" s="421">
        <f t="shared" si="382"/>
        <v>0</v>
      </c>
      <c r="AC1142" s="408">
        <f t="shared" si="380"/>
        <v>0</v>
      </c>
      <c r="AD1142" s="1443"/>
      <c r="AE1142" s="1444"/>
      <c r="AF1142" s="1445"/>
    </row>
    <row r="1143" spans="1:32" ht="15" customHeight="1" outlineLevel="1" x14ac:dyDescent="0.2">
      <c r="A1143" s="11">
        <v>150</v>
      </c>
      <c r="B1143" s="669"/>
      <c r="C1143" s="298"/>
      <c r="D1143" s="298"/>
      <c r="E1143" s="853" t="s">
        <v>120</v>
      </c>
      <c r="F1143" s="854"/>
      <c r="G1143" s="854"/>
      <c r="H1143" s="854"/>
      <c r="I1143" s="854"/>
      <c r="J1143" s="854"/>
      <c r="K1143" s="854"/>
      <c r="L1143" s="855"/>
      <c r="M1143" s="407">
        <f>SUBTOTAL(9,M1144:M1145)</f>
        <v>0</v>
      </c>
      <c r="N1143" s="410">
        <f t="shared" ref="N1143:AC1143" si="383">SUBTOTAL(9,N1144:N1145)</f>
        <v>0</v>
      </c>
      <c r="O1143" s="414">
        <f t="shared" si="383"/>
        <v>0</v>
      </c>
      <c r="P1143" s="413">
        <f t="shared" si="383"/>
        <v>0</v>
      </c>
      <c r="Q1143" s="415">
        <f t="shared" si="383"/>
        <v>0</v>
      </c>
      <c r="R1143" s="410">
        <f t="shared" si="383"/>
        <v>0</v>
      </c>
      <c r="S1143" s="414">
        <f t="shared" si="383"/>
        <v>0</v>
      </c>
      <c r="T1143" s="413">
        <f t="shared" si="383"/>
        <v>0</v>
      </c>
      <c r="U1143" s="413">
        <f t="shared" si="383"/>
        <v>0</v>
      </c>
      <c r="V1143" s="413">
        <f t="shared" si="383"/>
        <v>0</v>
      </c>
      <c r="W1143" s="413">
        <f t="shared" si="383"/>
        <v>0</v>
      </c>
      <c r="X1143" s="413">
        <f t="shared" si="383"/>
        <v>0</v>
      </c>
      <c r="Y1143" s="413">
        <f t="shared" si="383"/>
        <v>0</v>
      </c>
      <c r="Z1143" s="413">
        <f t="shared" si="383"/>
        <v>0</v>
      </c>
      <c r="AA1143" s="413">
        <f t="shared" si="383"/>
        <v>0</v>
      </c>
      <c r="AB1143" s="411">
        <f t="shared" si="383"/>
        <v>0</v>
      </c>
      <c r="AC1143" s="415">
        <f t="shared" si="383"/>
        <v>0</v>
      </c>
      <c r="AD1143" s="1443"/>
      <c r="AE1143" s="1444"/>
      <c r="AF1143" s="1445"/>
    </row>
    <row r="1144" spans="1:32" ht="15" customHeight="1" outlineLevel="1" x14ac:dyDescent="0.2">
      <c r="A1144" s="11">
        <v>151</v>
      </c>
      <c r="B1144" s="669"/>
      <c r="C1144" s="298"/>
      <c r="D1144" s="298"/>
      <c r="E1144" s="299"/>
      <c r="F1144" s="856" t="s">
        <v>117</v>
      </c>
      <c r="G1144" s="857"/>
      <c r="H1144" s="857"/>
      <c r="I1144" s="857"/>
      <c r="J1144" s="857"/>
      <c r="K1144" s="857"/>
      <c r="L1144" s="858"/>
      <c r="M1144" s="408">
        <f t="shared" ref="M1144:AB1145" si="384">M368</f>
        <v>0</v>
      </c>
      <c r="N1144" s="419">
        <f t="shared" si="384"/>
        <v>0</v>
      </c>
      <c r="O1144" s="422">
        <f t="shared" si="384"/>
        <v>0</v>
      </c>
      <c r="P1144" s="422">
        <f t="shared" si="384"/>
        <v>0</v>
      </c>
      <c r="Q1144" s="423">
        <f t="shared" si="384"/>
        <v>0</v>
      </c>
      <c r="R1144" s="419">
        <f t="shared" si="384"/>
        <v>0</v>
      </c>
      <c r="S1144" s="421">
        <f t="shared" si="384"/>
        <v>0</v>
      </c>
      <c r="T1144" s="421">
        <f t="shared" si="384"/>
        <v>0</v>
      </c>
      <c r="U1144" s="421">
        <f t="shared" si="384"/>
        <v>0</v>
      </c>
      <c r="V1144" s="421">
        <f t="shared" si="384"/>
        <v>0</v>
      </c>
      <c r="W1144" s="421">
        <f t="shared" si="384"/>
        <v>0</v>
      </c>
      <c r="X1144" s="422">
        <f t="shared" si="384"/>
        <v>0</v>
      </c>
      <c r="Y1144" s="421">
        <f t="shared" si="384"/>
        <v>0</v>
      </c>
      <c r="Z1144" s="421">
        <f t="shared" si="384"/>
        <v>0</v>
      </c>
      <c r="AA1144" s="421">
        <f t="shared" si="384"/>
        <v>0</v>
      </c>
      <c r="AB1144" s="421">
        <f t="shared" si="384"/>
        <v>0</v>
      </c>
      <c r="AC1144" s="408">
        <f t="shared" si="380"/>
        <v>0</v>
      </c>
      <c r="AD1144" s="1443"/>
      <c r="AE1144" s="1444"/>
      <c r="AF1144" s="1445"/>
    </row>
    <row r="1145" spans="1:32" ht="15" customHeight="1" outlineLevel="1" x14ac:dyDescent="0.2">
      <c r="A1145" s="11">
        <v>152</v>
      </c>
      <c r="B1145" s="687"/>
      <c r="C1145" s="608"/>
      <c r="D1145" s="608"/>
      <c r="E1145" s="694"/>
      <c r="F1145" s="915" t="s">
        <v>572</v>
      </c>
      <c r="G1145" s="916"/>
      <c r="H1145" s="916"/>
      <c r="I1145" s="916"/>
      <c r="J1145" s="916"/>
      <c r="K1145" s="916"/>
      <c r="L1145" s="917"/>
      <c r="M1145" s="408">
        <f t="shared" si="384"/>
        <v>0</v>
      </c>
      <c r="N1145" s="419">
        <f t="shared" si="384"/>
        <v>0</v>
      </c>
      <c r="O1145" s="422">
        <f t="shared" si="384"/>
        <v>0</v>
      </c>
      <c r="P1145" s="422">
        <f t="shared" si="384"/>
        <v>0</v>
      </c>
      <c r="Q1145" s="423">
        <f t="shared" si="384"/>
        <v>0</v>
      </c>
      <c r="R1145" s="419">
        <f t="shared" si="384"/>
        <v>0</v>
      </c>
      <c r="S1145" s="421">
        <f t="shared" si="384"/>
        <v>0</v>
      </c>
      <c r="T1145" s="421">
        <f t="shared" si="384"/>
        <v>0</v>
      </c>
      <c r="U1145" s="421">
        <f t="shared" si="384"/>
        <v>0</v>
      </c>
      <c r="V1145" s="421">
        <f t="shared" si="384"/>
        <v>0</v>
      </c>
      <c r="W1145" s="421">
        <f t="shared" si="384"/>
        <v>0</v>
      </c>
      <c r="X1145" s="422">
        <f t="shared" si="384"/>
        <v>0</v>
      </c>
      <c r="Y1145" s="421">
        <f t="shared" si="384"/>
        <v>0</v>
      </c>
      <c r="Z1145" s="421">
        <f t="shared" si="384"/>
        <v>0</v>
      </c>
      <c r="AA1145" s="421">
        <f t="shared" si="384"/>
        <v>0</v>
      </c>
      <c r="AB1145" s="421">
        <f t="shared" si="384"/>
        <v>0</v>
      </c>
      <c r="AC1145" s="408">
        <f t="shared" si="380"/>
        <v>0</v>
      </c>
      <c r="AD1145" s="1446"/>
      <c r="AE1145" s="1447"/>
      <c r="AF1145" s="1448"/>
    </row>
    <row r="1146" spans="1:32" ht="15" customHeight="1" outlineLevel="1" x14ac:dyDescent="0.2">
      <c r="A1146" s="11">
        <v>153</v>
      </c>
      <c r="B1146" s="325"/>
      <c r="C1146" s="778"/>
      <c r="D1146" s="778"/>
      <c r="E1146" s="853" t="s">
        <v>121</v>
      </c>
      <c r="F1146" s="854"/>
      <c r="G1146" s="854"/>
      <c r="H1146" s="854"/>
      <c r="I1146" s="854"/>
      <c r="J1146" s="854"/>
      <c r="K1146" s="854"/>
      <c r="L1146" s="855"/>
      <c r="M1146" s="407">
        <f>SUBTOTAL(9,M1147:M1149)</f>
        <v>0</v>
      </c>
      <c r="N1146" s="410">
        <f t="shared" ref="N1146:AC1146" si="385">SUBTOTAL(9,N1147:N1149)</f>
        <v>0</v>
      </c>
      <c r="O1146" s="414">
        <f t="shared" si="385"/>
        <v>0</v>
      </c>
      <c r="P1146" s="413">
        <f t="shared" si="385"/>
        <v>0</v>
      </c>
      <c r="Q1146" s="415">
        <f t="shared" si="385"/>
        <v>0</v>
      </c>
      <c r="R1146" s="410">
        <f t="shared" si="385"/>
        <v>0</v>
      </c>
      <c r="S1146" s="414">
        <f t="shared" si="385"/>
        <v>0</v>
      </c>
      <c r="T1146" s="413">
        <f t="shared" si="385"/>
        <v>0</v>
      </c>
      <c r="U1146" s="413">
        <f t="shared" si="385"/>
        <v>0</v>
      </c>
      <c r="V1146" s="413">
        <f t="shared" si="385"/>
        <v>0</v>
      </c>
      <c r="W1146" s="413">
        <f t="shared" si="385"/>
        <v>0</v>
      </c>
      <c r="X1146" s="413">
        <f t="shared" si="385"/>
        <v>0</v>
      </c>
      <c r="Y1146" s="413">
        <f t="shared" si="385"/>
        <v>0</v>
      </c>
      <c r="Z1146" s="413">
        <f t="shared" si="385"/>
        <v>0</v>
      </c>
      <c r="AA1146" s="413">
        <f t="shared" si="385"/>
        <v>0</v>
      </c>
      <c r="AB1146" s="411">
        <f t="shared" si="385"/>
        <v>0</v>
      </c>
      <c r="AC1146" s="415">
        <f t="shared" si="385"/>
        <v>0</v>
      </c>
      <c r="AD1146" s="897"/>
      <c r="AE1146" s="898"/>
      <c r="AF1146" s="899"/>
    </row>
    <row r="1147" spans="1:32" ht="15" customHeight="1" outlineLevel="1" x14ac:dyDescent="0.2">
      <c r="A1147" s="11">
        <v>154</v>
      </c>
      <c r="B1147" s="669"/>
      <c r="C1147" s="298"/>
      <c r="D1147" s="298"/>
      <c r="E1147" s="299"/>
      <c r="F1147" s="856" t="s">
        <v>122</v>
      </c>
      <c r="G1147" s="857"/>
      <c r="H1147" s="857"/>
      <c r="I1147" s="857"/>
      <c r="J1147" s="857"/>
      <c r="K1147" s="857"/>
      <c r="L1147" s="858"/>
      <c r="M1147" s="408">
        <f t="shared" ref="M1147:AB1149" si="386">M371</f>
        <v>0</v>
      </c>
      <c r="N1147" s="419">
        <f t="shared" si="386"/>
        <v>0</v>
      </c>
      <c r="O1147" s="422">
        <f t="shared" si="386"/>
        <v>0</v>
      </c>
      <c r="P1147" s="422">
        <f t="shared" si="386"/>
        <v>0</v>
      </c>
      <c r="Q1147" s="423">
        <f t="shared" si="386"/>
        <v>0</v>
      </c>
      <c r="R1147" s="419">
        <f t="shared" si="386"/>
        <v>0</v>
      </c>
      <c r="S1147" s="421">
        <f t="shared" si="386"/>
        <v>0</v>
      </c>
      <c r="T1147" s="421">
        <f t="shared" si="386"/>
        <v>0</v>
      </c>
      <c r="U1147" s="421">
        <f t="shared" si="386"/>
        <v>0</v>
      </c>
      <c r="V1147" s="421">
        <f t="shared" si="386"/>
        <v>0</v>
      </c>
      <c r="W1147" s="421">
        <f t="shared" si="386"/>
        <v>0</v>
      </c>
      <c r="X1147" s="422">
        <f t="shared" si="386"/>
        <v>0</v>
      </c>
      <c r="Y1147" s="421">
        <f t="shared" si="386"/>
        <v>0</v>
      </c>
      <c r="Z1147" s="421">
        <f t="shared" si="386"/>
        <v>0</v>
      </c>
      <c r="AA1147" s="421">
        <f t="shared" si="386"/>
        <v>0</v>
      </c>
      <c r="AB1147" s="421">
        <f t="shared" si="386"/>
        <v>0</v>
      </c>
      <c r="AC1147" s="408">
        <f t="shared" ref="AC1147:AC1149" si="387">M1147-SUM(N1147:AB1147)</f>
        <v>0</v>
      </c>
      <c r="AD1147" s="900"/>
      <c r="AE1147" s="901"/>
      <c r="AF1147" s="902"/>
    </row>
    <row r="1148" spans="1:32" ht="15" customHeight="1" outlineLevel="1" x14ac:dyDescent="0.2">
      <c r="A1148" s="11">
        <v>155</v>
      </c>
      <c r="B1148" s="669"/>
      <c r="C1148" s="298"/>
      <c r="D1148" s="298"/>
      <c r="E1148" s="299"/>
      <c r="F1148" s="915" t="s">
        <v>573</v>
      </c>
      <c r="G1148" s="916"/>
      <c r="H1148" s="916"/>
      <c r="I1148" s="916"/>
      <c r="J1148" s="916"/>
      <c r="K1148" s="916"/>
      <c r="L1148" s="917"/>
      <c r="M1148" s="408">
        <f t="shared" si="386"/>
        <v>0</v>
      </c>
      <c r="N1148" s="419">
        <f t="shared" si="386"/>
        <v>0</v>
      </c>
      <c r="O1148" s="422">
        <f t="shared" si="386"/>
        <v>0</v>
      </c>
      <c r="P1148" s="422">
        <f t="shared" si="386"/>
        <v>0</v>
      </c>
      <c r="Q1148" s="423">
        <f t="shared" si="386"/>
        <v>0</v>
      </c>
      <c r="R1148" s="419">
        <f t="shared" si="386"/>
        <v>0</v>
      </c>
      <c r="S1148" s="421">
        <f t="shared" si="386"/>
        <v>0</v>
      </c>
      <c r="T1148" s="421">
        <f t="shared" si="386"/>
        <v>0</v>
      </c>
      <c r="U1148" s="421">
        <f t="shared" si="386"/>
        <v>0</v>
      </c>
      <c r="V1148" s="421">
        <f t="shared" si="386"/>
        <v>0</v>
      </c>
      <c r="W1148" s="421">
        <f t="shared" si="386"/>
        <v>0</v>
      </c>
      <c r="X1148" s="422">
        <f t="shared" si="386"/>
        <v>0</v>
      </c>
      <c r="Y1148" s="421">
        <f t="shared" si="386"/>
        <v>0</v>
      </c>
      <c r="Z1148" s="421">
        <f t="shared" si="386"/>
        <v>0</v>
      </c>
      <c r="AA1148" s="421">
        <f t="shared" si="386"/>
        <v>0</v>
      </c>
      <c r="AB1148" s="421">
        <f t="shared" si="386"/>
        <v>0</v>
      </c>
      <c r="AC1148" s="408">
        <f t="shared" si="387"/>
        <v>0</v>
      </c>
      <c r="AD1148" s="900"/>
      <c r="AE1148" s="901"/>
      <c r="AF1148" s="902"/>
    </row>
    <row r="1149" spans="1:32" ht="27.75" customHeight="1" outlineLevel="1" x14ac:dyDescent="0.2">
      <c r="A1149" s="11">
        <v>156</v>
      </c>
      <c r="B1149" s="669"/>
      <c r="C1149" s="298"/>
      <c r="D1149" s="298"/>
      <c r="E1149" s="299"/>
      <c r="F1149" s="859" t="s">
        <v>432</v>
      </c>
      <c r="G1149" s="860"/>
      <c r="H1149" s="860"/>
      <c r="I1149" s="860"/>
      <c r="J1149" s="860"/>
      <c r="K1149" s="860"/>
      <c r="L1149" s="861"/>
      <c r="M1149" s="408">
        <f t="shared" si="386"/>
        <v>0</v>
      </c>
      <c r="N1149" s="419">
        <f t="shared" si="386"/>
        <v>0</v>
      </c>
      <c r="O1149" s="422">
        <f t="shared" si="386"/>
        <v>0</v>
      </c>
      <c r="P1149" s="422">
        <f t="shared" si="386"/>
        <v>0</v>
      </c>
      <c r="Q1149" s="423">
        <f t="shared" si="386"/>
        <v>0</v>
      </c>
      <c r="R1149" s="419">
        <f t="shared" si="386"/>
        <v>0</v>
      </c>
      <c r="S1149" s="421">
        <f t="shared" si="386"/>
        <v>0</v>
      </c>
      <c r="T1149" s="421">
        <f t="shared" si="386"/>
        <v>0</v>
      </c>
      <c r="U1149" s="421">
        <f t="shared" si="386"/>
        <v>0</v>
      </c>
      <c r="V1149" s="421">
        <f t="shared" si="386"/>
        <v>0</v>
      </c>
      <c r="W1149" s="421">
        <f t="shared" si="386"/>
        <v>0</v>
      </c>
      <c r="X1149" s="422">
        <f t="shared" si="386"/>
        <v>0</v>
      </c>
      <c r="Y1149" s="421">
        <f t="shared" si="386"/>
        <v>0</v>
      </c>
      <c r="Z1149" s="421">
        <f t="shared" si="386"/>
        <v>0</v>
      </c>
      <c r="AA1149" s="421">
        <f t="shared" si="386"/>
        <v>0</v>
      </c>
      <c r="AB1149" s="421">
        <f t="shared" si="386"/>
        <v>0</v>
      </c>
      <c r="AC1149" s="408">
        <f t="shared" si="387"/>
        <v>0</v>
      </c>
      <c r="AD1149" s="900"/>
      <c r="AE1149" s="901"/>
      <c r="AF1149" s="902"/>
    </row>
    <row r="1150" spans="1:32" ht="15" customHeight="1" outlineLevel="1" x14ac:dyDescent="0.2">
      <c r="A1150" s="11">
        <v>157</v>
      </c>
      <c r="B1150" s="669"/>
      <c r="C1150" s="298"/>
      <c r="D1150" s="298"/>
      <c r="E1150" s="853" t="s">
        <v>546</v>
      </c>
      <c r="F1150" s="854"/>
      <c r="G1150" s="854"/>
      <c r="H1150" s="854"/>
      <c r="I1150" s="854"/>
      <c r="J1150" s="854"/>
      <c r="K1150" s="854"/>
      <c r="L1150" s="855"/>
      <c r="M1150" s="407">
        <f>SUBTOTAL(9,M1151:M1152)</f>
        <v>0</v>
      </c>
      <c r="N1150" s="410">
        <f t="shared" ref="N1150:AC1150" si="388">SUBTOTAL(9,N1151:N1152)</f>
        <v>0</v>
      </c>
      <c r="O1150" s="414">
        <f t="shared" si="388"/>
        <v>0</v>
      </c>
      <c r="P1150" s="413">
        <f t="shared" si="388"/>
        <v>0</v>
      </c>
      <c r="Q1150" s="415">
        <f t="shared" si="388"/>
        <v>0</v>
      </c>
      <c r="R1150" s="410">
        <f t="shared" si="388"/>
        <v>0</v>
      </c>
      <c r="S1150" s="414">
        <f t="shared" si="388"/>
        <v>0</v>
      </c>
      <c r="T1150" s="413">
        <f t="shared" si="388"/>
        <v>0</v>
      </c>
      <c r="U1150" s="413">
        <f t="shared" si="388"/>
        <v>0</v>
      </c>
      <c r="V1150" s="413">
        <f t="shared" si="388"/>
        <v>0</v>
      </c>
      <c r="W1150" s="413">
        <f t="shared" si="388"/>
        <v>0</v>
      </c>
      <c r="X1150" s="413">
        <f t="shared" si="388"/>
        <v>0</v>
      </c>
      <c r="Y1150" s="413">
        <f t="shared" si="388"/>
        <v>0</v>
      </c>
      <c r="Z1150" s="413">
        <f t="shared" si="388"/>
        <v>0</v>
      </c>
      <c r="AA1150" s="413">
        <f t="shared" si="388"/>
        <v>0</v>
      </c>
      <c r="AB1150" s="411">
        <f t="shared" si="388"/>
        <v>0</v>
      </c>
      <c r="AC1150" s="415">
        <f t="shared" si="388"/>
        <v>0</v>
      </c>
      <c r="AD1150" s="900"/>
      <c r="AE1150" s="901"/>
      <c r="AF1150" s="902"/>
    </row>
    <row r="1151" spans="1:32" ht="26.25" customHeight="1" outlineLevel="1" x14ac:dyDescent="0.2">
      <c r="A1151" s="11">
        <v>158</v>
      </c>
      <c r="B1151" s="669"/>
      <c r="C1151" s="298"/>
      <c r="D1151" s="298"/>
      <c r="E1151" s="299"/>
      <c r="F1151" s="856" t="s">
        <v>547</v>
      </c>
      <c r="G1151" s="857"/>
      <c r="H1151" s="857"/>
      <c r="I1151" s="857"/>
      <c r="J1151" s="857"/>
      <c r="K1151" s="857"/>
      <c r="L1151" s="858"/>
      <c r="M1151" s="408">
        <f t="shared" ref="M1151:AB1152" si="389">M375</f>
        <v>0</v>
      </c>
      <c r="N1151" s="419">
        <f t="shared" si="389"/>
        <v>0</v>
      </c>
      <c r="O1151" s="422">
        <f t="shared" si="389"/>
        <v>0</v>
      </c>
      <c r="P1151" s="422">
        <f t="shared" si="389"/>
        <v>0</v>
      </c>
      <c r="Q1151" s="423">
        <f t="shared" si="389"/>
        <v>0</v>
      </c>
      <c r="R1151" s="419">
        <f t="shared" si="389"/>
        <v>0</v>
      </c>
      <c r="S1151" s="421">
        <f t="shared" si="389"/>
        <v>0</v>
      </c>
      <c r="T1151" s="421">
        <f t="shared" si="389"/>
        <v>0</v>
      </c>
      <c r="U1151" s="421">
        <f t="shared" si="389"/>
        <v>0</v>
      </c>
      <c r="V1151" s="421">
        <f t="shared" si="389"/>
        <v>0</v>
      </c>
      <c r="W1151" s="421">
        <f t="shared" si="389"/>
        <v>0</v>
      </c>
      <c r="X1151" s="422">
        <f t="shared" si="389"/>
        <v>0</v>
      </c>
      <c r="Y1151" s="421">
        <f t="shared" si="389"/>
        <v>0</v>
      </c>
      <c r="Z1151" s="421">
        <f t="shared" si="389"/>
        <v>0</v>
      </c>
      <c r="AA1151" s="421">
        <f t="shared" si="389"/>
        <v>0</v>
      </c>
      <c r="AB1151" s="421">
        <f t="shared" si="389"/>
        <v>0</v>
      </c>
      <c r="AC1151" s="408">
        <f t="shared" ref="AC1151:AC1152" si="390">M1151-SUM(N1151:AB1151)</f>
        <v>0</v>
      </c>
      <c r="AD1151" s="900"/>
      <c r="AE1151" s="901"/>
      <c r="AF1151" s="902"/>
    </row>
    <row r="1152" spans="1:32" ht="15" customHeight="1" outlineLevel="1" x14ac:dyDescent="0.2">
      <c r="A1152" s="11">
        <v>159</v>
      </c>
      <c r="B1152" s="669"/>
      <c r="C1152" s="298"/>
      <c r="D1152" s="298"/>
      <c r="E1152" s="299"/>
      <c r="F1152" s="859" t="s">
        <v>570</v>
      </c>
      <c r="G1152" s="860"/>
      <c r="H1152" s="860"/>
      <c r="I1152" s="860"/>
      <c r="J1152" s="860"/>
      <c r="K1152" s="860"/>
      <c r="L1152" s="861"/>
      <c r="M1152" s="408">
        <f t="shared" si="389"/>
        <v>0</v>
      </c>
      <c r="N1152" s="419">
        <f t="shared" si="389"/>
        <v>0</v>
      </c>
      <c r="O1152" s="422">
        <f t="shared" si="389"/>
        <v>0</v>
      </c>
      <c r="P1152" s="422">
        <f t="shared" si="389"/>
        <v>0</v>
      </c>
      <c r="Q1152" s="423">
        <f t="shared" si="389"/>
        <v>0</v>
      </c>
      <c r="R1152" s="419">
        <f t="shared" si="389"/>
        <v>0</v>
      </c>
      <c r="S1152" s="421">
        <f t="shared" si="389"/>
        <v>0</v>
      </c>
      <c r="T1152" s="421">
        <f t="shared" si="389"/>
        <v>0</v>
      </c>
      <c r="U1152" s="421">
        <f t="shared" si="389"/>
        <v>0</v>
      </c>
      <c r="V1152" s="421">
        <f t="shared" si="389"/>
        <v>0</v>
      </c>
      <c r="W1152" s="421">
        <f t="shared" si="389"/>
        <v>0</v>
      </c>
      <c r="X1152" s="422">
        <f t="shared" si="389"/>
        <v>0</v>
      </c>
      <c r="Y1152" s="421">
        <f t="shared" si="389"/>
        <v>0</v>
      </c>
      <c r="Z1152" s="421">
        <f t="shared" si="389"/>
        <v>0</v>
      </c>
      <c r="AA1152" s="421">
        <f t="shared" si="389"/>
        <v>0</v>
      </c>
      <c r="AB1152" s="421">
        <f t="shared" si="389"/>
        <v>0</v>
      </c>
      <c r="AC1152" s="408">
        <f t="shared" si="390"/>
        <v>0</v>
      </c>
      <c r="AD1152" s="900"/>
      <c r="AE1152" s="901"/>
      <c r="AF1152" s="902"/>
    </row>
    <row r="1153" spans="1:32" ht="15" customHeight="1" outlineLevel="1" x14ac:dyDescent="0.2">
      <c r="A1153" s="11">
        <v>160</v>
      </c>
      <c r="B1153" s="669"/>
      <c r="C1153" s="298"/>
      <c r="D1153" s="298"/>
      <c r="E1153" s="853" t="s">
        <v>548</v>
      </c>
      <c r="F1153" s="854"/>
      <c r="G1153" s="854"/>
      <c r="H1153" s="854"/>
      <c r="I1153" s="854"/>
      <c r="J1153" s="854"/>
      <c r="K1153" s="854"/>
      <c r="L1153" s="855"/>
      <c r="M1153" s="407">
        <f>SUBTOTAL(9,M1154:M1156)</f>
        <v>0</v>
      </c>
      <c r="N1153" s="410">
        <f t="shared" ref="N1153:AC1153" si="391">SUBTOTAL(9,N1154:N1156)</f>
        <v>0</v>
      </c>
      <c r="O1153" s="414">
        <f t="shared" si="391"/>
        <v>0</v>
      </c>
      <c r="P1153" s="413">
        <f t="shared" si="391"/>
        <v>0</v>
      </c>
      <c r="Q1153" s="415">
        <f t="shared" si="391"/>
        <v>0</v>
      </c>
      <c r="R1153" s="410">
        <f t="shared" si="391"/>
        <v>0</v>
      </c>
      <c r="S1153" s="414">
        <f t="shared" si="391"/>
        <v>0</v>
      </c>
      <c r="T1153" s="413">
        <f t="shared" si="391"/>
        <v>0</v>
      </c>
      <c r="U1153" s="413">
        <f t="shared" si="391"/>
        <v>0</v>
      </c>
      <c r="V1153" s="413">
        <f t="shared" si="391"/>
        <v>0</v>
      </c>
      <c r="W1153" s="413">
        <f t="shared" si="391"/>
        <v>0</v>
      </c>
      <c r="X1153" s="413">
        <f t="shared" si="391"/>
        <v>0</v>
      </c>
      <c r="Y1153" s="413">
        <f t="shared" si="391"/>
        <v>0</v>
      </c>
      <c r="Z1153" s="413">
        <f t="shared" si="391"/>
        <v>0</v>
      </c>
      <c r="AA1153" s="413">
        <f t="shared" si="391"/>
        <v>0</v>
      </c>
      <c r="AB1153" s="411">
        <f t="shared" si="391"/>
        <v>0</v>
      </c>
      <c r="AC1153" s="415">
        <f t="shared" si="391"/>
        <v>0</v>
      </c>
      <c r="AD1153" s="900"/>
      <c r="AE1153" s="901"/>
      <c r="AF1153" s="902"/>
    </row>
    <row r="1154" spans="1:32" ht="15" customHeight="1" outlineLevel="1" x14ac:dyDescent="0.2">
      <c r="A1154" s="11">
        <v>161</v>
      </c>
      <c r="B1154" s="669"/>
      <c r="C1154" s="298"/>
      <c r="D1154" s="298"/>
      <c r="E1154" s="299"/>
      <c r="F1154" s="856" t="s">
        <v>549</v>
      </c>
      <c r="G1154" s="857"/>
      <c r="H1154" s="857"/>
      <c r="I1154" s="857"/>
      <c r="J1154" s="857"/>
      <c r="K1154" s="857"/>
      <c r="L1154" s="858"/>
      <c r="M1154" s="408">
        <f t="shared" ref="M1154:AB1156" si="392">M378</f>
        <v>0</v>
      </c>
      <c r="N1154" s="419">
        <f t="shared" si="392"/>
        <v>0</v>
      </c>
      <c r="O1154" s="422">
        <f t="shared" si="392"/>
        <v>0</v>
      </c>
      <c r="P1154" s="422">
        <f t="shared" si="392"/>
        <v>0</v>
      </c>
      <c r="Q1154" s="423">
        <f t="shared" si="392"/>
        <v>0</v>
      </c>
      <c r="R1154" s="419">
        <f t="shared" si="392"/>
        <v>0</v>
      </c>
      <c r="S1154" s="421">
        <f t="shared" si="392"/>
        <v>0</v>
      </c>
      <c r="T1154" s="421">
        <f t="shared" si="392"/>
        <v>0</v>
      </c>
      <c r="U1154" s="421">
        <f t="shared" si="392"/>
        <v>0</v>
      </c>
      <c r="V1154" s="421">
        <f t="shared" si="392"/>
        <v>0</v>
      </c>
      <c r="W1154" s="421">
        <f t="shared" si="392"/>
        <v>0</v>
      </c>
      <c r="X1154" s="422">
        <f t="shared" si="392"/>
        <v>0</v>
      </c>
      <c r="Y1154" s="421">
        <f t="shared" si="392"/>
        <v>0</v>
      </c>
      <c r="Z1154" s="421">
        <f t="shared" si="392"/>
        <v>0</v>
      </c>
      <c r="AA1154" s="421">
        <f t="shared" si="392"/>
        <v>0</v>
      </c>
      <c r="AB1154" s="421">
        <f t="shared" si="392"/>
        <v>0</v>
      </c>
      <c r="AC1154" s="408">
        <f t="shared" ref="AC1154:AC1156" si="393">M1154-SUM(N1154:AB1154)</f>
        <v>0</v>
      </c>
      <c r="AD1154" s="900"/>
      <c r="AE1154" s="901"/>
      <c r="AF1154" s="902"/>
    </row>
    <row r="1155" spans="1:32" outlineLevel="1" x14ac:dyDescent="0.2">
      <c r="A1155" s="11">
        <v>162</v>
      </c>
      <c r="B1155" s="669"/>
      <c r="C1155" s="670"/>
      <c r="D1155" s="670"/>
      <c r="E1155" s="670"/>
      <c r="F1155" s="915" t="s">
        <v>574</v>
      </c>
      <c r="G1155" s="916"/>
      <c r="H1155" s="916"/>
      <c r="I1155" s="916"/>
      <c r="J1155" s="916"/>
      <c r="K1155" s="916"/>
      <c r="L1155" s="917"/>
      <c r="M1155" s="408">
        <f t="shared" si="392"/>
        <v>0</v>
      </c>
      <c r="N1155" s="419">
        <f t="shared" si="392"/>
        <v>0</v>
      </c>
      <c r="O1155" s="422">
        <f t="shared" si="392"/>
        <v>0</v>
      </c>
      <c r="P1155" s="422">
        <f t="shared" si="392"/>
        <v>0</v>
      </c>
      <c r="Q1155" s="423">
        <f t="shared" si="392"/>
        <v>0</v>
      </c>
      <c r="R1155" s="419">
        <f t="shared" si="392"/>
        <v>0</v>
      </c>
      <c r="S1155" s="421">
        <f t="shared" si="392"/>
        <v>0</v>
      </c>
      <c r="T1155" s="421">
        <f t="shared" si="392"/>
        <v>0</v>
      </c>
      <c r="U1155" s="421">
        <f t="shared" si="392"/>
        <v>0</v>
      </c>
      <c r="V1155" s="421">
        <f t="shared" si="392"/>
        <v>0</v>
      </c>
      <c r="W1155" s="421">
        <f t="shared" si="392"/>
        <v>0</v>
      </c>
      <c r="X1155" s="422">
        <f t="shared" si="392"/>
        <v>0</v>
      </c>
      <c r="Y1155" s="421">
        <f t="shared" si="392"/>
        <v>0</v>
      </c>
      <c r="Z1155" s="421">
        <f t="shared" si="392"/>
        <v>0</v>
      </c>
      <c r="AA1155" s="421">
        <f t="shared" si="392"/>
        <v>0</v>
      </c>
      <c r="AB1155" s="421">
        <f t="shared" si="392"/>
        <v>0</v>
      </c>
      <c r="AC1155" s="408">
        <f t="shared" si="393"/>
        <v>0</v>
      </c>
      <c r="AD1155" s="900"/>
      <c r="AE1155" s="901"/>
      <c r="AF1155" s="902"/>
    </row>
    <row r="1156" spans="1:32" ht="27.75" customHeight="1" outlineLevel="1" x14ac:dyDescent="0.2">
      <c r="A1156" s="11">
        <v>163</v>
      </c>
      <c r="B1156" s="669"/>
      <c r="C1156" s="670"/>
      <c r="D1156" s="670"/>
      <c r="E1156" s="670"/>
      <c r="F1156" s="859" t="s">
        <v>566</v>
      </c>
      <c r="G1156" s="860"/>
      <c r="H1156" s="860"/>
      <c r="I1156" s="860"/>
      <c r="J1156" s="860"/>
      <c r="K1156" s="860"/>
      <c r="L1156" s="861"/>
      <c r="M1156" s="408">
        <f t="shared" si="392"/>
        <v>0</v>
      </c>
      <c r="N1156" s="419">
        <f t="shared" si="392"/>
        <v>0</v>
      </c>
      <c r="O1156" s="422">
        <f t="shared" si="392"/>
        <v>0</v>
      </c>
      <c r="P1156" s="422">
        <f t="shared" si="392"/>
        <v>0</v>
      </c>
      <c r="Q1156" s="423">
        <f t="shared" si="392"/>
        <v>0</v>
      </c>
      <c r="R1156" s="419">
        <f t="shared" si="392"/>
        <v>0</v>
      </c>
      <c r="S1156" s="421">
        <f t="shared" si="392"/>
        <v>0</v>
      </c>
      <c r="T1156" s="421">
        <f t="shared" si="392"/>
        <v>0</v>
      </c>
      <c r="U1156" s="421">
        <f t="shared" si="392"/>
        <v>0</v>
      </c>
      <c r="V1156" s="421">
        <f t="shared" si="392"/>
        <v>0</v>
      </c>
      <c r="W1156" s="421">
        <f t="shared" si="392"/>
        <v>0</v>
      </c>
      <c r="X1156" s="422">
        <f t="shared" si="392"/>
        <v>0</v>
      </c>
      <c r="Y1156" s="421">
        <f t="shared" si="392"/>
        <v>0</v>
      </c>
      <c r="Z1156" s="421">
        <f t="shared" si="392"/>
        <v>0</v>
      </c>
      <c r="AA1156" s="421">
        <f t="shared" si="392"/>
        <v>0</v>
      </c>
      <c r="AB1156" s="421">
        <f t="shared" si="392"/>
        <v>0</v>
      </c>
      <c r="AC1156" s="408">
        <f t="shared" si="393"/>
        <v>0</v>
      </c>
      <c r="AD1156" s="903"/>
      <c r="AE1156" s="904"/>
      <c r="AF1156" s="905"/>
    </row>
    <row r="1157" spans="1:32" outlineLevel="1" x14ac:dyDescent="0.2">
      <c r="A1157" s="11">
        <v>164</v>
      </c>
      <c r="B1157" s="669"/>
      <c r="C1157" s="670"/>
      <c r="D1157" s="844" t="s">
        <v>23</v>
      </c>
      <c r="E1157" s="845"/>
      <c r="F1157" s="845"/>
      <c r="G1157" s="845"/>
      <c r="H1157" s="845"/>
      <c r="I1157" s="845"/>
      <c r="J1157" s="845"/>
      <c r="K1157" s="845"/>
      <c r="L1157" s="845"/>
      <c r="M1157" s="845"/>
      <c r="N1157" s="845"/>
      <c r="O1157" s="845"/>
      <c r="P1157" s="845"/>
      <c r="Q1157" s="845"/>
      <c r="R1157" s="845"/>
      <c r="S1157" s="845"/>
      <c r="T1157" s="845"/>
      <c r="U1157" s="845"/>
      <c r="V1157" s="845"/>
      <c r="W1157" s="845"/>
      <c r="X1157" s="845"/>
      <c r="Y1157" s="845"/>
      <c r="Z1157" s="845"/>
      <c r="AA1157" s="845"/>
      <c r="AB1157" s="845"/>
      <c r="AC1157" s="845"/>
      <c r="AD1157" s="845"/>
      <c r="AE1157" s="845"/>
      <c r="AF1157" s="846"/>
    </row>
    <row r="1158" spans="1:32" outlineLevel="1" x14ac:dyDescent="0.2">
      <c r="A1158" s="11">
        <v>165</v>
      </c>
      <c r="B1158" s="669"/>
      <c r="C1158" s="670"/>
      <c r="D1158" s="670"/>
      <c r="E1158" s="918" t="s">
        <v>126</v>
      </c>
      <c r="F1158" s="919"/>
      <c r="G1158" s="919"/>
      <c r="H1158" s="919"/>
      <c r="I1158" s="919"/>
      <c r="J1158" s="919"/>
      <c r="K1158" s="919"/>
      <c r="L1158" s="920"/>
      <c r="M1158" s="407">
        <f>SUBTOTAL(9,M1159:M1160)</f>
        <v>0</v>
      </c>
      <c r="N1158" s="410">
        <f t="shared" ref="N1158:AC1158" si="394">SUBTOTAL(9,N1159:N1160)</f>
        <v>0</v>
      </c>
      <c r="O1158" s="414">
        <f t="shared" si="394"/>
        <v>0</v>
      </c>
      <c r="P1158" s="413">
        <f t="shared" si="394"/>
        <v>0</v>
      </c>
      <c r="Q1158" s="415">
        <f t="shared" si="394"/>
        <v>0</v>
      </c>
      <c r="R1158" s="410">
        <f t="shared" si="394"/>
        <v>0</v>
      </c>
      <c r="S1158" s="414">
        <f t="shared" si="394"/>
        <v>0</v>
      </c>
      <c r="T1158" s="413">
        <f t="shared" si="394"/>
        <v>0</v>
      </c>
      <c r="U1158" s="413">
        <f t="shared" si="394"/>
        <v>0</v>
      </c>
      <c r="V1158" s="413">
        <f t="shared" si="394"/>
        <v>0</v>
      </c>
      <c r="W1158" s="413">
        <f t="shared" si="394"/>
        <v>0</v>
      </c>
      <c r="X1158" s="413">
        <f t="shared" si="394"/>
        <v>0</v>
      </c>
      <c r="Y1158" s="413">
        <f t="shared" si="394"/>
        <v>0</v>
      </c>
      <c r="Z1158" s="413">
        <f t="shared" si="394"/>
        <v>0</v>
      </c>
      <c r="AA1158" s="413">
        <f t="shared" si="394"/>
        <v>0</v>
      </c>
      <c r="AB1158" s="411">
        <f t="shared" si="394"/>
        <v>0</v>
      </c>
      <c r="AC1158" s="415">
        <f t="shared" si="394"/>
        <v>0</v>
      </c>
      <c r="AD1158" s="1440"/>
      <c r="AE1158" s="828"/>
      <c r="AF1158" s="829"/>
    </row>
    <row r="1159" spans="1:32" outlineLevel="1" x14ac:dyDescent="0.2">
      <c r="A1159" s="11">
        <v>166</v>
      </c>
      <c r="B1159" s="669"/>
      <c r="C1159" s="670"/>
      <c r="D1159" s="670"/>
      <c r="E1159" s="670"/>
      <c r="F1159" s="856" t="s">
        <v>127</v>
      </c>
      <c r="G1159" s="857"/>
      <c r="H1159" s="857"/>
      <c r="I1159" s="857"/>
      <c r="J1159" s="857"/>
      <c r="K1159" s="857"/>
      <c r="L1159" s="858"/>
      <c r="M1159" s="408">
        <f t="shared" ref="M1159:AB1160" si="395">M383</f>
        <v>0</v>
      </c>
      <c r="N1159" s="419">
        <f t="shared" si="395"/>
        <v>0</v>
      </c>
      <c r="O1159" s="422">
        <f t="shared" si="395"/>
        <v>0</v>
      </c>
      <c r="P1159" s="422">
        <f t="shared" si="395"/>
        <v>0</v>
      </c>
      <c r="Q1159" s="423">
        <f t="shared" si="395"/>
        <v>0</v>
      </c>
      <c r="R1159" s="419">
        <f t="shared" si="395"/>
        <v>0</v>
      </c>
      <c r="S1159" s="421">
        <f t="shared" si="395"/>
        <v>0</v>
      </c>
      <c r="T1159" s="421">
        <f t="shared" si="395"/>
        <v>0</v>
      </c>
      <c r="U1159" s="421">
        <f t="shared" si="395"/>
        <v>0</v>
      </c>
      <c r="V1159" s="421">
        <f t="shared" si="395"/>
        <v>0</v>
      </c>
      <c r="W1159" s="421">
        <f t="shared" si="395"/>
        <v>0</v>
      </c>
      <c r="X1159" s="422">
        <f t="shared" si="395"/>
        <v>0</v>
      </c>
      <c r="Y1159" s="421">
        <f t="shared" si="395"/>
        <v>0</v>
      </c>
      <c r="Z1159" s="421">
        <f t="shared" si="395"/>
        <v>0</v>
      </c>
      <c r="AA1159" s="421">
        <f t="shared" si="395"/>
        <v>0</v>
      </c>
      <c r="AB1159" s="421">
        <f t="shared" si="395"/>
        <v>0</v>
      </c>
      <c r="AC1159" s="408">
        <f t="shared" ref="AC1159:AC1160" si="396">M1159-SUM(N1159:AB1159)</f>
        <v>0</v>
      </c>
      <c r="AD1159" s="830"/>
      <c r="AE1159" s="831"/>
      <c r="AF1159" s="832"/>
    </row>
    <row r="1160" spans="1:32" outlineLevel="1" x14ac:dyDescent="0.2">
      <c r="A1160" s="11">
        <v>167</v>
      </c>
      <c r="B1160" s="669"/>
      <c r="C1160" s="670"/>
      <c r="D1160" s="670"/>
      <c r="E1160" s="670"/>
      <c r="F1160" s="859" t="s">
        <v>128</v>
      </c>
      <c r="G1160" s="860"/>
      <c r="H1160" s="860"/>
      <c r="I1160" s="860"/>
      <c r="J1160" s="860"/>
      <c r="K1160" s="860"/>
      <c r="L1160" s="861"/>
      <c r="M1160" s="408">
        <f t="shared" si="395"/>
        <v>0</v>
      </c>
      <c r="N1160" s="419">
        <f t="shared" si="395"/>
        <v>0</v>
      </c>
      <c r="O1160" s="422">
        <f t="shared" si="395"/>
        <v>0</v>
      </c>
      <c r="P1160" s="422">
        <f t="shared" si="395"/>
        <v>0</v>
      </c>
      <c r="Q1160" s="423">
        <f t="shared" si="395"/>
        <v>0</v>
      </c>
      <c r="R1160" s="419">
        <f t="shared" si="395"/>
        <v>0</v>
      </c>
      <c r="S1160" s="421">
        <f t="shared" si="395"/>
        <v>0</v>
      </c>
      <c r="T1160" s="421">
        <f t="shared" si="395"/>
        <v>0</v>
      </c>
      <c r="U1160" s="421">
        <f t="shared" si="395"/>
        <v>0</v>
      </c>
      <c r="V1160" s="421">
        <f t="shared" si="395"/>
        <v>0</v>
      </c>
      <c r="W1160" s="421">
        <f t="shared" si="395"/>
        <v>0</v>
      </c>
      <c r="X1160" s="422">
        <f t="shared" si="395"/>
        <v>0</v>
      </c>
      <c r="Y1160" s="421">
        <f t="shared" si="395"/>
        <v>0</v>
      </c>
      <c r="Z1160" s="421">
        <f t="shared" si="395"/>
        <v>0</v>
      </c>
      <c r="AA1160" s="421">
        <f t="shared" si="395"/>
        <v>0</v>
      </c>
      <c r="AB1160" s="421">
        <f t="shared" si="395"/>
        <v>0</v>
      </c>
      <c r="AC1160" s="408">
        <f t="shared" si="396"/>
        <v>0</v>
      </c>
      <c r="AD1160" s="830"/>
      <c r="AE1160" s="831"/>
      <c r="AF1160" s="832"/>
    </row>
    <row r="1161" spans="1:32" outlineLevel="1" x14ac:dyDescent="0.2">
      <c r="A1161" s="11">
        <v>168</v>
      </c>
      <c r="B1161" s="669"/>
      <c r="C1161" s="670"/>
      <c r="D1161" s="670"/>
      <c r="E1161" s="853" t="s">
        <v>129</v>
      </c>
      <c r="F1161" s="854"/>
      <c r="G1161" s="854"/>
      <c r="H1161" s="854"/>
      <c r="I1161" s="854"/>
      <c r="J1161" s="854"/>
      <c r="K1161" s="854"/>
      <c r="L1161" s="855"/>
      <c r="M1161" s="407">
        <f>SUBTOTAL(9,M1162:M1163)</f>
        <v>0</v>
      </c>
      <c r="N1161" s="410">
        <f t="shared" ref="N1161:AC1161" si="397">SUBTOTAL(9,N1162:N1163)</f>
        <v>0</v>
      </c>
      <c r="O1161" s="414">
        <f t="shared" si="397"/>
        <v>0</v>
      </c>
      <c r="P1161" s="413">
        <f t="shared" si="397"/>
        <v>0</v>
      </c>
      <c r="Q1161" s="415">
        <f t="shared" si="397"/>
        <v>0</v>
      </c>
      <c r="R1161" s="410">
        <f t="shared" si="397"/>
        <v>0</v>
      </c>
      <c r="S1161" s="414">
        <f t="shared" si="397"/>
        <v>0</v>
      </c>
      <c r="T1161" s="413">
        <f t="shared" si="397"/>
        <v>0</v>
      </c>
      <c r="U1161" s="413">
        <f t="shared" si="397"/>
        <v>0</v>
      </c>
      <c r="V1161" s="413">
        <f t="shared" si="397"/>
        <v>0</v>
      </c>
      <c r="W1161" s="413">
        <f t="shared" si="397"/>
        <v>0</v>
      </c>
      <c r="X1161" s="413">
        <f t="shared" si="397"/>
        <v>0</v>
      </c>
      <c r="Y1161" s="413">
        <f t="shared" si="397"/>
        <v>0</v>
      </c>
      <c r="Z1161" s="413">
        <f t="shared" si="397"/>
        <v>0</v>
      </c>
      <c r="AA1161" s="413">
        <f t="shared" si="397"/>
        <v>0</v>
      </c>
      <c r="AB1161" s="411">
        <f t="shared" si="397"/>
        <v>0</v>
      </c>
      <c r="AC1161" s="415">
        <f t="shared" si="397"/>
        <v>0</v>
      </c>
      <c r="AD1161" s="830"/>
      <c r="AE1161" s="831"/>
      <c r="AF1161" s="832"/>
    </row>
    <row r="1162" spans="1:32" outlineLevel="1" x14ac:dyDescent="0.2">
      <c r="A1162" s="11">
        <v>169</v>
      </c>
      <c r="B1162" s="669"/>
      <c r="C1162" s="670"/>
      <c r="D1162" s="670"/>
      <c r="E1162" s="670"/>
      <c r="F1162" s="856" t="s">
        <v>130</v>
      </c>
      <c r="G1162" s="857"/>
      <c r="H1162" s="857"/>
      <c r="I1162" s="857"/>
      <c r="J1162" s="857"/>
      <c r="K1162" s="857"/>
      <c r="L1162" s="858"/>
      <c r="M1162" s="408">
        <f t="shared" ref="M1162:AB1163" si="398">M386</f>
        <v>0</v>
      </c>
      <c r="N1162" s="419">
        <f t="shared" si="398"/>
        <v>0</v>
      </c>
      <c r="O1162" s="422">
        <f t="shared" si="398"/>
        <v>0</v>
      </c>
      <c r="P1162" s="422">
        <f t="shared" si="398"/>
        <v>0</v>
      </c>
      <c r="Q1162" s="423">
        <f t="shared" si="398"/>
        <v>0</v>
      </c>
      <c r="R1162" s="419">
        <f t="shared" si="398"/>
        <v>0</v>
      </c>
      <c r="S1162" s="421">
        <f t="shared" si="398"/>
        <v>0</v>
      </c>
      <c r="T1162" s="421">
        <f t="shared" si="398"/>
        <v>0</v>
      </c>
      <c r="U1162" s="421">
        <f t="shared" si="398"/>
        <v>0</v>
      </c>
      <c r="V1162" s="421">
        <f t="shared" si="398"/>
        <v>0</v>
      </c>
      <c r="W1162" s="421">
        <f t="shared" si="398"/>
        <v>0</v>
      </c>
      <c r="X1162" s="422">
        <f t="shared" si="398"/>
        <v>0</v>
      </c>
      <c r="Y1162" s="421">
        <f t="shared" si="398"/>
        <v>0</v>
      </c>
      <c r="Z1162" s="421">
        <f t="shared" si="398"/>
        <v>0</v>
      </c>
      <c r="AA1162" s="421">
        <f t="shared" si="398"/>
        <v>0</v>
      </c>
      <c r="AB1162" s="421">
        <f t="shared" si="398"/>
        <v>0</v>
      </c>
      <c r="AC1162" s="408">
        <f t="shared" ref="AC1162:AC1163" si="399">M1162-SUM(N1162:AB1162)</f>
        <v>0</v>
      </c>
      <c r="AD1162" s="830"/>
      <c r="AE1162" s="831"/>
      <c r="AF1162" s="832"/>
    </row>
    <row r="1163" spans="1:32" outlineLevel="1" x14ac:dyDescent="0.2">
      <c r="A1163" s="11">
        <v>170</v>
      </c>
      <c r="B1163" s="669"/>
      <c r="C1163" s="670"/>
      <c r="D1163" s="670"/>
      <c r="E1163" s="670"/>
      <c r="F1163" s="859" t="s">
        <v>131</v>
      </c>
      <c r="G1163" s="860"/>
      <c r="H1163" s="860"/>
      <c r="I1163" s="860"/>
      <c r="J1163" s="860"/>
      <c r="K1163" s="860"/>
      <c r="L1163" s="861"/>
      <c r="M1163" s="408">
        <f t="shared" si="398"/>
        <v>0</v>
      </c>
      <c r="N1163" s="419">
        <f t="shared" si="398"/>
        <v>0</v>
      </c>
      <c r="O1163" s="422">
        <f t="shared" si="398"/>
        <v>0</v>
      </c>
      <c r="P1163" s="422">
        <f t="shared" si="398"/>
        <v>0</v>
      </c>
      <c r="Q1163" s="423">
        <f t="shared" si="398"/>
        <v>0</v>
      </c>
      <c r="R1163" s="419">
        <f t="shared" si="398"/>
        <v>0</v>
      </c>
      <c r="S1163" s="421">
        <f t="shared" si="398"/>
        <v>0</v>
      </c>
      <c r="T1163" s="421">
        <f t="shared" si="398"/>
        <v>0</v>
      </c>
      <c r="U1163" s="421">
        <f t="shared" si="398"/>
        <v>0</v>
      </c>
      <c r="V1163" s="421">
        <f t="shared" si="398"/>
        <v>0</v>
      </c>
      <c r="W1163" s="421">
        <f t="shared" si="398"/>
        <v>0</v>
      </c>
      <c r="X1163" s="422">
        <f t="shared" si="398"/>
        <v>0</v>
      </c>
      <c r="Y1163" s="421">
        <f t="shared" si="398"/>
        <v>0</v>
      </c>
      <c r="Z1163" s="421">
        <f t="shared" si="398"/>
        <v>0</v>
      </c>
      <c r="AA1163" s="421">
        <f t="shared" si="398"/>
        <v>0</v>
      </c>
      <c r="AB1163" s="421">
        <f t="shared" si="398"/>
        <v>0</v>
      </c>
      <c r="AC1163" s="408">
        <f t="shared" si="399"/>
        <v>0</v>
      </c>
      <c r="AD1163" s="830"/>
      <c r="AE1163" s="831"/>
      <c r="AF1163" s="832"/>
    </row>
    <row r="1164" spans="1:32" outlineLevel="1" x14ac:dyDescent="0.2">
      <c r="A1164" s="11">
        <v>171</v>
      </c>
      <c r="B1164" s="669"/>
      <c r="C1164" s="670"/>
      <c r="D1164" s="670"/>
      <c r="E1164" s="853" t="s">
        <v>132</v>
      </c>
      <c r="F1164" s="854"/>
      <c r="G1164" s="854"/>
      <c r="H1164" s="854"/>
      <c r="I1164" s="854"/>
      <c r="J1164" s="854"/>
      <c r="K1164" s="854"/>
      <c r="L1164" s="855"/>
      <c r="M1164" s="407">
        <f>SUBTOTAL(9,M1165:M1166)</f>
        <v>0</v>
      </c>
      <c r="N1164" s="410">
        <f t="shared" ref="N1164:AC1164" si="400">SUBTOTAL(9,N1165:N1166)</f>
        <v>0</v>
      </c>
      <c r="O1164" s="414">
        <f t="shared" si="400"/>
        <v>0</v>
      </c>
      <c r="P1164" s="413">
        <f t="shared" si="400"/>
        <v>0</v>
      </c>
      <c r="Q1164" s="415">
        <f t="shared" si="400"/>
        <v>0</v>
      </c>
      <c r="R1164" s="410">
        <f t="shared" si="400"/>
        <v>0</v>
      </c>
      <c r="S1164" s="414">
        <f t="shared" si="400"/>
        <v>0</v>
      </c>
      <c r="T1164" s="413">
        <f t="shared" si="400"/>
        <v>0</v>
      </c>
      <c r="U1164" s="413">
        <f t="shared" si="400"/>
        <v>0</v>
      </c>
      <c r="V1164" s="413">
        <f t="shared" si="400"/>
        <v>0</v>
      </c>
      <c r="W1164" s="413">
        <f t="shared" si="400"/>
        <v>0</v>
      </c>
      <c r="X1164" s="413">
        <f t="shared" si="400"/>
        <v>0</v>
      </c>
      <c r="Y1164" s="413">
        <f t="shared" si="400"/>
        <v>0</v>
      </c>
      <c r="Z1164" s="413">
        <f t="shared" si="400"/>
        <v>0</v>
      </c>
      <c r="AA1164" s="413">
        <f t="shared" si="400"/>
        <v>0</v>
      </c>
      <c r="AB1164" s="411">
        <f t="shared" si="400"/>
        <v>0</v>
      </c>
      <c r="AC1164" s="415">
        <f t="shared" si="400"/>
        <v>0</v>
      </c>
      <c r="AD1164" s="830"/>
      <c r="AE1164" s="831"/>
      <c r="AF1164" s="832"/>
    </row>
    <row r="1165" spans="1:32" outlineLevel="1" x14ac:dyDescent="0.2">
      <c r="A1165" s="11">
        <v>172</v>
      </c>
      <c r="B1165" s="669"/>
      <c r="C1165" s="670"/>
      <c r="D1165" s="670"/>
      <c r="E1165" s="670"/>
      <c r="F1165" s="856" t="s">
        <v>133</v>
      </c>
      <c r="G1165" s="857"/>
      <c r="H1165" s="857"/>
      <c r="I1165" s="857"/>
      <c r="J1165" s="857"/>
      <c r="K1165" s="857"/>
      <c r="L1165" s="858"/>
      <c r="M1165" s="408">
        <f t="shared" ref="M1165:AB1166" si="401">M389</f>
        <v>0</v>
      </c>
      <c r="N1165" s="419">
        <f t="shared" si="401"/>
        <v>0</v>
      </c>
      <c r="O1165" s="422">
        <f t="shared" si="401"/>
        <v>0</v>
      </c>
      <c r="P1165" s="422">
        <f t="shared" si="401"/>
        <v>0</v>
      </c>
      <c r="Q1165" s="423">
        <f t="shared" si="401"/>
        <v>0</v>
      </c>
      <c r="R1165" s="419">
        <f t="shared" si="401"/>
        <v>0</v>
      </c>
      <c r="S1165" s="421">
        <f t="shared" si="401"/>
        <v>0</v>
      </c>
      <c r="T1165" s="421">
        <f t="shared" si="401"/>
        <v>0</v>
      </c>
      <c r="U1165" s="421">
        <f t="shared" si="401"/>
        <v>0</v>
      </c>
      <c r="V1165" s="421">
        <f t="shared" si="401"/>
        <v>0</v>
      </c>
      <c r="W1165" s="421">
        <f t="shared" si="401"/>
        <v>0</v>
      </c>
      <c r="X1165" s="422">
        <f t="shared" si="401"/>
        <v>0</v>
      </c>
      <c r="Y1165" s="421">
        <f t="shared" si="401"/>
        <v>0</v>
      </c>
      <c r="Z1165" s="421">
        <f t="shared" si="401"/>
        <v>0</v>
      </c>
      <c r="AA1165" s="421">
        <f t="shared" si="401"/>
        <v>0</v>
      </c>
      <c r="AB1165" s="421">
        <f t="shared" si="401"/>
        <v>0</v>
      </c>
      <c r="AC1165" s="408">
        <f t="shared" ref="AC1165:AC1166" si="402">M1165-SUM(N1165:AB1165)</f>
        <v>0</v>
      </c>
      <c r="AD1165" s="830"/>
      <c r="AE1165" s="831"/>
      <c r="AF1165" s="832"/>
    </row>
    <row r="1166" spans="1:32" outlineLevel="1" x14ac:dyDescent="0.2">
      <c r="A1166" s="11">
        <v>173</v>
      </c>
      <c r="B1166" s="669"/>
      <c r="C1166" s="670"/>
      <c r="D1166" s="670"/>
      <c r="E1166" s="670"/>
      <c r="F1166" s="859" t="s">
        <v>134</v>
      </c>
      <c r="G1166" s="860"/>
      <c r="H1166" s="860"/>
      <c r="I1166" s="860"/>
      <c r="J1166" s="860"/>
      <c r="K1166" s="860"/>
      <c r="L1166" s="861"/>
      <c r="M1166" s="408">
        <f t="shared" si="401"/>
        <v>0</v>
      </c>
      <c r="N1166" s="419">
        <f t="shared" si="401"/>
        <v>0</v>
      </c>
      <c r="O1166" s="422">
        <f t="shared" si="401"/>
        <v>0</v>
      </c>
      <c r="P1166" s="422">
        <f t="shared" si="401"/>
        <v>0</v>
      </c>
      <c r="Q1166" s="423">
        <f t="shared" si="401"/>
        <v>0</v>
      </c>
      <c r="R1166" s="419">
        <f t="shared" si="401"/>
        <v>0</v>
      </c>
      <c r="S1166" s="421">
        <f t="shared" si="401"/>
        <v>0</v>
      </c>
      <c r="T1166" s="421">
        <f t="shared" si="401"/>
        <v>0</v>
      </c>
      <c r="U1166" s="421">
        <f t="shared" si="401"/>
        <v>0</v>
      </c>
      <c r="V1166" s="421">
        <f t="shared" si="401"/>
        <v>0</v>
      </c>
      <c r="W1166" s="421">
        <f t="shared" si="401"/>
        <v>0</v>
      </c>
      <c r="X1166" s="422">
        <f t="shared" si="401"/>
        <v>0</v>
      </c>
      <c r="Y1166" s="421">
        <f t="shared" si="401"/>
        <v>0</v>
      </c>
      <c r="Z1166" s="421">
        <f t="shared" si="401"/>
        <v>0</v>
      </c>
      <c r="AA1166" s="421">
        <f t="shared" si="401"/>
        <v>0</v>
      </c>
      <c r="AB1166" s="421">
        <f t="shared" si="401"/>
        <v>0</v>
      </c>
      <c r="AC1166" s="408">
        <f t="shared" si="402"/>
        <v>0</v>
      </c>
      <c r="AD1166" s="830"/>
      <c r="AE1166" s="831"/>
      <c r="AF1166" s="832"/>
    </row>
    <row r="1167" spans="1:32" outlineLevel="1" x14ac:dyDescent="0.2">
      <c r="A1167" s="11">
        <v>174</v>
      </c>
      <c r="B1167" s="669"/>
      <c r="C1167" s="670"/>
      <c r="D1167" s="670"/>
      <c r="E1167" s="853" t="s">
        <v>135</v>
      </c>
      <c r="F1167" s="854"/>
      <c r="G1167" s="854"/>
      <c r="H1167" s="854"/>
      <c r="I1167" s="854"/>
      <c r="J1167" s="854"/>
      <c r="K1167" s="854"/>
      <c r="L1167" s="855"/>
      <c r="M1167" s="407">
        <f>SUBTOTAL(9,M1168:M1169)</f>
        <v>0</v>
      </c>
      <c r="N1167" s="410">
        <f t="shared" ref="N1167:AC1167" si="403">SUBTOTAL(9,N1168:N1169)</f>
        <v>0</v>
      </c>
      <c r="O1167" s="414">
        <f t="shared" si="403"/>
        <v>0</v>
      </c>
      <c r="P1167" s="413">
        <f t="shared" si="403"/>
        <v>0</v>
      </c>
      <c r="Q1167" s="415">
        <f t="shared" si="403"/>
        <v>0</v>
      </c>
      <c r="R1167" s="410">
        <f t="shared" si="403"/>
        <v>0</v>
      </c>
      <c r="S1167" s="414">
        <f t="shared" si="403"/>
        <v>0</v>
      </c>
      <c r="T1167" s="413">
        <f t="shared" si="403"/>
        <v>0</v>
      </c>
      <c r="U1167" s="413">
        <f t="shared" si="403"/>
        <v>0</v>
      </c>
      <c r="V1167" s="413">
        <f t="shared" si="403"/>
        <v>0</v>
      </c>
      <c r="W1167" s="413">
        <f t="shared" si="403"/>
        <v>0</v>
      </c>
      <c r="X1167" s="413">
        <f t="shared" si="403"/>
        <v>0</v>
      </c>
      <c r="Y1167" s="413">
        <f t="shared" si="403"/>
        <v>0</v>
      </c>
      <c r="Z1167" s="413">
        <f t="shared" si="403"/>
        <v>0</v>
      </c>
      <c r="AA1167" s="413">
        <f t="shared" si="403"/>
        <v>0</v>
      </c>
      <c r="AB1167" s="411">
        <f t="shared" si="403"/>
        <v>0</v>
      </c>
      <c r="AC1167" s="415">
        <f t="shared" si="403"/>
        <v>0</v>
      </c>
      <c r="AD1167" s="830"/>
      <c r="AE1167" s="831"/>
      <c r="AF1167" s="832"/>
    </row>
    <row r="1168" spans="1:32" outlineLevel="1" x14ac:dyDescent="0.2">
      <c r="A1168" s="11">
        <v>175</v>
      </c>
      <c r="B1168" s="669"/>
      <c r="C1168" s="670"/>
      <c r="D1168" s="670"/>
      <c r="E1168" s="670"/>
      <c r="F1168" s="856" t="s">
        <v>136</v>
      </c>
      <c r="G1168" s="857"/>
      <c r="H1168" s="857"/>
      <c r="I1168" s="857"/>
      <c r="J1168" s="857"/>
      <c r="K1168" s="857"/>
      <c r="L1168" s="858"/>
      <c r="M1168" s="408">
        <f t="shared" ref="M1168:AB1169" si="404">M392</f>
        <v>0</v>
      </c>
      <c r="N1168" s="419">
        <f t="shared" si="404"/>
        <v>0</v>
      </c>
      <c r="O1168" s="422">
        <f t="shared" si="404"/>
        <v>0</v>
      </c>
      <c r="P1168" s="422">
        <f t="shared" si="404"/>
        <v>0</v>
      </c>
      <c r="Q1168" s="423">
        <f t="shared" si="404"/>
        <v>0</v>
      </c>
      <c r="R1168" s="419">
        <f t="shared" si="404"/>
        <v>0</v>
      </c>
      <c r="S1168" s="421">
        <f t="shared" si="404"/>
        <v>0</v>
      </c>
      <c r="T1168" s="421">
        <f t="shared" si="404"/>
        <v>0</v>
      </c>
      <c r="U1168" s="421">
        <f t="shared" si="404"/>
        <v>0</v>
      </c>
      <c r="V1168" s="421">
        <f t="shared" si="404"/>
        <v>0</v>
      </c>
      <c r="W1168" s="421">
        <f t="shared" si="404"/>
        <v>0</v>
      </c>
      <c r="X1168" s="422">
        <f t="shared" si="404"/>
        <v>0</v>
      </c>
      <c r="Y1168" s="421">
        <f t="shared" si="404"/>
        <v>0</v>
      </c>
      <c r="Z1168" s="421">
        <f t="shared" si="404"/>
        <v>0</v>
      </c>
      <c r="AA1168" s="421">
        <f t="shared" si="404"/>
        <v>0</v>
      </c>
      <c r="AB1168" s="421">
        <f t="shared" si="404"/>
        <v>0</v>
      </c>
      <c r="AC1168" s="408">
        <f t="shared" ref="AC1168:AC1169" si="405">M1168-SUM(N1168:AB1168)</f>
        <v>0</v>
      </c>
      <c r="AD1168" s="830"/>
      <c r="AE1168" s="831"/>
      <c r="AF1168" s="832"/>
    </row>
    <row r="1169" spans="1:32" outlineLevel="1" x14ac:dyDescent="0.2">
      <c r="A1169" s="11">
        <v>176</v>
      </c>
      <c r="B1169" s="669"/>
      <c r="C1169" s="670"/>
      <c r="D1169" s="670"/>
      <c r="E1169" s="670"/>
      <c r="F1169" s="859" t="s">
        <v>137</v>
      </c>
      <c r="G1169" s="860"/>
      <c r="H1169" s="860"/>
      <c r="I1169" s="860"/>
      <c r="J1169" s="860"/>
      <c r="K1169" s="860"/>
      <c r="L1169" s="861"/>
      <c r="M1169" s="408">
        <f t="shared" si="404"/>
        <v>0</v>
      </c>
      <c r="N1169" s="419">
        <f t="shared" si="404"/>
        <v>0</v>
      </c>
      <c r="O1169" s="422">
        <f t="shared" si="404"/>
        <v>0</v>
      </c>
      <c r="P1169" s="422">
        <f t="shared" si="404"/>
        <v>0</v>
      </c>
      <c r="Q1169" s="423">
        <f t="shared" si="404"/>
        <v>0</v>
      </c>
      <c r="R1169" s="419">
        <f t="shared" si="404"/>
        <v>0</v>
      </c>
      <c r="S1169" s="421">
        <f t="shared" si="404"/>
        <v>0</v>
      </c>
      <c r="T1169" s="421">
        <f t="shared" si="404"/>
        <v>0</v>
      </c>
      <c r="U1169" s="421">
        <f t="shared" si="404"/>
        <v>0</v>
      </c>
      <c r="V1169" s="421">
        <f t="shared" si="404"/>
        <v>0</v>
      </c>
      <c r="W1169" s="421">
        <f t="shared" si="404"/>
        <v>0</v>
      </c>
      <c r="X1169" s="422">
        <f t="shared" si="404"/>
        <v>0</v>
      </c>
      <c r="Y1169" s="421">
        <f t="shared" si="404"/>
        <v>0</v>
      </c>
      <c r="Z1169" s="421">
        <f t="shared" si="404"/>
        <v>0</v>
      </c>
      <c r="AA1169" s="421">
        <f t="shared" si="404"/>
        <v>0</v>
      </c>
      <c r="AB1169" s="421">
        <f t="shared" si="404"/>
        <v>0</v>
      </c>
      <c r="AC1169" s="408">
        <f t="shared" si="405"/>
        <v>0</v>
      </c>
      <c r="AD1169" s="830"/>
      <c r="AE1169" s="831"/>
      <c r="AF1169" s="832"/>
    </row>
    <row r="1170" spans="1:32" outlineLevel="1" x14ac:dyDescent="0.2">
      <c r="A1170" s="11">
        <v>177</v>
      </c>
      <c r="B1170" s="669"/>
      <c r="C1170" s="670"/>
      <c r="D1170" s="670"/>
      <c r="E1170" s="853" t="s">
        <v>550</v>
      </c>
      <c r="F1170" s="854"/>
      <c r="G1170" s="854"/>
      <c r="H1170" s="854"/>
      <c r="I1170" s="854"/>
      <c r="J1170" s="854"/>
      <c r="K1170" s="854"/>
      <c r="L1170" s="855"/>
      <c r="M1170" s="407">
        <f>SUBTOTAL(9,M1171:M1172)</f>
        <v>0</v>
      </c>
      <c r="N1170" s="410">
        <f t="shared" ref="N1170:AC1170" si="406">SUBTOTAL(9,N1171:N1172)</f>
        <v>0</v>
      </c>
      <c r="O1170" s="414">
        <f t="shared" si="406"/>
        <v>0</v>
      </c>
      <c r="P1170" s="413">
        <f t="shared" si="406"/>
        <v>0</v>
      </c>
      <c r="Q1170" s="415">
        <f t="shared" si="406"/>
        <v>0</v>
      </c>
      <c r="R1170" s="410">
        <f t="shared" si="406"/>
        <v>0</v>
      </c>
      <c r="S1170" s="414">
        <f t="shared" si="406"/>
        <v>0</v>
      </c>
      <c r="T1170" s="413">
        <f t="shared" si="406"/>
        <v>0</v>
      </c>
      <c r="U1170" s="413">
        <f t="shared" si="406"/>
        <v>0</v>
      </c>
      <c r="V1170" s="413">
        <f t="shared" si="406"/>
        <v>0</v>
      </c>
      <c r="W1170" s="413">
        <f t="shared" si="406"/>
        <v>0</v>
      </c>
      <c r="X1170" s="413">
        <f t="shared" si="406"/>
        <v>0</v>
      </c>
      <c r="Y1170" s="413">
        <f t="shared" si="406"/>
        <v>0</v>
      </c>
      <c r="Z1170" s="413">
        <f t="shared" si="406"/>
        <v>0</v>
      </c>
      <c r="AA1170" s="413">
        <f t="shared" si="406"/>
        <v>0</v>
      </c>
      <c r="AB1170" s="411">
        <f t="shared" si="406"/>
        <v>0</v>
      </c>
      <c r="AC1170" s="415">
        <f t="shared" si="406"/>
        <v>0</v>
      </c>
      <c r="AD1170" s="830"/>
      <c r="AE1170" s="831"/>
      <c r="AF1170" s="832"/>
    </row>
    <row r="1171" spans="1:32" outlineLevel="1" x14ac:dyDescent="0.2">
      <c r="A1171" s="11">
        <v>178</v>
      </c>
      <c r="B1171" s="669"/>
      <c r="C1171" s="670"/>
      <c r="D1171" s="670"/>
      <c r="E1171" s="670"/>
      <c r="F1171" s="856" t="s">
        <v>551</v>
      </c>
      <c r="G1171" s="857"/>
      <c r="H1171" s="857"/>
      <c r="I1171" s="857"/>
      <c r="J1171" s="857"/>
      <c r="K1171" s="857"/>
      <c r="L1171" s="858"/>
      <c r="M1171" s="408">
        <f t="shared" ref="M1171:AB1172" si="407">M395</f>
        <v>0</v>
      </c>
      <c r="N1171" s="419">
        <f t="shared" si="407"/>
        <v>0</v>
      </c>
      <c r="O1171" s="422">
        <f t="shared" si="407"/>
        <v>0</v>
      </c>
      <c r="P1171" s="422">
        <f t="shared" si="407"/>
        <v>0</v>
      </c>
      <c r="Q1171" s="423">
        <f t="shared" si="407"/>
        <v>0</v>
      </c>
      <c r="R1171" s="419">
        <f t="shared" si="407"/>
        <v>0</v>
      </c>
      <c r="S1171" s="421">
        <f t="shared" si="407"/>
        <v>0</v>
      </c>
      <c r="T1171" s="421">
        <f t="shared" si="407"/>
        <v>0</v>
      </c>
      <c r="U1171" s="421">
        <f t="shared" si="407"/>
        <v>0</v>
      </c>
      <c r="V1171" s="421">
        <f t="shared" si="407"/>
        <v>0</v>
      </c>
      <c r="W1171" s="421">
        <f t="shared" si="407"/>
        <v>0</v>
      </c>
      <c r="X1171" s="422">
        <f t="shared" si="407"/>
        <v>0</v>
      </c>
      <c r="Y1171" s="421">
        <f t="shared" si="407"/>
        <v>0</v>
      </c>
      <c r="Z1171" s="421">
        <f t="shared" si="407"/>
        <v>0</v>
      </c>
      <c r="AA1171" s="421">
        <f t="shared" si="407"/>
        <v>0</v>
      </c>
      <c r="AB1171" s="421">
        <f t="shared" si="407"/>
        <v>0</v>
      </c>
      <c r="AC1171" s="408">
        <f t="shared" ref="AC1171:AC1172" si="408">M1171-SUM(N1171:AB1171)</f>
        <v>0</v>
      </c>
      <c r="AD1171" s="830"/>
      <c r="AE1171" s="831"/>
      <c r="AF1171" s="832"/>
    </row>
    <row r="1172" spans="1:32" outlineLevel="1" x14ac:dyDescent="0.2">
      <c r="A1172" s="11">
        <v>179</v>
      </c>
      <c r="B1172" s="669"/>
      <c r="C1172" s="670"/>
      <c r="D1172" s="670"/>
      <c r="E1172" s="670"/>
      <c r="F1172" s="859" t="s">
        <v>552</v>
      </c>
      <c r="G1172" s="860"/>
      <c r="H1172" s="860"/>
      <c r="I1172" s="860"/>
      <c r="J1172" s="860"/>
      <c r="K1172" s="860"/>
      <c r="L1172" s="861"/>
      <c r="M1172" s="408">
        <f t="shared" si="407"/>
        <v>0</v>
      </c>
      <c r="N1172" s="419">
        <f t="shared" si="407"/>
        <v>0</v>
      </c>
      <c r="O1172" s="422">
        <f t="shared" si="407"/>
        <v>0</v>
      </c>
      <c r="P1172" s="422">
        <f t="shared" si="407"/>
        <v>0</v>
      </c>
      <c r="Q1172" s="423">
        <f t="shared" si="407"/>
        <v>0</v>
      </c>
      <c r="R1172" s="419">
        <f t="shared" si="407"/>
        <v>0</v>
      </c>
      <c r="S1172" s="421">
        <f t="shared" si="407"/>
        <v>0</v>
      </c>
      <c r="T1172" s="421">
        <f t="shared" si="407"/>
        <v>0</v>
      </c>
      <c r="U1172" s="421">
        <f t="shared" si="407"/>
        <v>0</v>
      </c>
      <c r="V1172" s="421">
        <f t="shared" si="407"/>
        <v>0</v>
      </c>
      <c r="W1172" s="421">
        <f t="shared" si="407"/>
        <v>0</v>
      </c>
      <c r="X1172" s="422">
        <f t="shared" si="407"/>
        <v>0</v>
      </c>
      <c r="Y1172" s="421">
        <f t="shared" si="407"/>
        <v>0</v>
      </c>
      <c r="Z1172" s="421">
        <f t="shared" si="407"/>
        <v>0</v>
      </c>
      <c r="AA1172" s="421">
        <f t="shared" si="407"/>
        <v>0</v>
      </c>
      <c r="AB1172" s="421">
        <f t="shared" si="407"/>
        <v>0</v>
      </c>
      <c r="AC1172" s="408">
        <f t="shared" si="408"/>
        <v>0</v>
      </c>
      <c r="AD1172" s="830"/>
      <c r="AE1172" s="831"/>
      <c r="AF1172" s="832"/>
    </row>
    <row r="1173" spans="1:32" outlineLevel="1" x14ac:dyDescent="0.2">
      <c r="A1173" s="11">
        <v>180</v>
      </c>
      <c r="B1173" s="669"/>
      <c r="C1173" s="670"/>
      <c r="D1173" s="670"/>
      <c r="E1173" s="853" t="s">
        <v>553</v>
      </c>
      <c r="F1173" s="854"/>
      <c r="G1173" s="854"/>
      <c r="H1173" s="854"/>
      <c r="I1173" s="854"/>
      <c r="J1173" s="854"/>
      <c r="K1173" s="854"/>
      <c r="L1173" s="855"/>
      <c r="M1173" s="407">
        <f>SUBTOTAL(9,M1174:M1175)</f>
        <v>0</v>
      </c>
      <c r="N1173" s="410">
        <f t="shared" ref="N1173:AC1173" si="409">SUBTOTAL(9,N1174:N1175)</f>
        <v>0</v>
      </c>
      <c r="O1173" s="414">
        <f t="shared" si="409"/>
        <v>0</v>
      </c>
      <c r="P1173" s="413">
        <f t="shared" si="409"/>
        <v>0</v>
      </c>
      <c r="Q1173" s="415">
        <f t="shared" si="409"/>
        <v>0</v>
      </c>
      <c r="R1173" s="410">
        <f t="shared" si="409"/>
        <v>0</v>
      </c>
      <c r="S1173" s="414">
        <f t="shared" si="409"/>
        <v>0</v>
      </c>
      <c r="T1173" s="413">
        <f t="shared" si="409"/>
        <v>0</v>
      </c>
      <c r="U1173" s="413">
        <f t="shared" si="409"/>
        <v>0</v>
      </c>
      <c r="V1173" s="413">
        <f t="shared" si="409"/>
        <v>0</v>
      </c>
      <c r="W1173" s="413">
        <f t="shared" si="409"/>
        <v>0</v>
      </c>
      <c r="X1173" s="413">
        <f t="shared" si="409"/>
        <v>0</v>
      </c>
      <c r="Y1173" s="413">
        <f t="shared" si="409"/>
        <v>0</v>
      </c>
      <c r="Z1173" s="413">
        <f t="shared" si="409"/>
        <v>0</v>
      </c>
      <c r="AA1173" s="413">
        <f t="shared" si="409"/>
        <v>0</v>
      </c>
      <c r="AB1173" s="411">
        <f t="shared" si="409"/>
        <v>0</v>
      </c>
      <c r="AC1173" s="415">
        <f t="shared" si="409"/>
        <v>0</v>
      </c>
      <c r="AD1173" s="830"/>
      <c r="AE1173" s="831"/>
      <c r="AF1173" s="832"/>
    </row>
    <row r="1174" spans="1:32" outlineLevel="1" x14ac:dyDescent="0.2">
      <c r="A1174" s="11">
        <v>181</v>
      </c>
      <c r="B1174" s="669"/>
      <c r="C1174" s="670"/>
      <c r="D1174" s="670"/>
      <c r="E1174" s="670"/>
      <c r="F1174" s="856" t="s">
        <v>554</v>
      </c>
      <c r="G1174" s="857"/>
      <c r="H1174" s="857"/>
      <c r="I1174" s="857"/>
      <c r="J1174" s="857"/>
      <c r="K1174" s="857"/>
      <c r="L1174" s="858"/>
      <c r="M1174" s="408">
        <f t="shared" ref="M1174:AB1175" si="410">M398</f>
        <v>0</v>
      </c>
      <c r="N1174" s="419">
        <f t="shared" si="410"/>
        <v>0</v>
      </c>
      <c r="O1174" s="422">
        <f t="shared" si="410"/>
        <v>0</v>
      </c>
      <c r="P1174" s="422">
        <f t="shared" si="410"/>
        <v>0</v>
      </c>
      <c r="Q1174" s="423">
        <f t="shared" si="410"/>
        <v>0</v>
      </c>
      <c r="R1174" s="419">
        <f t="shared" si="410"/>
        <v>0</v>
      </c>
      <c r="S1174" s="421">
        <f t="shared" si="410"/>
        <v>0</v>
      </c>
      <c r="T1174" s="421">
        <f t="shared" si="410"/>
        <v>0</v>
      </c>
      <c r="U1174" s="421">
        <f t="shared" si="410"/>
        <v>0</v>
      </c>
      <c r="V1174" s="421">
        <f t="shared" si="410"/>
        <v>0</v>
      </c>
      <c r="W1174" s="421">
        <f t="shared" si="410"/>
        <v>0</v>
      </c>
      <c r="X1174" s="422">
        <f t="shared" si="410"/>
        <v>0</v>
      </c>
      <c r="Y1174" s="421">
        <f t="shared" si="410"/>
        <v>0</v>
      </c>
      <c r="Z1174" s="421">
        <f t="shared" si="410"/>
        <v>0</v>
      </c>
      <c r="AA1174" s="421">
        <f t="shared" si="410"/>
        <v>0</v>
      </c>
      <c r="AB1174" s="421">
        <f t="shared" si="410"/>
        <v>0</v>
      </c>
      <c r="AC1174" s="408">
        <f t="shared" ref="AC1174:AC1175" si="411">M1174-SUM(N1174:AB1174)</f>
        <v>0</v>
      </c>
      <c r="AD1174" s="830"/>
      <c r="AE1174" s="831"/>
      <c r="AF1174" s="832"/>
    </row>
    <row r="1175" spans="1:32" outlineLevel="1" x14ac:dyDescent="0.2">
      <c r="A1175" s="11">
        <v>182</v>
      </c>
      <c r="B1175" s="669"/>
      <c r="C1175" s="670"/>
      <c r="D1175" s="670"/>
      <c r="E1175" s="670"/>
      <c r="F1175" s="859" t="s">
        <v>555</v>
      </c>
      <c r="G1175" s="860"/>
      <c r="H1175" s="860"/>
      <c r="I1175" s="860"/>
      <c r="J1175" s="860"/>
      <c r="K1175" s="860"/>
      <c r="L1175" s="861"/>
      <c r="M1175" s="408">
        <f t="shared" si="410"/>
        <v>0</v>
      </c>
      <c r="N1175" s="419">
        <f t="shared" si="410"/>
        <v>0</v>
      </c>
      <c r="O1175" s="422">
        <f t="shared" si="410"/>
        <v>0</v>
      </c>
      <c r="P1175" s="422">
        <f t="shared" si="410"/>
        <v>0</v>
      </c>
      <c r="Q1175" s="423">
        <f t="shared" si="410"/>
        <v>0</v>
      </c>
      <c r="R1175" s="419">
        <f t="shared" si="410"/>
        <v>0</v>
      </c>
      <c r="S1175" s="421">
        <f t="shared" si="410"/>
        <v>0</v>
      </c>
      <c r="T1175" s="421">
        <f t="shared" si="410"/>
        <v>0</v>
      </c>
      <c r="U1175" s="421">
        <f t="shared" si="410"/>
        <v>0</v>
      </c>
      <c r="V1175" s="421">
        <f t="shared" si="410"/>
        <v>0</v>
      </c>
      <c r="W1175" s="421">
        <f t="shared" si="410"/>
        <v>0</v>
      </c>
      <c r="X1175" s="422">
        <f t="shared" si="410"/>
        <v>0</v>
      </c>
      <c r="Y1175" s="421">
        <f t="shared" si="410"/>
        <v>0</v>
      </c>
      <c r="Z1175" s="421">
        <f t="shared" si="410"/>
        <v>0</v>
      </c>
      <c r="AA1175" s="421">
        <f t="shared" si="410"/>
        <v>0</v>
      </c>
      <c r="AB1175" s="421">
        <f t="shared" si="410"/>
        <v>0</v>
      </c>
      <c r="AC1175" s="408">
        <f t="shared" si="411"/>
        <v>0</v>
      </c>
      <c r="AD1175" s="833"/>
      <c r="AE1175" s="834"/>
      <c r="AF1175" s="835"/>
    </row>
    <row r="1176" spans="1:32" outlineLevel="1" x14ac:dyDescent="0.2">
      <c r="A1176" s="11">
        <v>183</v>
      </c>
      <c r="B1176" s="669"/>
      <c r="C1176" s="670"/>
      <c r="D1176" s="844" t="s">
        <v>24</v>
      </c>
      <c r="E1176" s="845"/>
      <c r="F1176" s="845"/>
      <c r="G1176" s="845"/>
      <c r="H1176" s="845"/>
      <c r="I1176" s="845"/>
      <c r="J1176" s="845"/>
      <c r="K1176" s="845"/>
      <c r="L1176" s="846"/>
      <c r="M1176" s="407">
        <f>SUBTOTAL(9,M1177:M1179)</f>
        <v>0</v>
      </c>
      <c r="N1176" s="410">
        <f t="shared" ref="N1176:AC1176" si="412">SUBTOTAL(9,N1177:N1179)</f>
        <v>0</v>
      </c>
      <c r="O1176" s="414">
        <f t="shared" si="412"/>
        <v>0</v>
      </c>
      <c r="P1176" s="413">
        <f t="shared" si="412"/>
        <v>0</v>
      </c>
      <c r="Q1176" s="415">
        <f t="shared" si="412"/>
        <v>0</v>
      </c>
      <c r="R1176" s="410">
        <f t="shared" si="412"/>
        <v>0</v>
      </c>
      <c r="S1176" s="414">
        <f t="shared" si="412"/>
        <v>0</v>
      </c>
      <c r="T1176" s="413">
        <f t="shared" si="412"/>
        <v>0</v>
      </c>
      <c r="U1176" s="413">
        <f t="shared" si="412"/>
        <v>0</v>
      </c>
      <c r="V1176" s="413">
        <f t="shared" si="412"/>
        <v>0</v>
      </c>
      <c r="W1176" s="413">
        <f t="shared" si="412"/>
        <v>0</v>
      </c>
      <c r="X1176" s="413">
        <f t="shared" si="412"/>
        <v>0</v>
      </c>
      <c r="Y1176" s="413">
        <f t="shared" si="412"/>
        <v>0</v>
      </c>
      <c r="Z1176" s="413">
        <f t="shared" si="412"/>
        <v>0</v>
      </c>
      <c r="AA1176" s="413">
        <f t="shared" si="412"/>
        <v>0</v>
      </c>
      <c r="AB1176" s="411">
        <f t="shared" si="412"/>
        <v>0</v>
      </c>
      <c r="AC1176" s="415">
        <f t="shared" si="412"/>
        <v>0</v>
      </c>
      <c r="AD1176" s="1592"/>
      <c r="AE1176" s="1611"/>
      <c r="AF1176" s="1612"/>
    </row>
    <row r="1177" spans="1:32" outlineLevel="1" x14ac:dyDescent="0.2">
      <c r="A1177" s="11">
        <v>184</v>
      </c>
      <c r="B1177" s="669"/>
      <c r="C1177" s="670"/>
      <c r="D1177" s="670"/>
      <c r="E1177" s="670"/>
      <c r="F1177" s="856" t="s">
        <v>156</v>
      </c>
      <c r="G1177" s="857"/>
      <c r="H1177" s="857"/>
      <c r="I1177" s="857"/>
      <c r="J1177" s="857"/>
      <c r="K1177" s="857"/>
      <c r="L1177" s="858"/>
      <c r="M1177" s="408">
        <f t="shared" ref="M1177:AB1179" si="413">M401</f>
        <v>0</v>
      </c>
      <c r="N1177" s="419">
        <f t="shared" si="413"/>
        <v>0</v>
      </c>
      <c r="O1177" s="422">
        <f t="shared" si="413"/>
        <v>0</v>
      </c>
      <c r="P1177" s="422">
        <f t="shared" si="413"/>
        <v>0</v>
      </c>
      <c r="Q1177" s="423">
        <f t="shared" si="413"/>
        <v>0</v>
      </c>
      <c r="R1177" s="419">
        <f t="shared" si="413"/>
        <v>0</v>
      </c>
      <c r="S1177" s="421">
        <f t="shared" si="413"/>
        <v>0</v>
      </c>
      <c r="T1177" s="421">
        <f t="shared" si="413"/>
        <v>0</v>
      </c>
      <c r="U1177" s="421">
        <f t="shared" si="413"/>
        <v>0</v>
      </c>
      <c r="V1177" s="421">
        <f t="shared" si="413"/>
        <v>0</v>
      </c>
      <c r="W1177" s="421">
        <f t="shared" si="413"/>
        <v>0</v>
      </c>
      <c r="X1177" s="422">
        <f t="shared" si="413"/>
        <v>0</v>
      </c>
      <c r="Y1177" s="421">
        <f t="shared" si="413"/>
        <v>0</v>
      </c>
      <c r="Z1177" s="421">
        <f t="shared" si="413"/>
        <v>0</v>
      </c>
      <c r="AA1177" s="421">
        <f t="shared" si="413"/>
        <v>0</v>
      </c>
      <c r="AB1177" s="421">
        <f t="shared" si="413"/>
        <v>0</v>
      </c>
      <c r="AC1177" s="408">
        <f t="shared" ref="AC1177:AC1179" si="414">M1177-SUM(N1177:AB1177)</f>
        <v>0</v>
      </c>
      <c r="AD1177" s="1440"/>
      <c r="AE1177" s="828"/>
      <c r="AF1177" s="829"/>
    </row>
    <row r="1178" spans="1:32" outlineLevel="1" x14ac:dyDescent="0.2">
      <c r="A1178" s="11">
        <v>185</v>
      </c>
      <c r="B1178" s="669"/>
      <c r="C1178" s="670"/>
      <c r="D1178" s="670"/>
      <c r="E1178" s="670"/>
      <c r="F1178" s="915" t="s">
        <v>157</v>
      </c>
      <c r="G1178" s="916"/>
      <c r="H1178" s="916"/>
      <c r="I1178" s="916"/>
      <c r="J1178" s="916"/>
      <c r="K1178" s="916"/>
      <c r="L1178" s="917"/>
      <c r="M1178" s="408">
        <f t="shared" si="413"/>
        <v>0</v>
      </c>
      <c r="N1178" s="419">
        <f t="shared" si="413"/>
        <v>0</v>
      </c>
      <c r="O1178" s="422">
        <f t="shared" si="413"/>
        <v>0</v>
      </c>
      <c r="P1178" s="422">
        <f t="shared" si="413"/>
        <v>0</v>
      </c>
      <c r="Q1178" s="423">
        <f t="shared" si="413"/>
        <v>0</v>
      </c>
      <c r="R1178" s="419">
        <f t="shared" si="413"/>
        <v>0</v>
      </c>
      <c r="S1178" s="421">
        <f t="shared" si="413"/>
        <v>0</v>
      </c>
      <c r="T1178" s="421">
        <f t="shared" si="413"/>
        <v>0</v>
      </c>
      <c r="U1178" s="421">
        <f t="shared" si="413"/>
        <v>0</v>
      </c>
      <c r="V1178" s="421">
        <f t="shared" si="413"/>
        <v>0</v>
      </c>
      <c r="W1178" s="421">
        <f t="shared" si="413"/>
        <v>0</v>
      </c>
      <c r="X1178" s="422">
        <f t="shared" si="413"/>
        <v>0</v>
      </c>
      <c r="Y1178" s="421">
        <f t="shared" si="413"/>
        <v>0</v>
      </c>
      <c r="Z1178" s="421">
        <f t="shared" si="413"/>
        <v>0</v>
      </c>
      <c r="AA1178" s="421">
        <f t="shared" si="413"/>
        <v>0</v>
      </c>
      <c r="AB1178" s="421">
        <f t="shared" si="413"/>
        <v>0</v>
      </c>
      <c r="AC1178" s="408">
        <f t="shared" si="414"/>
        <v>0</v>
      </c>
      <c r="AD1178" s="830"/>
      <c r="AE1178" s="831"/>
      <c r="AF1178" s="832"/>
    </row>
    <row r="1179" spans="1:32" outlineLevel="1" x14ac:dyDescent="0.2">
      <c r="A1179" s="11">
        <v>186</v>
      </c>
      <c r="B1179" s="669"/>
      <c r="C1179" s="670"/>
      <c r="D1179" s="670"/>
      <c r="E1179" s="670"/>
      <c r="F1179" s="859" t="s">
        <v>25</v>
      </c>
      <c r="G1179" s="860"/>
      <c r="H1179" s="860"/>
      <c r="I1179" s="860"/>
      <c r="J1179" s="860"/>
      <c r="K1179" s="860"/>
      <c r="L1179" s="861"/>
      <c r="M1179" s="408">
        <f t="shared" si="413"/>
        <v>0</v>
      </c>
      <c r="N1179" s="419">
        <f t="shared" si="413"/>
        <v>0</v>
      </c>
      <c r="O1179" s="422">
        <f t="shared" si="413"/>
        <v>0</v>
      </c>
      <c r="P1179" s="422">
        <f t="shared" si="413"/>
        <v>0</v>
      </c>
      <c r="Q1179" s="423">
        <f t="shared" si="413"/>
        <v>0</v>
      </c>
      <c r="R1179" s="419">
        <f t="shared" si="413"/>
        <v>0</v>
      </c>
      <c r="S1179" s="421">
        <f t="shared" si="413"/>
        <v>0</v>
      </c>
      <c r="T1179" s="421">
        <f t="shared" si="413"/>
        <v>0</v>
      </c>
      <c r="U1179" s="421">
        <f t="shared" si="413"/>
        <v>0</v>
      </c>
      <c r="V1179" s="421">
        <f t="shared" si="413"/>
        <v>0</v>
      </c>
      <c r="W1179" s="421">
        <f t="shared" si="413"/>
        <v>0</v>
      </c>
      <c r="X1179" s="422">
        <f t="shared" si="413"/>
        <v>0</v>
      </c>
      <c r="Y1179" s="421">
        <f t="shared" si="413"/>
        <v>0</v>
      </c>
      <c r="Z1179" s="421">
        <f t="shared" si="413"/>
        <v>0</v>
      </c>
      <c r="AA1179" s="421">
        <f t="shared" si="413"/>
        <v>0</v>
      </c>
      <c r="AB1179" s="421">
        <f t="shared" si="413"/>
        <v>0</v>
      </c>
      <c r="AC1179" s="408">
        <f t="shared" si="414"/>
        <v>0</v>
      </c>
      <c r="AD1179" s="833"/>
      <c r="AE1179" s="834"/>
      <c r="AF1179" s="835"/>
    </row>
    <row r="1180" spans="1:32" outlineLevel="1" x14ac:dyDescent="0.2">
      <c r="A1180" s="11">
        <v>187</v>
      </c>
      <c r="B1180" s="669"/>
      <c r="C1180" s="670"/>
      <c r="D1180" s="844" t="s">
        <v>467</v>
      </c>
      <c r="E1180" s="845"/>
      <c r="F1180" s="845"/>
      <c r="G1180" s="845"/>
      <c r="H1180" s="845"/>
      <c r="I1180" s="845"/>
      <c r="J1180" s="845"/>
      <c r="K1180" s="845"/>
      <c r="L1180" s="846"/>
      <c r="M1180" s="407">
        <f>SUBTOTAL(9,M1181:M1182)</f>
        <v>0</v>
      </c>
      <c r="N1180" s="410">
        <f t="shared" ref="N1180:AC1180" si="415">SUBTOTAL(9,N1181:N1182)</f>
        <v>0</v>
      </c>
      <c r="O1180" s="414">
        <f t="shared" si="415"/>
        <v>0</v>
      </c>
      <c r="P1180" s="413">
        <f t="shared" si="415"/>
        <v>0</v>
      </c>
      <c r="Q1180" s="415">
        <f t="shared" si="415"/>
        <v>0</v>
      </c>
      <c r="R1180" s="410">
        <f t="shared" si="415"/>
        <v>0</v>
      </c>
      <c r="S1180" s="414">
        <f t="shared" si="415"/>
        <v>0</v>
      </c>
      <c r="T1180" s="413">
        <f t="shared" si="415"/>
        <v>0</v>
      </c>
      <c r="U1180" s="413">
        <f t="shared" si="415"/>
        <v>0</v>
      </c>
      <c r="V1180" s="413">
        <f t="shared" si="415"/>
        <v>0</v>
      </c>
      <c r="W1180" s="413">
        <f t="shared" si="415"/>
        <v>0</v>
      </c>
      <c r="X1180" s="413">
        <f t="shared" si="415"/>
        <v>0</v>
      </c>
      <c r="Y1180" s="413">
        <f t="shared" si="415"/>
        <v>0</v>
      </c>
      <c r="Z1180" s="413">
        <f t="shared" si="415"/>
        <v>0</v>
      </c>
      <c r="AA1180" s="413">
        <f t="shared" si="415"/>
        <v>0</v>
      </c>
      <c r="AB1180" s="411">
        <f t="shared" si="415"/>
        <v>0</v>
      </c>
      <c r="AC1180" s="415">
        <f t="shared" si="415"/>
        <v>0</v>
      </c>
      <c r="AD1180" s="1592"/>
      <c r="AE1180" s="1611"/>
      <c r="AF1180" s="1612"/>
    </row>
    <row r="1181" spans="1:32" outlineLevel="1" x14ac:dyDescent="0.2">
      <c r="A1181" s="11">
        <v>188</v>
      </c>
      <c r="B1181" s="669"/>
      <c r="C1181" s="670"/>
      <c r="D1181" s="670"/>
      <c r="E1181" s="670"/>
      <c r="F1181" s="856" t="s">
        <v>466</v>
      </c>
      <c r="G1181" s="857"/>
      <c r="H1181" s="857"/>
      <c r="I1181" s="857"/>
      <c r="J1181" s="857"/>
      <c r="K1181" s="857"/>
      <c r="L1181" s="858"/>
      <c r="M1181" s="408">
        <f t="shared" ref="M1181:AB1182" si="416">M405</f>
        <v>0</v>
      </c>
      <c r="N1181" s="419">
        <f t="shared" si="416"/>
        <v>0</v>
      </c>
      <c r="O1181" s="422">
        <f t="shared" si="416"/>
        <v>0</v>
      </c>
      <c r="P1181" s="422">
        <f t="shared" si="416"/>
        <v>0</v>
      </c>
      <c r="Q1181" s="423">
        <f t="shared" si="416"/>
        <v>0</v>
      </c>
      <c r="R1181" s="419">
        <f t="shared" si="416"/>
        <v>0</v>
      </c>
      <c r="S1181" s="421">
        <f t="shared" si="416"/>
        <v>0</v>
      </c>
      <c r="T1181" s="421">
        <f t="shared" si="416"/>
        <v>0</v>
      </c>
      <c r="U1181" s="421">
        <f t="shared" si="416"/>
        <v>0</v>
      </c>
      <c r="V1181" s="421">
        <f t="shared" si="416"/>
        <v>0</v>
      </c>
      <c r="W1181" s="421">
        <f t="shared" si="416"/>
        <v>0</v>
      </c>
      <c r="X1181" s="422">
        <f t="shared" si="416"/>
        <v>0</v>
      </c>
      <c r="Y1181" s="421">
        <f t="shared" si="416"/>
        <v>0</v>
      </c>
      <c r="Z1181" s="421">
        <f t="shared" si="416"/>
        <v>0</v>
      </c>
      <c r="AA1181" s="421">
        <f t="shared" si="416"/>
        <v>0</v>
      </c>
      <c r="AB1181" s="421">
        <f t="shared" si="416"/>
        <v>0</v>
      </c>
      <c r="AC1181" s="408">
        <f t="shared" ref="AC1181:AC1182" si="417">M1181-SUM(N1181:AB1181)</f>
        <v>0</v>
      </c>
      <c r="AD1181" s="1440"/>
      <c r="AE1181" s="828"/>
      <c r="AF1181" s="829"/>
    </row>
    <row r="1182" spans="1:32" outlineLevel="1" x14ac:dyDescent="0.2">
      <c r="A1182" s="11">
        <v>189</v>
      </c>
      <c r="B1182" s="669"/>
      <c r="C1182" s="670"/>
      <c r="D1182" s="670"/>
      <c r="E1182" s="670"/>
      <c r="F1182" s="859" t="s">
        <v>576</v>
      </c>
      <c r="G1182" s="860"/>
      <c r="H1182" s="860"/>
      <c r="I1182" s="860"/>
      <c r="J1182" s="860"/>
      <c r="K1182" s="860"/>
      <c r="L1182" s="861"/>
      <c r="M1182" s="408">
        <f t="shared" si="416"/>
        <v>0</v>
      </c>
      <c r="N1182" s="419">
        <f t="shared" si="416"/>
        <v>0</v>
      </c>
      <c r="O1182" s="422">
        <f t="shared" si="416"/>
        <v>0</v>
      </c>
      <c r="P1182" s="422">
        <f t="shared" si="416"/>
        <v>0</v>
      </c>
      <c r="Q1182" s="423">
        <f t="shared" si="416"/>
        <v>0</v>
      </c>
      <c r="R1182" s="419">
        <f t="shared" si="416"/>
        <v>0</v>
      </c>
      <c r="S1182" s="421">
        <f t="shared" si="416"/>
        <v>0</v>
      </c>
      <c r="T1182" s="421">
        <f t="shared" si="416"/>
        <v>0</v>
      </c>
      <c r="U1182" s="421">
        <f t="shared" si="416"/>
        <v>0</v>
      </c>
      <c r="V1182" s="421">
        <f t="shared" si="416"/>
        <v>0</v>
      </c>
      <c r="W1182" s="421">
        <f t="shared" si="416"/>
        <v>0</v>
      </c>
      <c r="X1182" s="422">
        <f t="shared" si="416"/>
        <v>0</v>
      </c>
      <c r="Y1182" s="421">
        <f t="shared" si="416"/>
        <v>0</v>
      </c>
      <c r="Z1182" s="421">
        <f t="shared" si="416"/>
        <v>0</v>
      </c>
      <c r="AA1182" s="421">
        <f t="shared" si="416"/>
        <v>0</v>
      </c>
      <c r="AB1182" s="421">
        <f t="shared" si="416"/>
        <v>0</v>
      </c>
      <c r="AC1182" s="408">
        <f t="shared" si="417"/>
        <v>0</v>
      </c>
      <c r="AD1182" s="833"/>
      <c r="AE1182" s="834"/>
      <c r="AF1182" s="835"/>
    </row>
    <row r="1183" spans="1:32" ht="15" customHeight="1" outlineLevel="1" x14ac:dyDescent="0.2">
      <c r="A1183" s="11">
        <v>326</v>
      </c>
      <c r="B1183" s="669"/>
      <c r="C1183" s="1025" t="s">
        <v>139</v>
      </c>
      <c r="D1183" s="1026"/>
      <c r="E1183" s="1026"/>
      <c r="F1183" s="1026"/>
      <c r="G1183" s="1026"/>
      <c r="H1183" s="1026"/>
      <c r="I1183" s="1026"/>
      <c r="J1183" s="1026"/>
      <c r="K1183" s="1026"/>
      <c r="L1183" s="1026"/>
      <c r="M1183" s="1026"/>
      <c r="N1183" s="1026"/>
      <c r="O1183" s="1026"/>
      <c r="P1183" s="1026"/>
      <c r="Q1183" s="1026"/>
      <c r="R1183" s="1026"/>
      <c r="S1183" s="1026"/>
      <c r="T1183" s="1026"/>
      <c r="U1183" s="1026"/>
      <c r="V1183" s="1026"/>
      <c r="W1183" s="1026"/>
      <c r="X1183" s="1026"/>
      <c r="Y1183" s="1026"/>
      <c r="Z1183" s="1026"/>
      <c r="AA1183" s="1026"/>
      <c r="AB1183" s="1026"/>
      <c r="AC1183" s="1026"/>
      <c r="AD1183" s="1026"/>
      <c r="AE1183" s="1026"/>
      <c r="AF1183" s="1027"/>
    </row>
    <row r="1184" spans="1:32" outlineLevel="1" x14ac:dyDescent="0.2">
      <c r="A1184" s="11">
        <v>232</v>
      </c>
      <c r="B1184" s="669"/>
      <c r="C1184" s="670"/>
      <c r="D1184" s="844" t="s">
        <v>64</v>
      </c>
      <c r="E1184" s="845"/>
      <c r="F1184" s="845"/>
      <c r="G1184" s="845"/>
      <c r="H1184" s="845"/>
      <c r="I1184" s="845"/>
      <c r="J1184" s="845"/>
      <c r="K1184" s="845"/>
      <c r="L1184" s="845"/>
      <c r="M1184" s="845"/>
      <c r="N1184" s="845"/>
      <c r="O1184" s="845"/>
      <c r="P1184" s="845"/>
      <c r="Q1184" s="845"/>
      <c r="R1184" s="845"/>
      <c r="S1184" s="845"/>
      <c r="T1184" s="845"/>
      <c r="U1184" s="845"/>
      <c r="V1184" s="845"/>
      <c r="W1184" s="845"/>
      <c r="X1184" s="845"/>
      <c r="Y1184" s="845"/>
      <c r="Z1184" s="845"/>
      <c r="AA1184" s="845"/>
      <c r="AB1184" s="845"/>
      <c r="AC1184" s="845"/>
      <c r="AD1184" s="845"/>
      <c r="AE1184" s="845"/>
      <c r="AF1184" s="846"/>
    </row>
    <row r="1185" spans="1:32" outlineLevel="1" x14ac:dyDescent="0.2">
      <c r="A1185" s="11">
        <v>233</v>
      </c>
      <c r="B1185" s="669"/>
      <c r="C1185" s="670"/>
      <c r="D1185" s="670"/>
      <c r="E1185" s="918" t="s">
        <v>66</v>
      </c>
      <c r="F1185" s="919"/>
      <c r="G1185" s="919"/>
      <c r="H1185" s="919"/>
      <c r="I1185" s="919"/>
      <c r="J1185" s="919"/>
      <c r="K1185" s="919"/>
      <c r="L1185" s="920"/>
      <c r="M1185" s="407">
        <f>SUBTOTAL(9,M1186:M1189)</f>
        <v>0</v>
      </c>
      <c r="N1185" s="410">
        <f t="shared" ref="N1185" si="418">SUBTOTAL(9,N1186:N1189)</f>
        <v>0</v>
      </c>
      <c r="O1185" s="990"/>
      <c r="P1185" s="1064"/>
      <c r="Q1185" s="1064"/>
      <c r="R1185" s="1064"/>
      <c r="S1185" s="1064"/>
      <c r="T1185" s="1064"/>
      <c r="U1185" s="1064"/>
      <c r="V1185" s="1064"/>
      <c r="W1185" s="1064"/>
      <c r="X1185" s="1064"/>
      <c r="Y1185" s="1064"/>
      <c r="Z1185" s="1064"/>
      <c r="AA1185" s="1064"/>
      <c r="AB1185" s="1065"/>
      <c r="AC1185" s="407">
        <f t="shared" ref="AC1185" si="419">SUBTOTAL(9,AC1186:AC1189)</f>
        <v>0</v>
      </c>
      <c r="AD1185" s="1440"/>
      <c r="AE1185" s="1441"/>
      <c r="AF1185" s="1442"/>
    </row>
    <row r="1186" spans="1:32" outlineLevel="1" x14ac:dyDescent="0.2">
      <c r="A1186" s="11">
        <v>234</v>
      </c>
      <c r="B1186" s="669"/>
      <c r="C1186" s="670"/>
      <c r="D1186" s="670"/>
      <c r="E1186" s="647"/>
      <c r="F1186" s="856" t="s">
        <v>65</v>
      </c>
      <c r="G1186" s="857"/>
      <c r="H1186" s="857"/>
      <c r="I1186" s="857"/>
      <c r="J1186" s="857"/>
      <c r="K1186" s="857"/>
      <c r="L1186" s="858"/>
      <c r="M1186" s="408">
        <f t="shared" ref="M1186:M1199" si="420">M410</f>
        <v>0</v>
      </c>
      <c r="N1186" s="419">
        <f>M1186</f>
        <v>0</v>
      </c>
      <c r="O1186" s="1066"/>
      <c r="P1186" s="1067"/>
      <c r="Q1186" s="1067"/>
      <c r="R1186" s="1067"/>
      <c r="S1186" s="1067"/>
      <c r="T1186" s="1067"/>
      <c r="U1186" s="1067"/>
      <c r="V1186" s="1067"/>
      <c r="W1186" s="1067"/>
      <c r="X1186" s="1067"/>
      <c r="Y1186" s="1067"/>
      <c r="Z1186" s="1067"/>
      <c r="AA1186" s="1067"/>
      <c r="AB1186" s="1068"/>
      <c r="AC1186" s="408">
        <f t="shared" ref="AC1186:AC1199" si="421">M1186-SUM(N1186:AB1186)</f>
        <v>0</v>
      </c>
      <c r="AD1186" s="1443"/>
      <c r="AE1186" s="1444"/>
      <c r="AF1186" s="1445"/>
    </row>
    <row r="1187" spans="1:32" outlineLevel="1" x14ac:dyDescent="0.2">
      <c r="A1187" s="11">
        <v>235</v>
      </c>
      <c r="B1187" s="669"/>
      <c r="C1187" s="670"/>
      <c r="D1187" s="670"/>
      <c r="E1187" s="647"/>
      <c r="F1187" s="915" t="s">
        <v>68</v>
      </c>
      <c r="G1187" s="916"/>
      <c r="H1187" s="916"/>
      <c r="I1187" s="916"/>
      <c r="J1187" s="916"/>
      <c r="K1187" s="916"/>
      <c r="L1187" s="917"/>
      <c r="M1187" s="408">
        <f t="shared" si="420"/>
        <v>0</v>
      </c>
      <c r="N1187" s="419">
        <f t="shared" ref="N1187:N1189" si="422">M1187</f>
        <v>0</v>
      </c>
      <c r="O1187" s="1066"/>
      <c r="P1187" s="1067"/>
      <c r="Q1187" s="1067"/>
      <c r="R1187" s="1067"/>
      <c r="S1187" s="1067"/>
      <c r="T1187" s="1067"/>
      <c r="U1187" s="1067"/>
      <c r="V1187" s="1067"/>
      <c r="W1187" s="1067"/>
      <c r="X1187" s="1067"/>
      <c r="Y1187" s="1067"/>
      <c r="Z1187" s="1067"/>
      <c r="AA1187" s="1067"/>
      <c r="AB1187" s="1068"/>
      <c r="AC1187" s="408">
        <f t="shared" si="421"/>
        <v>0</v>
      </c>
      <c r="AD1187" s="1443"/>
      <c r="AE1187" s="1444"/>
      <c r="AF1187" s="1445"/>
    </row>
    <row r="1188" spans="1:32" outlineLevel="1" x14ac:dyDescent="0.2">
      <c r="A1188" s="11">
        <v>236</v>
      </c>
      <c r="B1188" s="669"/>
      <c r="C1188" s="670"/>
      <c r="D1188" s="263"/>
      <c r="E1188" s="264"/>
      <c r="F1188" s="915" t="s">
        <v>537</v>
      </c>
      <c r="G1188" s="916"/>
      <c r="H1188" s="916"/>
      <c r="I1188" s="916"/>
      <c r="J1188" s="916"/>
      <c r="K1188" s="916"/>
      <c r="L1188" s="917"/>
      <c r="M1188" s="408">
        <f t="shared" si="420"/>
        <v>0</v>
      </c>
      <c r="N1188" s="419">
        <f t="shared" si="422"/>
        <v>0</v>
      </c>
      <c r="O1188" s="1066"/>
      <c r="P1188" s="1067"/>
      <c r="Q1188" s="1067"/>
      <c r="R1188" s="1067"/>
      <c r="S1188" s="1067"/>
      <c r="T1188" s="1067"/>
      <c r="U1188" s="1067"/>
      <c r="V1188" s="1067"/>
      <c r="W1188" s="1067"/>
      <c r="X1188" s="1067"/>
      <c r="Y1188" s="1067"/>
      <c r="Z1188" s="1067"/>
      <c r="AA1188" s="1067"/>
      <c r="AB1188" s="1068"/>
      <c r="AC1188" s="408">
        <f t="shared" si="421"/>
        <v>0</v>
      </c>
      <c r="AD1188" s="1443"/>
      <c r="AE1188" s="1444"/>
      <c r="AF1188" s="1445"/>
    </row>
    <row r="1189" spans="1:32" ht="27.75" customHeight="1" outlineLevel="1" x14ac:dyDescent="0.2">
      <c r="A1189" s="11">
        <v>237</v>
      </c>
      <c r="B1189" s="687"/>
      <c r="C1189" s="672"/>
      <c r="D1189" s="672"/>
      <c r="E1189" s="688"/>
      <c r="F1189" s="915" t="s">
        <v>532</v>
      </c>
      <c r="G1189" s="916"/>
      <c r="H1189" s="916"/>
      <c r="I1189" s="916"/>
      <c r="J1189" s="916"/>
      <c r="K1189" s="916"/>
      <c r="L1189" s="917"/>
      <c r="M1189" s="408">
        <f t="shared" si="420"/>
        <v>0</v>
      </c>
      <c r="N1189" s="419">
        <f t="shared" si="422"/>
        <v>0</v>
      </c>
      <c r="O1189" s="1069"/>
      <c r="P1189" s="1070"/>
      <c r="Q1189" s="1070"/>
      <c r="R1189" s="1070"/>
      <c r="S1189" s="1070"/>
      <c r="T1189" s="1070"/>
      <c r="U1189" s="1070"/>
      <c r="V1189" s="1070"/>
      <c r="W1189" s="1070"/>
      <c r="X1189" s="1070"/>
      <c r="Y1189" s="1070"/>
      <c r="Z1189" s="1070"/>
      <c r="AA1189" s="1070"/>
      <c r="AB1189" s="1071"/>
      <c r="AC1189" s="408">
        <f t="shared" si="421"/>
        <v>0</v>
      </c>
      <c r="AD1189" s="1446"/>
      <c r="AE1189" s="1447"/>
      <c r="AF1189" s="1448"/>
    </row>
    <row r="1190" spans="1:32" ht="15.75" outlineLevel="1" x14ac:dyDescent="0.2">
      <c r="A1190" s="11">
        <v>238</v>
      </c>
      <c r="B1190" s="325"/>
      <c r="C1190" s="326"/>
      <c r="D1190" s="780"/>
      <c r="E1190" s="853" t="s">
        <v>67</v>
      </c>
      <c r="F1190" s="854"/>
      <c r="G1190" s="854"/>
      <c r="H1190" s="854"/>
      <c r="I1190" s="854"/>
      <c r="J1190" s="854"/>
      <c r="K1190" s="854"/>
      <c r="L1190" s="855"/>
      <c r="M1190" s="407">
        <f>SUBTOTAL(9,M1191:M1194)</f>
        <v>0</v>
      </c>
      <c r="N1190" s="410">
        <f t="shared" ref="N1190" si="423">SUBTOTAL(9,N1191:N1194)</f>
        <v>0</v>
      </c>
      <c r="O1190" s="1473"/>
      <c r="P1190" s="1474"/>
      <c r="Q1190" s="1474"/>
      <c r="R1190" s="1474"/>
      <c r="S1190" s="1474"/>
      <c r="T1190" s="1474"/>
      <c r="U1190" s="1474"/>
      <c r="V1190" s="1474"/>
      <c r="W1190" s="1474"/>
      <c r="X1190" s="1474"/>
      <c r="Y1190" s="1474"/>
      <c r="Z1190" s="1474"/>
      <c r="AA1190" s="1474"/>
      <c r="AB1190" s="1475"/>
      <c r="AC1190" s="407">
        <f t="shared" ref="AC1190" si="424">SUBTOTAL(9,AC1191:AC1194)</f>
        <v>0</v>
      </c>
      <c r="AD1190" s="897"/>
      <c r="AE1190" s="898"/>
      <c r="AF1190" s="899"/>
    </row>
    <row r="1191" spans="1:32" outlineLevel="1" x14ac:dyDescent="0.2">
      <c r="A1191" s="11">
        <v>239</v>
      </c>
      <c r="B1191" s="669"/>
      <c r="C1191" s="670"/>
      <c r="D1191" s="649"/>
      <c r="E1191" s="649"/>
      <c r="F1191" s="856" t="s">
        <v>65</v>
      </c>
      <c r="G1191" s="857"/>
      <c r="H1191" s="857"/>
      <c r="I1191" s="857"/>
      <c r="J1191" s="857"/>
      <c r="K1191" s="857"/>
      <c r="L1191" s="858"/>
      <c r="M1191" s="408">
        <f t="shared" si="420"/>
        <v>0</v>
      </c>
      <c r="N1191" s="419">
        <f>M1191</f>
        <v>0</v>
      </c>
      <c r="O1191" s="1476"/>
      <c r="P1191" s="1477"/>
      <c r="Q1191" s="1477"/>
      <c r="R1191" s="1477"/>
      <c r="S1191" s="1477"/>
      <c r="T1191" s="1477"/>
      <c r="U1191" s="1477"/>
      <c r="V1191" s="1477"/>
      <c r="W1191" s="1477"/>
      <c r="X1191" s="1477"/>
      <c r="Y1191" s="1477"/>
      <c r="Z1191" s="1477"/>
      <c r="AA1191" s="1477"/>
      <c r="AB1191" s="1478"/>
      <c r="AC1191" s="408">
        <f t="shared" si="421"/>
        <v>0</v>
      </c>
      <c r="AD1191" s="900"/>
      <c r="AE1191" s="901"/>
      <c r="AF1191" s="902"/>
    </row>
    <row r="1192" spans="1:32" outlineLevel="1" x14ac:dyDescent="0.2">
      <c r="A1192" s="11">
        <v>240</v>
      </c>
      <c r="B1192" s="669"/>
      <c r="C1192" s="670"/>
      <c r="D1192" s="649"/>
      <c r="E1192" s="649"/>
      <c r="F1192" s="915" t="s">
        <v>68</v>
      </c>
      <c r="G1192" s="916"/>
      <c r="H1192" s="916"/>
      <c r="I1192" s="916"/>
      <c r="J1192" s="916"/>
      <c r="K1192" s="916"/>
      <c r="L1192" s="917"/>
      <c r="M1192" s="408">
        <f t="shared" si="420"/>
        <v>0</v>
      </c>
      <c r="N1192" s="419">
        <f t="shared" ref="N1192:N1194" si="425">M1192</f>
        <v>0</v>
      </c>
      <c r="O1192" s="1476"/>
      <c r="P1192" s="1477"/>
      <c r="Q1192" s="1477"/>
      <c r="R1192" s="1477"/>
      <c r="S1192" s="1477"/>
      <c r="T1192" s="1477"/>
      <c r="U1192" s="1477"/>
      <c r="V1192" s="1477"/>
      <c r="W1192" s="1477"/>
      <c r="X1192" s="1477"/>
      <c r="Y1192" s="1477"/>
      <c r="Z1192" s="1477"/>
      <c r="AA1192" s="1477"/>
      <c r="AB1192" s="1478"/>
      <c r="AC1192" s="408">
        <f t="shared" si="421"/>
        <v>0</v>
      </c>
      <c r="AD1192" s="900"/>
      <c r="AE1192" s="901"/>
      <c r="AF1192" s="902"/>
    </row>
    <row r="1193" spans="1:32" outlineLevel="1" x14ac:dyDescent="0.2">
      <c r="A1193" s="11">
        <v>241</v>
      </c>
      <c r="B1193" s="669"/>
      <c r="C1193" s="670"/>
      <c r="D1193" s="639"/>
      <c r="E1193" s="639"/>
      <c r="F1193" s="915" t="s">
        <v>537</v>
      </c>
      <c r="G1193" s="916"/>
      <c r="H1193" s="916"/>
      <c r="I1193" s="916"/>
      <c r="J1193" s="916"/>
      <c r="K1193" s="916"/>
      <c r="L1193" s="917"/>
      <c r="M1193" s="408">
        <f t="shared" si="420"/>
        <v>0</v>
      </c>
      <c r="N1193" s="419">
        <f t="shared" si="425"/>
        <v>0</v>
      </c>
      <c r="O1193" s="1476"/>
      <c r="P1193" s="1477"/>
      <c r="Q1193" s="1477"/>
      <c r="R1193" s="1477"/>
      <c r="S1193" s="1477"/>
      <c r="T1193" s="1477"/>
      <c r="U1193" s="1477"/>
      <c r="V1193" s="1477"/>
      <c r="W1193" s="1477"/>
      <c r="X1193" s="1477"/>
      <c r="Y1193" s="1477"/>
      <c r="Z1193" s="1477"/>
      <c r="AA1193" s="1477"/>
      <c r="AB1193" s="1478"/>
      <c r="AC1193" s="408">
        <f t="shared" si="421"/>
        <v>0</v>
      </c>
      <c r="AD1193" s="900"/>
      <c r="AE1193" s="901"/>
      <c r="AF1193" s="902"/>
    </row>
    <row r="1194" spans="1:32" ht="27.75" customHeight="1" outlineLevel="1" x14ac:dyDescent="0.2">
      <c r="A1194" s="11">
        <v>242</v>
      </c>
      <c r="B1194" s="669"/>
      <c r="C1194" s="670"/>
      <c r="D1194" s="263"/>
      <c r="E1194" s="263"/>
      <c r="F1194" s="859" t="s">
        <v>532</v>
      </c>
      <c r="G1194" s="860"/>
      <c r="H1194" s="860"/>
      <c r="I1194" s="860"/>
      <c r="J1194" s="860"/>
      <c r="K1194" s="860"/>
      <c r="L1194" s="861"/>
      <c r="M1194" s="408">
        <f t="shared" si="420"/>
        <v>0</v>
      </c>
      <c r="N1194" s="419">
        <f t="shared" si="425"/>
        <v>0</v>
      </c>
      <c r="O1194" s="1476"/>
      <c r="P1194" s="1477"/>
      <c r="Q1194" s="1477"/>
      <c r="R1194" s="1477"/>
      <c r="S1194" s="1477"/>
      <c r="T1194" s="1477"/>
      <c r="U1194" s="1477"/>
      <c r="V1194" s="1477"/>
      <c r="W1194" s="1477"/>
      <c r="X1194" s="1477"/>
      <c r="Y1194" s="1477"/>
      <c r="Z1194" s="1477"/>
      <c r="AA1194" s="1477"/>
      <c r="AB1194" s="1478"/>
      <c r="AC1194" s="408">
        <f t="shared" si="421"/>
        <v>0</v>
      </c>
      <c r="AD1194" s="900"/>
      <c r="AE1194" s="901"/>
      <c r="AF1194" s="902"/>
    </row>
    <row r="1195" spans="1:32" ht="15.75" customHeight="1" outlineLevel="1" x14ac:dyDescent="0.2">
      <c r="A1195" s="11">
        <v>243</v>
      </c>
      <c r="B1195" s="669"/>
      <c r="C1195" s="670"/>
      <c r="D1195" s="639"/>
      <c r="E1195" s="853" t="s">
        <v>556</v>
      </c>
      <c r="F1195" s="854"/>
      <c r="G1195" s="854"/>
      <c r="H1195" s="854"/>
      <c r="I1195" s="854"/>
      <c r="J1195" s="854"/>
      <c r="K1195" s="854"/>
      <c r="L1195" s="855"/>
      <c r="M1195" s="407">
        <f>SUBTOTAL(9,M1196:M1199)</f>
        <v>0</v>
      </c>
      <c r="N1195" s="410">
        <f t="shared" ref="N1195" si="426">SUBTOTAL(9,N1196:N1199)</f>
        <v>0</v>
      </c>
      <c r="O1195" s="1476"/>
      <c r="P1195" s="1477"/>
      <c r="Q1195" s="1477"/>
      <c r="R1195" s="1477"/>
      <c r="S1195" s="1477"/>
      <c r="T1195" s="1477"/>
      <c r="U1195" s="1477"/>
      <c r="V1195" s="1477"/>
      <c r="W1195" s="1477"/>
      <c r="X1195" s="1477"/>
      <c r="Y1195" s="1477"/>
      <c r="Z1195" s="1477"/>
      <c r="AA1195" s="1477"/>
      <c r="AB1195" s="1478"/>
      <c r="AC1195" s="407">
        <f t="shared" ref="AC1195" si="427">SUBTOTAL(9,AC1196:AC1199)</f>
        <v>0</v>
      </c>
      <c r="AD1195" s="900"/>
      <c r="AE1195" s="901"/>
      <c r="AF1195" s="902"/>
    </row>
    <row r="1196" spans="1:32" outlineLevel="1" x14ac:dyDescent="0.2">
      <c r="A1196" s="11">
        <v>244</v>
      </c>
      <c r="B1196" s="669"/>
      <c r="C1196" s="670"/>
      <c r="D1196" s="649"/>
      <c r="E1196" s="649"/>
      <c r="F1196" s="856" t="s">
        <v>65</v>
      </c>
      <c r="G1196" s="857"/>
      <c r="H1196" s="857"/>
      <c r="I1196" s="857"/>
      <c r="J1196" s="857"/>
      <c r="K1196" s="857"/>
      <c r="L1196" s="858"/>
      <c r="M1196" s="408">
        <f t="shared" si="420"/>
        <v>0</v>
      </c>
      <c r="N1196" s="419">
        <f>M1196</f>
        <v>0</v>
      </c>
      <c r="O1196" s="1476"/>
      <c r="P1196" s="1477"/>
      <c r="Q1196" s="1477"/>
      <c r="R1196" s="1477"/>
      <c r="S1196" s="1477"/>
      <c r="T1196" s="1477"/>
      <c r="U1196" s="1477"/>
      <c r="V1196" s="1477"/>
      <c r="W1196" s="1477"/>
      <c r="X1196" s="1477"/>
      <c r="Y1196" s="1477"/>
      <c r="Z1196" s="1477"/>
      <c r="AA1196" s="1477"/>
      <c r="AB1196" s="1478"/>
      <c r="AC1196" s="408">
        <f t="shared" si="421"/>
        <v>0</v>
      </c>
      <c r="AD1196" s="900"/>
      <c r="AE1196" s="901"/>
      <c r="AF1196" s="902"/>
    </row>
    <row r="1197" spans="1:32" outlineLevel="1" x14ac:dyDescent="0.2">
      <c r="A1197" s="11">
        <v>245</v>
      </c>
      <c r="B1197" s="669"/>
      <c r="C1197" s="670"/>
      <c r="D1197" s="266"/>
      <c r="E1197" s="266"/>
      <c r="F1197" s="915" t="s">
        <v>68</v>
      </c>
      <c r="G1197" s="916"/>
      <c r="H1197" s="916"/>
      <c r="I1197" s="916"/>
      <c r="J1197" s="916"/>
      <c r="K1197" s="916"/>
      <c r="L1197" s="917"/>
      <c r="M1197" s="408">
        <f t="shared" si="420"/>
        <v>0</v>
      </c>
      <c r="N1197" s="419">
        <f t="shared" ref="N1197:N1199" si="428">M1197</f>
        <v>0</v>
      </c>
      <c r="O1197" s="1476"/>
      <c r="P1197" s="1477"/>
      <c r="Q1197" s="1477"/>
      <c r="R1197" s="1477"/>
      <c r="S1197" s="1477"/>
      <c r="T1197" s="1477"/>
      <c r="U1197" s="1477"/>
      <c r="V1197" s="1477"/>
      <c r="W1197" s="1477"/>
      <c r="X1197" s="1477"/>
      <c r="Y1197" s="1477"/>
      <c r="Z1197" s="1477"/>
      <c r="AA1197" s="1477"/>
      <c r="AB1197" s="1478"/>
      <c r="AC1197" s="408">
        <f t="shared" si="421"/>
        <v>0</v>
      </c>
      <c r="AD1197" s="900"/>
      <c r="AE1197" s="901"/>
      <c r="AF1197" s="902"/>
    </row>
    <row r="1198" spans="1:32" outlineLevel="1" x14ac:dyDescent="0.2">
      <c r="A1198" s="11">
        <v>246</v>
      </c>
      <c r="B1198" s="669"/>
      <c r="C1198" s="670"/>
      <c r="D1198" s="266"/>
      <c r="E1198" s="266"/>
      <c r="F1198" s="915" t="s">
        <v>537</v>
      </c>
      <c r="G1198" s="916"/>
      <c r="H1198" s="916"/>
      <c r="I1198" s="916"/>
      <c r="J1198" s="916"/>
      <c r="K1198" s="916"/>
      <c r="L1198" s="917"/>
      <c r="M1198" s="408">
        <f t="shared" si="420"/>
        <v>0</v>
      </c>
      <c r="N1198" s="419">
        <f t="shared" si="428"/>
        <v>0</v>
      </c>
      <c r="O1198" s="1476"/>
      <c r="P1198" s="1477"/>
      <c r="Q1198" s="1477"/>
      <c r="R1198" s="1477"/>
      <c r="S1198" s="1477"/>
      <c r="T1198" s="1477"/>
      <c r="U1198" s="1477"/>
      <c r="V1198" s="1477"/>
      <c r="W1198" s="1477"/>
      <c r="X1198" s="1477"/>
      <c r="Y1198" s="1477"/>
      <c r="Z1198" s="1477"/>
      <c r="AA1198" s="1477"/>
      <c r="AB1198" s="1478"/>
      <c r="AC1198" s="408">
        <f t="shared" si="421"/>
        <v>0</v>
      </c>
      <c r="AD1198" s="900"/>
      <c r="AE1198" s="901"/>
      <c r="AF1198" s="902"/>
    </row>
    <row r="1199" spans="1:32" ht="27.75" customHeight="1" outlineLevel="1" x14ac:dyDescent="0.2">
      <c r="A1199" s="11">
        <v>247</v>
      </c>
      <c r="B1199" s="669"/>
      <c r="C1199" s="670"/>
      <c r="D1199" s="298"/>
      <c r="E1199" s="298"/>
      <c r="F1199" s="859" t="s">
        <v>532</v>
      </c>
      <c r="G1199" s="860"/>
      <c r="H1199" s="860"/>
      <c r="I1199" s="860"/>
      <c r="J1199" s="860"/>
      <c r="K1199" s="860"/>
      <c r="L1199" s="861"/>
      <c r="M1199" s="408">
        <f t="shared" si="420"/>
        <v>0</v>
      </c>
      <c r="N1199" s="419">
        <f t="shared" si="428"/>
        <v>0</v>
      </c>
      <c r="O1199" s="1479"/>
      <c r="P1199" s="1480"/>
      <c r="Q1199" s="1480"/>
      <c r="R1199" s="1480"/>
      <c r="S1199" s="1480"/>
      <c r="T1199" s="1480"/>
      <c r="U1199" s="1480"/>
      <c r="V1199" s="1480"/>
      <c r="W1199" s="1480"/>
      <c r="X1199" s="1480"/>
      <c r="Y1199" s="1480"/>
      <c r="Z1199" s="1480"/>
      <c r="AA1199" s="1480"/>
      <c r="AB1199" s="1481"/>
      <c r="AC1199" s="408">
        <f t="shared" si="421"/>
        <v>0</v>
      </c>
      <c r="AD1199" s="903"/>
      <c r="AE1199" s="904"/>
      <c r="AF1199" s="905"/>
    </row>
    <row r="1200" spans="1:32" ht="15" customHeight="1" outlineLevel="1" x14ac:dyDescent="0.2">
      <c r="A1200" s="11">
        <v>129</v>
      </c>
      <c r="B1200" s="669"/>
      <c r="C1200" s="298"/>
      <c r="D1200" s="844" t="s">
        <v>13</v>
      </c>
      <c r="E1200" s="845"/>
      <c r="F1200" s="845"/>
      <c r="G1200" s="845"/>
      <c r="H1200" s="845"/>
      <c r="I1200" s="845"/>
      <c r="J1200" s="845"/>
      <c r="K1200" s="845"/>
      <c r="L1200" s="845"/>
      <c r="M1200" s="845"/>
      <c r="N1200" s="845"/>
      <c r="O1200" s="845"/>
      <c r="P1200" s="845"/>
      <c r="Q1200" s="845"/>
      <c r="R1200" s="845"/>
      <c r="S1200" s="845"/>
      <c r="T1200" s="845"/>
      <c r="U1200" s="845"/>
      <c r="V1200" s="845"/>
      <c r="W1200" s="845"/>
      <c r="X1200" s="845"/>
      <c r="Y1200" s="845"/>
      <c r="Z1200" s="845"/>
      <c r="AA1200" s="845"/>
      <c r="AB1200" s="845"/>
      <c r="AC1200" s="845"/>
      <c r="AD1200" s="845"/>
      <c r="AE1200" s="845"/>
      <c r="AF1200" s="846"/>
    </row>
    <row r="1201" spans="1:32" ht="15" customHeight="1" outlineLevel="1" x14ac:dyDescent="0.2">
      <c r="A1201" s="11">
        <v>130</v>
      </c>
      <c r="B1201" s="669"/>
      <c r="C1201" s="298"/>
      <c r="D1201" s="298"/>
      <c r="E1201" s="918" t="s">
        <v>14</v>
      </c>
      <c r="F1201" s="919"/>
      <c r="G1201" s="919"/>
      <c r="H1201" s="919"/>
      <c r="I1201" s="919"/>
      <c r="J1201" s="919"/>
      <c r="K1201" s="919"/>
      <c r="L1201" s="920"/>
      <c r="M1201" s="407">
        <f>SUBTOTAL(9,M1202:M1204)</f>
        <v>0</v>
      </c>
      <c r="N1201" s="410">
        <f t="shared" ref="N1201" si="429">SUBTOTAL(9,N1202:N1204)</f>
        <v>0</v>
      </c>
      <c r="O1201" s="1066"/>
      <c r="P1201" s="1613"/>
      <c r="Q1201" s="1613"/>
      <c r="R1201" s="1613"/>
      <c r="S1201" s="1613"/>
      <c r="T1201" s="1613"/>
      <c r="U1201" s="1613"/>
      <c r="V1201" s="1613"/>
      <c r="W1201" s="1613"/>
      <c r="X1201" s="1613"/>
      <c r="Y1201" s="1613"/>
      <c r="Z1201" s="1613"/>
      <c r="AA1201" s="1613"/>
      <c r="AB1201" s="1614"/>
      <c r="AC1201" s="407">
        <f t="shared" ref="AC1201" si="430">SUBTOTAL(9,AC1202:AC1204)</f>
        <v>0</v>
      </c>
      <c r="AD1201" s="1440"/>
      <c r="AE1201" s="828"/>
      <c r="AF1201" s="829"/>
    </row>
    <row r="1202" spans="1:32" ht="15" customHeight="1" outlineLevel="1" x14ac:dyDescent="0.2">
      <c r="A1202" s="11">
        <v>131</v>
      </c>
      <c r="B1202" s="669"/>
      <c r="C1202" s="298"/>
      <c r="D1202" s="298"/>
      <c r="E1202" s="299"/>
      <c r="F1202" s="856" t="s">
        <v>112</v>
      </c>
      <c r="G1202" s="857"/>
      <c r="H1202" s="857"/>
      <c r="I1202" s="857"/>
      <c r="J1202" s="857"/>
      <c r="K1202" s="857"/>
      <c r="L1202" s="858"/>
      <c r="M1202" s="408">
        <f t="shared" ref="M1202:M1204" si="431">M426</f>
        <v>0</v>
      </c>
      <c r="N1202" s="419">
        <f t="shared" ref="N1202:N1212" si="432">M1202</f>
        <v>0</v>
      </c>
      <c r="O1202" s="1615"/>
      <c r="P1202" s="1613"/>
      <c r="Q1202" s="1613"/>
      <c r="R1202" s="1613"/>
      <c r="S1202" s="1613"/>
      <c r="T1202" s="1613"/>
      <c r="U1202" s="1613"/>
      <c r="V1202" s="1613"/>
      <c r="W1202" s="1613"/>
      <c r="X1202" s="1613"/>
      <c r="Y1202" s="1613"/>
      <c r="Z1202" s="1613"/>
      <c r="AA1202" s="1613"/>
      <c r="AB1202" s="1614"/>
      <c r="AC1202" s="408">
        <f t="shared" ref="AC1202:AC1204" si="433">M1202-SUM(N1202:AB1202)</f>
        <v>0</v>
      </c>
      <c r="AD1202" s="830"/>
      <c r="AE1202" s="831"/>
      <c r="AF1202" s="832"/>
    </row>
    <row r="1203" spans="1:32" ht="15" customHeight="1" outlineLevel="1" x14ac:dyDescent="0.2">
      <c r="A1203" s="11">
        <v>132</v>
      </c>
      <c r="B1203" s="669"/>
      <c r="C1203" s="298"/>
      <c r="D1203" s="298"/>
      <c r="E1203" s="299"/>
      <c r="F1203" s="915" t="s">
        <v>113</v>
      </c>
      <c r="G1203" s="916"/>
      <c r="H1203" s="916"/>
      <c r="I1203" s="916"/>
      <c r="J1203" s="916"/>
      <c r="K1203" s="916"/>
      <c r="L1203" s="917"/>
      <c r="M1203" s="408">
        <f t="shared" si="431"/>
        <v>0</v>
      </c>
      <c r="N1203" s="419">
        <f t="shared" si="432"/>
        <v>0</v>
      </c>
      <c r="O1203" s="1615"/>
      <c r="P1203" s="1613"/>
      <c r="Q1203" s="1613"/>
      <c r="R1203" s="1613"/>
      <c r="S1203" s="1613"/>
      <c r="T1203" s="1613"/>
      <c r="U1203" s="1613"/>
      <c r="V1203" s="1613"/>
      <c r="W1203" s="1613"/>
      <c r="X1203" s="1613"/>
      <c r="Y1203" s="1613"/>
      <c r="Z1203" s="1613"/>
      <c r="AA1203" s="1613"/>
      <c r="AB1203" s="1614"/>
      <c r="AC1203" s="408">
        <f t="shared" si="433"/>
        <v>0</v>
      </c>
      <c r="AD1203" s="830"/>
      <c r="AE1203" s="831"/>
      <c r="AF1203" s="832"/>
    </row>
    <row r="1204" spans="1:32" ht="15" customHeight="1" outlineLevel="1" x14ac:dyDescent="0.2">
      <c r="A1204" s="11">
        <v>133</v>
      </c>
      <c r="B1204" s="669"/>
      <c r="C1204" s="298"/>
      <c r="D1204" s="298"/>
      <c r="E1204" s="299"/>
      <c r="F1204" s="859" t="s">
        <v>557</v>
      </c>
      <c r="G1204" s="860"/>
      <c r="H1204" s="860"/>
      <c r="I1204" s="860"/>
      <c r="J1204" s="860"/>
      <c r="K1204" s="860"/>
      <c r="L1204" s="861"/>
      <c r="M1204" s="408">
        <f t="shared" si="431"/>
        <v>0</v>
      </c>
      <c r="N1204" s="419">
        <f t="shared" si="432"/>
        <v>0</v>
      </c>
      <c r="O1204" s="1615"/>
      <c r="P1204" s="1613"/>
      <c r="Q1204" s="1613"/>
      <c r="R1204" s="1613"/>
      <c r="S1204" s="1613"/>
      <c r="T1204" s="1613"/>
      <c r="U1204" s="1613"/>
      <c r="V1204" s="1613"/>
      <c r="W1204" s="1613"/>
      <c r="X1204" s="1613"/>
      <c r="Y1204" s="1613"/>
      <c r="Z1204" s="1613"/>
      <c r="AA1204" s="1613"/>
      <c r="AB1204" s="1614"/>
      <c r="AC1204" s="408">
        <f t="shared" si="433"/>
        <v>0</v>
      </c>
      <c r="AD1204" s="830"/>
      <c r="AE1204" s="831"/>
      <c r="AF1204" s="832"/>
    </row>
    <row r="1205" spans="1:32" ht="15" customHeight="1" outlineLevel="1" x14ac:dyDescent="0.2">
      <c r="A1205" s="11">
        <v>134</v>
      </c>
      <c r="B1205" s="669"/>
      <c r="C1205" s="298"/>
      <c r="D1205" s="298"/>
      <c r="E1205" s="853" t="s">
        <v>15</v>
      </c>
      <c r="F1205" s="854"/>
      <c r="G1205" s="854"/>
      <c r="H1205" s="854"/>
      <c r="I1205" s="854"/>
      <c r="J1205" s="854"/>
      <c r="K1205" s="854"/>
      <c r="L1205" s="855"/>
      <c r="M1205" s="407">
        <f>SUBTOTAL(9,M1206:M1208)</f>
        <v>0</v>
      </c>
      <c r="N1205" s="410">
        <f t="shared" ref="N1205" si="434">SUBTOTAL(9,N1206:N1208)</f>
        <v>0</v>
      </c>
      <c r="O1205" s="1615"/>
      <c r="P1205" s="1613"/>
      <c r="Q1205" s="1613"/>
      <c r="R1205" s="1613"/>
      <c r="S1205" s="1613"/>
      <c r="T1205" s="1613"/>
      <c r="U1205" s="1613"/>
      <c r="V1205" s="1613"/>
      <c r="W1205" s="1613"/>
      <c r="X1205" s="1613"/>
      <c r="Y1205" s="1613"/>
      <c r="Z1205" s="1613"/>
      <c r="AA1205" s="1613"/>
      <c r="AB1205" s="1614"/>
      <c r="AC1205" s="407">
        <f t="shared" ref="AC1205" si="435">SUBTOTAL(9,AC1206:AC1208)</f>
        <v>0</v>
      </c>
      <c r="AD1205" s="830"/>
      <c r="AE1205" s="831"/>
      <c r="AF1205" s="832"/>
    </row>
    <row r="1206" spans="1:32" ht="15" customHeight="1" outlineLevel="1" x14ac:dyDescent="0.2">
      <c r="A1206" s="11">
        <v>135</v>
      </c>
      <c r="B1206" s="669"/>
      <c r="C1206" s="298"/>
      <c r="D1206" s="298"/>
      <c r="E1206" s="299"/>
      <c r="F1206" s="856" t="s">
        <v>109</v>
      </c>
      <c r="G1206" s="857"/>
      <c r="H1206" s="857"/>
      <c r="I1206" s="857"/>
      <c r="J1206" s="857"/>
      <c r="K1206" s="857"/>
      <c r="L1206" s="858"/>
      <c r="M1206" s="408">
        <f t="shared" ref="M1206:M1208" si="436">M430</f>
        <v>0</v>
      </c>
      <c r="N1206" s="419">
        <f t="shared" si="432"/>
        <v>0</v>
      </c>
      <c r="O1206" s="1615"/>
      <c r="P1206" s="1613"/>
      <c r="Q1206" s="1613"/>
      <c r="R1206" s="1613"/>
      <c r="S1206" s="1613"/>
      <c r="T1206" s="1613"/>
      <c r="U1206" s="1613"/>
      <c r="V1206" s="1613"/>
      <c r="W1206" s="1613"/>
      <c r="X1206" s="1613"/>
      <c r="Y1206" s="1613"/>
      <c r="Z1206" s="1613"/>
      <c r="AA1206" s="1613"/>
      <c r="AB1206" s="1614"/>
      <c r="AC1206" s="408">
        <f t="shared" ref="AC1206:AC1208" si="437">M1206-SUM(N1206:AB1206)</f>
        <v>0</v>
      </c>
      <c r="AD1206" s="830"/>
      <c r="AE1206" s="831"/>
      <c r="AF1206" s="832"/>
    </row>
    <row r="1207" spans="1:32" ht="15" customHeight="1" outlineLevel="1" x14ac:dyDescent="0.2">
      <c r="A1207" s="11">
        <v>136</v>
      </c>
      <c r="B1207" s="669"/>
      <c r="C1207" s="298"/>
      <c r="D1207" s="298"/>
      <c r="E1207" s="299"/>
      <c r="F1207" s="915" t="s">
        <v>110</v>
      </c>
      <c r="G1207" s="916"/>
      <c r="H1207" s="916"/>
      <c r="I1207" s="916"/>
      <c r="J1207" s="916"/>
      <c r="K1207" s="916"/>
      <c r="L1207" s="917"/>
      <c r="M1207" s="408">
        <f t="shared" si="436"/>
        <v>0</v>
      </c>
      <c r="N1207" s="419">
        <f t="shared" si="432"/>
        <v>0</v>
      </c>
      <c r="O1207" s="1615"/>
      <c r="P1207" s="1613"/>
      <c r="Q1207" s="1613"/>
      <c r="R1207" s="1613"/>
      <c r="S1207" s="1613"/>
      <c r="T1207" s="1613"/>
      <c r="U1207" s="1613"/>
      <c r="V1207" s="1613"/>
      <c r="W1207" s="1613"/>
      <c r="X1207" s="1613"/>
      <c r="Y1207" s="1613"/>
      <c r="Z1207" s="1613"/>
      <c r="AA1207" s="1613"/>
      <c r="AB1207" s="1614"/>
      <c r="AC1207" s="408">
        <f t="shared" si="437"/>
        <v>0</v>
      </c>
      <c r="AD1207" s="830"/>
      <c r="AE1207" s="831"/>
      <c r="AF1207" s="832"/>
    </row>
    <row r="1208" spans="1:32" ht="15" customHeight="1" outlineLevel="1" x14ac:dyDescent="0.2">
      <c r="A1208" s="11">
        <v>137</v>
      </c>
      <c r="B1208" s="669"/>
      <c r="C1208" s="298"/>
      <c r="D1208" s="298"/>
      <c r="E1208" s="299"/>
      <c r="F1208" s="859" t="s">
        <v>111</v>
      </c>
      <c r="G1208" s="860"/>
      <c r="H1208" s="860"/>
      <c r="I1208" s="860"/>
      <c r="J1208" s="860"/>
      <c r="K1208" s="860"/>
      <c r="L1208" s="861"/>
      <c r="M1208" s="408">
        <f t="shared" si="436"/>
        <v>0</v>
      </c>
      <c r="N1208" s="419">
        <f t="shared" si="432"/>
        <v>0</v>
      </c>
      <c r="O1208" s="1615"/>
      <c r="P1208" s="1613"/>
      <c r="Q1208" s="1613"/>
      <c r="R1208" s="1613"/>
      <c r="S1208" s="1613"/>
      <c r="T1208" s="1613"/>
      <c r="U1208" s="1613"/>
      <c r="V1208" s="1613"/>
      <c r="W1208" s="1613"/>
      <c r="X1208" s="1613"/>
      <c r="Y1208" s="1613"/>
      <c r="Z1208" s="1613"/>
      <c r="AA1208" s="1613"/>
      <c r="AB1208" s="1614"/>
      <c r="AC1208" s="408">
        <f t="shared" si="437"/>
        <v>0</v>
      </c>
      <c r="AD1208" s="830"/>
      <c r="AE1208" s="831"/>
      <c r="AF1208" s="832"/>
    </row>
    <row r="1209" spans="1:32" ht="15" customHeight="1" outlineLevel="1" x14ac:dyDescent="0.2">
      <c r="A1209" s="11">
        <v>138</v>
      </c>
      <c r="B1209" s="669"/>
      <c r="C1209" s="298"/>
      <c r="D1209" s="298"/>
      <c r="E1209" s="853" t="s">
        <v>18</v>
      </c>
      <c r="F1209" s="854"/>
      <c r="G1209" s="854"/>
      <c r="H1209" s="854"/>
      <c r="I1209" s="854"/>
      <c r="J1209" s="854"/>
      <c r="K1209" s="854"/>
      <c r="L1209" s="855"/>
      <c r="M1209" s="407">
        <f>SUBTOTAL(9,M1210:M1212)</f>
        <v>0</v>
      </c>
      <c r="N1209" s="410">
        <f t="shared" ref="N1209" si="438">SUBTOTAL(9,N1210:N1212)</f>
        <v>0</v>
      </c>
      <c r="O1209" s="1615"/>
      <c r="P1209" s="1613"/>
      <c r="Q1209" s="1613"/>
      <c r="R1209" s="1613"/>
      <c r="S1209" s="1613"/>
      <c r="T1209" s="1613"/>
      <c r="U1209" s="1613"/>
      <c r="V1209" s="1613"/>
      <c r="W1209" s="1613"/>
      <c r="X1209" s="1613"/>
      <c r="Y1209" s="1613"/>
      <c r="Z1209" s="1613"/>
      <c r="AA1209" s="1613"/>
      <c r="AB1209" s="1614"/>
      <c r="AC1209" s="407">
        <f t="shared" ref="AC1209" si="439">SUBTOTAL(9,AC1210:AC1212)</f>
        <v>0</v>
      </c>
      <c r="AD1209" s="830"/>
      <c r="AE1209" s="831"/>
      <c r="AF1209" s="832"/>
    </row>
    <row r="1210" spans="1:32" ht="15" customHeight="1" outlineLevel="1" x14ac:dyDescent="0.2">
      <c r="A1210" s="11">
        <v>139</v>
      </c>
      <c r="B1210" s="669"/>
      <c r="C1210" s="298"/>
      <c r="D1210" s="298"/>
      <c r="E1210" s="299"/>
      <c r="F1210" s="856" t="s">
        <v>114</v>
      </c>
      <c r="G1210" s="857"/>
      <c r="H1210" s="857"/>
      <c r="I1210" s="857"/>
      <c r="J1210" s="857"/>
      <c r="K1210" s="857"/>
      <c r="L1210" s="858"/>
      <c r="M1210" s="408">
        <f t="shared" ref="M1210:M1212" si="440">M434</f>
        <v>0</v>
      </c>
      <c r="N1210" s="419">
        <f t="shared" si="432"/>
        <v>0</v>
      </c>
      <c r="O1210" s="1615"/>
      <c r="P1210" s="1613"/>
      <c r="Q1210" s="1613"/>
      <c r="R1210" s="1613"/>
      <c r="S1210" s="1613"/>
      <c r="T1210" s="1613"/>
      <c r="U1210" s="1613"/>
      <c r="V1210" s="1613"/>
      <c r="W1210" s="1613"/>
      <c r="X1210" s="1613"/>
      <c r="Y1210" s="1613"/>
      <c r="Z1210" s="1613"/>
      <c r="AA1210" s="1613"/>
      <c r="AB1210" s="1614"/>
      <c r="AC1210" s="408">
        <f t="shared" ref="AC1210:AC1212" si="441">M1210-SUM(N1210:AB1210)</f>
        <v>0</v>
      </c>
      <c r="AD1210" s="830"/>
      <c r="AE1210" s="831"/>
      <c r="AF1210" s="832"/>
    </row>
    <row r="1211" spans="1:32" ht="15" customHeight="1" outlineLevel="1" x14ac:dyDescent="0.2">
      <c r="A1211" s="11">
        <v>140</v>
      </c>
      <c r="B1211" s="669"/>
      <c r="C1211" s="298"/>
      <c r="D1211" s="298"/>
      <c r="E1211" s="299"/>
      <c r="F1211" s="915" t="s">
        <v>115</v>
      </c>
      <c r="G1211" s="916"/>
      <c r="H1211" s="916"/>
      <c r="I1211" s="916"/>
      <c r="J1211" s="916"/>
      <c r="K1211" s="916"/>
      <c r="L1211" s="917"/>
      <c r="M1211" s="408">
        <f t="shared" si="440"/>
        <v>0</v>
      </c>
      <c r="N1211" s="419">
        <f t="shared" si="432"/>
        <v>0</v>
      </c>
      <c r="O1211" s="1615"/>
      <c r="P1211" s="1613"/>
      <c r="Q1211" s="1613"/>
      <c r="R1211" s="1613"/>
      <c r="S1211" s="1613"/>
      <c r="T1211" s="1613"/>
      <c r="U1211" s="1613"/>
      <c r="V1211" s="1613"/>
      <c r="W1211" s="1613"/>
      <c r="X1211" s="1613"/>
      <c r="Y1211" s="1613"/>
      <c r="Z1211" s="1613"/>
      <c r="AA1211" s="1613"/>
      <c r="AB1211" s="1614"/>
      <c r="AC1211" s="408">
        <f t="shared" si="441"/>
        <v>0</v>
      </c>
      <c r="AD1211" s="830"/>
      <c r="AE1211" s="831"/>
      <c r="AF1211" s="832"/>
    </row>
    <row r="1212" spans="1:32" ht="15" customHeight="1" outlineLevel="1" x14ac:dyDescent="0.2">
      <c r="A1212" s="11">
        <v>141</v>
      </c>
      <c r="B1212" s="669"/>
      <c r="C1212" s="298"/>
      <c r="D1212" s="298"/>
      <c r="E1212" s="299"/>
      <c r="F1212" s="859" t="s">
        <v>558</v>
      </c>
      <c r="G1212" s="860"/>
      <c r="H1212" s="860"/>
      <c r="I1212" s="860"/>
      <c r="J1212" s="860"/>
      <c r="K1212" s="860"/>
      <c r="L1212" s="861"/>
      <c r="M1212" s="408">
        <f t="shared" si="440"/>
        <v>0</v>
      </c>
      <c r="N1212" s="419">
        <f t="shared" si="432"/>
        <v>0</v>
      </c>
      <c r="O1212" s="1615"/>
      <c r="P1212" s="1613"/>
      <c r="Q1212" s="1613"/>
      <c r="R1212" s="1613"/>
      <c r="S1212" s="1613"/>
      <c r="T1212" s="1613"/>
      <c r="U1212" s="1613"/>
      <c r="V1212" s="1613"/>
      <c r="W1212" s="1613"/>
      <c r="X1212" s="1613"/>
      <c r="Y1212" s="1613"/>
      <c r="Z1212" s="1613"/>
      <c r="AA1212" s="1613"/>
      <c r="AB1212" s="1614"/>
      <c r="AC1212" s="408">
        <f t="shared" si="441"/>
        <v>0</v>
      </c>
      <c r="AD1212" s="833"/>
      <c r="AE1212" s="834"/>
      <c r="AF1212" s="835"/>
    </row>
    <row r="1213" spans="1:32" ht="15" customHeight="1" outlineLevel="1" x14ac:dyDescent="0.2">
      <c r="A1213" s="11">
        <v>142</v>
      </c>
      <c r="B1213" s="669"/>
      <c r="C1213" s="298"/>
      <c r="D1213" s="844" t="s">
        <v>22</v>
      </c>
      <c r="E1213" s="845"/>
      <c r="F1213" s="845"/>
      <c r="G1213" s="845"/>
      <c r="H1213" s="845"/>
      <c r="I1213" s="845"/>
      <c r="J1213" s="845"/>
      <c r="K1213" s="845"/>
      <c r="L1213" s="845"/>
      <c r="M1213" s="845"/>
      <c r="N1213" s="845"/>
      <c r="O1213" s="845"/>
      <c r="P1213" s="845"/>
      <c r="Q1213" s="845"/>
      <c r="R1213" s="845"/>
      <c r="S1213" s="845"/>
      <c r="T1213" s="845"/>
      <c r="U1213" s="845"/>
      <c r="V1213" s="845"/>
      <c r="W1213" s="845"/>
      <c r="X1213" s="845"/>
      <c r="Y1213" s="845"/>
      <c r="Z1213" s="845"/>
      <c r="AA1213" s="845"/>
      <c r="AB1213" s="845"/>
      <c r="AC1213" s="845"/>
      <c r="AD1213" s="845"/>
      <c r="AE1213" s="845"/>
      <c r="AF1213" s="846"/>
    </row>
    <row r="1214" spans="1:32" ht="15" customHeight="1" outlineLevel="1" x14ac:dyDescent="0.2">
      <c r="A1214" s="11">
        <v>143</v>
      </c>
      <c r="B1214" s="669"/>
      <c r="C1214" s="298"/>
      <c r="D1214" s="298"/>
      <c r="E1214" s="918" t="s">
        <v>118</v>
      </c>
      <c r="F1214" s="919"/>
      <c r="G1214" s="919"/>
      <c r="H1214" s="919"/>
      <c r="I1214" s="919"/>
      <c r="J1214" s="919"/>
      <c r="K1214" s="919"/>
      <c r="L1214" s="920"/>
      <c r="M1214" s="407">
        <f>SUBTOTAL(9,M1215:M1216)</f>
        <v>0</v>
      </c>
      <c r="N1214" s="410">
        <f t="shared" ref="N1214" si="442">SUBTOTAL(9,N1215:N1216)</f>
        <v>0</v>
      </c>
      <c r="O1214" s="1066"/>
      <c r="P1214" s="1584"/>
      <c r="Q1214" s="1584"/>
      <c r="R1214" s="1584"/>
      <c r="S1214" s="1584"/>
      <c r="T1214" s="1584"/>
      <c r="U1214" s="1584"/>
      <c r="V1214" s="1584"/>
      <c r="W1214" s="1584"/>
      <c r="X1214" s="1584"/>
      <c r="Y1214" s="1584"/>
      <c r="Z1214" s="1584"/>
      <c r="AA1214" s="1584"/>
      <c r="AB1214" s="1589"/>
      <c r="AC1214" s="407">
        <f t="shared" ref="AC1214" si="443">SUBTOTAL(9,AC1215:AC1216)</f>
        <v>0</v>
      </c>
      <c r="AD1214" s="1440"/>
      <c r="AE1214" s="828"/>
      <c r="AF1214" s="829"/>
    </row>
    <row r="1215" spans="1:32" ht="15" customHeight="1" outlineLevel="1" x14ac:dyDescent="0.2">
      <c r="A1215" s="11">
        <v>144</v>
      </c>
      <c r="B1215" s="669"/>
      <c r="C1215" s="298"/>
      <c r="D1215" s="298"/>
      <c r="E1215" s="299"/>
      <c r="F1215" s="856" t="s">
        <v>124</v>
      </c>
      <c r="G1215" s="857"/>
      <c r="H1215" s="857"/>
      <c r="I1215" s="857"/>
      <c r="J1215" s="857"/>
      <c r="K1215" s="857"/>
      <c r="L1215" s="858"/>
      <c r="M1215" s="408">
        <f t="shared" ref="M1215:M1223" si="444">M439</f>
        <v>0</v>
      </c>
      <c r="N1215" s="419">
        <f t="shared" ref="N1215:N1216" si="445">M1215</f>
        <v>0</v>
      </c>
      <c r="O1215" s="1583"/>
      <c r="P1215" s="1584"/>
      <c r="Q1215" s="1584"/>
      <c r="R1215" s="1584"/>
      <c r="S1215" s="1584"/>
      <c r="T1215" s="1584"/>
      <c r="U1215" s="1584"/>
      <c r="V1215" s="1584"/>
      <c r="W1215" s="1584"/>
      <c r="X1215" s="1584"/>
      <c r="Y1215" s="1584"/>
      <c r="Z1215" s="1584"/>
      <c r="AA1215" s="1584"/>
      <c r="AB1215" s="1589"/>
      <c r="AC1215" s="408">
        <f t="shared" ref="AC1215:AC1216" si="446">M1215-SUM(N1215:AB1215)</f>
        <v>0</v>
      </c>
      <c r="AD1215" s="830"/>
      <c r="AE1215" s="831"/>
      <c r="AF1215" s="832"/>
    </row>
    <row r="1216" spans="1:32" ht="15" customHeight="1" outlineLevel="1" x14ac:dyDescent="0.2">
      <c r="A1216" s="11">
        <v>145</v>
      </c>
      <c r="B1216" s="669"/>
      <c r="C1216" s="298"/>
      <c r="D1216" s="298"/>
      <c r="E1216" s="299"/>
      <c r="F1216" s="859" t="s">
        <v>571</v>
      </c>
      <c r="G1216" s="860"/>
      <c r="H1216" s="860"/>
      <c r="I1216" s="860"/>
      <c r="J1216" s="860"/>
      <c r="K1216" s="860"/>
      <c r="L1216" s="861"/>
      <c r="M1216" s="408">
        <f t="shared" si="444"/>
        <v>0</v>
      </c>
      <c r="N1216" s="419">
        <f t="shared" si="445"/>
        <v>0</v>
      </c>
      <c r="O1216" s="1583"/>
      <c r="P1216" s="1584"/>
      <c r="Q1216" s="1584"/>
      <c r="R1216" s="1584"/>
      <c r="S1216" s="1584"/>
      <c r="T1216" s="1584"/>
      <c r="U1216" s="1584"/>
      <c r="V1216" s="1584"/>
      <c r="W1216" s="1584"/>
      <c r="X1216" s="1584"/>
      <c r="Y1216" s="1584"/>
      <c r="Z1216" s="1584"/>
      <c r="AA1216" s="1584"/>
      <c r="AB1216" s="1589"/>
      <c r="AC1216" s="408">
        <f t="shared" si="446"/>
        <v>0</v>
      </c>
      <c r="AD1216" s="830"/>
      <c r="AE1216" s="831"/>
      <c r="AF1216" s="832"/>
    </row>
    <row r="1217" spans="1:32" ht="15" customHeight="1" outlineLevel="1" x14ac:dyDescent="0.2">
      <c r="A1217" s="11">
        <v>146</v>
      </c>
      <c r="B1217" s="669"/>
      <c r="C1217" s="298"/>
      <c r="D1217" s="298"/>
      <c r="E1217" s="853" t="s">
        <v>119</v>
      </c>
      <c r="F1217" s="854"/>
      <c r="G1217" s="854"/>
      <c r="H1217" s="854"/>
      <c r="I1217" s="854"/>
      <c r="J1217" s="854"/>
      <c r="K1217" s="854"/>
      <c r="L1217" s="855"/>
      <c r="M1217" s="407">
        <f>SUBTOTAL(9,M1218:M1220)</f>
        <v>0</v>
      </c>
      <c r="N1217" s="410">
        <f t="shared" ref="N1217" si="447">SUBTOTAL(9,N1218:N1220)</f>
        <v>0</v>
      </c>
      <c r="O1217" s="1583"/>
      <c r="P1217" s="1584"/>
      <c r="Q1217" s="1584"/>
      <c r="R1217" s="1584"/>
      <c r="S1217" s="1584"/>
      <c r="T1217" s="1584"/>
      <c r="U1217" s="1584"/>
      <c r="V1217" s="1584"/>
      <c r="W1217" s="1584"/>
      <c r="X1217" s="1584"/>
      <c r="Y1217" s="1584"/>
      <c r="Z1217" s="1584"/>
      <c r="AA1217" s="1584"/>
      <c r="AB1217" s="1589"/>
      <c r="AC1217" s="407">
        <f t="shared" ref="AC1217" si="448">SUBTOTAL(9,AC1218:AC1220)</f>
        <v>0</v>
      </c>
      <c r="AD1217" s="830"/>
      <c r="AE1217" s="831"/>
      <c r="AF1217" s="832"/>
    </row>
    <row r="1218" spans="1:32" ht="15" customHeight="1" outlineLevel="1" x14ac:dyDescent="0.2">
      <c r="A1218" s="11">
        <v>147</v>
      </c>
      <c r="B1218" s="669"/>
      <c r="C1218" s="298"/>
      <c r="D1218" s="298"/>
      <c r="E1218" s="299"/>
      <c r="F1218" s="856" t="s">
        <v>116</v>
      </c>
      <c r="G1218" s="857"/>
      <c r="H1218" s="857"/>
      <c r="I1218" s="857"/>
      <c r="J1218" s="857"/>
      <c r="K1218" s="857"/>
      <c r="L1218" s="858"/>
      <c r="M1218" s="408">
        <f t="shared" si="444"/>
        <v>0</v>
      </c>
      <c r="N1218" s="419">
        <f t="shared" ref="N1218:N1220" si="449">M1218</f>
        <v>0</v>
      </c>
      <c r="O1218" s="1583"/>
      <c r="P1218" s="1584"/>
      <c r="Q1218" s="1584"/>
      <c r="R1218" s="1584"/>
      <c r="S1218" s="1584"/>
      <c r="T1218" s="1584"/>
      <c r="U1218" s="1584"/>
      <c r="V1218" s="1584"/>
      <c r="W1218" s="1584"/>
      <c r="X1218" s="1584"/>
      <c r="Y1218" s="1584"/>
      <c r="Z1218" s="1584"/>
      <c r="AA1218" s="1584"/>
      <c r="AB1218" s="1589"/>
      <c r="AC1218" s="408">
        <f t="shared" ref="AC1218:AC1220" si="450">M1218-SUM(N1218:AB1218)</f>
        <v>0</v>
      </c>
      <c r="AD1218" s="830"/>
      <c r="AE1218" s="831"/>
      <c r="AF1218" s="832"/>
    </row>
    <row r="1219" spans="1:32" ht="15" customHeight="1" outlineLevel="1" x14ac:dyDescent="0.2">
      <c r="A1219" s="11">
        <v>148</v>
      </c>
      <c r="B1219" s="669"/>
      <c r="C1219" s="298"/>
      <c r="D1219" s="298"/>
      <c r="E1219" s="299"/>
      <c r="F1219" s="915" t="s">
        <v>567</v>
      </c>
      <c r="G1219" s="916"/>
      <c r="H1219" s="916"/>
      <c r="I1219" s="916"/>
      <c r="J1219" s="916"/>
      <c r="K1219" s="916"/>
      <c r="L1219" s="917"/>
      <c r="M1219" s="408">
        <f t="shared" si="444"/>
        <v>0</v>
      </c>
      <c r="N1219" s="419">
        <f t="shared" si="449"/>
        <v>0</v>
      </c>
      <c r="O1219" s="1583"/>
      <c r="P1219" s="1584"/>
      <c r="Q1219" s="1584"/>
      <c r="R1219" s="1584"/>
      <c r="S1219" s="1584"/>
      <c r="T1219" s="1584"/>
      <c r="U1219" s="1584"/>
      <c r="V1219" s="1584"/>
      <c r="W1219" s="1584"/>
      <c r="X1219" s="1584"/>
      <c r="Y1219" s="1584"/>
      <c r="Z1219" s="1584"/>
      <c r="AA1219" s="1584"/>
      <c r="AB1219" s="1589"/>
      <c r="AC1219" s="408">
        <f t="shared" si="450"/>
        <v>0</v>
      </c>
      <c r="AD1219" s="830"/>
      <c r="AE1219" s="831"/>
      <c r="AF1219" s="832"/>
    </row>
    <row r="1220" spans="1:32" ht="27.75" customHeight="1" outlineLevel="1" x14ac:dyDescent="0.2">
      <c r="A1220" s="11">
        <v>149</v>
      </c>
      <c r="B1220" s="669"/>
      <c r="C1220" s="298"/>
      <c r="D1220" s="298"/>
      <c r="E1220" s="299"/>
      <c r="F1220" s="859" t="s">
        <v>431</v>
      </c>
      <c r="G1220" s="860"/>
      <c r="H1220" s="860"/>
      <c r="I1220" s="860"/>
      <c r="J1220" s="860"/>
      <c r="K1220" s="860"/>
      <c r="L1220" s="861"/>
      <c r="M1220" s="408">
        <f t="shared" si="444"/>
        <v>0</v>
      </c>
      <c r="N1220" s="419">
        <f t="shared" si="449"/>
        <v>0</v>
      </c>
      <c r="O1220" s="1583"/>
      <c r="P1220" s="1584"/>
      <c r="Q1220" s="1584"/>
      <c r="R1220" s="1584"/>
      <c r="S1220" s="1584"/>
      <c r="T1220" s="1584"/>
      <c r="U1220" s="1584"/>
      <c r="V1220" s="1584"/>
      <c r="W1220" s="1584"/>
      <c r="X1220" s="1584"/>
      <c r="Y1220" s="1584"/>
      <c r="Z1220" s="1584"/>
      <c r="AA1220" s="1584"/>
      <c r="AB1220" s="1589"/>
      <c r="AC1220" s="408">
        <f t="shared" si="450"/>
        <v>0</v>
      </c>
      <c r="AD1220" s="830"/>
      <c r="AE1220" s="831"/>
      <c r="AF1220" s="832"/>
    </row>
    <row r="1221" spans="1:32" ht="15" customHeight="1" outlineLevel="1" x14ac:dyDescent="0.2">
      <c r="A1221" s="11">
        <v>150</v>
      </c>
      <c r="B1221" s="669"/>
      <c r="C1221" s="298"/>
      <c r="D1221" s="298"/>
      <c r="E1221" s="853" t="s">
        <v>120</v>
      </c>
      <c r="F1221" s="854"/>
      <c r="G1221" s="854"/>
      <c r="H1221" s="854"/>
      <c r="I1221" s="854"/>
      <c r="J1221" s="854"/>
      <c r="K1221" s="854"/>
      <c r="L1221" s="855"/>
      <c r="M1221" s="407">
        <f>SUBTOTAL(9,M1222:M1223)</f>
        <v>0</v>
      </c>
      <c r="N1221" s="410">
        <f t="shared" ref="N1221" si="451">SUBTOTAL(9,N1222:N1223)</f>
        <v>0</v>
      </c>
      <c r="O1221" s="1583"/>
      <c r="P1221" s="1584"/>
      <c r="Q1221" s="1584"/>
      <c r="R1221" s="1584"/>
      <c r="S1221" s="1584"/>
      <c r="T1221" s="1584"/>
      <c r="U1221" s="1584"/>
      <c r="V1221" s="1584"/>
      <c r="W1221" s="1584"/>
      <c r="X1221" s="1584"/>
      <c r="Y1221" s="1584"/>
      <c r="Z1221" s="1584"/>
      <c r="AA1221" s="1584"/>
      <c r="AB1221" s="1589"/>
      <c r="AC1221" s="407">
        <f t="shared" ref="AC1221" si="452">SUBTOTAL(9,AC1222:AC1223)</f>
        <v>0</v>
      </c>
      <c r="AD1221" s="830"/>
      <c r="AE1221" s="831"/>
      <c r="AF1221" s="832"/>
    </row>
    <row r="1222" spans="1:32" ht="15" customHeight="1" outlineLevel="1" x14ac:dyDescent="0.2">
      <c r="A1222" s="11">
        <v>151</v>
      </c>
      <c r="B1222" s="669"/>
      <c r="C1222" s="298"/>
      <c r="D1222" s="298"/>
      <c r="E1222" s="299"/>
      <c r="F1222" s="856" t="s">
        <v>117</v>
      </c>
      <c r="G1222" s="857"/>
      <c r="H1222" s="857"/>
      <c r="I1222" s="857"/>
      <c r="J1222" s="857"/>
      <c r="K1222" s="857"/>
      <c r="L1222" s="858"/>
      <c r="M1222" s="408">
        <f t="shared" si="444"/>
        <v>0</v>
      </c>
      <c r="N1222" s="419">
        <f t="shared" ref="N1222:N1223" si="453">M1222</f>
        <v>0</v>
      </c>
      <c r="O1222" s="1583"/>
      <c r="P1222" s="1584"/>
      <c r="Q1222" s="1584"/>
      <c r="R1222" s="1584"/>
      <c r="S1222" s="1584"/>
      <c r="T1222" s="1584"/>
      <c r="U1222" s="1584"/>
      <c r="V1222" s="1584"/>
      <c r="W1222" s="1584"/>
      <c r="X1222" s="1584"/>
      <c r="Y1222" s="1584"/>
      <c r="Z1222" s="1584"/>
      <c r="AA1222" s="1584"/>
      <c r="AB1222" s="1589"/>
      <c r="AC1222" s="408">
        <f t="shared" ref="AC1222:AC1223" si="454">M1222-SUM(N1222:AB1222)</f>
        <v>0</v>
      </c>
      <c r="AD1222" s="830"/>
      <c r="AE1222" s="831"/>
      <c r="AF1222" s="832"/>
    </row>
    <row r="1223" spans="1:32" ht="15" customHeight="1" outlineLevel="1" x14ac:dyDescent="0.2">
      <c r="A1223" s="11">
        <v>152</v>
      </c>
      <c r="B1223" s="669"/>
      <c r="C1223" s="298"/>
      <c r="D1223" s="298"/>
      <c r="E1223" s="299"/>
      <c r="F1223" s="859" t="s">
        <v>572</v>
      </c>
      <c r="G1223" s="860"/>
      <c r="H1223" s="860"/>
      <c r="I1223" s="860"/>
      <c r="J1223" s="860"/>
      <c r="K1223" s="860"/>
      <c r="L1223" s="861"/>
      <c r="M1223" s="408">
        <f t="shared" si="444"/>
        <v>0</v>
      </c>
      <c r="N1223" s="419">
        <f t="shared" si="453"/>
        <v>0</v>
      </c>
      <c r="O1223" s="1583"/>
      <c r="P1223" s="1584"/>
      <c r="Q1223" s="1584"/>
      <c r="R1223" s="1584"/>
      <c r="S1223" s="1584"/>
      <c r="T1223" s="1584"/>
      <c r="U1223" s="1584"/>
      <c r="V1223" s="1584"/>
      <c r="W1223" s="1584"/>
      <c r="X1223" s="1584"/>
      <c r="Y1223" s="1584"/>
      <c r="Z1223" s="1584"/>
      <c r="AA1223" s="1584"/>
      <c r="AB1223" s="1589"/>
      <c r="AC1223" s="408">
        <f t="shared" si="454"/>
        <v>0</v>
      </c>
      <c r="AD1223" s="830"/>
      <c r="AE1223" s="831"/>
      <c r="AF1223" s="832"/>
    </row>
    <row r="1224" spans="1:32" ht="15" customHeight="1" outlineLevel="1" x14ac:dyDescent="0.2">
      <c r="A1224" s="11">
        <v>153</v>
      </c>
      <c r="B1224" s="669"/>
      <c r="C1224" s="298"/>
      <c r="D1224" s="298"/>
      <c r="E1224" s="853" t="s">
        <v>121</v>
      </c>
      <c r="F1224" s="854"/>
      <c r="G1224" s="854"/>
      <c r="H1224" s="854"/>
      <c r="I1224" s="854"/>
      <c r="J1224" s="854"/>
      <c r="K1224" s="854"/>
      <c r="L1224" s="855"/>
      <c r="M1224" s="407">
        <f>SUBTOTAL(9,M1225:M1227)</f>
        <v>0</v>
      </c>
      <c r="N1224" s="410">
        <f t="shared" ref="N1224" si="455">SUBTOTAL(9,N1225:N1227)</f>
        <v>0</v>
      </c>
      <c r="O1224" s="1583"/>
      <c r="P1224" s="1584"/>
      <c r="Q1224" s="1584"/>
      <c r="R1224" s="1584"/>
      <c r="S1224" s="1584"/>
      <c r="T1224" s="1584"/>
      <c r="U1224" s="1584"/>
      <c r="V1224" s="1584"/>
      <c r="W1224" s="1584"/>
      <c r="X1224" s="1584"/>
      <c r="Y1224" s="1584"/>
      <c r="Z1224" s="1584"/>
      <c r="AA1224" s="1584"/>
      <c r="AB1224" s="1589"/>
      <c r="AC1224" s="407">
        <f t="shared" ref="AC1224" si="456">SUBTOTAL(9,AC1225:AC1227)</f>
        <v>0</v>
      </c>
      <c r="AD1224" s="830"/>
      <c r="AE1224" s="831"/>
      <c r="AF1224" s="832"/>
    </row>
    <row r="1225" spans="1:32" ht="15" customHeight="1" outlineLevel="1" x14ac:dyDescent="0.2">
      <c r="A1225" s="11">
        <v>154</v>
      </c>
      <c r="B1225" s="669"/>
      <c r="C1225" s="298"/>
      <c r="D1225" s="298"/>
      <c r="E1225" s="299"/>
      <c r="F1225" s="856" t="s">
        <v>122</v>
      </c>
      <c r="G1225" s="857"/>
      <c r="H1225" s="857"/>
      <c r="I1225" s="857"/>
      <c r="J1225" s="857"/>
      <c r="K1225" s="857"/>
      <c r="L1225" s="858"/>
      <c r="M1225" s="408">
        <f t="shared" ref="M1225:M1227" si="457">M449</f>
        <v>0</v>
      </c>
      <c r="N1225" s="419">
        <f t="shared" ref="N1225:N1227" si="458">M1225</f>
        <v>0</v>
      </c>
      <c r="O1225" s="1583"/>
      <c r="P1225" s="1584"/>
      <c r="Q1225" s="1584"/>
      <c r="R1225" s="1584"/>
      <c r="S1225" s="1584"/>
      <c r="T1225" s="1584"/>
      <c r="U1225" s="1584"/>
      <c r="V1225" s="1584"/>
      <c r="W1225" s="1584"/>
      <c r="X1225" s="1584"/>
      <c r="Y1225" s="1584"/>
      <c r="Z1225" s="1584"/>
      <c r="AA1225" s="1584"/>
      <c r="AB1225" s="1589"/>
      <c r="AC1225" s="408">
        <f t="shared" ref="AC1225:AC1227" si="459">M1225-SUM(N1225:AB1225)</f>
        <v>0</v>
      </c>
      <c r="AD1225" s="830"/>
      <c r="AE1225" s="831"/>
      <c r="AF1225" s="832"/>
    </row>
    <row r="1226" spans="1:32" ht="15" customHeight="1" outlineLevel="1" x14ac:dyDescent="0.2">
      <c r="A1226" s="11">
        <v>155</v>
      </c>
      <c r="B1226" s="669"/>
      <c r="C1226" s="298"/>
      <c r="D1226" s="298"/>
      <c r="E1226" s="299"/>
      <c r="F1226" s="915" t="s">
        <v>573</v>
      </c>
      <c r="G1226" s="916"/>
      <c r="H1226" s="916"/>
      <c r="I1226" s="916"/>
      <c r="J1226" s="916"/>
      <c r="K1226" s="916"/>
      <c r="L1226" s="917"/>
      <c r="M1226" s="408">
        <f t="shared" si="457"/>
        <v>0</v>
      </c>
      <c r="N1226" s="419">
        <f t="shared" si="458"/>
        <v>0</v>
      </c>
      <c r="O1226" s="1583"/>
      <c r="P1226" s="1584"/>
      <c r="Q1226" s="1584"/>
      <c r="R1226" s="1584"/>
      <c r="S1226" s="1584"/>
      <c r="T1226" s="1584"/>
      <c r="U1226" s="1584"/>
      <c r="V1226" s="1584"/>
      <c r="W1226" s="1584"/>
      <c r="X1226" s="1584"/>
      <c r="Y1226" s="1584"/>
      <c r="Z1226" s="1584"/>
      <c r="AA1226" s="1584"/>
      <c r="AB1226" s="1589"/>
      <c r="AC1226" s="408">
        <f t="shared" si="459"/>
        <v>0</v>
      </c>
      <c r="AD1226" s="830"/>
      <c r="AE1226" s="831"/>
      <c r="AF1226" s="832"/>
    </row>
    <row r="1227" spans="1:32" ht="27.75" customHeight="1" outlineLevel="1" x14ac:dyDescent="0.2">
      <c r="A1227" s="11">
        <v>156</v>
      </c>
      <c r="B1227" s="669"/>
      <c r="C1227" s="298"/>
      <c r="D1227" s="298"/>
      <c r="E1227" s="299"/>
      <c r="F1227" s="859" t="s">
        <v>432</v>
      </c>
      <c r="G1227" s="860"/>
      <c r="H1227" s="860"/>
      <c r="I1227" s="860"/>
      <c r="J1227" s="860"/>
      <c r="K1227" s="860"/>
      <c r="L1227" s="861"/>
      <c r="M1227" s="408">
        <f t="shared" si="457"/>
        <v>0</v>
      </c>
      <c r="N1227" s="419">
        <f t="shared" si="458"/>
        <v>0</v>
      </c>
      <c r="O1227" s="1583"/>
      <c r="P1227" s="1584"/>
      <c r="Q1227" s="1584"/>
      <c r="R1227" s="1584"/>
      <c r="S1227" s="1584"/>
      <c r="T1227" s="1584"/>
      <c r="U1227" s="1584"/>
      <c r="V1227" s="1584"/>
      <c r="W1227" s="1584"/>
      <c r="X1227" s="1584"/>
      <c r="Y1227" s="1584"/>
      <c r="Z1227" s="1584"/>
      <c r="AA1227" s="1584"/>
      <c r="AB1227" s="1589"/>
      <c r="AC1227" s="408">
        <f t="shared" si="459"/>
        <v>0</v>
      </c>
      <c r="AD1227" s="830"/>
      <c r="AE1227" s="831"/>
      <c r="AF1227" s="832"/>
    </row>
    <row r="1228" spans="1:32" ht="15" customHeight="1" outlineLevel="1" x14ac:dyDescent="0.2">
      <c r="A1228" s="11">
        <v>157</v>
      </c>
      <c r="B1228" s="669"/>
      <c r="C1228" s="298"/>
      <c r="D1228" s="298"/>
      <c r="E1228" s="853" t="s">
        <v>546</v>
      </c>
      <c r="F1228" s="854"/>
      <c r="G1228" s="854"/>
      <c r="H1228" s="854"/>
      <c r="I1228" s="854"/>
      <c r="J1228" s="854"/>
      <c r="K1228" s="854"/>
      <c r="L1228" s="855"/>
      <c r="M1228" s="407">
        <f>SUBTOTAL(9,M1229:M1230)</f>
        <v>0</v>
      </c>
      <c r="N1228" s="410">
        <f t="shared" ref="N1228" si="460">SUBTOTAL(9,N1229:N1230)</f>
        <v>0</v>
      </c>
      <c r="O1228" s="1583"/>
      <c r="P1228" s="1584"/>
      <c r="Q1228" s="1584"/>
      <c r="R1228" s="1584"/>
      <c r="S1228" s="1584"/>
      <c r="T1228" s="1584"/>
      <c r="U1228" s="1584"/>
      <c r="V1228" s="1584"/>
      <c r="W1228" s="1584"/>
      <c r="X1228" s="1584"/>
      <c r="Y1228" s="1584"/>
      <c r="Z1228" s="1584"/>
      <c r="AA1228" s="1584"/>
      <c r="AB1228" s="1589"/>
      <c r="AC1228" s="407">
        <f t="shared" ref="AC1228" si="461">SUBTOTAL(9,AC1229:AC1230)</f>
        <v>0</v>
      </c>
      <c r="AD1228" s="830"/>
      <c r="AE1228" s="831"/>
      <c r="AF1228" s="832"/>
    </row>
    <row r="1229" spans="1:32" ht="26.25" customHeight="1" outlineLevel="1" x14ac:dyDescent="0.2">
      <c r="A1229" s="11">
        <v>158</v>
      </c>
      <c r="B1229" s="669"/>
      <c r="C1229" s="298"/>
      <c r="D1229" s="298"/>
      <c r="E1229" s="299"/>
      <c r="F1229" s="856" t="s">
        <v>547</v>
      </c>
      <c r="G1229" s="857"/>
      <c r="H1229" s="857"/>
      <c r="I1229" s="857"/>
      <c r="J1229" s="857"/>
      <c r="K1229" s="857"/>
      <c r="L1229" s="858"/>
      <c r="M1229" s="408">
        <f t="shared" ref="M1229:M1230" si="462">M453</f>
        <v>0</v>
      </c>
      <c r="N1229" s="419">
        <f t="shared" ref="N1229:N1230" si="463">M1229</f>
        <v>0</v>
      </c>
      <c r="O1229" s="1583"/>
      <c r="P1229" s="1584"/>
      <c r="Q1229" s="1584"/>
      <c r="R1229" s="1584"/>
      <c r="S1229" s="1584"/>
      <c r="T1229" s="1584"/>
      <c r="U1229" s="1584"/>
      <c r="V1229" s="1584"/>
      <c r="W1229" s="1584"/>
      <c r="X1229" s="1584"/>
      <c r="Y1229" s="1584"/>
      <c r="Z1229" s="1584"/>
      <c r="AA1229" s="1584"/>
      <c r="AB1229" s="1589"/>
      <c r="AC1229" s="408">
        <f t="shared" ref="AC1229:AC1230" si="464">M1229-SUM(N1229:AB1229)</f>
        <v>0</v>
      </c>
      <c r="AD1229" s="830"/>
      <c r="AE1229" s="831"/>
      <c r="AF1229" s="832"/>
    </row>
    <row r="1230" spans="1:32" ht="15" customHeight="1" outlineLevel="1" x14ac:dyDescent="0.2">
      <c r="A1230" s="11">
        <v>159</v>
      </c>
      <c r="B1230" s="669"/>
      <c r="C1230" s="298"/>
      <c r="D1230" s="298"/>
      <c r="E1230" s="299"/>
      <c r="F1230" s="859" t="s">
        <v>570</v>
      </c>
      <c r="G1230" s="860"/>
      <c r="H1230" s="860"/>
      <c r="I1230" s="860"/>
      <c r="J1230" s="860"/>
      <c r="K1230" s="860"/>
      <c r="L1230" s="861"/>
      <c r="M1230" s="408">
        <f t="shared" si="462"/>
        <v>0</v>
      </c>
      <c r="N1230" s="419">
        <f t="shared" si="463"/>
        <v>0</v>
      </c>
      <c r="O1230" s="1583"/>
      <c r="P1230" s="1584"/>
      <c r="Q1230" s="1584"/>
      <c r="R1230" s="1584"/>
      <c r="S1230" s="1584"/>
      <c r="T1230" s="1584"/>
      <c r="U1230" s="1584"/>
      <c r="V1230" s="1584"/>
      <c r="W1230" s="1584"/>
      <c r="X1230" s="1584"/>
      <c r="Y1230" s="1584"/>
      <c r="Z1230" s="1584"/>
      <c r="AA1230" s="1584"/>
      <c r="AB1230" s="1589"/>
      <c r="AC1230" s="408">
        <f t="shared" si="464"/>
        <v>0</v>
      </c>
      <c r="AD1230" s="830"/>
      <c r="AE1230" s="831"/>
      <c r="AF1230" s="832"/>
    </row>
    <row r="1231" spans="1:32" ht="15" customHeight="1" outlineLevel="1" x14ac:dyDescent="0.2">
      <c r="A1231" s="11">
        <v>160</v>
      </c>
      <c r="B1231" s="669"/>
      <c r="C1231" s="298"/>
      <c r="D1231" s="298"/>
      <c r="E1231" s="853" t="s">
        <v>548</v>
      </c>
      <c r="F1231" s="854"/>
      <c r="G1231" s="854"/>
      <c r="H1231" s="854"/>
      <c r="I1231" s="854"/>
      <c r="J1231" s="854"/>
      <c r="K1231" s="854"/>
      <c r="L1231" s="855"/>
      <c r="M1231" s="407">
        <f>SUBTOTAL(9,M1232:M1234)</f>
        <v>0</v>
      </c>
      <c r="N1231" s="410">
        <f t="shared" ref="N1231" si="465">SUBTOTAL(9,N1232:N1234)</f>
        <v>0</v>
      </c>
      <c r="O1231" s="1583"/>
      <c r="P1231" s="1584"/>
      <c r="Q1231" s="1584"/>
      <c r="R1231" s="1584"/>
      <c r="S1231" s="1584"/>
      <c r="T1231" s="1584"/>
      <c r="U1231" s="1584"/>
      <c r="V1231" s="1584"/>
      <c r="W1231" s="1584"/>
      <c r="X1231" s="1584"/>
      <c r="Y1231" s="1584"/>
      <c r="Z1231" s="1584"/>
      <c r="AA1231" s="1584"/>
      <c r="AB1231" s="1589"/>
      <c r="AC1231" s="407">
        <f t="shared" ref="AC1231" si="466">SUBTOTAL(9,AC1232:AC1234)</f>
        <v>0</v>
      </c>
      <c r="AD1231" s="830"/>
      <c r="AE1231" s="831"/>
      <c r="AF1231" s="832"/>
    </row>
    <row r="1232" spans="1:32" ht="15" customHeight="1" outlineLevel="1" x14ac:dyDescent="0.2">
      <c r="A1232" s="11">
        <v>161</v>
      </c>
      <c r="B1232" s="669"/>
      <c r="C1232" s="298"/>
      <c r="D1232" s="298"/>
      <c r="E1232" s="299"/>
      <c r="F1232" s="856" t="s">
        <v>549</v>
      </c>
      <c r="G1232" s="857"/>
      <c r="H1232" s="857"/>
      <c r="I1232" s="857"/>
      <c r="J1232" s="857"/>
      <c r="K1232" s="857"/>
      <c r="L1232" s="858"/>
      <c r="M1232" s="408">
        <f t="shared" ref="M1232:M1234" si="467">M456</f>
        <v>0</v>
      </c>
      <c r="N1232" s="419">
        <f t="shared" ref="N1232:N1234" si="468">M1232</f>
        <v>0</v>
      </c>
      <c r="O1232" s="1583"/>
      <c r="P1232" s="1584"/>
      <c r="Q1232" s="1584"/>
      <c r="R1232" s="1584"/>
      <c r="S1232" s="1584"/>
      <c r="T1232" s="1584"/>
      <c r="U1232" s="1584"/>
      <c r="V1232" s="1584"/>
      <c r="W1232" s="1584"/>
      <c r="X1232" s="1584"/>
      <c r="Y1232" s="1584"/>
      <c r="Z1232" s="1584"/>
      <c r="AA1232" s="1584"/>
      <c r="AB1232" s="1589"/>
      <c r="AC1232" s="408">
        <f t="shared" ref="AC1232:AC1234" si="469">M1232-SUM(N1232:AB1232)</f>
        <v>0</v>
      </c>
      <c r="AD1232" s="830"/>
      <c r="AE1232" s="831"/>
      <c r="AF1232" s="832"/>
    </row>
    <row r="1233" spans="1:32" outlineLevel="1" x14ac:dyDescent="0.2">
      <c r="A1233" s="11">
        <v>162</v>
      </c>
      <c r="B1233" s="669"/>
      <c r="C1233" s="670"/>
      <c r="D1233" s="670"/>
      <c r="E1233" s="670"/>
      <c r="F1233" s="915" t="s">
        <v>574</v>
      </c>
      <c r="G1233" s="916"/>
      <c r="H1233" s="916"/>
      <c r="I1233" s="916"/>
      <c r="J1233" s="916"/>
      <c r="K1233" s="916"/>
      <c r="L1233" s="917"/>
      <c r="M1233" s="408">
        <f t="shared" si="467"/>
        <v>0</v>
      </c>
      <c r="N1233" s="419">
        <f t="shared" si="468"/>
        <v>0</v>
      </c>
      <c r="O1233" s="1583"/>
      <c r="P1233" s="1584"/>
      <c r="Q1233" s="1584"/>
      <c r="R1233" s="1584"/>
      <c r="S1233" s="1584"/>
      <c r="T1233" s="1584"/>
      <c r="U1233" s="1584"/>
      <c r="V1233" s="1584"/>
      <c r="W1233" s="1584"/>
      <c r="X1233" s="1584"/>
      <c r="Y1233" s="1584"/>
      <c r="Z1233" s="1584"/>
      <c r="AA1233" s="1584"/>
      <c r="AB1233" s="1589"/>
      <c r="AC1233" s="408">
        <f t="shared" si="469"/>
        <v>0</v>
      </c>
      <c r="AD1233" s="830"/>
      <c r="AE1233" s="831"/>
      <c r="AF1233" s="832"/>
    </row>
    <row r="1234" spans="1:32" ht="27.75" customHeight="1" outlineLevel="1" x14ac:dyDescent="0.2">
      <c r="A1234" s="11">
        <v>163</v>
      </c>
      <c r="B1234" s="687"/>
      <c r="C1234" s="672"/>
      <c r="D1234" s="672"/>
      <c r="E1234" s="672"/>
      <c r="F1234" s="915" t="s">
        <v>668</v>
      </c>
      <c r="G1234" s="916"/>
      <c r="H1234" s="916"/>
      <c r="I1234" s="916"/>
      <c r="J1234" s="916"/>
      <c r="K1234" s="916"/>
      <c r="L1234" s="917"/>
      <c r="M1234" s="408">
        <f t="shared" si="467"/>
        <v>0</v>
      </c>
      <c r="N1234" s="419">
        <f t="shared" si="468"/>
        <v>0</v>
      </c>
      <c r="O1234" s="1585"/>
      <c r="P1234" s="1586"/>
      <c r="Q1234" s="1586"/>
      <c r="R1234" s="1586"/>
      <c r="S1234" s="1586"/>
      <c r="T1234" s="1586"/>
      <c r="U1234" s="1586"/>
      <c r="V1234" s="1586"/>
      <c r="W1234" s="1586"/>
      <c r="X1234" s="1586"/>
      <c r="Y1234" s="1586"/>
      <c r="Z1234" s="1586"/>
      <c r="AA1234" s="1586"/>
      <c r="AB1234" s="1587"/>
      <c r="AC1234" s="408">
        <f t="shared" si="469"/>
        <v>0</v>
      </c>
      <c r="AD1234" s="833"/>
      <c r="AE1234" s="834"/>
      <c r="AF1234" s="835"/>
    </row>
    <row r="1235" spans="1:32" outlineLevel="1" x14ac:dyDescent="0.2">
      <c r="A1235" s="11">
        <v>164</v>
      </c>
      <c r="B1235" s="325"/>
      <c r="C1235" s="326"/>
      <c r="D1235" s="844" t="s">
        <v>23</v>
      </c>
      <c r="E1235" s="845"/>
      <c r="F1235" s="845"/>
      <c r="G1235" s="845"/>
      <c r="H1235" s="845"/>
      <c r="I1235" s="845"/>
      <c r="J1235" s="845"/>
      <c r="K1235" s="845"/>
      <c r="L1235" s="845"/>
      <c r="M1235" s="845"/>
      <c r="N1235" s="845"/>
      <c r="O1235" s="845"/>
      <c r="P1235" s="845"/>
      <c r="Q1235" s="845"/>
      <c r="R1235" s="845"/>
      <c r="S1235" s="845"/>
      <c r="T1235" s="845"/>
      <c r="U1235" s="845"/>
      <c r="V1235" s="845"/>
      <c r="W1235" s="845"/>
      <c r="X1235" s="845"/>
      <c r="Y1235" s="845"/>
      <c r="Z1235" s="845"/>
      <c r="AA1235" s="845"/>
      <c r="AB1235" s="845"/>
      <c r="AC1235" s="845"/>
      <c r="AD1235" s="845"/>
      <c r="AE1235" s="845"/>
      <c r="AF1235" s="846"/>
    </row>
    <row r="1236" spans="1:32" outlineLevel="1" x14ac:dyDescent="0.2">
      <c r="A1236" s="11">
        <v>165</v>
      </c>
      <c r="B1236" s="669"/>
      <c r="C1236" s="670"/>
      <c r="D1236" s="670"/>
      <c r="E1236" s="918" t="s">
        <v>126</v>
      </c>
      <c r="F1236" s="919"/>
      <c r="G1236" s="919"/>
      <c r="H1236" s="919"/>
      <c r="I1236" s="919"/>
      <c r="J1236" s="919"/>
      <c r="K1236" s="919"/>
      <c r="L1236" s="920"/>
      <c r="M1236" s="407">
        <f>SUBTOTAL(9,M1237:M1238)</f>
        <v>0</v>
      </c>
      <c r="N1236" s="410">
        <f t="shared" ref="N1236" si="470">SUBTOTAL(9,N1237:N1238)</f>
        <v>0</v>
      </c>
      <c r="O1236" s="1066"/>
      <c r="P1236" s="1584"/>
      <c r="Q1236" s="1584"/>
      <c r="R1236" s="1584"/>
      <c r="S1236" s="1584"/>
      <c r="T1236" s="1584"/>
      <c r="U1236" s="1584"/>
      <c r="V1236" s="1584"/>
      <c r="W1236" s="1584"/>
      <c r="X1236" s="1584"/>
      <c r="Y1236" s="1584"/>
      <c r="Z1236" s="1584"/>
      <c r="AA1236" s="1584"/>
      <c r="AB1236" s="1589"/>
      <c r="AC1236" s="407">
        <f t="shared" ref="AC1236" si="471">SUBTOTAL(9,AC1237:AC1238)</f>
        <v>0</v>
      </c>
      <c r="AD1236" s="1440"/>
      <c r="AE1236" s="828"/>
      <c r="AF1236" s="829"/>
    </row>
    <row r="1237" spans="1:32" outlineLevel="1" x14ac:dyDescent="0.2">
      <c r="A1237" s="11">
        <v>166</v>
      </c>
      <c r="B1237" s="669"/>
      <c r="C1237" s="670"/>
      <c r="D1237" s="670"/>
      <c r="E1237" s="670"/>
      <c r="F1237" s="856" t="s">
        <v>127</v>
      </c>
      <c r="G1237" s="857"/>
      <c r="H1237" s="857"/>
      <c r="I1237" s="857"/>
      <c r="J1237" s="857"/>
      <c r="K1237" s="857"/>
      <c r="L1237" s="858"/>
      <c r="M1237" s="408">
        <f t="shared" ref="M1237:M1238" si="472">M461</f>
        <v>0</v>
      </c>
      <c r="N1237" s="419">
        <f t="shared" ref="N1237:N1238" si="473">M1237</f>
        <v>0</v>
      </c>
      <c r="O1237" s="1583"/>
      <c r="P1237" s="1584"/>
      <c r="Q1237" s="1584"/>
      <c r="R1237" s="1584"/>
      <c r="S1237" s="1584"/>
      <c r="T1237" s="1584"/>
      <c r="U1237" s="1584"/>
      <c r="V1237" s="1584"/>
      <c r="W1237" s="1584"/>
      <c r="X1237" s="1584"/>
      <c r="Y1237" s="1584"/>
      <c r="Z1237" s="1584"/>
      <c r="AA1237" s="1584"/>
      <c r="AB1237" s="1589"/>
      <c r="AC1237" s="408">
        <f t="shared" ref="AC1237:AC1238" si="474">M1237-SUM(N1237:AB1237)</f>
        <v>0</v>
      </c>
      <c r="AD1237" s="830"/>
      <c r="AE1237" s="831"/>
      <c r="AF1237" s="832"/>
    </row>
    <row r="1238" spans="1:32" outlineLevel="1" x14ac:dyDescent="0.2">
      <c r="A1238" s="11">
        <v>167</v>
      </c>
      <c r="B1238" s="669"/>
      <c r="C1238" s="670"/>
      <c r="D1238" s="670"/>
      <c r="E1238" s="670"/>
      <c r="F1238" s="859" t="s">
        <v>128</v>
      </c>
      <c r="G1238" s="860"/>
      <c r="H1238" s="860"/>
      <c r="I1238" s="860"/>
      <c r="J1238" s="860"/>
      <c r="K1238" s="860"/>
      <c r="L1238" s="861"/>
      <c r="M1238" s="408">
        <f t="shared" si="472"/>
        <v>0</v>
      </c>
      <c r="N1238" s="419">
        <f t="shared" si="473"/>
        <v>0</v>
      </c>
      <c r="O1238" s="1583"/>
      <c r="P1238" s="1584"/>
      <c r="Q1238" s="1584"/>
      <c r="R1238" s="1584"/>
      <c r="S1238" s="1584"/>
      <c r="T1238" s="1584"/>
      <c r="U1238" s="1584"/>
      <c r="V1238" s="1584"/>
      <c r="W1238" s="1584"/>
      <c r="X1238" s="1584"/>
      <c r="Y1238" s="1584"/>
      <c r="Z1238" s="1584"/>
      <c r="AA1238" s="1584"/>
      <c r="AB1238" s="1589"/>
      <c r="AC1238" s="408">
        <f t="shared" si="474"/>
        <v>0</v>
      </c>
      <c r="AD1238" s="830"/>
      <c r="AE1238" s="831"/>
      <c r="AF1238" s="832"/>
    </row>
    <row r="1239" spans="1:32" outlineLevel="1" x14ac:dyDescent="0.2">
      <c r="A1239" s="11">
        <v>168</v>
      </c>
      <c r="B1239" s="669"/>
      <c r="C1239" s="670"/>
      <c r="D1239" s="670"/>
      <c r="E1239" s="853" t="s">
        <v>129</v>
      </c>
      <c r="F1239" s="854"/>
      <c r="G1239" s="854"/>
      <c r="H1239" s="854"/>
      <c r="I1239" s="854"/>
      <c r="J1239" s="854"/>
      <c r="K1239" s="854"/>
      <c r="L1239" s="855"/>
      <c r="M1239" s="407">
        <f>SUBTOTAL(9,M1240:M1241)</f>
        <v>0</v>
      </c>
      <c r="N1239" s="410">
        <f t="shared" ref="N1239" si="475">SUBTOTAL(9,N1240:N1241)</f>
        <v>0</v>
      </c>
      <c r="O1239" s="1583"/>
      <c r="P1239" s="1584"/>
      <c r="Q1239" s="1584"/>
      <c r="R1239" s="1584"/>
      <c r="S1239" s="1584"/>
      <c r="T1239" s="1584"/>
      <c r="U1239" s="1584"/>
      <c r="V1239" s="1584"/>
      <c r="W1239" s="1584"/>
      <c r="X1239" s="1584"/>
      <c r="Y1239" s="1584"/>
      <c r="Z1239" s="1584"/>
      <c r="AA1239" s="1584"/>
      <c r="AB1239" s="1589"/>
      <c r="AC1239" s="407">
        <f t="shared" ref="AC1239" si="476">SUBTOTAL(9,AC1240:AC1241)</f>
        <v>0</v>
      </c>
      <c r="AD1239" s="830"/>
      <c r="AE1239" s="831"/>
      <c r="AF1239" s="832"/>
    </row>
    <row r="1240" spans="1:32" outlineLevel="1" x14ac:dyDescent="0.2">
      <c r="A1240" s="11">
        <v>169</v>
      </c>
      <c r="B1240" s="669"/>
      <c r="C1240" s="670"/>
      <c r="D1240" s="670"/>
      <c r="E1240" s="670"/>
      <c r="F1240" s="856" t="s">
        <v>130</v>
      </c>
      <c r="G1240" s="857"/>
      <c r="H1240" s="857"/>
      <c r="I1240" s="857"/>
      <c r="J1240" s="857"/>
      <c r="K1240" s="857"/>
      <c r="L1240" s="858"/>
      <c r="M1240" s="408">
        <f t="shared" ref="M1240:M1241" si="477">M464</f>
        <v>0</v>
      </c>
      <c r="N1240" s="419">
        <f t="shared" ref="N1240:N1241" si="478">M1240</f>
        <v>0</v>
      </c>
      <c r="O1240" s="1583"/>
      <c r="P1240" s="1584"/>
      <c r="Q1240" s="1584"/>
      <c r="R1240" s="1584"/>
      <c r="S1240" s="1584"/>
      <c r="T1240" s="1584"/>
      <c r="U1240" s="1584"/>
      <c r="V1240" s="1584"/>
      <c r="W1240" s="1584"/>
      <c r="X1240" s="1584"/>
      <c r="Y1240" s="1584"/>
      <c r="Z1240" s="1584"/>
      <c r="AA1240" s="1584"/>
      <c r="AB1240" s="1589"/>
      <c r="AC1240" s="408">
        <f t="shared" ref="AC1240:AC1241" si="479">M1240-SUM(N1240:AB1240)</f>
        <v>0</v>
      </c>
      <c r="AD1240" s="830"/>
      <c r="AE1240" s="831"/>
      <c r="AF1240" s="832"/>
    </row>
    <row r="1241" spans="1:32" outlineLevel="1" x14ac:dyDescent="0.2">
      <c r="A1241" s="11">
        <v>170</v>
      </c>
      <c r="B1241" s="669"/>
      <c r="C1241" s="670"/>
      <c r="D1241" s="670"/>
      <c r="E1241" s="670"/>
      <c r="F1241" s="859" t="s">
        <v>131</v>
      </c>
      <c r="G1241" s="860"/>
      <c r="H1241" s="860"/>
      <c r="I1241" s="860"/>
      <c r="J1241" s="860"/>
      <c r="K1241" s="860"/>
      <c r="L1241" s="861"/>
      <c r="M1241" s="408">
        <f t="shared" si="477"/>
        <v>0</v>
      </c>
      <c r="N1241" s="419">
        <f t="shared" si="478"/>
        <v>0</v>
      </c>
      <c r="O1241" s="1583"/>
      <c r="P1241" s="1584"/>
      <c r="Q1241" s="1584"/>
      <c r="R1241" s="1584"/>
      <c r="S1241" s="1584"/>
      <c r="T1241" s="1584"/>
      <c r="U1241" s="1584"/>
      <c r="V1241" s="1584"/>
      <c r="W1241" s="1584"/>
      <c r="X1241" s="1584"/>
      <c r="Y1241" s="1584"/>
      <c r="Z1241" s="1584"/>
      <c r="AA1241" s="1584"/>
      <c r="AB1241" s="1589"/>
      <c r="AC1241" s="408">
        <f t="shared" si="479"/>
        <v>0</v>
      </c>
      <c r="AD1241" s="830"/>
      <c r="AE1241" s="831"/>
      <c r="AF1241" s="832"/>
    </row>
    <row r="1242" spans="1:32" outlineLevel="1" x14ac:dyDescent="0.2">
      <c r="A1242" s="11">
        <v>171</v>
      </c>
      <c r="B1242" s="669"/>
      <c r="C1242" s="670"/>
      <c r="D1242" s="670"/>
      <c r="E1242" s="853" t="s">
        <v>132</v>
      </c>
      <c r="F1242" s="854"/>
      <c r="G1242" s="854"/>
      <c r="H1242" s="854"/>
      <c r="I1242" s="854"/>
      <c r="J1242" s="854"/>
      <c r="K1242" s="854"/>
      <c r="L1242" s="855"/>
      <c r="M1242" s="407">
        <f>SUBTOTAL(9,M1243:M1244)</f>
        <v>0</v>
      </c>
      <c r="N1242" s="410">
        <f t="shared" ref="N1242" si="480">SUBTOTAL(9,N1243:N1244)</f>
        <v>0</v>
      </c>
      <c r="O1242" s="1583"/>
      <c r="P1242" s="1584"/>
      <c r="Q1242" s="1584"/>
      <c r="R1242" s="1584"/>
      <c r="S1242" s="1584"/>
      <c r="T1242" s="1584"/>
      <c r="U1242" s="1584"/>
      <c r="V1242" s="1584"/>
      <c r="W1242" s="1584"/>
      <c r="X1242" s="1584"/>
      <c r="Y1242" s="1584"/>
      <c r="Z1242" s="1584"/>
      <c r="AA1242" s="1584"/>
      <c r="AB1242" s="1589"/>
      <c r="AC1242" s="407">
        <f t="shared" ref="AC1242" si="481">SUBTOTAL(9,AC1243:AC1244)</f>
        <v>0</v>
      </c>
      <c r="AD1242" s="830"/>
      <c r="AE1242" s="831"/>
      <c r="AF1242" s="832"/>
    </row>
    <row r="1243" spans="1:32" outlineLevel="1" x14ac:dyDescent="0.2">
      <c r="A1243" s="11">
        <v>172</v>
      </c>
      <c r="B1243" s="669"/>
      <c r="C1243" s="670"/>
      <c r="D1243" s="670"/>
      <c r="E1243" s="670"/>
      <c r="F1243" s="856" t="s">
        <v>133</v>
      </c>
      <c r="G1243" s="857"/>
      <c r="H1243" s="857"/>
      <c r="I1243" s="857"/>
      <c r="J1243" s="857"/>
      <c r="K1243" s="857"/>
      <c r="L1243" s="858"/>
      <c r="M1243" s="408">
        <f t="shared" ref="M1243:M1244" si="482">M467</f>
        <v>0</v>
      </c>
      <c r="N1243" s="419">
        <f t="shared" ref="N1243:N1244" si="483">M1243</f>
        <v>0</v>
      </c>
      <c r="O1243" s="1583"/>
      <c r="P1243" s="1584"/>
      <c r="Q1243" s="1584"/>
      <c r="R1243" s="1584"/>
      <c r="S1243" s="1584"/>
      <c r="T1243" s="1584"/>
      <c r="U1243" s="1584"/>
      <c r="V1243" s="1584"/>
      <c r="W1243" s="1584"/>
      <c r="X1243" s="1584"/>
      <c r="Y1243" s="1584"/>
      <c r="Z1243" s="1584"/>
      <c r="AA1243" s="1584"/>
      <c r="AB1243" s="1589"/>
      <c r="AC1243" s="408">
        <f t="shared" ref="AC1243:AC1244" si="484">M1243-SUM(N1243:AB1243)</f>
        <v>0</v>
      </c>
      <c r="AD1243" s="830"/>
      <c r="AE1243" s="831"/>
      <c r="AF1243" s="832"/>
    </row>
    <row r="1244" spans="1:32" outlineLevel="1" x14ac:dyDescent="0.2">
      <c r="A1244" s="11">
        <v>173</v>
      </c>
      <c r="B1244" s="669"/>
      <c r="C1244" s="670"/>
      <c r="D1244" s="670"/>
      <c r="E1244" s="670"/>
      <c r="F1244" s="859" t="s">
        <v>134</v>
      </c>
      <c r="G1244" s="860"/>
      <c r="H1244" s="860"/>
      <c r="I1244" s="860"/>
      <c r="J1244" s="860"/>
      <c r="K1244" s="860"/>
      <c r="L1244" s="861"/>
      <c r="M1244" s="408">
        <f t="shared" si="482"/>
        <v>0</v>
      </c>
      <c r="N1244" s="419">
        <f t="shared" si="483"/>
        <v>0</v>
      </c>
      <c r="O1244" s="1583"/>
      <c r="P1244" s="1584"/>
      <c r="Q1244" s="1584"/>
      <c r="R1244" s="1584"/>
      <c r="S1244" s="1584"/>
      <c r="T1244" s="1584"/>
      <c r="U1244" s="1584"/>
      <c r="V1244" s="1584"/>
      <c r="W1244" s="1584"/>
      <c r="X1244" s="1584"/>
      <c r="Y1244" s="1584"/>
      <c r="Z1244" s="1584"/>
      <c r="AA1244" s="1584"/>
      <c r="AB1244" s="1589"/>
      <c r="AC1244" s="408">
        <f t="shared" si="484"/>
        <v>0</v>
      </c>
      <c r="AD1244" s="830"/>
      <c r="AE1244" s="831"/>
      <c r="AF1244" s="832"/>
    </row>
    <row r="1245" spans="1:32" outlineLevel="1" x14ac:dyDescent="0.2">
      <c r="A1245" s="11">
        <v>174</v>
      </c>
      <c r="B1245" s="669"/>
      <c r="C1245" s="670"/>
      <c r="D1245" s="670"/>
      <c r="E1245" s="853" t="s">
        <v>135</v>
      </c>
      <c r="F1245" s="854"/>
      <c r="G1245" s="854"/>
      <c r="H1245" s="854"/>
      <c r="I1245" s="854"/>
      <c r="J1245" s="854"/>
      <c r="K1245" s="854"/>
      <c r="L1245" s="855"/>
      <c r="M1245" s="407">
        <f>SUBTOTAL(9,M1246:M1247)</f>
        <v>0</v>
      </c>
      <c r="N1245" s="410">
        <f t="shared" ref="N1245" si="485">SUBTOTAL(9,N1246:N1247)</f>
        <v>0</v>
      </c>
      <c r="O1245" s="1583"/>
      <c r="P1245" s="1584"/>
      <c r="Q1245" s="1584"/>
      <c r="R1245" s="1584"/>
      <c r="S1245" s="1584"/>
      <c r="T1245" s="1584"/>
      <c r="U1245" s="1584"/>
      <c r="V1245" s="1584"/>
      <c r="W1245" s="1584"/>
      <c r="X1245" s="1584"/>
      <c r="Y1245" s="1584"/>
      <c r="Z1245" s="1584"/>
      <c r="AA1245" s="1584"/>
      <c r="AB1245" s="1589"/>
      <c r="AC1245" s="407">
        <f t="shared" ref="AC1245" si="486">SUBTOTAL(9,AC1246:AC1247)</f>
        <v>0</v>
      </c>
      <c r="AD1245" s="830"/>
      <c r="AE1245" s="831"/>
      <c r="AF1245" s="832"/>
    </row>
    <row r="1246" spans="1:32" outlineLevel="1" x14ac:dyDescent="0.2">
      <c r="A1246" s="11">
        <v>175</v>
      </c>
      <c r="B1246" s="669"/>
      <c r="C1246" s="670"/>
      <c r="D1246" s="670"/>
      <c r="E1246" s="670"/>
      <c r="F1246" s="856" t="s">
        <v>136</v>
      </c>
      <c r="G1246" s="857"/>
      <c r="H1246" s="857"/>
      <c r="I1246" s="857"/>
      <c r="J1246" s="857"/>
      <c r="K1246" s="857"/>
      <c r="L1246" s="858"/>
      <c r="M1246" s="408">
        <f t="shared" ref="M1246:M1247" si="487">M470</f>
        <v>0</v>
      </c>
      <c r="N1246" s="419">
        <f t="shared" ref="N1246:N1247" si="488">M1246</f>
        <v>0</v>
      </c>
      <c r="O1246" s="1583"/>
      <c r="P1246" s="1584"/>
      <c r="Q1246" s="1584"/>
      <c r="R1246" s="1584"/>
      <c r="S1246" s="1584"/>
      <c r="T1246" s="1584"/>
      <c r="U1246" s="1584"/>
      <c r="V1246" s="1584"/>
      <c r="W1246" s="1584"/>
      <c r="X1246" s="1584"/>
      <c r="Y1246" s="1584"/>
      <c r="Z1246" s="1584"/>
      <c r="AA1246" s="1584"/>
      <c r="AB1246" s="1589"/>
      <c r="AC1246" s="408">
        <f t="shared" ref="AC1246:AC1247" si="489">M1246-SUM(N1246:AB1246)</f>
        <v>0</v>
      </c>
      <c r="AD1246" s="830"/>
      <c r="AE1246" s="831"/>
      <c r="AF1246" s="832"/>
    </row>
    <row r="1247" spans="1:32" outlineLevel="1" x14ac:dyDescent="0.2">
      <c r="A1247" s="11">
        <v>176</v>
      </c>
      <c r="B1247" s="669"/>
      <c r="C1247" s="670"/>
      <c r="D1247" s="670"/>
      <c r="E1247" s="670"/>
      <c r="F1247" s="859" t="s">
        <v>137</v>
      </c>
      <c r="G1247" s="860"/>
      <c r="H1247" s="860"/>
      <c r="I1247" s="860"/>
      <c r="J1247" s="860"/>
      <c r="K1247" s="860"/>
      <c r="L1247" s="861"/>
      <c r="M1247" s="408">
        <f t="shared" si="487"/>
        <v>0</v>
      </c>
      <c r="N1247" s="419">
        <f t="shared" si="488"/>
        <v>0</v>
      </c>
      <c r="O1247" s="1583"/>
      <c r="P1247" s="1584"/>
      <c r="Q1247" s="1584"/>
      <c r="R1247" s="1584"/>
      <c r="S1247" s="1584"/>
      <c r="T1247" s="1584"/>
      <c r="U1247" s="1584"/>
      <c r="V1247" s="1584"/>
      <c r="W1247" s="1584"/>
      <c r="X1247" s="1584"/>
      <c r="Y1247" s="1584"/>
      <c r="Z1247" s="1584"/>
      <c r="AA1247" s="1584"/>
      <c r="AB1247" s="1589"/>
      <c r="AC1247" s="408">
        <f t="shared" si="489"/>
        <v>0</v>
      </c>
      <c r="AD1247" s="830"/>
      <c r="AE1247" s="831"/>
      <c r="AF1247" s="832"/>
    </row>
    <row r="1248" spans="1:32" outlineLevel="1" x14ac:dyDescent="0.2">
      <c r="A1248" s="11">
        <v>177</v>
      </c>
      <c r="B1248" s="669"/>
      <c r="C1248" s="670"/>
      <c r="D1248" s="670"/>
      <c r="E1248" s="853" t="s">
        <v>550</v>
      </c>
      <c r="F1248" s="854"/>
      <c r="G1248" s="854"/>
      <c r="H1248" s="854"/>
      <c r="I1248" s="854"/>
      <c r="J1248" s="854"/>
      <c r="K1248" s="854"/>
      <c r="L1248" s="855"/>
      <c r="M1248" s="407">
        <f>SUBTOTAL(9,M1249:M1250)</f>
        <v>0</v>
      </c>
      <c r="N1248" s="410">
        <f t="shared" ref="N1248" si="490">SUBTOTAL(9,N1249:N1250)</f>
        <v>0</v>
      </c>
      <c r="O1248" s="1583"/>
      <c r="P1248" s="1584"/>
      <c r="Q1248" s="1584"/>
      <c r="R1248" s="1584"/>
      <c r="S1248" s="1584"/>
      <c r="T1248" s="1584"/>
      <c r="U1248" s="1584"/>
      <c r="V1248" s="1584"/>
      <c r="W1248" s="1584"/>
      <c r="X1248" s="1584"/>
      <c r="Y1248" s="1584"/>
      <c r="Z1248" s="1584"/>
      <c r="AA1248" s="1584"/>
      <c r="AB1248" s="1589"/>
      <c r="AC1248" s="407">
        <f t="shared" ref="AC1248" si="491">SUBTOTAL(9,AC1249:AC1250)</f>
        <v>0</v>
      </c>
      <c r="AD1248" s="830"/>
      <c r="AE1248" s="831"/>
      <c r="AF1248" s="832"/>
    </row>
    <row r="1249" spans="1:32" outlineLevel="1" x14ac:dyDescent="0.2">
      <c r="A1249" s="11">
        <v>178</v>
      </c>
      <c r="B1249" s="669"/>
      <c r="C1249" s="670"/>
      <c r="D1249" s="670"/>
      <c r="E1249" s="670"/>
      <c r="F1249" s="856" t="s">
        <v>551</v>
      </c>
      <c r="G1249" s="857"/>
      <c r="H1249" s="857"/>
      <c r="I1249" s="857"/>
      <c r="J1249" s="857"/>
      <c r="K1249" s="857"/>
      <c r="L1249" s="858"/>
      <c r="M1249" s="408">
        <f t="shared" ref="M1249:M1250" si="492">M473</f>
        <v>0</v>
      </c>
      <c r="N1249" s="419">
        <f t="shared" ref="N1249:N1250" si="493">M1249</f>
        <v>0</v>
      </c>
      <c r="O1249" s="1583"/>
      <c r="P1249" s="1584"/>
      <c r="Q1249" s="1584"/>
      <c r="R1249" s="1584"/>
      <c r="S1249" s="1584"/>
      <c r="T1249" s="1584"/>
      <c r="U1249" s="1584"/>
      <c r="V1249" s="1584"/>
      <c r="W1249" s="1584"/>
      <c r="X1249" s="1584"/>
      <c r="Y1249" s="1584"/>
      <c r="Z1249" s="1584"/>
      <c r="AA1249" s="1584"/>
      <c r="AB1249" s="1589"/>
      <c r="AC1249" s="408">
        <f t="shared" ref="AC1249:AC1250" si="494">M1249-SUM(N1249:AB1249)</f>
        <v>0</v>
      </c>
      <c r="AD1249" s="830"/>
      <c r="AE1249" s="831"/>
      <c r="AF1249" s="832"/>
    </row>
    <row r="1250" spans="1:32" outlineLevel="1" x14ac:dyDescent="0.2">
      <c r="A1250" s="11">
        <v>179</v>
      </c>
      <c r="B1250" s="669"/>
      <c r="C1250" s="670"/>
      <c r="D1250" s="670"/>
      <c r="E1250" s="670"/>
      <c r="F1250" s="859" t="s">
        <v>552</v>
      </c>
      <c r="G1250" s="860"/>
      <c r="H1250" s="860"/>
      <c r="I1250" s="860"/>
      <c r="J1250" s="860"/>
      <c r="K1250" s="860"/>
      <c r="L1250" s="861"/>
      <c r="M1250" s="408">
        <f t="shared" si="492"/>
        <v>0</v>
      </c>
      <c r="N1250" s="419">
        <f t="shared" si="493"/>
        <v>0</v>
      </c>
      <c r="O1250" s="1583"/>
      <c r="P1250" s="1584"/>
      <c r="Q1250" s="1584"/>
      <c r="R1250" s="1584"/>
      <c r="S1250" s="1584"/>
      <c r="T1250" s="1584"/>
      <c r="U1250" s="1584"/>
      <c r="V1250" s="1584"/>
      <c r="W1250" s="1584"/>
      <c r="X1250" s="1584"/>
      <c r="Y1250" s="1584"/>
      <c r="Z1250" s="1584"/>
      <c r="AA1250" s="1584"/>
      <c r="AB1250" s="1589"/>
      <c r="AC1250" s="408">
        <f t="shared" si="494"/>
        <v>0</v>
      </c>
      <c r="AD1250" s="830"/>
      <c r="AE1250" s="831"/>
      <c r="AF1250" s="832"/>
    </row>
    <row r="1251" spans="1:32" outlineLevel="1" x14ac:dyDescent="0.2">
      <c r="A1251" s="11">
        <v>180</v>
      </c>
      <c r="B1251" s="669"/>
      <c r="C1251" s="670"/>
      <c r="D1251" s="670"/>
      <c r="E1251" s="853" t="s">
        <v>553</v>
      </c>
      <c r="F1251" s="854"/>
      <c r="G1251" s="854"/>
      <c r="H1251" s="854"/>
      <c r="I1251" s="854"/>
      <c r="J1251" s="854"/>
      <c r="K1251" s="854"/>
      <c r="L1251" s="855"/>
      <c r="M1251" s="407">
        <f>SUBTOTAL(9,M1252:M1253)</f>
        <v>0</v>
      </c>
      <c r="N1251" s="410">
        <f t="shared" ref="N1251" si="495">SUBTOTAL(9,N1252:N1253)</f>
        <v>0</v>
      </c>
      <c r="O1251" s="1583"/>
      <c r="P1251" s="1584"/>
      <c r="Q1251" s="1584"/>
      <c r="R1251" s="1584"/>
      <c r="S1251" s="1584"/>
      <c r="T1251" s="1584"/>
      <c r="U1251" s="1584"/>
      <c r="V1251" s="1584"/>
      <c r="W1251" s="1584"/>
      <c r="X1251" s="1584"/>
      <c r="Y1251" s="1584"/>
      <c r="Z1251" s="1584"/>
      <c r="AA1251" s="1584"/>
      <c r="AB1251" s="1589"/>
      <c r="AC1251" s="407">
        <f t="shared" ref="AC1251" si="496">SUBTOTAL(9,AC1252:AC1253)</f>
        <v>0</v>
      </c>
      <c r="AD1251" s="830"/>
      <c r="AE1251" s="831"/>
      <c r="AF1251" s="832"/>
    </row>
    <row r="1252" spans="1:32" outlineLevel="1" x14ac:dyDescent="0.2">
      <c r="A1252" s="11">
        <v>181</v>
      </c>
      <c r="B1252" s="669"/>
      <c r="C1252" s="670"/>
      <c r="D1252" s="670"/>
      <c r="E1252" s="670"/>
      <c r="F1252" s="856" t="s">
        <v>554</v>
      </c>
      <c r="G1252" s="857"/>
      <c r="H1252" s="857"/>
      <c r="I1252" s="857"/>
      <c r="J1252" s="857"/>
      <c r="K1252" s="857"/>
      <c r="L1252" s="858"/>
      <c r="M1252" s="408">
        <f t="shared" ref="M1252:M1253" si="497">M476</f>
        <v>0</v>
      </c>
      <c r="N1252" s="419">
        <f t="shared" ref="N1252:N1253" si="498">M1252</f>
        <v>0</v>
      </c>
      <c r="O1252" s="1583"/>
      <c r="P1252" s="1584"/>
      <c r="Q1252" s="1584"/>
      <c r="R1252" s="1584"/>
      <c r="S1252" s="1584"/>
      <c r="T1252" s="1584"/>
      <c r="U1252" s="1584"/>
      <c r="V1252" s="1584"/>
      <c r="W1252" s="1584"/>
      <c r="X1252" s="1584"/>
      <c r="Y1252" s="1584"/>
      <c r="Z1252" s="1584"/>
      <c r="AA1252" s="1584"/>
      <c r="AB1252" s="1589"/>
      <c r="AC1252" s="408">
        <f t="shared" ref="AC1252:AC1253" si="499">M1252-SUM(N1252:AB1252)</f>
        <v>0</v>
      </c>
      <c r="AD1252" s="830"/>
      <c r="AE1252" s="831"/>
      <c r="AF1252" s="832"/>
    </row>
    <row r="1253" spans="1:32" outlineLevel="1" x14ac:dyDescent="0.2">
      <c r="A1253" s="11">
        <v>182</v>
      </c>
      <c r="B1253" s="669"/>
      <c r="C1253" s="670"/>
      <c r="D1253" s="670"/>
      <c r="E1253" s="670"/>
      <c r="F1253" s="859" t="s">
        <v>555</v>
      </c>
      <c r="G1253" s="860"/>
      <c r="H1253" s="860"/>
      <c r="I1253" s="860"/>
      <c r="J1253" s="860"/>
      <c r="K1253" s="860"/>
      <c r="L1253" s="861"/>
      <c r="M1253" s="408">
        <f t="shared" si="497"/>
        <v>0</v>
      </c>
      <c r="N1253" s="419">
        <f t="shared" si="498"/>
        <v>0</v>
      </c>
      <c r="O1253" s="1583"/>
      <c r="P1253" s="1584"/>
      <c r="Q1253" s="1584"/>
      <c r="R1253" s="1584"/>
      <c r="S1253" s="1584"/>
      <c r="T1253" s="1584"/>
      <c r="U1253" s="1584"/>
      <c r="V1253" s="1584"/>
      <c r="W1253" s="1584"/>
      <c r="X1253" s="1584"/>
      <c r="Y1253" s="1584"/>
      <c r="Z1253" s="1584"/>
      <c r="AA1253" s="1584"/>
      <c r="AB1253" s="1589"/>
      <c r="AC1253" s="408">
        <f t="shared" si="499"/>
        <v>0</v>
      </c>
      <c r="AD1253" s="833"/>
      <c r="AE1253" s="834"/>
      <c r="AF1253" s="835"/>
    </row>
    <row r="1254" spans="1:32" outlineLevel="1" x14ac:dyDescent="0.2">
      <c r="A1254" s="11">
        <v>183</v>
      </c>
      <c r="B1254" s="669"/>
      <c r="C1254" s="670"/>
      <c r="D1254" s="844" t="s">
        <v>24</v>
      </c>
      <c r="E1254" s="845"/>
      <c r="F1254" s="845"/>
      <c r="G1254" s="845"/>
      <c r="H1254" s="845"/>
      <c r="I1254" s="845"/>
      <c r="J1254" s="845"/>
      <c r="K1254" s="845"/>
      <c r="L1254" s="846"/>
      <c r="M1254" s="407">
        <f>SUBTOTAL(9,M1255:M1257)</f>
        <v>0</v>
      </c>
      <c r="N1254" s="410">
        <f t="shared" ref="N1254" si="500">SUBTOTAL(9,N1255:N1257)</f>
        <v>0</v>
      </c>
      <c r="O1254" s="1583"/>
      <c r="P1254" s="1584"/>
      <c r="Q1254" s="1584"/>
      <c r="R1254" s="1584"/>
      <c r="S1254" s="1584"/>
      <c r="T1254" s="1584"/>
      <c r="U1254" s="1584"/>
      <c r="V1254" s="1584"/>
      <c r="W1254" s="1584"/>
      <c r="X1254" s="1584"/>
      <c r="Y1254" s="1584"/>
      <c r="Z1254" s="1584"/>
      <c r="AA1254" s="1584"/>
      <c r="AB1254" s="1589"/>
      <c r="AC1254" s="407">
        <f t="shared" ref="AC1254" si="501">SUBTOTAL(9,AC1255:AC1257)</f>
        <v>0</v>
      </c>
      <c r="AD1254" s="1592"/>
      <c r="AE1254" s="1611"/>
      <c r="AF1254" s="1612"/>
    </row>
    <row r="1255" spans="1:32" outlineLevel="1" x14ac:dyDescent="0.2">
      <c r="A1255" s="11">
        <v>184</v>
      </c>
      <c r="B1255" s="669"/>
      <c r="C1255" s="670"/>
      <c r="D1255" s="670"/>
      <c r="E1255" s="670"/>
      <c r="F1255" s="856" t="s">
        <v>156</v>
      </c>
      <c r="G1255" s="857"/>
      <c r="H1255" s="857"/>
      <c r="I1255" s="857"/>
      <c r="J1255" s="857"/>
      <c r="K1255" s="857"/>
      <c r="L1255" s="858"/>
      <c r="M1255" s="408">
        <f t="shared" ref="M1255:M1257" si="502">M479</f>
        <v>0</v>
      </c>
      <c r="N1255" s="419">
        <f t="shared" ref="N1255:N1257" si="503">M1255</f>
        <v>0</v>
      </c>
      <c r="O1255" s="1583"/>
      <c r="P1255" s="1584"/>
      <c r="Q1255" s="1584"/>
      <c r="R1255" s="1584"/>
      <c r="S1255" s="1584"/>
      <c r="T1255" s="1584"/>
      <c r="U1255" s="1584"/>
      <c r="V1255" s="1584"/>
      <c r="W1255" s="1584"/>
      <c r="X1255" s="1584"/>
      <c r="Y1255" s="1584"/>
      <c r="Z1255" s="1584"/>
      <c r="AA1255" s="1584"/>
      <c r="AB1255" s="1589"/>
      <c r="AC1255" s="408">
        <f t="shared" ref="AC1255:AC1257" si="504">M1255-SUM(N1255:AB1255)</f>
        <v>0</v>
      </c>
      <c r="AD1255" s="1440"/>
      <c r="AE1255" s="828"/>
      <c r="AF1255" s="829"/>
    </row>
    <row r="1256" spans="1:32" outlineLevel="1" x14ac:dyDescent="0.2">
      <c r="A1256" s="11">
        <v>185</v>
      </c>
      <c r="B1256" s="669"/>
      <c r="C1256" s="670"/>
      <c r="D1256" s="670"/>
      <c r="E1256" s="670"/>
      <c r="F1256" s="915" t="s">
        <v>157</v>
      </c>
      <c r="G1256" s="916"/>
      <c r="H1256" s="916"/>
      <c r="I1256" s="916"/>
      <c r="J1256" s="916"/>
      <c r="K1256" s="916"/>
      <c r="L1256" s="917"/>
      <c r="M1256" s="408">
        <f t="shared" si="502"/>
        <v>0</v>
      </c>
      <c r="N1256" s="419">
        <f t="shared" si="503"/>
        <v>0</v>
      </c>
      <c r="O1256" s="1583"/>
      <c r="P1256" s="1584"/>
      <c r="Q1256" s="1584"/>
      <c r="R1256" s="1584"/>
      <c r="S1256" s="1584"/>
      <c r="T1256" s="1584"/>
      <c r="U1256" s="1584"/>
      <c r="V1256" s="1584"/>
      <c r="W1256" s="1584"/>
      <c r="X1256" s="1584"/>
      <c r="Y1256" s="1584"/>
      <c r="Z1256" s="1584"/>
      <c r="AA1256" s="1584"/>
      <c r="AB1256" s="1589"/>
      <c r="AC1256" s="408">
        <f t="shared" si="504"/>
        <v>0</v>
      </c>
      <c r="AD1256" s="830"/>
      <c r="AE1256" s="831"/>
      <c r="AF1256" s="832"/>
    </row>
    <row r="1257" spans="1:32" outlineLevel="1" x14ac:dyDescent="0.2">
      <c r="A1257" s="11">
        <v>186</v>
      </c>
      <c r="B1257" s="669"/>
      <c r="C1257" s="670"/>
      <c r="D1257" s="670"/>
      <c r="E1257" s="670"/>
      <c r="F1257" s="859" t="s">
        <v>25</v>
      </c>
      <c r="G1257" s="860"/>
      <c r="H1257" s="860"/>
      <c r="I1257" s="860"/>
      <c r="J1257" s="860"/>
      <c r="K1257" s="860"/>
      <c r="L1257" s="861"/>
      <c r="M1257" s="408">
        <f t="shared" si="502"/>
        <v>0</v>
      </c>
      <c r="N1257" s="419">
        <f t="shared" si="503"/>
        <v>0</v>
      </c>
      <c r="O1257" s="1583"/>
      <c r="P1257" s="1584"/>
      <c r="Q1257" s="1584"/>
      <c r="R1257" s="1584"/>
      <c r="S1257" s="1584"/>
      <c r="T1257" s="1584"/>
      <c r="U1257" s="1584"/>
      <c r="V1257" s="1584"/>
      <c r="W1257" s="1584"/>
      <c r="X1257" s="1584"/>
      <c r="Y1257" s="1584"/>
      <c r="Z1257" s="1584"/>
      <c r="AA1257" s="1584"/>
      <c r="AB1257" s="1589"/>
      <c r="AC1257" s="408">
        <f t="shared" si="504"/>
        <v>0</v>
      </c>
      <c r="AD1257" s="833"/>
      <c r="AE1257" s="834"/>
      <c r="AF1257" s="835"/>
    </row>
    <row r="1258" spans="1:32" outlineLevel="1" x14ac:dyDescent="0.2">
      <c r="A1258" s="11">
        <v>187</v>
      </c>
      <c r="B1258" s="669"/>
      <c r="C1258" s="670"/>
      <c r="D1258" s="844" t="s">
        <v>467</v>
      </c>
      <c r="E1258" s="845"/>
      <c r="F1258" s="845"/>
      <c r="G1258" s="845"/>
      <c r="H1258" s="845"/>
      <c r="I1258" s="845"/>
      <c r="J1258" s="845"/>
      <c r="K1258" s="845"/>
      <c r="L1258" s="846"/>
      <c r="M1258" s="407">
        <f>SUBTOTAL(9,M1259:M1260)</f>
        <v>0</v>
      </c>
      <c r="N1258" s="410">
        <f t="shared" ref="N1258" si="505">SUBTOTAL(9,N1259:N1260)</f>
        <v>0</v>
      </c>
      <c r="O1258" s="1583"/>
      <c r="P1258" s="1584"/>
      <c r="Q1258" s="1584"/>
      <c r="R1258" s="1584"/>
      <c r="S1258" s="1584"/>
      <c r="T1258" s="1584"/>
      <c r="U1258" s="1584"/>
      <c r="V1258" s="1584"/>
      <c r="W1258" s="1584"/>
      <c r="X1258" s="1584"/>
      <c r="Y1258" s="1584"/>
      <c r="Z1258" s="1584"/>
      <c r="AA1258" s="1584"/>
      <c r="AB1258" s="1589"/>
      <c r="AC1258" s="407">
        <f t="shared" ref="AC1258" si="506">SUBTOTAL(9,AC1259:AC1260)</f>
        <v>0</v>
      </c>
      <c r="AD1258" s="1592"/>
      <c r="AE1258" s="1611"/>
      <c r="AF1258" s="1612"/>
    </row>
    <row r="1259" spans="1:32" outlineLevel="1" x14ac:dyDescent="0.2">
      <c r="A1259" s="11">
        <v>188</v>
      </c>
      <c r="B1259" s="669"/>
      <c r="C1259" s="670"/>
      <c r="D1259" s="670"/>
      <c r="E1259" s="670"/>
      <c r="F1259" s="856" t="s">
        <v>466</v>
      </c>
      <c r="G1259" s="857"/>
      <c r="H1259" s="857"/>
      <c r="I1259" s="857"/>
      <c r="J1259" s="857"/>
      <c r="K1259" s="857"/>
      <c r="L1259" s="858"/>
      <c r="M1259" s="408">
        <f t="shared" ref="M1259:M1260" si="507">M483</f>
        <v>0</v>
      </c>
      <c r="N1259" s="419">
        <f t="shared" ref="N1259:N1260" si="508">M1259</f>
        <v>0</v>
      </c>
      <c r="O1259" s="1583"/>
      <c r="P1259" s="1584"/>
      <c r="Q1259" s="1584"/>
      <c r="R1259" s="1584"/>
      <c r="S1259" s="1584"/>
      <c r="T1259" s="1584"/>
      <c r="U1259" s="1584"/>
      <c r="V1259" s="1584"/>
      <c r="W1259" s="1584"/>
      <c r="X1259" s="1584"/>
      <c r="Y1259" s="1584"/>
      <c r="Z1259" s="1584"/>
      <c r="AA1259" s="1584"/>
      <c r="AB1259" s="1589"/>
      <c r="AC1259" s="408">
        <f t="shared" ref="AC1259:AC1260" si="509">M1259-SUM(N1259:AB1259)</f>
        <v>0</v>
      </c>
      <c r="AD1259" s="1440"/>
      <c r="AE1259" s="828"/>
      <c r="AF1259" s="829"/>
    </row>
    <row r="1260" spans="1:32" outlineLevel="1" x14ac:dyDescent="0.2">
      <c r="A1260" s="11">
        <v>189</v>
      </c>
      <c r="B1260" s="669"/>
      <c r="C1260" s="670"/>
      <c r="D1260" s="670"/>
      <c r="E1260" s="670"/>
      <c r="F1260" s="859" t="s">
        <v>576</v>
      </c>
      <c r="G1260" s="860"/>
      <c r="H1260" s="860"/>
      <c r="I1260" s="860"/>
      <c r="J1260" s="860"/>
      <c r="K1260" s="860"/>
      <c r="L1260" s="861"/>
      <c r="M1260" s="408">
        <f t="shared" si="507"/>
        <v>0</v>
      </c>
      <c r="N1260" s="419">
        <f t="shared" si="508"/>
        <v>0</v>
      </c>
      <c r="O1260" s="1583"/>
      <c r="P1260" s="1584"/>
      <c r="Q1260" s="1584"/>
      <c r="R1260" s="1584"/>
      <c r="S1260" s="1584"/>
      <c r="T1260" s="1584"/>
      <c r="U1260" s="1584"/>
      <c r="V1260" s="1584"/>
      <c r="W1260" s="1584"/>
      <c r="X1260" s="1584"/>
      <c r="Y1260" s="1584"/>
      <c r="Z1260" s="1584"/>
      <c r="AA1260" s="1584"/>
      <c r="AB1260" s="1589"/>
      <c r="AC1260" s="408">
        <f t="shared" si="509"/>
        <v>0</v>
      </c>
      <c r="AD1260" s="833"/>
      <c r="AE1260" s="834"/>
      <c r="AF1260" s="835"/>
    </row>
    <row r="1261" spans="1:32" ht="15" customHeight="1" outlineLevel="1" x14ac:dyDescent="0.2">
      <c r="A1261" s="11">
        <v>326</v>
      </c>
      <c r="B1261" s="669"/>
      <c r="C1261" s="1025" t="s">
        <v>140</v>
      </c>
      <c r="D1261" s="1026"/>
      <c r="E1261" s="1026"/>
      <c r="F1261" s="1026"/>
      <c r="G1261" s="1026"/>
      <c r="H1261" s="1026"/>
      <c r="I1261" s="1026"/>
      <c r="J1261" s="1026"/>
      <c r="K1261" s="1026"/>
      <c r="L1261" s="1026"/>
      <c r="M1261" s="1026"/>
      <c r="N1261" s="1026"/>
      <c r="O1261" s="1026"/>
      <c r="P1261" s="1026"/>
      <c r="Q1261" s="1026"/>
      <c r="R1261" s="1026"/>
      <c r="S1261" s="1026"/>
      <c r="T1261" s="1026"/>
      <c r="U1261" s="1026"/>
      <c r="V1261" s="1026"/>
      <c r="W1261" s="1026"/>
      <c r="X1261" s="1026"/>
      <c r="Y1261" s="1026"/>
      <c r="Z1261" s="1026"/>
      <c r="AA1261" s="1026"/>
      <c r="AB1261" s="1026"/>
      <c r="AC1261" s="1026"/>
      <c r="AD1261" s="1026"/>
      <c r="AE1261" s="1026"/>
      <c r="AF1261" s="1027"/>
    </row>
    <row r="1262" spans="1:32" outlineLevel="1" x14ac:dyDescent="0.2">
      <c r="A1262" s="11">
        <v>232</v>
      </c>
      <c r="B1262" s="669"/>
      <c r="C1262" s="670"/>
      <c r="D1262" s="1060" t="s">
        <v>141</v>
      </c>
      <c r="E1262" s="1061"/>
      <c r="F1262" s="1061"/>
      <c r="G1262" s="1061"/>
      <c r="H1262" s="1061"/>
      <c r="I1262" s="1061"/>
      <c r="J1262" s="1061"/>
      <c r="K1262" s="1061"/>
      <c r="L1262" s="1072"/>
      <c r="M1262" s="407">
        <f>SUBTOTAL(9,M1263:M1264)</f>
        <v>0</v>
      </c>
      <c r="N1262" s="410">
        <f t="shared" ref="N1262:AC1262" si="510">SUBTOTAL(9,N1263:N1264)</f>
        <v>0</v>
      </c>
      <c r="O1262" s="414">
        <f t="shared" si="510"/>
        <v>0</v>
      </c>
      <c r="P1262" s="414">
        <f t="shared" si="510"/>
        <v>0</v>
      </c>
      <c r="Q1262" s="415">
        <f t="shared" si="510"/>
        <v>0</v>
      </c>
      <c r="R1262" s="410">
        <f t="shared" si="510"/>
        <v>0</v>
      </c>
      <c r="S1262" s="414">
        <f t="shared" si="510"/>
        <v>0</v>
      </c>
      <c r="T1262" s="413">
        <f t="shared" si="510"/>
        <v>0</v>
      </c>
      <c r="U1262" s="413">
        <f t="shared" si="510"/>
        <v>0</v>
      </c>
      <c r="V1262" s="413">
        <f t="shared" si="510"/>
        <v>0</v>
      </c>
      <c r="W1262" s="413">
        <f t="shared" si="510"/>
        <v>0</v>
      </c>
      <c r="X1262" s="413">
        <f t="shared" si="510"/>
        <v>0</v>
      </c>
      <c r="Y1262" s="413">
        <f t="shared" si="510"/>
        <v>0</v>
      </c>
      <c r="Z1262" s="413">
        <f t="shared" si="510"/>
        <v>0</v>
      </c>
      <c r="AA1262" s="413">
        <f t="shared" si="510"/>
        <v>0</v>
      </c>
      <c r="AB1262" s="411">
        <f t="shared" si="510"/>
        <v>0</v>
      </c>
      <c r="AC1262" s="407">
        <f t="shared" si="510"/>
        <v>0</v>
      </c>
      <c r="AD1262" s="1592"/>
      <c r="AE1262" s="1611"/>
      <c r="AF1262" s="1612"/>
    </row>
    <row r="1263" spans="1:32" outlineLevel="1" x14ac:dyDescent="0.2">
      <c r="A1263" s="11">
        <v>188</v>
      </c>
      <c r="B1263" s="669"/>
      <c r="C1263" s="670"/>
      <c r="D1263" s="670"/>
      <c r="E1263" s="670"/>
      <c r="F1263" s="856" t="s">
        <v>142</v>
      </c>
      <c r="G1263" s="857"/>
      <c r="H1263" s="857"/>
      <c r="I1263" s="857"/>
      <c r="J1263" s="857"/>
      <c r="K1263" s="857"/>
      <c r="L1263" s="858"/>
      <c r="M1263" s="408">
        <f>M487</f>
        <v>0</v>
      </c>
      <c r="N1263" s="1245"/>
      <c r="O1263" s="1385"/>
      <c r="P1263" s="1385"/>
      <c r="Q1263" s="1385"/>
      <c r="R1263" s="1385"/>
      <c r="S1263" s="1385"/>
      <c r="T1263" s="1385"/>
      <c r="U1263" s="1385"/>
      <c r="V1263" s="1385"/>
      <c r="W1263" s="1385"/>
      <c r="X1263" s="1385"/>
      <c r="Y1263" s="1385"/>
      <c r="Z1263" s="1385"/>
      <c r="AA1263" s="1385"/>
      <c r="AB1263" s="1385"/>
      <c r="AC1263" s="409">
        <f t="shared" ref="AC1263:AC1264" si="511">M1263-SUM(N1263:AB1263)</f>
        <v>0</v>
      </c>
      <c r="AD1263" s="1440"/>
      <c r="AE1263" s="828"/>
      <c r="AF1263" s="829"/>
    </row>
    <row r="1264" spans="1:32" outlineLevel="1" x14ac:dyDescent="0.2">
      <c r="A1264" s="11">
        <v>189</v>
      </c>
      <c r="B1264" s="669"/>
      <c r="C1264" s="670"/>
      <c r="D1264" s="670"/>
      <c r="E1264" s="670"/>
      <c r="F1264" s="859" t="s">
        <v>143</v>
      </c>
      <c r="G1264" s="860"/>
      <c r="H1264" s="860"/>
      <c r="I1264" s="860"/>
      <c r="J1264" s="860"/>
      <c r="K1264" s="860"/>
      <c r="L1264" s="861"/>
      <c r="M1264" s="408">
        <f>M488</f>
        <v>0</v>
      </c>
      <c r="N1264" s="419">
        <f t="shared" ref="N1264:AB1264" si="512">N488</f>
        <v>0</v>
      </c>
      <c r="O1264" s="422">
        <f t="shared" si="512"/>
        <v>0</v>
      </c>
      <c r="P1264" s="422">
        <f t="shared" si="512"/>
        <v>0</v>
      </c>
      <c r="Q1264" s="423">
        <f t="shared" si="512"/>
        <v>0</v>
      </c>
      <c r="R1264" s="419">
        <f t="shared" si="512"/>
        <v>0</v>
      </c>
      <c r="S1264" s="421">
        <f t="shared" si="512"/>
        <v>0</v>
      </c>
      <c r="T1264" s="421">
        <f t="shared" si="512"/>
        <v>0</v>
      </c>
      <c r="U1264" s="421">
        <f t="shared" si="512"/>
        <v>0</v>
      </c>
      <c r="V1264" s="421">
        <f t="shared" si="512"/>
        <v>0</v>
      </c>
      <c r="W1264" s="421">
        <f t="shared" si="512"/>
        <v>0</v>
      </c>
      <c r="X1264" s="422">
        <f t="shared" si="512"/>
        <v>0</v>
      </c>
      <c r="Y1264" s="421">
        <f t="shared" si="512"/>
        <v>0</v>
      </c>
      <c r="Z1264" s="421">
        <f t="shared" si="512"/>
        <v>0</v>
      </c>
      <c r="AA1264" s="421">
        <f t="shared" si="512"/>
        <v>0</v>
      </c>
      <c r="AB1264" s="421">
        <f t="shared" si="512"/>
        <v>0</v>
      </c>
      <c r="AC1264" s="408">
        <f t="shared" si="511"/>
        <v>0</v>
      </c>
      <c r="AD1264" s="833"/>
      <c r="AE1264" s="834"/>
      <c r="AF1264" s="835"/>
    </row>
    <row r="1265" spans="1:34" outlineLevel="1" x14ac:dyDescent="0.2">
      <c r="A1265" s="11">
        <v>232</v>
      </c>
      <c r="B1265" s="669"/>
      <c r="C1265" s="670"/>
      <c r="D1265" s="844" t="s">
        <v>144</v>
      </c>
      <c r="E1265" s="845"/>
      <c r="F1265" s="845"/>
      <c r="G1265" s="845"/>
      <c r="H1265" s="845"/>
      <c r="I1265" s="845"/>
      <c r="J1265" s="845"/>
      <c r="K1265" s="845"/>
      <c r="L1265" s="846"/>
      <c r="M1265" s="407">
        <f>SUBTOTAL(9,M1266:M1268)</f>
        <v>0</v>
      </c>
      <c r="N1265" s="410">
        <f>SUBTOTAL(9,N1266:N1268)</f>
        <v>0</v>
      </c>
      <c r="O1265" s="414">
        <f t="shared" ref="O1265:AC1265" si="513">SUBTOTAL(9,O1266:O1268)</f>
        <v>0</v>
      </c>
      <c r="P1265" s="414">
        <f t="shared" si="513"/>
        <v>0</v>
      </c>
      <c r="Q1265" s="415">
        <f t="shared" si="513"/>
        <v>0</v>
      </c>
      <c r="R1265" s="410">
        <f t="shared" si="513"/>
        <v>0</v>
      </c>
      <c r="S1265" s="414">
        <f t="shared" si="513"/>
        <v>0</v>
      </c>
      <c r="T1265" s="413">
        <f t="shared" si="513"/>
        <v>0</v>
      </c>
      <c r="U1265" s="413">
        <f t="shared" si="513"/>
        <v>0</v>
      </c>
      <c r="V1265" s="413">
        <f t="shared" si="513"/>
        <v>0</v>
      </c>
      <c r="W1265" s="413">
        <f t="shared" si="513"/>
        <v>0</v>
      </c>
      <c r="X1265" s="413">
        <f t="shared" si="513"/>
        <v>0</v>
      </c>
      <c r="Y1265" s="413">
        <f t="shared" si="513"/>
        <v>0</v>
      </c>
      <c r="Z1265" s="413">
        <f t="shared" si="513"/>
        <v>0</v>
      </c>
      <c r="AA1265" s="413">
        <f t="shared" si="513"/>
        <v>0</v>
      </c>
      <c r="AB1265" s="411">
        <f t="shared" si="513"/>
        <v>0</v>
      </c>
      <c r="AC1265" s="407">
        <f t="shared" si="513"/>
        <v>0</v>
      </c>
      <c r="AD1265" s="1592"/>
      <c r="AE1265" s="1611"/>
      <c r="AF1265" s="1612"/>
      <c r="AH1265" s="249">
        <f>SUM(P1265,P1262,P1180,P1176,P1173,P1164,P1158,P1153,P1146,P1143,P1150,P1139,P1136,P1131,P1127,P1123,P1117,P1112,P1107,P1099,P1092,P1088,P1084,P1077,P1072,P1068,P1057,P1050,P1043,P1036,P1029,P1022,P1015,P1008)</f>
        <v>0</v>
      </c>
    </row>
    <row r="1266" spans="1:34" outlineLevel="1" x14ac:dyDescent="0.2">
      <c r="A1266" s="11">
        <v>188</v>
      </c>
      <c r="B1266" s="669"/>
      <c r="C1266" s="670"/>
      <c r="D1266" s="670"/>
      <c r="E1266" s="670"/>
      <c r="F1266" s="856" t="s">
        <v>145</v>
      </c>
      <c r="G1266" s="857"/>
      <c r="H1266" s="857"/>
      <c r="I1266" s="857"/>
      <c r="J1266" s="857"/>
      <c r="K1266" s="857"/>
      <c r="L1266" s="858"/>
      <c r="M1266" s="408">
        <f>M490</f>
        <v>0</v>
      </c>
      <c r="N1266" s="419">
        <f t="shared" ref="N1266:AB1267" si="514">N490</f>
        <v>0</v>
      </c>
      <c r="O1266" s="422">
        <f t="shared" si="514"/>
        <v>0</v>
      </c>
      <c r="P1266" s="422">
        <f t="shared" si="514"/>
        <v>0</v>
      </c>
      <c r="Q1266" s="423">
        <f t="shared" si="514"/>
        <v>0</v>
      </c>
      <c r="R1266" s="419">
        <f t="shared" si="514"/>
        <v>0</v>
      </c>
      <c r="S1266" s="421">
        <f t="shared" si="514"/>
        <v>0</v>
      </c>
      <c r="T1266" s="421">
        <f t="shared" si="514"/>
        <v>0</v>
      </c>
      <c r="U1266" s="421">
        <f t="shared" si="514"/>
        <v>0</v>
      </c>
      <c r="V1266" s="421">
        <f t="shared" si="514"/>
        <v>0</v>
      </c>
      <c r="W1266" s="421">
        <f t="shared" si="514"/>
        <v>0</v>
      </c>
      <c r="X1266" s="422">
        <f t="shared" si="514"/>
        <v>0</v>
      </c>
      <c r="Y1266" s="421">
        <f t="shared" si="514"/>
        <v>0</v>
      </c>
      <c r="Z1266" s="421">
        <f t="shared" si="514"/>
        <v>0</v>
      </c>
      <c r="AA1266" s="421">
        <f t="shared" si="514"/>
        <v>0</v>
      </c>
      <c r="AB1266" s="421">
        <f t="shared" si="514"/>
        <v>0</v>
      </c>
      <c r="AC1266" s="408">
        <f t="shared" ref="AC1266:AC1274" si="515">M1266-SUM(N1266:AB1266)</f>
        <v>0</v>
      </c>
      <c r="AD1266" s="1440"/>
      <c r="AE1266" s="828"/>
      <c r="AF1266" s="829"/>
    </row>
    <row r="1267" spans="1:34" outlineLevel="1" x14ac:dyDescent="0.2">
      <c r="A1267" s="11">
        <v>189</v>
      </c>
      <c r="B1267" s="669"/>
      <c r="C1267" s="670"/>
      <c r="D1267" s="670"/>
      <c r="E1267" s="670"/>
      <c r="F1267" s="915" t="s">
        <v>146</v>
      </c>
      <c r="G1267" s="916"/>
      <c r="H1267" s="916"/>
      <c r="I1267" s="916"/>
      <c r="J1267" s="916"/>
      <c r="K1267" s="916"/>
      <c r="L1267" s="917"/>
      <c r="M1267" s="408">
        <f>M491</f>
        <v>0</v>
      </c>
      <c r="N1267" s="419">
        <f t="shared" si="514"/>
        <v>0</v>
      </c>
      <c r="O1267" s="422">
        <f t="shared" si="514"/>
        <v>0</v>
      </c>
      <c r="P1267" s="422">
        <f t="shared" si="514"/>
        <v>0</v>
      </c>
      <c r="Q1267" s="423">
        <f t="shared" si="514"/>
        <v>0</v>
      </c>
      <c r="R1267" s="419">
        <f t="shared" si="514"/>
        <v>0</v>
      </c>
      <c r="S1267" s="421">
        <f t="shared" si="514"/>
        <v>0</v>
      </c>
      <c r="T1267" s="421">
        <f t="shared" si="514"/>
        <v>0</v>
      </c>
      <c r="U1267" s="421">
        <f t="shared" si="514"/>
        <v>0</v>
      </c>
      <c r="V1267" s="421">
        <f t="shared" si="514"/>
        <v>0</v>
      </c>
      <c r="W1267" s="421">
        <f t="shared" si="514"/>
        <v>0</v>
      </c>
      <c r="X1267" s="422">
        <f t="shared" si="514"/>
        <v>0</v>
      </c>
      <c r="Y1267" s="421">
        <f t="shared" si="514"/>
        <v>0</v>
      </c>
      <c r="Z1267" s="421">
        <f t="shared" si="514"/>
        <v>0</v>
      </c>
      <c r="AA1267" s="421">
        <f t="shared" si="514"/>
        <v>0</v>
      </c>
      <c r="AB1267" s="421">
        <f t="shared" si="514"/>
        <v>0</v>
      </c>
      <c r="AC1267" s="408">
        <f t="shared" si="515"/>
        <v>0</v>
      </c>
      <c r="AD1267" s="830"/>
      <c r="AE1267" s="831"/>
      <c r="AF1267" s="832"/>
    </row>
    <row r="1268" spans="1:34" outlineLevel="1" x14ac:dyDescent="0.2">
      <c r="A1268" s="11">
        <v>189</v>
      </c>
      <c r="B1268" s="669"/>
      <c r="C1268" s="670"/>
      <c r="D1268" s="670"/>
      <c r="E1268" s="670"/>
      <c r="F1268" s="859" t="s">
        <v>147</v>
      </c>
      <c r="G1268" s="860"/>
      <c r="H1268" s="860"/>
      <c r="I1268" s="860"/>
      <c r="J1268" s="860"/>
      <c r="K1268" s="860"/>
      <c r="L1268" s="861"/>
      <c r="M1268" s="408">
        <f>M492</f>
        <v>0</v>
      </c>
      <c r="N1268" s="1389"/>
      <c r="O1268" s="1243"/>
      <c r="P1268" s="1243"/>
      <c r="Q1268" s="1243"/>
      <c r="R1268" s="1243"/>
      <c r="S1268" s="1243"/>
      <c r="T1268" s="1243"/>
      <c r="U1268" s="1243"/>
      <c r="V1268" s="1243"/>
      <c r="W1268" s="1243"/>
      <c r="X1268" s="1243"/>
      <c r="Y1268" s="1243"/>
      <c r="Z1268" s="1243"/>
      <c r="AA1268" s="1243"/>
      <c r="AB1268" s="1243"/>
      <c r="AC1268" s="408">
        <f t="shared" si="515"/>
        <v>0</v>
      </c>
      <c r="AD1268" s="833"/>
      <c r="AE1268" s="834"/>
      <c r="AF1268" s="835"/>
    </row>
    <row r="1269" spans="1:34" outlineLevel="1" x14ac:dyDescent="0.2">
      <c r="A1269" s="11">
        <v>232</v>
      </c>
      <c r="B1269" s="669"/>
      <c r="C1269" s="670"/>
      <c r="D1269" s="844" t="s">
        <v>148</v>
      </c>
      <c r="E1269" s="845"/>
      <c r="F1269" s="845"/>
      <c r="G1269" s="845"/>
      <c r="H1269" s="845"/>
      <c r="I1269" s="845"/>
      <c r="J1269" s="845"/>
      <c r="K1269" s="845"/>
      <c r="L1269" s="846"/>
      <c r="M1269" s="407">
        <f>SUBTOTAL(9,M1270:M1272)</f>
        <v>0</v>
      </c>
      <c r="N1269" s="1244"/>
      <c r="O1269" s="1244"/>
      <c r="P1269" s="1244"/>
      <c r="Q1269" s="1244"/>
      <c r="R1269" s="1244"/>
      <c r="S1269" s="1244"/>
      <c r="T1269" s="1244"/>
      <c r="U1269" s="1244"/>
      <c r="V1269" s="1244"/>
      <c r="W1269" s="1244"/>
      <c r="X1269" s="1244"/>
      <c r="Y1269" s="1244"/>
      <c r="Z1269" s="1244"/>
      <c r="AA1269" s="1244"/>
      <c r="AB1269" s="1244"/>
      <c r="AC1269" s="407">
        <f>SUBTOTAL(9,AC1270:AC1272)</f>
        <v>0</v>
      </c>
      <c r="AD1269" s="1592"/>
      <c r="AE1269" s="1611"/>
      <c r="AF1269" s="1612"/>
    </row>
    <row r="1270" spans="1:34" outlineLevel="1" x14ac:dyDescent="0.2">
      <c r="A1270" s="11">
        <v>188</v>
      </c>
      <c r="B1270" s="669"/>
      <c r="C1270" s="670"/>
      <c r="D1270" s="670"/>
      <c r="E1270" s="670"/>
      <c r="F1270" s="856" t="s">
        <v>149</v>
      </c>
      <c r="G1270" s="857"/>
      <c r="H1270" s="857"/>
      <c r="I1270" s="857"/>
      <c r="J1270" s="857"/>
      <c r="K1270" s="857"/>
      <c r="L1270" s="858"/>
      <c r="M1270" s="408">
        <f>M494</f>
        <v>0</v>
      </c>
      <c r="N1270" s="1244"/>
      <c r="O1270" s="1244"/>
      <c r="P1270" s="1244"/>
      <c r="Q1270" s="1244"/>
      <c r="R1270" s="1244"/>
      <c r="S1270" s="1244"/>
      <c r="T1270" s="1244"/>
      <c r="U1270" s="1244"/>
      <c r="V1270" s="1244"/>
      <c r="W1270" s="1244"/>
      <c r="X1270" s="1244"/>
      <c r="Y1270" s="1244"/>
      <c r="Z1270" s="1244"/>
      <c r="AA1270" s="1244"/>
      <c r="AB1270" s="1244"/>
      <c r="AC1270" s="408">
        <f t="shared" si="515"/>
        <v>0</v>
      </c>
      <c r="AD1270" s="1440"/>
      <c r="AE1270" s="828"/>
      <c r="AF1270" s="829"/>
    </row>
    <row r="1271" spans="1:34" outlineLevel="1" x14ac:dyDescent="0.2">
      <c r="A1271" s="11">
        <v>189</v>
      </c>
      <c r="B1271" s="669" t="s">
        <v>89</v>
      </c>
      <c r="C1271" s="670"/>
      <c r="D1271" s="670"/>
      <c r="E1271" s="670"/>
      <c r="F1271" s="915" t="s">
        <v>150</v>
      </c>
      <c r="G1271" s="916"/>
      <c r="H1271" s="916"/>
      <c r="I1271" s="916"/>
      <c r="J1271" s="916"/>
      <c r="K1271" s="916"/>
      <c r="L1271" s="917"/>
      <c r="M1271" s="408">
        <f>M495</f>
        <v>0</v>
      </c>
      <c r="N1271" s="1244"/>
      <c r="O1271" s="1244"/>
      <c r="P1271" s="1244"/>
      <c r="Q1271" s="1244"/>
      <c r="R1271" s="1244"/>
      <c r="S1271" s="1244"/>
      <c r="T1271" s="1244"/>
      <c r="U1271" s="1244"/>
      <c r="V1271" s="1244"/>
      <c r="W1271" s="1244"/>
      <c r="X1271" s="1244"/>
      <c r="Y1271" s="1244"/>
      <c r="Z1271" s="1244"/>
      <c r="AA1271" s="1244"/>
      <c r="AB1271" s="1244"/>
      <c r="AC1271" s="408">
        <f t="shared" si="515"/>
        <v>0</v>
      </c>
      <c r="AD1271" s="830"/>
      <c r="AE1271" s="831"/>
      <c r="AF1271" s="832"/>
    </row>
    <row r="1272" spans="1:34" outlineLevel="1" x14ac:dyDescent="0.2">
      <c r="A1272" s="11">
        <v>189</v>
      </c>
      <c r="B1272" s="669"/>
      <c r="C1272" s="670"/>
      <c r="D1272" s="670"/>
      <c r="E1272" s="670"/>
      <c r="F1272" s="859" t="s">
        <v>151</v>
      </c>
      <c r="G1272" s="860"/>
      <c r="H1272" s="860"/>
      <c r="I1272" s="860"/>
      <c r="J1272" s="860"/>
      <c r="K1272" s="860"/>
      <c r="L1272" s="861"/>
      <c r="M1272" s="408">
        <f>M496</f>
        <v>0</v>
      </c>
      <c r="N1272" s="1244"/>
      <c r="O1272" s="1244"/>
      <c r="P1272" s="1244"/>
      <c r="Q1272" s="1244"/>
      <c r="R1272" s="1244"/>
      <c r="S1272" s="1244"/>
      <c r="T1272" s="1244"/>
      <c r="U1272" s="1244"/>
      <c r="V1272" s="1244"/>
      <c r="W1272" s="1244"/>
      <c r="X1272" s="1244"/>
      <c r="Y1272" s="1244"/>
      <c r="Z1272" s="1244"/>
      <c r="AA1272" s="1244"/>
      <c r="AB1272" s="1244"/>
      <c r="AC1272" s="408">
        <f t="shared" si="515"/>
        <v>0</v>
      </c>
      <c r="AD1272" s="833"/>
      <c r="AE1272" s="834"/>
      <c r="AF1272" s="835"/>
    </row>
    <row r="1273" spans="1:34" outlineLevel="1" x14ac:dyDescent="0.2">
      <c r="A1273" s="11">
        <v>232</v>
      </c>
      <c r="B1273" s="669"/>
      <c r="C1273" s="670"/>
      <c r="D1273" s="844" t="s">
        <v>140</v>
      </c>
      <c r="E1273" s="845"/>
      <c r="F1273" s="845"/>
      <c r="G1273" s="845"/>
      <c r="H1273" s="845"/>
      <c r="I1273" s="845"/>
      <c r="J1273" s="845"/>
      <c r="K1273" s="845"/>
      <c r="L1273" s="846"/>
      <c r="M1273" s="407">
        <f>SUBTOTAL(9,M1274)</f>
        <v>0</v>
      </c>
      <c r="N1273" s="1244"/>
      <c r="O1273" s="1244"/>
      <c r="P1273" s="1244"/>
      <c r="Q1273" s="1244"/>
      <c r="R1273" s="1244"/>
      <c r="S1273" s="1244"/>
      <c r="T1273" s="1244"/>
      <c r="U1273" s="1244"/>
      <c r="V1273" s="1244"/>
      <c r="W1273" s="1244"/>
      <c r="X1273" s="1244"/>
      <c r="Y1273" s="1244"/>
      <c r="Z1273" s="1244"/>
      <c r="AA1273" s="1244"/>
      <c r="AB1273" s="1244"/>
      <c r="AC1273" s="407">
        <f t="shared" ref="AC1273" si="516">SUBTOTAL(9,AC1274)</f>
        <v>0</v>
      </c>
      <c r="AD1273" s="1592"/>
      <c r="AE1273" s="1611"/>
      <c r="AF1273" s="1612"/>
    </row>
    <row r="1274" spans="1:34" outlineLevel="1" x14ac:dyDescent="0.2">
      <c r="A1274" s="11">
        <v>188</v>
      </c>
      <c r="B1274" s="687"/>
      <c r="C1274" s="672"/>
      <c r="D1274" s="672"/>
      <c r="E1274" s="688"/>
      <c r="F1274" s="856" t="s">
        <v>140</v>
      </c>
      <c r="G1274" s="857"/>
      <c r="H1274" s="857"/>
      <c r="I1274" s="857"/>
      <c r="J1274" s="857"/>
      <c r="K1274" s="857"/>
      <c r="L1274" s="858"/>
      <c r="M1274" s="408">
        <f>M498</f>
        <v>0</v>
      </c>
      <c r="N1274" s="961"/>
      <c r="O1274" s="961"/>
      <c r="P1274" s="961"/>
      <c r="Q1274" s="961"/>
      <c r="R1274" s="961"/>
      <c r="S1274" s="961"/>
      <c r="T1274" s="961"/>
      <c r="U1274" s="961"/>
      <c r="V1274" s="961"/>
      <c r="W1274" s="961"/>
      <c r="X1274" s="961"/>
      <c r="Y1274" s="961"/>
      <c r="Z1274" s="961"/>
      <c r="AA1274" s="961"/>
      <c r="AB1274" s="961"/>
      <c r="AC1274" s="408">
        <f t="shared" si="515"/>
        <v>0</v>
      </c>
      <c r="AD1274" s="1619"/>
      <c r="AE1274" s="926"/>
      <c r="AF1274" s="927"/>
    </row>
    <row r="1275" spans="1:34" ht="7.5" customHeight="1" outlineLevel="1" x14ac:dyDescent="0.2">
      <c r="A1275" s="600"/>
      <c r="B1275" s="1595"/>
      <c r="C1275" s="1436"/>
      <c r="D1275" s="1436"/>
      <c r="E1275" s="1436"/>
      <c r="F1275" s="1436"/>
      <c r="G1275" s="1436"/>
      <c r="H1275" s="1436"/>
      <c r="I1275" s="1436"/>
      <c r="J1275" s="1436"/>
      <c r="K1275" s="1436"/>
      <c r="L1275" s="1436"/>
      <c r="M1275" s="1436"/>
      <c r="N1275" s="1436"/>
      <c r="O1275" s="1436"/>
      <c r="P1275" s="1436"/>
      <c r="Q1275" s="1436"/>
      <c r="R1275" s="1436"/>
      <c r="S1275" s="1436"/>
      <c r="T1275" s="1436"/>
      <c r="U1275" s="1436"/>
      <c r="V1275" s="1436"/>
      <c r="W1275" s="1436"/>
      <c r="X1275" s="1436"/>
      <c r="Y1275" s="1436"/>
      <c r="Z1275" s="1436"/>
      <c r="AA1275" s="1436"/>
      <c r="AB1275" s="1436"/>
      <c r="AC1275" s="1436"/>
      <c r="AD1275" s="1436"/>
      <c r="AE1275" s="1436"/>
      <c r="AF1275" s="1596"/>
    </row>
    <row r="1276" spans="1:34" ht="22.5" customHeight="1" outlineLevel="1" x14ac:dyDescent="0.2">
      <c r="A1276" s="11">
        <v>323</v>
      </c>
      <c r="B1276" s="963" t="s">
        <v>152</v>
      </c>
      <c r="C1276" s="964"/>
      <c r="D1276" s="964"/>
      <c r="E1276" s="964"/>
      <c r="F1276" s="964"/>
      <c r="G1276" s="964"/>
      <c r="H1276" s="964"/>
      <c r="I1276" s="964"/>
      <c r="J1276" s="964"/>
      <c r="K1276" s="964"/>
      <c r="L1276" s="964"/>
      <c r="M1276" s="407">
        <f>SUBTOTAL(9,M1008:M1274)</f>
        <v>0</v>
      </c>
      <c r="N1276" s="410">
        <f t="shared" ref="N1276:AC1276" si="517">SUBTOTAL(9,N1008:N1274)</f>
        <v>0</v>
      </c>
      <c r="O1276" s="414">
        <f t="shared" si="517"/>
        <v>0</v>
      </c>
      <c r="P1276" s="414">
        <f t="shared" si="517"/>
        <v>0</v>
      </c>
      <c r="Q1276" s="415">
        <f t="shared" si="517"/>
        <v>0</v>
      </c>
      <c r="R1276" s="410">
        <f t="shared" si="517"/>
        <v>0</v>
      </c>
      <c r="S1276" s="414">
        <f t="shared" si="517"/>
        <v>0</v>
      </c>
      <c r="T1276" s="413">
        <f t="shared" si="517"/>
        <v>0</v>
      </c>
      <c r="U1276" s="413">
        <f t="shared" si="517"/>
        <v>0</v>
      </c>
      <c r="V1276" s="413">
        <f t="shared" si="517"/>
        <v>0</v>
      </c>
      <c r="W1276" s="413">
        <f t="shared" si="517"/>
        <v>0</v>
      </c>
      <c r="X1276" s="413">
        <f t="shared" si="517"/>
        <v>0</v>
      </c>
      <c r="Y1276" s="413">
        <f t="shared" si="517"/>
        <v>0</v>
      </c>
      <c r="Z1276" s="413">
        <f t="shared" si="517"/>
        <v>0</v>
      </c>
      <c r="AA1276" s="413">
        <f t="shared" si="517"/>
        <v>0</v>
      </c>
      <c r="AB1276" s="411">
        <f t="shared" si="517"/>
        <v>0</v>
      </c>
      <c r="AC1276" s="407">
        <f t="shared" si="517"/>
        <v>0</v>
      </c>
      <c r="AD1276" s="963"/>
      <c r="AE1276" s="964"/>
      <c r="AF1276" s="1101"/>
    </row>
    <row r="1277" spans="1:34" ht="7.5" customHeight="1" outlineLevel="1" x14ac:dyDescent="0.2">
      <c r="B1277" s="1602"/>
      <c r="C1277" s="1437"/>
      <c r="D1277" s="1437"/>
      <c r="E1277" s="1437"/>
      <c r="F1277" s="1437"/>
      <c r="G1277" s="1437"/>
      <c r="H1277" s="1437"/>
      <c r="I1277" s="1437"/>
      <c r="J1277" s="1437"/>
      <c r="K1277" s="1437"/>
      <c r="L1277" s="1437"/>
      <c r="M1277" s="1437"/>
      <c r="N1277" s="1437"/>
      <c r="O1277" s="1437"/>
      <c r="P1277" s="1437"/>
      <c r="Q1277" s="1437"/>
      <c r="R1277" s="1437"/>
      <c r="S1277" s="1437"/>
      <c r="T1277" s="1437"/>
      <c r="U1277" s="1437"/>
      <c r="V1277" s="1437"/>
      <c r="W1277" s="1437"/>
      <c r="X1277" s="1437"/>
      <c r="Y1277" s="1437"/>
      <c r="Z1277" s="1437"/>
      <c r="AA1277" s="1437"/>
      <c r="AB1277" s="1437"/>
      <c r="AC1277" s="1437"/>
      <c r="AD1277" s="1437"/>
      <c r="AE1277" s="1437"/>
      <c r="AF1277" s="1438"/>
    </row>
    <row r="1278" spans="1:34" ht="22.5" customHeight="1" outlineLevel="1" x14ac:dyDescent="0.2">
      <c r="A1278" s="11">
        <v>323</v>
      </c>
      <c r="B1278" s="963" t="s">
        <v>153</v>
      </c>
      <c r="C1278" s="964"/>
      <c r="D1278" s="964"/>
      <c r="E1278" s="964"/>
      <c r="F1278" s="964"/>
      <c r="G1278" s="964"/>
      <c r="H1278" s="964"/>
      <c r="I1278" s="964"/>
      <c r="J1278" s="964"/>
      <c r="K1278" s="964"/>
      <c r="L1278" s="964"/>
      <c r="M1278" s="409">
        <f>M502</f>
        <v>0</v>
      </c>
      <c r="N1278" s="1616"/>
      <c r="O1278" s="1617"/>
      <c r="P1278" s="1617"/>
      <c r="Q1278" s="1617"/>
      <c r="R1278" s="1617"/>
      <c r="S1278" s="1617"/>
      <c r="T1278" s="1617"/>
      <c r="U1278" s="1617"/>
      <c r="V1278" s="1617"/>
      <c r="W1278" s="1617"/>
      <c r="X1278" s="1617"/>
      <c r="Y1278" s="1617"/>
      <c r="Z1278" s="1617"/>
      <c r="AA1278" s="1617"/>
      <c r="AB1278" s="1618"/>
      <c r="AC1278" s="409">
        <f>M1278-SUM(N1278:AB1278)</f>
        <v>0</v>
      </c>
      <c r="AD1278" s="963"/>
      <c r="AE1278" s="964"/>
      <c r="AF1278" s="1101"/>
    </row>
    <row r="1279" spans="1:34" ht="6.75" customHeight="1" outlineLevel="1" x14ac:dyDescent="0.2">
      <c r="B1279" s="1602"/>
      <c r="C1279" s="1437"/>
      <c r="D1279" s="1437"/>
      <c r="E1279" s="1437"/>
      <c r="F1279" s="1437"/>
      <c r="G1279" s="1437"/>
      <c r="H1279" s="1437"/>
      <c r="I1279" s="1437"/>
      <c r="J1279" s="1437"/>
      <c r="K1279" s="1437"/>
      <c r="L1279" s="1437"/>
      <c r="M1279" s="1437"/>
      <c r="N1279" s="1437"/>
      <c r="O1279" s="1437"/>
      <c r="P1279" s="1437"/>
      <c r="Q1279" s="1437"/>
      <c r="R1279" s="1437"/>
      <c r="S1279" s="1437"/>
      <c r="T1279" s="1437"/>
      <c r="U1279" s="1437"/>
      <c r="V1279" s="1437"/>
      <c r="W1279" s="1437"/>
      <c r="X1279" s="1437"/>
      <c r="Y1279" s="1437"/>
      <c r="Z1279" s="1437"/>
      <c r="AA1279" s="1437"/>
      <c r="AB1279" s="1437"/>
      <c r="AC1279" s="1437"/>
      <c r="AD1279" s="1437"/>
      <c r="AE1279" s="1437"/>
      <c r="AF1279" s="1438"/>
    </row>
    <row r="1280" spans="1:34" ht="22.5" customHeight="1" outlineLevel="1" x14ac:dyDescent="0.2">
      <c r="A1280" s="11">
        <v>323</v>
      </c>
      <c r="B1280" s="963" t="s">
        <v>154</v>
      </c>
      <c r="C1280" s="964"/>
      <c r="D1280" s="964"/>
      <c r="E1280" s="964"/>
      <c r="F1280" s="964"/>
      <c r="G1280" s="964"/>
      <c r="H1280" s="964"/>
      <c r="I1280" s="964"/>
      <c r="J1280" s="964"/>
      <c r="K1280" s="964"/>
      <c r="L1280" s="964"/>
      <c r="M1280" s="407">
        <f>SUM(M1276:M1279)</f>
        <v>0</v>
      </c>
      <c r="N1280" s="410">
        <f t="shared" ref="N1280:AC1280" si="518">SUM(N1276:N1279)</f>
        <v>0</v>
      </c>
      <c r="O1280" s="414">
        <f t="shared" si="518"/>
        <v>0</v>
      </c>
      <c r="P1280" s="414">
        <f t="shared" si="518"/>
        <v>0</v>
      </c>
      <c r="Q1280" s="415">
        <f t="shared" si="518"/>
        <v>0</v>
      </c>
      <c r="R1280" s="410">
        <f t="shared" si="518"/>
        <v>0</v>
      </c>
      <c r="S1280" s="414">
        <f t="shared" si="518"/>
        <v>0</v>
      </c>
      <c r="T1280" s="413">
        <f t="shared" si="518"/>
        <v>0</v>
      </c>
      <c r="U1280" s="413">
        <f t="shared" si="518"/>
        <v>0</v>
      </c>
      <c r="V1280" s="413">
        <f t="shared" si="518"/>
        <v>0</v>
      </c>
      <c r="W1280" s="413">
        <f t="shared" si="518"/>
        <v>0</v>
      </c>
      <c r="X1280" s="413">
        <f t="shared" si="518"/>
        <v>0</v>
      </c>
      <c r="Y1280" s="413">
        <f t="shared" si="518"/>
        <v>0</v>
      </c>
      <c r="Z1280" s="413">
        <f t="shared" si="518"/>
        <v>0</v>
      </c>
      <c r="AA1280" s="413">
        <f t="shared" si="518"/>
        <v>0</v>
      </c>
      <c r="AB1280" s="411">
        <f t="shared" si="518"/>
        <v>0</v>
      </c>
      <c r="AC1280" s="407">
        <f t="shared" si="518"/>
        <v>0</v>
      </c>
      <c r="AD1280" s="963"/>
      <c r="AE1280" s="964"/>
      <c r="AF1280" s="1101"/>
    </row>
    <row r="1281" spans="1:32" ht="7.5" customHeight="1" outlineLevel="1" x14ac:dyDescent="0.2">
      <c r="B1281" s="1600"/>
      <c r="C1281" s="1600"/>
      <c r="D1281" s="1600"/>
      <c r="E1281" s="1600"/>
      <c r="F1281" s="1600"/>
      <c r="G1281" s="1600"/>
      <c r="H1281" s="1600"/>
      <c r="I1281" s="1600"/>
      <c r="J1281" s="1600"/>
      <c r="K1281" s="1600"/>
      <c r="L1281" s="1600"/>
      <c r="M1281" s="1600"/>
      <c r="N1281" s="1600"/>
      <c r="O1281" s="1600"/>
      <c r="P1281" s="1600"/>
      <c r="Q1281" s="1600"/>
      <c r="R1281" s="1600"/>
      <c r="S1281" s="1600"/>
      <c r="T1281" s="1600"/>
      <c r="U1281" s="1600"/>
      <c r="V1281" s="1600"/>
      <c r="W1281" s="1600"/>
      <c r="X1281" s="1600"/>
      <c r="Y1281" s="1600"/>
      <c r="Z1281" s="1600"/>
      <c r="AA1281" s="1600"/>
      <c r="AB1281" s="1600"/>
      <c r="AC1281" s="1600"/>
      <c r="AD1281" s="1600"/>
      <c r="AE1281" s="1600"/>
      <c r="AF1281" s="1600"/>
    </row>
    <row r="1282" spans="1:32" ht="22.5" customHeight="1" outlineLevel="2" x14ac:dyDescent="0.2">
      <c r="A1282" s="11">
        <v>103</v>
      </c>
      <c r="B1282" s="963" t="s">
        <v>155</v>
      </c>
      <c r="C1282" s="964"/>
      <c r="D1282" s="964"/>
      <c r="E1282" s="964"/>
      <c r="F1282" s="964"/>
      <c r="G1282" s="964"/>
      <c r="H1282" s="964"/>
      <c r="I1282" s="964"/>
      <c r="J1282" s="964"/>
      <c r="K1282" s="964"/>
      <c r="L1282" s="964"/>
      <c r="M1282" s="964"/>
      <c r="N1282" s="964"/>
      <c r="O1282" s="964"/>
      <c r="P1282" s="964"/>
      <c r="Q1282" s="964"/>
      <c r="R1282" s="964"/>
      <c r="S1282" s="964"/>
      <c r="T1282" s="964"/>
      <c r="U1282" s="964"/>
      <c r="V1282" s="964"/>
      <c r="W1282" s="964"/>
      <c r="X1282" s="964"/>
      <c r="Y1282" s="964"/>
      <c r="Z1282" s="964"/>
      <c r="AA1282" s="964"/>
      <c r="AB1282" s="964"/>
      <c r="AC1282" s="964"/>
      <c r="AD1282" s="964"/>
      <c r="AE1282" s="964"/>
      <c r="AF1282" s="1101"/>
    </row>
    <row r="1283" spans="1:32" ht="15" customHeight="1" outlineLevel="1" x14ac:dyDescent="0.2">
      <c r="A1283" s="11">
        <v>326</v>
      </c>
      <c r="B1283" s="669"/>
      <c r="C1283" s="1045" t="s">
        <v>731</v>
      </c>
      <c r="D1283" s="839"/>
      <c r="E1283" s="839"/>
      <c r="F1283" s="839"/>
      <c r="G1283" s="839"/>
      <c r="H1283" s="839"/>
      <c r="I1283" s="839"/>
      <c r="J1283" s="839"/>
      <c r="K1283" s="839"/>
      <c r="L1283" s="839"/>
      <c r="M1283" s="839"/>
      <c r="N1283" s="839"/>
      <c r="O1283" s="839"/>
      <c r="P1283" s="839"/>
      <c r="Q1283" s="839"/>
      <c r="R1283" s="839"/>
      <c r="S1283" s="839"/>
      <c r="T1283" s="839"/>
      <c r="U1283" s="839"/>
      <c r="V1283" s="839"/>
      <c r="W1283" s="839"/>
      <c r="X1283" s="839"/>
      <c r="Y1283" s="839"/>
      <c r="Z1283" s="839"/>
      <c r="AA1283" s="839"/>
      <c r="AB1283" s="839"/>
      <c r="AC1283" s="839"/>
      <c r="AD1283" s="839"/>
      <c r="AE1283" s="839"/>
      <c r="AF1283" s="840"/>
    </row>
    <row r="1284" spans="1:32" outlineLevel="1" x14ac:dyDescent="0.2">
      <c r="A1284" s="11">
        <v>232</v>
      </c>
      <c r="B1284" s="669"/>
      <c r="C1284" s="670"/>
      <c r="D1284" s="844" t="s">
        <v>64</v>
      </c>
      <c r="E1284" s="845"/>
      <c r="F1284" s="845"/>
      <c r="G1284" s="845"/>
      <c r="H1284" s="845"/>
      <c r="I1284" s="845"/>
      <c r="J1284" s="845"/>
      <c r="K1284" s="845"/>
      <c r="L1284" s="845"/>
      <c r="M1284" s="845"/>
      <c r="N1284" s="845"/>
      <c r="O1284" s="845"/>
      <c r="P1284" s="845"/>
      <c r="Q1284" s="845"/>
      <c r="R1284" s="845"/>
      <c r="S1284" s="845"/>
      <c r="T1284" s="845"/>
      <c r="U1284" s="845"/>
      <c r="V1284" s="845"/>
      <c r="W1284" s="845"/>
      <c r="X1284" s="845"/>
      <c r="Y1284" s="845"/>
      <c r="Z1284" s="845"/>
      <c r="AA1284" s="845"/>
      <c r="AB1284" s="845"/>
      <c r="AC1284" s="845"/>
      <c r="AD1284" s="845"/>
      <c r="AE1284" s="845"/>
      <c r="AF1284" s="846"/>
    </row>
    <row r="1285" spans="1:32" outlineLevel="1" x14ac:dyDescent="0.2">
      <c r="A1285" s="11">
        <v>233</v>
      </c>
      <c r="B1285" s="669"/>
      <c r="C1285" s="670"/>
      <c r="D1285" s="670"/>
      <c r="E1285" s="918" t="s">
        <v>66</v>
      </c>
      <c r="F1285" s="919"/>
      <c r="G1285" s="919"/>
      <c r="H1285" s="919"/>
      <c r="I1285" s="919"/>
      <c r="J1285" s="919"/>
      <c r="K1285" s="919"/>
      <c r="L1285" s="920"/>
      <c r="M1285" s="407">
        <f>SUBTOTAL(9,M1286:M1289)</f>
        <v>0</v>
      </c>
      <c r="N1285" s="410">
        <f t="shared" ref="N1285:AC1285" si="519">SUBTOTAL(9,N1286:N1289)</f>
        <v>0</v>
      </c>
      <c r="O1285" s="414">
        <f t="shared" si="519"/>
        <v>0</v>
      </c>
      <c r="P1285" s="414">
        <f t="shared" si="519"/>
        <v>0</v>
      </c>
      <c r="Q1285" s="415">
        <f t="shared" si="519"/>
        <v>0</v>
      </c>
      <c r="R1285" s="410">
        <f t="shared" si="519"/>
        <v>0</v>
      </c>
      <c r="S1285" s="414">
        <f t="shared" si="519"/>
        <v>0</v>
      </c>
      <c r="T1285" s="413">
        <f t="shared" si="519"/>
        <v>0</v>
      </c>
      <c r="U1285" s="413">
        <f t="shared" si="519"/>
        <v>0</v>
      </c>
      <c r="V1285" s="413">
        <f t="shared" si="519"/>
        <v>0</v>
      </c>
      <c r="W1285" s="413">
        <f t="shared" si="519"/>
        <v>0</v>
      </c>
      <c r="X1285" s="413">
        <f t="shared" si="519"/>
        <v>0</v>
      </c>
      <c r="Y1285" s="413">
        <f t="shared" si="519"/>
        <v>0</v>
      </c>
      <c r="Z1285" s="413">
        <f t="shared" si="519"/>
        <v>0</v>
      </c>
      <c r="AA1285" s="413">
        <f t="shared" si="519"/>
        <v>0</v>
      </c>
      <c r="AB1285" s="411">
        <f t="shared" si="519"/>
        <v>0</v>
      </c>
      <c r="AC1285" s="407">
        <f t="shared" si="519"/>
        <v>0</v>
      </c>
      <c r="AD1285" s="1440"/>
      <c r="AE1285" s="828"/>
      <c r="AF1285" s="829"/>
    </row>
    <row r="1286" spans="1:32" outlineLevel="1" x14ac:dyDescent="0.2">
      <c r="A1286" s="11">
        <v>234</v>
      </c>
      <c r="B1286" s="669"/>
      <c r="C1286" s="670"/>
      <c r="D1286" s="670"/>
      <c r="E1286" s="647"/>
      <c r="F1286" s="856" t="s">
        <v>65</v>
      </c>
      <c r="G1286" s="857"/>
      <c r="H1286" s="857"/>
      <c r="I1286" s="857"/>
      <c r="J1286" s="857"/>
      <c r="K1286" s="857"/>
      <c r="L1286" s="858"/>
      <c r="M1286" s="408">
        <f t="shared" ref="M1286:M1289" si="520">M510</f>
        <v>0</v>
      </c>
      <c r="N1286" s="419">
        <f>M1286*(1-'Annexe 1. Taux de référence'!$E8)+N510*(1-'Annexe 1. Taux de référence'!$E8)</f>
        <v>0</v>
      </c>
      <c r="O1286" s="422">
        <f>O510*(1-'Annexe 1. Taux de référence'!$E8)</f>
        <v>0</v>
      </c>
      <c r="P1286" s="422">
        <f>P510*(1-'Annexe 1. Taux de référence'!$E8)</f>
        <v>0</v>
      </c>
      <c r="Q1286" s="423">
        <f>Q510*(1-'Annexe 1. Taux de référence'!$E8)</f>
        <v>0</v>
      </c>
      <c r="R1286" s="419">
        <f>R510*(1-'Annexe 1. Taux de référence'!$E8)</f>
        <v>0</v>
      </c>
      <c r="S1286" s="421">
        <f>S510*(1-'Annexe 1. Taux de référence'!$E8)</f>
        <v>0</v>
      </c>
      <c r="T1286" s="421">
        <f>T510*(1-'Annexe 1. Taux de référence'!$E8)</f>
        <v>0</v>
      </c>
      <c r="U1286" s="421">
        <f>U510*(1-'Annexe 1. Taux de référence'!$E8)</f>
        <v>0</v>
      </c>
      <c r="V1286" s="421">
        <f>V510*(1-'Annexe 1. Taux de référence'!$E8)</f>
        <v>0</v>
      </c>
      <c r="W1286" s="421">
        <f>W510*(1-'Annexe 1. Taux de référence'!$E8)</f>
        <v>0</v>
      </c>
      <c r="X1286" s="422">
        <f>X510*(1-'Annexe 1. Taux de référence'!$E8)</f>
        <v>0</v>
      </c>
      <c r="Y1286" s="421">
        <f>Y510*(1-'Annexe 1. Taux de référence'!$E8)</f>
        <v>0</v>
      </c>
      <c r="Z1286" s="421">
        <f>Z510*(1-'Annexe 1. Taux de référence'!$E8)</f>
        <v>0</v>
      </c>
      <c r="AA1286" s="421">
        <f>AA510*(1-'Annexe 1. Taux de référence'!$E8)</f>
        <v>0</v>
      </c>
      <c r="AB1286" s="421">
        <f>AB510*(1-'Annexe 1. Taux de référence'!$E8)</f>
        <v>0</v>
      </c>
      <c r="AC1286" s="408">
        <f>AC510</f>
        <v>0</v>
      </c>
      <c r="AD1286" s="830"/>
      <c r="AE1286" s="831"/>
      <c r="AF1286" s="832"/>
    </row>
    <row r="1287" spans="1:32" outlineLevel="1" x14ac:dyDescent="0.2">
      <c r="A1287" s="11">
        <v>235</v>
      </c>
      <c r="B1287" s="669"/>
      <c r="C1287" s="670"/>
      <c r="D1287" s="670"/>
      <c r="E1287" s="647"/>
      <c r="F1287" s="915" t="s">
        <v>68</v>
      </c>
      <c r="G1287" s="916"/>
      <c r="H1287" s="916"/>
      <c r="I1287" s="916"/>
      <c r="J1287" s="916"/>
      <c r="K1287" s="916"/>
      <c r="L1287" s="917"/>
      <c r="M1287" s="408">
        <f t="shared" si="520"/>
        <v>0</v>
      </c>
      <c r="N1287" s="419">
        <f>M1287*(1-'Annexe 1. Taux de référence'!$E9)+N511*(1-'Annexe 1. Taux de référence'!$E9)</f>
        <v>0</v>
      </c>
      <c r="O1287" s="422">
        <f>O511*(1-'Annexe 1. Taux de référence'!$E9)</f>
        <v>0</v>
      </c>
      <c r="P1287" s="422">
        <f>P511*(1-'Annexe 1. Taux de référence'!$E9)</f>
        <v>0</v>
      </c>
      <c r="Q1287" s="423">
        <f>Q511*(1-'Annexe 1. Taux de référence'!$E9)</f>
        <v>0</v>
      </c>
      <c r="R1287" s="419">
        <f>R511*(1-'Annexe 1. Taux de référence'!$E9)</f>
        <v>0</v>
      </c>
      <c r="S1287" s="421">
        <f>S511*(1-'Annexe 1. Taux de référence'!$E9)</f>
        <v>0</v>
      </c>
      <c r="T1287" s="421">
        <f>T511*(1-'Annexe 1. Taux de référence'!$E9)</f>
        <v>0</v>
      </c>
      <c r="U1287" s="421">
        <f>U511*(1-'Annexe 1. Taux de référence'!$E9)</f>
        <v>0</v>
      </c>
      <c r="V1287" s="421">
        <f>V511*(1-'Annexe 1. Taux de référence'!$E9)</f>
        <v>0</v>
      </c>
      <c r="W1287" s="421">
        <f>W511*(1-'Annexe 1. Taux de référence'!$E9)</f>
        <v>0</v>
      </c>
      <c r="X1287" s="422">
        <f>X511*(1-'Annexe 1. Taux de référence'!$E9)</f>
        <v>0</v>
      </c>
      <c r="Y1287" s="421">
        <f>Y511*(1-'Annexe 1. Taux de référence'!$E9)</f>
        <v>0</v>
      </c>
      <c r="Z1287" s="421">
        <f>Z511*(1-'Annexe 1. Taux de référence'!$E9)</f>
        <v>0</v>
      </c>
      <c r="AA1287" s="421">
        <f>AA511*(1-'Annexe 1. Taux de référence'!$E9)</f>
        <v>0</v>
      </c>
      <c r="AB1287" s="421">
        <f>AB511*(1-'Annexe 1. Taux de référence'!$E9)</f>
        <v>0</v>
      </c>
      <c r="AC1287" s="408">
        <f t="shared" ref="AC1287:AC1299" si="521">AC511</f>
        <v>0</v>
      </c>
      <c r="AD1287" s="830"/>
      <c r="AE1287" s="831"/>
      <c r="AF1287" s="832"/>
    </row>
    <row r="1288" spans="1:32" outlineLevel="1" x14ac:dyDescent="0.2">
      <c r="A1288" s="11">
        <v>236</v>
      </c>
      <c r="B1288" s="669"/>
      <c r="C1288" s="670"/>
      <c r="D1288" s="263"/>
      <c r="E1288" s="264"/>
      <c r="F1288" s="915" t="s">
        <v>537</v>
      </c>
      <c r="G1288" s="916"/>
      <c r="H1288" s="916"/>
      <c r="I1288" s="916"/>
      <c r="J1288" s="916"/>
      <c r="K1288" s="916"/>
      <c r="L1288" s="917"/>
      <c r="M1288" s="408">
        <f t="shared" si="520"/>
        <v>0</v>
      </c>
      <c r="N1288" s="419">
        <f>M1288*(1-'Annexe 1. Taux de référence'!$E10)+N512*(1-'Annexe 1. Taux de référence'!$E10)</f>
        <v>0</v>
      </c>
      <c r="O1288" s="422">
        <f>O512*(1-'Annexe 1. Taux de référence'!$E10)</f>
        <v>0</v>
      </c>
      <c r="P1288" s="422">
        <f>P512*(1-'Annexe 1. Taux de référence'!$E10)</f>
        <v>0</v>
      </c>
      <c r="Q1288" s="423">
        <f>Q512*(1-'Annexe 1. Taux de référence'!$E10)</f>
        <v>0</v>
      </c>
      <c r="R1288" s="419">
        <f>R512*(1-'Annexe 1. Taux de référence'!$E10)</f>
        <v>0</v>
      </c>
      <c r="S1288" s="421">
        <f>S512*(1-'Annexe 1. Taux de référence'!$E10)</f>
        <v>0</v>
      </c>
      <c r="T1288" s="421">
        <f>T512*(1-'Annexe 1. Taux de référence'!$E10)</f>
        <v>0</v>
      </c>
      <c r="U1288" s="421">
        <f>U512*(1-'Annexe 1. Taux de référence'!$E10)</f>
        <v>0</v>
      </c>
      <c r="V1288" s="421">
        <f>V512*(1-'Annexe 1. Taux de référence'!$E10)</f>
        <v>0</v>
      </c>
      <c r="W1288" s="421">
        <f>W512*(1-'Annexe 1. Taux de référence'!$E10)</f>
        <v>0</v>
      </c>
      <c r="X1288" s="422">
        <f>X512*(1-'Annexe 1. Taux de référence'!$E10)</f>
        <v>0</v>
      </c>
      <c r="Y1288" s="421">
        <f>Y512*(1-'Annexe 1. Taux de référence'!$E10)</f>
        <v>0</v>
      </c>
      <c r="Z1288" s="421">
        <f>Z512*(1-'Annexe 1. Taux de référence'!$E10)</f>
        <v>0</v>
      </c>
      <c r="AA1288" s="421">
        <f>AA512*(1-'Annexe 1. Taux de référence'!$E10)</f>
        <v>0</v>
      </c>
      <c r="AB1288" s="421">
        <f>AB512*(1-'Annexe 1. Taux de référence'!$E10)</f>
        <v>0</v>
      </c>
      <c r="AC1288" s="408">
        <f t="shared" si="521"/>
        <v>0</v>
      </c>
      <c r="AD1288" s="830"/>
      <c r="AE1288" s="831"/>
      <c r="AF1288" s="832"/>
    </row>
    <row r="1289" spans="1:32" ht="27.75" customHeight="1" outlineLevel="1" x14ac:dyDescent="0.2">
      <c r="A1289" s="11">
        <v>237</v>
      </c>
      <c r="B1289" s="669"/>
      <c r="C1289" s="670"/>
      <c r="D1289" s="670"/>
      <c r="E1289" s="671"/>
      <c r="F1289" s="859" t="s">
        <v>532</v>
      </c>
      <c r="G1289" s="860"/>
      <c r="H1289" s="860"/>
      <c r="I1289" s="860"/>
      <c r="J1289" s="860"/>
      <c r="K1289" s="860"/>
      <c r="L1289" s="861"/>
      <c r="M1289" s="408">
        <f t="shared" si="520"/>
        <v>0</v>
      </c>
      <c r="N1289" s="419">
        <f>M1289*(1-'Annexe 1. Taux de référence'!$E11)+N513*(1-'Annexe 1. Taux de référence'!$E11)</f>
        <v>0</v>
      </c>
      <c r="O1289" s="422">
        <f>O513*(1-'Annexe 1. Taux de référence'!$E11)</f>
        <v>0</v>
      </c>
      <c r="P1289" s="422">
        <f>P513*(1-'Annexe 1. Taux de référence'!$E11)</f>
        <v>0</v>
      </c>
      <c r="Q1289" s="423">
        <f>Q513*(1-'Annexe 1. Taux de référence'!$E11)</f>
        <v>0</v>
      </c>
      <c r="R1289" s="419">
        <f>R513*(1-'Annexe 1. Taux de référence'!$E11)</f>
        <v>0</v>
      </c>
      <c r="S1289" s="421">
        <f>S513*(1-'Annexe 1. Taux de référence'!$E11)</f>
        <v>0</v>
      </c>
      <c r="T1289" s="421">
        <f>T513*(1-'Annexe 1. Taux de référence'!$E11)</f>
        <v>0</v>
      </c>
      <c r="U1289" s="421">
        <f>U513*(1-'Annexe 1. Taux de référence'!$E11)</f>
        <v>0</v>
      </c>
      <c r="V1289" s="421">
        <f>V513*(1-'Annexe 1. Taux de référence'!$E11)</f>
        <v>0</v>
      </c>
      <c r="W1289" s="421">
        <f>W513*(1-'Annexe 1. Taux de référence'!$E11)</f>
        <v>0</v>
      </c>
      <c r="X1289" s="422">
        <f>X513*(1-'Annexe 1. Taux de référence'!$E11)</f>
        <v>0</v>
      </c>
      <c r="Y1289" s="421">
        <f>Y513*(1-'Annexe 1. Taux de référence'!$E11)</f>
        <v>0</v>
      </c>
      <c r="Z1289" s="421">
        <f>Z513*(1-'Annexe 1. Taux de référence'!$E11)</f>
        <v>0</v>
      </c>
      <c r="AA1289" s="421">
        <f>AA513*(1-'Annexe 1. Taux de référence'!$E11)</f>
        <v>0</v>
      </c>
      <c r="AB1289" s="421">
        <f>AB513*(1-'Annexe 1. Taux de référence'!$E11)</f>
        <v>0</v>
      </c>
      <c r="AC1289" s="408">
        <f t="shared" si="521"/>
        <v>0</v>
      </c>
      <c r="AD1289" s="830"/>
      <c r="AE1289" s="831"/>
      <c r="AF1289" s="832"/>
    </row>
    <row r="1290" spans="1:32" ht="15.75" outlineLevel="1" x14ac:dyDescent="0.2">
      <c r="A1290" s="11">
        <v>238</v>
      </c>
      <c r="B1290" s="669"/>
      <c r="C1290" s="670"/>
      <c r="D1290" s="297"/>
      <c r="E1290" s="853" t="s">
        <v>67</v>
      </c>
      <c r="F1290" s="854"/>
      <c r="G1290" s="854"/>
      <c r="H1290" s="854"/>
      <c r="I1290" s="854"/>
      <c r="J1290" s="854"/>
      <c r="K1290" s="854"/>
      <c r="L1290" s="855"/>
      <c r="M1290" s="407">
        <f>SUBTOTAL(9,M1291:M1294)</f>
        <v>0</v>
      </c>
      <c r="N1290" s="410">
        <f t="shared" ref="N1290:AC1290" si="522">SUBTOTAL(9,N1291:N1294)</f>
        <v>0</v>
      </c>
      <c r="O1290" s="414">
        <f t="shared" si="522"/>
        <v>0</v>
      </c>
      <c r="P1290" s="414">
        <f t="shared" si="522"/>
        <v>0</v>
      </c>
      <c r="Q1290" s="415">
        <f t="shared" si="522"/>
        <v>0</v>
      </c>
      <c r="R1290" s="410">
        <f t="shared" si="522"/>
        <v>0</v>
      </c>
      <c r="S1290" s="414">
        <f t="shared" si="522"/>
        <v>0</v>
      </c>
      <c r="T1290" s="413">
        <f t="shared" si="522"/>
        <v>0</v>
      </c>
      <c r="U1290" s="413">
        <f t="shared" si="522"/>
        <v>0</v>
      </c>
      <c r="V1290" s="413">
        <f t="shared" si="522"/>
        <v>0</v>
      </c>
      <c r="W1290" s="413">
        <f t="shared" si="522"/>
        <v>0</v>
      </c>
      <c r="X1290" s="413">
        <f t="shared" si="522"/>
        <v>0</v>
      </c>
      <c r="Y1290" s="413">
        <f t="shared" si="522"/>
        <v>0</v>
      </c>
      <c r="Z1290" s="413">
        <f t="shared" si="522"/>
        <v>0</v>
      </c>
      <c r="AA1290" s="413">
        <f t="shared" si="522"/>
        <v>0</v>
      </c>
      <c r="AB1290" s="411">
        <f t="shared" si="522"/>
        <v>0</v>
      </c>
      <c r="AC1290" s="407">
        <f t="shared" si="522"/>
        <v>0</v>
      </c>
      <c r="AD1290" s="830"/>
      <c r="AE1290" s="831"/>
      <c r="AF1290" s="832"/>
    </row>
    <row r="1291" spans="1:32" outlineLevel="1" x14ac:dyDescent="0.2">
      <c r="A1291" s="11">
        <v>239</v>
      </c>
      <c r="B1291" s="669"/>
      <c r="C1291" s="670"/>
      <c r="D1291" s="649"/>
      <c r="E1291" s="649"/>
      <c r="F1291" s="856" t="s">
        <v>65</v>
      </c>
      <c r="G1291" s="857"/>
      <c r="H1291" s="857"/>
      <c r="I1291" s="857"/>
      <c r="J1291" s="857"/>
      <c r="K1291" s="857"/>
      <c r="L1291" s="858"/>
      <c r="M1291" s="408">
        <f t="shared" ref="M1291:M1294" si="523">M515</f>
        <v>0</v>
      </c>
      <c r="N1291" s="419">
        <f>M1291*(1-'Annexe 1. Taux de référence'!$E13)+N515*(1-'Annexe 1. Taux de référence'!$E13)</f>
        <v>0</v>
      </c>
      <c r="O1291" s="422">
        <f>O515*(1-'Annexe 1. Taux de référence'!$E13)</f>
        <v>0</v>
      </c>
      <c r="P1291" s="422">
        <f>P515*(1-'Annexe 1. Taux de référence'!$E13)</f>
        <v>0</v>
      </c>
      <c r="Q1291" s="423">
        <f>Q515*(1-'Annexe 1. Taux de référence'!$E13)</f>
        <v>0</v>
      </c>
      <c r="R1291" s="419">
        <f>R515*(1-'Annexe 1. Taux de référence'!$E13)</f>
        <v>0</v>
      </c>
      <c r="S1291" s="421">
        <f>S515*(1-'Annexe 1. Taux de référence'!$E13)</f>
        <v>0</v>
      </c>
      <c r="T1291" s="421">
        <f>T515*(1-'Annexe 1. Taux de référence'!$E13)</f>
        <v>0</v>
      </c>
      <c r="U1291" s="421">
        <f>U515*(1-'Annexe 1. Taux de référence'!$E13)</f>
        <v>0</v>
      </c>
      <c r="V1291" s="421">
        <f>V515*(1-'Annexe 1. Taux de référence'!$E13)</f>
        <v>0</v>
      </c>
      <c r="W1291" s="421">
        <f>W515*(1-'Annexe 1. Taux de référence'!$E13)</f>
        <v>0</v>
      </c>
      <c r="X1291" s="422">
        <f>X515*(1-'Annexe 1. Taux de référence'!$E13)</f>
        <v>0</v>
      </c>
      <c r="Y1291" s="421">
        <f>Y515*(1-'Annexe 1. Taux de référence'!$E13)</f>
        <v>0</v>
      </c>
      <c r="Z1291" s="421">
        <f>Z515*(1-'Annexe 1. Taux de référence'!$E13)</f>
        <v>0</v>
      </c>
      <c r="AA1291" s="421">
        <f>AA515*(1-'Annexe 1. Taux de référence'!$E13)</f>
        <v>0</v>
      </c>
      <c r="AB1291" s="421">
        <f>AB515*(1-'Annexe 1. Taux de référence'!$E13)</f>
        <v>0</v>
      </c>
      <c r="AC1291" s="408">
        <f t="shared" si="521"/>
        <v>0</v>
      </c>
      <c r="AD1291" s="830"/>
      <c r="AE1291" s="831"/>
      <c r="AF1291" s="832"/>
    </row>
    <row r="1292" spans="1:32" outlineLevel="1" x14ac:dyDescent="0.2">
      <c r="A1292" s="11">
        <v>240</v>
      </c>
      <c r="B1292" s="669"/>
      <c r="C1292" s="670"/>
      <c r="D1292" s="649"/>
      <c r="E1292" s="649"/>
      <c r="F1292" s="915" t="s">
        <v>68</v>
      </c>
      <c r="G1292" s="916"/>
      <c r="H1292" s="916"/>
      <c r="I1292" s="916"/>
      <c r="J1292" s="916"/>
      <c r="K1292" s="916"/>
      <c r="L1292" s="917"/>
      <c r="M1292" s="408">
        <f t="shared" si="523"/>
        <v>0</v>
      </c>
      <c r="N1292" s="419">
        <f>M1292*(1-'Annexe 1. Taux de référence'!$E14)+N516*(1-'Annexe 1. Taux de référence'!$E14)</f>
        <v>0</v>
      </c>
      <c r="O1292" s="422">
        <f>O516*(1-'Annexe 1. Taux de référence'!$E14)</f>
        <v>0</v>
      </c>
      <c r="P1292" s="422">
        <f>P516*(1-'Annexe 1. Taux de référence'!$E14)</f>
        <v>0</v>
      </c>
      <c r="Q1292" s="423">
        <f>Q516*(1-'Annexe 1. Taux de référence'!$E14)</f>
        <v>0</v>
      </c>
      <c r="R1292" s="419">
        <f>R516*(1-'Annexe 1. Taux de référence'!$E14)</f>
        <v>0</v>
      </c>
      <c r="S1292" s="421">
        <f>S516*(1-'Annexe 1. Taux de référence'!$E14)</f>
        <v>0</v>
      </c>
      <c r="T1292" s="421">
        <f>T516*(1-'Annexe 1. Taux de référence'!$E14)</f>
        <v>0</v>
      </c>
      <c r="U1292" s="421">
        <f>U516*(1-'Annexe 1. Taux de référence'!$E14)</f>
        <v>0</v>
      </c>
      <c r="V1292" s="421">
        <f>V516*(1-'Annexe 1. Taux de référence'!$E14)</f>
        <v>0</v>
      </c>
      <c r="W1292" s="421">
        <f>W516*(1-'Annexe 1. Taux de référence'!$E14)</f>
        <v>0</v>
      </c>
      <c r="X1292" s="422">
        <f>X516*(1-'Annexe 1. Taux de référence'!$E14)</f>
        <v>0</v>
      </c>
      <c r="Y1292" s="421">
        <f>Y516*(1-'Annexe 1. Taux de référence'!$E14)</f>
        <v>0</v>
      </c>
      <c r="Z1292" s="421">
        <f>Z516*(1-'Annexe 1. Taux de référence'!$E14)</f>
        <v>0</v>
      </c>
      <c r="AA1292" s="421">
        <f>AA516*(1-'Annexe 1. Taux de référence'!$E14)</f>
        <v>0</v>
      </c>
      <c r="AB1292" s="421">
        <f>AB516*(1-'Annexe 1. Taux de référence'!$E14)</f>
        <v>0</v>
      </c>
      <c r="AC1292" s="408">
        <f t="shared" si="521"/>
        <v>0</v>
      </c>
      <c r="AD1292" s="830"/>
      <c r="AE1292" s="831"/>
      <c r="AF1292" s="832"/>
    </row>
    <row r="1293" spans="1:32" outlineLevel="1" x14ac:dyDescent="0.2">
      <c r="A1293" s="11">
        <v>241</v>
      </c>
      <c r="B1293" s="669"/>
      <c r="C1293" s="670"/>
      <c r="D1293" s="639"/>
      <c r="E1293" s="639"/>
      <c r="F1293" s="915" t="s">
        <v>537</v>
      </c>
      <c r="G1293" s="916"/>
      <c r="H1293" s="916"/>
      <c r="I1293" s="916"/>
      <c r="J1293" s="916"/>
      <c r="K1293" s="916"/>
      <c r="L1293" s="917"/>
      <c r="M1293" s="408">
        <f t="shared" si="523"/>
        <v>0</v>
      </c>
      <c r="N1293" s="419">
        <f>M1293*(1-'Annexe 1. Taux de référence'!$E15)+N517*(1-'Annexe 1. Taux de référence'!$E15)</f>
        <v>0</v>
      </c>
      <c r="O1293" s="422">
        <f>O517*(1-'Annexe 1. Taux de référence'!$E15)</f>
        <v>0</v>
      </c>
      <c r="P1293" s="422">
        <f>P517*(1-'Annexe 1. Taux de référence'!$E15)</f>
        <v>0</v>
      </c>
      <c r="Q1293" s="423">
        <f>Q517*(1-'Annexe 1. Taux de référence'!$E15)</f>
        <v>0</v>
      </c>
      <c r="R1293" s="419">
        <f>R517*(1-'Annexe 1. Taux de référence'!$E15)</f>
        <v>0</v>
      </c>
      <c r="S1293" s="421">
        <f>S517*(1-'Annexe 1. Taux de référence'!$E15)</f>
        <v>0</v>
      </c>
      <c r="T1293" s="421">
        <f>T517*(1-'Annexe 1. Taux de référence'!$E15)</f>
        <v>0</v>
      </c>
      <c r="U1293" s="421">
        <f>U517*(1-'Annexe 1. Taux de référence'!$E15)</f>
        <v>0</v>
      </c>
      <c r="V1293" s="421">
        <f>V517*(1-'Annexe 1. Taux de référence'!$E15)</f>
        <v>0</v>
      </c>
      <c r="W1293" s="421">
        <f>W517*(1-'Annexe 1. Taux de référence'!$E15)</f>
        <v>0</v>
      </c>
      <c r="X1293" s="422">
        <f>X517*(1-'Annexe 1. Taux de référence'!$E15)</f>
        <v>0</v>
      </c>
      <c r="Y1293" s="421">
        <f>Y517*(1-'Annexe 1. Taux de référence'!$E15)</f>
        <v>0</v>
      </c>
      <c r="Z1293" s="421">
        <f>Z517*(1-'Annexe 1. Taux de référence'!$E15)</f>
        <v>0</v>
      </c>
      <c r="AA1293" s="421">
        <f>AA517*(1-'Annexe 1. Taux de référence'!$E15)</f>
        <v>0</v>
      </c>
      <c r="AB1293" s="421">
        <f>AB517*(1-'Annexe 1. Taux de référence'!$E15)</f>
        <v>0</v>
      </c>
      <c r="AC1293" s="408">
        <f t="shared" si="521"/>
        <v>0</v>
      </c>
      <c r="AD1293" s="830"/>
      <c r="AE1293" s="831"/>
      <c r="AF1293" s="832"/>
    </row>
    <row r="1294" spans="1:32" ht="27.75" customHeight="1" outlineLevel="1" x14ac:dyDescent="0.2">
      <c r="A1294" s="11">
        <v>242</v>
      </c>
      <c r="B1294" s="669"/>
      <c r="C1294" s="670"/>
      <c r="D1294" s="263"/>
      <c r="E1294" s="263"/>
      <c r="F1294" s="859" t="s">
        <v>532</v>
      </c>
      <c r="G1294" s="860"/>
      <c r="H1294" s="860"/>
      <c r="I1294" s="860"/>
      <c r="J1294" s="860"/>
      <c r="K1294" s="860"/>
      <c r="L1294" s="861"/>
      <c r="M1294" s="408">
        <f t="shared" si="523"/>
        <v>0</v>
      </c>
      <c r="N1294" s="419">
        <f>M1294*(1-'Annexe 1. Taux de référence'!$E16)+N518*(1-'Annexe 1. Taux de référence'!$E16)</f>
        <v>0</v>
      </c>
      <c r="O1294" s="422">
        <f>O518*(1-'Annexe 1. Taux de référence'!$E16)</f>
        <v>0</v>
      </c>
      <c r="P1294" s="422">
        <f>P518*(1-'Annexe 1. Taux de référence'!$E16)</f>
        <v>0</v>
      </c>
      <c r="Q1294" s="423">
        <f>Q518*(1-'Annexe 1. Taux de référence'!$E16)</f>
        <v>0</v>
      </c>
      <c r="R1294" s="419">
        <f>R518*(1-'Annexe 1. Taux de référence'!$E16)</f>
        <v>0</v>
      </c>
      <c r="S1294" s="421">
        <f>S518*(1-'Annexe 1. Taux de référence'!$E16)</f>
        <v>0</v>
      </c>
      <c r="T1294" s="421">
        <f>T518*(1-'Annexe 1. Taux de référence'!$E16)</f>
        <v>0</v>
      </c>
      <c r="U1294" s="421">
        <f>U518*(1-'Annexe 1. Taux de référence'!$E16)</f>
        <v>0</v>
      </c>
      <c r="V1294" s="421">
        <f>V518*(1-'Annexe 1. Taux de référence'!$E16)</f>
        <v>0</v>
      </c>
      <c r="W1294" s="421">
        <f>W518*(1-'Annexe 1. Taux de référence'!$E16)</f>
        <v>0</v>
      </c>
      <c r="X1294" s="422">
        <f>X518*(1-'Annexe 1. Taux de référence'!$E16)</f>
        <v>0</v>
      </c>
      <c r="Y1294" s="421">
        <f>Y518*(1-'Annexe 1. Taux de référence'!$E16)</f>
        <v>0</v>
      </c>
      <c r="Z1294" s="421">
        <f>Z518*(1-'Annexe 1. Taux de référence'!$E16)</f>
        <v>0</v>
      </c>
      <c r="AA1294" s="421">
        <f>AA518*(1-'Annexe 1. Taux de référence'!$E16)</f>
        <v>0</v>
      </c>
      <c r="AB1294" s="421">
        <f>AB518*(1-'Annexe 1. Taux de référence'!$E16)</f>
        <v>0</v>
      </c>
      <c r="AC1294" s="408">
        <f t="shared" si="521"/>
        <v>0</v>
      </c>
      <c r="AD1294" s="830"/>
      <c r="AE1294" s="831"/>
      <c r="AF1294" s="832"/>
    </row>
    <row r="1295" spans="1:32" ht="15.75" customHeight="1" outlineLevel="1" x14ac:dyDescent="0.2">
      <c r="A1295" s="11">
        <v>243</v>
      </c>
      <c r="B1295" s="669"/>
      <c r="C1295" s="670"/>
      <c r="D1295" s="639"/>
      <c r="E1295" s="853" t="s">
        <v>556</v>
      </c>
      <c r="F1295" s="854"/>
      <c r="G1295" s="854"/>
      <c r="H1295" s="854"/>
      <c r="I1295" s="854"/>
      <c r="J1295" s="854"/>
      <c r="K1295" s="854"/>
      <c r="L1295" s="855"/>
      <c r="M1295" s="407">
        <f>SUBTOTAL(9,M1296:M1299)</f>
        <v>0</v>
      </c>
      <c r="N1295" s="410">
        <f t="shared" ref="N1295:AC1295" si="524">SUBTOTAL(9,N1296:N1299)</f>
        <v>0</v>
      </c>
      <c r="O1295" s="414">
        <f t="shared" si="524"/>
        <v>0</v>
      </c>
      <c r="P1295" s="414">
        <f t="shared" si="524"/>
        <v>0</v>
      </c>
      <c r="Q1295" s="415">
        <f t="shared" si="524"/>
        <v>0</v>
      </c>
      <c r="R1295" s="410">
        <f t="shared" si="524"/>
        <v>0</v>
      </c>
      <c r="S1295" s="414">
        <f t="shared" si="524"/>
        <v>0</v>
      </c>
      <c r="T1295" s="413">
        <f t="shared" si="524"/>
        <v>0</v>
      </c>
      <c r="U1295" s="413">
        <f t="shared" si="524"/>
        <v>0</v>
      </c>
      <c r="V1295" s="413">
        <f t="shared" si="524"/>
        <v>0</v>
      </c>
      <c r="W1295" s="413">
        <f t="shared" si="524"/>
        <v>0</v>
      </c>
      <c r="X1295" s="413">
        <f t="shared" si="524"/>
        <v>0</v>
      </c>
      <c r="Y1295" s="413">
        <f t="shared" si="524"/>
        <v>0</v>
      </c>
      <c r="Z1295" s="413">
        <f t="shared" si="524"/>
        <v>0</v>
      </c>
      <c r="AA1295" s="413">
        <f t="shared" si="524"/>
        <v>0</v>
      </c>
      <c r="AB1295" s="411">
        <f t="shared" si="524"/>
        <v>0</v>
      </c>
      <c r="AC1295" s="407">
        <f t="shared" si="524"/>
        <v>0</v>
      </c>
      <c r="AD1295" s="830"/>
      <c r="AE1295" s="831"/>
      <c r="AF1295" s="832"/>
    </row>
    <row r="1296" spans="1:32" outlineLevel="1" x14ac:dyDescent="0.2">
      <c r="A1296" s="11">
        <v>244</v>
      </c>
      <c r="B1296" s="669"/>
      <c r="C1296" s="670"/>
      <c r="D1296" s="649"/>
      <c r="E1296" s="649"/>
      <c r="F1296" s="856" t="s">
        <v>65</v>
      </c>
      <c r="G1296" s="857"/>
      <c r="H1296" s="857"/>
      <c r="I1296" s="857"/>
      <c r="J1296" s="857"/>
      <c r="K1296" s="857"/>
      <c r="L1296" s="858"/>
      <c r="M1296" s="408">
        <f t="shared" ref="M1296:M1299" si="525">M520</f>
        <v>0</v>
      </c>
      <c r="N1296" s="419">
        <f>M1296*(1-'Annexe 1. Taux de référence'!$E18)+N520*(1-'Annexe 1. Taux de référence'!$E18)</f>
        <v>0</v>
      </c>
      <c r="O1296" s="422">
        <f>O520*(1-'Annexe 1. Taux de référence'!$E18)</f>
        <v>0</v>
      </c>
      <c r="P1296" s="422">
        <f>P520*(1-'Annexe 1. Taux de référence'!$E18)</f>
        <v>0</v>
      </c>
      <c r="Q1296" s="423">
        <f>Q520*(1-'Annexe 1. Taux de référence'!$E18)</f>
        <v>0</v>
      </c>
      <c r="R1296" s="419">
        <f>R520*(1-'Annexe 1. Taux de référence'!$E18)</f>
        <v>0</v>
      </c>
      <c r="S1296" s="421">
        <f>S520*(1-'Annexe 1. Taux de référence'!$E18)</f>
        <v>0</v>
      </c>
      <c r="T1296" s="421">
        <f>T520*(1-'Annexe 1. Taux de référence'!$E18)</f>
        <v>0</v>
      </c>
      <c r="U1296" s="421">
        <f>U520*(1-'Annexe 1. Taux de référence'!$E18)</f>
        <v>0</v>
      </c>
      <c r="V1296" s="421">
        <f>V520*(1-'Annexe 1. Taux de référence'!$E18)</f>
        <v>0</v>
      </c>
      <c r="W1296" s="421">
        <f>W520*(1-'Annexe 1. Taux de référence'!$E18)</f>
        <v>0</v>
      </c>
      <c r="X1296" s="422">
        <f>X520*(1-'Annexe 1. Taux de référence'!$E18)</f>
        <v>0</v>
      </c>
      <c r="Y1296" s="421">
        <f>Y520*(1-'Annexe 1. Taux de référence'!$E18)</f>
        <v>0</v>
      </c>
      <c r="Z1296" s="421">
        <f>Z520*(1-'Annexe 1. Taux de référence'!$E18)</f>
        <v>0</v>
      </c>
      <c r="AA1296" s="421">
        <f>AA520*(1-'Annexe 1. Taux de référence'!$E18)</f>
        <v>0</v>
      </c>
      <c r="AB1296" s="421">
        <f>AB520*(1-'Annexe 1. Taux de référence'!$E18)</f>
        <v>0</v>
      </c>
      <c r="AC1296" s="408">
        <f t="shared" si="521"/>
        <v>0</v>
      </c>
      <c r="AD1296" s="830"/>
      <c r="AE1296" s="831"/>
      <c r="AF1296" s="832"/>
    </row>
    <row r="1297" spans="1:32" outlineLevel="1" x14ac:dyDescent="0.2">
      <c r="A1297" s="11">
        <v>245</v>
      </c>
      <c r="B1297" s="669"/>
      <c r="C1297" s="670"/>
      <c r="D1297" s="266"/>
      <c r="E1297" s="266"/>
      <c r="F1297" s="915" t="s">
        <v>68</v>
      </c>
      <c r="G1297" s="916"/>
      <c r="H1297" s="916"/>
      <c r="I1297" s="916"/>
      <c r="J1297" s="916"/>
      <c r="K1297" s="916"/>
      <c r="L1297" s="917"/>
      <c r="M1297" s="408">
        <f t="shared" si="525"/>
        <v>0</v>
      </c>
      <c r="N1297" s="419">
        <f>M1297*(1-'Annexe 1. Taux de référence'!$E19)+N521*(1-'Annexe 1. Taux de référence'!$E19)</f>
        <v>0</v>
      </c>
      <c r="O1297" s="422">
        <f>O521*(1-'Annexe 1. Taux de référence'!$E19)</f>
        <v>0</v>
      </c>
      <c r="P1297" s="422">
        <f>P521*(1-'Annexe 1. Taux de référence'!$E19)</f>
        <v>0</v>
      </c>
      <c r="Q1297" s="423">
        <f>Q521*(1-'Annexe 1. Taux de référence'!$E19)</f>
        <v>0</v>
      </c>
      <c r="R1297" s="419">
        <f>R521*(1-'Annexe 1. Taux de référence'!$E19)</f>
        <v>0</v>
      </c>
      <c r="S1297" s="421">
        <f>S521*(1-'Annexe 1. Taux de référence'!$E19)</f>
        <v>0</v>
      </c>
      <c r="T1297" s="421">
        <f>T521*(1-'Annexe 1. Taux de référence'!$E19)</f>
        <v>0</v>
      </c>
      <c r="U1297" s="421">
        <f>U521*(1-'Annexe 1. Taux de référence'!$E19)</f>
        <v>0</v>
      </c>
      <c r="V1297" s="421">
        <f>V521*(1-'Annexe 1. Taux de référence'!$E19)</f>
        <v>0</v>
      </c>
      <c r="W1297" s="421">
        <f>W521*(1-'Annexe 1. Taux de référence'!$E19)</f>
        <v>0</v>
      </c>
      <c r="X1297" s="422">
        <f>X521*(1-'Annexe 1. Taux de référence'!$E19)</f>
        <v>0</v>
      </c>
      <c r="Y1297" s="421">
        <f>Y521*(1-'Annexe 1. Taux de référence'!$E19)</f>
        <v>0</v>
      </c>
      <c r="Z1297" s="421">
        <f>Z521*(1-'Annexe 1. Taux de référence'!$E19)</f>
        <v>0</v>
      </c>
      <c r="AA1297" s="421">
        <f>AA521*(1-'Annexe 1. Taux de référence'!$E19)</f>
        <v>0</v>
      </c>
      <c r="AB1297" s="421">
        <f>AB521*(1-'Annexe 1. Taux de référence'!$E19)</f>
        <v>0</v>
      </c>
      <c r="AC1297" s="408">
        <f t="shared" si="521"/>
        <v>0</v>
      </c>
      <c r="AD1297" s="830"/>
      <c r="AE1297" s="831"/>
      <c r="AF1297" s="832"/>
    </row>
    <row r="1298" spans="1:32" outlineLevel="1" x14ac:dyDescent="0.2">
      <c r="A1298" s="11">
        <v>246</v>
      </c>
      <c r="B1298" s="669"/>
      <c r="C1298" s="670"/>
      <c r="D1298" s="266"/>
      <c r="E1298" s="266"/>
      <c r="F1298" s="915" t="s">
        <v>537</v>
      </c>
      <c r="G1298" s="916"/>
      <c r="H1298" s="916"/>
      <c r="I1298" s="916"/>
      <c r="J1298" s="916"/>
      <c r="K1298" s="916"/>
      <c r="L1298" s="917"/>
      <c r="M1298" s="408">
        <f t="shared" si="525"/>
        <v>0</v>
      </c>
      <c r="N1298" s="419">
        <f>M1298*(1-'Annexe 1. Taux de référence'!$E20)+N522*(1-'Annexe 1. Taux de référence'!$E20)</f>
        <v>0</v>
      </c>
      <c r="O1298" s="422">
        <f>O522*(1-'Annexe 1. Taux de référence'!$E20)</f>
        <v>0</v>
      </c>
      <c r="P1298" s="422">
        <f>P522*(1-'Annexe 1. Taux de référence'!$E20)</f>
        <v>0</v>
      </c>
      <c r="Q1298" s="423">
        <f>Q522*(1-'Annexe 1. Taux de référence'!$E20)</f>
        <v>0</v>
      </c>
      <c r="R1298" s="419">
        <f>R522*(1-'Annexe 1. Taux de référence'!$E20)</f>
        <v>0</v>
      </c>
      <c r="S1298" s="421">
        <f>S522*(1-'Annexe 1. Taux de référence'!$E20)</f>
        <v>0</v>
      </c>
      <c r="T1298" s="421">
        <f>T522*(1-'Annexe 1. Taux de référence'!$E20)</f>
        <v>0</v>
      </c>
      <c r="U1298" s="421">
        <f>U522*(1-'Annexe 1. Taux de référence'!$E20)</f>
        <v>0</v>
      </c>
      <c r="V1298" s="421">
        <f>V522*(1-'Annexe 1. Taux de référence'!$E20)</f>
        <v>0</v>
      </c>
      <c r="W1298" s="421">
        <f>W522*(1-'Annexe 1. Taux de référence'!$E20)</f>
        <v>0</v>
      </c>
      <c r="X1298" s="422">
        <f>X522*(1-'Annexe 1. Taux de référence'!$E20)</f>
        <v>0</v>
      </c>
      <c r="Y1298" s="421">
        <f>Y522*(1-'Annexe 1. Taux de référence'!$E20)</f>
        <v>0</v>
      </c>
      <c r="Z1298" s="421">
        <f>Z522*(1-'Annexe 1. Taux de référence'!$E20)</f>
        <v>0</v>
      </c>
      <c r="AA1298" s="421">
        <f>AA522*(1-'Annexe 1. Taux de référence'!$E20)</f>
        <v>0</v>
      </c>
      <c r="AB1298" s="421">
        <f>AB522*(1-'Annexe 1. Taux de référence'!$E20)</f>
        <v>0</v>
      </c>
      <c r="AC1298" s="408">
        <f t="shared" si="521"/>
        <v>0</v>
      </c>
      <c r="AD1298" s="830"/>
      <c r="AE1298" s="831"/>
      <c r="AF1298" s="832"/>
    </row>
    <row r="1299" spans="1:32" ht="27.75" customHeight="1" outlineLevel="1" x14ac:dyDescent="0.2">
      <c r="A1299" s="11">
        <v>247</v>
      </c>
      <c r="B1299" s="669"/>
      <c r="C1299" s="670"/>
      <c r="D1299" s="298"/>
      <c r="E1299" s="298"/>
      <c r="F1299" s="859" t="s">
        <v>532</v>
      </c>
      <c r="G1299" s="860"/>
      <c r="H1299" s="860"/>
      <c r="I1299" s="860"/>
      <c r="J1299" s="860"/>
      <c r="K1299" s="860"/>
      <c r="L1299" s="861"/>
      <c r="M1299" s="408">
        <f t="shared" si="525"/>
        <v>0</v>
      </c>
      <c r="N1299" s="419">
        <f>M1299*(1-'Annexe 1. Taux de référence'!$E21)+N523*(1-'Annexe 1. Taux de référence'!$E21)</f>
        <v>0</v>
      </c>
      <c r="O1299" s="422">
        <f>O523*(1-'Annexe 1. Taux de référence'!$E21)</f>
        <v>0</v>
      </c>
      <c r="P1299" s="422">
        <f>P523*(1-'Annexe 1. Taux de référence'!$E21)</f>
        <v>0</v>
      </c>
      <c r="Q1299" s="423">
        <f>Q523*(1-'Annexe 1. Taux de référence'!$E21)</f>
        <v>0</v>
      </c>
      <c r="R1299" s="419">
        <f>R523*(1-'Annexe 1. Taux de référence'!$E21)</f>
        <v>0</v>
      </c>
      <c r="S1299" s="421">
        <f>S523*(1-'Annexe 1. Taux de référence'!$E21)</f>
        <v>0</v>
      </c>
      <c r="T1299" s="421">
        <f>T523*(1-'Annexe 1. Taux de référence'!$E21)</f>
        <v>0</v>
      </c>
      <c r="U1299" s="421">
        <f>U523*(1-'Annexe 1. Taux de référence'!$E21)</f>
        <v>0</v>
      </c>
      <c r="V1299" s="421">
        <f>V523*(1-'Annexe 1. Taux de référence'!$E21)</f>
        <v>0</v>
      </c>
      <c r="W1299" s="421">
        <f>W523*(1-'Annexe 1. Taux de référence'!$E21)</f>
        <v>0</v>
      </c>
      <c r="X1299" s="422">
        <f>X523*(1-'Annexe 1. Taux de référence'!$E21)</f>
        <v>0</v>
      </c>
      <c r="Y1299" s="421">
        <f>Y523*(1-'Annexe 1. Taux de référence'!$E21)</f>
        <v>0</v>
      </c>
      <c r="Z1299" s="421">
        <f>Z523*(1-'Annexe 1. Taux de référence'!$E21)</f>
        <v>0</v>
      </c>
      <c r="AA1299" s="421">
        <f>AA523*(1-'Annexe 1. Taux de référence'!$E21)</f>
        <v>0</v>
      </c>
      <c r="AB1299" s="421">
        <f>AB523*(1-'Annexe 1. Taux de référence'!$E21)</f>
        <v>0</v>
      </c>
      <c r="AC1299" s="408">
        <f t="shared" si="521"/>
        <v>0</v>
      </c>
      <c r="AD1299" s="833"/>
      <c r="AE1299" s="834"/>
      <c r="AF1299" s="835"/>
    </row>
    <row r="1300" spans="1:32" ht="15" customHeight="1" outlineLevel="1" x14ac:dyDescent="0.2">
      <c r="A1300" s="11">
        <v>129</v>
      </c>
      <c r="B1300" s="669"/>
      <c r="C1300" s="298"/>
      <c r="D1300" s="844" t="s">
        <v>13</v>
      </c>
      <c r="E1300" s="845"/>
      <c r="F1300" s="845"/>
      <c r="G1300" s="845"/>
      <c r="H1300" s="845"/>
      <c r="I1300" s="845"/>
      <c r="J1300" s="845"/>
      <c r="K1300" s="845"/>
      <c r="L1300" s="845"/>
      <c r="M1300" s="845"/>
      <c r="N1300" s="845"/>
      <c r="O1300" s="845"/>
      <c r="P1300" s="845"/>
      <c r="Q1300" s="845"/>
      <c r="R1300" s="845"/>
      <c r="S1300" s="845"/>
      <c r="T1300" s="845"/>
      <c r="U1300" s="845"/>
      <c r="V1300" s="845"/>
      <c r="W1300" s="845"/>
      <c r="X1300" s="845"/>
      <c r="Y1300" s="845"/>
      <c r="Z1300" s="845"/>
      <c r="AA1300" s="845"/>
      <c r="AB1300" s="845"/>
      <c r="AC1300" s="845"/>
      <c r="AD1300" s="845"/>
      <c r="AE1300" s="845"/>
      <c r="AF1300" s="846"/>
    </row>
    <row r="1301" spans="1:32" ht="15" customHeight="1" outlineLevel="1" x14ac:dyDescent="0.2">
      <c r="A1301" s="11">
        <v>130</v>
      </c>
      <c r="B1301" s="669"/>
      <c r="C1301" s="298"/>
      <c r="D1301" s="298"/>
      <c r="E1301" s="918" t="s">
        <v>14</v>
      </c>
      <c r="F1301" s="919"/>
      <c r="G1301" s="919"/>
      <c r="H1301" s="919"/>
      <c r="I1301" s="919"/>
      <c r="J1301" s="919"/>
      <c r="K1301" s="919"/>
      <c r="L1301" s="920"/>
      <c r="M1301" s="407">
        <f>SUBTOTAL(9,M1302:M1304)</f>
        <v>0</v>
      </c>
      <c r="N1301" s="410">
        <f t="shared" ref="N1301:AC1301" si="526">SUBTOTAL(9,N1302:N1304)</f>
        <v>0</v>
      </c>
      <c r="O1301" s="414">
        <f t="shared" si="526"/>
        <v>0</v>
      </c>
      <c r="P1301" s="414">
        <f t="shared" si="526"/>
        <v>0</v>
      </c>
      <c r="Q1301" s="415">
        <f t="shared" si="526"/>
        <v>0</v>
      </c>
      <c r="R1301" s="410">
        <f t="shared" si="526"/>
        <v>0</v>
      </c>
      <c r="S1301" s="414">
        <f t="shared" si="526"/>
        <v>0</v>
      </c>
      <c r="T1301" s="413">
        <f t="shared" si="526"/>
        <v>0</v>
      </c>
      <c r="U1301" s="413">
        <f t="shared" si="526"/>
        <v>0</v>
      </c>
      <c r="V1301" s="413">
        <f t="shared" si="526"/>
        <v>0</v>
      </c>
      <c r="W1301" s="413">
        <f t="shared" si="526"/>
        <v>0</v>
      </c>
      <c r="X1301" s="413">
        <f t="shared" si="526"/>
        <v>0</v>
      </c>
      <c r="Y1301" s="413">
        <f t="shared" si="526"/>
        <v>0</v>
      </c>
      <c r="Z1301" s="413">
        <f t="shared" si="526"/>
        <v>0</v>
      </c>
      <c r="AA1301" s="413">
        <f t="shared" si="526"/>
        <v>0</v>
      </c>
      <c r="AB1301" s="411">
        <f t="shared" si="526"/>
        <v>0</v>
      </c>
      <c r="AC1301" s="407">
        <f t="shared" si="526"/>
        <v>0</v>
      </c>
      <c r="AD1301" s="1440"/>
      <c r="AE1301" s="828"/>
      <c r="AF1301" s="829"/>
    </row>
    <row r="1302" spans="1:32" ht="15" customHeight="1" outlineLevel="1" x14ac:dyDescent="0.2">
      <c r="A1302" s="11">
        <v>131</v>
      </c>
      <c r="B1302" s="669"/>
      <c r="C1302" s="298"/>
      <c r="D1302" s="298"/>
      <c r="E1302" s="299"/>
      <c r="F1302" s="856" t="s">
        <v>112</v>
      </c>
      <c r="G1302" s="857"/>
      <c r="H1302" s="857"/>
      <c r="I1302" s="857"/>
      <c r="J1302" s="857"/>
      <c r="K1302" s="857"/>
      <c r="L1302" s="858"/>
      <c r="M1302" s="408">
        <f t="shared" ref="M1302:M1304" si="527">M526</f>
        <v>0</v>
      </c>
      <c r="N1302" s="419">
        <f>M1302*(1-'Annexe 1. Taux de référence'!$E24)+N526*(1-'Annexe 1. Taux de référence'!$E24)</f>
        <v>0</v>
      </c>
      <c r="O1302" s="422">
        <f>O526*(1-'Annexe 1. Taux de référence'!$E24)</f>
        <v>0</v>
      </c>
      <c r="P1302" s="422">
        <f>P526*(1-'Annexe 1. Taux de référence'!$E24)</f>
        <v>0</v>
      </c>
      <c r="Q1302" s="423">
        <f>Q526*(1-'Annexe 1. Taux de référence'!$E24)</f>
        <v>0</v>
      </c>
      <c r="R1302" s="419">
        <f>R526*(1-'Annexe 1. Taux de référence'!$E24)</f>
        <v>0</v>
      </c>
      <c r="S1302" s="421">
        <f>S526*(1-'Annexe 1. Taux de référence'!$E24)</f>
        <v>0</v>
      </c>
      <c r="T1302" s="421">
        <f>T526*(1-'Annexe 1. Taux de référence'!$E24)</f>
        <v>0</v>
      </c>
      <c r="U1302" s="421">
        <f>U526*(1-'Annexe 1. Taux de référence'!$E24)</f>
        <v>0</v>
      </c>
      <c r="V1302" s="421">
        <f>V526*(1-'Annexe 1. Taux de référence'!$E24)</f>
        <v>0</v>
      </c>
      <c r="W1302" s="421">
        <f>W526*(1-'Annexe 1. Taux de référence'!$E24)</f>
        <v>0</v>
      </c>
      <c r="X1302" s="422">
        <f>X526*(1-'Annexe 1. Taux de référence'!$E24)</f>
        <v>0</v>
      </c>
      <c r="Y1302" s="421">
        <f>Y526*(1-'Annexe 1. Taux de référence'!$E24)</f>
        <v>0</v>
      </c>
      <c r="Z1302" s="421">
        <f>Z526*(1-'Annexe 1. Taux de référence'!$E24)</f>
        <v>0</v>
      </c>
      <c r="AA1302" s="421">
        <f>AA526*(1-'Annexe 1. Taux de référence'!$E24)</f>
        <v>0</v>
      </c>
      <c r="AB1302" s="421">
        <f>AB526*(1-'Annexe 1. Taux de référence'!$E24)</f>
        <v>0</v>
      </c>
      <c r="AC1302" s="408">
        <f t="shared" ref="AC1302:AC1304" si="528">AC526</f>
        <v>0</v>
      </c>
      <c r="AD1302" s="830"/>
      <c r="AE1302" s="831"/>
      <c r="AF1302" s="832"/>
    </row>
    <row r="1303" spans="1:32" ht="15" customHeight="1" outlineLevel="1" x14ac:dyDescent="0.2">
      <c r="A1303" s="11">
        <v>132</v>
      </c>
      <c r="B1303" s="669"/>
      <c r="C1303" s="298"/>
      <c r="D1303" s="298"/>
      <c r="E1303" s="299"/>
      <c r="F1303" s="915" t="s">
        <v>113</v>
      </c>
      <c r="G1303" s="916"/>
      <c r="H1303" s="916"/>
      <c r="I1303" s="916"/>
      <c r="J1303" s="916"/>
      <c r="K1303" s="916"/>
      <c r="L1303" s="917"/>
      <c r="M1303" s="408">
        <f t="shared" si="527"/>
        <v>0</v>
      </c>
      <c r="N1303" s="419">
        <f>M1303*(1-'Annexe 1. Taux de référence'!$E25)+N527*(1-'Annexe 1. Taux de référence'!$E25)</f>
        <v>0</v>
      </c>
      <c r="O1303" s="422">
        <f>O527*(1-'Annexe 1. Taux de référence'!$E25)</f>
        <v>0</v>
      </c>
      <c r="P1303" s="422">
        <f>P527*(1-'Annexe 1. Taux de référence'!$E25)</f>
        <v>0</v>
      </c>
      <c r="Q1303" s="423">
        <f>Q527*(1-'Annexe 1. Taux de référence'!$E25)</f>
        <v>0</v>
      </c>
      <c r="R1303" s="419">
        <f>R527*(1-'Annexe 1. Taux de référence'!$E25)</f>
        <v>0</v>
      </c>
      <c r="S1303" s="421">
        <f>S527*(1-'Annexe 1. Taux de référence'!$E25)</f>
        <v>0</v>
      </c>
      <c r="T1303" s="421">
        <f>T527*(1-'Annexe 1. Taux de référence'!$E25)</f>
        <v>0</v>
      </c>
      <c r="U1303" s="421">
        <f>U527*(1-'Annexe 1. Taux de référence'!$E25)</f>
        <v>0</v>
      </c>
      <c r="V1303" s="421">
        <f>V527*(1-'Annexe 1. Taux de référence'!$E25)</f>
        <v>0</v>
      </c>
      <c r="W1303" s="421">
        <f>W527*(1-'Annexe 1. Taux de référence'!$E25)</f>
        <v>0</v>
      </c>
      <c r="X1303" s="422">
        <f>X527*(1-'Annexe 1. Taux de référence'!$E25)</f>
        <v>0</v>
      </c>
      <c r="Y1303" s="421">
        <f>Y527*(1-'Annexe 1. Taux de référence'!$E25)</f>
        <v>0</v>
      </c>
      <c r="Z1303" s="421">
        <f>Z527*(1-'Annexe 1. Taux de référence'!$E25)</f>
        <v>0</v>
      </c>
      <c r="AA1303" s="421">
        <f>AA527*(1-'Annexe 1. Taux de référence'!$E25)</f>
        <v>0</v>
      </c>
      <c r="AB1303" s="421">
        <f>AB527*(1-'Annexe 1. Taux de référence'!$E25)</f>
        <v>0</v>
      </c>
      <c r="AC1303" s="408">
        <f t="shared" si="528"/>
        <v>0</v>
      </c>
      <c r="AD1303" s="830"/>
      <c r="AE1303" s="831"/>
      <c r="AF1303" s="832"/>
    </row>
    <row r="1304" spans="1:32" ht="15" customHeight="1" outlineLevel="1" x14ac:dyDescent="0.2">
      <c r="A1304" s="11">
        <v>133</v>
      </c>
      <c r="B1304" s="669"/>
      <c r="C1304" s="298"/>
      <c r="D1304" s="298"/>
      <c r="E1304" s="299"/>
      <c r="F1304" s="859" t="s">
        <v>557</v>
      </c>
      <c r="G1304" s="860"/>
      <c r="H1304" s="860"/>
      <c r="I1304" s="860"/>
      <c r="J1304" s="860"/>
      <c r="K1304" s="860"/>
      <c r="L1304" s="861"/>
      <c r="M1304" s="408">
        <f t="shared" si="527"/>
        <v>0</v>
      </c>
      <c r="N1304" s="419">
        <f>M1304*(1-'Annexe 1. Taux de référence'!$E26)+N528*(1-'Annexe 1. Taux de référence'!$E26)</f>
        <v>0</v>
      </c>
      <c r="O1304" s="422">
        <f>O528*(1-'Annexe 1. Taux de référence'!$E26)</f>
        <v>0</v>
      </c>
      <c r="P1304" s="422">
        <f>P528*(1-'Annexe 1. Taux de référence'!$E26)</f>
        <v>0</v>
      </c>
      <c r="Q1304" s="423">
        <f>Q528*(1-'Annexe 1. Taux de référence'!$E26)</f>
        <v>0</v>
      </c>
      <c r="R1304" s="419">
        <f>R528*(1-'Annexe 1. Taux de référence'!$E26)</f>
        <v>0</v>
      </c>
      <c r="S1304" s="421">
        <f>S528*(1-'Annexe 1. Taux de référence'!$E26)</f>
        <v>0</v>
      </c>
      <c r="T1304" s="421">
        <f>T528*(1-'Annexe 1. Taux de référence'!$E26)</f>
        <v>0</v>
      </c>
      <c r="U1304" s="421">
        <f>U528*(1-'Annexe 1. Taux de référence'!$E26)</f>
        <v>0</v>
      </c>
      <c r="V1304" s="421">
        <f>V528*(1-'Annexe 1. Taux de référence'!$E26)</f>
        <v>0</v>
      </c>
      <c r="W1304" s="421">
        <f>W528*(1-'Annexe 1. Taux de référence'!$E26)</f>
        <v>0</v>
      </c>
      <c r="X1304" s="422">
        <f>X528*(1-'Annexe 1. Taux de référence'!$E26)</f>
        <v>0</v>
      </c>
      <c r="Y1304" s="421">
        <f>Y528*(1-'Annexe 1. Taux de référence'!$E26)</f>
        <v>0</v>
      </c>
      <c r="Z1304" s="421">
        <f>Z528*(1-'Annexe 1. Taux de référence'!$E26)</f>
        <v>0</v>
      </c>
      <c r="AA1304" s="421">
        <f>AA528*(1-'Annexe 1. Taux de référence'!$E26)</f>
        <v>0</v>
      </c>
      <c r="AB1304" s="421">
        <f>AB528*(1-'Annexe 1. Taux de référence'!$E26)</f>
        <v>0</v>
      </c>
      <c r="AC1304" s="408">
        <f t="shared" si="528"/>
        <v>0</v>
      </c>
      <c r="AD1304" s="830"/>
      <c r="AE1304" s="831"/>
      <c r="AF1304" s="832"/>
    </row>
    <row r="1305" spans="1:32" ht="15" customHeight="1" outlineLevel="1" x14ac:dyDescent="0.2">
      <c r="A1305" s="11">
        <v>134</v>
      </c>
      <c r="B1305" s="669"/>
      <c r="C1305" s="298"/>
      <c r="D1305" s="298"/>
      <c r="E1305" s="853" t="s">
        <v>15</v>
      </c>
      <c r="F1305" s="854"/>
      <c r="G1305" s="854"/>
      <c r="H1305" s="854"/>
      <c r="I1305" s="854"/>
      <c r="J1305" s="854"/>
      <c r="K1305" s="854"/>
      <c r="L1305" s="855"/>
      <c r="M1305" s="407">
        <f>SUBTOTAL(9,M1306:M1308)</f>
        <v>0</v>
      </c>
      <c r="N1305" s="410">
        <f t="shared" ref="N1305:AC1305" si="529">SUBTOTAL(9,N1306:N1308)</f>
        <v>0</v>
      </c>
      <c r="O1305" s="414">
        <f t="shared" si="529"/>
        <v>0</v>
      </c>
      <c r="P1305" s="414">
        <f t="shared" si="529"/>
        <v>0</v>
      </c>
      <c r="Q1305" s="415">
        <f t="shared" si="529"/>
        <v>0</v>
      </c>
      <c r="R1305" s="410">
        <f t="shared" si="529"/>
        <v>0</v>
      </c>
      <c r="S1305" s="414">
        <f t="shared" si="529"/>
        <v>0</v>
      </c>
      <c r="T1305" s="413">
        <f t="shared" si="529"/>
        <v>0</v>
      </c>
      <c r="U1305" s="413">
        <f t="shared" si="529"/>
        <v>0</v>
      </c>
      <c r="V1305" s="413">
        <f t="shared" si="529"/>
        <v>0</v>
      </c>
      <c r="W1305" s="413">
        <f t="shared" si="529"/>
        <v>0</v>
      </c>
      <c r="X1305" s="413">
        <f t="shared" si="529"/>
        <v>0</v>
      </c>
      <c r="Y1305" s="413">
        <f t="shared" si="529"/>
        <v>0</v>
      </c>
      <c r="Z1305" s="413">
        <f t="shared" si="529"/>
        <v>0</v>
      </c>
      <c r="AA1305" s="413">
        <f t="shared" si="529"/>
        <v>0</v>
      </c>
      <c r="AB1305" s="411">
        <f t="shared" si="529"/>
        <v>0</v>
      </c>
      <c r="AC1305" s="407">
        <f t="shared" si="529"/>
        <v>0</v>
      </c>
      <c r="AD1305" s="830"/>
      <c r="AE1305" s="831"/>
      <c r="AF1305" s="832"/>
    </row>
    <row r="1306" spans="1:32" ht="15" customHeight="1" outlineLevel="1" x14ac:dyDescent="0.2">
      <c r="A1306" s="11">
        <v>135</v>
      </c>
      <c r="B1306" s="669"/>
      <c r="C1306" s="298"/>
      <c r="D1306" s="298"/>
      <c r="E1306" s="299"/>
      <c r="F1306" s="856" t="s">
        <v>109</v>
      </c>
      <c r="G1306" s="857"/>
      <c r="H1306" s="857"/>
      <c r="I1306" s="857"/>
      <c r="J1306" s="857"/>
      <c r="K1306" s="857"/>
      <c r="L1306" s="858"/>
      <c r="M1306" s="408">
        <f t="shared" ref="M1306:M1308" si="530">M530</f>
        <v>0</v>
      </c>
      <c r="N1306" s="419">
        <f>M1306*(1-'Annexe 1. Taux de référence'!$E28)+N530*(1-'Annexe 1. Taux de référence'!$E28)</f>
        <v>0</v>
      </c>
      <c r="O1306" s="422">
        <f>O530*(1-'Annexe 1. Taux de référence'!$E28)</f>
        <v>0</v>
      </c>
      <c r="P1306" s="422">
        <f>P530*(1-'Annexe 1. Taux de référence'!$E28)</f>
        <v>0</v>
      </c>
      <c r="Q1306" s="423">
        <f>Q530*(1-'Annexe 1. Taux de référence'!$E28)</f>
        <v>0</v>
      </c>
      <c r="R1306" s="419">
        <f>R530*(1-'Annexe 1. Taux de référence'!$E28)</f>
        <v>0</v>
      </c>
      <c r="S1306" s="421">
        <f>S530*(1-'Annexe 1. Taux de référence'!$E28)</f>
        <v>0</v>
      </c>
      <c r="T1306" s="421">
        <f>T530*(1-'Annexe 1. Taux de référence'!$E28)</f>
        <v>0</v>
      </c>
      <c r="U1306" s="421">
        <f>U530*(1-'Annexe 1. Taux de référence'!$E28)</f>
        <v>0</v>
      </c>
      <c r="V1306" s="421">
        <f>V530*(1-'Annexe 1. Taux de référence'!$E28)</f>
        <v>0</v>
      </c>
      <c r="W1306" s="421">
        <f>W530*(1-'Annexe 1. Taux de référence'!$E28)</f>
        <v>0</v>
      </c>
      <c r="X1306" s="422">
        <f>X530*(1-'Annexe 1. Taux de référence'!$E28)</f>
        <v>0</v>
      </c>
      <c r="Y1306" s="421">
        <f>Y530*(1-'Annexe 1. Taux de référence'!$E28)</f>
        <v>0</v>
      </c>
      <c r="Z1306" s="421">
        <f>Z530*(1-'Annexe 1. Taux de référence'!$E28)</f>
        <v>0</v>
      </c>
      <c r="AA1306" s="421">
        <f>AA530*(1-'Annexe 1. Taux de référence'!$E28)</f>
        <v>0</v>
      </c>
      <c r="AB1306" s="421">
        <f>AB530*(1-'Annexe 1. Taux de référence'!$E28)</f>
        <v>0</v>
      </c>
      <c r="AC1306" s="408">
        <f t="shared" ref="AC1306:AC1312" si="531">AC530</f>
        <v>0</v>
      </c>
      <c r="AD1306" s="830"/>
      <c r="AE1306" s="831"/>
      <c r="AF1306" s="832"/>
    </row>
    <row r="1307" spans="1:32" ht="15" customHeight="1" outlineLevel="1" x14ac:dyDescent="0.2">
      <c r="A1307" s="11">
        <v>136</v>
      </c>
      <c r="B1307" s="669"/>
      <c r="C1307" s="298"/>
      <c r="D1307" s="298"/>
      <c r="E1307" s="299"/>
      <c r="F1307" s="915" t="s">
        <v>110</v>
      </c>
      <c r="G1307" s="916"/>
      <c r="H1307" s="916"/>
      <c r="I1307" s="916"/>
      <c r="J1307" s="916"/>
      <c r="K1307" s="916"/>
      <c r="L1307" s="917"/>
      <c r="M1307" s="408">
        <f t="shared" si="530"/>
        <v>0</v>
      </c>
      <c r="N1307" s="419">
        <f>M1307*(1-'Annexe 1. Taux de référence'!$E29)+N531*(1-'Annexe 1. Taux de référence'!$E29)</f>
        <v>0</v>
      </c>
      <c r="O1307" s="422">
        <f>O531*(1-'Annexe 1. Taux de référence'!$E29)</f>
        <v>0</v>
      </c>
      <c r="P1307" s="422">
        <f>P531*(1-'Annexe 1. Taux de référence'!$E29)</f>
        <v>0</v>
      </c>
      <c r="Q1307" s="423">
        <f>Q531*(1-'Annexe 1. Taux de référence'!$E29)</f>
        <v>0</v>
      </c>
      <c r="R1307" s="419">
        <f>R531*(1-'Annexe 1. Taux de référence'!$E29)</f>
        <v>0</v>
      </c>
      <c r="S1307" s="421">
        <f>S531*(1-'Annexe 1. Taux de référence'!$E29)</f>
        <v>0</v>
      </c>
      <c r="T1307" s="421">
        <f>T531*(1-'Annexe 1. Taux de référence'!$E29)</f>
        <v>0</v>
      </c>
      <c r="U1307" s="421">
        <f>U531*(1-'Annexe 1. Taux de référence'!$E29)</f>
        <v>0</v>
      </c>
      <c r="V1307" s="421">
        <f>V531*(1-'Annexe 1. Taux de référence'!$E29)</f>
        <v>0</v>
      </c>
      <c r="W1307" s="421">
        <f>W531*(1-'Annexe 1. Taux de référence'!$E29)</f>
        <v>0</v>
      </c>
      <c r="X1307" s="422">
        <f>X531*(1-'Annexe 1. Taux de référence'!$E29)</f>
        <v>0</v>
      </c>
      <c r="Y1307" s="421">
        <f>Y531*(1-'Annexe 1. Taux de référence'!$E29)</f>
        <v>0</v>
      </c>
      <c r="Z1307" s="421">
        <f>Z531*(1-'Annexe 1. Taux de référence'!$E29)</f>
        <v>0</v>
      </c>
      <c r="AA1307" s="421">
        <f>AA531*(1-'Annexe 1. Taux de référence'!$E29)</f>
        <v>0</v>
      </c>
      <c r="AB1307" s="421">
        <f>AB531*(1-'Annexe 1. Taux de référence'!$E29)</f>
        <v>0</v>
      </c>
      <c r="AC1307" s="408">
        <f t="shared" si="531"/>
        <v>0</v>
      </c>
      <c r="AD1307" s="830"/>
      <c r="AE1307" s="831"/>
      <c r="AF1307" s="832"/>
    </row>
    <row r="1308" spans="1:32" ht="15" customHeight="1" outlineLevel="1" x14ac:dyDescent="0.2">
      <c r="A1308" s="11">
        <v>137</v>
      </c>
      <c r="B1308" s="669"/>
      <c r="C1308" s="298"/>
      <c r="D1308" s="298"/>
      <c r="E1308" s="299"/>
      <c r="F1308" s="859" t="s">
        <v>111</v>
      </c>
      <c r="G1308" s="860"/>
      <c r="H1308" s="860"/>
      <c r="I1308" s="860"/>
      <c r="J1308" s="860"/>
      <c r="K1308" s="860"/>
      <c r="L1308" s="861"/>
      <c r="M1308" s="408">
        <f t="shared" si="530"/>
        <v>0</v>
      </c>
      <c r="N1308" s="419">
        <f>M1308*(1-'Annexe 1. Taux de référence'!$E30)+N532*(1-'Annexe 1. Taux de référence'!$E30)</f>
        <v>0</v>
      </c>
      <c r="O1308" s="422">
        <f>O532*(1-'Annexe 1. Taux de référence'!$E30)</f>
        <v>0</v>
      </c>
      <c r="P1308" s="422">
        <f>P532*(1-'Annexe 1. Taux de référence'!$E30)</f>
        <v>0</v>
      </c>
      <c r="Q1308" s="423">
        <f>Q532*(1-'Annexe 1. Taux de référence'!$E30)</f>
        <v>0</v>
      </c>
      <c r="R1308" s="419">
        <f>R532*(1-'Annexe 1. Taux de référence'!$E30)</f>
        <v>0</v>
      </c>
      <c r="S1308" s="421">
        <f>S532*(1-'Annexe 1. Taux de référence'!$E30)</f>
        <v>0</v>
      </c>
      <c r="T1308" s="421">
        <f>T532*(1-'Annexe 1. Taux de référence'!$E30)</f>
        <v>0</v>
      </c>
      <c r="U1308" s="421">
        <f>U532*(1-'Annexe 1. Taux de référence'!$E30)</f>
        <v>0</v>
      </c>
      <c r="V1308" s="421">
        <f>V532*(1-'Annexe 1. Taux de référence'!$E30)</f>
        <v>0</v>
      </c>
      <c r="W1308" s="421">
        <f>W532*(1-'Annexe 1. Taux de référence'!$E30)</f>
        <v>0</v>
      </c>
      <c r="X1308" s="422">
        <f>X532*(1-'Annexe 1. Taux de référence'!$E30)</f>
        <v>0</v>
      </c>
      <c r="Y1308" s="421">
        <f>Y532*(1-'Annexe 1. Taux de référence'!$E30)</f>
        <v>0</v>
      </c>
      <c r="Z1308" s="421">
        <f>Z532*(1-'Annexe 1. Taux de référence'!$E30)</f>
        <v>0</v>
      </c>
      <c r="AA1308" s="421">
        <f>AA532*(1-'Annexe 1. Taux de référence'!$E30)</f>
        <v>0</v>
      </c>
      <c r="AB1308" s="421">
        <f>AB532*(1-'Annexe 1. Taux de référence'!$E30)</f>
        <v>0</v>
      </c>
      <c r="AC1308" s="408">
        <f t="shared" si="531"/>
        <v>0</v>
      </c>
      <c r="AD1308" s="830"/>
      <c r="AE1308" s="831"/>
      <c r="AF1308" s="832"/>
    </row>
    <row r="1309" spans="1:32" ht="15" customHeight="1" outlineLevel="1" x14ac:dyDescent="0.2">
      <c r="A1309" s="11">
        <v>138</v>
      </c>
      <c r="B1309" s="669"/>
      <c r="C1309" s="298"/>
      <c r="D1309" s="298"/>
      <c r="E1309" s="853" t="s">
        <v>18</v>
      </c>
      <c r="F1309" s="854"/>
      <c r="G1309" s="854"/>
      <c r="H1309" s="854"/>
      <c r="I1309" s="854"/>
      <c r="J1309" s="854"/>
      <c r="K1309" s="854"/>
      <c r="L1309" s="855"/>
      <c r="M1309" s="407">
        <f>SUBTOTAL(9,M1310:M1312)</f>
        <v>0</v>
      </c>
      <c r="N1309" s="410">
        <f t="shared" ref="N1309:AC1309" si="532">SUBTOTAL(9,N1310:N1312)</f>
        <v>0</v>
      </c>
      <c r="O1309" s="414">
        <f t="shared" si="532"/>
        <v>0</v>
      </c>
      <c r="P1309" s="414">
        <f t="shared" si="532"/>
        <v>0</v>
      </c>
      <c r="Q1309" s="415">
        <f t="shared" si="532"/>
        <v>0</v>
      </c>
      <c r="R1309" s="410">
        <f t="shared" si="532"/>
        <v>0</v>
      </c>
      <c r="S1309" s="414">
        <f t="shared" si="532"/>
        <v>0</v>
      </c>
      <c r="T1309" s="413">
        <f t="shared" si="532"/>
        <v>0</v>
      </c>
      <c r="U1309" s="413">
        <f t="shared" si="532"/>
        <v>0</v>
      </c>
      <c r="V1309" s="413">
        <f t="shared" si="532"/>
        <v>0</v>
      </c>
      <c r="W1309" s="413">
        <f t="shared" si="532"/>
        <v>0</v>
      </c>
      <c r="X1309" s="413">
        <f t="shared" si="532"/>
        <v>0</v>
      </c>
      <c r="Y1309" s="413">
        <f t="shared" si="532"/>
        <v>0</v>
      </c>
      <c r="Z1309" s="413">
        <f t="shared" si="532"/>
        <v>0</v>
      </c>
      <c r="AA1309" s="413">
        <f t="shared" si="532"/>
        <v>0</v>
      </c>
      <c r="AB1309" s="411">
        <f t="shared" si="532"/>
        <v>0</v>
      </c>
      <c r="AC1309" s="407">
        <f t="shared" si="532"/>
        <v>0</v>
      </c>
      <c r="AD1309" s="830"/>
      <c r="AE1309" s="831"/>
      <c r="AF1309" s="832"/>
    </row>
    <row r="1310" spans="1:32" ht="15" customHeight="1" outlineLevel="1" x14ac:dyDescent="0.2">
      <c r="A1310" s="11">
        <v>139</v>
      </c>
      <c r="B1310" s="669"/>
      <c r="C1310" s="298"/>
      <c r="D1310" s="298"/>
      <c r="E1310" s="299"/>
      <c r="F1310" s="856" t="s">
        <v>114</v>
      </c>
      <c r="G1310" s="857"/>
      <c r="H1310" s="857"/>
      <c r="I1310" s="857"/>
      <c r="J1310" s="857"/>
      <c r="K1310" s="857"/>
      <c r="L1310" s="858"/>
      <c r="M1310" s="408">
        <f t="shared" ref="M1310:M1312" si="533">M534</f>
        <v>0</v>
      </c>
      <c r="N1310" s="419">
        <f>M1310*(1-'Annexe 1. Taux de référence'!$E32)+N534*(1-'Annexe 1. Taux de référence'!$E32)</f>
        <v>0</v>
      </c>
      <c r="O1310" s="422">
        <f>O534*(1-'Annexe 1. Taux de référence'!$E32)</f>
        <v>0</v>
      </c>
      <c r="P1310" s="422">
        <f>P534*(1-'Annexe 1. Taux de référence'!$E32)</f>
        <v>0</v>
      </c>
      <c r="Q1310" s="423">
        <f>Q534*(1-'Annexe 1. Taux de référence'!$E32)</f>
        <v>0</v>
      </c>
      <c r="R1310" s="419">
        <f>R534*(1-'Annexe 1. Taux de référence'!$E32)</f>
        <v>0</v>
      </c>
      <c r="S1310" s="421">
        <f>S534*(1-'Annexe 1. Taux de référence'!$E32)</f>
        <v>0</v>
      </c>
      <c r="T1310" s="421">
        <f>T534*(1-'Annexe 1. Taux de référence'!$E32)</f>
        <v>0</v>
      </c>
      <c r="U1310" s="421">
        <f>U534*(1-'Annexe 1. Taux de référence'!$E32)</f>
        <v>0</v>
      </c>
      <c r="V1310" s="421">
        <f>V534*(1-'Annexe 1. Taux de référence'!$E32)</f>
        <v>0</v>
      </c>
      <c r="W1310" s="421">
        <f>W534*(1-'Annexe 1. Taux de référence'!$E32)</f>
        <v>0</v>
      </c>
      <c r="X1310" s="422">
        <f>X534*(1-'Annexe 1. Taux de référence'!$E32)</f>
        <v>0</v>
      </c>
      <c r="Y1310" s="421">
        <f>Y534*(1-'Annexe 1. Taux de référence'!$E32)</f>
        <v>0</v>
      </c>
      <c r="Z1310" s="421">
        <f>Z534*(1-'Annexe 1. Taux de référence'!$E32)</f>
        <v>0</v>
      </c>
      <c r="AA1310" s="421">
        <f>AA534*(1-'Annexe 1. Taux de référence'!$E32)</f>
        <v>0</v>
      </c>
      <c r="AB1310" s="421">
        <f>AB534*(1-'Annexe 1. Taux de référence'!$E32)</f>
        <v>0</v>
      </c>
      <c r="AC1310" s="408">
        <f t="shared" si="531"/>
        <v>0</v>
      </c>
      <c r="AD1310" s="830"/>
      <c r="AE1310" s="831"/>
      <c r="AF1310" s="832"/>
    </row>
    <row r="1311" spans="1:32" ht="15" customHeight="1" outlineLevel="1" x14ac:dyDescent="0.2">
      <c r="A1311" s="11">
        <v>140</v>
      </c>
      <c r="B1311" s="669"/>
      <c r="C1311" s="298"/>
      <c r="D1311" s="298"/>
      <c r="E1311" s="299"/>
      <c r="F1311" s="915" t="s">
        <v>115</v>
      </c>
      <c r="G1311" s="916"/>
      <c r="H1311" s="916"/>
      <c r="I1311" s="916"/>
      <c r="J1311" s="916"/>
      <c r="K1311" s="916"/>
      <c r="L1311" s="917"/>
      <c r="M1311" s="408">
        <f t="shared" si="533"/>
        <v>0</v>
      </c>
      <c r="N1311" s="419">
        <f>M1311*(1-'Annexe 1. Taux de référence'!$E33)+N535*(1-'Annexe 1. Taux de référence'!$E33)</f>
        <v>0</v>
      </c>
      <c r="O1311" s="422">
        <f>O535*(1-'Annexe 1. Taux de référence'!$E33)</f>
        <v>0</v>
      </c>
      <c r="P1311" s="422">
        <f>P535*(1-'Annexe 1. Taux de référence'!$E33)</f>
        <v>0</v>
      </c>
      <c r="Q1311" s="423">
        <f>Q535*(1-'Annexe 1. Taux de référence'!$E33)</f>
        <v>0</v>
      </c>
      <c r="R1311" s="419">
        <f>R535*(1-'Annexe 1. Taux de référence'!$E33)</f>
        <v>0</v>
      </c>
      <c r="S1311" s="421">
        <f>S535*(1-'Annexe 1. Taux de référence'!$E33)</f>
        <v>0</v>
      </c>
      <c r="T1311" s="421">
        <f>T535*(1-'Annexe 1. Taux de référence'!$E33)</f>
        <v>0</v>
      </c>
      <c r="U1311" s="421">
        <f>U535*(1-'Annexe 1. Taux de référence'!$E33)</f>
        <v>0</v>
      </c>
      <c r="V1311" s="421">
        <f>V535*(1-'Annexe 1. Taux de référence'!$E33)</f>
        <v>0</v>
      </c>
      <c r="W1311" s="421">
        <f>W535*(1-'Annexe 1. Taux de référence'!$E33)</f>
        <v>0</v>
      </c>
      <c r="X1311" s="422">
        <f>X535*(1-'Annexe 1. Taux de référence'!$E33)</f>
        <v>0</v>
      </c>
      <c r="Y1311" s="421">
        <f>Y535*(1-'Annexe 1. Taux de référence'!$E33)</f>
        <v>0</v>
      </c>
      <c r="Z1311" s="421">
        <f>Z535*(1-'Annexe 1. Taux de référence'!$E33)</f>
        <v>0</v>
      </c>
      <c r="AA1311" s="421">
        <f>AA535*(1-'Annexe 1. Taux de référence'!$E33)</f>
        <v>0</v>
      </c>
      <c r="AB1311" s="421">
        <f>AB535*(1-'Annexe 1. Taux de référence'!$E33)</f>
        <v>0</v>
      </c>
      <c r="AC1311" s="408">
        <f t="shared" si="531"/>
        <v>0</v>
      </c>
      <c r="AD1311" s="830"/>
      <c r="AE1311" s="831"/>
      <c r="AF1311" s="832"/>
    </row>
    <row r="1312" spans="1:32" ht="15" customHeight="1" outlineLevel="1" x14ac:dyDescent="0.2">
      <c r="A1312" s="11">
        <v>141</v>
      </c>
      <c r="B1312" s="669"/>
      <c r="C1312" s="298"/>
      <c r="D1312" s="298"/>
      <c r="E1312" s="299"/>
      <c r="F1312" s="859" t="s">
        <v>558</v>
      </c>
      <c r="G1312" s="860"/>
      <c r="H1312" s="860"/>
      <c r="I1312" s="860"/>
      <c r="J1312" s="860"/>
      <c r="K1312" s="860"/>
      <c r="L1312" s="861"/>
      <c r="M1312" s="408">
        <f t="shared" si="533"/>
        <v>0</v>
      </c>
      <c r="N1312" s="419">
        <f>M1312*(1-'Annexe 1. Taux de référence'!$E34)+N536*(1-'Annexe 1. Taux de référence'!$E34)</f>
        <v>0</v>
      </c>
      <c r="O1312" s="422">
        <f>O536*(1-'Annexe 1. Taux de référence'!$E34)</f>
        <v>0</v>
      </c>
      <c r="P1312" s="422">
        <f>P536*(1-'Annexe 1. Taux de référence'!$E34)</f>
        <v>0</v>
      </c>
      <c r="Q1312" s="423">
        <f>Q536*(1-'Annexe 1. Taux de référence'!$E34)</f>
        <v>0</v>
      </c>
      <c r="R1312" s="419">
        <f>R536*(1-'Annexe 1. Taux de référence'!$E34)</f>
        <v>0</v>
      </c>
      <c r="S1312" s="421">
        <f>S536*(1-'Annexe 1. Taux de référence'!$E34)</f>
        <v>0</v>
      </c>
      <c r="T1312" s="421">
        <f>T536*(1-'Annexe 1. Taux de référence'!$E34)</f>
        <v>0</v>
      </c>
      <c r="U1312" s="421">
        <f>U536*(1-'Annexe 1. Taux de référence'!$E34)</f>
        <v>0</v>
      </c>
      <c r="V1312" s="421">
        <f>V536*(1-'Annexe 1. Taux de référence'!$E34)</f>
        <v>0</v>
      </c>
      <c r="W1312" s="421">
        <f>W536*(1-'Annexe 1. Taux de référence'!$E34)</f>
        <v>0</v>
      </c>
      <c r="X1312" s="422">
        <f>X536*(1-'Annexe 1. Taux de référence'!$E34)</f>
        <v>0</v>
      </c>
      <c r="Y1312" s="421">
        <f>Y536*(1-'Annexe 1. Taux de référence'!$E34)</f>
        <v>0</v>
      </c>
      <c r="Z1312" s="421">
        <f>Z536*(1-'Annexe 1. Taux de référence'!$E34)</f>
        <v>0</v>
      </c>
      <c r="AA1312" s="421">
        <f>AA536*(1-'Annexe 1. Taux de référence'!$E34)</f>
        <v>0</v>
      </c>
      <c r="AB1312" s="421">
        <f>AB536*(1-'Annexe 1. Taux de référence'!$E34)</f>
        <v>0</v>
      </c>
      <c r="AC1312" s="408">
        <f t="shared" si="531"/>
        <v>0</v>
      </c>
      <c r="AD1312" s="833"/>
      <c r="AE1312" s="834"/>
      <c r="AF1312" s="835"/>
    </row>
    <row r="1313" spans="1:32" ht="15" customHeight="1" outlineLevel="1" x14ac:dyDescent="0.2">
      <c r="A1313" s="11">
        <v>142</v>
      </c>
      <c r="B1313" s="669"/>
      <c r="C1313" s="298"/>
      <c r="D1313" s="844" t="s">
        <v>22</v>
      </c>
      <c r="E1313" s="845"/>
      <c r="F1313" s="845"/>
      <c r="G1313" s="845"/>
      <c r="H1313" s="845"/>
      <c r="I1313" s="845"/>
      <c r="J1313" s="845"/>
      <c r="K1313" s="845"/>
      <c r="L1313" s="845"/>
      <c r="M1313" s="845"/>
      <c r="N1313" s="845"/>
      <c r="O1313" s="845"/>
      <c r="P1313" s="845"/>
      <c r="Q1313" s="845"/>
      <c r="R1313" s="845"/>
      <c r="S1313" s="845"/>
      <c r="T1313" s="845"/>
      <c r="U1313" s="845"/>
      <c r="V1313" s="845"/>
      <c r="W1313" s="845"/>
      <c r="X1313" s="845"/>
      <c r="Y1313" s="845"/>
      <c r="Z1313" s="845"/>
      <c r="AA1313" s="845"/>
      <c r="AB1313" s="845"/>
      <c r="AC1313" s="845"/>
      <c r="AD1313" s="845"/>
      <c r="AE1313" s="845"/>
      <c r="AF1313" s="846"/>
    </row>
    <row r="1314" spans="1:32" ht="15" customHeight="1" outlineLevel="1" x14ac:dyDescent="0.2">
      <c r="A1314" s="11">
        <v>143</v>
      </c>
      <c r="B1314" s="669"/>
      <c r="C1314" s="298"/>
      <c r="D1314" s="298"/>
      <c r="E1314" s="918" t="s">
        <v>118</v>
      </c>
      <c r="F1314" s="919"/>
      <c r="G1314" s="919"/>
      <c r="H1314" s="919"/>
      <c r="I1314" s="919"/>
      <c r="J1314" s="919"/>
      <c r="K1314" s="919"/>
      <c r="L1314" s="920"/>
      <c r="M1314" s="407">
        <f>SUBTOTAL(9,M1315:M1316)</f>
        <v>0</v>
      </c>
      <c r="N1314" s="410">
        <f t="shared" ref="N1314:AC1314" si="534">SUBTOTAL(9,N1315:N1316)</f>
        <v>0</v>
      </c>
      <c r="O1314" s="414">
        <f t="shared" si="534"/>
        <v>0</v>
      </c>
      <c r="P1314" s="414">
        <f t="shared" si="534"/>
        <v>0</v>
      </c>
      <c r="Q1314" s="415">
        <f t="shared" si="534"/>
        <v>0</v>
      </c>
      <c r="R1314" s="410">
        <f t="shared" si="534"/>
        <v>0</v>
      </c>
      <c r="S1314" s="414">
        <f t="shared" si="534"/>
        <v>0</v>
      </c>
      <c r="T1314" s="413">
        <f t="shared" si="534"/>
        <v>0</v>
      </c>
      <c r="U1314" s="413">
        <f t="shared" si="534"/>
        <v>0</v>
      </c>
      <c r="V1314" s="413">
        <f t="shared" si="534"/>
        <v>0</v>
      </c>
      <c r="W1314" s="413">
        <f t="shared" si="534"/>
        <v>0</v>
      </c>
      <c r="X1314" s="413">
        <f t="shared" si="534"/>
        <v>0</v>
      </c>
      <c r="Y1314" s="413">
        <f t="shared" si="534"/>
        <v>0</v>
      </c>
      <c r="Z1314" s="413">
        <f t="shared" si="534"/>
        <v>0</v>
      </c>
      <c r="AA1314" s="413">
        <f t="shared" si="534"/>
        <v>0</v>
      </c>
      <c r="AB1314" s="411">
        <f t="shared" si="534"/>
        <v>0</v>
      </c>
      <c r="AC1314" s="407">
        <f t="shared" si="534"/>
        <v>0</v>
      </c>
      <c r="AD1314" s="1440"/>
      <c r="AE1314" s="1441"/>
      <c r="AF1314" s="1442"/>
    </row>
    <row r="1315" spans="1:32" ht="15" customHeight="1" outlineLevel="1" x14ac:dyDescent="0.2">
      <c r="A1315" s="11">
        <v>144</v>
      </c>
      <c r="B1315" s="669"/>
      <c r="C1315" s="298"/>
      <c r="D1315" s="298"/>
      <c r="E1315" s="299"/>
      <c r="F1315" s="856" t="s">
        <v>124</v>
      </c>
      <c r="G1315" s="857"/>
      <c r="H1315" s="857"/>
      <c r="I1315" s="857"/>
      <c r="J1315" s="857"/>
      <c r="K1315" s="857"/>
      <c r="L1315" s="858"/>
      <c r="M1315" s="408">
        <f t="shared" ref="M1315:M1316" si="535">M539</f>
        <v>0</v>
      </c>
      <c r="N1315" s="419">
        <f>M1315*(1-'Annexe 1. Taux de référence'!$E37)+N539*(1-'Annexe 1. Taux de référence'!$E37)</f>
        <v>0</v>
      </c>
      <c r="O1315" s="422">
        <f>O539*(1-'Annexe 1. Taux de référence'!$E37)</f>
        <v>0</v>
      </c>
      <c r="P1315" s="422">
        <f>P539*(1-'Annexe 1. Taux de référence'!$E37)</f>
        <v>0</v>
      </c>
      <c r="Q1315" s="423">
        <f>Q539*(1-'Annexe 1. Taux de référence'!$E37)</f>
        <v>0</v>
      </c>
      <c r="R1315" s="419">
        <f>R539*(1-'Annexe 1. Taux de référence'!$E37)</f>
        <v>0</v>
      </c>
      <c r="S1315" s="421">
        <f>S539*(1-'Annexe 1. Taux de référence'!$E37)</f>
        <v>0</v>
      </c>
      <c r="T1315" s="421">
        <f>T539*(1-'Annexe 1. Taux de référence'!$E37)</f>
        <v>0</v>
      </c>
      <c r="U1315" s="421">
        <f>U539*(1-'Annexe 1. Taux de référence'!$E37)</f>
        <v>0</v>
      </c>
      <c r="V1315" s="421">
        <f>V539*(1-'Annexe 1. Taux de référence'!$E37)</f>
        <v>0</v>
      </c>
      <c r="W1315" s="421">
        <f>W539*(1-'Annexe 1. Taux de référence'!$E37)</f>
        <v>0</v>
      </c>
      <c r="X1315" s="422">
        <f>X539*(1-'Annexe 1. Taux de référence'!$E37)</f>
        <v>0</v>
      </c>
      <c r="Y1315" s="421">
        <f>Y539*(1-'Annexe 1. Taux de référence'!$E37)</f>
        <v>0</v>
      </c>
      <c r="Z1315" s="421">
        <f>Z539*(1-'Annexe 1. Taux de référence'!$E37)</f>
        <v>0</v>
      </c>
      <c r="AA1315" s="421">
        <f>AA539*(1-'Annexe 1. Taux de référence'!$E37)</f>
        <v>0</v>
      </c>
      <c r="AB1315" s="421">
        <f>AB539*(1-'Annexe 1. Taux de référence'!$E37)</f>
        <v>0</v>
      </c>
      <c r="AC1315" s="408">
        <f t="shared" ref="AC1315:AC1334" si="536">AC539</f>
        <v>0</v>
      </c>
      <c r="AD1315" s="1443"/>
      <c r="AE1315" s="1444"/>
      <c r="AF1315" s="1445"/>
    </row>
    <row r="1316" spans="1:32" ht="15" customHeight="1" outlineLevel="1" x14ac:dyDescent="0.2">
      <c r="A1316" s="11">
        <v>145</v>
      </c>
      <c r="B1316" s="669"/>
      <c r="C1316" s="298"/>
      <c r="D1316" s="298"/>
      <c r="E1316" s="299"/>
      <c r="F1316" s="859" t="s">
        <v>571</v>
      </c>
      <c r="G1316" s="860"/>
      <c r="H1316" s="860"/>
      <c r="I1316" s="860"/>
      <c r="J1316" s="860"/>
      <c r="K1316" s="860"/>
      <c r="L1316" s="861"/>
      <c r="M1316" s="408">
        <f t="shared" si="535"/>
        <v>0</v>
      </c>
      <c r="N1316" s="419">
        <f>M1316*(1-'Annexe 1. Taux de référence'!$E38)+N540*(1-'Annexe 1. Taux de référence'!$E38)</f>
        <v>0</v>
      </c>
      <c r="O1316" s="422">
        <f>O540*(1-'Annexe 1. Taux de référence'!$E38)</f>
        <v>0</v>
      </c>
      <c r="P1316" s="422">
        <f>P540*(1-'Annexe 1. Taux de référence'!$E38)</f>
        <v>0</v>
      </c>
      <c r="Q1316" s="423">
        <f>Q540*(1-'Annexe 1. Taux de référence'!$E38)</f>
        <v>0</v>
      </c>
      <c r="R1316" s="419">
        <f>R540*(1-'Annexe 1. Taux de référence'!$E38)</f>
        <v>0</v>
      </c>
      <c r="S1316" s="421">
        <f>S540*(1-'Annexe 1. Taux de référence'!$E38)</f>
        <v>0</v>
      </c>
      <c r="T1316" s="421">
        <f>T540*(1-'Annexe 1. Taux de référence'!$E38)</f>
        <v>0</v>
      </c>
      <c r="U1316" s="421">
        <f>U540*(1-'Annexe 1. Taux de référence'!$E38)</f>
        <v>0</v>
      </c>
      <c r="V1316" s="421">
        <f>V540*(1-'Annexe 1. Taux de référence'!$E38)</f>
        <v>0</v>
      </c>
      <c r="W1316" s="421">
        <f>W540*(1-'Annexe 1. Taux de référence'!$E38)</f>
        <v>0</v>
      </c>
      <c r="X1316" s="422">
        <f>X540*(1-'Annexe 1. Taux de référence'!$E38)</f>
        <v>0</v>
      </c>
      <c r="Y1316" s="421">
        <f>Y540*(1-'Annexe 1. Taux de référence'!$E38)</f>
        <v>0</v>
      </c>
      <c r="Z1316" s="421">
        <f>Z540*(1-'Annexe 1. Taux de référence'!$E38)</f>
        <v>0</v>
      </c>
      <c r="AA1316" s="421">
        <f>AA540*(1-'Annexe 1. Taux de référence'!$E38)</f>
        <v>0</v>
      </c>
      <c r="AB1316" s="421">
        <f>AB540*(1-'Annexe 1. Taux de référence'!$E38)</f>
        <v>0</v>
      </c>
      <c r="AC1316" s="408">
        <f t="shared" si="536"/>
        <v>0</v>
      </c>
      <c r="AD1316" s="1443"/>
      <c r="AE1316" s="1444"/>
      <c r="AF1316" s="1445"/>
    </row>
    <row r="1317" spans="1:32" ht="15" customHeight="1" outlineLevel="1" x14ac:dyDescent="0.2">
      <c r="A1317" s="11">
        <v>146</v>
      </c>
      <c r="B1317" s="669"/>
      <c r="C1317" s="298"/>
      <c r="D1317" s="298"/>
      <c r="E1317" s="853" t="s">
        <v>119</v>
      </c>
      <c r="F1317" s="854"/>
      <c r="G1317" s="854"/>
      <c r="H1317" s="854"/>
      <c r="I1317" s="854"/>
      <c r="J1317" s="854"/>
      <c r="K1317" s="854"/>
      <c r="L1317" s="855"/>
      <c r="M1317" s="407">
        <f>SUBTOTAL(9,M1318:M1320)</f>
        <v>0</v>
      </c>
      <c r="N1317" s="410">
        <f t="shared" ref="N1317:AC1317" si="537">SUBTOTAL(9,N1318:N1320)</f>
        <v>0</v>
      </c>
      <c r="O1317" s="414">
        <f t="shared" si="537"/>
        <v>0</v>
      </c>
      <c r="P1317" s="414">
        <f t="shared" si="537"/>
        <v>0</v>
      </c>
      <c r="Q1317" s="415">
        <f t="shared" si="537"/>
        <v>0</v>
      </c>
      <c r="R1317" s="410">
        <f t="shared" si="537"/>
        <v>0</v>
      </c>
      <c r="S1317" s="414">
        <f t="shared" si="537"/>
        <v>0</v>
      </c>
      <c r="T1317" s="413">
        <f t="shared" si="537"/>
        <v>0</v>
      </c>
      <c r="U1317" s="413">
        <f t="shared" si="537"/>
        <v>0</v>
      </c>
      <c r="V1317" s="413">
        <f t="shared" si="537"/>
        <v>0</v>
      </c>
      <c r="W1317" s="413">
        <f t="shared" si="537"/>
        <v>0</v>
      </c>
      <c r="X1317" s="413">
        <f t="shared" si="537"/>
        <v>0</v>
      </c>
      <c r="Y1317" s="413">
        <f t="shared" si="537"/>
        <v>0</v>
      </c>
      <c r="Z1317" s="413">
        <f t="shared" si="537"/>
        <v>0</v>
      </c>
      <c r="AA1317" s="413">
        <f t="shared" si="537"/>
        <v>0</v>
      </c>
      <c r="AB1317" s="411">
        <f t="shared" si="537"/>
        <v>0</v>
      </c>
      <c r="AC1317" s="407">
        <f t="shared" si="537"/>
        <v>0</v>
      </c>
      <c r="AD1317" s="1443"/>
      <c r="AE1317" s="1444"/>
      <c r="AF1317" s="1445"/>
    </row>
    <row r="1318" spans="1:32" ht="15" customHeight="1" outlineLevel="1" x14ac:dyDescent="0.2">
      <c r="A1318" s="11">
        <v>147</v>
      </c>
      <c r="B1318" s="669"/>
      <c r="C1318" s="298"/>
      <c r="D1318" s="298"/>
      <c r="E1318" s="299"/>
      <c r="F1318" s="856" t="s">
        <v>116</v>
      </c>
      <c r="G1318" s="857"/>
      <c r="H1318" s="857"/>
      <c r="I1318" s="857"/>
      <c r="J1318" s="857"/>
      <c r="K1318" s="857"/>
      <c r="L1318" s="858"/>
      <c r="M1318" s="408">
        <f t="shared" ref="M1318:M1320" si="538">M542</f>
        <v>0</v>
      </c>
      <c r="N1318" s="419">
        <f>M1318*(1-'Annexe 1. Taux de référence'!$E40)+N542*(1-'Annexe 1. Taux de référence'!$E40)</f>
        <v>0</v>
      </c>
      <c r="O1318" s="422">
        <f>O542*(1-'Annexe 1. Taux de référence'!$E40)</f>
        <v>0</v>
      </c>
      <c r="P1318" s="422">
        <f>P542*(1-'Annexe 1. Taux de référence'!$E40)</f>
        <v>0</v>
      </c>
      <c r="Q1318" s="423">
        <f>Q542*(1-'Annexe 1. Taux de référence'!$E40)</f>
        <v>0</v>
      </c>
      <c r="R1318" s="419">
        <f>R542*(1-'Annexe 1. Taux de référence'!$E40)</f>
        <v>0</v>
      </c>
      <c r="S1318" s="421">
        <f>S542*(1-'Annexe 1. Taux de référence'!$E40)</f>
        <v>0</v>
      </c>
      <c r="T1318" s="421">
        <f>T542*(1-'Annexe 1. Taux de référence'!$E40)</f>
        <v>0</v>
      </c>
      <c r="U1318" s="421">
        <f>U542*(1-'Annexe 1. Taux de référence'!$E40)</f>
        <v>0</v>
      </c>
      <c r="V1318" s="421">
        <f>V542*(1-'Annexe 1. Taux de référence'!$E40)</f>
        <v>0</v>
      </c>
      <c r="W1318" s="421">
        <f>W542*(1-'Annexe 1. Taux de référence'!$E40)</f>
        <v>0</v>
      </c>
      <c r="X1318" s="422">
        <f>X542*(1-'Annexe 1. Taux de référence'!$E40)</f>
        <v>0</v>
      </c>
      <c r="Y1318" s="421">
        <f>Y542*(1-'Annexe 1. Taux de référence'!$E40)</f>
        <v>0</v>
      </c>
      <c r="Z1318" s="421">
        <f>Z542*(1-'Annexe 1. Taux de référence'!$E40)</f>
        <v>0</v>
      </c>
      <c r="AA1318" s="421">
        <f>AA542*(1-'Annexe 1. Taux de référence'!$E40)</f>
        <v>0</v>
      </c>
      <c r="AB1318" s="421">
        <f>AB542*(1-'Annexe 1. Taux de référence'!$E40)</f>
        <v>0</v>
      </c>
      <c r="AC1318" s="408">
        <f t="shared" si="536"/>
        <v>0</v>
      </c>
      <c r="AD1318" s="1443"/>
      <c r="AE1318" s="1444"/>
      <c r="AF1318" s="1445"/>
    </row>
    <row r="1319" spans="1:32" ht="15" customHeight="1" outlineLevel="1" x14ac:dyDescent="0.2">
      <c r="A1319" s="11">
        <v>148</v>
      </c>
      <c r="B1319" s="669"/>
      <c r="C1319" s="298"/>
      <c r="D1319" s="298"/>
      <c r="E1319" s="299"/>
      <c r="F1319" s="915" t="s">
        <v>567</v>
      </c>
      <c r="G1319" s="916"/>
      <c r="H1319" s="916"/>
      <c r="I1319" s="916"/>
      <c r="J1319" s="916"/>
      <c r="K1319" s="916"/>
      <c r="L1319" s="917"/>
      <c r="M1319" s="408">
        <f t="shared" si="538"/>
        <v>0</v>
      </c>
      <c r="N1319" s="419">
        <f>M1319*(1-'Annexe 1. Taux de référence'!$E41)+N543*(1-'Annexe 1. Taux de référence'!$E41)</f>
        <v>0</v>
      </c>
      <c r="O1319" s="422">
        <f>O543*(1-'Annexe 1. Taux de référence'!$E41)</f>
        <v>0</v>
      </c>
      <c r="P1319" s="422">
        <f>P543*(1-'Annexe 1. Taux de référence'!$E41)</f>
        <v>0</v>
      </c>
      <c r="Q1319" s="423">
        <f>Q543*(1-'Annexe 1. Taux de référence'!$E41)</f>
        <v>0</v>
      </c>
      <c r="R1319" s="419">
        <f>R543*(1-'Annexe 1. Taux de référence'!$E41)</f>
        <v>0</v>
      </c>
      <c r="S1319" s="421">
        <f>S543*(1-'Annexe 1. Taux de référence'!$E41)</f>
        <v>0</v>
      </c>
      <c r="T1319" s="421">
        <f>T543*(1-'Annexe 1. Taux de référence'!$E41)</f>
        <v>0</v>
      </c>
      <c r="U1319" s="421">
        <f>U543*(1-'Annexe 1. Taux de référence'!$E41)</f>
        <v>0</v>
      </c>
      <c r="V1319" s="421">
        <f>V543*(1-'Annexe 1. Taux de référence'!$E41)</f>
        <v>0</v>
      </c>
      <c r="W1319" s="421">
        <f>W543*(1-'Annexe 1. Taux de référence'!$E41)</f>
        <v>0</v>
      </c>
      <c r="X1319" s="422">
        <f>X543*(1-'Annexe 1. Taux de référence'!$E41)</f>
        <v>0</v>
      </c>
      <c r="Y1319" s="421">
        <f>Y543*(1-'Annexe 1. Taux de référence'!$E41)</f>
        <v>0</v>
      </c>
      <c r="Z1319" s="421">
        <f>Z543*(1-'Annexe 1. Taux de référence'!$E41)</f>
        <v>0</v>
      </c>
      <c r="AA1319" s="421">
        <f>AA543*(1-'Annexe 1. Taux de référence'!$E41)</f>
        <v>0</v>
      </c>
      <c r="AB1319" s="421">
        <f>AB543*(1-'Annexe 1. Taux de référence'!$E41)</f>
        <v>0</v>
      </c>
      <c r="AC1319" s="408">
        <f t="shared" si="536"/>
        <v>0</v>
      </c>
      <c r="AD1319" s="1443"/>
      <c r="AE1319" s="1444"/>
      <c r="AF1319" s="1445"/>
    </row>
    <row r="1320" spans="1:32" ht="27.75" customHeight="1" outlineLevel="1" x14ac:dyDescent="0.2">
      <c r="A1320" s="11">
        <v>149</v>
      </c>
      <c r="B1320" s="669"/>
      <c r="C1320" s="298"/>
      <c r="D1320" s="298"/>
      <c r="E1320" s="299"/>
      <c r="F1320" s="859" t="s">
        <v>431</v>
      </c>
      <c r="G1320" s="860"/>
      <c r="H1320" s="860"/>
      <c r="I1320" s="860"/>
      <c r="J1320" s="860"/>
      <c r="K1320" s="860"/>
      <c r="L1320" s="861"/>
      <c r="M1320" s="408">
        <f t="shared" si="538"/>
        <v>0</v>
      </c>
      <c r="N1320" s="419">
        <f>M1320*(1-'Annexe 1. Taux de référence'!$E42)+N544*(1-'Annexe 1. Taux de référence'!$E42)</f>
        <v>0</v>
      </c>
      <c r="O1320" s="422">
        <f>O544*(1-'Annexe 1. Taux de référence'!$E42)</f>
        <v>0</v>
      </c>
      <c r="P1320" s="422">
        <f>P544*(1-'Annexe 1. Taux de référence'!$E42)</f>
        <v>0</v>
      </c>
      <c r="Q1320" s="423">
        <f>Q544*(1-'Annexe 1. Taux de référence'!$E42)</f>
        <v>0</v>
      </c>
      <c r="R1320" s="419">
        <f>R544*(1-'Annexe 1. Taux de référence'!$E42)</f>
        <v>0</v>
      </c>
      <c r="S1320" s="421">
        <f>S544*(1-'Annexe 1. Taux de référence'!$E42)</f>
        <v>0</v>
      </c>
      <c r="T1320" s="421">
        <f>T544*(1-'Annexe 1. Taux de référence'!$E42)</f>
        <v>0</v>
      </c>
      <c r="U1320" s="421">
        <f>U544*(1-'Annexe 1. Taux de référence'!$E42)</f>
        <v>0</v>
      </c>
      <c r="V1320" s="421">
        <f>V544*(1-'Annexe 1. Taux de référence'!$E42)</f>
        <v>0</v>
      </c>
      <c r="W1320" s="421">
        <f>W544*(1-'Annexe 1. Taux de référence'!$E42)</f>
        <v>0</v>
      </c>
      <c r="X1320" s="422">
        <f>X544*(1-'Annexe 1. Taux de référence'!$E42)</f>
        <v>0</v>
      </c>
      <c r="Y1320" s="421">
        <f>Y544*(1-'Annexe 1. Taux de référence'!$E42)</f>
        <v>0</v>
      </c>
      <c r="Z1320" s="421">
        <f>Z544*(1-'Annexe 1. Taux de référence'!$E42)</f>
        <v>0</v>
      </c>
      <c r="AA1320" s="421">
        <f>AA544*(1-'Annexe 1. Taux de référence'!$E42)</f>
        <v>0</v>
      </c>
      <c r="AB1320" s="421">
        <f>AB544*(1-'Annexe 1. Taux de référence'!$E42)</f>
        <v>0</v>
      </c>
      <c r="AC1320" s="408">
        <f t="shared" si="536"/>
        <v>0</v>
      </c>
      <c r="AD1320" s="1443"/>
      <c r="AE1320" s="1444"/>
      <c r="AF1320" s="1445"/>
    </row>
    <row r="1321" spans="1:32" ht="15" customHeight="1" outlineLevel="1" x14ac:dyDescent="0.2">
      <c r="A1321" s="11">
        <v>150</v>
      </c>
      <c r="B1321" s="669"/>
      <c r="C1321" s="298"/>
      <c r="D1321" s="298"/>
      <c r="E1321" s="853" t="s">
        <v>120</v>
      </c>
      <c r="F1321" s="854"/>
      <c r="G1321" s="854"/>
      <c r="H1321" s="854"/>
      <c r="I1321" s="854"/>
      <c r="J1321" s="854"/>
      <c r="K1321" s="854"/>
      <c r="L1321" s="855"/>
      <c r="M1321" s="407">
        <f>SUBTOTAL(9,M1322:M1323)</f>
        <v>0</v>
      </c>
      <c r="N1321" s="410">
        <f t="shared" ref="N1321:AC1321" si="539">SUBTOTAL(9,N1322:N1323)</f>
        <v>0</v>
      </c>
      <c r="O1321" s="414">
        <f t="shared" si="539"/>
        <v>0</v>
      </c>
      <c r="P1321" s="414">
        <f t="shared" si="539"/>
        <v>0</v>
      </c>
      <c r="Q1321" s="415">
        <f t="shared" si="539"/>
        <v>0</v>
      </c>
      <c r="R1321" s="410">
        <f t="shared" si="539"/>
        <v>0</v>
      </c>
      <c r="S1321" s="414">
        <f t="shared" si="539"/>
        <v>0</v>
      </c>
      <c r="T1321" s="413">
        <f t="shared" si="539"/>
        <v>0</v>
      </c>
      <c r="U1321" s="413">
        <f t="shared" si="539"/>
        <v>0</v>
      </c>
      <c r="V1321" s="413">
        <f t="shared" si="539"/>
        <v>0</v>
      </c>
      <c r="W1321" s="413">
        <f t="shared" si="539"/>
        <v>0</v>
      </c>
      <c r="X1321" s="413">
        <f t="shared" si="539"/>
        <v>0</v>
      </c>
      <c r="Y1321" s="413">
        <f t="shared" si="539"/>
        <v>0</v>
      </c>
      <c r="Z1321" s="413">
        <f t="shared" si="539"/>
        <v>0</v>
      </c>
      <c r="AA1321" s="413">
        <f t="shared" si="539"/>
        <v>0</v>
      </c>
      <c r="AB1321" s="411">
        <f t="shared" si="539"/>
        <v>0</v>
      </c>
      <c r="AC1321" s="407">
        <f t="shared" si="539"/>
        <v>0</v>
      </c>
      <c r="AD1321" s="1443"/>
      <c r="AE1321" s="1444"/>
      <c r="AF1321" s="1445"/>
    </row>
    <row r="1322" spans="1:32" ht="15" customHeight="1" outlineLevel="1" x14ac:dyDescent="0.2">
      <c r="A1322" s="11">
        <v>151</v>
      </c>
      <c r="B1322" s="669"/>
      <c r="C1322" s="298"/>
      <c r="D1322" s="298"/>
      <c r="E1322" s="299"/>
      <c r="F1322" s="856" t="s">
        <v>117</v>
      </c>
      <c r="G1322" s="857"/>
      <c r="H1322" s="857"/>
      <c r="I1322" s="857"/>
      <c r="J1322" s="857"/>
      <c r="K1322" s="857"/>
      <c r="L1322" s="858"/>
      <c r="M1322" s="408">
        <f t="shared" ref="M1322:M1323" si="540">M546</f>
        <v>0</v>
      </c>
      <c r="N1322" s="419">
        <f>M1322*(1-'Annexe 1. Taux de référence'!$E44)+N546*(1-'Annexe 1. Taux de référence'!$E44)</f>
        <v>0</v>
      </c>
      <c r="O1322" s="422">
        <f>O546*(1-'Annexe 1. Taux de référence'!$E44)</f>
        <v>0</v>
      </c>
      <c r="P1322" s="422">
        <f>P546*(1-'Annexe 1. Taux de référence'!$E44)</f>
        <v>0</v>
      </c>
      <c r="Q1322" s="423">
        <f>Q546*(1-'Annexe 1. Taux de référence'!$E44)</f>
        <v>0</v>
      </c>
      <c r="R1322" s="419">
        <f>R546*(1-'Annexe 1. Taux de référence'!$E44)</f>
        <v>0</v>
      </c>
      <c r="S1322" s="421">
        <f>S546*(1-'Annexe 1. Taux de référence'!$E44)</f>
        <v>0</v>
      </c>
      <c r="T1322" s="421">
        <f>T546*(1-'Annexe 1. Taux de référence'!$E44)</f>
        <v>0</v>
      </c>
      <c r="U1322" s="421">
        <f>U546*(1-'Annexe 1. Taux de référence'!$E44)</f>
        <v>0</v>
      </c>
      <c r="V1322" s="421">
        <f>V546*(1-'Annexe 1. Taux de référence'!$E44)</f>
        <v>0</v>
      </c>
      <c r="W1322" s="421">
        <f>W546*(1-'Annexe 1. Taux de référence'!$E44)</f>
        <v>0</v>
      </c>
      <c r="X1322" s="422">
        <f>X546*(1-'Annexe 1. Taux de référence'!$E44)</f>
        <v>0</v>
      </c>
      <c r="Y1322" s="421">
        <f>Y546*(1-'Annexe 1. Taux de référence'!$E44)</f>
        <v>0</v>
      </c>
      <c r="Z1322" s="421">
        <f>Z546*(1-'Annexe 1. Taux de référence'!$E44)</f>
        <v>0</v>
      </c>
      <c r="AA1322" s="421">
        <f>AA546*(1-'Annexe 1. Taux de référence'!$E44)</f>
        <v>0</v>
      </c>
      <c r="AB1322" s="421">
        <f>AB546*(1-'Annexe 1. Taux de référence'!$E44)</f>
        <v>0</v>
      </c>
      <c r="AC1322" s="408">
        <f t="shared" si="536"/>
        <v>0</v>
      </c>
      <c r="AD1322" s="1443"/>
      <c r="AE1322" s="1444"/>
      <c r="AF1322" s="1445"/>
    </row>
    <row r="1323" spans="1:32" ht="15" customHeight="1" outlineLevel="1" x14ac:dyDescent="0.2">
      <c r="A1323" s="11">
        <v>152</v>
      </c>
      <c r="B1323" s="669"/>
      <c r="C1323" s="298"/>
      <c r="D1323" s="298"/>
      <c r="E1323" s="299"/>
      <c r="F1323" s="859" t="s">
        <v>572</v>
      </c>
      <c r="G1323" s="860"/>
      <c r="H1323" s="860"/>
      <c r="I1323" s="860"/>
      <c r="J1323" s="860"/>
      <c r="K1323" s="860"/>
      <c r="L1323" s="861"/>
      <c r="M1323" s="408">
        <f t="shared" si="540"/>
        <v>0</v>
      </c>
      <c r="N1323" s="419">
        <f>M1323*(1-'Annexe 1. Taux de référence'!$E45)+N547*(1-'Annexe 1. Taux de référence'!$E45)</f>
        <v>0</v>
      </c>
      <c r="O1323" s="422">
        <f>O547*(1-'Annexe 1. Taux de référence'!$E45)</f>
        <v>0</v>
      </c>
      <c r="P1323" s="422">
        <f>P547*(1-'Annexe 1. Taux de référence'!$E45)</f>
        <v>0</v>
      </c>
      <c r="Q1323" s="423">
        <f>Q547*(1-'Annexe 1. Taux de référence'!$E45)</f>
        <v>0</v>
      </c>
      <c r="R1323" s="419">
        <f>R547*(1-'Annexe 1. Taux de référence'!$E45)</f>
        <v>0</v>
      </c>
      <c r="S1323" s="421">
        <f>S547*(1-'Annexe 1. Taux de référence'!$E45)</f>
        <v>0</v>
      </c>
      <c r="T1323" s="421">
        <f>T547*(1-'Annexe 1. Taux de référence'!$E45)</f>
        <v>0</v>
      </c>
      <c r="U1323" s="421">
        <f>U547*(1-'Annexe 1. Taux de référence'!$E45)</f>
        <v>0</v>
      </c>
      <c r="V1323" s="421">
        <f>V547*(1-'Annexe 1. Taux de référence'!$E45)</f>
        <v>0</v>
      </c>
      <c r="W1323" s="421">
        <f>W547*(1-'Annexe 1. Taux de référence'!$E45)</f>
        <v>0</v>
      </c>
      <c r="X1323" s="422">
        <f>X547*(1-'Annexe 1. Taux de référence'!$E45)</f>
        <v>0</v>
      </c>
      <c r="Y1323" s="421">
        <f>Y547*(1-'Annexe 1. Taux de référence'!$E45)</f>
        <v>0</v>
      </c>
      <c r="Z1323" s="421">
        <f>Z547*(1-'Annexe 1. Taux de référence'!$E45)</f>
        <v>0</v>
      </c>
      <c r="AA1323" s="421">
        <f>AA547*(1-'Annexe 1. Taux de référence'!$E45)</f>
        <v>0</v>
      </c>
      <c r="AB1323" s="421">
        <f>AB547*(1-'Annexe 1. Taux de référence'!$E45)</f>
        <v>0</v>
      </c>
      <c r="AC1323" s="408">
        <f t="shared" si="536"/>
        <v>0</v>
      </c>
      <c r="AD1323" s="1443"/>
      <c r="AE1323" s="1444"/>
      <c r="AF1323" s="1445"/>
    </row>
    <row r="1324" spans="1:32" ht="15" customHeight="1" outlineLevel="1" x14ac:dyDescent="0.2">
      <c r="A1324" s="11">
        <v>153</v>
      </c>
      <c r="B1324" s="669"/>
      <c r="C1324" s="298"/>
      <c r="D1324" s="298"/>
      <c r="E1324" s="853" t="s">
        <v>121</v>
      </c>
      <c r="F1324" s="854"/>
      <c r="G1324" s="854"/>
      <c r="H1324" s="854"/>
      <c r="I1324" s="854"/>
      <c r="J1324" s="854"/>
      <c r="K1324" s="854"/>
      <c r="L1324" s="855"/>
      <c r="M1324" s="407">
        <f>SUBTOTAL(9,M1325:M1327)</f>
        <v>0</v>
      </c>
      <c r="N1324" s="410">
        <f t="shared" ref="N1324:AC1324" si="541">SUBTOTAL(9,N1325:N1327)</f>
        <v>0</v>
      </c>
      <c r="O1324" s="414">
        <f t="shared" si="541"/>
        <v>0</v>
      </c>
      <c r="P1324" s="414">
        <f t="shared" si="541"/>
        <v>0</v>
      </c>
      <c r="Q1324" s="415">
        <f t="shared" si="541"/>
        <v>0</v>
      </c>
      <c r="R1324" s="410">
        <f t="shared" si="541"/>
        <v>0</v>
      </c>
      <c r="S1324" s="414">
        <f t="shared" si="541"/>
        <v>0</v>
      </c>
      <c r="T1324" s="413">
        <f t="shared" si="541"/>
        <v>0</v>
      </c>
      <c r="U1324" s="413">
        <f t="shared" si="541"/>
        <v>0</v>
      </c>
      <c r="V1324" s="413">
        <f t="shared" si="541"/>
        <v>0</v>
      </c>
      <c r="W1324" s="413">
        <f t="shared" si="541"/>
        <v>0</v>
      </c>
      <c r="X1324" s="413">
        <f t="shared" si="541"/>
        <v>0</v>
      </c>
      <c r="Y1324" s="413">
        <f t="shared" si="541"/>
        <v>0</v>
      </c>
      <c r="Z1324" s="413">
        <f t="shared" si="541"/>
        <v>0</v>
      </c>
      <c r="AA1324" s="413">
        <f t="shared" si="541"/>
        <v>0</v>
      </c>
      <c r="AB1324" s="411">
        <f t="shared" si="541"/>
        <v>0</v>
      </c>
      <c r="AC1324" s="407">
        <f t="shared" si="541"/>
        <v>0</v>
      </c>
      <c r="AD1324" s="1443"/>
      <c r="AE1324" s="1444"/>
      <c r="AF1324" s="1445"/>
    </row>
    <row r="1325" spans="1:32" ht="15" customHeight="1" outlineLevel="1" x14ac:dyDescent="0.2">
      <c r="A1325" s="11">
        <v>154</v>
      </c>
      <c r="B1325" s="669"/>
      <c r="C1325" s="298"/>
      <c r="D1325" s="298"/>
      <c r="E1325" s="299"/>
      <c r="F1325" s="856" t="s">
        <v>122</v>
      </c>
      <c r="G1325" s="857"/>
      <c r="H1325" s="857"/>
      <c r="I1325" s="857"/>
      <c r="J1325" s="857"/>
      <c r="K1325" s="857"/>
      <c r="L1325" s="858"/>
      <c r="M1325" s="408">
        <f t="shared" ref="M1325:M1327" si="542">M549</f>
        <v>0</v>
      </c>
      <c r="N1325" s="419">
        <f>M1325*(1-'Annexe 1. Taux de référence'!$E47)+N549*(1-'Annexe 1. Taux de référence'!$E47)</f>
        <v>0</v>
      </c>
      <c r="O1325" s="422">
        <f>O549*(1-'Annexe 1. Taux de référence'!$E47)</f>
        <v>0</v>
      </c>
      <c r="P1325" s="422">
        <f>P549*(1-'Annexe 1. Taux de référence'!$E47)</f>
        <v>0</v>
      </c>
      <c r="Q1325" s="423">
        <f>Q549*(1-'Annexe 1. Taux de référence'!$E47)</f>
        <v>0</v>
      </c>
      <c r="R1325" s="419">
        <f>R549*(1-'Annexe 1. Taux de référence'!$E47)</f>
        <v>0</v>
      </c>
      <c r="S1325" s="421">
        <f>S549*(1-'Annexe 1. Taux de référence'!$E47)</f>
        <v>0</v>
      </c>
      <c r="T1325" s="421">
        <f>T549*(1-'Annexe 1. Taux de référence'!$E47)</f>
        <v>0</v>
      </c>
      <c r="U1325" s="421">
        <f>U549*(1-'Annexe 1. Taux de référence'!$E47)</f>
        <v>0</v>
      </c>
      <c r="V1325" s="421">
        <f>V549*(1-'Annexe 1. Taux de référence'!$E47)</f>
        <v>0</v>
      </c>
      <c r="W1325" s="421">
        <f>W549*(1-'Annexe 1. Taux de référence'!$E47)</f>
        <v>0</v>
      </c>
      <c r="X1325" s="422">
        <f>X549*(1-'Annexe 1. Taux de référence'!$E47)</f>
        <v>0</v>
      </c>
      <c r="Y1325" s="421">
        <f>Y549*(1-'Annexe 1. Taux de référence'!$E47)</f>
        <v>0</v>
      </c>
      <c r="Z1325" s="421">
        <f>Z549*(1-'Annexe 1. Taux de référence'!$E47)</f>
        <v>0</v>
      </c>
      <c r="AA1325" s="421">
        <f>AA549*(1-'Annexe 1. Taux de référence'!$E47)</f>
        <v>0</v>
      </c>
      <c r="AB1325" s="421">
        <f>AB549*(1-'Annexe 1. Taux de référence'!$E47)</f>
        <v>0</v>
      </c>
      <c r="AC1325" s="408">
        <f t="shared" si="536"/>
        <v>0</v>
      </c>
      <c r="AD1325" s="1443"/>
      <c r="AE1325" s="1444"/>
      <c r="AF1325" s="1445"/>
    </row>
    <row r="1326" spans="1:32" ht="15" customHeight="1" outlineLevel="1" x14ac:dyDescent="0.2">
      <c r="A1326" s="11">
        <v>155</v>
      </c>
      <c r="B1326" s="669"/>
      <c r="C1326" s="298"/>
      <c r="D1326" s="298"/>
      <c r="E1326" s="299"/>
      <c r="F1326" s="915" t="s">
        <v>573</v>
      </c>
      <c r="G1326" s="916"/>
      <c r="H1326" s="916"/>
      <c r="I1326" s="916"/>
      <c r="J1326" s="916"/>
      <c r="K1326" s="916"/>
      <c r="L1326" s="917"/>
      <c r="M1326" s="408">
        <f t="shared" si="542"/>
        <v>0</v>
      </c>
      <c r="N1326" s="419">
        <f>M1326*(1-'Annexe 1. Taux de référence'!$E48)+N550*(1-'Annexe 1. Taux de référence'!$E48)</f>
        <v>0</v>
      </c>
      <c r="O1326" s="422">
        <f>O550*(1-'Annexe 1. Taux de référence'!$E48)</f>
        <v>0</v>
      </c>
      <c r="P1326" s="422">
        <f>P550*(1-'Annexe 1. Taux de référence'!$E48)</f>
        <v>0</v>
      </c>
      <c r="Q1326" s="423">
        <f>Q550*(1-'Annexe 1. Taux de référence'!$E48)</f>
        <v>0</v>
      </c>
      <c r="R1326" s="419">
        <f>R550*(1-'Annexe 1. Taux de référence'!$E48)</f>
        <v>0</v>
      </c>
      <c r="S1326" s="421">
        <f>S550*(1-'Annexe 1. Taux de référence'!$E48)</f>
        <v>0</v>
      </c>
      <c r="T1326" s="421">
        <f>T550*(1-'Annexe 1. Taux de référence'!$E48)</f>
        <v>0</v>
      </c>
      <c r="U1326" s="421">
        <f>U550*(1-'Annexe 1. Taux de référence'!$E48)</f>
        <v>0</v>
      </c>
      <c r="V1326" s="421">
        <f>V550*(1-'Annexe 1. Taux de référence'!$E48)</f>
        <v>0</v>
      </c>
      <c r="W1326" s="421">
        <f>W550*(1-'Annexe 1. Taux de référence'!$E48)</f>
        <v>0</v>
      </c>
      <c r="X1326" s="422">
        <f>X550*(1-'Annexe 1. Taux de référence'!$E48)</f>
        <v>0</v>
      </c>
      <c r="Y1326" s="421">
        <f>Y550*(1-'Annexe 1. Taux de référence'!$E48)</f>
        <v>0</v>
      </c>
      <c r="Z1326" s="421">
        <f>Z550*(1-'Annexe 1. Taux de référence'!$E48)</f>
        <v>0</v>
      </c>
      <c r="AA1326" s="421">
        <f>AA550*(1-'Annexe 1. Taux de référence'!$E48)</f>
        <v>0</v>
      </c>
      <c r="AB1326" s="421">
        <f>AB550*(1-'Annexe 1. Taux de référence'!$E48)</f>
        <v>0</v>
      </c>
      <c r="AC1326" s="408">
        <f t="shared" si="536"/>
        <v>0</v>
      </c>
      <c r="AD1326" s="1443"/>
      <c r="AE1326" s="1444"/>
      <c r="AF1326" s="1445"/>
    </row>
    <row r="1327" spans="1:32" ht="27.75" customHeight="1" outlineLevel="1" x14ac:dyDescent="0.2">
      <c r="A1327" s="11">
        <v>156</v>
      </c>
      <c r="B1327" s="669"/>
      <c r="C1327" s="298"/>
      <c r="D1327" s="298"/>
      <c r="E1327" s="299"/>
      <c r="F1327" s="859" t="s">
        <v>432</v>
      </c>
      <c r="G1327" s="860"/>
      <c r="H1327" s="860"/>
      <c r="I1327" s="860"/>
      <c r="J1327" s="860"/>
      <c r="K1327" s="860"/>
      <c r="L1327" s="861"/>
      <c r="M1327" s="408">
        <f t="shared" si="542"/>
        <v>0</v>
      </c>
      <c r="N1327" s="419">
        <f>M1327*(1-'Annexe 1. Taux de référence'!$E49)+N551*(1-'Annexe 1. Taux de référence'!$E49)</f>
        <v>0</v>
      </c>
      <c r="O1327" s="422">
        <f>O551*(1-'Annexe 1. Taux de référence'!$E49)</f>
        <v>0</v>
      </c>
      <c r="P1327" s="422">
        <f>P551*(1-'Annexe 1. Taux de référence'!$E49)</f>
        <v>0</v>
      </c>
      <c r="Q1327" s="423">
        <f>Q551*(1-'Annexe 1. Taux de référence'!$E49)</f>
        <v>0</v>
      </c>
      <c r="R1327" s="419">
        <f>R551*(1-'Annexe 1. Taux de référence'!$E49)</f>
        <v>0</v>
      </c>
      <c r="S1327" s="421">
        <f>S551*(1-'Annexe 1. Taux de référence'!$E49)</f>
        <v>0</v>
      </c>
      <c r="T1327" s="421">
        <f>T551*(1-'Annexe 1. Taux de référence'!$E49)</f>
        <v>0</v>
      </c>
      <c r="U1327" s="421">
        <f>U551*(1-'Annexe 1. Taux de référence'!$E49)</f>
        <v>0</v>
      </c>
      <c r="V1327" s="421">
        <f>V551*(1-'Annexe 1. Taux de référence'!$E49)</f>
        <v>0</v>
      </c>
      <c r="W1327" s="421">
        <f>W551*(1-'Annexe 1. Taux de référence'!$E49)</f>
        <v>0</v>
      </c>
      <c r="X1327" s="422">
        <f>X551*(1-'Annexe 1. Taux de référence'!$E49)</f>
        <v>0</v>
      </c>
      <c r="Y1327" s="421">
        <f>Y551*(1-'Annexe 1. Taux de référence'!$E49)</f>
        <v>0</v>
      </c>
      <c r="Z1327" s="421">
        <f>Z551*(1-'Annexe 1. Taux de référence'!$E49)</f>
        <v>0</v>
      </c>
      <c r="AA1327" s="421">
        <f>AA551*(1-'Annexe 1. Taux de référence'!$E49)</f>
        <v>0</v>
      </c>
      <c r="AB1327" s="421">
        <f>AB551*(1-'Annexe 1. Taux de référence'!$E49)</f>
        <v>0</v>
      </c>
      <c r="AC1327" s="408">
        <f t="shared" si="536"/>
        <v>0</v>
      </c>
      <c r="AD1327" s="1443"/>
      <c r="AE1327" s="1444"/>
      <c r="AF1327" s="1445"/>
    </row>
    <row r="1328" spans="1:32" ht="15" customHeight="1" outlineLevel="1" x14ac:dyDescent="0.2">
      <c r="A1328" s="11">
        <v>157</v>
      </c>
      <c r="B1328" s="669"/>
      <c r="C1328" s="298"/>
      <c r="D1328" s="298"/>
      <c r="E1328" s="853" t="s">
        <v>546</v>
      </c>
      <c r="F1328" s="854"/>
      <c r="G1328" s="854"/>
      <c r="H1328" s="854"/>
      <c r="I1328" s="854"/>
      <c r="J1328" s="854"/>
      <c r="K1328" s="854"/>
      <c r="L1328" s="855"/>
      <c r="M1328" s="407">
        <f>SUBTOTAL(9,M1329:M1330)</f>
        <v>0</v>
      </c>
      <c r="N1328" s="410">
        <f t="shared" ref="N1328:AC1328" si="543">SUBTOTAL(9,N1329:N1330)</f>
        <v>0</v>
      </c>
      <c r="O1328" s="414">
        <f t="shared" si="543"/>
        <v>0</v>
      </c>
      <c r="P1328" s="414">
        <f t="shared" si="543"/>
        <v>0</v>
      </c>
      <c r="Q1328" s="415">
        <f t="shared" si="543"/>
        <v>0</v>
      </c>
      <c r="R1328" s="410">
        <f t="shared" si="543"/>
        <v>0</v>
      </c>
      <c r="S1328" s="414">
        <f t="shared" si="543"/>
        <v>0</v>
      </c>
      <c r="T1328" s="413">
        <f t="shared" si="543"/>
        <v>0</v>
      </c>
      <c r="U1328" s="413">
        <f t="shared" si="543"/>
        <v>0</v>
      </c>
      <c r="V1328" s="413">
        <f t="shared" si="543"/>
        <v>0</v>
      </c>
      <c r="W1328" s="413">
        <f t="shared" si="543"/>
        <v>0</v>
      </c>
      <c r="X1328" s="413">
        <f t="shared" si="543"/>
        <v>0</v>
      </c>
      <c r="Y1328" s="413">
        <f t="shared" si="543"/>
        <v>0</v>
      </c>
      <c r="Z1328" s="413">
        <f t="shared" si="543"/>
        <v>0</v>
      </c>
      <c r="AA1328" s="413">
        <f t="shared" si="543"/>
        <v>0</v>
      </c>
      <c r="AB1328" s="411">
        <f t="shared" si="543"/>
        <v>0</v>
      </c>
      <c r="AC1328" s="407">
        <f t="shared" si="543"/>
        <v>0</v>
      </c>
      <c r="AD1328" s="1443"/>
      <c r="AE1328" s="1444"/>
      <c r="AF1328" s="1445"/>
    </row>
    <row r="1329" spans="1:32" ht="27.75" customHeight="1" outlineLevel="1" x14ac:dyDescent="0.2">
      <c r="A1329" s="11">
        <v>158</v>
      </c>
      <c r="B1329" s="687"/>
      <c r="C1329" s="608"/>
      <c r="D1329" s="608"/>
      <c r="E1329" s="694"/>
      <c r="F1329" s="856" t="s">
        <v>547</v>
      </c>
      <c r="G1329" s="857"/>
      <c r="H1329" s="857"/>
      <c r="I1329" s="857"/>
      <c r="J1329" s="857"/>
      <c r="K1329" s="857"/>
      <c r="L1329" s="858"/>
      <c r="M1329" s="408">
        <f t="shared" ref="M1329:M1330" si="544">M553</f>
        <v>0</v>
      </c>
      <c r="N1329" s="419">
        <f>M1329*(1-'Annexe 1. Taux de référence'!$E51)+N553*(1-'Annexe 1. Taux de référence'!$E51)</f>
        <v>0</v>
      </c>
      <c r="O1329" s="422">
        <f>O553*(1-'Annexe 1. Taux de référence'!$E51)</f>
        <v>0</v>
      </c>
      <c r="P1329" s="422">
        <f>P553*(1-'Annexe 1. Taux de référence'!$E51)</f>
        <v>0</v>
      </c>
      <c r="Q1329" s="423">
        <f>Q553*(1-'Annexe 1. Taux de référence'!$E51)</f>
        <v>0</v>
      </c>
      <c r="R1329" s="419">
        <f>R553*(1-'Annexe 1. Taux de référence'!$E51)</f>
        <v>0</v>
      </c>
      <c r="S1329" s="421">
        <f>S553*(1-'Annexe 1. Taux de référence'!$E51)</f>
        <v>0</v>
      </c>
      <c r="T1329" s="421">
        <f>T553*(1-'Annexe 1. Taux de référence'!$E51)</f>
        <v>0</v>
      </c>
      <c r="U1329" s="421">
        <f>U553*(1-'Annexe 1. Taux de référence'!$E51)</f>
        <v>0</v>
      </c>
      <c r="V1329" s="421">
        <f>V553*(1-'Annexe 1. Taux de référence'!$E51)</f>
        <v>0</v>
      </c>
      <c r="W1329" s="421">
        <f>W553*(1-'Annexe 1. Taux de référence'!$E51)</f>
        <v>0</v>
      </c>
      <c r="X1329" s="422">
        <f>X553*(1-'Annexe 1. Taux de référence'!$E51)</f>
        <v>0</v>
      </c>
      <c r="Y1329" s="421">
        <f>Y553*(1-'Annexe 1. Taux de référence'!$E51)</f>
        <v>0</v>
      </c>
      <c r="Z1329" s="421">
        <f>Z553*(1-'Annexe 1. Taux de référence'!$E51)</f>
        <v>0</v>
      </c>
      <c r="AA1329" s="421">
        <f>AA553*(1-'Annexe 1. Taux de référence'!$E51)</f>
        <v>0</v>
      </c>
      <c r="AB1329" s="421">
        <f>AB553*(1-'Annexe 1. Taux de référence'!$E51)</f>
        <v>0</v>
      </c>
      <c r="AC1329" s="408">
        <f t="shared" si="536"/>
        <v>0</v>
      </c>
      <c r="AD1329" s="1446"/>
      <c r="AE1329" s="1447"/>
      <c r="AF1329" s="1448"/>
    </row>
    <row r="1330" spans="1:32" ht="15" customHeight="1" outlineLevel="1" x14ac:dyDescent="0.2">
      <c r="A1330" s="11">
        <v>159</v>
      </c>
      <c r="B1330" s="325"/>
      <c r="C1330" s="778"/>
      <c r="D1330" s="778"/>
      <c r="E1330" s="781"/>
      <c r="F1330" s="859" t="s">
        <v>570</v>
      </c>
      <c r="G1330" s="860"/>
      <c r="H1330" s="860"/>
      <c r="I1330" s="860"/>
      <c r="J1330" s="860"/>
      <c r="K1330" s="860"/>
      <c r="L1330" s="861"/>
      <c r="M1330" s="408">
        <f t="shared" si="544"/>
        <v>0</v>
      </c>
      <c r="N1330" s="419">
        <f>M1330*(1-'Annexe 1. Taux de référence'!$E52)+N554*(1-'Annexe 1. Taux de référence'!$E52)</f>
        <v>0</v>
      </c>
      <c r="O1330" s="422">
        <f>O554*(1-'Annexe 1. Taux de référence'!$E52)</f>
        <v>0</v>
      </c>
      <c r="P1330" s="422">
        <f>P554*(1-'Annexe 1. Taux de référence'!$E52)</f>
        <v>0</v>
      </c>
      <c r="Q1330" s="423">
        <f>Q554*(1-'Annexe 1. Taux de référence'!$E52)</f>
        <v>0</v>
      </c>
      <c r="R1330" s="419">
        <f>R554*(1-'Annexe 1. Taux de référence'!$E52)</f>
        <v>0</v>
      </c>
      <c r="S1330" s="421">
        <f>S554*(1-'Annexe 1. Taux de référence'!$E52)</f>
        <v>0</v>
      </c>
      <c r="T1330" s="421">
        <f>T554*(1-'Annexe 1. Taux de référence'!$E52)</f>
        <v>0</v>
      </c>
      <c r="U1330" s="421">
        <f>U554*(1-'Annexe 1. Taux de référence'!$E52)</f>
        <v>0</v>
      </c>
      <c r="V1330" s="421">
        <f>V554*(1-'Annexe 1. Taux de référence'!$E52)</f>
        <v>0</v>
      </c>
      <c r="W1330" s="421">
        <f>W554*(1-'Annexe 1. Taux de référence'!$E52)</f>
        <v>0</v>
      </c>
      <c r="X1330" s="422">
        <f>X554*(1-'Annexe 1. Taux de référence'!$E52)</f>
        <v>0</v>
      </c>
      <c r="Y1330" s="421">
        <f>Y554*(1-'Annexe 1. Taux de référence'!$E52)</f>
        <v>0</v>
      </c>
      <c r="Z1330" s="421">
        <f>Z554*(1-'Annexe 1. Taux de référence'!$E52)</f>
        <v>0</v>
      </c>
      <c r="AA1330" s="421">
        <f>AA554*(1-'Annexe 1. Taux de référence'!$E52)</f>
        <v>0</v>
      </c>
      <c r="AB1330" s="421">
        <f>AB554*(1-'Annexe 1. Taux de référence'!$E52)</f>
        <v>0</v>
      </c>
      <c r="AC1330" s="408">
        <f t="shared" si="536"/>
        <v>0</v>
      </c>
      <c r="AD1330" s="897"/>
      <c r="AE1330" s="898"/>
      <c r="AF1330" s="899"/>
    </row>
    <row r="1331" spans="1:32" ht="15" customHeight="1" outlineLevel="1" x14ac:dyDescent="0.2">
      <c r="A1331" s="11">
        <v>160</v>
      </c>
      <c r="B1331" s="669"/>
      <c r="C1331" s="298"/>
      <c r="D1331" s="298"/>
      <c r="E1331" s="853" t="s">
        <v>548</v>
      </c>
      <c r="F1331" s="854"/>
      <c r="G1331" s="854"/>
      <c r="H1331" s="854"/>
      <c r="I1331" s="854"/>
      <c r="J1331" s="854"/>
      <c r="K1331" s="854"/>
      <c r="L1331" s="855"/>
      <c r="M1331" s="407">
        <f>SUBTOTAL(9,M1332:M1334)</f>
        <v>0</v>
      </c>
      <c r="N1331" s="410">
        <f t="shared" ref="N1331:AC1331" si="545">SUBTOTAL(9,N1332:N1334)</f>
        <v>0</v>
      </c>
      <c r="O1331" s="414">
        <f t="shared" si="545"/>
        <v>0</v>
      </c>
      <c r="P1331" s="414">
        <f t="shared" si="545"/>
        <v>0</v>
      </c>
      <c r="Q1331" s="415">
        <f t="shared" si="545"/>
        <v>0</v>
      </c>
      <c r="R1331" s="410">
        <f t="shared" si="545"/>
        <v>0</v>
      </c>
      <c r="S1331" s="414">
        <f t="shared" si="545"/>
        <v>0</v>
      </c>
      <c r="T1331" s="413">
        <f t="shared" si="545"/>
        <v>0</v>
      </c>
      <c r="U1331" s="413">
        <f t="shared" si="545"/>
        <v>0</v>
      </c>
      <c r="V1331" s="413">
        <f t="shared" si="545"/>
        <v>0</v>
      </c>
      <c r="W1331" s="413">
        <f t="shared" si="545"/>
        <v>0</v>
      </c>
      <c r="X1331" s="413">
        <f t="shared" si="545"/>
        <v>0</v>
      </c>
      <c r="Y1331" s="413">
        <f t="shared" si="545"/>
        <v>0</v>
      </c>
      <c r="Z1331" s="413">
        <f t="shared" si="545"/>
        <v>0</v>
      </c>
      <c r="AA1331" s="413">
        <f t="shared" si="545"/>
        <v>0</v>
      </c>
      <c r="AB1331" s="411">
        <f t="shared" si="545"/>
        <v>0</v>
      </c>
      <c r="AC1331" s="407">
        <f t="shared" si="545"/>
        <v>0</v>
      </c>
      <c r="AD1331" s="900"/>
      <c r="AE1331" s="901"/>
      <c r="AF1331" s="902"/>
    </row>
    <row r="1332" spans="1:32" ht="15" customHeight="1" outlineLevel="1" x14ac:dyDescent="0.2">
      <c r="A1332" s="11">
        <v>161</v>
      </c>
      <c r="B1332" s="669"/>
      <c r="C1332" s="298"/>
      <c r="D1332" s="298"/>
      <c r="E1332" s="299"/>
      <c r="F1332" s="856" t="s">
        <v>549</v>
      </c>
      <c r="G1332" s="857"/>
      <c r="H1332" s="857"/>
      <c r="I1332" s="857"/>
      <c r="J1332" s="857"/>
      <c r="K1332" s="857"/>
      <c r="L1332" s="858"/>
      <c r="M1332" s="408">
        <f t="shared" ref="M1332:M1334" si="546">M556</f>
        <v>0</v>
      </c>
      <c r="N1332" s="419">
        <f>M1332*(1-'Annexe 1. Taux de référence'!$E54)+N556*(1-'Annexe 1. Taux de référence'!$E54)</f>
        <v>0</v>
      </c>
      <c r="O1332" s="422">
        <f>O556*(1-'Annexe 1. Taux de référence'!$E54)</f>
        <v>0</v>
      </c>
      <c r="P1332" s="422">
        <f>P556*(1-'Annexe 1. Taux de référence'!$E54)</f>
        <v>0</v>
      </c>
      <c r="Q1332" s="423">
        <f>Q556*(1-'Annexe 1. Taux de référence'!$E54)</f>
        <v>0</v>
      </c>
      <c r="R1332" s="419">
        <f>R556*(1-'Annexe 1. Taux de référence'!$E54)</f>
        <v>0</v>
      </c>
      <c r="S1332" s="421">
        <f>S556*(1-'Annexe 1. Taux de référence'!$E54)</f>
        <v>0</v>
      </c>
      <c r="T1332" s="421">
        <f>T556*(1-'Annexe 1. Taux de référence'!$E54)</f>
        <v>0</v>
      </c>
      <c r="U1332" s="421">
        <f>U556*(1-'Annexe 1. Taux de référence'!$E54)</f>
        <v>0</v>
      </c>
      <c r="V1332" s="421">
        <f>V556*(1-'Annexe 1. Taux de référence'!$E54)</f>
        <v>0</v>
      </c>
      <c r="W1332" s="421">
        <f>W556*(1-'Annexe 1. Taux de référence'!$E54)</f>
        <v>0</v>
      </c>
      <c r="X1332" s="422">
        <f>X556*(1-'Annexe 1. Taux de référence'!$E54)</f>
        <v>0</v>
      </c>
      <c r="Y1332" s="421">
        <f>Y556*(1-'Annexe 1. Taux de référence'!$E54)</f>
        <v>0</v>
      </c>
      <c r="Z1332" s="421">
        <f>Z556*(1-'Annexe 1. Taux de référence'!$E54)</f>
        <v>0</v>
      </c>
      <c r="AA1332" s="421">
        <f>AA556*(1-'Annexe 1. Taux de référence'!$E54)</f>
        <v>0</v>
      </c>
      <c r="AB1332" s="421">
        <f>AB556*(1-'Annexe 1. Taux de référence'!$E54)</f>
        <v>0</v>
      </c>
      <c r="AC1332" s="408">
        <f t="shared" si="536"/>
        <v>0</v>
      </c>
      <c r="AD1332" s="900"/>
      <c r="AE1332" s="901"/>
      <c r="AF1332" s="902"/>
    </row>
    <row r="1333" spans="1:32" outlineLevel="1" x14ac:dyDescent="0.2">
      <c r="A1333" s="11">
        <v>162</v>
      </c>
      <c r="B1333" s="669"/>
      <c r="C1333" s="670"/>
      <c r="D1333" s="670"/>
      <c r="E1333" s="670"/>
      <c r="F1333" s="915" t="s">
        <v>574</v>
      </c>
      <c r="G1333" s="916"/>
      <c r="H1333" s="916"/>
      <c r="I1333" s="916"/>
      <c r="J1333" s="916"/>
      <c r="K1333" s="916"/>
      <c r="L1333" s="917"/>
      <c r="M1333" s="408">
        <f t="shared" si="546"/>
        <v>0</v>
      </c>
      <c r="N1333" s="419">
        <f>M1333*(1-'Annexe 1. Taux de référence'!$E55)+N557*(1-'Annexe 1. Taux de référence'!$E55)</f>
        <v>0</v>
      </c>
      <c r="O1333" s="422">
        <f>O557*(1-'Annexe 1. Taux de référence'!$E55)</f>
        <v>0</v>
      </c>
      <c r="P1333" s="422">
        <f>P557*(1-'Annexe 1. Taux de référence'!$E55)</f>
        <v>0</v>
      </c>
      <c r="Q1333" s="423">
        <f>Q557*(1-'Annexe 1. Taux de référence'!$E55)</f>
        <v>0</v>
      </c>
      <c r="R1333" s="419">
        <f>R557*(1-'Annexe 1. Taux de référence'!$E55)</f>
        <v>0</v>
      </c>
      <c r="S1333" s="421">
        <f>S557*(1-'Annexe 1. Taux de référence'!$E55)</f>
        <v>0</v>
      </c>
      <c r="T1333" s="421">
        <f>T557*(1-'Annexe 1. Taux de référence'!$E55)</f>
        <v>0</v>
      </c>
      <c r="U1333" s="421">
        <f>U557*(1-'Annexe 1. Taux de référence'!$E55)</f>
        <v>0</v>
      </c>
      <c r="V1333" s="421">
        <f>V557*(1-'Annexe 1. Taux de référence'!$E55)</f>
        <v>0</v>
      </c>
      <c r="W1333" s="421">
        <f>W557*(1-'Annexe 1. Taux de référence'!$E55)</f>
        <v>0</v>
      </c>
      <c r="X1333" s="422">
        <f>X557*(1-'Annexe 1. Taux de référence'!$E55)</f>
        <v>0</v>
      </c>
      <c r="Y1333" s="421">
        <f>Y557*(1-'Annexe 1. Taux de référence'!$E55)</f>
        <v>0</v>
      </c>
      <c r="Z1333" s="421">
        <f>Z557*(1-'Annexe 1. Taux de référence'!$E55)</f>
        <v>0</v>
      </c>
      <c r="AA1333" s="421">
        <f>AA557*(1-'Annexe 1. Taux de référence'!$E55)</f>
        <v>0</v>
      </c>
      <c r="AB1333" s="421">
        <f>AB557*(1-'Annexe 1. Taux de référence'!$E55)</f>
        <v>0</v>
      </c>
      <c r="AC1333" s="408">
        <f t="shared" si="536"/>
        <v>0</v>
      </c>
      <c r="AD1333" s="900"/>
      <c r="AE1333" s="901"/>
      <c r="AF1333" s="902"/>
    </row>
    <row r="1334" spans="1:32" ht="27.75" customHeight="1" outlineLevel="1" x14ac:dyDescent="0.2">
      <c r="A1334" s="11">
        <v>163</v>
      </c>
      <c r="B1334" s="669"/>
      <c r="C1334" s="670"/>
      <c r="D1334" s="670"/>
      <c r="E1334" s="670"/>
      <c r="F1334" s="859" t="s">
        <v>566</v>
      </c>
      <c r="G1334" s="860"/>
      <c r="H1334" s="860"/>
      <c r="I1334" s="860"/>
      <c r="J1334" s="860"/>
      <c r="K1334" s="860"/>
      <c r="L1334" s="861"/>
      <c r="M1334" s="408">
        <f t="shared" si="546"/>
        <v>0</v>
      </c>
      <c r="N1334" s="419">
        <f>M1334*(1-'Annexe 1. Taux de référence'!$E56)+N558*(1-'Annexe 1. Taux de référence'!$E56)</f>
        <v>0</v>
      </c>
      <c r="O1334" s="422">
        <f>O558*(1-'Annexe 1. Taux de référence'!$E56)</f>
        <v>0</v>
      </c>
      <c r="P1334" s="422">
        <f>P558*(1-'Annexe 1. Taux de référence'!$E56)</f>
        <v>0</v>
      </c>
      <c r="Q1334" s="423">
        <f>Q558*(1-'Annexe 1. Taux de référence'!$E56)</f>
        <v>0</v>
      </c>
      <c r="R1334" s="419">
        <f>R558*(1-'Annexe 1. Taux de référence'!$E56)</f>
        <v>0</v>
      </c>
      <c r="S1334" s="421">
        <f>S558*(1-'Annexe 1. Taux de référence'!$E56)</f>
        <v>0</v>
      </c>
      <c r="T1334" s="421">
        <f>T558*(1-'Annexe 1. Taux de référence'!$E56)</f>
        <v>0</v>
      </c>
      <c r="U1334" s="421">
        <f>U558*(1-'Annexe 1. Taux de référence'!$E56)</f>
        <v>0</v>
      </c>
      <c r="V1334" s="421">
        <f>V558*(1-'Annexe 1. Taux de référence'!$E56)</f>
        <v>0</v>
      </c>
      <c r="W1334" s="421">
        <f>W558*(1-'Annexe 1. Taux de référence'!$E56)</f>
        <v>0</v>
      </c>
      <c r="X1334" s="422">
        <f>X558*(1-'Annexe 1. Taux de référence'!$E56)</f>
        <v>0</v>
      </c>
      <c r="Y1334" s="421">
        <f>Y558*(1-'Annexe 1. Taux de référence'!$E56)</f>
        <v>0</v>
      </c>
      <c r="Z1334" s="421">
        <f>Z558*(1-'Annexe 1. Taux de référence'!$E56)</f>
        <v>0</v>
      </c>
      <c r="AA1334" s="421">
        <f>AA558*(1-'Annexe 1. Taux de référence'!$E56)</f>
        <v>0</v>
      </c>
      <c r="AB1334" s="421">
        <f>AB558*(1-'Annexe 1. Taux de référence'!$E56)</f>
        <v>0</v>
      </c>
      <c r="AC1334" s="408">
        <f t="shared" si="536"/>
        <v>0</v>
      </c>
      <c r="AD1334" s="903"/>
      <c r="AE1334" s="904"/>
      <c r="AF1334" s="905"/>
    </row>
    <row r="1335" spans="1:32" outlineLevel="1" x14ac:dyDescent="0.2">
      <c r="A1335" s="11">
        <v>164</v>
      </c>
      <c r="B1335" s="669"/>
      <c r="C1335" s="670"/>
      <c r="D1335" s="844" t="s">
        <v>23</v>
      </c>
      <c r="E1335" s="845"/>
      <c r="F1335" s="845"/>
      <c r="G1335" s="845"/>
      <c r="H1335" s="845"/>
      <c r="I1335" s="845"/>
      <c r="J1335" s="845"/>
      <c r="K1335" s="845"/>
      <c r="L1335" s="845"/>
      <c r="M1335" s="845"/>
      <c r="N1335" s="845"/>
      <c r="O1335" s="845"/>
      <c r="P1335" s="845"/>
      <c r="Q1335" s="845"/>
      <c r="R1335" s="845"/>
      <c r="S1335" s="845"/>
      <c r="T1335" s="845"/>
      <c r="U1335" s="845"/>
      <c r="V1335" s="845"/>
      <c r="W1335" s="845"/>
      <c r="X1335" s="845"/>
      <c r="Y1335" s="845"/>
      <c r="Z1335" s="845"/>
      <c r="AA1335" s="845"/>
      <c r="AB1335" s="845"/>
      <c r="AC1335" s="845"/>
      <c r="AD1335" s="845"/>
      <c r="AE1335" s="845"/>
      <c r="AF1335" s="846"/>
    </row>
    <row r="1336" spans="1:32" outlineLevel="1" x14ac:dyDescent="0.2">
      <c r="A1336" s="11">
        <v>165</v>
      </c>
      <c r="B1336" s="669"/>
      <c r="C1336" s="670"/>
      <c r="D1336" s="670"/>
      <c r="E1336" s="918" t="s">
        <v>126</v>
      </c>
      <c r="F1336" s="919"/>
      <c r="G1336" s="919"/>
      <c r="H1336" s="919"/>
      <c r="I1336" s="919"/>
      <c r="J1336" s="919"/>
      <c r="K1336" s="919"/>
      <c r="L1336" s="920"/>
      <c r="M1336" s="407">
        <f>SUBTOTAL(9,M1337:M1338)</f>
        <v>0</v>
      </c>
      <c r="N1336" s="410">
        <f t="shared" ref="N1336:AC1336" si="547">SUBTOTAL(9,N1337:N1338)</f>
        <v>0</v>
      </c>
      <c r="O1336" s="414">
        <f t="shared" si="547"/>
        <v>0</v>
      </c>
      <c r="P1336" s="414">
        <f t="shared" si="547"/>
        <v>0</v>
      </c>
      <c r="Q1336" s="415">
        <f t="shared" si="547"/>
        <v>0</v>
      </c>
      <c r="R1336" s="410">
        <f t="shared" si="547"/>
        <v>0</v>
      </c>
      <c r="S1336" s="414">
        <f t="shared" si="547"/>
        <v>0</v>
      </c>
      <c r="T1336" s="413">
        <f t="shared" si="547"/>
        <v>0</v>
      </c>
      <c r="U1336" s="413">
        <f t="shared" si="547"/>
        <v>0</v>
      </c>
      <c r="V1336" s="413">
        <f t="shared" si="547"/>
        <v>0</v>
      </c>
      <c r="W1336" s="413">
        <f t="shared" si="547"/>
        <v>0</v>
      </c>
      <c r="X1336" s="413">
        <f t="shared" si="547"/>
        <v>0</v>
      </c>
      <c r="Y1336" s="413">
        <f t="shared" si="547"/>
        <v>0</v>
      </c>
      <c r="Z1336" s="413">
        <f t="shared" si="547"/>
        <v>0</v>
      </c>
      <c r="AA1336" s="413">
        <f t="shared" si="547"/>
        <v>0</v>
      </c>
      <c r="AB1336" s="411">
        <f t="shared" si="547"/>
        <v>0</v>
      </c>
      <c r="AC1336" s="407">
        <f t="shared" si="547"/>
        <v>0</v>
      </c>
      <c r="AD1336" s="1440"/>
      <c r="AE1336" s="828"/>
      <c r="AF1336" s="829"/>
    </row>
    <row r="1337" spans="1:32" outlineLevel="1" x14ac:dyDescent="0.2">
      <c r="A1337" s="11">
        <v>166</v>
      </c>
      <c r="B1337" s="669"/>
      <c r="C1337" s="670"/>
      <c r="D1337" s="670"/>
      <c r="E1337" s="670"/>
      <c r="F1337" s="856" t="s">
        <v>127</v>
      </c>
      <c r="G1337" s="857"/>
      <c r="H1337" s="857"/>
      <c r="I1337" s="857"/>
      <c r="J1337" s="857"/>
      <c r="K1337" s="857"/>
      <c r="L1337" s="858"/>
      <c r="M1337" s="408">
        <f t="shared" ref="M1337:M1338" si="548">M561</f>
        <v>0</v>
      </c>
      <c r="N1337" s="419">
        <f>M1337*(1-'Annexe 1. Taux de référence'!$E59)+N561*(1-'Annexe 1. Taux de référence'!$E59)</f>
        <v>0</v>
      </c>
      <c r="O1337" s="422">
        <f>O561*(1-'Annexe 1. Taux de référence'!$E59)</f>
        <v>0</v>
      </c>
      <c r="P1337" s="422">
        <f>P561*(1-'Annexe 1. Taux de référence'!$E59)</f>
        <v>0</v>
      </c>
      <c r="Q1337" s="423">
        <f>Q561*(1-'Annexe 1. Taux de référence'!$E59)</f>
        <v>0</v>
      </c>
      <c r="R1337" s="419">
        <f>R561*(1-'Annexe 1. Taux de référence'!$E59)</f>
        <v>0</v>
      </c>
      <c r="S1337" s="421">
        <f>S561*(1-'Annexe 1. Taux de référence'!$E59)</f>
        <v>0</v>
      </c>
      <c r="T1337" s="421">
        <f>T561*(1-'Annexe 1. Taux de référence'!$E59)</f>
        <v>0</v>
      </c>
      <c r="U1337" s="421">
        <f>U561*(1-'Annexe 1. Taux de référence'!$E59)</f>
        <v>0</v>
      </c>
      <c r="V1337" s="421">
        <f>V561*(1-'Annexe 1. Taux de référence'!$E59)</f>
        <v>0</v>
      </c>
      <c r="W1337" s="421">
        <f>W561*(1-'Annexe 1. Taux de référence'!$E59)</f>
        <v>0</v>
      </c>
      <c r="X1337" s="422">
        <f>X561*(1-'Annexe 1. Taux de référence'!$E59)</f>
        <v>0</v>
      </c>
      <c r="Y1337" s="421">
        <f>Y561*(1-'Annexe 1. Taux de référence'!$E59)</f>
        <v>0</v>
      </c>
      <c r="Z1337" s="421">
        <f>Z561*(1-'Annexe 1. Taux de référence'!$E59)</f>
        <v>0</v>
      </c>
      <c r="AA1337" s="421">
        <f>AA561*(1-'Annexe 1. Taux de référence'!$E59)</f>
        <v>0</v>
      </c>
      <c r="AB1337" s="421">
        <f>AB561*(1-'Annexe 1. Taux de référence'!$E59)</f>
        <v>0</v>
      </c>
      <c r="AC1337" s="408">
        <f t="shared" ref="AC1337:AC1338" si="549">AC561</f>
        <v>0</v>
      </c>
      <c r="AD1337" s="830"/>
      <c r="AE1337" s="831"/>
      <c r="AF1337" s="832"/>
    </row>
    <row r="1338" spans="1:32" outlineLevel="1" x14ac:dyDescent="0.2">
      <c r="A1338" s="11">
        <v>167</v>
      </c>
      <c r="B1338" s="669"/>
      <c r="C1338" s="670"/>
      <c r="D1338" s="670"/>
      <c r="E1338" s="670"/>
      <c r="F1338" s="859" t="s">
        <v>128</v>
      </c>
      <c r="G1338" s="860"/>
      <c r="H1338" s="860"/>
      <c r="I1338" s="860"/>
      <c r="J1338" s="860"/>
      <c r="K1338" s="860"/>
      <c r="L1338" s="861"/>
      <c r="M1338" s="408">
        <f t="shared" si="548"/>
        <v>0</v>
      </c>
      <c r="N1338" s="419">
        <f>M1338*(1-'Annexe 1. Taux de référence'!$E60)+N562*(1-'Annexe 1. Taux de référence'!$E60)</f>
        <v>0</v>
      </c>
      <c r="O1338" s="422">
        <f>O562*(1-'Annexe 1. Taux de référence'!$E60)</f>
        <v>0</v>
      </c>
      <c r="P1338" s="422">
        <f>P562*(1-'Annexe 1. Taux de référence'!$E60)</f>
        <v>0</v>
      </c>
      <c r="Q1338" s="423">
        <f>Q562*(1-'Annexe 1. Taux de référence'!$E60)</f>
        <v>0</v>
      </c>
      <c r="R1338" s="419">
        <f>R562*(1-'Annexe 1. Taux de référence'!$E60)</f>
        <v>0</v>
      </c>
      <c r="S1338" s="421">
        <f>S562*(1-'Annexe 1. Taux de référence'!$E60)</f>
        <v>0</v>
      </c>
      <c r="T1338" s="421">
        <f>T562*(1-'Annexe 1. Taux de référence'!$E60)</f>
        <v>0</v>
      </c>
      <c r="U1338" s="421">
        <f>U562*(1-'Annexe 1. Taux de référence'!$E60)</f>
        <v>0</v>
      </c>
      <c r="V1338" s="421">
        <f>V562*(1-'Annexe 1. Taux de référence'!$E60)</f>
        <v>0</v>
      </c>
      <c r="W1338" s="421">
        <f>W562*(1-'Annexe 1. Taux de référence'!$E60)</f>
        <v>0</v>
      </c>
      <c r="X1338" s="422">
        <f>X562*(1-'Annexe 1. Taux de référence'!$E60)</f>
        <v>0</v>
      </c>
      <c r="Y1338" s="421">
        <f>Y562*(1-'Annexe 1. Taux de référence'!$E60)</f>
        <v>0</v>
      </c>
      <c r="Z1338" s="421">
        <f>Z562*(1-'Annexe 1. Taux de référence'!$E60)</f>
        <v>0</v>
      </c>
      <c r="AA1338" s="421">
        <f>AA562*(1-'Annexe 1. Taux de référence'!$E60)</f>
        <v>0</v>
      </c>
      <c r="AB1338" s="421">
        <f>AB562*(1-'Annexe 1. Taux de référence'!$E60)</f>
        <v>0</v>
      </c>
      <c r="AC1338" s="408">
        <f t="shared" si="549"/>
        <v>0</v>
      </c>
      <c r="AD1338" s="830"/>
      <c r="AE1338" s="831"/>
      <c r="AF1338" s="832"/>
    </row>
    <row r="1339" spans="1:32" outlineLevel="1" x14ac:dyDescent="0.2">
      <c r="A1339" s="11">
        <v>168</v>
      </c>
      <c r="B1339" s="669"/>
      <c r="C1339" s="670"/>
      <c r="D1339" s="670"/>
      <c r="E1339" s="853" t="s">
        <v>129</v>
      </c>
      <c r="F1339" s="854"/>
      <c r="G1339" s="854"/>
      <c r="H1339" s="854"/>
      <c r="I1339" s="854"/>
      <c r="J1339" s="854"/>
      <c r="K1339" s="854"/>
      <c r="L1339" s="855"/>
      <c r="M1339" s="407">
        <f>SUBTOTAL(9,M1340:M1341)</f>
        <v>0</v>
      </c>
      <c r="N1339" s="410">
        <f t="shared" ref="N1339:AC1339" si="550">SUBTOTAL(9,N1340:N1341)</f>
        <v>0</v>
      </c>
      <c r="O1339" s="414">
        <f t="shared" si="550"/>
        <v>0</v>
      </c>
      <c r="P1339" s="414">
        <f t="shared" si="550"/>
        <v>0</v>
      </c>
      <c r="Q1339" s="415">
        <f t="shared" si="550"/>
        <v>0</v>
      </c>
      <c r="R1339" s="410">
        <f t="shared" si="550"/>
        <v>0</v>
      </c>
      <c r="S1339" s="414">
        <f t="shared" si="550"/>
        <v>0</v>
      </c>
      <c r="T1339" s="413">
        <f t="shared" si="550"/>
        <v>0</v>
      </c>
      <c r="U1339" s="413">
        <f t="shared" si="550"/>
        <v>0</v>
      </c>
      <c r="V1339" s="413">
        <f t="shared" si="550"/>
        <v>0</v>
      </c>
      <c r="W1339" s="413">
        <f t="shared" si="550"/>
        <v>0</v>
      </c>
      <c r="X1339" s="413">
        <f t="shared" si="550"/>
        <v>0</v>
      </c>
      <c r="Y1339" s="413">
        <f t="shared" si="550"/>
        <v>0</v>
      </c>
      <c r="Z1339" s="413">
        <f t="shared" si="550"/>
        <v>0</v>
      </c>
      <c r="AA1339" s="413">
        <f t="shared" si="550"/>
        <v>0</v>
      </c>
      <c r="AB1339" s="411">
        <f t="shared" si="550"/>
        <v>0</v>
      </c>
      <c r="AC1339" s="407">
        <f t="shared" si="550"/>
        <v>0</v>
      </c>
      <c r="AD1339" s="830"/>
      <c r="AE1339" s="831"/>
      <c r="AF1339" s="832"/>
    </row>
    <row r="1340" spans="1:32" outlineLevel="1" x14ac:dyDescent="0.2">
      <c r="A1340" s="11">
        <v>169</v>
      </c>
      <c r="B1340" s="669"/>
      <c r="C1340" s="670"/>
      <c r="D1340" s="670"/>
      <c r="E1340" s="670"/>
      <c r="F1340" s="856" t="s">
        <v>130</v>
      </c>
      <c r="G1340" s="857"/>
      <c r="H1340" s="857"/>
      <c r="I1340" s="857"/>
      <c r="J1340" s="857"/>
      <c r="K1340" s="857"/>
      <c r="L1340" s="858"/>
      <c r="M1340" s="408">
        <f t="shared" ref="M1340:M1341" si="551">M564</f>
        <v>0</v>
      </c>
      <c r="N1340" s="419">
        <f>M1340*(1-'Annexe 1. Taux de référence'!$E62)+N564*(1-'Annexe 1. Taux de référence'!$E62)</f>
        <v>0</v>
      </c>
      <c r="O1340" s="422">
        <f>O564*(1-'Annexe 1. Taux de référence'!$E62)</f>
        <v>0</v>
      </c>
      <c r="P1340" s="422">
        <f>P564*(1-'Annexe 1. Taux de référence'!$E62)</f>
        <v>0</v>
      </c>
      <c r="Q1340" s="423">
        <f>Q564*(1-'Annexe 1. Taux de référence'!$E62)</f>
        <v>0</v>
      </c>
      <c r="R1340" s="419">
        <f>R564*(1-'Annexe 1. Taux de référence'!$E62)</f>
        <v>0</v>
      </c>
      <c r="S1340" s="421">
        <f>S564*(1-'Annexe 1. Taux de référence'!$E62)</f>
        <v>0</v>
      </c>
      <c r="T1340" s="421">
        <f>T564*(1-'Annexe 1. Taux de référence'!$E62)</f>
        <v>0</v>
      </c>
      <c r="U1340" s="421">
        <f>U564*(1-'Annexe 1. Taux de référence'!$E62)</f>
        <v>0</v>
      </c>
      <c r="V1340" s="421">
        <f>V564*(1-'Annexe 1. Taux de référence'!$E62)</f>
        <v>0</v>
      </c>
      <c r="W1340" s="421">
        <f>W564*(1-'Annexe 1. Taux de référence'!$E62)</f>
        <v>0</v>
      </c>
      <c r="X1340" s="422">
        <f>X564*(1-'Annexe 1. Taux de référence'!$E62)</f>
        <v>0</v>
      </c>
      <c r="Y1340" s="421">
        <f>Y564*(1-'Annexe 1. Taux de référence'!$E62)</f>
        <v>0</v>
      </c>
      <c r="Z1340" s="421">
        <f>Z564*(1-'Annexe 1. Taux de référence'!$E62)</f>
        <v>0</v>
      </c>
      <c r="AA1340" s="421">
        <f>AA564*(1-'Annexe 1. Taux de référence'!$E62)</f>
        <v>0</v>
      </c>
      <c r="AB1340" s="421">
        <f>AB564*(1-'Annexe 1. Taux de référence'!$E62)</f>
        <v>0</v>
      </c>
      <c r="AC1340" s="408">
        <f t="shared" ref="AC1340:AC1357" si="552">AC564</f>
        <v>0</v>
      </c>
      <c r="AD1340" s="830"/>
      <c r="AE1340" s="831"/>
      <c r="AF1340" s="832"/>
    </row>
    <row r="1341" spans="1:32" outlineLevel="1" x14ac:dyDescent="0.2">
      <c r="A1341" s="11">
        <v>170</v>
      </c>
      <c r="B1341" s="669"/>
      <c r="C1341" s="670"/>
      <c r="D1341" s="670"/>
      <c r="E1341" s="670"/>
      <c r="F1341" s="859" t="s">
        <v>131</v>
      </c>
      <c r="G1341" s="860"/>
      <c r="H1341" s="860"/>
      <c r="I1341" s="860"/>
      <c r="J1341" s="860"/>
      <c r="K1341" s="860"/>
      <c r="L1341" s="861"/>
      <c r="M1341" s="408">
        <f t="shared" si="551"/>
        <v>0</v>
      </c>
      <c r="N1341" s="419">
        <f>M1341*(1-'Annexe 1. Taux de référence'!$E63)+N565*(1-'Annexe 1. Taux de référence'!$E63)</f>
        <v>0</v>
      </c>
      <c r="O1341" s="422">
        <f>O565*(1-'Annexe 1. Taux de référence'!$E63)</f>
        <v>0</v>
      </c>
      <c r="P1341" s="422">
        <f>P565*(1-'Annexe 1. Taux de référence'!$E63)</f>
        <v>0</v>
      </c>
      <c r="Q1341" s="423">
        <f>Q565*(1-'Annexe 1. Taux de référence'!$E63)</f>
        <v>0</v>
      </c>
      <c r="R1341" s="419">
        <f>R565*(1-'Annexe 1. Taux de référence'!$E63)</f>
        <v>0</v>
      </c>
      <c r="S1341" s="421">
        <f>S565*(1-'Annexe 1. Taux de référence'!$E63)</f>
        <v>0</v>
      </c>
      <c r="T1341" s="421">
        <f>T565*(1-'Annexe 1. Taux de référence'!$E63)</f>
        <v>0</v>
      </c>
      <c r="U1341" s="421">
        <f>U565*(1-'Annexe 1. Taux de référence'!$E63)</f>
        <v>0</v>
      </c>
      <c r="V1341" s="421">
        <f>V565*(1-'Annexe 1. Taux de référence'!$E63)</f>
        <v>0</v>
      </c>
      <c r="W1341" s="421">
        <f>W565*(1-'Annexe 1. Taux de référence'!$E63)</f>
        <v>0</v>
      </c>
      <c r="X1341" s="422">
        <f>X565*(1-'Annexe 1. Taux de référence'!$E63)</f>
        <v>0</v>
      </c>
      <c r="Y1341" s="421">
        <f>Y565*(1-'Annexe 1. Taux de référence'!$E63)</f>
        <v>0</v>
      </c>
      <c r="Z1341" s="421">
        <f>Z565*(1-'Annexe 1. Taux de référence'!$E63)</f>
        <v>0</v>
      </c>
      <c r="AA1341" s="421">
        <f>AA565*(1-'Annexe 1. Taux de référence'!$E63)</f>
        <v>0</v>
      </c>
      <c r="AB1341" s="421">
        <f>AB565*(1-'Annexe 1. Taux de référence'!$E63)</f>
        <v>0</v>
      </c>
      <c r="AC1341" s="408">
        <f t="shared" si="552"/>
        <v>0</v>
      </c>
      <c r="AD1341" s="830"/>
      <c r="AE1341" s="831"/>
      <c r="AF1341" s="832"/>
    </row>
    <row r="1342" spans="1:32" outlineLevel="1" x14ac:dyDescent="0.2">
      <c r="A1342" s="11">
        <v>171</v>
      </c>
      <c r="B1342" s="669"/>
      <c r="C1342" s="670"/>
      <c r="D1342" s="670"/>
      <c r="E1342" s="853" t="s">
        <v>132</v>
      </c>
      <c r="F1342" s="854"/>
      <c r="G1342" s="854"/>
      <c r="H1342" s="854"/>
      <c r="I1342" s="854"/>
      <c r="J1342" s="854"/>
      <c r="K1342" s="854"/>
      <c r="L1342" s="855"/>
      <c r="M1342" s="407">
        <f>SUBTOTAL(9,M1343:M1344)</f>
        <v>0</v>
      </c>
      <c r="N1342" s="410">
        <f t="shared" ref="N1342:AC1342" si="553">SUBTOTAL(9,N1343:N1344)</f>
        <v>0</v>
      </c>
      <c r="O1342" s="414">
        <f t="shared" si="553"/>
        <v>0</v>
      </c>
      <c r="P1342" s="414">
        <f t="shared" si="553"/>
        <v>0</v>
      </c>
      <c r="Q1342" s="415">
        <f t="shared" si="553"/>
        <v>0</v>
      </c>
      <c r="R1342" s="410">
        <f t="shared" si="553"/>
        <v>0</v>
      </c>
      <c r="S1342" s="414">
        <f t="shared" si="553"/>
        <v>0</v>
      </c>
      <c r="T1342" s="413">
        <f t="shared" si="553"/>
        <v>0</v>
      </c>
      <c r="U1342" s="413">
        <f t="shared" si="553"/>
        <v>0</v>
      </c>
      <c r="V1342" s="413">
        <f t="shared" si="553"/>
        <v>0</v>
      </c>
      <c r="W1342" s="413">
        <f t="shared" si="553"/>
        <v>0</v>
      </c>
      <c r="X1342" s="413">
        <f t="shared" si="553"/>
        <v>0</v>
      </c>
      <c r="Y1342" s="413">
        <f t="shared" si="553"/>
        <v>0</v>
      </c>
      <c r="Z1342" s="413">
        <f t="shared" si="553"/>
        <v>0</v>
      </c>
      <c r="AA1342" s="413">
        <f t="shared" si="553"/>
        <v>0</v>
      </c>
      <c r="AB1342" s="411">
        <f t="shared" si="553"/>
        <v>0</v>
      </c>
      <c r="AC1342" s="407">
        <f t="shared" si="553"/>
        <v>0</v>
      </c>
      <c r="AD1342" s="830"/>
      <c r="AE1342" s="831"/>
      <c r="AF1342" s="832"/>
    </row>
    <row r="1343" spans="1:32" outlineLevel="1" x14ac:dyDescent="0.2">
      <c r="A1343" s="11">
        <v>172</v>
      </c>
      <c r="B1343" s="669"/>
      <c r="C1343" s="670"/>
      <c r="D1343" s="670"/>
      <c r="E1343" s="670"/>
      <c r="F1343" s="856" t="s">
        <v>133</v>
      </c>
      <c r="G1343" s="857"/>
      <c r="H1343" s="857"/>
      <c r="I1343" s="857"/>
      <c r="J1343" s="857"/>
      <c r="K1343" s="857"/>
      <c r="L1343" s="858"/>
      <c r="M1343" s="408">
        <f t="shared" ref="M1343:M1344" si="554">M567</f>
        <v>0</v>
      </c>
      <c r="N1343" s="419">
        <f>M1343*(1-'Annexe 1. Taux de référence'!$E65)+N567*(1-'Annexe 1. Taux de référence'!$E65)</f>
        <v>0</v>
      </c>
      <c r="O1343" s="422">
        <f>O567*(1-'Annexe 1. Taux de référence'!$E65)</f>
        <v>0</v>
      </c>
      <c r="P1343" s="422">
        <f>P567*(1-'Annexe 1. Taux de référence'!$E65)</f>
        <v>0</v>
      </c>
      <c r="Q1343" s="423">
        <f>Q567*(1-'Annexe 1. Taux de référence'!$E65)</f>
        <v>0</v>
      </c>
      <c r="R1343" s="419">
        <f>R567*(1-'Annexe 1. Taux de référence'!$E65)</f>
        <v>0</v>
      </c>
      <c r="S1343" s="421">
        <f>S567*(1-'Annexe 1. Taux de référence'!$E65)</f>
        <v>0</v>
      </c>
      <c r="T1343" s="421">
        <f>T567*(1-'Annexe 1. Taux de référence'!$E65)</f>
        <v>0</v>
      </c>
      <c r="U1343" s="421">
        <f>U567*(1-'Annexe 1. Taux de référence'!$E65)</f>
        <v>0</v>
      </c>
      <c r="V1343" s="421">
        <f>V567*(1-'Annexe 1. Taux de référence'!$E65)</f>
        <v>0</v>
      </c>
      <c r="W1343" s="421">
        <f>W567*(1-'Annexe 1. Taux de référence'!$E65)</f>
        <v>0</v>
      </c>
      <c r="X1343" s="422">
        <f>X567*(1-'Annexe 1. Taux de référence'!$E65)</f>
        <v>0</v>
      </c>
      <c r="Y1343" s="421">
        <f>Y567*(1-'Annexe 1. Taux de référence'!$E65)</f>
        <v>0</v>
      </c>
      <c r="Z1343" s="421">
        <f>Z567*(1-'Annexe 1. Taux de référence'!$E65)</f>
        <v>0</v>
      </c>
      <c r="AA1343" s="421">
        <f>AA567*(1-'Annexe 1. Taux de référence'!$E65)</f>
        <v>0</v>
      </c>
      <c r="AB1343" s="421">
        <f>AB567*(1-'Annexe 1. Taux de référence'!$E65)</f>
        <v>0</v>
      </c>
      <c r="AC1343" s="408">
        <f t="shared" si="552"/>
        <v>0</v>
      </c>
      <c r="AD1343" s="830"/>
      <c r="AE1343" s="831"/>
      <c r="AF1343" s="832"/>
    </row>
    <row r="1344" spans="1:32" outlineLevel="1" x14ac:dyDescent="0.2">
      <c r="A1344" s="11">
        <v>173</v>
      </c>
      <c r="B1344" s="669"/>
      <c r="C1344" s="670"/>
      <c r="D1344" s="670"/>
      <c r="E1344" s="670"/>
      <c r="F1344" s="859" t="s">
        <v>134</v>
      </c>
      <c r="G1344" s="860"/>
      <c r="H1344" s="860"/>
      <c r="I1344" s="860"/>
      <c r="J1344" s="860"/>
      <c r="K1344" s="860"/>
      <c r="L1344" s="861"/>
      <c r="M1344" s="408">
        <f t="shared" si="554"/>
        <v>0</v>
      </c>
      <c r="N1344" s="419">
        <f>M1344*(1-'Annexe 1. Taux de référence'!$E66)+N568*(1-'Annexe 1. Taux de référence'!$E66)</f>
        <v>0</v>
      </c>
      <c r="O1344" s="422">
        <f>O568*(1-'Annexe 1. Taux de référence'!$E66)</f>
        <v>0</v>
      </c>
      <c r="P1344" s="422">
        <f>P568*(1-'Annexe 1. Taux de référence'!$E66)</f>
        <v>0</v>
      </c>
      <c r="Q1344" s="423">
        <f>Q568*(1-'Annexe 1. Taux de référence'!$E66)</f>
        <v>0</v>
      </c>
      <c r="R1344" s="419">
        <f>R568*(1-'Annexe 1. Taux de référence'!$E66)</f>
        <v>0</v>
      </c>
      <c r="S1344" s="421">
        <f>S568*(1-'Annexe 1. Taux de référence'!$E66)</f>
        <v>0</v>
      </c>
      <c r="T1344" s="421">
        <f>T568*(1-'Annexe 1. Taux de référence'!$E66)</f>
        <v>0</v>
      </c>
      <c r="U1344" s="421">
        <f>U568*(1-'Annexe 1. Taux de référence'!$E66)</f>
        <v>0</v>
      </c>
      <c r="V1344" s="421">
        <f>V568*(1-'Annexe 1. Taux de référence'!$E66)</f>
        <v>0</v>
      </c>
      <c r="W1344" s="421">
        <f>W568*(1-'Annexe 1. Taux de référence'!$E66)</f>
        <v>0</v>
      </c>
      <c r="X1344" s="422">
        <f>X568*(1-'Annexe 1. Taux de référence'!$E66)</f>
        <v>0</v>
      </c>
      <c r="Y1344" s="421">
        <f>Y568*(1-'Annexe 1. Taux de référence'!$E66)</f>
        <v>0</v>
      </c>
      <c r="Z1344" s="421">
        <f>Z568*(1-'Annexe 1. Taux de référence'!$E66)</f>
        <v>0</v>
      </c>
      <c r="AA1344" s="421">
        <f>AA568*(1-'Annexe 1. Taux de référence'!$E66)</f>
        <v>0</v>
      </c>
      <c r="AB1344" s="421">
        <f>AB568*(1-'Annexe 1. Taux de référence'!$E66)</f>
        <v>0</v>
      </c>
      <c r="AC1344" s="408">
        <f t="shared" si="552"/>
        <v>0</v>
      </c>
      <c r="AD1344" s="830"/>
      <c r="AE1344" s="831"/>
      <c r="AF1344" s="832"/>
    </row>
    <row r="1345" spans="1:32" outlineLevel="1" x14ac:dyDescent="0.2">
      <c r="A1345" s="11">
        <v>174</v>
      </c>
      <c r="B1345" s="669"/>
      <c r="C1345" s="670"/>
      <c r="D1345" s="670"/>
      <c r="E1345" s="853" t="s">
        <v>135</v>
      </c>
      <c r="F1345" s="854"/>
      <c r="G1345" s="854"/>
      <c r="H1345" s="854"/>
      <c r="I1345" s="854"/>
      <c r="J1345" s="854"/>
      <c r="K1345" s="854"/>
      <c r="L1345" s="855"/>
      <c r="M1345" s="407">
        <f>SUBTOTAL(9,M1346:M1347)</f>
        <v>0</v>
      </c>
      <c r="N1345" s="410">
        <f t="shared" ref="N1345:AC1345" si="555">SUBTOTAL(9,N1346:N1347)</f>
        <v>0</v>
      </c>
      <c r="O1345" s="414">
        <f t="shared" si="555"/>
        <v>0</v>
      </c>
      <c r="P1345" s="414">
        <f t="shared" si="555"/>
        <v>0</v>
      </c>
      <c r="Q1345" s="415">
        <f t="shared" si="555"/>
        <v>0</v>
      </c>
      <c r="R1345" s="410">
        <f t="shared" si="555"/>
        <v>0</v>
      </c>
      <c r="S1345" s="414">
        <f t="shared" si="555"/>
        <v>0</v>
      </c>
      <c r="T1345" s="413">
        <f t="shared" si="555"/>
        <v>0</v>
      </c>
      <c r="U1345" s="413">
        <f t="shared" si="555"/>
        <v>0</v>
      </c>
      <c r="V1345" s="413">
        <f t="shared" si="555"/>
        <v>0</v>
      </c>
      <c r="W1345" s="413">
        <f t="shared" si="555"/>
        <v>0</v>
      </c>
      <c r="X1345" s="413">
        <f t="shared" si="555"/>
        <v>0</v>
      </c>
      <c r="Y1345" s="413">
        <f t="shared" si="555"/>
        <v>0</v>
      </c>
      <c r="Z1345" s="413">
        <f t="shared" si="555"/>
        <v>0</v>
      </c>
      <c r="AA1345" s="413">
        <f t="shared" si="555"/>
        <v>0</v>
      </c>
      <c r="AB1345" s="411">
        <f t="shared" si="555"/>
        <v>0</v>
      </c>
      <c r="AC1345" s="407">
        <f t="shared" si="555"/>
        <v>0</v>
      </c>
      <c r="AD1345" s="830"/>
      <c r="AE1345" s="831"/>
      <c r="AF1345" s="832"/>
    </row>
    <row r="1346" spans="1:32" outlineLevel="1" x14ac:dyDescent="0.2">
      <c r="A1346" s="11">
        <v>175</v>
      </c>
      <c r="B1346" s="669"/>
      <c r="C1346" s="670"/>
      <c r="D1346" s="670"/>
      <c r="E1346" s="670"/>
      <c r="F1346" s="856" t="s">
        <v>136</v>
      </c>
      <c r="G1346" s="857"/>
      <c r="H1346" s="857"/>
      <c r="I1346" s="857"/>
      <c r="J1346" s="857"/>
      <c r="K1346" s="857"/>
      <c r="L1346" s="858"/>
      <c r="M1346" s="408">
        <f t="shared" ref="M1346:M1347" si="556">M570</f>
        <v>0</v>
      </c>
      <c r="N1346" s="419">
        <f>M1346*(1-'Annexe 1. Taux de référence'!$E68)+N570*(1-'Annexe 1. Taux de référence'!$E68)</f>
        <v>0</v>
      </c>
      <c r="O1346" s="422">
        <f>O570*(1-'Annexe 1. Taux de référence'!$E68)</f>
        <v>0</v>
      </c>
      <c r="P1346" s="422">
        <f>P570*(1-'Annexe 1. Taux de référence'!$E68)</f>
        <v>0</v>
      </c>
      <c r="Q1346" s="423">
        <f>Q570*(1-'Annexe 1. Taux de référence'!$E68)</f>
        <v>0</v>
      </c>
      <c r="R1346" s="419">
        <f>R570*(1-'Annexe 1. Taux de référence'!$E68)</f>
        <v>0</v>
      </c>
      <c r="S1346" s="421">
        <f>S570*(1-'Annexe 1. Taux de référence'!$E68)</f>
        <v>0</v>
      </c>
      <c r="T1346" s="421">
        <f>T570*(1-'Annexe 1. Taux de référence'!$E68)</f>
        <v>0</v>
      </c>
      <c r="U1346" s="421">
        <f>U570*(1-'Annexe 1. Taux de référence'!$E68)</f>
        <v>0</v>
      </c>
      <c r="V1346" s="421">
        <f>V570*(1-'Annexe 1. Taux de référence'!$E68)</f>
        <v>0</v>
      </c>
      <c r="W1346" s="421">
        <f>W570*(1-'Annexe 1. Taux de référence'!$E68)</f>
        <v>0</v>
      </c>
      <c r="X1346" s="422">
        <f>X570*(1-'Annexe 1. Taux de référence'!$E68)</f>
        <v>0</v>
      </c>
      <c r="Y1346" s="421">
        <f>Y570*(1-'Annexe 1. Taux de référence'!$E68)</f>
        <v>0</v>
      </c>
      <c r="Z1346" s="421">
        <f>Z570*(1-'Annexe 1. Taux de référence'!$E68)</f>
        <v>0</v>
      </c>
      <c r="AA1346" s="421">
        <f>AA570*(1-'Annexe 1. Taux de référence'!$E68)</f>
        <v>0</v>
      </c>
      <c r="AB1346" s="421">
        <f>AB570*(1-'Annexe 1. Taux de référence'!$E68)</f>
        <v>0</v>
      </c>
      <c r="AC1346" s="408">
        <f t="shared" si="552"/>
        <v>0</v>
      </c>
      <c r="AD1346" s="830"/>
      <c r="AE1346" s="831"/>
      <c r="AF1346" s="832"/>
    </row>
    <row r="1347" spans="1:32" outlineLevel="1" x14ac:dyDescent="0.2">
      <c r="A1347" s="11">
        <v>176</v>
      </c>
      <c r="B1347" s="669"/>
      <c r="C1347" s="670"/>
      <c r="D1347" s="670"/>
      <c r="E1347" s="670"/>
      <c r="F1347" s="859" t="s">
        <v>137</v>
      </c>
      <c r="G1347" s="860"/>
      <c r="H1347" s="860"/>
      <c r="I1347" s="860"/>
      <c r="J1347" s="860"/>
      <c r="K1347" s="860"/>
      <c r="L1347" s="861"/>
      <c r="M1347" s="408">
        <f t="shared" si="556"/>
        <v>0</v>
      </c>
      <c r="N1347" s="419">
        <f>M1347*(1-'Annexe 1. Taux de référence'!$E69)+N571*(1-'Annexe 1. Taux de référence'!$E69)</f>
        <v>0</v>
      </c>
      <c r="O1347" s="422">
        <f>O571*(1-'Annexe 1. Taux de référence'!$E69)</f>
        <v>0</v>
      </c>
      <c r="P1347" s="422">
        <f>P571*(1-'Annexe 1. Taux de référence'!$E69)</f>
        <v>0</v>
      </c>
      <c r="Q1347" s="423">
        <f>Q571*(1-'Annexe 1. Taux de référence'!$E69)</f>
        <v>0</v>
      </c>
      <c r="R1347" s="419">
        <f>R571*(1-'Annexe 1. Taux de référence'!$E69)</f>
        <v>0</v>
      </c>
      <c r="S1347" s="421">
        <f>S571*(1-'Annexe 1. Taux de référence'!$E69)</f>
        <v>0</v>
      </c>
      <c r="T1347" s="421">
        <f>T571*(1-'Annexe 1. Taux de référence'!$E69)</f>
        <v>0</v>
      </c>
      <c r="U1347" s="421">
        <f>U571*(1-'Annexe 1. Taux de référence'!$E69)</f>
        <v>0</v>
      </c>
      <c r="V1347" s="421">
        <f>V571*(1-'Annexe 1. Taux de référence'!$E69)</f>
        <v>0</v>
      </c>
      <c r="W1347" s="421">
        <f>W571*(1-'Annexe 1. Taux de référence'!$E69)</f>
        <v>0</v>
      </c>
      <c r="X1347" s="422">
        <f>X571*(1-'Annexe 1. Taux de référence'!$E69)</f>
        <v>0</v>
      </c>
      <c r="Y1347" s="421">
        <f>Y571*(1-'Annexe 1. Taux de référence'!$E69)</f>
        <v>0</v>
      </c>
      <c r="Z1347" s="421">
        <f>Z571*(1-'Annexe 1. Taux de référence'!$E69)</f>
        <v>0</v>
      </c>
      <c r="AA1347" s="421">
        <f>AA571*(1-'Annexe 1. Taux de référence'!$E69)</f>
        <v>0</v>
      </c>
      <c r="AB1347" s="421">
        <f>AB571*(1-'Annexe 1. Taux de référence'!$E69)</f>
        <v>0</v>
      </c>
      <c r="AC1347" s="408">
        <f t="shared" si="552"/>
        <v>0</v>
      </c>
      <c r="AD1347" s="830"/>
      <c r="AE1347" s="831"/>
      <c r="AF1347" s="832"/>
    </row>
    <row r="1348" spans="1:32" outlineLevel="1" x14ac:dyDescent="0.2">
      <c r="A1348" s="11">
        <v>177</v>
      </c>
      <c r="B1348" s="669"/>
      <c r="C1348" s="670"/>
      <c r="D1348" s="670"/>
      <c r="E1348" s="853" t="s">
        <v>550</v>
      </c>
      <c r="F1348" s="854"/>
      <c r="G1348" s="854"/>
      <c r="H1348" s="854"/>
      <c r="I1348" s="854"/>
      <c r="J1348" s="854"/>
      <c r="K1348" s="854"/>
      <c r="L1348" s="855"/>
      <c r="M1348" s="407">
        <f>SUBTOTAL(9,M1349:M1350)</f>
        <v>0</v>
      </c>
      <c r="N1348" s="410">
        <f t="shared" ref="N1348:AC1348" si="557">SUBTOTAL(9,N1349:N1350)</f>
        <v>0</v>
      </c>
      <c r="O1348" s="414">
        <f t="shared" si="557"/>
        <v>0</v>
      </c>
      <c r="P1348" s="414">
        <f t="shared" si="557"/>
        <v>0</v>
      </c>
      <c r="Q1348" s="415">
        <f t="shared" si="557"/>
        <v>0</v>
      </c>
      <c r="R1348" s="410">
        <f t="shared" si="557"/>
        <v>0</v>
      </c>
      <c r="S1348" s="414">
        <f t="shared" si="557"/>
        <v>0</v>
      </c>
      <c r="T1348" s="413">
        <f t="shared" si="557"/>
        <v>0</v>
      </c>
      <c r="U1348" s="413">
        <f t="shared" si="557"/>
        <v>0</v>
      </c>
      <c r="V1348" s="413">
        <f t="shared" si="557"/>
        <v>0</v>
      </c>
      <c r="W1348" s="413">
        <f t="shared" si="557"/>
        <v>0</v>
      </c>
      <c r="X1348" s="413">
        <f t="shared" si="557"/>
        <v>0</v>
      </c>
      <c r="Y1348" s="413">
        <f t="shared" si="557"/>
        <v>0</v>
      </c>
      <c r="Z1348" s="413">
        <f t="shared" si="557"/>
        <v>0</v>
      </c>
      <c r="AA1348" s="413">
        <f t="shared" si="557"/>
        <v>0</v>
      </c>
      <c r="AB1348" s="411">
        <f t="shared" si="557"/>
        <v>0</v>
      </c>
      <c r="AC1348" s="407">
        <f t="shared" si="557"/>
        <v>0</v>
      </c>
      <c r="AD1348" s="830"/>
      <c r="AE1348" s="831"/>
      <c r="AF1348" s="832"/>
    </row>
    <row r="1349" spans="1:32" outlineLevel="1" x14ac:dyDescent="0.2">
      <c r="A1349" s="11">
        <v>178</v>
      </c>
      <c r="B1349" s="669"/>
      <c r="C1349" s="670"/>
      <c r="D1349" s="670"/>
      <c r="E1349" s="670"/>
      <c r="F1349" s="856" t="s">
        <v>551</v>
      </c>
      <c r="G1349" s="857"/>
      <c r="H1349" s="857"/>
      <c r="I1349" s="857"/>
      <c r="J1349" s="857"/>
      <c r="K1349" s="857"/>
      <c r="L1349" s="858"/>
      <c r="M1349" s="408">
        <f t="shared" ref="M1349:M1350" si="558">M573</f>
        <v>0</v>
      </c>
      <c r="N1349" s="419">
        <f>M1349*(1-'Annexe 1. Taux de référence'!$E71)+N573*(1-'Annexe 1. Taux de référence'!$E71)</f>
        <v>0</v>
      </c>
      <c r="O1349" s="422">
        <f>O573*(1-'Annexe 1. Taux de référence'!$E71)</f>
        <v>0</v>
      </c>
      <c r="P1349" s="422">
        <f>P573*(1-'Annexe 1. Taux de référence'!$E71)</f>
        <v>0</v>
      </c>
      <c r="Q1349" s="423">
        <f>Q573*(1-'Annexe 1. Taux de référence'!$E71)</f>
        <v>0</v>
      </c>
      <c r="R1349" s="419">
        <f>R573*(1-'Annexe 1. Taux de référence'!$E71)</f>
        <v>0</v>
      </c>
      <c r="S1349" s="421">
        <f>S573*(1-'Annexe 1. Taux de référence'!$E71)</f>
        <v>0</v>
      </c>
      <c r="T1349" s="421">
        <f>T573*(1-'Annexe 1. Taux de référence'!$E71)</f>
        <v>0</v>
      </c>
      <c r="U1349" s="421">
        <f>U573*(1-'Annexe 1. Taux de référence'!$E71)</f>
        <v>0</v>
      </c>
      <c r="V1349" s="421">
        <f>V573*(1-'Annexe 1. Taux de référence'!$E71)</f>
        <v>0</v>
      </c>
      <c r="W1349" s="421">
        <f>W573*(1-'Annexe 1. Taux de référence'!$E71)</f>
        <v>0</v>
      </c>
      <c r="X1349" s="422">
        <f>X573*(1-'Annexe 1. Taux de référence'!$E71)</f>
        <v>0</v>
      </c>
      <c r="Y1349" s="421">
        <f>Y573*(1-'Annexe 1. Taux de référence'!$E71)</f>
        <v>0</v>
      </c>
      <c r="Z1349" s="421">
        <f>Z573*(1-'Annexe 1. Taux de référence'!$E71)</f>
        <v>0</v>
      </c>
      <c r="AA1349" s="421">
        <f>AA573*(1-'Annexe 1. Taux de référence'!$E71)</f>
        <v>0</v>
      </c>
      <c r="AB1349" s="421">
        <f>AB573*(1-'Annexe 1. Taux de référence'!$E71)</f>
        <v>0</v>
      </c>
      <c r="AC1349" s="408">
        <f t="shared" si="552"/>
        <v>0</v>
      </c>
      <c r="AD1349" s="830"/>
      <c r="AE1349" s="831"/>
      <c r="AF1349" s="832"/>
    </row>
    <row r="1350" spans="1:32" outlineLevel="1" x14ac:dyDescent="0.2">
      <c r="A1350" s="11">
        <v>179</v>
      </c>
      <c r="B1350" s="669"/>
      <c r="C1350" s="670"/>
      <c r="D1350" s="670"/>
      <c r="E1350" s="670"/>
      <c r="F1350" s="859" t="s">
        <v>552</v>
      </c>
      <c r="G1350" s="860"/>
      <c r="H1350" s="860"/>
      <c r="I1350" s="860"/>
      <c r="J1350" s="860"/>
      <c r="K1350" s="860"/>
      <c r="L1350" s="861"/>
      <c r="M1350" s="408">
        <f t="shared" si="558"/>
        <v>0</v>
      </c>
      <c r="N1350" s="419">
        <f>M1350*(1-'Annexe 1. Taux de référence'!$E72)+N574*(1-'Annexe 1. Taux de référence'!$E72)</f>
        <v>0</v>
      </c>
      <c r="O1350" s="422">
        <f>O574*(1-'Annexe 1. Taux de référence'!$E72)</f>
        <v>0</v>
      </c>
      <c r="P1350" s="422">
        <f>P574*(1-'Annexe 1. Taux de référence'!$E72)</f>
        <v>0</v>
      </c>
      <c r="Q1350" s="423">
        <f>Q574*(1-'Annexe 1. Taux de référence'!$E72)</f>
        <v>0</v>
      </c>
      <c r="R1350" s="419">
        <f>R574*(1-'Annexe 1. Taux de référence'!$E72)</f>
        <v>0</v>
      </c>
      <c r="S1350" s="421">
        <f>S574*(1-'Annexe 1. Taux de référence'!$E72)</f>
        <v>0</v>
      </c>
      <c r="T1350" s="421">
        <f>T574*(1-'Annexe 1. Taux de référence'!$E72)</f>
        <v>0</v>
      </c>
      <c r="U1350" s="421">
        <f>U574*(1-'Annexe 1. Taux de référence'!$E72)</f>
        <v>0</v>
      </c>
      <c r="V1350" s="421">
        <f>V574*(1-'Annexe 1. Taux de référence'!$E72)</f>
        <v>0</v>
      </c>
      <c r="W1350" s="421">
        <f>W574*(1-'Annexe 1. Taux de référence'!$E72)</f>
        <v>0</v>
      </c>
      <c r="X1350" s="422">
        <f>X574*(1-'Annexe 1. Taux de référence'!$E72)</f>
        <v>0</v>
      </c>
      <c r="Y1350" s="421">
        <f>Y574*(1-'Annexe 1. Taux de référence'!$E72)</f>
        <v>0</v>
      </c>
      <c r="Z1350" s="421">
        <f>Z574*(1-'Annexe 1. Taux de référence'!$E72)</f>
        <v>0</v>
      </c>
      <c r="AA1350" s="421">
        <f>AA574*(1-'Annexe 1. Taux de référence'!$E72)</f>
        <v>0</v>
      </c>
      <c r="AB1350" s="421">
        <f>AB574*(1-'Annexe 1. Taux de référence'!$E72)</f>
        <v>0</v>
      </c>
      <c r="AC1350" s="408">
        <f t="shared" si="552"/>
        <v>0</v>
      </c>
      <c r="AD1350" s="830"/>
      <c r="AE1350" s="831"/>
      <c r="AF1350" s="832"/>
    </row>
    <row r="1351" spans="1:32" outlineLevel="1" x14ac:dyDescent="0.2">
      <c r="A1351" s="11">
        <v>180</v>
      </c>
      <c r="B1351" s="669"/>
      <c r="C1351" s="670"/>
      <c r="D1351" s="670"/>
      <c r="E1351" s="853" t="s">
        <v>553</v>
      </c>
      <c r="F1351" s="854"/>
      <c r="G1351" s="854"/>
      <c r="H1351" s="854"/>
      <c r="I1351" s="854"/>
      <c r="J1351" s="854"/>
      <c r="K1351" s="854"/>
      <c r="L1351" s="855"/>
      <c r="M1351" s="407">
        <f>SUBTOTAL(9,M1352:M1353)</f>
        <v>0</v>
      </c>
      <c r="N1351" s="410">
        <f t="shared" ref="N1351:AC1351" si="559">SUBTOTAL(9,N1352:N1353)</f>
        <v>0</v>
      </c>
      <c r="O1351" s="414">
        <f t="shared" si="559"/>
        <v>0</v>
      </c>
      <c r="P1351" s="414">
        <f t="shared" si="559"/>
        <v>0</v>
      </c>
      <c r="Q1351" s="415">
        <f t="shared" si="559"/>
        <v>0</v>
      </c>
      <c r="R1351" s="410">
        <f t="shared" si="559"/>
        <v>0</v>
      </c>
      <c r="S1351" s="414">
        <f t="shared" si="559"/>
        <v>0</v>
      </c>
      <c r="T1351" s="413">
        <f t="shared" si="559"/>
        <v>0</v>
      </c>
      <c r="U1351" s="413">
        <f t="shared" si="559"/>
        <v>0</v>
      </c>
      <c r="V1351" s="413">
        <f t="shared" si="559"/>
        <v>0</v>
      </c>
      <c r="W1351" s="413">
        <f t="shared" si="559"/>
        <v>0</v>
      </c>
      <c r="X1351" s="413">
        <f t="shared" si="559"/>
        <v>0</v>
      </c>
      <c r="Y1351" s="413">
        <f t="shared" si="559"/>
        <v>0</v>
      </c>
      <c r="Z1351" s="413">
        <f t="shared" si="559"/>
        <v>0</v>
      </c>
      <c r="AA1351" s="413">
        <f t="shared" si="559"/>
        <v>0</v>
      </c>
      <c r="AB1351" s="411">
        <f t="shared" si="559"/>
        <v>0</v>
      </c>
      <c r="AC1351" s="407">
        <f t="shared" si="559"/>
        <v>0</v>
      </c>
      <c r="AD1351" s="830"/>
      <c r="AE1351" s="831"/>
      <c r="AF1351" s="832"/>
    </row>
    <row r="1352" spans="1:32" outlineLevel="1" x14ac:dyDescent="0.2">
      <c r="A1352" s="11">
        <v>181</v>
      </c>
      <c r="B1352" s="669"/>
      <c r="C1352" s="670"/>
      <c r="D1352" s="670"/>
      <c r="E1352" s="670"/>
      <c r="F1352" s="856" t="s">
        <v>554</v>
      </c>
      <c r="G1352" s="857"/>
      <c r="H1352" s="857"/>
      <c r="I1352" s="857"/>
      <c r="J1352" s="857"/>
      <c r="K1352" s="857"/>
      <c r="L1352" s="858"/>
      <c r="M1352" s="408">
        <f t="shared" ref="M1352:M1353" si="560">M576</f>
        <v>0</v>
      </c>
      <c r="N1352" s="419">
        <f>M1352*(1-'Annexe 1. Taux de référence'!$E74)+N576*(1-'Annexe 1. Taux de référence'!$E74)</f>
        <v>0</v>
      </c>
      <c r="O1352" s="422">
        <f>O576*(1-'Annexe 1. Taux de référence'!$E74)</f>
        <v>0</v>
      </c>
      <c r="P1352" s="422">
        <f>P576*(1-'Annexe 1. Taux de référence'!$E74)</f>
        <v>0</v>
      </c>
      <c r="Q1352" s="423">
        <f>Q576*(1-'Annexe 1. Taux de référence'!$E74)</f>
        <v>0</v>
      </c>
      <c r="R1352" s="419">
        <f>R576*(1-'Annexe 1. Taux de référence'!$E74)</f>
        <v>0</v>
      </c>
      <c r="S1352" s="421">
        <f>S576*(1-'Annexe 1. Taux de référence'!$E74)</f>
        <v>0</v>
      </c>
      <c r="T1352" s="421">
        <f>T576*(1-'Annexe 1. Taux de référence'!$E74)</f>
        <v>0</v>
      </c>
      <c r="U1352" s="421">
        <f>U576*(1-'Annexe 1. Taux de référence'!$E74)</f>
        <v>0</v>
      </c>
      <c r="V1352" s="421">
        <f>V576*(1-'Annexe 1. Taux de référence'!$E74)</f>
        <v>0</v>
      </c>
      <c r="W1352" s="421">
        <f>W576*(1-'Annexe 1. Taux de référence'!$E74)</f>
        <v>0</v>
      </c>
      <c r="X1352" s="422">
        <f>X576*(1-'Annexe 1. Taux de référence'!$E74)</f>
        <v>0</v>
      </c>
      <c r="Y1352" s="421">
        <f>Y576*(1-'Annexe 1. Taux de référence'!$E74)</f>
        <v>0</v>
      </c>
      <c r="Z1352" s="421">
        <f>Z576*(1-'Annexe 1. Taux de référence'!$E74)</f>
        <v>0</v>
      </c>
      <c r="AA1352" s="421">
        <f>AA576*(1-'Annexe 1. Taux de référence'!$E74)</f>
        <v>0</v>
      </c>
      <c r="AB1352" s="421">
        <f>AB576*(1-'Annexe 1. Taux de référence'!$E74)</f>
        <v>0</v>
      </c>
      <c r="AC1352" s="408">
        <f t="shared" si="552"/>
        <v>0</v>
      </c>
      <c r="AD1352" s="830"/>
      <c r="AE1352" s="831"/>
      <c r="AF1352" s="832"/>
    </row>
    <row r="1353" spans="1:32" outlineLevel="1" x14ac:dyDescent="0.2">
      <c r="A1353" s="11">
        <v>182</v>
      </c>
      <c r="B1353" s="669"/>
      <c r="C1353" s="670"/>
      <c r="D1353" s="670"/>
      <c r="E1353" s="670"/>
      <c r="F1353" s="859" t="s">
        <v>555</v>
      </c>
      <c r="G1353" s="860"/>
      <c r="H1353" s="860"/>
      <c r="I1353" s="860"/>
      <c r="J1353" s="860"/>
      <c r="K1353" s="860"/>
      <c r="L1353" s="861"/>
      <c r="M1353" s="408">
        <f t="shared" si="560"/>
        <v>0</v>
      </c>
      <c r="N1353" s="419">
        <f>M1353*(1-'Annexe 1. Taux de référence'!$E75)+N577*(1-'Annexe 1. Taux de référence'!$E75)</f>
        <v>0</v>
      </c>
      <c r="O1353" s="422">
        <f>O577*(1-'Annexe 1. Taux de référence'!$E75)</f>
        <v>0</v>
      </c>
      <c r="P1353" s="422">
        <f>P577*(1-'Annexe 1. Taux de référence'!$E75)</f>
        <v>0</v>
      </c>
      <c r="Q1353" s="423">
        <f>Q577*(1-'Annexe 1. Taux de référence'!$E75)</f>
        <v>0</v>
      </c>
      <c r="R1353" s="419">
        <f>R577*(1-'Annexe 1. Taux de référence'!$E75)</f>
        <v>0</v>
      </c>
      <c r="S1353" s="421">
        <f>S577*(1-'Annexe 1. Taux de référence'!$E75)</f>
        <v>0</v>
      </c>
      <c r="T1353" s="421">
        <f>T577*(1-'Annexe 1. Taux de référence'!$E75)</f>
        <v>0</v>
      </c>
      <c r="U1353" s="421">
        <f>U577*(1-'Annexe 1. Taux de référence'!$E75)</f>
        <v>0</v>
      </c>
      <c r="V1353" s="421">
        <f>V577*(1-'Annexe 1. Taux de référence'!$E75)</f>
        <v>0</v>
      </c>
      <c r="W1353" s="421">
        <f>W577*(1-'Annexe 1. Taux de référence'!$E75)</f>
        <v>0</v>
      </c>
      <c r="X1353" s="422">
        <f>X577*(1-'Annexe 1. Taux de référence'!$E75)</f>
        <v>0</v>
      </c>
      <c r="Y1353" s="421">
        <f>Y577*(1-'Annexe 1. Taux de référence'!$E75)</f>
        <v>0</v>
      </c>
      <c r="Z1353" s="421">
        <f>Z577*(1-'Annexe 1. Taux de référence'!$E75)</f>
        <v>0</v>
      </c>
      <c r="AA1353" s="421">
        <f>AA577*(1-'Annexe 1. Taux de référence'!$E75)</f>
        <v>0</v>
      </c>
      <c r="AB1353" s="421">
        <f>AB577*(1-'Annexe 1. Taux de référence'!$E75)</f>
        <v>0</v>
      </c>
      <c r="AC1353" s="408">
        <f t="shared" si="552"/>
        <v>0</v>
      </c>
      <c r="AD1353" s="833"/>
      <c r="AE1353" s="834"/>
      <c r="AF1353" s="835"/>
    </row>
    <row r="1354" spans="1:32" outlineLevel="1" x14ac:dyDescent="0.2">
      <c r="A1354" s="11">
        <v>183</v>
      </c>
      <c r="B1354" s="669"/>
      <c r="C1354" s="670"/>
      <c r="D1354" s="844" t="s">
        <v>24</v>
      </c>
      <c r="E1354" s="845"/>
      <c r="F1354" s="845"/>
      <c r="G1354" s="845"/>
      <c r="H1354" s="845"/>
      <c r="I1354" s="845"/>
      <c r="J1354" s="845"/>
      <c r="K1354" s="845"/>
      <c r="L1354" s="846"/>
      <c r="M1354" s="407">
        <f>SUBTOTAL(9,M1355:M1357)</f>
        <v>0</v>
      </c>
      <c r="N1354" s="1371"/>
      <c r="O1354" s="1371"/>
      <c r="P1354" s="1372"/>
      <c r="Q1354" s="415">
        <f t="shared" ref="Q1354:AC1354" si="561">SUBTOTAL(9,Q1355:Q1357)</f>
        <v>0</v>
      </c>
      <c r="R1354" s="410">
        <f t="shared" si="561"/>
        <v>0</v>
      </c>
      <c r="S1354" s="414">
        <f t="shared" si="561"/>
        <v>0</v>
      </c>
      <c r="T1354" s="413">
        <f t="shared" si="561"/>
        <v>0</v>
      </c>
      <c r="U1354" s="413">
        <f t="shared" si="561"/>
        <v>0</v>
      </c>
      <c r="V1354" s="413">
        <f t="shared" si="561"/>
        <v>0</v>
      </c>
      <c r="W1354" s="413">
        <f t="shared" si="561"/>
        <v>0</v>
      </c>
      <c r="X1354" s="413">
        <f t="shared" si="561"/>
        <v>0</v>
      </c>
      <c r="Y1354" s="413">
        <f t="shared" si="561"/>
        <v>0</v>
      </c>
      <c r="Z1354" s="413">
        <f t="shared" si="561"/>
        <v>0</v>
      </c>
      <c r="AA1354" s="413">
        <f t="shared" si="561"/>
        <v>0</v>
      </c>
      <c r="AB1354" s="411">
        <f t="shared" si="561"/>
        <v>0</v>
      </c>
      <c r="AC1354" s="407">
        <f t="shared" si="561"/>
        <v>0</v>
      </c>
      <c r="AD1354" s="1592"/>
      <c r="AE1354" s="1611"/>
      <c r="AF1354" s="1612"/>
    </row>
    <row r="1355" spans="1:32" outlineLevel="1" x14ac:dyDescent="0.2">
      <c r="A1355" s="11">
        <v>184</v>
      </c>
      <c r="B1355" s="669"/>
      <c r="C1355" s="670"/>
      <c r="D1355" s="670"/>
      <c r="E1355" s="670"/>
      <c r="F1355" s="856" t="s">
        <v>156</v>
      </c>
      <c r="G1355" s="857"/>
      <c r="H1355" s="857"/>
      <c r="I1355" s="857"/>
      <c r="J1355" s="857"/>
      <c r="K1355" s="857"/>
      <c r="L1355" s="858"/>
      <c r="M1355" s="408">
        <f t="shared" ref="M1355:M1357" si="562">M579</f>
        <v>0</v>
      </c>
      <c r="N1355" s="1373"/>
      <c r="O1355" s="1373"/>
      <c r="P1355" s="1374"/>
      <c r="Q1355" s="423">
        <f>(M1355+SUM($N579:$Q579))*'Annexe 1. Taux de référence'!$R$97</f>
        <v>0</v>
      </c>
      <c r="R1355" s="419">
        <f>R579*'Annexe 1. Taux de référence'!$R$97</f>
        <v>0</v>
      </c>
      <c r="S1355" s="421">
        <f>S579*'Annexe 1. Taux de référence'!$R$97</f>
        <v>0</v>
      </c>
      <c r="T1355" s="421">
        <f>T579*'Annexe 1. Taux de référence'!$R$97</f>
        <v>0</v>
      </c>
      <c r="U1355" s="421">
        <f>U579*'Annexe 1. Taux de référence'!$R$97</f>
        <v>0</v>
      </c>
      <c r="V1355" s="421">
        <f>V579*'Annexe 1. Taux de référence'!$R$97</f>
        <v>0</v>
      </c>
      <c r="W1355" s="421">
        <f>W579*'Annexe 1. Taux de référence'!$R$97</f>
        <v>0</v>
      </c>
      <c r="X1355" s="422">
        <f>X579*'Annexe 1. Taux de référence'!$R$97</f>
        <v>0</v>
      </c>
      <c r="Y1355" s="421">
        <f>Y579*'Annexe 1. Taux de référence'!$R$97</f>
        <v>0</v>
      </c>
      <c r="Z1355" s="421">
        <f>Z579*'Annexe 1. Taux de référence'!$R$97</f>
        <v>0</v>
      </c>
      <c r="AA1355" s="421">
        <f>AA579*'Annexe 1. Taux de référence'!$R$97</f>
        <v>0</v>
      </c>
      <c r="AB1355" s="421">
        <f>AB579*'Annexe 1. Taux de référence'!$R$97</f>
        <v>0</v>
      </c>
      <c r="AC1355" s="408">
        <f t="shared" si="552"/>
        <v>0</v>
      </c>
      <c r="AD1355" s="1440"/>
      <c r="AE1355" s="828"/>
      <c r="AF1355" s="829"/>
    </row>
    <row r="1356" spans="1:32" outlineLevel="1" x14ac:dyDescent="0.2">
      <c r="A1356" s="11">
        <v>185</v>
      </c>
      <c r="B1356" s="669"/>
      <c r="C1356" s="670"/>
      <c r="D1356" s="670"/>
      <c r="E1356" s="670"/>
      <c r="F1356" s="915" t="s">
        <v>157</v>
      </c>
      <c r="G1356" s="916"/>
      <c r="H1356" s="916"/>
      <c r="I1356" s="916"/>
      <c r="J1356" s="916"/>
      <c r="K1356" s="916"/>
      <c r="L1356" s="917"/>
      <c r="M1356" s="408">
        <f t="shared" si="562"/>
        <v>0</v>
      </c>
      <c r="N1356" s="1373"/>
      <c r="O1356" s="1373"/>
      <c r="P1356" s="1373"/>
      <c r="Q1356" s="406"/>
      <c r="R1356" s="419">
        <f>($M1356+SUM($N580:$R580))*'Annexe 1. Taux de référence'!$S$98</f>
        <v>0</v>
      </c>
      <c r="S1356" s="421">
        <f>(M1356+SUM($N580:$R580))*'Annexe 1. Taux de référence'!$T$98+S580*('Annexe 1. Taux de référence'!$S$98+'Annexe 1. Taux de référence'!$T$98)</f>
        <v>0</v>
      </c>
      <c r="T1356" s="421">
        <f>($M1356+SUM($N580:$S580))*'Annexe 1. Taux de référence'!$U$98+$T580*('Annexe 1. Taux de référence'!$S$98+'Annexe 1. Taux de référence'!$T$98+'Annexe 1. Taux de référence'!$U$98)</f>
        <v>0</v>
      </c>
      <c r="U1356" s="421">
        <f>U580*('Annexe 1. Taux de référence'!$S$98+'Annexe 1. Taux de référence'!$T$98+'Annexe 1. Taux de référence'!$U$98)</f>
        <v>0</v>
      </c>
      <c r="V1356" s="421">
        <f>V580*('Annexe 1. Taux de référence'!$S$98+'Annexe 1. Taux de référence'!$T$98+'Annexe 1. Taux de référence'!$U$98)</f>
        <v>0</v>
      </c>
      <c r="W1356" s="421">
        <f>W580*('Annexe 1. Taux de référence'!$S$98+'Annexe 1. Taux de référence'!$T$98+'Annexe 1. Taux de référence'!$U$98)</f>
        <v>0</v>
      </c>
      <c r="X1356" s="422">
        <f>X580*('Annexe 1. Taux de référence'!$S$98+'Annexe 1. Taux de référence'!$T$98+'Annexe 1. Taux de référence'!$U$98)</f>
        <v>0</v>
      </c>
      <c r="Y1356" s="421">
        <f>Y580*('Annexe 1. Taux de référence'!$S$98+'Annexe 1. Taux de référence'!$T$98+'Annexe 1. Taux de référence'!$U$98)</f>
        <v>0</v>
      </c>
      <c r="Z1356" s="421">
        <f>Z580*('Annexe 1. Taux de référence'!$S$98+'Annexe 1. Taux de référence'!$T$98+'Annexe 1. Taux de référence'!$U$98)</f>
        <v>0</v>
      </c>
      <c r="AA1356" s="421">
        <f>AA580*('Annexe 1. Taux de référence'!$S$98+'Annexe 1. Taux de référence'!$T$98+'Annexe 1. Taux de référence'!$U$98)</f>
        <v>0</v>
      </c>
      <c r="AB1356" s="421">
        <f>AB580*('Annexe 1. Taux de référence'!$S$98+'Annexe 1. Taux de référence'!$T$98+'Annexe 1. Taux de référence'!$U$98)</f>
        <v>0</v>
      </c>
      <c r="AC1356" s="408">
        <f t="shared" si="552"/>
        <v>0</v>
      </c>
      <c r="AD1356" s="830"/>
      <c r="AE1356" s="831"/>
      <c r="AF1356" s="832"/>
    </row>
    <row r="1357" spans="1:32" outlineLevel="1" x14ac:dyDescent="0.2">
      <c r="A1357" s="11">
        <v>186</v>
      </c>
      <c r="B1357" s="669"/>
      <c r="C1357" s="670"/>
      <c r="D1357" s="670"/>
      <c r="E1357" s="670"/>
      <c r="F1357" s="859" t="s">
        <v>25</v>
      </c>
      <c r="G1357" s="860"/>
      <c r="H1357" s="860"/>
      <c r="I1357" s="860"/>
      <c r="J1357" s="860"/>
      <c r="K1357" s="860"/>
      <c r="L1357" s="861"/>
      <c r="M1357" s="408">
        <f t="shared" si="562"/>
        <v>0</v>
      </c>
      <c r="N1357" s="1373"/>
      <c r="O1357" s="1373"/>
      <c r="P1357" s="1373"/>
      <c r="Q1357" s="1373"/>
      <c r="R1357" s="1373"/>
      <c r="S1357" s="1373"/>
      <c r="T1357" s="1373"/>
      <c r="U1357" s="1373"/>
      <c r="V1357" s="1373"/>
      <c r="W1357" s="1373"/>
      <c r="X1357" s="1373"/>
      <c r="Y1357" s="1373"/>
      <c r="Z1357" s="1373"/>
      <c r="AA1357" s="1373"/>
      <c r="AB1357" s="1373"/>
      <c r="AC1357" s="408">
        <f t="shared" si="552"/>
        <v>0</v>
      </c>
      <c r="AD1357" s="833"/>
      <c r="AE1357" s="834"/>
      <c r="AF1357" s="835"/>
    </row>
    <row r="1358" spans="1:32" outlineLevel="1" x14ac:dyDescent="0.2">
      <c r="A1358" s="11">
        <v>187</v>
      </c>
      <c r="B1358" s="669"/>
      <c r="C1358" s="670"/>
      <c r="D1358" s="844" t="s">
        <v>467</v>
      </c>
      <c r="E1358" s="845"/>
      <c r="F1358" s="845"/>
      <c r="G1358" s="845"/>
      <c r="H1358" s="845"/>
      <c r="I1358" s="845"/>
      <c r="J1358" s="845"/>
      <c r="K1358" s="845"/>
      <c r="L1358" s="846"/>
      <c r="M1358" s="407">
        <f>SUBTOTAL(9,M1359:M1360)</f>
        <v>0</v>
      </c>
      <c r="N1358" s="844"/>
      <c r="O1358" s="845"/>
      <c r="P1358" s="845"/>
      <c r="Q1358" s="845"/>
      <c r="R1358" s="845"/>
      <c r="S1358" s="845"/>
      <c r="T1358" s="845"/>
      <c r="U1358" s="845"/>
      <c r="V1358" s="845"/>
      <c r="W1358" s="845"/>
      <c r="X1358" s="845"/>
      <c r="Y1358" s="845"/>
      <c r="Z1358" s="845"/>
      <c r="AA1358" s="845"/>
      <c r="AB1358" s="845"/>
      <c r="AC1358" s="845"/>
      <c r="AD1358" s="845"/>
      <c r="AE1358" s="845"/>
      <c r="AF1358" s="846"/>
    </row>
    <row r="1359" spans="1:32" outlineLevel="1" x14ac:dyDescent="0.2">
      <c r="A1359" s="11">
        <v>188</v>
      </c>
      <c r="B1359" s="669"/>
      <c r="C1359" s="670"/>
      <c r="D1359" s="670"/>
      <c r="E1359" s="670"/>
      <c r="F1359" s="856" t="s">
        <v>466</v>
      </c>
      <c r="G1359" s="857"/>
      <c r="H1359" s="857"/>
      <c r="I1359" s="857"/>
      <c r="J1359" s="857"/>
      <c r="K1359" s="857"/>
      <c r="L1359" s="858"/>
      <c r="M1359" s="408">
        <f t="shared" ref="M1359:M1360" si="563">M583</f>
        <v>0</v>
      </c>
      <c r="N1359" s="1440"/>
      <c r="O1359" s="1441"/>
      <c r="P1359" s="1441"/>
      <c r="Q1359" s="1441"/>
      <c r="R1359" s="1441"/>
      <c r="S1359" s="1441"/>
      <c r="T1359" s="1441"/>
      <c r="U1359" s="1441"/>
      <c r="V1359" s="1441"/>
      <c r="W1359" s="1441"/>
      <c r="X1359" s="1441"/>
      <c r="Y1359" s="1441"/>
      <c r="Z1359" s="1441"/>
      <c r="AA1359" s="1441"/>
      <c r="AB1359" s="1441"/>
      <c r="AC1359" s="1441"/>
      <c r="AD1359" s="1441"/>
      <c r="AE1359" s="1441"/>
      <c r="AF1359" s="1442"/>
    </row>
    <row r="1360" spans="1:32" outlineLevel="1" x14ac:dyDescent="0.2">
      <c r="A1360" s="11">
        <v>189</v>
      </c>
      <c r="B1360" s="669"/>
      <c r="C1360" s="670"/>
      <c r="D1360" s="670"/>
      <c r="E1360" s="670"/>
      <c r="F1360" s="859" t="s">
        <v>576</v>
      </c>
      <c r="G1360" s="860"/>
      <c r="H1360" s="860"/>
      <c r="I1360" s="860"/>
      <c r="J1360" s="860"/>
      <c r="K1360" s="860"/>
      <c r="L1360" s="861"/>
      <c r="M1360" s="408">
        <f t="shared" si="563"/>
        <v>0</v>
      </c>
      <c r="N1360" s="1446"/>
      <c r="O1360" s="1447"/>
      <c r="P1360" s="1447"/>
      <c r="Q1360" s="1447"/>
      <c r="R1360" s="1447"/>
      <c r="S1360" s="1447"/>
      <c r="T1360" s="1447"/>
      <c r="U1360" s="1447"/>
      <c r="V1360" s="1447"/>
      <c r="W1360" s="1447"/>
      <c r="X1360" s="1447"/>
      <c r="Y1360" s="1447"/>
      <c r="Z1360" s="1447"/>
      <c r="AA1360" s="1447"/>
      <c r="AB1360" s="1447"/>
      <c r="AC1360" s="1447"/>
      <c r="AD1360" s="1447"/>
      <c r="AE1360" s="1447"/>
      <c r="AF1360" s="1448"/>
    </row>
    <row r="1361" spans="1:32" ht="15" customHeight="1" outlineLevel="1" x14ac:dyDescent="0.2">
      <c r="A1361" s="11">
        <v>326</v>
      </c>
      <c r="B1361" s="669"/>
      <c r="C1361" s="1025" t="s">
        <v>428</v>
      </c>
      <c r="D1361" s="1026"/>
      <c r="E1361" s="1026"/>
      <c r="F1361" s="1026"/>
      <c r="G1361" s="1026"/>
      <c r="H1361" s="1026"/>
      <c r="I1361" s="1026"/>
      <c r="J1361" s="1026"/>
      <c r="K1361" s="1026"/>
      <c r="L1361" s="1026"/>
      <c r="M1361" s="1026"/>
      <c r="N1361" s="1026"/>
      <c r="O1361" s="1026"/>
      <c r="P1361" s="1026"/>
      <c r="Q1361" s="1026"/>
      <c r="R1361" s="1026"/>
      <c r="S1361" s="1026"/>
      <c r="T1361" s="1026"/>
      <c r="U1361" s="1026"/>
      <c r="V1361" s="1026"/>
      <c r="W1361" s="1026"/>
      <c r="X1361" s="1026"/>
      <c r="Y1361" s="1026"/>
      <c r="Z1361" s="1026"/>
      <c r="AA1361" s="1026"/>
      <c r="AB1361" s="1026"/>
      <c r="AC1361" s="1026"/>
      <c r="AD1361" s="1026"/>
      <c r="AE1361" s="1026"/>
      <c r="AF1361" s="1027"/>
    </row>
    <row r="1362" spans="1:32" outlineLevel="1" x14ac:dyDescent="0.2">
      <c r="A1362" s="11">
        <v>232</v>
      </c>
      <c r="B1362" s="669"/>
      <c r="C1362" s="670"/>
      <c r="D1362" s="1060" t="s">
        <v>64</v>
      </c>
      <c r="E1362" s="1061"/>
      <c r="F1362" s="1061"/>
      <c r="G1362" s="1061"/>
      <c r="H1362" s="1061"/>
      <c r="I1362" s="1061"/>
      <c r="J1362" s="1061"/>
      <c r="K1362" s="1061"/>
      <c r="L1362" s="1061"/>
      <c r="M1362" s="1061"/>
      <c r="N1362" s="1061"/>
      <c r="O1362" s="1061"/>
      <c r="P1362" s="1061"/>
      <c r="Q1362" s="1061"/>
      <c r="R1362" s="1061"/>
      <c r="S1362" s="1061"/>
      <c r="T1362" s="1061"/>
      <c r="U1362" s="1061"/>
      <c r="V1362" s="1061"/>
      <c r="W1362" s="1061"/>
      <c r="X1362" s="1061"/>
      <c r="Y1362" s="1061"/>
      <c r="Z1362" s="1061"/>
      <c r="AA1362" s="1061"/>
      <c r="AB1362" s="1061"/>
      <c r="AC1362" s="1061"/>
      <c r="AD1362" s="1061"/>
      <c r="AE1362" s="1061"/>
      <c r="AF1362" s="1072"/>
    </row>
    <row r="1363" spans="1:32" outlineLevel="1" x14ac:dyDescent="0.2">
      <c r="A1363" s="11">
        <v>233</v>
      </c>
      <c r="B1363" s="669"/>
      <c r="C1363" s="670"/>
      <c r="D1363" s="670"/>
      <c r="E1363" s="918" t="s">
        <v>66</v>
      </c>
      <c r="F1363" s="919"/>
      <c r="G1363" s="919"/>
      <c r="H1363" s="919"/>
      <c r="I1363" s="919"/>
      <c r="J1363" s="919"/>
      <c r="K1363" s="919"/>
      <c r="L1363" s="920"/>
      <c r="M1363" s="407">
        <f>SUBTOTAL(9,M1364:M1367)</f>
        <v>0</v>
      </c>
      <c r="N1363" s="410">
        <f t="shared" ref="N1363:AC1363" si="564">SUBTOTAL(9,N1364:N1367)</f>
        <v>0</v>
      </c>
      <c r="O1363" s="414">
        <f t="shared" si="564"/>
        <v>0</v>
      </c>
      <c r="P1363" s="414">
        <f t="shared" si="564"/>
        <v>0</v>
      </c>
      <c r="Q1363" s="415">
        <f t="shared" si="564"/>
        <v>0</v>
      </c>
      <c r="R1363" s="410">
        <f t="shared" si="564"/>
        <v>0</v>
      </c>
      <c r="S1363" s="414">
        <f t="shared" si="564"/>
        <v>0</v>
      </c>
      <c r="T1363" s="413">
        <f t="shared" si="564"/>
        <v>0</v>
      </c>
      <c r="U1363" s="413">
        <f t="shared" si="564"/>
        <v>0</v>
      </c>
      <c r="V1363" s="413">
        <f t="shared" si="564"/>
        <v>0</v>
      </c>
      <c r="W1363" s="413">
        <f t="shared" si="564"/>
        <v>0</v>
      </c>
      <c r="X1363" s="413">
        <f t="shared" si="564"/>
        <v>0</v>
      </c>
      <c r="Y1363" s="413">
        <f t="shared" si="564"/>
        <v>0</v>
      </c>
      <c r="Z1363" s="413">
        <f t="shared" si="564"/>
        <v>0</v>
      </c>
      <c r="AA1363" s="413">
        <f t="shared" si="564"/>
        <v>0</v>
      </c>
      <c r="AB1363" s="411">
        <f t="shared" si="564"/>
        <v>0</v>
      </c>
      <c r="AC1363" s="407">
        <f t="shared" si="564"/>
        <v>0</v>
      </c>
      <c r="AD1363" s="1440"/>
      <c r="AE1363" s="828"/>
      <c r="AF1363" s="829"/>
    </row>
    <row r="1364" spans="1:32" outlineLevel="1" x14ac:dyDescent="0.2">
      <c r="A1364" s="11">
        <v>234</v>
      </c>
      <c r="B1364" s="669"/>
      <c r="C1364" s="670"/>
      <c r="D1364" s="670"/>
      <c r="E1364" s="647"/>
      <c r="F1364" s="856" t="s">
        <v>65</v>
      </c>
      <c r="G1364" s="857"/>
      <c r="H1364" s="857"/>
      <c r="I1364" s="857"/>
      <c r="J1364" s="857"/>
      <c r="K1364" s="857"/>
      <c r="L1364" s="858"/>
      <c r="M1364" s="408">
        <f t="shared" ref="M1364:M1367" si="565">M588</f>
        <v>0</v>
      </c>
      <c r="N1364" s="419">
        <f>M1364*(1-'Annexe 1. Taux de référence'!$E8)+N588*(1-'Annexe 1. Taux de référence'!$E8)</f>
        <v>0</v>
      </c>
      <c r="O1364" s="422">
        <f>O588*(1-'Annexe 1. Taux de référence'!$E8)</f>
        <v>0</v>
      </c>
      <c r="P1364" s="422">
        <f>P588*(1-'Annexe 1. Taux de référence'!$E8)</f>
        <v>0</v>
      </c>
      <c r="Q1364" s="423">
        <f>Q588*(1-'Annexe 1. Taux de référence'!$E8)</f>
        <v>0</v>
      </c>
      <c r="R1364" s="419">
        <f>R588*(1-'Annexe 1. Taux de référence'!$E8)</f>
        <v>0</v>
      </c>
      <c r="S1364" s="421">
        <f>S588*(1-'Annexe 1. Taux de référence'!$E8)</f>
        <v>0</v>
      </c>
      <c r="T1364" s="421">
        <f>T588*(1-'Annexe 1. Taux de référence'!$E8)</f>
        <v>0</v>
      </c>
      <c r="U1364" s="421">
        <f>U588*(1-'Annexe 1. Taux de référence'!$E8)</f>
        <v>0</v>
      </c>
      <c r="V1364" s="421">
        <f>V588*(1-'Annexe 1. Taux de référence'!$E8)</f>
        <v>0</v>
      </c>
      <c r="W1364" s="421">
        <f>W588*(1-'Annexe 1. Taux de référence'!$E8)</f>
        <v>0</v>
      </c>
      <c r="X1364" s="422">
        <f>X588*(1-'Annexe 1. Taux de référence'!$E8)</f>
        <v>0</v>
      </c>
      <c r="Y1364" s="421">
        <f>Y588*(1-'Annexe 1. Taux de référence'!$E8)</f>
        <v>0</v>
      </c>
      <c r="Z1364" s="421">
        <f>Z588*(1-'Annexe 1. Taux de référence'!$E8)</f>
        <v>0</v>
      </c>
      <c r="AA1364" s="421">
        <f>AA588*(1-'Annexe 1. Taux de référence'!$E8)</f>
        <v>0</v>
      </c>
      <c r="AB1364" s="421">
        <f>AB588*(1-'Annexe 1. Taux de référence'!$E8)</f>
        <v>0</v>
      </c>
      <c r="AC1364" s="408">
        <f t="shared" ref="AC1364:AC1377" si="566">AC588</f>
        <v>0</v>
      </c>
      <c r="AD1364" s="830"/>
      <c r="AE1364" s="831"/>
      <c r="AF1364" s="832"/>
    </row>
    <row r="1365" spans="1:32" outlineLevel="1" x14ac:dyDescent="0.2">
      <c r="A1365" s="11">
        <v>235</v>
      </c>
      <c r="B1365" s="669"/>
      <c r="C1365" s="670"/>
      <c r="D1365" s="670"/>
      <c r="E1365" s="647"/>
      <c r="F1365" s="915" t="s">
        <v>68</v>
      </c>
      <c r="G1365" s="916"/>
      <c r="H1365" s="916"/>
      <c r="I1365" s="916"/>
      <c r="J1365" s="916"/>
      <c r="K1365" s="916"/>
      <c r="L1365" s="917"/>
      <c r="M1365" s="408">
        <f t="shared" si="565"/>
        <v>0</v>
      </c>
      <c r="N1365" s="419">
        <f>M1365*(1-'Annexe 1. Taux de référence'!$E9)+N589*(1-'Annexe 1. Taux de référence'!$E9)</f>
        <v>0</v>
      </c>
      <c r="O1365" s="422">
        <f>O589*(1-'Annexe 1. Taux de référence'!$E9)</f>
        <v>0</v>
      </c>
      <c r="P1365" s="422">
        <f>P589*(1-'Annexe 1. Taux de référence'!$E9)</f>
        <v>0</v>
      </c>
      <c r="Q1365" s="423">
        <f>Q589*(1-'Annexe 1. Taux de référence'!$E9)</f>
        <v>0</v>
      </c>
      <c r="R1365" s="419">
        <f>R589*(1-'Annexe 1. Taux de référence'!$E9)</f>
        <v>0</v>
      </c>
      <c r="S1365" s="421">
        <f>S589*(1-'Annexe 1. Taux de référence'!$E9)</f>
        <v>0</v>
      </c>
      <c r="T1365" s="421">
        <f>T589*(1-'Annexe 1. Taux de référence'!$E9)</f>
        <v>0</v>
      </c>
      <c r="U1365" s="421">
        <f>U589*(1-'Annexe 1. Taux de référence'!$E9)</f>
        <v>0</v>
      </c>
      <c r="V1365" s="421">
        <f>V589*(1-'Annexe 1. Taux de référence'!$E9)</f>
        <v>0</v>
      </c>
      <c r="W1365" s="421">
        <f>W589*(1-'Annexe 1. Taux de référence'!$E9)</f>
        <v>0</v>
      </c>
      <c r="X1365" s="422">
        <f>X589*(1-'Annexe 1. Taux de référence'!$E9)</f>
        <v>0</v>
      </c>
      <c r="Y1365" s="421">
        <f>Y589*(1-'Annexe 1. Taux de référence'!$E9)</f>
        <v>0</v>
      </c>
      <c r="Z1365" s="421">
        <f>Z589*(1-'Annexe 1. Taux de référence'!$E9)</f>
        <v>0</v>
      </c>
      <c r="AA1365" s="421">
        <f>AA589*(1-'Annexe 1. Taux de référence'!$E9)</f>
        <v>0</v>
      </c>
      <c r="AB1365" s="421">
        <f>AB589*(1-'Annexe 1. Taux de référence'!$E9)</f>
        <v>0</v>
      </c>
      <c r="AC1365" s="408">
        <f t="shared" si="566"/>
        <v>0</v>
      </c>
      <c r="AD1365" s="830"/>
      <c r="AE1365" s="831"/>
      <c r="AF1365" s="832"/>
    </row>
    <row r="1366" spans="1:32" outlineLevel="1" x14ac:dyDescent="0.2">
      <c r="A1366" s="11">
        <v>236</v>
      </c>
      <c r="B1366" s="669"/>
      <c r="C1366" s="670"/>
      <c r="D1366" s="263"/>
      <c r="E1366" s="264"/>
      <c r="F1366" s="915" t="s">
        <v>537</v>
      </c>
      <c r="G1366" s="916"/>
      <c r="H1366" s="916"/>
      <c r="I1366" s="916"/>
      <c r="J1366" s="916"/>
      <c r="K1366" s="916"/>
      <c r="L1366" s="917"/>
      <c r="M1366" s="408">
        <f t="shared" si="565"/>
        <v>0</v>
      </c>
      <c r="N1366" s="419">
        <f>M1366*(1-'Annexe 1. Taux de référence'!$E10)+N590*(1-'Annexe 1. Taux de référence'!$E10)</f>
        <v>0</v>
      </c>
      <c r="O1366" s="422">
        <f>O590*(1-'Annexe 1. Taux de référence'!$E10)</f>
        <v>0</v>
      </c>
      <c r="P1366" s="422">
        <f>P590*(1-'Annexe 1. Taux de référence'!$E10)</f>
        <v>0</v>
      </c>
      <c r="Q1366" s="423">
        <f>Q590*(1-'Annexe 1. Taux de référence'!$E10)</f>
        <v>0</v>
      </c>
      <c r="R1366" s="419">
        <f>R590*(1-'Annexe 1. Taux de référence'!$E10)</f>
        <v>0</v>
      </c>
      <c r="S1366" s="421">
        <f>S590*(1-'Annexe 1. Taux de référence'!$E10)</f>
        <v>0</v>
      </c>
      <c r="T1366" s="421">
        <f>T590*(1-'Annexe 1. Taux de référence'!$E10)</f>
        <v>0</v>
      </c>
      <c r="U1366" s="421">
        <f>U590*(1-'Annexe 1. Taux de référence'!$E10)</f>
        <v>0</v>
      </c>
      <c r="V1366" s="421">
        <f>V590*(1-'Annexe 1. Taux de référence'!$E10)</f>
        <v>0</v>
      </c>
      <c r="W1366" s="421">
        <f>W590*(1-'Annexe 1. Taux de référence'!$E10)</f>
        <v>0</v>
      </c>
      <c r="X1366" s="422">
        <f>X590*(1-'Annexe 1. Taux de référence'!$E10)</f>
        <v>0</v>
      </c>
      <c r="Y1366" s="421">
        <f>Y590*(1-'Annexe 1. Taux de référence'!$E10)</f>
        <v>0</v>
      </c>
      <c r="Z1366" s="421">
        <f>Z590*(1-'Annexe 1. Taux de référence'!$E10)</f>
        <v>0</v>
      </c>
      <c r="AA1366" s="421">
        <f>AA590*(1-'Annexe 1. Taux de référence'!$E10)</f>
        <v>0</v>
      </c>
      <c r="AB1366" s="421">
        <f>AB590*(1-'Annexe 1. Taux de référence'!$E10)</f>
        <v>0</v>
      </c>
      <c r="AC1366" s="408">
        <f t="shared" si="566"/>
        <v>0</v>
      </c>
      <c r="AD1366" s="830"/>
      <c r="AE1366" s="831"/>
      <c r="AF1366" s="832"/>
    </row>
    <row r="1367" spans="1:32" ht="27.75" customHeight="1" outlineLevel="1" x14ac:dyDescent="0.2">
      <c r="A1367" s="11">
        <v>237</v>
      </c>
      <c r="B1367" s="669"/>
      <c r="C1367" s="670"/>
      <c r="D1367" s="670"/>
      <c r="E1367" s="671"/>
      <c r="F1367" s="859" t="s">
        <v>532</v>
      </c>
      <c r="G1367" s="860"/>
      <c r="H1367" s="860"/>
      <c r="I1367" s="860"/>
      <c r="J1367" s="860"/>
      <c r="K1367" s="860"/>
      <c r="L1367" s="861"/>
      <c r="M1367" s="408">
        <f t="shared" si="565"/>
        <v>0</v>
      </c>
      <c r="N1367" s="419">
        <f>M1367*(1-'Annexe 1. Taux de référence'!$E11)+N591*(1-'Annexe 1. Taux de référence'!$E11)</f>
        <v>0</v>
      </c>
      <c r="O1367" s="422">
        <f>O591*(1-'Annexe 1. Taux de référence'!$E11)</f>
        <v>0</v>
      </c>
      <c r="P1367" s="422">
        <f>P591*(1-'Annexe 1. Taux de référence'!$E11)</f>
        <v>0</v>
      </c>
      <c r="Q1367" s="423">
        <f>Q591*(1-'Annexe 1. Taux de référence'!$E11)</f>
        <v>0</v>
      </c>
      <c r="R1367" s="419">
        <f>R591*(1-'Annexe 1. Taux de référence'!$E11)</f>
        <v>0</v>
      </c>
      <c r="S1367" s="421">
        <f>S591*(1-'Annexe 1. Taux de référence'!$E11)</f>
        <v>0</v>
      </c>
      <c r="T1367" s="421">
        <f>T591*(1-'Annexe 1. Taux de référence'!$E11)</f>
        <v>0</v>
      </c>
      <c r="U1367" s="421">
        <f>U591*(1-'Annexe 1. Taux de référence'!$E11)</f>
        <v>0</v>
      </c>
      <c r="V1367" s="421">
        <f>V591*(1-'Annexe 1. Taux de référence'!$E11)</f>
        <v>0</v>
      </c>
      <c r="W1367" s="421">
        <f>W591*(1-'Annexe 1. Taux de référence'!$E11)</f>
        <v>0</v>
      </c>
      <c r="X1367" s="422">
        <f>X591*(1-'Annexe 1. Taux de référence'!$E11)</f>
        <v>0</v>
      </c>
      <c r="Y1367" s="421">
        <f>Y591*(1-'Annexe 1. Taux de référence'!$E11)</f>
        <v>0</v>
      </c>
      <c r="Z1367" s="421">
        <f>Z591*(1-'Annexe 1. Taux de référence'!$E11)</f>
        <v>0</v>
      </c>
      <c r="AA1367" s="421">
        <f>AA591*(1-'Annexe 1. Taux de référence'!$E11)</f>
        <v>0</v>
      </c>
      <c r="AB1367" s="421">
        <f>AB591*(1-'Annexe 1. Taux de référence'!$E11)</f>
        <v>0</v>
      </c>
      <c r="AC1367" s="408">
        <f t="shared" si="566"/>
        <v>0</v>
      </c>
      <c r="AD1367" s="830"/>
      <c r="AE1367" s="831"/>
      <c r="AF1367" s="832"/>
    </row>
    <row r="1368" spans="1:32" ht="15.75" outlineLevel="1" x14ac:dyDescent="0.2">
      <c r="A1368" s="11">
        <v>238</v>
      </c>
      <c r="B1368" s="669"/>
      <c r="C1368" s="670"/>
      <c r="D1368" s="297"/>
      <c r="E1368" s="853" t="s">
        <v>67</v>
      </c>
      <c r="F1368" s="854"/>
      <c r="G1368" s="854"/>
      <c r="H1368" s="854"/>
      <c r="I1368" s="854"/>
      <c r="J1368" s="854"/>
      <c r="K1368" s="854"/>
      <c r="L1368" s="855"/>
      <c r="M1368" s="407">
        <f>SUBTOTAL(9,M1369:M1372)</f>
        <v>0</v>
      </c>
      <c r="N1368" s="410">
        <f t="shared" ref="N1368:AC1368" si="567">SUBTOTAL(9,N1369:N1372)</f>
        <v>0</v>
      </c>
      <c r="O1368" s="414">
        <f t="shared" si="567"/>
        <v>0</v>
      </c>
      <c r="P1368" s="414">
        <f t="shared" si="567"/>
        <v>0</v>
      </c>
      <c r="Q1368" s="415">
        <f t="shared" si="567"/>
        <v>0</v>
      </c>
      <c r="R1368" s="410">
        <f t="shared" si="567"/>
        <v>0</v>
      </c>
      <c r="S1368" s="414">
        <f t="shared" si="567"/>
        <v>0</v>
      </c>
      <c r="T1368" s="413">
        <f t="shared" si="567"/>
        <v>0</v>
      </c>
      <c r="U1368" s="413">
        <f t="shared" si="567"/>
        <v>0</v>
      </c>
      <c r="V1368" s="413">
        <f t="shared" si="567"/>
        <v>0</v>
      </c>
      <c r="W1368" s="413">
        <f t="shared" si="567"/>
        <v>0</v>
      </c>
      <c r="X1368" s="413">
        <f t="shared" si="567"/>
        <v>0</v>
      </c>
      <c r="Y1368" s="413">
        <f t="shared" si="567"/>
        <v>0</v>
      </c>
      <c r="Z1368" s="413">
        <f t="shared" si="567"/>
        <v>0</v>
      </c>
      <c r="AA1368" s="413">
        <f t="shared" si="567"/>
        <v>0</v>
      </c>
      <c r="AB1368" s="411">
        <f t="shared" si="567"/>
        <v>0</v>
      </c>
      <c r="AC1368" s="407">
        <f t="shared" si="567"/>
        <v>0</v>
      </c>
      <c r="AD1368" s="830"/>
      <c r="AE1368" s="831"/>
      <c r="AF1368" s="832"/>
    </row>
    <row r="1369" spans="1:32" outlineLevel="1" x14ac:dyDescent="0.2">
      <c r="A1369" s="11">
        <v>239</v>
      </c>
      <c r="B1369" s="669"/>
      <c r="C1369" s="670"/>
      <c r="D1369" s="649"/>
      <c r="E1369" s="649"/>
      <c r="F1369" s="856" t="s">
        <v>65</v>
      </c>
      <c r="G1369" s="857"/>
      <c r="H1369" s="857"/>
      <c r="I1369" s="857"/>
      <c r="J1369" s="857"/>
      <c r="K1369" s="857"/>
      <c r="L1369" s="858"/>
      <c r="M1369" s="408">
        <f t="shared" ref="M1369:M1372" si="568">M593</f>
        <v>0</v>
      </c>
      <c r="N1369" s="419">
        <f>M1369*(1-'Annexe 1. Taux de référence'!$E13)+N593*(1-'Annexe 1. Taux de référence'!$E13)</f>
        <v>0</v>
      </c>
      <c r="O1369" s="422">
        <f>O593*(1-'Annexe 1. Taux de référence'!$E13)</f>
        <v>0</v>
      </c>
      <c r="P1369" s="422">
        <f>P593*(1-'Annexe 1. Taux de référence'!$E13)</f>
        <v>0</v>
      </c>
      <c r="Q1369" s="423">
        <f>Q593*(1-'Annexe 1. Taux de référence'!$E13)</f>
        <v>0</v>
      </c>
      <c r="R1369" s="419">
        <f>R593*(1-'Annexe 1. Taux de référence'!$E13)</f>
        <v>0</v>
      </c>
      <c r="S1369" s="421">
        <f>S593*(1-'Annexe 1. Taux de référence'!$E13)</f>
        <v>0</v>
      </c>
      <c r="T1369" s="421">
        <f>T593*(1-'Annexe 1. Taux de référence'!$E13)</f>
        <v>0</v>
      </c>
      <c r="U1369" s="421">
        <f>U593*(1-'Annexe 1. Taux de référence'!$E13)</f>
        <v>0</v>
      </c>
      <c r="V1369" s="421">
        <f>V593*(1-'Annexe 1. Taux de référence'!$E13)</f>
        <v>0</v>
      </c>
      <c r="W1369" s="421">
        <f>W593*(1-'Annexe 1. Taux de référence'!$E13)</f>
        <v>0</v>
      </c>
      <c r="X1369" s="422">
        <f>X593*(1-'Annexe 1. Taux de référence'!$E13)</f>
        <v>0</v>
      </c>
      <c r="Y1369" s="421">
        <f>Y593*(1-'Annexe 1. Taux de référence'!$E13)</f>
        <v>0</v>
      </c>
      <c r="Z1369" s="421">
        <f>Z593*(1-'Annexe 1. Taux de référence'!$E13)</f>
        <v>0</v>
      </c>
      <c r="AA1369" s="421">
        <f>AA593*(1-'Annexe 1. Taux de référence'!$E13)</f>
        <v>0</v>
      </c>
      <c r="AB1369" s="421">
        <f>AB593*(1-'Annexe 1. Taux de référence'!$E13)</f>
        <v>0</v>
      </c>
      <c r="AC1369" s="408">
        <f t="shared" si="566"/>
        <v>0</v>
      </c>
      <c r="AD1369" s="830"/>
      <c r="AE1369" s="831"/>
      <c r="AF1369" s="832"/>
    </row>
    <row r="1370" spans="1:32" outlineLevel="1" x14ac:dyDescent="0.2">
      <c r="A1370" s="11">
        <v>240</v>
      </c>
      <c r="B1370" s="669"/>
      <c r="C1370" s="670"/>
      <c r="D1370" s="649"/>
      <c r="E1370" s="649"/>
      <c r="F1370" s="915" t="s">
        <v>68</v>
      </c>
      <c r="G1370" s="916"/>
      <c r="H1370" s="916"/>
      <c r="I1370" s="916"/>
      <c r="J1370" s="916"/>
      <c r="K1370" s="916"/>
      <c r="L1370" s="917"/>
      <c r="M1370" s="408">
        <f t="shared" si="568"/>
        <v>0</v>
      </c>
      <c r="N1370" s="419">
        <f>M1370*(1-'Annexe 1. Taux de référence'!$E14)+N594*(1-'Annexe 1. Taux de référence'!$E14)</f>
        <v>0</v>
      </c>
      <c r="O1370" s="422">
        <f>O594*(1-'Annexe 1. Taux de référence'!$E14)</f>
        <v>0</v>
      </c>
      <c r="P1370" s="422">
        <f>P594*(1-'Annexe 1. Taux de référence'!$E14)</f>
        <v>0</v>
      </c>
      <c r="Q1370" s="423">
        <f>Q594*(1-'Annexe 1. Taux de référence'!$E14)</f>
        <v>0</v>
      </c>
      <c r="R1370" s="419">
        <f>R594*(1-'Annexe 1. Taux de référence'!$E14)</f>
        <v>0</v>
      </c>
      <c r="S1370" s="421">
        <f>S594*(1-'Annexe 1. Taux de référence'!$E14)</f>
        <v>0</v>
      </c>
      <c r="T1370" s="421">
        <f>T594*(1-'Annexe 1. Taux de référence'!$E14)</f>
        <v>0</v>
      </c>
      <c r="U1370" s="421">
        <f>U594*(1-'Annexe 1. Taux de référence'!$E14)</f>
        <v>0</v>
      </c>
      <c r="V1370" s="421">
        <f>V594*(1-'Annexe 1. Taux de référence'!$E14)</f>
        <v>0</v>
      </c>
      <c r="W1370" s="421">
        <f>W594*(1-'Annexe 1. Taux de référence'!$E14)</f>
        <v>0</v>
      </c>
      <c r="X1370" s="422">
        <f>X594*(1-'Annexe 1. Taux de référence'!$E14)</f>
        <v>0</v>
      </c>
      <c r="Y1370" s="421">
        <f>Y594*(1-'Annexe 1. Taux de référence'!$E14)</f>
        <v>0</v>
      </c>
      <c r="Z1370" s="421">
        <f>Z594*(1-'Annexe 1. Taux de référence'!$E14)</f>
        <v>0</v>
      </c>
      <c r="AA1370" s="421">
        <f>AA594*(1-'Annexe 1. Taux de référence'!$E14)</f>
        <v>0</v>
      </c>
      <c r="AB1370" s="421">
        <f>AB594*(1-'Annexe 1. Taux de référence'!$E14)</f>
        <v>0</v>
      </c>
      <c r="AC1370" s="408">
        <f t="shared" si="566"/>
        <v>0</v>
      </c>
      <c r="AD1370" s="830"/>
      <c r="AE1370" s="831"/>
      <c r="AF1370" s="832"/>
    </row>
    <row r="1371" spans="1:32" outlineLevel="1" x14ac:dyDescent="0.2">
      <c r="A1371" s="11">
        <v>241</v>
      </c>
      <c r="B1371" s="669"/>
      <c r="C1371" s="670"/>
      <c r="D1371" s="639"/>
      <c r="E1371" s="639"/>
      <c r="F1371" s="915" t="s">
        <v>537</v>
      </c>
      <c r="G1371" s="916"/>
      <c r="H1371" s="916"/>
      <c r="I1371" s="916"/>
      <c r="J1371" s="916"/>
      <c r="K1371" s="916"/>
      <c r="L1371" s="917"/>
      <c r="M1371" s="408">
        <f t="shared" si="568"/>
        <v>0</v>
      </c>
      <c r="N1371" s="419">
        <f>M1371*(1-'Annexe 1. Taux de référence'!$E15)+N595*(1-'Annexe 1. Taux de référence'!$E15)</f>
        <v>0</v>
      </c>
      <c r="O1371" s="422">
        <f>O595*(1-'Annexe 1. Taux de référence'!$E15)</f>
        <v>0</v>
      </c>
      <c r="P1371" s="422">
        <f>P595*(1-'Annexe 1. Taux de référence'!$E15)</f>
        <v>0</v>
      </c>
      <c r="Q1371" s="423">
        <f>Q595*(1-'Annexe 1. Taux de référence'!$E15)</f>
        <v>0</v>
      </c>
      <c r="R1371" s="419">
        <f>R595*(1-'Annexe 1. Taux de référence'!$E15)</f>
        <v>0</v>
      </c>
      <c r="S1371" s="421">
        <f>S595*(1-'Annexe 1. Taux de référence'!$E15)</f>
        <v>0</v>
      </c>
      <c r="T1371" s="421">
        <f>T595*(1-'Annexe 1. Taux de référence'!$E15)</f>
        <v>0</v>
      </c>
      <c r="U1371" s="421">
        <f>U595*(1-'Annexe 1. Taux de référence'!$E15)</f>
        <v>0</v>
      </c>
      <c r="V1371" s="421">
        <f>V595*(1-'Annexe 1. Taux de référence'!$E15)</f>
        <v>0</v>
      </c>
      <c r="W1371" s="421">
        <f>W595*(1-'Annexe 1. Taux de référence'!$E15)</f>
        <v>0</v>
      </c>
      <c r="X1371" s="422">
        <f>X595*(1-'Annexe 1. Taux de référence'!$E15)</f>
        <v>0</v>
      </c>
      <c r="Y1371" s="421">
        <f>Y595*(1-'Annexe 1. Taux de référence'!$E15)</f>
        <v>0</v>
      </c>
      <c r="Z1371" s="421">
        <f>Z595*(1-'Annexe 1. Taux de référence'!$E15)</f>
        <v>0</v>
      </c>
      <c r="AA1371" s="421">
        <f>AA595*(1-'Annexe 1. Taux de référence'!$E15)</f>
        <v>0</v>
      </c>
      <c r="AB1371" s="421">
        <f>AB595*(1-'Annexe 1. Taux de référence'!$E15)</f>
        <v>0</v>
      </c>
      <c r="AC1371" s="408">
        <f t="shared" si="566"/>
        <v>0</v>
      </c>
      <c r="AD1371" s="830"/>
      <c r="AE1371" s="831"/>
      <c r="AF1371" s="832"/>
    </row>
    <row r="1372" spans="1:32" ht="27.75" customHeight="1" outlineLevel="1" x14ac:dyDescent="0.2">
      <c r="A1372" s="11">
        <v>242</v>
      </c>
      <c r="B1372" s="669"/>
      <c r="C1372" s="670"/>
      <c r="D1372" s="263"/>
      <c r="E1372" s="263"/>
      <c r="F1372" s="859" t="s">
        <v>532</v>
      </c>
      <c r="G1372" s="860"/>
      <c r="H1372" s="860"/>
      <c r="I1372" s="860"/>
      <c r="J1372" s="860"/>
      <c r="K1372" s="860"/>
      <c r="L1372" s="861"/>
      <c r="M1372" s="408">
        <f t="shared" si="568"/>
        <v>0</v>
      </c>
      <c r="N1372" s="419">
        <f>M1372*(1-'Annexe 1. Taux de référence'!$E16)+N596*(1-'Annexe 1. Taux de référence'!$E16)</f>
        <v>0</v>
      </c>
      <c r="O1372" s="422">
        <f>O596*(1-'Annexe 1. Taux de référence'!$E16)</f>
        <v>0</v>
      </c>
      <c r="P1372" s="422">
        <f>P596*(1-'Annexe 1. Taux de référence'!$E16)</f>
        <v>0</v>
      </c>
      <c r="Q1372" s="423">
        <f>Q596*(1-'Annexe 1. Taux de référence'!$E16)</f>
        <v>0</v>
      </c>
      <c r="R1372" s="419">
        <f>R596*(1-'Annexe 1. Taux de référence'!$E16)</f>
        <v>0</v>
      </c>
      <c r="S1372" s="421">
        <f>S596*(1-'Annexe 1. Taux de référence'!$E16)</f>
        <v>0</v>
      </c>
      <c r="T1372" s="421">
        <f>T596*(1-'Annexe 1. Taux de référence'!$E16)</f>
        <v>0</v>
      </c>
      <c r="U1372" s="421">
        <f>U596*(1-'Annexe 1. Taux de référence'!$E16)</f>
        <v>0</v>
      </c>
      <c r="V1372" s="421">
        <f>V596*(1-'Annexe 1. Taux de référence'!$E16)</f>
        <v>0</v>
      </c>
      <c r="W1372" s="421">
        <f>W596*(1-'Annexe 1. Taux de référence'!$E16)</f>
        <v>0</v>
      </c>
      <c r="X1372" s="422">
        <f>X596*(1-'Annexe 1. Taux de référence'!$E16)</f>
        <v>0</v>
      </c>
      <c r="Y1372" s="421">
        <f>Y596*(1-'Annexe 1. Taux de référence'!$E16)</f>
        <v>0</v>
      </c>
      <c r="Z1372" s="421">
        <f>Z596*(1-'Annexe 1. Taux de référence'!$E16)</f>
        <v>0</v>
      </c>
      <c r="AA1372" s="421">
        <f>AA596*(1-'Annexe 1. Taux de référence'!$E16)</f>
        <v>0</v>
      </c>
      <c r="AB1372" s="421">
        <f>AB596*(1-'Annexe 1. Taux de référence'!$E16)</f>
        <v>0</v>
      </c>
      <c r="AC1372" s="408">
        <f t="shared" si="566"/>
        <v>0</v>
      </c>
      <c r="AD1372" s="830"/>
      <c r="AE1372" s="831"/>
      <c r="AF1372" s="832"/>
    </row>
    <row r="1373" spans="1:32" ht="15.75" customHeight="1" outlineLevel="1" x14ac:dyDescent="0.2">
      <c r="A1373" s="11">
        <v>243</v>
      </c>
      <c r="B1373" s="669"/>
      <c r="C1373" s="670"/>
      <c r="D1373" s="639"/>
      <c r="E1373" s="853" t="s">
        <v>556</v>
      </c>
      <c r="F1373" s="854"/>
      <c r="G1373" s="854"/>
      <c r="H1373" s="854"/>
      <c r="I1373" s="854"/>
      <c r="J1373" s="854"/>
      <c r="K1373" s="854"/>
      <c r="L1373" s="855"/>
      <c r="M1373" s="407">
        <f>SUBTOTAL(9,M1374:M1377)</f>
        <v>0</v>
      </c>
      <c r="N1373" s="410">
        <f t="shared" ref="N1373:AC1373" si="569">SUBTOTAL(9,N1374:N1377)</f>
        <v>0</v>
      </c>
      <c r="O1373" s="414">
        <f t="shared" si="569"/>
        <v>0</v>
      </c>
      <c r="P1373" s="414">
        <f t="shared" si="569"/>
        <v>0</v>
      </c>
      <c r="Q1373" s="415">
        <f t="shared" si="569"/>
        <v>0</v>
      </c>
      <c r="R1373" s="410">
        <f t="shared" si="569"/>
        <v>0</v>
      </c>
      <c r="S1373" s="414">
        <f t="shared" si="569"/>
        <v>0</v>
      </c>
      <c r="T1373" s="413">
        <f t="shared" si="569"/>
        <v>0</v>
      </c>
      <c r="U1373" s="413">
        <f t="shared" si="569"/>
        <v>0</v>
      </c>
      <c r="V1373" s="413">
        <f t="shared" si="569"/>
        <v>0</v>
      </c>
      <c r="W1373" s="413">
        <f t="shared" si="569"/>
        <v>0</v>
      </c>
      <c r="X1373" s="413">
        <f t="shared" si="569"/>
        <v>0</v>
      </c>
      <c r="Y1373" s="413">
        <f t="shared" si="569"/>
        <v>0</v>
      </c>
      <c r="Z1373" s="413">
        <f t="shared" si="569"/>
        <v>0</v>
      </c>
      <c r="AA1373" s="413">
        <f t="shared" si="569"/>
        <v>0</v>
      </c>
      <c r="AB1373" s="411">
        <f t="shared" si="569"/>
        <v>0</v>
      </c>
      <c r="AC1373" s="407">
        <f t="shared" si="569"/>
        <v>0</v>
      </c>
      <c r="AD1373" s="830"/>
      <c r="AE1373" s="831"/>
      <c r="AF1373" s="832"/>
    </row>
    <row r="1374" spans="1:32" outlineLevel="1" x14ac:dyDescent="0.2">
      <c r="A1374" s="11">
        <v>244</v>
      </c>
      <c r="B1374" s="669"/>
      <c r="C1374" s="670"/>
      <c r="D1374" s="649"/>
      <c r="E1374" s="649"/>
      <c r="F1374" s="856" t="s">
        <v>65</v>
      </c>
      <c r="G1374" s="857"/>
      <c r="H1374" s="857"/>
      <c r="I1374" s="857"/>
      <c r="J1374" s="857"/>
      <c r="K1374" s="857"/>
      <c r="L1374" s="858"/>
      <c r="M1374" s="408">
        <f t="shared" ref="M1374:M1377" si="570">M598</f>
        <v>0</v>
      </c>
      <c r="N1374" s="419">
        <f>M1374*(1-'Annexe 1. Taux de référence'!$E18)+N598*(1-'Annexe 1. Taux de référence'!$E18)</f>
        <v>0</v>
      </c>
      <c r="O1374" s="422">
        <f>O598*(1-'Annexe 1. Taux de référence'!$E18)</f>
        <v>0</v>
      </c>
      <c r="P1374" s="422">
        <f>P598*(1-'Annexe 1. Taux de référence'!$E18)</f>
        <v>0</v>
      </c>
      <c r="Q1374" s="423">
        <f>Q598*(1-'Annexe 1. Taux de référence'!$E18)</f>
        <v>0</v>
      </c>
      <c r="R1374" s="419">
        <f>R598*(1-'Annexe 1. Taux de référence'!$E18)</f>
        <v>0</v>
      </c>
      <c r="S1374" s="421">
        <f>S598*(1-'Annexe 1. Taux de référence'!$E18)</f>
        <v>0</v>
      </c>
      <c r="T1374" s="421">
        <f>T598*(1-'Annexe 1. Taux de référence'!$E18)</f>
        <v>0</v>
      </c>
      <c r="U1374" s="421">
        <f>U598*(1-'Annexe 1. Taux de référence'!$E18)</f>
        <v>0</v>
      </c>
      <c r="V1374" s="421">
        <f>V598*(1-'Annexe 1. Taux de référence'!$E18)</f>
        <v>0</v>
      </c>
      <c r="W1374" s="421">
        <f>W598*(1-'Annexe 1. Taux de référence'!$E18)</f>
        <v>0</v>
      </c>
      <c r="X1374" s="422">
        <f>X598*(1-'Annexe 1. Taux de référence'!$E18)</f>
        <v>0</v>
      </c>
      <c r="Y1374" s="421">
        <f>Y598*(1-'Annexe 1. Taux de référence'!$E18)</f>
        <v>0</v>
      </c>
      <c r="Z1374" s="421">
        <f>Z598*(1-'Annexe 1. Taux de référence'!$E18)</f>
        <v>0</v>
      </c>
      <c r="AA1374" s="421">
        <f>AA598*(1-'Annexe 1. Taux de référence'!$E18)</f>
        <v>0</v>
      </c>
      <c r="AB1374" s="421">
        <f>AB598*(1-'Annexe 1. Taux de référence'!$E18)</f>
        <v>0</v>
      </c>
      <c r="AC1374" s="408">
        <f t="shared" si="566"/>
        <v>0</v>
      </c>
      <c r="AD1374" s="830"/>
      <c r="AE1374" s="831"/>
      <c r="AF1374" s="832"/>
    </row>
    <row r="1375" spans="1:32" outlineLevel="1" x14ac:dyDescent="0.2">
      <c r="A1375" s="11">
        <v>245</v>
      </c>
      <c r="B1375" s="669"/>
      <c r="C1375" s="670"/>
      <c r="D1375" s="266"/>
      <c r="E1375" s="266"/>
      <c r="F1375" s="915" t="s">
        <v>68</v>
      </c>
      <c r="G1375" s="916"/>
      <c r="H1375" s="916"/>
      <c r="I1375" s="916"/>
      <c r="J1375" s="916"/>
      <c r="K1375" s="916"/>
      <c r="L1375" s="917"/>
      <c r="M1375" s="408">
        <f t="shared" si="570"/>
        <v>0</v>
      </c>
      <c r="N1375" s="419">
        <f>M1375*(1-'Annexe 1. Taux de référence'!$E19)+N599*(1-'Annexe 1. Taux de référence'!$E19)</f>
        <v>0</v>
      </c>
      <c r="O1375" s="422">
        <f>O599*(1-'Annexe 1. Taux de référence'!$E19)</f>
        <v>0</v>
      </c>
      <c r="P1375" s="422">
        <f>P599*(1-'Annexe 1. Taux de référence'!$E19)</f>
        <v>0</v>
      </c>
      <c r="Q1375" s="423">
        <f>Q599*(1-'Annexe 1. Taux de référence'!$E19)</f>
        <v>0</v>
      </c>
      <c r="R1375" s="419">
        <f>R599*(1-'Annexe 1. Taux de référence'!$E19)</f>
        <v>0</v>
      </c>
      <c r="S1375" s="421">
        <f>S599*(1-'Annexe 1. Taux de référence'!$E19)</f>
        <v>0</v>
      </c>
      <c r="T1375" s="421">
        <f>T599*(1-'Annexe 1. Taux de référence'!$E19)</f>
        <v>0</v>
      </c>
      <c r="U1375" s="421">
        <f>U599*(1-'Annexe 1. Taux de référence'!$E19)</f>
        <v>0</v>
      </c>
      <c r="V1375" s="421">
        <f>V599*(1-'Annexe 1. Taux de référence'!$E19)</f>
        <v>0</v>
      </c>
      <c r="W1375" s="421">
        <f>W599*(1-'Annexe 1. Taux de référence'!$E19)</f>
        <v>0</v>
      </c>
      <c r="X1375" s="422">
        <f>X599*(1-'Annexe 1. Taux de référence'!$E19)</f>
        <v>0</v>
      </c>
      <c r="Y1375" s="421">
        <f>Y599*(1-'Annexe 1. Taux de référence'!$E19)</f>
        <v>0</v>
      </c>
      <c r="Z1375" s="421">
        <f>Z599*(1-'Annexe 1. Taux de référence'!$E19)</f>
        <v>0</v>
      </c>
      <c r="AA1375" s="421">
        <f>AA599*(1-'Annexe 1. Taux de référence'!$E19)</f>
        <v>0</v>
      </c>
      <c r="AB1375" s="421">
        <f>AB599*(1-'Annexe 1. Taux de référence'!$E19)</f>
        <v>0</v>
      </c>
      <c r="AC1375" s="408">
        <f t="shared" si="566"/>
        <v>0</v>
      </c>
      <c r="AD1375" s="830"/>
      <c r="AE1375" s="831"/>
      <c r="AF1375" s="832"/>
    </row>
    <row r="1376" spans="1:32" outlineLevel="1" x14ac:dyDescent="0.2">
      <c r="A1376" s="11">
        <v>246</v>
      </c>
      <c r="B1376" s="669"/>
      <c r="C1376" s="670"/>
      <c r="D1376" s="266"/>
      <c r="E1376" s="266"/>
      <c r="F1376" s="915" t="s">
        <v>537</v>
      </c>
      <c r="G1376" s="916"/>
      <c r="H1376" s="916"/>
      <c r="I1376" s="916"/>
      <c r="J1376" s="916"/>
      <c r="K1376" s="916"/>
      <c r="L1376" s="917"/>
      <c r="M1376" s="408">
        <f t="shared" si="570"/>
        <v>0</v>
      </c>
      <c r="N1376" s="419">
        <f>M1376*(1-'Annexe 1. Taux de référence'!$E20)+N600*(1-'Annexe 1. Taux de référence'!$E20)</f>
        <v>0</v>
      </c>
      <c r="O1376" s="422">
        <f>O600*(1-'Annexe 1. Taux de référence'!$E20)</f>
        <v>0</v>
      </c>
      <c r="P1376" s="422">
        <f>P600*(1-'Annexe 1. Taux de référence'!$E20)</f>
        <v>0</v>
      </c>
      <c r="Q1376" s="423">
        <f>Q600*(1-'Annexe 1. Taux de référence'!$E20)</f>
        <v>0</v>
      </c>
      <c r="R1376" s="419">
        <f>R600*(1-'Annexe 1. Taux de référence'!$E20)</f>
        <v>0</v>
      </c>
      <c r="S1376" s="421">
        <f>S600*(1-'Annexe 1. Taux de référence'!$E20)</f>
        <v>0</v>
      </c>
      <c r="T1376" s="421">
        <f>T600*(1-'Annexe 1. Taux de référence'!$E20)</f>
        <v>0</v>
      </c>
      <c r="U1376" s="421">
        <f>U600*(1-'Annexe 1. Taux de référence'!$E20)</f>
        <v>0</v>
      </c>
      <c r="V1376" s="421">
        <f>V600*(1-'Annexe 1. Taux de référence'!$E20)</f>
        <v>0</v>
      </c>
      <c r="W1376" s="421">
        <f>W600*(1-'Annexe 1. Taux de référence'!$E20)</f>
        <v>0</v>
      </c>
      <c r="X1376" s="422">
        <f>X600*(1-'Annexe 1. Taux de référence'!$E20)</f>
        <v>0</v>
      </c>
      <c r="Y1376" s="421">
        <f>Y600*(1-'Annexe 1. Taux de référence'!$E20)</f>
        <v>0</v>
      </c>
      <c r="Z1376" s="421">
        <f>Z600*(1-'Annexe 1. Taux de référence'!$E20)</f>
        <v>0</v>
      </c>
      <c r="AA1376" s="421">
        <f>AA600*(1-'Annexe 1. Taux de référence'!$E20)</f>
        <v>0</v>
      </c>
      <c r="AB1376" s="421">
        <f>AB600*(1-'Annexe 1. Taux de référence'!$E20)</f>
        <v>0</v>
      </c>
      <c r="AC1376" s="408">
        <f t="shared" si="566"/>
        <v>0</v>
      </c>
      <c r="AD1376" s="830"/>
      <c r="AE1376" s="831"/>
      <c r="AF1376" s="832"/>
    </row>
    <row r="1377" spans="1:32" ht="27.75" customHeight="1" outlineLevel="1" x14ac:dyDescent="0.2">
      <c r="A1377" s="11">
        <v>247</v>
      </c>
      <c r="B1377" s="687"/>
      <c r="C1377" s="672"/>
      <c r="D1377" s="608"/>
      <c r="E1377" s="608"/>
      <c r="F1377" s="915" t="s">
        <v>532</v>
      </c>
      <c r="G1377" s="916"/>
      <c r="H1377" s="916"/>
      <c r="I1377" s="916"/>
      <c r="J1377" s="916"/>
      <c r="K1377" s="916"/>
      <c r="L1377" s="917"/>
      <c r="M1377" s="408">
        <f t="shared" si="570"/>
        <v>0</v>
      </c>
      <c r="N1377" s="419">
        <f>M1377*(1-'Annexe 1. Taux de référence'!$E21)+N601*(1-'Annexe 1. Taux de référence'!$E21)</f>
        <v>0</v>
      </c>
      <c r="O1377" s="422">
        <f>O601*(1-'Annexe 1. Taux de référence'!$E21)</f>
        <v>0</v>
      </c>
      <c r="P1377" s="422">
        <f>P601*(1-'Annexe 1. Taux de référence'!$E21)</f>
        <v>0</v>
      </c>
      <c r="Q1377" s="423">
        <f>Q601*(1-'Annexe 1. Taux de référence'!$E21)</f>
        <v>0</v>
      </c>
      <c r="R1377" s="419">
        <f>R601*(1-'Annexe 1. Taux de référence'!$E21)</f>
        <v>0</v>
      </c>
      <c r="S1377" s="421">
        <f>S601*(1-'Annexe 1. Taux de référence'!$E21)</f>
        <v>0</v>
      </c>
      <c r="T1377" s="421">
        <f>T601*(1-'Annexe 1. Taux de référence'!$E21)</f>
        <v>0</v>
      </c>
      <c r="U1377" s="421">
        <f>U601*(1-'Annexe 1. Taux de référence'!$E21)</f>
        <v>0</v>
      </c>
      <c r="V1377" s="421">
        <f>V601*(1-'Annexe 1. Taux de référence'!$E21)</f>
        <v>0</v>
      </c>
      <c r="W1377" s="421">
        <f>W601*(1-'Annexe 1. Taux de référence'!$E21)</f>
        <v>0</v>
      </c>
      <c r="X1377" s="422">
        <f>X601*(1-'Annexe 1. Taux de référence'!$E21)</f>
        <v>0</v>
      </c>
      <c r="Y1377" s="421">
        <f>Y601*(1-'Annexe 1. Taux de référence'!$E21)</f>
        <v>0</v>
      </c>
      <c r="Z1377" s="421">
        <f>Z601*(1-'Annexe 1. Taux de référence'!$E21)</f>
        <v>0</v>
      </c>
      <c r="AA1377" s="421">
        <f>AA601*(1-'Annexe 1. Taux de référence'!$E21)</f>
        <v>0</v>
      </c>
      <c r="AB1377" s="421">
        <f>AB601*(1-'Annexe 1. Taux de référence'!$E21)</f>
        <v>0</v>
      </c>
      <c r="AC1377" s="408">
        <f t="shared" si="566"/>
        <v>0</v>
      </c>
      <c r="AD1377" s="833"/>
      <c r="AE1377" s="834"/>
      <c r="AF1377" s="835"/>
    </row>
    <row r="1378" spans="1:32" ht="15" customHeight="1" outlineLevel="1" x14ac:dyDescent="0.2">
      <c r="A1378" s="11">
        <v>129</v>
      </c>
      <c r="B1378" s="325"/>
      <c r="C1378" s="778"/>
      <c r="D1378" s="844" t="s">
        <v>13</v>
      </c>
      <c r="E1378" s="845"/>
      <c r="F1378" s="845"/>
      <c r="G1378" s="845"/>
      <c r="H1378" s="845"/>
      <c r="I1378" s="845"/>
      <c r="J1378" s="845"/>
      <c r="K1378" s="845"/>
      <c r="L1378" s="845"/>
      <c r="M1378" s="845"/>
      <c r="N1378" s="845"/>
      <c r="O1378" s="845"/>
      <c r="P1378" s="845"/>
      <c r="Q1378" s="845"/>
      <c r="R1378" s="845"/>
      <c r="S1378" s="845"/>
      <c r="T1378" s="845"/>
      <c r="U1378" s="845"/>
      <c r="V1378" s="845"/>
      <c r="W1378" s="845"/>
      <c r="X1378" s="845"/>
      <c r="Y1378" s="845"/>
      <c r="Z1378" s="845"/>
      <c r="AA1378" s="845"/>
      <c r="AB1378" s="845"/>
      <c r="AC1378" s="845"/>
      <c r="AD1378" s="845"/>
      <c r="AE1378" s="845"/>
      <c r="AF1378" s="846"/>
    </row>
    <row r="1379" spans="1:32" ht="15" customHeight="1" outlineLevel="1" x14ac:dyDescent="0.2">
      <c r="A1379" s="11">
        <v>130</v>
      </c>
      <c r="B1379" s="669"/>
      <c r="C1379" s="298"/>
      <c r="D1379" s="298"/>
      <c r="E1379" s="918" t="s">
        <v>14</v>
      </c>
      <c r="F1379" s="919"/>
      <c r="G1379" s="919"/>
      <c r="H1379" s="919"/>
      <c r="I1379" s="919"/>
      <c r="J1379" s="919"/>
      <c r="K1379" s="919"/>
      <c r="L1379" s="920"/>
      <c r="M1379" s="407">
        <f>SUBTOTAL(9,M1380:M1382)</f>
        <v>0</v>
      </c>
      <c r="N1379" s="410">
        <f t="shared" ref="N1379:AC1379" si="571">SUBTOTAL(9,N1380:N1382)</f>
        <v>0</v>
      </c>
      <c r="O1379" s="414">
        <f t="shared" si="571"/>
        <v>0</v>
      </c>
      <c r="P1379" s="414">
        <f t="shared" si="571"/>
        <v>0</v>
      </c>
      <c r="Q1379" s="415">
        <f t="shared" si="571"/>
        <v>0</v>
      </c>
      <c r="R1379" s="410">
        <f t="shared" si="571"/>
        <v>0</v>
      </c>
      <c r="S1379" s="414">
        <f t="shared" si="571"/>
        <v>0</v>
      </c>
      <c r="T1379" s="413">
        <f t="shared" si="571"/>
        <v>0</v>
      </c>
      <c r="U1379" s="413">
        <f t="shared" si="571"/>
        <v>0</v>
      </c>
      <c r="V1379" s="413">
        <f t="shared" si="571"/>
        <v>0</v>
      </c>
      <c r="W1379" s="413">
        <f t="shared" si="571"/>
        <v>0</v>
      </c>
      <c r="X1379" s="413">
        <f t="shared" si="571"/>
        <v>0</v>
      </c>
      <c r="Y1379" s="413">
        <f t="shared" si="571"/>
        <v>0</v>
      </c>
      <c r="Z1379" s="413">
        <f t="shared" si="571"/>
        <v>0</v>
      </c>
      <c r="AA1379" s="413">
        <f t="shared" si="571"/>
        <v>0</v>
      </c>
      <c r="AB1379" s="411">
        <f t="shared" si="571"/>
        <v>0</v>
      </c>
      <c r="AC1379" s="407">
        <f t="shared" si="571"/>
        <v>0</v>
      </c>
      <c r="AD1379" s="1440"/>
      <c r="AE1379" s="828"/>
      <c r="AF1379" s="829"/>
    </row>
    <row r="1380" spans="1:32" ht="15" customHeight="1" outlineLevel="1" x14ac:dyDescent="0.2">
      <c r="A1380" s="11">
        <v>131</v>
      </c>
      <c r="B1380" s="669"/>
      <c r="C1380" s="298"/>
      <c r="D1380" s="298"/>
      <c r="E1380" s="299"/>
      <c r="F1380" s="856" t="s">
        <v>112</v>
      </c>
      <c r="G1380" s="857"/>
      <c r="H1380" s="857"/>
      <c r="I1380" s="857"/>
      <c r="J1380" s="857"/>
      <c r="K1380" s="857"/>
      <c r="L1380" s="858"/>
      <c r="M1380" s="408">
        <f t="shared" ref="M1380:M1382" si="572">M604</f>
        <v>0</v>
      </c>
      <c r="N1380" s="419">
        <f>M1380*(1-'Annexe 1. Taux de référence'!$E24)+N604*(1-'Annexe 1. Taux de référence'!$E24)</f>
        <v>0</v>
      </c>
      <c r="O1380" s="422">
        <f>O604*(1-'Annexe 1. Taux de référence'!$E24)</f>
        <v>0</v>
      </c>
      <c r="P1380" s="422">
        <f>P604*(1-'Annexe 1. Taux de référence'!$E24)</f>
        <v>0</v>
      </c>
      <c r="Q1380" s="423">
        <f>Q604*(1-'Annexe 1. Taux de référence'!$E24)</f>
        <v>0</v>
      </c>
      <c r="R1380" s="419">
        <f>R604*(1-'Annexe 1. Taux de référence'!$E24)</f>
        <v>0</v>
      </c>
      <c r="S1380" s="421">
        <f>S604*(1-'Annexe 1. Taux de référence'!$E24)</f>
        <v>0</v>
      </c>
      <c r="T1380" s="421">
        <f>T604*(1-'Annexe 1. Taux de référence'!$E24)</f>
        <v>0</v>
      </c>
      <c r="U1380" s="421">
        <f>U604*(1-'Annexe 1. Taux de référence'!$E24)</f>
        <v>0</v>
      </c>
      <c r="V1380" s="421">
        <f>V604*(1-'Annexe 1. Taux de référence'!$E24)</f>
        <v>0</v>
      </c>
      <c r="W1380" s="421">
        <f>W604*(1-'Annexe 1. Taux de référence'!$E24)</f>
        <v>0</v>
      </c>
      <c r="X1380" s="422">
        <f>X604*(1-'Annexe 1. Taux de référence'!$E24)</f>
        <v>0</v>
      </c>
      <c r="Y1380" s="421">
        <f>Y604*(1-'Annexe 1. Taux de référence'!$E24)</f>
        <v>0</v>
      </c>
      <c r="Z1380" s="421">
        <f>Z604*(1-'Annexe 1. Taux de référence'!$E24)</f>
        <v>0</v>
      </c>
      <c r="AA1380" s="421">
        <f>AA604*(1-'Annexe 1. Taux de référence'!$E24)</f>
        <v>0</v>
      </c>
      <c r="AB1380" s="421">
        <f>AB604*(1-'Annexe 1. Taux de référence'!$E24)</f>
        <v>0</v>
      </c>
      <c r="AC1380" s="408">
        <f t="shared" ref="AC1380:AC1390" si="573">AC604</f>
        <v>0</v>
      </c>
      <c r="AD1380" s="830"/>
      <c r="AE1380" s="831"/>
      <c r="AF1380" s="832"/>
    </row>
    <row r="1381" spans="1:32" ht="15" customHeight="1" outlineLevel="1" x14ac:dyDescent="0.2">
      <c r="A1381" s="11">
        <v>132</v>
      </c>
      <c r="B1381" s="669"/>
      <c r="C1381" s="298"/>
      <c r="D1381" s="298"/>
      <c r="E1381" s="299"/>
      <c r="F1381" s="915" t="s">
        <v>113</v>
      </c>
      <c r="G1381" s="916"/>
      <c r="H1381" s="916"/>
      <c r="I1381" s="916"/>
      <c r="J1381" s="916"/>
      <c r="K1381" s="916"/>
      <c r="L1381" s="917"/>
      <c r="M1381" s="408">
        <f t="shared" si="572"/>
        <v>0</v>
      </c>
      <c r="N1381" s="419">
        <f>M1381*(1-'Annexe 1. Taux de référence'!$E25)+N605*(1-'Annexe 1. Taux de référence'!$E25)</f>
        <v>0</v>
      </c>
      <c r="O1381" s="422">
        <f>O605*(1-'Annexe 1. Taux de référence'!$E25)</f>
        <v>0</v>
      </c>
      <c r="P1381" s="422">
        <f>P605*(1-'Annexe 1. Taux de référence'!$E25)</f>
        <v>0</v>
      </c>
      <c r="Q1381" s="423">
        <f>Q605*(1-'Annexe 1. Taux de référence'!$E25)</f>
        <v>0</v>
      </c>
      <c r="R1381" s="419">
        <f>R605*(1-'Annexe 1. Taux de référence'!$E25)</f>
        <v>0</v>
      </c>
      <c r="S1381" s="421">
        <f>S605*(1-'Annexe 1. Taux de référence'!$E25)</f>
        <v>0</v>
      </c>
      <c r="T1381" s="421">
        <f>T605*(1-'Annexe 1. Taux de référence'!$E25)</f>
        <v>0</v>
      </c>
      <c r="U1381" s="421">
        <f>U605*(1-'Annexe 1. Taux de référence'!$E25)</f>
        <v>0</v>
      </c>
      <c r="V1381" s="421">
        <f>V605*(1-'Annexe 1. Taux de référence'!$E25)</f>
        <v>0</v>
      </c>
      <c r="W1381" s="421">
        <f>W605*(1-'Annexe 1. Taux de référence'!$E25)</f>
        <v>0</v>
      </c>
      <c r="X1381" s="422">
        <f>X605*(1-'Annexe 1. Taux de référence'!$E25)</f>
        <v>0</v>
      </c>
      <c r="Y1381" s="421">
        <f>Y605*(1-'Annexe 1. Taux de référence'!$E25)</f>
        <v>0</v>
      </c>
      <c r="Z1381" s="421">
        <f>Z605*(1-'Annexe 1. Taux de référence'!$E25)</f>
        <v>0</v>
      </c>
      <c r="AA1381" s="421">
        <f>AA605*(1-'Annexe 1. Taux de référence'!$E25)</f>
        <v>0</v>
      </c>
      <c r="AB1381" s="421">
        <f>AB605*(1-'Annexe 1. Taux de référence'!$E25)</f>
        <v>0</v>
      </c>
      <c r="AC1381" s="408">
        <f t="shared" si="573"/>
        <v>0</v>
      </c>
      <c r="AD1381" s="830"/>
      <c r="AE1381" s="831"/>
      <c r="AF1381" s="832"/>
    </row>
    <row r="1382" spans="1:32" ht="15" customHeight="1" outlineLevel="1" x14ac:dyDescent="0.2">
      <c r="A1382" s="11">
        <v>133</v>
      </c>
      <c r="B1382" s="669"/>
      <c r="C1382" s="298"/>
      <c r="D1382" s="298"/>
      <c r="E1382" s="299"/>
      <c r="F1382" s="859" t="s">
        <v>557</v>
      </c>
      <c r="G1382" s="860"/>
      <c r="H1382" s="860"/>
      <c r="I1382" s="860"/>
      <c r="J1382" s="860"/>
      <c r="K1382" s="860"/>
      <c r="L1382" s="861"/>
      <c r="M1382" s="408">
        <f t="shared" si="572"/>
        <v>0</v>
      </c>
      <c r="N1382" s="419">
        <f>M1382*(1-'Annexe 1. Taux de référence'!$E26)+N606*(1-'Annexe 1. Taux de référence'!$E26)</f>
        <v>0</v>
      </c>
      <c r="O1382" s="422">
        <f>O606*(1-'Annexe 1. Taux de référence'!$E26)</f>
        <v>0</v>
      </c>
      <c r="P1382" s="422">
        <f>P606*(1-'Annexe 1. Taux de référence'!$E26)</f>
        <v>0</v>
      </c>
      <c r="Q1382" s="423">
        <f>Q606*(1-'Annexe 1. Taux de référence'!$E26)</f>
        <v>0</v>
      </c>
      <c r="R1382" s="419">
        <f>R606*(1-'Annexe 1. Taux de référence'!$E26)</f>
        <v>0</v>
      </c>
      <c r="S1382" s="421">
        <f>S606*(1-'Annexe 1. Taux de référence'!$E26)</f>
        <v>0</v>
      </c>
      <c r="T1382" s="421">
        <f>T606*(1-'Annexe 1. Taux de référence'!$E26)</f>
        <v>0</v>
      </c>
      <c r="U1382" s="421">
        <f>U606*(1-'Annexe 1. Taux de référence'!$E26)</f>
        <v>0</v>
      </c>
      <c r="V1382" s="421">
        <f>V606*(1-'Annexe 1. Taux de référence'!$E26)</f>
        <v>0</v>
      </c>
      <c r="W1382" s="421">
        <f>W606*(1-'Annexe 1. Taux de référence'!$E26)</f>
        <v>0</v>
      </c>
      <c r="X1382" s="422">
        <f>X606*(1-'Annexe 1. Taux de référence'!$E26)</f>
        <v>0</v>
      </c>
      <c r="Y1382" s="421">
        <f>Y606*(1-'Annexe 1. Taux de référence'!$E26)</f>
        <v>0</v>
      </c>
      <c r="Z1382" s="421">
        <f>Z606*(1-'Annexe 1. Taux de référence'!$E26)</f>
        <v>0</v>
      </c>
      <c r="AA1382" s="421">
        <f>AA606*(1-'Annexe 1. Taux de référence'!$E26)</f>
        <v>0</v>
      </c>
      <c r="AB1382" s="421">
        <f>AB606*(1-'Annexe 1. Taux de référence'!$E26)</f>
        <v>0</v>
      </c>
      <c r="AC1382" s="408">
        <f t="shared" si="573"/>
        <v>0</v>
      </c>
      <c r="AD1382" s="830"/>
      <c r="AE1382" s="831"/>
      <c r="AF1382" s="832"/>
    </row>
    <row r="1383" spans="1:32" ht="15" customHeight="1" outlineLevel="1" x14ac:dyDescent="0.2">
      <c r="A1383" s="11">
        <v>134</v>
      </c>
      <c r="B1383" s="669"/>
      <c r="C1383" s="298"/>
      <c r="D1383" s="298"/>
      <c r="E1383" s="853" t="s">
        <v>15</v>
      </c>
      <c r="F1383" s="854"/>
      <c r="G1383" s="854"/>
      <c r="H1383" s="854"/>
      <c r="I1383" s="854"/>
      <c r="J1383" s="854"/>
      <c r="K1383" s="854"/>
      <c r="L1383" s="855"/>
      <c r="M1383" s="407">
        <f>SUBTOTAL(9,M1384:M1386)</f>
        <v>0</v>
      </c>
      <c r="N1383" s="410">
        <f t="shared" ref="N1383:AC1383" si="574">SUBTOTAL(9,N1384:N1386)</f>
        <v>0</v>
      </c>
      <c r="O1383" s="414">
        <f t="shared" si="574"/>
        <v>0</v>
      </c>
      <c r="P1383" s="414">
        <f t="shared" si="574"/>
        <v>0</v>
      </c>
      <c r="Q1383" s="415">
        <f t="shared" si="574"/>
        <v>0</v>
      </c>
      <c r="R1383" s="410">
        <f t="shared" si="574"/>
        <v>0</v>
      </c>
      <c r="S1383" s="414">
        <f t="shared" si="574"/>
        <v>0</v>
      </c>
      <c r="T1383" s="413">
        <f t="shared" si="574"/>
        <v>0</v>
      </c>
      <c r="U1383" s="413">
        <f t="shared" si="574"/>
        <v>0</v>
      </c>
      <c r="V1383" s="413">
        <f t="shared" si="574"/>
        <v>0</v>
      </c>
      <c r="W1383" s="413">
        <f t="shared" si="574"/>
        <v>0</v>
      </c>
      <c r="X1383" s="413">
        <f t="shared" si="574"/>
        <v>0</v>
      </c>
      <c r="Y1383" s="413">
        <f t="shared" si="574"/>
        <v>0</v>
      </c>
      <c r="Z1383" s="413">
        <f t="shared" si="574"/>
        <v>0</v>
      </c>
      <c r="AA1383" s="413">
        <f t="shared" si="574"/>
        <v>0</v>
      </c>
      <c r="AB1383" s="411">
        <f t="shared" si="574"/>
        <v>0</v>
      </c>
      <c r="AC1383" s="407">
        <f t="shared" si="574"/>
        <v>0</v>
      </c>
      <c r="AD1383" s="830"/>
      <c r="AE1383" s="831"/>
      <c r="AF1383" s="832"/>
    </row>
    <row r="1384" spans="1:32" ht="15" customHeight="1" outlineLevel="1" x14ac:dyDescent="0.2">
      <c r="A1384" s="11">
        <v>135</v>
      </c>
      <c r="B1384" s="669"/>
      <c r="C1384" s="298"/>
      <c r="D1384" s="298"/>
      <c r="E1384" s="299"/>
      <c r="F1384" s="856" t="s">
        <v>109</v>
      </c>
      <c r="G1384" s="857"/>
      <c r="H1384" s="857"/>
      <c r="I1384" s="857"/>
      <c r="J1384" s="857"/>
      <c r="K1384" s="857"/>
      <c r="L1384" s="858"/>
      <c r="M1384" s="408">
        <f t="shared" ref="M1384:M1386" si="575">M608</f>
        <v>0</v>
      </c>
      <c r="N1384" s="419">
        <f>M1384*(1-'Annexe 1. Taux de référence'!$E28)+N608*(1-'Annexe 1. Taux de référence'!$E28)</f>
        <v>0</v>
      </c>
      <c r="O1384" s="422">
        <f>O608*(1-'Annexe 1. Taux de référence'!$E28)</f>
        <v>0</v>
      </c>
      <c r="P1384" s="422">
        <f>P608*(1-'Annexe 1. Taux de référence'!$E28)</f>
        <v>0</v>
      </c>
      <c r="Q1384" s="423">
        <f>Q608*(1-'Annexe 1. Taux de référence'!$E28)</f>
        <v>0</v>
      </c>
      <c r="R1384" s="419">
        <f>R608*(1-'Annexe 1. Taux de référence'!$E28)</f>
        <v>0</v>
      </c>
      <c r="S1384" s="421">
        <f>S608*(1-'Annexe 1. Taux de référence'!$E28)</f>
        <v>0</v>
      </c>
      <c r="T1384" s="421">
        <f>T608*(1-'Annexe 1. Taux de référence'!$E28)</f>
        <v>0</v>
      </c>
      <c r="U1384" s="421">
        <f>U608*(1-'Annexe 1. Taux de référence'!$E28)</f>
        <v>0</v>
      </c>
      <c r="V1384" s="421">
        <f>V608*(1-'Annexe 1. Taux de référence'!$E28)</f>
        <v>0</v>
      </c>
      <c r="W1384" s="421">
        <f>W608*(1-'Annexe 1. Taux de référence'!$E28)</f>
        <v>0</v>
      </c>
      <c r="X1384" s="422">
        <f>X608*(1-'Annexe 1. Taux de référence'!$E28)</f>
        <v>0</v>
      </c>
      <c r="Y1384" s="421">
        <f>Y608*(1-'Annexe 1. Taux de référence'!$E28)</f>
        <v>0</v>
      </c>
      <c r="Z1384" s="421">
        <f>Z608*(1-'Annexe 1. Taux de référence'!$E28)</f>
        <v>0</v>
      </c>
      <c r="AA1384" s="421">
        <f>AA608*(1-'Annexe 1. Taux de référence'!$E28)</f>
        <v>0</v>
      </c>
      <c r="AB1384" s="421">
        <f>AB608*(1-'Annexe 1. Taux de référence'!$E28)</f>
        <v>0</v>
      </c>
      <c r="AC1384" s="408">
        <f t="shared" si="573"/>
        <v>0</v>
      </c>
      <c r="AD1384" s="830"/>
      <c r="AE1384" s="831"/>
      <c r="AF1384" s="832"/>
    </row>
    <row r="1385" spans="1:32" ht="15" customHeight="1" outlineLevel="1" x14ac:dyDescent="0.2">
      <c r="A1385" s="11">
        <v>136</v>
      </c>
      <c r="B1385" s="669"/>
      <c r="C1385" s="298"/>
      <c r="D1385" s="298"/>
      <c r="E1385" s="299"/>
      <c r="F1385" s="915" t="s">
        <v>110</v>
      </c>
      <c r="G1385" s="916"/>
      <c r="H1385" s="916"/>
      <c r="I1385" s="916"/>
      <c r="J1385" s="916"/>
      <c r="K1385" s="916"/>
      <c r="L1385" s="917"/>
      <c r="M1385" s="408">
        <f t="shared" si="575"/>
        <v>0</v>
      </c>
      <c r="N1385" s="419">
        <f>M1385*(1-'Annexe 1. Taux de référence'!$E29)+N609*(1-'Annexe 1. Taux de référence'!$E29)</f>
        <v>0</v>
      </c>
      <c r="O1385" s="422">
        <f>O609*(1-'Annexe 1. Taux de référence'!$E29)</f>
        <v>0</v>
      </c>
      <c r="P1385" s="422">
        <f>P609*(1-'Annexe 1. Taux de référence'!$E29)</f>
        <v>0</v>
      </c>
      <c r="Q1385" s="423">
        <f>Q609*(1-'Annexe 1. Taux de référence'!$E29)</f>
        <v>0</v>
      </c>
      <c r="R1385" s="419">
        <f>R609*(1-'Annexe 1. Taux de référence'!$E29)</f>
        <v>0</v>
      </c>
      <c r="S1385" s="421">
        <f>S609*(1-'Annexe 1. Taux de référence'!$E29)</f>
        <v>0</v>
      </c>
      <c r="T1385" s="421">
        <f>T609*(1-'Annexe 1. Taux de référence'!$E29)</f>
        <v>0</v>
      </c>
      <c r="U1385" s="421">
        <f>U609*(1-'Annexe 1. Taux de référence'!$E29)</f>
        <v>0</v>
      </c>
      <c r="V1385" s="421">
        <f>V609*(1-'Annexe 1. Taux de référence'!$E29)</f>
        <v>0</v>
      </c>
      <c r="W1385" s="421">
        <f>W609*(1-'Annexe 1. Taux de référence'!$E29)</f>
        <v>0</v>
      </c>
      <c r="X1385" s="422">
        <f>X609*(1-'Annexe 1. Taux de référence'!$E29)</f>
        <v>0</v>
      </c>
      <c r="Y1385" s="421">
        <f>Y609*(1-'Annexe 1. Taux de référence'!$E29)</f>
        <v>0</v>
      </c>
      <c r="Z1385" s="421">
        <f>Z609*(1-'Annexe 1. Taux de référence'!$E29)</f>
        <v>0</v>
      </c>
      <c r="AA1385" s="421">
        <f>AA609*(1-'Annexe 1. Taux de référence'!$E29)</f>
        <v>0</v>
      </c>
      <c r="AB1385" s="421">
        <f>AB609*(1-'Annexe 1. Taux de référence'!$E29)</f>
        <v>0</v>
      </c>
      <c r="AC1385" s="408">
        <f t="shared" si="573"/>
        <v>0</v>
      </c>
      <c r="AD1385" s="830"/>
      <c r="AE1385" s="831"/>
      <c r="AF1385" s="832"/>
    </row>
    <row r="1386" spans="1:32" ht="15" customHeight="1" outlineLevel="1" x14ac:dyDescent="0.2">
      <c r="A1386" s="11">
        <v>137</v>
      </c>
      <c r="B1386" s="669"/>
      <c r="C1386" s="298"/>
      <c r="D1386" s="298"/>
      <c r="E1386" s="299"/>
      <c r="F1386" s="859" t="s">
        <v>111</v>
      </c>
      <c r="G1386" s="860"/>
      <c r="H1386" s="860"/>
      <c r="I1386" s="860"/>
      <c r="J1386" s="860"/>
      <c r="K1386" s="860"/>
      <c r="L1386" s="861"/>
      <c r="M1386" s="408">
        <f t="shared" si="575"/>
        <v>0</v>
      </c>
      <c r="N1386" s="419">
        <f>M1386*(1-'Annexe 1. Taux de référence'!$E30)+N610*(1-'Annexe 1. Taux de référence'!$E30)</f>
        <v>0</v>
      </c>
      <c r="O1386" s="422">
        <f>O610*(1-'Annexe 1. Taux de référence'!$E30)</f>
        <v>0</v>
      </c>
      <c r="P1386" s="422">
        <f>P610*(1-'Annexe 1. Taux de référence'!$E30)</f>
        <v>0</v>
      </c>
      <c r="Q1386" s="423">
        <f>Q610*(1-'Annexe 1. Taux de référence'!$E30)</f>
        <v>0</v>
      </c>
      <c r="R1386" s="419">
        <f>R610*(1-'Annexe 1. Taux de référence'!$E30)</f>
        <v>0</v>
      </c>
      <c r="S1386" s="421">
        <f>S610*(1-'Annexe 1. Taux de référence'!$E30)</f>
        <v>0</v>
      </c>
      <c r="T1386" s="421">
        <f>T610*(1-'Annexe 1. Taux de référence'!$E30)</f>
        <v>0</v>
      </c>
      <c r="U1386" s="421">
        <f>U610*(1-'Annexe 1. Taux de référence'!$E30)</f>
        <v>0</v>
      </c>
      <c r="V1386" s="421">
        <f>V610*(1-'Annexe 1. Taux de référence'!$E30)</f>
        <v>0</v>
      </c>
      <c r="W1386" s="421">
        <f>W610*(1-'Annexe 1. Taux de référence'!$E30)</f>
        <v>0</v>
      </c>
      <c r="X1386" s="422">
        <f>X610*(1-'Annexe 1. Taux de référence'!$E30)</f>
        <v>0</v>
      </c>
      <c r="Y1386" s="421">
        <f>Y610*(1-'Annexe 1. Taux de référence'!$E30)</f>
        <v>0</v>
      </c>
      <c r="Z1386" s="421">
        <f>Z610*(1-'Annexe 1. Taux de référence'!$E30)</f>
        <v>0</v>
      </c>
      <c r="AA1386" s="421">
        <f>AA610*(1-'Annexe 1. Taux de référence'!$E30)</f>
        <v>0</v>
      </c>
      <c r="AB1386" s="421">
        <f>AB610*(1-'Annexe 1. Taux de référence'!$E30)</f>
        <v>0</v>
      </c>
      <c r="AC1386" s="408">
        <f t="shared" si="573"/>
        <v>0</v>
      </c>
      <c r="AD1386" s="830"/>
      <c r="AE1386" s="831"/>
      <c r="AF1386" s="832"/>
    </row>
    <row r="1387" spans="1:32" ht="15" customHeight="1" outlineLevel="1" x14ac:dyDescent="0.2">
      <c r="A1387" s="11">
        <v>138</v>
      </c>
      <c r="B1387" s="669"/>
      <c r="C1387" s="298"/>
      <c r="D1387" s="298"/>
      <c r="E1387" s="853" t="s">
        <v>18</v>
      </c>
      <c r="F1387" s="854"/>
      <c r="G1387" s="854"/>
      <c r="H1387" s="854"/>
      <c r="I1387" s="854"/>
      <c r="J1387" s="854"/>
      <c r="K1387" s="854"/>
      <c r="L1387" s="855"/>
      <c r="M1387" s="407">
        <f>SUBTOTAL(9,M1388:M1390)</f>
        <v>0</v>
      </c>
      <c r="N1387" s="410">
        <f t="shared" ref="N1387:AC1387" si="576">SUBTOTAL(9,N1388:N1390)</f>
        <v>0</v>
      </c>
      <c r="O1387" s="414">
        <f t="shared" si="576"/>
        <v>0</v>
      </c>
      <c r="P1387" s="414">
        <f t="shared" si="576"/>
        <v>0</v>
      </c>
      <c r="Q1387" s="415">
        <f t="shared" si="576"/>
        <v>0</v>
      </c>
      <c r="R1387" s="410">
        <f t="shared" si="576"/>
        <v>0</v>
      </c>
      <c r="S1387" s="414">
        <f t="shared" si="576"/>
        <v>0</v>
      </c>
      <c r="T1387" s="413">
        <f t="shared" si="576"/>
        <v>0</v>
      </c>
      <c r="U1387" s="413">
        <f t="shared" si="576"/>
        <v>0</v>
      </c>
      <c r="V1387" s="413">
        <f t="shared" si="576"/>
        <v>0</v>
      </c>
      <c r="W1387" s="413">
        <f t="shared" si="576"/>
        <v>0</v>
      </c>
      <c r="X1387" s="413">
        <f t="shared" si="576"/>
        <v>0</v>
      </c>
      <c r="Y1387" s="413">
        <f t="shared" si="576"/>
        <v>0</v>
      </c>
      <c r="Z1387" s="413">
        <f t="shared" si="576"/>
        <v>0</v>
      </c>
      <c r="AA1387" s="413">
        <f t="shared" si="576"/>
        <v>0</v>
      </c>
      <c r="AB1387" s="411">
        <f t="shared" si="576"/>
        <v>0</v>
      </c>
      <c r="AC1387" s="407">
        <f t="shared" si="576"/>
        <v>0</v>
      </c>
      <c r="AD1387" s="830"/>
      <c r="AE1387" s="831"/>
      <c r="AF1387" s="832"/>
    </row>
    <row r="1388" spans="1:32" ht="15" customHeight="1" outlineLevel="1" x14ac:dyDescent="0.2">
      <c r="A1388" s="11">
        <v>139</v>
      </c>
      <c r="B1388" s="669"/>
      <c r="C1388" s="298"/>
      <c r="D1388" s="298"/>
      <c r="E1388" s="299"/>
      <c r="F1388" s="856" t="s">
        <v>114</v>
      </c>
      <c r="G1388" s="857"/>
      <c r="H1388" s="857"/>
      <c r="I1388" s="857"/>
      <c r="J1388" s="857"/>
      <c r="K1388" s="857"/>
      <c r="L1388" s="858"/>
      <c r="M1388" s="408">
        <f t="shared" ref="M1388:M1390" si="577">M612</f>
        <v>0</v>
      </c>
      <c r="N1388" s="419">
        <f>M1388*(1-'Annexe 1. Taux de référence'!$E32)+N612*(1-'Annexe 1. Taux de référence'!$E32)</f>
        <v>0</v>
      </c>
      <c r="O1388" s="422">
        <f>O612*(1-'Annexe 1. Taux de référence'!$E32)</f>
        <v>0</v>
      </c>
      <c r="P1388" s="422">
        <f>P612*(1-'Annexe 1. Taux de référence'!$E32)</f>
        <v>0</v>
      </c>
      <c r="Q1388" s="423">
        <f>Q612*(1-'Annexe 1. Taux de référence'!$E32)</f>
        <v>0</v>
      </c>
      <c r="R1388" s="419">
        <f>R612*(1-'Annexe 1. Taux de référence'!$E32)</f>
        <v>0</v>
      </c>
      <c r="S1388" s="421">
        <f>S612*(1-'Annexe 1. Taux de référence'!$E32)</f>
        <v>0</v>
      </c>
      <c r="T1388" s="421">
        <f>T612*(1-'Annexe 1. Taux de référence'!$E32)</f>
        <v>0</v>
      </c>
      <c r="U1388" s="421">
        <f>U612*(1-'Annexe 1. Taux de référence'!$E32)</f>
        <v>0</v>
      </c>
      <c r="V1388" s="421">
        <f>V612*(1-'Annexe 1. Taux de référence'!$E32)</f>
        <v>0</v>
      </c>
      <c r="W1388" s="421">
        <f>W612*(1-'Annexe 1. Taux de référence'!$E32)</f>
        <v>0</v>
      </c>
      <c r="X1388" s="422">
        <f>X612*(1-'Annexe 1. Taux de référence'!$E32)</f>
        <v>0</v>
      </c>
      <c r="Y1388" s="421">
        <f>Y612*(1-'Annexe 1. Taux de référence'!$E32)</f>
        <v>0</v>
      </c>
      <c r="Z1388" s="421">
        <f>Z612*(1-'Annexe 1. Taux de référence'!$E32)</f>
        <v>0</v>
      </c>
      <c r="AA1388" s="421">
        <f>AA612*(1-'Annexe 1. Taux de référence'!$E32)</f>
        <v>0</v>
      </c>
      <c r="AB1388" s="421">
        <f>AB612*(1-'Annexe 1. Taux de référence'!$E32)</f>
        <v>0</v>
      </c>
      <c r="AC1388" s="408">
        <f t="shared" si="573"/>
        <v>0</v>
      </c>
      <c r="AD1388" s="830"/>
      <c r="AE1388" s="831"/>
      <c r="AF1388" s="832"/>
    </row>
    <row r="1389" spans="1:32" ht="15" customHeight="1" outlineLevel="1" x14ac:dyDescent="0.2">
      <c r="A1389" s="11">
        <v>140</v>
      </c>
      <c r="B1389" s="669"/>
      <c r="C1389" s="298"/>
      <c r="D1389" s="298"/>
      <c r="E1389" s="299"/>
      <c r="F1389" s="915" t="s">
        <v>115</v>
      </c>
      <c r="G1389" s="916"/>
      <c r="H1389" s="916"/>
      <c r="I1389" s="916"/>
      <c r="J1389" s="916"/>
      <c r="K1389" s="916"/>
      <c r="L1389" s="917"/>
      <c r="M1389" s="408">
        <f t="shared" si="577"/>
        <v>0</v>
      </c>
      <c r="N1389" s="419">
        <f>M1389*(1-'Annexe 1. Taux de référence'!$E33)+N613*(1-'Annexe 1. Taux de référence'!$E33)</f>
        <v>0</v>
      </c>
      <c r="O1389" s="422">
        <f>O613*(1-'Annexe 1. Taux de référence'!$E33)</f>
        <v>0</v>
      </c>
      <c r="P1389" s="422">
        <f>P613*(1-'Annexe 1. Taux de référence'!$E33)</f>
        <v>0</v>
      </c>
      <c r="Q1389" s="423">
        <f>Q613*(1-'Annexe 1. Taux de référence'!$E33)</f>
        <v>0</v>
      </c>
      <c r="R1389" s="419">
        <f>R613*(1-'Annexe 1. Taux de référence'!$E33)</f>
        <v>0</v>
      </c>
      <c r="S1389" s="421">
        <f>S613*(1-'Annexe 1. Taux de référence'!$E33)</f>
        <v>0</v>
      </c>
      <c r="T1389" s="421">
        <f>T613*(1-'Annexe 1. Taux de référence'!$E33)</f>
        <v>0</v>
      </c>
      <c r="U1389" s="421">
        <f>U613*(1-'Annexe 1. Taux de référence'!$E33)</f>
        <v>0</v>
      </c>
      <c r="V1389" s="421">
        <f>V613*(1-'Annexe 1. Taux de référence'!$E33)</f>
        <v>0</v>
      </c>
      <c r="W1389" s="421">
        <f>W613*(1-'Annexe 1. Taux de référence'!$E33)</f>
        <v>0</v>
      </c>
      <c r="X1389" s="422">
        <f>X613*(1-'Annexe 1. Taux de référence'!$E33)</f>
        <v>0</v>
      </c>
      <c r="Y1389" s="421">
        <f>Y613*(1-'Annexe 1. Taux de référence'!$E33)</f>
        <v>0</v>
      </c>
      <c r="Z1389" s="421">
        <f>Z613*(1-'Annexe 1. Taux de référence'!$E33)</f>
        <v>0</v>
      </c>
      <c r="AA1389" s="421">
        <f>AA613*(1-'Annexe 1. Taux de référence'!$E33)</f>
        <v>0</v>
      </c>
      <c r="AB1389" s="421">
        <f>AB613*(1-'Annexe 1. Taux de référence'!$E33)</f>
        <v>0</v>
      </c>
      <c r="AC1389" s="408">
        <f t="shared" si="573"/>
        <v>0</v>
      </c>
      <c r="AD1389" s="830"/>
      <c r="AE1389" s="831"/>
      <c r="AF1389" s="832"/>
    </row>
    <row r="1390" spans="1:32" ht="15" customHeight="1" outlineLevel="1" x14ac:dyDescent="0.2">
      <c r="A1390" s="11">
        <v>141</v>
      </c>
      <c r="B1390" s="669"/>
      <c r="C1390" s="298"/>
      <c r="D1390" s="298"/>
      <c r="E1390" s="299"/>
      <c r="F1390" s="859" t="s">
        <v>558</v>
      </c>
      <c r="G1390" s="860"/>
      <c r="H1390" s="860"/>
      <c r="I1390" s="860"/>
      <c r="J1390" s="860"/>
      <c r="K1390" s="860"/>
      <c r="L1390" s="861"/>
      <c r="M1390" s="408">
        <f t="shared" si="577"/>
        <v>0</v>
      </c>
      <c r="N1390" s="419">
        <f>M1390*(1-'Annexe 1. Taux de référence'!$E34)+N614*(1-'Annexe 1. Taux de référence'!$E34)</f>
        <v>0</v>
      </c>
      <c r="O1390" s="422">
        <f>O614*(1-'Annexe 1. Taux de référence'!$E34)</f>
        <v>0</v>
      </c>
      <c r="P1390" s="422">
        <f>P614*(1-'Annexe 1. Taux de référence'!$E34)</f>
        <v>0</v>
      </c>
      <c r="Q1390" s="423">
        <f>Q614*(1-'Annexe 1. Taux de référence'!$E34)</f>
        <v>0</v>
      </c>
      <c r="R1390" s="419">
        <f>R614*(1-'Annexe 1. Taux de référence'!$E34)</f>
        <v>0</v>
      </c>
      <c r="S1390" s="421">
        <f>S614*(1-'Annexe 1. Taux de référence'!$E34)</f>
        <v>0</v>
      </c>
      <c r="T1390" s="421">
        <f>T614*(1-'Annexe 1. Taux de référence'!$E34)</f>
        <v>0</v>
      </c>
      <c r="U1390" s="421">
        <f>U614*(1-'Annexe 1. Taux de référence'!$E34)</f>
        <v>0</v>
      </c>
      <c r="V1390" s="421">
        <f>V614*(1-'Annexe 1. Taux de référence'!$E34)</f>
        <v>0</v>
      </c>
      <c r="W1390" s="421">
        <f>W614*(1-'Annexe 1. Taux de référence'!$E34)</f>
        <v>0</v>
      </c>
      <c r="X1390" s="422">
        <f>X614*(1-'Annexe 1. Taux de référence'!$E34)</f>
        <v>0</v>
      </c>
      <c r="Y1390" s="421">
        <f>Y614*(1-'Annexe 1. Taux de référence'!$E34)</f>
        <v>0</v>
      </c>
      <c r="Z1390" s="421">
        <f>Z614*(1-'Annexe 1. Taux de référence'!$E34)</f>
        <v>0</v>
      </c>
      <c r="AA1390" s="421">
        <f>AA614*(1-'Annexe 1. Taux de référence'!$E34)</f>
        <v>0</v>
      </c>
      <c r="AB1390" s="421">
        <f>AB614*(1-'Annexe 1. Taux de référence'!$E34)</f>
        <v>0</v>
      </c>
      <c r="AC1390" s="408">
        <f t="shared" si="573"/>
        <v>0</v>
      </c>
      <c r="AD1390" s="833"/>
      <c r="AE1390" s="834"/>
      <c r="AF1390" s="835"/>
    </row>
    <row r="1391" spans="1:32" ht="15" customHeight="1" outlineLevel="1" x14ac:dyDescent="0.2">
      <c r="A1391" s="11">
        <v>142</v>
      </c>
      <c r="B1391" s="669"/>
      <c r="C1391" s="298"/>
      <c r="D1391" s="844" t="s">
        <v>22</v>
      </c>
      <c r="E1391" s="845"/>
      <c r="F1391" s="845"/>
      <c r="G1391" s="845"/>
      <c r="H1391" s="845"/>
      <c r="I1391" s="845"/>
      <c r="J1391" s="845"/>
      <c r="K1391" s="845"/>
      <c r="L1391" s="845"/>
      <c r="M1391" s="845"/>
      <c r="N1391" s="845"/>
      <c r="O1391" s="845"/>
      <c r="P1391" s="845"/>
      <c r="Q1391" s="845"/>
      <c r="R1391" s="845"/>
      <c r="S1391" s="845"/>
      <c r="T1391" s="845"/>
      <c r="U1391" s="845"/>
      <c r="V1391" s="845"/>
      <c r="W1391" s="845"/>
      <c r="X1391" s="845"/>
      <c r="Y1391" s="845"/>
      <c r="Z1391" s="845"/>
      <c r="AA1391" s="845"/>
      <c r="AB1391" s="845"/>
      <c r="AC1391" s="845"/>
      <c r="AD1391" s="845"/>
      <c r="AE1391" s="845"/>
      <c r="AF1391" s="846"/>
    </row>
    <row r="1392" spans="1:32" ht="15" customHeight="1" outlineLevel="1" x14ac:dyDescent="0.2">
      <c r="A1392" s="11">
        <v>143</v>
      </c>
      <c r="B1392" s="669"/>
      <c r="C1392" s="298"/>
      <c r="D1392" s="298"/>
      <c r="E1392" s="918" t="s">
        <v>118</v>
      </c>
      <c r="F1392" s="919"/>
      <c r="G1392" s="919"/>
      <c r="H1392" s="919"/>
      <c r="I1392" s="919"/>
      <c r="J1392" s="919"/>
      <c r="K1392" s="919"/>
      <c r="L1392" s="920"/>
      <c r="M1392" s="407">
        <f>SUBTOTAL(9,M1393:M1394)</f>
        <v>0</v>
      </c>
      <c r="N1392" s="410">
        <f t="shared" ref="N1392:AC1392" si="578">SUBTOTAL(9,N1393:N1394)</f>
        <v>0</v>
      </c>
      <c r="O1392" s="414">
        <f t="shared" si="578"/>
        <v>0</v>
      </c>
      <c r="P1392" s="414">
        <f t="shared" si="578"/>
        <v>0</v>
      </c>
      <c r="Q1392" s="415">
        <f t="shared" si="578"/>
        <v>0</v>
      </c>
      <c r="R1392" s="410">
        <f t="shared" si="578"/>
        <v>0</v>
      </c>
      <c r="S1392" s="414">
        <f t="shared" si="578"/>
        <v>0</v>
      </c>
      <c r="T1392" s="413">
        <f t="shared" si="578"/>
        <v>0</v>
      </c>
      <c r="U1392" s="413">
        <f t="shared" si="578"/>
        <v>0</v>
      </c>
      <c r="V1392" s="413">
        <f t="shared" si="578"/>
        <v>0</v>
      </c>
      <c r="W1392" s="413">
        <f t="shared" si="578"/>
        <v>0</v>
      </c>
      <c r="X1392" s="413">
        <f t="shared" si="578"/>
        <v>0</v>
      </c>
      <c r="Y1392" s="413">
        <f t="shared" si="578"/>
        <v>0</v>
      </c>
      <c r="Z1392" s="413">
        <f t="shared" si="578"/>
        <v>0</v>
      </c>
      <c r="AA1392" s="413">
        <f t="shared" si="578"/>
        <v>0</v>
      </c>
      <c r="AB1392" s="411">
        <f t="shared" si="578"/>
        <v>0</v>
      </c>
      <c r="AC1392" s="407">
        <f t="shared" si="578"/>
        <v>0</v>
      </c>
      <c r="AD1392" s="1440"/>
      <c r="AE1392" s="828"/>
      <c r="AF1392" s="829"/>
    </row>
    <row r="1393" spans="1:32" ht="15" customHeight="1" outlineLevel="1" x14ac:dyDescent="0.2">
      <c r="A1393" s="11">
        <v>144</v>
      </c>
      <c r="B1393" s="669"/>
      <c r="C1393" s="298"/>
      <c r="D1393" s="298"/>
      <c r="E1393" s="299"/>
      <c r="F1393" s="856" t="s">
        <v>124</v>
      </c>
      <c r="G1393" s="857"/>
      <c r="H1393" s="857"/>
      <c r="I1393" s="857"/>
      <c r="J1393" s="857"/>
      <c r="K1393" s="857"/>
      <c r="L1393" s="858"/>
      <c r="M1393" s="408">
        <f t="shared" ref="M1393:M1394" si="579">M617</f>
        <v>0</v>
      </c>
      <c r="N1393" s="419">
        <f>M1393*(1-'Annexe 1. Taux de référence'!$E37)+N617*(1-'Annexe 1. Taux de référence'!$E37)</f>
        <v>0</v>
      </c>
      <c r="O1393" s="422">
        <f>O617*(1-'Annexe 1. Taux de référence'!$E37)</f>
        <v>0</v>
      </c>
      <c r="P1393" s="422">
        <f>P617*(1-'Annexe 1. Taux de référence'!$E37)</f>
        <v>0</v>
      </c>
      <c r="Q1393" s="423">
        <f>Q617*(1-'Annexe 1. Taux de référence'!$E37)</f>
        <v>0</v>
      </c>
      <c r="R1393" s="419">
        <f>R617*(1-'Annexe 1. Taux de référence'!$E37)</f>
        <v>0</v>
      </c>
      <c r="S1393" s="421">
        <f>S617*(1-'Annexe 1. Taux de référence'!$E37)</f>
        <v>0</v>
      </c>
      <c r="T1393" s="421">
        <f>T617*(1-'Annexe 1. Taux de référence'!$E37)</f>
        <v>0</v>
      </c>
      <c r="U1393" s="421">
        <f>U617*(1-'Annexe 1. Taux de référence'!$E37)</f>
        <v>0</v>
      </c>
      <c r="V1393" s="421">
        <f>V617*(1-'Annexe 1. Taux de référence'!$E37)</f>
        <v>0</v>
      </c>
      <c r="W1393" s="421">
        <f>W617*(1-'Annexe 1. Taux de référence'!$E37)</f>
        <v>0</v>
      </c>
      <c r="X1393" s="422">
        <f>X617*(1-'Annexe 1. Taux de référence'!$E37)</f>
        <v>0</v>
      </c>
      <c r="Y1393" s="421">
        <f>Y617*(1-'Annexe 1. Taux de référence'!$E37)</f>
        <v>0</v>
      </c>
      <c r="Z1393" s="421">
        <f>Z617*(1-'Annexe 1. Taux de référence'!$E37)</f>
        <v>0</v>
      </c>
      <c r="AA1393" s="421">
        <f>AA617*(1-'Annexe 1. Taux de référence'!$E37)</f>
        <v>0</v>
      </c>
      <c r="AB1393" s="421">
        <f>AB617*(1-'Annexe 1. Taux de référence'!$E37)</f>
        <v>0</v>
      </c>
      <c r="AC1393" s="408">
        <f t="shared" ref="AC1393:AC1412" si="580">AC617</f>
        <v>0</v>
      </c>
      <c r="AD1393" s="830"/>
      <c r="AE1393" s="831"/>
      <c r="AF1393" s="832"/>
    </row>
    <row r="1394" spans="1:32" ht="15" customHeight="1" outlineLevel="1" x14ac:dyDescent="0.2">
      <c r="A1394" s="11">
        <v>145</v>
      </c>
      <c r="B1394" s="669"/>
      <c r="C1394" s="298"/>
      <c r="D1394" s="298"/>
      <c r="E1394" s="299"/>
      <c r="F1394" s="859" t="s">
        <v>571</v>
      </c>
      <c r="G1394" s="860"/>
      <c r="H1394" s="860"/>
      <c r="I1394" s="860"/>
      <c r="J1394" s="860"/>
      <c r="K1394" s="860"/>
      <c r="L1394" s="861"/>
      <c r="M1394" s="408">
        <f t="shared" si="579"/>
        <v>0</v>
      </c>
      <c r="N1394" s="419">
        <f>M1394*(1-'Annexe 1. Taux de référence'!$E38)+N618*(1-'Annexe 1. Taux de référence'!$E38)</f>
        <v>0</v>
      </c>
      <c r="O1394" s="422">
        <f>O618*(1-'Annexe 1. Taux de référence'!$E38)</f>
        <v>0</v>
      </c>
      <c r="P1394" s="422">
        <f>P618*(1-'Annexe 1. Taux de référence'!$E38)</f>
        <v>0</v>
      </c>
      <c r="Q1394" s="423">
        <f>Q618*(1-'Annexe 1. Taux de référence'!$E38)</f>
        <v>0</v>
      </c>
      <c r="R1394" s="419">
        <f>R618*(1-'Annexe 1. Taux de référence'!$E38)</f>
        <v>0</v>
      </c>
      <c r="S1394" s="421">
        <f>S618*(1-'Annexe 1. Taux de référence'!$E38)</f>
        <v>0</v>
      </c>
      <c r="T1394" s="421">
        <f>T618*(1-'Annexe 1. Taux de référence'!$E38)</f>
        <v>0</v>
      </c>
      <c r="U1394" s="421">
        <f>U618*(1-'Annexe 1. Taux de référence'!$E38)</f>
        <v>0</v>
      </c>
      <c r="V1394" s="421">
        <f>V618*(1-'Annexe 1. Taux de référence'!$E38)</f>
        <v>0</v>
      </c>
      <c r="W1394" s="421">
        <f>W618*(1-'Annexe 1. Taux de référence'!$E38)</f>
        <v>0</v>
      </c>
      <c r="X1394" s="422">
        <f>X618*(1-'Annexe 1. Taux de référence'!$E38)</f>
        <v>0</v>
      </c>
      <c r="Y1394" s="421">
        <f>Y618*(1-'Annexe 1. Taux de référence'!$E38)</f>
        <v>0</v>
      </c>
      <c r="Z1394" s="421">
        <f>Z618*(1-'Annexe 1. Taux de référence'!$E38)</f>
        <v>0</v>
      </c>
      <c r="AA1394" s="421">
        <f>AA618*(1-'Annexe 1. Taux de référence'!$E38)</f>
        <v>0</v>
      </c>
      <c r="AB1394" s="421">
        <f>AB618*(1-'Annexe 1. Taux de référence'!$E38)</f>
        <v>0</v>
      </c>
      <c r="AC1394" s="408">
        <f t="shared" si="580"/>
        <v>0</v>
      </c>
      <c r="AD1394" s="830"/>
      <c r="AE1394" s="831"/>
      <c r="AF1394" s="832"/>
    </row>
    <row r="1395" spans="1:32" ht="15" customHeight="1" outlineLevel="1" x14ac:dyDescent="0.2">
      <c r="A1395" s="11">
        <v>146</v>
      </c>
      <c r="B1395" s="669"/>
      <c r="C1395" s="298"/>
      <c r="D1395" s="298"/>
      <c r="E1395" s="853" t="s">
        <v>119</v>
      </c>
      <c r="F1395" s="854"/>
      <c r="G1395" s="854"/>
      <c r="H1395" s="854"/>
      <c r="I1395" s="854"/>
      <c r="J1395" s="854"/>
      <c r="K1395" s="854"/>
      <c r="L1395" s="855"/>
      <c r="M1395" s="407">
        <f>SUBTOTAL(9,M1396:M1398)</f>
        <v>0</v>
      </c>
      <c r="N1395" s="410">
        <f t="shared" ref="N1395:AC1395" si="581">SUBTOTAL(9,N1396:N1398)</f>
        <v>0</v>
      </c>
      <c r="O1395" s="414">
        <f t="shared" si="581"/>
        <v>0</v>
      </c>
      <c r="P1395" s="414">
        <f t="shared" si="581"/>
        <v>0</v>
      </c>
      <c r="Q1395" s="415">
        <f t="shared" si="581"/>
        <v>0</v>
      </c>
      <c r="R1395" s="410">
        <f t="shared" si="581"/>
        <v>0</v>
      </c>
      <c r="S1395" s="414">
        <f t="shared" si="581"/>
        <v>0</v>
      </c>
      <c r="T1395" s="413">
        <f t="shared" si="581"/>
        <v>0</v>
      </c>
      <c r="U1395" s="413">
        <f t="shared" si="581"/>
        <v>0</v>
      </c>
      <c r="V1395" s="413">
        <f t="shared" si="581"/>
        <v>0</v>
      </c>
      <c r="W1395" s="413">
        <f t="shared" si="581"/>
        <v>0</v>
      </c>
      <c r="X1395" s="413">
        <f t="shared" si="581"/>
        <v>0</v>
      </c>
      <c r="Y1395" s="413">
        <f t="shared" si="581"/>
        <v>0</v>
      </c>
      <c r="Z1395" s="413">
        <f t="shared" si="581"/>
        <v>0</v>
      </c>
      <c r="AA1395" s="413">
        <f t="shared" si="581"/>
        <v>0</v>
      </c>
      <c r="AB1395" s="411">
        <f t="shared" si="581"/>
        <v>0</v>
      </c>
      <c r="AC1395" s="407">
        <f t="shared" si="581"/>
        <v>0</v>
      </c>
      <c r="AD1395" s="830"/>
      <c r="AE1395" s="831"/>
      <c r="AF1395" s="832"/>
    </row>
    <row r="1396" spans="1:32" ht="15" customHeight="1" outlineLevel="1" x14ac:dyDescent="0.2">
      <c r="A1396" s="11">
        <v>147</v>
      </c>
      <c r="B1396" s="669"/>
      <c r="C1396" s="298"/>
      <c r="D1396" s="298"/>
      <c r="E1396" s="299"/>
      <c r="F1396" s="856" t="s">
        <v>116</v>
      </c>
      <c r="G1396" s="857"/>
      <c r="H1396" s="857"/>
      <c r="I1396" s="857"/>
      <c r="J1396" s="857"/>
      <c r="K1396" s="857"/>
      <c r="L1396" s="858"/>
      <c r="M1396" s="408">
        <f t="shared" ref="M1396:M1398" si="582">M620</f>
        <v>0</v>
      </c>
      <c r="N1396" s="419">
        <f>M1396*(1-'Annexe 1. Taux de référence'!$E40)+N620*(1-'Annexe 1. Taux de référence'!$E40)</f>
        <v>0</v>
      </c>
      <c r="O1396" s="422">
        <f>O620*(1-'Annexe 1. Taux de référence'!$E40)</f>
        <v>0</v>
      </c>
      <c r="P1396" s="422">
        <f>P620*(1-'Annexe 1. Taux de référence'!$E40)</f>
        <v>0</v>
      </c>
      <c r="Q1396" s="423">
        <f>Q620*(1-'Annexe 1. Taux de référence'!$E40)</f>
        <v>0</v>
      </c>
      <c r="R1396" s="419">
        <f>R620*(1-'Annexe 1. Taux de référence'!$E40)</f>
        <v>0</v>
      </c>
      <c r="S1396" s="421">
        <f>S620*(1-'Annexe 1. Taux de référence'!$E40)</f>
        <v>0</v>
      </c>
      <c r="T1396" s="421">
        <f>T620*(1-'Annexe 1. Taux de référence'!$E40)</f>
        <v>0</v>
      </c>
      <c r="U1396" s="421">
        <f>U620*(1-'Annexe 1. Taux de référence'!$E40)</f>
        <v>0</v>
      </c>
      <c r="V1396" s="421">
        <f>V620*(1-'Annexe 1. Taux de référence'!$E40)</f>
        <v>0</v>
      </c>
      <c r="W1396" s="421">
        <f>W620*(1-'Annexe 1. Taux de référence'!$E40)</f>
        <v>0</v>
      </c>
      <c r="X1396" s="422">
        <f>X620*(1-'Annexe 1. Taux de référence'!$E40)</f>
        <v>0</v>
      </c>
      <c r="Y1396" s="421">
        <f>Y620*(1-'Annexe 1. Taux de référence'!$E40)</f>
        <v>0</v>
      </c>
      <c r="Z1396" s="421">
        <f>Z620*(1-'Annexe 1. Taux de référence'!$E40)</f>
        <v>0</v>
      </c>
      <c r="AA1396" s="421">
        <f>AA620*(1-'Annexe 1. Taux de référence'!$E40)</f>
        <v>0</v>
      </c>
      <c r="AB1396" s="421">
        <f>AB620*(1-'Annexe 1. Taux de référence'!$E40)</f>
        <v>0</v>
      </c>
      <c r="AC1396" s="408">
        <f t="shared" si="580"/>
        <v>0</v>
      </c>
      <c r="AD1396" s="830"/>
      <c r="AE1396" s="831"/>
      <c r="AF1396" s="832"/>
    </row>
    <row r="1397" spans="1:32" ht="15" customHeight="1" outlineLevel="1" x14ac:dyDescent="0.2">
      <c r="A1397" s="11">
        <v>148</v>
      </c>
      <c r="B1397" s="669"/>
      <c r="C1397" s="298"/>
      <c r="D1397" s="298"/>
      <c r="E1397" s="299"/>
      <c r="F1397" s="915" t="s">
        <v>567</v>
      </c>
      <c r="G1397" s="916"/>
      <c r="H1397" s="916"/>
      <c r="I1397" s="916"/>
      <c r="J1397" s="916"/>
      <c r="K1397" s="916"/>
      <c r="L1397" s="917"/>
      <c r="M1397" s="408">
        <f t="shared" si="582"/>
        <v>0</v>
      </c>
      <c r="N1397" s="419">
        <f>M1397*(1-'Annexe 1. Taux de référence'!$E41)+N621*(1-'Annexe 1. Taux de référence'!$E41)</f>
        <v>0</v>
      </c>
      <c r="O1397" s="422">
        <f>O621*(1-'Annexe 1. Taux de référence'!$E41)</f>
        <v>0</v>
      </c>
      <c r="P1397" s="422">
        <f>P621*(1-'Annexe 1. Taux de référence'!$E41)</f>
        <v>0</v>
      </c>
      <c r="Q1397" s="423">
        <f>Q621*(1-'Annexe 1. Taux de référence'!$E41)</f>
        <v>0</v>
      </c>
      <c r="R1397" s="419">
        <f>R621*(1-'Annexe 1. Taux de référence'!$E41)</f>
        <v>0</v>
      </c>
      <c r="S1397" s="421">
        <f>S621*(1-'Annexe 1. Taux de référence'!$E41)</f>
        <v>0</v>
      </c>
      <c r="T1397" s="421">
        <f>T621*(1-'Annexe 1. Taux de référence'!$E41)</f>
        <v>0</v>
      </c>
      <c r="U1397" s="421">
        <f>U621*(1-'Annexe 1. Taux de référence'!$E41)</f>
        <v>0</v>
      </c>
      <c r="V1397" s="421">
        <f>V621*(1-'Annexe 1. Taux de référence'!$E41)</f>
        <v>0</v>
      </c>
      <c r="W1397" s="421">
        <f>W621*(1-'Annexe 1. Taux de référence'!$E41)</f>
        <v>0</v>
      </c>
      <c r="X1397" s="422">
        <f>X621*(1-'Annexe 1. Taux de référence'!$E41)</f>
        <v>0</v>
      </c>
      <c r="Y1397" s="421">
        <f>Y621*(1-'Annexe 1. Taux de référence'!$E41)</f>
        <v>0</v>
      </c>
      <c r="Z1397" s="421">
        <f>Z621*(1-'Annexe 1. Taux de référence'!$E41)</f>
        <v>0</v>
      </c>
      <c r="AA1397" s="421">
        <f>AA621*(1-'Annexe 1. Taux de référence'!$E41)</f>
        <v>0</v>
      </c>
      <c r="AB1397" s="421">
        <f>AB621*(1-'Annexe 1. Taux de référence'!$E41)</f>
        <v>0</v>
      </c>
      <c r="AC1397" s="408">
        <f t="shared" si="580"/>
        <v>0</v>
      </c>
      <c r="AD1397" s="830"/>
      <c r="AE1397" s="831"/>
      <c r="AF1397" s="832"/>
    </row>
    <row r="1398" spans="1:32" ht="27.75" customHeight="1" outlineLevel="1" x14ac:dyDescent="0.2">
      <c r="A1398" s="11">
        <v>149</v>
      </c>
      <c r="B1398" s="669"/>
      <c r="C1398" s="298"/>
      <c r="D1398" s="298"/>
      <c r="E1398" s="299"/>
      <c r="F1398" s="859" t="s">
        <v>431</v>
      </c>
      <c r="G1398" s="860"/>
      <c r="H1398" s="860"/>
      <c r="I1398" s="860"/>
      <c r="J1398" s="860"/>
      <c r="K1398" s="860"/>
      <c r="L1398" s="861"/>
      <c r="M1398" s="408">
        <f t="shared" si="582"/>
        <v>0</v>
      </c>
      <c r="N1398" s="419">
        <f>M1398*(1-'Annexe 1. Taux de référence'!$E42)+N622*(1-'Annexe 1. Taux de référence'!$E42)</f>
        <v>0</v>
      </c>
      <c r="O1398" s="422">
        <f>O622*(1-'Annexe 1. Taux de référence'!$E42)</f>
        <v>0</v>
      </c>
      <c r="P1398" s="422">
        <f>P622*(1-'Annexe 1. Taux de référence'!$E42)</f>
        <v>0</v>
      </c>
      <c r="Q1398" s="423">
        <f>Q622*(1-'Annexe 1. Taux de référence'!$E42)</f>
        <v>0</v>
      </c>
      <c r="R1398" s="419">
        <f>R622*(1-'Annexe 1. Taux de référence'!$E42)</f>
        <v>0</v>
      </c>
      <c r="S1398" s="421">
        <f>S622*(1-'Annexe 1. Taux de référence'!$E42)</f>
        <v>0</v>
      </c>
      <c r="T1398" s="421">
        <f>T622*(1-'Annexe 1. Taux de référence'!$E42)</f>
        <v>0</v>
      </c>
      <c r="U1398" s="421">
        <f>U622*(1-'Annexe 1. Taux de référence'!$E42)</f>
        <v>0</v>
      </c>
      <c r="V1398" s="421">
        <f>V622*(1-'Annexe 1. Taux de référence'!$E42)</f>
        <v>0</v>
      </c>
      <c r="W1398" s="421">
        <f>W622*(1-'Annexe 1. Taux de référence'!$E42)</f>
        <v>0</v>
      </c>
      <c r="X1398" s="422">
        <f>X622*(1-'Annexe 1. Taux de référence'!$E42)</f>
        <v>0</v>
      </c>
      <c r="Y1398" s="421">
        <f>Y622*(1-'Annexe 1. Taux de référence'!$E42)</f>
        <v>0</v>
      </c>
      <c r="Z1398" s="421">
        <f>Z622*(1-'Annexe 1. Taux de référence'!$E42)</f>
        <v>0</v>
      </c>
      <c r="AA1398" s="421">
        <f>AA622*(1-'Annexe 1. Taux de référence'!$E42)</f>
        <v>0</v>
      </c>
      <c r="AB1398" s="421">
        <f>AB622*(1-'Annexe 1. Taux de référence'!$E42)</f>
        <v>0</v>
      </c>
      <c r="AC1398" s="408">
        <f t="shared" si="580"/>
        <v>0</v>
      </c>
      <c r="AD1398" s="830"/>
      <c r="AE1398" s="831"/>
      <c r="AF1398" s="832"/>
    </row>
    <row r="1399" spans="1:32" ht="15" customHeight="1" outlineLevel="1" x14ac:dyDescent="0.2">
      <c r="A1399" s="11">
        <v>150</v>
      </c>
      <c r="B1399" s="669"/>
      <c r="C1399" s="298"/>
      <c r="D1399" s="298"/>
      <c r="E1399" s="853" t="s">
        <v>120</v>
      </c>
      <c r="F1399" s="854"/>
      <c r="G1399" s="854"/>
      <c r="H1399" s="854"/>
      <c r="I1399" s="854"/>
      <c r="J1399" s="854"/>
      <c r="K1399" s="854"/>
      <c r="L1399" s="855"/>
      <c r="M1399" s="407">
        <f>SUBTOTAL(9,M1400:M1401)</f>
        <v>0</v>
      </c>
      <c r="N1399" s="410">
        <f t="shared" ref="N1399:AC1399" si="583">SUBTOTAL(9,N1400:N1401)</f>
        <v>0</v>
      </c>
      <c r="O1399" s="414">
        <f t="shared" si="583"/>
        <v>0</v>
      </c>
      <c r="P1399" s="414">
        <f t="shared" si="583"/>
        <v>0</v>
      </c>
      <c r="Q1399" s="415">
        <f t="shared" si="583"/>
        <v>0</v>
      </c>
      <c r="R1399" s="410">
        <f t="shared" si="583"/>
        <v>0</v>
      </c>
      <c r="S1399" s="414">
        <f t="shared" si="583"/>
        <v>0</v>
      </c>
      <c r="T1399" s="413">
        <f t="shared" si="583"/>
        <v>0</v>
      </c>
      <c r="U1399" s="413">
        <f t="shared" si="583"/>
        <v>0</v>
      </c>
      <c r="V1399" s="413">
        <f t="shared" si="583"/>
        <v>0</v>
      </c>
      <c r="W1399" s="413">
        <f t="shared" si="583"/>
        <v>0</v>
      </c>
      <c r="X1399" s="413">
        <f t="shared" si="583"/>
        <v>0</v>
      </c>
      <c r="Y1399" s="413">
        <f t="shared" si="583"/>
        <v>0</v>
      </c>
      <c r="Z1399" s="413">
        <f t="shared" si="583"/>
        <v>0</v>
      </c>
      <c r="AA1399" s="413">
        <f t="shared" si="583"/>
        <v>0</v>
      </c>
      <c r="AB1399" s="411">
        <f t="shared" si="583"/>
        <v>0</v>
      </c>
      <c r="AC1399" s="407">
        <f t="shared" si="583"/>
        <v>0</v>
      </c>
      <c r="AD1399" s="830"/>
      <c r="AE1399" s="831"/>
      <c r="AF1399" s="832"/>
    </row>
    <row r="1400" spans="1:32" ht="15" customHeight="1" outlineLevel="1" x14ac:dyDescent="0.2">
      <c r="A1400" s="11">
        <v>151</v>
      </c>
      <c r="B1400" s="669"/>
      <c r="C1400" s="298"/>
      <c r="D1400" s="298"/>
      <c r="E1400" s="299"/>
      <c r="F1400" s="856" t="s">
        <v>117</v>
      </c>
      <c r="G1400" s="857"/>
      <c r="H1400" s="857"/>
      <c r="I1400" s="857"/>
      <c r="J1400" s="857"/>
      <c r="K1400" s="857"/>
      <c r="L1400" s="858"/>
      <c r="M1400" s="408">
        <f t="shared" ref="M1400:M1401" si="584">M624</f>
        <v>0</v>
      </c>
      <c r="N1400" s="419">
        <f>M1400*(1-'Annexe 1. Taux de référence'!$E44)+N624*(1-'Annexe 1. Taux de référence'!$E44)</f>
        <v>0</v>
      </c>
      <c r="O1400" s="422">
        <f>O624*(1-'Annexe 1. Taux de référence'!$E44)</f>
        <v>0</v>
      </c>
      <c r="P1400" s="422">
        <f>P624*(1-'Annexe 1. Taux de référence'!$E44)</f>
        <v>0</v>
      </c>
      <c r="Q1400" s="423">
        <f>Q624*(1-'Annexe 1. Taux de référence'!$E44)</f>
        <v>0</v>
      </c>
      <c r="R1400" s="419">
        <f>R624*(1-'Annexe 1. Taux de référence'!$E44)</f>
        <v>0</v>
      </c>
      <c r="S1400" s="421">
        <f>S624*(1-'Annexe 1. Taux de référence'!$E44)</f>
        <v>0</v>
      </c>
      <c r="T1400" s="421">
        <f>T624*(1-'Annexe 1. Taux de référence'!$E44)</f>
        <v>0</v>
      </c>
      <c r="U1400" s="421">
        <f>U624*(1-'Annexe 1. Taux de référence'!$E44)</f>
        <v>0</v>
      </c>
      <c r="V1400" s="421">
        <f>V624*(1-'Annexe 1. Taux de référence'!$E44)</f>
        <v>0</v>
      </c>
      <c r="W1400" s="421">
        <f>W624*(1-'Annexe 1. Taux de référence'!$E44)</f>
        <v>0</v>
      </c>
      <c r="X1400" s="422">
        <f>X624*(1-'Annexe 1. Taux de référence'!$E44)</f>
        <v>0</v>
      </c>
      <c r="Y1400" s="421">
        <f>Y624*(1-'Annexe 1. Taux de référence'!$E44)</f>
        <v>0</v>
      </c>
      <c r="Z1400" s="421">
        <f>Z624*(1-'Annexe 1. Taux de référence'!$E44)</f>
        <v>0</v>
      </c>
      <c r="AA1400" s="421">
        <f>AA624*(1-'Annexe 1. Taux de référence'!$E44)</f>
        <v>0</v>
      </c>
      <c r="AB1400" s="421">
        <f>AB624*(1-'Annexe 1. Taux de référence'!$E44)</f>
        <v>0</v>
      </c>
      <c r="AC1400" s="408">
        <f t="shared" si="580"/>
        <v>0</v>
      </c>
      <c r="AD1400" s="830"/>
      <c r="AE1400" s="831"/>
      <c r="AF1400" s="832"/>
    </row>
    <row r="1401" spans="1:32" ht="15" customHeight="1" outlineLevel="1" x14ac:dyDescent="0.2">
      <c r="A1401" s="11">
        <v>152</v>
      </c>
      <c r="B1401" s="669"/>
      <c r="C1401" s="298"/>
      <c r="D1401" s="298"/>
      <c r="E1401" s="299"/>
      <c r="F1401" s="859" t="s">
        <v>572</v>
      </c>
      <c r="G1401" s="860"/>
      <c r="H1401" s="860"/>
      <c r="I1401" s="860"/>
      <c r="J1401" s="860"/>
      <c r="K1401" s="860"/>
      <c r="L1401" s="861"/>
      <c r="M1401" s="408">
        <f t="shared" si="584"/>
        <v>0</v>
      </c>
      <c r="N1401" s="419">
        <f>M1401*(1-'Annexe 1. Taux de référence'!$E45)+N625*(1-'Annexe 1. Taux de référence'!$E45)</f>
        <v>0</v>
      </c>
      <c r="O1401" s="422">
        <f>O625*(1-'Annexe 1. Taux de référence'!$E45)</f>
        <v>0</v>
      </c>
      <c r="P1401" s="422">
        <f>P625*(1-'Annexe 1. Taux de référence'!$E45)</f>
        <v>0</v>
      </c>
      <c r="Q1401" s="423">
        <f>Q625*(1-'Annexe 1. Taux de référence'!$E45)</f>
        <v>0</v>
      </c>
      <c r="R1401" s="419">
        <f>R625*(1-'Annexe 1. Taux de référence'!$E45)</f>
        <v>0</v>
      </c>
      <c r="S1401" s="421">
        <f>S625*(1-'Annexe 1. Taux de référence'!$E45)</f>
        <v>0</v>
      </c>
      <c r="T1401" s="421">
        <f>T625*(1-'Annexe 1. Taux de référence'!$E45)</f>
        <v>0</v>
      </c>
      <c r="U1401" s="421">
        <f>U625*(1-'Annexe 1. Taux de référence'!$E45)</f>
        <v>0</v>
      </c>
      <c r="V1401" s="421">
        <f>V625*(1-'Annexe 1. Taux de référence'!$E45)</f>
        <v>0</v>
      </c>
      <c r="W1401" s="421">
        <f>W625*(1-'Annexe 1. Taux de référence'!$E45)</f>
        <v>0</v>
      </c>
      <c r="X1401" s="422">
        <f>X625*(1-'Annexe 1. Taux de référence'!$E45)</f>
        <v>0</v>
      </c>
      <c r="Y1401" s="421">
        <f>Y625*(1-'Annexe 1. Taux de référence'!$E45)</f>
        <v>0</v>
      </c>
      <c r="Z1401" s="421">
        <f>Z625*(1-'Annexe 1. Taux de référence'!$E45)</f>
        <v>0</v>
      </c>
      <c r="AA1401" s="421">
        <f>AA625*(1-'Annexe 1. Taux de référence'!$E45)</f>
        <v>0</v>
      </c>
      <c r="AB1401" s="421">
        <f>AB625*(1-'Annexe 1. Taux de référence'!$E45)</f>
        <v>0</v>
      </c>
      <c r="AC1401" s="408">
        <f t="shared" si="580"/>
        <v>0</v>
      </c>
      <c r="AD1401" s="830"/>
      <c r="AE1401" s="831"/>
      <c r="AF1401" s="832"/>
    </row>
    <row r="1402" spans="1:32" ht="15" customHeight="1" outlineLevel="1" x14ac:dyDescent="0.2">
      <c r="A1402" s="11">
        <v>153</v>
      </c>
      <c r="B1402" s="669"/>
      <c r="C1402" s="298"/>
      <c r="D1402" s="298"/>
      <c r="E1402" s="853" t="s">
        <v>121</v>
      </c>
      <c r="F1402" s="854"/>
      <c r="G1402" s="854"/>
      <c r="H1402" s="854"/>
      <c r="I1402" s="854"/>
      <c r="J1402" s="854"/>
      <c r="K1402" s="854"/>
      <c r="L1402" s="855"/>
      <c r="M1402" s="407">
        <f>SUBTOTAL(9,M1403:M1405)</f>
        <v>0</v>
      </c>
      <c r="N1402" s="410">
        <f t="shared" ref="N1402:AC1402" si="585">SUBTOTAL(9,N1403:N1405)</f>
        <v>0</v>
      </c>
      <c r="O1402" s="414">
        <f t="shared" si="585"/>
        <v>0</v>
      </c>
      <c r="P1402" s="414">
        <f t="shared" si="585"/>
        <v>0</v>
      </c>
      <c r="Q1402" s="415">
        <f t="shared" si="585"/>
        <v>0</v>
      </c>
      <c r="R1402" s="410">
        <f t="shared" si="585"/>
        <v>0</v>
      </c>
      <c r="S1402" s="414">
        <f t="shared" si="585"/>
        <v>0</v>
      </c>
      <c r="T1402" s="413">
        <f t="shared" si="585"/>
        <v>0</v>
      </c>
      <c r="U1402" s="413">
        <f t="shared" si="585"/>
        <v>0</v>
      </c>
      <c r="V1402" s="413">
        <f t="shared" si="585"/>
        <v>0</v>
      </c>
      <c r="W1402" s="413">
        <f t="shared" si="585"/>
        <v>0</v>
      </c>
      <c r="X1402" s="413">
        <f t="shared" si="585"/>
        <v>0</v>
      </c>
      <c r="Y1402" s="413">
        <f t="shared" si="585"/>
        <v>0</v>
      </c>
      <c r="Z1402" s="413">
        <f t="shared" si="585"/>
        <v>0</v>
      </c>
      <c r="AA1402" s="413">
        <f t="shared" si="585"/>
        <v>0</v>
      </c>
      <c r="AB1402" s="411">
        <f t="shared" si="585"/>
        <v>0</v>
      </c>
      <c r="AC1402" s="407">
        <f t="shared" si="585"/>
        <v>0</v>
      </c>
      <c r="AD1402" s="830"/>
      <c r="AE1402" s="831"/>
      <c r="AF1402" s="832"/>
    </row>
    <row r="1403" spans="1:32" ht="15" customHeight="1" outlineLevel="1" x14ac:dyDescent="0.2">
      <c r="A1403" s="11">
        <v>154</v>
      </c>
      <c r="B1403" s="669"/>
      <c r="C1403" s="298"/>
      <c r="D1403" s="298"/>
      <c r="E1403" s="299"/>
      <c r="F1403" s="856" t="s">
        <v>122</v>
      </c>
      <c r="G1403" s="857"/>
      <c r="H1403" s="857"/>
      <c r="I1403" s="857"/>
      <c r="J1403" s="857"/>
      <c r="K1403" s="857"/>
      <c r="L1403" s="858"/>
      <c r="M1403" s="408">
        <f t="shared" ref="M1403:M1405" si="586">M627</f>
        <v>0</v>
      </c>
      <c r="N1403" s="419">
        <f>M1403*(1-'Annexe 1. Taux de référence'!$E47)+N627*(1-'Annexe 1. Taux de référence'!$E47)</f>
        <v>0</v>
      </c>
      <c r="O1403" s="422">
        <f>O627*(1-'Annexe 1. Taux de référence'!$E47)</f>
        <v>0</v>
      </c>
      <c r="P1403" s="422">
        <f>P627*(1-'Annexe 1. Taux de référence'!$E47)</f>
        <v>0</v>
      </c>
      <c r="Q1403" s="423">
        <f>Q627*(1-'Annexe 1. Taux de référence'!$E47)</f>
        <v>0</v>
      </c>
      <c r="R1403" s="419">
        <f>R627*(1-'Annexe 1. Taux de référence'!$E47)</f>
        <v>0</v>
      </c>
      <c r="S1403" s="421">
        <f>S627*(1-'Annexe 1. Taux de référence'!$E47)</f>
        <v>0</v>
      </c>
      <c r="T1403" s="421">
        <f>T627*(1-'Annexe 1. Taux de référence'!$E47)</f>
        <v>0</v>
      </c>
      <c r="U1403" s="421">
        <f>U627*(1-'Annexe 1. Taux de référence'!$E47)</f>
        <v>0</v>
      </c>
      <c r="V1403" s="421">
        <f>V627*(1-'Annexe 1. Taux de référence'!$E47)</f>
        <v>0</v>
      </c>
      <c r="W1403" s="421">
        <f>W627*(1-'Annexe 1. Taux de référence'!$E47)</f>
        <v>0</v>
      </c>
      <c r="X1403" s="422">
        <f>X627*(1-'Annexe 1. Taux de référence'!$E47)</f>
        <v>0</v>
      </c>
      <c r="Y1403" s="421">
        <f>Y627*(1-'Annexe 1. Taux de référence'!$E47)</f>
        <v>0</v>
      </c>
      <c r="Z1403" s="421">
        <f>Z627*(1-'Annexe 1. Taux de référence'!$E47)</f>
        <v>0</v>
      </c>
      <c r="AA1403" s="421">
        <f>AA627*(1-'Annexe 1. Taux de référence'!$E47)</f>
        <v>0</v>
      </c>
      <c r="AB1403" s="421">
        <f>AB627*(1-'Annexe 1. Taux de référence'!$E47)</f>
        <v>0</v>
      </c>
      <c r="AC1403" s="408">
        <f t="shared" si="580"/>
        <v>0</v>
      </c>
      <c r="AD1403" s="830"/>
      <c r="AE1403" s="831"/>
      <c r="AF1403" s="832"/>
    </row>
    <row r="1404" spans="1:32" ht="15" customHeight="1" outlineLevel="1" x14ac:dyDescent="0.2">
      <c r="A1404" s="11">
        <v>155</v>
      </c>
      <c r="B1404" s="669"/>
      <c r="C1404" s="298"/>
      <c r="D1404" s="298"/>
      <c r="E1404" s="299"/>
      <c r="F1404" s="915" t="s">
        <v>573</v>
      </c>
      <c r="G1404" s="916"/>
      <c r="H1404" s="916"/>
      <c r="I1404" s="916"/>
      <c r="J1404" s="916"/>
      <c r="K1404" s="916"/>
      <c r="L1404" s="917"/>
      <c r="M1404" s="408">
        <f t="shared" si="586"/>
        <v>0</v>
      </c>
      <c r="N1404" s="419">
        <f>M1404*(1-'Annexe 1. Taux de référence'!$E48)+N628*(1-'Annexe 1. Taux de référence'!$E48)</f>
        <v>0</v>
      </c>
      <c r="O1404" s="422">
        <f>O628*(1-'Annexe 1. Taux de référence'!$E48)</f>
        <v>0</v>
      </c>
      <c r="P1404" s="422">
        <f>P628*(1-'Annexe 1. Taux de référence'!$E48)</f>
        <v>0</v>
      </c>
      <c r="Q1404" s="423">
        <f>Q628*(1-'Annexe 1. Taux de référence'!$E48)</f>
        <v>0</v>
      </c>
      <c r="R1404" s="419">
        <f>R628*(1-'Annexe 1. Taux de référence'!$E48)</f>
        <v>0</v>
      </c>
      <c r="S1404" s="421">
        <f>S628*(1-'Annexe 1. Taux de référence'!$E48)</f>
        <v>0</v>
      </c>
      <c r="T1404" s="421">
        <f>T628*(1-'Annexe 1. Taux de référence'!$E48)</f>
        <v>0</v>
      </c>
      <c r="U1404" s="421">
        <f>U628*(1-'Annexe 1. Taux de référence'!$E48)</f>
        <v>0</v>
      </c>
      <c r="V1404" s="421">
        <f>V628*(1-'Annexe 1. Taux de référence'!$E48)</f>
        <v>0</v>
      </c>
      <c r="W1404" s="421">
        <f>W628*(1-'Annexe 1. Taux de référence'!$E48)</f>
        <v>0</v>
      </c>
      <c r="X1404" s="422">
        <f>X628*(1-'Annexe 1. Taux de référence'!$E48)</f>
        <v>0</v>
      </c>
      <c r="Y1404" s="421">
        <f>Y628*(1-'Annexe 1. Taux de référence'!$E48)</f>
        <v>0</v>
      </c>
      <c r="Z1404" s="421">
        <f>Z628*(1-'Annexe 1. Taux de référence'!$E48)</f>
        <v>0</v>
      </c>
      <c r="AA1404" s="421">
        <f>AA628*(1-'Annexe 1. Taux de référence'!$E48)</f>
        <v>0</v>
      </c>
      <c r="AB1404" s="421">
        <f>AB628*(1-'Annexe 1. Taux de référence'!$E48)</f>
        <v>0</v>
      </c>
      <c r="AC1404" s="408">
        <f t="shared" si="580"/>
        <v>0</v>
      </c>
      <c r="AD1404" s="830"/>
      <c r="AE1404" s="831"/>
      <c r="AF1404" s="832"/>
    </row>
    <row r="1405" spans="1:32" ht="27.75" customHeight="1" outlineLevel="1" x14ac:dyDescent="0.2">
      <c r="A1405" s="11">
        <v>156</v>
      </c>
      <c r="B1405" s="669"/>
      <c r="C1405" s="298"/>
      <c r="D1405" s="298"/>
      <c r="E1405" s="299"/>
      <c r="F1405" s="859" t="s">
        <v>432</v>
      </c>
      <c r="G1405" s="860"/>
      <c r="H1405" s="860"/>
      <c r="I1405" s="860"/>
      <c r="J1405" s="860"/>
      <c r="K1405" s="860"/>
      <c r="L1405" s="861"/>
      <c r="M1405" s="408">
        <f t="shared" si="586"/>
        <v>0</v>
      </c>
      <c r="N1405" s="419">
        <f>M1405*(1-'Annexe 1. Taux de référence'!$E49)+N629*(1-'Annexe 1. Taux de référence'!$E49)</f>
        <v>0</v>
      </c>
      <c r="O1405" s="422">
        <f>O629*(1-'Annexe 1. Taux de référence'!$E49)</f>
        <v>0</v>
      </c>
      <c r="P1405" s="422">
        <f>P629*(1-'Annexe 1. Taux de référence'!$E49)</f>
        <v>0</v>
      </c>
      <c r="Q1405" s="423">
        <f>Q629*(1-'Annexe 1. Taux de référence'!$E49)</f>
        <v>0</v>
      </c>
      <c r="R1405" s="419">
        <f>R629*(1-'Annexe 1. Taux de référence'!$E49)</f>
        <v>0</v>
      </c>
      <c r="S1405" s="421">
        <f>S629*(1-'Annexe 1. Taux de référence'!$E49)</f>
        <v>0</v>
      </c>
      <c r="T1405" s="421">
        <f>T629*(1-'Annexe 1. Taux de référence'!$E49)</f>
        <v>0</v>
      </c>
      <c r="U1405" s="421">
        <f>U629*(1-'Annexe 1. Taux de référence'!$E49)</f>
        <v>0</v>
      </c>
      <c r="V1405" s="421">
        <f>V629*(1-'Annexe 1. Taux de référence'!$E49)</f>
        <v>0</v>
      </c>
      <c r="W1405" s="421">
        <f>W629*(1-'Annexe 1. Taux de référence'!$E49)</f>
        <v>0</v>
      </c>
      <c r="X1405" s="422">
        <f>X629*(1-'Annexe 1. Taux de référence'!$E49)</f>
        <v>0</v>
      </c>
      <c r="Y1405" s="421">
        <f>Y629*(1-'Annexe 1. Taux de référence'!$E49)</f>
        <v>0</v>
      </c>
      <c r="Z1405" s="421">
        <f>Z629*(1-'Annexe 1. Taux de référence'!$E49)</f>
        <v>0</v>
      </c>
      <c r="AA1405" s="421">
        <f>AA629*(1-'Annexe 1. Taux de référence'!$E49)</f>
        <v>0</v>
      </c>
      <c r="AB1405" s="421">
        <f>AB629*(1-'Annexe 1. Taux de référence'!$E49)</f>
        <v>0</v>
      </c>
      <c r="AC1405" s="408">
        <f t="shared" si="580"/>
        <v>0</v>
      </c>
      <c r="AD1405" s="830"/>
      <c r="AE1405" s="831"/>
      <c r="AF1405" s="832"/>
    </row>
    <row r="1406" spans="1:32" ht="15" customHeight="1" outlineLevel="1" x14ac:dyDescent="0.2">
      <c r="A1406" s="11">
        <v>157</v>
      </c>
      <c r="B1406" s="669"/>
      <c r="C1406" s="298"/>
      <c r="D1406" s="298"/>
      <c r="E1406" s="853" t="s">
        <v>546</v>
      </c>
      <c r="F1406" s="854"/>
      <c r="G1406" s="854"/>
      <c r="H1406" s="854"/>
      <c r="I1406" s="854"/>
      <c r="J1406" s="854"/>
      <c r="K1406" s="854"/>
      <c r="L1406" s="855"/>
      <c r="M1406" s="407">
        <f>SUBTOTAL(9,M1407:M1408)</f>
        <v>0</v>
      </c>
      <c r="N1406" s="410">
        <f t="shared" ref="N1406:AC1406" si="587">SUBTOTAL(9,N1407:N1408)</f>
        <v>0</v>
      </c>
      <c r="O1406" s="414">
        <f t="shared" si="587"/>
        <v>0</v>
      </c>
      <c r="P1406" s="414">
        <f t="shared" si="587"/>
        <v>0</v>
      </c>
      <c r="Q1406" s="415">
        <f t="shared" si="587"/>
        <v>0</v>
      </c>
      <c r="R1406" s="410">
        <f t="shared" si="587"/>
        <v>0</v>
      </c>
      <c r="S1406" s="414">
        <f t="shared" si="587"/>
        <v>0</v>
      </c>
      <c r="T1406" s="413">
        <f t="shared" si="587"/>
        <v>0</v>
      </c>
      <c r="U1406" s="413">
        <f t="shared" si="587"/>
        <v>0</v>
      </c>
      <c r="V1406" s="413">
        <f t="shared" si="587"/>
        <v>0</v>
      </c>
      <c r="W1406" s="413">
        <f t="shared" si="587"/>
        <v>0</v>
      </c>
      <c r="X1406" s="413">
        <f t="shared" si="587"/>
        <v>0</v>
      </c>
      <c r="Y1406" s="413">
        <f t="shared" si="587"/>
        <v>0</v>
      </c>
      <c r="Z1406" s="413">
        <f t="shared" si="587"/>
        <v>0</v>
      </c>
      <c r="AA1406" s="413">
        <f t="shared" si="587"/>
        <v>0</v>
      </c>
      <c r="AB1406" s="411">
        <f t="shared" si="587"/>
        <v>0</v>
      </c>
      <c r="AC1406" s="407">
        <f t="shared" si="587"/>
        <v>0</v>
      </c>
      <c r="AD1406" s="830"/>
      <c r="AE1406" s="831"/>
      <c r="AF1406" s="832"/>
    </row>
    <row r="1407" spans="1:32" ht="27.75" customHeight="1" outlineLevel="1" x14ac:dyDescent="0.2">
      <c r="A1407" s="11">
        <v>158</v>
      </c>
      <c r="B1407" s="669"/>
      <c r="C1407" s="298"/>
      <c r="D1407" s="298"/>
      <c r="E1407" s="299"/>
      <c r="F1407" s="856" t="s">
        <v>547</v>
      </c>
      <c r="G1407" s="857"/>
      <c r="H1407" s="857"/>
      <c r="I1407" s="857"/>
      <c r="J1407" s="857"/>
      <c r="K1407" s="857"/>
      <c r="L1407" s="858"/>
      <c r="M1407" s="408">
        <f t="shared" ref="M1407:M1408" si="588">M631</f>
        <v>0</v>
      </c>
      <c r="N1407" s="419">
        <f>M1407*(1-'Annexe 1. Taux de référence'!$E51)+N631*(1-'Annexe 1. Taux de référence'!$E51)</f>
        <v>0</v>
      </c>
      <c r="O1407" s="422">
        <f>O631*(1-'Annexe 1. Taux de référence'!$E51)</f>
        <v>0</v>
      </c>
      <c r="P1407" s="422">
        <f>P631*(1-'Annexe 1. Taux de référence'!$E51)</f>
        <v>0</v>
      </c>
      <c r="Q1407" s="423">
        <f>Q631*(1-'Annexe 1. Taux de référence'!$E51)</f>
        <v>0</v>
      </c>
      <c r="R1407" s="419">
        <f>R631*(1-'Annexe 1. Taux de référence'!$E51)</f>
        <v>0</v>
      </c>
      <c r="S1407" s="421">
        <f>S631*(1-'Annexe 1. Taux de référence'!$E51)</f>
        <v>0</v>
      </c>
      <c r="T1407" s="421">
        <f>T631*(1-'Annexe 1. Taux de référence'!$E51)</f>
        <v>0</v>
      </c>
      <c r="U1407" s="421">
        <f>U631*(1-'Annexe 1. Taux de référence'!$E51)</f>
        <v>0</v>
      </c>
      <c r="V1407" s="421">
        <f>V631*(1-'Annexe 1. Taux de référence'!$E51)</f>
        <v>0</v>
      </c>
      <c r="W1407" s="421">
        <f>W631*(1-'Annexe 1. Taux de référence'!$E51)</f>
        <v>0</v>
      </c>
      <c r="X1407" s="422">
        <f>X631*(1-'Annexe 1. Taux de référence'!$E51)</f>
        <v>0</v>
      </c>
      <c r="Y1407" s="421">
        <f>Y631*(1-'Annexe 1. Taux de référence'!$E51)</f>
        <v>0</v>
      </c>
      <c r="Z1407" s="421">
        <f>Z631*(1-'Annexe 1. Taux de référence'!$E51)</f>
        <v>0</v>
      </c>
      <c r="AA1407" s="421">
        <f>AA631*(1-'Annexe 1. Taux de référence'!$E51)</f>
        <v>0</v>
      </c>
      <c r="AB1407" s="421">
        <f>AB631*(1-'Annexe 1. Taux de référence'!$E51)</f>
        <v>0</v>
      </c>
      <c r="AC1407" s="408">
        <f t="shared" si="580"/>
        <v>0</v>
      </c>
      <c r="AD1407" s="830"/>
      <c r="AE1407" s="831"/>
      <c r="AF1407" s="832"/>
    </row>
    <row r="1408" spans="1:32" ht="15" customHeight="1" outlineLevel="1" x14ac:dyDescent="0.2">
      <c r="A1408" s="11">
        <v>159</v>
      </c>
      <c r="B1408" s="669"/>
      <c r="C1408" s="298"/>
      <c r="D1408" s="298"/>
      <c r="E1408" s="299"/>
      <c r="F1408" s="859" t="s">
        <v>570</v>
      </c>
      <c r="G1408" s="860"/>
      <c r="H1408" s="860"/>
      <c r="I1408" s="860"/>
      <c r="J1408" s="860"/>
      <c r="K1408" s="860"/>
      <c r="L1408" s="861"/>
      <c r="M1408" s="408">
        <f t="shared" si="588"/>
        <v>0</v>
      </c>
      <c r="N1408" s="419">
        <f>M1408*(1-'Annexe 1. Taux de référence'!$E52)+N632*(1-'Annexe 1. Taux de référence'!$E52)</f>
        <v>0</v>
      </c>
      <c r="O1408" s="422">
        <f>O632*(1-'Annexe 1. Taux de référence'!$E52)</f>
        <v>0</v>
      </c>
      <c r="P1408" s="422">
        <f>P632*(1-'Annexe 1. Taux de référence'!$E52)</f>
        <v>0</v>
      </c>
      <c r="Q1408" s="423">
        <f>Q632*(1-'Annexe 1. Taux de référence'!$E52)</f>
        <v>0</v>
      </c>
      <c r="R1408" s="419">
        <f>R632*(1-'Annexe 1. Taux de référence'!$E52)</f>
        <v>0</v>
      </c>
      <c r="S1408" s="421">
        <f>S632*(1-'Annexe 1. Taux de référence'!$E52)</f>
        <v>0</v>
      </c>
      <c r="T1408" s="421">
        <f>T632*(1-'Annexe 1. Taux de référence'!$E52)</f>
        <v>0</v>
      </c>
      <c r="U1408" s="421">
        <f>U632*(1-'Annexe 1. Taux de référence'!$E52)</f>
        <v>0</v>
      </c>
      <c r="V1408" s="421">
        <f>V632*(1-'Annexe 1. Taux de référence'!$E52)</f>
        <v>0</v>
      </c>
      <c r="W1408" s="421">
        <f>W632*(1-'Annexe 1. Taux de référence'!$E52)</f>
        <v>0</v>
      </c>
      <c r="X1408" s="422">
        <f>X632*(1-'Annexe 1. Taux de référence'!$E52)</f>
        <v>0</v>
      </c>
      <c r="Y1408" s="421">
        <f>Y632*(1-'Annexe 1. Taux de référence'!$E52)</f>
        <v>0</v>
      </c>
      <c r="Z1408" s="421">
        <f>Z632*(1-'Annexe 1. Taux de référence'!$E52)</f>
        <v>0</v>
      </c>
      <c r="AA1408" s="421">
        <f>AA632*(1-'Annexe 1. Taux de référence'!$E52)</f>
        <v>0</v>
      </c>
      <c r="AB1408" s="421">
        <f>AB632*(1-'Annexe 1. Taux de référence'!$E52)</f>
        <v>0</v>
      </c>
      <c r="AC1408" s="408">
        <f t="shared" si="580"/>
        <v>0</v>
      </c>
      <c r="AD1408" s="830"/>
      <c r="AE1408" s="831"/>
      <c r="AF1408" s="832"/>
    </row>
    <row r="1409" spans="1:32" ht="15" customHeight="1" outlineLevel="1" x14ac:dyDescent="0.2">
      <c r="A1409" s="11">
        <v>160</v>
      </c>
      <c r="B1409" s="669"/>
      <c r="C1409" s="298"/>
      <c r="D1409" s="298"/>
      <c r="E1409" s="853" t="s">
        <v>548</v>
      </c>
      <c r="F1409" s="854"/>
      <c r="G1409" s="854"/>
      <c r="H1409" s="854"/>
      <c r="I1409" s="854"/>
      <c r="J1409" s="854"/>
      <c r="K1409" s="854"/>
      <c r="L1409" s="855"/>
      <c r="M1409" s="407">
        <f>SUBTOTAL(9,M1410:M1412)</f>
        <v>0</v>
      </c>
      <c r="N1409" s="410">
        <f t="shared" ref="N1409:AC1409" si="589">SUBTOTAL(9,N1410:N1412)</f>
        <v>0</v>
      </c>
      <c r="O1409" s="414">
        <f t="shared" si="589"/>
        <v>0</v>
      </c>
      <c r="P1409" s="414">
        <f t="shared" si="589"/>
        <v>0</v>
      </c>
      <c r="Q1409" s="415">
        <f t="shared" si="589"/>
        <v>0</v>
      </c>
      <c r="R1409" s="410">
        <f t="shared" si="589"/>
        <v>0</v>
      </c>
      <c r="S1409" s="414">
        <f t="shared" si="589"/>
        <v>0</v>
      </c>
      <c r="T1409" s="413">
        <f t="shared" si="589"/>
        <v>0</v>
      </c>
      <c r="U1409" s="413">
        <f t="shared" si="589"/>
        <v>0</v>
      </c>
      <c r="V1409" s="413">
        <f t="shared" si="589"/>
        <v>0</v>
      </c>
      <c r="W1409" s="413">
        <f t="shared" si="589"/>
        <v>0</v>
      </c>
      <c r="X1409" s="413">
        <f t="shared" si="589"/>
        <v>0</v>
      </c>
      <c r="Y1409" s="413">
        <f t="shared" si="589"/>
        <v>0</v>
      </c>
      <c r="Z1409" s="413">
        <f t="shared" si="589"/>
        <v>0</v>
      </c>
      <c r="AA1409" s="413">
        <f t="shared" si="589"/>
        <v>0</v>
      </c>
      <c r="AB1409" s="411">
        <f t="shared" si="589"/>
        <v>0</v>
      </c>
      <c r="AC1409" s="407">
        <f t="shared" si="589"/>
        <v>0</v>
      </c>
      <c r="AD1409" s="830"/>
      <c r="AE1409" s="831"/>
      <c r="AF1409" s="832"/>
    </row>
    <row r="1410" spans="1:32" ht="15" customHeight="1" outlineLevel="1" x14ac:dyDescent="0.2">
      <c r="A1410" s="11">
        <v>161</v>
      </c>
      <c r="B1410" s="669"/>
      <c r="C1410" s="298"/>
      <c r="D1410" s="298"/>
      <c r="E1410" s="299"/>
      <c r="F1410" s="856" t="s">
        <v>549</v>
      </c>
      <c r="G1410" s="857"/>
      <c r="H1410" s="857"/>
      <c r="I1410" s="857"/>
      <c r="J1410" s="857"/>
      <c r="K1410" s="857"/>
      <c r="L1410" s="858"/>
      <c r="M1410" s="408">
        <f t="shared" ref="M1410:M1412" si="590">M634</f>
        <v>0</v>
      </c>
      <c r="N1410" s="419">
        <f>M1410*(1-'Annexe 1. Taux de référence'!$E54)+N634*(1-'Annexe 1. Taux de référence'!$E54)</f>
        <v>0</v>
      </c>
      <c r="O1410" s="422">
        <f>O634*(1-'Annexe 1. Taux de référence'!$E54)</f>
        <v>0</v>
      </c>
      <c r="P1410" s="422">
        <f>P634*(1-'Annexe 1. Taux de référence'!$E54)</f>
        <v>0</v>
      </c>
      <c r="Q1410" s="423">
        <f>Q634*(1-'Annexe 1. Taux de référence'!$E54)</f>
        <v>0</v>
      </c>
      <c r="R1410" s="419">
        <f>R634*(1-'Annexe 1. Taux de référence'!$E54)</f>
        <v>0</v>
      </c>
      <c r="S1410" s="421">
        <f>S634*(1-'Annexe 1. Taux de référence'!$E54)</f>
        <v>0</v>
      </c>
      <c r="T1410" s="421">
        <f>T634*(1-'Annexe 1. Taux de référence'!$E54)</f>
        <v>0</v>
      </c>
      <c r="U1410" s="421">
        <f>U634*(1-'Annexe 1. Taux de référence'!$E54)</f>
        <v>0</v>
      </c>
      <c r="V1410" s="421">
        <f>V634*(1-'Annexe 1. Taux de référence'!$E54)</f>
        <v>0</v>
      </c>
      <c r="W1410" s="421">
        <f>W634*(1-'Annexe 1. Taux de référence'!$E54)</f>
        <v>0</v>
      </c>
      <c r="X1410" s="422">
        <f>X634*(1-'Annexe 1. Taux de référence'!$E54)</f>
        <v>0</v>
      </c>
      <c r="Y1410" s="421">
        <f>Y634*(1-'Annexe 1. Taux de référence'!$E54)</f>
        <v>0</v>
      </c>
      <c r="Z1410" s="421">
        <f>Z634*(1-'Annexe 1. Taux de référence'!$E54)</f>
        <v>0</v>
      </c>
      <c r="AA1410" s="421">
        <f>AA634*(1-'Annexe 1. Taux de référence'!$E54)</f>
        <v>0</v>
      </c>
      <c r="AB1410" s="421">
        <f>AB634*(1-'Annexe 1. Taux de référence'!$E54)</f>
        <v>0</v>
      </c>
      <c r="AC1410" s="408">
        <f t="shared" si="580"/>
        <v>0</v>
      </c>
      <c r="AD1410" s="830"/>
      <c r="AE1410" s="831"/>
      <c r="AF1410" s="832"/>
    </row>
    <row r="1411" spans="1:32" outlineLevel="1" x14ac:dyDescent="0.2">
      <c r="A1411" s="11">
        <v>162</v>
      </c>
      <c r="B1411" s="669"/>
      <c r="C1411" s="670"/>
      <c r="D1411" s="670"/>
      <c r="E1411" s="670"/>
      <c r="F1411" s="915" t="s">
        <v>574</v>
      </c>
      <c r="G1411" s="916"/>
      <c r="H1411" s="916"/>
      <c r="I1411" s="916"/>
      <c r="J1411" s="916"/>
      <c r="K1411" s="916"/>
      <c r="L1411" s="917"/>
      <c r="M1411" s="408">
        <f t="shared" si="590"/>
        <v>0</v>
      </c>
      <c r="N1411" s="419">
        <f>M1411*(1-'Annexe 1. Taux de référence'!$E55)+N635*(1-'Annexe 1. Taux de référence'!$E55)</f>
        <v>0</v>
      </c>
      <c r="O1411" s="422">
        <f>O635*(1-'Annexe 1. Taux de référence'!$E55)</f>
        <v>0</v>
      </c>
      <c r="P1411" s="422">
        <f>P635*(1-'Annexe 1. Taux de référence'!$E55)</f>
        <v>0</v>
      </c>
      <c r="Q1411" s="423">
        <f>Q635*(1-'Annexe 1. Taux de référence'!$E55)</f>
        <v>0</v>
      </c>
      <c r="R1411" s="419">
        <f>R635*(1-'Annexe 1. Taux de référence'!$E55)</f>
        <v>0</v>
      </c>
      <c r="S1411" s="421">
        <f>S635*(1-'Annexe 1. Taux de référence'!$E55)</f>
        <v>0</v>
      </c>
      <c r="T1411" s="421">
        <f>T635*(1-'Annexe 1. Taux de référence'!$E55)</f>
        <v>0</v>
      </c>
      <c r="U1411" s="421">
        <f>U635*(1-'Annexe 1. Taux de référence'!$E55)</f>
        <v>0</v>
      </c>
      <c r="V1411" s="421">
        <f>V635*(1-'Annexe 1. Taux de référence'!$E55)</f>
        <v>0</v>
      </c>
      <c r="W1411" s="421">
        <f>W635*(1-'Annexe 1. Taux de référence'!$E55)</f>
        <v>0</v>
      </c>
      <c r="X1411" s="422">
        <f>X635*(1-'Annexe 1. Taux de référence'!$E55)</f>
        <v>0</v>
      </c>
      <c r="Y1411" s="421">
        <f>Y635*(1-'Annexe 1. Taux de référence'!$E55)</f>
        <v>0</v>
      </c>
      <c r="Z1411" s="421">
        <f>Z635*(1-'Annexe 1. Taux de référence'!$E55)</f>
        <v>0</v>
      </c>
      <c r="AA1411" s="421">
        <f>AA635*(1-'Annexe 1. Taux de référence'!$E55)</f>
        <v>0</v>
      </c>
      <c r="AB1411" s="421">
        <f>AB635*(1-'Annexe 1. Taux de référence'!$E55)</f>
        <v>0</v>
      </c>
      <c r="AC1411" s="408">
        <f t="shared" si="580"/>
        <v>0</v>
      </c>
      <c r="AD1411" s="830"/>
      <c r="AE1411" s="831"/>
      <c r="AF1411" s="832"/>
    </row>
    <row r="1412" spans="1:32" ht="27.75" customHeight="1" outlineLevel="1" x14ac:dyDescent="0.2">
      <c r="A1412" s="11">
        <v>163</v>
      </c>
      <c r="B1412" s="669"/>
      <c r="C1412" s="670"/>
      <c r="D1412" s="670"/>
      <c r="E1412" s="670"/>
      <c r="F1412" s="859" t="s">
        <v>566</v>
      </c>
      <c r="G1412" s="860"/>
      <c r="H1412" s="860"/>
      <c r="I1412" s="860"/>
      <c r="J1412" s="860"/>
      <c r="K1412" s="860"/>
      <c r="L1412" s="861"/>
      <c r="M1412" s="408">
        <f t="shared" si="590"/>
        <v>0</v>
      </c>
      <c r="N1412" s="419">
        <f>M1412*(1-'Annexe 1. Taux de référence'!$E56)+N636*(1-'Annexe 1. Taux de référence'!$E56)</f>
        <v>0</v>
      </c>
      <c r="O1412" s="422">
        <f>O636*(1-'Annexe 1. Taux de référence'!$E56)</f>
        <v>0</v>
      </c>
      <c r="P1412" s="422">
        <f>P636*(1-'Annexe 1. Taux de référence'!$E56)</f>
        <v>0</v>
      </c>
      <c r="Q1412" s="423">
        <f>Q636*(1-'Annexe 1. Taux de référence'!$E56)</f>
        <v>0</v>
      </c>
      <c r="R1412" s="419">
        <f>R636*(1-'Annexe 1. Taux de référence'!$E56)</f>
        <v>0</v>
      </c>
      <c r="S1412" s="421">
        <f>S636*(1-'Annexe 1. Taux de référence'!$E56)</f>
        <v>0</v>
      </c>
      <c r="T1412" s="421">
        <f>T636*(1-'Annexe 1. Taux de référence'!$E56)</f>
        <v>0</v>
      </c>
      <c r="U1412" s="421">
        <f>U636*(1-'Annexe 1. Taux de référence'!$E56)</f>
        <v>0</v>
      </c>
      <c r="V1412" s="421">
        <f>V636*(1-'Annexe 1. Taux de référence'!$E56)</f>
        <v>0</v>
      </c>
      <c r="W1412" s="421">
        <f>W636*(1-'Annexe 1. Taux de référence'!$E56)</f>
        <v>0</v>
      </c>
      <c r="X1412" s="422">
        <f>X636*(1-'Annexe 1. Taux de référence'!$E56)</f>
        <v>0</v>
      </c>
      <c r="Y1412" s="421">
        <f>Y636*(1-'Annexe 1. Taux de référence'!$E56)</f>
        <v>0</v>
      </c>
      <c r="Z1412" s="421">
        <f>Z636*(1-'Annexe 1. Taux de référence'!$E56)</f>
        <v>0</v>
      </c>
      <c r="AA1412" s="421">
        <f>AA636*(1-'Annexe 1. Taux de référence'!$E56)</f>
        <v>0</v>
      </c>
      <c r="AB1412" s="421">
        <f>AB636*(1-'Annexe 1. Taux de référence'!$E56)</f>
        <v>0</v>
      </c>
      <c r="AC1412" s="408">
        <f t="shared" si="580"/>
        <v>0</v>
      </c>
      <c r="AD1412" s="833"/>
      <c r="AE1412" s="834"/>
      <c r="AF1412" s="835"/>
    </row>
    <row r="1413" spans="1:32" outlineLevel="1" x14ac:dyDescent="0.2">
      <c r="A1413" s="11">
        <v>164</v>
      </c>
      <c r="B1413" s="669"/>
      <c r="C1413" s="670"/>
      <c r="D1413" s="844" t="s">
        <v>23</v>
      </c>
      <c r="E1413" s="845"/>
      <c r="F1413" s="845"/>
      <c r="G1413" s="845"/>
      <c r="H1413" s="845"/>
      <c r="I1413" s="845"/>
      <c r="J1413" s="845"/>
      <c r="K1413" s="845"/>
      <c r="L1413" s="845"/>
      <c r="M1413" s="845"/>
      <c r="N1413" s="845"/>
      <c r="O1413" s="845"/>
      <c r="P1413" s="845"/>
      <c r="Q1413" s="845"/>
      <c r="R1413" s="845"/>
      <c r="S1413" s="845"/>
      <c r="T1413" s="845"/>
      <c r="U1413" s="845"/>
      <c r="V1413" s="845"/>
      <c r="W1413" s="845"/>
      <c r="X1413" s="845"/>
      <c r="Y1413" s="845"/>
      <c r="Z1413" s="845"/>
      <c r="AA1413" s="845"/>
      <c r="AB1413" s="845"/>
      <c r="AC1413" s="845"/>
      <c r="AD1413" s="845"/>
      <c r="AE1413" s="845"/>
      <c r="AF1413" s="846"/>
    </row>
    <row r="1414" spans="1:32" outlineLevel="1" x14ac:dyDescent="0.2">
      <c r="A1414" s="11">
        <v>165</v>
      </c>
      <c r="B1414" s="669"/>
      <c r="C1414" s="670"/>
      <c r="D1414" s="670"/>
      <c r="E1414" s="918" t="s">
        <v>126</v>
      </c>
      <c r="F1414" s="919"/>
      <c r="G1414" s="919"/>
      <c r="H1414" s="919"/>
      <c r="I1414" s="919"/>
      <c r="J1414" s="919"/>
      <c r="K1414" s="919"/>
      <c r="L1414" s="920"/>
      <c r="M1414" s="407">
        <f>SUBTOTAL(9,M1415:M1416)</f>
        <v>0</v>
      </c>
      <c r="N1414" s="410">
        <f t="shared" ref="N1414:AC1414" si="591">SUBTOTAL(9,N1415:N1416)</f>
        <v>0</v>
      </c>
      <c r="O1414" s="414">
        <f t="shared" si="591"/>
        <v>0</v>
      </c>
      <c r="P1414" s="414">
        <f t="shared" si="591"/>
        <v>0</v>
      </c>
      <c r="Q1414" s="415">
        <f t="shared" si="591"/>
        <v>0</v>
      </c>
      <c r="R1414" s="410">
        <f t="shared" si="591"/>
        <v>0</v>
      </c>
      <c r="S1414" s="414">
        <f t="shared" si="591"/>
        <v>0</v>
      </c>
      <c r="T1414" s="413">
        <f t="shared" si="591"/>
        <v>0</v>
      </c>
      <c r="U1414" s="413">
        <f t="shared" si="591"/>
        <v>0</v>
      </c>
      <c r="V1414" s="413">
        <f t="shared" si="591"/>
        <v>0</v>
      </c>
      <c r="W1414" s="413">
        <f t="shared" si="591"/>
        <v>0</v>
      </c>
      <c r="X1414" s="413">
        <f t="shared" si="591"/>
        <v>0</v>
      </c>
      <c r="Y1414" s="413">
        <f t="shared" si="591"/>
        <v>0</v>
      </c>
      <c r="Z1414" s="413">
        <f t="shared" si="591"/>
        <v>0</v>
      </c>
      <c r="AA1414" s="413">
        <f t="shared" si="591"/>
        <v>0</v>
      </c>
      <c r="AB1414" s="411">
        <f t="shared" si="591"/>
        <v>0</v>
      </c>
      <c r="AC1414" s="407">
        <f t="shared" si="591"/>
        <v>0</v>
      </c>
      <c r="AD1414" s="1440"/>
      <c r="AE1414" s="1441"/>
      <c r="AF1414" s="1442"/>
    </row>
    <row r="1415" spans="1:32" outlineLevel="1" x14ac:dyDescent="0.2">
      <c r="A1415" s="11">
        <v>166</v>
      </c>
      <c r="B1415" s="669"/>
      <c r="C1415" s="670"/>
      <c r="D1415" s="670"/>
      <c r="E1415" s="670"/>
      <c r="F1415" s="856" t="s">
        <v>127</v>
      </c>
      <c r="G1415" s="857"/>
      <c r="H1415" s="857"/>
      <c r="I1415" s="857"/>
      <c r="J1415" s="857"/>
      <c r="K1415" s="857"/>
      <c r="L1415" s="858"/>
      <c r="M1415" s="408">
        <f t="shared" ref="M1415:M1416" si="592">M639</f>
        <v>0</v>
      </c>
      <c r="N1415" s="419">
        <f>M1415*(1-'Annexe 1. Taux de référence'!$E59)+N639*(1-'Annexe 1. Taux de référence'!$E59)</f>
        <v>0</v>
      </c>
      <c r="O1415" s="422">
        <f>O639*(1-'Annexe 1. Taux de référence'!$E59)</f>
        <v>0</v>
      </c>
      <c r="P1415" s="422">
        <f>P639*(1-'Annexe 1. Taux de référence'!$E59)</f>
        <v>0</v>
      </c>
      <c r="Q1415" s="423">
        <f>Q639*(1-'Annexe 1. Taux de référence'!$E59)</f>
        <v>0</v>
      </c>
      <c r="R1415" s="419">
        <f>R639*(1-'Annexe 1. Taux de référence'!$E59)</f>
        <v>0</v>
      </c>
      <c r="S1415" s="421">
        <f>S639*(1-'Annexe 1. Taux de référence'!$E59)</f>
        <v>0</v>
      </c>
      <c r="T1415" s="421">
        <f>T639*(1-'Annexe 1. Taux de référence'!$E59)</f>
        <v>0</v>
      </c>
      <c r="U1415" s="421">
        <f>U639*(1-'Annexe 1. Taux de référence'!$E59)</f>
        <v>0</v>
      </c>
      <c r="V1415" s="421">
        <f>V639*(1-'Annexe 1. Taux de référence'!$E59)</f>
        <v>0</v>
      </c>
      <c r="W1415" s="421">
        <f>W639*(1-'Annexe 1. Taux de référence'!$E59)</f>
        <v>0</v>
      </c>
      <c r="X1415" s="422">
        <f>X639*(1-'Annexe 1. Taux de référence'!$E59)</f>
        <v>0</v>
      </c>
      <c r="Y1415" s="421">
        <f>Y639*(1-'Annexe 1. Taux de référence'!$E59)</f>
        <v>0</v>
      </c>
      <c r="Z1415" s="421">
        <f>Z639*(1-'Annexe 1. Taux de référence'!$E59)</f>
        <v>0</v>
      </c>
      <c r="AA1415" s="421">
        <f>AA639*(1-'Annexe 1. Taux de référence'!$E59)</f>
        <v>0</v>
      </c>
      <c r="AB1415" s="421">
        <f>AB639*(1-'Annexe 1. Taux de référence'!$E59)</f>
        <v>0</v>
      </c>
      <c r="AC1415" s="408">
        <f t="shared" ref="AC1415:AC1416" si="593">AC639</f>
        <v>0</v>
      </c>
      <c r="AD1415" s="1443"/>
      <c r="AE1415" s="1444"/>
      <c r="AF1415" s="1445"/>
    </row>
    <row r="1416" spans="1:32" outlineLevel="1" x14ac:dyDescent="0.2">
      <c r="A1416" s="11">
        <v>167</v>
      </c>
      <c r="B1416" s="669"/>
      <c r="C1416" s="670"/>
      <c r="D1416" s="670"/>
      <c r="E1416" s="670"/>
      <c r="F1416" s="859" t="s">
        <v>128</v>
      </c>
      <c r="G1416" s="860"/>
      <c r="H1416" s="860"/>
      <c r="I1416" s="860"/>
      <c r="J1416" s="860"/>
      <c r="K1416" s="860"/>
      <c r="L1416" s="861"/>
      <c r="M1416" s="408">
        <f t="shared" si="592"/>
        <v>0</v>
      </c>
      <c r="N1416" s="419">
        <f>M1416*(1-'Annexe 1. Taux de référence'!$E60)+N640*(1-'Annexe 1. Taux de référence'!$E60)</f>
        <v>0</v>
      </c>
      <c r="O1416" s="422">
        <f>O640*(1-'Annexe 1. Taux de référence'!$E60)</f>
        <v>0</v>
      </c>
      <c r="P1416" s="422">
        <f>P640*(1-'Annexe 1. Taux de référence'!$E60)</f>
        <v>0</v>
      </c>
      <c r="Q1416" s="423">
        <f>Q640*(1-'Annexe 1. Taux de référence'!$E60)</f>
        <v>0</v>
      </c>
      <c r="R1416" s="419">
        <f>R640*(1-'Annexe 1. Taux de référence'!$E60)</f>
        <v>0</v>
      </c>
      <c r="S1416" s="421">
        <f>S640*(1-'Annexe 1. Taux de référence'!$E60)</f>
        <v>0</v>
      </c>
      <c r="T1416" s="421">
        <f>T640*(1-'Annexe 1. Taux de référence'!$E60)</f>
        <v>0</v>
      </c>
      <c r="U1416" s="421">
        <f>U640*(1-'Annexe 1. Taux de référence'!$E60)</f>
        <v>0</v>
      </c>
      <c r="V1416" s="421">
        <f>V640*(1-'Annexe 1. Taux de référence'!$E60)</f>
        <v>0</v>
      </c>
      <c r="W1416" s="421">
        <f>W640*(1-'Annexe 1. Taux de référence'!$E60)</f>
        <v>0</v>
      </c>
      <c r="X1416" s="422">
        <f>X640*(1-'Annexe 1. Taux de référence'!$E60)</f>
        <v>0</v>
      </c>
      <c r="Y1416" s="421">
        <f>Y640*(1-'Annexe 1. Taux de référence'!$E60)</f>
        <v>0</v>
      </c>
      <c r="Z1416" s="421">
        <f>Z640*(1-'Annexe 1. Taux de référence'!$E60)</f>
        <v>0</v>
      </c>
      <c r="AA1416" s="421">
        <f>AA640*(1-'Annexe 1. Taux de référence'!$E60)</f>
        <v>0</v>
      </c>
      <c r="AB1416" s="421">
        <f>AB640*(1-'Annexe 1. Taux de référence'!$E60)</f>
        <v>0</v>
      </c>
      <c r="AC1416" s="408">
        <f t="shared" si="593"/>
        <v>0</v>
      </c>
      <c r="AD1416" s="1443"/>
      <c r="AE1416" s="1444"/>
      <c r="AF1416" s="1445"/>
    </row>
    <row r="1417" spans="1:32" outlineLevel="1" x14ac:dyDescent="0.2">
      <c r="A1417" s="11">
        <v>168</v>
      </c>
      <c r="B1417" s="669"/>
      <c r="C1417" s="670"/>
      <c r="D1417" s="670"/>
      <c r="E1417" s="853" t="s">
        <v>129</v>
      </c>
      <c r="F1417" s="854"/>
      <c r="G1417" s="854"/>
      <c r="H1417" s="854"/>
      <c r="I1417" s="854"/>
      <c r="J1417" s="854"/>
      <c r="K1417" s="854"/>
      <c r="L1417" s="855"/>
      <c r="M1417" s="407">
        <f>SUBTOTAL(9,M1418:M1419)</f>
        <v>0</v>
      </c>
      <c r="N1417" s="410">
        <f t="shared" ref="N1417:AC1417" si="594">SUBTOTAL(9,N1418:N1419)</f>
        <v>0</v>
      </c>
      <c r="O1417" s="414">
        <f t="shared" si="594"/>
        <v>0</v>
      </c>
      <c r="P1417" s="414">
        <f t="shared" si="594"/>
        <v>0</v>
      </c>
      <c r="Q1417" s="415">
        <f t="shared" si="594"/>
        <v>0</v>
      </c>
      <c r="R1417" s="410">
        <f t="shared" si="594"/>
        <v>0</v>
      </c>
      <c r="S1417" s="414">
        <f t="shared" si="594"/>
        <v>0</v>
      </c>
      <c r="T1417" s="413">
        <f t="shared" si="594"/>
        <v>0</v>
      </c>
      <c r="U1417" s="413">
        <f t="shared" si="594"/>
        <v>0</v>
      </c>
      <c r="V1417" s="413">
        <f t="shared" si="594"/>
        <v>0</v>
      </c>
      <c r="W1417" s="413">
        <f t="shared" si="594"/>
        <v>0</v>
      </c>
      <c r="X1417" s="413">
        <f t="shared" si="594"/>
        <v>0</v>
      </c>
      <c r="Y1417" s="413">
        <f t="shared" si="594"/>
        <v>0</v>
      </c>
      <c r="Z1417" s="413">
        <f t="shared" si="594"/>
        <v>0</v>
      </c>
      <c r="AA1417" s="413">
        <f t="shared" si="594"/>
        <v>0</v>
      </c>
      <c r="AB1417" s="411">
        <f t="shared" si="594"/>
        <v>0</v>
      </c>
      <c r="AC1417" s="407">
        <f t="shared" si="594"/>
        <v>0</v>
      </c>
      <c r="AD1417" s="1443"/>
      <c r="AE1417" s="1444"/>
      <c r="AF1417" s="1445"/>
    </row>
    <row r="1418" spans="1:32" outlineLevel="1" x14ac:dyDescent="0.2">
      <c r="A1418" s="11">
        <v>169</v>
      </c>
      <c r="B1418" s="669"/>
      <c r="C1418" s="670"/>
      <c r="D1418" s="670"/>
      <c r="E1418" s="670"/>
      <c r="F1418" s="856" t="s">
        <v>130</v>
      </c>
      <c r="G1418" s="857"/>
      <c r="H1418" s="857"/>
      <c r="I1418" s="857"/>
      <c r="J1418" s="857"/>
      <c r="K1418" s="857"/>
      <c r="L1418" s="858"/>
      <c r="M1418" s="408">
        <f t="shared" ref="M1418:M1419" si="595">M642</f>
        <v>0</v>
      </c>
      <c r="N1418" s="419">
        <f>M1418*(1-'Annexe 1. Taux de référence'!$E62)+N642*(1-'Annexe 1. Taux de référence'!$E62)</f>
        <v>0</v>
      </c>
      <c r="O1418" s="422">
        <f>O642*(1-'Annexe 1. Taux de référence'!$E62)</f>
        <v>0</v>
      </c>
      <c r="P1418" s="422">
        <f>P642*(1-'Annexe 1. Taux de référence'!$E62)</f>
        <v>0</v>
      </c>
      <c r="Q1418" s="423">
        <f>Q642*(1-'Annexe 1. Taux de référence'!$E62)</f>
        <v>0</v>
      </c>
      <c r="R1418" s="419">
        <f>R642*(1-'Annexe 1. Taux de référence'!$E62)</f>
        <v>0</v>
      </c>
      <c r="S1418" s="421">
        <f>S642*(1-'Annexe 1. Taux de référence'!$E62)</f>
        <v>0</v>
      </c>
      <c r="T1418" s="421">
        <f>T642*(1-'Annexe 1. Taux de référence'!$E62)</f>
        <v>0</v>
      </c>
      <c r="U1418" s="421">
        <f>U642*(1-'Annexe 1. Taux de référence'!$E62)</f>
        <v>0</v>
      </c>
      <c r="V1418" s="421">
        <f>V642*(1-'Annexe 1. Taux de référence'!$E62)</f>
        <v>0</v>
      </c>
      <c r="W1418" s="421">
        <f>W642*(1-'Annexe 1. Taux de référence'!$E62)</f>
        <v>0</v>
      </c>
      <c r="X1418" s="422">
        <f>X642*(1-'Annexe 1. Taux de référence'!$E62)</f>
        <v>0</v>
      </c>
      <c r="Y1418" s="421">
        <f>Y642*(1-'Annexe 1. Taux de référence'!$E62)</f>
        <v>0</v>
      </c>
      <c r="Z1418" s="421">
        <f>Z642*(1-'Annexe 1. Taux de référence'!$E62)</f>
        <v>0</v>
      </c>
      <c r="AA1418" s="421">
        <f>AA642*(1-'Annexe 1. Taux de référence'!$E62)</f>
        <v>0</v>
      </c>
      <c r="AB1418" s="421">
        <f>AB642*(1-'Annexe 1. Taux de référence'!$E62)</f>
        <v>0</v>
      </c>
      <c r="AC1418" s="408">
        <f t="shared" ref="AC1418:AC1419" si="596">AC642</f>
        <v>0</v>
      </c>
      <c r="AD1418" s="1443"/>
      <c r="AE1418" s="1444"/>
      <c r="AF1418" s="1445"/>
    </row>
    <row r="1419" spans="1:32" outlineLevel="1" x14ac:dyDescent="0.2">
      <c r="A1419" s="11">
        <v>170</v>
      </c>
      <c r="B1419" s="669"/>
      <c r="C1419" s="670"/>
      <c r="D1419" s="670"/>
      <c r="E1419" s="670"/>
      <c r="F1419" s="859" t="s">
        <v>131</v>
      </c>
      <c r="G1419" s="860"/>
      <c r="H1419" s="860"/>
      <c r="I1419" s="860"/>
      <c r="J1419" s="860"/>
      <c r="K1419" s="860"/>
      <c r="L1419" s="861"/>
      <c r="M1419" s="408">
        <f t="shared" si="595"/>
        <v>0</v>
      </c>
      <c r="N1419" s="419">
        <f>M1419*(1-'Annexe 1. Taux de référence'!$E63)+N643*(1-'Annexe 1. Taux de référence'!$E63)</f>
        <v>0</v>
      </c>
      <c r="O1419" s="422">
        <f>O643*(1-'Annexe 1. Taux de référence'!$E63)</f>
        <v>0</v>
      </c>
      <c r="P1419" s="422">
        <f>P643*(1-'Annexe 1. Taux de référence'!$E63)</f>
        <v>0</v>
      </c>
      <c r="Q1419" s="423">
        <f>Q643*(1-'Annexe 1. Taux de référence'!$E63)</f>
        <v>0</v>
      </c>
      <c r="R1419" s="419">
        <f>R643*(1-'Annexe 1. Taux de référence'!$E63)</f>
        <v>0</v>
      </c>
      <c r="S1419" s="421">
        <f>S643*(1-'Annexe 1. Taux de référence'!$E63)</f>
        <v>0</v>
      </c>
      <c r="T1419" s="421">
        <f>T643*(1-'Annexe 1. Taux de référence'!$E63)</f>
        <v>0</v>
      </c>
      <c r="U1419" s="421">
        <f>U643*(1-'Annexe 1. Taux de référence'!$E63)</f>
        <v>0</v>
      </c>
      <c r="V1419" s="421">
        <f>V643*(1-'Annexe 1. Taux de référence'!$E63)</f>
        <v>0</v>
      </c>
      <c r="W1419" s="421">
        <f>W643*(1-'Annexe 1. Taux de référence'!$E63)</f>
        <v>0</v>
      </c>
      <c r="X1419" s="422">
        <f>X643*(1-'Annexe 1. Taux de référence'!$E63)</f>
        <v>0</v>
      </c>
      <c r="Y1419" s="421">
        <f>Y643*(1-'Annexe 1. Taux de référence'!$E63)</f>
        <v>0</v>
      </c>
      <c r="Z1419" s="421">
        <f>Z643*(1-'Annexe 1. Taux de référence'!$E63)</f>
        <v>0</v>
      </c>
      <c r="AA1419" s="421">
        <f>AA643*(1-'Annexe 1. Taux de référence'!$E63)</f>
        <v>0</v>
      </c>
      <c r="AB1419" s="421">
        <f>AB643*(1-'Annexe 1. Taux de référence'!$E63)</f>
        <v>0</v>
      </c>
      <c r="AC1419" s="408">
        <f t="shared" si="596"/>
        <v>0</v>
      </c>
      <c r="AD1419" s="1443"/>
      <c r="AE1419" s="1444"/>
      <c r="AF1419" s="1445"/>
    </row>
    <row r="1420" spans="1:32" outlineLevel="1" x14ac:dyDescent="0.2">
      <c r="A1420" s="11">
        <v>171</v>
      </c>
      <c r="B1420" s="669"/>
      <c r="C1420" s="670"/>
      <c r="D1420" s="670"/>
      <c r="E1420" s="853" t="s">
        <v>132</v>
      </c>
      <c r="F1420" s="854"/>
      <c r="G1420" s="854"/>
      <c r="H1420" s="854"/>
      <c r="I1420" s="854"/>
      <c r="J1420" s="854"/>
      <c r="K1420" s="854"/>
      <c r="L1420" s="855"/>
      <c r="M1420" s="407">
        <f>SUBTOTAL(9,M1421:M1422)</f>
        <v>0</v>
      </c>
      <c r="N1420" s="410">
        <f t="shared" ref="N1420:AC1420" si="597">SUBTOTAL(9,N1421:N1422)</f>
        <v>0</v>
      </c>
      <c r="O1420" s="414">
        <f t="shared" si="597"/>
        <v>0</v>
      </c>
      <c r="P1420" s="414">
        <f t="shared" si="597"/>
        <v>0</v>
      </c>
      <c r="Q1420" s="415">
        <f t="shared" si="597"/>
        <v>0</v>
      </c>
      <c r="R1420" s="410">
        <f t="shared" si="597"/>
        <v>0</v>
      </c>
      <c r="S1420" s="414">
        <f t="shared" si="597"/>
        <v>0</v>
      </c>
      <c r="T1420" s="413">
        <f t="shared" si="597"/>
        <v>0</v>
      </c>
      <c r="U1420" s="413">
        <f t="shared" si="597"/>
        <v>0</v>
      </c>
      <c r="V1420" s="413">
        <f t="shared" si="597"/>
        <v>0</v>
      </c>
      <c r="W1420" s="413">
        <f t="shared" si="597"/>
        <v>0</v>
      </c>
      <c r="X1420" s="413">
        <f t="shared" si="597"/>
        <v>0</v>
      </c>
      <c r="Y1420" s="413">
        <f t="shared" si="597"/>
        <v>0</v>
      </c>
      <c r="Z1420" s="413">
        <f t="shared" si="597"/>
        <v>0</v>
      </c>
      <c r="AA1420" s="413">
        <f t="shared" si="597"/>
        <v>0</v>
      </c>
      <c r="AB1420" s="411">
        <f t="shared" si="597"/>
        <v>0</v>
      </c>
      <c r="AC1420" s="407">
        <f t="shared" si="597"/>
        <v>0</v>
      </c>
      <c r="AD1420" s="1443"/>
      <c r="AE1420" s="1444"/>
      <c r="AF1420" s="1445"/>
    </row>
    <row r="1421" spans="1:32" outlineLevel="1" x14ac:dyDescent="0.2">
      <c r="A1421" s="11">
        <v>172</v>
      </c>
      <c r="B1421" s="669"/>
      <c r="C1421" s="670"/>
      <c r="D1421" s="670"/>
      <c r="E1421" s="670"/>
      <c r="F1421" s="856" t="s">
        <v>133</v>
      </c>
      <c r="G1421" s="857"/>
      <c r="H1421" s="857"/>
      <c r="I1421" s="857"/>
      <c r="J1421" s="857"/>
      <c r="K1421" s="857"/>
      <c r="L1421" s="858"/>
      <c r="M1421" s="408">
        <f t="shared" ref="M1421:M1422" si="598">M645</f>
        <v>0</v>
      </c>
      <c r="N1421" s="419">
        <f>M1421*(1-'Annexe 1. Taux de référence'!$E65)+N645*(1-'Annexe 1. Taux de référence'!$E65)</f>
        <v>0</v>
      </c>
      <c r="O1421" s="422">
        <f>O645*(1-'Annexe 1. Taux de référence'!$E65)</f>
        <v>0</v>
      </c>
      <c r="P1421" s="422">
        <f>P645*(1-'Annexe 1. Taux de référence'!$E65)</f>
        <v>0</v>
      </c>
      <c r="Q1421" s="423">
        <f>Q645*(1-'Annexe 1. Taux de référence'!$E65)</f>
        <v>0</v>
      </c>
      <c r="R1421" s="419">
        <f>R645*(1-'Annexe 1. Taux de référence'!$E65)</f>
        <v>0</v>
      </c>
      <c r="S1421" s="421">
        <f>S645*(1-'Annexe 1. Taux de référence'!$E65)</f>
        <v>0</v>
      </c>
      <c r="T1421" s="421">
        <f>T645*(1-'Annexe 1. Taux de référence'!$E65)</f>
        <v>0</v>
      </c>
      <c r="U1421" s="421">
        <f>U645*(1-'Annexe 1. Taux de référence'!$E65)</f>
        <v>0</v>
      </c>
      <c r="V1421" s="421">
        <f>V645*(1-'Annexe 1. Taux de référence'!$E65)</f>
        <v>0</v>
      </c>
      <c r="W1421" s="421">
        <f>W645*(1-'Annexe 1. Taux de référence'!$E65)</f>
        <v>0</v>
      </c>
      <c r="X1421" s="422">
        <f>X645*(1-'Annexe 1. Taux de référence'!$E65)</f>
        <v>0</v>
      </c>
      <c r="Y1421" s="421">
        <f>Y645*(1-'Annexe 1. Taux de référence'!$E65)</f>
        <v>0</v>
      </c>
      <c r="Z1421" s="421">
        <f>Z645*(1-'Annexe 1. Taux de référence'!$E65)</f>
        <v>0</v>
      </c>
      <c r="AA1421" s="421">
        <f>AA645*(1-'Annexe 1. Taux de référence'!$E65)</f>
        <v>0</v>
      </c>
      <c r="AB1421" s="421">
        <f>AB645*(1-'Annexe 1. Taux de référence'!$E65)</f>
        <v>0</v>
      </c>
      <c r="AC1421" s="408">
        <f t="shared" ref="AC1421:AC1422" si="599">AC645</f>
        <v>0</v>
      </c>
      <c r="AD1421" s="1443"/>
      <c r="AE1421" s="1444"/>
      <c r="AF1421" s="1445"/>
    </row>
    <row r="1422" spans="1:32" outlineLevel="1" x14ac:dyDescent="0.2">
      <c r="A1422" s="11">
        <v>173</v>
      </c>
      <c r="B1422" s="669"/>
      <c r="C1422" s="670"/>
      <c r="D1422" s="670"/>
      <c r="E1422" s="670"/>
      <c r="F1422" s="859" t="s">
        <v>134</v>
      </c>
      <c r="G1422" s="860"/>
      <c r="H1422" s="860"/>
      <c r="I1422" s="860"/>
      <c r="J1422" s="860"/>
      <c r="K1422" s="860"/>
      <c r="L1422" s="861"/>
      <c r="M1422" s="408">
        <f t="shared" si="598"/>
        <v>0</v>
      </c>
      <c r="N1422" s="419">
        <f>M1422*(1-'Annexe 1. Taux de référence'!$E66)+N646*(1-'Annexe 1. Taux de référence'!$E66)</f>
        <v>0</v>
      </c>
      <c r="O1422" s="422">
        <f>O646*(1-'Annexe 1. Taux de référence'!$E66)</f>
        <v>0</v>
      </c>
      <c r="P1422" s="422">
        <f>P646*(1-'Annexe 1. Taux de référence'!$E66)</f>
        <v>0</v>
      </c>
      <c r="Q1422" s="423">
        <f>Q646*(1-'Annexe 1. Taux de référence'!$E66)</f>
        <v>0</v>
      </c>
      <c r="R1422" s="419">
        <f>R646*(1-'Annexe 1. Taux de référence'!$E66)</f>
        <v>0</v>
      </c>
      <c r="S1422" s="421">
        <f>S646*(1-'Annexe 1. Taux de référence'!$E66)</f>
        <v>0</v>
      </c>
      <c r="T1422" s="421">
        <f>T646*(1-'Annexe 1. Taux de référence'!$E66)</f>
        <v>0</v>
      </c>
      <c r="U1422" s="421">
        <f>U646*(1-'Annexe 1. Taux de référence'!$E66)</f>
        <v>0</v>
      </c>
      <c r="V1422" s="421">
        <f>V646*(1-'Annexe 1. Taux de référence'!$E66)</f>
        <v>0</v>
      </c>
      <c r="W1422" s="421">
        <f>W646*(1-'Annexe 1. Taux de référence'!$E66)</f>
        <v>0</v>
      </c>
      <c r="X1422" s="422">
        <f>X646*(1-'Annexe 1. Taux de référence'!$E66)</f>
        <v>0</v>
      </c>
      <c r="Y1422" s="421">
        <f>Y646*(1-'Annexe 1. Taux de référence'!$E66)</f>
        <v>0</v>
      </c>
      <c r="Z1422" s="421">
        <f>Z646*(1-'Annexe 1. Taux de référence'!$E66)</f>
        <v>0</v>
      </c>
      <c r="AA1422" s="421">
        <f>AA646*(1-'Annexe 1. Taux de référence'!$E66)</f>
        <v>0</v>
      </c>
      <c r="AB1422" s="421">
        <f>AB646*(1-'Annexe 1. Taux de référence'!$E66)</f>
        <v>0</v>
      </c>
      <c r="AC1422" s="408">
        <f t="shared" si="599"/>
        <v>0</v>
      </c>
      <c r="AD1422" s="1443"/>
      <c r="AE1422" s="1444"/>
      <c r="AF1422" s="1445"/>
    </row>
    <row r="1423" spans="1:32" outlineLevel="1" x14ac:dyDescent="0.2">
      <c r="A1423" s="11">
        <v>174</v>
      </c>
      <c r="B1423" s="669"/>
      <c r="C1423" s="670"/>
      <c r="D1423" s="670"/>
      <c r="E1423" s="853" t="s">
        <v>135</v>
      </c>
      <c r="F1423" s="854"/>
      <c r="G1423" s="854"/>
      <c r="H1423" s="854"/>
      <c r="I1423" s="854"/>
      <c r="J1423" s="854"/>
      <c r="K1423" s="854"/>
      <c r="L1423" s="855"/>
      <c r="M1423" s="407">
        <f>SUBTOTAL(9,M1424:M1425)</f>
        <v>0</v>
      </c>
      <c r="N1423" s="410">
        <f t="shared" ref="N1423:AC1423" si="600">SUBTOTAL(9,N1424:N1425)</f>
        <v>0</v>
      </c>
      <c r="O1423" s="414">
        <f t="shared" si="600"/>
        <v>0</v>
      </c>
      <c r="P1423" s="414">
        <f t="shared" si="600"/>
        <v>0</v>
      </c>
      <c r="Q1423" s="415">
        <f t="shared" si="600"/>
        <v>0</v>
      </c>
      <c r="R1423" s="410">
        <f t="shared" si="600"/>
        <v>0</v>
      </c>
      <c r="S1423" s="414">
        <f t="shared" si="600"/>
        <v>0</v>
      </c>
      <c r="T1423" s="413">
        <f t="shared" si="600"/>
        <v>0</v>
      </c>
      <c r="U1423" s="413">
        <f t="shared" si="600"/>
        <v>0</v>
      </c>
      <c r="V1423" s="413">
        <f t="shared" si="600"/>
        <v>0</v>
      </c>
      <c r="W1423" s="413">
        <f t="shared" si="600"/>
        <v>0</v>
      </c>
      <c r="X1423" s="413">
        <f t="shared" si="600"/>
        <v>0</v>
      </c>
      <c r="Y1423" s="413">
        <f t="shared" si="600"/>
        <v>0</v>
      </c>
      <c r="Z1423" s="413">
        <f t="shared" si="600"/>
        <v>0</v>
      </c>
      <c r="AA1423" s="413">
        <f t="shared" si="600"/>
        <v>0</v>
      </c>
      <c r="AB1423" s="411">
        <f t="shared" si="600"/>
        <v>0</v>
      </c>
      <c r="AC1423" s="407">
        <f t="shared" si="600"/>
        <v>0</v>
      </c>
      <c r="AD1423" s="1443"/>
      <c r="AE1423" s="1444"/>
      <c r="AF1423" s="1445"/>
    </row>
    <row r="1424" spans="1:32" outlineLevel="1" x14ac:dyDescent="0.2">
      <c r="A1424" s="11">
        <v>175</v>
      </c>
      <c r="B1424" s="669"/>
      <c r="C1424" s="670"/>
      <c r="D1424" s="670"/>
      <c r="E1424" s="670"/>
      <c r="F1424" s="856" t="s">
        <v>136</v>
      </c>
      <c r="G1424" s="857"/>
      <c r="H1424" s="857"/>
      <c r="I1424" s="857"/>
      <c r="J1424" s="857"/>
      <c r="K1424" s="857"/>
      <c r="L1424" s="858"/>
      <c r="M1424" s="408">
        <f t="shared" ref="M1424:M1425" si="601">M648</f>
        <v>0</v>
      </c>
      <c r="N1424" s="419">
        <f>M1424*(1-'Annexe 1. Taux de référence'!$E68)+N648*(1-'Annexe 1. Taux de référence'!$E68)</f>
        <v>0</v>
      </c>
      <c r="O1424" s="422">
        <f>O648*(1-'Annexe 1. Taux de référence'!$E68)</f>
        <v>0</v>
      </c>
      <c r="P1424" s="422">
        <f>P648*(1-'Annexe 1. Taux de référence'!$E68)</f>
        <v>0</v>
      </c>
      <c r="Q1424" s="423">
        <f>Q648*(1-'Annexe 1. Taux de référence'!$E68)</f>
        <v>0</v>
      </c>
      <c r="R1424" s="419">
        <f>R648*(1-'Annexe 1. Taux de référence'!$E68)</f>
        <v>0</v>
      </c>
      <c r="S1424" s="421">
        <f>S648*(1-'Annexe 1. Taux de référence'!$E68)</f>
        <v>0</v>
      </c>
      <c r="T1424" s="421">
        <f>T648*(1-'Annexe 1. Taux de référence'!$E68)</f>
        <v>0</v>
      </c>
      <c r="U1424" s="421">
        <f>U648*(1-'Annexe 1. Taux de référence'!$E68)</f>
        <v>0</v>
      </c>
      <c r="V1424" s="421">
        <f>V648*(1-'Annexe 1. Taux de référence'!$E68)</f>
        <v>0</v>
      </c>
      <c r="W1424" s="421">
        <f>W648*(1-'Annexe 1. Taux de référence'!$E68)</f>
        <v>0</v>
      </c>
      <c r="X1424" s="422">
        <f>X648*(1-'Annexe 1. Taux de référence'!$E68)</f>
        <v>0</v>
      </c>
      <c r="Y1424" s="421">
        <f>Y648*(1-'Annexe 1. Taux de référence'!$E68)</f>
        <v>0</v>
      </c>
      <c r="Z1424" s="421">
        <f>Z648*(1-'Annexe 1. Taux de référence'!$E68)</f>
        <v>0</v>
      </c>
      <c r="AA1424" s="421">
        <f>AA648*(1-'Annexe 1. Taux de référence'!$E68)</f>
        <v>0</v>
      </c>
      <c r="AB1424" s="421">
        <f>AB648*(1-'Annexe 1. Taux de référence'!$E68)</f>
        <v>0</v>
      </c>
      <c r="AC1424" s="408">
        <f t="shared" ref="AC1424:AC1425" si="602">AC648</f>
        <v>0</v>
      </c>
      <c r="AD1424" s="1443"/>
      <c r="AE1424" s="1444"/>
      <c r="AF1424" s="1445"/>
    </row>
    <row r="1425" spans="1:32" outlineLevel="1" x14ac:dyDescent="0.2">
      <c r="A1425" s="11">
        <v>176</v>
      </c>
      <c r="B1425" s="687"/>
      <c r="C1425" s="672"/>
      <c r="D1425" s="672"/>
      <c r="E1425" s="672"/>
      <c r="F1425" s="915" t="s">
        <v>137</v>
      </c>
      <c r="G1425" s="916"/>
      <c r="H1425" s="916"/>
      <c r="I1425" s="916"/>
      <c r="J1425" s="916"/>
      <c r="K1425" s="916"/>
      <c r="L1425" s="917"/>
      <c r="M1425" s="408">
        <f t="shared" si="601"/>
        <v>0</v>
      </c>
      <c r="N1425" s="419">
        <f>M1425*(1-'Annexe 1. Taux de référence'!$E69)+N649*(1-'Annexe 1. Taux de référence'!$E69)</f>
        <v>0</v>
      </c>
      <c r="O1425" s="422">
        <f>O649*(1-'Annexe 1. Taux de référence'!$E69)</f>
        <v>0</v>
      </c>
      <c r="P1425" s="422">
        <f>P649*(1-'Annexe 1. Taux de référence'!$E69)</f>
        <v>0</v>
      </c>
      <c r="Q1425" s="423">
        <f>Q649*(1-'Annexe 1. Taux de référence'!$E69)</f>
        <v>0</v>
      </c>
      <c r="R1425" s="419">
        <f>R649*(1-'Annexe 1. Taux de référence'!$E69)</f>
        <v>0</v>
      </c>
      <c r="S1425" s="421">
        <f>S649*(1-'Annexe 1. Taux de référence'!$E69)</f>
        <v>0</v>
      </c>
      <c r="T1425" s="421">
        <f>T649*(1-'Annexe 1. Taux de référence'!$E69)</f>
        <v>0</v>
      </c>
      <c r="U1425" s="421">
        <f>U649*(1-'Annexe 1. Taux de référence'!$E69)</f>
        <v>0</v>
      </c>
      <c r="V1425" s="421">
        <f>V649*(1-'Annexe 1. Taux de référence'!$E69)</f>
        <v>0</v>
      </c>
      <c r="W1425" s="421">
        <f>W649*(1-'Annexe 1. Taux de référence'!$E69)</f>
        <v>0</v>
      </c>
      <c r="X1425" s="422">
        <f>X649*(1-'Annexe 1. Taux de référence'!$E69)</f>
        <v>0</v>
      </c>
      <c r="Y1425" s="421">
        <f>Y649*(1-'Annexe 1. Taux de référence'!$E69)</f>
        <v>0</v>
      </c>
      <c r="Z1425" s="421">
        <f>Z649*(1-'Annexe 1. Taux de référence'!$E69)</f>
        <v>0</v>
      </c>
      <c r="AA1425" s="421">
        <f>AA649*(1-'Annexe 1. Taux de référence'!$E69)</f>
        <v>0</v>
      </c>
      <c r="AB1425" s="421">
        <f>AB649*(1-'Annexe 1. Taux de référence'!$E69)</f>
        <v>0</v>
      </c>
      <c r="AC1425" s="408">
        <f t="shared" si="602"/>
        <v>0</v>
      </c>
      <c r="AD1425" s="1446"/>
      <c r="AE1425" s="1447"/>
      <c r="AF1425" s="1448"/>
    </row>
    <row r="1426" spans="1:32" outlineLevel="1" x14ac:dyDescent="0.2">
      <c r="A1426" s="11">
        <v>177</v>
      </c>
      <c r="B1426" s="325"/>
      <c r="C1426" s="326"/>
      <c r="D1426" s="326"/>
      <c r="E1426" s="853" t="s">
        <v>550</v>
      </c>
      <c r="F1426" s="854"/>
      <c r="G1426" s="854"/>
      <c r="H1426" s="854"/>
      <c r="I1426" s="854"/>
      <c r="J1426" s="854"/>
      <c r="K1426" s="854"/>
      <c r="L1426" s="855"/>
      <c r="M1426" s="407">
        <f>SUBTOTAL(9,M1427:M1428)</f>
        <v>0</v>
      </c>
      <c r="N1426" s="410">
        <f t="shared" ref="N1426:AC1426" si="603">SUBTOTAL(9,N1427:N1428)</f>
        <v>0</v>
      </c>
      <c r="O1426" s="414">
        <f t="shared" si="603"/>
        <v>0</v>
      </c>
      <c r="P1426" s="414">
        <f t="shared" si="603"/>
        <v>0</v>
      </c>
      <c r="Q1426" s="415">
        <f t="shared" si="603"/>
        <v>0</v>
      </c>
      <c r="R1426" s="410">
        <f t="shared" si="603"/>
        <v>0</v>
      </c>
      <c r="S1426" s="414">
        <f t="shared" si="603"/>
        <v>0</v>
      </c>
      <c r="T1426" s="413">
        <f t="shared" si="603"/>
        <v>0</v>
      </c>
      <c r="U1426" s="413">
        <f t="shared" si="603"/>
        <v>0</v>
      </c>
      <c r="V1426" s="413">
        <f t="shared" si="603"/>
        <v>0</v>
      </c>
      <c r="W1426" s="413">
        <f t="shared" si="603"/>
        <v>0</v>
      </c>
      <c r="X1426" s="413">
        <f t="shared" si="603"/>
        <v>0</v>
      </c>
      <c r="Y1426" s="413">
        <f t="shared" si="603"/>
        <v>0</v>
      </c>
      <c r="Z1426" s="413">
        <f t="shared" si="603"/>
        <v>0</v>
      </c>
      <c r="AA1426" s="413">
        <f t="shared" si="603"/>
        <v>0</v>
      </c>
      <c r="AB1426" s="411">
        <f t="shared" si="603"/>
        <v>0</v>
      </c>
      <c r="AC1426" s="407">
        <f t="shared" si="603"/>
        <v>0</v>
      </c>
      <c r="AD1426" s="897"/>
      <c r="AE1426" s="898"/>
      <c r="AF1426" s="899"/>
    </row>
    <row r="1427" spans="1:32" outlineLevel="1" x14ac:dyDescent="0.2">
      <c r="A1427" s="11">
        <v>178</v>
      </c>
      <c r="B1427" s="669"/>
      <c r="C1427" s="670"/>
      <c r="D1427" s="670"/>
      <c r="E1427" s="670"/>
      <c r="F1427" s="856" t="s">
        <v>551</v>
      </c>
      <c r="G1427" s="857"/>
      <c r="H1427" s="857"/>
      <c r="I1427" s="857"/>
      <c r="J1427" s="857"/>
      <c r="K1427" s="857"/>
      <c r="L1427" s="858"/>
      <c r="M1427" s="408">
        <f t="shared" ref="M1427:M1428" si="604">M651</f>
        <v>0</v>
      </c>
      <c r="N1427" s="419">
        <f>M1427*(1-'Annexe 1. Taux de référence'!$E71)+N651*(1-'Annexe 1. Taux de référence'!$E71)</f>
        <v>0</v>
      </c>
      <c r="O1427" s="422">
        <f>O651*(1-'Annexe 1. Taux de référence'!$E71)</f>
        <v>0</v>
      </c>
      <c r="P1427" s="422">
        <f>P651*(1-'Annexe 1. Taux de référence'!$E71)</f>
        <v>0</v>
      </c>
      <c r="Q1427" s="423">
        <f>Q651*(1-'Annexe 1. Taux de référence'!$E71)</f>
        <v>0</v>
      </c>
      <c r="R1427" s="419">
        <f>R651*(1-'Annexe 1. Taux de référence'!$E71)</f>
        <v>0</v>
      </c>
      <c r="S1427" s="421">
        <f>S651*(1-'Annexe 1. Taux de référence'!$E71)</f>
        <v>0</v>
      </c>
      <c r="T1427" s="421">
        <f>T651*(1-'Annexe 1. Taux de référence'!$E71)</f>
        <v>0</v>
      </c>
      <c r="U1427" s="421">
        <f>U651*(1-'Annexe 1. Taux de référence'!$E71)</f>
        <v>0</v>
      </c>
      <c r="V1427" s="421">
        <f>V651*(1-'Annexe 1. Taux de référence'!$E71)</f>
        <v>0</v>
      </c>
      <c r="W1427" s="421">
        <f>W651*(1-'Annexe 1. Taux de référence'!$E71)</f>
        <v>0</v>
      </c>
      <c r="X1427" s="422">
        <f>X651*(1-'Annexe 1. Taux de référence'!$E71)</f>
        <v>0</v>
      </c>
      <c r="Y1427" s="421">
        <f>Y651*(1-'Annexe 1. Taux de référence'!$E71)</f>
        <v>0</v>
      </c>
      <c r="Z1427" s="421">
        <f>Z651*(1-'Annexe 1. Taux de référence'!$E71)</f>
        <v>0</v>
      </c>
      <c r="AA1427" s="421">
        <f>AA651*(1-'Annexe 1. Taux de référence'!$E71)</f>
        <v>0</v>
      </c>
      <c r="AB1427" s="421">
        <f>AB651*(1-'Annexe 1. Taux de référence'!$E71)</f>
        <v>0</v>
      </c>
      <c r="AC1427" s="408">
        <f t="shared" ref="AC1427:AC1428" si="605">AC651</f>
        <v>0</v>
      </c>
      <c r="AD1427" s="900"/>
      <c r="AE1427" s="901"/>
      <c r="AF1427" s="902"/>
    </row>
    <row r="1428" spans="1:32" outlineLevel="1" x14ac:dyDescent="0.2">
      <c r="A1428" s="11">
        <v>179</v>
      </c>
      <c r="B1428" s="669"/>
      <c r="C1428" s="670"/>
      <c r="D1428" s="670"/>
      <c r="E1428" s="670"/>
      <c r="F1428" s="859" t="s">
        <v>552</v>
      </c>
      <c r="G1428" s="860"/>
      <c r="H1428" s="860"/>
      <c r="I1428" s="860"/>
      <c r="J1428" s="860"/>
      <c r="K1428" s="860"/>
      <c r="L1428" s="861"/>
      <c r="M1428" s="408">
        <f t="shared" si="604"/>
        <v>0</v>
      </c>
      <c r="N1428" s="419">
        <f>M1428*(1-'Annexe 1. Taux de référence'!$E72)+N652*(1-'Annexe 1. Taux de référence'!$E72)</f>
        <v>0</v>
      </c>
      <c r="O1428" s="422">
        <f>O652*(1-'Annexe 1. Taux de référence'!$E72)</f>
        <v>0</v>
      </c>
      <c r="P1428" s="422">
        <f>P652*(1-'Annexe 1. Taux de référence'!$E72)</f>
        <v>0</v>
      </c>
      <c r="Q1428" s="423">
        <f>Q652*(1-'Annexe 1. Taux de référence'!$E72)</f>
        <v>0</v>
      </c>
      <c r="R1428" s="419">
        <f>R652*(1-'Annexe 1. Taux de référence'!$E72)</f>
        <v>0</v>
      </c>
      <c r="S1428" s="421">
        <f>S652*(1-'Annexe 1. Taux de référence'!$E72)</f>
        <v>0</v>
      </c>
      <c r="T1428" s="421">
        <f>T652*(1-'Annexe 1. Taux de référence'!$E72)</f>
        <v>0</v>
      </c>
      <c r="U1428" s="421">
        <f>U652*(1-'Annexe 1. Taux de référence'!$E72)</f>
        <v>0</v>
      </c>
      <c r="V1428" s="421">
        <f>V652*(1-'Annexe 1. Taux de référence'!$E72)</f>
        <v>0</v>
      </c>
      <c r="W1428" s="421">
        <f>W652*(1-'Annexe 1. Taux de référence'!$E72)</f>
        <v>0</v>
      </c>
      <c r="X1428" s="422">
        <f>X652*(1-'Annexe 1. Taux de référence'!$E72)</f>
        <v>0</v>
      </c>
      <c r="Y1428" s="421">
        <f>Y652*(1-'Annexe 1. Taux de référence'!$E72)</f>
        <v>0</v>
      </c>
      <c r="Z1428" s="421">
        <f>Z652*(1-'Annexe 1. Taux de référence'!$E72)</f>
        <v>0</v>
      </c>
      <c r="AA1428" s="421">
        <f>AA652*(1-'Annexe 1. Taux de référence'!$E72)</f>
        <v>0</v>
      </c>
      <c r="AB1428" s="421">
        <f>AB652*(1-'Annexe 1. Taux de référence'!$E72)</f>
        <v>0</v>
      </c>
      <c r="AC1428" s="408">
        <f t="shared" si="605"/>
        <v>0</v>
      </c>
      <c r="AD1428" s="900"/>
      <c r="AE1428" s="901"/>
      <c r="AF1428" s="902"/>
    </row>
    <row r="1429" spans="1:32" outlineLevel="1" x14ac:dyDescent="0.2">
      <c r="A1429" s="11">
        <v>180</v>
      </c>
      <c r="B1429" s="669"/>
      <c r="C1429" s="670"/>
      <c r="D1429" s="670"/>
      <c r="E1429" s="853" t="s">
        <v>553</v>
      </c>
      <c r="F1429" s="854"/>
      <c r="G1429" s="854"/>
      <c r="H1429" s="854"/>
      <c r="I1429" s="854"/>
      <c r="J1429" s="854"/>
      <c r="K1429" s="854"/>
      <c r="L1429" s="855"/>
      <c r="M1429" s="407">
        <f>SUBTOTAL(9,M1430:M1431)</f>
        <v>0</v>
      </c>
      <c r="N1429" s="410">
        <f t="shared" ref="N1429:AC1429" si="606">SUBTOTAL(9,N1430:N1431)</f>
        <v>0</v>
      </c>
      <c r="O1429" s="414">
        <f t="shared" si="606"/>
        <v>0</v>
      </c>
      <c r="P1429" s="414">
        <f t="shared" si="606"/>
        <v>0</v>
      </c>
      <c r="Q1429" s="415">
        <f t="shared" si="606"/>
        <v>0</v>
      </c>
      <c r="R1429" s="410">
        <f t="shared" si="606"/>
        <v>0</v>
      </c>
      <c r="S1429" s="414">
        <f t="shared" si="606"/>
        <v>0</v>
      </c>
      <c r="T1429" s="413">
        <f t="shared" si="606"/>
        <v>0</v>
      </c>
      <c r="U1429" s="413">
        <f t="shared" si="606"/>
        <v>0</v>
      </c>
      <c r="V1429" s="413">
        <f t="shared" si="606"/>
        <v>0</v>
      </c>
      <c r="W1429" s="413">
        <f t="shared" si="606"/>
        <v>0</v>
      </c>
      <c r="X1429" s="413">
        <f t="shared" si="606"/>
        <v>0</v>
      </c>
      <c r="Y1429" s="413">
        <f t="shared" si="606"/>
        <v>0</v>
      </c>
      <c r="Z1429" s="413">
        <f t="shared" si="606"/>
        <v>0</v>
      </c>
      <c r="AA1429" s="413">
        <f t="shared" si="606"/>
        <v>0</v>
      </c>
      <c r="AB1429" s="411">
        <f t="shared" si="606"/>
        <v>0</v>
      </c>
      <c r="AC1429" s="407">
        <f t="shared" si="606"/>
        <v>0</v>
      </c>
      <c r="AD1429" s="900"/>
      <c r="AE1429" s="901"/>
      <c r="AF1429" s="902"/>
    </row>
    <row r="1430" spans="1:32" outlineLevel="1" x14ac:dyDescent="0.2">
      <c r="A1430" s="11">
        <v>181</v>
      </c>
      <c r="B1430" s="669"/>
      <c r="C1430" s="670"/>
      <c r="D1430" s="670"/>
      <c r="E1430" s="670"/>
      <c r="F1430" s="856" t="s">
        <v>554</v>
      </c>
      <c r="G1430" s="857"/>
      <c r="H1430" s="857"/>
      <c r="I1430" s="857"/>
      <c r="J1430" s="857"/>
      <c r="K1430" s="857"/>
      <c r="L1430" s="858"/>
      <c r="M1430" s="408">
        <f t="shared" ref="M1430:M1431" si="607">M654</f>
        <v>0</v>
      </c>
      <c r="N1430" s="419">
        <f>M1430*(1-'Annexe 1. Taux de référence'!$E74)+N654*(1-'Annexe 1. Taux de référence'!$E74)</f>
        <v>0</v>
      </c>
      <c r="O1430" s="422">
        <f>O654*(1-'Annexe 1. Taux de référence'!$E74)</f>
        <v>0</v>
      </c>
      <c r="P1430" s="422">
        <f>P654*(1-'Annexe 1. Taux de référence'!$E74)</f>
        <v>0</v>
      </c>
      <c r="Q1430" s="423">
        <f>Q654*(1-'Annexe 1. Taux de référence'!$E74)</f>
        <v>0</v>
      </c>
      <c r="R1430" s="419">
        <f>R654*(1-'Annexe 1. Taux de référence'!$E74)</f>
        <v>0</v>
      </c>
      <c r="S1430" s="421">
        <f>S654*(1-'Annexe 1. Taux de référence'!$E74)</f>
        <v>0</v>
      </c>
      <c r="T1430" s="421">
        <f>T654*(1-'Annexe 1. Taux de référence'!$E74)</f>
        <v>0</v>
      </c>
      <c r="U1430" s="421">
        <f>U654*(1-'Annexe 1. Taux de référence'!$E74)</f>
        <v>0</v>
      </c>
      <c r="V1430" s="421">
        <f>V654*(1-'Annexe 1. Taux de référence'!$E74)</f>
        <v>0</v>
      </c>
      <c r="W1430" s="421">
        <f>W654*(1-'Annexe 1. Taux de référence'!$E74)</f>
        <v>0</v>
      </c>
      <c r="X1430" s="422">
        <f>X654*(1-'Annexe 1. Taux de référence'!$E74)</f>
        <v>0</v>
      </c>
      <c r="Y1430" s="421">
        <f>Y654*(1-'Annexe 1. Taux de référence'!$E74)</f>
        <v>0</v>
      </c>
      <c r="Z1430" s="421">
        <f>Z654*(1-'Annexe 1. Taux de référence'!$E74)</f>
        <v>0</v>
      </c>
      <c r="AA1430" s="421">
        <f>AA654*(1-'Annexe 1. Taux de référence'!$E74)</f>
        <v>0</v>
      </c>
      <c r="AB1430" s="421">
        <f>AB654*(1-'Annexe 1. Taux de référence'!$E74)</f>
        <v>0</v>
      </c>
      <c r="AC1430" s="408">
        <f t="shared" ref="AC1430:AC1431" si="608">AC654</f>
        <v>0</v>
      </c>
      <c r="AD1430" s="900"/>
      <c r="AE1430" s="901"/>
      <c r="AF1430" s="902"/>
    </row>
    <row r="1431" spans="1:32" outlineLevel="1" x14ac:dyDescent="0.2">
      <c r="A1431" s="11">
        <v>182</v>
      </c>
      <c r="B1431" s="669"/>
      <c r="C1431" s="670"/>
      <c r="D1431" s="670"/>
      <c r="E1431" s="670"/>
      <c r="F1431" s="859" t="s">
        <v>555</v>
      </c>
      <c r="G1431" s="860"/>
      <c r="H1431" s="860"/>
      <c r="I1431" s="860"/>
      <c r="J1431" s="860"/>
      <c r="K1431" s="860"/>
      <c r="L1431" s="861"/>
      <c r="M1431" s="408">
        <f t="shared" si="607"/>
        <v>0</v>
      </c>
      <c r="N1431" s="419">
        <f>M1431*(1-'Annexe 1. Taux de référence'!$E75)+N655*(1-'Annexe 1. Taux de référence'!$E75)</f>
        <v>0</v>
      </c>
      <c r="O1431" s="422">
        <f>O655*(1-'Annexe 1. Taux de référence'!$E75)</f>
        <v>0</v>
      </c>
      <c r="P1431" s="422">
        <f>P655*(1-'Annexe 1. Taux de référence'!$E75)</f>
        <v>0</v>
      </c>
      <c r="Q1431" s="423">
        <f>Q655*(1-'Annexe 1. Taux de référence'!$E75)</f>
        <v>0</v>
      </c>
      <c r="R1431" s="419">
        <f>R655*(1-'Annexe 1. Taux de référence'!$E75)</f>
        <v>0</v>
      </c>
      <c r="S1431" s="421">
        <f>S655*(1-'Annexe 1. Taux de référence'!$E75)</f>
        <v>0</v>
      </c>
      <c r="T1431" s="421">
        <f>T655*(1-'Annexe 1. Taux de référence'!$E75)</f>
        <v>0</v>
      </c>
      <c r="U1431" s="421">
        <f>U655*(1-'Annexe 1. Taux de référence'!$E75)</f>
        <v>0</v>
      </c>
      <c r="V1431" s="421">
        <f>V655*(1-'Annexe 1. Taux de référence'!$E75)</f>
        <v>0</v>
      </c>
      <c r="W1431" s="421">
        <f>W655*(1-'Annexe 1. Taux de référence'!$E75)</f>
        <v>0</v>
      </c>
      <c r="X1431" s="422">
        <f>X655*(1-'Annexe 1. Taux de référence'!$E75)</f>
        <v>0</v>
      </c>
      <c r="Y1431" s="421">
        <f>Y655*(1-'Annexe 1. Taux de référence'!$E75)</f>
        <v>0</v>
      </c>
      <c r="Z1431" s="421">
        <f>Z655*(1-'Annexe 1. Taux de référence'!$E75)</f>
        <v>0</v>
      </c>
      <c r="AA1431" s="421">
        <f>AA655*(1-'Annexe 1. Taux de référence'!$E75)</f>
        <v>0</v>
      </c>
      <c r="AB1431" s="421">
        <f>AB655*(1-'Annexe 1. Taux de référence'!$E75)</f>
        <v>0</v>
      </c>
      <c r="AC1431" s="408">
        <f t="shared" si="608"/>
        <v>0</v>
      </c>
      <c r="AD1431" s="903"/>
      <c r="AE1431" s="904"/>
      <c r="AF1431" s="905"/>
    </row>
    <row r="1432" spans="1:32" outlineLevel="1" x14ac:dyDescent="0.2">
      <c r="A1432" s="11">
        <v>183</v>
      </c>
      <c r="B1432" s="669"/>
      <c r="C1432" s="670"/>
      <c r="D1432" s="844" t="s">
        <v>24</v>
      </c>
      <c r="E1432" s="845"/>
      <c r="F1432" s="845"/>
      <c r="G1432" s="845"/>
      <c r="H1432" s="845"/>
      <c r="I1432" s="845"/>
      <c r="J1432" s="845"/>
      <c r="K1432" s="845"/>
      <c r="L1432" s="846"/>
      <c r="M1432" s="407">
        <f>SUBTOTAL(9,M1433:M1435)</f>
        <v>0</v>
      </c>
      <c r="N1432" s="1188"/>
      <c r="O1432" s="1243"/>
      <c r="P1432" s="1405"/>
      <c r="Q1432" s="415">
        <f t="shared" ref="Q1432:AC1432" si="609">SUBTOTAL(9,Q1433:Q1435)</f>
        <v>0</v>
      </c>
      <c r="R1432" s="410">
        <f t="shared" si="609"/>
        <v>0</v>
      </c>
      <c r="S1432" s="414">
        <f t="shared" si="609"/>
        <v>0</v>
      </c>
      <c r="T1432" s="413">
        <f t="shared" si="609"/>
        <v>0</v>
      </c>
      <c r="U1432" s="413">
        <f t="shared" si="609"/>
        <v>0</v>
      </c>
      <c r="V1432" s="413">
        <f t="shared" si="609"/>
        <v>0</v>
      </c>
      <c r="W1432" s="413">
        <f t="shared" si="609"/>
        <v>0</v>
      </c>
      <c r="X1432" s="413">
        <f t="shared" si="609"/>
        <v>0</v>
      </c>
      <c r="Y1432" s="413">
        <f t="shared" si="609"/>
        <v>0</v>
      </c>
      <c r="Z1432" s="413">
        <f t="shared" si="609"/>
        <v>0</v>
      </c>
      <c r="AA1432" s="413">
        <f t="shared" si="609"/>
        <v>0</v>
      </c>
      <c r="AB1432" s="411">
        <f t="shared" si="609"/>
        <v>0</v>
      </c>
      <c r="AC1432" s="407">
        <f t="shared" si="609"/>
        <v>0</v>
      </c>
      <c r="AD1432" s="1592"/>
      <c r="AE1432" s="1611"/>
      <c r="AF1432" s="1612"/>
    </row>
    <row r="1433" spans="1:32" outlineLevel="1" x14ac:dyDescent="0.2">
      <c r="A1433" s="11">
        <v>184</v>
      </c>
      <c r="B1433" s="669"/>
      <c r="C1433" s="670"/>
      <c r="D1433" s="670"/>
      <c r="E1433" s="670"/>
      <c r="F1433" s="856" t="s">
        <v>156</v>
      </c>
      <c r="G1433" s="857"/>
      <c r="H1433" s="857"/>
      <c r="I1433" s="857"/>
      <c r="J1433" s="857"/>
      <c r="K1433" s="857"/>
      <c r="L1433" s="858"/>
      <c r="M1433" s="408">
        <f t="shared" ref="M1433:M1435" si="610">M657</f>
        <v>0</v>
      </c>
      <c r="N1433" s="1244"/>
      <c r="O1433" s="1244"/>
      <c r="P1433" s="1406"/>
      <c r="Q1433" s="423">
        <f>($M1433+SUM($N657:$Q657))*'Annexe 1. Taux de référence'!$R$97</f>
        <v>0</v>
      </c>
      <c r="R1433" s="419">
        <f>R657*'Annexe 1. Taux de référence'!$R$97</f>
        <v>0</v>
      </c>
      <c r="S1433" s="421">
        <f>S657*'Annexe 1. Taux de référence'!$R$97</f>
        <v>0</v>
      </c>
      <c r="T1433" s="421">
        <f>T657*'Annexe 1. Taux de référence'!$R$97</f>
        <v>0</v>
      </c>
      <c r="U1433" s="421">
        <f>U657*'Annexe 1. Taux de référence'!$R$97</f>
        <v>0</v>
      </c>
      <c r="V1433" s="421">
        <f>V657*'Annexe 1. Taux de référence'!$R$97</f>
        <v>0</v>
      </c>
      <c r="W1433" s="421">
        <f>W657*'Annexe 1. Taux de référence'!$R$97</f>
        <v>0</v>
      </c>
      <c r="X1433" s="422">
        <f>X657*'Annexe 1. Taux de référence'!$R$97</f>
        <v>0</v>
      </c>
      <c r="Y1433" s="421">
        <f>Y657*'Annexe 1. Taux de référence'!$R$97</f>
        <v>0</v>
      </c>
      <c r="Z1433" s="421">
        <f>Z657*'Annexe 1. Taux de référence'!$R$97</f>
        <v>0</v>
      </c>
      <c r="AA1433" s="421">
        <f>AA657*'Annexe 1. Taux de référence'!$R$97</f>
        <v>0</v>
      </c>
      <c r="AB1433" s="421">
        <f>AB657*'Annexe 1. Taux de référence'!$R$97</f>
        <v>0</v>
      </c>
      <c r="AC1433" s="408">
        <f t="shared" ref="AC1433:AC1435" si="611">AC657</f>
        <v>0</v>
      </c>
      <c r="AD1433" s="1440"/>
      <c r="AE1433" s="828"/>
      <c r="AF1433" s="829"/>
    </row>
    <row r="1434" spans="1:32" outlineLevel="1" x14ac:dyDescent="0.2">
      <c r="A1434" s="11">
        <v>185</v>
      </c>
      <c r="B1434" s="669"/>
      <c r="C1434" s="670"/>
      <c r="D1434" s="670"/>
      <c r="E1434" s="670"/>
      <c r="F1434" s="915" t="s">
        <v>157</v>
      </c>
      <c r="G1434" s="916"/>
      <c r="H1434" s="916"/>
      <c r="I1434" s="916"/>
      <c r="J1434" s="916"/>
      <c r="K1434" s="916"/>
      <c r="L1434" s="917"/>
      <c r="M1434" s="408">
        <f t="shared" si="610"/>
        <v>0</v>
      </c>
      <c r="N1434" s="1221"/>
      <c r="O1434" s="1244"/>
      <c r="P1434" s="1244"/>
      <c r="Q1434" s="1244"/>
      <c r="R1434" s="419">
        <f>($M1434+SUM($N658:$R658))*'Annexe 1. Taux de référence'!$S$98</f>
        <v>0</v>
      </c>
      <c r="S1434" s="421">
        <f>(M1434+SUM($N658:$R658))*'Annexe 1. Taux de référence'!$T$98+S658*('Annexe 1. Taux de référence'!$S$98+'Annexe 1. Taux de référence'!$T$98)</f>
        <v>0</v>
      </c>
      <c r="T1434" s="421">
        <f>($M1434+SUM($N658:$S658))*'Annexe 1. Taux de référence'!$U$98+$T658*('Annexe 1. Taux de référence'!$S$98+'Annexe 1. Taux de référence'!$T$98+'Annexe 1. Taux de référence'!$U$98)</f>
        <v>0</v>
      </c>
      <c r="U1434" s="421">
        <f>U658*('Annexe 1. Taux de référence'!$S$98+'Annexe 1. Taux de référence'!$T$98+'Annexe 1. Taux de référence'!$U$98)</f>
        <v>0</v>
      </c>
      <c r="V1434" s="421">
        <f>V658*('Annexe 1. Taux de référence'!$S$98+'Annexe 1. Taux de référence'!$T$98+'Annexe 1. Taux de référence'!$U$98)</f>
        <v>0</v>
      </c>
      <c r="W1434" s="421">
        <f>W658*('Annexe 1. Taux de référence'!$S$98+'Annexe 1. Taux de référence'!$T$98+'Annexe 1. Taux de référence'!$U$98)</f>
        <v>0</v>
      </c>
      <c r="X1434" s="422">
        <f>X658*('Annexe 1. Taux de référence'!$S$98+'Annexe 1. Taux de référence'!$T$98+'Annexe 1. Taux de référence'!$U$98)</f>
        <v>0</v>
      </c>
      <c r="Y1434" s="421">
        <f>Y658*('Annexe 1. Taux de référence'!$S$98+'Annexe 1. Taux de référence'!$T$98+'Annexe 1. Taux de référence'!$U$98)</f>
        <v>0</v>
      </c>
      <c r="Z1434" s="421">
        <f>Z658*('Annexe 1. Taux de référence'!$S$98+'Annexe 1. Taux de référence'!$T$98+'Annexe 1. Taux de référence'!$U$98)</f>
        <v>0</v>
      </c>
      <c r="AA1434" s="421">
        <f>AA658*('Annexe 1. Taux de référence'!$S$98+'Annexe 1. Taux de référence'!$T$98+'Annexe 1. Taux de référence'!$U$98)</f>
        <v>0</v>
      </c>
      <c r="AB1434" s="421">
        <f>AB658*('Annexe 1. Taux de référence'!$S$98+'Annexe 1. Taux de référence'!$T$98+'Annexe 1. Taux de référence'!$U$98)</f>
        <v>0</v>
      </c>
      <c r="AC1434" s="408">
        <f t="shared" si="611"/>
        <v>0</v>
      </c>
      <c r="AD1434" s="830"/>
      <c r="AE1434" s="831"/>
      <c r="AF1434" s="832"/>
    </row>
    <row r="1435" spans="1:32" outlineLevel="1" x14ac:dyDescent="0.2">
      <c r="A1435" s="11">
        <v>186</v>
      </c>
      <c r="B1435" s="669"/>
      <c r="C1435" s="670"/>
      <c r="D1435" s="670"/>
      <c r="E1435" s="670"/>
      <c r="F1435" s="859" t="s">
        <v>25</v>
      </c>
      <c r="G1435" s="860"/>
      <c r="H1435" s="860"/>
      <c r="I1435" s="860"/>
      <c r="J1435" s="860"/>
      <c r="K1435" s="860"/>
      <c r="L1435" s="861"/>
      <c r="M1435" s="408">
        <f t="shared" si="610"/>
        <v>0</v>
      </c>
      <c r="N1435" s="644"/>
      <c r="O1435" s="644"/>
      <c r="P1435" s="644"/>
      <c r="Q1435" s="644"/>
      <c r="R1435" s="644"/>
      <c r="S1435" s="644"/>
      <c r="T1435" s="644"/>
      <c r="U1435" s="644"/>
      <c r="V1435" s="644"/>
      <c r="W1435" s="644"/>
      <c r="X1435" s="644"/>
      <c r="Y1435" s="644"/>
      <c r="Z1435" s="644"/>
      <c r="AA1435" s="644"/>
      <c r="AB1435" s="644"/>
      <c r="AC1435" s="408">
        <f t="shared" si="611"/>
        <v>0</v>
      </c>
      <c r="AD1435" s="833"/>
      <c r="AE1435" s="834"/>
      <c r="AF1435" s="835"/>
    </row>
    <row r="1436" spans="1:32" outlineLevel="1" x14ac:dyDescent="0.2">
      <c r="A1436" s="11">
        <v>187</v>
      </c>
      <c r="B1436" s="669"/>
      <c r="C1436" s="670"/>
      <c r="D1436" s="844" t="s">
        <v>467</v>
      </c>
      <c r="E1436" s="845"/>
      <c r="F1436" s="845"/>
      <c r="G1436" s="845"/>
      <c r="H1436" s="845"/>
      <c r="I1436" s="845"/>
      <c r="J1436" s="845"/>
      <c r="K1436" s="845"/>
      <c r="L1436" s="846"/>
      <c r="M1436" s="407">
        <f>SUBTOTAL(9,M1437:M1438)</f>
        <v>0</v>
      </c>
      <c r="N1436" s="1623"/>
      <c r="O1436" s="1624"/>
      <c r="P1436" s="1624"/>
      <c r="Q1436" s="1624"/>
      <c r="R1436" s="1624"/>
      <c r="S1436" s="1624"/>
      <c r="T1436" s="1624"/>
      <c r="U1436" s="1624"/>
      <c r="V1436" s="1624"/>
      <c r="W1436" s="1624"/>
      <c r="X1436" s="1624"/>
      <c r="Y1436" s="1624"/>
      <c r="Z1436" s="1624"/>
      <c r="AA1436" s="1624"/>
      <c r="AB1436" s="1624"/>
      <c r="AC1436" s="1624"/>
      <c r="AD1436" s="1624"/>
      <c r="AE1436" s="1624"/>
      <c r="AF1436" s="1625"/>
    </row>
    <row r="1437" spans="1:32" outlineLevel="1" x14ac:dyDescent="0.2">
      <c r="A1437" s="11">
        <v>188</v>
      </c>
      <c r="B1437" s="669"/>
      <c r="C1437" s="670"/>
      <c r="D1437" s="670"/>
      <c r="E1437" s="670"/>
      <c r="F1437" s="856" t="s">
        <v>466</v>
      </c>
      <c r="G1437" s="857"/>
      <c r="H1437" s="857"/>
      <c r="I1437" s="857"/>
      <c r="J1437" s="857"/>
      <c r="K1437" s="857"/>
      <c r="L1437" s="858"/>
      <c r="M1437" s="408">
        <f t="shared" ref="M1437:M1438" si="612">M661</f>
        <v>0</v>
      </c>
      <c r="N1437" s="1461"/>
      <c r="O1437" s="1462"/>
      <c r="P1437" s="1462"/>
      <c r="Q1437" s="1462"/>
      <c r="R1437" s="1462"/>
      <c r="S1437" s="1462"/>
      <c r="T1437" s="1462"/>
      <c r="U1437" s="1462"/>
      <c r="V1437" s="1462"/>
      <c r="W1437" s="1462"/>
      <c r="X1437" s="1462"/>
      <c r="Y1437" s="1462"/>
      <c r="Z1437" s="1462"/>
      <c r="AA1437" s="1462"/>
      <c r="AB1437" s="1462"/>
      <c r="AC1437" s="1462"/>
      <c r="AD1437" s="1462"/>
      <c r="AE1437" s="1462"/>
      <c r="AF1437" s="1463"/>
    </row>
    <row r="1438" spans="1:32" outlineLevel="1" x14ac:dyDescent="0.2">
      <c r="A1438" s="11">
        <v>189</v>
      </c>
      <c r="B1438" s="669"/>
      <c r="C1438" s="670"/>
      <c r="D1438" s="670"/>
      <c r="E1438" s="670"/>
      <c r="F1438" s="915" t="s">
        <v>576</v>
      </c>
      <c r="G1438" s="916"/>
      <c r="H1438" s="916"/>
      <c r="I1438" s="916"/>
      <c r="J1438" s="916"/>
      <c r="K1438" s="916"/>
      <c r="L1438" s="917"/>
      <c r="M1438" s="408">
        <f t="shared" si="612"/>
        <v>0</v>
      </c>
      <c r="N1438" s="1464"/>
      <c r="O1438" s="1465"/>
      <c r="P1438" s="1465"/>
      <c r="Q1438" s="1465"/>
      <c r="R1438" s="1465"/>
      <c r="S1438" s="1465"/>
      <c r="T1438" s="1465"/>
      <c r="U1438" s="1465"/>
      <c r="V1438" s="1465"/>
      <c r="W1438" s="1465"/>
      <c r="X1438" s="1465"/>
      <c r="Y1438" s="1465"/>
      <c r="Z1438" s="1465"/>
      <c r="AA1438" s="1465"/>
      <c r="AB1438" s="1465"/>
      <c r="AC1438" s="1465"/>
      <c r="AD1438" s="1465"/>
      <c r="AE1438" s="1465"/>
      <c r="AF1438" s="1466"/>
    </row>
    <row r="1439" spans="1:32" ht="15" customHeight="1" outlineLevel="1" x14ac:dyDescent="0.2">
      <c r="A1439" s="11">
        <v>326</v>
      </c>
      <c r="B1439" s="669"/>
      <c r="C1439" s="838" t="s">
        <v>429</v>
      </c>
      <c r="D1439" s="839"/>
      <c r="E1439" s="839"/>
      <c r="F1439" s="839"/>
      <c r="G1439" s="839"/>
      <c r="H1439" s="839"/>
      <c r="I1439" s="839"/>
      <c r="J1439" s="839"/>
      <c r="K1439" s="839"/>
      <c r="L1439" s="839"/>
      <c r="M1439" s="839"/>
      <c r="N1439" s="839"/>
      <c r="O1439" s="839"/>
      <c r="P1439" s="839"/>
      <c r="Q1439" s="839"/>
      <c r="R1439" s="839"/>
      <c r="S1439" s="839"/>
      <c r="T1439" s="839"/>
      <c r="U1439" s="839"/>
      <c r="V1439" s="839"/>
      <c r="W1439" s="839"/>
      <c r="X1439" s="839"/>
      <c r="Y1439" s="839"/>
      <c r="Z1439" s="839"/>
      <c r="AA1439" s="839"/>
      <c r="AB1439" s="839"/>
      <c r="AC1439" s="839"/>
      <c r="AD1439" s="839"/>
      <c r="AE1439" s="839"/>
      <c r="AF1439" s="840"/>
    </row>
    <row r="1440" spans="1:32" outlineLevel="1" x14ac:dyDescent="0.2">
      <c r="A1440" s="11">
        <v>232</v>
      </c>
      <c r="B1440" s="669"/>
      <c r="C1440" s="670"/>
      <c r="D1440" s="844" t="s">
        <v>64</v>
      </c>
      <c r="E1440" s="845"/>
      <c r="F1440" s="845"/>
      <c r="G1440" s="845"/>
      <c r="H1440" s="845"/>
      <c r="I1440" s="845"/>
      <c r="J1440" s="845"/>
      <c r="K1440" s="845"/>
      <c r="L1440" s="845"/>
      <c r="M1440" s="845"/>
      <c r="N1440" s="845"/>
      <c r="O1440" s="845"/>
      <c r="P1440" s="845"/>
      <c r="Q1440" s="845"/>
      <c r="R1440" s="845"/>
      <c r="S1440" s="845"/>
      <c r="T1440" s="845"/>
      <c r="U1440" s="845"/>
      <c r="V1440" s="845"/>
      <c r="W1440" s="845"/>
      <c r="X1440" s="845"/>
      <c r="Y1440" s="845"/>
      <c r="Z1440" s="845"/>
      <c r="AA1440" s="845"/>
      <c r="AB1440" s="845"/>
      <c r="AC1440" s="845"/>
      <c r="AD1440" s="845"/>
      <c r="AE1440" s="845"/>
      <c r="AF1440" s="846"/>
    </row>
    <row r="1441" spans="1:32" outlineLevel="1" x14ac:dyDescent="0.2">
      <c r="A1441" s="11">
        <v>233</v>
      </c>
      <c r="B1441" s="669"/>
      <c r="C1441" s="670"/>
      <c r="D1441" s="670"/>
      <c r="E1441" s="918" t="s">
        <v>66</v>
      </c>
      <c r="F1441" s="919"/>
      <c r="G1441" s="919"/>
      <c r="H1441" s="919"/>
      <c r="I1441" s="919"/>
      <c r="J1441" s="919"/>
      <c r="K1441" s="919"/>
      <c r="L1441" s="920"/>
      <c r="M1441" s="407">
        <f>SUBTOTAL(9,M1442:M1445)</f>
        <v>0</v>
      </c>
      <c r="N1441" s="410">
        <f t="shared" ref="N1441:AC1441" si="613">SUBTOTAL(9,N1442:N1445)</f>
        <v>0</v>
      </c>
      <c r="O1441" s="414">
        <f t="shared" si="613"/>
        <v>0</v>
      </c>
      <c r="P1441" s="414">
        <f t="shared" si="613"/>
        <v>0</v>
      </c>
      <c r="Q1441" s="415">
        <f t="shared" si="613"/>
        <v>0</v>
      </c>
      <c r="R1441" s="410">
        <f t="shared" si="613"/>
        <v>0</v>
      </c>
      <c r="S1441" s="414">
        <f t="shared" si="613"/>
        <v>0</v>
      </c>
      <c r="T1441" s="413">
        <f t="shared" si="613"/>
        <v>0</v>
      </c>
      <c r="U1441" s="413">
        <f t="shared" si="613"/>
        <v>0</v>
      </c>
      <c r="V1441" s="413">
        <f t="shared" si="613"/>
        <v>0</v>
      </c>
      <c r="W1441" s="413">
        <f t="shared" si="613"/>
        <v>0</v>
      </c>
      <c r="X1441" s="413">
        <f t="shared" si="613"/>
        <v>0</v>
      </c>
      <c r="Y1441" s="413">
        <f t="shared" si="613"/>
        <v>0</v>
      </c>
      <c r="Z1441" s="413">
        <f t="shared" si="613"/>
        <v>0</v>
      </c>
      <c r="AA1441" s="413">
        <f t="shared" si="613"/>
        <v>0</v>
      </c>
      <c r="AB1441" s="411">
        <f t="shared" si="613"/>
        <v>0</v>
      </c>
      <c r="AC1441" s="407">
        <f t="shared" si="613"/>
        <v>0</v>
      </c>
      <c r="AD1441" s="1440"/>
      <c r="AE1441" s="828"/>
      <c r="AF1441" s="829"/>
    </row>
    <row r="1442" spans="1:32" outlineLevel="1" x14ac:dyDescent="0.2">
      <c r="A1442" s="11">
        <v>234</v>
      </c>
      <c r="B1442" s="669"/>
      <c r="C1442" s="670"/>
      <c r="D1442" s="670"/>
      <c r="E1442" s="647"/>
      <c r="F1442" s="856" t="s">
        <v>65</v>
      </c>
      <c r="G1442" s="857"/>
      <c r="H1442" s="857"/>
      <c r="I1442" s="857"/>
      <c r="J1442" s="857"/>
      <c r="K1442" s="857"/>
      <c r="L1442" s="858"/>
      <c r="M1442" s="408">
        <f t="shared" ref="M1442:M1445" si="614">M666</f>
        <v>0</v>
      </c>
      <c r="N1442" s="419">
        <f>M1442*(1-'Annexe 1. Taux de référence'!$E8)+N666*(1-'Annexe 1. Taux de référence'!$E8)</f>
        <v>0</v>
      </c>
      <c r="O1442" s="422">
        <f>O666*(1-'Annexe 1. Taux de référence'!$E8)</f>
        <v>0</v>
      </c>
      <c r="P1442" s="422">
        <f>P666*(1-'Annexe 1. Taux de référence'!$E8)</f>
        <v>0</v>
      </c>
      <c r="Q1442" s="423">
        <f>Q666*(1-'Annexe 1. Taux de référence'!$E8)</f>
        <v>0</v>
      </c>
      <c r="R1442" s="419">
        <f>R666*(1-'Annexe 1. Taux de référence'!$E8)</f>
        <v>0</v>
      </c>
      <c r="S1442" s="421">
        <f>S666*(1-'Annexe 1. Taux de référence'!$E8)</f>
        <v>0</v>
      </c>
      <c r="T1442" s="421">
        <f>T666*(1-'Annexe 1. Taux de référence'!$E8)</f>
        <v>0</v>
      </c>
      <c r="U1442" s="421">
        <f>U666*(1-'Annexe 1. Taux de référence'!$E8)</f>
        <v>0</v>
      </c>
      <c r="V1442" s="421">
        <f>V666*(1-'Annexe 1. Taux de référence'!$E8)</f>
        <v>0</v>
      </c>
      <c r="W1442" s="421">
        <f>W666*(1-'Annexe 1. Taux de référence'!$E8)</f>
        <v>0</v>
      </c>
      <c r="X1442" s="422">
        <f>X666*(1-'Annexe 1. Taux de référence'!$E8)</f>
        <v>0</v>
      </c>
      <c r="Y1442" s="421">
        <f>Y666*(1-'Annexe 1. Taux de référence'!$E8)</f>
        <v>0</v>
      </c>
      <c r="Z1442" s="421">
        <f>Z666*(1-'Annexe 1. Taux de référence'!$E8)</f>
        <v>0</v>
      </c>
      <c r="AA1442" s="421">
        <f>AA666*(1-'Annexe 1. Taux de référence'!$E8)</f>
        <v>0</v>
      </c>
      <c r="AB1442" s="421">
        <f>AB666*(1-'Annexe 1. Taux de référence'!$E8)</f>
        <v>0</v>
      </c>
      <c r="AC1442" s="408">
        <f t="shared" ref="AC1442:AC1455" si="615">AC666</f>
        <v>0</v>
      </c>
      <c r="AD1442" s="830"/>
      <c r="AE1442" s="831"/>
      <c r="AF1442" s="832"/>
    </row>
    <row r="1443" spans="1:32" outlineLevel="1" x14ac:dyDescent="0.2">
      <c r="A1443" s="11">
        <v>235</v>
      </c>
      <c r="B1443" s="669"/>
      <c r="C1443" s="670"/>
      <c r="D1443" s="670"/>
      <c r="E1443" s="647"/>
      <c r="F1443" s="915" t="s">
        <v>68</v>
      </c>
      <c r="G1443" s="916"/>
      <c r="H1443" s="916"/>
      <c r="I1443" s="916"/>
      <c r="J1443" s="916"/>
      <c r="K1443" s="916"/>
      <c r="L1443" s="917"/>
      <c r="M1443" s="408">
        <f t="shared" si="614"/>
        <v>0</v>
      </c>
      <c r="N1443" s="419">
        <f>M1443*(1-'Annexe 1. Taux de référence'!$E9)+N667*(1-'Annexe 1. Taux de référence'!$E9)</f>
        <v>0</v>
      </c>
      <c r="O1443" s="422">
        <f>O667*(1-'Annexe 1. Taux de référence'!$E9)</f>
        <v>0</v>
      </c>
      <c r="P1443" s="422">
        <f>P667*(1-'Annexe 1. Taux de référence'!$E9)</f>
        <v>0</v>
      </c>
      <c r="Q1443" s="423">
        <f>Q667*(1-'Annexe 1. Taux de référence'!$E9)</f>
        <v>0</v>
      </c>
      <c r="R1443" s="419">
        <f>R667*(1-'Annexe 1. Taux de référence'!$E9)</f>
        <v>0</v>
      </c>
      <c r="S1443" s="421">
        <f>S667*(1-'Annexe 1. Taux de référence'!$E9)</f>
        <v>0</v>
      </c>
      <c r="T1443" s="421">
        <f>T667*(1-'Annexe 1. Taux de référence'!$E9)</f>
        <v>0</v>
      </c>
      <c r="U1443" s="421">
        <f>U667*(1-'Annexe 1. Taux de référence'!$E9)</f>
        <v>0</v>
      </c>
      <c r="V1443" s="421">
        <f>V667*(1-'Annexe 1. Taux de référence'!$E9)</f>
        <v>0</v>
      </c>
      <c r="W1443" s="421">
        <f>W667*(1-'Annexe 1. Taux de référence'!$E9)</f>
        <v>0</v>
      </c>
      <c r="X1443" s="422">
        <f>X667*(1-'Annexe 1. Taux de référence'!$E9)</f>
        <v>0</v>
      </c>
      <c r="Y1443" s="421">
        <f>Y667*(1-'Annexe 1. Taux de référence'!$E9)</f>
        <v>0</v>
      </c>
      <c r="Z1443" s="421">
        <f>Z667*(1-'Annexe 1. Taux de référence'!$E9)</f>
        <v>0</v>
      </c>
      <c r="AA1443" s="421">
        <f>AA667*(1-'Annexe 1. Taux de référence'!$E9)</f>
        <v>0</v>
      </c>
      <c r="AB1443" s="421">
        <f>AB667*(1-'Annexe 1. Taux de référence'!$E9)</f>
        <v>0</v>
      </c>
      <c r="AC1443" s="408">
        <f t="shared" si="615"/>
        <v>0</v>
      </c>
      <c r="AD1443" s="830"/>
      <c r="AE1443" s="831"/>
      <c r="AF1443" s="832"/>
    </row>
    <row r="1444" spans="1:32" outlineLevel="1" x14ac:dyDescent="0.2">
      <c r="A1444" s="11">
        <v>236</v>
      </c>
      <c r="B1444" s="669"/>
      <c r="C1444" s="670"/>
      <c r="D1444" s="263"/>
      <c r="E1444" s="264"/>
      <c r="F1444" s="915" t="s">
        <v>537</v>
      </c>
      <c r="G1444" s="916"/>
      <c r="H1444" s="916"/>
      <c r="I1444" s="916"/>
      <c r="J1444" s="916"/>
      <c r="K1444" s="916"/>
      <c r="L1444" s="917"/>
      <c r="M1444" s="408">
        <f t="shared" si="614"/>
        <v>0</v>
      </c>
      <c r="N1444" s="419">
        <f>M1444*(1-'Annexe 1. Taux de référence'!$E10)+N668*(1-'Annexe 1. Taux de référence'!$E10)</f>
        <v>0</v>
      </c>
      <c r="O1444" s="422">
        <f>O668*(1-'Annexe 1. Taux de référence'!$E10)</f>
        <v>0</v>
      </c>
      <c r="P1444" s="422">
        <f>P668*(1-'Annexe 1. Taux de référence'!$E10)</f>
        <v>0</v>
      </c>
      <c r="Q1444" s="423">
        <f>Q668*(1-'Annexe 1. Taux de référence'!$E10)</f>
        <v>0</v>
      </c>
      <c r="R1444" s="419">
        <f>R668*(1-'Annexe 1. Taux de référence'!$E10)</f>
        <v>0</v>
      </c>
      <c r="S1444" s="421">
        <f>S668*(1-'Annexe 1. Taux de référence'!$E10)</f>
        <v>0</v>
      </c>
      <c r="T1444" s="421">
        <f>T668*(1-'Annexe 1. Taux de référence'!$E10)</f>
        <v>0</v>
      </c>
      <c r="U1444" s="421">
        <f>U668*(1-'Annexe 1. Taux de référence'!$E10)</f>
        <v>0</v>
      </c>
      <c r="V1444" s="421">
        <f>V668*(1-'Annexe 1. Taux de référence'!$E10)</f>
        <v>0</v>
      </c>
      <c r="W1444" s="421">
        <f>W668*(1-'Annexe 1. Taux de référence'!$E10)</f>
        <v>0</v>
      </c>
      <c r="X1444" s="422">
        <f>X668*(1-'Annexe 1. Taux de référence'!$E10)</f>
        <v>0</v>
      </c>
      <c r="Y1444" s="421">
        <f>Y668*(1-'Annexe 1. Taux de référence'!$E10)</f>
        <v>0</v>
      </c>
      <c r="Z1444" s="421">
        <f>Z668*(1-'Annexe 1. Taux de référence'!$E10)</f>
        <v>0</v>
      </c>
      <c r="AA1444" s="421">
        <f>AA668*(1-'Annexe 1. Taux de référence'!$E10)</f>
        <v>0</v>
      </c>
      <c r="AB1444" s="421">
        <f>AB668*(1-'Annexe 1. Taux de référence'!$E10)</f>
        <v>0</v>
      </c>
      <c r="AC1444" s="408">
        <f t="shared" si="615"/>
        <v>0</v>
      </c>
      <c r="AD1444" s="830"/>
      <c r="AE1444" s="831"/>
      <c r="AF1444" s="832"/>
    </row>
    <row r="1445" spans="1:32" ht="27.75" customHeight="1" outlineLevel="1" x14ac:dyDescent="0.2">
      <c r="A1445" s="11">
        <v>237</v>
      </c>
      <c r="B1445" s="669"/>
      <c r="C1445" s="670"/>
      <c r="D1445" s="670"/>
      <c r="E1445" s="671"/>
      <c r="F1445" s="859" t="s">
        <v>532</v>
      </c>
      <c r="G1445" s="860"/>
      <c r="H1445" s="860"/>
      <c r="I1445" s="860"/>
      <c r="J1445" s="860"/>
      <c r="K1445" s="860"/>
      <c r="L1445" s="861"/>
      <c r="M1445" s="408">
        <f t="shared" si="614"/>
        <v>0</v>
      </c>
      <c r="N1445" s="419">
        <f>M1445*(1-'Annexe 1. Taux de référence'!$E11)+N669*(1-'Annexe 1. Taux de référence'!$E11)</f>
        <v>0</v>
      </c>
      <c r="O1445" s="422">
        <f>O669*(1-'Annexe 1. Taux de référence'!$E11)</f>
        <v>0</v>
      </c>
      <c r="P1445" s="422">
        <f>P669*(1-'Annexe 1. Taux de référence'!$E11)</f>
        <v>0</v>
      </c>
      <c r="Q1445" s="423">
        <f>Q669*(1-'Annexe 1. Taux de référence'!$E11)</f>
        <v>0</v>
      </c>
      <c r="R1445" s="419">
        <f>R669*(1-'Annexe 1. Taux de référence'!$E11)</f>
        <v>0</v>
      </c>
      <c r="S1445" s="421">
        <f>S669*(1-'Annexe 1. Taux de référence'!$E11)</f>
        <v>0</v>
      </c>
      <c r="T1445" s="421">
        <f>T669*(1-'Annexe 1. Taux de référence'!$E11)</f>
        <v>0</v>
      </c>
      <c r="U1445" s="421">
        <f>U669*(1-'Annexe 1. Taux de référence'!$E11)</f>
        <v>0</v>
      </c>
      <c r="V1445" s="421">
        <f>V669*(1-'Annexe 1. Taux de référence'!$E11)</f>
        <v>0</v>
      </c>
      <c r="W1445" s="421">
        <f>W669*(1-'Annexe 1. Taux de référence'!$E11)</f>
        <v>0</v>
      </c>
      <c r="X1445" s="422">
        <f>X669*(1-'Annexe 1. Taux de référence'!$E11)</f>
        <v>0</v>
      </c>
      <c r="Y1445" s="421">
        <f>Y669*(1-'Annexe 1. Taux de référence'!$E11)</f>
        <v>0</v>
      </c>
      <c r="Z1445" s="421">
        <f>Z669*(1-'Annexe 1. Taux de référence'!$E11)</f>
        <v>0</v>
      </c>
      <c r="AA1445" s="421">
        <f>AA669*(1-'Annexe 1. Taux de référence'!$E11)</f>
        <v>0</v>
      </c>
      <c r="AB1445" s="421">
        <f>AB669*(1-'Annexe 1. Taux de référence'!$E11)</f>
        <v>0</v>
      </c>
      <c r="AC1445" s="408">
        <f t="shared" si="615"/>
        <v>0</v>
      </c>
      <c r="AD1445" s="830"/>
      <c r="AE1445" s="831"/>
      <c r="AF1445" s="832"/>
    </row>
    <row r="1446" spans="1:32" ht="15.75" outlineLevel="1" x14ac:dyDescent="0.2">
      <c r="A1446" s="11">
        <v>238</v>
      </c>
      <c r="B1446" s="669"/>
      <c r="C1446" s="670"/>
      <c r="D1446" s="297"/>
      <c r="E1446" s="853" t="s">
        <v>67</v>
      </c>
      <c r="F1446" s="854"/>
      <c r="G1446" s="854"/>
      <c r="H1446" s="854"/>
      <c r="I1446" s="854"/>
      <c r="J1446" s="854"/>
      <c r="K1446" s="854"/>
      <c r="L1446" s="855"/>
      <c r="M1446" s="407">
        <f>SUBTOTAL(9,M1447:M1450)</f>
        <v>0</v>
      </c>
      <c r="N1446" s="410">
        <f t="shared" ref="N1446:AC1446" si="616">SUBTOTAL(9,N1447:N1450)</f>
        <v>0</v>
      </c>
      <c r="O1446" s="414">
        <f t="shared" si="616"/>
        <v>0</v>
      </c>
      <c r="P1446" s="414">
        <f t="shared" si="616"/>
        <v>0</v>
      </c>
      <c r="Q1446" s="415">
        <f t="shared" si="616"/>
        <v>0</v>
      </c>
      <c r="R1446" s="410">
        <f t="shared" si="616"/>
        <v>0</v>
      </c>
      <c r="S1446" s="414">
        <f t="shared" si="616"/>
        <v>0</v>
      </c>
      <c r="T1446" s="413">
        <f t="shared" si="616"/>
        <v>0</v>
      </c>
      <c r="U1446" s="413">
        <f t="shared" si="616"/>
        <v>0</v>
      </c>
      <c r="V1446" s="413">
        <f t="shared" si="616"/>
        <v>0</v>
      </c>
      <c r="W1446" s="413">
        <f t="shared" si="616"/>
        <v>0</v>
      </c>
      <c r="X1446" s="413">
        <f t="shared" si="616"/>
        <v>0</v>
      </c>
      <c r="Y1446" s="413">
        <f t="shared" si="616"/>
        <v>0</v>
      </c>
      <c r="Z1446" s="413">
        <f t="shared" si="616"/>
        <v>0</v>
      </c>
      <c r="AA1446" s="413">
        <f t="shared" si="616"/>
        <v>0</v>
      </c>
      <c r="AB1446" s="411">
        <f t="shared" si="616"/>
        <v>0</v>
      </c>
      <c r="AC1446" s="407">
        <f t="shared" si="616"/>
        <v>0</v>
      </c>
      <c r="AD1446" s="830"/>
      <c r="AE1446" s="831"/>
      <c r="AF1446" s="832"/>
    </row>
    <row r="1447" spans="1:32" outlineLevel="1" x14ac:dyDescent="0.2">
      <c r="A1447" s="11">
        <v>239</v>
      </c>
      <c r="B1447" s="669"/>
      <c r="C1447" s="670"/>
      <c r="D1447" s="649"/>
      <c r="E1447" s="649"/>
      <c r="F1447" s="856" t="s">
        <v>65</v>
      </c>
      <c r="G1447" s="857"/>
      <c r="H1447" s="857"/>
      <c r="I1447" s="857"/>
      <c r="J1447" s="857"/>
      <c r="K1447" s="857"/>
      <c r="L1447" s="858"/>
      <c r="M1447" s="408">
        <f t="shared" ref="M1447:M1450" si="617">M671</f>
        <v>0</v>
      </c>
      <c r="N1447" s="419">
        <f>M1447*(1-'Annexe 1. Taux de référence'!$E13)+N671*(1-'Annexe 1. Taux de référence'!$E13)</f>
        <v>0</v>
      </c>
      <c r="O1447" s="422">
        <f>O671*(1-'Annexe 1. Taux de référence'!$E13)</f>
        <v>0</v>
      </c>
      <c r="P1447" s="422">
        <f>P671*(1-'Annexe 1. Taux de référence'!$E13)</f>
        <v>0</v>
      </c>
      <c r="Q1447" s="423">
        <f>Q671*(1-'Annexe 1. Taux de référence'!$E13)</f>
        <v>0</v>
      </c>
      <c r="R1447" s="419">
        <f>R671*(1-'Annexe 1. Taux de référence'!$E13)</f>
        <v>0</v>
      </c>
      <c r="S1447" s="421">
        <f>S671*(1-'Annexe 1. Taux de référence'!$E13)</f>
        <v>0</v>
      </c>
      <c r="T1447" s="421">
        <f>T671*(1-'Annexe 1. Taux de référence'!$E13)</f>
        <v>0</v>
      </c>
      <c r="U1447" s="421">
        <f>U671*(1-'Annexe 1. Taux de référence'!$E13)</f>
        <v>0</v>
      </c>
      <c r="V1447" s="421">
        <f>V671*(1-'Annexe 1. Taux de référence'!$E13)</f>
        <v>0</v>
      </c>
      <c r="W1447" s="421">
        <f>W671*(1-'Annexe 1. Taux de référence'!$E13)</f>
        <v>0</v>
      </c>
      <c r="X1447" s="422">
        <f>X671*(1-'Annexe 1. Taux de référence'!$E13)</f>
        <v>0</v>
      </c>
      <c r="Y1447" s="421">
        <f>Y671*(1-'Annexe 1. Taux de référence'!$E13)</f>
        <v>0</v>
      </c>
      <c r="Z1447" s="421">
        <f>Z671*(1-'Annexe 1. Taux de référence'!$E13)</f>
        <v>0</v>
      </c>
      <c r="AA1447" s="421">
        <f>AA671*(1-'Annexe 1. Taux de référence'!$E13)</f>
        <v>0</v>
      </c>
      <c r="AB1447" s="421">
        <f>AB671*(1-'Annexe 1. Taux de référence'!$E13)</f>
        <v>0</v>
      </c>
      <c r="AC1447" s="408">
        <f t="shared" si="615"/>
        <v>0</v>
      </c>
      <c r="AD1447" s="830"/>
      <c r="AE1447" s="831"/>
      <c r="AF1447" s="832"/>
    </row>
    <row r="1448" spans="1:32" outlineLevel="1" x14ac:dyDescent="0.2">
      <c r="A1448" s="11">
        <v>240</v>
      </c>
      <c r="B1448" s="669"/>
      <c r="C1448" s="670"/>
      <c r="D1448" s="649"/>
      <c r="E1448" s="649"/>
      <c r="F1448" s="915" t="s">
        <v>68</v>
      </c>
      <c r="G1448" s="916"/>
      <c r="H1448" s="916"/>
      <c r="I1448" s="916"/>
      <c r="J1448" s="916"/>
      <c r="K1448" s="916"/>
      <c r="L1448" s="917"/>
      <c r="M1448" s="408">
        <f t="shared" si="617"/>
        <v>0</v>
      </c>
      <c r="N1448" s="419">
        <f>M1448*(1-'Annexe 1. Taux de référence'!$E14)+N672*(1-'Annexe 1. Taux de référence'!$E14)</f>
        <v>0</v>
      </c>
      <c r="O1448" s="422">
        <f>O672*(1-'Annexe 1. Taux de référence'!$E14)</f>
        <v>0</v>
      </c>
      <c r="P1448" s="422">
        <f>P672*(1-'Annexe 1. Taux de référence'!$E14)</f>
        <v>0</v>
      </c>
      <c r="Q1448" s="423">
        <f>Q672*(1-'Annexe 1. Taux de référence'!$E14)</f>
        <v>0</v>
      </c>
      <c r="R1448" s="419">
        <f>R672*(1-'Annexe 1. Taux de référence'!$E14)</f>
        <v>0</v>
      </c>
      <c r="S1448" s="421">
        <f>S672*(1-'Annexe 1. Taux de référence'!$E14)</f>
        <v>0</v>
      </c>
      <c r="T1448" s="421">
        <f>T672*(1-'Annexe 1. Taux de référence'!$E14)</f>
        <v>0</v>
      </c>
      <c r="U1448" s="421">
        <f>U672*(1-'Annexe 1. Taux de référence'!$E14)</f>
        <v>0</v>
      </c>
      <c r="V1448" s="421">
        <f>V672*(1-'Annexe 1. Taux de référence'!$E14)</f>
        <v>0</v>
      </c>
      <c r="W1448" s="421">
        <f>W672*(1-'Annexe 1. Taux de référence'!$E14)</f>
        <v>0</v>
      </c>
      <c r="X1448" s="422">
        <f>X672*(1-'Annexe 1. Taux de référence'!$E14)</f>
        <v>0</v>
      </c>
      <c r="Y1448" s="421">
        <f>Y672*(1-'Annexe 1. Taux de référence'!$E14)</f>
        <v>0</v>
      </c>
      <c r="Z1448" s="421">
        <f>Z672*(1-'Annexe 1. Taux de référence'!$E14)</f>
        <v>0</v>
      </c>
      <c r="AA1448" s="421">
        <f>AA672*(1-'Annexe 1. Taux de référence'!$E14)</f>
        <v>0</v>
      </c>
      <c r="AB1448" s="421">
        <f>AB672*(1-'Annexe 1. Taux de référence'!$E14)</f>
        <v>0</v>
      </c>
      <c r="AC1448" s="408">
        <f t="shared" si="615"/>
        <v>0</v>
      </c>
      <c r="AD1448" s="830"/>
      <c r="AE1448" s="831"/>
      <c r="AF1448" s="832"/>
    </row>
    <row r="1449" spans="1:32" outlineLevel="1" x14ac:dyDescent="0.2">
      <c r="A1449" s="11">
        <v>241</v>
      </c>
      <c r="B1449" s="669"/>
      <c r="C1449" s="670"/>
      <c r="D1449" s="639"/>
      <c r="E1449" s="639"/>
      <c r="F1449" s="915" t="s">
        <v>537</v>
      </c>
      <c r="G1449" s="916"/>
      <c r="H1449" s="916"/>
      <c r="I1449" s="916"/>
      <c r="J1449" s="916"/>
      <c r="K1449" s="916"/>
      <c r="L1449" s="917"/>
      <c r="M1449" s="408">
        <f t="shared" si="617"/>
        <v>0</v>
      </c>
      <c r="N1449" s="419">
        <f>M1449*(1-'Annexe 1. Taux de référence'!$E15)+N673*(1-'Annexe 1. Taux de référence'!$E15)</f>
        <v>0</v>
      </c>
      <c r="O1449" s="422">
        <f>O673*(1-'Annexe 1. Taux de référence'!$E15)</f>
        <v>0</v>
      </c>
      <c r="P1449" s="422">
        <f>P673*(1-'Annexe 1. Taux de référence'!$E15)</f>
        <v>0</v>
      </c>
      <c r="Q1449" s="423">
        <f>Q673*(1-'Annexe 1. Taux de référence'!$E15)</f>
        <v>0</v>
      </c>
      <c r="R1449" s="419">
        <f>R673*(1-'Annexe 1. Taux de référence'!$E15)</f>
        <v>0</v>
      </c>
      <c r="S1449" s="421">
        <f>S673*(1-'Annexe 1. Taux de référence'!$E15)</f>
        <v>0</v>
      </c>
      <c r="T1449" s="421">
        <f>T673*(1-'Annexe 1. Taux de référence'!$E15)</f>
        <v>0</v>
      </c>
      <c r="U1449" s="421">
        <f>U673*(1-'Annexe 1. Taux de référence'!$E15)</f>
        <v>0</v>
      </c>
      <c r="V1449" s="421">
        <f>V673*(1-'Annexe 1. Taux de référence'!$E15)</f>
        <v>0</v>
      </c>
      <c r="W1449" s="421">
        <f>W673*(1-'Annexe 1. Taux de référence'!$E15)</f>
        <v>0</v>
      </c>
      <c r="X1449" s="422">
        <f>X673*(1-'Annexe 1. Taux de référence'!$E15)</f>
        <v>0</v>
      </c>
      <c r="Y1449" s="421">
        <f>Y673*(1-'Annexe 1. Taux de référence'!$E15)</f>
        <v>0</v>
      </c>
      <c r="Z1449" s="421">
        <f>Z673*(1-'Annexe 1. Taux de référence'!$E15)</f>
        <v>0</v>
      </c>
      <c r="AA1449" s="421">
        <f>AA673*(1-'Annexe 1. Taux de référence'!$E15)</f>
        <v>0</v>
      </c>
      <c r="AB1449" s="421">
        <f>AB673*(1-'Annexe 1. Taux de référence'!$E15)</f>
        <v>0</v>
      </c>
      <c r="AC1449" s="408">
        <f t="shared" si="615"/>
        <v>0</v>
      </c>
      <c r="AD1449" s="830"/>
      <c r="AE1449" s="831"/>
      <c r="AF1449" s="832"/>
    </row>
    <row r="1450" spans="1:32" ht="27.75" customHeight="1" outlineLevel="1" x14ac:dyDescent="0.2">
      <c r="A1450" s="11">
        <v>242</v>
      </c>
      <c r="B1450" s="669"/>
      <c r="C1450" s="670"/>
      <c r="D1450" s="263"/>
      <c r="E1450" s="263"/>
      <c r="F1450" s="859" t="s">
        <v>532</v>
      </c>
      <c r="G1450" s="860"/>
      <c r="H1450" s="860"/>
      <c r="I1450" s="860"/>
      <c r="J1450" s="860"/>
      <c r="K1450" s="860"/>
      <c r="L1450" s="861"/>
      <c r="M1450" s="408">
        <f t="shared" si="617"/>
        <v>0</v>
      </c>
      <c r="N1450" s="419">
        <f>M1450*(1-'Annexe 1. Taux de référence'!$E16)+N674*(1-'Annexe 1. Taux de référence'!$E16)</f>
        <v>0</v>
      </c>
      <c r="O1450" s="422">
        <f>O674*(1-'Annexe 1. Taux de référence'!$E16)</f>
        <v>0</v>
      </c>
      <c r="P1450" s="422">
        <f>P674*(1-'Annexe 1. Taux de référence'!$E16)</f>
        <v>0</v>
      </c>
      <c r="Q1450" s="423">
        <f>Q674*(1-'Annexe 1. Taux de référence'!$E16)</f>
        <v>0</v>
      </c>
      <c r="R1450" s="419">
        <f>R674*(1-'Annexe 1. Taux de référence'!$E16)</f>
        <v>0</v>
      </c>
      <c r="S1450" s="421">
        <f>S674*(1-'Annexe 1. Taux de référence'!$E16)</f>
        <v>0</v>
      </c>
      <c r="T1450" s="421">
        <f>T674*(1-'Annexe 1. Taux de référence'!$E16)</f>
        <v>0</v>
      </c>
      <c r="U1450" s="421">
        <f>U674*(1-'Annexe 1. Taux de référence'!$E16)</f>
        <v>0</v>
      </c>
      <c r="V1450" s="421">
        <f>V674*(1-'Annexe 1. Taux de référence'!$E16)</f>
        <v>0</v>
      </c>
      <c r="W1450" s="421">
        <f>W674*(1-'Annexe 1. Taux de référence'!$E16)</f>
        <v>0</v>
      </c>
      <c r="X1450" s="422">
        <f>X674*(1-'Annexe 1. Taux de référence'!$E16)</f>
        <v>0</v>
      </c>
      <c r="Y1450" s="421">
        <f>Y674*(1-'Annexe 1. Taux de référence'!$E16)</f>
        <v>0</v>
      </c>
      <c r="Z1450" s="421">
        <f>Z674*(1-'Annexe 1. Taux de référence'!$E16)</f>
        <v>0</v>
      </c>
      <c r="AA1450" s="421">
        <f>AA674*(1-'Annexe 1. Taux de référence'!$E16)</f>
        <v>0</v>
      </c>
      <c r="AB1450" s="421">
        <f>AB674*(1-'Annexe 1. Taux de référence'!$E16)</f>
        <v>0</v>
      </c>
      <c r="AC1450" s="408">
        <f t="shared" si="615"/>
        <v>0</v>
      </c>
      <c r="AD1450" s="830"/>
      <c r="AE1450" s="831"/>
      <c r="AF1450" s="832"/>
    </row>
    <row r="1451" spans="1:32" ht="15.75" customHeight="1" outlineLevel="1" x14ac:dyDescent="0.2">
      <c r="A1451" s="11">
        <v>243</v>
      </c>
      <c r="B1451" s="669"/>
      <c r="C1451" s="670"/>
      <c r="D1451" s="639"/>
      <c r="E1451" s="853" t="s">
        <v>556</v>
      </c>
      <c r="F1451" s="854"/>
      <c r="G1451" s="854"/>
      <c r="H1451" s="854"/>
      <c r="I1451" s="854"/>
      <c r="J1451" s="854"/>
      <c r="K1451" s="854"/>
      <c r="L1451" s="855"/>
      <c r="M1451" s="407">
        <f>SUBTOTAL(9,M1452:M1455)</f>
        <v>0</v>
      </c>
      <c r="N1451" s="410">
        <f t="shared" ref="N1451:AC1451" si="618">SUBTOTAL(9,N1452:N1455)</f>
        <v>0</v>
      </c>
      <c r="O1451" s="414">
        <f t="shared" si="618"/>
        <v>0</v>
      </c>
      <c r="P1451" s="414">
        <f t="shared" si="618"/>
        <v>0</v>
      </c>
      <c r="Q1451" s="415">
        <f t="shared" si="618"/>
        <v>0</v>
      </c>
      <c r="R1451" s="410">
        <f t="shared" si="618"/>
        <v>0</v>
      </c>
      <c r="S1451" s="414">
        <f t="shared" si="618"/>
        <v>0</v>
      </c>
      <c r="T1451" s="413">
        <f t="shared" si="618"/>
        <v>0</v>
      </c>
      <c r="U1451" s="413">
        <f t="shared" si="618"/>
        <v>0</v>
      </c>
      <c r="V1451" s="413">
        <f t="shared" si="618"/>
        <v>0</v>
      </c>
      <c r="W1451" s="413">
        <f t="shared" si="618"/>
        <v>0</v>
      </c>
      <c r="X1451" s="413">
        <f t="shared" si="618"/>
        <v>0</v>
      </c>
      <c r="Y1451" s="413">
        <f t="shared" si="618"/>
        <v>0</v>
      </c>
      <c r="Z1451" s="413">
        <f t="shared" si="618"/>
        <v>0</v>
      </c>
      <c r="AA1451" s="413">
        <f t="shared" si="618"/>
        <v>0</v>
      </c>
      <c r="AB1451" s="411">
        <f t="shared" si="618"/>
        <v>0</v>
      </c>
      <c r="AC1451" s="407">
        <f t="shared" si="618"/>
        <v>0</v>
      </c>
      <c r="AD1451" s="830"/>
      <c r="AE1451" s="831"/>
      <c r="AF1451" s="832"/>
    </row>
    <row r="1452" spans="1:32" outlineLevel="1" x14ac:dyDescent="0.2">
      <c r="A1452" s="11">
        <v>244</v>
      </c>
      <c r="B1452" s="669"/>
      <c r="C1452" s="670"/>
      <c r="D1452" s="649"/>
      <c r="E1452" s="649"/>
      <c r="F1452" s="856" t="s">
        <v>65</v>
      </c>
      <c r="G1452" s="857"/>
      <c r="H1452" s="857"/>
      <c r="I1452" s="857"/>
      <c r="J1452" s="857"/>
      <c r="K1452" s="857"/>
      <c r="L1452" s="858"/>
      <c r="M1452" s="408">
        <f t="shared" ref="M1452:M1455" si="619">M676</f>
        <v>0</v>
      </c>
      <c r="N1452" s="419">
        <f>M1452*(1-'Annexe 1. Taux de référence'!$E18)+N676*(1-'Annexe 1. Taux de référence'!$E18)</f>
        <v>0</v>
      </c>
      <c r="O1452" s="422">
        <f>O676*(1-'Annexe 1. Taux de référence'!$E18)</f>
        <v>0</v>
      </c>
      <c r="P1452" s="422">
        <f>P676*(1-'Annexe 1. Taux de référence'!$E18)</f>
        <v>0</v>
      </c>
      <c r="Q1452" s="423">
        <f>Q676*(1-'Annexe 1. Taux de référence'!$E18)</f>
        <v>0</v>
      </c>
      <c r="R1452" s="419">
        <f>R676*(1-'Annexe 1. Taux de référence'!$E18)</f>
        <v>0</v>
      </c>
      <c r="S1452" s="421">
        <f>S676*(1-'Annexe 1. Taux de référence'!$E18)</f>
        <v>0</v>
      </c>
      <c r="T1452" s="421">
        <f>T676*(1-'Annexe 1. Taux de référence'!$E18)</f>
        <v>0</v>
      </c>
      <c r="U1452" s="421">
        <f>U676*(1-'Annexe 1. Taux de référence'!$E18)</f>
        <v>0</v>
      </c>
      <c r="V1452" s="421">
        <f>V676*(1-'Annexe 1. Taux de référence'!$E18)</f>
        <v>0</v>
      </c>
      <c r="W1452" s="421">
        <f>W676*(1-'Annexe 1. Taux de référence'!$E18)</f>
        <v>0</v>
      </c>
      <c r="X1452" s="422">
        <f>X676*(1-'Annexe 1. Taux de référence'!$E18)</f>
        <v>0</v>
      </c>
      <c r="Y1452" s="421">
        <f>Y676*(1-'Annexe 1. Taux de référence'!$E18)</f>
        <v>0</v>
      </c>
      <c r="Z1452" s="421">
        <f>Z676*(1-'Annexe 1. Taux de référence'!$E18)</f>
        <v>0</v>
      </c>
      <c r="AA1452" s="421">
        <f>AA676*(1-'Annexe 1. Taux de référence'!$E18)</f>
        <v>0</v>
      </c>
      <c r="AB1452" s="421">
        <f>AB676*(1-'Annexe 1. Taux de référence'!$E18)</f>
        <v>0</v>
      </c>
      <c r="AC1452" s="408">
        <f t="shared" si="615"/>
        <v>0</v>
      </c>
      <c r="AD1452" s="830"/>
      <c r="AE1452" s="831"/>
      <c r="AF1452" s="832"/>
    </row>
    <row r="1453" spans="1:32" outlineLevel="1" x14ac:dyDescent="0.2">
      <c r="A1453" s="11">
        <v>245</v>
      </c>
      <c r="B1453" s="669"/>
      <c r="C1453" s="670"/>
      <c r="D1453" s="266"/>
      <c r="E1453" s="266"/>
      <c r="F1453" s="915" t="s">
        <v>68</v>
      </c>
      <c r="G1453" s="916"/>
      <c r="H1453" s="916"/>
      <c r="I1453" s="916"/>
      <c r="J1453" s="916"/>
      <c r="K1453" s="916"/>
      <c r="L1453" s="917"/>
      <c r="M1453" s="408">
        <f t="shared" si="619"/>
        <v>0</v>
      </c>
      <c r="N1453" s="419">
        <f>M1453*(1-'Annexe 1. Taux de référence'!$E19)+N677*(1-'Annexe 1. Taux de référence'!$E19)</f>
        <v>0</v>
      </c>
      <c r="O1453" s="422">
        <f>O677*(1-'Annexe 1. Taux de référence'!$E19)</f>
        <v>0</v>
      </c>
      <c r="P1453" s="422">
        <f>P677*(1-'Annexe 1. Taux de référence'!$E19)</f>
        <v>0</v>
      </c>
      <c r="Q1453" s="423">
        <f>Q677*(1-'Annexe 1. Taux de référence'!$E19)</f>
        <v>0</v>
      </c>
      <c r="R1453" s="419">
        <f>R677*(1-'Annexe 1. Taux de référence'!$E19)</f>
        <v>0</v>
      </c>
      <c r="S1453" s="421">
        <f>S677*(1-'Annexe 1. Taux de référence'!$E19)</f>
        <v>0</v>
      </c>
      <c r="T1453" s="421">
        <f>T677*(1-'Annexe 1. Taux de référence'!$E19)</f>
        <v>0</v>
      </c>
      <c r="U1453" s="421">
        <f>U677*(1-'Annexe 1. Taux de référence'!$E19)</f>
        <v>0</v>
      </c>
      <c r="V1453" s="421">
        <f>V677*(1-'Annexe 1. Taux de référence'!$E19)</f>
        <v>0</v>
      </c>
      <c r="W1453" s="421">
        <f>W677*(1-'Annexe 1. Taux de référence'!$E19)</f>
        <v>0</v>
      </c>
      <c r="X1453" s="422">
        <f>X677*(1-'Annexe 1. Taux de référence'!$E19)</f>
        <v>0</v>
      </c>
      <c r="Y1453" s="421">
        <f>Y677*(1-'Annexe 1. Taux de référence'!$E19)</f>
        <v>0</v>
      </c>
      <c r="Z1453" s="421">
        <f>Z677*(1-'Annexe 1. Taux de référence'!$E19)</f>
        <v>0</v>
      </c>
      <c r="AA1453" s="421">
        <f>AA677*(1-'Annexe 1. Taux de référence'!$E19)</f>
        <v>0</v>
      </c>
      <c r="AB1453" s="421">
        <f>AB677*(1-'Annexe 1. Taux de référence'!$E19)</f>
        <v>0</v>
      </c>
      <c r="AC1453" s="408">
        <f t="shared" si="615"/>
        <v>0</v>
      </c>
      <c r="AD1453" s="830"/>
      <c r="AE1453" s="831"/>
      <c r="AF1453" s="832"/>
    </row>
    <row r="1454" spans="1:32" outlineLevel="1" x14ac:dyDescent="0.2">
      <c r="A1454" s="11">
        <v>246</v>
      </c>
      <c r="B1454" s="669"/>
      <c r="C1454" s="670"/>
      <c r="D1454" s="266"/>
      <c r="E1454" s="266"/>
      <c r="F1454" s="915" t="s">
        <v>537</v>
      </c>
      <c r="G1454" s="916"/>
      <c r="H1454" s="916"/>
      <c r="I1454" s="916"/>
      <c r="J1454" s="916"/>
      <c r="K1454" s="916"/>
      <c r="L1454" s="917"/>
      <c r="M1454" s="408">
        <f t="shared" si="619"/>
        <v>0</v>
      </c>
      <c r="N1454" s="419">
        <f>M1454*(1-'Annexe 1. Taux de référence'!$E20)+N678*(1-'Annexe 1. Taux de référence'!$E20)</f>
        <v>0</v>
      </c>
      <c r="O1454" s="422">
        <f>O678*(1-'Annexe 1. Taux de référence'!$E20)</f>
        <v>0</v>
      </c>
      <c r="P1454" s="422">
        <f>P678*(1-'Annexe 1. Taux de référence'!$E20)</f>
        <v>0</v>
      </c>
      <c r="Q1454" s="423">
        <f>Q678*(1-'Annexe 1. Taux de référence'!$E20)</f>
        <v>0</v>
      </c>
      <c r="R1454" s="419">
        <f>R678*(1-'Annexe 1. Taux de référence'!$E20)</f>
        <v>0</v>
      </c>
      <c r="S1454" s="421">
        <f>S678*(1-'Annexe 1. Taux de référence'!$E20)</f>
        <v>0</v>
      </c>
      <c r="T1454" s="421">
        <f>T678*(1-'Annexe 1. Taux de référence'!$E20)</f>
        <v>0</v>
      </c>
      <c r="U1454" s="421">
        <f>U678*(1-'Annexe 1. Taux de référence'!$E20)</f>
        <v>0</v>
      </c>
      <c r="V1454" s="421">
        <f>V678*(1-'Annexe 1. Taux de référence'!$E20)</f>
        <v>0</v>
      </c>
      <c r="W1454" s="421">
        <f>W678*(1-'Annexe 1. Taux de référence'!$E20)</f>
        <v>0</v>
      </c>
      <c r="X1454" s="422">
        <f>X678*(1-'Annexe 1. Taux de référence'!$E20)</f>
        <v>0</v>
      </c>
      <c r="Y1454" s="421">
        <f>Y678*(1-'Annexe 1. Taux de référence'!$E20)</f>
        <v>0</v>
      </c>
      <c r="Z1454" s="421">
        <f>Z678*(1-'Annexe 1. Taux de référence'!$E20)</f>
        <v>0</v>
      </c>
      <c r="AA1454" s="421">
        <f>AA678*(1-'Annexe 1. Taux de référence'!$E20)</f>
        <v>0</v>
      </c>
      <c r="AB1454" s="421">
        <f>AB678*(1-'Annexe 1. Taux de référence'!$E20)</f>
        <v>0</v>
      </c>
      <c r="AC1454" s="408">
        <f t="shared" si="615"/>
        <v>0</v>
      </c>
      <c r="AD1454" s="830"/>
      <c r="AE1454" s="831"/>
      <c r="AF1454" s="832"/>
    </row>
    <row r="1455" spans="1:32" ht="27.75" customHeight="1" outlineLevel="1" x14ac:dyDescent="0.2">
      <c r="A1455" s="11">
        <v>247</v>
      </c>
      <c r="B1455" s="669"/>
      <c r="C1455" s="670"/>
      <c r="D1455" s="298"/>
      <c r="E1455" s="298"/>
      <c r="F1455" s="859" t="s">
        <v>532</v>
      </c>
      <c r="G1455" s="860"/>
      <c r="H1455" s="860"/>
      <c r="I1455" s="860"/>
      <c r="J1455" s="860"/>
      <c r="K1455" s="860"/>
      <c r="L1455" s="861"/>
      <c r="M1455" s="408">
        <f t="shared" si="619"/>
        <v>0</v>
      </c>
      <c r="N1455" s="419">
        <f>M1455*(1-'Annexe 1. Taux de référence'!$E21)+N679*(1-'Annexe 1. Taux de référence'!$E21)</f>
        <v>0</v>
      </c>
      <c r="O1455" s="422">
        <f>O679*(1-'Annexe 1. Taux de référence'!$E21)</f>
        <v>0</v>
      </c>
      <c r="P1455" s="422">
        <f>P679*(1-'Annexe 1. Taux de référence'!$E21)</f>
        <v>0</v>
      </c>
      <c r="Q1455" s="423">
        <f>Q679*(1-'Annexe 1. Taux de référence'!$E21)</f>
        <v>0</v>
      </c>
      <c r="R1455" s="419">
        <f>R679*(1-'Annexe 1. Taux de référence'!$E21)</f>
        <v>0</v>
      </c>
      <c r="S1455" s="421">
        <f>S679*(1-'Annexe 1. Taux de référence'!$E21)</f>
        <v>0</v>
      </c>
      <c r="T1455" s="421">
        <f>T679*(1-'Annexe 1. Taux de référence'!$E21)</f>
        <v>0</v>
      </c>
      <c r="U1455" s="421">
        <f>U679*(1-'Annexe 1. Taux de référence'!$E21)</f>
        <v>0</v>
      </c>
      <c r="V1455" s="421">
        <f>V679*(1-'Annexe 1. Taux de référence'!$E21)</f>
        <v>0</v>
      </c>
      <c r="W1455" s="421">
        <f>W679*(1-'Annexe 1. Taux de référence'!$E21)</f>
        <v>0</v>
      </c>
      <c r="X1455" s="422">
        <f>X679*(1-'Annexe 1. Taux de référence'!$E21)</f>
        <v>0</v>
      </c>
      <c r="Y1455" s="421">
        <f>Y679*(1-'Annexe 1. Taux de référence'!$E21)</f>
        <v>0</v>
      </c>
      <c r="Z1455" s="421">
        <f>Z679*(1-'Annexe 1. Taux de référence'!$E21)</f>
        <v>0</v>
      </c>
      <c r="AA1455" s="421">
        <f>AA679*(1-'Annexe 1. Taux de référence'!$E21)</f>
        <v>0</v>
      </c>
      <c r="AB1455" s="421">
        <f>AB679*(1-'Annexe 1. Taux de référence'!$E21)</f>
        <v>0</v>
      </c>
      <c r="AC1455" s="408">
        <f t="shared" si="615"/>
        <v>0</v>
      </c>
      <c r="AD1455" s="833"/>
      <c r="AE1455" s="834"/>
      <c r="AF1455" s="835"/>
    </row>
    <row r="1456" spans="1:32" ht="15" customHeight="1" outlineLevel="1" x14ac:dyDescent="0.2">
      <c r="A1456" s="11">
        <v>129</v>
      </c>
      <c r="B1456" s="669"/>
      <c r="C1456" s="298"/>
      <c r="D1456" s="844" t="s">
        <v>13</v>
      </c>
      <c r="E1456" s="845"/>
      <c r="F1456" s="845"/>
      <c r="G1456" s="845"/>
      <c r="H1456" s="845"/>
      <c r="I1456" s="845"/>
      <c r="J1456" s="845"/>
      <c r="K1456" s="845"/>
      <c r="L1456" s="845"/>
      <c r="M1456" s="845"/>
      <c r="N1456" s="845"/>
      <c r="O1456" s="845"/>
      <c r="P1456" s="845"/>
      <c r="Q1456" s="845"/>
      <c r="R1456" s="845"/>
      <c r="S1456" s="845"/>
      <c r="T1456" s="845"/>
      <c r="U1456" s="845"/>
      <c r="V1456" s="845"/>
      <c r="W1456" s="845"/>
      <c r="X1456" s="845"/>
      <c r="Y1456" s="845"/>
      <c r="Z1456" s="845"/>
      <c r="AA1456" s="845"/>
      <c r="AB1456" s="845"/>
      <c r="AC1456" s="845"/>
      <c r="AD1456" s="845"/>
      <c r="AE1456" s="845"/>
      <c r="AF1456" s="846"/>
    </row>
    <row r="1457" spans="1:32" ht="15" customHeight="1" outlineLevel="1" x14ac:dyDescent="0.2">
      <c r="A1457" s="11">
        <v>130</v>
      </c>
      <c r="B1457" s="669"/>
      <c r="C1457" s="298"/>
      <c r="D1457" s="298"/>
      <c r="E1457" s="918" t="s">
        <v>14</v>
      </c>
      <c r="F1457" s="919"/>
      <c r="G1457" s="919"/>
      <c r="H1457" s="919"/>
      <c r="I1457" s="919"/>
      <c r="J1457" s="919"/>
      <c r="K1457" s="919"/>
      <c r="L1457" s="920"/>
      <c r="M1457" s="407">
        <f>SUBTOTAL(9,M1458:M1460)</f>
        <v>0</v>
      </c>
      <c r="N1457" s="410">
        <f t="shared" ref="N1457:AC1457" si="620">SUBTOTAL(9,N1458:N1460)</f>
        <v>0</v>
      </c>
      <c r="O1457" s="414">
        <f t="shared" si="620"/>
        <v>0</v>
      </c>
      <c r="P1457" s="414">
        <f t="shared" si="620"/>
        <v>0</v>
      </c>
      <c r="Q1457" s="415">
        <f t="shared" si="620"/>
        <v>0</v>
      </c>
      <c r="R1457" s="410">
        <f t="shared" si="620"/>
        <v>0</v>
      </c>
      <c r="S1457" s="414">
        <f t="shared" si="620"/>
        <v>0</v>
      </c>
      <c r="T1457" s="413">
        <f t="shared" si="620"/>
        <v>0</v>
      </c>
      <c r="U1457" s="413">
        <f t="shared" si="620"/>
        <v>0</v>
      </c>
      <c r="V1457" s="413">
        <f t="shared" si="620"/>
        <v>0</v>
      </c>
      <c r="W1457" s="413">
        <f t="shared" si="620"/>
        <v>0</v>
      </c>
      <c r="X1457" s="413">
        <f t="shared" si="620"/>
        <v>0</v>
      </c>
      <c r="Y1457" s="413">
        <f t="shared" si="620"/>
        <v>0</v>
      </c>
      <c r="Z1457" s="413">
        <f t="shared" si="620"/>
        <v>0</v>
      </c>
      <c r="AA1457" s="413">
        <f t="shared" si="620"/>
        <v>0</v>
      </c>
      <c r="AB1457" s="411">
        <f t="shared" si="620"/>
        <v>0</v>
      </c>
      <c r="AC1457" s="407">
        <f t="shared" si="620"/>
        <v>0</v>
      </c>
      <c r="AD1457" s="1440"/>
      <c r="AE1457" s="828"/>
      <c r="AF1457" s="829"/>
    </row>
    <row r="1458" spans="1:32" ht="15" customHeight="1" outlineLevel="1" x14ac:dyDescent="0.2">
      <c r="A1458" s="11">
        <v>131</v>
      </c>
      <c r="B1458" s="669"/>
      <c r="C1458" s="298"/>
      <c r="D1458" s="298"/>
      <c r="E1458" s="299"/>
      <c r="F1458" s="856" t="s">
        <v>112</v>
      </c>
      <c r="G1458" s="857"/>
      <c r="H1458" s="857"/>
      <c r="I1458" s="857"/>
      <c r="J1458" s="857"/>
      <c r="K1458" s="857"/>
      <c r="L1458" s="858"/>
      <c r="M1458" s="408">
        <f t="shared" ref="M1458:M1460" si="621">M682</f>
        <v>0</v>
      </c>
      <c r="N1458" s="419">
        <f>M1458*(1-'Annexe 1. Taux de référence'!$E24)+N682*(1-'Annexe 1. Taux de référence'!$E24)</f>
        <v>0</v>
      </c>
      <c r="O1458" s="422">
        <f>O682*(1-'Annexe 1. Taux de référence'!$E24)</f>
        <v>0</v>
      </c>
      <c r="P1458" s="422">
        <f>P682*(1-'Annexe 1. Taux de référence'!$E24)</f>
        <v>0</v>
      </c>
      <c r="Q1458" s="423">
        <f>Q682*(1-'Annexe 1. Taux de référence'!$E24)</f>
        <v>0</v>
      </c>
      <c r="R1458" s="419">
        <f>R682*(1-'Annexe 1. Taux de référence'!$E24)</f>
        <v>0</v>
      </c>
      <c r="S1458" s="421">
        <f>S682*(1-'Annexe 1. Taux de référence'!$E24)</f>
        <v>0</v>
      </c>
      <c r="T1458" s="421">
        <f>T682*(1-'Annexe 1. Taux de référence'!$E24)</f>
        <v>0</v>
      </c>
      <c r="U1458" s="421">
        <f>U682*(1-'Annexe 1. Taux de référence'!$E24)</f>
        <v>0</v>
      </c>
      <c r="V1458" s="421">
        <f>V682*(1-'Annexe 1. Taux de référence'!$E24)</f>
        <v>0</v>
      </c>
      <c r="W1458" s="421">
        <f>W682*(1-'Annexe 1. Taux de référence'!$E24)</f>
        <v>0</v>
      </c>
      <c r="X1458" s="422">
        <f>X682*(1-'Annexe 1. Taux de référence'!$E24)</f>
        <v>0</v>
      </c>
      <c r="Y1458" s="421">
        <f>Y682*(1-'Annexe 1. Taux de référence'!$E24)</f>
        <v>0</v>
      </c>
      <c r="Z1458" s="421">
        <f>Z682*(1-'Annexe 1. Taux de référence'!$E24)</f>
        <v>0</v>
      </c>
      <c r="AA1458" s="421">
        <f>AA682*(1-'Annexe 1. Taux de référence'!$E24)</f>
        <v>0</v>
      </c>
      <c r="AB1458" s="421">
        <f>AB682*(1-'Annexe 1. Taux de référence'!$E24)</f>
        <v>0</v>
      </c>
      <c r="AC1458" s="408">
        <f t="shared" ref="AC1458:AC1460" si="622">AC682</f>
        <v>0</v>
      </c>
      <c r="AD1458" s="830"/>
      <c r="AE1458" s="831"/>
      <c r="AF1458" s="832"/>
    </row>
    <row r="1459" spans="1:32" ht="15" customHeight="1" outlineLevel="1" x14ac:dyDescent="0.2">
      <c r="A1459" s="11">
        <v>132</v>
      </c>
      <c r="B1459" s="669"/>
      <c r="C1459" s="298"/>
      <c r="D1459" s="298"/>
      <c r="E1459" s="299"/>
      <c r="F1459" s="915" t="s">
        <v>113</v>
      </c>
      <c r="G1459" s="916"/>
      <c r="H1459" s="916"/>
      <c r="I1459" s="916"/>
      <c r="J1459" s="916"/>
      <c r="K1459" s="916"/>
      <c r="L1459" s="917"/>
      <c r="M1459" s="408">
        <f t="shared" si="621"/>
        <v>0</v>
      </c>
      <c r="N1459" s="419">
        <f>M1459*(1-'Annexe 1. Taux de référence'!$E25)+N683*(1-'Annexe 1. Taux de référence'!$E25)</f>
        <v>0</v>
      </c>
      <c r="O1459" s="422">
        <f>O683*(1-'Annexe 1. Taux de référence'!$E25)</f>
        <v>0</v>
      </c>
      <c r="P1459" s="422">
        <f>P683*(1-'Annexe 1. Taux de référence'!$E25)</f>
        <v>0</v>
      </c>
      <c r="Q1459" s="423">
        <f>Q683*(1-'Annexe 1. Taux de référence'!$E25)</f>
        <v>0</v>
      </c>
      <c r="R1459" s="419">
        <f>R683*(1-'Annexe 1. Taux de référence'!$E25)</f>
        <v>0</v>
      </c>
      <c r="S1459" s="421">
        <f>S683*(1-'Annexe 1. Taux de référence'!$E25)</f>
        <v>0</v>
      </c>
      <c r="T1459" s="421">
        <f>T683*(1-'Annexe 1. Taux de référence'!$E25)</f>
        <v>0</v>
      </c>
      <c r="U1459" s="421">
        <f>U683*(1-'Annexe 1. Taux de référence'!$E25)</f>
        <v>0</v>
      </c>
      <c r="V1459" s="421">
        <f>V683*(1-'Annexe 1. Taux de référence'!$E25)</f>
        <v>0</v>
      </c>
      <c r="W1459" s="421">
        <f>W683*(1-'Annexe 1. Taux de référence'!$E25)</f>
        <v>0</v>
      </c>
      <c r="X1459" s="422">
        <f>X683*(1-'Annexe 1. Taux de référence'!$E25)</f>
        <v>0</v>
      </c>
      <c r="Y1459" s="421">
        <f>Y683*(1-'Annexe 1. Taux de référence'!$E25)</f>
        <v>0</v>
      </c>
      <c r="Z1459" s="421">
        <f>Z683*(1-'Annexe 1. Taux de référence'!$E25)</f>
        <v>0</v>
      </c>
      <c r="AA1459" s="421">
        <f>AA683*(1-'Annexe 1. Taux de référence'!$E25)</f>
        <v>0</v>
      </c>
      <c r="AB1459" s="421">
        <f>AB683*(1-'Annexe 1. Taux de référence'!$E25)</f>
        <v>0</v>
      </c>
      <c r="AC1459" s="408">
        <f t="shared" si="622"/>
        <v>0</v>
      </c>
      <c r="AD1459" s="830"/>
      <c r="AE1459" s="831"/>
      <c r="AF1459" s="832"/>
    </row>
    <row r="1460" spans="1:32" ht="15" customHeight="1" outlineLevel="1" x14ac:dyDescent="0.2">
      <c r="A1460" s="11">
        <v>133</v>
      </c>
      <c r="B1460" s="669"/>
      <c r="C1460" s="298"/>
      <c r="D1460" s="298"/>
      <c r="E1460" s="299"/>
      <c r="F1460" s="859" t="s">
        <v>557</v>
      </c>
      <c r="G1460" s="860"/>
      <c r="H1460" s="860"/>
      <c r="I1460" s="860"/>
      <c r="J1460" s="860"/>
      <c r="K1460" s="860"/>
      <c r="L1460" s="861"/>
      <c r="M1460" s="408">
        <f t="shared" si="621"/>
        <v>0</v>
      </c>
      <c r="N1460" s="419">
        <f>M1460*(1-'Annexe 1. Taux de référence'!$E26)+N684*(1-'Annexe 1. Taux de référence'!$E26)</f>
        <v>0</v>
      </c>
      <c r="O1460" s="422">
        <f>O684*(1-'Annexe 1. Taux de référence'!$E26)</f>
        <v>0</v>
      </c>
      <c r="P1460" s="422">
        <f>P684*(1-'Annexe 1. Taux de référence'!$E26)</f>
        <v>0</v>
      </c>
      <c r="Q1460" s="423">
        <f>Q684*(1-'Annexe 1. Taux de référence'!$E26)</f>
        <v>0</v>
      </c>
      <c r="R1460" s="419">
        <f>R684*(1-'Annexe 1. Taux de référence'!$E26)</f>
        <v>0</v>
      </c>
      <c r="S1460" s="421">
        <f>S684*(1-'Annexe 1. Taux de référence'!$E26)</f>
        <v>0</v>
      </c>
      <c r="T1460" s="421">
        <f>T684*(1-'Annexe 1. Taux de référence'!$E26)</f>
        <v>0</v>
      </c>
      <c r="U1460" s="421">
        <f>U684*(1-'Annexe 1. Taux de référence'!$E26)</f>
        <v>0</v>
      </c>
      <c r="V1460" s="421">
        <f>V684*(1-'Annexe 1. Taux de référence'!$E26)</f>
        <v>0</v>
      </c>
      <c r="W1460" s="421">
        <f>W684*(1-'Annexe 1. Taux de référence'!$E26)</f>
        <v>0</v>
      </c>
      <c r="X1460" s="422">
        <f>X684*(1-'Annexe 1. Taux de référence'!$E26)</f>
        <v>0</v>
      </c>
      <c r="Y1460" s="421">
        <f>Y684*(1-'Annexe 1. Taux de référence'!$E26)</f>
        <v>0</v>
      </c>
      <c r="Z1460" s="421">
        <f>Z684*(1-'Annexe 1. Taux de référence'!$E26)</f>
        <v>0</v>
      </c>
      <c r="AA1460" s="421">
        <f>AA684*(1-'Annexe 1. Taux de référence'!$E26)</f>
        <v>0</v>
      </c>
      <c r="AB1460" s="421">
        <f>AB684*(1-'Annexe 1. Taux de référence'!$E26)</f>
        <v>0</v>
      </c>
      <c r="AC1460" s="408">
        <f t="shared" si="622"/>
        <v>0</v>
      </c>
      <c r="AD1460" s="830"/>
      <c r="AE1460" s="831"/>
      <c r="AF1460" s="832"/>
    </row>
    <row r="1461" spans="1:32" ht="15" customHeight="1" outlineLevel="1" x14ac:dyDescent="0.2">
      <c r="A1461" s="11">
        <v>134</v>
      </c>
      <c r="B1461" s="669"/>
      <c r="C1461" s="298"/>
      <c r="D1461" s="298"/>
      <c r="E1461" s="853" t="s">
        <v>15</v>
      </c>
      <c r="F1461" s="854"/>
      <c r="G1461" s="854"/>
      <c r="H1461" s="854"/>
      <c r="I1461" s="854"/>
      <c r="J1461" s="854"/>
      <c r="K1461" s="854"/>
      <c r="L1461" s="855"/>
      <c r="M1461" s="407">
        <f>SUBTOTAL(9,M1462:M1464)</f>
        <v>0</v>
      </c>
      <c r="N1461" s="410">
        <f t="shared" ref="N1461:AC1461" si="623">SUBTOTAL(9,N1462:N1464)</f>
        <v>0</v>
      </c>
      <c r="O1461" s="414">
        <f t="shared" si="623"/>
        <v>0</v>
      </c>
      <c r="P1461" s="414">
        <f t="shared" si="623"/>
        <v>0</v>
      </c>
      <c r="Q1461" s="415">
        <f t="shared" si="623"/>
        <v>0</v>
      </c>
      <c r="R1461" s="410">
        <f t="shared" si="623"/>
        <v>0</v>
      </c>
      <c r="S1461" s="414">
        <f t="shared" si="623"/>
        <v>0</v>
      </c>
      <c r="T1461" s="413">
        <f t="shared" si="623"/>
        <v>0</v>
      </c>
      <c r="U1461" s="413">
        <f t="shared" si="623"/>
        <v>0</v>
      </c>
      <c r="V1461" s="413">
        <f t="shared" si="623"/>
        <v>0</v>
      </c>
      <c r="W1461" s="413">
        <f t="shared" si="623"/>
        <v>0</v>
      </c>
      <c r="X1461" s="413">
        <f t="shared" si="623"/>
        <v>0</v>
      </c>
      <c r="Y1461" s="413">
        <f t="shared" si="623"/>
        <v>0</v>
      </c>
      <c r="Z1461" s="413">
        <f t="shared" si="623"/>
        <v>0</v>
      </c>
      <c r="AA1461" s="413">
        <f t="shared" si="623"/>
        <v>0</v>
      </c>
      <c r="AB1461" s="411">
        <f t="shared" si="623"/>
        <v>0</v>
      </c>
      <c r="AC1461" s="407">
        <f t="shared" si="623"/>
        <v>0</v>
      </c>
      <c r="AD1461" s="830"/>
      <c r="AE1461" s="831"/>
      <c r="AF1461" s="832"/>
    </row>
    <row r="1462" spans="1:32" ht="15" customHeight="1" outlineLevel="1" x14ac:dyDescent="0.2">
      <c r="A1462" s="11">
        <v>135</v>
      </c>
      <c r="B1462" s="669"/>
      <c r="C1462" s="298"/>
      <c r="D1462" s="298"/>
      <c r="E1462" s="299"/>
      <c r="F1462" s="856" t="s">
        <v>109</v>
      </c>
      <c r="G1462" s="857"/>
      <c r="H1462" s="857"/>
      <c r="I1462" s="857"/>
      <c r="J1462" s="857"/>
      <c r="K1462" s="857"/>
      <c r="L1462" s="858"/>
      <c r="M1462" s="408">
        <f t="shared" ref="M1462:M1464" si="624">M686</f>
        <v>0</v>
      </c>
      <c r="N1462" s="419">
        <f>M1462*(1-'Annexe 1. Taux de référence'!$E28)+N686*(1-'Annexe 1. Taux de référence'!$E28)</f>
        <v>0</v>
      </c>
      <c r="O1462" s="422">
        <f>O686*(1-'Annexe 1. Taux de référence'!$E28)</f>
        <v>0</v>
      </c>
      <c r="P1462" s="422">
        <f>P686*(1-'Annexe 1. Taux de référence'!$E28)</f>
        <v>0</v>
      </c>
      <c r="Q1462" s="423">
        <f>Q686*(1-'Annexe 1. Taux de référence'!$E28)</f>
        <v>0</v>
      </c>
      <c r="R1462" s="419">
        <f>R686*(1-'Annexe 1. Taux de référence'!$E28)</f>
        <v>0</v>
      </c>
      <c r="S1462" s="421">
        <f>S686*(1-'Annexe 1. Taux de référence'!$E28)</f>
        <v>0</v>
      </c>
      <c r="T1462" s="421">
        <f>T686*(1-'Annexe 1. Taux de référence'!$E28)</f>
        <v>0</v>
      </c>
      <c r="U1462" s="421">
        <f>U686*(1-'Annexe 1. Taux de référence'!$E28)</f>
        <v>0</v>
      </c>
      <c r="V1462" s="421">
        <f>V686*(1-'Annexe 1. Taux de référence'!$E28)</f>
        <v>0</v>
      </c>
      <c r="W1462" s="421">
        <f>W686*(1-'Annexe 1. Taux de référence'!$E28)</f>
        <v>0</v>
      </c>
      <c r="X1462" s="422">
        <f>X686*(1-'Annexe 1. Taux de référence'!$E28)</f>
        <v>0</v>
      </c>
      <c r="Y1462" s="421">
        <f>Y686*(1-'Annexe 1. Taux de référence'!$E28)</f>
        <v>0</v>
      </c>
      <c r="Z1462" s="421">
        <f>Z686*(1-'Annexe 1. Taux de référence'!$E28)</f>
        <v>0</v>
      </c>
      <c r="AA1462" s="421">
        <f>AA686*(1-'Annexe 1. Taux de référence'!$E28)</f>
        <v>0</v>
      </c>
      <c r="AB1462" s="421">
        <f>AB686*(1-'Annexe 1. Taux de référence'!$E28)</f>
        <v>0</v>
      </c>
      <c r="AC1462" s="408">
        <f t="shared" ref="AC1462:AC1464" si="625">AC686</f>
        <v>0</v>
      </c>
      <c r="AD1462" s="830"/>
      <c r="AE1462" s="831"/>
      <c r="AF1462" s="832"/>
    </row>
    <row r="1463" spans="1:32" ht="15" customHeight="1" outlineLevel="1" x14ac:dyDescent="0.2">
      <c r="A1463" s="11">
        <v>136</v>
      </c>
      <c r="B1463" s="669"/>
      <c r="C1463" s="298"/>
      <c r="D1463" s="298"/>
      <c r="E1463" s="299"/>
      <c r="F1463" s="915" t="s">
        <v>110</v>
      </c>
      <c r="G1463" s="916"/>
      <c r="H1463" s="916"/>
      <c r="I1463" s="916"/>
      <c r="J1463" s="916"/>
      <c r="K1463" s="916"/>
      <c r="L1463" s="917"/>
      <c r="M1463" s="408">
        <f t="shared" si="624"/>
        <v>0</v>
      </c>
      <c r="N1463" s="419">
        <f>M1463*(1-'Annexe 1. Taux de référence'!$E29)+N687*(1-'Annexe 1. Taux de référence'!$E29)</f>
        <v>0</v>
      </c>
      <c r="O1463" s="422">
        <f>O687*(1-'Annexe 1. Taux de référence'!$E29)</f>
        <v>0</v>
      </c>
      <c r="P1463" s="422">
        <f>P687*(1-'Annexe 1. Taux de référence'!$E29)</f>
        <v>0</v>
      </c>
      <c r="Q1463" s="423">
        <f>Q687*(1-'Annexe 1. Taux de référence'!$E29)</f>
        <v>0</v>
      </c>
      <c r="R1463" s="419">
        <f>R687*(1-'Annexe 1. Taux de référence'!$E29)</f>
        <v>0</v>
      </c>
      <c r="S1463" s="421">
        <f>S687*(1-'Annexe 1. Taux de référence'!$E29)</f>
        <v>0</v>
      </c>
      <c r="T1463" s="421">
        <f>T687*(1-'Annexe 1. Taux de référence'!$E29)</f>
        <v>0</v>
      </c>
      <c r="U1463" s="421">
        <f>U687*(1-'Annexe 1. Taux de référence'!$E29)</f>
        <v>0</v>
      </c>
      <c r="V1463" s="421">
        <f>V687*(1-'Annexe 1. Taux de référence'!$E29)</f>
        <v>0</v>
      </c>
      <c r="W1463" s="421">
        <f>W687*(1-'Annexe 1. Taux de référence'!$E29)</f>
        <v>0</v>
      </c>
      <c r="X1463" s="422">
        <f>X687*(1-'Annexe 1. Taux de référence'!$E29)</f>
        <v>0</v>
      </c>
      <c r="Y1463" s="421">
        <f>Y687*(1-'Annexe 1. Taux de référence'!$E29)</f>
        <v>0</v>
      </c>
      <c r="Z1463" s="421">
        <f>Z687*(1-'Annexe 1. Taux de référence'!$E29)</f>
        <v>0</v>
      </c>
      <c r="AA1463" s="421">
        <f>AA687*(1-'Annexe 1. Taux de référence'!$E29)</f>
        <v>0</v>
      </c>
      <c r="AB1463" s="421">
        <f>AB687*(1-'Annexe 1. Taux de référence'!$E29)</f>
        <v>0</v>
      </c>
      <c r="AC1463" s="408">
        <f t="shared" si="625"/>
        <v>0</v>
      </c>
      <c r="AD1463" s="830"/>
      <c r="AE1463" s="831"/>
      <c r="AF1463" s="832"/>
    </row>
    <row r="1464" spans="1:32" ht="15" customHeight="1" outlineLevel="1" x14ac:dyDescent="0.2">
      <c r="A1464" s="11">
        <v>137</v>
      </c>
      <c r="B1464" s="669"/>
      <c r="C1464" s="298"/>
      <c r="D1464" s="298"/>
      <c r="E1464" s="299"/>
      <c r="F1464" s="859" t="s">
        <v>111</v>
      </c>
      <c r="G1464" s="860"/>
      <c r="H1464" s="860"/>
      <c r="I1464" s="860"/>
      <c r="J1464" s="860"/>
      <c r="K1464" s="860"/>
      <c r="L1464" s="861"/>
      <c r="M1464" s="408">
        <f t="shared" si="624"/>
        <v>0</v>
      </c>
      <c r="N1464" s="419">
        <f>M1464*(1-'Annexe 1. Taux de référence'!$E30)+N688*(1-'Annexe 1. Taux de référence'!$E30)</f>
        <v>0</v>
      </c>
      <c r="O1464" s="422">
        <f>O688*(1-'Annexe 1. Taux de référence'!$E30)</f>
        <v>0</v>
      </c>
      <c r="P1464" s="422">
        <f>P688*(1-'Annexe 1. Taux de référence'!$E30)</f>
        <v>0</v>
      </c>
      <c r="Q1464" s="423">
        <f>Q688*(1-'Annexe 1. Taux de référence'!$E30)</f>
        <v>0</v>
      </c>
      <c r="R1464" s="419">
        <f>R688*(1-'Annexe 1. Taux de référence'!$E30)</f>
        <v>0</v>
      </c>
      <c r="S1464" s="421">
        <f>S688*(1-'Annexe 1. Taux de référence'!$E30)</f>
        <v>0</v>
      </c>
      <c r="T1464" s="421">
        <f>T688*(1-'Annexe 1. Taux de référence'!$E30)</f>
        <v>0</v>
      </c>
      <c r="U1464" s="421">
        <f>U688*(1-'Annexe 1. Taux de référence'!$E30)</f>
        <v>0</v>
      </c>
      <c r="V1464" s="421">
        <f>V688*(1-'Annexe 1. Taux de référence'!$E30)</f>
        <v>0</v>
      </c>
      <c r="W1464" s="421">
        <f>W688*(1-'Annexe 1. Taux de référence'!$E30)</f>
        <v>0</v>
      </c>
      <c r="X1464" s="422">
        <f>X688*(1-'Annexe 1. Taux de référence'!$E30)</f>
        <v>0</v>
      </c>
      <c r="Y1464" s="421">
        <f>Y688*(1-'Annexe 1. Taux de référence'!$E30)</f>
        <v>0</v>
      </c>
      <c r="Z1464" s="421">
        <f>Z688*(1-'Annexe 1. Taux de référence'!$E30)</f>
        <v>0</v>
      </c>
      <c r="AA1464" s="421">
        <f>AA688*(1-'Annexe 1. Taux de référence'!$E30)</f>
        <v>0</v>
      </c>
      <c r="AB1464" s="421">
        <f>AB688*(1-'Annexe 1. Taux de référence'!$E30)</f>
        <v>0</v>
      </c>
      <c r="AC1464" s="408">
        <f t="shared" si="625"/>
        <v>0</v>
      </c>
      <c r="AD1464" s="830"/>
      <c r="AE1464" s="831"/>
      <c r="AF1464" s="832"/>
    </row>
    <row r="1465" spans="1:32" ht="15" customHeight="1" outlineLevel="1" x14ac:dyDescent="0.2">
      <c r="A1465" s="11">
        <v>138</v>
      </c>
      <c r="B1465" s="669"/>
      <c r="C1465" s="298"/>
      <c r="D1465" s="298"/>
      <c r="E1465" s="853" t="s">
        <v>18</v>
      </c>
      <c r="F1465" s="854"/>
      <c r="G1465" s="854"/>
      <c r="H1465" s="854"/>
      <c r="I1465" s="854"/>
      <c r="J1465" s="854"/>
      <c r="K1465" s="854"/>
      <c r="L1465" s="855"/>
      <c r="M1465" s="407">
        <f>SUBTOTAL(9,M1466:M1468)</f>
        <v>0</v>
      </c>
      <c r="N1465" s="410">
        <f t="shared" ref="N1465:AC1465" si="626">SUBTOTAL(9,N1466:N1468)</f>
        <v>0</v>
      </c>
      <c r="O1465" s="414">
        <f t="shared" si="626"/>
        <v>0</v>
      </c>
      <c r="P1465" s="414">
        <f t="shared" si="626"/>
        <v>0</v>
      </c>
      <c r="Q1465" s="415">
        <f t="shared" si="626"/>
        <v>0</v>
      </c>
      <c r="R1465" s="410">
        <f t="shared" si="626"/>
        <v>0</v>
      </c>
      <c r="S1465" s="414">
        <f t="shared" si="626"/>
        <v>0</v>
      </c>
      <c r="T1465" s="413">
        <f t="shared" si="626"/>
        <v>0</v>
      </c>
      <c r="U1465" s="413">
        <f t="shared" si="626"/>
        <v>0</v>
      </c>
      <c r="V1465" s="413">
        <f t="shared" si="626"/>
        <v>0</v>
      </c>
      <c r="W1465" s="413">
        <f t="shared" si="626"/>
        <v>0</v>
      </c>
      <c r="X1465" s="413">
        <f t="shared" si="626"/>
        <v>0</v>
      </c>
      <c r="Y1465" s="413">
        <f t="shared" si="626"/>
        <v>0</v>
      </c>
      <c r="Z1465" s="413">
        <f t="shared" si="626"/>
        <v>0</v>
      </c>
      <c r="AA1465" s="413">
        <f t="shared" si="626"/>
        <v>0</v>
      </c>
      <c r="AB1465" s="411">
        <f t="shared" si="626"/>
        <v>0</v>
      </c>
      <c r="AC1465" s="407">
        <f t="shared" si="626"/>
        <v>0</v>
      </c>
      <c r="AD1465" s="830"/>
      <c r="AE1465" s="831"/>
      <c r="AF1465" s="832"/>
    </row>
    <row r="1466" spans="1:32" ht="15" customHeight="1" outlineLevel="1" x14ac:dyDescent="0.2">
      <c r="A1466" s="11">
        <v>139</v>
      </c>
      <c r="B1466" s="669"/>
      <c r="C1466" s="298"/>
      <c r="D1466" s="298"/>
      <c r="E1466" s="299"/>
      <c r="F1466" s="856" t="s">
        <v>114</v>
      </c>
      <c r="G1466" s="857"/>
      <c r="H1466" s="857"/>
      <c r="I1466" s="857"/>
      <c r="J1466" s="857"/>
      <c r="K1466" s="857"/>
      <c r="L1466" s="858"/>
      <c r="M1466" s="408">
        <f t="shared" ref="M1466:M1468" si="627">M690</f>
        <v>0</v>
      </c>
      <c r="N1466" s="419">
        <f>M1466*(1-'Annexe 1. Taux de référence'!$E32)+N690*(1-'Annexe 1. Taux de référence'!$E32)</f>
        <v>0</v>
      </c>
      <c r="O1466" s="422">
        <f>O690*(1-'Annexe 1. Taux de référence'!$E32)</f>
        <v>0</v>
      </c>
      <c r="P1466" s="422">
        <f>P690*(1-'Annexe 1. Taux de référence'!$E32)</f>
        <v>0</v>
      </c>
      <c r="Q1466" s="423">
        <f>Q690*(1-'Annexe 1. Taux de référence'!$E32)</f>
        <v>0</v>
      </c>
      <c r="R1466" s="419">
        <f>R690*(1-'Annexe 1. Taux de référence'!$E32)</f>
        <v>0</v>
      </c>
      <c r="S1466" s="421">
        <f>S690*(1-'Annexe 1. Taux de référence'!$E32)</f>
        <v>0</v>
      </c>
      <c r="T1466" s="421">
        <f>T690*(1-'Annexe 1. Taux de référence'!$E32)</f>
        <v>0</v>
      </c>
      <c r="U1466" s="421">
        <f>U690*(1-'Annexe 1. Taux de référence'!$E32)</f>
        <v>0</v>
      </c>
      <c r="V1466" s="421">
        <f>V690*(1-'Annexe 1. Taux de référence'!$E32)</f>
        <v>0</v>
      </c>
      <c r="W1466" s="421">
        <f>W690*(1-'Annexe 1. Taux de référence'!$E32)</f>
        <v>0</v>
      </c>
      <c r="X1466" s="422">
        <f>X690*(1-'Annexe 1. Taux de référence'!$E32)</f>
        <v>0</v>
      </c>
      <c r="Y1466" s="421">
        <f>Y690*(1-'Annexe 1. Taux de référence'!$E32)</f>
        <v>0</v>
      </c>
      <c r="Z1466" s="421">
        <f>Z690*(1-'Annexe 1. Taux de référence'!$E32)</f>
        <v>0</v>
      </c>
      <c r="AA1466" s="421">
        <f>AA690*(1-'Annexe 1. Taux de référence'!$E32)</f>
        <v>0</v>
      </c>
      <c r="AB1466" s="421">
        <f>AB690*(1-'Annexe 1. Taux de référence'!$E32)</f>
        <v>0</v>
      </c>
      <c r="AC1466" s="408">
        <f t="shared" ref="AC1466:AC1468" si="628">AC690</f>
        <v>0</v>
      </c>
      <c r="AD1466" s="830"/>
      <c r="AE1466" s="831"/>
      <c r="AF1466" s="832"/>
    </row>
    <row r="1467" spans="1:32" ht="15" customHeight="1" outlineLevel="1" x14ac:dyDescent="0.2">
      <c r="A1467" s="11">
        <v>140</v>
      </c>
      <c r="B1467" s="669"/>
      <c r="C1467" s="298"/>
      <c r="D1467" s="298"/>
      <c r="E1467" s="299"/>
      <c r="F1467" s="915" t="s">
        <v>115</v>
      </c>
      <c r="G1467" s="916"/>
      <c r="H1467" s="916"/>
      <c r="I1467" s="916"/>
      <c r="J1467" s="916"/>
      <c r="K1467" s="916"/>
      <c r="L1467" s="917"/>
      <c r="M1467" s="408">
        <f t="shared" si="627"/>
        <v>0</v>
      </c>
      <c r="N1467" s="419">
        <f>M1467*(1-'Annexe 1. Taux de référence'!$E33)+N691*(1-'Annexe 1. Taux de référence'!$E33)</f>
        <v>0</v>
      </c>
      <c r="O1467" s="422">
        <f>O691*(1-'Annexe 1. Taux de référence'!$E33)</f>
        <v>0</v>
      </c>
      <c r="P1467" s="422">
        <f>P691*(1-'Annexe 1. Taux de référence'!$E33)</f>
        <v>0</v>
      </c>
      <c r="Q1467" s="423">
        <f>Q691*(1-'Annexe 1. Taux de référence'!$E33)</f>
        <v>0</v>
      </c>
      <c r="R1467" s="419">
        <f>R691*(1-'Annexe 1. Taux de référence'!$E33)</f>
        <v>0</v>
      </c>
      <c r="S1467" s="421">
        <f>S691*(1-'Annexe 1. Taux de référence'!$E33)</f>
        <v>0</v>
      </c>
      <c r="T1467" s="421">
        <f>T691*(1-'Annexe 1. Taux de référence'!$E33)</f>
        <v>0</v>
      </c>
      <c r="U1467" s="421">
        <f>U691*(1-'Annexe 1. Taux de référence'!$E33)</f>
        <v>0</v>
      </c>
      <c r="V1467" s="421">
        <f>V691*(1-'Annexe 1. Taux de référence'!$E33)</f>
        <v>0</v>
      </c>
      <c r="W1467" s="421">
        <f>W691*(1-'Annexe 1. Taux de référence'!$E33)</f>
        <v>0</v>
      </c>
      <c r="X1467" s="422">
        <f>X691*(1-'Annexe 1. Taux de référence'!$E33)</f>
        <v>0</v>
      </c>
      <c r="Y1467" s="421">
        <f>Y691*(1-'Annexe 1. Taux de référence'!$E33)</f>
        <v>0</v>
      </c>
      <c r="Z1467" s="421">
        <f>Z691*(1-'Annexe 1. Taux de référence'!$E33)</f>
        <v>0</v>
      </c>
      <c r="AA1467" s="421">
        <f>AA691*(1-'Annexe 1. Taux de référence'!$E33)</f>
        <v>0</v>
      </c>
      <c r="AB1467" s="421">
        <f>AB691*(1-'Annexe 1. Taux de référence'!$E33)</f>
        <v>0</v>
      </c>
      <c r="AC1467" s="408">
        <f t="shared" si="628"/>
        <v>0</v>
      </c>
      <c r="AD1467" s="830"/>
      <c r="AE1467" s="831"/>
      <c r="AF1467" s="832"/>
    </row>
    <row r="1468" spans="1:32" ht="15" customHeight="1" outlineLevel="1" x14ac:dyDescent="0.2">
      <c r="A1468" s="11">
        <v>141</v>
      </c>
      <c r="B1468" s="669"/>
      <c r="C1468" s="298"/>
      <c r="D1468" s="298"/>
      <c r="E1468" s="299"/>
      <c r="F1468" s="859" t="s">
        <v>558</v>
      </c>
      <c r="G1468" s="860"/>
      <c r="H1468" s="860"/>
      <c r="I1468" s="860"/>
      <c r="J1468" s="860"/>
      <c r="K1468" s="860"/>
      <c r="L1468" s="861"/>
      <c r="M1468" s="408">
        <f t="shared" si="627"/>
        <v>0</v>
      </c>
      <c r="N1468" s="419">
        <f>M1468*(1-'Annexe 1. Taux de référence'!$E34)+N692*(1-'Annexe 1. Taux de référence'!$E34)</f>
        <v>0</v>
      </c>
      <c r="O1468" s="422">
        <f>O692*(1-'Annexe 1. Taux de référence'!$E34)</f>
        <v>0</v>
      </c>
      <c r="P1468" s="422">
        <f>P692*(1-'Annexe 1. Taux de référence'!$E34)</f>
        <v>0</v>
      </c>
      <c r="Q1468" s="423">
        <f>Q692*(1-'Annexe 1. Taux de référence'!$E34)</f>
        <v>0</v>
      </c>
      <c r="R1468" s="419">
        <f>R692*(1-'Annexe 1. Taux de référence'!$E34)</f>
        <v>0</v>
      </c>
      <c r="S1468" s="421">
        <f>S692*(1-'Annexe 1. Taux de référence'!$E34)</f>
        <v>0</v>
      </c>
      <c r="T1468" s="421">
        <f>T692*(1-'Annexe 1. Taux de référence'!$E34)</f>
        <v>0</v>
      </c>
      <c r="U1468" s="421">
        <f>U692*(1-'Annexe 1. Taux de référence'!$E34)</f>
        <v>0</v>
      </c>
      <c r="V1468" s="421">
        <f>V692*(1-'Annexe 1. Taux de référence'!$E34)</f>
        <v>0</v>
      </c>
      <c r="W1468" s="421">
        <f>W692*(1-'Annexe 1. Taux de référence'!$E34)</f>
        <v>0</v>
      </c>
      <c r="X1468" s="422">
        <f>X692*(1-'Annexe 1. Taux de référence'!$E34)</f>
        <v>0</v>
      </c>
      <c r="Y1468" s="421">
        <f>Y692*(1-'Annexe 1. Taux de référence'!$E34)</f>
        <v>0</v>
      </c>
      <c r="Z1468" s="421">
        <f>Z692*(1-'Annexe 1. Taux de référence'!$E34)</f>
        <v>0</v>
      </c>
      <c r="AA1468" s="421">
        <f>AA692*(1-'Annexe 1. Taux de référence'!$E34)</f>
        <v>0</v>
      </c>
      <c r="AB1468" s="421">
        <f>AB692*(1-'Annexe 1. Taux de référence'!$E34)</f>
        <v>0</v>
      </c>
      <c r="AC1468" s="408">
        <f t="shared" si="628"/>
        <v>0</v>
      </c>
      <c r="AD1468" s="833"/>
      <c r="AE1468" s="834"/>
      <c r="AF1468" s="835"/>
    </row>
    <row r="1469" spans="1:32" ht="15" customHeight="1" outlineLevel="1" x14ac:dyDescent="0.2">
      <c r="A1469" s="11">
        <v>142</v>
      </c>
      <c r="B1469" s="669"/>
      <c r="C1469" s="298"/>
      <c r="D1469" s="844" t="s">
        <v>22</v>
      </c>
      <c r="E1469" s="845"/>
      <c r="F1469" s="845"/>
      <c r="G1469" s="845"/>
      <c r="H1469" s="845"/>
      <c r="I1469" s="845"/>
      <c r="J1469" s="845"/>
      <c r="K1469" s="845"/>
      <c r="L1469" s="845"/>
      <c r="M1469" s="845"/>
      <c r="N1469" s="845"/>
      <c r="O1469" s="845"/>
      <c r="P1469" s="845"/>
      <c r="Q1469" s="845"/>
      <c r="R1469" s="845"/>
      <c r="S1469" s="845"/>
      <c r="T1469" s="845"/>
      <c r="U1469" s="845"/>
      <c r="V1469" s="845"/>
      <c r="W1469" s="845"/>
      <c r="X1469" s="845"/>
      <c r="Y1469" s="845"/>
      <c r="Z1469" s="845"/>
      <c r="AA1469" s="845"/>
      <c r="AB1469" s="845"/>
      <c r="AC1469" s="845"/>
      <c r="AD1469" s="845"/>
      <c r="AE1469" s="845"/>
      <c r="AF1469" s="846"/>
    </row>
    <row r="1470" spans="1:32" ht="15" customHeight="1" outlineLevel="1" x14ac:dyDescent="0.2">
      <c r="A1470" s="11">
        <v>143</v>
      </c>
      <c r="B1470" s="669"/>
      <c r="C1470" s="298"/>
      <c r="D1470" s="298"/>
      <c r="E1470" s="918" t="s">
        <v>118</v>
      </c>
      <c r="F1470" s="919"/>
      <c r="G1470" s="919"/>
      <c r="H1470" s="919"/>
      <c r="I1470" s="919"/>
      <c r="J1470" s="919"/>
      <c r="K1470" s="919"/>
      <c r="L1470" s="920"/>
      <c r="M1470" s="407">
        <f>SUBTOTAL(9,M1471:M1472)</f>
        <v>0</v>
      </c>
      <c r="N1470" s="410">
        <f t="shared" ref="N1470:AC1470" si="629">SUBTOTAL(9,N1471:N1472)</f>
        <v>0</v>
      </c>
      <c r="O1470" s="414">
        <f t="shared" si="629"/>
        <v>0</v>
      </c>
      <c r="P1470" s="414">
        <f t="shared" si="629"/>
        <v>0</v>
      </c>
      <c r="Q1470" s="415">
        <f t="shared" si="629"/>
        <v>0</v>
      </c>
      <c r="R1470" s="410">
        <f t="shared" si="629"/>
        <v>0</v>
      </c>
      <c r="S1470" s="414">
        <f t="shared" si="629"/>
        <v>0</v>
      </c>
      <c r="T1470" s="413">
        <f t="shared" si="629"/>
        <v>0</v>
      </c>
      <c r="U1470" s="413">
        <f t="shared" si="629"/>
        <v>0</v>
      </c>
      <c r="V1470" s="413">
        <f t="shared" si="629"/>
        <v>0</v>
      </c>
      <c r="W1470" s="413">
        <f t="shared" si="629"/>
        <v>0</v>
      </c>
      <c r="X1470" s="413">
        <f t="shared" si="629"/>
        <v>0</v>
      </c>
      <c r="Y1470" s="413">
        <f t="shared" si="629"/>
        <v>0</v>
      </c>
      <c r="Z1470" s="413">
        <f t="shared" si="629"/>
        <v>0</v>
      </c>
      <c r="AA1470" s="413">
        <f t="shared" si="629"/>
        <v>0</v>
      </c>
      <c r="AB1470" s="411">
        <f t="shared" si="629"/>
        <v>0</v>
      </c>
      <c r="AC1470" s="407">
        <f t="shared" si="629"/>
        <v>0</v>
      </c>
      <c r="AD1470" s="1440"/>
      <c r="AE1470" s="1441"/>
      <c r="AF1470" s="1442"/>
    </row>
    <row r="1471" spans="1:32" ht="15" customHeight="1" outlineLevel="1" x14ac:dyDescent="0.2">
      <c r="A1471" s="11">
        <v>144</v>
      </c>
      <c r="B1471" s="669"/>
      <c r="C1471" s="298"/>
      <c r="D1471" s="298"/>
      <c r="E1471" s="299"/>
      <c r="F1471" s="856" t="s">
        <v>124</v>
      </c>
      <c r="G1471" s="857"/>
      <c r="H1471" s="857"/>
      <c r="I1471" s="857"/>
      <c r="J1471" s="857"/>
      <c r="K1471" s="857"/>
      <c r="L1471" s="858"/>
      <c r="M1471" s="408">
        <f t="shared" ref="M1471:M1472" si="630">M695</f>
        <v>0</v>
      </c>
      <c r="N1471" s="419">
        <f>M1471*(1-'Annexe 1. Taux de référence'!$E37)+N695*(1-'Annexe 1. Taux de référence'!$E37)</f>
        <v>0</v>
      </c>
      <c r="O1471" s="422">
        <f>O695*(1-'Annexe 1. Taux de référence'!$E37)</f>
        <v>0</v>
      </c>
      <c r="P1471" s="422">
        <f>P695*(1-'Annexe 1. Taux de référence'!$E37)</f>
        <v>0</v>
      </c>
      <c r="Q1471" s="423">
        <f>Q695*(1-'Annexe 1. Taux de référence'!$E37)</f>
        <v>0</v>
      </c>
      <c r="R1471" s="419">
        <f>R695*(1-'Annexe 1. Taux de référence'!$E37)</f>
        <v>0</v>
      </c>
      <c r="S1471" s="421">
        <f>S695*(1-'Annexe 1. Taux de référence'!$E37)</f>
        <v>0</v>
      </c>
      <c r="T1471" s="421">
        <f>T695*(1-'Annexe 1. Taux de référence'!$E37)</f>
        <v>0</v>
      </c>
      <c r="U1471" s="421">
        <f>U695*(1-'Annexe 1. Taux de référence'!$E37)</f>
        <v>0</v>
      </c>
      <c r="V1471" s="421">
        <f>V695*(1-'Annexe 1. Taux de référence'!$E37)</f>
        <v>0</v>
      </c>
      <c r="W1471" s="421">
        <f>W695*(1-'Annexe 1. Taux de référence'!$E37)</f>
        <v>0</v>
      </c>
      <c r="X1471" s="422">
        <f>X695*(1-'Annexe 1. Taux de référence'!$E37)</f>
        <v>0</v>
      </c>
      <c r="Y1471" s="421">
        <f>Y695*(1-'Annexe 1. Taux de référence'!$E37)</f>
        <v>0</v>
      </c>
      <c r="Z1471" s="421">
        <f>Z695*(1-'Annexe 1. Taux de référence'!$E37)</f>
        <v>0</v>
      </c>
      <c r="AA1471" s="421">
        <f>AA695*(1-'Annexe 1. Taux de référence'!$E37)</f>
        <v>0</v>
      </c>
      <c r="AB1471" s="421">
        <f>AB695*(1-'Annexe 1. Taux de référence'!$E37)</f>
        <v>0</v>
      </c>
      <c r="AC1471" s="408">
        <f t="shared" ref="AC1471:AC1472" si="631">AC695</f>
        <v>0</v>
      </c>
      <c r="AD1471" s="1443"/>
      <c r="AE1471" s="1444"/>
      <c r="AF1471" s="1445"/>
    </row>
    <row r="1472" spans="1:32" ht="15" customHeight="1" outlineLevel="1" x14ac:dyDescent="0.2">
      <c r="A1472" s="11">
        <v>145</v>
      </c>
      <c r="B1472" s="687"/>
      <c r="C1472" s="608"/>
      <c r="D1472" s="608"/>
      <c r="E1472" s="694"/>
      <c r="F1472" s="915" t="s">
        <v>571</v>
      </c>
      <c r="G1472" s="916"/>
      <c r="H1472" s="916"/>
      <c r="I1472" s="916"/>
      <c r="J1472" s="916"/>
      <c r="K1472" s="916"/>
      <c r="L1472" s="917"/>
      <c r="M1472" s="408">
        <f t="shared" si="630"/>
        <v>0</v>
      </c>
      <c r="N1472" s="419">
        <f>M1472*(1-'Annexe 1. Taux de référence'!$E38)+N696*(1-'Annexe 1. Taux de référence'!$E38)</f>
        <v>0</v>
      </c>
      <c r="O1472" s="422">
        <f>O696*(1-'Annexe 1. Taux de référence'!$E38)</f>
        <v>0</v>
      </c>
      <c r="P1472" s="422">
        <f>P696*(1-'Annexe 1. Taux de référence'!$E38)</f>
        <v>0</v>
      </c>
      <c r="Q1472" s="423">
        <f>Q696*(1-'Annexe 1. Taux de référence'!$E38)</f>
        <v>0</v>
      </c>
      <c r="R1472" s="419">
        <f>R696*(1-'Annexe 1. Taux de référence'!$E38)</f>
        <v>0</v>
      </c>
      <c r="S1472" s="421">
        <f>S696*(1-'Annexe 1. Taux de référence'!$E38)</f>
        <v>0</v>
      </c>
      <c r="T1472" s="421">
        <f>T696*(1-'Annexe 1. Taux de référence'!$E38)</f>
        <v>0</v>
      </c>
      <c r="U1472" s="421">
        <f>U696*(1-'Annexe 1. Taux de référence'!$E38)</f>
        <v>0</v>
      </c>
      <c r="V1472" s="421">
        <f>V696*(1-'Annexe 1. Taux de référence'!$E38)</f>
        <v>0</v>
      </c>
      <c r="W1472" s="421">
        <f>W696*(1-'Annexe 1. Taux de référence'!$E38)</f>
        <v>0</v>
      </c>
      <c r="X1472" s="422">
        <f>X696*(1-'Annexe 1. Taux de référence'!$E38)</f>
        <v>0</v>
      </c>
      <c r="Y1472" s="421">
        <f>Y696*(1-'Annexe 1. Taux de référence'!$E38)</f>
        <v>0</v>
      </c>
      <c r="Z1472" s="421">
        <f>Z696*(1-'Annexe 1. Taux de référence'!$E38)</f>
        <v>0</v>
      </c>
      <c r="AA1472" s="421">
        <f>AA696*(1-'Annexe 1. Taux de référence'!$E38)</f>
        <v>0</v>
      </c>
      <c r="AB1472" s="421">
        <f>AB696*(1-'Annexe 1. Taux de référence'!$E38)</f>
        <v>0</v>
      </c>
      <c r="AC1472" s="408">
        <f t="shared" si="631"/>
        <v>0</v>
      </c>
      <c r="AD1472" s="1446"/>
      <c r="AE1472" s="1447"/>
      <c r="AF1472" s="1448"/>
    </row>
    <row r="1473" spans="1:32" ht="15" customHeight="1" outlineLevel="1" x14ac:dyDescent="0.2">
      <c r="A1473" s="11">
        <v>146</v>
      </c>
      <c r="B1473" s="325"/>
      <c r="C1473" s="778"/>
      <c r="D1473" s="778"/>
      <c r="E1473" s="853" t="s">
        <v>119</v>
      </c>
      <c r="F1473" s="854"/>
      <c r="G1473" s="854"/>
      <c r="H1473" s="854"/>
      <c r="I1473" s="854"/>
      <c r="J1473" s="854"/>
      <c r="K1473" s="854"/>
      <c r="L1473" s="855"/>
      <c r="M1473" s="407">
        <f>SUBTOTAL(9,M1474:M1476)</f>
        <v>0</v>
      </c>
      <c r="N1473" s="410">
        <f t="shared" ref="N1473:AC1473" si="632">SUBTOTAL(9,N1474:N1476)</f>
        <v>0</v>
      </c>
      <c r="O1473" s="414">
        <f t="shared" si="632"/>
        <v>0</v>
      </c>
      <c r="P1473" s="414">
        <f t="shared" si="632"/>
        <v>0</v>
      </c>
      <c r="Q1473" s="415">
        <f t="shared" si="632"/>
        <v>0</v>
      </c>
      <c r="R1473" s="410">
        <f t="shared" si="632"/>
        <v>0</v>
      </c>
      <c r="S1473" s="414">
        <f t="shared" si="632"/>
        <v>0</v>
      </c>
      <c r="T1473" s="413">
        <f t="shared" si="632"/>
        <v>0</v>
      </c>
      <c r="U1473" s="413">
        <f t="shared" si="632"/>
        <v>0</v>
      </c>
      <c r="V1473" s="413">
        <f t="shared" si="632"/>
        <v>0</v>
      </c>
      <c r="W1473" s="413">
        <f t="shared" si="632"/>
        <v>0</v>
      </c>
      <c r="X1473" s="413">
        <f t="shared" si="632"/>
        <v>0</v>
      </c>
      <c r="Y1473" s="413">
        <f t="shared" si="632"/>
        <v>0</v>
      </c>
      <c r="Z1473" s="413">
        <f t="shared" si="632"/>
        <v>0</v>
      </c>
      <c r="AA1473" s="413">
        <f t="shared" si="632"/>
        <v>0</v>
      </c>
      <c r="AB1473" s="411">
        <f t="shared" si="632"/>
        <v>0</v>
      </c>
      <c r="AC1473" s="407">
        <f t="shared" si="632"/>
        <v>0</v>
      </c>
      <c r="AD1473" s="897"/>
      <c r="AE1473" s="898"/>
      <c r="AF1473" s="899"/>
    </row>
    <row r="1474" spans="1:32" ht="15" customHeight="1" outlineLevel="1" x14ac:dyDescent="0.2">
      <c r="A1474" s="11">
        <v>147</v>
      </c>
      <c r="B1474" s="669"/>
      <c r="C1474" s="298"/>
      <c r="D1474" s="298"/>
      <c r="E1474" s="299"/>
      <c r="F1474" s="856" t="s">
        <v>116</v>
      </c>
      <c r="G1474" s="857"/>
      <c r="H1474" s="857"/>
      <c r="I1474" s="857"/>
      <c r="J1474" s="857"/>
      <c r="K1474" s="857"/>
      <c r="L1474" s="858"/>
      <c r="M1474" s="408">
        <f t="shared" ref="M1474:M1476" si="633">M698</f>
        <v>0</v>
      </c>
      <c r="N1474" s="419">
        <f>M1474*(1-'Annexe 1. Taux de référence'!$E40)+N698*(1-'Annexe 1. Taux de référence'!$E40)</f>
        <v>0</v>
      </c>
      <c r="O1474" s="422">
        <f>O698*(1-'Annexe 1. Taux de référence'!$E40)</f>
        <v>0</v>
      </c>
      <c r="P1474" s="422">
        <f>P698*(1-'Annexe 1. Taux de référence'!$E40)</f>
        <v>0</v>
      </c>
      <c r="Q1474" s="423">
        <f>Q698*(1-'Annexe 1. Taux de référence'!$E40)</f>
        <v>0</v>
      </c>
      <c r="R1474" s="419">
        <f>R698*(1-'Annexe 1. Taux de référence'!$E40)</f>
        <v>0</v>
      </c>
      <c r="S1474" s="421">
        <f>S698*(1-'Annexe 1. Taux de référence'!$E40)</f>
        <v>0</v>
      </c>
      <c r="T1474" s="421">
        <f>T698*(1-'Annexe 1. Taux de référence'!$E40)</f>
        <v>0</v>
      </c>
      <c r="U1474" s="421">
        <f>U698*(1-'Annexe 1. Taux de référence'!$E40)</f>
        <v>0</v>
      </c>
      <c r="V1474" s="421">
        <f>V698*(1-'Annexe 1. Taux de référence'!$E40)</f>
        <v>0</v>
      </c>
      <c r="W1474" s="421">
        <f>W698*(1-'Annexe 1. Taux de référence'!$E40)</f>
        <v>0</v>
      </c>
      <c r="X1474" s="422">
        <f>X698*(1-'Annexe 1. Taux de référence'!$E40)</f>
        <v>0</v>
      </c>
      <c r="Y1474" s="421">
        <f>Y698*(1-'Annexe 1. Taux de référence'!$E40)</f>
        <v>0</v>
      </c>
      <c r="Z1474" s="421">
        <f>Z698*(1-'Annexe 1. Taux de référence'!$E40)</f>
        <v>0</v>
      </c>
      <c r="AA1474" s="421">
        <f>AA698*(1-'Annexe 1. Taux de référence'!$E40)</f>
        <v>0</v>
      </c>
      <c r="AB1474" s="421">
        <f>AB698*(1-'Annexe 1. Taux de référence'!$E40)</f>
        <v>0</v>
      </c>
      <c r="AC1474" s="408">
        <f t="shared" ref="AC1474:AC1476" si="634">AC698</f>
        <v>0</v>
      </c>
      <c r="AD1474" s="900"/>
      <c r="AE1474" s="901"/>
      <c r="AF1474" s="902"/>
    </row>
    <row r="1475" spans="1:32" ht="15" customHeight="1" outlineLevel="1" x14ac:dyDescent="0.2">
      <c r="A1475" s="11">
        <v>148</v>
      </c>
      <c r="B1475" s="669"/>
      <c r="C1475" s="298"/>
      <c r="D1475" s="298"/>
      <c r="E1475" s="299"/>
      <c r="F1475" s="915" t="s">
        <v>567</v>
      </c>
      <c r="G1475" s="916"/>
      <c r="H1475" s="916"/>
      <c r="I1475" s="916"/>
      <c r="J1475" s="916"/>
      <c r="K1475" s="916"/>
      <c r="L1475" s="917"/>
      <c r="M1475" s="408">
        <f t="shared" si="633"/>
        <v>0</v>
      </c>
      <c r="N1475" s="419">
        <f>M1475*(1-'Annexe 1. Taux de référence'!$E41)+N699*(1-'Annexe 1. Taux de référence'!$E41)</f>
        <v>0</v>
      </c>
      <c r="O1475" s="422">
        <f>O699*(1-'Annexe 1. Taux de référence'!$E41)</f>
        <v>0</v>
      </c>
      <c r="P1475" s="422">
        <f>P699*(1-'Annexe 1. Taux de référence'!$E41)</f>
        <v>0</v>
      </c>
      <c r="Q1475" s="423">
        <f>Q699*(1-'Annexe 1. Taux de référence'!$E41)</f>
        <v>0</v>
      </c>
      <c r="R1475" s="419">
        <f>R699*(1-'Annexe 1. Taux de référence'!$E41)</f>
        <v>0</v>
      </c>
      <c r="S1475" s="421">
        <f>S699*(1-'Annexe 1. Taux de référence'!$E41)</f>
        <v>0</v>
      </c>
      <c r="T1475" s="421">
        <f>T699*(1-'Annexe 1. Taux de référence'!$E41)</f>
        <v>0</v>
      </c>
      <c r="U1475" s="421">
        <f>U699*(1-'Annexe 1. Taux de référence'!$E41)</f>
        <v>0</v>
      </c>
      <c r="V1475" s="421">
        <f>V699*(1-'Annexe 1. Taux de référence'!$E41)</f>
        <v>0</v>
      </c>
      <c r="W1475" s="421">
        <f>W699*(1-'Annexe 1. Taux de référence'!$E41)</f>
        <v>0</v>
      </c>
      <c r="X1475" s="422">
        <f>X699*(1-'Annexe 1. Taux de référence'!$E41)</f>
        <v>0</v>
      </c>
      <c r="Y1475" s="421">
        <f>Y699*(1-'Annexe 1. Taux de référence'!$E41)</f>
        <v>0</v>
      </c>
      <c r="Z1475" s="421">
        <f>Z699*(1-'Annexe 1. Taux de référence'!$E41)</f>
        <v>0</v>
      </c>
      <c r="AA1475" s="421">
        <f>AA699*(1-'Annexe 1. Taux de référence'!$E41)</f>
        <v>0</v>
      </c>
      <c r="AB1475" s="421">
        <f>AB699*(1-'Annexe 1. Taux de référence'!$E41)</f>
        <v>0</v>
      </c>
      <c r="AC1475" s="408">
        <f t="shared" si="634"/>
        <v>0</v>
      </c>
      <c r="AD1475" s="900"/>
      <c r="AE1475" s="901"/>
      <c r="AF1475" s="902"/>
    </row>
    <row r="1476" spans="1:32" ht="27.75" customHeight="1" outlineLevel="1" x14ac:dyDescent="0.2">
      <c r="A1476" s="11">
        <v>149</v>
      </c>
      <c r="B1476" s="669"/>
      <c r="C1476" s="298"/>
      <c r="D1476" s="298"/>
      <c r="E1476" s="299"/>
      <c r="F1476" s="859" t="s">
        <v>431</v>
      </c>
      <c r="G1476" s="860"/>
      <c r="H1476" s="860"/>
      <c r="I1476" s="860"/>
      <c r="J1476" s="860"/>
      <c r="K1476" s="860"/>
      <c r="L1476" s="861"/>
      <c r="M1476" s="408">
        <f t="shared" si="633"/>
        <v>0</v>
      </c>
      <c r="N1476" s="419">
        <f>M1476*(1-'Annexe 1. Taux de référence'!$E42)+N700*(1-'Annexe 1. Taux de référence'!$E42)</f>
        <v>0</v>
      </c>
      <c r="O1476" s="422">
        <f>O700*(1-'Annexe 1. Taux de référence'!$E42)</f>
        <v>0</v>
      </c>
      <c r="P1476" s="422">
        <f>P700*(1-'Annexe 1. Taux de référence'!$E42)</f>
        <v>0</v>
      </c>
      <c r="Q1476" s="423">
        <f>Q700*(1-'Annexe 1. Taux de référence'!$E42)</f>
        <v>0</v>
      </c>
      <c r="R1476" s="419">
        <f>R700*(1-'Annexe 1. Taux de référence'!$E42)</f>
        <v>0</v>
      </c>
      <c r="S1476" s="421">
        <f>S700*(1-'Annexe 1. Taux de référence'!$E42)</f>
        <v>0</v>
      </c>
      <c r="T1476" s="421">
        <f>T700*(1-'Annexe 1. Taux de référence'!$E42)</f>
        <v>0</v>
      </c>
      <c r="U1476" s="421">
        <f>U700*(1-'Annexe 1. Taux de référence'!$E42)</f>
        <v>0</v>
      </c>
      <c r="V1476" s="421">
        <f>V700*(1-'Annexe 1. Taux de référence'!$E42)</f>
        <v>0</v>
      </c>
      <c r="W1476" s="421">
        <f>W700*(1-'Annexe 1. Taux de référence'!$E42)</f>
        <v>0</v>
      </c>
      <c r="X1476" s="422">
        <f>X700*(1-'Annexe 1. Taux de référence'!$E42)</f>
        <v>0</v>
      </c>
      <c r="Y1476" s="421">
        <f>Y700*(1-'Annexe 1. Taux de référence'!$E42)</f>
        <v>0</v>
      </c>
      <c r="Z1476" s="421">
        <f>Z700*(1-'Annexe 1. Taux de référence'!$E42)</f>
        <v>0</v>
      </c>
      <c r="AA1476" s="421">
        <f>AA700*(1-'Annexe 1. Taux de référence'!$E42)</f>
        <v>0</v>
      </c>
      <c r="AB1476" s="421">
        <f>AB700*(1-'Annexe 1. Taux de référence'!$E42)</f>
        <v>0</v>
      </c>
      <c r="AC1476" s="408">
        <f t="shared" si="634"/>
        <v>0</v>
      </c>
      <c r="AD1476" s="900"/>
      <c r="AE1476" s="901"/>
      <c r="AF1476" s="902"/>
    </row>
    <row r="1477" spans="1:32" ht="15" customHeight="1" outlineLevel="1" x14ac:dyDescent="0.2">
      <c r="A1477" s="11">
        <v>150</v>
      </c>
      <c r="B1477" s="669"/>
      <c r="C1477" s="298"/>
      <c r="D1477" s="298"/>
      <c r="E1477" s="853" t="s">
        <v>120</v>
      </c>
      <c r="F1477" s="854"/>
      <c r="G1477" s="854"/>
      <c r="H1477" s="854"/>
      <c r="I1477" s="854"/>
      <c r="J1477" s="854"/>
      <c r="K1477" s="854"/>
      <c r="L1477" s="855"/>
      <c r="M1477" s="407">
        <f>SUBTOTAL(9,M1478:M1479)</f>
        <v>0</v>
      </c>
      <c r="N1477" s="410">
        <f t="shared" ref="N1477:AC1477" si="635">SUBTOTAL(9,N1478:N1479)</f>
        <v>0</v>
      </c>
      <c r="O1477" s="414">
        <f t="shared" si="635"/>
        <v>0</v>
      </c>
      <c r="P1477" s="414">
        <f t="shared" si="635"/>
        <v>0</v>
      </c>
      <c r="Q1477" s="415">
        <f t="shared" si="635"/>
        <v>0</v>
      </c>
      <c r="R1477" s="410">
        <f t="shared" si="635"/>
        <v>0</v>
      </c>
      <c r="S1477" s="414">
        <f t="shared" si="635"/>
        <v>0</v>
      </c>
      <c r="T1477" s="413">
        <f t="shared" si="635"/>
        <v>0</v>
      </c>
      <c r="U1477" s="413">
        <f t="shared" si="635"/>
        <v>0</v>
      </c>
      <c r="V1477" s="413">
        <f t="shared" si="635"/>
        <v>0</v>
      </c>
      <c r="W1477" s="413">
        <f t="shared" si="635"/>
        <v>0</v>
      </c>
      <c r="X1477" s="413">
        <f t="shared" si="635"/>
        <v>0</v>
      </c>
      <c r="Y1477" s="413">
        <f t="shared" si="635"/>
        <v>0</v>
      </c>
      <c r="Z1477" s="413">
        <f t="shared" si="635"/>
        <v>0</v>
      </c>
      <c r="AA1477" s="413">
        <f t="shared" si="635"/>
        <v>0</v>
      </c>
      <c r="AB1477" s="411">
        <f t="shared" si="635"/>
        <v>0</v>
      </c>
      <c r="AC1477" s="407">
        <f t="shared" si="635"/>
        <v>0</v>
      </c>
      <c r="AD1477" s="900"/>
      <c r="AE1477" s="901"/>
      <c r="AF1477" s="902"/>
    </row>
    <row r="1478" spans="1:32" ht="15" customHeight="1" outlineLevel="1" x14ac:dyDescent="0.2">
      <c r="A1478" s="11">
        <v>151</v>
      </c>
      <c r="B1478" s="669"/>
      <c r="C1478" s="298"/>
      <c r="D1478" s="298"/>
      <c r="E1478" s="299"/>
      <c r="F1478" s="856" t="s">
        <v>117</v>
      </c>
      <c r="G1478" s="857"/>
      <c r="H1478" s="857"/>
      <c r="I1478" s="857"/>
      <c r="J1478" s="857"/>
      <c r="K1478" s="857"/>
      <c r="L1478" s="858"/>
      <c r="M1478" s="408">
        <f t="shared" ref="M1478:M1479" si="636">M702</f>
        <v>0</v>
      </c>
      <c r="N1478" s="419">
        <f>M1478*(1-'Annexe 1. Taux de référence'!$E44)+N702*(1-'Annexe 1. Taux de référence'!$E44)</f>
        <v>0</v>
      </c>
      <c r="O1478" s="422">
        <f>O702*(1-'Annexe 1. Taux de référence'!$E44)</f>
        <v>0</v>
      </c>
      <c r="P1478" s="422">
        <f>P702*(1-'Annexe 1. Taux de référence'!$E44)</f>
        <v>0</v>
      </c>
      <c r="Q1478" s="423">
        <f>Q702*(1-'Annexe 1. Taux de référence'!$E44)</f>
        <v>0</v>
      </c>
      <c r="R1478" s="419">
        <f>R702*(1-'Annexe 1. Taux de référence'!$E44)</f>
        <v>0</v>
      </c>
      <c r="S1478" s="421">
        <f>S702*(1-'Annexe 1. Taux de référence'!$E44)</f>
        <v>0</v>
      </c>
      <c r="T1478" s="421">
        <f>T702*(1-'Annexe 1. Taux de référence'!$E44)</f>
        <v>0</v>
      </c>
      <c r="U1478" s="421">
        <f>U702*(1-'Annexe 1. Taux de référence'!$E44)</f>
        <v>0</v>
      </c>
      <c r="V1478" s="421">
        <f>V702*(1-'Annexe 1. Taux de référence'!$E44)</f>
        <v>0</v>
      </c>
      <c r="W1478" s="421">
        <f>W702*(1-'Annexe 1. Taux de référence'!$E44)</f>
        <v>0</v>
      </c>
      <c r="X1478" s="422">
        <f>X702*(1-'Annexe 1. Taux de référence'!$E44)</f>
        <v>0</v>
      </c>
      <c r="Y1478" s="421">
        <f>Y702*(1-'Annexe 1. Taux de référence'!$E44)</f>
        <v>0</v>
      </c>
      <c r="Z1478" s="421">
        <f>Z702*(1-'Annexe 1. Taux de référence'!$E44)</f>
        <v>0</v>
      </c>
      <c r="AA1478" s="421">
        <f>AA702*(1-'Annexe 1. Taux de référence'!$E44)</f>
        <v>0</v>
      </c>
      <c r="AB1478" s="421">
        <f>AB702*(1-'Annexe 1. Taux de référence'!$E44)</f>
        <v>0</v>
      </c>
      <c r="AC1478" s="408">
        <f t="shared" ref="AC1478:AC1479" si="637">AC702</f>
        <v>0</v>
      </c>
      <c r="AD1478" s="900"/>
      <c r="AE1478" s="901"/>
      <c r="AF1478" s="902"/>
    </row>
    <row r="1479" spans="1:32" ht="15" customHeight="1" outlineLevel="1" x14ac:dyDescent="0.2">
      <c r="A1479" s="11">
        <v>152</v>
      </c>
      <c r="B1479" s="669"/>
      <c r="C1479" s="298"/>
      <c r="D1479" s="298"/>
      <c r="E1479" s="299"/>
      <c r="F1479" s="859" t="s">
        <v>572</v>
      </c>
      <c r="G1479" s="860"/>
      <c r="H1479" s="860"/>
      <c r="I1479" s="860"/>
      <c r="J1479" s="860"/>
      <c r="K1479" s="860"/>
      <c r="L1479" s="861"/>
      <c r="M1479" s="408">
        <f t="shared" si="636"/>
        <v>0</v>
      </c>
      <c r="N1479" s="419">
        <f>M1479*(1-'Annexe 1. Taux de référence'!$E45)+N703*(1-'Annexe 1. Taux de référence'!$E45)</f>
        <v>0</v>
      </c>
      <c r="O1479" s="422">
        <f>O703*(1-'Annexe 1. Taux de référence'!$E45)</f>
        <v>0</v>
      </c>
      <c r="P1479" s="422">
        <f>P703*(1-'Annexe 1. Taux de référence'!$E45)</f>
        <v>0</v>
      </c>
      <c r="Q1479" s="423">
        <f>Q703*(1-'Annexe 1. Taux de référence'!$E45)</f>
        <v>0</v>
      </c>
      <c r="R1479" s="419">
        <f>R703*(1-'Annexe 1. Taux de référence'!$E45)</f>
        <v>0</v>
      </c>
      <c r="S1479" s="421">
        <f>S703*(1-'Annexe 1. Taux de référence'!$E45)</f>
        <v>0</v>
      </c>
      <c r="T1479" s="421">
        <f>T703*(1-'Annexe 1. Taux de référence'!$E45)</f>
        <v>0</v>
      </c>
      <c r="U1479" s="421">
        <f>U703*(1-'Annexe 1. Taux de référence'!$E45)</f>
        <v>0</v>
      </c>
      <c r="V1479" s="421">
        <f>V703*(1-'Annexe 1. Taux de référence'!$E45)</f>
        <v>0</v>
      </c>
      <c r="W1479" s="421">
        <f>W703*(1-'Annexe 1. Taux de référence'!$E45)</f>
        <v>0</v>
      </c>
      <c r="X1479" s="422">
        <f>X703*(1-'Annexe 1. Taux de référence'!$E45)</f>
        <v>0</v>
      </c>
      <c r="Y1479" s="421">
        <f>Y703*(1-'Annexe 1. Taux de référence'!$E45)</f>
        <v>0</v>
      </c>
      <c r="Z1479" s="421">
        <f>Z703*(1-'Annexe 1. Taux de référence'!$E45)</f>
        <v>0</v>
      </c>
      <c r="AA1479" s="421">
        <f>AA703*(1-'Annexe 1. Taux de référence'!$E45)</f>
        <v>0</v>
      </c>
      <c r="AB1479" s="421">
        <f>AB703*(1-'Annexe 1. Taux de référence'!$E45)</f>
        <v>0</v>
      </c>
      <c r="AC1479" s="408">
        <f t="shared" si="637"/>
        <v>0</v>
      </c>
      <c r="AD1479" s="900"/>
      <c r="AE1479" s="901"/>
      <c r="AF1479" s="902"/>
    </row>
    <row r="1480" spans="1:32" ht="15" customHeight="1" outlineLevel="1" x14ac:dyDescent="0.2">
      <c r="A1480" s="11">
        <v>153</v>
      </c>
      <c r="B1480" s="669"/>
      <c r="C1480" s="298"/>
      <c r="D1480" s="298"/>
      <c r="E1480" s="853" t="s">
        <v>121</v>
      </c>
      <c r="F1480" s="854"/>
      <c r="G1480" s="854"/>
      <c r="H1480" s="854"/>
      <c r="I1480" s="854"/>
      <c r="J1480" s="854"/>
      <c r="K1480" s="854"/>
      <c r="L1480" s="855"/>
      <c r="M1480" s="407">
        <f>SUBTOTAL(9,M1481:M1483)</f>
        <v>0</v>
      </c>
      <c r="N1480" s="410">
        <f t="shared" ref="N1480:AC1480" si="638">SUBTOTAL(9,N1481:N1483)</f>
        <v>0</v>
      </c>
      <c r="O1480" s="414">
        <f t="shared" si="638"/>
        <v>0</v>
      </c>
      <c r="P1480" s="414">
        <f t="shared" si="638"/>
        <v>0</v>
      </c>
      <c r="Q1480" s="415">
        <f t="shared" si="638"/>
        <v>0</v>
      </c>
      <c r="R1480" s="410">
        <f t="shared" si="638"/>
        <v>0</v>
      </c>
      <c r="S1480" s="414">
        <f t="shared" si="638"/>
        <v>0</v>
      </c>
      <c r="T1480" s="413">
        <f t="shared" si="638"/>
        <v>0</v>
      </c>
      <c r="U1480" s="413">
        <f t="shared" si="638"/>
        <v>0</v>
      </c>
      <c r="V1480" s="413">
        <f t="shared" si="638"/>
        <v>0</v>
      </c>
      <c r="W1480" s="413">
        <f t="shared" si="638"/>
        <v>0</v>
      </c>
      <c r="X1480" s="413">
        <f t="shared" si="638"/>
        <v>0</v>
      </c>
      <c r="Y1480" s="413">
        <f t="shared" si="638"/>
        <v>0</v>
      </c>
      <c r="Z1480" s="413">
        <f t="shared" si="638"/>
        <v>0</v>
      </c>
      <c r="AA1480" s="413">
        <f t="shared" si="638"/>
        <v>0</v>
      </c>
      <c r="AB1480" s="411">
        <f t="shared" si="638"/>
        <v>0</v>
      </c>
      <c r="AC1480" s="407">
        <f t="shared" si="638"/>
        <v>0</v>
      </c>
      <c r="AD1480" s="900"/>
      <c r="AE1480" s="901"/>
      <c r="AF1480" s="902"/>
    </row>
    <row r="1481" spans="1:32" ht="15" customHeight="1" outlineLevel="1" x14ac:dyDescent="0.2">
      <c r="A1481" s="11">
        <v>154</v>
      </c>
      <c r="B1481" s="669"/>
      <c r="C1481" s="298"/>
      <c r="D1481" s="298"/>
      <c r="E1481" s="299"/>
      <c r="F1481" s="856" t="s">
        <v>122</v>
      </c>
      <c r="G1481" s="857"/>
      <c r="H1481" s="857"/>
      <c r="I1481" s="857"/>
      <c r="J1481" s="857"/>
      <c r="K1481" s="857"/>
      <c r="L1481" s="858"/>
      <c r="M1481" s="408">
        <f t="shared" ref="M1481:M1483" si="639">M705</f>
        <v>0</v>
      </c>
      <c r="N1481" s="419">
        <f>M1481*(1-'Annexe 1. Taux de référence'!$E47)+N705*(1-'Annexe 1. Taux de référence'!$E47)</f>
        <v>0</v>
      </c>
      <c r="O1481" s="422">
        <f>O705*(1-'Annexe 1. Taux de référence'!$E47)</f>
        <v>0</v>
      </c>
      <c r="P1481" s="422">
        <f>P705*(1-'Annexe 1. Taux de référence'!$E47)</f>
        <v>0</v>
      </c>
      <c r="Q1481" s="423">
        <f>Q705*(1-'Annexe 1. Taux de référence'!$E47)</f>
        <v>0</v>
      </c>
      <c r="R1481" s="419">
        <f>R705*(1-'Annexe 1. Taux de référence'!$E47)</f>
        <v>0</v>
      </c>
      <c r="S1481" s="421">
        <f>S705*(1-'Annexe 1. Taux de référence'!$E47)</f>
        <v>0</v>
      </c>
      <c r="T1481" s="421">
        <f>T705*(1-'Annexe 1. Taux de référence'!$E47)</f>
        <v>0</v>
      </c>
      <c r="U1481" s="421">
        <f>U705*(1-'Annexe 1. Taux de référence'!$E47)</f>
        <v>0</v>
      </c>
      <c r="V1481" s="421">
        <f>V705*(1-'Annexe 1. Taux de référence'!$E47)</f>
        <v>0</v>
      </c>
      <c r="W1481" s="421">
        <f>W705*(1-'Annexe 1. Taux de référence'!$E47)</f>
        <v>0</v>
      </c>
      <c r="X1481" s="422">
        <f>X705*(1-'Annexe 1. Taux de référence'!$E47)</f>
        <v>0</v>
      </c>
      <c r="Y1481" s="421">
        <f>Y705*(1-'Annexe 1. Taux de référence'!$E47)</f>
        <v>0</v>
      </c>
      <c r="Z1481" s="421">
        <f>Z705*(1-'Annexe 1. Taux de référence'!$E47)</f>
        <v>0</v>
      </c>
      <c r="AA1481" s="421">
        <f>AA705*(1-'Annexe 1. Taux de référence'!$E47)</f>
        <v>0</v>
      </c>
      <c r="AB1481" s="421">
        <f>AB705*(1-'Annexe 1. Taux de référence'!$E47)</f>
        <v>0</v>
      </c>
      <c r="AC1481" s="408">
        <f t="shared" ref="AC1481:AC1483" si="640">AC705</f>
        <v>0</v>
      </c>
      <c r="AD1481" s="900"/>
      <c r="AE1481" s="901"/>
      <c r="AF1481" s="902"/>
    </row>
    <row r="1482" spans="1:32" ht="15" customHeight="1" outlineLevel="1" x14ac:dyDescent="0.2">
      <c r="A1482" s="11">
        <v>155</v>
      </c>
      <c r="B1482" s="669"/>
      <c r="C1482" s="298"/>
      <c r="D1482" s="298"/>
      <c r="E1482" s="299"/>
      <c r="F1482" s="915" t="s">
        <v>573</v>
      </c>
      <c r="G1482" s="916"/>
      <c r="H1482" s="916"/>
      <c r="I1482" s="916"/>
      <c r="J1482" s="916"/>
      <c r="K1482" s="916"/>
      <c r="L1482" s="917"/>
      <c r="M1482" s="408">
        <f t="shared" si="639"/>
        <v>0</v>
      </c>
      <c r="N1482" s="419">
        <f>M1482*(1-'Annexe 1. Taux de référence'!$E48)+N706*(1-'Annexe 1. Taux de référence'!$E48)</f>
        <v>0</v>
      </c>
      <c r="O1482" s="422">
        <f>O706*(1-'Annexe 1. Taux de référence'!$E48)</f>
        <v>0</v>
      </c>
      <c r="P1482" s="422">
        <f>P706*(1-'Annexe 1. Taux de référence'!$E48)</f>
        <v>0</v>
      </c>
      <c r="Q1482" s="423">
        <f>Q706*(1-'Annexe 1. Taux de référence'!$E48)</f>
        <v>0</v>
      </c>
      <c r="R1482" s="419">
        <f>R706*(1-'Annexe 1. Taux de référence'!$E48)</f>
        <v>0</v>
      </c>
      <c r="S1482" s="421">
        <f>S706*(1-'Annexe 1. Taux de référence'!$E48)</f>
        <v>0</v>
      </c>
      <c r="T1482" s="421">
        <f>T706*(1-'Annexe 1. Taux de référence'!$E48)</f>
        <v>0</v>
      </c>
      <c r="U1482" s="421">
        <f>U706*(1-'Annexe 1. Taux de référence'!$E48)</f>
        <v>0</v>
      </c>
      <c r="V1482" s="421">
        <f>V706*(1-'Annexe 1. Taux de référence'!$E48)</f>
        <v>0</v>
      </c>
      <c r="W1482" s="421">
        <f>W706*(1-'Annexe 1. Taux de référence'!$E48)</f>
        <v>0</v>
      </c>
      <c r="X1482" s="422">
        <f>X706*(1-'Annexe 1. Taux de référence'!$E48)</f>
        <v>0</v>
      </c>
      <c r="Y1482" s="421">
        <f>Y706*(1-'Annexe 1. Taux de référence'!$E48)</f>
        <v>0</v>
      </c>
      <c r="Z1482" s="421">
        <f>Z706*(1-'Annexe 1. Taux de référence'!$E48)</f>
        <v>0</v>
      </c>
      <c r="AA1482" s="421">
        <f>AA706*(1-'Annexe 1. Taux de référence'!$E48)</f>
        <v>0</v>
      </c>
      <c r="AB1482" s="421">
        <f>AB706*(1-'Annexe 1. Taux de référence'!$E48)</f>
        <v>0</v>
      </c>
      <c r="AC1482" s="408">
        <f t="shared" si="640"/>
        <v>0</v>
      </c>
      <c r="AD1482" s="900"/>
      <c r="AE1482" s="901"/>
      <c r="AF1482" s="902"/>
    </row>
    <row r="1483" spans="1:32" ht="27.75" customHeight="1" outlineLevel="1" x14ac:dyDescent="0.2">
      <c r="A1483" s="11">
        <v>156</v>
      </c>
      <c r="B1483" s="669"/>
      <c r="C1483" s="298"/>
      <c r="D1483" s="298"/>
      <c r="E1483" s="299"/>
      <c r="F1483" s="859" t="s">
        <v>432</v>
      </c>
      <c r="G1483" s="860"/>
      <c r="H1483" s="860"/>
      <c r="I1483" s="860"/>
      <c r="J1483" s="860"/>
      <c r="K1483" s="860"/>
      <c r="L1483" s="861"/>
      <c r="M1483" s="408">
        <f t="shared" si="639"/>
        <v>0</v>
      </c>
      <c r="N1483" s="419">
        <f>M1483*(1-'Annexe 1. Taux de référence'!$E49)+N707*(1-'Annexe 1. Taux de référence'!$E49)</f>
        <v>0</v>
      </c>
      <c r="O1483" s="422">
        <f>O707*(1-'Annexe 1. Taux de référence'!$E49)</f>
        <v>0</v>
      </c>
      <c r="P1483" s="422">
        <f>P707*(1-'Annexe 1. Taux de référence'!$E49)</f>
        <v>0</v>
      </c>
      <c r="Q1483" s="423">
        <f>Q707*(1-'Annexe 1. Taux de référence'!$E49)</f>
        <v>0</v>
      </c>
      <c r="R1483" s="419">
        <f>R707*(1-'Annexe 1. Taux de référence'!$E49)</f>
        <v>0</v>
      </c>
      <c r="S1483" s="421">
        <f>S707*(1-'Annexe 1. Taux de référence'!$E49)</f>
        <v>0</v>
      </c>
      <c r="T1483" s="421">
        <f>T707*(1-'Annexe 1. Taux de référence'!$E49)</f>
        <v>0</v>
      </c>
      <c r="U1483" s="421">
        <f>U707*(1-'Annexe 1. Taux de référence'!$E49)</f>
        <v>0</v>
      </c>
      <c r="V1483" s="421">
        <f>V707*(1-'Annexe 1. Taux de référence'!$E49)</f>
        <v>0</v>
      </c>
      <c r="W1483" s="421">
        <f>W707*(1-'Annexe 1. Taux de référence'!$E49)</f>
        <v>0</v>
      </c>
      <c r="X1483" s="422">
        <f>X707*(1-'Annexe 1. Taux de référence'!$E49)</f>
        <v>0</v>
      </c>
      <c r="Y1483" s="421">
        <f>Y707*(1-'Annexe 1. Taux de référence'!$E49)</f>
        <v>0</v>
      </c>
      <c r="Z1483" s="421">
        <f>Z707*(1-'Annexe 1. Taux de référence'!$E49)</f>
        <v>0</v>
      </c>
      <c r="AA1483" s="421">
        <f>AA707*(1-'Annexe 1. Taux de référence'!$E49)</f>
        <v>0</v>
      </c>
      <c r="AB1483" s="421">
        <f>AB707*(1-'Annexe 1. Taux de référence'!$E49)</f>
        <v>0</v>
      </c>
      <c r="AC1483" s="408">
        <f t="shared" si="640"/>
        <v>0</v>
      </c>
      <c r="AD1483" s="900"/>
      <c r="AE1483" s="901"/>
      <c r="AF1483" s="902"/>
    </row>
    <row r="1484" spans="1:32" ht="15" customHeight="1" outlineLevel="1" x14ac:dyDescent="0.2">
      <c r="A1484" s="11">
        <v>157</v>
      </c>
      <c r="B1484" s="669"/>
      <c r="C1484" s="298"/>
      <c r="D1484" s="298"/>
      <c r="E1484" s="853" t="s">
        <v>546</v>
      </c>
      <c r="F1484" s="854"/>
      <c r="G1484" s="854"/>
      <c r="H1484" s="854"/>
      <c r="I1484" s="854"/>
      <c r="J1484" s="854"/>
      <c r="K1484" s="854"/>
      <c r="L1484" s="855"/>
      <c r="M1484" s="407">
        <f>SUBTOTAL(9,M1485:M1486)</f>
        <v>0</v>
      </c>
      <c r="N1484" s="410">
        <f t="shared" ref="N1484:AC1484" si="641">SUBTOTAL(9,N1485:N1486)</f>
        <v>0</v>
      </c>
      <c r="O1484" s="414">
        <f t="shared" si="641"/>
        <v>0</v>
      </c>
      <c r="P1484" s="414">
        <f t="shared" si="641"/>
        <v>0</v>
      </c>
      <c r="Q1484" s="415">
        <f t="shared" si="641"/>
        <v>0</v>
      </c>
      <c r="R1484" s="410">
        <f t="shared" si="641"/>
        <v>0</v>
      </c>
      <c r="S1484" s="414">
        <f t="shared" si="641"/>
        <v>0</v>
      </c>
      <c r="T1484" s="413">
        <f t="shared" si="641"/>
        <v>0</v>
      </c>
      <c r="U1484" s="413">
        <f t="shared" si="641"/>
        <v>0</v>
      </c>
      <c r="V1484" s="413">
        <f t="shared" si="641"/>
        <v>0</v>
      </c>
      <c r="W1484" s="413">
        <f t="shared" si="641"/>
        <v>0</v>
      </c>
      <c r="X1484" s="413">
        <f t="shared" si="641"/>
        <v>0</v>
      </c>
      <c r="Y1484" s="413">
        <f t="shared" si="641"/>
        <v>0</v>
      </c>
      <c r="Z1484" s="413">
        <f t="shared" si="641"/>
        <v>0</v>
      </c>
      <c r="AA1484" s="413">
        <f t="shared" si="641"/>
        <v>0</v>
      </c>
      <c r="AB1484" s="411">
        <f t="shared" si="641"/>
        <v>0</v>
      </c>
      <c r="AC1484" s="407">
        <f t="shared" si="641"/>
        <v>0</v>
      </c>
      <c r="AD1484" s="900"/>
      <c r="AE1484" s="901"/>
      <c r="AF1484" s="902"/>
    </row>
    <row r="1485" spans="1:32" ht="27.75" customHeight="1" outlineLevel="1" x14ac:dyDescent="0.2">
      <c r="A1485" s="11">
        <v>158</v>
      </c>
      <c r="B1485" s="669"/>
      <c r="C1485" s="298"/>
      <c r="D1485" s="298"/>
      <c r="E1485" s="299"/>
      <c r="F1485" s="856" t="s">
        <v>547</v>
      </c>
      <c r="G1485" s="857"/>
      <c r="H1485" s="857"/>
      <c r="I1485" s="857"/>
      <c r="J1485" s="857"/>
      <c r="K1485" s="857"/>
      <c r="L1485" s="858"/>
      <c r="M1485" s="408">
        <f t="shared" ref="M1485:M1486" si="642">M709</f>
        <v>0</v>
      </c>
      <c r="N1485" s="419">
        <f>M1485*(1-'Annexe 1. Taux de référence'!$E51)+N709*(1-'Annexe 1. Taux de référence'!$E51)</f>
        <v>0</v>
      </c>
      <c r="O1485" s="422">
        <f>O709*(1-'Annexe 1. Taux de référence'!$E51)</f>
        <v>0</v>
      </c>
      <c r="P1485" s="422">
        <f>P709*(1-'Annexe 1. Taux de référence'!$E51)</f>
        <v>0</v>
      </c>
      <c r="Q1485" s="423">
        <f>Q709*(1-'Annexe 1. Taux de référence'!$E51)</f>
        <v>0</v>
      </c>
      <c r="R1485" s="419">
        <f>R709*(1-'Annexe 1. Taux de référence'!$E51)</f>
        <v>0</v>
      </c>
      <c r="S1485" s="421">
        <f>S709*(1-'Annexe 1. Taux de référence'!$E51)</f>
        <v>0</v>
      </c>
      <c r="T1485" s="421">
        <f>T709*(1-'Annexe 1. Taux de référence'!$E51)</f>
        <v>0</v>
      </c>
      <c r="U1485" s="421">
        <f>U709*(1-'Annexe 1. Taux de référence'!$E51)</f>
        <v>0</v>
      </c>
      <c r="V1485" s="421">
        <f>V709*(1-'Annexe 1. Taux de référence'!$E51)</f>
        <v>0</v>
      </c>
      <c r="W1485" s="421">
        <f>W709*(1-'Annexe 1. Taux de référence'!$E51)</f>
        <v>0</v>
      </c>
      <c r="X1485" s="422">
        <f>X709*(1-'Annexe 1. Taux de référence'!$E51)</f>
        <v>0</v>
      </c>
      <c r="Y1485" s="421">
        <f>Y709*(1-'Annexe 1. Taux de référence'!$E51)</f>
        <v>0</v>
      </c>
      <c r="Z1485" s="421">
        <f>Z709*(1-'Annexe 1. Taux de référence'!$E51)</f>
        <v>0</v>
      </c>
      <c r="AA1485" s="421">
        <f>AA709*(1-'Annexe 1. Taux de référence'!$E51)</f>
        <v>0</v>
      </c>
      <c r="AB1485" s="421">
        <f>AB709*(1-'Annexe 1. Taux de référence'!$E51)</f>
        <v>0</v>
      </c>
      <c r="AC1485" s="408">
        <f t="shared" ref="AC1485:AC1486" si="643">AC709</f>
        <v>0</v>
      </c>
      <c r="AD1485" s="900"/>
      <c r="AE1485" s="901"/>
      <c r="AF1485" s="902"/>
    </row>
    <row r="1486" spans="1:32" ht="15" customHeight="1" outlineLevel="1" x14ac:dyDescent="0.2">
      <c r="A1486" s="11">
        <v>159</v>
      </c>
      <c r="B1486" s="669"/>
      <c r="C1486" s="298"/>
      <c r="D1486" s="298"/>
      <c r="E1486" s="299"/>
      <c r="F1486" s="859" t="s">
        <v>570</v>
      </c>
      <c r="G1486" s="860"/>
      <c r="H1486" s="860"/>
      <c r="I1486" s="860"/>
      <c r="J1486" s="860"/>
      <c r="K1486" s="860"/>
      <c r="L1486" s="861"/>
      <c r="M1486" s="408">
        <f t="shared" si="642"/>
        <v>0</v>
      </c>
      <c r="N1486" s="419">
        <f>M1486*(1-'Annexe 1. Taux de référence'!$E52)+N710*(1-'Annexe 1. Taux de référence'!$E52)</f>
        <v>0</v>
      </c>
      <c r="O1486" s="422">
        <f>O710*(1-'Annexe 1. Taux de référence'!$E52)</f>
        <v>0</v>
      </c>
      <c r="P1486" s="422">
        <f>P710*(1-'Annexe 1. Taux de référence'!$E52)</f>
        <v>0</v>
      </c>
      <c r="Q1486" s="423">
        <f>Q710*(1-'Annexe 1. Taux de référence'!$E52)</f>
        <v>0</v>
      </c>
      <c r="R1486" s="419">
        <f>R710*(1-'Annexe 1. Taux de référence'!$E52)</f>
        <v>0</v>
      </c>
      <c r="S1486" s="421">
        <f>S710*(1-'Annexe 1. Taux de référence'!$E52)</f>
        <v>0</v>
      </c>
      <c r="T1486" s="421">
        <f>T710*(1-'Annexe 1. Taux de référence'!$E52)</f>
        <v>0</v>
      </c>
      <c r="U1486" s="421">
        <f>U710*(1-'Annexe 1. Taux de référence'!$E52)</f>
        <v>0</v>
      </c>
      <c r="V1486" s="421">
        <f>V710*(1-'Annexe 1. Taux de référence'!$E52)</f>
        <v>0</v>
      </c>
      <c r="W1486" s="421">
        <f>W710*(1-'Annexe 1. Taux de référence'!$E52)</f>
        <v>0</v>
      </c>
      <c r="X1486" s="422">
        <f>X710*(1-'Annexe 1. Taux de référence'!$E52)</f>
        <v>0</v>
      </c>
      <c r="Y1486" s="421">
        <f>Y710*(1-'Annexe 1. Taux de référence'!$E52)</f>
        <v>0</v>
      </c>
      <c r="Z1486" s="421">
        <f>Z710*(1-'Annexe 1. Taux de référence'!$E52)</f>
        <v>0</v>
      </c>
      <c r="AA1486" s="421">
        <f>AA710*(1-'Annexe 1. Taux de référence'!$E52)</f>
        <v>0</v>
      </c>
      <c r="AB1486" s="421">
        <f>AB710*(1-'Annexe 1. Taux de référence'!$E52)</f>
        <v>0</v>
      </c>
      <c r="AC1486" s="408">
        <f t="shared" si="643"/>
        <v>0</v>
      </c>
      <c r="AD1486" s="900"/>
      <c r="AE1486" s="901"/>
      <c r="AF1486" s="902"/>
    </row>
    <row r="1487" spans="1:32" ht="15" customHeight="1" outlineLevel="1" x14ac:dyDescent="0.2">
      <c r="A1487" s="11">
        <v>160</v>
      </c>
      <c r="B1487" s="669"/>
      <c r="C1487" s="298"/>
      <c r="D1487" s="298"/>
      <c r="E1487" s="853" t="s">
        <v>548</v>
      </c>
      <c r="F1487" s="854"/>
      <c r="G1487" s="854"/>
      <c r="H1487" s="854"/>
      <c r="I1487" s="854"/>
      <c r="J1487" s="854"/>
      <c r="K1487" s="854"/>
      <c r="L1487" s="855"/>
      <c r="M1487" s="407">
        <f>SUBTOTAL(9,M1488:M1490)</f>
        <v>0</v>
      </c>
      <c r="N1487" s="410">
        <f t="shared" ref="N1487:AC1487" si="644">SUBTOTAL(9,N1488:N1490)</f>
        <v>0</v>
      </c>
      <c r="O1487" s="414">
        <f t="shared" si="644"/>
        <v>0</v>
      </c>
      <c r="P1487" s="414">
        <f t="shared" si="644"/>
        <v>0</v>
      </c>
      <c r="Q1487" s="415">
        <f t="shared" si="644"/>
        <v>0</v>
      </c>
      <c r="R1487" s="410">
        <f t="shared" si="644"/>
        <v>0</v>
      </c>
      <c r="S1487" s="414">
        <f t="shared" si="644"/>
        <v>0</v>
      </c>
      <c r="T1487" s="413">
        <f t="shared" si="644"/>
        <v>0</v>
      </c>
      <c r="U1487" s="413">
        <f t="shared" si="644"/>
        <v>0</v>
      </c>
      <c r="V1487" s="413">
        <f t="shared" si="644"/>
        <v>0</v>
      </c>
      <c r="W1487" s="413">
        <f t="shared" si="644"/>
        <v>0</v>
      </c>
      <c r="X1487" s="413">
        <f t="shared" si="644"/>
        <v>0</v>
      </c>
      <c r="Y1487" s="413">
        <f t="shared" si="644"/>
        <v>0</v>
      </c>
      <c r="Z1487" s="413">
        <f t="shared" si="644"/>
        <v>0</v>
      </c>
      <c r="AA1487" s="413">
        <f t="shared" si="644"/>
        <v>0</v>
      </c>
      <c r="AB1487" s="411">
        <f t="shared" si="644"/>
        <v>0</v>
      </c>
      <c r="AC1487" s="407">
        <f t="shared" si="644"/>
        <v>0</v>
      </c>
      <c r="AD1487" s="900"/>
      <c r="AE1487" s="901"/>
      <c r="AF1487" s="902"/>
    </row>
    <row r="1488" spans="1:32" ht="15" customHeight="1" outlineLevel="1" x14ac:dyDescent="0.2">
      <c r="A1488" s="11">
        <v>161</v>
      </c>
      <c r="B1488" s="669"/>
      <c r="C1488" s="298"/>
      <c r="D1488" s="298"/>
      <c r="E1488" s="299"/>
      <c r="F1488" s="856" t="s">
        <v>549</v>
      </c>
      <c r="G1488" s="857"/>
      <c r="H1488" s="857"/>
      <c r="I1488" s="857"/>
      <c r="J1488" s="857"/>
      <c r="K1488" s="857"/>
      <c r="L1488" s="858"/>
      <c r="M1488" s="408">
        <f t="shared" ref="M1488:M1490" si="645">M712</f>
        <v>0</v>
      </c>
      <c r="N1488" s="419">
        <f>M1488*(1-'Annexe 1. Taux de référence'!$E54)+N712*(1-'Annexe 1. Taux de référence'!$E54)</f>
        <v>0</v>
      </c>
      <c r="O1488" s="422">
        <f>O712*(1-'Annexe 1. Taux de référence'!$E54)</f>
        <v>0</v>
      </c>
      <c r="P1488" s="422">
        <f>P712*(1-'Annexe 1. Taux de référence'!$E54)</f>
        <v>0</v>
      </c>
      <c r="Q1488" s="423">
        <f>Q712*(1-'Annexe 1. Taux de référence'!$E54)</f>
        <v>0</v>
      </c>
      <c r="R1488" s="419">
        <f>R712*(1-'Annexe 1. Taux de référence'!$E54)</f>
        <v>0</v>
      </c>
      <c r="S1488" s="421">
        <f>S712*(1-'Annexe 1. Taux de référence'!$E54)</f>
        <v>0</v>
      </c>
      <c r="T1488" s="421">
        <f>T712*(1-'Annexe 1. Taux de référence'!$E54)</f>
        <v>0</v>
      </c>
      <c r="U1488" s="421">
        <f>U712*(1-'Annexe 1. Taux de référence'!$E54)</f>
        <v>0</v>
      </c>
      <c r="V1488" s="421">
        <f>V712*(1-'Annexe 1. Taux de référence'!$E54)</f>
        <v>0</v>
      </c>
      <c r="W1488" s="421">
        <f>W712*(1-'Annexe 1. Taux de référence'!$E54)</f>
        <v>0</v>
      </c>
      <c r="X1488" s="422">
        <f>X712*(1-'Annexe 1. Taux de référence'!$E54)</f>
        <v>0</v>
      </c>
      <c r="Y1488" s="421">
        <f>Y712*(1-'Annexe 1. Taux de référence'!$E54)</f>
        <v>0</v>
      </c>
      <c r="Z1488" s="421">
        <f>Z712*(1-'Annexe 1. Taux de référence'!$E54)</f>
        <v>0</v>
      </c>
      <c r="AA1488" s="421">
        <f>AA712*(1-'Annexe 1. Taux de référence'!$E54)</f>
        <v>0</v>
      </c>
      <c r="AB1488" s="421">
        <f>AB712*(1-'Annexe 1. Taux de référence'!$E54)</f>
        <v>0</v>
      </c>
      <c r="AC1488" s="408">
        <f t="shared" ref="AC1488:AC1490" si="646">AC712</f>
        <v>0</v>
      </c>
      <c r="AD1488" s="900"/>
      <c r="AE1488" s="901"/>
      <c r="AF1488" s="902"/>
    </row>
    <row r="1489" spans="1:32" outlineLevel="1" x14ac:dyDescent="0.2">
      <c r="A1489" s="11">
        <v>162</v>
      </c>
      <c r="B1489" s="669"/>
      <c r="C1489" s="670"/>
      <c r="D1489" s="670"/>
      <c r="E1489" s="670"/>
      <c r="F1489" s="915" t="s">
        <v>574</v>
      </c>
      <c r="G1489" s="916"/>
      <c r="H1489" s="916"/>
      <c r="I1489" s="916"/>
      <c r="J1489" s="916"/>
      <c r="K1489" s="916"/>
      <c r="L1489" s="917"/>
      <c r="M1489" s="408">
        <f t="shared" si="645"/>
        <v>0</v>
      </c>
      <c r="N1489" s="419">
        <f>M1489*(1-'Annexe 1. Taux de référence'!$E55)+N713*(1-'Annexe 1. Taux de référence'!$E55)</f>
        <v>0</v>
      </c>
      <c r="O1489" s="422">
        <f>O713*(1-'Annexe 1. Taux de référence'!$E55)</f>
        <v>0</v>
      </c>
      <c r="P1489" s="422">
        <f>P713*(1-'Annexe 1. Taux de référence'!$E55)</f>
        <v>0</v>
      </c>
      <c r="Q1489" s="423">
        <f>Q713*(1-'Annexe 1. Taux de référence'!$E55)</f>
        <v>0</v>
      </c>
      <c r="R1489" s="419">
        <f>R713*(1-'Annexe 1. Taux de référence'!$E55)</f>
        <v>0</v>
      </c>
      <c r="S1489" s="421">
        <f>S713*(1-'Annexe 1. Taux de référence'!$E55)</f>
        <v>0</v>
      </c>
      <c r="T1489" s="421">
        <f>T713*(1-'Annexe 1. Taux de référence'!$E55)</f>
        <v>0</v>
      </c>
      <c r="U1489" s="421">
        <f>U713*(1-'Annexe 1. Taux de référence'!$E55)</f>
        <v>0</v>
      </c>
      <c r="V1489" s="421">
        <f>V713*(1-'Annexe 1. Taux de référence'!$E55)</f>
        <v>0</v>
      </c>
      <c r="W1489" s="421">
        <f>W713*(1-'Annexe 1. Taux de référence'!$E55)</f>
        <v>0</v>
      </c>
      <c r="X1489" s="422">
        <f>X713*(1-'Annexe 1. Taux de référence'!$E55)</f>
        <v>0</v>
      </c>
      <c r="Y1489" s="421">
        <f>Y713*(1-'Annexe 1. Taux de référence'!$E55)</f>
        <v>0</v>
      </c>
      <c r="Z1489" s="421">
        <f>Z713*(1-'Annexe 1. Taux de référence'!$E55)</f>
        <v>0</v>
      </c>
      <c r="AA1489" s="421">
        <f>AA713*(1-'Annexe 1. Taux de référence'!$E55)</f>
        <v>0</v>
      </c>
      <c r="AB1489" s="421">
        <f>AB713*(1-'Annexe 1. Taux de référence'!$E55)</f>
        <v>0</v>
      </c>
      <c r="AC1489" s="408">
        <f t="shared" si="646"/>
        <v>0</v>
      </c>
      <c r="AD1489" s="900"/>
      <c r="AE1489" s="901"/>
      <c r="AF1489" s="902"/>
    </row>
    <row r="1490" spans="1:32" ht="27.75" customHeight="1" outlineLevel="1" x14ac:dyDescent="0.2">
      <c r="A1490" s="11">
        <v>163</v>
      </c>
      <c r="B1490" s="669"/>
      <c r="C1490" s="670"/>
      <c r="D1490" s="670"/>
      <c r="E1490" s="670"/>
      <c r="F1490" s="859" t="s">
        <v>566</v>
      </c>
      <c r="G1490" s="860"/>
      <c r="H1490" s="860"/>
      <c r="I1490" s="860"/>
      <c r="J1490" s="860"/>
      <c r="K1490" s="860"/>
      <c r="L1490" s="861"/>
      <c r="M1490" s="408">
        <f t="shared" si="645"/>
        <v>0</v>
      </c>
      <c r="N1490" s="419">
        <f>M1490*(1-'Annexe 1. Taux de référence'!$E56)+N714*(1-'Annexe 1. Taux de référence'!$E56)</f>
        <v>0</v>
      </c>
      <c r="O1490" s="422">
        <f>O714*(1-'Annexe 1. Taux de référence'!$E56)</f>
        <v>0</v>
      </c>
      <c r="P1490" s="422">
        <f>P714*(1-'Annexe 1. Taux de référence'!$E56)</f>
        <v>0</v>
      </c>
      <c r="Q1490" s="423">
        <f>Q714*(1-'Annexe 1. Taux de référence'!$E56)</f>
        <v>0</v>
      </c>
      <c r="R1490" s="419">
        <f>R714*(1-'Annexe 1. Taux de référence'!$E56)</f>
        <v>0</v>
      </c>
      <c r="S1490" s="421">
        <f>S714*(1-'Annexe 1. Taux de référence'!$E56)</f>
        <v>0</v>
      </c>
      <c r="T1490" s="421">
        <f>T714*(1-'Annexe 1. Taux de référence'!$E56)</f>
        <v>0</v>
      </c>
      <c r="U1490" s="421">
        <f>U714*(1-'Annexe 1. Taux de référence'!$E56)</f>
        <v>0</v>
      </c>
      <c r="V1490" s="421">
        <f>V714*(1-'Annexe 1. Taux de référence'!$E56)</f>
        <v>0</v>
      </c>
      <c r="W1490" s="421">
        <f>W714*(1-'Annexe 1. Taux de référence'!$E56)</f>
        <v>0</v>
      </c>
      <c r="X1490" s="422">
        <f>X714*(1-'Annexe 1. Taux de référence'!$E56)</f>
        <v>0</v>
      </c>
      <c r="Y1490" s="421">
        <f>Y714*(1-'Annexe 1. Taux de référence'!$E56)</f>
        <v>0</v>
      </c>
      <c r="Z1490" s="421">
        <f>Z714*(1-'Annexe 1. Taux de référence'!$E56)</f>
        <v>0</v>
      </c>
      <c r="AA1490" s="421">
        <f>AA714*(1-'Annexe 1. Taux de référence'!$E56)</f>
        <v>0</v>
      </c>
      <c r="AB1490" s="421">
        <f>AB714*(1-'Annexe 1. Taux de référence'!$E56)</f>
        <v>0</v>
      </c>
      <c r="AC1490" s="408">
        <f t="shared" si="646"/>
        <v>0</v>
      </c>
      <c r="AD1490" s="903"/>
      <c r="AE1490" s="904"/>
      <c r="AF1490" s="905"/>
    </row>
    <row r="1491" spans="1:32" outlineLevel="1" x14ac:dyDescent="0.2">
      <c r="A1491" s="11">
        <v>164</v>
      </c>
      <c r="B1491" s="669"/>
      <c r="C1491" s="670"/>
      <c r="D1491" s="844" t="s">
        <v>23</v>
      </c>
      <c r="E1491" s="845"/>
      <c r="F1491" s="845"/>
      <c r="G1491" s="845"/>
      <c r="H1491" s="845"/>
      <c r="I1491" s="845"/>
      <c r="J1491" s="845"/>
      <c r="K1491" s="845"/>
      <c r="L1491" s="845"/>
      <c r="M1491" s="845"/>
      <c r="N1491" s="845"/>
      <c r="O1491" s="845"/>
      <c r="P1491" s="845"/>
      <c r="Q1491" s="845"/>
      <c r="R1491" s="845"/>
      <c r="S1491" s="845"/>
      <c r="T1491" s="845"/>
      <c r="U1491" s="845"/>
      <c r="V1491" s="845"/>
      <c r="W1491" s="845"/>
      <c r="X1491" s="845"/>
      <c r="Y1491" s="845"/>
      <c r="Z1491" s="845"/>
      <c r="AA1491" s="845"/>
      <c r="AB1491" s="845"/>
      <c r="AC1491" s="845"/>
      <c r="AD1491" s="845"/>
      <c r="AE1491" s="845"/>
      <c r="AF1491" s="846"/>
    </row>
    <row r="1492" spans="1:32" outlineLevel="1" x14ac:dyDescent="0.2">
      <c r="A1492" s="11">
        <v>165</v>
      </c>
      <c r="B1492" s="669"/>
      <c r="C1492" s="670"/>
      <c r="D1492" s="670"/>
      <c r="E1492" s="918" t="s">
        <v>126</v>
      </c>
      <c r="F1492" s="919"/>
      <c r="G1492" s="919"/>
      <c r="H1492" s="919"/>
      <c r="I1492" s="919"/>
      <c r="J1492" s="919"/>
      <c r="K1492" s="919"/>
      <c r="L1492" s="920"/>
      <c r="M1492" s="407">
        <f>SUBTOTAL(9,M1493:M1494)</f>
        <v>0</v>
      </c>
      <c r="N1492" s="410">
        <f t="shared" ref="N1492:AC1492" si="647">SUBTOTAL(9,N1493:N1494)</f>
        <v>0</v>
      </c>
      <c r="O1492" s="414">
        <f t="shared" si="647"/>
        <v>0</v>
      </c>
      <c r="P1492" s="414">
        <f t="shared" si="647"/>
        <v>0</v>
      </c>
      <c r="Q1492" s="415">
        <f t="shared" si="647"/>
        <v>0</v>
      </c>
      <c r="R1492" s="410">
        <f t="shared" si="647"/>
        <v>0</v>
      </c>
      <c r="S1492" s="414">
        <f t="shared" si="647"/>
        <v>0</v>
      </c>
      <c r="T1492" s="413">
        <f t="shared" si="647"/>
        <v>0</v>
      </c>
      <c r="U1492" s="413">
        <f t="shared" si="647"/>
        <v>0</v>
      </c>
      <c r="V1492" s="413">
        <f t="shared" si="647"/>
        <v>0</v>
      </c>
      <c r="W1492" s="413">
        <f t="shared" si="647"/>
        <v>0</v>
      </c>
      <c r="X1492" s="413">
        <f t="shared" si="647"/>
        <v>0</v>
      </c>
      <c r="Y1492" s="413">
        <f t="shared" si="647"/>
        <v>0</v>
      </c>
      <c r="Z1492" s="413">
        <f t="shared" si="647"/>
        <v>0</v>
      </c>
      <c r="AA1492" s="413">
        <f t="shared" si="647"/>
        <v>0</v>
      </c>
      <c r="AB1492" s="411">
        <f t="shared" si="647"/>
        <v>0</v>
      </c>
      <c r="AC1492" s="407">
        <f t="shared" si="647"/>
        <v>0</v>
      </c>
      <c r="AD1492" s="1440"/>
      <c r="AE1492" s="828"/>
      <c r="AF1492" s="829"/>
    </row>
    <row r="1493" spans="1:32" outlineLevel="1" x14ac:dyDescent="0.2">
      <c r="A1493" s="11">
        <v>166</v>
      </c>
      <c r="B1493" s="669"/>
      <c r="C1493" s="670"/>
      <c r="D1493" s="670"/>
      <c r="E1493" s="670"/>
      <c r="F1493" s="856" t="s">
        <v>127</v>
      </c>
      <c r="G1493" s="857"/>
      <c r="H1493" s="857"/>
      <c r="I1493" s="857"/>
      <c r="J1493" s="857"/>
      <c r="K1493" s="857"/>
      <c r="L1493" s="858"/>
      <c r="M1493" s="408">
        <f t="shared" ref="M1493:M1494" si="648">M717</f>
        <v>0</v>
      </c>
      <c r="N1493" s="419">
        <f>M1493*(1-'Annexe 1. Taux de référence'!$E59)+N717*(1-'Annexe 1. Taux de référence'!$E59)</f>
        <v>0</v>
      </c>
      <c r="O1493" s="422">
        <f>O717*(1-'Annexe 1. Taux de référence'!$E59)</f>
        <v>0</v>
      </c>
      <c r="P1493" s="422">
        <f>P717*(1-'Annexe 1. Taux de référence'!$E59)</f>
        <v>0</v>
      </c>
      <c r="Q1493" s="423">
        <f>Q717*(1-'Annexe 1. Taux de référence'!$E59)</f>
        <v>0</v>
      </c>
      <c r="R1493" s="419">
        <f>R717*(1-'Annexe 1. Taux de référence'!$E59)</f>
        <v>0</v>
      </c>
      <c r="S1493" s="421">
        <f>S717*(1-'Annexe 1. Taux de référence'!$E59)</f>
        <v>0</v>
      </c>
      <c r="T1493" s="421">
        <f>T717*(1-'Annexe 1. Taux de référence'!$E59)</f>
        <v>0</v>
      </c>
      <c r="U1493" s="421">
        <f>U717*(1-'Annexe 1. Taux de référence'!$E59)</f>
        <v>0</v>
      </c>
      <c r="V1493" s="421">
        <f>V717*(1-'Annexe 1. Taux de référence'!$E59)</f>
        <v>0</v>
      </c>
      <c r="W1493" s="421">
        <f>W717*(1-'Annexe 1. Taux de référence'!$E59)</f>
        <v>0</v>
      </c>
      <c r="X1493" s="422">
        <f>X717*(1-'Annexe 1. Taux de référence'!$E59)</f>
        <v>0</v>
      </c>
      <c r="Y1493" s="421">
        <f>Y717*(1-'Annexe 1. Taux de référence'!$E59)</f>
        <v>0</v>
      </c>
      <c r="Z1493" s="421">
        <f>Z717*(1-'Annexe 1. Taux de référence'!$E59)</f>
        <v>0</v>
      </c>
      <c r="AA1493" s="421">
        <f>AA717*(1-'Annexe 1. Taux de référence'!$E59)</f>
        <v>0</v>
      </c>
      <c r="AB1493" s="421">
        <f>AB717*(1-'Annexe 1. Taux de référence'!$E59)</f>
        <v>0</v>
      </c>
      <c r="AC1493" s="408">
        <f t="shared" ref="AC1493:AC1494" si="649">AC717</f>
        <v>0</v>
      </c>
      <c r="AD1493" s="830"/>
      <c r="AE1493" s="831"/>
      <c r="AF1493" s="832"/>
    </row>
    <row r="1494" spans="1:32" outlineLevel="1" x14ac:dyDescent="0.2">
      <c r="A1494" s="11">
        <v>167</v>
      </c>
      <c r="B1494" s="669"/>
      <c r="C1494" s="670"/>
      <c r="D1494" s="670"/>
      <c r="E1494" s="670"/>
      <c r="F1494" s="859" t="s">
        <v>128</v>
      </c>
      <c r="G1494" s="860"/>
      <c r="H1494" s="860"/>
      <c r="I1494" s="860"/>
      <c r="J1494" s="860"/>
      <c r="K1494" s="860"/>
      <c r="L1494" s="861"/>
      <c r="M1494" s="408">
        <f t="shared" si="648"/>
        <v>0</v>
      </c>
      <c r="N1494" s="419">
        <f>M1494*(1-'Annexe 1. Taux de référence'!$E60)+N718*(1-'Annexe 1. Taux de référence'!$E60)</f>
        <v>0</v>
      </c>
      <c r="O1494" s="422">
        <f>O718*(1-'Annexe 1. Taux de référence'!$E60)</f>
        <v>0</v>
      </c>
      <c r="P1494" s="422">
        <f>P718*(1-'Annexe 1. Taux de référence'!$E60)</f>
        <v>0</v>
      </c>
      <c r="Q1494" s="423">
        <f>Q718*(1-'Annexe 1. Taux de référence'!$E60)</f>
        <v>0</v>
      </c>
      <c r="R1494" s="419">
        <f>R718*(1-'Annexe 1. Taux de référence'!$E60)</f>
        <v>0</v>
      </c>
      <c r="S1494" s="421">
        <f>S718*(1-'Annexe 1. Taux de référence'!$E60)</f>
        <v>0</v>
      </c>
      <c r="T1494" s="421">
        <f>T718*(1-'Annexe 1. Taux de référence'!$E60)</f>
        <v>0</v>
      </c>
      <c r="U1494" s="421">
        <f>U718*(1-'Annexe 1. Taux de référence'!$E60)</f>
        <v>0</v>
      </c>
      <c r="V1494" s="421">
        <f>V718*(1-'Annexe 1. Taux de référence'!$E60)</f>
        <v>0</v>
      </c>
      <c r="W1494" s="421">
        <f>W718*(1-'Annexe 1. Taux de référence'!$E60)</f>
        <v>0</v>
      </c>
      <c r="X1494" s="422">
        <f>X718*(1-'Annexe 1. Taux de référence'!$E60)</f>
        <v>0</v>
      </c>
      <c r="Y1494" s="421">
        <f>Y718*(1-'Annexe 1. Taux de référence'!$E60)</f>
        <v>0</v>
      </c>
      <c r="Z1494" s="421">
        <f>Z718*(1-'Annexe 1. Taux de référence'!$E60)</f>
        <v>0</v>
      </c>
      <c r="AA1494" s="421">
        <f>AA718*(1-'Annexe 1. Taux de référence'!$E60)</f>
        <v>0</v>
      </c>
      <c r="AB1494" s="421">
        <f>AB718*(1-'Annexe 1. Taux de référence'!$E60)</f>
        <v>0</v>
      </c>
      <c r="AC1494" s="408">
        <f t="shared" si="649"/>
        <v>0</v>
      </c>
      <c r="AD1494" s="830"/>
      <c r="AE1494" s="831"/>
      <c r="AF1494" s="832"/>
    </row>
    <row r="1495" spans="1:32" outlineLevel="1" x14ac:dyDescent="0.2">
      <c r="A1495" s="11">
        <v>168</v>
      </c>
      <c r="B1495" s="669"/>
      <c r="C1495" s="670"/>
      <c r="D1495" s="670"/>
      <c r="E1495" s="853" t="s">
        <v>129</v>
      </c>
      <c r="F1495" s="854"/>
      <c r="G1495" s="854"/>
      <c r="H1495" s="854"/>
      <c r="I1495" s="854"/>
      <c r="J1495" s="854"/>
      <c r="K1495" s="854"/>
      <c r="L1495" s="855"/>
      <c r="M1495" s="407">
        <f>SUBTOTAL(9,M1496:M1497)</f>
        <v>0</v>
      </c>
      <c r="N1495" s="410">
        <f t="shared" ref="N1495:AC1495" si="650">SUBTOTAL(9,N1496:N1497)</f>
        <v>0</v>
      </c>
      <c r="O1495" s="414">
        <f t="shared" si="650"/>
        <v>0</v>
      </c>
      <c r="P1495" s="414">
        <f t="shared" si="650"/>
        <v>0</v>
      </c>
      <c r="Q1495" s="415">
        <f t="shared" si="650"/>
        <v>0</v>
      </c>
      <c r="R1495" s="410">
        <f t="shared" si="650"/>
        <v>0</v>
      </c>
      <c r="S1495" s="414">
        <f t="shared" si="650"/>
        <v>0</v>
      </c>
      <c r="T1495" s="413">
        <f t="shared" si="650"/>
        <v>0</v>
      </c>
      <c r="U1495" s="413">
        <f t="shared" si="650"/>
        <v>0</v>
      </c>
      <c r="V1495" s="413">
        <f t="shared" si="650"/>
        <v>0</v>
      </c>
      <c r="W1495" s="413">
        <f t="shared" si="650"/>
        <v>0</v>
      </c>
      <c r="X1495" s="413">
        <f t="shared" si="650"/>
        <v>0</v>
      </c>
      <c r="Y1495" s="413">
        <f t="shared" si="650"/>
        <v>0</v>
      </c>
      <c r="Z1495" s="413">
        <f t="shared" si="650"/>
        <v>0</v>
      </c>
      <c r="AA1495" s="413">
        <f t="shared" si="650"/>
        <v>0</v>
      </c>
      <c r="AB1495" s="411">
        <f t="shared" si="650"/>
        <v>0</v>
      </c>
      <c r="AC1495" s="407">
        <f t="shared" si="650"/>
        <v>0</v>
      </c>
      <c r="AD1495" s="830"/>
      <c r="AE1495" s="831"/>
      <c r="AF1495" s="832"/>
    </row>
    <row r="1496" spans="1:32" outlineLevel="1" x14ac:dyDescent="0.2">
      <c r="A1496" s="11">
        <v>169</v>
      </c>
      <c r="B1496" s="669"/>
      <c r="C1496" s="670"/>
      <c r="D1496" s="670"/>
      <c r="E1496" s="670"/>
      <c r="F1496" s="856" t="s">
        <v>130</v>
      </c>
      <c r="G1496" s="857"/>
      <c r="H1496" s="857"/>
      <c r="I1496" s="857"/>
      <c r="J1496" s="857"/>
      <c r="K1496" s="857"/>
      <c r="L1496" s="858"/>
      <c r="M1496" s="408">
        <f t="shared" ref="M1496:M1497" si="651">M720</f>
        <v>0</v>
      </c>
      <c r="N1496" s="419">
        <f>M1496*(1-'Annexe 1. Taux de référence'!$E62)+N720*(1-'Annexe 1. Taux de référence'!$E62)</f>
        <v>0</v>
      </c>
      <c r="O1496" s="422">
        <f>O720*(1-'Annexe 1. Taux de référence'!$E62)</f>
        <v>0</v>
      </c>
      <c r="P1496" s="422">
        <f>P720*(1-'Annexe 1. Taux de référence'!$E62)</f>
        <v>0</v>
      </c>
      <c r="Q1496" s="423">
        <f>Q720*(1-'Annexe 1. Taux de référence'!$E62)</f>
        <v>0</v>
      </c>
      <c r="R1496" s="419">
        <f>R720*(1-'Annexe 1. Taux de référence'!$E62)</f>
        <v>0</v>
      </c>
      <c r="S1496" s="421">
        <f>S720*(1-'Annexe 1. Taux de référence'!$E62)</f>
        <v>0</v>
      </c>
      <c r="T1496" s="421">
        <f>T720*(1-'Annexe 1. Taux de référence'!$E62)</f>
        <v>0</v>
      </c>
      <c r="U1496" s="421">
        <f>U720*(1-'Annexe 1. Taux de référence'!$E62)</f>
        <v>0</v>
      </c>
      <c r="V1496" s="421">
        <f>V720*(1-'Annexe 1. Taux de référence'!$E62)</f>
        <v>0</v>
      </c>
      <c r="W1496" s="421">
        <f>W720*(1-'Annexe 1. Taux de référence'!$E62)</f>
        <v>0</v>
      </c>
      <c r="X1496" s="422">
        <f>X720*(1-'Annexe 1. Taux de référence'!$E62)</f>
        <v>0</v>
      </c>
      <c r="Y1496" s="421">
        <f>Y720*(1-'Annexe 1. Taux de référence'!$E62)</f>
        <v>0</v>
      </c>
      <c r="Z1496" s="421">
        <f>Z720*(1-'Annexe 1. Taux de référence'!$E62)</f>
        <v>0</v>
      </c>
      <c r="AA1496" s="421">
        <f>AA720*(1-'Annexe 1. Taux de référence'!$E62)</f>
        <v>0</v>
      </c>
      <c r="AB1496" s="421">
        <f>AB720*(1-'Annexe 1. Taux de référence'!$E62)</f>
        <v>0</v>
      </c>
      <c r="AC1496" s="408">
        <f t="shared" ref="AC1496:AC1497" si="652">AC720</f>
        <v>0</v>
      </c>
      <c r="AD1496" s="830"/>
      <c r="AE1496" s="831"/>
      <c r="AF1496" s="832"/>
    </row>
    <row r="1497" spans="1:32" outlineLevel="1" x14ac:dyDescent="0.2">
      <c r="A1497" s="11">
        <v>170</v>
      </c>
      <c r="B1497" s="669"/>
      <c r="C1497" s="670"/>
      <c r="D1497" s="670"/>
      <c r="E1497" s="670"/>
      <c r="F1497" s="859" t="s">
        <v>131</v>
      </c>
      <c r="G1497" s="860"/>
      <c r="H1497" s="860"/>
      <c r="I1497" s="860"/>
      <c r="J1497" s="860"/>
      <c r="K1497" s="860"/>
      <c r="L1497" s="861"/>
      <c r="M1497" s="408">
        <f t="shared" si="651"/>
        <v>0</v>
      </c>
      <c r="N1497" s="419">
        <f>M1497*(1-'Annexe 1. Taux de référence'!$E63)+N721*(1-'Annexe 1. Taux de référence'!$E63)</f>
        <v>0</v>
      </c>
      <c r="O1497" s="422">
        <f>O721*(1-'Annexe 1. Taux de référence'!$E63)</f>
        <v>0</v>
      </c>
      <c r="P1497" s="422">
        <f>P721*(1-'Annexe 1. Taux de référence'!$E63)</f>
        <v>0</v>
      </c>
      <c r="Q1497" s="423">
        <f>Q721*(1-'Annexe 1. Taux de référence'!$E63)</f>
        <v>0</v>
      </c>
      <c r="R1497" s="419">
        <f>R721*(1-'Annexe 1. Taux de référence'!$E63)</f>
        <v>0</v>
      </c>
      <c r="S1497" s="421">
        <f>S721*(1-'Annexe 1. Taux de référence'!$E63)</f>
        <v>0</v>
      </c>
      <c r="T1497" s="421">
        <f>T721*(1-'Annexe 1. Taux de référence'!$E63)</f>
        <v>0</v>
      </c>
      <c r="U1497" s="421">
        <f>U721*(1-'Annexe 1. Taux de référence'!$E63)</f>
        <v>0</v>
      </c>
      <c r="V1497" s="421">
        <f>V721*(1-'Annexe 1. Taux de référence'!$E63)</f>
        <v>0</v>
      </c>
      <c r="W1497" s="421">
        <f>W721*(1-'Annexe 1. Taux de référence'!$E63)</f>
        <v>0</v>
      </c>
      <c r="X1497" s="422">
        <f>X721*(1-'Annexe 1. Taux de référence'!$E63)</f>
        <v>0</v>
      </c>
      <c r="Y1497" s="421">
        <f>Y721*(1-'Annexe 1. Taux de référence'!$E63)</f>
        <v>0</v>
      </c>
      <c r="Z1497" s="421">
        <f>Z721*(1-'Annexe 1. Taux de référence'!$E63)</f>
        <v>0</v>
      </c>
      <c r="AA1497" s="421">
        <f>AA721*(1-'Annexe 1. Taux de référence'!$E63)</f>
        <v>0</v>
      </c>
      <c r="AB1497" s="421">
        <f>AB721*(1-'Annexe 1. Taux de référence'!$E63)</f>
        <v>0</v>
      </c>
      <c r="AC1497" s="408">
        <f t="shared" si="652"/>
        <v>0</v>
      </c>
      <c r="AD1497" s="830"/>
      <c r="AE1497" s="831"/>
      <c r="AF1497" s="832"/>
    </row>
    <row r="1498" spans="1:32" outlineLevel="1" x14ac:dyDescent="0.2">
      <c r="A1498" s="11">
        <v>171</v>
      </c>
      <c r="B1498" s="669"/>
      <c r="C1498" s="670"/>
      <c r="D1498" s="670"/>
      <c r="E1498" s="853" t="s">
        <v>132</v>
      </c>
      <c r="F1498" s="854"/>
      <c r="G1498" s="854"/>
      <c r="H1498" s="854"/>
      <c r="I1498" s="854"/>
      <c r="J1498" s="854"/>
      <c r="K1498" s="854"/>
      <c r="L1498" s="855"/>
      <c r="M1498" s="407">
        <f>SUBTOTAL(9,M1499:M1500)</f>
        <v>0</v>
      </c>
      <c r="N1498" s="410">
        <f t="shared" ref="N1498:AC1498" si="653">SUBTOTAL(9,N1499:N1500)</f>
        <v>0</v>
      </c>
      <c r="O1498" s="414">
        <f t="shared" si="653"/>
        <v>0</v>
      </c>
      <c r="P1498" s="414">
        <f t="shared" si="653"/>
        <v>0</v>
      </c>
      <c r="Q1498" s="415">
        <f t="shared" si="653"/>
        <v>0</v>
      </c>
      <c r="R1498" s="410">
        <f t="shared" si="653"/>
        <v>0</v>
      </c>
      <c r="S1498" s="414">
        <f t="shared" si="653"/>
        <v>0</v>
      </c>
      <c r="T1498" s="413">
        <f t="shared" si="653"/>
        <v>0</v>
      </c>
      <c r="U1498" s="413">
        <f t="shared" si="653"/>
        <v>0</v>
      </c>
      <c r="V1498" s="413">
        <f t="shared" si="653"/>
        <v>0</v>
      </c>
      <c r="W1498" s="413">
        <f t="shared" si="653"/>
        <v>0</v>
      </c>
      <c r="X1498" s="413">
        <f t="shared" si="653"/>
        <v>0</v>
      </c>
      <c r="Y1498" s="413">
        <f t="shared" si="653"/>
        <v>0</v>
      </c>
      <c r="Z1498" s="413">
        <f t="shared" si="653"/>
        <v>0</v>
      </c>
      <c r="AA1498" s="413">
        <f t="shared" si="653"/>
        <v>0</v>
      </c>
      <c r="AB1498" s="411">
        <f t="shared" si="653"/>
        <v>0</v>
      </c>
      <c r="AC1498" s="407">
        <f t="shared" si="653"/>
        <v>0</v>
      </c>
      <c r="AD1498" s="830"/>
      <c r="AE1498" s="831"/>
      <c r="AF1498" s="832"/>
    </row>
    <row r="1499" spans="1:32" outlineLevel="1" x14ac:dyDescent="0.2">
      <c r="A1499" s="11">
        <v>172</v>
      </c>
      <c r="B1499" s="669"/>
      <c r="C1499" s="670"/>
      <c r="D1499" s="670"/>
      <c r="E1499" s="670"/>
      <c r="F1499" s="856" t="s">
        <v>133</v>
      </c>
      <c r="G1499" s="857"/>
      <c r="H1499" s="857"/>
      <c r="I1499" s="857"/>
      <c r="J1499" s="857"/>
      <c r="K1499" s="857"/>
      <c r="L1499" s="858"/>
      <c r="M1499" s="408">
        <f t="shared" ref="M1499:M1500" si="654">M723</f>
        <v>0</v>
      </c>
      <c r="N1499" s="419">
        <f>M1499*(1-'Annexe 1. Taux de référence'!$E65)+N723*(1-'Annexe 1. Taux de référence'!$E65)</f>
        <v>0</v>
      </c>
      <c r="O1499" s="422">
        <f>O723*(1-'Annexe 1. Taux de référence'!$E65)</f>
        <v>0</v>
      </c>
      <c r="P1499" s="422">
        <f>P723*(1-'Annexe 1. Taux de référence'!$E65)</f>
        <v>0</v>
      </c>
      <c r="Q1499" s="423">
        <f>Q723*(1-'Annexe 1. Taux de référence'!$E65)</f>
        <v>0</v>
      </c>
      <c r="R1499" s="419">
        <f>R723*(1-'Annexe 1. Taux de référence'!$E65)</f>
        <v>0</v>
      </c>
      <c r="S1499" s="421">
        <f>S723*(1-'Annexe 1. Taux de référence'!$E65)</f>
        <v>0</v>
      </c>
      <c r="T1499" s="421">
        <f>T723*(1-'Annexe 1. Taux de référence'!$E65)</f>
        <v>0</v>
      </c>
      <c r="U1499" s="421">
        <f>U723*(1-'Annexe 1. Taux de référence'!$E65)</f>
        <v>0</v>
      </c>
      <c r="V1499" s="421">
        <f>V723*(1-'Annexe 1. Taux de référence'!$E65)</f>
        <v>0</v>
      </c>
      <c r="W1499" s="421">
        <f>W723*(1-'Annexe 1. Taux de référence'!$E65)</f>
        <v>0</v>
      </c>
      <c r="X1499" s="422">
        <f>X723*(1-'Annexe 1. Taux de référence'!$E65)</f>
        <v>0</v>
      </c>
      <c r="Y1499" s="421">
        <f>Y723*(1-'Annexe 1. Taux de référence'!$E65)</f>
        <v>0</v>
      </c>
      <c r="Z1499" s="421">
        <f>Z723*(1-'Annexe 1. Taux de référence'!$E65)</f>
        <v>0</v>
      </c>
      <c r="AA1499" s="421">
        <f>AA723*(1-'Annexe 1. Taux de référence'!$E65)</f>
        <v>0</v>
      </c>
      <c r="AB1499" s="421">
        <f>AB723*(1-'Annexe 1. Taux de référence'!$E65)</f>
        <v>0</v>
      </c>
      <c r="AC1499" s="408">
        <f t="shared" ref="AC1499:AC1500" si="655">AC723</f>
        <v>0</v>
      </c>
      <c r="AD1499" s="830"/>
      <c r="AE1499" s="831"/>
      <c r="AF1499" s="832"/>
    </row>
    <row r="1500" spans="1:32" outlineLevel="1" x14ac:dyDescent="0.2">
      <c r="A1500" s="11">
        <v>173</v>
      </c>
      <c r="B1500" s="669"/>
      <c r="C1500" s="670"/>
      <c r="D1500" s="670"/>
      <c r="E1500" s="670"/>
      <c r="F1500" s="859" t="s">
        <v>134</v>
      </c>
      <c r="G1500" s="860"/>
      <c r="H1500" s="860"/>
      <c r="I1500" s="860"/>
      <c r="J1500" s="860"/>
      <c r="K1500" s="860"/>
      <c r="L1500" s="861"/>
      <c r="M1500" s="408">
        <f t="shared" si="654"/>
        <v>0</v>
      </c>
      <c r="N1500" s="419">
        <f>M1500*(1-'Annexe 1. Taux de référence'!$E66)+N724*(1-'Annexe 1. Taux de référence'!$E66)</f>
        <v>0</v>
      </c>
      <c r="O1500" s="422">
        <f>O724*(1-'Annexe 1. Taux de référence'!$E66)</f>
        <v>0</v>
      </c>
      <c r="P1500" s="422">
        <f>P724*(1-'Annexe 1. Taux de référence'!$E66)</f>
        <v>0</v>
      </c>
      <c r="Q1500" s="423">
        <f>Q724*(1-'Annexe 1. Taux de référence'!$E66)</f>
        <v>0</v>
      </c>
      <c r="R1500" s="419">
        <f>R724*(1-'Annexe 1. Taux de référence'!$E66)</f>
        <v>0</v>
      </c>
      <c r="S1500" s="421">
        <f>S724*(1-'Annexe 1. Taux de référence'!$E66)</f>
        <v>0</v>
      </c>
      <c r="T1500" s="421">
        <f>T724*(1-'Annexe 1. Taux de référence'!$E66)</f>
        <v>0</v>
      </c>
      <c r="U1500" s="421">
        <f>U724*(1-'Annexe 1. Taux de référence'!$E66)</f>
        <v>0</v>
      </c>
      <c r="V1500" s="421">
        <f>V724*(1-'Annexe 1. Taux de référence'!$E66)</f>
        <v>0</v>
      </c>
      <c r="W1500" s="421">
        <f>W724*(1-'Annexe 1. Taux de référence'!$E66)</f>
        <v>0</v>
      </c>
      <c r="X1500" s="422">
        <f>X724*(1-'Annexe 1. Taux de référence'!$E66)</f>
        <v>0</v>
      </c>
      <c r="Y1500" s="421">
        <f>Y724*(1-'Annexe 1. Taux de référence'!$E66)</f>
        <v>0</v>
      </c>
      <c r="Z1500" s="421">
        <f>Z724*(1-'Annexe 1. Taux de référence'!$E66)</f>
        <v>0</v>
      </c>
      <c r="AA1500" s="421">
        <f>AA724*(1-'Annexe 1. Taux de référence'!$E66)</f>
        <v>0</v>
      </c>
      <c r="AB1500" s="421">
        <f>AB724*(1-'Annexe 1. Taux de référence'!$E66)</f>
        <v>0</v>
      </c>
      <c r="AC1500" s="408">
        <f t="shared" si="655"/>
        <v>0</v>
      </c>
      <c r="AD1500" s="830"/>
      <c r="AE1500" s="831"/>
      <c r="AF1500" s="832"/>
    </row>
    <row r="1501" spans="1:32" outlineLevel="1" x14ac:dyDescent="0.2">
      <c r="A1501" s="11">
        <v>174</v>
      </c>
      <c r="B1501" s="669"/>
      <c r="C1501" s="670"/>
      <c r="D1501" s="670"/>
      <c r="E1501" s="853" t="s">
        <v>135</v>
      </c>
      <c r="F1501" s="854"/>
      <c r="G1501" s="854"/>
      <c r="H1501" s="854"/>
      <c r="I1501" s="854"/>
      <c r="J1501" s="854"/>
      <c r="K1501" s="854"/>
      <c r="L1501" s="855"/>
      <c r="M1501" s="407">
        <f>SUBTOTAL(9,M1502:M1503)</f>
        <v>0</v>
      </c>
      <c r="N1501" s="410">
        <f t="shared" ref="N1501:AC1501" si="656">SUBTOTAL(9,N1502:N1503)</f>
        <v>0</v>
      </c>
      <c r="O1501" s="414">
        <f t="shared" si="656"/>
        <v>0</v>
      </c>
      <c r="P1501" s="414">
        <f t="shared" si="656"/>
        <v>0</v>
      </c>
      <c r="Q1501" s="415">
        <f t="shared" si="656"/>
        <v>0</v>
      </c>
      <c r="R1501" s="410">
        <f t="shared" si="656"/>
        <v>0</v>
      </c>
      <c r="S1501" s="414">
        <f t="shared" si="656"/>
        <v>0</v>
      </c>
      <c r="T1501" s="413">
        <f t="shared" si="656"/>
        <v>0</v>
      </c>
      <c r="U1501" s="413">
        <f t="shared" si="656"/>
        <v>0</v>
      </c>
      <c r="V1501" s="413">
        <f t="shared" si="656"/>
        <v>0</v>
      </c>
      <c r="W1501" s="413">
        <f t="shared" si="656"/>
        <v>0</v>
      </c>
      <c r="X1501" s="413">
        <f t="shared" si="656"/>
        <v>0</v>
      </c>
      <c r="Y1501" s="413">
        <f t="shared" si="656"/>
        <v>0</v>
      </c>
      <c r="Z1501" s="413">
        <f t="shared" si="656"/>
        <v>0</v>
      </c>
      <c r="AA1501" s="413">
        <f t="shared" si="656"/>
        <v>0</v>
      </c>
      <c r="AB1501" s="411">
        <f t="shared" si="656"/>
        <v>0</v>
      </c>
      <c r="AC1501" s="407">
        <f t="shared" si="656"/>
        <v>0</v>
      </c>
      <c r="AD1501" s="830"/>
      <c r="AE1501" s="831"/>
      <c r="AF1501" s="832"/>
    </row>
    <row r="1502" spans="1:32" outlineLevel="1" x14ac:dyDescent="0.2">
      <c r="A1502" s="11">
        <v>175</v>
      </c>
      <c r="B1502" s="669"/>
      <c r="C1502" s="670"/>
      <c r="D1502" s="670"/>
      <c r="E1502" s="670"/>
      <c r="F1502" s="856" t="s">
        <v>136</v>
      </c>
      <c r="G1502" s="857"/>
      <c r="H1502" s="857"/>
      <c r="I1502" s="857"/>
      <c r="J1502" s="857"/>
      <c r="K1502" s="857"/>
      <c r="L1502" s="858"/>
      <c r="M1502" s="408">
        <f t="shared" ref="M1502:M1503" si="657">M726</f>
        <v>0</v>
      </c>
      <c r="N1502" s="419">
        <f>M1502*(1-'Annexe 1. Taux de référence'!$E68)+N726*(1-'Annexe 1. Taux de référence'!$E68)</f>
        <v>0</v>
      </c>
      <c r="O1502" s="422">
        <f>O726*(1-'Annexe 1. Taux de référence'!$E68)</f>
        <v>0</v>
      </c>
      <c r="P1502" s="422">
        <f>P726*(1-'Annexe 1. Taux de référence'!$E68)</f>
        <v>0</v>
      </c>
      <c r="Q1502" s="423">
        <f>Q726*(1-'Annexe 1. Taux de référence'!$E68)</f>
        <v>0</v>
      </c>
      <c r="R1502" s="419">
        <f>R726*(1-'Annexe 1. Taux de référence'!$E68)</f>
        <v>0</v>
      </c>
      <c r="S1502" s="421">
        <f>S726*(1-'Annexe 1. Taux de référence'!$E68)</f>
        <v>0</v>
      </c>
      <c r="T1502" s="421">
        <f>T726*(1-'Annexe 1. Taux de référence'!$E68)</f>
        <v>0</v>
      </c>
      <c r="U1502" s="421">
        <f>U726*(1-'Annexe 1. Taux de référence'!$E68)</f>
        <v>0</v>
      </c>
      <c r="V1502" s="421">
        <f>V726*(1-'Annexe 1. Taux de référence'!$E68)</f>
        <v>0</v>
      </c>
      <c r="W1502" s="421">
        <f>W726*(1-'Annexe 1. Taux de référence'!$E68)</f>
        <v>0</v>
      </c>
      <c r="X1502" s="422">
        <f>X726*(1-'Annexe 1. Taux de référence'!$E68)</f>
        <v>0</v>
      </c>
      <c r="Y1502" s="421">
        <f>Y726*(1-'Annexe 1. Taux de référence'!$E68)</f>
        <v>0</v>
      </c>
      <c r="Z1502" s="421">
        <f>Z726*(1-'Annexe 1. Taux de référence'!$E68)</f>
        <v>0</v>
      </c>
      <c r="AA1502" s="421">
        <f>AA726*(1-'Annexe 1. Taux de référence'!$E68)</f>
        <v>0</v>
      </c>
      <c r="AB1502" s="421">
        <f>AB726*(1-'Annexe 1. Taux de référence'!$E68)</f>
        <v>0</v>
      </c>
      <c r="AC1502" s="408">
        <f t="shared" ref="AC1502:AC1503" si="658">AC726</f>
        <v>0</v>
      </c>
      <c r="AD1502" s="830"/>
      <c r="AE1502" s="831"/>
      <c r="AF1502" s="832"/>
    </row>
    <row r="1503" spans="1:32" outlineLevel="1" x14ac:dyDescent="0.2">
      <c r="A1503" s="11">
        <v>176</v>
      </c>
      <c r="B1503" s="669"/>
      <c r="C1503" s="670"/>
      <c r="D1503" s="670"/>
      <c r="E1503" s="670"/>
      <c r="F1503" s="859" t="s">
        <v>137</v>
      </c>
      <c r="G1503" s="860"/>
      <c r="H1503" s="860"/>
      <c r="I1503" s="860"/>
      <c r="J1503" s="860"/>
      <c r="K1503" s="860"/>
      <c r="L1503" s="861"/>
      <c r="M1503" s="408">
        <f t="shared" si="657"/>
        <v>0</v>
      </c>
      <c r="N1503" s="419">
        <f>M1503*(1-'Annexe 1. Taux de référence'!$E69)+N727*(1-'Annexe 1. Taux de référence'!$E69)</f>
        <v>0</v>
      </c>
      <c r="O1503" s="422">
        <f>O727*(1-'Annexe 1. Taux de référence'!$E69)</f>
        <v>0</v>
      </c>
      <c r="P1503" s="422">
        <f>P727*(1-'Annexe 1. Taux de référence'!$E69)</f>
        <v>0</v>
      </c>
      <c r="Q1503" s="423">
        <f>Q727*(1-'Annexe 1. Taux de référence'!$E69)</f>
        <v>0</v>
      </c>
      <c r="R1503" s="419">
        <f>R727*(1-'Annexe 1. Taux de référence'!$E69)</f>
        <v>0</v>
      </c>
      <c r="S1503" s="421">
        <f>S727*(1-'Annexe 1. Taux de référence'!$E69)</f>
        <v>0</v>
      </c>
      <c r="T1503" s="421">
        <f>T727*(1-'Annexe 1. Taux de référence'!$E69)</f>
        <v>0</v>
      </c>
      <c r="U1503" s="421">
        <f>U727*(1-'Annexe 1. Taux de référence'!$E69)</f>
        <v>0</v>
      </c>
      <c r="V1503" s="421">
        <f>V727*(1-'Annexe 1. Taux de référence'!$E69)</f>
        <v>0</v>
      </c>
      <c r="W1503" s="421">
        <f>W727*(1-'Annexe 1. Taux de référence'!$E69)</f>
        <v>0</v>
      </c>
      <c r="X1503" s="422">
        <f>X727*(1-'Annexe 1. Taux de référence'!$E69)</f>
        <v>0</v>
      </c>
      <c r="Y1503" s="421">
        <f>Y727*(1-'Annexe 1. Taux de référence'!$E69)</f>
        <v>0</v>
      </c>
      <c r="Z1503" s="421">
        <f>Z727*(1-'Annexe 1. Taux de référence'!$E69)</f>
        <v>0</v>
      </c>
      <c r="AA1503" s="421">
        <f>AA727*(1-'Annexe 1. Taux de référence'!$E69)</f>
        <v>0</v>
      </c>
      <c r="AB1503" s="421">
        <f>AB727*(1-'Annexe 1. Taux de référence'!$E69)</f>
        <v>0</v>
      </c>
      <c r="AC1503" s="408">
        <f t="shared" si="658"/>
        <v>0</v>
      </c>
      <c r="AD1503" s="830"/>
      <c r="AE1503" s="831"/>
      <c r="AF1503" s="832"/>
    </row>
    <row r="1504" spans="1:32" outlineLevel="1" x14ac:dyDescent="0.2">
      <c r="A1504" s="11">
        <v>177</v>
      </c>
      <c r="B1504" s="669"/>
      <c r="C1504" s="670"/>
      <c r="D1504" s="670"/>
      <c r="E1504" s="853" t="s">
        <v>550</v>
      </c>
      <c r="F1504" s="854"/>
      <c r="G1504" s="854"/>
      <c r="H1504" s="854"/>
      <c r="I1504" s="854"/>
      <c r="J1504" s="854"/>
      <c r="K1504" s="854"/>
      <c r="L1504" s="855"/>
      <c r="M1504" s="407">
        <f>SUBTOTAL(9,M1505:M1506)</f>
        <v>0</v>
      </c>
      <c r="N1504" s="410">
        <f t="shared" ref="N1504:AC1504" si="659">SUBTOTAL(9,N1505:N1506)</f>
        <v>0</v>
      </c>
      <c r="O1504" s="414">
        <f t="shared" si="659"/>
        <v>0</v>
      </c>
      <c r="P1504" s="414">
        <f t="shared" si="659"/>
        <v>0</v>
      </c>
      <c r="Q1504" s="415">
        <f t="shared" si="659"/>
        <v>0</v>
      </c>
      <c r="R1504" s="410">
        <f t="shared" si="659"/>
        <v>0</v>
      </c>
      <c r="S1504" s="414">
        <f t="shared" si="659"/>
        <v>0</v>
      </c>
      <c r="T1504" s="413">
        <f t="shared" si="659"/>
        <v>0</v>
      </c>
      <c r="U1504" s="413">
        <f t="shared" si="659"/>
        <v>0</v>
      </c>
      <c r="V1504" s="413">
        <f t="shared" si="659"/>
        <v>0</v>
      </c>
      <c r="W1504" s="413">
        <f t="shared" si="659"/>
        <v>0</v>
      </c>
      <c r="X1504" s="413">
        <f t="shared" si="659"/>
        <v>0</v>
      </c>
      <c r="Y1504" s="413">
        <f t="shared" si="659"/>
        <v>0</v>
      </c>
      <c r="Z1504" s="413">
        <f t="shared" si="659"/>
        <v>0</v>
      </c>
      <c r="AA1504" s="413">
        <f t="shared" si="659"/>
        <v>0</v>
      </c>
      <c r="AB1504" s="411">
        <f t="shared" si="659"/>
        <v>0</v>
      </c>
      <c r="AC1504" s="407">
        <f t="shared" si="659"/>
        <v>0</v>
      </c>
      <c r="AD1504" s="830"/>
      <c r="AE1504" s="831"/>
      <c r="AF1504" s="832"/>
    </row>
    <row r="1505" spans="1:34" outlineLevel="1" x14ac:dyDescent="0.2">
      <c r="A1505" s="11">
        <v>178</v>
      </c>
      <c r="B1505" s="669"/>
      <c r="C1505" s="670"/>
      <c r="D1505" s="670"/>
      <c r="E1505" s="670"/>
      <c r="F1505" s="856" t="s">
        <v>551</v>
      </c>
      <c r="G1505" s="857"/>
      <c r="H1505" s="857"/>
      <c r="I1505" s="857"/>
      <c r="J1505" s="857"/>
      <c r="K1505" s="857"/>
      <c r="L1505" s="858"/>
      <c r="M1505" s="408">
        <f t="shared" ref="M1505:M1506" si="660">M729</f>
        <v>0</v>
      </c>
      <c r="N1505" s="419">
        <f>M1505*(1-'Annexe 1. Taux de référence'!$E71)+N729*(1-'Annexe 1. Taux de référence'!$E71)</f>
        <v>0</v>
      </c>
      <c r="O1505" s="422">
        <f>O729*(1-'Annexe 1. Taux de référence'!$E71)</f>
        <v>0</v>
      </c>
      <c r="P1505" s="422">
        <f>P729*(1-'Annexe 1. Taux de référence'!$E71)</f>
        <v>0</v>
      </c>
      <c r="Q1505" s="423">
        <f>Q729*(1-'Annexe 1. Taux de référence'!$E71)</f>
        <v>0</v>
      </c>
      <c r="R1505" s="419">
        <f>R729*(1-'Annexe 1. Taux de référence'!$E71)</f>
        <v>0</v>
      </c>
      <c r="S1505" s="421">
        <f>S729*(1-'Annexe 1. Taux de référence'!$E71)</f>
        <v>0</v>
      </c>
      <c r="T1505" s="421">
        <f>T729*(1-'Annexe 1. Taux de référence'!$E71)</f>
        <v>0</v>
      </c>
      <c r="U1505" s="421">
        <f>U729*(1-'Annexe 1. Taux de référence'!$E71)</f>
        <v>0</v>
      </c>
      <c r="V1505" s="421">
        <f>V729*(1-'Annexe 1. Taux de référence'!$E71)</f>
        <v>0</v>
      </c>
      <c r="W1505" s="421">
        <f>W729*(1-'Annexe 1. Taux de référence'!$E71)</f>
        <v>0</v>
      </c>
      <c r="X1505" s="422">
        <f>X729*(1-'Annexe 1. Taux de référence'!$E71)</f>
        <v>0</v>
      </c>
      <c r="Y1505" s="421">
        <f>Y729*(1-'Annexe 1. Taux de référence'!$E71)</f>
        <v>0</v>
      </c>
      <c r="Z1505" s="421">
        <f>Z729*(1-'Annexe 1. Taux de référence'!$E71)</f>
        <v>0</v>
      </c>
      <c r="AA1505" s="421">
        <f>AA729*(1-'Annexe 1. Taux de référence'!$E71)</f>
        <v>0</v>
      </c>
      <c r="AB1505" s="421">
        <f>AB729*(1-'Annexe 1. Taux de référence'!$E71)</f>
        <v>0</v>
      </c>
      <c r="AC1505" s="408">
        <f t="shared" ref="AC1505:AC1506" si="661">AC729</f>
        <v>0</v>
      </c>
      <c r="AD1505" s="830"/>
      <c r="AE1505" s="831"/>
      <c r="AF1505" s="832"/>
    </row>
    <row r="1506" spans="1:34" outlineLevel="1" x14ac:dyDescent="0.2">
      <c r="A1506" s="11">
        <v>179</v>
      </c>
      <c r="B1506" s="669"/>
      <c r="C1506" s="670"/>
      <c r="D1506" s="670"/>
      <c r="E1506" s="670"/>
      <c r="F1506" s="859" t="s">
        <v>552</v>
      </c>
      <c r="G1506" s="860"/>
      <c r="H1506" s="860"/>
      <c r="I1506" s="860"/>
      <c r="J1506" s="860"/>
      <c r="K1506" s="860"/>
      <c r="L1506" s="861"/>
      <c r="M1506" s="408">
        <f t="shared" si="660"/>
        <v>0</v>
      </c>
      <c r="N1506" s="419">
        <f>M1506*(1-'Annexe 1. Taux de référence'!$E72)+N730*(1-'Annexe 1. Taux de référence'!$E72)</f>
        <v>0</v>
      </c>
      <c r="O1506" s="422">
        <f>O730*(1-'Annexe 1. Taux de référence'!$E72)</f>
        <v>0</v>
      </c>
      <c r="P1506" s="422">
        <f>P730*(1-'Annexe 1. Taux de référence'!$E72)</f>
        <v>0</v>
      </c>
      <c r="Q1506" s="423">
        <f>Q730*(1-'Annexe 1. Taux de référence'!$E72)</f>
        <v>0</v>
      </c>
      <c r="R1506" s="419">
        <f>R730*(1-'Annexe 1. Taux de référence'!$E72)</f>
        <v>0</v>
      </c>
      <c r="S1506" s="421">
        <f>S730*(1-'Annexe 1. Taux de référence'!$E72)</f>
        <v>0</v>
      </c>
      <c r="T1506" s="421">
        <f>T730*(1-'Annexe 1. Taux de référence'!$E72)</f>
        <v>0</v>
      </c>
      <c r="U1506" s="421">
        <f>U730*(1-'Annexe 1. Taux de référence'!$E72)</f>
        <v>0</v>
      </c>
      <c r="V1506" s="421">
        <f>V730*(1-'Annexe 1. Taux de référence'!$E72)</f>
        <v>0</v>
      </c>
      <c r="W1506" s="421">
        <f>W730*(1-'Annexe 1. Taux de référence'!$E72)</f>
        <v>0</v>
      </c>
      <c r="X1506" s="422">
        <f>X730*(1-'Annexe 1. Taux de référence'!$E72)</f>
        <v>0</v>
      </c>
      <c r="Y1506" s="421">
        <f>Y730*(1-'Annexe 1. Taux de référence'!$E72)</f>
        <v>0</v>
      </c>
      <c r="Z1506" s="421">
        <f>Z730*(1-'Annexe 1. Taux de référence'!$E72)</f>
        <v>0</v>
      </c>
      <c r="AA1506" s="421">
        <f>AA730*(1-'Annexe 1. Taux de référence'!$E72)</f>
        <v>0</v>
      </c>
      <c r="AB1506" s="421">
        <f>AB730*(1-'Annexe 1. Taux de référence'!$E72)</f>
        <v>0</v>
      </c>
      <c r="AC1506" s="408">
        <f t="shared" si="661"/>
        <v>0</v>
      </c>
      <c r="AD1506" s="830"/>
      <c r="AE1506" s="831"/>
      <c r="AF1506" s="832"/>
    </row>
    <row r="1507" spans="1:34" outlineLevel="1" x14ac:dyDescent="0.2">
      <c r="A1507" s="11">
        <v>180</v>
      </c>
      <c r="B1507" s="669"/>
      <c r="C1507" s="670"/>
      <c r="D1507" s="670"/>
      <c r="E1507" s="853" t="s">
        <v>553</v>
      </c>
      <c r="F1507" s="854"/>
      <c r="G1507" s="854"/>
      <c r="H1507" s="854"/>
      <c r="I1507" s="854"/>
      <c r="J1507" s="854"/>
      <c r="K1507" s="854"/>
      <c r="L1507" s="855"/>
      <c r="M1507" s="407">
        <f>SUBTOTAL(9,M1508:M1509)</f>
        <v>0</v>
      </c>
      <c r="N1507" s="410">
        <f t="shared" ref="N1507:AC1507" si="662">SUBTOTAL(9,N1508:N1509)</f>
        <v>0</v>
      </c>
      <c r="O1507" s="414">
        <f t="shared" si="662"/>
        <v>0</v>
      </c>
      <c r="P1507" s="414">
        <f t="shared" si="662"/>
        <v>0</v>
      </c>
      <c r="Q1507" s="415">
        <f t="shared" si="662"/>
        <v>0</v>
      </c>
      <c r="R1507" s="410">
        <f t="shared" si="662"/>
        <v>0</v>
      </c>
      <c r="S1507" s="414">
        <f t="shared" si="662"/>
        <v>0</v>
      </c>
      <c r="T1507" s="413">
        <f t="shared" si="662"/>
        <v>0</v>
      </c>
      <c r="U1507" s="413">
        <f t="shared" si="662"/>
        <v>0</v>
      </c>
      <c r="V1507" s="413">
        <f t="shared" si="662"/>
        <v>0</v>
      </c>
      <c r="W1507" s="413">
        <f t="shared" si="662"/>
        <v>0</v>
      </c>
      <c r="X1507" s="413">
        <f t="shared" si="662"/>
        <v>0</v>
      </c>
      <c r="Y1507" s="413">
        <f t="shared" si="662"/>
        <v>0</v>
      </c>
      <c r="Z1507" s="413">
        <f t="shared" si="662"/>
        <v>0</v>
      </c>
      <c r="AA1507" s="413">
        <f t="shared" si="662"/>
        <v>0</v>
      </c>
      <c r="AB1507" s="411">
        <f t="shared" si="662"/>
        <v>0</v>
      </c>
      <c r="AC1507" s="407">
        <f t="shared" si="662"/>
        <v>0</v>
      </c>
      <c r="AD1507" s="830"/>
      <c r="AE1507" s="831"/>
      <c r="AF1507" s="832"/>
    </row>
    <row r="1508" spans="1:34" outlineLevel="1" x14ac:dyDescent="0.2">
      <c r="A1508" s="11">
        <v>181</v>
      </c>
      <c r="B1508" s="669"/>
      <c r="C1508" s="670"/>
      <c r="D1508" s="670"/>
      <c r="E1508" s="670"/>
      <c r="F1508" s="856" t="s">
        <v>554</v>
      </c>
      <c r="G1508" s="857"/>
      <c r="H1508" s="857"/>
      <c r="I1508" s="857"/>
      <c r="J1508" s="857"/>
      <c r="K1508" s="857"/>
      <c r="L1508" s="858"/>
      <c r="M1508" s="408">
        <f t="shared" ref="M1508:M1509" si="663">M732</f>
        <v>0</v>
      </c>
      <c r="N1508" s="419">
        <f>M1508*(1-'Annexe 1. Taux de référence'!$E74)+N732*(1-'Annexe 1. Taux de référence'!$E74)</f>
        <v>0</v>
      </c>
      <c r="O1508" s="422">
        <f>O732*(1-'Annexe 1. Taux de référence'!$E74)</f>
        <v>0</v>
      </c>
      <c r="P1508" s="422">
        <f>P732*(1-'Annexe 1. Taux de référence'!$E74)</f>
        <v>0</v>
      </c>
      <c r="Q1508" s="423">
        <f>Q732*(1-'Annexe 1. Taux de référence'!$E74)</f>
        <v>0</v>
      </c>
      <c r="R1508" s="419">
        <f>R732*(1-'Annexe 1. Taux de référence'!$E74)</f>
        <v>0</v>
      </c>
      <c r="S1508" s="421">
        <f>S732*(1-'Annexe 1. Taux de référence'!$E74)</f>
        <v>0</v>
      </c>
      <c r="T1508" s="421">
        <f>T732*(1-'Annexe 1. Taux de référence'!$E74)</f>
        <v>0</v>
      </c>
      <c r="U1508" s="421">
        <f>U732*(1-'Annexe 1. Taux de référence'!$E74)</f>
        <v>0</v>
      </c>
      <c r="V1508" s="421">
        <f>V732*(1-'Annexe 1. Taux de référence'!$E74)</f>
        <v>0</v>
      </c>
      <c r="W1508" s="421">
        <f>W732*(1-'Annexe 1. Taux de référence'!$E74)</f>
        <v>0</v>
      </c>
      <c r="X1508" s="422">
        <f>X732*(1-'Annexe 1. Taux de référence'!$E74)</f>
        <v>0</v>
      </c>
      <c r="Y1508" s="421">
        <f>Y732*(1-'Annexe 1. Taux de référence'!$E74)</f>
        <v>0</v>
      </c>
      <c r="Z1508" s="421">
        <f>Z732*(1-'Annexe 1. Taux de référence'!$E74)</f>
        <v>0</v>
      </c>
      <c r="AA1508" s="421">
        <f>AA732*(1-'Annexe 1. Taux de référence'!$E74)</f>
        <v>0</v>
      </c>
      <c r="AB1508" s="421">
        <f>AB732*(1-'Annexe 1. Taux de référence'!$E74)</f>
        <v>0</v>
      </c>
      <c r="AC1508" s="408">
        <f t="shared" ref="AC1508:AC1509" si="664">AC732</f>
        <v>0</v>
      </c>
      <c r="AD1508" s="830"/>
      <c r="AE1508" s="831"/>
      <c r="AF1508" s="832"/>
    </row>
    <row r="1509" spans="1:34" outlineLevel="1" x14ac:dyDescent="0.2">
      <c r="A1509" s="11">
        <v>182</v>
      </c>
      <c r="B1509" s="669"/>
      <c r="C1509" s="670"/>
      <c r="D1509" s="670"/>
      <c r="E1509" s="670"/>
      <c r="F1509" s="859" t="s">
        <v>555</v>
      </c>
      <c r="G1509" s="860"/>
      <c r="H1509" s="860"/>
      <c r="I1509" s="860"/>
      <c r="J1509" s="860"/>
      <c r="K1509" s="860"/>
      <c r="L1509" s="861"/>
      <c r="M1509" s="408">
        <f t="shared" si="663"/>
        <v>0</v>
      </c>
      <c r="N1509" s="419">
        <f>M1509*(1-'Annexe 1. Taux de référence'!$E75)+N733*(1-'Annexe 1. Taux de référence'!$E75)</f>
        <v>0</v>
      </c>
      <c r="O1509" s="422">
        <f>O733*(1-'Annexe 1. Taux de référence'!$E75)</f>
        <v>0</v>
      </c>
      <c r="P1509" s="422">
        <f>P733*(1-'Annexe 1. Taux de référence'!$E75)</f>
        <v>0</v>
      </c>
      <c r="Q1509" s="423">
        <f>Q733*(1-'Annexe 1. Taux de référence'!$E75)</f>
        <v>0</v>
      </c>
      <c r="R1509" s="419">
        <f>R733*(1-'Annexe 1. Taux de référence'!$E75)</f>
        <v>0</v>
      </c>
      <c r="S1509" s="421">
        <f>S733*(1-'Annexe 1. Taux de référence'!$E75)</f>
        <v>0</v>
      </c>
      <c r="T1509" s="421">
        <f>T733*(1-'Annexe 1. Taux de référence'!$E75)</f>
        <v>0</v>
      </c>
      <c r="U1509" s="421">
        <f>U733*(1-'Annexe 1. Taux de référence'!$E75)</f>
        <v>0</v>
      </c>
      <c r="V1509" s="421">
        <f>V733*(1-'Annexe 1. Taux de référence'!$E75)</f>
        <v>0</v>
      </c>
      <c r="W1509" s="421">
        <f>W733*(1-'Annexe 1. Taux de référence'!$E75)</f>
        <v>0</v>
      </c>
      <c r="X1509" s="422">
        <f>X733*(1-'Annexe 1. Taux de référence'!$E75)</f>
        <v>0</v>
      </c>
      <c r="Y1509" s="421">
        <f>Y733*(1-'Annexe 1. Taux de référence'!$E75)</f>
        <v>0</v>
      </c>
      <c r="Z1509" s="421">
        <f>Z733*(1-'Annexe 1. Taux de référence'!$E75)</f>
        <v>0</v>
      </c>
      <c r="AA1509" s="421">
        <f>AA733*(1-'Annexe 1. Taux de référence'!$E75)</f>
        <v>0</v>
      </c>
      <c r="AB1509" s="421">
        <f>AB733*(1-'Annexe 1. Taux de référence'!$E75)</f>
        <v>0</v>
      </c>
      <c r="AC1509" s="408">
        <f t="shared" si="664"/>
        <v>0</v>
      </c>
      <c r="AD1509" s="833"/>
      <c r="AE1509" s="834"/>
      <c r="AF1509" s="835"/>
      <c r="AH1509" s="249">
        <f>SUM(R1510,R1507,R1504,R1501,R1498,R1495,R1487,R1484,R1480,R1477,R1473,R1470,R1465,R1461,R1457,R1451,R1446,R1441,R1429,R1432,R1423,R1417,R1409,R1406,R1395,R1392,R1387,R1383,R1379,R1373,R1368,R1363,R1354,R1351,R1348,R1345,R1336,R1331,R1328,R1324,R1321,R1317,R1314,R1305,R1295,R1290,R1285,R1339)</f>
        <v>0</v>
      </c>
    </row>
    <row r="1510" spans="1:34" outlineLevel="1" x14ac:dyDescent="0.2">
      <c r="A1510" s="11">
        <v>183</v>
      </c>
      <c r="B1510" s="669"/>
      <c r="C1510" s="670"/>
      <c r="D1510" s="844" t="s">
        <v>24</v>
      </c>
      <c r="E1510" s="845"/>
      <c r="F1510" s="845"/>
      <c r="G1510" s="845"/>
      <c r="H1510" s="845"/>
      <c r="I1510" s="845"/>
      <c r="J1510" s="845"/>
      <c r="K1510" s="845"/>
      <c r="L1510" s="846"/>
      <c r="M1510" s="407">
        <f>SUBTOTAL(9,M1511:M1513)</f>
        <v>0</v>
      </c>
      <c r="N1510" s="1188"/>
      <c r="O1510" s="1243"/>
      <c r="P1510" s="1405"/>
      <c r="Q1510" s="415">
        <f t="shared" ref="Q1510:AC1510" si="665">SUBTOTAL(9,Q1511:Q1513)</f>
        <v>0</v>
      </c>
      <c r="R1510" s="410">
        <f t="shared" si="665"/>
        <v>0</v>
      </c>
      <c r="S1510" s="414">
        <f t="shared" si="665"/>
        <v>0</v>
      </c>
      <c r="T1510" s="413">
        <f t="shared" si="665"/>
        <v>0</v>
      </c>
      <c r="U1510" s="413">
        <f t="shared" si="665"/>
        <v>0</v>
      </c>
      <c r="V1510" s="413">
        <f t="shared" si="665"/>
        <v>0</v>
      </c>
      <c r="W1510" s="413">
        <f t="shared" si="665"/>
        <v>0</v>
      </c>
      <c r="X1510" s="413">
        <f t="shared" si="665"/>
        <v>0</v>
      </c>
      <c r="Y1510" s="413">
        <f t="shared" si="665"/>
        <v>0</v>
      </c>
      <c r="Z1510" s="413">
        <f t="shared" si="665"/>
        <v>0</v>
      </c>
      <c r="AA1510" s="413">
        <f t="shared" si="665"/>
        <v>0</v>
      </c>
      <c r="AB1510" s="411">
        <f t="shared" si="665"/>
        <v>0</v>
      </c>
      <c r="AC1510" s="407">
        <f t="shared" si="665"/>
        <v>0</v>
      </c>
      <c r="AD1510" s="1592"/>
      <c r="AE1510" s="1611"/>
      <c r="AF1510" s="1612"/>
    </row>
    <row r="1511" spans="1:34" outlineLevel="1" x14ac:dyDescent="0.2">
      <c r="A1511" s="11">
        <v>184</v>
      </c>
      <c r="B1511" s="669"/>
      <c r="C1511" s="670"/>
      <c r="D1511" s="670"/>
      <c r="E1511" s="670"/>
      <c r="F1511" s="856" t="s">
        <v>156</v>
      </c>
      <c r="G1511" s="857"/>
      <c r="H1511" s="857"/>
      <c r="I1511" s="857"/>
      <c r="J1511" s="857"/>
      <c r="K1511" s="857"/>
      <c r="L1511" s="858"/>
      <c r="M1511" s="408">
        <f t="shared" ref="M1511:M1513" si="666">M735</f>
        <v>0</v>
      </c>
      <c r="N1511" s="1244"/>
      <c r="O1511" s="1244"/>
      <c r="P1511" s="1406"/>
      <c r="Q1511" s="423">
        <f>($M1511+SUM($N735:$Q735))*'Annexe 1. Taux de référence'!$R$97</f>
        <v>0</v>
      </c>
      <c r="R1511" s="419">
        <f>R735*'Annexe 1. Taux de référence'!$R$97</f>
        <v>0</v>
      </c>
      <c r="S1511" s="421">
        <f>S735*'Annexe 1. Taux de référence'!$R$97</f>
        <v>0</v>
      </c>
      <c r="T1511" s="421">
        <f>T735*'Annexe 1. Taux de référence'!$R$97</f>
        <v>0</v>
      </c>
      <c r="U1511" s="421">
        <f>U735*'Annexe 1. Taux de référence'!$R$97</f>
        <v>0</v>
      </c>
      <c r="V1511" s="421">
        <f>V735*'Annexe 1. Taux de référence'!$R$97</f>
        <v>0</v>
      </c>
      <c r="W1511" s="421">
        <f>W735*'Annexe 1. Taux de référence'!$R$97</f>
        <v>0</v>
      </c>
      <c r="X1511" s="422">
        <f>X735*'Annexe 1. Taux de référence'!$R$97</f>
        <v>0</v>
      </c>
      <c r="Y1511" s="421">
        <f>Y735*'Annexe 1. Taux de référence'!$R$97</f>
        <v>0</v>
      </c>
      <c r="Z1511" s="421">
        <f>Z735*'Annexe 1. Taux de référence'!$R$97</f>
        <v>0</v>
      </c>
      <c r="AA1511" s="421">
        <f>AA735*'Annexe 1. Taux de référence'!$R$97</f>
        <v>0</v>
      </c>
      <c r="AB1511" s="421">
        <f>AB735*'Annexe 1. Taux de référence'!$R$97</f>
        <v>0</v>
      </c>
      <c r="AC1511" s="408">
        <f t="shared" ref="AC1511:AC1513" si="667">AC735</f>
        <v>0</v>
      </c>
      <c r="AD1511" s="1440"/>
      <c r="AE1511" s="828"/>
      <c r="AF1511" s="829"/>
    </row>
    <row r="1512" spans="1:34" outlineLevel="1" x14ac:dyDescent="0.2">
      <c r="A1512" s="11">
        <v>185</v>
      </c>
      <c r="B1512" s="669"/>
      <c r="C1512" s="670"/>
      <c r="D1512" s="670"/>
      <c r="E1512" s="670"/>
      <c r="F1512" s="915" t="s">
        <v>157</v>
      </c>
      <c r="G1512" s="916"/>
      <c r="H1512" s="916"/>
      <c r="I1512" s="916"/>
      <c r="J1512" s="916"/>
      <c r="K1512" s="916"/>
      <c r="L1512" s="917"/>
      <c r="M1512" s="408">
        <f t="shared" si="666"/>
        <v>0</v>
      </c>
      <c r="N1512" s="1221"/>
      <c r="O1512" s="1244"/>
      <c r="P1512" s="1244"/>
      <c r="Q1512" s="1244"/>
      <c r="R1512" s="419">
        <f>($M1512+SUM($N736:$R736))*'Annexe 1. Taux de référence'!$S$98</f>
        <v>0</v>
      </c>
      <c r="S1512" s="421">
        <f>(M1512+SUM($N736:$R736))*'Annexe 1. Taux de référence'!$T$98+S736*('Annexe 1. Taux de référence'!$S$98+'Annexe 1. Taux de référence'!$T$98)</f>
        <v>0</v>
      </c>
      <c r="T1512" s="421">
        <f>($M1512+SUM($N736:$S736))*'Annexe 1. Taux de référence'!$U$98+$T736*('Annexe 1. Taux de référence'!$S$98+'Annexe 1. Taux de référence'!$T$98+'Annexe 1. Taux de référence'!$U$98)</f>
        <v>0</v>
      </c>
      <c r="U1512" s="421">
        <f>U736*('Annexe 1. Taux de référence'!$S$98+'Annexe 1. Taux de référence'!$T$98+'Annexe 1. Taux de référence'!$U$98)</f>
        <v>0</v>
      </c>
      <c r="V1512" s="421">
        <f>V736*('Annexe 1. Taux de référence'!$S$98+'Annexe 1. Taux de référence'!$T$98+'Annexe 1. Taux de référence'!$U$98)</f>
        <v>0</v>
      </c>
      <c r="W1512" s="421">
        <f>W736*('Annexe 1. Taux de référence'!$S$98+'Annexe 1. Taux de référence'!$T$98+'Annexe 1. Taux de référence'!$U$98)</f>
        <v>0</v>
      </c>
      <c r="X1512" s="422">
        <f>X736*('Annexe 1. Taux de référence'!$S$98+'Annexe 1. Taux de référence'!$T$98+'Annexe 1. Taux de référence'!$U$98)</f>
        <v>0</v>
      </c>
      <c r="Y1512" s="421">
        <f>Y736*('Annexe 1. Taux de référence'!$S$98+'Annexe 1. Taux de référence'!$T$98+'Annexe 1. Taux de référence'!$U$98)</f>
        <v>0</v>
      </c>
      <c r="Z1512" s="421">
        <f>Z736*('Annexe 1. Taux de référence'!$S$98+'Annexe 1. Taux de référence'!$T$98+'Annexe 1. Taux de référence'!$U$98)</f>
        <v>0</v>
      </c>
      <c r="AA1512" s="421">
        <f>AA736*('Annexe 1. Taux de référence'!$S$98+'Annexe 1. Taux de référence'!$T$98+'Annexe 1. Taux de référence'!$U$98)</f>
        <v>0</v>
      </c>
      <c r="AB1512" s="421">
        <f>AB736*('Annexe 1. Taux de référence'!$S$98+'Annexe 1. Taux de référence'!$T$98+'Annexe 1. Taux de référence'!$U$98)</f>
        <v>0</v>
      </c>
      <c r="AC1512" s="408">
        <f t="shared" si="667"/>
        <v>0</v>
      </c>
      <c r="AD1512" s="830"/>
      <c r="AE1512" s="831"/>
      <c r="AF1512" s="832"/>
    </row>
    <row r="1513" spans="1:34" outlineLevel="1" x14ac:dyDescent="0.2">
      <c r="A1513" s="11">
        <v>186</v>
      </c>
      <c r="B1513" s="669"/>
      <c r="C1513" s="670"/>
      <c r="D1513" s="670"/>
      <c r="E1513" s="670"/>
      <c r="F1513" s="859" t="s">
        <v>25</v>
      </c>
      <c r="G1513" s="860"/>
      <c r="H1513" s="860"/>
      <c r="I1513" s="860"/>
      <c r="J1513" s="860"/>
      <c r="K1513" s="860"/>
      <c r="L1513" s="861"/>
      <c r="M1513" s="408">
        <f t="shared" si="666"/>
        <v>0</v>
      </c>
      <c r="N1513" s="1207"/>
      <c r="O1513" s="960"/>
      <c r="P1513" s="960"/>
      <c r="Q1513" s="960"/>
      <c r="R1513" s="960"/>
      <c r="S1513" s="960"/>
      <c r="T1513" s="960"/>
      <c r="U1513" s="960"/>
      <c r="V1513" s="960"/>
      <c r="W1513" s="960"/>
      <c r="X1513" s="960"/>
      <c r="Y1513" s="960"/>
      <c r="Z1513" s="960"/>
      <c r="AA1513" s="960"/>
      <c r="AB1513" s="1439"/>
      <c r="AC1513" s="408">
        <f t="shared" si="667"/>
        <v>0</v>
      </c>
      <c r="AD1513" s="833"/>
      <c r="AE1513" s="834"/>
      <c r="AF1513" s="835"/>
    </row>
    <row r="1514" spans="1:34" outlineLevel="1" x14ac:dyDescent="0.2">
      <c r="A1514" s="11">
        <v>187</v>
      </c>
      <c r="B1514" s="669"/>
      <c r="C1514" s="670"/>
      <c r="D1514" s="844" t="s">
        <v>467</v>
      </c>
      <c r="E1514" s="845"/>
      <c r="F1514" s="845"/>
      <c r="G1514" s="845"/>
      <c r="H1514" s="845"/>
      <c r="I1514" s="845"/>
      <c r="J1514" s="845"/>
      <c r="K1514" s="845"/>
      <c r="L1514" s="846"/>
      <c r="M1514" s="407">
        <f>SUBTOTAL(9,M1515:M1516)</f>
        <v>0</v>
      </c>
      <c r="N1514" s="1623"/>
      <c r="O1514" s="1624"/>
      <c r="P1514" s="1624"/>
      <c r="Q1514" s="1624"/>
      <c r="R1514" s="1624"/>
      <c r="S1514" s="1624"/>
      <c r="T1514" s="1624"/>
      <c r="U1514" s="1624"/>
      <c r="V1514" s="1624"/>
      <c r="W1514" s="1624"/>
      <c r="X1514" s="1624"/>
      <c r="Y1514" s="1624"/>
      <c r="Z1514" s="1624"/>
      <c r="AA1514" s="1624"/>
      <c r="AB1514" s="1624"/>
      <c r="AC1514" s="1624"/>
      <c r="AD1514" s="1624"/>
      <c r="AE1514" s="1624"/>
      <c r="AF1514" s="1625"/>
    </row>
    <row r="1515" spans="1:34" outlineLevel="1" x14ac:dyDescent="0.2">
      <c r="A1515" s="11">
        <v>188</v>
      </c>
      <c r="B1515" s="669"/>
      <c r="C1515" s="670"/>
      <c r="D1515" s="670"/>
      <c r="E1515" s="670"/>
      <c r="F1515" s="856" t="s">
        <v>466</v>
      </c>
      <c r="G1515" s="857"/>
      <c r="H1515" s="857"/>
      <c r="I1515" s="857"/>
      <c r="J1515" s="857"/>
      <c r="K1515" s="857"/>
      <c r="L1515" s="858"/>
      <c r="M1515" s="408">
        <f t="shared" ref="M1515:M1516" si="668">M739</f>
        <v>0</v>
      </c>
      <c r="N1515" s="1461"/>
      <c r="O1515" s="1462"/>
      <c r="P1515" s="1462"/>
      <c r="Q1515" s="1462"/>
      <c r="R1515" s="1462"/>
      <c r="S1515" s="1462"/>
      <c r="T1515" s="1462"/>
      <c r="U1515" s="1462"/>
      <c r="V1515" s="1462"/>
      <c r="W1515" s="1462"/>
      <c r="X1515" s="1462"/>
      <c r="Y1515" s="1462"/>
      <c r="Z1515" s="1462"/>
      <c r="AA1515" s="1462"/>
      <c r="AB1515" s="1462"/>
      <c r="AC1515" s="1462"/>
      <c r="AD1515" s="1462"/>
      <c r="AE1515" s="1462"/>
      <c r="AF1515" s="1463"/>
    </row>
    <row r="1516" spans="1:34" outlineLevel="1" x14ac:dyDescent="0.2">
      <c r="A1516" s="11">
        <v>189</v>
      </c>
      <c r="B1516" s="687"/>
      <c r="C1516" s="672"/>
      <c r="D1516" s="672"/>
      <c r="E1516" s="688"/>
      <c r="F1516" s="915" t="s">
        <v>576</v>
      </c>
      <c r="G1516" s="916"/>
      <c r="H1516" s="916"/>
      <c r="I1516" s="916"/>
      <c r="J1516" s="916"/>
      <c r="K1516" s="916"/>
      <c r="L1516" s="917"/>
      <c r="M1516" s="408">
        <f t="shared" si="668"/>
        <v>0</v>
      </c>
      <c r="N1516" s="1467"/>
      <c r="O1516" s="1468"/>
      <c r="P1516" s="1468"/>
      <c r="Q1516" s="1468"/>
      <c r="R1516" s="1468"/>
      <c r="S1516" s="1468"/>
      <c r="T1516" s="1468"/>
      <c r="U1516" s="1468"/>
      <c r="V1516" s="1468"/>
      <c r="W1516" s="1468"/>
      <c r="X1516" s="1468"/>
      <c r="Y1516" s="1468"/>
      <c r="Z1516" s="1468"/>
      <c r="AA1516" s="1468"/>
      <c r="AB1516" s="1468"/>
      <c r="AC1516" s="1468"/>
      <c r="AD1516" s="1468"/>
      <c r="AE1516" s="1468"/>
      <c r="AF1516" s="1469"/>
    </row>
    <row r="1517" spans="1:34" ht="7.5" customHeight="1" outlineLevel="1" x14ac:dyDescent="0.2">
      <c r="A1517" s="11"/>
      <c r="B1517" s="1470"/>
      <c r="C1517" s="1471"/>
      <c r="D1517" s="1471"/>
      <c r="E1517" s="1471"/>
      <c r="F1517" s="1471"/>
      <c r="G1517" s="1471"/>
      <c r="H1517" s="1471"/>
      <c r="I1517" s="1471"/>
      <c r="J1517" s="1471"/>
      <c r="K1517" s="1471"/>
      <c r="L1517" s="1471"/>
      <c r="M1517" s="1471"/>
      <c r="N1517" s="1471"/>
      <c r="O1517" s="1471"/>
      <c r="P1517" s="1471"/>
      <c r="Q1517" s="1471"/>
      <c r="R1517" s="1471"/>
      <c r="S1517" s="1471"/>
      <c r="T1517" s="1471"/>
      <c r="U1517" s="1471"/>
      <c r="V1517" s="1471"/>
      <c r="W1517" s="1471"/>
      <c r="X1517" s="1471"/>
      <c r="Y1517" s="1471"/>
      <c r="Z1517" s="1471"/>
      <c r="AA1517" s="1471"/>
      <c r="AB1517" s="1471"/>
      <c r="AC1517" s="1471"/>
      <c r="AD1517" s="1471"/>
      <c r="AE1517" s="1471"/>
      <c r="AF1517" s="1472"/>
    </row>
    <row r="1518" spans="1:34" ht="22.5" customHeight="1" outlineLevel="1" x14ac:dyDescent="0.2">
      <c r="A1518" s="11">
        <v>323</v>
      </c>
      <c r="B1518" s="963" t="s">
        <v>159</v>
      </c>
      <c r="C1518" s="964"/>
      <c r="D1518" s="964"/>
      <c r="E1518" s="964"/>
      <c r="F1518" s="964"/>
      <c r="G1518" s="964"/>
      <c r="H1518" s="964"/>
      <c r="I1518" s="964"/>
      <c r="J1518" s="964"/>
      <c r="K1518" s="964"/>
      <c r="L1518" s="964"/>
      <c r="M1518" s="407">
        <f>SUBTOTAL(9,M1283:M1517)</f>
        <v>0</v>
      </c>
      <c r="N1518" s="410">
        <f t="shared" ref="N1518:AC1518" si="669">SUBTOTAL(9,N1283:N1517)</f>
        <v>0</v>
      </c>
      <c r="O1518" s="414">
        <f t="shared" si="669"/>
        <v>0</v>
      </c>
      <c r="P1518" s="414">
        <f t="shared" si="669"/>
        <v>0</v>
      </c>
      <c r="Q1518" s="415">
        <f t="shared" si="669"/>
        <v>0</v>
      </c>
      <c r="R1518" s="410">
        <f t="shared" si="669"/>
        <v>0</v>
      </c>
      <c r="S1518" s="414">
        <f>SUBTOTAL(9,S1283:S1513)</f>
        <v>0</v>
      </c>
      <c r="T1518" s="413">
        <f t="shared" si="669"/>
        <v>0</v>
      </c>
      <c r="U1518" s="413">
        <f t="shared" si="669"/>
        <v>0</v>
      </c>
      <c r="V1518" s="413">
        <f t="shared" si="669"/>
        <v>0</v>
      </c>
      <c r="W1518" s="413">
        <f t="shared" si="669"/>
        <v>0</v>
      </c>
      <c r="X1518" s="413">
        <f t="shared" si="669"/>
        <v>0</v>
      </c>
      <c r="Y1518" s="413">
        <f t="shared" si="669"/>
        <v>0</v>
      </c>
      <c r="Z1518" s="413">
        <f t="shared" si="669"/>
        <v>0</v>
      </c>
      <c r="AA1518" s="413">
        <f t="shared" si="669"/>
        <v>0</v>
      </c>
      <c r="AB1518" s="411">
        <f t="shared" si="669"/>
        <v>0</v>
      </c>
      <c r="AC1518" s="407">
        <f t="shared" si="669"/>
        <v>0</v>
      </c>
      <c r="AD1518" s="963"/>
      <c r="AE1518" s="964"/>
      <c r="AF1518" s="1101"/>
    </row>
    <row r="1519" spans="1:34" ht="7.5" customHeight="1" outlineLevel="1" x14ac:dyDescent="0.2">
      <c r="B1519" s="1600"/>
      <c r="C1519" s="1600"/>
      <c r="D1519" s="1600"/>
      <c r="E1519" s="1600"/>
      <c r="F1519" s="1600"/>
      <c r="G1519" s="1600"/>
      <c r="H1519" s="1600"/>
      <c r="I1519" s="1600"/>
      <c r="J1519" s="1600"/>
      <c r="K1519" s="1600"/>
      <c r="L1519" s="1600"/>
      <c r="M1519" s="1600"/>
      <c r="N1519" s="1600"/>
      <c r="O1519" s="1600"/>
      <c r="P1519" s="1600"/>
      <c r="Q1519" s="1600"/>
      <c r="R1519" s="1600"/>
      <c r="S1519" s="1600"/>
      <c r="T1519" s="1600"/>
      <c r="U1519" s="1600"/>
      <c r="V1519" s="1600"/>
      <c r="W1519" s="1600"/>
      <c r="X1519" s="1600"/>
      <c r="Y1519" s="1600"/>
      <c r="Z1519" s="1600"/>
      <c r="AA1519" s="1600"/>
      <c r="AB1519" s="1600"/>
      <c r="AC1519" s="1600"/>
      <c r="AD1519" s="1600"/>
      <c r="AE1519" s="1600"/>
      <c r="AF1519" s="1600"/>
    </row>
    <row r="1520" spans="1:34" ht="22.5" customHeight="1" outlineLevel="2" x14ac:dyDescent="0.2">
      <c r="A1520" s="11">
        <v>325</v>
      </c>
      <c r="B1520" s="963" t="s">
        <v>160</v>
      </c>
      <c r="C1520" s="964"/>
      <c r="D1520" s="964"/>
      <c r="E1520" s="964"/>
      <c r="F1520" s="964"/>
      <c r="G1520" s="964"/>
      <c r="H1520" s="964"/>
      <c r="I1520" s="964"/>
      <c r="J1520" s="964"/>
      <c r="K1520" s="964"/>
      <c r="L1520" s="964"/>
      <c r="M1520" s="964"/>
      <c r="N1520" s="964"/>
      <c r="O1520" s="964"/>
      <c r="P1520" s="964"/>
      <c r="Q1520" s="964"/>
      <c r="R1520" s="964"/>
      <c r="S1520" s="964"/>
      <c r="T1520" s="964"/>
      <c r="U1520" s="964"/>
      <c r="V1520" s="964"/>
      <c r="W1520" s="964"/>
      <c r="X1520" s="964"/>
      <c r="Y1520" s="964"/>
      <c r="Z1520" s="964"/>
      <c r="AA1520" s="964"/>
      <c r="AB1520" s="964"/>
      <c r="AC1520" s="964"/>
      <c r="AD1520" s="651"/>
      <c r="AE1520" s="651"/>
      <c r="AF1520" s="652"/>
    </row>
    <row r="1521" spans="1:32" outlineLevel="1" x14ac:dyDescent="0.2">
      <c r="A1521" s="11">
        <v>188</v>
      </c>
      <c r="B1521" s="325"/>
      <c r="C1521" s="326"/>
      <c r="D1521" s="326"/>
      <c r="E1521" s="327"/>
      <c r="F1521" s="915" t="s">
        <v>161</v>
      </c>
      <c r="G1521" s="916"/>
      <c r="H1521" s="916"/>
      <c r="I1521" s="916"/>
      <c r="J1521" s="916"/>
      <c r="K1521" s="916"/>
      <c r="L1521" s="917"/>
      <c r="M1521" s="408">
        <f t="shared" ref="M1521" si="670">M745</f>
        <v>0</v>
      </c>
      <c r="N1521" s="419">
        <f>M1521</f>
        <v>0</v>
      </c>
      <c r="O1521" s="1015"/>
      <c r="P1521" s="1016"/>
      <c r="Q1521" s="1016"/>
      <c r="R1521" s="1016"/>
      <c r="S1521" s="1016"/>
      <c r="T1521" s="1016"/>
      <c r="U1521" s="1016"/>
      <c r="V1521" s="1016"/>
      <c r="W1521" s="1016"/>
      <c r="X1521" s="1016"/>
      <c r="Y1521" s="1016"/>
      <c r="Z1521" s="1016"/>
      <c r="AA1521" s="1016"/>
      <c r="AB1521" s="1608"/>
      <c r="AC1521" s="408">
        <f t="shared" ref="AC1521" si="671">M1521-SUM(N1521:AB1521)</f>
        <v>0</v>
      </c>
      <c r="AD1521" s="1590"/>
      <c r="AE1521" s="1591"/>
      <c r="AF1521" s="1603"/>
    </row>
    <row r="1522" spans="1:32" ht="7.5" customHeight="1" outlineLevel="1" x14ac:dyDescent="0.2">
      <c r="A1522" s="11"/>
      <c r="B1522" s="1432"/>
      <c r="C1522" s="1433"/>
      <c r="D1522" s="1436"/>
      <c r="E1522" s="1436"/>
      <c r="F1522" s="1437"/>
      <c r="G1522" s="1437"/>
      <c r="H1522" s="1437"/>
      <c r="I1522" s="1437"/>
      <c r="J1522" s="1437"/>
      <c r="K1522" s="1437"/>
      <c r="L1522" s="1437"/>
      <c r="M1522" s="1437"/>
      <c r="N1522" s="1437"/>
      <c r="O1522" s="1437"/>
      <c r="P1522" s="1437"/>
      <c r="Q1522" s="1437"/>
      <c r="R1522" s="1437"/>
      <c r="S1522" s="1437"/>
      <c r="T1522" s="1437"/>
      <c r="U1522" s="1437"/>
      <c r="V1522" s="1437"/>
      <c r="W1522" s="1437"/>
      <c r="X1522" s="1437"/>
      <c r="Y1522" s="1437"/>
      <c r="Z1522" s="1437"/>
      <c r="AA1522" s="1437"/>
      <c r="AB1522" s="1437"/>
      <c r="AC1522" s="1437"/>
      <c r="AD1522" s="1437"/>
      <c r="AE1522" s="1437"/>
      <c r="AF1522" s="1438"/>
    </row>
    <row r="1523" spans="1:32" outlineLevel="1" x14ac:dyDescent="0.2">
      <c r="A1523" s="11">
        <v>187</v>
      </c>
      <c r="B1523" s="669"/>
      <c r="C1523" s="671"/>
      <c r="D1523" s="844" t="s">
        <v>163</v>
      </c>
      <c r="E1523" s="845"/>
      <c r="F1523" s="845"/>
      <c r="G1523" s="845"/>
      <c r="H1523" s="845"/>
      <c r="I1523" s="845"/>
      <c r="J1523" s="845"/>
      <c r="K1523" s="845"/>
      <c r="L1523" s="846"/>
      <c r="M1523" s="407">
        <f>SUBTOTAL(9,M1524:M1530)</f>
        <v>0</v>
      </c>
      <c r="N1523" s="990"/>
      <c r="O1523" s="1582"/>
      <c r="P1523" s="1582"/>
      <c r="Q1523" s="1582"/>
      <c r="R1523" s="1582"/>
      <c r="S1523" s="1582"/>
      <c r="T1523" s="1582"/>
      <c r="U1523" s="1582"/>
      <c r="V1523" s="1582"/>
      <c r="W1523" s="1582"/>
      <c r="X1523" s="1582"/>
      <c r="Y1523" s="1582"/>
      <c r="Z1523" s="1582"/>
      <c r="AA1523" s="1582"/>
      <c r="AB1523" s="1588"/>
      <c r="AC1523" s="407">
        <f t="shared" ref="AC1523" si="672">SUBTOTAL(9,AC1524:AC1530)</f>
        <v>0</v>
      </c>
      <c r="AD1523" s="1592"/>
      <c r="AE1523" s="1611"/>
      <c r="AF1523" s="1612"/>
    </row>
    <row r="1524" spans="1:32" outlineLevel="1" x14ac:dyDescent="0.2">
      <c r="A1524" s="11">
        <v>188</v>
      </c>
      <c r="B1524" s="669"/>
      <c r="C1524" s="670"/>
      <c r="D1524" s="670"/>
      <c r="E1524" s="670"/>
      <c r="F1524" s="856" t="s">
        <v>162</v>
      </c>
      <c r="G1524" s="857"/>
      <c r="H1524" s="857"/>
      <c r="I1524" s="857"/>
      <c r="J1524" s="857"/>
      <c r="K1524" s="857"/>
      <c r="L1524" s="858"/>
      <c r="M1524" s="408">
        <f t="shared" ref="M1524:M1530" si="673">M748</f>
        <v>0</v>
      </c>
      <c r="N1524" s="1583"/>
      <c r="O1524" s="1584"/>
      <c r="P1524" s="1584"/>
      <c r="Q1524" s="1584"/>
      <c r="R1524" s="1584"/>
      <c r="S1524" s="1584"/>
      <c r="T1524" s="1584"/>
      <c r="U1524" s="1584"/>
      <c r="V1524" s="1584"/>
      <c r="W1524" s="1584"/>
      <c r="X1524" s="1584"/>
      <c r="Y1524" s="1584"/>
      <c r="Z1524" s="1584"/>
      <c r="AA1524" s="1584"/>
      <c r="AB1524" s="1589"/>
      <c r="AC1524" s="408">
        <f t="shared" ref="AC1524:AC1546" si="674">M1524-SUM(N1524:AB1524)</f>
        <v>0</v>
      </c>
      <c r="AD1524" s="1461"/>
      <c r="AE1524" s="828"/>
      <c r="AF1524" s="829"/>
    </row>
    <row r="1525" spans="1:32" ht="27.75" customHeight="1" outlineLevel="1" x14ac:dyDescent="0.2">
      <c r="A1525" s="11">
        <v>189</v>
      </c>
      <c r="B1525" s="669"/>
      <c r="C1525" s="670"/>
      <c r="D1525" s="670"/>
      <c r="E1525" s="670"/>
      <c r="F1525" s="915" t="s">
        <v>164</v>
      </c>
      <c r="G1525" s="916"/>
      <c r="H1525" s="916"/>
      <c r="I1525" s="916"/>
      <c r="J1525" s="916"/>
      <c r="K1525" s="916"/>
      <c r="L1525" s="917"/>
      <c r="M1525" s="408">
        <f t="shared" si="673"/>
        <v>0</v>
      </c>
      <c r="N1525" s="1583"/>
      <c r="O1525" s="1584"/>
      <c r="P1525" s="1584"/>
      <c r="Q1525" s="1584"/>
      <c r="R1525" s="1584"/>
      <c r="S1525" s="1584"/>
      <c r="T1525" s="1584"/>
      <c r="U1525" s="1584"/>
      <c r="V1525" s="1584"/>
      <c r="W1525" s="1584"/>
      <c r="X1525" s="1584"/>
      <c r="Y1525" s="1584"/>
      <c r="Z1525" s="1584"/>
      <c r="AA1525" s="1584"/>
      <c r="AB1525" s="1589"/>
      <c r="AC1525" s="408">
        <f t="shared" si="674"/>
        <v>0</v>
      </c>
      <c r="AD1525" s="830"/>
      <c r="AE1525" s="831"/>
      <c r="AF1525" s="832"/>
    </row>
    <row r="1526" spans="1:32" ht="27.75" customHeight="1" outlineLevel="1" x14ac:dyDescent="0.2">
      <c r="A1526" s="11">
        <v>189</v>
      </c>
      <c r="B1526" s="669"/>
      <c r="C1526" s="670"/>
      <c r="D1526" s="670"/>
      <c r="E1526" s="670"/>
      <c r="F1526" s="915" t="s">
        <v>165</v>
      </c>
      <c r="G1526" s="916"/>
      <c r="H1526" s="916"/>
      <c r="I1526" s="916"/>
      <c r="J1526" s="916"/>
      <c r="K1526" s="916"/>
      <c r="L1526" s="917"/>
      <c r="M1526" s="408">
        <f t="shared" si="673"/>
        <v>0</v>
      </c>
      <c r="N1526" s="1583"/>
      <c r="O1526" s="1584"/>
      <c r="P1526" s="1584"/>
      <c r="Q1526" s="1584"/>
      <c r="R1526" s="1584"/>
      <c r="S1526" s="1584"/>
      <c r="T1526" s="1584"/>
      <c r="U1526" s="1584"/>
      <c r="V1526" s="1584"/>
      <c r="W1526" s="1584"/>
      <c r="X1526" s="1584"/>
      <c r="Y1526" s="1584"/>
      <c r="Z1526" s="1584"/>
      <c r="AA1526" s="1584"/>
      <c r="AB1526" s="1589"/>
      <c r="AC1526" s="408">
        <f t="shared" si="674"/>
        <v>0</v>
      </c>
      <c r="AD1526" s="830"/>
      <c r="AE1526" s="831"/>
      <c r="AF1526" s="832"/>
    </row>
    <row r="1527" spans="1:32" ht="27.75" customHeight="1" outlineLevel="1" x14ac:dyDescent="0.2">
      <c r="A1527" s="11">
        <v>189</v>
      </c>
      <c r="B1527" s="669"/>
      <c r="C1527" s="670"/>
      <c r="D1527" s="670"/>
      <c r="E1527" s="670"/>
      <c r="F1527" s="915" t="s">
        <v>166</v>
      </c>
      <c r="G1527" s="916"/>
      <c r="H1527" s="916"/>
      <c r="I1527" s="916"/>
      <c r="J1527" s="916"/>
      <c r="K1527" s="916"/>
      <c r="L1527" s="917"/>
      <c r="M1527" s="408">
        <f t="shared" si="673"/>
        <v>0</v>
      </c>
      <c r="N1527" s="1583"/>
      <c r="O1527" s="1584"/>
      <c r="P1527" s="1584"/>
      <c r="Q1527" s="1584"/>
      <c r="R1527" s="1584"/>
      <c r="S1527" s="1584"/>
      <c r="T1527" s="1584"/>
      <c r="U1527" s="1584"/>
      <c r="V1527" s="1584"/>
      <c r="W1527" s="1584"/>
      <c r="X1527" s="1584"/>
      <c r="Y1527" s="1584"/>
      <c r="Z1527" s="1584"/>
      <c r="AA1527" s="1584"/>
      <c r="AB1527" s="1589"/>
      <c r="AC1527" s="408">
        <f t="shared" si="674"/>
        <v>0</v>
      </c>
      <c r="AD1527" s="830"/>
      <c r="AE1527" s="831"/>
      <c r="AF1527" s="832"/>
    </row>
    <row r="1528" spans="1:32" ht="45" customHeight="1" outlineLevel="1" x14ac:dyDescent="0.2">
      <c r="A1528" s="11">
        <v>189</v>
      </c>
      <c r="B1528" s="669"/>
      <c r="C1528" s="670"/>
      <c r="D1528" s="670"/>
      <c r="E1528" s="670"/>
      <c r="F1528" s="915" t="s">
        <v>167</v>
      </c>
      <c r="G1528" s="916"/>
      <c r="H1528" s="916"/>
      <c r="I1528" s="916"/>
      <c r="J1528" s="916"/>
      <c r="K1528" s="916"/>
      <c r="L1528" s="917"/>
      <c r="M1528" s="408">
        <f t="shared" si="673"/>
        <v>0</v>
      </c>
      <c r="N1528" s="1583"/>
      <c r="O1528" s="1584"/>
      <c r="P1528" s="1584"/>
      <c r="Q1528" s="1584"/>
      <c r="R1528" s="1584"/>
      <c r="S1528" s="1584"/>
      <c r="T1528" s="1584"/>
      <c r="U1528" s="1584"/>
      <c r="V1528" s="1584"/>
      <c r="W1528" s="1584"/>
      <c r="X1528" s="1584"/>
      <c r="Y1528" s="1584"/>
      <c r="Z1528" s="1584"/>
      <c r="AA1528" s="1584"/>
      <c r="AB1528" s="1589"/>
      <c r="AC1528" s="408">
        <f t="shared" si="674"/>
        <v>0</v>
      </c>
      <c r="AD1528" s="830"/>
      <c r="AE1528" s="831"/>
      <c r="AF1528" s="832"/>
    </row>
    <row r="1529" spans="1:32" ht="27.75" customHeight="1" outlineLevel="1" x14ac:dyDescent="0.2">
      <c r="A1529" s="11">
        <v>189</v>
      </c>
      <c r="B1529" s="669"/>
      <c r="C1529" s="670"/>
      <c r="D1529" s="670"/>
      <c r="E1529" s="670"/>
      <c r="F1529" s="915" t="s">
        <v>451</v>
      </c>
      <c r="G1529" s="916"/>
      <c r="H1529" s="916"/>
      <c r="I1529" s="916"/>
      <c r="J1529" s="916"/>
      <c r="K1529" s="916"/>
      <c r="L1529" s="917"/>
      <c r="M1529" s="408">
        <f t="shared" si="673"/>
        <v>0</v>
      </c>
      <c r="N1529" s="1583"/>
      <c r="O1529" s="1584"/>
      <c r="P1529" s="1584"/>
      <c r="Q1529" s="1584"/>
      <c r="R1529" s="1584"/>
      <c r="S1529" s="1584"/>
      <c r="T1529" s="1584"/>
      <c r="U1529" s="1584"/>
      <c r="V1529" s="1584"/>
      <c r="W1529" s="1584"/>
      <c r="X1529" s="1584"/>
      <c r="Y1529" s="1584"/>
      <c r="Z1529" s="1584"/>
      <c r="AA1529" s="1584"/>
      <c r="AB1529" s="1589"/>
      <c r="AC1529" s="408">
        <f t="shared" si="674"/>
        <v>0</v>
      </c>
      <c r="AD1529" s="830"/>
      <c r="AE1529" s="831"/>
      <c r="AF1529" s="832"/>
    </row>
    <row r="1530" spans="1:32" outlineLevel="1" x14ac:dyDescent="0.2">
      <c r="A1530" s="11">
        <v>189</v>
      </c>
      <c r="B1530" s="669"/>
      <c r="C1530" s="670"/>
      <c r="D1530" s="670"/>
      <c r="E1530" s="670"/>
      <c r="F1530" s="915" t="s">
        <v>168</v>
      </c>
      <c r="G1530" s="916"/>
      <c r="H1530" s="916"/>
      <c r="I1530" s="916"/>
      <c r="J1530" s="916"/>
      <c r="K1530" s="916"/>
      <c r="L1530" s="917"/>
      <c r="M1530" s="408">
        <f t="shared" si="673"/>
        <v>0</v>
      </c>
      <c r="N1530" s="1583"/>
      <c r="O1530" s="1584"/>
      <c r="P1530" s="1584"/>
      <c r="Q1530" s="1584"/>
      <c r="R1530" s="1584"/>
      <c r="S1530" s="1584"/>
      <c r="T1530" s="1584"/>
      <c r="U1530" s="1584"/>
      <c r="V1530" s="1584"/>
      <c r="W1530" s="1584"/>
      <c r="X1530" s="1584"/>
      <c r="Y1530" s="1584"/>
      <c r="Z1530" s="1584"/>
      <c r="AA1530" s="1584"/>
      <c r="AB1530" s="1589"/>
      <c r="AC1530" s="408">
        <f t="shared" si="674"/>
        <v>0</v>
      </c>
      <c r="AD1530" s="833"/>
      <c r="AE1530" s="834"/>
      <c r="AF1530" s="835"/>
    </row>
    <row r="1531" spans="1:32" outlineLevel="1" x14ac:dyDescent="0.2">
      <c r="A1531" s="11">
        <v>187</v>
      </c>
      <c r="B1531" s="669"/>
      <c r="C1531" s="670"/>
      <c r="D1531" s="844" t="s">
        <v>169</v>
      </c>
      <c r="E1531" s="845"/>
      <c r="F1531" s="845"/>
      <c r="G1531" s="845"/>
      <c r="H1531" s="845"/>
      <c r="I1531" s="845"/>
      <c r="J1531" s="845"/>
      <c r="K1531" s="845"/>
      <c r="L1531" s="846"/>
      <c r="M1531" s="407">
        <f>SUBTOTAL(9,M1532:M1538)</f>
        <v>0</v>
      </c>
      <c r="N1531" s="1583"/>
      <c r="O1531" s="1584"/>
      <c r="P1531" s="1584"/>
      <c r="Q1531" s="1584"/>
      <c r="R1531" s="1584"/>
      <c r="S1531" s="1584"/>
      <c r="T1531" s="1584"/>
      <c r="U1531" s="1584"/>
      <c r="V1531" s="1584"/>
      <c r="W1531" s="1584"/>
      <c r="X1531" s="1584"/>
      <c r="Y1531" s="1584"/>
      <c r="Z1531" s="1584"/>
      <c r="AA1531" s="1584"/>
      <c r="AB1531" s="1589"/>
      <c r="AC1531" s="407">
        <f t="shared" ref="AC1531" si="675">SUBTOTAL(9,AC1532:AC1538)</f>
        <v>0</v>
      </c>
      <c r="AD1531" s="1592"/>
      <c r="AE1531" s="1611"/>
      <c r="AF1531" s="1612"/>
    </row>
    <row r="1532" spans="1:32" outlineLevel="1" x14ac:dyDescent="0.2">
      <c r="A1532" s="11">
        <v>188</v>
      </c>
      <c r="B1532" s="669"/>
      <c r="C1532" s="670"/>
      <c r="D1532" s="670"/>
      <c r="E1532" s="670"/>
      <c r="F1532" s="915" t="s">
        <v>170</v>
      </c>
      <c r="G1532" s="916"/>
      <c r="H1532" s="916"/>
      <c r="I1532" s="916"/>
      <c r="J1532" s="916"/>
      <c r="K1532" s="916"/>
      <c r="L1532" s="917"/>
      <c r="M1532" s="408">
        <f t="shared" ref="M1532:M1538" si="676">M756</f>
        <v>0</v>
      </c>
      <c r="N1532" s="1583"/>
      <c r="O1532" s="1584"/>
      <c r="P1532" s="1584"/>
      <c r="Q1532" s="1584"/>
      <c r="R1532" s="1584"/>
      <c r="S1532" s="1584"/>
      <c r="T1532" s="1584"/>
      <c r="U1532" s="1584"/>
      <c r="V1532" s="1584"/>
      <c r="W1532" s="1584"/>
      <c r="X1532" s="1584"/>
      <c r="Y1532" s="1584"/>
      <c r="Z1532" s="1584"/>
      <c r="AA1532" s="1584"/>
      <c r="AB1532" s="1589"/>
      <c r="AC1532" s="408">
        <f t="shared" si="674"/>
        <v>0</v>
      </c>
      <c r="AD1532" s="1461"/>
      <c r="AE1532" s="828"/>
      <c r="AF1532" s="829"/>
    </row>
    <row r="1533" spans="1:32" ht="27.75" customHeight="1" outlineLevel="1" x14ac:dyDescent="0.2">
      <c r="A1533" s="11">
        <v>189</v>
      </c>
      <c r="B1533" s="669"/>
      <c r="C1533" s="670"/>
      <c r="D1533" s="670"/>
      <c r="E1533" s="670"/>
      <c r="F1533" s="915" t="s">
        <v>448</v>
      </c>
      <c r="G1533" s="916"/>
      <c r="H1533" s="916"/>
      <c r="I1533" s="916"/>
      <c r="J1533" s="916"/>
      <c r="K1533" s="916"/>
      <c r="L1533" s="917"/>
      <c r="M1533" s="408">
        <f t="shared" si="676"/>
        <v>0</v>
      </c>
      <c r="N1533" s="1583"/>
      <c r="O1533" s="1584"/>
      <c r="P1533" s="1584"/>
      <c r="Q1533" s="1584"/>
      <c r="R1533" s="1584"/>
      <c r="S1533" s="1584"/>
      <c r="T1533" s="1584"/>
      <c r="U1533" s="1584"/>
      <c r="V1533" s="1584"/>
      <c r="W1533" s="1584"/>
      <c r="X1533" s="1584"/>
      <c r="Y1533" s="1584"/>
      <c r="Z1533" s="1584"/>
      <c r="AA1533" s="1584"/>
      <c r="AB1533" s="1589"/>
      <c r="AC1533" s="408">
        <f t="shared" si="674"/>
        <v>0</v>
      </c>
      <c r="AD1533" s="830"/>
      <c r="AE1533" s="831"/>
      <c r="AF1533" s="832"/>
    </row>
    <row r="1534" spans="1:32" ht="45" customHeight="1" outlineLevel="1" x14ac:dyDescent="0.2">
      <c r="A1534" s="11">
        <v>189</v>
      </c>
      <c r="B1534" s="669"/>
      <c r="C1534" s="670"/>
      <c r="D1534" s="670"/>
      <c r="E1534" s="670"/>
      <c r="F1534" s="915" t="s">
        <v>452</v>
      </c>
      <c r="G1534" s="916"/>
      <c r="H1534" s="916"/>
      <c r="I1534" s="916"/>
      <c r="J1534" s="916"/>
      <c r="K1534" s="916"/>
      <c r="L1534" s="917"/>
      <c r="M1534" s="408">
        <f t="shared" si="676"/>
        <v>0</v>
      </c>
      <c r="N1534" s="1583"/>
      <c r="O1534" s="1584"/>
      <c r="P1534" s="1584"/>
      <c r="Q1534" s="1584"/>
      <c r="R1534" s="1584"/>
      <c r="S1534" s="1584"/>
      <c r="T1534" s="1584"/>
      <c r="U1534" s="1584"/>
      <c r="V1534" s="1584"/>
      <c r="W1534" s="1584"/>
      <c r="X1534" s="1584"/>
      <c r="Y1534" s="1584"/>
      <c r="Z1534" s="1584"/>
      <c r="AA1534" s="1584"/>
      <c r="AB1534" s="1589"/>
      <c r="AC1534" s="408">
        <f t="shared" si="674"/>
        <v>0</v>
      </c>
      <c r="AD1534" s="830"/>
      <c r="AE1534" s="831"/>
      <c r="AF1534" s="832"/>
    </row>
    <row r="1535" spans="1:32" ht="27.75" customHeight="1" outlineLevel="1" x14ac:dyDescent="0.2">
      <c r="A1535" s="11">
        <v>189</v>
      </c>
      <c r="B1535" s="669"/>
      <c r="C1535" s="670"/>
      <c r="D1535" s="670"/>
      <c r="E1535" s="670"/>
      <c r="F1535" s="915" t="s">
        <v>171</v>
      </c>
      <c r="G1535" s="916"/>
      <c r="H1535" s="916"/>
      <c r="I1535" s="916"/>
      <c r="J1535" s="916"/>
      <c r="K1535" s="916"/>
      <c r="L1535" s="917"/>
      <c r="M1535" s="408">
        <f t="shared" si="676"/>
        <v>0</v>
      </c>
      <c r="N1535" s="1583"/>
      <c r="O1535" s="1584"/>
      <c r="P1535" s="1584"/>
      <c r="Q1535" s="1584"/>
      <c r="R1535" s="1584"/>
      <c r="S1535" s="1584"/>
      <c r="T1535" s="1584"/>
      <c r="U1535" s="1584"/>
      <c r="V1535" s="1584"/>
      <c r="W1535" s="1584"/>
      <c r="X1535" s="1584"/>
      <c r="Y1535" s="1584"/>
      <c r="Z1535" s="1584"/>
      <c r="AA1535" s="1584"/>
      <c r="AB1535" s="1589"/>
      <c r="AC1535" s="408">
        <f t="shared" si="674"/>
        <v>0</v>
      </c>
      <c r="AD1535" s="830"/>
      <c r="AE1535" s="831"/>
      <c r="AF1535" s="832"/>
    </row>
    <row r="1536" spans="1:32" ht="45" customHeight="1" outlineLevel="1" x14ac:dyDescent="0.2">
      <c r="A1536" s="11">
        <v>189</v>
      </c>
      <c r="B1536" s="669"/>
      <c r="C1536" s="670"/>
      <c r="D1536" s="670"/>
      <c r="E1536" s="670"/>
      <c r="F1536" s="915" t="s">
        <v>172</v>
      </c>
      <c r="G1536" s="916"/>
      <c r="H1536" s="916"/>
      <c r="I1536" s="916"/>
      <c r="J1536" s="916"/>
      <c r="K1536" s="916"/>
      <c r="L1536" s="917"/>
      <c r="M1536" s="408">
        <f t="shared" si="676"/>
        <v>0</v>
      </c>
      <c r="N1536" s="1583"/>
      <c r="O1536" s="1584"/>
      <c r="P1536" s="1584"/>
      <c r="Q1536" s="1584"/>
      <c r="R1536" s="1584"/>
      <c r="S1536" s="1584"/>
      <c r="T1536" s="1584"/>
      <c r="U1536" s="1584"/>
      <c r="V1536" s="1584"/>
      <c r="W1536" s="1584"/>
      <c r="X1536" s="1584"/>
      <c r="Y1536" s="1584"/>
      <c r="Z1536" s="1584"/>
      <c r="AA1536" s="1584"/>
      <c r="AB1536" s="1589"/>
      <c r="AC1536" s="408">
        <f t="shared" si="674"/>
        <v>0</v>
      </c>
      <c r="AD1536" s="830"/>
      <c r="AE1536" s="831"/>
      <c r="AF1536" s="832"/>
    </row>
    <row r="1537" spans="1:32" ht="27.75" customHeight="1" outlineLevel="1" x14ac:dyDescent="0.2">
      <c r="A1537" s="11">
        <v>189</v>
      </c>
      <c r="B1537" s="669"/>
      <c r="C1537" s="670"/>
      <c r="D1537" s="670"/>
      <c r="E1537" s="670"/>
      <c r="F1537" s="915" t="s">
        <v>449</v>
      </c>
      <c r="G1537" s="916"/>
      <c r="H1537" s="916"/>
      <c r="I1537" s="916"/>
      <c r="J1537" s="916"/>
      <c r="K1537" s="916"/>
      <c r="L1537" s="917"/>
      <c r="M1537" s="408">
        <f t="shared" si="676"/>
        <v>0</v>
      </c>
      <c r="N1537" s="1583"/>
      <c r="O1537" s="1584"/>
      <c r="P1537" s="1584"/>
      <c r="Q1537" s="1584"/>
      <c r="R1537" s="1584"/>
      <c r="S1537" s="1584"/>
      <c r="T1537" s="1584"/>
      <c r="U1537" s="1584"/>
      <c r="V1537" s="1584"/>
      <c r="W1537" s="1584"/>
      <c r="X1537" s="1584"/>
      <c r="Y1537" s="1584"/>
      <c r="Z1537" s="1584"/>
      <c r="AA1537" s="1584"/>
      <c r="AB1537" s="1589"/>
      <c r="AC1537" s="408">
        <f t="shared" si="674"/>
        <v>0</v>
      </c>
      <c r="AD1537" s="830"/>
      <c r="AE1537" s="831"/>
      <c r="AF1537" s="832"/>
    </row>
    <row r="1538" spans="1:32" outlineLevel="1" x14ac:dyDescent="0.2">
      <c r="A1538" s="11">
        <v>189</v>
      </c>
      <c r="B1538" s="669"/>
      <c r="C1538" s="670"/>
      <c r="D1538" s="670"/>
      <c r="E1538" s="670"/>
      <c r="F1538" s="915" t="s">
        <v>173</v>
      </c>
      <c r="G1538" s="916"/>
      <c r="H1538" s="916"/>
      <c r="I1538" s="916"/>
      <c r="J1538" s="916"/>
      <c r="K1538" s="916"/>
      <c r="L1538" s="917"/>
      <c r="M1538" s="408">
        <f t="shared" si="676"/>
        <v>0</v>
      </c>
      <c r="N1538" s="1583"/>
      <c r="O1538" s="1584"/>
      <c r="P1538" s="1584"/>
      <c r="Q1538" s="1584"/>
      <c r="R1538" s="1584"/>
      <c r="S1538" s="1584"/>
      <c r="T1538" s="1584"/>
      <c r="U1538" s="1584"/>
      <c r="V1538" s="1584"/>
      <c r="W1538" s="1584"/>
      <c r="X1538" s="1584"/>
      <c r="Y1538" s="1584"/>
      <c r="Z1538" s="1584"/>
      <c r="AA1538" s="1584"/>
      <c r="AB1538" s="1589"/>
      <c r="AC1538" s="408">
        <f t="shared" si="674"/>
        <v>0</v>
      </c>
      <c r="AD1538" s="833"/>
      <c r="AE1538" s="834"/>
      <c r="AF1538" s="835"/>
    </row>
    <row r="1539" spans="1:32" outlineLevel="1" x14ac:dyDescent="0.2">
      <c r="A1539" s="11">
        <v>187</v>
      </c>
      <c r="B1539" s="669"/>
      <c r="C1539" s="670"/>
      <c r="D1539" s="844" t="s">
        <v>174</v>
      </c>
      <c r="E1539" s="845"/>
      <c r="F1539" s="845"/>
      <c r="G1539" s="845"/>
      <c r="H1539" s="845"/>
      <c r="I1539" s="845"/>
      <c r="J1539" s="845"/>
      <c r="K1539" s="845"/>
      <c r="L1539" s="846"/>
      <c r="M1539" s="407">
        <f>SUBTOTAL(9,M1540:M1546)</f>
        <v>0</v>
      </c>
      <c r="N1539" s="1583"/>
      <c r="O1539" s="1584"/>
      <c r="P1539" s="1584"/>
      <c r="Q1539" s="1584"/>
      <c r="R1539" s="1584"/>
      <c r="S1539" s="1584"/>
      <c r="T1539" s="1584"/>
      <c r="U1539" s="1584"/>
      <c r="V1539" s="1584"/>
      <c r="W1539" s="1584"/>
      <c r="X1539" s="1584"/>
      <c r="Y1539" s="1584"/>
      <c r="Z1539" s="1584"/>
      <c r="AA1539" s="1584"/>
      <c r="AB1539" s="1589"/>
      <c r="AC1539" s="407">
        <f t="shared" ref="AC1539" si="677">SUBTOTAL(9,AC1540:AC1546)</f>
        <v>0</v>
      </c>
      <c r="AD1539" s="1592"/>
      <c r="AE1539" s="1611"/>
      <c r="AF1539" s="1612"/>
    </row>
    <row r="1540" spans="1:32" outlineLevel="1" x14ac:dyDescent="0.2">
      <c r="A1540" s="11">
        <v>188</v>
      </c>
      <c r="B1540" s="669"/>
      <c r="C1540" s="670"/>
      <c r="D1540" s="670"/>
      <c r="E1540" s="670"/>
      <c r="F1540" s="915" t="s">
        <v>175</v>
      </c>
      <c r="G1540" s="916"/>
      <c r="H1540" s="916"/>
      <c r="I1540" s="916"/>
      <c r="J1540" s="916"/>
      <c r="K1540" s="916"/>
      <c r="L1540" s="917"/>
      <c r="M1540" s="408">
        <f t="shared" ref="M1540:M1546" si="678">M764</f>
        <v>0</v>
      </c>
      <c r="N1540" s="1583"/>
      <c r="O1540" s="1584"/>
      <c r="P1540" s="1584"/>
      <c r="Q1540" s="1584"/>
      <c r="R1540" s="1584"/>
      <c r="S1540" s="1584"/>
      <c r="T1540" s="1584"/>
      <c r="U1540" s="1584"/>
      <c r="V1540" s="1584"/>
      <c r="W1540" s="1584"/>
      <c r="X1540" s="1584"/>
      <c r="Y1540" s="1584"/>
      <c r="Z1540" s="1584"/>
      <c r="AA1540" s="1584"/>
      <c r="AB1540" s="1589"/>
      <c r="AC1540" s="408">
        <f t="shared" si="674"/>
        <v>0</v>
      </c>
      <c r="AD1540" s="1461"/>
      <c r="AE1540" s="828"/>
      <c r="AF1540" s="829"/>
    </row>
    <row r="1541" spans="1:32" ht="27.75" customHeight="1" outlineLevel="1" x14ac:dyDescent="0.2">
      <c r="A1541" s="11">
        <v>189</v>
      </c>
      <c r="B1541" s="669"/>
      <c r="C1541" s="670"/>
      <c r="D1541" s="670"/>
      <c r="E1541" s="670"/>
      <c r="F1541" s="915" t="s">
        <v>176</v>
      </c>
      <c r="G1541" s="916"/>
      <c r="H1541" s="916"/>
      <c r="I1541" s="916"/>
      <c r="J1541" s="916"/>
      <c r="K1541" s="916"/>
      <c r="L1541" s="917"/>
      <c r="M1541" s="408">
        <f t="shared" si="678"/>
        <v>0</v>
      </c>
      <c r="N1541" s="1583"/>
      <c r="O1541" s="1584"/>
      <c r="P1541" s="1584"/>
      <c r="Q1541" s="1584"/>
      <c r="R1541" s="1584"/>
      <c r="S1541" s="1584"/>
      <c r="T1541" s="1584"/>
      <c r="U1541" s="1584"/>
      <c r="V1541" s="1584"/>
      <c r="W1541" s="1584"/>
      <c r="X1541" s="1584"/>
      <c r="Y1541" s="1584"/>
      <c r="Z1541" s="1584"/>
      <c r="AA1541" s="1584"/>
      <c r="AB1541" s="1589"/>
      <c r="AC1541" s="408">
        <f t="shared" si="674"/>
        <v>0</v>
      </c>
      <c r="AD1541" s="830"/>
      <c r="AE1541" s="831"/>
      <c r="AF1541" s="832"/>
    </row>
    <row r="1542" spans="1:32" ht="45" customHeight="1" outlineLevel="1" x14ac:dyDescent="0.2">
      <c r="A1542" s="11">
        <v>189</v>
      </c>
      <c r="B1542" s="669"/>
      <c r="C1542" s="670"/>
      <c r="D1542" s="670"/>
      <c r="E1542" s="670"/>
      <c r="F1542" s="915" t="s">
        <v>453</v>
      </c>
      <c r="G1542" s="916"/>
      <c r="H1542" s="916"/>
      <c r="I1542" s="916"/>
      <c r="J1542" s="916"/>
      <c r="K1542" s="916"/>
      <c r="L1542" s="917"/>
      <c r="M1542" s="408">
        <f t="shared" si="678"/>
        <v>0</v>
      </c>
      <c r="N1542" s="1583"/>
      <c r="O1542" s="1584"/>
      <c r="P1542" s="1584"/>
      <c r="Q1542" s="1584"/>
      <c r="R1542" s="1584"/>
      <c r="S1542" s="1584"/>
      <c r="T1542" s="1584"/>
      <c r="U1542" s="1584"/>
      <c r="V1542" s="1584"/>
      <c r="W1542" s="1584"/>
      <c r="X1542" s="1584"/>
      <c r="Y1542" s="1584"/>
      <c r="Z1542" s="1584"/>
      <c r="AA1542" s="1584"/>
      <c r="AB1542" s="1589"/>
      <c r="AC1542" s="408">
        <f t="shared" si="674"/>
        <v>0</v>
      </c>
      <c r="AD1542" s="830"/>
      <c r="AE1542" s="831"/>
      <c r="AF1542" s="832"/>
    </row>
    <row r="1543" spans="1:32" ht="27.75" customHeight="1" outlineLevel="1" x14ac:dyDescent="0.2">
      <c r="A1543" s="11">
        <v>189</v>
      </c>
      <c r="B1543" s="669"/>
      <c r="C1543" s="670"/>
      <c r="D1543" s="670"/>
      <c r="E1543" s="670"/>
      <c r="F1543" s="915" t="s">
        <v>177</v>
      </c>
      <c r="G1543" s="916"/>
      <c r="H1543" s="916"/>
      <c r="I1543" s="916"/>
      <c r="J1543" s="916"/>
      <c r="K1543" s="916"/>
      <c r="L1543" s="917"/>
      <c r="M1543" s="408">
        <f t="shared" si="678"/>
        <v>0</v>
      </c>
      <c r="N1543" s="1583"/>
      <c r="O1543" s="1584"/>
      <c r="P1543" s="1584"/>
      <c r="Q1543" s="1584"/>
      <c r="R1543" s="1584"/>
      <c r="S1543" s="1584"/>
      <c r="T1543" s="1584"/>
      <c r="U1543" s="1584"/>
      <c r="V1543" s="1584"/>
      <c r="W1543" s="1584"/>
      <c r="X1543" s="1584"/>
      <c r="Y1543" s="1584"/>
      <c r="Z1543" s="1584"/>
      <c r="AA1543" s="1584"/>
      <c r="AB1543" s="1589"/>
      <c r="AC1543" s="408">
        <f t="shared" si="674"/>
        <v>0</v>
      </c>
      <c r="AD1543" s="830"/>
      <c r="AE1543" s="831"/>
      <c r="AF1543" s="832"/>
    </row>
    <row r="1544" spans="1:32" ht="45" customHeight="1" outlineLevel="1" x14ac:dyDescent="0.2">
      <c r="A1544" s="11">
        <v>189</v>
      </c>
      <c r="B1544" s="669"/>
      <c r="C1544" s="670"/>
      <c r="D1544" s="670"/>
      <c r="E1544" s="670"/>
      <c r="F1544" s="915" t="s">
        <v>178</v>
      </c>
      <c r="G1544" s="916"/>
      <c r="H1544" s="916"/>
      <c r="I1544" s="916"/>
      <c r="J1544" s="916"/>
      <c r="K1544" s="916"/>
      <c r="L1544" s="917"/>
      <c r="M1544" s="408">
        <f t="shared" si="678"/>
        <v>0</v>
      </c>
      <c r="N1544" s="1583"/>
      <c r="O1544" s="1584"/>
      <c r="P1544" s="1584"/>
      <c r="Q1544" s="1584"/>
      <c r="R1544" s="1584"/>
      <c r="S1544" s="1584"/>
      <c r="T1544" s="1584"/>
      <c r="U1544" s="1584"/>
      <c r="V1544" s="1584"/>
      <c r="W1544" s="1584"/>
      <c r="X1544" s="1584"/>
      <c r="Y1544" s="1584"/>
      <c r="Z1544" s="1584"/>
      <c r="AA1544" s="1584"/>
      <c r="AB1544" s="1589"/>
      <c r="AC1544" s="408">
        <f t="shared" si="674"/>
        <v>0</v>
      </c>
      <c r="AD1544" s="830"/>
      <c r="AE1544" s="831"/>
      <c r="AF1544" s="832"/>
    </row>
    <row r="1545" spans="1:32" ht="27.75" customHeight="1" outlineLevel="1" x14ac:dyDescent="0.2">
      <c r="A1545" s="11">
        <v>189</v>
      </c>
      <c r="B1545" s="669"/>
      <c r="C1545" s="670"/>
      <c r="D1545" s="670"/>
      <c r="E1545" s="670"/>
      <c r="F1545" s="915" t="s">
        <v>450</v>
      </c>
      <c r="G1545" s="916"/>
      <c r="H1545" s="916"/>
      <c r="I1545" s="916"/>
      <c r="J1545" s="916"/>
      <c r="K1545" s="916"/>
      <c r="L1545" s="917"/>
      <c r="M1545" s="408">
        <f t="shared" si="678"/>
        <v>0</v>
      </c>
      <c r="N1545" s="1583"/>
      <c r="O1545" s="1584"/>
      <c r="P1545" s="1584"/>
      <c r="Q1545" s="1584"/>
      <c r="R1545" s="1584"/>
      <c r="S1545" s="1584"/>
      <c r="T1545" s="1584"/>
      <c r="U1545" s="1584"/>
      <c r="V1545" s="1584"/>
      <c r="W1545" s="1584"/>
      <c r="X1545" s="1584"/>
      <c r="Y1545" s="1584"/>
      <c r="Z1545" s="1584"/>
      <c r="AA1545" s="1584"/>
      <c r="AB1545" s="1589"/>
      <c r="AC1545" s="408">
        <f t="shared" si="674"/>
        <v>0</v>
      </c>
      <c r="AD1545" s="830"/>
      <c r="AE1545" s="831"/>
      <c r="AF1545" s="832"/>
    </row>
    <row r="1546" spans="1:32" outlineLevel="1" x14ac:dyDescent="0.2">
      <c r="A1546" s="11">
        <v>189</v>
      </c>
      <c r="B1546" s="687"/>
      <c r="C1546" s="672"/>
      <c r="D1546" s="672"/>
      <c r="E1546" s="688"/>
      <c r="F1546" s="915" t="s">
        <v>179</v>
      </c>
      <c r="G1546" s="916"/>
      <c r="H1546" s="916"/>
      <c r="I1546" s="916"/>
      <c r="J1546" s="916"/>
      <c r="K1546" s="916"/>
      <c r="L1546" s="917"/>
      <c r="M1546" s="408">
        <f t="shared" si="678"/>
        <v>0</v>
      </c>
      <c r="N1546" s="1585"/>
      <c r="O1546" s="1586"/>
      <c r="P1546" s="1586"/>
      <c r="Q1546" s="1586"/>
      <c r="R1546" s="1586"/>
      <c r="S1546" s="1586"/>
      <c r="T1546" s="1586"/>
      <c r="U1546" s="1586"/>
      <c r="V1546" s="1586"/>
      <c r="W1546" s="1586"/>
      <c r="X1546" s="1586"/>
      <c r="Y1546" s="1586"/>
      <c r="Z1546" s="1586"/>
      <c r="AA1546" s="1586"/>
      <c r="AB1546" s="1587"/>
      <c r="AC1546" s="408">
        <f t="shared" si="674"/>
        <v>0</v>
      </c>
      <c r="AD1546" s="833"/>
      <c r="AE1546" s="834"/>
      <c r="AF1546" s="835"/>
    </row>
    <row r="1547" spans="1:32" ht="7.5" customHeight="1" outlineLevel="1" x14ac:dyDescent="0.2">
      <c r="A1547" s="11"/>
      <c r="B1547" s="1595"/>
      <c r="C1547" s="1436"/>
      <c r="D1547" s="1436"/>
      <c r="E1547" s="1436"/>
      <c r="F1547" s="1436"/>
      <c r="G1547" s="1436"/>
      <c r="H1547" s="1436"/>
      <c r="I1547" s="1436"/>
      <c r="J1547" s="1436"/>
      <c r="K1547" s="1436"/>
      <c r="L1547" s="1596"/>
      <c r="M1547" s="1429"/>
      <c r="N1547" s="1430"/>
      <c r="O1547" s="1430"/>
      <c r="P1547" s="1430"/>
      <c r="Q1547" s="1430"/>
      <c r="R1547" s="1430"/>
      <c r="S1547" s="1430"/>
      <c r="T1547" s="1430"/>
      <c r="U1547" s="1430"/>
      <c r="V1547" s="1430"/>
      <c r="W1547" s="1430"/>
      <c r="X1547" s="1430"/>
      <c r="Y1547" s="1430"/>
      <c r="Z1547" s="1430"/>
      <c r="AA1547" s="1430"/>
      <c r="AB1547" s="1430"/>
      <c r="AC1547" s="1430"/>
      <c r="AD1547" s="1430"/>
      <c r="AE1547" s="1430"/>
      <c r="AF1547" s="1431"/>
    </row>
    <row r="1548" spans="1:32" ht="21.75" customHeight="1" outlineLevel="1" x14ac:dyDescent="0.2">
      <c r="A1548" s="11">
        <v>323</v>
      </c>
      <c r="B1548" s="963" t="s">
        <v>180</v>
      </c>
      <c r="C1548" s="964"/>
      <c r="D1548" s="964"/>
      <c r="E1548" s="964"/>
      <c r="F1548" s="964"/>
      <c r="G1548" s="964"/>
      <c r="H1548" s="964"/>
      <c r="I1548" s="964"/>
      <c r="J1548" s="964"/>
      <c r="K1548" s="964"/>
      <c r="L1548" s="964"/>
      <c r="M1548" s="407">
        <f>SUBTOTAL(9,M1521:M1547)</f>
        <v>0</v>
      </c>
      <c r="N1548" s="410">
        <f t="shared" ref="N1548:AC1548" si="679">SUBTOTAL(9,N1521:N1547)</f>
        <v>0</v>
      </c>
      <c r="O1548" s="414">
        <f t="shared" si="679"/>
        <v>0</v>
      </c>
      <c r="P1548" s="414">
        <f t="shared" si="679"/>
        <v>0</v>
      </c>
      <c r="Q1548" s="415">
        <f t="shared" si="679"/>
        <v>0</v>
      </c>
      <c r="R1548" s="410">
        <f t="shared" si="679"/>
        <v>0</v>
      </c>
      <c r="S1548" s="414">
        <f t="shared" si="679"/>
        <v>0</v>
      </c>
      <c r="T1548" s="413">
        <f t="shared" si="679"/>
        <v>0</v>
      </c>
      <c r="U1548" s="413">
        <f t="shared" si="679"/>
        <v>0</v>
      </c>
      <c r="V1548" s="413">
        <f t="shared" si="679"/>
        <v>0</v>
      </c>
      <c r="W1548" s="413">
        <f t="shared" si="679"/>
        <v>0</v>
      </c>
      <c r="X1548" s="413">
        <f t="shared" si="679"/>
        <v>0</v>
      </c>
      <c r="Y1548" s="413">
        <f t="shared" si="679"/>
        <v>0</v>
      </c>
      <c r="Z1548" s="413">
        <f t="shared" si="679"/>
        <v>0</v>
      </c>
      <c r="AA1548" s="413">
        <f t="shared" si="679"/>
        <v>0</v>
      </c>
      <c r="AB1548" s="411">
        <f t="shared" si="679"/>
        <v>0</v>
      </c>
      <c r="AC1548" s="407">
        <f t="shared" si="679"/>
        <v>0</v>
      </c>
      <c r="AD1548" s="963"/>
      <c r="AE1548" s="964"/>
      <c r="AF1548" s="1101"/>
    </row>
    <row r="1549" spans="1:32" ht="7.5" customHeight="1" outlineLevel="1" x14ac:dyDescent="0.2">
      <c r="A1549" s="157"/>
      <c r="B1549" s="1051"/>
      <c r="C1549" s="1052"/>
      <c r="D1549" s="1052"/>
      <c r="E1549" s="1052"/>
      <c r="F1549" s="1052"/>
      <c r="G1549" s="1052"/>
      <c r="H1549" s="1052"/>
      <c r="I1549" s="1052"/>
      <c r="J1549" s="1052"/>
      <c r="K1549" s="1052"/>
      <c r="L1549" s="1052"/>
      <c r="M1549" s="1052"/>
      <c r="N1549" s="1052"/>
      <c r="O1549" s="1052"/>
      <c r="P1549" s="1052"/>
      <c r="Q1549" s="1052"/>
      <c r="R1549" s="1052"/>
      <c r="S1549" s="1052"/>
      <c r="T1549" s="1052"/>
      <c r="U1549" s="1052"/>
      <c r="V1549" s="1052"/>
      <c r="W1549" s="1052"/>
      <c r="X1549" s="1052"/>
      <c r="Y1549" s="1052"/>
      <c r="Z1549" s="1052"/>
      <c r="AA1549" s="1052"/>
      <c r="AB1549" s="1052"/>
      <c r="AC1549" s="1052"/>
      <c r="AD1549" s="1052"/>
      <c r="AE1549" s="1052"/>
      <c r="AF1549" s="1053"/>
    </row>
    <row r="1550" spans="1:32" ht="7.5" customHeight="1" x14ac:dyDescent="0.2">
      <c r="B1550" s="1051"/>
      <c r="C1550" s="1052"/>
      <c r="D1550" s="1052"/>
      <c r="E1550" s="1052"/>
      <c r="F1550" s="1052"/>
      <c r="G1550" s="1052"/>
      <c r="H1550" s="1052"/>
      <c r="I1550" s="1052"/>
      <c r="J1550" s="1052"/>
      <c r="K1550" s="1052"/>
      <c r="L1550" s="1052"/>
      <c r="M1550" s="1052"/>
      <c r="N1550" s="1052"/>
      <c r="O1550" s="1052"/>
      <c r="P1550" s="1052"/>
      <c r="Q1550" s="1052"/>
      <c r="R1550" s="1052"/>
      <c r="S1550" s="1052"/>
      <c r="T1550" s="1052"/>
      <c r="U1550" s="1052"/>
      <c r="V1550" s="1052"/>
      <c r="W1550" s="1052"/>
      <c r="X1550" s="1052"/>
      <c r="Y1550" s="1052"/>
      <c r="Z1550" s="1052"/>
      <c r="AA1550" s="1052"/>
      <c r="AB1550" s="1052"/>
      <c r="AC1550" s="1052"/>
      <c r="AD1550" s="1052"/>
      <c r="AE1550" s="1052"/>
      <c r="AF1550" s="1053"/>
    </row>
    <row r="1551" spans="1:32" ht="21.75" customHeight="1" x14ac:dyDescent="0.2">
      <c r="A1551" s="11">
        <v>900</v>
      </c>
      <c r="B1551" s="963" t="s">
        <v>188</v>
      </c>
      <c r="C1551" s="964"/>
      <c r="D1551" s="964"/>
      <c r="E1551" s="964"/>
      <c r="F1551" s="964"/>
      <c r="G1551" s="964"/>
      <c r="H1551" s="964"/>
      <c r="I1551" s="964"/>
      <c r="J1551" s="964"/>
      <c r="K1551" s="964"/>
      <c r="L1551" s="964"/>
      <c r="M1551" s="1101"/>
      <c r="N1551" s="410">
        <f>SUM(SUBTOTAL(9,N785:N791),SUBTOTAL(9,N795:N802,N811,N824:N828,N831:N835,N847,N850),N873:N874,N885,N886,SUBTOTAL(9,N1286:N1293,N1302,N1315:N1319,N1322:N1326,N1338,N1341),SUBTOTAL(9,N1364:N1371,N1380,N1393:N1397,N1400:N1404,N1416,N1419),SUBTOTAL(9,N1442:N1449,N1458,N1471:N1475,N1478:N1482,N1494,N1497))</f>
        <v>0</v>
      </c>
      <c r="O1551" s="414">
        <f t="shared" ref="O1551:AB1551" si="680">SUM(SUBTOTAL(9,O785:O791),SUBTOTAL(9,O795:O802,O811,O824,O828,O831:O835,O847,O850),O873:O874,O885,O886,SUBTOTAL(9,O1286:O1293,O1302,O1315:O1319,O1322:O1326,O1338,O1341),SUBTOTAL(9,O1364:O1371,O1380,O1393:O1397,O1400:O1404,O1416,O1419),SUBTOTAL(9,O1442:O1449,O1458,O1471:O1475,O1478:O1482,O1494,O1497))</f>
        <v>0</v>
      </c>
      <c r="P1551" s="414">
        <f t="shared" si="680"/>
        <v>0</v>
      </c>
      <c r="Q1551" s="415">
        <f t="shared" si="680"/>
        <v>0</v>
      </c>
      <c r="R1551" s="410">
        <f t="shared" si="680"/>
        <v>0</v>
      </c>
      <c r="S1551" s="414">
        <f t="shared" si="680"/>
        <v>0</v>
      </c>
      <c r="T1551" s="413">
        <f t="shared" si="680"/>
        <v>0</v>
      </c>
      <c r="U1551" s="413">
        <f t="shared" si="680"/>
        <v>0</v>
      </c>
      <c r="V1551" s="413">
        <f t="shared" si="680"/>
        <v>0</v>
      </c>
      <c r="W1551" s="413">
        <f t="shared" si="680"/>
        <v>0</v>
      </c>
      <c r="X1551" s="413">
        <f t="shared" si="680"/>
        <v>0</v>
      </c>
      <c r="Y1551" s="413">
        <f t="shared" si="680"/>
        <v>0</v>
      </c>
      <c r="Z1551" s="413">
        <f t="shared" si="680"/>
        <v>0</v>
      </c>
      <c r="AA1551" s="413">
        <f t="shared" si="680"/>
        <v>0</v>
      </c>
      <c r="AB1551" s="411">
        <f t="shared" si="680"/>
        <v>0</v>
      </c>
      <c r="AC1551" s="407">
        <f>SUM(SUBTOTAL(9,AC785:AC791),SUBTOTAL(9,AC795:AC802,AC811,AC824:AC828,AC831:AC835,AC847,AC850),AC873:AC874,AC885,AC886,SUBTOTAL(9,AC1286:AC1293,AC1302,AC1315:AC1319,AC1322:AC1326,AC1338,AC1341),SUBTOTAL(9,AC1364:AC1371,AC1380,AC1393:AC1397,AC1400:AC1404,AC1416,AC1419),SUBTOTAL(9,AC1442:AC1449,AC1458,AC1471:AC1475,AC1478:AC1482,AC1494,AC1497))</f>
        <v>0</v>
      </c>
      <c r="AD1551" s="963"/>
      <c r="AE1551" s="964"/>
      <c r="AF1551" s="1101"/>
    </row>
    <row r="1552" spans="1:32" ht="21.75" customHeight="1" x14ac:dyDescent="0.2">
      <c r="A1552" s="11">
        <v>901</v>
      </c>
      <c r="B1552" s="963" t="s">
        <v>192</v>
      </c>
      <c r="C1552" s="964"/>
      <c r="D1552" s="964"/>
      <c r="E1552" s="964"/>
      <c r="F1552" s="964"/>
      <c r="G1552" s="964"/>
      <c r="H1552" s="964"/>
      <c r="I1552" s="964"/>
      <c r="J1552" s="964"/>
      <c r="K1552" s="964"/>
      <c r="L1552" s="964"/>
      <c r="M1552" s="1101"/>
      <c r="N1552" s="410">
        <f t="shared" ref="N1552:AB1552" si="681">SUM(N1004,N1280,N1518,N1521)-N1551</f>
        <v>0</v>
      </c>
      <c r="O1552" s="414">
        <f t="shared" si="681"/>
        <v>0</v>
      </c>
      <c r="P1552" s="414">
        <f t="shared" si="681"/>
        <v>0</v>
      </c>
      <c r="Q1552" s="415">
        <f t="shared" si="681"/>
        <v>0</v>
      </c>
      <c r="R1552" s="410">
        <f t="shared" si="681"/>
        <v>0</v>
      </c>
      <c r="S1552" s="414">
        <f t="shared" si="681"/>
        <v>0</v>
      </c>
      <c r="T1552" s="413">
        <f t="shared" si="681"/>
        <v>0</v>
      </c>
      <c r="U1552" s="413">
        <f t="shared" si="681"/>
        <v>0</v>
      </c>
      <c r="V1552" s="413">
        <f t="shared" si="681"/>
        <v>0</v>
      </c>
      <c r="W1552" s="413">
        <f t="shared" si="681"/>
        <v>0</v>
      </c>
      <c r="X1552" s="413">
        <f t="shared" si="681"/>
        <v>0</v>
      </c>
      <c r="Y1552" s="413">
        <f t="shared" si="681"/>
        <v>0</v>
      </c>
      <c r="Z1552" s="413">
        <f t="shared" si="681"/>
        <v>0</v>
      </c>
      <c r="AA1552" s="413">
        <f t="shared" si="681"/>
        <v>0</v>
      </c>
      <c r="AB1552" s="411">
        <f t="shared" si="681"/>
        <v>0</v>
      </c>
      <c r="AC1552" s="407">
        <f t="shared" ref="AC1552" si="682">SUM(AC1004,AC1280,AC1518,AC15159)-AC1551</f>
        <v>0</v>
      </c>
      <c r="AD1552" s="963"/>
      <c r="AE1552" s="964"/>
      <c r="AF1552" s="1101"/>
    </row>
    <row r="1553" spans="1:32" ht="21.75" customHeight="1" x14ac:dyDescent="0.2">
      <c r="A1553" s="11">
        <v>902</v>
      </c>
      <c r="B1553" s="963" t="s">
        <v>189</v>
      </c>
      <c r="C1553" s="964"/>
      <c r="D1553" s="964"/>
      <c r="E1553" s="964"/>
      <c r="F1553" s="964"/>
      <c r="G1553" s="964"/>
      <c r="H1553" s="964"/>
      <c r="I1553" s="964"/>
      <c r="J1553" s="964"/>
      <c r="K1553" s="964"/>
      <c r="L1553" s="964"/>
      <c r="M1553" s="1101"/>
      <c r="N1553" s="410">
        <f>SUM(N1551:N1552)</f>
        <v>0</v>
      </c>
      <c r="O1553" s="414">
        <f t="shared" ref="O1553:AC1553" si="683">SUM(O1551:O1552)</f>
        <v>0</v>
      </c>
      <c r="P1553" s="414">
        <f t="shared" si="683"/>
        <v>0</v>
      </c>
      <c r="Q1553" s="415">
        <f t="shared" si="683"/>
        <v>0</v>
      </c>
      <c r="R1553" s="410">
        <f t="shared" si="683"/>
        <v>0</v>
      </c>
      <c r="S1553" s="414">
        <f t="shared" si="683"/>
        <v>0</v>
      </c>
      <c r="T1553" s="413">
        <f t="shared" si="683"/>
        <v>0</v>
      </c>
      <c r="U1553" s="413">
        <f t="shared" si="683"/>
        <v>0</v>
      </c>
      <c r="V1553" s="413">
        <f t="shared" si="683"/>
        <v>0</v>
      </c>
      <c r="W1553" s="413">
        <f t="shared" si="683"/>
        <v>0</v>
      </c>
      <c r="X1553" s="413">
        <f t="shared" si="683"/>
        <v>0</v>
      </c>
      <c r="Y1553" s="413">
        <f t="shared" si="683"/>
        <v>0</v>
      </c>
      <c r="Z1553" s="413">
        <f t="shared" si="683"/>
        <v>0</v>
      </c>
      <c r="AA1553" s="413">
        <f t="shared" si="683"/>
        <v>0</v>
      </c>
      <c r="AB1553" s="411">
        <f t="shared" si="683"/>
        <v>0</v>
      </c>
      <c r="AC1553" s="407">
        <f t="shared" si="683"/>
        <v>0</v>
      </c>
      <c r="AD1553" s="963"/>
      <c r="AE1553" s="964"/>
      <c r="AF1553" s="1101"/>
    </row>
    <row r="1554" spans="1:32" ht="7.5" customHeight="1" x14ac:dyDescent="0.2">
      <c r="B1554" s="1051"/>
      <c r="C1554" s="1052"/>
      <c r="D1554" s="1052"/>
      <c r="E1554" s="1052"/>
      <c r="F1554" s="1052"/>
      <c r="G1554" s="1052"/>
      <c r="H1554" s="1052"/>
      <c r="I1554" s="1052"/>
      <c r="J1554" s="1052"/>
      <c r="K1554" s="1052"/>
      <c r="L1554" s="1052"/>
      <c r="M1554" s="1052"/>
      <c r="N1554" s="1052"/>
      <c r="O1554" s="1052"/>
      <c r="P1554" s="1052"/>
      <c r="Q1554" s="1052"/>
      <c r="R1554" s="1052"/>
      <c r="S1554" s="1052"/>
      <c r="T1554" s="1052"/>
      <c r="U1554" s="1052"/>
      <c r="V1554" s="1052"/>
      <c r="W1554" s="1052"/>
      <c r="X1554" s="1052"/>
      <c r="Y1554" s="1052"/>
      <c r="Z1554" s="1052"/>
      <c r="AA1554" s="1052"/>
      <c r="AB1554" s="1052"/>
      <c r="AC1554" s="1052"/>
      <c r="AD1554" s="1052"/>
      <c r="AE1554" s="1052"/>
      <c r="AF1554" s="1053"/>
    </row>
    <row r="1555" spans="1:32" ht="21.75" customHeight="1" x14ac:dyDescent="0.2">
      <c r="A1555" s="11">
        <v>903</v>
      </c>
      <c r="B1555" s="963" t="s">
        <v>190</v>
      </c>
      <c r="C1555" s="964"/>
      <c r="D1555" s="964"/>
      <c r="E1555" s="964"/>
      <c r="F1555" s="964"/>
      <c r="G1555" s="964"/>
      <c r="H1555" s="964"/>
      <c r="I1555" s="964"/>
      <c r="J1555" s="964"/>
      <c r="K1555" s="964"/>
      <c r="L1555" s="964"/>
      <c r="M1555" s="1101"/>
      <c r="N1555" s="410">
        <f>SUM($N1553:N1553)</f>
        <v>0</v>
      </c>
      <c r="O1555" s="414">
        <f>SUM($N1553:O1553)</f>
        <v>0</v>
      </c>
      <c r="P1555" s="414">
        <f>SUM($N1553:P1553)</f>
        <v>0</v>
      </c>
      <c r="Q1555" s="415">
        <f>SUM($N1553:Q1553)</f>
        <v>0</v>
      </c>
      <c r="R1555" s="410">
        <f>SUM($N1553:R1553)</f>
        <v>0</v>
      </c>
      <c r="S1555" s="414">
        <f>SUM($N1553:S1553)</f>
        <v>0</v>
      </c>
      <c r="T1555" s="413">
        <f>SUM($N1553:T1553)</f>
        <v>0</v>
      </c>
      <c r="U1555" s="413">
        <f>SUM($N1553:U1553)</f>
        <v>0</v>
      </c>
      <c r="V1555" s="413">
        <f>SUM($N1553:V1553)</f>
        <v>0</v>
      </c>
      <c r="W1555" s="413">
        <f>SUM($N1553:W1553)</f>
        <v>0</v>
      </c>
      <c r="X1555" s="413">
        <f>SUM($N1553:X1553)</f>
        <v>0</v>
      </c>
      <c r="Y1555" s="413">
        <f>SUM($N1553:Y1553)</f>
        <v>0</v>
      </c>
      <c r="Z1555" s="413">
        <f>SUM($N1553:Z1553)</f>
        <v>0</v>
      </c>
      <c r="AA1555" s="413">
        <f>SUM($N1553:AA1553)</f>
        <v>0</v>
      </c>
      <c r="AB1555" s="411">
        <f>SUM($N1553:AB1553)</f>
        <v>0</v>
      </c>
      <c r="AC1555" s="407">
        <f>SUM($N1553:AC1553)</f>
        <v>0</v>
      </c>
      <c r="AD1555" s="963"/>
      <c r="AE1555" s="964"/>
      <c r="AF1555" s="1101"/>
    </row>
    <row r="1556" spans="1:32" ht="7.5" customHeight="1" x14ac:dyDescent="0.2">
      <c r="B1556" s="1435"/>
      <c r="C1556" s="1435"/>
      <c r="D1556" s="1435"/>
      <c r="E1556" s="1435"/>
      <c r="F1556" s="1435"/>
      <c r="G1556" s="1435"/>
      <c r="H1556" s="1435"/>
      <c r="I1556" s="1435"/>
      <c r="J1556" s="1435"/>
      <c r="K1556" s="1435"/>
      <c r="L1556" s="1435"/>
      <c r="M1556" s="1435"/>
      <c r="N1556" s="1435"/>
      <c r="O1556" s="1435"/>
      <c r="P1556" s="1435"/>
      <c r="Q1556" s="1435"/>
      <c r="R1556" s="1435"/>
      <c r="S1556" s="1435"/>
      <c r="T1556" s="1435"/>
      <c r="U1556" s="1435"/>
      <c r="V1556" s="1435"/>
      <c r="W1556" s="1435"/>
      <c r="X1556" s="1435"/>
      <c r="Y1556" s="1435"/>
      <c r="Z1556" s="1435"/>
      <c r="AA1556" s="1435"/>
      <c r="AB1556" s="1435"/>
      <c r="AC1556" s="1435"/>
      <c r="AD1556" s="1435"/>
      <c r="AE1556" s="1435"/>
      <c r="AF1556" s="1435"/>
    </row>
    <row r="1557" spans="1:32" ht="22.5" customHeight="1" outlineLevel="1" x14ac:dyDescent="0.2">
      <c r="A1557" s="11">
        <v>103</v>
      </c>
      <c r="B1557" s="963" t="s">
        <v>820</v>
      </c>
      <c r="C1557" s="964"/>
      <c r="D1557" s="1620"/>
      <c r="E1557" s="1620"/>
      <c r="F1557" s="1620"/>
      <c r="G1557" s="1620"/>
      <c r="H1557" s="1620"/>
      <c r="I1557" s="1620"/>
      <c r="J1557" s="1620"/>
      <c r="K1557" s="1620"/>
      <c r="L1557" s="1620"/>
      <c r="M1557" s="964"/>
      <c r="N1557" s="964"/>
      <c r="O1557" s="964"/>
      <c r="P1557" s="964"/>
      <c r="Q1557" s="964"/>
      <c r="R1557" s="964"/>
      <c r="S1557" s="964"/>
      <c r="T1557" s="964"/>
      <c r="U1557" s="964"/>
      <c r="V1557" s="964"/>
      <c r="W1557" s="964"/>
      <c r="X1557" s="964"/>
      <c r="Y1557" s="964"/>
      <c r="Z1557" s="964"/>
      <c r="AA1557" s="964"/>
      <c r="AB1557" s="964"/>
      <c r="AC1557" s="964"/>
      <c r="AD1557" s="964"/>
      <c r="AE1557" s="964"/>
      <c r="AF1557" s="1101"/>
    </row>
    <row r="1558" spans="1:32" x14ac:dyDescent="0.2">
      <c r="A1558" s="11">
        <v>233</v>
      </c>
      <c r="B1558" s="669"/>
      <c r="C1558" s="670"/>
      <c r="D1558" s="844" t="s">
        <v>679</v>
      </c>
      <c r="E1558" s="845"/>
      <c r="F1558" s="845"/>
      <c r="G1558" s="845"/>
      <c r="H1558" s="845"/>
      <c r="I1558" s="845"/>
      <c r="J1558" s="845"/>
      <c r="K1558" s="845"/>
      <c r="L1558" s="846"/>
      <c r="M1558" s="407">
        <f t="shared" ref="M1558:AC1558" si="684">SUBTOTAL(9,M1559:M1565)</f>
        <v>0</v>
      </c>
      <c r="N1558" s="410">
        <f t="shared" si="684"/>
        <v>0</v>
      </c>
      <c r="O1558" s="414">
        <f t="shared" si="684"/>
        <v>0</v>
      </c>
      <c r="P1558" s="414">
        <f t="shared" si="684"/>
        <v>0</v>
      </c>
      <c r="Q1558" s="415">
        <f t="shared" si="684"/>
        <v>0</v>
      </c>
      <c r="R1558" s="410">
        <f t="shared" si="684"/>
        <v>0</v>
      </c>
      <c r="S1558" s="414">
        <f t="shared" si="684"/>
        <v>0</v>
      </c>
      <c r="T1558" s="413">
        <f t="shared" si="684"/>
        <v>0</v>
      </c>
      <c r="U1558" s="413">
        <f t="shared" si="684"/>
        <v>0</v>
      </c>
      <c r="V1558" s="413">
        <f t="shared" si="684"/>
        <v>0</v>
      </c>
      <c r="W1558" s="413">
        <f t="shared" si="684"/>
        <v>0</v>
      </c>
      <c r="X1558" s="413">
        <f t="shared" si="684"/>
        <v>0</v>
      </c>
      <c r="Y1558" s="413">
        <f t="shared" si="684"/>
        <v>0</v>
      </c>
      <c r="Z1558" s="413">
        <f t="shared" si="684"/>
        <v>0</v>
      </c>
      <c r="AA1558" s="413">
        <f t="shared" si="684"/>
        <v>0</v>
      </c>
      <c r="AB1558" s="411">
        <f t="shared" si="684"/>
        <v>0</v>
      </c>
      <c r="AC1558" s="407">
        <f t="shared" si="684"/>
        <v>0</v>
      </c>
      <c r="AD1558" s="1592"/>
      <c r="AE1558" s="1611"/>
      <c r="AF1558" s="1612"/>
    </row>
    <row r="1559" spans="1:32" x14ac:dyDescent="0.2">
      <c r="A1559" s="11">
        <v>234</v>
      </c>
      <c r="B1559" s="669"/>
      <c r="C1559" s="670"/>
      <c r="D1559" s="670"/>
      <c r="E1559" s="647"/>
      <c r="F1559" s="856" t="s">
        <v>181</v>
      </c>
      <c r="G1559" s="857"/>
      <c r="H1559" s="857"/>
      <c r="I1559" s="857"/>
      <c r="J1559" s="857"/>
      <c r="K1559" s="857"/>
      <c r="L1559" s="858"/>
      <c r="M1559" s="462"/>
      <c r="N1559" s="463"/>
      <c r="O1559" s="464"/>
      <c r="P1559" s="464"/>
      <c r="Q1559" s="465"/>
      <c r="R1559" s="463"/>
      <c r="S1559" s="466"/>
      <c r="T1559" s="466"/>
      <c r="U1559" s="466"/>
      <c r="V1559" s="466"/>
      <c r="W1559" s="466"/>
      <c r="X1559" s="464"/>
      <c r="Y1559" s="466"/>
      <c r="Z1559" s="466"/>
      <c r="AA1559" s="466"/>
      <c r="AB1559" s="466"/>
      <c r="AC1559" s="462"/>
      <c r="AD1559" s="1440"/>
      <c r="AE1559" s="828"/>
      <c r="AF1559" s="829"/>
    </row>
    <row r="1560" spans="1:32" x14ac:dyDescent="0.2">
      <c r="A1560" s="11">
        <v>235</v>
      </c>
      <c r="B1560" s="669"/>
      <c r="C1560" s="670"/>
      <c r="D1560" s="670"/>
      <c r="E1560" s="647"/>
      <c r="F1560" s="915" t="s">
        <v>182</v>
      </c>
      <c r="G1560" s="916"/>
      <c r="H1560" s="916"/>
      <c r="I1560" s="916"/>
      <c r="J1560" s="916"/>
      <c r="K1560" s="916"/>
      <c r="L1560" s="917"/>
      <c r="M1560" s="462"/>
      <c r="N1560" s="463"/>
      <c r="O1560" s="464"/>
      <c r="P1560" s="464"/>
      <c r="Q1560" s="465"/>
      <c r="R1560" s="463"/>
      <c r="S1560" s="466"/>
      <c r="T1560" s="466"/>
      <c r="U1560" s="466"/>
      <c r="V1560" s="466"/>
      <c r="W1560" s="466"/>
      <c r="X1560" s="464"/>
      <c r="Y1560" s="466"/>
      <c r="Z1560" s="466"/>
      <c r="AA1560" s="466"/>
      <c r="AB1560" s="466"/>
      <c r="AC1560" s="462"/>
      <c r="AD1560" s="830"/>
      <c r="AE1560" s="831"/>
      <c r="AF1560" s="832"/>
    </row>
    <row r="1561" spans="1:32" x14ac:dyDescent="0.2">
      <c r="A1561" s="11">
        <v>236</v>
      </c>
      <c r="B1561" s="669"/>
      <c r="C1561" s="670"/>
      <c r="D1561" s="263"/>
      <c r="E1561" s="264"/>
      <c r="F1561" s="915" t="s">
        <v>183</v>
      </c>
      <c r="G1561" s="916"/>
      <c r="H1561" s="916"/>
      <c r="I1561" s="916"/>
      <c r="J1561" s="916"/>
      <c r="K1561" s="916"/>
      <c r="L1561" s="917"/>
      <c r="M1561" s="462"/>
      <c r="N1561" s="463"/>
      <c r="O1561" s="464"/>
      <c r="P1561" s="464"/>
      <c r="Q1561" s="465"/>
      <c r="R1561" s="463"/>
      <c r="S1561" s="466"/>
      <c r="T1561" s="466"/>
      <c r="U1561" s="466"/>
      <c r="V1561" s="466"/>
      <c r="W1561" s="466"/>
      <c r="X1561" s="464"/>
      <c r="Y1561" s="466"/>
      <c r="Z1561" s="466"/>
      <c r="AA1561" s="466"/>
      <c r="AB1561" s="466"/>
      <c r="AC1561" s="462"/>
      <c r="AD1561" s="830"/>
      <c r="AE1561" s="831"/>
      <c r="AF1561" s="832"/>
    </row>
    <row r="1562" spans="1:32" x14ac:dyDescent="0.2">
      <c r="A1562" s="11">
        <v>237</v>
      </c>
      <c r="B1562" s="669"/>
      <c r="C1562" s="670"/>
      <c r="D1562" s="670"/>
      <c r="E1562" s="671"/>
      <c r="F1562" s="915" t="s">
        <v>184</v>
      </c>
      <c r="G1562" s="916"/>
      <c r="H1562" s="916"/>
      <c r="I1562" s="916"/>
      <c r="J1562" s="916"/>
      <c r="K1562" s="916"/>
      <c r="L1562" s="917"/>
      <c r="M1562" s="462"/>
      <c r="N1562" s="463"/>
      <c r="O1562" s="464"/>
      <c r="P1562" s="464"/>
      <c r="Q1562" s="465"/>
      <c r="R1562" s="463"/>
      <c r="S1562" s="466"/>
      <c r="T1562" s="466"/>
      <c r="U1562" s="466"/>
      <c r="V1562" s="466"/>
      <c r="W1562" s="466"/>
      <c r="X1562" s="464"/>
      <c r="Y1562" s="466"/>
      <c r="Z1562" s="466"/>
      <c r="AA1562" s="466"/>
      <c r="AB1562" s="466"/>
      <c r="AC1562" s="462"/>
      <c r="AD1562" s="830"/>
      <c r="AE1562" s="831"/>
      <c r="AF1562" s="832"/>
    </row>
    <row r="1563" spans="1:32" x14ac:dyDescent="0.2">
      <c r="A1563" s="11"/>
      <c r="B1563" s="669"/>
      <c r="C1563" s="670"/>
      <c r="D1563" s="670"/>
      <c r="E1563" s="670"/>
      <c r="F1563" s="915" t="s">
        <v>185</v>
      </c>
      <c r="G1563" s="916"/>
      <c r="H1563" s="916"/>
      <c r="I1563" s="916"/>
      <c r="J1563" s="916"/>
      <c r="K1563" s="916"/>
      <c r="L1563" s="917"/>
      <c r="M1563" s="462"/>
      <c r="N1563" s="463"/>
      <c r="O1563" s="464"/>
      <c r="P1563" s="464"/>
      <c r="Q1563" s="465"/>
      <c r="R1563" s="463"/>
      <c r="S1563" s="466"/>
      <c r="T1563" s="466"/>
      <c r="U1563" s="466"/>
      <c r="V1563" s="466"/>
      <c r="W1563" s="466"/>
      <c r="X1563" s="464"/>
      <c r="Y1563" s="466"/>
      <c r="Z1563" s="466"/>
      <c r="AA1563" s="466"/>
      <c r="AB1563" s="466"/>
      <c r="AC1563" s="462"/>
      <c r="AD1563" s="830"/>
      <c r="AE1563" s="831"/>
      <c r="AF1563" s="832"/>
    </row>
    <row r="1564" spans="1:32" x14ac:dyDescent="0.2">
      <c r="A1564" s="11"/>
      <c r="B1564" s="669"/>
      <c r="C1564" s="670"/>
      <c r="D1564" s="670"/>
      <c r="E1564" s="670"/>
      <c r="F1564" s="915" t="s">
        <v>186</v>
      </c>
      <c r="G1564" s="916"/>
      <c r="H1564" s="916"/>
      <c r="I1564" s="916"/>
      <c r="J1564" s="916"/>
      <c r="K1564" s="916"/>
      <c r="L1564" s="917"/>
      <c r="M1564" s="462"/>
      <c r="N1564" s="463"/>
      <c r="O1564" s="464"/>
      <c r="P1564" s="464"/>
      <c r="Q1564" s="465"/>
      <c r="R1564" s="463"/>
      <c r="S1564" s="466"/>
      <c r="T1564" s="466"/>
      <c r="U1564" s="466"/>
      <c r="V1564" s="466"/>
      <c r="W1564" s="466"/>
      <c r="X1564" s="464"/>
      <c r="Y1564" s="466"/>
      <c r="Z1564" s="466"/>
      <c r="AA1564" s="466"/>
      <c r="AB1564" s="466"/>
      <c r="AC1564" s="462"/>
      <c r="AD1564" s="830"/>
      <c r="AE1564" s="831"/>
      <c r="AF1564" s="832"/>
    </row>
    <row r="1565" spans="1:32" x14ac:dyDescent="0.2">
      <c r="A1565" s="11"/>
      <c r="B1565" s="669"/>
      <c r="C1565" s="670"/>
      <c r="D1565" s="670"/>
      <c r="E1565" s="670"/>
      <c r="F1565" s="915" t="s">
        <v>187</v>
      </c>
      <c r="G1565" s="916"/>
      <c r="H1565" s="916"/>
      <c r="I1565" s="916"/>
      <c r="J1565" s="916"/>
      <c r="K1565" s="916"/>
      <c r="L1565" s="917"/>
      <c r="M1565" s="462"/>
      <c r="N1565" s="463"/>
      <c r="O1565" s="464"/>
      <c r="P1565" s="464"/>
      <c r="Q1565" s="465"/>
      <c r="R1565" s="463"/>
      <c r="S1565" s="466"/>
      <c r="T1565" s="466"/>
      <c r="U1565" s="466"/>
      <c r="V1565" s="466"/>
      <c r="W1565" s="466"/>
      <c r="X1565" s="464"/>
      <c r="Y1565" s="466"/>
      <c r="Z1565" s="466"/>
      <c r="AA1565" s="466"/>
      <c r="AB1565" s="466"/>
      <c r="AC1565" s="462"/>
      <c r="AD1565" s="833"/>
      <c r="AE1565" s="834"/>
      <c r="AF1565" s="835"/>
    </row>
    <row r="1566" spans="1:32" ht="7.5" customHeight="1" x14ac:dyDescent="0.2">
      <c r="A1566" s="11"/>
      <c r="B1566" s="1432"/>
      <c r="C1566" s="1433"/>
      <c r="D1566" s="1433"/>
      <c r="E1566" s="1433"/>
      <c r="F1566" s="1433"/>
      <c r="G1566" s="1433"/>
      <c r="H1566" s="1433"/>
      <c r="I1566" s="1433"/>
      <c r="J1566" s="1433"/>
      <c r="K1566" s="1433"/>
      <c r="L1566" s="1433"/>
      <c r="M1566" s="1433"/>
      <c r="N1566" s="1433"/>
      <c r="O1566" s="1433"/>
      <c r="P1566" s="1433"/>
      <c r="Q1566" s="1433"/>
      <c r="R1566" s="1433"/>
      <c r="S1566" s="1433"/>
      <c r="T1566" s="1433"/>
      <c r="U1566" s="1433"/>
      <c r="V1566" s="1433"/>
      <c r="W1566" s="1433"/>
      <c r="X1566" s="1433"/>
      <c r="Y1566" s="1433"/>
      <c r="Z1566" s="1433"/>
      <c r="AA1566" s="1433"/>
      <c r="AB1566" s="1433"/>
      <c r="AC1566" s="1433"/>
      <c r="AD1566" s="1433"/>
      <c r="AE1566" s="1433"/>
      <c r="AF1566" s="1434"/>
    </row>
    <row r="1567" spans="1:32" ht="15" customHeight="1" x14ac:dyDescent="0.2">
      <c r="A1567" s="11">
        <v>238</v>
      </c>
      <c r="B1567" s="669"/>
      <c r="C1567" s="670"/>
      <c r="D1567" s="844" t="s">
        <v>678</v>
      </c>
      <c r="E1567" s="845"/>
      <c r="F1567" s="845"/>
      <c r="G1567" s="845"/>
      <c r="H1567" s="845"/>
      <c r="I1567" s="845"/>
      <c r="J1567" s="845"/>
      <c r="K1567" s="845"/>
      <c r="L1567" s="846"/>
      <c r="M1567" s="407">
        <f t="shared" ref="M1567:AC1567" si="685">SUBTOTAL(9,M1568:M1574)</f>
        <v>0</v>
      </c>
      <c r="N1567" s="410">
        <f t="shared" si="685"/>
        <v>0</v>
      </c>
      <c r="O1567" s="414">
        <f t="shared" si="685"/>
        <v>0</v>
      </c>
      <c r="P1567" s="414">
        <f t="shared" si="685"/>
        <v>0</v>
      </c>
      <c r="Q1567" s="415">
        <f t="shared" si="685"/>
        <v>0</v>
      </c>
      <c r="R1567" s="410">
        <f t="shared" si="685"/>
        <v>0</v>
      </c>
      <c r="S1567" s="414">
        <f t="shared" si="685"/>
        <v>0</v>
      </c>
      <c r="T1567" s="413">
        <f t="shared" si="685"/>
        <v>0</v>
      </c>
      <c r="U1567" s="413">
        <f t="shared" si="685"/>
        <v>0</v>
      </c>
      <c r="V1567" s="413">
        <f t="shared" si="685"/>
        <v>0</v>
      </c>
      <c r="W1567" s="413">
        <f t="shared" si="685"/>
        <v>0</v>
      </c>
      <c r="X1567" s="413">
        <f t="shared" si="685"/>
        <v>0</v>
      </c>
      <c r="Y1567" s="413">
        <f t="shared" si="685"/>
        <v>0</v>
      </c>
      <c r="Z1567" s="413">
        <f t="shared" si="685"/>
        <v>0</v>
      </c>
      <c r="AA1567" s="413">
        <f t="shared" si="685"/>
        <v>0</v>
      </c>
      <c r="AB1567" s="411">
        <f t="shared" si="685"/>
        <v>0</v>
      </c>
      <c r="AC1567" s="407">
        <f t="shared" si="685"/>
        <v>0</v>
      </c>
      <c r="AD1567" s="1592"/>
      <c r="AE1567" s="1611"/>
      <c r="AF1567" s="1612"/>
    </row>
    <row r="1568" spans="1:32" x14ac:dyDescent="0.2">
      <c r="A1568" s="11">
        <v>239</v>
      </c>
      <c r="B1568" s="669"/>
      <c r="C1568" s="670"/>
      <c r="D1568" s="649"/>
      <c r="E1568" s="649"/>
      <c r="F1568" s="856" t="s">
        <v>181</v>
      </c>
      <c r="G1568" s="857"/>
      <c r="H1568" s="857"/>
      <c r="I1568" s="857"/>
      <c r="J1568" s="857"/>
      <c r="K1568" s="857"/>
      <c r="L1568" s="858"/>
      <c r="M1568" s="462"/>
      <c r="N1568" s="463"/>
      <c r="O1568" s="464"/>
      <c r="P1568" s="464"/>
      <c r="Q1568" s="465"/>
      <c r="R1568" s="463"/>
      <c r="S1568" s="466"/>
      <c r="T1568" s="466"/>
      <c r="U1568" s="466"/>
      <c r="V1568" s="466"/>
      <c r="W1568" s="466"/>
      <c r="X1568" s="464"/>
      <c r="Y1568" s="466"/>
      <c r="Z1568" s="466"/>
      <c r="AA1568" s="466"/>
      <c r="AB1568" s="466"/>
      <c r="AC1568" s="462"/>
      <c r="AD1568" s="1440"/>
      <c r="AE1568" s="828"/>
      <c r="AF1568" s="829"/>
    </row>
    <row r="1569" spans="1:32" x14ac:dyDescent="0.2">
      <c r="A1569" s="11">
        <v>240</v>
      </c>
      <c r="B1569" s="669"/>
      <c r="C1569" s="670"/>
      <c r="D1569" s="649"/>
      <c r="E1569" s="649"/>
      <c r="F1569" s="915" t="s">
        <v>182</v>
      </c>
      <c r="G1569" s="916"/>
      <c r="H1569" s="916"/>
      <c r="I1569" s="916"/>
      <c r="J1569" s="916"/>
      <c r="K1569" s="916"/>
      <c r="L1569" s="917"/>
      <c r="M1569" s="462"/>
      <c r="N1569" s="463"/>
      <c r="O1569" s="464"/>
      <c r="P1569" s="464"/>
      <c r="Q1569" s="465"/>
      <c r="R1569" s="463"/>
      <c r="S1569" s="466"/>
      <c r="T1569" s="466"/>
      <c r="U1569" s="466"/>
      <c r="V1569" s="466"/>
      <c r="W1569" s="466"/>
      <c r="X1569" s="464"/>
      <c r="Y1569" s="466"/>
      <c r="Z1569" s="466"/>
      <c r="AA1569" s="466"/>
      <c r="AB1569" s="466"/>
      <c r="AC1569" s="462"/>
      <c r="AD1569" s="830"/>
      <c r="AE1569" s="831"/>
      <c r="AF1569" s="832"/>
    </row>
    <row r="1570" spans="1:32" x14ac:dyDescent="0.2">
      <c r="A1570" s="11">
        <v>241</v>
      </c>
      <c r="B1570" s="669"/>
      <c r="C1570" s="670"/>
      <c r="D1570" s="639"/>
      <c r="E1570" s="639"/>
      <c r="F1570" s="915" t="s">
        <v>183</v>
      </c>
      <c r="G1570" s="916"/>
      <c r="H1570" s="916"/>
      <c r="I1570" s="916"/>
      <c r="J1570" s="916"/>
      <c r="K1570" s="916"/>
      <c r="L1570" s="917"/>
      <c r="M1570" s="462"/>
      <c r="N1570" s="463"/>
      <c r="O1570" s="464"/>
      <c r="P1570" s="464"/>
      <c r="Q1570" s="465"/>
      <c r="R1570" s="463"/>
      <c r="S1570" s="466"/>
      <c r="T1570" s="466"/>
      <c r="U1570" s="466"/>
      <c r="V1570" s="466"/>
      <c r="W1570" s="466"/>
      <c r="X1570" s="464"/>
      <c r="Y1570" s="466"/>
      <c r="Z1570" s="466"/>
      <c r="AA1570" s="466"/>
      <c r="AB1570" s="466"/>
      <c r="AC1570" s="462"/>
      <c r="AD1570" s="830"/>
      <c r="AE1570" s="831"/>
      <c r="AF1570" s="832"/>
    </row>
    <row r="1571" spans="1:32" x14ac:dyDescent="0.2">
      <c r="A1571" s="11">
        <v>242</v>
      </c>
      <c r="B1571" s="669"/>
      <c r="C1571" s="670"/>
      <c r="D1571" s="263"/>
      <c r="E1571" s="263"/>
      <c r="F1571" s="915" t="s">
        <v>184</v>
      </c>
      <c r="G1571" s="916"/>
      <c r="H1571" s="916"/>
      <c r="I1571" s="916"/>
      <c r="J1571" s="916"/>
      <c r="K1571" s="916"/>
      <c r="L1571" s="917"/>
      <c r="M1571" s="462"/>
      <c r="N1571" s="463"/>
      <c r="O1571" s="464"/>
      <c r="P1571" s="464"/>
      <c r="Q1571" s="465"/>
      <c r="R1571" s="463"/>
      <c r="S1571" s="466"/>
      <c r="T1571" s="466"/>
      <c r="U1571" s="466"/>
      <c r="V1571" s="466"/>
      <c r="W1571" s="466"/>
      <c r="X1571" s="464"/>
      <c r="Y1571" s="466"/>
      <c r="Z1571" s="466"/>
      <c r="AA1571" s="466"/>
      <c r="AB1571" s="466"/>
      <c r="AC1571" s="462"/>
      <c r="AD1571" s="830"/>
      <c r="AE1571" s="831"/>
      <c r="AF1571" s="832"/>
    </row>
    <row r="1572" spans="1:32" x14ac:dyDescent="0.2">
      <c r="A1572" s="11">
        <v>242</v>
      </c>
      <c r="B1572" s="669"/>
      <c r="C1572" s="670"/>
      <c r="D1572" s="670"/>
      <c r="E1572" s="670"/>
      <c r="F1572" s="915" t="s">
        <v>185</v>
      </c>
      <c r="G1572" s="916"/>
      <c r="H1572" s="916"/>
      <c r="I1572" s="916"/>
      <c r="J1572" s="916"/>
      <c r="K1572" s="916"/>
      <c r="L1572" s="917"/>
      <c r="M1572" s="462"/>
      <c r="N1572" s="463"/>
      <c r="O1572" s="464"/>
      <c r="P1572" s="464"/>
      <c r="Q1572" s="465"/>
      <c r="R1572" s="463"/>
      <c r="S1572" s="466"/>
      <c r="T1572" s="466"/>
      <c r="U1572" s="466"/>
      <c r="V1572" s="466"/>
      <c r="W1572" s="466"/>
      <c r="X1572" s="464"/>
      <c r="Y1572" s="466"/>
      <c r="Z1572" s="466"/>
      <c r="AA1572" s="466"/>
      <c r="AB1572" s="466"/>
      <c r="AC1572" s="462"/>
      <c r="AD1572" s="830"/>
      <c r="AE1572" s="831"/>
      <c r="AF1572" s="832"/>
    </row>
    <row r="1573" spans="1:32" x14ac:dyDescent="0.2">
      <c r="A1573" s="11">
        <v>242</v>
      </c>
      <c r="B1573" s="669"/>
      <c r="C1573" s="670"/>
      <c r="D1573" s="670"/>
      <c r="E1573" s="670"/>
      <c r="F1573" s="915" t="s">
        <v>186</v>
      </c>
      <c r="G1573" s="916"/>
      <c r="H1573" s="916"/>
      <c r="I1573" s="916"/>
      <c r="J1573" s="916"/>
      <c r="K1573" s="916"/>
      <c r="L1573" s="917"/>
      <c r="M1573" s="462"/>
      <c r="N1573" s="463"/>
      <c r="O1573" s="464"/>
      <c r="P1573" s="464"/>
      <c r="Q1573" s="465"/>
      <c r="R1573" s="463"/>
      <c r="S1573" s="466"/>
      <c r="T1573" s="466"/>
      <c r="U1573" s="466"/>
      <c r="V1573" s="466"/>
      <c r="W1573" s="466"/>
      <c r="X1573" s="464"/>
      <c r="Y1573" s="466"/>
      <c r="Z1573" s="466"/>
      <c r="AA1573" s="466"/>
      <c r="AB1573" s="466"/>
      <c r="AC1573" s="462"/>
      <c r="AD1573" s="830"/>
      <c r="AE1573" s="831"/>
      <c r="AF1573" s="832"/>
    </row>
    <row r="1574" spans="1:32" x14ac:dyDescent="0.2">
      <c r="A1574" s="11">
        <v>242</v>
      </c>
      <c r="B1574" s="687"/>
      <c r="C1574" s="672"/>
      <c r="D1574" s="672"/>
      <c r="E1574" s="688"/>
      <c r="F1574" s="915" t="s">
        <v>187</v>
      </c>
      <c r="G1574" s="916"/>
      <c r="H1574" s="916"/>
      <c r="I1574" s="916"/>
      <c r="J1574" s="916"/>
      <c r="K1574" s="916"/>
      <c r="L1574" s="917"/>
      <c r="M1574" s="462"/>
      <c r="N1574" s="463"/>
      <c r="O1574" s="464"/>
      <c r="P1574" s="464"/>
      <c r="Q1574" s="465"/>
      <c r="R1574" s="463"/>
      <c r="S1574" s="466"/>
      <c r="T1574" s="466"/>
      <c r="U1574" s="466"/>
      <c r="V1574" s="466"/>
      <c r="W1574" s="466"/>
      <c r="X1574" s="464"/>
      <c r="Y1574" s="466"/>
      <c r="Z1574" s="466"/>
      <c r="AA1574" s="466"/>
      <c r="AB1574" s="466"/>
      <c r="AC1574" s="462"/>
      <c r="AD1574" s="833"/>
      <c r="AE1574" s="834"/>
      <c r="AF1574" s="835"/>
    </row>
    <row r="1575" spans="1:32" ht="7.5" customHeight="1" x14ac:dyDescent="0.2">
      <c r="B1575" s="669"/>
      <c r="C1575" s="670"/>
      <c r="D1575" s="670"/>
      <c r="E1575" s="670"/>
      <c r="F1575" s="1621"/>
      <c r="G1575" s="1621"/>
      <c r="H1575" s="1621"/>
      <c r="I1575" s="1621"/>
      <c r="J1575" s="1621"/>
      <c r="K1575" s="1621"/>
      <c r="L1575" s="1621"/>
      <c r="M1575" s="1621"/>
      <c r="N1575" s="1621"/>
      <c r="O1575" s="1621"/>
      <c r="P1575" s="1621"/>
      <c r="Q1575" s="1621"/>
      <c r="R1575" s="1621"/>
      <c r="S1575" s="1621"/>
      <c r="T1575" s="1621"/>
      <c r="U1575" s="1621"/>
      <c r="V1575" s="1621"/>
      <c r="W1575" s="1621"/>
      <c r="X1575" s="1621"/>
      <c r="Y1575" s="1621"/>
      <c r="Z1575" s="1621"/>
      <c r="AA1575" s="1621"/>
      <c r="AB1575" s="1621"/>
      <c r="AC1575" s="1621"/>
      <c r="AD1575" s="1621"/>
      <c r="AE1575" s="1621"/>
      <c r="AF1575" s="1622"/>
    </row>
    <row r="1576" spans="1:32" ht="22.5" customHeight="1" x14ac:dyDescent="0.2">
      <c r="A1576" s="11">
        <v>323</v>
      </c>
      <c r="B1576" s="963" t="s">
        <v>194</v>
      </c>
      <c r="C1576" s="964"/>
      <c r="D1576" s="964"/>
      <c r="E1576" s="964"/>
      <c r="F1576" s="964"/>
      <c r="G1576" s="964"/>
      <c r="H1576" s="964"/>
      <c r="I1576" s="964"/>
      <c r="J1576" s="964"/>
      <c r="K1576" s="964"/>
      <c r="L1576" s="964"/>
      <c r="M1576" s="407">
        <f>SUBTOTAL(9,M1559:M1574)</f>
        <v>0</v>
      </c>
      <c r="N1576" s="410">
        <f t="shared" ref="N1576:AC1576" si="686">SUBTOTAL(9,N1559:N1574)</f>
        <v>0</v>
      </c>
      <c r="O1576" s="414">
        <f t="shared" si="686"/>
        <v>0</v>
      </c>
      <c r="P1576" s="414">
        <f t="shared" si="686"/>
        <v>0</v>
      </c>
      <c r="Q1576" s="415">
        <f t="shared" si="686"/>
        <v>0</v>
      </c>
      <c r="R1576" s="410">
        <f t="shared" si="686"/>
        <v>0</v>
      </c>
      <c r="S1576" s="414">
        <f t="shared" si="686"/>
        <v>0</v>
      </c>
      <c r="T1576" s="413">
        <f t="shared" si="686"/>
        <v>0</v>
      </c>
      <c r="U1576" s="413">
        <f t="shared" si="686"/>
        <v>0</v>
      </c>
      <c r="V1576" s="413">
        <f t="shared" si="686"/>
        <v>0</v>
      </c>
      <c r="W1576" s="413">
        <f t="shared" si="686"/>
        <v>0</v>
      </c>
      <c r="X1576" s="413">
        <f t="shared" si="686"/>
        <v>0</v>
      </c>
      <c r="Y1576" s="413">
        <f t="shared" si="686"/>
        <v>0</v>
      </c>
      <c r="Z1576" s="413">
        <f t="shared" si="686"/>
        <v>0</v>
      </c>
      <c r="AA1576" s="413">
        <f t="shared" si="686"/>
        <v>0</v>
      </c>
      <c r="AB1576" s="411">
        <f t="shared" si="686"/>
        <v>0</v>
      </c>
      <c r="AC1576" s="407">
        <f t="shared" si="686"/>
        <v>0</v>
      </c>
      <c r="AD1576" s="963"/>
      <c r="AE1576" s="964"/>
      <c r="AF1576" s="1101"/>
    </row>
  </sheetData>
  <sheetProtection password="CF06" sheet="1" objects="1" scenarios="1" selectLockedCells="1"/>
  <mergeCells count="2505">
    <mergeCell ref="D1558:L1558"/>
    <mergeCell ref="D1567:L1567"/>
    <mergeCell ref="AC261:AC264"/>
    <mergeCell ref="AC268:AC271"/>
    <mergeCell ref="AC275:AC278"/>
    <mergeCell ref="S254:AB254"/>
    <mergeCell ref="S261:AB261"/>
    <mergeCell ref="S268:AB268"/>
    <mergeCell ref="T255:AB255"/>
    <mergeCell ref="T262:AB262"/>
    <mergeCell ref="T269:AB269"/>
    <mergeCell ref="V256:AB256"/>
    <mergeCell ref="V263:AB263"/>
    <mergeCell ref="V270:AB270"/>
    <mergeCell ref="Z257:AB257"/>
    <mergeCell ref="Z264:AB264"/>
    <mergeCell ref="Z271:AB271"/>
    <mergeCell ref="S275:AB275"/>
    <mergeCell ref="S282:AB282"/>
    <mergeCell ref="T276:AB276"/>
    <mergeCell ref="E1161:L1161"/>
    <mergeCell ref="F1162:L1162"/>
    <mergeCell ref="F1163:L1163"/>
    <mergeCell ref="E1164:L1164"/>
    <mergeCell ref="E1153:L1153"/>
    <mergeCell ref="F1154:L1154"/>
    <mergeCell ref="F1155:L1155"/>
    <mergeCell ref="F1156:L1156"/>
    <mergeCell ref="E1158:L1158"/>
    <mergeCell ref="F1147:L1147"/>
    <mergeCell ref="F1148:L1148"/>
    <mergeCell ref="F1149:L1149"/>
    <mergeCell ref="AD1123:AF1134"/>
    <mergeCell ref="AD1158:AF1175"/>
    <mergeCell ref="AD1177:AF1179"/>
    <mergeCell ref="AD1181:AF1182"/>
    <mergeCell ref="AD1201:AF1212"/>
    <mergeCell ref="AD1214:AF1234"/>
    <mergeCell ref="AD1236:AF1253"/>
    <mergeCell ref="AD1259:AF1260"/>
    <mergeCell ref="AD1263:AF1264"/>
    <mergeCell ref="AD1266:AF1268"/>
    <mergeCell ref="AD1270:AF1272"/>
    <mergeCell ref="AD1274:AF1274"/>
    <mergeCell ref="T283:AB283"/>
    <mergeCell ref="V277:AB277"/>
    <mergeCell ref="V284:AB284"/>
    <mergeCell ref="Z278:AB278"/>
    <mergeCell ref="Z285:AB285"/>
    <mergeCell ref="AC282:AC285"/>
    <mergeCell ref="R302:AB304"/>
    <mergeCell ref="AC302:AC304"/>
    <mergeCell ref="R309:AB309"/>
    <mergeCell ref="S310:AB310"/>
    <mergeCell ref="T311:AB311"/>
    <mergeCell ref="AC309:AC311"/>
    <mergeCell ref="D1184:AF1184"/>
    <mergeCell ref="D1200:AF1200"/>
    <mergeCell ref="D1235:AF1235"/>
    <mergeCell ref="D1213:AF1213"/>
    <mergeCell ref="AD1254:AF1254"/>
    <mergeCell ref="C1261:AF1261"/>
    <mergeCell ref="AD1262:AF1262"/>
    <mergeCell ref="AD1269:AF1269"/>
    <mergeCell ref="AD1273:AF1273"/>
    <mergeCell ref="B1282:AF1282"/>
    <mergeCell ref="C1283:AF1283"/>
    <mergeCell ref="D1273:L1273"/>
    <mergeCell ref="AD1568:AF1574"/>
    <mergeCell ref="B499:AF499"/>
    <mergeCell ref="B775:AF777"/>
    <mergeCell ref="B773:AF774"/>
    <mergeCell ref="F780:L780"/>
    <mergeCell ref="M780:AF780"/>
    <mergeCell ref="AD1336:AF1353"/>
    <mergeCell ref="AD1355:AF1357"/>
    <mergeCell ref="AD1363:AF1377"/>
    <mergeCell ref="AD1379:AF1390"/>
    <mergeCell ref="AD1392:AF1412"/>
    <mergeCell ref="AD1433:AF1435"/>
    <mergeCell ref="AD1441:AF1455"/>
    <mergeCell ref="AD1457:AF1468"/>
    <mergeCell ref="AD1492:AF1509"/>
    <mergeCell ref="AD1511:AF1513"/>
    <mergeCell ref="AD1524:AF1530"/>
    <mergeCell ref="AD1532:AF1538"/>
    <mergeCell ref="AD1540:AF1546"/>
    <mergeCell ref="AD904:AF905"/>
    <mergeCell ref="AD907:AF910"/>
    <mergeCell ref="AD913:AF927"/>
    <mergeCell ref="AD929:AF940"/>
    <mergeCell ref="AD964:AF981"/>
    <mergeCell ref="AD983:AF985"/>
    <mergeCell ref="AD987:AF988"/>
    <mergeCell ref="AD1559:AF1565"/>
    <mergeCell ref="AD991:AF992"/>
    <mergeCell ref="AD994:AF996"/>
    <mergeCell ref="AD998:AF1000"/>
    <mergeCell ref="AD1002:AF1002"/>
    <mergeCell ref="AD1009:AF1013"/>
    <mergeCell ref="AD1068:AF1082"/>
    <mergeCell ref="AD1084:AF1090"/>
    <mergeCell ref="AD1093:AF1098"/>
    <mergeCell ref="AD1180:AF1180"/>
    <mergeCell ref="C1183:AF1183"/>
    <mergeCell ref="AD1567:AF1567"/>
    <mergeCell ref="B1557:AF1557"/>
    <mergeCell ref="AD1008:AF1008"/>
    <mergeCell ref="B1275:AF1275"/>
    <mergeCell ref="F1575:AF1575"/>
    <mergeCell ref="AD1539:AF1539"/>
    <mergeCell ref="AD1551:AF1551"/>
    <mergeCell ref="AD1552:AF1552"/>
    <mergeCell ref="AD1553:AF1553"/>
    <mergeCell ref="AD1558:AF1558"/>
    <mergeCell ref="AD1510:AF1510"/>
    <mergeCell ref="N1514:AF1514"/>
    <mergeCell ref="AD1523:AF1523"/>
    <mergeCell ref="AD1531:AF1531"/>
    <mergeCell ref="D1335:AF1335"/>
    <mergeCell ref="AD1354:AF1354"/>
    <mergeCell ref="N1357:AB1357"/>
    <mergeCell ref="N1358:AF1358"/>
    <mergeCell ref="C1361:AF1361"/>
    <mergeCell ref="D1362:AF1362"/>
    <mergeCell ref="D1378:AF1378"/>
    <mergeCell ref="D1413:AF1413"/>
    <mergeCell ref="N1436:AF1436"/>
    <mergeCell ref="AD1432:AF1432"/>
    <mergeCell ref="C1439:AF1439"/>
    <mergeCell ref="D1440:AF1440"/>
    <mergeCell ref="D1491:AF1491"/>
    <mergeCell ref="D1469:AF1469"/>
    <mergeCell ref="D1456:AF1456"/>
    <mergeCell ref="AD1100:AF1104"/>
    <mergeCell ref="AD1107:AF1121"/>
    <mergeCell ref="D1313:AF1313"/>
    <mergeCell ref="D1300:AF1300"/>
    <mergeCell ref="D1284:AF1284"/>
    <mergeCell ref="F1303:L1303"/>
    <mergeCell ref="F1304:L1304"/>
    <mergeCell ref="E1305:L1305"/>
    <mergeCell ref="F1306:L1306"/>
    <mergeCell ref="N1278:AB1278"/>
    <mergeCell ref="B1281:AF1281"/>
    <mergeCell ref="F1307:L1307"/>
    <mergeCell ref="F1308:L1308"/>
    <mergeCell ref="F1297:L1297"/>
    <mergeCell ref="F1286:L1286"/>
    <mergeCell ref="F1287:L1287"/>
    <mergeCell ref="F1288:L1288"/>
    <mergeCell ref="F1289:L1289"/>
    <mergeCell ref="E1290:L1290"/>
    <mergeCell ref="AD1285:AF1299"/>
    <mergeCell ref="AD1301:AF1312"/>
    <mergeCell ref="F1274:L1274"/>
    <mergeCell ref="AD1176:AF1176"/>
    <mergeCell ref="F1159:L1159"/>
    <mergeCell ref="AD1265:AF1265"/>
    <mergeCell ref="F1160:L1160"/>
    <mergeCell ref="AD1258:AF1258"/>
    <mergeCell ref="AD1255:AF1257"/>
    <mergeCell ref="F1216:L1216"/>
    <mergeCell ref="F1206:L1206"/>
    <mergeCell ref="E1248:L1248"/>
    <mergeCell ref="F1249:L1249"/>
    <mergeCell ref="F1250:L1250"/>
    <mergeCell ref="E1251:L1251"/>
    <mergeCell ref="F1252:L1252"/>
    <mergeCell ref="F1241:L1241"/>
    <mergeCell ref="E1242:L1242"/>
    <mergeCell ref="F1243:L1243"/>
    <mergeCell ref="F1244:L1244"/>
    <mergeCell ref="E1245:L1245"/>
    <mergeCell ref="F1246:L1246"/>
    <mergeCell ref="E1236:L1236"/>
    <mergeCell ref="F1247:L1247"/>
    <mergeCell ref="F1237:L1237"/>
    <mergeCell ref="F1238:L1238"/>
    <mergeCell ref="E1239:L1239"/>
    <mergeCell ref="F1240:L1240"/>
    <mergeCell ref="F1229:L1229"/>
    <mergeCell ref="F1230:L1230"/>
    <mergeCell ref="E1231:L1231"/>
    <mergeCell ref="F1232:L1232"/>
    <mergeCell ref="F1233:L1233"/>
    <mergeCell ref="F1234:L1234"/>
    <mergeCell ref="F1223:L1223"/>
    <mergeCell ref="E1224:L1224"/>
    <mergeCell ref="F1222:L1222"/>
    <mergeCell ref="F1212:L1212"/>
    <mergeCell ref="F1219:L1219"/>
    <mergeCell ref="AD993:AF993"/>
    <mergeCell ref="AD997:AF997"/>
    <mergeCell ref="AD1001:AF1001"/>
    <mergeCell ref="B1006:AF1006"/>
    <mergeCell ref="C1007:AF1007"/>
    <mergeCell ref="D1014:AF1014"/>
    <mergeCell ref="D1067:AF1067"/>
    <mergeCell ref="D1083:AF1083"/>
    <mergeCell ref="C1091:AF1091"/>
    <mergeCell ref="C1105:AF1105"/>
    <mergeCell ref="D1106:AF1106"/>
    <mergeCell ref="D1122:AF1122"/>
    <mergeCell ref="D1135:AF1135"/>
    <mergeCell ref="D1157:AF1157"/>
    <mergeCell ref="AD1092:AF1092"/>
    <mergeCell ref="AD1099:AF1099"/>
    <mergeCell ref="F1151:L1151"/>
    <mergeCell ref="F1152:L1152"/>
    <mergeCell ref="F1141:L1141"/>
    <mergeCell ref="F1142:L1142"/>
    <mergeCell ref="E1143:L1143"/>
    <mergeCell ref="F1144:L1144"/>
    <mergeCell ref="F1145:L1145"/>
    <mergeCell ref="E1146:L1146"/>
    <mergeCell ref="E1136:L1136"/>
    <mergeCell ref="F1137:L1137"/>
    <mergeCell ref="F1138:L1138"/>
    <mergeCell ref="E1139:L1139"/>
    <mergeCell ref="F1140:L1140"/>
    <mergeCell ref="F1130:L1130"/>
    <mergeCell ref="E1131:L1131"/>
    <mergeCell ref="E1150:L1150"/>
    <mergeCell ref="C989:AF989"/>
    <mergeCell ref="AD990:AF990"/>
    <mergeCell ref="N881:AB881"/>
    <mergeCell ref="O873:AB874"/>
    <mergeCell ref="F947:L947"/>
    <mergeCell ref="F948:L948"/>
    <mergeCell ref="E949:L949"/>
    <mergeCell ref="F905:L905"/>
    <mergeCell ref="D906:L906"/>
    <mergeCell ref="F980:L980"/>
    <mergeCell ref="F981:L981"/>
    <mergeCell ref="F983:L983"/>
    <mergeCell ref="F984:L984"/>
    <mergeCell ref="F985:L985"/>
    <mergeCell ref="F987:L987"/>
    <mergeCell ref="D986:L986"/>
    <mergeCell ref="D982:L982"/>
    <mergeCell ref="AD872:AF882"/>
    <mergeCell ref="AD884:AF894"/>
    <mergeCell ref="AD896:AF898"/>
    <mergeCell ref="F897:L897"/>
    <mergeCell ref="AD900:AF902"/>
    <mergeCell ref="N890:AB890"/>
    <mergeCell ref="O885:AB886"/>
    <mergeCell ref="N878:AB878"/>
    <mergeCell ref="F898:L898"/>
    <mergeCell ref="F974:L974"/>
    <mergeCell ref="F975:L975"/>
    <mergeCell ref="E976:L976"/>
    <mergeCell ref="F977:L977"/>
    <mergeCell ref="F978:L978"/>
    <mergeCell ref="E979:L979"/>
    <mergeCell ref="AD867:AF867"/>
    <mergeCell ref="AD762:AF762"/>
    <mergeCell ref="AD763:AF763"/>
    <mergeCell ref="AD895:AF895"/>
    <mergeCell ref="AD899:AF899"/>
    <mergeCell ref="AD903:AF903"/>
    <mergeCell ref="AD906:AF906"/>
    <mergeCell ref="C911:AF911"/>
    <mergeCell ref="D912:AF912"/>
    <mergeCell ref="D928:AF928"/>
    <mergeCell ref="D941:AF941"/>
    <mergeCell ref="D963:AF963"/>
    <mergeCell ref="AD982:AF982"/>
    <mergeCell ref="AD986:AF986"/>
    <mergeCell ref="O1214:AB1234"/>
    <mergeCell ref="O1201:AB1212"/>
    <mergeCell ref="F1189:L1189"/>
    <mergeCell ref="E1190:L1190"/>
    <mergeCell ref="F1191:L1191"/>
    <mergeCell ref="F1192:L1192"/>
    <mergeCell ref="F1193:L1193"/>
    <mergeCell ref="F1194:L1194"/>
    <mergeCell ref="E1185:L1185"/>
    <mergeCell ref="F1186:L1186"/>
    <mergeCell ref="F1187:L1187"/>
    <mergeCell ref="F1188:L1188"/>
    <mergeCell ref="F1225:L1225"/>
    <mergeCell ref="F1226:L1226"/>
    <mergeCell ref="F1227:L1227"/>
    <mergeCell ref="E1228:L1228"/>
    <mergeCell ref="E1217:L1217"/>
    <mergeCell ref="F1218:L1218"/>
    <mergeCell ref="AD1576:AF1576"/>
    <mergeCell ref="N1523:AB1546"/>
    <mergeCell ref="N1512:Q1512"/>
    <mergeCell ref="N502:AC502"/>
    <mergeCell ref="O1521:AB1521"/>
    <mergeCell ref="N122:AC122"/>
    <mergeCell ref="N126:AC126"/>
    <mergeCell ref="N129:AC129"/>
    <mergeCell ref="N220:AC226"/>
    <mergeCell ref="N232:AC237"/>
    <mergeCell ref="N292:AC300"/>
    <mergeCell ref="AD504:AF504"/>
    <mergeCell ref="N660:AC662"/>
    <mergeCell ref="N738:AC740"/>
    <mergeCell ref="N745:AC745"/>
    <mergeCell ref="N747:AC770"/>
    <mergeCell ref="O788:AC788"/>
    <mergeCell ref="O790:AB790"/>
    <mergeCell ref="N991:AB991"/>
    <mergeCell ref="N1263:AB1263"/>
    <mergeCell ref="N996:AB1002"/>
    <mergeCell ref="N905:AB905"/>
    <mergeCell ref="N902:AB902"/>
    <mergeCell ref="N898:AB898"/>
    <mergeCell ref="N893:AB893"/>
    <mergeCell ref="AD705:AF705"/>
    <mergeCell ref="AD722:AF722"/>
    <mergeCell ref="AD723:AF723"/>
    <mergeCell ref="AD724:AF724"/>
    <mergeCell ref="AD725:AF725"/>
    <mergeCell ref="AD726:AF726"/>
    <mergeCell ref="AD734:AF734"/>
    <mergeCell ref="AD735:AF735"/>
    <mergeCell ref="AD736:AF736"/>
    <mergeCell ref="AD737:AF737"/>
    <mergeCell ref="AD720:AF720"/>
    <mergeCell ref="AD721:AF721"/>
    <mergeCell ref="AD690:AF690"/>
    <mergeCell ref="AD691:AF691"/>
    <mergeCell ref="F684:L684"/>
    <mergeCell ref="E685:L685"/>
    <mergeCell ref="F686:L686"/>
    <mergeCell ref="F687:L687"/>
    <mergeCell ref="F688:L688"/>
    <mergeCell ref="E689:L689"/>
    <mergeCell ref="AD684:AF684"/>
    <mergeCell ref="AD685:AF685"/>
    <mergeCell ref="AD688:AF688"/>
    <mergeCell ref="AD689:AF689"/>
    <mergeCell ref="F720:L720"/>
    <mergeCell ref="F721:L721"/>
    <mergeCell ref="E722:L722"/>
    <mergeCell ref="F723:L723"/>
    <mergeCell ref="F724:L724"/>
    <mergeCell ref="E725:L725"/>
    <mergeCell ref="F714:L714"/>
    <mergeCell ref="AD686:AF686"/>
    <mergeCell ref="AD687:AF687"/>
    <mergeCell ref="E716:L716"/>
    <mergeCell ref="F717:L717"/>
    <mergeCell ref="F718:L718"/>
    <mergeCell ref="E719:L719"/>
    <mergeCell ref="E708:L708"/>
    <mergeCell ref="F709:L709"/>
    <mergeCell ref="F682:L682"/>
    <mergeCell ref="F683:L683"/>
    <mergeCell ref="F673:L673"/>
    <mergeCell ref="F674:L674"/>
    <mergeCell ref="E675:L675"/>
    <mergeCell ref="F676:L676"/>
    <mergeCell ref="F677:L677"/>
    <mergeCell ref="F678:L678"/>
    <mergeCell ref="D680:AF680"/>
    <mergeCell ref="AD673:AF673"/>
    <mergeCell ref="AD674:AF674"/>
    <mergeCell ref="AD675:AF675"/>
    <mergeCell ref="AD676:AF676"/>
    <mergeCell ref="AD677:AF677"/>
    <mergeCell ref="AD678:AF678"/>
    <mergeCell ref="AD679:AF679"/>
    <mergeCell ref="AD681:AF681"/>
    <mergeCell ref="AD682:AF682"/>
    <mergeCell ref="AD683:AF683"/>
    <mergeCell ref="F679:L679"/>
    <mergeCell ref="E681:L681"/>
    <mergeCell ref="F671:L671"/>
    <mergeCell ref="F672:L672"/>
    <mergeCell ref="F661:L661"/>
    <mergeCell ref="F662:L662"/>
    <mergeCell ref="E665:L665"/>
    <mergeCell ref="F666:L666"/>
    <mergeCell ref="E653:L653"/>
    <mergeCell ref="F654:L654"/>
    <mergeCell ref="F655:L655"/>
    <mergeCell ref="F657:L657"/>
    <mergeCell ref="F658:L658"/>
    <mergeCell ref="F659:L659"/>
    <mergeCell ref="D664:AF664"/>
    <mergeCell ref="AD671:AF671"/>
    <mergeCell ref="AD672:AF672"/>
    <mergeCell ref="AD665:AF665"/>
    <mergeCell ref="AD666:AF666"/>
    <mergeCell ref="AD667:AF667"/>
    <mergeCell ref="AD668:AF668"/>
    <mergeCell ref="AD669:AF669"/>
    <mergeCell ref="AD670:AF670"/>
    <mergeCell ref="C663:AF663"/>
    <mergeCell ref="D656:L656"/>
    <mergeCell ref="D660:L660"/>
    <mergeCell ref="F667:L667"/>
    <mergeCell ref="F668:L668"/>
    <mergeCell ref="F669:L669"/>
    <mergeCell ref="E670:L670"/>
    <mergeCell ref="AD655:AF655"/>
    <mergeCell ref="AD656:AF656"/>
    <mergeCell ref="AD657:AF657"/>
    <mergeCell ref="AD658:AF658"/>
    <mergeCell ref="AD635:AF635"/>
    <mergeCell ref="AD636:AF636"/>
    <mergeCell ref="AD638:AF638"/>
    <mergeCell ref="AD639:AF639"/>
    <mergeCell ref="AD640:AF640"/>
    <mergeCell ref="AD641:AF641"/>
    <mergeCell ref="AD642:AF642"/>
    <mergeCell ref="AD643:AF643"/>
    <mergeCell ref="AD644:AF644"/>
    <mergeCell ref="AD617:AF617"/>
    <mergeCell ref="AD645:AF645"/>
    <mergeCell ref="AD646:AF646"/>
    <mergeCell ref="AD647:AF647"/>
    <mergeCell ref="AD648:AF648"/>
    <mergeCell ref="AD649:AF649"/>
    <mergeCell ref="AD650:AF650"/>
    <mergeCell ref="AD651:AF651"/>
    <mergeCell ref="D637:AF637"/>
    <mergeCell ref="E641:L641"/>
    <mergeCell ref="F642:L642"/>
    <mergeCell ref="F643:L643"/>
    <mergeCell ref="E638:L638"/>
    <mergeCell ref="F639:L639"/>
    <mergeCell ref="F640:L640"/>
    <mergeCell ref="F635:L635"/>
    <mergeCell ref="E647:L647"/>
    <mergeCell ref="F648:L648"/>
    <mergeCell ref="F649:L649"/>
    <mergeCell ref="E650:L650"/>
    <mergeCell ref="F651:L651"/>
    <mergeCell ref="F645:L645"/>
    <mergeCell ref="F646:L646"/>
    <mergeCell ref="E633:L633"/>
    <mergeCell ref="F634:L634"/>
    <mergeCell ref="E623:L623"/>
    <mergeCell ref="F624:L624"/>
    <mergeCell ref="F625:L625"/>
    <mergeCell ref="E626:L626"/>
    <mergeCell ref="F627:L627"/>
    <mergeCell ref="F628:L628"/>
    <mergeCell ref="AD606:AF606"/>
    <mergeCell ref="AD607:AF607"/>
    <mergeCell ref="AD608:AF608"/>
    <mergeCell ref="AD609:AF609"/>
    <mergeCell ref="AD610:AF610"/>
    <mergeCell ref="AD611:AF611"/>
    <mergeCell ref="AD612:AF612"/>
    <mergeCell ref="AD613:AF613"/>
    <mergeCell ref="AD614:AF614"/>
    <mergeCell ref="E611:L611"/>
    <mergeCell ref="F612:L612"/>
    <mergeCell ref="F613:L613"/>
    <mergeCell ref="E616:L616"/>
    <mergeCell ref="AD627:AF627"/>
    <mergeCell ref="AD628:AF628"/>
    <mergeCell ref="AD629:AF629"/>
    <mergeCell ref="AD630:AF630"/>
    <mergeCell ref="AD631:AF631"/>
    <mergeCell ref="AD632:AF632"/>
    <mergeCell ref="AD633:AF633"/>
    <mergeCell ref="AD634:AF634"/>
    <mergeCell ref="AD622:AF622"/>
    <mergeCell ref="F617:L617"/>
    <mergeCell ref="F618:L618"/>
    <mergeCell ref="AD565:AF565"/>
    <mergeCell ref="AD566:AF566"/>
    <mergeCell ref="AD567:AF567"/>
    <mergeCell ref="AD568:AF568"/>
    <mergeCell ref="AD569:AF569"/>
    <mergeCell ref="AD570:AF570"/>
    <mergeCell ref="AD571:AF571"/>
    <mergeCell ref="F570:L570"/>
    <mergeCell ref="D586:AF586"/>
    <mergeCell ref="D578:L578"/>
    <mergeCell ref="AD621:AF621"/>
    <mergeCell ref="F614:L614"/>
    <mergeCell ref="F601:L601"/>
    <mergeCell ref="E603:L603"/>
    <mergeCell ref="F604:L604"/>
    <mergeCell ref="D615:AF615"/>
    <mergeCell ref="AD601:AF601"/>
    <mergeCell ref="AD603:AF603"/>
    <mergeCell ref="AD604:AF604"/>
    <mergeCell ref="AD605:AF605"/>
    <mergeCell ref="AD599:AF599"/>
    <mergeCell ref="AD600:AF600"/>
    <mergeCell ref="C585:AF585"/>
    <mergeCell ref="E592:L592"/>
    <mergeCell ref="F593:L593"/>
    <mergeCell ref="D602:AF602"/>
    <mergeCell ref="F605:L605"/>
    <mergeCell ref="AD589:AF589"/>
    <mergeCell ref="AD590:AF590"/>
    <mergeCell ref="AD591:AF591"/>
    <mergeCell ref="E587:L587"/>
    <mergeCell ref="F600:L600"/>
    <mergeCell ref="AD578:AF578"/>
    <mergeCell ref="AD579:AF579"/>
    <mergeCell ref="AD580:AF580"/>
    <mergeCell ref="AD581:AF581"/>
    <mergeCell ref="F567:L567"/>
    <mergeCell ref="F568:L568"/>
    <mergeCell ref="E569:L569"/>
    <mergeCell ref="E607:L607"/>
    <mergeCell ref="F608:L608"/>
    <mergeCell ref="AD582:AF582"/>
    <mergeCell ref="AD583:AF583"/>
    <mergeCell ref="AD584:AF584"/>
    <mergeCell ref="AD587:AF587"/>
    <mergeCell ref="AD588:AF588"/>
    <mergeCell ref="D582:L582"/>
    <mergeCell ref="F606:L606"/>
    <mergeCell ref="AD575:AF575"/>
    <mergeCell ref="AD576:AF576"/>
    <mergeCell ref="AD577:AF577"/>
    <mergeCell ref="N582:AC584"/>
    <mergeCell ref="F591:L591"/>
    <mergeCell ref="F599:L599"/>
    <mergeCell ref="AD592:AF592"/>
    <mergeCell ref="AD593:AF593"/>
    <mergeCell ref="AD594:AF594"/>
    <mergeCell ref="AD595:AF595"/>
    <mergeCell ref="AD596:AF596"/>
    <mergeCell ref="AD597:AF597"/>
    <mergeCell ref="AD598:AF598"/>
    <mergeCell ref="AD471:AF471"/>
    <mergeCell ref="AD472:AF472"/>
    <mergeCell ref="AD473:AF473"/>
    <mergeCell ref="AD474:AF474"/>
    <mergeCell ref="AD475:AF475"/>
    <mergeCell ref="AD476:AF476"/>
    <mergeCell ref="AD477:AF477"/>
    <mergeCell ref="AD478:AF478"/>
    <mergeCell ref="F553:L553"/>
    <mergeCell ref="F554:L554"/>
    <mergeCell ref="E555:L555"/>
    <mergeCell ref="F556:L556"/>
    <mergeCell ref="F557:L557"/>
    <mergeCell ref="F558:L558"/>
    <mergeCell ref="F583:L583"/>
    <mergeCell ref="F584:L584"/>
    <mergeCell ref="F579:L579"/>
    <mergeCell ref="F581:L581"/>
    <mergeCell ref="AD488:AF488"/>
    <mergeCell ref="B505:AF505"/>
    <mergeCell ref="B503:AF503"/>
    <mergeCell ref="B501:AF501"/>
    <mergeCell ref="AD490:AF490"/>
    <mergeCell ref="AD491:AF491"/>
    <mergeCell ref="AD492:AF492"/>
    <mergeCell ref="AD493:AF493"/>
    <mergeCell ref="AD494:AF494"/>
    <mergeCell ref="AD495:AF495"/>
    <mergeCell ref="AD533:AF533"/>
    <mergeCell ref="AD534:AF534"/>
    <mergeCell ref="AD535:AF535"/>
    <mergeCell ref="AD536:AF536"/>
    <mergeCell ref="AD449:AF449"/>
    <mergeCell ref="AD450:AF450"/>
    <mergeCell ref="AD409:AF409"/>
    <mergeCell ref="AD410:AF410"/>
    <mergeCell ref="AD411:AF411"/>
    <mergeCell ref="AD412:AF412"/>
    <mergeCell ref="AD413:AF413"/>
    <mergeCell ref="AD414:AF414"/>
    <mergeCell ref="F483:L483"/>
    <mergeCell ref="F484:L484"/>
    <mergeCell ref="AD496:AF496"/>
    <mergeCell ref="AD497:AF497"/>
    <mergeCell ref="AD498:AF498"/>
    <mergeCell ref="AD500:AF500"/>
    <mergeCell ref="AD502:AF502"/>
    <mergeCell ref="N493:AC498"/>
    <mergeCell ref="F481:L481"/>
    <mergeCell ref="D482:L482"/>
    <mergeCell ref="D486:L486"/>
    <mergeCell ref="AD457:AF457"/>
    <mergeCell ref="AD458:AF458"/>
    <mergeCell ref="AD460:AF460"/>
    <mergeCell ref="AD461:AF461"/>
    <mergeCell ref="AD462:AF462"/>
    <mergeCell ref="AD463:AF463"/>
    <mergeCell ref="AD464:AF464"/>
    <mergeCell ref="AD465:AF465"/>
    <mergeCell ref="AD466:AF466"/>
    <mergeCell ref="AD467:AF467"/>
    <mergeCell ref="AD468:AF468"/>
    <mergeCell ref="AD469:AF469"/>
    <mergeCell ref="AD470:AF470"/>
    <mergeCell ref="AD334:AF334"/>
    <mergeCell ref="AD335:AF335"/>
    <mergeCell ref="AD336:AF336"/>
    <mergeCell ref="AD337:AF337"/>
    <mergeCell ref="AD338:AF338"/>
    <mergeCell ref="AD339:AF339"/>
    <mergeCell ref="AD340:AF340"/>
    <mergeCell ref="AD341:AF341"/>
    <mergeCell ref="AD342:AF342"/>
    <mergeCell ref="AD343:AF343"/>
    <mergeCell ref="AD344:AF344"/>
    <mergeCell ref="AD345:AF345"/>
    <mergeCell ref="AD347:AF347"/>
    <mergeCell ref="AD348:AF348"/>
    <mergeCell ref="AD349:AF349"/>
    <mergeCell ref="AD350:AF350"/>
    <mergeCell ref="AD351:AF351"/>
    <mergeCell ref="AD332:AF332"/>
    <mergeCell ref="AD333:AF333"/>
    <mergeCell ref="C315:AF315"/>
    <mergeCell ref="C329:AF329"/>
    <mergeCell ref="D323:L323"/>
    <mergeCell ref="F324:L324"/>
    <mergeCell ref="F325:L325"/>
    <mergeCell ref="F326:L326"/>
    <mergeCell ref="F327:L327"/>
    <mergeCell ref="F328:L328"/>
    <mergeCell ref="F317:L317"/>
    <mergeCell ref="F318:L318"/>
    <mergeCell ref="F319:L319"/>
    <mergeCell ref="F320:L320"/>
    <mergeCell ref="F321:L321"/>
    <mergeCell ref="F322:L322"/>
    <mergeCell ref="D316:L316"/>
    <mergeCell ref="E331:L331"/>
    <mergeCell ref="F332:L332"/>
    <mergeCell ref="F333:L333"/>
    <mergeCell ref="AD312:AF312"/>
    <mergeCell ref="AD313:AF313"/>
    <mergeCell ref="AD314:AF314"/>
    <mergeCell ref="AD316:AF316"/>
    <mergeCell ref="AD317:AF317"/>
    <mergeCell ref="AD318:AF318"/>
    <mergeCell ref="AD319:AF319"/>
    <mergeCell ref="AD320:AF320"/>
    <mergeCell ref="AD321:AF321"/>
    <mergeCell ref="AD322:AF322"/>
    <mergeCell ref="AD323:AF323"/>
    <mergeCell ref="AD324:AF324"/>
    <mergeCell ref="AD325:AF325"/>
    <mergeCell ref="AD326:AF326"/>
    <mergeCell ref="AD327:AF327"/>
    <mergeCell ref="AD328:AF328"/>
    <mergeCell ref="AD331:AF331"/>
    <mergeCell ref="AD294:AF294"/>
    <mergeCell ref="AD295:AF295"/>
    <mergeCell ref="AD296:AF296"/>
    <mergeCell ref="AD297:AF297"/>
    <mergeCell ref="AD298:AF298"/>
    <mergeCell ref="AD299:AF299"/>
    <mergeCell ref="AD300:AF300"/>
    <mergeCell ref="AD301:AF301"/>
    <mergeCell ref="AD302:AF302"/>
    <mergeCell ref="AD303:AF303"/>
    <mergeCell ref="AD304:AF304"/>
    <mergeCell ref="AD305:AF305"/>
    <mergeCell ref="AD306:AF306"/>
    <mergeCell ref="AD308:AF308"/>
    <mergeCell ref="AD309:AF309"/>
    <mergeCell ref="AD310:AF310"/>
    <mergeCell ref="AD311:AF311"/>
    <mergeCell ref="AD276:AF276"/>
    <mergeCell ref="AD277:AF277"/>
    <mergeCell ref="AD278:AF278"/>
    <mergeCell ref="AD279:AF279"/>
    <mergeCell ref="AD280:AF280"/>
    <mergeCell ref="AD281:AF281"/>
    <mergeCell ref="AD282:AF282"/>
    <mergeCell ref="AD283:AF283"/>
    <mergeCell ref="AD284:AF284"/>
    <mergeCell ref="AD285:AF285"/>
    <mergeCell ref="AD286:AF286"/>
    <mergeCell ref="AD287:AF287"/>
    <mergeCell ref="AD288:AF288"/>
    <mergeCell ref="AD289:AF289"/>
    <mergeCell ref="AD290:AF290"/>
    <mergeCell ref="AD292:AF292"/>
    <mergeCell ref="AD293:AF293"/>
    <mergeCell ref="AD259:AF259"/>
    <mergeCell ref="AD260:AF260"/>
    <mergeCell ref="AD261:AF261"/>
    <mergeCell ref="AD262:AF262"/>
    <mergeCell ref="AD263:AF263"/>
    <mergeCell ref="AD264:AF264"/>
    <mergeCell ref="AD265:AF265"/>
    <mergeCell ref="AD266:AF266"/>
    <mergeCell ref="AD267:AF267"/>
    <mergeCell ref="AD268:AF268"/>
    <mergeCell ref="AD269:AF269"/>
    <mergeCell ref="AD270:AF270"/>
    <mergeCell ref="AD271:AF271"/>
    <mergeCell ref="AD272:AF272"/>
    <mergeCell ref="AD273:AF273"/>
    <mergeCell ref="AD274:AF274"/>
    <mergeCell ref="AD275:AF275"/>
    <mergeCell ref="AD252:AF252"/>
    <mergeCell ref="AD253:AF253"/>
    <mergeCell ref="AD254:AF254"/>
    <mergeCell ref="AD255:AF255"/>
    <mergeCell ref="AD256:AF256"/>
    <mergeCell ref="AD257:AF257"/>
    <mergeCell ref="AD258:AF258"/>
    <mergeCell ref="B229:AF229"/>
    <mergeCell ref="AD243:AF243"/>
    <mergeCell ref="AD235:AF235"/>
    <mergeCell ref="AD236:AF236"/>
    <mergeCell ref="AD237:AF237"/>
    <mergeCell ref="AD239:AF239"/>
    <mergeCell ref="AD240:AF240"/>
    <mergeCell ref="AD241:AF241"/>
    <mergeCell ref="AD242:AF242"/>
    <mergeCell ref="F244:L244"/>
    <mergeCell ref="F245:L245"/>
    <mergeCell ref="E246:L246"/>
    <mergeCell ref="F247:L247"/>
    <mergeCell ref="F248:L248"/>
    <mergeCell ref="F249:L249"/>
    <mergeCell ref="S247:AB247"/>
    <mergeCell ref="T248:AB248"/>
    <mergeCell ref="V249:AB249"/>
    <mergeCell ref="AC247:AC250"/>
    <mergeCell ref="Z250:AB250"/>
    <mergeCell ref="AC254:AC257"/>
    <mergeCell ref="AD246:AF246"/>
    <mergeCell ref="AD247:AF247"/>
    <mergeCell ref="AD248:AF248"/>
    <mergeCell ref="AD249:AF249"/>
    <mergeCell ref="AD183:AF183"/>
    <mergeCell ref="AD184:AF184"/>
    <mergeCell ref="AD185:AF185"/>
    <mergeCell ref="AD186:AF186"/>
    <mergeCell ref="AD188:AF188"/>
    <mergeCell ref="AD170:AF170"/>
    <mergeCell ref="AD171:AF171"/>
    <mergeCell ref="AD172:AF172"/>
    <mergeCell ref="AD173:AF173"/>
    <mergeCell ref="AD174:AF174"/>
    <mergeCell ref="AD175:AF175"/>
    <mergeCell ref="AD222:AF222"/>
    <mergeCell ref="AD218:AF218"/>
    <mergeCell ref="AD219:AF219"/>
    <mergeCell ref="AD220:AF220"/>
    <mergeCell ref="AD221:AF221"/>
    <mergeCell ref="AD192:AF192"/>
    <mergeCell ref="AD193:AF193"/>
    <mergeCell ref="AD181:AF181"/>
    <mergeCell ref="AD182:AF182"/>
    <mergeCell ref="AD204:AF204"/>
    <mergeCell ref="AD205:AF205"/>
    <mergeCell ref="AD214:AF214"/>
    <mergeCell ref="AD215:AF215"/>
    <mergeCell ref="AD216:AF216"/>
    <mergeCell ref="AD217:AF217"/>
    <mergeCell ref="AD154:AF154"/>
    <mergeCell ref="AD155:AF155"/>
    <mergeCell ref="AD156:AF156"/>
    <mergeCell ref="AD157:AF157"/>
    <mergeCell ref="AD158:AF158"/>
    <mergeCell ref="AD159:AF159"/>
    <mergeCell ref="AD160:AF160"/>
    <mergeCell ref="AD161:AF161"/>
    <mergeCell ref="AD143:AF143"/>
    <mergeCell ref="AD144:AF144"/>
    <mergeCell ref="AD145:AF145"/>
    <mergeCell ref="AD146:AF146"/>
    <mergeCell ref="AD147:AF147"/>
    <mergeCell ref="AD148:AF148"/>
    <mergeCell ref="D136:AF136"/>
    <mergeCell ref="F131:L131"/>
    <mergeCell ref="F132:L132"/>
    <mergeCell ref="F133:L133"/>
    <mergeCell ref="F134:L134"/>
    <mergeCell ref="F149:L149"/>
    <mergeCell ref="F150:L150"/>
    <mergeCell ref="F151:L151"/>
    <mergeCell ref="E153:L153"/>
    <mergeCell ref="F154:L154"/>
    <mergeCell ref="F143:L143"/>
    <mergeCell ref="F144:L144"/>
    <mergeCell ref="E142:L142"/>
    <mergeCell ref="AD139:AF139"/>
    <mergeCell ref="AD140:AF140"/>
    <mergeCell ref="AD141:AF141"/>
    <mergeCell ref="AD142:AF142"/>
    <mergeCell ref="E137:L137"/>
    <mergeCell ref="AD125:AF125"/>
    <mergeCell ref="AD126:AF126"/>
    <mergeCell ref="AD109:AF109"/>
    <mergeCell ref="AD110:AF110"/>
    <mergeCell ref="AD111:AF111"/>
    <mergeCell ref="AD112:AF112"/>
    <mergeCell ref="AD113:AF113"/>
    <mergeCell ref="AD114:AF114"/>
    <mergeCell ref="AD127:AF127"/>
    <mergeCell ref="AD128:AF128"/>
    <mergeCell ref="AD129:AF129"/>
    <mergeCell ref="AD130:AF130"/>
    <mergeCell ref="AD131:AF131"/>
    <mergeCell ref="AD149:AF149"/>
    <mergeCell ref="AD150:AF150"/>
    <mergeCell ref="AD151:AF151"/>
    <mergeCell ref="AD153:AF153"/>
    <mergeCell ref="AD115:AF115"/>
    <mergeCell ref="AD116:AF116"/>
    <mergeCell ref="C135:AF135"/>
    <mergeCell ref="F145:L145"/>
    <mergeCell ref="F146:L146"/>
    <mergeCell ref="E147:L147"/>
    <mergeCell ref="F148:L148"/>
    <mergeCell ref="D152:AF152"/>
    <mergeCell ref="F129:L129"/>
    <mergeCell ref="D130:L130"/>
    <mergeCell ref="AD132:AF132"/>
    <mergeCell ref="AD133:AF133"/>
    <mergeCell ref="AD134:AF134"/>
    <mergeCell ref="AD137:AF137"/>
    <mergeCell ref="AD138:AF138"/>
    <mergeCell ref="AD117:AF117"/>
    <mergeCell ref="AD118:AF118"/>
    <mergeCell ref="AD119:AF119"/>
    <mergeCell ref="F118:L118"/>
    <mergeCell ref="E108:L108"/>
    <mergeCell ref="F109:L109"/>
    <mergeCell ref="F110:L110"/>
    <mergeCell ref="F111:L111"/>
    <mergeCell ref="F112:L112"/>
    <mergeCell ref="AD120:AF120"/>
    <mergeCell ref="AD121:AF121"/>
    <mergeCell ref="AD122:AF122"/>
    <mergeCell ref="AD123:AF123"/>
    <mergeCell ref="AD124:AF124"/>
    <mergeCell ref="AD89:AF89"/>
    <mergeCell ref="AD90:AF90"/>
    <mergeCell ref="AD91:AF91"/>
    <mergeCell ref="AD92:AF92"/>
    <mergeCell ref="D123:L123"/>
    <mergeCell ref="E101:L101"/>
    <mergeCell ref="F102:L102"/>
    <mergeCell ref="F103:L103"/>
    <mergeCell ref="D119:L119"/>
    <mergeCell ref="F120:L120"/>
    <mergeCell ref="F121:L121"/>
    <mergeCell ref="F124:L124"/>
    <mergeCell ref="AD93:AF93"/>
    <mergeCell ref="AD97:AF97"/>
    <mergeCell ref="AD98:AF98"/>
    <mergeCell ref="AD99:AF99"/>
    <mergeCell ref="AD100:AF100"/>
    <mergeCell ref="AD101:AF101"/>
    <mergeCell ref="AD102:AF102"/>
    <mergeCell ref="AD103:AF103"/>
    <mergeCell ref="AD104:AF104"/>
    <mergeCell ref="AD105:AF105"/>
    <mergeCell ref="AD106:AF106"/>
    <mergeCell ref="AD108:AF108"/>
    <mergeCell ref="E409:L409"/>
    <mergeCell ref="AD18:AF18"/>
    <mergeCell ref="AD19:AF19"/>
    <mergeCell ref="AD20:AF20"/>
    <mergeCell ref="AD21:AF21"/>
    <mergeCell ref="AD22:AF22"/>
    <mergeCell ref="AD23:AF23"/>
    <mergeCell ref="AD24:AF24"/>
    <mergeCell ref="AD25:AF25"/>
    <mergeCell ref="AD26:AF26"/>
    <mergeCell ref="AD27:AF27"/>
    <mergeCell ref="AD28:AF28"/>
    <mergeCell ref="AD29:AF29"/>
    <mergeCell ref="AD30:AF30"/>
    <mergeCell ref="AD31:AF31"/>
    <mergeCell ref="AD32:AF32"/>
    <mergeCell ref="AD34:AF34"/>
    <mergeCell ref="AD35:AF35"/>
    <mergeCell ref="D33:AF33"/>
    <mergeCell ref="D107:AF107"/>
    <mergeCell ref="F25:L25"/>
    <mergeCell ref="F26:L26"/>
    <mergeCell ref="F27:L27"/>
    <mergeCell ref="E28:L28"/>
    <mergeCell ref="F29:L29"/>
    <mergeCell ref="F30:L30"/>
    <mergeCell ref="F31:L31"/>
    <mergeCell ref="F32:L32"/>
    <mergeCell ref="E34:L34"/>
    <mergeCell ref="F35:L35"/>
    <mergeCell ref="AD36:AF36"/>
    <mergeCell ref="AD37:AF37"/>
    <mergeCell ref="AD38:AF38"/>
    <mergeCell ref="AD438:AF438"/>
    <mergeCell ref="AD439:AF439"/>
    <mergeCell ref="AD440:AF440"/>
    <mergeCell ref="AD441:AF441"/>
    <mergeCell ref="F431:L431"/>
    <mergeCell ref="F432:L432"/>
    <mergeCell ref="E433:L433"/>
    <mergeCell ref="F434:L434"/>
    <mergeCell ref="F435:L435"/>
    <mergeCell ref="F436:L436"/>
    <mergeCell ref="E425:L425"/>
    <mergeCell ref="F426:L426"/>
    <mergeCell ref="F427:L427"/>
    <mergeCell ref="F428:L428"/>
    <mergeCell ref="E429:L429"/>
    <mergeCell ref="F430:L430"/>
    <mergeCell ref="F420:L420"/>
    <mergeCell ref="F421:L421"/>
    <mergeCell ref="F422:L422"/>
    <mergeCell ref="D381:AF381"/>
    <mergeCell ref="D359:AF359"/>
    <mergeCell ref="D346:AF346"/>
    <mergeCell ref="D330:AF330"/>
    <mergeCell ref="D307:AF307"/>
    <mergeCell ref="D291:AF291"/>
    <mergeCell ref="AD415:AF415"/>
    <mergeCell ref="F590:L590"/>
    <mergeCell ref="F580:L580"/>
    <mergeCell ref="AD528:AF528"/>
    <mergeCell ref="D524:AF524"/>
    <mergeCell ref="E525:L525"/>
    <mergeCell ref="F526:L526"/>
    <mergeCell ref="F527:L527"/>
    <mergeCell ref="F528:L528"/>
    <mergeCell ref="F518:L518"/>
    <mergeCell ref="E519:L519"/>
    <mergeCell ref="F520:L520"/>
    <mergeCell ref="F521:L521"/>
    <mergeCell ref="F522:L522"/>
    <mergeCell ref="F523:L523"/>
    <mergeCell ref="F511:L511"/>
    <mergeCell ref="F512:L512"/>
    <mergeCell ref="AD451:AF451"/>
    <mergeCell ref="AD452:AF452"/>
    <mergeCell ref="AD453:AF453"/>
    <mergeCell ref="AD489:AF489"/>
    <mergeCell ref="AD454:AF454"/>
    <mergeCell ref="AD455:AF455"/>
    <mergeCell ref="AD456:AF456"/>
    <mergeCell ref="AD543:AF543"/>
    <mergeCell ref="AD544:AF544"/>
    <mergeCell ref="E541:L541"/>
    <mergeCell ref="F542:L542"/>
    <mergeCell ref="F543:L543"/>
    <mergeCell ref="E563:L563"/>
    <mergeCell ref="F564:L564"/>
    <mergeCell ref="AD532:AF532"/>
    <mergeCell ref="D238:AF238"/>
    <mergeCell ref="F577:L577"/>
    <mergeCell ref="AD232:AF232"/>
    <mergeCell ref="AD233:AF233"/>
    <mergeCell ref="AD234:AF234"/>
    <mergeCell ref="D437:AF437"/>
    <mergeCell ref="D459:AF459"/>
    <mergeCell ref="D408:AF408"/>
    <mergeCell ref="AD416:AF416"/>
    <mergeCell ref="AD417:AF417"/>
    <mergeCell ref="AD418:AF418"/>
    <mergeCell ref="AD419:AF419"/>
    <mergeCell ref="AD425:AF425"/>
    <mergeCell ref="AD426:AF426"/>
    <mergeCell ref="AD427:AF427"/>
    <mergeCell ref="AD428:AF428"/>
    <mergeCell ref="AD429:AF429"/>
    <mergeCell ref="AD430:AF430"/>
    <mergeCell ref="AD431:AF431"/>
    <mergeCell ref="AD432:AF432"/>
    <mergeCell ref="AD433:AF433"/>
    <mergeCell ref="AD434:AF434"/>
    <mergeCell ref="AD435:AF435"/>
    <mergeCell ref="AD436:AF436"/>
    <mergeCell ref="F571:L571"/>
    <mergeCell ref="E572:L572"/>
    <mergeCell ref="F573:L573"/>
    <mergeCell ref="F574:L574"/>
    <mergeCell ref="E575:L575"/>
    <mergeCell ref="F576:L576"/>
    <mergeCell ref="F565:L565"/>
    <mergeCell ref="E566:L566"/>
    <mergeCell ref="F1512:L1512"/>
    <mergeCell ref="F1513:L1513"/>
    <mergeCell ref="F1502:L1502"/>
    <mergeCell ref="F1503:L1503"/>
    <mergeCell ref="E1504:L1504"/>
    <mergeCell ref="F1505:L1505"/>
    <mergeCell ref="F1506:L1506"/>
    <mergeCell ref="E1507:L1507"/>
    <mergeCell ref="F1497:L1497"/>
    <mergeCell ref="F1516:L1516"/>
    <mergeCell ref="B1518:L1518"/>
    <mergeCell ref="F1508:L1508"/>
    <mergeCell ref="D1523:L1523"/>
    <mergeCell ref="AD10:AF10"/>
    <mergeCell ref="AD11:AF11"/>
    <mergeCell ref="AD12:AF12"/>
    <mergeCell ref="AD13:AF13"/>
    <mergeCell ref="AD14:AF14"/>
    <mergeCell ref="AD15:AF15"/>
    <mergeCell ref="D68:AF68"/>
    <mergeCell ref="C94:AF94"/>
    <mergeCell ref="D95:AF95"/>
    <mergeCell ref="C485:AF485"/>
    <mergeCell ref="C507:AF507"/>
    <mergeCell ref="D508:AF508"/>
    <mergeCell ref="F594:L594"/>
    <mergeCell ref="F595:L595"/>
    <mergeCell ref="F596:L596"/>
    <mergeCell ref="E597:L597"/>
    <mergeCell ref="F598:L598"/>
    <mergeCell ref="F588:L588"/>
    <mergeCell ref="F589:L589"/>
    <mergeCell ref="AD1518:AF1518"/>
    <mergeCell ref="AD1521:AF1521"/>
    <mergeCell ref="F1546:L1546"/>
    <mergeCell ref="B1547:L1547"/>
    <mergeCell ref="B1548:L1548"/>
    <mergeCell ref="F1496:L1496"/>
    <mergeCell ref="B1551:M1551"/>
    <mergeCell ref="B1552:M1552"/>
    <mergeCell ref="F1574:L1574"/>
    <mergeCell ref="B1576:L1576"/>
    <mergeCell ref="F1568:L1568"/>
    <mergeCell ref="F1569:L1569"/>
    <mergeCell ref="F1570:L1570"/>
    <mergeCell ref="F1571:L1571"/>
    <mergeCell ref="F1572:L1572"/>
    <mergeCell ref="F1573:L1573"/>
    <mergeCell ref="F1561:L1561"/>
    <mergeCell ref="F1562:L1562"/>
    <mergeCell ref="F1563:L1563"/>
    <mergeCell ref="F1564:L1564"/>
    <mergeCell ref="F1565:L1565"/>
    <mergeCell ref="B1553:M1553"/>
    <mergeCell ref="B1555:M1555"/>
    <mergeCell ref="F1559:L1559"/>
    <mergeCell ref="F1560:L1560"/>
    <mergeCell ref="F1521:L1521"/>
    <mergeCell ref="F1524:L1524"/>
    <mergeCell ref="F1525:L1525"/>
    <mergeCell ref="D1514:L1514"/>
    <mergeCell ref="F1515:L1515"/>
    <mergeCell ref="F1509:L1509"/>
    <mergeCell ref="F1540:L1540"/>
    <mergeCell ref="F1541:L1541"/>
    <mergeCell ref="B1519:AF1519"/>
    <mergeCell ref="AD1548:AF1548"/>
    <mergeCell ref="AD1555:AF1555"/>
    <mergeCell ref="F1476:L1476"/>
    <mergeCell ref="E1477:L1477"/>
    <mergeCell ref="F1467:L1467"/>
    <mergeCell ref="F1468:L1468"/>
    <mergeCell ref="E1470:L1470"/>
    <mergeCell ref="F1471:L1471"/>
    <mergeCell ref="E1461:L1461"/>
    <mergeCell ref="F1462:L1462"/>
    <mergeCell ref="F1542:L1542"/>
    <mergeCell ref="F1543:L1543"/>
    <mergeCell ref="F1544:L1544"/>
    <mergeCell ref="F1545:L1545"/>
    <mergeCell ref="F1533:L1533"/>
    <mergeCell ref="F1534:L1534"/>
    <mergeCell ref="F1535:L1535"/>
    <mergeCell ref="F1536:L1536"/>
    <mergeCell ref="F1537:L1537"/>
    <mergeCell ref="F1538:L1538"/>
    <mergeCell ref="F1526:L1526"/>
    <mergeCell ref="F1527:L1527"/>
    <mergeCell ref="F1528:L1528"/>
    <mergeCell ref="F1529:L1529"/>
    <mergeCell ref="F1530:L1530"/>
    <mergeCell ref="F1532:L1532"/>
    <mergeCell ref="D1531:L1531"/>
    <mergeCell ref="D1539:L1539"/>
    <mergeCell ref="F1500:L1500"/>
    <mergeCell ref="E1501:L1501"/>
    <mergeCell ref="F1490:L1490"/>
    <mergeCell ref="E1498:L1498"/>
    <mergeCell ref="F1499:L1499"/>
    <mergeCell ref="E1426:L1426"/>
    <mergeCell ref="F1427:L1427"/>
    <mergeCell ref="F1428:L1428"/>
    <mergeCell ref="E1429:L1429"/>
    <mergeCell ref="F1430:L1430"/>
    <mergeCell ref="F1431:L1431"/>
    <mergeCell ref="E1420:L1420"/>
    <mergeCell ref="F1421:L1421"/>
    <mergeCell ref="E1492:L1492"/>
    <mergeCell ref="F1493:L1493"/>
    <mergeCell ref="F1494:L1494"/>
    <mergeCell ref="E1495:L1495"/>
    <mergeCell ref="E1484:L1484"/>
    <mergeCell ref="F1485:L1485"/>
    <mergeCell ref="F1486:L1486"/>
    <mergeCell ref="E1487:L1487"/>
    <mergeCell ref="F1488:L1488"/>
    <mergeCell ref="F1489:L1489"/>
    <mergeCell ref="F1478:L1478"/>
    <mergeCell ref="F1479:L1479"/>
    <mergeCell ref="E1480:L1480"/>
    <mergeCell ref="F1481:L1481"/>
    <mergeCell ref="F1482:L1482"/>
    <mergeCell ref="F1483:L1483"/>
    <mergeCell ref="F1463:L1463"/>
    <mergeCell ref="F1464:L1464"/>
    <mergeCell ref="E1465:L1465"/>
    <mergeCell ref="F1466:L1466"/>
    <mergeCell ref="F1474:L1474"/>
    <mergeCell ref="F1475:L1475"/>
    <mergeCell ref="E1457:L1457"/>
    <mergeCell ref="F1458:L1458"/>
    <mergeCell ref="F1459:L1459"/>
    <mergeCell ref="F1460:L1460"/>
    <mergeCell ref="F1450:L1450"/>
    <mergeCell ref="E1451:L1451"/>
    <mergeCell ref="F1452:L1452"/>
    <mergeCell ref="F1453:L1453"/>
    <mergeCell ref="F1454:L1454"/>
    <mergeCell ref="F1455:L1455"/>
    <mergeCell ref="F1472:L1472"/>
    <mergeCell ref="E1473:L1473"/>
    <mergeCell ref="F1444:L1444"/>
    <mergeCell ref="F1445:L1445"/>
    <mergeCell ref="E1446:L1446"/>
    <mergeCell ref="F1447:L1447"/>
    <mergeCell ref="F1448:L1448"/>
    <mergeCell ref="F1449:L1449"/>
    <mergeCell ref="F1419:L1419"/>
    <mergeCell ref="F1355:L1355"/>
    <mergeCell ref="E1392:L1392"/>
    <mergeCell ref="F1393:L1393"/>
    <mergeCell ref="F1394:L1394"/>
    <mergeCell ref="E1395:L1395"/>
    <mergeCell ref="F1385:L1385"/>
    <mergeCell ref="F1386:L1386"/>
    <mergeCell ref="E1387:L1387"/>
    <mergeCell ref="F1388:L1388"/>
    <mergeCell ref="F1389:L1389"/>
    <mergeCell ref="F1390:L1390"/>
    <mergeCell ref="E1379:L1379"/>
    <mergeCell ref="F1380:L1380"/>
    <mergeCell ref="F1381:L1381"/>
    <mergeCell ref="F1382:L1382"/>
    <mergeCell ref="E1383:L1383"/>
    <mergeCell ref="F1384:L1384"/>
    <mergeCell ref="F1396:L1396"/>
    <mergeCell ref="E1399:L1399"/>
    <mergeCell ref="F1400:L1400"/>
    <mergeCell ref="F1401:L1401"/>
    <mergeCell ref="D1391:AF1391"/>
    <mergeCell ref="F1346:L1346"/>
    <mergeCell ref="F1347:L1347"/>
    <mergeCell ref="E1348:L1348"/>
    <mergeCell ref="F1349:L1349"/>
    <mergeCell ref="F1374:L1374"/>
    <mergeCell ref="F1375:L1375"/>
    <mergeCell ref="F1376:L1376"/>
    <mergeCell ref="F1377:L1377"/>
    <mergeCell ref="E1368:L1368"/>
    <mergeCell ref="F1369:L1369"/>
    <mergeCell ref="F1370:L1370"/>
    <mergeCell ref="F1371:L1371"/>
    <mergeCell ref="F1372:L1372"/>
    <mergeCell ref="E1373:L1373"/>
    <mergeCell ref="E1363:L1363"/>
    <mergeCell ref="F1364:L1364"/>
    <mergeCell ref="F1365:L1365"/>
    <mergeCell ref="F1366:L1366"/>
    <mergeCell ref="F1367:L1367"/>
    <mergeCell ref="F1356:L1356"/>
    <mergeCell ref="F1357:L1357"/>
    <mergeCell ref="D1358:L1358"/>
    <mergeCell ref="F1359:L1359"/>
    <mergeCell ref="F1360:L1360"/>
    <mergeCell ref="F1350:L1350"/>
    <mergeCell ref="E1351:L1351"/>
    <mergeCell ref="F1352:L1352"/>
    <mergeCell ref="F1353:L1353"/>
    <mergeCell ref="D1354:L1354"/>
    <mergeCell ref="F1322:L1322"/>
    <mergeCell ref="F1323:L1323"/>
    <mergeCell ref="E1324:L1324"/>
    <mergeCell ref="N1359:AF1360"/>
    <mergeCell ref="F1325:L1325"/>
    <mergeCell ref="E1314:L1314"/>
    <mergeCell ref="F1315:L1315"/>
    <mergeCell ref="F1316:L1316"/>
    <mergeCell ref="E1317:L1317"/>
    <mergeCell ref="F1318:L1318"/>
    <mergeCell ref="F1319:L1319"/>
    <mergeCell ref="E1309:L1309"/>
    <mergeCell ref="F1310:L1310"/>
    <mergeCell ref="F1311:L1311"/>
    <mergeCell ref="F1312:L1312"/>
    <mergeCell ref="F1338:L1338"/>
    <mergeCell ref="E1339:L1339"/>
    <mergeCell ref="F1340:L1340"/>
    <mergeCell ref="F1341:L1341"/>
    <mergeCell ref="E1342:L1342"/>
    <mergeCell ref="F1343:L1343"/>
    <mergeCell ref="F1332:L1332"/>
    <mergeCell ref="F1333:L1333"/>
    <mergeCell ref="F1334:L1334"/>
    <mergeCell ref="E1336:L1336"/>
    <mergeCell ref="F1337:L1337"/>
    <mergeCell ref="F1326:L1326"/>
    <mergeCell ref="F1327:L1327"/>
    <mergeCell ref="E1328:L1328"/>
    <mergeCell ref="F1329:L1329"/>
    <mergeCell ref="F1330:L1330"/>
    <mergeCell ref="E1331:L1331"/>
    <mergeCell ref="F1271:L1271"/>
    <mergeCell ref="F1272:L1272"/>
    <mergeCell ref="F1435:L1435"/>
    <mergeCell ref="D1436:L1436"/>
    <mergeCell ref="F1437:L1437"/>
    <mergeCell ref="F1398:L1398"/>
    <mergeCell ref="F1438:L1438"/>
    <mergeCell ref="F1442:L1442"/>
    <mergeCell ref="F1422:L1422"/>
    <mergeCell ref="F1291:L1291"/>
    <mergeCell ref="B1276:L1276"/>
    <mergeCell ref="B1278:L1278"/>
    <mergeCell ref="B1280:L1280"/>
    <mergeCell ref="E1285:L1285"/>
    <mergeCell ref="F1298:L1298"/>
    <mergeCell ref="F1299:L1299"/>
    <mergeCell ref="E1301:L1301"/>
    <mergeCell ref="F1302:L1302"/>
    <mergeCell ref="F1292:L1292"/>
    <mergeCell ref="F1293:L1293"/>
    <mergeCell ref="F1294:L1294"/>
    <mergeCell ref="E1295:L1295"/>
    <mergeCell ref="F1296:L1296"/>
    <mergeCell ref="B1277:AF1277"/>
    <mergeCell ref="AD1276:AF1276"/>
    <mergeCell ref="B1279:AF1279"/>
    <mergeCell ref="AD1278:AF1278"/>
    <mergeCell ref="AD1280:AF1280"/>
    <mergeCell ref="F1344:L1344"/>
    <mergeCell ref="E1345:L1345"/>
    <mergeCell ref="F1320:L1320"/>
    <mergeCell ref="E1321:L1321"/>
    <mergeCell ref="D1265:L1265"/>
    <mergeCell ref="F1266:L1266"/>
    <mergeCell ref="F1267:L1267"/>
    <mergeCell ref="F1268:L1268"/>
    <mergeCell ref="D1269:L1269"/>
    <mergeCell ref="F1270:L1270"/>
    <mergeCell ref="F1259:L1259"/>
    <mergeCell ref="F1260:L1260"/>
    <mergeCell ref="D1262:L1262"/>
    <mergeCell ref="F1263:L1263"/>
    <mergeCell ref="F1264:L1264"/>
    <mergeCell ref="F1253:L1253"/>
    <mergeCell ref="D1254:L1254"/>
    <mergeCell ref="F1255:L1255"/>
    <mergeCell ref="F1256:L1256"/>
    <mergeCell ref="F1257:L1257"/>
    <mergeCell ref="D1258:L1258"/>
    <mergeCell ref="F1220:L1220"/>
    <mergeCell ref="E1221:L1221"/>
    <mergeCell ref="E1201:L1201"/>
    <mergeCell ref="F1202:L1202"/>
    <mergeCell ref="F1203:L1203"/>
    <mergeCell ref="F1204:L1204"/>
    <mergeCell ref="E1205:L1205"/>
    <mergeCell ref="E1195:L1195"/>
    <mergeCell ref="F1196:L1196"/>
    <mergeCell ref="F1197:L1197"/>
    <mergeCell ref="F1198:L1198"/>
    <mergeCell ref="F1199:L1199"/>
    <mergeCell ref="E1214:L1214"/>
    <mergeCell ref="F1215:L1215"/>
    <mergeCell ref="F1207:L1207"/>
    <mergeCell ref="F1208:L1208"/>
    <mergeCell ref="E1209:L1209"/>
    <mergeCell ref="F1210:L1210"/>
    <mergeCell ref="F1211:L1211"/>
    <mergeCell ref="F1178:L1178"/>
    <mergeCell ref="F1179:L1179"/>
    <mergeCell ref="D1180:L1180"/>
    <mergeCell ref="F1181:L1181"/>
    <mergeCell ref="F1182:L1182"/>
    <mergeCell ref="F1171:L1171"/>
    <mergeCell ref="F1172:L1172"/>
    <mergeCell ref="E1173:L1173"/>
    <mergeCell ref="F1174:L1174"/>
    <mergeCell ref="F1175:L1175"/>
    <mergeCell ref="D1176:L1176"/>
    <mergeCell ref="F1165:L1165"/>
    <mergeCell ref="F1166:L1166"/>
    <mergeCell ref="E1167:L1167"/>
    <mergeCell ref="F1168:L1168"/>
    <mergeCell ref="F1169:L1169"/>
    <mergeCell ref="E1170:L1170"/>
    <mergeCell ref="F1177:L1177"/>
    <mergeCell ref="F1132:L1132"/>
    <mergeCell ref="F1133:L1133"/>
    <mergeCell ref="F1134:L1134"/>
    <mergeCell ref="F1124:L1124"/>
    <mergeCell ref="F1125:L1125"/>
    <mergeCell ref="F1126:L1126"/>
    <mergeCell ref="E1127:L1127"/>
    <mergeCell ref="F1128:L1128"/>
    <mergeCell ref="F1129:L1129"/>
    <mergeCell ref="F1119:L1119"/>
    <mergeCell ref="F1120:L1120"/>
    <mergeCell ref="F1121:L1121"/>
    <mergeCell ref="E1123:L1123"/>
    <mergeCell ref="F1113:L1113"/>
    <mergeCell ref="F1114:L1114"/>
    <mergeCell ref="F1115:L1115"/>
    <mergeCell ref="F1116:L1116"/>
    <mergeCell ref="E1117:L1117"/>
    <mergeCell ref="F1118:L1118"/>
    <mergeCell ref="E1107:L1107"/>
    <mergeCell ref="F1108:L1108"/>
    <mergeCell ref="F1109:L1109"/>
    <mergeCell ref="F1110:L1110"/>
    <mergeCell ref="F1111:L1111"/>
    <mergeCell ref="E1112:L1112"/>
    <mergeCell ref="F1101:L1101"/>
    <mergeCell ref="F1102:L1102"/>
    <mergeCell ref="F1103:L1103"/>
    <mergeCell ref="F1104:L1104"/>
    <mergeCell ref="F1095:L1095"/>
    <mergeCell ref="F1096:L1096"/>
    <mergeCell ref="F1097:L1097"/>
    <mergeCell ref="F1098:L1098"/>
    <mergeCell ref="D1099:L1099"/>
    <mergeCell ref="F1100:L1100"/>
    <mergeCell ref="F1089:L1089"/>
    <mergeCell ref="F1090:L1090"/>
    <mergeCell ref="D1092:L1092"/>
    <mergeCell ref="F1093:L1093"/>
    <mergeCell ref="F1094:L1094"/>
    <mergeCell ref="E1084:L1084"/>
    <mergeCell ref="F1085:L1085"/>
    <mergeCell ref="F1086:L1086"/>
    <mergeCell ref="F1087:L1087"/>
    <mergeCell ref="E1088:L1088"/>
    <mergeCell ref="E1077:L1077"/>
    <mergeCell ref="F1078:L1078"/>
    <mergeCell ref="F1079:L1079"/>
    <mergeCell ref="F1080:L1080"/>
    <mergeCell ref="F1081:L1081"/>
    <mergeCell ref="F1082:L1082"/>
    <mergeCell ref="F1071:L1071"/>
    <mergeCell ref="E1072:L1072"/>
    <mergeCell ref="F1073:L1073"/>
    <mergeCell ref="F1074:L1074"/>
    <mergeCell ref="F1075:L1075"/>
    <mergeCell ref="F1076:L1076"/>
    <mergeCell ref="R1073:AB1074"/>
    <mergeCell ref="F1065:L1065"/>
    <mergeCell ref="F1066:L1066"/>
    <mergeCell ref="E1068:L1068"/>
    <mergeCell ref="F1069:L1069"/>
    <mergeCell ref="F1070:L1070"/>
    <mergeCell ref="F1059:L1059"/>
    <mergeCell ref="F1060:L1060"/>
    <mergeCell ref="F1061:L1061"/>
    <mergeCell ref="F1062:L1062"/>
    <mergeCell ref="F1063:L1063"/>
    <mergeCell ref="E1064:L1064"/>
    <mergeCell ref="F1053:L1053"/>
    <mergeCell ref="F1054:L1054"/>
    <mergeCell ref="F1055:L1055"/>
    <mergeCell ref="F1056:L1056"/>
    <mergeCell ref="E1057:L1057"/>
    <mergeCell ref="F1058:L1058"/>
    <mergeCell ref="F1047:L1047"/>
    <mergeCell ref="F1048:L1048"/>
    <mergeCell ref="F1049:L1049"/>
    <mergeCell ref="E1050:L1050"/>
    <mergeCell ref="F1051:L1051"/>
    <mergeCell ref="F1052:L1052"/>
    <mergeCell ref="F1042:L1042"/>
    <mergeCell ref="E1043:L1043"/>
    <mergeCell ref="F1044:L1044"/>
    <mergeCell ref="F1045:L1045"/>
    <mergeCell ref="F1046:L1046"/>
    <mergeCell ref="F1009:L1009"/>
    <mergeCell ref="D1008:L1008"/>
    <mergeCell ref="B1005:AF1005"/>
    <mergeCell ref="F1035:L1035"/>
    <mergeCell ref="E1036:L1036"/>
    <mergeCell ref="F1037:L1037"/>
    <mergeCell ref="F1038:L1038"/>
    <mergeCell ref="F1039:L1039"/>
    <mergeCell ref="F1040:L1040"/>
    <mergeCell ref="E1029:L1029"/>
    <mergeCell ref="F1030:L1030"/>
    <mergeCell ref="F1031:L1031"/>
    <mergeCell ref="F1032:L1032"/>
    <mergeCell ref="F1033:L1033"/>
    <mergeCell ref="F1034:L1034"/>
    <mergeCell ref="F1023:L1023"/>
    <mergeCell ref="F1024:L1024"/>
    <mergeCell ref="F1025:L1025"/>
    <mergeCell ref="F1026:L1026"/>
    <mergeCell ref="F1027:L1027"/>
    <mergeCell ref="F1028:L1028"/>
    <mergeCell ref="F995:L995"/>
    <mergeCell ref="F996:L996"/>
    <mergeCell ref="D997:L997"/>
    <mergeCell ref="F998:L998"/>
    <mergeCell ref="F999:L999"/>
    <mergeCell ref="F1000:L1000"/>
    <mergeCell ref="B1003:AF1003"/>
    <mergeCell ref="AD1004:AF1004"/>
    <mergeCell ref="O1236:AB1260"/>
    <mergeCell ref="N1268:AB1274"/>
    <mergeCell ref="F988:L988"/>
    <mergeCell ref="D990:L990"/>
    <mergeCell ref="F991:L991"/>
    <mergeCell ref="F992:L992"/>
    <mergeCell ref="F994:L994"/>
    <mergeCell ref="F1017:L1017"/>
    <mergeCell ref="F1018:L1018"/>
    <mergeCell ref="F1019:L1019"/>
    <mergeCell ref="F1020:L1020"/>
    <mergeCell ref="F1021:L1021"/>
    <mergeCell ref="E1022:L1022"/>
    <mergeCell ref="F1010:L1010"/>
    <mergeCell ref="F1011:L1011"/>
    <mergeCell ref="F1012:L1012"/>
    <mergeCell ref="F1013:L1013"/>
    <mergeCell ref="E1015:L1015"/>
    <mergeCell ref="F1016:L1016"/>
    <mergeCell ref="D1001:L1001"/>
    <mergeCell ref="F1002:L1002"/>
    <mergeCell ref="B1004:L1004"/>
    <mergeCell ref="D993:L993"/>
    <mergeCell ref="F1041:L1041"/>
    <mergeCell ref="F968:L968"/>
    <mergeCell ref="F969:L969"/>
    <mergeCell ref="E970:L970"/>
    <mergeCell ref="F971:L971"/>
    <mergeCell ref="F972:L972"/>
    <mergeCell ref="E973:L973"/>
    <mergeCell ref="F940:L940"/>
    <mergeCell ref="E913:L913"/>
    <mergeCell ref="F914:L914"/>
    <mergeCell ref="F922:L922"/>
    <mergeCell ref="E923:L923"/>
    <mergeCell ref="F924:L924"/>
    <mergeCell ref="E918:L918"/>
    <mergeCell ref="F916:L916"/>
    <mergeCell ref="F907:L907"/>
    <mergeCell ref="F962:L962"/>
    <mergeCell ref="E964:L964"/>
    <mergeCell ref="F965:L965"/>
    <mergeCell ref="F966:L966"/>
    <mergeCell ref="E967:L967"/>
    <mergeCell ref="F908:L908"/>
    <mergeCell ref="F909:L909"/>
    <mergeCell ref="F910:L910"/>
    <mergeCell ref="F901:L901"/>
    <mergeCell ref="F902:L902"/>
    <mergeCell ref="D903:L903"/>
    <mergeCell ref="F904:L904"/>
    <mergeCell ref="E956:L956"/>
    <mergeCell ref="F957:L957"/>
    <mergeCell ref="F958:L958"/>
    <mergeCell ref="E959:L959"/>
    <mergeCell ref="F960:L960"/>
    <mergeCell ref="F961:L961"/>
    <mergeCell ref="F950:L950"/>
    <mergeCell ref="F951:L951"/>
    <mergeCell ref="E952:L952"/>
    <mergeCell ref="F953:L953"/>
    <mergeCell ref="F954:L954"/>
    <mergeCell ref="F955:L955"/>
    <mergeCell ref="F944:L944"/>
    <mergeCell ref="E945:L945"/>
    <mergeCell ref="F946:L946"/>
    <mergeCell ref="F938:L938"/>
    <mergeCell ref="F939:L939"/>
    <mergeCell ref="D895:L895"/>
    <mergeCell ref="F868:L868"/>
    <mergeCell ref="F869:L869"/>
    <mergeCell ref="F888:L888"/>
    <mergeCell ref="E877:L877"/>
    <mergeCell ref="F878:L878"/>
    <mergeCell ref="F879:L879"/>
    <mergeCell ref="E880:L880"/>
    <mergeCell ref="F881:L881"/>
    <mergeCell ref="F882:L882"/>
    <mergeCell ref="D899:L899"/>
    <mergeCell ref="F900:L900"/>
    <mergeCell ref="F917:L917"/>
    <mergeCell ref="E942:L942"/>
    <mergeCell ref="F943:L943"/>
    <mergeCell ref="F932:L932"/>
    <mergeCell ref="E933:L933"/>
    <mergeCell ref="F934:L934"/>
    <mergeCell ref="F935:L935"/>
    <mergeCell ref="F936:L936"/>
    <mergeCell ref="E937:L937"/>
    <mergeCell ref="F925:L925"/>
    <mergeCell ref="F926:L926"/>
    <mergeCell ref="F927:L927"/>
    <mergeCell ref="E929:L929"/>
    <mergeCell ref="F930:L930"/>
    <mergeCell ref="F931:L931"/>
    <mergeCell ref="F919:L919"/>
    <mergeCell ref="F920:L920"/>
    <mergeCell ref="F921:L921"/>
    <mergeCell ref="F915:L915"/>
    <mergeCell ref="F896:L896"/>
    <mergeCell ref="E892:L892"/>
    <mergeCell ref="F893:L893"/>
    <mergeCell ref="F894:L894"/>
    <mergeCell ref="E884:L884"/>
    <mergeCell ref="F885:L885"/>
    <mergeCell ref="F886:L886"/>
    <mergeCell ref="F846:L846"/>
    <mergeCell ref="F847:L847"/>
    <mergeCell ref="E848:L848"/>
    <mergeCell ref="F849:L849"/>
    <mergeCell ref="F850:L850"/>
    <mergeCell ref="E851:L851"/>
    <mergeCell ref="E840:L840"/>
    <mergeCell ref="F841:L841"/>
    <mergeCell ref="F842:L842"/>
    <mergeCell ref="F843:L843"/>
    <mergeCell ref="E845:L845"/>
    <mergeCell ref="D844:AF844"/>
    <mergeCell ref="AD863:AF863"/>
    <mergeCell ref="E872:L872"/>
    <mergeCell ref="F873:L873"/>
    <mergeCell ref="F874:L874"/>
    <mergeCell ref="F875:L875"/>
    <mergeCell ref="F876:L876"/>
    <mergeCell ref="F865:L865"/>
    <mergeCell ref="F866:L866"/>
    <mergeCell ref="D867:L867"/>
    <mergeCell ref="F852:L852"/>
    <mergeCell ref="F853:L853"/>
    <mergeCell ref="E854:L854"/>
    <mergeCell ref="F855:L855"/>
    <mergeCell ref="F856:L856"/>
    <mergeCell ref="E837:L837"/>
    <mergeCell ref="F838:L838"/>
    <mergeCell ref="F839:L839"/>
    <mergeCell ref="N863:P866"/>
    <mergeCell ref="Q865:Q866"/>
    <mergeCell ref="R866:AB866"/>
    <mergeCell ref="U863:AB865"/>
    <mergeCell ref="R864:T864"/>
    <mergeCell ref="F828:L828"/>
    <mergeCell ref="F829:L829"/>
    <mergeCell ref="E830:L830"/>
    <mergeCell ref="F831:L831"/>
    <mergeCell ref="F832:L832"/>
    <mergeCell ref="E833:L833"/>
    <mergeCell ref="E889:L889"/>
    <mergeCell ref="F890:L890"/>
    <mergeCell ref="F891:L891"/>
    <mergeCell ref="E857:L857"/>
    <mergeCell ref="D863:L863"/>
    <mergeCell ref="F858:L858"/>
    <mergeCell ref="F859:L859"/>
    <mergeCell ref="E860:L860"/>
    <mergeCell ref="F861:L861"/>
    <mergeCell ref="F862:L862"/>
    <mergeCell ref="F864:L864"/>
    <mergeCell ref="F887:L887"/>
    <mergeCell ref="D871:AF871"/>
    <mergeCell ref="D883:AF883"/>
    <mergeCell ref="AD845:AF862"/>
    <mergeCell ref="AD864:AF866"/>
    <mergeCell ref="AD868:AF869"/>
    <mergeCell ref="C870:AF870"/>
    <mergeCell ref="E826:L826"/>
    <mergeCell ref="F827:L827"/>
    <mergeCell ref="F816:L816"/>
    <mergeCell ref="F817:L817"/>
    <mergeCell ref="E818:L818"/>
    <mergeCell ref="F819:L819"/>
    <mergeCell ref="F820:L820"/>
    <mergeCell ref="F821:L821"/>
    <mergeCell ref="E810:L810"/>
    <mergeCell ref="F811:L811"/>
    <mergeCell ref="F812:L812"/>
    <mergeCell ref="F813:L813"/>
    <mergeCell ref="E814:L814"/>
    <mergeCell ref="F815:L815"/>
    <mergeCell ref="F834:L834"/>
    <mergeCell ref="F835:L835"/>
    <mergeCell ref="F836:L836"/>
    <mergeCell ref="F808:L808"/>
    <mergeCell ref="D809:AF809"/>
    <mergeCell ref="D822:AF822"/>
    <mergeCell ref="E799:L799"/>
    <mergeCell ref="F800:L800"/>
    <mergeCell ref="F801:L801"/>
    <mergeCell ref="F802:L802"/>
    <mergeCell ref="F803:L803"/>
    <mergeCell ref="E804:L804"/>
    <mergeCell ref="E794:L794"/>
    <mergeCell ref="F795:L795"/>
    <mergeCell ref="F796:L796"/>
    <mergeCell ref="F797:L797"/>
    <mergeCell ref="F798:L798"/>
    <mergeCell ref="E823:L823"/>
    <mergeCell ref="F824:L824"/>
    <mergeCell ref="F825:L825"/>
    <mergeCell ref="AD810:AF821"/>
    <mergeCell ref="AD794:AF808"/>
    <mergeCell ref="F790:L790"/>
    <mergeCell ref="F791:L791"/>
    <mergeCell ref="C792:AF792"/>
    <mergeCell ref="D793:AF793"/>
    <mergeCell ref="AD781:AF782"/>
    <mergeCell ref="B782:L782"/>
    <mergeCell ref="F785:L785"/>
    <mergeCell ref="D786:L786"/>
    <mergeCell ref="B780:E780"/>
    <mergeCell ref="B781:E781"/>
    <mergeCell ref="F781:L781"/>
    <mergeCell ref="M781:M782"/>
    <mergeCell ref="AC781:AC782"/>
    <mergeCell ref="F805:L805"/>
    <mergeCell ref="F806:L806"/>
    <mergeCell ref="F807:L807"/>
    <mergeCell ref="AD787:AF788"/>
    <mergeCell ref="O785:AF785"/>
    <mergeCell ref="AD790:AF791"/>
    <mergeCell ref="F769:L769"/>
    <mergeCell ref="F770:L770"/>
    <mergeCell ref="B772:L772"/>
    <mergeCell ref="B779:AF779"/>
    <mergeCell ref="B783:AF783"/>
    <mergeCell ref="C784:AF784"/>
    <mergeCell ref="AD786:AF786"/>
    <mergeCell ref="AD789:AF789"/>
    <mergeCell ref="D763:L763"/>
    <mergeCell ref="F764:L764"/>
    <mergeCell ref="F765:L765"/>
    <mergeCell ref="F766:L766"/>
    <mergeCell ref="F767:L767"/>
    <mergeCell ref="F768:L768"/>
    <mergeCell ref="AD764:AF764"/>
    <mergeCell ref="AD765:AF765"/>
    <mergeCell ref="AD766:AF766"/>
    <mergeCell ref="AD767:AF767"/>
    <mergeCell ref="AD768:AF768"/>
    <mergeCell ref="AD769:AF769"/>
    <mergeCell ref="AD770:AF770"/>
    <mergeCell ref="AD772:AF772"/>
    <mergeCell ref="F787:L787"/>
    <mergeCell ref="F788:L788"/>
    <mergeCell ref="D789:L789"/>
    <mergeCell ref="B771:AF771"/>
    <mergeCell ref="F757:L757"/>
    <mergeCell ref="F758:L758"/>
    <mergeCell ref="F759:L759"/>
    <mergeCell ref="F760:L760"/>
    <mergeCell ref="F761:L761"/>
    <mergeCell ref="F762:L762"/>
    <mergeCell ref="F751:L751"/>
    <mergeCell ref="F752:L752"/>
    <mergeCell ref="F753:L753"/>
    <mergeCell ref="F754:L754"/>
    <mergeCell ref="D755:L755"/>
    <mergeCell ref="F756:L756"/>
    <mergeCell ref="D747:L747"/>
    <mergeCell ref="F748:L748"/>
    <mergeCell ref="F749:L749"/>
    <mergeCell ref="F750:L750"/>
    <mergeCell ref="B746:AF746"/>
    <mergeCell ref="AD747:AF747"/>
    <mergeCell ref="AD748:AF748"/>
    <mergeCell ref="AD749:AF749"/>
    <mergeCell ref="AD750:AF750"/>
    <mergeCell ref="AD751:AF751"/>
    <mergeCell ref="AD752:AF752"/>
    <mergeCell ref="AD753:AF753"/>
    <mergeCell ref="AD754:AF754"/>
    <mergeCell ref="AD755:AF755"/>
    <mergeCell ref="AD756:AF756"/>
    <mergeCell ref="AD757:AF757"/>
    <mergeCell ref="AD758:AF758"/>
    <mergeCell ref="AD759:AF759"/>
    <mergeCell ref="AD760:AF760"/>
    <mergeCell ref="AD761:AF761"/>
    <mergeCell ref="D738:L738"/>
    <mergeCell ref="F739:L739"/>
    <mergeCell ref="F740:L740"/>
    <mergeCell ref="B742:L742"/>
    <mergeCell ref="F745:L745"/>
    <mergeCell ref="F732:L732"/>
    <mergeCell ref="F733:L733"/>
    <mergeCell ref="D734:L734"/>
    <mergeCell ref="F735:L735"/>
    <mergeCell ref="F736:L736"/>
    <mergeCell ref="F737:L737"/>
    <mergeCell ref="F726:L726"/>
    <mergeCell ref="F727:L727"/>
    <mergeCell ref="E728:L728"/>
    <mergeCell ref="F729:L729"/>
    <mergeCell ref="F730:L730"/>
    <mergeCell ref="E731:L731"/>
    <mergeCell ref="B743:AF743"/>
    <mergeCell ref="B741:AF741"/>
    <mergeCell ref="AD739:AF739"/>
    <mergeCell ref="AD740:AF740"/>
    <mergeCell ref="AD742:AF742"/>
    <mergeCell ref="AD745:AF745"/>
    <mergeCell ref="B744:AF744"/>
    <mergeCell ref="AD738:AF738"/>
    <mergeCell ref="AD727:AF727"/>
    <mergeCell ref="AD728:AF728"/>
    <mergeCell ref="AD729:AF729"/>
    <mergeCell ref="AD730:AF730"/>
    <mergeCell ref="AD731:AF731"/>
    <mergeCell ref="AD732:AF732"/>
    <mergeCell ref="AD733:AF733"/>
    <mergeCell ref="F710:L710"/>
    <mergeCell ref="E711:L711"/>
    <mergeCell ref="F712:L712"/>
    <mergeCell ref="F713:L713"/>
    <mergeCell ref="D715:AF715"/>
    <mergeCell ref="AD708:AF708"/>
    <mergeCell ref="AD709:AF709"/>
    <mergeCell ref="AD710:AF710"/>
    <mergeCell ref="AD711:AF711"/>
    <mergeCell ref="AD712:AF712"/>
    <mergeCell ref="AD713:AF713"/>
    <mergeCell ref="AD714:AF714"/>
    <mergeCell ref="AD716:AF716"/>
    <mergeCell ref="AD717:AF717"/>
    <mergeCell ref="AD718:AF718"/>
    <mergeCell ref="AD719:AF719"/>
    <mergeCell ref="F706:L706"/>
    <mergeCell ref="F707:L707"/>
    <mergeCell ref="F696:L696"/>
    <mergeCell ref="E697:L697"/>
    <mergeCell ref="F698:L698"/>
    <mergeCell ref="F699:L699"/>
    <mergeCell ref="F700:L700"/>
    <mergeCell ref="E701:L701"/>
    <mergeCell ref="F690:L690"/>
    <mergeCell ref="F691:L691"/>
    <mergeCell ref="F692:L692"/>
    <mergeCell ref="E694:L694"/>
    <mergeCell ref="F695:L695"/>
    <mergeCell ref="D693:AF693"/>
    <mergeCell ref="AD706:AF706"/>
    <mergeCell ref="AD707:AF707"/>
    <mergeCell ref="AD692:AF692"/>
    <mergeCell ref="AD694:AF694"/>
    <mergeCell ref="AD695:AF695"/>
    <mergeCell ref="AD696:AF696"/>
    <mergeCell ref="AD697:AF697"/>
    <mergeCell ref="AD698:AF698"/>
    <mergeCell ref="AD699:AF699"/>
    <mergeCell ref="AD700:AF700"/>
    <mergeCell ref="AD701:AF701"/>
    <mergeCell ref="AD702:AF702"/>
    <mergeCell ref="AD703:AF703"/>
    <mergeCell ref="AD704:AF704"/>
    <mergeCell ref="AD659:AF659"/>
    <mergeCell ref="AD660:AF660"/>
    <mergeCell ref="AD661:AF661"/>
    <mergeCell ref="AD662:AF662"/>
    <mergeCell ref="F609:L609"/>
    <mergeCell ref="F610:L610"/>
    <mergeCell ref="AD616:AF616"/>
    <mergeCell ref="E644:L644"/>
    <mergeCell ref="F636:L636"/>
    <mergeCell ref="F702:L702"/>
    <mergeCell ref="F703:L703"/>
    <mergeCell ref="E704:L704"/>
    <mergeCell ref="F705:L705"/>
    <mergeCell ref="F629:L629"/>
    <mergeCell ref="E630:L630"/>
    <mergeCell ref="F631:L631"/>
    <mergeCell ref="F632:L632"/>
    <mergeCell ref="E619:L619"/>
    <mergeCell ref="F620:L620"/>
    <mergeCell ref="F621:L621"/>
    <mergeCell ref="F622:L622"/>
    <mergeCell ref="AD623:AF623"/>
    <mergeCell ref="AD624:AF624"/>
    <mergeCell ref="AD625:AF625"/>
    <mergeCell ref="AD626:AF626"/>
    <mergeCell ref="AD618:AF618"/>
    <mergeCell ref="AD619:AF619"/>
    <mergeCell ref="AD620:AF620"/>
    <mergeCell ref="F652:L652"/>
    <mergeCell ref="AD652:AF652"/>
    <mergeCell ref="AD653:AF653"/>
    <mergeCell ref="AD654:AF654"/>
    <mergeCell ref="F550:L550"/>
    <mergeCell ref="F551:L551"/>
    <mergeCell ref="E552:L552"/>
    <mergeCell ref="AD572:AF572"/>
    <mergeCell ref="AD573:AF573"/>
    <mergeCell ref="AD574:AF574"/>
    <mergeCell ref="AD513:AF513"/>
    <mergeCell ref="AD514:AF514"/>
    <mergeCell ref="AD515:AF515"/>
    <mergeCell ref="AD516:AF516"/>
    <mergeCell ref="AD517:AF517"/>
    <mergeCell ref="AD518:AF518"/>
    <mergeCell ref="AD519:AF519"/>
    <mergeCell ref="AD520:AF520"/>
    <mergeCell ref="AD521:AF521"/>
    <mergeCell ref="AD522:AF522"/>
    <mergeCell ref="AD523:AF523"/>
    <mergeCell ref="F513:L513"/>
    <mergeCell ref="E514:L514"/>
    <mergeCell ref="F517:L517"/>
    <mergeCell ref="AD542:AF542"/>
    <mergeCell ref="F535:L535"/>
    <mergeCell ref="F536:L536"/>
    <mergeCell ref="E538:L538"/>
    <mergeCell ref="AD525:AF525"/>
    <mergeCell ref="AD526:AF526"/>
    <mergeCell ref="AD527:AF527"/>
    <mergeCell ref="AD556:AF556"/>
    <mergeCell ref="AD557:AF557"/>
    <mergeCell ref="AD558:AF558"/>
    <mergeCell ref="AD560:AF560"/>
    <mergeCell ref="AD561:AF561"/>
    <mergeCell ref="AD562:AF562"/>
    <mergeCell ref="AD563:AF563"/>
    <mergeCell ref="AD564:AF564"/>
    <mergeCell ref="F561:L561"/>
    <mergeCell ref="F562:L562"/>
    <mergeCell ref="F532:L532"/>
    <mergeCell ref="E533:L533"/>
    <mergeCell ref="F534:L534"/>
    <mergeCell ref="F516:L516"/>
    <mergeCell ref="AD511:AF511"/>
    <mergeCell ref="AD509:AF509"/>
    <mergeCell ref="AD510:AF510"/>
    <mergeCell ref="F544:L544"/>
    <mergeCell ref="F539:L539"/>
    <mergeCell ref="F540:L540"/>
    <mergeCell ref="D559:AF559"/>
    <mergeCell ref="E560:L560"/>
    <mergeCell ref="AD545:AF545"/>
    <mergeCell ref="AD546:AF546"/>
    <mergeCell ref="D537:AF537"/>
    <mergeCell ref="AD547:AF547"/>
    <mergeCell ref="AD548:AF548"/>
    <mergeCell ref="AD549:AF549"/>
    <mergeCell ref="AD550:AF550"/>
    <mergeCell ref="AD551:AF551"/>
    <mergeCell ref="AD552:AF552"/>
    <mergeCell ref="AD553:AF553"/>
    <mergeCell ref="AD554:AF554"/>
    <mergeCell ref="AD555:AF555"/>
    <mergeCell ref="F547:L547"/>
    <mergeCell ref="E548:L548"/>
    <mergeCell ref="F549:L549"/>
    <mergeCell ref="F468:L468"/>
    <mergeCell ref="E469:L469"/>
    <mergeCell ref="F470:L470"/>
    <mergeCell ref="F471:L471"/>
    <mergeCell ref="E472:L472"/>
    <mergeCell ref="F473:L473"/>
    <mergeCell ref="F462:L462"/>
    <mergeCell ref="E463:L463"/>
    <mergeCell ref="F464:L464"/>
    <mergeCell ref="F465:L465"/>
    <mergeCell ref="E466:L466"/>
    <mergeCell ref="F467:L467"/>
    <mergeCell ref="F488:L488"/>
    <mergeCell ref="F490:L490"/>
    <mergeCell ref="F491:L491"/>
    <mergeCell ref="F492:L492"/>
    <mergeCell ref="F494:L494"/>
    <mergeCell ref="D493:L493"/>
    <mergeCell ref="D489:L489"/>
    <mergeCell ref="F474:L474"/>
    <mergeCell ref="E475:L475"/>
    <mergeCell ref="F476:L476"/>
    <mergeCell ref="F477:L477"/>
    <mergeCell ref="D478:L478"/>
    <mergeCell ref="F479:L479"/>
    <mergeCell ref="F480:L480"/>
    <mergeCell ref="E509:L509"/>
    <mergeCell ref="E545:L545"/>
    <mergeCell ref="F546:L546"/>
    <mergeCell ref="AD539:AF539"/>
    <mergeCell ref="AD540:AF540"/>
    <mergeCell ref="AD541:AF541"/>
    <mergeCell ref="AD529:AF529"/>
    <mergeCell ref="AD530:AF530"/>
    <mergeCell ref="AD531:AF531"/>
    <mergeCell ref="AD480:AF480"/>
    <mergeCell ref="D497:L497"/>
    <mergeCell ref="F495:L495"/>
    <mergeCell ref="F496:L496"/>
    <mergeCell ref="F498:L498"/>
    <mergeCell ref="AD479:AF479"/>
    <mergeCell ref="AD481:AF481"/>
    <mergeCell ref="AD482:AF482"/>
    <mergeCell ref="AD483:AF483"/>
    <mergeCell ref="AD484:AF484"/>
    <mergeCell ref="AD486:AF486"/>
    <mergeCell ref="AD487:AF487"/>
    <mergeCell ref="AD538:AF538"/>
    <mergeCell ref="AD423:AF423"/>
    <mergeCell ref="AD420:AF420"/>
    <mergeCell ref="AD421:AF421"/>
    <mergeCell ref="AD442:AF442"/>
    <mergeCell ref="E529:L529"/>
    <mergeCell ref="F530:L530"/>
    <mergeCell ref="F531:L531"/>
    <mergeCell ref="F449:L449"/>
    <mergeCell ref="F450:L450"/>
    <mergeCell ref="F451:L451"/>
    <mergeCell ref="E452:L452"/>
    <mergeCell ref="F453:L453"/>
    <mergeCell ref="F454:L454"/>
    <mergeCell ref="F515:L515"/>
    <mergeCell ref="B500:L500"/>
    <mergeCell ref="F487:L487"/>
    <mergeCell ref="F443:L443"/>
    <mergeCell ref="F444:L444"/>
    <mergeCell ref="E445:L445"/>
    <mergeCell ref="F446:L446"/>
    <mergeCell ref="F447:L447"/>
    <mergeCell ref="E448:L448"/>
    <mergeCell ref="B502:L502"/>
    <mergeCell ref="B504:L504"/>
    <mergeCell ref="B506:AF506"/>
    <mergeCell ref="F510:L510"/>
    <mergeCell ref="AD512:AF512"/>
    <mergeCell ref="F456:L456"/>
    <mergeCell ref="F457:L457"/>
    <mergeCell ref="F458:L458"/>
    <mergeCell ref="E460:L460"/>
    <mergeCell ref="F461:L461"/>
    <mergeCell ref="AD443:AF443"/>
    <mergeCell ref="AD444:AF444"/>
    <mergeCell ref="AD445:AF445"/>
    <mergeCell ref="AD446:AF446"/>
    <mergeCell ref="AD447:AF447"/>
    <mergeCell ref="AD448:AF448"/>
    <mergeCell ref="F401:L401"/>
    <mergeCell ref="F402:L402"/>
    <mergeCell ref="F403:L403"/>
    <mergeCell ref="F405:L405"/>
    <mergeCell ref="F406:L406"/>
    <mergeCell ref="AD405:AF405"/>
    <mergeCell ref="AD406:AF406"/>
    <mergeCell ref="C407:AF407"/>
    <mergeCell ref="F410:L410"/>
    <mergeCell ref="F411:L411"/>
    <mergeCell ref="F412:L412"/>
    <mergeCell ref="F413:L413"/>
    <mergeCell ref="E438:L438"/>
    <mergeCell ref="F439:L439"/>
    <mergeCell ref="F440:L440"/>
    <mergeCell ref="E441:L441"/>
    <mergeCell ref="F442:L442"/>
    <mergeCell ref="F423:L423"/>
    <mergeCell ref="E414:L414"/>
    <mergeCell ref="F415:L415"/>
    <mergeCell ref="F416:L416"/>
    <mergeCell ref="F417:L417"/>
    <mergeCell ref="F418:L418"/>
    <mergeCell ref="E419:L419"/>
    <mergeCell ref="D424:AF424"/>
    <mergeCell ref="AD422:AF422"/>
    <mergeCell ref="E394:L394"/>
    <mergeCell ref="F395:L395"/>
    <mergeCell ref="F396:L396"/>
    <mergeCell ref="E397:L397"/>
    <mergeCell ref="F398:L398"/>
    <mergeCell ref="F399:L399"/>
    <mergeCell ref="E388:L388"/>
    <mergeCell ref="F389:L389"/>
    <mergeCell ref="F390:L390"/>
    <mergeCell ref="E391:L391"/>
    <mergeCell ref="F392:L392"/>
    <mergeCell ref="F393:L393"/>
    <mergeCell ref="D404:L404"/>
    <mergeCell ref="D400:L400"/>
    <mergeCell ref="AD384:AF384"/>
    <mergeCell ref="AD385:AF385"/>
    <mergeCell ref="AD386:AF386"/>
    <mergeCell ref="AD387:AF387"/>
    <mergeCell ref="AD403:AF403"/>
    <mergeCell ref="AD404:AF404"/>
    <mergeCell ref="AD399:AF399"/>
    <mergeCell ref="AD400:AF400"/>
    <mergeCell ref="AD388:AF388"/>
    <mergeCell ref="AD389:AF389"/>
    <mergeCell ref="AD390:AF390"/>
    <mergeCell ref="AD391:AF391"/>
    <mergeCell ref="AD392:AF392"/>
    <mergeCell ref="AD393:AF393"/>
    <mergeCell ref="AD394:AF394"/>
    <mergeCell ref="AD395:AF395"/>
    <mergeCell ref="AD396:AF396"/>
    <mergeCell ref="AD397:AF397"/>
    <mergeCell ref="AD398:AF398"/>
    <mergeCell ref="AD401:AF401"/>
    <mergeCell ref="AD402:AF402"/>
    <mergeCell ref="F384:L384"/>
    <mergeCell ref="E385:L385"/>
    <mergeCell ref="F386:L386"/>
    <mergeCell ref="F387:L387"/>
    <mergeCell ref="AD374:AF374"/>
    <mergeCell ref="AD375:AF375"/>
    <mergeCell ref="AD376:AF376"/>
    <mergeCell ref="AD377:AF377"/>
    <mergeCell ref="AD378:AF378"/>
    <mergeCell ref="AD379:AF379"/>
    <mergeCell ref="AD380:AF380"/>
    <mergeCell ref="AD382:AF382"/>
    <mergeCell ref="AD383:AF383"/>
    <mergeCell ref="F364:L364"/>
    <mergeCell ref="F365:L365"/>
    <mergeCell ref="F366:L366"/>
    <mergeCell ref="E367:L367"/>
    <mergeCell ref="F368:L368"/>
    <mergeCell ref="F369:L369"/>
    <mergeCell ref="E382:L382"/>
    <mergeCell ref="F383:L383"/>
    <mergeCell ref="F376:L376"/>
    <mergeCell ref="E377:L377"/>
    <mergeCell ref="F378:L378"/>
    <mergeCell ref="F379:L379"/>
    <mergeCell ref="F380:L380"/>
    <mergeCell ref="E370:L370"/>
    <mergeCell ref="F371:L371"/>
    <mergeCell ref="F372:L372"/>
    <mergeCell ref="F373:L373"/>
    <mergeCell ref="E374:L374"/>
    <mergeCell ref="F375:L375"/>
    <mergeCell ref="AD370:AF370"/>
    <mergeCell ref="AD371:AF371"/>
    <mergeCell ref="AD372:AF372"/>
    <mergeCell ref="AD373:AF373"/>
    <mergeCell ref="F358:L358"/>
    <mergeCell ref="E360:L360"/>
    <mergeCell ref="F361:L361"/>
    <mergeCell ref="F362:L362"/>
    <mergeCell ref="E363:L363"/>
    <mergeCell ref="F352:L352"/>
    <mergeCell ref="F353:L353"/>
    <mergeCell ref="F354:L354"/>
    <mergeCell ref="E355:L355"/>
    <mergeCell ref="F356:L356"/>
    <mergeCell ref="F357:L357"/>
    <mergeCell ref="AD352:AF352"/>
    <mergeCell ref="AD353:AF353"/>
    <mergeCell ref="AD354:AF354"/>
    <mergeCell ref="AD355:AF355"/>
    <mergeCell ref="AD356:AF356"/>
    <mergeCell ref="AD357:AF357"/>
    <mergeCell ref="AD358:AF358"/>
    <mergeCell ref="AD360:AF360"/>
    <mergeCell ref="AD361:AF361"/>
    <mergeCell ref="AD362:AF362"/>
    <mergeCell ref="AD363:AF363"/>
    <mergeCell ref="AD364:AF364"/>
    <mergeCell ref="AD365:AF365"/>
    <mergeCell ref="AD366:AF366"/>
    <mergeCell ref="AD367:AF367"/>
    <mergeCell ref="AD368:AF368"/>
    <mergeCell ref="AD369:AF369"/>
    <mergeCell ref="E347:L347"/>
    <mergeCell ref="F348:L348"/>
    <mergeCell ref="F349:L349"/>
    <mergeCell ref="F350:L350"/>
    <mergeCell ref="E351:L351"/>
    <mergeCell ref="E341:L341"/>
    <mergeCell ref="F342:L342"/>
    <mergeCell ref="F343:L343"/>
    <mergeCell ref="F344:L344"/>
    <mergeCell ref="F345:L345"/>
    <mergeCell ref="F335:L335"/>
    <mergeCell ref="E336:L336"/>
    <mergeCell ref="F337:L337"/>
    <mergeCell ref="F338:L338"/>
    <mergeCell ref="F339:L339"/>
    <mergeCell ref="F340:L340"/>
    <mergeCell ref="F334:L334"/>
    <mergeCell ref="F310:L310"/>
    <mergeCell ref="F311:L311"/>
    <mergeCell ref="E312:L312"/>
    <mergeCell ref="F313:L313"/>
    <mergeCell ref="F314:L314"/>
    <mergeCell ref="F304:L304"/>
    <mergeCell ref="F305:L305"/>
    <mergeCell ref="F306:L306"/>
    <mergeCell ref="E308:L308"/>
    <mergeCell ref="F309:L309"/>
    <mergeCell ref="F298:L298"/>
    <mergeCell ref="F299:L299"/>
    <mergeCell ref="F300:L300"/>
    <mergeCell ref="E301:L301"/>
    <mergeCell ref="F302:L302"/>
    <mergeCell ref="F303:L303"/>
    <mergeCell ref="E292:L292"/>
    <mergeCell ref="F293:L293"/>
    <mergeCell ref="F294:L294"/>
    <mergeCell ref="F295:L295"/>
    <mergeCell ref="E296:L296"/>
    <mergeCell ref="F297:L297"/>
    <mergeCell ref="F286:L286"/>
    <mergeCell ref="F287:L287"/>
    <mergeCell ref="E288:L288"/>
    <mergeCell ref="F289:L289"/>
    <mergeCell ref="F290:L290"/>
    <mergeCell ref="F280:L280"/>
    <mergeCell ref="E281:L281"/>
    <mergeCell ref="F282:L282"/>
    <mergeCell ref="F283:L283"/>
    <mergeCell ref="F284:L284"/>
    <mergeCell ref="F285:L285"/>
    <mergeCell ref="E274:L274"/>
    <mergeCell ref="F275:L275"/>
    <mergeCell ref="F276:L276"/>
    <mergeCell ref="F277:L277"/>
    <mergeCell ref="F278:L278"/>
    <mergeCell ref="F279:L279"/>
    <mergeCell ref="F268:L268"/>
    <mergeCell ref="F269:L269"/>
    <mergeCell ref="F270:L270"/>
    <mergeCell ref="F271:L271"/>
    <mergeCell ref="F272:L272"/>
    <mergeCell ref="F273:L273"/>
    <mergeCell ref="AD228:AF228"/>
    <mergeCell ref="AD206:AF206"/>
    <mergeCell ref="AD207:AF207"/>
    <mergeCell ref="AD208:AF208"/>
    <mergeCell ref="AD209:AF209"/>
    <mergeCell ref="F262:L262"/>
    <mergeCell ref="F263:L263"/>
    <mergeCell ref="F264:L264"/>
    <mergeCell ref="F265:L265"/>
    <mergeCell ref="F266:L266"/>
    <mergeCell ref="E267:L267"/>
    <mergeCell ref="F256:L256"/>
    <mergeCell ref="F257:L257"/>
    <mergeCell ref="F258:L258"/>
    <mergeCell ref="F259:L259"/>
    <mergeCell ref="E260:L260"/>
    <mergeCell ref="F261:L261"/>
    <mergeCell ref="F250:L250"/>
    <mergeCell ref="F251:L251"/>
    <mergeCell ref="F252:L252"/>
    <mergeCell ref="E253:L253"/>
    <mergeCell ref="F254:L254"/>
    <mergeCell ref="F255:L255"/>
    <mergeCell ref="AD223:AF223"/>
    <mergeCell ref="AD244:AF244"/>
    <mergeCell ref="AD245:AF245"/>
    <mergeCell ref="AD250:AF250"/>
    <mergeCell ref="AD251:AF251"/>
    <mergeCell ref="D214:L214"/>
    <mergeCell ref="F215:L215"/>
    <mergeCell ref="F216:L216"/>
    <mergeCell ref="E239:L239"/>
    <mergeCell ref="F240:L240"/>
    <mergeCell ref="F241:L241"/>
    <mergeCell ref="F242:L242"/>
    <mergeCell ref="F243:L243"/>
    <mergeCell ref="D232:L232"/>
    <mergeCell ref="F233:L233"/>
    <mergeCell ref="F234:L234"/>
    <mergeCell ref="F235:L235"/>
    <mergeCell ref="F236:L236"/>
    <mergeCell ref="F237:L237"/>
    <mergeCell ref="F224:L224"/>
    <mergeCell ref="D225:L225"/>
    <mergeCell ref="F226:L226"/>
    <mergeCell ref="B228:L228"/>
    <mergeCell ref="F218:L218"/>
    <mergeCell ref="F219:L219"/>
    <mergeCell ref="F220:L220"/>
    <mergeCell ref="D221:L221"/>
    <mergeCell ref="C231:AF231"/>
    <mergeCell ref="B230:AF230"/>
    <mergeCell ref="F222:L222"/>
    <mergeCell ref="F223:L223"/>
    <mergeCell ref="B227:AF227"/>
    <mergeCell ref="AD224:AF224"/>
    <mergeCell ref="AD225:AF225"/>
    <mergeCell ref="AD226:AF226"/>
    <mergeCell ref="E203:L203"/>
    <mergeCell ref="F204:L204"/>
    <mergeCell ref="F205:L205"/>
    <mergeCell ref="F207:L207"/>
    <mergeCell ref="F208:L208"/>
    <mergeCell ref="F209:L209"/>
    <mergeCell ref="C213:AF213"/>
    <mergeCell ref="E197:L197"/>
    <mergeCell ref="F198:L198"/>
    <mergeCell ref="F199:L199"/>
    <mergeCell ref="E200:L200"/>
    <mergeCell ref="F201:L201"/>
    <mergeCell ref="F202:L202"/>
    <mergeCell ref="D206:L206"/>
    <mergeCell ref="D210:L210"/>
    <mergeCell ref="D217:L217"/>
    <mergeCell ref="AD197:AF197"/>
    <mergeCell ref="AD198:AF198"/>
    <mergeCell ref="AD199:AF199"/>
    <mergeCell ref="AD200:AF200"/>
    <mergeCell ref="AD201:AF201"/>
    <mergeCell ref="AD202:AF202"/>
    <mergeCell ref="AD203:AF203"/>
    <mergeCell ref="AD210:AF210"/>
    <mergeCell ref="AD211:AF211"/>
    <mergeCell ref="AD212:AF212"/>
    <mergeCell ref="F211:L211"/>
    <mergeCell ref="F212:L212"/>
    <mergeCell ref="AD167:AF167"/>
    <mergeCell ref="AD176:AF176"/>
    <mergeCell ref="E191:L191"/>
    <mergeCell ref="F192:L192"/>
    <mergeCell ref="F193:L193"/>
    <mergeCell ref="E194:L194"/>
    <mergeCell ref="F195:L195"/>
    <mergeCell ref="F196:L196"/>
    <mergeCell ref="F186:L186"/>
    <mergeCell ref="E188:L188"/>
    <mergeCell ref="F189:L189"/>
    <mergeCell ref="F190:L190"/>
    <mergeCell ref="D187:AF187"/>
    <mergeCell ref="F179:L179"/>
    <mergeCell ref="E180:L180"/>
    <mergeCell ref="F181:L181"/>
    <mergeCell ref="F182:L182"/>
    <mergeCell ref="E183:L183"/>
    <mergeCell ref="F184:L184"/>
    <mergeCell ref="F185:L185"/>
    <mergeCell ref="AD194:AF194"/>
    <mergeCell ref="AD195:AF195"/>
    <mergeCell ref="AD196:AF196"/>
    <mergeCell ref="AD189:AF189"/>
    <mergeCell ref="AD190:AF190"/>
    <mergeCell ref="AD191:AF191"/>
    <mergeCell ref="AD177:AF177"/>
    <mergeCell ref="AD178:AF178"/>
    <mergeCell ref="AD179:AF179"/>
    <mergeCell ref="AD180:AF180"/>
    <mergeCell ref="E173:L173"/>
    <mergeCell ref="F174:L174"/>
    <mergeCell ref="F175:L175"/>
    <mergeCell ref="E176:L176"/>
    <mergeCell ref="F177:L177"/>
    <mergeCell ref="F178:L178"/>
    <mergeCell ref="F168:L168"/>
    <mergeCell ref="E169:L169"/>
    <mergeCell ref="F170:L170"/>
    <mergeCell ref="F171:L171"/>
    <mergeCell ref="F172:L172"/>
    <mergeCell ref="E161:L161"/>
    <mergeCell ref="F162:L162"/>
    <mergeCell ref="F163:L163"/>
    <mergeCell ref="F164:L164"/>
    <mergeCell ref="E166:L166"/>
    <mergeCell ref="F155:L155"/>
    <mergeCell ref="F156:L156"/>
    <mergeCell ref="E157:L157"/>
    <mergeCell ref="F158:L158"/>
    <mergeCell ref="F159:L159"/>
    <mergeCell ref="F160:L160"/>
    <mergeCell ref="D165:AF165"/>
    <mergeCell ref="F167:L167"/>
    <mergeCell ref="AD168:AF168"/>
    <mergeCell ref="AD169:AF169"/>
    <mergeCell ref="AD162:AF162"/>
    <mergeCell ref="AD163:AF163"/>
    <mergeCell ref="AD164:AF164"/>
    <mergeCell ref="AD166:AF166"/>
    <mergeCell ref="F139:L139"/>
    <mergeCell ref="F140:L140"/>
    <mergeCell ref="F141:L141"/>
    <mergeCell ref="F125:L125"/>
    <mergeCell ref="F126:L126"/>
    <mergeCell ref="D127:L127"/>
    <mergeCell ref="F128:L128"/>
    <mergeCell ref="F122:L122"/>
    <mergeCell ref="F63:L63"/>
    <mergeCell ref="E64:L64"/>
    <mergeCell ref="F55:L55"/>
    <mergeCell ref="F56:L56"/>
    <mergeCell ref="E57:L57"/>
    <mergeCell ref="AD66:AF66"/>
    <mergeCell ref="AD67:AF67"/>
    <mergeCell ref="AD69:AF69"/>
    <mergeCell ref="AD70:AF70"/>
    <mergeCell ref="AD71:AF71"/>
    <mergeCell ref="AD72:AF72"/>
    <mergeCell ref="AD73:AF73"/>
    <mergeCell ref="E96:L96"/>
    <mergeCell ref="F97:L97"/>
    <mergeCell ref="F98:L98"/>
    <mergeCell ref="F99:L99"/>
    <mergeCell ref="F100:L100"/>
    <mergeCell ref="AD74:AF74"/>
    <mergeCell ref="AD75:AF75"/>
    <mergeCell ref="AD76:AF76"/>
    <mergeCell ref="AD77:AF77"/>
    <mergeCell ref="AD78:AF78"/>
    <mergeCell ref="AD79:AF79"/>
    <mergeCell ref="AD87:AF87"/>
    <mergeCell ref="AD80:AF80"/>
    <mergeCell ref="AD81:AF81"/>
    <mergeCell ref="AD82:AF82"/>
    <mergeCell ref="AD83:AF83"/>
    <mergeCell ref="AD96:AF96"/>
    <mergeCell ref="AD84:AF84"/>
    <mergeCell ref="AD85:AF85"/>
    <mergeCell ref="AD86:AF86"/>
    <mergeCell ref="AD88:AF88"/>
    <mergeCell ref="AD47:AF47"/>
    <mergeCell ref="AD48:AF48"/>
    <mergeCell ref="AD49:AF49"/>
    <mergeCell ref="F37:L37"/>
    <mergeCell ref="E38:L38"/>
    <mergeCell ref="F39:L39"/>
    <mergeCell ref="F40:L40"/>
    <mergeCell ref="F41:L41"/>
    <mergeCell ref="E42:L42"/>
    <mergeCell ref="F43:L43"/>
    <mergeCell ref="F44:L44"/>
    <mergeCell ref="F45:L45"/>
    <mergeCell ref="F73:L73"/>
    <mergeCell ref="F74:L74"/>
    <mergeCell ref="E75:L75"/>
    <mergeCell ref="F76:L76"/>
    <mergeCell ref="E50:L50"/>
    <mergeCell ref="F51:L51"/>
    <mergeCell ref="F52:L52"/>
    <mergeCell ref="F58:L58"/>
    <mergeCell ref="E47:L47"/>
    <mergeCell ref="AD59:AF59"/>
    <mergeCell ref="AD60:AF60"/>
    <mergeCell ref="AD61:AF61"/>
    <mergeCell ref="AD62:AF62"/>
    <mergeCell ref="AD63:AF63"/>
    <mergeCell ref="AD64:AF64"/>
    <mergeCell ref="AD65:AF65"/>
    <mergeCell ref="F59:L59"/>
    <mergeCell ref="F60:L60"/>
    <mergeCell ref="E61:L61"/>
    <mergeCell ref="F62:L62"/>
    <mergeCell ref="E84:L84"/>
    <mergeCell ref="F85:L85"/>
    <mergeCell ref="F86:L86"/>
    <mergeCell ref="D87:L87"/>
    <mergeCell ref="F36:L36"/>
    <mergeCell ref="AD50:AF50"/>
    <mergeCell ref="F71:L71"/>
    <mergeCell ref="E72:L72"/>
    <mergeCell ref="AD51:AF51"/>
    <mergeCell ref="AD52:AF52"/>
    <mergeCell ref="AD39:AF39"/>
    <mergeCell ref="AD40:AF40"/>
    <mergeCell ref="AD41:AF41"/>
    <mergeCell ref="AD42:AF42"/>
    <mergeCell ref="AD43:AF43"/>
    <mergeCell ref="AD44:AF44"/>
    <mergeCell ref="AD53:AF53"/>
    <mergeCell ref="D46:AF46"/>
    <mergeCell ref="AD54:AF54"/>
    <mergeCell ref="F53:L53"/>
    <mergeCell ref="E54:L54"/>
    <mergeCell ref="AD55:AF55"/>
    <mergeCell ref="AD56:AF56"/>
    <mergeCell ref="F65:L65"/>
    <mergeCell ref="F66:L66"/>
    <mergeCell ref="F67:L67"/>
    <mergeCell ref="E69:L69"/>
    <mergeCell ref="AD57:AF57"/>
    <mergeCell ref="AD58:AF58"/>
    <mergeCell ref="F48:L48"/>
    <mergeCell ref="F49:L49"/>
    <mergeCell ref="AD45:AF45"/>
    <mergeCell ref="B2:AF2"/>
    <mergeCell ref="B3:AF3"/>
    <mergeCell ref="B4:E4"/>
    <mergeCell ref="B5:E5"/>
    <mergeCell ref="F5:L5"/>
    <mergeCell ref="M5:M6"/>
    <mergeCell ref="AC5:AC6"/>
    <mergeCell ref="AD5:AF6"/>
    <mergeCell ref="B6:L6"/>
    <mergeCell ref="F19:L19"/>
    <mergeCell ref="F20:L20"/>
    <mergeCell ref="F21:L21"/>
    <mergeCell ref="F22:L22"/>
    <mergeCell ref="E23:L23"/>
    <mergeCell ref="F24:L24"/>
    <mergeCell ref="D13:L13"/>
    <mergeCell ref="F14:L14"/>
    <mergeCell ref="F15:L15"/>
    <mergeCell ref="E18:L18"/>
    <mergeCell ref="B7:AF7"/>
    <mergeCell ref="C8:AF8"/>
    <mergeCell ref="F9:L9"/>
    <mergeCell ref="F4:L4"/>
    <mergeCell ref="C16:AF16"/>
    <mergeCell ref="D17:AF17"/>
    <mergeCell ref="F11:L11"/>
    <mergeCell ref="F12:L12"/>
    <mergeCell ref="N12:AC12"/>
    <mergeCell ref="N14:AC14"/>
    <mergeCell ref="N9:AC9"/>
    <mergeCell ref="M4:AF4"/>
    <mergeCell ref="AD9:AF9"/>
    <mergeCell ref="E1423:L1423"/>
    <mergeCell ref="F1424:L1424"/>
    <mergeCell ref="F1425:L1425"/>
    <mergeCell ref="E1414:L1414"/>
    <mergeCell ref="F1415:L1415"/>
    <mergeCell ref="N1354:P1354"/>
    <mergeCell ref="N1355:P1355"/>
    <mergeCell ref="E455:L455"/>
    <mergeCell ref="F77:L77"/>
    <mergeCell ref="E78:L78"/>
    <mergeCell ref="F79:L79"/>
    <mergeCell ref="F80:L80"/>
    <mergeCell ref="E81:L81"/>
    <mergeCell ref="F82:L82"/>
    <mergeCell ref="F70:L70"/>
    <mergeCell ref="F89:L89"/>
    <mergeCell ref="F90:L90"/>
    <mergeCell ref="D91:L91"/>
    <mergeCell ref="F92:L92"/>
    <mergeCell ref="F93:L93"/>
    <mergeCell ref="F105:L105"/>
    <mergeCell ref="F106:L106"/>
    <mergeCell ref="E104:L104"/>
    <mergeCell ref="F88:L88"/>
    <mergeCell ref="E113:L113"/>
    <mergeCell ref="F114:L114"/>
    <mergeCell ref="F115:L115"/>
    <mergeCell ref="E116:L116"/>
    <mergeCell ref="F117:L117"/>
    <mergeCell ref="N1356:P1356"/>
    <mergeCell ref="F83:L83"/>
    <mergeCell ref="N1432:P1433"/>
    <mergeCell ref="N1434:Q1434"/>
    <mergeCell ref="N1437:AF1438"/>
    <mergeCell ref="N1510:P1511"/>
    <mergeCell ref="N1515:AF1516"/>
    <mergeCell ref="B1549:AF1549"/>
    <mergeCell ref="F1397:L1397"/>
    <mergeCell ref="B1517:AF1517"/>
    <mergeCell ref="B1520:AC1520"/>
    <mergeCell ref="AD823:AF825"/>
    <mergeCell ref="AD826:AF843"/>
    <mergeCell ref="AD942:AF955"/>
    <mergeCell ref="AD956:AF962"/>
    <mergeCell ref="AD1015:AF1056"/>
    <mergeCell ref="AD1057:AF1066"/>
    <mergeCell ref="AD1136:AF1145"/>
    <mergeCell ref="AD1146:AF1156"/>
    <mergeCell ref="O1185:AB1189"/>
    <mergeCell ref="AD1185:AF1189"/>
    <mergeCell ref="O1190:AB1199"/>
    <mergeCell ref="AD1190:AF1199"/>
    <mergeCell ref="AD1314:AF1329"/>
    <mergeCell ref="AD1330:AF1334"/>
    <mergeCell ref="F138:L138"/>
    <mergeCell ref="B1550:AF1550"/>
    <mergeCell ref="M1547:AF1547"/>
    <mergeCell ref="B1566:AF1566"/>
    <mergeCell ref="B1556:AF1556"/>
    <mergeCell ref="B1554:AF1554"/>
    <mergeCell ref="B1522:AF1522"/>
    <mergeCell ref="F1408:L1408"/>
    <mergeCell ref="E1409:L1409"/>
    <mergeCell ref="F1410:L1410"/>
    <mergeCell ref="F1411:L1411"/>
    <mergeCell ref="F1412:L1412"/>
    <mergeCell ref="E1402:L1402"/>
    <mergeCell ref="F1403:L1403"/>
    <mergeCell ref="F1404:L1404"/>
    <mergeCell ref="F1405:L1405"/>
    <mergeCell ref="E1406:L1406"/>
    <mergeCell ref="F1407:L1407"/>
    <mergeCell ref="D1432:L1432"/>
    <mergeCell ref="F1433:L1433"/>
    <mergeCell ref="F1434:L1434"/>
    <mergeCell ref="E1441:L1441"/>
    <mergeCell ref="N1513:AB1513"/>
    <mergeCell ref="F1443:L1443"/>
    <mergeCell ref="AD1414:AF1425"/>
    <mergeCell ref="AD1426:AF1431"/>
    <mergeCell ref="AD1470:AF1472"/>
    <mergeCell ref="AD1473:AF1490"/>
    <mergeCell ref="D1510:L1510"/>
    <mergeCell ref="F1511:L1511"/>
    <mergeCell ref="F1416:L1416"/>
    <mergeCell ref="E1417:L1417"/>
    <mergeCell ref="F1418:L1418"/>
  </mergeCells>
  <conditionalFormatting sqref="F780:L780">
    <cfRule type="cellIs" dxfId="4" priority="2" operator="equal">
      <formula>0</formula>
    </cfRule>
  </conditionalFormatting>
  <conditionalFormatting sqref="F4:L5">
    <cfRule type="cellIs" dxfId="3" priority="1" operator="equal">
      <formula>0</formula>
    </cfRule>
  </conditionalFormatting>
  <pageMargins left="0" right="0" top="0" bottom="0.39370078740157483" header="0" footer="0"/>
  <pageSetup paperSize="5" scale="65" orientation="landscape" r:id="rId1"/>
  <headerFooter alignWithMargins="0">
    <oddHeader>&amp;R
&amp;G</oddHeader>
  </headerFooter>
  <rowBreaks count="35" manualBreakCount="35">
    <brk id="53" min="1" max="31" man="1"/>
    <brk id="93" min="1" max="31" man="1"/>
    <brk id="134" min="1" max="31" man="1"/>
    <brk id="179" min="1" max="31" man="1"/>
    <brk id="229" min="1" max="31" man="1"/>
    <brk id="280" min="1" max="31" man="1"/>
    <brk id="314" min="1" max="31" man="1"/>
    <brk id="358" min="1" max="31" man="1"/>
    <brk id="406" min="1" max="31" man="1"/>
    <brk id="454" min="1" max="31" man="1"/>
    <brk id="505" min="1" max="31" man="1"/>
    <brk id="551" min="1" max="31" man="1"/>
    <brk id="596" min="1" max="31" man="1"/>
    <brk id="636" min="1" max="31" man="1"/>
    <brk id="679" min="1" max="31" man="1"/>
    <brk id="727" min="1" max="31" man="1"/>
    <brk id="743" min="1" max="31" man="1"/>
    <brk id="772" min="1" max="31" man="1"/>
    <brk id="825" min="1" max="31" man="1"/>
    <brk id="869" min="1" max="31" man="1"/>
    <brk id="910" min="1" max="31" man="1"/>
    <brk id="955" min="1" max="31" man="1"/>
    <brk id="1005" min="1" max="31" man="1"/>
    <brk id="1056" min="1" max="31" man="1"/>
    <brk id="1098" min="1" max="31" man="1"/>
    <brk id="1145" min="1" max="31" man="1"/>
    <brk id="1189" min="1" max="31" man="1"/>
    <brk id="1234" min="1" max="31" man="1"/>
    <brk id="1281" min="1" max="31" man="1"/>
    <brk id="1329" min="1" max="31" man="1"/>
    <brk id="1377" min="1" max="31" man="1"/>
    <brk id="1425" min="1" max="31" man="1"/>
    <brk id="1472" min="1" max="31" man="1"/>
    <brk id="1519" min="1" max="31" man="1"/>
    <brk id="1556" min="1" max="31" man="1"/>
  </row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1577"/>
  <sheetViews>
    <sheetView view="pageBreakPreview" zoomScale="90" zoomScaleNormal="90" zoomScaleSheetLayoutView="90" workbookViewId="0">
      <pane ySplit="6" topLeftCell="A340" activePane="bottomLeft" state="frozen"/>
      <selection activeCell="B1" sqref="B1"/>
      <selection pane="bottomLeft" activeCell="AD87" sqref="AD87:AF87"/>
    </sheetView>
  </sheetViews>
  <sheetFormatPr baseColWidth="10" defaultColWidth="9.33203125" defaultRowHeight="15" outlineLevelRow="2" outlineLevelCol="1" x14ac:dyDescent="0.2"/>
  <cols>
    <col min="1" max="1" width="7.33203125" style="4" hidden="1" customWidth="1" outlineLevel="1"/>
    <col min="2" max="2" width="2.5" style="4" customWidth="1" collapsed="1"/>
    <col min="3" max="4" width="3.83203125" style="4" customWidth="1"/>
    <col min="5" max="5" width="20.5" style="4" customWidth="1"/>
    <col min="6" max="11" width="9" style="80" customWidth="1" outlineLevel="1"/>
    <col min="12" max="12" width="10" style="80" customWidth="1" outlineLevel="1"/>
    <col min="13" max="13" width="11.33203125" style="4" customWidth="1"/>
    <col min="14" max="14" width="11.33203125" style="1" customWidth="1" outlineLevel="1"/>
    <col min="15" max="28" width="11.33203125" style="4" customWidth="1" outlineLevel="1"/>
    <col min="29" max="29" width="11.33203125" style="25" customWidth="1"/>
    <col min="30" max="32" width="9.33203125" style="70"/>
    <col min="33" max="16384" width="9.33203125" style="4"/>
  </cols>
  <sheetData>
    <row r="1" spans="1:32" outlineLevel="1" x14ac:dyDescent="0.2">
      <c r="B1" s="75"/>
      <c r="C1" s="76"/>
      <c r="D1" s="76"/>
      <c r="E1" s="76"/>
      <c r="F1" s="79"/>
      <c r="G1" s="79"/>
      <c r="H1" s="79"/>
      <c r="I1" s="79"/>
      <c r="J1" s="79"/>
      <c r="K1" s="79"/>
      <c r="L1" s="79"/>
      <c r="M1" s="76"/>
      <c r="N1" s="77"/>
      <c r="O1" s="76"/>
      <c r="P1" s="76"/>
      <c r="Q1" s="76"/>
      <c r="R1" s="76"/>
      <c r="S1" s="76"/>
      <c r="T1" s="76"/>
      <c r="U1" s="76"/>
      <c r="V1" s="76"/>
      <c r="W1" s="76"/>
      <c r="X1" s="76"/>
      <c r="Y1" s="76"/>
      <c r="Z1" s="76"/>
      <c r="AA1" s="76"/>
      <c r="AB1" s="76"/>
      <c r="AC1" s="55"/>
      <c r="AD1" s="76"/>
      <c r="AE1" s="76"/>
      <c r="AF1" s="78"/>
    </row>
    <row r="2" spans="1:32" ht="22.5" customHeight="1" outlineLevel="1" x14ac:dyDescent="0.2">
      <c r="B2" s="1490" t="s">
        <v>814</v>
      </c>
      <c r="C2" s="1491"/>
      <c r="D2" s="1491"/>
      <c r="E2" s="1491"/>
      <c r="F2" s="1491"/>
      <c r="G2" s="1491"/>
      <c r="H2" s="1491"/>
      <c r="I2" s="1491"/>
      <c r="J2" s="1491"/>
      <c r="K2" s="1491"/>
      <c r="L2" s="1491"/>
      <c r="M2" s="1491"/>
      <c r="N2" s="1491"/>
      <c r="O2" s="1491"/>
      <c r="P2" s="1491"/>
      <c r="Q2" s="1491"/>
      <c r="R2" s="1491"/>
      <c r="S2" s="1491"/>
      <c r="T2" s="1491"/>
      <c r="U2" s="1491"/>
      <c r="V2" s="1491"/>
      <c r="W2" s="1491"/>
      <c r="X2" s="1491"/>
      <c r="Y2" s="1491"/>
      <c r="Z2" s="1491"/>
      <c r="AA2" s="1491"/>
      <c r="AB2" s="1491"/>
      <c r="AC2" s="1491"/>
      <c r="AD2" s="1491"/>
      <c r="AE2" s="1491"/>
      <c r="AF2" s="1492"/>
    </row>
    <row r="3" spans="1:32" ht="22.5" customHeight="1" outlineLevel="1" x14ac:dyDescent="0.2">
      <c r="B3" s="1493" t="s">
        <v>426</v>
      </c>
      <c r="C3" s="1494"/>
      <c r="D3" s="1494"/>
      <c r="E3" s="1494"/>
      <c r="F3" s="1494"/>
      <c r="G3" s="1494"/>
      <c r="H3" s="1494"/>
      <c r="I3" s="1494"/>
      <c r="J3" s="1494"/>
      <c r="K3" s="1494"/>
      <c r="L3" s="1494"/>
      <c r="M3" s="1494"/>
      <c r="N3" s="1494"/>
      <c r="O3" s="1494"/>
      <c r="P3" s="1494"/>
      <c r="Q3" s="1494"/>
      <c r="R3" s="1494"/>
      <c r="S3" s="1494"/>
      <c r="T3" s="1494"/>
      <c r="U3" s="1494"/>
      <c r="V3" s="1494"/>
      <c r="W3" s="1494"/>
      <c r="X3" s="1494"/>
      <c r="Y3" s="1494"/>
      <c r="Z3" s="1494"/>
      <c r="AA3" s="1494"/>
      <c r="AB3" s="1494"/>
      <c r="AC3" s="1494"/>
      <c r="AD3" s="1494"/>
      <c r="AE3" s="1494"/>
      <c r="AF3" s="1495"/>
    </row>
    <row r="4" spans="1:32" ht="22.5" customHeight="1" outlineLevel="1" x14ac:dyDescent="0.2">
      <c r="A4" s="11">
        <v>100</v>
      </c>
      <c r="B4" s="1496" t="s">
        <v>1</v>
      </c>
      <c r="C4" s="1497"/>
      <c r="D4" s="1497"/>
      <c r="E4" s="1497"/>
      <c r="F4" s="1642">
        <f>'2. FTNC CAN'!F4</f>
        <v>0</v>
      </c>
      <c r="G4" s="1643"/>
      <c r="H4" s="1643"/>
      <c r="I4" s="1643"/>
      <c r="J4" s="1643"/>
      <c r="K4" s="1643"/>
      <c r="L4" s="1644"/>
      <c r="M4" s="1488" t="s">
        <v>202</v>
      </c>
      <c r="N4" s="1488"/>
      <c r="O4" s="1488"/>
      <c r="P4" s="1488"/>
      <c r="Q4" s="1488"/>
      <c r="R4" s="1488"/>
      <c r="S4" s="1488"/>
      <c r="T4" s="1488"/>
      <c r="U4" s="1488"/>
      <c r="V4" s="1488"/>
      <c r="W4" s="1488"/>
      <c r="X4" s="1488"/>
      <c r="Y4" s="1488"/>
      <c r="Z4" s="1488"/>
      <c r="AA4" s="1488"/>
      <c r="AB4" s="1488"/>
      <c r="AC4" s="1488"/>
      <c r="AD4" s="1488"/>
      <c r="AE4" s="1488"/>
      <c r="AF4" s="1489"/>
    </row>
    <row r="5" spans="1:32" ht="25.5" customHeight="1" outlineLevel="1" x14ac:dyDescent="0.2">
      <c r="A5" s="11">
        <v>101</v>
      </c>
      <c r="B5" s="1287" t="s">
        <v>743</v>
      </c>
      <c r="C5" s="1286"/>
      <c r="D5" s="1286"/>
      <c r="E5" s="1498"/>
      <c r="F5" s="1577">
        <f>'2. FTNC CAN'!F5</f>
        <v>0</v>
      </c>
      <c r="G5" s="1578"/>
      <c r="H5" s="1578"/>
      <c r="I5" s="1578"/>
      <c r="J5" s="1578"/>
      <c r="K5" s="1578"/>
      <c r="L5" s="1579"/>
      <c r="M5" s="1639" t="s">
        <v>352</v>
      </c>
      <c r="N5" s="603">
        <f>'2. FTNC CAN'!N5</f>
        <v>7</v>
      </c>
      <c r="O5" s="8">
        <f>'2. FTNC CAN'!O5</f>
        <v>14</v>
      </c>
      <c r="P5" s="8">
        <f>'2. FTNC CAN'!P5</f>
        <v>21</v>
      </c>
      <c r="Q5" s="604">
        <f>'2. FTNC CAN'!Q5</f>
        <v>31</v>
      </c>
      <c r="R5" s="602">
        <f>'2. FTNC CAN'!R5</f>
        <v>60</v>
      </c>
      <c r="S5" s="8">
        <f>'2. FTNC CAN'!S5</f>
        <v>89</v>
      </c>
      <c r="T5" s="8">
        <f>'2. FTNC CAN'!T5</f>
        <v>120</v>
      </c>
      <c r="U5" s="8">
        <f>'2. FTNC CAN'!U5</f>
        <v>150</v>
      </c>
      <c r="V5" s="8">
        <f>'2. FTNC CAN'!V5</f>
        <v>181</v>
      </c>
      <c r="W5" s="8">
        <f>'2. FTNC CAN'!W5</f>
        <v>211</v>
      </c>
      <c r="X5" s="8">
        <f>'2. FTNC CAN'!X5</f>
        <v>242</v>
      </c>
      <c r="Y5" s="8">
        <f>'2. FTNC CAN'!Y5</f>
        <v>273</v>
      </c>
      <c r="Z5" s="8">
        <f>'2. FTNC CAN'!Z5</f>
        <v>303</v>
      </c>
      <c r="AA5" s="8">
        <f>'2. FTNC CAN'!AA5</f>
        <v>334</v>
      </c>
      <c r="AB5" s="8">
        <f>'2. FTNC CAN'!AB5</f>
        <v>364</v>
      </c>
      <c r="AC5" s="1504" t="s">
        <v>3</v>
      </c>
      <c r="AD5" s="1506" t="s">
        <v>4</v>
      </c>
      <c r="AE5" s="1507"/>
      <c r="AF5" s="1507"/>
    </row>
    <row r="6" spans="1:32" ht="30" customHeight="1" outlineLevel="1" x14ac:dyDescent="0.2">
      <c r="A6" s="11">
        <v>102</v>
      </c>
      <c r="B6" s="1510" t="s">
        <v>2</v>
      </c>
      <c r="C6" s="1511"/>
      <c r="D6" s="1511"/>
      <c r="E6" s="1511"/>
      <c r="F6" s="1511"/>
      <c r="G6" s="1511"/>
      <c r="H6" s="1511"/>
      <c r="I6" s="1511"/>
      <c r="J6" s="1511"/>
      <c r="K6" s="1511"/>
      <c r="L6" s="1512"/>
      <c r="M6" s="1640"/>
      <c r="N6" s="599" t="str">
        <f>'2. FTNC CAN'!N6</f>
        <v>7 
(Semaine 1)</v>
      </c>
      <c r="O6" s="353" t="str">
        <f>'2. FTNC CAN'!O6</f>
        <v>14 
(Semaine 2)</v>
      </c>
      <c r="P6" s="353" t="str">
        <f>'2. FTNC CAN'!P6</f>
        <v>21 
(Semaine 3)</v>
      </c>
      <c r="Q6" s="354" t="str">
        <f>'2. FTNC CAN'!Q6</f>
        <v>31 
(Semaine 4)</v>
      </c>
      <c r="R6" s="355" t="str">
        <f>'2. FTNC CAN'!R6</f>
        <v>60 
(Mois 2)</v>
      </c>
      <c r="S6" s="353" t="str">
        <f>'2. FTNC CAN'!S6</f>
        <v>89 
(Mois 3)</v>
      </c>
      <c r="T6" s="353" t="str">
        <f>'2. FTNC CAN'!T6</f>
        <v>120 
(Mois 4)</v>
      </c>
      <c r="U6" s="353" t="str">
        <f>'2. FTNC CAN'!U6</f>
        <v>150 
(Mois 5)</v>
      </c>
      <c r="V6" s="353" t="str">
        <f>'2. FTNC CAN'!V6</f>
        <v>181 
(Mois 6)</v>
      </c>
      <c r="W6" s="353" t="str">
        <f>'2. FTNC CAN'!W6</f>
        <v>211 
(Mois 7)</v>
      </c>
      <c r="X6" s="353" t="str">
        <f>'2. FTNC CAN'!X6</f>
        <v>242 
(Mois 8)</v>
      </c>
      <c r="Y6" s="353" t="str">
        <f>'2. FTNC CAN'!Y6</f>
        <v>273 
(Mois 9)</v>
      </c>
      <c r="Z6" s="353" t="str">
        <f>'2. FTNC CAN'!Z6</f>
        <v>303 
(Mois 10)</v>
      </c>
      <c r="AA6" s="353" t="str">
        <f>'2. FTNC CAN'!AA6</f>
        <v>334 
(Mois 11)</v>
      </c>
      <c r="AB6" s="353" t="str">
        <f>'2. FTNC CAN'!AB6</f>
        <v>364 
(Mois 12)</v>
      </c>
      <c r="AC6" s="1505"/>
      <c r="AD6" s="1508"/>
      <c r="AE6" s="1509"/>
      <c r="AF6" s="1509"/>
    </row>
    <row r="7" spans="1:32" ht="22.5" customHeight="1" outlineLevel="1" x14ac:dyDescent="0.2">
      <c r="A7" s="11">
        <v>103</v>
      </c>
      <c r="B7" s="1513" t="s">
        <v>5</v>
      </c>
      <c r="C7" s="1514"/>
      <c r="D7" s="1514"/>
      <c r="E7" s="1514"/>
      <c r="F7" s="1514"/>
      <c r="G7" s="1514"/>
      <c r="H7" s="1514"/>
      <c r="I7" s="1514"/>
      <c r="J7" s="1514"/>
      <c r="K7" s="1514"/>
      <c r="L7" s="1514"/>
      <c r="M7" s="1514"/>
      <c r="N7" s="1514"/>
      <c r="O7" s="1514"/>
      <c r="P7" s="1514"/>
      <c r="Q7" s="1514"/>
      <c r="R7" s="1514"/>
      <c r="S7" s="1514"/>
      <c r="T7" s="1514"/>
      <c r="U7" s="1514"/>
      <c r="V7" s="1514"/>
      <c r="W7" s="1514"/>
      <c r="X7" s="1514"/>
      <c r="Y7" s="1514"/>
      <c r="Z7" s="1514"/>
      <c r="AA7" s="1514"/>
      <c r="AB7" s="1514"/>
      <c r="AC7" s="1514"/>
      <c r="AD7" s="1514"/>
      <c r="AE7" s="1514"/>
      <c r="AF7" s="1515"/>
    </row>
    <row r="8" spans="1:32" ht="15" customHeight="1" x14ac:dyDescent="0.2">
      <c r="A8" s="11">
        <v>104</v>
      </c>
      <c r="B8" s="5"/>
      <c r="C8" s="1516" t="s">
        <v>6</v>
      </c>
      <c r="D8" s="1517"/>
      <c r="E8" s="1517"/>
      <c r="F8" s="1517"/>
      <c r="G8" s="1517"/>
      <c r="H8" s="1517"/>
      <c r="I8" s="1517"/>
      <c r="J8" s="1517"/>
      <c r="K8" s="1517"/>
      <c r="L8" s="1517"/>
      <c r="M8" s="1517"/>
      <c r="N8" s="1517"/>
      <c r="O8" s="1517"/>
      <c r="P8" s="1517"/>
      <c r="Q8" s="1517"/>
      <c r="R8" s="1517"/>
      <c r="S8" s="1517"/>
      <c r="T8" s="1517"/>
      <c r="U8" s="1517"/>
      <c r="V8" s="1517"/>
      <c r="W8" s="1517"/>
      <c r="X8" s="1517"/>
      <c r="Y8" s="1517"/>
      <c r="Z8" s="1517"/>
      <c r="AA8" s="1517"/>
      <c r="AB8" s="1517"/>
      <c r="AC8" s="1517"/>
      <c r="AD8" s="1517"/>
      <c r="AE8" s="1517"/>
      <c r="AF8" s="1518"/>
    </row>
    <row r="9" spans="1:32" ht="15" customHeight="1" x14ac:dyDescent="0.2">
      <c r="A9" s="11">
        <v>105</v>
      </c>
      <c r="B9" s="277"/>
      <c r="C9" s="280"/>
      <c r="D9" s="280"/>
      <c r="E9" s="280"/>
      <c r="F9" s="1519" t="s">
        <v>7</v>
      </c>
      <c r="G9" s="1520"/>
      <c r="H9" s="1520"/>
      <c r="I9" s="1520"/>
      <c r="J9" s="1520"/>
      <c r="K9" s="1520"/>
      <c r="L9" s="1521"/>
      <c r="M9" s="698">
        <v>0</v>
      </c>
      <c r="N9" s="1304"/>
      <c r="O9" s="1305"/>
      <c r="P9" s="1305"/>
      <c r="Q9" s="1305"/>
      <c r="R9" s="1305"/>
      <c r="S9" s="1305"/>
      <c r="T9" s="1305"/>
      <c r="U9" s="1305"/>
      <c r="V9" s="1305"/>
      <c r="W9" s="1305"/>
      <c r="X9" s="1305"/>
      <c r="Y9" s="1305"/>
      <c r="Z9" s="1305"/>
      <c r="AA9" s="1305"/>
      <c r="AB9" s="1305"/>
      <c r="AC9" s="1306"/>
      <c r="AD9" s="996"/>
      <c r="AE9" s="997"/>
      <c r="AF9" s="998"/>
    </row>
    <row r="10" spans="1:32" ht="15" customHeight="1" x14ac:dyDescent="0.2">
      <c r="A10" s="11">
        <v>106</v>
      </c>
      <c r="B10" s="277"/>
      <c r="C10" s="280"/>
      <c r="D10" s="1485" t="s">
        <v>8</v>
      </c>
      <c r="E10" s="1486"/>
      <c r="F10" s="1486"/>
      <c r="G10" s="1486"/>
      <c r="H10" s="1486"/>
      <c r="I10" s="1486"/>
      <c r="J10" s="1486"/>
      <c r="K10" s="1486"/>
      <c r="L10" s="1486"/>
      <c r="M10" s="407">
        <f>SUBTOTAL(9,M11:M12)</f>
        <v>0</v>
      </c>
      <c r="N10" s="412">
        <f>SUBTOTAL(9,N11)</f>
        <v>0</v>
      </c>
      <c r="O10" s="414">
        <f t="shared" ref="O10:AC10" si="0">SUBTOTAL(9,O11)</f>
        <v>0</v>
      </c>
      <c r="P10" s="413">
        <f t="shared" si="0"/>
        <v>0</v>
      </c>
      <c r="Q10" s="415">
        <f t="shared" si="0"/>
        <v>0</v>
      </c>
      <c r="R10" s="413">
        <f t="shared" si="0"/>
        <v>0</v>
      </c>
      <c r="S10" s="414">
        <f t="shared" si="0"/>
        <v>0</v>
      </c>
      <c r="T10" s="414">
        <f t="shared" si="0"/>
        <v>0</v>
      </c>
      <c r="U10" s="414">
        <f t="shared" si="0"/>
        <v>0</v>
      </c>
      <c r="V10" s="414">
        <f t="shared" si="0"/>
        <v>0</v>
      </c>
      <c r="W10" s="414">
        <f t="shared" si="0"/>
        <v>0</v>
      </c>
      <c r="X10" s="414">
        <f t="shared" si="0"/>
        <v>0</v>
      </c>
      <c r="Y10" s="414">
        <f t="shared" si="0"/>
        <v>0</v>
      </c>
      <c r="Z10" s="414">
        <f t="shared" si="0"/>
        <v>0</v>
      </c>
      <c r="AA10" s="414">
        <f t="shared" si="0"/>
        <v>0</v>
      </c>
      <c r="AB10" s="415">
        <f t="shared" si="0"/>
        <v>0</v>
      </c>
      <c r="AC10" s="415">
        <f t="shared" si="0"/>
        <v>0</v>
      </c>
      <c r="AD10" s="996"/>
      <c r="AE10" s="997"/>
      <c r="AF10" s="998"/>
    </row>
    <row r="11" spans="1:32" ht="15" customHeight="1" x14ac:dyDescent="0.2">
      <c r="A11" s="11">
        <v>107</v>
      </c>
      <c r="B11" s="277"/>
      <c r="C11" s="289"/>
      <c r="D11" s="289"/>
      <c r="E11" s="290"/>
      <c r="F11" s="1455" t="s">
        <v>9</v>
      </c>
      <c r="G11" s="1456"/>
      <c r="H11" s="1456"/>
      <c r="I11" s="1456"/>
      <c r="J11" s="1456"/>
      <c r="K11" s="1456"/>
      <c r="L11" s="1457"/>
      <c r="M11" s="698">
        <v>0</v>
      </c>
      <c r="N11" s="704">
        <v>0</v>
      </c>
      <c r="O11" s="700">
        <v>0</v>
      </c>
      <c r="P11" s="701">
        <v>0</v>
      </c>
      <c r="Q11" s="705">
        <v>0</v>
      </c>
      <c r="R11" s="701">
        <v>0</v>
      </c>
      <c r="S11" s="701">
        <v>0</v>
      </c>
      <c r="T11" s="701">
        <v>0</v>
      </c>
      <c r="U11" s="701">
        <v>0</v>
      </c>
      <c r="V11" s="701">
        <v>0</v>
      </c>
      <c r="W11" s="701">
        <v>0</v>
      </c>
      <c r="X11" s="701">
        <v>0</v>
      </c>
      <c r="Y11" s="701">
        <v>0</v>
      </c>
      <c r="Z11" s="701">
        <v>0</v>
      </c>
      <c r="AA11" s="701">
        <v>0</v>
      </c>
      <c r="AB11" s="705">
        <v>0</v>
      </c>
      <c r="AC11" s="705">
        <v>0</v>
      </c>
      <c r="AD11" s="996"/>
      <c r="AE11" s="997"/>
      <c r="AF11" s="998"/>
    </row>
    <row r="12" spans="1:32" ht="15" customHeight="1" x14ac:dyDescent="0.2">
      <c r="A12" s="11">
        <v>108</v>
      </c>
      <c r="B12" s="277"/>
      <c r="C12" s="289"/>
      <c r="D12" s="289"/>
      <c r="E12" s="290"/>
      <c r="F12" s="1458" t="s">
        <v>10</v>
      </c>
      <c r="G12" s="1459"/>
      <c r="H12" s="1459"/>
      <c r="I12" s="1459"/>
      <c r="J12" s="1459"/>
      <c r="K12" s="1459"/>
      <c r="L12" s="1460"/>
      <c r="M12" s="698">
        <v>0</v>
      </c>
      <c r="N12" s="1304"/>
      <c r="O12" s="1305"/>
      <c r="P12" s="1305"/>
      <c r="Q12" s="1305"/>
      <c r="R12" s="1305"/>
      <c r="S12" s="1305"/>
      <c r="T12" s="1305"/>
      <c r="U12" s="1305"/>
      <c r="V12" s="1305"/>
      <c r="W12" s="1305"/>
      <c r="X12" s="1305"/>
      <c r="Y12" s="1305"/>
      <c r="Z12" s="1305"/>
      <c r="AA12" s="1305"/>
      <c r="AB12" s="1305"/>
      <c r="AC12" s="1306"/>
      <c r="AD12" s="996"/>
      <c r="AE12" s="997"/>
      <c r="AF12" s="998"/>
    </row>
    <row r="13" spans="1:32" ht="15" customHeight="1" x14ac:dyDescent="0.2">
      <c r="A13" s="11">
        <v>109</v>
      </c>
      <c r="B13" s="277"/>
      <c r="C13" s="280"/>
      <c r="D13" s="1485" t="s">
        <v>11</v>
      </c>
      <c r="E13" s="1486"/>
      <c r="F13" s="1486"/>
      <c r="G13" s="1486"/>
      <c r="H13" s="1486"/>
      <c r="I13" s="1486"/>
      <c r="J13" s="1486"/>
      <c r="K13" s="1486"/>
      <c r="L13" s="1486"/>
      <c r="M13" s="407">
        <f>SUM(M14:M15)</f>
        <v>0</v>
      </c>
      <c r="N13" s="410">
        <f>SUBTOTAL(9,N15)</f>
        <v>0</v>
      </c>
      <c r="O13" s="414">
        <f t="shared" ref="O13:AC13" si="1">SUBTOTAL(9,O15)</f>
        <v>0</v>
      </c>
      <c r="P13" s="413">
        <f t="shared" si="1"/>
        <v>0</v>
      </c>
      <c r="Q13" s="411">
        <f t="shared" si="1"/>
        <v>0</v>
      </c>
      <c r="R13" s="413">
        <f t="shared" si="1"/>
        <v>0</v>
      </c>
      <c r="S13" s="414">
        <f t="shared" si="1"/>
        <v>0</v>
      </c>
      <c r="T13" s="414">
        <f t="shared" si="1"/>
        <v>0</v>
      </c>
      <c r="U13" s="414">
        <f t="shared" si="1"/>
        <v>0</v>
      </c>
      <c r="V13" s="414">
        <f t="shared" si="1"/>
        <v>0</v>
      </c>
      <c r="W13" s="414">
        <f t="shared" si="1"/>
        <v>0</v>
      </c>
      <c r="X13" s="414">
        <f t="shared" si="1"/>
        <v>0</v>
      </c>
      <c r="Y13" s="414">
        <f t="shared" si="1"/>
        <v>0</v>
      </c>
      <c r="Z13" s="414">
        <f t="shared" si="1"/>
        <v>0</v>
      </c>
      <c r="AA13" s="414">
        <f t="shared" si="1"/>
        <v>0</v>
      </c>
      <c r="AB13" s="415">
        <f t="shared" si="1"/>
        <v>0</v>
      </c>
      <c r="AC13" s="415">
        <f t="shared" si="1"/>
        <v>0</v>
      </c>
      <c r="AD13" s="996"/>
      <c r="AE13" s="997"/>
      <c r="AF13" s="998"/>
    </row>
    <row r="14" spans="1:32" ht="15" customHeight="1" x14ac:dyDescent="0.2">
      <c r="A14" s="11">
        <v>110</v>
      </c>
      <c r="B14" s="277"/>
      <c r="C14" s="284"/>
      <c r="D14" s="284"/>
      <c r="E14" s="291"/>
      <c r="F14" s="1455" t="s">
        <v>390</v>
      </c>
      <c r="G14" s="1456"/>
      <c r="H14" s="1456"/>
      <c r="I14" s="1456"/>
      <c r="J14" s="1456"/>
      <c r="K14" s="1456"/>
      <c r="L14" s="1457"/>
      <c r="M14" s="698">
        <v>0</v>
      </c>
      <c r="N14" s="1307"/>
      <c r="O14" s="1308"/>
      <c r="P14" s="1308"/>
      <c r="Q14" s="1308"/>
      <c r="R14" s="1308"/>
      <c r="S14" s="1308"/>
      <c r="T14" s="1308"/>
      <c r="U14" s="1308"/>
      <c r="V14" s="1308"/>
      <c r="W14" s="1308"/>
      <c r="X14" s="1308"/>
      <c r="Y14" s="1308"/>
      <c r="Z14" s="1308"/>
      <c r="AA14" s="1308"/>
      <c r="AB14" s="1308"/>
      <c r="AC14" s="1309"/>
      <c r="AD14" s="996"/>
      <c r="AE14" s="997"/>
      <c r="AF14" s="998"/>
    </row>
    <row r="15" spans="1:32" ht="15" customHeight="1" x14ac:dyDescent="0.2">
      <c r="A15" s="11">
        <v>111</v>
      </c>
      <c r="B15" s="277"/>
      <c r="C15" s="280"/>
      <c r="D15" s="280"/>
      <c r="E15" s="281"/>
      <c r="F15" s="1458" t="s">
        <v>203</v>
      </c>
      <c r="G15" s="1459"/>
      <c r="H15" s="1459"/>
      <c r="I15" s="1459"/>
      <c r="J15" s="1459"/>
      <c r="K15" s="1459"/>
      <c r="L15" s="1460"/>
      <c r="M15" s="698">
        <v>0</v>
      </c>
      <c r="N15" s="699">
        <v>0</v>
      </c>
      <c r="O15" s="700">
        <v>0</v>
      </c>
      <c r="P15" s="701">
        <v>0</v>
      </c>
      <c r="Q15" s="702">
        <v>0</v>
      </c>
      <c r="R15" s="701">
        <v>0</v>
      </c>
      <c r="S15" s="701">
        <v>0</v>
      </c>
      <c r="T15" s="701">
        <v>0</v>
      </c>
      <c r="U15" s="701">
        <v>0</v>
      </c>
      <c r="V15" s="701">
        <v>0</v>
      </c>
      <c r="W15" s="701">
        <v>0</v>
      </c>
      <c r="X15" s="701">
        <v>0</v>
      </c>
      <c r="Y15" s="701">
        <v>0</v>
      </c>
      <c r="Z15" s="701">
        <v>0</v>
      </c>
      <c r="AA15" s="701">
        <v>0</v>
      </c>
      <c r="AB15" s="703">
        <v>0</v>
      </c>
      <c r="AC15" s="698">
        <v>0</v>
      </c>
      <c r="AD15" s="996"/>
      <c r="AE15" s="997"/>
      <c r="AF15" s="998"/>
    </row>
    <row r="16" spans="1:32" ht="15" customHeight="1" x14ac:dyDescent="0.2">
      <c r="A16" s="11">
        <v>112</v>
      </c>
      <c r="B16" s="277"/>
      <c r="C16" s="1482" t="s">
        <v>12</v>
      </c>
      <c r="D16" s="1483"/>
      <c r="E16" s="1483"/>
      <c r="F16" s="1483"/>
      <c r="G16" s="1483"/>
      <c r="H16" s="1483"/>
      <c r="I16" s="1483"/>
      <c r="J16" s="1483"/>
      <c r="K16" s="1483"/>
      <c r="L16" s="1483"/>
      <c r="M16" s="1483"/>
      <c r="N16" s="1483"/>
      <c r="O16" s="1483"/>
      <c r="P16" s="1483"/>
      <c r="Q16" s="1483"/>
      <c r="R16" s="1483"/>
      <c r="S16" s="1483"/>
      <c r="T16" s="1483"/>
      <c r="U16" s="1483"/>
      <c r="V16" s="1483"/>
      <c r="W16" s="1483"/>
      <c r="X16" s="1483"/>
      <c r="Y16" s="1483"/>
      <c r="Z16" s="1483"/>
      <c r="AA16" s="1483"/>
      <c r="AB16" s="1483"/>
      <c r="AC16" s="1483"/>
      <c r="AD16" s="1483"/>
      <c r="AE16" s="1483"/>
      <c r="AF16" s="1484"/>
    </row>
    <row r="17" spans="1:32" ht="15" customHeight="1" x14ac:dyDescent="0.2">
      <c r="A17" s="11">
        <v>113</v>
      </c>
      <c r="B17" s="277"/>
      <c r="C17" s="278"/>
      <c r="D17" s="1485" t="s">
        <v>64</v>
      </c>
      <c r="E17" s="1641"/>
      <c r="F17" s="1641"/>
      <c r="G17" s="1641"/>
      <c r="H17" s="1641"/>
      <c r="I17" s="1641"/>
      <c r="J17" s="1641"/>
      <c r="K17" s="1641"/>
      <c r="L17" s="1641"/>
      <c r="M17" s="1486"/>
      <c r="N17" s="1486"/>
      <c r="O17" s="1486"/>
      <c r="P17" s="1486"/>
      <c r="Q17" s="1486"/>
      <c r="R17" s="1486"/>
      <c r="S17" s="1486"/>
      <c r="T17" s="1486"/>
      <c r="U17" s="1486"/>
      <c r="V17" s="1486"/>
      <c r="W17" s="1486"/>
      <c r="X17" s="1486"/>
      <c r="Y17" s="1486"/>
      <c r="Z17" s="1486"/>
      <c r="AA17" s="1486"/>
      <c r="AB17" s="1486"/>
      <c r="AC17" s="1486"/>
      <c r="AD17" s="1486"/>
      <c r="AE17" s="1486"/>
      <c r="AF17" s="1486"/>
    </row>
    <row r="18" spans="1:32" ht="15" customHeight="1" x14ac:dyDescent="0.2">
      <c r="A18" s="11">
        <v>114</v>
      </c>
      <c r="B18" s="277"/>
      <c r="C18" s="278"/>
      <c r="D18" s="278"/>
      <c r="E18" s="1452" t="s">
        <v>66</v>
      </c>
      <c r="F18" s="1453"/>
      <c r="G18" s="1453"/>
      <c r="H18" s="1453"/>
      <c r="I18" s="1453"/>
      <c r="J18" s="1453"/>
      <c r="K18" s="1453"/>
      <c r="L18" s="1454"/>
      <c r="M18" s="407">
        <f>SUM(M19:M22)</f>
        <v>0</v>
      </c>
      <c r="N18" s="410">
        <f t="shared" ref="N18:AC18" si="2">SUBTOTAL(9,N19:N22)</f>
        <v>0</v>
      </c>
      <c r="O18" s="414">
        <f t="shared" si="2"/>
        <v>0</v>
      </c>
      <c r="P18" s="413">
        <f t="shared" si="2"/>
        <v>0</v>
      </c>
      <c r="Q18" s="411">
        <f t="shared" si="2"/>
        <v>0</v>
      </c>
      <c r="R18" s="414">
        <f t="shared" si="2"/>
        <v>0</v>
      </c>
      <c r="S18" s="414">
        <f t="shared" si="2"/>
        <v>0</v>
      </c>
      <c r="T18" s="414">
        <f t="shared" si="2"/>
        <v>0</v>
      </c>
      <c r="U18" s="414">
        <f t="shared" si="2"/>
        <v>0</v>
      </c>
      <c r="V18" s="414">
        <f t="shared" si="2"/>
        <v>0</v>
      </c>
      <c r="W18" s="414">
        <f t="shared" si="2"/>
        <v>0</v>
      </c>
      <c r="X18" s="414">
        <f t="shared" si="2"/>
        <v>0</v>
      </c>
      <c r="Y18" s="414">
        <f t="shared" si="2"/>
        <v>0</v>
      </c>
      <c r="Z18" s="414">
        <f t="shared" si="2"/>
        <v>0</v>
      </c>
      <c r="AA18" s="414">
        <f t="shared" si="2"/>
        <v>0</v>
      </c>
      <c r="AB18" s="424">
        <f t="shared" si="2"/>
        <v>0</v>
      </c>
      <c r="AC18" s="407">
        <f t="shared" si="2"/>
        <v>0</v>
      </c>
      <c r="AD18" s="996"/>
      <c r="AE18" s="997"/>
      <c r="AF18" s="998"/>
    </row>
    <row r="19" spans="1:32" ht="15" customHeight="1" x14ac:dyDescent="0.2">
      <c r="A19" s="11">
        <v>115</v>
      </c>
      <c r="B19" s="277"/>
      <c r="C19" s="278"/>
      <c r="D19" s="278"/>
      <c r="E19" s="279"/>
      <c r="F19" s="1455" t="s">
        <v>65</v>
      </c>
      <c r="G19" s="1456"/>
      <c r="H19" s="1456"/>
      <c r="I19" s="1456"/>
      <c r="J19" s="1456"/>
      <c r="K19" s="1456"/>
      <c r="L19" s="1457"/>
      <c r="M19" s="698"/>
      <c r="N19" s="704">
        <v>0</v>
      </c>
      <c r="O19" s="700">
        <v>0</v>
      </c>
      <c r="P19" s="701">
        <v>0</v>
      </c>
      <c r="Q19" s="702">
        <v>0</v>
      </c>
      <c r="R19" s="701">
        <v>0</v>
      </c>
      <c r="S19" s="701">
        <v>0</v>
      </c>
      <c r="T19" s="701">
        <v>0</v>
      </c>
      <c r="U19" s="701">
        <v>0</v>
      </c>
      <c r="V19" s="701">
        <v>0</v>
      </c>
      <c r="W19" s="701">
        <v>0</v>
      </c>
      <c r="X19" s="701">
        <v>0</v>
      </c>
      <c r="Y19" s="701">
        <v>0</v>
      </c>
      <c r="Z19" s="701">
        <v>0</v>
      </c>
      <c r="AA19" s="701">
        <v>0</v>
      </c>
      <c r="AB19" s="703">
        <v>0</v>
      </c>
      <c r="AC19" s="698">
        <v>0</v>
      </c>
      <c r="AD19" s="996"/>
      <c r="AE19" s="997"/>
      <c r="AF19" s="998"/>
    </row>
    <row r="20" spans="1:32" ht="15" customHeight="1" x14ac:dyDescent="0.2">
      <c r="A20" s="11">
        <v>116</v>
      </c>
      <c r="B20" s="277"/>
      <c r="C20" s="278"/>
      <c r="D20" s="278"/>
      <c r="E20" s="279"/>
      <c r="F20" s="1449" t="s">
        <v>68</v>
      </c>
      <c r="G20" s="1450"/>
      <c r="H20" s="1450"/>
      <c r="I20" s="1450"/>
      <c r="J20" s="1450"/>
      <c r="K20" s="1450"/>
      <c r="L20" s="1451"/>
      <c r="M20" s="698">
        <v>0</v>
      </c>
      <c r="N20" s="704">
        <v>0</v>
      </c>
      <c r="O20" s="700">
        <v>0</v>
      </c>
      <c r="P20" s="701">
        <v>0</v>
      </c>
      <c r="Q20" s="702">
        <v>0</v>
      </c>
      <c r="R20" s="701">
        <v>0</v>
      </c>
      <c r="S20" s="701">
        <v>0</v>
      </c>
      <c r="T20" s="701">
        <v>0</v>
      </c>
      <c r="U20" s="701">
        <v>0</v>
      </c>
      <c r="V20" s="701">
        <v>0</v>
      </c>
      <c r="W20" s="701">
        <v>0</v>
      </c>
      <c r="X20" s="701">
        <v>0</v>
      </c>
      <c r="Y20" s="701">
        <v>0</v>
      </c>
      <c r="Z20" s="701">
        <v>0</v>
      </c>
      <c r="AA20" s="701">
        <v>0</v>
      </c>
      <c r="AB20" s="703"/>
      <c r="AC20" s="698">
        <v>0</v>
      </c>
      <c r="AD20" s="996"/>
      <c r="AE20" s="997"/>
      <c r="AF20" s="998"/>
    </row>
    <row r="21" spans="1:32" ht="15" customHeight="1" x14ac:dyDescent="0.2">
      <c r="A21" s="11">
        <v>117</v>
      </c>
      <c r="B21" s="277"/>
      <c r="C21" s="280"/>
      <c r="D21" s="280"/>
      <c r="E21" s="281"/>
      <c r="F21" s="1449" t="s">
        <v>537</v>
      </c>
      <c r="G21" s="1450"/>
      <c r="H21" s="1450"/>
      <c r="I21" s="1450"/>
      <c r="J21" s="1450"/>
      <c r="K21" s="1450"/>
      <c r="L21" s="1451"/>
      <c r="M21" s="698">
        <v>0</v>
      </c>
      <c r="N21" s="704">
        <v>0</v>
      </c>
      <c r="O21" s="700">
        <v>0</v>
      </c>
      <c r="P21" s="701">
        <v>0</v>
      </c>
      <c r="Q21" s="702">
        <v>0</v>
      </c>
      <c r="R21" s="701">
        <v>0</v>
      </c>
      <c r="S21" s="701">
        <v>0</v>
      </c>
      <c r="T21" s="701">
        <v>0</v>
      </c>
      <c r="U21" s="701">
        <v>0</v>
      </c>
      <c r="V21" s="701">
        <v>0</v>
      </c>
      <c r="W21" s="701">
        <v>0</v>
      </c>
      <c r="X21" s="701">
        <v>0</v>
      </c>
      <c r="Y21" s="701">
        <v>0</v>
      </c>
      <c r="Z21" s="701">
        <v>0</v>
      </c>
      <c r="AA21" s="701">
        <v>0</v>
      </c>
      <c r="AB21" s="703">
        <v>0</v>
      </c>
      <c r="AC21" s="698">
        <v>0</v>
      </c>
      <c r="AD21" s="996"/>
      <c r="AE21" s="997"/>
      <c r="AF21" s="998"/>
    </row>
    <row r="22" spans="1:32" s="3" customFormat="1" ht="27.75" customHeight="1" x14ac:dyDescent="0.2">
      <c r="A22" s="11">
        <v>118</v>
      </c>
      <c r="B22" s="277"/>
      <c r="C22" s="278"/>
      <c r="D22" s="278"/>
      <c r="E22" s="282"/>
      <c r="F22" s="1458" t="s">
        <v>532</v>
      </c>
      <c r="G22" s="1459"/>
      <c r="H22" s="1459"/>
      <c r="I22" s="1459"/>
      <c r="J22" s="1459"/>
      <c r="K22" s="1459"/>
      <c r="L22" s="1460"/>
      <c r="M22" s="698">
        <v>0</v>
      </c>
      <c r="N22" s="704">
        <v>0</v>
      </c>
      <c r="O22" s="700">
        <v>0</v>
      </c>
      <c r="P22" s="701">
        <v>0</v>
      </c>
      <c r="Q22" s="702">
        <v>0</v>
      </c>
      <c r="R22" s="701">
        <v>0</v>
      </c>
      <c r="S22" s="701">
        <v>0</v>
      </c>
      <c r="T22" s="701">
        <v>0</v>
      </c>
      <c r="U22" s="701">
        <v>0</v>
      </c>
      <c r="V22" s="701">
        <v>0</v>
      </c>
      <c r="W22" s="701">
        <v>0</v>
      </c>
      <c r="X22" s="701">
        <v>0</v>
      </c>
      <c r="Y22" s="701">
        <v>0</v>
      </c>
      <c r="Z22" s="701">
        <v>0</v>
      </c>
      <c r="AA22" s="701">
        <v>0</v>
      </c>
      <c r="AB22" s="703">
        <v>0</v>
      </c>
      <c r="AC22" s="698">
        <v>0</v>
      </c>
      <c r="AD22" s="996"/>
      <c r="AE22" s="997"/>
      <c r="AF22" s="998"/>
    </row>
    <row r="23" spans="1:32" ht="15" customHeight="1" x14ac:dyDescent="0.2">
      <c r="A23" s="11">
        <v>119</v>
      </c>
      <c r="B23" s="277"/>
      <c r="C23" s="283"/>
      <c r="D23" s="283"/>
      <c r="E23" s="1452" t="s">
        <v>67</v>
      </c>
      <c r="F23" s="1453"/>
      <c r="G23" s="1453"/>
      <c r="H23" s="1453"/>
      <c r="I23" s="1453"/>
      <c r="J23" s="1453"/>
      <c r="K23" s="1453"/>
      <c r="L23" s="1454"/>
      <c r="M23" s="407">
        <f>SUM(M24:M27)</f>
        <v>0</v>
      </c>
      <c r="N23" s="410">
        <f t="shared" ref="N23:AC23" si="3">SUBTOTAL(9,N24:N27)</f>
        <v>0</v>
      </c>
      <c r="O23" s="414">
        <f t="shared" si="3"/>
        <v>0</v>
      </c>
      <c r="P23" s="413">
        <f t="shared" si="3"/>
        <v>0</v>
      </c>
      <c r="Q23" s="411">
        <f t="shared" si="3"/>
        <v>0</v>
      </c>
      <c r="R23" s="414">
        <f t="shared" si="3"/>
        <v>0</v>
      </c>
      <c r="S23" s="414">
        <f t="shared" si="3"/>
        <v>0</v>
      </c>
      <c r="T23" s="414">
        <f t="shared" si="3"/>
        <v>0</v>
      </c>
      <c r="U23" s="414">
        <f t="shared" si="3"/>
        <v>0</v>
      </c>
      <c r="V23" s="414">
        <f t="shared" si="3"/>
        <v>0</v>
      </c>
      <c r="W23" s="414">
        <f t="shared" si="3"/>
        <v>0</v>
      </c>
      <c r="X23" s="414">
        <f t="shared" si="3"/>
        <v>0</v>
      </c>
      <c r="Y23" s="414">
        <f t="shared" si="3"/>
        <v>0</v>
      </c>
      <c r="Z23" s="414">
        <f t="shared" si="3"/>
        <v>0</v>
      </c>
      <c r="AA23" s="414">
        <f t="shared" si="3"/>
        <v>0</v>
      </c>
      <c r="AB23" s="424">
        <f t="shared" si="3"/>
        <v>0</v>
      </c>
      <c r="AC23" s="407">
        <f t="shared" si="3"/>
        <v>0</v>
      </c>
      <c r="AD23" s="996"/>
      <c r="AE23" s="997"/>
      <c r="AF23" s="998"/>
    </row>
    <row r="24" spans="1:32" ht="15" customHeight="1" x14ac:dyDescent="0.2">
      <c r="A24" s="11">
        <v>120</v>
      </c>
      <c r="B24" s="277"/>
      <c r="C24" s="284"/>
      <c r="D24" s="284"/>
      <c r="E24" s="284"/>
      <c r="F24" s="1455" t="s">
        <v>65</v>
      </c>
      <c r="G24" s="1456"/>
      <c r="H24" s="1456"/>
      <c r="I24" s="1456"/>
      <c r="J24" s="1456"/>
      <c r="K24" s="1456"/>
      <c r="L24" s="1457"/>
      <c r="M24" s="698">
        <v>0</v>
      </c>
      <c r="N24" s="704">
        <v>0</v>
      </c>
      <c r="O24" s="700">
        <v>0</v>
      </c>
      <c r="P24" s="701">
        <v>0</v>
      </c>
      <c r="Q24" s="702">
        <v>0</v>
      </c>
      <c r="R24" s="700">
        <v>0</v>
      </c>
      <c r="S24" s="701">
        <v>0</v>
      </c>
      <c r="T24" s="700">
        <v>0</v>
      </c>
      <c r="U24" s="701">
        <v>0</v>
      </c>
      <c r="V24" s="700">
        <v>0</v>
      </c>
      <c r="W24" s="701">
        <v>0</v>
      </c>
      <c r="X24" s="700">
        <v>0</v>
      </c>
      <c r="Y24" s="701">
        <v>0</v>
      </c>
      <c r="Z24" s="700">
        <v>0</v>
      </c>
      <c r="AA24" s="701">
        <v>0</v>
      </c>
      <c r="AB24" s="706">
        <v>0</v>
      </c>
      <c r="AC24" s="698">
        <v>0</v>
      </c>
      <c r="AD24" s="996"/>
      <c r="AE24" s="997"/>
      <c r="AF24" s="998"/>
    </row>
    <row r="25" spans="1:32" ht="15" customHeight="1" x14ac:dyDescent="0.2">
      <c r="A25" s="11">
        <v>121</v>
      </c>
      <c r="B25" s="277"/>
      <c r="C25" s="284"/>
      <c r="D25" s="284"/>
      <c r="E25" s="284"/>
      <c r="F25" s="1449" t="s">
        <v>68</v>
      </c>
      <c r="G25" s="1450"/>
      <c r="H25" s="1450"/>
      <c r="I25" s="1450"/>
      <c r="J25" s="1450"/>
      <c r="K25" s="1450"/>
      <c r="L25" s="1451"/>
      <c r="M25" s="698">
        <v>0</v>
      </c>
      <c r="N25" s="704">
        <v>0</v>
      </c>
      <c r="O25" s="700">
        <v>0</v>
      </c>
      <c r="P25" s="701">
        <v>0</v>
      </c>
      <c r="Q25" s="702">
        <v>0</v>
      </c>
      <c r="R25" s="700">
        <v>0</v>
      </c>
      <c r="S25" s="701">
        <v>0</v>
      </c>
      <c r="T25" s="700">
        <v>0</v>
      </c>
      <c r="U25" s="701">
        <v>0</v>
      </c>
      <c r="V25" s="700">
        <v>0</v>
      </c>
      <c r="W25" s="701">
        <v>0</v>
      </c>
      <c r="X25" s="700">
        <v>0</v>
      </c>
      <c r="Y25" s="701">
        <v>0</v>
      </c>
      <c r="Z25" s="700">
        <v>0</v>
      </c>
      <c r="AA25" s="701">
        <v>0</v>
      </c>
      <c r="AB25" s="706">
        <v>0</v>
      </c>
      <c r="AC25" s="698">
        <v>0</v>
      </c>
      <c r="AD25" s="996"/>
      <c r="AE25" s="997"/>
      <c r="AF25" s="998"/>
    </row>
    <row r="26" spans="1:32" ht="15" customHeight="1" x14ac:dyDescent="0.2">
      <c r="A26" s="11">
        <v>122</v>
      </c>
      <c r="B26" s="277"/>
      <c r="C26" s="285"/>
      <c r="D26" s="285"/>
      <c r="E26" s="285"/>
      <c r="F26" s="1449" t="s">
        <v>537</v>
      </c>
      <c r="G26" s="1450"/>
      <c r="H26" s="1450"/>
      <c r="I26" s="1450"/>
      <c r="J26" s="1450"/>
      <c r="K26" s="1450"/>
      <c r="L26" s="1451"/>
      <c r="M26" s="698">
        <v>0</v>
      </c>
      <c r="N26" s="704">
        <v>0</v>
      </c>
      <c r="O26" s="700">
        <v>0</v>
      </c>
      <c r="P26" s="701">
        <v>0</v>
      </c>
      <c r="Q26" s="702">
        <v>0</v>
      </c>
      <c r="R26" s="700">
        <v>0</v>
      </c>
      <c r="S26" s="701">
        <v>0</v>
      </c>
      <c r="T26" s="700">
        <v>0</v>
      </c>
      <c r="U26" s="701">
        <v>0</v>
      </c>
      <c r="V26" s="700">
        <v>0</v>
      </c>
      <c r="W26" s="701">
        <v>0</v>
      </c>
      <c r="X26" s="700">
        <v>0</v>
      </c>
      <c r="Y26" s="701">
        <v>0</v>
      </c>
      <c r="Z26" s="700">
        <v>0</v>
      </c>
      <c r="AA26" s="701">
        <v>0</v>
      </c>
      <c r="AB26" s="706">
        <v>0</v>
      </c>
      <c r="AC26" s="698">
        <v>0</v>
      </c>
      <c r="AD26" s="996"/>
      <c r="AE26" s="997"/>
      <c r="AF26" s="998"/>
    </row>
    <row r="27" spans="1:32" ht="27.75" customHeight="1" x14ac:dyDescent="0.2">
      <c r="A27" s="11">
        <v>123</v>
      </c>
      <c r="B27" s="277"/>
      <c r="C27" s="280"/>
      <c r="D27" s="280"/>
      <c r="E27" s="280"/>
      <c r="F27" s="1458" t="s">
        <v>532</v>
      </c>
      <c r="G27" s="1459"/>
      <c r="H27" s="1459"/>
      <c r="I27" s="1459"/>
      <c r="J27" s="1459"/>
      <c r="K27" s="1459"/>
      <c r="L27" s="1460"/>
      <c r="M27" s="698">
        <v>0</v>
      </c>
      <c r="N27" s="704">
        <v>0</v>
      </c>
      <c r="O27" s="700">
        <v>0</v>
      </c>
      <c r="P27" s="701">
        <v>0</v>
      </c>
      <c r="Q27" s="702">
        <v>0</v>
      </c>
      <c r="R27" s="700">
        <v>0</v>
      </c>
      <c r="S27" s="701">
        <v>0</v>
      </c>
      <c r="T27" s="700">
        <v>0</v>
      </c>
      <c r="U27" s="701">
        <v>0</v>
      </c>
      <c r="V27" s="700">
        <v>0</v>
      </c>
      <c r="W27" s="701">
        <v>0</v>
      </c>
      <c r="X27" s="700">
        <v>0</v>
      </c>
      <c r="Y27" s="701">
        <v>0</v>
      </c>
      <c r="Z27" s="700">
        <v>0</v>
      </c>
      <c r="AA27" s="701">
        <v>0</v>
      </c>
      <c r="AB27" s="706">
        <v>0</v>
      </c>
      <c r="AC27" s="698">
        <v>0</v>
      </c>
      <c r="AD27" s="996"/>
      <c r="AE27" s="997"/>
      <c r="AF27" s="998"/>
    </row>
    <row r="28" spans="1:32" ht="15" customHeight="1" x14ac:dyDescent="0.2">
      <c r="A28" s="11">
        <v>124</v>
      </c>
      <c r="B28" s="277"/>
      <c r="C28" s="285"/>
      <c r="D28" s="285"/>
      <c r="E28" s="1452" t="s">
        <v>556</v>
      </c>
      <c r="F28" s="1453"/>
      <c r="G28" s="1453"/>
      <c r="H28" s="1453"/>
      <c r="I28" s="1453"/>
      <c r="J28" s="1453"/>
      <c r="K28" s="1453"/>
      <c r="L28" s="1454"/>
      <c r="M28" s="407">
        <f>SUM(M29:M32)</f>
        <v>0</v>
      </c>
      <c r="N28" s="410">
        <f t="shared" ref="N28:AC28" si="4">SUBTOTAL(9,N29:N32)</f>
        <v>0</v>
      </c>
      <c r="O28" s="414">
        <f t="shared" si="4"/>
        <v>0</v>
      </c>
      <c r="P28" s="413">
        <f t="shared" si="4"/>
        <v>0</v>
      </c>
      <c r="Q28" s="411">
        <f t="shared" si="4"/>
        <v>0</v>
      </c>
      <c r="R28" s="414">
        <f t="shared" si="4"/>
        <v>0</v>
      </c>
      <c r="S28" s="414">
        <f t="shared" si="4"/>
        <v>0</v>
      </c>
      <c r="T28" s="414">
        <f t="shared" si="4"/>
        <v>0</v>
      </c>
      <c r="U28" s="414">
        <f t="shared" si="4"/>
        <v>0</v>
      </c>
      <c r="V28" s="414">
        <f t="shared" si="4"/>
        <v>0</v>
      </c>
      <c r="W28" s="414">
        <f t="shared" si="4"/>
        <v>0</v>
      </c>
      <c r="X28" s="414">
        <f t="shared" si="4"/>
        <v>0</v>
      </c>
      <c r="Y28" s="414">
        <f t="shared" si="4"/>
        <v>0</v>
      </c>
      <c r="Z28" s="414">
        <f t="shared" si="4"/>
        <v>0</v>
      </c>
      <c r="AA28" s="414">
        <f t="shared" si="4"/>
        <v>0</v>
      </c>
      <c r="AB28" s="424">
        <f t="shared" si="4"/>
        <v>0</v>
      </c>
      <c r="AC28" s="407">
        <f t="shared" si="4"/>
        <v>0</v>
      </c>
      <c r="AD28" s="996"/>
      <c r="AE28" s="997"/>
      <c r="AF28" s="998"/>
    </row>
    <row r="29" spans="1:32" ht="15" customHeight="1" x14ac:dyDescent="0.2">
      <c r="A29" s="11">
        <v>125</v>
      </c>
      <c r="B29" s="277"/>
      <c r="C29" s="284"/>
      <c r="D29" s="284"/>
      <c r="E29" s="284"/>
      <c r="F29" s="1455" t="s">
        <v>65</v>
      </c>
      <c r="G29" s="1456"/>
      <c r="H29" s="1456"/>
      <c r="I29" s="1456"/>
      <c r="J29" s="1456"/>
      <c r="K29" s="1456"/>
      <c r="L29" s="1457"/>
      <c r="M29" s="698">
        <v>0</v>
      </c>
      <c r="N29" s="704">
        <v>0</v>
      </c>
      <c r="O29" s="700">
        <v>0</v>
      </c>
      <c r="P29" s="701">
        <v>0</v>
      </c>
      <c r="Q29" s="702">
        <v>0</v>
      </c>
      <c r="R29" s="700">
        <v>0</v>
      </c>
      <c r="S29" s="701">
        <v>0</v>
      </c>
      <c r="T29" s="700">
        <v>0</v>
      </c>
      <c r="U29" s="701">
        <v>0</v>
      </c>
      <c r="V29" s="700">
        <v>0</v>
      </c>
      <c r="W29" s="701">
        <v>0</v>
      </c>
      <c r="X29" s="700">
        <v>0</v>
      </c>
      <c r="Y29" s="701">
        <v>0</v>
      </c>
      <c r="Z29" s="700">
        <v>0</v>
      </c>
      <c r="AA29" s="701">
        <v>0</v>
      </c>
      <c r="AB29" s="706">
        <v>0</v>
      </c>
      <c r="AC29" s="698">
        <v>0</v>
      </c>
      <c r="AD29" s="996"/>
      <c r="AE29" s="997"/>
      <c r="AF29" s="998"/>
    </row>
    <row r="30" spans="1:32" ht="15" customHeight="1" x14ac:dyDescent="0.2">
      <c r="A30" s="11">
        <v>126</v>
      </c>
      <c r="B30" s="277"/>
      <c r="C30" s="286"/>
      <c r="D30" s="286"/>
      <c r="E30" s="286"/>
      <c r="F30" s="1449" t="s">
        <v>68</v>
      </c>
      <c r="G30" s="1450"/>
      <c r="H30" s="1450"/>
      <c r="I30" s="1450"/>
      <c r="J30" s="1450"/>
      <c r="K30" s="1450"/>
      <c r="L30" s="1451"/>
      <c r="M30" s="698">
        <v>0</v>
      </c>
      <c r="N30" s="704">
        <v>0</v>
      </c>
      <c r="O30" s="700">
        <v>0</v>
      </c>
      <c r="P30" s="701">
        <v>0</v>
      </c>
      <c r="Q30" s="702">
        <v>0</v>
      </c>
      <c r="R30" s="700">
        <v>0</v>
      </c>
      <c r="S30" s="701">
        <v>0</v>
      </c>
      <c r="T30" s="700">
        <v>0</v>
      </c>
      <c r="U30" s="701">
        <v>0</v>
      </c>
      <c r="V30" s="700">
        <v>0</v>
      </c>
      <c r="W30" s="701">
        <v>0</v>
      </c>
      <c r="X30" s="700">
        <v>0</v>
      </c>
      <c r="Y30" s="701">
        <v>0</v>
      </c>
      <c r="Z30" s="700">
        <v>0</v>
      </c>
      <c r="AA30" s="701">
        <v>0</v>
      </c>
      <c r="AB30" s="706">
        <v>0</v>
      </c>
      <c r="AC30" s="698">
        <v>0</v>
      </c>
      <c r="AD30" s="996"/>
      <c r="AE30" s="997"/>
      <c r="AF30" s="998"/>
    </row>
    <row r="31" spans="1:32" ht="15" customHeight="1" x14ac:dyDescent="0.2">
      <c r="A31" s="11">
        <v>127</v>
      </c>
      <c r="B31" s="277"/>
      <c r="C31" s="286"/>
      <c r="D31" s="286"/>
      <c r="E31" s="286"/>
      <c r="F31" s="1449" t="s">
        <v>537</v>
      </c>
      <c r="G31" s="1450"/>
      <c r="H31" s="1450"/>
      <c r="I31" s="1450"/>
      <c r="J31" s="1450"/>
      <c r="K31" s="1450"/>
      <c r="L31" s="1451"/>
      <c r="M31" s="698">
        <v>0</v>
      </c>
      <c r="N31" s="704">
        <v>0</v>
      </c>
      <c r="O31" s="700">
        <v>0</v>
      </c>
      <c r="P31" s="701">
        <v>0</v>
      </c>
      <c r="Q31" s="702">
        <v>0</v>
      </c>
      <c r="R31" s="700">
        <v>0</v>
      </c>
      <c r="S31" s="701">
        <v>0</v>
      </c>
      <c r="T31" s="700">
        <v>0</v>
      </c>
      <c r="U31" s="701">
        <v>0</v>
      </c>
      <c r="V31" s="700">
        <v>0</v>
      </c>
      <c r="W31" s="701">
        <v>0</v>
      </c>
      <c r="X31" s="700">
        <v>0</v>
      </c>
      <c r="Y31" s="701">
        <v>0</v>
      </c>
      <c r="Z31" s="700">
        <v>0</v>
      </c>
      <c r="AA31" s="701">
        <v>0</v>
      </c>
      <c r="AB31" s="706">
        <v>0</v>
      </c>
      <c r="AC31" s="698">
        <v>0</v>
      </c>
      <c r="AD31" s="996"/>
      <c r="AE31" s="997"/>
      <c r="AF31" s="998"/>
    </row>
    <row r="32" spans="1:32" ht="27.75" customHeight="1" x14ac:dyDescent="0.2">
      <c r="A32" s="11">
        <v>128</v>
      </c>
      <c r="B32" s="277"/>
      <c r="C32" s="287"/>
      <c r="D32" s="287"/>
      <c r="E32" s="287"/>
      <c r="F32" s="1449" t="s">
        <v>532</v>
      </c>
      <c r="G32" s="1450"/>
      <c r="H32" s="1450"/>
      <c r="I32" s="1450"/>
      <c r="J32" s="1450"/>
      <c r="K32" s="1450"/>
      <c r="L32" s="1451"/>
      <c r="M32" s="698">
        <v>0</v>
      </c>
      <c r="N32" s="704">
        <v>0</v>
      </c>
      <c r="O32" s="700">
        <v>0</v>
      </c>
      <c r="P32" s="701">
        <v>0</v>
      </c>
      <c r="Q32" s="702">
        <v>0</v>
      </c>
      <c r="R32" s="700">
        <v>0</v>
      </c>
      <c r="S32" s="701">
        <v>0</v>
      </c>
      <c r="T32" s="700">
        <v>0</v>
      </c>
      <c r="U32" s="701">
        <v>0</v>
      </c>
      <c r="V32" s="700">
        <v>0</v>
      </c>
      <c r="W32" s="701">
        <v>0</v>
      </c>
      <c r="X32" s="700">
        <v>0</v>
      </c>
      <c r="Y32" s="701">
        <v>0</v>
      </c>
      <c r="Z32" s="700">
        <v>0</v>
      </c>
      <c r="AA32" s="701">
        <v>0</v>
      </c>
      <c r="AB32" s="706">
        <v>0</v>
      </c>
      <c r="AC32" s="698">
        <v>0</v>
      </c>
      <c r="AD32" s="996"/>
      <c r="AE32" s="997"/>
      <c r="AF32" s="998"/>
    </row>
    <row r="33" spans="1:32" ht="15" customHeight="1" x14ac:dyDescent="0.2">
      <c r="A33" s="11">
        <v>129</v>
      </c>
      <c r="B33" s="277"/>
      <c r="C33" s="287"/>
      <c r="D33" s="1485" t="s">
        <v>13</v>
      </c>
      <c r="E33" s="1486"/>
      <c r="F33" s="1486"/>
      <c r="G33" s="1486"/>
      <c r="H33" s="1486"/>
      <c r="I33" s="1486"/>
      <c r="J33" s="1486"/>
      <c r="K33" s="1486"/>
      <c r="L33" s="1486"/>
      <c r="M33" s="1486"/>
      <c r="N33" s="1486"/>
      <c r="O33" s="1486"/>
      <c r="P33" s="1486"/>
      <c r="Q33" s="1486"/>
      <c r="R33" s="1486"/>
      <c r="S33" s="1486"/>
      <c r="T33" s="1486"/>
      <c r="U33" s="1486"/>
      <c r="V33" s="1486"/>
      <c r="W33" s="1486"/>
      <c r="X33" s="1486"/>
      <c r="Y33" s="1486"/>
      <c r="Z33" s="1486"/>
      <c r="AA33" s="1486"/>
      <c r="AB33" s="1486"/>
      <c r="AC33" s="1486"/>
      <c r="AD33" s="1486"/>
      <c r="AE33" s="1486"/>
      <c r="AF33" s="1487"/>
    </row>
    <row r="34" spans="1:32" ht="15" customHeight="1" x14ac:dyDescent="0.2">
      <c r="A34" s="11">
        <v>130</v>
      </c>
      <c r="B34" s="277"/>
      <c r="C34" s="287"/>
      <c r="D34" s="287"/>
      <c r="E34" s="1452" t="s">
        <v>14</v>
      </c>
      <c r="F34" s="1453"/>
      <c r="G34" s="1453"/>
      <c r="H34" s="1453"/>
      <c r="I34" s="1453"/>
      <c r="J34" s="1453"/>
      <c r="K34" s="1453"/>
      <c r="L34" s="1454"/>
      <c r="M34" s="407">
        <f>SUM(M35:M37)</f>
        <v>0</v>
      </c>
      <c r="N34" s="410">
        <f t="shared" ref="N34:AC34" si="5">SUBTOTAL(9,N35:N37)</f>
        <v>0</v>
      </c>
      <c r="O34" s="414">
        <f t="shared" si="5"/>
        <v>0</v>
      </c>
      <c r="P34" s="413">
        <f t="shared" si="5"/>
        <v>0</v>
      </c>
      <c r="Q34" s="411">
        <f t="shared" si="5"/>
        <v>0</v>
      </c>
      <c r="R34" s="414">
        <f t="shared" si="5"/>
        <v>0</v>
      </c>
      <c r="S34" s="414">
        <f t="shared" si="5"/>
        <v>0</v>
      </c>
      <c r="T34" s="414">
        <f t="shared" si="5"/>
        <v>0</v>
      </c>
      <c r="U34" s="414">
        <f t="shared" si="5"/>
        <v>0</v>
      </c>
      <c r="V34" s="414">
        <f t="shared" si="5"/>
        <v>0</v>
      </c>
      <c r="W34" s="414">
        <f t="shared" si="5"/>
        <v>0</v>
      </c>
      <c r="X34" s="414">
        <f t="shared" si="5"/>
        <v>0</v>
      </c>
      <c r="Y34" s="414">
        <f t="shared" si="5"/>
        <v>0</v>
      </c>
      <c r="Z34" s="414">
        <f t="shared" si="5"/>
        <v>0</v>
      </c>
      <c r="AA34" s="414">
        <f t="shared" si="5"/>
        <v>0</v>
      </c>
      <c r="AB34" s="424">
        <f t="shared" si="5"/>
        <v>0</v>
      </c>
      <c r="AC34" s="407">
        <f t="shared" si="5"/>
        <v>0</v>
      </c>
      <c r="AD34" s="996"/>
      <c r="AE34" s="997"/>
      <c r="AF34" s="998"/>
    </row>
    <row r="35" spans="1:32" ht="15" customHeight="1" x14ac:dyDescent="0.2">
      <c r="A35" s="11">
        <v>131</v>
      </c>
      <c r="B35" s="277"/>
      <c r="C35" s="287"/>
      <c r="D35" s="287"/>
      <c r="E35" s="288"/>
      <c r="F35" s="1455" t="s">
        <v>112</v>
      </c>
      <c r="G35" s="1456"/>
      <c r="H35" s="1456"/>
      <c r="I35" s="1456"/>
      <c r="J35" s="1456"/>
      <c r="K35" s="1456"/>
      <c r="L35" s="1457"/>
      <c r="M35" s="698">
        <v>0</v>
      </c>
      <c r="N35" s="704">
        <v>0</v>
      </c>
      <c r="O35" s="700">
        <v>0</v>
      </c>
      <c r="P35" s="701">
        <v>0</v>
      </c>
      <c r="Q35" s="702">
        <v>0</v>
      </c>
      <c r="R35" s="700">
        <v>0</v>
      </c>
      <c r="S35" s="701">
        <v>0</v>
      </c>
      <c r="T35" s="700">
        <v>0</v>
      </c>
      <c r="U35" s="701">
        <v>0</v>
      </c>
      <c r="V35" s="700">
        <v>0</v>
      </c>
      <c r="W35" s="701">
        <v>0</v>
      </c>
      <c r="X35" s="700">
        <v>0</v>
      </c>
      <c r="Y35" s="701">
        <v>0</v>
      </c>
      <c r="Z35" s="700">
        <v>0</v>
      </c>
      <c r="AA35" s="701">
        <v>0</v>
      </c>
      <c r="AB35" s="706">
        <v>0</v>
      </c>
      <c r="AC35" s="698">
        <v>0</v>
      </c>
      <c r="AD35" s="996"/>
      <c r="AE35" s="997"/>
      <c r="AF35" s="998"/>
    </row>
    <row r="36" spans="1:32" ht="15" customHeight="1" x14ac:dyDescent="0.2">
      <c r="A36" s="11">
        <v>132</v>
      </c>
      <c r="B36" s="277"/>
      <c r="C36" s="287"/>
      <c r="D36" s="287"/>
      <c r="E36" s="288"/>
      <c r="F36" s="1449" t="s">
        <v>113</v>
      </c>
      <c r="G36" s="1450"/>
      <c r="H36" s="1450"/>
      <c r="I36" s="1450"/>
      <c r="J36" s="1450"/>
      <c r="K36" s="1450"/>
      <c r="L36" s="1451"/>
      <c r="M36" s="698">
        <v>0</v>
      </c>
      <c r="N36" s="704">
        <v>0</v>
      </c>
      <c r="O36" s="700">
        <v>0</v>
      </c>
      <c r="P36" s="701">
        <v>0</v>
      </c>
      <c r="Q36" s="702">
        <v>0</v>
      </c>
      <c r="R36" s="700">
        <v>0</v>
      </c>
      <c r="S36" s="701">
        <v>0</v>
      </c>
      <c r="T36" s="700">
        <v>0</v>
      </c>
      <c r="U36" s="701">
        <v>0</v>
      </c>
      <c r="V36" s="700">
        <v>0</v>
      </c>
      <c r="W36" s="701">
        <v>0</v>
      </c>
      <c r="X36" s="700">
        <v>0</v>
      </c>
      <c r="Y36" s="701">
        <v>0</v>
      </c>
      <c r="Z36" s="700">
        <v>0</v>
      </c>
      <c r="AA36" s="701">
        <v>0</v>
      </c>
      <c r="AB36" s="706">
        <v>0</v>
      </c>
      <c r="AC36" s="698">
        <v>0</v>
      </c>
      <c r="AD36" s="996"/>
      <c r="AE36" s="997"/>
      <c r="AF36" s="998"/>
    </row>
    <row r="37" spans="1:32" ht="15" customHeight="1" x14ac:dyDescent="0.2">
      <c r="A37" s="11">
        <v>133</v>
      </c>
      <c r="B37" s="277"/>
      <c r="C37" s="287"/>
      <c r="D37" s="287"/>
      <c r="E37" s="288"/>
      <c r="F37" s="1458" t="s">
        <v>557</v>
      </c>
      <c r="G37" s="1459"/>
      <c r="H37" s="1459"/>
      <c r="I37" s="1459"/>
      <c r="J37" s="1459"/>
      <c r="K37" s="1459"/>
      <c r="L37" s="1460"/>
      <c r="M37" s="698">
        <v>0</v>
      </c>
      <c r="N37" s="704">
        <v>0</v>
      </c>
      <c r="O37" s="700">
        <v>0</v>
      </c>
      <c r="P37" s="701">
        <v>0</v>
      </c>
      <c r="Q37" s="702">
        <v>0</v>
      </c>
      <c r="R37" s="700">
        <v>0</v>
      </c>
      <c r="S37" s="701">
        <v>0</v>
      </c>
      <c r="T37" s="700">
        <v>0</v>
      </c>
      <c r="U37" s="701">
        <v>0</v>
      </c>
      <c r="V37" s="700">
        <v>0</v>
      </c>
      <c r="W37" s="701">
        <v>0</v>
      </c>
      <c r="X37" s="700">
        <v>0</v>
      </c>
      <c r="Y37" s="701">
        <v>0</v>
      </c>
      <c r="Z37" s="700">
        <v>0</v>
      </c>
      <c r="AA37" s="701">
        <v>0</v>
      </c>
      <c r="AB37" s="706">
        <v>0</v>
      </c>
      <c r="AC37" s="698">
        <v>0</v>
      </c>
      <c r="AD37" s="996"/>
      <c r="AE37" s="997"/>
      <c r="AF37" s="998"/>
    </row>
    <row r="38" spans="1:32" ht="15" customHeight="1" x14ac:dyDescent="0.2">
      <c r="A38" s="11">
        <v>134</v>
      </c>
      <c r="B38" s="277"/>
      <c r="C38" s="287"/>
      <c r="D38" s="287"/>
      <c r="E38" s="1452" t="s">
        <v>15</v>
      </c>
      <c r="F38" s="1453"/>
      <c r="G38" s="1453"/>
      <c r="H38" s="1453"/>
      <c r="I38" s="1453"/>
      <c r="J38" s="1453"/>
      <c r="K38" s="1453"/>
      <c r="L38" s="1454"/>
      <c r="M38" s="407">
        <f>SUM(M39:M41)</f>
        <v>0</v>
      </c>
      <c r="N38" s="410">
        <f t="shared" ref="N38:AC38" si="6">SUBTOTAL(9,N39:N41)</f>
        <v>0</v>
      </c>
      <c r="O38" s="414">
        <f t="shared" si="6"/>
        <v>0</v>
      </c>
      <c r="P38" s="413">
        <f t="shared" si="6"/>
        <v>0</v>
      </c>
      <c r="Q38" s="411">
        <f t="shared" si="6"/>
        <v>0</v>
      </c>
      <c r="R38" s="414">
        <f t="shared" si="6"/>
        <v>0</v>
      </c>
      <c r="S38" s="414">
        <f t="shared" si="6"/>
        <v>0</v>
      </c>
      <c r="T38" s="414">
        <f t="shared" si="6"/>
        <v>0</v>
      </c>
      <c r="U38" s="414">
        <f t="shared" si="6"/>
        <v>0</v>
      </c>
      <c r="V38" s="414">
        <f t="shared" si="6"/>
        <v>0</v>
      </c>
      <c r="W38" s="414">
        <f t="shared" si="6"/>
        <v>0</v>
      </c>
      <c r="X38" s="414">
        <f t="shared" si="6"/>
        <v>0</v>
      </c>
      <c r="Y38" s="414">
        <f t="shared" si="6"/>
        <v>0</v>
      </c>
      <c r="Z38" s="414">
        <f t="shared" si="6"/>
        <v>0</v>
      </c>
      <c r="AA38" s="414">
        <f t="shared" si="6"/>
        <v>0</v>
      </c>
      <c r="AB38" s="424">
        <f t="shared" si="6"/>
        <v>0</v>
      </c>
      <c r="AC38" s="407">
        <f t="shared" si="6"/>
        <v>0</v>
      </c>
      <c r="AD38" s="996"/>
      <c r="AE38" s="997"/>
      <c r="AF38" s="998"/>
    </row>
    <row r="39" spans="1:32" ht="15" customHeight="1" x14ac:dyDescent="0.2">
      <c r="A39" s="11">
        <v>135</v>
      </c>
      <c r="B39" s="277"/>
      <c r="C39" s="287"/>
      <c r="D39" s="287"/>
      <c r="E39" s="288"/>
      <c r="F39" s="1455" t="s">
        <v>109</v>
      </c>
      <c r="G39" s="1456"/>
      <c r="H39" s="1456"/>
      <c r="I39" s="1456"/>
      <c r="J39" s="1456"/>
      <c r="K39" s="1456"/>
      <c r="L39" s="1457"/>
      <c r="M39" s="698">
        <v>0</v>
      </c>
      <c r="N39" s="704">
        <v>0</v>
      </c>
      <c r="O39" s="700">
        <v>0</v>
      </c>
      <c r="P39" s="701">
        <v>0</v>
      </c>
      <c r="Q39" s="702">
        <v>0</v>
      </c>
      <c r="R39" s="700">
        <v>0</v>
      </c>
      <c r="S39" s="701">
        <v>0</v>
      </c>
      <c r="T39" s="700">
        <v>0</v>
      </c>
      <c r="U39" s="701">
        <v>0</v>
      </c>
      <c r="V39" s="700">
        <v>0</v>
      </c>
      <c r="W39" s="701">
        <v>0</v>
      </c>
      <c r="X39" s="700">
        <v>0</v>
      </c>
      <c r="Y39" s="701">
        <v>0</v>
      </c>
      <c r="Z39" s="700">
        <v>0</v>
      </c>
      <c r="AA39" s="701">
        <v>0</v>
      </c>
      <c r="AB39" s="706">
        <v>0</v>
      </c>
      <c r="AC39" s="698">
        <v>0</v>
      </c>
      <c r="AD39" s="996"/>
      <c r="AE39" s="997"/>
      <c r="AF39" s="998"/>
    </row>
    <row r="40" spans="1:32" ht="15" customHeight="1" x14ac:dyDescent="0.2">
      <c r="A40" s="11">
        <v>136</v>
      </c>
      <c r="B40" s="277"/>
      <c r="C40" s="287"/>
      <c r="D40" s="287"/>
      <c r="E40" s="288"/>
      <c r="F40" s="1449" t="s">
        <v>110</v>
      </c>
      <c r="G40" s="1450"/>
      <c r="H40" s="1450"/>
      <c r="I40" s="1450"/>
      <c r="J40" s="1450"/>
      <c r="K40" s="1450"/>
      <c r="L40" s="1451"/>
      <c r="M40" s="698">
        <v>0</v>
      </c>
      <c r="N40" s="704">
        <v>0</v>
      </c>
      <c r="O40" s="700">
        <v>0</v>
      </c>
      <c r="P40" s="701">
        <v>0</v>
      </c>
      <c r="Q40" s="702">
        <v>0</v>
      </c>
      <c r="R40" s="700">
        <v>0</v>
      </c>
      <c r="S40" s="701">
        <v>0</v>
      </c>
      <c r="T40" s="700">
        <v>0</v>
      </c>
      <c r="U40" s="701">
        <v>0</v>
      </c>
      <c r="V40" s="700">
        <v>0</v>
      </c>
      <c r="W40" s="701">
        <v>0</v>
      </c>
      <c r="X40" s="700">
        <v>0</v>
      </c>
      <c r="Y40" s="701">
        <v>0</v>
      </c>
      <c r="Z40" s="700">
        <v>0</v>
      </c>
      <c r="AA40" s="701">
        <v>0</v>
      </c>
      <c r="AB40" s="706">
        <v>0</v>
      </c>
      <c r="AC40" s="698">
        <v>0</v>
      </c>
      <c r="AD40" s="996"/>
      <c r="AE40" s="997"/>
      <c r="AF40" s="998"/>
    </row>
    <row r="41" spans="1:32" ht="15" customHeight="1" x14ac:dyDescent="0.2">
      <c r="A41" s="11">
        <v>137</v>
      </c>
      <c r="B41" s="277"/>
      <c r="C41" s="287"/>
      <c r="D41" s="287"/>
      <c r="E41" s="288"/>
      <c r="F41" s="1458" t="s">
        <v>559</v>
      </c>
      <c r="G41" s="1459"/>
      <c r="H41" s="1459"/>
      <c r="I41" s="1459"/>
      <c r="J41" s="1459"/>
      <c r="K41" s="1459"/>
      <c r="L41" s="1460"/>
      <c r="M41" s="698">
        <v>0</v>
      </c>
      <c r="N41" s="704">
        <v>0</v>
      </c>
      <c r="O41" s="700">
        <v>0</v>
      </c>
      <c r="P41" s="701">
        <v>0</v>
      </c>
      <c r="Q41" s="702">
        <v>0</v>
      </c>
      <c r="R41" s="700">
        <v>0</v>
      </c>
      <c r="S41" s="701">
        <v>0</v>
      </c>
      <c r="T41" s="700">
        <v>0</v>
      </c>
      <c r="U41" s="701">
        <v>0</v>
      </c>
      <c r="V41" s="700">
        <v>0</v>
      </c>
      <c r="W41" s="701">
        <v>0</v>
      </c>
      <c r="X41" s="700">
        <v>0</v>
      </c>
      <c r="Y41" s="701">
        <v>0</v>
      </c>
      <c r="Z41" s="700">
        <v>0</v>
      </c>
      <c r="AA41" s="701">
        <v>0</v>
      </c>
      <c r="AB41" s="706">
        <v>0</v>
      </c>
      <c r="AC41" s="698">
        <v>0</v>
      </c>
      <c r="AD41" s="996"/>
      <c r="AE41" s="997"/>
      <c r="AF41" s="998"/>
    </row>
    <row r="42" spans="1:32" ht="15" customHeight="1" x14ac:dyDescent="0.2">
      <c r="A42" s="11">
        <v>138</v>
      </c>
      <c r="B42" s="277"/>
      <c r="C42" s="287"/>
      <c r="D42" s="287"/>
      <c r="E42" s="1452" t="s">
        <v>18</v>
      </c>
      <c r="F42" s="1453"/>
      <c r="G42" s="1453"/>
      <c r="H42" s="1453"/>
      <c r="I42" s="1453"/>
      <c r="J42" s="1453"/>
      <c r="K42" s="1453"/>
      <c r="L42" s="1454"/>
      <c r="M42" s="407">
        <f>SUM(M43:M45)</f>
        <v>0</v>
      </c>
      <c r="N42" s="410">
        <f t="shared" ref="N42:AC42" si="7">SUBTOTAL(9,N43:N45)</f>
        <v>0</v>
      </c>
      <c r="O42" s="414">
        <f t="shared" si="7"/>
        <v>0</v>
      </c>
      <c r="P42" s="413">
        <f t="shared" si="7"/>
        <v>0</v>
      </c>
      <c r="Q42" s="411">
        <f t="shared" si="7"/>
        <v>0</v>
      </c>
      <c r="R42" s="414">
        <f t="shared" si="7"/>
        <v>0</v>
      </c>
      <c r="S42" s="414">
        <f t="shared" si="7"/>
        <v>0</v>
      </c>
      <c r="T42" s="414">
        <f t="shared" si="7"/>
        <v>0</v>
      </c>
      <c r="U42" s="414">
        <f t="shared" si="7"/>
        <v>0</v>
      </c>
      <c r="V42" s="414">
        <f t="shared" si="7"/>
        <v>0</v>
      </c>
      <c r="W42" s="414">
        <f t="shared" si="7"/>
        <v>0</v>
      </c>
      <c r="X42" s="414">
        <f t="shared" si="7"/>
        <v>0</v>
      </c>
      <c r="Y42" s="414">
        <f t="shared" si="7"/>
        <v>0</v>
      </c>
      <c r="Z42" s="414">
        <f t="shared" si="7"/>
        <v>0</v>
      </c>
      <c r="AA42" s="414">
        <f t="shared" si="7"/>
        <v>0</v>
      </c>
      <c r="AB42" s="424">
        <f t="shared" si="7"/>
        <v>0</v>
      </c>
      <c r="AC42" s="407">
        <f t="shared" si="7"/>
        <v>0</v>
      </c>
      <c r="AD42" s="996"/>
      <c r="AE42" s="997"/>
      <c r="AF42" s="998"/>
    </row>
    <row r="43" spans="1:32" ht="15" customHeight="1" x14ac:dyDescent="0.2">
      <c r="A43" s="11">
        <v>139</v>
      </c>
      <c r="B43" s="277"/>
      <c r="C43" s="287"/>
      <c r="D43" s="287"/>
      <c r="E43" s="288"/>
      <c r="F43" s="1455" t="s">
        <v>114</v>
      </c>
      <c r="G43" s="1456"/>
      <c r="H43" s="1456"/>
      <c r="I43" s="1456"/>
      <c r="J43" s="1456"/>
      <c r="K43" s="1456"/>
      <c r="L43" s="1457"/>
      <c r="M43" s="698">
        <v>0</v>
      </c>
      <c r="N43" s="704">
        <v>0</v>
      </c>
      <c r="O43" s="700">
        <v>0</v>
      </c>
      <c r="P43" s="701">
        <v>0</v>
      </c>
      <c r="Q43" s="702">
        <v>0</v>
      </c>
      <c r="R43" s="700">
        <v>0</v>
      </c>
      <c r="S43" s="701">
        <v>0</v>
      </c>
      <c r="T43" s="700">
        <v>0</v>
      </c>
      <c r="U43" s="701">
        <v>0</v>
      </c>
      <c r="V43" s="700">
        <v>0</v>
      </c>
      <c r="W43" s="701">
        <v>0</v>
      </c>
      <c r="X43" s="700">
        <v>0</v>
      </c>
      <c r="Y43" s="701">
        <v>0</v>
      </c>
      <c r="Z43" s="700">
        <v>0</v>
      </c>
      <c r="AA43" s="701">
        <v>0</v>
      </c>
      <c r="AB43" s="706">
        <v>0</v>
      </c>
      <c r="AC43" s="698">
        <v>0</v>
      </c>
      <c r="AD43" s="996"/>
      <c r="AE43" s="997"/>
      <c r="AF43" s="998"/>
    </row>
    <row r="44" spans="1:32" ht="15" customHeight="1" x14ac:dyDescent="0.2">
      <c r="A44" s="11">
        <v>140</v>
      </c>
      <c r="B44" s="277"/>
      <c r="C44" s="287"/>
      <c r="D44" s="287"/>
      <c r="E44" s="288"/>
      <c r="F44" s="1449" t="s">
        <v>115</v>
      </c>
      <c r="G44" s="1450"/>
      <c r="H44" s="1450"/>
      <c r="I44" s="1450"/>
      <c r="J44" s="1450"/>
      <c r="K44" s="1450"/>
      <c r="L44" s="1451"/>
      <c r="M44" s="698">
        <v>0</v>
      </c>
      <c r="N44" s="704">
        <v>0</v>
      </c>
      <c r="O44" s="700">
        <v>0</v>
      </c>
      <c r="P44" s="701">
        <v>0</v>
      </c>
      <c r="Q44" s="702">
        <v>0</v>
      </c>
      <c r="R44" s="700">
        <v>0</v>
      </c>
      <c r="S44" s="701">
        <v>0</v>
      </c>
      <c r="T44" s="700">
        <v>0</v>
      </c>
      <c r="U44" s="701">
        <v>0</v>
      </c>
      <c r="V44" s="700">
        <v>0</v>
      </c>
      <c r="W44" s="701">
        <v>0</v>
      </c>
      <c r="X44" s="700">
        <v>0</v>
      </c>
      <c r="Y44" s="701">
        <v>0</v>
      </c>
      <c r="Z44" s="700">
        <v>0</v>
      </c>
      <c r="AA44" s="701">
        <v>0</v>
      </c>
      <c r="AB44" s="706">
        <v>0</v>
      </c>
      <c r="AC44" s="698">
        <v>0</v>
      </c>
      <c r="AD44" s="996"/>
      <c r="AE44" s="997"/>
      <c r="AF44" s="998"/>
    </row>
    <row r="45" spans="1:32" ht="15" customHeight="1" x14ac:dyDescent="0.2">
      <c r="A45" s="11">
        <v>141</v>
      </c>
      <c r="B45" s="277"/>
      <c r="C45" s="287"/>
      <c r="D45" s="287"/>
      <c r="E45" s="288"/>
      <c r="F45" s="1449" t="s">
        <v>558</v>
      </c>
      <c r="G45" s="1450"/>
      <c r="H45" s="1450"/>
      <c r="I45" s="1450"/>
      <c r="J45" s="1450"/>
      <c r="K45" s="1450"/>
      <c r="L45" s="1451"/>
      <c r="M45" s="698">
        <v>0</v>
      </c>
      <c r="N45" s="704">
        <v>0</v>
      </c>
      <c r="O45" s="700">
        <v>0</v>
      </c>
      <c r="P45" s="701">
        <v>0</v>
      </c>
      <c r="Q45" s="702">
        <v>0</v>
      </c>
      <c r="R45" s="700">
        <v>0</v>
      </c>
      <c r="S45" s="701">
        <v>0</v>
      </c>
      <c r="T45" s="700">
        <v>0</v>
      </c>
      <c r="U45" s="701">
        <v>0</v>
      </c>
      <c r="V45" s="700">
        <v>0</v>
      </c>
      <c r="W45" s="701">
        <v>0</v>
      </c>
      <c r="X45" s="700">
        <v>0</v>
      </c>
      <c r="Y45" s="701">
        <v>0</v>
      </c>
      <c r="Z45" s="700">
        <v>0</v>
      </c>
      <c r="AA45" s="701">
        <v>0</v>
      </c>
      <c r="AB45" s="706">
        <v>0</v>
      </c>
      <c r="AC45" s="698">
        <v>0</v>
      </c>
      <c r="AD45" s="996"/>
      <c r="AE45" s="997"/>
      <c r="AF45" s="998"/>
    </row>
    <row r="46" spans="1:32" ht="15" customHeight="1" x14ac:dyDescent="0.2">
      <c r="A46" s="11">
        <v>142</v>
      </c>
      <c r="B46" s="277"/>
      <c r="C46" s="287"/>
      <c r="D46" s="1485" t="s">
        <v>22</v>
      </c>
      <c r="E46" s="1486"/>
      <c r="F46" s="1486"/>
      <c r="G46" s="1486"/>
      <c r="H46" s="1486"/>
      <c r="I46" s="1486"/>
      <c r="J46" s="1486"/>
      <c r="K46" s="1486"/>
      <c r="L46" s="1486"/>
      <c r="M46" s="1486"/>
      <c r="N46" s="1486"/>
      <c r="O46" s="1486"/>
      <c r="P46" s="1486"/>
      <c r="Q46" s="1486"/>
      <c r="R46" s="1486"/>
      <c r="S46" s="1486"/>
      <c r="T46" s="1486"/>
      <c r="U46" s="1486"/>
      <c r="V46" s="1486"/>
      <c r="W46" s="1486"/>
      <c r="X46" s="1486"/>
      <c r="Y46" s="1486"/>
      <c r="Z46" s="1486"/>
      <c r="AA46" s="1486"/>
      <c r="AB46" s="1486"/>
      <c r="AC46" s="1486"/>
      <c r="AD46" s="1486"/>
      <c r="AE46" s="1486"/>
      <c r="AF46" s="1487"/>
    </row>
    <row r="47" spans="1:32" ht="15" customHeight="1" x14ac:dyDescent="0.2">
      <c r="A47" s="11">
        <v>143</v>
      </c>
      <c r="B47" s="277"/>
      <c r="C47" s="287"/>
      <c r="D47" s="287"/>
      <c r="E47" s="1452" t="s">
        <v>118</v>
      </c>
      <c r="F47" s="1453"/>
      <c r="G47" s="1453"/>
      <c r="H47" s="1453"/>
      <c r="I47" s="1453"/>
      <c r="J47" s="1453"/>
      <c r="K47" s="1453"/>
      <c r="L47" s="1454"/>
      <c r="M47" s="407">
        <f>SUM(M48:M49)</f>
        <v>0</v>
      </c>
      <c r="N47" s="410">
        <f t="shared" ref="N47:AC47" si="8">SUBTOTAL(9,N48:N49)</f>
        <v>0</v>
      </c>
      <c r="O47" s="414">
        <f t="shared" si="8"/>
        <v>0</v>
      </c>
      <c r="P47" s="413">
        <f t="shared" si="8"/>
        <v>0</v>
      </c>
      <c r="Q47" s="411">
        <f t="shared" si="8"/>
        <v>0</v>
      </c>
      <c r="R47" s="414">
        <f t="shared" si="8"/>
        <v>0</v>
      </c>
      <c r="S47" s="414">
        <f t="shared" si="8"/>
        <v>0</v>
      </c>
      <c r="T47" s="414">
        <f t="shared" si="8"/>
        <v>0</v>
      </c>
      <c r="U47" s="414">
        <f t="shared" si="8"/>
        <v>0</v>
      </c>
      <c r="V47" s="414">
        <f t="shared" si="8"/>
        <v>0</v>
      </c>
      <c r="W47" s="414">
        <f t="shared" si="8"/>
        <v>0</v>
      </c>
      <c r="X47" s="414">
        <f t="shared" si="8"/>
        <v>0</v>
      </c>
      <c r="Y47" s="414">
        <f t="shared" si="8"/>
        <v>0</v>
      </c>
      <c r="Z47" s="414">
        <f t="shared" si="8"/>
        <v>0</v>
      </c>
      <c r="AA47" s="414">
        <f t="shared" si="8"/>
        <v>0</v>
      </c>
      <c r="AB47" s="424">
        <f t="shared" si="8"/>
        <v>0</v>
      </c>
      <c r="AC47" s="407">
        <f t="shared" si="8"/>
        <v>0</v>
      </c>
      <c r="AD47" s="996"/>
      <c r="AE47" s="997"/>
      <c r="AF47" s="998"/>
    </row>
    <row r="48" spans="1:32" ht="15" customHeight="1" x14ac:dyDescent="0.2">
      <c r="A48" s="11">
        <v>144</v>
      </c>
      <c r="B48" s="277"/>
      <c r="C48" s="287"/>
      <c r="D48" s="287"/>
      <c r="E48" s="288"/>
      <c r="F48" s="1455" t="s">
        <v>124</v>
      </c>
      <c r="G48" s="1456"/>
      <c r="H48" s="1456"/>
      <c r="I48" s="1456"/>
      <c r="J48" s="1456"/>
      <c r="K48" s="1456"/>
      <c r="L48" s="1457"/>
      <c r="M48" s="698">
        <v>0</v>
      </c>
      <c r="N48" s="699">
        <v>0</v>
      </c>
      <c r="O48" s="700">
        <v>0</v>
      </c>
      <c r="P48" s="701">
        <v>0</v>
      </c>
      <c r="Q48" s="702">
        <v>0</v>
      </c>
      <c r="R48" s="700">
        <v>0</v>
      </c>
      <c r="S48" s="701">
        <v>0</v>
      </c>
      <c r="T48" s="700">
        <v>0</v>
      </c>
      <c r="U48" s="701">
        <v>0</v>
      </c>
      <c r="V48" s="700">
        <v>0</v>
      </c>
      <c r="W48" s="701">
        <v>0</v>
      </c>
      <c r="X48" s="700">
        <v>0</v>
      </c>
      <c r="Y48" s="701">
        <v>0</v>
      </c>
      <c r="Z48" s="700">
        <v>0</v>
      </c>
      <c r="AA48" s="701">
        <v>0</v>
      </c>
      <c r="AB48" s="706">
        <v>0</v>
      </c>
      <c r="AC48" s="698">
        <v>0</v>
      </c>
      <c r="AD48" s="996"/>
      <c r="AE48" s="997"/>
      <c r="AF48" s="998"/>
    </row>
    <row r="49" spans="1:32" ht="15" customHeight="1" x14ac:dyDescent="0.2">
      <c r="A49" s="11">
        <v>145</v>
      </c>
      <c r="B49" s="277"/>
      <c r="C49" s="287"/>
      <c r="D49" s="287"/>
      <c r="E49" s="288"/>
      <c r="F49" s="1458" t="s">
        <v>571</v>
      </c>
      <c r="G49" s="1459"/>
      <c r="H49" s="1459"/>
      <c r="I49" s="1459"/>
      <c r="J49" s="1459"/>
      <c r="K49" s="1459"/>
      <c r="L49" s="1460"/>
      <c r="M49" s="698">
        <v>0</v>
      </c>
      <c r="N49" s="699">
        <v>0</v>
      </c>
      <c r="O49" s="700">
        <v>0</v>
      </c>
      <c r="P49" s="701">
        <v>0</v>
      </c>
      <c r="Q49" s="702">
        <v>0</v>
      </c>
      <c r="R49" s="700">
        <v>0</v>
      </c>
      <c r="S49" s="701">
        <v>0</v>
      </c>
      <c r="T49" s="700"/>
      <c r="U49" s="701">
        <v>0</v>
      </c>
      <c r="V49" s="700">
        <v>0</v>
      </c>
      <c r="W49" s="701">
        <v>0</v>
      </c>
      <c r="X49" s="700">
        <v>0</v>
      </c>
      <c r="Y49" s="701">
        <v>0</v>
      </c>
      <c r="Z49" s="700">
        <v>0</v>
      </c>
      <c r="AA49" s="701">
        <v>0</v>
      </c>
      <c r="AB49" s="706">
        <v>0</v>
      </c>
      <c r="AC49" s="698">
        <v>0</v>
      </c>
      <c r="AD49" s="996"/>
      <c r="AE49" s="997"/>
      <c r="AF49" s="998"/>
    </row>
    <row r="50" spans="1:32" ht="15" customHeight="1" x14ac:dyDescent="0.2">
      <c r="A50" s="11">
        <v>146</v>
      </c>
      <c r="B50" s="277"/>
      <c r="C50" s="287"/>
      <c r="D50" s="287"/>
      <c r="E50" s="1452" t="s">
        <v>119</v>
      </c>
      <c r="F50" s="1453"/>
      <c r="G50" s="1453"/>
      <c r="H50" s="1453"/>
      <c r="I50" s="1453"/>
      <c r="J50" s="1453"/>
      <c r="K50" s="1453"/>
      <c r="L50" s="1454"/>
      <c r="M50" s="407">
        <f>SUM(M51:M53)</f>
        <v>0</v>
      </c>
      <c r="N50" s="410">
        <f t="shared" ref="N50:AC50" si="9">SUBTOTAL(9,N51:N53)</f>
        <v>0</v>
      </c>
      <c r="O50" s="414">
        <f t="shared" si="9"/>
        <v>0</v>
      </c>
      <c r="P50" s="413">
        <f t="shared" si="9"/>
        <v>0</v>
      </c>
      <c r="Q50" s="411">
        <f t="shared" si="9"/>
        <v>0</v>
      </c>
      <c r="R50" s="414">
        <f t="shared" si="9"/>
        <v>0</v>
      </c>
      <c r="S50" s="414">
        <f t="shared" si="9"/>
        <v>0</v>
      </c>
      <c r="T50" s="414">
        <f t="shared" si="9"/>
        <v>0</v>
      </c>
      <c r="U50" s="414">
        <f t="shared" si="9"/>
        <v>0</v>
      </c>
      <c r="V50" s="414">
        <f t="shared" si="9"/>
        <v>0</v>
      </c>
      <c r="W50" s="414">
        <f t="shared" si="9"/>
        <v>0</v>
      </c>
      <c r="X50" s="414">
        <f t="shared" si="9"/>
        <v>0</v>
      </c>
      <c r="Y50" s="414">
        <f t="shared" si="9"/>
        <v>0</v>
      </c>
      <c r="Z50" s="414">
        <f t="shared" si="9"/>
        <v>0</v>
      </c>
      <c r="AA50" s="414">
        <f t="shared" si="9"/>
        <v>0</v>
      </c>
      <c r="AB50" s="424">
        <f t="shared" si="9"/>
        <v>0</v>
      </c>
      <c r="AC50" s="407">
        <f t="shared" si="9"/>
        <v>0</v>
      </c>
      <c r="AD50" s="996"/>
      <c r="AE50" s="997"/>
      <c r="AF50" s="998"/>
    </row>
    <row r="51" spans="1:32" ht="15" customHeight="1" x14ac:dyDescent="0.2">
      <c r="A51" s="11">
        <v>147</v>
      </c>
      <c r="B51" s="277"/>
      <c r="C51" s="287"/>
      <c r="D51" s="287"/>
      <c r="E51" s="288"/>
      <c r="F51" s="1455" t="s">
        <v>116</v>
      </c>
      <c r="G51" s="1456"/>
      <c r="H51" s="1456"/>
      <c r="I51" s="1456"/>
      <c r="J51" s="1456"/>
      <c r="K51" s="1456"/>
      <c r="L51" s="1457"/>
      <c r="M51" s="698">
        <v>0</v>
      </c>
      <c r="N51" s="699">
        <v>0</v>
      </c>
      <c r="O51" s="700">
        <v>0</v>
      </c>
      <c r="P51" s="701">
        <v>0</v>
      </c>
      <c r="Q51" s="702">
        <v>0</v>
      </c>
      <c r="R51" s="700">
        <v>0</v>
      </c>
      <c r="S51" s="701">
        <v>0</v>
      </c>
      <c r="T51" s="700">
        <v>0</v>
      </c>
      <c r="U51" s="701">
        <v>0</v>
      </c>
      <c r="V51" s="700">
        <v>0</v>
      </c>
      <c r="W51" s="701">
        <v>0</v>
      </c>
      <c r="X51" s="700">
        <v>0</v>
      </c>
      <c r="Y51" s="701">
        <v>0</v>
      </c>
      <c r="Z51" s="700">
        <v>0</v>
      </c>
      <c r="AA51" s="701">
        <v>0</v>
      </c>
      <c r="AB51" s="706">
        <v>0</v>
      </c>
      <c r="AC51" s="698">
        <v>0</v>
      </c>
      <c r="AD51" s="996"/>
      <c r="AE51" s="997"/>
      <c r="AF51" s="998"/>
    </row>
    <row r="52" spans="1:32" ht="15" customHeight="1" x14ac:dyDescent="0.2">
      <c r="A52" s="11">
        <v>148</v>
      </c>
      <c r="B52" s="277"/>
      <c r="C52" s="287"/>
      <c r="D52" s="287"/>
      <c r="E52" s="288"/>
      <c r="F52" s="1449" t="s">
        <v>567</v>
      </c>
      <c r="G52" s="1450"/>
      <c r="H52" s="1450"/>
      <c r="I52" s="1450"/>
      <c r="J52" s="1450"/>
      <c r="K52" s="1450"/>
      <c r="L52" s="1451"/>
      <c r="M52" s="698">
        <v>0</v>
      </c>
      <c r="N52" s="699">
        <v>0</v>
      </c>
      <c r="O52" s="700">
        <v>0</v>
      </c>
      <c r="P52" s="701">
        <v>0</v>
      </c>
      <c r="Q52" s="702">
        <v>0</v>
      </c>
      <c r="R52" s="700">
        <v>0</v>
      </c>
      <c r="S52" s="701">
        <v>0</v>
      </c>
      <c r="T52" s="700">
        <v>0</v>
      </c>
      <c r="U52" s="701">
        <v>0</v>
      </c>
      <c r="V52" s="700">
        <v>0</v>
      </c>
      <c r="W52" s="701">
        <v>0</v>
      </c>
      <c r="X52" s="700">
        <v>0</v>
      </c>
      <c r="Y52" s="701">
        <v>0</v>
      </c>
      <c r="Z52" s="700">
        <v>0</v>
      </c>
      <c r="AA52" s="701">
        <v>0</v>
      </c>
      <c r="AB52" s="706">
        <v>0</v>
      </c>
      <c r="AC52" s="698">
        <v>0</v>
      </c>
      <c r="AD52" s="996"/>
      <c r="AE52" s="997"/>
      <c r="AF52" s="998"/>
    </row>
    <row r="53" spans="1:32" ht="27.75" customHeight="1" x14ac:dyDescent="0.2">
      <c r="A53" s="11">
        <v>149</v>
      </c>
      <c r="B53" s="277"/>
      <c r="C53" s="287"/>
      <c r="D53" s="287"/>
      <c r="E53" s="288"/>
      <c r="F53" s="1458" t="s">
        <v>125</v>
      </c>
      <c r="G53" s="1459"/>
      <c r="H53" s="1459"/>
      <c r="I53" s="1459"/>
      <c r="J53" s="1459"/>
      <c r="K53" s="1459"/>
      <c r="L53" s="1460"/>
      <c r="M53" s="698">
        <v>0</v>
      </c>
      <c r="N53" s="699">
        <v>0</v>
      </c>
      <c r="O53" s="700">
        <v>0</v>
      </c>
      <c r="P53" s="701">
        <v>0</v>
      </c>
      <c r="Q53" s="702">
        <v>0</v>
      </c>
      <c r="R53" s="700">
        <v>0</v>
      </c>
      <c r="S53" s="701">
        <v>0</v>
      </c>
      <c r="T53" s="700">
        <v>0</v>
      </c>
      <c r="U53" s="701">
        <v>0</v>
      </c>
      <c r="V53" s="700">
        <v>0</v>
      </c>
      <c r="W53" s="701">
        <v>0</v>
      </c>
      <c r="X53" s="700">
        <v>0</v>
      </c>
      <c r="Y53" s="701">
        <v>0</v>
      </c>
      <c r="Z53" s="700">
        <v>0</v>
      </c>
      <c r="AA53" s="701">
        <v>0</v>
      </c>
      <c r="AB53" s="706">
        <v>0</v>
      </c>
      <c r="AC53" s="698">
        <v>0</v>
      </c>
      <c r="AD53" s="996"/>
      <c r="AE53" s="997"/>
      <c r="AF53" s="998"/>
    </row>
    <row r="54" spans="1:32" ht="15" customHeight="1" x14ac:dyDescent="0.2">
      <c r="A54" s="11">
        <v>150</v>
      </c>
      <c r="B54" s="277"/>
      <c r="C54" s="287"/>
      <c r="D54" s="287"/>
      <c r="E54" s="1452" t="s">
        <v>120</v>
      </c>
      <c r="F54" s="1453"/>
      <c r="G54" s="1453"/>
      <c r="H54" s="1453"/>
      <c r="I54" s="1453"/>
      <c r="J54" s="1453"/>
      <c r="K54" s="1453"/>
      <c r="L54" s="1454"/>
      <c r="M54" s="407">
        <f>SUM(M55:M56)</f>
        <v>0</v>
      </c>
      <c r="N54" s="410">
        <f t="shared" ref="N54:AC54" si="10">SUBTOTAL(9,N55:N56)</f>
        <v>0</v>
      </c>
      <c r="O54" s="414">
        <f t="shared" si="10"/>
        <v>0</v>
      </c>
      <c r="P54" s="413">
        <f t="shared" si="10"/>
        <v>0</v>
      </c>
      <c r="Q54" s="411">
        <f t="shared" si="10"/>
        <v>0</v>
      </c>
      <c r="R54" s="414">
        <f t="shared" si="10"/>
        <v>0</v>
      </c>
      <c r="S54" s="414">
        <f t="shared" si="10"/>
        <v>0</v>
      </c>
      <c r="T54" s="414">
        <f t="shared" si="10"/>
        <v>0</v>
      </c>
      <c r="U54" s="414">
        <f t="shared" si="10"/>
        <v>0</v>
      </c>
      <c r="V54" s="414">
        <f t="shared" si="10"/>
        <v>0</v>
      </c>
      <c r="W54" s="414">
        <f t="shared" si="10"/>
        <v>0</v>
      </c>
      <c r="X54" s="414">
        <f t="shared" si="10"/>
        <v>0</v>
      </c>
      <c r="Y54" s="414">
        <f t="shared" si="10"/>
        <v>0</v>
      </c>
      <c r="Z54" s="414">
        <f t="shared" si="10"/>
        <v>0</v>
      </c>
      <c r="AA54" s="414">
        <f t="shared" si="10"/>
        <v>0</v>
      </c>
      <c r="AB54" s="424">
        <f t="shared" si="10"/>
        <v>0</v>
      </c>
      <c r="AC54" s="407">
        <f t="shared" si="10"/>
        <v>0</v>
      </c>
      <c r="AD54" s="996"/>
      <c r="AE54" s="997"/>
      <c r="AF54" s="998"/>
    </row>
    <row r="55" spans="1:32" ht="15" customHeight="1" x14ac:dyDescent="0.2">
      <c r="A55" s="11">
        <v>151</v>
      </c>
      <c r="B55" s="277"/>
      <c r="C55" s="287"/>
      <c r="D55" s="287"/>
      <c r="E55" s="288"/>
      <c r="F55" s="1455" t="s">
        <v>117</v>
      </c>
      <c r="G55" s="1456"/>
      <c r="H55" s="1456"/>
      <c r="I55" s="1456"/>
      <c r="J55" s="1456"/>
      <c r="K55" s="1456"/>
      <c r="L55" s="1457"/>
      <c r="M55" s="698">
        <v>0</v>
      </c>
      <c r="N55" s="699">
        <v>0</v>
      </c>
      <c r="O55" s="700">
        <v>0</v>
      </c>
      <c r="P55" s="701">
        <v>0</v>
      </c>
      <c r="Q55" s="702">
        <v>0</v>
      </c>
      <c r="R55" s="700">
        <v>0</v>
      </c>
      <c r="S55" s="701">
        <v>0</v>
      </c>
      <c r="T55" s="700">
        <v>0</v>
      </c>
      <c r="U55" s="701">
        <v>0</v>
      </c>
      <c r="V55" s="700">
        <v>0</v>
      </c>
      <c r="W55" s="701">
        <v>0</v>
      </c>
      <c r="X55" s="700">
        <v>0</v>
      </c>
      <c r="Y55" s="701">
        <v>0</v>
      </c>
      <c r="Z55" s="700">
        <v>0</v>
      </c>
      <c r="AA55" s="701">
        <v>0</v>
      </c>
      <c r="AB55" s="706">
        <v>0</v>
      </c>
      <c r="AC55" s="698">
        <v>0</v>
      </c>
      <c r="AD55" s="996"/>
      <c r="AE55" s="997"/>
      <c r="AF55" s="998"/>
    </row>
    <row r="56" spans="1:32" ht="15" customHeight="1" x14ac:dyDescent="0.2">
      <c r="A56" s="11">
        <v>152</v>
      </c>
      <c r="B56" s="277"/>
      <c r="C56" s="287"/>
      <c r="D56" s="287"/>
      <c r="E56" s="288"/>
      <c r="F56" s="1458" t="s">
        <v>572</v>
      </c>
      <c r="G56" s="1459"/>
      <c r="H56" s="1459"/>
      <c r="I56" s="1459"/>
      <c r="J56" s="1459"/>
      <c r="K56" s="1459"/>
      <c r="L56" s="1460"/>
      <c r="M56" s="698">
        <v>0</v>
      </c>
      <c r="N56" s="699">
        <v>0</v>
      </c>
      <c r="O56" s="700">
        <v>0</v>
      </c>
      <c r="P56" s="701">
        <v>0</v>
      </c>
      <c r="Q56" s="702">
        <v>0</v>
      </c>
      <c r="R56" s="700">
        <v>0</v>
      </c>
      <c r="S56" s="701">
        <v>0</v>
      </c>
      <c r="T56" s="700">
        <v>0</v>
      </c>
      <c r="U56" s="701">
        <v>0</v>
      </c>
      <c r="V56" s="700">
        <v>0</v>
      </c>
      <c r="W56" s="701">
        <v>0</v>
      </c>
      <c r="X56" s="700">
        <v>0</v>
      </c>
      <c r="Y56" s="701">
        <v>0</v>
      </c>
      <c r="Z56" s="700">
        <v>0</v>
      </c>
      <c r="AA56" s="701">
        <v>0</v>
      </c>
      <c r="AB56" s="706">
        <v>0</v>
      </c>
      <c r="AC56" s="698">
        <v>0</v>
      </c>
      <c r="AD56" s="996"/>
      <c r="AE56" s="997"/>
      <c r="AF56" s="998"/>
    </row>
    <row r="57" spans="1:32" ht="15" customHeight="1" x14ac:dyDescent="0.2">
      <c r="A57" s="11">
        <v>153</v>
      </c>
      <c r="B57" s="277"/>
      <c r="C57" s="287"/>
      <c r="D57" s="287"/>
      <c r="E57" s="1452" t="s">
        <v>121</v>
      </c>
      <c r="F57" s="1453"/>
      <c r="G57" s="1453"/>
      <c r="H57" s="1453"/>
      <c r="I57" s="1453"/>
      <c r="J57" s="1453"/>
      <c r="K57" s="1453"/>
      <c r="L57" s="1454"/>
      <c r="M57" s="407">
        <f>SUM(M58:M60)</f>
        <v>0</v>
      </c>
      <c r="N57" s="410">
        <f t="shared" ref="N57:AC57" si="11">SUBTOTAL(9,N58:N60)</f>
        <v>0</v>
      </c>
      <c r="O57" s="414">
        <f t="shared" si="11"/>
        <v>0</v>
      </c>
      <c r="P57" s="413">
        <f t="shared" si="11"/>
        <v>0</v>
      </c>
      <c r="Q57" s="411">
        <f t="shared" si="11"/>
        <v>0</v>
      </c>
      <c r="R57" s="414">
        <f t="shared" si="11"/>
        <v>0</v>
      </c>
      <c r="S57" s="414">
        <f t="shared" si="11"/>
        <v>0</v>
      </c>
      <c r="T57" s="414">
        <f t="shared" si="11"/>
        <v>0</v>
      </c>
      <c r="U57" s="414">
        <f t="shared" si="11"/>
        <v>0</v>
      </c>
      <c r="V57" s="414">
        <f t="shared" si="11"/>
        <v>0</v>
      </c>
      <c r="W57" s="414">
        <f t="shared" si="11"/>
        <v>0</v>
      </c>
      <c r="X57" s="414">
        <f t="shared" si="11"/>
        <v>0</v>
      </c>
      <c r="Y57" s="414">
        <f t="shared" si="11"/>
        <v>0</v>
      </c>
      <c r="Z57" s="414">
        <f t="shared" si="11"/>
        <v>0</v>
      </c>
      <c r="AA57" s="414">
        <f t="shared" si="11"/>
        <v>0</v>
      </c>
      <c r="AB57" s="424">
        <f t="shared" si="11"/>
        <v>0</v>
      </c>
      <c r="AC57" s="407">
        <f t="shared" si="11"/>
        <v>0</v>
      </c>
      <c r="AD57" s="996"/>
      <c r="AE57" s="997"/>
      <c r="AF57" s="998"/>
    </row>
    <row r="58" spans="1:32" ht="15" customHeight="1" x14ac:dyDescent="0.2">
      <c r="A58" s="11">
        <v>154</v>
      </c>
      <c r="B58" s="277"/>
      <c r="C58" s="287"/>
      <c r="D58" s="287"/>
      <c r="E58" s="288"/>
      <c r="F58" s="1455" t="s">
        <v>122</v>
      </c>
      <c r="G58" s="1456"/>
      <c r="H58" s="1456"/>
      <c r="I58" s="1456"/>
      <c r="J58" s="1456"/>
      <c r="K58" s="1456"/>
      <c r="L58" s="1457"/>
      <c r="M58" s="698">
        <v>0</v>
      </c>
      <c r="N58" s="699">
        <v>0</v>
      </c>
      <c r="O58" s="700">
        <v>0</v>
      </c>
      <c r="P58" s="701">
        <v>0</v>
      </c>
      <c r="Q58" s="702">
        <v>0</v>
      </c>
      <c r="R58" s="700">
        <v>0</v>
      </c>
      <c r="S58" s="701">
        <v>0</v>
      </c>
      <c r="T58" s="700">
        <v>0</v>
      </c>
      <c r="U58" s="701">
        <v>0</v>
      </c>
      <c r="V58" s="700">
        <v>0</v>
      </c>
      <c r="W58" s="701">
        <v>0</v>
      </c>
      <c r="X58" s="700">
        <v>0</v>
      </c>
      <c r="Y58" s="701">
        <v>0</v>
      </c>
      <c r="Z58" s="700">
        <v>0</v>
      </c>
      <c r="AA58" s="701">
        <v>0</v>
      </c>
      <c r="AB58" s="706">
        <v>0</v>
      </c>
      <c r="AC58" s="698">
        <v>0</v>
      </c>
      <c r="AD58" s="996"/>
      <c r="AE58" s="997"/>
      <c r="AF58" s="998"/>
    </row>
    <row r="59" spans="1:32" ht="15" customHeight="1" x14ac:dyDescent="0.2">
      <c r="A59" s="11">
        <v>155</v>
      </c>
      <c r="B59" s="277"/>
      <c r="C59" s="287"/>
      <c r="D59" s="287"/>
      <c r="E59" s="288"/>
      <c r="F59" s="1449" t="s">
        <v>573</v>
      </c>
      <c r="G59" s="1450"/>
      <c r="H59" s="1450"/>
      <c r="I59" s="1450"/>
      <c r="J59" s="1450"/>
      <c r="K59" s="1450"/>
      <c r="L59" s="1451"/>
      <c r="M59" s="698">
        <v>0</v>
      </c>
      <c r="N59" s="699">
        <v>0</v>
      </c>
      <c r="O59" s="700">
        <v>0</v>
      </c>
      <c r="P59" s="701">
        <v>0</v>
      </c>
      <c r="Q59" s="702">
        <v>0</v>
      </c>
      <c r="R59" s="700">
        <v>0</v>
      </c>
      <c r="S59" s="701">
        <v>0</v>
      </c>
      <c r="T59" s="700">
        <v>0</v>
      </c>
      <c r="U59" s="701">
        <v>0</v>
      </c>
      <c r="V59" s="700">
        <v>0</v>
      </c>
      <c r="W59" s="701">
        <v>0</v>
      </c>
      <c r="X59" s="700">
        <v>0</v>
      </c>
      <c r="Y59" s="701">
        <v>0</v>
      </c>
      <c r="Z59" s="700">
        <v>0</v>
      </c>
      <c r="AA59" s="701">
        <v>0</v>
      </c>
      <c r="AB59" s="706">
        <v>0</v>
      </c>
      <c r="AC59" s="698">
        <v>0</v>
      </c>
      <c r="AD59" s="996"/>
      <c r="AE59" s="997"/>
      <c r="AF59" s="998"/>
    </row>
    <row r="60" spans="1:32" ht="27.75" customHeight="1" x14ac:dyDescent="0.2">
      <c r="A60" s="11">
        <v>156</v>
      </c>
      <c r="B60" s="277"/>
      <c r="C60" s="287"/>
      <c r="D60" s="287"/>
      <c r="E60" s="288"/>
      <c r="F60" s="1458" t="s">
        <v>123</v>
      </c>
      <c r="G60" s="1459"/>
      <c r="H60" s="1459"/>
      <c r="I60" s="1459"/>
      <c r="J60" s="1459"/>
      <c r="K60" s="1459"/>
      <c r="L60" s="1460"/>
      <c r="M60" s="698">
        <v>0</v>
      </c>
      <c r="N60" s="699">
        <v>0</v>
      </c>
      <c r="O60" s="700">
        <v>0</v>
      </c>
      <c r="P60" s="701">
        <v>0</v>
      </c>
      <c r="Q60" s="702">
        <v>0</v>
      </c>
      <c r="R60" s="700">
        <v>0</v>
      </c>
      <c r="S60" s="701">
        <v>0</v>
      </c>
      <c r="T60" s="700">
        <v>0</v>
      </c>
      <c r="U60" s="701">
        <v>0</v>
      </c>
      <c r="V60" s="700">
        <v>0</v>
      </c>
      <c r="W60" s="701">
        <v>0</v>
      </c>
      <c r="X60" s="700">
        <v>0</v>
      </c>
      <c r="Y60" s="701">
        <v>0</v>
      </c>
      <c r="Z60" s="700">
        <v>0</v>
      </c>
      <c r="AA60" s="701">
        <v>0</v>
      </c>
      <c r="AB60" s="706">
        <v>0</v>
      </c>
      <c r="AC60" s="698">
        <v>0</v>
      </c>
      <c r="AD60" s="996"/>
      <c r="AE60" s="997"/>
      <c r="AF60" s="998"/>
    </row>
    <row r="61" spans="1:32" ht="15" customHeight="1" x14ac:dyDescent="0.2">
      <c r="A61" s="11">
        <v>157</v>
      </c>
      <c r="B61" s="277"/>
      <c r="C61" s="287"/>
      <c r="D61" s="287"/>
      <c r="E61" s="1452" t="s">
        <v>546</v>
      </c>
      <c r="F61" s="1453"/>
      <c r="G61" s="1453"/>
      <c r="H61" s="1453"/>
      <c r="I61" s="1453"/>
      <c r="J61" s="1453"/>
      <c r="K61" s="1453"/>
      <c r="L61" s="1454"/>
      <c r="M61" s="407">
        <f>SUM(M62:M63)</f>
        <v>0</v>
      </c>
      <c r="N61" s="410">
        <f t="shared" ref="N61:AC61" si="12">SUBTOTAL(9,N62:N63)</f>
        <v>0</v>
      </c>
      <c r="O61" s="414">
        <f t="shared" si="12"/>
        <v>0</v>
      </c>
      <c r="P61" s="413">
        <f t="shared" si="12"/>
        <v>0</v>
      </c>
      <c r="Q61" s="411">
        <f t="shared" si="12"/>
        <v>0</v>
      </c>
      <c r="R61" s="414">
        <f t="shared" si="12"/>
        <v>0</v>
      </c>
      <c r="S61" s="414">
        <f t="shared" si="12"/>
        <v>0</v>
      </c>
      <c r="T61" s="414">
        <f t="shared" si="12"/>
        <v>0</v>
      </c>
      <c r="U61" s="414">
        <f t="shared" si="12"/>
        <v>0</v>
      </c>
      <c r="V61" s="414">
        <f t="shared" si="12"/>
        <v>0</v>
      </c>
      <c r="W61" s="414">
        <f t="shared" si="12"/>
        <v>0</v>
      </c>
      <c r="X61" s="414">
        <f t="shared" si="12"/>
        <v>0</v>
      </c>
      <c r="Y61" s="414">
        <f t="shared" si="12"/>
        <v>0</v>
      </c>
      <c r="Z61" s="414">
        <f t="shared" si="12"/>
        <v>0</v>
      </c>
      <c r="AA61" s="414">
        <f t="shared" si="12"/>
        <v>0</v>
      </c>
      <c r="AB61" s="424">
        <f t="shared" si="12"/>
        <v>0</v>
      </c>
      <c r="AC61" s="407">
        <f t="shared" si="12"/>
        <v>0</v>
      </c>
      <c r="AD61" s="996"/>
      <c r="AE61" s="997"/>
      <c r="AF61" s="998"/>
    </row>
    <row r="62" spans="1:32" ht="27.75" customHeight="1" x14ac:dyDescent="0.2">
      <c r="A62" s="11">
        <v>158</v>
      </c>
      <c r="B62" s="277"/>
      <c r="C62" s="287"/>
      <c r="D62" s="287"/>
      <c r="E62" s="288"/>
      <c r="F62" s="1455" t="s">
        <v>547</v>
      </c>
      <c r="G62" s="1456"/>
      <c r="H62" s="1456"/>
      <c r="I62" s="1456"/>
      <c r="J62" s="1456"/>
      <c r="K62" s="1456"/>
      <c r="L62" s="1457"/>
      <c r="M62" s="698">
        <v>0</v>
      </c>
      <c r="N62" s="699">
        <v>0</v>
      </c>
      <c r="O62" s="700">
        <v>0</v>
      </c>
      <c r="P62" s="701">
        <v>0</v>
      </c>
      <c r="Q62" s="702">
        <v>0</v>
      </c>
      <c r="R62" s="700">
        <v>0</v>
      </c>
      <c r="S62" s="701">
        <v>0</v>
      </c>
      <c r="T62" s="700">
        <v>0</v>
      </c>
      <c r="U62" s="701">
        <v>0</v>
      </c>
      <c r="V62" s="700">
        <v>0</v>
      </c>
      <c r="W62" s="701">
        <v>0</v>
      </c>
      <c r="X62" s="700">
        <v>0</v>
      </c>
      <c r="Y62" s="701">
        <v>0</v>
      </c>
      <c r="Z62" s="700">
        <v>0</v>
      </c>
      <c r="AA62" s="701">
        <v>0</v>
      </c>
      <c r="AB62" s="706">
        <v>0</v>
      </c>
      <c r="AC62" s="698">
        <v>0</v>
      </c>
      <c r="AD62" s="996"/>
      <c r="AE62" s="997"/>
      <c r="AF62" s="998"/>
    </row>
    <row r="63" spans="1:32" ht="15" customHeight="1" x14ac:dyDescent="0.2">
      <c r="A63" s="11">
        <v>159</v>
      </c>
      <c r="B63" s="277"/>
      <c r="C63" s="287"/>
      <c r="D63" s="287"/>
      <c r="E63" s="288"/>
      <c r="F63" s="1458" t="s">
        <v>570</v>
      </c>
      <c r="G63" s="1459"/>
      <c r="H63" s="1459"/>
      <c r="I63" s="1459"/>
      <c r="J63" s="1459"/>
      <c r="K63" s="1459"/>
      <c r="L63" s="1460"/>
      <c r="M63" s="698">
        <v>0</v>
      </c>
      <c r="N63" s="699">
        <v>0</v>
      </c>
      <c r="O63" s="700">
        <v>0</v>
      </c>
      <c r="P63" s="701">
        <v>0</v>
      </c>
      <c r="Q63" s="702">
        <v>0</v>
      </c>
      <c r="R63" s="700">
        <v>0</v>
      </c>
      <c r="S63" s="701">
        <v>0</v>
      </c>
      <c r="T63" s="700"/>
      <c r="U63" s="701">
        <v>0</v>
      </c>
      <c r="V63" s="700">
        <v>0</v>
      </c>
      <c r="W63" s="701">
        <v>0</v>
      </c>
      <c r="X63" s="700">
        <v>0</v>
      </c>
      <c r="Y63" s="701">
        <v>0</v>
      </c>
      <c r="Z63" s="700">
        <v>0</v>
      </c>
      <c r="AA63" s="701">
        <v>0</v>
      </c>
      <c r="AB63" s="706">
        <v>0</v>
      </c>
      <c r="AC63" s="698">
        <v>0</v>
      </c>
      <c r="AD63" s="996"/>
      <c r="AE63" s="997"/>
      <c r="AF63" s="998"/>
    </row>
    <row r="64" spans="1:32" ht="15" customHeight="1" x14ac:dyDescent="0.2">
      <c r="A64" s="11">
        <v>160</v>
      </c>
      <c r="B64" s="277"/>
      <c r="C64" s="287"/>
      <c r="D64" s="287"/>
      <c r="E64" s="1452" t="s">
        <v>548</v>
      </c>
      <c r="F64" s="1453"/>
      <c r="G64" s="1453"/>
      <c r="H64" s="1453"/>
      <c r="I64" s="1453"/>
      <c r="J64" s="1453"/>
      <c r="K64" s="1453"/>
      <c r="L64" s="1454"/>
      <c r="M64" s="407">
        <f>SUM(M65:M67)</f>
        <v>0</v>
      </c>
      <c r="N64" s="410">
        <f t="shared" ref="N64:AC64" si="13">SUBTOTAL(9,N65:N67)</f>
        <v>0</v>
      </c>
      <c r="O64" s="414">
        <f t="shared" si="13"/>
        <v>0</v>
      </c>
      <c r="P64" s="413">
        <f t="shared" si="13"/>
        <v>0</v>
      </c>
      <c r="Q64" s="411">
        <f t="shared" si="13"/>
        <v>0</v>
      </c>
      <c r="R64" s="414">
        <f t="shared" si="13"/>
        <v>0</v>
      </c>
      <c r="S64" s="414">
        <f t="shared" si="13"/>
        <v>0</v>
      </c>
      <c r="T64" s="414">
        <f t="shared" si="13"/>
        <v>0</v>
      </c>
      <c r="U64" s="414">
        <f t="shared" si="13"/>
        <v>0</v>
      </c>
      <c r="V64" s="414">
        <f t="shared" si="13"/>
        <v>0</v>
      </c>
      <c r="W64" s="414">
        <f t="shared" si="13"/>
        <v>0</v>
      </c>
      <c r="X64" s="414">
        <f t="shared" si="13"/>
        <v>0</v>
      </c>
      <c r="Y64" s="414">
        <f t="shared" si="13"/>
        <v>0</v>
      </c>
      <c r="Z64" s="414">
        <f t="shared" si="13"/>
        <v>0</v>
      </c>
      <c r="AA64" s="414">
        <f t="shared" si="13"/>
        <v>0</v>
      </c>
      <c r="AB64" s="424">
        <f t="shared" si="13"/>
        <v>0</v>
      </c>
      <c r="AC64" s="407">
        <f t="shared" si="13"/>
        <v>0</v>
      </c>
      <c r="AD64" s="996"/>
      <c r="AE64" s="997"/>
      <c r="AF64" s="998"/>
    </row>
    <row r="65" spans="1:32" ht="15" customHeight="1" x14ac:dyDescent="0.2">
      <c r="A65" s="11">
        <v>161</v>
      </c>
      <c r="B65" s="277"/>
      <c r="C65" s="287"/>
      <c r="D65" s="287"/>
      <c r="E65" s="288"/>
      <c r="F65" s="1455" t="s">
        <v>549</v>
      </c>
      <c r="G65" s="1456"/>
      <c r="H65" s="1456"/>
      <c r="I65" s="1456"/>
      <c r="J65" s="1456"/>
      <c r="K65" s="1456"/>
      <c r="L65" s="1457"/>
      <c r="M65" s="698">
        <v>0</v>
      </c>
      <c r="N65" s="699">
        <v>0</v>
      </c>
      <c r="O65" s="700">
        <v>0</v>
      </c>
      <c r="P65" s="701">
        <v>0</v>
      </c>
      <c r="Q65" s="702">
        <v>0</v>
      </c>
      <c r="R65" s="700">
        <v>0</v>
      </c>
      <c r="S65" s="701">
        <v>0</v>
      </c>
      <c r="T65" s="700">
        <v>0</v>
      </c>
      <c r="U65" s="701">
        <v>0</v>
      </c>
      <c r="V65" s="700">
        <v>0</v>
      </c>
      <c r="W65" s="701">
        <v>0</v>
      </c>
      <c r="X65" s="700">
        <v>0</v>
      </c>
      <c r="Y65" s="701">
        <v>0</v>
      </c>
      <c r="Z65" s="700">
        <v>0</v>
      </c>
      <c r="AA65" s="701">
        <v>0</v>
      </c>
      <c r="AB65" s="706">
        <v>0</v>
      </c>
      <c r="AC65" s="698">
        <v>0</v>
      </c>
      <c r="AD65" s="996"/>
      <c r="AE65" s="997"/>
      <c r="AF65" s="998"/>
    </row>
    <row r="66" spans="1:32" x14ac:dyDescent="0.2">
      <c r="A66" s="11">
        <v>162</v>
      </c>
      <c r="B66" s="277"/>
      <c r="C66" s="278"/>
      <c r="D66" s="278"/>
      <c r="E66" s="278"/>
      <c r="F66" s="1449" t="s">
        <v>574</v>
      </c>
      <c r="G66" s="1450"/>
      <c r="H66" s="1450"/>
      <c r="I66" s="1450"/>
      <c r="J66" s="1450"/>
      <c r="K66" s="1450"/>
      <c r="L66" s="1451"/>
      <c r="M66" s="698">
        <v>0</v>
      </c>
      <c r="N66" s="699">
        <v>0</v>
      </c>
      <c r="O66" s="700">
        <v>0</v>
      </c>
      <c r="P66" s="701">
        <v>0</v>
      </c>
      <c r="Q66" s="702">
        <v>0</v>
      </c>
      <c r="R66" s="700">
        <v>0</v>
      </c>
      <c r="S66" s="701">
        <v>0</v>
      </c>
      <c r="T66" s="700">
        <v>0</v>
      </c>
      <c r="U66" s="701">
        <v>0</v>
      </c>
      <c r="V66" s="700">
        <v>0</v>
      </c>
      <c r="W66" s="701">
        <v>0</v>
      </c>
      <c r="X66" s="700">
        <v>0</v>
      </c>
      <c r="Y66" s="701">
        <v>0</v>
      </c>
      <c r="Z66" s="700">
        <v>0</v>
      </c>
      <c r="AA66" s="701">
        <v>0</v>
      </c>
      <c r="AB66" s="706">
        <v>0</v>
      </c>
      <c r="AC66" s="698">
        <v>0</v>
      </c>
      <c r="AD66" s="996"/>
      <c r="AE66" s="997"/>
      <c r="AF66" s="998"/>
    </row>
    <row r="67" spans="1:32" ht="27.75" customHeight="1" x14ac:dyDescent="0.2">
      <c r="A67" s="11">
        <v>163</v>
      </c>
      <c r="B67" s="277"/>
      <c r="C67" s="278"/>
      <c r="D67" s="278"/>
      <c r="E67" s="278"/>
      <c r="F67" s="1449" t="s">
        <v>669</v>
      </c>
      <c r="G67" s="1450"/>
      <c r="H67" s="1450"/>
      <c r="I67" s="1450"/>
      <c r="J67" s="1450"/>
      <c r="K67" s="1450"/>
      <c r="L67" s="1451"/>
      <c r="M67" s="698">
        <v>0</v>
      </c>
      <c r="N67" s="699">
        <v>0</v>
      </c>
      <c r="O67" s="700">
        <v>0</v>
      </c>
      <c r="P67" s="701">
        <v>0</v>
      </c>
      <c r="Q67" s="702">
        <v>0</v>
      </c>
      <c r="R67" s="700">
        <v>0</v>
      </c>
      <c r="S67" s="701">
        <v>0</v>
      </c>
      <c r="T67" s="700">
        <v>0</v>
      </c>
      <c r="U67" s="701">
        <v>0</v>
      </c>
      <c r="V67" s="700">
        <v>0</v>
      </c>
      <c r="W67" s="701">
        <v>0</v>
      </c>
      <c r="X67" s="700">
        <v>0</v>
      </c>
      <c r="Y67" s="701">
        <v>0</v>
      </c>
      <c r="Z67" s="700">
        <v>0</v>
      </c>
      <c r="AA67" s="701">
        <v>0</v>
      </c>
      <c r="AB67" s="706">
        <v>0</v>
      </c>
      <c r="AC67" s="698">
        <v>0</v>
      </c>
      <c r="AD67" s="996"/>
      <c r="AE67" s="997"/>
      <c r="AF67" s="998"/>
    </row>
    <row r="68" spans="1:32" x14ac:dyDescent="0.2">
      <c r="A68" s="11">
        <v>164</v>
      </c>
      <c r="B68" s="277"/>
      <c r="C68" s="278"/>
      <c r="D68" s="1485" t="s">
        <v>23</v>
      </c>
      <c r="E68" s="1486"/>
      <c r="F68" s="1486"/>
      <c r="G68" s="1486"/>
      <c r="H68" s="1486"/>
      <c r="I68" s="1486"/>
      <c r="J68" s="1486"/>
      <c r="K68" s="1486"/>
      <c r="L68" s="1486"/>
      <c r="M68" s="1486"/>
      <c r="N68" s="1486"/>
      <c r="O68" s="1486"/>
      <c r="P68" s="1486"/>
      <c r="Q68" s="1486"/>
      <c r="R68" s="1486"/>
      <c r="S68" s="1486"/>
      <c r="T68" s="1486"/>
      <c r="U68" s="1486"/>
      <c r="V68" s="1486"/>
      <c r="W68" s="1486"/>
      <c r="X68" s="1486"/>
      <c r="Y68" s="1486"/>
      <c r="Z68" s="1486"/>
      <c r="AA68" s="1486"/>
      <c r="AB68" s="1486"/>
      <c r="AC68" s="1486"/>
      <c r="AD68" s="1486"/>
      <c r="AE68" s="1486"/>
      <c r="AF68" s="1487"/>
    </row>
    <row r="69" spans="1:32" x14ac:dyDescent="0.2">
      <c r="A69" s="11">
        <v>165</v>
      </c>
      <c r="B69" s="277"/>
      <c r="C69" s="278"/>
      <c r="D69" s="278"/>
      <c r="E69" s="1452" t="s">
        <v>126</v>
      </c>
      <c r="F69" s="1453"/>
      <c r="G69" s="1453"/>
      <c r="H69" s="1453"/>
      <c r="I69" s="1453"/>
      <c r="J69" s="1453"/>
      <c r="K69" s="1453"/>
      <c r="L69" s="1454"/>
      <c r="M69" s="407">
        <f>SUM(M70:M71)</f>
        <v>0</v>
      </c>
      <c r="N69" s="410">
        <f t="shared" ref="N69:AC69" si="14">SUBTOTAL(9,N70:N71)</f>
        <v>0</v>
      </c>
      <c r="O69" s="414">
        <f t="shared" si="14"/>
        <v>0</v>
      </c>
      <c r="P69" s="413">
        <f t="shared" si="14"/>
        <v>0</v>
      </c>
      <c r="Q69" s="411">
        <f t="shared" si="14"/>
        <v>0</v>
      </c>
      <c r="R69" s="414">
        <f t="shared" si="14"/>
        <v>0</v>
      </c>
      <c r="S69" s="414">
        <f t="shared" si="14"/>
        <v>0</v>
      </c>
      <c r="T69" s="414">
        <f t="shared" si="14"/>
        <v>0</v>
      </c>
      <c r="U69" s="414">
        <f t="shared" si="14"/>
        <v>0</v>
      </c>
      <c r="V69" s="414">
        <f t="shared" si="14"/>
        <v>0</v>
      </c>
      <c r="W69" s="414">
        <f t="shared" si="14"/>
        <v>0</v>
      </c>
      <c r="X69" s="414">
        <f t="shared" si="14"/>
        <v>0</v>
      </c>
      <c r="Y69" s="414">
        <f t="shared" si="14"/>
        <v>0</v>
      </c>
      <c r="Z69" s="414">
        <f t="shared" si="14"/>
        <v>0</v>
      </c>
      <c r="AA69" s="414">
        <f t="shared" si="14"/>
        <v>0</v>
      </c>
      <c r="AB69" s="424">
        <f t="shared" si="14"/>
        <v>0</v>
      </c>
      <c r="AC69" s="407">
        <f t="shared" si="14"/>
        <v>0</v>
      </c>
      <c r="AD69" s="996"/>
      <c r="AE69" s="997"/>
      <c r="AF69" s="998"/>
    </row>
    <row r="70" spans="1:32" x14ac:dyDescent="0.2">
      <c r="A70" s="11">
        <v>166</v>
      </c>
      <c r="B70" s="277"/>
      <c r="C70" s="278"/>
      <c r="D70" s="278"/>
      <c r="E70" s="278"/>
      <c r="F70" s="1455" t="s">
        <v>127</v>
      </c>
      <c r="G70" s="1456"/>
      <c r="H70" s="1456"/>
      <c r="I70" s="1456"/>
      <c r="J70" s="1456"/>
      <c r="K70" s="1456"/>
      <c r="L70" s="1457"/>
      <c r="M70" s="698">
        <v>0</v>
      </c>
      <c r="N70" s="699">
        <v>0</v>
      </c>
      <c r="O70" s="700">
        <v>0</v>
      </c>
      <c r="P70" s="701">
        <v>0</v>
      </c>
      <c r="Q70" s="702">
        <v>0</v>
      </c>
      <c r="R70" s="700">
        <v>0</v>
      </c>
      <c r="S70" s="701">
        <v>0</v>
      </c>
      <c r="T70" s="700">
        <v>0</v>
      </c>
      <c r="U70" s="701">
        <v>0</v>
      </c>
      <c r="V70" s="700">
        <v>0</v>
      </c>
      <c r="W70" s="701">
        <v>0</v>
      </c>
      <c r="X70" s="700">
        <v>0</v>
      </c>
      <c r="Y70" s="701">
        <v>0</v>
      </c>
      <c r="Z70" s="700">
        <v>0</v>
      </c>
      <c r="AA70" s="701">
        <v>0</v>
      </c>
      <c r="AB70" s="706">
        <v>0</v>
      </c>
      <c r="AC70" s="698">
        <v>0</v>
      </c>
      <c r="AD70" s="996"/>
      <c r="AE70" s="997"/>
      <c r="AF70" s="998"/>
    </row>
    <row r="71" spans="1:32" x14ac:dyDescent="0.2">
      <c r="A71" s="11">
        <v>167</v>
      </c>
      <c r="B71" s="277"/>
      <c r="C71" s="278"/>
      <c r="D71" s="278"/>
      <c r="E71" s="278"/>
      <c r="F71" s="1458" t="s">
        <v>128</v>
      </c>
      <c r="G71" s="1459"/>
      <c r="H71" s="1459"/>
      <c r="I71" s="1459"/>
      <c r="J71" s="1459"/>
      <c r="K71" s="1459"/>
      <c r="L71" s="1460"/>
      <c r="M71" s="698">
        <v>0</v>
      </c>
      <c r="N71" s="699">
        <v>0</v>
      </c>
      <c r="O71" s="700">
        <v>0</v>
      </c>
      <c r="P71" s="701">
        <v>0</v>
      </c>
      <c r="Q71" s="702">
        <v>0</v>
      </c>
      <c r="R71" s="700">
        <v>0</v>
      </c>
      <c r="S71" s="701">
        <v>0</v>
      </c>
      <c r="T71" s="700">
        <v>0</v>
      </c>
      <c r="U71" s="701">
        <v>0</v>
      </c>
      <c r="V71" s="700">
        <v>0</v>
      </c>
      <c r="W71" s="701">
        <v>0</v>
      </c>
      <c r="X71" s="700">
        <v>0</v>
      </c>
      <c r="Y71" s="701">
        <v>0</v>
      </c>
      <c r="Z71" s="700">
        <v>0</v>
      </c>
      <c r="AA71" s="701">
        <v>0</v>
      </c>
      <c r="AB71" s="706">
        <v>0</v>
      </c>
      <c r="AC71" s="698">
        <v>0</v>
      </c>
      <c r="AD71" s="996"/>
      <c r="AE71" s="997"/>
      <c r="AF71" s="998"/>
    </row>
    <row r="72" spans="1:32" x14ac:dyDescent="0.2">
      <c r="A72" s="11">
        <v>168</v>
      </c>
      <c r="B72" s="277"/>
      <c r="C72" s="278"/>
      <c r="D72" s="278"/>
      <c r="E72" s="1452" t="s">
        <v>129</v>
      </c>
      <c r="F72" s="1453"/>
      <c r="G72" s="1453"/>
      <c r="H72" s="1453"/>
      <c r="I72" s="1453"/>
      <c r="J72" s="1453"/>
      <c r="K72" s="1453"/>
      <c r="L72" s="1454"/>
      <c r="M72" s="407">
        <f>SUM(M73:M74)</f>
        <v>0</v>
      </c>
      <c r="N72" s="410">
        <f t="shared" ref="N72:AC72" si="15">SUBTOTAL(9,N73:N74)</f>
        <v>0</v>
      </c>
      <c r="O72" s="414">
        <f t="shared" si="15"/>
        <v>0</v>
      </c>
      <c r="P72" s="413">
        <f t="shared" si="15"/>
        <v>0</v>
      </c>
      <c r="Q72" s="411">
        <f t="shared" si="15"/>
        <v>0</v>
      </c>
      <c r="R72" s="414">
        <f t="shared" si="15"/>
        <v>0</v>
      </c>
      <c r="S72" s="414">
        <f t="shared" si="15"/>
        <v>0</v>
      </c>
      <c r="T72" s="414">
        <f t="shared" si="15"/>
        <v>0</v>
      </c>
      <c r="U72" s="414">
        <f t="shared" si="15"/>
        <v>0</v>
      </c>
      <c r="V72" s="414">
        <f t="shared" si="15"/>
        <v>0</v>
      </c>
      <c r="W72" s="414">
        <f t="shared" si="15"/>
        <v>0</v>
      </c>
      <c r="X72" s="414">
        <f t="shared" si="15"/>
        <v>0</v>
      </c>
      <c r="Y72" s="414">
        <f t="shared" si="15"/>
        <v>0</v>
      </c>
      <c r="Z72" s="414">
        <f t="shared" si="15"/>
        <v>0</v>
      </c>
      <c r="AA72" s="414">
        <f t="shared" si="15"/>
        <v>0</v>
      </c>
      <c r="AB72" s="424">
        <f t="shared" si="15"/>
        <v>0</v>
      </c>
      <c r="AC72" s="407">
        <f t="shared" si="15"/>
        <v>0</v>
      </c>
      <c r="AD72" s="996"/>
      <c r="AE72" s="997"/>
      <c r="AF72" s="998"/>
    </row>
    <row r="73" spans="1:32" x14ac:dyDescent="0.2">
      <c r="A73" s="11">
        <v>169</v>
      </c>
      <c r="B73" s="277"/>
      <c r="C73" s="278"/>
      <c r="D73" s="278"/>
      <c r="E73" s="278"/>
      <c r="F73" s="1455" t="s">
        <v>130</v>
      </c>
      <c r="G73" s="1456"/>
      <c r="H73" s="1456"/>
      <c r="I73" s="1456"/>
      <c r="J73" s="1456"/>
      <c r="K73" s="1456"/>
      <c r="L73" s="1457"/>
      <c r="M73" s="698">
        <v>0</v>
      </c>
      <c r="N73" s="699">
        <v>0</v>
      </c>
      <c r="O73" s="700">
        <v>0</v>
      </c>
      <c r="P73" s="700">
        <v>0</v>
      </c>
      <c r="Q73" s="705">
        <v>0</v>
      </c>
      <c r="R73" s="700">
        <v>0</v>
      </c>
      <c r="S73" s="701">
        <v>0</v>
      </c>
      <c r="T73" s="700">
        <v>0</v>
      </c>
      <c r="U73" s="701">
        <v>0</v>
      </c>
      <c r="V73" s="700">
        <v>0</v>
      </c>
      <c r="W73" s="701">
        <v>0</v>
      </c>
      <c r="X73" s="700">
        <v>0</v>
      </c>
      <c r="Y73" s="701">
        <v>0</v>
      </c>
      <c r="Z73" s="700">
        <v>0</v>
      </c>
      <c r="AA73" s="701">
        <v>0</v>
      </c>
      <c r="AB73" s="706">
        <v>0</v>
      </c>
      <c r="AC73" s="698">
        <v>0</v>
      </c>
      <c r="AD73" s="996"/>
      <c r="AE73" s="997"/>
      <c r="AF73" s="998"/>
    </row>
    <row r="74" spans="1:32" x14ac:dyDescent="0.2">
      <c r="A74" s="11">
        <v>170</v>
      </c>
      <c r="B74" s="277"/>
      <c r="C74" s="278"/>
      <c r="D74" s="278"/>
      <c r="E74" s="278"/>
      <c r="F74" s="1458" t="s">
        <v>131</v>
      </c>
      <c r="G74" s="1459"/>
      <c r="H74" s="1459"/>
      <c r="I74" s="1459"/>
      <c r="J74" s="1459"/>
      <c r="K74" s="1459"/>
      <c r="L74" s="1460"/>
      <c r="M74" s="698">
        <v>0</v>
      </c>
      <c r="N74" s="699">
        <v>0</v>
      </c>
      <c r="O74" s="700">
        <v>0</v>
      </c>
      <c r="P74" s="700">
        <v>0</v>
      </c>
      <c r="Q74" s="705">
        <v>0</v>
      </c>
      <c r="R74" s="700">
        <v>0</v>
      </c>
      <c r="S74" s="701">
        <v>0</v>
      </c>
      <c r="T74" s="700">
        <v>0</v>
      </c>
      <c r="U74" s="701">
        <v>0</v>
      </c>
      <c r="V74" s="700">
        <v>0</v>
      </c>
      <c r="W74" s="701">
        <v>0</v>
      </c>
      <c r="X74" s="700">
        <v>0</v>
      </c>
      <c r="Y74" s="701">
        <v>0</v>
      </c>
      <c r="Z74" s="700">
        <v>0</v>
      </c>
      <c r="AA74" s="701">
        <v>0</v>
      </c>
      <c r="AB74" s="706">
        <v>0</v>
      </c>
      <c r="AC74" s="698">
        <v>0</v>
      </c>
      <c r="AD74" s="996"/>
      <c r="AE74" s="997"/>
      <c r="AF74" s="998"/>
    </row>
    <row r="75" spans="1:32" x14ac:dyDescent="0.2">
      <c r="A75" s="11">
        <v>171</v>
      </c>
      <c r="B75" s="277"/>
      <c r="C75" s="278"/>
      <c r="D75" s="278"/>
      <c r="E75" s="1452" t="s">
        <v>132</v>
      </c>
      <c r="F75" s="1453"/>
      <c r="G75" s="1453"/>
      <c r="H75" s="1453"/>
      <c r="I75" s="1453"/>
      <c r="J75" s="1453"/>
      <c r="K75" s="1453"/>
      <c r="L75" s="1454"/>
      <c r="M75" s="407">
        <f>SUM(M76:M77)</f>
        <v>0</v>
      </c>
      <c r="N75" s="410">
        <f t="shared" ref="N75:AC75" si="16">SUBTOTAL(9,N76:N77)</f>
        <v>0</v>
      </c>
      <c r="O75" s="414">
        <f t="shared" si="16"/>
        <v>0</v>
      </c>
      <c r="P75" s="413">
        <f t="shared" si="16"/>
        <v>0</v>
      </c>
      <c r="Q75" s="415">
        <f t="shared" si="16"/>
        <v>0</v>
      </c>
      <c r="R75" s="414">
        <f t="shared" si="16"/>
        <v>0</v>
      </c>
      <c r="S75" s="414">
        <f t="shared" si="16"/>
        <v>0</v>
      </c>
      <c r="T75" s="414">
        <f t="shared" si="16"/>
        <v>0</v>
      </c>
      <c r="U75" s="414">
        <f t="shared" si="16"/>
        <v>0</v>
      </c>
      <c r="V75" s="414">
        <f t="shared" si="16"/>
        <v>0</v>
      </c>
      <c r="W75" s="414">
        <f t="shared" si="16"/>
        <v>0</v>
      </c>
      <c r="X75" s="414">
        <f t="shared" si="16"/>
        <v>0</v>
      </c>
      <c r="Y75" s="414">
        <f t="shared" si="16"/>
        <v>0</v>
      </c>
      <c r="Z75" s="414">
        <f t="shared" si="16"/>
        <v>0</v>
      </c>
      <c r="AA75" s="414">
        <f t="shared" si="16"/>
        <v>0</v>
      </c>
      <c r="AB75" s="424">
        <f t="shared" si="16"/>
        <v>0</v>
      </c>
      <c r="AC75" s="407">
        <f t="shared" si="16"/>
        <v>0</v>
      </c>
      <c r="AD75" s="996"/>
      <c r="AE75" s="997"/>
      <c r="AF75" s="998"/>
    </row>
    <row r="76" spans="1:32" x14ac:dyDescent="0.2">
      <c r="A76" s="11">
        <v>172</v>
      </c>
      <c r="B76" s="277"/>
      <c r="C76" s="278"/>
      <c r="D76" s="278"/>
      <c r="E76" s="278"/>
      <c r="F76" s="1455" t="s">
        <v>133</v>
      </c>
      <c r="G76" s="1456"/>
      <c r="H76" s="1456"/>
      <c r="I76" s="1456"/>
      <c r="J76" s="1456"/>
      <c r="K76" s="1456"/>
      <c r="L76" s="1457"/>
      <c r="M76" s="698">
        <v>0</v>
      </c>
      <c r="N76" s="699">
        <v>0</v>
      </c>
      <c r="O76" s="700">
        <v>0</v>
      </c>
      <c r="P76" s="700">
        <v>0</v>
      </c>
      <c r="Q76" s="705">
        <v>0</v>
      </c>
      <c r="R76" s="700">
        <v>0</v>
      </c>
      <c r="S76" s="701">
        <v>0</v>
      </c>
      <c r="T76" s="700">
        <v>0</v>
      </c>
      <c r="U76" s="701">
        <v>0</v>
      </c>
      <c r="V76" s="700">
        <v>0</v>
      </c>
      <c r="W76" s="701">
        <v>0</v>
      </c>
      <c r="X76" s="700">
        <v>0</v>
      </c>
      <c r="Y76" s="701">
        <v>0</v>
      </c>
      <c r="Z76" s="700">
        <v>0</v>
      </c>
      <c r="AA76" s="701">
        <v>0</v>
      </c>
      <c r="AB76" s="706">
        <v>0</v>
      </c>
      <c r="AC76" s="698">
        <v>0</v>
      </c>
      <c r="AD76" s="996"/>
      <c r="AE76" s="997"/>
      <c r="AF76" s="998"/>
    </row>
    <row r="77" spans="1:32" x14ac:dyDescent="0.2">
      <c r="A77" s="11">
        <v>173</v>
      </c>
      <c r="B77" s="277"/>
      <c r="C77" s="278"/>
      <c r="D77" s="278"/>
      <c r="E77" s="278"/>
      <c r="F77" s="1458" t="s">
        <v>134</v>
      </c>
      <c r="G77" s="1459"/>
      <c r="H77" s="1459"/>
      <c r="I77" s="1459"/>
      <c r="J77" s="1459"/>
      <c r="K77" s="1459"/>
      <c r="L77" s="1460"/>
      <c r="M77" s="698">
        <v>0</v>
      </c>
      <c r="N77" s="699">
        <v>0</v>
      </c>
      <c r="O77" s="700">
        <v>0</v>
      </c>
      <c r="P77" s="700">
        <v>0</v>
      </c>
      <c r="Q77" s="705">
        <v>0</v>
      </c>
      <c r="R77" s="700">
        <v>0</v>
      </c>
      <c r="S77" s="701">
        <v>0</v>
      </c>
      <c r="T77" s="700">
        <v>0</v>
      </c>
      <c r="U77" s="701">
        <v>0</v>
      </c>
      <c r="V77" s="700">
        <v>0</v>
      </c>
      <c r="W77" s="701">
        <v>0</v>
      </c>
      <c r="X77" s="700">
        <v>0</v>
      </c>
      <c r="Y77" s="701">
        <v>0</v>
      </c>
      <c r="Z77" s="700">
        <v>0</v>
      </c>
      <c r="AA77" s="701">
        <v>0</v>
      </c>
      <c r="AB77" s="706">
        <v>0</v>
      </c>
      <c r="AC77" s="698">
        <v>0</v>
      </c>
      <c r="AD77" s="996"/>
      <c r="AE77" s="997"/>
      <c r="AF77" s="998"/>
    </row>
    <row r="78" spans="1:32" x14ac:dyDescent="0.2">
      <c r="A78" s="11">
        <v>174</v>
      </c>
      <c r="B78" s="277"/>
      <c r="C78" s="278"/>
      <c r="D78" s="278"/>
      <c r="E78" s="1452" t="s">
        <v>135</v>
      </c>
      <c r="F78" s="1453"/>
      <c r="G78" s="1453"/>
      <c r="H78" s="1453"/>
      <c r="I78" s="1453"/>
      <c r="J78" s="1453"/>
      <c r="K78" s="1453"/>
      <c r="L78" s="1454"/>
      <c r="M78" s="407">
        <f>SUM(M79:M80)</f>
        <v>0</v>
      </c>
      <c r="N78" s="410">
        <f t="shared" ref="N78:AC78" si="17">SUBTOTAL(9,N79:N80)</f>
        <v>0</v>
      </c>
      <c r="O78" s="414">
        <f t="shared" si="17"/>
        <v>0</v>
      </c>
      <c r="P78" s="413">
        <f t="shared" si="17"/>
        <v>0</v>
      </c>
      <c r="Q78" s="415">
        <f t="shared" si="17"/>
        <v>0</v>
      </c>
      <c r="R78" s="414">
        <f t="shared" si="17"/>
        <v>0</v>
      </c>
      <c r="S78" s="414">
        <f t="shared" si="17"/>
        <v>0</v>
      </c>
      <c r="T78" s="414">
        <f t="shared" si="17"/>
        <v>0</v>
      </c>
      <c r="U78" s="414">
        <f t="shared" si="17"/>
        <v>0</v>
      </c>
      <c r="V78" s="414">
        <f t="shared" si="17"/>
        <v>0</v>
      </c>
      <c r="W78" s="414">
        <f t="shared" si="17"/>
        <v>0</v>
      </c>
      <c r="X78" s="414">
        <f t="shared" si="17"/>
        <v>0</v>
      </c>
      <c r="Y78" s="414">
        <f t="shared" si="17"/>
        <v>0</v>
      </c>
      <c r="Z78" s="414">
        <f t="shared" si="17"/>
        <v>0</v>
      </c>
      <c r="AA78" s="414">
        <f t="shared" si="17"/>
        <v>0</v>
      </c>
      <c r="AB78" s="424">
        <f t="shared" si="17"/>
        <v>0</v>
      </c>
      <c r="AC78" s="407">
        <f t="shared" si="17"/>
        <v>0</v>
      </c>
      <c r="AD78" s="996"/>
      <c r="AE78" s="997"/>
      <c r="AF78" s="998"/>
    </row>
    <row r="79" spans="1:32" x14ac:dyDescent="0.2">
      <c r="A79" s="11">
        <v>175</v>
      </c>
      <c r="B79" s="277"/>
      <c r="C79" s="278"/>
      <c r="D79" s="278"/>
      <c r="E79" s="278"/>
      <c r="F79" s="1455" t="s">
        <v>136</v>
      </c>
      <c r="G79" s="1456"/>
      <c r="H79" s="1456"/>
      <c r="I79" s="1456"/>
      <c r="J79" s="1456"/>
      <c r="K79" s="1456"/>
      <c r="L79" s="1457"/>
      <c r="M79" s="698">
        <v>0</v>
      </c>
      <c r="N79" s="699">
        <v>0</v>
      </c>
      <c r="O79" s="700">
        <v>0</v>
      </c>
      <c r="P79" s="700">
        <v>0</v>
      </c>
      <c r="Q79" s="705">
        <v>0</v>
      </c>
      <c r="R79" s="700">
        <v>0</v>
      </c>
      <c r="S79" s="701">
        <v>0</v>
      </c>
      <c r="T79" s="700">
        <v>0</v>
      </c>
      <c r="U79" s="701">
        <v>0</v>
      </c>
      <c r="V79" s="700">
        <v>0</v>
      </c>
      <c r="W79" s="701">
        <v>0</v>
      </c>
      <c r="X79" s="700">
        <v>0</v>
      </c>
      <c r="Y79" s="701">
        <v>0</v>
      </c>
      <c r="Z79" s="700">
        <v>0</v>
      </c>
      <c r="AA79" s="701">
        <v>0</v>
      </c>
      <c r="AB79" s="706">
        <v>0</v>
      </c>
      <c r="AC79" s="698">
        <v>0</v>
      </c>
      <c r="AD79" s="996"/>
      <c r="AE79" s="997"/>
      <c r="AF79" s="998"/>
    </row>
    <row r="80" spans="1:32" x14ac:dyDescent="0.2">
      <c r="A80" s="11">
        <v>176</v>
      </c>
      <c r="B80" s="277"/>
      <c r="C80" s="278"/>
      <c r="D80" s="278"/>
      <c r="E80" s="278"/>
      <c r="F80" s="1458" t="s">
        <v>137</v>
      </c>
      <c r="G80" s="1459"/>
      <c r="H80" s="1459"/>
      <c r="I80" s="1459"/>
      <c r="J80" s="1459"/>
      <c r="K80" s="1459"/>
      <c r="L80" s="1460"/>
      <c r="M80" s="698">
        <v>0</v>
      </c>
      <c r="N80" s="699">
        <v>0</v>
      </c>
      <c r="O80" s="700">
        <v>0</v>
      </c>
      <c r="P80" s="700">
        <v>0</v>
      </c>
      <c r="Q80" s="705">
        <v>0</v>
      </c>
      <c r="R80" s="700">
        <v>0</v>
      </c>
      <c r="S80" s="701">
        <v>0</v>
      </c>
      <c r="T80" s="700">
        <v>0</v>
      </c>
      <c r="U80" s="701">
        <v>0</v>
      </c>
      <c r="V80" s="700">
        <v>0</v>
      </c>
      <c r="W80" s="701">
        <v>0</v>
      </c>
      <c r="X80" s="700">
        <v>0</v>
      </c>
      <c r="Y80" s="701">
        <v>0</v>
      </c>
      <c r="Z80" s="700">
        <v>0</v>
      </c>
      <c r="AA80" s="701">
        <v>0</v>
      </c>
      <c r="AB80" s="706">
        <v>0</v>
      </c>
      <c r="AC80" s="698">
        <v>0</v>
      </c>
      <c r="AD80" s="996"/>
      <c r="AE80" s="997"/>
      <c r="AF80" s="998"/>
    </row>
    <row r="81" spans="1:32" x14ac:dyDescent="0.2">
      <c r="A81" s="11">
        <v>177</v>
      </c>
      <c r="B81" s="277"/>
      <c r="C81" s="278"/>
      <c r="D81" s="278"/>
      <c r="E81" s="1452" t="s">
        <v>550</v>
      </c>
      <c r="F81" s="1453"/>
      <c r="G81" s="1453"/>
      <c r="H81" s="1453"/>
      <c r="I81" s="1453"/>
      <c r="J81" s="1453"/>
      <c r="K81" s="1453"/>
      <c r="L81" s="1454"/>
      <c r="M81" s="407">
        <f>SUM(M82:M83)</f>
        <v>0</v>
      </c>
      <c r="N81" s="410">
        <f t="shared" ref="N81:AC81" si="18">SUBTOTAL(9,N82:N83)</f>
        <v>0</v>
      </c>
      <c r="O81" s="414">
        <f t="shared" si="18"/>
        <v>0</v>
      </c>
      <c r="P81" s="413">
        <f t="shared" si="18"/>
        <v>0</v>
      </c>
      <c r="Q81" s="415">
        <f t="shared" si="18"/>
        <v>0</v>
      </c>
      <c r="R81" s="414">
        <f t="shared" si="18"/>
        <v>0</v>
      </c>
      <c r="S81" s="414">
        <f t="shared" si="18"/>
        <v>0</v>
      </c>
      <c r="T81" s="414">
        <f t="shared" si="18"/>
        <v>0</v>
      </c>
      <c r="U81" s="414">
        <f t="shared" si="18"/>
        <v>0</v>
      </c>
      <c r="V81" s="414">
        <f t="shared" si="18"/>
        <v>0</v>
      </c>
      <c r="W81" s="414">
        <f t="shared" si="18"/>
        <v>0</v>
      </c>
      <c r="X81" s="414">
        <f t="shared" si="18"/>
        <v>0</v>
      </c>
      <c r="Y81" s="414">
        <f t="shared" si="18"/>
        <v>0</v>
      </c>
      <c r="Z81" s="414">
        <f t="shared" si="18"/>
        <v>0</v>
      </c>
      <c r="AA81" s="414">
        <f t="shared" si="18"/>
        <v>0</v>
      </c>
      <c r="AB81" s="424">
        <f t="shared" si="18"/>
        <v>0</v>
      </c>
      <c r="AC81" s="407">
        <f t="shared" si="18"/>
        <v>0</v>
      </c>
      <c r="AD81" s="996"/>
      <c r="AE81" s="997"/>
      <c r="AF81" s="998"/>
    </row>
    <row r="82" spans="1:32" x14ac:dyDescent="0.2">
      <c r="A82" s="11">
        <v>178</v>
      </c>
      <c r="B82" s="277"/>
      <c r="C82" s="278"/>
      <c r="D82" s="278"/>
      <c r="E82" s="278"/>
      <c r="F82" s="1455" t="s">
        <v>551</v>
      </c>
      <c r="G82" s="1456"/>
      <c r="H82" s="1456"/>
      <c r="I82" s="1456"/>
      <c r="J82" s="1456"/>
      <c r="K82" s="1456"/>
      <c r="L82" s="1457"/>
      <c r="M82" s="698">
        <v>0</v>
      </c>
      <c r="N82" s="699">
        <v>0</v>
      </c>
      <c r="O82" s="700">
        <v>0</v>
      </c>
      <c r="P82" s="700">
        <v>0</v>
      </c>
      <c r="Q82" s="705">
        <v>0</v>
      </c>
      <c r="R82" s="700">
        <v>0</v>
      </c>
      <c r="S82" s="701">
        <v>0</v>
      </c>
      <c r="T82" s="700">
        <v>0</v>
      </c>
      <c r="U82" s="701">
        <v>0</v>
      </c>
      <c r="V82" s="700">
        <v>0</v>
      </c>
      <c r="W82" s="701">
        <v>0</v>
      </c>
      <c r="X82" s="700">
        <v>0</v>
      </c>
      <c r="Y82" s="701">
        <v>0</v>
      </c>
      <c r="Z82" s="700">
        <v>0</v>
      </c>
      <c r="AA82" s="701">
        <v>0</v>
      </c>
      <c r="AB82" s="706">
        <v>0</v>
      </c>
      <c r="AC82" s="698">
        <v>0</v>
      </c>
      <c r="AD82" s="996"/>
      <c r="AE82" s="997"/>
      <c r="AF82" s="998"/>
    </row>
    <row r="83" spans="1:32" x14ac:dyDescent="0.2">
      <c r="A83" s="11">
        <v>179</v>
      </c>
      <c r="B83" s="277"/>
      <c r="C83" s="278"/>
      <c r="D83" s="278"/>
      <c r="E83" s="278"/>
      <c r="F83" s="1458" t="s">
        <v>552</v>
      </c>
      <c r="G83" s="1459"/>
      <c r="H83" s="1459"/>
      <c r="I83" s="1459"/>
      <c r="J83" s="1459"/>
      <c r="K83" s="1459"/>
      <c r="L83" s="1460"/>
      <c r="M83" s="698">
        <v>0</v>
      </c>
      <c r="N83" s="699">
        <v>0</v>
      </c>
      <c r="O83" s="700">
        <v>0</v>
      </c>
      <c r="P83" s="700">
        <v>0</v>
      </c>
      <c r="Q83" s="705">
        <v>0</v>
      </c>
      <c r="R83" s="700">
        <v>0</v>
      </c>
      <c r="S83" s="701">
        <v>0</v>
      </c>
      <c r="T83" s="700">
        <v>0</v>
      </c>
      <c r="U83" s="701">
        <v>0</v>
      </c>
      <c r="V83" s="700">
        <v>0</v>
      </c>
      <c r="W83" s="701">
        <v>0</v>
      </c>
      <c r="X83" s="700">
        <v>0</v>
      </c>
      <c r="Y83" s="701">
        <v>0</v>
      </c>
      <c r="Z83" s="700">
        <v>0</v>
      </c>
      <c r="AA83" s="701">
        <v>0</v>
      </c>
      <c r="AB83" s="706">
        <v>0</v>
      </c>
      <c r="AC83" s="698">
        <v>0</v>
      </c>
      <c r="AD83" s="996"/>
      <c r="AE83" s="997"/>
      <c r="AF83" s="998"/>
    </row>
    <row r="84" spans="1:32" x14ac:dyDescent="0.2">
      <c r="A84" s="11">
        <v>180</v>
      </c>
      <c r="B84" s="277"/>
      <c r="C84" s="278"/>
      <c r="D84" s="278"/>
      <c r="E84" s="1452" t="s">
        <v>553</v>
      </c>
      <c r="F84" s="1453"/>
      <c r="G84" s="1453"/>
      <c r="H84" s="1453"/>
      <c r="I84" s="1453"/>
      <c r="J84" s="1453"/>
      <c r="K84" s="1453"/>
      <c r="L84" s="1454"/>
      <c r="M84" s="407">
        <f>SUM(M85:M86)</f>
        <v>0</v>
      </c>
      <c r="N84" s="410">
        <f t="shared" ref="N84:AC84" si="19">SUBTOTAL(9,N85:N86)</f>
        <v>0</v>
      </c>
      <c r="O84" s="414">
        <f t="shared" si="19"/>
        <v>0</v>
      </c>
      <c r="P84" s="413">
        <f t="shared" si="19"/>
        <v>0</v>
      </c>
      <c r="Q84" s="415">
        <f t="shared" si="19"/>
        <v>0</v>
      </c>
      <c r="R84" s="414">
        <f t="shared" si="19"/>
        <v>0</v>
      </c>
      <c r="S84" s="414">
        <f t="shared" si="19"/>
        <v>0</v>
      </c>
      <c r="T84" s="414">
        <f t="shared" si="19"/>
        <v>0</v>
      </c>
      <c r="U84" s="414">
        <f t="shared" si="19"/>
        <v>0</v>
      </c>
      <c r="V84" s="414">
        <f t="shared" si="19"/>
        <v>0</v>
      </c>
      <c r="W84" s="414">
        <f t="shared" si="19"/>
        <v>0</v>
      </c>
      <c r="X84" s="414">
        <f t="shared" si="19"/>
        <v>0</v>
      </c>
      <c r="Y84" s="414">
        <f t="shared" si="19"/>
        <v>0</v>
      </c>
      <c r="Z84" s="414">
        <f t="shared" si="19"/>
        <v>0</v>
      </c>
      <c r="AA84" s="414">
        <f t="shared" si="19"/>
        <v>0</v>
      </c>
      <c r="AB84" s="424">
        <f t="shared" si="19"/>
        <v>0</v>
      </c>
      <c r="AC84" s="407">
        <f t="shared" si="19"/>
        <v>0</v>
      </c>
      <c r="AD84" s="996"/>
      <c r="AE84" s="997"/>
      <c r="AF84" s="998"/>
    </row>
    <row r="85" spans="1:32" x14ac:dyDescent="0.2">
      <c r="A85" s="11">
        <v>181</v>
      </c>
      <c r="B85" s="277"/>
      <c r="C85" s="278"/>
      <c r="D85" s="278"/>
      <c r="E85" s="278"/>
      <c r="F85" s="1455" t="s">
        <v>554</v>
      </c>
      <c r="G85" s="1456"/>
      <c r="H85" s="1456"/>
      <c r="I85" s="1456"/>
      <c r="J85" s="1456"/>
      <c r="K85" s="1456"/>
      <c r="L85" s="1457"/>
      <c r="M85" s="698">
        <v>0</v>
      </c>
      <c r="N85" s="699">
        <v>0</v>
      </c>
      <c r="O85" s="700">
        <v>0</v>
      </c>
      <c r="P85" s="700">
        <v>0</v>
      </c>
      <c r="Q85" s="705">
        <v>0</v>
      </c>
      <c r="R85" s="700">
        <v>0</v>
      </c>
      <c r="S85" s="701">
        <v>0</v>
      </c>
      <c r="T85" s="700">
        <v>0</v>
      </c>
      <c r="U85" s="701">
        <v>0</v>
      </c>
      <c r="V85" s="700">
        <v>0</v>
      </c>
      <c r="W85" s="701">
        <v>0</v>
      </c>
      <c r="X85" s="700">
        <v>0</v>
      </c>
      <c r="Y85" s="701">
        <v>0</v>
      </c>
      <c r="Z85" s="700">
        <v>0</v>
      </c>
      <c r="AA85" s="701">
        <v>0</v>
      </c>
      <c r="AB85" s="706">
        <v>0</v>
      </c>
      <c r="AC85" s="698">
        <v>0</v>
      </c>
      <c r="AD85" s="996"/>
      <c r="AE85" s="997"/>
      <c r="AF85" s="998"/>
    </row>
    <row r="86" spans="1:32" x14ac:dyDescent="0.2">
      <c r="A86" s="11">
        <v>182</v>
      </c>
      <c r="B86" s="277"/>
      <c r="C86" s="278"/>
      <c r="D86" s="278"/>
      <c r="E86" s="278"/>
      <c r="F86" s="1449" t="s">
        <v>555</v>
      </c>
      <c r="G86" s="1450"/>
      <c r="H86" s="1450"/>
      <c r="I86" s="1450"/>
      <c r="J86" s="1450"/>
      <c r="K86" s="1450"/>
      <c r="L86" s="1451"/>
      <c r="M86" s="698">
        <v>0</v>
      </c>
      <c r="N86" s="699">
        <v>0</v>
      </c>
      <c r="O86" s="700">
        <v>0</v>
      </c>
      <c r="P86" s="700">
        <v>0</v>
      </c>
      <c r="Q86" s="705">
        <v>0</v>
      </c>
      <c r="R86" s="700">
        <v>0</v>
      </c>
      <c r="S86" s="701">
        <v>0</v>
      </c>
      <c r="T86" s="700">
        <v>0</v>
      </c>
      <c r="U86" s="701">
        <v>0</v>
      </c>
      <c r="V86" s="700">
        <v>0</v>
      </c>
      <c r="W86" s="701">
        <v>0</v>
      </c>
      <c r="X86" s="700">
        <v>0</v>
      </c>
      <c r="Y86" s="701">
        <v>0</v>
      </c>
      <c r="Z86" s="700">
        <v>0</v>
      </c>
      <c r="AA86" s="701">
        <v>0</v>
      </c>
      <c r="AB86" s="706">
        <v>0</v>
      </c>
      <c r="AC86" s="698">
        <v>0</v>
      </c>
      <c r="AD86" s="996"/>
      <c r="AE86" s="997"/>
      <c r="AF86" s="998"/>
    </row>
    <row r="87" spans="1:32" x14ac:dyDescent="0.2">
      <c r="A87" s="11">
        <v>183</v>
      </c>
      <c r="B87" s="277"/>
      <c r="C87" s="278"/>
      <c r="D87" s="1485" t="s">
        <v>24</v>
      </c>
      <c r="E87" s="1486"/>
      <c r="F87" s="1486"/>
      <c r="G87" s="1486"/>
      <c r="H87" s="1486"/>
      <c r="I87" s="1486"/>
      <c r="J87" s="1486"/>
      <c r="K87" s="1486"/>
      <c r="L87" s="1486"/>
      <c r="M87" s="407">
        <f>SUM(M88:M90)</f>
        <v>0</v>
      </c>
      <c r="N87" s="808"/>
      <c r="O87" s="809"/>
      <c r="P87" s="809"/>
      <c r="Q87" s="415">
        <f>SUBTOTAL(9,Q88:Q90)</f>
        <v>0</v>
      </c>
      <c r="R87" s="414">
        <f t="shared" ref="R87:T87" si="20">SUBTOTAL(9,R88:R90)</f>
        <v>0</v>
      </c>
      <c r="S87" s="414">
        <f t="shared" si="20"/>
        <v>0</v>
      </c>
      <c r="T87" s="414">
        <f t="shared" si="20"/>
        <v>0</v>
      </c>
      <c r="U87" s="809"/>
      <c r="V87" s="809"/>
      <c r="W87" s="809"/>
      <c r="X87" s="809"/>
      <c r="Y87" s="809"/>
      <c r="Z87" s="809"/>
      <c r="AA87" s="809"/>
      <c r="AB87" s="810"/>
      <c r="AC87" s="407"/>
      <c r="AD87" s="996"/>
      <c r="AE87" s="997"/>
      <c r="AF87" s="998"/>
    </row>
    <row r="88" spans="1:32" x14ac:dyDescent="0.2">
      <c r="A88" s="11">
        <v>184</v>
      </c>
      <c r="B88" s="277"/>
      <c r="C88" s="278"/>
      <c r="D88" s="278"/>
      <c r="E88" s="278"/>
      <c r="F88" s="1449" t="s">
        <v>156</v>
      </c>
      <c r="G88" s="1450"/>
      <c r="H88" s="1450"/>
      <c r="I88" s="1450"/>
      <c r="J88" s="1450"/>
      <c r="K88" s="1450"/>
      <c r="L88" s="1451"/>
      <c r="M88" s="698">
        <v>0</v>
      </c>
      <c r="N88" s="807"/>
      <c r="O88" s="807"/>
      <c r="P88" s="807"/>
      <c r="Q88" s="706">
        <v>0</v>
      </c>
      <c r="R88" s="806"/>
      <c r="S88" s="807"/>
      <c r="T88" s="807"/>
      <c r="U88" s="807"/>
      <c r="V88" s="807"/>
      <c r="W88" s="807"/>
      <c r="X88" s="807"/>
      <c r="Y88" s="807"/>
      <c r="Z88" s="807"/>
      <c r="AA88" s="807"/>
      <c r="AB88" s="807"/>
      <c r="AC88" s="698">
        <v>0</v>
      </c>
      <c r="AD88" s="996"/>
      <c r="AE88" s="997"/>
      <c r="AF88" s="998"/>
    </row>
    <row r="89" spans="1:32" x14ac:dyDescent="0.2">
      <c r="A89" s="11">
        <v>185</v>
      </c>
      <c r="B89" s="277"/>
      <c r="C89" s="278"/>
      <c r="D89" s="278"/>
      <c r="E89" s="278"/>
      <c r="F89" s="1449" t="s">
        <v>157</v>
      </c>
      <c r="G89" s="1450"/>
      <c r="H89" s="1450"/>
      <c r="I89" s="1450"/>
      <c r="J89" s="1450"/>
      <c r="K89" s="1450"/>
      <c r="L89" s="1451"/>
      <c r="M89" s="698">
        <v>0</v>
      </c>
      <c r="N89" s="807"/>
      <c r="O89" s="807"/>
      <c r="P89" s="807"/>
      <c r="Q89" s="807"/>
      <c r="R89" s="699">
        <v>0</v>
      </c>
      <c r="S89" s="700">
        <v>0</v>
      </c>
      <c r="T89" s="700">
        <v>0</v>
      </c>
      <c r="U89" s="807"/>
      <c r="V89" s="807"/>
      <c r="W89" s="807"/>
      <c r="X89" s="807"/>
      <c r="Y89" s="807"/>
      <c r="Z89" s="807"/>
      <c r="AA89" s="807"/>
      <c r="AB89" s="807"/>
      <c r="AC89" s="698">
        <v>0</v>
      </c>
      <c r="AD89" s="996"/>
      <c r="AE89" s="997"/>
      <c r="AF89" s="998"/>
    </row>
    <row r="90" spans="1:32" x14ac:dyDescent="0.2">
      <c r="A90" s="11">
        <v>186</v>
      </c>
      <c r="B90" s="277"/>
      <c r="C90" s="278"/>
      <c r="D90" s="278"/>
      <c r="E90" s="278"/>
      <c r="F90" s="1449" t="s">
        <v>25</v>
      </c>
      <c r="G90" s="1450"/>
      <c r="H90" s="1450"/>
      <c r="I90" s="1450"/>
      <c r="J90" s="1450"/>
      <c r="K90" s="1450"/>
      <c r="L90" s="1451"/>
      <c r="M90" s="698">
        <v>0</v>
      </c>
      <c r="N90" s="811"/>
      <c r="O90" s="812"/>
      <c r="P90" s="812"/>
      <c r="Q90" s="812"/>
      <c r="R90" s="811"/>
      <c r="S90" s="812"/>
      <c r="T90" s="812"/>
      <c r="U90" s="812"/>
      <c r="V90" s="812"/>
      <c r="W90" s="812"/>
      <c r="X90" s="812"/>
      <c r="Y90" s="812"/>
      <c r="Z90" s="812"/>
      <c r="AA90" s="812"/>
      <c r="AB90" s="813"/>
      <c r="AC90" s="407"/>
      <c r="AD90" s="996"/>
      <c r="AE90" s="997"/>
      <c r="AF90" s="998"/>
    </row>
    <row r="91" spans="1:32" x14ac:dyDescent="0.2">
      <c r="A91" s="11">
        <v>187</v>
      </c>
      <c r="B91" s="277"/>
      <c r="C91" s="278"/>
      <c r="D91" s="1485" t="s">
        <v>467</v>
      </c>
      <c r="E91" s="1486"/>
      <c r="F91" s="1486"/>
      <c r="G91" s="1486"/>
      <c r="H91" s="1486"/>
      <c r="I91" s="1486"/>
      <c r="J91" s="1486"/>
      <c r="K91" s="1486"/>
      <c r="L91" s="1486"/>
      <c r="M91" s="407">
        <f>SUM(M92:M93)</f>
        <v>0</v>
      </c>
      <c r="N91" s="410">
        <f t="shared" ref="N91:AC91" si="21">SUBTOTAL(9,N92:N93)</f>
        <v>0</v>
      </c>
      <c r="O91" s="414">
        <f t="shared" si="21"/>
        <v>0</v>
      </c>
      <c r="P91" s="413">
        <f t="shared" si="21"/>
        <v>0</v>
      </c>
      <c r="Q91" s="411">
        <f t="shared" si="21"/>
        <v>0</v>
      </c>
      <c r="R91" s="414">
        <f t="shared" si="21"/>
        <v>0</v>
      </c>
      <c r="S91" s="414">
        <f t="shared" si="21"/>
        <v>0</v>
      </c>
      <c r="T91" s="414">
        <f t="shared" si="21"/>
        <v>0</v>
      </c>
      <c r="U91" s="414">
        <f t="shared" si="21"/>
        <v>0</v>
      </c>
      <c r="V91" s="414">
        <f t="shared" si="21"/>
        <v>0</v>
      </c>
      <c r="W91" s="414">
        <f t="shared" si="21"/>
        <v>0</v>
      </c>
      <c r="X91" s="414">
        <f t="shared" si="21"/>
        <v>0</v>
      </c>
      <c r="Y91" s="414">
        <f t="shared" si="21"/>
        <v>0</v>
      </c>
      <c r="Z91" s="414">
        <f t="shared" si="21"/>
        <v>0</v>
      </c>
      <c r="AA91" s="414">
        <f t="shared" si="21"/>
        <v>0</v>
      </c>
      <c r="AB91" s="424">
        <f t="shared" si="21"/>
        <v>0</v>
      </c>
      <c r="AC91" s="407">
        <f t="shared" si="21"/>
        <v>0</v>
      </c>
      <c r="AD91" s="996"/>
      <c r="AE91" s="997"/>
      <c r="AF91" s="998"/>
    </row>
    <row r="92" spans="1:32" x14ac:dyDescent="0.2">
      <c r="A92" s="11">
        <v>188</v>
      </c>
      <c r="B92" s="277"/>
      <c r="C92" s="278"/>
      <c r="D92" s="278"/>
      <c r="E92" s="278"/>
      <c r="F92" s="1449" t="s">
        <v>466</v>
      </c>
      <c r="G92" s="1450"/>
      <c r="H92" s="1450"/>
      <c r="I92" s="1450"/>
      <c r="J92" s="1450"/>
      <c r="K92" s="1450"/>
      <c r="L92" s="1451"/>
      <c r="M92" s="698">
        <v>0</v>
      </c>
      <c r="N92" s="699">
        <v>0</v>
      </c>
      <c r="O92" s="700">
        <v>0</v>
      </c>
      <c r="P92" s="700">
        <v>0</v>
      </c>
      <c r="Q92" s="705">
        <v>0</v>
      </c>
      <c r="R92" s="700">
        <v>0</v>
      </c>
      <c r="S92" s="701">
        <v>0</v>
      </c>
      <c r="T92" s="700">
        <v>0</v>
      </c>
      <c r="U92" s="701">
        <v>0</v>
      </c>
      <c r="V92" s="700">
        <v>0</v>
      </c>
      <c r="W92" s="701">
        <v>0</v>
      </c>
      <c r="X92" s="700">
        <v>0</v>
      </c>
      <c r="Y92" s="701">
        <v>0</v>
      </c>
      <c r="Z92" s="700">
        <v>0</v>
      </c>
      <c r="AA92" s="701">
        <v>0</v>
      </c>
      <c r="AB92" s="706">
        <v>0</v>
      </c>
      <c r="AC92" s="698">
        <v>0</v>
      </c>
      <c r="AD92" s="996"/>
      <c r="AE92" s="997"/>
      <c r="AF92" s="998"/>
    </row>
    <row r="93" spans="1:32" x14ac:dyDescent="0.2">
      <c r="A93" s="11">
        <v>189</v>
      </c>
      <c r="B93" s="277"/>
      <c r="C93" s="278"/>
      <c r="D93" s="278"/>
      <c r="E93" s="278"/>
      <c r="F93" s="1449" t="s">
        <v>576</v>
      </c>
      <c r="G93" s="1450"/>
      <c r="H93" s="1450"/>
      <c r="I93" s="1450"/>
      <c r="J93" s="1450"/>
      <c r="K93" s="1450"/>
      <c r="L93" s="1451"/>
      <c r="M93" s="698">
        <v>0</v>
      </c>
      <c r="N93" s="699">
        <v>0</v>
      </c>
      <c r="O93" s="700">
        <v>0</v>
      </c>
      <c r="P93" s="700">
        <v>0</v>
      </c>
      <c r="Q93" s="705">
        <v>0</v>
      </c>
      <c r="R93" s="700">
        <v>0</v>
      </c>
      <c r="S93" s="701">
        <v>0</v>
      </c>
      <c r="T93" s="700">
        <v>0</v>
      </c>
      <c r="U93" s="701">
        <v>0</v>
      </c>
      <c r="V93" s="700">
        <v>0</v>
      </c>
      <c r="W93" s="701">
        <v>0</v>
      </c>
      <c r="X93" s="700">
        <v>0</v>
      </c>
      <c r="Y93" s="701">
        <v>0</v>
      </c>
      <c r="Z93" s="700">
        <v>0</v>
      </c>
      <c r="AA93" s="701">
        <v>0</v>
      </c>
      <c r="AB93" s="706">
        <v>0</v>
      </c>
      <c r="AC93" s="698">
        <v>0</v>
      </c>
      <c r="AD93" s="996"/>
      <c r="AE93" s="997"/>
      <c r="AF93" s="998"/>
    </row>
    <row r="94" spans="1:32" x14ac:dyDescent="0.2">
      <c r="A94" s="11">
        <v>190</v>
      </c>
      <c r="B94" s="277"/>
      <c r="C94" s="1546" t="s">
        <v>26</v>
      </c>
      <c r="D94" s="1531"/>
      <c r="E94" s="1531"/>
      <c r="F94" s="1531"/>
      <c r="G94" s="1531"/>
      <c r="H94" s="1531"/>
      <c r="I94" s="1531"/>
      <c r="J94" s="1531"/>
      <c r="K94" s="1531"/>
      <c r="L94" s="1531"/>
      <c r="M94" s="1531"/>
      <c r="N94" s="1531"/>
      <c r="O94" s="1531"/>
      <c r="P94" s="1531"/>
      <c r="Q94" s="1531"/>
      <c r="R94" s="1531"/>
      <c r="S94" s="1531"/>
      <c r="T94" s="1531"/>
      <c r="U94" s="1531"/>
      <c r="V94" s="1531"/>
      <c r="W94" s="1531"/>
      <c r="X94" s="1531"/>
      <c r="Y94" s="1531"/>
      <c r="Z94" s="1531"/>
      <c r="AA94" s="1531"/>
      <c r="AB94" s="1531"/>
      <c r="AC94" s="1546"/>
      <c r="AD94" s="1531"/>
      <c r="AE94" s="1531"/>
      <c r="AF94" s="1531"/>
    </row>
    <row r="95" spans="1:32" x14ac:dyDescent="0.2">
      <c r="A95" s="11">
        <v>191</v>
      </c>
      <c r="B95" s="277"/>
      <c r="C95" s="278"/>
      <c r="D95" s="1485" t="s">
        <v>27</v>
      </c>
      <c r="E95" s="1486"/>
      <c r="F95" s="1486"/>
      <c r="G95" s="1486"/>
      <c r="H95" s="1486"/>
      <c r="I95" s="1486"/>
      <c r="J95" s="1486"/>
      <c r="K95" s="1486"/>
      <c r="L95" s="1486"/>
      <c r="M95" s="1486"/>
      <c r="N95" s="1486"/>
      <c r="O95" s="1486"/>
      <c r="P95" s="1486"/>
      <c r="Q95" s="1486"/>
      <c r="R95" s="1486"/>
      <c r="S95" s="1486"/>
      <c r="T95" s="1486"/>
      <c r="U95" s="1486"/>
      <c r="V95" s="1486"/>
      <c r="W95" s="1486"/>
      <c r="X95" s="1486"/>
      <c r="Y95" s="1486"/>
      <c r="Z95" s="1486"/>
      <c r="AA95" s="1486"/>
      <c r="AB95" s="1486"/>
      <c r="AC95" s="1486"/>
      <c r="AD95" s="1486"/>
      <c r="AE95" s="1486"/>
      <c r="AF95" s="1486"/>
    </row>
    <row r="96" spans="1:32" x14ac:dyDescent="0.2">
      <c r="A96" s="11">
        <v>192</v>
      </c>
      <c r="B96" s="277"/>
      <c r="C96" s="278"/>
      <c r="D96" s="278"/>
      <c r="E96" s="1452" t="s">
        <v>28</v>
      </c>
      <c r="F96" s="1453"/>
      <c r="G96" s="1453"/>
      <c r="H96" s="1453"/>
      <c r="I96" s="1453"/>
      <c r="J96" s="1453"/>
      <c r="K96" s="1453"/>
      <c r="L96" s="1454"/>
      <c r="M96" s="407">
        <f>SUM(M97:M100)</f>
        <v>0</v>
      </c>
      <c r="N96" s="410">
        <f t="shared" ref="N96:AC96" si="22">SUBTOTAL(9,N97:N100)</f>
        <v>0</v>
      </c>
      <c r="O96" s="414">
        <f t="shared" si="22"/>
        <v>0</v>
      </c>
      <c r="P96" s="413">
        <f t="shared" si="22"/>
        <v>0</v>
      </c>
      <c r="Q96" s="415">
        <f t="shared" si="22"/>
        <v>0</v>
      </c>
      <c r="R96" s="414">
        <f t="shared" si="22"/>
        <v>0</v>
      </c>
      <c r="S96" s="414">
        <f t="shared" si="22"/>
        <v>0</v>
      </c>
      <c r="T96" s="414">
        <f t="shared" si="22"/>
        <v>0</v>
      </c>
      <c r="U96" s="414">
        <f t="shared" si="22"/>
        <v>0</v>
      </c>
      <c r="V96" s="414">
        <f t="shared" si="22"/>
        <v>0</v>
      </c>
      <c r="W96" s="414">
        <f t="shared" si="22"/>
        <v>0</v>
      </c>
      <c r="X96" s="414">
        <f t="shared" si="22"/>
        <v>0</v>
      </c>
      <c r="Y96" s="414">
        <f t="shared" si="22"/>
        <v>0</v>
      </c>
      <c r="Z96" s="414">
        <f t="shared" si="22"/>
        <v>0</v>
      </c>
      <c r="AA96" s="414">
        <f t="shared" si="22"/>
        <v>0</v>
      </c>
      <c r="AB96" s="424">
        <f t="shared" si="22"/>
        <v>0</v>
      </c>
      <c r="AC96" s="407">
        <f t="shared" si="22"/>
        <v>0</v>
      </c>
      <c r="AD96" s="996"/>
      <c r="AE96" s="997"/>
      <c r="AF96" s="998"/>
    </row>
    <row r="97" spans="1:32" ht="15" customHeight="1" x14ac:dyDescent="0.2">
      <c r="A97" s="11">
        <v>193</v>
      </c>
      <c r="B97" s="277"/>
      <c r="C97" s="278"/>
      <c r="D97" s="278"/>
      <c r="E97" s="278"/>
      <c r="F97" s="1455" t="s">
        <v>30</v>
      </c>
      <c r="G97" s="1456"/>
      <c r="H97" s="1456"/>
      <c r="I97" s="1456"/>
      <c r="J97" s="1456"/>
      <c r="K97" s="1456"/>
      <c r="L97" s="1457"/>
      <c r="M97" s="698">
        <v>0</v>
      </c>
      <c r="N97" s="699">
        <v>0</v>
      </c>
      <c r="O97" s="700">
        <v>0</v>
      </c>
      <c r="P97" s="700">
        <v>0</v>
      </c>
      <c r="Q97" s="705">
        <v>0</v>
      </c>
      <c r="R97" s="700">
        <v>0</v>
      </c>
      <c r="S97" s="701">
        <v>0</v>
      </c>
      <c r="T97" s="700">
        <v>0</v>
      </c>
      <c r="U97" s="701">
        <v>0</v>
      </c>
      <c r="V97" s="700">
        <v>0</v>
      </c>
      <c r="W97" s="701">
        <v>0</v>
      </c>
      <c r="X97" s="700">
        <v>0</v>
      </c>
      <c r="Y97" s="701">
        <v>0</v>
      </c>
      <c r="Z97" s="700">
        <v>0</v>
      </c>
      <c r="AA97" s="701">
        <v>0</v>
      </c>
      <c r="AB97" s="706">
        <v>0</v>
      </c>
      <c r="AC97" s="698">
        <v>0</v>
      </c>
      <c r="AD97" s="996"/>
      <c r="AE97" s="997"/>
      <c r="AF97" s="998"/>
    </row>
    <row r="98" spans="1:32" x14ac:dyDescent="0.2">
      <c r="A98" s="11">
        <v>194</v>
      </c>
      <c r="B98" s="277"/>
      <c r="C98" s="278"/>
      <c r="D98" s="278"/>
      <c r="E98" s="278"/>
      <c r="F98" s="1449" t="s">
        <v>29</v>
      </c>
      <c r="G98" s="1450"/>
      <c r="H98" s="1450"/>
      <c r="I98" s="1450"/>
      <c r="J98" s="1450"/>
      <c r="K98" s="1450"/>
      <c r="L98" s="1451"/>
      <c r="M98" s="698">
        <v>0</v>
      </c>
      <c r="N98" s="699">
        <v>0</v>
      </c>
      <c r="O98" s="700">
        <v>0</v>
      </c>
      <c r="P98" s="700">
        <v>0</v>
      </c>
      <c r="Q98" s="705">
        <v>0</v>
      </c>
      <c r="R98" s="700">
        <v>0</v>
      </c>
      <c r="S98" s="701">
        <v>0</v>
      </c>
      <c r="T98" s="700">
        <v>0</v>
      </c>
      <c r="U98" s="701">
        <v>0</v>
      </c>
      <c r="V98" s="700">
        <v>0</v>
      </c>
      <c r="W98" s="701">
        <v>0</v>
      </c>
      <c r="X98" s="700">
        <v>0</v>
      </c>
      <c r="Y98" s="701">
        <v>0</v>
      </c>
      <c r="Z98" s="700">
        <v>0</v>
      </c>
      <c r="AA98" s="701">
        <v>0</v>
      </c>
      <c r="AB98" s="706">
        <v>0</v>
      </c>
      <c r="AC98" s="698">
        <v>0</v>
      </c>
      <c r="AD98" s="996"/>
      <c r="AE98" s="997"/>
      <c r="AF98" s="998"/>
    </row>
    <row r="99" spans="1:32" x14ac:dyDescent="0.2">
      <c r="A99" s="11">
        <v>195</v>
      </c>
      <c r="B99" s="277"/>
      <c r="C99" s="278"/>
      <c r="D99" s="278"/>
      <c r="E99" s="278"/>
      <c r="F99" s="1449" t="s">
        <v>31</v>
      </c>
      <c r="G99" s="1450"/>
      <c r="H99" s="1450"/>
      <c r="I99" s="1450"/>
      <c r="J99" s="1450"/>
      <c r="K99" s="1450"/>
      <c r="L99" s="1451"/>
      <c r="M99" s="698">
        <v>0</v>
      </c>
      <c r="N99" s="699">
        <v>0</v>
      </c>
      <c r="O99" s="700">
        <v>0</v>
      </c>
      <c r="P99" s="700">
        <v>0</v>
      </c>
      <c r="Q99" s="705">
        <v>0</v>
      </c>
      <c r="R99" s="700">
        <v>0</v>
      </c>
      <c r="S99" s="701">
        <v>0</v>
      </c>
      <c r="T99" s="700">
        <v>0</v>
      </c>
      <c r="U99" s="701">
        <v>0</v>
      </c>
      <c r="V99" s="700">
        <v>0</v>
      </c>
      <c r="W99" s="701">
        <v>0</v>
      </c>
      <c r="X99" s="700">
        <v>0</v>
      </c>
      <c r="Y99" s="701">
        <v>0</v>
      </c>
      <c r="Z99" s="700">
        <v>0</v>
      </c>
      <c r="AA99" s="701">
        <v>0</v>
      </c>
      <c r="AB99" s="706">
        <v>0</v>
      </c>
      <c r="AC99" s="698">
        <v>0</v>
      </c>
      <c r="AD99" s="996"/>
      <c r="AE99" s="997"/>
      <c r="AF99" s="998"/>
    </row>
    <row r="100" spans="1:32" x14ac:dyDescent="0.2">
      <c r="A100" s="11">
        <v>196</v>
      </c>
      <c r="B100" s="277"/>
      <c r="C100" s="278"/>
      <c r="D100" s="278"/>
      <c r="E100" s="278"/>
      <c r="F100" s="1458" t="s">
        <v>32</v>
      </c>
      <c r="G100" s="1459"/>
      <c r="H100" s="1459"/>
      <c r="I100" s="1459"/>
      <c r="J100" s="1459"/>
      <c r="K100" s="1459"/>
      <c r="L100" s="1460"/>
      <c r="M100" s="698">
        <v>0</v>
      </c>
      <c r="N100" s="699">
        <v>0</v>
      </c>
      <c r="O100" s="700">
        <v>0</v>
      </c>
      <c r="P100" s="700">
        <v>0</v>
      </c>
      <c r="Q100" s="705">
        <v>0</v>
      </c>
      <c r="R100" s="700">
        <v>0</v>
      </c>
      <c r="S100" s="701">
        <v>0</v>
      </c>
      <c r="T100" s="700">
        <v>0</v>
      </c>
      <c r="U100" s="701">
        <v>0</v>
      </c>
      <c r="V100" s="700">
        <v>0</v>
      </c>
      <c r="W100" s="701">
        <v>0</v>
      </c>
      <c r="X100" s="700">
        <v>0</v>
      </c>
      <c r="Y100" s="701">
        <v>0</v>
      </c>
      <c r="Z100" s="700">
        <v>0</v>
      </c>
      <c r="AA100" s="701">
        <v>0</v>
      </c>
      <c r="AB100" s="706">
        <v>0</v>
      </c>
      <c r="AC100" s="698">
        <v>0</v>
      </c>
      <c r="AD100" s="996"/>
      <c r="AE100" s="997"/>
      <c r="AF100" s="998"/>
    </row>
    <row r="101" spans="1:32" x14ac:dyDescent="0.2">
      <c r="A101" s="11">
        <v>197</v>
      </c>
      <c r="B101" s="277"/>
      <c r="C101" s="278"/>
      <c r="D101" s="278"/>
      <c r="E101" s="1452" t="s">
        <v>33</v>
      </c>
      <c r="F101" s="1453"/>
      <c r="G101" s="1453"/>
      <c r="H101" s="1453"/>
      <c r="I101" s="1453"/>
      <c r="J101" s="1453"/>
      <c r="K101" s="1453"/>
      <c r="L101" s="1454"/>
      <c r="M101" s="407">
        <f>SUM(M102:M103)</f>
        <v>0</v>
      </c>
      <c r="N101" s="410">
        <f t="shared" ref="N101:AC101" si="23">SUBTOTAL(9,N102:N103)</f>
        <v>0</v>
      </c>
      <c r="O101" s="414">
        <f t="shared" si="23"/>
        <v>0</v>
      </c>
      <c r="P101" s="413">
        <f t="shared" si="23"/>
        <v>0</v>
      </c>
      <c r="Q101" s="415">
        <f t="shared" si="23"/>
        <v>0</v>
      </c>
      <c r="R101" s="414">
        <f t="shared" si="23"/>
        <v>0</v>
      </c>
      <c r="S101" s="414">
        <f t="shared" si="23"/>
        <v>0</v>
      </c>
      <c r="T101" s="414">
        <f t="shared" si="23"/>
        <v>0</v>
      </c>
      <c r="U101" s="414">
        <f t="shared" si="23"/>
        <v>0</v>
      </c>
      <c r="V101" s="414">
        <f t="shared" si="23"/>
        <v>0</v>
      </c>
      <c r="W101" s="414">
        <f t="shared" si="23"/>
        <v>0</v>
      </c>
      <c r="X101" s="414">
        <f t="shared" si="23"/>
        <v>0</v>
      </c>
      <c r="Y101" s="414">
        <f t="shared" si="23"/>
        <v>0</v>
      </c>
      <c r="Z101" s="414">
        <f t="shared" si="23"/>
        <v>0</v>
      </c>
      <c r="AA101" s="414">
        <f t="shared" si="23"/>
        <v>0</v>
      </c>
      <c r="AB101" s="424">
        <f t="shared" si="23"/>
        <v>0</v>
      </c>
      <c r="AC101" s="407">
        <f t="shared" si="23"/>
        <v>0</v>
      </c>
      <c r="AD101" s="996"/>
      <c r="AE101" s="997"/>
      <c r="AF101" s="998"/>
    </row>
    <row r="102" spans="1:32" x14ac:dyDescent="0.2">
      <c r="A102" s="11">
        <v>198</v>
      </c>
      <c r="B102" s="277"/>
      <c r="C102" s="278"/>
      <c r="D102" s="278"/>
      <c r="E102" s="278"/>
      <c r="F102" s="1455" t="s">
        <v>34</v>
      </c>
      <c r="G102" s="1456"/>
      <c r="H102" s="1456"/>
      <c r="I102" s="1456"/>
      <c r="J102" s="1456"/>
      <c r="K102" s="1456"/>
      <c r="L102" s="1457"/>
      <c r="M102" s="698">
        <v>0</v>
      </c>
      <c r="N102" s="699">
        <v>0</v>
      </c>
      <c r="O102" s="700">
        <v>0</v>
      </c>
      <c r="P102" s="700">
        <v>0</v>
      </c>
      <c r="Q102" s="705">
        <v>0</v>
      </c>
      <c r="R102" s="700">
        <v>0</v>
      </c>
      <c r="S102" s="701">
        <v>0</v>
      </c>
      <c r="T102" s="700">
        <v>0</v>
      </c>
      <c r="U102" s="701">
        <v>0</v>
      </c>
      <c r="V102" s="700">
        <v>0</v>
      </c>
      <c r="W102" s="701">
        <v>0</v>
      </c>
      <c r="X102" s="700">
        <v>0</v>
      </c>
      <c r="Y102" s="701">
        <v>0</v>
      </c>
      <c r="Z102" s="700">
        <v>0</v>
      </c>
      <c r="AA102" s="701">
        <v>0</v>
      </c>
      <c r="AB102" s="706">
        <v>0</v>
      </c>
      <c r="AC102" s="698">
        <v>0</v>
      </c>
      <c r="AD102" s="996"/>
      <c r="AE102" s="997"/>
      <c r="AF102" s="998"/>
    </row>
    <row r="103" spans="1:32" x14ac:dyDescent="0.2">
      <c r="A103" s="11">
        <v>199</v>
      </c>
      <c r="B103" s="277"/>
      <c r="C103" s="278"/>
      <c r="D103" s="278"/>
      <c r="E103" s="278"/>
      <c r="F103" s="1458" t="s">
        <v>35</v>
      </c>
      <c r="G103" s="1459"/>
      <c r="H103" s="1459"/>
      <c r="I103" s="1459"/>
      <c r="J103" s="1459"/>
      <c r="K103" s="1459"/>
      <c r="L103" s="1460"/>
      <c r="M103" s="698">
        <v>0</v>
      </c>
      <c r="N103" s="699">
        <v>0</v>
      </c>
      <c r="O103" s="700">
        <v>0</v>
      </c>
      <c r="P103" s="700">
        <v>0</v>
      </c>
      <c r="Q103" s="705">
        <v>0</v>
      </c>
      <c r="R103" s="700">
        <v>0</v>
      </c>
      <c r="S103" s="701">
        <v>0</v>
      </c>
      <c r="T103" s="700">
        <v>0</v>
      </c>
      <c r="U103" s="701">
        <v>0</v>
      </c>
      <c r="V103" s="700">
        <v>0</v>
      </c>
      <c r="W103" s="701">
        <v>0</v>
      </c>
      <c r="X103" s="700">
        <v>0</v>
      </c>
      <c r="Y103" s="701">
        <v>0</v>
      </c>
      <c r="Z103" s="700">
        <v>0</v>
      </c>
      <c r="AA103" s="701">
        <v>0</v>
      </c>
      <c r="AB103" s="706">
        <v>0</v>
      </c>
      <c r="AC103" s="698">
        <v>0</v>
      </c>
      <c r="AD103" s="996"/>
      <c r="AE103" s="997"/>
      <c r="AF103" s="998"/>
    </row>
    <row r="104" spans="1:32" x14ac:dyDescent="0.2">
      <c r="A104" s="11">
        <v>200</v>
      </c>
      <c r="B104" s="277"/>
      <c r="C104" s="278"/>
      <c r="D104" s="278"/>
      <c r="E104" s="1452" t="s">
        <v>36</v>
      </c>
      <c r="F104" s="1453"/>
      <c r="G104" s="1453"/>
      <c r="H104" s="1453"/>
      <c r="I104" s="1453"/>
      <c r="J104" s="1453"/>
      <c r="K104" s="1453"/>
      <c r="L104" s="1454"/>
      <c r="M104" s="407">
        <f>SUM(M105:M106)</f>
        <v>0</v>
      </c>
      <c r="N104" s="410">
        <f t="shared" ref="N104:AC104" si="24">SUBTOTAL(9,N105:N106)</f>
        <v>0</v>
      </c>
      <c r="O104" s="414">
        <f t="shared" si="24"/>
        <v>0</v>
      </c>
      <c r="P104" s="413">
        <f t="shared" si="24"/>
        <v>0</v>
      </c>
      <c r="Q104" s="415">
        <f t="shared" si="24"/>
        <v>0</v>
      </c>
      <c r="R104" s="414">
        <f t="shared" si="24"/>
        <v>0</v>
      </c>
      <c r="S104" s="414">
        <f t="shared" si="24"/>
        <v>0</v>
      </c>
      <c r="T104" s="414">
        <f t="shared" si="24"/>
        <v>0</v>
      </c>
      <c r="U104" s="414">
        <f t="shared" si="24"/>
        <v>0</v>
      </c>
      <c r="V104" s="414">
        <f t="shared" si="24"/>
        <v>0</v>
      </c>
      <c r="W104" s="414">
        <f t="shared" si="24"/>
        <v>0</v>
      </c>
      <c r="X104" s="414">
        <f t="shared" si="24"/>
        <v>0</v>
      </c>
      <c r="Y104" s="414">
        <f t="shared" si="24"/>
        <v>0</v>
      </c>
      <c r="Z104" s="414">
        <f t="shared" si="24"/>
        <v>0</v>
      </c>
      <c r="AA104" s="414">
        <f t="shared" si="24"/>
        <v>0</v>
      </c>
      <c r="AB104" s="424">
        <f t="shared" si="24"/>
        <v>0</v>
      </c>
      <c r="AC104" s="407">
        <f t="shared" si="24"/>
        <v>0</v>
      </c>
      <c r="AD104" s="996"/>
      <c r="AE104" s="997"/>
      <c r="AF104" s="998"/>
    </row>
    <row r="105" spans="1:32" x14ac:dyDescent="0.2">
      <c r="A105" s="11">
        <v>201</v>
      </c>
      <c r="B105" s="277"/>
      <c r="C105" s="278"/>
      <c r="D105" s="278"/>
      <c r="E105" s="278"/>
      <c r="F105" s="1455" t="s">
        <v>37</v>
      </c>
      <c r="G105" s="1456"/>
      <c r="H105" s="1456"/>
      <c r="I105" s="1456"/>
      <c r="J105" s="1456"/>
      <c r="K105" s="1456"/>
      <c r="L105" s="1457"/>
      <c r="M105" s="698">
        <v>0</v>
      </c>
      <c r="N105" s="699">
        <v>0</v>
      </c>
      <c r="O105" s="700">
        <v>0</v>
      </c>
      <c r="P105" s="700">
        <v>0</v>
      </c>
      <c r="Q105" s="705">
        <v>0</v>
      </c>
      <c r="R105" s="700">
        <v>0</v>
      </c>
      <c r="S105" s="701">
        <v>0</v>
      </c>
      <c r="T105" s="700">
        <v>0</v>
      </c>
      <c r="U105" s="701">
        <v>0</v>
      </c>
      <c r="V105" s="700">
        <v>0</v>
      </c>
      <c r="W105" s="701">
        <v>0</v>
      </c>
      <c r="X105" s="700">
        <v>0</v>
      </c>
      <c r="Y105" s="701">
        <v>0</v>
      </c>
      <c r="Z105" s="700">
        <v>0</v>
      </c>
      <c r="AA105" s="701">
        <v>0</v>
      </c>
      <c r="AB105" s="706">
        <v>0</v>
      </c>
      <c r="AC105" s="698">
        <v>0</v>
      </c>
      <c r="AD105" s="996"/>
      <c r="AE105" s="997"/>
      <c r="AF105" s="998"/>
    </row>
    <row r="106" spans="1:32" x14ac:dyDescent="0.2">
      <c r="A106" s="11">
        <v>202</v>
      </c>
      <c r="B106" s="277"/>
      <c r="C106" s="278"/>
      <c r="D106" s="278"/>
      <c r="E106" s="278"/>
      <c r="F106" s="1449" t="s">
        <v>38</v>
      </c>
      <c r="G106" s="1450"/>
      <c r="H106" s="1450"/>
      <c r="I106" s="1450"/>
      <c r="J106" s="1450"/>
      <c r="K106" s="1450"/>
      <c r="L106" s="1451"/>
      <c r="M106" s="698">
        <v>0</v>
      </c>
      <c r="N106" s="699">
        <v>0</v>
      </c>
      <c r="O106" s="700">
        <v>0</v>
      </c>
      <c r="P106" s="700">
        <v>0</v>
      </c>
      <c r="Q106" s="705">
        <v>0</v>
      </c>
      <c r="R106" s="700">
        <v>0</v>
      </c>
      <c r="S106" s="701">
        <v>0</v>
      </c>
      <c r="T106" s="700">
        <v>0</v>
      </c>
      <c r="U106" s="701">
        <v>0</v>
      </c>
      <c r="V106" s="700">
        <v>0</v>
      </c>
      <c r="W106" s="701">
        <v>0</v>
      </c>
      <c r="X106" s="700">
        <v>0</v>
      </c>
      <c r="Y106" s="701">
        <v>0</v>
      </c>
      <c r="Z106" s="700">
        <v>0</v>
      </c>
      <c r="AA106" s="701">
        <v>0</v>
      </c>
      <c r="AB106" s="706">
        <v>0</v>
      </c>
      <c r="AC106" s="698">
        <v>0</v>
      </c>
      <c r="AD106" s="996"/>
      <c r="AE106" s="997"/>
      <c r="AF106" s="998"/>
    </row>
    <row r="107" spans="1:32" x14ac:dyDescent="0.2">
      <c r="A107" s="11">
        <v>203</v>
      </c>
      <c r="B107" s="277"/>
      <c r="C107" s="278"/>
      <c r="D107" s="1485" t="s">
        <v>39</v>
      </c>
      <c r="E107" s="1486"/>
      <c r="F107" s="1486"/>
      <c r="G107" s="1486"/>
      <c r="H107" s="1486"/>
      <c r="I107" s="1486"/>
      <c r="J107" s="1486"/>
      <c r="K107" s="1486"/>
      <c r="L107" s="1486"/>
      <c r="M107" s="1486"/>
      <c r="N107" s="1486"/>
      <c r="O107" s="1486"/>
      <c r="P107" s="1486"/>
      <c r="Q107" s="1486"/>
      <c r="R107" s="1486"/>
      <c r="S107" s="1486"/>
      <c r="T107" s="1486"/>
      <c r="U107" s="1486"/>
      <c r="V107" s="1486"/>
      <c r="W107" s="1486"/>
      <c r="X107" s="1486"/>
      <c r="Y107" s="1486"/>
      <c r="Z107" s="1486"/>
      <c r="AA107" s="1486"/>
      <c r="AB107" s="1486"/>
      <c r="AC107" s="1486"/>
      <c r="AD107" s="1486"/>
      <c r="AE107" s="1486"/>
      <c r="AF107" s="1486"/>
    </row>
    <row r="108" spans="1:32" x14ac:dyDescent="0.2">
      <c r="A108" s="11">
        <v>204</v>
      </c>
      <c r="B108" s="277"/>
      <c r="C108" s="278"/>
      <c r="D108" s="278"/>
      <c r="E108" s="1452" t="s">
        <v>40</v>
      </c>
      <c r="F108" s="1453"/>
      <c r="G108" s="1453"/>
      <c r="H108" s="1453"/>
      <c r="I108" s="1453"/>
      <c r="J108" s="1453"/>
      <c r="K108" s="1453"/>
      <c r="L108" s="1454"/>
      <c r="M108" s="407">
        <f>SUM(M109:M112)</f>
        <v>0</v>
      </c>
      <c r="N108" s="410">
        <f t="shared" ref="N108:AC108" si="25">SUBTOTAL(9,N109:N112)</f>
        <v>0</v>
      </c>
      <c r="O108" s="414">
        <f t="shared" si="25"/>
        <v>0</v>
      </c>
      <c r="P108" s="413">
        <f t="shared" si="25"/>
        <v>0</v>
      </c>
      <c r="Q108" s="415">
        <f t="shared" si="25"/>
        <v>0</v>
      </c>
      <c r="R108" s="414">
        <f t="shared" si="25"/>
        <v>0</v>
      </c>
      <c r="S108" s="414">
        <f t="shared" si="25"/>
        <v>0</v>
      </c>
      <c r="T108" s="414">
        <f t="shared" si="25"/>
        <v>0</v>
      </c>
      <c r="U108" s="414">
        <f t="shared" si="25"/>
        <v>0</v>
      </c>
      <c r="V108" s="414">
        <f t="shared" si="25"/>
        <v>0</v>
      </c>
      <c r="W108" s="414">
        <f t="shared" si="25"/>
        <v>0</v>
      </c>
      <c r="X108" s="414">
        <f t="shared" si="25"/>
        <v>0</v>
      </c>
      <c r="Y108" s="414">
        <f t="shared" si="25"/>
        <v>0</v>
      </c>
      <c r="Z108" s="414">
        <f t="shared" si="25"/>
        <v>0</v>
      </c>
      <c r="AA108" s="414">
        <f t="shared" si="25"/>
        <v>0</v>
      </c>
      <c r="AB108" s="424">
        <f t="shared" si="25"/>
        <v>0</v>
      </c>
      <c r="AC108" s="407">
        <f t="shared" si="25"/>
        <v>0</v>
      </c>
      <c r="AD108" s="996"/>
      <c r="AE108" s="997"/>
      <c r="AF108" s="998"/>
    </row>
    <row r="109" spans="1:32" x14ac:dyDescent="0.2">
      <c r="A109" s="11">
        <v>205</v>
      </c>
      <c r="B109" s="277"/>
      <c r="C109" s="278"/>
      <c r="D109" s="278"/>
      <c r="E109" s="278"/>
      <c r="F109" s="1455" t="s">
        <v>41</v>
      </c>
      <c r="G109" s="1456"/>
      <c r="H109" s="1456"/>
      <c r="I109" s="1456"/>
      <c r="J109" s="1456"/>
      <c r="K109" s="1456"/>
      <c r="L109" s="1457"/>
      <c r="M109" s="698">
        <v>0</v>
      </c>
      <c r="N109" s="699">
        <v>0</v>
      </c>
      <c r="O109" s="700">
        <v>0</v>
      </c>
      <c r="P109" s="700">
        <v>0</v>
      </c>
      <c r="Q109" s="705">
        <v>0</v>
      </c>
      <c r="R109" s="700">
        <v>0</v>
      </c>
      <c r="S109" s="701">
        <v>0</v>
      </c>
      <c r="T109" s="700">
        <v>0</v>
      </c>
      <c r="U109" s="701">
        <v>0</v>
      </c>
      <c r="V109" s="700">
        <v>0</v>
      </c>
      <c r="W109" s="701">
        <v>0</v>
      </c>
      <c r="X109" s="700">
        <v>0</v>
      </c>
      <c r="Y109" s="701">
        <v>0</v>
      </c>
      <c r="Z109" s="700">
        <v>0</v>
      </c>
      <c r="AA109" s="701">
        <v>0</v>
      </c>
      <c r="AB109" s="706">
        <v>0</v>
      </c>
      <c r="AC109" s="698">
        <v>0</v>
      </c>
      <c r="AD109" s="996"/>
      <c r="AE109" s="997"/>
      <c r="AF109" s="998"/>
    </row>
    <row r="110" spans="1:32" x14ac:dyDescent="0.2">
      <c r="A110" s="11">
        <v>206</v>
      </c>
      <c r="B110" s="277"/>
      <c r="C110" s="278"/>
      <c r="D110" s="278"/>
      <c r="E110" s="278"/>
      <c r="F110" s="1449" t="s">
        <v>42</v>
      </c>
      <c r="G110" s="1450"/>
      <c r="H110" s="1450"/>
      <c r="I110" s="1450"/>
      <c r="J110" s="1450"/>
      <c r="K110" s="1450"/>
      <c r="L110" s="1451"/>
      <c r="M110" s="698">
        <v>0</v>
      </c>
      <c r="N110" s="699">
        <v>0</v>
      </c>
      <c r="O110" s="700">
        <v>0</v>
      </c>
      <c r="P110" s="700">
        <v>0</v>
      </c>
      <c r="Q110" s="705">
        <v>0</v>
      </c>
      <c r="R110" s="700">
        <v>0</v>
      </c>
      <c r="S110" s="701">
        <v>0</v>
      </c>
      <c r="T110" s="700">
        <v>0</v>
      </c>
      <c r="U110" s="701">
        <v>0</v>
      </c>
      <c r="V110" s="700">
        <v>0</v>
      </c>
      <c r="W110" s="701">
        <v>0</v>
      </c>
      <c r="X110" s="700">
        <v>0</v>
      </c>
      <c r="Y110" s="701">
        <v>0</v>
      </c>
      <c r="Z110" s="700">
        <v>0</v>
      </c>
      <c r="AA110" s="701">
        <v>0</v>
      </c>
      <c r="AB110" s="706">
        <v>0</v>
      </c>
      <c r="AC110" s="698">
        <v>0</v>
      </c>
      <c r="AD110" s="996"/>
      <c r="AE110" s="997"/>
      <c r="AF110" s="998"/>
    </row>
    <row r="111" spans="1:32" x14ac:dyDescent="0.2">
      <c r="A111" s="11">
        <v>207</v>
      </c>
      <c r="B111" s="277"/>
      <c r="C111" s="278"/>
      <c r="D111" s="278"/>
      <c r="E111" s="278"/>
      <c r="F111" s="1449" t="s">
        <v>43</v>
      </c>
      <c r="G111" s="1450"/>
      <c r="H111" s="1450"/>
      <c r="I111" s="1450"/>
      <c r="J111" s="1450"/>
      <c r="K111" s="1450"/>
      <c r="L111" s="1451"/>
      <c r="M111" s="698">
        <v>0</v>
      </c>
      <c r="N111" s="699">
        <v>0</v>
      </c>
      <c r="O111" s="700">
        <v>0</v>
      </c>
      <c r="P111" s="700">
        <v>0</v>
      </c>
      <c r="Q111" s="705">
        <v>0</v>
      </c>
      <c r="R111" s="700">
        <v>0</v>
      </c>
      <c r="S111" s="701">
        <v>0</v>
      </c>
      <c r="T111" s="700">
        <v>0</v>
      </c>
      <c r="U111" s="701">
        <v>0</v>
      </c>
      <c r="V111" s="700">
        <v>0</v>
      </c>
      <c r="W111" s="701">
        <v>0</v>
      </c>
      <c r="X111" s="700">
        <v>0</v>
      </c>
      <c r="Y111" s="701">
        <v>0</v>
      </c>
      <c r="Z111" s="700">
        <v>0</v>
      </c>
      <c r="AA111" s="701">
        <v>0</v>
      </c>
      <c r="AB111" s="706">
        <v>0</v>
      </c>
      <c r="AC111" s="698">
        <v>0</v>
      </c>
      <c r="AD111" s="996"/>
      <c r="AE111" s="997"/>
      <c r="AF111" s="998"/>
    </row>
    <row r="112" spans="1:32" x14ac:dyDescent="0.2">
      <c r="A112" s="11">
        <v>208</v>
      </c>
      <c r="B112" s="277"/>
      <c r="C112" s="278"/>
      <c r="D112" s="278"/>
      <c r="E112" s="278"/>
      <c r="F112" s="1458" t="s">
        <v>44</v>
      </c>
      <c r="G112" s="1459"/>
      <c r="H112" s="1459"/>
      <c r="I112" s="1459"/>
      <c r="J112" s="1459"/>
      <c r="K112" s="1459"/>
      <c r="L112" s="1460"/>
      <c r="M112" s="698">
        <v>0</v>
      </c>
      <c r="N112" s="699">
        <v>0</v>
      </c>
      <c r="O112" s="700">
        <v>0</v>
      </c>
      <c r="P112" s="700">
        <v>0</v>
      </c>
      <c r="Q112" s="705">
        <v>0</v>
      </c>
      <c r="R112" s="700">
        <v>0</v>
      </c>
      <c r="S112" s="701">
        <v>0</v>
      </c>
      <c r="T112" s="700">
        <v>0</v>
      </c>
      <c r="U112" s="701">
        <v>0</v>
      </c>
      <c r="V112" s="700">
        <v>0</v>
      </c>
      <c r="W112" s="701">
        <v>0</v>
      </c>
      <c r="X112" s="700">
        <v>0</v>
      </c>
      <c r="Y112" s="701">
        <v>0</v>
      </c>
      <c r="Z112" s="700">
        <v>0</v>
      </c>
      <c r="AA112" s="701">
        <v>0</v>
      </c>
      <c r="AB112" s="706">
        <v>0</v>
      </c>
      <c r="AC112" s="698">
        <v>0</v>
      </c>
      <c r="AD112" s="996"/>
      <c r="AE112" s="997"/>
      <c r="AF112" s="998"/>
    </row>
    <row r="113" spans="1:32" x14ac:dyDescent="0.2">
      <c r="A113" s="11">
        <v>209</v>
      </c>
      <c r="B113" s="277"/>
      <c r="C113" s="278"/>
      <c r="D113" s="278"/>
      <c r="E113" s="1452" t="s">
        <v>45</v>
      </c>
      <c r="F113" s="1453"/>
      <c r="G113" s="1453"/>
      <c r="H113" s="1453"/>
      <c r="I113" s="1453"/>
      <c r="J113" s="1453"/>
      <c r="K113" s="1453"/>
      <c r="L113" s="1454"/>
      <c r="M113" s="407">
        <f>SUM(M114:M115)</f>
        <v>0</v>
      </c>
      <c r="N113" s="410">
        <f t="shared" ref="N113:AC113" si="26">SUBTOTAL(9,N114:N115)</f>
        <v>0</v>
      </c>
      <c r="O113" s="414">
        <f t="shared" si="26"/>
        <v>0</v>
      </c>
      <c r="P113" s="413">
        <f t="shared" si="26"/>
        <v>0</v>
      </c>
      <c r="Q113" s="415">
        <f t="shared" si="26"/>
        <v>0</v>
      </c>
      <c r="R113" s="414">
        <f t="shared" si="26"/>
        <v>0</v>
      </c>
      <c r="S113" s="414">
        <f t="shared" si="26"/>
        <v>0</v>
      </c>
      <c r="T113" s="414">
        <f t="shared" si="26"/>
        <v>0</v>
      </c>
      <c r="U113" s="414">
        <f t="shared" si="26"/>
        <v>0</v>
      </c>
      <c r="V113" s="414">
        <f t="shared" si="26"/>
        <v>0</v>
      </c>
      <c r="W113" s="414">
        <f t="shared" si="26"/>
        <v>0</v>
      </c>
      <c r="X113" s="414">
        <f t="shared" si="26"/>
        <v>0</v>
      </c>
      <c r="Y113" s="414">
        <f t="shared" si="26"/>
        <v>0</v>
      </c>
      <c r="Z113" s="414">
        <f t="shared" si="26"/>
        <v>0</v>
      </c>
      <c r="AA113" s="414">
        <f t="shared" si="26"/>
        <v>0</v>
      </c>
      <c r="AB113" s="424">
        <f t="shared" si="26"/>
        <v>0</v>
      </c>
      <c r="AC113" s="407">
        <f t="shared" si="26"/>
        <v>0</v>
      </c>
      <c r="AD113" s="996"/>
      <c r="AE113" s="997"/>
      <c r="AF113" s="998"/>
    </row>
    <row r="114" spans="1:32" x14ac:dyDescent="0.2">
      <c r="A114" s="11">
        <v>210</v>
      </c>
      <c r="B114" s="277"/>
      <c r="C114" s="278"/>
      <c r="D114" s="278"/>
      <c r="E114" s="278"/>
      <c r="F114" s="1455" t="s">
        <v>46</v>
      </c>
      <c r="G114" s="1456"/>
      <c r="H114" s="1456"/>
      <c r="I114" s="1456"/>
      <c r="J114" s="1456"/>
      <c r="K114" s="1456"/>
      <c r="L114" s="1457"/>
      <c r="M114" s="698">
        <v>0</v>
      </c>
      <c r="N114" s="699">
        <v>0</v>
      </c>
      <c r="O114" s="700">
        <v>0</v>
      </c>
      <c r="P114" s="700">
        <v>0</v>
      </c>
      <c r="Q114" s="705">
        <v>0</v>
      </c>
      <c r="R114" s="700">
        <v>0</v>
      </c>
      <c r="S114" s="701">
        <v>0</v>
      </c>
      <c r="T114" s="700">
        <v>0</v>
      </c>
      <c r="U114" s="701">
        <v>0</v>
      </c>
      <c r="V114" s="700">
        <v>0</v>
      </c>
      <c r="W114" s="701">
        <v>0</v>
      </c>
      <c r="X114" s="700">
        <v>0</v>
      </c>
      <c r="Y114" s="701">
        <v>0</v>
      </c>
      <c r="Z114" s="700">
        <v>0</v>
      </c>
      <c r="AA114" s="701">
        <v>0</v>
      </c>
      <c r="AB114" s="706">
        <v>0</v>
      </c>
      <c r="AC114" s="698">
        <v>0</v>
      </c>
      <c r="AD114" s="996"/>
      <c r="AE114" s="997"/>
      <c r="AF114" s="998"/>
    </row>
    <row r="115" spans="1:32" x14ac:dyDescent="0.2">
      <c r="A115" s="11">
        <v>211</v>
      </c>
      <c r="B115" s="277"/>
      <c r="C115" s="278"/>
      <c r="D115" s="278"/>
      <c r="E115" s="278"/>
      <c r="F115" s="1458" t="s">
        <v>47</v>
      </c>
      <c r="G115" s="1459"/>
      <c r="H115" s="1459"/>
      <c r="I115" s="1459"/>
      <c r="J115" s="1459"/>
      <c r="K115" s="1459"/>
      <c r="L115" s="1460"/>
      <c r="M115" s="698">
        <v>0</v>
      </c>
      <c r="N115" s="699">
        <v>0</v>
      </c>
      <c r="O115" s="700">
        <v>0</v>
      </c>
      <c r="P115" s="700">
        <v>0</v>
      </c>
      <c r="Q115" s="705">
        <v>0</v>
      </c>
      <c r="R115" s="700">
        <v>0</v>
      </c>
      <c r="S115" s="701">
        <v>0</v>
      </c>
      <c r="T115" s="700">
        <v>0</v>
      </c>
      <c r="U115" s="701">
        <v>0</v>
      </c>
      <c r="V115" s="700">
        <v>0</v>
      </c>
      <c r="W115" s="701">
        <v>0</v>
      </c>
      <c r="X115" s="700">
        <v>0</v>
      </c>
      <c r="Y115" s="701">
        <v>0</v>
      </c>
      <c r="Z115" s="700">
        <v>0</v>
      </c>
      <c r="AA115" s="701">
        <v>0</v>
      </c>
      <c r="AB115" s="706">
        <v>0</v>
      </c>
      <c r="AC115" s="698">
        <v>0</v>
      </c>
      <c r="AD115" s="996"/>
      <c r="AE115" s="997"/>
      <c r="AF115" s="998"/>
    </row>
    <row r="116" spans="1:32" x14ac:dyDescent="0.2">
      <c r="A116" s="11">
        <v>212</v>
      </c>
      <c r="B116" s="277"/>
      <c r="C116" s="278"/>
      <c r="D116" s="278"/>
      <c r="E116" s="1452" t="s">
        <v>201</v>
      </c>
      <c r="F116" s="1453"/>
      <c r="G116" s="1453"/>
      <c r="H116" s="1453"/>
      <c r="I116" s="1453"/>
      <c r="J116" s="1453"/>
      <c r="K116" s="1453"/>
      <c r="L116" s="1454"/>
      <c r="M116" s="407">
        <f>SUM(M117:M118)</f>
        <v>0</v>
      </c>
      <c r="N116" s="410">
        <f t="shared" ref="N116:AC116" si="27">SUBTOTAL(9,N117:N118)</f>
        <v>0</v>
      </c>
      <c r="O116" s="414">
        <f t="shared" si="27"/>
        <v>0</v>
      </c>
      <c r="P116" s="413">
        <f t="shared" si="27"/>
        <v>0</v>
      </c>
      <c r="Q116" s="415">
        <f t="shared" si="27"/>
        <v>0</v>
      </c>
      <c r="R116" s="414">
        <f t="shared" si="27"/>
        <v>0</v>
      </c>
      <c r="S116" s="414">
        <f t="shared" si="27"/>
        <v>0</v>
      </c>
      <c r="T116" s="414">
        <f t="shared" si="27"/>
        <v>0</v>
      </c>
      <c r="U116" s="414">
        <f t="shared" si="27"/>
        <v>0</v>
      </c>
      <c r="V116" s="414">
        <f t="shared" si="27"/>
        <v>0</v>
      </c>
      <c r="W116" s="414">
        <f t="shared" si="27"/>
        <v>0</v>
      </c>
      <c r="X116" s="414">
        <f t="shared" si="27"/>
        <v>0</v>
      </c>
      <c r="Y116" s="414">
        <f t="shared" si="27"/>
        <v>0</v>
      </c>
      <c r="Z116" s="414">
        <f t="shared" si="27"/>
        <v>0</v>
      </c>
      <c r="AA116" s="414">
        <f t="shared" si="27"/>
        <v>0</v>
      </c>
      <c r="AB116" s="424">
        <f t="shared" si="27"/>
        <v>0</v>
      </c>
      <c r="AC116" s="407">
        <f t="shared" si="27"/>
        <v>0</v>
      </c>
      <c r="AD116" s="996"/>
      <c r="AE116" s="997"/>
      <c r="AF116" s="998"/>
    </row>
    <row r="117" spans="1:32" x14ac:dyDescent="0.2">
      <c r="A117" s="11">
        <v>213</v>
      </c>
      <c r="B117" s="277"/>
      <c r="C117" s="278"/>
      <c r="D117" s="278"/>
      <c r="E117" s="278"/>
      <c r="F117" s="1455" t="s">
        <v>49</v>
      </c>
      <c r="G117" s="1456"/>
      <c r="H117" s="1456"/>
      <c r="I117" s="1456"/>
      <c r="J117" s="1456"/>
      <c r="K117" s="1456"/>
      <c r="L117" s="1457"/>
      <c r="M117" s="698">
        <v>0</v>
      </c>
      <c r="N117" s="699">
        <v>0</v>
      </c>
      <c r="O117" s="700">
        <v>0</v>
      </c>
      <c r="P117" s="700">
        <v>0</v>
      </c>
      <c r="Q117" s="705">
        <v>0</v>
      </c>
      <c r="R117" s="700">
        <v>0</v>
      </c>
      <c r="S117" s="701">
        <v>0</v>
      </c>
      <c r="T117" s="701">
        <v>0</v>
      </c>
      <c r="U117" s="701">
        <v>0</v>
      </c>
      <c r="V117" s="700">
        <v>0</v>
      </c>
      <c r="W117" s="701">
        <v>0</v>
      </c>
      <c r="X117" s="700">
        <v>0</v>
      </c>
      <c r="Y117" s="701">
        <v>0</v>
      </c>
      <c r="Z117" s="700">
        <v>0</v>
      </c>
      <c r="AA117" s="701">
        <v>0</v>
      </c>
      <c r="AB117" s="706">
        <v>0</v>
      </c>
      <c r="AC117" s="698">
        <v>0</v>
      </c>
      <c r="AD117" s="996"/>
      <c r="AE117" s="997"/>
      <c r="AF117" s="998"/>
    </row>
    <row r="118" spans="1:32" x14ac:dyDescent="0.2">
      <c r="A118" s="11">
        <v>214</v>
      </c>
      <c r="B118" s="277"/>
      <c r="C118" s="278"/>
      <c r="D118" s="278"/>
      <c r="E118" s="278"/>
      <c r="F118" s="1449" t="s">
        <v>50</v>
      </c>
      <c r="G118" s="1450"/>
      <c r="H118" s="1450"/>
      <c r="I118" s="1450"/>
      <c r="J118" s="1450"/>
      <c r="K118" s="1450"/>
      <c r="L118" s="1451"/>
      <c r="M118" s="698">
        <v>0</v>
      </c>
      <c r="N118" s="699">
        <v>0</v>
      </c>
      <c r="O118" s="700">
        <v>0</v>
      </c>
      <c r="P118" s="700">
        <v>0</v>
      </c>
      <c r="Q118" s="705">
        <v>0</v>
      </c>
      <c r="R118" s="700">
        <v>0</v>
      </c>
      <c r="S118" s="701">
        <v>0</v>
      </c>
      <c r="T118" s="700">
        <v>0</v>
      </c>
      <c r="U118" s="701">
        <v>0</v>
      </c>
      <c r="V118" s="700">
        <v>0</v>
      </c>
      <c r="W118" s="701">
        <v>0</v>
      </c>
      <c r="X118" s="700">
        <v>0</v>
      </c>
      <c r="Y118" s="701">
        <v>0</v>
      </c>
      <c r="Z118" s="700">
        <v>0</v>
      </c>
      <c r="AA118" s="701">
        <v>0</v>
      </c>
      <c r="AB118" s="706">
        <v>0</v>
      </c>
      <c r="AC118" s="698">
        <v>0</v>
      </c>
      <c r="AD118" s="996"/>
      <c r="AE118" s="997"/>
      <c r="AF118" s="998"/>
    </row>
    <row r="119" spans="1:32" x14ac:dyDescent="0.2">
      <c r="A119" s="11">
        <v>215</v>
      </c>
      <c r="B119" s="277"/>
      <c r="C119" s="278"/>
      <c r="D119" s="1485" t="s">
        <v>51</v>
      </c>
      <c r="E119" s="1486"/>
      <c r="F119" s="1486"/>
      <c r="G119" s="1486"/>
      <c r="H119" s="1486"/>
      <c r="I119" s="1486"/>
      <c r="J119" s="1486"/>
      <c r="K119" s="1486"/>
      <c r="L119" s="1486"/>
      <c r="M119" s="407">
        <f>SUM(M120:M122)</f>
        <v>0</v>
      </c>
      <c r="N119" s="410">
        <f>SUBTOTAL(9,N120:N121)</f>
        <v>0</v>
      </c>
      <c r="O119" s="414">
        <f t="shared" ref="O119:AC119" si="28">SUBTOTAL(9,O120:O121)</f>
        <v>0</v>
      </c>
      <c r="P119" s="413">
        <f t="shared" si="28"/>
        <v>0</v>
      </c>
      <c r="Q119" s="415">
        <f t="shared" si="28"/>
        <v>0</v>
      </c>
      <c r="R119" s="414">
        <f t="shared" si="28"/>
        <v>0</v>
      </c>
      <c r="S119" s="414">
        <f t="shared" si="28"/>
        <v>0</v>
      </c>
      <c r="T119" s="414">
        <f t="shared" si="28"/>
        <v>0</v>
      </c>
      <c r="U119" s="414">
        <f t="shared" si="28"/>
        <v>0</v>
      </c>
      <c r="V119" s="414">
        <f t="shared" si="28"/>
        <v>0</v>
      </c>
      <c r="W119" s="414">
        <f t="shared" si="28"/>
        <v>0</v>
      </c>
      <c r="X119" s="414">
        <f t="shared" si="28"/>
        <v>0</v>
      </c>
      <c r="Y119" s="414">
        <f t="shared" si="28"/>
        <v>0</v>
      </c>
      <c r="Z119" s="414">
        <f t="shared" si="28"/>
        <v>0</v>
      </c>
      <c r="AA119" s="414">
        <f t="shared" si="28"/>
        <v>0</v>
      </c>
      <c r="AB119" s="424">
        <f t="shared" si="28"/>
        <v>0</v>
      </c>
      <c r="AC119" s="407">
        <f t="shared" si="28"/>
        <v>0</v>
      </c>
      <c r="AD119" s="996"/>
      <c r="AE119" s="997"/>
      <c r="AF119" s="998"/>
    </row>
    <row r="120" spans="1:32" x14ac:dyDescent="0.2">
      <c r="A120" s="11">
        <v>216</v>
      </c>
      <c r="B120" s="277"/>
      <c r="C120" s="278"/>
      <c r="D120" s="278"/>
      <c r="E120" s="278"/>
      <c r="F120" s="1449" t="s">
        <v>52</v>
      </c>
      <c r="G120" s="1450"/>
      <c r="H120" s="1450"/>
      <c r="I120" s="1450"/>
      <c r="J120" s="1450"/>
      <c r="K120" s="1450"/>
      <c r="L120" s="1451"/>
      <c r="M120" s="698">
        <v>0</v>
      </c>
      <c r="N120" s="699">
        <v>0</v>
      </c>
      <c r="O120" s="700">
        <v>0</v>
      </c>
      <c r="P120" s="700">
        <v>0</v>
      </c>
      <c r="Q120" s="705">
        <v>0</v>
      </c>
      <c r="R120" s="700">
        <v>0</v>
      </c>
      <c r="S120" s="701">
        <v>0</v>
      </c>
      <c r="T120" s="700">
        <v>0</v>
      </c>
      <c r="U120" s="701">
        <v>0</v>
      </c>
      <c r="V120" s="700">
        <v>0</v>
      </c>
      <c r="W120" s="701">
        <v>0</v>
      </c>
      <c r="X120" s="700">
        <v>0</v>
      </c>
      <c r="Y120" s="701">
        <v>0</v>
      </c>
      <c r="Z120" s="700">
        <v>0</v>
      </c>
      <c r="AA120" s="701">
        <v>0</v>
      </c>
      <c r="AB120" s="706">
        <v>0</v>
      </c>
      <c r="AC120" s="698">
        <v>0</v>
      </c>
      <c r="AD120" s="996"/>
      <c r="AE120" s="997"/>
      <c r="AF120" s="998"/>
    </row>
    <row r="121" spans="1:32" x14ac:dyDescent="0.2">
      <c r="A121" s="11">
        <v>217</v>
      </c>
      <c r="B121" s="277"/>
      <c r="C121" s="278"/>
      <c r="D121" s="278"/>
      <c r="E121" s="278"/>
      <c r="F121" s="1449" t="s">
        <v>55</v>
      </c>
      <c r="G121" s="1450"/>
      <c r="H121" s="1450"/>
      <c r="I121" s="1450"/>
      <c r="J121" s="1450"/>
      <c r="K121" s="1450"/>
      <c r="L121" s="1451"/>
      <c r="M121" s="698">
        <v>0</v>
      </c>
      <c r="N121" s="699">
        <v>0</v>
      </c>
      <c r="O121" s="700">
        <v>0</v>
      </c>
      <c r="P121" s="700">
        <v>0</v>
      </c>
      <c r="Q121" s="705">
        <v>0</v>
      </c>
      <c r="R121" s="700">
        <v>0</v>
      </c>
      <c r="S121" s="701">
        <v>0</v>
      </c>
      <c r="T121" s="700">
        <v>0</v>
      </c>
      <c r="U121" s="701">
        <v>0</v>
      </c>
      <c r="V121" s="700">
        <v>0</v>
      </c>
      <c r="W121" s="701">
        <v>0</v>
      </c>
      <c r="X121" s="700">
        <v>0</v>
      </c>
      <c r="Y121" s="701">
        <v>0</v>
      </c>
      <c r="Z121" s="700">
        <v>0</v>
      </c>
      <c r="AA121" s="701">
        <v>0</v>
      </c>
      <c r="AB121" s="706">
        <v>0</v>
      </c>
      <c r="AC121" s="698">
        <v>0</v>
      </c>
      <c r="AD121" s="996"/>
      <c r="AE121" s="997"/>
      <c r="AF121" s="998"/>
    </row>
    <row r="122" spans="1:32" x14ac:dyDescent="0.2">
      <c r="A122" s="11">
        <v>218</v>
      </c>
      <c r="B122" s="277"/>
      <c r="C122" s="278"/>
      <c r="D122" s="278"/>
      <c r="E122" s="278"/>
      <c r="F122" s="1449" t="s">
        <v>56</v>
      </c>
      <c r="G122" s="1450"/>
      <c r="H122" s="1450"/>
      <c r="I122" s="1450"/>
      <c r="J122" s="1450"/>
      <c r="K122" s="1450"/>
      <c r="L122" s="1451"/>
      <c r="M122" s="698">
        <v>0</v>
      </c>
      <c r="N122" s="1062"/>
      <c r="O122" s="1246"/>
      <c r="P122" s="1246"/>
      <c r="Q122" s="1246"/>
      <c r="R122" s="1246"/>
      <c r="S122" s="1246"/>
      <c r="T122" s="1246"/>
      <c r="U122" s="1246"/>
      <c r="V122" s="1246"/>
      <c r="W122" s="1246"/>
      <c r="X122" s="1246"/>
      <c r="Y122" s="1246"/>
      <c r="Z122" s="1246"/>
      <c r="AA122" s="1246"/>
      <c r="AB122" s="1246"/>
      <c r="AC122" s="1246"/>
      <c r="AD122" s="1017"/>
      <c r="AE122" s="997"/>
      <c r="AF122" s="998"/>
    </row>
    <row r="123" spans="1:32" x14ac:dyDescent="0.2">
      <c r="A123" s="11">
        <v>219</v>
      </c>
      <c r="B123" s="277"/>
      <c r="C123" s="278"/>
      <c r="D123" s="1485" t="s">
        <v>53</v>
      </c>
      <c r="E123" s="1486"/>
      <c r="F123" s="1486"/>
      <c r="G123" s="1486"/>
      <c r="H123" s="1486"/>
      <c r="I123" s="1486"/>
      <c r="J123" s="1486"/>
      <c r="K123" s="1486"/>
      <c r="L123" s="1486"/>
      <c r="M123" s="407">
        <f>SUM(M124:M126)</f>
        <v>0</v>
      </c>
      <c r="N123" s="410">
        <f>SUBTOTAL(9,N124:N125)</f>
        <v>0</v>
      </c>
      <c r="O123" s="414">
        <f t="shared" ref="O123:AC123" si="29">SUBTOTAL(9,O124:O125)</f>
        <v>0</v>
      </c>
      <c r="P123" s="413">
        <f t="shared" si="29"/>
        <v>0</v>
      </c>
      <c r="Q123" s="415">
        <f t="shared" si="29"/>
        <v>0</v>
      </c>
      <c r="R123" s="414">
        <f t="shared" si="29"/>
        <v>0</v>
      </c>
      <c r="S123" s="414">
        <f t="shared" si="29"/>
        <v>0</v>
      </c>
      <c r="T123" s="414">
        <f t="shared" si="29"/>
        <v>0</v>
      </c>
      <c r="U123" s="414">
        <f t="shared" si="29"/>
        <v>0</v>
      </c>
      <c r="V123" s="414">
        <f t="shared" si="29"/>
        <v>0</v>
      </c>
      <c r="W123" s="414">
        <f t="shared" si="29"/>
        <v>0</v>
      </c>
      <c r="X123" s="414">
        <f t="shared" si="29"/>
        <v>0</v>
      </c>
      <c r="Y123" s="414">
        <f t="shared" si="29"/>
        <v>0</v>
      </c>
      <c r="Z123" s="414">
        <f t="shared" si="29"/>
        <v>0</v>
      </c>
      <c r="AA123" s="414">
        <f t="shared" si="29"/>
        <v>0</v>
      </c>
      <c r="AB123" s="424">
        <f t="shared" si="29"/>
        <v>0</v>
      </c>
      <c r="AC123" s="412">
        <f t="shared" si="29"/>
        <v>0</v>
      </c>
      <c r="AD123" s="1017"/>
      <c r="AE123" s="997"/>
      <c r="AF123" s="998"/>
    </row>
    <row r="124" spans="1:32" x14ac:dyDescent="0.2">
      <c r="A124" s="11">
        <v>220</v>
      </c>
      <c r="B124" s="277"/>
      <c r="C124" s="278"/>
      <c r="D124" s="278"/>
      <c r="E124" s="278"/>
      <c r="F124" s="1449" t="s">
        <v>54</v>
      </c>
      <c r="G124" s="1450"/>
      <c r="H124" s="1450"/>
      <c r="I124" s="1450"/>
      <c r="J124" s="1450"/>
      <c r="K124" s="1450"/>
      <c r="L124" s="1451"/>
      <c r="M124" s="698">
        <v>0</v>
      </c>
      <c r="N124" s="699">
        <v>0</v>
      </c>
      <c r="O124" s="700">
        <v>0</v>
      </c>
      <c r="P124" s="700">
        <v>0</v>
      </c>
      <c r="Q124" s="705">
        <v>0</v>
      </c>
      <c r="R124" s="700">
        <v>0</v>
      </c>
      <c r="S124" s="701">
        <v>0</v>
      </c>
      <c r="T124" s="700">
        <v>0</v>
      </c>
      <c r="U124" s="701">
        <v>0</v>
      </c>
      <c r="V124" s="700">
        <v>0</v>
      </c>
      <c r="W124" s="701">
        <v>0</v>
      </c>
      <c r="X124" s="700">
        <v>0</v>
      </c>
      <c r="Y124" s="701">
        <v>0</v>
      </c>
      <c r="Z124" s="700">
        <v>0</v>
      </c>
      <c r="AA124" s="701">
        <v>0</v>
      </c>
      <c r="AB124" s="706">
        <v>0</v>
      </c>
      <c r="AC124" s="704">
        <v>0</v>
      </c>
      <c r="AD124" s="1017"/>
      <c r="AE124" s="997"/>
      <c r="AF124" s="998"/>
    </row>
    <row r="125" spans="1:32" x14ac:dyDescent="0.2">
      <c r="A125" s="11">
        <v>221</v>
      </c>
      <c r="B125" s="277"/>
      <c r="C125" s="278"/>
      <c r="D125" s="278"/>
      <c r="E125" s="278"/>
      <c r="F125" s="1449" t="s">
        <v>57</v>
      </c>
      <c r="G125" s="1450"/>
      <c r="H125" s="1450"/>
      <c r="I125" s="1450"/>
      <c r="J125" s="1450"/>
      <c r="K125" s="1450"/>
      <c r="L125" s="1451"/>
      <c r="M125" s="698">
        <v>0</v>
      </c>
      <c r="N125" s="699">
        <v>0</v>
      </c>
      <c r="O125" s="700">
        <v>0</v>
      </c>
      <c r="P125" s="700">
        <v>0</v>
      </c>
      <c r="Q125" s="705">
        <v>0</v>
      </c>
      <c r="R125" s="700">
        <v>0</v>
      </c>
      <c r="S125" s="701">
        <v>0</v>
      </c>
      <c r="T125" s="700">
        <v>0</v>
      </c>
      <c r="U125" s="701">
        <v>0</v>
      </c>
      <c r="V125" s="700">
        <v>0</v>
      </c>
      <c r="W125" s="701">
        <v>0</v>
      </c>
      <c r="X125" s="700">
        <v>0</v>
      </c>
      <c r="Y125" s="701">
        <v>0</v>
      </c>
      <c r="Z125" s="700">
        <v>0</v>
      </c>
      <c r="AA125" s="701">
        <v>0</v>
      </c>
      <c r="AB125" s="706">
        <v>0</v>
      </c>
      <c r="AC125" s="704">
        <v>0</v>
      </c>
      <c r="AD125" s="1017"/>
      <c r="AE125" s="997"/>
      <c r="AF125" s="998"/>
    </row>
    <row r="126" spans="1:32" x14ac:dyDescent="0.2">
      <c r="A126" s="11">
        <v>222</v>
      </c>
      <c r="B126" s="277"/>
      <c r="C126" s="278"/>
      <c r="D126" s="278"/>
      <c r="E126" s="278"/>
      <c r="F126" s="1449" t="s">
        <v>58</v>
      </c>
      <c r="G126" s="1450"/>
      <c r="H126" s="1450"/>
      <c r="I126" s="1450"/>
      <c r="J126" s="1450"/>
      <c r="K126" s="1450"/>
      <c r="L126" s="1451"/>
      <c r="M126" s="698">
        <v>0</v>
      </c>
      <c r="N126" s="1062"/>
      <c r="O126" s="1246"/>
      <c r="P126" s="1246"/>
      <c r="Q126" s="1246"/>
      <c r="R126" s="1246"/>
      <c r="S126" s="1246"/>
      <c r="T126" s="1246"/>
      <c r="U126" s="1246"/>
      <c r="V126" s="1246"/>
      <c r="W126" s="1246"/>
      <c r="X126" s="1246"/>
      <c r="Y126" s="1246"/>
      <c r="Z126" s="1246"/>
      <c r="AA126" s="1246"/>
      <c r="AB126" s="1246"/>
      <c r="AC126" s="1246"/>
      <c r="AD126" s="1017"/>
      <c r="AE126" s="997"/>
      <c r="AF126" s="998"/>
    </row>
    <row r="127" spans="1:32" x14ac:dyDescent="0.2">
      <c r="A127" s="11">
        <v>223</v>
      </c>
      <c r="B127" s="277"/>
      <c r="C127" s="278"/>
      <c r="D127" s="1485" t="s">
        <v>680</v>
      </c>
      <c r="E127" s="1486"/>
      <c r="F127" s="1486"/>
      <c r="G127" s="1486"/>
      <c r="H127" s="1486"/>
      <c r="I127" s="1486"/>
      <c r="J127" s="1486"/>
      <c r="K127" s="1486"/>
      <c r="L127" s="1486"/>
      <c r="M127" s="407">
        <f>SUM(M128:M129)</f>
        <v>0</v>
      </c>
      <c r="N127" s="410">
        <f>SUBTOTAL(9,N128)</f>
        <v>0</v>
      </c>
      <c r="O127" s="414">
        <f t="shared" ref="O127:AC127" si="30">SUBTOTAL(9,O128)</f>
        <v>0</v>
      </c>
      <c r="P127" s="413">
        <f t="shared" si="30"/>
        <v>0</v>
      </c>
      <c r="Q127" s="411">
        <f t="shared" si="30"/>
        <v>0</v>
      </c>
      <c r="R127" s="414">
        <f t="shared" si="30"/>
        <v>0</v>
      </c>
      <c r="S127" s="414">
        <f t="shared" si="30"/>
        <v>0</v>
      </c>
      <c r="T127" s="414">
        <f t="shared" si="30"/>
        <v>0</v>
      </c>
      <c r="U127" s="414">
        <f t="shared" si="30"/>
        <v>0</v>
      </c>
      <c r="V127" s="414">
        <f t="shared" si="30"/>
        <v>0</v>
      </c>
      <c r="W127" s="414">
        <f t="shared" si="30"/>
        <v>0</v>
      </c>
      <c r="X127" s="414">
        <f t="shared" si="30"/>
        <v>0</v>
      </c>
      <c r="Y127" s="414">
        <f t="shared" si="30"/>
        <v>0</v>
      </c>
      <c r="Z127" s="414">
        <f t="shared" si="30"/>
        <v>0</v>
      </c>
      <c r="AA127" s="414">
        <f t="shared" si="30"/>
        <v>0</v>
      </c>
      <c r="AB127" s="424">
        <f t="shared" si="30"/>
        <v>0</v>
      </c>
      <c r="AC127" s="412">
        <f t="shared" si="30"/>
        <v>0</v>
      </c>
      <c r="AD127" s="1017"/>
      <c r="AE127" s="997"/>
      <c r="AF127" s="998"/>
    </row>
    <row r="128" spans="1:32" x14ac:dyDescent="0.2">
      <c r="A128" s="11">
        <v>224</v>
      </c>
      <c r="B128" s="277"/>
      <c r="C128" s="278"/>
      <c r="D128" s="278"/>
      <c r="E128" s="278"/>
      <c r="F128" s="1449" t="s">
        <v>681</v>
      </c>
      <c r="G128" s="1450"/>
      <c r="H128" s="1450"/>
      <c r="I128" s="1450"/>
      <c r="J128" s="1450"/>
      <c r="K128" s="1450"/>
      <c r="L128" s="1451"/>
      <c r="M128" s="698">
        <v>0</v>
      </c>
      <c r="N128" s="699"/>
      <c r="O128" s="700">
        <v>0</v>
      </c>
      <c r="P128" s="700">
        <v>0</v>
      </c>
      <c r="Q128" s="705">
        <v>0</v>
      </c>
      <c r="R128" s="700">
        <v>0</v>
      </c>
      <c r="S128" s="701">
        <v>0</v>
      </c>
      <c r="T128" s="700">
        <v>0</v>
      </c>
      <c r="U128" s="701">
        <v>0</v>
      </c>
      <c r="V128" s="700">
        <v>0</v>
      </c>
      <c r="W128" s="701">
        <v>0</v>
      </c>
      <c r="X128" s="700">
        <v>0</v>
      </c>
      <c r="Y128" s="701">
        <v>0</v>
      </c>
      <c r="Z128" s="700">
        <v>0</v>
      </c>
      <c r="AA128" s="701">
        <v>0</v>
      </c>
      <c r="AB128" s="706">
        <v>0</v>
      </c>
      <c r="AC128" s="704">
        <v>0</v>
      </c>
      <c r="AD128" s="1017"/>
      <c r="AE128" s="997"/>
      <c r="AF128" s="998"/>
    </row>
    <row r="129" spans="1:32" x14ac:dyDescent="0.2">
      <c r="A129" s="11">
        <v>225</v>
      </c>
      <c r="B129" s="277"/>
      <c r="C129" s="278"/>
      <c r="D129" s="278"/>
      <c r="E129" s="278"/>
      <c r="F129" s="1449" t="s">
        <v>682</v>
      </c>
      <c r="G129" s="1450"/>
      <c r="H129" s="1450"/>
      <c r="I129" s="1450"/>
      <c r="J129" s="1450"/>
      <c r="K129" s="1450"/>
      <c r="L129" s="1451"/>
      <c r="M129" s="698">
        <v>0</v>
      </c>
      <c r="N129" s="1062"/>
      <c r="O129" s="1246"/>
      <c r="P129" s="1246"/>
      <c r="Q129" s="1246"/>
      <c r="R129" s="1246"/>
      <c r="S129" s="1246"/>
      <c r="T129" s="1246"/>
      <c r="U129" s="1246"/>
      <c r="V129" s="1246"/>
      <c r="W129" s="1246"/>
      <c r="X129" s="1246"/>
      <c r="Y129" s="1246"/>
      <c r="Z129" s="1246"/>
      <c r="AA129" s="1246"/>
      <c r="AB129" s="1246"/>
      <c r="AC129" s="1246"/>
      <c r="AD129" s="1017"/>
      <c r="AE129" s="997"/>
      <c r="AF129" s="998"/>
    </row>
    <row r="130" spans="1:32" x14ac:dyDescent="0.2">
      <c r="A130" s="11">
        <v>226</v>
      </c>
      <c r="B130" s="277"/>
      <c r="C130" s="278"/>
      <c r="D130" s="1485" t="s">
        <v>59</v>
      </c>
      <c r="E130" s="1486"/>
      <c r="F130" s="1486"/>
      <c r="G130" s="1486"/>
      <c r="H130" s="1486"/>
      <c r="I130" s="1486"/>
      <c r="J130" s="1486"/>
      <c r="K130" s="1486"/>
      <c r="L130" s="1486"/>
      <c r="M130" s="407">
        <f>SUM(M131:M134)</f>
        <v>0</v>
      </c>
      <c r="N130" s="410">
        <f t="shared" ref="N130:AC130" si="31">SUBTOTAL(9,N131:N134)</f>
        <v>0</v>
      </c>
      <c r="O130" s="414">
        <f t="shared" si="31"/>
        <v>0</v>
      </c>
      <c r="P130" s="413">
        <f t="shared" si="31"/>
        <v>0</v>
      </c>
      <c r="Q130" s="411">
        <f t="shared" si="31"/>
        <v>0</v>
      </c>
      <c r="R130" s="414">
        <f t="shared" si="31"/>
        <v>0</v>
      </c>
      <c r="S130" s="414">
        <f t="shared" si="31"/>
        <v>0</v>
      </c>
      <c r="T130" s="414">
        <f t="shared" si="31"/>
        <v>0</v>
      </c>
      <c r="U130" s="414">
        <f t="shared" si="31"/>
        <v>0</v>
      </c>
      <c r="V130" s="414">
        <f t="shared" si="31"/>
        <v>0</v>
      </c>
      <c r="W130" s="414">
        <f t="shared" si="31"/>
        <v>0</v>
      </c>
      <c r="X130" s="414">
        <f t="shared" si="31"/>
        <v>0</v>
      </c>
      <c r="Y130" s="414">
        <f t="shared" si="31"/>
        <v>0</v>
      </c>
      <c r="Z130" s="414">
        <f t="shared" si="31"/>
        <v>0</v>
      </c>
      <c r="AA130" s="414">
        <f t="shared" si="31"/>
        <v>0</v>
      </c>
      <c r="AB130" s="424">
        <f t="shared" si="31"/>
        <v>0</v>
      </c>
      <c r="AC130" s="412">
        <f t="shared" si="31"/>
        <v>0</v>
      </c>
      <c r="AD130" s="1017"/>
      <c r="AE130" s="997"/>
      <c r="AF130" s="998"/>
    </row>
    <row r="131" spans="1:32" x14ac:dyDescent="0.2">
      <c r="A131" s="11">
        <v>227</v>
      </c>
      <c r="B131" s="277"/>
      <c r="C131" s="278"/>
      <c r="D131" s="278"/>
      <c r="E131" s="278"/>
      <c r="F131" s="1449" t="s">
        <v>60</v>
      </c>
      <c r="G131" s="1450"/>
      <c r="H131" s="1450"/>
      <c r="I131" s="1450"/>
      <c r="J131" s="1450"/>
      <c r="K131" s="1450"/>
      <c r="L131" s="1451"/>
      <c r="M131" s="698">
        <v>0</v>
      </c>
      <c r="N131" s="699">
        <v>0</v>
      </c>
      <c r="O131" s="700">
        <v>0</v>
      </c>
      <c r="P131" s="700">
        <v>0</v>
      </c>
      <c r="Q131" s="705">
        <v>0</v>
      </c>
      <c r="R131" s="700">
        <v>0</v>
      </c>
      <c r="S131" s="701">
        <v>0</v>
      </c>
      <c r="T131" s="700">
        <v>0</v>
      </c>
      <c r="U131" s="701">
        <v>0</v>
      </c>
      <c r="V131" s="700">
        <v>0</v>
      </c>
      <c r="W131" s="701">
        <v>0</v>
      </c>
      <c r="X131" s="700">
        <v>0</v>
      </c>
      <c r="Y131" s="701">
        <v>0</v>
      </c>
      <c r="Z131" s="700">
        <v>0</v>
      </c>
      <c r="AA131" s="701">
        <v>0</v>
      </c>
      <c r="AB131" s="706">
        <v>0</v>
      </c>
      <c r="AC131" s="698">
        <v>0</v>
      </c>
      <c r="AD131" s="996"/>
      <c r="AE131" s="997"/>
      <c r="AF131" s="998"/>
    </row>
    <row r="132" spans="1:32" x14ac:dyDescent="0.2">
      <c r="A132" s="11">
        <v>228</v>
      </c>
      <c r="B132" s="277"/>
      <c r="C132" s="278"/>
      <c r="D132" s="278"/>
      <c r="E132" s="278"/>
      <c r="F132" s="1449" t="s">
        <v>62</v>
      </c>
      <c r="G132" s="1450"/>
      <c r="H132" s="1450"/>
      <c r="I132" s="1450"/>
      <c r="J132" s="1450"/>
      <c r="K132" s="1450"/>
      <c r="L132" s="1451"/>
      <c r="M132" s="698">
        <v>0</v>
      </c>
      <c r="N132" s="699">
        <v>0</v>
      </c>
      <c r="O132" s="700">
        <v>0</v>
      </c>
      <c r="P132" s="700">
        <v>0</v>
      </c>
      <c r="Q132" s="705">
        <v>0</v>
      </c>
      <c r="R132" s="700">
        <v>0</v>
      </c>
      <c r="S132" s="701">
        <v>0</v>
      </c>
      <c r="T132" s="700">
        <v>0</v>
      </c>
      <c r="U132" s="701">
        <v>0</v>
      </c>
      <c r="V132" s="700">
        <v>0</v>
      </c>
      <c r="W132" s="701">
        <v>0</v>
      </c>
      <c r="X132" s="700">
        <v>0</v>
      </c>
      <c r="Y132" s="701">
        <v>0</v>
      </c>
      <c r="Z132" s="700">
        <v>0</v>
      </c>
      <c r="AA132" s="701">
        <v>0</v>
      </c>
      <c r="AB132" s="706">
        <v>0</v>
      </c>
      <c r="AC132" s="698">
        <v>0</v>
      </c>
      <c r="AD132" s="996"/>
      <c r="AE132" s="997"/>
      <c r="AF132" s="998"/>
    </row>
    <row r="133" spans="1:32" x14ac:dyDescent="0.2">
      <c r="A133" s="11">
        <v>229</v>
      </c>
      <c r="B133" s="277"/>
      <c r="C133" s="278"/>
      <c r="D133" s="278"/>
      <c r="E133" s="278"/>
      <c r="F133" s="1449" t="s">
        <v>61</v>
      </c>
      <c r="G133" s="1450"/>
      <c r="H133" s="1450"/>
      <c r="I133" s="1450"/>
      <c r="J133" s="1450"/>
      <c r="K133" s="1450"/>
      <c r="L133" s="1451"/>
      <c r="M133" s="698">
        <v>0</v>
      </c>
      <c r="N133" s="699">
        <v>0</v>
      </c>
      <c r="O133" s="700">
        <v>0</v>
      </c>
      <c r="P133" s="700">
        <v>0</v>
      </c>
      <c r="Q133" s="705">
        <v>0</v>
      </c>
      <c r="R133" s="700">
        <v>0</v>
      </c>
      <c r="S133" s="701">
        <v>0</v>
      </c>
      <c r="T133" s="700">
        <v>0</v>
      </c>
      <c r="U133" s="701">
        <v>0</v>
      </c>
      <c r="V133" s="700">
        <v>0</v>
      </c>
      <c r="W133" s="701">
        <v>0</v>
      </c>
      <c r="X133" s="700">
        <v>0</v>
      </c>
      <c r="Y133" s="701">
        <v>0</v>
      </c>
      <c r="Z133" s="700">
        <v>0</v>
      </c>
      <c r="AA133" s="701">
        <v>0</v>
      </c>
      <c r="AB133" s="706">
        <v>0</v>
      </c>
      <c r="AC133" s="698">
        <v>0</v>
      </c>
      <c r="AD133" s="996"/>
      <c r="AE133" s="997"/>
      <c r="AF133" s="998"/>
    </row>
    <row r="134" spans="1:32" x14ac:dyDescent="0.2">
      <c r="A134" s="11">
        <v>230</v>
      </c>
      <c r="B134" s="277"/>
      <c r="C134" s="278"/>
      <c r="D134" s="278"/>
      <c r="E134" s="278"/>
      <c r="F134" s="1449" t="s">
        <v>63</v>
      </c>
      <c r="G134" s="1450"/>
      <c r="H134" s="1450"/>
      <c r="I134" s="1450"/>
      <c r="J134" s="1450"/>
      <c r="K134" s="1450"/>
      <c r="L134" s="1451"/>
      <c r="M134" s="698">
        <v>0</v>
      </c>
      <c r="N134" s="699">
        <v>0</v>
      </c>
      <c r="O134" s="700">
        <v>0</v>
      </c>
      <c r="P134" s="700">
        <v>0</v>
      </c>
      <c r="Q134" s="705">
        <v>0</v>
      </c>
      <c r="R134" s="700">
        <v>0</v>
      </c>
      <c r="S134" s="701">
        <v>0</v>
      </c>
      <c r="T134" s="700">
        <v>0</v>
      </c>
      <c r="U134" s="701">
        <v>0</v>
      </c>
      <c r="V134" s="700">
        <v>0</v>
      </c>
      <c r="W134" s="701">
        <v>0</v>
      </c>
      <c r="X134" s="700">
        <v>0</v>
      </c>
      <c r="Y134" s="701">
        <v>0</v>
      </c>
      <c r="Z134" s="700">
        <v>0</v>
      </c>
      <c r="AA134" s="701">
        <v>0</v>
      </c>
      <c r="AB134" s="706">
        <v>0</v>
      </c>
      <c r="AC134" s="698">
        <v>0</v>
      </c>
      <c r="AD134" s="996"/>
      <c r="AE134" s="997"/>
      <c r="AF134" s="998"/>
    </row>
    <row r="135" spans="1:32" x14ac:dyDescent="0.2">
      <c r="A135" s="11">
        <v>231</v>
      </c>
      <c r="B135" s="277"/>
      <c r="C135" s="1546" t="s">
        <v>427</v>
      </c>
      <c r="D135" s="1531"/>
      <c r="E135" s="1531"/>
      <c r="F135" s="1531"/>
      <c r="G135" s="1531"/>
      <c r="H135" s="1531"/>
      <c r="I135" s="1531"/>
      <c r="J135" s="1531"/>
      <c r="K135" s="1531"/>
      <c r="L135" s="1531"/>
      <c r="M135" s="1531"/>
      <c r="N135" s="1531"/>
      <c r="O135" s="1531"/>
      <c r="P135" s="1531"/>
      <c r="Q135" s="1531"/>
      <c r="R135" s="1531"/>
      <c r="S135" s="1531"/>
      <c r="T135" s="1531"/>
      <c r="U135" s="1531"/>
      <c r="V135" s="1531"/>
      <c r="W135" s="1531"/>
      <c r="X135" s="1531"/>
      <c r="Y135" s="1531"/>
      <c r="Z135" s="1531"/>
      <c r="AA135" s="1531"/>
      <c r="AB135" s="1531"/>
      <c r="AC135" s="1546"/>
      <c r="AD135" s="1531"/>
      <c r="AE135" s="1531"/>
      <c r="AF135" s="1531"/>
    </row>
    <row r="136" spans="1:32" x14ac:dyDescent="0.2">
      <c r="A136" s="11">
        <v>232</v>
      </c>
      <c r="B136" s="277"/>
      <c r="C136" s="278"/>
      <c r="D136" s="1485" t="s">
        <v>64</v>
      </c>
      <c r="E136" s="1486"/>
      <c r="F136" s="1486"/>
      <c r="G136" s="1486"/>
      <c r="H136" s="1486"/>
      <c r="I136" s="1486"/>
      <c r="J136" s="1486"/>
      <c r="K136" s="1486"/>
      <c r="L136" s="1486"/>
      <c r="M136" s="1486"/>
      <c r="N136" s="1486"/>
      <c r="O136" s="1486"/>
      <c r="P136" s="1486"/>
      <c r="Q136" s="1486"/>
      <c r="R136" s="1486"/>
      <c r="S136" s="1486"/>
      <c r="T136" s="1486"/>
      <c r="U136" s="1486"/>
      <c r="V136" s="1486"/>
      <c r="W136" s="1486"/>
      <c r="X136" s="1486"/>
      <c r="Y136" s="1486"/>
      <c r="Z136" s="1486"/>
      <c r="AA136" s="1486"/>
      <c r="AB136" s="1486"/>
      <c r="AC136" s="1486"/>
      <c r="AD136" s="1486"/>
      <c r="AE136" s="1486"/>
      <c r="AF136" s="1486"/>
    </row>
    <row r="137" spans="1:32" x14ac:dyDescent="0.2">
      <c r="A137" s="11">
        <v>233</v>
      </c>
      <c r="B137" s="277"/>
      <c r="C137" s="278"/>
      <c r="D137" s="278"/>
      <c r="E137" s="1452" t="s">
        <v>66</v>
      </c>
      <c r="F137" s="1453"/>
      <c r="G137" s="1453"/>
      <c r="H137" s="1453"/>
      <c r="I137" s="1453"/>
      <c r="J137" s="1453"/>
      <c r="K137" s="1453"/>
      <c r="L137" s="1454"/>
      <c r="M137" s="407">
        <f>SUM(M138:M141)</f>
        <v>0</v>
      </c>
      <c r="N137" s="410">
        <f t="shared" ref="N137:AC137" si="32">SUBTOTAL(9,N138:N141)</f>
        <v>0</v>
      </c>
      <c r="O137" s="414">
        <f t="shared" si="32"/>
        <v>0</v>
      </c>
      <c r="P137" s="413">
        <f t="shared" si="32"/>
        <v>0</v>
      </c>
      <c r="Q137" s="411">
        <f t="shared" si="32"/>
        <v>0</v>
      </c>
      <c r="R137" s="414">
        <f t="shared" si="32"/>
        <v>0</v>
      </c>
      <c r="S137" s="414">
        <f t="shared" si="32"/>
        <v>0</v>
      </c>
      <c r="T137" s="414">
        <f>SUBTOTAL(9,T138:T141)</f>
        <v>0</v>
      </c>
      <c r="U137" s="414">
        <f t="shared" si="32"/>
        <v>0</v>
      </c>
      <c r="V137" s="414">
        <f t="shared" si="32"/>
        <v>0</v>
      </c>
      <c r="W137" s="414">
        <f t="shared" si="32"/>
        <v>0</v>
      </c>
      <c r="X137" s="414">
        <f t="shared" si="32"/>
        <v>0</v>
      </c>
      <c r="Y137" s="414">
        <f t="shared" si="32"/>
        <v>0</v>
      </c>
      <c r="Z137" s="414">
        <f t="shared" si="32"/>
        <v>0</v>
      </c>
      <c r="AA137" s="414">
        <f t="shared" si="32"/>
        <v>0</v>
      </c>
      <c r="AB137" s="424">
        <f t="shared" si="32"/>
        <v>0</v>
      </c>
      <c r="AC137" s="407">
        <f t="shared" si="32"/>
        <v>0</v>
      </c>
      <c r="AD137" s="996"/>
      <c r="AE137" s="997"/>
      <c r="AF137" s="998"/>
    </row>
    <row r="138" spans="1:32" x14ac:dyDescent="0.2">
      <c r="A138" s="11">
        <v>234</v>
      </c>
      <c r="B138" s="277"/>
      <c r="C138" s="278"/>
      <c r="D138" s="278"/>
      <c r="E138" s="279"/>
      <c r="F138" s="1455" t="s">
        <v>65</v>
      </c>
      <c r="G138" s="1456"/>
      <c r="H138" s="1456"/>
      <c r="I138" s="1456"/>
      <c r="J138" s="1456"/>
      <c r="K138" s="1456"/>
      <c r="L138" s="1457"/>
      <c r="M138" s="698">
        <v>0</v>
      </c>
      <c r="N138" s="699">
        <v>0</v>
      </c>
      <c r="O138" s="700">
        <v>0</v>
      </c>
      <c r="P138" s="700">
        <v>0</v>
      </c>
      <c r="Q138" s="705">
        <v>0</v>
      </c>
      <c r="R138" s="700">
        <v>0</v>
      </c>
      <c r="S138" s="701">
        <v>0</v>
      </c>
      <c r="T138" s="700">
        <v>0</v>
      </c>
      <c r="U138" s="701">
        <v>0</v>
      </c>
      <c r="V138" s="700">
        <v>0</v>
      </c>
      <c r="W138" s="701">
        <v>0</v>
      </c>
      <c r="X138" s="700">
        <v>0</v>
      </c>
      <c r="Y138" s="701">
        <v>0</v>
      </c>
      <c r="Z138" s="700">
        <v>0</v>
      </c>
      <c r="AA138" s="701">
        <v>0</v>
      </c>
      <c r="AB138" s="706">
        <v>0</v>
      </c>
      <c r="AC138" s="698">
        <v>0</v>
      </c>
      <c r="AD138" s="996"/>
      <c r="AE138" s="997"/>
      <c r="AF138" s="998"/>
    </row>
    <row r="139" spans="1:32" x14ac:dyDescent="0.2">
      <c r="A139" s="11">
        <v>235</v>
      </c>
      <c r="B139" s="277"/>
      <c r="C139" s="278"/>
      <c r="D139" s="278"/>
      <c r="E139" s="279"/>
      <c r="F139" s="1449" t="s">
        <v>68</v>
      </c>
      <c r="G139" s="1450"/>
      <c r="H139" s="1450"/>
      <c r="I139" s="1450"/>
      <c r="J139" s="1450"/>
      <c r="K139" s="1450"/>
      <c r="L139" s="1451"/>
      <c r="M139" s="698">
        <v>0</v>
      </c>
      <c r="N139" s="699">
        <v>0</v>
      </c>
      <c r="O139" s="700">
        <v>0</v>
      </c>
      <c r="P139" s="700">
        <v>0</v>
      </c>
      <c r="Q139" s="705">
        <v>0</v>
      </c>
      <c r="R139" s="700">
        <v>0</v>
      </c>
      <c r="S139" s="701">
        <v>0</v>
      </c>
      <c r="T139" s="700">
        <v>0</v>
      </c>
      <c r="U139" s="701">
        <v>0</v>
      </c>
      <c r="V139" s="700">
        <v>0</v>
      </c>
      <c r="W139" s="701">
        <v>0</v>
      </c>
      <c r="X139" s="700">
        <v>0</v>
      </c>
      <c r="Y139" s="701">
        <v>0</v>
      </c>
      <c r="Z139" s="700">
        <v>0</v>
      </c>
      <c r="AA139" s="701">
        <v>0</v>
      </c>
      <c r="AB139" s="706">
        <v>0</v>
      </c>
      <c r="AC139" s="698">
        <v>0</v>
      </c>
      <c r="AD139" s="996"/>
      <c r="AE139" s="997"/>
      <c r="AF139" s="998"/>
    </row>
    <row r="140" spans="1:32" x14ac:dyDescent="0.2">
      <c r="A140" s="11">
        <v>236</v>
      </c>
      <c r="B140" s="277"/>
      <c r="C140" s="278"/>
      <c r="D140" s="280"/>
      <c r="E140" s="281"/>
      <c r="F140" s="1449" t="s">
        <v>537</v>
      </c>
      <c r="G140" s="1450"/>
      <c r="H140" s="1450"/>
      <c r="I140" s="1450"/>
      <c r="J140" s="1450"/>
      <c r="K140" s="1450"/>
      <c r="L140" s="1451"/>
      <c r="M140" s="698">
        <v>0</v>
      </c>
      <c r="N140" s="699">
        <v>0</v>
      </c>
      <c r="O140" s="700">
        <v>0</v>
      </c>
      <c r="P140" s="700">
        <v>0</v>
      </c>
      <c r="Q140" s="705">
        <v>0</v>
      </c>
      <c r="R140" s="700">
        <v>0</v>
      </c>
      <c r="S140" s="701">
        <v>0</v>
      </c>
      <c r="T140" s="700">
        <v>0</v>
      </c>
      <c r="U140" s="701">
        <v>0</v>
      </c>
      <c r="V140" s="700">
        <v>0</v>
      </c>
      <c r="W140" s="701">
        <v>0</v>
      </c>
      <c r="X140" s="700">
        <v>0</v>
      </c>
      <c r="Y140" s="701">
        <v>0</v>
      </c>
      <c r="Z140" s="700">
        <v>0</v>
      </c>
      <c r="AA140" s="701">
        <v>0</v>
      </c>
      <c r="AB140" s="706">
        <v>0</v>
      </c>
      <c r="AC140" s="698">
        <v>0</v>
      </c>
      <c r="AD140" s="996"/>
      <c r="AE140" s="997"/>
      <c r="AF140" s="998"/>
    </row>
    <row r="141" spans="1:32" ht="27.75" customHeight="1" x14ac:dyDescent="0.2">
      <c r="A141" s="11">
        <v>237</v>
      </c>
      <c r="B141" s="277"/>
      <c r="C141" s="278"/>
      <c r="D141" s="278"/>
      <c r="E141" s="282"/>
      <c r="F141" s="1458" t="s">
        <v>532</v>
      </c>
      <c r="G141" s="1459"/>
      <c r="H141" s="1459"/>
      <c r="I141" s="1459"/>
      <c r="J141" s="1459"/>
      <c r="K141" s="1459"/>
      <c r="L141" s="1460"/>
      <c r="M141" s="698">
        <v>0</v>
      </c>
      <c r="N141" s="699">
        <v>0</v>
      </c>
      <c r="O141" s="700">
        <v>0</v>
      </c>
      <c r="P141" s="700">
        <v>0</v>
      </c>
      <c r="Q141" s="705">
        <v>0</v>
      </c>
      <c r="R141" s="700">
        <v>0</v>
      </c>
      <c r="S141" s="701">
        <v>0</v>
      </c>
      <c r="T141" s="700">
        <v>0</v>
      </c>
      <c r="U141" s="701">
        <v>0</v>
      </c>
      <c r="V141" s="700">
        <v>0</v>
      </c>
      <c r="W141" s="701">
        <v>0</v>
      </c>
      <c r="X141" s="700">
        <v>0</v>
      </c>
      <c r="Y141" s="701">
        <v>0</v>
      </c>
      <c r="Z141" s="700">
        <v>0</v>
      </c>
      <c r="AA141" s="701">
        <v>0</v>
      </c>
      <c r="AB141" s="706">
        <v>0</v>
      </c>
      <c r="AC141" s="698">
        <v>0</v>
      </c>
      <c r="AD141" s="996"/>
      <c r="AE141" s="997"/>
      <c r="AF141" s="998"/>
    </row>
    <row r="142" spans="1:32" ht="15.75" x14ac:dyDescent="0.2">
      <c r="A142" s="11">
        <v>238</v>
      </c>
      <c r="B142" s="277"/>
      <c r="C142" s="278"/>
      <c r="D142" s="283"/>
      <c r="E142" s="1452" t="s">
        <v>67</v>
      </c>
      <c r="F142" s="1453"/>
      <c r="G142" s="1453"/>
      <c r="H142" s="1453"/>
      <c r="I142" s="1453"/>
      <c r="J142" s="1453"/>
      <c r="K142" s="1453"/>
      <c r="L142" s="1454"/>
      <c r="M142" s="407">
        <f>SUM(M143:M146)</f>
        <v>0</v>
      </c>
      <c r="N142" s="410">
        <f t="shared" ref="N142:AC142" si="33">SUBTOTAL(9,N143:N146)</f>
        <v>0</v>
      </c>
      <c r="O142" s="414">
        <f t="shared" si="33"/>
        <v>0</v>
      </c>
      <c r="P142" s="413">
        <f t="shared" si="33"/>
        <v>0</v>
      </c>
      <c r="Q142" s="411">
        <f t="shared" si="33"/>
        <v>0</v>
      </c>
      <c r="R142" s="414">
        <f t="shared" si="33"/>
        <v>0</v>
      </c>
      <c r="S142" s="414">
        <f t="shared" si="33"/>
        <v>0</v>
      </c>
      <c r="T142" s="414">
        <f t="shared" si="33"/>
        <v>0</v>
      </c>
      <c r="U142" s="414">
        <f t="shared" si="33"/>
        <v>0</v>
      </c>
      <c r="V142" s="414">
        <f t="shared" si="33"/>
        <v>0</v>
      </c>
      <c r="W142" s="414">
        <f t="shared" si="33"/>
        <v>0</v>
      </c>
      <c r="X142" s="414">
        <f t="shared" si="33"/>
        <v>0</v>
      </c>
      <c r="Y142" s="414">
        <f t="shared" si="33"/>
        <v>0</v>
      </c>
      <c r="Z142" s="414">
        <f t="shared" si="33"/>
        <v>0</v>
      </c>
      <c r="AA142" s="414">
        <f t="shared" si="33"/>
        <v>0</v>
      </c>
      <c r="AB142" s="424">
        <f t="shared" si="33"/>
        <v>0</v>
      </c>
      <c r="AC142" s="407">
        <f t="shared" si="33"/>
        <v>0</v>
      </c>
      <c r="AD142" s="996"/>
      <c r="AE142" s="997"/>
      <c r="AF142" s="998"/>
    </row>
    <row r="143" spans="1:32" x14ac:dyDescent="0.2">
      <c r="A143" s="11">
        <v>239</v>
      </c>
      <c r="B143" s="277"/>
      <c r="C143" s="278"/>
      <c r="D143" s="284"/>
      <c r="E143" s="284"/>
      <c r="F143" s="1455" t="s">
        <v>65</v>
      </c>
      <c r="G143" s="1456"/>
      <c r="H143" s="1456"/>
      <c r="I143" s="1456"/>
      <c r="J143" s="1456"/>
      <c r="K143" s="1456"/>
      <c r="L143" s="1457"/>
      <c r="M143" s="698">
        <v>0</v>
      </c>
      <c r="N143" s="699">
        <v>0</v>
      </c>
      <c r="O143" s="700">
        <v>0</v>
      </c>
      <c r="P143" s="700">
        <v>0</v>
      </c>
      <c r="Q143" s="705">
        <v>0</v>
      </c>
      <c r="R143" s="700">
        <v>0</v>
      </c>
      <c r="S143" s="701">
        <v>0</v>
      </c>
      <c r="T143" s="700">
        <v>0</v>
      </c>
      <c r="U143" s="701">
        <v>0</v>
      </c>
      <c r="V143" s="700">
        <v>0</v>
      </c>
      <c r="W143" s="701">
        <v>0</v>
      </c>
      <c r="X143" s="700">
        <v>0</v>
      </c>
      <c r="Y143" s="701">
        <v>0</v>
      </c>
      <c r="Z143" s="700">
        <v>0</v>
      </c>
      <c r="AA143" s="701">
        <v>0</v>
      </c>
      <c r="AB143" s="706">
        <v>0</v>
      </c>
      <c r="AC143" s="698">
        <v>0</v>
      </c>
      <c r="AD143" s="996"/>
      <c r="AE143" s="997"/>
      <c r="AF143" s="998"/>
    </row>
    <row r="144" spans="1:32" x14ac:dyDescent="0.2">
      <c r="A144" s="11">
        <v>240</v>
      </c>
      <c r="B144" s="277"/>
      <c r="C144" s="278"/>
      <c r="D144" s="284"/>
      <c r="E144" s="284"/>
      <c r="F144" s="1449" t="s">
        <v>68</v>
      </c>
      <c r="G144" s="1450"/>
      <c r="H144" s="1450"/>
      <c r="I144" s="1450"/>
      <c r="J144" s="1450"/>
      <c r="K144" s="1450"/>
      <c r="L144" s="1451"/>
      <c r="M144" s="698">
        <v>0</v>
      </c>
      <c r="N144" s="699">
        <v>0</v>
      </c>
      <c r="O144" s="700">
        <v>0</v>
      </c>
      <c r="P144" s="700">
        <v>0</v>
      </c>
      <c r="Q144" s="705">
        <v>0</v>
      </c>
      <c r="R144" s="700">
        <v>0</v>
      </c>
      <c r="S144" s="701">
        <v>0</v>
      </c>
      <c r="T144" s="700">
        <v>0</v>
      </c>
      <c r="U144" s="701">
        <v>0</v>
      </c>
      <c r="V144" s="700">
        <v>0</v>
      </c>
      <c r="W144" s="701">
        <v>0</v>
      </c>
      <c r="X144" s="700">
        <v>0</v>
      </c>
      <c r="Y144" s="701">
        <v>0</v>
      </c>
      <c r="Z144" s="700">
        <v>0</v>
      </c>
      <c r="AA144" s="701">
        <v>0</v>
      </c>
      <c r="AB144" s="706">
        <v>0</v>
      </c>
      <c r="AC144" s="698">
        <v>0</v>
      </c>
      <c r="AD144" s="996"/>
      <c r="AE144" s="997"/>
      <c r="AF144" s="998"/>
    </row>
    <row r="145" spans="1:32" x14ac:dyDescent="0.2">
      <c r="A145" s="11">
        <v>241</v>
      </c>
      <c r="B145" s="277"/>
      <c r="C145" s="278"/>
      <c r="D145" s="285"/>
      <c r="E145" s="285"/>
      <c r="F145" s="1449" t="s">
        <v>537</v>
      </c>
      <c r="G145" s="1450"/>
      <c r="H145" s="1450"/>
      <c r="I145" s="1450"/>
      <c r="J145" s="1450"/>
      <c r="K145" s="1450"/>
      <c r="L145" s="1451"/>
      <c r="M145" s="698">
        <v>0</v>
      </c>
      <c r="N145" s="699">
        <v>0</v>
      </c>
      <c r="O145" s="700">
        <v>0</v>
      </c>
      <c r="P145" s="700">
        <v>0</v>
      </c>
      <c r="Q145" s="705">
        <v>0</v>
      </c>
      <c r="R145" s="700">
        <v>0</v>
      </c>
      <c r="S145" s="701">
        <v>0</v>
      </c>
      <c r="T145" s="700">
        <v>0</v>
      </c>
      <c r="U145" s="701">
        <v>0</v>
      </c>
      <c r="V145" s="700">
        <v>0</v>
      </c>
      <c r="W145" s="701">
        <v>0</v>
      </c>
      <c r="X145" s="700">
        <v>0</v>
      </c>
      <c r="Y145" s="701">
        <v>0</v>
      </c>
      <c r="Z145" s="700">
        <v>0</v>
      </c>
      <c r="AA145" s="701">
        <v>0</v>
      </c>
      <c r="AB145" s="706">
        <v>0</v>
      </c>
      <c r="AC145" s="698">
        <v>0</v>
      </c>
      <c r="AD145" s="996"/>
      <c r="AE145" s="997"/>
      <c r="AF145" s="998"/>
    </row>
    <row r="146" spans="1:32" ht="27.75" customHeight="1" x14ac:dyDescent="0.2">
      <c r="A146" s="11">
        <v>242</v>
      </c>
      <c r="B146" s="277"/>
      <c r="C146" s="278"/>
      <c r="D146" s="280"/>
      <c r="E146" s="280"/>
      <c r="F146" s="1458" t="s">
        <v>532</v>
      </c>
      <c r="G146" s="1459"/>
      <c r="H146" s="1459"/>
      <c r="I146" s="1459"/>
      <c r="J146" s="1459"/>
      <c r="K146" s="1459"/>
      <c r="L146" s="1460"/>
      <c r="M146" s="698">
        <v>0</v>
      </c>
      <c r="N146" s="699">
        <v>0</v>
      </c>
      <c r="O146" s="700">
        <v>0</v>
      </c>
      <c r="P146" s="700">
        <v>0</v>
      </c>
      <c r="Q146" s="705">
        <v>0</v>
      </c>
      <c r="R146" s="700">
        <v>0</v>
      </c>
      <c r="S146" s="701">
        <v>0</v>
      </c>
      <c r="T146" s="700">
        <v>0</v>
      </c>
      <c r="U146" s="701">
        <v>0</v>
      </c>
      <c r="V146" s="700">
        <v>0</v>
      </c>
      <c r="W146" s="701">
        <v>0</v>
      </c>
      <c r="X146" s="700">
        <v>0</v>
      </c>
      <c r="Y146" s="701">
        <v>0</v>
      </c>
      <c r="Z146" s="700">
        <v>0</v>
      </c>
      <c r="AA146" s="701">
        <v>0</v>
      </c>
      <c r="AB146" s="706">
        <v>0</v>
      </c>
      <c r="AC146" s="698">
        <v>0</v>
      </c>
      <c r="AD146" s="996"/>
      <c r="AE146" s="997"/>
      <c r="AF146" s="998"/>
    </row>
    <row r="147" spans="1:32" ht="15.75" customHeight="1" x14ac:dyDescent="0.2">
      <c r="A147" s="11">
        <v>243</v>
      </c>
      <c r="B147" s="277"/>
      <c r="C147" s="278"/>
      <c r="D147" s="285"/>
      <c r="E147" s="1452" t="s">
        <v>556</v>
      </c>
      <c r="F147" s="1453"/>
      <c r="G147" s="1453"/>
      <c r="H147" s="1453"/>
      <c r="I147" s="1453"/>
      <c r="J147" s="1453"/>
      <c r="K147" s="1453"/>
      <c r="L147" s="1454"/>
      <c r="M147" s="407">
        <f>SUM(M148:M151)</f>
        <v>0</v>
      </c>
      <c r="N147" s="410">
        <f t="shared" ref="N147:AC147" si="34">SUBTOTAL(9,N148:N151)</f>
        <v>0</v>
      </c>
      <c r="O147" s="414">
        <f t="shared" si="34"/>
        <v>0</v>
      </c>
      <c r="P147" s="413">
        <f t="shared" si="34"/>
        <v>0</v>
      </c>
      <c r="Q147" s="415">
        <f t="shared" si="34"/>
        <v>0</v>
      </c>
      <c r="R147" s="414">
        <f t="shared" si="34"/>
        <v>0</v>
      </c>
      <c r="S147" s="414">
        <f t="shared" si="34"/>
        <v>0</v>
      </c>
      <c r="T147" s="414">
        <f t="shared" si="34"/>
        <v>0</v>
      </c>
      <c r="U147" s="414">
        <f t="shared" si="34"/>
        <v>0</v>
      </c>
      <c r="V147" s="414">
        <f t="shared" si="34"/>
        <v>0</v>
      </c>
      <c r="W147" s="414">
        <f t="shared" si="34"/>
        <v>0</v>
      </c>
      <c r="X147" s="414">
        <f t="shared" si="34"/>
        <v>0</v>
      </c>
      <c r="Y147" s="414">
        <f t="shared" si="34"/>
        <v>0</v>
      </c>
      <c r="Z147" s="414">
        <f t="shared" si="34"/>
        <v>0</v>
      </c>
      <c r="AA147" s="414">
        <f t="shared" si="34"/>
        <v>0</v>
      </c>
      <c r="AB147" s="424">
        <f t="shared" si="34"/>
        <v>0</v>
      </c>
      <c r="AC147" s="407">
        <f t="shared" si="34"/>
        <v>0</v>
      </c>
      <c r="AD147" s="996"/>
      <c r="AE147" s="997"/>
      <c r="AF147" s="998"/>
    </row>
    <row r="148" spans="1:32" x14ac:dyDescent="0.2">
      <c r="A148" s="11">
        <v>244</v>
      </c>
      <c r="B148" s="277"/>
      <c r="C148" s="278"/>
      <c r="D148" s="284"/>
      <c r="E148" s="284"/>
      <c r="F148" s="1455" t="s">
        <v>65</v>
      </c>
      <c r="G148" s="1456"/>
      <c r="H148" s="1456"/>
      <c r="I148" s="1456"/>
      <c r="J148" s="1456"/>
      <c r="K148" s="1456"/>
      <c r="L148" s="1457"/>
      <c r="M148" s="698">
        <v>0</v>
      </c>
      <c r="N148" s="699">
        <v>0</v>
      </c>
      <c r="O148" s="700">
        <v>0</v>
      </c>
      <c r="P148" s="700">
        <v>0</v>
      </c>
      <c r="Q148" s="705">
        <v>0</v>
      </c>
      <c r="R148" s="700">
        <v>0</v>
      </c>
      <c r="S148" s="701">
        <v>0</v>
      </c>
      <c r="T148" s="700">
        <v>0</v>
      </c>
      <c r="U148" s="701">
        <v>0</v>
      </c>
      <c r="V148" s="700">
        <v>0</v>
      </c>
      <c r="W148" s="701">
        <v>0</v>
      </c>
      <c r="X148" s="700">
        <v>0</v>
      </c>
      <c r="Y148" s="701">
        <v>0</v>
      </c>
      <c r="Z148" s="700">
        <v>0</v>
      </c>
      <c r="AA148" s="701">
        <v>0</v>
      </c>
      <c r="AB148" s="706">
        <v>0</v>
      </c>
      <c r="AC148" s="698">
        <v>0</v>
      </c>
      <c r="AD148" s="996"/>
      <c r="AE148" s="997"/>
      <c r="AF148" s="998"/>
    </row>
    <row r="149" spans="1:32" x14ac:dyDescent="0.2">
      <c r="A149" s="11">
        <v>245</v>
      </c>
      <c r="B149" s="277"/>
      <c r="C149" s="278"/>
      <c r="D149" s="286"/>
      <c r="E149" s="286"/>
      <c r="F149" s="1449" t="s">
        <v>68</v>
      </c>
      <c r="G149" s="1450"/>
      <c r="H149" s="1450"/>
      <c r="I149" s="1450"/>
      <c r="J149" s="1450"/>
      <c r="K149" s="1450"/>
      <c r="L149" s="1451"/>
      <c r="M149" s="698">
        <v>0</v>
      </c>
      <c r="N149" s="699">
        <v>0</v>
      </c>
      <c r="O149" s="700">
        <v>0</v>
      </c>
      <c r="P149" s="700">
        <v>0</v>
      </c>
      <c r="Q149" s="705">
        <v>0</v>
      </c>
      <c r="R149" s="700">
        <v>0</v>
      </c>
      <c r="S149" s="701">
        <v>0</v>
      </c>
      <c r="T149" s="700">
        <v>0</v>
      </c>
      <c r="U149" s="701">
        <v>0</v>
      </c>
      <c r="V149" s="700">
        <v>0</v>
      </c>
      <c r="W149" s="701">
        <v>0</v>
      </c>
      <c r="X149" s="700">
        <v>0</v>
      </c>
      <c r="Y149" s="701">
        <v>0</v>
      </c>
      <c r="Z149" s="700">
        <v>0</v>
      </c>
      <c r="AA149" s="701">
        <v>0</v>
      </c>
      <c r="AB149" s="706">
        <v>0</v>
      </c>
      <c r="AC149" s="698">
        <v>0</v>
      </c>
      <c r="AD149" s="996"/>
      <c r="AE149" s="997"/>
      <c r="AF149" s="998"/>
    </row>
    <row r="150" spans="1:32" x14ac:dyDescent="0.2">
      <c r="A150" s="11">
        <v>246</v>
      </c>
      <c r="B150" s="277"/>
      <c r="C150" s="278"/>
      <c r="D150" s="286"/>
      <c r="E150" s="286"/>
      <c r="F150" s="1449" t="s">
        <v>537</v>
      </c>
      <c r="G150" s="1450"/>
      <c r="H150" s="1450"/>
      <c r="I150" s="1450"/>
      <c r="J150" s="1450"/>
      <c r="K150" s="1450"/>
      <c r="L150" s="1451"/>
      <c r="M150" s="698">
        <v>0</v>
      </c>
      <c r="N150" s="699">
        <v>0</v>
      </c>
      <c r="O150" s="700">
        <v>0</v>
      </c>
      <c r="P150" s="700">
        <v>0</v>
      </c>
      <c r="Q150" s="705">
        <v>0</v>
      </c>
      <c r="R150" s="700">
        <v>0</v>
      </c>
      <c r="S150" s="701">
        <v>0</v>
      </c>
      <c r="T150" s="700">
        <v>0</v>
      </c>
      <c r="U150" s="701">
        <v>0</v>
      </c>
      <c r="V150" s="700">
        <v>0</v>
      </c>
      <c r="W150" s="701">
        <v>0</v>
      </c>
      <c r="X150" s="700">
        <v>0</v>
      </c>
      <c r="Y150" s="701">
        <v>0</v>
      </c>
      <c r="Z150" s="700">
        <v>0</v>
      </c>
      <c r="AA150" s="701">
        <v>0</v>
      </c>
      <c r="AB150" s="706">
        <v>0</v>
      </c>
      <c r="AC150" s="698">
        <v>0</v>
      </c>
      <c r="AD150" s="996"/>
      <c r="AE150" s="997"/>
      <c r="AF150" s="998"/>
    </row>
    <row r="151" spans="1:32" ht="27.75" customHeight="1" x14ac:dyDescent="0.2">
      <c r="A151" s="11">
        <v>247</v>
      </c>
      <c r="B151" s="277"/>
      <c r="C151" s="278"/>
      <c r="D151" s="287"/>
      <c r="E151" s="287"/>
      <c r="F151" s="1449" t="s">
        <v>532</v>
      </c>
      <c r="G151" s="1450"/>
      <c r="H151" s="1450"/>
      <c r="I151" s="1450"/>
      <c r="J151" s="1450"/>
      <c r="K151" s="1450"/>
      <c r="L151" s="1451"/>
      <c r="M151" s="698">
        <v>0</v>
      </c>
      <c r="N151" s="699">
        <v>0</v>
      </c>
      <c r="O151" s="700">
        <v>0</v>
      </c>
      <c r="P151" s="700">
        <v>0</v>
      </c>
      <c r="Q151" s="705">
        <v>0</v>
      </c>
      <c r="R151" s="700">
        <v>0</v>
      </c>
      <c r="S151" s="701">
        <v>0</v>
      </c>
      <c r="T151" s="700">
        <v>0</v>
      </c>
      <c r="U151" s="701">
        <v>0</v>
      </c>
      <c r="V151" s="700">
        <v>0</v>
      </c>
      <c r="W151" s="701">
        <v>0</v>
      </c>
      <c r="X151" s="700">
        <v>0</v>
      </c>
      <c r="Y151" s="701">
        <v>0</v>
      </c>
      <c r="Z151" s="700">
        <v>0</v>
      </c>
      <c r="AA151" s="701">
        <v>0</v>
      </c>
      <c r="AB151" s="706">
        <v>0</v>
      </c>
      <c r="AC151" s="698">
        <v>0</v>
      </c>
      <c r="AD151" s="996"/>
      <c r="AE151" s="997"/>
      <c r="AF151" s="998"/>
    </row>
    <row r="152" spans="1:32" x14ac:dyDescent="0.2">
      <c r="A152" s="11">
        <v>248</v>
      </c>
      <c r="B152" s="277"/>
      <c r="C152" s="278"/>
      <c r="D152" s="1485" t="s">
        <v>13</v>
      </c>
      <c r="E152" s="1486"/>
      <c r="F152" s="1486"/>
      <c r="G152" s="1486"/>
      <c r="H152" s="1486"/>
      <c r="I152" s="1486"/>
      <c r="J152" s="1486"/>
      <c r="K152" s="1486"/>
      <c r="L152" s="1486"/>
      <c r="M152" s="1486"/>
      <c r="N152" s="1486"/>
      <c r="O152" s="1486"/>
      <c r="P152" s="1486"/>
      <c r="Q152" s="1486"/>
      <c r="R152" s="1486"/>
      <c r="S152" s="1486"/>
      <c r="T152" s="1486"/>
      <c r="U152" s="1486"/>
      <c r="V152" s="1486"/>
      <c r="W152" s="1486"/>
      <c r="X152" s="1486"/>
      <c r="Y152" s="1486"/>
      <c r="Z152" s="1486"/>
      <c r="AA152" s="1486"/>
      <c r="AB152" s="1486"/>
      <c r="AC152" s="1486"/>
      <c r="AD152" s="1486"/>
      <c r="AE152" s="1486"/>
      <c r="AF152" s="1486"/>
    </row>
    <row r="153" spans="1:32" ht="15.75" customHeight="1" x14ac:dyDescent="0.2">
      <c r="A153" s="11">
        <v>249</v>
      </c>
      <c r="B153" s="277"/>
      <c r="C153" s="278"/>
      <c r="D153" s="287"/>
      <c r="E153" s="1452" t="s">
        <v>14</v>
      </c>
      <c r="F153" s="1453"/>
      <c r="G153" s="1453"/>
      <c r="H153" s="1453"/>
      <c r="I153" s="1453"/>
      <c r="J153" s="1453"/>
      <c r="K153" s="1453"/>
      <c r="L153" s="1454"/>
      <c r="M153" s="407">
        <f>SUM(M154:M156)</f>
        <v>0</v>
      </c>
      <c r="N153" s="410">
        <f t="shared" ref="N153:AC153" si="35">SUBTOTAL(9,N154:N156)</f>
        <v>0</v>
      </c>
      <c r="O153" s="414">
        <f t="shared" si="35"/>
        <v>0</v>
      </c>
      <c r="P153" s="413">
        <f t="shared" si="35"/>
        <v>0</v>
      </c>
      <c r="Q153" s="415">
        <f t="shared" si="35"/>
        <v>0</v>
      </c>
      <c r="R153" s="414">
        <f t="shared" si="35"/>
        <v>0</v>
      </c>
      <c r="S153" s="414">
        <f t="shared" si="35"/>
        <v>0</v>
      </c>
      <c r="T153" s="414">
        <f t="shared" si="35"/>
        <v>0</v>
      </c>
      <c r="U153" s="414">
        <f t="shared" si="35"/>
        <v>0</v>
      </c>
      <c r="V153" s="414">
        <f t="shared" si="35"/>
        <v>0</v>
      </c>
      <c r="W153" s="414">
        <f t="shared" si="35"/>
        <v>0</v>
      </c>
      <c r="X153" s="414">
        <f t="shared" si="35"/>
        <v>0</v>
      </c>
      <c r="Y153" s="414">
        <f t="shared" si="35"/>
        <v>0</v>
      </c>
      <c r="Z153" s="414">
        <f t="shared" si="35"/>
        <v>0</v>
      </c>
      <c r="AA153" s="414">
        <f t="shared" si="35"/>
        <v>0</v>
      </c>
      <c r="AB153" s="424">
        <f t="shared" si="35"/>
        <v>0</v>
      </c>
      <c r="AC153" s="407">
        <f t="shared" si="35"/>
        <v>0</v>
      </c>
      <c r="AD153" s="996"/>
      <c r="AE153" s="997"/>
      <c r="AF153" s="998"/>
    </row>
    <row r="154" spans="1:32" x14ac:dyDescent="0.2">
      <c r="A154" s="11">
        <v>250</v>
      </c>
      <c r="B154" s="277"/>
      <c r="C154" s="278"/>
      <c r="D154" s="287"/>
      <c r="E154" s="288"/>
      <c r="F154" s="1455" t="s">
        <v>16</v>
      </c>
      <c r="G154" s="1456"/>
      <c r="H154" s="1456"/>
      <c r="I154" s="1456"/>
      <c r="J154" s="1456"/>
      <c r="K154" s="1456"/>
      <c r="L154" s="1457"/>
      <c r="M154" s="698">
        <v>0</v>
      </c>
      <c r="N154" s="699">
        <v>0</v>
      </c>
      <c r="O154" s="700">
        <v>0</v>
      </c>
      <c r="P154" s="700">
        <v>0</v>
      </c>
      <c r="Q154" s="705">
        <v>0</v>
      </c>
      <c r="R154" s="700">
        <v>0</v>
      </c>
      <c r="S154" s="701">
        <v>0</v>
      </c>
      <c r="T154" s="700">
        <v>0</v>
      </c>
      <c r="U154" s="701">
        <v>0</v>
      </c>
      <c r="V154" s="700">
        <v>0</v>
      </c>
      <c r="W154" s="701">
        <v>0</v>
      </c>
      <c r="X154" s="700">
        <v>0</v>
      </c>
      <c r="Y154" s="701">
        <v>0</v>
      </c>
      <c r="Z154" s="700">
        <v>0</v>
      </c>
      <c r="AA154" s="701">
        <v>0</v>
      </c>
      <c r="AB154" s="706">
        <v>0</v>
      </c>
      <c r="AC154" s="698">
        <v>0</v>
      </c>
      <c r="AD154" s="996"/>
      <c r="AE154" s="997"/>
      <c r="AF154" s="998"/>
    </row>
    <row r="155" spans="1:32" x14ac:dyDescent="0.2">
      <c r="A155" s="11">
        <v>251</v>
      </c>
      <c r="B155" s="277"/>
      <c r="C155" s="278"/>
      <c r="D155" s="287"/>
      <c r="E155" s="288"/>
      <c r="F155" s="1449" t="s">
        <v>17</v>
      </c>
      <c r="G155" s="1450"/>
      <c r="H155" s="1450"/>
      <c r="I155" s="1450"/>
      <c r="J155" s="1450"/>
      <c r="K155" s="1450"/>
      <c r="L155" s="1451"/>
      <c r="M155" s="698">
        <v>0</v>
      </c>
      <c r="N155" s="699">
        <v>0</v>
      </c>
      <c r="O155" s="700">
        <v>0</v>
      </c>
      <c r="P155" s="700">
        <v>0</v>
      </c>
      <c r="Q155" s="705">
        <v>0</v>
      </c>
      <c r="R155" s="700">
        <v>0</v>
      </c>
      <c r="S155" s="701">
        <v>0</v>
      </c>
      <c r="T155" s="700">
        <v>0</v>
      </c>
      <c r="U155" s="701">
        <v>0</v>
      </c>
      <c r="V155" s="700">
        <v>0</v>
      </c>
      <c r="W155" s="701">
        <v>0</v>
      </c>
      <c r="X155" s="700">
        <v>0</v>
      </c>
      <c r="Y155" s="701">
        <v>0</v>
      </c>
      <c r="Z155" s="700">
        <v>0</v>
      </c>
      <c r="AA155" s="701">
        <v>0</v>
      </c>
      <c r="AB155" s="706">
        <v>0</v>
      </c>
      <c r="AC155" s="698">
        <v>0</v>
      </c>
      <c r="AD155" s="996"/>
      <c r="AE155" s="997"/>
      <c r="AF155" s="998"/>
    </row>
    <row r="156" spans="1:32" x14ac:dyDescent="0.2">
      <c r="A156" s="11">
        <v>252</v>
      </c>
      <c r="B156" s="277"/>
      <c r="C156" s="278"/>
      <c r="D156" s="287"/>
      <c r="E156" s="288"/>
      <c r="F156" s="1458" t="s">
        <v>560</v>
      </c>
      <c r="G156" s="1459"/>
      <c r="H156" s="1459"/>
      <c r="I156" s="1459"/>
      <c r="J156" s="1459"/>
      <c r="K156" s="1459"/>
      <c r="L156" s="1460"/>
      <c r="M156" s="698">
        <v>0</v>
      </c>
      <c r="N156" s="699">
        <v>0</v>
      </c>
      <c r="O156" s="700">
        <v>0</v>
      </c>
      <c r="P156" s="700">
        <v>0</v>
      </c>
      <c r="Q156" s="705">
        <v>0</v>
      </c>
      <c r="R156" s="700">
        <v>0</v>
      </c>
      <c r="S156" s="701">
        <v>0</v>
      </c>
      <c r="T156" s="700">
        <v>0</v>
      </c>
      <c r="U156" s="701">
        <v>0</v>
      </c>
      <c r="V156" s="700">
        <v>0</v>
      </c>
      <c r="W156" s="701">
        <v>0</v>
      </c>
      <c r="X156" s="700">
        <v>0</v>
      </c>
      <c r="Y156" s="701">
        <v>0</v>
      </c>
      <c r="Z156" s="700">
        <v>0</v>
      </c>
      <c r="AA156" s="701">
        <v>0</v>
      </c>
      <c r="AB156" s="706">
        <v>0</v>
      </c>
      <c r="AC156" s="698">
        <v>0</v>
      </c>
      <c r="AD156" s="996"/>
      <c r="AE156" s="997"/>
      <c r="AF156" s="998"/>
    </row>
    <row r="157" spans="1:32" x14ac:dyDescent="0.2">
      <c r="A157" s="11">
        <v>253</v>
      </c>
      <c r="B157" s="277"/>
      <c r="C157" s="278"/>
      <c r="D157" s="287"/>
      <c r="E157" s="1525" t="s">
        <v>15</v>
      </c>
      <c r="F157" s="1526"/>
      <c r="G157" s="1526"/>
      <c r="H157" s="1526"/>
      <c r="I157" s="1526"/>
      <c r="J157" s="1526"/>
      <c r="K157" s="1526"/>
      <c r="L157" s="1527"/>
      <c r="M157" s="407">
        <f>SUM(M158:M160)</f>
        <v>0</v>
      </c>
      <c r="N157" s="410">
        <f t="shared" ref="N157:AC157" si="36">SUBTOTAL(9,N158:N160)</f>
        <v>0</v>
      </c>
      <c r="O157" s="414">
        <f t="shared" si="36"/>
        <v>0</v>
      </c>
      <c r="P157" s="413">
        <f t="shared" si="36"/>
        <v>0</v>
      </c>
      <c r="Q157" s="415">
        <f t="shared" si="36"/>
        <v>0</v>
      </c>
      <c r="R157" s="414">
        <f t="shared" si="36"/>
        <v>0</v>
      </c>
      <c r="S157" s="414">
        <f t="shared" si="36"/>
        <v>0</v>
      </c>
      <c r="T157" s="414">
        <f t="shared" si="36"/>
        <v>0</v>
      </c>
      <c r="U157" s="414">
        <f t="shared" si="36"/>
        <v>0</v>
      </c>
      <c r="V157" s="414">
        <f t="shared" si="36"/>
        <v>0</v>
      </c>
      <c r="W157" s="414">
        <f t="shared" si="36"/>
        <v>0</v>
      </c>
      <c r="X157" s="414">
        <f t="shared" si="36"/>
        <v>0</v>
      </c>
      <c r="Y157" s="414">
        <f t="shared" si="36"/>
        <v>0</v>
      </c>
      <c r="Z157" s="414">
        <f t="shared" si="36"/>
        <v>0</v>
      </c>
      <c r="AA157" s="414">
        <f t="shared" si="36"/>
        <v>0</v>
      </c>
      <c r="AB157" s="424">
        <f t="shared" si="36"/>
        <v>0</v>
      </c>
      <c r="AC157" s="407">
        <f t="shared" si="36"/>
        <v>0</v>
      </c>
      <c r="AD157" s="996"/>
      <c r="AE157" s="997"/>
      <c r="AF157" s="998"/>
    </row>
    <row r="158" spans="1:32" x14ac:dyDescent="0.2">
      <c r="A158" s="11">
        <v>254</v>
      </c>
      <c r="B158" s="277"/>
      <c r="C158" s="278"/>
      <c r="D158" s="287"/>
      <c r="E158" s="288"/>
      <c r="F158" s="1455" t="s">
        <v>138</v>
      </c>
      <c r="G158" s="1456"/>
      <c r="H158" s="1456"/>
      <c r="I158" s="1456"/>
      <c r="J158" s="1456"/>
      <c r="K158" s="1456"/>
      <c r="L158" s="1457"/>
      <c r="M158" s="698">
        <v>0</v>
      </c>
      <c r="N158" s="699">
        <v>0</v>
      </c>
      <c r="O158" s="700">
        <v>0</v>
      </c>
      <c r="P158" s="700">
        <v>0</v>
      </c>
      <c r="Q158" s="705">
        <v>0</v>
      </c>
      <c r="R158" s="700">
        <v>0</v>
      </c>
      <c r="S158" s="701">
        <v>0</v>
      </c>
      <c r="T158" s="700">
        <v>0</v>
      </c>
      <c r="U158" s="701">
        <v>0</v>
      </c>
      <c r="V158" s="700">
        <v>0</v>
      </c>
      <c r="W158" s="701">
        <v>0</v>
      </c>
      <c r="X158" s="700">
        <v>0</v>
      </c>
      <c r="Y158" s="701">
        <v>0</v>
      </c>
      <c r="Z158" s="700">
        <v>0</v>
      </c>
      <c r="AA158" s="701">
        <v>0</v>
      </c>
      <c r="AB158" s="706">
        <v>0</v>
      </c>
      <c r="AC158" s="698">
        <v>0</v>
      </c>
      <c r="AD158" s="996"/>
      <c r="AE158" s="997"/>
      <c r="AF158" s="998"/>
    </row>
    <row r="159" spans="1:32" x14ac:dyDescent="0.2">
      <c r="A159" s="11">
        <v>255</v>
      </c>
      <c r="B159" s="277"/>
      <c r="C159" s="278"/>
      <c r="D159" s="287"/>
      <c r="E159" s="288"/>
      <c r="F159" s="1449" t="s">
        <v>19</v>
      </c>
      <c r="G159" s="1450"/>
      <c r="H159" s="1450"/>
      <c r="I159" s="1450"/>
      <c r="J159" s="1450"/>
      <c r="K159" s="1450"/>
      <c r="L159" s="1451"/>
      <c r="M159" s="698">
        <v>0</v>
      </c>
      <c r="N159" s="699">
        <v>0</v>
      </c>
      <c r="O159" s="700">
        <v>0</v>
      </c>
      <c r="P159" s="700">
        <v>0</v>
      </c>
      <c r="Q159" s="705">
        <v>0</v>
      </c>
      <c r="R159" s="700">
        <v>0</v>
      </c>
      <c r="S159" s="701">
        <v>0</v>
      </c>
      <c r="T159" s="700">
        <v>0</v>
      </c>
      <c r="U159" s="701">
        <v>0</v>
      </c>
      <c r="V159" s="700">
        <v>0</v>
      </c>
      <c r="W159" s="701">
        <v>0</v>
      </c>
      <c r="X159" s="700">
        <v>0</v>
      </c>
      <c r="Y159" s="701">
        <v>0</v>
      </c>
      <c r="Z159" s="700">
        <v>0</v>
      </c>
      <c r="AA159" s="701">
        <v>0</v>
      </c>
      <c r="AB159" s="706">
        <v>0</v>
      </c>
      <c r="AC159" s="698">
        <v>0</v>
      </c>
      <c r="AD159" s="996"/>
      <c r="AE159" s="997"/>
      <c r="AF159" s="998"/>
    </row>
    <row r="160" spans="1:32" x14ac:dyDescent="0.2">
      <c r="A160" s="11">
        <v>256</v>
      </c>
      <c r="B160" s="277"/>
      <c r="C160" s="278"/>
      <c r="D160" s="287"/>
      <c r="E160" s="288"/>
      <c r="F160" s="1458" t="s">
        <v>561</v>
      </c>
      <c r="G160" s="1459"/>
      <c r="H160" s="1459"/>
      <c r="I160" s="1459"/>
      <c r="J160" s="1459"/>
      <c r="K160" s="1459"/>
      <c r="L160" s="1460"/>
      <c r="M160" s="698">
        <v>0</v>
      </c>
      <c r="N160" s="699">
        <v>0</v>
      </c>
      <c r="O160" s="700">
        <v>0</v>
      </c>
      <c r="P160" s="700">
        <v>0</v>
      </c>
      <c r="Q160" s="705">
        <v>0</v>
      </c>
      <c r="R160" s="700">
        <v>0</v>
      </c>
      <c r="S160" s="701">
        <v>0</v>
      </c>
      <c r="T160" s="700">
        <v>0</v>
      </c>
      <c r="U160" s="701">
        <v>0</v>
      </c>
      <c r="V160" s="700">
        <v>0</v>
      </c>
      <c r="W160" s="701">
        <v>0</v>
      </c>
      <c r="X160" s="700">
        <v>0</v>
      </c>
      <c r="Y160" s="701">
        <v>0</v>
      </c>
      <c r="Z160" s="700">
        <v>0</v>
      </c>
      <c r="AA160" s="701">
        <v>0</v>
      </c>
      <c r="AB160" s="706">
        <v>0</v>
      </c>
      <c r="AC160" s="698">
        <v>0</v>
      </c>
      <c r="AD160" s="996"/>
      <c r="AE160" s="997"/>
      <c r="AF160" s="998"/>
    </row>
    <row r="161" spans="1:32" x14ac:dyDescent="0.2">
      <c r="A161" s="11">
        <v>257</v>
      </c>
      <c r="B161" s="277"/>
      <c r="C161" s="278"/>
      <c r="D161" s="287"/>
      <c r="E161" s="1452" t="s">
        <v>18</v>
      </c>
      <c r="F161" s="1453"/>
      <c r="G161" s="1453"/>
      <c r="H161" s="1453"/>
      <c r="I161" s="1453"/>
      <c r="J161" s="1453"/>
      <c r="K161" s="1453"/>
      <c r="L161" s="1454"/>
      <c r="M161" s="407">
        <f>SUM(M162:M164)</f>
        <v>0</v>
      </c>
      <c r="N161" s="410">
        <f t="shared" ref="N161:AC161" si="37">SUBTOTAL(9,N162:N164)</f>
        <v>0</v>
      </c>
      <c r="O161" s="414">
        <f t="shared" si="37"/>
        <v>0</v>
      </c>
      <c r="P161" s="413">
        <f t="shared" si="37"/>
        <v>0</v>
      </c>
      <c r="Q161" s="415">
        <f t="shared" si="37"/>
        <v>0</v>
      </c>
      <c r="R161" s="414">
        <f t="shared" si="37"/>
        <v>0</v>
      </c>
      <c r="S161" s="414">
        <f t="shared" si="37"/>
        <v>0</v>
      </c>
      <c r="T161" s="414">
        <f t="shared" si="37"/>
        <v>0</v>
      </c>
      <c r="U161" s="414">
        <f t="shared" si="37"/>
        <v>0</v>
      </c>
      <c r="V161" s="414">
        <f t="shared" si="37"/>
        <v>0</v>
      </c>
      <c r="W161" s="414">
        <f t="shared" si="37"/>
        <v>0</v>
      </c>
      <c r="X161" s="414">
        <f t="shared" si="37"/>
        <v>0</v>
      </c>
      <c r="Y161" s="414">
        <f t="shared" si="37"/>
        <v>0</v>
      </c>
      <c r="Z161" s="414">
        <f t="shared" si="37"/>
        <v>0</v>
      </c>
      <c r="AA161" s="414">
        <f t="shared" si="37"/>
        <v>0</v>
      </c>
      <c r="AB161" s="424">
        <f t="shared" si="37"/>
        <v>0</v>
      </c>
      <c r="AC161" s="407">
        <f t="shared" si="37"/>
        <v>0</v>
      </c>
      <c r="AD161" s="996"/>
      <c r="AE161" s="997"/>
      <c r="AF161" s="998"/>
    </row>
    <row r="162" spans="1:32" x14ac:dyDescent="0.2">
      <c r="A162" s="11">
        <v>258</v>
      </c>
      <c r="B162" s="277"/>
      <c r="C162" s="278"/>
      <c r="D162" s="287"/>
      <c r="E162" s="288"/>
      <c r="F162" s="1455" t="s">
        <v>20</v>
      </c>
      <c r="G162" s="1456"/>
      <c r="H162" s="1456"/>
      <c r="I162" s="1456"/>
      <c r="J162" s="1456"/>
      <c r="K162" s="1456"/>
      <c r="L162" s="1457"/>
      <c r="M162" s="698">
        <v>0</v>
      </c>
      <c r="N162" s="699">
        <v>0</v>
      </c>
      <c r="O162" s="700">
        <v>0</v>
      </c>
      <c r="P162" s="700">
        <v>0</v>
      </c>
      <c r="Q162" s="705">
        <v>0</v>
      </c>
      <c r="R162" s="700">
        <v>0</v>
      </c>
      <c r="S162" s="701">
        <v>0</v>
      </c>
      <c r="T162" s="700">
        <v>0</v>
      </c>
      <c r="U162" s="701">
        <v>0</v>
      </c>
      <c r="V162" s="700">
        <v>0</v>
      </c>
      <c r="W162" s="701">
        <v>0</v>
      </c>
      <c r="X162" s="700">
        <v>0</v>
      </c>
      <c r="Y162" s="701">
        <v>0</v>
      </c>
      <c r="Z162" s="700">
        <v>0</v>
      </c>
      <c r="AA162" s="701">
        <v>0</v>
      </c>
      <c r="AB162" s="706">
        <v>0</v>
      </c>
      <c r="AC162" s="698">
        <v>0</v>
      </c>
      <c r="AD162" s="996"/>
      <c r="AE162" s="997"/>
      <c r="AF162" s="998"/>
    </row>
    <row r="163" spans="1:32" x14ac:dyDescent="0.2">
      <c r="A163" s="11">
        <v>259</v>
      </c>
      <c r="B163" s="277"/>
      <c r="C163" s="278"/>
      <c r="D163" s="287"/>
      <c r="E163" s="288"/>
      <c r="F163" s="1449" t="s">
        <v>21</v>
      </c>
      <c r="G163" s="1450"/>
      <c r="H163" s="1450"/>
      <c r="I163" s="1450"/>
      <c r="J163" s="1450"/>
      <c r="K163" s="1450"/>
      <c r="L163" s="1451"/>
      <c r="M163" s="698">
        <v>0</v>
      </c>
      <c r="N163" s="699">
        <v>0</v>
      </c>
      <c r="O163" s="700">
        <v>0</v>
      </c>
      <c r="P163" s="700">
        <v>0</v>
      </c>
      <c r="Q163" s="705">
        <v>0</v>
      </c>
      <c r="R163" s="700">
        <v>0</v>
      </c>
      <c r="S163" s="701">
        <v>0</v>
      </c>
      <c r="T163" s="700">
        <v>0</v>
      </c>
      <c r="U163" s="701">
        <v>0</v>
      </c>
      <c r="V163" s="700">
        <v>0</v>
      </c>
      <c r="W163" s="701">
        <v>0</v>
      </c>
      <c r="X163" s="700">
        <v>0</v>
      </c>
      <c r="Y163" s="701">
        <v>0</v>
      </c>
      <c r="Z163" s="700">
        <v>0</v>
      </c>
      <c r="AA163" s="701">
        <v>0</v>
      </c>
      <c r="AB163" s="706">
        <v>0</v>
      </c>
      <c r="AC163" s="698">
        <v>0</v>
      </c>
      <c r="AD163" s="996"/>
      <c r="AE163" s="997"/>
      <c r="AF163" s="998"/>
    </row>
    <row r="164" spans="1:32" x14ac:dyDescent="0.2">
      <c r="A164" s="11">
        <v>260</v>
      </c>
      <c r="B164" s="277"/>
      <c r="C164" s="278"/>
      <c r="D164" s="287"/>
      <c r="E164" s="288"/>
      <c r="F164" s="1458" t="s">
        <v>562</v>
      </c>
      <c r="G164" s="1459"/>
      <c r="H164" s="1459"/>
      <c r="I164" s="1459"/>
      <c r="J164" s="1459"/>
      <c r="K164" s="1459"/>
      <c r="L164" s="1460"/>
      <c r="M164" s="698">
        <v>0</v>
      </c>
      <c r="N164" s="699">
        <v>0</v>
      </c>
      <c r="O164" s="700">
        <v>0</v>
      </c>
      <c r="P164" s="700">
        <v>0</v>
      </c>
      <c r="Q164" s="705">
        <v>0</v>
      </c>
      <c r="R164" s="700">
        <v>0</v>
      </c>
      <c r="S164" s="701">
        <v>0</v>
      </c>
      <c r="T164" s="700">
        <v>0</v>
      </c>
      <c r="U164" s="701">
        <v>0</v>
      </c>
      <c r="V164" s="700">
        <v>0</v>
      </c>
      <c r="W164" s="701">
        <v>0</v>
      </c>
      <c r="X164" s="700">
        <v>0</v>
      </c>
      <c r="Y164" s="701">
        <v>0</v>
      </c>
      <c r="Z164" s="700">
        <v>0</v>
      </c>
      <c r="AA164" s="701">
        <v>0</v>
      </c>
      <c r="AB164" s="706">
        <v>0</v>
      </c>
      <c r="AC164" s="698">
        <v>0</v>
      </c>
      <c r="AD164" s="996"/>
      <c r="AE164" s="997"/>
      <c r="AF164" s="998"/>
    </row>
    <row r="165" spans="1:32" x14ac:dyDescent="0.2">
      <c r="A165" s="11">
        <v>261</v>
      </c>
      <c r="B165" s="277"/>
      <c r="C165" s="278"/>
      <c r="D165" s="1485" t="s">
        <v>672</v>
      </c>
      <c r="E165" s="1486"/>
      <c r="F165" s="1486"/>
      <c r="G165" s="1486"/>
      <c r="H165" s="1486"/>
      <c r="I165" s="1486"/>
      <c r="J165" s="1486"/>
      <c r="K165" s="1486"/>
      <c r="L165" s="1486"/>
      <c r="M165" s="1486"/>
      <c r="N165" s="1486"/>
      <c r="O165" s="1486"/>
      <c r="P165" s="1486"/>
      <c r="Q165" s="1486"/>
      <c r="R165" s="1486"/>
      <c r="S165" s="1486"/>
      <c r="T165" s="1486"/>
      <c r="U165" s="1486"/>
      <c r="V165" s="1486"/>
      <c r="W165" s="1486"/>
      <c r="X165" s="1486"/>
      <c r="Y165" s="1486"/>
      <c r="Z165" s="1486"/>
      <c r="AA165" s="1486"/>
      <c r="AB165" s="1486"/>
      <c r="AC165" s="1486"/>
      <c r="AD165" s="1486"/>
      <c r="AE165" s="1486"/>
      <c r="AF165" s="1486"/>
    </row>
    <row r="166" spans="1:32" ht="15" customHeight="1" x14ac:dyDescent="0.2">
      <c r="A166" s="11">
        <v>262</v>
      </c>
      <c r="B166" s="277"/>
      <c r="C166" s="287"/>
      <c r="D166" s="287"/>
      <c r="E166" s="1452" t="s">
        <v>118</v>
      </c>
      <c r="F166" s="1453"/>
      <c r="G166" s="1453"/>
      <c r="H166" s="1453"/>
      <c r="I166" s="1453"/>
      <c r="J166" s="1453"/>
      <c r="K166" s="1453"/>
      <c r="L166" s="1454"/>
      <c r="M166" s="407">
        <f>SUM(M167:M168)</f>
        <v>0</v>
      </c>
      <c r="N166" s="410">
        <f t="shared" ref="N166:AC166" si="38">SUBTOTAL(9,N167:N168)</f>
        <v>0</v>
      </c>
      <c r="O166" s="414">
        <f t="shared" si="38"/>
        <v>0</v>
      </c>
      <c r="P166" s="413">
        <f t="shared" si="38"/>
        <v>0</v>
      </c>
      <c r="Q166" s="415">
        <f t="shared" si="38"/>
        <v>0</v>
      </c>
      <c r="R166" s="414">
        <f t="shared" si="38"/>
        <v>0</v>
      </c>
      <c r="S166" s="414">
        <f t="shared" si="38"/>
        <v>0</v>
      </c>
      <c r="T166" s="414">
        <f t="shared" si="38"/>
        <v>0</v>
      </c>
      <c r="U166" s="414">
        <f t="shared" si="38"/>
        <v>0</v>
      </c>
      <c r="V166" s="414">
        <f t="shared" si="38"/>
        <v>0</v>
      </c>
      <c r="W166" s="414">
        <f t="shared" si="38"/>
        <v>0</v>
      </c>
      <c r="X166" s="414">
        <f t="shared" si="38"/>
        <v>0</v>
      </c>
      <c r="Y166" s="414">
        <f t="shared" si="38"/>
        <v>0</v>
      </c>
      <c r="Z166" s="414">
        <f t="shared" si="38"/>
        <v>0</v>
      </c>
      <c r="AA166" s="414">
        <f t="shared" si="38"/>
        <v>0</v>
      </c>
      <c r="AB166" s="424">
        <f t="shared" si="38"/>
        <v>0</v>
      </c>
      <c r="AC166" s="407">
        <f t="shared" si="38"/>
        <v>0</v>
      </c>
      <c r="AD166" s="996"/>
      <c r="AE166" s="997"/>
      <c r="AF166" s="998"/>
    </row>
    <row r="167" spans="1:32" ht="15" customHeight="1" x14ac:dyDescent="0.2">
      <c r="A167" s="11">
        <v>263</v>
      </c>
      <c r="B167" s="277"/>
      <c r="C167" s="287"/>
      <c r="D167" s="287"/>
      <c r="E167" s="288"/>
      <c r="F167" s="1455" t="s">
        <v>124</v>
      </c>
      <c r="G167" s="1456"/>
      <c r="H167" s="1456"/>
      <c r="I167" s="1456"/>
      <c r="J167" s="1456"/>
      <c r="K167" s="1456"/>
      <c r="L167" s="1457"/>
      <c r="M167" s="698">
        <v>0</v>
      </c>
      <c r="N167" s="699">
        <v>0</v>
      </c>
      <c r="O167" s="700">
        <v>0</v>
      </c>
      <c r="P167" s="700"/>
      <c r="Q167" s="705"/>
      <c r="R167" s="700">
        <v>0</v>
      </c>
      <c r="S167" s="701">
        <v>0</v>
      </c>
      <c r="T167" s="700">
        <v>0</v>
      </c>
      <c r="U167" s="701">
        <v>0</v>
      </c>
      <c r="V167" s="700">
        <v>0</v>
      </c>
      <c r="W167" s="701">
        <v>0</v>
      </c>
      <c r="X167" s="700">
        <v>0</v>
      </c>
      <c r="Y167" s="701">
        <v>0</v>
      </c>
      <c r="Z167" s="700">
        <v>0</v>
      </c>
      <c r="AA167" s="701">
        <v>0</v>
      </c>
      <c r="AB167" s="706">
        <v>0</v>
      </c>
      <c r="AC167" s="698">
        <v>0</v>
      </c>
      <c r="AD167" s="996"/>
      <c r="AE167" s="997"/>
      <c r="AF167" s="998"/>
    </row>
    <row r="168" spans="1:32" ht="15" customHeight="1" x14ac:dyDescent="0.2">
      <c r="A168" s="11">
        <v>264</v>
      </c>
      <c r="B168" s="277"/>
      <c r="C168" s="287"/>
      <c r="D168" s="287"/>
      <c r="E168" s="288"/>
      <c r="F168" s="1458" t="s">
        <v>571</v>
      </c>
      <c r="G168" s="1459"/>
      <c r="H168" s="1459"/>
      <c r="I168" s="1459"/>
      <c r="J168" s="1459"/>
      <c r="K168" s="1459"/>
      <c r="L168" s="1460"/>
      <c r="M168" s="698">
        <v>0</v>
      </c>
      <c r="N168" s="699">
        <v>0</v>
      </c>
      <c r="O168" s="700"/>
      <c r="P168" s="700"/>
      <c r="Q168" s="705"/>
      <c r="R168" s="700">
        <v>0</v>
      </c>
      <c r="S168" s="701">
        <v>0</v>
      </c>
      <c r="T168" s="700">
        <v>0</v>
      </c>
      <c r="U168" s="701">
        <v>0</v>
      </c>
      <c r="V168" s="700">
        <v>0</v>
      </c>
      <c r="W168" s="701">
        <v>0</v>
      </c>
      <c r="X168" s="700">
        <v>0</v>
      </c>
      <c r="Y168" s="701">
        <v>0</v>
      </c>
      <c r="Z168" s="700">
        <v>0</v>
      </c>
      <c r="AA168" s="701">
        <v>0</v>
      </c>
      <c r="AB168" s="706">
        <v>0</v>
      </c>
      <c r="AC168" s="698">
        <v>0</v>
      </c>
      <c r="AD168" s="996"/>
      <c r="AE168" s="997"/>
      <c r="AF168" s="998"/>
    </row>
    <row r="169" spans="1:32" ht="15" customHeight="1" x14ac:dyDescent="0.2">
      <c r="A169" s="11">
        <v>265</v>
      </c>
      <c r="B169" s="277"/>
      <c r="C169" s="287"/>
      <c r="D169" s="287"/>
      <c r="E169" s="1452" t="s">
        <v>119</v>
      </c>
      <c r="F169" s="1453"/>
      <c r="G169" s="1453"/>
      <c r="H169" s="1453"/>
      <c r="I169" s="1453"/>
      <c r="J169" s="1453"/>
      <c r="K169" s="1453"/>
      <c r="L169" s="1454"/>
      <c r="M169" s="407">
        <f>SUM(M170:M172)</f>
        <v>0</v>
      </c>
      <c r="N169" s="410">
        <f t="shared" ref="N169:AC169" si="39">SUBTOTAL(9,N170:N172)</f>
        <v>0</v>
      </c>
      <c r="O169" s="414">
        <f t="shared" si="39"/>
        <v>0</v>
      </c>
      <c r="P169" s="413">
        <f t="shared" si="39"/>
        <v>0</v>
      </c>
      <c r="Q169" s="415">
        <f t="shared" si="39"/>
        <v>0</v>
      </c>
      <c r="R169" s="414">
        <f t="shared" si="39"/>
        <v>0</v>
      </c>
      <c r="S169" s="414">
        <f t="shared" si="39"/>
        <v>0</v>
      </c>
      <c r="T169" s="414">
        <f t="shared" si="39"/>
        <v>0</v>
      </c>
      <c r="U169" s="414">
        <f t="shared" si="39"/>
        <v>0</v>
      </c>
      <c r="V169" s="414">
        <f t="shared" si="39"/>
        <v>0</v>
      </c>
      <c r="W169" s="414">
        <f t="shared" si="39"/>
        <v>0</v>
      </c>
      <c r="X169" s="414">
        <f t="shared" si="39"/>
        <v>0</v>
      </c>
      <c r="Y169" s="414">
        <f t="shared" si="39"/>
        <v>0</v>
      </c>
      <c r="Z169" s="414">
        <f t="shared" si="39"/>
        <v>0</v>
      </c>
      <c r="AA169" s="414">
        <f t="shared" si="39"/>
        <v>0</v>
      </c>
      <c r="AB169" s="424">
        <f t="shared" si="39"/>
        <v>0</v>
      </c>
      <c r="AC169" s="407">
        <f t="shared" si="39"/>
        <v>0</v>
      </c>
      <c r="AD169" s="996"/>
      <c r="AE169" s="997"/>
      <c r="AF169" s="998"/>
    </row>
    <row r="170" spans="1:32" ht="15" customHeight="1" x14ac:dyDescent="0.2">
      <c r="A170" s="11">
        <v>266</v>
      </c>
      <c r="B170" s="277"/>
      <c r="C170" s="287"/>
      <c r="D170" s="287"/>
      <c r="E170" s="288"/>
      <c r="F170" s="1455" t="s">
        <v>116</v>
      </c>
      <c r="G170" s="1456"/>
      <c r="H170" s="1456"/>
      <c r="I170" s="1456"/>
      <c r="J170" s="1456"/>
      <c r="K170" s="1456"/>
      <c r="L170" s="1457"/>
      <c r="M170" s="698">
        <v>0</v>
      </c>
      <c r="N170" s="699">
        <v>0</v>
      </c>
      <c r="O170" s="700">
        <v>0</v>
      </c>
      <c r="P170" s="700">
        <v>0</v>
      </c>
      <c r="Q170" s="705">
        <v>0</v>
      </c>
      <c r="R170" s="700">
        <v>0</v>
      </c>
      <c r="S170" s="701">
        <v>0</v>
      </c>
      <c r="T170" s="700">
        <v>0</v>
      </c>
      <c r="U170" s="701">
        <v>0</v>
      </c>
      <c r="V170" s="700">
        <v>0</v>
      </c>
      <c r="W170" s="701">
        <v>0</v>
      </c>
      <c r="X170" s="700">
        <v>0</v>
      </c>
      <c r="Y170" s="701">
        <v>0</v>
      </c>
      <c r="Z170" s="700">
        <v>0</v>
      </c>
      <c r="AA170" s="701">
        <v>0</v>
      </c>
      <c r="AB170" s="706">
        <v>0</v>
      </c>
      <c r="AC170" s="698">
        <v>0</v>
      </c>
      <c r="AD170" s="996"/>
      <c r="AE170" s="997"/>
      <c r="AF170" s="998"/>
    </row>
    <row r="171" spans="1:32" ht="15" customHeight="1" x14ac:dyDescent="0.2">
      <c r="A171" s="11">
        <v>267</v>
      </c>
      <c r="B171" s="277"/>
      <c r="C171" s="287"/>
      <c r="D171" s="287"/>
      <c r="E171" s="288"/>
      <c r="F171" s="1449" t="s">
        <v>567</v>
      </c>
      <c r="G171" s="1450"/>
      <c r="H171" s="1450"/>
      <c r="I171" s="1450"/>
      <c r="J171" s="1450"/>
      <c r="K171" s="1450"/>
      <c r="L171" s="1451"/>
      <c r="M171" s="698">
        <v>0</v>
      </c>
      <c r="N171" s="699">
        <v>0</v>
      </c>
      <c r="O171" s="700">
        <v>0</v>
      </c>
      <c r="P171" s="700">
        <v>0</v>
      </c>
      <c r="Q171" s="705">
        <v>0</v>
      </c>
      <c r="R171" s="700">
        <v>0</v>
      </c>
      <c r="S171" s="701">
        <v>0</v>
      </c>
      <c r="T171" s="700">
        <v>0</v>
      </c>
      <c r="U171" s="701">
        <v>0</v>
      </c>
      <c r="V171" s="700">
        <v>0</v>
      </c>
      <c r="W171" s="701">
        <v>0</v>
      </c>
      <c r="X171" s="700">
        <v>0</v>
      </c>
      <c r="Y171" s="701">
        <v>0</v>
      </c>
      <c r="Z171" s="700">
        <v>0</v>
      </c>
      <c r="AA171" s="701">
        <v>0</v>
      </c>
      <c r="AB171" s="706">
        <v>0</v>
      </c>
      <c r="AC171" s="698">
        <v>0</v>
      </c>
      <c r="AD171" s="996"/>
      <c r="AE171" s="997"/>
      <c r="AF171" s="998"/>
    </row>
    <row r="172" spans="1:32" ht="27.75" customHeight="1" x14ac:dyDescent="0.2">
      <c r="A172" s="11">
        <v>268</v>
      </c>
      <c r="B172" s="277"/>
      <c r="C172" s="287"/>
      <c r="D172" s="287"/>
      <c r="E172" s="288"/>
      <c r="F172" s="1458" t="s">
        <v>125</v>
      </c>
      <c r="G172" s="1459"/>
      <c r="H172" s="1459"/>
      <c r="I172" s="1459"/>
      <c r="J172" s="1459"/>
      <c r="K172" s="1459"/>
      <c r="L172" s="1460"/>
      <c r="M172" s="698">
        <v>0</v>
      </c>
      <c r="N172" s="699">
        <v>0</v>
      </c>
      <c r="O172" s="700">
        <v>0</v>
      </c>
      <c r="P172" s="700">
        <v>0</v>
      </c>
      <c r="Q172" s="705">
        <v>0</v>
      </c>
      <c r="R172" s="700">
        <v>0</v>
      </c>
      <c r="S172" s="701">
        <v>0</v>
      </c>
      <c r="T172" s="700">
        <v>0</v>
      </c>
      <c r="U172" s="701">
        <v>0</v>
      </c>
      <c r="V172" s="700">
        <v>0</v>
      </c>
      <c r="W172" s="701">
        <v>0</v>
      </c>
      <c r="X172" s="700">
        <v>0</v>
      </c>
      <c r="Y172" s="701">
        <v>0</v>
      </c>
      <c r="Z172" s="700">
        <v>0</v>
      </c>
      <c r="AA172" s="701">
        <v>0</v>
      </c>
      <c r="AB172" s="706">
        <v>0</v>
      </c>
      <c r="AC172" s="698">
        <v>0</v>
      </c>
      <c r="AD172" s="996"/>
      <c r="AE172" s="997"/>
      <c r="AF172" s="998"/>
    </row>
    <row r="173" spans="1:32" ht="15" customHeight="1" x14ac:dyDescent="0.2">
      <c r="A173" s="11">
        <v>269</v>
      </c>
      <c r="B173" s="277"/>
      <c r="C173" s="287"/>
      <c r="D173" s="287"/>
      <c r="E173" s="1452" t="s">
        <v>120</v>
      </c>
      <c r="F173" s="1453"/>
      <c r="G173" s="1453"/>
      <c r="H173" s="1453"/>
      <c r="I173" s="1453"/>
      <c r="J173" s="1453"/>
      <c r="K173" s="1453"/>
      <c r="L173" s="1454"/>
      <c r="M173" s="407">
        <f>SUM(M174:M175)</f>
        <v>0</v>
      </c>
      <c r="N173" s="410">
        <f t="shared" ref="N173:AB173" si="40">SUBTOTAL(9,N174:N175)</f>
        <v>0</v>
      </c>
      <c r="O173" s="414">
        <f t="shared" si="40"/>
        <v>0</v>
      </c>
      <c r="P173" s="413">
        <f t="shared" si="40"/>
        <v>0</v>
      </c>
      <c r="Q173" s="415">
        <f t="shared" si="40"/>
        <v>0</v>
      </c>
      <c r="R173" s="414">
        <f t="shared" si="40"/>
        <v>0</v>
      </c>
      <c r="S173" s="414">
        <f t="shared" si="40"/>
        <v>0</v>
      </c>
      <c r="T173" s="414">
        <f t="shared" si="40"/>
        <v>0</v>
      </c>
      <c r="U173" s="414">
        <f t="shared" si="40"/>
        <v>0</v>
      </c>
      <c r="V173" s="414">
        <f t="shared" si="40"/>
        <v>0</v>
      </c>
      <c r="W173" s="414">
        <f t="shared" si="40"/>
        <v>0</v>
      </c>
      <c r="X173" s="414">
        <f t="shared" si="40"/>
        <v>0</v>
      </c>
      <c r="Y173" s="414">
        <f t="shared" si="40"/>
        <v>0</v>
      </c>
      <c r="Z173" s="414">
        <f t="shared" si="40"/>
        <v>0</v>
      </c>
      <c r="AA173" s="414">
        <f t="shared" si="40"/>
        <v>0</v>
      </c>
      <c r="AB173" s="424">
        <f t="shared" si="40"/>
        <v>0</v>
      </c>
      <c r="AC173" s="407">
        <f t="shared" ref="AC173" si="41">SUM(AC174:AC175)</f>
        <v>0</v>
      </c>
      <c r="AD173" s="996"/>
      <c r="AE173" s="997"/>
      <c r="AF173" s="998"/>
    </row>
    <row r="174" spans="1:32" ht="15" customHeight="1" x14ac:dyDescent="0.2">
      <c r="A174" s="11">
        <v>270</v>
      </c>
      <c r="B174" s="277"/>
      <c r="C174" s="287"/>
      <c r="D174" s="287"/>
      <c r="E174" s="288"/>
      <c r="F174" s="1455" t="s">
        <v>117</v>
      </c>
      <c r="G174" s="1456"/>
      <c r="H174" s="1456"/>
      <c r="I174" s="1456"/>
      <c r="J174" s="1456"/>
      <c r="K174" s="1456"/>
      <c r="L174" s="1456"/>
      <c r="M174" s="698">
        <v>0</v>
      </c>
      <c r="N174" s="699">
        <v>0</v>
      </c>
      <c r="O174" s="700">
        <v>0</v>
      </c>
      <c r="P174" s="700">
        <v>0</v>
      </c>
      <c r="Q174" s="705">
        <v>0</v>
      </c>
      <c r="R174" s="700">
        <v>0</v>
      </c>
      <c r="S174" s="701">
        <v>0</v>
      </c>
      <c r="T174" s="700">
        <v>0</v>
      </c>
      <c r="U174" s="701">
        <v>0</v>
      </c>
      <c r="V174" s="700">
        <v>0</v>
      </c>
      <c r="W174" s="701">
        <v>0</v>
      </c>
      <c r="X174" s="700">
        <v>0</v>
      </c>
      <c r="Y174" s="701">
        <v>0</v>
      </c>
      <c r="Z174" s="700">
        <v>0</v>
      </c>
      <c r="AA174" s="701">
        <v>0</v>
      </c>
      <c r="AB174" s="706">
        <v>0</v>
      </c>
      <c r="AC174" s="698">
        <v>0</v>
      </c>
      <c r="AD174" s="996"/>
      <c r="AE174" s="997"/>
      <c r="AF174" s="998"/>
    </row>
    <row r="175" spans="1:32" ht="15" customHeight="1" x14ac:dyDescent="0.2">
      <c r="A175" s="11">
        <v>271</v>
      </c>
      <c r="B175" s="277"/>
      <c r="C175" s="287"/>
      <c r="D175" s="287"/>
      <c r="E175" s="288"/>
      <c r="F175" s="1458" t="s">
        <v>572</v>
      </c>
      <c r="G175" s="1459"/>
      <c r="H175" s="1459"/>
      <c r="I175" s="1459"/>
      <c r="J175" s="1459"/>
      <c r="K175" s="1459"/>
      <c r="L175" s="1459"/>
      <c r="M175" s="698">
        <v>0</v>
      </c>
      <c r="N175" s="699">
        <v>0</v>
      </c>
      <c r="O175" s="700">
        <v>0</v>
      </c>
      <c r="P175" s="700">
        <v>0</v>
      </c>
      <c r="Q175" s="705">
        <v>0</v>
      </c>
      <c r="R175" s="700">
        <v>0</v>
      </c>
      <c r="S175" s="701">
        <v>0</v>
      </c>
      <c r="T175" s="700">
        <v>0</v>
      </c>
      <c r="U175" s="701">
        <v>0</v>
      </c>
      <c r="V175" s="700">
        <v>0</v>
      </c>
      <c r="W175" s="701">
        <v>0</v>
      </c>
      <c r="X175" s="700">
        <v>0</v>
      </c>
      <c r="Y175" s="701">
        <v>0</v>
      </c>
      <c r="Z175" s="700">
        <v>0</v>
      </c>
      <c r="AA175" s="701">
        <v>0</v>
      </c>
      <c r="AB175" s="706">
        <v>0</v>
      </c>
      <c r="AC175" s="698">
        <v>0</v>
      </c>
      <c r="AD175" s="996"/>
      <c r="AE175" s="997"/>
      <c r="AF175" s="998"/>
    </row>
    <row r="176" spans="1:32" ht="15" customHeight="1" x14ac:dyDescent="0.2">
      <c r="A176" s="11">
        <v>272</v>
      </c>
      <c r="B176" s="277"/>
      <c r="C176" s="287"/>
      <c r="D176" s="287"/>
      <c r="E176" s="1452" t="s">
        <v>121</v>
      </c>
      <c r="F176" s="1453"/>
      <c r="G176" s="1453"/>
      <c r="H176" s="1453"/>
      <c r="I176" s="1453"/>
      <c r="J176" s="1453"/>
      <c r="K176" s="1453"/>
      <c r="L176" s="1454"/>
      <c r="M176" s="407">
        <f>SUM(M177:M179)</f>
        <v>0</v>
      </c>
      <c r="N176" s="410">
        <f t="shared" ref="N176:AC176" si="42">SUBTOTAL(9,N177:N179)</f>
        <v>0</v>
      </c>
      <c r="O176" s="414">
        <f t="shared" si="42"/>
        <v>0</v>
      </c>
      <c r="P176" s="413">
        <f t="shared" si="42"/>
        <v>0</v>
      </c>
      <c r="Q176" s="415">
        <f t="shared" si="42"/>
        <v>0</v>
      </c>
      <c r="R176" s="414">
        <f t="shared" si="42"/>
        <v>0</v>
      </c>
      <c r="S176" s="414">
        <f t="shared" si="42"/>
        <v>0</v>
      </c>
      <c r="T176" s="414">
        <f t="shared" si="42"/>
        <v>0</v>
      </c>
      <c r="U176" s="414">
        <f t="shared" si="42"/>
        <v>0</v>
      </c>
      <c r="V176" s="414">
        <f t="shared" si="42"/>
        <v>0</v>
      </c>
      <c r="W176" s="414">
        <f t="shared" si="42"/>
        <v>0</v>
      </c>
      <c r="X176" s="414">
        <f t="shared" si="42"/>
        <v>0</v>
      </c>
      <c r="Y176" s="414">
        <f t="shared" si="42"/>
        <v>0</v>
      </c>
      <c r="Z176" s="414">
        <f t="shared" si="42"/>
        <v>0</v>
      </c>
      <c r="AA176" s="414">
        <f t="shared" si="42"/>
        <v>0</v>
      </c>
      <c r="AB176" s="424">
        <f t="shared" si="42"/>
        <v>0</v>
      </c>
      <c r="AC176" s="407">
        <f t="shared" si="42"/>
        <v>0</v>
      </c>
      <c r="AD176" s="996"/>
      <c r="AE176" s="997"/>
      <c r="AF176" s="998"/>
    </row>
    <row r="177" spans="1:32" ht="15" customHeight="1" x14ac:dyDescent="0.2">
      <c r="A177" s="11">
        <v>273</v>
      </c>
      <c r="B177" s="277"/>
      <c r="C177" s="287"/>
      <c r="D177" s="287"/>
      <c r="E177" s="288"/>
      <c r="F177" s="1455" t="s">
        <v>122</v>
      </c>
      <c r="G177" s="1456"/>
      <c r="H177" s="1456"/>
      <c r="I177" s="1456"/>
      <c r="J177" s="1456"/>
      <c r="K177" s="1456"/>
      <c r="L177" s="1457"/>
      <c r="M177" s="698">
        <v>0</v>
      </c>
      <c r="N177" s="699">
        <v>0</v>
      </c>
      <c r="O177" s="700">
        <v>0</v>
      </c>
      <c r="P177" s="700">
        <v>0</v>
      </c>
      <c r="Q177" s="705">
        <v>0</v>
      </c>
      <c r="R177" s="700">
        <v>0</v>
      </c>
      <c r="S177" s="701">
        <v>0</v>
      </c>
      <c r="T177" s="700">
        <v>0</v>
      </c>
      <c r="U177" s="701">
        <v>0</v>
      </c>
      <c r="V177" s="700">
        <v>0</v>
      </c>
      <c r="W177" s="701">
        <v>0</v>
      </c>
      <c r="X177" s="700">
        <v>0</v>
      </c>
      <c r="Y177" s="701">
        <v>0</v>
      </c>
      <c r="Z177" s="700">
        <v>0</v>
      </c>
      <c r="AA177" s="701">
        <v>0</v>
      </c>
      <c r="AB177" s="706">
        <v>0</v>
      </c>
      <c r="AC177" s="698">
        <v>0</v>
      </c>
      <c r="AD177" s="996"/>
      <c r="AE177" s="997"/>
      <c r="AF177" s="998"/>
    </row>
    <row r="178" spans="1:32" ht="15" customHeight="1" x14ac:dyDescent="0.2">
      <c r="A178" s="11">
        <v>274</v>
      </c>
      <c r="B178" s="277"/>
      <c r="C178" s="287"/>
      <c r="D178" s="287"/>
      <c r="E178" s="288"/>
      <c r="F178" s="1449" t="s">
        <v>573</v>
      </c>
      <c r="G178" s="1450"/>
      <c r="H178" s="1450"/>
      <c r="I178" s="1450"/>
      <c r="J178" s="1450"/>
      <c r="K178" s="1450"/>
      <c r="L178" s="1451"/>
      <c r="M178" s="698">
        <v>0</v>
      </c>
      <c r="N178" s="699">
        <v>0</v>
      </c>
      <c r="O178" s="700">
        <v>0</v>
      </c>
      <c r="P178" s="700">
        <v>0</v>
      </c>
      <c r="Q178" s="705">
        <v>0</v>
      </c>
      <c r="R178" s="700">
        <v>0</v>
      </c>
      <c r="S178" s="701">
        <v>0</v>
      </c>
      <c r="T178" s="700">
        <v>0</v>
      </c>
      <c r="U178" s="701">
        <v>0</v>
      </c>
      <c r="V178" s="700">
        <v>0</v>
      </c>
      <c r="W178" s="701">
        <v>0</v>
      </c>
      <c r="X178" s="700">
        <v>0</v>
      </c>
      <c r="Y178" s="701">
        <v>0</v>
      </c>
      <c r="Z178" s="700">
        <v>0</v>
      </c>
      <c r="AA178" s="701">
        <v>0</v>
      </c>
      <c r="AB178" s="706">
        <v>0</v>
      </c>
      <c r="AC178" s="698">
        <v>0</v>
      </c>
      <c r="AD178" s="996"/>
      <c r="AE178" s="997"/>
      <c r="AF178" s="998"/>
    </row>
    <row r="179" spans="1:32" ht="27.75" customHeight="1" x14ac:dyDescent="0.2">
      <c r="A179" s="11">
        <v>275</v>
      </c>
      <c r="B179" s="277"/>
      <c r="C179" s="287"/>
      <c r="D179" s="287"/>
      <c r="E179" s="288"/>
      <c r="F179" s="1458" t="s">
        <v>123</v>
      </c>
      <c r="G179" s="1459"/>
      <c r="H179" s="1459"/>
      <c r="I179" s="1459"/>
      <c r="J179" s="1459"/>
      <c r="K179" s="1459"/>
      <c r="L179" s="1460"/>
      <c r="M179" s="698">
        <v>0</v>
      </c>
      <c r="N179" s="699">
        <v>0</v>
      </c>
      <c r="O179" s="700">
        <v>0</v>
      </c>
      <c r="P179" s="700">
        <v>0</v>
      </c>
      <c r="Q179" s="705">
        <v>0</v>
      </c>
      <c r="R179" s="700">
        <v>0</v>
      </c>
      <c r="S179" s="701">
        <v>0</v>
      </c>
      <c r="T179" s="700">
        <v>0</v>
      </c>
      <c r="U179" s="701">
        <v>0</v>
      </c>
      <c r="V179" s="700">
        <v>0</v>
      </c>
      <c r="W179" s="701">
        <v>0</v>
      </c>
      <c r="X179" s="700">
        <v>0</v>
      </c>
      <c r="Y179" s="701">
        <v>0</v>
      </c>
      <c r="Z179" s="700">
        <v>0</v>
      </c>
      <c r="AA179" s="701">
        <v>0</v>
      </c>
      <c r="AB179" s="706">
        <v>0</v>
      </c>
      <c r="AC179" s="698">
        <v>0</v>
      </c>
      <c r="AD179" s="996"/>
      <c r="AE179" s="997"/>
      <c r="AF179" s="998"/>
    </row>
    <row r="180" spans="1:32" ht="15" customHeight="1" x14ac:dyDescent="0.2">
      <c r="A180" s="11">
        <v>276</v>
      </c>
      <c r="B180" s="277"/>
      <c r="C180" s="287"/>
      <c r="D180" s="287"/>
      <c r="E180" s="1452" t="s">
        <v>546</v>
      </c>
      <c r="F180" s="1453"/>
      <c r="G180" s="1453"/>
      <c r="H180" s="1453"/>
      <c r="I180" s="1453"/>
      <c r="J180" s="1453"/>
      <c r="K180" s="1453"/>
      <c r="L180" s="1454"/>
      <c r="M180" s="407">
        <f>SUM(M181:M182)</f>
        <v>0</v>
      </c>
      <c r="N180" s="410">
        <f t="shared" ref="N180:AC180" si="43">SUBTOTAL(9,N181:N182)</f>
        <v>0</v>
      </c>
      <c r="O180" s="414">
        <f t="shared" si="43"/>
        <v>0</v>
      </c>
      <c r="P180" s="413">
        <f t="shared" si="43"/>
        <v>0</v>
      </c>
      <c r="Q180" s="415">
        <f t="shared" si="43"/>
        <v>0</v>
      </c>
      <c r="R180" s="414">
        <f t="shared" si="43"/>
        <v>0</v>
      </c>
      <c r="S180" s="414">
        <f t="shared" si="43"/>
        <v>0</v>
      </c>
      <c r="T180" s="414">
        <f t="shared" si="43"/>
        <v>0</v>
      </c>
      <c r="U180" s="414">
        <f t="shared" si="43"/>
        <v>0</v>
      </c>
      <c r="V180" s="414">
        <f t="shared" si="43"/>
        <v>0</v>
      </c>
      <c r="W180" s="414">
        <f t="shared" si="43"/>
        <v>0</v>
      </c>
      <c r="X180" s="414">
        <f t="shared" si="43"/>
        <v>0</v>
      </c>
      <c r="Y180" s="414">
        <f t="shared" si="43"/>
        <v>0</v>
      </c>
      <c r="Z180" s="414">
        <f t="shared" si="43"/>
        <v>0</v>
      </c>
      <c r="AA180" s="414">
        <f t="shared" si="43"/>
        <v>0</v>
      </c>
      <c r="AB180" s="424">
        <f t="shared" si="43"/>
        <v>0</v>
      </c>
      <c r="AC180" s="407">
        <f t="shared" si="43"/>
        <v>0</v>
      </c>
      <c r="AD180" s="996"/>
      <c r="AE180" s="997"/>
      <c r="AF180" s="998"/>
    </row>
    <row r="181" spans="1:32" ht="27.75" customHeight="1" x14ac:dyDescent="0.2">
      <c r="A181" s="11">
        <v>277</v>
      </c>
      <c r="B181" s="277"/>
      <c r="C181" s="287"/>
      <c r="D181" s="287"/>
      <c r="E181" s="288"/>
      <c r="F181" s="1455" t="s">
        <v>547</v>
      </c>
      <c r="G181" s="1456"/>
      <c r="H181" s="1456"/>
      <c r="I181" s="1456"/>
      <c r="J181" s="1456"/>
      <c r="K181" s="1456"/>
      <c r="L181" s="1457"/>
      <c r="M181" s="698">
        <v>0</v>
      </c>
      <c r="N181" s="699">
        <v>0</v>
      </c>
      <c r="O181" s="700">
        <v>0</v>
      </c>
      <c r="P181" s="700">
        <v>0</v>
      </c>
      <c r="Q181" s="705">
        <v>0</v>
      </c>
      <c r="R181" s="700">
        <v>0</v>
      </c>
      <c r="S181" s="701">
        <v>0</v>
      </c>
      <c r="T181" s="700">
        <v>0</v>
      </c>
      <c r="U181" s="701">
        <v>0</v>
      </c>
      <c r="V181" s="700">
        <v>0</v>
      </c>
      <c r="W181" s="701">
        <v>0</v>
      </c>
      <c r="X181" s="700">
        <v>0</v>
      </c>
      <c r="Y181" s="701">
        <v>0</v>
      </c>
      <c r="Z181" s="700">
        <v>0</v>
      </c>
      <c r="AA181" s="701">
        <v>0</v>
      </c>
      <c r="AB181" s="706">
        <v>0</v>
      </c>
      <c r="AC181" s="698">
        <v>0</v>
      </c>
      <c r="AD181" s="996"/>
      <c r="AE181" s="997"/>
      <c r="AF181" s="998"/>
    </row>
    <row r="182" spans="1:32" ht="15" customHeight="1" x14ac:dyDescent="0.2">
      <c r="A182" s="11">
        <v>278</v>
      </c>
      <c r="B182" s="277"/>
      <c r="C182" s="287"/>
      <c r="D182" s="287"/>
      <c r="E182" s="288"/>
      <c r="F182" s="1458" t="s">
        <v>570</v>
      </c>
      <c r="G182" s="1459"/>
      <c r="H182" s="1459"/>
      <c r="I182" s="1459"/>
      <c r="J182" s="1459"/>
      <c r="K182" s="1459"/>
      <c r="L182" s="1460"/>
      <c r="M182" s="698">
        <v>0</v>
      </c>
      <c r="N182" s="699">
        <v>0</v>
      </c>
      <c r="O182" s="700">
        <v>0</v>
      </c>
      <c r="P182" s="700">
        <v>0</v>
      </c>
      <c r="Q182" s="705">
        <v>0</v>
      </c>
      <c r="R182" s="700">
        <v>0</v>
      </c>
      <c r="S182" s="701">
        <v>0</v>
      </c>
      <c r="T182" s="700">
        <v>0</v>
      </c>
      <c r="U182" s="701">
        <v>0</v>
      </c>
      <c r="V182" s="700">
        <v>0</v>
      </c>
      <c r="W182" s="701">
        <v>0</v>
      </c>
      <c r="X182" s="700">
        <v>0</v>
      </c>
      <c r="Y182" s="701">
        <v>0</v>
      </c>
      <c r="Z182" s="700">
        <v>0</v>
      </c>
      <c r="AA182" s="701">
        <v>0</v>
      </c>
      <c r="AB182" s="706">
        <v>0</v>
      </c>
      <c r="AC182" s="698">
        <v>0</v>
      </c>
      <c r="AD182" s="996"/>
      <c r="AE182" s="997"/>
      <c r="AF182" s="998"/>
    </row>
    <row r="183" spans="1:32" ht="15" customHeight="1" x14ac:dyDescent="0.2">
      <c r="A183" s="11">
        <v>279</v>
      </c>
      <c r="B183" s="277"/>
      <c r="C183" s="287"/>
      <c r="D183" s="287"/>
      <c r="E183" s="1452" t="s">
        <v>548</v>
      </c>
      <c r="F183" s="1453"/>
      <c r="G183" s="1453"/>
      <c r="H183" s="1453"/>
      <c r="I183" s="1453"/>
      <c r="J183" s="1453"/>
      <c r="K183" s="1453"/>
      <c r="L183" s="1454"/>
      <c r="M183" s="407">
        <f>SUM(M184:M186)</f>
        <v>0</v>
      </c>
      <c r="N183" s="410">
        <f t="shared" ref="N183:AC183" si="44">SUBTOTAL(9,N184:N186)</f>
        <v>0</v>
      </c>
      <c r="O183" s="414">
        <f t="shared" si="44"/>
        <v>0</v>
      </c>
      <c r="P183" s="413">
        <f t="shared" si="44"/>
        <v>0</v>
      </c>
      <c r="Q183" s="415">
        <f t="shared" si="44"/>
        <v>0</v>
      </c>
      <c r="R183" s="414">
        <f t="shared" si="44"/>
        <v>0</v>
      </c>
      <c r="S183" s="414">
        <f t="shared" si="44"/>
        <v>0</v>
      </c>
      <c r="T183" s="414">
        <f t="shared" si="44"/>
        <v>0</v>
      </c>
      <c r="U183" s="414">
        <f t="shared" si="44"/>
        <v>0</v>
      </c>
      <c r="V183" s="414">
        <f t="shared" si="44"/>
        <v>0</v>
      </c>
      <c r="W183" s="414">
        <f t="shared" si="44"/>
        <v>0</v>
      </c>
      <c r="X183" s="414">
        <f t="shared" si="44"/>
        <v>0</v>
      </c>
      <c r="Y183" s="414">
        <f t="shared" si="44"/>
        <v>0</v>
      </c>
      <c r="Z183" s="414">
        <f t="shared" si="44"/>
        <v>0</v>
      </c>
      <c r="AA183" s="414">
        <f t="shared" si="44"/>
        <v>0</v>
      </c>
      <c r="AB183" s="424">
        <f t="shared" si="44"/>
        <v>0</v>
      </c>
      <c r="AC183" s="407">
        <f t="shared" si="44"/>
        <v>0</v>
      </c>
      <c r="AD183" s="996"/>
      <c r="AE183" s="997"/>
      <c r="AF183" s="998"/>
    </row>
    <row r="184" spans="1:32" ht="15" customHeight="1" x14ac:dyDescent="0.2">
      <c r="A184" s="11">
        <v>280</v>
      </c>
      <c r="B184" s="277"/>
      <c r="C184" s="287"/>
      <c r="D184" s="287"/>
      <c r="E184" s="288"/>
      <c r="F184" s="1455" t="s">
        <v>549</v>
      </c>
      <c r="G184" s="1456"/>
      <c r="H184" s="1456"/>
      <c r="I184" s="1456"/>
      <c r="J184" s="1456"/>
      <c r="K184" s="1456"/>
      <c r="L184" s="1457"/>
      <c r="M184" s="698">
        <v>0</v>
      </c>
      <c r="N184" s="699">
        <v>0</v>
      </c>
      <c r="O184" s="700">
        <v>0</v>
      </c>
      <c r="P184" s="700">
        <v>0</v>
      </c>
      <c r="Q184" s="705">
        <v>0</v>
      </c>
      <c r="R184" s="700">
        <v>0</v>
      </c>
      <c r="S184" s="701">
        <v>0</v>
      </c>
      <c r="T184" s="700">
        <v>0</v>
      </c>
      <c r="U184" s="701">
        <v>0</v>
      </c>
      <c r="V184" s="700">
        <v>0</v>
      </c>
      <c r="W184" s="701">
        <v>0</v>
      </c>
      <c r="X184" s="700">
        <v>0</v>
      </c>
      <c r="Y184" s="701">
        <v>0</v>
      </c>
      <c r="Z184" s="700">
        <v>0</v>
      </c>
      <c r="AA184" s="701">
        <v>0</v>
      </c>
      <c r="AB184" s="706">
        <v>0</v>
      </c>
      <c r="AC184" s="698">
        <v>0</v>
      </c>
      <c r="AD184" s="996"/>
      <c r="AE184" s="997"/>
      <c r="AF184" s="998"/>
    </row>
    <row r="185" spans="1:32" x14ac:dyDescent="0.2">
      <c r="A185" s="11">
        <v>281</v>
      </c>
      <c r="B185" s="277"/>
      <c r="C185" s="278"/>
      <c r="D185" s="278"/>
      <c r="E185" s="278"/>
      <c r="F185" s="1449" t="s">
        <v>574</v>
      </c>
      <c r="G185" s="1450"/>
      <c r="H185" s="1450"/>
      <c r="I185" s="1450"/>
      <c r="J185" s="1450"/>
      <c r="K185" s="1450"/>
      <c r="L185" s="1451"/>
      <c r="M185" s="698">
        <v>0</v>
      </c>
      <c r="N185" s="699">
        <v>0</v>
      </c>
      <c r="O185" s="700">
        <v>0</v>
      </c>
      <c r="P185" s="700">
        <v>0</v>
      </c>
      <c r="Q185" s="705">
        <v>0</v>
      </c>
      <c r="R185" s="700">
        <v>0</v>
      </c>
      <c r="S185" s="701">
        <v>0</v>
      </c>
      <c r="T185" s="700">
        <v>0</v>
      </c>
      <c r="U185" s="701">
        <v>0</v>
      </c>
      <c r="V185" s="700">
        <v>0</v>
      </c>
      <c r="W185" s="701">
        <v>0</v>
      </c>
      <c r="X185" s="700">
        <v>0</v>
      </c>
      <c r="Y185" s="701">
        <v>0</v>
      </c>
      <c r="Z185" s="700">
        <v>0</v>
      </c>
      <c r="AA185" s="701">
        <v>0</v>
      </c>
      <c r="AB185" s="706">
        <v>0</v>
      </c>
      <c r="AC185" s="698">
        <v>0</v>
      </c>
      <c r="AD185" s="996"/>
      <c r="AE185" s="997"/>
      <c r="AF185" s="998"/>
    </row>
    <row r="186" spans="1:32" ht="27.75" customHeight="1" x14ac:dyDescent="0.2">
      <c r="A186" s="11">
        <v>282</v>
      </c>
      <c r="B186" s="277"/>
      <c r="C186" s="278"/>
      <c r="D186" s="278"/>
      <c r="E186" s="278"/>
      <c r="F186" s="1458" t="s">
        <v>669</v>
      </c>
      <c r="G186" s="1459"/>
      <c r="H186" s="1459"/>
      <c r="I186" s="1459"/>
      <c r="J186" s="1459"/>
      <c r="K186" s="1459"/>
      <c r="L186" s="1460"/>
      <c r="M186" s="698">
        <v>0</v>
      </c>
      <c r="N186" s="699">
        <v>0</v>
      </c>
      <c r="O186" s="700">
        <v>0</v>
      </c>
      <c r="P186" s="700">
        <v>0</v>
      </c>
      <c r="Q186" s="705">
        <v>0</v>
      </c>
      <c r="R186" s="700">
        <v>0</v>
      </c>
      <c r="S186" s="701">
        <v>0</v>
      </c>
      <c r="T186" s="700">
        <v>0</v>
      </c>
      <c r="U186" s="701">
        <v>0</v>
      </c>
      <c r="V186" s="700">
        <v>0</v>
      </c>
      <c r="W186" s="701">
        <v>0</v>
      </c>
      <c r="X186" s="700">
        <v>0</v>
      </c>
      <c r="Y186" s="701">
        <v>0</v>
      </c>
      <c r="Z186" s="700">
        <v>0</v>
      </c>
      <c r="AA186" s="701">
        <v>0</v>
      </c>
      <c r="AB186" s="706">
        <v>0</v>
      </c>
      <c r="AC186" s="698">
        <v>0</v>
      </c>
      <c r="AD186" s="996"/>
      <c r="AE186" s="997"/>
      <c r="AF186" s="998"/>
    </row>
    <row r="187" spans="1:32" x14ac:dyDescent="0.2">
      <c r="A187" s="11">
        <v>283</v>
      </c>
      <c r="B187" s="277"/>
      <c r="C187" s="278"/>
      <c r="D187" s="1485" t="s">
        <v>23</v>
      </c>
      <c r="E187" s="1486"/>
      <c r="F187" s="1486"/>
      <c r="G187" s="1486"/>
      <c r="H187" s="1486"/>
      <c r="I187" s="1486"/>
      <c r="J187" s="1486"/>
      <c r="K187" s="1486"/>
      <c r="L187" s="1486"/>
      <c r="M187" s="1486"/>
      <c r="N187" s="1486"/>
      <c r="O187" s="1486"/>
      <c r="P187" s="1486"/>
      <c r="Q187" s="1486"/>
      <c r="R187" s="1486"/>
      <c r="S187" s="1486"/>
      <c r="T187" s="1486"/>
      <c r="U187" s="1486"/>
      <c r="V187" s="1486"/>
      <c r="W187" s="1486"/>
      <c r="X187" s="1486"/>
      <c r="Y187" s="1486"/>
      <c r="Z187" s="1486"/>
      <c r="AA187" s="1486"/>
      <c r="AB187" s="1486"/>
      <c r="AC187" s="1486"/>
      <c r="AD187" s="1486"/>
      <c r="AE187" s="1486"/>
      <c r="AF187" s="1486"/>
    </row>
    <row r="188" spans="1:32" x14ac:dyDescent="0.2">
      <c r="A188" s="11">
        <v>284</v>
      </c>
      <c r="B188" s="277"/>
      <c r="C188" s="278"/>
      <c r="D188" s="278"/>
      <c r="E188" s="1452" t="s">
        <v>126</v>
      </c>
      <c r="F188" s="1453"/>
      <c r="G188" s="1453"/>
      <c r="H188" s="1453"/>
      <c r="I188" s="1453"/>
      <c r="J188" s="1453"/>
      <c r="K188" s="1453"/>
      <c r="L188" s="1454"/>
      <c r="M188" s="407">
        <f>SUM(M189:M190)</f>
        <v>0</v>
      </c>
      <c r="N188" s="410">
        <f t="shared" ref="N188:AC188" si="45">SUBTOTAL(9,N189:N190)</f>
        <v>0</v>
      </c>
      <c r="O188" s="414">
        <f t="shared" si="45"/>
        <v>0</v>
      </c>
      <c r="P188" s="413">
        <f t="shared" si="45"/>
        <v>0</v>
      </c>
      <c r="Q188" s="415">
        <f t="shared" si="45"/>
        <v>0</v>
      </c>
      <c r="R188" s="414">
        <f t="shared" si="45"/>
        <v>0</v>
      </c>
      <c r="S188" s="414">
        <f t="shared" si="45"/>
        <v>0</v>
      </c>
      <c r="T188" s="414">
        <f t="shared" si="45"/>
        <v>0</v>
      </c>
      <c r="U188" s="414">
        <f t="shared" si="45"/>
        <v>0</v>
      </c>
      <c r="V188" s="414">
        <f t="shared" si="45"/>
        <v>0</v>
      </c>
      <c r="W188" s="414">
        <f t="shared" si="45"/>
        <v>0</v>
      </c>
      <c r="X188" s="414">
        <f t="shared" si="45"/>
        <v>0</v>
      </c>
      <c r="Y188" s="414">
        <f t="shared" si="45"/>
        <v>0</v>
      </c>
      <c r="Z188" s="414">
        <f t="shared" si="45"/>
        <v>0</v>
      </c>
      <c r="AA188" s="414">
        <f t="shared" si="45"/>
        <v>0</v>
      </c>
      <c r="AB188" s="424">
        <f t="shared" si="45"/>
        <v>0</v>
      </c>
      <c r="AC188" s="407">
        <f t="shared" si="45"/>
        <v>0</v>
      </c>
      <c r="AD188" s="996"/>
      <c r="AE188" s="997"/>
      <c r="AF188" s="998"/>
    </row>
    <row r="189" spans="1:32" x14ac:dyDescent="0.2">
      <c r="A189" s="11">
        <v>285</v>
      </c>
      <c r="B189" s="277"/>
      <c r="C189" s="278"/>
      <c r="D189" s="278"/>
      <c r="E189" s="278"/>
      <c r="F189" s="1455" t="s">
        <v>127</v>
      </c>
      <c r="G189" s="1456"/>
      <c r="H189" s="1456"/>
      <c r="I189" s="1456"/>
      <c r="J189" s="1456"/>
      <c r="K189" s="1456"/>
      <c r="L189" s="1457"/>
      <c r="M189" s="698">
        <v>0</v>
      </c>
      <c r="N189" s="699">
        <v>0</v>
      </c>
      <c r="O189" s="700">
        <v>0</v>
      </c>
      <c r="P189" s="700">
        <v>0</v>
      </c>
      <c r="Q189" s="705">
        <v>0</v>
      </c>
      <c r="R189" s="700">
        <v>0</v>
      </c>
      <c r="S189" s="701">
        <v>0</v>
      </c>
      <c r="T189" s="700">
        <v>0</v>
      </c>
      <c r="U189" s="701">
        <v>0</v>
      </c>
      <c r="V189" s="700">
        <v>0</v>
      </c>
      <c r="W189" s="701">
        <v>0</v>
      </c>
      <c r="X189" s="700">
        <v>0</v>
      </c>
      <c r="Y189" s="701">
        <v>0</v>
      </c>
      <c r="Z189" s="700">
        <v>0</v>
      </c>
      <c r="AA189" s="701">
        <v>0</v>
      </c>
      <c r="AB189" s="706">
        <v>0</v>
      </c>
      <c r="AC189" s="698">
        <v>0</v>
      </c>
      <c r="AD189" s="996"/>
      <c r="AE189" s="997"/>
      <c r="AF189" s="998"/>
    </row>
    <row r="190" spans="1:32" x14ac:dyDescent="0.2">
      <c r="A190" s="11">
        <v>286</v>
      </c>
      <c r="B190" s="277"/>
      <c r="C190" s="278"/>
      <c r="D190" s="278"/>
      <c r="E190" s="278"/>
      <c r="F190" s="1458" t="s">
        <v>128</v>
      </c>
      <c r="G190" s="1459"/>
      <c r="H190" s="1459"/>
      <c r="I190" s="1459"/>
      <c r="J190" s="1459"/>
      <c r="K190" s="1459"/>
      <c r="L190" s="1460"/>
      <c r="M190" s="698">
        <v>0</v>
      </c>
      <c r="N190" s="699">
        <v>0</v>
      </c>
      <c r="O190" s="700">
        <v>0</v>
      </c>
      <c r="P190" s="700">
        <v>0</v>
      </c>
      <c r="Q190" s="705">
        <v>0</v>
      </c>
      <c r="R190" s="700">
        <v>0</v>
      </c>
      <c r="S190" s="701">
        <v>0</v>
      </c>
      <c r="T190" s="700">
        <v>0</v>
      </c>
      <c r="U190" s="701">
        <v>0</v>
      </c>
      <c r="V190" s="700">
        <v>0</v>
      </c>
      <c r="W190" s="701">
        <v>0</v>
      </c>
      <c r="X190" s="700">
        <v>0</v>
      </c>
      <c r="Y190" s="701">
        <v>0</v>
      </c>
      <c r="Z190" s="700">
        <v>0</v>
      </c>
      <c r="AA190" s="701">
        <v>0</v>
      </c>
      <c r="AB190" s="706">
        <v>0</v>
      </c>
      <c r="AC190" s="698">
        <v>0</v>
      </c>
      <c r="AD190" s="996"/>
      <c r="AE190" s="997"/>
      <c r="AF190" s="998"/>
    </row>
    <row r="191" spans="1:32" x14ac:dyDescent="0.2">
      <c r="A191" s="11">
        <v>287</v>
      </c>
      <c r="B191" s="277"/>
      <c r="C191" s="278"/>
      <c r="D191" s="278"/>
      <c r="E191" s="1452" t="s">
        <v>129</v>
      </c>
      <c r="F191" s="1453"/>
      <c r="G191" s="1453"/>
      <c r="H191" s="1453"/>
      <c r="I191" s="1453"/>
      <c r="J191" s="1453"/>
      <c r="K191" s="1453"/>
      <c r="L191" s="1454"/>
      <c r="M191" s="407">
        <f>SUM(M192:M193)</f>
        <v>0</v>
      </c>
      <c r="N191" s="410">
        <f t="shared" ref="N191:AC191" si="46">SUBTOTAL(9,N192:N193)</f>
        <v>0</v>
      </c>
      <c r="O191" s="414">
        <f t="shared" si="46"/>
        <v>0</v>
      </c>
      <c r="P191" s="413">
        <f t="shared" si="46"/>
        <v>0</v>
      </c>
      <c r="Q191" s="415">
        <f t="shared" si="46"/>
        <v>0</v>
      </c>
      <c r="R191" s="414">
        <f t="shared" si="46"/>
        <v>0</v>
      </c>
      <c r="S191" s="414">
        <f t="shared" si="46"/>
        <v>0</v>
      </c>
      <c r="T191" s="414">
        <f t="shared" si="46"/>
        <v>0</v>
      </c>
      <c r="U191" s="414">
        <f t="shared" si="46"/>
        <v>0</v>
      </c>
      <c r="V191" s="414">
        <f t="shared" si="46"/>
        <v>0</v>
      </c>
      <c r="W191" s="414">
        <f t="shared" si="46"/>
        <v>0</v>
      </c>
      <c r="X191" s="414">
        <f t="shared" si="46"/>
        <v>0</v>
      </c>
      <c r="Y191" s="414">
        <f t="shared" si="46"/>
        <v>0</v>
      </c>
      <c r="Z191" s="414">
        <f t="shared" si="46"/>
        <v>0</v>
      </c>
      <c r="AA191" s="414">
        <f t="shared" si="46"/>
        <v>0</v>
      </c>
      <c r="AB191" s="424">
        <f t="shared" si="46"/>
        <v>0</v>
      </c>
      <c r="AC191" s="407">
        <f t="shared" si="46"/>
        <v>0</v>
      </c>
      <c r="AD191" s="996"/>
      <c r="AE191" s="997"/>
      <c r="AF191" s="998"/>
    </row>
    <row r="192" spans="1:32" x14ac:dyDescent="0.2">
      <c r="A192" s="11">
        <v>288</v>
      </c>
      <c r="B192" s="277"/>
      <c r="C192" s="278"/>
      <c r="D192" s="278"/>
      <c r="E192" s="278"/>
      <c r="F192" s="1455" t="s">
        <v>130</v>
      </c>
      <c r="G192" s="1456"/>
      <c r="H192" s="1456"/>
      <c r="I192" s="1456"/>
      <c r="J192" s="1456"/>
      <c r="K192" s="1456"/>
      <c r="L192" s="1456"/>
      <c r="M192" s="698">
        <v>0</v>
      </c>
      <c r="N192" s="699">
        <v>0</v>
      </c>
      <c r="O192" s="700">
        <v>0</v>
      </c>
      <c r="P192" s="700">
        <v>0</v>
      </c>
      <c r="Q192" s="705">
        <v>0</v>
      </c>
      <c r="R192" s="700">
        <v>0</v>
      </c>
      <c r="S192" s="701">
        <v>0</v>
      </c>
      <c r="T192" s="700">
        <v>0</v>
      </c>
      <c r="U192" s="701">
        <v>0</v>
      </c>
      <c r="V192" s="700">
        <v>0</v>
      </c>
      <c r="W192" s="701">
        <v>0</v>
      </c>
      <c r="X192" s="700">
        <v>0</v>
      </c>
      <c r="Y192" s="701">
        <v>0</v>
      </c>
      <c r="Z192" s="700">
        <v>0</v>
      </c>
      <c r="AA192" s="701">
        <v>0</v>
      </c>
      <c r="AB192" s="706">
        <v>0</v>
      </c>
      <c r="AC192" s="698">
        <v>0</v>
      </c>
      <c r="AD192" s="996"/>
      <c r="AE192" s="997"/>
      <c r="AF192" s="998"/>
    </row>
    <row r="193" spans="1:32" x14ac:dyDescent="0.2">
      <c r="A193" s="11">
        <v>289</v>
      </c>
      <c r="B193" s="277"/>
      <c r="C193" s="278"/>
      <c r="D193" s="278"/>
      <c r="E193" s="278"/>
      <c r="F193" s="1458" t="s">
        <v>131</v>
      </c>
      <c r="G193" s="1459"/>
      <c r="H193" s="1459"/>
      <c r="I193" s="1459"/>
      <c r="J193" s="1459"/>
      <c r="K193" s="1459"/>
      <c r="L193" s="1459"/>
      <c r="M193" s="698">
        <v>0</v>
      </c>
      <c r="N193" s="699">
        <v>0</v>
      </c>
      <c r="O193" s="700">
        <v>0</v>
      </c>
      <c r="P193" s="700">
        <v>0</v>
      </c>
      <c r="Q193" s="705">
        <v>0</v>
      </c>
      <c r="R193" s="700">
        <v>0</v>
      </c>
      <c r="S193" s="701">
        <v>0</v>
      </c>
      <c r="T193" s="700">
        <v>0</v>
      </c>
      <c r="U193" s="701">
        <v>0</v>
      </c>
      <c r="V193" s="700">
        <v>0</v>
      </c>
      <c r="W193" s="701">
        <v>0</v>
      </c>
      <c r="X193" s="700">
        <v>0</v>
      </c>
      <c r="Y193" s="701">
        <v>0</v>
      </c>
      <c r="Z193" s="700">
        <v>0</v>
      </c>
      <c r="AA193" s="701">
        <v>0</v>
      </c>
      <c r="AB193" s="706">
        <v>0</v>
      </c>
      <c r="AC193" s="698">
        <v>0</v>
      </c>
      <c r="AD193" s="996"/>
      <c r="AE193" s="997"/>
      <c r="AF193" s="998"/>
    </row>
    <row r="194" spans="1:32" x14ac:dyDescent="0.2">
      <c r="A194" s="11">
        <v>290</v>
      </c>
      <c r="B194" s="277"/>
      <c r="C194" s="278"/>
      <c r="D194" s="278"/>
      <c r="E194" s="1452" t="s">
        <v>132</v>
      </c>
      <c r="F194" s="1453"/>
      <c r="G194" s="1453"/>
      <c r="H194" s="1453"/>
      <c r="I194" s="1453"/>
      <c r="J194" s="1453"/>
      <c r="K194" s="1453"/>
      <c r="L194" s="1454"/>
      <c r="M194" s="407">
        <f>SUM(M195:M196)</f>
        <v>0</v>
      </c>
      <c r="N194" s="410">
        <f t="shared" ref="N194:AC194" si="47">SUBTOTAL(9,N195:N196)</f>
        <v>0</v>
      </c>
      <c r="O194" s="414">
        <f t="shared" si="47"/>
        <v>0</v>
      </c>
      <c r="P194" s="413">
        <f t="shared" si="47"/>
        <v>0</v>
      </c>
      <c r="Q194" s="415">
        <f t="shared" si="47"/>
        <v>0</v>
      </c>
      <c r="R194" s="414">
        <f t="shared" si="47"/>
        <v>0</v>
      </c>
      <c r="S194" s="414">
        <f t="shared" si="47"/>
        <v>0</v>
      </c>
      <c r="T194" s="414">
        <f t="shared" si="47"/>
        <v>0</v>
      </c>
      <c r="U194" s="414">
        <f t="shared" si="47"/>
        <v>0</v>
      </c>
      <c r="V194" s="414">
        <f t="shared" si="47"/>
        <v>0</v>
      </c>
      <c r="W194" s="414">
        <f t="shared" si="47"/>
        <v>0</v>
      </c>
      <c r="X194" s="414">
        <f t="shared" si="47"/>
        <v>0</v>
      </c>
      <c r="Y194" s="414">
        <f t="shared" si="47"/>
        <v>0</v>
      </c>
      <c r="Z194" s="414">
        <f t="shared" si="47"/>
        <v>0</v>
      </c>
      <c r="AA194" s="414">
        <f t="shared" si="47"/>
        <v>0</v>
      </c>
      <c r="AB194" s="424">
        <f t="shared" si="47"/>
        <v>0</v>
      </c>
      <c r="AC194" s="407">
        <f t="shared" si="47"/>
        <v>0</v>
      </c>
      <c r="AD194" s="996"/>
      <c r="AE194" s="997"/>
      <c r="AF194" s="998"/>
    </row>
    <row r="195" spans="1:32" x14ac:dyDescent="0.2">
      <c r="A195" s="11">
        <v>291</v>
      </c>
      <c r="B195" s="277"/>
      <c r="C195" s="278"/>
      <c r="D195" s="278"/>
      <c r="E195" s="278"/>
      <c r="F195" s="1455" t="s">
        <v>133</v>
      </c>
      <c r="G195" s="1456"/>
      <c r="H195" s="1456"/>
      <c r="I195" s="1456"/>
      <c r="J195" s="1456"/>
      <c r="K195" s="1456"/>
      <c r="L195" s="1456"/>
      <c r="M195" s="698">
        <v>0</v>
      </c>
      <c r="N195" s="699">
        <v>0</v>
      </c>
      <c r="O195" s="700">
        <v>0</v>
      </c>
      <c r="P195" s="700">
        <v>0</v>
      </c>
      <c r="Q195" s="705">
        <v>0</v>
      </c>
      <c r="R195" s="700">
        <v>0</v>
      </c>
      <c r="S195" s="701">
        <v>0</v>
      </c>
      <c r="T195" s="700">
        <v>0</v>
      </c>
      <c r="U195" s="701">
        <v>0</v>
      </c>
      <c r="V195" s="700">
        <v>0</v>
      </c>
      <c r="W195" s="701">
        <v>0</v>
      </c>
      <c r="X195" s="700">
        <v>0</v>
      </c>
      <c r="Y195" s="701">
        <v>0</v>
      </c>
      <c r="Z195" s="700">
        <v>0</v>
      </c>
      <c r="AA195" s="701">
        <v>0</v>
      </c>
      <c r="AB195" s="706">
        <v>0</v>
      </c>
      <c r="AC195" s="698">
        <v>0</v>
      </c>
      <c r="AD195" s="996"/>
      <c r="AE195" s="997"/>
      <c r="AF195" s="998"/>
    </row>
    <row r="196" spans="1:32" x14ac:dyDescent="0.2">
      <c r="A196" s="11">
        <v>292</v>
      </c>
      <c r="B196" s="277"/>
      <c r="C196" s="278"/>
      <c r="D196" s="278"/>
      <c r="E196" s="278"/>
      <c r="F196" s="1458" t="s">
        <v>134</v>
      </c>
      <c r="G196" s="1459"/>
      <c r="H196" s="1459"/>
      <c r="I196" s="1459"/>
      <c r="J196" s="1459"/>
      <c r="K196" s="1459"/>
      <c r="L196" s="1459"/>
      <c r="M196" s="698">
        <v>0</v>
      </c>
      <c r="N196" s="699">
        <v>0</v>
      </c>
      <c r="O196" s="700">
        <v>0</v>
      </c>
      <c r="P196" s="700">
        <v>0</v>
      </c>
      <c r="Q196" s="705">
        <v>0</v>
      </c>
      <c r="R196" s="700">
        <v>0</v>
      </c>
      <c r="S196" s="701">
        <v>0</v>
      </c>
      <c r="T196" s="700">
        <v>0</v>
      </c>
      <c r="U196" s="701">
        <v>0</v>
      </c>
      <c r="V196" s="700">
        <v>0</v>
      </c>
      <c r="W196" s="701">
        <v>0</v>
      </c>
      <c r="X196" s="700">
        <v>0</v>
      </c>
      <c r="Y196" s="701">
        <v>0</v>
      </c>
      <c r="Z196" s="700">
        <v>0</v>
      </c>
      <c r="AA196" s="701">
        <v>0</v>
      </c>
      <c r="AB196" s="706">
        <v>0</v>
      </c>
      <c r="AC196" s="698">
        <v>0</v>
      </c>
      <c r="AD196" s="996"/>
      <c r="AE196" s="997"/>
      <c r="AF196" s="998"/>
    </row>
    <row r="197" spans="1:32" x14ac:dyDescent="0.2">
      <c r="A197" s="11">
        <v>293</v>
      </c>
      <c r="B197" s="277"/>
      <c r="C197" s="278"/>
      <c r="D197" s="278"/>
      <c r="E197" s="1452" t="s">
        <v>135</v>
      </c>
      <c r="F197" s="1453"/>
      <c r="G197" s="1453"/>
      <c r="H197" s="1453"/>
      <c r="I197" s="1453"/>
      <c r="J197" s="1453"/>
      <c r="K197" s="1453"/>
      <c r="L197" s="1454"/>
      <c r="M197" s="407">
        <f>SUM(M198:M199)</f>
        <v>0</v>
      </c>
      <c r="N197" s="410">
        <f t="shared" ref="N197:AC197" si="48">SUBTOTAL(9,N198:N199)</f>
        <v>0</v>
      </c>
      <c r="O197" s="414">
        <f t="shared" si="48"/>
        <v>0</v>
      </c>
      <c r="P197" s="413">
        <f t="shared" si="48"/>
        <v>0</v>
      </c>
      <c r="Q197" s="415">
        <f t="shared" si="48"/>
        <v>0</v>
      </c>
      <c r="R197" s="414">
        <f t="shared" si="48"/>
        <v>0</v>
      </c>
      <c r="S197" s="414">
        <f t="shared" si="48"/>
        <v>0</v>
      </c>
      <c r="T197" s="414">
        <f t="shared" si="48"/>
        <v>0</v>
      </c>
      <c r="U197" s="414">
        <f t="shared" si="48"/>
        <v>0</v>
      </c>
      <c r="V197" s="414">
        <f t="shared" si="48"/>
        <v>0</v>
      </c>
      <c r="W197" s="414">
        <f t="shared" si="48"/>
        <v>0</v>
      </c>
      <c r="X197" s="414">
        <f t="shared" si="48"/>
        <v>0</v>
      </c>
      <c r="Y197" s="414">
        <f t="shared" si="48"/>
        <v>0</v>
      </c>
      <c r="Z197" s="414">
        <f t="shared" si="48"/>
        <v>0</v>
      </c>
      <c r="AA197" s="414">
        <f t="shared" si="48"/>
        <v>0</v>
      </c>
      <c r="AB197" s="424">
        <f t="shared" si="48"/>
        <v>0</v>
      </c>
      <c r="AC197" s="407">
        <f t="shared" si="48"/>
        <v>0</v>
      </c>
      <c r="AD197" s="996"/>
      <c r="AE197" s="997"/>
      <c r="AF197" s="998"/>
    </row>
    <row r="198" spans="1:32" x14ac:dyDescent="0.2">
      <c r="A198" s="11">
        <v>294</v>
      </c>
      <c r="B198" s="277"/>
      <c r="C198" s="278"/>
      <c r="D198" s="278"/>
      <c r="E198" s="278"/>
      <c r="F198" s="1455" t="s">
        <v>136</v>
      </c>
      <c r="G198" s="1456"/>
      <c r="H198" s="1456"/>
      <c r="I198" s="1456"/>
      <c r="J198" s="1456"/>
      <c r="K198" s="1456"/>
      <c r="L198" s="1456"/>
      <c r="M198" s="698">
        <v>0</v>
      </c>
      <c r="N198" s="699">
        <v>0</v>
      </c>
      <c r="O198" s="700">
        <v>0</v>
      </c>
      <c r="P198" s="700">
        <v>0</v>
      </c>
      <c r="Q198" s="705">
        <v>0</v>
      </c>
      <c r="R198" s="700">
        <v>0</v>
      </c>
      <c r="S198" s="701">
        <v>0</v>
      </c>
      <c r="T198" s="700">
        <v>0</v>
      </c>
      <c r="U198" s="701">
        <v>0</v>
      </c>
      <c r="V198" s="700">
        <v>0</v>
      </c>
      <c r="W198" s="701">
        <v>0</v>
      </c>
      <c r="X198" s="700">
        <v>0</v>
      </c>
      <c r="Y198" s="701">
        <v>0</v>
      </c>
      <c r="Z198" s="700">
        <v>0</v>
      </c>
      <c r="AA198" s="701">
        <v>0</v>
      </c>
      <c r="AB198" s="706">
        <v>0</v>
      </c>
      <c r="AC198" s="698">
        <v>0</v>
      </c>
      <c r="AD198" s="996"/>
      <c r="AE198" s="997"/>
      <c r="AF198" s="998"/>
    </row>
    <row r="199" spans="1:32" x14ac:dyDescent="0.2">
      <c r="A199" s="11">
        <v>295</v>
      </c>
      <c r="B199" s="277"/>
      <c r="C199" s="278"/>
      <c r="D199" s="278"/>
      <c r="E199" s="278"/>
      <c r="F199" s="1458" t="s">
        <v>137</v>
      </c>
      <c r="G199" s="1459"/>
      <c r="H199" s="1459"/>
      <c r="I199" s="1459"/>
      <c r="J199" s="1459"/>
      <c r="K199" s="1459"/>
      <c r="L199" s="1459"/>
      <c r="M199" s="698">
        <v>0</v>
      </c>
      <c r="N199" s="699">
        <v>0</v>
      </c>
      <c r="O199" s="700">
        <v>0</v>
      </c>
      <c r="P199" s="700">
        <v>0</v>
      </c>
      <c r="Q199" s="705">
        <v>0</v>
      </c>
      <c r="R199" s="700">
        <v>0</v>
      </c>
      <c r="S199" s="701">
        <v>0</v>
      </c>
      <c r="T199" s="700">
        <v>0</v>
      </c>
      <c r="U199" s="701">
        <v>0</v>
      </c>
      <c r="V199" s="700">
        <v>0</v>
      </c>
      <c r="W199" s="701">
        <v>0</v>
      </c>
      <c r="X199" s="700">
        <v>0</v>
      </c>
      <c r="Y199" s="701">
        <v>0</v>
      </c>
      <c r="Z199" s="700">
        <v>0</v>
      </c>
      <c r="AA199" s="701">
        <v>0</v>
      </c>
      <c r="AB199" s="706">
        <v>0</v>
      </c>
      <c r="AC199" s="698">
        <v>0</v>
      </c>
      <c r="AD199" s="996"/>
      <c r="AE199" s="997"/>
      <c r="AF199" s="998"/>
    </row>
    <row r="200" spans="1:32" x14ac:dyDescent="0.2">
      <c r="A200" s="11">
        <v>296</v>
      </c>
      <c r="B200" s="277"/>
      <c r="C200" s="278"/>
      <c r="D200" s="278"/>
      <c r="E200" s="1452" t="s">
        <v>550</v>
      </c>
      <c r="F200" s="1453"/>
      <c r="G200" s="1453"/>
      <c r="H200" s="1453"/>
      <c r="I200" s="1453"/>
      <c r="J200" s="1453"/>
      <c r="K200" s="1453"/>
      <c r="L200" s="1454"/>
      <c r="M200" s="407">
        <f>SUM(M201:M202)</f>
        <v>0</v>
      </c>
      <c r="N200" s="410">
        <f t="shared" ref="N200:AC200" si="49">SUBTOTAL(9,N201:N202)</f>
        <v>0</v>
      </c>
      <c r="O200" s="414">
        <f t="shared" si="49"/>
        <v>0</v>
      </c>
      <c r="P200" s="413">
        <f t="shared" si="49"/>
        <v>0</v>
      </c>
      <c r="Q200" s="415">
        <f t="shared" si="49"/>
        <v>0</v>
      </c>
      <c r="R200" s="414">
        <f t="shared" si="49"/>
        <v>0</v>
      </c>
      <c r="S200" s="414">
        <f t="shared" si="49"/>
        <v>0</v>
      </c>
      <c r="T200" s="414">
        <f t="shared" si="49"/>
        <v>0</v>
      </c>
      <c r="U200" s="414">
        <f t="shared" si="49"/>
        <v>0</v>
      </c>
      <c r="V200" s="414">
        <f t="shared" si="49"/>
        <v>0</v>
      </c>
      <c r="W200" s="414">
        <f t="shared" si="49"/>
        <v>0</v>
      </c>
      <c r="X200" s="414">
        <f t="shared" si="49"/>
        <v>0</v>
      </c>
      <c r="Y200" s="414">
        <f t="shared" si="49"/>
        <v>0</v>
      </c>
      <c r="Z200" s="414">
        <f t="shared" si="49"/>
        <v>0</v>
      </c>
      <c r="AA200" s="414">
        <f t="shared" si="49"/>
        <v>0</v>
      </c>
      <c r="AB200" s="424">
        <f t="shared" si="49"/>
        <v>0</v>
      </c>
      <c r="AC200" s="407">
        <f t="shared" si="49"/>
        <v>0</v>
      </c>
      <c r="AD200" s="996"/>
      <c r="AE200" s="997"/>
      <c r="AF200" s="998"/>
    </row>
    <row r="201" spans="1:32" x14ac:dyDescent="0.2">
      <c r="A201" s="11">
        <v>297</v>
      </c>
      <c r="B201" s="277"/>
      <c r="C201" s="278"/>
      <c r="D201" s="278"/>
      <c r="E201" s="278"/>
      <c r="F201" s="1455" t="s">
        <v>551</v>
      </c>
      <c r="G201" s="1456"/>
      <c r="H201" s="1456"/>
      <c r="I201" s="1456"/>
      <c r="J201" s="1456"/>
      <c r="K201" s="1456"/>
      <c r="L201" s="1456"/>
      <c r="M201" s="698">
        <v>0</v>
      </c>
      <c r="N201" s="699">
        <v>0</v>
      </c>
      <c r="O201" s="700">
        <v>0</v>
      </c>
      <c r="P201" s="700">
        <v>0</v>
      </c>
      <c r="Q201" s="705">
        <v>0</v>
      </c>
      <c r="R201" s="700">
        <v>0</v>
      </c>
      <c r="S201" s="701">
        <v>0</v>
      </c>
      <c r="T201" s="700">
        <v>0</v>
      </c>
      <c r="U201" s="701">
        <v>0</v>
      </c>
      <c r="V201" s="700">
        <v>0</v>
      </c>
      <c r="W201" s="701">
        <v>0</v>
      </c>
      <c r="X201" s="700">
        <v>0</v>
      </c>
      <c r="Y201" s="701">
        <v>0</v>
      </c>
      <c r="Z201" s="700">
        <v>0</v>
      </c>
      <c r="AA201" s="701">
        <v>0</v>
      </c>
      <c r="AB201" s="706">
        <v>0</v>
      </c>
      <c r="AC201" s="698">
        <v>0</v>
      </c>
      <c r="AD201" s="996"/>
      <c r="AE201" s="997"/>
      <c r="AF201" s="998"/>
    </row>
    <row r="202" spans="1:32" x14ac:dyDescent="0.2">
      <c r="A202" s="11">
        <v>298</v>
      </c>
      <c r="B202" s="277"/>
      <c r="C202" s="278"/>
      <c r="D202" s="278"/>
      <c r="E202" s="278"/>
      <c r="F202" s="1458" t="s">
        <v>552</v>
      </c>
      <c r="G202" s="1459"/>
      <c r="H202" s="1459"/>
      <c r="I202" s="1459"/>
      <c r="J202" s="1459"/>
      <c r="K202" s="1459"/>
      <c r="L202" s="1459"/>
      <c r="M202" s="698">
        <v>0</v>
      </c>
      <c r="N202" s="699">
        <v>0</v>
      </c>
      <c r="O202" s="700">
        <v>0</v>
      </c>
      <c r="P202" s="700">
        <v>0</v>
      </c>
      <c r="Q202" s="705">
        <v>0</v>
      </c>
      <c r="R202" s="700">
        <v>0</v>
      </c>
      <c r="S202" s="701">
        <v>0</v>
      </c>
      <c r="T202" s="700">
        <v>0</v>
      </c>
      <c r="U202" s="701">
        <v>0</v>
      </c>
      <c r="V202" s="700">
        <v>0</v>
      </c>
      <c r="W202" s="701">
        <v>0</v>
      </c>
      <c r="X202" s="700">
        <v>0</v>
      </c>
      <c r="Y202" s="701">
        <v>0</v>
      </c>
      <c r="Z202" s="700">
        <v>0</v>
      </c>
      <c r="AA202" s="701">
        <v>0</v>
      </c>
      <c r="AB202" s="706">
        <v>0</v>
      </c>
      <c r="AC202" s="698">
        <v>0</v>
      </c>
      <c r="AD202" s="996"/>
      <c r="AE202" s="997"/>
      <c r="AF202" s="998"/>
    </row>
    <row r="203" spans="1:32" x14ac:dyDescent="0.2">
      <c r="A203" s="11">
        <v>299</v>
      </c>
      <c r="B203" s="277"/>
      <c r="C203" s="278"/>
      <c r="D203" s="278"/>
      <c r="E203" s="1452" t="s">
        <v>553</v>
      </c>
      <c r="F203" s="1453"/>
      <c r="G203" s="1453"/>
      <c r="H203" s="1453"/>
      <c r="I203" s="1453"/>
      <c r="J203" s="1453"/>
      <c r="K203" s="1453"/>
      <c r="L203" s="1454"/>
      <c r="M203" s="407">
        <f>SUM(M204:M205)</f>
        <v>0</v>
      </c>
      <c r="N203" s="410">
        <f t="shared" ref="N203:AC203" si="50">SUBTOTAL(9,N204:N205)</f>
        <v>0</v>
      </c>
      <c r="O203" s="414">
        <f t="shared" si="50"/>
        <v>0</v>
      </c>
      <c r="P203" s="413">
        <f t="shared" si="50"/>
        <v>0</v>
      </c>
      <c r="Q203" s="415">
        <f t="shared" si="50"/>
        <v>0</v>
      </c>
      <c r="R203" s="414">
        <f t="shared" si="50"/>
        <v>0</v>
      </c>
      <c r="S203" s="414">
        <f t="shared" si="50"/>
        <v>0</v>
      </c>
      <c r="T203" s="414">
        <f t="shared" si="50"/>
        <v>0</v>
      </c>
      <c r="U203" s="414">
        <f t="shared" si="50"/>
        <v>0</v>
      </c>
      <c r="V203" s="414">
        <f t="shared" si="50"/>
        <v>0</v>
      </c>
      <c r="W203" s="414">
        <f t="shared" si="50"/>
        <v>0</v>
      </c>
      <c r="X203" s="414">
        <f t="shared" si="50"/>
        <v>0</v>
      </c>
      <c r="Y203" s="414">
        <f t="shared" si="50"/>
        <v>0</v>
      </c>
      <c r="Z203" s="414">
        <f t="shared" si="50"/>
        <v>0</v>
      </c>
      <c r="AA203" s="414">
        <f t="shared" si="50"/>
        <v>0</v>
      </c>
      <c r="AB203" s="424">
        <f t="shared" si="50"/>
        <v>0</v>
      </c>
      <c r="AC203" s="407">
        <f t="shared" si="50"/>
        <v>0</v>
      </c>
      <c r="AD203" s="996"/>
      <c r="AE203" s="997"/>
      <c r="AF203" s="998"/>
    </row>
    <row r="204" spans="1:32" x14ac:dyDescent="0.2">
      <c r="A204" s="11">
        <v>300</v>
      </c>
      <c r="B204" s="277"/>
      <c r="C204" s="278"/>
      <c r="D204" s="278"/>
      <c r="E204" s="278"/>
      <c r="F204" s="1455" t="s">
        <v>554</v>
      </c>
      <c r="G204" s="1456"/>
      <c r="H204" s="1456"/>
      <c r="I204" s="1456"/>
      <c r="J204" s="1456"/>
      <c r="K204" s="1456"/>
      <c r="L204" s="1457"/>
      <c r="M204" s="698">
        <v>0</v>
      </c>
      <c r="N204" s="699">
        <v>0</v>
      </c>
      <c r="O204" s="700">
        <v>0</v>
      </c>
      <c r="P204" s="700">
        <v>0</v>
      </c>
      <c r="Q204" s="705">
        <v>0</v>
      </c>
      <c r="R204" s="700">
        <v>0</v>
      </c>
      <c r="S204" s="701">
        <v>0</v>
      </c>
      <c r="T204" s="700">
        <v>0</v>
      </c>
      <c r="U204" s="701">
        <v>0</v>
      </c>
      <c r="V204" s="700">
        <v>0</v>
      </c>
      <c r="W204" s="701">
        <v>0</v>
      </c>
      <c r="X204" s="700">
        <v>0</v>
      </c>
      <c r="Y204" s="701">
        <v>0</v>
      </c>
      <c r="Z204" s="700">
        <v>0</v>
      </c>
      <c r="AA204" s="701">
        <v>0</v>
      </c>
      <c r="AB204" s="706">
        <v>0</v>
      </c>
      <c r="AC204" s="698">
        <v>0</v>
      </c>
      <c r="AD204" s="996"/>
      <c r="AE204" s="997"/>
      <c r="AF204" s="998"/>
    </row>
    <row r="205" spans="1:32" x14ac:dyDescent="0.2">
      <c r="A205" s="11">
        <v>301</v>
      </c>
      <c r="B205" s="277"/>
      <c r="C205" s="278"/>
      <c r="D205" s="278"/>
      <c r="E205" s="278"/>
      <c r="F205" s="1458" t="s">
        <v>555</v>
      </c>
      <c r="G205" s="1459"/>
      <c r="H205" s="1459"/>
      <c r="I205" s="1459"/>
      <c r="J205" s="1459"/>
      <c r="K205" s="1459"/>
      <c r="L205" s="1460"/>
      <c r="M205" s="698">
        <v>0</v>
      </c>
      <c r="N205" s="699">
        <v>0</v>
      </c>
      <c r="O205" s="700">
        <v>0</v>
      </c>
      <c r="P205" s="700">
        <v>0</v>
      </c>
      <c r="Q205" s="705">
        <v>0</v>
      </c>
      <c r="R205" s="700">
        <v>0</v>
      </c>
      <c r="S205" s="701">
        <v>0</v>
      </c>
      <c r="T205" s="700">
        <v>0</v>
      </c>
      <c r="U205" s="701">
        <v>0</v>
      </c>
      <c r="V205" s="700">
        <v>0</v>
      </c>
      <c r="W205" s="701">
        <v>0</v>
      </c>
      <c r="X205" s="700">
        <v>0</v>
      </c>
      <c r="Y205" s="701">
        <v>0</v>
      </c>
      <c r="Z205" s="700">
        <v>0</v>
      </c>
      <c r="AA205" s="701">
        <v>0</v>
      </c>
      <c r="AB205" s="706">
        <v>0</v>
      </c>
      <c r="AC205" s="698">
        <v>0</v>
      </c>
      <c r="AD205" s="996"/>
      <c r="AE205" s="997"/>
      <c r="AF205" s="998"/>
    </row>
    <row r="206" spans="1:32" x14ac:dyDescent="0.2">
      <c r="A206" s="11">
        <v>302</v>
      </c>
      <c r="B206" s="277"/>
      <c r="C206" s="278"/>
      <c r="D206" s="1485" t="s">
        <v>24</v>
      </c>
      <c r="E206" s="1486"/>
      <c r="F206" s="1486"/>
      <c r="G206" s="1486"/>
      <c r="H206" s="1486"/>
      <c r="I206" s="1486"/>
      <c r="J206" s="1486"/>
      <c r="K206" s="1486"/>
      <c r="L206" s="1487"/>
      <c r="M206" s="407">
        <f>SUM(M207:M209)</f>
        <v>0</v>
      </c>
      <c r="N206" s="410">
        <f t="shared" ref="N206:AC206" si="51">SUBTOTAL(9,N207:N209)</f>
        <v>0</v>
      </c>
      <c r="O206" s="414">
        <f t="shared" si="51"/>
        <v>0</v>
      </c>
      <c r="P206" s="413">
        <f t="shared" si="51"/>
        <v>0</v>
      </c>
      <c r="Q206" s="415">
        <f t="shared" si="51"/>
        <v>0</v>
      </c>
      <c r="R206" s="414">
        <f t="shared" si="51"/>
        <v>0</v>
      </c>
      <c r="S206" s="414">
        <f t="shared" si="51"/>
        <v>0</v>
      </c>
      <c r="T206" s="414">
        <f t="shared" si="51"/>
        <v>0</v>
      </c>
      <c r="U206" s="414">
        <f t="shared" si="51"/>
        <v>0</v>
      </c>
      <c r="V206" s="414">
        <f t="shared" si="51"/>
        <v>0</v>
      </c>
      <c r="W206" s="414">
        <f t="shared" si="51"/>
        <v>0</v>
      </c>
      <c r="X206" s="414">
        <f t="shared" si="51"/>
        <v>0</v>
      </c>
      <c r="Y206" s="414">
        <f t="shared" si="51"/>
        <v>0</v>
      </c>
      <c r="Z206" s="414">
        <f t="shared" si="51"/>
        <v>0</v>
      </c>
      <c r="AA206" s="414">
        <f t="shared" si="51"/>
        <v>0</v>
      </c>
      <c r="AB206" s="424">
        <f t="shared" si="51"/>
        <v>0</v>
      </c>
      <c r="AC206" s="407">
        <f t="shared" si="51"/>
        <v>0</v>
      </c>
      <c r="AD206" s="996"/>
      <c r="AE206" s="997"/>
      <c r="AF206" s="998"/>
    </row>
    <row r="207" spans="1:32" x14ac:dyDescent="0.2">
      <c r="A207" s="11">
        <v>303</v>
      </c>
      <c r="B207" s="277"/>
      <c r="C207" s="278"/>
      <c r="D207" s="278"/>
      <c r="E207" s="278"/>
      <c r="F207" s="1455" t="s">
        <v>156</v>
      </c>
      <c r="G207" s="1456"/>
      <c r="H207" s="1456"/>
      <c r="I207" s="1456"/>
      <c r="J207" s="1456"/>
      <c r="K207" s="1456"/>
      <c r="L207" s="1457"/>
      <c r="M207" s="698">
        <v>0</v>
      </c>
      <c r="N207" s="699">
        <v>0</v>
      </c>
      <c r="O207" s="700">
        <v>0</v>
      </c>
      <c r="P207" s="700">
        <v>0</v>
      </c>
      <c r="Q207" s="705">
        <v>0</v>
      </c>
      <c r="R207" s="700">
        <v>0</v>
      </c>
      <c r="S207" s="701">
        <v>0</v>
      </c>
      <c r="T207" s="700">
        <v>0</v>
      </c>
      <c r="U207" s="701">
        <v>0</v>
      </c>
      <c r="V207" s="700">
        <v>0</v>
      </c>
      <c r="W207" s="701">
        <v>0</v>
      </c>
      <c r="X207" s="700">
        <v>0</v>
      </c>
      <c r="Y207" s="701">
        <v>0</v>
      </c>
      <c r="Z207" s="700">
        <v>0</v>
      </c>
      <c r="AA207" s="701">
        <v>0</v>
      </c>
      <c r="AB207" s="706">
        <v>0</v>
      </c>
      <c r="AC207" s="698">
        <v>0</v>
      </c>
      <c r="AD207" s="996"/>
      <c r="AE207" s="997"/>
      <c r="AF207" s="998"/>
    </row>
    <row r="208" spans="1:32" x14ac:dyDescent="0.2">
      <c r="A208" s="11">
        <v>304</v>
      </c>
      <c r="B208" s="277"/>
      <c r="C208" s="278"/>
      <c r="D208" s="278"/>
      <c r="E208" s="278"/>
      <c r="F208" s="1449" t="s">
        <v>157</v>
      </c>
      <c r="G208" s="1450"/>
      <c r="H208" s="1450"/>
      <c r="I208" s="1450"/>
      <c r="J208" s="1450"/>
      <c r="K208" s="1450"/>
      <c r="L208" s="1451"/>
      <c r="M208" s="698">
        <v>0</v>
      </c>
      <c r="N208" s="699">
        <v>0</v>
      </c>
      <c r="O208" s="700">
        <v>0</v>
      </c>
      <c r="P208" s="700">
        <v>0</v>
      </c>
      <c r="Q208" s="705">
        <v>0</v>
      </c>
      <c r="R208" s="700">
        <v>0</v>
      </c>
      <c r="S208" s="701">
        <v>0</v>
      </c>
      <c r="T208" s="700">
        <v>0</v>
      </c>
      <c r="U208" s="701">
        <v>0</v>
      </c>
      <c r="V208" s="700">
        <v>0</v>
      </c>
      <c r="W208" s="701">
        <v>0</v>
      </c>
      <c r="X208" s="700">
        <v>0</v>
      </c>
      <c r="Y208" s="701">
        <v>0</v>
      </c>
      <c r="Z208" s="700">
        <v>0</v>
      </c>
      <c r="AA208" s="701">
        <v>0</v>
      </c>
      <c r="AB208" s="706">
        <v>0</v>
      </c>
      <c r="AC208" s="698">
        <v>0</v>
      </c>
      <c r="AD208" s="996"/>
      <c r="AE208" s="997"/>
      <c r="AF208" s="998"/>
    </row>
    <row r="209" spans="1:34" x14ac:dyDescent="0.2">
      <c r="A209" s="11">
        <v>305</v>
      </c>
      <c r="B209" s="277"/>
      <c r="C209" s="278"/>
      <c r="D209" s="278"/>
      <c r="E209" s="278"/>
      <c r="F209" s="1458" t="s">
        <v>25</v>
      </c>
      <c r="G209" s="1459"/>
      <c r="H209" s="1459"/>
      <c r="I209" s="1459"/>
      <c r="J209" s="1459"/>
      <c r="K209" s="1459"/>
      <c r="L209" s="1460"/>
      <c r="M209" s="698">
        <v>0</v>
      </c>
      <c r="N209" s="699">
        <v>0</v>
      </c>
      <c r="O209" s="700">
        <v>0</v>
      </c>
      <c r="P209" s="700">
        <v>0</v>
      </c>
      <c r="Q209" s="705">
        <v>0</v>
      </c>
      <c r="R209" s="700">
        <v>0</v>
      </c>
      <c r="S209" s="701">
        <v>0</v>
      </c>
      <c r="T209" s="700">
        <v>0</v>
      </c>
      <c r="U209" s="701">
        <v>0</v>
      </c>
      <c r="V209" s="700">
        <v>0</v>
      </c>
      <c r="W209" s="701">
        <v>0</v>
      </c>
      <c r="X209" s="700">
        <v>0</v>
      </c>
      <c r="Y209" s="701">
        <v>0</v>
      </c>
      <c r="Z209" s="700">
        <v>0</v>
      </c>
      <c r="AA209" s="701">
        <v>0</v>
      </c>
      <c r="AB209" s="706">
        <v>0</v>
      </c>
      <c r="AC209" s="698">
        <v>0</v>
      </c>
      <c r="AD209" s="996"/>
      <c r="AE209" s="997"/>
      <c r="AF209" s="998"/>
    </row>
    <row r="210" spans="1:34" x14ac:dyDescent="0.2">
      <c r="A210" s="11">
        <v>306</v>
      </c>
      <c r="B210" s="277"/>
      <c r="C210" s="278"/>
      <c r="D210" s="1485" t="s">
        <v>467</v>
      </c>
      <c r="E210" s="1486"/>
      <c r="F210" s="1486"/>
      <c r="G210" s="1486"/>
      <c r="H210" s="1486"/>
      <c r="I210" s="1486"/>
      <c r="J210" s="1486"/>
      <c r="K210" s="1486"/>
      <c r="L210" s="1487"/>
      <c r="M210" s="407">
        <f>SUM(M211:M212)</f>
        <v>0</v>
      </c>
      <c r="N210" s="410">
        <f t="shared" ref="N210:AC210" si="52">SUBTOTAL(9,N211:N212)</f>
        <v>0</v>
      </c>
      <c r="O210" s="414">
        <f t="shared" si="52"/>
        <v>0</v>
      </c>
      <c r="P210" s="413">
        <f t="shared" si="52"/>
        <v>0</v>
      </c>
      <c r="Q210" s="415">
        <f t="shared" si="52"/>
        <v>0</v>
      </c>
      <c r="R210" s="414">
        <f t="shared" si="52"/>
        <v>0</v>
      </c>
      <c r="S210" s="414">
        <f t="shared" si="52"/>
        <v>0</v>
      </c>
      <c r="T210" s="414">
        <f t="shared" si="52"/>
        <v>0</v>
      </c>
      <c r="U210" s="414">
        <f t="shared" si="52"/>
        <v>0</v>
      </c>
      <c r="V210" s="414">
        <f t="shared" si="52"/>
        <v>0</v>
      </c>
      <c r="W210" s="414">
        <f t="shared" si="52"/>
        <v>0</v>
      </c>
      <c r="X210" s="414">
        <f t="shared" si="52"/>
        <v>0</v>
      </c>
      <c r="Y210" s="414">
        <f t="shared" si="52"/>
        <v>0</v>
      </c>
      <c r="Z210" s="414">
        <f t="shared" si="52"/>
        <v>0</v>
      </c>
      <c r="AA210" s="414">
        <f t="shared" si="52"/>
        <v>0</v>
      </c>
      <c r="AB210" s="424">
        <f t="shared" si="52"/>
        <v>0</v>
      </c>
      <c r="AC210" s="407">
        <f t="shared" si="52"/>
        <v>0</v>
      </c>
      <c r="AD210" s="996"/>
      <c r="AE210" s="997"/>
      <c r="AF210" s="998"/>
    </row>
    <row r="211" spans="1:34" x14ac:dyDescent="0.2">
      <c r="A211" s="11">
        <v>307</v>
      </c>
      <c r="B211" s="277"/>
      <c r="C211" s="292"/>
      <c r="D211" s="292"/>
      <c r="E211" s="292"/>
      <c r="F211" s="1455" t="s">
        <v>466</v>
      </c>
      <c r="G211" s="1456"/>
      <c r="H211" s="1456"/>
      <c r="I211" s="1456"/>
      <c r="J211" s="1456"/>
      <c r="K211" s="1456"/>
      <c r="L211" s="1457"/>
      <c r="M211" s="698">
        <v>0</v>
      </c>
      <c r="N211" s="699">
        <v>0</v>
      </c>
      <c r="O211" s="700">
        <v>0</v>
      </c>
      <c r="P211" s="700">
        <v>0</v>
      </c>
      <c r="Q211" s="705">
        <v>0</v>
      </c>
      <c r="R211" s="700">
        <v>0</v>
      </c>
      <c r="S211" s="701">
        <v>0</v>
      </c>
      <c r="T211" s="700">
        <v>0</v>
      </c>
      <c r="U211" s="701">
        <v>0</v>
      </c>
      <c r="V211" s="700">
        <v>0</v>
      </c>
      <c r="W211" s="701">
        <v>0</v>
      </c>
      <c r="X211" s="700">
        <v>0</v>
      </c>
      <c r="Y211" s="701">
        <v>0</v>
      </c>
      <c r="Z211" s="700">
        <v>0</v>
      </c>
      <c r="AA211" s="701">
        <v>0</v>
      </c>
      <c r="AB211" s="706">
        <v>0</v>
      </c>
      <c r="AC211" s="698">
        <v>0</v>
      </c>
      <c r="AD211" s="996"/>
      <c r="AE211" s="997"/>
      <c r="AF211" s="998"/>
    </row>
    <row r="212" spans="1:34" x14ac:dyDescent="0.2">
      <c r="A212" s="11">
        <v>308</v>
      </c>
      <c r="B212" s="277"/>
      <c r="C212" s="292"/>
      <c r="D212" s="292"/>
      <c r="E212" s="292"/>
      <c r="F212" s="1449" t="s">
        <v>576</v>
      </c>
      <c r="G212" s="1450"/>
      <c r="H212" s="1450"/>
      <c r="I212" s="1450"/>
      <c r="J212" s="1450"/>
      <c r="K212" s="1450"/>
      <c r="L212" s="1451"/>
      <c r="M212" s="698">
        <v>0</v>
      </c>
      <c r="N212" s="699">
        <v>0</v>
      </c>
      <c r="O212" s="700">
        <v>0</v>
      </c>
      <c r="P212" s="700">
        <v>0</v>
      </c>
      <c r="Q212" s="705">
        <v>0</v>
      </c>
      <c r="R212" s="700">
        <v>0</v>
      </c>
      <c r="S212" s="701">
        <v>0</v>
      </c>
      <c r="T212" s="700">
        <v>0</v>
      </c>
      <c r="U212" s="701">
        <v>0</v>
      </c>
      <c r="V212" s="700">
        <v>0</v>
      </c>
      <c r="W212" s="701">
        <v>0</v>
      </c>
      <c r="X212" s="700">
        <v>0</v>
      </c>
      <c r="Y212" s="701">
        <v>0</v>
      </c>
      <c r="Z212" s="700">
        <v>0</v>
      </c>
      <c r="AA212" s="701">
        <v>0</v>
      </c>
      <c r="AB212" s="706">
        <v>0</v>
      </c>
      <c r="AC212" s="698">
        <v>0</v>
      </c>
      <c r="AD212" s="996"/>
      <c r="AE212" s="997"/>
      <c r="AF212" s="998"/>
    </row>
    <row r="213" spans="1:34" x14ac:dyDescent="0.2">
      <c r="A213" s="11">
        <v>231</v>
      </c>
      <c r="B213" s="277"/>
      <c r="C213" s="1546" t="s">
        <v>70</v>
      </c>
      <c r="D213" s="1531"/>
      <c r="E213" s="1531"/>
      <c r="F213" s="1531"/>
      <c r="G213" s="1531"/>
      <c r="H213" s="1531"/>
      <c r="I213" s="1531"/>
      <c r="J213" s="1531"/>
      <c r="K213" s="1531"/>
      <c r="L213" s="1531"/>
      <c r="M213" s="1531"/>
      <c r="N213" s="1531"/>
      <c r="O213" s="1531"/>
      <c r="P213" s="1531"/>
      <c r="Q213" s="1531"/>
      <c r="R213" s="1531"/>
      <c r="S213" s="1531"/>
      <c r="T213" s="1531"/>
      <c r="U213" s="1531"/>
      <c r="V213" s="1531"/>
      <c r="W213" s="1531"/>
      <c r="X213" s="1531"/>
      <c r="Y213" s="1531"/>
      <c r="Z213" s="1531"/>
      <c r="AA213" s="1531"/>
      <c r="AB213" s="1531"/>
      <c r="AC213" s="1546"/>
      <c r="AD213" s="1531"/>
      <c r="AE213" s="1531"/>
      <c r="AF213" s="1531"/>
    </row>
    <row r="214" spans="1:34" x14ac:dyDescent="0.2">
      <c r="A214" s="11">
        <v>310</v>
      </c>
      <c r="B214" s="277"/>
      <c r="C214" s="278"/>
      <c r="D214" s="1485" t="s">
        <v>71</v>
      </c>
      <c r="E214" s="1486"/>
      <c r="F214" s="1486"/>
      <c r="G214" s="1486"/>
      <c r="H214" s="1486"/>
      <c r="I214" s="1486"/>
      <c r="J214" s="1486"/>
      <c r="K214" s="1486"/>
      <c r="L214" s="1487"/>
      <c r="M214" s="407">
        <f>SUM(M215:M216)</f>
        <v>0</v>
      </c>
      <c r="N214" s="410">
        <f t="shared" ref="N214:AC214" si="53">SUBTOTAL(9,N215:N216)</f>
        <v>0</v>
      </c>
      <c r="O214" s="414">
        <f t="shared" si="53"/>
        <v>0</v>
      </c>
      <c r="P214" s="413">
        <f t="shared" si="53"/>
        <v>0</v>
      </c>
      <c r="Q214" s="415">
        <f t="shared" si="53"/>
        <v>0</v>
      </c>
      <c r="R214" s="414">
        <f t="shared" si="53"/>
        <v>0</v>
      </c>
      <c r="S214" s="414">
        <f t="shared" si="53"/>
        <v>0</v>
      </c>
      <c r="T214" s="414">
        <f t="shared" si="53"/>
        <v>0</v>
      </c>
      <c r="U214" s="414">
        <f t="shared" si="53"/>
        <v>0</v>
      </c>
      <c r="V214" s="414">
        <f t="shared" si="53"/>
        <v>0</v>
      </c>
      <c r="W214" s="414">
        <f t="shared" si="53"/>
        <v>0</v>
      </c>
      <c r="X214" s="414">
        <f t="shared" si="53"/>
        <v>0</v>
      </c>
      <c r="Y214" s="414">
        <f t="shared" si="53"/>
        <v>0</v>
      </c>
      <c r="Z214" s="414">
        <f t="shared" si="53"/>
        <v>0</v>
      </c>
      <c r="AA214" s="414">
        <f t="shared" si="53"/>
        <v>0</v>
      </c>
      <c r="AB214" s="424">
        <f t="shared" si="53"/>
        <v>0</v>
      </c>
      <c r="AC214" s="407">
        <f t="shared" si="53"/>
        <v>0</v>
      </c>
      <c r="AD214" s="996"/>
      <c r="AE214" s="997"/>
      <c r="AF214" s="998"/>
    </row>
    <row r="215" spans="1:34" x14ac:dyDescent="0.2">
      <c r="A215" s="11">
        <v>311</v>
      </c>
      <c r="B215" s="277"/>
      <c r="C215" s="278"/>
      <c r="D215" s="278"/>
      <c r="E215" s="278"/>
      <c r="F215" s="1449" t="s">
        <v>72</v>
      </c>
      <c r="G215" s="1450"/>
      <c r="H215" s="1450"/>
      <c r="I215" s="1450"/>
      <c r="J215" s="1450"/>
      <c r="K215" s="1450"/>
      <c r="L215" s="1451"/>
      <c r="M215" s="698">
        <v>0</v>
      </c>
      <c r="N215" s="699">
        <v>0</v>
      </c>
      <c r="O215" s="700">
        <v>0</v>
      </c>
      <c r="P215" s="700">
        <v>0</v>
      </c>
      <c r="Q215" s="705">
        <v>0</v>
      </c>
      <c r="R215" s="700">
        <v>0</v>
      </c>
      <c r="S215" s="701">
        <v>0</v>
      </c>
      <c r="T215" s="700">
        <v>0</v>
      </c>
      <c r="U215" s="701">
        <v>0</v>
      </c>
      <c r="V215" s="700">
        <v>0</v>
      </c>
      <c r="W215" s="701">
        <v>0</v>
      </c>
      <c r="X215" s="700">
        <v>0</v>
      </c>
      <c r="Y215" s="701">
        <v>0</v>
      </c>
      <c r="Z215" s="700">
        <v>0</v>
      </c>
      <c r="AA215" s="701">
        <v>0</v>
      </c>
      <c r="AB215" s="706">
        <v>0</v>
      </c>
      <c r="AC215" s="698">
        <v>0</v>
      </c>
      <c r="AD215" s="996"/>
      <c r="AE215" s="997"/>
      <c r="AF215" s="998"/>
    </row>
    <row r="216" spans="1:34" x14ac:dyDescent="0.2">
      <c r="A216" s="11">
        <v>312</v>
      </c>
      <c r="B216" s="277"/>
      <c r="C216" s="278"/>
      <c r="D216" s="278"/>
      <c r="E216" s="278"/>
      <c r="F216" s="1449" t="s">
        <v>73</v>
      </c>
      <c r="G216" s="1450"/>
      <c r="H216" s="1450"/>
      <c r="I216" s="1450"/>
      <c r="J216" s="1450"/>
      <c r="K216" s="1450"/>
      <c r="L216" s="1451"/>
      <c r="M216" s="698">
        <v>0</v>
      </c>
      <c r="N216" s="699">
        <v>0</v>
      </c>
      <c r="O216" s="700">
        <v>0</v>
      </c>
      <c r="P216" s="700">
        <v>0</v>
      </c>
      <c r="Q216" s="705">
        <v>0</v>
      </c>
      <c r="R216" s="700">
        <v>0</v>
      </c>
      <c r="S216" s="701">
        <v>0</v>
      </c>
      <c r="T216" s="700">
        <v>0</v>
      </c>
      <c r="U216" s="701">
        <v>0</v>
      </c>
      <c r="V216" s="700">
        <v>0</v>
      </c>
      <c r="W216" s="701">
        <v>0</v>
      </c>
      <c r="X216" s="700">
        <v>0</v>
      </c>
      <c r="Y216" s="701">
        <v>0</v>
      </c>
      <c r="Z216" s="700">
        <v>0</v>
      </c>
      <c r="AA216" s="701">
        <v>0</v>
      </c>
      <c r="AB216" s="706">
        <v>0</v>
      </c>
      <c r="AC216" s="698">
        <v>0</v>
      </c>
      <c r="AD216" s="996"/>
      <c r="AE216" s="997"/>
      <c r="AF216" s="998"/>
    </row>
    <row r="217" spans="1:34" x14ac:dyDescent="0.2">
      <c r="A217" s="11">
        <v>313</v>
      </c>
      <c r="B217" s="277"/>
      <c r="C217" s="278"/>
      <c r="D217" s="1485" t="s">
        <v>734</v>
      </c>
      <c r="E217" s="1486"/>
      <c r="F217" s="1486"/>
      <c r="G217" s="1486"/>
      <c r="H217" s="1486"/>
      <c r="I217" s="1486"/>
      <c r="J217" s="1486"/>
      <c r="K217" s="1486"/>
      <c r="L217" s="1487"/>
      <c r="M217" s="407">
        <f>SUM(M218:M220)</f>
        <v>0</v>
      </c>
      <c r="N217" s="410">
        <f t="shared" ref="N217:AC217" si="54">SUBTOTAL(9,N218:N220)</f>
        <v>0</v>
      </c>
      <c r="O217" s="414">
        <f t="shared" si="54"/>
        <v>0</v>
      </c>
      <c r="P217" s="413">
        <f t="shared" si="54"/>
        <v>0</v>
      </c>
      <c r="Q217" s="415">
        <f t="shared" si="54"/>
        <v>0</v>
      </c>
      <c r="R217" s="414">
        <f t="shared" si="54"/>
        <v>0</v>
      </c>
      <c r="S217" s="414">
        <f t="shared" si="54"/>
        <v>0</v>
      </c>
      <c r="T217" s="414">
        <f t="shared" si="54"/>
        <v>0</v>
      </c>
      <c r="U217" s="414">
        <f t="shared" si="54"/>
        <v>0</v>
      </c>
      <c r="V217" s="414">
        <f t="shared" si="54"/>
        <v>0</v>
      </c>
      <c r="W217" s="414">
        <f t="shared" si="54"/>
        <v>0</v>
      </c>
      <c r="X217" s="414">
        <f t="shared" si="54"/>
        <v>0</v>
      </c>
      <c r="Y217" s="414">
        <f t="shared" si="54"/>
        <v>0</v>
      </c>
      <c r="Z217" s="414">
        <f t="shared" si="54"/>
        <v>0</v>
      </c>
      <c r="AA217" s="414">
        <f t="shared" si="54"/>
        <v>0</v>
      </c>
      <c r="AB217" s="424">
        <f t="shared" si="54"/>
        <v>0</v>
      </c>
      <c r="AC217" s="407">
        <f t="shared" si="54"/>
        <v>0</v>
      </c>
      <c r="AD217" s="996"/>
      <c r="AE217" s="997"/>
      <c r="AF217" s="998"/>
    </row>
    <row r="218" spans="1:34" x14ac:dyDescent="0.2">
      <c r="A218" s="11">
        <v>314</v>
      </c>
      <c r="B218" s="277"/>
      <c r="C218" s="278"/>
      <c r="D218" s="278"/>
      <c r="E218" s="278"/>
      <c r="F218" s="1449" t="s">
        <v>735</v>
      </c>
      <c r="G218" s="1450"/>
      <c r="H218" s="1450"/>
      <c r="I218" s="1450"/>
      <c r="J218" s="1450"/>
      <c r="K218" s="1450"/>
      <c r="L218" s="1450"/>
      <c r="M218" s="698">
        <v>0</v>
      </c>
      <c r="N218" s="699">
        <v>0</v>
      </c>
      <c r="O218" s="700">
        <v>0</v>
      </c>
      <c r="P218" s="700">
        <v>0</v>
      </c>
      <c r="Q218" s="705">
        <v>0</v>
      </c>
      <c r="R218" s="700">
        <v>0</v>
      </c>
      <c r="S218" s="701">
        <v>0</v>
      </c>
      <c r="T218" s="700">
        <v>0</v>
      </c>
      <c r="U218" s="701">
        <v>0</v>
      </c>
      <c r="V218" s="700">
        <v>0</v>
      </c>
      <c r="W218" s="701">
        <v>0</v>
      </c>
      <c r="X218" s="700">
        <v>0</v>
      </c>
      <c r="Y218" s="701">
        <v>0</v>
      </c>
      <c r="Z218" s="700">
        <v>0</v>
      </c>
      <c r="AA218" s="701">
        <v>0</v>
      </c>
      <c r="AB218" s="706">
        <v>0</v>
      </c>
      <c r="AC218" s="698">
        <v>0</v>
      </c>
      <c r="AD218" s="996"/>
      <c r="AE218" s="997"/>
      <c r="AF218" s="998"/>
    </row>
    <row r="219" spans="1:34" x14ac:dyDescent="0.2">
      <c r="A219" s="11">
        <v>315</v>
      </c>
      <c r="B219" s="277"/>
      <c r="C219" s="278"/>
      <c r="D219" s="278"/>
      <c r="E219" s="278"/>
      <c r="F219" s="1449" t="s">
        <v>736</v>
      </c>
      <c r="G219" s="1450"/>
      <c r="H219" s="1450"/>
      <c r="I219" s="1450"/>
      <c r="J219" s="1450"/>
      <c r="K219" s="1450"/>
      <c r="L219" s="1450"/>
      <c r="M219" s="698">
        <v>0</v>
      </c>
      <c r="N219" s="699">
        <v>0</v>
      </c>
      <c r="O219" s="700">
        <v>0</v>
      </c>
      <c r="P219" s="700">
        <v>0</v>
      </c>
      <c r="Q219" s="705">
        <v>0</v>
      </c>
      <c r="R219" s="700">
        <v>0</v>
      </c>
      <c r="S219" s="701">
        <v>0</v>
      </c>
      <c r="T219" s="700">
        <v>0</v>
      </c>
      <c r="U219" s="701">
        <v>0</v>
      </c>
      <c r="V219" s="700">
        <v>0</v>
      </c>
      <c r="W219" s="701">
        <v>0</v>
      </c>
      <c r="X219" s="700">
        <v>0</v>
      </c>
      <c r="Y219" s="701">
        <v>0</v>
      </c>
      <c r="Z219" s="700">
        <v>0</v>
      </c>
      <c r="AA219" s="701">
        <v>0</v>
      </c>
      <c r="AB219" s="706">
        <v>0</v>
      </c>
      <c r="AC219" s="698">
        <v>0</v>
      </c>
      <c r="AD219" s="996"/>
      <c r="AE219" s="997"/>
      <c r="AF219" s="998"/>
    </row>
    <row r="220" spans="1:34" x14ac:dyDescent="0.2">
      <c r="A220" s="11">
        <v>316</v>
      </c>
      <c r="B220" s="277"/>
      <c r="C220" s="278"/>
      <c r="D220" s="278"/>
      <c r="E220" s="278"/>
      <c r="F220" s="1449" t="s">
        <v>737</v>
      </c>
      <c r="G220" s="1450"/>
      <c r="H220" s="1450"/>
      <c r="I220" s="1450"/>
      <c r="J220" s="1450"/>
      <c r="K220" s="1450"/>
      <c r="L220" s="1450"/>
      <c r="M220" s="698">
        <v>0</v>
      </c>
      <c r="N220" s="1319"/>
      <c r="O220" s="1243"/>
      <c r="P220" s="1243"/>
      <c r="Q220" s="1243"/>
      <c r="R220" s="1243"/>
      <c r="S220" s="1243"/>
      <c r="T220" s="1243"/>
      <c r="U220" s="1243"/>
      <c r="V220" s="1243"/>
      <c r="W220" s="1243"/>
      <c r="X220" s="1243"/>
      <c r="Y220" s="1243"/>
      <c r="Z220" s="1243"/>
      <c r="AA220" s="1243"/>
      <c r="AB220" s="1243"/>
      <c r="AC220" s="1243"/>
      <c r="AD220" s="1017"/>
      <c r="AE220" s="997"/>
      <c r="AF220" s="998"/>
    </row>
    <row r="221" spans="1:34" x14ac:dyDescent="0.2">
      <c r="A221" s="11">
        <v>317</v>
      </c>
      <c r="B221" s="277"/>
      <c r="C221" s="278"/>
      <c r="D221" s="1485" t="s">
        <v>74</v>
      </c>
      <c r="E221" s="1486"/>
      <c r="F221" s="1486"/>
      <c r="G221" s="1486"/>
      <c r="H221" s="1486"/>
      <c r="I221" s="1486"/>
      <c r="J221" s="1486"/>
      <c r="K221" s="1486"/>
      <c r="L221" s="1487"/>
      <c r="M221" s="407">
        <f>SUM(M222:M224)</f>
        <v>0</v>
      </c>
      <c r="N221" s="1244"/>
      <c r="O221" s="1244"/>
      <c r="P221" s="1244"/>
      <c r="Q221" s="1244"/>
      <c r="R221" s="1244"/>
      <c r="S221" s="1244"/>
      <c r="T221" s="1244"/>
      <c r="U221" s="1244"/>
      <c r="V221" s="1244"/>
      <c r="W221" s="1244"/>
      <c r="X221" s="1244"/>
      <c r="Y221" s="1244"/>
      <c r="Z221" s="1244"/>
      <c r="AA221" s="1244"/>
      <c r="AB221" s="1244"/>
      <c r="AC221" s="1244"/>
      <c r="AD221" s="1017"/>
      <c r="AE221" s="997"/>
      <c r="AF221" s="998"/>
      <c r="AH221" s="249">
        <f>SUM(O217,O214,O210,O206,O200,O194,O191,O188,O183,O180,O173,O169,O166,O161,O157,O153,O147,O142,O137,O130,O119,O113,O108,O104,O101,O96,O91,O84,O81,O78,O75,O72,O69,O64,O61,O57,O54,O50,O47,O42,O38,O34,O28,O23,O18,O13,O10)</f>
        <v>0</v>
      </c>
    </row>
    <row r="222" spans="1:34" x14ac:dyDescent="0.2">
      <c r="A222" s="11">
        <v>318</v>
      </c>
      <c r="B222" s="277"/>
      <c r="C222" s="278"/>
      <c r="D222" s="278"/>
      <c r="E222" s="278"/>
      <c r="F222" s="1449" t="s">
        <v>75</v>
      </c>
      <c r="G222" s="1450"/>
      <c r="H222" s="1450"/>
      <c r="I222" s="1450"/>
      <c r="J222" s="1450"/>
      <c r="K222" s="1450"/>
      <c r="L222" s="1451"/>
      <c r="M222" s="698">
        <v>0</v>
      </c>
      <c r="N222" s="1244"/>
      <c r="O222" s="1244"/>
      <c r="P222" s="1244"/>
      <c r="Q222" s="1244"/>
      <c r="R222" s="1244"/>
      <c r="S222" s="1244"/>
      <c r="T222" s="1244"/>
      <c r="U222" s="1244"/>
      <c r="V222" s="1244"/>
      <c r="W222" s="1244"/>
      <c r="X222" s="1244"/>
      <c r="Y222" s="1244"/>
      <c r="Z222" s="1244"/>
      <c r="AA222" s="1244"/>
      <c r="AB222" s="1244"/>
      <c r="AC222" s="1244"/>
      <c r="AD222" s="1017"/>
      <c r="AE222" s="997"/>
      <c r="AF222" s="998"/>
    </row>
    <row r="223" spans="1:34" x14ac:dyDescent="0.2">
      <c r="A223" s="11">
        <v>319</v>
      </c>
      <c r="B223" s="277"/>
      <c r="C223" s="278"/>
      <c r="D223" s="278"/>
      <c r="E223" s="278"/>
      <c r="F223" s="1449" t="s">
        <v>76</v>
      </c>
      <c r="G223" s="1450"/>
      <c r="H223" s="1450"/>
      <c r="I223" s="1450"/>
      <c r="J223" s="1450"/>
      <c r="K223" s="1450"/>
      <c r="L223" s="1451"/>
      <c r="M223" s="698">
        <v>0</v>
      </c>
      <c r="N223" s="1244"/>
      <c r="O223" s="1244"/>
      <c r="P223" s="1244"/>
      <c r="Q223" s="1244"/>
      <c r="R223" s="1244"/>
      <c r="S223" s="1244"/>
      <c r="T223" s="1244"/>
      <c r="U223" s="1244"/>
      <c r="V223" s="1244"/>
      <c r="W223" s="1244"/>
      <c r="X223" s="1244"/>
      <c r="Y223" s="1244"/>
      <c r="Z223" s="1244"/>
      <c r="AA223" s="1244"/>
      <c r="AB223" s="1244"/>
      <c r="AC223" s="1244"/>
      <c r="AD223" s="1017"/>
      <c r="AE223" s="997"/>
      <c r="AF223" s="998"/>
    </row>
    <row r="224" spans="1:34" x14ac:dyDescent="0.2">
      <c r="A224" s="11">
        <v>320</v>
      </c>
      <c r="B224" s="277"/>
      <c r="C224" s="278"/>
      <c r="D224" s="278"/>
      <c r="E224" s="278"/>
      <c r="F224" s="1449" t="s">
        <v>77</v>
      </c>
      <c r="G224" s="1450"/>
      <c r="H224" s="1450"/>
      <c r="I224" s="1450"/>
      <c r="J224" s="1450"/>
      <c r="K224" s="1450"/>
      <c r="L224" s="1451"/>
      <c r="M224" s="698">
        <v>0</v>
      </c>
      <c r="N224" s="1244"/>
      <c r="O224" s="1244"/>
      <c r="P224" s="1244"/>
      <c r="Q224" s="1244"/>
      <c r="R224" s="1244"/>
      <c r="S224" s="1244"/>
      <c r="T224" s="1244"/>
      <c r="U224" s="1244"/>
      <c r="V224" s="1244"/>
      <c r="W224" s="1244"/>
      <c r="X224" s="1244"/>
      <c r="Y224" s="1244"/>
      <c r="Z224" s="1244"/>
      <c r="AA224" s="1244"/>
      <c r="AB224" s="1244"/>
      <c r="AC224" s="1244"/>
      <c r="AD224" s="1017"/>
      <c r="AE224" s="997"/>
      <c r="AF224" s="998"/>
    </row>
    <row r="225" spans="1:32" x14ac:dyDescent="0.2">
      <c r="A225" s="11">
        <v>321</v>
      </c>
      <c r="B225" s="277"/>
      <c r="C225" s="278"/>
      <c r="D225" s="1485" t="s">
        <v>70</v>
      </c>
      <c r="E225" s="1486"/>
      <c r="F225" s="1486"/>
      <c r="G225" s="1486"/>
      <c r="H225" s="1486"/>
      <c r="I225" s="1486"/>
      <c r="J225" s="1486"/>
      <c r="K225" s="1486"/>
      <c r="L225" s="1487"/>
      <c r="M225" s="407">
        <f>M226</f>
        <v>0</v>
      </c>
      <c r="N225" s="1244"/>
      <c r="O225" s="1244"/>
      <c r="P225" s="1244"/>
      <c r="Q225" s="1244"/>
      <c r="R225" s="1244"/>
      <c r="S225" s="1244"/>
      <c r="T225" s="1244"/>
      <c r="U225" s="1244"/>
      <c r="V225" s="1244"/>
      <c r="W225" s="1244"/>
      <c r="X225" s="1244"/>
      <c r="Y225" s="1244"/>
      <c r="Z225" s="1244"/>
      <c r="AA225" s="1244"/>
      <c r="AB225" s="1244"/>
      <c r="AC225" s="1244"/>
      <c r="AD225" s="1017"/>
      <c r="AE225" s="997"/>
      <c r="AF225" s="998"/>
    </row>
    <row r="226" spans="1:32" x14ac:dyDescent="0.2">
      <c r="A226" s="11">
        <v>322</v>
      </c>
      <c r="B226" s="526"/>
      <c r="C226" s="527"/>
      <c r="D226" s="527"/>
      <c r="E226" s="528"/>
      <c r="F226" s="1449" t="s">
        <v>70</v>
      </c>
      <c r="G226" s="1450"/>
      <c r="H226" s="1450"/>
      <c r="I226" s="1450"/>
      <c r="J226" s="1450"/>
      <c r="K226" s="1450"/>
      <c r="L226" s="1451"/>
      <c r="M226" s="698">
        <v>0</v>
      </c>
      <c r="N226" s="961"/>
      <c r="O226" s="961"/>
      <c r="P226" s="961"/>
      <c r="Q226" s="961"/>
      <c r="R226" s="961"/>
      <c r="S226" s="961"/>
      <c r="T226" s="961"/>
      <c r="U226" s="961"/>
      <c r="V226" s="961"/>
      <c r="W226" s="961"/>
      <c r="X226" s="961"/>
      <c r="Y226" s="961"/>
      <c r="Z226" s="961"/>
      <c r="AA226" s="961"/>
      <c r="AB226" s="961"/>
      <c r="AC226" s="961"/>
      <c r="AD226" s="1017"/>
      <c r="AE226" s="997"/>
      <c r="AF226" s="998"/>
    </row>
    <row r="227" spans="1:32" ht="7.5" customHeight="1" x14ac:dyDescent="0.2">
      <c r="A227" s="11"/>
      <c r="B227" s="1553"/>
      <c r="C227" s="1554"/>
      <c r="D227" s="1554"/>
      <c r="E227" s="1554"/>
      <c r="F227" s="1554"/>
      <c r="G227" s="1554"/>
      <c r="H227" s="1554"/>
      <c r="I227" s="1554"/>
      <c r="J227" s="1554"/>
      <c r="K227" s="1554"/>
      <c r="L227" s="1554"/>
      <c r="M227" s="1554"/>
      <c r="N227" s="1554"/>
      <c r="O227" s="1554"/>
      <c r="P227" s="1554"/>
      <c r="Q227" s="1554"/>
      <c r="R227" s="1554"/>
      <c r="S227" s="1554"/>
      <c r="T227" s="1554"/>
      <c r="U227" s="1554"/>
      <c r="V227" s="1554"/>
      <c r="W227" s="1554"/>
      <c r="X227" s="1554"/>
      <c r="Y227" s="1554"/>
      <c r="Z227" s="1554"/>
      <c r="AA227" s="1554"/>
      <c r="AB227" s="1554"/>
      <c r="AC227" s="1554"/>
      <c r="AD227" s="1554"/>
      <c r="AE227" s="1554"/>
      <c r="AF227" s="1555"/>
    </row>
    <row r="228" spans="1:32" ht="22.5" customHeight="1" x14ac:dyDescent="0.2">
      <c r="A228" s="11">
        <v>323</v>
      </c>
      <c r="B228" s="1538" t="s">
        <v>78</v>
      </c>
      <c r="C228" s="1539"/>
      <c r="D228" s="1539"/>
      <c r="E228" s="1539"/>
      <c r="F228" s="1539"/>
      <c r="G228" s="1539"/>
      <c r="H228" s="1539"/>
      <c r="I228" s="1539"/>
      <c r="J228" s="1539"/>
      <c r="K228" s="1539"/>
      <c r="L228" s="1539"/>
      <c r="M228" s="407">
        <f>SUM(M225,M221,M217,M214,M210,M206,M203,M200,M197,M194,M191,M188,M183,M180,M176,M173,M169,M166,M161,M157,M153,M147,M142,M137,M130,M127,M123,M119,M116,M113,M108,M104,M101,M96,M91,M87,M84,M81,M78,M75,M72,M69,M64,M61,M57,M54,M50,M47,M42,M38,M34,M28,M23,M18,M13,M10,M9)</f>
        <v>0</v>
      </c>
      <c r="N228" s="410">
        <f t="shared" ref="N228:AC228" si="55">SUBTOTAL(9,N9:N226)</f>
        <v>0</v>
      </c>
      <c r="O228" s="414">
        <f t="shared" si="55"/>
        <v>0</v>
      </c>
      <c r="P228" s="413">
        <f t="shared" si="55"/>
        <v>0</v>
      </c>
      <c r="Q228" s="415">
        <f t="shared" si="55"/>
        <v>0</v>
      </c>
      <c r="R228" s="410">
        <f t="shared" si="55"/>
        <v>0</v>
      </c>
      <c r="S228" s="413">
        <f t="shared" si="55"/>
        <v>0</v>
      </c>
      <c r="T228" s="413">
        <f t="shared" si="55"/>
        <v>0</v>
      </c>
      <c r="U228" s="413">
        <f t="shared" si="55"/>
        <v>0</v>
      </c>
      <c r="V228" s="413">
        <f t="shared" si="55"/>
        <v>0</v>
      </c>
      <c r="W228" s="413">
        <f t="shared" si="55"/>
        <v>0</v>
      </c>
      <c r="X228" s="413">
        <f t="shared" si="55"/>
        <v>0</v>
      </c>
      <c r="Y228" s="413">
        <f t="shared" si="55"/>
        <v>0</v>
      </c>
      <c r="Z228" s="413">
        <f t="shared" si="55"/>
        <v>0</v>
      </c>
      <c r="AA228" s="413">
        <f t="shared" si="55"/>
        <v>0</v>
      </c>
      <c r="AB228" s="415">
        <f t="shared" si="55"/>
        <v>0</v>
      </c>
      <c r="AC228" s="415">
        <f t="shared" si="55"/>
        <v>0</v>
      </c>
      <c r="AD228" s="996"/>
      <c r="AE228" s="997"/>
      <c r="AF228" s="998"/>
    </row>
    <row r="229" spans="1:32" ht="7.5" customHeight="1" x14ac:dyDescent="0.2">
      <c r="A229" s="11">
        <v>324</v>
      </c>
      <c r="B229" s="1677"/>
      <c r="C229" s="1678"/>
      <c r="D229" s="1678"/>
      <c r="E229" s="1678"/>
      <c r="F229" s="1678"/>
      <c r="G229" s="1678"/>
      <c r="H229" s="1678"/>
      <c r="I229" s="1678"/>
      <c r="J229" s="1678"/>
      <c r="K229" s="1678"/>
      <c r="L229" s="1678"/>
      <c r="M229" s="1678"/>
      <c r="N229" s="1678"/>
      <c r="O229" s="1678"/>
      <c r="P229" s="1678"/>
      <c r="Q229" s="1678"/>
      <c r="R229" s="1678"/>
      <c r="S229" s="1678"/>
      <c r="T229" s="1678"/>
      <c r="U229" s="1678"/>
      <c r="V229" s="1678"/>
      <c r="W229" s="1678"/>
      <c r="X229" s="1678"/>
      <c r="Y229" s="1678"/>
      <c r="Z229" s="1678"/>
      <c r="AA229" s="1678"/>
      <c r="AB229" s="1678"/>
      <c r="AC229" s="1678"/>
      <c r="AD229" s="1675"/>
      <c r="AE229" s="1675"/>
      <c r="AF229" s="1676"/>
    </row>
    <row r="230" spans="1:32" ht="22.5" customHeight="1" outlineLevel="1" x14ac:dyDescent="0.2">
      <c r="A230" s="11">
        <v>325</v>
      </c>
      <c r="B230" s="1513" t="s">
        <v>79</v>
      </c>
      <c r="C230" s="1514"/>
      <c r="D230" s="1514"/>
      <c r="E230" s="1514"/>
      <c r="F230" s="1514"/>
      <c r="G230" s="1514"/>
      <c r="H230" s="1514"/>
      <c r="I230" s="1514"/>
      <c r="J230" s="1514"/>
      <c r="K230" s="1514"/>
      <c r="L230" s="1514"/>
      <c r="M230" s="1514"/>
      <c r="N230" s="1514"/>
      <c r="O230" s="1514"/>
      <c r="P230" s="1514"/>
      <c r="Q230" s="1514"/>
      <c r="R230" s="1514"/>
      <c r="S230" s="1514"/>
      <c r="T230" s="1514"/>
      <c r="U230" s="1514"/>
      <c r="V230" s="1514"/>
      <c r="W230" s="1514"/>
      <c r="X230" s="1514"/>
      <c r="Y230" s="1514"/>
      <c r="Z230" s="1514"/>
      <c r="AA230" s="1514"/>
      <c r="AB230" s="1514"/>
      <c r="AC230" s="1514"/>
      <c r="AD230" s="1514"/>
      <c r="AE230" s="1514"/>
      <c r="AF230" s="1515"/>
    </row>
    <row r="231" spans="1:32" ht="15" customHeight="1" x14ac:dyDescent="0.2">
      <c r="A231" s="11">
        <v>326</v>
      </c>
      <c r="B231" s="5"/>
      <c r="C231" s="1604" t="s">
        <v>80</v>
      </c>
      <c r="D231" s="1605"/>
      <c r="E231" s="1605"/>
      <c r="F231" s="1605"/>
      <c r="G231" s="1605"/>
      <c r="H231" s="1605"/>
      <c r="I231" s="1605"/>
      <c r="J231" s="1605"/>
      <c r="K231" s="1605"/>
      <c r="L231" s="1605"/>
      <c r="M231" s="1605"/>
      <c r="N231" s="1605"/>
      <c r="O231" s="1605"/>
      <c r="P231" s="1605"/>
      <c r="Q231" s="1605"/>
      <c r="R231" s="1605"/>
      <c r="S231" s="1605"/>
      <c r="T231" s="1605"/>
      <c r="U231" s="1605"/>
      <c r="V231" s="1605"/>
      <c r="W231" s="1605"/>
      <c r="X231" s="1605"/>
      <c r="Y231" s="1605"/>
      <c r="Z231" s="1605"/>
      <c r="AA231" s="1605"/>
      <c r="AB231" s="1605"/>
      <c r="AC231" s="1605"/>
      <c r="AD231" s="1605"/>
      <c r="AE231" s="1605"/>
      <c r="AF231" s="1605"/>
    </row>
    <row r="232" spans="1:32" ht="27" customHeight="1" x14ac:dyDescent="0.2">
      <c r="A232" s="11">
        <v>327</v>
      </c>
      <c r="B232" s="277"/>
      <c r="C232" s="280"/>
      <c r="D232" s="1535" t="s">
        <v>584</v>
      </c>
      <c r="E232" s="1486"/>
      <c r="F232" s="1486"/>
      <c r="G232" s="1486"/>
      <c r="H232" s="1486"/>
      <c r="I232" s="1486"/>
      <c r="J232" s="1486"/>
      <c r="K232" s="1486"/>
      <c r="L232" s="1487"/>
      <c r="M232" s="407">
        <f>SUM(M233:M237)</f>
        <v>0</v>
      </c>
      <c r="N232" s="1188"/>
      <c r="O232" s="1243"/>
      <c r="P232" s="1243"/>
      <c r="Q232" s="1243"/>
      <c r="R232" s="1243"/>
      <c r="S232" s="1243"/>
      <c r="T232" s="1243"/>
      <c r="U232" s="1243"/>
      <c r="V232" s="1243"/>
      <c r="W232" s="1243"/>
      <c r="X232" s="1243"/>
      <c r="Y232" s="1243"/>
      <c r="Z232" s="1243"/>
      <c r="AA232" s="1243"/>
      <c r="AB232" s="1243"/>
      <c r="AC232" s="1405"/>
      <c r="AD232" s="996"/>
      <c r="AE232" s="997"/>
      <c r="AF232" s="998"/>
    </row>
    <row r="233" spans="1:32" ht="15" customHeight="1" x14ac:dyDescent="0.2">
      <c r="A233" s="11">
        <v>328</v>
      </c>
      <c r="B233" s="277"/>
      <c r="C233" s="289"/>
      <c r="D233" s="289"/>
      <c r="E233" s="290"/>
      <c r="F233" s="1449" t="s">
        <v>471</v>
      </c>
      <c r="G233" s="1450"/>
      <c r="H233" s="1450"/>
      <c r="I233" s="1450"/>
      <c r="J233" s="1450"/>
      <c r="K233" s="1450"/>
      <c r="L233" s="1451"/>
      <c r="M233" s="698">
        <v>0</v>
      </c>
      <c r="N233" s="1244"/>
      <c r="O233" s="1244"/>
      <c r="P233" s="1244"/>
      <c r="Q233" s="1244"/>
      <c r="R233" s="1244"/>
      <c r="S233" s="1244"/>
      <c r="T233" s="1244"/>
      <c r="U233" s="1244"/>
      <c r="V233" s="1244"/>
      <c r="W233" s="1244"/>
      <c r="X233" s="1244"/>
      <c r="Y233" s="1244"/>
      <c r="Z233" s="1244"/>
      <c r="AA233" s="1244"/>
      <c r="AB233" s="1244"/>
      <c r="AC233" s="1406"/>
      <c r="AD233" s="996"/>
      <c r="AE233" s="997"/>
      <c r="AF233" s="998"/>
    </row>
    <row r="234" spans="1:32" ht="15" customHeight="1" x14ac:dyDescent="0.2">
      <c r="A234" s="11">
        <v>329</v>
      </c>
      <c r="B234" s="277"/>
      <c r="C234" s="289"/>
      <c r="D234" s="289"/>
      <c r="E234" s="290"/>
      <c r="F234" s="1449" t="s">
        <v>472</v>
      </c>
      <c r="G234" s="1450"/>
      <c r="H234" s="1450"/>
      <c r="I234" s="1450"/>
      <c r="J234" s="1450"/>
      <c r="K234" s="1450"/>
      <c r="L234" s="1451"/>
      <c r="M234" s="698">
        <v>0</v>
      </c>
      <c r="N234" s="1244"/>
      <c r="O234" s="1244"/>
      <c r="P234" s="1244"/>
      <c r="Q234" s="1244"/>
      <c r="R234" s="1244"/>
      <c r="S234" s="1244"/>
      <c r="T234" s="1244"/>
      <c r="U234" s="1244"/>
      <c r="V234" s="1244"/>
      <c r="W234" s="1244"/>
      <c r="X234" s="1244"/>
      <c r="Y234" s="1244"/>
      <c r="Z234" s="1244"/>
      <c r="AA234" s="1244"/>
      <c r="AB234" s="1244"/>
      <c r="AC234" s="1406"/>
      <c r="AD234" s="996"/>
      <c r="AE234" s="997"/>
      <c r="AF234" s="998"/>
    </row>
    <row r="235" spans="1:32" ht="15" customHeight="1" x14ac:dyDescent="0.2">
      <c r="A235" s="11"/>
      <c r="B235" s="277"/>
      <c r="C235" s="289"/>
      <c r="D235" s="289"/>
      <c r="E235" s="290"/>
      <c r="F235" s="1449" t="s">
        <v>473</v>
      </c>
      <c r="G235" s="1450"/>
      <c r="H235" s="1450"/>
      <c r="I235" s="1450"/>
      <c r="J235" s="1450"/>
      <c r="K235" s="1450"/>
      <c r="L235" s="1451"/>
      <c r="M235" s="698">
        <v>0</v>
      </c>
      <c r="N235" s="1244"/>
      <c r="O235" s="1244"/>
      <c r="P235" s="1244"/>
      <c r="Q235" s="1244"/>
      <c r="R235" s="1244"/>
      <c r="S235" s="1244"/>
      <c r="T235" s="1244"/>
      <c r="U235" s="1244"/>
      <c r="V235" s="1244"/>
      <c r="W235" s="1244"/>
      <c r="X235" s="1244"/>
      <c r="Y235" s="1244"/>
      <c r="Z235" s="1244"/>
      <c r="AA235" s="1244"/>
      <c r="AB235" s="1244"/>
      <c r="AC235" s="1406"/>
      <c r="AD235" s="996"/>
      <c r="AE235" s="997"/>
      <c r="AF235" s="998"/>
    </row>
    <row r="236" spans="1:32" ht="15" customHeight="1" x14ac:dyDescent="0.2">
      <c r="A236" s="11">
        <v>330</v>
      </c>
      <c r="B236" s="277"/>
      <c r="C236" s="289"/>
      <c r="D236" s="289"/>
      <c r="E236" s="290"/>
      <c r="F236" s="1449" t="s">
        <v>474</v>
      </c>
      <c r="G236" s="1450"/>
      <c r="H236" s="1450"/>
      <c r="I236" s="1450"/>
      <c r="J236" s="1450"/>
      <c r="K236" s="1450"/>
      <c r="L236" s="1451"/>
      <c r="M236" s="698">
        <v>0</v>
      </c>
      <c r="N236" s="1244"/>
      <c r="O236" s="1244"/>
      <c r="P236" s="1244"/>
      <c r="Q236" s="1244"/>
      <c r="R236" s="1244"/>
      <c r="S236" s="1244"/>
      <c r="T236" s="1244"/>
      <c r="U236" s="1244"/>
      <c r="V236" s="1244"/>
      <c r="W236" s="1244"/>
      <c r="X236" s="1244"/>
      <c r="Y236" s="1244"/>
      <c r="Z236" s="1244"/>
      <c r="AA236" s="1244"/>
      <c r="AB236" s="1244"/>
      <c r="AC236" s="1406"/>
      <c r="AD236" s="996"/>
      <c r="AE236" s="997"/>
      <c r="AF236" s="998"/>
    </row>
    <row r="237" spans="1:32" ht="15" customHeight="1" x14ac:dyDescent="0.2">
      <c r="A237" s="11">
        <v>331</v>
      </c>
      <c r="B237" s="277"/>
      <c r="C237" s="289"/>
      <c r="D237" s="289"/>
      <c r="E237" s="290"/>
      <c r="F237" s="1449" t="s">
        <v>475</v>
      </c>
      <c r="G237" s="1450"/>
      <c r="H237" s="1450"/>
      <c r="I237" s="1450"/>
      <c r="J237" s="1450"/>
      <c r="K237" s="1450"/>
      <c r="L237" s="1451"/>
      <c r="M237" s="698">
        <v>0</v>
      </c>
      <c r="N237" s="961"/>
      <c r="O237" s="961"/>
      <c r="P237" s="961"/>
      <c r="Q237" s="961"/>
      <c r="R237" s="961"/>
      <c r="S237" s="961"/>
      <c r="T237" s="961"/>
      <c r="U237" s="961"/>
      <c r="V237" s="961"/>
      <c r="W237" s="961"/>
      <c r="X237" s="961"/>
      <c r="Y237" s="961"/>
      <c r="Z237" s="961"/>
      <c r="AA237" s="961"/>
      <c r="AB237" s="961"/>
      <c r="AC237" s="962"/>
      <c r="AD237" s="996"/>
      <c r="AE237" s="997"/>
      <c r="AF237" s="998"/>
    </row>
    <row r="238" spans="1:32" ht="15" customHeight="1" x14ac:dyDescent="0.2">
      <c r="A238" s="11">
        <v>332</v>
      </c>
      <c r="B238" s="277"/>
      <c r="C238" s="280"/>
      <c r="D238" s="1485" t="s">
        <v>476</v>
      </c>
      <c r="E238" s="1486"/>
      <c r="F238" s="1486"/>
      <c r="G238" s="1486"/>
      <c r="H238" s="1486"/>
      <c r="I238" s="1486"/>
      <c r="J238" s="1486"/>
      <c r="K238" s="1486"/>
      <c r="L238" s="1486"/>
      <c r="M238" s="1486"/>
      <c r="N238" s="1486"/>
      <c r="O238" s="1486"/>
      <c r="P238" s="1486"/>
      <c r="Q238" s="1486"/>
      <c r="R238" s="1486"/>
      <c r="S238" s="1486"/>
      <c r="T238" s="1486"/>
      <c r="U238" s="1486"/>
      <c r="V238" s="1486"/>
      <c r="W238" s="1486"/>
      <c r="X238" s="1486"/>
      <c r="Y238" s="1486"/>
      <c r="Z238" s="1486"/>
      <c r="AA238" s="1486"/>
      <c r="AB238" s="1486"/>
      <c r="AC238" s="1486"/>
      <c r="AD238" s="1486"/>
      <c r="AE238" s="1486"/>
      <c r="AF238" s="1487"/>
    </row>
    <row r="239" spans="1:32" ht="15" customHeight="1" x14ac:dyDescent="0.2">
      <c r="A239" s="11">
        <v>333</v>
      </c>
      <c r="B239" s="277"/>
      <c r="C239" s="280"/>
      <c r="D239" s="293"/>
      <c r="E239" s="1452" t="s">
        <v>477</v>
      </c>
      <c r="F239" s="1453"/>
      <c r="G239" s="1453"/>
      <c r="H239" s="1453"/>
      <c r="I239" s="1453"/>
      <c r="J239" s="1453"/>
      <c r="K239" s="1453"/>
      <c r="L239" s="1454"/>
      <c r="M239" s="407">
        <f>SUM(M240:M245)</f>
        <v>0</v>
      </c>
      <c r="N239" s="410">
        <f t="shared" ref="N239:AC239" si="56">SUBTOTAL(9,N240:N245)</f>
        <v>0</v>
      </c>
      <c r="O239" s="414">
        <f t="shared" si="56"/>
        <v>0</v>
      </c>
      <c r="P239" s="413">
        <f t="shared" si="56"/>
        <v>0</v>
      </c>
      <c r="Q239" s="415">
        <f t="shared" si="56"/>
        <v>0</v>
      </c>
      <c r="R239" s="414">
        <f t="shared" si="56"/>
        <v>0</v>
      </c>
      <c r="S239" s="414">
        <f t="shared" si="56"/>
        <v>0</v>
      </c>
      <c r="T239" s="414">
        <f t="shared" si="56"/>
        <v>0</v>
      </c>
      <c r="U239" s="414">
        <f t="shared" si="56"/>
        <v>0</v>
      </c>
      <c r="V239" s="414">
        <f t="shared" si="56"/>
        <v>0</v>
      </c>
      <c r="W239" s="414">
        <f t="shared" si="56"/>
        <v>0</v>
      </c>
      <c r="X239" s="414">
        <f t="shared" si="56"/>
        <v>0</v>
      </c>
      <c r="Y239" s="414">
        <f t="shared" si="56"/>
        <v>0</v>
      </c>
      <c r="Z239" s="414">
        <f t="shared" si="56"/>
        <v>0</v>
      </c>
      <c r="AA239" s="414">
        <f t="shared" si="56"/>
        <v>0</v>
      </c>
      <c r="AB239" s="424">
        <f t="shared" si="56"/>
        <v>0</v>
      </c>
      <c r="AC239" s="407">
        <f t="shared" si="56"/>
        <v>0</v>
      </c>
      <c r="AD239" s="996"/>
      <c r="AE239" s="997"/>
      <c r="AF239" s="998"/>
    </row>
    <row r="240" spans="1:32" ht="15" customHeight="1" x14ac:dyDescent="0.2">
      <c r="A240" s="11">
        <v>334</v>
      </c>
      <c r="B240" s="277"/>
      <c r="C240" s="284"/>
      <c r="D240" s="284"/>
      <c r="E240" s="291"/>
      <c r="F240" s="1455" t="s">
        <v>478</v>
      </c>
      <c r="G240" s="1456"/>
      <c r="H240" s="1456"/>
      <c r="I240" s="1456"/>
      <c r="J240" s="1456"/>
      <c r="K240" s="1456"/>
      <c r="L240" s="1457"/>
      <c r="M240" s="698">
        <v>0</v>
      </c>
      <c r="N240" s="699">
        <v>0</v>
      </c>
      <c r="O240" s="700">
        <v>0</v>
      </c>
      <c r="P240" s="700">
        <v>0</v>
      </c>
      <c r="Q240" s="705">
        <v>0</v>
      </c>
      <c r="R240" s="700">
        <v>0</v>
      </c>
      <c r="S240" s="701">
        <v>0</v>
      </c>
      <c r="T240" s="700">
        <v>0</v>
      </c>
      <c r="U240" s="701">
        <v>0</v>
      </c>
      <c r="V240" s="700">
        <v>0</v>
      </c>
      <c r="W240" s="701">
        <v>0</v>
      </c>
      <c r="X240" s="700">
        <v>0</v>
      </c>
      <c r="Y240" s="701">
        <v>0</v>
      </c>
      <c r="Z240" s="700">
        <v>0</v>
      </c>
      <c r="AA240" s="701">
        <v>0</v>
      </c>
      <c r="AB240" s="706">
        <v>0</v>
      </c>
      <c r="AC240" s="698">
        <v>0</v>
      </c>
      <c r="AD240" s="996"/>
      <c r="AE240" s="997"/>
      <c r="AF240" s="998"/>
    </row>
    <row r="241" spans="1:32" ht="15" customHeight="1" x14ac:dyDescent="0.2">
      <c r="A241" s="11">
        <v>335</v>
      </c>
      <c r="B241" s="277"/>
      <c r="C241" s="284"/>
      <c r="D241" s="284"/>
      <c r="E241" s="291"/>
      <c r="F241" s="1449" t="s">
        <v>479</v>
      </c>
      <c r="G241" s="1450"/>
      <c r="H241" s="1450"/>
      <c r="I241" s="1450"/>
      <c r="J241" s="1450"/>
      <c r="K241" s="1450"/>
      <c r="L241" s="1451"/>
      <c r="M241" s="698">
        <v>0</v>
      </c>
      <c r="N241" s="699">
        <v>0</v>
      </c>
      <c r="O241" s="700">
        <v>0</v>
      </c>
      <c r="P241" s="700">
        <v>0</v>
      </c>
      <c r="Q241" s="705">
        <v>0</v>
      </c>
      <c r="R241" s="700">
        <v>0</v>
      </c>
      <c r="S241" s="701">
        <v>0</v>
      </c>
      <c r="T241" s="700">
        <v>0</v>
      </c>
      <c r="U241" s="701">
        <v>0</v>
      </c>
      <c r="V241" s="700">
        <v>0</v>
      </c>
      <c r="W241" s="701">
        <v>0</v>
      </c>
      <c r="X241" s="700">
        <v>0</v>
      </c>
      <c r="Y241" s="701">
        <v>0</v>
      </c>
      <c r="Z241" s="700">
        <v>0</v>
      </c>
      <c r="AA241" s="701">
        <v>0</v>
      </c>
      <c r="AB241" s="706">
        <v>0</v>
      </c>
      <c r="AC241" s="698">
        <v>0</v>
      </c>
      <c r="AD241" s="996"/>
      <c r="AE241" s="997"/>
      <c r="AF241" s="998"/>
    </row>
    <row r="242" spans="1:32" ht="15" customHeight="1" x14ac:dyDescent="0.2">
      <c r="A242" s="11">
        <v>336</v>
      </c>
      <c r="B242" s="277"/>
      <c r="C242" s="284"/>
      <c r="D242" s="284"/>
      <c r="E242" s="291"/>
      <c r="F242" s="1449" t="s">
        <v>480</v>
      </c>
      <c r="G242" s="1450"/>
      <c r="H242" s="1450"/>
      <c r="I242" s="1450"/>
      <c r="J242" s="1450"/>
      <c r="K242" s="1450"/>
      <c r="L242" s="1451"/>
      <c r="M242" s="698">
        <v>0</v>
      </c>
      <c r="N242" s="699">
        <v>0</v>
      </c>
      <c r="O242" s="700">
        <v>0</v>
      </c>
      <c r="P242" s="700">
        <v>0</v>
      </c>
      <c r="Q242" s="705">
        <v>0</v>
      </c>
      <c r="R242" s="700">
        <v>0</v>
      </c>
      <c r="S242" s="701">
        <v>0</v>
      </c>
      <c r="T242" s="700">
        <v>0</v>
      </c>
      <c r="U242" s="701">
        <v>0</v>
      </c>
      <c r="V242" s="700">
        <v>0</v>
      </c>
      <c r="W242" s="701">
        <v>0</v>
      </c>
      <c r="X242" s="700">
        <v>0</v>
      </c>
      <c r="Y242" s="701">
        <v>0</v>
      </c>
      <c r="Z242" s="700">
        <v>0</v>
      </c>
      <c r="AA242" s="701">
        <v>0</v>
      </c>
      <c r="AB242" s="706">
        <v>0</v>
      </c>
      <c r="AC242" s="698">
        <v>0</v>
      </c>
      <c r="AD242" s="996"/>
      <c r="AE242" s="997"/>
      <c r="AF242" s="998"/>
    </row>
    <row r="243" spans="1:32" ht="15" customHeight="1" x14ac:dyDescent="0.2">
      <c r="A243" s="11">
        <v>337</v>
      </c>
      <c r="B243" s="277"/>
      <c r="C243" s="284"/>
      <c r="D243" s="284"/>
      <c r="E243" s="291"/>
      <c r="F243" s="1449" t="s">
        <v>481</v>
      </c>
      <c r="G243" s="1450"/>
      <c r="H243" s="1450"/>
      <c r="I243" s="1450"/>
      <c r="J243" s="1450"/>
      <c r="K243" s="1450"/>
      <c r="L243" s="1451"/>
      <c r="M243" s="698">
        <v>0</v>
      </c>
      <c r="N243" s="699">
        <v>0</v>
      </c>
      <c r="O243" s="700">
        <v>0</v>
      </c>
      <c r="P243" s="700">
        <v>0</v>
      </c>
      <c r="Q243" s="705">
        <v>0</v>
      </c>
      <c r="R243" s="700">
        <v>0</v>
      </c>
      <c r="S243" s="701">
        <v>0</v>
      </c>
      <c r="T243" s="700">
        <v>0</v>
      </c>
      <c r="U243" s="701">
        <v>0</v>
      </c>
      <c r="V243" s="700">
        <v>0</v>
      </c>
      <c r="W243" s="701">
        <v>0</v>
      </c>
      <c r="X243" s="700">
        <v>0</v>
      </c>
      <c r="Y243" s="701">
        <v>0</v>
      </c>
      <c r="Z243" s="700">
        <v>0</v>
      </c>
      <c r="AA243" s="701">
        <v>0</v>
      </c>
      <c r="AB243" s="706">
        <v>0</v>
      </c>
      <c r="AC243" s="698">
        <v>0</v>
      </c>
      <c r="AD243" s="996"/>
      <c r="AE243" s="997"/>
      <c r="AF243" s="998"/>
    </row>
    <row r="244" spans="1:32" ht="15" customHeight="1" x14ac:dyDescent="0.2">
      <c r="A244" s="11">
        <v>338</v>
      </c>
      <c r="B244" s="277"/>
      <c r="C244" s="284"/>
      <c r="D244" s="284"/>
      <c r="E244" s="291"/>
      <c r="F244" s="1449" t="s">
        <v>482</v>
      </c>
      <c r="G244" s="1450"/>
      <c r="H244" s="1450"/>
      <c r="I244" s="1450"/>
      <c r="J244" s="1450"/>
      <c r="K244" s="1450"/>
      <c r="L244" s="1451"/>
      <c r="M244" s="698">
        <v>0</v>
      </c>
      <c r="N244" s="699">
        <v>0</v>
      </c>
      <c r="O244" s="700">
        <v>0</v>
      </c>
      <c r="P244" s="700">
        <v>0</v>
      </c>
      <c r="Q244" s="705">
        <v>0</v>
      </c>
      <c r="R244" s="700">
        <v>0</v>
      </c>
      <c r="S244" s="701">
        <v>0</v>
      </c>
      <c r="T244" s="700">
        <v>0</v>
      </c>
      <c r="U244" s="701">
        <v>0</v>
      </c>
      <c r="V244" s="700">
        <v>0</v>
      </c>
      <c r="W244" s="701">
        <v>0</v>
      </c>
      <c r="X244" s="700">
        <v>0</v>
      </c>
      <c r="Y244" s="701">
        <v>0</v>
      </c>
      <c r="Z244" s="700">
        <v>0</v>
      </c>
      <c r="AA244" s="701">
        <v>0</v>
      </c>
      <c r="AB244" s="706">
        <v>0</v>
      </c>
      <c r="AC244" s="698">
        <v>0</v>
      </c>
      <c r="AD244" s="996"/>
      <c r="AE244" s="997"/>
      <c r="AF244" s="998"/>
    </row>
    <row r="245" spans="1:32" ht="15" customHeight="1" x14ac:dyDescent="0.2">
      <c r="A245" s="11">
        <v>339</v>
      </c>
      <c r="B245" s="277"/>
      <c r="C245" s="280"/>
      <c r="D245" s="280"/>
      <c r="E245" s="281"/>
      <c r="F245" s="1458" t="s">
        <v>483</v>
      </c>
      <c r="G245" s="1459"/>
      <c r="H245" s="1459"/>
      <c r="I245" s="1459"/>
      <c r="J245" s="1459"/>
      <c r="K245" s="1459"/>
      <c r="L245" s="1460"/>
      <c r="M245" s="698">
        <v>0</v>
      </c>
      <c r="N245" s="699">
        <v>0</v>
      </c>
      <c r="O245" s="700">
        <v>0</v>
      </c>
      <c r="P245" s="700">
        <v>0</v>
      </c>
      <c r="Q245" s="705">
        <v>0</v>
      </c>
      <c r="R245" s="700">
        <v>0</v>
      </c>
      <c r="S245" s="701">
        <v>0</v>
      </c>
      <c r="T245" s="700">
        <v>0</v>
      </c>
      <c r="U245" s="701">
        <v>0</v>
      </c>
      <c r="V245" s="700">
        <v>0</v>
      </c>
      <c r="W245" s="701">
        <v>0</v>
      </c>
      <c r="X245" s="700">
        <v>0</v>
      </c>
      <c r="Y245" s="701">
        <v>0</v>
      </c>
      <c r="Z245" s="700">
        <v>0</v>
      </c>
      <c r="AA245" s="701">
        <v>0</v>
      </c>
      <c r="AB245" s="706">
        <v>0</v>
      </c>
      <c r="AC245" s="698">
        <v>0</v>
      </c>
      <c r="AD245" s="996"/>
      <c r="AE245" s="997"/>
      <c r="AF245" s="998"/>
    </row>
    <row r="246" spans="1:32" ht="15" customHeight="1" x14ac:dyDescent="0.2">
      <c r="A246" s="11">
        <v>340</v>
      </c>
      <c r="B246" s="277"/>
      <c r="C246" s="280"/>
      <c r="D246" s="293"/>
      <c r="E246" s="1452" t="s">
        <v>484</v>
      </c>
      <c r="F246" s="1453"/>
      <c r="G246" s="1453"/>
      <c r="H246" s="1453"/>
      <c r="I246" s="1453"/>
      <c r="J246" s="1453"/>
      <c r="K246" s="1453"/>
      <c r="L246" s="1454"/>
      <c r="M246" s="407">
        <f>SUM(M247:M252)</f>
        <v>0</v>
      </c>
      <c r="N246" s="410">
        <f t="shared" ref="N246:AC246" si="57">SUBTOTAL(9,N247:N252)</f>
        <v>0</v>
      </c>
      <c r="O246" s="414">
        <f t="shared" si="57"/>
        <v>0</v>
      </c>
      <c r="P246" s="413">
        <f t="shared" si="57"/>
        <v>0</v>
      </c>
      <c r="Q246" s="415">
        <f t="shared" si="57"/>
        <v>0</v>
      </c>
      <c r="R246" s="414">
        <f t="shared" si="57"/>
        <v>0</v>
      </c>
      <c r="S246" s="414">
        <f t="shared" si="57"/>
        <v>0</v>
      </c>
      <c r="T246" s="414">
        <f t="shared" si="57"/>
        <v>0</v>
      </c>
      <c r="U246" s="414">
        <f t="shared" si="57"/>
        <v>0</v>
      </c>
      <c r="V246" s="414">
        <f t="shared" si="57"/>
        <v>0</v>
      </c>
      <c r="W246" s="414">
        <f t="shared" si="57"/>
        <v>0</v>
      </c>
      <c r="X246" s="414">
        <f t="shared" si="57"/>
        <v>0</v>
      </c>
      <c r="Y246" s="414">
        <f t="shared" si="57"/>
        <v>0</v>
      </c>
      <c r="Z246" s="414">
        <f t="shared" si="57"/>
        <v>0</v>
      </c>
      <c r="AA246" s="414">
        <f t="shared" si="57"/>
        <v>0</v>
      </c>
      <c r="AB246" s="424">
        <f t="shared" si="57"/>
        <v>0</v>
      </c>
      <c r="AC246" s="407">
        <f t="shared" si="57"/>
        <v>0</v>
      </c>
      <c r="AD246" s="996"/>
      <c r="AE246" s="997"/>
      <c r="AF246" s="998"/>
    </row>
    <row r="247" spans="1:32" ht="15" customHeight="1" x14ac:dyDescent="0.2">
      <c r="A247" s="11">
        <v>341</v>
      </c>
      <c r="B247" s="277"/>
      <c r="C247" s="284"/>
      <c r="D247" s="284"/>
      <c r="E247" s="291"/>
      <c r="F247" s="1455" t="s">
        <v>485</v>
      </c>
      <c r="G247" s="1456"/>
      <c r="H247" s="1456"/>
      <c r="I247" s="1456"/>
      <c r="J247" s="1456"/>
      <c r="K247" s="1456"/>
      <c r="L247" s="1457"/>
      <c r="M247" s="698">
        <v>0</v>
      </c>
      <c r="N247" s="699">
        <v>0</v>
      </c>
      <c r="O247" s="700">
        <v>0</v>
      </c>
      <c r="P247" s="700">
        <v>0</v>
      </c>
      <c r="Q247" s="705">
        <v>0</v>
      </c>
      <c r="R247" s="700">
        <v>0</v>
      </c>
      <c r="S247" s="1423"/>
      <c r="T247" s="1150"/>
      <c r="U247" s="1150"/>
      <c r="V247" s="1150"/>
      <c r="W247" s="1150"/>
      <c r="X247" s="1150"/>
      <c r="Y247" s="1150"/>
      <c r="Z247" s="1150"/>
      <c r="AA247" s="1150"/>
      <c r="AB247" s="1151"/>
      <c r="AC247" s="1158"/>
      <c r="AD247" s="996"/>
      <c r="AE247" s="997"/>
      <c r="AF247" s="998"/>
    </row>
    <row r="248" spans="1:32" ht="15" customHeight="1" x14ac:dyDescent="0.2">
      <c r="A248" s="11">
        <v>342</v>
      </c>
      <c r="B248" s="277"/>
      <c r="C248" s="284"/>
      <c r="D248" s="284"/>
      <c r="E248" s="291"/>
      <c r="F248" s="1449" t="s">
        <v>486</v>
      </c>
      <c r="G248" s="1450"/>
      <c r="H248" s="1450"/>
      <c r="I248" s="1450"/>
      <c r="J248" s="1450"/>
      <c r="K248" s="1450"/>
      <c r="L248" s="1451"/>
      <c r="M248" s="698">
        <v>0</v>
      </c>
      <c r="N248" s="699">
        <v>0</v>
      </c>
      <c r="O248" s="700">
        <v>0</v>
      </c>
      <c r="P248" s="700">
        <v>0</v>
      </c>
      <c r="Q248" s="705">
        <v>0</v>
      </c>
      <c r="R248" s="700">
        <v>0</v>
      </c>
      <c r="S248" s="701">
        <v>0</v>
      </c>
      <c r="T248" s="1698"/>
      <c r="U248" s="1153"/>
      <c r="V248" s="1153"/>
      <c r="W248" s="1153"/>
      <c r="X248" s="1153"/>
      <c r="Y248" s="1153"/>
      <c r="Z248" s="1153"/>
      <c r="AA248" s="1153"/>
      <c r="AB248" s="1154"/>
      <c r="AC248" s="1421"/>
      <c r="AD248" s="996"/>
      <c r="AE248" s="997"/>
      <c r="AF248" s="998"/>
    </row>
    <row r="249" spans="1:32" ht="15" customHeight="1" x14ac:dyDescent="0.2">
      <c r="A249" s="11">
        <v>343</v>
      </c>
      <c r="B249" s="277"/>
      <c r="C249" s="284"/>
      <c r="D249" s="284"/>
      <c r="E249" s="291"/>
      <c r="F249" s="1449" t="s">
        <v>487</v>
      </c>
      <c r="G249" s="1450"/>
      <c r="H249" s="1450"/>
      <c r="I249" s="1450"/>
      <c r="J249" s="1450"/>
      <c r="K249" s="1450"/>
      <c r="L249" s="1451"/>
      <c r="M249" s="698">
        <v>0</v>
      </c>
      <c r="N249" s="699">
        <v>0</v>
      </c>
      <c r="O249" s="700">
        <v>0</v>
      </c>
      <c r="P249" s="700">
        <v>0</v>
      </c>
      <c r="Q249" s="705">
        <v>0</v>
      </c>
      <c r="R249" s="700">
        <v>0</v>
      </c>
      <c r="S249" s="701">
        <v>0</v>
      </c>
      <c r="T249" s="700">
        <v>0</v>
      </c>
      <c r="U249" s="701">
        <v>0</v>
      </c>
      <c r="V249" s="1698"/>
      <c r="W249" s="1153"/>
      <c r="X249" s="1153"/>
      <c r="Y249" s="1153"/>
      <c r="Z249" s="1153"/>
      <c r="AA249" s="1153"/>
      <c r="AB249" s="1154"/>
      <c r="AC249" s="1421"/>
      <c r="AD249" s="996"/>
      <c r="AE249" s="997"/>
      <c r="AF249" s="998"/>
    </row>
    <row r="250" spans="1:32" ht="15" customHeight="1" x14ac:dyDescent="0.2">
      <c r="A250" s="11">
        <v>344</v>
      </c>
      <c r="B250" s="277"/>
      <c r="C250" s="284"/>
      <c r="D250" s="284"/>
      <c r="E250" s="291"/>
      <c r="F250" s="1449" t="s">
        <v>488</v>
      </c>
      <c r="G250" s="1450"/>
      <c r="H250" s="1450"/>
      <c r="I250" s="1450"/>
      <c r="J250" s="1450"/>
      <c r="K250" s="1450"/>
      <c r="L250" s="1451"/>
      <c r="M250" s="698">
        <v>0</v>
      </c>
      <c r="N250" s="699">
        <v>0</v>
      </c>
      <c r="O250" s="700">
        <v>0</v>
      </c>
      <c r="P250" s="700">
        <v>0</v>
      </c>
      <c r="Q250" s="705">
        <v>0</v>
      </c>
      <c r="R250" s="700">
        <v>0</v>
      </c>
      <c r="S250" s="701">
        <v>0</v>
      </c>
      <c r="T250" s="700">
        <v>0</v>
      </c>
      <c r="U250" s="701">
        <v>0</v>
      </c>
      <c r="V250" s="700">
        <v>0</v>
      </c>
      <c r="W250" s="701">
        <v>0</v>
      </c>
      <c r="X250" s="700">
        <v>0</v>
      </c>
      <c r="Y250" s="701">
        <v>0</v>
      </c>
      <c r="Z250" s="1162"/>
      <c r="AA250" s="1156"/>
      <c r="AB250" s="1157"/>
      <c r="AC250" s="1422"/>
      <c r="AD250" s="996"/>
      <c r="AE250" s="997"/>
      <c r="AF250" s="998"/>
    </row>
    <row r="251" spans="1:32" ht="15" customHeight="1" x14ac:dyDescent="0.2">
      <c r="A251" s="11">
        <v>345</v>
      </c>
      <c r="B251" s="277"/>
      <c r="C251" s="284"/>
      <c r="D251" s="284"/>
      <c r="E251" s="291"/>
      <c r="F251" s="1449" t="s">
        <v>489</v>
      </c>
      <c r="G251" s="1450"/>
      <c r="H251" s="1450"/>
      <c r="I251" s="1450"/>
      <c r="J251" s="1450"/>
      <c r="K251" s="1450"/>
      <c r="L251" s="1451"/>
      <c r="M251" s="698">
        <v>0</v>
      </c>
      <c r="N251" s="699">
        <v>0</v>
      </c>
      <c r="O251" s="700">
        <v>0</v>
      </c>
      <c r="P251" s="700">
        <v>0</v>
      </c>
      <c r="Q251" s="705">
        <v>0</v>
      </c>
      <c r="R251" s="700">
        <v>0</v>
      </c>
      <c r="S251" s="701">
        <v>0</v>
      </c>
      <c r="T251" s="700">
        <v>0</v>
      </c>
      <c r="U251" s="701">
        <v>0</v>
      </c>
      <c r="V251" s="700">
        <v>0</v>
      </c>
      <c r="W251" s="701">
        <v>0</v>
      </c>
      <c r="X251" s="700">
        <v>0</v>
      </c>
      <c r="Y251" s="701">
        <v>0</v>
      </c>
      <c r="Z251" s="700">
        <v>0</v>
      </c>
      <c r="AA251" s="701">
        <v>0</v>
      </c>
      <c r="AB251" s="706">
        <v>0</v>
      </c>
      <c r="AC251" s="698">
        <v>0</v>
      </c>
      <c r="AD251" s="996"/>
      <c r="AE251" s="997"/>
      <c r="AF251" s="998"/>
    </row>
    <row r="252" spans="1:32" ht="15" customHeight="1" x14ac:dyDescent="0.2">
      <c r="A252" s="11">
        <v>346</v>
      </c>
      <c r="B252" s="277"/>
      <c r="C252" s="280"/>
      <c r="D252" s="280"/>
      <c r="E252" s="281"/>
      <c r="F252" s="1458" t="s">
        <v>490</v>
      </c>
      <c r="G252" s="1459"/>
      <c r="H252" s="1459"/>
      <c r="I252" s="1459"/>
      <c r="J252" s="1459"/>
      <c r="K252" s="1459"/>
      <c r="L252" s="1460"/>
      <c r="M252" s="698">
        <v>0</v>
      </c>
      <c r="N252" s="699">
        <v>0</v>
      </c>
      <c r="O252" s="700">
        <v>0</v>
      </c>
      <c r="P252" s="700">
        <v>0</v>
      </c>
      <c r="Q252" s="705">
        <v>0</v>
      </c>
      <c r="R252" s="700">
        <v>0</v>
      </c>
      <c r="S252" s="701">
        <v>0</v>
      </c>
      <c r="T252" s="700">
        <v>0</v>
      </c>
      <c r="U252" s="701">
        <v>0</v>
      </c>
      <c r="V252" s="700">
        <v>0</v>
      </c>
      <c r="W252" s="701">
        <v>0</v>
      </c>
      <c r="X252" s="700">
        <v>0</v>
      </c>
      <c r="Y252" s="701">
        <v>0</v>
      </c>
      <c r="Z252" s="700">
        <v>0</v>
      </c>
      <c r="AA252" s="701">
        <v>0</v>
      </c>
      <c r="AB252" s="706">
        <v>0</v>
      </c>
      <c r="AC252" s="698">
        <v>0</v>
      </c>
      <c r="AD252" s="996"/>
      <c r="AE252" s="997"/>
      <c r="AF252" s="998"/>
    </row>
    <row r="253" spans="1:32" ht="15" customHeight="1" x14ac:dyDescent="0.2">
      <c r="A253" s="11">
        <v>347</v>
      </c>
      <c r="B253" s="277"/>
      <c r="C253" s="280"/>
      <c r="D253" s="293"/>
      <c r="E253" s="1452" t="s">
        <v>493</v>
      </c>
      <c r="F253" s="1453"/>
      <c r="G253" s="1453"/>
      <c r="H253" s="1453"/>
      <c r="I253" s="1453"/>
      <c r="J253" s="1453"/>
      <c r="K253" s="1453"/>
      <c r="L253" s="1454"/>
      <c r="M253" s="407">
        <f>SUM(M254:M259)</f>
        <v>0</v>
      </c>
      <c r="N253" s="410">
        <f t="shared" ref="N253:AC253" si="58">SUBTOTAL(9,N254:N259)</f>
        <v>0</v>
      </c>
      <c r="O253" s="414">
        <f t="shared" si="58"/>
        <v>0</v>
      </c>
      <c r="P253" s="413">
        <f t="shared" si="58"/>
        <v>0</v>
      </c>
      <c r="Q253" s="415">
        <f t="shared" si="58"/>
        <v>0</v>
      </c>
      <c r="R253" s="414">
        <f t="shared" si="58"/>
        <v>0</v>
      </c>
      <c r="S253" s="414">
        <f t="shared" si="58"/>
        <v>0</v>
      </c>
      <c r="T253" s="414">
        <f t="shared" si="58"/>
        <v>0</v>
      </c>
      <c r="U253" s="414">
        <f t="shared" si="58"/>
        <v>0</v>
      </c>
      <c r="V253" s="414">
        <f t="shared" si="58"/>
        <v>0</v>
      </c>
      <c r="W253" s="414">
        <f t="shared" si="58"/>
        <v>0</v>
      </c>
      <c r="X253" s="414">
        <f t="shared" si="58"/>
        <v>0</v>
      </c>
      <c r="Y253" s="414">
        <f t="shared" si="58"/>
        <v>0</v>
      </c>
      <c r="Z253" s="414">
        <f t="shared" si="58"/>
        <v>0</v>
      </c>
      <c r="AA253" s="414">
        <f t="shared" si="58"/>
        <v>0</v>
      </c>
      <c r="AB253" s="424">
        <f t="shared" si="58"/>
        <v>0</v>
      </c>
      <c r="AC253" s="407">
        <f t="shared" si="58"/>
        <v>0</v>
      </c>
      <c r="AD253" s="996"/>
      <c r="AE253" s="997"/>
      <c r="AF253" s="998"/>
    </row>
    <row r="254" spans="1:32" ht="15" customHeight="1" x14ac:dyDescent="0.2">
      <c r="A254" s="11">
        <v>348</v>
      </c>
      <c r="B254" s="277"/>
      <c r="C254" s="284"/>
      <c r="D254" s="284"/>
      <c r="E254" s="291"/>
      <c r="F254" s="1455" t="s">
        <v>491</v>
      </c>
      <c r="G254" s="1456"/>
      <c r="H254" s="1456"/>
      <c r="I254" s="1456"/>
      <c r="J254" s="1456"/>
      <c r="K254" s="1456"/>
      <c r="L254" s="1457"/>
      <c r="M254" s="698">
        <v>0</v>
      </c>
      <c r="N254" s="699">
        <v>0</v>
      </c>
      <c r="O254" s="700">
        <v>0</v>
      </c>
      <c r="P254" s="700">
        <v>0</v>
      </c>
      <c r="Q254" s="705">
        <v>0</v>
      </c>
      <c r="R254" s="700">
        <v>0</v>
      </c>
      <c r="S254" s="1423"/>
      <c r="T254" s="1150"/>
      <c r="U254" s="1150"/>
      <c r="V254" s="1150"/>
      <c r="W254" s="1150"/>
      <c r="X254" s="1150"/>
      <c r="Y254" s="1150"/>
      <c r="Z254" s="1150"/>
      <c r="AA254" s="1150"/>
      <c r="AB254" s="1151"/>
      <c r="AC254" s="1158"/>
      <c r="AD254" s="996"/>
      <c r="AE254" s="997"/>
      <c r="AF254" s="998"/>
    </row>
    <row r="255" spans="1:32" ht="15" customHeight="1" x14ac:dyDescent="0.2">
      <c r="A255" s="11">
        <v>349</v>
      </c>
      <c r="B255" s="277"/>
      <c r="C255" s="284"/>
      <c r="D255" s="284"/>
      <c r="E255" s="291"/>
      <c r="F255" s="1449" t="s">
        <v>492</v>
      </c>
      <c r="G255" s="1450"/>
      <c r="H255" s="1450"/>
      <c r="I255" s="1450"/>
      <c r="J255" s="1450"/>
      <c r="K255" s="1450"/>
      <c r="L255" s="1451"/>
      <c r="M255" s="698">
        <v>0</v>
      </c>
      <c r="N255" s="699">
        <v>0</v>
      </c>
      <c r="O255" s="700">
        <v>0</v>
      </c>
      <c r="P255" s="700">
        <v>0</v>
      </c>
      <c r="Q255" s="705">
        <v>0</v>
      </c>
      <c r="R255" s="700">
        <v>0</v>
      </c>
      <c r="S255" s="701">
        <v>0</v>
      </c>
      <c r="T255" s="1698"/>
      <c r="U255" s="1153"/>
      <c r="V255" s="1153"/>
      <c r="W255" s="1153"/>
      <c r="X255" s="1153"/>
      <c r="Y255" s="1153"/>
      <c r="Z255" s="1153"/>
      <c r="AA255" s="1153"/>
      <c r="AB255" s="1154"/>
      <c r="AC255" s="1421"/>
      <c r="AD255" s="996"/>
      <c r="AE255" s="997"/>
      <c r="AF255" s="998"/>
    </row>
    <row r="256" spans="1:32" ht="15" customHeight="1" x14ac:dyDescent="0.2">
      <c r="A256" s="11">
        <v>350</v>
      </c>
      <c r="B256" s="277"/>
      <c r="C256" s="284"/>
      <c r="D256" s="284"/>
      <c r="E256" s="291"/>
      <c r="F256" s="1449" t="s">
        <v>494</v>
      </c>
      <c r="G256" s="1450"/>
      <c r="H256" s="1450"/>
      <c r="I256" s="1450"/>
      <c r="J256" s="1450"/>
      <c r="K256" s="1450"/>
      <c r="L256" s="1451"/>
      <c r="M256" s="698">
        <v>0</v>
      </c>
      <c r="N256" s="699">
        <v>0</v>
      </c>
      <c r="O256" s="700">
        <v>0</v>
      </c>
      <c r="P256" s="700">
        <v>0</v>
      </c>
      <c r="Q256" s="705">
        <v>0</v>
      </c>
      <c r="R256" s="700">
        <v>0</v>
      </c>
      <c r="S256" s="701">
        <v>0</v>
      </c>
      <c r="T256" s="700">
        <v>0</v>
      </c>
      <c r="U256" s="700">
        <v>0</v>
      </c>
      <c r="V256" s="1698"/>
      <c r="W256" s="1153"/>
      <c r="X256" s="1153"/>
      <c r="Y256" s="1153"/>
      <c r="Z256" s="1153"/>
      <c r="AA256" s="1153"/>
      <c r="AB256" s="1154"/>
      <c r="AC256" s="1421"/>
      <c r="AD256" s="996"/>
      <c r="AE256" s="997"/>
      <c r="AF256" s="998"/>
    </row>
    <row r="257" spans="1:32" ht="15" customHeight="1" x14ac:dyDescent="0.2">
      <c r="A257" s="11">
        <v>351</v>
      </c>
      <c r="B257" s="277"/>
      <c r="C257" s="284"/>
      <c r="D257" s="284"/>
      <c r="E257" s="291"/>
      <c r="F257" s="1449" t="s">
        <v>495</v>
      </c>
      <c r="G257" s="1450"/>
      <c r="H257" s="1450"/>
      <c r="I257" s="1450"/>
      <c r="J257" s="1450"/>
      <c r="K257" s="1450"/>
      <c r="L257" s="1451"/>
      <c r="M257" s="698">
        <v>0</v>
      </c>
      <c r="N257" s="699">
        <v>0</v>
      </c>
      <c r="O257" s="700">
        <v>0</v>
      </c>
      <c r="P257" s="700">
        <v>0</v>
      </c>
      <c r="Q257" s="705">
        <v>0</v>
      </c>
      <c r="R257" s="700">
        <v>0</v>
      </c>
      <c r="S257" s="701">
        <v>0</v>
      </c>
      <c r="T257" s="701">
        <v>0</v>
      </c>
      <c r="U257" s="701">
        <v>0</v>
      </c>
      <c r="V257" s="700">
        <v>0</v>
      </c>
      <c r="W257" s="701">
        <v>0</v>
      </c>
      <c r="X257" s="700">
        <v>0</v>
      </c>
      <c r="Y257" s="701">
        <v>0</v>
      </c>
      <c r="Z257" s="1162"/>
      <c r="AA257" s="1156"/>
      <c r="AB257" s="1157"/>
      <c r="AC257" s="1422"/>
      <c r="AD257" s="996"/>
      <c r="AE257" s="997"/>
      <c r="AF257" s="998"/>
    </row>
    <row r="258" spans="1:32" ht="15" customHeight="1" x14ac:dyDescent="0.2">
      <c r="A258" s="11">
        <v>352</v>
      </c>
      <c r="B258" s="277"/>
      <c r="C258" s="284"/>
      <c r="D258" s="284"/>
      <c r="E258" s="291"/>
      <c r="F258" s="1449" t="s">
        <v>496</v>
      </c>
      <c r="G258" s="1450"/>
      <c r="H258" s="1450"/>
      <c r="I258" s="1450"/>
      <c r="J258" s="1450"/>
      <c r="K258" s="1450"/>
      <c r="L258" s="1451"/>
      <c r="M258" s="698">
        <v>0</v>
      </c>
      <c r="N258" s="699">
        <v>0</v>
      </c>
      <c r="O258" s="700">
        <v>0</v>
      </c>
      <c r="P258" s="700">
        <v>0</v>
      </c>
      <c r="Q258" s="705">
        <v>0</v>
      </c>
      <c r="R258" s="700">
        <v>0</v>
      </c>
      <c r="S258" s="701">
        <v>0</v>
      </c>
      <c r="T258" s="701">
        <v>0</v>
      </c>
      <c r="U258" s="701">
        <v>0</v>
      </c>
      <c r="V258" s="700">
        <v>0</v>
      </c>
      <c r="W258" s="701">
        <v>0</v>
      </c>
      <c r="X258" s="700">
        <v>0</v>
      </c>
      <c r="Y258" s="701">
        <v>0</v>
      </c>
      <c r="Z258" s="700">
        <v>0</v>
      </c>
      <c r="AA258" s="701">
        <v>0</v>
      </c>
      <c r="AB258" s="706">
        <v>0</v>
      </c>
      <c r="AC258" s="698">
        <v>0</v>
      </c>
      <c r="AD258" s="996"/>
      <c r="AE258" s="997"/>
      <c r="AF258" s="998"/>
    </row>
    <row r="259" spans="1:32" ht="15" customHeight="1" x14ac:dyDescent="0.2">
      <c r="A259" s="11">
        <v>353</v>
      </c>
      <c r="B259" s="277"/>
      <c r="C259" s="280"/>
      <c r="D259" s="280"/>
      <c r="E259" s="281"/>
      <c r="F259" s="1458" t="s">
        <v>497</v>
      </c>
      <c r="G259" s="1459"/>
      <c r="H259" s="1459"/>
      <c r="I259" s="1459"/>
      <c r="J259" s="1459"/>
      <c r="K259" s="1459"/>
      <c r="L259" s="1460"/>
      <c r="M259" s="698">
        <v>0</v>
      </c>
      <c r="N259" s="699">
        <v>0</v>
      </c>
      <c r="O259" s="700">
        <v>0</v>
      </c>
      <c r="P259" s="700">
        <v>0</v>
      </c>
      <c r="Q259" s="705">
        <v>0</v>
      </c>
      <c r="R259" s="700">
        <v>0</v>
      </c>
      <c r="S259" s="701">
        <v>0</v>
      </c>
      <c r="T259" s="700">
        <v>0</v>
      </c>
      <c r="U259" s="701">
        <v>0</v>
      </c>
      <c r="V259" s="700">
        <v>0</v>
      </c>
      <c r="W259" s="701">
        <v>0</v>
      </c>
      <c r="X259" s="700">
        <v>0</v>
      </c>
      <c r="Y259" s="701">
        <v>0</v>
      </c>
      <c r="Z259" s="700">
        <v>0</v>
      </c>
      <c r="AA259" s="701">
        <v>0</v>
      </c>
      <c r="AB259" s="706">
        <v>0</v>
      </c>
      <c r="AC259" s="698">
        <v>0</v>
      </c>
      <c r="AD259" s="996"/>
      <c r="AE259" s="997"/>
      <c r="AF259" s="998"/>
    </row>
    <row r="260" spans="1:32" ht="15" customHeight="1" x14ac:dyDescent="0.2">
      <c r="A260" s="11">
        <v>354</v>
      </c>
      <c r="B260" s="277"/>
      <c r="C260" s="280"/>
      <c r="D260" s="293"/>
      <c r="E260" s="1452" t="s">
        <v>498</v>
      </c>
      <c r="F260" s="1453"/>
      <c r="G260" s="1453"/>
      <c r="H260" s="1453"/>
      <c r="I260" s="1453"/>
      <c r="J260" s="1453"/>
      <c r="K260" s="1453"/>
      <c r="L260" s="1454"/>
      <c r="M260" s="407">
        <f>SUM(M261:M266)</f>
        <v>0</v>
      </c>
      <c r="N260" s="410">
        <f t="shared" ref="N260:AC260" si="59">SUBTOTAL(9,N261:N266)</f>
        <v>0</v>
      </c>
      <c r="O260" s="414">
        <f t="shared" si="59"/>
        <v>0</v>
      </c>
      <c r="P260" s="413">
        <f t="shared" si="59"/>
        <v>0</v>
      </c>
      <c r="Q260" s="415">
        <f t="shared" si="59"/>
        <v>0</v>
      </c>
      <c r="R260" s="414">
        <f t="shared" si="59"/>
        <v>0</v>
      </c>
      <c r="S260" s="414">
        <f t="shared" si="59"/>
        <v>0</v>
      </c>
      <c r="T260" s="414">
        <f t="shared" si="59"/>
        <v>0</v>
      </c>
      <c r="U260" s="414">
        <f t="shared" si="59"/>
        <v>0</v>
      </c>
      <c r="V260" s="414">
        <f t="shared" si="59"/>
        <v>0</v>
      </c>
      <c r="W260" s="414">
        <f t="shared" si="59"/>
        <v>0</v>
      </c>
      <c r="X260" s="414">
        <f t="shared" si="59"/>
        <v>0</v>
      </c>
      <c r="Y260" s="414">
        <f t="shared" si="59"/>
        <v>0</v>
      </c>
      <c r="Z260" s="414">
        <f t="shared" si="59"/>
        <v>0</v>
      </c>
      <c r="AA260" s="414">
        <f t="shared" si="59"/>
        <v>0</v>
      </c>
      <c r="AB260" s="424">
        <f t="shared" si="59"/>
        <v>0</v>
      </c>
      <c r="AC260" s="407">
        <f t="shared" si="59"/>
        <v>0</v>
      </c>
      <c r="AD260" s="996"/>
      <c r="AE260" s="997"/>
      <c r="AF260" s="998"/>
    </row>
    <row r="261" spans="1:32" ht="15" customHeight="1" x14ac:dyDescent="0.2">
      <c r="A261" s="11">
        <v>355</v>
      </c>
      <c r="B261" s="277"/>
      <c r="C261" s="284"/>
      <c r="D261" s="284"/>
      <c r="E261" s="291"/>
      <c r="F261" s="1455" t="s">
        <v>499</v>
      </c>
      <c r="G261" s="1456"/>
      <c r="H261" s="1456"/>
      <c r="I261" s="1456"/>
      <c r="J261" s="1456"/>
      <c r="K261" s="1456"/>
      <c r="L261" s="1457"/>
      <c r="M261" s="698">
        <v>0</v>
      </c>
      <c r="N261" s="699">
        <v>0</v>
      </c>
      <c r="O261" s="700">
        <v>0</v>
      </c>
      <c r="P261" s="700">
        <v>0</v>
      </c>
      <c r="Q261" s="705">
        <v>0</v>
      </c>
      <c r="R261" s="700">
        <v>0</v>
      </c>
      <c r="S261" s="1423"/>
      <c r="T261" s="1150"/>
      <c r="U261" s="1150"/>
      <c r="V261" s="1150"/>
      <c r="W261" s="1150"/>
      <c r="X261" s="1150"/>
      <c r="Y261" s="1150"/>
      <c r="Z261" s="1150"/>
      <c r="AA261" s="1150"/>
      <c r="AB261" s="1151"/>
      <c r="AC261" s="1158"/>
      <c r="AD261" s="996"/>
      <c r="AE261" s="997"/>
      <c r="AF261" s="998"/>
    </row>
    <row r="262" spans="1:32" ht="15" customHeight="1" x14ac:dyDescent="0.2">
      <c r="A262" s="11">
        <v>356</v>
      </c>
      <c r="B262" s="277"/>
      <c r="C262" s="284"/>
      <c r="D262" s="284"/>
      <c r="E262" s="291"/>
      <c r="F262" s="1449" t="s">
        <v>500</v>
      </c>
      <c r="G262" s="1450"/>
      <c r="H262" s="1450"/>
      <c r="I262" s="1450"/>
      <c r="J262" s="1450"/>
      <c r="K262" s="1450"/>
      <c r="L262" s="1451"/>
      <c r="M262" s="698">
        <v>0</v>
      </c>
      <c r="N262" s="699">
        <v>0</v>
      </c>
      <c r="O262" s="700">
        <v>0</v>
      </c>
      <c r="P262" s="700">
        <v>0</v>
      </c>
      <c r="Q262" s="705">
        <v>0</v>
      </c>
      <c r="R262" s="700">
        <v>0</v>
      </c>
      <c r="S262" s="701">
        <v>0</v>
      </c>
      <c r="T262" s="1698"/>
      <c r="U262" s="1153"/>
      <c r="V262" s="1153"/>
      <c r="W262" s="1153"/>
      <c r="X262" s="1153"/>
      <c r="Y262" s="1153"/>
      <c r="Z262" s="1153"/>
      <c r="AA262" s="1153"/>
      <c r="AB262" s="1154"/>
      <c r="AC262" s="1421"/>
      <c r="AD262" s="996"/>
      <c r="AE262" s="997"/>
      <c r="AF262" s="998"/>
    </row>
    <row r="263" spans="1:32" ht="15" customHeight="1" x14ac:dyDescent="0.2">
      <c r="A263" s="11">
        <v>357</v>
      </c>
      <c r="B263" s="277"/>
      <c r="C263" s="284"/>
      <c r="D263" s="284"/>
      <c r="E263" s="291"/>
      <c r="F263" s="1449" t="s">
        <v>501</v>
      </c>
      <c r="G263" s="1450"/>
      <c r="H263" s="1450"/>
      <c r="I263" s="1450"/>
      <c r="J263" s="1450"/>
      <c r="K263" s="1450"/>
      <c r="L263" s="1451"/>
      <c r="M263" s="698">
        <v>0</v>
      </c>
      <c r="N263" s="699">
        <v>0</v>
      </c>
      <c r="O263" s="700">
        <v>0</v>
      </c>
      <c r="P263" s="700">
        <v>0</v>
      </c>
      <c r="Q263" s="705">
        <v>0</v>
      </c>
      <c r="R263" s="700">
        <v>0</v>
      </c>
      <c r="S263" s="701">
        <v>0</v>
      </c>
      <c r="T263" s="700">
        <v>0</v>
      </c>
      <c r="U263" s="701">
        <v>0</v>
      </c>
      <c r="V263" s="1698"/>
      <c r="W263" s="1153"/>
      <c r="X263" s="1153"/>
      <c r="Y263" s="1153"/>
      <c r="Z263" s="1153"/>
      <c r="AA263" s="1153"/>
      <c r="AB263" s="1154"/>
      <c r="AC263" s="1421"/>
      <c r="AD263" s="996"/>
      <c r="AE263" s="997"/>
      <c r="AF263" s="998"/>
    </row>
    <row r="264" spans="1:32" ht="15" customHeight="1" x14ac:dyDescent="0.2">
      <c r="A264" s="11">
        <v>358</v>
      </c>
      <c r="B264" s="277"/>
      <c r="C264" s="284"/>
      <c r="D264" s="284"/>
      <c r="E264" s="291"/>
      <c r="F264" s="1449" t="s">
        <v>502</v>
      </c>
      <c r="G264" s="1450"/>
      <c r="H264" s="1450"/>
      <c r="I264" s="1450"/>
      <c r="J264" s="1450"/>
      <c r="K264" s="1450"/>
      <c r="L264" s="1451"/>
      <c r="M264" s="698">
        <v>0</v>
      </c>
      <c r="N264" s="699">
        <v>0</v>
      </c>
      <c r="O264" s="700">
        <v>0</v>
      </c>
      <c r="P264" s="700">
        <v>0</v>
      </c>
      <c r="Q264" s="705">
        <v>0</v>
      </c>
      <c r="R264" s="700">
        <v>0</v>
      </c>
      <c r="S264" s="701">
        <v>0</v>
      </c>
      <c r="T264" s="700">
        <v>0</v>
      </c>
      <c r="U264" s="701">
        <v>0</v>
      </c>
      <c r="V264" s="700">
        <v>0</v>
      </c>
      <c r="W264" s="701">
        <v>0</v>
      </c>
      <c r="X264" s="700">
        <v>0</v>
      </c>
      <c r="Y264" s="701">
        <v>0</v>
      </c>
      <c r="Z264" s="1162"/>
      <c r="AA264" s="1156"/>
      <c r="AB264" s="1157"/>
      <c r="AC264" s="1422"/>
      <c r="AD264" s="996"/>
      <c r="AE264" s="997"/>
      <c r="AF264" s="998"/>
    </row>
    <row r="265" spans="1:32" ht="15" customHeight="1" x14ac:dyDescent="0.2">
      <c r="A265" s="11">
        <v>359</v>
      </c>
      <c r="B265" s="277"/>
      <c r="C265" s="284"/>
      <c r="D265" s="284"/>
      <c r="E265" s="291"/>
      <c r="F265" s="1449" t="s">
        <v>503</v>
      </c>
      <c r="G265" s="1450"/>
      <c r="H265" s="1450"/>
      <c r="I265" s="1450"/>
      <c r="J265" s="1450"/>
      <c r="K265" s="1450"/>
      <c r="L265" s="1451"/>
      <c r="M265" s="698">
        <v>0</v>
      </c>
      <c r="N265" s="699">
        <v>0</v>
      </c>
      <c r="O265" s="700">
        <v>0</v>
      </c>
      <c r="P265" s="700">
        <v>0</v>
      </c>
      <c r="Q265" s="705">
        <v>0</v>
      </c>
      <c r="R265" s="700">
        <v>0</v>
      </c>
      <c r="S265" s="701">
        <v>0</v>
      </c>
      <c r="T265" s="700">
        <v>0</v>
      </c>
      <c r="U265" s="701">
        <v>0</v>
      </c>
      <c r="V265" s="700">
        <v>0</v>
      </c>
      <c r="W265" s="701">
        <v>0</v>
      </c>
      <c r="X265" s="700">
        <v>0</v>
      </c>
      <c r="Y265" s="701">
        <v>0</v>
      </c>
      <c r="Z265" s="700">
        <v>0</v>
      </c>
      <c r="AA265" s="701">
        <v>0</v>
      </c>
      <c r="AB265" s="706">
        <v>0</v>
      </c>
      <c r="AC265" s="698">
        <v>0</v>
      </c>
      <c r="AD265" s="996"/>
      <c r="AE265" s="997"/>
      <c r="AF265" s="998"/>
    </row>
    <row r="266" spans="1:32" ht="15" customHeight="1" x14ac:dyDescent="0.2">
      <c r="A266" s="11">
        <v>360</v>
      </c>
      <c r="B266" s="277"/>
      <c r="C266" s="280"/>
      <c r="D266" s="280"/>
      <c r="E266" s="281"/>
      <c r="F266" s="1458" t="s">
        <v>504</v>
      </c>
      <c r="G266" s="1459"/>
      <c r="H266" s="1459"/>
      <c r="I266" s="1459"/>
      <c r="J266" s="1459"/>
      <c r="K266" s="1459"/>
      <c r="L266" s="1460"/>
      <c r="M266" s="698">
        <v>0</v>
      </c>
      <c r="N266" s="699">
        <v>0</v>
      </c>
      <c r="O266" s="700">
        <v>0</v>
      </c>
      <c r="P266" s="700">
        <v>0</v>
      </c>
      <c r="Q266" s="705">
        <v>0</v>
      </c>
      <c r="R266" s="700">
        <v>0</v>
      </c>
      <c r="S266" s="701">
        <v>0</v>
      </c>
      <c r="T266" s="700">
        <v>0</v>
      </c>
      <c r="U266" s="701">
        <v>0</v>
      </c>
      <c r="V266" s="700">
        <v>0</v>
      </c>
      <c r="W266" s="701">
        <v>0</v>
      </c>
      <c r="X266" s="700">
        <v>0</v>
      </c>
      <c r="Y266" s="701">
        <v>0</v>
      </c>
      <c r="Z266" s="700">
        <v>0</v>
      </c>
      <c r="AA266" s="701">
        <v>0</v>
      </c>
      <c r="AB266" s="706">
        <v>0</v>
      </c>
      <c r="AC266" s="698">
        <v>0</v>
      </c>
      <c r="AD266" s="996"/>
      <c r="AE266" s="997"/>
      <c r="AF266" s="998"/>
    </row>
    <row r="267" spans="1:32" ht="15" customHeight="1" x14ac:dyDescent="0.2">
      <c r="A267" s="11">
        <v>361</v>
      </c>
      <c r="B267" s="277"/>
      <c r="C267" s="280"/>
      <c r="D267" s="293"/>
      <c r="E267" s="1452" t="s">
        <v>505</v>
      </c>
      <c r="F267" s="1453"/>
      <c r="G267" s="1453"/>
      <c r="H267" s="1453"/>
      <c r="I267" s="1453"/>
      <c r="J267" s="1453"/>
      <c r="K267" s="1453"/>
      <c r="L267" s="1454"/>
      <c r="M267" s="407">
        <f>SUM(M268:M273)</f>
        <v>0</v>
      </c>
      <c r="N267" s="410">
        <f t="shared" ref="N267:AC267" si="60">SUBTOTAL(9,N268:N273)</f>
        <v>0</v>
      </c>
      <c r="O267" s="414">
        <f t="shared" si="60"/>
        <v>0</v>
      </c>
      <c r="P267" s="413">
        <f t="shared" si="60"/>
        <v>0</v>
      </c>
      <c r="Q267" s="415">
        <f t="shared" si="60"/>
        <v>0</v>
      </c>
      <c r="R267" s="414">
        <f t="shared" si="60"/>
        <v>0</v>
      </c>
      <c r="S267" s="414">
        <f t="shared" si="60"/>
        <v>0</v>
      </c>
      <c r="T267" s="414">
        <f t="shared" si="60"/>
        <v>0</v>
      </c>
      <c r="U267" s="414">
        <f t="shared" si="60"/>
        <v>0</v>
      </c>
      <c r="V267" s="414">
        <f t="shared" si="60"/>
        <v>0</v>
      </c>
      <c r="W267" s="414">
        <f t="shared" si="60"/>
        <v>0</v>
      </c>
      <c r="X267" s="414">
        <f t="shared" si="60"/>
        <v>0</v>
      </c>
      <c r="Y267" s="414">
        <f t="shared" si="60"/>
        <v>0</v>
      </c>
      <c r="Z267" s="414">
        <f t="shared" si="60"/>
        <v>0</v>
      </c>
      <c r="AA267" s="414">
        <f t="shared" si="60"/>
        <v>0</v>
      </c>
      <c r="AB267" s="424">
        <f t="shared" si="60"/>
        <v>0</v>
      </c>
      <c r="AC267" s="407">
        <f t="shared" si="60"/>
        <v>0</v>
      </c>
      <c r="AD267" s="996"/>
      <c r="AE267" s="997"/>
      <c r="AF267" s="998"/>
    </row>
    <row r="268" spans="1:32" ht="15" customHeight="1" x14ac:dyDescent="0.2">
      <c r="A268" s="11">
        <v>362</v>
      </c>
      <c r="B268" s="277"/>
      <c r="C268" s="284"/>
      <c r="D268" s="284"/>
      <c r="E268" s="291"/>
      <c r="F268" s="1455" t="s">
        <v>506</v>
      </c>
      <c r="G268" s="1456"/>
      <c r="H268" s="1456"/>
      <c r="I268" s="1456"/>
      <c r="J268" s="1456"/>
      <c r="K268" s="1456"/>
      <c r="L268" s="1457"/>
      <c r="M268" s="698">
        <v>0</v>
      </c>
      <c r="N268" s="699">
        <v>0</v>
      </c>
      <c r="O268" s="700">
        <v>0</v>
      </c>
      <c r="P268" s="700">
        <v>0</v>
      </c>
      <c r="Q268" s="705">
        <v>0</v>
      </c>
      <c r="R268" s="700">
        <v>0</v>
      </c>
      <c r="S268" s="1423"/>
      <c r="T268" s="1150"/>
      <c r="U268" s="1150"/>
      <c r="V268" s="1150"/>
      <c r="W268" s="1150"/>
      <c r="X268" s="1150"/>
      <c r="Y268" s="1150"/>
      <c r="Z268" s="1150"/>
      <c r="AA268" s="1150"/>
      <c r="AB268" s="1151"/>
      <c r="AC268" s="1158"/>
      <c r="AD268" s="996"/>
      <c r="AE268" s="997"/>
      <c r="AF268" s="998"/>
    </row>
    <row r="269" spans="1:32" ht="15" customHeight="1" x14ac:dyDescent="0.2">
      <c r="A269" s="11">
        <v>363</v>
      </c>
      <c r="B269" s="277"/>
      <c r="C269" s="284"/>
      <c r="D269" s="284"/>
      <c r="E269" s="291"/>
      <c r="F269" s="1449" t="s">
        <v>507</v>
      </c>
      <c r="G269" s="1450"/>
      <c r="H269" s="1450"/>
      <c r="I269" s="1450"/>
      <c r="J269" s="1450"/>
      <c r="K269" s="1450"/>
      <c r="L269" s="1451"/>
      <c r="M269" s="698">
        <v>0</v>
      </c>
      <c r="N269" s="699">
        <v>0</v>
      </c>
      <c r="O269" s="700">
        <v>0</v>
      </c>
      <c r="P269" s="700">
        <v>0</v>
      </c>
      <c r="Q269" s="705">
        <v>0</v>
      </c>
      <c r="R269" s="700">
        <v>0</v>
      </c>
      <c r="S269" s="701">
        <v>0</v>
      </c>
      <c r="T269" s="1698"/>
      <c r="U269" s="1153"/>
      <c r="V269" s="1153"/>
      <c r="W269" s="1153"/>
      <c r="X269" s="1153"/>
      <c r="Y269" s="1153"/>
      <c r="Z269" s="1153"/>
      <c r="AA269" s="1153"/>
      <c r="AB269" s="1154"/>
      <c r="AC269" s="1421"/>
      <c r="AD269" s="996"/>
      <c r="AE269" s="997"/>
      <c r="AF269" s="998"/>
    </row>
    <row r="270" spans="1:32" ht="15" customHeight="1" x14ac:dyDescent="0.2">
      <c r="A270" s="11">
        <v>364</v>
      </c>
      <c r="B270" s="277"/>
      <c r="C270" s="284"/>
      <c r="D270" s="284"/>
      <c r="E270" s="291"/>
      <c r="F270" s="1449" t="s">
        <v>508</v>
      </c>
      <c r="G270" s="1450"/>
      <c r="H270" s="1450"/>
      <c r="I270" s="1450"/>
      <c r="J270" s="1450"/>
      <c r="K270" s="1450"/>
      <c r="L270" s="1451"/>
      <c r="M270" s="698">
        <v>0</v>
      </c>
      <c r="N270" s="699">
        <v>0</v>
      </c>
      <c r="O270" s="700">
        <v>0</v>
      </c>
      <c r="P270" s="700">
        <v>0</v>
      </c>
      <c r="Q270" s="705">
        <v>0</v>
      </c>
      <c r="R270" s="700">
        <v>0</v>
      </c>
      <c r="S270" s="701">
        <v>0</v>
      </c>
      <c r="T270" s="700">
        <v>0</v>
      </c>
      <c r="U270" s="701">
        <v>0</v>
      </c>
      <c r="V270" s="1698"/>
      <c r="W270" s="1153"/>
      <c r="X270" s="1153"/>
      <c r="Y270" s="1153"/>
      <c r="Z270" s="1153"/>
      <c r="AA270" s="1153"/>
      <c r="AB270" s="1154"/>
      <c r="AC270" s="1421"/>
      <c r="AD270" s="996"/>
      <c r="AE270" s="997"/>
      <c r="AF270" s="998"/>
    </row>
    <row r="271" spans="1:32" ht="15" customHeight="1" x14ac:dyDescent="0.2">
      <c r="A271" s="11">
        <v>365</v>
      </c>
      <c r="B271" s="277"/>
      <c r="C271" s="284"/>
      <c r="D271" s="284"/>
      <c r="E271" s="291"/>
      <c r="F271" s="1449" t="s">
        <v>509</v>
      </c>
      <c r="G271" s="1450"/>
      <c r="H271" s="1450"/>
      <c r="I271" s="1450"/>
      <c r="J271" s="1450"/>
      <c r="K271" s="1450"/>
      <c r="L271" s="1451"/>
      <c r="M271" s="698">
        <v>0</v>
      </c>
      <c r="N271" s="699">
        <v>0</v>
      </c>
      <c r="O271" s="700">
        <v>0</v>
      </c>
      <c r="P271" s="700">
        <v>0</v>
      </c>
      <c r="Q271" s="705">
        <v>0</v>
      </c>
      <c r="R271" s="700">
        <v>0</v>
      </c>
      <c r="S271" s="701">
        <v>0</v>
      </c>
      <c r="T271" s="700">
        <v>0</v>
      </c>
      <c r="U271" s="701">
        <v>0</v>
      </c>
      <c r="V271" s="700">
        <v>0</v>
      </c>
      <c r="W271" s="701">
        <v>0</v>
      </c>
      <c r="X271" s="700">
        <v>0</v>
      </c>
      <c r="Y271" s="701">
        <v>0</v>
      </c>
      <c r="Z271" s="1162"/>
      <c r="AA271" s="1156"/>
      <c r="AB271" s="1157"/>
      <c r="AC271" s="1422"/>
      <c r="AD271" s="996"/>
      <c r="AE271" s="997"/>
      <c r="AF271" s="998"/>
    </row>
    <row r="272" spans="1:32" ht="15" customHeight="1" x14ac:dyDescent="0.2">
      <c r="A272" s="11">
        <v>366</v>
      </c>
      <c r="B272" s="277"/>
      <c r="C272" s="284"/>
      <c r="D272" s="284"/>
      <c r="E272" s="291"/>
      <c r="F272" s="1449" t="s">
        <v>510</v>
      </c>
      <c r="G272" s="1450"/>
      <c r="H272" s="1450"/>
      <c r="I272" s="1450"/>
      <c r="J272" s="1450"/>
      <c r="K272" s="1450"/>
      <c r="L272" s="1451"/>
      <c r="M272" s="698">
        <v>0</v>
      </c>
      <c r="N272" s="699">
        <v>0</v>
      </c>
      <c r="O272" s="700">
        <v>0</v>
      </c>
      <c r="P272" s="700">
        <v>0</v>
      </c>
      <c r="Q272" s="705">
        <v>0</v>
      </c>
      <c r="R272" s="700">
        <v>0</v>
      </c>
      <c r="S272" s="701">
        <v>0</v>
      </c>
      <c r="T272" s="700">
        <v>0</v>
      </c>
      <c r="U272" s="701">
        <v>0</v>
      </c>
      <c r="V272" s="700">
        <v>0</v>
      </c>
      <c r="W272" s="701">
        <v>0</v>
      </c>
      <c r="X272" s="700">
        <v>0</v>
      </c>
      <c r="Y272" s="701">
        <v>0</v>
      </c>
      <c r="Z272" s="700">
        <v>0</v>
      </c>
      <c r="AA272" s="701">
        <v>0</v>
      </c>
      <c r="AB272" s="706">
        <v>0</v>
      </c>
      <c r="AC272" s="698">
        <v>0</v>
      </c>
      <c r="AD272" s="996"/>
      <c r="AE272" s="997"/>
      <c r="AF272" s="998"/>
    </row>
    <row r="273" spans="1:32" ht="15" customHeight="1" x14ac:dyDescent="0.2">
      <c r="A273" s="11">
        <v>367</v>
      </c>
      <c r="B273" s="277"/>
      <c r="C273" s="280"/>
      <c r="D273" s="280"/>
      <c r="E273" s="281"/>
      <c r="F273" s="1458" t="s">
        <v>511</v>
      </c>
      <c r="G273" s="1459"/>
      <c r="H273" s="1459"/>
      <c r="I273" s="1459"/>
      <c r="J273" s="1459"/>
      <c r="K273" s="1459"/>
      <c r="L273" s="1460"/>
      <c r="M273" s="698">
        <v>0</v>
      </c>
      <c r="N273" s="699">
        <v>0</v>
      </c>
      <c r="O273" s="700">
        <v>0</v>
      </c>
      <c r="P273" s="700">
        <v>0</v>
      </c>
      <c r="Q273" s="705">
        <v>0</v>
      </c>
      <c r="R273" s="700">
        <v>0</v>
      </c>
      <c r="S273" s="701">
        <v>0</v>
      </c>
      <c r="T273" s="700">
        <v>0</v>
      </c>
      <c r="U273" s="701">
        <v>0</v>
      </c>
      <c r="V273" s="700">
        <v>0</v>
      </c>
      <c r="W273" s="701">
        <v>0</v>
      </c>
      <c r="X273" s="700">
        <v>0</v>
      </c>
      <c r="Y273" s="701">
        <v>0</v>
      </c>
      <c r="Z273" s="700">
        <v>0</v>
      </c>
      <c r="AA273" s="701">
        <v>0</v>
      </c>
      <c r="AB273" s="706">
        <v>0</v>
      </c>
      <c r="AC273" s="698">
        <v>0</v>
      </c>
      <c r="AD273" s="996"/>
      <c r="AE273" s="997"/>
      <c r="AF273" s="998"/>
    </row>
    <row r="274" spans="1:32" ht="15" customHeight="1" x14ac:dyDescent="0.2">
      <c r="A274" s="11">
        <v>368</v>
      </c>
      <c r="B274" s="277"/>
      <c r="C274" s="280"/>
      <c r="D274" s="293"/>
      <c r="E274" s="1452" t="s">
        <v>512</v>
      </c>
      <c r="F274" s="1453"/>
      <c r="G274" s="1453"/>
      <c r="H274" s="1453"/>
      <c r="I274" s="1453"/>
      <c r="J274" s="1453"/>
      <c r="K274" s="1453"/>
      <c r="L274" s="1454"/>
      <c r="M274" s="407">
        <f>SUM(M275:M280)</f>
        <v>0</v>
      </c>
      <c r="N274" s="410">
        <f t="shared" ref="N274:AC274" si="61">SUBTOTAL(9,N275:N280)</f>
        <v>0</v>
      </c>
      <c r="O274" s="414">
        <f t="shared" si="61"/>
        <v>0</v>
      </c>
      <c r="P274" s="413">
        <f t="shared" si="61"/>
        <v>0</v>
      </c>
      <c r="Q274" s="415">
        <f t="shared" si="61"/>
        <v>0</v>
      </c>
      <c r="R274" s="414">
        <f t="shared" si="61"/>
        <v>0</v>
      </c>
      <c r="S274" s="414">
        <f t="shared" si="61"/>
        <v>0</v>
      </c>
      <c r="T274" s="414">
        <f t="shared" si="61"/>
        <v>0</v>
      </c>
      <c r="U274" s="414">
        <f t="shared" si="61"/>
        <v>0</v>
      </c>
      <c r="V274" s="414">
        <f t="shared" si="61"/>
        <v>0</v>
      </c>
      <c r="W274" s="414">
        <f t="shared" si="61"/>
        <v>0</v>
      </c>
      <c r="X274" s="414">
        <f t="shared" si="61"/>
        <v>0</v>
      </c>
      <c r="Y274" s="414">
        <f t="shared" si="61"/>
        <v>0</v>
      </c>
      <c r="Z274" s="414">
        <f t="shared" si="61"/>
        <v>0</v>
      </c>
      <c r="AA274" s="414">
        <f t="shared" si="61"/>
        <v>0</v>
      </c>
      <c r="AB274" s="424">
        <f t="shared" si="61"/>
        <v>0</v>
      </c>
      <c r="AC274" s="407">
        <f t="shared" si="61"/>
        <v>0</v>
      </c>
      <c r="AD274" s="996"/>
      <c r="AE274" s="997"/>
      <c r="AF274" s="998"/>
    </row>
    <row r="275" spans="1:32" ht="15" customHeight="1" x14ac:dyDescent="0.2">
      <c r="A275" s="11">
        <v>369</v>
      </c>
      <c r="B275" s="277"/>
      <c r="C275" s="284"/>
      <c r="D275" s="284"/>
      <c r="E275" s="291"/>
      <c r="F275" s="1455" t="s">
        <v>513</v>
      </c>
      <c r="G275" s="1456"/>
      <c r="H275" s="1456"/>
      <c r="I275" s="1456"/>
      <c r="J275" s="1456"/>
      <c r="K275" s="1456"/>
      <c r="L275" s="1457"/>
      <c r="M275" s="698">
        <v>0</v>
      </c>
      <c r="N275" s="699">
        <v>0</v>
      </c>
      <c r="O275" s="700">
        <v>0</v>
      </c>
      <c r="P275" s="700">
        <v>0</v>
      </c>
      <c r="Q275" s="705">
        <v>0</v>
      </c>
      <c r="R275" s="700">
        <v>0</v>
      </c>
      <c r="S275" s="1423"/>
      <c r="T275" s="1150"/>
      <c r="U275" s="1150"/>
      <c r="V275" s="1150"/>
      <c r="W275" s="1150"/>
      <c r="X275" s="1150"/>
      <c r="Y275" s="1150"/>
      <c r="Z275" s="1150"/>
      <c r="AA275" s="1150"/>
      <c r="AB275" s="1151"/>
      <c r="AC275" s="1158"/>
      <c r="AD275" s="996"/>
      <c r="AE275" s="997"/>
      <c r="AF275" s="998"/>
    </row>
    <row r="276" spans="1:32" ht="15" customHeight="1" x14ac:dyDescent="0.2">
      <c r="A276" s="11">
        <v>370</v>
      </c>
      <c r="B276" s="277"/>
      <c r="C276" s="284"/>
      <c r="D276" s="284"/>
      <c r="E276" s="291"/>
      <c r="F276" s="1449" t="s">
        <v>514</v>
      </c>
      <c r="G276" s="1450"/>
      <c r="H276" s="1450"/>
      <c r="I276" s="1450"/>
      <c r="J276" s="1450"/>
      <c r="K276" s="1450"/>
      <c r="L276" s="1451"/>
      <c r="M276" s="698">
        <v>0</v>
      </c>
      <c r="N276" s="699">
        <v>0</v>
      </c>
      <c r="O276" s="700">
        <v>0</v>
      </c>
      <c r="P276" s="700">
        <v>0</v>
      </c>
      <c r="Q276" s="705">
        <v>0</v>
      </c>
      <c r="R276" s="700">
        <v>0</v>
      </c>
      <c r="S276" s="701">
        <v>0</v>
      </c>
      <c r="T276" s="1698"/>
      <c r="U276" s="1153"/>
      <c r="V276" s="1153"/>
      <c r="W276" s="1153"/>
      <c r="X276" s="1153"/>
      <c r="Y276" s="1153"/>
      <c r="Z276" s="1153"/>
      <c r="AA276" s="1153"/>
      <c r="AB276" s="1154"/>
      <c r="AC276" s="1421"/>
      <c r="AD276" s="996"/>
      <c r="AE276" s="997"/>
      <c r="AF276" s="998"/>
    </row>
    <row r="277" spans="1:32" ht="15" customHeight="1" x14ac:dyDescent="0.2">
      <c r="A277" s="11">
        <v>371</v>
      </c>
      <c r="B277" s="277"/>
      <c r="C277" s="284"/>
      <c r="D277" s="284"/>
      <c r="E277" s="291"/>
      <c r="F277" s="1449" t="s">
        <v>515</v>
      </c>
      <c r="G277" s="1450"/>
      <c r="H277" s="1450"/>
      <c r="I277" s="1450"/>
      <c r="J277" s="1450"/>
      <c r="K277" s="1450"/>
      <c r="L277" s="1451"/>
      <c r="M277" s="698">
        <v>0</v>
      </c>
      <c r="N277" s="699">
        <v>0</v>
      </c>
      <c r="O277" s="700">
        <v>0</v>
      </c>
      <c r="P277" s="700">
        <v>0</v>
      </c>
      <c r="Q277" s="705">
        <v>0</v>
      </c>
      <c r="R277" s="700">
        <v>0</v>
      </c>
      <c r="S277" s="701">
        <v>0</v>
      </c>
      <c r="T277" s="700">
        <v>0</v>
      </c>
      <c r="U277" s="701">
        <v>0</v>
      </c>
      <c r="V277" s="1698"/>
      <c r="W277" s="1153"/>
      <c r="X277" s="1153"/>
      <c r="Y277" s="1153"/>
      <c r="Z277" s="1153"/>
      <c r="AA277" s="1153"/>
      <c r="AB277" s="1154"/>
      <c r="AC277" s="1421"/>
      <c r="AD277" s="996"/>
      <c r="AE277" s="997"/>
      <c r="AF277" s="998"/>
    </row>
    <row r="278" spans="1:32" ht="15" customHeight="1" x14ac:dyDescent="0.2">
      <c r="A278" s="11">
        <v>372</v>
      </c>
      <c r="B278" s="277"/>
      <c r="C278" s="284"/>
      <c r="D278" s="284"/>
      <c r="E278" s="291"/>
      <c r="F278" s="1449" t="s">
        <v>516</v>
      </c>
      <c r="G278" s="1450"/>
      <c r="H278" s="1450"/>
      <c r="I278" s="1450"/>
      <c r="J278" s="1450"/>
      <c r="K278" s="1450"/>
      <c r="L278" s="1451"/>
      <c r="M278" s="698">
        <v>0</v>
      </c>
      <c r="N278" s="699">
        <v>0</v>
      </c>
      <c r="O278" s="700">
        <v>0</v>
      </c>
      <c r="P278" s="700">
        <v>0</v>
      </c>
      <c r="Q278" s="705">
        <v>0</v>
      </c>
      <c r="R278" s="700">
        <v>0</v>
      </c>
      <c r="S278" s="701">
        <v>0</v>
      </c>
      <c r="T278" s="700">
        <v>0</v>
      </c>
      <c r="U278" s="701">
        <v>0</v>
      </c>
      <c r="V278" s="700">
        <v>0</v>
      </c>
      <c r="W278" s="701">
        <v>0</v>
      </c>
      <c r="X278" s="700">
        <v>0</v>
      </c>
      <c r="Y278" s="701">
        <v>0</v>
      </c>
      <c r="Z278" s="1162"/>
      <c r="AA278" s="1156"/>
      <c r="AB278" s="1157"/>
      <c r="AC278" s="1422"/>
      <c r="AD278" s="996"/>
      <c r="AE278" s="997"/>
      <c r="AF278" s="998"/>
    </row>
    <row r="279" spans="1:32" ht="15" customHeight="1" x14ac:dyDescent="0.2">
      <c r="A279" s="11">
        <v>373</v>
      </c>
      <c r="B279" s="277"/>
      <c r="C279" s="284"/>
      <c r="D279" s="284"/>
      <c r="E279" s="291"/>
      <c r="F279" s="1449" t="s">
        <v>517</v>
      </c>
      <c r="G279" s="1450"/>
      <c r="H279" s="1450"/>
      <c r="I279" s="1450"/>
      <c r="J279" s="1450"/>
      <c r="K279" s="1450"/>
      <c r="L279" s="1451"/>
      <c r="M279" s="698">
        <v>0</v>
      </c>
      <c r="N279" s="699">
        <v>0</v>
      </c>
      <c r="O279" s="700">
        <v>0</v>
      </c>
      <c r="P279" s="700">
        <v>0</v>
      </c>
      <c r="Q279" s="705">
        <v>0</v>
      </c>
      <c r="R279" s="700">
        <v>0</v>
      </c>
      <c r="S279" s="701">
        <v>0</v>
      </c>
      <c r="T279" s="700">
        <v>0</v>
      </c>
      <c r="U279" s="701">
        <v>0</v>
      </c>
      <c r="V279" s="700">
        <v>0</v>
      </c>
      <c r="W279" s="701">
        <v>0</v>
      </c>
      <c r="X279" s="700">
        <v>0</v>
      </c>
      <c r="Y279" s="701">
        <v>0</v>
      </c>
      <c r="Z279" s="700">
        <v>0</v>
      </c>
      <c r="AA279" s="701">
        <v>0</v>
      </c>
      <c r="AB279" s="706">
        <v>0</v>
      </c>
      <c r="AC279" s="698">
        <v>0</v>
      </c>
      <c r="AD279" s="996"/>
      <c r="AE279" s="997"/>
      <c r="AF279" s="998"/>
    </row>
    <row r="280" spans="1:32" ht="15" customHeight="1" x14ac:dyDescent="0.2">
      <c r="A280" s="11">
        <v>374</v>
      </c>
      <c r="B280" s="277"/>
      <c r="C280" s="280"/>
      <c r="D280" s="280"/>
      <c r="E280" s="281"/>
      <c r="F280" s="1458" t="s">
        <v>518</v>
      </c>
      <c r="G280" s="1459"/>
      <c r="H280" s="1459"/>
      <c r="I280" s="1459"/>
      <c r="J280" s="1459"/>
      <c r="K280" s="1459"/>
      <c r="L280" s="1460"/>
      <c r="M280" s="698">
        <v>0</v>
      </c>
      <c r="N280" s="699">
        <v>0</v>
      </c>
      <c r="O280" s="700">
        <v>0</v>
      </c>
      <c r="P280" s="700">
        <v>0</v>
      </c>
      <c r="Q280" s="705">
        <v>0</v>
      </c>
      <c r="R280" s="700">
        <v>0</v>
      </c>
      <c r="S280" s="701">
        <v>0</v>
      </c>
      <c r="T280" s="700">
        <v>0</v>
      </c>
      <c r="U280" s="701">
        <v>0</v>
      </c>
      <c r="V280" s="700">
        <v>0</v>
      </c>
      <c r="W280" s="701">
        <v>0</v>
      </c>
      <c r="X280" s="700">
        <v>0</v>
      </c>
      <c r="Y280" s="701">
        <v>0</v>
      </c>
      <c r="Z280" s="700">
        <v>0</v>
      </c>
      <c r="AA280" s="701">
        <v>0</v>
      </c>
      <c r="AB280" s="706">
        <v>0</v>
      </c>
      <c r="AC280" s="698">
        <v>0</v>
      </c>
      <c r="AD280" s="996"/>
      <c r="AE280" s="997"/>
      <c r="AF280" s="998"/>
    </row>
    <row r="281" spans="1:32" ht="15" customHeight="1" x14ac:dyDescent="0.2">
      <c r="A281" s="11">
        <v>375</v>
      </c>
      <c r="B281" s="277"/>
      <c r="C281" s="280"/>
      <c r="D281" s="293"/>
      <c r="E281" s="1452" t="s">
        <v>529</v>
      </c>
      <c r="F281" s="1453"/>
      <c r="G281" s="1453"/>
      <c r="H281" s="1453"/>
      <c r="I281" s="1453"/>
      <c r="J281" s="1453"/>
      <c r="K281" s="1453"/>
      <c r="L281" s="1454"/>
      <c r="M281" s="407">
        <f>SUM(M282:M287)</f>
        <v>0</v>
      </c>
      <c r="N281" s="410">
        <f t="shared" ref="N281:AC281" si="62">SUBTOTAL(9,N282:N287)</f>
        <v>0</v>
      </c>
      <c r="O281" s="414">
        <f t="shared" si="62"/>
        <v>0</v>
      </c>
      <c r="P281" s="413">
        <f t="shared" si="62"/>
        <v>0</v>
      </c>
      <c r="Q281" s="415">
        <f t="shared" si="62"/>
        <v>0</v>
      </c>
      <c r="R281" s="414">
        <f t="shared" si="62"/>
        <v>0</v>
      </c>
      <c r="S281" s="414">
        <f t="shared" si="62"/>
        <v>0</v>
      </c>
      <c r="T281" s="414">
        <f t="shared" si="62"/>
        <v>0</v>
      </c>
      <c r="U281" s="414">
        <f t="shared" si="62"/>
        <v>0</v>
      </c>
      <c r="V281" s="414">
        <f t="shared" si="62"/>
        <v>0</v>
      </c>
      <c r="W281" s="414">
        <f t="shared" si="62"/>
        <v>0</v>
      </c>
      <c r="X281" s="414">
        <f t="shared" si="62"/>
        <v>0</v>
      </c>
      <c r="Y281" s="414">
        <f t="shared" si="62"/>
        <v>0</v>
      </c>
      <c r="Z281" s="414">
        <f t="shared" si="62"/>
        <v>0</v>
      </c>
      <c r="AA281" s="414">
        <f t="shared" si="62"/>
        <v>0</v>
      </c>
      <c r="AB281" s="424">
        <f t="shared" si="62"/>
        <v>0</v>
      </c>
      <c r="AC281" s="407">
        <f t="shared" si="62"/>
        <v>0</v>
      </c>
      <c r="AD281" s="996"/>
      <c r="AE281" s="997"/>
      <c r="AF281" s="998"/>
    </row>
    <row r="282" spans="1:32" ht="15" customHeight="1" x14ac:dyDescent="0.2">
      <c r="A282" s="11">
        <v>376</v>
      </c>
      <c r="B282" s="277"/>
      <c r="C282" s="284"/>
      <c r="D282" s="284"/>
      <c r="E282" s="291"/>
      <c r="F282" s="1455" t="s">
        <v>519</v>
      </c>
      <c r="G282" s="1456"/>
      <c r="H282" s="1456"/>
      <c r="I282" s="1456"/>
      <c r="J282" s="1456"/>
      <c r="K282" s="1456"/>
      <c r="L282" s="1457"/>
      <c r="M282" s="698">
        <v>0</v>
      </c>
      <c r="N282" s="699">
        <v>0</v>
      </c>
      <c r="O282" s="700">
        <v>0</v>
      </c>
      <c r="P282" s="700">
        <v>0</v>
      </c>
      <c r="Q282" s="705">
        <v>0</v>
      </c>
      <c r="R282" s="700">
        <v>0</v>
      </c>
      <c r="S282" s="1423"/>
      <c r="T282" s="1150"/>
      <c r="U282" s="1150"/>
      <c r="V282" s="1150"/>
      <c r="W282" s="1150"/>
      <c r="X282" s="1150"/>
      <c r="Y282" s="1150"/>
      <c r="Z282" s="1150"/>
      <c r="AA282" s="1150"/>
      <c r="AB282" s="1151"/>
      <c r="AC282" s="1158"/>
      <c r="AD282" s="996"/>
      <c r="AE282" s="997"/>
      <c r="AF282" s="998"/>
    </row>
    <row r="283" spans="1:32" ht="15" customHeight="1" x14ac:dyDescent="0.2">
      <c r="A283" s="11">
        <v>377</v>
      </c>
      <c r="B283" s="277"/>
      <c r="C283" s="284"/>
      <c r="D283" s="284"/>
      <c r="E283" s="291"/>
      <c r="F283" s="1449" t="s">
        <v>520</v>
      </c>
      <c r="G283" s="1450"/>
      <c r="H283" s="1450"/>
      <c r="I283" s="1450"/>
      <c r="J283" s="1450"/>
      <c r="K283" s="1450"/>
      <c r="L283" s="1451"/>
      <c r="M283" s="698">
        <v>0</v>
      </c>
      <c r="N283" s="699">
        <v>0</v>
      </c>
      <c r="O283" s="700">
        <v>0</v>
      </c>
      <c r="P283" s="700">
        <v>0</v>
      </c>
      <c r="Q283" s="705">
        <v>0</v>
      </c>
      <c r="R283" s="700">
        <v>0</v>
      </c>
      <c r="S283" s="701">
        <v>0</v>
      </c>
      <c r="T283" s="1698"/>
      <c r="U283" s="1153"/>
      <c r="V283" s="1153"/>
      <c r="W283" s="1153"/>
      <c r="X283" s="1153"/>
      <c r="Y283" s="1153"/>
      <c r="Z283" s="1153"/>
      <c r="AA283" s="1153"/>
      <c r="AB283" s="1154"/>
      <c r="AC283" s="1421"/>
      <c r="AD283" s="996"/>
      <c r="AE283" s="997"/>
      <c r="AF283" s="998"/>
    </row>
    <row r="284" spans="1:32" ht="15" customHeight="1" x14ac:dyDescent="0.2">
      <c r="A284" s="11">
        <v>378</v>
      </c>
      <c r="B284" s="277"/>
      <c r="C284" s="284"/>
      <c r="D284" s="284"/>
      <c r="E284" s="291"/>
      <c r="F284" s="1449" t="s">
        <v>521</v>
      </c>
      <c r="G284" s="1450"/>
      <c r="H284" s="1450"/>
      <c r="I284" s="1450"/>
      <c r="J284" s="1450"/>
      <c r="K284" s="1450"/>
      <c r="L284" s="1451"/>
      <c r="M284" s="698">
        <v>0</v>
      </c>
      <c r="N284" s="699">
        <v>0</v>
      </c>
      <c r="O284" s="700">
        <v>0</v>
      </c>
      <c r="P284" s="700">
        <v>0</v>
      </c>
      <c r="Q284" s="705">
        <v>0</v>
      </c>
      <c r="R284" s="700">
        <v>0</v>
      </c>
      <c r="S284" s="701">
        <v>0</v>
      </c>
      <c r="T284" s="700">
        <v>0</v>
      </c>
      <c r="U284" s="701">
        <v>0</v>
      </c>
      <c r="V284" s="1698"/>
      <c r="W284" s="1153"/>
      <c r="X284" s="1153"/>
      <c r="Y284" s="1153"/>
      <c r="Z284" s="1153"/>
      <c r="AA284" s="1153"/>
      <c r="AB284" s="1154"/>
      <c r="AC284" s="1421"/>
      <c r="AD284" s="996"/>
      <c r="AE284" s="997"/>
      <c r="AF284" s="998"/>
    </row>
    <row r="285" spans="1:32" ht="15" customHeight="1" x14ac:dyDescent="0.2">
      <c r="A285" s="11">
        <v>379</v>
      </c>
      <c r="B285" s="277"/>
      <c r="C285" s="284"/>
      <c r="D285" s="284"/>
      <c r="E285" s="291"/>
      <c r="F285" s="1449" t="s">
        <v>522</v>
      </c>
      <c r="G285" s="1450"/>
      <c r="H285" s="1450"/>
      <c r="I285" s="1450"/>
      <c r="J285" s="1450"/>
      <c r="K285" s="1450"/>
      <c r="L285" s="1451"/>
      <c r="M285" s="698">
        <v>0</v>
      </c>
      <c r="N285" s="699">
        <v>0</v>
      </c>
      <c r="O285" s="700">
        <v>0</v>
      </c>
      <c r="P285" s="700">
        <v>0</v>
      </c>
      <c r="Q285" s="705">
        <v>0</v>
      </c>
      <c r="R285" s="700">
        <v>0</v>
      </c>
      <c r="S285" s="701">
        <v>0</v>
      </c>
      <c r="T285" s="700">
        <v>0</v>
      </c>
      <c r="U285" s="701">
        <v>0</v>
      </c>
      <c r="V285" s="700">
        <v>0</v>
      </c>
      <c r="W285" s="701">
        <v>0</v>
      </c>
      <c r="X285" s="700">
        <v>0</v>
      </c>
      <c r="Y285" s="701">
        <v>0</v>
      </c>
      <c r="Z285" s="1162"/>
      <c r="AA285" s="1156"/>
      <c r="AB285" s="1157"/>
      <c r="AC285" s="1422"/>
      <c r="AD285" s="996"/>
      <c r="AE285" s="997"/>
      <c r="AF285" s="998"/>
    </row>
    <row r="286" spans="1:32" ht="15" customHeight="1" x14ac:dyDescent="0.2">
      <c r="A286" s="11">
        <v>380</v>
      </c>
      <c r="B286" s="277"/>
      <c r="C286" s="284"/>
      <c r="D286" s="284"/>
      <c r="E286" s="291"/>
      <c r="F286" s="1449" t="s">
        <v>523</v>
      </c>
      <c r="G286" s="1450"/>
      <c r="H286" s="1450"/>
      <c r="I286" s="1450"/>
      <c r="J286" s="1450"/>
      <c r="K286" s="1450"/>
      <c r="L286" s="1451"/>
      <c r="M286" s="698">
        <v>0</v>
      </c>
      <c r="N286" s="699">
        <v>0</v>
      </c>
      <c r="O286" s="700">
        <v>0</v>
      </c>
      <c r="P286" s="700">
        <v>0</v>
      </c>
      <c r="Q286" s="705">
        <v>0</v>
      </c>
      <c r="R286" s="700">
        <v>0</v>
      </c>
      <c r="S286" s="701">
        <v>0</v>
      </c>
      <c r="T286" s="700">
        <v>0</v>
      </c>
      <c r="U286" s="701">
        <v>0</v>
      </c>
      <c r="V286" s="700">
        <v>0</v>
      </c>
      <c r="W286" s="701">
        <v>0</v>
      </c>
      <c r="X286" s="700">
        <v>0</v>
      </c>
      <c r="Y286" s="701">
        <v>0</v>
      </c>
      <c r="Z286" s="700">
        <v>0</v>
      </c>
      <c r="AA286" s="701">
        <v>0</v>
      </c>
      <c r="AB286" s="706">
        <v>0</v>
      </c>
      <c r="AC286" s="698">
        <v>0</v>
      </c>
      <c r="AD286" s="996"/>
      <c r="AE286" s="997"/>
      <c r="AF286" s="998"/>
    </row>
    <row r="287" spans="1:32" ht="15" customHeight="1" x14ac:dyDescent="0.2">
      <c r="A287" s="11">
        <v>381</v>
      </c>
      <c r="B287" s="277"/>
      <c r="C287" s="280"/>
      <c r="D287" s="280"/>
      <c r="E287" s="281"/>
      <c r="F287" s="1458" t="s">
        <v>524</v>
      </c>
      <c r="G287" s="1459"/>
      <c r="H287" s="1459"/>
      <c r="I287" s="1459"/>
      <c r="J287" s="1459"/>
      <c r="K287" s="1459"/>
      <c r="L287" s="1460"/>
      <c r="M287" s="698">
        <v>0</v>
      </c>
      <c r="N287" s="699">
        <v>0</v>
      </c>
      <c r="O287" s="700">
        <v>0</v>
      </c>
      <c r="P287" s="700">
        <v>0</v>
      </c>
      <c r="Q287" s="705">
        <v>0</v>
      </c>
      <c r="R287" s="700">
        <v>0</v>
      </c>
      <c r="S287" s="701">
        <v>0</v>
      </c>
      <c r="T287" s="700">
        <v>0</v>
      </c>
      <c r="U287" s="701">
        <v>0</v>
      </c>
      <c r="V287" s="700">
        <v>0</v>
      </c>
      <c r="W287" s="701">
        <v>0</v>
      </c>
      <c r="X287" s="700">
        <v>0</v>
      </c>
      <c r="Y287" s="701">
        <v>0</v>
      </c>
      <c r="Z287" s="700">
        <v>0</v>
      </c>
      <c r="AA287" s="701">
        <v>0</v>
      </c>
      <c r="AB287" s="706">
        <v>0</v>
      </c>
      <c r="AC287" s="698">
        <v>0</v>
      </c>
      <c r="AD287" s="996"/>
      <c r="AE287" s="997"/>
      <c r="AF287" s="998"/>
    </row>
    <row r="288" spans="1:32" ht="15" customHeight="1" x14ac:dyDescent="0.2">
      <c r="A288" s="11">
        <v>382</v>
      </c>
      <c r="B288" s="277"/>
      <c r="C288" s="280"/>
      <c r="D288" s="293"/>
      <c r="E288" s="1452" t="s">
        <v>525</v>
      </c>
      <c r="F288" s="1453"/>
      <c r="G288" s="1453"/>
      <c r="H288" s="1453"/>
      <c r="I288" s="1453"/>
      <c r="J288" s="1453"/>
      <c r="K288" s="1453"/>
      <c r="L288" s="1454"/>
      <c r="M288" s="407">
        <f>SUM(M289:M290)</f>
        <v>0</v>
      </c>
      <c r="N288" s="410">
        <f t="shared" ref="N288:AC288" si="63">SUBTOTAL(9,N289:N290)</f>
        <v>0</v>
      </c>
      <c r="O288" s="414">
        <f t="shared" si="63"/>
        <v>0</v>
      </c>
      <c r="P288" s="413">
        <f t="shared" si="63"/>
        <v>0</v>
      </c>
      <c r="Q288" s="415">
        <f t="shared" si="63"/>
        <v>0</v>
      </c>
      <c r="R288" s="414">
        <f t="shared" si="63"/>
        <v>0</v>
      </c>
      <c r="S288" s="414">
        <f t="shared" si="63"/>
        <v>0</v>
      </c>
      <c r="T288" s="414">
        <f t="shared" si="63"/>
        <v>0</v>
      </c>
      <c r="U288" s="414">
        <f t="shared" si="63"/>
        <v>0</v>
      </c>
      <c r="V288" s="414">
        <f t="shared" si="63"/>
        <v>0</v>
      </c>
      <c r="W288" s="414">
        <f t="shared" si="63"/>
        <v>0</v>
      </c>
      <c r="X288" s="414">
        <f t="shared" si="63"/>
        <v>0</v>
      </c>
      <c r="Y288" s="414">
        <f t="shared" si="63"/>
        <v>0</v>
      </c>
      <c r="Z288" s="414">
        <f t="shared" si="63"/>
        <v>0</v>
      </c>
      <c r="AA288" s="414">
        <f t="shared" si="63"/>
        <v>0</v>
      </c>
      <c r="AB288" s="424">
        <f t="shared" si="63"/>
        <v>0</v>
      </c>
      <c r="AC288" s="407">
        <f t="shared" si="63"/>
        <v>0</v>
      </c>
      <c r="AD288" s="996"/>
      <c r="AE288" s="997"/>
      <c r="AF288" s="998"/>
    </row>
    <row r="289" spans="1:32" ht="15" customHeight="1" x14ac:dyDescent="0.2">
      <c r="A289" s="11">
        <v>383</v>
      </c>
      <c r="B289" s="277"/>
      <c r="C289" s="284"/>
      <c r="D289" s="284"/>
      <c r="E289" s="291"/>
      <c r="F289" s="1455" t="s">
        <v>526</v>
      </c>
      <c r="G289" s="1456"/>
      <c r="H289" s="1456"/>
      <c r="I289" s="1456"/>
      <c r="J289" s="1456"/>
      <c r="K289" s="1456"/>
      <c r="L289" s="1457"/>
      <c r="M289" s="698">
        <v>0</v>
      </c>
      <c r="N289" s="699">
        <v>0</v>
      </c>
      <c r="O289" s="700">
        <v>0</v>
      </c>
      <c r="P289" s="700">
        <v>0</v>
      </c>
      <c r="Q289" s="705">
        <v>0</v>
      </c>
      <c r="R289" s="700">
        <v>0</v>
      </c>
      <c r="S289" s="701">
        <v>0</v>
      </c>
      <c r="T289" s="700">
        <v>0</v>
      </c>
      <c r="U289" s="701">
        <v>0</v>
      </c>
      <c r="V289" s="700">
        <v>0</v>
      </c>
      <c r="W289" s="701">
        <v>0</v>
      </c>
      <c r="X289" s="700">
        <v>0</v>
      </c>
      <c r="Y289" s="701">
        <v>0</v>
      </c>
      <c r="Z289" s="700">
        <v>0</v>
      </c>
      <c r="AA289" s="701">
        <v>0</v>
      </c>
      <c r="AB289" s="706">
        <v>0</v>
      </c>
      <c r="AC289" s="698">
        <v>0</v>
      </c>
      <c r="AD289" s="996"/>
      <c r="AE289" s="997"/>
      <c r="AF289" s="998"/>
    </row>
    <row r="290" spans="1:32" ht="15" customHeight="1" x14ac:dyDescent="0.2">
      <c r="A290" s="11">
        <v>384</v>
      </c>
      <c r="B290" s="277"/>
      <c r="C290" s="284"/>
      <c r="D290" s="284"/>
      <c r="E290" s="291"/>
      <c r="F290" s="1449" t="s">
        <v>527</v>
      </c>
      <c r="G290" s="1450"/>
      <c r="H290" s="1450"/>
      <c r="I290" s="1450"/>
      <c r="J290" s="1450"/>
      <c r="K290" s="1450"/>
      <c r="L290" s="1451"/>
      <c r="M290" s="698">
        <v>0</v>
      </c>
      <c r="N290" s="699">
        <v>0</v>
      </c>
      <c r="O290" s="700">
        <v>0</v>
      </c>
      <c r="P290" s="700">
        <v>0</v>
      </c>
      <c r="Q290" s="705">
        <v>0</v>
      </c>
      <c r="R290" s="700">
        <v>0</v>
      </c>
      <c r="S290" s="701">
        <v>0</v>
      </c>
      <c r="T290" s="700">
        <v>0</v>
      </c>
      <c r="U290" s="701">
        <v>0</v>
      </c>
      <c r="V290" s="700">
        <v>0</v>
      </c>
      <c r="W290" s="701">
        <v>0</v>
      </c>
      <c r="X290" s="700">
        <v>0</v>
      </c>
      <c r="Y290" s="701">
        <v>0</v>
      </c>
      <c r="Z290" s="700">
        <v>0</v>
      </c>
      <c r="AA290" s="701">
        <v>0</v>
      </c>
      <c r="AB290" s="706">
        <v>0</v>
      </c>
      <c r="AC290" s="698">
        <v>0</v>
      </c>
      <c r="AD290" s="996"/>
      <c r="AE290" s="997"/>
      <c r="AF290" s="998"/>
    </row>
    <row r="291" spans="1:32" ht="15" customHeight="1" x14ac:dyDescent="0.2">
      <c r="A291" s="11">
        <v>385</v>
      </c>
      <c r="B291" s="277"/>
      <c r="C291" s="280"/>
      <c r="D291" s="1485" t="s">
        <v>81</v>
      </c>
      <c r="E291" s="1486"/>
      <c r="F291" s="1486"/>
      <c r="G291" s="1486"/>
      <c r="H291" s="1486"/>
      <c r="I291" s="1486"/>
      <c r="J291" s="1486"/>
      <c r="K291" s="1486"/>
      <c r="L291" s="1486"/>
      <c r="M291" s="1486"/>
      <c r="N291" s="1486"/>
      <c r="O291" s="1486"/>
      <c r="P291" s="1486"/>
      <c r="Q291" s="1486"/>
      <c r="R291" s="1486"/>
      <c r="S291" s="1486"/>
      <c r="T291" s="1486"/>
      <c r="U291" s="1486"/>
      <c r="V291" s="1486"/>
      <c r="W291" s="1486"/>
      <c r="X291" s="1486"/>
      <c r="Y291" s="1486"/>
      <c r="Z291" s="1486"/>
      <c r="AA291" s="1486"/>
      <c r="AB291" s="1486"/>
      <c r="AC291" s="1486"/>
      <c r="AD291" s="1486"/>
      <c r="AE291" s="1486"/>
      <c r="AF291" s="1487"/>
    </row>
    <row r="292" spans="1:32" ht="15" customHeight="1" x14ac:dyDescent="0.2">
      <c r="A292" s="11">
        <v>386</v>
      </c>
      <c r="B292" s="277"/>
      <c r="C292" s="280"/>
      <c r="D292" s="293"/>
      <c r="E292" s="1452" t="s">
        <v>460</v>
      </c>
      <c r="F292" s="1453"/>
      <c r="G292" s="1453"/>
      <c r="H292" s="1453"/>
      <c r="I292" s="1453"/>
      <c r="J292" s="1453"/>
      <c r="K292" s="1453"/>
      <c r="L292" s="1454"/>
      <c r="M292" s="407">
        <f>SUM(M293:M295)</f>
        <v>0</v>
      </c>
      <c r="N292" s="1188"/>
      <c r="O292" s="1243"/>
      <c r="P292" s="1243"/>
      <c r="Q292" s="1243"/>
      <c r="R292" s="1243"/>
      <c r="S292" s="1243"/>
      <c r="T292" s="1243"/>
      <c r="U292" s="1243"/>
      <c r="V292" s="1243"/>
      <c r="W292" s="1243"/>
      <c r="X292" s="1243"/>
      <c r="Y292" s="1243"/>
      <c r="Z292" s="1243"/>
      <c r="AA292" s="1243"/>
      <c r="AB292" s="1243"/>
      <c r="AC292" s="1243"/>
      <c r="AD292" s="1017"/>
      <c r="AE292" s="997"/>
      <c r="AF292" s="998"/>
    </row>
    <row r="293" spans="1:32" ht="27.75" customHeight="1" x14ac:dyDescent="0.2">
      <c r="A293" s="11">
        <v>387</v>
      </c>
      <c r="B293" s="277"/>
      <c r="C293" s="284"/>
      <c r="D293" s="284"/>
      <c r="E293" s="291"/>
      <c r="F293" s="1455" t="s">
        <v>84</v>
      </c>
      <c r="G293" s="1456"/>
      <c r="H293" s="1456"/>
      <c r="I293" s="1456"/>
      <c r="J293" s="1456"/>
      <c r="K293" s="1456"/>
      <c r="L293" s="1457"/>
      <c r="M293" s="698">
        <v>0</v>
      </c>
      <c r="N293" s="1244"/>
      <c r="O293" s="1244"/>
      <c r="P293" s="1244"/>
      <c r="Q293" s="1244"/>
      <c r="R293" s="1244"/>
      <c r="S293" s="1244"/>
      <c r="T293" s="1244"/>
      <c r="U293" s="1244"/>
      <c r="V293" s="1244"/>
      <c r="W293" s="1244"/>
      <c r="X293" s="1244"/>
      <c r="Y293" s="1244"/>
      <c r="Z293" s="1244"/>
      <c r="AA293" s="1244"/>
      <c r="AB293" s="1244"/>
      <c r="AC293" s="1244"/>
      <c r="AD293" s="1017"/>
      <c r="AE293" s="997"/>
      <c r="AF293" s="998"/>
    </row>
    <row r="294" spans="1:32" ht="27.75" customHeight="1" x14ac:dyDescent="0.2">
      <c r="A294" s="11">
        <v>388</v>
      </c>
      <c r="B294" s="277"/>
      <c r="C294" s="284"/>
      <c r="D294" s="284"/>
      <c r="E294" s="291"/>
      <c r="F294" s="1449" t="s">
        <v>83</v>
      </c>
      <c r="G294" s="1450"/>
      <c r="H294" s="1450"/>
      <c r="I294" s="1450"/>
      <c r="J294" s="1450"/>
      <c r="K294" s="1450"/>
      <c r="L294" s="1451"/>
      <c r="M294" s="698">
        <v>0</v>
      </c>
      <c r="N294" s="1244"/>
      <c r="O294" s="1244"/>
      <c r="P294" s="1244"/>
      <c r="Q294" s="1244"/>
      <c r="R294" s="1244"/>
      <c r="S294" s="1244"/>
      <c r="T294" s="1244"/>
      <c r="U294" s="1244"/>
      <c r="V294" s="1244"/>
      <c r="W294" s="1244"/>
      <c r="X294" s="1244"/>
      <c r="Y294" s="1244"/>
      <c r="Z294" s="1244"/>
      <c r="AA294" s="1244"/>
      <c r="AB294" s="1244"/>
      <c r="AC294" s="1244"/>
      <c r="AD294" s="1017"/>
      <c r="AE294" s="997"/>
      <c r="AF294" s="998"/>
    </row>
    <row r="295" spans="1:32" ht="15" customHeight="1" x14ac:dyDescent="0.2">
      <c r="A295" s="11">
        <v>389</v>
      </c>
      <c r="B295" s="277"/>
      <c r="C295" s="284"/>
      <c r="D295" s="284"/>
      <c r="E295" s="291"/>
      <c r="F295" s="1458" t="s">
        <v>82</v>
      </c>
      <c r="G295" s="1459"/>
      <c r="H295" s="1459"/>
      <c r="I295" s="1459"/>
      <c r="J295" s="1459"/>
      <c r="K295" s="1459"/>
      <c r="L295" s="1460"/>
      <c r="M295" s="698">
        <v>0</v>
      </c>
      <c r="N295" s="1244"/>
      <c r="O295" s="1244"/>
      <c r="P295" s="1244"/>
      <c r="Q295" s="1244"/>
      <c r="R295" s="1244"/>
      <c r="S295" s="1244"/>
      <c r="T295" s="1244"/>
      <c r="U295" s="1244"/>
      <c r="V295" s="1244"/>
      <c r="W295" s="1244"/>
      <c r="X295" s="1244"/>
      <c r="Y295" s="1244"/>
      <c r="Z295" s="1244"/>
      <c r="AA295" s="1244"/>
      <c r="AB295" s="1244"/>
      <c r="AC295" s="1244"/>
      <c r="AD295" s="1017"/>
      <c r="AE295" s="997"/>
      <c r="AF295" s="998"/>
    </row>
    <row r="296" spans="1:32" ht="15" customHeight="1" x14ac:dyDescent="0.2">
      <c r="A296" s="11">
        <v>390</v>
      </c>
      <c r="B296" s="277"/>
      <c r="C296" s="280"/>
      <c r="D296" s="293"/>
      <c r="E296" s="1452" t="s">
        <v>461</v>
      </c>
      <c r="F296" s="1453"/>
      <c r="G296" s="1453"/>
      <c r="H296" s="1453"/>
      <c r="I296" s="1453"/>
      <c r="J296" s="1453"/>
      <c r="K296" s="1453"/>
      <c r="L296" s="1454"/>
      <c r="M296" s="407">
        <f>SUM(M297:M300)</f>
        <v>0</v>
      </c>
      <c r="N296" s="1244"/>
      <c r="O296" s="1244"/>
      <c r="P296" s="1244"/>
      <c r="Q296" s="1244"/>
      <c r="R296" s="1244"/>
      <c r="S296" s="1244"/>
      <c r="T296" s="1244"/>
      <c r="U296" s="1244"/>
      <c r="V296" s="1244"/>
      <c r="W296" s="1244"/>
      <c r="X296" s="1244"/>
      <c r="Y296" s="1244"/>
      <c r="Z296" s="1244"/>
      <c r="AA296" s="1244"/>
      <c r="AB296" s="1244"/>
      <c r="AC296" s="1244"/>
      <c r="AD296" s="1017"/>
      <c r="AE296" s="997"/>
      <c r="AF296" s="998"/>
    </row>
    <row r="297" spans="1:32" ht="27.75" customHeight="1" x14ac:dyDescent="0.2">
      <c r="A297" s="11">
        <v>391</v>
      </c>
      <c r="B297" s="277"/>
      <c r="C297" s="284"/>
      <c r="D297" s="284"/>
      <c r="E297" s="291"/>
      <c r="F297" s="1455" t="s">
        <v>85</v>
      </c>
      <c r="G297" s="1456"/>
      <c r="H297" s="1456"/>
      <c r="I297" s="1456"/>
      <c r="J297" s="1456"/>
      <c r="K297" s="1456"/>
      <c r="L297" s="1457"/>
      <c r="M297" s="698">
        <v>0</v>
      </c>
      <c r="N297" s="1244"/>
      <c r="O297" s="1244"/>
      <c r="P297" s="1244"/>
      <c r="Q297" s="1244"/>
      <c r="R297" s="1244"/>
      <c r="S297" s="1244"/>
      <c r="T297" s="1244"/>
      <c r="U297" s="1244"/>
      <c r="V297" s="1244"/>
      <c r="W297" s="1244"/>
      <c r="X297" s="1244"/>
      <c r="Y297" s="1244"/>
      <c r="Z297" s="1244"/>
      <c r="AA297" s="1244"/>
      <c r="AB297" s="1244"/>
      <c r="AC297" s="1244"/>
      <c r="AD297" s="1017"/>
      <c r="AE297" s="997"/>
      <c r="AF297" s="998"/>
    </row>
    <row r="298" spans="1:32" ht="27.75" customHeight="1" x14ac:dyDescent="0.2">
      <c r="A298" s="11">
        <v>392</v>
      </c>
      <c r="B298" s="277"/>
      <c r="C298" s="284"/>
      <c r="D298" s="284"/>
      <c r="E298" s="291"/>
      <c r="F298" s="1449" t="s">
        <v>86</v>
      </c>
      <c r="G298" s="1450"/>
      <c r="H298" s="1450"/>
      <c r="I298" s="1450"/>
      <c r="J298" s="1450"/>
      <c r="K298" s="1450"/>
      <c r="L298" s="1451"/>
      <c r="M298" s="698">
        <v>0</v>
      </c>
      <c r="N298" s="1244"/>
      <c r="O298" s="1244"/>
      <c r="P298" s="1244"/>
      <c r="Q298" s="1244"/>
      <c r="R298" s="1244"/>
      <c r="S298" s="1244"/>
      <c r="T298" s="1244"/>
      <c r="U298" s="1244"/>
      <c r="V298" s="1244"/>
      <c r="W298" s="1244"/>
      <c r="X298" s="1244"/>
      <c r="Y298" s="1244"/>
      <c r="Z298" s="1244"/>
      <c r="AA298" s="1244"/>
      <c r="AB298" s="1244"/>
      <c r="AC298" s="1244"/>
      <c r="AD298" s="1017"/>
      <c r="AE298" s="997"/>
      <c r="AF298" s="998"/>
    </row>
    <row r="299" spans="1:32" ht="45" customHeight="1" x14ac:dyDescent="0.2">
      <c r="A299" s="11">
        <v>393</v>
      </c>
      <c r="B299" s="277"/>
      <c r="C299" s="284"/>
      <c r="D299" s="284"/>
      <c r="E299" s="291" t="s">
        <v>89</v>
      </c>
      <c r="F299" s="1449" t="s">
        <v>87</v>
      </c>
      <c r="G299" s="1450"/>
      <c r="H299" s="1450"/>
      <c r="I299" s="1450"/>
      <c r="J299" s="1450"/>
      <c r="K299" s="1450"/>
      <c r="L299" s="1451"/>
      <c r="M299" s="698">
        <v>0</v>
      </c>
      <c r="N299" s="1244"/>
      <c r="O299" s="1244"/>
      <c r="P299" s="1244"/>
      <c r="Q299" s="1244"/>
      <c r="R299" s="1244"/>
      <c r="S299" s="1244"/>
      <c r="T299" s="1244"/>
      <c r="U299" s="1244"/>
      <c r="V299" s="1244"/>
      <c r="W299" s="1244"/>
      <c r="X299" s="1244"/>
      <c r="Y299" s="1244"/>
      <c r="Z299" s="1244"/>
      <c r="AA299" s="1244"/>
      <c r="AB299" s="1244"/>
      <c r="AC299" s="1244"/>
      <c r="AD299" s="1017"/>
      <c r="AE299" s="997"/>
      <c r="AF299" s="998"/>
    </row>
    <row r="300" spans="1:32" ht="45" customHeight="1" x14ac:dyDescent="0.2">
      <c r="A300" s="11">
        <v>394</v>
      </c>
      <c r="B300" s="277"/>
      <c r="C300" s="278"/>
      <c r="D300" s="278"/>
      <c r="E300" s="278"/>
      <c r="F300" s="1458" t="s">
        <v>88</v>
      </c>
      <c r="G300" s="1459"/>
      <c r="H300" s="1459"/>
      <c r="I300" s="1459"/>
      <c r="J300" s="1459"/>
      <c r="K300" s="1459"/>
      <c r="L300" s="1460"/>
      <c r="M300" s="698">
        <v>0</v>
      </c>
      <c r="N300" s="961"/>
      <c r="O300" s="961"/>
      <c r="P300" s="961"/>
      <c r="Q300" s="961"/>
      <c r="R300" s="961"/>
      <c r="S300" s="961"/>
      <c r="T300" s="961"/>
      <c r="U300" s="961"/>
      <c r="V300" s="961"/>
      <c r="W300" s="961"/>
      <c r="X300" s="961"/>
      <c r="Y300" s="961"/>
      <c r="Z300" s="961"/>
      <c r="AA300" s="961"/>
      <c r="AB300" s="961"/>
      <c r="AC300" s="961"/>
      <c r="AD300" s="1017"/>
      <c r="AE300" s="997"/>
      <c r="AF300" s="998"/>
    </row>
    <row r="301" spans="1:32" x14ac:dyDescent="0.2">
      <c r="A301" s="11">
        <v>395</v>
      </c>
      <c r="B301" s="277"/>
      <c r="C301" s="278"/>
      <c r="D301" s="278"/>
      <c r="E301" s="1645" t="s">
        <v>195</v>
      </c>
      <c r="F301" s="1646"/>
      <c r="G301" s="1646"/>
      <c r="H301" s="1646"/>
      <c r="I301" s="1646"/>
      <c r="J301" s="1646"/>
      <c r="K301" s="1646"/>
      <c r="L301" s="1647"/>
      <c r="M301" s="407">
        <f>SUM(M302:M306)</f>
        <v>0</v>
      </c>
      <c r="N301" s="410">
        <f t="shared" ref="N301:AC301" si="64">SUBTOTAL(9,N302:N306)</f>
        <v>0</v>
      </c>
      <c r="O301" s="414">
        <f t="shared" si="64"/>
        <v>0</v>
      </c>
      <c r="P301" s="413">
        <f t="shared" si="64"/>
        <v>0</v>
      </c>
      <c r="Q301" s="415">
        <f t="shared" si="64"/>
        <v>0</v>
      </c>
      <c r="R301" s="414">
        <f t="shared" si="64"/>
        <v>0</v>
      </c>
      <c r="S301" s="414">
        <f t="shared" si="64"/>
        <v>0</v>
      </c>
      <c r="T301" s="414">
        <f t="shared" si="64"/>
        <v>0</v>
      </c>
      <c r="U301" s="414">
        <f t="shared" si="64"/>
        <v>0</v>
      </c>
      <c r="V301" s="414">
        <f t="shared" si="64"/>
        <v>0</v>
      </c>
      <c r="W301" s="414">
        <f t="shared" si="64"/>
        <v>0</v>
      </c>
      <c r="X301" s="414">
        <f t="shared" si="64"/>
        <v>0</v>
      </c>
      <c r="Y301" s="414">
        <f t="shared" si="64"/>
        <v>0</v>
      </c>
      <c r="Z301" s="414">
        <f t="shared" si="64"/>
        <v>0</v>
      </c>
      <c r="AA301" s="414">
        <f t="shared" si="64"/>
        <v>0</v>
      </c>
      <c r="AB301" s="424">
        <f t="shared" si="64"/>
        <v>0</v>
      </c>
      <c r="AC301" s="438">
        <f t="shared" si="64"/>
        <v>0</v>
      </c>
      <c r="AD301" s="996"/>
      <c r="AE301" s="997"/>
      <c r="AF301" s="998"/>
    </row>
    <row r="302" spans="1:32" ht="27.75" customHeight="1" x14ac:dyDescent="0.2">
      <c r="A302" s="11">
        <v>396</v>
      </c>
      <c r="B302" s="277"/>
      <c r="C302" s="284"/>
      <c r="D302" s="284"/>
      <c r="E302" s="291"/>
      <c r="F302" s="1455" t="s">
        <v>196</v>
      </c>
      <c r="G302" s="1456"/>
      <c r="H302" s="1456"/>
      <c r="I302" s="1456"/>
      <c r="J302" s="1456"/>
      <c r="K302" s="1456"/>
      <c r="L302" s="1457"/>
      <c r="M302" s="698">
        <v>0</v>
      </c>
      <c r="N302" s="699">
        <v>0</v>
      </c>
      <c r="O302" s="700">
        <v>0</v>
      </c>
      <c r="P302" s="700">
        <v>0</v>
      </c>
      <c r="Q302" s="705">
        <v>0</v>
      </c>
      <c r="R302" s="1149"/>
      <c r="S302" s="1721"/>
      <c r="T302" s="1721"/>
      <c r="U302" s="1721"/>
      <c r="V302" s="1721"/>
      <c r="W302" s="1721"/>
      <c r="X302" s="1721"/>
      <c r="Y302" s="1721"/>
      <c r="Z302" s="1721"/>
      <c r="AA302" s="1721"/>
      <c r="AB302" s="1722"/>
      <c r="AC302" s="1158"/>
      <c r="AD302" s="996"/>
      <c r="AE302" s="997"/>
      <c r="AF302" s="998"/>
    </row>
    <row r="303" spans="1:32" ht="27.75" customHeight="1" x14ac:dyDescent="0.2">
      <c r="A303" s="11">
        <v>397</v>
      </c>
      <c r="B303" s="277"/>
      <c r="C303" s="284"/>
      <c r="D303" s="284"/>
      <c r="E303" s="291"/>
      <c r="F303" s="1449" t="s">
        <v>197</v>
      </c>
      <c r="G303" s="1450"/>
      <c r="H303" s="1450"/>
      <c r="I303" s="1450"/>
      <c r="J303" s="1450"/>
      <c r="K303" s="1450"/>
      <c r="L303" s="1451"/>
      <c r="M303" s="698">
        <v>0</v>
      </c>
      <c r="N303" s="699">
        <v>0</v>
      </c>
      <c r="O303" s="700">
        <v>0</v>
      </c>
      <c r="P303" s="700">
        <v>0</v>
      </c>
      <c r="Q303" s="705">
        <v>0</v>
      </c>
      <c r="R303" s="1723"/>
      <c r="S303" s="1724"/>
      <c r="T303" s="1724"/>
      <c r="U303" s="1724"/>
      <c r="V303" s="1724"/>
      <c r="W303" s="1724"/>
      <c r="X303" s="1724"/>
      <c r="Y303" s="1724"/>
      <c r="Z303" s="1724"/>
      <c r="AA303" s="1724"/>
      <c r="AB303" s="1426"/>
      <c r="AC303" s="1163"/>
      <c r="AD303" s="996"/>
      <c r="AE303" s="997"/>
      <c r="AF303" s="998"/>
    </row>
    <row r="304" spans="1:32" ht="15" customHeight="1" x14ac:dyDescent="0.2">
      <c r="A304" s="11">
        <v>397</v>
      </c>
      <c r="B304" s="277"/>
      <c r="C304" s="284"/>
      <c r="D304" s="284"/>
      <c r="E304" s="291"/>
      <c r="F304" s="1449" t="s">
        <v>198</v>
      </c>
      <c r="G304" s="1450"/>
      <c r="H304" s="1450"/>
      <c r="I304" s="1450"/>
      <c r="J304" s="1450"/>
      <c r="K304" s="1450"/>
      <c r="L304" s="1451"/>
      <c r="M304" s="698">
        <v>0</v>
      </c>
      <c r="N304" s="699">
        <v>0</v>
      </c>
      <c r="O304" s="700">
        <v>0</v>
      </c>
      <c r="P304" s="700">
        <v>0</v>
      </c>
      <c r="Q304" s="705">
        <v>0</v>
      </c>
      <c r="R304" s="1725"/>
      <c r="S304" s="1424"/>
      <c r="T304" s="1424"/>
      <c r="U304" s="1424"/>
      <c r="V304" s="1424"/>
      <c r="W304" s="1424"/>
      <c r="X304" s="1424"/>
      <c r="Y304" s="1424"/>
      <c r="Z304" s="1424"/>
      <c r="AA304" s="1424"/>
      <c r="AB304" s="1427"/>
      <c r="AC304" s="1164"/>
      <c r="AD304" s="996"/>
      <c r="AE304" s="997"/>
      <c r="AF304" s="998"/>
    </row>
    <row r="305" spans="1:32" ht="15" customHeight="1" x14ac:dyDescent="0.2">
      <c r="A305" s="11">
        <v>397</v>
      </c>
      <c r="B305" s="277"/>
      <c r="C305" s="284"/>
      <c r="D305" s="284"/>
      <c r="E305" s="291"/>
      <c r="F305" s="1449" t="s">
        <v>199</v>
      </c>
      <c r="G305" s="1450"/>
      <c r="H305" s="1450"/>
      <c r="I305" s="1450"/>
      <c r="J305" s="1450"/>
      <c r="K305" s="1450"/>
      <c r="L305" s="1451"/>
      <c r="M305" s="698">
        <v>0</v>
      </c>
      <c r="N305" s="699">
        <v>0</v>
      </c>
      <c r="O305" s="700">
        <v>0</v>
      </c>
      <c r="P305" s="700">
        <v>0</v>
      </c>
      <c r="Q305" s="705">
        <v>0</v>
      </c>
      <c r="R305" s="700">
        <v>0</v>
      </c>
      <c r="S305" s="701">
        <v>0</v>
      </c>
      <c r="T305" s="700">
        <v>0</v>
      </c>
      <c r="U305" s="701">
        <v>0</v>
      </c>
      <c r="V305" s="700">
        <v>0</v>
      </c>
      <c r="W305" s="701">
        <v>0</v>
      </c>
      <c r="X305" s="700">
        <v>0</v>
      </c>
      <c r="Y305" s="701">
        <v>0</v>
      </c>
      <c r="Z305" s="700">
        <v>0</v>
      </c>
      <c r="AA305" s="701">
        <v>0</v>
      </c>
      <c r="AB305" s="706">
        <v>0</v>
      </c>
      <c r="AC305" s="698">
        <v>0</v>
      </c>
      <c r="AD305" s="996"/>
      <c r="AE305" s="997"/>
      <c r="AF305" s="998"/>
    </row>
    <row r="306" spans="1:32" ht="15" customHeight="1" x14ac:dyDescent="0.2">
      <c r="A306" s="11">
        <v>397</v>
      </c>
      <c r="B306" s="277"/>
      <c r="C306" s="284"/>
      <c r="D306" s="284"/>
      <c r="E306" s="291"/>
      <c r="F306" s="1449" t="s">
        <v>90</v>
      </c>
      <c r="G306" s="1450"/>
      <c r="H306" s="1450"/>
      <c r="I306" s="1450"/>
      <c r="J306" s="1450"/>
      <c r="K306" s="1450"/>
      <c r="L306" s="1451"/>
      <c r="M306" s="698">
        <v>0</v>
      </c>
      <c r="N306" s="699">
        <v>0</v>
      </c>
      <c r="O306" s="700">
        <v>0</v>
      </c>
      <c r="P306" s="700">
        <v>0</v>
      </c>
      <c r="Q306" s="705">
        <v>0</v>
      </c>
      <c r="R306" s="700">
        <v>0</v>
      </c>
      <c r="S306" s="701">
        <v>0</v>
      </c>
      <c r="T306" s="700">
        <v>0</v>
      </c>
      <c r="U306" s="701">
        <v>0</v>
      </c>
      <c r="V306" s="700">
        <v>0</v>
      </c>
      <c r="W306" s="701">
        <v>0</v>
      </c>
      <c r="X306" s="700">
        <v>0</v>
      </c>
      <c r="Y306" s="701">
        <v>0</v>
      </c>
      <c r="Z306" s="700">
        <v>0</v>
      </c>
      <c r="AA306" s="701">
        <v>0</v>
      </c>
      <c r="AB306" s="706">
        <v>0</v>
      </c>
      <c r="AC306" s="707">
        <v>0</v>
      </c>
      <c r="AD306" s="996"/>
      <c r="AE306" s="997"/>
      <c r="AF306" s="998"/>
    </row>
    <row r="307" spans="1:32" ht="15" customHeight="1" x14ac:dyDescent="0.2">
      <c r="A307" s="11">
        <v>385</v>
      </c>
      <c r="B307" s="277"/>
      <c r="C307" s="280"/>
      <c r="D307" s="1485" t="s">
        <v>91</v>
      </c>
      <c r="E307" s="1486"/>
      <c r="F307" s="1486"/>
      <c r="G307" s="1486"/>
      <c r="H307" s="1486"/>
      <c r="I307" s="1486"/>
      <c r="J307" s="1486"/>
      <c r="K307" s="1486"/>
      <c r="L307" s="1486"/>
      <c r="M307" s="1486"/>
      <c r="N307" s="1486"/>
      <c r="O307" s="1486"/>
      <c r="P307" s="1486"/>
      <c r="Q307" s="1486"/>
      <c r="R307" s="1486"/>
      <c r="S307" s="1486"/>
      <c r="T307" s="1486"/>
      <c r="U307" s="1486"/>
      <c r="V307" s="1486"/>
      <c r="W307" s="1486"/>
      <c r="X307" s="1486"/>
      <c r="Y307" s="1486"/>
      <c r="Z307" s="1486"/>
      <c r="AA307" s="1486"/>
      <c r="AB307" s="1486"/>
      <c r="AC307" s="1486"/>
      <c r="AD307" s="1486"/>
      <c r="AE307" s="1486"/>
      <c r="AF307" s="1487"/>
    </row>
    <row r="308" spans="1:32" ht="15" customHeight="1" x14ac:dyDescent="0.2">
      <c r="A308" s="11">
        <v>386</v>
      </c>
      <c r="B308" s="277"/>
      <c r="C308" s="280"/>
      <c r="D308" s="293"/>
      <c r="E308" s="1452" t="s">
        <v>200</v>
      </c>
      <c r="F308" s="1453"/>
      <c r="G308" s="1453"/>
      <c r="H308" s="1453"/>
      <c r="I308" s="1453"/>
      <c r="J308" s="1453"/>
      <c r="K308" s="1453"/>
      <c r="L308" s="1454"/>
      <c r="M308" s="407">
        <f>SUM(M309:M311)</f>
        <v>0</v>
      </c>
      <c r="N308" s="410">
        <f t="shared" ref="N308:AC308" si="65">SUBTOTAL(9,N309:N311)</f>
        <v>0</v>
      </c>
      <c r="O308" s="414">
        <f t="shared" si="65"/>
        <v>0</v>
      </c>
      <c r="P308" s="413">
        <f t="shared" si="65"/>
        <v>0</v>
      </c>
      <c r="Q308" s="415">
        <f t="shared" si="65"/>
        <v>0</v>
      </c>
      <c r="R308" s="414">
        <f t="shared" si="65"/>
        <v>0</v>
      </c>
      <c r="S308" s="414">
        <f t="shared" si="65"/>
        <v>0</v>
      </c>
      <c r="T308" s="414">
        <f t="shared" si="65"/>
        <v>0</v>
      </c>
      <c r="U308" s="414">
        <f t="shared" si="65"/>
        <v>0</v>
      </c>
      <c r="V308" s="414">
        <f t="shared" si="65"/>
        <v>0</v>
      </c>
      <c r="W308" s="414">
        <f t="shared" si="65"/>
        <v>0</v>
      </c>
      <c r="X308" s="414">
        <f t="shared" si="65"/>
        <v>0</v>
      </c>
      <c r="Y308" s="414">
        <f t="shared" si="65"/>
        <v>0</v>
      </c>
      <c r="Z308" s="414">
        <f t="shared" si="65"/>
        <v>0</v>
      </c>
      <c r="AA308" s="414">
        <f t="shared" si="65"/>
        <v>0</v>
      </c>
      <c r="AB308" s="424">
        <f t="shared" si="65"/>
        <v>0</v>
      </c>
      <c r="AC308" s="407">
        <f t="shared" si="65"/>
        <v>0</v>
      </c>
      <c r="AD308" s="996"/>
      <c r="AE308" s="997"/>
      <c r="AF308" s="998"/>
    </row>
    <row r="309" spans="1:32" ht="15" customHeight="1" x14ac:dyDescent="0.2">
      <c r="A309" s="11">
        <v>387</v>
      </c>
      <c r="B309" s="277"/>
      <c r="C309" s="284"/>
      <c r="D309" s="284"/>
      <c r="E309" s="291"/>
      <c r="F309" s="1455" t="s">
        <v>92</v>
      </c>
      <c r="G309" s="1456"/>
      <c r="H309" s="1456"/>
      <c r="I309" s="1456"/>
      <c r="J309" s="1456"/>
      <c r="K309" s="1456"/>
      <c r="L309" s="1457"/>
      <c r="M309" s="698">
        <v>0</v>
      </c>
      <c r="N309" s="699">
        <v>0</v>
      </c>
      <c r="O309" s="700">
        <v>0</v>
      </c>
      <c r="P309" s="700">
        <v>0</v>
      </c>
      <c r="Q309" s="705">
        <v>0</v>
      </c>
      <c r="R309" s="1161"/>
      <c r="S309" s="1150"/>
      <c r="T309" s="1150"/>
      <c r="U309" s="1150"/>
      <c r="V309" s="1150"/>
      <c r="W309" s="1150"/>
      <c r="X309" s="1150"/>
      <c r="Y309" s="1150"/>
      <c r="Z309" s="1150"/>
      <c r="AA309" s="1150"/>
      <c r="AB309" s="1151"/>
      <c r="AC309" s="1158"/>
      <c r="AD309" s="996"/>
      <c r="AE309" s="997"/>
      <c r="AF309" s="998"/>
    </row>
    <row r="310" spans="1:32" ht="15" customHeight="1" x14ac:dyDescent="0.2">
      <c r="A310" s="11">
        <v>388</v>
      </c>
      <c r="B310" s="277"/>
      <c r="C310" s="284"/>
      <c r="D310" s="284"/>
      <c r="E310" s="291"/>
      <c r="F310" s="1449" t="s">
        <v>93</v>
      </c>
      <c r="G310" s="1450"/>
      <c r="H310" s="1450"/>
      <c r="I310" s="1450"/>
      <c r="J310" s="1450"/>
      <c r="K310" s="1450"/>
      <c r="L310" s="1451"/>
      <c r="M310" s="698">
        <v>0</v>
      </c>
      <c r="N310" s="699">
        <v>0</v>
      </c>
      <c r="O310" s="700">
        <v>0</v>
      </c>
      <c r="P310" s="700">
        <v>0</v>
      </c>
      <c r="Q310" s="705">
        <v>0</v>
      </c>
      <c r="R310" s="700">
        <v>0</v>
      </c>
      <c r="S310" s="1162"/>
      <c r="T310" s="1425"/>
      <c r="U310" s="1425"/>
      <c r="V310" s="1425"/>
      <c r="W310" s="1425"/>
      <c r="X310" s="1425"/>
      <c r="Y310" s="1425"/>
      <c r="Z310" s="1425"/>
      <c r="AA310" s="1425"/>
      <c r="AB310" s="1426"/>
      <c r="AC310" s="1163"/>
      <c r="AD310" s="996"/>
      <c r="AE310" s="997"/>
      <c r="AF310" s="998"/>
    </row>
    <row r="311" spans="1:32" ht="15" customHeight="1" x14ac:dyDescent="0.2">
      <c r="A311" s="11">
        <v>389</v>
      </c>
      <c r="B311" s="277"/>
      <c r="C311" s="284"/>
      <c r="D311" s="284"/>
      <c r="E311" s="291"/>
      <c r="F311" s="1458" t="s">
        <v>94</v>
      </c>
      <c r="G311" s="1459"/>
      <c r="H311" s="1459"/>
      <c r="I311" s="1459"/>
      <c r="J311" s="1459"/>
      <c r="K311" s="1459"/>
      <c r="L311" s="1460"/>
      <c r="M311" s="698">
        <v>0</v>
      </c>
      <c r="N311" s="699">
        <v>0</v>
      </c>
      <c r="O311" s="700">
        <v>0</v>
      </c>
      <c r="P311" s="700">
        <v>0</v>
      </c>
      <c r="Q311" s="705">
        <v>0</v>
      </c>
      <c r="R311" s="700">
        <v>0</v>
      </c>
      <c r="S311" s="701">
        <v>0</v>
      </c>
      <c r="T311" s="1162"/>
      <c r="U311" s="1424"/>
      <c r="V311" s="1424"/>
      <c r="W311" s="1424"/>
      <c r="X311" s="1424"/>
      <c r="Y311" s="1424"/>
      <c r="Z311" s="1424"/>
      <c r="AA311" s="1424"/>
      <c r="AB311" s="1427"/>
      <c r="AC311" s="1164"/>
      <c r="AD311" s="996"/>
      <c r="AE311" s="997"/>
      <c r="AF311" s="998"/>
    </row>
    <row r="312" spans="1:32" ht="15" customHeight="1" x14ac:dyDescent="0.2">
      <c r="A312" s="11">
        <v>390</v>
      </c>
      <c r="B312" s="277"/>
      <c r="C312" s="280"/>
      <c r="D312" s="293"/>
      <c r="E312" s="1452" t="s">
        <v>95</v>
      </c>
      <c r="F312" s="1453"/>
      <c r="G312" s="1453"/>
      <c r="H312" s="1453"/>
      <c r="I312" s="1453"/>
      <c r="J312" s="1453"/>
      <c r="K312" s="1453"/>
      <c r="L312" s="1454"/>
      <c r="M312" s="407">
        <f>SUM(M313:M314)</f>
        <v>0</v>
      </c>
      <c r="N312" s="410">
        <f t="shared" ref="N312:AC312" si="66">SUBTOTAL(9,N313:N314)</f>
        <v>0</v>
      </c>
      <c r="O312" s="414">
        <f t="shared" si="66"/>
        <v>0</v>
      </c>
      <c r="P312" s="413">
        <f t="shared" si="66"/>
        <v>0</v>
      </c>
      <c r="Q312" s="415">
        <f t="shared" si="66"/>
        <v>0</v>
      </c>
      <c r="R312" s="414">
        <f t="shared" si="66"/>
        <v>0</v>
      </c>
      <c r="S312" s="414">
        <f t="shared" si="66"/>
        <v>0</v>
      </c>
      <c r="T312" s="414">
        <f t="shared" si="66"/>
        <v>0</v>
      </c>
      <c r="U312" s="414">
        <f t="shared" si="66"/>
        <v>0</v>
      </c>
      <c r="V312" s="414">
        <f t="shared" si="66"/>
        <v>0</v>
      </c>
      <c r="W312" s="414">
        <f t="shared" si="66"/>
        <v>0</v>
      </c>
      <c r="X312" s="414">
        <f t="shared" si="66"/>
        <v>0</v>
      </c>
      <c r="Y312" s="414">
        <f t="shared" si="66"/>
        <v>0</v>
      </c>
      <c r="Z312" s="414">
        <f t="shared" si="66"/>
        <v>0</v>
      </c>
      <c r="AA312" s="414">
        <f t="shared" si="66"/>
        <v>0</v>
      </c>
      <c r="AB312" s="424">
        <f t="shared" si="66"/>
        <v>0</v>
      </c>
      <c r="AC312" s="407">
        <f t="shared" si="66"/>
        <v>0</v>
      </c>
      <c r="AD312" s="996"/>
      <c r="AE312" s="997"/>
      <c r="AF312" s="998"/>
    </row>
    <row r="313" spans="1:32" ht="15" customHeight="1" x14ac:dyDescent="0.2">
      <c r="A313" s="11">
        <v>391</v>
      </c>
      <c r="B313" s="277"/>
      <c r="C313" s="284"/>
      <c r="D313" s="284"/>
      <c r="E313" s="291"/>
      <c r="F313" s="1455" t="s">
        <v>96</v>
      </c>
      <c r="G313" s="1456"/>
      <c r="H313" s="1456"/>
      <c r="I313" s="1456"/>
      <c r="J313" s="1456"/>
      <c r="K313" s="1456"/>
      <c r="L313" s="1457"/>
      <c r="M313" s="698">
        <v>0</v>
      </c>
      <c r="N313" s="699">
        <v>0</v>
      </c>
      <c r="O313" s="700">
        <v>0</v>
      </c>
      <c r="P313" s="700">
        <v>0</v>
      </c>
      <c r="Q313" s="705">
        <v>0</v>
      </c>
      <c r="R313" s="700">
        <v>0</v>
      </c>
      <c r="S313" s="701">
        <v>0</v>
      </c>
      <c r="T313" s="700">
        <v>0</v>
      </c>
      <c r="U313" s="701">
        <v>0</v>
      </c>
      <c r="V313" s="700">
        <v>0</v>
      </c>
      <c r="W313" s="701">
        <v>0</v>
      </c>
      <c r="X313" s="700">
        <v>0</v>
      </c>
      <c r="Y313" s="701">
        <v>0</v>
      </c>
      <c r="Z313" s="700">
        <v>0</v>
      </c>
      <c r="AA313" s="701">
        <v>0</v>
      </c>
      <c r="AB313" s="706">
        <v>0</v>
      </c>
      <c r="AC313" s="698">
        <v>0</v>
      </c>
      <c r="AD313" s="996"/>
      <c r="AE313" s="997"/>
      <c r="AF313" s="998"/>
    </row>
    <row r="314" spans="1:32" ht="15" customHeight="1" x14ac:dyDescent="0.2">
      <c r="A314" s="11">
        <v>392</v>
      </c>
      <c r="B314" s="277"/>
      <c r="C314" s="284"/>
      <c r="D314" s="284"/>
      <c r="E314" s="291"/>
      <c r="F314" s="1449" t="s">
        <v>97</v>
      </c>
      <c r="G314" s="1450"/>
      <c r="H314" s="1450"/>
      <c r="I314" s="1450"/>
      <c r="J314" s="1450"/>
      <c r="K314" s="1450"/>
      <c r="L314" s="1451"/>
      <c r="M314" s="698">
        <v>0</v>
      </c>
      <c r="N314" s="699">
        <v>0</v>
      </c>
      <c r="O314" s="700">
        <v>0</v>
      </c>
      <c r="P314" s="700">
        <v>0</v>
      </c>
      <c r="Q314" s="705">
        <v>0</v>
      </c>
      <c r="R314" s="700">
        <v>0</v>
      </c>
      <c r="S314" s="701">
        <v>0</v>
      </c>
      <c r="T314" s="700">
        <v>0</v>
      </c>
      <c r="U314" s="701">
        <v>0</v>
      </c>
      <c r="V314" s="700">
        <v>0</v>
      </c>
      <c r="W314" s="701">
        <v>0</v>
      </c>
      <c r="X314" s="700">
        <v>0</v>
      </c>
      <c r="Y314" s="701">
        <v>0</v>
      </c>
      <c r="Z314" s="700">
        <v>0</v>
      </c>
      <c r="AA314" s="701">
        <v>0</v>
      </c>
      <c r="AB314" s="706">
        <v>0</v>
      </c>
      <c r="AC314" s="698">
        <v>0</v>
      </c>
      <c r="AD314" s="996"/>
      <c r="AE314" s="997"/>
      <c r="AF314" s="998"/>
    </row>
    <row r="315" spans="1:32" ht="15" customHeight="1" x14ac:dyDescent="0.2">
      <c r="A315" s="11">
        <v>326</v>
      </c>
      <c r="B315" s="277"/>
      <c r="C315" s="1546" t="s">
        <v>98</v>
      </c>
      <c r="D315" s="1531"/>
      <c r="E315" s="1531"/>
      <c r="F315" s="1531"/>
      <c r="G315" s="1531"/>
      <c r="H315" s="1531"/>
      <c r="I315" s="1531"/>
      <c r="J315" s="1531"/>
      <c r="K315" s="1531"/>
      <c r="L315" s="1531"/>
      <c r="M315" s="1531"/>
      <c r="N315" s="1531"/>
      <c r="O315" s="1531"/>
      <c r="P315" s="1531"/>
      <c r="Q315" s="1531"/>
      <c r="R315" s="1531"/>
      <c r="S315" s="1531"/>
      <c r="T315" s="1531"/>
      <c r="U315" s="1531"/>
      <c r="V315" s="1531"/>
      <c r="W315" s="1531"/>
      <c r="X315" s="1531"/>
      <c r="Y315" s="1531"/>
      <c r="Z315" s="1531"/>
      <c r="AA315" s="1531"/>
      <c r="AB315" s="1531"/>
      <c r="AC315" s="1531"/>
      <c r="AD315" s="1531"/>
      <c r="AE315" s="1531"/>
      <c r="AF315" s="1547"/>
    </row>
    <row r="316" spans="1:32" ht="15" customHeight="1" x14ac:dyDescent="0.2">
      <c r="A316" s="11">
        <v>327</v>
      </c>
      <c r="B316" s="277"/>
      <c r="C316" s="280"/>
      <c r="D316" s="1485" t="s">
        <v>105</v>
      </c>
      <c r="E316" s="1486"/>
      <c r="F316" s="1486"/>
      <c r="G316" s="1486"/>
      <c r="H316" s="1486"/>
      <c r="I316" s="1486"/>
      <c r="J316" s="1486"/>
      <c r="K316" s="1486"/>
      <c r="L316" s="1486"/>
      <c r="M316" s="407">
        <f>SUM(M317:M322)</f>
        <v>0</v>
      </c>
      <c r="N316" s="410">
        <f t="shared" ref="N316:AC316" si="67">SUBTOTAL(9,N317:N322)</f>
        <v>0</v>
      </c>
      <c r="O316" s="414">
        <f t="shared" si="67"/>
        <v>0</v>
      </c>
      <c r="P316" s="413">
        <f t="shared" si="67"/>
        <v>0</v>
      </c>
      <c r="Q316" s="415">
        <f t="shared" si="67"/>
        <v>0</v>
      </c>
      <c r="R316" s="414">
        <f t="shared" si="67"/>
        <v>0</v>
      </c>
      <c r="S316" s="414">
        <f t="shared" si="67"/>
        <v>0</v>
      </c>
      <c r="T316" s="414">
        <f t="shared" si="67"/>
        <v>0</v>
      </c>
      <c r="U316" s="414">
        <f t="shared" si="67"/>
        <v>0</v>
      </c>
      <c r="V316" s="414">
        <f t="shared" si="67"/>
        <v>0</v>
      </c>
      <c r="W316" s="414">
        <f t="shared" si="67"/>
        <v>0</v>
      </c>
      <c r="X316" s="414">
        <f t="shared" si="67"/>
        <v>0</v>
      </c>
      <c r="Y316" s="414">
        <f t="shared" si="67"/>
        <v>0</v>
      </c>
      <c r="Z316" s="414">
        <f t="shared" si="67"/>
        <v>0</v>
      </c>
      <c r="AA316" s="414">
        <f t="shared" si="67"/>
        <v>0</v>
      </c>
      <c r="AB316" s="424">
        <f t="shared" si="67"/>
        <v>0</v>
      </c>
      <c r="AC316" s="407">
        <f t="shared" si="67"/>
        <v>0</v>
      </c>
      <c r="AD316" s="996"/>
      <c r="AE316" s="997"/>
      <c r="AF316" s="998"/>
    </row>
    <row r="317" spans="1:32" ht="15" customHeight="1" x14ac:dyDescent="0.2">
      <c r="A317" s="11">
        <v>328</v>
      </c>
      <c r="B317" s="277"/>
      <c r="C317" s="289"/>
      <c r="D317" s="289"/>
      <c r="E317" s="290"/>
      <c r="F317" s="1449" t="s">
        <v>99</v>
      </c>
      <c r="G317" s="1450"/>
      <c r="H317" s="1450"/>
      <c r="I317" s="1450"/>
      <c r="J317" s="1450"/>
      <c r="K317" s="1450"/>
      <c r="L317" s="1451"/>
      <c r="M317" s="698">
        <v>0</v>
      </c>
      <c r="N317" s="699">
        <v>0</v>
      </c>
      <c r="O317" s="700">
        <v>0</v>
      </c>
      <c r="P317" s="700">
        <v>0</v>
      </c>
      <c r="Q317" s="705">
        <v>0</v>
      </c>
      <c r="R317" s="700">
        <v>0</v>
      </c>
      <c r="S317" s="701">
        <v>0</v>
      </c>
      <c r="T317" s="701">
        <v>0</v>
      </c>
      <c r="U317" s="701">
        <v>0</v>
      </c>
      <c r="V317" s="701">
        <v>0</v>
      </c>
      <c r="W317" s="701">
        <v>0</v>
      </c>
      <c r="X317" s="701">
        <v>0</v>
      </c>
      <c r="Y317" s="701">
        <v>0</v>
      </c>
      <c r="Z317" s="701">
        <v>0</v>
      </c>
      <c r="AA317" s="701">
        <v>0</v>
      </c>
      <c r="AB317" s="701">
        <v>0</v>
      </c>
      <c r="AC317" s="698">
        <v>0</v>
      </c>
      <c r="AD317" s="996"/>
      <c r="AE317" s="997"/>
      <c r="AF317" s="998"/>
    </row>
    <row r="318" spans="1:32" ht="15" customHeight="1" x14ac:dyDescent="0.2">
      <c r="A318" s="11">
        <v>329</v>
      </c>
      <c r="B318" s="277"/>
      <c r="C318" s="289"/>
      <c r="D318" s="289"/>
      <c r="E318" s="290"/>
      <c r="F318" s="1449" t="s">
        <v>100</v>
      </c>
      <c r="G318" s="1450"/>
      <c r="H318" s="1450"/>
      <c r="I318" s="1450"/>
      <c r="J318" s="1450"/>
      <c r="K318" s="1450"/>
      <c r="L318" s="1451"/>
      <c r="M318" s="698">
        <v>0</v>
      </c>
      <c r="N318" s="699">
        <v>0</v>
      </c>
      <c r="O318" s="700">
        <v>0</v>
      </c>
      <c r="P318" s="700">
        <v>0</v>
      </c>
      <c r="Q318" s="705">
        <v>0</v>
      </c>
      <c r="R318" s="700">
        <v>0</v>
      </c>
      <c r="S318" s="701">
        <v>0</v>
      </c>
      <c r="T318" s="701">
        <v>0</v>
      </c>
      <c r="U318" s="701">
        <v>0</v>
      </c>
      <c r="V318" s="701">
        <v>0</v>
      </c>
      <c r="W318" s="701">
        <v>0</v>
      </c>
      <c r="X318" s="700">
        <v>0</v>
      </c>
      <c r="Y318" s="701">
        <v>0</v>
      </c>
      <c r="Z318" s="700">
        <v>0</v>
      </c>
      <c r="AA318" s="701">
        <v>0</v>
      </c>
      <c r="AB318" s="701">
        <v>0</v>
      </c>
      <c r="AC318" s="698">
        <v>0</v>
      </c>
      <c r="AD318" s="996"/>
      <c r="AE318" s="997"/>
      <c r="AF318" s="998"/>
    </row>
    <row r="319" spans="1:32" ht="15" customHeight="1" x14ac:dyDescent="0.2">
      <c r="A319" s="11">
        <v>330</v>
      </c>
      <c r="B319" s="277"/>
      <c r="C319" s="289"/>
      <c r="D319" s="289"/>
      <c r="E319" s="290"/>
      <c r="F319" s="1449" t="s">
        <v>101</v>
      </c>
      <c r="G319" s="1450"/>
      <c r="H319" s="1450"/>
      <c r="I319" s="1450"/>
      <c r="J319" s="1450"/>
      <c r="K319" s="1450"/>
      <c r="L319" s="1451"/>
      <c r="M319" s="698">
        <v>0</v>
      </c>
      <c r="N319" s="699">
        <v>0</v>
      </c>
      <c r="O319" s="700">
        <v>0</v>
      </c>
      <c r="P319" s="700">
        <v>0</v>
      </c>
      <c r="Q319" s="705">
        <v>0</v>
      </c>
      <c r="R319" s="700">
        <v>0</v>
      </c>
      <c r="S319" s="701">
        <v>0</v>
      </c>
      <c r="T319" s="701">
        <v>0</v>
      </c>
      <c r="U319" s="701">
        <v>0</v>
      </c>
      <c r="V319" s="700">
        <v>0</v>
      </c>
      <c r="W319" s="701">
        <v>0</v>
      </c>
      <c r="X319" s="700">
        <v>0</v>
      </c>
      <c r="Y319" s="701">
        <v>0</v>
      </c>
      <c r="Z319" s="700">
        <v>0</v>
      </c>
      <c r="AA319" s="701">
        <v>0</v>
      </c>
      <c r="AB319" s="706">
        <v>0</v>
      </c>
      <c r="AC319" s="698">
        <v>0</v>
      </c>
      <c r="AD319" s="996"/>
      <c r="AE319" s="997"/>
      <c r="AF319" s="998"/>
    </row>
    <row r="320" spans="1:32" ht="15" customHeight="1" x14ac:dyDescent="0.2">
      <c r="A320" s="11">
        <v>331</v>
      </c>
      <c r="B320" s="277"/>
      <c r="C320" s="289"/>
      <c r="D320" s="289"/>
      <c r="E320" s="290"/>
      <c r="F320" s="1449" t="s">
        <v>102</v>
      </c>
      <c r="G320" s="1450"/>
      <c r="H320" s="1450"/>
      <c r="I320" s="1450"/>
      <c r="J320" s="1450"/>
      <c r="K320" s="1450"/>
      <c r="L320" s="1451"/>
      <c r="M320" s="698">
        <v>0</v>
      </c>
      <c r="N320" s="699">
        <v>0</v>
      </c>
      <c r="O320" s="700">
        <v>0</v>
      </c>
      <c r="P320" s="700">
        <v>0</v>
      </c>
      <c r="Q320" s="705">
        <v>0</v>
      </c>
      <c r="R320" s="700">
        <v>0</v>
      </c>
      <c r="S320" s="701">
        <v>0</v>
      </c>
      <c r="T320" s="701">
        <v>0</v>
      </c>
      <c r="U320" s="701">
        <v>0</v>
      </c>
      <c r="V320" s="701">
        <v>0</v>
      </c>
      <c r="W320" s="701">
        <v>0</v>
      </c>
      <c r="X320" s="700">
        <v>0</v>
      </c>
      <c r="Y320" s="701">
        <v>0</v>
      </c>
      <c r="Z320" s="700">
        <v>0</v>
      </c>
      <c r="AA320" s="701">
        <v>0</v>
      </c>
      <c r="AB320" s="706">
        <v>0</v>
      </c>
      <c r="AC320" s="698">
        <v>0</v>
      </c>
      <c r="AD320" s="996"/>
      <c r="AE320" s="997"/>
      <c r="AF320" s="998"/>
    </row>
    <row r="321" spans="1:32" ht="15" customHeight="1" x14ac:dyDescent="0.2">
      <c r="A321" s="11">
        <v>331</v>
      </c>
      <c r="B321" s="277"/>
      <c r="C321" s="289"/>
      <c r="D321" s="289"/>
      <c r="E321" s="290"/>
      <c r="F321" s="1449" t="s">
        <v>103</v>
      </c>
      <c r="G321" s="1450"/>
      <c r="H321" s="1450"/>
      <c r="I321" s="1450"/>
      <c r="J321" s="1450"/>
      <c r="K321" s="1450"/>
      <c r="L321" s="1451"/>
      <c r="M321" s="698">
        <v>0</v>
      </c>
      <c r="N321" s="699">
        <v>0</v>
      </c>
      <c r="O321" s="700">
        <v>0</v>
      </c>
      <c r="P321" s="700">
        <v>0</v>
      </c>
      <c r="Q321" s="705">
        <v>0</v>
      </c>
      <c r="R321" s="700">
        <v>0</v>
      </c>
      <c r="S321" s="701">
        <v>0</v>
      </c>
      <c r="T321" s="701">
        <v>0</v>
      </c>
      <c r="U321" s="701">
        <v>0</v>
      </c>
      <c r="V321" s="701">
        <v>0</v>
      </c>
      <c r="W321" s="701">
        <v>0</v>
      </c>
      <c r="X321" s="700">
        <v>0</v>
      </c>
      <c r="Y321" s="701">
        <v>0</v>
      </c>
      <c r="Z321" s="700">
        <v>0</v>
      </c>
      <c r="AA321" s="701">
        <v>0</v>
      </c>
      <c r="AB321" s="706">
        <v>0</v>
      </c>
      <c r="AC321" s="698">
        <v>0</v>
      </c>
      <c r="AD321" s="996"/>
      <c r="AE321" s="997"/>
      <c r="AF321" s="998"/>
    </row>
    <row r="322" spans="1:32" ht="15" customHeight="1" x14ac:dyDescent="0.2">
      <c r="A322" s="11">
        <v>331</v>
      </c>
      <c r="B322" s="277"/>
      <c r="C322" s="289"/>
      <c r="D322" s="289"/>
      <c r="E322" s="290"/>
      <c r="F322" s="1449" t="s">
        <v>104</v>
      </c>
      <c r="G322" s="1450"/>
      <c r="H322" s="1450"/>
      <c r="I322" s="1450"/>
      <c r="J322" s="1450"/>
      <c r="K322" s="1450"/>
      <c r="L322" s="1451"/>
      <c r="M322" s="698">
        <v>0</v>
      </c>
      <c r="N322" s="699">
        <v>0</v>
      </c>
      <c r="O322" s="700">
        <v>0</v>
      </c>
      <c r="P322" s="700">
        <v>0</v>
      </c>
      <c r="Q322" s="705">
        <v>0</v>
      </c>
      <c r="R322" s="700">
        <v>0</v>
      </c>
      <c r="S322" s="701">
        <v>0</v>
      </c>
      <c r="T322" s="701">
        <v>0</v>
      </c>
      <c r="U322" s="701">
        <v>0</v>
      </c>
      <c r="V322" s="701">
        <v>0</v>
      </c>
      <c r="W322" s="701">
        <v>0</v>
      </c>
      <c r="X322" s="700">
        <v>0</v>
      </c>
      <c r="Y322" s="701">
        <v>0</v>
      </c>
      <c r="Z322" s="700">
        <v>0</v>
      </c>
      <c r="AA322" s="701">
        <v>0</v>
      </c>
      <c r="AB322" s="706">
        <v>0</v>
      </c>
      <c r="AC322" s="698">
        <v>0</v>
      </c>
      <c r="AD322" s="996"/>
      <c r="AE322" s="997"/>
      <c r="AF322" s="998"/>
    </row>
    <row r="323" spans="1:32" ht="15" customHeight="1" x14ac:dyDescent="0.2">
      <c r="A323" s="11">
        <v>327</v>
      </c>
      <c r="B323" s="277"/>
      <c r="C323" s="280"/>
      <c r="D323" s="1485" t="s">
        <v>106</v>
      </c>
      <c r="E323" s="1486"/>
      <c r="F323" s="1486"/>
      <c r="G323" s="1486"/>
      <c r="H323" s="1486"/>
      <c r="I323" s="1486"/>
      <c r="J323" s="1486"/>
      <c r="K323" s="1486"/>
      <c r="L323" s="1486"/>
      <c r="M323" s="407">
        <f>SUM(M324:M328)</f>
        <v>0</v>
      </c>
      <c r="N323" s="410">
        <f t="shared" ref="N323:AC323" si="68">SUBTOTAL(9,N324:N328)</f>
        <v>0</v>
      </c>
      <c r="O323" s="414">
        <f t="shared" si="68"/>
        <v>0</v>
      </c>
      <c r="P323" s="413">
        <f t="shared" si="68"/>
        <v>0</v>
      </c>
      <c r="Q323" s="415">
        <f t="shared" si="68"/>
        <v>0</v>
      </c>
      <c r="R323" s="414">
        <f t="shared" si="68"/>
        <v>0</v>
      </c>
      <c r="S323" s="414">
        <f t="shared" si="68"/>
        <v>0</v>
      </c>
      <c r="T323" s="414">
        <f t="shared" si="68"/>
        <v>0</v>
      </c>
      <c r="U323" s="414">
        <f t="shared" si="68"/>
        <v>0</v>
      </c>
      <c r="V323" s="414">
        <f t="shared" si="68"/>
        <v>0</v>
      </c>
      <c r="W323" s="414">
        <f t="shared" si="68"/>
        <v>0</v>
      </c>
      <c r="X323" s="414">
        <f t="shared" si="68"/>
        <v>0</v>
      </c>
      <c r="Y323" s="414">
        <f t="shared" si="68"/>
        <v>0</v>
      </c>
      <c r="Z323" s="414">
        <f t="shared" si="68"/>
        <v>0</v>
      </c>
      <c r="AA323" s="414">
        <f t="shared" si="68"/>
        <v>0</v>
      </c>
      <c r="AB323" s="424">
        <f t="shared" si="68"/>
        <v>0</v>
      </c>
      <c r="AC323" s="407">
        <f t="shared" si="68"/>
        <v>0</v>
      </c>
      <c r="AD323" s="996"/>
      <c r="AE323" s="997"/>
      <c r="AF323" s="998"/>
    </row>
    <row r="324" spans="1:32" ht="15" customHeight="1" x14ac:dyDescent="0.2">
      <c r="A324" s="11">
        <v>328</v>
      </c>
      <c r="B324" s="277"/>
      <c r="C324" s="289"/>
      <c r="D324" s="289"/>
      <c r="E324" s="290"/>
      <c r="F324" s="1449" t="s">
        <v>568</v>
      </c>
      <c r="G324" s="1450"/>
      <c r="H324" s="1450"/>
      <c r="I324" s="1450"/>
      <c r="J324" s="1450"/>
      <c r="K324" s="1450"/>
      <c r="L324" s="1451"/>
      <c r="M324" s="698">
        <v>0</v>
      </c>
      <c r="N324" s="699">
        <v>0</v>
      </c>
      <c r="O324" s="700">
        <v>0</v>
      </c>
      <c r="P324" s="700">
        <v>0</v>
      </c>
      <c r="Q324" s="705">
        <v>0</v>
      </c>
      <c r="R324" s="700">
        <v>0</v>
      </c>
      <c r="S324" s="701">
        <v>0</v>
      </c>
      <c r="T324" s="700">
        <v>0</v>
      </c>
      <c r="U324" s="701">
        <v>0</v>
      </c>
      <c r="V324" s="700">
        <v>0</v>
      </c>
      <c r="W324" s="701">
        <v>0</v>
      </c>
      <c r="X324" s="700">
        <v>0</v>
      </c>
      <c r="Y324" s="701">
        <v>0</v>
      </c>
      <c r="Z324" s="700">
        <v>0</v>
      </c>
      <c r="AA324" s="701">
        <v>0</v>
      </c>
      <c r="AB324" s="706">
        <v>0</v>
      </c>
      <c r="AC324" s="698">
        <v>0</v>
      </c>
      <c r="AD324" s="996"/>
      <c r="AE324" s="997"/>
      <c r="AF324" s="998"/>
    </row>
    <row r="325" spans="1:32" ht="15" customHeight="1" x14ac:dyDescent="0.2">
      <c r="A325" s="11">
        <v>329</v>
      </c>
      <c r="B325" s="277"/>
      <c r="C325" s="289"/>
      <c r="D325" s="289"/>
      <c r="E325" s="290"/>
      <c r="F325" s="1449" t="s">
        <v>582</v>
      </c>
      <c r="G325" s="1450"/>
      <c r="H325" s="1450"/>
      <c r="I325" s="1450"/>
      <c r="J325" s="1450"/>
      <c r="K325" s="1450"/>
      <c r="L325" s="1451"/>
      <c r="M325" s="698">
        <v>0</v>
      </c>
      <c r="N325" s="699">
        <v>0</v>
      </c>
      <c r="O325" s="700">
        <v>0</v>
      </c>
      <c r="P325" s="700">
        <v>0</v>
      </c>
      <c r="Q325" s="705">
        <v>0</v>
      </c>
      <c r="R325" s="700">
        <v>0</v>
      </c>
      <c r="S325" s="701">
        <v>0</v>
      </c>
      <c r="T325" s="700">
        <v>0</v>
      </c>
      <c r="U325" s="701">
        <v>0</v>
      </c>
      <c r="V325" s="700">
        <v>0</v>
      </c>
      <c r="W325" s="701">
        <v>0</v>
      </c>
      <c r="X325" s="700">
        <v>0</v>
      </c>
      <c r="Y325" s="701">
        <v>0</v>
      </c>
      <c r="Z325" s="700">
        <v>0</v>
      </c>
      <c r="AA325" s="701">
        <v>0</v>
      </c>
      <c r="AB325" s="706">
        <v>0</v>
      </c>
      <c r="AC325" s="698">
        <v>0</v>
      </c>
      <c r="AD325" s="996"/>
      <c r="AE325" s="997"/>
      <c r="AF325" s="998"/>
    </row>
    <row r="326" spans="1:32" ht="15" customHeight="1" x14ac:dyDescent="0.2">
      <c r="A326" s="11">
        <v>330</v>
      </c>
      <c r="B326" s="277"/>
      <c r="C326" s="289"/>
      <c r="D326" s="289"/>
      <c r="E326" s="290"/>
      <c r="F326" s="1449" t="s">
        <v>569</v>
      </c>
      <c r="G326" s="1450"/>
      <c r="H326" s="1450"/>
      <c r="I326" s="1450"/>
      <c r="J326" s="1450"/>
      <c r="K326" s="1450"/>
      <c r="L326" s="1451"/>
      <c r="M326" s="698">
        <v>0</v>
      </c>
      <c r="N326" s="699">
        <v>0</v>
      </c>
      <c r="O326" s="700">
        <v>0</v>
      </c>
      <c r="P326" s="700">
        <v>0</v>
      </c>
      <c r="Q326" s="705">
        <v>0</v>
      </c>
      <c r="R326" s="700">
        <v>0</v>
      </c>
      <c r="S326" s="701">
        <v>0</v>
      </c>
      <c r="T326" s="700">
        <v>0</v>
      </c>
      <c r="U326" s="701">
        <v>0</v>
      </c>
      <c r="V326" s="700">
        <v>0</v>
      </c>
      <c r="W326" s="701">
        <v>0</v>
      </c>
      <c r="X326" s="700">
        <v>0</v>
      </c>
      <c r="Y326" s="701">
        <v>0</v>
      </c>
      <c r="Z326" s="700">
        <v>0</v>
      </c>
      <c r="AA326" s="701">
        <v>0</v>
      </c>
      <c r="AB326" s="706">
        <v>0</v>
      </c>
      <c r="AC326" s="698">
        <v>0</v>
      </c>
      <c r="AD326" s="996"/>
      <c r="AE326" s="997"/>
      <c r="AF326" s="998"/>
    </row>
    <row r="327" spans="1:32" ht="15" customHeight="1" x14ac:dyDescent="0.2">
      <c r="A327" s="11">
        <v>331</v>
      </c>
      <c r="B327" s="277"/>
      <c r="C327" s="289"/>
      <c r="D327" s="289"/>
      <c r="E327" s="290"/>
      <c r="F327" s="1449" t="s">
        <v>107</v>
      </c>
      <c r="G327" s="1450"/>
      <c r="H327" s="1450"/>
      <c r="I327" s="1450"/>
      <c r="J327" s="1450"/>
      <c r="K327" s="1450"/>
      <c r="L327" s="1451"/>
      <c r="M327" s="698">
        <v>0</v>
      </c>
      <c r="N327" s="699">
        <v>0</v>
      </c>
      <c r="O327" s="700">
        <v>0</v>
      </c>
      <c r="P327" s="700">
        <v>0</v>
      </c>
      <c r="Q327" s="705">
        <v>0</v>
      </c>
      <c r="R327" s="700">
        <v>0</v>
      </c>
      <c r="S327" s="701">
        <v>0</v>
      </c>
      <c r="T327" s="700">
        <v>0</v>
      </c>
      <c r="U327" s="701">
        <v>0</v>
      </c>
      <c r="V327" s="700">
        <v>0</v>
      </c>
      <c r="W327" s="701">
        <v>0</v>
      </c>
      <c r="X327" s="700">
        <v>0</v>
      </c>
      <c r="Y327" s="701">
        <v>0</v>
      </c>
      <c r="Z327" s="700">
        <v>0</v>
      </c>
      <c r="AA327" s="701">
        <v>0</v>
      </c>
      <c r="AB327" s="706">
        <v>0</v>
      </c>
      <c r="AC327" s="698">
        <v>0</v>
      </c>
      <c r="AD327" s="996"/>
      <c r="AE327" s="997"/>
      <c r="AF327" s="998"/>
    </row>
    <row r="328" spans="1:32" ht="15" customHeight="1" x14ac:dyDescent="0.2">
      <c r="A328" s="11">
        <v>331</v>
      </c>
      <c r="B328" s="277"/>
      <c r="C328" s="289"/>
      <c r="D328" s="289"/>
      <c r="E328" s="290"/>
      <c r="F328" s="1449" t="s">
        <v>462</v>
      </c>
      <c r="G328" s="1450"/>
      <c r="H328" s="1450"/>
      <c r="I328" s="1450"/>
      <c r="J328" s="1450"/>
      <c r="K328" s="1450"/>
      <c r="L328" s="1451"/>
      <c r="M328" s="698">
        <v>0</v>
      </c>
      <c r="N328" s="699">
        <v>0</v>
      </c>
      <c r="O328" s="700">
        <v>0</v>
      </c>
      <c r="P328" s="700">
        <v>0</v>
      </c>
      <c r="Q328" s="705">
        <v>0</v>
      </c>
      <c r="R328" s="700">
        <v>0</v>
      </c>
      <c r="S328" s="701">
        <v>0</v>
      </c>
      <c r="T328" s="700">
        <v>0</v>
      </c>
      <c r="U328" s="701">
        <v>0</v>
      </c>
      <c r="V328" s="700">
        <v>0</v>
      </c>
      <c r="W328" s="701">
        <v>0</v>
      </c>
      <c r="X328" s="700">
        <v>0</v>
      </c>
      <c r="Y328" s="701">
        <v>0</v>
      </c>
      <c r="Z328" s="700">
        <v>0</v>
      </c>
      <c r="AA328" s="701">
        <v>0</v>
      </c>
      <c r="AB328" s="706">
        <v>0</v>
      </c>
      <c r="AC328" s="698">
        <v>0</v>
      </c>
      <c r="AD328" s="996"/>
      <c r="AE328" s="997"/>
      <c r="AF328" s="998"/>
    </row>
    <row r="329" spans="1:32" ht="15" customHeight="1" x14ac:dyDescent="0.2">
      <c r="A329" s="11">
        <v>326</v>
      </c>
      <c r="B329" s="277"/>
      <c r="C329" s="1546" t="s">
        <v>108</v>
      </c>
      <c r="D329" s="1531"/>
      <c r="E329" s="1531"/>
      <c r="F329" s="1531"/>
      <c r="G329" s="1531"/>
      <c r="H329" s="1531"/>
      <c r="I329" s="1531"/>
      <c r="J329" s="1531"/>
      <c r="K329" s="1531"/>
      <c r="L329" s="1531"/>
      <c r="M329" s="1531"/>
      <c r="N329" s="1531"/>
      <c r="O329" s="1531"/>
      <c r="P329" s="1531"/>
      <c r="Q329" s="1531"/>
      <c r="R329" s="1531"/>
      <c r="S329" s="1531"/>
      <c r="T329" s="1531"/>
      <c r="U329" s="1531"/>
      <c r="V329" s="1531"/>
      <c r="W329" s="1531"/>
      <c r="X329" s="1531"/>
      <c r="Y329" s="1531"/>
      <c r="Z329" s="1531"/>
      <c r="AA329" s="1531"/>
      <c r="AB329" s="1531"/>
      <c r="AC329" s="1531"/>
      <c r="AD329" s="1531"/>
      <c r="AE329" s="1531"/>
      <c r="AF329" s="1547"/>
    </row>
    <row r="330" spans="1:32" x14ac:dyDescent="0.2">
      <c r="A330" s="11">
        <v>232</v>
      </c>
      <c r="B330" s="277"/>
      <c r="C330" s="278"/>
      <c r="D330" s="1668" t="s">
        <v>64</v>
      </c>
      <c r="E330" s="1669"/>
      <c r="F330" s="1669"/>
      <c r="G330" s="1669"/>
      <c r="H330" s="1669"/>
      <c r="I330" s="1669"/>
      <c r="J330" s="1669"/>
      <c r="K330" s="1669"/>
      <c r="L330" s="1669"/>
      <c r="M330" s="1669"/>
      <c r="N330" s="1669"/>
      <c r="O330" s="1669"/>
      <c r="P330" s="1669"/>
      <c r="Q330" s="1669"/>
      <c r="R330" s="1669"/>
      <c r="S330" s="1669"/>
      <c r="T330" s="1669"/>
      <c r="U330" s="1669"/>
      <c r="V330" s="1669"/>
      <c r="W330" s="1669"/>
      <c r="X330" s="1669"/>
      <c r="Y330" s="1669"/>
      <c r="Z330" s="1669"/>
      <c r="AA330" s="1669"/>
      <c r="AB330" s="1669"/>
      <c r="AC330" s="1669"/>
      <c r="AD330" s="1669"/>
      <c r="AE330" s="1669"/>
      <c r="AF330" s="1670"/>
    </row>
    <row r="331" spans="1:32" x14ac:dyDescent="0.2">
      <c r="A331" s="11">
        <v>233</v>
      </c>
      <c r="B331" s="277"/>
      <c r="C331" s="278"/>
      <c r="D331" s="278"/>
      <c r="E331" s="1452" t="s">
        <v>66</v>
      </c>
      <c r="F331" s="1453"/>
      <c r="G331" s="1453"/>
      <c r="H331" s="1453"/>
      <c r="I331" s="1453"/>
      <c r="J331" s="1453"/>
      <c r="K331" s="1453"/>
      <c r="L331" s="1454"/>
      <c r="M331" s="407">
        <f>SUM(M332:M335)</f>
        <v>0</v>
      </c>
      <c r="N331" s="410">
        <f t="shared" ref="N331:AC331" si="69">SUBTOTAL(9,N332:N335)</f>
        <v>0</v>
      </c>
      <c r="O331" s="414">
        <f t="shared" si="69"/>
        <v>0</v>
      </c>
      <c r="P331" s="413">
        <f t="shared" si="69"/>
        <v>0</v>
      </c>
      <c r="Q331" s="415">
        <f t="shared" si="69"/>
        <v>0</v>
      </c>
      <c r="R331" s="414">
        <f t="shared" si="69"/>
        <v>0</v>
      </c>
      <c r="S331" s="414">
        <f t="shared" si="69"/>
        <v>0</v>
      </c>
      <c r="T331" s="414">
        <f t="shared" si="69"/>
        <v>0</v>
      </c>
      <c r="U331" s="414">
        <f t="shared" si="69"/>
        <v>0</v>
      </c>
      <c r="V331" s="414">
        <f t="shared" si="69"/>
        <v>0</v>
      </c>
      <c r="W331" s="414">
        <f t="shared" si="69"/>
        <v>0</v>
      </c>
      <c r="X331" s="414">
        <f t="shared" si="69"/>
        <v>0</v>
      </c>
      <c r="Y331" s="414">
        <f t="shared" si="69"/>
        <v>0</v>
      </c>
      <c r="Z331" s="414">
        <f t="shared" si="69"/>
        <v>0</v>
      </c>
      <c r="AA331" s="414">
        <f t="shared" si="69"/>
        <v>0</v>
      </c>
      <c r="AB331" s="424">
        <f t="shared" si="69"/>
        <v>0</v>
      </c>
      <c r="AC331" s="407">
        <f t="shared" si="69"/>
        <v>0</v>
      </c>
      <c r="AD331" s="996"/>
      <c r="AE331" s="997"/>
      <c r="AF331" s="998"/>
    </row>
    <row r="332" spans="1:32" x14ac:dyDescent="0.2">
      <c r="A332" s="11">
        <v>234</v>
      </c>
      <c r="B332" s="277"/>
      <c r="C332" s="278"/>
      <c r="D332" s="278"/>
      <c r="E332" s="279"/>
      <c r="F332" s="1455" t="s">
        <v>65</v>
      </c>
      <c r="G332" s="1456"/>
      <c r="H332" s="1456"/>
      <c r="I332" s="1456"/>
      <c r="J332" s="1456"/>
      <c r="K332" s="1456"/>
      <c r="L332" s="1457"/>
      <c r="M332" s="698">
        <v>0</v>
      </c>
      <c r="N332" s="699">
        <v>0</v>
      </c>
      <c r="O332" s="700">
        <v>0</v>
      </c>
      <c r="P332" s="700">
        <v>0</v>
      </c>
      <c r="Q332" s="705">
        <v>0</v>
      </c>
      <c r="R332" s="700">
        <v>0</v>
      </c>
      <c r="S332" s="701">
        <v>0</v>
      </c>
      <c r="T332" s="700">
        <v>0</v>
      </c>
      <c r="U332" s="701">
        <v>0</v>
      </c>
      <c r="V332" s="700">
        <v>0</v>
      </c>
      <c r="W332" s="701">
        <v>0</v>
      </c>
      <c r="X332" s="700">
        <v>0</v>
      </c>
      <c r="Y332" s="701">
        <v>0</v>
      </c>
      <c r="Z332" s="700">
        <v>0</v>
      </c>
      <c r="AA332" s="701">
        <v>0</v>
      </c>
      <c r="AB332" s="706">
        <v>0</v>
      </c>
      <c r="AC332" s="698">
        <v>0</v>
      </c>
      <c r="AD332" s="996"/>
      <c r="AE332" s="997"/>
      <c r="AF332" s="998"/>
    </row>
    <row r="333" spans="1:32" x14ac:dyDescent="0.2">
      <c r="A333" s="11">
        <v>235</v>
      </c>
      <c r="B333" s="277"/>
      <c r="C333" s="278"/>
      <c r="D333" s="278"/>
      <c r="E333" s="279"/>
      <c r="F333" s="1449" t="s">
        <v>68</v>
      </c>
      <c r="G333" s="1450"/>
      <c r="H333" s="1450"/>
      <c r="I333" s="1450"/>
      <c r="J333" s="1450"/>
      <c r="K333" s="1450"/>
      <c r="L333" s="1451"/>
      <c r="M333" s="698">
        <v>0</v>
      </c>
      <c r="N333" s="699">
        <v>0</v>
      </c>
      <c r="O333" s="700">
        <v>0</v>
      </c>
      <c r="P333" s="700">
        <v>0</v>
      </c>
      <c r="Q333" s="705">
        <v>0</v>
      </c>
      <c r="R333" s="700">
        <v>0</v>
      </c>
      <c r="S333" s="701">
        <v>0</v>
      </c>
      <c r="T333" s="700">
        <v>0</v>
      </c>
      <c r="U333" s="701">
        <v>0</v>
      </c>
      <c r="V333" s="700">
        <v>0</v>
      </c>
      <c r="W333" s="701">
        <v>0</v>
      </c>
      <c r="X333" s="700">
        <v>0</v>
      </c>
      <c r="Y333" s="701">
        <v>0</v>
      </c>
      <c r="Z333" s="700">
        <v>0</v>
      </c>
      <c r="AA333" s="701">
        <v>0</v>
      </c>
      <c r="AB333" s="706">
        <v>0</v>
      </c>
      <c r="AC333" s="698">
        <v>0</v>
      </c>
      <c r="AD333" s="996"/>
      <c r="AE333" s="997"/>
      <c r="AF333" s="998"/>
    </row>
    <row r="334" spans="1:32" x14ac:dyDescent="0.2">
      <c r="A334" s="11">
        <v>236</v>
      </c>
      <c r="B334" s="277"/>
      <c r="C334" s="278"/>
      <c r="D334" s="280"/>
      <c r="E334" s="281"/>
      <c r="F334" s="1449" t="s">
        <v>537</v>
      </c>
      <c r="G334" s="1450"/>
      <c r="H334" s="1450"/>
      <c r="I334" s="1450"/>
      <c r="J334" s="1450"/>
      <c r="K334" s="1450"/>
      <c r="L334" s="1451"/>
      <c r="M334" s="698">
        <v>0</v>
      </c>
      <c r="N334" s="699">
        <v>0</v>
      </c>
      <c r="O334" s="700">
        <v>0</v>
      </c>
      <c r="P334" s="700">
        <v>0</v>
      </c>
      <c r="Q334" s="705">
        <v>0</v>
      </c>
      <c r="R334" s="700">
        <v>0</v>
      </c>
      <c r="S334" s="701">
        <v>0</v>
      </c>
      <c r="T334" s="700">
        <v>0</v>
      </c>
      <c r="U334" s="701">
        <v>0</v>
      </c>
      <c r="V334" s="700">
        <v>0</v>
      </c>
      <c r="W334" s="701">
        <v>0</v>
      </c>
      <c r="X334" s="700">
        <v>0</v>
      </c>
      <c r="Y334" s="701">
        <v>0</v>
      </c>
      <c r="Z334" s="700">
        <v>0</v>
      </c>
      <c r="AA334" s="701">
        <v>0</v>
      </c>
      <c r="AB334" s="706">
        <v>0</v>
      </c>
      <c r="AC334" s="698">
        <v>0</v>
      </c>
      <c r="AD334" s="996"/>
      <c r="AE334" s="997"/>
      <c r="AF334" s="998"/>
    </row>
    <row r="335" spans="1:32" ht="27.75" customHeight="1" x14ac:dyDescent="0.2">
      <c r="A335" s="11">
        <v>237</v>
      </c>
      <c r="B335" s="277"/>
      <c r="C335" s="278"/>
      <c r="D335" s="278"/>
      <c r="E335" s="282"/>
      <c r="F335" s="1458" t="s">
        <v>532</v>
      </c>
      <c r="G335" s="1459"/>
      <c r="H335" s="1459"/>
      <c r="I335" s="1459"/>
      <c r="J335" s="1459"/>
      <c r="K335" s="1459"/>
      <c r="L335" s="1460"/>
      <c r="M335" s="698">
        <v>0</v>
      </c>
      <c r="N335" s="699">
        <v>0</v>
      </c>
      <c r="O335" s="700">
        <v>0</v>
      </c>
      <c r="P335" s="700">
        <v>0</v>
      </c>
      <c r="Q335" s="705">
        <v>0</v>
      </c>
      <c r="R335" s="700">
        <v>0</v>
      </c>
      <c r="S335" s="701">
        <v>0</v>
      </c>
      <c r="T335" s="700">
        <v>0</v>
      </c>
      <c r="U335" s="701">
        <v>0</v>
      </c>
      <c r="V335" s="700">
        <v>0</v>
      </c>
      <c r="W335" s="701">
        <v>0</v>
      </c>
      <c r="X335" s="700">
        <v>0</v>
      </c>
      <c r="Y335" s="701">
        <v>0</v>
      </c>
      <c r="Z335" s="700">
        <v>0</v>
      </c>
      <c r="AA335" s="701">
        <v>0</v>
      </c>
      <c r="AB335" s="706">
        <v>0</v>
      </c>
      <c r="AC335" s="698">
        <v>0</v>
      </c>
      <c r="AD335" s="996"/>
      <c r="AE335" s="997"/>
      <c r="AF335" s="998"/>
    </row>
    <row r="336" spans="1:32" ht="15.75" x14ac:dyDescent="0.2">
      <c r="A336" s="11">
        <v>238</v>
      </c>
      <c r="B336" s="277"/>
      <c r="C336" s="278"/>
      <c r="D336" s="283"/>
      <c r="E336" s="1452" t="s">
        <v>67</v>
      </c>
      <c r="F336" s="1453"/>
      <c r="G336" s="1453"/>
      <c r="H336" s="1453"/>
      <c r="I336" s="1453"/>
      <c r="J336" s="1453"/>
      <c r="K336" s="1453"/>
      <c r="L336" s="1454"/>
      <c r="M336" s="407">
        <f>SUM(M337:M340)</f>
        <v>0</v>
      </c>
      <c r="N336" s="410">
        <f t="shared" ref="N336:AC336" si="70">SUBTOTAL(9,N337:N340)</f>
        <v>0</v>
      </c>
      <c r="O336" s="414">
        <f t="shared" si="70"/>
        <v>0</v>
      </c>
      <c r="P336" s="413">
        <f t="shared" si="70"/>
        <v>0</v>
      </c>
      <c r="Q336" s="415">
        <f t="shared" si="70"/>
        <v>0</v>
      </c>
      <c r="R336" s="414">
        <f t="shared" si="70"/>
        <v>0</v>
      </c>
      <c r="S336" s="414">
        <f t="shared" si="70"/>
        <v>0</v>
      </c>
      <c r="T336" s="414">
        <f t="shared" si="70"/>
        <v>0</v>
      </c>
      <c r="U336" s="414">
        <f t="shared" si="70"/>
        <v>0</v>
      </c>
      <c r="V336" s="414">
        <f t="shared" si="70"/>
        <v>0</v>
      </c>
      <c r="W336" s="414">
        <f t="shared" si="70"/>
        <v>0</v>
      </c>
      <c r="X336" s="414">
        <f t="shared" si="70"/>
        <v>0</v>
      </c>
      <c r="Y336" s="414">
        <f t="shared" si="70"/>
        <v>0</v>
      </c>
      <c r="Z336" s="414">
        <f t="shared" si="70"/>
        <v>0</v>
      </c>
      <c r="AA336" s="414">
        <f t="shared" si="70"/>
        <v>0</v>
      </c>
      <c r="AB336" s="424">
        <f t="shared" si="70"/>
        <v>0</v>
      </c>
      <c r="AC336" s="407">
        <f t="shared" si="70"/>
        <v>0</v>
      </c>
      <c r="AD336" s="996"/>
      <c r="AE336" s="997"/>
      <c r="AF336" s="998"/>
    </row>
    <row r="337" spans="1:32" x14ac:dyDescent="0.2">
      <c r="A337" s="11">
        <v>239</v>
      </c>
      <c r="B337" s="277"/>
      <c r="C337" s="278"/>
      <c r="D337" s="284"/>
      <c r="E337" s="284"/>
      <c r="F337" s="1455" t="s">
        <v>65</v>
      </c>
      <c r="G337" s="1456"/>
      <c r="H337" s="1456"/>
      <c r="I337" s="1456"/>
      <c r="J337" s="1456"/>
      <c r="K337" s="1456"/>
      <c r="L337" s="1457"/>
      <c r="M337" s="698">
        <v>0</v>
      </c>
      <c r="N337" s="699">
        <v>0</v>
      </c>
      <c r="O337" s="700">
        <v>0</v>
      </c>
      <c r="P337" s="700">
        <v>0</v>
      </c>
      <c r="Q337" s="705">
        <v>0</v>
      </c>
      <c r="R337" s="700">
        <v>0</v>
      </c>
      <c r="S337" s="701">
        <v>0</v>
      </c>
      <c r="T337" s="700">
        <v>0</v>
      </c>
      <c r="U337" s="701">
        <v>0</v>
      </c>
      <c r="V337" s="700">
        <v>0</v>
      </c>
      <c r="W337" s="701">
        <v>0</v>
      </c>
      <c r="X337" s="700">
        <v>0</v>
      </c>
      <c r="Y337" s="701">
        <v>0</v>
      </c>
      <c r="Z337" s="700">
        <v>0</v>
      </c>
      <c r="AA337" s="701">
        <v>0</v>
      </c>
      <c r="AB337" s="706">
        <v>0</v>
      </c>
      <c r="AC337" s="698">
        <v>0</v>
      </c>
      <c r="AD337" s="996"/>
      <c r="AE337" s="997"/>
      <c r="AF337" s="998"/>
    </row>
    <row r="338" spans="1:32" x14ac:dyDescent="0.2">
      <c r="A338" s="11">
        <v>240</v>
      </c>
      <c r="B338" s="277"/>
      <c r="C338" s="278"/>
      <c r="D338" s="284"/>
      <c r="E338" s="284"/>
      <c r="F338" s="1449" t="s">
        <v>68</v>
      </c>
      <c r="G338" s="1450"/>
      <c r="H338" s="1450"/>
      <c r="I338" s="1450"/>
      <c r="J338" s="1450"/>
      <c r="K338" s="1450"/>
      <c r="L338" s="1451"/>
      <c r="M338" s="698">
        <v>0</v>
      </c>
      <c r="N338" s="699">
        <v>0</v>
      </c>
      <c r="O338" s="700">
        <v>0</v>
      </c>
      <c r="P338" s="700">
        <v>0</v>
      </c>
      <c r="Q338" s="705">
        <v>0</v>
      </c>
      <c r="R338" s="700">
        <v>0</v>
      </c>
      <c r="S338" s="701">
        <v>0</v>
      </c>
      <c r="T338" s="700">
        <v>0</v>
      </c>
      <c r="U338" s="701">
        <v>0</v>
      </c>
      <c r="V338" s="700">
        <v>0</v>
      </c>
      <c r="W338" s="701">
        <v>0</v>
      </c>
      <c r="X338" s="700">
        <v>0</v>
      </c>
      <c r="Y338" s="701">
        <v>0</v>
      </c>
      <c r="Z338" s="700">
        <v>0</v>
      </c>
      <c r="AA338" s="701">
        <v>0</v>
      </c>
      <c r="AB338" s="706">
        <v>0</v>
      </c>
      <c r="AC338" s="698">
        <v>0</v>
      </c>
      <c r="AD338" s="996"/>
      <c r="AE338" s="997"/>
      <c r="AF338" s="998"/>
    </row>
    <row r="339" spans="1:32" x14ac:dyDescent="0.2">
      <c r="A339" s="11">
        <v>241</v>
      </c>
      <c r="B339" s="277"/>
      <c r="C339" s="278"/>
      <c r="D339" s="285"/>
      <c r="E339" s="285"/>
      <c r="F339" s="1449" t="s">
        <v>537</v>
      </c>
      <c r="G339" s="1450"/>
      <c r="H339" s="1450"/>
      <c r="I339" s="1450"/>
      <c r="J339" s="1450"/>
      <c r="K339" s="1450"/>
      <c r="L339" s="1451"/>
      <c r="M339" s="698">
        <v>0</v>
      </c>
      <c r="N339" s="699">
        <v>0</v>
      </c>
      <c r="O339" s="700">
        <v>0</v>
      </c>
      <c r="P339" s="700">
        <v>0</v>
      </c>
      <c r="Q339" s="705">
        <v>0</v>
      </c>
      <c r="R339" s="700">
        <v>0</v>
      </c>
      <c r="S339" s="701">
        <v>0</v>
      </c>
      <c r="T339" s="700">
        <v>0</v>
      </c>
      <c r="U339" s="701">
        <v>0</v>
      </c>
      <c r="V339" s="700">
        <v>0</v>
      </c>
      <c r="W339" s="701">
        <v>0</v>
      </c>
      <c r="X339" s="700">
        <v>0</v>
      </c>
      <c r="Y339" s="701">
        <v>0</v>
      </c>
      <c r="Z339" s="700">
        <v>0</v>
      </c>
      <c r="AA339" s="701">
        <v>0</v>
      </c>
      <c r="AB339" s="706">
        <v>0</v>
      </c>
      <c r="AC339" s="698">
        <v>0</v>
      </c>
      <c r="AD339" s="996"/>
      <c r="AE339" s="997"/>
      <c r="AF339" s="998"/>
    </row>
    <row r="340" spans="1:32" ht="27.75" customHeight="1" x14ac:dyDescent="0.2">
      <c r="A340" s="11">
        <v>242</v>
      </c>
      <c r="B340" s="277"/>
      <c r="C340" s="278"/>
      <c r="D340" s="280"/>
      <c r="E340" s="280"/>
      <c r="F340" s="1458" t="s">
        <v>532</v>
      </c>
      <c r="G340" s="1459"/>
      <c r="H340" s="1459"/>
      <c r="I340" s="1459"/>
      <c r="J340" s="1459"/>
      <c r="K340" s="1459"/>
      <c r="L340" s="1460"/>
      <c r="M340" s="698">
        <v>0</v>
      </c>
      <c r="N340" s="699">
        <v>0</v>
      </c>
      <c r="O340" s="700">
        <v>0</v>
      </c>
      <c r="P340" s="700">
        <v>0</v>
      </c>
      <c r="Q340" s="705">
        <v>0</v>
      </c>
      <c r="R340" s="700">
        <v>0</v>
      </c>
      <c r="S340" s="701">
        <v>0</v>
      </c>
      <c r="T340" s="700">
        <v>0</v>
      </c>
      <c r="U340" s="701">
        <v>0</v>
      </c>
      <c r="V340" s="700">
        <v>0</v>
      </c>
      <c r="W340" s="701">
        <v>0</v>
      </c>
      <c r="X340" s="700">
        <v>0</v>
      </c>
      <c r="Y340" s="701">
        <v>0</v>
      </c>
      <c r="Z340" s="700">
        <v>0</v>
      </c>
      <c r="AA340" s="701">
        <v>0</v>
      </c>
      <c r="AB340" s="706">
        <v>0</v>
      </c>
      <c r="AC340" s="698">
        <v>0</v>
      </c>
      <c r="AD340" s="996"/>
      <c r="AE340" s="997"/>
      <c r="AF340" s="998"/>
    </row>
    <row r="341" spans="1:32" ht="15.75" customHeight="1" x14ac:dyDescent="0.2">
      <c r="A341" s="11">
        <v>243</v>
      </c>
      <c r="B341" s="277"/>
      <c r="C341" s="278"/>
      <c r="D341" s="285"/>
      <c r="E341" s="1452" t="s">
        <v>556</v>
      </c>
      <c r="F341" s="1453"/>
      <c r="G341" s="1453"/>
      <c r="H341" s="1453"/>
      <c r="I341" s="1453"/>
      <c r="J341" s="1453"/>
      <c r="K341" s="1453"/>
      <c r="L341" s="1454"/>
      <c r="M341" s="407">
        <f>SUM(M342:M345)</f>
        <v>0</v>
      </c>
      <c r="N341" s="410">
        <f t="shared" ref="N341:AC341" si="71">SUBTOTAL(9,N342:N345)</f>
        <v>0</v>
      </c>
      <c r="O341" s="414">
        <f t="shared" si="71"/>
        <v>0</v>
      </c>
      <c r="P341" s="413">
        <f t="shared" si="71"/>
        <v>0</v>
      </c>
      <c r="Q341" s="415">
        <f t="shared" si="71"/>
        <v>0</v>
      </c>
      <c r="R341" s="414">
        <f t="shared" si="71"/>
        <v>0</v>
      </c>
      <c r="S341" s="414">
        <f t="shared" si="71"/>
        <v>0</v>
      </c>
      <c r="T341" s="414">
        <f t="shared" si="71"/>
        <v>0</v>
      </c>
      <c r="U341" s="414">
        <f t="shared" si="71"/>
        <v>0</v>
      </c>
      <c r="V341" s="414">
        <f t="shared" si="71"/>
        <v>0</v>
      </c>
      <c r="W341" s="414">
        <f t="shared" si="71"/>
        <v>0</v>
      </c>
      <c r="X341" s="414">
        <f t="shared" si="71"/>
        <v>0</v>
      </c>
      <c r="Y341" s="414">
        <f t="shared" si="71"/>
        <v>0</v>
      </c>
      <c r="Z341" s="414">
        <f t="shared" si="71"/>
        <v>0</v>
      </c>
      <c r="AA341" s="414">
        <f t="shared" si="71"/>
        <v>0</v>
      </c>
      <c r="AB341" s="424">
        <f t="shared" si="71"/>
        <v>0</v>
      </c>
      <c r="AC341" s="407">
        <f t="shared" si="71"/>
        <v>0</v>
      </c>
      <c r="AD341" s="996"/>
      <c r="AE341" s="997"/>
      <c r="AF341" s="998"/>
    </row>
    <row r="342" spans="1:32" x14ac:dyDescent="0.2">
      <c r="A342" s="11">
        <v>244</v>
      </c>
      <c r="B342" s="277"/>
      <c r="C342" s="278"/>
      <c r="D342" s="284"/>
      <c r="E342" s="284"/>
      <c r="F342" s="1455" t="s">
        <v>65</v>
      </c>
      <c r="G342" s="1456"/>
      <c r="H342" s="1456"/>
      <c r="I342" s="1456"/>
      <c r="J342" s="1456"/>
      <c r="K342" s="1456"/>
      <c r="L342" s="1457"/>
      <c r="M342" s="698">
        <v>0</v>
      </c>
      <c r="N342" s="699">
        <v>0</v>
      </c>
      <c r="O342" s="700">
        <v>0</v>
      </c>
      <c r="P342" s="700">
        <v>0</v>
      </c>
      <c r="Q342" s="705">
        <v>0</v>
      </c>
      <c r="R342" s="700">
        <v>0</v>
      </c>
      <c r="S342" s="701">
        <v>0</v>
      </c>
      <c r="T342" s="700">
        <v>0</v>
      </c>
      <c r="U342" s="701">
        <v>0</v>
      </c>
      <c r="V342" s="700">
        <v>0</v>
      </c>
      <c r="W342" s="701">
        <v>0</v>
      </c>
      <c r="X342" s="700">
        <v>0</v>
      </c>
      <c r="Y342" s="701">
        <v>0</v>
      </c>
      <c r="Z342" s="700">
        <v>0</v>
      </c>
      <c r="AA342" s="701">
        <v>0</v>
      </c>
      <c r="AB342" s="706">
        <v>0</v>
      </c>
      <c r="AC342" s="698">
        <v>0</v>
      </c>
      <c r="AD342" s="996"/>
      <c r="AE342" s="997"/>
      <c r="AF342" s="998"/>
    </row>
    <row r="343" spans="1:32" x14ac:dyDescent="0.2">
      <c r="A343" s="11">
        <v>245</v>
      </c>
      <c r="B343" s="277"/>
      <c r="C343" s="278"/>
      <c r="D343" s="286"/>
      <c r="E343" s="286"/>
      <c r="F343" s="1449" t="s">
        <v>68</v>
      </c>
      <c r="G343" s="1450"/>
      <c r="H343" s="1450"/>
      <c r="I343" s="1450"/>
      <c r="J343" s="1450"/>
      <c r="K343" s="1450"/>
      <c r="L343" s="1451"/>
      <c r="M343" s="698">
        <v>0</v>
      </c>
      <c r="N343" s="699">
        <v>0</v>
      </c>
      <c r="O343" s="700">
        <v>0</v>
      </c>
      <c r="P343" s="700">
        <v>0</v>
      </c>
      <c r="Q343" s="705">
        <v>0</v>
      </c>
      <c r="R343" s="700">
        <v>0</v>
      </c>
      <c r="S343" s="701">
        <v>0</v>
      </c>
      <c r="T343" s="700">
        <v>0</v>
      </c>
      <c r="U343" s="701">
        <v>0</v>
      </c>
      <c r="V343" s="700">
        <v>0</v>
      </c>
      <c r="W343" s="701">
        <v>0</v>
      </c>
      <c r="X343" s="700">
        <v>0</v>
      </c>
      <c r="Y343" s="701">
        <v>0</v>
      </c>
      <c r="Z343" s="700">
        <v>0</v>
      </c>
      <c r="AA343" s="701">
        <v>0</v>
      </c>
      <c r="AB343" s="706">
        <v>0</v>
      </c>
      <c r="AC343" s="698">
        <v>0</v>
      </c>
      <c r="AD343" s="996"/>
      <c r="AE343" s="997"/>
      <c r="AF343" s="998"/>
    </row>
    <row r="344" spans="1:32" x14ac:dyDescent="0.2">
      <c r="A344" s="11">
        <v>246</v>
      </c>
      <c r="B344" s="277"/>
      <c r="C344" s="278"/>
      <c r="D344" s="286"/>
      <c r="E344" s="286"/>
      <c r="F344" s="1449" t="s">
        <v>537</v>
      </c>
      <c r="G344" s="1450"/>
      <c r="H344" s="1450"/>
      <c r="I344" s="1450"/>
      <c r="J344" s="1450"/>
      <c r="K344" s="1450"/>
      <c r="L344" s="1451"/>
      <c r="M344" s="698">
        <v>0</v>
      </c>
      <c r="N344" s="699">
        <v>0</v>
      </c>
      <c r="O344" s="700">
        <v>0</v>
      </c>
      <c r="P344" s="700">
        <v>0</v>
      </c>
      <c r="Q344" s="705">
        <v>0</v>
      </c>
      <c r="R344" s="700">
        <v>0</v>
      </c>
      <c r="S344" s="701">
        <v>0</v>
      </c>
      <c r="T344" s="700">
        <v>0</v>
      </c>
      <c r="U344" s="701">
        <v>0</v>
      </c>
      <c r="V344" s="700">
        <v>0</v>
      </c>
      <c r="W344" s="701">
        <v>0</v>
      </c>
      <c r="X344" s="700">
        <v>0</v>
      </c>
      <c r="Y344" s="701">
        <v>0</v>
      </c>
      <c r="Z344" s="700">
        <v>0</v>
      </c>
      <c r="AA344" s="701">
        <v>0</v>
      </c>
      <c r="AB344" s="706">
        <v>0</v>
      </c>
      <c r="AC344" s="698">
        <v>0</v>
      </c>
      <c r="AD344" s="996"/>
      <c r="AE344" s="997"/>
      <c r="AF344" s="998"/>
    </row>
    <row r="345" spans="1:32" ht="27.75" customHeight="1" x14ac:dyDescent="0.2">
      <c r="A345" s="11">
        <v>247</v>
      </c>
      <c r="B345" s="277"/>
      <c r="C345" s="278"/>
      <c r="D345" s="287"/>
      <c r="E345" s="287"/>
      <c r="F345" s="1458" t="s">
        <v>532</v>
      </c>
      <c r="G345" s="1459"/>
      <c r="H345" s="1459"/>
      <c r="I345" s="1459"/>
      <c r="J345" s="1459"/>
      <c r="K345" s="1459"/>
      <c r="L345" s="1460"/>
      <c r="M345" s="698">
        <v>0</v>
      </c>
      <c r="N345" s="699">
        <v>0</v>
      </c>
      <c r="O345" s="700">
        <v>0</v>
      </c>
      <c r="P345" s="700">
        <v>0</v>
      </c>
      <c r="Q345" s="705">
        <v>0</v>
      </c>
      <c r="R345" s="700">
        <v>0</v>
      </c>
      <c r="S345" s="701">
        <v>0</v>
      </c>
      <c r="T345" s="700">
        <v>0</v>
      </c>
      <c r="U345" s="701">
        <v>0</v>
      </c>
      <c r="V345" s="700">
        <v>0</v>
      </c>
      <c r="W345" s="701">
        <v>0</v>
      </c>
      <c r="X345" s="700">
        <v>0</v>
      </c>
      <c r="Y345" s="701">
        <v>0</v>
      </c>
      <c r="Z345" s="700">
        <v>0</v>
      </c>
      <c r="AA345" s="701">
        <v>0</v>
      </c>
      <c r="AB345" s="706">
        <v>0</v>
      </c>
      <c r="AC345" s="698">
        <v>0</v>
      </c>
      <c r="AD345" s="1671"/>
      <c r="AE345" s="1672"/>
      <c r="AF345" s="1673"/>
    </row>
    <row r="346" spans="1:32" ht="15" customHeight="1" x14ac:dyDescent="0.2">
      <c r="A346" s="11">
        <v>129</v>
      </c>
      <c r="B346" s="277"/>
      <c r="C346" s="287"/>
      <c r="D346" s="1485" t="s">
        <v>13</v>
      </c>
      <c r="E346" s="1486"/>
      <c r="F346" s="1486"/>
      <c r="G346" s="1486"/>
      <c r="H346" s="1486"/>
      <c r="I346" s="1486"/>
      <c r="J346" s="1486"/>
      <c r="K346" s="1486"/>
      <c r="L346" s="1486"/>
      <c r="M346" s="1486"/>
      <c r="N346" s="1486"/>
      <c r="O346" s="1486"/>
      <c r="P346" s="1486"/>
      <c r="Q346" s="1486"/>
      <c r="R346" s="1486"/>
      <c r="S346" s="1486"/>
      <c r="T346" s="1486"/>
      <c r="U346" s="1486"/>
      <c r="V346" s="1486"/>
      <c r="W346" s="1486"/>
      <c r="X346" s="1486"/>
      <c r="Y346" s="1486"/>
      <c r="Z346" s="1486"/>
      <c r="AA346" s="1486"/>
      <c r="AB346" s="1486"/>
      <c r="AC346" s="1486"/>
      <c r="AD346" s="1486"/>
      <c r="AE346" s="1486"/>
      <c r="AF346" s="1487"/>
    </row>
    <row r="347" spans="1:32" ht="15" customHeight="1" x14ac:dyDescent="0.2">
      <c r="A347" s="11">
        <v>130</v>
      </c>
      <c r="B347" s="277"/>
      <c r="C347" s="287"/>
      <c r="D347" s="287"/>
      <c r="E347" s="1452" t="s">
        <v>14</v>
      </c>
      <c r="F347" s="1453"/>
      <c r="G347" s="1453"/>
      <c r="H347" s="1453"/>
      <c r="I347" s="1453"/>
      <c r="J347" s="1453"/>
      <c r="K347" s="1453"/>
      <c r="L347" s="1454"/>
      <c r="M347" s="407">
        <f>SUM(M348:M350)</f>
        <v>0</v>
      </c>
      <c r="N347" s="410">
        <f t="shared" ref="N347:AC347" si="72">SUBTOTAL(9,N348:N350)</f>
        <v>0</v>
      </c>
      <c r="O347" s="414">
        <f t="shared" si="72"/>
        <v>0</v>
      </c>
      <c r="P347" s="413">
        <f t="shared" si="72"/>
        <v>0</v>
      </c>
      <c r="Q347" s="415">
        <f t="shared" si="72"/>
        <v>0</v>
      </c>
      <c r="R347" s="414">
        <f t="shared" si="72"/>
        <v>0</v>
      </c>
      <c r="S347" s="414">
        <f t="shared" si="72"/>
        <v>0</v>
      </c>
      <c r="T347" s="414">
        <f t="shared" si="72"/>
        <v>0</v>
      </c>
      <c r="U347" s="414">
        <f t="shared" si="72"/>
        <v>0</v>
      </c>
      <c r="V347" s="414">
        <f t="shared" si="72"/>
        <v>0</v>
      </c>
      <c r="W347" s="414">
        <f t="shared" si="72"/>
        <v>0</v>
      </c>
      <c r="X347" s="414">
        <f t="shared" si="72"/>
        <v>0</v>
      </c>
      <c r="Y347" s="414">
        <f t="shared" si="72"/>
        <v>0</v>
      </c>
      <c r="Z347" s="414">
        <f t="shared" si="72"/>
        <v>0</v>
      </c>
      <c r="AA347" s="414">
        <f t="shared" si="72"/>
        <v>0</v>
      </c>
      <c r="AB347" s="424">
        <f t="shared" si="72"/>
        <v>0</v>
      </c>
      <c r="AC347" s="407">
        <f t="shared" si="72"/>
        <v>0</v>
      </c>
      <c r="AD347" s="996"/>
      <c r="AE347" s="997"/>
      <c r="AF347" s="998"/>
    </row>
    <row r="348" spans="1:32" ht="15" customHeight="1" x14ac:dyDescent="0.2">
      <c r="A348" s="11">
        <v>131</v>
      </c>
      <c r="B348" s="277"/>
      <c r="C348" s="287"/>
      <c r="D348" s="287"/>
      <c r="E348" s="288"/>
      <c r="F348" s="1455" t="s">
        <v>112</v>
      </c>
      <c r="G348" s="1456"/>
      <c r="H348" s="1456"/>
      <c r="I348" s="1456"/>
      <c r="J348" s="1456"/>
      <c r="K348" s="1456"/>
      <c r="L348" s="1457"/>
      <c r="M348" s="698">
        <v>0</v>
      </c>
      <c r="N348" s="699">
        <v>0</v>
      </c>
      <c r="O348" s="700">
        <v>0</v>
      </c>
      <c r="P348" s="700">
        <v>0</v>
      </c>
      <c r="Q348" s="705">
        <v>0</v>
      </c>
      <c r="R348" s="700">
        <v>0</v>
      </c>
      <c r="S348" s="701">
        <v>0</v>
      </c>
      <c r="T348" s="700">
        <v>0</v>
      </c>
      <c r="U348" s="701">
        <v>0</v>
      </c>
      <c r="V348" s="700">
        <v>0</v>
      </c>
      <c r="W348" s="701">
        <v>0</v>
      </c>
      <c r="X348" s="700">
        <v>0</v>
      </c>
      <c r="Y348" s="701">
        <v>0</v>
      </c>
      <c r="Z348" s="700">
        <v>0</v>
      </c>
      <c r="AA348" s="701">
        <v>0</v>
      </c>
      <c r="AB348" s="706">
        <v>0</v>
      </c>
      <c r="AC348" s="698">
        <v>0</v>
      </c>
      <c r="AD348" s="996"/>
      <c r="AE348" s="997"/>
      <c r="AF348" s="998"/>
    </row>
    <row r="349" spans="1:32" ht="15" customHeight="1" x14ac:dyDescent="0.2">
      <c r="A349" s="11">
        <v>132</v>
      </c>
      <c r="B349" s="277"/>
      <c r="C349" s="287"/>
      <c r="D349" s="287"/>
      <c r="E349" s="288"/>
      <c r="F349" s="1449" t="s">
        <v>113</v>
      </c>
      <c r="G349" s="1450"/>
      <c r="H349" s="1450"/>
      <c r="I349" s="1450"/>
      <c r="J349" s="1450"/>
      <c r="K349" s="1450"/>
      <c r="L349" s="1451"/>
      <c r="M349" s="698">
        <v>0</v>
      </c>
      <c r="N349" s="699">
        <v>0</v>
      </c>
      <c r="O349" s="700">
        <v>0</v>
      </c>
      <c r="P349" s="700">
        <v>0</v>
      </c>
      <c r="Q349" s="705">
        <v>0</v>
      </c>
      <c r="R349" s="700">
        <v>0</v>
      </c>
      <c r="S349" s="701">
        <v>0</v>
      </c>
      <c r="T349" s="700">
        <v>0</v>
      </c>
      <c r="U349" s="701">
        <v>0</v>
      </c>
      <c r="V349" s="700">
        <v>0</v>
      </c>
      <c r="W349" s="701">
        <v>0</v>
      </c>
      <c r="X349" s="700">
        <v>0</v>
      </c>
      <c r="Y349" s="701">
        <v>0</v>
      </c>
      <c r="Z349" s="700">
        <v>0</v>
      </c>
      <c r="AA349" s="701">
        <v>0</v>
      </c>
      <c r="AB349" s="706">
        <v>0</v>
      </c>
      <c r="AC349" s="698">
        <v>0</v>
      </c>
      <c r="AD349" s="996"/>
      <c r="AE349" s="997"/>
      <c r="AF349" s="998"/>
    </row>
    <row r="350" spans="1:32" ht="15" customHeight="1" x14ac:dyDescent="0.2">
      <c r="A350" s="11">
        <v>133</v>
      </c>
      <c r="B350" s="277"/>
      <c r="C350" s="287"/>
      <c r="D350" s="287"/>
      <c r="E350" s="288"/>
      <c r="F350" s="1458" t="s">
        <v>557</v>
      </c>
      <c r="G350" s="1459"/>
      <c r="H350" s="1459"/>
      <c r="I350" s="1459"/>
      <c r="J350" s="1459"/>
      <c r="K350" s="1459"/>
      <c r="L350" s="1460"/>
      <c r="M350" s="698">
        <v>0</v>
      </c>
      <c r="N350" s="699">
        <v>0</v>
      </c>
      <c r="O350" s="700">
        <v>0</v>
      </c>
      <c r="P350" s="700">
        <v>0</v>
      </c>
      <c r="Q350" s="705">
        <v>0</v>
      </c>
      <c r="R350" s="700">
        <v>0</v>
      </c>
      <c r="S350" s="701">
        <v>0</v>
      </c>
      <c r="T350" s="700">
        <v>0</v>
      </c>
      <c r="U350" s="701">
        <v>0</v>
      </c>
      <c r="V350" s="700">
        <v>0</v>
      </c>
      <c r="W350" s="701">
        <v>0</v>
      </c>
      <c r="X350" s="700">
        <v>0</v>
      </c>
      <c r="Y350" s="701">
        <v>0</v>
      </c>
      <c r="Z350" s="700">
        <v>0</v>
      </c>
      <c r="AA350" s="701">
        <v>0</v>
      </c>
      <c r="AB350" s="706">
        <v>0</v>
      </c>
      <c r="AC350" s="698">
        <v>0</v>
      </c>
      <c r="AD350" s="996"/>
      <c r="AE350" s="997"/>
      <c r="AF350" s="998"/>
    </row>
    <row r="351" spans="1:32" ht="15" customHeight="1" x14ac:dyDescent="0.2">
      <c r="A351" s="11">
        <v>134</v>
      </c>
      <c r="B351" s="277"/>
      <c r="C351" s="287"/>
      <c r="D351" s="287"/>
      <c r="E351" s="1452" t="s">
        <v>15</v>
      </c>
      <c r="F351" s="1453"/>
      <c r="G351" s="1453"/>
      <c r="H351" s="1453"/>
      <c r="I351" s="1453"/>
      <c r="J351" s="1453"/>
      <c r="K351" s="1453"/>
      <c r="L351" s="1454"/>
      <c r="M351" s="407">
        <f>SUM(M352:M354)</f>
        <v>0</v>
      </c>
      <c r="N351" s="410">
        <f t="shared" ref="N351:AC351" si="73">SUBTOTAL(9,N352:N354)</f>
        <v>0</v>
      </c>
      <c r="O351" s="414">
        <f t="shared" si="73"/>
        <v>0</v>
      </c>
      <c r="P351" s="413">
        <f t="shared" si="73"/>
        <v>0</v>
      </c>
      <c r="Q351" s="415">
        <f t="shared" si="73"/>
        <v>0</v>
      </c>
      <c r="R351" s="414">
        <f t="shared" si="73"/>
        <v>0</v>
      </c>
      <c r="S351" s="414">
        <f t="shared" si="73"/>
        <v>0</v>
      </c>
      <c r="T351" s="414">
        <f t="shared" si="73"/>
        <v>0</v>
      </c>
      <c r="U351" s="414">
        <f t="shared" si="73"/>
        <v>0</v>
      </c>
      <c r="V351" s="414">
        <f t="shared" si="73"/>
        <v>0</v>
      </c>
      <c r="W351" s="414">
        <f t="shared" si="73"/>
        <v>0</v>
      </c>
      <c r="X351" s="414">
        <f t="shared" si="73"/>
        <v>0</v>
      </c>
      <c r="Y351" s="414">
        <f t="shared" si="73"/>
        <v>0</v>
      </c>
      <c r="Z351" s="414">
        <f t="shared" si="73"/>
        <v>0</v>
      </c>
      <c r="AA351" s="414">
        <f t="shared" si="73"/>
        <v>0</v>
      </c>
      <c r="AB351" s="424">
        <f t="shared" si="73"/>
        <v>0</v>
      </c>
      <c r="AC351" s="407">
        <f t="shared" si="73"/>
        <v>0</v>
      </c>
      <c r="AD351" s="996"/>
      <c r="AE351" s="997"/>
      <c r="AF351" s="998"/>
    </row>
    <row r="352" spans="1:32" ht="15" customHeight="1" x14ac:dyDescent="0.2">
      <c r="A352" s="11">
        <v>135</v>
      </c>
      <c r="B352" s="277"/>
      <c r="C352" s="287"/>
      <c r="D352" s="287"/>
      <c r="E352" s="288"/>
      <c r="F352" s="1455" t="s">
        <v>109</v>
      </c>
      <c r="G352" s="1456"/>
      <c r="H352" s="1456"/>
      <c r="I352" s="1456"/>
      <c r="J352" s="1456"/>
      <c r="K352" s="1456"/>
      <c r="L352" s="1457"/>
      <c r="M352" s="698">
        <v>0</v>
      </c>
      <c r="N352" s="699">
        <v>0</v>
      </c>
      <c r="O352" s="700">
        <v>0</v>
      </c>
      <c r="P352" s="700">
        <v>0</v>
      </c>
      <c r="Q352" s="705">
        <v>0</v>
      </c>
      <c r="R352" s="700">
        <v>0</v>
      </c>
      <c r="S352" s="701">
        <v>0</v>
      </c>
      <c r="T352" s="700">
        <v>0</v>
      </c>
      <c r="U352" s="701">
        <v>0</v>
      </c>
      <c r="V352" s="700">
        <v>0</v>
      </c>
      <c r="W352" s="701">
        <v>0</v>
      </c>
      <c r="X352" s="700">
        <v>0</v>
      </c>
      <c r="Y352" s="701">
        <v>0</v>
      </c>
      <c r="Z352" s="700">
        <v>0</v>
      </c>
      <c r="AA352" s="701">
        <v>0</v>
      </c>
      <c r="AB352" s="706">
        <v>0</v>
      </c>
      <c r="AC352" s="698">
        <v>0</v>
      </c>
      <c r="AD352" s="996"/>
      <c r="AE352" s="997"/>
      <c r="AF352" s="998"/>
    </row>
    <row r="353" spans="1:32" ht="15" customHeight="1" x14ac:dyDescent="0.2">
      <c r="A353" s="11">
        <v>136</v>
      </c>
      <c r="B353" s="277"/>
      <c r="C353" s="287"/>
      <c r="D353" s="287"/>
      <c r="E353" s="288"/>
      <c r="F353" s="1449" t="s">
        <v>110</v>
      </c>
      <c r="G353" s="1450"/>
      <c r="H353" s="1450"/>
      <c r="I353" s="1450"/>
      <c r="J353" s="1450"/>
      <c r="K353" s="1450"/>
      <c r="L353" s="1451"/>
      <c r="M353" s="698">
        <v>0</v>
      </c>
      <c r="N353" s="699">
        <v>0</v>
      </c>
      <c r="O353" s="700">
        <v>0</v>
      </c>
      <c r="P353" s="700">
        <v>0</v>
      </c>
      <c r="Q353" s="705">
        <v>0</v>
      </c>
      <c r="R353" s="700">
        <v>0</v>
      </c>
      <c r="S353" s="701">
        <v>0</v>
      </c>
      <c r="T353" s="700">
        <v>0</v>
      </c>
      <c r="U353" s="701">
        <v>0</v>
      </c>
      <c r="V353" s="700">
        <v>0</v>
      </c>
      <c r="W353" s="701">
        <v>0</v>
      </c>
      <c r="X353" s="700">
        <v>0</v>
      </c>
      <c r="Y353" s="701">
        <v>0</v>
      </c>
      <c r="Z353" s="700">
        <v>0</v>
      </c>
      <c r="AA353" s="701">
        <v>0</v>
      </c>
      <c r="AB353" s="706">
        <v>0</v>
      </c>
      <c r="AC353" s="698">
        <v>0</v>
      </c>
      <c r="AD353" s="996"/>
      <c r="AE353" s="997"/>
      <c r="AF353" s="998"/>
    </row>
    <row r="354" spans="1:32" ht="15" customHeight="1" x14ac:dyDescent="0.2">
      <c r="A354" s="11">
        <v>137</v>
      </c>
      <c r="B354" s="277"/>
      <c r="C354" s="287"/>
      <c r="D354" s="287"/>
      <c r="E354" s="288"/>
      <c r="F354" s="1458" t="s">
        <v>111</v>
      </c>
      <c r="G354" s="1459"/>
      <c r="H354" s="1459"/>
      <c r="I354" s="1459"/>
      <c r="J354" s="1459"/>
      <c r="K354" s="1459"/>
      <c r="L354" s="1460"/>
      <c r="M354" s="698">
        <v>0</v>
      </c>
      <c r="N354" s="699">
        <v>0</v>
      </c>
      <c r="O354" s="700">
        <v>0</v>
      </c>
      <c r="P354" s="700">
        <v>0</v>
      </c>
      <c r="Q354" s="705">
        <v>0</v>
      </c>
      <c r="R354" s="700">
        <v>0</v>
      </c>
      <c r="S354" s="701">
        <v>0</v>
      </c>
      <c r="T354" s="700">
        <v>0</v>
      </c>
      <c r="U354" s="701">
        <v>0</v>
      </c>
      <c r="V354" s="700">
        <v>0</v>
      </c>
      <c r="W354" s="701">
        <v>0</v>
      </c>
      <c r="X354" s="700">
        <v>0</v>
      </c>
      <c r="Y354" s="701">
        <v>0</v>
      </c>
      <c r="Z354" s="700">
        <v>0</v>
      </c>
      <c r="AA354" s="701">
        <v>0</v>
      </c>
      <c r="AB354" s="706">
        <v>0</v>
      </c>
      <c r="AC354" s="698">
        <v>0</v>
      </c>
      <c r="AD354" s="996"/>
      <c r="AE354" s="997"/>
      <c r="AF354" s="998"/>
    </row>
    <row r="355" spans="1:32" ht="15" customHeight="1" x14ac:dyDescent="0.2">
      <c r="A355" s="11">
        <v>138</v>
      </c>
      <c r="B355" s="277"/>
      <c r="C355" s="287"/>
      <c r="D355" s="287"/>
      <c r="E355" s="1452" t="s">
        <v>18</v>
      </c>
      <c r="F355" s="1453"/>
      <c r="G355" s="1453"/>
      <c r="H355" s="1453"/>
      <c r="I355" s="1453"/>
      <c r="J355" s="1453"/>
      <c r="K355" s="1453"/>
      <c r="L355" s="1454"/>
      <c r="M355" s="407">
        <f>SUM(M356:M358)</f>
        <v>0</v>
      </c>
      <c r="N355" s="410">
        <f t="shared" ref="N355:AC355" si="74">SUBTOTAL(9,N356:N359)</f>
        <v>0</v>
      </c>
      <c r="O355" s="414">
        <f t="shared" si="74"/>
        <v>0</v>
      </c>
      <c r="P355" s="413">
        <f t="shared" si="74"/>
        <v>0</v>
      </c>
      <c r="Q355" s="415">
        <f t="shared" si="74"/>
        <v>0</v>
      </c>
      <c r="R355" s="414">
        <f t="shared" si="74"/>
        <v>0</v>
      </c>
      <c r="S355" s="414">
        <f t="shared" si="74"/>
        <v>0</v>
      </c>
      <c r="T355" s="414">
        <f t="shared" si="74"/>
        <v>0</v>
      </c>
      <c r="U355" s="414">
        <f t="shared" si="74"/>
        <v>0</v>
      </c>
      <c r="V355" s="414">
        <f t="shared" si="74"/>
        <v>0</v>
      </c>
      <c r="W355" s="414">
        <f t="shared" si="74"/>
        <v>0</v>
      </c>
      <c r="X355" s="414">
        <f t="shared" si="74"/>
        <v>0</v>
      </c>
      <c r="Y355" s="414">
        <f t="shared" si="74"/>
        <v>0</v>
      </c>
      <c r="Z355" s="414">
        <f t="shared" si="74"/>
        <v>0</v>
      </c>
      <c r="AA355" s="414">
        <f t="shared" si="74"/>
        <v>0</v>
      </c>
      <c r="AB355" s="424">
        <f t="shared" si="74"/>
        <v>0</v>
      </c>
      <c r="AC355" s="407">
        <f t="shared" si="74"/>
        <v>0</v>
      </c>
      <c r="AD355" s="996"/>
      <c r="AE355" s="997"/>
      <c r="AF355" s="998"/>
    </row>
    <row r="356" spans="1:32" ht="15" customHeight="1" x14ac:dyDescent="0.2">
      <c r="A356" s="11">
        <v>139</v>
      </c>
      <c r="B356" s="277"/>
      <c r="C356" s="287"/>
      <c r="D356" s="287"/>
      <c r="E356" s="288"/>
      <c r="F356" s="1455" t="s">
        <v>114</v>
      </c>
      <c r="G356" s="1456"/>
      <c r="H356" s="1456"/>
      <c r="I356" s="1456"/>
      <c r="J356" s="1456"/>
      <c r="K356" s="1456"/>
      <c r="L356" s="1457"/>
      <c r="M356" s="698">
        <v>0</v>
      </c>
      <c r="N356" s="699">
        <v>0</v>
      </c>
      <c r="O356" s="700">
        <v>0</v>
      </c>
      <c r="P356" s="700">
        <v>0</v>
      </c>
      <c r="Q356" s="705">
        <v>0</v>
      </c>
      <c r="R356" s="700">
        <v>0</v>
      </c>
      <c r="S356" s="701">
        <v>0</v>
      </c>
      <c r="T356" s="700">
        <v>0</v>
      </c>
      <c r="U356" s="701">
        <v>0</v>
      </c>
      <c r="V356" s="700">
        <v>0</v>
      </c>
      <c r="W356" s="701">
        <v>0</v>
      </c>
      <c r="X356" s="700">
        <v>0</v>
      </c>
      <c r="Y356" s="701">
        <v>0</v>
      </c>
      <c r="Z356" s="700">
        <v>0</v>
      </c>
      <c r="AA356" s="701">
        <v>0</v>
      </c>
      <c r="AB356" s="706">
        <v>0</v>
      </c>
      <c r="AC356" s="698">
        <v>0</v>
      </c>
      <c r="AD356" s="996"/>
      <c r="AE356" s="997"/>
      <c r="AF356" s="998"/>
    </row>
    <row r="357" spans="1:32" ht="15" customHeight="1" x14ac:dyDescent="0.2">
      <c r="A357" s="11">
        <v>140</v>
      </c>
      <c r="B357" s="277"/>
      <c r="C357" s="287"/>
      <c r="D357" s="287"/>
      <c r="E357" s="288"/>
      <c r="F357" s="1449" t="s">
        <v>115</v>
      </c>
      <c r="G357" s="1450"/>
      <c r="H357" s="1450"/>
      <c r="I357" s="1450"/>
      <c r="J357" s="1450"/>
      <c r="K357" s="1450"/>
      <c r="L357" s="1451"/>
      <c r="M357" s="698">
        <v>0</v>
      </c>
      <c r="N357" s="699">
        <v>0</v>
      </c>
      <c r="O357" s="700">
        <v>0</v>
      </c>
      <c r="P357" s="700"/>
      <c r="Q357" s="705">
        <v>0</v>
      </c>
      <c r="R357" s="700">
        <v>0</v>
      </c>
      <c r="S357" s="701">
        <v>0</v>
      </c>
      <c r="T357" s="700">
        <v>0</v>
      </c>
      <c r="U357" s="701">
        <v>0</v>
      </c>
      <c r="V357" s="700">
        <v>0</v>
      </c>
      <c r="W357" s="701">
        <v>0</v>
      </c>
      <c r="X357" s="700">
        <v>0</v>
      </c>
      <c r="Y357" s="701">
        <v>0</v>
      </c>
      <c r="Z357" s="700">
        <v>0</v>
      </c>
      <c r="AA357" s="701">
        <v>0</v>
      </c>
      <c r="AB357" s="706">
        <v>0</v>
      </c>
      <c r="AC357" s="698">
        <v>0</v>
      </c>
      <c r="AD357" s="996"/>
      <c r="AE357" s="997"/>
      <c r="AF357" s="998"/>
    </row>
    <row r="358" spans="1:32" ht="15" customHeight="1" x14ac:dyDescent="0.2">
      <c r="A358" s="11">
        <v>141</v>
      </c>
      <c r="B358" s="277"/>
      <c r="C358" s="287"/>
      <c r="D358" s="287"/>
      <c r="E358" s="288"/>
      <c r="F358" s="1458" t="s">
        <v>558</v>
      </c>
      <c r="G358" s="1459"/>
      <c r="H358" s="1459"/>
      <c r="I358" s="1459"/>
      <c r="J358" s="1459"/>
      <c r="K358" s="1459"/>
      <c r="L358" s="1460"/>
      <c r="M358" s="717">
        <v>0</v>
      </c>
      <c r="N358" s="718">
        <v>0</v>
      </c>
      <c r="O358" s="719">
        <v>0</v>
      </c>
      <c r="P358" s="719">
        <v>0</v>
      </c>
      <c r="Q358" s="720">
        <v>0</v>
      </c>
      <c r="R358" s="719">
        <v>0</v>
      </c>
      <c r="S358" s="721">
        <v>0</v>
      </c>
      <c r="T358" s="719">
        <v>0</v>
      </c>
      <c r="U358" s="721">
        <v>0</v>
      </c>
      <c r="V358" s="719">
        <v>0</v>
      </c>
      <c r="W358" s="721">
        <v>0</v>
      </c>
      <c r="X358" s="719">
        <v>0</v>
      </c>
      <c r="Y358" s="721">
        <v>0</v>
      </c>
      <c r="Z358" s="719">
        <v>0</v>
      </c>
      <c r="AA358" s="721">
        <v>0</v>
      </c>
      <c r="AB358" s="722">
        <v>0</v>
      </c>
      <c r="AC358" s="717">
        <v>0</v>
      </c>
      <c r="AD358" s="1671"/>
      <c r="AE358" s="1672"/>
      <c r="AF358" s="1673"/>
    </row>
    <row r="359" spans="1:32" ht="15" customHeight="1" x14ac:dyDescent="0.2">
      <c r="A359" s="11">
        <v>142</v>
      </c>
      <c r="B359" s="277"/>
      <c r="C359" s="287"/>
      <c r="D359" s="1485" t="s">
        <v>22</v>
      </c>
      <c r="E359" s="1486"/>
      <c r="F359" s="1486"/>
      <c r="G359" s="1486"/>
      <c r="H359" s="1486"/>
      <c r="I359" s="1486"/>
      <c r="J359" s="1486"/>
      <c r="K359" s="1486"/>
      <c r="L359" s="1486"/>
      <c r="M359" s="1486"/>
      <c r="N359" s="1486"/>
      <c r="O359" s="1486"/>
      <c r="P359" s="1486"/>
      <c r="Q359" s="1486"/>
      <c r="R359" s="1486"/>
      <c r="S359" s="1486"/>
      <c r="T359" s="1486"/>
      <c r="U359" s="1486"/>
      <c r="V359" s="1486"/>
      <c r="W359" s="1486"/>
      <c r="X359" s="1486"/>
      <c r="Y359" s="1486"/>
      <c r="Z359" s="1486"/>
      <c r="AA359" s="1486"/>
      <c r="AB359" s="1486"/>
      <c r="AC359" s="1486"/>
      <c r="AD359" s="1486"/>
      <c r="AE359" s="1486"/>
      <c r="AF359" s="1487"/>
    </row>
    <row r="360" spans="1:32" ht="15" customHeight="1" x14ac:dyDescent="0.2">
      <c r="A360" s="11">
        <v>143</v>
      </c>
      <c r="B360" s="277"/>
      <c r="C360" s="287"/>
      <c r="D360" s="287"/>
      <c r="E360" s="1452" t="s">
        <v>118</v>
      </c>
      <c r="F360" s="1453"/>
      <c r="G360" s="1453"/>
      <c r="H360" s="1453"/>
      <c r="I360" s="1453"/>
      <c r="J360" s="1453"/>
      <c r="K360" s="1453"/>
      <c r="L360" s="1454"/>
      <c r="M360" s="407">
        <f>SUM(M361:M362)</f>
        <v>0</v>
      </c>
      <c r="N360" s="410">
        <f t="shared" ref="N360:AC360" si="75">SUBTOTAL(9,N361:N362)</f>
        <v>0</v>
      </c>
      <c r="O360" s="414">
        <f t="shared" si="75"/>
        <v>0</v>
      </c>
      <c r="P360" s="413">
        <f t="shared" si="75"/>
        <v>0</v>
      </c>
      <c r="Q360" s="415">
        <f t="shared" si="75"/>
        <v>0</v>
      </c>
      <c r="R360" s="414">
        <f t="shared" si="75"/>
        <v>0</v>
      </c>
      <c r="S360" s="414">
        <f t="shared" si="75"/>
        <v>0</v>
      </c>
      <c r="T360" s="414">
        <f t="shared" si="75"/>
        <v>0</v>
      </c>
      <c r="U360" s="414">
        <f t="shared" si="75"/>
        <v>0</v>
      </c>
      <c r="V360" s="414">
        <f t="shared" si="75"/>
        <v>0</v>
      </c>
      <c r="W360" s="414">
        <f t="shared" si="75"/>
        <v>0</v>
      </c>
      <c r="X360" s="414">
        <f t="shared" si="75"/>
        <v>0</v>
      </c>
      <c r="Y360" s="414">
        <f t="shared" si="75"/>
        <v>0</v>
      </c>
      <c r="Z360" s="414">
        <f t="shared" si="75"/>
        <v>0</v>
      </c>
      <c r="AA360" s="414">
        <f t="shared" si="75"/>
        <v>0</v>
      </c>
      <c r="AB360" s="424">
        <f t="shared" si="75"/>
        <v>0</v>
      </c>
      <c r="AC360" s="407">
        <f t="shared" si="75"/>
        <v>0</v>
      </c>
      <c r="AD360" s="996"/>
      <c r="AE360" s="997"/>
      <c r="AF360" s="998"/>
    </row>
    <row r="361" spans="1:32" ht="15" customHeight="1" x14ac:dyDescent="0.2">
      <c r="A361" s="11">
        <v>144</v>
      </c>
      <c r="B361" s="277"/>
      <c r="C361" s="287"/>
      <c r="D361" s="287"/>
      <c r="E361" s="288"/>
      <c r="F361" s="1455" t="s">
        <v>124</v>
      </c>
      <c r="G361" s="1456"/>
      <c r="H361" s="1456"/>
      <c r="I361" s="1456"/>
      <c r="J361" s="1456"/>
      <c r="K361" s="1456"/>
      <c r="L361" s="1457"/>
      <c r="M361" s="698">
        <v>0</v>
      </c>
      <c r="N361" s="699">
        <v>0</v>
      </c>
      <c r="O361" s="700">
        <v>0</v>
      </c>
      <c r="P361" s="700">
        <v>0</v>
      </c>
      <c r="Q361" s="705">
        <v>0</v>
      </c>
      <c r="R361" s="700">
        <v>0</v>
      </c>
      <c r="S361" s="701">
        <v>0</v>
      </c>
      <c r="T361" s="700">
        <v>0</v>
      </c>
      <c r="U361" s="701">
        <v>0</v>
      </c>
      <c r="V361" s="700">
        <v>0</v>
      </c>
      <c r="W361" s="701">
        <v>0</v>
      </c>
      <c r="X361" s="700">
        <v>0</v>
      </c>
      <c r="Y361" s="701">
        <v>0</v>
      </c>
      <c r="Z361" s="700">
        <v>0</v>
      </c>
      <c r="AA361" s="701">
        <v>0</v>
      </c>
      <c r="AB361" s="706">
        <v>0</v>
      </c>
      <c r="AC361" s="698">
        <v>0</v>
      </c>
      <c r="AD361" s="996"/>
      <c r="AE361" s="997"/>
      <c r="AF361" s="998"/>
    </row>
    <row r="362" spans="1:32" ht="15" customHeight="1" x14ac:dyDescent="0.2">
      <c r="A362" s="11">
        <v>145</v>
      </c>
      <c r="B362" s="277"/>
      <c r="C362" s="287"/>
      <c r="D362" s="287"/>
      <c r="E362" s="288"/>
      <c r="F362" s="1458" t="s">
        <v>571</v>
      </c>
      <c r="G362" s="1459"/>
      <c r="H362" s="1459"/>
      <c r="I362" s="1459"/>
      <c r="J362" s="1459"/>
      <c r="K362" s="1459"/>
      <c r="L362" s="1460"/>
      <c r="M362" s="698">
        <v>0</v>
      </c>
      <c r="N362" s="699">
        <v>0</v>
      </c>
      <c r="O362" s="700">
        <v>0</v>
      </c>
      <c r="P362" s="700">
        <v>0</v>
      </c>
      <c r="Q362" s="705">
        <v>0</v>
      </c>
      <c r="R362" s="700">
        <v>0</v>
      </c>
      <c r="S362" s="701">
        <v>0</v>
      </c>
      <c r="T362" s="700">
        <v>0</v>
      </c>
      <c r="U362" s="701">
        <v>0</v>
      </c>
      <c r="V362" s="700">
        <v>0</v>
      </c>
      <c r="W362" s="701">
        <v>0</v>
      </c>
      <c r="X362" s="700">
        <v>0</v>
      </c>
      <c r="Y362" s="701">
        <v>0</v>
      </c>
      <c r="Z362" s="700">
        <v>0</v>
      </c>
      <c r="AA362" s="701">
        <v>0</v>
      </c>
      <c r="AB362" s="706">
        <v>0</v>
      </c>
      <c r="AC362" s="698">
        <v>0</v>
      </c>
      <c r="AD362" s="996"/>
      <c r="AE362" s="997"/>
      <c r="AF362" s="998"/>
    </row>
    <row r="363" spans="1:32" ht="15" customHeight="1" x14ac:dyDescent="0.2">
      <c r="A363" s="11">
        <v>146</v>
      </c>
      <c r="B363" s="277"/>
      <c r="C363" s="287"/>
      <c r="D363" s="287"/>
      <c r="E363" s="1452" t="s">
        <v>119</v>
      </c>
      <c r="F363" s="1453"/>
      <c r="G363" s="1453"/>
      <c r="H363" s="1453"/>
      <c r="I363" s="1453"/>
      <c r="J363" s="1453"/>
      <c r="K363" s="1453"/>
      <c r="L363" s="1454"/>
      <c r="M363" s="407">
        <f>SUM(M364:M366)</f>
        <v>0</v>
      </c>
      <c r="N363" s="410">
        <f t="shared" ref="N363:AC363" si="76">SUBTOTAL(9,N364:N366)</f>
        <v>0</v>
      </c>
      <c r="O363" s="414">
        <f t="shared" si="76"/>
        <v>0</v>
      </c>
      <c r="P363" s="413">
        <f t="shared" si="76"/>
        <v>0</v>
      </c>
      <c r="Q363" s="415">
        <f t="shared" si="76"/>
        <v>0</v>
      </c>
      <c r="R363" s="414">
        <f t="shared" si="76"/>
        <v>0</v>
      </c>
      <c r="S363" s="414">
        <f t="shared" si="76"/>
        <v>0</v>
      </c>
      <c r="T363" s="414">
        <f t="shared" si="76"/>
        <v>0</v>
      </c>
      <c r="U363" s="414">
        <f t="shared" si="76"/>
        <v>0</v>
      </c>
      <c r="V363" s="414">
        <f t="shared" si="76"/>
        <v>0</v>
      </c>
      <c r="W363" s="414">
        <f t="shared" si="76"/>
        <v>0</v>
      </c>
      <c r="X363" s="414">
        <f t="shared" si="76"/>
        <v>0</v>
      </c>
      <c r="Y363" s="414">
        <f t="shared" si="76"/>
        <v>0</v>
      </c>
      <c r="Z363" s="414">
        <f t="shared" si="76"/>
        <v>0</v>
      </c>
      <c r="AA363" s="414">
        <f t="shared" si="76"/>
        <v>0</v>
      </c>
      <c r="AB363" s="424">
        <f t="shared" si="76"/>
        <v>0</v>
      </c>
      <c r="AC363" s="407">
        <f t="shared" si="76"/>
        <v>0</v>
      </c>
      <c r="AD363" s="996"/>
      <c r="AE363" s="997"/>
      <c r="AF363" s="998"/>
    </row>
    <row r="364" spans="1:32" ht="15" customHeight="1" x14ac:dyDescent="0.2">
      <c r="A364" s="11">
        <v>147</v>
      </c>
      <c r="B364" s="277"/>
      <c r="C364" s="287"/>
      <c r="D364" s="287"/>
      <c r="E364" s="288"/>
      <c r="F364" s="1455" t="s">
        <v>116</v>
      </c>
      <c r="G364" s="1456"/>
      <c r="H364" s="1456"/>
      <c r="I364" s="1456"/>
      <c r="J364" s="1456"/>
      <c r="K364" s="1456"/>
      <c r="L364" s="1457"/>
      <c r="M364" s="698">
        <v>0</v>
      </c>
      <c r="N364" s="699">
        <v>0</v>
      </c>
      <c r="O364" s="700">
        <v>0</v>
      </c>
      <c r="P364" s="700">
        <v>0</v>
      </c>
      <c r="Q364" s="705">
        <v>0</v>
      </c>
      <c r="R364" s="700">
        <v>0</v>
      </c>
      <c r="S364" s="701">
        <v>0</v>
      </c>
      <c r="T364" s="700">
        <v>0</v>
      </c>
      <c r="U364" s="701">
        <v>0</v>
      </c>
      <c r="V364" s="700">
        <v>0</v>
      </c>
      <c r="W364" s="701">
        <v>0</v>
      </c>
      <c r="X364" s="700">
        <v>0</v>
      </c>
      <c r="Y364" s="701">
        <v>0</v>
      </c>
      <c r="Z364" s="700">
        <v>0</v>
      </c>
      <c r="AA364" s="701">
        <v>0</v>
      </c>
      <c r="AB364" s="706">
        <v>0</v>
      </c>
      <c r="AC364" s="698">
        <v>0</v>
      </c>
      <c r="AD364" s="996"/>
      <c r="AE364" s="997"/>
      <c r="AF364" s="998"/>
    </row>
    <row r="365" spans="1:32" ht="15" customHeight="1" x14ac:dyDescent="0.2">
      <c r="A365" s="11">
        <v>148</v>
      </c>
      <c r="B365" s="277"/>
      <c r="C365" s="287"/>
      <c r="D365" s="287"/>
      <c r="E365" s="288"/>
      <c r="F365" s="1449" t="s">
        <v>567</v>
      </c>
      <c r="G365" s="1450"/>
      <c r="H365" s="1450"/>
      <c r="I365" s="1450"/>
      <c r="J365" s="1450"/>
      <c r="K365" s="1450"/>
      <c r="L365" s="1451"/>
      <c r="M365" s="698">
        <v>0</v>
      </c>
      <c r="N365" s="699">
        <v>0</v>
      </c>
      <c r="O365" s="700">
        <v>0</v>
      </c>
      <c r="P365" s="700">
        <v>0</v>
      </c>
      <c r="Q365" s="705">
        <v>0</v>
      </c>
      <c r="R365" s="700">
        <v>0</v>
      </c>
      <c r="S365" s="701">
        <v>0</v>
      </c>
      <c r="T365" s="700">
        <v>0</v>
      </c>
      <c r="U365" s="701">
        <v>0</v>
      </c>
      <c r="V365" s="700">
        <v>0</v>
      </c>
      <c r="W365" s="701">
        <v>0</v>
      </c>
      <c r="X365" s="700">
        <v>0</v>
      </c>
      <c r="Y365" s="701">
        <v>0</v>
      </c>
      <c r="Z365" s="700">
        <v>0</v>
      </c>
      <c r="AA365" s="701">
        <v>0</v>
      </c>
      <c r="AB365" s="706">
        <v>0</v>
      </c>
      <c r="AC365" s="698">
        <v>0</v>
      </c>
      <c r="AD365" s="996"/>
      <c r="AE365" s="997"/>
      <c r="AF365" s="998"/>
    </row>
    <row r="366" spans="1:32" ht="27.75" customHeight="1" x14ac:dyDescent="0.2">
      <c r="A366" s="11">
        <v>149</v>
      </c>
      <c r="B366" s="277"/>
      <c r="C366" s="287"/>
      <c r="D366" s="287"/>
      <c r="E366" s="288"/>
      <c r="F366" s="1458" t="s">
        <v>125</v>
      </c>
      <c r="G366" s="1459"/>
      <c r="H366" s="1459"/>
      <c r="I366" s="1459"/>
      <c r="J366" s="1459"/>
      <c r="K366" s="1459"/>
      <c r="L366" s="1460"/>
      <c r="M366" s="698">
        <v>0</v>
      </c>
      <c r="N366" s="699">
        <v>0</v>
      </c>
      <c r="O366" s="700">
        <v>0</v>
      </c>
      <c r="P366" s="700">
        <v>0</v>
      </c>
      <c r="Q366" s="705">
        <v>0</v>
      </c>
      <c r="R366" s="700">
        <v>0</v>
      </c>
      <c r="S366" s="701">
        <v>0</v>
      </c>
      <c r="T366" s="700">
        <v>0</v>
      </c>
      <c r="U366" s="701">
        <v>0</v>
      </c>
      <c r="V366" s="700">
        <v>0</v>
      </c>
      <c r="W366" s="701">
        <v>0</v>
      </c>
      <c r="X366" s="700">
        <v>0</v>
      </c>
      <c r="Y366" s="701">
        <v>0</v>
      </c>
      <c r="Z366" s="700">
        <v>0</v>
      </c>
      <c r="AA366" s="701">
        <v>0</v>
      </c>
      <c r="AB366" s="706">
        <v>0</v>
      </c>
      <c r="AC366" s="698">
        <v>0</v>
      </c>
      <c r="AD366" s="996"/>
      <c r="AE366" s="997"/>
      <c r="AF366" s="998"/>
    </row>
    <row r="367" spans="1:32" ht="15" customHeight="1" x14ac:dyDescent="0.2">
      <c r="A367" s="11">
        <v>150</v>
      </c>
      <c r="B367" s="277"/>
      <c r="C367" s="287"/>
      <c r="D367" s="287"/>
      <c r="E367" s="1452" t="s">
        <v>120</v>
      </c>
      <c r="F367" s="1453"/>
      <c r="G367" s="1453"/>
      <c r="H367" s="1453"/>
      <c r="I367" s="1453"/>
      <c r="J367" s="1453"/>
      <c r="K367" s="1453"/>
      <c r="L367" s="1454"/>
      <c r="M367" s="407">
        <f>SUM(M368:M369)</f>
        <v>0</v>
      </c>
      <c r="N367" s="410">
        <f t="shared" ref="N367:AC367" si="77">SUBTOTAL(9,N368:N369)</f>
        <v>0</v>
      </c>
      <c r="O367" s="414">
        <f t="shared" si="77"/>
        <v>0</v>
      </c>
      <c r="P367" s="413">
        <f t="shared" si="77"/>
        <v>0</v>
      </c>
      <c r="Q367" s="415">
        <f t="shared" si="77"/>
        <v>0</v>
      </c>
      <c r="R367" s="414">
        <f t="shared" si="77"/>
        <v>0</v>
      </c>
      <c r="S367" s="414">
        <f t="shared" si="77"/>
        <v>0</v>
      </c>
      <c r="T367" s="414">
        <f t="shared" si="77"/>
        <v>0</v>
      </c>
      <c r="U367" s="414">
        <f t="shared" si="77"/>
        <v>0</v>
      </c>
      <c r="V367" s="414">
        <f t="shared" si="77"/>
        <v>0</v>
      </c>
      <c r="W367" s="414">
        <f t="shared" si="77"/>
        <v>0</v>
      </c>
      <c r="X367" s="414">
        <f t="shared" si="77"/>
        <v>0</v>
      </c>
      <c r="Y367" s="414">
        <f t="shared" si="77"/>
        <v>0</v>
      </c>
      <c r="Z367" s="414">
        <f t="shared" si="77"/>
        <v>0</v>
      </c>
      <c r="AA367" s="414">
        <f t="shared" si="77"/>
        <v>0</v>
      </c>
      <c r="AB367" s="424">
        <f t="shared" si="77"/>
        <v>0</v>
      </c>
      <c r="AC367" s="407">
        <f t="shared" si="77"/>
        <v>0</v>
      </c>
      <c r="AD367" s="996"/>
      <c r="AE367" s="997"/>
      <c r="AF367" s="998"/>
    </row>
    <row r="368" spans="1:32" ht="15" customHeight="1" x14ac:dyDescent="0.2">
      <c r="A368" s="11">
        <v>151</v>
      </c>
      <c r="B368" s="277"/>
      <c r="C368" s="287"/>
      <c r="D368" s="287"/>
      <c r="E368" s="288"/>
      <c r="F368" s="1455" t="s">
        <v>117</v>
      </c>
      <c r="G368" s="1456"/>
      <c r="H368" s="1456"/>
      <c r="I368" s="1456"/>
      <c r="J368" s="1456"/>
      <c r="K368" s="1456"/>
      <c r="L368" s="1457"/>
      <c r="M368" s="698">
        <v>0</v>
      </c>
      <c r="N368" s="699">
        <v>0</v>
      </c>
      <c r="O368" s="700">
        <v>0</v>
      </c>
      <c r="P368" s="700">
        <v>0</v>
      </c>
      <c r="Q368" s="705">
        <v>0</v>
      </c>
      <c r="R368" s="700">
        <v>0</v>
      </c>
      <c r="S368" s="701">
        <v>0</v>
      </c>
      <c r="T368" s="700">
        <v>0</v>
      </c>
      <c r="U368" s="701">
        <v>0</v>
      </c>
      <c r="V368" s="700">
        <v>0</v>
      </c>
      <c r="W368" s="701">
        <v>0</v>
      </c>
      <c r="X368" s="700">
        <v>0</v>
      </c>
      <c r="Y368" s="701">
        <v>0</v>
      </c>
      <c r="Z368" s="700">
        <v>0</v>
      </c>
      <c r="AA368" s="701">
        <v>0</v>
      </c>
      <c r="AB368" s="706">
        <v>0</v>
      </c>
      <c r="AC368" s="698">
        <v>0</v>
      </c>
      <c r="AD368" s="996"/>
      <c r="AE368" s="997"/>
      <c r="AF368" s="998"/>
    </row>
    <row r="369" spans="1:32" ht="15" customHeight="1" x14ac:dyDescent="0.2">
      <c r="A369" s="11">
        <v>152</v>
      </c>
      <c r="B369" s="277"/>
      <c r="C369" s="287"/>
      <c r="D369" s="287"/>
      <c r="E369" s="288"/>
      <c r="F369" s="1458" t="s">
        <v>572</v>
      </c>
      <c r="G369" s="1459"/>
      <c r="H369" s="1459"/>
      <c r="I369" s="1459"/>
      <c r="J369" s="1459"/>
      <c r="K369" s="1459"/>
      <c r="L369" s="1460"/>
      <c r="M369" s="698">
        <v>0</v>
      </c>
      <c r="N369" s="699">
        <v>0</v>
      </c>
      <c r="O369" s="700">
        <v>0</v>
      </c>
      <c r="P369" s="700">
        <v>0</v>
      </c>
      <c r="Q369" s="705">
        <v>0</v>
      </c>
      <c r="R369" s="700">
        <v>0</v>
      </c>
      <c r="S369" s="701">
        <v>0</v>
      </c>
      <c r="T369" s="700">
        <v>0</v>
      </c>
      <c r="U369" s="701">
        <v>0</v>
      </c>
      <c r="V369" s="700">
        <v>0</v>
      </c>
      <c r="W369" s="701">
        <v>0</v>
      </c>
      <c r="X369" s="700">
        <v>0</v>
      </c>
      <c r="Y369" s="701">
        <v>0</v>
      </c>
      <c r="Z369" s="700">
        <v>0</v>
      </c>
      <c r="AA369" s="701">
        <v>0</v>
      </c>
      <c r="AB369" s="706">
        <v>0</v>
      </c>
      <c r="AC369" s="698">
        <v>0</v>
      </c>
      <c r="AD369" s="996"/>
      <c r="AE369" s="997"/>
      <c r="AF369" s="998"/>
    </row>
    <row r="370" spans="1:32" ht="15" customHeight="1" x14ac:dyDescent="0.2">
      <c r="A370" s="11">
        <v>153</v>
      </c>
      <c r="B370" s="277"/>
      <c r="C370" s="287"/>
      <c r="D370" s="287"/>
      <c r="E370" s="1452" t="s">
        <v>121</v>
      </c>
      <c r="F370" s="1453"/>
      <c r="G370" s="1453"/>
      <c r="H370" s="1453"/>
      <c r="I370" s="1453"/>
      <c r="J370" s="1453"/>
      <c r="K370" s="1453"/>
      <c r="L370" s="1454"/>
      <c r="M370" s="407">
        <f>SUM(M371:M373)</f>
        <v>0</v>
      </c>
      <c r="N370" s="410">
        <f t="shared" ref="N370:AC370" si="78">SUBTOTAL(9,N371:N373)</f>
        <v>0</v>
      </c>
      <c r="O370" s="414">
        <f t="shared" si="78"/>
        <v>0</v>
      </c>
      <c r="P370" s="413">
        <f t="shared" si="78"/>
        <v>0</v>
      </c>
      <c r="Q370" s="415">
        <f t="shared" si="78"/>
        <v>0</v>
      </c>
      <c r="R370" s="414">
        <f t="shared" si="78"/>
        <v>0</v>
      </c>
      <c r="S370" s="414">
        <f t="shared" si="78"/>
        <v>0</v>
      </c>
      <c r="T370" s="414">
        <f t="shared" si="78"/>
        <v>0</v>
      </c>
      <c r="U370" s="414">
        <f t="shared" si="78"/>
        <v>0</v>
      </c>
      <c r="V370" s="414">
        <f t="shared" si="78"/>
        <v>0</v>
      </c>
      <c r="W370" s="414">
        <f t="shared" si="78"/>
        <v>0</v>
      </c>
      <c r="X370" s="414">
        <f t="shared" si="78"/>
        <v>0</v>
      </c>
      <c r="Y370" s="414">
        <f t="shared" si="78"/>
        <v>0</v>
      </c>
      <c r="Z370" s="414">
        <f t="shared" si="78"/>
        <v>0</v>
      </c>
      <c r="AA370" s="414">
        <f t="shared" si="78"/>
        <v>0</v>
      </c>
      <c r="AB370" s="424">
        <f t="shared" si="78"/>
        <v>0</v>
      </c>
      <c r="AC370" s="407">
        <f t="shared" si="78"/>
        <v>0</v>
      </c>
      <c r="AD370" s="996"/>
      <c r="AE370" s="997"/>
      <c r="AF370" s="998"/>
    </row>
    <row r="371" spans="1:32" ht="15" customHeight="1" x14ac:dyDescent="0.2">
      <c r="A371" s="11">
        <v>154</v>
      </c>
      <c r="B371" s="277"/>
      <c r="C371" s="287"/>
      <c r="D371" s="287"/>
      <c r="E371" s="288"/>
      <c r="F371" s="1455" t="s">
        <v>122</v>
      </c>
      <c r="G371" s="1456"/>
      <c r="H371" s="1456"/>
      <c r="I371" s="1456"/>
      <c r="J371" s="1456"/>
      <c r="K371" s="1456"/>
      <c r="L371" s="1457"/>
      <c r="M371" s="698">
        <v>0</v>
      </c>
      <c r="N371" s="699">
        <v>0</v>
      </c>
      <c r="O371" s="700">
        <v>0</v>
      </c>
      <c r="P371" s="700">
        <v>0</v>
      </c>
      <c r="Q371" s="705">
        <v>0</v>
      </c>
      <c r="R371" s="700">
        <v>0</v>
      </c>
      <c r="S371" s="701">
        <v>0</v>
      </c>
      <c r="T371" s="700">
        <v>0</v>
      </c>
      <c r="U371" s="701">
        <v>0</v>
      </c>
      <c r="V371" s="700">
        <v>0</v>
      </c>
      <c r="W371" s="701">
        <v>0</v>
      </c>
      <c r="X371" s="700">
        <v>0</v>
      </c>
      <c r="Y371" s="701">
        <v>0</v>
      </c>
      <c r="Z371" s="700">
        <v>0</v>
      </c>
      <c r="AA371" s="701">
        <v>0</v>
      </c>
      <c r="AB371" s="706">
        <v>0</v>
      </c>
      <c r="AC371" s="698">
        <v>0</v>
      </c>
      <c r="AD371" s="996"/>
      <c r="AE371" s="997"/>
      <c r="AF371" s="998"/>
    </row>
    <row r="372" spans="1:32" ht="15" customHeight="1" x14ac:dyDescent="0.2">
      <c r="A372" s="11">
        <v>155</v>
      </c>
      <c r="B372" s="277"/>
      <c r="C372" s="287"/>
      <c r="D372" s="287"/>
      <c r="E372" s="288"/>
      <c r="F372" s="1449" t="s">
        <v>573</v>
      </c>
      <c r="G372" s="1450"/>
      <c r="H372" s="1450"/>
      <c r="I372" s="1450"/>
      <c r="J372" s="1450"/>
      <c r="K372" s="1450"/>
      <c r="L372" s="1451"/>
      <c r="M372" s="698">
        <v>0</v>
      </c>
      <c r="N372" s="699">
        <v>0</v>
      </c>
      <c r="O372" s="700">
        <v>0</v>
      </c>
      <c r="P372" s="700">
        <v>0</v>
      </c>
      <c r="Q372" s="705">
        <v>0</v>
      </c>
      <c r="R372" s="700">
        <v>0</v>
      </c>
      <c r="S372" s="701">
        <v>0</v>
      </c>
      <c r="T372" s="700">
        <v>0</v>
      </c>
      <c r="U372" s="701">
        <v>0</v>
      </c>
      <c r="V372" s="700">
        <v>0</v>
      </c>
      <c r="W372" s="701">
        <v>0</v>
      </c>
      <c r="X372" s="700">
        <v>0</v>
      </c>
      <c r="Y372" s="701">
        <v>0</v>
      </c>
      <c r="Z372" s="700">
        <v>0</v>
      </c>
      <c r="AA372" s="701">
        <v>0</v>
      </c>
      <c r="AB372" s="706">
        <v>0</v>
      </c>
      <c r="AC372" s="698">
        <v>0</v>
      </c>
      <c r="AD372" s="996"/>
      <c r="AE372" s="997"/>
      <c r="AF372" s="998"/>
    </row>
    <row r="373" spans="1:32" ht="27.75" customHeight="1" x14ac:dyDescent="0.2">
      <c r="A373" s="11">
        <v>156</v>
      </c>
      <c r="B373" s="277"/>
      <c r="C373" s="287"/>
      <c r="D373" s="287"/>
      <c r="E373" s="288"/>
      <c r="F373" s="1458" t="s">
        <v>123</v>
      </c>
      <c r="G373" s="1459"/>
      <c r="H373" s="1459"/>
      <c r="I373" s="1459"/>
      <c r="J373" s="1459"/>
      <c r="K373" s="1459"/>
      <c r="L373" s="1460"/>
      <c r="M373" s="698">
        <v>0</v>
      </c>
      <c r="N373" s="699">
        <v>0</v>
      </c>
      <c r="O373" s="700">
        <v>0</v>
      </c>
      <c r="P373" s="700">
        <v>0</v>
      </c>
      <c r="Q373" s="705">
        <v>0</v>
      </c>
      <c r="R373" s="700">
        <v>0</v>
      </c>
      <c r="S373" s="701">
        <v>0</v>
      </c>
      <c r="T373" s="700">
        <v>0</v>
      </c>
      <c r="U373" s="701">
        <v>0</v>
      </c>
      <c r="V373" s="700">
        <v>0</v>
      </c>
      <c r="W373" s="701">
        <v>0</v>
      </c>
      <c r="X373" s="700">
        <v>0</v>
      </c>
      <c r="Y373" s="701">
        <v>0</v>
      </c>
      <c r="Z373" s="700">
        <v>0</v>
      </c>
      <c r="AA373" s="701">
        <v>0</v>
      </c>
      <c r="AB373" s="706">
        <v>0</v>
      </c>
      <c r="AC373" s="698">
        <v>0</v>
      </c>
      <c r="AD373" s="996"/>
      <c r="AE373" s="997"/>
      <c r="AF373" s="998"/>
    </row>
    <row r="374" spans="1:32" ht="15" customHeight="1" x14ac:dyDescent="0.2">
      <c r="A374" s="11">
        <v>157</v>
      </c>
      <c r="B374" s="277"/>
      <c r="C374" s="287"/>
      <c r="D374" s="287"/>
      <c r="E374" s="1452" t="s">
        <v>546</v>
      </c>
      <c r="F374" s="1453"/>
      <c r="G374" s="1453"/>
      <c r="H374" s="1453"/>
      <c r="I374" s="1453"/>
      <c r="J374" s="1453"/>
      <c r="K374" s="1453"/>
      <c r="L374" s="1454"/>
      <c r="M374" s="407">
        <f>SUM(M375:M376)</f>
        <v>0</v>
      </c>
      <c r="N374" s="410">
        <f t="shared" ref="N374:AC374" si="79">SUBTOTAL(9,N375:N376)</f>
        <v>0</v>
      </c>
      <c r="O374" s="414">
        <f t="shared" si="79"/>
        <v>0</v>
      </c>
      <c r="P374" s="413">
        <f t="shared" si="79"/>
        <v>0</v>
      </c>
      <c r="Q374" s="415">
        <f t="shared" si="79"/>
        <v>0</v>
      </c>
      <c r="R374" s="414">
        <f t="shared" si="79"/>
        <v>0</v>
      </c>
      <c r="S374" s="414">
        <f t="shared" si="79"/>
        <v>0</v>
      </c>
      <c r="T374" s="414">
        <f t="shared" si="79"/>
        <v>0</v>
      </c>
      <c r="U374" s="414">
        <f t="shared" si="79"/>
        <v>0</v>
      </c>
      <c r="V374" s="414">
        <f t="shared" si="79"/>
        <v>0</v>
      </c>
      <c r="W374" s="414">
        <f t="shared" si="79"/>
        <v>0</v>
      </c>
      <c r="X374" s="414">
        <f t="shared" si="79"/>
        <v>0</v>
      </c>
      <c r="Y374" s="414">
        <f t="shared" si="79"/>
        <v>0</v>
      </c>
      <c r="Z374" s="414">
        <f t="shared" si="79"/>
        <v>0</v>
      </c>
      <c r="AA374" s="414">
        <f t="shared" si="79"/>
        <v>0</v>
      </c>
      <c r="AB374" s="424">
        <f t="shared" si="79"/>
        <v>0</v>
      </c>
      <c r="AC374" s="407">
        <f t="shared" si="79"/>
        <v>0</v>
      </c>
      <c r="AD374" s="996"/>
      <c r="AE374" s="997"/>
      <c r="AF374" s="998"/>
    </row>
    <row r="375" spans="1:32" ht="26.25" customHeight="1" x14ac:dyDescent="0.2">
      <c r="A375" s="11">
        <v>158</v>
      </c>
      <c r="B375" s="277"/>
      <c r="C375" s="287"/>
      <c r="D375" s="287"/>
      <c r="E375" s="288"/>
      <c r="F375" s="1455" t="s">
        <v>547</v>
      </c>
      <c r="G375" s="1456"/>
      <c r="H375" s="1456"/>
      <c r="I375" s="1456"/>
      <c r="J375" s="1456"/>
      <c r="K375" s="1456"/>
      <c r="L375" s="1457"/>
      <c r="M375" s="698">
        <v>0</v>
      </c>
      <c r="N375" s="699">
        <v>0</v>
      </c>
      <c r="O375" s="700">
        <v>0</v>
      </c>
      <c r="P375" s="700">
        <v>0</v>
      </c>
      <c r="Q375" s="705">
        <v>0</v>
      </c>
      <c r="R375" s="700">
        <v>0</v>
      </c>
      <c r="S375" s="701">
        <v>0</v>
      </c>
      <c r="T375" s="700">
        <v>0</v>
      </c>
      <c r="U375" s="701">
        <v>0</v>
      </c>
      <c r="V375" s="700">
        <v>0</v>
      </c>
      <c r="W375" s="701">
        <v>0</v>
      </c>
      <c r="X375" s="700">
        <v>0</v>
      </c>
      <c r="Y375" s="701">
        <v>0</v>
      </c>
      <c r="Z375" s="700">
        <v>0</v>
      </c>
      <c r="AA375" s="701">
        <v>0</v>
      </c>
      <c r="AB375" s="706">
        <v>0</v>
      </c>
      <c r="AC375" s="698">
        <v>0</v>
      </c>
      <c r="AD375" s="996"/>
      <c r="AE375" s="997"/>
      <c r="AF375" s="998"/>
    </row>
    <row r="376" spans="1:32" ht="15" customHeight="1" x14ac:dyDescent="0.2">
      <c r="A376" s="11">
        <v>159</v>
      </c>
      <c r="B376" s="277"/>
      <c r="C376" s="287"/>
      <c r="D376" s="287"/>
      <c r="E376" s="288"/>
      <c r="F376" s="1458" t="s">
        <v>570</v>
      </c>
      <c r="G376" s="1459"/>
      <c r="H376" s="1459"/>
      <c r="I376" s="1459"/>
      <c r="J376" s="1459"/>
      <c r="K376" s="1459"/>
      <c r="L376" s="1460"/>
      <c r="M376" s="698">
        <v>0</v>
      </c>
      <c r="N376" s="699"/>
      <c r="O376" s="700"/>
      <c r="P376" s="700"/>
      <c r="Q376" s="705"/>
      <c r="R376" s="700">
        <v>0</v>
      </c>
      <c r="S376" s="701">
        <v>0</v>
      </c>
      <c r="T376" s="700">
        <v>0</v>
      </c>
      <c r="U376" s="701">
        <v>0</v>
      </c>
      <c r="V376" s="700">
        <v>0</v>
      </c>
      <c r="W376" s="701">
        <v>0</v>
      </c>
      <c r="X376" s="700">
        <v>0</v>
      </c>
      <c r="Y376" s="701">
        <v>0</v>
      </c>
      <c r="Z376" s="700">
        <v>0</v>
      </c>
      <c r="AA376" s="701">
        <v>0</v>
      </c>
      <c r="AB376" s="706">
        <v>0</v>
      </c>
      <c r="AC376" s="698">
        <v>0</v>
      </c>
      <c r="AD376" s="996"/>
      <c r="AE376" s="997"/>
      <c r="AF376" s="998"/>
    </row>
    <row r="377" spans="1:32" ht="15" customHeight="1" x14ac:dyDescent="0.2">
      <c r="A377" s="11">
        <v>160</v>
      </c>
      <c r="B377" s="277"/>
      <c r="C377" s="287"/>
      <c r="D377" s="287"/>
      <c r="E377" s="1452" t="s">
        <v>548</v>
      </c>
      <c r="F377" s="1453"/>
      <c r="G377" s="1453"/>
      <c r="H377" s="1453"/>
      <c r="I377" s="1453"/>
      <c r="J377" s="1453"/>
      <c r="K377" s="1453"/>
      <c r="L377" s="1454"/>
      <c r="M377" s="407">
        <f>SUM(M378:M380)</f>
        <v>0</v>
      </c>
      <c r="N377" s="410">
        <f t="shared" ref="N377:AC377" si="80">SUBTOTAL(9,N378:N380)</f>
        <v>0</v>
      </c>
      <c r="O377" s="414">
        <f t="shared" si="80"/>
        <v>0</v>
      </c>
      <c r="P377" s="413">
        <f t="shared" si="80"/>
        <v>0</v>
      </c>
      <c r="Q377" s="415">
        <f t="shared" si="80"/>
        <v>0</v>
      </c>
      <c r="R377" s="414">
        <f t="shared" si="80"/>
        <v>0</v>
      </c>
      <c r="S377" s="414">
        <f t="shared" si="80"/>
        <v>0</v>
      </c>
      <c r="T377" s="414">
        <f t="shared" si="80"/>
        <v>0</v>
      </c>
      <c r="U377" s="414">
        <f t="shared" si="80"/>
        <v>0</v>
      </c>
      <c r="V377" s="414">
        <f t="shared" si="80"/>
        <v>0</v>
      </c>
      <c r="W377" s="414">
        <f t="shared" si="80"/>
        <v>0</v>
      </c>
      <c r="X377" s="414">
        <f t="shared" si="80"/>
        <v>0</v>
      </c>
      <c r="Y377" s="414">
        <f t="shared" si="80"/>
        <v>0</v>
      </c>
      <c r="Z377" s="414">
        <f t="shared" si="80"/>
        <v>0</v>
      </c>
      <c r="AA377" s="414">
        <f t="shared" si="80"/>
        <v>0</v>
      </c>
      <c r="AB377" s="424">
        <f t="shared" si="80"/>
        <v>0</v>
      </c>
      <c r="AC377" s="407">
        <f t="shared" si="80"/>
        <v>0</v>
      </c>
      <c r="AD377" s="996"/>
      <c r="AE377" s="997"/>
      <c r="AF377" s="998"/>
    </row>
    <row r="378" spans="1:32" ht="15" customHeight="1" x14ac:dyDescent="0.2">
      <c r="A378" s="11">
        <v>161</v>
      </c>
      <c r="B378" s="277"/>
      <c r="C378" s="287"/>
      <c r="D378" s="287"/>
      <c r="E378" s="288"/>
      <c r="F378" s="1455" t="s">
        <v>549</v>
      </c>
      <c r="G378" s="1456"/>
      <c r="H378" s="1456"/>
      <c r="I378" s="1456"/>
      <c r="J378" s="1456"/>
      <c r="K378" s="1456"/>
      <c r="L378" s="1457"/>
      <c r="M378" s="698">
        <v>0</v>
      </c>
      <c r="N378" s="699">
        <v>0</v>
      </c>
      <c r="O378" s="700">
        <v>0</v>
      </c>
      <c r="P378" s="700">
        <v>0</v>
      </c>
      <c r="Q378" s="705">
        <v>0</v>
      </c>
      <c r="R378" s="700">
        <v>0</v>
      </c>
      <c r="S378" s="701">
        <v>0</v>
      </c>
      <c r="T378" s="700">
        <v>0</v>
      </c>
      <c r="U378" s="701">
        <v>0</v>
      </c>
      <c r="V378" s="700">
        <v>0</v>
      </c>
      <c r="W378" s="701">
        <v>0</v>
      </c>
      <c r="X378" s="700">
        <v>0</v>
      </c>
      <c r="Y378" s="701">
        <v>0</v>
      </c>
      <c r="Z378" s="700">
        <v>0</v>
      </c>
      <c r="AA378" s="701">
        <v>0</v>
      </c>
      <c r="AB378" s="706">
        <v>0</v>
      </c>
      <c r="AC378" s="698">
        <v>0</v>
      </c>
      <c r="AD378" s="996"/>
      <c r="AE378" s="997"/>
      <c r="AF378" s="998"/>
    </row>
    <row r="379" spans="1:32" x14ac:dyDescent="0.2">
      <c r="A379" s="11">
        <v>162</v>
      </c>
      <c r="B379" s="277"/>
      <c r="C379" s="278"/>
      <c r="D379" s="278"/>
      <c r="E379" s="278"/>
      <c r="F379" s="1449" t="s">
        <v>574</v>
      </c>
      <c r="G379" s="1450"/>
      <c r="H379" s="1450"/>
      <c r="I379" s="1450"/>
      <c r="J379" s="1450"/>
      <c r="K379" s="1450"/>
      <c r="L379" s="1451"/>
      <c r="M379" s="698">
        <v>0</v>
      </c>
      <c r="N379" s="699">
        <v>0</v>
      </c>
      <c r="O379" s="700">
        <v>0</v>
      </c>
      <c r="P379" s="700">
        <v>0</v>
      </c>
      <c r="Q379" s="705">
        <v>0</v>
      </c>
      <c r="R379" s="700">
        <v>0</v>
      </c>
      <c r="S379" s="701">
        <v>0</v>
      </c>
      <c r="T379" s="700">
        <v>0</v>
      </c>
      <c r="U379" s="701">
        <v>0</v>
      </c>
      <c r="V379" s="700">
        <v>0</v>
      </c>
      <c r="W379" s="701">
        <v>0</v>
      </c>
      <c r="X379" s="700">
        <v>0</v>
      </c>
      <c r="Y379" s="701">
        <v>0</v>
      </c>
      <c r="Z379" s="700">
        <v>0</v>
      </c>
      <c r="AA379" s="701">
        <v>0</v>
      </c>
      <c r="AB379" s="706">
        <v>0</v>
      </c>
      <c r="AC379" s="698">
        <v>0</v>
      </c>
      <c r="AD379" s="996"/>
      <c r="AE379" s="997"/>
      <c r="AF379" s="998"/>
    </row>
    <row r="380" spans="1:32" ht="27.75" customHeight="1" x14ac:dyDescent="0.2">
      <c r="A380" s="11">
        <v>163</v>
      </c>
      <c r="B380" s="277"/>
      <c r="C380" s="278"/>
      <c r="D380" s="278"/>
      <c r="E380" s="278"/>
      <c r="F380" s="1458" t="s">
        <v>669</v>
      </c>
      <c r="G380" s="1459"/>
      <c r="H380" s="1459"/>
      <c r="I380" s="1459"/>
      <c r="J380" s="1459"/>
      <c r="K380" s="1459"/>
      <c r="L380" s="1460"/>
      <c r="M380" s="698">
        <v>0</v>
      </c>
      <c r="N380" s="699">
        <v>0</v>
      </c>
      <c r="O380" s="700">
        <v>0</v>
      </c>
      <c r="P380" s="700">
        <v>0</v>
      </c>
      <c r="Q380" s="705">
        <v>0</v>
      </c>
      <c r="R380" s="700">
        <v>0</v>
      </c>
      <c r="S380" s="701">
        <v>0</v>
      </c>
      <c r="T380" s="700">
        <v>0</v>
      </c>
      <c r="U380" s="701">
        <v>0</v>
      </c>
      <c r="V380" s="700">
        <v>0</v>
      </c>
      <c r="W380" s="701">
        <v>0</v>
      </c>
      <c r="X380" s="700">
        <v>0</v>
      </c>
      <c r="Y380" s="701">
        <v>0</v>
      </c>
      <c r="Z380" s="700">
        <v>0</v>
      </c>
      <c r="AA380" s="701">
        <v>0</v>
      </c>
      <c r="AB380" s="706">
        <v>0</v>
      </c>
      <c r="AC380" s="698">
        <v>0</v>
      </c>
      <c r="AD380" s="1671"/>
      <c r="AE380" s="1672"/>
      <c r="AF380" s="1673"/>
    </row>
    <row r="381" spans="1:32" x14ac:dyDescent="0.2">
      <c r="A381" s="11">
        <v>164</v>
      </c>
      <c r="B381" s="277"/>
      <c r="C381" s="278"/>
      <c r="D381" s="1485" t="s">
        <v>23</v>
      </c>
      <c r="E381" s="1486"/>
      <c r="F381" s="1486"/>
      <c r="G381" s="1486"/>
      <c r="H381" s="1486"/>
      <c r="I381" s="1486"/>
      <c r="J381" s="1486"/>
      <c r="K381" s="1486"/>
      <c r="L381" s="1486"/>
      <c r="M381" s="1486"/>
      <c r="N381" s="1486"/>
      <c r="O381" s="1486"/>
      <c r="P381" s="1486"/>
      <c r="Q381" s="1486"/>
      <c r="R381" s="1486"/>
      <c r="S381" s="1486"/>
      <c r="T381" s="1486"/>
      <c r="U381" s="1486"/>
      <c r="V381" s="1486"/>
      <c r="W381" s="1486"/>
      <c r="X381" s="1486"/>
      <c r="Y381" s="1486"/>
      <c r="Z381" s="1486"/>
      <c r="AA381" s="1486"/>
      <c r="AB381" s="1486"/>
      <c r="AC381" s="1486"/>
      <c r="AD381" s="1486"/>
      <c r="AE381" s="1486"/>
      <c r="AF381" s="1487"/>
    </row>
    <row r="382" spans="1:32" x14ac:dyDescent="0.2">
      <c r="A382" s="11">
        <v>165</v>
      </c>
      <c r="B382" s="277"/>
      <c r="C382" s="278"/>
      <c r="D382" s="278"/>
      <c r="E382" s="1452" t="s">
        <v>126</v>
      </c>
      <c r="F382" s="1453"/>
      <c r="G382" s="1453"/>
      <c r="H382" s="1453"/>
      <c r="I382" s="1453"/>
      <c r="J382" s="1453"/>
      <c r="K382" s="1453"/>
      <c r="L382" s="1454"/>
      <c r="M382" s="407">
        <f>SUM(M383:M384)</f>
        <v>0</v>
      </c>
      <c r="N382" s="410">
        <f t="shared" ref="N382:AC382" si="81">SUBTOTAL(9,N383:N384)</f>
        <v>0</v>
      </c>
      <c r="O382" s="414">
        <f t="shared" si="81"/>
        <v>0</v>
      </c>
      <c r="P382" s="413">
        <f t="shared" si="81"/>
        <v>0</v>
      </c>
      <c r="Q382" s="415">
        <f t="shared" si="81"/>
        <v>0</v>
      </c>
      <c r="R382" s="414">
        <f t="shared" si="81"/>
        <v>0</v>
      </c>
      <c r="S382" s="414">
        <f t="shared" si="81"/>
        <v>0</v>
      </c>
      <c r="T382" s="414">
        <f t="shared" si="81"/>
        <v>0</v>
      </c>
      <c r="U382" s="414">
        <f t="shared" si="81"/>
        <v>0</v>
      </c>
      <c r="V382" s="414">
        <f t="shared" si="81"/>
        <v>0</v>
      </c>
      <c r="W382" s="414">
        <f t="shared" si="81"/>
        <v>0</v>
      </c>
      <c r="X382" s="414">
        <f t="shared" si="81"/>
        <v>0</v>
      </c>
      <c r="Y382" s="414">
        <f t="shared" si="81"/>
        <v>0</v>
      </c>
      <c r="Z382" s="414">
        <f t="shared" si="81"/>
        <v>0</v>
      </c>
      <c r="AA382" s="414">
        <f t="shared" si="81"/>
        <v>0</v>
      </c>
      <c r="AB382" s="424">
        <f t="shared" si="81"/>
        <v>0</v>
      </c>
      <c r="AC382" s="407">
        <f t="shared" si="81"/>
        <v>0</v>
      </c>
      <c r="AD382" s="996"/>
      <c r="AE382" s="997"/>
      <c r="AF382" s="998"/>
    </row>
    <row r="383" spans="1:32" x14ac:dyDescent="0.2">
      <c r="A383" s="11">
        <v>166</v>
      </c>
      <c r="B383" s="277"/>
      <c r="C383" s="278"/>
      <c r="D383" s="278"/>
      <c r="E383" s="278"/>
      <c r="F383" s="1455" t="s">
        <v>127</v>
      </c>
      <c r="G383" s="1456"/>
      <c r="H383" s="1456"/>
      <c r="I383" s="1456"/>
      <c r="J383" s="1456"/>
      <c r="K383" s="1456"/>
      <c r="L383" s="1457"/>
      <c r="M383" s="698">
        <v>0</v>
      </c>
      <c r="N383" s="699">
        <v>0</v>
      </c>
      <c r="O383" s="700">
        <v>0</v>
      </c>
      <c r="P383" s="700">
        <v>0</v>
      </c>
      <c r="Q383" s="705">
        <v>0</v>
      </c>
      <c r="R383" s="700">
        <v>0</v>
      </c>
      <c r="S383" s="701">
        <v>0</v>
      </c>
      <c r="T383" s="700">
        <v>0</v>
      </c>
      <c r="U383" s="701">
        <v>0</v>
      </c>
      <c r="V383" s="700">
        <v>0</v>
      </c>
      <c r="W383" s="701">
        <v>0</v>
      </c>
      <c r="X383" s="700">
        <v>0</v>
      </c>
      <c r="Y383" s="701">
        <v>0</v>
      </c>
      <c r="Z383" s="700">
        <v>0</v>
      </c>
      <c r="AA383" s="701">
        <v>0</v>
      </c>
      <c r="AB383" s="706">
        <v>0</v>
      </c>
      <c r="AC383" s="698">
        <v>0</v>
      </c>
      <c r="AD383" s="996"/>
      <c r="AE383" s="997"/>
      <c r="AF383" s="998"/>
    </row>
    <row r="384" spans="1:32" x14ac:dyDescent="0.2">
      <c r="A384" s="11">
        <v>167</v>
      </c>
      <c r="B384" s="277"/>
      <c r="C384" s="278"/>
      <c r="D384" s="278"/>
      <c r="E384" s="278"/>
      <c r="F384" s="1458" t="s">
        <v>128</v>
      </c>
      <c r="G384" s="1459"/>
      <c r="H384" s="1459"/>
      <c r="I384" s="1459"/>
      <c r="J384" s="1459"/>
      <c r="K384" s="1459"/>
      <c r="L384" s="1460"/>
      <c r="M384" s="698">
        <v>0</v>
      </c>
      <c r="N384" s="699">
        <v>0</v>
      </c>
      <c r="O384" s="700">
        <v>0</v>
      </c>
      <c r="P384" s="700">
        <v>0</v>
      </c>
      <c r="Q384" s="705">
        <v>0</v>
      </c>
      <c r="R384" s="700">
        <v>0</v>
      </c>
      <c r="S384" s="701">
        <v>0</v>
      </c>
      <c r="T384" s="700">
        <v>0</v>
      </c>
      <c r="U384" s="701">
        <v>0</v>
      </c>
      <c r="V384" s="700">
        <v>0</v>
      </c>
      <c r="W384" s="701">
        <v>0</v>
      </c>
      <c r="X384" s="700">
        <v>0</v>
      </c>
      <c r="Y384" s="701">
        <v>0</v>
      </c>
      <c r="Z384" s="700">
        <v>0</v>
      </c>
      <c r="AA384" s="701">
        <v>0</v>
      </c>
      <c r="AB384" s="706">
        <v>0</v>
      </c>
      <c r="AC384" s="698">
        <v>0</v>
      </c>
      <c r="AD384" s="996"/>
      <c r="AE384" s="997"/>
      <c r="AF384" s="998"/>
    </row>
    <row r="385" spans="1:32" x14ac:dyDescent="0.2">
      <c r="A385" s="11">
        <v>168</v>
      </c>
      <c r="B385" s="277"/>
      <c r="C385" s="278"/>
      <c r="D385" s="278"/>
      <c r="E385" s="1452" t="s">
        <v>129</v>
      </c>
      <c r="F385" s="1453"/>
      <c r="G385" s="1453"/>
      <c r="H385" s="1453"/>
      <c r="I385" s="1453"/>
      <c r="J385" s="1453"/>
      <c r="K385" s="1453"/>
      <c r="L385" s="1454"/>
      <c r="M385" s="407">
        <f>SUM(M386:M387)</f>
        <v>0</v>
      </c>
      <c r="N385" s="410">
        <f t="shared" ref="N385:AC385" si="82">SUBTOTAL(9,N386:N387)</f>
        <v>0</v>
      </c>
      <c r="O385" s="414">
        <f t="shared" si="82"/>
        <v>0</v>
      </c>
      <c r="P385" s="413">
        <f t="shared" si="82"/>
        <v>0</v>
      </c>
      <c r="Q385" s="415">
        <f t="shared" si="82"/>
        <v>0</v>
      </c>
      <c r="R385" s="414">
        <f t="shared" si="82"/>
        <v>0</v>
      </c>
      <c r="S385" s="414">
        <f t="shared" si="82"/>
        <v>0</v>
      </c>
      <c r="T385" s="414">
        <f t="shared" si="82"/>
        <v>0</v>
      </c>
      <c r="U385" s="414">
        <f t="shared" si="82"/>
        <v>0</v>
      </c>
      <c r="V385" s="414">
        <f t="shared" si="82"/>
        <v>0</v>
      </c>
      <c r="W385" s="414">
        <f t="shared" si="82"/>
        <v>0</v>
      </c>
      <c r="X385" s="414">
        <f t="shared" si="82"/>
        <v>0</v>
      </c>
      <c r="Y385" s="414">
        <f t="shared" si="82"/>
        <v>0</v>
      </c>
      <c r="Z385" s="414">
        <f t="shared" si="82"/>
        <v>0</v>
      </c>
      <c r="AA385" s="414">
        <f t="shared" si="82"/>
        <v>0</v>
      </c>
      <c r="AB385" s="424">
        <f t="shared" si="82"/>
        <v>0</v>
      </c>
      <c r="AC385" s="407">
        <f t="shared" si="82"/>
        <v>0</v>
      </c>
      <c r="AD385" s="996"/>
      <c r="AE385" s="997"/>
      <c r="AF385" s="998"/>
    </row>
    <row r="386" spans="1:32" x14ac:dyDescent="0.2">
      <c r="A386" s="11">
        <v>169</v>
      </c>
      <c r="B386" s="277"/>
      <c r="C386" s="278"/>
      <c r="D386" s="278"/>
      <c r="E386" s="278"/>
      <c r="F386" s="1455" t="s">
        <v>130</v>
      </c>
      <c r="G386" s="1456"/>
      <c r="H386" s="1456"/>
      <c r="I386" s="1456"/>
      <c r="J386" s="1456"/>
      <c r="K386" s="1456"/>
      <c r="L386" s="1457"/>
      <c r="M386" s="698">
        <v>0</v>
      </c>
      <c r="N386" s="699">
        <v>0</v>
      </c>
      <c r="O386" s="700">
        <v>0</v>
      </c>
      <c r="P386" s="700">
        <v>0</v>
      </c>
      <c r="Q386" s="705">
        <v>0</v>
      </c>
      <c r="R386" s="700">
        <v>0</v>
      </c>
      <c r="S386" s="701">
        <v>0</v>
      </c>
      <c r="T386" s="700">
        <v>0</v>
      </c>
      <c r="U386" s="701">
        <v>0</v>
      </c>
      <c r="V386" s="700">
        <v>0</v>
      </c>
      <c r="W386" s="701">
        <v>0</v>
      </c>
      <c r="X386" s="700">
        <v>0</v>
      </c>
      <c r="Y386" s="701">
        <v>0</v>
      </c>
      <c r="Z386" s="700">
        <v>0</v>
      </c>
      <c r="AA386" s="701">
        <v>0</v>
      </c>
      <c r="AB386" s="706">
        <v>0</v>
      </c>
      <c r="AC386" s="698">
        <v>0</v>
      </c>
      <c r="AD386" s="996"/>
      <c r="AE386" s="997"/>
      <c r="AF386" s="998"/>
    </row>
    <row r="387" spans="1:32" x14ac:dyDescent="0.2">
      <c r="A387" s="11">
        <v>170</v>
      </c>
      <c r="B387" s="277"/>
      <c r="C387" s="278"/>
      <c r="D387" s="278"/>
      <c r="E387" s="278"/>
      <c r="F387" s="1458" t="s">
        <v>131</v>
      </c>
      <c r="G387" s="1459"/>
      <c r="H387" s="1459"/>
      <c r="I387" s="1459"/>
      <c r="J387" s="1459"/>
      <c r="K387" s="1459"/>
      <c r="L387" s="1460"/>
      <c r="M387" s="698">
        <v>0</v>
      </c>
      <c r="N387" s="699">
        <v>0</v>
      </c>
      <c r="O387" s="700">
        <v>0</v>
      </c>
      <c r="P387" s="700">
        <v>0</v>
      </c>
      <c r="Q387" s="705">
        <v>0</v>
      </c>
      <c r="R387" s="700">
        <v>0</v>
      </c>
      <c r="S387" s="701">
        <v>0</v>
      </c>
      <c r="T387" s="700">
        <v>0</v>
      </c>
      <c r="U387" s="701">
        <v>0</v>
      </c>
      <c r="V387" s="700">
        <v>0</v>
      </c>
      <c r="W387" s="701">
        <v>0</v>
      </c>
      <c r="X387" s="700">
        <v>0</v>
      </c>
      <c r="Y387" s="701">
        <v>0</v>
      </c>
      <c r="Z387" s="700">
        <v>0</v>
      </c>
      <c r="AA387" s="701">
        <v>0</v>
      </c>
      <c r="AB387" s="706">
        <v>0</v>
      </c>
      <c r="AC387" s="698">
        <v>0</v>
      </c>
      <c r="AD387" s="996"/>
      <c r="AE387" s="997"/>
      <c r="AF387" s="998"/>
    </row>
    <row r="388" spans="1:32" x14ac:dyDescent="0.2">
      <c r="A388" s="11">
        <v>171</v>
      </c>
      <c r="B388" s="277"/>
      <c r="C388" s="278"/>
      <c r="D388" s="278"/>
      <c r="E388" s="1452" t="s">
        <v>132</v>
      </c>
      <c r="F388" s="1453"/>
      <c r="G388" s="1453"/>
      <c r="H388" s="1453"/>
      <c r="I388" s="1453"/>
      <c r="J388" s="1453"/>
      <c r="K388" s="1453"/>
      <c r="L388" s="1454"/>
      <c r="M388" s="407">
        <f>SUM(M389:M390)</f>
        <v>0</v>
      </c>
      <c r="N388" s="410">
        <f t="shared" ref="N388:AC388" si="83">SUBTOTAL(9,N389:N390)</f>
        <v>0</v>
      </c>
      <c r="O388" s="414">
        <f t="shared" si="83"/>
        <v>0</v>
      </c>
      <c r="P388" s="413">
        <f t="shared" si="83"/>
        <v>0</v>
      </c>
      <c r="Q388" s="415">
        <f t="shared" si="83"/>
        <v>0</v>
      </c>
      <c r="R388" s="414">
        <f t="shared" si="83"/>
        <v>0</v>
      </c>
      <c r="S388" s="414">
        <f t="shared" si="83"/>
        <v>0</v>
      </c>
      <c r="T388" s="414">
        <f t="shared" si="83"/>
        <v>0</v>
      </c>
      <c r="U388" s="414">
        <f t="shared" si="83"/>
        <v>0</v>
      </c>
      <c r="V388" s="414">
        <f t="shared" si="83"/>
        <v>0</v>
      </c>
      <c r="W388" s="414">
        <f t="shared" si="83"/>
        <v>0</v>
      </c>
      <c r="X388" s="414">
        <f t="shared" si="83"/>
        <v>0</v>
      </c>
      <c r="Y388" s="414">
        <f t="shared" si="83"/>
        <v>0</v>
      </c>
      <c r="Z388" s="414">
        <f t="shared" si="83"/>
        <v>0</v>
      </c>
      <c r="AA388" s="414">
        <f t="shared" si="83"/>
        <v>0</v>
      </c>
      <c r="AB388" s="424">
        <f t="shared" si="83"/>
        <v>0</v>
      </c>
      <c r="AC388" s="407">
        <f t="shared" si="83"/>
        <v>0</v>
      </c>
      <c r="AD388" s="996"/>
      <c r="AE388" s="997"/>
      <c r="AF388" s="998"/>
    </row>
    <row r="389" spans="1:32" x14ac:dyDescent="0.2">
      <c r="A389" s="11">
        <v>172</v>
      </c>
      <c r="B389" s="277"/>
      <c r="C389" s="278"/>
      <c r="D389" s="278"/>
      <c r="E389" s="278"/>
      <c r="F389" s="1455" t="s">
        <v>133</v>
      </c>
      <c r="G389" s="1456"/>
      <c r="H389" s="1456"/>
      <c r="I389" s="1456"/>
      <c r="J389" s="1456"/>
      <c r="K389" s="1456"/>
      <c r="L389" s="1457"/>
      <c r="M389" s="698">
        <v>0</v>
      </c>
      <c r="N389" s="699">
        <v>0</v>
      </c>
      <c r="O389" s="700">
        <v>0</v>
      </c>
      <c r="P389" s="700">
        <v>0</v>
      </c>
      <c r="Q389" s="705">
        <v>0</v>
      </c>
      <c r="R389" s="700">
        <v>0</v>
      </c>
      <c r="S389" s="701">
        <v>0</v>
      </c>
      <c r="T389" s="700">
        <v>0</v>
      </c>
      <c r="U389" s="701">
        <v>0</v>
      </c>
      <c r="V389" s="700">
        <v>0</v>
      </c>
      <c r="W389" s="701">
        <v>0</v>
      </c>
      <c r="X389" s="700">
        <v>0</v>
      </c>
      <c r="Y389" s="701">
        <v>0</v>
      </c>
      <c r="Z389" s="700">
        <v>0</v>
      </c>
      <c r="AA389" s="701">
        <v>0</v>
      </c>
      <c r="AB389" s="706">
        <v>0</v>
      </c>
      <c r="AC389" s="698">
        <v>0</v>
      </c>
      <c r="AD389" s="996"/>
      <c r="AE389" s="997"/>
      <c r="AF389" s="998"/>
    </row>
    <row r="390" spans="1:32" x14ac:dyDescent="0.2">
      <c r="A390" s="11">
        <v>173</v>
      </c>
      <c r="B390" s="277"/>
      <c r="C390" s="278"/>
      <c r="D390" s="278"/>
      <c r="E390" s="278"/>
      <c r="F390" s="1458" t="s">
        <v>134</v>
      </c>
      <c r="G390" s="1459"/>
      <c r="H390" s="1459"/>
      <c r="I390" s="1459"/>
      <c r="J390" s="1459"/>
      <c r="K390" s="1459"/>
      <c r="L390" s="1460"/>
      <c r="M390" s="698">
        <v>0</v>
      </c>
      <c r="N390" s="699">
        <v>0</v>
      </c>
      <c r="O390" s="700">
        <v>0</v>
      </c>
      <c r="P390" s="700">
        <v>0</v>
      </c>
      <c r="Q390" s="705">
        <v>0</v>
      </c>
      <c r="R390" s="700">
        <v>0</v>
      </c>
      <c r="S390" s="701">
        <v>0</v>
      </c>
      <c r="T390" s="700">
        <v>0</v>
      </c>
      <c r="U390" s="701">
        <v>0</v>
      </c>
      <c r="V390" s="700">
        <v>0</v>
      </c>
      <c r="W390" s="701">
        <v>0</v>
      </c>
      <c r="X390" s="700">
        <v>0</v>
      </c>
      <c r="Y390" s="701">
        <v>0</v>
      </c>
      <c r="Z390" s="700">
        <v>0</v>
      </c>
      <c r="AA390" s="701">
        <v>0</v>
      </c>
      <c r="AB390" s="706">
        <v>0</v>
      </c>
      <c r="AC390" s="698">
        <v>0</v>
      </c>
      <c r="AD390" s="996"/>
      <c r="AE390" s="997"/>
      <c r="AF390" s="998"/>
    </row>
    <row r="391" spans="1:32" x14ac:dyDescent="0.2">
      <c r="A391" s="11">
        <v>174</v>
      </c>
      <c r="B391" s="277"/>
      <c r="C391" s="278"/>
      <c r="D391" s="278"/>
      <c r="E391" s="1452" t="s">
        <v>135</v>
      </c>
      <c r="F391" s="1453"/>
      <c r="G391" s="1453"/>
      <c r="H391" s="1453"/>
      <c r="I391" s="1453"/>
      <c r="J391" s="1453"/>
      <c r="K391" s="1453"/>
      <c r="L391" s="1454"/>
      <c r="M391" s="407">
        <f>SUM(M392:M393)</f>
        <v>0</v>
      </c>
      <c r="N391" s="410">
        <f t="shared" ref="N391:AC391" si="84">SUBTOTAL(9,N392:N393)</f>
        <v>0</v>
      </c>
      <c r="O391" s="414">
        <f t="shared" si="84"/>
        <v>0</v>
      </c>
      <c r="P391" s="413">
        <f t="shared" si="84"/>
        <v>0</v>
      </c>
      <c r="Q391" s="415">
        <f t="shared" si="84"/>
        <v>0</v>
      </c>
      <c r="R391" s="414">
        <f t="shared" si="84"/>
        <v>0</v>
      </c>
      <c r="S391" s="414">
        <f t="shared" si="84"/>
        <v>0</v>
      </c>
      <c r="T391" s="414">
        <f t="shared" si="84"/>
        <v>0</v>
      </c>
      <c r="U391" s="414">
        <f t="shared" si="84"/>
        <v>0</v>
      </c>
      <c r="V391" s="414">
        <f t="shared" si="84"/>
        <v>0</v>
      </c>
      <c r="W391" s="414">
        <f t="shared" si="84"/>
        <v>0</v>
      </c>
      <c r="X391" s="414">
        <f t="shared" si="84"/>
        <v>0</v>
      </c>
      <c r="Y391" s="414">
        <f t="shared" si="84"/>
        <v>0</v>
      </c>
      <c r="Z391" s="414">
        <f t="shared" si="84"/>
        <v>0</v>
      </c>
      <c r="AA391" s="414">
        <f t="shared" si="84"/>
        <v>0</v>
      </c>
      <c r="AB391" s="424">
        <f t="shared" si="84"/>
        <v>0</v>
      </c>
      <c r="AC391" s="407">
        <f t="shared" si="84"/>
        <v>0</v>
      </c>
      <c r="AD391" s="996"/>
      <c r="AE391" s="997"/>
      <c r="AF391" s="998"/>
    </row>
    <row r="392" spans="1:32" x14ac:dyDescent="0.2">
      <c r="A392" s="11">
        <v>175</v>
      </c>
      <c r="B392" s="277"/>
      <c r="C392" s="278"/>
      <c r="D392" s="278"/>
      <c r="E392" s="278"/>
      <c r="F392" s="1455" t="s">
        <v>136</v>
      </c>
      <c r="G392" s="1456"/>
      <c r="H392" s="1456"/>
      <c r="I392" s="1456"/>
      <c r="J392" s="1456"/>
      <c r="K392" s="1456"/>
      <c r="L392" s="1457"/>
      <c r="M392" s="698">
        <v>0</v>
      </c>
      <c r="N392" s="699">
        <v>0</v>
      </c>
      <c r="O392" s="700">
        <v>0</v>
      </c>
      <c r="P392" s="700">
        <v>0</v>
      </c>
      <c r="Q392" s="705">
        <v>0</v>
      </c>
      <c r="R392" s="700">
        <v>0</v>
      </c>
      <c r="S392" s="701">
        <v>0</v>
      </c>
      <c r="T392" s="700">
        <v>0</v>
      </c>
      <c r="U392" s="701">
        <v>0</v>
      </c>
      <c r="V392" s="700">
        <v>0</v>
      </c>
      <c r="W392" s="701">
        <v>0</v>
      </c>
      <c r="X392" s="700">
        <v>0</v>
      </c>
      <c r="Y392" s="701">
        <v>0</v>
      </c>
      <c r="Z392" s="700">
        <v>0</v>
      </c>
      <c r="AA392" s="701">
        <v>0</v>
      </c>
      <c r="AB392" s="706">
        <v>0</v>
      </c>
      <c r="AC392" s="698">
        <v>0</v>
      </c>
      <c r="AD392" s="996"/>
      <c r="AE392" s="997"/>
      <c r="AF392" s="998"/>
    </row>
    <row r="393" spans="1:32" x14ac:dyDescent="0.2">
      <c r="A393" s="11">
        <v>176</v>
      </c>
      <c r="B393" s="277"/>
      <c r="C393" s="278"/>
      <c r="D393" s="278"/>
      <c r="E393" s="278"/>
      <c r="F393" s="1458" t="s">
        <v>137</v>
      </c>
      <c r="G393" s="1459"/>
      <c r="H393" s="1459"/>
      <c r="I393" s="1459"/>
      <c r="J393" s="1459"/>
      <c r="K393" s="1459"/>
      <c r="L393" s="1460"/>
      <c r="M393" s="698">
        <v>0</v>
      </c>
      <c r="N393" s="699">
        <v>0</v>
      </c>
      <c r="O393" s="700">
        <v>0</v>
      </c>
      <c r="P393" s="700">
        <v>0</v>
      </c>
      <c r="Q393" s="705">
        <v>0</v>
      </c>
      <c r="R393" s="700">
        <v>0</v>
      </c>
      <c r="S393" s="701">
        <v>0</v>
      </c>
      <c r="T393" s="700">
        <v>0</v>
      </c>
      <c r="U393" s="701">
        <v>0</v>
      </c>
      <c r="V393" s="700">
        <v>0</v>
      </c>
      <c r="W393" s="701">
        <v>0</v>
      </c>
      <c r="X393" s="700">
        <v>0</v>
      </c>
      <c r="Y393" s="701">
        <v>0</v>
      </c>
      <c r="Z393" s="700">
        <v>0</v>
      </c>
      <c r="AA393" s="701">
        <v>0</v>
      </c>
      <c r="AB393" s="706">
        <v>0</v>
      </c>
      <c r="AC393" s="698">
        <v>0</v>
      </c>
      <c r="AD393" s="996"/>
      <c r="AE393" s="997"/>
      <c r="AF393" s="998"/>
    </row>
    <row r="394" spans="1:32" x14ac:dyDescent="0.2">
      <c r="A394" s="11">
        <v>177</v>
      </c>
      <c r="B394" s="277"/>
      <c r="C394" s="278"/>
      <c r="D394" s="278"/>
      <c r="E394" s="1452" t="s">
        <v>550</v>
      </c>
      <c r="F394" s="1453"/>
      <c r="G394" s="1453"/>
      <c r="H394" s="1453"/>
      <c r="I394" s="1453"/>
      <c r="J394" s="1453"/>
      <c r="K394" s="1453"/>
      <c r="L394" s="1454"/>
      <c r="M394" s="407">
        <f>SUM(M395:M396)</f>
        <v>0</v>
      </c>
      <c r="N394" s="410">
        <f t="shared" ref="N394:AC394" si="85">SUBTOTAL(9,N395:N396)</f>
        <v>0</v>
      </c>
      <c r="O394" s="414">
        <f t="shared" si="85"/>
        <v>0</v>
      </c>
      <c r="P394" s="413">
        <f t="shared" si="85"/>
        <v>0</v>
      </c>
      <c r="Q394" s="415">
        <f t="shared" si="85"/>
        <v>0</v>
      </c>
      <c r="R394" s="414">
        <f t="shared" si="85"/>
        <v>0</v>
      </c>
      <c r="S394" s="414">
        <f t="shared" si="85"/>
        <v>0</v>
      </c>
      <c r="T394" s="414">
        <f t="shared" si="85"/>
        <v>0</v>
      </c>
      <c r="U394" s="414">
        <f t="shared" si="85"/>
        <v>0</v>
      </c>
      <c r="V394" s="414">
        <f t="shared" si="85"/>
        <v>0</v>
      </c>
      <c r="W394" s="414">
        <f t="shared" si="85"/>
        <v>0</v>
      </c>
      <c r="X394" s="414">
        <f t="shared" si="85"/>
        <v>0</v>
      </c>
      <c r="Y394" s="414">
        <f t="shared" si="85"/>
        <v>0</v>
      </c>
      <c r="Z394" s="414">
        <f t="shared" si="85"/>
        <v>0</v>
      </c>
      <c r="AA394" s="414">
        <f t="shared" si="85"/>
        <v>0</v>
      </c>
      <c r="AB394" s="424">
        <f t="shared" si="85"/>
        <v>0</v>
      </c>
      <c r="AC394" s="407">
        <f t="shared" si="85"/>
        <v>0</v>
      </c>
      <c r="AD394" s="996"/>
      <c r="AE394" s="997"/>
      <c r="AF394" s="998"/>
    </row>
    <row r="395" spans="1:32" x14ac:dyDescent="0.2">
      <c r="A395" s="11">
        <v>178</v>
      </c>
      <c r="B395" s="277"/>
      <c r="C395" s="278"/>
      <c r="D395" s="278"/>
      <c r="E395" s="278"/>
      <c r="F395" s="1455" t="s">
        <v>551</v>
      </c>
      <c r="G395" s="1456"/>
      <c r="H395" s="1456"/>
      <c r="I395" s="1456"/>
      <c r="J395" s="1456"/>
      <c r="K395" s="1456"/>
      <c r="L395" s="1457"/>
      <c r="M395" s="698">
        <v>0</v>
      </c>
      <c r="N395" s="699">
        <v>0</v>
      </c>
      <c r="O395" s="700">
        <v>0</v>
      </c>
      <c r="P395" s="700">
        <v>0</v>
      </c>
      <c r="Q395" s="705">
        <v>0</v>
      </c>
      <c r="R395" s="700">
        <v>0</v>
      </c>
      <c r="S395" s="701">
        <v>0</v>
      </c>
      <c r="T395" s="700">
        <v>0</v>
      </c>
      <c r="U395" s="701">
        <v>0</v>
      </c>
      <c r="V395" s="700">
        <v>0</v>
      </c>
      <c r="W395" s="701">
        <v>0</v>
      </c>
      <c r="X395" s="700">
        <v>0</v>
      </c>
      <c r="Y395" s="701">
        <v>0</v>
      </c>
      <c r="Z395" s="700">
        <v>0</v>
      </c>
      <c r="AA395" s="701">
        <v>0</v>
      </c>
      <c r="AB395" s="706">
        <v>0</v>
      </c>
      <c r="AC395" s="698">
        <v>0</v>
      </c>
      <c r="AD395" s="996"/>
      <c r="AE395" s="997"/>
      <c r="AF395" s="998"/>
    </row>
    <row r="396" spans="1:32" x14ac:dyDescent="0.2">
      <c r="A396" s="11">
        <v>179</v>
      </c>
      <c r="B396" s="277"/>
      <c r="C396" s="278"/>
      <c r="D396" s="278"/>
      <c r="E396" s="278"/>
      <c r="F396" s="1458" t="s">
        <v>552</v>
      </c>
      <c r="G396" s="1459"/>
      <c r="H396" s="1459"/>
      <c r="I396" s="1459"/>
      <c r="J396" s="1459"/>
      <c r="K396" s="1459"/>
      <c r="L396" s="1460"/>
      <c r="M396" s="698">
        <v>0</v>
      </c>
      <c r="N396" s="699">
        <v>0</v>
      </c>
      <c r="O396" s="700">
        <v>0</v>
      </c>
      <c r="P396" s="700">
        <v>0</v>
      </c>
      <c r="Q396" s="705">
        <v>0</v>
      </c>
      <c r="R396" s="700">
        <v>0</v>
      </c>
      <c r="S396" s="701">
        <v>0</v>
      </c>
      <c r="T396" s="700">
        <v>0</v>
      </c>
      <c r="U396" s="701">
        <v>0</v>
      </c>
      <c r="V396" s="700">
        <v>0</v>
      </c>
      <c r="W396" s="701">
        <v>0</v>
      </c>
      <c r="X396" s="700">
        <v>0</v>
      </c>
      <c r="Y396" s="701">
        <v>0</v>
      </c>
      <c r="Z396" s="700">
        <v>0</v>
      </c>
      <c r="AA396" s="701">
        <v>0</v>
      </c>
      <c r="AB396" s="706">
        <v>0</v>
      </c>
      <c r="AC396" s="698">
        <v>0</v>
      </c>
      <c r="AD396" s="996"/>
      <c r="AE396" s="997"/>
      <c r="AF396" s="998"/>
    </row>
    <row r="397" spans="1:32" x14ac:dyDescent="0.2">
      <c r="A397" s="11">
        <v>180</v>
      </c>
      <c r="B397" s="277"/>
      <c r="C397" s="278"/>
      <c r="D397" s="278"/>
      <c r="E397" s="1452" t="s">
        <v>553</v>
      </c>
      <c r="F397" s="1453"/>
      <c r="G397" s="1453"/>
      <c r="H397" s="1453"/>
      <c r="I397" s="1453"/>
      <c r="J397" s="1453"/>
      <c r="K397" s="1453"/>
      <c r="L397" s="1454"/>
      <c r="M397" s="407">
        <f>SUM(M398:M399)</f>
        <v>0</v>
      </c>
      <c r="N397" s="410">
        <f t="shared" ref="N397:AC397" si="86">SUBTOTAL(9,N398:N399)</f>
        <v>0</v>
      </c>
      <c r="O397" s="414">
        <f t="shared" si="86"/>
        <v>0</v>
      </c>
      <c r="P397" s="413">
        <f t="shared" si="86"/>
        <v>0</v>
      </c>
      <c r="Q397" s="415">
        <f t="shared" si="86"/>
        <v>0</v>
      </c>
      <c r="R397" s="414">
        <f t="shared" si="86"/>
        <v>0</v>
      </c>
      <c r="S397" s="414">
        <f t="shared" si="86"/>
        <v>0</v>
      </c>
      <c r="T397" s="414">
        <f t="shared" si="86"/>
        <v>0</v>
      </c>
      <c r="U397" s="414">
        <f t="shared" si="86"/>
        <v>0</v>
      </c>
      <c r="V397" s="414">
        <f t="shared" si="86"/>
        <v>0</v>
      </c>
      <c r="W397" s="414">
        <f t="shared" si="86"/>
        <v>0</v>
      </c>
      <c r="X397" s="414">
        <f t="shared" si="86"/>
        <v>0</v>
      </c>
      <c r="Y397" s="414">
        <f t="shared" si="86"/>
        <v>0</v>
      </c>
      <c r="Z397" s="414">
        <f t="shared" si="86"/>
        <v>0</v>
      </c>
      <c r="AA397" s="414">
        <f t="shared" si="86"/>
        <v>0</v>
      </c>
      <c r="AB397" s="424">
        <f t="shared" si="86"/>
        <v>0</v>
      </c>
      <c r="AC397" s="407">
        <f t="shared" si="86"/>
        <v>0</v>
      </c>
      <c r="AD397" s="996"/>
      <c r="AE397" s="997"/>
      <c r="AF397" s="998"/>
    </row>
    <row r="398" spans="1:32" x14ac:dyDescent="0.2">
      <c r="A398" s="11">
        <v>181</v>
      </c>
      <c r="B398" s="277"/>
      <c r="C398" s="278"/>
      <c r="D398" s="278"/>
      <c r="E398" s="278"/>
      <c r="F398" s="1455" t="s">
        <v>554</v>
      </c>
      <c r="G398" s="1456"/>
      <c r="H398" s="1456"/>
      <c r="I398" s="1456"/>
      <c r="J398" s="1456"/>
      <c r="K398" s="1456"/>
      <c r="L398" s="1457"/>
      <c r="M398" s="698">
        <v>0</v>
      </c>
      <c r="N398" s="699">
        <v>0</v>
      </c>
      <c r="O398" s="700">
        <v>0</v>
      </c>
      <c r="P398" s="700">
        <v>0</v>
      </c>
      <c r="Q398" s="705">
        <v>0</v>
      </c>
      <c r="R398" s="700">
        <v>0</v>
      </c>
      <c r="S398" s="701">
        <v>0</v>
      </c>
      <c r="T398" s="700">
        <v>0</v>
      </c>
      <c r="U398" s="701">
        <v>0</v>
      </c>
      <c r="V398" s="700">
        <v>0</v>
      </c>
      <c r="W398" s="701">
        <v>0</v>
      </c>
      <c r="X398" s="700">
        <v>0</v>
      </c>
      <c r="Y398" s="701">
        <v>0</v>
      </c>
      <c r="Z398" s="700">
        <v>0</v>
      </c>
      <c r="AA398" s="701">
        <v>0</v>
      </c>
      <c r="AB398" s="706">
        <v>0</v>
      </c>
      <c r="AC398" s="698">
        <v>0</v>
      </c>
      <c r="AD398" s="996"/>
      <c r="AE398" s="997"/>
      <c r="AF398" s="998"/>
    </row>
    <row r="399" spans="1:32" x14ac:dyDescent="0.2">
      <c r="A399" s="11">
        <v>182</v>
      </c>
      <c r="B399" s="277"/>
      <c r="C399" s="278"/>
      <c r="D399" s="278"/>
      <c r="E399" s="278"/>
      <c r="F399" s="1458" t="s">
        <v>555</v>
      </c>
      <c r="G399" s="1459"/>
      <c r="H399" s="1459"/>
      <c r="I399" s="1459"/>
      <c r="J399" s="1459"/>
      <c r="K399" s="1459"/>
      <c r="L399" s="1460"/>
      <c r="M399" s="698">
        <v>0</v>
      </c>
      <c r="N399" s="699">
        <v>0</v>
      </c>
      <c r="O399" s="700">
        <v>0</v>
      </c>
      <c r="P399" s="700">
        <v>0</v>
      </c>
      <c r="Q399" s="705">
        <v>0</v>
      </c>
      <c r="R399" s="700">
        <v>0</v>
      </c>
      <c r="S399" s="701">
        <v>0</v>
      </c>
      <c r="T399" s="700">
        <v>0</v>
      </c>
      <c r="U399" s="701">
        <v>0</v>
      </c>
      <c r="V399" s="700">
        <v>0</v>
      </c>
      <c r="W399" s="701">
        <v>0</v>
      </c>
      <c r="X399" s="700">
        <v>0</v>
      </c>
      <c r="Y399" s="701">
        <v>0</v>
      </c>
      <c r="Z399" s="700">
        <v>0</v>
      </c>
      <c r="AA399" s="701">
        <v>0</v>
      </c>
      <c r="AB399" s="706">
        <v>0</v>
      </c>
      <c r="AC399" s="698">
        <v>0</v>
      </c>
      <c r="AD399" s="996"/>
      <c r="AE399" s="997"/>
      <c r="AF399" s="998"/>
    </row>
    <row r="400" spans="1:32" x14ac:dyDescent="0.2">
      <c r="A400" s="11">
        <v>183</v>
      </c>
      <c r="B400" s="277"/>
      <c r="C400" s="278"/>
      <c r="D400" s="1485" t="s">
        <v>24</v>
      </c>
      <c r="E400" s="1486"/>
      <c r="F400" s="1486"/>
      <c r="G400" s="1486"/>
      <c r="H400" s="1486"/>
      <c r="I400" s="1486"/>
      <c r="J400" s="1486"/>
      <c r="K400" s="1486"/>
      <c r="L400" s="1487"/>
      <c r="M400" s="407">
        <f>SUM(M401:M403)</f>
        <v>0</v>
      </c>
      <c r="N400" s="410">
        <f t="shared" ref="N400:AC400" si="87">SUBTOTAL(9,N401:N403)</f>
        <v>0</v>
      </c>
      <c r="O400" s="414">
        <f t="shared" si="87"/>
        <v>0</v>
      </c>
      <c r="P400" s="413">
        <f t="shared" si="87"/>
        <v>0</v>
      </c>
      <c r="Q400" s="415">
        <f t="shared" si="87"/>
        <v>0</v>
      </c>
      <c r="R400" s="414">
        <f t="shared" si="87"/>
        <v>0</v>
      </c>
      <c r="S400" s="414">
        <f t="shared" si="87"/>
        <v>0</v>
      </c>
      <c r="T400" s="414">
        <f t="shared" si="87"/>
        <v>0</v>
      </c>
      <c r="U400" s="414">
        <f t="shared" si="87"/>
        <v>0</v>
      </c>
      <c r="V400" s="414">
        <f t="shared" si="87"/>
        <v>0</v>
      </c>
      <c r="W400" s="414">
        <f t="shared" si="87"/>
        <v>0</v>
      </c>
      <c r="X400" s="414">
        <f t="shared" si="87"/>
        <v>0</v>
      </c>
      <c r="Y400" s="414">
        <f t="shared" si="87"/>
        <v>0</v>
      </c>
      <c r="Z400" s="414">
        <f t="shared" si="87"/>
        <v>0</v>
      </c>
      <c r="AA400" s="414">
        <f t="shared" si="87"/>
        <v>0</v>
      </c>
      <c r="AB400" s="424">
        <f t="shared" si="87"/>
        <v>0</v>
      </c>
      <c r="AC400" s="407">
        <f t="shared" si="87"/>
        <v>0</v>
      </c>
      <c r="AD400" s="996"/>
      <c r="AE400" s="997"/>
      <c r="AF400" s="998"/>
    </row>
    <row r="401" spans="1:32" x14ac:dyDescent="0.2">
      <c r="A401" s="11">
        <v>184</v>
      </c>
      <c r="B401" s="277"/>
      <c r="C401" s="278"/>
      <c r="D401" s="278"/>
      <c r="E401" s="278"/>
      <c r="F401" s="1455" t="s">
        <v>156</v>
      </c>
      <c r="G401" s="1456"/>
      <c r="H401" s="1456"/>
      <c r="I401" s="1456"/>
      <c r="J401" s="1456"/>
      <c r="K401" s="1456"/>
      <c r="L401" s="1457"/>
      <c r="M401" s="698">
        <v>0</v>
      </c>
      <c r="N401" s="699">
        <v>0</v>
      </c>
      <c r="O401" s="700">
        <v>0</v>
      </c>
      <c r="P401" s="700">
        <v>0</v>
      </c>
      <c r="Q401" s="705">
        <v>0</v>
      </c>
      <c r="R401" s="700">
        <v>0</v>
      </c>
      <c r="S401" s="701">
        <v>0</v>
      </c>
      <c r="T401" s="700">
        <v>0</v>
      </c>
      <c r="U401" s="701">
        <v>0</v>
      </c>
      <c r="V401" s="700">
        <v>0</v>
      </c>
      <c r="W401" s="701">
        <v>0</v>
      </c>
      <c r="X401" s="700">
        <v>0</v>
      </c>
      <c r="Y401" s="701">
        <v>0</v>
      </c>
      <c r="Z401" s="700">
        <v>0</v>
      </c>
      <c r="AA401" s="701">
        <v>0</v>
      </c>
      <c r="AB401" s="706">
        <v>0</v>
      </c>
      <c r="AC401" s="698">
        <v>0</v>
      </c>
      <c r="AD401" s="996"/>
      <c r="AE401" s="997"/>
      <c r="AF401" s="998"/>
    </row>
    <row r="402" spans="1:32" x14ac:dyDescent="0.2">
      <c r="A402" s="11">
        <v>185</v>
      </c>
      <c r="B402" s="277"/>
      <c r="C402" s="278"/>
      <c r="D402" s="278"/>
      <c r="E402" s="278"/>
      <c r="F402" s="1449" t="s">
        <v>157</v>
      </c>
      <c r="G402" s="1450"/>
      <c r="H402" s="1450"/>
      <c r="I402" s="1450"/>
      <c r="J402" s="1450"/>
      <c r="K402" s="1450"/>
      <c r="L402" s="1451"/>
      <c r="M402" s="698">
        <v>0</v>
      </c>
      <c r="N402" s="699">
        <v>0</v>
      </c>
      <c r="O402" s="700">
        <v>0</v>
      </c>
      <c r="P402" s="700">
        <v>0</v>
      </c>
      <c r="Q402" s="705">
        <v>0</v>
      </c>
      <c r="R402" s="700">
        <v>0</v>
      </c>
      <c r="S402" s="701">
        <v>0</v>
      </c>
      <c r="T402" s="700">
        <v>0</v>
      </c>
      <c r="U402" s="701">
        <v>0</v>
      </c>
      <c r="V402" s="700">
        <v>0</v>
      </c>
      <c r="W402" s="701">
        <v>0</v>
      </c>
      <c r="X402" s="700">
        <v>0</v>
      </c>
      <c r="Y402" s="701">
        <v>0</v>
      </c>
      <c r="Z402" s="700">
        <v>0</v>
      </c>
      <c r="AA402" s="701">
        <v>0</v>
      </c>
      <c r="AB402" s="706">
        <v>0</v>
      </c>
      <c r="AC402" s="698">
        <v>0</v>
      </c>
      <c r="AD402" s="996"/>
      <c r="AE402" s="997"/>
      <c r="AF402" s="998"/>
    </row>
    <row r="403" spans="1:32" x14ac:dyDescent="0.2">
      <c r="A403" s="11">
        <v>186</v>
      </c>
      <c r="B403" s="277"/>
      <c r="C403" s="278"/>
      <c r="D403" s="278"/>
      <c r="E403" s="278"/>
      <c r="F403" s="1449" t="s">
        <v>25</v>
      </c>
      <c r="G403" s="1450"/>
      <c r="H403" s="1450"/>
      <c r="I403" s="1450"/>
      <c r="J403" s="1450"/>
      <c r="K403" s="1450"/>
      <c r="L403" s="1451"/>
      <c r="M403" s="698">
        <v>0</v>
      </c>
      <c r="N403" s="699">
        <v>0</v>
      </c>
      <c r="O403" s="700">
        <v>0</v>
      </c>
      <c r="P403" s="700">
        <v>0</v>
      </c>
      <c r="Q403" s="705">
        <v>0</v>
      </c>
      <c r="R403" s="700">
        <v>0</v>
      </c>
      <c r="S403" s="701">
        <v>0</v>
      </c>
      <c r="T403" s="700">
        <v>0</v>
      </c>
      <c r="U403" s="701">
        <v>0</v>
      </c>
      <c r="V403" s="700">
        <v>0</v>
      </c>
      <c r="W403" s="701">
        <v>0</v>
      </c>
      <c r="X403" s="700">
        <v>0</v>
      </c>
      <c r="Y403" s="701">
        <v>0</v>
      </c>
      <c r="Z403" s="700">
        <v>0</v>
      </c>
      <c r="AA403" s="701">
        <v>0</v>
      </c>
      <c r="AB403" s="706">
        <v>0</v>
      </c>
      <c r="AC403" s="698">
        <v>0</v>
      </c>
      <c r="AD403" s="996"/>
      <c r="AE403" s="997"/>
      <c r="AF403" s="998"/>
    </row>
    <row r="404" spans="1:32" x14ac:dyDescent="0.2">
      <c r="A404" s="11">
        <v>187</v>
      </c>
      <c r="B404" s="277"/>
      <c r="C404" s="278"/>
      <c r="D404" s="1485" t="s">
        <v>467</v>
      </c>
      <c r="E404" s="1486"/>
      <c r="F404" s="1486"/>
      <c r="G404" s="1486"/>
      <c r="H404" s="1486"/>
      <c r="I404" s="1486"/>
      <c r="J404" s="1486"/>
      <c r="K404" s="1486"/>
      <c r="L404" s="1487"/>
      <c r="M404" s="407">
        <f>SUM(M405:M406)</f>
        <v>0</v>
      </c>
      <c r="N404" s="410">
        <f t="shared" ref="N404:AC404" si="88">SUBTOTAL(9,N405:N406)</f>
        <v>0</v>
      </c>
      <c r="O404" s="414">
        <f t="shared" si="88"/>
        <v>0</v>
      </c>
      <c r="P404" s="413">
        <f t="shared" si="88"/>
        <v>0</v>
      </c>
      <c r="Q404" s="415">
        <f t="shared" si="88"/>
        <v>0</v>
      </c>
      <c r="R404" s="414">
        <f t="shared" si="88"/>
        <v>0</v>
      </c>
      <c r="S404" s="414">
        <f t="shared" si="88"/>
        <v>0</v>
      </c>
      <c r="T404" s="414">
        <f t="shared" si="88"/>
        <v>0</v>
      </c>
      <c r="U404" s="414">
        <f t="shared" si="88"/>
        <v>0</v>
      </c>
      <c r="V404" s="414">
        <f t="shared" si="88"/>
        <v>0</v>
      </c>
      <c r="W404" s="414">
        <f t="shared" si="88"/>
        <v>0</v>
      </c>
      <c r="X404" s="414">
        <f t="shared" si="88"/>
        <v>0</v>
      </c>
      <c r="Y404" s="414">
        <f t="shared" si="88"/>
        <v>0</v>
      </c>
      <c r="Z404" s="414">
        <f t="shared" si="88"/>
        <v>0</v>
      </c>
      <c r="AA404" s="414">
        <f t="shared" si="88"/>
        <v>0</v>
      </c>
      <c r="AB404" s="424">
        <f t="shared" si="88"/>
        <v>0</v>
      </c>
      <c r="AC404" s="407">
        <f t="shared" si="88"/>
        <v>0</v>
      </c>
      <c r="AD404" s="996"/>
      <c r="AE404" s="997"/>
      <c r="AF404" s="998"/>
    </row>
    <row r="405" spans="1:32" x14ac:dyDescent="0.2">
      <c r="A405" s="11">
        <v>188</v>
      </c>
      <c r="B405" s="277"/>
      <c r="C405" s="278"/>
      <c r="D405" s="278"/>
      <c r="E405" s="278"/>
      <c r="F405" s="1449" t="s">
        <v>466</v>
      </c>
      <c r="G405" s="1450"/>
      <c r="H405" s="1450"/>
      <c r="I405" s="1450"/>
      <c r="J405" s="1450"/>
      <c r="K405" s="1450"/>
      <c r="L405" s="1451"/>
      <c r="M405" s="698">
        <v>0</v>
      </c>
      <c r="N405" s="699">
        <v>0</v>
      </c>
      <c r="O405" s="700">
        <v>0</v>
      </c>
      <c r="P405" s="700">
        <v>0</v>
      </c>
      <c r="Q405" s="705">
        <v>0</v>
      </c>
      <c r="R405" s="700">
        <v>0</v>
      </c>
      <c r="S405" s="701">
        <v>0</v>
      </c>
      <c r="T405" s="700">
        <v>0</v>
      </c>
      <c r="U405" s="701">
        <v>0</v>
      </c>
      <c r="V405" s="700">
        <v>0</v>
      </c>
      <c r="W405" s="701">
        <v>0</v>
      </c>
      <c r="X405" s="700">
        <v>0</v>
      </c>
      <c r="Y405" s="701">
        <v>0</v>
      </c>
      <c r="Z405" s="700">
        <v>0</v>
      </c>
      <c r="AA405" s="701">
        <v>0</v>
      </c>
      <c r="AB405" s="706">
        <v>0</v>
      </c>
      <c r="AC405" s="698">
        <v>0</v>
      </c>
      <c r="AD405" s="996"/>
      <c r="AE405" s="997"/>
      <c r="AF405" s="998"/>
    </row>
    <row r="406" spans="1:32" x14ac:dyDescent="0.2">
      <c r="A406" s="11">
        <v>189</v>
      </c>
      <c r="B406" s="277"/>
      <c r="C406" s="278"/>
      <c r="D406" s="278"/>
      <c r="E406" s="278"/>
      <c r="F406" s="1449" t="s">
        <v>576</v>
      </c>
      <c r="G406" s="1450"/>
      <c r="H406" s="1450"/>
      <c r="I406" s="1450"/>
      <c r="J406" s="1450"/>
      <c r="K406" s="1450"/>
      <c r="L406" s="1451"/>
      <c r="M406" s="698">
        <v>0</v>
      </c>
      <c r="N406" s="699">
        <v>0</v>
      </c>
      <c r="O406" s="700">
        <v>0</v>
      </c>
      <c r="P406" s="700">
        <v>0</v>
      </c>
      <c r="Q406" s="705">
        <v>0</v>
      </c>
      <c r="R406" s="700">
        <v>0</v>
      </c>
      <c r="S406" s="701">
        <v>0</v>
      </c>
      <c r="T406" s="700">
        <v>0</v>
      </c>
      <c r="U406" s="701">
        <v>0</v>
      </c>
      <c r="V406" s="700">
        <v>0</v>
      </c>
      <c r="W406" s="701">
        <v>0</v>
      </c>
      <c r="X406" s="700">
        <v>0</v>
      </c>
      <c r="Y406" s="701">
        <v>0</v>
      </c>
      <c r="Z406" s="700">
        <v>0</v>
      </c>
      <c r="AA406" s="701">
        <v>0</v>
      </c>
      <c r="AB406" s="706">
        <v>0</v>
      </c>
      <c r="AC406" s="698">
        <v>0</v>
      </c>
      <c r="AD406" s="996"/>
      <c r="AE406" s="997"/>
      <c r="AF406" s="998"/>
    </row>
    <row r="407" spans="1:32" ht="15" customHeight="1" x14ac:dyDescent="0.2">
      <c r="A407" s="11">
        <v>326</v>
      </c>
      <c r="B407" s="277"/>
      <c r="C407" s="1546" t="s">
        <v>139</v>
      </c>
      <c r="D407" s="1531"/>
      <c r="E407" s="1531"/>
      <c r="F407" s="1531"/>
      <c r="G407" s="1531"/>
      <c r="H407" s="1531"/>
      <c r="I407" s="1531"/>
      <c r="J407" s="1531"/>
      <c r="K407" s="1531"/>
      <c r="L407" s="1531"/>
      <c r="M407" s="1531"/>
      <c r="N407" s="1531"/>
      <c r="O407" s="1531"/>
      <c r="P407" s="1531"/>
      <c r="Q407" s="1531"/>
      <c r="R407" s="1531"/>
      <c r="S407" s="1531"/>
      <c r="T407" s="1531"/>
      <c r="U407" s="1531"/>
      <c r="V407" s="1531"/>
      <c r="W407" s="1531"/>
      <c r="X407" s="1531"/>
      <c r="Y407" s="1531"/>
      <c r="Z407" s="1531"/>
      <c r="AA407" s="1531"/>
      <c r="AB407" s="1531"/>
      <c r="AC407" s="1531"/>
      <c r="AD407" s="1531"/>
      <c r="AE407" s="1531"/>
      <c r="AF407" s="1547"/>
    </row>
    <row r="408" spans="1:32" x14ac:dyDescent="0.2">
      <c r="A408" s="11">
        <v>232</v>
      </c>
      <c r="B408" s="277"/>
      <c r="C408" s="278"/>
      <c r="D408" s="1668" t="s">
        <v>64</v>
      </c>
      <c r="E408" s="1669"/>
      <c r="F408" s="1669"/>
      <c r="G408" s="1669"/>
      <c r="H408" s="1669"/>
      <c r="I408" s="1669"/>
      <c r="J408" s="1669"/>
      <c r="K408" s="1669"/>
      <c r="L408" s="1669"/>
      <c r="M408" s="1669"/>
      <c r="N408" s="1669"/>
      <c r="O408" s="1669"/>
      <c r="P408" s="1669"/>
      <c r="Q408" s="1669"/>
      <c r="R408" s="1669"/>
      <c r="S408" s="1669"/>
      <c r="T408" s="1669"/>
      <c r="U408" s="1669"/>
      <c r="V408" s="1669"/>
      <c r="W408" s="1669"/>
      <c r="X408" s="1669"/>
      <c r="Y408" s="1669"/>
      <c r="Z408" s="1669"/>
      <c r="AA408" s="1669"/>
      <c r="AB408" s="1669"/>
      <c r="AC408" s="1669"/>
      <c r="AD408" s="1669"/>
      <c r="AE408" s="1669"/>
      <c r="AF408" s="1670"/>
    </row>
    <row r="409" spans="1:32" x14ac:dyDescent="0.2">
      <c r="A409" s="11">
        <v>233</v>
      </c>
      <c r="B409" s="277"/>
      <c r="C409" s="278"/>
      <c r="D409" s="278"/>
      <c r="E409" s="1452" t="s">
        <v>66</v>
      </c>
      <c r="F409" s="1453"/>
      <c r="G409" s="1453"/>
      <c r="H409" s="1453"/>
      <c r="I409" s="1453"/>
      <c r="J409" s="1453"/>
      <c r="K409" s="1453"/>
      <c r="L409" s="1454"/>
      <c r="M409" s="407">
        <f>SUM(M410:M413)</f>
        <v>0</v>
      </c>
      <c r="N409" s="410">
        <f t="shared" ref="N409:AC409" si="89">SUBTOTAL(9,N410:N413)</f>
        <v>0</v>
      </c>
      <c r="O409" s="414">
        <f t="shared" si="89"/>
        <v>0</v>
      </c>
      <c r="P409" s="413">
        <f t="shared" si="89"/>
        <v>0</v>
      </c>
      <c r="Q409" s="415">
        <f t="shared" si="89"/>
        <v>0</v>
      </c>
      <c r="R409" s="414">
        <f t="shared" si="89"/>
        <v>0</v>
      </c>
      <c r="S409" s="414">
        <f t="shared" si="89"/>
        <v>0</v>
      </c>
      <c r="T409" s="414">
        <f t="shared" si="89"/>
        <v>0</v>
      </c>
      <c r="U409" s="414">
        <f t="shared" si="89"/>
        <v>0</v>
      </c>
      <c r="V409" s="414">
        <f t="shared" si="89"/>
        <v>0</v>
      </c>
      <c r="W409" s="414">
        <f t="shared" si="89"/>
        <v>0</v>
      </c>
      <c r="X409" s="414">
        <f t="shared" si="89"/>
        <v>0</v>
      </c>
      <c r="Y409" s="414">
        <f t="shared" si="89"/>
        <v>0</v>
      </c>
      <c r="Z409" s="414">
        <f t="shared" si="89"/>
        <v>0</v>
      </c>
      <c r="AA409" s="414">
        <f t="shared" si="89"/>
        <v>0</v>
      </c>
      <c r="AB409" s="424">
        <f t="shared" si="89"/>
        <v>0</v>
      </c>
      <c r="AC409" s="407">
        <f t="shared" si="89"/>
        <v>0</v>
      </c>
      <c r="AD409" s="996"/>
      <c r="AE409" s="997"/>
      <c r="AF409" s="998"/>
    </row>
    <row r="410" spans="1:32" x14ac:dyDescent="0.2">
      <c r="A410" s="11">
        <v>234</v>
      </c>
      <c r="B410" s="277"/>
      <c r="C410" s="278"/>
      <c r="D410" s="278"/>
      <c r="E410" s="279"/>
      <c r="F410" s="1455" t="s">
        <v>65</v>
      </c>
      <c r="G410" s="1456"/>
      <c r="H410" s="1456"/>
      <c r="I410" s="1456"/>
      <c r="J410" s="1456"/>
      <c r="K410" s="1456"/>
      <c r="L410" s="1457"/>
      <c r="M410" s="698">
        <v>0</v>
      </c>
      <c r="N410" s="699">
        <v>0</v>
      </c>
      <c r="O410" s="700">
        <v>0</v>
      </c>
      <c r="P410" s="700">
        <v>0</v>
      </c>
      <c r="Q410" s="705">
        <v>0</v>
      </c>
      <c r="R410" s="700">
        <v>0</v>
      </c>
      <c r="S410" s="701">
        <v>0</v>
      </c>
      <c r="T410" s="700">
        <v>0</v>
      </c>
      <c r="U410" s="701">
        <v>0</v>
      </c>
      <c r="V410" s="700">
        <v>0</v>
      </c>
      <c r="W410" s="701">
        <v>0</v>
      </c>
      <c r="X410" s="700">
        <v>0</v>
      </c>
      <c r="Y410" s="701">
        <v>0</v>
      </c>
      <c r="Z410" s="700">
        <v>0</v>
      </c>
      <c r="AA410" s="701">
        <v>0</v>
      </c>
      <c r="AB410" s="706">
        <v>0</v>
      </c>
      <c r="AC410" s="698">
        <v>0</v>
      </c>
      <c r="AD410" s="996"/>
      <c r="AE410" s="997"/>
      <c r="AF410" s="998"/>
    </row>
    <row r="411" spans="1:32" x14ac:dyDescent="0.2">
      <c r="A411" s="11">
        <v>235</v>
      </c>
      <c r="B411" s="277"/>
      <c r="C411" s="278"/>
      <c r="D411" s="278"/>
      <c r="E411" s="279"/>
      <c r="F411" s="1449" t="s">
        <v>68</v>
      </c>
      <c r="G411" s="1450"/>
      <c r="H411" s="1450"/>
      <c r="I411" s="1450"/>
      <c r="J411" s="1450"/>
      <c r="K411" s="1450"/>
      <c r="L411" s="1451"/>
      <c r="M411" s="698">
        <v>0</v>
      </c>
      <c r="N411" s="699">
        <v>0</v>
      </c>
      <c r="O411" s="700">
        <v>0</v>
      </c>
      <c r="P411" s="700">
        <v>0</v>
      </c>
      <c r="Q411" s="705">
        <v>0</v>
      </c>
      <c r="R411" s="700">
        <v>0</v>
      </c>
      <c r="S411" s="701">
        <v>0</v>
      </c>
      <c r="T411" s="700">
        <v>0</v>
      </c>
      <c r="U411" s="701">
        <v>0</v>
      </c>
      <c r="V411" s="700">
        <v>0</v>
      </c>
      <c r="W411" s="701">
        <v>0</v>
      </c>
      <c r="X411" s="700">
        <v>0</v>
      </c>
      <c r="Y411" s="701">
        <v>0</v>
      </c>
      <c r="Z411" s="700">
        <v>0</v>
      </c>
      <c r="AA411" s="701">
        <v>0</v>
      </c>
      <c r="AB411" s="706">
        <v>0</v>
      </c>
      <c r="AC411" s="698">
        <v>0</v>
      </c>
      <c r="AD411" s="996"/>
      <c r="AE411" s="997"/>
      <c r="AF411" s="998"/>
    </row>
    <row r="412" spans="1:32" x14ac:dyDescent="0.2">
      <c r="A412" s="11">
        <v>236</v>
      </c>
      <c r="B412" s="277"/>
      <c r="C412" s="278"/>
      <c r="D412" s="280"/>
      <c r="E412" s="281"/>
      <c r="F412" s="1449" t="s">
        <v>537</v>
      </c>
      <c r="G412" s="1450"/>
      <c r="H412" s="1450"/>
      <c r="I412" s="1450"/>
      <c r="J412" s="1450"/>
      <c r="K412" s="1450"/>
      <c r="L412" s="1451"/>
      <c r="M412" s="698">
        <v>0</v>
      </c>
      <c r="N412" s="699">
        <v>0</v>
      </c>
      <c r="O412" s="700">
        <v>0</v>
      </c>
      <c r="P412" s="700">
        <v>0</v>
      </c>
      <c r="Q412" s="705">
        <v>0</v>
      </c>
      <c r="R412" s="700">
        <v>0</v>
      </c>
      <c r="S412" s="701">
        <v>0</v>
      </c>
      <c r="T412" s="700">
        <v>0</v>
      </c>
      <c r="U412" s="701">
        <v>0</v>
      </c>
      <c r="V412" s="700">
        <v>0</v>
      </c>
      <c r="W412" s="701">
        <v>0</v>
      </c>
      <c r="X412" s="700">
        <v>0</v>
      </c>
      <c r="Y412" s="701">
        <v>0</v>
      </c>
      <c r="Z412" s="700">
        <v>0</v>
      </c>
      <c r="AA412" s="701">
        <v>0</v>
      </c>
      <c r="AB412" s="706">
        <v>0</v>
      </c>
      <c r="AC412" s="698">
        <v>0</v>
      </c>
      <c r="AD412" s="996"/>
      <c r="AE412" s="997"/>
      <c r="AF412" s="998"/>
    </row>
    <row r="413" spans="1:32" ht="27.75" customHeight="1" x14ac:dyDescent="0.2">
      <c r="A413" s="11">
        <v>237</v>
      </c>
      <c r="B413" s="277"/>
      <c r="C413" s="278"/>
      <c r="D413" s="278"/>
      <c r="E413" s="282"/>
      <c r="F413" s="1458" t="s">
        <v>532</v>
      </c>
      <c r="G413" s="1459"/>
      <c r="H413" s="1459"/>
      <c r="I413" s="1459"/>
      <c r="J413" s="1459"/>
      <c r="K413" s="1459"/>
      <c r="L413" s="1460"/>
      <c r="M413" s="698">
        <v>0</v>
      </c>
      <c r="N413" s="699">
        <v>0</v>
      </c>
      <c r="O413" s="700">
        <v>0</v>
      </c>
      <c r="P413" s="700">
        <v>0</v>
      </c>
      <c r="Q413" s="705">
        <v>0</v>
      </c>
      <c r="R413" s="700">
        <v>0</v>
      </c>
      <c r="S413" s="701">
        <v>0</v>
      </c>
      <c r="T413" s="700">
        <v>0</v>
      </c>
      <c r="U413" s="701">
        <v>0</v>
      </c>
      <c r="V413" s="700">
        <v>0</v>
      </c>
      <c r="W413" s="701">
        <v>0</v>
      </c>
      <c r="X413" s="700">
        <v>0</v>
      </c>
      <c r="Y413" s="701">
        <v>0</v>
      </c>
      <c r="Z413" s="700">
        <v>0</v>
      </c>
      <c r="AA413" s="701">
        <v>0</v>
      </c>
      <c r="AB413" s="706">
        <v>0</v>
      </c>
      <c r="AC413" s="698">
        <v>0</v>
      </c>
      <c r="AD413" s="996"/>
      <c r="AE413" s="997"/>
      <c r="AF413" s="998"/>
    </row>
    <row r="414" spans="1:32" ht="15.75" x14ac:dyDescent="0.2">
      <c r="A414" s="11">
        <v>238</v>
      </c>
      <c r="B414" s="277"/>
      <c r="C414" s="278"/>
      <c r="D414" s="283"/>
      <c r="E414" s="1452" t="s">
        <v>67</v>
      </c>
      <c r="F414" s="1453"/>
      <c r="G414" s="1453"/>
      <c r="H414" s="1453"/>
      <c r="I414" s="1453"/>
      <c r="J414" s="1453"/>
      <c r="K414" s="1453"/>
      <c r="L414" s="1454"/>
      <c r="M414" s="407">
        <f>SUM(M415:M418)</f>
        <v>0</v>
      </c>
      <c r="N414" s="410">
        <f t="shared" ref="N414:AC414" si="90">SUBTOTAL(9,N415:N418)</f>
        <v>0</v>
      </c>
      <c r="O414" s="414">
        <f t="shared" si="90"/>
        <v>0</v>
      </c>
      <c r="P414" s="413">
        <f t="shared" si="90"/>
        <v>0</v>
      </c>
      <c r="Q414" s="415">
        <f t="shared" si="90"/>
        <v>0</v>
      </c>
      <c r="R414" s="414">
        <f t="shared" si="90"/>
        <v>0</v>
      </c>
      <c r="S414" s="414">
        <f t="shared" si="90"/>
        <v>0</v>
      </c>
      <c r="T414" s="414">
        <f t="shared" si="90"/>
        <v>0</v>
      </c>
      <c r="U414" s="414">
        <f t="shared" si="90"/>
        <v>0</v>
      </c>
      <c r="V414" s="414">
        <f t="shared" si="90"/>
        <v>0</v>
      </c>
      <c r="W414" s="414">
        <f t="shared" si="90"/>
        <v>0</v>
      </c>
      <c r="X414" s="414">
        <f t="shared" si="90"/>
        <v>0</v>
      </c>
      <c r="Y414" s="414">
        <f t="shared" si="90"/>
        <v>0</v>
      </c>
      <c r="Z414" s="414">
        <f t="shared" si="90"/>
        <v>0</v>
      </c>
      <c r="AA414" s="414">
        <f t="shared" si="90"/>
        <v>0</v>
      </c>
      <c r="AB414" s="424">
        <f t="shared" si="90"/>
        <v>0</v>
      </c>
      <c r="AC414" s="407">
        <f t="shared" si="90"/>
        <v>0</v>
      </c>
      <c r="AD414" s="996"/>
      <c r="AE414" s="997"/>
      <c r="AF414" s="998"/>
    </row>
    <row r="415" spans="1:32" x14ac:dyDescent="0.2">
      <c r="A415" s="11">
        <v>239</v>
      </c>
      <c r="B415" s="277"/>
      <c r="C415" s="278"/>
      <c r="D415" s="284"/>
      <c r="E415" s="284"/>
      <c r="F415" s="1455" t="s">
        <v>65</v>
      </c>
      <c r="G415" s="1456"/>
      <c r="H415" s="1456"/>
      <c r="I415" s="1456"/>
      <c r="J415" s="1456"/>
      <c r="K415" s="1456"/>
      <c r="L415" s="1457"/>
      <c r="M415" s="698">
        <v>0</v>
      </c>
      <c r="N415" s="699">
        <v>0</v>
      </c>
      <c r="O415" s="700">
        <v>0</v>
      </c>
      <c r="P415" s="700">
        <v>0</v>
      </c>
      <c r="Q415" s="705">
        <v>0</v>
      </c>
      <c r="R415" s="700">
        <v>0</v>
      </c>
      <c r="S415" s="701">
        <v>0</v>
      </c>
      <c r="T415" s="700">
        <v>0</v>
      </c>
      <c r="U415" s="701">
        <v>0</v>
      </c>
      <c r="V415" s="700">
        <v>0</v>
      </c>
      <c r="W415" s="701">
        <v>0</v>
      </c>
      <c r="X415" s="700">
        <v>0</v>
      </c>
      <c r="Y415" s="701">
        <v>0</v>
      </c>
      <c r="Z415" s="700">
        <v>0</v>
      </c>
      <c r="AA415" s="701">
        <v>0</v>
      </c>
      <c r="AB415" s="706">
        <v>0</v>
      </c>
      <c r="AC415" s="698">
        <v>0</v>
      </c>
      <c r="AD415" s="996"/>
      <c r="AE415" s="997"/>
      <c r="AF415" s="998"/>
    </row>
    <row r="416" spans="1:32" x14ac:dyDescent="0.2">
      <c r="A416" s="11">
        <v>240</v>
      </c>
      <c r="B416" s="277"/>
      <c r="C416" s="278"/>
      <c r="D416" s="284"/>
      <c r="E416" s="284"/>
      <c r="F416" s="1449" t="s">
        <v>68</v>
      </c>
      <c r="G416" s="1450"/>
      <c r="H416" s="1450"/>
      <c r="I416" s="1450"/>
      <c r="J416" s="1450"/>
      <c r="K416" s="1450"/>
      <c r="L416" s="1451"/>
      <c r="M416" s="698">
        <v>0</v>
      </c>
      <c r="N416" s="699">
        <v>0</v>
      </c>
      <c r="O416" s="700">
        <v>0</v>
      </c>
      <c r="P416" s="700">
        <v>0</v>
      </c>
      <c r="Q416" s="705">
        <v>0</v>
      </c>
      <c r="R416" s="700">
        <v>0</v>
      </c>
      <c r="S416" s="701">
        <v>0</v>
      </c>
      <c r="T416" s="700">
        <v>0</v>
      </c>
      <c r="U416" s="701">
        <v>0</v>
      </c>
      <c r="V416" s="700">
        <v>0</v>
      </c>
      <c r="W416" s="701">
        <v>0</v>
      </c>
      <c r="X416" s="700">
        <v>0</v>
      </c>
      <c r="Y416" s="701">
        <v>0</v>
      </c>
      <c r="Z416" s="700">
        <v>0</v>
      </c>
      <c r="AA416" s="701">
        <v>0</v>
      </c>
      <c r="AB416" s="706">
        <v>0</v>
      </c>
      <c r="AC416" s="698">
        <v>0</v>
      </c>
      <c r="AD416" s="996"/>
      <c r="AE416" s="997"/>
      <c r="AF416" s="998"/>
    </row>
    <row r="417" spans="1:32" x14ac:dyDescent="0.2">
      <c r="A417" s="11">
        <v>241</v>
      </c>
      <c r="B417" s="277"/>
      <c r="C417" s="278"/>
      <c r="D417" s="285"/>
      <c r="E417" s="285"/>
      <c r="F417" s="1449" t="s">
        <v>537</v>
      </c>
      <c r="G417" s="1450"/>
      <c r="H417" s="1450"/>
      <c r="I417" s="1450"/>
      <c r="J417" s="1450"/>
      <c r="K417" s="1450"/>
      <c r="L417" s="1451"/>
      <c r="M417" s="698">
        <v>0</v>
      </c>
      <c r="N417" s="699">
        <v>0</v>
      </c>
      <c r="O417" s="700">
        <v>0</v>
      </c>
      <c r="P417" s="700">
        <v>0</v>
      </c>
      <c r="Q417" s="705">
        <v>0</v>
      </c>
      <c r="R417" s="700">
        <v>0</v>
      </c>
      <c r="S417" s="701">
        <v>0</v>
      </c>
      <c r="T417" s="700">
        <v>0</v>
      </c>
      <c r="U417" s="701">
        <v>0</v>
      </c>
      <c r="V417" s="700">
        <v>0</v>
      </c>
      <c r="W417" s="701">
        <v>0</v>
      </c>
      <c r="X417" s="700">
        <v>0</v>
      </c>
      <c r="Y417" s="701">
        <v>0</v>
      </c>
      <c r="Z417" s="700">
        <v>0</v>
      </c>
      <c r="AA417" s="701">
        <v>0</v>
      </c>
      <c r="AB417" s="706">
        <v>0</v>
      </c>
      <c r="AC417" s="698">
        <v>0</v>
      </c>
      <c r="AD417" s="996"/>
      <c r="AE417" s="997"/>
      <c r="AF417" s="998"/>
    </row>
    <row r="418" spans="1:32" ht="27.75" customHeight="1" x14ac:dyDescent="0.2">
      <c r="A418" s="11">
        <v>242</v>
      </c>
      <c r="B418" s="277"/>
      <c r="C418" s="278"/>
      <c r="D418" s="280"/>
      <c r="E418" s="280"/>
      <c r="F418" s="1458" t="s">
        <v>532</v>
      </c>
      <c r="G418" s="1459"/>
      <c r="H418" s="1459"/>
      <c r="I418" s="1459"/>
      <c r="J418" s="1459"/>
      <c r="K418" s="1459"/>
      <c r="L418" s="1460"/>
      <c r="M418" s="698">
        <v>0</v>
      </c>
      <c r="N418" s="699">
        <v>0</v>
      </c>
      <c r="O418" s="700">
        <v>0</v>
      </c>
      <c r="P418" s="700">
        <v>0</v>
      </c>
      <c r="Q418" s="705">
        <v>0</v>
      </c>
      <c r="R418" s="700">
        <v>0</v>
      </c>
      <c r="S418" s="701">
        <v>0</v>
      </c>
      <c r="T418" s="700">
        <v>0</v>
      </c>
      <c r="U418" s="701">
        <v>0</v>
      </c>
      <c r="V418" s="700">
        <v>0</v>
      </c>
      <c r="W418" s="701">
        <v>0</v>
      </c>
      <c r="X418" s="700">
        <v>0</v>
      </c>
      <c r="Y418" s="701">
        <v>0</v>
      </c>
      <c r="Z418" s="700">
        <v>0</v>
      </c>
      <c r="AA418" s="701">
        <v>0</v>
      </c>
      <c r="AB418" s="706">
        <v>0</v>
      </c>
      <c r="AC418" s="698">
        <v>0</v>
      </c>
      <c r="AD418" s="996"/>
      <c r="AE418" s="997"/>
      <c r="AF418" s="998"/>
    </row>
    <row r="419" spans="1:32" ht="15.75" customHeight="1" x14ac:dyDescent="0.2">
      <c r="A419" s="11">
        <v>243</v>
      </c>
      <c r="B419" s="277"/>
      <c r="C419" s="278"/>
      <c r="D419" s="285"/>
      <c r="E419" s="1452" t="s">
        <v>556</v>
      </c>
      <c r="F419" s="1453"/>
      <c r="G419" s="1453"/>
      <c r="H419" s="1453"/>
      <c r="I419" s="1453"/>
      <c r="J419" s="1453"/>
      <c r="K419" s="1453"/>
      <c r="L419" s="1454"/>
      <c r="M419" s="407">
        <f>SUM(M420:M423)</f>
        <v>0</v>
      </c>
      <c r="N419" s="410">
        <f t="shared" ref="N419:AC419" si="91">SUBTOTAL(9,N420:N423)</f>
        <v>0</v>
      </c>
      <c r="O419" s="414">
        <f t="shared" si="91"/>
        <v>0</v>
      </c>
      <c r="P419" s="413">
        <f t="shared" si="91"/>
        <v>0</v>
      </c>
      <c r="Q419" s="415">
        <f t="shared" si="91"/>
        <v>0</v>
      </c>
      <c r="R419" s="414">
        <f t="shared" si="91"/>
        <v>0</v>
      </c>
      <c r="S419" s="414">
        <f t="shared" si="91"/>
        <v>0</v>
      </c>
      <c r="T419" s="414">
        <f t="shared" si="91"/>
        <v>0</v>
      </c>
      <c r="U419" s="414">
        <f t="shared" si="91"/>
        <v>0</v>
      </c>
      <c r="V419" s="414">
        <f t="shared" si="91"/>
        <v>0</v>
      </c>
      <c r="W419" s="414">
        <f t="shared" si="91"/>
        <v>0</v>
      </c>
      <c r="X419" s="414">
        <f t="shared" si="91"/>
        <v>0</v>
      </c>
      <c r="Y419" s="414">
        <f t="shared" si="91"/>
        <v>0</v>
      </c>
      <c r="Z419" s="414">
        <f t="shared" si="91"/>
        <v>0</v>
      </c>
      <c r="AA419" s="414">
        <f t="shared" si="91"/>
        <v>0</v>
      </c>
      <c r="AB419" s="424">
        <f t="shared" si="91"/>
        <v>0</v>
      </c>
      <c r="AC419" s="407">
        <f t="shared" si="91"/>
        <v>0</v>
      </c>
      <c r="AD419" s="996"/>
      <c r="AE419" s="997"/>
      <c r="AF419" s="998"/>
    </row>
    <row r="420" spans="1:32" x14ac:dyDescent="0.2">
      <c r="A420" s="11">
        <v>244</v>
      </c>
      <c r="B420" s="277"/>
      <c r="C420" s="278"/>
      <c r="D420" s="284"/>
      <c r="E420" s="284"/>
      <c r="F420" s="1455" t="s">
        <v>65</v>
      </c>
      <c r="G420" s="1456"/>
      <c r="H420" s="1456"/>
      <c r="I420" s="1456"/>
      <c r="J420" s="1456"/>
      <c r="K420" s="1456"/>
      <c r="L420" s="1457"/>
      <c r="M420" s="698">
        <v>0</v>
      </c>
      <c r="N420" s="699">
        <v>0</v>
      </c>
      <c r="O420" s="700">
        <v>0</v>
      </c>
      <c r="P420" s="700">
        <v>0</v>
      </c>
      <c r="Q420" s="705">
        <v>0</v>
      </c>
      <c r="R420" s="700">
        <v>0</v>
      </c>
      <c r="S420" s="701">
        <v>0</v>
      </c>
      <c r="T420" s="700">
        <v>0</v>
      </c>
      <c r="U420" s="701">
        <v>0</v>
      </c>
      <c r="V420" s="700">
        <v>0</v>
      </c>
      <c r="W420" s="701">
        <v>0</v>
      </c>
      <c r="X420" s="700">
        <v>0</v>
      </c>
      <c r="Y420" s="701">
        <v>0</v>
      </c>
      <c r="Z420" s="700">
        <v>0</v>
      </c>
      <c r="AA420" s="701">
        <v>0</v>
      </c>
      <c r="AB420" s="706">
        <v>0</v>
      </c>
      <c r="AC420" s="698">
        <v>0</v>
      </c>
      <c r="AD420" s="996"/>
      <c r="AE420" s="997"/>
      <c r="AF420" s="998"/>
    </row>
    <row r="421" spans="1:32" x14ac:dyDescent="0.2">
      <c r="A421" s="11">
        <v>245</v>
      </c>
      <c r="B421" s="277"/>
      <c r="C421" s="278"/>
      <c r="D421" s="286"/>
      <c r="E421" s="286"/>
      <c r="F421" s="1449" t="s">
        <v>68</v>
      </c>
      <c r="G421" s="1450"/>
      <c r="H421" s="1450"/>
      <c r="I421" s="1450"/>
      <c r="J421" s="1450"/>
      <c r="K421" s="1450"/>
      <c r="L421" s="1451"/>
      <c r="M421" s="698">
        <v>0</v>
      </c>
      <c r="N421" s="699">
        <v>0</v>
      </c>
      <c r="O421" s="700">
        <v>0</v>
      </c>
      <c r="P421" s="700">
        <v>0</v>
      </c>
      <c r="Q421" s="705">
        <v>0</v>
      </c>
      <c r="R421" s="700">
        <v>0</v>
      </c>
      <c r="S421" s="701">
        <v>0</v>
      </c>
      <c r="T421" s="700">
        <v>0</v>
      </c>
      <c r="U421" s="701">
        <v>0</v>
      </c>
      <c r="V421" s="700">
        <v>0</v>
      </c>
      <c r="W421" s="701">
        <v>0</v>
      </c>
      <c r="X421" s="700">
        <v>0</v>
      </c>
      <c r="Y421" s="701">
        <v>0</v>
      </c>
      <c r="Z421" s="700">
        <v>0</v>
      </c>
      <c r="AA421" s="701">
        <v>0</v>
      </c>
      <c r="AB421" s="706">
        <v>0</v>
      </c>
      <c r="AC421" s="698">
        <v>0</v>
      </c>
      <c r="AD421" s="996"/>
      <c r="AE421" s="997"/>
      <c r="AF421" s="998"/>
    </row>
    <row r="422" spans="1:32" x14ac:dyDescent="0.2">
      <c r="A422" s="11">
        <v>246</v>
      </c>
      <c r="B422" s="277"/>
      <c r="C422" s="278"/>
      <c r="D422" s="286"/>
      <c r="E422" s="286"/>
      <c r="F422" s="1449" t="s">
        <v>537</v>
      </c>
      <c r="G422" s="1450"/>
      <c r="H422" s="1450"/>
      <c r="I422" s="1450"/>
      <c r="J422" s="1450"/>
      <c r="K422" s="1450"/>
      <c r="L422" s="1451"/>
      <c r="M422" s="698">
        <v>0</v>
      </c>
      <c r="N422" s="699">
        <v>0</v>
      </c>
      <c r="O422" s="700">
        <v>0</v>
      </c>
      <c r="P422" s="700">
        <v>0</v>
      </c>
      <c r="Q422" s="705">
        <v>0</v>
      </c>
      <c r="R422" s="700">
        <v>0</v>
      </c>
      <c r="S422" s="701">
        <v>0</v>
      </c>
      <c r="T422" s="700">
        <v>0</v>
      </c>
      <c r="U422" s="701">
        <v>0</v>
      </c>
      <c r="V422" s="700">
        <v>0</v>
      </c>
      <c r="W422" s="701">
        <v>0</v>
      </c>
      <c r="X422" s="700">
        <v>0</v>
      </c>
      <c r="Y422" s="701">
        <v>0</v>
      </c>
      <c r="Z422" s="700">
        <v>0</v>
      </c>
      <c r="AA422" s="701">
        <v>0</v>
      </c>
      <c r="AB422" s="706">
        <v>0</v>
      </c>
      <c r="AC422" s="698">
        <v>0</v>
      </c>
      <c r="AD422" s="996"/>
      <c r="AE422" s="997"/>
      <c r="AF422" s="998"/>
    </row>
    <row r="423" spans="1:32" ht="27.75" customHeight="1" x14ac:dyDescent="0.2">
      <c r="A423" s="11">
        <v>247</v>
      </c>
      <c r="B423" s="277"/>
      <c r="C423" s="278"/>
      <c r="D423" s="287"/>
      <c r="E423" s="287"/>
      <c r="F423" s="1458" t="s">
        <v>532</v>
      </c>
      <c r="G423" s="1459"/>
      <c r="H423" s="1459"/>
      <c r="I423" s="1459"/>
      <c r="J423" s="1459"/>
      <c r="K423" s="1459"/>
      <c r="L423" s="1460"/>
      <c r="M423" s="698">
        <v>0</v>
      </c>
      <c r="N423" s="699">
        <v>0</v>
      </c>
      <c r="O423" s="700">
        <v>0</v>
      </c>
      <c r="P423" s="700">
        <v>0</v>
      </c>
      <c r="Q423" s="705">
        <v>0</v>
      </c>
      <c r="R423" s="700">
        <v>0</v>
      </c>
      <c r="S423" s="701">
        <v>0</v>
      </c>
      <c r="T423" s="700">
        <v>0</v>
      </c>
      <c r="U423" s="701">
        <v>0</v>
      </c>
      <c r="V423" s="700">
        <v>0</v>
      </c>
      <c r="W423" s="701">
        <v>0</v>
      </c>
      <c r="X423" s="700">
        <v>0</v>
      </c>
      <c r="Y423" s="701">
        <v>0</v>
      </c>
      <c r="Z423" s="700">
        <v>0</v>
      </c>
      <c r="AA423" s="701">
        <v>0</v>
      </c>
      <c r="AB423" s="706">
        <v>0</v>
      </c>
      <c r="AC423" s="698">
        <v>0</v>
      </c>
      <c r="AD423" s="1671"/>
      <c r="AE423" s="1672"/>
      <c r="AF423" s="1673"/>
    </row>
    <row r="424" spans="1:32" ht="15" customHeight="1" x14ac:dyDescent="0.2">
      <c r="A424" s="11">
        <v>129</v>
      </c>
      <c r="B424" s="277"/>
      <c r="C424" s="287"/>
      <c r="D424" s="1485" t="s">
        <v>13</v>
      </c>
      <c r="E424" s="1486"/>
      <c r="F424" s="1486"/>
      <c r="G424" s="1486"/>
      <c r="H424" s="1486"/>
      <c r="I424" s="1486"/>
      <c r="J424" s="1486"/>
      <c r="K424" s="1486"/>
      <c r="L424" s="1486"/>
      <c r="M424" s="1486"/>
      <c r="N424" s="1486"/>
      <c r="O424" s="1486"/>
      <c r="P424" s="1486"/>
      <c r="Q424" s="1486"/>
      <c r="R424" s="1486"/>
      <c r="S424" s="1486"/>
      <c r="T424" s="1486"/>
      <c r="U424" s="1486"/>
      <c r="V424" s="1486"/>
      <c r="W424" s="1486"/>
      <c r="X424" s="1486"/>
      <c r="Y424" s="1486"/>
      <c r="Z424" s="1486"/>
      <c r="AA424" s="1486"/>
      <c r="AB424" s="1486"/>
      <c r="AC424" s="1486"/>
      <c r="AD424" s="1486"/>
      <c r="AE424" s="1486"/>
      <c r="AF424" s="1487"/>
    </row>
    <row r="425" spans="1:32" ht="15" customHeight="1" x14ac:dyDescent="0.2">
      <c r="A425" s="11">
        <v>130</v>
      </c>
      <c r="B425" s="277"/>
      <c r="C425" s="287"/>
      <c r="D425" s="287"/>
      <c r="E425" s="1452" t="s">
        <v>14</v>
      </c>
      <c r="F425" s="1453"/>
      <c r="G425" s="1453"/>
      <c r="H425" s="1453"/>
      <c r="I425" s="1453"/>
      <c r="J425" s="1453"/>
      <c r="K425" s="1453"/>
      <c r="L425" s="1454"/>
      <c r="M425" s="407">
        <f>SUM(M426:M428)</f>
        <v>0</v>
      </c>
      <c r="N425" s="410">
        <f t="shared" ref="N425:AC425" si="92">SUBTOTAL(9,N426:N428)</f>
        <v>0</v>
      </c>
      <c r="O425" s="414">
        <f t="shared" si="92"/>
        <v>0</v>
      </c>
      <c r="P425" s="413">
        <f t="shared" si="92"/>
        <v>0</v>
      </c>
      <c r="Q425" s="415">
        <f t="shared" si="92"/>
        <v>0</v>
      </c>
      <c r="R425" s="414">
        <f t="shared" si="92"/>
        <v>0</v>
      </c>
      <c r="S425" s="414">
        <f t="shared" si="92"/>
        <v>0</v>
      </c>
      <c r="T425" s="414">
        <f t="shared" si="92"/>
        <v>0</v>
      </c>
      <c r="U425" s="414">
        <f t="shared" si="92"/>
        <v>0</v>
      </c>
      <c r="V425" s="414">
        <f t="shared" si="92"/>
        <v>0</v>
      </c>
      <c r="W425" s="414">
        <f t="shared" si="92"/>
        <v>0</v>
      </c>
      <c r="X425" s="414">
        <f t="shared" si="92"/>
        <v>0</v>
      </c>
      <c r="Y425" s="414">
        <f t="shared" si="92"/>
        <v>0</v>
      </c>
      <c r="Z425" s="414">
        <f t="shared" si="92"/>
        <v>0</v>
      </c>
      <c r="AA425" s="414">
        <f t="shared" si="92"/>
        <v>0</v>
      </c>
      <c r="AB425" s="424">
        <f t="shared" si="92"/>
        <v>0</v>
      </c>
      <c r="AC425" s="407">
        <f t="shared" si="92"/>
        <v>0</v>
      </c>
      <c r="AD425" s="996"/>
      <c r="AE425" s="997"/>
      <c r="AF425" s="998"/>
    </row>
    <row r="426" spans="1:32" ht="15" customHeight="1" x14ac:dyDescent="0.2">
      <c r="A426" s="11">
        <v>131</v>
      </c>
      <c r="B426" s="277"/>
      <c r="C426" s="287"/>
      <c r="D426" s="287"/>
      <c r="E426" s="288"/>
      <c r="F426" s="1455" t="s">
        <v>112</v>
      </c>
      <c r="G426" s="1456"/>
      <c r="H426" s="1456"/>
      <c r="I426" s="1456"/>
      <c r="J426" s="1456"/>
      <c r="K426" s="1456"/>
      <c r="L426" s="1457"/>
      <c r="M426" s="698">
        <v>0</v>
      </c>
      <c r="N426" s="699">
        <v>0</v>
      </c>
      <c r="O426" s="700">
        <v>0</v>
      </c>
      <c r="P426" s="700">
        <v>0</v>
      </c>
      <c r="Q426" s="705">
        <v>0</v>
      </c>
      <c r="R426" s="700">
        <v>0</v>
      </c>
      <c r="S426" s="701">
        <v>0</v>
      </c>
      <c r="T426" s="700">
        <v>0</v>
      </c>
      <c r="U426" s="701">
        <v>0</v>
      </c>
      <c r="V426" s="700">
        <v>0</v>
      </c>
      <c r="W426" s="701">
        <v>0</v>
      </c>
      <c r="X426" s="700">
        <v>0</v>
      </c>
      <c r="Y426" s="701">
        <v>0</v>
      </c>
      <c r="Z426" s="700">
        <v>0</v>
      </c>
      <c r="AA426" s="701">
        <v>0</v>
      </c>
      <c r="AB426" s="706">
        <v>0</v>
      </c>
      <c r="AC426" s="698">
        <v>0</v>
      </c>
      <c r="AD426" s="996"/>
      <c r="AE426" s="997"/>
      <c r="AF426" s="998"/>
    </row>
    <row r="427" spans="1:32" ht="15" customHeight="1" x14ac:dyDescent="0.2">
      <c r="A427" s="11">
        <v>132</v>
      </c>
      <c r="B427" s="277"/>
      <c r="C427" s="287"/>
      <c r="D427" s="287"/>
      <c r="E427" s="288"/>
      <c r="F427" s="1449" t="s">
        <v>113</v>
      </c>
      <c r="G427" s="1450"/>
      <c r="H427" s="1450"/>
      <c r="I427" s="1450"/>
      <c r="J427" s="1450"/>
      <c r="K427" s="1450"/>
      <c r="L427" s="1451"/>
      <c r="M427" s="698">
        <v>0</v>
      </c>
      <c r="N427" s="699">
        <v>0</v>
      </c>
      <c r="O427" s="700">
        <v>0</v>
      </c>
      <c r="P427" s="700">
        <v>0</v>
      </c>
      <c r="Q427" s="705">
        <v>0</v>
      </c>
      <c r="R427" s="700">
        <v>0</v>
      </c>
      <c r="S427" s="701">
        <v>0</v>
      </c>
      <c r="T427" s="700">
        <v>0</v>
      </c>
      <c r="U427" s="701">
        <v>0</v>
      </c>
      <c r="V427" s="700">
        <v>0</v>
      </c>
      <c r="W427" s="701">
        <v>0</v>
      </c>
      <c r="X427" s="700">
        <v>0</v>
      </c>
      <c r="Y427" s="701">
        <v>0</v>
      </c>
      <c r="Z427" s="700">
        <v>0</v>
      </c>
      <c r="AA427" s="701">
        <v>0</v>
      </c>
      <c r="AB427" s="706">
        <v>0</v>
      </c>
      <c r="AC427" s="698">
        <v>0</v>
      </c>
      <c r="AD427" s="996"/>
      <c r="AE427" s="997"/>
      <c r="AF427" s="998"/>
    </row>
    <row r="428" spans="1:32" ht="15" customHeight="1" x14ac:dyDescent="0.2">
      <c r="A428" s="11">
        <v>133</v>
      </c>
      <c r="B428" s="277"/>
      <c r="C428" s="287"/>
      <c r="D428" s="287"/>
      <c r="E428" s="288"/>
      <c r="F428" s="1458" t="s">
        <v>557</v>
      </c>
      <c r="G428" s="1459"/>
      <c r="H428" s="1459"/>
      <c r="I428" s="1459"/>
      <c r="J428" s="1459"/>
      <c r="K428" s="1459"/>
      <c r="L428" s="1460"/>
      <c r="M428" s="698">
        <v>0</v>
      </c>
      <c r="N428" s="699">
        <v>0</v>
      </c>
      <c r="O428" s="700">
        <v>0</v>
      </c>
      <c r="P428" s="700">
        <v>0</v>
      </c>
      <c r="Q428" s="705">
        <v>0</v>
      </c>
      <c r="R428" s="700">
        <v>0</v>
      </c>
      <c r="S428" s="701">
        <v>0</v>
      </c>
      <c r="T428" s="700">
        <v>0</v>
      </c>
      <c r="U428" s="701">
        <v>0</v>
      </c>
      <c r="V428" s="700">
        <v>0</v>
      </c>
      <c r="W428" s="701">
        <v>0</v>
      </c>
      <c r="X428" s="700">
        <v>0</v>
      </c>
      <c r="Y428" s="701">
        <v>0</v>
      </c>
      <c r="Z428" s="700">
        <v>0</v>
      </c>
      <c r="AA428" s="701">
        <v>0</v>
      </c>
      <c r="AB428" s="706">
        <v>0</v>
      </c>
      <c r="AC428" s="698">
        <v>0</v>
      </c>
      <c r="AD428" s="996"/>
      <c r="AE428" s="997"/>
      <c r="AF428" s="998"/>
    </row>
    <row r="429" spans="1:32" ht="15" customHeight="1" x14ac:dyDescent="0.2">
      <c r="A429" s="11">
        <v>134</v>
      </c>
      <c r="B429" s="277"/>
      <c r="C429" s="287"/>
      <c r="D429" s="287"/>
      <c r="E429" s="1452" t="s">
        <v>15</v>
      </c>
      <c r="F429" s="1453"/>
      <c r="G429" s="1453"/>
      <c r="H429" s="1453"/>
      <c r="I429" s="1453"/>
      <c r="J429" s="1453"/>
      <c r="K429" s="1453"/>
      <c r="L429" s="1454"/>
      <c r="M429" s="407">
        <f>SUM(M430:M432)</f>
        <v>0</v>
      </c>
      <c r="N429" s="410">
        <f t="shared" ref="N429:AC429" si="93">SUBTOTAL(9,N430:N432)</f>
        <v>0</v>
      </c>
      <c r="O429" s="414">
        <f t="shared" si="93"/>
        <v>0</v>
      </c>
      <c r="P429" s="413">
        <f t="shared" si="93"/>
        <v>0</v>
      </c>
      <c r="Q429" s="415">
        <f t="shared" si="93"/>
        <v>0</v>
      </c>
      <c r="R429" s="414">
        <f t="shared" si="93"/>
        <v>0</v>
      </c>
      <c r="S429" s="414">
        <f t="shared" si="93"/>
        <v>0</v>
      </c>
      <c r="T429" s="414">
        <f t="shared" si="93"/>
        <v>0</v>
      </c>
      <c r="U429" s="414">
        <f t="shared" si="93"/>
        <v>0</v>
      </c>
      <c r="V429" s="414">
        <f t="shared" si="93"/>
        <v>0</v>
      </c>
      <c r="W429" s="414">
        <f t="shared" si="93"/>
        <v>0</v>
      </c>
      <c r="X429" s="414">
        <f t="shared" si="93"/>
        <v>0</v>
      </c>
      <c r="Y429" s="414">
        <f t="shared" si="93"/>
        <v>0</v>
      </c>
      <c r="Z429" s="414">
        <f t="shared" si="93"/>
        <v>0</v>
      </c>
      <c r="AA429" s="414">
        <f t="shared" si="93"/>
        <v>0</v>
      </c>
      <c r="AB429" s="424">
        <f t="shared" si="93"/>
        <v>0</v>
      </c>
      <c r="AC429" s="407">
        <f t="shared" si="93"/>
        <v>0</v>
      </c>
      <c r="AD429" s="996"/>
      <c r="AE429" s="997"/>
      <c r="AF429" s="998"/>
    </row>
    <row r="430" spans="1:32" ht="15" customHeight="1" x14ac:dyDescent="0.2">
      <c r="A430" s="11">
        <v>135</v>
      </c>
      <c r="B430" s="277"/>
      <c r="C430" s="287"/>
      <c r="D430" s="287"/>
      <c r="E430" s="288"/>
      <c r="F430" s="1455" t="s">
        <v>109</v>
      </c>
      <c r="G430" s="1456"/>
      <c r="H430" s="1456"/>
      <c r="I430" s="1456"/>
      <c r="J430" s="1456"/>
      <c r="K430" s="1456"/>
      <c r="L430" s="1457"/>
      <c r="M430" s="698">
        <v>0</v>
      </c>
      <c r="N430" s="699">
        <v>0</v>
      </c>
      <c r="O430" s="700">
        <v>0</v>
      </c>
      <c r="P430" s="700">
        <v>0</v>
      </c>
      <c r="Q430" s="705">
        <v>0</v>
      </c>
      <c r="R430" s="700">
        <v>0</v>
      </c>
      <c r="S430" s="701">
        <v>0</v>
      </c>
      <c r="T430" s="700">
        <v>0</v>
      </c>
      <c r="U430" s="701">
        <v>0</v>
      </c>
      <c r="V430" s="700">
        <v>0</v>
      </c>
      <c r="W430" s="701">
        <v>0</v>
      </c>
      <c r="X430" s="700">
        <v>0</v>
      </c>
      <c r="Y430" s="701">
        <v>0</v>
      </c>
      <c r="Z430" s="700">
        <v>0</v>
      </c>
      <c r="AA430" s="701">
        <v>0</v>
      </c>
      <c r="AB430" s="706">
        <v>0</v>
      </c>
      <c r="AC430" s="698">
        <v>0</v>
      </c>
      <c r="AD430" s="996"/>
      <c r="AE430" s="997"/>
      <c r="AF430" s="998"/>
    </row>
    <row r="431" spans="1:32" ht="15" customHeight="1" x14ac:dyDescent="0.2">
      <c r="A431" s="11">
        <v>136</v>
      </c>
      <c r="B431" s="277"/>
      <c r="C431" s="287"/>
      <c r="D431" s="287"/>
      <c r="E431" s="288"/>
      <c r="F431" s="1449" t="s">
        <v>110</v>
      </c>
      <c r="G431" s="1450"/>
      <c r="H431" s="1450"/>
      <c r="I431" s="1450"/>
      <c r="J431" s="1450"/>
      <c r="K431" s="1450"/>
      <c r="L431" s="1451"/>
      <c r="M431" s="698">
        <v>0</v>
      </c>
      <c r="N431" s="699">
        <v>0</v>
      </c>
      <c r="O431" s="700">
        <v>0</v>
      </c>
      <c r="P431" s="700">
        <v>0</v>
      </c>
      <c r="Q431" s="705">
        <v>0</v>
      </c>
      <c r="R431" s="700">
        <v>0</v>
      </c>
      <c r="S431" s="701">
        <v>0</v>
      </c>
      <c r="T431" s="700">
        <v>0</v>
      </c>
      <c r="U431" s="701">
        <v>0</v>
      </c>
      <c r="V431" s="700">
        <v>0</v>
      </c>
      <c r="W431" s="701">
        <v>0</v>
      </c>
      <c r="X431" s="700">
        <v>0</v>
      </c>
      <c r="Y431" s="701">
        <v>0</v>
      </c>
      <c r="Z431" s="700">
        <v>0</v>
      </c>
      <c r="AA431" s="701">
        <v>0</v>
      </c>
      <c r="AB431" s="706">
        <v>0</v>
      </c>
      <c r="AC431" s="698">
        <v>0</v>
      </c>
      <c r="AD431" s="996"/>
      <c r="AE431" s="997"/>
      <c r="AF431" s="998"/>
    </row>
    <row r="432" spans="1:32" ht="15" customHeight="1" x14ac:dyDescent="0.2">
      <c r="A432" s="11">
        <v>137</v>
      </c>
      <c r="B432" s="277"/>
      <c r="C432" s="287"/>
      <c r="D432" s="287"/>
      <c r="E432" s="288"/>
      <c r="F432" s="1458" t="s">
        <v>111</v>
      </c>
      <c r="G432" s="1459"/>
      <c r="H432" s="1459"/>
      <c r="I432" s="1459"/>
      <c r="J432" s="1459"/>
      <c r="K432" s="1459"/>
      <c r="L432" s="1460"/>
      <c r="M432" s="698">
        <v>0</v>
      </c>
      <c r="N432" s="699">
        <v>0</v>
      </c>
      <c r="O432" s="700">
        <v>0</v>
      </c>
      <c r="P432" s="700">
        <v>0</v>
      </c>
      <c r="Q432" s="705">
        <v>0</v>
      </c>
      <c r="R432" s="700">
        <v>0</v>
      </c>
      <c r="S432" s="701">
        <v>0</v>
      </c>
      <c r="T432" s="700">
        <v>0</v>
      </c>
      <c r="U432" s="701">
        <v>0</v>
      </c>
      <c r="V432" s="700">
        <v>0</v>
      </c>
      <c r="W432" s="701">
        <v>0</v>
      </c>
      <c r="X432" s="700">
        <v>0</v>
      </c>
      <c r="Y432" s="701">
        <v>0</v>
      </c>
      <c r="Z432" s="700">
        <v>0</v>
      </c>
      <c r="AA432" s="701">
        <v>0</v>
      </c>
      <c r="AB432" s="706">
        <v>0</v>
      </c>
      <c r="AC432" s="698">
        <v>0</v>
      </c>
      <c r="AD432" s="996"/>
      <c r="AE432" s="997"/>
      <c r="AF432" s="998"/>
    </row>
    <row r="433" spans="1:32" ht="15" customHeight="1" x14ac:dyDescent="0.2">
      <c r="A433" s="11">
        <v>138</v>
      </c>
      <c r="B433" s="277"/>
      <c r="C433" s="287"/>
      <c r="D433" s="287"/>
      <c r="E433" s="1452" t="s">
        <v>18</v>
      </c>
      <c r="F433" s="1453"/>
      <c r="G433" s="1453"/>
      <c r="H433" s="1453"/>
      <c r="I433" s="1453"/>
      <c r="J433" s="1453"/>
      <c r="K433" s="1453"/>
      <c r="L433" s="1454"/>
      <c r="M433" s="407">
        <f>SUM(M434:M436)</f>
        <v>0</v>
      </c>
      <c r="N433" s="410">
        <f t="shared" ref="N433:AC433" si="94">SUBTOTAL(9,N434:N436)</f>
        <v>0</v>
      </c>
      <c r="O433" s="414">
        <f t="shared" si="94"/>
        <v>0</v>
      </c>
      <c r="P433" s="413">
        <f t="shared" si="94"/>
        <v>0</v>
      </c>
      <c r="Q433" s="415">
        <f t="shared" si="94"/>
        <v>0</v>
      </c>
      <c r="R433" s="414">
        <f t="shared" si="94"/>
        <v>0</v>
      </c>
      <c r="S433" s="414">
        <f t="shared" si="94"/>
        <v>0</v>
      </c>
      <c r="T433" s="414">
        <f t="shared" si="94"/>
        <v>0</v>
      </c>
      <c r="U433" s="414">
        <f t="shared" si="94"/>
        <v>0</v>
      </c>
      <c r="V433" s="414">
        <f t="shared" si="94"/>
        <v>0</v>
      </c>
      <c r="W433" s="414">
        <f t="shared" si="94"/>
        <v>0</v>
      </c>
      <c r="X433" s="414">
        <f t="shared" si="94"/>
        <v>0</v>
      </c>
      <c r="Y433" s="414">
        <f t="shared" si="94"/>
        <v>0</v>
      </c>
      <c r="Z433" s="414">
        <f t="shared" si="94"/>
        <v>0</v>
      </c>
      <c r="AA433" s="414">
        <f t="shared" si="94"/>
        <v>0</v>
      </c>
      <c r="AB433" s="424">
        <f t="shared" si="94"/>
        <v>0</v>
      </c>
      <c r="AC433" s="407">
        <f t="shared" si="94"/>
        <v>0</v>
      </c>
      <c r="AD433" s="996"/>
      <c r="AE433" s="997"/>
      <c r="AF433" s="998"/>
    </row>
    <row r="434" spans="1:32" ht="15" customHeight="1" x14ac:dyDescent="0.2">
      <c r="A434" s="11">
        <v>139</v>
      </c>
      <c r="B434" s="277"/>
      <c r="C434" s="287"/>
      <c r="D434" s="287"/>
      <c r="E434" s="288"/>
      <c r="F434" s="1455" t="s">
        <v>114</v>
      </c>
      <c r="G434" s="1456"/>
      <c r="H434" s="1456"/>
      <c r="I434" s="1456"/>
      <c r="J434" s="1456"/>
      <c r="K434" s="1456"/>
      <c r="L434" s="1457"/>
      <c r="M434" s="698">
        <v>0</v>
      </c>
      <c r="N434" s="699">
        <v>0</v>
      </c>
      <c r="O434" s="700">
        <v>0</v>
      </c>
      <c r="P434" s="700">
        <v>0</v>
      </c>
      <c r="Q434" s="705">
        <v>0</v>
      </c>
      <c r="R434" s="700">
        <v>0</v>
      </c>
      <c r="S434" s="701">
        <v>0</v>
      </c>
      <c r="T434" s="700">
        <v>0</v>
      </c>
      <c r="U434" s="701">
        <v>0</v>
      </c>
      <c r="V434" s="700">
        <v>0</v>
      </c>
      <c r="W434" s="701">
        <v>0</v>
      </c>
      <c r="X434" s="700">
        <v>0</v>
      </c>
      <c r="Y434" s="701">
        <v>0</v>
      </c>
      <c r="Z434" s="700">
        <v>0</v>
      </c>
      <c r="AA434" s="701">
        <v>0</v>
      </c>
      <c r="AB434" s="706">
        <v>0</v>
      </c>
      <c r="AC434" s="698">
        <v>0</v>
      </c>
      <c r="AD434" s="996"/>
      <c r="AE434" s="997"/>
      <c r="AF434" s="998"/>
    </row>
    <row r="435" spans="1:32" ht="15" customHeight="1" x14ac:dyDescent="0.2">
      <c r="A435" s="11">
        <v>140</v>
      </c>
      <c r="B435" s="277"/>
      <c r="C435" s="287"/>
      <c r="D435" s="287"/>
      <c r="E435" s="288"/>
      <c r="F435" s="1449" t="s">
        <v>115</v>
      </c>
      <c r="G435" s="1450"/>
      <c r="H435" s="1450"/>
      <c r="I435" s="1450"/>
      <c r="J435" s="1450"/>
      <c r="K435" s="1450"/>
      <c r="L435" s="1451"/>
      <c r="M435" s="698">
        <v>0</v>
      </c>
      <c r="N435" s="699">
        <v>0</v>
      </c>
      <c r="O435" s="700">
        <v>0</v>
      </c>
      <c r="P435" s="700">
        <v>0</v>
      </c>
      <c r="Q435" s="705">
        <v>0</v>
      </c>
      <c r="R435" s="700">
        <v>0</v>
      </c>
      <c r="S435" s="701">
        <v>0</v>
      </c>
      <c r="T435" s="700">
        <v>0</v>
      </c>
      <c r="U435" s="701">
        <v>0</v>
      </c>
      <c r="V435" s="700">
        <v>0</v>
      </c>
      <c r="W435" s="701">
        <v>0</v>
      </c>
      <c r="X435" s="700">
        <v>0</v>
      </c>
      <c r="Y435" s="701">
        <v>0</v>
      </c>
      <c r="Z435" s="700">
        <v>0</v>
      </c>
      <c r="AA435" s="701">
        <v>0</v>
      </c>
      <c r="AB435" s="706">
        <v>0</v>
      </c>
      <c r="AC435" s="698">
        <v>0</v>
      </c>
      <c r="AD435" s="996"/>
      <c r="AE435" s="997"/>
      <c r="AF435" s="998"/>
    </row>
    <row r="436" spans="1:32" ht="15" customHeight="1" x14ac:dyDescent="0.2">
      <c r="A436" s="11">
        <v>141</v>
      </c>
      <c r="B436" s="277"/>
      <c r="C436" s="287"/>
      <c r="D436" s="287"/>
      <c r="E436" s="288"/>
      <c r="F436" s="1458" t="s">
        <v>558</v>
      </c>
      <c r="G436" s="1459"/>
      <c r="H436" s="1459"/>
      <c r="I436" s="1459"/>
      <c r="J436" s="1459"/>
      <c r="K436" s="1459"/>
      <c r="L436" s="1460"/>
      <c r="M436" s="698">
        <v>0</v>
      </c>
      <c r="N436" s="699">
        <v>0</v>
      </c>
      <c r="O436" s="700">
        <v>0</v>
      </c>
      <c r="P436" s="700">
        <v>0</v>
      </c>
      <c r="Q436" s="705">
        <v>0</v>
      </c>
      <c r="R436" s="700">
        <v>0</v>
      </c>
      <c r="S436" s="701">
        <v>0</v>
      </c>
      <c r="T436" s="700">
        <v>0</v>
      </c>
      <c r="U436" s="701">
        <v>0</v>
      </c>
      <c r="V436" s="700">
        <v>0</v>
      </c>
      <c r="W436" s="701">
        <v>0</v>
      </c>
      <c r="X436" s="700">
        <v>0</v>
      </c>
      <c r="Y436" s="701">
        <v>0</v>
      </c>
      <c r="Z436" s="700">
        <v>0</v>
      </c>
      <c r="AA436" s="701">
        <v>0</v>
      </c>
      <c r="AB436" s="706">
        <v>0</v>
      </c>
      <c r="AC436" s="698">
        <v>0</v>
      </c>
      <c r="AD436" s="1671"/>
      <c r="AE436" s="1672"/>
      <c r="AF436" s="1673"/>
    </row>
    <row r="437" spans="1:32" ht="15" customHeight="1" x14ac:dyDescent="0.2">
      <c r="A437" s="11">
        <v>142</v>
      </c>
      <c r="B437" s="277"/>
      <c r="C437" s="287"/>
      <c r="D437" s="1485" t="s">
        <v>22</v>
      </c>
      <c r="E437" s="1486"/>
      <c r="F437" s="1486"/>
      <c r="G437" s="1486"/>
      <c r="H437" s="1486"/>
      <c r="I437" s="1486"/>
      <c r="J437" s="1486"/>
      <c r="K437" s="1486"/>
      <c r="L437" s="1486"/>
      <c r="M437" s="1486"/>
      <c r="N437" s="1486"/>
      <c r="O437" s="1486"/>
      <c r="P437" s="1486"/>
      <c r="Q437" s="1486"/>
      <c r="R437" s="1486"/>
      <c r="S437" s="1486"/>
      <c r="T437" s="1486"/>
      <c r="U437" s="1486"/>
      <c r="V437" s="1486"/>
      <c r="W437" s="1486"/>
      <c r="X437" s="1486"/>
      <c r="Y437" s="1486"/>
      <c r="Z437" s="1486"/>
      <c r="AA437" s="1486"/>
      <c r="AB437" s="1486"/>
      <c r="AC437" s="1486"/>
      <c r="AD437" s="1486"/>
      <c r="AE437" s="1486"/>
      <c r="AF437" s="1487"/>
    </row>
    <row r="438" spans="1:32" ht="15" customHeight="1" x14ac:dyDescent="0.2">
      <c r="A438" s="11">
        <v>143</v>
      </c>
      <c r="B438" s="277"/>
      <c r="C438" s="287"/>
      <c r="D438" s="287"/>
      <c r="E438" s="1452" t="s">
        <v>118</v>
      </c>
      <c r="F438" s="1453"/>
      <c r="G438" s="1453"/>
      <c r="H438" s="1453"/>
      <c r="I438" s="1453"/>
      <c r="J438" s="1453"/>
      <c r="K438" s="1453"/>
      <c r="L438" s="1454"/>
      <c r="M438" s="407">
        <f>SUM(M439:M440)</f>
        <v>0</v>
      </c>
      <c r="N438" s="410">
        <f t="shared" ref="N438:AC438" si="95">SUBTOTAL(9,N439:N440)</f>
        <v>0</v>
      </c>
      <c r="O438" s="414">
        <f t="shared" si="95"/>
        <v>0</v>
      </c>
      <c r="P438" s="413">
        <f t="shared" si="95"/>
        <v>0</v>
      </c>
      <c r="Q438" s="415">
        <f t="shared" si="95"/>
        <v>0</v>
      </c>
      <c r="R438" s="414">
        <f t="shared" si="95"/>
        <v>0</v>
      </c>
      <c r="S438" s="414">
        <f t="shared" si="95"/>
        <v>0</v>
      </c>
      <c r="T438" s="414">
        <f t="shared" si="95"/>
        <v>0</v>
      </c>
      <c r="U438" s="414">
        <f t="shared" si="95"/>
        <v>0</v>
      </c>
      <c r="V438" s="414">
        <f t="shared" si="95"/>
        <v>0</v>
      </c>
      <c r="W438" s="414">
        <f t="shared" si="95"/>
        <v>0</v>
      </c>
      <c r="X438" s="414">
        <f t="shared" si="95"/>
        <v>0</v>
      </c>
      <c r="Y438" s="414">
        <f t="shared" si="95"/>
        <v>0</v>
      </c>
      <c r="Z438" s="414">
        <f t="shared" si="95"/>
        <v>0</v>
      </c>
      <c r="AA438" s="414">
        <f t="shared" si="95"/>
        <v>0</v>
      </c>
      <c r="AB438" s="424">
        <f t="shared" si="95"/>
        <v>0</v>
      </c>
      <c r="AC438" s="407">
        <f t="shared" si="95"/>
        <v>0</v>
      </c>
      <c r="AD438" s="996"/>
      <c r="AE438" s="997"/>
      <c r="AF438" s="998"/>
    </row>
    <row r="439" spans="1:32" ht="15" customHeight="1" x14ac:dyDescent="0.2">
      <c r="A439" s="11">
        <v>144</v>
      </c>
      <c r="B439" s="277"/>
      <c r="C439" s="287"/>
      <c r="D439" s="287"/>
      <c r="E439" s="288"/>
      <c r="F439" s="1455" t="s">
        <v>124</v>
      </c>
      <c r="G439" s="1456"/>
      <c r="H439" s="1456"/>
      <c r="I439" s="1456"/>
      <c r="J439" s="1456"/>
      <c r="K439" s="1456"/>
      <c r="L439" s="1457"/>
      <c r="M439" s="698">
        <v>0</v>
      </c>
      <c r="N439" s="699">
        <v>0</v>
      </c>
      <c r="O439" s="700">
        <v>0</v>
      </c>
      <c r="P439" s="700">
        <v>0</v>
      </c>
      <c r="Q439" s="705">
        <v>0</v>
      </c>
      <c r="R439" s="700">
        <v>0</v>
      </c>
      <c r="S439" s="701">
        <v>0</v>
      </c>
      <c r="T439" s="700">
        <v>0</v>
      </c>
      <c r="U439" s="701">
        <v>0</v>
      </c>
      <c r="V439" s="700">
        <v>0</v>
      </c>
      <c r="W439" s="701">
        <v>0</v>
      </c>
      <c r="X439" s="700">
        <v>0</v>
      </c>
      <c r="Y439" s="701">
        <v>0</v>
      </c>
      <c r="Z439" s="700">
        <v>0</v>
      </c>
      <c r="AA439" s="701">
        <v>0</v>
      </c>
      <c r="AB439" s="706">
        <v>0</v>
      </c>
      <c r="AC439" s="698">
        <v>0</v>
      </c>
      <c r="AD439" s="996"/>
      <c r="AE439" s="997"/>
      <c r="AF439" s="998"/>
    </row>
    <row r="440" spans="1:32" ht="15" customHeight="1" x14ac:dyDescent="0.2">
      <c r="A440" s="11">
        <v>145</v>
      </c>
      <c r="B440" s="277"/>
      <c r="C440" s="287"/>
      <c r="D440" s="287"/>
      <c r="E440" s="288"/>
      <c r="F440" s="1458" t="s">
        <v>571</v>
      </c>
      <c r="G440" s="1459"/>
      <c r="H440" s="1459"/>
      <c r="I440" s="1459"/>
      <c r="J440" s="1459"/>
      <c r="K440" s="1459"/>
      <c r="L440" s="1460"/>
      <c r="M440" s="698">
        <v>0</v>
      </c>
      <c r="N440" s="699">
        <v>0</v>
      </c>
      <c r="O440" s="700">
        <v>0</v>
      </c>
      <c r="P440" s="700">
        <v>0</v>
      </c>
      <c r="Q440" s="705">
        <v>0</v>
      </c>
      <c r="R440" s="700">
        <v>0</v>
      </c>
      <c r="S440" s="701">
        <v>0</v>
      </c>
      <c r="T440" s="700">
        <v>0</v>
      </c>
      <c r="U440" s="701">
        <v>0</v>
      </c>
      <c r="V440" s="700">
        <v>0</v>
      </c>
      <c r="W440" s="701">
        <v>0</v>
      </c>
      <c r="X440" s="700">
        <v>0</v>
      </c>
      <c r="Y440" s="701">
        <v>0</v>
      </c>
      <c r="Z440" s="700">
        <v>0</v>
      </c>
      <c r="AA440" s="701">
        <v>0</v>
      </c>
      <c r="AB440" s="706">
        <v>0</v>
      </c>
      <c r="AC440" s="698">
        <v>0</v>
      </c>
      <c r="AD440" s="996"/>
      <c r="AE440" s="997"/>
      <c r="AF440" s="998"/>
    </row>
    <row r="441" spans="1:32" ht="15" customHeight="1" x14ac:dyDescent="0.2">
      <c r="A441" s="11">
        <v>146</v>
      </c>
      <c r="B441" s="277"/>
      <c r="C441" s="287"/>
      <c r="D441" s="287"/>
      <c r="E441" s="1452" t="s">
        <v>119</v>
      </c>
      <c r="F441" s="1453"/>
      <c r="G441" s="1453"/>
      <c r="H441" s="1453"/>
      <c r="I441" s="1453"/>
      <c r="J441" s="1453"/>
      <c r="K441" s="1453"/>
      <c r="L441" s="1454"/>
      <c r="M441" s="407">
        <f>SUM(M442:M444)</f>
        <v>0</v>
      </c>
      <c r="N441" s="410">
        <f t="shared" ref="N441:AC441" si="96">SUBTOTAL(9,N442:N444)</f>
        <v>0</v>
      </c>
      <c r="O441" s="414">
        <f t="shared" si="96"/>
        <v>0</v>
      </c>
      <c r="P441" s="413">
        <f t="shared" si="96"/>
        <v>0</v>
      </c>
      <c r="Q441" s="415">
        <f t="shared" si="96"/>
        <v>0</v>
      </c>
      <c r="R441" s="414">
        <f t="shared" si="96"/>
        <v>0</v>
      </c>
      <c r="S441" s="414">
        <f t="shared" si="96"/>
        <v>0</v>
      </c>
      <c r="T441" s="414">
        <f t="shared" si="96"/>
        <v>0</v>
      </c>
      <c r="U441" s="414">
        <f t="shared" si="96"/>
        <v>0</v>
      </c>
      <c r="V441" s="414">
        <f t="shared" si="96"/>
        <v>0</v>
      </c>
      <c r="W441" s="414">
        <f t="shared" si="96"/>
        <v>0</v>
      </c>
      <c r="X441" s="414">
        <f t="shared" si="96"/>
        <v>0</v>
      </c>
      <c r="Y441" s="414">
        <f t="shared" si="96"/>
        <v>0</v>
      </c>
      <c r="Z441" s="414">
        <f t="shared" si="96"/>
        <v>0</v>
      </c>
      <c r="AA441" s="414">
        <f t="shared" si="96"/>
        <v>0</v>
      </c>
      <c r="AB441" s="424">
        <f t="shared" si="96"/>
        <v>0</v>
      </c>
      <c r="AC441" s="407">
        <f t="shared" si="96"/>
        <v>0</v>
      </c>
      <c r="AD441" s="996"/>
      <c r="AE441" s="997"/>
      <c r="AF441" s="998"/>
    </row>
    <row r="442" spans="1:32" ht="15" customHeight="1" x14ac:dyDescent="0.2">
      <c r="A442" s="11">
        <v>147</v>
      </c>
      <c r="B442" s="277"/>
      <c r="C442" s="287"/>
      <c r="D442" s="287"/>
      <c r="E442" s="288"/>
      <c r="F442" s="1455" t="s">
        <v>116</v>
      </c>
      <c r="G442" s="1456"/>
      <c r="H442" s="1456"/>
      <c r="I442" s="1456"/>
      <c r="J442" s="1456"/>
      <c r="K442" s="1456"/>
      <c r="L442" s="1457"/>
      <c r="M442" s="698">
        <v>0</v>
      </c>
      <c r="N442" s="699">
        <v>0</v>
      </c>
      <c r="O442" s="700">
        <v>0</v>
      </c>
      <c r="P442" s="700">
        <v>0</v>
      </c>
      <c r="Q442" s="705">
        <v>0</v>
      </c>
      <c r="R442" s="700">
        <v>0</v>
      </c>
      <c r="S442" s="701">
        <v>0</v>
      </c>
      <c r="T442" s="700">
        <v>0</v>
      </c>
      <c r="U442" s="701">
        <v>0</v>
      </c>
      <c r="V442" s="700">
        <v>0</v>
      </c>
      <c r="W442" s="701">
        <v>0</v>
      </c>
      <c r="X442" s="700">
        <v>0</v>
      </c>
      <c r="Y442" s="701">
        <v>0</v>
      </c>
      <c r="Z442" s="700">
        <v>0</v>
      </c>
      <c r="AA442" s="701">
        <v>0</v>
      </c>
      <c r="AB442" s="706">
        <v>0</v>
      </c>
      <c r="AC442" s="698">
        <v>0</v>
      </c>
      <c r="AD442" s="996"/>
      <c r="AE442" s="997"/>
      <c r="AF442" s="998"/>
    </row>
    <row r="443" spans="1:32" ht="15" customHeight="1" x14ac:dyDescent="0.2">
      <c r="A443" s="11">
        <v>148</v>
      </c>
      <c r="B443" s="277"/>
      <c r="C443" s="287"/>
      <c r="D443" s="287"/>
      <c r="E443" s="288"/>
      <c r="F443" s="1449" t="s">
        <v>567</v>
      </c>
      <c r="G443" s="1450"/>
      <c r="H443" s="1450"/>
      <c r="I443" s="1450"/>
      <c r="J443" s="1450"/>
      <c r="K443" s="1450"/>
      <c r="L443" s="1451"/>
      <c r="M443" s="698">
        <v>0</v>
      </c>
      <c r="N443" s="699">
        <v>0</v>
      </c>
      <c r="O443" s="700">
        <v>0</v>
      </c>
      <c r="P443" s="700">
        <v>0</v>
      </c>
      <c r="Q443" s="705">
        <v>0</v>
      </c>
      <c r="R443" s="700">
        <v>0</v>
      </c>
      <c r="S443" s="701">
        <v>0</v>
      </c>
      <c r="T443" s="700">
        <v>0</v>
      </c>
      <c r="U443" s="701">
        <v>0</v>
      </c>
      <c r="V443" s="700">
        <v>0</v>
      </c>
      <c r="W443" s="701">
        <v>0</v>
      </c>
      <c r="X443" s="700">
        <v>0</v>
      </c>
      <c r="Y443" s="701">
        <v>0</v>
      </c>
      <c r="Z443" s="700">
        <v>0</v>
      </c>
      <c r="AA443" s="701">
        <v>0</v>
      </c>
      <c r="AB443" s="706">
        <v>0</v>
      </c>
      <c r="AC443" s="698">
        <v>0</v>
      </c>
      <c r="AD443" s="996"/>
      <c r="AE443" s="997"/>
      <c r="AF443" s="998"/>
    </row>
    <row r="444" spans="1:32" ht="27.75" customHeight="1" x14ac:dyDescent="0.2">
      <c r="A444" s="11">
        <v>149</v>
      </c>
      <c r="B444" s="277"/>
      <c r="C444" s="287"/>
      <c r="D444" s="287"/>
      <c r="E444" s="288"/>
      <c r="F444" s="1458" t="s">
        <v>125</v>
      </c>
      <c r="G444" s="1459"/>
      <c r="H444" s="1459"/>
      <c r="I444" s="1459"/>
      <c r="J444" s="1459"/>
      <c r="K444" s="1459"/>
      <c r="L444" s="1460"/>
      <c r="M444" s="698">
        <v>0</v>
      </c>
      <c r="N444" s="699">
        <v>0</v>
      </c>
      <c r="O444" s="700">
        <v>0</v>
      </c>
      <c r="P444" s="700">
        <v>0</v>
      </c>
      <c r="Q444" s="705">
        <v>0</v>
      </c>
      <c r="R444" s="700">
        <v>0</v>
      </c>
      <c r="S444" s="701">
        <v>0</v>
      </c>
      <c r="T444" s="700">
        <v>0</v>
      </c>
      <c r="U444" s="701">
        <v>0</v>
      </c>
      <c r="V444" s="700">
        <v>0</v>
      </c>
      <c r="W444" s="701">
        <v>0</v>
      </c>
      <c r="X444" s="700">
        <v>0</v>
      </c>
      <c r="Y444" s="701">
        <v>0</v>
      </c>
      <c r="Z444" s="700">
        <v>0</v>
      </c>
      <c r="AA444" s="701">
        <v>0</v>
      </c>
      <c r="AB444" s="706">
        <v>0</v>
      </c>
      <c r="AC444" s="698">
        <v>0</v>
      </c>
      <c r="AD444" s="996"/>
      <c r="AE444" s="997"/>
      <c r="AF444" s="998"/>
    </row>
    <row r="445" spans="1:32" ht="15" customHeight="1" x14ac:dyDescent="0.2">
      <c r="A445" s="11">
        <v>150</v>
      </c>
      <c r="B445" s="277"/>
      <c r="C445" s="287"/>
      <c r="D445" s="287"/>
      <c r="E445" s="1452" t="s">
        <v>120</v>
      </c>
      <c r="F445" s="1453"/>
      <c r="G445" s="1453"/>
      <c r="H445" s="1453"/>
      <c r="I445" s="1453"/>
      <c r="J445" s="1453"/>
      <c r="K445" s="1453"/>
      <c r="L445" s="1454"/>
      <c r="M445" s="407">
        <f>SUM(M446:M447)</f>
        <v>0</v>
      </c>
      <c r="N445" s="410">
        <f t="shared" ref="N445:AC445" si="97">SUBTOTAL(9,N446:N447)</f>
        <v>0</v>
      </c>
      <c r="O445" s="414">
        <f t="shared" si="97"/>
        <v>0</v>
      </c>
      <c r="P445" s="413">
        <f t="shared" si="97"/>
        <v>0</v>
      </c>
      <c r="Q445" s="415">
        <f t="shared" si="97"/>
        <v>0</v>
      </c>
      <c r="R445" s="414">
        <f t="shared" si="97"/>
        <v>0</v>
      </c>
      <c r="S445" s="414">
        <f t="shared" si="97"/>
        <v>0</v>
      </c>
      <c r="T445" s="414">
        <f t="shared" si="97"/>
        <v>0</v>
      </c>
      <c r="U445" s="414">
        <f t="shared" si="97"/>
        <v>0</v>
      </c>
      <c r="V445" s="414">
        <f t="shared" si="97"/>
        <v>0</v>
      </c>
      <c r="W445" s="414">
        <f t="shared" si="97"/>
        <v>0</v>
      </c>
      <c r="X445" s="414">
        <f t="shared" si="97"/>
        <v>0</v>
      </c>
      <c r="Y445" s="414">
        <f t="shared" si="97"/>
        <v>0</v>
      </c>
      <c r="Z445" s="414">
        <f t="shared" si="97"/>
        <v>0</v>
      </c>
      <c r="AA445" s="414">
        <f t="shared" si="97"/>
        <v>0</v>
      </c>
      <c r="AB445" s="424">
        <f t="shared" si="97"/>
        <v>0</v>
      </c>
      <c r="AC445" s="407">
        <f t="shared" si="97"/>
        <v>0</v>
      </c>
      <c r="AD445" s="996"/>
      <c r="AE445" s="997"/>
      <c r="AF445" s="998"/>
    </row>
    <row r="446" spans="1:32" ht="15" customHeight="1" x14ac:dyDescent="0.2">
      <c r="A446" s="11">
        <v>151</v>
      </c>
      <c r="B446" s="277"/>
      <c r="C446" s="287"/>
      <c r="D446" s="287"/>
      <c r="E446" s="288"/>
      <c r="F446" s="1455" t="s">
        <v>117</v>
      </c>
      <c r="G446" s="1456"/>
      <c r="H446" s="1456"/>
      <c r="I446" s="1456"/>
      <c r="J446" s="1456"/>
      <c r="K446" s="1456"/>
      <c r="L446" s="1457"/>
      <c r="M446" s="698">
        <v>0</v>
      </c>
      <c r="N446" s="699">
        <v>0</v>
      </c>
      <c r="O446" s="700">
        <v>0</v>
      </c>
      <c r="P446" s="700">
        <v>0</v>
      </c>
      <c r="Q446" s="705">
        <v>0</v>
      </c>
      <c r="R446" s="700">
        <v>0</v>
      </c>
      <c r="S446" s="701">
        <v>0</v>
      </c>
      <c r="T446" s="700">
        <v>0</v>
      </c>
      <c r="U446" s="701">
        <v>0</v>
      </c>
      <c r="V446" s="700">
        <v>0</v>
      </c>
      <c r="W446" s="701">
        <v>0</v>
      </c>
      <c r="X446" s="700">
        <v>0</v>
      </c>
      <c r="Y446" s="701">
        <v>0</v>
      </c>
      <c r="Z446" s="700">
        <v>0</v>
      </c>
      <c r="AA446" s="701">
        <v>0</v>
      </c>
      <c r="AB446" s="706">
        <v>0</v>
      </c>
      <c r="AC446" s="698">
        <v>0</v>
      </c>
      <c r="AD446" s="996"/>
      <c r="AE446" s="997"/>
      <c r="AF446" s="998"/>
    </row>
    <row r="447" spans="1:32" ht="15" customHeight="1" x14ac:dyDescent="0.2">
      <c r="A447" s="11">
        <v>152</v>
      </c>
      <c r="B447" s="277"/>
      <c r="C447" s="287"/>
      <c r="D447" s="287"/>
      <c r="E447" s="288"/>
      <c r="F447" s="1458" t="s">
        <v>572</v>
      </c>
      <c r="G447" s="1459"/>
      <c r="H447" s="1459"/>
      <c r="I447" s="1459"/>
      <c r="J447" s="1459"/>
      <c r="K447" s="1459"/>
      <c r="L447" s="1460"/>
      <c r="M447" s="698">
        <v>0</v>
      </c>
      <c r="N447" s="699">
        <v>0</v>
      </c>
      <c r="O447" s="700">
        <v>0</v>
      </c>
      <c r="P447" s="700">
        <v>0</v>
      </c>
      <c r="Q447" s="705">
        <v>0</v>
      </c>
      <c r="R447" s="700">
        <v>0</v>
      </c>
      <c r="S447" s="701">
        <v>0</v>
      </c>
      <c r="T447" s="700">
        <v>0</v>
      </c>
      <c r="U447" s="701">
        <v>0</v>
      </c>
      <c r="V447" s="700">
        <v>0</v>
      </c>
      <c r="W447" s="701">
        <v>0</v>
      </c>
      <c r="X447" s="700">
        <v>0</v>
      </c>
      <c r="Y447" s="701">
        <v>0</v>
      </c>
      <c r="Z447" s="700">
        <v>0</v>
      </c>
      <c r="AA447" s="701">
        <v>0</v>
      </c>
      <c r="AB447" s="706">
        <v>0</v>
      </c>
      <c r="AC447" s="698">
        <v>0</v>
      </c>
      <c r="AD447" s="996"/>
      <c r="AE447" s="997"/>
      <c r="AF447" s="998"/>
    </row>
    <row r="448" spans="1:32" ht="15" customHeight="1" x14ac:dyDescent="0.2">
      <c r="A448" s="11">
        <v>153</v>
      </c>
      <c r="B448" s="277"/>
      <c r="C448" s="287"/>
      <c r="D448" s="287"/>
      <c r="E448" s="1452" t="s">
        <v>121</v>
      </c>
      <c r="F448" s="1453"/>
      <c r="G448" s="1453"/>
      <c r="H448" s="1453"/>
      <c r="I448" s="1453"/>
      <c r="J448" s="1453"/>
      <c r="K448" s="1453"/>
      <c r="L448" s="1454"/>
      <c r="M448" s="407">
        <f>SUM(M449:M451)</f>
        <v>0</v>
      </c>
      <c r="N448" s="410">
        <f t="shared" ref="N448:AC448" si="98">SUBTOTAL(9,N449:N451)</f>
        <v>0</v>
      </c>
      <c r="O448" s="414">
        <f t="shared" si="98"/>
        <v>0</v>
      </c>
      <c r="P448" s="413">
        <f t="shared" si="98"/>
        <v>0</v>
      </c>
      <c r="Q448" s="415">
        <f t="shared" si="98"/>
        <v>0</v>
      </c>
      <c r="R448" s="414">
        <f t="shared" si="98"/>
        <v>0</v>
      </c>
      <c r="S448" s="414">
        <f t="shared" si="98"/>
        <v>0</v>
      </c>
      <c r="T448" s="414">
        <f t="shared" si="98"/>
        <v>0</v>
      </c>
      <c r="U448" s="414">
        <f t="shared" si="98"/>
        <v>0</v>
      </c>
      <c r="V448" s="414">
        <f t="shared" si="98"/>
        <v>0</v>
      </c>
      <c r="W448" s="414">
        <f t="shared" si="98"/>
        <v>0</v>
      </c>
      <c r="X448" s="414">
        <f t="shared" si="98"/>
        <v>0</v>
      </c>
      <c r="Y448" s="414">
        <f t="shared" si="98"/>
        <v>0</v>
      </c>
      <c r="Z448" s="414">
        <f t="shared" si="98"/>
        <v>0</v>
      </c>
      <c r="AA448" s="414">
        <f t="shared" si="98"/>
        <v>0</v>
      </c>
      <c r="AB448" s="424">
        <f t="shared" si="98"/>
        <v>0</v>
      </c>
      <c r="AC448" s="407">
        <f t="shared" si="98"/>
        <v>0</v>
      </c>
      <c r="AD448" s="996"/>
      <c r="AE448" s="997"/>
      <c r="AF448" s="998"/>
    </row>
    <row r="449" spans="1:32" ht="15" customHeight="1" x14ac:dyDescent="0.2">
      <c r="A449" s="11">
        <v>154</v>
      </c>
      <c r="B449" s="277"/>
      <c r="C449" s="287"/>
      <c r="D449" s="287"/>
      <c r="E449" s="288"/>
      <c r="F449" s="1455" t="s">
        <v>122</v>
      </c>
      <c r="G449" s="1456"/>
      <c r="H449" s="1456"/>
      <c r="I449" s="1456"/>
      <c r="J449" s="1456"/>
      <c r="K449" s="1456"/>
      <c r="L449" s="1457"/>
      <c r="M449" s="698">
        <v>0</v>
      </c>
      <c r="N449" s="699">
        <v>0</v>
      </c>
      <c r="O449" s="700">
        <v>0</v>
      </c>
      <c r="P449" s="700">
        <v>0</v>
      </c>
      <c r="Q449" s="705">
        <v>0</v>
      </c>
      <c r="R449" s="700">
        <v>0</v>
      </c>
      <c r="S449" s="701">
        <v>0</v>
      </c>
      <c r="T449" s="700">
        <v>0</v>
      </c>
      <c r="U449" s="701">
        <v>0</v>
      </c>
      <c r="V449" s="700">
        <v>0</v>
      </c>
      <c r="W449" s="701">
        <v>0</v>
      </c>
      <c r="X449" s="700">
        <v>0</v>
      </c>
      <c r="Y449" s="701">
        <v>0</v>
      </c>
      <c r="Z449" s="700">
        <v>0</v>
      </c>
      <c r="AA449" s="701">
        <v>0</v>
      </c>
      <c r="AB449" s="706">
        <v>0</v>
      </c>
      <c r="AC449" s="698">
        <v>0</v>
      </c>
      <c r="AD449" s="996"/>
      <c r="AE449" s="997"/>
      <c r="AF449" s="998"/>
    </row>
    <row r="450" spans="1:32" ht="15" customHeight="1" x14ac:dyDescent="0.2">
      <c r="A450" s="11">
        <v>155</v>
      </c>
      <c r="B450" s="277"/>
      <c r="C450" s="287"/>
      <c r="D450" s="287"/>
      <c r="E450" s="288"/>
      <c r="F450" s="1449" t="s">
        <v>573</v>
      </c>
      <c r="G450" s="1450"/>
      <c r="H450" s="1450"/>
      <c r="I450" s="1450"/>
      <c r="J450" s="1450"/>
      <c r="K450" s="1450"/>
      <c r="L450" s="1451"/>
      <c r="M450" s="698">
        <v>0</v>
      </c>
      <c r="N450" s="699">
        <v>0</v>
      </c>
      <c r="O450" s="700">
        <v>0</v>
      </c>
      <c r="P450" s="700">
        <v>0</v>
      </c>
      <c r="Q450" s="705">
        <v>0</v>
      </c>
      <c r="R450" s="700">
        <v>0</v>
      </c>
      <c r="S450" s="701">
        <v>0</v>
      </c>
      <c r="T450" s="700">
        <v>0</v>
      </c>
      <c r="U450" s="701">
        <v>0</v>
      </c>
      <c r="V450" s="700">
        <v>0</v>
      </c>
      <c r="W450" s="701">
        <v>0</v>
      </c>
      <c r="X450" s="700">
        <v>0</v>
      </c>
      <c r="Y450" s="701">
        <v>0</v>
      </c>
      <c r="Z450" s="700">
        <v>0</v>
      </c>
      <c r="AA450" s="701">
        <v>0</v>
      </c>
      <c r="AB450" s="706">
        <v>0</v>
      </c>
      <c r="AC450" s="698">
        <v>0</v>
      </c>
      <c r="AD450" s="996"/>
      <c r="AE450" s="997"/>
      <c r="AF450" s="998"/>
    </row>
    <row r="451" spans="1:32" ht="27.75" customHeight="1" x14ac:dyDescent="0.2">
      <c r="A451" s="11">
        <v>156</v>
      </c>
      <c r="B451" s="277"/>
      <c r="C451" s="287"/>
      <c r="D451" s="287"/>
      <c r="E451" s="288"/>
      <c r="F451" s="1458" t="s">
        <v>123</v>
      </c>
      <c r="G451" s="1459"/>
      <c r="H451" s="1459"/>
      <c r="I451" s="1459"/>
      <c r="J451" s="1459"/>
      <c r="K451" s="1459"/>
      <c r="L451" s="1460"/>
      <c r="M451" s="698">
        <v>0</v>
      </c>
      <c r="N451" s="699">
        <v>0</v>
      </c>
      <c r="O451" s="700">
        <v>0</v>
      </c>
      <c r="P451" s="700">
        <v>0</v>
      </c>
      <c r="Q451" s="705">
        <v>0</v>
      </c>
      <c r="R451" s="700">
        <v>0</v>
      </c>
      <c r="S451" s="701">
        <v>0</v>
      </c>
      <c r="T451" s="700">
        <v>0</v>
      </c>
      <c r="U451" s="701">
        <v>0</v>
      </c>
      <c r="V451" s="700">
        <v>0</v>
      </c>
      <c r="W451" s="701">
        <v>0</v>
      </c>
      <c r="X451" s="700">
        <v>0</v>
      </c>
      <c r="Y451" s="701">
        <v>0</v>
      </c>
      <c r="Z451" s="700">
        <v>0</v>
      </c>
      <c r="AA451" s="701">
        <v>0</v>
      </c>
      <c r="AB451" s="706">
        <v>0</v>
      </c>
      <c r="AC451" s="698">
        <v>0</v>
      </c>
      <c r="AD451" s="996"/>
      <c r="AE451" s="997"/>
      <c r="AF451" s="998"/>
    </row>
    <row r="452" spans="1:32" ht="15" customHeight="1" x14ac:dyDescent="0.2">
      <c r="A452" s="11">
        <v>157</v>
      </c>
      <c r="B452" s="277"/>
      <c r="C452" s="287"/>
      <c r="D452" s="287"/>
      <c r="E452" s="1452" t="s">
        <v>546</v>
      </c>
      <c r="F452" s="1453"/>
      <c r="G452" s="1453"/>
      <c r="H452" s="1453"/>
      <c r="I452" s="1453"/>
      <c r="J452" s="1453"/>
      <c r="K452" s="1453"/>
      <c r="L452" s="1454"/>
      <c r="M452" s="407">
        <f>SUM(M453:M454)</f>
        <v>0</v>
      </c>
      <c r="N452" s="410">
        <f t="shared" ref="N452:AC452" si="99">SUBTOTAL(9,N453:N454)</f>
        <v>0</v>
      </c>
      <c r="O452" s="414">
        <f t="shared" si="99"/>
        <v>0</v>
      </c>
      <c r="P452" s="413">
        <f t="shared" si="99"/>
        <v>0</v>
      </c>
      <c r="Q452" s="415">
        <f t="shared" si="99"/>
        <v>0</v>
      </c>
      <c r="R452" s="414">
        <f t="shared" si="99"/>
        <v>0</v>
      </c>
      <c r="S452" s="414">
        <f t="shared" si="99"/>
        <v>0</v>
      </c>
      <c r="T452" s="414">
        <f t="shared" si="99"/>
        <v>0</v>
      </c>
      <c r="U452" s="414">
        <f t="shared" si="99"/>
        <v>0</v>
      </c>
      <c r="V452" s="414">
        <f t="shared" si="99"/>
        <v>0</v>
      </c>
      <c r="W452" s="414">
        <f t="shared" si="99"/>
        <v>0</v>
      </c>
      <c r="X452" s="414">
        <f t="shared" si="99"/>
        <v>0</v>
      </c>
      <c r="Y452" s="414">
        <f t="shared" si="99"/>
        <v>0</v>
      </c>
      <c r="Z452" s="414">
        <f t="shared" si="99"/>
        <v>0</v>
      </c>
      <c r="AA452" s="414">
        <f t="shared" si="99"/>
        <v>0</v>
      </c>
      <c r="AB452" s="424">
        <f t="shared" si="99"/>
        <v>0</v>
      </c>
      <c r="AC452" s="407">
        <f t="shared" si="99"/>
        <v>0</v>
      </c>
      <c r="AD452" s="996"/>
      <c r="AE452" s="997"/>
      <c r="AF452" s="998"/>
    </row>
    <row r="453" spans="1:32" ht="27.75" customHeight="1" x14ac:dyDescent="0.2">
      <c r="A453" s="11">
        <v>158</v>
      </c>
      <c r="B453" s="277"/>
      <c r="C453" s="287"/>
      <c r="D453" s="287"/>
      <c r="E453" s="288"/>
      <c r="F453" s="1455" t="s">
        <v>547</v>
      </c>
      <c r="G453" s="1456"/>
      <c r="H453" s="1456"/>
      <c r="I453" s="1456"/>
      <c r="J453" s="1456"/>
      <c r="K453" s="1456"/>
      <c r="L453" s="1457"/>
      <c r="M453" s="698">
        <v>0</v>
      </c>
      <c r="N453" s="699">
        <v>0</v>
      </c>
      <c r="O453" s="700">
        <v>0</v>
      </c>
      <c r="P453" s="700">
        <v>0</v>
      </c>
      <c r="Q453" s="705">
        <v>0</v>
      </c>
      <c r="R453" s="700">
        <v>0</v>
      </c>
      <c r="S453" s="701">
        <v>0</v>
      </c>
      <c r="T453" s="700">
        <v>0</v>
      </c>
      <c r="U453" s="701">
        <v>0</v>
      </c>
      <c r="V453" s="700">
        <v>0</v>
      </c>
      <c r="W453" s="701">
        <v>0</v>
      </c>
      <c r="X453" s="700">
        <v>0</v>
      </c>
      <c r="Y453" s="701">
        <v>0</v>
      </c>
      <c r="Z453" s="700">
        <v>0</v>
      </c>
      <c r="AA453" s="701">
        <v>0</v>
      </c>
      <c r="AB453" s="706">
        <v>0</v>
      </c>
      <c r="AC453" s="698">
        <v>0</v>
      </c>
      <c r="AD453" s="996"/>
      <c r="AE453" s="997"/>
      <c r="AF453" s="998"/>
    </row>
    <row r="454" spans="1:32" ht="15" customHeight="1" x14ac:dyDescent="0.2">
      <c r="A454" s="11">
        <v>159</v>
      </c>
      <c r="B454" s="277"/>
      <c r="C454" s="287"/>
      <c r="D454" s="287"/>
      <c r="E454" s="288"/>
      <c r="F454" s="1458" t="s">
        <v>570</v>
      </c>
      <c r="G454" s="1459"/>
      <c r="H454" s="1459"/>
      <c r="I454" s="1459"/>
      <c r="J454" s="1459"/>
      <c r="K454" s="1459"/>
      <c r="L454" s="1460"/>
      <c r="M454" s="698">
        <v>0</v>
      </c>
      <c r="N454" s="699">
        <v>0</v>
      </c>
      <c r="O454" s="700">
        <v>0</v>
      </c>
      <c r="P454" s="700">
        <v>0</v>
      </c>
      <c r="Q454" s="705">
        <v>0</v>
      </c>
      <c r="R454" s="700">
        <v>0</v>
      </c>
      <c r="S454" s="701">
        <v>0</v>
      </c>
      <c r="T454" s="700">
        <v>0</v>
      </c>
      <c r="U454" s="701">
        <v>0</v>
      </c>
      <c r="V454" s="700">
        <v>0</v>
      </c>
      <c r="W454" s="701">
        <v>0</v>
      </c>
      <c r="X454" s="700">
        <v>0</v>
      </c>
      <c r="Y454" s="701">
        <v>0</v>
      </c>
      <c r="Z454" s="700">
        <v>0</v>
      </c>
      <c r="AA454" s="701">
        <v>0</v>
      </c>
      <c r="AB454" s="706">
        <v>0</v>
      </c>
      <c r="AC454" s="698">
        <v>0</v>
      </c>
      <c r="AD454" s="996"/>
      <c r="AE454" s="997"/>
      <c r="AF454" s="998"/>
    </row>
    <row r="455" spans="1:32" ht="15" customHeight="1" x14ac:dyDescent="0.2">
      <c r="A455" s="11">
        <v>160</v>
      </c>
      <c r="B455" s="277"/>
      <c r="C455" s="287"/>
      <c r="D455" s="287"/>
      <c r="E455" s="1452" t="s">
        <v>548</v>
      </c>
      <c r="F455" s="1453"/>
      <c r="G455" s="1453"/>
      <c r="H455" s="1453"/>
      <c r="I455" s="1453"/>
      <c r="J455" s="1453"/>
      <c r="K455" s="1453"/>
      <c r="L455" s="1454"/>
      <c r="M455" s="407">
        <f>SUM(M456:M458)</f>
        <v>0</v>
      </c>
      <c r="N455" s="410">
        <f t="shared" ref="N455:AC455" si="100">SUBTOTAL(9,N456:N458)</f>
        <v>0</v>
      </c>
      <c r="O455" s="414">
        <f t="shared" si="100"/>
        <v>0</v>
      </c>
      <c r="P455" s="413">
        <f t="shared" si="100"/>
        <v>0</v>
      </c>
      <c r="Q455" s="415">
        <f t="shared" si="100"/>
        <v>0</v>
      </c>
      <c r="R455" s="414">
        <f t="shared" si="100"/>
        <v>0</v>
      </c>
      <c r="S455" s="414">
        <f t="shared" si="100"/>
        <v>0</v>
      </c>
      <c r="T455" s="414">
        <f t="shared" si="100"/>
        <v>0</v>
      </c>
      <c r="U455" s="414">
        <f t="shared" si="100"/>
        <v>0</v>
      </c>
      <c r="V455" s="414">
        <f t="shared" si="100"/>
        <v>0</v>
      </c>
      <c r="W455" s="414">
        <f t="shared" si="100"/>
        <v>0</v>
      </c>
      <c r="X455" s="414">
        <f t="shared" si="100"/>
        <v>0</v>
      </c>
      <c r="Y455" s="414">
        <f t="shared" si="100"/>
        <v>0</v>
      </c>
      <c r="Z455" s="414">
        <f t="shared" si="100"/>
        <v>0</v>
      </c>
      <c r="AA455" s="414">
        <f t="shared" si="100"/>
        <v>0</v>
      </c>
      <c r="AB455" s="424">
        <f t="shared" si="100"/>
        <v>0</v>
      </c>
      <c r="AC455" s="407">
        <f t="shared" si="100"/>
        <v>0</v>
      </c>
      <c r="AD455" s="996"/>
      <c r="AE455" s="997"/>
      <c r="AF455" s="998"/>
    </row>
    <row r="456" spans="1:32" ht="15" customHeight="1" x14ac:dyDescent="0.2">
      <c r="A456" s="11">
        <v>161</v>
      </c>
      <c r="B456" s="277"/>
      <c r="C456" s="287"/>
      <c r="D456" s="287"/>
      <c r="E456" s="288"/>
      <c r="F456" s="1455" t="s">
        <v>549</v>
      </c>
      <c r="G456" s="1456"/>
      <c r="H456" s="1456"/>
      <c r="I456" s="1456"/>
      <c r="J456" s="1456"/>
      <c r="K456" s="1456"/>
      <c r="L456" s="1457"/>
      <c r="M456" s="698">
        <v>0</v>
      </c>
      <c r="N456" s="699">
        <v>0</v>
      </c>
      <c r="O456" s="700">
        <v>0</v>
      </c>
      <c r="P456" s="700">
        <v>0</v>
      </c>
      <c r="Q456" s="705">
        <v>0</v>
      </c>
      <c r="R456" s="700">
        <v>0</v>
      </c>
      <c r="S456" s="701">
        <v>0</v>
      </c>
      <c r="T456" s="700">
        <v>0</v>
      </c>
      <c r="U456" s="701">
        <v>0</v>
      </c>
      <c r="V456" s="700">
        <v>0</v>
      </c>
      <c r="W456" s="701">
        <v>0</v>
      </c>
      <c r="X456" s="700">
        <v>0</v>
      </c>
      <c r="Y456" s="701">
        <v>0</v>
      </c>
      <c r="Z456" s="700">
        <v>0</v>
      </c>
      <c r="AA456" s="701">
        <v>0</v>
      </c>
      <c r="AB456" s="706">
        <v>0</v>
      </c>
      <c r="AC456" s="698">
        <v>0</v>
      </c>
      <c r="AD456" s="996"/>
      <c r="AE456" s="997"/>
      <c r="AF456" s="998"/>
    </row>
    <row r="457" spans="1:32" x14ac:dyDescent="0.2">
      <c r="A457" s="11">
        <v>162</v>
      </c>
      <c r="B457" s="277"/>
      <c r="C457" s="278"/>
      <c r="D457" s="278"/>
      <c r="E457" s="278"/>
      <c r="F457" s="1449" t="s">
        <v>574</v>
      </c>
      <c r="G457" s="1450"/>
      <c r="H457" s="1450"/>
      <c r="I457" s="1450"/>
      <c r="J457" s="1450"/>
      <c r="K457" s="1450"/>
      <c r="L457" s="1451"/>
      <c r="M457" s="698">
        <v>0</v>
      </c>
      <c r="N457" s="699">
        <v>0</v>
      </c>
      <c r="O457" s="700">
        <v>0</v>
      </c>
      <c r="P457" s="700">
        <v>0</v>
      </c>
      <c r="Q457" s="705">
        <v>0</v>
      </c>
      <c r="R457" s="700">
        <v>0</v>
      </c>
      <c r="S457" s="701">
        <v>0</v>
      </c>
      <c r="T457" s="700">
        <v>0</v>
      </c>
      <c r="U457" s="701">
        <v>0</v>
      </c>
      <c r="V457" s="700">
        <v>0</v>
      </c>
      <c r="W457" s="701">
        <v>0</v>
      </c>
      <c r="X457" s="700">
        <v>0</v>
      </c>
      <c r="Y457" s="701">
        <v>0</v>
      </c>
      <c r="Z457" s="700">
        <v>0</v>
      </c>
      <c r="AA457" s="701">
        <v>0</v>
      </c>
      <c r="AB457" s="706">
        <v>0</v>
      </c>
      <c r="AC457" s="698">
        <v>0</v>
      </c>
      <c r="AD457" s="996"/>
      <c r="AE457" s="997"/>
      <c r="AF457" s="998"/>
    </row>
    <row r="458" spans="1:32" ht="27.75" customHeight="1" x14ac:dyDescent="0.2">
      <c r="A458" s="11">
        <v>163</v>
      </c>
      <c r="B458" s="277"/>
      <c r="C458" s="278"/>
      <c r="D458" s="278"/>
      <c r="E458" s="278"/>
      <c r="F458" s="1458" t="s">
        <v>669</v>
      </c>
      <c r="G458" s="1459"/>
      <c r="H458" s="1459"/>
      <c r="I458" s="1459"/>
      <c r="J458" s="1459"/>
      <c r="K458" s="1459"/>
      <c r="L458" s="1460"/>
      <c r="M458" s="698">
        <v>0</v>
      </c>
      <c r="N458" s="699">
        <v>0</v>
      </c>
      <c r="O458" s="700">
        <v>0</v>
      </c>
      <c r="P458" s="700">
        <v>0</v>
      </c>
      <c r="Q458" s="705">
        <v>0</v>
      </c>
      <c r="R458" s="700">
        <v>0</v>
      </c>
      <c r="S458" s="701">
        <v>0</v>
      </c>
      <c r="T458" s="700">
        <v>0</v>
      </c>
      <c r="U458" s="701">
        <v>0</v>
      </c>
      <c r="V458" s="700">
        <v>0</v>
      </c>
      <c r="W458" s="701">
        <v>0</v>
      </c>
      <c r="X458" s="700">
        <v>0</v>
      </c>
      <c r="Y458" s="701">
        <v>0</v>
      </c>
      <c r="Z458" s="700">
        <v>0</v>
      </c>
      <c r="AA458" s="701">
        <v>0</v>
      </c>
      <c r="AB458" s="706">
        <v>0</v>
      </c>
      <c r="AC458" s="698">
        <v>0</v>
      </c>
      <c r="AD458" s="996"/>
      <c r="AE458" s="997"/>
      <c r="AF458" s="998"/>
    </row>
    <row r="459" spans="1:32" x14ac:dyDescent="0.2">
      <c r="A459" s="11">
        <v>164</v>
      </c>
      <c r="B459" s="277"/>
      <c r="C459" s="278"/>
      <c r="D459" s="1485" t="s">
        <v>23</v>
      </c>
      <c r="E459" s="1486"/>
      <c r="F459" s="1486"/>
      <c r="G459" s="1486"/>
      <c r="H459" s="1486"/>
      <c r="I459" s="1486"/>
      <c r="J459" s="1486"/>
      <c r="K459" s="1486"/>
      <c r="L459" s="1486"/>
      <c r="M459" s="1486"/>
      <c r="N459" s="1486"/>
      <c r="O459" s="1486"/>
      <c r="P459" s="1486"/>
      <c r="Q459" s="1486"/>
      <c r="R459" s="1486"/>
      <c r="S459" s="1486"/>
      <c r="T459" s="1486"/>
      <c r="U459" s="1486"/>
      <c r="V459" s="1486"/>
      <c r="W459" s="1486"/>
      <c r="X459" s="1486"/>
      <c r="Y459" s="1486"/>
      <c r="Z459" s="1486"/>
      <c r="AA459" s="1486"/>
      <c r="AB459" s="1486"/>
      <c r="AC459" s="1486"/>
      <c r="AD459" s="1486"/>
      <c r="AE459" s="1486"/>
      <c r="AF459" s="1487"/>
    </row>
    <row r="460" spans="1:32" x14ac:dyDescent="0.2">
      <c r="A460" s="11">
        <v>165</v>
      </c>
      <c r="B460" s="277"/>
      <c r="C460" s="278"/>
      <c r="D460" s="278"/>
      <c r="E460" s="1532" t="s">
        <v>126</v>
      </c>
      <c r="F460" s="1533"/>
      <c r="G460" s="1533"/>
      <c r="H460" s="1533"/>
      <c r="I460" s="1533"/>
      <c r="J460" s="1533"/>
      <c r="K460" s="1533"/>
      <c r="L460" s="1534"/>
      <c r="M460" s="407">
        <f>SUM(M461:M462)</f>
        <v>0</v>
      </c>
      <c r="N460" s="410">
        <f t="shared" ref="N460:AC460" si="101">SUBTOTAL(9,N461:N462)</f>
        <v>0</v>
      </c>
      <c r="O460" s="414">
        <f t="shared" si="101"/>
        <v>0</v>
      </c>
      <c r="P460" s="413">
        <f t="shared" si="101"/>
        <v>0</v>
      </c>
      <c r="Q460" s="415">
        <f t="shared" si="101"/>
        <v>0</v>
      </c>
      <c r="R460" s="414">
        <f t="shared" si="101"/>
        <v>0</v>
      </c>
      <c r="S460" s="414">
        <f t="shared" si="101"/>
        <v>0</v>
      </c>
      <c r="T460" s="414">
        <f t="shared" si="101"/>
        <v>0</v>
      </c>
      <c r="U460" s="414">
        <f t="shared" si="101"/>
        <v>0</v>
      </c>
      <c r="V460" s="414">
        <f t="shared" si="101"/>
        <v>0</v>
      </c>
      <c r="W460" s="414">
        <f t="shared" si="101"/>
        <v>0</v>
      </c>
      <c r="X460" s="414">
        <f t="shared" si="101"/>
        <v>0</v>
      </c>
      <c r="Y460" s="414">
        <f t="shared" si="101"/>
        <v>0</v>
      </c>
      <c r="Z460" s="414">
        <f t="shared" si="101"/>
        <v>0</v>
      </c>
      <c r="AA460" s="414">
        <f t="shared" si="101"/>
        <v>0</v>
      </c>
      <c r="AB460" s="424">
        <f t="shared" si="101"/>
        <v>0</v>
      </c>
      <c r="AC460" s="407">
        <f t="shared" si="101"/>
        <v>0</v>
      </c>
      <c r="AD460" s="996"/>
      <c r="AE460" s="997"/>
      <c r="AF460" s="998"/>
    </row>
    <row r="461" spans="1:32" x14ac:dyDescent="0.2">
      <c r="A461" s="11">
        <v>166</v>
      </c>
      <c r="B461" s="277"/>
      <c r="C461" s="278"/>
      <c r="D461" s="278"/>
      <c r="E461" s="278"/>
      <c r="F461" s="1455" t="s">
        <v>127</v>
      </c>
      <c r="G461" s="1456"/>
      <c r="H461" s="1456"/>
      <c r="I461" s="1456"/>
      <c r="J461" s="1456"/>
      <c r="K461" s="1456"/>
      <c r="L461" s="1457"/>
      <c r="M461" s="698">
        <v>0</v>
      </c>
      <c r="N461" s="699">
        <v>0</v>
      </c>
      <c r="O461" s="700">
        <v>0</v>
      </c>
      <c r="P461" s="700">
        <v>0</v>
      </c>
      <c r="Q461" s="705">
        <v>0</v>
      </c>
      <c r="R461" s="700">
        <v>0</v>
      </c>
      <c r="S461" s="701">
        <v>0</v>
      </c>
      <c r="T461" s="700">
        <v>0</v>
      </c>
      <c r="U461" s="701">
        <v>0</v>
      </c>
      <c r="V461" s="700">
        <v>0</v>
      </c>
      <c r="W461" s="701">
        <v>0</v>
      </c>
      <c r="X461" s="700">
        <v>0</v>
      </c>
      <c r="Y461" s="701">
        <v>0</v>
      </c>
      <c r="Z461" s="700">
        <v>0</v>
      </c>
      <c r="AA461" s="701">
        <v>0</v>
      </c>
      <c r="AB461" s="706">
        <v>0</v>
      </c>
      <c r="AC461" s="698">
        <v>0</v>
      </c>
      <c r="AD461" s="996"/>
      <c r="AE461" s="997"/>
      <c r="AF461" s="998"/>
    </row>
    <row r="462" spans="1:32" x14ac:dyDescent="0.2">
      <c r="A462" s="11">
        <v>167</v>
      </c>
      <c r="B462" s="277"/>
      <c r="C462" s="278"/>
      <c r="D462" s="278"/>
      <c r="E462" s="278"/>
      <c r="F462" s="1458" t="s">
        <v>128</v>
      </c>
      <c r="G462" s="1459"/>
      <c r="H462" s="1459"/>
      <c r="I462" s="1459"/>
      <c r="J462" s="1459"/>
      <c r="K462" s="1459"/>
      <c r="L462" s="1460"/>
      <c r="M462" s="698">
        <v>0</v>
      </c>
      <c r="N462" s="699">
        <v>0</v>
      </c>
      <c r="O462" s="700">
        <v>0</v>
      </c>
      <c r="P462" s="700">
        <v>0</v>
      </c>
      <c r="Q462" s="705">
        <v>0</v>
      </c>
      <c r="R462" s="700">
        <v>0</v>
      </c>
      <c r="S462" s="701">
        <v>0</v>
      </c>
      <c r="T462" s="700">
        <v>0</v>
      </c>
      <c r="U462" s="701">
        <v>0</v>
      </c>
      <c r="V462" s="700">
        <v>0</v>
      </c>
      <c r="W462" s="701">
        <v>0</v>
      </c>
      <c r="X462" s="700">
        <v>0</v>
      </c>
      <c r="Y462" s="701">
        <v>0</v>
      </c>
      <c r="Z462" s="700">
        <v>0</v>
      </c>
      <c r="AA462" s="701">
        <v>0</v>
      </c>
      <c r="AB462" s="706">
        <v>0</v>
      </c>
      <c r="AC462" s="698">
        <v>0</v>
      </c>
      <c r="AD462" s="996"/>
      <c r="AE462" s="997"/>
      <c r="AF462" s="998"/>
    </row>
    <row r="463" spans="1:32" x14ac:dyDescent="0.2">
      <c r="A463" s="11">
        <v>168</v>
      </c>
      <c r="B463" s="277"/>
      <c r="C463" s="278"/>
      <c r="D463" s="278"/>
      <c r="E463" s="1452" t="s">
        <v>129</v>
      </c>
      <c r="F463" s="1453"/>
      <c r="G463" s="1453"/>
      <c r="H463" s="1453"/>
      <c r="I463" s="1453"/>
      <c r="J463" s="1453"/>
      <c r="K463" s="1453"/>
      <c r="L463" s="1454"/>
      <c r="M463" s="407">
        <f>SUM(M464:M465)</f>
        <v>0</v>
      </c>
      <c r="N463" s="410">
        <f t="shared" ref="N463:AC463" si="102">SUBTOTAL(9,N464:N465)</f>
        <v>0</v>
      </c>
      <c r="O463" s="414">
        <f t="shared" si="102"/>
        <v>0</v>
      </c>
      <c r="P463" s="413">
        <f t="shared" si="102"/>
        <v>0</v>
      </c>
      <c r="Q463" s="415">
        <f t="shared" si="102"/>
        <v>0</v>
      </c>
      <c r="R463" s="414">
        <f t="shared" si="102"/>
        <v>0</v>
      </c>
      <c r="S463" s="414">
        <f t="shared" si="102"/>
        <v>0</v>
      </c>
      <c r="T463" s="414">
        <f t="shared" si="102"/>
        <v>0</v>
      </c>
      <c r="U463" s="414">
        <f t="shared" si="102"/>
        <v>0</v>
      </c>
      <c r="V463" s="414">
        <f t="shared" si="102"/>
        <v>0</v>
      </c>
      <c r="W463" s="414">
        <f t="shared" si="102"/>
        <v>0</v>
      </c>
      <c r="X463" s="414">
        <f t="shared" si="102"/>
        <v>0</v>
      </c>
      <c r="Y463" s="414">
        <f t="shared" si="102"/>
        <v>0</v>
      </c>
      <c r="Z463" s="414">
        <f t="shared" si="102"/>
        <v>0</v>
      </c>
      <c r="AA463" s="414">
        <f t="shared" si="102"/>
        <v>0</v>
      </c>
      <c r="AB463" s="424">
        <f t="shared" si="102"/>
        <v>0</v>
      </c>
      <c r="AC463" s="407">
        <f t="shared" si="102"/>
        <v>0</v>
      </c>
      <c r="AD463" s="996"/>
      <c r="AE463" s="997"/>
      <c r="AF463" s="998"/>
    </row>
    <row r="464" spans="1:32" x14ac:dyDescent="0.2">
      <c r="A464" s="11">
        <v>169</v>
      </c>
      <c r="B464" s="277"/>
      <c r="C464" s="278"/>
      <c r="D464" s="278"/>
      <c r="E464" s="278"/>
      <c r="F464" s="1455" t="s">
        <v>130</v>
      </c>
      <c r="G464" s="1456"/>
      <c r="H464" s="1456"/>
      <c r="I464" s="1456"/>
      <c r="J464" s="1456"/>
      <c r="K464" s="1456"/>
      <c r="L464" s="1457"/>
      <c r="M464" s="698">
        <v>0</v>
      </c>
      <c r="N464" s="699">
        <v>0</v>
      </c>
      <c r="O464" s="700">
        <v>0</v>
      </c>
      <c r="P464" s="700">
        <v>0</v>
      </c>
      <c r="Q464" s="705">
        <v>0</v>
      </c>
      <c r="R464" s="700">
        <v>0</v>
      </c>
      <c r="S464" s="701">
        <v>0</v>
      </c>
      <c r="T464" s="700">
        <v>0</v>
      </c>
      <c r="U464" s="701">
        <v>0</v>
      </c>
      <c r="V464" s="700">
        <v>0</v>
      </c>
      <c r="W464" s="701">
        <v>0</v>
      </c>
      <c r="X464" s="700">
        <v>0</v>
      </c>
      <c r="Y464" s="701">
        <v>0</v>
      </c>
      <c r="Z464" s="700">
        <v>0</v>
      </c>
      <c r="AA464" s="701">
        <v>0</v>
      </c>
      <c r="AB464" s="706">
        <v>0</v>
      </c>
      <c r="AC464" s="698">
        <v>0</v>
      </c>
      <c r="AD464" s="996"/>
      <c r="AE464" s="997"/>
      <c r="AF464" s="998"/>
    </row>
    <row r="465" spans="1:32" x14ac:dyDescent="0.2">
      <c r="A465" s="11">
        <v>170</v>
      </c>
      <c r="B465" s="277"/>
      <c r="C465" s="278"/>
      <c r="D465" s="278"/>
      <c r="E465" s="278"/>
      <c r="F465" s="1458" t="s">
        <v>131</v>
      </c>
      <c r="G465" s="1459"/>
      <c r="H465" s="1459"/>
      <c r="I465" s="1459"/>
      <c r="J465" s="1459"/>
      <c r="K465" s="1459"/>
      <c r="L465" s="1460"/>
      <c r="M465" s="698">
        <v>0</v>
      </c>
      <c r="N465" s="699">
        <v>0</v>
      </c>
      <c r="O465" s="700">
        <v>0</v>
      </c>
      <c r="P465" s="700">
        <v>0</v>
      </c>
      <c r="Q465" s="705">
        <v>0</v>
      </c>
      <c r="R465" s="700">
        <v>0</v>
      </c>
      <c r="S465" s="701">
        <v>0</v>
      </c>
      <c r="T465" s="700">
        <v>0</v>
      </c>
      <c r="U465" s="701">
        <v>0</v>
      </c>
      <c r="V465" s="700">
        <v>0</v>
      </c>
      <c r="W465" s="701">
        <v>0</v>
      </c>
      <c r="X465" s="700">
        <v>0</v>
      </c>
      <c r="Y465" s="701">
        <v>0</v>
      </c>
      <c r="Z465" s="700">
        <v>0</v>
      </c>
      <c r="AA465" s="701">
        <v>0</v>
      </c>
      <c r="AB465" s="706">
        <v>0</v>
      </c>
      <c r="AC465" s="698">
        <v>0</v>
      </c>
      <c r="AD465" s="996"/>
      <c r="AE465" s="997"/>
      <c r="AF465" s="998"/>
    </row>
    <row r="466" spans="1:32" x14ac:dyDescent="0.2">
      <c r="A466" s="11">
        <v>171</v>
      </c>
      <c r="B466" s="277"/>
      <c r="C466" s="278"/>
      <c r="D466" s="278"/>
      <c r="E466" s="1452" t="s">
        <v>132</v>
      </c>
      <c r="F466" s="1453"/>
      <c r="G466" s="1453"/>
      <c r="H466" s="1453"/>
      <c r="I466" s="1453"/>
      <c r="J466" s="1453"/>
      <c r="K466" s="1453"/>
      <c r="L466" s="1454"/>
      <c r="M466" s="407">
        <f>SUM(M467:M468)</f>
        <v>0</v>
      </c>
      <c r="N466" s="410">
        <f t="shared" ref="N466:AC466" si="103">SUBTOTAL(9,N467:N468)</f>
        <v>0</v>
      </c>
      <c r="O466" s="414">
        <f t="shared" si="103"/>
        <v>0</v>
      </c>
      <c r="P466" s="413">
        <f t="shared" si="103"/>
        <v>0</v>
      </c>
      <c r="Q466" s="415">
        <f t="shared" si="103"/>
        <v>0</v>
      </c>
      <c r="R466" s="414">
        <f t="shared" si="103"/>
        <v>0</v>
      </c>
      <c r="S466" s="414">
        <f t="shared" si="103"/>
        <v>0</v>
      </c>
      <c r="T466" s="414">
        <f t="shared" si="103"/>
        <v>0</v>
      </c>
      <c r="U466" s="414">
        <f t="shared" si="103"/>
        <v>0</v>
      </c>
      <c r="V466" s="414">
        <f t="shared" si="103"/>
        <v>0</v>
      </c>
      <c r="W466" s="414">
        <f t="shared" si="103"/>
        <v>0</v>
      </c>
      <c r="X466" s="414">
        <f t="shared" si="103"/>
        <v>0</v>
      </c>
      <c r="Y466" s="414">
        <f t="shared" si="103"/>
        <v>0</v>
      </c>
      <c r="Z466" s="414">
        <f t="shared" si="103"/>
        <v>0</v>
      </c>
      <c r="AA466" s="414">
        <f t="shared" si="103"/>
        <v>0</v>
      </c>
      <c r="AB466" s="424">
        <f t="shared" si="103"/>
        <v>0</v>
      </c>
      <c r="AC466" s="407">
        <f t="shared" si="103"/>
        <v>0</v>
      </c>
      <c r="AD466" s="996"/>
      <c r="AE466" s="997"/>
      <c r="AF466" s="998"/>
    </row>
    <row r="467" spans="1:32" x14ac:dyDescent="0.2">
      <c r="A467" s="11">
        <v>172</v>
      </c>
      <c r="B467" s="277"/>
      <c r="C467" s="278"/>
      <c r="D467" s="278"/>
      <c r="E467" s="278"/>
      <c r="F467" s="1455" t="s">
        <v>133</v>
      </c>
      <c r="G467" s="1456"/>
      <c r="H467" s="1456"/>
      <c r="I467" s="1456"/>
      <c r="J467" s="1456"/>
      <c r="K467" s="1456"/>
      <c r="L467" s="1457"/>
      <c r="M467" s="698">
        <v>0</v>
      </c>
      <c r="N467" s="699">
        <v>0</v>
      </c>
      <c r="O467" s="700">
        <v>0</v>
      </c>
      <c r="P467" s="700">
        <v>0</v>
      </c>
      <c r="Q467" s="705">
        <v>0</v>
      </c>
      <c r="R467" s="700">
        <v>0</v>
      </c>
      <c r="S467" s="701">
        <v>0</v>
      </c>
      <c r="T467" s="700">
        <v>0</v>
      </c>
      <c r="U467" s="701">
        <v>0</v>
      </c>
      <c r="V467" s="700">
        <v>0</v>
      </c>
      <c r="W467" s="701">
        <v>0</v>
      </c>
      <c r="X467" s="700">
        <v>0</v>
      </c>
      <c r="Y467" s="701">
        <v>0</v>
      </c>
      <c r="Z467" s="700">
        <v>0</v>
      </c>
      <c r="AA467" s="701">
        <v>0</v>
      </c>
      <c r="AB467" s="706">
        <v>0</v>
      </c>
      <c r="AC467" s="698">
        <v>0</v>
      </c>
      <c r="AD467" s="996"/>
      <c r="AE467" s="997"/>
      <c r="AF467" s="998"/>
    </row>
    <row r="468" spans="1:32" x14ac:dyDescent="0.2">
      <c r="A468" s="11">
        <v>173</v>
      </c>
      <c r="B468" s="277"/>
      <c r="C468" s="278"/>
      <c r="D468" s="278"/>
      <c r="E468" s="278"/>
      <c r="F468" s="1458" t="s">
        <v>134</v>
      </c>
      <c r="G468" s="1459"/>
      <c r="H468" s="1459"/>
      <c r="I468" s="1459"/>
      <c r="J468" s="1459"/>
      <c r="K468" s="1459"/>
      <c r="L468" s="1460"/>
      <c r="M468" s="698">
        <v>0</v>
      </c>
      <c r="N468" s="699">
        <v>0</v>
      </c>
      <c r="O468" s="700">
        <v>0</v>
      </c>
      <c r="P468" s="700">
        <v>0</v>
      </c>
      <c r="Q468" s="705">
        <v>0</v>
      </c>
      <c r="R468" s="700">
        <v>0</v>
      </c>
      <c r="S468" s="701">
        <v>0</v>
      </c>
      <c r="T468" s="700">
        <v>0</v>
      </c>
      <c r="U468" s="701">
        <v>0</v>
      </c>
      <c r="V468" s="700">
        <v>0</v>
      </c>
      <c r="W468" s="701">
        <v>0</v>
      </c>
      <c r="X468" s="700">
        <v>0</v>
      </c>
      <c r="Y468" s="701">
        <v>0</v>
      </c>
      <c r="Z468" s="700">
        <v>0</v>
      </c>
      <c r="AA468" s="701">
        <v>0</v>
      </c>
      <c r="AB468" s="706">
        <v>0</v>
      </c>
      <c r="AC468" s="698">
        <v>0</v>
      </c>
      <c r="AD468" s="996"/>
      <c r="AE468" s="997"/>
      <c r="AF468" s="998"/>
    </row>
    <row r="469" spans="1:32" x14ac:dyDescent="0.2">
      <c r="A469" s="11">
        <v>174</v>
      </c>
      <c r="B469" s="277"/>
      <c r="C469" s="278"/>
      <c r="D469" s="278"/>
      <c r="E469" s="1452" t="s">
        <v>135</v>
      </c>
      <c r="F469" s="1453"/>
      <c r="G469" s="1453"/>
      <c r="H469" s="1453"/>
      <c r="I469" s="1453"/>
      <c r="J469" s="1453"/>
      <c r="K469" s="1453"/>
      <c r="L469" s="1454"/>
      <c r="M469" s="407">
        <f>SUM(M470:M471)</f>
        <v>0</v>
      </c>
      <c r="N469" s="410">
        <f t="shared" ref="N469:AC469" si="104">SUBTOTAL(9,N470:N471)</f>
        <v>0</v>
      </c>
      <c r="O469" s="414">
        <f t="shared" si="104"/>
        <v>0</v>
      </c>
      <c r="P469" s="413">
        <f t="shared" si="104"/>
        <v>0</v>
      </c>
      <c r="Q469" s="415">
        <f t="shared" si="104"/>
        <v>0</v>
      </c>
      <c r="R469" s="414">
        <f t="shared" si="104"/>
        <v>0</v>
      </c>
      <c r="S469" s="414">
        <f t="shared" si="104"/>
        <v>0</v>
      </c>
      <c r="T469" s="414">
        <f t="shared" si="104"/>
        <v>0</v>
      </c>
      <c r="U469" s="414">
        <f t="shared" si="104"/>
        <v>0</v>
      </c>
      <c r="V469" s="414">
        <f t="shared" si="104"/>
        <v>0</v>
      </c>
      <c r="W469" s="414">
        <f t="shared" si="104"/>
        <v>0</v>
      </c>
      <c r="X469" s="414">
        <f t="shared" si="104"/>
        <v>0</v>
      </c>
      <c r="Y469" s="414">
        <f t="shared" si="104"/>
        <v>0</v>
      </c>
      <c r="Z469" s="414">
        <f t="shared" si="104"/>
        <v>0</v>
      </c>
      <c r="AA469" s="414">
        <f t="shared" si="104"/>
        <v>0</v>
      </c>
      <c r="AB469" s="424">
        <f t="shared" si="104"/>
        <v>0</v>
      </c>
      <c r="AC469" s="407">
        <f t="shared" si="104"/>
        <v>0</v>
      </c>
      <c r="AD469" s="996"/>
      <c r="AE469" s="997"/>
      <c r="AF469" s="998"/>
    </row>
    <row r="470" spans="1:32" x14ac:dyDescent="0.2">
      <c r="A470" s="11">
        <v>175</v>
      </c>
      <c r="B470" s="277"/>
      <c r="C470" s="278"/>
      <c r="D470" s="278"/>
      <c r="E470" s="278"/>
      <c r="F470" s="1455" t="s">
        <v>136</v>
      </c>
      <c r="G470" s="1456"/>
      <c r="H470" s="1456"/>
      <c r="I470" s="1456"/>
      <c r="J470" s="1456"/>
      <c r="K470" s="1456"/>
      <c r="L470" s="1457"/>
      <c r="M470" s="698">
        <v>0</v>
      </c>
      <c r="N470" s="699">
        <v>0</v>
      </c>
      <c r="O470" s="700">
        <v>0</v>
      </c>
      <c r="P470" s="700">
        <v>0</v>
      </c>
      <c r="Q470" s="705">
        <v>0</v>
      </c>
      <c r="R470" s="700">
        <v>0</v>
      </c>
      <c r="S470" s="701">
        <v>0</v>
      </c>
      <c r="T470" s="700">
        <v>0</v>
      </c>
      <c r="U470" s="701">
        <v>0</v>
      </c>
      <c r="V470" s="700">
        <v>0</v>
      </c>
      <c r="W470" s="701">
        <v>0</v>
      </c>
      <c r="X470" s="700">
        <v>0</v>
      </c>
      <c r="Y470" s="701">
        <v>0</v>
      </c>
      <c r="Z470" s="700">
        <v>0</v>
      </c>
      <c r="AA470" s="701">
        <v>0</v>
      </c>
      <c r="AB470" s="706">
        <v>0</v>
      </c>
      <c r="AC470" s="698">
        <v>0</v>
      </c>
      <c r="AD470" s="996"/>
      <c r="AE470" s="997"/>
      <c r="AF470" s="998"/>
    </row>
    <row r="471" spans="1:32" x14ac:dyDescent="0.2">
      <c r="A471" s="11">
        <v>176</v>
      </c>
      <c r="B471" s="277"/>
      <c r="C471" s="278"/>
      <c r="D471" s="278"/>
      <c r="E471" s="278"/>
      <c r="F471" s="1458" t="s">
        <v>137</v>
      </c>
      <c r="G471" s="1459"/>
      <c r="H471" s="1459"/>
      <c r="I471" s="1459"/>
      <c r="J471" s="1459"/>
      <c r="K471" s="1459"/>
      <c r="L471" s="1460"/>
      <c r="M471" s="698">
        <v>0</v>
      </c>
      <c r="N471" s="699">
        <v>0</v>
      </c>
      <c r="O471" s="700">
        <v>0</v>
      </c>
      <c r="P471" s="700">
        <v>0</v>
      </c>
      <c r="Q471" s="705">
        <v>0</v>
      </c>
      <c r="R471" s="700">
        <v>0</v>
      </c>
      <c r="S471" s="701">
        <v>0</v>
      </c>
      <c r="T471" s="700">
        <v>0</v>
      </c>
      <c r="U471" s="701">
        <v>0</v>
      </c>
      <c r="V471" s="700">
        <v>0</v>
      </c>
      <c r="W471" s="701">
        <v>0</v>
      </c>
      <c r="X471" s="700">
        <v>0</v>
      </c>
      <c r="Y471" s="701">
        <v>0</v>
      </c>
      <c r="Z471" s="700">
        <v>0</v>
      </c>
      <c r="AA471" s="701">
        <v>0</v>
      </c>
      <c r="AB471" s="706">
        <v>0</v>
      </c>
      <c r="AC471" s="698">
        <v>0</v>
      </c>
      <c r="AD471" s="996"/>
      <c r="AE471" s="997"/>
      <c r="AF471" s="998"/>
    </row>
    <row r="472" spans="1:32" x14ac:dyDescent="0.2">
      <c r="A472" s="11">
        <v>177</v>
      </c>
      <c r="B472" s="277"/>
      <c r="C472" s="278"/>
      <c r="D472" s="278"/>
      <c r="E472" s="1452" t="s">
        <v>550</v>
      </c>
      <c r="F472" s="1453"/>
      <c r="G472" s="1453"/>
      <c r="H472" s="1453"/>
      <c r="I472" s="1453"/>
      <c r="J472" s="1453"/>
      <c r="K472" s="1453"/>
      <c r="L472" s="1454"/>
      <c r="M472" s="407">
        <f>SUM(M473:M474)</f>
        <v>0</v>
      </c>
      <c r="N472" s="410">
        <f t="shared" ref="N472:AC472" si="105">SUBTOTAL(9,N473:N474)</f>
        <v>0</v>
      </c>
      <c r="O472" s="414">
        <f t="shared" si="105"/>
        <v>0</v>
      </c>
      <c r="P472" s="413">
        <f t="shared" si="105"/>
        <v>0</v>
      </c>
      <c r="Q472" s="415">
        <f t="shared" si="105"/>
        <v>0</v>
      </c>
      <c r="R472" s="414">
        <f t="shared" si="105"/>
        <v>0</v>
      </c>
      <c r="S472" s="414">
        <f t="shared" si="105"/>
        <v>0</v>
      </c>
      <c r="T472" s="414">
        <f t="shared" si="105"/>
        <v>0</v>
      </c>
      <c r="U472" s="414">
        <f t="shared" si="105"/>
        <v>0</v>
      </c>
      <c r="V472" s="414">
        <f t="shared" si="105"/>
        <v>0</v>
      </c>
      <c r="W472" s="414">
        <f t="shared" si="105"/>
        <v>0</v>
      </c>
      <c r="X472" s="414">
        <f t="shared" si="105"/>
        <v>0</v>
      </c>
      <c r="Y472" s="414">
        <f t="shared" si="105"/>
        <v>0</v>
      </c>
      <c r="Z472" s="414">
        <f t="shared" si="105"/>
        <v>0</v>
      </c>
      <c r="AA472" s="414">
        <f t="shared" si="105"/>
        <v>0</v>
      </c>
      <c r="AB472" s="424">
        <f t="shared" si="105"/>
        <v>0</v>
      </c>
      <c r="AC472" s="407">
        <f t="shared" si="105"/>
        <v>0</v>
      </c>
      <c r="AD472" s="996"/>
      <c r="AE472" s="997"/>
      <c r="AF472" s="998"/>
    </row>
    <row r="473" spans="1:32" x14ac:dyDescent="0.2">
      <c r="A473" s="11">
        <v>178</v>
      </c>
      <c r="B473" s="277"/>
      <c r="C473" s="278"/>
      <c r="D473" s="278"/>
      <c r="E473" s="278"/>
      <c r="F473" s="1455" t="s">
        <v>551</v>
      </c>
      <c r="G473" s="1456"/>
      <c r="H473" s="1456"/>
      <c r="I473" s="1456"/>
      <c r="J473" s="1456"/>
      <c r="K473" s="1456"/>
      <c r="L473" s="1457"/>
      <c r="M473" s="698">
        <v>0</v>
      </c>
      <c r="N473" s="699">
        <v>0</v>
      </c>
      <c r="O473" s="700">
        <v>0</v>
      </c>
      <c r="P473" s="700">
        <v>0</v>
      </c>
      <c r="Q473" s="705">
        <v>0</v>
      </c>
      <c r="R473" s="700">
        <v>0</v>
      </c>
      <c r="S473" s="701">
        <v>0</v>
      </c>
      <c r="T473" s="700">
        <v>0</v>
      </c>
      <c r="U473" s="701">
        <v>0</v>
      </c>
      <c r="V473" s="700">
        <v>0</v>
      </c>
      <c r="W473" s="701">
        <v>0</v>
      </c>
      <c r="X473" s="700">
        <v>0</v>
      </c>
      <c r="Y473" s="701">
        <v>0</v>
      </c>
      <c r="Z473" s="700">
        <v>0</v>
      </c>
      <c r="AA473" s="701">
        <v>0</v>
      </c>
      <c r="AB473" s="706">
        <v>0</v>
      </c>
      <c r="AC473" s="698">
        <v>0</v>
      </c>
      <c r="AD473" s="996"/>
      <c r="AE473" s="997"/>
      <c r="AF473" s="998"/>
    </row>
    <row r="474" spans="1:32" x14ac:dyDescent="0.2">
      <c r="A474" s="11">
        <v>179</v>
      </c>
      <c r="B474" s="277"/>
      <c r="C474" s="278"/>
      <c r="D474" s="278"/>
      <c r="E474" s="278"/>
      <c r="F474" s="1458" t="s">
        <v>552</v>
      </c>
      <c r="G474" s="1459"/>
      <c r="H474" s="1459"/>
      <c r="I474" s="1459"/>
      <c r="J474" s="1459"/>
      <c r="K474" s="1459"/>
      <c r="L474" s="1460"/>
      <c r="M474" s="698">
        <v>0</v>
      </c>
      <c r="N474" s="699">
        <v>0</v>
      </c>
      <c r="O474" s="700">
        <v>0</v>
      </c>
      <c r="P474" s="700">
        <v>0</v>
      </c>
      <c r="Q474" s="705">
        <v>0</v>
      </c>
      <c r="R474" s="700">
        <v>0</v>
      </c>
      <c r="S474" s="701">
        <v>0</v>
      </c>
      <c r="T474" s="700">
        <v>0</v>
      </c>
      <c r="U474" s="701">
        <v>0</v>
      </c>
      <c r="V474" s="700">
        <v>0</v>
      </c>
      <c r="W474" s="701">
        <v>0</v>
      </c>
      <c r="X474" s="700">
        <v>0</v>
      </c>
      <c r="Y474" s="701">
        <v>0</v>
      </c>
      <c r="Z474" s="700">
        <v>0</v>
      </c>
      <c r="AA474" s="701">
        <v>0</v>
      </c>
      <c r="AB474" s="706">
        <v>0</v>
      </c>
      <c r="AC474" s="698">
        <v>0</v>
      </c>
      <c r="AD474" s="996"/>
      <c r="AE474" s="997"/>
      <c r="AF474" s="998"/>
    </row>
    <row r="475" spans="1:32" x14ac:dyDescent="0.2">
      <c r="A475" s="11">
        <v>180</v>
      </c>
      <c r="B475" s="277"/>
      <c r="C475" s="278"/>
      <c r="D475" s="278"/>
      <c r="E475" s="1452" t="s">
        <v>553</v>
      </c>
      <c r="F475" s="1453"/>
      <c r="G475" s="1453"/>
      <c r="H475" s="1453"/>
      <c r="I475" s="1453"/>
      <c r="J475" s="1453"/>
      <c r="K475" s="1453"/>
      <c r="L475" s="1454"/>
      <c r="M475" s="407">
        <f>SUM(M476:M477)</f>
        <v>0</v>
      </c>
      <c r="N475" s="410">
        <f t="shared" ref="N475:AC475" si="106">SUBTOTAL(9,N476:N477)</f>
        <v>0</v>
      </c>
      <c r="O475" s="414">
        <f t="shared" si="106"/>
        <v>0</v>
      </c>
      <c r="P475" s="413">
        <f t="shared" si="106"/>
        <v>0</v>
      </c>
      <c r="Q475" s="415">
        <f t="shared" si="106"/>
        <v>0</v>
      </c>
      <c r="R475" s="414">
        <f t="shared" si="106"/>
        <v>0</v>
      </c>
      <c r="S475" s="414">
        <f t="shared" si="106"/>
        <v>0</v>
      </c>
      <c r="T475" s="414">
        <f t="shared" si="106"/>
        <v>0</v>
      </c>
      <c r="U475" s="414">
        <f t="shared" si="106"/>
        <v>0</v>
      </c>
      <c r="V475" s="414">
        <f t="shared" si="106"/>
        <v>0</v>
      </c>
      <c r="W475" s="414">
        <f t="shared" si="106"/>
        <v>0</v>
      </c>
      <c r="X475" s="414">
        <f t="shared" si="106"/>
        <v>0</v>
      </c>
      <c r="Y475" s="414">
        <f t="shared" si="106"/>
        <v>0</v>
      </c>
      <c r="Z475" s="414">
        <f t="shared" si="106"/>
        <v>0</v>
      </c>
      <c r="AA475" s="414">
        <f t="shared" si="106"/>
        <v>0</v>
      </c>
      <c r="AB475" s="424">
        <f t="shared" si="106"/>
        <v>0</v>
      </c>
      <c r="AC475" s="407">
        <f t="shared" si="106"/>
        <v>0</v>
      </c>
      <c r="AD475" s="996"/>
      <c r="AE475" s="997"/>
      <c r="AF475" s="998"/>
    </row>
    <row r="476" spans="1:32" x14ac:dyDescent="0.2">
      <c r="A476" s="11">
        <v>181</v>
      </c>
      <c r="B476" s="277"/>
      <c r="C476" s="278"/>
      <c r="D476" s="278"/>
      <c r="E476" s="278"/>
      <c r="F476" s="1455" t="s">
        <v>554</v>
      </c>
      <c r="G476" s="1456"/>
      <c r="H476" s="1456"/>
      <c r="I476" s="1456"/>
      <c r="J476" s="1456"/>
      <c r="K476" s="1456"/>
      <c r="L476" s="1457"/>
      <c r="M476" s="698">
        <v>0</v>
      </c>
      <c r="N476" s="699">
        <v>0</v>
      </c>
      <c r="O476" s="700">
        <v>0</v>
      </c>
      <c r="P476" s="700">
        <v>0</v>
      </c>
      <c r="Q476" s="705">
        <v>0</v>
      </c>
      <c r="R476" s="700">
        <v>0</v>
      </c>
      <c r="S476" s="701">
        <v>0</v>
      </c>
      <c r="T476" s="700">
        <v>0</v>
      </c>
      <c r="U476" s="701">
        <v>0</v>
      </c>
      <c r="V476" s="700">
        <v>0</v>
      </c>
      <c r="W476" s="701">
        <v>0</v>
      </c>
      <c r="X476" s="700">
        <v>0</v>
      </c>
      <c r="Y476" s="701">
        <v>0</v>
      </c>
      <c r="Z476" s="700">
        <v>0</v>
      </c>
      <c r="AA476" s="701">
        <v>0</v>
      </c>
      <c r="AB476" s="706">
        <v>0</v>
      </c>
      <c r="AC476" s="698">
        <v>0</v>
      </c>
      <c r="AD476" s="996"/>
      <c r="AE476" s="997"/>
      <c r="AF476" s="998"/>
    </row>
    <row r="477" spans="1:32" x14ac:dyDescent="0.2">
      <c r="A477" s="11">
        <v>182</v>
      </c>
      <c r="B477" s="277"/>
      <c r="C477" s="278"/>
      <c r="D477" s="278"/>
      <c r="E477" s="278"/>
      <c r="F477" s="1458" t="s">
        <v>555</v>
      </c>
      <c r="G477" s="1459"/>
      <c r="H477" s="1459"/>
      <c r="I477" s="1459"/>
      <c r="J477" s="1459"/>
      <c r="K477" s="1459"/>
      <c r="L477" s="1460"/>
      <c r="M477" s="698">
        <v>0</v>
      </c>
      <c r="N477" s="699">
        <v>0</v>
      </c>
      <c r="O477" s="700">
        <v>0</v>
      </c>
      <c r="P477" s="700">
        <v>0</v>
      </c>
      <c r="Q477" s="705">
        <v>0</v>
      </c>
      <c r="R477" s="700">
        <v>0</v>
      </c>
      <c r="S477" s="701">
        <v>0</v>
      </c>
      <c r="T477" s="700">
        <v>0</v>
      </c>
      <c r="U477" s="701">
        <v>0</v>
      </c>
      <c r="V477" s="700">
        <v>0</v>
      </c>
      <c r="W477" s="701">
        <v>0</v>
      </c>
      <c r="X477" s="700">
        <v>0</v>
      </c>
      <c r="Y477" s="701">
        <v>0</v>
      </c>
      <c r="Z477" s="700">
        <v>0</v>
      </c>
      <c r="AA477" s="701">
        <v>0</v>
      </c>
      <c r="AB477" s="706">
        <v>0</v>
      </c>
      <c r="AC477" s="698">
        <v>0</v>
      </c>
      <c r="AD477" s="996"/>
      <c r="AE477" s="997"/>
      <c r="AF477" s="998"/>
    </row>
    <row r="478" spans="1:32" x14ac:dyDescent="0.2">
      <c r="A478" s="11">
        <v>183</v>
      </c>
      <c r="B478" s="277"/>
      <c r="C478" s="278"/>
      <c r="D478" s="1485" t="s">
        <v>24</v>
      </c>
      <c r="E478" s="1486"/>
      <c r="F478" s="1486"/>
      <c r="G478" s="1486"/>
      <c r="H478" s="1486"/>
      <c r="I478" s="1486"/>
      <c r="J478" s="1486"/>
      <c r="K478" s="1486"/>
      <c r="L478" s="1487"/>
      <c r="M478" s="407">
        <f>SUM(M479:M481)</f>
        <v>0</v>
      </c>
      <c r="N478" s="410">
        <f t="shared" ref="N478:AC478" si="107">SUBTOTAL(9,N479:N481)</f>
        <v>0</v>
      </c>
      <c r="O478" s="414">
        <f t="shared" si="107"/>
        <v>0</v>
      </c>
      <c r="P478" s="413">
        <f t="shared" si="107"/>
        <v>0</v>
      </c>
      <c r="Q478" s="415">
        <f t="shared" si="107"/>
        <v>0</v>
      </c>
      <c r="R478" s="414">
        <f t="shared" si="107"/>
        <v>0</v>
      </c>
      <c r="S478" s="414">
        <f t="shared" si="107"/>
        <v>0</v>
      </c>
      <c r="T478" s="414">
        <f t="shared" si="107"/>
        <v>0</v>
      </c>
      <c r="U478" s="414">
        <f t="shared" si="107"/>
        <v>0</v>
      </c>
      <c r="V478" s="414">
        <f t="shared" si="107"/>
        <v>0</v>
      </c>
      <c r="W478" s="414">
        <f t="shared" si="107"/>
        <v>0</v>
      </c>
      <c r="X478" s="414">
        <f t="shared" si="107"/>
        <v>0</v>
      </c>
      <c r="Y478" s="414">
        <f t="shared" si="107"/>
        <v>0</v>
      </c>
      <c r="Z478" s="414">
        <f t="shared" si="107"/>
        <v>0</v>
      </c>
      <c r="AA478" s="414">
        <f t="shared" si="107"/>
        <v>0</v>
      </c>
      <c r="AB478" s="424">
        <f t="shared" si="107"/>
        <v>0</v>
      </c>
      <c r="AC478" s="407">
        <f t="shared" si="107"/>
        <v>0</v>
      </c>
      <c r="AD478" s="996"/>
      <c r="AE478" s="997"/>
      <c r="AF478" s="998"/>
    </row>
    <row r="479" spans="1:32" x14ac:dyDescent="0.2">
      <c r="A479" s="11">
        <v>184</v>
      </c>
      <c r="B479" s="277"/>
      <c r="C479" s="278"/>
      <c r="D479" s="278"/>
      <c r="E479" s="278"/>
      <c r="F479" s="1455" t="s">
        <v>156</v>
      </c>
      <c r="G479" s="1456"/>
      <c r="H479" s="1456"/>
      <c r="I479" s="1456"/>
      <c r="J479" s="1456"/>
      <c r="K479" s="1456"/>
      <c r="L479" s="1457"/>
      <c r="M479" s="698">
        <v>0</v>
      </c>
      <c r="N479" s="699">
        <v>0</v>
      </c>
      <c r="O479" s="700">
        <v>0</v>
      </c>
      <c r="P479" s="700">
        <v>0</v>
      </c>
      <c r="Q479" s="705">
        <v>0</v>
      </c>
      <c r="R479" s="700">
        <v>0</v>
      </c>
      <c r="S479" s="701">
        <v>0</v>
      </c>
      <c r="T479" s="700">
        <v>0</v>
      </c>
      <c r="U479" s="701">
        <v>0</v>
      </c>
      <c r="V479" s="700">
        <v>0</v>
      </c>
      <c r="W479" s="701">
        <v>0</v>
      </c>
      <c r="X479" s="700">
        <v>0</v>
      </c>
      <c r="Y479" s="701">
        <v>0</v>
      </c>
      <c r="Z479" s="700">
        <v>0</v>
      </c>
      <c r="AA479" s="701">
        <v>0</v>
      </c>
      <c r="AB479" s="706">
        <v>0</v>
      </c>
      <c r="AC479" s="698">
        <v>0</v>
      </c>
      <c r="AD479" s="996"/>
      <c r="AE479" s="997"/>
      <c r="AF479" s="998"/>
    </row>
    <row r="480" spans="1:32" x14ac:dyDescent="0.2">
      <c r="A480" s="11">
        <v>185</v>
      </c>
      <c r="B480" s="277"/>
      <c r="C480" s="278"/>
      <c r="D480" s="278"/>
      <c r="E480" s="278"/>
      <c r="F480" s="1449" t="s">
        <v>157</v>
      </c>
      <c r="G480" s="1450"/>
      <c r="H480" s="1450"/>
      <c r="I480" s="1450"/>
      <c r="J480" s="1450"/>
      <c r="K480" s="1450"/>
      <c r="L480" s="1451"/>
      <c r="M480" s="698">
        <v>0</v>
      </c>
      <c r="N480" s="699">
        <v>0</v>
      </c>
      <c r="O480" s="700">
        <v>0</v>
      </c>
      <c r="P480" s="700">
        <v>0</v>
      </c>
      <c r="Q480" s="705">
        <v>0</v>
      </c>
      <c r="R480" s="700">
        <v>0</v>
      </c>
      <c r="S480" s="701">
        <v>0</v>
      </c>
      <c r="T480" s="700">
        <v>0</v>
      </c>
      <c r="U480" s="701">
        <v>0</v>
      </c>
      <c r="V480" s="700">
        <v>0</v>
      </c>
      <c r="W480" s="701">
        <v>0</v>
      </c>
      <c r="X480" s="700">
        <v>0</v>
      </c>
      <c r="Y480" s="701">
        <v>0</v>
      </c>
      <c r="Z480" s="700">
        <v>0</v>
      </c>
      <c r="AA480" s="701">
        <v>0</v>
      </c>
      <c r="AB480" s="706">
        <v>0</v>
      </c>
      <c r="AC480" s="698">
        <v>0</v>
      </c>
      <c r="AD480" s="996"/>
      <c r="AE480" s="997"/>
      <c r="AF480" s="998"/>
    </row>
    <row r="481" spans="1:34" x14ac:dyDescent="0.2">
      <c r="A481" s="11">
        <v>186</v>
      </c>
      <c r="B481" s="277"/>
      <c r="C481" s="278"/>
      <c r="D481" s="278"/>
      <c r="E481" s="278"/>
      <c r="F481" s="1458" t="s">
        <v>25</v>
      </c>
      <c r="G481" s="1459"/>
      <c r="H481" s="1459"/>
      <c r="I481" s="1459"/>
      <c r="J481" s="1459"/>
      <c r="K481" s="1459"/>
      <c r="L481" s="1460"/>
      <c r="M481" s="698">
        <v>0</v>
      </c>
      <c r="N481" s="699">
        <v>0</v>
      </c>
      <c r="O481" s="700">
        <v>0</v>
      </c>
      <c r="P481" s="700">
        <v>0</v>
      </c>
      <c r="Q481" s="705">
        <v>0</v>
      </c>
      <c r="R481" s="700">
        <v>0</v>
      </c>
      <c r="S481" s="701">
        <v>0</v>
      </c>
      <c r="T481" s="700">
        <v>0</v>
      </c>
      <c r="U481" s="701">
        <v>0</v>
      </c>
      <c r="V481" s="700">
        <v>0</v>
      </c>
      <c r="W481" s="701">
        <v>0</v>
      </c>
      <c r="X481" s="700">
        <v>0</v>
      </c>
      <c r="Y481" s="701">
        <v>0</v>
      </c>
      <c r="Z481" s="700">
        <v>0</v>
      </c>
      <c r="AA481" s="701">
        <v>0</v>
      </c>
      <c r="AB481" s="706">
        <v>0</v>
      </c>
      <c r="AC481" s="698">
        <v>0</v>
      </c>
      <c r="AD481" s="996"/>
      <c r="AE481" s="997"/>
      <c r="AF481" s="998"/>
    </row>
    <row r="482" spans="1:34" x14ac:dyDescent="0.2">
      <c r="A482" s="11">
        <v>187</v>
      </c>
      <c r="B482" s="277"/>
      <c r="C482" s="278"/>
      <c r="D482" s="1485" t="s">
        <v>467</v>
      </c>
      <c r="E482" s="1486"/>
      <c r="F482" s="1486"/>
      <c r="G482" s="1486"/>
      <c r="H482" s="1486"/>
      <c r="I482" s="1486"/>
      <c r="J482" s="1486"/>
      <c r="K482" s="1486"/>
      <c r="L482" s="1487"/>
      <c r="M482" s="407">
        <f>SUM(M483:M484)</f>
        <v>0</v>
      </c>
      <c r="N482" s="410">
        <f t="shared" ref="N482:AC482" si="108">SUBTOTAL(9,N483:N484)</f>
        <v>0</v>
      </c>
      <c r="O482" s="414">
        <f t="shared" si="108"/>
        <v>0</v>
      </c>
      <c r="P482" s="413">
        <f t="shared" si="108"/>
        <v>0</v>
      </c>
      <c r="Q482" s="415">
        <f t="shared" si="108"/>
        <v>0</v>
      </c>
      <c r="R482" s="414">
        <f t="shared" si="108"/>
        <v>0</v>
      </c>
      <c r="S482" s="414">
        <f t="shared" si="108"/>
        <v>0</v>
      </c>
      <c r="T482" s="414">
        <f t="shared" si="108"/>
        <v>0</v>
      </c>
      <c r="U482" s="414">
        <f t="shared" si="108"/>
        <v>0</v>
      </c>
      <c r="V482" s="414">
        <f t="shared" si="108"/>
        <v>0</v>
      </c>
      <c r="W482" s="414">
        <f t="shared" si="108"/>
        <v>0</v>
      </c>
      <c r="X482" s="414">
        <f t="shared" si="108"/>
        <v>0</v>
      </c>
      <c r="Y482" s="414">
        <f t="shared" si="108"/>
        <v>0</v>
      </c>
      <c r="Z482" s="414">
        <f t="shared" si="108"/>
        <v>0</v>
      </c>
      <c r="AA482" s="414">
        <f t="shared" si="108"/>
        <v>0</v>
      </c>
      <c r="AB482" s="424">
        <f t="shared" si="108"/>
        <v>0</v>
      </c>
      <c r="AC482" s="407">
        <f t="shared" si="108"/>
        <v>0</v>
      </c>
      <c r="AD482" s="996"/>
      <c r="AE482" s="997"/>
      <c r="AF482" s="998"/>
    </row>
    <row r="483" spans="1:34" x14ac:dyDescent="0.2">
      <c r="A483" s="11">
        <v>188</v>
      </c>
      <c r="B483" s="277"/>
      <c r="C483" s="278"/>
      <c r="D483" s="278"/>
      <c r="E483" s="278"/>
      <c r="F483" s="1455" t="s">
        <v>466</v>
      </c>
      <c r="G483" s="1456"/>
      <c r="H483" s="1456"/>
      <c r="I483" s="1456"/>
      <c r="J483" s="1456"/>
      <c r="K483" s="1456"/>
      <c r="L483" s="1457"/>
      <c r="M483" s="698">
        <v>0</v>
      </c>
      <c r="N483" s="699">
        <v>0</v>
      </c>
      <c r="O483" s="700">
        <v>0</v>
      </c>
      <c r="P483" s="700">
        <v>0</v>
      </c>
      <c r="Q483" s="705">
        <v>0</v>
      </c>
      <c r="R483" s="700">
        <v>0</v>
      </c>
      <c r="S483" s="701">
        <v>0</v>
      </c>
      <c r="T483" s="700">
        <v>0</v>
      </c>
      <c r="U483" s="701">
        <v>0</v>
      </c>
      <c r="V483" s="700">
        <v>0</v>
      </c>
      <c r="W483" s="701">
        <v>0</v>
      </c>
      <c r="X483" s="700">
        <v>0</v>
      </c>
      <c r="Y483" s="701">
        <v>0</v>
      </c>
      <c r="Z483" s="700">
        <v>0</v>
      </c>
      <c r="AA483" s="701">
        <v>0</v>
      </c>
      <c r="AB483" s="706">
        <v>0</v>
      </c>
      <c r="AC483" s="698">
        <v>0</v>
      </c>
      <c r="AD483" s="996"/>
      <c r="AE483" s="997"/>
      <c r="AF483" s="998"/>
    </row>
    <row r="484" spans="1:34" x14ac:dyDescent="0.2">
      <c r="A484" s="11">
        <v>189</v>
      </c>
      <c r="B484" s="277"/>
      <c r="C484" s="278"/>
      <c r="D484" s="278"/>
      <c r="E484" s="278"/>
      <c r="F484" s="1449" t="s">
        <v>576</v>
      </c>
      <c r="G484" s="1450"/>
      <c r="H484" s="1450"/>
      <c r="I484" s="1450"/>
      <c r="J484" s="1450"/>
      <c r="K484" s="1450"/>
      <c r="L484" s="1451"/>
      <c r="M484" s="698">
        <v>0</v>
      </c>
      <c r="N484" s="699">
        <v>0</v>
      </c>
      <c r="O484" s="700">
        <v>0</v>
      </c>
      <c r="P484" s="700">
        <v>0</v>
      </c>
      <c r="Q484" s="705">
        <v>0</v>
      </c>
      <c r="R484" s="700">
        <v>0</v>
      </c>
      <c r="S484" s="701">
        <v>0</v>
      </c>
      <c r="T484" s="700">
        <v>0</v>
      </c>
      <c r="U484" s="701">
        <v>0</v>
      </c>
      <c r="V484" s="700">
        <v>0</v>
      </c>
      <c r="W484" s="701">
        <v>0</v>
      </c>
      <c r="X484" s="700">
        <v>0</v>
      </c>
      <c r="Y484" s="701">
        <v>0</v>
      </c>
      <c r="Z484" s="700">
        <v>0</v>
      </c>
      <c r="AA484" s="701">
        <v>0</v>
      </c>
      <c r="AB484" s="706">
        <v>0</v>
      </c>
      <c r="AC484" s="698">
        <v>0</v>
      </c>
      <c r="AD484" s="996"/>
      <c r="AE484" s="997"/>
      <c r="AF484" s="998"/>
    </row>
    <row r="485" spans="1:34" ht="15" customHeight="1" x14ac:dyDescent="0.2">
      <c r="A485" s="11">
        <v>326</v>
      </c>
      <c r="B485" s="277"/>
      <c r="C485" s="1546" t="s">
        <v>140</v>
      </c>
      <c r="D485" s="1531"/>
      <c r="E485" s="1531"/>
      <c r="F485" s="1531"/>
      <c r="G485" s="1531"/>
      <c r="H485" s="1531"/>
      <c r="I485" s="1531"/>
      <c r="J485" s="1531"/>
      <c r="K485" s="1531"/>
      <c r="L485" s="1531"/>
      <c r="M485" s="1531"/>
      <c r="N485" s="1531"/>
      <c r="O485" s="1531"/>
      <c r="P485" s="1531"/>
      <c r="Q485" s="1531"/>
      <c r="R485" s="1531"/>
      <c r="S485" s="1531"/>
      <c r="T485" s="1531"/>
      <c r="U485" s="1531"/>
      <c r="V485" s="1531"/>
      <c r="W485" s="1531"/>
      <c r="X485" s="1531"/>
      <c r="Y485" s="1531"/>
      <c r="Z485" s="1531"/>
      <c r="AA485" s="1531"/>
      <c r="AB485" s="1531"/>
      <c r="AC485" s="1531"/>
      <c r="AD485" s="1531"/>
      <c r="AE485" s="1531"/>
      <c r="AF485" s="1547"/>
    </row>
    <row r="486" spans="1:34" x14ac:dyDescent="0.2">
      <c r="A486" s="11">
        <v>232</v>
      </c>
      <c r="B486" s="277"/>
      <c r="C486" s="278"/>
      <c r="D486" s="1485" t="s">
        <v>141</v>
      </c>
      <c r="E486" s="1486"/>
      <c r="F486" s="1486"/>
      <c r="G486" s="1486"/>
      <c r="H486" s="1486"/>
      <c r="I486" s="1486"/>
      <c r="J486" s="1486"/>
      <c r="K486" s="1486"/>
      <c r="L486" s="1487"/>
      <c r="M486" s="407">
        <f>SUM(M487:M488)</f>
        <v>0</v>
      </c>
      <c r="N486" s="410">
        <f t="shared" ref="N486:AC486" si="109">SUBTOTAL(9,N487:N488)</f>
        <v>0</v>
      </c>
      <c r="O486" s="414">
        <f t="shared" si="109"/>
        <v>0</v>
      </c>
      <c r="P486" s="413">
        <f t="shared" si="109"/>
        <v>0</v>
      </c>
      <c r="Q486" s="415">
        <f t="shared" si="109"/>
        <v>0</v>
      </c>
      <c r="R486" s="414">
        <f t="shared" si="109"/>
        <v>0</v>
      </c>
      <c r="S486" s="414">
        <f t="shared" si="109"/>
        <v>0</v>
      </c>
      <c r="T486" s="414">
        <f t="shared" si="109"/>
        <v>0</v>
      </c>
      <c r="U486" s="414">
        <f t="shared" si="109"/>
        <v>0</v>
      </c>
      <c r="V486" s="414">
        <f t="shared" si="109"/>
        <v>0</v>
      </c>
      <c r="W486" s="414">
        <f t="shared" si="109"/>
        <v>0</v>
      </c>
      <c r="X486" s="414">
        <f t="shared" si="109"/>
        <v>0</v>
      </c>
      <c r="Y486" s="414">
        <f t="shared" si="109"/>
        <v>0</v>
      </c>
      <c r="Z486" s="414">
        <f t="shared" si="109"/>
        <v>0</v>
      </c>
      <c r="AA486" s="414">
        <f t="shared" si="109"/>
        <v>0</v>
      </c>
      <c r="AB486" s="424">
        <f t="shared" si="109"/>
        <v>0</v>
      </c>
      <c r="AC486" s="407">
        <f t="shared" si="109"/>
        <v>0</v>
      </c>
      <c r="AD486" s="996"/>
      <c r="AE486" s="997"/>
      <c r="AF486" s="998"/>
    </row>
    <row r="487" spans="1:34" x14ac:dyDescent="0.2">
      <c r="A487" s="11">
        <v>188</v>
      </c>
      <c r="B487" s="277"/>
      <c r="C487" s="278"/>
      <c r="D487" s="278"/>
      <c r="E487" s="278"/>
      <c r="F487" s="1449" t="s">
        <v>142</v>
      </c>
      <c r="G487" s="1450"/>
      <c r="H487" s="1450"/>
      <c r="I487" s="1450"/>
      <c r="J487" s="1450"/>
      <c r="K487" s="1450"/>
      <c r="L487" s="1451"/>
      <c r="M487" s="698">
        <v>0</v>
      </c>
      <c r="N487" s="699">
        <v>0</v>
      </c>
      <c r="O487" s="700">
        <v>0</v>
      </c>
      <c r="P487" s="700">
        <v>0</v>
      </c>
      <c r="Q487" s="705">
        <v>0</v>
      </c>
      <c r="R487" s="700">
        <v>0</v>
      </c>
      <c r="S487" s="701">
        <v>0</v>
      </c>
      <c r="T487" s="700">
        <v>0</v>
      </c>
      <c r="U487" s="701">
        <v>0</v>
      </c>
      <c r="V487" s="700">
        <v>0</v>
      </c>
      <c r="W487" s="701">
        <v>0</v>
      </c>
      <c r="X487" s="700">
        <v>0</v>
      </c>
      <c r="Y487" s="701">
        <v>0</v>
      </c>
      <c r="Z487" s="700">
        <v>0</v>
      </c>
      <c r="AA487" s="701">
        <v>0</v>
      </c>
      <c r="AB487" s="706">
        <v>0</v>
      </c>
      <c r="AC487" s="698">
        <v>0</v>
      </c>
      <c r="AD487" s="996"/>
      <c r="AE487" s="997"/>
      <c r="AF487" s="998"/>
    </row>
    <row r="488" spans="1:34" x14ac:dyDescent="0.2">
      <c r="A488" s="11">
        <v>189</v>
      </c>
      <c r="B488" s="277"/>
      <c r="C488" s="278"/>
      <c r="D488" s="278"/>
      <c r="E488" s="278"/>
      <c r="F488" s="1449" t="s">
        <v>143</v>
      </c>
      <c r="G488" s="1450"/>
      <c r="H488" s="1450"/>
      <c r="I488" s="1450"/>
      <c r="J488" s="1450"/>
      <c r="K488" s="1450"/>
      <c r="L488" s="1451"/>
      <c r="M488" s="698">
        <v>0</v>
      </c>
      <c r="N488" s="699">
        <v>0</v>
      </c>
      <c r="O488" s="700">
        <v>0</v>
      </c>
      <c r="P488" s="700">
        <v>0</v>
      </c>
      <c r="Q488" s="705">
        <v>0</v>
      </c>
      <c r="R488" s="700">
        <v>0</v>
      </c>
      <c r="S488" s="701">
        <v>0</v>
      </c>
      <c r="T488" s="700">
        <v>0</v>
      </c>
      <c r="U488" s="701">
        <v>0</v>
      </c>
      <c r="V488" s="700">
        <v>0</v>
      </c>
      <c r="W488" s="701">
        <v>0</v>
      </c>
      <c r="X488" s="700">
        <v>0</v>
      </c>
      <c r="Y488" s="701">
        <v>0</v>
      </c>
      <c r="Z488" s="700">
        <v>0</v>
      </c>
      <c r="AA488" s="701">
        <v>0</v>
      </c>
      <c r="AB488" s="706">
        <v>0</v>
      </c>
      <c r="AC488" s="698">
        <v>0</v>
      </c>
      <c r="AD488" s="996"/>
      <c r="AE488" s="997"/>
      <c r="AF488" s="998"/>
    </row>
    <row r="489" spans="1:34" x14ac:dyDescent="0.2">
      <c r="A489" s="11">
        <v>232</v>
      </c>
      <c r="B489" s="277"/>
      <c r="C489" s="278"/>
      <c r="D489" s="1485" t="s">
        <v>144</v>
      </c>
      <c r="E489" s="1486"/>
      <c r="F489" s="1486"/>
      <c r="G489" s="1486"/>
      <c r="H489" s="1486"/>
      <c r="I489" s="1486"/>
      <c r="J489" s="1486"/>
      <c r="K489" s="1486"/>
      <c r="L489" s="1487"/>
      <c r="M489" s="407">
        <f>SUM(M490:M492)</f>
        <v>0</v>
      </c>
      <c r="N489" s="410">
        <f>SUBTOTAL(9,N490:N492)</f>
        <v>0</v>
      </c>
      <c r="O489" s="414">
        <f t="shared" ref="O489:AC489" si="110">SUBTOTAL(9,O490:O492)</f>
        <v>0</v>
      </c>
      <c r="P489" s="413">
        <f t="shared" si="110"/>
        <v>0</v>
      </c>
      <c r="Q489" s="415">
        <f t="shared" si="110"/>
        <v>0</v>
      </c>
      <c r="R489" s="414">
        <f t="shared" si="110"/>
        <v>0</v>
      </c>
      <c r="S489" s="414">
        <f t="shared" si="110"/>
        <v>0</v>
      </c>
      <c r="T489" s="414">
        <f t="shared" si="110"/>
        <v>0</v>
      </c>
      <c r="U489" s="414">
        <f t="shared" si="110"/>
        <v>0</v>
      </c>
      <c r="V489" s="414">
        <f t="shared" si="110"/>
        <v>0</v>
      </c>
      <c r="W489" s="414">
        <f t="shared" si="110"/>
        <v>0</v>
      </c>
      <c r="X489" s="414">
        <f t="shared" si="110"/>
        <v>0</v>
      </c>
      <c r="Y489" s="414">
        <f t="shared" si="110"/>
        <v>0</v>
      </c>
      <c r="Z489" s="414">
        <f t="shared" si="110"/>
        <v>0</v>
      </c>
      <c r="AA489" s="414">
        <f t="shared" si="110"/>
        <v>0</v>
      </c>
      <c r="AB489" s="424">
        <f t="shared" si="110"/>
        <v>0</v>
      </c>
      <c r="AC489" s="407">
        <f t="shared" si="110"/>
        <v>0</v>
      </c>
      <c r="AD489" s="996"/>
      <c r="AE489" s="997"/>
      <c r="AF489" s="998"/>
    </row>
    <row r="490" spans="1:34" x14ac:dyDescent="0.2">
      <c r="A490" s="11">
        <v>188</v>
      </c>
      <c r="B490" s="277"/>
      <c r="C490" s="278"/>
      <c r="D490" s="278"/>
      <c r="E490" s="278"/>
      <c r="F490" s="1449" t="s">
        <v>145</v>
      </c>
      <c r="G490" s="1450"/>
      <c r="H490" s="1450"/>
      <c r="I490" s="1450"/>
      <c r="J490" s="1450"/>
      <c r="K490" s="1450"/>
      <c r="L490" s="1451"/>
      <c r="M490" s="698">
        <v>0</v>
      </c>
      <c r="N490" s="699">
        <v>0</v>
      </c>
      <c r="O490" s="700">
        <v>0</v>
      </c>
      <c r="P490" s="700">
        <v>0</v>
      </c>
      <c r="Q490" s="705">
        <v>0</v>
      </c>
      <c r="R490" s="700">
        <v>0</v>
      </c>
      <c r="S490" s="701">
        <v>0</v>
      </c>
      <c r="T490" s="700">
        <v>0</v>
      </c>
      <c r="U490" s="701">
        <v>0</v>
      </c>
      <c r="V490" s="700">
        <v>0</v>
      </c>
      <c r="W490" s="701">
        <v>0</v>
      </c>
      <c r="X490" s="700">
        <v>0</v>
      </c>
      <c r="Y490" s="701">
        <v>0</v>
      </c>
      <c r="Z490" s="700">
        <v>0</v>
      </c>
      <c r="AA490" s="701">
        <v>0</v>
      </c>
      <c r="AB490" s="706">
        <v>0</v>
      </c>
      <c r="AC490" s="698">
        <v>0</v>
      </c>
      <c r="AD490" s="996"/>
      <c r="AE490" s="997"/>
      <c r="AF490" s="998"/>
    </row>
    <row r="491" spans="1:34" x14ac:dyDescent="0.2">
      <c r="A491" s="11">
        <v>189</v>
      </c>
      <c r="B491" s="277"/>
      <c r="C491" s="278"/>
      <c r="D491" s="278"/>
      <c r="E491" s="278"/>
      <c r="F491" s="1449" t="s">
        <v>146</v>
      </c>
      <c r="G491" s="1450"/>
      <c r="H491" s="1450"/>
      <c r="I491" s="1450"/>
      <c r="J491" s="1450"/>
      <c r="K491" s="1450"/>
      <c r="L491" s="1451"/>
      <c r="M491" s="698">
        <v>0</v>
      </c>
      <c r="N491" s="699">
        <v>0</v>
      </c>
      <c r="O491" s="700">
        <v>0</v>
      </c>
      <c r="P491" s="700">
        <v>0</v>
      </c>
      <c r="Q491" s="705">
        <v>0</v>
      </c>
      <c r="R491" s="700">
        <v>0</v>
      </c>
      <c r="S491" s="701">
        <v>0</v>
      </c>
      <c r="T491" s="700">
        <v>0</v>
      </c>
      <c r="U491" s="701">
        <v>0</v>
      </c>
      <c r="V491" s="700">
        <v>0</v>
      </c>
      <c r="W491" s="701">
        <v>0</v>
      </c>
      <c r="X491" s="700">
        <v>0</v>
      </c>
      <c r="Y491" s="701">
        <v>0</v>
      </c>
      <c r="Z491" s="700">
        <v>0</v>
      </c>
      <c r="AA491" s="701">
        <v>0</v>
      </c>
      <c r="AB491" s="706">
        <v>0</v>
      </c>
      <c r="AC491" s="698">
        <v>0</v>
      </c>
      <c r="AD491" s="996"/>
      <c r="AE491" s="997"/>
      <c r="AF491" s="998"/>
    </row>
    <row r="492" spans="1:34" x14ac:dyDescent="0.2">
      <c r="A492" s="11">
        <v>189</v>
      </c>
      <c r="B492" s="277"/>
      <c r="C492" s="278"/>
      <c r="D492" s="278"/>
      <c r="E492" s="278"/>
      <c r="F492" s="1449" t="s">
        <v>147</v>
      </c>
      <c r="G492" s="1450"/>
      <c r="H492" s="1450"/>
      <c r="I492" s="1450"/>
      <c r="J492" s="1450"/>
      <c r="K492" s="1450"/>
      <c r="L492" s="1451"/>
      <c r="M492" s="698">
        <v>0</v>
      </c>
      <c r="N492" s="699">
        <v>0</v>
      </c>
      <c r="O492" s="700">
        <v>0</v>
      </c>
      <c r="P492" s="700">
        <v>0</v>
      </c>
      <c r="Q492" s="705">
        <v>0</v>
      </c>
      <c r="R492" s="700">
        <v>0</v>
      </c>
      <c r="S492" s="701">
        <v>0</v>
      </c>
      <c r="T492" s="700">
        <v>0</v>
      </c>
      <c r="U492" s="701">
        <v>0</v>
      </c>
      <c r="V492" s="700">
        <v>0</v>
      </c>
      <c r="W492" s="701">
        <v>0</v>
      </c>
      <c r="X492" s="700">
        <v>0</v>
      </c>
      <c r="Y492" s="701">
        <v>0</v>
      </c>
      <c r="Z492" s="700">
        <v>0</v>
      </c>
      <c r="AA492" s="701">
        <v>0</v>
      </c>
      <c r="AB492" s="706">
        <v>0</v>
      </c>
      <c r="AC492" s="698">
        <v>0</v>
      </c>
      <c r="AD492" s="996"/>
      <c r="AE492" s="997"/>
      <c r="AF492" s="998"/>
    </row>
    <row r="493" spans="1:34" x14ac:dyDescent="0.2">
      <c r="A493" s="11">
        <v>232</v>
      </c>
      <c r="B493" s="277"/>
      <c r="C493" s="278"/>
      <c r="D493" s="1485" t="s">
        <v>148</v>
      </c>
      <c r="E493" s="1486"/>
      <c r="F493" s="1486"/>
      <c r="G493" s="1486"/>
      <c r="H493" s="1486"/>
      <c r="I493" s="1486"/>
      <c r="J493" s="1486"/>
      <c r="K493" s="1486"/>
      <c r="L493" s="1487"/>
      <c r="M493" s="407">
        <f>SUM(M494:M496)</f>
        <v>0</v>
      </c>
      <c r="N493" s="1266"/>
      <c r="O493" s="1188"/>
      <c r="P493" s="1188"/>
      <c r="Q493" s="1188"/>
      <c r="R493" s="1188"/>
      <c r="S493" s="1188"/>
      <c r="T493" s="1188"/>
      <c r="U493" s="1188"/>
      <c r="V493" s="1188"/>
      <c r="W493" s="1188"/>
      <c r="X493" s="1188"/>
      <c r="Y493" s="1188"/>
      <c r="Z493" s="1188"/>
      <c r="AA493" s="1188"/>
      <c r="AB493" s="1188"/>
      <c r="AC493" s="1189"/>
      <c r="AD493" s="996"/>
      <c r="AE493" s="997"/>
      <c r="AF493" s="998"/>
    </row>
    <row r="494" spans="1:34" x14ac:dyDescent="0.2">
      <c r="A494" s="11">
        <v>188</v>
      </c>
      <c r="B494" s="277"/>
      <c r="C494" s="278"/>
      <c r="D494" s="278"/>
      <c r="E494" s="278"/>
      <c r="F494" s="1449" t="s">
        <v>149</v>
      </c>
      <c r="G494" s="1450"/>
      <c r="H494" s="1450"/>
      <c r="I494" s="1450"/>
      <c r="J494" s="1450"/>
      <c r="K494" s="1450"/>
      <c r="L494" s="1451"/>
      <c r="M494" s="698">
        <v>0</v>
      </c>
      <c r="N494" s="1267"/>
      <c r="O494" s="1191"/>
      <c r="P494" s="1191"/>
      <c r="Q494" s="1191"/>
      <c r="R494" s="1191"/>
      <c r="S494" s="1191"/>
      <c r="T494" s="1191"/>
      <c r="U494" s="1191"/>
      <c r="V494" s="1191"/>
      <c r="W494" s="1191"/>
      <c r="X494" s="1191"/>
      <c r="Y494" s="1191"/>
      <c r="Z494" s="1191"/>
      <c r="AA494" s="1191"/>
      <c r="AB494" s="1191"/>
      <c r="AC494" s="1192"/>
      <c r="AD494" s="996"/>
      <c r="AE494" s="997"/>
      <c r="AF494" s="998"/>
    </row>
    <row r="495" spans="1:34" x14ac:dyDescent="0.2">
      <c r="A495" s="11">
        <v>189</v>
      </c>
      <c r="B495" s="277"/>
      <c r="C495" s="278"/>
      <c r="D495" s="278"/>
      <c r="E495" s="278"/>
      <c r="F495" s="1449" t="s">
        <v>150</v>
      </c>
      <c r="G495" s="1450"/>
      <c r="H495" s="1450"/>
      <c r="I495" s="1450"/>
      <c r="J495" s="1450"/>
      <c r="K495" s="1450"/>
      <c r="L495" s="1451"/>
      <c r="M495" s="698">
        <v>0</v>
      </c>
      <c r="N495" s="1267"/>
      <c r="O495" s="1191"/>
      <c r="P495" s="1191"/>
      <c r="Q495" s="1191"/>
      <c r="R495" s="1191"/>
      <c r="S495" s="1191"/>
      <c r="T495" s="1191"/>
      <c r="U495" s="1191"/>
      <c r="V495" s="1191"/>
      <c r="W495" s="1191"/>
      <c r="X495" s="1191"/>
      <c r="Y495" s="1191"/>
      <c r="Z495" s="1191"/>
      <c r="AA495" s="1191"/>
      <c r="AB495" s="1191"/>
      <c r="AC495" s="1192"/>
      <c r="AD495" s="996"/>
      <c r="AE495" s="997"/>
      <c r="AF495" s="998"/>
      <c r="AH495" s="249">
        <f>SUM(O489,O475,O466,O448,O433,O425,O409,O377,O374,O351,O341,O323,O316,O281,O267,O260,O253,O246,O239,O301)</f>
        <v>0</v>
      </c>
    </row>
    <row r="496" spans="1:34" x14ac:dyDescent="0.2">
      <c r="A496" s="11">
        <v>189</v>
      </c>
      <c r="B496" s="277"/>
      <c r="C496" s="278"/>
      <c r="D496" s="278"/>
      <c r="E496" s="278"/>
      <c r="F496" s="1449" t="s">
        <v>151</v>
      </c>
      <c r="G496" s="1450"/>
      <c r="H496" s="1450"/>
      <c r="I496" s="1450"/>
      <c r="J496" s="1450"/>
      <c r="K496" s="1450"/>
      <c r="L496" s="1451"/>
      <c r="M496" s="698">
        <v>0</v>
      </c>
      <c r="N496" s="1267"/>
      <c r="O496" s="1191"/>
      <c r="P496" s="1191"/>
      <c r="Q496" s="1191"/>
      <c r="R496" s="1191"/>
      <c r="S496" s="1191"/>
      <c r="T496" s="1191"/>
      <c r="U496" s="1191"/>
      <c r="V496" s="1191"/>
      <c r="W496" s="1191"/>
      <c r="X496" s="1191"/>
      <c r="Y496" s="1191"/>
      <c r="Z496" s="1191"/>
      <c r="AA496" s="1191"/>
      <c r="AB496" s="1191"/>
      <c r="AC496" s="1192"/>
      <c r="AD496" s="996"/>
      <c r="AE496" s="997"/>
      <c r="AF496" s="998"/>
    </row>
    <row r="497" spans="1:32" x14ac:dyDescent="0.2">
      <c r="A497" s="11">
        <v>232</v>
      </c>
      <c r="B497" s="277"/>
      <c r="C497" s="278"/>
      <c r="D497" s="1485" t="s">
        <v>140</v>
      </c>
      <c r="E497" s="1486"/>
      <c r="F497" s="1486"/>
      <c r="G497" s="1486"/>
      <c r="H497" s="1486"/>
      <c r="I497" s="1486"/>
      <c r="J497" s="1486"/>
      <c r="K497" s="1486"/>
      <c r="L497" s="1487"/>
      <c r="M497" s="407">
        <f>SUM(M498)</f>
        <v>0</v>
      </c>
      <c r="N497" s="1267"/>
      <c r="O497" s="1191"/>
      <c r="P497" s="1191"/>
      <c r="Q497" s="1191"/>
      <c r="R497" s="1191"/>
      <c r="S497" s="1191"/>
      <c r="T497" s="1191"/>
      <c r="U497" s="1191"/>
      <c r="V497" s="1191"/>
      <c r="W497" s="1191"/>
      <c r="X497" s="1191"/>
      <c r="Y497" s="1191"/>
      <c r="Z497" s="1191"/>
      <c r="AA497" s="1191"/>
      <c r="AB497" s="1191"/>
      <c r="AC497" s="1192"/>
      <c r="AD497" s="996"/>
      <c r="AE497" s="997"/>
      <c r="AF497" s="998"/>
    </row>
    <row r="498" spans="1:32" x14ac:dyDescent="0.2">
      <c r="A498" s="11">
        <v>188</v>
      </c>
      <c r="B498" s="526"/>
      <c r="C498" s="527"/>
      <c r="D498" s="527"/>
      <c r="E498" s="528"/>
      <c r="F498" s="1455" t="s">
        <v>140</v>
      </c>
      <c r="G498" s="1456"/>
      <c r="H498" s="1456"/>
      <c r="I498" s="1456"/>
      <c r="J498" s="1456"/>
      <c r="K498" s="1456"/>
      <c r="L498" s="1457"/>
      <c r="M498" s="698">
        <v>0</v>
      </c>
      <c r="N498" s="1268"/>
      <c r="O498" s="1194"/>
      <c r="P498" s="1194"/>
      <c r="Q498" s="1194"/>
      <c r="R498" s="1194"/>
      <c r="S498" s="1194"/>
      <c r="T498" s="1194"/>
      <c r="U498" s="1194"/>
      <c r="V498" s="1194"/>
      <c r="W498" s="1194"/>
      <c r="X498" s="1194"/>
      <c r="Y498" s="1194"/>
      <c r="Z498" s="1194"/>
      <c r="AA498" s="1194"/>
      <c r="AB498" s="1194"/>
      <c r="AC498" s="1195"/>
      <c r="AD498" s="996"/>
      <c r="AE498" s="997"/>
      <c r="AF498" s="998"/>
    </row>
    <row r="499" spans="1:32" ht="7.5" customHeight="1" x14ac:dyDescent="0.2">
      <c r="A499" s="11"/>
      <c r="B499" s="1553"/>
      <c r="C499" s="1554"/>
      <c r="D499" s="1554"/>
      <c r="E499" s="1554"/>
      <c r="F499" s="1529"/>
      <c r="G499" s="1529"/>
      <c r="H499" s="1529"/>
      <c r="I499" s="1529"/>
      <c r="J499" s="1529"/>
      <c r="K499" s="1529"/>
      <c r="L499" s="1529"/>
      <c r="M499" s="1529"/>
      <c r="N499" s="1529"/>
      <c r="O499" s="1529"/>
      <c r="P499" s="1529"/>
      <c r="Q499" s="1529"/>
      <c r="R499" s="1529"/>
      <c r="S499" s="1529"/>
      <c r="T499" s="1529"/>
      <c r="U499" s="1529"/>
      <c r="V499" s="1529"/>
      <c r="W499" s="1529"/>
      <c r="X499" s="1529"/>
      <c r="Y499" s="1529"/>
      <c r="Z499" s="1529"/>
      <c r="AA499" s="1529"/>
      <c r="AB499" s="1529"/>
      <c r="AC499" s="1529"/>
      <c r="AD499" s="1529"/>
      <c r="AE499" s="1529"/>
      <c r="AF499" s="1530"/>
    </row>
    <row r="500" spans="1:32" ht="22.5" customHeight="1" x14ac:dyDescent="0.2">
      <c r="A500" s="11">
        <v>323</v>
      </c>
      <c r="B500" s="1538" t="s">
        <v>152</v>
      </c>
      <c r="C500" s="1539"/>
      <c r="D500" s="1539"/>
      <c r="E500" s="1539"/>
      <c r="F500" s="1539"/>
      <c r="G500" s="1539"/>
      <c r="H500" s="1539"/>
      <c r="I500" s="1539"/>
      <c r="J500" s="1539"/>
      <c r="K500" s="1539"/>
      <c r="L500" s="1539"/>
      <c r="M500" s="407">
        <f>SUM(M497,M493,M489,M486,M482,M478,M475,M472,M469,M466,M463,M460,M455,M452,M448,M445,M441,M438,M433,M429,M425,M419,M414,M409,M404,M400,M397,M394,M391,M388,M385,M382,M377,M374,M370,M367,M363,M360,M355,M351,M347,M341,M336,M331,M323,M316,M312,M308,M301,M296,M292,M288,M281,M274,M267,M260,M253,M246,M239,M232)</f>
        <v>0</v>
      </c>
      <c r="N500" s="410">
        <f t="shared" ref="N500:AC500" si="111">SUBTOTAL(9,N231:N499)</f>
        <v>0</v>
      </c>
      <c r="O500" s="414">
        <f t="shared" si="111"/>
        <v>0</v>
      </c>
      <c r="P500" s="413">
        <f t="shared" si="111"/>
        <v>0</v>
      </c>
      <c r="Q500" s="415">
        <f t="shared" si="111"/>
        <v>0</v>
      </c>
      <c r="R500" s="413">
        <f t="shared" si="111"/>
        <v>0</v>
      </c>
      <c r="S500" s="413">
        <f t="shared" si="111"/>
        <v>0</v>
      </c>
      <c r="T500" s="413">
        <f t="shared" si="111"/>
        <v>0</v>
      </c>
      <c r="U500" s="413">
        <f t="shared" si="111"/>
        <v>0</v>
      </c>
      <c r="V500" s="413">
        <f t="shared" si="111"/>
        <v>0</v>
      </c>
      <c r="W500" s="413">
        <f t="shared" si="111"/>
        <v>0</v>
      </c>
      <c r="X500" s="413">
        <f t="shared" si="111"/>
        <v>0</v>
      </c>
      <c r="Y500" s="413">
        <f t="shared" si="111"/>
        <v>0</v>
      </c>
      <c r="Z500" s="413">
        <f t="shared" si="111"/>
        <v>0</v>
      </c>
      <c r="AA500" s="413">
        <f t="shared" si="111"/>
        <v>0</v>
      </c>
      <c r="AB500" s="432">
        <f t="shared" si="111"/>
        <v>0</v>
      </c>
      <c r="AC500" s="407">
        <f t="shared" si="111"/>
        <v>0</v>
      </c>
      <c r="AD500" s="996"/>
      <c r="AE500" s="997"/>
      <c r="AF500" s="998"/>
    </row>
    <row r="501" spans="1:32" ht="7.5" customHeight="1" x14ac:dyDescent="0.2">
      <c r="B501" s="1528"/>
      <c r="C501" s="1529"/>
      <c r="D501" s="1529"/>
      <c r="E501" s="1529"/>
      <c r="F501" s="1529"/>
      <c r="G501" s="1529"/>
      <c r="H501" s="1529"/>
      <c r="I501" s="1529"/>
      <c r="J501" s="1529"/>
      <c r="K501" s="1529"/>
      <c r="L501" s="1529"/>
      <c r="M501" s="1529"/>
      <c r="N501" s="1529"/>
      <c r="O501" s="1529"/>
      <c r="P501" s="1529"/>
      <c r="Q501" s="1529"/>
      <c r="R501" s="1529"/>
      <c r="S501" s="1529"/>
      <c r="T501" s="1529"/>
      <c r="U501" s="1529"/>
      <c r="V501" s="1529"/>
      <c r="W501" s="1529"/>
      <c r="X501" s="1529"/>
      <c r="Y501" s="1529"/>
      <c r="Z501" s="1529"/>
      <c r="AA501" s="1529"/>
      <c r="AB501" s="1529"/>
      <c r="AC501" s="1529"/>
      <c r="AD501" s="1529"/>
      <c r="AE501" s="1529"/>
      <c r="AF501" s="1530"/>
    </row>
    <row r="502" spans="1:32" ht="22.5" customHeight="1" x14ac:dyDescent="0.2">
      <c r="A502" s="11">
        <v>323</v>
      </c>
      <c r="B502" s="1538" t="s">
        <v>153</v>
      </c>
      <c r="C502" s="1539"/>
      <c r="D502" s="1539"/>
      <c r="E502" s="1539"/>
      <c r="F502" s="1539"/>
      <c r="G502" s="1539"/>
      <c r="H502" s="1539"/>
      <c r="I502" s="1539"/>
      <c r="J502" s="1539"/>
      <c r="K502" s="1539"/>
      <c r="L502" s="1539"/>
      <c r="M502" s="698">
        <v>0</v>
      </c>
      <c r="N502" s="1590"/>
      <c r="O502" s="1607"/>
      <c r="P502" s="1607"/>
      <c r="Q502" s="1607"/>
      <c r="R502" s="1607"/>
      <c r="S502" s="1607"/>
      <c r="T502" s="1607"/>
      <c r="U502" s="1607"/>
      <c r="V502" s="1607"/>
      <c r="W502" s="1607"/>
      <c r="X502" s="1607"/>
      <c r="Y502" s="1607"/>
      <c r="Z502" s="1607"/>
      <c r="AA502" s="1607"/>
      <c r="AB502" s="1607"/>
      <c r="AC502" s="1607"/>
      <c r="AD502" s="1017"/>
      <c r="AE502" s="997"/>
      <c r="AF502" s="998"/>
    </row>
    <row r="503" spans="1:32" ht="7.5" customHeight="1" x14ac:dyDescent="0.2">
      <c r="B503" s="1528"/>
      <c r="C503" s="1529"/>
      <c r="D503" s="1529"/>
      <c r="E503" s="1529"/>
      <c r="F503" s="1529"/>
      <c r="G503" s="1529"/>
      <c r="H503" s="1529"/>
      <c r="I503" s="1529"/>
      <c r="J503" s="1529"/>
      <c r="K503" s="1529"/>
      <c r="L503" s="1529"/>
      <c r="M503" s="1529"/>
      <c r="N503" s="1529"/>
      <c r="O503" s="1529"/>
      <c r="P503" s="1529"/>
      <c r="Q503" s="1529"/>
      <c r="R503" s="1529"/>
      <c r="S503" s="1529"/>
      <c r="T503" s="1529"/>
      <c r="U503" s="1529"/>
      <c r="V503" s="1529"/>
      <c r="W503" s="1529"/>
      <c r="X503" s="1529"/>
      <c r="Y503" s="1529"/>
      <c r="Z503" s="1529"/>
      <c r="AA503" s="1529"/>
      <c r="AB503" s="1529"/>
      <c r="AC503" s="1529"/>
      <c r="AD503" s="1529"/>
      <c r="AE503" s="1529"/>
      <c r="AF503" s="1530"/>
    </row>
    <row r="504" spans="1:32" ht="22.5" customHeight="1" x14ac:dyDescent="0.2">
      <c r="A504" s="11">
        <v>323</v>
      </c>
      <c r="B504" s="1538" t="s">
        <v>154</v>
      </c>
      <c r="C504" s="1539"/>
      <c r="D504" s="1539"/>
      <c r="E504" s="1539"/>
      <c r="F504" s="1539"/>
      <c r="G504" s="1539"/>
      <c r="H504" s="1539"/>
      <c r="I504" s="1539"/>
      <c r="J504" s="1539"/>
      <c r="K504" s="1539"/>
      <c r="L504" s="1539"/>
      <c r="M504" s="407">
        <f>SUM(M500:M503)</f>
        <v>0</v>
      </c>
      <c r="N504" s="410">
        <f t="shared" ref="N504:AC504" si="112">SUM(N500:N503)</f>
        <v>0</v>
      </c>
      <c r="O504" s="414">
        <f t="shared" si="112"/>
        <v>0</v>
      </c>
      <c r="P504" s="413">
        <f t="shared" si="112"/>
        <v>0</v>
      </c>
      <c r="Q504" s="415">
        <f t="shared" si="112"/>
        <v>0</v>
      </c>
      <c r="R504" s="413">
        <f t="shared" si="112"/>
        <v>0</v>
      </c>
      <c r="S504" s="413">
        <f t="shared" si="112"/>
        <v>0</v>
      </c>
      <c r="T504" s="413">
        <f t="shared" si="112"/>
        <v>0</v>
      </c>
      <c r="U504" s="413">
        <f t="shared" si="112"/>
        <v>0</v>
      </c>
      <c r="V504" s="413">
        <f t="shared" si="112"/>
        <v>0</v>
      </c>
      <c r="W504" s="413">
        <f t="shared" si="112"/>
        <v>0</v>
      </c>
      <c r="X504" s="413">
        <f t="shared" si="112"/>
        <v>0</v>
      </c>
      <c r="Y504" s="413">
        <f t="shared" si="112"/>
        <v>0</v>
      </c>
      <c r="Z504" s="413">
        <f t="shared" si="112"/>
        <v>0</v>
      </c>
      <c r="AA504" s="413">
        <f t="shared" si="112"/>
        <v>0</v>
      </c>
      <c r="AB504" s="432">
        <f t="shared" si="112"/>
        <v>0</v>
      </c>
      <c r="AC504" s="407">
        <f t="shared" si="112"/>
        <v>0</v>
      </c>
      <c r="AD504" s="996"/>
      <c r="AE504" s="997"/>
      <c r="AF504" s="998"/>
    </row>
    <row r="505" spans="1:32" ht="7.5" customHeight="1" x14ac:dyDescent="0.2">
      <c r="B505" s="1674"/>
      <c r="C505" s="1675"/>
      <c r="D505" s="1675"/>
      <c r="E505" s="1675"/>
      <c r="F505" s="1675"/>
      <c r="G505" s="1675"/>
      <c r="H505" s="1675"/>
      <c r="I505" s="1675"/>
      <c r="J505" s="1675"/>
      <c r="K505" s="1675"/>
      <c r="L505" s="1675"/>
      <c r="M505" s="1675"/>
      <c r="N505" s="1675"/>
      <c r="O505" s="1675"/>
      <c r="P505" s="1675"/>
      <c r="Q505" s="1675"/>
      <c r="R505" s="1675"/>
      <c r="S505" s="1675"/>
      <c r="T505" s="1675"/>
      <c r="U505" s="1675"/>
      <c r="V505" s="1675"/>
      <c r="W505" s="1675"/>
      <c r="X505" s="1675"/>
      <c r="Y505" s="1675"/>
      <c r="Z505" s="1675"/>
      <c r="AA505" s="1675"/>
      <c r="AB505" s="1675"/>
      <c r="AC505" s="1675"/>
      <c r="AD505" s="1675"/>
      <c r="AE505" s="1675"/>
      <c r="AF505" s="1676"/>
    </row>
    <row r="506" spans="1:32" ht="22.5" customHeight="1" outlineLevel="1" x14ac:dyDescent="0.2">
      <c r="A506" s="11">
        <v>103</v>
      </c>
      <c r="B506" s="1513" t="s">
        <v>155</v>
      </c>
      <c r="C506" s="1514"/>
      <c r="D506" s="1514"/>
      <c r="E506" s="1514"/>
      <c r="F506" s="1514"/>
      <c r="G506" s="1514"/>
      <c r="H506" s="1514"/>
      <c r="I506" s="1514"/>
      <c r="J506" s="1514"/>
      <c r="K506" s="1514"/>
      <c r="L506" s="1514"/>
      <c r="M506" s="1514"/>
      <c r="N506" s="1514"/>
      <c r="O506" s="1514"/>
      <c r="P506" s="1514"/>
      <c r="Q506" s="1514"/>
      <c r="R506" s="1514"/>
      <c r="S506" s="1514"/>
      <c r="T506" s="1514"/>
      <c r="U506" s="1514"/>
      <c r="V506" s="1514"/>
      <c r="W506" s="1514"/>
      <c r="X506" s="1514"/>
      <c r="Y506" s="1514"/>
      <c r="Z506" s="1514"/>
      <c r="AA506" s="1514"/>
      <c r="AB506" s="1514"/>
      <c r="AC506" s="1514"/>
      <c r="AD506" s="1514"/>
      <c r="AE506" s="1514"/>
      <c r="AF506" s="1514"/>
    </row>
    <row r="507" spans="1:32" ht="15" customHeight="1" x14ac:dyDescent="0.2">
      <c r="A507" s="11">
        <v>326</v>
      </c>
      <c r="B507" s="5"/>
      <c r="C507" s="1604" t="s">
        <v>731</v>
      </c>
      <c r="D507" s="1605"/>
      <c r="E507" s="1605"/>
      <c r="F507" s="1605"/>
      <c r="G507" s="1605"/>
      <c r="H507" s="1605"/>
      <c r="I507" s="1605"/>
      <c r="J507" s="1605"/>
      <c r="K507" s="1605"/>
      <c r="L507" s="1605"/>
      <c r="M507" s="1605"/>
      <c r="N507" s="1605"/>
      <c r="O507" s="1605"/>
      <c r="P507" s="1605"/>
      <c r="Q507" s="1605"/>
      <c r="R507" s="1605"/>
      <c r="S507" s="1605"/>
      <c r="T507" s="1605"/>
      <c r="U507" s="1605"/>
      <c r="V507" s="1605"/>
      <c r="W507" s="1605"/>
      <c r="X507" s="1605"/>
      <c r="Y507" s="1605"/>
      <c r="Z507" s="1605"/>
      <c r="AA507" s="1605"/>
      <c r="AB507" s="1605"/>
      <c r="AC507" s="1605"/>
      <c r="AD507" s="1605"/>
      <c r="AE507" s="1605"/>
      <c r="AF507" s="1606"/>
    </row>
    <row r="508" spans="1:32" x14ac:dyDescent="0.2">
      <c r="A508" s="11">
        <v>232</v>
      </c>
      <c r="B508" s="5"/>
      <c r="C508" s="70"/>
      <c r="D508" s="1559" t="s">
        <v>64</v>
      </c>
      <c r="E508" s="1560"/>
      <c r="F508" s="1560"/>
      <c r="G508" s="1560"/>
      <c r="H508" s="1560"/>
      <c r="I508" s="1560"/>
      <c r="J508" s="1560"/>
      <c r="K508" s="1560"/>
      <c r="L508" s="1560"/>
      <c r="M508" s="1560"/>
      <c r="N508" s="1560"/>
      <c r="O508" s="1560"/>
      <c r="P508" s="1560"/>
      <c r="Q508" s="1560"/>
      <c r="R508" s="1560"/>
      <c r="S508" s="1560"/>
      <c r="T508" s="1560"/>
      <c r="U508" s="1560"/>
      <c r="V508" s="1560"/>
      <c r="W508" s="1560"/>
      <c r="X508" s="1560"/>
      <c r="Y508" s="1560"/>
      <c r="Z508" s="1560"/>
      <c r="AA508" s="1560"/>
      <c r="AB508" s="1560"/>
      <c r="AC508" s="1560"/>
      <c r="AD508" s="1560"/>
      <c r="AE508" s="1560"/>
      <c r="AF508" s="1561"/>
    </row>
    <row r="509" spans="1:32" x14ac:dyDescent="0.2">
      <c r="A509" s="11">
        <v>233</v>
      </c>
      <c r="B509" s="277"/>
      <c r="C509" s="278"/>
      <c r="D509" s="278"/>
      <c r="E509" s="1452" t="s">
        <v>66</v>
      </c>
      <c r="F509" s="1453"/>
      <c r="G509" s="1453"/>
      <c r="H509" s="1453"/>
      <c r="I509" s="1453"/>
      <c r="J509" s="1453"/>
      <c r="K509" s="1453"/>
      <c r="L509" s="1454"/>
      <c r="M509" s="407">
        <f>SUBTOTAL(9,M510:M513)</f>
        <v>0</v>
      </c>
      <c r="N509" s="410">
        <f t="shared" ref="N509:AC509" si="113">SUBTOTAL(9,N510:N513)</f>
        <v>0</v>
      </c>
      <c r="O509" s="414">
        <f t="shared" si="113"/>
        <v>0</v>
      </c>
      <c r="P509" s="413">
        <f t="shared" si="113"/>
        <v>0</v>
      </c>
      <c r="Q509" s="415">
        <f t="shared" si="113"/>
        <v>0</v>
      </c>
      <c r="R509" s="414">
        <f t="shared" si="113"/>
        <v>0</v>
      </c>
      <c r="S509" s="414">
        <f t="shared" si="113"/>
        <v>0</v>
      </c>
      <c r="T509" s="414">
        <f t="shared" si="113"/>
        <v>0</v>
      </c>
      <c r="U509" s="414">
        <f t="shared" si="113"/>
        <v>0</v>
      </c>
      <c r="V509" s="414">
        <f t="shared" si="113"/>
        <v>0</v>
      </c>
      <c r="W509" s="414">
        <f t="shared" si="113"/>
        <v>0</v>
      </c>
      <c r="X509" s="414">
        <f t="shared" si="113"/>
        <v>0</v>
      </c>
      <c r="Y509" s="414">
        <f t="shared" si="113"/>
        <v>0</v>
      </c>
      <c r="Z509" s="414">
        <f t="shared" si="113"/>
        <v>0</v>
      </c>
      <c r="AA509" s="414">
        <f t="shared" si="113"/>
        <v>0</v>
      </c>
      <c r="AB509" s="424">
        <f t="shared" si="113"/>
        <v>0</v>
      </c>
      <c r="AC509" s="407">
        <f t="shared" si="113"/>
        <v>0</v>
      </c>
      <c r="AD509" s="996"/>
      <c r="AE509" s="997"/>
      <c r="AF509" s="998"/>
    </row>
    <row r="510" spans="1:32" x14ac:dyDescent="0.2">
      <c r="A510" s="11">
        <v>234</v>
      </c>
      <c r="B510" s="277"/>
      <c r="C510" s="278"/>
      <c r="D510" s="278"/>
      <c r="E510" s="279"/>
      <c r="F510" s="1455" t="s">
        <v>65</v>
      </c>
      <c r="G510" s="1456"/>
      <c r="H510" s="1456"/>
      <c r="I510" s="1456"/>
      <c r="J510" s="1456"/>
      <c r="K510" s="1456"/>
      <c r="L510" s="1457"/>
      <c r="M510" s="698">
        <v>0</v>
      </c>
      <c r="N510" s="699">
        <v>0</v>
      </c>
      <c r="O510" s="700">
        <v>0</v>
      </c>
      <c r="P510" s="700">
        <v>0</v>
      </c>
      <c r="Q510" s="705">
        <v>0</v>
      </c>
      <c r="R510" s="700">
        <v>0</v>
      </c>
      <c r="S510" s="701">
        <v>0</v>
      </c>
      <c r="T510" s="700">
        <v>0</v>
      </c>
      <c r="U510" s="701">
        <v>0</v>
      </c>
      <c r="V510" s="700">
        <v>0</v>
      </c>
      <c r="W510" s="701">
        <v>0</v>
      </c>
      <c r="X510" s="700">
        <v>0</v>
      </c>
      <c r="Y510" s="701">
        <v>0</v>
      </c>
      <c r="Z510" s="700">
        <v>0</v>
      </c>
      <c r="AA510" s="701">
        <v>0</v>
      </c>
      <c r="AB510" s="706">
        <v>0</v>
      </c>
      <c r="AC510" s="698">
        <v>0</v>
      </c>
      <c r="AD510" s="996"/>
      <c r="AE510" s="997"/>
      <c r="AF510" s="998"/>
    </row>
    <row r="511" spans="1:32" x14ac:dyDescent="0.2">
      <c r="A511" s="11">
        <v>235</v>
      </c>
      <c r="B511" s="277"/>
      <c r="C511" s="278"/>
      <c r="D511" s="278"/>
      <c r="E511" s="279"/>
      <c r="F511" s="1449" t="s">
        <v>68</v>
      </c>
      <c r="G511" s="1450"/>
      <c r="H511" s="1450"/>
      <c r="I511" s="1450"/>
      <c r="J511" s="1450"/>
      <c r="K511" s="1450"/>
      <c r="L511" s="1451"/>
      <c r="M511" s="698">
        <v>0</v>
      </c>
      <c r="N511" s="699">
        <v>0</v>
      </c>
      <c r="O511" s="700">
        <v>0</v>
      </c>
      <c r="P511" s="700">
        <v>0</v>
      </c>
      <c r="Q511" s="705">
        <v>0</v>
      </c>
      <c r="R511" s="700">
        <v>0</v>
      </c>
      <c r="S511" s="701">
        <v>0</v>
      </c>
      <c r="T511" s="700">
        <v>0</v>
      </c>
      <c r="U511" s="701">
        <v>0</v>
      </c>
      <c r="V511" s="700">
        <v>0</v>
      </c>
      <c r="W511" s="701">
        <v>0</v>
      </c>
      <c r="X511" s="700">
        <v>0</v>
      </c>
      <c r="Y511" s="701">
        <v>0</v>
      </c>
      <c r="Z511" s="700">
        <v>0</v>
      </c>
      <c r="AA511" s="701">
        <v>0</v>
      </c>
      <c r="AB511" s="706">
        <v>0</v>
      </c>
      <c r="AC511" s="698">
        <v>0</v>
      </c>
      <c r="AD511" s="996"/>
      <c r="AE511" s="997"/>
      <c r="AF511" s="998"/>
    </row>
    <row r="512" spans="1:32" x14ac:dyDescent="0.2">
      <c r="A512" s="11">
        <v>236</v>
      </c>
      <c r="B512" s="277"/>
      <c r="C512" s="278"/>
      <c r="D512" s="280"/>
      <c r="E512" s="281"/>
      <c r="F512" s="1449" t="s">
        <v>537</v>
      </c>
      <c r="G512" s="1450"/>
      <c r="H512" s="1450"/>
      <c r="I512" s="1450"/>
      <c r="J512" s="1450"/>
      <c r="K512" s="1450"/>
      <c r="L512" s="1451"/>
      <c r="M512" s="698">
        <v>0</v>
      </c>
      <c r="N512" s="699">
        <v>0</v>
      </c>
      <c r="O512" s="700">
        <v>0</v>
      </c>
      <c r="P512" s="700">
        <v>0</v>
      </c>
      <c r="Q512" s="705">
        <v>0</v>
      </c>
      <c r="R512" s="700">
        <v>0</v>
      </c>
      <c r="S512" s="701">
        <v>0</v>
      </c>
      <c r="T512" s="700">
        <v>0</v>
      </c>
      <c r="U512" s="701">
        <v>0</v>
      </c>
      <c r="V512" s="700">
        <v>0</v>
      </c>
      <c r="W512" s="701">
        <v>0</v>
      </c>
      <c r="X512" s="700">
        <v>0</v>
      </c>
      <c r="Y512" s="701">
        <v>0</v>
      </c>
      <c r="Z512" s="700">
        <v>0</v>
      </c>
      <c r="AA512" s="701">
        <v>0</v>
      </c>
      <c r="AB512" s="706">
        <v>0</v>
      </c>
      <c r="AC512" s="698">
        <v>0</v>
      </c>
      <c r="AD512" s="996"/>
      <c r="AE512" s="997"/>
      <c r="AF512" s="998"/>
    </row>
    <row r="513" spans="1:32" ht="27.75" customHeight="1" x14ac:dyDescent="0.2">
      <c r="A513" s="11">
        <v>237</v>
      </c>
      <c r="B513" s="277"/>
      <c r="C513" s="278"/>
      <c r="D513" s="278"/>
      <c r="E513" s="282"/>
      <c r="F513" s="1458" t="s">
        <v>532</v>
      </c>
      <c r="G513" s="1459"/>
      <c r="H513" s="1459"/>
      <c r="I513" s="1459"/>
      <c r="J513" s="1459"/>
      <c r="K513" s="1459"/>
      <c r="L513" s="1460"/>
      <c r="M513" s="698">
        <v>0</v>
      </c>
      <c r="N513" s="699">
        <v>0</v>
      </c>
      <c r="O513" s="700">
        <v>0</v>
      </c>
      <c r="P513" s="700">
        <v>0</v>
      </c>
      <c r="Q513" s="705">
        <v>0</v>
      </c>
      <c r="R513" s="700">
        <v>0</v>
      </c>
      <c r="S513" s="701">
        <v>0</v>
      </c>
      <c r="T513" s="700">
        <v>0</v>
      </c>
      <c r="U513" s="701">
        <v>0</v>
      </c>
      <c r="V513" s="700">
        <v>0</v>
      </c>
      <c r="W513" s="701">
        <v>0</v>
      </c>
      <c r="X513" s="700">
        <v>0</v>
      </c>
      <c r="Y513" s="701">
        <v>0</v>
      </c>
      <c r="Z513" s="700">
        <v>0</v>
      </c>
      <c r="AA513" s="701">
        <v>0</v>
      </c>
      <c r="AB513" s="706">
        <v>0</v>
      </c>
      <c r="AC513" s="698">
        <v>0</v>
      </c>
      <c r="AD513" s="996"/>
      <c r="AE513" s="997"/>
      <c r="AF513" s="998"/>
    </row>
    <row r="514" spans="1:32" ht="15.75" x14ac:dyDescent="0.2">
      <c r="A514" s="11">
        <v>238</v>
      </c>
      <c r="B514" s="277"/>
      <c r="C514" s="278"/>
      <c r="D514" s="283"/>
      <c r="E514" s="1452" t="s">
        <v>67</v>
      </c>
      <c r="F514" s="1453"/>
      <c r="G514" s="1453"/>
      <c r="H514" s="1453"/>
      <c r="I514" s="1453"/>
      <c r="J514" s="1453"/>
      <c r="K514" s="1453"/>
      <c r="L514" s="1454"/>
      <c r="M514" s="407">
        <f>SUBTOTAL(9,M515:M518)</f>
        <v>0</v>
      </c>
      <c r="N514" s="410">
        <f t="shared" ref="N514:AC514" si="114">SUBTOTAL(9,N515:N518)</f>
        <v>0</v>
      </c>
      <c r="O514" s="414">
        <f t="shared" si="114"/>
        <v>0</v>
      </c>
      <c r="P514" s="413">
        <f t="shared" si="114"/>
        <v>0</v>
      </c>
      <c r="Q514" s="415">
        <f t="shared" si="114"/>
        <v>0</v>
      </c>
      <c r="R514" s="414">
        <f t="shared" si="114"/>
        <v>0</v>
      </c>
      <c r="S514" s="414">
        <f t="shared" si="114"/>
        <v>0</v>
      </c>
      <c r="T514" s="414">
        <f t="shared" si="114"/>
        <v>0</v>
      </c>
      <c r="U514" s="414">
        <f t="shared" si="114"/>
        <v>0</v>
      </c>
      <c r="V514" s="414">
        <f t="shared" si="114"/>
        <v>0</v>
      </c>
      <c r="W514" s="414">
        <f t="shared" si="114"/>
        <v>0</v>
      </c>
      <c r="X514" s="414">
        <f t="shared" si="114"/>
        <v>0</v>
      </c>
      <c r="Y514" s="414">
        <f t="shared" si="114"/>
        <v>0</v>
      </c>
      <c r="Z514" s="414">
        <f t="shared" si="114"/>
        <v>0</v>
      </c>
      <c r="AA514" s="414">
        <f t="shared" si="114"/>
        <v>0</v>
      </c>
      <c r="AB514" s="424">
        <f t="shared" si="114"/>
        <v>0</v>
      </c>
      <c r="AC514" s="407">
        <f t="shared" si="114"/>
        <v>0</v>
      </c>
      <c r="AD514" s="996"/>
      <c r="AE514" s="997"/>
      <c r="AF514" s="998"/>
    </row>
    <row r="515" spans="1:32" x14ac:dyDescent="0.2">
      <c r="A515" s="11">
        <v>239</v>
      </c>
      <c r="B515" s="277"/>
      <c r="C515" s="278"/>
      <c r="D515" s="284"/>
      <c r="E515" s="284"/>
      <c r="F515" s="1455" t="s">
        <v>65</v>
      </c>
      <c r="G515" s="1456"/>
      <c r="H515" s="1456"/>
      <c r="I515" s="1456"/>
      <c r="J515" s="1456"/>
      <c r="K515" s="1456"/>
      <c r="L515" s="1457"/>
      <c r="M515" s="698">
        <v>0</v>
      </c>
      <c r="N515" s="699">
        <v>0</v>
      </c>
      <c r="O515" s="700">
        <v>0</v>
      </c>
      <c r="P515" s="700">
        <v>0</v>
      </c>
      <c r="Q515" s="705">
        <v>0</v>
      </c>
      <c r="R515" s="700">
        <v>0</v>
      </c>
      <c r="S515" s="701">
        <v>0</v>
      </c>
      <c r="T515" s="700">
        <v>0</v>
      </c>
      <c r="U515" s="701">
        <v>0</v>
      </c>
      <c r="V515" s="700">
        <v>0</v>
      </c>
      <c r="W515" s="701">
        <v>0</v>
      </c>
      <c r="X515" s="700">
        <v>0</v>
      </c>
      <c r="Y515" s="701">
        <v>0</v>
      </c>
      <c r="Z515" s="700">
        <v>0</v>
      </c>
      <c r="AA515" s="701">
        <v>0</v>
      </c>
      <c r="AB515" s="706">
        <v>0</v>
      </c>
      <c r="AC515" s="698">
        <v>0</v>
      </c>
      <c r="AD515" s="996"/>
      <c r="AE515" s="997"/>
      <c r="AF515" s="998"/>
    </row>
    <row r="516" spans="1:32" x14ac:dyDescent="0.2">
      <c r="A516" s="11">
        <v>240</v>
      </c>
      <c r="B516" s="277"/>
      <c r="C516" s="278"/>
      <c r="D516" s="284"/>
      <c r="E516" s="284"/>
      <c r="F516" s="1449" t="s">
        <v>68</v>
      </c>
      <c r="G516" s="1450"/>
      <c r="H516" s="1450"/>
      <c r="I516" s="1450"/>
      <c r="J516" s="1450"/>
      <c r="K516" s="1450"/>
      <c r="L516" s="1451"/>
      <c r="M516" s="698">
        <v>0</v>
      </c>
      <c r="N516" s="699">
        <v>0</v>
      </c>
      <c r="O516" s="700">
        <v>0</v>
      </c>
      <c r="P516" s="700">
        <v>0</v>
      </c>
      <c r="Q516" s="705">
        <v>0</v>
      </c>
      <c r="R516" s="700">
        <v>0</v>
      </c>
      <c r="S516" s="701">
        <v>0</v>
      </c>
      <c r="T516" s="700">
        <v>0</v>
      </c>
      <c r="U516" s="701">
        <v>0</v>
      </c>
      <c r="V516" s="700">
        <v>0</v>
      </c>
      <c r="W516" s="701">
        <v>0</v>
      </c>
      <c r="X516" s="700">
        <v>0</v>
      </c>
      <c r="Y516" s="701">
        <v>0</v>
      </c>
      <c r="Z516" s="700">
        <v>0</v>
      </c>
      <c r="AA516" s="701">
        <v>0</v>
      </c>
      <c r="AB516" s="706">
        <v>0</v>
      </c>
      <c r="AC516" s="698">
        <v>0</v>
      </c>
      <c r="AD516" s="996"/>
      <c r="AE516" s="997"/>
      <c r="AF516" s="998"/>
    </row>
    <row r="517" spans="1:32" x14ac:dyDescent="0.2">
      <c r="A517" s="11">
        <v>241</v>
      </c>
      <c r="B517" s="277"/>
      <c r="C517" s="278"/>
      <c r="D517" s="285"/>
      <c r="E517" s="285"/>
      <c r="F517" s="1449" t="s">
        <v>537</v>
      </c>
      <c r="G517" s="1450"/>
      <c r="H517" s="1450"/>
      <c r="I517" s="1450"/>
      <c r="J517" s="1450"/>
      <c r="K517" s="1450"/>
      <c r="L517" s="1451"/>
      <c r="M517" s="698">
        <v>0</v>
      </c>
      <c r="N517" s="699">
        <v>0</v>
      </c>
      <c r="O517" s="700">
        <v>0</v>
      </c>
      <c r="P517" s="700">
        <v>0</v>
      </c>
      <c r="Q517" s="705">
        <v>0</v>
      </c>
      <c r="R517" s="700">
        <v>0</v>
      </c>
      <c r="S517" s="701">
        <v>0</v>
      </c>
      <c r="T517" s="700">
        <v>0</v>
      </c>
      <c r="U517" s="701">
        <v>0</v>
      </c>
      <c r="V517" s="700">
        <v>0</v>
      </c>
      <c r="W517" s="701">
        <v>0</v>
      </c>
      <c r="X517" s="700">
        <v>0</v>
      </c>
      <c r="Y517" s="701">
        <v>0</v>
      </c>
      <c r="Z517" s="700">
        <v>0</v>
      </c>
      <c r="AA517" s="701">
        <v>0</v>
      </c>
      <c r="AB517" s="706">
        <v>0</v>
      </c>
      <c r="AC517" s="698">
        <v>0</v>
      </c>
      <c r="AD517" s="996"/>
      <c r="AE517" s="997"/>
      <c r="AF517" s="998"/>
    </row>
    <row r="518" spans="1:32" ht="27.75" customHeight="1" x14ac:dyDescent="0.2">
      <c r="A518" s="11">
        <v>242</v>
      </c>
      <c r="B518" s="277"/>
      <c r="C518" s="278"/>
      <c r="D518" s="280"/>
      <c r="E518" s="280"/>
      <c r="F518" s="1458" t="s">
        <v>532</v>
      </c>
      <c r="G518" s="1459"/>
      <c r="H518" s="1459"/>
      <c r="I518" s="1459"/>
      <c r="J518" s="1459"/>
      <c r="K518" s="1459"/>
      <c r="L518" s="1460"/>
      <c r="M518" s="698">
        <v>0</v>
      </c>
      <c r="N518" s="699">
        <v>0</v>
      </c>
      <c r="O518" s="700">
        <v>0</v>
      </c>
      <c r="P518" s="700">
        <v>0</v>
      </c>
      <c r="Q518" s="705">
        <v>0</v>
      </c>
      <c r="R518" s="700">
        <v>0</v>
      </c>
      <c r="S518" s="701">
        <v>0</v>
      </c>
      <c r="T518" s="700">
        <v>0</v>
      </c>
      <c r="U518" s="701">
        <v>0</v>
      </c>
      <c r="V518" s="700">
        <v>0</v>
      </c>
      <c r="W518" s="701">
        <v>0</v>
      </c>
      <c r="X518" s="700">
        <v>0</v>
      </c>
      <c r="Y518" s="701">
        <v>0</v>
      </c>
      <c r="Z518" s="700">
        <v>0</v>
      </c>
      <c r="AA518" s="701">
        <v>0</v>
      </c>
      <c r="AB518" s="706">
        <v>0</v>
      </c>
      <c r="AC518" s="698">
        <v>0</v>
      </c>
      <c r="AD518" s="996"/>
      <c r="AE518" s="997"/>
      <c r="AF518" s="998"/>
    </row>
    <row r="519" spans="1:32" ht="15.75" customHeight="1" x14ac:dyDescent="0.2">
      <c r="A519" s="11">
        <v>243</v>
      </c>
      <c r="B519" s="277"/>
      <c r="C519" s="278"/>
      <c r="D519" s="285"/>
      <c r="E519" s="1452" t="s">
        <v>556</v>
      </c>
      <c r="F519" s="1453"/>
      <c r="G519" s="1453"/>
      <c r="H519" s="1453"/>
      <c r="I519" s="1453"/>
      <c r="J519" s="1453"/>
      <c r="K519" s="1453"/>
      <c r="L519" s="1454"/>
      <c r="M519" s="407">
        <f>SUBTOTAL(9,M520:M523)</f>
        <v>0</v>
      </c>
      <c r="N519" s="410">
        <f t="shared" ref="N519:AC519" si="115">SUBTOTAL(9,N520:N523)</f>
        <v>0</v>
      </c>
      <c r="O519" s="414">
        <f t="shared" si="115"/>
        <v>0</v>
      </c>
      <c r="P519" s="413">
        <f t="shared" si="115"/>
        <v>0</v>
      </c>
      <c r="Q519" s="415">
        <f t="shared" si="115"/>
        <v>0</v>
      </c>
      <c r="R519" s="414">
        <f t="shared" si="115"/>
        <v>0</v>
      </c>
      <c r="S519" s="414">
        <f t="shared" si="115"/>
        <v>0</v>
      </c>
      <c r="T519" s="414">
        <f t="shared" si="115"/>
        <v>0</v>
      </c>
      <c r="U519" s="414">
        <f t="shared" si="115"/>
        <v>0</v>
      </c>
      <c r="V519" s="414">
        <f t="shared" si="115"/>
        <v>0</v>
      </c>
      <c r="W519" s="414">
        <f t="shared" si="115"/>
        <v>0</v>
      </c>
      <c r="X519" s="414">
        <f t="shared" si="115"/>
        <v>0</v>
      </c>
      <c r="Y519" s="414">
        <f t="shared" si="115"/>
        <v>0</v>
      </c>
      <c r="Z519" s="414">
        <f t="shared" si="115"/>
        <v>0</v>
      </c>
      <c r="AA519" s="414">
        <f t="shared" si="115"/>
        <v>0</v>
      </c>
      <c r="AB519" s="424">
        <f t="shared" si="115"/>
        <v>0</v>
      </c>
      <c r="AC519" s="407">
        <f t="shared" si="115"/>
        <v>0</v>
      </c>
      <c r="AD519" s="996"/>
      <c r="AE519" s="997"/>
      <c r="AF519" s="998"/>
    </row>
    <row r="520" spans="1:32" x14ac:dyDescent="0.2">
      <c r="A520" s="11">
        <v>244</v>
      </c>
      <c r="B520" s="277"/>
      <c r="C520" s="278"/>
      <c r="D520" s="284"/>
      <c r="E520" s="284"/>
      <c r="F520" s="1455" t="s">
        <v>65</v>
      </c>
      <c r="G520" s="1456"/>
      <c r="H520" s="1456"/>
      <c r="I520" s="1456"/>
      <c r="J520" s="1456"/>
      <c r="K520" s="1456"/>
      <c r="L520" s="1457"/>
      <c r="M520" s="698">
        <v>0</v>
      </c>
      <c r="N520" s="699">
        <v>0</v>
      </c>
      <c r="O520" s="700">
        <v>0</v>
      </c>
      <c r="P520" s="700">
        <v>0</v>
      </c>
      <c r="Q520" s="705">
        <v>0</v>
      </c>
      <c r="R520" s="700">
        <v>0</v>
      </c>
      <c r="S520" s="701">
        <v>0</v>
      </c>
      <c r="T520" s="700">
        <v>0</v>
      </c>
      <c r="U520" s="701">
        <v>0</v>
      </c>
      <c r="V520" s="700">
        <v>0</v>
      </c>
      <c r="W520" s="701">
        <v>0</v>
      </c>
      <c r="X520" s="700">
        <v>0</v>
      </c>
      <c r="Y520" s="701">
        <v>0</v>
      </c>
      <c r="Z520" s="700">
        <v>0</v>
      </c>
      <c r="AA520" s="701">
        <v>0</v>
      </c>
      <c r="AB520" s="706">
        <v>0</v>
      </c>
      <c r="AC520" s="698">
        <v>0</v>
      </c>
      <c r="AD520" s="996"/>
      <c r="AE520" s="997"/>
      <c r="AF520" s="998"/>
    </row>
    <row r="521" spans="1:32" x14ac:dyDescent="0.2">
      <c r="A521" s="11">
        <v>245</v>
      </c>
      <c r="B521" s="277"/>
      <c r="C521" s="278"/>
      <c r="D521" s="286"/>
      <c r="E521" s="286"/>
      <c r="F521" s="1449" t="s">
        <v>68</v>
      </c>
      <c r="G521" s="1450"/>
      <c r="H521" s="1450"/>
      <c r="I521" s="1450"/>
      <c r="J521" s="1450"/>
      <c r="K521" s="1450"/>
      <c r="L521" s="1451"/>
      <c r="M521" s="698">
        <v>0</v>
      </c>
      <c r="N521" s="699">
        <v>0</v>
      </c>
      <c r="O521" s="700">
        <v>0</v>
      </c>
      <c r="P521" s="700">
        <v>0</v>
      </c>
      <c r="Q521" s="705">
        <v>0</v>
      </c>
      <c r="R521" s="700">
        <v>0</v>
      </c>
      <c r="S521" s="701">
        <v>0</v>
      </c>
      <c r="T521" s="700">
        <v>0</v>
      </c>
      <c r="U521" s="701">
        <v>0</v>
      </c>
      <c r="V521" s="700">
        <v>0</v>
      </c>
      <c r="W521" s="701">
        <v>0</v>
      </c>
      <c r="X521" s="700">
        <v>0</v>
      </c>
      <c r="Y521" s="701">
        <v>0</v>
      </c>
      <c r="Z521" s="700">
        <v>0</v>
      </c>
      <c r="AA521" s="701">
        <v>0</v>
      </c>
      <c r="AB521" s="706">
        <v>0</v>
      </c>
      <c r="AC521" s="698">
        <v>0</v>
      </c>
      <c r="AD521" s="996"/>
      <c r="AE521" s="997"/>
      <c r="AF521" s="998"/>
    </row>
    <row r="522" spans="1:32" x14ac:dyDescent="0.2">
      <c r="A522" s="11">
        <v>246</v>
      </c>
      <c r="B522" s="277"/>
      <c r="C522" s="278"/>
      <c r="D522" s="286"/>
      <c r="E522" s="286"/>
      <c r="F522" s="1449" t="s">
        <v>537</v>
      </c>
      <c r="G522" s="1450"/>
      <c r="H522" s="1450"/>
      <c r="I522" s="1450"/>
      <c r="J522" s="1450"/>
      <c r="K522" s="1450"/>
      <c r="L522" s="1451"/>
      <c r="M522" s="698">
        <v>0</v>
      </c>
      <c r="N522" s="699">
        <v>0</v>
      </c>
      <c r="O522" s="700">
        <v>0</v>
      </c>
      <c r="P522" s="700">
        <v>0</v>
      </c>
      <c r="Q522" s="705">
        <v>0</v>
      </c>
      <c r="R522" s="700">
        <v>0</v>
      </c>
      <c r="S522" s="701">
        <v>0</v>
      </c>
      <c r="T522" s="700">
        <v>0</v>
      </c>
      <c r="U522" s="701">
        <v>0</v>
      </c>
      <c r="V522" s="700">
        <v>0</v>
      </c>
      <c r="W522" s="701">
        <v>0</v>
      </c>
      <c r="X522" s="700">
        <v>0</v>
      </c>
      <c r="Y522" s="701">
        <v>0</v>
      </c>
      <c r="Z522" s="700">
        <v>0</v>
      </c>
      <c r="AA522" s="701">
        <v>0</v>
      </c>
      <c r="AB522" s="706">
        <v>0</v>
      </c>
      <c r="AC522" s="698">
        <v>0</v>
      </c>
      <c r="AD522" s="996"/>
      <c r="AE522" s="997"/>
      <c r="AF522" s="998"/>
    </row>
    <row r="523" spans="1:32" ht="27.75" customHeight="1" x14ac:dyDescent="0.2">
      <c r="A523" s="11">
        <v>247</v>
      </c>
      <c r="B523" s="277"/>
      <c r="C523" s="278"/>
      <c r="D523" s="287"/>
      <c r="E523" s="287"/>
      <c r="F523" s="1449" t="s">
        <v>532</v>
      </c>
      <c r="G523" s="1450"/>
      <c r="H523" s="1450"/>
      <c r="I523" s="1450"/>
      <c r="J523" s="1450"/>
      <c r="K523" s="1450"/>
      <c r="L523" s="1451"/>
      <c r="M523" s="698">
        <v>0</v>
      </c>
      <c r="N523" s="699">
        <v>0</v>
      </c>
      <c r="O523" s="700">
        <v>0</v>
      </c>
      <c r="P523" s="700">
        <v>0</v>
      </c>
      <c r="Q523" s="705">
        <v>0</v>
      </c>
      <c r="R523" s="700">
        <v>0</v>
      </c>
      <c r="S523" s="701">
        <v>0</v>
      </c>
      <c r="T523" s="700">
        <v>0</v>
      </c>
      <c r="U523" s="701">
        <v>0</v>
      </c>
      <c r="V523" s="700">
        <v>0</v>
      </c>
      <c r="W523" s="701">
        <v>0</v>
      </c>
      <c r="X523" s="700">
        <v>0</v>
      </c>
      <c r="Y523" s="701">
        <v>0</v>
      </c>
      <c r="Z523" s="700">
        <v>0</v>
      </c>
      <c r="AA523" s="701">
        <v>0</v>
      </c>
      <c r="AB523" s="706">
        <v>0</v>
      </c>
      <c r="AC523" s="698">
        <v>0</v>
      </c>
      <c r="AD523" s="996"/>
      <c r="AE523" s="997"/>
      <c r="AF523" s="998"/>
    </row>
    <row r="524" spans="1:32" ht="15" customHeight="1" x14ac:dyDescent="0.2">
      <c r="A524" s="11">
        <v>129</v>
      </c>
      <c r="B524" s="277"/>
      <c r="C524" s="287"/>
      <c r="D524" s="1485" t="s">
        <v>13</v>
      </c>
      <c r="E524" s="1486"/>
      <c r="F524" s="1486"/>
      <c r="G524" s="1486"/>
      <c r="H524" s="1486"/>
      <c r="I524" s="1486"/>
      <c r="J524" s="1486"/>
      <c r="K524" s="1486"/>
      <c r="L524" s="1486"/>
      <c r="M524" s="1486"/>
      <c r="N524" s="1486"/>
      <c r="O524" s="1486"/>
      <c r="P524" s="1486"/>
      <c r="Q524" s="1486"/>
      <c r="R524" s="1486"/>
      <c r="S524" s="1486"/>
      <c r="T524" s="1486"/>
      <c r="U524" s="1486"/>
      <c r="V524" s="1486"/>
      <c r="W524" s="1486"/>
      <c r="X524" s="1486"/>
      <c r="Y524" s="1486"/>
      <c r="Z524" s="1486"/>
      <c r="AA524" s="1486"/>
      <c r="AB524" s="1486"/>
      <c r="AC524" s="1486"/>
      <c r="AD524" s="1486"/>
      <c r="AE524" s="1486"/>
      <c r="AF524" s="1487"/>
    </row>
    <row r="525" spans="1:32" ht="15" customHeight="1" x14ac:dyDescent="0.2">
      <c r="A525" s="11">
        <v>130</v>
      </c>
      <c r="B525" s="277"/>
      <c r="C525" s="287"/>
      <c r="D525" s="287"/>
      <c r="E525" s="1452" t="s">
        <v>14</v>
      </c>
      <c r="F525" s="1453"/>
      <c r="G525" s="1453"/>
      <c r="H525" s="1453"/>
      <c r="I525" s="1453"/>
      <c r="J525" s="1453"/>
      <c r="K525" s="1453"/>
      <c r="L525" s="1454"/>
      <c r="M525" s="407">
        <f>SUBTOTAL(9,M526:M528)</f>
        <v>0</v>
      </c>
      <c r="N525" s="410">
        <f t="shared" ref="N525:AC525" si="116">SUBTOTAL(9,N526:N528)</f>
        <v>0</v>
      </c>
      <c r="O525" s="414">
        <f t="shared" si="116"/>
        <v>0</v>
      </c>
      <c r="P525" s="413">
        <f t="shared" si="116"/>
        <v>0</v>
      </c>
      <c r="Q525" s="415">
        <f t="shared" si="116"/>
        <v>0</v>
      </c>
      <c r="R525" s="414">
        <f t="shared" si="116"/>
        <v>0</v>
      </c>
      <c r="S525" s="414">
        <f t="shared" si="116"/>
        <v>0</v>
      </c>
      <c r="T525" s="414">
        <f t="shared" si="116"/>
        <v>0</v>
      </c>
      <c r="U525" s="414">
        <f t="shared" si="116"/>
        <v>0</v>
      </c>
      <c r="V525" s="414">
        <f t="shared" si="116"/>
        <v>0</v>
      </c>
      <c r="W525" s="414">
        <f t="shared" si="116"/>
        <v>0</v>
      </c>
      <c r="X525" s="414">
        <f t="shared" si="116"/>
        <v>0</v>
      </c>
      <c r="Y525" s="414">
        <f t="shared" si="116"/>
        <v>0</v>
      </c>
      <c r="Z525" s="414">
        <f t="shared" si="116"/>
        <v>0</v>
      </c>
      <c r="AA525" s="414">
        <f t="shared" si="116"/>
        <v>0</v>
      </c>
      <c r="AB525" s="424">
        <f t="shared" si="116"/>
        <v>0</v>
      </c>
      <c r="AC525" s="407">
        <f t="shared" si="116"/>
        <v>0</v>
      </c>
      <c r="AD525" s="996"/>
      <c r="AE525" s="997"/>
      <c r="AF525" s="998"/>
    </row>
    <row r="526" spans="1:32" ht="15" customHeight="1" x14ac:dyDescent="0.2">
      <c r="A526" s="11">
        <v>131</v>
      </c>
      <c r="B526" s="277"/>
      <c r="C526" s="287"/>
      <c r="D526" s="287"/>
      <c r="E526" s="288"/>
      <c r="F526" s="1455" t="s">
        <v>112</v>
      </c>
      <c r="G526" s="1456"/>
      <c r="H526" s="1456"/>
      <c r="I526" s="1456"/>
      <c r="J526" s="1456"/>
      <c r="K526" s="1456"/>
      <c r="L526" s="1457"/>
      <c r="M526" s="698">
        <v>0</v>
      </c>
      <c r="N526" s="699">
        <v>0</v>
      </c>
      <c r="O526" s="700">
        <v>0</v>
      </c>
      <c r="P526" s="700">
        <v>0</v>
      </c>
      <c r="Q526" s="705">
        <v>0</v>
      </c>
      <c r="R526" s="700">
        <v>0</v>
      </c>
      <c r="S526" s="701">
        <v>0</v>
      </c>
      <c r="T526" s="700">
        <v>0</v>
      </c>
      <c r="U526" s="701">
        <v>0</v>
      </c>
      <c r="V526" s="700">
        <v>0</v>
      </c>
      <c r="W526" s="701">
        <v>0</v>
      </c>
      <c r="X526" s="700">
        <v>0</v>
      </c>
      <c r="Y526" s="701">
        <v>0</v>
      </c>
      <c r="Z526" s="700">
        <v>0</v>
      </c>
      <c r="AA526" s="701">
        <v>0</v>
      </c>
      <c r="AB526" s="706">
        <v>0</v>
      </c>
      <c r="AC526" s="698">
        <v>0</v>
      </c>
      <c r="AD526" s="996"/>
      <c r="AE526" s="997"/>
      <c r="AF526" s="998"/>
    </row>
    <row r="527" spans="1:32" ht="15" customHeight="1" x14ac:dyDescent="0.2">
      <c r="A527" s="11">
        <v>132</v>
      </c>
      <c r="B527" s="277"/>
      <c r="C527" s="287"/>
      <c r="D527" s="287"/>
      <c r="E527" s="288"/>
      <c r="F527" s="1449" t="s">
        <v>113</v>
      </c>
      <c r="G527" s="1450"/>
      <c r="H527" s="1450"/>
      <c r="I527" s="1450"/>
      <c r="J527" s="1450"/>
      <c r="K527" s="1450"/>
      <c r="L527" s="1451"/>
      <c r="M527" s="698">
        <v>0</v>
      </c>
      <c r="N527" s="699">
        <v>0</v>
      </c>
      <c r="O527" s="700">
        <v>0</v>
      </c>
      <c r="P527" s="700">
        <v>0</v>
      </c>
      <c r="Q527" s="705">
        <v>0</v>
      </c>
      <c r="R527" s="700">
        <v>0</v>
      </c>
      <c r="S527" s="701">
        <v>0</v>
      </c>
      <c r="T527" s="700">
        <v>0</v>
      </c>
      <c r="U527" s="701">
        <v>0</v>
      </c>
      <c r="V527" s="700">
        <v>0</v>
      </c>
      <c r="W527" s="701">
        <v>0</v>
      </c>
      <c r="X527" s="700">
        <v>0</v>
      </c>
      <c r="Y527" s="701">
        <v>0</v>
      </c>
      <c r="Z527" s="700">
        <v>0</v>
      </c>
      <c r="AA527" s="701">
        <v>0</v>
      </c>
      <c r="AB527" s="706">
        <v>0</v>
      </c>
      <c r="AC527" s="698">
        <v>0</v>
      </c>
      <c r="AD527" s="996"/>
      <c r="AE527" s="997"/>
      <c r="AF527" s="998"/>
    </row>
    <row r="528" spans="1:32" ht="15" customHeight="1" x14ac:dyDescent="0.2">
      <c r="A528" s="11">
        <v>133</v>
      </c>
      <c r="B528" s="277"/>
      <c r="C528" s="287"/>
      <c r="D528" s="287"/>
      <c r="E528" s="288"/>
      <c r="F528" s="1458" t="s">
        <v>557</v>
      </c>
      <c r="G528" s="1459"/>
      <c r="H528" s="1459"/>
      <c r="I528" s="1459"/>
      <c r="J528" s="1459"/>
      <c r="K528" s="1459"/>
      <c r="L528" s="1460"/>
      <c r="M528" s="698">
        <v>0</v>
      </c>
      <c r="N528" s="699">
        <v>0</v>
      </c>
      <c r="O528" s="700">
        <v>0</v>
      </c>
      <c r="P528" s="700">
        <v>0</v>
      </c>
      <c r="Q528" s="705">
        <v>0</v>
      </c>
      <c r="R528" s="700">
        <v>0</v>
      </c>
      <c r="S528" s="701">
        <v>0</v>
      </c>
      <c r="T528" s="700">
        <v>0</v>
      </c>
      <c r="U528" s="701">
        <v>0</v>
      </c>
      <c r="V528" s="700">
        <v>0</v>
      </c>
      <c r="W528" s="701">
        <v>0</v>
      </c>
      <c r="X528" s="700">
        <v>0</v>
      </c>
      <c r="Y528" s="701">
        <v>0</v>
      </c>
      <c r="Z528" s="700">
        <v>0</v>
      </c>
      <c r="AA528" s="701">
        <v>0</v>
      </c>
      <c r="AB528" s="706">
        <v>0</v>
      </c>
      <c r="AC528" s="698">
        <v>0</v>
      </c>
      <c r="AD528" s="996"/>
      <c r="AE528" s="997"/>
      <c r="AF528" s="998"/>
    </row>
    <row r="529" spans="1:32" ht="15" customHeight="1" x14ac:dyDescent="0.2">
      <c r="A529" s="11">
        <v>134</v>
      </c>
      <c r="B529" s="277"/>
      <c r="C529" s="287"/>
      <c r="D529" s="287"/>
      <c r="E529" s="1452" t="s">
        <v>15</v>
      </c>
      <c r="F529" s="1453"/>
      <c r="G529" s="1453"/>
      <c r="H529" s="1453"/>
      <c r="I529" s="1453"/>
      <c r="J529" s="1453"/>
      <c r="K529" s="1453"/>
      <c r="L529" s="1454"/>
      <c r="M529" s="407">
        <f>SUBTOTAL(9,M530:M532)</f>
        <v>0</v>
      </c>
      <c r="N529" s="410">
        <f t="shared" ref="N529:AC529" si="117">SUBTOTAL(9,N530:N532)</f>
        <v>0</v>
      </c>
      <c r="O529" s="414">
        <f t="shared" si="117"/>
        <v>0</v>
      </c>
      <c r="P529" s="413">
        <f t="shared" si="117"/>
        <v>0</v>
      </c>
      <c r="Q529" s="415">
        <f t="shared" si="117"/>
        <v>0</v>
      </c>
      <c r="R529" s="414">
        <f t="shared" si="117"/>
        <v>0</v>
      </c>
      <c r="S529" s="414">
        <f t="shared" si="117"/>
        <v>0</v>
      </c>
      <c r="T529" s="414">
        <f t="shared" si="117"/>
        <v>0</v>
      </c>
      <c r="U529" s="414">
        <f t="shared" si="117"/>
        <v>0</v>
      </c>
      <c r="V529" s="414">
        <f t="shared" si="117"/>
        <v>0</v>
      </c>
      <c r="W529" s="414">
        <f t="shared" si="117"/>
        <v>0</v>
      </c>
      <c r="X529" s="414">
        <f t="shared" si="117"/>
        <v>0</v>
      </c>
      <c r="Y529" s="414">
        <f t="shared" si="117"/>
        <v>0</v>
      </c>
      <c r="Z529" s="414">
        <f t="shared" si="117"/>
        <v>0</v>
      </c>
      <c r="AA529" s="414">
        <f t="shared" si="117"/>
        <v>0</v>
      </c>
      <c r="AB529" s="424">
        <f t="shared" si="117"/>
        <v>0</v>
      </c>
      <c r="AC529" s="407">
        <f t="shared" si="117"/>
        <v>0</v>
      </c>
      <c r="AD529" s="996"/>
      <c r="AE529" s="997"/>
      <c r="AF529" s="998"/>
    </row>
    <row r="530" spans="1:32" ht="15" customHeight="1" x14ac:dyDescent="0.2">
      <c r="A530" s="11">
        <v>135</v>
      </c>
      <c r="B530" s="277"/>
      <c r="C530" s="287"/>
      <c r="D530" s="287"/>
      <c r="E530" s="288"/>
      <c r="F530" s="1455" t="s">
        <v>109</v>
      </c>
      <c r="G530" s="1456"/>
      <c r="H530" s="1456"/>
      <c r="I530" s="1456"/>
      <c r="J530" s="1456"/>
      <c r="K530" s="1456"/>
      <c r="L530" s="1457"/>
      <c r="M530" s="698">
        <v>0</v>
      </c>
      <c r="N530" s="699">
        <v>0</v>
      </c>
      <c r="O530" s="700">
        <v>0</v>
      </c>
      <c r="P530" s="700">
        <v>0</v>
      </c>
      <c r="Q530" s="705">
        <v>0</v>
      </c>
      <c r="R530" s="700">
        <v>0</v>
      </c>
      <c r="S530" s="701">
        <v>0</v>
      </c>
      <c r="T530" s="700">
        <v>0</v>
      </c>
      <c r="U530" s="701">
        <v>0</v>
      </c>
      <c r="V530" s="700">
        <v>0</v>
      </c>
      <c r="W530" s="701">
        <v>0</v>
      </c>
      <c r="X530" s="700">
        <v>0</v>
      </c>
      <c r="Y530" s="701">
        <v>0</v>
      </c>
      <c r="Z530" s="700">
        <v>0</v>
      </c>
      <c r="AA530" s="701">
        <v>0</v>
      </c>
      <c r="AB530" s="706">
        <v>0</v>
      </c>
      <c r="AC530" s="698">
        <v>0</v>
      </c>
      <c r="AD530" s="996"/>
      <c r="AE530" s="997"/>
      <c r="AF530" s="998"/>
    </row>
    <row r="531" spans="1:32" ht="15" customHeight="1" x14ac:dyDescent="0.2">
      <c r="A531" s="11">
        <v>136</v>
      </c>
      <c r="B531" s="277"/>
      <c r="C531" s="287"/>
      <c r="D531" s="287"/>
      <c r="E531" s="288"/>
      <c r="F531" s="1449" t="s">
        <v>110</v>
      </c>
      <c r="G531" s="1450"/>
      <c r="H531" s="1450"/>
      <c r="I531" s="1450"/>
      <c r="J531" s="1450"/>
      <c r="K531" s="1450"/>
      <c r="L531" s="1451"/>
      <c r="M531" s="698">
        <v>0</v>
      </c>
      <c r="N531" s="699">
        <v>0</v>
      </c>
      <c r="O531" s="700">
        <v>0</v>
      </c>
      <c r="P531" s="700">
        <v>0</v>
      </c>
      <c r="Q531" s="705">
        <v>0</v>
      </c>
      <c r="R531" s="700">
        <v>0</v>
      </c>
      <c r="S531" s="701">
        <v>0</v>
      </c>
      <c r="T531" s="700">
        <v>0</v>
      </c>
      <c r="U531" s="701">
        <v>0</v>
      </c>
      <c r="V531" s="700">
        <v>0</v>
      </c>
      <c r="W531" s="701">
        <v>0</v>
      </c>
      <c r="X531" s="700">
        <v>0</v>
      </c>
      <c r="Y531" s="701">
        <v>0</v>
      </c>
      <c r="Z531" s="700">
        <v>0</v>
      </c>
      <c r="AA531" s="701">
        <v>0</v>
      </c>
      <c r="AB531" s="706">
        <v>0</v>
      </c>
      <c r="AC531" s="698">
        <v>0</v>
      </c>
      <c r="AD531" s="996"/>
      <c r="AE531" s="997"/>
      <c r="AF531" s="998"/>
    </row>
    <row r="532" spans="1:32" ht="15" customHeight="1" x14ac:dyDescent="0.2">
      <c r="A532" s="11">
        <v>137</v>
      </c>
      <c r="B532" s="277"/>
      <c r="C532" s="287"/>
      <c r="D532" s="287"/>
      <c r="E532" s="288"/>
      <c r="F532" s="1458" t="s">
        <v>111</v>
      </c>
      <c r="G532" s="1459"/>
      <c r="H532" s="1459"/>
      <c r="I532" s="1459"/>
      <c r="J532" s="1459"/>
      <c r="K532" s="1459"/>
      <c r="L532" s="1460"/>
      <c r="M532" s="698">
        <v>0</v>
      </c>
      <c r="N532" s="699">
        <v>0</v>
      </c>
      <c r="O532" s="700">
        <v>0</v>
      </c>
      <c r="P532" s="700">
        <v>0</v>
      </c>
      <c r="Q532" s="705">
        <v>0</v>
      </c>
      <c r="R532" s="700">
        <v>0</v>
      </c>
      <c r="S532" s="701">
        <v>0</v>
      </c>
      <c r="T532" s="700">
        <v>0</v>
      </c>
      <c r="U532" s="701">
        <v>0</v>
      </c>
      <c r="V532" s="700">
        <v>0</v>
      </c>
      <c r="W532" s="701">
        <v>0</v>
      </c>
      <c r="X532" s="700">
        <v>0</v>
      </c>
      <c r="Y532" s="701">
        <v>0</v>
      </c>
      <c r="Z532" s="700">
        <v>0</v>
      </c>
      <c r="AA532" s="701">
        <v>0</v>
      </c>
      <c r="AB532" s="706">
        <v>0</v>
      </c>
      <c r="AC532" s="698">
        <v>0</v>
      </c>
      <c r="AD532" s="996"/>
      <c r="AE532" s="997"/>
      <c r="AF532" s="998"/>
    </row>
    <row r="533" spans="1:32" ht="15" customHeight="1" x14ac:dyDescent="0.2">
      <c r="A533" s="11">
        <v>138</v>
      </c>
      <c r="B533" s="277"/>
      <c r="C533" s="287"/>
      <c r="D533" s="287"/>
      <c r="E533" s="1452" t="s">
        <v>18</v>
      </c>
      <c r="F533" s="1453"/>
      <c r="G533" s="1453"/>
      <c r="H533" s="1453"/>
      <c r="I533" s="1453"/>
      <c r="J533" s="1453"/>
      <c r="K533" s="1453"/>
      <c r="L533" s="1454"/>
      <c r="M533" s="407">
        <f>SUBTOTAL(9,M534:M536)</f>
        <v>0</v>
      </c>
      <c r="N533" s="410">
        <f t="shared" ref="N533:AC533" si="118">SUBTOTAL(9,N534:N536)</f>
        <v>0</v>
      </c>
      <c r="O533" s="414">
        <f t="shared" si="118"/>
        <v>0</v>
      </c>
      <c r="P533" s="413">
        <f t="shared" si="118"/>
        <v>0</v>
      </c>
      <c r="Q533" s="415">
        <f t="shared" si="118"/>
        <v>0</v>
      </c>
      <c r="R533" s="414">
        <f t="shared" si="118"/>
        <v>0</v>
      </c>
      <c r="S533" s="414">
        <f t="shared" si="118"/>
        <v>0</v>
      </c>
      <c r="T533" s="414">
        <f t="shared" si="118"/>
        <v>0</v>
      </c>
      <c r="U533" s="414">
        <f t="shared" si="118"/>
        <v>0</v>
      </c>
      <c r="V533" s="414">
        <f t="shared" si="118"/>
        <v>0</v>
      </c>
      <c r="W533" s="414">
        <f t="shared" si="118"/>
        <v>0</v>
      </c>
      <c r="X533" s="414">
        <f t="shared" si="118"/>
        <v>0</v>
      </c>
      <c r="Y533" s="414">
        <f t="shared" si="118"/>
        <v>0</v>
      </c>
      <c r="Z533" s="414">
        <f t="shared" si="118"/>
        <v>0</v>
      </c>
      <c r="AA533" s="414">
        <f t="shared" si="118"/>
        <v>0</v>
      </c>
      <c r="AB533" s="424">
        <f t="shared" si="118"/>
        <v>0</v>
      </c>
      <c r="AC533" s="407">
        <f t="shared" si="118"/>
        <v>0</v>
      </c>
      <c r="AD533" s="996"/>
      <c r="AE533" s="997"/>
      <c r="AF533" s="998"/>
    </row>
    <row r="534" spans="1:32" ht="15" customHeight="1" x14ac:dyDescent="0.2">
      <c r="A534" s="11">
        <v>139</v>
      </c>
      <c r="B534" s="277"/>
      <c r="C534" s="287"/>
      <c r="D534" s="287"/>
      <c r="E534" s="288"/>
      <c r="F534" s="1455" t="s">
        <v>114</v>
      </c>
      <c r="G534" s="1456"/>
      <c r="H534" s="1456"/>
      <c r="I534" s="1456"/>
      <c r="J534" s="1456"/>
      <c r="K534" s="1456"/>
      <c r="L534" s="1457"/>
      <c r="M534" s="698">
        <v>0</v>
      </c>
      <c r="N534" s="699">
        <v>0</v>
      </c>
      <c r="O534" s="700">
        <v>0</v>
      </c>
      <c r="P534" s="700">
        <v>0</v>
      </c>
      <c r="Q534" s="705">
        <v>0</v>
      </c>
      <c r="R534" s="700">
        <v>0</v>
      </c>
      <c r="S534" s="701">
        <v>0</v>
      </c>
      <c r="T534" s="700">
        <v>0</v>
      </c>
      <c r="U534" s="701">
        <v>0</v>
      </c>
      <c r="V534" s="700">
        <v>0</v>
      </c>
      <c r="W534" s="701">
        <v>0</v>
      </c>
      <c r="X534" s="700">
        <v>0</v>
      </c>
      <c r="Y534" s="701">
        <v>0</v>
      </c>
      <c r="Z534" s="700">
        <v>0</v>
      </c>
      <c r="AA534" s="701">
        <v>0</v>
      </c>
      <c r="AB534" s="706">
        <v>0</v>
      </c>
      <c r="AC534" s="698">
        <v>0</v>
      </c>
      <c r="AD534" s="996"/>
      <c r="AE534" s="997"/>
      <c r="AF534" s="998"/>
    </row>
    <row r="535" spans="1:32" ht="15" customHeight="1" x14ac:dyDescent="0.2">
      <c r="A535" s="11">
        <v>140</v>
      </c>
      <c r="B535" s="277"/>
      <c r="C535" s="287"/>
      <c r="D535" s="287"/>
      <c r="E535" s="288"/>
      <c r="F535" s="1449" t="s">
        <v>115</v>
      </c>
      <c r="G535" s="1450"/>
      <c r="H535" s="1450"/>
      <c r="I535" s="1450"/>
      <c r="J535" s="1450"/>
      <c r="K535" s="1450"/>
      <c r="L535" s="1451"/>
      <c r="M535" s="698">
        <v>0</v>
      </c>
      <c r="N535" s="699">
        <v>0</v>
      </c>
      <c r="O535" s="700">
        <v>0</v>
      </c>
      <c r="P535" s="700">
        <v>0</v>
      </c>
      <c r="Q535" s="705">
        <v>0</v>
      </c>
      <c r="R535" s="700">
        <v>0</v>
      </c>
      <c r="S535" s="701">
        <v>0</v>
      </c>
      <c r="T535" s="700">
        <v>0</v>
      </c>
      <c r="U535" s="701">
        <v>0</v>
      </c>
      <c r="V535" s="700">
        <v>0</v>
      </c>
      <c r="W535" s="701">
        <v>0</v>
      </c>
      <c r="X535" s="700">
        <v>0</v>
      </c>
      <c r="Y535" s="701">
        <v>0</v>
      </c>
      <c r="Z535" s="700">
        <v>0</v>
      </c>
      <c r="AA535" s="701">
        <v>0</v>
      </c>
      <c r="AB535" s="706">
        <v>0</v>
      </c>
      <c r="AC535" s="698">
        <v>0</v>
      </c>
      <c r="AD535" s="996"/>
      <c r="AE535" s="997"/>
      <c r="AF535" s="998"/>
    </row>
    <row r="536" spans="1:32" ht="15" customHeight="1" x14ac:dyDescent="0.2">
      <c r="A536" s="11">
        <v>141</v>
      </c>
      <c r="B536" s="277"/>
      <c r="C536" s="287"/>
      <c r="D536" s="287"/>
      <c r="E536" s="288"/>
      <c r="F536" s="1449" t="s">
        <v>558</v>
      </c>
      <c r="G536" s="1450"/>
      <c r="H536" s="1450"/>
      <c r="I536" s="1450"/>
      <c r="J536" s="1450"/>
      <c r="K536" s="1450"/>
      <c r="L536" s="1451"/>
      <c r="M536" s="698">
        <v>0</v>
      </c>
      <c r="N536" s="699">
        <v>0</v>
      </c>
      <c r="O536" s="700">
        <v>0</v>
      </c>
      <c r="P536" s="700">
        <v>0</v>
      </c>
      <c r="Q536" s="705">
        <v>0</v>
      </c>
      <c r="R536" s="700">
        <v>0</v>
      </c>
      <c r="S536" s="701">
        <v>0</v>
      </c>
      <c r="T536" s="700">
        <v>0</v>
      </c>
      <c r="U536" s="701">
        <v>0</v>
      </c>
      <c r="V536" s="700">
        <v>0</v>
      </c>
      <c r="W536" s="701">
        <v>0</v>
      </c>
      <c r="X536" s="700">
        <v>0</v>
      </c>
      <c r="Y536" s="701">
        <v>0</v>
      </c>
      <c r="Z536" s="700">
        <v>0</v>
      </c>
      <c r="AA536" s="701">
        <v>0</v>
      </c>
      <c r="AB536" s="706">
        <v>0</v>
      </c>
      <c r="AC536" s="698">
        <v>0</v>
      </c>
      <c r="AD536" s="996"/>
      <c r="AE536" s="997"/>
      <c r="AF536" s="998"/>
    </row>
    <row r="537" spans="1:32" ht="15" customHeight="1" x14ac:dyDescent="0.2">
      <c r="A537" s="11">
        <v>142</v>
      </c>
      <c r="B537" s="277"/>
      <c r="C537" s="287"/>
      <c r="D537" s="1485" t="s">
        <v>22</v>
      </c>
      <c r="E537" s="1486"/>
      <c r="F537" s="1486"/>
      <c r="G537" s="1486"/>
      <c r="H537" s="1486"/>
      <c r="I537" s="1486"/>
      <c r="J537" s="1486"/>
      <c r="K537" s="1486"/>
      <c r="L537" s="1486"/>
      <c r="M537" s="1486"/>
      <c r="N537" s="1486"/>
      <c r="O537" s="1486"/>
      <c r="P537" s="1486"/>
      <c r="Q537" s="1486"/>
      <c r="R537" s="1486"/>
      <c r="S537" s="1486"/>
      <c r="T537" s="1486"/>
      <c r="U537" s="1486"/>
      <c r="V537" s="1486"/>
      <c r="W537" s="1486"/>
      <c r="X537" s="1486"/>
      <c r="Y537" s="1486"/>
      <c r="Z537" s="1486"/>
      <c r="AA537" s="1486"/>
      <c r="AB537" s="1486"/>
      <c r="AC537" s="1486"/>
      <c r="AD537" s="1486"/>
      <c r="AE537" s="1486"/>
      <c r="AF537" s="1487"/>
    </row>
    <row r="538" spans="1:32" ht="15" customHeight="1" x14ac:dyDescent="0.2">
      <c r="A538" s="11">
        <v>143</v>
      </c>
      <c r="B538" s="277"/>
      <c r="C538" s="287"/>
      <c r="D538" s="287"/>
      <c r="E538" s="1452" t="s">
        <v>118</v>
      </c>
      <c r="F538" s="1453"/>
      <c r="G538" s="1453"/>
      <c r="H538" s="1453"/>
      <c r="I538" s="1453"/>
      <c r="J538" s="1453"/>
      <c r="K538" s="1453"/>
      <c r="L538" s="1454"/>
      <c r="M538" s="407">
        <f>SUBTOTAL(9,M539:M540)</f>
        <v>0</v>
      </c>
      <c r="N538" s="410">
        <f t="shared" ref="N538:AC538" si="119">SUBTOTAL(9,N539:N540)</f>
        <v>0</v>
      </c>
      <c r="O538" s="414">
        <f t="shared" si="119"/>
        <v>0</v>
      </c>
      <c r="P538" s="413">
        <f t="shared" si="119"/>
        <v>0</v>
      </c>
      <c r="Q538" s="415">
        <f t="shared" si="119"/>
        <v>0</v>
      </c>
      <c r="R538" s="414">
        <f t="shared" si="119"/>
        <v>0</v>
      </c>
      <c r="S538" s="414">
        <f t="shared" si="119"/>
        <v>0</v>
      </c>
      <c r="T538" s="414">
        <f t="shared" si="119"/>
        <v>0</v>
      </c>
      <c r="U538" s="414">
        <f t="shared" si="119"/>
        <v>0</v>
      </c>
      <c r="V538" s="414">
        <f t="shared" si="119"/>
        <v>0</v>
      </c>
      <c r="W538" s="414">
        <f t="shared" si="119"/>
        <v>0</v>
      </c>
      <c r="X538" s="414">
        <f t="shared" si="119"/>
        <v>0</v>
      </c>
      <c r="Y538" s="414">
        <f t="shared" si="119"/>
        <v>0</v>
      </c>
      <c r="Z538" s="414">
        <f t="shared" si="119"/>
        <v>0</v>
      </c>
      <c r="AA538" s="414">
        <f t="shared" si="119"/>
        <v>0</v>
      </c>
      <c r="AB538" s="424">
        <f t="shared" si="119"/>
        <v>0</v>
      </c>
      <c r="AC538" s="407">
        <f t="shared" si="119"/>
        <v>0</v>
      </c>
      <c r="AD538" s="996"/>
      <c r="AE538" s="997"/>
      <c r="AF538" s="998"/>
    </row>
    <row r="539" spans="1:32" ht="15" customHeight="1" x14ac:dyDescent="0.2">
      <c r="A539" s="11">
        <v>144</v>
      </c>
      <c r="B539" s="277"/>
      <c r="C539" s="287"/>
      <c r="D539" s="287"/>
      <c r="E539" s="288"/>
      <c r="F539" s="1455" t="s">
        <v>124</v>
      </c>
      <c r="G539" s="1456"/>
      <c r="H539" s="1456"/>
      <c r="I539" s="1456"/>
      <c r="J539" s="1456"/>
      <c r="K539" s="1456"/>
      <c r="L539" s="1457"/>
      <c r="M539" s="698">
        <v>0</v>
      </c>
      <c r="N539" s="699">
        <v>0</v>
      </c>
      <c r="O539" s="700">
        <v>0</v>
      </c>
      <c r="P539" s="700">
        <v>0</v>
      </c>
      <c r="Q539" s="705">
        <v>0</v>
      </c>
      <c r="R539" s="700">
        <v>0</v>
      </c>
      <c r="S539" s="701">
        <v>0</v>
      </c>
      <c r="T539" s="700">
        <v>0</v>
      </c>
      <c r="U539" s="701">
        <v>0</v>
      </c>
      <c r="V539" s="700">
        <v>0</v>
      </c>
      <c r="W539" s="701">
        <v>0</v>
      </c>
      <c r="X539" s="700">
        <v>0</v>
      </c>
      <c r="Y539" s="701">
        <v>0</v>
      </c>
      <c r="Z539" s="700">
        <v>0</v>
      </c>
      <c r="AA539" s="701">
        <v>0</v>
      </c>
      <c r="AB539" s="706">
        <v>0</v>
      </c>
      <c r="AC539" s="698">
        <v>0</v>
      </c>
      <c r="AD539" s="996"/>
      <c r="AE539" s="997"/>
      <c r="AF539" s="998"/>
    </row>
    <row r="540" spans="1:32" ht="15" customHeight="1" x14ac:dyDescent="0.2">
      <c r="A540" s="11">
        <v>145</v>
      </c>
      <c r="B540" s="277"/>
      <c r="C540" s="287"/>
      <c r="D540" s="287"/>
      <c r="E540" s="288"/>
      <c r="F540" s="1458" t="s">
        <v>571</v>
      </c>
      <c r="G540" s="1459"/>
      <c r="H540" s="1459"/>
      <c r="I540" s="1459"/>
      <c r="J540" s="1459"/>
      <c r="K540" s="1459"/>
      <c r="L540" s="1460"/>
      <c r="M540" s="698">
        <v>0</v>
      </c>
      <c r="N540" s="699">
        <v>0</v>
      </c>
      <c r="O540" s="700">
        <v>0</v>
      </c>
      <c r="P540" s="700">
        <v>0</v>
      </c>
      <c r="Q540" s="705">
        <v>0</v>
      </c>
      <c r="R540" s="700">
        <v>0</v>
      </c>
      <c r="S540" s="701">
        <v>0</v>
      </c>
      <c r="T540" s="700">
        <v>0</v>
      </c>
      <c r="U540" s="701">
        <v>0</v>
      </c>
      <c r="V540" s="700">
        <v>0</v>
      </c>
      <c r="W540" s="701">
        <v>0</v>
      </c>
      <c r="X540" s="700">
        <v>0</v>
      </c>
      <c r="Y540" s="701">
        <v>0</v>
      </c>
      <c r="Z540" s="700">
        <v>0</v>
      </c>
      <c r="AA540" s="701">
        <v>0</v>
      </c>
      <c r="AB540" s="706">
        <v>0</v>
      </c>
      <c r="AC540" s="698">
        <v>0</v>
      </c>
      <c r="AD540" s="996"/>
      <c r="AE540" s="997"/>
      <c r="AF540" s="998"/>
    </row>
    <row r="541" spans="1:32" ht="15" customHeight="1" x14ac:dyDescent="0.2">
      <c r="A541" s="11">
        <v>146</v>
      </c>
      <c r="B541" s="277"/>
      <c r="C541" s="287"/>
      <c r="D541" s="287"/>
      <c r="E541" s="1452" t="s">
        <v>119</v>
      </c>
      <c r="F541" s="1453"/>
      <c r="G541" s="1453"/>
      <c r="H541" s="1453"/>
      <c r="I541" s="1453"/>
      <c r="J541" s="1453"/>
      <c r="K541" s="1453"/>
      <c r="L541" s="1454"/>
      <c r="M541" s="407">
        <f>SUBTOTAL(9,M542:M544)</f>
        <v>0</v>
      </c>
      <c r="N541" s="410">
        <f t="shared" ref="N541:AC541" si="120">SUBTOTAL(9,N542:N544)</f>
        <v>0</v>
      </c>
      <c r="O541" s="414">
        <f t="shared" si="120"/>
        <v>0</v>
      </c>
      <c r="P541" s="413">
        <f t="shared" si="120"/>
        <v>0</v>
      </c>
      <c r="Q541" s="415">
        <f t="shared" si="120"/>
        <v>0</v>
      </c>
      <c r="R541" s="414">
        <f t="shared" si="120"/>
        <v>0</v>
      </c>
      <c r="S541" s="414">
        <f t="shared" si="120"/>
        <v>0</v>
      </c>
      <c r="T541" s="414">
        <f t="shared" si="120"/>
        <v>0</v>
      </c>
      <c r="U541" s="414">
        <f t="shared" si="120"/>
        <v>0</v>
      </c>
      <c r="V541" s="414">
        <f t="shared" si="120"/>
        <v>0</v>
      </c>
      <c r="W541" s="414">
        <f t="shared" si="120"/>
        <v>0</v>
      </c>
      <c r="X541" s="414">
        <f t="shared" si="120"/>
        <v>0</v>
      </c>
      <c r="Y541" s="414">
        <f t="shared" si="120"/>
        <v>0</v>
      </c>
      <c r="Z541" s="414">
        <f t="shared" si="120"/>
        <v>0</v>
      </c>
      <c r="AA541" s="414">
        <f t="shared" si="120"/>
        <v>0</v>
      </c>
      <c r="AB541" s="424">
        <f t="shared" si="120"/>
        <v>0</v>
      </c>
      <c r="AC541" s="407">
        <f t="shared" si="120"/>
        <v>0</v>
      </c>
      <c r="AD541" s="996"/>
      <c r="AE541" s="997"/>
      <c r="AF541" s="998"/>
    </row>
    <row r="542" spans="1:32" ht="15" customHeight="1" x14ac:dyDescent="0.2">
      <c r="A542" s="11">
        <v>147</v>
      </c>
      <c r="B542" s="277"/>
      <c r="C542" s="287"/>
      <c r="D542" s="287"/>
      <c r="E542" s="288"/>
      <c r="F542" s="1455" t="s">
        <v>116</v>
      </c>
      <c r="G542" s="1456"/>
      <c r="H542" s="1456"/>
      <c r="I542" s="1456"/>
      <c r="J542" s="1456"/>
      <c r="K542" s="1456"/>
      <c r="L542" s="1457"/>
      <c r="M542" s="698">
        <v>0</v>
      </c>
      <c r="N542" s="699">
        <v>0</v>
      </c>
      <c r="O542" s="700">
        <v>0</v>
      </c>
      <c r="P542" s="700">
        <v>0</v>
      </c>
      <c r="Q542" s="705">
        <v>0</v>
      </c>
      <c r="R542" s="700">
        <v>0</v>
      </c>
      <c r="S542" s="701">
        <v>0</v>
      </c>
      <c r="T542" s="700">
        <v>0</v>
      </c>
      <c r="U542" s="701">
        <v>0</v>
      </c>
      <c r="V542" s="700">
        <v>0</v>
      </c>
      <c r="W542" s="701">
        <v>0</v>
      </c>
      <c r="X542" s="700">
        <v>0</v>
      </c>
      <c r="Y542" s="701">
        <v>0</v>
      </c>
      <c r="Z542" s="700">
        <v>0</v>
      </c>
      <c r="AA542" s="701">
        <v>0</v>
      </c>
      <c r="AB542" s="706">
        <v>0</v>
      </c>
      <c r="AC542" s="698">
        <v>0</v>
      </c>
      <c r="AD542" s="996"/>
      <c r="AE542" s="997"/>
      <c r="AF542" s="998"/>
    </row>
    <row r="543" spans="1:32" ht="15" customHeight="1" x14ac:dyDescent="0.2">
      <c r="A543" s="11">
        <v>148</v>
      </c>
      <c r="B543" s="277"/>
      <c r="C543" s="287"/>
      <c r="D543" s="287"/>
      <c r="E543" s="288"/>
      <c r="F543" s="1449" t="s">
        <v>567</v>
      </c>
      <c r="G543" s="1450"/>
      <c r="H543" s="1450"/>
      <c r="I543" s="1450"/>
      <c r="J543" s="1450"/>
      <c r="K543" s="1450"/>
      <c r="L543" s="1451"/>
      <c r="M543" s="698">
        <v>0</v>
      </c>
      <c r="N543" s="699">
        <v>0</v>
      </c>
      <c r="O543" s="700">
        <v>0</v>
      </c>
      <c r="P543" s="700">
        <v>0</v>
      </c>
      <c r="Q543" s="705">
        <v>0</v>
      </c>
      <c r="R543" s="700">
        <v>0</v>
      </c>
      <c r="S543" s="701">
        <v>0</v>
      </c>
      <c r="T543" s="700">
        <v>0</v>
      </c>
      <c r="U543" s="701">
        <v>0</v>
      </c>
      <c r="V543" s="700">
        <v>0</v>
      </c>
      <c r="W543" s="701">
        <v>0</v>
      </c>
      <c r="X543" s="700">
        <v>0</v>
      </c>
      <c r="Y543" s="701">
        <v>0</v>
      </c>
      <c r="Z543" s="700">
        <v>0</v>
      </c>
      <c r="AA543" s="701">
        <v>0</v>
      </c>
      <c r="AB543" s="706">
        <v>0</v>
      </c>
      <c r="AC543" s="698">
        <v>0</v>
      </c>
      <c r="AD543" s="996"/>
      <c r="AE543" s="997"/>
      <c r="AF543" s="998"/>
    </row>
    <row r="544" spans="1:32" ht="27.75" customHeight="1" x14ac:dyDescent="0.2">
      <c r="A544" s="11">
        <v>149</v>
      </c>
      <c r="B544" s="277"/>
      <c r="C544" s="287"/>
      <c r="D544" s="287"/>
      <c r="E544" s="288"/>
      <c r="F544" s="1458" t="s">
        <v>125</v>
      </c>
      <c r="G544" s="1459"/>
      <c r="H544" s="1459"/>
      <c r="I544" s="1459"/>
      <c r="J544" s="1459"/>
      <c r="K544" s="1459"/>
      <c r="L544" s="1460"/>
      <c r="M544" s="698">
        <v>0</v>
      </c>
      <c r="N544" s="699">
        <v>0</v>
      </c>
      <c r="O544" s="700">
        <v>0</v>
      </c>
      <c r="P544" s="700">
        <v>0</v>
      </c>
      <c r="Q544" s="705">
        <v>0</v>
      </c>
      <c r="R544" s="700">
        <v>0</v>
      </c>
      <c r="S544" s="701">
        <v>0</v>
      </c>
      <c r="T544" s="700">
        <v>0</v>
      </c>
      <c r="U544" s="701">
        <v>0</v>
      </c>
      <c r="V544" s="700">
        <v>0</v>
      </c>
      <c r="W544" s="701">
        <v>0</v>
      </c>
      <c r="X544" s="700">
        <v>0</v>
      </c>
      <c r="Y544" s="701">
        <v>0</v>
      </c>
      <c r="Z544" s="700">
        <v>0</v>
      </c>
      <c r="AA544" s="701">
        <v>0</v>
      </c>
      <c r="AB544" s="706">
        <v>0</v>
      </c>
      <c r="AC544" s="698">
        <v>0</v>
      </c>
      <c r="AD544" s="996"/>
      <c r="AE544" s="997"/>
      <c r="AF544" s="998"/>
    </row>
    <row r="545" spans="1:32" ht="15" customHeight="1" x14ac:dyDescent="0.2">
      <c r="A545" s="11">
        <v>150</v>
      </c>
      <c r="B545" s="277"/>
      <c r="C545" s="287"/>
      <c r="D545" s="287"/>
      <c r="E545" s="1452" t="s">
        <v>120</v>
      </c>
      <c r="F545" s="1453"/>
      <c r="G545" s="1453"/>
      <c r="H545" s="1453"/>
      <c r="I545" s="1453"/>
      <c r="J545" s="1453"/>
      <c r="K545" s="1453"/>
      <c r="L545" s="1454"/>
      <c r="M545" s="407">
        <f>SUBTOTAL(9,M546:M547)</f>
        <v>0</v>
      </c>
      <c r="N545" s="410">
        <f t="shared" ref="N545:AC545" si="121">SUBTOTAL(9,N546:N547)</f>
        <v>0</v>
      </c>
      <c r="O545" s="414">
        <f t="shared" si="121"/>
        <v>0</v>
      </c>
      <c r="P545" s="413">
        <f t="shared" si="121"/>
        <v>0</v>
      </c>
      <c r="Q545" s="415">
        <f t="shared" si="121"/>
        <v>0</v>
      </c>
      <c r="R545" s="414">
        <f t="shared" si="121"/>
        <v>0</v>
      </c>
      <c r="S545" s="414">
        <f t="shared" si="121"/>
        <v>0</v>
      </c>
      <c r="T545" s="414">
        <f t="shared" si="121"/>
        <v>0</v>
      </c>
      <c r="U545" s="414">
        <f t="shared" si="121"/>
        <v>0</v>
      </c>
      <c r="V545" s="414">
        <f t="shared" si="121"/>
        <v>0</v>
      </c>
      <c r="W545" s="414">
        <f t="shared" si="121"/>
        <v>0</v>
      </c>
      <c r="X545" s="414">
        <f t="shared" si="121"/>
        <v>0</v>
      </c>
      <c r="Y545" s="414">
        <f t="shared" si="121"/>
        <v>0</v>
      </c>
      <c r="Z545" s="414">
        <f t="shared" si="121"/>
        <v>0</v>
      </c>
      <c r="AA545" s="414">
        <f t="shared" si="121"/>
        <v>0</v>
      </c>
      <c r="AB545" s="424">
        <f t="shared" si="121"/>
        <v>0</v>
      </c>
      <c r="AC545" s="407">
        <f t="shared" si="121"/>
        <v>0</v>
      </c>
      <c r="AD545" s="996"/>
      <c r="AE545" s="997"/>
      <c r="AF545" s="998"/>
    </row>
    <row r="546" spans="1:32" ht="15" customHeight="1" x14ac:dyDescent="0.2">
      <c r="A546" s="11">
        <v>151</v>
      </c>
      <c r="B546" s="277"/>
      <c r="C546" s="287"/>
      <c r="D546" s="287"/>
      <c r="E546" s="288"/>
      <c r="F546" s="1455" t="s">
        <v>117</v>
      </c>
      <c r="G546" s="1456"/>
      <c r="H546" s="1456"/>
      <c r="I546" s="1456"/>
      <c r="J546" s="1456"/>
      <c r="K546" s="1456"/>
      <c r="L546" s="1457"/>
      <c r="M546" s="698">
        <v>0</v>
      </c>
      <c r="N546" s="699">
        <v>0</v>
      </c>
      <c r="O546" s="700">
        <v>0</v>
      </c>
      <c r="P546" s="700">
        <v>0</v>
      </c>
      <c r="Q546" s="705">
        <v>0</v>
      </c>
      <c r="R546" s="700">
        <v>0</v>
      </c>
      <c r="S546" s="701">
        <v>0</v>
      </c>
      <c r="T546" s="700">
        <v>0</v>
      </c>
      <c r="U546" s="701">
        <v>0</v>
      </c>
      <c r="V546" s="700">
        <v>0</v>
      </c>
      <c r="W546" s="701">
        <v>0</v>
      </c>
      <c r="X546" s="700">
        <v>0</v>
      </c>
      <c r="Y546" s="701">
        <v>0</v>
      </c>
      <c r="Z546" s="700">
        <v>0</v>
      </c>
      <c r="AA546" s="701">
        <v>0</v>
      </c>
      <c r="AB546" s="706">
        <v>0</v>
      </c>
      <c r="AC546" s="698">
        <v>0</v>
      </c>
      <c r="AD546" s="996"/>
      <c r="AE546" s="997"/>
      <c r="AF546" s="998"/>
    </row>
    <row r="547" spans="1:32" ht="15" customHeight="1" x14ac:dyDescent="0.2">
      <c r="A547" s="11">
        <v>152</v>
      </c>
      <c r="B547" s="277"/>
      <c r="C547" s="287"/>
      <c r="D547" s="287"/>
      <c r="E547" s="288"/>
      <c r="F547" s="1458" t="s">
        <v>572</v>
      </c>
      <c r="G547" s="1459"/>
      <c r="H547" s="1459"/>
      <c r="I547" s="1459"/>
      <c r="J547" s="1459"/>
      <c r="K547" s="1459"/>
      <c r="L547" s="1460"/>
      <c r="M547" s="698">
        <v>0</v>
      </c>
      <c r="N547" s="699">
        <v>0</v>
      </c>
      <c r="O547" s="700">
        <v>0</v>
      </c>
      <c r="P547" s="700">
        <v>0</v>
      </c>
      <c r="Q547" s="705">
        <v>0</v>
      </c>
      <c r="R547" s="700">
        <v>0</v>
      </c>
      <c r="S547" s="701">
        <v>0</v>
      </c>
      <c r="T547" s="700">
        <v>0</v>
      </c>
      <c r="U547" s="701">
        <v>0</v>
      </c>
      <c r="V547" s="700">
        <v>0</v>
      </c>
      <c r="W547" s="701">
        <v>0</v>
      </c>
      <c r="X547" s="700">
        <v>0</v>
      </c>
      <c r="Y547" s="701">
        <v>0</v>
      </c>
      <c r="Z547" s="700">
        <v>0</v>
      </c>
      <c r="AA547" s="701">
        <v>0</v>
      </c>
      <c r="AB547" s="706">
        <v>0</v>
      </c>
      <c r="AC547" s="698">
        <v>0</v>
      </c>
      <c r="AD547" s="996"/>
      <c r="AE547" s="997"/>
      <c r="AF547" s="998"/>
    </row>
    <row r="548" spans="1:32" ht="15" customHeight="1" x14ac:dyDescent="0.2">
      <c r="A548" s="11">
        <v>153</v>
      </c>
      <c r="B548" s="277"/>
      <c r="C548" s="287"/>
      <c r="D548" s="287"/>
      <c r="E548" s="1452" t="s">
        <v>121</v>
      </c>
      <c r="F548" s="1453"/>
      <c r="G548" s="1453"/>
      <c r="H548" s="1453"/>
      <c r="I548" s="1453"/>
      <c r="J548" s="1453"/>
      <c r="K548" s="1453"/>
      <c r="L548" s="1454"/>
      <c r="M548" s="407">
        <f>SUBTOTAL(9,M549:M551)</f>
        <v>0</v>
      </c>
      <c r="N548" s="410">
        <f t="shared" ref="N548:AC548" si="122">SUBTOTAL(9,N549:N551)</f>
        <v>0</v>
      </c>
      <c r="O548" s="414">
        <f t="shared" si="122"/>
        <v>0</v>
      </c>
      <c r="P548" s="413">
        <f t="shared" si="122"/>
        <v>0</v>
      </c>
      <c r="Q548" s="415">
        <f t="shared" si="122"/>
        <v>0</v>
      </c>
      <c r="R548" s="414">
        <f t="shared" si="122"/>
        <v>0</v>
      </c>
      <c r="S548" s="414">
        <f t="shared" si="122"/>
        <v>0</v>
      </c>
      <c r="T548" s="414">
        <f t="shared" si="122"/>
        <v>0</v>
      </c>
      <c r="U548" s="414">
        <f t="shared" si="122"/>
        <v>0</v>
      </c>
      <c r="V548" s="414">
        <f t="shared" si="122"/>
        <v>0</v>
      </c>
      <c r="W548" s="414">
        <f t="shared" si="122"/>
        <v>0</v>
      </c>
      <c r="X548" s="414">
        <f t="shared" si="122"/>
        <v>0</v>
      </c>
      <c r="Y548" s="414">
        <f t="shared" si="122"/>
        <v>0</v>
      </c>
      <c r="Z548" s="414">
        <f t="shared" si="122"/>
        <v>0</v>
      </c>
      <c r="AA548" s="414">
        <f t="shared" si="122"/>
        <v>0</v>
      </c>
      <c r="AB548" s="424">
        <f t="shared" si="122"/>
        <v>0</v>
      </c>
      <c r="AC548" s="407">
        <f t="shared" si="122"/>
        <v>0</v>
      </c>
      <c r="AD548" s="996"/>
      <c r="AE548" s="997"/>
      <c r="AF548" s="998"/>
    </row>
    <row r="549" spans="1:32" ht="15" customHeight="1" x14ac:dyDescent="0.2">
      <c r="A549" s="11">
        <v>154</v>
      </c>
      <c r="B549" s="277"/>
      <c r="C549" s="287"/>
      <c r="D549" s="287"/>
      <c r="E549" s="288"/>
      <c r="F549" s="1455" t="s">
        <v>122</v>
      </c>
      <c r="G549" s="1456"/>
      <c r="H549" s="1456"/>
      <c r="I549" s="1456"/>
      <c r="J549" s="1456"/>
      <c r="K549" s="1456"/>
      <c r="L549" s="1457"/>
      <c r="M549" s="698">
        <v>0</v>
      </c>
      <c r="N549" s="699">
        <v>0</v>
      </c>
      <c r="O549" s="700">
        <v>0</v>
      </c>
      <c r="P549" s="700">
        <v>0</v>
      </c>
      <c r="Q549" s="705">
        <v>0</v>
      </c>
      <c r="R549" s="700">
        <v>0</v>
      </c>
      <c r="S549" s="701">
        <v>0</v>
      </c>
      <c r="T549" s="700">
        <v>0</v>
      </c>
      <c r="U549" s="701">
        <v>0</v>
      </c>
      <c r="V549" s="700">
        <v>0</v>
      </c>
      <c r="W549" s="701">
        <v>0</v>
      </c>
      <c r="X549" s="700">
        <v>0</v>
      </c>
      <c r="Y549" s="701">
        <v>0</v>
      </c>
      <c r="Z549" s="700">
        <v>0</v>
      </c>
      <c r="AA549" s="701">
        <v>0</v>
      </c>
      <c r="AB549" s="706">
        <v>0</v>
      </c>
      <c r="AC549" s="698">
        <v>0</v>
      </c>
      <c r="AD549" s="996"/>
      <c r="AE549" s="997"/>
      <c r="AF549" s="998"/>
    </row>
    <row r="550" spans="1:32" ht="15" customHeight="1" x14ac:dyDescent="0.2">
      <c r="A550" s="11">
        <v>155</v>
      </c>
      <c r="B550" s="277"/>
      <c r="C550" s="287"/>
      <c r="D550" s="287"/>
      <c r="E550" s="288"/>
      <c r="F550" s="1449" t="s">
        <v>573</v>
      </c>
      <c r="G550" s="1450"/>
      <c r="H550" s="1450"/>
      <c r="I550" s="1450"/>
      <c r="J550" s="1450"/>
      <c r="K550" s="1450"/>
      <c r="L550" s="1451"/>
      <c r="M550" s="698">
        <v>0</v>
      </c>
      <c r="N550" s="699">
        <v>0</v>
      </c>
      <c r="O550" s="700">
        <v>0</v>
      </c>
      <c r="P550" s="700">
        <v>0</v>
      </c>
      <c r="Q550" s="705">
        <v>0</v>
      </c>
      <c r="R550" s="700">
        <v>0</v>
      </c>
      <c r="S550" s="701">
        <v>0</v>
      </c>
      <c r="T550" s="700">
        <v>0</v>
      </c>
      <c r="U550" s="701">
        <v>0</v>
      </c>
      <c r="V550" s="700">
        <v>0</v>
      </c>
      <c r="W550" s="701">
        <v>0</v>
      </c>
      <c r="X550" s="700">
        <v>0</v>
      </c>
      <c r="Y550" s="701">
        <v>0</v>
      </c>
      <c r="Z550" s="700">
        <v>0</v>
      </c>
      <c r="AA550" s="701">
        <v>0</v>
      </c>
      <c r="AB550" s="706">
        <v>0</v>
      </c>
      <c r="AC550" s="698">
        <v>0</v>
      </c>
      <c r="AD550" s="996"/>
      <c r="AE550" s="997"/>
      <c r="AF550" s="998"/>
    </row>
    <row r="551" spans="1:32" ht="27.75" customHeight="1" x14ac:dyDescent="0.2">
      <c r="A551" s="11">
        <v>156</v>
      </c>
      <c r="B551" s="277"/>
      <c r="C551" s="287"/>
      <c r="D551" s="287"/>
      <c r="E551" s="288"/>
      <c r="F551" s="1458" t="s">
        <v>123</v>
      </c>
      <c r="G551" s="1459"/>
      <c r="H551" s="1459"/>
      <c r="I551" s="1459"/>
      <c r="J551" s="1459"/>
      <c r="K551" s="1459"/>
      <c r="L551" s="1460"/>
      <c r="M551" s="698">
        <v>0</v>
      </c>
      <c r="N551" s="699">
        <v>0</v>
      </c>
      <c r="O551" s="700">
        <v>0</v>
      </c>
      <c r="P551" s="700">
        <v>0</v>
      </c>
      <c r="Q551" s="705">
        <v>0</v>
      </c>
      <c r="R551" s="700">
        <v>0</v>
      </c>
      <c r="S551" s="701">
        <v>0</v>
      </c>
      <c r="T551" s="700">
        <v>0</v>
      </c>
      <c r="U551" s="701">
        <v>0</v>
      </c>
      <c r="V551" s="700">
        <v>0</v>
      </c>
      <c r="W551" s="701">
        <v>0</v>
      </c>
      <c r="X551" s="700">
        <v>0</v>
      </c>
      <c r="Y551" s="701">
        <v>0</v>
      </c>
      <c r="Z551" s="700">
        <v>0</v>
      </c>
      <c r="AA551" s="701">
        <v>0</v>
      </c>
      <c r="AB551" s="706">
        <v>0</v>
      </c>
      <c r="AC551" s="698">
        <v>0</v>
      </c>
      <c r="AD551" s="996"/>
      <c r="AE551" s="997"/>
      <c r="AF551" s="998"/>
    </row>
    <row r="552" spans="1:32" ht="15" customHeight="1" x14ac:dyDescent="0.2">
      <c r="A552" s="11">
        <v>157</v>
      </c>
      <c r="B552" s="277"/>
      <c r="C552" s="287"/>
      <c r="D552" s="287"/>
      <c r="E552" s="1452" t="s">
        <v>546</v>
      </c>
      <c r="F552" s="1453"/>
      <c r="G552" s="1453"/>
      <c r="H552" s="1453"/>
      <c r="I552" s="1453"/>
      <c r="J552" s="1453"/>
      <c r="K552" s="1453"/>
      <c r="L552" s="1454"/>
      <c r="M552" s="407">
        <f>SUBTOTAL(9,M553:M554)</f>
        <v>0</v>
      </c>
      <c r="N552" s="410">
        <f t="shared" ref="N552:AC552" si="123">SUBTOTAL(9,N553:N554)</f>
        <v>0</v>
      </c>
      <c r="O552" s="414">
        <f t="shared" si="123"/>
        <v>0</v>
      </c>
      <c r="P552" s="413">
        <f t="shared" si="123"/>
        <v>0</v>
      </c>
      <c r="Q552" s="415">
        <f t="shared" si="123"/>
        <v>0</v>
      </c>
      <c r="R552" s="414">
        <f t="shared" si="123"/>
        <v>0</v>
      </c>
      <c r="S552" s="414">
        <f t="shared" si="123"/>
        <v>0</v>
      </c>
      <c r="T552" s="414">
        <f t="shared" si="123"/>
        <v>0</v>
      </c>
      <c r="U552" s="414">
        <f t="shared" si="123"/>
        <v>0</v>
      </c>
      <c r="V552" s="414">
        <f t="shared" si="123"/>
        <v>0</v>
      </c>
      <c r="W552" s="414">
        <f t="shared" si="123"/>
        <v>0</v>
      </c>
      <c r="X552" s="414">
        <f t="shared" si="123"/>
        <v>0</v>
      </c>
      <c r="Y552" s="414">
        <f t="shared" si="123"/>
        <v>0</v>
      </c>
      <c r="Z552" s="414">
        <f t="shared" si="123"/>
        <v>0</v>
      </c>
      <c r="AA552" s="414">
        <f t="shared" si="123"/>
        <v>0</v>
      </c>
      <c r="AB552" s="424">
        <f t="shared" si="123"/>
        <v>0</v>
      </c>
      <c r="AC552" s="407">
        <f t="shared" si="123"/>
        <v>0</v>
      </c>
      <c r="AD552" s="996"/>
      <c r="AE552" s="997"/>
      <c r="AF552" s="998"/>
    </row>
    <row r="553" spans="1:32" ht="27.75" customHeight="1" x14ac:dyDescent="0.2">
      <c r="A553" s="11">
        <v>158</v>
      </c>
      <c r="B553" s="277"/>
      <c r="C553" s="287"/>
      <c r="D553" s="287"/>
      <c r="E553" s="288"/>
      <c r="F553" s="1455" t="s">
        <v>547</v>
      </c>
      <c r="G553" s="1456"/>
      <c r="H553" s="1456"/>
      <c r="I553" s="1456"/>
      <c r="J553" s="1456"/>
      <c r="K553" s="1456"/>
      <c r="L553" s="1457"/>
      <c r="M553" s="698">
        <v>0</v>
      </c>
      <c r="N553" s="699">
        <v>0</v>
      </c>
      <c r="O553" s="700">
        <v>0</v>
      </c>
      <c r="P553" s="700">
        <v>0</v>
      </c>
      <c r="Q553" s="705">
        <v>0</v>
      </c>
      <c r="R553" s="700">
        <v>0</v>
      </c>
      <c r="S553" s="701">
        <v>0</v>
      </c>
      <c r="T553" s="700">
        <v>0</v>
      </c>
      <c r="U553" s="701">
        <v>0</v>
      </c>
      <c r="V553" s="700">
        <v>0</v>
      </c>
      <c r="W553" s="701">
        <v>0</v>
      </c>
      <c r="X553" s="700">
        <v>0</v>
      </c>
      <c r="Y553" s="701">
        <v>0</v>
      </c>
      <c r="Z553" s="700">
        <v>0</v>
      </c>
      <c r="AA553" s="701">
        <v>0</v>
      </c>
      <c r="AB553" s="706">
        <v>0</v>
      </c>
      <c r="AC553" s="698">
        <v>0</v>
      </c>
      <c r="AD553" s="996"/>
      <c r="AE553" s="997"/>
      <c r="AF553" s="998"/>
    </row>
    <row r="554" spans="1:32" ht="15" customHeight="1" x14ac:dyDescent="0.2">
      <c r="A554" s="11">
        <v>159</v>
      </c>
      <c r="B554" s="277"/>
      <c r="C554" s="287"/>
      <c r="D554" s="287"/>
      <c r="E554" s="288"/>
      <c r="F554" s="1458" t="s">
        <v>570</v>
      </c>
      <c r="G554" s="1459"/>
      <c r="H554" s="1459"/>
      <c r="I554" s="1459"/>
      <c r="J554" s="1459"/>
      <c r="K554" s="1459"/>
      <c r="L554" s="1460"/>
      <c r="M554" s="698">
        <v>0</v>
      </c>
      <c r="N554" s="699">
        <v>0</v>
      </c>
      <c r="O554" s="700">
        <v>0</v>
      </c>
      <c r="P554" s="700">
        <v>0</v>
      </c>
      <c r="Q554" s="705">
        <v>0</v>
      </c>
      <c r="R554" s="700">
        <v>0</v>
      </c>
      <c r="S554" s="701">
        <v>0</v>
      </c>
      <c r="T554" s="700">
        <v>0</v>
      </c>
      <c r="U554" s="701">
        <v>0</v>
      </c>
      <c r="V554" s="700">
        <v>0</v>
      </c>
      <c r="W554" s="701">
        <v>0</v>
      </c>
      <c r="X554" s="700">
        <v>0</v>
      </c>
      <c r="Y554" s="701">
        <v>0</v>
      </c>
      <c r="Z554" s="700">
        <v>0</v>
      </c>
      <c r="AA554" s="701">
        <v>0</v>
      </c>
      <c r="AB554" s="706">
        <v>0</v>
      </c>
      <c r="AC554" s="698">
        <v>0</v>
      </c>
      <c r="AD554" s="996"/>
      <c r="AE554" s="997"/>
      <c r="AF554" s="998"/>
    </row>
    <row r="555" spans="1:32" ht="15" customHeight="1" x14ac:dyDescent="0.2">
      <c r="A555" s="11">
        <v>160</v>
      </c>
      <c r="B555" s="277"/>
      <c r="C555" s="287"/>
      <c r="D555" s="287"/>
      <c r="E555" s="1452" t="s">
        <v>548</v>
      </c>
      <c r="F555" s="1453"/>
      <c r="G555" s="1453"/>
      <c r="H555" s="1453"/>
      <c r="I555" s="1453"/>
      <c r="J555" s="1453"/>
      <c r="K555" s="1453"/>
      <c r="L555" s="1454"/>
      <c r="M555" s="407">
        <f>SUBTOTAL(9,M556:M558)</f>
        <v>0</v>
      </c>
      <c r="N555" s="410">
        <f t="shared" ref="N555:AC555" si="124">SUBTOTAL(9,N556:N558)</f>
        <v>0</v>
      </c>
      <c r="O555" s="414">
        <f t="shared" si="124"/>
        <v>0</v>
      </c>
      <c r="P555" s="413">
        <f t="shared" si="124"/>
        <v>0</v>
      </c>
      <c r="Q555" s="415">
        <f t="shared" si="124"/>
        <v>0</v>
      </c>
      <c r="R555" s="414">
        <f t="shared" si="124"/>
        <v>0</v>
      </c>
      <c r="S555" s="414">
        <f t="shared" si="124"/>
        <v>0</v>
      </c>
      <c r="T555" s="414">
        <f t="shared" si="124"/>
        <v>0</v>
      </c>
      <c r="U555" s="414">
        <f t="shared" si="124"/>
        <v>0</v>
      </c>
      <c r="V555" s="414">
        <f t="shared" si="124"/>
        <v>0</v>
      </c>
      <c r="W555" s="414">
        <f t="shared" si="124"/>
        <v>0</v>
      </c>
      <c r="X555" s="414">
        <f t="shared" si="124"/>
        <v>0</v>
      </c>
      <c r="Y555" s="414">
        <f t="shared" si="124"/>
        <v>0</v>
      </c>
      <c r="Z555" s="414">
        <f t="shared" si="124"/>
        <v>0</v>
      </c>
      <c r="AA555" s="414">
        <f t="shared" si="124"/>
        <v>0</v>
      </c>
      <c r="AB555" s="424">
        <f t="shared" si="124"/>
        <v>0</v>
      </c>
      <c r="AC555" s="407">
        <f t="shared" si="124"/>
        <v>0</v>
      </c>
      <c r="AD555" s="996"/>
      <c r="AE555" s="997"/>
      <c r="AF555" s="998"/>
    </row>
    <row r="556" spans="1:32" ht="15" customHeight="1" x14ac:dyDescent="0.2">
      <c r="A556" s="11">
        <v>161</v>
      </c>
      <c r="B556" s="277"/>
      <c r="C556" s="287"/>
      <c r="D556" s="287"/>
      <c r="E556" s="288"/>
      <c r="F556" s="1455" t="s">
        <v>549</v>
      </c>
      <c r="G556" s="1456"/>
      <c r="H556" s="1456"/>
      <c r="I556" s="1456"/>
      <c r="J556" s="1456"/>
      <c r="K556" s="1456"/>
      <c r="L556" s="1457"/>
      <c r="M556" s="698">
        <v>0</v>
      </c>
      <c r="N556" s="699">
        <v>0</v>
      </c>
      <c r="O556" s="700">
        <v>0</v>
      </c>
      <c r="P556" s="700">
        <v>0</v>
      </c>
      <c r="Q556" s="705">
        <v>0</v>
      </c>
      <c r="R556" s="700">
        <v>0</v>
      </c>
      <c r="S556" s="701">
        <v>0</v>
      </c>
      <c r="T556" s="700">
        <v>0</v>
      </c>
      <c r="U556" s="701">
        <v>0</v>
      </c>
      <c r="V556" s="700">
        <v>0</v>
      </c>
      <c r="W556" s="701">
        <v>0</v>
      </c>
      <c r="X556" s="700">
        <v>0</v>
      </c>
      <c r="Y556" s="701">
        <v>0</v>
      </c>
      <c r="Z556" s="700">
        <v>0</v>
      </c>
      <c r="AA556" s="701">
        <v>0</v>
      </c>
      <c r="AB556" s="706">
        <v>0</v>
      </c>
      <c r="AC556" s="698">
        <v>0</v>
      </c>
      <c r="AD556" s="996"/>
      <c r="AE556" s="997"/>
      <c r="AF556" s="998"/>
    </row>
    <row r="557" spans="1:32" x14ac:dyDescent="0.2">
      <c r="A557" s="11">
        <v>162</v>
      </c>
      <c r="B557" s="277"/>
      <c r="C557" s="278"/>
      <c r="D557" s="278"/>
      <c r="E557" s="278"/>
      <c r="F557" s="1449" t="s">
        <v>574</v>
      </c>
      <c r="G557" s="1450"/>
      <c r="H557" s="1450"/>
      <c r="I557" s="1450"/>
      <c r="J557" s="1450"/>
      <c r="K557" s="1450"/>
      <c r="L557" s="1451"/>
      <c r="M557" s="698">
        <v>0</v>
      </c>
      <c r="N557" s="699">
        <v>0</v>
      </c>
      <c r="O557" s="700">
        <v>0</v>
      </c>
      <c r="P557" s="700">
        <v>0</v>
      </c>
      <c r="Q557" s="705">
        <v>0</v>
      </c>
      <c r="R557" s="700">
        <v>0</v>
      </c>
      <c r="S557" s="701">
        <v>0</v>
      </c>
      <c r="T557" s="700">
        <v>0</v>
      </c>
      <c r="U557" s="701">
        <v>0</v>
      </c>
      <c r="V557" s="700">
        <v>0</v>
      </c>
      <c r="W557" s="701">
        <v>0</v>
      </c>
      <c r="X557" s="700">
        <v>0</v>
      </c>
      <c r="Y557" s="701">
        <v>0</v>
      </c>
      <c r="Z557" s="700">
        <v>0</v>
      </c>
      <c r="AA557" s="701">
        <v>0</v>
      </c>
      <c r="AB557" s="706">
        <v>0</v>
      </c>
      <c r="AC557" s="698">
        <v>0</v>
      </c>
      <c r="AD557" s="996"/>
      <c r="AE557" s="997"/>
      <c r="AF557" s="998"/>
    </row>
    <row r="558" spans="1:32" ht="27.75" customHeight="1" x14ac:dyDescent="0.2">
      <c r="A558" s="11">
        <v>163</v>
      </c>
      <c r="B558" s="277"/>
      <c r="C558" s="278"/>
      <c r="D558" s="278"/>
      <c r="E558" s="278"/>
      <c r="F558" s="1449" t="s">
        <v>669</v>
      </c>
      <c r="G558" s="1450"/>
      <c r="H558" s="1450"/>
      <c r="I558" s="1450"/>
      <c r="J558" s="1450"/>
      <c r="K558" s="1450"/>
      <c r="L558" s="1451"/>
      <c r="M558" s="698">
        <v>0</v>
      </c>
      <c r="N558" s="699">
        <v>0</v>
      </c>
      <c r="O558" s="700">
        <v>0</v>
      </c>
      <c r="P558" s="700">
        <v>0</v>
      </c>
      <c r="Q558" s="705">
        <v>0</v>
      </c>
      <c r="R558" s="700">
        <v>0</v>
      </c>
      <c r="S558" s="701">
        <v>0</v>
      </c>
      <c r="T558" s="700">
        <v>0</v>
      </c>
      <c r="U558" s="701">
        <v>0</v>
      </c>
      <c r="V558" s="700">
        <v>0</v>
      </c>
      <c r="W558" s="701">
        <v>0</v>
      </c>
      <c r="X558" s="700">
        <v>0</v>
      </c>
      <c r="Y558" s="701">
        <v>0</v>
      </c>
      <c r="Z558" s="700">
        <v>0</v>
      </c>
      <c r="AA558" s="701">
        <v>0</v>
      </c>
      <c r="AB558" s="706">
        <v>0</v>
      </c>
      <c r="AC558" s="698">
        <v>0</v>
      </c>
      <c r="AD558" s="996"/>
      <c r="AE558" s="997"/>
      <c r="AF558" s="998"/>
    </row>
    <row r="559" spans="1:32" x14ac:dyDescent="0.2">
      <c r="A559" s="11">
        <v>164</v>
      </c>
      <c r="B559" s="277"/>
      <c r="C559" s="278"/>
      <c r="D559" s="1485" t="s">
        <v>23</v>
      </c>
      <c r="E559" s="1486"/>
      <c r="F559" s="1486"/>
      <c r="G559" s="1486"/>
      <c r="H559" s="1486"/>
      <c r="I559" s="1486"/>
      <c r="J559" s="1486"/>
      <c r="K559" s="1486"/>
      <c r="L559" s="1486"/>
      <c r="M559" s="1486"/>
      <c r="N559" s="1486"/>
      <c r="O559" s="1486"/>
      <c r="P559" s="1486"/>
      <c r="Q559" s="1486"/>
      <c r="R559" s="1486"/>
      <c r="S559" s="1486"/>
      <c r="T559" s="1486"/>
      <c r="U559" s="1486"/>
      <c r="V559" s="1486"/>
      <c r="W559" s="1486"/>
      <c r="X559" s="1486"/>
      <c r="Y559" s="1486"/>
      <c r="Z559" s="1486"/>
      <c r="AA559" s="1486"/>
      <c r="AB559" s="1486"/>
      <c r="AC559" s="1486"/>
      <c r="AD559" s="1486"/>
      <c r="AE559" s="1486"/>
      <c r="AF559" s="1487"/>
    </row>
    <row r="560" spans="1:32" x14ac:dyDescent="0.2">
      <c r="A560" s="11">
        <v>165</v>
      </c>
      <c r="B560" s="277"/>
      <c r="C560" s="278"/>
      <c r="D560" s="278"/>
      <c r="E560" s="1452" t="s">
        <v>126</v>
      </c>
      <c r="F560" s="1453"/>
      <c r="G560" s="1453"/>
      <c r="H560" s="1453"/>
      <c r="I560" s="1453"/>
      <c r="J560" s="1453"/>
      <c r="K560" s="1453"/>
      <c r="L560" s="1454"/>
      <c r="M560" s="407">
        <f>SUBTOTAL(9,M561:M562)</f>
        <v>0</v>
      </c>
      <c r="N560" s="410">
        <f t="shared" ref="N560:AC560" si="125">SUBTOTAL(9,N561:N562)</f>
        <v>0</v>
      </c>
      <c r="O560" s="414">
        <f t="shared" si="125"/>
        <v>0</v>
      </c>
      <c r="P560" s="413">
        <f t="shared" si="125"/>
        <v>0</v>
      </c>
      <c r="Q560" s="415">
        <f t="shared" si="125"/>
        <v>0</v>
      </c>
      <c r="R560" s="414">
        <f t="shared" si="125"/>
        <v>0</v>
      </c>
      <c r="S560" s="414">
        <f t="shared" si="125"/>
        <v>0</v>
      </c>
      <c r="T560" s="414">
        <f t="shared" si="125"/>
        <v>0</v>
      </c>
      <c r="U560" s="414">
        <f t="shared" si="125"/>
        <v>0</v>
      </c>
      <c r="V560" s="414">
        <f t="shared" si="125"/>
        <v>0</v>
      </c>
      <c r="W560" s="414">
        <f t="shared" si="125"/>
        <v>0</v>
      </c>
      <c r="X560" s="414">
        <f t="shared" si="125"/>
        <v>0</v>
      </c>
      <c r="Y560" s="414">
        <f t="shared" si="125"/>
        <v>0</v>
      </c>
      <c r="Z560" s="414">
        <f t="shared" si="125"/>
        <v>0</v>
      </c>
      <c r="AA560" s="414">
        <f t="shared" si="125"/>
        <v>0</v>
      </c>
      <c r="AB560" s="424">
        <f t="shared" si="125"/>
        <v>0</v>
      </c>
      <c r="AC560" s="407">
        <f t="shared" si="125"/>
        <v>0</v>
      </c>
      <c r="AD560" s="996"/>
      <c r="AE560" s="997"/>
      <c r="AF560" s="998"/>
    </row>
    <row r="561" spans="1:32" x14ac:dyDescent="0.2">
      <c r="A561" s="11">
        <v>166</v>
      </c>
      <c r="B561" s="277"/>
      <c r="C561" s="278"/>
      <c r="D561" s="278"/>
      <c r="E561" s="278"/>
      <c r="F561" s="1455" t="s">
        <v>127</v>
      </c>
      <c r="G561" s="1456"/>
      <c r="H561" s="1456"/>
      <c r="I561" s="1456"/>
      <c r="J561" s="1456"/>
      <c r="K561" s="1456"/>
      <c r="L561" s="1457"/>
      <c r="M561" s="698">
        <v>0</v>
      </c>
      <c r="N561" s="699">
        <v>0</v>
      </c>
      <c r="O561" s="700">
        <v>0</v>
      </c>
      <c r="P561" s="700">
        <v>0</v>
      </c>
      <c r="Q561" s="705">
        <v>0</v>
      </c>
      <c r="R561" s="700">
        <v>0</v>
      </c>
      <c r="S561" s="701">
        <v>0</v>
      </c>
      <c r="T561" s="700">
        <v>0</v>
      </c>
      <c r="U561" s="701">
        <v>0</v>
      </c>
      <c r="V561" s="700">
        <v>0</v>
      </c>
      <c r="W561" s="701">
        <v>0</v>
      </c>
      <c r="X561" s="700">
        <v>0</v>
      </c>
      <c r="Y561" s="701">
        <v>0</v>
      </c>
      <c r="Z561" s="700">
        <v>0</v>
      </c>
      <c r="AA561" s="701">
        <v>0</v>
      </c>
      <c r="AB561" s="706">
        <v>0</v>
      </c>
      <c r="AC561" s="698">
        <v>0</v>
      </c>
      <c r="AD561" s="996"/>
      <c r="AE561" s="997"/>
      <c r="AF561" s="998"/>
    </row>
    <row r="562" spans="1:32" x14ac:dyDescent="0.2">
      <c r="A562" s="11">
        <v>167</v>
      </c>
      <c r="B562" s="277"/>
      <c r="C562" s="278"/>
      <c r="D562" s="278"/>
      <c r="E562" s="278"/>
      <c r="F562" s="1458" t="s">
        <v>128</v>
      </c>
      <c r="G562" s="1459"/>
      <c r="H562" s="1459"/>
      <c r="I562" s="1459"/>
      <c r="J562" s="1459"/>
      <c r="K562" s="1459"/>
      <c r="L562" s="1460"/>
      <c r="M562" s="698">
        <v>0</v>
      </c>
      <c r="N562" s="699">
        <v>0</v>
      </c>
      <c r="O562" s="700">
        <v>0</v>
      </c>
      <c r="P562" s="700">
        <v>0</v>
      </c>
      <c r="Q562" s="705">
        <v>0</v>
      </c>
      <c r="R562" s="700">
        <v>0</v>
      </c>
      <c r="S562" s="701">
        <v>0</v>
      </c>
      <c r="T562" s="700">
        <v>0</v>
      </c>
      <c r="U562" s="701">
        <v>0</v>
      </c>
      <c r="V562" s="700">
        <v>0</v>
      </c>
      <c r="W562" s="701">
        <v>0</v>
      </c>
      <c r="X562" s="700">
        <v>0</v>
      </c>
      <c r="Y562" s="701">
        <v>0</v>
      </c>
      <c r="Z562" s="700">
        <v>0</v>
      </c>
      <c r="AA562" s="701">
        <v>0</v>
      </c>
      <c r="AB562" s="706">
        <v>0</v>
      </c>
      <c r="AC562" s="698">
        <v>0</v>
      </c>
      <c r="AD562" s="996"/>
      <c r="AE562" s="997"/>
      <c r="AF562" s="998"/>
    </row>
    <row r="563" spans="1:32" x14ac:dyDescent="0.2">
      <c r="A563" s="11">
        <v>168</v>
      </c>
      <c r="B563" s="277"/>
      <c r="C563" s="278"/>
      <c r="D563" s="278"/>
      <c r="E563" s="1452" t="s">
        <v>129</v>
      </c>
      <c r="F563" s="1453"/>
      <c r="G563" s="1453"/>
      <c r="H563" s="1453"/>
      <c r="I563" s="1453"/>
      <c r="J563" s="1453"/>
      <c r="K563" s="1453"/>
      <c r="L563" s="1454"/>
      <c r="M563" s="407">
        <f>SUBTOTAL(9,M564:M565)</f>
        <v>0</v>
      </c>
      <c r="N563" s="410">
        <f t="shared" ref="N563:AC563" si="126">SUBTOTAL(9,N564:N565)</f>
        <v>0</v>
      </c>
      <c r="O563" s="414">
        <f t="shared" si="126"/>
        <v>0</v>
      </c>
      <c r="P563" s="413">
        <f t="shared" si="126"/>
        <v>0</v>
      </c>
      <c r="Q563" s="415">
        <f t="shared" si="126"/>
        <v>0</v>
      </c>
      <c r="R563" s="414">
        <f t="shared" si="126"/>
        <v>0</v>
      </c>
      <c r="S563" s="414">
        <f t="shared" si="126"/>
        <v>0</v>
      </c>
      <c r="T563" s="414">
        <f t="shared" si="126"/>
        <v>0</v>
      </c>
      <c r="U563" s="414">
        <f t="shared" si="126"/>
        <v>0</v>
      </c>
      <c r="V563" s="414">
        <f t="shared" si="126"/>
        <v>0</v>
      </c>
      <c r="W563" s="414">
        <f t="shared" si="126"/>
        <v>0</v>
      </c>
      <c r="X563" s="414">
        <f t="shared" si="126"/>
        <v>0</v>
      </c>
      <c r="Y563" s="414">
        <f t="shared" si="126"/>
        <v>0</v>
      </c>
      <c r="Z563" s="414">
        <f t="shared" si="126"/>
        <v>0</v>
      </c>
      <c r="AA563" s="414">
        <f t="shared" si="126"/>
        <v>0</v>
      </c>
      <c r="AB563" s="424">
        <f t="shared" si="126"/>
        <v>0</v>
      </c>
      <c r="AC563" s="407">
        <f t="shared" si="126"/>
        <v>0</v>
      </c>
      <c r="AD563" s="996"/>
      <c r="AE563" s="997"/>
      <c r="AF563" s="998"/>
    </row>
    <row r="564" spans="1:32" x14ac:dyDescent="0.2">
      <c r="A564" s="11">
        <v>169</v>
      </c>
      <c r="B564" s="277"/>
      <c r="C564" s="278"/>
      <c r="D564" s="278"/>
      <c r="E564" s="278"/>
      <c r="F564" s="1455" t="s">
        <v>130</v>
      </c>
      <c r="G564" s="1456"/>
      <c r="H564" s="1456"/>
      <c r="I564" s="1456"/>
      <c r="J564" s="1456"/>
      <c r="K564" s="1456"/>
      <c r="L564" s="1457"/>
      <c r="M564" s="698">
        <v>0</v>
      </c>
      <c r="N564" s="699">
        <v>0</v>
      </c>
      <c r="O564" s="700">
        <v>0</v>
      </c>
      <c r="P564" s="700">
        <v>0</v>
      </c>
      <c r="Q564" s="705">
        <v>0</v>
      </c>
      <c r="R564" s="700">
        <v>0</v>
      </c>
      <c r="S564" s="701">
        <v>0</v>
      </c>
      <c r="T564" s="700">
        <v>0</v>
      </c>
      <c r="U564" s="701">
        <v>0</v>
      </c>
      <c r="V564" s="700">
        <v>0</v>
      </c>
      <c r="W564" s="701">
        <v>0</v>
      </c>
      <c r="X564" s="700">
        <v>0</v>
      </c>
      <c r="Y564" s="701">
        <v>0</v>
      </c>
      <c r="Z564" s="700">
        <v>0</v>
      </c>
      <c r="AA564" s="701">
        <v>0</v>
      </c>
      <c r="AB564" s="706">
        <v>0</v>
      </c>
      <c r="AC564" s="698">
        <v>0</v>
      </c>
      <c r="AD564" s="996"/>
      <c r="AE564" s="997"/>
      <c r="AF564" s="998"/>
    </row>
    <row r="565" spans="1:32" x14ac:dyDescent="0.2">
      <c r="A565" s="11">
        <v>170</v>
      </c>
      <c r="B565" s="277"/>
      <c r="C565" s="278"/>
      <c r="D565" s="278"/>
      <c r="E565" s="278"/>
      <c r="F565" s="1458" t="s">
        <v>131</v>
      </c>
      <c r="G565" s="1459"/>
      <c r="H565" s="1459"/>
      <c r="I565" s="1459"/>
      <c r="J565" s="1459"/>
      <c r="K565" s="1459"/>
      <c r="L565" s="1460"/>
      <c r="M565" s="698">
        <v>0</v>
      </c>
      <c r="N565" s="699">
        <v>0</v>
      </c>
      <c r="O565" s="700">
        <v>0</v>
      </c>
      <c r="P565" s="700">
        <v>0</v>
      </c>
      <c r="Q565" s="705">
        <v>0</v>
      </c>
      <c r="R565" s="700">
        <v>0</v>
      </c>
      <c r="S565" s="701">
        <v>0</v>
      </c>
      <c r="T565" s="700">
        <v>0</v>
      </c>
      <c r="U565" s="701">
        <v>0</v>
      </c>
      <c r="V565" s="700">
        <v>0</v>
      </c>
      <c r="W565" s="701">
        <v>0</v>
      </c>
      <c r="X565" s="700">
        <v>0</v>
      </c>
      <c r="Y565" s="701">
        <v>0</v>
      </c>
      <c r="Z565" s="700">
        <v>0</v>
      </c>
      <c r="AA565" s="701">
        <v>0</v>
      </c>
      <c r="AB565" s="706">
        <v>0</v>
      </c>
      <c r="AC565" s="698">
        <v>0</v>
      </c>
      <c r="AD565" s="996"/>
      <c r="AE565" s="997"/>
      <c r="AF565" s="998"/>
    </row>
    <row r="566" spans="1:32" ht="15.75" customHeight="1" x14ac:dyDescent="0.2">
      <c r="A566" s="11">
        <v>171</v>
      </c>
      <c r="B566" s="277"/>
      <c r="C566" s="278"/>
      <c r="D566" s="278"/>
      <c r="E566" s="1452" t="s">
        <v>132</v>
      </c>
      <c r="F566" s="1453"/>
      <c r="G566" s="1453"/>
      <c r="H566" s="1453"/>
      <c r="I566" s="1453"/>
      <c r="J566" s="1453"/>
      <c r="K566" s="1453"/>
      <c r="L566" s="1454"/>
      <c r="M566" s="407">
        <f>SUBTOTAL(9,M567:M568)</f>
        <v>0</v>
      </c>
      <c r="N566" s="410">
        <f t="shared" ref="N566:AC566" si="127">SUBTOTAL(9,N567:N568)</f>
        <v>0</v>
      </c>
      <c r="O566" s="414">
        <f t="shared" si="127"/>
        <v>0</v>
      </c>
      <c r="P566" s="413">
        <f t="shared" si="127"/>
        <v>0</v>
      </c>
      <c r="Q566" s="415">
        <f t="shared" si="127"/>
        <v>0</v>
      </c>
      <c r="R566" s="414">
        <f t="shared" si="127"/>
        <v>0</v>
      </c>
      <c r="S566" s="414">
        <f t="shared" si="127"/>
        <v>0</v>
      </c>
      <c r="T566" s="414">
        <f t="shared" si="127"/>
        <v>0</v>
      </c>
      <c r="U566" s="414">
        <f t="shared" si="127"/>
        <v>0</v>
      </c>
      <c r="V566" s="414">
        <f t="shared" si="127"/>
        <v>0</v>
      </c>
      <c r="W566" s="414">
        <f t="shared" si="127"/>
        <v>0</v>
      </c>
      <c r="X566" s="414">
        <f t="shared" si="127"/>
        <v>0</v>
      </c>
      <c r="Y566" s="414">
        <f t="shared" si="127"/>
        <v>0</v>
      </c>
      <c r="Z566" s="414">
        <f t="shared" si="127"/>
        <v>0</v>
      </c>
      <c r="AA566" s="414">
        <f t="shared" si="127"/>
        <v>0</v>
      </c>
      <c r="AB566" s="424">
        <f t="shared" si="127"/>
        <v>0</v>
      </c>
      <c r="AC566" s="407">
        <f t="shared" si="127"/>
        <v>0</v>
      </c>
      <c r="AD566" s="996"/>
      <c r="AE566" s="997"/>
      <c r="AF566" s="998"/>
    </row>
    <row r="567" spans="1:32" x14ac:dyDescent="0.2">
      <c r="A567" s="11">
        <v>172</v>
      </c>
      <c r="B567" s="277"/>
      <c r="C567" s="278"/>
      <c r="D567" s="278"/>
      <c r="E567" s="278"/>
      <c r="F567" s="1455" t="s">
        <v>133</v>
      </c>
      <c r="G567" s="1456"/>
      <c r="H567" s="1456"/>
      <c r="I567" s="1456"/>
      <c r="J567" s="1456"/>
      <c r="K567" s="1456"/>
      <c r="L567" s="1457"/>
      <c r="M567" s="698">
        <v>0</v>
      </c>
      <c r="N567" s="699">
        <v>0</v>
      </c>
      <c r="O567" s="700">
        <v>0</v>
      </c>
      <c r="P567" s="700">
        <v>0</v>
      </c>
      <c r="Q567" s="705">
        <v>0</v>
      </c>
      <c r="R567" s="700">
        <v>0</v>
      </c>
      <c r="S567" s="701">
        <v>0</v>
      </c>
      <c r="T567" s="700">
        <v>0</v>
      </c>
      <c r="U567" s="701">
        <v>0</v>
      </c>
      <c r="V567" s="700">
        <v>0</v>
      </c>
      <c r="W567" s="701">
        <v>0</v>
      </c>
      <c r="X567" s="700">
        <v>0</v>
      </c>
      <c r="Y567" s="701">
        <v>0</v>
      </c>
      <c r="Z567" s="700">
        <v>0</v>
      </c>
      <c r="AA567" s="701">
        <v>0</v>
      </c>
      <c r="AB567" s="706">
        <v>0</v>
      </c>
      <c r="AC567" s="698">
        <v>0</v>
      </c>
      <c r="AD567" s="996"/>
      <c r="AE567" s="997"/>
      <c r="AF567" s="998"/>
    </row>
    <row r="568" spans="1:32" x14ac:dyDescent="0.2">
      <c r="A568" s="11">
        <v>173</v>
      </c>
      <c r="B568" s="277"/>
      <c r="C568" s="278"/>
      <c r="D568" s="278"/>
      <c r="E568" s="278"/>
      <c r="F568" s="1458" t="s">
        <v>134</v>
      </c>
      <c r="G568" s="1459"/>
      <c r="H568" s="1459"/>
      <c r="I568" s="1459"/>
      <c r="J568" s="1459"/>
      <c r="K568" s="1459"/>
      <c r="L568" s="1460"/>
      <c r="M568" s="698">
        <v>0</v>
      </c>
      <c r="N568" s="699">
        <v>0</v>
      </c>
      <c r="O568" s="700">
        <v>0</v>
      </c>
      <c r="P568" s="700">
        <v>0</v>
      </c>
      <c r="Q568" s="705">
        <v>0</v>
      </c>
      <c r="R568" s="700">
        <v>0</v>
      </c>
      <c r="S568" s="701">
        <v>0</v>
      </c>
      <c r="T568" s="700">
        <v>0</v>
      </c>
      <c r="U568" s="701">
        <v>0</v>
      </c>
      <c r="V568" s="700">
        <v>0</v>
      </c>
      <c r="W568" s="701">
        <v>0</v>
      </c>
      <c r="X568" s="700">
        <v>0</v>
      </c>
      <c r="Y568" s="701">
        <v>0</v>
      </c>
      <c r="Z568" s="700">
        <v>0</v>
      </c>
      <c r="AA568" s="701">
        <v>0</v>
      </c>
      <c r="AB568" s="706">
        <v>0</v>
      </c>
      <c r="AC568" s="698">
        <v>0</v>
      </c>
      <c r="AD568" s="996"/>
      <c r="AE568" s="997"/>
      <c r="AF568" s="998"/>
    </row>
    <row r="569" spans="1:32" x14ac:dyDescent="0.2">
      <c r="A569" s="11">
        <v>174</v>
      </c>
      <c r="B569" s="277"/>
      <c r="C569" s="278"/>
      <c r="D569" s="278"/>
      <c r="E569" s="1452" t="s">
        <v>135</v>
      </c>
      <c r="F569" s="1453"/>
      <c r="G569" s="1453"/>
      <c r="H569" s="1453"/>
      <c r="I569" s="1453"/>
      <c r="J569" s="1453"/>
      <c r="K569" s="1453"/>
      <c r="L569" s="1454"/>
      <c r="M569" s="407">
        <f>SUBTOTAL(9,M570:M571)</f>
        <v>0</v>
      </c>
      <c r="N569" s="410">
        <f t="shared" ref="N569:AC569" si="128">SUBTOTAL(9,N570:N571)</f>
        <v>0</v>
      </c>
      <c r="O569" s="414">
        <f t="shared" si="128"/>
        <v>0</v>
      </c>
      <c r="P569" s="413">
        <f t="shared" si="128"/>
        <v>0</v>
      </c>
      <c r="Q569" s="415">
        <f t="shared" si="128"/>
        <v>0</v>
      </c>
      <c r="R569" s="414">
        <f t="shared" si="128"/>
        <v>0</v>
      </c>
      <c r="S569" s="414">
        <f t="shared" si="128"/>
        <v>0</v>
      </c>
      <c r="T569" s="414">
        <f t="shared" si="128"/>
        <v>0</v>
      </c>
      <c r="U569" s="414">
        <f t="shared" si="128"/>
        <v>0</v>
      </c>
      <c r="V569" s="414">
        <f t="shared" si="128"/>
        <v>0</v>
      </c>
      <c r="W569" s="414">
        <f t="shared" si="128"/>
        <v>0</v>
      </c>
      <c r="X569" s="414">
        <f t="shared" si="128"/>
        <v>0</v>
      </c>
      <c r="Y569" s="414">
        <f t="shared" si="128"/>
        <v>0</v>
      </c>
      <c r="Z569" s="414">
        <f t="shared" si="128"/>
        <v>0</v>
      </c>
      <c r="AA569" s="414">
        <f t="shared" si="128"/>
        <v>0</v>
      </c>
      <c r="AB569" s="424">
        <f t="shared" si="128"/>
        <v>0</v>
      </c>
      <c r="AC569" s="407">
        <f t="shared" si="128"/>
        <v>0</v>
      </c>
      <c r="AD569" s="996"/>
      <c r="AE569" s="997"/>
      <c r="AF569" s="998"/>
    </row>
    <row r="570" spans="1:32" x14ac:dyDescent="0.2">
      <c r="A570" s="11">
        <v>175</v>
      </c>
      <c r="B570" s="277"/>
      <c r="C570" s="278"/>
      <c r="D570" s="278"/>
      <c r="E570" s="278"/>
      <c r="F570" s="1455" t="s">
        <v>136</v>
      </c>
      <c r="G570" s="1456"/>
      <c r="H570" s="1456"/>
      <c r="I570" s="1456"/>
      <c r="J570" s="1456"/>
      <c r="K570" s="1456"/>
      <c r="L570" s="1457"/>
      <c r="M570" s="698">
        <v>0</v>
      </c>
      <c r="N570" s="699">
        <v>0</v>
      </c>
      <c r="O570" s="700">
        <v>0</v>
      </c>
      <c r="P570" s="700">
        <v>0</v>
      </c>
      <c r="Q570" s="705">
        <v>0</v>
      </c>
      <c r="R570" s="700">
        <v>0</v>
      </c>
      <c r="S570" s="701">
        <v>0</v>
      </c>
      <c r="T570" s="700">
        <v>0</v>
      </c>
      <c r="U570" s="701">
        <v>0</v>
      </c>
      <c r="V570" s="700">
        <v>0</v>
      </c>
      <c r="W570" s="701">
        <v>0</v>
      </c>
      <c r="X570" s="700">
        <v>0</v>
      </c>
      <c r="Y570" s="701">
        <v>0</v>
      </c>
      <c r="Z570" s="700">
        <v>0</v>
      </c>
      <c r="AA570" s="701">
        <v>0</v>
      </c>
      <c r="AB570" s="706">
        <v>0</v>
      </c>
      <c r="AC570" s="698">
        <v>0</v>
      </c>
      <c r="AD570" s="996"/>
      <c r="AE570" s="997"/>
      <c r="AF570" s="998"/>
    </row>
    <row r="571" spans="1:32" x14ac:dyDescent="0.2">
      <c r="A571" s="11">
        <v>176</v>
      </c>
      <c r="B571" s="277"/>
      <c r="C571" s="278"/>
      <c r="D571" s="278"/>
      <c r="E571" s="278"/>
      <c r="F571" s="1458" t="s">
        <v>137</v>
      </c>
      <c r="G571" s="1459"/>
      <c r="H571" s="1459"/>
      <c r="I571" s="1459"/>
      <c r="J571" s="1459"/>
      <c r="K571" s="1459"/>
      <c r="L571" s="1460"/>
      <c r="M571" s="698">
        <v>0</v>
      </c>
      <c r="N571" s="699">
        <v>0</v>
      </c>
      <c r="O571" s="700">
        <v>0</v>
      </c>
      <c r="P571" s="700">
        <v>0</v>
      </c>
      <c r="Q571" s="705">
        <v>0</v>
      </c>
      <c r="R571" s="700">
        <v>0</v>
      </c>
      <c r="S571" s="701">
        <v>0</v>
      </c>
      <c r="T571" s="700">
        <v>0</v>
      </c>
      <c r="U571" s="701">
        <v>0</v>
      </c>
      <c r="V571" s="700">
        <v>0</v>
      </c>
      <c r="W571" s="701">
        <v>0</v>
      </c>
      <c r="X571" s="700">
        <v>0</v>
      </c>
      <c r="Y571" s="701">
        <v>0</v>
      </c>
      <c r="Z571" s="700">
        <v>0</v>
      </c>
      <c r="AA571" s="701">
        <v>0</v>
      </c>
      <c r="AB571" s="706">
        <v>0</v>
      </c>
      <c r="AC571" s="698">
        <v>0</v>
      </c>
      <c r="AD571" s="996"/>
      <c r="AE571" s="997"/>
      <c r="AF571" s="998"/>
    </row>
    <row r="572" spans="1:32" x14ac:dyDescent="0.2">
      <c r="A572" s="11">
        <v>177</v>
      </c>
      <c r="B572" s="277"/>
      <c r="C572" s="278"/>
      <c r="D572" s="278"/>
      <c r="E572" s="1452" t="s">
        <v>550</v>
      </c>
      <c r="F572" s="1453"/>
      <c r="G572" s="1453"/>
      <c r="H572" s="1453"/>
      <c r="I572" s="1453"/>
      <c r="J572" s="1453"/>
      <c r="K572" s="1453"/>
      <c r="L572" s="1454"/>
      <c r="M572" s="407">
        <f>SUBTOTAL(9,M573:M574)</f>
        <v>0</v>
      </c>
      <c r="N572" s="410">
        <f t="shared" ref="N572:AC572" si="129">SUBTOTAL(9,N573:N574)</f>
        <v>0</v>
      </c>
      <c r="O572" s="414">
        <f t="shared" si="129"/>
        <v>0</v>
      </c>
      <c r="P572" s="413">
        <f t="shared" si="129"/>
        <v>0</v>
      </c>
      <c r="Q572" s="415">
        <f t="shared" si="129"/>
        <v>0</v>
      </c>
      <c r="R572" s="414">
        <f t="shared" si="129"/>
        <v>0</v>
      </c>
      <c r="S572" s="414">
        <f t="shared" si="129"/>
        <v>0</v>
      </c>
      <c r="T572" s="414">
        <f t="shared" si="129"/>
        <v>0</v>
      </c>
      <c r="U572" s="414">
        <f t="shared" si="129"/>
        <v>0</v>
      </c>
      <c r="V572" s="414">
        <f t="shared" si="129"/>
        <v>0</v>
      </c>
      <c r="W572" s="414">
        <f t="shared" si="129"/>
        <v>0</v>
      </c>
      <c r="X572" s="414">
        <f t="shared" si="129"/>
        <v>0</v>
      </c>
      <c r="Y572" s="414">
        <f t="shared" si="129"/>
        <v>0</v>
      </c>
      <c r="Z572" s="414">
        <f t="shared" si="129"/>
        <v>0</v>
      </c>
      <c r="AA572" s="414">
        <f t="shared" si="129"/>
        <v>0</v>
      </c>
      <c r="AB572" s="424">
        <f t="shared" si="129"/>
        <v>0</v>
      </c>
      <c r="AC572" s="407">
        <f t="shared" si="129"/>
        <v>0</v>
      </c>
      <c r="AD572" s="996"/>
      <c r="AE572" s="997"/>
      <c r="AF572" s="998"/>
    </row>
    <row r="573" spans="1:32" x14ac:dyDescent="0.2">
      <c r="A573" s="11">
        <v>178</v>
      </c>
      <c r="B573" s="277"/>
      <c r="C573" s="278"/>
      <c r="D573" s="278"/>
      <c r="E573" s="278"/>
      <c r="F573" s="1455" t="s">
        <v>551</v>
      </c>
      <c r="G573" s="1456"/>
      <c r="H573" s="1456"/>
      <c r="I573" s="1456"/>
      <c r="J573" s="1456"/>
      <c r="K573" s="1456"/>
      <c r="L573" s="1457"/>
      <c r="M573" s="698">
        <v>0</v>
      </c>
      <c r="N573" s="699">
        <v>0</v>
      </c>
      <c r="O573" s="700">
        <v>0</v>
      </c>
      <c r="P573" s="700">
        <v>0</v>
      </c>
      <c r="Q573" s="705">
        <v>0</v>
      </c>
      <c r="R573" s="700">
        <v>0</v>
      </c>
      <c r="S573" s="701">
        <v>0</v>
      </c>
      <c r="T573" s="700">
        <v>0</v>
      </c>
      <c r="U573" s="701">
        <v>0</v>
      </c>
      <c r="V573" s="700">
        <v>0</v>
      </c>
      <c r="W573" s="701">
        <v>0</v>
      </c>
      <c r="X573" s="700">
        <v>0</v>
      </c>
      <c r="Y573" s="701">
        <v>0</v>
      </c>
      <c r="Z573" s="700">
        <v>0</v>
      </c>
      <c r="AA573" s="701">
        <v>0</v>
      </c>
      <c r="AB573" s="706">
        <v>0</v>
      </c>
      <c r="AC573" s="698">
        <v>0</v>
      </c>
      <c r="AD573" s="996"/>
      <c r="AE573" s="997"/>
      <c r="AF573" s="998"/>
    </row>
    <row r="574" spans="1:32" x14ac:dyDescent="0.2">
      <c r="A574" s="11">
        <v>179</v>
      </c>
      <c r="B574" s="277"/>
      <c r="C574" s="278"/>
      <c r="D574" s="278"/>
      <c r="E574" s="278"/>
      <c r="F574" s="1458" t="s">
        <v>552</v>
      </c>
      <c r="G574" s="1459"/>
      <c r="H574" s="1459"/>
      <c r="I574" s="1459"/>
      <c r="J574" s="1459"/>
      <c r="K574" s="1459"/>
      <c r="L574" s="1460"/>
      <c r="M574" s="698">
        <v>0</v>
      </c>
      <c r="N574" s="699">
        <v>0</v>
      </c>
      <c r="O574" s="700">
        <v>0</v>
      </c>
      <c r="P574" s="700">
        <v>0</v>
      </c>
      <c r="Q574" s="705">
        <v>0</v>
      </c>
      <c r="R574" s="700">
        <v>0</v>
      </c>
      <c r="S574" s="701">
        <v>0</v>
      </c>
      <c r="T574" s="700">
        <v>0</v>
      </c>
      <c r="U574" s="701">
        <v>0</v>
      </c>
      <c r="V574" s="700">
        <v>0</v>
      </c>
      <c r="W574" s="701">
        <v>0</v>
      </c>
      <c r="X574" s="700">
        <v>0</v>
      </c>
      <c r="Y574" s="701">
        <v>0</v>
      </c>
      <c r="Z574" s="700">
        <v>0</v>
      </c>
      <c r="AA574" s="701">
        <v>0</v>
      </c>
      <c r="AB574" s="706">
        <v>0</v>
      </c>
      <c r="AC574" s="698">
        <v>0</v>
      </c>
      <c r="AD574" s="996"/>
      <c r="AE574" s="997"/>
      <c r="AF574" s="998"/>
    </row>
    <row r="575" spans="1:32" x14ac:dyDescent="0.2">
      <c r="A575" s="11">
        <v>180</v>
      </c>
      <c r="B575" s="277"/>
      <c r="C575" s="278"/>
      <c r="D575" s="278"/>
      <c r="E575" s="1452" t="s">
        <v>553</v>
      </c>
      <c r="F575" s="1453"/>
      <c r="G575" s="1453"/>
      <c r="H575" s="1453"/>
      <c r="I575" s="1453"/>
      <c r="J575" s="1453"/>
      <c r="K575" s="1453"/>
      <c r="L575" s="1454"/>
      <c r="M575" s="407">
        <f>SUBTOTAL(9,M576:M577)</f>
        <v>0</v>
      </c>
      <c r="N575" s="410">
        <f t="shared" ref="N575:AC575" si="130">SUBTOTAL(9,N576:N577)</f>
        <v>0</v>
      </c>
      <c r="O575" s="414">
        <f t="shared" si="130"/>
        <v>0</v>
      </c>
      <c r="P575" s="413">
        <f t="shared" si="130"/>
        <v>0</v>
      </c>
      <c r="Q575" s="415">
        <f t="shared" si="130"/>
        <v>0</v>
      </c>
      <c r="R575" s="414">
        <f t="shared" si="130"/>
        <v>0</v>
      </c>
      <c r="S575" s="414">
        <f t="shared" si="130"/>
        <v>0</v>
      </c>
      <c r="T575" s="414">
        <f t="shared" si="130"/>
        <v>0</v>
      </c>
      <c r="U575" s="414">
        <f t="shared" si="130"/>
        <v>0</v>
      </c>
      <c r="V575" s="414">
        <f t="shared" si="130"/>
        <v>0</v>
      </c>
      <c r="W575" s="414">
        <f t="shared" si="130"/>
        <v>0</v>
      </c>
      <c r="X575" s="414">
        <f t="shared" si="130"/>
        <v>0</v>
      </c>
      <c r="Y575" s="414">
        <f t="shared" si="130"/>
        <v>0</v>
      </c>
      <c r="Z575" s="414">
        <f t="shared" si="130"/>
        <v>0</v>
      </c>
      <c r="AA575" s="414">
        <f t="shared" si="130"/>
        <v>0</v>
      </c>
      <c r="AB575" s="424">
        <f t="shared" si="130"/>
        <v>0</v>
      </c>
      <c r="AC575" s="407">
        <f t="shared" si="130"/>
        <v>0</v>
      </c>
      <c r="AD575" s="996"/>
      <c r="AE575" s="997"/>
      <c r="AF575" s="998"/>
    </row>
    <row r="576" spans="1:32" x14ac:dyDescent="0.2">
      <c r="A576" s="11">
        <v>181</v>
      </c>
      <c r="B576" s="277"/>
      <c r="C576" s="278"/>
      <c r="D576" s="278"/>
      <c r="E576" s="278"/>
      <c r="F576" s="1455" t="s">
        <v>554</v>
      </c>
      <c r="G576" s="1456"/>
      <c r="H576" s="1456"/>
      <c r="I576" s="1456"/>
      <c r="J576" s="1456"/>
      <c r="K576" s="1456"/>
      <c r="L576" s="1457"/>
      <c r="M576" s="698">
        <v>0</v>
      </c>
      <c r="N576" s="699">
        <v>0</v>
      </c>
      <c r="O576" s="700">
        <v>0</v>
      </c>
      <c r="P576" s="700">
        <v>0</v>
      </c>
      <c r="Q576" s="705">
        <v>0</v>
      </c>
      <c r="R576" s="700">
        <v>0</v>
      </c>
      <c r="S576" s="701">
        <v>0</v>
      </c>
      <c r="T576" s="700">
        <v>0</v>
      </c>
      <c r="U576" s="701">
        <v>0</v>
      </c>
      <c r="V576" s="700">
        <v>0</v>
      </c>
      <c r="W576" s="701">
        <v>0</v>
      </c>
      <c r="X576" s="700">
        <v>0</v>
      </c>
      <c r="Y576" s="701">
        <v>0</v>
      </c>
      <c r="Z576" s="700">
        <v>0</v>
      </c>
      <c r="AA576" s="701">
        <v>0</v>
      </c>
      <c r="AB576" s="706">
        <v>0</v>
      </c>
      <c r="AC576" s="698">
        <v>0</v>
      </c>
      <c r="AD576" s="996"/>
      <c r="AE576" s="997"/>
      <c r="AF576" s="998"/>
    </row>
    <row r="577" spans="1:32" x14ac:dyDescent="0.2">
      <c r="A577" s="11">
        <v>182</v>
      </c>
      <c r="B577" s="277"/>
      <c r="C577" s="278"/>
      <c r="D577" s="278"/>
      <c r="E577" s="278"/>
      <c r="F577" s="1449" t="s">
        <v>555</v>
      </c>
      <c r="G577" s="1450"/>
      <c r="H577" s="1450"/>
      <c r="I577" s="1450"/>
      <c r="J577" s="1450"/>
      <c r="K577" s="1450"/>
      <c r="L577" s="1451"/>
      <c r="M577" s="698">
        <v>0</v>
      </c>
      <c r="N577" s="699">
        <v>0</v>
      </c>
      <c r="O577" s="700">
        <v>0</v>
      </c>
      <c r="P577" s="700">
        <v>0</v>
      </c>
      <c r="Q577" s="705">
        <v>0</v>
      </c>
      <c r="R577" s="700">
        <v>0</v>
      </c>
      <c r="S577" s="701">
        <v>0</v>
      </c>
      <c r="T577" s="700">
        <v>0</v>
      </c>
      <c r="U577" s="701">
        <v>0</v>
      </c>
      <c r="V577" s="700">
        <v>0</v>
      </c>
      <c r="W577" s="701">
        <v>0</v>
      </c>
      <c r="X577" s="700">
        <v>0</v>
      </c>
      <c r="Y577" s="701">
        <v>0</v>
      </c>
      <c r="Z577" s="700">
        <v>0</v>
      </c>
      <c r="AA577" s="701">
        <v>0</v>
      </c>
      <c r="AB577" s="706">
        <v>0</v>
      </c>
      <c r="AC577" s="698">
        <v>0</v>
      </c>
      <c r="AD577" s="996"/>
      <c r="AE577" s="997"/>
      <c r="AF577" s="998"/>
    </row>
    <row r="578" spans="1:32" x14ac:dyDescent="0.2">
      <c r="A578" s="11">
        <v>183</v>
      </c>
      <c r="B578" s="277"/>
      <c r="C578" s="278"/>
      <c r="D578" s="1485" t="s">
        <v>24</v>
      </c>
      <c r="E578" s="1486"/>
      <c r="F578" s="1486"/>
      <c r="G578" s="1486"/>
      <c r="H578" s="1486"/>
      <c r="I578" s="1486"/>
      <c r="J578" s="1486"/>
      <c r="K578" s="1486"/>
      <c r="L578" s="1486"/>
      <c r="M578" s="407">
        <f>SUBTOTAL(9,M579:M581)</f>
        <v>0</v>
      </c>
      <c r="N578" s="410">
        <f t="shared" ref="N578:AC578" si="131">SUBTOTAL(9,N579:N581)</f>
        <v>0</v>
      </c>
      <c r="O578" s="414">
        <f t="shared" si="131"/>
        <v>0</v>
      </c>
      <c r="P578" s="413">
        <f t="shared" si="131"/>
        <v>0</v>
      </c>
      <c r="Q578" s="415">
        <f t="shared" si="131"/>
        <v>0</v>
      </c>
      <c r="R578" s="414">
        <f t="shared" si="131"/>
        <v>0</v>
      </c>
      <c r="S578" s="414">
        <f t="shared" si="131"/>
        <v>0</v>
      </c>
      <c r="T578" s="414">
        <f t="shared" si="131"/>
        <v>0</v>
      </c>
      <c r="U578" s="414">
        <f t="shared" si="131"/>
        <v>0</v>
      </c>
      <c r="V578" s="414">
        <f t="shared" si="131"/>
        <v>0</v>
      </c>
      <c r="W578" s="414">
        <f t="shared" si="131"/>
        <v>0</v>
      </c>
      <c r="X578" s="414">
        <f t="shared" si="131"/>
        <v>0</v>
      </c>
      <c r="Y578" s="414">
        <f t="shared" si="131"/>
        <v>0</v>
      </c>
      <c r="Z578" s="414">
        <f t="shared" si="131"/>
        <v>0</v>
      </c>
      <c r="AA578" s="414">
        <f t="shared" si="131"/>
        <v>0</v>
      </c>
      <c r="AB578" s="424">
        <f t="shared" si="131"/>
        <v>0</v>
      </c>
      <c r="AC578" s="407">
        <f t="shared" si="131"/>
        <v>0</v>
      </c>
      <c r="AD578" s="996"/>
      <c r="AE578" s="997"/>
      <c r="AF578" s="998"/>
    </row>
    <row r="579" spans="1:32" x14ac:dyDescent="0.2">
      <c r="A579" s="11">
        <v>184</v>
      </c>
      <c r="B579" s="277"/>
      <c r="C579" s="278"/>
      <c r="D579" s="278"/>
      <c r="E579" s="278"/>
      <c r="F579" s="1449" t="s">
        <v>156</v>
      </c>
      <c r="G579" s="1450"/>
      <c r="H579" s="1450"/>
      <c r="I579" s="1450"/>
      <c r="J579" s="1450"/>
      <c r="K579" s="1450"/>
      <c r="L579" s="1451"/>
      <c r="M579" s="698">
        <v>0</v>
      </c>
      <c r="N579" s="699">
        <v>0</v>
      </c>
      <c r="O579" s="700">
        <v>0</v>
      </c>
      <c r="P579" s="700">
        <v>0</v>
      </c>
      <c r="Q579" s="705">
        <v>0</v>
      </c>
      <c r="R579" s="700">
        <v>0</v>
      </c>
      <c r="S579" s="701">
        <v>0</v>
      </c>
      <c r="T579" s="700">
        <v>0</v>
      </c>
      <c r="U579" s="701">
        <v>0</v>
      </c>
      <c r="V579" s="700">
        <v>0</v>
      </c>
      <c r="W579" s="701">
        <v>0</v>
      </c>
      <c r="X579" s="700">
        <v>0</v>
      </c>
      <c r="Y579" s="701">
        <v>0</v>
      </c>
      <c r="Z579" s="700">
        <v>0</v>
      </c>
      <c r="AA579" s="701">
        <v>0</v>
      </c>
      <c r="AB579" s="706">
        <v>0</v>
      </c>
      <c r="AC579" s="698">
        <v>0</v>
      </c>
      <c r="AD579" s="996"/>
      <c r="AE579" s="997"/>
      <c r="AF579" s="998"/>
    </row>
    <row r="580" spans="1:32" x14ac:dyDescent="0.2">
      <c r="A580" s="11">
        <v>185</v>
      </c>
      <c r="B580" s="277"/>
      <c r="C580" s="278"/>
      <c r="D580" s="278"/>
      <c r="E580" s="278"/>
      <c r="F580" s="1449" t="s">
        <v>157</v>
      </c>
      <c r="G580" s="1450"/>
      <c r="H580" s="1450"/>
      <c r="I580" s="1450"/>
      <c r="J580" s="1450"/>
      <c r="K580" s="1450"/>
      <c r="L580" s="1451"/>
      <c r="M580" s="698">
        <v>0</v>
      </c>
      <c r="N580" s="699">
        <v>0</v>
      </c>
      <c r="O580" s="700">
        <v>0</v>
      </c>
      <c r="P580" s="700">
        <v>0</v>
      </c>
      <c r="Q580" s="705">
        <v>0</v>
      </c>
      <c r="R580" s="700">
        <v>0</v>
      </c>
      <c r="S580" s="701">
        <v>0</v>
      </c>
      <c r="T580" s="700">
        <v>0</v>
      </c>
      <c r="U580" s="701">
        <v>0</v>
      </c>
      <c r="V580" s="700">
        <v>0</v>
      </c>
      <c r="W580" s="701">
        <v>0</v>
      </c>
      <c r="X580" s="700">
        <v>0</v>
      </c>
      <c r="Y580" s="701">
        <v>0</v>
      </c>
      <c r="Z580" s="700">
        <v>0</v>
      </c>
      <c r="AA580" s="701">
        <v>0</v>
      </c>
      <c r="AB580" s="706">
        <v>0</v>
      </c>
      <c r="AC580" s="698">
        <v>0</v>
      </c>
      <c r="AD580" s="996"/>
      <c r="AE580" s="997"/>
      <c r="AF580" s="998"/>
    </row>
    <row r="581" spans="1:32" x14ac:dyDescent="0.2">
      <c r="A581" s="11">
        <v>186</v>
      </c>
      <c r="B581" s="277"/>
      <c r="C581" s="278"/>
      <c r="D581" s="278"/>
      <c r="E581" s="278"/>
      <c r="F581" s="1449" t="s">
        <v>25</v>
      </c>
      <c r="G581" s="1450"/>
      <c r="H581" s="1450"/>
      <c r="I581" s="1450"/>
      <c r="J581" s="1450"/>
      <c r="K581" s="1450"/>
      <c r="L581" s="1451"/>
      <c r="M581" s="698">
        <v>0</v>
      </c>
      <c r="N581" s="699">
        <v>0</v>
      </c>
      <c r="O581" s="700">
        <v>0</v>
      </c>
      <c r="P581" s="700">
        <v>0</v>
      </c>
      <c r="Q581" s="705">
        <v>0</v>
      </c>
      <c r="R581" s="700">
        <v>0</v>
      </c>
      <c r="S581" s="701">
        <v>0</v>
      </c>
      <c r="T581" s="700">
        <v>0</v>
      </c>
      <c r="U581" s="701">
        <v>0</v>
      </c>
      <c r="V581" s="700">
        <v>0</v>
      </c>
      <c r="W581" s="701">
        <v>0</v>
      </c>
      <c r="X581" s="700">
        <v>0</v>
      </c>
      <c r="Y581" s="701">
        <v>0</v>
      </c>
      <c r="Z581" s="700">
        <v>0</v>
      </c>
      <c r="AA581" s="701">
        <v>0</v>
      </c>
      <c r="AB581" s="706">
        <v>0</v>
      </c>
      <c r="AC581" s="698">
        <v>0</v>
      </c>
      <c r="AD581" s="996"/>
      <c r="AE581" s="997"/>
      <c r="AF581" s="998"/>
    </row>
    <row r="582" spans="1:32" x14ac:dyDescent="0.2">
      <c r="A582" s="11">
        <v>187</v>
      </c>
      <c r="B582" s="277"/>
      <c r="C582" s="278"/>
      <c r="D582" s="1485" t="s">
        <v>467</v>
      </c>
      <c r="E582" s="1486"/>
      <c r="F582" s="1486"/>
      <c r="G582" s="1486"/>
      <c r="H582" s="1486"/>
      <c r="I582" s="1486"/>
      <c r="J582" s="1486"/>
      <c r="K582" s="1486"/>
      <c r="L582" s="1486"/>
      <c r="M582" s="407">
        <f>SUBTOTAL(9,M583:M584)</f>
        <v>0</v>
      </c>
      <c r="N582" s="1260"/>
      <c r="O582" s="1260"/>
      <c r="P582" s="1260"/>
      <c r="Q582" s="1260"/>
      <c r="R582" s="1260"/>
      <c r="S582" s="1260"/>
      <c r="T582" s="1260"/>
      <c r="U582" s="1260"/>
      <c r="V582" s="1260"/>
      <c r="W582" s="1260"/>
      <c r="X582" s="1260"/>
      <c r="Y582" s="1260"/>
      <c r="Z582" s="1260"/>
      <c r="AA582" s="1260"/>
      <c r="AB582" s="1260"/>
      <c r="AC582" s="1260"/>
      <c r="AD582" s="1017"/>
      <c r="AE582" s="997"/>
      <c r="AF582" s="998"/>
    </row>
    <row r="583" spans="1:32" x14ac:dyDescent="0.2">
      <c r="A583" s="11">
        <v>188</v>
      </c>
      <c r="B583" s="277"/>
      <c r="C583" s="278"/>
      <c r="D583" s="278"/>
      <c r="E583" s="278"/>
      <c r="F583" s="1449" t="s">
        <v>466</v>
      </c>
      <c r="G583" s="1450"/>
      <c r="H583" s="1450"/>
      <c r="I583" s="1450"/>
      <c r="J583" s="1450"/>
      <c r="K583" s="1450"/>
      <c r="L583" s="1451"/>
      <c r="M583" s="698">
        <v>0</v>
      </c>
      <c r="N583" s="1261"/>
      <c r="O583" s="1261"/>
      <c r="P583" s="1261"/>
      <c r="Q583" s="1261"/>
      <c r="R583" s="1261"/>
      <c r="S583" s="1261"/>
      <c r="T583" s="1261"/>
      <c r="U583" s="1261"/>
      <c r="V583" s="1261"/>
      <c r="W583" s="1261"/>
      <c r="X583" s="1261"/>
      <c r="Y583" s="1261"/>
      <c r="Z583" s="1261"/>
      <c r="AA583" s="1261"/>
      <c r="AB583" s="1261"/>
      <c r="AC583" s="1261"/>
      <c r="AD583" s="1017"/>
      <c r="AE583" s="997"/>
      <c r="AF583" s="998"/>
    </row>
    <row r="584" spans="1:32" x14ac:dyDescent="0.2">
      <c r="A584" s="11">
        <v>189</v>
      </c>
      <c r="B584" s="277"/>
      <c r="C584" s="278"/>
      <c r="D584" s="278"/>
      <c r="E584" s="278"/>
      <c r="F584" s="1449" t="s">
        <v>576</v>
      </c>
      <c r="G584" s="1450"/>
      <c r="H584" s="1450"/>
      <c r="I584" s="1450"/>
      <c r="J584" s="1450"/>
      <c r="K584" s="1450"/>
      <c r="L584" s="1451"/>
      <c r="M584" s="698">
        <v>0</v>
      </c>
      <c r="N584" s="1262"/>
      <c r="O584" s="1262"/>
      <c r="P584" s="1262"/>
      <c r="Q584" s="1262"/>
      <c r="R584" s="1262"/>
      <c r="S584" s="1262"/>
      <c r="T584" s="1262"/>
      <c r="U584" s="1262"/>
      <c r="V584" s="1262"/>
      <c r="W584" s="1262"/>
      <c r="X584" s="1262"/>
      <c r="Y584" s="1262"/>
      <c r="Z584" s="1262"/>
      <c r="AA584" s="1262"/>
      <c r="AB584" s="1262"/>
      <c r="AC584" s="1262"/>
      <c r="AD584" s="1017"/>
      <c r="AE584" s="997"/>
      <c r="AF584" s="998"/>
    </row>
    <row r="585" spans="1:32" ht="15" customHeight="1" x14ac:dyDescent="0.2">
      <c r="A585" s="11">
        <v>326</v>
      </c>
      <c r="B585" s="277"/>
      <c r="C585" s="1546" t="s">
        <v>428</v>
      </c>
      <c r="D585" s="1531"/>
      <c r="E585" s="1531"/>
      <c r="F585" s="1531"/>
      <c r="G585" s="1531"/>
      <c r="H585" s="1531"/>
      <c r="I585" s="1531"/>
      <c r="J585" s="1531"/>
      <c r="K585" s="1531"/>
      <c r="L585" s="1531"/>
      <c r="M585" s="1531"/>
      <c r="N585" s="1531"/>
      <c r="O585" s="1531"/>
      <c r="P585" s="1531"/>
      <c r="Q585" s="1531"/>
      <c r="R585" s="1531"/>
      <c r="S585" s="1531"/>
      <c r="T585" s="1531"/>
      <c r="U585" s="1531"/>
      <c r="V585" s="1531"/>
      <c r="W585" s="1531"/>
      <c r="X585" s="1531"/>
      <c r="Y585" s="1531"/>
      <c r="Z585" s="1531"/>
      <c r="AA585" s="1531"/>
      <c r="AB585" s="1531"/>
      <c r="AC585" s="1531"/>
      <c r="AD585" s="1531"/>
      <c r="AE585" s="1531"/>
      <c r="AF585" s="1547"/>
    </row>
    <row r="586" spans="1:32" x14ac:dyDescent="0.2">
      <c r="A586" s="11">
        <v>232</v>
      </c>
      <c r="B586" s="277"/>
      <c r="C586" s="278"/>
      <c r="D586" s="1668" t="s">
        <v>64</v>
      </c>
      <c r="E586" s="1669"/>
      <c r="F586" s="1669"/>
      <c r="G586" s="1669"/>
      <c r="H586" s="1669"/>
      <c r="I586" s="1669"/>
      <c r="J586" s="1669"/>
      <c r="K586" s="1669"/>
      <c r="L586" s="1669"/>
      <c r="M586" s="1669"/>
      <c r="N586" s="1669"/>
      <c r="O586" s="1669"/>
      <c r="P586" s="1669"/>
      <c r="Q586" s="1669"/>
      <c r="R586" s="1669"/>
      <c r="S586" s="1669"/>
      <c r="T586" s="1669"/>
      <c r="U586" s="1669"/>
      <c r="V586" s="1669"/>
      <c r="W586" s="1669"/>
      <c r="X586" s="1669"/>
      <c r="Y586" s="1669"/>
      <c r="Z586" s="1669"/>
      <c r="AA586" s="1669"/>
      <c r="AB586" s="1669"/>
      <c r="AC586" s="1669"/>
      <c r="AD586" s="1669"/>
      <c r="AE586" s="1669"/>
      <c r="AF586" s="1670"/>
    </row>
    <row r="587" spans="1:32" x14ac:dyDescent="0.2">
      <c r="A587" s="11">
        <v>233</v>
      </c>
      <c r="B587" s="277"/>
      <c r="C587" s="278"/>
      <c r="D587" s="278"/>
      <c r="E587" s="1452" t="s">
        <v>66</v>
      </c>
      <c r="F587" s="1453"/>
      <c r="G587" s="1453"/>
      <c r="H587" s="1453"/>
      <c r="I587" s="1453"/>
      <c r="J587" s="1453"/>
      <c r="K587" s="1453"/>
      <c r="L587" s="1454"/>
      <c r="M587" s="407">
        <f>SUBTOTAL(9,M588:M591)</f>
        <v>0</v>
      </c>
      <c r="N587" s="410">
        <f t="shared" ref="N587:AC587" si="132">SUBTOTAL(9,N588:N591)</f>
        <v>0</v>
      </c>
      <c r="O587" s="414">
        <f t="shared" si="132"/>
        <v>0</v>
      </c>
      <c r="P587" s="413">
        <f t="shared" si="132"/>
        <v>0</v>
      </c>
      <c r="Q587" s="415">
        <f t="shared" si="132"/>
        <v>0</v>
      </c>
      <c r="R587" s="414">
        <f t="shared" si="132"/>
        <v>0</v>
      </c>
      <c r="S587" s="414">
        <f t="shared" si="132"/>
        <v>0</v>
      </c>
      <c r="T587" s="414">
        <f t="shared" si="132"/>
        <v>0</v>
      </c>
      <c r="U587" s="414">
        <f t="shared" si="132"/>
        <v>0</v>
      </c>
      <c r="V587" s="414">
        <f t="shared" si="132"/>
        <v>0</v>
      </c>
      <c r="W587" s="414">
        <f t="shared" si="132"/>
        <v>0</v>
      </c>
      <c r="X587" s="414">
        <f t="shared" si="132"/>
        <v>0</v>
      </c>
      <c r="Y587" s="414">
        <f t="shared" si="132"/>
        <v>0</v>
      </c>
      <c r="Z587" s="414">
        <f t="shared" si="132"/>
        <v>0</v>
      </c>
      <c r="AA587" s="414">
        <f t="shared" si="132"/>
        <v>0</v>
      </c>
      <c r="AB587" s="424">
        <f t="shared" si="132"/>
        <v>0</v>
      </c>
      <c r="AC587" s="407">
        <f t="shared" si="132"/>
        <v>0</v>
      </c>
      <c r="AD587" s="996"/>
      <c r="AE587" s="997"/>
      <c r="AF587" s="998"/>
    </row>
    <row r="588" spans="1:32" x14ac:dyDescent="0.2">
      <c r="A588" s="11">
        <v>234</v>
      </c>
      <c r="B588" s="277"/>
      <c r="C588" s="278"/>
      <c r="D588" s="278"/>
      <c r="E588" s="279"/>
      <c r="F588" s="1455" t="s">
        <v>65</v>
      </c>
      <c r="G588" s="1456"/>
      <c r="H588" s="1456"/>
      <c r="I588" s="1456"/>
      <c r="J588" s="1456"/>
      <c r="K588" s="1456"/>
      <c r="L588" s="1457"/>
      <c r="M588" s="698">
        <v>0</v>
      </c>
      <c r="N588" s="699">
        <v>0</v>
      </c>
      <c r="O588" s="700">
        <v>0</v>
      </c>
      <c r="P588" s="700">
        <v>0</v>
      </c>
      <c r="Q588" s="705">
        <v>0</v>
      </c>
      <c r="R588" s="700">
        <v>0</v>
      </c>
      <c r="S588" s="701">
        <v>0</v>
      </c>
      <c r="T588" s="700">
        <v>0</v>
      </c>
      <c r="U588" s="701">
        <v>0</v>
      </c>
      <c r="V588" s="700">
        <v>0</v>
      </c>
      <c r="W588" s="700">
        <v>0</v>
      </c>
      <c r="X588" s="700">
        <v>0</v>
      </c>
      <c r="Y588" s="700">
        <v>0</v>
      </c>
      <c r="Z588" s="700">
        <v>0</v>
      </c>
      <c r="AA588" s="700">
        <v>0</v>
      </c>
      <c r="AB588" s="706">
        <v>0</v>
      </c>
      <c r="AC588" s="698">
        <v>0</v>
      </c>
      <c r="AD588" s="996"/>
      <c r="AE588" s="997"/>
      <c r="AF588" s="998"/>
    </row>
    <row r="589" spans="1:32" x14ac:dyDescent="0.2">
      <c r="A589" s="11">
        <v>235</v>
      </c>
      <c r="B589" s="277"/>
      <c r="C589" s="278"/>
      <c r="D589" s="278"/>
      <c r="E589" s="279"/>
      <c r="F589" s="1449" t="s">
        <v>68</v>
      </c>
      <c r="G589" s="1450"/>
      <c r="H589" s="1450"/>
      <c r="I589" s="1450"/>
      <c r="J589" s="1450"/>
      <c r="K589" s="1450"/>
      <c r="L589" s="1451"/>
      <c r="M589" s="698">
        <v>0</v>
      </c>
      <c r="N589" s="699">
        <v>0</v>
      </c>
      <c r="O589" s="700">
        <v>0</v>
      </c>
      <c r="P589" s="700">
        <v>0</v>
      </c>
      <c r="Q589" s="705">
        <v>0</v>
      </c>
      <c r="R589" s="700">
        <v>0</v>
      </c>
      <c r="S589" s="701">
        <v>0</v>
      </c>
      <c r="T589" s="700">
        <v>0</v>
      </c>
      <c r="U589" s="701">
        <v>0</v>
      </c>
      <c r="V589" s="700">
        <v>0</v>
      </c>
      <c r="W589" s="700">
        <v>0</v>
      </c>
      <c r="X589" s="700">
        <v>0</v>
      </c>
      <c r="Y589" s="700">
        <v>0</v>
      </c>
      <c r="Z589" s="700">
        <v>0</v>
      </c>
      <c r="AA589" s="700">
        <v>0</v>
      </c>
      <c r="AB589" s="706">
        <v>0</v>
      </c>
      <c r="AC589" s="698">
        <v>0</v>
      </c>
      <c r="AD589" s="996"/>
      <c r="AE589" s="997"/>
      <c r="AF589" s="998"/>
    </row>
    <row r="590" spans="1:32" x14ac:dyDescent="0.2">
      <c r="A590" s="11">
        <v>236</v>
      </c>
      <c r="B590" s="277"/>
      <c r="C590" s="278"/>
      <c r="D590" s="280"/>
      <c r="E590" s="281"/>
      <c r="F590" s="1449" t="s">
        <v>537</v>
      </c>
      <c r="G590" s="1450"/>
      <c r="H590" s="1450"/>
      <c r="I590" s="1450"/>
      <c r="J590" s="1450"/>
      <c r="K590" s="1450"/>
      <c r="L590" s="1451"/>
      <c r="M590" s="698">
        <v>0</v>
      </c>
      <c r="N590" s="699">
        <v>0</v>
      </c>
      <c r="O590" s="700">
        <v>0</v>
      </c>
      <c r="P590" s="700">
        <v>0</v>
      </c>
      <c r="Q590" s="705">
        <v>0</v>
      </c>
      <c r="R590" s="700">
        <v>0</v>
      </c>
      <c r="S590" s="701">
        <v>0</v>
      </c>
      <c r="T590" s="700">
        <v>0</v>
      </c>
      <c r="U590" s="701">
        <v>0</v>
      </c>
      <c r="V590" s="700">
        <v>0</v>
      </c>
      <c r="W590" s="700">
        <v>0</v>
      </c>
      <c r="X590" s="700">
        <v>0</v>
      </c>
      <c r="Y590" s="700">
        <v>0</v>
      </c>
      <c r="Z590" s="700">
        <v>0</v>
      </c>
      <c r="AA590" s="700">
        <v>0</v>
      </c>
      <c r="AB590" s="706">
        <v>0</v>
      </c>
      <c r="AC590" s="698">
        <v>0</v>
      </c>
      <c r="AD590" s="996"/>
      <c r="AE590" s="997"/>
      <c r="AF590" s="998"/>
    </row>
    <row r="591" spans="1:32" ht="27.75" customHeight="1" x14ac:dyDescent="0.2">
      <c r="A591" s="11">
        <v>237</v>
      </c>
      <c r="B591" s="277"/>
      <c r="C591" s="278"/>
      <c r="D591" s="278"/>
      <c r="E591" s="282"/>
      <c r="F591" s="1458" t="s">
        <v>532</v>
      </c>
      <c r="G591" s="1459"/>
      <c r="H591" s="1459"/>
      <c r="I591" s="1459"/>
      <c r="J591" s="1459"/>
      <c r="K591" s="1459"/>
      <c r="L591" s="1460"/>
      <c r="M591" s="698">
        <v>0</v>
      </c>
      <c r="N591" s="699">
        <v>0</v>
      </c>
      <c r="O591" s="700">
        <v>0</v>
      </c>
      <c r="P591" s="700">
        <v>0</v>
      </c>
      <c r="Q591" s="705">
        <v>0</v>
      </c>
      <c r="R591" s="700">
        <v>0</v>
      </c>
      <c r="S591" s="701">
        <v>0</v>
      </c>
      <c r="T591" s="700">
        <v>0</v>
      </c>
      <c r="U591" s="701">
        <v>0</v>
      </c>
      <c r="V591" s="700">
        <v>0</v>
      </c>
      <c r="W591" s="700">
        <v>0</v>
      </c>
      <c r="X591" s="700">
        <v>0</v>
      </c>
      <c r="Y591" s="700">
        <v>0</v>
      </c>
      <c r="Z591" s="700">
        <v>0</v>
      </c>
      <c r="AA591" s="700">
        <v>0</v>
      </c>
      <c r="AB591" s="706">
        <v>0</v>
      </c>
      <c r="AC591" s="698">
        <v>0</v>
      </c>
      <c r="AD591" s="996"/>
      <c r="AE591" s="997"/>
      <c r="AF591" s="998"/>
    </row>
    <row r="592" spans="1:32" ht="15.75" x14ac:dyDescent="0.2">
      <c r="A592" s="11">
        <v>238</v>
      </c>
      <c r="B592" s="277"/>
      <c r="C592" s="278"/>
      <c r="D592" s="283"/>
      <c r="E592" s="1452" t="s">
        <v>67</v>
      </c>
      <c r="F592" s="1453"/>
      <c r="G592" s="1453"/>
      <c r="H592" s="1453"/>
      <c r="I592" s="1453"/>
      <c r="J592" s="1453"/>
      <c r="K592" s="1453"/>
      <c r="L592" s="1454"/>
      <c r="M592" s="407">
        <f>SUBTOTAL(9,M593:M596)</f>
        <v>0</v>
      </c>
      <c r="N592" s="410">
        <f t="shared" ref="N592:AC592" si="133">SUBTOTAL(9,N593:N596)</f>
        <v>0</v>
      </c>
      <c r="O592" s="414">
        <f t="shared" si="133"/>
        <v>0</v>
      </c>
      <c r="P592" s="413">
        <f t="shared" si="133"/>
        <v>0</v>
      </c>
      <c r="Q592" s="415">
        <f t="shared" si="133"/>
        <v>0</v>
      </c>
      <c r="R592" s="414">
        <f t="shared" si="133"/>
        <v>0</v>
      </c>
      <c r="S592" s="414">
        <f t="shared" si="133"/>
        <v>0</v>
      </c>
      <c r="T592" s="414">
        <f t="shared" si="133"/>
        <v>0</v>
      </c>
      <c r="U592" s="414">
        <f t="shared" si="133"/>
        <v>0</v>
      </c>
      <c r="V592" s="414">
        <f t="shared" si="133"/>
        <v>0</v>
      </c>
      <c r="W592" s="414">
        <f t="shared" si="133"/>
        <v>0</v>
      </c>
      <c r="X592" s="414">
        <f t="shared" si="133"/>
        <v>0</v>
      </c>
      <c r="Y592" s="414">
        <f t="shared" si="133"/>
        <v>0</v>
      </c>
      <c r="Z592" s="414">
        <f t="shared" si="133"/>
        <v>0</v>
      </c>
      <c r="AA592" s="414">
        <f t="shared" si="133"/>
        <v>0</v>
      </c>
      <c r="AB592" s="424">
        <f t="shared" si="133"/>
        <v>0</v>
      </c>
      <c r="AC592" s="407">
        <f t="shared" si="133"/>
        <v>0</v>
      </c>
      <c r="AD592" s="996"/>
      <c r="AE592" s="997"/>
      <c r="AF592" s="998"/>
    </row>
    <row r="593" spans="1:32" x14ac:dyDescent="0.2">
      <c r="A593" s="11">
        <v>239</v>
      </c>
      <c r="B593" s="277"/>
      <c r="C593" s="278"/>
      <c r="D593" s="284"/>
      <c r="E593" s="284"/>
      <c r="F593" s="1455" t="s">
        <v>65</v>
      </c>
      <c r="G593" s="1456"/>
      <c r="H593" s="1456"/>
      <c r="I593" s="1456"/>
      <c r="J593" s="1456"/>
      <c r="K593" s="1456"/>
      <c r="L593" s="1457"/>
      <c r="M593" s="698">
        <v>0</v>
      </c>
      <c r="N593" s="699">
        <v>0</v>
      </c>
      <c r="O593" s="700">
        <v>0</v>
      </c>
      <c r="P593" s="700">
        <v>0</v>
      </c>
      <c r="Q593" s="705">
        <v>0</v>
      </c>
      <c r="R593" s="700">
        <v>0</v>
      </c>
      <c r="S593" s="701">
        <v>0</v>
      </c>
      <c r="T593" s="700">
        <v>0</v>
      </c>
      <c r="U593" s="701">
        <v>0</v>
      </c>
      <c r="V593" s="700">
        <v>0</v>
      </c>
      <c r="W593" s="701">
        <v>0</v>
      </c>
      <c r="X593" s="700">
        <v>0</v>
      </c>
      <c r="Y593" s="701">
        <v>0</v>
      </c>
      <c r="Z593" s="700">
        <v>0</v>
      </c>
      <c r="AA593" s="701">
        <v>0</v>
      </c>
      <c r="AB593" s="706">
        <v>0</v>
      </c>
      <c r="AC593" s="698">
        <v>0</v>
      </c>
      <c r="AD593" s="996"/>
      <c r="AE593" s="997"/>
      <c r="AF593" s="998"/>
    </row>
    <row r="594" spans="1:32" x14ac:dyDescent="0.2">
      <c r="A594" s="11">
        <v>240</v>
      </c>
      <c r="B594" s="277"/>
      <c r="C594" s="278"/>
      <c r="D594" s="284"/>
      <c r="E594" s="284"/>
      <c r="F594" s="1449" t="s">
        <v>68</v>
      </c>
      <c r="G594" s="1450"/>
      <c r="H594" s="1450"/>
      <c r="I594" s="1450"/>
      <c r="J594" s="1450"/>
      <c r="K594" s="1450"/>
      <c r="L594" s="1451"/>
      <c r="M594" s="698">
        <v>0</v>
      </c>
      <c r="N594" s="699">
        <v>0</v>
      </c>
      <c r="O594" s="700">
        <v>0</v>
      </c>
      <c r="P594" s="700">
        <v>0</v>
      </c>
      <c r="Q594" s="705">
        <v>0</v>
      </c>
      <c r="R594" s="700">
        <v>0</v>
      </c>
      <c r="S594" s="701">
        <v>0</v>
      </c>
      <c r="T594" s="700">
        <v>0</v>
      </c>
      <c r="U594" s="701">
        <v>0</v>
      </c>
      <c r="V594" s="700">
        <v>0</v>
      </c>
      <c r="W594" s="701">
        <v>0</v>
      </c>
      <c r="X594" s="700">
        <v>0</v>
      </c>
      <c r="Y594" s="701">
        <v>0</v>
      </c>
      <c r="Z594" s="700">
        <v>0</v>
      </c>
      <c r="AA594" s="701">
        <v>0</v>
      </c>
      <c r="AB594" s="706">
        <v>0</v>
      </c>
      <c r="AC594" s="698">
        <v>0</v>
      </c>
      <c r="AD594" s="996"/>
      <c r="AE594" s="997"/>
      <c r="AF594" s="998"/>
    </row>
    <row r="595" spans="1:32" x14ac:dyDescent="0.2">
      <c r="A595" s="11">
        <v>241</v>
      </c>
      <c r="B595" s="277"/>
      <c r="C595" s="278"/>
      <c r="D595" s="285"/>
      <c r="E595" s="285"/>
      <c r="F595" s="1449" t="s">
        <v>537</v>
      </c>
      <c r="G595" s="1450"/>
      <c r="H595" s="1450"/>
      <c r="I595" s="1450"/>
      <c r="J595" s="1450"/>
      <c r="K595" s="1450"/>
      <c r="L595" s="1451"/>
      <c r="M595" s="698">
        <v>0</v>
      </c>
      <c r="N595" s="699">
        <v>0</v>
      </c>
      <c r="O595" s="700">
        <v>0</v>
      </c>
      <c r="P595" s="700">
        <v>0</v>
      </c>
      <c r="Q595" s="705">
        <v>0</v>
      </c>
      <c r="R595" s="700">
        <v>0</v>
      </c>
      <c r="S595" s="701">
        <v>0</v>
      </c>
      <c r="T595" s="700">
        <v>0</v>
      </c>
      <c r="U595" s="701">
        <v>0</v>
      </c>
      <c r="V595" s="700">
        <v>0</v>
      </c>
      <c r="W595" s="701">
        <v>0</v>
      </c>
      <c r="X595" s="700">
        <v>0</v>
      </c>
      <c r="Y595" s="701">
        <v>0</v>
      </c>
      <c r="Z595" s="700">
        <v>0</v>
      </c>
      <c r="AA595" s="701">
        <v>0</v>
      </c>
      <c r="AB595" s="706">
        <v>0</v>
      </c>
      <c r="AC595" s="698">
        <v>0</v>
      </c>
      <c r="AD595" s="996"/>
      <c r="AE595" s="997"/>
      <c r="AF595" s="998"/>
    </row>
    <row r="596" spans="1:32" ht="27.75" customHeight="1" x14ac:dyDescent="0.2">
      <c r="A596" s="11">
        <v>242</v>
      </c>
      <c r="B596" s="277"/>
      <c r="C596" s="278"/>
      <c r="D596" s="280"/>
      <c r="E596" s="280"/>
      <c r="F596" s="1458" t="s">
        <v>532</v>
      </c>
      <c r="G596" s="1459"/>
      <c r="H596" s="1459"/>
      <c r="I596" s="1459"/>
      <c r="J596" s="1459"/>
      <c r="K596" s="1459"/>
      <c r="L596" s="1460"/>
      <c r="M596" s="698">
        <v>0</v>
      </c>
      <c r="N596" s="699">
        <v>0</v>
      </c>
      <c r="O596" s="700">
        <v>0</v>
      </c>
      <c r="P596" s="700">
        <v>0</v>
      </c>
      <c r="Q596" s="705">
        <v>0</v>
      </c>
      <c r="R596" s="700">
        <v>0</v>
      </c>
      <c r="S596" s="701">
        <v>0</v>
      </c>
      <c r="T596" s="700">
        <v>0</v>
      </c>
      <c r="U596" s="701">
        <v>0</v>
      </c>
      <c r="V596" s="700">
        <v>0</v>
      </c>
      <c r="W596" s="701">
        <v>0</v>
      </c>
      <c r="X596" s="700">
        <v>0</v>
      </c>
      <c r="Y596" s="701">
        <v>0</v>
      </c>
      <c r="Z596" s="700">
        <v>0</v>
      </c>
      <c r="AA596" s="701">
        <v>0</v>
      </c>
      <c r="AB596" s="706">
        <v>0</v>
      </c>
      <c r="AC596" s="698">
        <v>0</v>
      </c>
      <c r="AD596" s="996"/>
      <c r="AE596" s="997"/>
      <c r="AF596" s="998"/>
    </row>
    <row r="597" spans="1:32" ht="15.75" customHeight="1" x14ac:dyDescent="0.2">
      <c r="A597" s="11">
        <v>243</v>
      </c>
      <c r="B597" s="277"/>
      <c r="C597" s="278"/>
      <c r="D597" s="285"/>
      <c r="E597" s="1452" t="s">
        <v>556</v>
      </c>
      <c r="F597" s="1453"/>
      <c r="G597" s="1453"/>
      <c r="H597" s="1453"/>
      <c r="I597" s="1453"/>
      <c r="J597" s="1453"/>
      <c r="K597" s="1453"/>
      <c r="L597" s="1454"/>
      <c r="M597" s="407">
        <f>SUBTOTAL(9,M598:M601)</f>
        <v>0</v>
      </c>
      <c r="N597" s="410">
        <f t="shared" ref="N597:AC597" si="134">SUBTOTAL(9,N598:N601)</f>
        <v>0</v>
      </c>
      <c r="O597" s="414">
        <f t="shared" si="134"/>
        <v>0</v>
      </c>
      <c r="P597" s="413">
        <f t="shared" si="134"/>
        <v>0</v>
      </c>
      <c r="Q597" s="415">
        <f t="shared" si="134"/>
        <v>0</v>
      </c>
      <c r="R597" s="414">
        <f t="shared" si="134"/>
        <v>0</v>
      </c>
      <c r="S597" s="414">
        <f t="shared" si="134"/>
        <v>0</v>
      </c>
      <c r="T597" s="414">
        <f t="shared" si="134"/>
        <v>0</v>
      </c>
      <c r="U597" s="414">
        <f t="shared" si="134"/>
        <v>0</v>
      </c>
      <c r="V597" s="414">
        <f t="shared" si="134"/>
        <v>0</v>
      </c>
      <c r="W597" s="414">
        <f t="shared" si="134"/>
        <v>0</v>
      </c>
      <c r="X597" s="414">
        <f t="shared" si="134"/>
        <v>0</v>
      </c>
      <c r="Y597" s="414">
        <f t="shared" si="134"/>
        <v>0</v>
      </c>
      <c r="Z597" s="414">
        <f t="shared" si="134"/>
        <v>0</v>
      </c>
      <c r="AA597" s="414">
        <f t="shared" si="134"/>
        <v>0</v>
      </c>
      <c r="AB597" s="424">
        <f t="shared" si="134"/>
        <v>0</v>
      </c>
      <c r="AC597" s="407">
        <f t="shared" si="134"/>
        <v>0</v>
      </c>
      <c r="AD597" s="996"/>
      <c r="AE597" s="997"/>
      <c r="AF597" s="998"/>
    </row>
    <row r="598" spans="1:32" x14ac:dyDescent="0.2">
      <c r="A598" s="11">
        <v>244</v>
      </c>
      <c r="B598" s="277"/>
      <c r="C598" s="278"/>
      <c r="D598" s="284"/>
      <c r="E598" s="284"/>
      <c r="F598" s="1455" t="s">
        <v>65</v>
      </c>
      <c r="G598" s="1456"/>
      <c r="H598" s="1456"/>
      <c r="I598" s="1456"/>
      <c r="J598" s="1456"/>
      <c r="K598" s="1456"/>
      <c r="L598" s="1457"/>
      <c r="M598" s="698">
        <v>0</v>
      </c>
      <c r="N598" s="699">
        <v>0</v>
      </c>
      <c r="O598" s="700">
        <v>0</v>
      </c>
      <c r="P598" s="700">
        <v>0</v>
      </c>
      <c r="Q598" s="705">
        <v>0</v>
      </c>
      <c r="R598" s="700">
        <v>0</v>
      </c>
      <c r="S598" s="701">
        <v>0</v>
      </c>
      <c r="T598" s="700">
        <v>0</v>
      </c>
      <c r="U598" s="701">
        <v>0</v>
      </c>
      <c r="V598" s="700">
        <v>0</v>
      </c>
      <c r="W598" s="701">
        <v>0</v>
      </c>
      <c r="X598" s="700">
        <v>0</v>
      </c>
      <c r="Y598" s="701">
        <v>0</v>
      </c>
      <c r="Z598" s="700">
        <v>0</v>
      </c>
      <c r="AA598" s="701">
        <v>0</v>
      </c>
      <c r="AB598" s="706">
        <v>0</v>
      </c>
      <c r="AC598" s="698">
        <v>0</v>
      </c>
      <c r="AD598" s="996"/>
      <c r="AE598" s="997"/>
      <c r="AF598" s="998"/>
    </row>
    <row r="599" spans="1:32" x14ac:dyDescent="0.2">
      <c r="A599" s="11">
        <v>245</v>
      </c>
      <c r="B599" s="277"/>
      <c r="C599" s="278"/>
      <c r="D599" s="286"/>
      <c r="E599" s="286"/>
      <c r="F599" s="1449" t="s">
        <v>68</v>
      </c>
      <c r="G599" s="1450"/>
      <c r="H599" s="1450"/>
      <c r="I599" s="1450"/>
      <c r="J599" s="1450"/>
      <c r="K599" s="1450"/>
      <c r="L599" s="1451"/>
      <c r="M599" s="698">
        <v>0</v>
      </c>
      <c r="N599" s="699">
        <v>0</v>
      </c>
      <c r="O599" s="700">
        <v>0</v>
      </c>
      <c r="P599" s="700">
        <v>0</v>
      </c>
      <c r="Q599" s="705">
        <v>0</v>
      </c>
      <c r="R599" s="700">
        <v>0</v>
      </c>
      <c r="S599" s="701">
        <v>0</v>
      </c>
      <c r="T599" s="700">
        <v>0</v>
      </c>
      <c r="U599" s="701">
        <v>0</v>
      </c>
      <c r="V599" s="700">
        <v>0</v>
      </c>
      <c r="W599" s="701">
        <v>0</v>
      </c>
      <c r="X599" s="700">
        <v>0</v>
      </c>
      <c r="Y599" s="701">
        <v>0</v>
      </c>
      <c r="Z599" s="700">
        <v>0</v>
      </c>
      <c r="AA599" s="701">
        <v>0</v>
      </c>
      <c r="AB599" s="706">
        <v>0</v>
      </c>
      <c r="AC599" s="698">
        <v>0</v>
      </c>
      <c r="AD599" s="996"/>
      <c r="AE599" s="997"/>
      <c r="AF599" s="998"/>
    </row>
    <row r="600" spans="1:32" x14ac:dyDescent="0.2">
      <c r="A600" s="11">
        <v>246</v>
      </c>
      <c r="B600" s="277"/>
      <c r="C600" s="278"/>
      <c r="D600" s="286"/>
      <c r="E600" s="286"/>
      <c r="F600" s="1449" t="s">
        <v>537</v>
      </c>
      <c r="G600" s="1450"/>
      <c r="H600" s="1450"/>
      <c r="I600" s="1450"/>
      <c r="J600" s="1450"/>
      <c r="K600" s="1450"/>
      <c r="L600" s="1451"/>
      <c r="M600" s="698">
        <v>0</v>
      </c>
      <c r="N600" s="699">
        <v>0</v>
      </c>
      <c r="O600" s="700">
        <v>0</v>
      </c>
      <c r="P600" s="700">
        <v>0</v>
      </c>
      <c r="Q600" s="705">
        <v>0</v>
      </c>
      <c r="R600" s="700">
        <v>0</v>
      </c>
      <c r="S600" s="701">
        <v>0</v>
      </c>
      <c r="T600" s="700">
        <v>0</v>
      </c>
      <c r="U600" s="701">
        <v>0</v>
      </c>
      <c r="V600" s="700">
        <v>0</v>
      </c>
      <c r="W600" s="701">
        <v>0</v>
      </c>
      <c r="X600" s="700">
        <v>0</v>
      </c>
      <c r="Y600" s="701">
        <v>0</v>
      </c>
      <c r="Z600" s="700">
        <v>0</v>
      </c>
      <c r="AA600" s="701">
        <v>0</v>
      </c>
      <c r="AB600" s="706">
        <v>0</v>
      </c>
      <c r="AC600" s="698">
        <v>0</v>
      </c>
      <c r="AD600" s="996"/>
      <c r="AE600" s="997"/>
      <c r="AF600" s="998"/>
    </row>
    <row r="601" spans="1:32" ht="27.75" customHeight="1" x14ac:dyDescent="0.2">
      <c r="A601" s="11">
        <v>247</v>
      </c>
      <c r="B601" s="277"/>
      <c r="C601" s="278"/>
      <c r="D601" s="287"/>
      <c r="E601" s="287"/>
      <c r="F601" s="1458" t="s">
        <v>532</v>
      </c>
      <c r="G601" s="1459"/>
      <c r="H601" s="1459"/>
      <c r="I601" s="1459"/>
      <c r="J601" s="1459"/>
      <c r="K601" s="1459"/>
      <c r="L601" s="1460"/>
      <c r="M601" s="698">
        <v>0</v>
      </c>
      <c r="N601" s="699">
        <v>0</v>
      </c>
      <c r="O601" s="700">
        <v>0</v>
      </c>
      <c r="P601" s="700">
        <v>0</v>
      </c>
      <c r="Q601" s="705">
        <v>0</v>
      </c>
      <c r="R601" s="700">
        <v>0</v>
      </c>
      <c r="S601" s="701">
        <v>0</v>
      </c>
      <c r="T601" s="700">
        <v>0</v>
      </c>
      <c r="U601" s="701">
        <v>0</v>
      </c>
      <c r="V601" s="700">
        <v>0</v>
      </c>
      <c r="W601" s="701">
        <v>0</v>
      </c>
      <c r="X601" s="700">
        <v>0</v>
      </c>
      <c r="Y601" s="701">
        <v>0</v>
      </c>
      <c r="Z601" s="700">
        <v>0</v>
      </c>
      <c r="AA601" s="701">
        <v>0</v>
      </c>
      <c r="AB601" s="706">
        <v>0</v>
      </c>
      <c r="AC601" s="698">
        <v>0</v>
      </c>
      <c r="AD601" s="996"/>
      <c r="AE601" s="997"/>
      <c r="AF601" s="998"/>
    </row>
    <row r="602" spans="1:32" ht="15" customHeight="1" x14ac:dyDescent="0.2">
      <c r="A602" s="11">
        <v>129</v>
      </c>
      <c r="B602" s="277"/>
      <c r="C602" s="287"/>
      <c r="D602" s="1485" t="s">
        <v>13</v>
      </c>
      <c r="E602" s="1486"/>
      <c r="F602" s="1486"/>
      <c r="G602" s="1486"/>
      <c r="H602" s="1486"/>
      <c r="I602" s="1486"/>
      <c r="J602" s="1486"/>
      <c r="K602" s="1486"/>
      <c r="L602" s="1486"/>
      <c r="M602" s="1486"/>
      <c r="N602" s="1486"/>
      <c r="O602" s="1486"/>
      <c r="P602" s="1486"/>
      <c r="Q602" s="1486"/>
      <c r="R602" s="1486"/>
      <c r="S602" s="1486"/>
      <c r="T602" s="1486"/>
      <c r="U602" s="1486"/>
      <c r="V602" s="1486"/>
      <c r="W602" s="1486"/>
      <c r="X602" s="1486"/>
      <c r="Y602" s="1486"/>
      <c r="Z602" s="1486"/>
      <c r="AA602" s="1486"/>
      <c r="AB602" s="1486"/>
      <c r="AC602" s="1486"/>
      <c r="AD602" s="1486"/>
      <c r="AE602" s="1486"/>
      <c r="AF602" s="1487"/>
    </row>
    <row r="603" spans="1:32" ht="15" customHeight="1" x14ac:dyDescent="0.2">
      <c r="A603" s="11">
        <v>130</v>
      </c>
      <c r="B603" s="277"/>
      <c r="C603" s="287"/>
      <c r="D603" s="287"/>
      <c r="E603" s="1452" t="s">
        <v>14</v>
      </c>
      <c r="F603" s="1453"/>
      <c r="G603" s="1453"/>
      <c r="H603" s="1453"/>
      <c r="I603" s="1453"/>
      <c r="J603" s="1453"/>
      <c r="K603" s="1453"/>
      <c r="L603" s="1454"/>
      <c r="M603" s="407">
        <f>SUBTOTAL(9,M604:M606)</f>
        <v>0</v>
      </c>
      <c r="N603" s="410">
        <f t="shared" ref="N603:AC603" si="135">SUBTOTAL(9,N604:N606)</f>
        <v>0</v>
      </c>
      <c r="O603" s="414">
        <f t="shared" si="135"/>
        <v>0</v>
      </c>
      <c r="P603" s="413">
        <f t="shared" si="135"/>
        <v>0</v>
      </c>
      <c r="Q603" s="415">
        <f t="shared" si="135"/>
        <v>0</v>
      </c>
      <c r="R603" s="414">
        <f t="shared" si="135"/>
        <v>0</v>
      </c>
      <c r="S603" s="414">
        <f t="shared" si="135"/>
        <v>0</v>
      </c>
      <c r="T603" s="414">
        <f t="shared" si="135"/>
        <v>0</v>
      </c>
      <c r="U603" s="414">
        <f t="shared" si="135"/>
        <v>0</v>
      </c>
      <c r="V603" s="414">
        <f t="shared" si="135"/>
        <v>0</v>
      </c>
      <c r="W603" s="414">
        <f t="shared" si="135"/>
        <v>0</v>
      </c>
      <c r="X603" s="414">
        <f t="shared" si="135"/>
        <v>0</v>
      </c>
      <c r="Y603" s="414">
        <f t="shared" si="135"/>
        <v>0</v>
      </c>
      <c r="Z603" s="414">
        <f t="shared" si="135"/>
        <v>0</v>
      </c>
      <c r="AA603" s="414">
        <f t="shared" si="135"/>
        <v>0</v>
      </c>
      <c r="AB603" s="424">
        <f t="shared" si="135"/>
        <v>0</v>
      </c>
      <c r="AC603" s="407">
        <f t="shared" si="135"/>
        <v>0</v>
      </c>
      <c r="AD603" s="996"/>
      <c r="AE603" s="997"/>
      <c r="AF603" s="998"/>
    </row>
    <row r="604" spans="1:32" ht="15" customHeight="1" x14ac:dyDescent="0.2">
      <c r="A604" s="11">
        <v>131</v>
      </c>
      <c r="B604" s="277"/>
      <c r="C604" s="287"/>
      <c r="D604" s="287"/>
      <c r="E604" s="288"/>
      <c r="F604" s="1455" t="s">
        <v>112</v>
      </c>
      <c r="G604" s="1456"/>
      <c r="H604" s="1456"/>
      <c r="I604" s="1456"/>
      <c r="J604" s="1456"/>
      <c r="K604" s="1456"/>
      <c r="L604" s="1457"/>
      <c r="M604" s="698">
        <v>0</v>
      </c>
      <c r="N604" s="699">
        <v>0</v>
      </c>
      <c r="O604" s="700">
        <v>0</v>
      </c>
      <c r="P604" s="700">
        <v>0</v>
      </c>
      <c r="Q604" s="705">
        <v>0</v>
      </c>
      <c r="R604" s="700">
        <v>0</v>
      </c>
      <c r="S604" s="701">
        <v>0</v>
      </c>
      <c r="T604" s="700">
        <v>0</v>
      </c>
      <c r="U604" s="701">
        <v>0</v>
      </c>
      <c r="V604" s="700">
        <v>0</v>
      </c>
      <c r="W604" s="701">
        <v>0</v>
      </c>
      <c r="X604" s="700">
        <v>0</v>
      </c>
      <c r="Y604" s="701">
        <v>0</v>
      </c>
      <c r="Z604" s="700">
        <v>0</v>
      </c>
      <c r="AA604" s="701">
        <v>0</v>
      </c>
      <c r="AB604" s="706">
        <v>0</v>
      </c>
      <c r="AC604" s="698">
        <v>0</v>
      </c>
      <c r="AD604" s="996"/>
      <c r="AE604" s="997"/>
      <c r="AF604" s="998"/>
    </row>
    <row r="605" spans="1:32" ht="15" customHeight="1" x14ac:dyDescent="0.2">
      <c r="A605" s="11">
        <v>132</v>
      </c>
      <c r="B605" s="277"/>
      <c r="C605" s="287"/>
      <c r="D605" s="287"/>
      <c r="E605" s="288"/>
      <c r="F605" s="1449" t="s">
        <v>113</v>
      </c>
      <c r="G605" s="1450"/>
      <c r="H605" s="1450"/>
      <c r="I605" s="1450"/>
      <c r="J605" s="1450"/>
      <c r="K605" s="1450"/>
      <c r="L605" s="1451"/>
      <c r="M605" s="698">
        <v>0</v>
      </c>
      <c r="N605" s="699">
        <v>0</v>
      </c>
      <c r="O605" s="700">
        <v>0</v>
      </c>
      <c r="P605" s="700">
        <v>0</v>
      </c>
      <c r="Q605" s="705">
        <v>0</v>
      </c>
      <c r="R605" s="700">
        <v>0</v>
      </c>
      <c r="S605" s="701">
        <v>0</v>
      </c>
      <c r="T605" s="700">
        <v>0</v>
      </c>
      <c r="U605" s="701">
        <v>0</v>
      </c>
      <c r="V605" s="700">
        <v>0</v>
      </c>
      <c r="W605" s="701">
        <v>0</v>
      </c>
      <c r="X605" s="700">
        <v>0</v>
      </c>
      <c r="Y605" s="701">
        <v>0</v>
      </c>
      <c r="Z605" s="700">
        <v>0</v>
      </c>
      <c r="AA605" s="701">
        <v>0</v>
      </c>
      <c r="AB605" s="706">
        <v>0</v>
      </c>
      <c r="AC605" s="698">
        <v>0</v>
      </c>
      <c r="AD605" s="996"/>
      <c r="AE605" s="997"/>
      <c r="AF605" s="998"/>
    </row>
    <row r="606" spans="1:32" ht="15" customHeight="1" x14ac:dyDescent="0.2">
      <c r="A606" s="11">
        <v>133</v>
      </c>
      <c r="B606" s="277"/>
      <c r="C606" s="287"/>
      <c r="D606" s="287"/>
      <c r="E606" s="288"/>
      <c r="F606" s="1458" t="s">
        <v>557</v>
      </c>
      <c r="G606" s="1459"/>
      <c r="H606" s="1459"/>
      <c r="I606" s="1459"/>
      <c r="J606" s="1459"/>
      <c r="K606" s="1459"/>
      <c r="L606" s="1460"/>
      <c r="M606" s="698">
        <v>0</v>
      </c>
      <c r="N606" s="699">
        <v>0</v>
      </c>
      <c r="O606" s="700">
        <v>0</v>
      </c>
      <c r="P606" s="700">
        <v>0</v>
      </c>
      <c r="Q606" s="705">
        <v>0</v>
      </c>
      <c r="R606" s="700">
        <v>0</v>
      </c>
      <c r="S606" s="701">
        <v>0</v>
      </c>
      <c r="T606" s="700">
        <v>0</v>
      </c>
      <c r="U606" s="701">
        <v>0</v>
      </c>
      <c r="V606" s="700">
        <v>0</v>
      </c>
      <c r="W606" s="701">
        <v>0</v>
      </c>
      <c r="X606" s="700">
        <v>0</v>
      </c>
      <c r="Y606" s="701">
        <v>0</v>
      </c>
      <c r="Z606" s="700">
        <v>0</v>
      </c>
      <c r="AA606" s="701">
        <v>0</v>
      </c>
      <c r="AB606" s="706">
        <v>0</v>
      </c>
      <c r="AC606" s="698">
        <v>0</v>
      </c>
      <c r="AD606" s="996"/>
      <c r="AE606" s="997"/>
      <c r="AF606" s="998"/>
    </row>
    <row r="607" spans="1:32" ht="15" customHeight="1" x14ac:dyDescent="0.2">
      <c r="A607" s="11">
        <v>134</v>
      </c>
      <c r="B607" s="277"/>
      <c r="C607" s="287"/>
      <c r="D607" s="287"/>
      <c r="E607" s="1452" t="s">
        <v>15</v>
      </c>
      <c r="F607" s="1453"/>
      <c r="G607" s="1453"/>
      <c r="H607" s="1453"/>
      <c r="I607" s="1453"/>
      <c r="J607" s="1453"/>
      <c r="K607" s="1453"/>
      <c r="L607" s="1454"/>
      <c r="M607" s="407">
        <f>SUBTOTAL(9,M608:M610)</f>
        <v>0</v>
      </c>
      <c r="N607" s="410">
        <f t="shared" ref="N607:AC607" si="136">SUBTOTAL(9,N608:N610)</f>
        <v>0</v>
      </c>
      <c r="O607" s="414">
        <f t="shared" si="136"/>
        <v>0</v>
      </c>
      <c r="P607" s="413">
        <f t="shared" si="136"/>
        <v>0</v>
      </c>
      <c r="Q607" s="415">
        <f t="shared" si="136"/>
        <v>0</v>
      </c>
      <c r="R607" s="414">
        <f t="shared" si="136"/>
        <v>0</v>
      </c>
      <c r="S607" s="414">
        <f t="shared" si="136"/>
        <v>0</v>
      </c>
      <c r="T607" s="414">
        <f t="shared" si="136"/>
        <v>0</v>
      </c>
      <c r="U607" s="414">
        <f t="shared" si="136"/>
        <v>0</v>
      </c>
      <c r="V607" s="414">
        <f t="shared" si="136"/>
        <v>0</v>
      </c>
      <c r="W607" s="414">
        <f t="shared" si="136"/>
        <v>0</v>
      </c>
      <c r="X607" s="414">
        <f t="shared" si="136"/>
        <v>0</v>
      </c>
      <c r="Y607" s="414">
        <f t="shared" si="136"/>
        <v>0</v>
      </c>
      <c r="Z607" s="414">
        <f t="shared" si="136"/>
        <v>0</v>
      </c>
      <c r="AA607" s="414">
        <f t="shared" si="136"/>
        <v>0</v>
      </c>
      <c r="AB607" s="424">
        <f t="shared" si="136"/>
        <v>0</v>
      </c>
      <c r="AC607" s="407">
        <f t="shared" si="136"/>
        <v>0</v>
      </c>
      <c r="AD607" s="996"/>
      <c r="AE607" s="997"/>
      <c r="AF607" s="998"/>
    </row>
    <row r="608" spans="1:32" ht="15" customHeight="1" x14ac:dyDescent="0.2">
      <c r="A608" s="11">
        <v>135</v>
      </c>
      <c r="B608" s="277"/>
      <c r="C608" s="287"/>
      <c r="D608" s="287"/>
      <c r="E608" s="288"/>
      <c r="F608" s="1455" t="s">
        <v>109</v>
      </c>
      <c r="G608" s="1456"/>
      <c r="H608" s="1456"/>
      <c r="I608" s="1456"/>
      <c r="J608" s="1456"/>
      <c r="K608" s="1456"/>
      <c r="L608" s="1457"/>
      <c r="M608" s="698">
        <v>0</v>
      </c>
      <c r="N608" s="699">
        <v>0</v>
      </c>
      <c r="O608" s="700">
        <v>0</v>
      </c>
      <c r="P608" s="700">
        <v>0</v>
      </c>
      <c r="Q608" s="705">
        <v>0</v>
      </c>
      <c r="R608" s="700">
        <v>0</v>
      </c>
      <c r="S608" s="701">
        <v>0</v>
      </c>
      <c r="T608" s="700">
        <v>0</v>
      </c>
      <c r="U608" s="701">
        <v>0</v>
      </c>
      <c r="V608" s="700">
        <v>0</v>
      </c>
      <c r="W608" s="701">
        <v>0</v>
      </c>
      <c r="X608" s="700">
        <v>0</v>
      </c>
      <c r="Y608" s="701">
        <v>0</v>
      </c>
      <c r="Z608" s="700">
        <v>0</v>
      </c>
      <c r="AA608" s="701">
        <v>0</v>
      </c>
      <c r="AB608" s="706">
        <v>0</v>
      </c>
      <c r="AC608" s="698">
        <v>0</v>
      </c>
      <c r="AD608" s="996"/>
      <c r="AE608" s="997"/>
      <c r="AF608" s="998"/>
    </row>
    <row r="609" spans="1:32" ht="15" customHeight="1" x14ac:dyDescent="0.2">
      <c r="A609" s="11">
        <v>136</v>
      </c>
      <c r="B609" s="277"/>
      <c r="C609" s="287"/>
      <c r="D609" s="287"/>
      <c r="E609" s="288"/>
      <c r="F609" s="1449" t="s">
        <v>110</v>
      </c>
      <c r="G609" s="1450"/>
      <c r="H609" s="1450"/>
      <c r="I609" s="1450"/>
      <c r="J609" s="1450"/>
      <c r="K609" s="1450"/>
      <c r="L609" s="1451"/>
      <c r="M609" s="698">
        <v>0</v>
      </c>
      <c r="N609" s="699">
        <v>0</v>
      </c>
      <c r="O609" s="700">
        <v>0</v>
      </c>
      <c r="P609" s="700">
        <v>0</v>
      </c>
      <c r="Q609" s="705">
        <v>0</v>
      </c>
      <c r="R609" s="700">
        <v>0</v>
      </c>
      <c r="S609" s="701">
        <v>0</v>
      </c>
      <c r="T609" s="700">
        <v>0</v>
      </c>
      <c r="U609" s="701">
        <v>0</v>
      </c>
      <c r="V609" s="700">
        <v>0</v>
      </c>
      <c r="W609" s="701">
        <v>0</v>
      </c>
      <c r="X609" s="700">
        <v>0</v>
      </c>
      <c r="Y609" s="701">
        <v>0</v>
      </c>
      <c r="Z609" s="700">
        <v>0</v>
      </c>
      <c r="AA609" s="701">
        <v>0</v>
      </c>
      <c r="AB609" s="706">
        <v>0</v>
      </c>
      <c r="AC609" s="698">
        <v>0</v>
      </c>
      <c r="AD609" s="996"/>
      <c r="AE609" s="997"/>
      <c r="AF609" s="998"/>
    </row>
    <row r="610" spans="1:32" ht="15" customHeight="1" x14ac:dyDescent="0.2">
      <c r="A610" s="11">
        <v>137</v>
      </c>
      <c r="B610" s="277"/>
      <c r="C610" s="287"/>
      <c r="D610" s="287"/>
      <c r="E610" s="288"/>
      <c r="F610" s="1458" t="s">
        <v>111</v>
      </c>
      <c r="G610" s="1459"/>
      <c r="H610" s="1459"/>
      <c r="I610" s="1459"/>
      <c r="J610" s="1459"/>
      <c r="K610" s="1459"/>
      <c r="L610" s="1460"/>
      <c r="M610" s="698">
        <v>0</v>
      </c>
      <c r="N610" s="699">
        <v>0</v>
      </c>
      <c r="O610" s="700">
        <v>0</v>
      </c>
      <c r="P610" s="700">
        <v>0</v>
      </c>
      <c r="Q610" s="705">
        <v>0</v>
      </c>
      <c r="R610" s="700">
        <v>0</v>
      </c>
      <c r="S610" s="701">
        <v>0</v>
      </c>
      <c r="T610" s="700">
        <v>0</v>
      </c>
      <c r="U610" s="701">
        <v>0</v>
      </c>
      <c r="V610" s="700">
        <v>0</v>
      </c>
      <c r="W610" s="701">
        <v>0</v>
      </c>
      <c r="X610" s="700">
        <v>0</v>
      </c>
      <c r="Y610" s="701">
        <v>0</v>
      </c>
      <c r="Z610" s="700">
        <v>0</v>
      </c>
      <c r="AA610" s="701">
        <v>0</v>
      </c>
      <c r="AB610" s="706">
        <v>0</v>
      </c>
      <c r="AC610" s="698">
        <v>0</v>
      </c>
      <c r="AD610" s="996"/>
      <c r="AE610" s="997"/>
      <c r="AF610" s="998"/>
    </row>
    <row r="611" spans="1:32" ht="15" customHeight="1" x14ac:dyDescent="0.2">
      <c r="A611" s="11">
        <v>138</v>
      </c>
      <c r="B611" s="277"/>
      <c r="C611" s="287"/>
      <c r="D611" s="287"/>
      <c r="E611" s="1452" t="s">
        <v>18</v>
      </c>
      <c r="F611" s="1453"/>
      <c r="G611" s="1453"/>
      <c r="H611" s="1453"/>
      <c r="I611" s="1453"/>
      <c r="J611" s="1453"/>
      <c r="K611" s="1453"/>
      <c r="L611" s="1454"/>
      <c r="M611" s="407">
        <f>SUBTOTAL(9,M612:M614)</f>
        <v>0</v>
      </c>
      <c r="N611" s="410">
        <f t="shared" ref="N611:AC611" si="137">SUBTOTAL(9,N612:N614)</f>
        <v>0</v>
      </c>
      <c r="O611" s="414">
        <f t="shared" si="137"/>
        <v>0</v>
      </c>
      <c r="P611" s="413">
        <f t="shared" si="137"/>
        <v>0</v>
      </c>
      <c r="Q611" s="415">
        <f t="shared" si="137"/>
        <v>0</v>
      </c>
      <c r="R611" s="414">
        <f t="shared" si="137"/>
        <v>0</v>
      </c>
      <c r="S611" s="414">
        <f t="shared" si="137"/>
        <v>0</v>
      </c>
      <c r="T611" s="414">
        <f t="shared" si="137"/>
        <v>0</v>
      </c>
      <c r="U611" s="414">
        <f t="shared" si="137"/>
        <v>0</v>
      </c>
      <c r="V611" s="414">
        <f t="shared" si="137"/>
        <v>0</v>
      </c>
      <c r="W611" s="414">
        <f t="shared" si="137"/>
        <v>0</v>
      </c>
      <c r="X611" s="414">
        <f t="shared" si="137"/>
        <v>0</v>
      </c>
      <c r="Y611" s="414">
        <f t="shared" si="137"/>
        <v>0</v>
      </c>
      <c r="Z611" s="414">
        <f t="shared" si="137"/>
        <v>0</v>
      </c>
      <c r="AA611" s="414">
        <f t="shared" si="137"/>
        <v>0</v>
      </c>
      <c r="AB611" s="424">
        <f t="shared" si="137"/>
        <v>0</v>
      </c>
      <c r="AC611" s="407">
        <f t="shared" si="137"/>
        <v>0</v>
      </c>
      <c r="AD611" s="996"/>
      <c r="AE611" s="997"/>
      <c r="AF611" s="998"/>
    </row>
    <row r="612" spans="1:32" ht="15" customHeight="1" x14ac:dyDescent="0.2">
      <c r="A612" s="11">
        <v>139</v>
      </c>
      <c r="B612" s="277"/>
      <c r="C612" s="287"/>
      <c r="D612" s="287"/>
      <c r="E612" s="288"/>
      <c r="F612" s="1455" t="s">
        <v>114</v>
      </c>
      <c r="G612" s="1456"/>
      <c r="H612" s="1456"/>
      <c r="I612" s="1456"/>
      <c r="J612" s="1456"/>
      <c r="K612" s="1456"/>
      <c r="L612" s="1457"/>
      <c r="M612" s="698">
        <v>0</v>
      </c>
      <c r="N612" s="699">
        <v>0</v>
      </c>
      <c r="O612" s="700">
        <v>0</v>
      </c>
      <c r="P612" s="700">
        <v>0</v>
      </c>
      <c r="Q612" s="705">
        <v>0</v>
      </c>
      <c r="R612" s="700">
        <v>0</v>
      </c>
      <c r="S612" s="701">
        <v>0</v>
      </c>
      <c r="T612" s="700">
        <v>0</v>
      </c>
      <c r="U612" s="701">
        <v>0</v>
      </c>
      <c r="V612" s="700">
        <v>0</v>
      </c>
      <c r="W612" s="701">
        <v>0</v>
      </c>
      <c r="X612" s="700">
        <v>0</v>
      </c>
      <c r="Y612" s="701">
        <v>0</v>
      </c>
      <c r="Z612" s="700">
        <v>0</v>
      </c>
      <c r="AA612" s="701">
        <v>0</v>
      </c>
      <c r="AB612" s="706">
        <v>0</v>
      </c>
      <c r="AC612" s="698">
        <v>0</v>
      </c>
      <c r="AD612" s="996"/>
      <c r="AE612" s="997"/>
      <c r="AF612" s="998"/>
    </row>
    <row r="613" spans="1:32" ht="15" customHeight="1" x14ac:dyDescent="0.2">
      <c r="A613" s="11">
        <v>140</v>
      </c>
      <c r="B613" s="277"/>
      <c r="C613" s="287"/>
      <c r="D613" s="287"/>
      <c r="E613" s="288"/>
      <c r="F613" s="1449" t="s">
        <v>115</v>
      </c>
      <c r="G613" s="1450"/>
      <c r="H613" s="1450"/>
      <c r="I613" s="1450"/>
      <c r="J613" s="1450"/>
      <c r="K613" s="1450"/>
      <c r="L613" s="1451"/>
      <c r="M613" s="698">
        <v>0</v>
      </c>
      <c r="N613" s="699">
        <v>0</v>
      </c>
      <c r="O613" s="700">
        <v>0</v>
      </c>
      <c r="P613" s="700">
        <v>0</v>
      </c>
      <c r="Q613" s="705">
        <v>0</v>
      </c>
      <c r="R613" s="700">
        <v>0</v>
      </c>
      <c r="S613" s="701">
        <v>0</v>
      </c>
      <c r="T613" s="700">
        <v>0</v>
      </c>
      <c r="U613" s="701">
        <v>0</v>
      </c>
      <c r="V613" s="700">
        <v>0</v>
      </c>
      <c r="W613" s="701">
        <v>0</v>
      </c>
      <c r="X613" s="700">
        <v>0</v>
      </c>
      <c r="Y613" s="701">
        <v>0</v>
      </c>
      <c r="Z613" s="700">
        <v>0</v>
      </c>
      <c r="AA613" s="701">
        <v>0</v>
      </c>
      <c r="AB613" s="706">
        <v>0</v>
      </c>
      <c r="AC613" s="698">
        <v>0</v>
      </c>
      <c r="AD613" s="996"/>
      <c r="AE613" s="997"/>
      <c r="AF613" s="998"/>
    </row>
    <row r="614" spans="1:32" ht="15" customHeight="1" x14ac:dyDescent="0.2">
      <c r="A614" s="11">
        <v>141</v>
      </c>
      <c r="B614" s="277"/>
      <c r="C614" s="287"/>
      <c r="D614" s="287"/>
      <c r="E614" s="288"/>
      <c r="F614" s="1458" t="s">
        <v>558</v>
      </c>
      <c r="G614" s="1459"/>
      <c r="H614" s="1459"/>
      <c r="I614" s="1459"/>
      <c r="J614" s="1459"/>
      <c r="K614" s="1459"/>
      <c r="L614" s="1460"/>
      <c r="M614" s="698">
        <v>0</v>
      </c>
      <c r="N614" s="699">
        <v>0</v>
      </c>
      <c r="O614" s="700">
        <v>0</v>
      </c>
      <c r="P614" s="700">
        <v>0</v>
      </c>
      <c r="Q614" s="705">
        <v>0</v>
      </c>
      <c r="R614" s="700">
        <v>0</v>
      </c>
      <c r="S614" s="701">
        <v>0</v>
      </c>
      <c r="T614" s="700">
        <v>0</v>
      </c>
      <c r="U614" s="701">
        <v>0</v>
      </c>
      <c r="V614" s="700">
        <v>0</v>
      </c>
      <c r="W614" s="701">
        <v>0</v>
      </c>
      <c r="X614" s="700">
        <v>0</v>
      </c>
      <c r="Y614" s="701">
        <v>0</v>
      </c>
      <c r="Z614" s="700">
        <v>0</v>
      </c>
      <c r="AA614" s="701">
        <v>0</v>
      </c>
      <c r="AB614" s="706">
        <v>0</v>
      </c>
      <c r="AC614" s="698">
        <v>0</v>
      </c>
      <c r="AD614" s="996"/>
      <c r="AE614" s="997"/>
      <c r="AF614" s="998"/>
    </row>
    <row r="615" spans="1:32" ht="15" customHeight="1" x14ac:dyDescent="0.2">
      <c r="A615" s="11">
        <v>142</v>
      </c>
      <c r="B615" s="277"/>
      <c r="C615" s="287"/>
      <c r="D615" s="1485" t="s">
        <v>22</v>
      </c>
      <c r="E615" s="1486"/>
      <c r="F615" s="1486"/>
      <c r="G615" s="1486"/>
      <c r="H615" s="1486"/>
      <c r="I615" s="1486"/>
      <c r="J615" s="1486"/>
      <c r="K615" s="1486"/>
      <c r="L615" s="1486"/>
      <c r="M615" s="1486"/>
      <c r="N615" s="1486"/>
      <c r="O615" s="1486"/>
      <c r="P615" s="1486"/>
      <c r="Q615" s="1486"/>
      <c r="R615" s="1486"/>
      <c r="S615" s="1486"/>
      <c r="T615" s="1486"/>
      <c r="U615" s="1486"/>
      <c r="V615" s="1486"/>
      <c r="W615" s="1486"/>
      <c r="X615" s="1486"/>
      <c r="Y615" s="1486"/>
      <c r="Z615" s="1486"/>
      <c r="AA615" s="1486"/>
      <c r="AB615" s="1486"/>
      <c r="AC615" s="1486"/>
      <c r="AD615" s="1486"/>
      <c r="AE615" s="1486"/>
      <c r="AF615" s="1487"/>
    </row>
    <row r="616" spans="1:32" ht="15" customHeight="1" x14ac:dyDescent="0.2">
      <c r="A616" s="11">
        <v>143</v>
      </c>
      <c r="B616" s="277"/>
      <c r="C616" s="287"/>
      <c r="D616" s="287"/>
      <c r="E616" s="1452" t="s">
        <v>118</v>
      </c>
      <c r="F616" s="1453"/>
      <c r="G616" s="1453"/>
      <c r="H616" s="1453"/>
      <c r="I616" s="1453"/>
      <c r="J616" s="1453"/>
      <c r="K616" s="1453"/>
      <c r="L616" s="1454"/>
      <c r="M616" s="407">
        <f>SUBTOTAL(9,M617:M618)</f>
        <v>0</v>
      </c>
      <c r="N616" s="410">
        <f t="shared" ref="N616:AC616" si="138">SUBTOTAL(9,N617:N618)</f>
        <v>0</v>
      </c>
      <c r="O616" s="414">
        <f t="shared" si="138"/>
        <v>0</v>
      </c>
      <c r="P616" s="413">
        <f t="shared" si="138"/>
        <v>0</v>
      </c>
      <c r="Q616" s="415">
        <f t="shared" si="138"/>
        <v>0</v>
      </c>
      <c r="R616" s="414">
        <f t="shared" si="138"/>
        <v>0</v>
      </c>
      <c r="S616" s="414">
        <f t="shared" si="138"/>
        <v>0</v>
      </c>
      <c r="T616" s="414">
        <f t="shared" si="138"/>
        <v>0</v>
      </c>
      <c r="U616" s="414">
        <f t="shared" si="138"/>
        <v>0</v>
      </c>
      <c r="V616" s="414">
        <f t="shared" si="138"/>
        <v>0</v>
      </c>
      <c r="W616" s="414">
        <f t="shared" si="138"/>
        <v>0</v>
      </c>
      <c r="X616" s="414">
        <f t="shared" si="138"/>
        <v>0</v>
      </c>
      <c r="Y616" s="414">
        <f t="shared" si="138"/>
        <v>0</v>
      </c>
      <c r="Z616" s="414">
        <f t="shared" si="138"/>
        <v>0</v>
      </c>
      <c r="AA616" s="414">
        <f t="shared" si="138"/>
        <v>0</v>
      </c>
      <c r="AB616" s="424">
        <f t="shared" si="138"/>
        <v>0</v>
      </c>
      <c r="AC616" s="407">
        <f t="shared" si="138"/>
        <v>0</v>
      </c>
      <c r="AD616" s="996"/>
      <c r="AE616" s="997"/>
      <c r="AF616" s="998"/>
    </row>
    <row r="617" spans="1:32" ht="15" customHeight="1" x14ac:dyDescent="0.2">
      <c r="A617" s="11">
        <v>144</v>
      </c>
      <c r="B617" s="277"/>
      <c r="C617" s="287"/>
      <c r="D617" s="287"/>
      <c r="E617" s="288"/>
      <c r="F617" s="1455" t="s">
        <v>124</v>
      </c>
      <c r="G617" s="1456"/>
      <c r="H617" s="1456"/>
      <c r="I617" s="1456"/>
      <c r="J617" s="1456"/>
      <c r="K617" s="1456"/>
      <c r="L617" s="1457"/>
      <c r="M617" s="698">
        <v>0</v>
      </c>
      <c r="N617" s="699">
        <v>0</v>
      </c>
      <c r="O617" s="700">
        <v>0</v>
      </c>
      <c r="P617" s="700">
        <v>0</v>
      </c>
      <c r="Q617" s="705">
        <v>0</v>
      </c>
      <c r="R617" s="700">
        <v>0</v>
      </c>
      <c r="S617" s="701">
        <v>0</v>
      </c>
      <c r="T617" s="700">
        <v>0</v>
      </c>
      <c r="U617" s="701">
        <v>0</v>
      </c>
      <c r="V617" s="700">
        <v>0</v>
      </c>
      <c r="W617" s="701">
        <v>0</v>
      </c>
      <c r="X617" s="700">
        <v>0</v>
      </c>
      <c r="Y617" s="701">
        <v>0</v>
      </c>
      <c r="Z617" s="700">
        <v>0</v>
      </c>
      <c r="AA617" s="701">
        <v>0</v>
      </c>
      <c r="AB617" s="706">
        <v>0</v>
      </c>
      <c r="AC617" s="698">
        <v>0</v>
      </c>
      <c r="AD617" s="996"/>
      <c r="AE617" s="997"/>
      <c r="AF617" s="998"/>
    </row>
    <row r="618" spans="1:32" ht="15" customHeight="1" x14ac:dyDescent="0.2">
      <c r="A618" s="11">
        <v>145</v>
      </c>
      <c r="B618" s="277"/>
      <c r="C618" s="287"/>
      <c r="D618" s="287"/>
      <c r="E618" s="288"/>
      <c r="F618" s="1458" t="s">
        <v>571</v>
      </c>
      <c r="G618" s="1459"/>
      <c r="H618" s="1459"/>
      <c r="I618" s="1459"/>
      <c r="J618" s="1459"/>
      <c r="K618" s="1459"/>
      <c r="L618" s="1460"/>
      <c r="M618" s="698">
        <v>0</v>
      </c>
      <c r="N618" s="699">
        <v>0</v>
      </c>
      <c r="O618" s="700">
        <v>0</v>
      </c>
      <c r="P618" s="700">
        <v>0</v>
      </c>
      <c r="Q618" s="705">
        <v>0</v>
      </c>
      <c r="R618" s="700">
        <v>0</v>
      </c>
      <c r="S618" s="701">
        <v>0</v>
      </c>
      <c r="T618" s="700">
        <v>0</v>
      </c>
      <c r="U618" s="701">
        <v>0</v>
      </c>
      <c r="V618" s="700">
        <v>0</v>
      </c>
      <c r="W618" s="701">
        <v>0</v>
      </c>
      <c r="X618" s="700">
        <v>0</v>
      </c>
      <c r="Y618" s="701">
        <v>0</v>
      </c>
      <c r="Z618" s="700">
        <v>0</v>
      </c>
      <c r="AA618" s="701">
        <v>0</v>
      </c>
      <c r="AB618" s="706">
        <v>0</v>
      </c>
      <c r="AC618" s="698">
        <v>0</v>
      </c>
      <c r="AD618" s="996"/>
      <c r="AE618" s="997"/>
      <c r="AF618" s="998"/>
    </row>
    <row r="619" spans="1:32" ht="15" customHeight="1" x14ac:dyDescent="0.2">
      <c r="A619" s="11">
        <v>146</v>
      </c>
      <c r="B619" s="277"/>
      <c r="C619" s="287"/>
      <c r="D619" s="287"/>
      <c r="E619" s="1452" t="s">
        <v>119</v>
      </c>
      <c r="F619" s="1453"/>
      <c r="G619" s="1453"/>
      <c r="H619" s="1453"/>
      <c r="I619" s="1453"/>
      <c r="J619" s="1453"/>
      <c r="K619" s="1453"/>
      <c r="L619" s="1454"/>
      <c r="M619" s="407">
        <f>SUBTOTAL(9,M620:M622)</f>
        <v>0</v>
      </c>
      <c r="N619" s="410">
        <f t="shared" ref="N619:AC619" si="139">SUBTOTAL(9,N620:N622)</f>
        <v>0</v>
      </c>
      <c r="O619" s="414">
        <f t="shared" si="139"/>
        <v>0</v>
      </c>
      <c r="P619" s="413">
        <f t="shared" si="139"/>
        <v>0</v>
      </c>
      <c r="Q619" s="415">
        <f t="shared" si="139"/>
        <v>0</v>
      </c>
      <c r="R619" s="414">
        <f t="shared" si="139"/>
        <v>0</v>
      </c>
      <c r="S619" s="414">
        <f t="shared" si="139"/>
        <v>0</v>
      </c>
      <c r="T619" s="414">
        <f t="shared" si="139"/>
        <v>0</v>
      </c>
      <c r="U619" s="414">
        <f t="shared" si="139"/>
        <v>0</v>
      </c>
      <c r="V619" s="414">
        <f t="shared" si="139"/>
        <v>0</v>
      </c>
      <c r="W619" s="414">
        <f t="shared" si="139"/>
        <v>0</v>
      </c>
      <c r="X619" s="414">
        <f t="shared" si="139"/>
        <v>0</v>
      </c>
      <c r="Y619" s="414">
        <f t="shared" si="139"/>
        <v>0</v>
      </c>
      <c r="Z619" s="414">
        <f t="shared" si="139"/>
        <v>0</v>
      </c>
      <c r="AA619" s="414">
        <f t="shared" si="139"/>
        <v>0</v>
      </c>
      <c r="AB619" s="424">
        <f t="shared" si="139"/>
        <v>0</v>
      </c>
      <c r="AC619" s="407">
        <f t="shared" si="139"/>
        <v>0</v>
      </c>
      <c r="AD619" s="996"/>
      <c r="AE619" s="997"/>
      <c r="AF619" s="998"/>
    </row>
    <row r="620" spans="1:32" ht="15" customHeight="1" x14ac:dyDescent="0.2">
      <c r="A620" s="11">
        <v>147</v>
      </c>
      <c r="B620" s="277"/>
      <c r="C620" s="287"/>
      <c r="D620" s="287"/>
      <c r="E620" s="288"/>
      <c r="F620" s="1455" t="s">
        <v>116</v>
      </c>
      <c r="G620" s="1456"/>
      <c r="H620" s="1456"/>
      <c r="I620" s="1456"/>
      <c r="J620" s="1456"/>
      <c r="K620" s="1456"/>
      <c r="L620" s="1457"/>
      <c r="M620" s="698">
        <v>0</v>
      </c>
      <c r="N620" s="699">
        <v>0</v>
      </c>
      <c r="O620" s="700">
        <v>0</v>
      </c>
      <c r="P620" s="700">
        <v>0</v>
      </c>
      <c r="Q620" s="705">
        <v>0</v>
      </c>
      <c r="R620" s="700">
        <v>0</v>
      </c>
      <c r="S620" s="701">
        <v>0</v>
      </c>
      <c r="T620" s="700">
        <v>0</v>
      </c>
      <c r="U620" s="701">
        <v>0</v>
      </c>
      <c r="V620" s="700">
        <v>0</v>
      </c>
      <c r="W620" s="701">
        <v>0</v>
      </c>
      <c r="X620" s="700">
        <v>0</v>
      </c>
      <c r="Y620" s="701">
        <v>0</v>
      </c>
      <c r="Z620" s="700">
        <v>0</v>
      </c>
      <c r="AA620" s="701">
        <v>0</v>
      </c>
      <c r="AB620" s="706">
        <v>0</v>
      </c>
      <c r="AC620" s="698">
        <v>0</v>
      </c>
      <c r="AD620" s="996"/>
      <c r="AE620" s="997"/>
      <c r="AF620" s="998"/>
    </row>
    <row r="621" spans="1:32" ht="15" customHeight="1" x14ac:dyDescent="0.2">
      <c r="A621" s="11">
        <v>148</v>
      </c>
      <c r="B621" s="277"/>
      <c r="C621" s="287"/>
      <c r="D621" s="287"/>
      <c r="E621" s="288"/>
      <c r="F621" s="1449" t="s">
        <v>567</v>
      </c>
      <c r="G621" s="1450"/>
      <c r="H621" s="1450"/>
      <c r="I621" s="1450"/>
      <c r="J621" s="1450"/>
      <c r="K621" s="1450"/>
      <c r="L621" s="1451"/>
      <c r="M621" s="698">
        <v>0</v>
      </c>
      <c r="N621" s="699">
        <v>0</v>
      </c>
      <c r="O621" s="700">
        <v>0</v>
      </c>
      <c r="P621" s="700">
        <v>0</v>
      </c>
      <c r="Q621" s="705">
        <v>0</v>
      </c>
      <c r="R621" s="700">
        <v>0</v>
      </c>
      <c r="S621" s="701">
        <v>0</v>
      </c>
      <c r="T621" s="700">
        <v>0</v>
      </c>
      <c r="U621" s="701">
        <v>0</v>
      </c>
      <c r="V621" s="700">
        <v>0</v>
      </c>
      <c r="W621" s="701">
        <v>0</v>
      </c>
      <c r="X621" s="700">
        <v>0</v>
      </c>
      <c r="Y621" s="701">
        <v>0</v>
      </c>
      <c r="Z621" s="700">
        <v>0</v>
      </c>
      <c r="AA621" s="701">
        <v>0</v>
      </c>
      <c r="AB621" s="706">
        <v>0</v>
      </c>
      <c r="AC621" s="698">
        <v>0</v>
      </c>
      <c r="AD621" s="996"/>
      <c r="AE621" s="997"/>
      <c r="AF621" s="998"/>
    </row>
    <row r="622" spans="1:32" ht="27.75" customHeight="1" x14ac:dyDescent="0.2">
      <c r="A622" s="11">
        <v>149</v>
      </c>
      <c r="B622" s="277"/>
      <c r="C622" s="287"/>
      <c r="D622" s="287"/>
      <c r="E622" s="288"/>
      <c r="F622" s="1458" t="s">
        <v>125</v>
      </c>
      <c r="G622" s="1459"/>
      <c r="H622" s="1459"/>
      <c r="I622" s="1459"/>
      <c r="J622" s="1459"/>
      <c r="K622" s="1459"/>
      <c r="L622" s="1460"/>
      <c r="M622" s="698">
        <v>0</v>
      </c>
      <c r="N622" s="699">
        <v>0</v>
      </c>
      <c r="O622" s="700">
        <v>0</v>
      </c>
      <c r="P622" s="700">
        <v>0</v>
      </c>
      <c r="Q622" s="705">
        <v>0</v>
      </c>
      <c r="R622" s="700">
        <v>0</v>
      </c>
      <c r="S622" s="701">
        <v>0</v>
      </c>
      <c r="T622" s="700">
        <v>0</v>
      </c>
      <c r="U622" s="701">
        <v>0</v>
      </c>
      <c r="V622" s="700">
        <v>0</v>
      </c>
      <c r="W622" s="701">
        <v>0</v>
      </c>
      <c r="X622" s="700">
        <v>0</v>
      </c>
      <c r="Y622" s="701">
        <v>0</v>
      </c>
      <c r="Z622" s="700">
        <v>0</v>
      </c>
      <c r="AA622" s="701">
        <v>0</v>
      </c>
      <c r="AB622" s="706">
        <v>0</v>
      </c>
      <c r="AC622" s="698">
        <v>0</v>
      </c>
      <c r="AD622" s="996"/>
      <c r="AE622" s="997"/>
      <c r="AF622" s="998"/>
    </row>
    <row r="623" spans="1:32" ht="15" customHeight="1" x14ac:dyDescent="0.2">
      <c r="A623" s="11">
        <v>150</v>
      </c>
      <c r="B623" s="277"/>
      <c r="C623" s="287"/>
      <c r="D623" s="287"/>
      <c r="E623" s="1452" t="s">
        <v>120</v>
      </c>
      <c r="F623" s="1453"/>
      <c r="G623" s="1453"/>
      <c r="H623" s="1453"/>
      <c r="I623" s="1453"/>
      <c r="J623" s="1453"/>
      <c r="K623" s="1453"/>
      <c r="L623" s="1454"/>
      <c r="M623" s="407">
        <f>SUBTOTAL(9,M624:M625)</f>
        <v>0</v>
      </c>
      <c r="N623" s="410">
        <f t="shared" ref="N623:AC623" si="140">SUBTOTAL(9,N624:N625)</f>
        <v>0</v>
      </c>
      <c r="O623" s="414">
        <f t="shared" si="140"/>
        <v>0</v>
      </c>
      <c r="P623" s="413">
        <f t="shared" si="140"/>
        <v>0</v>
      </c>
      <c r="Q623" s="415">
        <f t="shared" si="140"/>
        <v>0</v>
      </c>
      <c r="R623" s="414">
        <f t="shared" si="140"/>
        <v>0</v>
      </c>
      <c r="S623" s="414">
        <f t="shared" si="140"/>
        <v>0</v>
      </c>
      <c r="T623" s="414">
        <f t="shared" si="140"/>
        <v>0</v>
      </c>
      <c r="U623" s="414">
        <f t="shared" si="140"/>
        <v>0</v>
      </c>
      <c r="V623" s="414">
        <f t="shared" si="140"/>
        <v>0</v>
      </c>
      <c r="W623" s="414">
        <f t="shared" si="140"/>
        <v>0</v>
      </c>
      <c r="X623" s="414">
        <f t="shared" si="140"/>
        <v>0</v>
      </c>
      <c r="Y623" s="414">
        <f t="shared" si="140"/>
        <v>0</v>
      </c>
      <c r="Z623" s="414">
        <f t="shared" si="140"/>
        <v>0</v>
      </c>
      <c r="AA623" s="414">
        <f t="shared" si="140"/>
        <v>0</v>
      </c>
      <c r="AB623" s="424">
        <f t="shared" si="140"/>
        <v>0</v>
      </c>
      <c r="AC623" s="407">
        <f t="shared" si="140"/>
        <v>0</v>
      </c>
      <c r="AD623" s="996"/>
      <c r="AE623" s="997"/>
      <c r="AF623" s="998"/>
    </row>
    <row r="624" spans="1:32" ht="15" customHeight="1" x14ac:dyDescent="0.2">
      <c r="A624" s="11">
        <v>151</v>
      </c>
      <c r="B624" s="277"/>
      <c r="C624" s="287"/>
      <c r="D624" s="287"/>
      <c r="E624" s="288"/>
      <c r="F624" s="1455" t="s">
        <v>117</v>
      </c>
      <c r="G624" s="1456"/>
      <c r="H624" s="1456"/>
      <c r="I624" s="1456"/>
      <c r="J624" s="1456"/>
      <c r="K624" s="1456"/>
      <c r="L624" s="1457"/>
      <c r="M624" s="698">
        <v>0</v>
      </c>
      <c r="N624" s="699">
        <v>0</v>
      </c>
      <c r="O624" s="700">
        <v>0</v>
      </c>
      <c r="P624" s="700">
        <v>0</v>
      </c>
      <c r="Q624" s="705">
        <v>0</v>
      </c>
      <c r="R624" s="700">
        <v>0</v>
      </c>
      <c r="S624" s="701">
        <v>0</v>
      </c>
      <c r="T624" s="700">
        <v>0</v>
      </c>
      <c r="U624" s="701">
        <v>0</v>
      </c>
      <c r="V624" s="700">
        <v>0</v>
      </c>
      <c r="W624" s="701">
        <v>0</v>
      </c>
      <c r="X624" s="700">
        <v>0</v>
      </c>
      <c r="Y624" s="701">
        <v>0</v>
      </c>
      <c r="Z624" s="700">
        <v>0</v>
      </c>
      <c r="AA624" s="701">
        <v>0</v>
      </c>
      <c r="AB624" s="706">
        <v>0</v>
      </c>
      <c r="AC624" s="698">
        <v>0</v>
      </c>
      <c r="AD624" s="996"/>
      <c r="AE624" s="997"/>
      <c r="AF624" s="998"/>
    </row>
    <row r="625" spans="1:32" ht="15" customHeight="1" x14ac:dyDescent="0.2">
      <c r="A625" s="11">
        <v>152</v>
      </c>
      <c r="B625" s="277"/>
      <c r="C625" s="287"/>
      <c r="D625" s="287"/>
      <c r="E625" s="288"/>
      <c r="F625" s="1458" t="s">
        <v>572</v>
      </c>
      <c r="G625" s="1459"/>
      <c r="H625" s="1459"/>
      <c r="I625" s="1459"/>
      <c r="J625" s="1459"/>
      <c r="K625" s="1459"/>
      <c r="L625" s="1460"/>
      <c r="M625" s="698">
        <v>0</v>
      </c>
      <c r="N625" s="699">
        <v>0</v>
      </c>
      <c r="O625" s="700">
        <v>0</v>
      </c>
      <c r="P625" s="700">
        <v>0</v>
      </c>
      <c r="Q625" s="705">
        <v>0</v>
      </c>
      <c r="R625" s="700">
        <v>0</v>
      </c>
      <c r="S625" s="701">
        <v>0</v>
      </c>
      <c r="T625" s="700">
        <v>0</v>
      </c>
      <c r="U625" s="701">
        <v>0</v>
      </c>
      <c r="V625" s="700">
        <v>0</v>
      </c>
      <c r="W625" s="701">
        <v>0</v>
      </c>
      <c r="X625" s="700">
        <v>0</v>
      </c>
      <c r="Y625" s="701">
        <v>0</v>
      </c>
      <c r="Z625" s="700">
        <v>0</v>
      </c>
      <c r="AA625" s="701">
        <v>0</v>
      </c>
      <c r="AB625" s="706">
        <v>0</v>
      </c>
      <c r="AC625" s="698">
        <v>0</v>
      </c>
      <c r="AD625" s="996"/>
      <c r="AE625" s="997"/>
      <c r="AF625" s="998"/>
    </row>
    <row r="626" spans="1:32" ht="15" customHeight="1" x14ac:dyDescent="0.2">
      <c r="A626" s="11">
        <v>153</v>
      </c>
      <c r="B626" s="277"/>
      <c r="C626" s="287"/>
      <c r="D626" s="287"/>
      <c r="E626" s="1452" t="s">
        <v>121</v>
      </c>
      <c r="F626" s="1453"/>
      <c r="G626" s="1453"/>
      <c r="H626" s="1453"/>
      <c r="I626" s="1453"/>
      <c r="J626" s="1453"/>
      <c r="K626" s="1453"/>
      <c r="L626" s="1454"/>
      <c r="M626" s="407">
        <f>SUBTOTAL(9,M627:M629)</f>
        <v>0</v>
      </c>
      <c r="N626" s="410">
        <f t="shared" ref="N626:AC626" si="141">SUBTOTAL(9,N627:N629)</f>
        <v>0</v>
      </c>
      <c r="O626" s="414">
        <f t="shared" si="141"/>
        <v>0</v>
      </c>
      <c r="P626" s="413">
        <f t="shared" si="141"/>
        <v>0</v>
      </c>
      <c r="Q626" s="415">
        <f t="shared" si="141"/>
        <v>0</v>
      </c>
      <c r="R626" s="414">
        <f t="shared" si="141"/>
        <v>0</v>
      </c>
      <c r="S626" s="414">
        <f t="shared" si="141"/>
        <v>0</v>
      </c>
      <c r="T626" s="414">
        <f t="shared" si="141"/>
        <v>0</v>
      </c>
      <c r="U626" s="414">
        <f t="shared" si="141"/>
        <v>0</v>
      </c>
      <c r="V626" s="414">
        <f t="shared" si="141"/>
        <v>0</v>
      </c>
      <c r="W626" s="414">
        <f t="shared" si="141"/>
        <v>0</v>
      </c>
      <c r="X626" s="414">
        <f t="shared" si="141"/>
        <v>0</v>
      </c>
      <c r="Y626" s="414">
        <f t="shared" si="141"/>
        <v>0</v>
      </c>
      <c r="Z626" s="414">
        <f t="shared" si="141"/>
        <v>0</v>
      </c>
      <c r="AA626" s="414">
        <f t="shared" si="141"/>
        <v>0</v>
      </c>
      <c r="AB626" s="424">
        <f t="shared" si="141"/>
        <v>0</v>
      </c>
      <c r="AC626" s="407">
        <f t="shared" si="141"/>
        <v>0</v>
      </c>
      <c r="AD626" s="996"/>
      <c r="AE626" s="997"/>
      <c r="AF626" s="998"/>
    </row>
    <row r="627" spans="1:32" ht="15" customHeight="1" x14ac:dyDescent="0.2">
      <c r="A627" s="11">
        <v>154</v>
      </c>
      <c r="B627" s="277"/>
      <c r="C627" s="287"/>
      <c r="D627" s="287"/>
      <c r="E627" s="288"/>
      <c r="F627" s="1455" t="s">
        <v>122</v>
      </c>
      <c r="G627" s="1456"/>
      <c r="H627" s="1456"/>
      <c r="I627" s="1456"/>
      <c r="J627" s="1456"/>
      <c r="K627" s="1456"/>
      <c r="L627" s="1457"/>
      <c r="M627" s="698">
        <v>0</v>
      </c>
      <c r="N627" s="699">
        <v>0</v>
      </c>
      <c r="O627" s="700">
        <v>0</v>
      </c>
      <c r="P627" s="700">
        <v>0</v>
      </c>
      <c r="Q627" s="705">
        <v>0</v>
      </c>
      <c r="R627" s="700">
        <v>0</v>
      </c>
      <c r="S627" s="701">
        <v>0</v>
      </c>
      <c r="T627" s="700">
        <v>0</v>
      </c>
      <c r="U627" s="701">
        <v>0</v>
      </c>
      <c r="V627" s="700">
        <v>0</v>
      </c>
      <c r="W627" s="701">
        <v>0</v>
      </c>
      <c r="X627" s="700">
        <v>0</v>
      </c>
      <c r="Y627" s="701">
        <v>0</v>
      </c>
      <c r="Z627" s="700">
        <v>0</v>
      </c>
      <c r="AA627" s="701">
        <v>0</v>
      </c>
      <c r="AB627" s="706">
        <v>0</v>
      </c>
      <c r="AC627" s="698">
        <v>0</v>
      </c>
      <c r="AD627" s="996"/>
      <c r="AE627" s="997"/>
      <c r="AF627" s="998"/>
    </row>
    <row r="628" spans="1:32" ht="15" customHeight="1" x14ac:dyDescent="0.2">
      <c r="A628" s="11">
        <v>155</v>
      </c>
      <c r="B628" s="277"/>
      <c r="C628" s="287"/>
      <c r="D628" s="287"/>
      <c r="E628" s="288"/>
      <c r="F628" s="1449" t="s">
        <v>573</v>
      </c>
      <c r="G628" s="1450"/>
      <c r="H628" s="1450"/>
      <c r="I628" s="1450"/>
      <c r="J628" s="1450"/>
      <c r="K628" s="1450"/>
      <c r="L628" s="1451"/>
      <c r="M628" s="698">
        <v>0</v>
      </c>
      <c r="N628" s="699">
        <v>0</v>
      </c>
      <c r="O628" s="700">
        <v>0</v>
      </c>
      <c r="P628" s="700">
        <v>0</v>
      </c>
      <c r="Q628" s="705">
        <v>0</v>
      </c>
      <c r="R628" s="700">
        <v>0</v>
      </c>
      <c r="S628" s="701">
        <v>0</v>
      </c>
      <c r="T628" s="700">
        <v>0</v>
      </c>
      <c r="U628" s="701">
        <v>0</v>
      </c>
      <c r="V628" s="700">
        <v>0</v>
      </c>
      <c r="W628" s="701">
        <v>0</v>
      </c>
      <c r="X628" s="700">
        <v>0</v>
      </c>
      <c r="Y628" s="701">
        <v>0</v>
      </c>
      <c r="Z628" s="700">
        <v>0</v>
      </c>
      <c r="AA628" s="701">
        <v>0</v>
      </c>
      <c r="AB628" s="706">
        <v>0</v>
      </c>
      <c r="AC628" s="698">
        <v>0</v>
      </c>
      <c r="AD628" s="996"/>
      <c r="AE628" s="997"/>
      <c r="AF628" s="998"/>
    </row>
    <row r="629" spans="1:32" ht="27.75" customHeight="1" x14ac:dyDescent="0.2">
      <c r="A629" s="11">
        <v>156</v>
      </c>
      <c r="B629" s="277"/>
      <c r="C629" s="287"/>
      <c r="D629" s="287"/>
      <c r="E629" s="288"/>
      <c r="F629" s="1458" t="s">
        <v>123</v>
      </c>
      <c r="G629" s="1459"/>
      <c r="H629" s="1459"/>
      <c r="I629" s="1459"/>
      <c r="J629" s="1459"/>
      <c r="K629" s="1459"/>
      <c r="L629" s="1460"/>
      <c r="M629" s="698">
        <v>0</v>
      </c>
      <c r="N629" s="699">
        <v>0</v>
      </c>
      <c r="O629" s="700">
        <v>0</v>
      </c>
      <c r="P629" s="700">
        <v>0</v>
      </c>
      <c r="Q629" s="705">
        <v>0</v>
      </c>
      <c r="R629" s="700">
        <v>0</v>
      </c>
      <c r="S629" s="701">
        <v>0</v>
      </c>
      <c r="T629" s="700">
        <v>0</v>
      </c>
      <c r="U629" s="701">
        <v>0</v>
      </c>
      <c r="V629" s="700">
        <v>0</v>
      </c>
      <c r="W629" s="701">
        <v>0</v>
      </c>
      <c r="X629" s="700">
        <v>0</v>
      </c>
      <c r="Y629" s="701">
        <v>0</v>
      </c>
      <c r="Z629" s="700">
        <v>0</v>
      </c>
      <c r="AA629" s="701">
        <v>0</v>
      </c>
      <c r="AB629" s="706">
        <v>0</v>
      </c>
      <c r="AC629" s="698">
        <v>0</v>
      </c>
      <c r="AD629" s="996"/>
      <c r="AE629" s="997"/>
      <c r="AF629" s="998"/>
    </row>
    <row r="630" spans="1:32" ht="15" customHeight="1" x14ac:dyDescent="0.2">
      <c r="A630" s="11">
        <v>157</v>
      </c>
      <c r="B630" s="277"/>
      <c r="C630" s="287"/>
      <c r="D630" s="287"/>
      <c r="E630" s="1452" t="s">
        <v>546</v>
      </c>
      <c r="F630" s="1453"/>
      <c r="G630" s="1453"/>
      <c r="H630" s="1453"/>
      <c r="I630" s="1453"/>
      <c r="J630" s="1453"/>
      <c r="K630" s="1453"/>
      <c r="L630" s="1454"/>
      <c r="M630" s="407">
        <f>SUBTOTAL(9,M631:M632)</f>
        <v>0</v>
      </c>
      <c r="N630" s="410">
        <f t="shared" ref="N630:AC630" si="142">SUBTOTAL(9,N631:N632)</f>
        <v>0</v>
      </c>
      <c r="O630" s="414">
        <f t="shared" si="142"/>
        <v>0</v>
      </c>
      <c r="P630" s="413">
        <f t="shared" si="142"/>
        <v>0</v>
      </c>
      <c r="Q630" s="415">
        <f t="shared" si="142"/>
        <v>0</v>
      </c>
      <c r="R630" s="414">
        <f t="shared" si="142"/>
        <v>0</v>
      </c>
      <c r="S630" s="414">
        <f t="shared" si="142"/>
        <v>0</v>
      </c>
      <c r="T630" s="414">
        <f t="shared" si="142"/>
        <v>0</v>
      </c>
      <c r="U630" s="414">
        <f t="shared" si="142"/>
        <v>0</v>
      </c>
      <c r="V630" s="414">
        <f t="shared" si="142"/>
        <v>0</v>
      </c>
      <c r="W630" s="414">
        <f t="shared" si="142"/>
        <v>0</v>
      </c>
      <c r="X630" s="414">
        <f t="shared" si="142"/>
        <v>0</v>
      </c>
      <c r="Y630" s="414">
        <f t="shared" si="142"/>
        <v>0</v>
      </c>
      <c r="Z630" s="414">
        <f t="shared" si="142"/>
        <v>0</v>
      </c>
      <c r="AA630" s="414">
        <f t="shared" si="142"/>
        <v>0</v>
      </c>
      <c r="AB630" s="424">
        <f t="shared" si="142"/>
        <v>0</v>
      </c>
      <c r="AC630" s="407">
        <f t="shared" si="142"/>
        <v>0</v>
      </c>
      <c r="AD630" s="996"/>
      <c r="AE630" s="997"/>
      <c r="AF630" s="998"/>
    </row>
    <row r="631" spans="1:32" ht="26.25" customHeight="1" x14ac:dyDescent="0.2">
      <c r="A631" s="11">
        <v>158</v>
      </c>
      <c r="B631" s="277"/>
      <c r="C631" s="287"/>
      <c r="D631" s="287"/>
      <c r="E631" s="288"/>
      <c r="F631" s="1455" t="s">
        <v>547</v>
      </c>
      <c r="G631" s="1456"/>
      <c r="H631" s="1456"/>
      <c r="I631" s="1456"/>
      <c r="J631" s="1456"/>
      <c r="K631" s="1456"/>
      <c r="L631" s="1457"/>
      <c r="M631" s="698">
        <v>0</v>
      </c>
      <c r="N631" s="699">
        <v>0</v>
      </c>
      <c r="O631" s="700">
        <v>0</v>
      </c>
      <c r="P631" s="700">
        <v>0</v>
      </c>
      <c r="Q631" s="705">
        <v>0</v>
      </c>
      <c r="R631" s="700">
        <v>0</v>
      </c>
      <c r="S631" s="701">
        <v>0</v>
      </c>
      <c r="T631" s="700">
        <v>0</v>
      </c>
      <c r="U631" s="701">
        <v>0</v>
      </c>
      <c r="V631" s="700">
        <v>0</v>
      </c>
      <c r="W631" s="701">
        <v>0</v>
      </c>
      <c r="X631" s="700">
        <v>0</v>
      </c>
      <c r="Y631" s="701">
        <v>0</v>
      </c>
      <c r="Z631" s="700">
        <v>0</v>
      </c>
      <c r="AA631" s="701">
        <v>0</v>
      </c>
      <c r="AB631" s="706">
        <v>0</v>
      </c>
      <c r="AC631" s="698">
        <v>0</v>
      </c>
      <c r="AD631" s="996"/>
      <c r="AE631" s="997"/>
      <c r="AF631" s="998"/>
    </row>
    <row r="632" spans="1:32" ht="15" customHeight="1" x14ac:dyDescent="0.2">
      <c r="A632" s="11">
        <v>159</v>
      </c>
      <c r="B632" s="277"/>
      <c r="C632" s="287"/>
      <c r="D632" s="287"/>
      <c r="E632" s="288"/>
      <c r="F632" s="1458" t="s">
        <v>570</v>
      </c>
      <c r="G632" s="1459"/>
      <c r="H632" s="1459"/>
      <c r="I632" s="1459"/>
      <c r="J632" s="1459"/>
      <c r="K632" s="1459"/>
      <c r="L632" s="1460"/>
      <c r="M632" s="698">
        <v>0</v>
      </c>
      <c r="N632" s="699">
        <v>0</v>
      </c>
      <c r="O632" s="700">
        <v>0</v>
      </c>
      <c r="P632" s="700">
        <v>0</v>
      </c>
      <c r="Q632" s="705">
        <v>0</v>
      </c>
      <c r="R632" s="700">
        <v>0</v>
      </c>
      <c r="S632" s="701">
        <v>0</v>
      </c>
      <c r="T632" s="700">
        <v>0</v>
      </c>
      <c r="U632" s="701">
        <v>0</v>
      </c>
      <c r="V632" s="700">
        <v>0</v>
      </c>
      <c r="W632" s="701">
        <v>0</v>
      </c>
      <c r="X632" s="700">
        <v>0</v>
      </c>
      <c r="Y632" s="701">
        <v>0</v>
      </c>
      <c r="Z632" s="700">
        <v>0</v>
      </c>
      <c r="AA632" s="701">
        <v>0</v>
      </c>
      <c r="AB632" s="706">
        <v>0</v>
      </c>
      <c r="AC632" s="698">
        <v>0</v>
      </c>
      <c r="AD632" s="996"/>
      <c r="AE632" s="997"/>
      <c r="AF632" s="998"/>
    </row>
    <row r="633" spans="1:32" ht="15" customHeight="1" x14ac:dyDescent="0.2">
      <c r="A633" s="11">
        <v>160</v>
      </c>
      <c r="B633" s="277"/>
      <c r="C633" s="287"/>
      <c r="D633" s="287"/>
      <c r="E633" s="1452" t="s">
        <v>548</v>
      </c>
      <c r="F633" s="1453"/>
      <c r="G633" s="1453"/>
      <c r="H633" s="1453"/>
      <c r="I633" s="1453"/>
      <c r="J633" s="1453"/>
      <c r="K633" s="1453"/>
      <c r="L633" s="1454"/>
      <c r="M633" s="407">
        <f>SUBTOTAL(9,M634:M636)</f>
        <v>0</v>
      </c>
      <c r="N633" s="410">
        <f t="shared" ref="N633:AC633" si="143">SUBTOTAL(9,N634:N636)</f>
        <v>0</v>
      </c>
      <c r="O633" s="414">
        <f t="shared" si="143"/>
        <v>0</v>
      </c>
      <c r="P633" s="413">
        <f t="shared" si="143"/>
        <v>0</v>
      </c>
      <c r="Q633" s="415">
        <f t="shared" si="143"/>
        <v>0</v>
      </c>
      <c r="R633" s="414">
        <f t="shared" si="143"/>
        <v>0</v>
      </c>
      <c r="S633" s="414">
        <f t="shared" si="143"/>
        <v>0</v>
      </c>
      <c r="T633" s="414">
        <f t="shared" si="143"/>
        <v>0</v>
      </c>
      <c r="U633" s="414">
        <f t="shared" si="143"/>
        <v>0</v>
      </c>
      <c r="V633" s="414">
        <f t="shared" si="143"/>
        <v>0</v>
      </c>
      <c r="W633" s="414">
        <f t="shared" si="143"/>
        <v>0</v>
      </c>
      <c r="X633" s="414">
        <f t="shared" si="143"/>
        <v>0</v>
      </c>
      <c r="Y633" s="414">
        <f t="shared" si="143"/>
        <v>0</v>
      </c>
      <c r="Z633" s="414">
        <f t="shared" si="143"/>
        <v>0</v>
      </c>
      <c r="AA633" s="414">
        <f t="shared" si="143"/>
        <v>0</v>
      </c>
      <c r="AB633" s="424">
        <f t="shared" si="143"/>
        <v>0</v>
      </c>
      <c r="AC633" s="407">
        <f t="shared" si="143"/>
        <v>0</v>
      </c>
      <c r="AD633" s="996"/>
      <c r="AE633" s="997"/>
      <c r="AF633" s="998"/>
    </row>
    <row r="634" spans="1:32" ht="15" customHeight="1" x14ac:dyDescent="0.2">
      <c r="A634" s="11">
        <v>161</v>
      </c>
      <c r="B634" s="277"/>
      <c r="C634" s="287"/>
      <c r="D634" s="287"/>
      <c r="E634" s="288"/>
      <c r="F634" s="1455" t="s">
        <v>549</v>
      </c>
      <c r="G634" s="1456"/>
      <c r="H634" s="1456"/>
      <c r="I634" s="1456"/>
      <c r="J634" s="1456"/>
      <c r="K634" s="1456"/>
      <c r="L634" s="1457"/>
      <c r="M634" s="698">
        <v>0</v>
      </c>
      <c r="N634" s="699">
        <v>0</v>
      </c>
      <c r="O634" s="700">
        <v>0</v>
      </c>
      <c r="P634" s="700">
        <v>0</v>
      </c>
      <c r="Q634" s="705">
        <v>0</v>
      </c>
      <c r="R634" s="700">
        <v>0</v>
      </c>
      <c r="S634" s="701">
        <v>0</v>
      </c>
      <c r="T634" s="700">
        <v>0</v>
      </c>
      <c r="U634" s="701">
        <v>0</v>
      </c>
      <c r="V634" s="700">
        <v>0</v>
      </c>
      <c r="W634" s="701">
        <v>0</v>
      </c>
      <c r="X634" s="700">
        <v>0</v>
      </c>
      <c r="Y634" s="701">
        <v>0</v>
      </c>
      <c r="Z634" s="700">
        <v>0</v>
      </c>
      <c r="AA634" s="701">
        <v>0</v>
      </c>
      <c r="AB634" s="706">
        <v>0</v>
      </c>
      <c r="AC634" s="698">
        <v>0</v>
      </c>
      <c r="AD634" s="996"/>
      <c r="AE634" s="997"/>
      <c r="AF634" s="998"/>
    </row>
    <row r="635" spans="1:32" x14ac:dyDescent="0.2">
      <c r="A635" s="11">
        <v>162</v>
      </c>
      <c r="B635" s="277"/>
      <c r="C635" s="278"/>
      <c r="D635" s="278"/>
      <c r="E635" s="278"/>
      <c r="F635" s="1449" t="s">
        <v>574</v>
      </c>
      <c r="G635" s="1450"/>
      <c r="H635" s="1450"/>
      <c r="I635" s="1450"/>
      <c r="J635" s="1450"/>
      <c r="K635" s="1450"/>
      <c r="L635" s="1451"/>
      <c r="M635" s="698">
        <v>0</v>
      </c>
      <c r="N635" s="699">
        <v>0</v>
      </c>
      <c r="O635" s="700">
        <v>0</v>
      </c>
      <c r="P635" s="700">
        <v>0</v>
      </c>
      <c r="Q635" s="705">
        <v>0</v>
      </c>
      <c r="R635" s="700">
        <v>0</v>
      </c>
      <c r="S635" s="701">
        <v>0</v>
      </c>
      <c r="T635" s="700">
        <v>0</v>
      </c>
      <c r="U635" s="701">
        <v>0</v>
      </c>
      <c r="V635" s="700">
        <v>0</v>
      </c>
      <c r="W635" s="701">
        <v>0</v>
      </c>
      <c r="X635" s="700">
        <v>0</v>
      </c>
      <c r="Y635" s="701">
        <v>0</v>
      </c>
      <c r="Z635" s="700">
        <v>0</v>
      </c>
      <c r="AA635" s="701">
        <v>0</v>
      </c>
      <c r="AB635" s="706">
        <v>0</v>
      </c>
      <c r="AC635" s="698">
        <v>0</v>
      </c>
      <c r="AD635" s="996"/>
      <c r="AE635" s="997"/>
      <c r="AF635" s="998"/>
    </row>
    <row r="636" spans="1:32" ht="27.75" customHeight="1" x14ac:dyDescent="0.2">
      <c r="A636" s="11">
        <v>163</v>
      </c>
      <c r="B636" s="277"/>
      <c r="C636" s="278"/>
      <c r="D636" s="278"/>
      <c r="E636" s="278"/>
      <c r="F636" s="1449" t="s">
        <v>669</v>
      </c>
      <c r="G636" s="1450"/>
      <c r="H636" s="1450"/>
      <c r="I636" s="1450"/>
      <c r="J636" s="1450"/>
      <c r="K636" s="1450"/>
      <c r="L636" s="1451"/>
      <c r="M636" s="698">
        <v>0</v>
      </c>
      <c r="N636" s="699">
        <v>0</v>
      </c>
      <c r="O636" s="700">
        <v>0</v>
      </c>
      <c r="P636" s="700">
        <v>0</v>
      </c>
      <c r="Q636" s="705">
        <v>0</v>
      </c>
      <c r="R636" s="700">
        <v>0</v>
      </c>
      <c r="S636" s="701">
        <v>0</v>
      </c>
      <c r="T636" s="700">
        <v>0</v>
      </c>
      <c r="U636" s="701">
        <v>0</v>
      </c>
      <c r="V636" s="700">
        <v>0</v>
      </c>
      <c r="W636" s="701">
        <v>0</v>
      </c>
      <c r="X636" s="700">
        <v>0</v>
      </c>
      <c r="Y636" s="701">
        <v>0</v>
      </c>
      <c r="Z636" s="700">
        <v>0</v>
      </c>
      <c r="AA636" s="701">
        <v>0</v>
      </c>
      <c r="AB636" s="706">
        <v>0</v>
      </c>
      <c r="AC636" s="698">
        <v>0</v>
      </c>
      <c r="AD636" s="996"/>
      <c r="AE636" s="997"/>
      <c r="AF636" s="998"/>
    </row>
    <row r="637" spans="1:32" x14ac:dyDescent="0.2">
      <c r="A637" s="11">
        <v>164</v>
      </c>
      <c r="B637" s="277"/>
      <c r="C637" s="278"/>
      <c r="D637" s="1485" t="s">
        <v>23</v>
      </c>
      <c r="E637" s="1486"/>
      <c r="F637" s="1486"/>
      <c r="G637" s="1486"/>
      <c r="H637" s="1486"/>
      <c r="I637" s="1486"/>
      <c r="J637" s="1486"/>
      <c r="K637" s="1486"/>
      <c r="L637" s="1486"/>
      <c r="M637" s="1486"/>
      <c r="N637" s="1486"/>
      <c r="O637" s="1486"/>
      <c r="P637" s="1486"/>
      <c r="Q637" s="1486"/>
      <c r="R637" s="1486"/>
      <c r="S637" s="1486"/>
      <c r="T637" s="1486"/>
      <c r="U637" s="1486"/>
      <c r="V637" s="1486"/>
      <c r="W637" s="1486"/>
      <c r="X637" s="1486"/>
      <c r="Y637" s="1486"/>
      <c r="Z637" s="1486"/>
      <c r="AA637" s="1486"/>
      <c r="AB637" s="1486"/>
      <c r="AC637" s="1486"/>
      <c r="AD637" s="1486"/>
      <c r="AE637" s="1486"/>
      <c r="AF637" s="1487"/>
    </row>
    <row r="638" spans="1:32" x14ac:dyDescent="0.2">
      <c r="A638" s="11">
        <v>165</v>
      </c>
      <c r="B638" s="277"/>
      <c r="C638" s="278"/>
      <c r="D638" s="278"/>
      <c r="E638" s="1452" t="s">
        <v>126</v>
      </c>
      <c r="F638" s="1453"/>
      <c r="G638" s="1453"/>
      <c r="H638" s="1453"/>
      <c r="I638" s="1453"/>
      <c r="J638" s="1453"/>
      <c r="K638" s="1453"/>
      <c r="L638" s="1454"/>
      <c r="M638" s="407">
        <f>SUBTOTAL(9,M639:M640)</f>
        <v>0</v>
      </c>
      <c r="N638" s="410">
        <f t="shared" ref="N638:AC638" si="144">SUBTOTAL(9,N639:N640)</f>
        <v>0</v>
      </c>
      <c r="O638" s="414">
        <f t="shared" si="144"/>
        <v>0</v>
      </c>
      <c r="P638" s="413">
        <f t="shared" si="144"/>
        <v>0</v>
      </c>
      <c r="Q638" s="415">
        <f t="shared" si="144"/>
        <v>0</v>
      </c>
      <c r="R638" s="414">
        <f t="shared" si="144"/>
        <v>0</v>
      </c>
      <c r="S638" s="414">
        <f t="shared" si="144"/>
        <v>0</v>
      </c>
      <c r="T638" s="414">
        <f t="shared" si="144"/>
        <v>0</v>
      </c>
      <c r="U638" s="414">
        <f t="shared" si="144"/>
        <v>0</v>
      </c>
      <c r="V638" s="414">
        <f t="shared" si="144"/>
        <v>0</v>
      </c>
      <c r="W638" s="414">
        <f t="shared" si="144"/>
        <v>0</v>
      </c>
      <c r="X638" s="414">
        <f t="shared" si="144"/>
        <v>0</v>
      </c>
      <c r="Y638" s="414">
        <f t="shared" si="144"/>
        <v>0</v>
      </c>
      <c r="Z638" s="414">
        <f t="shared" si="144"/>
        <v>0</v>
      </c>
      <c r="AA638" s="414">
        <f t="shared" si="144"/>
        <v>0</v>
      </c>
      <c r="AB638" s="424">
        <f t="shared" si="144"/>
        <v>0</v>
      </c>
      <c r="AC638" s="407">
        <f t="shared" si="144"/>
        <v>0</v>
      </c>
      <c r="AD638" s="996"/>
      <c r="AE638" s="997"/>
      <c r="AF638" s="998"/>
    </row>
    <row r="639" spans="1:32" x14ac:dyDescent="0.2">
      <c r="A639" s="11">
        <v>166</v>
      </c>
      <c r="B639" s="277"/>
      <c r="C639" s="278"/>
      <c r="D639" s="278"/>
      <c r="E639" s="278"/>
      <c r="F639" s="1455" t="s">
        <v>127</v>
      </c>
      <c r="G639" s="1456"/>
      <c r="H639" s="1456"/>
      <c r="I639" s="1456"/>
      <c r="J639" s="1456"/>
      <c r="K639" s="1456"/>
      <c r="L639" s="1457"/>
      <c r="M639" s="698">
        <v>0</v>
      </c>
      <c r="N639" s="699">
        <v>0</v>
      </c>
      <c r="O639" s="700">
        <v>0</v>
      </c>
      <c r="P639" s="700">
        <v>0</v>
      </c>
      <c r="Q639" s="705">
        <v>0</v>
      </c>
      <c r="R639" s="700">
        <v>0</v>
      </c>
      <c r="S639" s="701">
        <v>0</v>
      </c>
      <c r="T639" s="700">
        <v>0</v>
      </c>
      <c r="U639" s="701">
        <v>0</v>
      </c>
      <c r="V639" s="700">
        <v>0</v>
      </c>
      <c r="W639" s="701">
        <v>0</v>
      </c>
      <c r="X639" s="700">
        <v>0</v>
      </c>
      <c r="Y639" s="701">
        <v>0</v>
      </c>
      <c r="Z639" s="700">
        <v>0</v>
      </c>
      <c r="AA639" s="701">
        <v>0</v>
      </c>
      <c r="AB639" s="706">
        <v>0</v>
      </c>
      <c r="AC639" s="698">
        <v>0</v>
      </c>
      <c r="AD639" s="996"/>
      <c r="AE639" s="997"/>
      <c r="AF639" s="998"/>
    </row>
    <row r="640" spans="1:32" x14ac:dyDescent="0.2">
      <c r="A640" s="11">
        <v>167</v>
      </c>
      <c r="B640" s="277"/>
      <c r="C640" s="278"/>
      <c r="D640" s="278"/>
      <c r="E640" s="278"/>
      <c r="F640" s="1458" t="s">
        <v>128</v>
      </c>
      <c r="G640" s="1459"/>
      <c r="H640" s="1459"/>
      <c r="I640" s="1459"/>
      <c r="J640" s="1459"/>
      <c r="K640" s="1459"/>
      <c r="L640" s="1460"/>
      <c r="M640" s="698">
        <v>0</v>
      </c>
      <c r="N640" s="699">
        <v>0</v>
      </c>
      <c r="O640" s="700">
        <v>0</v>
      </c>
      <c r="P640" s="700">
        <v>0</v>
      </c>
      <c r="Q640" s="705">
        <v>0</v>
      </c>
      <c r="R640" s="700">
        <v>0</v>
      </c>
      <c r="S640" s="701">
        <v>0</v>
      </c>
      <c r="T640" s="700">
        <v>0</v>
      </c>
      <c r="U640" s="701">
        <v>0</v>
      </c>
      <c r="V640" s="700">
        <v>0</v>
      </c>
      <c r="W640" s="701">
        <v>0</v>
      </c>
      <c r="X640" s="700">
        <v>0</v>
      </c>
      <c r="Y640" s="701">
        <v>0</v>
      </c>
      <c r="Z640" s="700">
        <v>0</v>
      </c>
      <c r="AA640" s="701">
        <v>0</v>
      </c>
      <c r="AB640" s="706">
        <v>0</v>
      </c>
      <c r="AC640" s="698">
        <v>0</v>
      </c>
      <c r="AD640" s="996"/>
      <c r="AE640" s="997"/>
      <c r="AF640" s="998"/>
    </row>
    <row r="641" spans="1:32" x14ac:dyDescent="0.2">
      <c r="A641" s="11">
        <v>168</v>
      </c>
      <c r="B641" s="277"/>
      <c r="C641" s="278"/>
      <c r="D641" s="278"/>
      <c r="E641" s="1452" t="s">
        <v>129</v>
      </c>
      <c r="F641" s="1453"/>
      <c r="G641" s="1453"/>
      <c r="H641" s="1453"/>
      <c r="I641" s="1453"/>
      <c r="J641" s="1453"/>
      <c r="K641" s="1453"/>
      <c r="L641" s="1454"/>
      <c r="M641" s="407">
        <f>SUBTOTAL(9,M642:M643)</f>
        <v>0</v>
      </c>
      <c r="N641" s="410">
        <f t="shared" ref="N641:AC641" si="145">SUBTOTAL(9,N642:N643)</f>
        <v>0</v>
      </c>
      <c r="O641" s="414">
        <f t="shared" si="145"/>
        <v>0</v>
      </c>
      <c r="P641" s="413">
        <f t="shared" si="145"/>
        <v>0</v>
      </c>
      <c r="Q641" s="415">
        <f t="shared" si="145"/>
        <v>0</v>
      </c>
      <c r="R641" s="414">
        <f t="shared" si="145"/>
        <v>0</v>
      </c>
      <c r="S641" s="414">
        <f t="shared" si="145"/>
        <v>0</v>
      </c>
      <c r="T641" s="414">
        <f t="shared" si="145"/>
        <v>0</v>
      </c>
      <c r="U641" s="414">
        <f t="shared" si="145"/>
        <v>0</v>
      </c>
      <c r="V641" s="414">
        <f t="shared" si="145"/>
        <v>0</v>
      </c>
      <c r="W641" s="414">
        <f t="shared" si="145"/>
        <v>0</v>
      </c>
      <c r="X641" s="414">
        <f t="shared" si="145"/>
        <v>0</v>
      </c>
      <c r="Y641" s="414">
        <f t="shared" si="145"/>
        <v>0</v>
      </c>
      <c r="Z641" s="414">
        <f t="shared" si="145"/>
        <v>0</v>
      </c>
      <c r="AA641" s="414">
        <f t="shared" si="145"/>
        <v>0</v>
      </c>
      <c r="AB641" s="424">
        <f t="shared" si="145"/>
        <v>0</v>
      </c>
      <c r="AC641" s="407">
        <f t="shared" si="145"/>
        <v>0</v>
      </c>
      <c r="AD641" s="996"/>
      <c r="AE641" s="997"/>
      <c r="AF641" s="998"/>
    </row>
    <row r="642" spans="1:32" x14ac:dyDescent="0.2">
      <c r="A642" s="11">
        <v>169</v>
      </c>
      <c r="B642" s="277"/>
      <c r="C642" s="278"/>
      <c r="D642" s="278"/>
      <c r="E642" s="278"/>
      <c r="F642" s="1455" t="s">
        <v>130</v>
      </c>
      <c r="G642" s="1456"/>
      <c r="H642" s="1456"/>
      <c r="I642" s="1456"/>
      <c r="J642" s="1456"/>
      <c r="K642" s="1456"/>
      <c r="L642" s="1457"/>
      <c r="M642" s="698">
        <v>0</v>
      </c>
      <c r="N642" s="699">
        <v>0</v>
      </c>
      <c r="O642" s="700">
        <v>0</v>
      </c>
      <c r="P642" s="700">
        <v>0</v>
      </c>
      <c r="Q642" s="705">
        <v>0</v>
      </c>
      <c r="R642" s="700">
        <v>0</v>
      </c>
      <c r="S642" s="701">
        <v>0</v>
      </c>
      <c r="T642" s="700">
        <v>0</v>
      </c>
      <c r="U642" s="701">
        <v>0</v>
      </c>
      <c r="V642" s="700">
        <v>0</v>
      </c>
      <c r="W642" s="701">
        <v>0</v>
      </c>
      <c r="X642" s="700">
        <v>0</v>
      </c>
      <c r="Y642" s="701">
        <v>0</v>
      </c>
      <c r="Z642" s="700">
        <v>0</v>
      </c>
      <c r="AA642" s="701">
        <v>0</v>
      </c>
      <c r="AB642" s="706">
        <v>0</v>
      </c>
      <c r="AC642" s="698">
        <v>0</v>
      </c>
      <c r="AD642" s="996"/>
      <c r="AE642" s="997"/>
      <c r="AF642" s="998"/>
    </row>
    <row r="643" spans="1:32" x14ac:dyDescent="0.2">
      <c r="A643" s="11">
        <v>170</v>
      </c>
      <c r="B643" s="277"/>
      <c r="C643" s="278"/>
      <c r="D643" s="278"/>
      <c r="E643" s="278"/>
      <c r="F643" s="1458" t="s">
        <v>131</v>
      </c>
      <c r="G643" s="1459"/>
      <c r="H643" s="1459"/>
      <c r="I643" s="1459"/>
      <c r="J643" s="1459"/>
      <c r="K643" s="1459"/>
      <c r="L643" s="1460"/>
      <c r="M643" s="698">
        <v>0</v>
      </c>
      <c r="N643" s="699">
        <v>0</v>
      </c>
      <c r="O643" s="700">
        <v>0</v>
      </c>
      <c r="P643" s="700">
        <v>0</v>
      </c>
      <c r="Q643" s="705">
        <v>0</v>
      </c>
      <c r="R643" s="700">
        <v>0</v>
      </c>
      <c r="S643" s="701">
        <v>0</v>
      </c>
      <c r="T643" s="700">
        <v>0</v>
      </c>
      <c r="U643" s="701">
        <v>0</v>
      </c>
      <c r="V643" s="700">
        <v>0</v>
      </c>
      <c r="W643" s="701">
        <v>0</v>
      </c>
      <c r="X643" s="700">
        <v>0</v>
      </c>
      <c r="Y643" s="701">
        <v>0</v>
      </c>
      <c r="Z643" s="700">
        <v>0</v>
      </c>
      <c r="AA643" s="701">
        <v>0</v>
      </c>
      <c r="AB643" s="706">
        <v>0</v>
      </c>
      <c r="AC643" s="698">
        <v>0</v>
      </c>
      <c r="AD643" s="996"/>
      <c r="AE643" s="997"/>
      <c r="AF643" s="998"/>
    </row>
    <row r="644" spans="1:32" x14ac:dyDescent="0.2">
      <c r="A644" s="11">
        <v>171</v>
      </c>
      <c r="B644" s="277"/>
      <c r="C644" s="278"/>
      <c r="D644" s="278"/>
      <c r="E644" s="1452" t="s">
        <v>132</v>
      </c>
      <c r="F644" s="1453"/>
      <c r="G644" s="1453"/>
      <c r="H644" s="1453"/>
      <c r="I644" s="1453"/>
      <c r="J644" s="1453"/>
      <c r="K644" s="1453"/>
      <c r="L644" s="1454"/>
      <c r="M644" s="407">
        <f>SUBTOTAL(9,M645:M646)</f>
        <v>0</v>
      </c>
      <c r="N644" s="410">
        <f t="shared" ref="N644:AC644" si="146">SUBTOTAL(9,N645:N646)</f>
        <v>0</v>
      </c>
      <c r="O644" s="414">
        <f t="shared" si="146"/>
        <v>0</v>
      </c>
      <c r="P644" s="413">
        <f t="shared" si="146"/>
        <v>0</v>
      </c>
      <c r="Q644" s="415">
        <f t="shared" si="146"/>
        <v>0</v>
      </c>
      <c r="R644" s="414">
        <f t="shared" si="146"/>
        <v>0</v>
      </c>
      <c r="S644" s="414">
        <f t="shared" si="146"/>
        <v>0</v>
      </c>
      <c r="T644" s="414">
        <f t="shared" si="146"/>
        <v>0</v>
      </c>
      <c r="U644" s="414">
        <f t="shared" si="146"/>
        <v>0</v>
      </c>
      <c r="V644" s="414">
        <f t="shared" si="146"/>
        <v>0</v>
      </c>
      <c r="W644" s="414">
        <f t="shared" si="146"/>
        <v>0</v>
      </c>
      <c r="X644" s="414">
        <f t="shared" si="146"/>
        <v>0</v>
      </c>
      <c r="Y644" s="414">
        <f t="shared" si="146"/>
        <v>0</v>
      </c>
      <c r="Z644" s="414">
        <f t="shared" si="146"/>
        <v>0</v>
      </c>
      <c r="AA644" s="414">
        <f t="shared" si="146"/>
        <v>0</v>
      </c>
      <c r="AB644" s="424">
        <f t="shared" si="146"/>
        <v>0</v>
      </c>
      <c r="AC644" s="407">
        <f t="shared" si="146"/>
        <v>0</v>
      </c>
      <c r="AD644" s="996"/>
      <c r="AE644" s="997"/>
      <c r="AF644" s="998"/>
    </row>
    <row r="645" spans="1:32" x14ac:dyDescent="0.2">
      <c r="A645" s="11">
        <v>172</v>
      </c>
      <c r="B645" s="277"/>
      <c r="C645" s="278"/>
      <c r="D645" s="278"/>
      <c r="E645" s="278"/>
      <c r="F645" s="1455" t="s">
        <v>133</v>
      </c>
      <c r="G645" s="1456"/>
      <c r="H645" s="1456"/>
      <c r="I645" s="1456"/>
      <c r="J645" s="1456"/>
      <c r="K645" s="1456"/>
      <c r="L645" s="1457"/>
      <c r="M645" s="698">
        <v>0</v>
      </c>
      <c r="N645" s="699">
        <v>0</v>
      </c>
      <c r="O645" s="700">
        <v>0</v>
      </c>
      <c r="P645" s="700">
        <v>0</v>
      </c>
      <c r="Q645" s="705">
        <v>0</v>
      </c>
      <c r="R645" s="700">
        <v>0</v>
      </c>
      <c r="S645" s="701">
        <v>0</v>
      </c>
      <c r="T645" s="700">
        <v>0</v>
      </c>
      <c r="U645" s="701">
        <v>0</v>
      </c>
      <c r="V645" s="700">
        <v>0</v>
      </c>
      <c r="W645" s="701">
        <v>0</v>
      </c>
      <c r="X645" s="700">
        <v>0</v>
      </c>
      <c r="Y645" s="701">
        <v>0</v>
      </c>
      <c r="Z645" s="700">
        <v>0</v>
      </c>
      <c r="AA645" s="701">
        <v>0</v>
      </c>
      <c r="AB645" s="706">
        <v>0</v>
      </c>
      <c r="AC645" s="698">
        <v>0</v>
      </c>
      <c r="AD645" s="996"/>
      <c r="AE645" s="997"/>
      <c r="AF645" s="998"/>
    </row>
    <row r="646" spans="1:32" x14ac:dyDescent="0.2">
      <c r="A646" s="11">
        <v>173</v>
      </c>
      <c r="B646" s="277"/>
      <c r="C646" s="278"/>
      <c r="D646" s="278"/>
      <c r="E646" s="278"/>
      <c r="F646" s="1458" t="s">
        <v>134</v>
      </c>
      <c r="G646" s="1459"/>
      <c r="H646" s="1459"/>
      <c r="I646" s="1459"/>
      <c r="J646" s="1459"/>
      <c r="K646" s="1459"/>
      <c r="L646" s="1460"/>
      <c r="M646" s="698">
        <v>0</v>
      </c>
      <c r="N646" s="699">
        <v>0</v>
      </c>
      <c r="O646" s="700">
        <v>0</v>
      </c>
      <c r="P646" s="700">
        <v>0</v>
      </c>
      <c r="Q646" s="705">
        <v>0</v>
      </c>
      <c r="R646" s="700">
        <v>0</v>
      </c>
      <c r="S646" s="701">
        <v>0</v>
      </c>
      <c r="T646" s="700">
        <v>0</v>
      </c>
      <c r="U646" s="701">
        <v>0</v>
      </c>
      <c r="V646" s="700">
        <v>0</v>
      </c>
      <c r="W646" s="701">
        <v>0</v>
      </c>
      <c r="X646" s="700">
        <v>0</v>
      </c>
      <c r="Y646" s="701">
        <v>0</v>
      </c>
      <c r="Z646" s="700">
        <v>0</v>
      </c>
      <c r="AA646" s="701">
        <v>0</v>
      </c>
      <c r="AB646" s="706">
        <v>0</v>
      </c>
      <c r="AC646" s="698">
        <v>0</v>
      </c>
      <c r="AD646" s="996"/>
      <c r="AE646" s="997"/>
      <c r="AF646" s="998"/>
    </row>
    <row r="647" spans="1:32" x14ac:dyDescent="0.2">
      <c r="A647" s="11">
        <v>174</v>
      </c>
      <c r="B647" s="277"/>
      <c r="C647" s="278"/>
      <c r="D647" s="278"/>
      <c r="E647" s="1452" t="s">
        <v>135</v>
      </c>
      <c r="F647" s="1453"/>
      <c r="G647" s="1453"/>
      <c r="H647" s="1453"/>
      <c r="I647" s="1453"/>
      <c r="J647" s="1453"/>
      <c r="K647" s="1453"/>
      <c r="L647" s="1454"/>
      <c r="M647" s="407">
        <f>SUBTOTAL(9,M648:M649)</f>
        <v>0</v>
      </c>
      <c r="N647" s="410">
        <f t="shared" ref="N647:AC647" si="147">SUBTOTAL(9,N648:N649)</f>
        <v>0</v>
      </c>
      <c r="O647" s="414">
        <f t="shared" si="147"/>
        <v>0</v>
      </c>
      <c r="P647" s="413">
        <f t="shared" si="147"/>
        <v>0</v>
      </c>
      <c r="Q647" s="415">
        <f t="shared" si="147"/>
        <v>0</v>
      </c>
      <c r="R647" s="414">
        <f t="shared" si="147"/>
        <v>0</v>
      </c>
      <c r="S647" s="414">
        <f t="shared" si="147"/>
        <v>0</v>
      </c>
      <c r="T647" s="414">
        <f t="shared" si="147"/>
        <v>0</v>
      </c>
      <c r="U647" s="414">
        <f t="shared" si="147"/>
        <v>0</v>
      </c>
      <c r="V647" s="414">
        <f t="shared" si="147"/>
        <v>0</v>
      </c>
      <c r="W647" s="414">
        <f t="shared" si="147"/>
        <v>0</v>
      </c>
      <c r="X647" s="414">
        <f t="shared" si="147"/>
        <v>0</v>
      </c>
      <c r="Y647" s="414">
        <f t="shared" si="147"/>
        <v>0</v>
      </c>
      <c r="Z647" s="414">
        <f t="shared" si="147"/>
        <v>0</v>
      </c>
      <c r="AA647" s="414">
        <f t="shared" si="147"/>
        <v>0</v>
      </c>
      <c r="AB647" s="424">
        <f t="shared" si="147"/>
        <v>0</v>
      </c>
      <c r="AC647" s="407">
        <f t="shared" si="147"/>
        <v>0</v>
      </c>
      <c r="AD647" s="996"/>
      <c r="AE647" s="997"/>
      <c r="AF647" s="998"/>
    </row>
    <row r="648" spans="1:32" x14ac:dyDescent="0.2">
      <c r="A648" s="11">
        <v>175</v>
      </c>
      <c r="B648" s="277"/>
      <c r="C648" s="278"/>
      <c r="D648" s="278"/>
      <c r="E648" s="278"/>
      <c r="F648" s="1455" t="s">
        <v>136</v>
      </c>
      <c r="G648" s="1456"/>
      <c r="H648" s="1456"/>
      <c r="I648" s="1456"/>
      <c r="J648" s="1456"/>
      <c r="K648" s="1456"/>
      <c r="L648" s="1457"/>
      <c r="M648" s="698">
        <v>0</v>
      </c>
      <c r="N648" s="699">
        <v>0</v>
      </c>
      <c r="O648" s="700">
        <v>0</v>
      </c>
      <c r="P648" s="700">
        <v>0</v>
      </c>
      <c r="Q648" s="705">
        <v>0</v>
      </c>
      <c r="R648" s="700">
        <v>0</v>
      </c>
      <c r="S648" s="701">
        <v>0</v>
      </c>
      <c r="T648" s="700">
        <v>0</v>
      </c>
      <c r="U648" s="701">
        <v>0</v>
      </c>
      <c r="V648" s="700">
        <v>0</v>
      </c>
      <c r="W648" s="701">
        <v>0</v>
      </c>
      <c r="X648" s="700">
        <v>0</v>
      </c>
      <c r="Y648" s="701">
        <v>0</v>
      </c>
      <c r="Z648" s="700">
        <v>0</v>
      </c>
      <c r="AA648" s="701">
        <v>0</v>
      </c>
      <c r="AB648" s="706">
        <v>0</v>
      </c>
      <c r="AC648" s="698">
        <v>0</v>
      </c>
      <c r="AD648" s="996"/>
      <c r="AE648" s="997"/>
      <c r="AF648" s="998"/>
    </row>
    <row r="649" spans="1:32" x14ac:dyDescent="0.2">
      <c r="A649" s="11">
        <v>176</v>
      </c>
      <c r="B649" s="277"/>
      <c r="C649" s="278"/>
      <c r="D649" s="278"/>
      <c r="E649" s="278"/>
      <c r="F649" s="1458" t="s">
        <v>137</v>
      </c>
      <c r="G649" s="1459"/>
      <c r="H649" s="1459"/>
      <c r="I649" s="1459"/>
      <c r="J649" s="1459"/>
      <c r="K649" s="1459"/>
      <c r="L649" s="1460"/>
      <c r="M649" s="698">
        <v>0</v>
      </c>
      <c r="N649" s="699">
        <v>0</v>
      </c>
      <c r="O649" s="700">
        <v>0</v>
      </c>
      <c r="P649" s="700">
        <v>0</v>
      </c>
      <c r="Q649" s="705">
        <v>0</v>
      </c>
      <c r="R649" s="700">
        <v>0</v>
      </c>
      <c r="S649" s="701">
        <v>0</v>
      </c>
      <c r="T649" s="700">
        <v>0</v>
      </c>
      <c r="U649" s="701">
        <v>0</v>
      </c>
      <c r="V649" s="700">
        <v>0</v>
      </c>
      <c r="W649" s="701">
        <v>0</v>
      </c>
      <c r="X649" s="700">
        <v>0</v>
      </c>
      <c r="Y649" s="701">
        <v>0</v>
      </c>
      <c r="Z649" s="700">
        <v>0</v>
      </c>
      <c r="AA649" s="701">
        <v>0</v>
      </c>
      <c r="AB649" s="706">
        <v>0</v>
      </c>
      <c r="AC649" s="698">
        <v>0</v>
      </c>
      <c r="AD649" s="996"/>
      <c r="AE649" s="997"/>
      <c r="AF649" s="998"/>
    </row>
    <row r="650" spans="1:32" x14ac:dyDescent="0.2">
      <c r="A650" s="11">
        <v>177</v>
      </c>
      <c r="B650" s="277"/>
      <c r="C650" s="278"/>
      <c r="D650" s="278"/>
      <c r="E650" s="1452" t="s">
        <v>550</v>
      </c>
      <c r="F650" s="1453"/>
      <c r="G650" s="1453"/>
      <c r="H650" s="1453"/>
      <c r="I650" s="1453"/>
      <c r="J650" s="1453"/>
      <c r="K650" s="1453"/>
      <c r="L650" s="1454"/>
      <c r="M650" s="407">
        <f>SUBTOTAL(9,M651:M652)</f>
        <v>0</v>
      </c>
      <c r="N650" s="410">
        <f t="shared" ref="N650:AC650" si="148">SUBTOTAL(9,N651:N652)</f>
        <v>0</v>
      </c>
      <c r="O650" s="414">
        <f t="shared" si="148"/>
        <v>0</v>
      </c>
      <c r="P650" s="413">
        <f t="shared" si="148"/>
        <v>0</v>
      </c>
      <c r="Q650" s="415">
        <f t="shared" si="148"/>
        <v>0</v>
      </c>
      <c r="R650" s="414">
        <f t="shared" si="148"/>
        <v>0</v>
      </c>
      <c r="S650" s="414">
        <f t="shared" si="148"/>
        <v>0</v>
      </c>
      <c r="T650" s="414">
        <f t="shared" si="148"/>
        <v>0</v>
      </c>
      <c r="U650" s="414">
        <f t="shared" si="148"/>
        <v>0</v>
      </c>
      <c r="V650" s="414">
        <f t="shared" si="148"/>
        <v>0</v>
      </c>
      <c r="W650" s="414">
        <f t="shared" si="148"/>
        <v>0</v>
      </c>
      <c r="X650" s="414">
        <f t="shared" si="148"/>
        <v>0</v>
      </c>
      <c r="Y650" s="414">
        <f t="shared" si="148"/>
        <v>0</v>
      </c>
      <c r="Z650" s="414">
        <f t="shared" si="148"/>
        <v>0</v>
      </c>
      <c r="AA650" s="414">
        <f t="shared" si="148"/>
        <v>0</v>
      </c>
      <c r="AB650" s="424">
        <f t="shared" si="148"/>
        <v>0</v>
      </c>
      <c r="AC650" s="407">
        <f t="shared" si="148"/>
        <v>0</v>
      </c>
      <c r="AD650" s="996"/>
      <c r="AE650" s="997"/>
      <c r="AF650" s="998"/>
    </row>
    <row r="651" spans="1:32" x14ac:dyDescent="0.2">
      <c r="A651" s="11">
        <v>178</v>
      </c>
      <c r="B651" s="277"/>
      <c r="C651" s="278"/>
      <c r="D651" s="278"/>
      <c r="E651" s="278"/>
      <c r="F651" s="1455" t="s">
        <v>551</v>
      </c>
      <c r="G651" s="1456"/>
      <c r="H651" s="1456"/>
      <c r="I651" s="1456"/>
      <c r="J651" s="1456"/>
      <c r="K651" s="1456"/>
      <c r="L651" s="1457"/>
      <c r="M651" s="698">
        <v>0</v>
      </c>
      <c r="N651" s="699">
        <v>0</v>
      </c>
      <c r="O651" s="700">
        <v>0</v>
      </c>
      <c r="P651" s="700">
        <v>0</v>
      </c>
      <c r="Q651" s="705">
        <v>0</v>
      </c>
      <c r="R651" s="700">
        <v>0</v>
      </c>
      <c r="S651" s="701">
        <v>0</v>
      </c>
      <c r="T651" s="700">
        <v>0</v>
      </c>
      <c r="U651" s="701">
        <v>0</v>
      </c>
      <c r="V651" s="700">
        <v>0</v>
      </c>
      <c r="W651" s="701">
        <v>0</v>
      </c>
      <c r="X651" s="700">
        <v>0</v>
      </c>
      <c r="Y651" s="701">
        <v>0</v>
      </c>
      <c r="Z651" s="700">
        <v>0</v>
      </c>
      <c r="AA651" s="701">
        <v>0</v>
      </c>
      <c r="AB651" s="706">
        <v>0</v>
      </c>
      <c r="AC651" s="698">
        <v>0</v>
      </c>
      <c r="AD651" s="996"/>
      <c r="AE651" s="997"/>
      <c r="AF651" s="998"/>
    </row>
    <row r="652" spans="1:32" x14ac:dyDescent="0.2">
      <c r="A652" s="11">
        <v>179</v>
      </c>
      <c r="B652" s="277"/>
      <c r="C652" s="278"/>
      <c r="D652" s="278"/>
      <c r="E652" s="278"/>
      <c r="F652" s="1458" t="s">
        <v>552</v>
      </c>
      <c r="G652" s="1459"/>
      <c r="H652" s="1459"/>
      <c r="I652" s="1459"/>
      <c r="J652" s="1459"/>
      <c r="K652" s="1459"/>
      <c r="L652" s="1460"/>
      <c r="M652" s="698">
        <v>0</v>
      </c>
      <c r="N652" s="699">
        <v>0</v>
      </c>
      <c r="O652" s="700">
        <v>0</v>
      </c>
      <c r="P652" s="700">
        <v>0</v>
      </c>
      <c r="Q652" s="705">
        <v>0</v>
      </c>
      <c r="R652" s="700">
        <v>0</v>
      </c>
      <c r="S652" s="701">
        <v>0</v>
      </c>
      <c r="T652" s="700">
        <v>0</v>
      </c>
      <c r="U652" s="701">
        <v>0</v>
      </c>
      <c r="V652" s="700">
        <v>0</v>
      </c>
      <c r="W652" s="701">
        <v>0</v>
      </c>
      <c r="X652" s="700">
        <v>0</v>
      </c>
      <c r="Y652" s="701">
        <v>0</v>
      </c>
      <c r="Z652" s="700">
        <v>0</v>
      </c>
      <c r="AA652" s="701">
        <v>0</v>
      </c>
      <c r="AB652" s="706">
        <v>0</v>
      </c>
      <c r="AC652" s="698">
        <v>0</v>
      </c>
      <c r="AD652" s="996"/>
      <c r="AE652" s="997"/>
      <c r="AF652" s="998"/>
    </row>
    <row r="653" spans="1:32" x14ac:dyDescent="0.2">
      <c r="A653" s="11">
        <v>180</v>
      </c>
      <c r="B653" s="277"/>
      <c r="C653" s="278"/>
      <c r="D653" s="278"/>
      <c r="E653" s="1452" t="s">
        <v>553</v>
      </c>
      <c r="F653" s="1453"/>
      <c r="G653" s="1453"/>
      <c r="H653" s="1453"/>
      <c r="I653" s="1453"/>
      <c r="J653" s="1453"/>
      <c r="K653" s="1453"/>
      <c r="L653" s="1454"/>
      <c r="M653" s="407">
        <f>SUBTOTAL(9,M654:M655)</f>
        <v>0</v>
      </c>
      <c r="N653" s="410">
        <f t="shared" ref="N653:AC653" si="149">SUBTOTAL(9,N654:N655)</f>
        <v>0</v>
      </c>
      <c r="O653" s="414">
        <f t="shared" si="149"/>
        <v>0</v>
      </c>
      <c r="P653" s="413">
        <f t="shared" si="149"/>
        <v>0</v>
      </c>
      <c r="Q653" s="415">
        <f t="shared" si="149"/>
        <v>0</v>
      </c>
      <c r="R653" s="414">
        <f t="shared" si="149"/>
        <v>0</v>
      </c>
      <c r="S653" s="414">
        <f t="shared" si="149"/>
        <v>0</v>
      </c>
      <c r="T653" s="414">
        <f t="shared" si="149"/>
        <v>0</v>
      </c>
      <c r="U653" s="414">
        <f t="shared" si="149"/>
        <v>0</v>
      </c>
      <c r="V653" s="414">
        <f t="shared" si="149"/>
        <v>0</v>
      </c>
      <c r="W653" s="414">
        <f t="shared" si="149"/>
        <v>0</v>
      </c>
      <c r="X653" s="414">
        <f t="shared" si="149"/>
        <v>0</v>
      </c>
      <c r="Y653" s="414">
        <f t="shared" si="149"/>
        <v>0</v>
      </c>
      <c r="Z653" s="414">
        <f t="shared" si="149"/>
        <v>0</v>
      </c>
      <c r="AA653" s="414">
        <f t="shared" si="149"/>
        <v>0</v>
      </c>
      <c r="AB653" s="424">
        <f t="shared" si="149"/>
        <v>0</v>
      </c>
      <c r="AC653" s="407">
        <f t="shared" si="149"/>
        <v>0</v>
      </c>
      <c r="AD653" s="996"/>
      <c r="AE653" s="997"/>
      <c r="AF653" s="998"/>
    </row>
    <row r="654" spans="1:32" x14ac:dyDescent="0.2">
      <c r="A654" s="11">
        <v>181</v>
      </c>
      <c r="B654" s="277"/>
      <c r="C654" s="278"/>
      <c r="D654" s="278"/>
      <c r="E654" s="278"/>
      <c r="F654" s="1455" t="s">
        <v>554</v>
      </c>
      <c r="G654" s="1456"/>
      <c r="H654" s="1456"/>
      <c r="I654" s="1456"/>
      <c r="J654" s="1456"/>
      <c r="K654" s="1456"/>
      <c r="L654" s="1457"/>
      <c r="M654" s="698">
        <v>0</v>
      </c>
      <c r="N654" s="699">
        <v>0</v>
      </c>
      <c r="O654" s="700">
        <v>0</v>
      </c>
      <c r="P654" s="700">
        <v>0</v>
      </c>
      <c r="Q654" s="705">
        <v>0</v>
      </c>
      <c r="R654" s="700">
        <v>0</v>
      </c>
      <c r="S654" s="701">
        <v>0</v>
      </c>
      <c r="T654" s="700">
        <v>0</v>
      </c>
      <c r="U654" s="701">
        <v>0</v>
      </c>
      <c r="V654" s="700">
        <v>0</v>
      </c>
      <c r="W654" s="701">
        <v>0</v>
      </c>
      <c r="X654" s="700">
        <v>0</v>
      </c>
      <c r="Y654" s="701">
        <v>0</v>
      </c>
      <c r="Z654" s="700">
        <v>0</v>
      </c>
      <c r="AA654" s="701">
        <v>0</v>
      </c>
      <c r="AB654" s="706">
        <v>0</v>
      </c>
      <c r="AC654" s="698">
        <v>0</v>
      </c>
      <c r="AD654" s="996"/>
      <c r="AE654" s="997"/>
      <c r="AF654" s="998"/>
    </row>
    <row r="655" spans="1:32" x14ac:dyDescent="0.2">
      <c r="A655" s="11">
        <v>182</v>
      </c>
      <c r="B655" s="277"/>
      <c r="C655" s="278"/>
      <c r="D655" s="278"/>
      <c r="E655" s="278"/>
      <c r="F655" s="1458" t="s">
        <v>555</v>
      </c>
      <c r="G655" s="1459"/>
      <c r="H655" s="1459"/>
      <c r="I655" s="1459"/>
      <c r="J655" s="1459"/>
      <c r="K655" s="1459"/>
      <c r="L655" s="1460"/>
      <c r="M655" s="698">
        <v>0</v>
      </c>
      <c r="N655" s="699">
        <v>0</v>
      </c>
      <c r="O655" s="700">
        <v>0</v>
      </c>
      <c r="P655" s="700">
        <v>0</v>
      </c>
      <c r="Q655" s="705">
        <v>0</v>
      </c>
      <c r="R655" s="700">
        <v>0</v>
      </c>
      <c r="S655" s="701">
        <v>0</v>
      </c>
      <c r="T655" s="700">
        <v>0</v>
      </c>
      <c r="U655" s="701">
        <v>0</v>
      </c>
      <c r="V655" s="700">
        <v>0</v>
      </c>
      <c r="W655" s="701">
        <v>0</v>
      </c>
      <c r="X655" s="700">
        <v>0</v>
      </c>
      <c r="Y655" s="701">
        <v>0</v>
      </c>
      <c r="Z655" s="700">
        <v>0</v>
      </c>
      <c r="AA655" s="701">
        <v>0</v>
      </c>
      <c r="AB655" s="706">
        <v>0</v>
      </c>
      <c r="AC655" s="698">
        <v>0</v>
      </c>
      <c r="AD655" s="996"/>
      <c r="AE655" s="997"/>
      <c r="AF655" s="998"/>
    </row>
    <row r="656" spans="1:32" x14ac:dyDescent="0.2">
      <c r="A656" s="11">
        <v>183</v>
      </c>
      <c r="B656" s="277"/>
      <c r="C656" s="278"/>
      <c r="D656" s="1485" t="s">
        <v>24</v>
      </c>
      <c r="E656" s="1486"/>
      <c r="F656" s="1486"/>
      <c r="G656" s="1486"/>
      <c r="H656" s="1486"/>
      <c r="I656" s="1486"/>
      <c r="J656" s="1486"/>
      <c r="K656" s="1486"/>
      <c r="L656" s="1487"/>
      <c r="M656" s="407">
        <f>SUBTOTAL(9,M657:M659)</f>
        <v>0</v>
      </c>
      <c r="N656" s="410">
        <f t="shared" ref="N656:AC656" si="150">SUBTOTAL(9,N657:N659)</f>
        <v>0</v>
      </c>
      <c r="O656" s="414">
        <f t="shared" si="150"/>
        <v>0</v>
      </c>
      <c r="P656" s="413">
        <f t="shared" si="150"/>
        <v>0</v>
      </c>
      <c r="Q656" s="415">
        <f t="shared" si="150"/>
        <v>0</v>
      </c>
      <c r="R656" s="414">
        <f t="shared" si="150"/>
        <v>0</v>
      </c>
      <c r="S656" s="414">
        <f t="shared" si="150"/>
        <v>0</v>
      </c>
      <c r="T656" s="414">
        <f t="shared" si="150"/>
        <v>0</v>
      </c>
      <c r="U656" s="414">
        <f t="shared" si="150"/>
        <v>0</v>
      </c>
      <c r="V656" s="414">
        <f t="shared" si="150"/>
        <v>0</v>
      </c>
      <c r="W656" s="414">
        <f t="shared" si="150"/>
        <v>0</v>
      </c>
      <c r="X656" s="414">
        <f t="shared" si="150"/>
        <v>0</v>
      </c>
      <c r="Y656" s="414">
        <f t="shared" si="150"/>
        <v>0</v>
      </c>
      <c r="Z656" s="414">
        <f t="shared" si="150"/>
        <v>0</v>
      </c>
      <c r="AA656" s="414">
        <f t="shared" si="150"/>
        <v>0</v>
      </c>
      <c r="AB656" s="424">
        <f t="shared" si="150"/>
        <v>0</v>
      </c>
      <c r="AC656" s="407">
        <f t="shared" si="150"/>
        <v>0</v>
      </c>
      <c r="AD656" s="996"/>
      <c r="AE656" s="997"/>
      <c r="AF656" s="998"/>
    </row>
    <row r="657" spans="1:32" x14ac:dyDescent="0.2">
      <c r="A657" s="11">
        <v>184</v>
      </c>
      <c r="B657" s="277"/>
      <c r="C657" s="278"/>
      <c r="D657" s="278"/>
      <c r="E657" s="278"/>
      <c r="F657" s="1455" t="s">
        <v>156</v>
      </c>
      <c r="G657" s="1456"/>
      <c r="H657" s="1456"/>
      <c r="I657" s="1456"/>
      <c r="J657" s="1456"/>
      <c r="K657" s="1456"/>
      <c r="L657" s="1457"/>
      <c r="M657" s="698">
        <v>0</v>
      </c>
      <c r="N657" s="699">
        <v>0</v>
      </c>
      <c r="O657" s="700">
        <v>0</v>
      </c>
      <c r="P657" s="700">
        <v>0</v>
      </c>
      <c r="Q657" s="705">
        <v>0</v>
      </c>
      <c r="R657" s="700">
        <v>0</v>
      </c>
      <c r="S657" s="701">
        <v>0</v>
      </c>
      <c r="T657" s="700">
        <v>0</v>
      </c>
      <c r="U657" s="701">
        <v>0</v>
      </c>
      <c r="V657" s="700">
        <v>0</v>
      </c>
      <c r="W657" s="701">
        <v>0</v>
      </c>
      <c r="X657" s="700">
        <v>0</v>
      </c>
      <c r="Y657" s="701">
        <v>0</v>
      </c>
      <c r="Z657" s="700">
        <v>0</v>
      </c>
      <c r="AA657" s="701">
        <v>0</v>
      </c>
      <c r="AB657" s="706">
        <v>0</v>
      </c>
      <c r="AC657" s="698">
        <v>0</v>
      </c>
      <c r="AD657" s="996"/>
      <c r="AE657" s="997"/>
      <c r="AF657" s="998"/>
    </row>
    <row r="658" spans="1:32" x14ac:dyDescent="0.2">
      <c r="A658" s="11">
        <v>185</v>
      </c>
      <c r="B658" s="277"/>
      <c r="C658" s="278"/>
      <c r="D658" s="278"/>
      <c r="E658" s="278"/>
      <c r="F658" s="1449" t="s">
        <v>157</v>
      </c>
      <c r="G658" s="1450"/>
      <c r="H658" s="1450"/>
      <c r="I658" s="1450"/>
      <c r="J658" s="1450"/>
      <c r="K658" s="1450"/>
      <c r="L658" s="1451"/>
      <c r="M658" s="698">
        <v>0</v>
      </c>
      <c r="N658" s="699">
        <v>0</v>
      </c>
      <c r="O658" s="700">
        <v>0</v>
      </c>
      <c r="P658" s="700">
        <v>0</v>
      </c>
      <c r="Q658" s="705">
        <v>0</v>
      </c>
      <c r="R658" s="700">
        <v>0</v>
      </c>
      <c r="S658" s="701">
        <v>0</v>
      </c>
      <c r="T658" s="700">
        <v>0</v>
      </c>
      <c r="U658" s="701">
        <v>0</v>
      </c>
      <c r="V658" s="700">
        <v>0</v>
      </c>
      <c r="W658" s="701">
        <v>0</v>
      </c>
      <c r="X658" s="700">
        <v>0</v>
      </c>
      <c r="Y658" s="701">
        <v>0</v>
      </c>
      <c r="Z658" s="700">
        <v>0</v>
      </c>
      <c r="AA658" s="701">
        <v>0</v>
      </c>
      <c r="AB658" s="706">
        <v>0</v>
      </c>
      <c r="AC658" s="698">
        <v>0</v>
      </c>
      <c r="AD658" s="996"/>
      <c r="AE658" s="997"/>
      <c r="AF658" s="998"/>
    </row>
    <row r="659" spans="1:32" x14ac:dyDescent="0.2">
      <c r="A659" s="11">
        <v>186</v>
      </c>
      <c r="B659" s="277"/>
      <c r="C659" s="278"/>
      <c r="D659" s="278"/>
      <c r="E659" s="278"/>
      <c r="F659" s="1458" t="s">
        <v>25</v>
      </c>
      <c r="G659" s="1459"/>
      <c r="H659" s="1459"/>
      <c r="I659" s="1459"/>
      <c r="J659" s="1459"/>
      <c r="K659" s="1459"/>
      <c r="L659" s="1460"/>
      <c r="M659" s="698">
        <v>0</v>
      </c>
      <c r="N659" s="699">
        <v>0</v>
      </c>
      <c r="O659" s="700">
        <v>0</v>
      </c>
      <c r="P659" s="700">
        <v>0</v>
      </c>
      <c r="Q659" s="705">
        <v>0</v>
      </c>
      <c r="R659" s="700">
        <v>0</v>
      </c>
      <c r="S659" s="701">
        <v>0</v>
      </c>
      <c r="T659" s="700">
        <v>0</v>
      </c>
      <c r="U659" s="701">
        <v>0</v>
      </c>
      <c r="V659" s="700">
        <v>0</v>
      </c>
      <c r="W659" s="701">
        <v>0</v>
      </c>
      <c r="X659" s="700">
        <v>0</v>
      </c>
      <c r="Y659" s="701">
        <v>0</v>
      </c>
      <c r="Z659" s="700">
        <v>0</v>
      </c>
      <c r="AA659" s="701">
        <v>0</v>
      </c>
      <c r="AB659" s="706">
        <v>0</v>
      </c>
      <c r="AC659" s="698">
        <v>0</v>
      </c>
      <c r="AD659" s="996"/>
      <c r="AE659" s="997"/>
      <c r="AF659" s="998"/>
    </row>
    <row r="660" spans="1:32" x14ac:dyDescent="0.2">
      <c r="A660" s="11">
        <v>187</v>
      </c>
      <c r="B660" s="277"/>
      <c r="C660" s="278"/>
      <c r="D660" s="1485" t="s">
        <v>467</v>
      </c>
      <c r="E660" s="1486"/>
      <c r="F660" s="1486"/>
      <c r="G660" s="1486"/>
      <c r="H660" s="1486"/>
      <c r="I660" s="1486"/>
      <c r="J660" s="1486"/>
      <c r="K660" s="1486"/>
      <c r="L660" s="1487"/>
      <c r="M660" s="407">
        <f>SUBTOTAL(9,M661:M662)</f>
        <v>0</v>
      </c>
      <c r="N660" s="1188"/>
      <c r="O660" s="1243"/>
      <c r="P660" s="1243"/>
      <c r="Q660" s="1243"/>
      <c r="R660" s="1243"/>
      <c r="S660" s="1243"/>
      <c r="T660" s="1243"/>
      <c r="U660" s="1243"/>
      <c r="V660" s="1243"/>
      <c r="W660" s="1243"/>
      <c r="X660" s="1243"/>
      <c r="Y660" s="1243"/>
      <c r="Z660" s="1243"/>
      <c r="AA660" s="1243"/>
      <c r="AB660" s="1243"/>
      <c r="AC660" s="1243"/>
      <c r="AD660" s="1017"/>
      <c r="AE660" s="997"/>
      <c r="AF660" s="998"/>
    </row>
    <row r="661" spans="1:32" x14ac:dyDescent="0.2">
      <c r="A661" s="11">
        <v>188</v>
      </c>
      <c r="B661" s="277"/>
      <c r="C661" s="278"/>
      <c r="D661" s="278"/>
      <c r="E661" s="278"/>
      <c r="F661" s="1455" t="s">
        <v>466</v>
      </c>
      <c r="G661" s="1456"/>
      <c r="H661" s="1456"/>
      <c r="I661" s="1456"/>
      <c r="J661" s="1456"/>
      <c r="K661" s="1456"/>
      <c r="L661" s="1457"/>
      <c r="M661" s="698">
        <v>0</v>
      </c>
      <c r="N661" s="1244"/>
      <c r="O661" s="1244"/>
      <c r="P661" s="1244"/>
      <c r="Q661" s="1244"/>
      <c r="R661" s="1244"/>
      <c r="S661" s="1244"/>
      <c r="T661" s="1244"/>
      <c r="U661" s="1244"/>
      <c r="V661" s="1244"/>
      <c r="W661" s="1244"/>
      <c r="X661" s="1244"/>
      <c r="Y661" s="1244"/>
      <c r="Z661" s="1244"/>
      <c r="AA661" s="1244"/>
      <c r="AB661" s="1244"/>
      <c r="AC661" s="1244"/>
      <c r="AD661" s="1017"/>
      <c r="AE661" s="997"/>
      <c r="AF661" s="998"/>
    </row>
    <row r="662" spans="1:32" x14ac:dyDescent="0.2">
      <c r="A662" s="11">
        <v>189</v>
      </c>
      <c r="B662" s="277"/>
      <c r="C662" s="278"/>
      <c r="D662" s="278"/>
      <c r="E662" s="278"/>
      <c r="F662" s="1449" t="s">
        <v>576</v>
      </c>
      <c r="G662" s="1450"/>
      <c r="H662" s="1450"/>
      <c r="I662" s="1450"/>
      <c r="J662" s="1450"/>
      <c r="K662" s="1450"/>
      <c r="L662" s="1451"/>
      <c r="M662" s="698">
        <v>0</v>
      </c>
      <c r="N662" s="961"/>
      <c r="O662" s="961"/>
      <c r="P662" s="961"/>
      <c r="Q662" s="961"/>
      <c r="R662" s="961"/>
      <c r="S662" s="961"/>
      <c r="T662" s="961"/>
      <c r="U662" s="961"/>
      <c r="V662" s="961"/>
      <c r="W662" s="961"/>
      <c r="X662" s="961"/>
      <c r="Y662" s="961"/>
      <c r="Z662" s="961"/>
      <c r="AA662" s="961"/>
      <c r="AB662" s="961"/>
      <c r="AC662" s="961"/>
      <c r="AD662" s="1017"/>
      <c r="AE662" s="997"/>
      <c r="AF662" s="998"/>
    </row>
    <row r="663" spans="1:32" ht="15" customHeight="1" x14ac:dyDescent="0.2">
      <c r="A663" s="11">
        <v>326</v>
      </c>
      <c r="B663" s="277"/>
      <c r="C663" s="1546" t="s">
        <v>429</v>
      </c>
      <c r="D663" s="1531"/>
      <c r="E663" s="1531"/>
      <c r="F663" s="1531"/>
      <c r="G663" s="1531"/>
      <c r="H663" s="1531"/>
      <c r="I663" s="1531"/>
      <c r="J663" s="1531"/>
      <c r="K663" s="1531"/>
      <c r="L663" s="1531"/>
      <c r="M663" s="1531"/>
      <c r="N663" s="1531"/>
      <c r="O663" s="1531"/>
      <c r="P663" s="1531"/>
      <c r="Q663" s="1531"/>
      <c r="R663" s="1531"/>
      <c r="S663" s="1531"/>
      <c r="T663" s="1531"/>
      <c r="U663" s="1531"/>
      <c r="V663" s="1531"/>
      <c r="W663" s="1531"/>
      <c r="X663" s="1531"/>
      <c r="Y663" s="1531"/>
      <c r="Z663" s="1531"/>
      <c r="AA663" s="1531"/>
      <c r="AB663" s="1531"/>
      <c r="AC663" s="1531"/>
      <c r="AD663" s="1531"/>
      <c r="AE663" s="1531"/>
      <c r="AF663" s="1547"/>
    </row>
    <row r="664" spans="1:32" x14ac:dyDescent="0.2">
      <c r="A664" s="11">
        <v>232</v>
      </c>
      <c r="B664" s="277"/>
      <c r="C664" s="278"/>
      <c r="D664" s="1485" t="s">
        <v>64</v>
      </c>
      <c r="E664" s="1486"/>
      <c r="F664" s="1486"/>
      <c r="G664" s="1486"/>
      <c r="H664" s="1486"/>
      <c r="I664" s="1486"/>
      <c r="J664" s="1486"/>
      <c r="K664" s="1486"/>
      <c r="L664" s="1486"/>
      <c r="M664" s="1486"/>
      <c r="N664" s="1486"/>
      <c r="O664" s="1486"/>
      <c r="P664" s="1486"/>
      <c r="Q664" s="1486"/>
      <c r="R664" s="1486"/>
      <c r="S664" s="1486"/>
      <c r="T664" s="1486"/>
      <c r="U664" s="1486"/>
      <c r="V664" s="1486"/>
      <c r="W664" s="1486"/>
      <c r="X664" s="1486"/>
      <c r="Y664" s="1486"/>
      <c r="Z664" s="1486"/>
      <c r="AA664" s="1486"/>
      <c r="AB664" s="1486"/>
      <c r="AC664" s="1486"/>
      <c r="AD664" s="1486"/>
      <c r="AE664" s="1486"/>
      <c r="AF664" s="1487"/>
    </row>
    <row r="665" spans="1:32" x14ac:dyDescent="0.2">
      <c r="A665" s="11">
        <v>233</v>
      </c>
      <c r="B665" s="277"/>
      <c r="C665" s="278"/>
      <c r="D665" s="278"/>
      <c r="E665" s="1532" t="s">
        <v>66</v>
      </c>
      <c r="F665" s="1533"/>
      <c r="G665" s="1533"/>
      <c r="H665" s="1533"/>
      <c r="I665" s="1533"/>
      <c r="J665" s="1533"/>
      <c r="K665" s="1533"/>
      <c r="L665" s="1534"/>
      <c r="M665" s="407">
        <f>SUBTOTAL(9,M666:M669)</f>
        <v>0</v>
      </c>
      <c r="N665" s="410">
        <f t="shared" ref="N665:AC665" si="151">SUBTOTAL(9,N666:N669)</f>
        <v>0</v>
      </c>
      <c r="O665" s="414">
        <f t="shared" si="151"/>
        <v>0</v>
      </c>
      <c r="P665" s="413">
        <f t="shared" si="151"/>
        <v>0</v>
      </c>
      <c r="Q665" s="415">
        <f t="shared" si="151"/>
        <v>0</v>
      </c>
      <c r="R665" s="414">
        <f t="shared" si="151"/>
        <v>0</v>
      </c>
      <c r="S665" s="414">
        <f t="shared" si="151"/>
        <v>0</v>
      </c>
      <c r="T665" s="414">
        <f t="shared" si="151"/>
        <v>0</v>
      </c>
      <c r="U665" s="414">
        <f t="shared" si="151"/>
        <v>0</v>
      </c>
      <c r="V665" s="414">
        <f t="shared" si="151"/>
        <v>0</v>
      </c>
      <c r="W665" s="414">
        <f t="shared" si="151"/>
        <v>0</v>
      </c>
      <c r="X665" s="414">
        <f t="shared" si="151"/>
        <v>0</v>
      </c>
      <c r="Y665" s="414">
        <f t="shared" si="151"/>
        <v>0</v>
      </c>
      <c r="Z665" s="414">
        <f t="shared" si="151"/>
        <v>0</v>
      </c>
      <c r="AA665" s="414">
        <f t="shared" si="151"/>
        <v>0</v>
      </c>
      <c r="AB665" s="424">
        <f t="shared" si="151"/>
        <v>0</v>
      </c>
      <c r="AC665" s="407">
        <f t="shared" si="151"/>
        <v>0</v>
      </c>
      <c r="AD665" s="996"/>
      <c r="AE665" s="997"/>
      <c r="AF665" s="998"/>
    </row>
    <row r="666" spans="1:32" x14ac:dyDescent="0.2">
      <c r="A666" s="11">
        <v>234</v>
      </c>
      <c r="B666" s="277"/>
      <c r="C666" s="278"/>
      <c r="D666" s="278"/>
      <c r="E666" s="279"/>
      <c r="F666" s="1455" t="s">
        <v>65</v>
      </c>
      <c r="G666" s="1456"/>
      <c r="H666" s="1456"/>
      <c r="I666" s="1456"/>
      <c r="J666" s="1456"/>
      <c r="K666" s="1456"/>
      <c r="L666" s="1457"/>
      <c r="M666" s="698">
        <v>0</v>
      </c>
      <c r="N666" s="699">
        <v>0</v>
      </c>
      <c r="O666" s="700">
        <v>0</v>
      </c>
      <c r="P666" s="700">
        <v>0</v>
      </c>
      <c r="Q666" s="705">
        <v>0</v>
      </c>
      <c r="R666" s="700">
        <v>0</v>
      </c>
      <c r="S666" s="701">
        <v>0</v>
      </c>
      <c r="T666" s="700">
        <v>0</v>
      </c>
      <c r="U666" s="701">
        <v>0</v>
      </c>
      <c r="V666" s="700">
        <v>0</v>
      </c>
      <c r="W666" s="701">
        <v>0</v>
      </c>
      <c r="X666" s="700">
        <v>0</v>
      </c>
      <c r="Y666" s="701">
        <v>0</v>
      </c>
      <c r="Z666" s="700">
        <v>0</v>
      </c>
      <c r="AA666" s="701">
        <v>0</v>
      </c>
      <c r="AB666" s="706">
        <v>0</v>
      </c>
      <c r="AC666" s="698">
        <v>0</v>
      </c>
      <c r="AD666" s="996"/>
      <c r="AE666" s="997"/>
      <c r="AF666" s="998"/>
    </row>
    <row r="667" spans="1:32" x14ac:dyDescent="0.2">
      <c r="A667" s="11">
        <v>235</v>
      </c>
      <c r="B667" s="277"/>
      <c r="C667" s="278"/>
      <c r="D667" s="278"/>
      <c r="E667" s="279"/>
      <c r="F667" s="1449" t="s">
        <v>68</v>
      </c>
      <c r="G667" s="1450"/>
      <c r="H667" s="1450"/>
      <c r="I667" s="1450"/>
      <c r="J667" s="1450"/>
      <c r="K667" s="1450"/>
      <c r="L667" s="1451"/>
      <c r="M667" s="698">
        <v>0</v>
      </c>
      <c r="N667" s="699">
        <v>0</v>
      </c>
      <c r="O667" s="700">
        <v>0</v>
      </c>
      <c r="P667" s="700">
        <v>0</v>
      </c>
      <c r="Q667" s="705">
        <v>0</v>
      </c>
      <c r="R667" s="700">
        <v>0</v>
      </c>
      <c r="S667" s="701">
        <v>0</v>
      </c>
      <c r="T667" s="700">
        <v>0</v>
      </c>
      <c r="U667" s="701">
        <v>0</v>
      </c>
      <c r="V667" s="700">
        <v>0</v>
      </c>
      <c r="W667" s="701">
        <v>0</v>
      </c>
      <c r="X667" s="700">
        <v>0</v>
      </c>
      <c r="Y667" s="701">
        <v>0</v>
      </c>
      <c r="Z667" s="700">
        <v>0</v>
      </c>
      <c r="AA667" s="701">
        <v>0</v>
      </c>
      <c r="AB667" s="706">
        <v>0</v>
      </c>
      <c r="AC667" s="698">
        <v>0</v>
      </c>
      <c r="AD667" s="996"/>
      <c r="AE667" s="997"/>
      <c r="AF667" s="998"/>
    </row>
    <row r="668" spans="1:32" x14ac:dyDescent="0.2">
      <c r="A668" s="11">
        <v>236</v>
      </c>
      <c r="B668" s="277"/>
      <c r="C668" s="278"/>
      <c r="D668" s="280"/>
      <c r="E668" s="281"/>
      <c r="F668" s="1449" t="s">
        <v>537</v>
      </c>
      <c r="G668" s="1450"/>
      <c r="H668" s="1450"/>
      <c r="I668" s="1450"/>
      <c r="J668" s="1450"/>
      <c r="K668" s="1450"/>
      <c r="L668" s="1451"/>
      <c r="M668" s="698">
        <v>0</v>
      </c>
      <c r="N668" s="699">
        <v>0</v>
      </c>
      <c r="O668" s="700">
        <v>0</v>
      </c>
      <c r="P668" s="700">
        <v>0</v>
      </c>
      <c r="Q668" s="705">
        <v>0</v>
      </c>
      <c r="R668" s="700">
        <v>0</v>
      </c>
      <c r="S668" s="701">
        <v>0</v>
      </c>
      <c r="T668" s="700">
        <v>0</v>
      </c>
      <c r="U668" s="701">
        <v>0</v>
      </c>
      <c r="V668" s="700">
        <v>0</v>
      </c>
      <c r="W668" s="701">
        <v>0</v>
      </c>
      <c r="X668" s="700">
        <v>0</v>
      </c>
      <c r="Y668" s="701">
        <v>0</v>
      </c>
      <c r="Z668" s="700">
        <v>0</v>
      </c>
      <c r="AA668" s="701">
        <v>0</v>
      </c>
      <c r="AB668" s="706">
        <v>0</v>
      </c>
      <c r="AC668" s="698">
        <v>0</v>
      </c>
      <c r="AD668" s="996"/>
      <c r="AE668" s="997"/>
      <c r="AF668" s="998"/>
    </row>
    <row r="669" spans="1:32" ht="27.75" customHeight="1" x14ac:dyDescent="0.2">
      <c r="A669" s="11">
        <v>237</v>
      </c>
      <c r="B669" s="277"/>
      <c r="C669" s="278"/>
      <c r="D669" s="278"/>
      <c r="E669" s="282"/>
      <c r="F669" s="1458" t="s">
        <v>532</v>
      </c>
      <c r="G669" s="1459"/>
      <c r="H669" s="1459"/>
      <c r="I669" s="1459"/>
      <c r="J669" s="1459"/>
      <c r="K669" s="1459"/>
      <c r="L669" s="1460"/>
      <c r="M669" s="698">
        <v>0</v>
      </c>
      <c r="N669" s="699">
        <v>0</v>
      </c>
      <c r="O669" s="700">
        <v>0</v>
      </c>
      <c r="P669" s="700">
        <v>0</v>
      </c>
      <c r="Q669" s="705">
        <v>0</v>
      </c>
      <c r="R669" s="700">
        <v>0</v>
      </c>
      <c r="S669" s="701">
        <v>0</v>
      </c>
      <c r="T669" s="700">
        <v>0</v>
      </c>
      <c r="U669" s="701">
        <v>0</v>
      </c>
      <c r="V669" s="700">
        <v>0</v>
      </c>
      <c r="W669" s="701">
        <v>0</v>
      </c>
      <c r="X669" s="700">
        <v>0</v>
      </c>
      <c r="Y669" s="701">
        <v>0</v>
      </c>
      <c r="Z669" s="700">
        <v>0</v>
      </c>
      <c r="AA669" s="701">
        <v>0</v>
      </c>
      <c r="AB669" s="706">
        <v>0</v>
      </c>
      <c r="AC669" s="698">
        <v>0</v>
      </c>
      <c r="AD669" s="996"/>
      <c r="AE669" s="997"/>
      <c r="AF669" s="998"/>
    </row>
    <row r="670" spans="1:32" ht="15.75" x14ac:dyDescent="0.2">
      <c r="A670" s="11">
        <v>238</v>
      </c>
      <c r="B670" s="277"/>
      <c r="C670" s="278"/>
      <c r="D670" s="283"/>
      <c r="E670" s="1452" t="s">
        <v>67</v>
      </c>
      <c r="F670" s="1453"/>
      <c r="G670" s="1453"/>
      <c r="H670" s="1453"/>
      <c r="I670" s="1453"/>
      <c r="J670" s="1453"/>
      <c r="K670" s="1453"/>
      <c r="L670" s="1454"/>
      <c r="M670" s="407">
        <f>SUBTOTAL(9,M671:M674)</f>
        <v>0</v>
      </c>
      <c r="N670" s="410">
        <f t="shared" ref="N670:AC670" si="152">SUBTOTAL(9,N671:N674)</f>
        <v>0</v>
      </c>
      <c r="O670" s="414">
        <f t="shared" si="152"/>
        <v>0</v>
      </c>
      <c r="P670" s="413">
        <f t="shared" si="152"/>
        <v>0</v>
      </c>
      <c r="Q670" s="415">
        <f t="shared" si="152"/>
        <v>0</v>
      </c>
      <c r="R670" s="414">
        <f t="shared" si="152"/>
        <v>0</v>
      </c>
      <c r="S670" s="414">
        <f t="shared" si="152"/>
        <v>0</v>
      </c>
      <c r="T670" s="414">
        <f t="shared" si="152"/>
        <v>0</v>
      </c>
      <c r="U670" s="414">
        <f t="shared" si="152"/>
        <v>0</v>
      </c>
      <c r="V670" s="414">
        <f t="shared" si="152"/>
        <v>0</v>
      </c>
      <c r="W670" s="414">
        <f t="shared" si="152"/>
        <v>0</v>
      </c>
      <c r="X670" s="414">
        <f t="shared" si="152"/>
        <v>0</v>
      </c>
      <c r="Y670" s="414">
        <f t="shared" si="152"/>
        <v>0</v>
      </c>
      <c r="Z670" s="414">
        <f t="shared" si="152"/>
        <v>0</v>
      </c>
      <c r="AA670" s="414">
        <f t="shared" si="152"/>
        <v>0</v>
      </c>
      <c r="AB670" s="424">
        <f t="shared" si="152"/>
        <v>0</v>
      </c>
      <c r="AC670" s="407">
        <f t="shared" si="152"/>
        <v>0</v>
      </c>
      <c r="AD670" s="996"/>
      <c r="AE670" s="997"/>
      <c r="AF670" s="998"/>
    </row>
    <row r="671" spans="1:32" x14ac:dyDescent="0.2">
      <c r="A671" s="11">
        <v>239</v>
      </c>
      <c r="B671" s="277"/>
      <c r="C671" s="278"/>
      <c r="D671" s="284"/>
      <c r="E671" s="284"/>
      <c r="F671" s="1455" t="s">
        <v>65</v>
      </c>
      <c r="G671" s="1456"/>
      <c r="H671" s="1456"/>
      <c r="I671" s="1456"/>
      <c r="J671" s="1456"/>
      <c r="K671" s="1456"/>
      <c r="L671" s="1457"/>
      <c r="M671" s="698">
        <v>0</v>
      </c>
      <c r="N671" s="699">
        <v>0</v>
      </c>
      <c r="O671" s="700">
        <v>0</v>
      </c>
      <c r="P671" s="700">
        <v>0</v>
      </c>
      <c r="Q671" s="705">
        <v>0</v>
      </c>
      <c r="R671" s="700">
        <v>0</v>
      </c>
      <c r="S671" s="701">
        <v>0</v>
      </c>
      <c r="T671" s="700">
        <v>0</v>
      </c>
      <c r="U671" s="701">
        <v>0</v>
      </c>
      <c r="V671" s="700">
        <v>0</v>
      </c>
      <c r="W671" s="701">
        <v>0</v>
      </c>
      <c r="X671" s="700">
        <v>0</v>
      </c>
      <c r="Y671" s="701">
        <v>0</v>
      </c>
      <c r="Z671" s="700">
        <v>0</v>
      </c>
      <c r="AA671" s="701">
        <v>0</v>
      </c>
      <c r="AB671" s="706">
        <v>0</v>
      </c>
      <c r="AC671" s="698">
        <v>0</v>
      </c>
      <c r="AD671" s="996"/>
      <c r="AE671" s="997"/>
      <c r="AF671" s="998"/>
    </row>
    <row r="672" spans="1:32" x14ac:dyDescent="0.2">
      <c r="A672" s="11">
        <v>240</v>
      </c>
      <c r="B672" s="277"/>
      <c r="C672" s="278"/>
      <c r="D672" s="284"/>
      <c r="E672" s="284"/>
      <c r="F672" s="1449" t="s">
        <v>68</v>
      </c>
      <c r="G672" s="1450"/>
      <c r="H672" s="1450"/>
      <c r="I672" s="1450"/>
      <c r="J672" s="1450"/>
      <c r="K672" s="1450"/>
      <c r="L672" s="1451"/>
      <c r="M672" s="698">
        <v>0</v>
      </c>
      <c r="N672" s="699">
        <v>0</v>
      </c>
      <c r="O672" s="700">
        <v>0</v>
      </c>
      <c r="P672" s="700">
        <v>0</v>
      </c>
      <c r="Q672" s="705">
        <v>0</v>
      </c>
      <c r="R672" s="700">
        <v>0</v>
      </c>
      <c r="S672" s="701">
        <v>0</v>
      </c>
      <c r="T672" s="700">
        <v>0</v>
      </c>
      <c r="U672" s="701">
        <v>0</v>
      </c>
      <c r="V672" s="700">
        <v>0</v>
      </c>
      <c r="W672" s="701">
        <v>0</v>
      </c>
      <c r="X672" s="700">
        <v>0</v>
      </c>
      <c r="Y672" s="701">
        <v>0</v>
      </c>
      <c r="Z672" s="700">
        <v>0</v>
      </c>
      <c r="AA672" s="701">
        <v>0</v>
      </c>
      <c r="AB672" s="706">
        <v>0</v>
      </c>
      <c r="AC672" s="698">
        <v>0</v>
      </c>
      <c r="AD672" s="996"/>
      <c r="AE672" s="997"/>
      <c r="AF672" s="998"/>
    </row>
    <row r="673" spans="1:32" x14ac:dyDescent="0.2">
      <c r="A673" s="11">
        <v>241</v>
      </c>
      <c r="B673" s="277"/>
      <c r="C673" s="278"/>
      <c r="D673" s="285"/>
      <c r="E673" s="285"/>
      <c r="F673" s="1449" t="s">
        <v>537</v>
      </c>
      <c r="G673" s="1450"/>
      <c r="H673" s="1450"/>
      <c r="I673" s="1450"/>
      <c r="J673" s="1450"/>
      <c r="K673" s="1450"/>
      <c r="L673" s="1451"/>
      <c r="M673" s="698">
        <v>0</v>
      </c>
      <c r="N673" s="699">
        <v>0</v>
      </c>
      <c r="O673" s="700">
        <v>0</v>
      </c>
      <c r="P673" s="700">
        <v>0</v>
      </c>
      <c r="Q673" s="705"/>
      <c r="R673" s="700">
        <v>0</v>
      </c>
      <c r="S673" s="701">
        <v>0</v>
      </c>
      <c r="T673" s="700">
        <v>0</v>
      </c>
      <c r="U673" s="701">
        <v>0</v>
      </c>
      <c r="V673" s="700">
        <v>0</v>
      </c>
      <c r="W673" s="701">
        <v>0</v>
      </c>
      <c r="X673" s="700">
        <v>0</v>
      </c>
      <c r="Y673" s="701">
        <v>0</v>
      </c>
      <c r="Z673" s="700">
        <v>0</v>
      </c>
      <c r="AA673" s="701">
        <v>0</v>
      </c>
      <c r="AB673" s="706">
        <v>0</v>
      </c>
      <c r="AC673" s="698">
        <v>0</v>
      </c>
      <c r="AD673" s="996"/>
      <c r="AE673" s="997"/>
      <c r="AF673" s="998"/>
    </row>
    <row r="674" spans="1:32" ht="27.75" customHeight="1" x14ac:dyDescent="0.2">
      <c r="A674" s="11">
        <v>242</v>
      </c>
      <c r="B674" s="277"/>
      <c r="C674" s="278"/>
      <c r="D674" s="280"/>
      <c r="E674" s="280"/>
      <c r="F674" s="1458" t="s">
        <v>532</v>
      </c>
      <c r="G674" s="1459"/>
      <c r="H674" s="1459"/>
      <c r="I674" s="1459"/>
      <c r="J674" s="1459"/>
      <c r="K674" s="1459"/>
      <c r="L674" s="1460"/>
      <c r="M674" s="698">
        <v>0</v>
      </c>
      <c r="N674" s="699">
        <v>0</v>
      </c>
      <c r="O674" s="700">
        <v>0</v>
      </c>
      <c r="P674" s="700">
        <v>0</v>
      </c>
      <c r="Q674" s="705"/>
      <c r="R674" s="700">
        <v>0</v>
      </c>
      <c r="S674" s="701">
        <v>0</v>
      </c>
      <c r="T674" s="700">
        <v>0</v>
      </c>
      <c r="U674" s="701">
        <v>0</v>
      </c>
      <c r="V674" s="700">
        <v>0</v>
      </c>
      <c r="W674" s="701">
        <v>0</v>
      </c>
      <c r="X674" s="700">
        <v>0</v>
      </c>
      <c r="Y674" s="701">
        <v>0</v>
      </c>
      <c r="Z674" s="700">
        <v>0</v>
      </c>
      <c r="AA674" s="701">
        <v>0</v>
      </c>
      <c r="AB674" s="706">
        <v>0</v>
      </c>
      <c r="AC674" s="698">
        <v>0</v>
      </c>
      <c r="AD674" s="996"/>
      <c r="AE674" s="997"/>
      <c r="AF674" s="998"/>
    </row>
    <row r="675" spans="1:32" ht="15.75" customHeight="1" x14ac:dyDescent="0.2">
      <c r="A675" s="11">
        <v>243</v>
      </c>
      <c r="B675" s="277"/>
      <c r="C675" s="278"/>
      <c r="D675" s="285"/>
      <c r="E675" s="1452" t="s">
        <v>556</v>
      </c>
      <c r="F675" s="1453"/>
      <c r="G675" s="1453"/>
      <c r="H675" s="1453"/>
      <c r="I675" s="1453"/>
      <c r="J675" s="1453"/>
      <c r="K675" s="1453"/>
      <c r="L675" s="1454"/>
      <c r="M675" s="407">
        <f>SUBTOTAL(9,M676:M679)</f>
        <v>0</v>
      </c>
      <c r="N675" s="410">
        <f t="shared" ref="N675:AC675" si="153">SUBTOTAL(9,N676:N679)</f>
        <v>0</v>
      </c>
      <c r="O675" s="414">
        <f t="shared" si="153"/>
        <v>0</v>
      </c>
      <c r="P675" s="413">
        <f t="shared" si="153"/>
        <v>0</v>
      </c>
      <c r="Q675" s="415">
        <f t="shared" si="153"/>
        <v>0</v>
      </c>
      <c r="R675" s="414">
        <f t="shared" si="153"/>
        <v>0</v>
      </c>
      <c r="S675" s="414">
        <f t="shared" si="153"/>
        <v>0</v>
      </c>
      <c r="T675" s="414">
        <f t="shared" si="153"/>
        <v>0</v>
      </c>
      <c r="U675" s="414">
        <f t="shared" si="153"/>
        <v>0</v>
      </c>
      <c r="V675" s="414">
        <f t="shared" si="153"/>
        <v>0</v>
      </c>
      <c r="W675" s="414">
        <f t="shared" si="153"/>
        <v>0</v>
      </c>
      <c r="X675" s="414">
        <f t="shared" si="153"/>
        <v>0</v>
      </c>
      <c r="Y675" s="414">
        <f t="shared" si="153"/>
        <v>0</v>
      </c>
      <c r="Z675" s="414">
        <f t="shared" si="153"/>
        <v>0</v>
      </c>
      <c r="AA675" s="414">
        <f t="shared" si="153"/>
        <v>0</v>
      </c>
      <c r="AB675" s="424">
        <f t="shared" si="153"/>
        <v>0</v>
      </c>
      <c r="AC675" s="407">
        <f t="shared" si="153"/>
        <v>0</v>
      </c>
      <c r="AD675" s="996"/>
      <c r="AE675" s="997"/>
      <c r="AF675" s="998"/>
    </row>
    <row r="676" spans="1:32" x14ac:dyDescent="0.2">
      <c r="A676" s="11">
        <v>244</v>
      </c>
      <c r="B676" s="277"/>
      <c r="C676" s="278"/>
      <c r="D676" s="284"/>
      <c r="E676" s="284"/>
      <c r="F676" s="1455" t="s">
        <v>65</v>
      </c>
      <c r="G676" s="1456"/>
      <c r="H676" s="1456"/>
      <c r="I676" s="1456"/>
      <c r="J676" s="1456"/>
      <c r="K676" s="1456"/>
      <c r="L676" s="1457"/>
      <c r="M676" s="698">
        <v>0</v>
      </c>
      <c r="N676" s="699">
        <v>0</v>
      </c>
      <c r="O676" s="700">
        <v>0</v>
      </c>
      <c r="P676" s="700">
        <v>0</v>
      </c>
      <c r="Q676" s="705">
        <v>0</v>
      </c>
      <c r="R676" s="700">
        <v>0</v>
      </c>
      <c r="S676" s="701">
        <v>0</v>
      </c>
      <c r="T676" s="700">
        <v>0</v>
      </c>
      <c r="U676" s="701">
        <v>0</v>
      </c>
      <c r="V676" s="700">
        <v>0</v>
      </c>
      <c r="W676" s="701">
        <v>0</v>
      </c>
      <c r="X676" s="700">
        <v>0</v>
      </c>
      <c r="Y676" s="701">
        <v>0</v>
      </c>
      <c r="Z676" s="700">
        <v>0</v>
      </c>
      <c r="AA676" s="701">
        <v>0</v>
      </c>
      <c r="AB676" s="706">
        <v>0</v>
      </c>
      <c r="AC676" s="698">
        <v>0</v>
      </c>
      <c r="AD676" s="996"/>
      <c r="AE676" s="997"/>
      <c r="AF676" s="998"/>
    </row>
    <row r="677" spans="1:32" x14ac:dyDescent="0.2">
      <c r="A677" s="11">
        <v>245</v>
      </c>
      <c r="B677" s="277"/>
      <c r="C677" s="278"/>
      <c r="D677" s="286"/>
      <c r="E677" s="286"/>
      <c r="F677" s="1449" t="s">
        <v>68</v>
      </c>
      <c r="G677" s="1450"/>
      <c r="H677" s="1450"/>
      <c r="I677" s="1450"/>
      <c r="J677" s="1450"/>
      <c r="K677" s="1450"/>
      <c r="L677" s="1451"/>
      <c r="M677" s="698">
        <v>0</v>
      </c>
      <c r="N677" s="699">
        <v>0</v>
      </c>
      <c r="O677" s="700">
        <v>0</v>
      </c>
      <c r="P677" s="700">
        <v>0</v>
      </c>
      <c r="Q677" s="705">
        <v>0</v>
      </c>
      <c r="R677" s="700">
        <v>0</v>
      </c>
      <c r="S677" s="701">
        <v>0</v>
      </c>
      <c r="T677" s="700">
        <v>0</v>
      </c>
      <c r="U677" s="701">
        <v>0</v>
      </c>
      <c r="V677" s="700">
        <v>0</v>
      </c>
      <c r="W677" s="701">
        <v>0</v>
      </c>
      <c r="X677" s="700">
        <v>0</v>
      </c>
      <c r="Y677" s="701">
        <v>0</v>
      </c>
      <c r="Z677" s="700">
        <v>0</v>
      </c>
      <c r="AA677" s="701">
        <v>0</v>
      </c>
      <c r="AB677" s="706">
        <v>0</v>
      </c>
      <c r="AC677" s="698">
        <v>0</v>
      </c>
      <c r="AD677" s="996"/>
      <c r="AE677" s="997"/>
      <c r="AF677" s="998"/>
    </row>
    <row r="678" spans="1:32" x14ac:dyDescent="0.2">
      <c r="A678" s="11">
        <v>246</v>
      </c>
      <c r="B678" s="277"/>
      <c r="C678" s="278"/>
      <c r="D678" s="286"/>
      <c r="E678" s="286"/>
      <c r="F678" s="1449" t="s">
        <v>537</v>
      </c>
      <c r="G678" s="1450"/>
      <c r="H678" s="1450"/>
      <c r="I678" s="1450"/>
      <c r="J678" s="1450"/>
      <c r="K678" s="1450"/>
      <c r="L678" s="1451"/>
      <c r="M678" s="698">
        <v>0</v>
      </c>
      <c r="N678" s="699">
        <v>0</v>
      </c>
      <c r="O678" s="700">
        <v>0</v>
      </c>
      <c r="P678" s="700">
        <v>0</v>
      </c>
      <c r="Q678" s="705">
        <v>0</v>
      </c>
      <c r="R678" s="700">
        <v>0</v>
      </c>
      <c r="S678" s="701">
        <v>0</v>
      </c>
      <c r="T678" s="700">
        <v>0</v>
      </c>
      <c r="U678" s="701">
        <v>0</v>
      </c>
      <c r="V678" s="700">
        <v>0</v>
      </c>
      <c r="W678" s="701">
        <v>0</v>
      </c>
      <c r="X678" s="700">
        <v>0</v>
      </c>
      <c r="Y678" s="701">
        <v>0</v>
      </c>
      <c r="Z678" s="700">
        <v>0</v>
      </c>
      <c r="AA678" s="701">
        <v>0</v>
      </c>
      <c r="AB678" s="706">
        <v>0</v>
      </c>
      <c r="AC678" s="698">
        <v>0</v>
      </c>
      <c r="AD678" s="996"/>
      <c r="AE678" s="997"/>
      <c r="AF678" s="998"/>
    </row>
    <row r="679" spans="1:32" ht="27.75" customHeight="1" x14ac:dyDescent="0.2">
      <c r="A679" s="11">
        <v>247</v>
      </c>
      <c r="B679" s="277"/>
      <c r="C679" s="278"/>
      <c r="D679" s="287"/>
      <c r="E679" s="287"/>
      <c r="F679" s="1449" t="s">
        <v>532</v>
      </c>
      <c r="G679" s="1450"/>
      <c r="H679" s="1450"/>
      <c r="I679" s="1450"/>
      <c r="J679" s="1450"/>
      <c r="K679" s="1450"/>
      <c r="L679" s="1451"/>
      <c r="M679" s="698">
        <v>0</v>
      </c>
      <c r="N679" s="699">
        <v>0</v>
      </c>
      <c r="O679" s="700">
        <v>0</v>
      </c>
      <c r="P679" s="700">
        <v>0</v>
      </c>
      <c r="Q679" s="705">
        <v>0</v>
      </c>
      <c r="R679" s="700">
        <v>0</v>
      </c>
      <c r="S679" s="701">
        <v>0</v>
      </c>
      <c r="T679" s="700">
        <v>0</v>
      </c>
      <c r="U679" s="701">
        <v>0</v>
      </c>
      <c r="V679" s="700">
        <v>0</v>
      </c>
      <c r="W679" s="701">
        <v>0</v>
      </c>
      <c r="X679" s="700">
        <v>0</v>
      </c>
      <c r="Y679" s="701">
        <v>0</v>
      </c>
      <c r="Z679" s="700">
        <v>0</v>
      </c>
      <c r="AA679" s="701">
        <v>0</v>
      </c>
      <c r="AB679" s="706">
        <v>0</v>
      </c>
      <c r="AC679" s="698">
        <v>0</v>
      </c>
      <c r="AD679" s="996"/>
      <c r="AE679" s="997"/>
      <c r="AF679" s="998"/>
    </row>
    <row r="680" spans="1:32" ht="15" customHeight="1" x14ac:dyDescent="0.2">
      <c r="A680" s="11">
        <v>129</v>
      </c>
      <c r="B680" s="277"/>
      <c r="C680" s="287"/>
      <c r="D680" s="1485" t="s">
        <v>13</v>
      </c>
      <c r="E680" s="1486"/>
      <c r="F680" s="1486"/>
      <c r="G680" s="1486"/>
      <c r="H680" s="1486"/>
      <c r="I680" s="1486"/>
      <c r="J680" s="1486"/>
      <c r="K680" s="1486"/>
      <c r="L680" s="1486"/>
      <c r="M680" s="1486"/>
      <c r="N680" s="1486"/>
      <c r="O680" s="1486"/>
      <c r="P680" s="1486"/>
      <c r="Q680" s="1486"/>
      <c r="R680" s="1486"/>
      <c r="S680" s="1486"/>
      <c r="T680" s="1486"/>
      <c r="U680" s="1486"/>
      <c r="V680" s="1486"/>
      <c r="W680" s="1486"/>
      <c r="X680" s="1486"/>
      <c r="Y680" s="1486"/>
      <c r="Z680" s="1486"/>
      <c r="AA680" s="1486"/>
      <c r="AB680" s="1486"/>
      <c r="AC680" s="1486"/>
      <c r="AD680" s="1486"/>
      <c r="AE680" s="1486"/>
      <c r="AF680" s="1487"/>
    </row>
    <row r="681" spans="1:32" ht="15" customHeight="1" x14ac:dyDescent="0.2">
      <c r="A681" s="11">
        <v>130</v>
      </c>
      <c r="B681" s="277"/>
      <c r="C681" s="287"/>
      <c r="D681" s="287"/>
      <c r="E681" s="1452" t="s">
        <v>14</v>
      </c>
      <c r="F681" s="1453"/>
      <c r="G681" s="1453"/>
      <c r="H681" s="1453"/>
      <c r="I681" s="1453"/>
      <c r="J681" s="1453"/>
      <c r="K681" s="1453"/>
      <c r="L681" s="1454"/>
      <c r="M681" s="407">
        <f>SUBTOTAL(9,M682:M684)</f>
        <v>0</v>
      </c>
      <c r="N681" s="410">
        <f t="shared" ref="N681:AC681" si="154">SUBTOTAL(9,N682:N684)</f>
        <v>0</v>
      </c>
      <c r="O681" s="414">
        <f t="shared" si="154"/>
        <v>0</v>
      </c>
      <c r="P681" s="413">
        <f t="shared" si="154"/>
        <v>0</v>
      </c>
      <c r="Q681" s="415">
        <f t="shared" si="154"/>
        <v>0</v>
      </c>
      <c r="R681" s="414">
        <f t="shared" si="154"/>
        <v>0</v>
      </c>
      <c r="S681" s="414">
        <f t="shared" si="154"/>
        <v>0</v>
      </c>
      <c r="T681" s="414">
        <f t="shared" si="154"/>
        <v>0</v>
      </c>
      <c r="U681" s="414">
        <f t="shared" si="154"/>
        <v>0</v>
      </c>
      <c r="V681" s="414">
        <f t="shared" si="154"/>
        <v>0</v>
      </c>
      <c r="W681" s="414">
        <f t="shared" si="154"/>
        <v>0</v>
      </c>
      <c r="X681" s="414">
        <f t="shared" si="154"/>
        <v>0</v>
      </c>
      <c r="Y681" s="414">
        <f t="shared" si="154"/>
        <v>0</v>
      </c>
      <c r="Z681" s="414">
        <f t="shared" si="154"/>
        <v>0</v>
      </c>
      <c r="AA681" s="414">
        <f t="shared" si="154"/>
        <v>0</v>
      </c>
      <c r="AB681" s="424">
        <f t="shared" si="154"/>
        <v>0</v>
      </c>
      <c r="AC681" s="407">
        <f t="shared" si="154"/>
        <v>0</v>
      </c>
      <c r="AD681" s="996"/>
      <c r="AE681" s="997"/>
      <c r="AF681" s="998"/>
    </row>
    <row r="682" spans="1:32" ht="15" customHeight="1" x14ac:dyDescent="0.2">
      <c r="A682" s="11">
        <v>131</v>
      </c>
      <c r="B682" s="277"/>
      <c r="C682" s="287"/>
      <c r="D682" s="287"/>
      <c r="E682" s="288"/>
      <c r="F682" s="1455" t="s">
        <v>112</v>
      </c>
      <c r="G682" s="1456"/>
      <c r="H682" s="1456"/>
      <c r="I682" s="1456"/>
      <c r="J682" s="1456"/>
      <c r="K682" s="1456"/>
      <c r="L682" s="1457"/>
      <c r="M682" s="698">
        <v>0</v>
      </c>
      <c r="N682" s="699">
        <v>0</v>
      </c>
      <c r="O682" s="700">
        <v>0</v>
      </c>
      <c r="P682" s="700">
        <v>0</v>
      </c>
      <c r="Q682" s="705">
        <v>0</v>
      </c>
      <c r="R682" s="700">
        <v>0</v>
      </c>
      <c r="S682" s="701">
        <v>0</v>
      </c>
      <c r="T682" s="700">
        <v>0</v>
      </c>
      <c r="U682" s="701">
        <v>0</v>
      </c>
      <c r="V682" s="700">
        <v>0</v>
      </c>
      <c r="W682" s="701">
        <v>0</v>
      </c>
      <c r="X682" s="700">
        <v>0</v>
      </c>
      <c r="Y682" s="701">
        <v>0</v>
      </c>
      <c r="Z682" s="700">
        <v>0</v>
      </c>
      <c r="AA682" s="701">
        <v>0</v>
      </c>
      <c r="AB682" s="706">
        <v>0</v>
      </c>
      <c r="AC682" s="698">
        <v>0</v>
      </c>
      <c r="AD682" s="996"/>
      <c r="AE682" s="997"/>
      <c r="AF682" s="998"/>
    </row>
    <row r="683" spans="1:32" ht="15" customHeight="1" x14ac:dyDescent="0.2">
      <c r="A683" s="11">
        <v>132</v>
      </c>
      <c r="B683" s="277"/>
      <c r="C683" s="287"/>
      <c r="D683" s="287"/>
      <c r="E683" s="288"/>
      <c r="F683" s="1449" t="s">
        <v>113</v>
      </c>
      <c r="G683" s="1450"/>
      <c r="H683" s="1450"/>
      <c r="I683" s="1450"/>
      <c r="J683" s="1450"/>
      <c r="K683" s="1450"/>
      <c r="L683" s="1451"/>
      <c r="M683" s="698">
        <v>0</v>
      </c>
      <c r="N683" s="699">
        <v>0</v>
      </c>
      <c r="O683" s="700">
        <v>0</v>
      </c>
      <c r="P683" s="700">
        <v>0</v>
      </c>
      <c r="Q683" s="705">
        <v>0</v>
      </c>
      <c r="R683" s="700">
        <v>0</v>
      </c>
      <c r="S683" s="701">
        <v>0</v>
      </c>
      <c r="T683" s="700">
        <v>0</v>
      </c>
      <c r="U683" s="701">
        <v>0</v>
      </c>
      <c r="V683" s="700">
        <v>0</v>
      </c>
      <c r="W683" s="701">
        <v>0</v>
      </c>
      <c r="X683" s="700">
        <v>0</v>
      </c>
      <c r="Y683" s="701">
        <v>0</v>
      </c>
      <c r="Z683" s="700">
        <v>0</v>
      </c>
      <c r="AA683" s="701">
        <v>0</v>
      </c>
      <c r="AB683" s="706">
        <v>0</v>
      </c>
      <c r="AC683" s="698">
        <v>0</v>
      </c>
      <c r="AD683" s="996"/>
      <c r="AE683" s="997"/>
      <c r="AF683" s="998"/>
    </row>
    <row r="684" spans="1:32" ht="15" customHeight="1" x14ac:dyDescent="0.2">
      <c r="A684" s="11">
        <v>133</v>
      </c>
      <c r="B684" s="277"/>
      <c r="C684" s="287"/>
      <c r="D684" s="287"/>
      <c r="E684" s="288"/>
      <c r="F684" s="1458" t="s">
        <v>557</v>
      </c>
      <c r="G684" s="1459"/>
      <c r="H684" s="1459"/>
      <c r="I684" s="1459"/>
      <c r="J684" s="1459"/>
      <c r="K684" s="1459"/>
      <c r="L684" s="1460"/>
      <c r="M684" s="698">
        <v>0</v>
      </c>
      <c r="N684" s="699">
        <v>0</v>
      </c>
      <c r="O684" s="700">
        <v>0</v>
      </c>
      <c r="P684" s="700">
        <v>0</v>
      </c>
      <c r="Q684" s="705">
        <v>0</v>
      </c>
      <c r="R684" s="700">
        <v>0</v>
      </c>
      <c r="S684" s="701">
        <v>0</v>
      </c>
      <c r="T684" s="700">
        <v>0</v>
      </c>
      <c r="U684" s="701">
        <v>0</v>
      </c>
      <c r="V684" s="700">
        <v>0</v>
      </c>
      <c r="W684" s="701">
        <v>0</v>
      </c>
      <c r="X684" s="700">
        <v>0</v>
      </c>
      <c r="Y684" s="701">
        <v>0</v>
      </c>
      <c r="Z684" s="700">
        <v>0</v>
      </c>
      <c r="AA684" s="701">
        <v>0</v>
      </c>
      <c r="AB684" s="706">
        <v>0</v>
      </c>
      <c r="AC684" s="698">
        <v>0</v>
      </c>
      <c r="AD684" s="996"/>
      <c r="AE684" s="997"/>
      <c r="AF684" s="998"/>
    </row>
    <row r="685" spans="1:32" ht="15" customHeight="1" x14ac:dyDescent="0.2">
      <c r="A685" s="11">
        <v>134</v>
      </c>
      <c r="B685" s="277"/>
      <c r="C685" s="287"/>
      <c r="D685" s="287"/>
      <c r="E685" s="1452" t="s">
        <v>15</v>
      </c>
      <c r="F685" s="1453"/>
      <c r="G685" s="1453"/>
      <c r="H685" s="1453"/>
      <c r="I685" s="1453"/>
      <c r="J685" s="1453"/>
      <c r="K685" s="1453"/>
      <c r="L685" s="1454"/>
      <c r="M685" s="407">
        <f>SUBTOTAL(9,M686:M688)</f>
        <v>0</v>
      </c>
      <c r="N685" s="410">
        <f t="shared" ref="N685:AC685" si="155">SUBTOTAL(9,N686:N688)</f>
        <v>0</v>
      </c>
      <c r="O685" s="414">
        <f t="shared" si="155"/>
        <v>0</v>
      </c>
      <c r="P685" s="413">
        <f t="shared" si="155"/>
        <v>0</v>
      </c>
      <c r="Q685" s="415">
        <f t="shared" si="155"/>
        <v>0</v>
      </c>
      <c r="R685" s="414">
        <f t="shared" si="155"/>
        <v>0</v>
      </c>
      <c r="S685" s="414">
        <f t="shared" si="155"/>
        <v>0</v>
      </c>
      <c r="T685" s="414">
        <f t="shared" si="155"/>
        <v>0</v>
      </c>
      <c r="U685" s="414">
        <f t="shared" si="155"/>
        <v>0</v>
      </c>
      <c r="V685" s="414">
        <f t="shared" si="155"/>
        <v>0</v>
      </c>
      <c r="W685" s="414">
        <f t="shared" si="155"/>
        <v>0</v>
      </c>
      <c r="X685" s="414">
        <f t="shared" si="155"/>
        <v>0</v>
      </c>
      <c r="Y685" s="414">
        <f t="shared" si="155"/>
        <v>0</v>
      </c>
      <c r="Z685" s="414">
        <f t="shared" si="155"/>
        <v>0</v>
      </c>
      <c r="AA685" s="414">
        <f t="shared" si="155"/>
        <v>0</v>
      </c>
      <c r="AB685" s="424">
        <f t="shared" si="155"/>
        <v>0</v>
      </c>
      <c r="AC685" s="407">
        <f t="shared" si="155"/>
        <v>0</v>
      </c>
      <c r="AD685" s="996"/>
      <c r="AE685" s="997"/>
      <c r="AF685" s="998"/>
    </row>
    <row r="686" spans="1:32" ht="15" customHeight="1" x14ac:dyDescent="0.2">
      <c r="A686" s="11">
        <v>135</v>
      </c>
      <c r="B686" s="277"/>
      <c r="C686" s="287"/>
      <c r="D686" s="287"/>
      <c r="E686" s="288"/>
      <c r="F686" s="1455" t="s">
        <v>109</v>
      </c>
      <c r="G686" s="1456"/>
      <c r="H686" s="1456"/>
      <c r="I686" s="1456"/>
      <c r="J686" s="1456"/>
      <c r="K686" s="1456"/>
      <c r="L686" s="1457"/>
      <c r="M686" s="698">
        <v>0</v>
      </c>
      <c r="N686" s="699">
        <v>0</v>
      </c>
      <c r="O686" s="700">
        <v>0</v>
      </c>
      <c r="P686" s="700">
        <v>0</v>
      </c>
      <c r="Q686" s="705">
        <v>0</v>
      </c>
      <c r="R686" s="700">
        <v>0</v>
      </c>
      <c r="S686" s="701">
        <v>0</v>
      </c>
      <c r="T686" s="700">
        <v>0</v>
      </c>
      <c r="U686" s="701">
        <v>0</v>
      </c>
      <c r="V686" s="700">
        <v>0</v>
      </c>
      <c r="W686" s="701">
        <v>0</v>
      </c>
      <c r="X686" s="700">
        <v>0</v>
      </c>
      <c r="Y686" s="701">
        <v>0</v>
      </c>
      <c r="Z686" s="700">
        <v>0</v>
      </c>
      <c r="AA686" s="701">
        <v>0</v>
      </c>
      <c r="AB686" s="706">
        <v>0</v>
      </c>
      <c r="AC686" s="698">
        <v>0</v>
      </c>
      <c r="AD686" s="996"/>
      <c r="AE686" s="997"/>
      <c r="AF686" s="998"/>
    </row>
    <row r="687" spans="1:32" ht="15" customHeight="1" x14ac:dyDescent="0.2">
      <c r="A687" s="11">
        <v>136</v>
      </c>
      <c r="B687" s="277"/>
      <c r="C687" s="287"/>
      <c r="D687" s="287"/>
      <c r="E687" s="288"/>
      <c r="F687" s="1449" t="s">
        <v>110</v>
      </c>
      <c r="G687" s="1450"/>
      <c r="H687" s="1450"/>
      <c r="I687" s="1450"/>
      <c r="J687" s="1450"/>
      <c r="K687" s="1450"/>
      <c r="L687" s="1451"/>
      <c r="M687" s="698">
        <v>0</v>
      </c>
      <c r="N687" s="699">
        <v>0</v>
      </c>
      <c r="O687" s="700">
        <v>0</v>
      </c>
      <c r="P687" s="700">
        <v>0</v>
      </c>
      <c r="Q687" s="705">
        <v>0</v>
      </c>
      <c r="R687" s="700">
        <v>0</v>
      </c>
      <c r="S687" s="701">
        <v>0</v>
      </c>
      <c r="T687" s="700">
        <v>0</v>
      </c>
      <c r="U687" s="701">
        <v>0</v>
      </c>
      <c r="V687" s="700">
        <v>0</v>
      </c>
      <c r="W687" s="701">
        <v>0</v>
      </c>
      <c r="X687" s="700">
        <v>0</v>
      </c>
      <c r="Y687" s="701">
        <v>0</v>
      </c>
      <c r="Z687" s="700">
        <v>0</v>
      </c>
      <c r="AA687" s="701">
        <v>0</v>
      </c>
      <c r="AB687" s="706">
        <v>0</v>
      </c>
      <c r="AC687" s="698">
        <v>0</v>
      </c>
      <c r="AD687" s="996"/>
      <c r="AE687" s="997"/>
      <c r="AF687" s="998"/>
    </row>
    <row r="688" spans="1:32" ht="15" customHeight="1" x14ac:dyDescent="0.2">
      <c r="A688" s="11">
        <v>137</v>
      </c>
      <c r="B688" s="277"/>
      <c r="C688" s="287"/>
      <c r="D688" s="287"/>
      <c r="E688" s="288"/>
      <c r="F688" s="1458" t="s">
        <v>111</v>
      </c>
      <c r="G688" s="1459"/>
      <c r="H688" s="1459"/>
      <c r="I688" s="1459"/>
      <c r="J688" s="1459"/>
      <c r="K688" s="1459"/>
      <c r="L688" s="1460"/>
      <c r="M688" s="698">
        <v>0</v>
      </c>
      <c r="N688" s="699">
        <v>0</v>
      </c>
      <c r="O688" s="700">
        <v>0</v>
      </c>
      <c r="P688" s="700">
        <v>0</v>
      </c>
      <c r="Q688" s="705">
        <v>0</v>
      </c>
      <c r="R688" s="700">
        <v>0</v>
      </c>
      <c r="S688" s="701">
        <v>0</v>
      </c>
      <c r="T688" s="700">
        <v>0</v>
      </c>
      <c r="U688" s="701">
        <v>0</v>
      </c>
      <c r="V688" s="700">
        <v>0</v>
      </c>
      <c r="W688" s="701">
        <v>0</v>
      </c>
      <c r="X688" s="700">
        <v>0</v>
      </c>
      <c r="Y688" s="701">
        <v>0</v>
      </c>
      <c r="Z688" s="700">
        <v>0</v>
      </c>
      <c r="AA688" s="701">
        <v>0</v>
      </c>
      <c r="AB688" s="706">
        <v>0</v>
      </c>
      <c r="AC688" s="698">
        <v>0</v>
      </c>
      <c r="AD688" s="996"/>
      <c r="AE688" s="997"/>
      <c r="AF688" s="998"/>
    </row>
    <row r="689" spans="1:32" ht="15" customHeight="1" x14ac:dyDescent="0.2">
      <c r="A689" s="11">
        <v>138</v>
      </c>
      <c r="B689" s="277"/>
      <c r="C689" s="287"/>
      <c r="D689" s="287"/>
      <c r="E689" s="1452" t="s">
        <v>18</v>
      </c>
      <c r="F689" s="1453"/>
      <c r="G689" s="1453"/>
      <c r="H689" s="1453"/>
      <c r="I689" s="1453"/>
      <c r="J689" s="1453"/>
      <c r="K689" s="1453"/>
      <c r="L689" s="1454"/>
      <c r="M689" s="407">
        <f>SUBTOTAL(9,M690:M692)</f>
        <v>0</v>
      </c>
      <c r="N689" s="410">
        <f t="shared" ref="N689:AC689" si="156">SUBTOTAL(9,N690:N692)</f>
        <v>0</v>
      </c>
      <c r="O689" s="414">
        <f t="shared" si="156"/>
        <v>0</v>
      </c>
      <c r="P689" s="413">
        <f t="shared" si="156"/>
        <v>0</v>
      </c>
      <c r="Q689" s="415">
        <f t="shared" si="156"/>
        <v>0</v>
      </c>
      <c r="R689" s="414">
        <f t="shared" si="156"/>
        <v>0</v>
      </c>
      <c r="S689" s="414">
        <f t="shared" si="156"/>
        <v>0</v>
      </c>
      <c r="T689" s="414">
        <f t="shared" si="156"/>
        <v>0</v>
      </c>
      <c r="U689" s="414">
        <f t="shared" si="156"/>
        <v>0</v>
      </c>
      <c r="V689" s="414">
        <f t="shared" si="156"/>
        <v>0</v>
      </c>
      <c r="W689" s="414">
        <f t="shared" si="156"/>
        <v>0</v>
      </c>
      <c r="X689" s="414">
        <f t="shared" si="156"/>
        <v>0</v>
      </c>
      <c r="Y689" s="414">
        <f t="shared" si="156"/>
        <v>0</v>
      </c>
      <c r="Z689" s="414">
        <f t="shared" si="156"/>
        <v>0</v>
      </c>
      <c r="AA689" s="414">
        <f t="shared" si="156"/>
        <v>0</v>
      </c>
      <c r="AB689" s="424">
        <f t="shared" si="156"/>
        <v>0</v>
      </c>
      <c r="AC689" s="407">
        <f t="shared" si="156"/>
        <v>0</v>
      </c>
      <c r="AD689" s="996"/>
      <c r="AE689" s="997"/>
      <c r="AF689" s="998"/>
    </row>
    <row r="690" spans="1:32" ht="15" customHeight="1" x14ac:dyDescent="0.2">
      <c r="A690" s="11">
        <v>139</v>
      </c>
      <c r="B690" s="277"/>
      <c r="C690" s="287"/>
      <c r="D690" s="287"/>
      <c r="E690" s="288"/>
      <c r="F690" s="1455" t="s">
        <v>114</v>
      </c>
      <c r="G690" s="1456"/>
      <c r="H690" s="1456"/>
      <c r="I690" s="1456"/>
      <c r="J690" s="1456"/>
      <c r="K690" s="1456"/>
      <c r="L690" s="1457"/>
      <c r="M690" s="698">
        <v>0</v>
      </c>
      <c r="N690" s="699">
        <v>0</v>
      </c>
      <c r="O690" s="700">
        <v>0</v>
      </c>
      <c r="P690" s="700">
        <v>0</v>
      </c>
      <c r="Q690" s="705">
        <v>0</v>
      </c>
      <c r="R690" s="700">
        <v>0</v>
      </c>
      <c r="S690" s="701">
        <v>0</v>
      </c>
      <c r="T690" s="700">
        <v>0</v>
      </c>
      <c r="U690" s="701">
        <v>0</v>
      </c>
      <c r="V690" s="700">
        <v>0</v>
      </c>
      <c r="W690" s="701">
        <v>0</v>
      </c>
      <c r="X690" s="700">
        <v>0</v>
      </c>
      <c r="Y690" s="701">
        <v>0</v>
      </c>
      <c r="Z690" s="700">
        <v>0</v>
      </c>
      <c r="AA690" s="701">
        <v>0</v>
      </c>
      <c r="AB690" s="706">
        <v>0</v>
      </c>
      <c r="AC690" s="698">
        <v>0</v>
      </c>
      <c r="AD690" s="996"/>
      <c r="AE690" s="997"/>
      <c r="AF690" s="998"/>
    </row>
    <row r="691" spans="1:32" ht="15" customHeight="1" x14ac:dyDescent="0.2">
      <c r="A691" s="11">
        <v>140</v>
      </c>
      <c r="B691" s="277"/>
      <c r="C691" s="287"/>
      <c r="D691" s="287"/>
      <c r="E691" s="288"/>
      <c r="F691" s="1449" t="s">
        <v>115</v>
      </c>
      <c r="G691" s="1450"/>
      <c r="H691" s="1450"/>
      <c r="I691" s="1450"/>
      <c r="J691" s="1450"/>
      <c r="K691" s="1450"/>
      <c r="L691" s="1451"/>
      <c r="M691" s="698">
        <v>0</v>
      </c>
      <c r="N691" s="699">
        <v>0</v>
      </c>
      <c r="O691" s="700">
        <v>0</v>
      </c>
      <c r="P691" s="700">
        <v>0</v>
      </c>
      <c r="Q691" s="705">
        <v>0</v>
      </c>
      <c r="R691" s="700">
        <v>0</v>
      </c>
      <c r="S691" s="701">
        <v>0</v>
      </c>
      <c r="T691" s="700">
        <v>0</v>
      </c>
      <c r="U691" s="701">
        <v>0</v>
      </c>
      <c r="V691" s="700">
        <v>0</v>
      </c>
      <c r="W691" s="701">
        <v>0</v>
      </c>
      <c r="X691" s="700">
        <v>0</v>
      </c>
      <c r="Y691" s="701">
        <v>0</v>
      </c>
      <c r="Z691" s="700">
        <v>0</v>
      </c>
      <c r="AA691" s="701">
        <v>0</v>
      </c>
      <c r="AB691" s="706">
        <v>0</v>
      </c>
      <c r="AC691" s="698">
        <v>0</v>
      </c>
      <c r="AD691" s="996"/>
      <c r="AE691" s="997"/>
      <c r="AF691" s="998"/>
    </row>
    <row r="692" spans="1:32" ht="15" customHeight="1" x14ac:dyDescent="0.2">
      <c r="A692" s="11">
        <v>141</v>
      </c>
      <c r="B692" s="277"/>
      <c r="C692" s="287"/>
      <c r="D692" s="287"/>
      <c r="E692" s="288"/>
      <c r="F692" s="1449" t="s">
        <v>558</v>
      </c>
      <c r="G692" s="1450"/>
      <c r="H692" s="1450"/>
      <c r="I692" s="1450"/>
      <c r="J692" s="1450"/>
      <c r="K692" s="1450"/>
      <c r="L692" s="1451"/>
      <c r="M692" s="698">
        <v>0</v>
      </c>
      <c r="N692" s="699">
        <v>0</v>
      </c>
      <c r="O692" s="700">
        <v>0</v>
      </c>
      <c r="P692" s="700">
        <v>0</v>
      </c>
      <c r="Q692" s="705">
        <v>0</v>
      </c>
      <c r="R692" s="700">
        <v>0</v>
      </c>
      <c r="S692" s="701">
        <v>0</v>
      </c>
      <c r="T692" s="700">
        <v>0</v>
      </c>
      <c r="U692" s="701">
        <v>0</v>
      </c>
      <c r="V692" s="700">
        <v>0</v>
      </c>
      <c r="W692" s="701">
        <v>0</v>
      </c>
      <c r="X692" s="700">
        <v>0</v>
      </c>
      <c r="Y692" s="701">
        <v>0</v>
      </c>
      <c r="Z692" s="700">
        <v>0</v>
      </c>
      <c r="AA692" s="701">
        <v>0</v>
      </c>
      <c r="AB692" s="706">
        <v>0</v>
      </c>
      <c r="AC692" s="698">
        <v>0</v>
      </c>
      <c r="AD692" s="996"/>
      <c r="AE692" s="997"/>
      <c r="AF692" s="998"/>
    </row>
    <row r="693" spans="1:32" ht="15" customHeight="1" x14ac:dyDescent="0.2">
      <c r="A693" s="11">
        <v>142</v>
      </c>
      <c r="B693" s="277"/>
      <c r="C693" s="287"/>
      <c r="D693" s="1485" t="s">
        <v>22</v>
      </c>
      <c r="E693" s="1486"/>
      <c r="F693" s="1486"/>
      <c r="G693" s="1486"/>
      <c r="H693" s="1486"/>
      <c r="I693" s="1486"/>
      <c r="J693" s="1486"/>
      <c r="K693" s="1486"/>
      <c r="L693" s="1486"/>
      <c r="M693" s="1486"/>
      <c r="N693" s="1486"/>
      <c r="O693" s="1486"/>
      <c r="P693" s="1486"/>
      <c r="Q693" s="1486"/>
      <c r="R693" s="1486"/>
      <c r="S693" s="1486"/>
      <c r="T693" s="1486"/>
      <c r="U693" s="1486"/>
      <c r="V693" s="1486"/>
      <c r="W693" s="1486"/>
      <c r="X693" s="1486"/>
      <c r="Y693" s="1486"/>
      <c r="Z693" s="1486"/>
      <c r="AA693" s="1486"/>
      <c r="AB693" s="1486"/>
      <c r="AC693" s="1486"/>
      <c r="AD693" s="1486"/>
      <c r="AE693" s="1486"/>
      <c r="AF693" s="1487"/>
    </row>
    <row r="694" spans="1:32" ht="15" customHeight="1" x14ac:dyDescent="0.2">
      <c r="A694" s="11">
        <v>143</v>
      </c>
      <c r="B694" s="277"/>
      <c r="C694" s="287"/>
      <c r="D694" s="287"/>
      <c r="E694" s="1452" t="s">
        <v>118</v>
      </c>
      <c r="F694" s="1453"/>
      <c r="G694" s="1453"/>
      <c r="H694" s="1453"/>
      <c r="I694" s="1453"/>
      <c r="J694" s="1453"/>
      <c r="K694" s="1453"/>
      <c r="L694" s="1454"/>
      <c r="M694" s="407">
        <f>SUBTOTAL(9,M695:M696)</f>
        <v>0</v>
      </c>
      <c r="N694" s="410">
        <f t="shared" ref="N694:AC694" si="157">SUBTOTAL(9,N695:N696)</f>
        <v>0</v>
      </c>
      <c r="O694" s="414">
        <f t="shared" si="157"/>
        <v>0</v>
      </c>
      <c r="P694" s="413">
        <f t="shared" si="157"/>
        <v>0</v>
      </c>
      <c r="Q694" s="415">
        <f t="shared" si="157"/>
        <v>0</v>
      </c>
      <c r="R694" s="414">
        <f t="shared" si="157"/>
        <v>0</v>
      </c>
      <c r="S694" s="414">
        <f t="shared" si="157"/>
        <v>0</v>
      </c>
      <c r="T694" s="414">
        <f t="shared" si="157"/>
        <v>0</v>
      </c>
      <c r="U694" s="414">
        <f t="shared" si="157"/>
        <v>0</v>
      </c>
      <c r="V694" s="414">
        <f t="shared" si="157"/>
        <v>0</v>
      </c>
      <c r="W694" s="414">
        <f t="shared" si="157"/>
        <v>0</v>
      </c>
      <c r="X694" s="414">
        <f t="shared" si="157"/>
        <v>0</v>
      </c>
      <c r="Y694" s="414">
        <f t="shared" si="157"/>
        <v>0</v>
      </c>
      <c r="Z694" s="414">
        <f t="shared" si="157"/>
        <v>0</v>
      </c>
      <c r="AA694" s="414">
        <f t="shared" si="157"/>
        <v>0</v>
      </c>
      <c r="AB694" s="424">
        <f t="shared" si="157"/>
        <v>0</v>
      </c>
      <c r="AC694" s="407">
        <f t="shared" si="157"/>
        <v>0</v>
      </c>
      <c r="AD694" s="996"/>
      <c r="AE694" s="997"/>
      <c r="AF694" s="998"/>
    </row>
    <row r="695" spans="1:32" ht="15" customHeight="1" x14ac:dyDescent="0.2">
      <c r="A695" s="11">
        <v>144</v>
      </c>
      <c r="B695" s="277"/>
      <c r="C695" s="287"/>
      <c r="D695" s="287"/>
      <c r="E695" s="288"/>
      <c r="F695" s="1455" t="s">
        <v>124</v>
      </c>
      <c r="G695" s="1456"/>
      <c r="H695" s="1456"/>
      <c r="I695" s="1456"/>
      <c r="J695" s="1456"/>
      <c r="K695" s="1456"/>
      <c r="L695" s="1457"/>
      <c r="M695" s="698">
        <v>0</v>
      </c>
      <c r="N695" s="699">
        <v>0</v>
      </c>
      <c r="O695" s="700">
        <v>0</v>
      </c>
      <c r="P695" s="700">
        <v>0</v>
      </c>
      <c r="Q695" s="705">
        <v>0</v>
      </c>
      <c r="R695" s="700">
        <v>0</v>
      </c>
      <c r="S695" s="701">
        <v>0</v>
      </c>
      <c r="T695" s="700">
        <v>0</v>
      </c>
      <c r="U695" s="701">
        <v>0</v>
      </c>
      <c r="V695" s="700">
        <v>0</v>
      </c>
      <c r="W695" s="701">
        <v>0</v>
      </c>
      <c r="X695" s="700">
        <v>0</v>
      </c>
      <c r="Y695" s="701">
        <v>0</v>
      </c>
      <c r="Z695" s="700">
        <v>0</v>
      </c>
      <c r="AA695" s="701">
        <v>0</v>
      </c>
      <c r="AB695" s="706">
        <v>0</v>
      </c>
      <c r="AC695" s="698">
        <v>0</v>
      </c>
      <c r="AD695" s="996"/>
      <c r="AE695" s="997"/>
      <c r="AF695" s="998"/>
    </row>
    <row r="696" spans="1:32" ht="15" customHeight="1" x14ac:dyDescent="0.2">
      <c r="A696" s="11">
        <v>145</v>
      </c>
      <c r="B696" s="277"/>
      <c r="C696" s="287"/>
      <c r="D696" s="287"/>
      <c r="E696" s="288"/>
      <c r="F696" s="1458" t="s">
        <v>571</v>
      </c>
      <c r="G696" s="1459"/>
      <c r="H696" s="1459"/>
      <c r="I696" s="1459"/>
      <c r="J696" s="1459"/>
      <c r="K696" s="1459"/>
      <c r="L696" s="1460"/>
      <c r="M696" s="698">
        <v>0</v>
      </c>
      <c r="N696" s="699">
        <v>0</v>
      </c>
      <c r="O696" s="700">
        <v>0</v>
      </c>
      <c r="P696" s="700">
        <v>0</v>
      </c>
      <c r="Q696" s="705">
        <v>0</v>
      </c>
      <c r="R696" s="700">
        <v>0</v>
      </c>
      <c r="S696" s="701">
        <v>0</v>
      </c>
      <c r="T696" s="700">
        <v>0</v>
      </c>
      <c r="U696" s="701">
        <v>0</v>
      </c>
      <c r="V696" s="700">
        <v>0</v>
      </c>
      <c r="W696" s="701">
        <v>0</v>
      </c>
      <c r="X696" s="700">
        <v>0</v>
      </c>
      <c r="Y696" s="701">
        <v>0</v>
      </c>
      <c r="Z696" s="700">
        <v>0</v>
      </c>
      <c r="AA696" s="701">
        <v>0</v>
      </c>
      <c r="AB696" s="706">
        <v>0</v>
      </c>
      <c r="AC696" s="698">
        <v>0</v>
      </c>
      <c r="AD696" s="996"/>
      <c r="AE696" s="997"/>
      <c r="AF696" s="998"/>
    </row>
    <row r="697" spans="1:32" ht="15" customHeight="1" x14ac:dyDescent="0.2">
      <c r="A697" s="11">
        <v>146</v>
      </c>
      <c r="B697" s="277"/>
      <c r="C697" s="287"/>
      <c r="D697" s="287"/>
      <c r="E697" s="1452" t="s">
        <v>119</v>
      </c>
      <c r="F697" s="1453"/>
      <c r="G697" s="1453"/>
      <c r="H697" s="1453"/>
      <c r="I697" s="1453"/>
      <c r="J697" s="1453"/>
      <c r="K697" s="1453"/>
      <c r="L697" s="1454"/>
      <c r="M697" s="407">
        <f>SUBTOTAL(9,M698:M700)</f>
        <v>0</v>
      </c>
      <c r="N697" s="410">
        <f t="shared" ref="N697:AC697" si="158">SUBTOTAL(9,N698:N700)</f>
        <v>0</v>
      </c>
      <c r="O697" s="414">
        <f t="shared" si="158"/>
        <v>0</v>
      </c>
      <c r="P697" s="413">
        <f t="shared" si="158"/>
        <v>0</v>
      </c>
      <c r="Q697" s="415">
        <f t="shared" si="158"/>
        <v>0</v>
      </c>
      <c r="R697" s="414">
        <f t="shared" si="158"/>
        <v>0</v>
      </c>
      <c r="S697" s="414">
        <f t="shared" si="158"/>
        <v>0</v>
      </c>
      <c r="T697" s="414">
        <f t="shared" si="158"/>
        <v>0</v>
      </c>
      <c r="U697" s="414">
        <f t="shared" si="158"/>
        <v>0</v>
      </c>
      <c r="V697" s="414">
        <f t="shared" si="158"/>
        <v>0</v>
      </c>
      <c r="W697" s="414">
        <f t="shared" si="158"/>
        <v>0</v>
      </c>
      <c r="X697" s="414">
        <f t="shared" si="158"/>
        <v>0</v>
      </c>
      <c r="Y697" s="414">
        <f t="shared" si="158"/>
        <v>0</v>
      </c>
      <c r="Z697" s="414">
        <f t="shared" si="158"/>
        <v>0</v>
      </c>
      <c r="AA697" s="414">
        <f t="shared" si="158"/>
        <v>0</v>
      </c>
      <c r="AB697" s="424">
        <f t="shared" si="158"/>
        <v>0</v>
      </c>
      <c r="AC697" s="407">
        <f t="shared" si="158"/>
        <v>0</v>
      </c>
      <c r="AD697" s="996"/>
      <c r="AE697" s="997"/>
      <c r="AF697" s="998"/>
    </row>
    <row r="698" spans="1:32" ht="15" customHeight="1" x14ac:dyDescent="0.2">
      <c r="A698" s="11">
        <v>147</v>
      </c>
      <c r="B698" s="277"/>
      <c r="C698" s="287"/>
      <c r="D698" s="287"/>
      <c r="E698" s="288"/>
      <c r="F698" s="1455" t="s">
        <v>116</v>
      </c>
      <c r="G698" s="1456"/>
      <c r="H698" s="1456"/>
      <c r="I698" s="1456"/>
      <c r="J698" s="1456"/>
      <c r="K698" s="1456"/>
      <c r="L698" s="1457"/>
      <c r="M698" s="698">
        <v>0</v>
      </c>
      <c r="N698" s="699">
        <v>0</v>
      </c>
      <c r="O698" s="700">
        <v>0</v>
      </c>
      <c r="P698" s="700">
        <v>0</v>
      </c>
      <c r="Q698" s="705">
        <v>0</v>
      </c>
      <c r="R698" s="700">
        <v>0</v>
      </c>
      <c r="S698" s="701">
        <v>0</v>
      </c>
      <c r="T698" s="700">
        <v>0</v>
      </c>
      <c r="U698" s="701">
        <v>0</v>
      </c>
      <c r="V698" s="700">
        <v>0</v>
      </c>
      <c r="W698" s="701">
        <v>0</v>
      </c>
      <c r="X698" s="700">
        <v>0</v>
      </c>
      <c r="Y698" s="701">
        <v>0</v>
      </c>
      <c r="Z698" s="700">
        <v>0</v>
      </c>
      <c r="AA698" s="701">
        <v>0</v>
      </c>
      <c r="AB698" s="706">
        <v>0</v>
      </c>
      <c r="AC698" s="698">
        <v>0</v>
      </c>
      <c r="AD698" s="996"/>
      <c r="AE698" s="997"/>
      <c r="AF698" s="998"/>
    </row>
    <row r="699" spans="1:32" ht="15" customHeight="1" x14ac:dyDescent="0.2">
      <c r="A699" s="11">
        <v>148</v>
      </c>
      <c r="B699" s="277"/>
      <c r="C699" s="287"/>
      <c r="D699" s="287"/>
      <c r="E699" s="288"/>
      <c r="F699" s="1449" t="s">
        <v>567</v>
      </c>
      <c r="G699" s="1450"/>
      <c r="H699" s="1450"/>
      <c r="I699" s="1450"/>
      <c r="J699" s="1450"/>
      <c r="K699" s="1450"/>
      <c r="L699" s="1451"/>
      <c r="M699" s="698">
        <v>0</v>
      </c>
      <c r="N699" s="699">
        <v>0</v>
      </c>
      <c r="O699" s="700">
        <v>0</v>
      </c>
      <c r="P699" s="700">
        <v>0</v>
      </c>
      <c r="Q699" s="705">
        <v>0</v>
      </c>
      <c r="R699" s="700">
        <v>0</v>
      </c>
      <c r="S699" s="701">
        <v>0</v>
      </c>
      <c r="T699" s="700">
        <v>0</v>
      </c>
      <c r="U699" s="701">
        <v>0</v>
      </c>
      <c r="V699" s="700">
        <v>0</v>
      </c>
      <c r="W699" s="701">
        <v>0</v>
      </c>
      <c r="X699" s="700">
        <v>0</v>
      </c>
      <c r="Y699" s="701">
        <v>0</v>
      </c>
      <c r="Z699" s="700">
        <v>0</v>
      </c>
      <c r="AA699" s="701">
        <v>0</v>
      </c>
      <c r="AB699" s="706">
        <v>0</v>
      </c>
      <c r="AC699" s="698">
        <v>0</v>
      </c>
      <c r="AD699" s="996"/>
      <c r="AE699" s="997"/>
      <c r="AF699" s="998"/>
    </row>
    <row r="700" spans="1:32" ht="27.75" customHeight="1" x14ac:dyDescent="0.2">
      <c r="A700" s="11">
        <v>149</v>
      </c>
      <c r="B700" s="277"/>
      <c r="C700" s="287"/>
      <c r="D700" s="287"/>
      <c r="E700" s="288"/>
      <c r="F700" s="1458" t="s">
        <v>125</v>
      </c>
      <c r="G700" s="1459"/>
      <c r="H700" s="1459"/>
      <c r="I700" s="1459"/>
      <c r="J700" s="1459"/>
      <c r="K700" s="1459"/>
      <c r="L700" s="1460"/>
      <c r="M700" s="698">
        <v>0</v>
      </c>
      <c r="N700" s="699">
        <v>0</v>
      </c>
      <c r="O700" s="700">
        <v>0</v>
      </c>
      <c r="P700" s="700">
        <v>0</v>
      </c>
      <c r="Q700" s="705"/>
      <c r="R700" s="700">
        <v>0</v>
      </c>
      <c r="S700" s="701">
        <v>0</v>
      </c>
      <c r="T700" s="700">
        <v>0</v>
      </c>
      <c r="U700" s="701">
        <v>0</v>
      </c>
      <c r="V700" s="700">
        <v>0</v>
      </c>
      <c r="W700" s="701">
        <v>0</v>
      </c>
      <c r="X700" s="700">
        <v>0</v>
      </c>
      <c r="Y700" s="701">
        <v>0</v>
      </c>
      <c r="Z700" s="700">
        <v>0</v>
      </c>
      <c r="AA700" s="701">
        <v>0</v>
      </c>
      <c r="AB700" s="706">
        <v>0</v>
      </c>
      <c r="AC700" s="698">
        <v>0</v>
      </c>
      <c r="AD700" s="996"/>
      <c r="AE700" s="997"/>
      <c r="AF700" s="998"/>
    </row>
    <row r="701" spans="1:32" ht="15" customHeight="1" x14ac:dyDescent="0.2">
      <c r="A701" s="11">
        <v>150</v>
      </c>
      <c r="B701" s="277"/>
      <c r="C701" s="287"/>
      <c r="D701" s="287"/>
      <c r="E701" s="1452" t="s">
        <v>120</v>
      </c>
      <c r="F701" s="1453"/>
      <c r="G701" s="1453"/>
      <c r="H701" s="1453"/>
      <c r="I701" s="1453"/>
      <c r="J701" s="1453"/>
      <c r="K701" s="1453"/>
      <c r="L701" s="1454"/>
      <c r="M701" s="407">
        <f>SUBTOTAL(9,M702:M703)</f>
        <v>0</v>
      </c>
      <c r="N701" s="410">
        <f t="shared" ref="N701:AC701" si="159">SUBTOTAL(9,N702:N703)</f>
        <v>0</v>
      </c>
      <c r="O701" s="414">
        <f t="shared" si="159"/>
        <v>0</v>
      </c>
      <c r="P701" s="413">
        <f t="shared" si="159"/>
        <v>0</v>
      </c>
      <c r="Q701" s="415">
        <f t="shared" si="159"/>
        <v>0</v>
      </c>
      <c r="R701" s="414">
        <f t="shared" si="159"/>
        <v>0</v>
      </c>
      <c r="S701" s="414">
        <f t="shared" si="159"/>
        <v>0</v>
      </c>
      <c r="T701" s="414">
        <f t="shared" si="159"/>
        <v>0</v>
      </c>
      <c r="U701" s="414">
        <f t="shared" si="159"/>
        <v>0</v>
      </c>
      <c r="V701" s="414">
        <f t="shared" si="159"/>
        <v>0</v>
      </c>
      <c r="W701" s="414">
        <f t="shared" si="159"/>
        <v>0</v>
      </c>
      <c r="X701" s="414">
        <f t="shared" si="159"/>
        <v>0</v>
      </c>
      <c r="Y701" s="414">
        <f t="shared" si="159"/>
        <v>0</v>
      </c>
      <c r="Z701" s="414">
        <f t="shared" si="159"/>
        <v>0</v>
      </c>
      <c r="AA701" s="414">
        <f t="shared" si="159"/>
        <v>0</v>
      </c>
      <c r="AB701" s="424">
        <f t="shared" si="159"/>
        <v>0</v>
      </c>
      <c r="AC701" s="407">
        <f t="shared" si="159"/>
        <v>0</v>
      </c>
      <c r="AD701" s="996"/>
      <c r="AE701" s="997"/>
      <c r="AF701" s="998"/>
    </row>
    <row r="702" spans="1:32" ht="15" customHeight="1" x14ac:dyDescent="0.2">
      <c r="A702" s="11">
        <v>151</v>
      </c>
      <c r="B702" s="277"/>
      <c r="C702" s="287"/>
      <c r="D702" s="287"/>
      <c r="E702" s="288"/>
      <c r="F702" s="1455" t="s">
        <v>117</v>
      </c>
      <c r="G702" s="1456"/>
      <c r="H702" s="1456"/>
      <c r="I702" s="1456"/>
      <c r="J702" s="1456"/>
      <c r="K702" s="1456"/>
      <c r="L702" s="1457"/>
      <c r="M702" s="698">
        <v>0</v>
      </c>
      <c r="N702" s="699">
        <v>0</v>
      </c>
      <c r="O702" s="700">
        <v>0</v>
      </c>
      <c r="P702" s="700">
        <v>0</v>
      </c>
      <c r="Q702" s="705">
        <v>0</v>
      </c>
      <c r="R702" s="700">
        <v>0</v>
      </c>
      <c r="S702" s="701">
        <v>0</v>
      </c>
      <c r="T702" s="700">
        <v>0</v>
      </c>
      <c r="U702" s="701">
        <v>0</v>
      </c>
      <c r="V702" s="700">
        <v>0</v>
      </c>
      <c r="W702" s="701">
        <v>0</v>
      </c>
      <c r="X702" s="700">
        <v>0</v>
      </c>
      <c r="Y702" s="701">
        <v>0</v>
      </c>
      <c r="Z702" s="700">
        <v>0</v>
      </c>
      <c r="AA702" s="701">
        <v>0</v>
      </c>
      <c r="AB702" s="706">
        <v>0</v>
      </c>
      <c r="AC702" s="698">
        <v>0</v>
      </c>
      <c r="AD702" s="996"/>
      <c r="AE702" s="997"/>
      <c r="AF702" s="998"/>
    </row>
    <row r="703" spans="1:32" ht="15" customHeight="1" x14ac:dyDescent="0.2">
      <c r="A703" s="11">
        <v>152</v>
      </c>
      <c r="B703" s="277"/>
      <c r="C703" s="287"/>
      <c r="D703" s="287"/>
      <c r="E703" s="288"/>
      <c r="F703" s="1458" t="s">
        <v>572</v>
      </c>
      <c r="G703" s="1459"/>
      <c r="H703" s="1459"/>
      <c r="I703" s="1459"/>
      <c r="J703" s="1459"/>
      <c r="K703" s="1459"/>
      <c r="L703" s="1460"/>
      <c r="M703" s="698">
        <v>0</v>
      </c>
      <c r="N703" s="699">
        <v>0</v>
      </c>
      <c r="O703" s="700">
        <v>0</v>
      </c>
      <c r="P703" s="700">
        <v>0</v>
      </c>
      <c r="Q703" s="705">
        <v>0</v>
      </c>
      <c r="R703" s="700">
        <v>0</v>
      </c>
      <c r="S703" s="701">
        <v>0</v>
      </c>
      <c r="T703" s="700">
        <v>0</v>
      </c>
      <c r="U703" s="701">
        <v>0</v>
      </c>
      <c r="V703" s="700">
        <v>0</v>
      </c>
      <c r="W703" s="701">
        <v>0</v>
      </c>
      <c r="X703" s="700">
        <v>0</v>
      </c>
      <c r="Y703" s="701">
        <v>0</v>
      </c>
      <c r="Z703" s="700">
        <v>0</v>
      </c>
      <c r="AA703" s="701">
        <v>0</v>
      </c>
      <c r="AB703" s="706">
        <v>0</v>
      </c>
      <c r="AC703" s="698">
        <v>0</v>
      </c>
      <c r="AD703" s="996"/>
      <c r="AE703" s="997"/>
      <c r="AF703" s="998"/>
    </row>
    <row r="704" spans="1:32" ht="15" customHeight="1" x14ac:dyDescent="0.2">
      <c r="A704" s="11">
        <v>153</v>
      </c>
      <c r="B704" s="277"/>
      <c r="C704" s="287"/>
      <c r="D704" s="287"/>
      <c r="E704" s="1452" t="s">
        <v>121</v>
      </c>
      <c r="F704" s="1453"/>
      <c r="G704" s="1453"/>
      <c r="H704" s="1453"/>
      <c r="I704" s="1453"/>
      <c r="J704" s="1453"/>
      <c r="K704" s="1453"/>
      <c r="L704" s="1454"/>
      <c r="M704" s="407">
        <f>SUBTOTAL(9,M705:M707)</f>
        <v>0</v>
      </c>
      <c r="N704" s="410">
        <f t="shared" ref="N704:AC704" si="160">SUBTOTAL(9,N705:N707)</f>
        <v>0</v>
      </c>
      <c r="O704" s="414">
        <f t="shared" si="160"/>
        <v>0</v>
      </c>
      <c r="P704" s="413">
        <f t="shared" si="160"/>
        <v>0</v>
      </c>
      <c r="Q704" s="415">
        <f t="shared" si="160"/>
        <v>0</v>
      </c>
      <c r="R704" s="414">
        <f t="shared" si="160"/>
        <v>0</v>
      </c>
      <c r="S704" s="414">
        <f t="shared" si="160"/>
        <v>0</v>
      </c>
      <c r="T704" s="414">
        <f t="shared" si="160"/>
        <v>0</v>
      </c>
      <c r="U704" s="414">
        <f t="shared" si="160"/>
        <v>0</v>
      </c>
      <c r="V704" s="414">
        <f t="shared" si="160"/>
        <v>0</v>
      </c>
      <c r="W704" s="414">
        <f t="shared" si="160"/>
        <v>0</v>
      </c>
      <c r="X704" s="414">
        <f t="shared" si="160"/>
        <v>0</v>
      </c>
      <c r="Y704" s="414">
        <f t="shared" si="160"/>
        <v>0</v>
      </c>
      <c r="Z704" s="414">
        <f t="shared" si="160"/>
        <v>0</v>
      </c>
      <c r="AA704" s="414">
        <f t="shared" si="160"/>
        <v>0</v>
      </c>
      <c r="AB704" s="424">
        <f t="shared" si="160"/>
        <v>0</v>
      </c>
      <c r="AC704" s="407">
        <f t="shared" si="160"/>
        <v>0</v>
      </c>
      <c r="AD704" s="996"/>
      <c r="AE704" s="997"/>
      <c r="AF704" s="998"/>
    </row>
    <row r="705" spans="1:32" ht="15" customHeight="1" x14ac:dyDescent="0.2">
      <c r="A705" s="11">
        <v>154</v>
      </c>
      <c r="B705" s="277"/>
      <c r="C705" s="287"/>
      <c r="D705" s="287"/>
      <c r="E705" s="288"/>
      <c r="F705" s="1455" t="s">
        <v>122</v>
      </c>
      <c r="G705" s="1456"/>
      <c r="H705" s="1456"/>
      <c r="I705" s="1456"/>
      <c r="J705" s="1456"/>
      <c r="K705" s="1456"/>
      <c r="L705" s="1457"/>
      <c r="M705" s="698">
        <v>0</v>
      </c>
      <c r="N705" s="699">
        <v>0</v>
      </c>
      <c r="O705" s="700">
        <v>0</v>
      </c>
      <c r="P705" s="700">
        <v>0</v>
      </c>
      <c r="Q705" s="705">
        <v>0</v>
      </c>
      <c r="R705" s="700">
        <v>0</v>
      </c>
      <c r="S705" s="701">
        <v>0</v>
      </c>
      <c r="T705" s="700">
        <v>0</v>
      </c>
      <c r="U705" s="701">
        <v>0</v>
      </c>
      <c r="V705" s="700">
        <v>0</v>
      </c>
      <c r="W705" s="701">
        <v>0</v>
      </c>
      <c r="X705" s="700">
        <v>0</v>
      </c>
      <c r="Y705" s="701">
        <v>0</v>
      </c>
      <c r="Z705" s="700">
        <v>0</v>
      </c>
      <c r="AA705" s="701">
        <v>0</v>
      </c>
      <c r="AB705" s="706">
        <v>0</v>
      </c>
      <c r="AC705" s="698">
        <v>0</v>
      </c>
      <c r="AD705" s="996"/>
      <c r="AE705" s="997"/>
      <c r="AF705" s="998"/>
    </row>
    <row r="706" spans="1:32" ht="15" customHeight="1" x14ac:dyDescent="0.2">
      <c r="A706" s="11">
        <v>155</v>
      </c>
      <c r="B706" s="277"/>
      <c r="C706" s="287"/>
      <c r="D706" s="287"/>
      <c r="E706" s="288"/>
      <c r="F706" s="1449" t="s">
        <v>573</v>
      </c>
      <c r="G706" s="1450"/>
      <c r="H706" s="1450"/>
      <c r="I706" s="1450"/>
      <c r="J706" s="1450"/>
      <c r="K706" s="1450"/>
      <c r="L706" s="1451"/>
      <c r="M706" s="698">
        <v>0</v>
      </c>
      <c r="N706" s="699">
        <v>0</v>
      </c>
      <c r="O706" s="700">
        <v>0</v>
      </c>
      <c r="P706" s="700">
        <v>0</v>
      </c>
      <c r="Q706" s="705">
        <v>0</v>
      </c>
      <c r="R706" s="700">
        <v>0</v>
      </c>
      <c r="S706" s="701">
        <v>0</v>
      </c>
      <c r="T706" s="700">
        <v>0</v>
      </c>
      <c r="U706" s="701">
        <v>0</v>
      </c>
      <c r="V706" s="700">
        <v>0</v>
      </c>
      <c r="W706" s="701">
        <v>0</v>
      </c>
      <c r="X706" s="700">
        <v>0</v>
      </c>
      <c r="Y706" s="701">
        <v>0</v>
      </c>
      <c r="Z706" s="700">
        <v>0</v>
      </c>
      <c r="AA706" s="701">
        <v>0</v>
      </c>
      <c r="AB706" s="706">
        <v>0</v>
      </c>
      <c r="AC706" s="698">
        <v>0</v>
      </c>
      <c r="AD706" s="996"/>
      <c r="AE706" s="997"/>
      <c r="AF706" s="998"/>
    </row>
    <row r="707" spans="1:32" ht="27.75" customHeight="1" x14ac:dyDescent="0.2">
      <c r="A707" s="11">
        <v>156</v>
      </c>
      <c r="B707" s="277"/>
      <c r="C707" s="287"/>
      <c r="D707" s="287"/>
      <c r="E707" s="288"/>
      <c r="F707" s="1458" t="s">
        <v>123</v>
      </c>
      <c r="G707" s="1459"/>
      <c r="H707" s="1459"/>
      <c r="I707" s="1459"/>
      <c r="J707" s="1459"/>
      <c r="K707" s="1459"/>
      <c r="L707" s="1460"/>
      <c r="M707" s="698">
        <v>0</v>
      </c>
      <c r="N707" s="699">
        <v>0</v>
      </c>
      <c r="O707" s="700">
        <v>0</v>
      </c>
      <c r="P707" s="700">
        <v>0</v>
      </c>
      <c r="Q707" s="705">
        <v>0</v>
      </c>
      <c r="R707" s="700">
        <v>0</v>
      </c>
      <c r="S707" s="701">
        <v>0</v>
      </c>
      <c r="T707" s="700">
        <v>0</v>
      </c>
      <c r="U707" s="701">
        <v>0</v>
      </c>
      <c r="V707" s="700">
        <v>0</v>
      </c>
      <c r="W707" s="701">
        <v>0</v>
      </c>
      <c r="X707" s="700">
        <v>0</v>
      </c>
      <c r="Y707" s="701">
        <v>0</v>
      </c>
      <c r="Z707" s="700">
        <v>0</v>
      </c>
      <c r="AA707" s="701">
        <v>0</v>
      </c>
      <c r="AB707" s="706">
        <v>0</v>
      </c>
      <c r="AC707" s="698">
        <v>0</v>
      </c>
      <c r="AD707" s="996"/>
      <c r="AE707" s="997"/>
      <c r="AF707" s="998"/>
    </row>
    <row r="708" spans="1:32" ht="15" customHeight="1" x14ac:dyDescent="0.2">
      <c r="A708" s="11">
        <v>157</v>
      </c>
      <c r="B708" s="277"/>
      <c r="C708" s="287"/>
      <c r="D708" s="287"/>
      <c r="E708" s="1452" t="s">
        <v>546</v>
      </c>
      <c r="F708" s="1453"/>
      <c r="G708" s="1453"/>
      <c r="H708" s="1453"/>
      <c r="I708" s="1453"/>
      <c r="J708" s="1453"/>
      <c r="K708" s="1453"/>
      <c r="L708" s="1454"/>
      <c r="M708" s="407">
        <f>SUBTOTAL(9,M709:M710)</f>
        <v>0</v>
      </c>
      <c r="N708" s="410">
        <f t="shared" ref="N708:AC708" si="161">SUBTOTAL(9,N709:N710)</f>
        <v>0</v>
      </c>
      <c r="O708" s="414">
        <f t="shared" si="161"/>
        <v>0</v>
      </c>
      <c r="P708" s="413">
        <f t="shared" si="161"/>
        <v>0</v>
      </c>
      <c r="Q708" s="415">
        <f t="shared" si="161"/>
        <v>0</v>
      </c>
      <c r="R708" s="414">
        <f t="shared" si="161"/>
        <v>0</v>
      </c>
      <c r="S708" s="414">
        <f t="shared" si="161"/>
        <v>0</v>
      </c>
      <c r="T708" s="414">
        <f t="shared" si="161"/>
        <v>0</v>
      </c>
      <c r="U708" s="414">
        <f t="shared" si="161"/>
        <v>0</v>
      </c>
      <c r="V708" s="414">
        <f t="shared" si="161"/>
        <v>0</v>
      </c>
      <c r="W708" s="414">
        <f t="shared" si="161"/>
        <v>0</v>
      </c>
      <c r="X708" s="414">
        <f t="shared" si="161"/>
        <v>0</v>
      </c>
      <c r="Y708" s="414">
        <f t="shared" si="161"/>
        <v>0</v>
      </c>
      <c r="Z708" s="414">
        <f t="shared" si="161"/>
        <v>0</v>
      </c>
      <c r="AA708" s="414">
        <f t="shared" si="161"/>
        <v>0</v>
      </c>
      <c r="AB708" s="424">
        <f t="shared" si="161"/>
        <v>0</v>
      </c>
      <c r="AC708" s="407">
        <f t="shared" si="161"/>
        <v>0</v>
      </c>
      <c r="AD708" s="996"/>
      <c r="AE708" s="997"/>
      <c r="AF708" s="998"/>
    </row>
    <row r="709" spans="1:32" ht="27.75" customHeight="1" x14ac:dyDescent="0.2">
      <c r="A709" s="11">
        <v>158</v>
      </c>
      <c r="B709" s="277"/>
      <c r="C709" s="287"/>
      <c r="D709" s="287"/>
      <c r="E709" s="288"/>
      <c r="F709" s="1455" t="s">
        <v>547</v>
      </c>
      <c r="G709" s="1456"/>
      <c r="H709" s="1456"/>
      <c r="I709" s="1456"/>
      <c r="J709" s="1456"/>
      <c r="K709" s="1456"/>
      <c r="L709" s="1457"/>
      <c r="M709" s="698">
        <v>0</v>
      </c>
      <c r="N709" s="699">
        <v>0</v>
      </c>
      <c r="O709" s="700">
        <v>0</v>
      </c>
      <c r="P709" s="700">
        <v>0</v>
      </c>
      <c r="Q709" s="705">
        <v>0</v>
      </c>
      <c r="R709" s="700">
        <v>0</v>
      </c>
      <c r="S709" s="701">
        <v>0</v>
      </c>
      <c r="T709" s="700">
        <v>0</v>
      </c>
      <c r="U709" s="701">
        <v>0</v>
      </c>
      <c r="V709" s="700">
        <v>0</v>
      </c>
      <c r="W709" s="701">
        <v>0</v>
      </c>
      <c r="X709" s="700">
        <v>0</v>
      </c>
      <c r="Y709" s="701">
        <v>0</v>
      </c>
      <c r="Z709" s="700">
        <v>0</v>
      </c>
      <c r="AA709" s="701">
        <v>0</v>
      </c>
      <c r="AB709" s="706">
        <v>0</v>
      </c>
      <c r="AC709" s="698">
        <v>0</v>
      </c>
      <c r="AD709" s="996"/>
      <c r="AE709" s="997"/>
      <c r="AF709" s="998"/>
    </row>
    <row r="710" spans="1:32" ht="15" customHeight="1" x14ac:dyDescent="0.2">
      <c r="A710" s="11">
        <v>159</v>
      </c>
      <c r="B710" s="277"/>
      <c r="C710" s="287"/>
      <c r="D710" s="287"/>
      <c r="E710" s="288"/>
      <c r="F710" s="1458" t="s">
        <v>570</v>
      </c>
      <c r="G710" s="1459"/>
      <c r="H710" s="1459"/>
      <c r="I710" s="1459"/>
      <c r="J710" s="1459"/>
      <c r="K710" s="1459"/>
      <c r="L710" s="1460"/>
      <c r="M710" s="698">
        <v>0</v>
      </c>
      <c r="N710" s="699">
        <v>0</v>
      </c>
      <c r="O710" s="700">
        <v>0</v>
      </c>
      <c r="P710" s="700">
        <v>0</v>
      </c>
      <c r="Q710" s="705">
        <v>0</v>
      </c>
      <c r="R710" s="700">
        <v>0</v>
      </c>
      <c r="S710" s="701">
        <v>0</v>
      </c>
      <c r="T710" s="700">
        <v>0</v>
      </c>
      <c r="U710" s="701">
        <v>0</v>
      </c>
      <c r="V710" s="700">
        <v>0</v>
      </c>
      <c r="W710" s="701">
        <v>0</v>
      </c>
      <c r="X710" s="700">
        <v>0</v>
      </c>
      <c r="Y710" s="701">
        <v>0</v>
      </c>
      <c r="Z710" s="700">
        <v>0</v>
      </c>
      <c r="AA710" s="701">
        <v>0</v>
      </c>
      <c r="AB710" s="706">
        <v>0</v>
      </c>
      <c r="AC710" s="698">
        <v>0</v>
      </c>
      <c r="AD710" s="996"/>
      <c r="AE710" s="997"/>
      <c r="AF710" s="998"/>
    </row>
    <row r="711" spans="1:32" ht="15" customHeight="1" x14ac:dyDescent="0.2">
      <c r="A711" s="11">
        <v>160</v>
      </c>
      <c r="B711" s="277"/>
      <c r="C711" s="287"/>
      <c r="D711" s="287"/>
      <c r="E711" s="1452" t="s">
        <v>548</v>
      </c>
      <c r="F711" s="1453"/>
      <c r="G711" s="1453"/>
      <c r="H711" s="1453"/>
      <c r="I711" s="1453"/>
      <c r="J711" s="1453"/>
      <c r="K711" s="1453"/>
      <c r="L711" s="1454"/>
      <c r="M711" s="407">
        <f>SUBTOTAL(9,M712:M714)</f>
        <v>0</v>
      </c>
      <c r="N711" s="410">
        <f t="shared" ref="N711:AC711" si="162">SUBTOTAL(9,N712:N714)</f>
        <v>0</v>
      </c>
      <c r="O711" s="414">
        <f t="shared" si="162"/>
        <v>0</v>
      </c>
      <c r="P711" s="413">
        <f t="shared" si="162"/>
        <v>0</v>
      </c>
      <c r="Q711" s="415">
        <f t="shared" si="162"/>
        <v>0</v>
      </c>
      <c r="R711" s="414">
        <f t="shared" si="162"/>
        <v>0</v>
      </c>
      <c r="S711" s="414">
        <f t="shared" si="162"/>
        <v>0</v>
      </c>
      <c r="T711" s="414">
        <f t="shared" si="162"/>
        <v>0</v>
      </c>
      <c r="U711" s="414">
        <f t="shared" si="162"/>
        <v>0</v>
      </c>
      <c r="V711" s="414">
        <f t="shared" si="162"/>
        <v>0</v>
      </c>
      <c r="W711" s="414">
        <f t="shared" si="162"/>
        <v>0</v>
      </c>
      <c r="X711" s="414">
        <f t="shared" si="162"/>
        <v>0</v>
      </c>
      <c r="Y711" s="414">
        <f t="shared" si="162"/>
        <v>0</v>
      </c>
      <c r="Z711" s="414">
        <f t="shared" si="162"/>
        <v>0</v>
      </c>
      <c r="AA711" s="414">
        <f t="shared" si="162"/>
        <v>0</v>
      </c>
      <c r="AB711" s="424">
        <f t="shared" si="162"/>
        <v>0</v>
      </c>
      <c r="AC711" s="407">
        <f t="shared" si="162"/>
        <v>0</v>
      </c>
      <c r="AD711" s="996"/>
      <c r="AE711" s="997"/>
      <c r="AF711" s="998"/>
    </row>
    <row r="712" spans="1:32" ht="15" customHeight="1" x14ac:dyDescent="0.2">
      <c r="A712" s="11">
        <v>161</v>
      </c>
      <c r="B712" s="277"/>
      <c r="C712" s="287"/>
      <c r="D712" s="287"/>
      <c r="E712" s="288"/>
      <c r="F712" s="1455" t="s">
        <v>549</v>
      </c>
      <c r="G712" s="1456"/>
      <c r="H712" s="1456"/>
      <c r="I712" s="1456"/>
      <c r="J712" s="1456"/>
      <c r="K712" s="1456"/>
      <c r="L712" s="1457"/>
      <c r="M712" s="698">
        <v>0</v>
      </c>
      <c r="N712" s="699">
        <v>0</v>
      </c>
      <c r="O712" s="700">
        <v>0</v>
      </c>
      <c r="P712" s="700">
        <v>0</v>
      </c>
      <c r="Q712" s="705">
        <v>0</v>
      </c>
      <c r="R712" s="700">
        <v>0</v>
      </c>
      <c r="S712" s="701">
        <v>0</v>
      </c>
      <c r="T712" s="700">
        <v>0</v>
      </c>
      <c r="U712" s="701">
        <v>0</v>
      </c>
      <c r="V712" s="700">
        <v>0</v>
      </c>
      <c r="W712" s="701">
        <v>0</v>
      </c>
      <c r="X712" s="700">
        <v>0</v>
      </c>
      <c r="Y712" s="701">
        <v>0</v>
      </c>
      <c r="Z712" s="700">
        <v>0</v>
      </c>
      <c r="AA712" s="701">
        <v>0</v>
      </c>
      <c r="AB712" s="706">
        <v>0</v>
      </c>
      <c r="AC712" s="698">
        <v>0</v>
      </c>
      <c r="AD712" s="996"/>
      <c r="AE712" s="997"/>
      <c r="AF712" s="998"/>
    </row>
    <row r="713" spans="1:32" x14ac:dyDescent="0.2">
      <c r="A713" s="11">
        <v>162</v>
      </c>
      <c r="B713" s="277"/>
      <c r="C713" s="278"/>
      <c r="D713" s="278"/>
      <c r="E713" s="278"/>
      <c r="F713" s="1449" t="s">
        <v>574</v>
      </c>
      <c r="G713" s="1450"/>
      <c r="H713" s="1450"/>
      <c r="I713" s="1450"/>
      <c r="J713" s="1450"/>
      <c r="K713" s="1450"/>
      <c r="L713" s="1451"/>
      <c r="M713" s="698">
        <v>0</v>
      </c>
      <c r="N713" s="699">
        <v>0</v>
      </c>
      <c r="O713" s="700">
        <v>0</v>
      </c>
      <c r="P713" s="700">
        <v>0</v>
      </c>
      <c r="Q713" s="705">
        <v>0</v>
      </c>
      <c r="R713" s="700">
        <v>0</v>
      </c>
      <c r="S713" s="701">
        <v>0</v>
      </c>
      <c r="T713" s="700">
        <v>0</v>
      </c>
      <c r="U713" s="701">
        <v>0</v>
      </c>
      <c r="V713" s="700">
        <v>0</v>
      </c>
      <c r="W713" s="701">
        <v>0</v>
      </c>
      <c r="X713" s="700">
        <v>0</v>
      </c>
      <c r="Y713" s="701">
        <v>0</v>
      </c>
      <c r="Z713" s="700">
        <v>0</v>
      </c>
      <c r="AA713" s="701">
        <v>0</v>
      </c>
      <c r="AB713" s="706">
        <v>0</v>
      </c>
      <c r="AC713" s="698">
        <v>0</v>
      </c>
      <c r="AD713" s="996"/>
      <c r="AE713" s="997"/>
      <c r="AF713" s="998"/>
    </row>
    <row r="714" spans="1:32" ht="27.75" customHeight="1" x14ac:dyDescent="0.2">
      <c r="A714" s="11">
        <v>163</v>
      </c>
      <c r="B714" s="277"/>
      <c r="C714" s="278"/>
      <c r="D714" s="278"/>
      <c r="E714" s="278"/>
      <c r="F714" s="1458" t="s">
        <v>669</v>
      </c>
      <c r="G714" s="1459"/>
      <c r="H714" s="1459"/>
      <c r="I714" s="1459"/>
      <c r="J714" s="1459"/>
      <c r="K714" s="1459"/>
      <c r="L714" s="1460"/>
      <c r="M714" s="698">
        <v>0</v>
      </c>
      <c r="N714" s="699">
        <v>0</v>
      </c>
      <c r="O714" s="700">
        <v>0</v>
      </c>
      <c r="P714" s="700">
        <v>0</v>
      </c>
      <c r="Q714" s="705">
        <v>0</v>
      </c>
      <c r="R714" s="700">
        <v>0</v>
      </c>
      <c r="S714" s="701">
        <v>0</v>
      </c>
      <c r="T714" s="700">
        <v>0</v>
      </c>
      <c r="U714" s="701">
        <v>0</v>
      </c>
      <c r="V714" s="700">
        <v>0</v>
      </c>
      <c r="W714" s="701">
        <v>0</v>
      </c>
      <c r="X714" s="700">
        <v>0</v>
      </c>
      <c r="Y714" s="701">
        <v>0</v>
      </c>
      <c r="Z714" s="700">
        <v>0</v>
      </c>
      <c r="AA714" s="701">
        <v>0</v>
      </c>
      <c r="AB714" s="706">
        <v>0</v>
      </c>
      <c r="AC714" s="698">
        <v>0</v>
      </c>
      <c r="AD714" s="996"/>
      <c r="AE714" s="997"/>
      <c r="AF714" s="998"/>
    </row>
    <row r="715" spans="1:32" x14ac:dyDescent="0.2">
      <c r="A715" s="11">
        <v>164</v>
      </c>
      <c r="B715" s="277"/>
      <c r="C715" s="278"/>
      <c r="D715" s="1485" t="s">
        <v>23</v>
      </c>
      <c r="E715" s="1486"/>
      <c r="F715" s="1486"/>
      <c r="G715" s="1486"/>
      <c r="H715" s="1486"/>
      <c r="I715" s="1486"/>
      <c r="J715" s="1486"/>
      <c r="K715" s="1486"/>
      <c r="L715" s="1486"/>
      <c r="M715" s="1486"/>
      <c r="N715" s="1486"/>
      <c r="O715" s="1486"/>
      <c r="P715" s="1486"/>
      <c r="Q715" s="1486"/>
      <c r="R715" s="1486"/>
      <c r="S715" s="1486"/>
      <c r="T715" s="1486"/>
      <c r="U715" s="1486"/>
      <c r="V715" s="1486"/>
      <c r="W715" s="1486"/>
      <c r="X715" s="1486"/>
      <c r="Y715" s="1486"/>
      <c r="Z715" s="1486"/>
      <c r="AA715" s="1486"/>
      <c r="AB715" s="1486"/>
      <c r="AC715" s="1486"/>
      <c r="AD715" s="1486"/>
      <c r="AE715" s="1486"/>
      <c r="AF715" s="1487"/>
    </row>
    <row r="716" spans="1:32" x14ac:dyDescent="0.2">
      <c r="A716" s="11">
        <v>165</v>
      </c>
      <c r="B716" s="277"/>
      <c r="C716" s="278"/>
      <c r="D716" s="278"/>
      <c r="E716" s="1532" t="s">
        <v>126</v>
      </c>
      <c r="F716" s="1533"/>
      <c r="G716" s="1533"/>
      <c r="H716" s="1533"/>
      <c r="I716" s="1533"/>
      <c r="J716" s="1533"/>
      <c r="K716" s="1533"/>
      <c r="L716" s="1534"/>
      <c r="M716" s="407">
        <f>SUBTOTAL(9,M717:M718)</f>
        <v>0</v>
      </c>
      <c r="N716" s="410">
        <f t="shared" ref="N716:AC716" si="163">SUBTOTAL(9,N717:N718)</f>
        <v>0</v>
      </c>
      <c r="O716" s="414">
        <f t="shared" si="163"/>
        <v>0</v>
      </c>
      <c r="P716" s="413">
        <f t="shared" si="163"/>
        <v>0</v>
      </c>
      <c r="Q716" s="415">
        <f t="shared" si="163"/>
        <v>0</v>
      </c>
      <c r="R716" s="414">
        <f t="shared" si="163"/>
        <v>0</v>
      </c>
      <c r="S716" s="414">
        <f t="shared" si="163"/>
        <v>0</v>
      </c>
      <c r="T716" s="414">
        <f t="shared" si="163"/>
        <v>0</v>
      </c>
      <c r="U716" s="414">
        <f t="shared" si="163"/>
        <v>0</v>
      </c>
      <c r="V716" s="414">
        <f t="shared" si="163"/>
        <v>0</v>
      </c>
      <c r="W716" s="414">
        <f t="shared" si="163"/>
        <v>0</v>
      </c>
      <c r="X716" s="414">
        <f t="shared" si="163"/>
        <v>0</v>
      </c>
      <c r="Y716" s="414">
        <f t="shared" si="163"/>
        <v>0</v>
      </c>
      <c r="Z716" s="414">
        <f t="shared" si="163"/>
        <v>0</v>
      </c>
      <c r="AA716" s="414">
        <f t="shared" si="163"/>
        <v>0</v>
      </c>
      <c r="AB716" s="424">
        <f t="shared" si="163"/>
        <v>0</v>
      </c>
      <c r="AC716" s="407">
        <f t="shared" si="163"/>
        <v>0</v>
      </c>
      <c r="AD716" s="996"/>
      <c r="AE716" s="997"/>
      <c r="AF716" s="998"/>
    </row>
    <row r="717" spans="1:32" x14ac:dyDescent="0.2">
      <c r="A717" s="11">
        <v>166</v>
      </c>
      <c r="B717" s="277"/>
      <c r="C717" s="278"/>
      <c r="D717" s="278"/>
      <c r="E717" s="278"/>
      <c r="F717" s="1455" t="s">
        <v>127</v>
      </c>
      <c r="G717" s="1456"/>
      <c r="H717" s="1456"/>
      <c r="I717" s="1456"/>
      <c r="J717" s="1456"/>
      <c r="K717" s="1456"/>
      <c r="L717" s="1457"/>
      <c r="M717" s="698">
        <v>0</v>
      </c>
      <c r="N717" s="699">
        <v>0</v>
      </c>
      <c r="O717" s="700">
        <v>0</v>
      </c>
      <c r="P717" s="700">
        <v>0</v>
      </c>
      <c r="Q717" s="705">
        <v>0</v>
      </c>
      <c r="R717" s="700">
        <v>0</v>
      </c>
      <c r="S717" s="701">
        <v>0</v>
      </c>
      <c r="T717" s="700">
        <v>0</v>
      </c>
      <c r="U717" s="701">
        <v>0</v>
      </c>
      <c r="V717" s="700">
        <v>0</v>
      </c>
      <c r="W717" s="701">
        <v>0</v>
      </c>
      <c r="X717" s="700">
        <v>0</v>
      </c>
      <c r="Y717" s="701">
        <v>0</v>
      </c>
      <c r="Z717" s="700">
        <v>0</v>
      </c>
      <c r="AA717" s="701">
        <v>0</v>
      </c>
      <c r="AB717" s="706">
        <v>0</v>
      </c>
      <c r="AC717" s="698">
        <v>0</v>
      </c>
      <c r="AD717" s="996"/>
      <c r="AE717" s="997"/>
      <c r="AF717" s="998"/>
    </row>
    <row r="718" spans="1:32" x14ac:dyDescent="0.2">
      <c r="A718" s="11">
        <v>167</v>
      </c>
      <c r="B718" s="277"/>
      <c r="C718" s="278"/>
      <c r="D718" s="278"/>
      <c r="E718" s="278"/>
      <c r="F718" s="1458" t="s">
        <v>128</v>
      </c>
      <c r="G718" s="1459"/>
      <c r="H718" s="1459"/>
      <c r="I718" s="1459"/>
      <c r="J718" s="1459"/>
      <c r="K718" s="1459"/>
      <c r="L718" s="1460"/>
      <c r="M718" s="698">
        <v>0</v>
      </c>
      <c r="N718" s="699">
        <v>0</v>
      </c>
      <c r="O718" s="700">
        <v>0</v>
      </c>
      <c r="P718" s="700">
        <v>0</v>
      </c>
      <c r="Q718" s="705">
        <v>0</v>
      </c>
      <c r="R718" s="700">
        <v>0</v>
      </c>
      <c r="S718" s="701">
        <v>0</v>
      </c>
      <c r="T718" s="700">
        <v>0</v>
      </c>
      <c r="U718" s="701">
        <v>0</v>
      </c>
      <c r="V718" s="700">
        <v>0</v>
      </c>
      <c r="W718" s="701">
        <v>0</v>
      </c>
      <c r="X718" s="700">
        <v>0</v>
      </c>
      <c r="Y718" s="701">
        <v>0</v>
      </c>
      <c r="Z718" s="700">
        <v>0</v>
      </c>
      <c r="AA718" s="701">
        <v>0</v>
      </c>
      <c r="AB718" s="706">
        <v>0</v>
      </c>
      <c r="AC718" s="698">
        <v>0</v>
      </c>
      <c r="AD718" s="996"/>
      <c r="AE718" s="997"/>
      <c r="AF718" s="998"/>
    </row>
    <row r="719" spans="1:32" x14ac:dyDescent="0.2">
      <c r="A719" s="11">
        <v>168</v>
      </c>
      <c r="B719" s="277"/>
      <c r="C719" s="278"/>
      <c r="D719" s="278"/>
      <c r="E719" s="1452" t="s">
        <v>129</v>
      </c>
      <c r="F719" s="1453"/>
      <c r="G719" s="1453"/>
      <c r="H719" s="1453"/>
      <c r="I719" s="1453"/>
      <c r="J719" s="1453"/>
      <c r="K719" s="1453"/>
      <c r="L719" s="1454"/>
      <c r="M719" s="407">
        <f>SUBTOTAL(9,M720:M721)</f>
        <v>0</v>
      </c>
      <c r="N719" s="410">
        <f t="shared" ref="N719:AC719" si="164">SUBTOTAL(9,N720:N721)</f>
        <v>0</v>
      </c>
      <c r="O719" s="414">
        <f t="shared" si="164"/>
        <v>0</v>
      </c>
      <c r="P719" s="413">
        <f t="shared" si="164"/>
        <v>0</v>
      </c>
      <c r="Q719" s="415">
        <f t="shared" si="164"/>
        <v>0</v>
      </c>
      <c r="R719" s="414">
        <f t="shared" si="164"/>
        <v>0</v>
      </c>
      <c r="S719" s="414">
        <f t="shared" si="164"/>
        <v>0</v>
      </c>
      <c r="T719" s="414">
        <f t="shared" si="164"/>
        <v>0</v>
      </c>
      <c r="U719" s="414">
        <f t="shared" si="164"/>
        <v>0</v>
      </c>
      <c r="V719" s="414">
        <f t="shared" si="164"/>
        <v>0</v>
      </c>
      <c r="W719" s="414">
        <f t="shared" si="164"/>
        <v>0</v>
      </c>
      <c r="X719" s="414">
        <f t="shared" si="164"/>
        <v>0</v>
      </c>
      <c r="Y719" s="414">
        <f t="shared" si="164"/>
        <v>0</v>
      </c>
      <c r="Z719" s="414">
        <f t="shared" si="164"/>
        <v>0</v>
      </c>
      <c r="AA719" s="414">
        <f t="shared" si="164"/>
        <v>0</v>
      </c>
      <c r="AB719" s="424">
        <f t="shared" si="164"/>
        <v>0</v>
      </c>
      <c r="AC719" s="407">
        <f t="shared" si="164"/>
        <v>0</v>
      </c>
      <c r="AD719" s="996"/>
      <c r="AE719" s="997"/>
      <c r="AF719" s="998"/>
    </row>
    <row r="720" spans="1:32" x14ac:dyDescent="0.2">
      <c r="A720" s="11">
        <v>169</v>
      </c>
      <c r="B720" s="277"/>
      <c r="C720" s="278"/>
      <c r="D720" s="278"/>
      <c r="E720" s="278"/>
      <c r="F720" s="1455" t="s">
        <v>130</v>
      </c>
      <c r="G720" s="1456"/>
      <c r="H720" s="1456"/>
      <c r="I720" s="1456"/>
      <c r="J720" s="1456"/>
      <c r="K720" s="1456"/>
      <c r="L720" s="1457"/>
      <c r="M720" s="698">
        <v>0</v>
      </c>
      <c r="N720" s="699">
        <v>0</v>
      </c>
      <c r="O720" s="700">
        <v>0</v>
      </c>
      <c r="P720" s="700">
        <v>0</v>
      </c>
      <c r="Q720" s="705">
        <v>0</v>
      </c>
      <c r="R720" s="700">
        <v>0</v>
      </c>
      <c r="S720" s="701">
        <v>0</v>
      </c>
      <c r="T720" s="700">
        <v>0</v>
      </c>
      <c r="U720" s="701">
        <v>0</v>
      </c>
      <c r="V720" s="700">
        <v>0</v>
      </c>
      <c r="W720" s="701">
        <v>0</v>
      </c>
      <c r="X720" s="700">
        <v>0</v>
      </c>
      <c r="Y720" s="701">
        <v>0</v>
      </c>
      <c r="Z720" s="700">
        <v>0</v>
      </c>
      <c r="AA720" s="701">
        <v>0</v>
      </c>
      <c r="AB720" s="706">
        <v>0</v>
      </c>
      <c r="AC720" s="698">
        <v>0</v>
      </c>
      <c r="AD720" s="996"/>
      <c r="AE720" s="997"/>
      <c r="AF720" s="998"/>
    </row>
    <row r="721" spans="1:32" x14ac:dyDescent="0.2">
      <c r="A721" s="11">
        <v>170</v>
      </c>
      <c r="B721" s="277"/>
      <c r="C721" s="278"/>
      <c r="D721" s="278"/>
      <c r="E721" s="278"/>
      <c r="F721" s="1458" t="s">
        <v>131</v>
      </c>
      <c r="G721" s="1459"/>
      <c r="H721" s="1459"/>
      <c r="I721" s="1459"/>
      <c r="J721" s="1459"/>
      <c r="K721" s="1459"/>
      <c r="L721" s="1460"/>
      <c r="M721" s="698">
        <v>0</v>
      </c>
      <c r="N721" s="699">
        <v>0</v>
      </c>
      <c r="O721" s="700">
        <v>0</v>
      </c>
      <c r="P721" s="700">
        <v>0</v>
      </c>
      <c r="Q721" s="705">
        <v>0</v>
      </c>
      <c r="R721" s="700">
        <v>0</v>
      </c>
      <c r="S721" s="701">
        <v>0</v>
      </c>
      <c r="T721" s="700">
        <v>0</v>
      </c>
      <c r="U721" s="701">
        <v>0</v>
      </c>
      <c r="V721" s="700">
        <v>0</v>
      </c>
      <c r="W721" s="701">
        <v>0</v>
      </c>
      <c r="X721" s="700">
        <v>0</v>
      </c>
      <c r="Y721" s="701">
        <v>0</v>
      </c>
      <c r="Z721" s="700">
        <v>0</v>
      </c>
      <c r="AA721" s="701">
        <v>0</v>
      </c>
      <c r="AB721" s="706">
        <v>0</v>
      </c>
      <c r="AC721" s="698">
        <v>0</v>
      </c>
      <c r="AD721" s="996"/>
      <c r="AE721" s="997"/>
      <c r="AF721" s="998"/>
    </row>
    <row r="722" spans="1:32" x14ac:dyDescent="0.2">
      <c r="A722" s="11">
        <v>171</v>
      </c>
      <c r="B722" s="277"/>
      <c r="C722" s="278"/>
      <c r="D722" s="278"/>
      <c r="E722" s="1452" t="s">
        <v>132</v>
      </c>
      <c r="F722" s="1453"/>
      <c r="G722" s="1453"/>
      <c r="H722" s="1453"/>
      <c r="I722" s="1453"/>
      <c r="J722" s="1453"/>
      <c r="K722" s="1453"/>
      <c r="L722" s="1454"/>
      <c r="M722" s="407">
        <f>SUBTOTAL(9,M723:M724)</f>
        <v>0</v>
      </c>
      <c r="N722" s="410">
        <f t="shared" ref="N722:AC722" si="165">SUBTOTAL(9,N723:N724)</f>
        <v>0</v>
      </c>
      <c r="O722" s="414">
        <f t="shared" si="165"/>
        <v>0</v>
      </c>
      <c r="P722" s="413">
        <f t="shared" si="165"/>
        <v>0</v>
      </c>
      <c r="Q722" s="415">
        <f t="shared" si="165"/>
        <v>0</v>
      </c>
      <c r="R722" s="414">
        <f t="shared" si="165"/>
        <v>0</v>
      </c>
      <c r="S722" s="414">
        <f t="shared" si="165"/>
        <v>0</v>
      </c>
      <c r="T722" s="414">
        <f t="shared" si="165"/>
        <v>0</v>
      </c>
      <c r="U722" s="414">
        <f t="shared" si="165"/>
        <v>0</v>
      </c>
      <c r="V722" s="414">
        <f t="shared" si="165"/>
        <v>0</v>
      </c>
      <c r="W722" s="414">
        <f t="shared" si="165"/>
        <v>0</v>
      </c>
      <c r="X722" s="414">
        <f t="shared" si="165"/>
        <v>0</v>
      </c>
      <c r="Y722" s="414">
        <f t="shared" si="165"/>
        <v>0</v>
      </c>
      <c r="Z722" s="414">
        <f t="shared" si="165"/>
        <v>0</v>
      </c>
      <c r="AA722" s="414">
        <f t="shared" si="165"/>
        <v>0</v>
      </c>
      <c r="AB722" s="424">
        <f t="shared" si="165"/>
        <v>0</v>
      </c>
      <c r="AC722" s="407">
        <f t="shared" si="165"/>
        <v>0</v>
      </c>
      <c r="AD722" s="996"/>
      <c r="AE722" s="997"/>
      <c r="AF722" s="998"/>
    </row>
    <row r="723" spans="1:32" x14ac:dyDescent="0.2">
      <c r="A723" s="11">
        <v>172</v>
      </c>
      <c r="B723" s="277"/>
      <c r="C723" s="278"/>
      <c r="D723" s="278"/>
      <c r="E723" s="278"/>
      <c r="F723" s="1455" t="s">
        <v>133</v>
      </c>
      <c r="G723" s="1456"/>
      <c r="H723" s="1456"/>
      <c r="I723" s="1456"/>
      <c r="J723" s="1456"/>
      <c r="K723" s="1456"/>
      <c r="L723" s="1457"/>
      <c r="M723" s="698">
        <v>0</v>
      </c>
      <c r="N723" s="699">
        <v>0</v>
      </c>
      <c r="O723" s="700">
        <v>0</v>
      </c>
      <c r="P723" s="700">
        <v>0</v>
      </c>
      <c r="Q723" s="705">
        <v>0</v>
      </c>
      <c r="R723" s="700">
        <v>0</v>
      </c>
      <c r="S723" s="701">
        <v>0</v>
      </c>
      <c r="T723" s="700">
        <v>0</v>
      </c>
      <c r="U723" s="701">
        <v>0</v>
      </c>
      <c r="V723" s="700">
        <v>0</v>
      </c>
      <c r="W723" s="701">
        <v>0</v>
      </c>
      <c r="X723" s="700">
        <v>0</v>
      </c>
      <c r="Y723" s="701">
        <v>0</v>
      </c>
      <c r="Z723" s="700">
        <v>0</v>
      </c>
      <c r="AA723" s="701">
        <v>0</v>
      </c>
      <c r="AB723" s="706">
        <v>0</v>
      </c>
      <c r="AC723" s="698">
        <v>0</v>
      </c>
      <c r="AD723" s="996"/>
      <c r="AE723" s="997"/>
      <c r="AF723" s="998"/>
    </row>
    <row r="724" spans="1:32" x14ac:dyDescent="0.2">
      <c r="A724" s="11">
        <v>173</v>
      </c>
      <c r="B724" s="277"/>
      <c r="C724" s="278"/>
      <c r="D724" s="278"/>
      <c r="E724" s="278"/>
      <c r="F724" s="1458" t="s">
        <v>134</v>
      </c>
      <c r="G724" s="1459"/>
      <c r="H724" s="1459"/>
      <c r="I724" s="1459"/>
      <c r="J724" s="1459"/>
      <c r="K724" s="1459"/>
      <c r="L724" s="1460"/>
      <c r="M724" s="698">
        <v>0</v>
      </c>
      <c r="N724" s="699">
        <v>0</v>
      </c>
      <c r="O724" s="700">
        <v>0</v>
      </c>
      <c r="P724" s="700">
        <v>0</v>
      </c>
      <c r="Q724" s="705">
        <v>0</v>
      </c>
      <c r="R724" s="700">
        <v>0</v>
      </c>
      <c r="S724" s="701">
        <v>0</v>
      </c>
      <c r="T724" s="700">
        <v>0</v>
      </c>
      <c r="U724" s="701">
        <v>0</v>
      </c>
      <c r="V724" s="700">
        <v>0</v>
      </c>
      <c r="W724" s="701">
        <v>0</v>
      </c>
      <c r="X724" s="700">
        <v>0</v>
      </c>
      <c r="Y724" s="701">
        <v>0</v>
      </c>
      <c r="Z724" s="700">
        <v>0</v>
      </c>
      <c r="AA724" s="701">
        <v>0</v>
      </c>
      <c r="AB724" s="706">
        <v>0</v>
      </c>
      <c r="AC724" s="698">
        <v>0</v>
      </c>
      <c r="AD724" s="996"/>
      <c r="AE724" s="997"/>
      <c r="AF724" s="998"/>
    </row>
    <row r="725" spans="1:32" x14ac:dyDescent="0.2">
      <c r="A725" s="11">
        <v>174</v>
      </c>
      <c r="B725" s="277"/>
      <c r="C725" s="278"/>
      <c r="D725" s="278"/>
      <c r="E725" s="1452" t="s">
        <v>135</v>
      </c>
      <c r="F725" s="1453"/>
      <c r="G725" s="1453"/>
      <c r="H725" s="1453"/>
      <c r="I725" s="1453"/>
      <c r="J725" s="1453"/>
      <c r="K725" s="1453"/>
      <c r="L725" s="1454"/>
      <c r="M725" s="407">
        <f>SUBTOTAL(9,M726:M727)</f>
        <v>0</v>
      </c>
      <c r="N725" s="410">
        <f t="shared" ref="N725:AC725" si="166">SUBTOTAL(9,N726:N727)</f>
        <v>0</v>
      </c>
      <c r="O725" s="414">
        <f t="shared" si="166"/>
        <v>0</v>
      </c>
      <c r="P725" s="413">
        <f t="shared" si="166"/>
        <v>0</v>
      </c>
      <c r="Q725" s="415">
        <f t="shared" si="166"/>
        <v>0</v>
      </c>
      <c r="R725" s="414">
        <f t="shared" si="166"/>
        <v>0</v>
      </c>
      <c r="S725" s="414">
        <f t="shared" si="166"/>
        <v>0</v>
      </c>
      <c r="T725" s="414">
        <f t="shared" si="166"/>
        <v>0</v>
      </c>
      <c r="U725" s="414">
        <f t="shared" si="166"/>
        <v>0</v>
      </c>
      <c r="V725" s="414">
        <f t="shared" si="166"/>
        <v>0</v>
      </c>
      <c r="W725" s="414">
        <f t="shared" si="166"/>
        <v>0</v>
      </c>
      <c r="X725" s="414">
        <f t="shared" si="166"/>
        <v>0</v>
      </c>
      <c r="Y725" s="414">
        <f t="shared" si="166"/>
        <v>0</v>
      </c>
      <c r="Z725" s="414">
        <f t="shared" si="166"/>
        <v>0</v>
      </c>
      <c r="AA725" s="414">
        <f t="shared" si="166"/>
        <v>0</v>
      </c>
      <c r="AB725" s="424">
        <f t="shared" si="166"/>
        <v>0</v>
      </c>
      <c r="AC725" s="407">
        <f t="shared" si="166"/>
        <v>0</v>
      </c>
      <c r="AD725" s="996"/>
      <c r="AE725" s="997"/>
      <c r="AF725" s="998"/>
    </row>
    <row r="726" spans="1:32" x14ac:dyDescent="0.2">
      <c r="A726" s="11">
        <v>175</v>
      </c>
      <c r="B726" s="277"/>
      <c r="C726" s="278"/>
      <c r="D726" s="278"/>
      <c r="E726" s="278"/>
      <c r="F726" s="1455" t="s">
        <v>136</v>
      </c>
      <c r="G726" s="1456"/>
      <c r="H726" s="1456"/>
      <c r="I726" s="1456"/>
      <c r="J726" s="1456"/>
      <c r="K726" s="1456"/>
      <c r="L726" s="1457"/>
      <c r="M726" s="698">
        <v>0</v>
      </c>
      <c r="N726" s="699">
        <v>0</v>
      </c>
      <c r="O726" s="700">
        <v>0</v>
      </c>
      <c r="P726" s="700">
        <v>0</v>
      </c>
      <c r="Q726" s="705">
        <v>0</v>
      </c>
      <c r="R726" s="700">
        <v>0</v>
      </c>
      <c r="S726" s="701">
        <v>0</v>
      </c>
      <c r="T726" s="700">
        <v>0</v>
      </c>
      <c r="U726" s="701">
        <v>0</v>
      </c>
      <c r="V726" s="700">
        <v>0</v>
      </c>
      <c r="W726" s="701">
        <v>0</v>
      </c>
      <c r="X726" s="700">
        <v>0</v>
      </c>
      <c r="Y726" s="701">
        <v>0</v>
      </c>
      <c r="Z726" s="700">
        <v>0</v>
      </c>
      <c r="AA726" s="701">
        <v>0</v>
      </c>
      <c r="AB726" s="706">
        <v>0</v>
      </c>
      <c r="AC726" s="698">
        <v>0</v>
      </c>
      <c r="AD726" s="996"/>
      <c r="AE726" s="997"/>
      <c r="AF726" s="998"/>
    </row>
    <row r="727" spans="1:32" x14ac:dyDescent="0.2">
      <c r="A727" s="11">
        <v>176</v>
      </c>
      <c r="B727" s="277"/>
      <c r="C727" s="278"/>
      <c r="D727" s="278"/>
      <c r="E727" s="278"/>
      <c r="F727" s="1458" t="s">
        <v>137</v>
      </c>
      <c r="G727" s="1459"/>
      <c r="H727" s="1459"/>
      <c r="I727" s="1459"/>
      <c r="J727" s="1459"/>
      <c r="K727" s="1459"/>
      <c r="L727" s="1460"/>
      <c r="M727" s="698">
        <v>0</v>
      </c>
      <c r="N727" s="699">
        <v>0</v>
      </c>
      <c r="O727" s="700">
        <v>0</v>
      </c>
      <c r="P727" s="700">
        <v>0</v>
      </c>
      <c r="Q727" s="705">
        <v>0</v>
      </c>
      <c r="R727" s="700">
        <v>0</v>
      </c>
      <c r="S727" s="701">
        <v>0</v>
      </c>
      <c r="T727" s="700">
        <v>0</v>
      </c>
      <c r="U727" s="701">
        <v>0</v>
      </c>
      <c r="V727" s="700">
        <v>0</v>
      </c>
      <c r="W727" s="701">
        <v>0</v>
      </c>
      <c r="X727" s="700">
        <v>0</v>
      </c>
      <c r="Y727" s="701">
        <v>0</v>
      </c>
      <c r="Z727" s="700">
        <v>0</v>
      </c>
      <c r="AA727" s="701">
        <v>0</v>
      </c>
      <c r="AB727" s="706">
        <v>0</v>
      </c>
      <c r="AC727" s="698">
        <v>0</v>
      </c>
      <c r="AD727" s="996"/>
      <c r="AE727" s="997"/>
      <c r="AF727" s="998"/>
    </row>
    <row r="728" spans="1:32" x14ac:dyDescent="0.2">
      <c r="A728" s="11">
        <v>177</v>
      </c>
      <c r="B728" s="277"/>
      <c r="C728" s="278"/>
      <c r="D728" s="278"/>
      <c r="E728" s="1452" t="s">
        <v>550</v>
      </c>
      <c r="F728" s="1453"/>
      <c r="G728" s="1453"/>
      <c r="H728" s="1453"/>
      <c r="I728" s="1453"/>
      <c r="J728" s="1453"/>
      <c r="K728" s="1453"/>
      <c r="L728" s="1454"/>
      <c r="M728" s="407">
        <f>SUBTOTAL(9,M729:M730)</f>
        <v>0</v>
      </c>
      <c r="N728" s="410">
        <f t="shared" ref="N728:AC728" si="167">SUBTOTAL(9,N729:N730)</f>
        <v>0</v>
      </c>
      <c r="O728" s="414">
        <f t="shared" si="167"/>
        <v>0</v>
      </c>
      <c r="P728" s="413">
        <f t="shared" si="167"/>
        <v>0</v>
      </c>
      <c r="Q728" s="415">
        <f t="shared" si="167"/>
        <v>0</v>
      </c>
      <c r="R728" s="414">
        <f t="shared" si="167"/>
        <v>0</v>
      </c>
      <c r="S728" s="414">
        <f t="shared" si="167"/>
        <v>0</v>
      </c>
      <c r="T728" s="414">
        <f t="shared" si="167"/>
        <v>0</v>
      </c>
      <c r="U728" s="414">
        <f t="shared" si="167"/>
        <v>0</v>
      </c>
      <c r="V728" s="414">
        <f t="shared" si="167"/>
        <v>0</v>
      </c>
      <c r="W728" s="414">
        <f t="shared" si="167"/>
        <v>0</v>
      </c>
      <c r="X728" s="414">
        <f t="shared" si="167"/>
        <v>0</v>
      </c>
      <c r="Y728" s="414">
        <f t="shared" si="167"/>
        <v>0</v>
      </c>
      <c r="Z728" s="414">
        <f t="shared" si="167"/>
        <v>0</v>
      </c>
      <c r="AA728" s="414">
        <f t="shared" si="167"/>
        <v>0</v>
      </c>
      <c r="AB728" s="424">
        <f t="shared" si="167"/>
        <v>0</v>
      </c>
      <c r="AC728" s="407">
        <f t="shared" si="167"/>
        <v>0</v>
      </c>
      <c r="AD728" s="996"/>
      <c r="AE728" s="997"/>
      <c r="AF728" s="998"/>
    </row>
    <row r="729" spans="1:32" x14ac:dyDescent="0.2">
      <c r="A729" s="11">
        <v>178</v>
      </c>
      <c r="B729" s="277"/>
      <c r="C729" s="278"/>
      <c r="D729" s="278"/>
      <c r="E729" s="278"/>
      <c r="F729" s="1455" t="s">
        <v>551</v>
      </c>
      <c r="G729" s="1456"/>
      <c r="H729" s="1456"/>
      <c r="I729" s="1456"/>
      <c r="J729" s="1456"/>
      <c r="K729" s="1456"/>
      <c r="L729" s="1457"/>
      <c r="M729" s="698">
        <v>0</v>
      </c>
      <c r="N729" s="699">
        <v>0</v>
      </c>
      <c r="O729" s="700">
        <v>0</v>
      </c>
      <c r="P729" s="700">
        <v>0</v>
      </c>
      <c r="Q729" s="705">
        <v>0</v>
      </c>
      <c r="R729" s="700">
        <v>0</v>
      </c>
      <c r="S729" s="701">
        <v>0</v>
      </c>
      <c r="T729" s="700">
        <v>0</v>
      </c>
      <c r="U729" s="701">
        <v>0</v>
      </c>
      <c r="V729" s="700">
        <v>0</v>
      </c>
      <c r="W729" s="701">
        <v>0</v>
      </c>
      <c r="X729" s="700">
        <v>0</v>
      </c>
      <c r="Y729" s="701">
        <v>0</v>
      </c>
      <c r="Z729" s="700">
        <v>0</v>
      </c>
      <c r="AA729" s="701">
        <v>0</v>
      </c>
      <c r="AB729" s="706">
        <v>0</v>
      </c>
      <c r="AC729" s="698">
        <v>0</v>
      </c>
      <c r="AD729" s="996"/>
      <c r="AE729" s="997"/>
      <c r="AF729" s="998"/>
    </row>
    <row r="730" spans="1:32" x14ac:dyDescent="0.2">
      <c r="A730" s="11">
        <v>179</v>
      </c>
      <c r="B730" s="277"/>
      <c r="C730" s="278"/>
      <c r="D730" s="278"/>
      <c r="E730" s="278"/>
      <c r="F730" s="1458" t="s">
        <v>552</v>
      </c>
      <c r="G730" s="1459"/>
      <c r="H730" s="1459"/>
      <c r="I730" s="1459"/>
      <c r="J730" s="1459"/>
      <c r="K730" s="1459"/>
      <c r="L730" s="1460"/>
      <c r="M730" s="698">
        <v>0</v>
      </c>
      <c r="N730" s="699">
        <v>0</v>
      </c>
      <c r="O730" s="700">
        <v>0</v>
      </c>
      <c r="P730" s="700">
        <v>0</v>
      </c>
      <c r="Q730" s="705">
        <v>0</v>
      </c>
      <c r="R730" s="700">
        <v>0</v>
      </c>
      <c r="S730" s="701">
        <v>0</v>
      </c>
      <c r="T730" s="700">
        <v>0</v>
      </c>
      <c r="U730" s="701">
        <v>0</v>
      </c>
      <c r="V730" s="700">
        <v>0</v>
      </c>
      <c r="W730" s="701">
        <v>0</v>
      </c>
      <c r="X730" s="700">
        <v>0</v>
      </c>
      <c r="Y730" s="701">
        <v>0</v>
      </c>
      <c r="Z730" s="700">
        <v>0</v>
      </c>
      <c r="AA730" s="701">
        <v>0</v>
      </c>
      <c r="AB730" s="706">
        <v>0</v>
      </c>
      <c r="AC730" s="698">
        <v>0</v>
      </c>
      <c r="AD730" s="996"/>
      <c r="AE730" s="997"/>
      <c r="AF730" s="998"/>
    </row>
    <row r="731" spans="1:32" x14ac:dyDescent="0.2">
      <c r="A731" s="11">
        <v>180</v>
      </c>
      <c r="B731" s="277"/>
      <c r="C731" s="278"/>
      <c r="D731" s="278"/>
      <c r="E731" s="1452" t="s">
        <v>553</v>
      </c>
      <c r="F731" s="1453"/>
      <c r="G731" s="1453"/>
      <c r="H731" s="1453"/>
      <c r="I731" s="1453"/>
      <c r="J731" s="1453"/>
      <c r="K731" s="1453"/>
      <c r="L731" s="1454"/>
      <c r="M731" s="407">
        <f>SUBTOTAL(9,M732:M733)</f>
        <v>0</v>
      </c>
      <c r="N731" s="410">
        <f t="shared" ref="N731:AC731" si="168">SUBTOTAL(9,N732:N733)</f>
        <v>0</v>
      </c>
      <c r="O731" s="414">
        <f t="shared" si="168"/>
        <v>0</v>
      </c>
      <c r="P731" s="413">
        <f t="shared" si="168"/>
        <v>0</v>
      </c>
      <c r="Q731" s="415">
        <f t="shared" si="168"/>
        <v>0</v>
      </c>
      <c r="R731" s="414">
        <f t="shared" si="168"/>
        <v>0</v>
      </c>
      <c r="S731" s="414">
        <f t="shared" si="168"/>
        <v>0</v>
      </c>
      <c r="T731" s="414">
        <f t="shared" si="168"/>
        <v>0</v>
      </c>
      <c r="U731" s="414">
        <f t="shared" si="168"/>
        <v>0</v>
      </c>
      <c r="V731" s="414">
        <f t="shared" si="168"/>
        <v>0</v>
      </c>
      <c r="W731" s="414">
        <f t="shared" si="168"/>
        <v>0</v>
      </c>
      <c r="X731" s="414">
        <f t="shared" si="168"/>
        <v>0</v>
      </c>
      <c r="Y731" s="414">
        <f t="shared" si="168"/>
        <v>0</v>
      </c>
      <c r="Z731" s="414">
        <f t="shared" si="168"/>
        <v>0</v>
      </c>
      <c r="AA731" s="414">
        <f t="shared" si="168"/>
        <v>0</v>
      </c>
      <c r="AB731" s="424">
        <f t="shared" si="168"/>
        <v>0</v>
      </c>
      <c r="AC731" s="407">
        <f t="shared" si="168"/>
        <v>0</v>
      </c>
      <c r="AD731" s="996"/>
      <c r="AE731" s="997"/>
      <c r="AF731" s="998"/>
    </row>
    <row r="732" spans="1:32" x14ac:dyDescent="0.2">
      <c r="A732" s="11">
        <v>181</v>
      </c>
      <c r="B732" s="277"/>
      <c r="C732" s="278"/>
      <c r="D732" s="278"/>
      <c r="E732" s="278"/>
      <c r="F732" s="1455" t="s">
        <v>554</v>
      </c>
      <c r="G732" s="1456"/>
      <c r="H732" s="1456"/>
      <c r="I732" s="1456"/>
      <c r="J732" s="1456"/>
      <c r="K732" s="1456"/>
      <c r="L732" s="1457"/>
      <c r="M732" s="698">
        <v>0</v>
      </c>
      <c r="N732" s="699">
        <v>0</v>
      </c>
      <c r="O732" s="700">
        <v>0</v>
      </c>
      <c r="P732" s="700">
        <v>0</v>
      </c>
      <c r="Q732" s="705">
        <v>0</v>
      </c>
      <c r="R732" s="700">
        <v>0</v>
      </c>
      <c r="S732" s="701">
        <v>0</v>
      </c>
      <c r="T732" s="700">
        <v>0</v>
      </c>
      <c r="U732" s="701">
        <v>0</v>
      </c>
      <c r="V732" s="700">
        <v>0</v>
      </c>
      <c r="W732" s="701">
        <v>0</v>
      </c>
      <c r="X732" s="700">
        <v>0</v>
      </c>
      <c r="Y732" s="701">
        <v>0</v>
      </c>
      <c r="Z732" s="700">
        <v>0</v>
      </c>
      <c r="AA732" s="701">
        <v>0</v>
      </c>
      <c r="AB732" s="706">
        <v>0</v>
      </c>
      <c r="AC732" s="698">
        <v>0</v>
      </c>
      <c r="AD732" s="996"/>
      <c r="AE732" s="997"/>
      <c r="AF732" s="998"/>
    </row>
    <row r="733" spans="1:32" x14ac:dyDescent="0.2">
      <c r="A733" s="11">
        <v>182</v>
      </c>
      <c r="B733" s="277"/>
      <c r="C733" s="278"/>
      <c r="D733" s="278"/>
      <c r="E733" s="278"/>
      <c r="F733" s="1458" t="s">
        <v>555</v>
      </c>
      <c r="G733" s="1459"/>
      <c r="H733" s="1459"/>
      <c r="I733" s="1459"/>
      <c r="J733" s="1459"/>
      <c r="K733" s="1459"/>
      <c r="L733" s="1460"/>
      <c r="M733" s="698">
        <v>0</v>
      </c>
      <c r="N733" s="699">
        <v>0</v>
      </c>
      <c r="O733" s="700">
        <v>0</v>
      </c>
      <c r="P733" s="700">
        <v>0</v>
      </c>
      <c r="Q733" s="705">
        <v>0</v>
      </c>
      <c r="R733" s="700">
        <v>0</v>
      </c>
      <c r="S733" s="701">
        <v>0</v>
      </c>
      <c r="T733" s="700">
        <v>0</v>
      </c>
      <c r="U733" s="701">
        <v>0</v>
      </c>
      <c r="V733" s="700">
        <v>0</v>
      </c>
      <c r="W733" s="701">
        <v>0</v>
      </c>
      <c r="X733" s="700">
        <v>0</v>
      </c>
      <c r="Y733" s="701">
        <v>0</v>
      </c>
      <c r="Z733" s="700">
        <v>0</v>
      </c>
      <c r="AA733" s="701">
        <v>0</v>
      </c>
      <c r="AB733" s="706">
        <v>0</v>
      </c>
      <c r="AC733" s="698">
        <v>0</v>
      </c>
      <c r="AD733" s="996"/>
      <c r="AE733" s="997"/>
      <c r="AF733" s="998"/>
    </row>
    <row r="734" spans="1:32" x14ac:dyDescent="0.2">
      <c r="A734" s="11">
        <v>183</v>
      </c>
      <c r="B734" s="277"/>
      <c r="C734" s="278"/>
      <c r="D734" s="1485" t="s">
        <v>24</v>
      </c>
      <c r="E734" s="1486"/>
      <c r="F734" s="1486"/>
      <c r="G734" s="1486"/>
      <c r="H734" s="1486"/>
      <c r="I734" s="1486"/>
      <c r="J734" s="1486"/>
      <c r="K734" s="1486"/>
      <c r="L734" s="1487"/>
      <c r="M734" s="407">
        <f>SUBTOTAL(9,M735:M737)</f>
        <v>0</v>
      </c>
      <c r="N734" s="410">
        <f t="shared" ref="N734:AC734" si="169">SUBTOTAL(9,N735:N737)</f>
        <v>0</v>
      </c>
      <c r="O734" s="414">
        <f t="shared" si="169"/>
        <v>0</v>
      </c>
      <c r="P734" s="413">
        <f t="shared" si="169"/>
        <v>0</v>
      </c>
      <c r="Q734" s="415">
        <f t="shared" si="169"/>
        <v>0</v>
      </c>
      <c r="R734" s="414">
        <f t="shared" si="169"/>
        <v>0</v>
      </c>
      <c r="S734" s="414">
        <f t="shared" si="169"/>
        <v>0</v>
      </c>
      <c r="T734" s="414">
        <f t="shared" si="169"/>
        <v>0</v>
      </c>
      <c r="U734" s="414">
        <f t="shared" si="169"/>
        <v>0</v>
      </c>
      <c r="V734" s="414">
        <f t="shared" si="169"/>
        <v>0</v>
      </c>
      <c r="W734" s="414">
        <f t="shared" si="169"/>
        <v>0</v>
      </c>
      <c r="X734" s="414">
        <f t="shared" si="169"/>
        <v>0</v>
      </c>
      <c r="Y734" s="414">
        <f t="shared" si="169"/>
        <v>0</v>
      </c>
      <c r="Z734" s="414">
        <f t="shared" si="169"/>
        <v>0</v>
      </c>
      <c r="AA734" s="414">
        <f t="shared" si="169"/>
        <v>0</v>
      </c>
      <c r="AB734" s="424">
        <f t="shared" si="169"/>
        <v>0</v>
      </c>
      <c r="AC734" s="407">
        <f t="shared" si="169"/>
        <v>0</v>
      </c>
      <c r="AD734" s="996"/>
      <c r="AE734" s="997"/>
      <c r="AF734" s="998"/>
    </row>
    <row r="735" spans="1:32" x14ac:dyDescent="0.2">
      <c r="A735" s="11">
        <v>184</v>
      </c>
      <c r="B735" s="277"/>
      <c r="C735" s="278"/>
      <c r="D735" s="278"/>
      <c r="E735" s="278"/>
      <c r="F735" s="1455" t="s">
        <v>156</v>
      </c>
      <c r="G735" s="1456"/>
      <c r="H735" s="1456"/>
      <c r="I735" s="1456"/>
      <c r="J735" s="1456"/>
      <c r="K735" s="1456"/>
      <c r="L735" s="1457"/>
      <c r="M735" s="698">
        <v>0</v>
      </c>
      <c r="N735" s="699">
        <v>0</v>
      </c>
      <c r="O735" s="700">
        <v>0</v>
      </c>
      <c r="P735" s="700">
        <v>0</v>
      </c>
      <c r="Q735" s="705">
        <v>0</v>
      </c>
      <c r="R735" s="700">
        <v>0</v>
      </c>
      <c r="S735" s="701">
        <v>0</v>
      </c>
      <c r="T735" s="700">
        <v>0</v>
      </c>
      <c r="U735" s="701">
        <v>0</v>
      </c>
      <c r="V735" s="700">
        <v>0</v>
      </c>
      <c r="W735" s="701">
        <v>0</v>
      </c>
      <c r="X735" s="700">
        <v>0</v>
      </c>
      <c r="Y735" s="701">
        <v>0</v>
      </c>
      <c r="Z735" s="700">
        <v>0</v>
      </c>
      <c r="AA735" s="701">
        <v>0</v>
      </c>
      <c r="AB735" s="706">
        <v>0</v>
      </c>
      <c r="AC735" s="698">
        <v>0</v>
      </c>
      <c r="AD735" s="996"/>
      <c r="AE735" s="997"/>
      <c r="AF735" s="998"/>
    </row>
    <row r="736" spans="1:32" x14ac:dyDescent="0.2">
      <c r="A736" s="11">
        <v>185</v>
      </c>
      <c r="B736" s="277"/>
      <c r="C736" s="278"/>
      <c r="D736" s="278"/>
      <c r="E736" s="278"/>
      <c r="F736" s="1449" t="s">
        <v>157</v>
      </c>
      <c r="G736" s="1450"/>
      <c r="H736" s="1450"/>
      <c r="I736" s="1450"/>
      <c r="J736" s="1450"/>
      <c r="K736" s="1450"/>
      <c r="L736" s="1451"/>
      <c r="M736" s="698">
        <v>0</v>
      </c>
      <c r="N736" s="699">
        <v>0</v>
      </c>
      <c r="O736" s="700">
        <v>0</v>
      </c>
      <c r="P736" s="700">
        <v>0</v>
      </c>
      <c r="Q736" s="705">
        <v>0</v>
      </c>
      <c r="R736" s="700">
        <v>0</v>
      </c>
      <c r="S736" s="701">
        <v>0</v>
      </c>
      <c r="T736" s="700">
        <v>0</v>
      </c>
      <c r="U736" s="701">
        <v>0</v>
      </c>
      <c r="V736" s="700">
        <v>0</v>
      </c>
      <c r="W736" s="701">
        <v>0</v>
      </c>
      <c r="X736" s="700">
        <v>0</v>
      </c>
      <c r="Y736" s="701">
        <v>0</v>
      </c>
      <c r="Z736" s="700">
        <v>0</v>
      </c>
      <c r="AA736" s="701">
        <v>0</v>
      </c>
      <c r="AB736" s="706">
        <v>0</v>
      </c>
      <c r="AC736" s="698">
        <v>0</v>
      </c>
      <c r="AD736" s="996"/>
      <c r="AE736" s="997"/>
      <c r="AF736" s="998"/>
    </row>
    <row r="737" spans="1:32" x14ac:dyDescent="0.2">
      <c r="A737" s="11">
        <v>186</v>
      </c>
      <c r="B737" s="277"/>
      <c r="C737" s="278"/>
      <c r="D737" s="278"/>
      <c r="E737" s="278"/>
      <c r="F737" s="1449" t="s">
        <v>25</v>
      </c>
      <c r="G737" s="1450"/>
      <c r="H737" s="1450"/>
      <c r="I737" s="1450"/>
      <c r="J737" s="1450"/>
      <c r="K737" s="1450"/>
      <c r="L737" s="1451"/>
      <c r="M737" s="698">
        <v>0</v>
      </c>
      <c r="N737" s="699">
        <v>0</v>
      </c>
      <c r="O737" s="700">
        <v>0</v>
      </c>
      <c r="P737" s="700">
        <v>0</v>
      </c>
      <c r="Q737" s="705">
        <v>0</v>
      </c>
      <c r="R737" s="700">
        <v>0</v>
      </c>
      <c r="S737" s="701">
        <v>0</v>
      </c>
      <c r="T737" s="700">
        <v>0</v>
      </c>
      <c r="U737" s="701">
        <v>0</v>
      </c>
      <c r="V737" s="700">
        <v>0</v>
      </c>
      <c r="W737" s="701">
        <v>0</v>
      </c>
      <c r="X737" s="700">
        <v>0</v>
      </c>
      <c r="Y737" s="701">
        <v>0</v>
      </c>
      <c r="Z737" s="700">
        <v>0</v>
      </c>
      <c r="AA737" s="701">
        <v>0</v>
      </c>
      <c r="AB737" s="706">
        <v>0</v>
      </c>
      <c r="AC737" s="698">
        <v>0</v>
      </c>
      <c r="AD737" s="996"/>
      <c r="AE737" s="997"/>
      <c r="AF737" s="998"/>
    </row>
    <row r="738" spans="1:32" x14ac:dyDescent="0.2">
      <c r="A738" s="11">
        <v>187</v>
      </c>
      <c r="B738" s="277"/>
      <c r="C738" s="278"/>
      <c r="D738" s="1485" t="s">
        <v>467</v>
      </c>
      <c r="E738" s="1486"/>
      <c r="F738" s="1486"/>
      <c r="G738" s="1486"/>
      <c r="H738" s="1486"/>
      <c r="I738" s="1486"/>
      <c r="J738" s="1486"/>
      <c r="K738" s="1486"/>
      <c r="L738" s="1487"/>
      <c r="M738" s="407">
        <f>SUBTOTAL(9,M739:M740)</f>
        <v>0</v>
      </c>
      <c r="N738" s="1188"/>
      <c r="O738" s="1243"/>
      <c r="P738" s="1243"/>
      <c r="Q738" s="1243"/>
      <c r="R738" s="1243"/>
      <c r="S738" s="1243"/>
      <c r="T738" s="1243"/>
      <c r="U738" s="1243"/>
      <c r="V738" s="1243"/>
      <c r="W738" s="1243"/>
      <c r="X738" s="1243"/>
      <c r="Y738" s="1243"/>
      <c r="Z738" s="1243"/>
      <c r="AA738" s="1243"/>
      <c r="AB738" s="1243"/>
      <c r="AC738" s="1243"/>
      <c r="AD738" s="1017"/>
      <c r="AE738" s="997"/>
      <c r="AF738" s="998"/>
    </row>
    <row r="739" spans="1:32" x14ac:dyDescent="0.2">
      <c r="A739" s="11">
        <v>188</v>
      </c>
      <c r="B739" s="277"/>
      <c r="C739" s="278"/>
      <c r="D739" s="278"/>
      <c r="E739" s="278"/>
      <c r="F739" s="1449" t="s">
        <v>466</v>
      </c>
      <c r="G739" s="1450"/>
      <c r="H739" s="1450"/>
      <c r="I739" s="1450"/>
      <c r="J739" s="1450"/>
      <c r="K739" s="1450"/>
      <c r="L739" s="1451"/>
      <c r="M739" s="698">
        <v>0</v>
      </c>
      <c r="N739" s="1244"/>
      <c r="O739" s="1244"/>
      <c r="P739" s="1244"/>
      <c r="Q739" s="1244"/>
      <c r="R739" s="1244"/>
      <c r="S739" s="1244"/>
      <c r="T739" s="1244"/>
      <c r="U739" s="1244"/>
      <c r="V739" s="1244"/>
      <c r="W739" s="1244"/>
      <c r="X739" s="1244"/>
      <c r="Y739" s="1244"/>
      <c r="Z739" s="1244"/>
      <c r="AA739" s="1244"/>
      <c r="AB739" s="1244"/>
      <c r="AC739" s="1244"/>
      <c r="AD739" s="1017"/>
      <c r="AE739" s="997"/>
      <c r="AF739" s="998"/>
    </row>
    <row r="740" spans="1:32" x14ac:dyDescent="0.2">
      <c r="A740" s="11">
        <v>189</v>
      </c>
      <c r="B740" s="526"/>
      <c r="C740" s="527"/>
      <c r="D740" s="527"/>
      <c r="E740" s="528"/>
      <c r="F740" s="1449" t="s">
        <v>576</v>
      </c>
      <c r="G740" s="1450"/>
      <c r="H740" s="1450"/>
      <c r="I740" s="1450"/>
      <c r="J740" s="1450"/>
      <c r="K740" s="1450"/>
      <c r="L740" s="1451"/>
      <c r="M740" s="698">
        <v>0</v>
      </c>
      <c r="N740" s="961"/>
      <c r="O740" s="961"/>
      <c r="P740" s="961"/>
      <c r="Q740" s="961"/>
      <c r="R740" s="961"/>
      <c r="S740" s="961"/>
      <c r="T740" s="961"/>
      <c r="U740" s="961"/>
      <c r="V740" s="961"/>
      <c r="W740" s="961"/>
      <c r="X740" s="961"/>
      <c r="Y740" s="961"/>
      <c r="Z740" s="961"/>
      <c r="AA740" s="961"/>
      <c r="AB740" s="961"/>
      <c r="AC740" s="961"/>
      <c r="AD740" s="1017"/>
      <c r="AE740" s="997"/>
      <c r="AF740" s="998"/>
    </row>
    <row r="741" spans="1:32" ht="7.5" customHeight="1" x14ac:dyDescent="0.2">
      <c r="A741" s="11"/>
      <c r="B741" s="1679"/>
      <c r="C741" s="1680"/>
      <c r="D741" s="1680"/>
      <c r="E741" s="1680"/>
      <c r="F741" s="1680"/>
      <c r="G741" s="1680"/>
      <c r="H741" s="1680"/>
      <c r="I741" s="1680"/>
      <c r="J741" s="1680"/>
      <c r="K741" s="1680"/>
      <c r="L741" s="1680"/>
      <c r="M741" s="1680"/>
      <c r="N741" s="1680"/>
      <c r="O741" s="1680"/>
      <c r="P741" s="1680"/>
      <c r="Q741" s="1680"/>
      <c r="R741" s="1680"/>
      <c r="S741" s="1680"/>
      <c r="T741" s="1680"/>
      <c r="U741" s="1680"/>
      <c r="V741" s="1680"/>
      <c r="W741" s="1680"/>
      <c r="X741" s="1680"/>
      <c r="Y741" s="1680"/>
      <c r="Z741" s="1680"/>
      <c r="AA741" s="1680"/>
      <c r="AB741" s="1680"/>
      <c r="AC741" s="1680"/>
      <c r="AD741" s="1680"/>
      <c r="AE741" s="1680"/>
      <c r="AF741" s="1681"/>
    </row>
    <row r="742" spans="1:32" ht="22.5" customHeight="1" x14ac:dyDescent="0.2">
      <c r="A742" s="11">
        <v>323</v>
      </c>
      <c r="B742" s="1538" t="s">
        <v>159</v>
      </c>
      <c r="C742" s="1539"/>
      <c r="D742" s="1539"/>
      <c r="E742" s="1539"/>
      <c r="F742" s="1539"/>
      <c r="G742" s="1539"/>
      <c r="H742" s="1539"/>
      <c r="I742" s="1539"/>
      <c r="J742" s="1539"/>
      <c r="K742" s="1539"/>
      <c r="L742" s="1539"/>
      <c r="M742" s="461">
        <f>SUBTOTAL(9,M507:M741)</f>
        <v>0</v>
      </c>
      <c r="N742" s="410">
        <f t="shared" ref="N742:AC742" si="170">SUBTOTAL(9,N509:N740)</f>
        <v>0</v>
      </c>
      <c r="O742" s="414">
        <f t="shared" si="170"/>
        <v>0</v>
      </c>
      <c r="P742" s="413">
        <f t="shared" si="170"/>
        <v>0</v>
      </c>
      <c r="Q742" s="415">
        <f t="shared" si="170"/>
        <v>0</v>
      </c>
      <c r="R742" s="414">
        <f t="shared" si="170"/>
        <v>0</v>
      </c>
      <c r="S742" s="414">
        <f t="shared" si="170"/>
        <v>0</v>
      </c>
      <c r="T742" s="414">
        <f t="shared" si="170"/>
        <v>0</v>
      </c>
      <c r="U742" s="414">
        <f t="shared" si="170"/>
        <v>0</v>
      </c>
      <c r="V742" s="414">
        <f t="shared" si="170"/>
        <v>0</v>
      </c>
      <c r="W742" s="414">
        <f t="shared" si="170"/>
        <v>0</v>
      </c>
      <c r="X742" s="414">
        <f t="shared" si="170"/>
        <v>0</v>
      </c>
      <c r="Y742" s="414">
        <f t="shared" si="170"/>
        <v>0</v>
      </c>
      <c r="Z742" s="414">
        <f t="shared" si="170"/>
        <v>0</v>
      </c>
      <c r="AA742" s="414">
        <f t="shared" si="170"/>
        <v>0</v>
      </c>
      <c r="AB742" s="414">
        <f t="shared" si="170"/>
        <v>0</v>
      </c>
      <c r="AC742" s="414">
        <f t="shared" si="170"/>
        <v>0</v>
      </c>
      <c r="AD742" s="1017"/>
      <c r="AE742" s="997"/>
      <c r="AF742" s="998"/>
    </row>
    <row r="743" spans="1:32" ht="7.5" customHeight="1" x14ac:dyDescent="0.2">
      <c r="B743" s="1679"/>
      <c r="C743" s="1680"/>
      <c r="D743" s="1680"/>
      <c r="E743" s="1680"/>
      <c r="F743" s="1680"/>
      <c r="G743" s="1680"/>
      <c r="H743" s="1680"/>
      <c r="I743" s="1680"/>
      <c r="J743" s="1680"/>
      <c r="K743" s="1680"/>
      <c r="L743" s="1680"/>
      <c r="M743" s="1680"/>
      <c r="N743" s="1680"/>
      <c r="O743" s="1680"/>
      <c r="P743" s="1680"/>
      <c r="Q743" s="1680"/>
      <c r="R743" s="1680"/>
      <c r="S743" s="1680"/>
      <c r="T743" s="1680"/>
      <c r="U743" s="1680"/>
      <c r="V743" s="1680"/>
      <c r="W743" s="1680"/>
      <c r="X743" s="1680"/>
      <c r="Y743" s="1680"/>
      <c r="Z743" s="1680"/>
      <c r="AA743" s="1680"/>
      <c r="AB743" s="1680"/>
      <c r="AC743" s="1680"/>
      <c r="AD743" s="1680"/>
      <c r="AE743" s="1680"/>
      <c r="AF743" s="1681"/>
    </row>
    <row r="744" spans="1:32" ht="22.5" customHeight="1" outlineLevel="1" x14ac:dyDescent="0.2">
      <c r="A744" s="11">
        <v>325</v>
      </c>
      <c r="B744" s="1538" t="s">
        <v>160</v>
      </c>
      <c r="C744" s="1539"/>
      <c r="D744" s="1539"/>
      <c r="E744" s="1539"/>
      <c r="F744" s="1539"/>
      <c r="G744" s="1539"/>
      <c r="H744" s="1539"/>
      <c r="I744" s="1539"/>
      <c r="J744" s="1539"/>
      <c r="K744" s="1539"/>
      <c r="L744" s="1539"/>
      <c r="M744" s="1539"/>
      <c r="N744" s="1539"/>
      <c r="O744" s="1539"/>
      <c r="P744" s="1539"/>
      <c r="Q744" s="1539"/>
      <c r="R744" s="1539"/>
      <c r="S744" s="1539"/>
      <c r="T744" s="1539"/>
      <c r="U744" s="1539"/>
      <c r="V744" s="1539"/>
      <c r="W744" s="1539"/>
      <c r="X744" s="1539"/>
      <c r="Y744" s="1539"/>
      <c r="Z744" s="1539"/>
      <c r="AA744" s="1539"/>
      <c r="AB744" s="1539"/>
      <c r="AC744" s="1539"/>
      <c r="AD744" s="1539"/>
      <c r="AE744" s="1539"/>
      <c r="AF744" s="1539"/>
    </row>
    <row r="745" spans="1:32" x14ac:dyDescent="0.2">
      <c r="A745" s="11">
        <v>188</v>
      </c>
      <c r="B745" s="277"/>
      <c r="C745" s="278"/>
      <c r="D745" s="278"/>
      <c r="E745" s="278"/>
      <c r="F745" s="1449" t="s">
        <v>161</v>
      </c>
      <c r="G745" s="1450"/>
      <c r="H745" s="1450"/>
      <c r="I745" s="1450"/>
      <c r="J745" s="1450"/>
      <c r="K745" s="1450"/>
      <c r="L745" s="1451"/>
      <c r="M745" s="698">
        <v>0</v>
      </c>
      <c r="N745" s="1590"/>
      <c r="O745" s="1682"/>
      <c r="P745" s="1682"/>
      <c r="Q745" s="1682"/>
      <c r="R745" s="1682"/>
      <c r="S745" s="1682"/>
      <c r="T745" s="1682"/>
      <c r="U745" s="1682"/>
      <c r="V745" s="1682"/>
      <c r="W745" s="1682"/>
      <c r="X745" s="1682"/>
      <c r="Y745" s="1682"/>
      <c r="Z745" s="1682"/>
      <c r="AA745" s="1682"/>
      <c r="AB745" s="1682"/>
      <c r="AC745" s="1682"/>
      <c r="AD745" s="1017"/>
      <c r="AE745" s="997"/>
      <c r="AF745" s="998"/>
    </row>
    <row r="746" spans="1:32" ht="7.5" customHeight="1" x14ac:dyDescent="0.2">
      <c r="A746" s="11"/>
      <c r="B746" s="1679"/>
      <c r="C746" s="1680"/>
      <c r="D746" s="1680"/>
      <c r="E746" s="1680"/>
      <c r="F746" s="1680"/>
      <c r="G746" s="1680"/>
      <c r="H746" s="1680"/>
      <c r="I746" s="1680"/>
      <c r="J746" s="1680"/>
      <c r="K746" s="1680"/>
      <c r="L746" s="1680"/>
      <c r="M746" s="1680"/>
      <c r="N746" s="1680"/>
      <c r="O746" s="1680"/>
      <c r="P746" s="1680"/>
      <c r="Q746" s="1680"/>
      <c r="R746" s="1680"/>
      <c r="S746" s="1680"/>
      <c r="T746" s="1680"/>
      <c r="U746" s="1680"/>
      <c r="V746" s="1680"/>
      <c r="W746" s="1680"/>
      <c r="X746" s="1680"/>
      <c r="Y746" s="1680"/>
      <c r="Z746" s="1680"/>
      <c r="AA746" s="1680"/>
      <c r="AB746" s="1680"/>
      <c r="AC746" s="1680"/>
      <c r="AD746" s="1680"/>
      <c r="AE746" s="1680"/>
      <c r="AF746" s="1681"/>
    </row>
    <row r="747" spans="1:32" x14ac:dyDescent="0.2">
      <c r="A747" s="11">
        <v>187</v>
      </c>
      <c r="B747" s="277"/>
      <c r="C747" s="278"/>
      <c r="D747" s="1485" t="s">
        <v>163</v>
      </c>
      <c r="E747" s="1486"/>
      <c r="F747" s="1486"/>
      <c r="G747" s="1486"/>
      <c r="H747" s="1486"/>
      <c r="I747" s="1486"/>
      <c r="J747" s="1486"/>
      <c r="K747" s="1486"/>
      <c r="L747" s="1487"/>
      <c r="M747" s="407">
        <f>SUBTOTAL(9,M748:M754)</f>
        <v>0</v>
      </c>
      <c r="N747" s="1188"/>
      <c r="O747" s="1243"/>
      <c r="P747" s="1243"/>
      <c r="Q747" s="1243"/>
      <c r="R747" s="1243"/>
      <c r="S747" s="1243"/>
      <c r="T747" s="1243"/>
      <c r="U747" s="1243"/>
      <c r="V747" s="1243"/>
      <c r="W747" s="1243"/>
      <c r="X747" s="1243"/>
      <c r="Y747" s="1243"/>
      <c r="Z747" s="1243"/>
      <c r="AA747" s="1243"/>
      <c r="AB747" s="1243"/>
      <c r="AC747" s="1243"/>
      <c r="AD747" s="1017"/>
      <c r="AE747" s="997"/>
      <c r="AF747" s="998"/>
    </row>
    <row r="748" spans="1:32" x14ac:dyDescent="0.2">
      <c r="A748" s="11">
        <v>188</v>
      </c>
      <c r="B748" s="277"/>
      <c r="C748" s="278"/>
      <c r="D748" s="278"/>
      <c r="E748" s="278"/>
      <c r="F748" s="1449" t="s">
        <v>162</v>
      </c>
      <c r="G748" s="1450"/>
      <c r="H748" s="1450"/>
      <c r="I748" s="1450"/>
      <c r="J748" s="1450"/>
      <c r="K748" s="1450"/>
      <c r="L748" s="1451"/>
      <c r="M748" s="698">
        <v>0</v>
      </c>
      <c r="N748" s="1244"/>
      <c r="O748" s="1244"/>
      <c r="P748" s="1244"/>
      <c r="Q748" s="1244"/>
      <c r="R748" s="1244"/>
      <c r="S748" s="1244"/>
      <c r="T748" s="1244"/>
      <c r="U748" s="1244"/>
      <c r="V748" s="1244"/>
      <c r="W748" s="1244"/>
      <c r="X748" s="1244"/>
      <c r="Y748" s="1244"/>
      <c r="Z748" s="1244"/>
      <c r="AA748" s="1244"/>
      <c r="AB748" s="1244"/>
      <c r="AC748" s="1244"/>
      <c r="AD748" s="1017"/>
      <c r="AE748" s="997"/>
      <c r="AF748" s="998"/>
    </row>
    <row r="749" spans="1:32" ht="27.75" customHeight="1" x14ac:dyDescent="0.2">
      <c r="A749" s="11">
        <v>189</v>
      </c>
      <c r="B749" s="277"/>
      <c r="C749" s="278"/>
      <c r="D749" s="278"/>
      <c r="E749" s="278"/>
      <c r="F749" s="1449" t="s">
        <v>164</v>
      </c>
      <c r="G749" s="1450"/>
      <c r="H749" s="1450"/>
      <c r="I749" s="1450"/>
      <c r="J749" s="1450"/>
      <c r="K749" s="1450"/>
      <c r="L749" s="1451"/>
      <c r="M749" s="698">
        <v>0</v>
      </c>
      <c r="N749" s="1244"/>
      <c r="O749" s="1244"/>
      <c r="P749" s="1244"/>
      <c r="Q749" s="1244"/>
      <c r="R749" s="1244"/>
      <c r="S749" s="1244"/>
      <c r="T749" s="1244"/>
      <c r="U749" s="1244"/>
      <c r="V749" s="1244"/>
      <c r="W749" s="1244"/>
      <c r="X749" s="1244"/>
      <c r="Y749" s="1244"/>
      <c r="Z749" s="1244"/>
      <c r="AA749" s="1244"/>
      <c r="AB749" s="1244"/>
      <c r="AC749" s="1244"/>
      <c r="AD749" s="1017"/>
      <c r="AE749" s="997"/>
      <c r="AF749" s="998"/>
    </row>
    <row r="750" spans="1:32" ht="27.75" customHeight="1" x14ac:dyDescent="0.2">
      <c r="A750" s="11">
        <v>189</v>
      </c>
      <c r="B750" s="277"/>
      <c r="C750" s="278"/>
      <c r="D750" s="278"/>
      <c r="E750" s="278"/>
      <c r="F750" s="1449" t="s">
        <v>165</v>
      </c>
      <c r="G750" s="1450"/>
      <c r="H750" s="1450"/>
      <c r="I750" s="1450"/>
      <c r="J750" s="1450"/>
      <c r="K750" s="1450"/>
      <c r="L750" s="1451"/>
      <c r="M750" s="698">
        <v>0</v>
      </c>
      <c r="N750" s="1244"/>
      <c r="O750" s="1244"/>
      <c r="P750" s="1244"/>
      <c r="Q750" s="1244"/>
      <c r="R750" s="1244"/>
      <c r="S750" s="1244"/>
      <c r="T750" s="1244"/>
      <c r="U750" s="1244"/>
      <c r="V750" s="1244"/>
      <c r="W750" s="1244"/>
      <c r="X750" s="1244"/>
      <c r="Y750" s="1244"/>
      <c r="Z750" s="1244"/>
      <c r="AA750" s="1244"/>
      <c r="AB750" s="1244"/>
      <c r="AC750" s="1244"/>
      <c r="AD750" s="1017"/>
      <c r="AE750" s="997"/>
      <c r="AF750" s="998"/>
    </row>
    <row r="751" spans="1:32" ht="27.75" customHeight="1" x14ac:dyDescent="0.2">
      <c r="A751" s="11">
        <v>189</v>
      </c>
      <c r="B751" s="277"/>
      <c r="C751" s="278"/>
      <c r="D751" s="278"/>
      <c r="E751" s="278"/>
      <c r="F751" s="1449" t="s">
        <v>166</v>
      </c>
      <c r="G751" s="1450"/>
      <c r="H751" s="1450"/>
      <c r="I751" s="1450"/>
      <c r="J751" s="1450"/>
      <c r="K751" s="1450"/>
      <c r="L751" s="1451"/>
      <c r="M751" s="698">
        <v>0</v>
      </c>
      <c r="N751" s="1244"/>
      <c r="O751" s="1244"/>
      <c r="P751" s="1244"/>
      <c r="Q751" s="1244"/>
      <c r="R751" s="1244"/>
      <c r="S751" s="1244"/>
      <c r="T751" s="1244"/>
      <c r="U751" s="1244"/>
      <c r="V751" s="1244"/>
      <c r="W751" s="1244"/>
      <c r="X751" s="1244"/>
      <c r="Y751" s="1244"/>
      <c r="Z751" s="1244"/>
      <c r="AA751" s="1244"/>
      <c r="AB751" s="1244"/>
      <c r="AC751" s="1244"/>
      <c r="AD751" s="1017"/>
      <c r="AE751" s="997"/>
      <c r="AF751" s="998"/>
    </row>
    <row r="752" spans="1:32" ht="45" customHeight="1" x14ac:dyDescent="0.2">
      <c r="A752" s="11">
        <v>189</v>
      </c>
      <c r="B752" s="277"/>
      <c r="C752" s="278"/>
      <c r="D752" s="278"/>
      <c r="E752" s="278"/>
      <c r="F752" s="1449" t="s">
        <v>167</v>
      </c>
      <c r="G752" s="1450"/>
      <c r="H752" s="1450"/>
      <c r="I752" s="1450"/>
      <c r="J752" s="1450"/>
      <c r="K752" s="1450"/>
      <c r="L752" s="1451"/>
      <c r="M752" s="698">
        <v>0</v>
      </c>
      <c r="N752" s="1244"/>
      <c r="O752" s="1244"/>
      <c r="P752" s="1244"/>
      <c r="Q752" s="1244"/>
      <c r="R752" s="1244"/>
      <c r="S752" s="1244"/>
      <c r="T752" s="1244"/>
      <c r="U752" s="1244"/>
      <c r="V752" s="1244"/>
      <c r="W752" s="1244"/>
      <c r="X752" s="1244"/>
      <c r="Y752" s="1244"/>
      <c r="Z752" s="1244"/>
      <c r="AA752" s="1244"/>
      <c r="AB752" s="1244"/>
      <c r="AC752" s="1244"/>
      <c r="AD752" s="1017"/>
      <c r="AE752" s="997"/>
      <c r="AF752" s="998"/>
    </row>
    <row r="753" spans="1:32" ht="27.75" customHeight="1" x14ac:dyDescent="0.2">
      <c r="A753" s="11">
        <v>189</v>
      </c>
      <c r="B753" s="277"/>
      <c r="C753" s="278"/>
      <c r="D753" s="278"/>
      <c r="E753" s="278"/>
      <c r="F753" s="1449" t="s">
        <v>451</v>
      </c>
      <c r="G753" s="1450"/>
      <c r="H753" s="1450"/>
      <c r="I753" s="1450"/>
      <c r="J753" s="1450"/>
      <c r="K753" s="1450"/>
      <c r="L753" s="1451"/>
      <c r="M753" s="698">
        <v>0</v>
      </c>
      <c r="N753" s="1244"/>
      <c r="O753" s="1244"/>
      <c r="P753" s="1244"/>
      <c r="Q753" s="1244"/>
      <c r="R753" s="1244"/>
      <c r="S753" s="1244"/>
      <c r="T753" s="1244"/>
      <c r="U753" s="1244"/>
      <c r="V753" s="1244"/>
      <c r="W753" s="1244"/>
      <c r="X753" s="1244"/>
      <c r="Y753" s="1244"/>
      <c r="Z753" s="1244"/>
      <c r="AA753" s="1244"/>
      <c r="AB753" s="1244"/>
      <c r="AC753" s="1244"/>
      <c r="AD753" s="1017"/>
      <c r="AE753" s="997"/>
      <c r="AF753" s="998"/>
    </row>
    <row r="754" spans="1:32" x14ac:dyDescent="0.2">
      <c r="A754" s="11">
        <v>189</v>
      </c>
      <c r="B754" s="277"/>
      <c r="C754" s="278"/>
      <c r="D754" s="278"/>
      <c r="E754" s="278"/>
      <c r="F754" s="1449" t="s">
        <v>168</v>
      </c>
      <c r="G754" s="1450"/>
      <c r="H754" s="1450"/>
      <c r="I754" s="1450"/>
      <c r="J754" s="1450"/>
      <c r="K754" s="1450"/>
      <c r="L754" s="1451"/>
      <c r="M754" s="698">
        <v>0</v>
      </c>
      <c r="N754" s="1244"/>
      <c r="O754" s="1244"/>
      <c r="P754" s="1244"/>
      <c r="Q754" s="1244"/>
      <c r="R754" s="1244"/>
      <c r="S754" s="1244"/>
      <c r="T754" s="1244"/>
      <c r="U754" s="1244"/>
      <c r="V754" s="1244"/>
      <c r="W754" s="1244"/>
      <c r="X754" s="1244"/>
      <c r="Y754" s="1244"/>
      <c r="Z754" s="1244"/>
      <c r="AA754" s="1244"/>
      <c r="AB754" s="1244"/>
      <c r="AC754" s="1244"/>
      <c r="AD754" s="1017"/>
      <c r="AE754" s="997"/>
      <c r="AF754" s="998"/>
    </row>
    <row r="755" spans="1:32" x14ac:dyDescent="0.2">
      <c r="A755" s="11">
        <v>187</v>
      </c>
      <c r="B755" s="277"/>
      <c r="C755" s="278"/>
      <c r="D755" s="1485" t="s">
        <v>169</v>
      </c>
      <c r="E755" s="1486"/>
      <c r="F755" s="1486"/>
      <c r="G755" s="1486"/>
      <c r="H755" s="1486"/>
      <c r="I755" s="1486"/>
      <c r="J755" s="1486"/>
      <c r="K755" s="1486"/>
      <c r="L755" s="1487"/>
      <c r="M755" s="407">
        <f>SUBTOTAL(9,M756:M762)</f>
        <v>0</v>
      </c>
      <c r="N755" s="1244"/>
      <c r="O755" s="1244"/>
      <c r="P755" s="1244"/>
      <c r="Q755" s="1244"/>
      <c r="R755" s="1244"/>
      <c r="S755" s="1244"/>
      <c r="T755" s="1244"/>
      <c r="U755" s="1244"/>
      <c r="V755" s="1244"/>
      <c r="W755" s="1244"/>
      <c r="X755" s="1244"/>
      <c r="Y755" s="1244"/>
      <c r="Z755" s="1244"/>
      <c r="AA755" s="1244"/>
      <c r="AB755" s="1244"/>
      <c r="AC755" s="1244"/>
      <c r="AD755" s="1017"/>
      <c r="AE755" s="997"/>
      <c r="AF755" s="998"/>
    </row>
    <row r="756" spans="1:32" x14ac:dyDescent="0.2">
      <c r="A756" s="11">
        <v>188</v>
      </c>
      <c r="B756" s="277"/>
      <c r="C756" s="278"/>
      <c r="D756" s="278"/>
      <c r="E756" s="278"/>
      <c r="F756" s="1449" t="s">
        <v>170</v>
      </c>
      <c r="G756" s="1450"/>
      <c r="H756" s="1450"/>
      <c r="I756" s="1450"/>
      <c r="J756" s="1450"/>
      <c r="K756" s="1450"/>
      <c r="L756" s="1451"/>
      <c r="M756" s="698">
        <v>0</v>
      </c>
      <c r="N756" s="1244"/>
      <c r="O756" s="1244"/>
      <c r="P756" s="1244"/>
      <c r="Q756" s="1244"/>
      <c r="R756" s="1244"/>
      <c r="S756" s="1244"/>
      <c r="T756" s="1244"/>
      <c r="U756" s="1244"/>
      <c r="V756" s="1244"/>
      <c r="W756" s="1244"/>
      <c r="X756" s="1244"/>
      <c r="Y756" s="1244"/>
      <c r="Z756" s="1244"/>
      <c r="AA756" s="1244"/>
      <c r="AB756" s="1244"/>
      <c r="AC756" s="1244"/>
      <c r="AD756" s="1017"/>
      <c r="AE756" s="997"/>
      <c r="AF756" s="998"/>
    </row>
    <row r="757" spans="1:32" ht="27.75" customHeight="1" x14ac:dyDescent="0.2">
      <c r="A757" s="11">
        <v>189</v>
      </c>
      <c r="B757" s="277"/>
      <c r="C757" s="278"/>
      <c r="D757" s="278"/>
      <c r="E757" s="278"/>
      <c r="F757" s="1449" t="s">
        <v>448</v>
      </c>
      <c r="G757" s="1450"/>
      <c r="H757" s="1450"/>
      <c r="I757" s="1450"/>
      <c r="J757" s="1450"/>
      <c r="K757" s="1450"/>
      <c r="L757" s="1451"/>
      <c r="M757" s="698">
        <v>0</v>
      </c>
      <c r="N757" s="1244"/>
      <c r="O757" s="1244"/>
      <c r="P757" s="1244"/>
      <c r="Q757" s="1244"/>
      <c r="R757" s="1244"/>
      <c r="S757" s="1244"/>
      <c r="T757" s="1244"/>
      <c r="U757" s="1244"/>
      <c r="V757" s="1244"/>
      <c r="W757" s="1244"/>
      <c r="X757" s="1244"/>
      <c r="Y757" s="1244"/>
      <c r="Z757" s="1244"/>
      <c r="AA757" s="1244"/>
      <c r="AB757" s="1244"/>
      <c r="AC757" s="1244"/>
      <c r="AD757" s="1017"/>
      <c r="AE757" s="997"/>
      <c r="AF757" s="998"/>
    </row>
    <row r="758" spans="1:32" ht="45" customHeight="1" x14ac:dyDescent="0.2">
      <c r="A758" s="11">
        <v>189</v>
      </c>
      <c r="B758" s="277"/>
      <c r="C758" s="278"/>
      <c r="D758" s="278"/>
      <c r="E758" s="278"/>
      <c r="F758" s="1449" t="s">
        <v>452</v>
      </c>
      <c r="G758" s="1450"/>
      <c r="H758" s="1450"/>
      <c r="I758" s="1450"/>
      <c r="J758" s="1450"/>
      <c r="K758" s="1450"/>
      <c r="L758" s="1451"/>
      <c r="M758" s="698">
        <v>0</v>
      </c>
      <c r="N758" s="1244"/>
      <c r="O758" s="1244"/>
      <c r="P758" s="1244"/>
      <c r="Q758" s="1244"/>
      <c r="R758" s="1244"/>
      <c r="S758" s="1244"/>
      <c r="T758" s="1244"/>
      <c r="U758" s="1244"/>
      <c r="V758" s="1244"/>
      <c r="W758" s="1244"/>
      <c r="X758" s="1244"/>
      <c r="Y758" s="1244"/>
      <c r="Z758" s="1244"/>
      <c r="AA758" s="1244"/>
      <c r="AB758" s="1244"/>
      <c r="AC758" s="1244"/>
      <c r="AD758" s="1017"/>
      <c r="AE758" s="997"/>
      <c r="AF758" s="998"/>
    </row>
    <row r="759" spans="1:32" ht="27.75" customHeight="1" x14ac:dyDescent="0.2">
      <c r="A759" s="11">
        <v>189</v>
      </c>
      <c r="B759" s="277"/>
      <c r="C759" s="278"/>
      <c r="D759" s="278"/>
      <c r="E759" s="278"/>
      <c r="F759" s="1449" t="s">
        <v>171</v>
      </c>
      <c r="G759" s="1450"/>
      <c r="H759" s="1450"/>
      <c r="I759" s="1450"/>
      <c r="J759" s="1450"/>
      <c r="K759" s="1450"/>
      <c r="L759" s="1451"/>
      <c r="M759" s="698">
        <v>0</v>
      </c>
      <c r="N759" s="1244"/>
      <c r="O759" s="1244"/>
      <c r="P759" s="1244"/>
      <c r="Q759" s="1244"/>
      <c r="R759" s="1244"/>
      <c r="S759" s="1244"/>
      <c r="T759" s="1244"/>
      <c r="U759" s="1244"/>
      <c r="V759" s="1244"/>
      <c r="W759" s="1244"/>
      <c r="X759" s="1244"/>
      <c r="Y759" s="1244"/>
      <c r="Z759" s="1244"/>
      <c r="AA759" s="1244"/>
      <c r="AB759" s="1244"/>
      <c r="AC759" s="1244"/>
      <c r="AD759" s="1017"/>
      <c r="AE759" s="997"/>
      <c r="AF759" s="998"/>
    </row>
    <row r="760" spans="1:32" ht="45" customHeight="1" x14ac:dyDescent="0.2">
      <c r="A760" s="11">
        <v>189</v>
      </c>
      <c r="B760" s="277"/>
      <c r="C760" s="278"/>
      <c r="D760" s="278"/>
      <c r="E760" s="278"/>
      <c r="F760" s="1449" t="s">
        <v>172</v>
      </c>
      <c r="G760" s="1450"/>
      <c r="H760" s="1450"/>
      <c r="I760" s="1450"/>
      <c r="J760" s="1450"/>
      <c r="K760" s="1450"/>
      <c r="L760" s="1451"/>
      <c r="M760" s="698">
        <v>0</v>
      </c>
      <c r="N760" s="1244"/>
      <c r="O760" s="1244"/>
      <c r="P760" s="1244"/>
      <c r="Q760" s="1244"/>
      <c r="R760" s="1244"/>
      <c r="S760" s="1244"/>
      <c r="T760" s="1244"/>
      <c r="U760" s="1244"/>
      <c r="V760" s="1244"/>
      <c r="W760" s="1244"/>
      <c r="X760" s="1244"/>
      <c r="Y760" s="1244"/>
      <c r="Z760" s="1244"/>
      <c r="AA760" s="1244"/>
      <c r="AB760" s="1244"/>
      <c r="AC760" s="1244"/>
      <c r="AD760" s="1017"/>
      <c r="AE760" s="997"/>
      <c r="AF760" s="998"/>
    </row>
    <row r="761" spans="1:32" ht="27.75" customHeight="1" x14ac:dyDescent="0.2">
      <c r="A761" s="11">
        <v>189</v>
      </c>
      <c r="B761" s="277"/>
      <c r="C761" s="278"/>
      <c r="D761" s="278"/>
      <c r="E761" s="278"/>
      <c r="F761" s="1449" t="s">
        <v>449</v>
      </c>
      <c r="G761" s="1450"/>
      <c r="H761" s="1450"/>
      <c r="I761" s="1450"/>
      <c r="J761" s="1450"/>
      <c r="K761" s="1450"/>
      <c r="L761" s="1451"/>
      <c r="M761" s="698">
        <v>0</v>
      </c>
      <c r="N761" s="1244"/>
      <c r="O761" s="1244"/>
      <c r="P761" s="1244"/>
      <c r="Q761" s="1244"/>
      <c r="R761" s="1244"/>
      <c r="S761" s="1244"/>
      <c r="T761" s="1244"/>
      <c r="U761" s="1244"/>
      <c r="V761" s="1244"/>
      <c r="W761" s="1244"/>
      <c r="X761" s="1244"/>
      <c r="Y761" s="1244"/>
      <c r="Z761" s="1244"/>
      <c r="AA761" s="1244"/>
      <c r="AB761" s="1244"/>
      <c r="AC761" s="1244"/>
      <c r="AD761" s="1017"/>
      <c r="AE761" s="997"/>
      <c r="AF761" s="998"/>
    </row>
    <row r="762" spans="1:32" x14ac:dyDescent="0.2">
      <c r="A762" s="11">
        <v>189</v>
      </c>
      <c r="B762" s="277"/>
      <c r="C762" s="278"/>
      <c r="D762" s="278"/>
      <c r="E762" s="278"/>
      <c r="F762" s="1449" t="s">
        <v>173</v>
      </c>
      <c r="G762" s="1450"/>
      <c r="H762" s="1450"/>
      <c r="I762" s="1450"/>
      <c r="J762" s="1450"/>
      <c r="K762" s="1450"/>
      <c r="L762" s="1451"/>
      <c r="M762" s="698">
        <v>0</v>
      </c>
      <c r="N762" s="1244"/>
      <c r="O762" s="1244"/>
      <c r="P762" s="1244"/>
      <c r="Q762" s="1244"/>
      <c r="R762" s="1244"/>
      <c r="S762" s="1244"/>
      <c r="T762" s="1244"/>
      <c r="U762" s="1244"/>
      <c r="V762" s="1244"/>
      <c r="W762" s="1244"/>
      <c r="X762" s="1244"/>
      <c r="Y762" s="1244"/>
      <c r="Z762" s="1244"/>
      <c r="AA762" s="1244"/>
      <c r="AB762" s="1244"/>
      <c r="AC762" s="1244"/>
      <c r="AD762" s="1017"/>
      <c r="AE762" s="997"/>
      <c r="AF762" s="998"/>
    </row>
    <row r="763" spans="1:32" x14ac:dyDescent="0.2">
      <c r="A763" s="11">
        <v>187</v>
      </c>
      <c r="B763" s="277"/>
      <c r="C763" s="278"/>
      <c r="D763" s="1485" t="s">
        <v>174</v>
      </c>
      <c r="E763" s="1486"/>
      <c r="F763" s="1486"/>
      <c r="G763" s="1486"/>
      <c r="H763" s="1486"/>
      <c r="I763" s="1486"/>
      <c r="J763" s="1486"/>
      <c r="K763" s="1486"/>
      <c r="L763" s="1487"/>
      <c r="M763" s="407">
        <f>SUBTOTAL(9,M764:M770)</f>
        <v>0</v>
      </c>
      <c r="N763" s="1244"/>
      <c r="O763" s="1244"/>
      <c r="P763" s="1244"/>
      <c r="Q763" s="1244"/>
      <c r="R763" s="1244"/>
      <c r="S763" s="1244"/>
      <c r="T763" s="1244"/>
      <c r="U763" s="1244"/>
      <c r="V763" s="1244"/>
      <c r="W763" s="1244"/>
      <c r="X763" s="1244"/>
      <c r="Y763" s="1244"/>
      <c r="Z763" s="1244"/>
      <c r="AA763" s="1244"/>
      <c r="AB763" s="1244"/>
      <c r="AC763" s="1244"/>
      <c r="AD763" s="1017"/>
      <c r="AE763" s="997"/>
      <c r="AF763" s="998"/>
    </row>
    <row r="764" spans="1:32" x14ac:dyDescent="0.2">
      <c r="A764" s="11">
        <v>188</v>
      </c>
      <c r="B764" s="277"/>
      <c r="C764" s="278"/>
      <c r="D764" s="278"/>
      <c r="E764" s="278"/>
      <c r="F764" s="1449" t="s">
        <v>175</v>
      </c>
      <c r="G764" s="1450"/>
      <c r="H764" s="1450"/>
      <c r="I764" s="1450"/>
      <c r="J764" s="1450"/>
      <c r="K764" s="1450"/>
      <c r="L764" s="1451"/>
      <c r="M764" s="698">
        <v>0</v>
      </c>
      <c r="N764" s="1244"/>
      <c r="O764" s="1244"/>
      <c r="P764" s="1244"/>
      <c r="Q764" s="1244"/>
      <c r="R764" s="1244"/>
      <c r="S764" s="1244"/>
      <c r="T764" s="1244"/>
      <c r="U764" s="1244"/>
      <c r="V764" s="1244"/>
      <c r="W764" s="1244"/>
      <c r="X764" s="1244"/>
      <c r="Y764" s="1244"/>
      <c r="Z764" s="1244"/>
      <c r="AA764" s="1244"/>
      <c r="AB764" s="1244"/>
      <c r="AC764" s="1244"/>
      <c r="AD764" s="1017"/>
      <c r="AE764" s="997"/>
      <c r="AF764" s="998"/>
    </row>
    <row r="765" spans="1:32" ht="27.75" customHeight="1" x14ac:dyDescent="0.2">
      <c r="A765" s="11">
        <v>189</v>
      </c>
      <c r="B765" s="277"/>
      <c r="C765" s="278"/>
      <c r="D765" s="278"/>
      <c r="E765" s="278"/>
      <c r="F765" s="1449" t="s">
        <v>176</v>
      </c>
      <c r="G765" s="1450"/>
      <c r="H765" s="1450"/>
      <c r="I765" s="1450"/>
      <c r="J765" s="1450"/>
      <c r="K765" s="1450"/>
      <c r="L765" s="1451"/>
      <c r="M765" s="698">
        <v>0</v>
      </c>
      <c r="N765" s="1244"/>
      <c r="O765" s="1244"/>
      <c r="P765" s="1244"/>
      <c r="Q765" s="1244"/>
      <c r="R765" s="1244"/>
      <c r="S765" s="1244"/>
      <c r="T765" s="1244"/>
      <c r="U765" s="1244"/>
      <c r="V765" s="1244"/>
      <c r="W765" s="1244"/>
      <c r="X765" s="1244"/>
      <c r="Y765" s="1244"/>
      <c r="Z765" s="1244"/>
      <c r="AA765" s="1244"/>
      <c r="AB765" s="1244"/>
      <c r="AC765" s="1244"/>
      <c r="AD765" s="1017"/>
      <c r="AE765" s="997"/>
      <c r="AF765" s="998"/>
    </row>
    <row r="766" spans="1:32" ht="45" customHeight="1" x14ac:dyDescent="0.2">
      <c r="A766" s="11">
        <v>189</v>
      </c>
      <c r="B766" s="277"/>
      <c r="C766" s="278"/>
      <c r="D766" s="278"/>
      <c r="E766" s="278"/>
      <c r="F766" s="1449" t="s">
        <v>453</v>
      </c>
      <c r="G766" s="1450"/>
      <c r="H766" s="1450"/>
      <c r="I766" s="1450"/>
      <c r="J766" s="1450"/>
      <c r="K766" s="1450"/>
      <c r="L766" s="1451"/>
      <c r="M766" s="698">
        <v>0</v>
      </c>
      <c r="N766" s="1244"/>
      <c r="O766" s="1244"/>
      <c r="P766" s="1244"/>
      <c r="Q766" s="1244"/>
      <c r="R766" s="1244"/>
      <c r="S766" s="1244"/>
      <c r="T766" s="1244"/>
      <c r="U766" s="1244"/>
      <c r="V766" s="1244"/>
      <c r="W766" s="1244"/>
      <c r="X766" s="1244"/>
      <c r="Y766" s="1244"/>
      <c r="Z766" s="1244"/>
      <c r="AA766" s="1244"/>
      <c r="AB766" s="1244"/>
      <c r="AC766" s="1244"/>
      <c r="AD766" s="1017"/>
      <c r="AE766" s="997"/>
      <c r="AF766" s="998"/>
    </row>
    <row r="767" spans="1:32" ht="27.75" customHeight="1" x14ac:dyDescent="0.2">
      <c r="A767" s="11">
        <v>189</v>
      </c>
      <c r="B767" s="277"/>
      <c r="C767" s="278"/>
      <c r="D767" s="278"/>
      <c r="E767" s="278"/>
      <c r="F767" s="1449" t="s">
        <v>177</v>
      </c>
      <c r="G767" s="1450"/>
      <c r="H767" s="1450"/>
      <c r="I767" s="1450"/>
      <c r="J767" s="1450"/>
      <c r="K767" s="1450"/>
      <c r="L767" s="1451"/>
      <c r="M767" s="698">
        <v>0</v>
      </c>
      <c r="N767" s="1244"/>
      <c r="O767" s="1244"/>
      <c r="P767" s="1244"/>
      <c r="Q767" s="1244"/>
      <c r="R767" s="1244"/>
      <c r="S767" s="1244"/>
      <c r="T767" s="1244"/>
      <c r="U767" s="1244"/>
      <c r="V767" s="1244"/>
      <c r="W767" s="1244"/>
      <c r="X767" s="1244"/>
      <c r="Y767" s="1244"/>
      <c r="Z767" s="1244"/>
      <c r="AA767" s="1244"/>
      <c r="AB767" s="1244"/>
      <c r="AC767" s="1244"/>
      <c r="AD767" s="1017"/>
      <c r="AE767" s="997"/>
      <c r="AF767" s="998"/>
    </row>
    <row r="768" spans="1:32" ht="45" customHeight="1" x14ac:dyDescent="0.2">
      <c r="A768" s="11">
        <v>189</v>
      </c>
      <c r="B768" s="277"/>
      <c r="C768" s="278"/>
      <c r="D768" s="278"/>
      <c r="E768" s="278"/>
      <c r="F768" s="1449" t="s">
        <v>178</v>
      </c>
      <c r="G768" s="1450"/>
      <c r="H768" s="1450"/>
      <c r="I768" s="1450"/>
      <c r="J768" s="1450"/>
      <c r="K768" s="1450"/>
      <c r="L768" s="1451"/>
      <c r="M768" s="698">
        <v>0</v>
      </c>
      <c r="N768" s="1244"/>
      <c r="O768" s="1244"/>
      <c r="P768" s="1244"/>
      <c r="Q768" s="1244"/>
      <c r="R768" s="1244"/>
      <c r="S768" s="1244"/>
      <c r="T768" s="1244"/>
      <c r="U768" s="1244"/>
      <c r="V768" s="1244"/>
      <c r="W768" s="1244"/>
      <c r="X768" s="1244"/>
      <c r="Y768" s="1244"/>
      <c r="Z768" s="1244"/>
      <c r="AA768" s="1244"/>
      <c r="AB768" s="1244"/>
      <c r="AC768" s="1244"/>
      <c r="AD768" s="1017"/>
      <c r="AE768" s="997"/>
      <c r="AF768" s="998"/>
    </row>
    <row r="769" spans="1:85" ht="27.75" customHeight="1" x14ac:dyDescent="0.2">
      <c r="A769" s="11">
        <v>189</v>
      </c>
      <c r="B769" s="277"/>
      <c r="C769" s="278"/>
      <c r="D769" s="278"/>
      <c r="E769" s="278"/>
      <c r="F769" s="1449" t="s">
        <v>450</v>
      </c>
      <c r="G769" s="1450"/>
      <c r="H769" s="1450"/>
      <c r="I769" s="1450"/>
      <c r="J769" s="1450"/>
      <c r="K769" s="1450"/>
      <c r="L769" s="1451"/>
      <c r="M769" s="698">
        <v>0</v>
      </c>
      <c r="N769" s="1244"/>
      <c r="O769" s="1244"/>
      <c r="P769" s="1244"/>
      <c r="Q769" s="1244"/>
      <c r="R769" s="1244"/>
      <c r="S769" s="1244"/>
      <c r="T769" s="1244"/>
      <c r="U769" s="1244"/>
      <c r="V769" s="1244"/>
      <c r="W769" s="1244"/>
      <c r="X769" s="1244"/>
      <c r="Y769" s="1244"/>
      <c r="Z769" s="1244"/>
      <c r="AA769" s="1244"/>
      <c r="AB769" s="1244"/>
      <c r="AC769" s="1244"/>
      <c r="AD769" s="1017"/>
      <c r="AE769" s="997"/>
      <c r="AF769" s="998"/>
    </row>
    <row r="770" spans="1:85" x14ac:dyDescent="0.2">
      <c r="A770" s="11">
        <v>189</v>
      </c>
      <c r="B770" s="526"/>
      <c r="C770" s="527"/>
      <c r="D770" s="527"/>
      <c r="E770" s="528"/>
      <c r="F770" s="1449" t="s">
        <v>179</v>
      </c>
      <c r="G770" s="1450"/>
      <c r="H770" s="1450"/>
      <c r="I770" s="1450"/>
      <c r="J770" s="1450"/>
      <c r="K770" s="1450"/>
      <c r="L770" s="1451"/>
      <c r="M770" s="698">
        <v>0</v>
      </c>
      <c r="N770" s="961"/>
      <c r="O770" s="961"/>
      <c r="P770" s="961"/>
      <c r="Q770" s="961"/>
      <c r="R770" s="961"/>
      <c r="S770" s="961"/>
      <c r="T770" s="961"/>
      <c r="U770" s="961"/>
      <c r="V770" s="961"/>
      <c r="W770" s="961"/>
      <c r="X770" s="961"/>
      <c r="Y770" s="961"/>
      <c r="Z770" s="961"/>
      <c r="AA770" s="961"/>
      <c r="AB770" s="961"/>
      <c r="AC770" s="961"/>
      <c r="AD770" s="1017"/>
      <c r="AE770" s="997"/>
      <c r="AF770" s="998"/>
    </row>
    <row r="771" spans="1:85" ht="7.5" customHeight="1" x14ac:dyDescent="0.2">
      <c r="A771" s="11"/>
      <c r="B771" s="1553"/>
      <c r="C771" s="1554"/>
      <c r="D771" s="1554"/>
      <c r="E771" s="1554"/>
      <c r="F771" s="1554"/>
      <c r="G771" s="1554"/>
      <c r="H771" s="1554"/>
      <c r="I771" s="1554"/>
      <c r="J771" s="1554"/>
      <c r="K771" s="1554"/>
      <c r="L771" s="1554"/>
      <c r="M771" s="1554"/>
      <c r="N771" s="1554"/>
      <c r="O771" s="1554"/>
      <c r="P771" s="1554"/>
      <c r="Q771" s="1554"/>
      <c r="R771" s="1554"/>
      <c r="S771" s="1554"/>
      <c r="T771" s="1554"/>
      <c r="U771" s="1554"/>
      <c r="V771" s="1554"/>
      <c r="W771" s="1554"/>
      <c r="X771" s="1554"/>
      <c r="Y771" s="1554"/>
      <c r="Z771" s="1554"/>
      <c r="AA771" s="1554"/>
      <c r="AB771" s="1554"/>
      <c r="AC771" s="1554"/>
      <c r="AD771" s="1554"/>
      <c r="AE771" s="1554"/>
      <c r="AF771" s="1555"/>
      <c r="AG771" s="334"/>
      <c r="AH771" s="334"/>
      <c r="AI771" s="334"/>
      <c r="AJ771" s="334"/>
      <c r="AK771" s="334"/>
      <c r="AL771" s="334"/>
      <c r="AM771" s="334"/>
      <c r="AN771" s="334"/>
      <c r="AO771" s="334"/>
      <c r="AP771" s="334"/>
      <c r="AQ771" s="334"/>
      <c r="AR771" s="334"/>
      <c r="AS771" s="334"/>
      <c r="AT771" s="334"/>
      <c r="AU771" s="334"/>
      <c r="AV771" s="334"/>
      <c r="AW771" s="334"/>
      <c r="AX771" s="334"/>
      <c r="AY771" s="334"/>
      <c r="AZ771" s="334"/>
      <c r="BA771" s="334"/>
      <c r="BB771" s="334"/>
      <c r="BC771" s="334"/>
      <c r="BD771" s="334"/>
      <c r="BE771" s="334"/>
      <c r="BF771" s="334"/>
      <c r="BG771" s="334"/>
      <c r="BH771" s="334"/>
      <c r="BI771" s="334"/>
      <c r="BJ771" s="334"/>
      <c r="BK771" s="334"/>
      <c r="BL771" s="334"/>
      <c r="BM771" s="334"/>
      <c r="BN771" s="334"/>
      <c r="BO771" s="334"/>
      <c r="BP771" s="334"/>
      <c r="BQ771" s="334"/>
      <c r="BR771" s="334"/>
      <c r="BS771" s="334"/>
      <c r="BT771" s="334"/>
      <c r="BU771" s="334"/>
      <c r="BV771" s="334"/>
      <c r="BW771" s="334"/>
      <c r="BX771" s="334"/>
      <c r="BY771" s="334"/>
      <c r="BZ771" s="334"/>
      <c r="CA771" s="334"/>
      <c r="CB771" s="334"/>
      <c r="CC771" s="334"/>
      <c r="CD771" s="334"/>
      <c r="CE771" s="334"/>
      <c r="CF771" s="334"/>
      <c r="CG771" s="334"/>
    </row>
    <row r="772" spans="1:85" ht="22.5" customHeight="1" x14ac:dyDescent="0.2">
      <c r="A772" s="11">
        <v>323</v>
      </c>
      <c r="B772" s="1538" t="s">
        <v>180</v>
      </c>
      <c r="C772" s="1539"/>
      <c r="D772" s="1539"/>
      <c r="E772" s="1539"/>
      <c r="F772" s="1539"/>
      <c r="G772" s="1539"/>
      <c r="H772" s="1539"/>
      <c r="I772" s="1539"/>
      <c r="J772" s="1539"/>
      <c r="K772" s="1539"/>
      <c r="L772" s="1539"/>
      <c r="M772" s="407">
        <f>SUBTOTAL(9,M745:M770)</f>
        <v>0</v>
      </c>
      <c r="N772" s="410">
        <f t="shared" ref="N772:AC772" si="171">SUBTOTAL(9,N745:N770)</f>
        <v>0</v>
      </c>
      <c r="O772" s="414">
        <f t="shared" si="171"/>
        <v>0</v>
      </c>
      <c r="P772" s="413">
        <f t="shared" si="171"/>
        <v>0</v>
      </c>
      <c r="Q772" s="415">
        <f t="shared" si="171"/>
        <v>0</v>
      </c>
      <c r="R772" s="414">
        <f t="shared" si="171"/>
        <v>0</v>
      </c>
      <c r="S772" s="413">
        <f t="shared" si="171"/>
        <v>0</v>
      </c>
      <c r="T772" s="414">
        <f t="shared" si="171"/>
        <v>0</v>
      </c>
      <c r="U772" s="413">
        <f t="shared" si="171"/>
        <v>0</v>
      </c>
      <c r="V772" s="414">
        <f t="shared" si="171"/>
        <v>0</v>
      </c>
      <c r="W772" s="413">
        <f t="shared" si="171"/>
        <v>0</v>
      </c>
      <c r="X772" s="414">
        <f t="shared" si="171"/>
        <v>0</v>
      </c>
      <c r="Y772" s="413">
        <f t="shared" si="171"/>
        <v>0</v>
      </c>
      <c r="Z772" s="414">
        <f t="shared" si="171"/>
        <v>0</v>
      </c>
      <c r="AA772" s="413">
        <f t="shared" si="171"/>
        <v>0</v>
      </c>
      <c r="AB772" s="424">
        <f t="shared" si="171"/>
        <v>0</v>
      </c>
      <c r="AC772" s="407">
        <f t="shared" si="171"/>
        <v>0</v>
      </c>
      <c r="AD772" s="1683"/>
      <c r="AE772" s="1684"/>
      <c r="AF772" s="1685"/>
      <c r="AG772" s="334"/>
      <c r="AH772" s="334"/>
      <c r="AI772" s="334"/>
      <c r="AJ772" s="334"/>
      <c r="AK772" s="334"/>
      <c r="AL772" s="334"/>
      <c r="AM772" s="334"/>
      <c r="AN772" s="334"/>
      <c r="AO772" s="334"/>
      <c r="AP772" s="334"/>
      <c r="AQ772" s="334"/>
      <c r="AR772" s="334"/>
      <c r="AS772" s="334"/>
      <c r="AT772" s="334"/>
      <c r="AU772" s="334"/>
      <c r="AV772" s="334"/>
      <c r="AW772" s="334"/>
      <c r="AX772" s="334"/>
      <c r="AY772" s="334"/>
      <c r="AZ772" s="334"/>
      <c r="BA772" s="334"/>
      <c r="BB772" s="334"/>
      <c r="BC772" s="334"/>
      <c r="BD772" s="334"/>
      <c r="BE772" s="334"/>
      <c r="BF772" s="334"/>
      <c r="BG772" s="334"/>
      <c r="BH772" s="334"/>
      <c r="BI772" s="334"/>
      <c r="BJ772" s="334"/>
      <c r="BK772" s="334"/>
      <c r="BL772" s="334"/>
      <c r="BM772" s="334"/>
      <c r="BN772" s="334"/>
      <c r="BO772" s="334"/>
      <c r="BP772" s="334"/>
      <c r="BQ772" s="334"/>
      <c r="BR772" s="334"/>
      <c r="BS772" s="334"/>
      <c r="BT772" s="334"/>
      <c r="BU772" s="334"/>
      <c r="BV772" s="334"/>
      <c r="BW772" s="334"/>
      <c r="BX772" s="334"/>
      <c r="BY772" s="334"/>
      <c r="BZ772" s="334"/>
      <c r="CA772" s="334"/>
      <c r="CB772" s="334"/>
      <c r="CC772" s="334"/>
      <c r="CD772" s="334"/>
      <c r="CE772" s="334"/>
      <c r="CF772" s="334"/>
      <c r="CG772" s="334"/>
    </row>
    <row r="773" spans="1:85" s="10" customFormat="1" hidden="1" x14ac:dyDescent="0.2">
      <c r="A773" s="9"/>
      <c r="B773" s="1706"/>
      <c r="C773" s="1707"/>
      <c r="D773" s="1707"/>
      <c r="E773" s="1707"/>
      <c r="F773" s="1707"/>
      <c r="G773" s="1707"/>
      <c r="H773" s="1707"/>
      <c r="I773" s="1707"/>
      <c r="J773" s="1707"/>
      <c r="K773" s="1707"/>
      <c r="L773" s="1707"/>
      <c r="M773" s="1707"/>
      <c r="N773" s="1707"/>
      <c r="O773" s="1707"/>
      <c r="P773" s="1707"/>
      <c r="Q773" s="1707"/>
      <c r="R773" s="1707"/>
      <c r="S773" s="1707"/>
      <c r="T773" s="1707"/>
      <c r="U773" s="1707"/>
      <c r="V773" s="1707"/>
      <c r="W773" s="1707"/>
      <c r="X773" s="1707"/>
      <c r="Y773" s="1707"/>
      <c r="Z773" s="1707"/>
      <c r="AA773" s="1707"/>
      <c r="AB773" s="1707"/>
      <c r="AC773" s="1707"/>
      <c r="AD773" s="1707"/>
      <c r="AE773" s="1707"/>
      <c r="AF773" s="1708"/>
      <c r="AG773" s="334"/>
      <c r="AH773" s="334"/>
      <c r="AI773" s="334"/>
      <c r="AJ773" s="334"/>
      <c r="AK773" s="334"/>
      <c r="AL773" s="334"/>
      <c r="AM773" s="334"/>
      <c r="AN773" s="334"/>
      <c r="AO773" s="334"/>
      <c r="AP773" s="334"/>
      <c r="AQ773" s="334"/>
      <c r="AR773" s="334"/>
      <c r="AS773" s="334"/>
      <c r="AT773" s="334"/>
      <c r="AU773" s="334"/>
      <c r="AV773" s="334"/>
      <c r="AW773" s="334"/>
      <c r="AX773" s="334"/>
      <c r="AY773" s="334"/>
      <c r="AZ773" s="334"/>
      <c r="BA773" s="334"/>
      <c r="BB773" s="334"/>
      <c r="BC773" s="334"/>
      <c r="BD773" s="334"/>
      <c r="BE773" s="334"/>
      <c r="BF773" s="334"/>
      <c r="BG773" s="334"/>
      <c r="BH773" s="334"/>
      <c r="BI773" s="334"/>
      <c r="BJ773" s="334"/>
      <c r="BK773" s="334"/>
      <c r="BL773" s="334"/>
      <c r="BM773" s="334"/>
      <c r="BN773" s="334"/>
      <c r="BO773" s="334"/>
      <c r="BP773" s="334"/>
      <c r="BQ773" s="334"/>
      <c r="BR773" s="334"/>
      <c r="BS773" s="334"/>
      <c r="BT773" s="334"/>
      <c r="BU773" s="334"/>
      <c r="BV773" s="334"/>
      <c r="BW773" s="334"/>
      <c r="BX773" s="334"/>
      <c r="BY773" s="334"/>
      <c r="BZ773" s="334"/>
      <c r="CA773" s="334"/>
      <c r="CB773" s="334"/>
      <c r="CC773" s="334"/>
      <c r="CD773" s="334"/>
      <c r="CE773" s="334"/>
      <c r="CF773" s="334"/>
      <c r="CG773" s="334"/>
    </row>
    <row r="774" spans="1:85" s="10" customFormat="1" hidden="1" x14ac:dyDescent="0.2">
      <c r="A774" s="9"/>
      <c r="B774" s="1709"/>
      <c r="C774" s="1710"/>
      <c r="D774" s="1710"/>
      <c r="E774" s="1710"/>
      <c r="F774" s="1710"/>
      <c r="G774" s="1710"/>
      <c r="H774" s="1710"/>
      <c r="I774" s="1710"/>
      <c r="J774" s="1710"/>
      <c r="K774" s="1710"/>
      <c r="L774" s="1710"/>
      <c r="M774" s="1710"/>
      <c r="N774" s="1710"/>
      <c r="O774" s="1710"/>
      <c r="P774" s="1710"/>
      <c r="Q774" s="1710"/>
      <c r="R774" s="1710"/>
      <c r="S774" s="1710"/>
      <c r="T774" s="1710"/>
      <c r="U774" s="1710"/>
      <c r="V774" s="1710"/>
      <c r="W774" s="1710"/>
      <c r="X774" s="1710"/>
      <c r="Y774" s="1710"/>
      <c r="Z774" s="1710"/>
      <c r="AA774" s="1710"/>
      <c r="AB774" s="1710"/>
      <c r="AC774" s="1710"/>
      <c r="AD774" s="1710"/>
      <c r="AE774" s="1710"/>
      <c r="AF774" s="1711"/>
      <c r="AG774" s="334"/>
      <c r="AH774" s="334"/>
      <c r="AI774" s="334"/>
      <c r="AJ774" s="334"/>
      <c r="AK774" s="334"/>
      <c r="AL774" s="334"/>
      <c r="AM774" s="334"/>
      <c r="AN774" s="334"/>
      <c r="AO774" s="334"/>
      <c r="AP774" s="334"/>
      <c r="AQ774" s="334"/>
      <c r="AR774" s="334"/>
      <c r="AS774" s="334"/>
      <c r="AT774" s="334"/>
      <c r="AU774" s="334"/>
      <c r="AV774" s="334"/>
      <c r="AW774" s="334"/>
      <c r="AX774" s="334"/>
      <c r="AY774" s="334"/>
      <c r="AZ774" s="334"/>
      <c r="BA774" s="334"/>
      <c r="BB774" s="334"/>
      <c r="BC774" s="334"/>
      <c r="BD774" s="334"/>
      <c r="BE774" s="334"/>
      <c r="BF774" s="334"/>
      <c r="BG774" s="334"/>
      <c r="BH774" s="334"/>
      <c r="BI774" s="334"/>
      <c r="BJ774" s="334"/>
      <c r="BK774" s="334"/>
      <c r="BL774" s="334"/>
      <c r="BM774" s="334"/>
      <c r="BN774" s="334"/>
      <c r="BO774" s="334"/>
      <c r="BP774" s="334"/>
      <c r="BQ774" s="334"/>
      <c r="BR774" s="334"/>
      <c r="BS774" s="334"/>
      <c r="BT774" s="334"/>
      <c r="BU774" s="334"/>
      <c r="BV774" s="334"/>
      <c r="BW774" s="334"/>
      <c r="BX774" s="334"/>
      <c r="BY774" s="334"/>
      <c r="BZ774" s="334"/>
      <c r="CA774" s="334"/>
      <c r="CB774" s="334"/>
      <c r="CC774" s="334"/>
      <c r="CD774" s="334"/>
      <c r="CE774" s="334"/>
      <c r="CF774" s="334"/>
      <c r="CG774" s="334"/>
    </row>
    <row r="775" spans="1:85" s="10" customFormat="1" hidden="1" x14ac:dyDescent="0.2">
      <c r="A775" s="9"/>
      <c r="B775" s="1712" t="s">
        <v>191</v>
      </c>
      <c r="C775" s="1713"/>
      <c r="D775" s="1713"/>
      <c r="E775" s="1713"/>
      <c r="F775" s="1713"/>
      <c r="G775" s="1713"/>
      <c r="H775" s="1713"/>
      <c r="I775" s="1713"/>
      <c r="J775" s="1713"/>
      <c r="K775" s="1713"/>
      <c r="L775" s="1713"/>
      <c r="M775" s="1713"/>
      <c r="N775" s="1713"/>
      <c r="O775" s="1713"/>
      <c r="P775" s="1713"/>
      <c r="Q775" s="1713"/>
      <c r="R775" s="1713"/>
      <c r="S775" s="1713"/>
      <c r="T775" s="1713"/>
      <c r="U775" s="1713"/>
      <c r="V775" s="1713"/>
      <c r="W775" s="1713"/>
      <c r="X775" s="1713"/>
      <c r="Y775" s="1713"/>
      <c r="Z775" s="1713"/>
      <c r="AA775" s="1713"/>
      <c r="AB775" s="1713"/>
      <c r="AC775" s="1713"/>
      <c r="AD775" s="1713"/>
      <c r="AE775" s="1713"/>
      <c r="AF775" s="1714"/>
      <c r="AG775" s="334"/>
      <c r="AH775" s="334"/>
      <c r="AI775" s="334"/>
      <c r="AJ775" s="334"/>
      <c r="AK775" s="334"/>
      <c r="AL775" s="334"/>
      <c r="AM775" s="334"/>
      <c r="AN775" s="334"/>
      <c r="AO775" s="334"/>
      <c r="AP775" s="334"/>
      <c r="AQ775" s="334"/>
      <c r="AR775" s="334"/>
      <c r="AS775" s="334"/>
      <c r="AT775" s="334"/>
      <c r="AU775" s="334"/>
      <c r="AV775" s="334"/>
      <c r="AW775" s="334"/>
      <c r="AX775" s="334"/>
      <c r="AY775" s="334"/>
      <c r="AZ775" s="334"/>
      <c r="BA775" s="334"/>
      <c r="BB775" s="334"/>
      <c r="BC775" s="334"/>
      <c r="BD775" s="334"/>
      <c r="BE775" s="334"/>
      <c r="BF775" s="334"/>
      <c r="BG775" s="334"/>
      <c r="BH775" s="334"/>
      <c r="BI775" s="334"/>
      <c r="BJ775" s="334"/>
      <c r="BK775" s="334"/>
      <c r="BL775" s="334"/>
      <c r="BM775" s="334"/>
      <c r="BN775" s="334"/>
      <c r="BO775" s="334"/>
      <c r="BP775" s="334"/>
      <c r="BQ775" s="334"/>
      <c r="BR775" s="334"/>
      <c r="BS775" s="334"/>
      <c r="BT775" s="334"/>
      <c r="BU775" s="334"/>
      <c r="BV775" s="334"/>
      <c r="BW775" s="334"/>
      <c r="BX775" s="334"/>
      <c r="BY775" s="334"/>
      <c r="BZ775" s="334"/>
      <c r="CA775" s="334"/>
      <c r="CB775" s="334"/>
      <c r="CC775" s="334"/>
      <c r="CD775" s="334"/>
      <c r="CE775" s="334"/>
      <c r="CF775" s="334"/>
      <c r="CG775" s="334"/>
    </row>
    <row r="776" spans="1:85" s="10" customFormat="1" x14ac:dyDescent="0.2">
      <c r="A776" s="9"/>
      <c r="B776" s="1715"/>
      <c r="C776" s="1716"/>
      <c r="D776" s="1716"/>
      <c r="E776" s="1716"/>
      <c r="F776" s="1716"/>
      <c r="G776" s="1716"/>
      <c r="H776" s="1716"/>
      <c r="I776" s="1716"/>
      <c r="J776" s="1716"/>
      <c r="K776" s="1716"/>
      <c r="L776" s="1716"/>
      <c r="M776" s="1716"/>
      <c r="N776" s="1716"/>
      <c r="O776" s="1716"/>
      <c r="P776" s="1716"/>
      <c r="Q776" s="1716"/>
      <c r="R776" s="1716"/>
      <c r="S776" s="1716"/>
      <c r="T776" s="1716"/>
      <c r="U776" s="1716"/>
      <c r="V776" s="1716"/>
      <c r="W776" s="1716"/>
      <c r="X776" s="1716"/>
      <c r="Y776" s="1716"/>
      <c r="Z776" s="1716"/>
      <c r="AA776" s="1716"/>
      <c r="AB776" s="1716"/>
      <c r="AC776" s="1716"/>
      <c r="AD776" s="1716"/>
      <c r="AE776" s="1716"/>
      <c r="AF776" s="1717"/>
      <c r="AG776" s="334"/>
      <c r="AH776" s="334"/>
      <c r="AI776" s="334"/>
      <c r="AJ776" s="334"/>
      <c r="AK776" s="334"/>
      <c r="AL776" s="334"/>
      <c r="AM776" s="334"/>
      <c r="AN776" s="334"/>
      <c r="AO776" s="334"/>
      <c r="AP776" s="334"/>
      <c r="AQ776" s="334"/>
      <c r="AR776" s="334"/>
      <c r="AS776" s="334"/>
      <c r="AT776" s="334"/>
      <c r="AU776" s="334"/>
      <c r="AV776" s="334"/>
      <c r="AW776" s="334"/>
      <c r="AX776" s="334"/>
      <c r="AY776" s="334"/>
      <c r="AZ776" s="334"/>
      <c r="BA776" s="334"/>
      <c r="BB776" s="334"/>
      <c r="BC776" s="334"/>
      <c r="BD776" s="334"/>
      <c r="BE776" s="334"/>
      <c r="BF776" s="334"/>
      <c r="BG776" s="334"/>
      <c r="BH776" s="334"/>
      <c r="BI776" s="334"/>
      <c r="BJ776" s="334"/>
      <c r="BK776" s="334"/>
      <c r="BL776" s="334"/>
      <c r="BM776" s="334"/>
      <c r="BN776" s="334"/>
      <c r="BO776" s="334"/>
      <c r="BP776" s="334"/>
      <c r="BQ776" s="334"/>
      <c r="BR776" s="334"/>
      <c r="BS776" s="334"/>
      <c r="BT776" s="334"/>
      <c r="BU776" s="334"/>
      <c r="BV776" s="334"/>
      <c r="BW776" s="334"/>
      <c r="BX776" s="334"/>
      <c r="BY776" s="334"/>
      <c r="BZ776" s="334"/>
      <c r="CA776" s="334"/>
      <c r="CB776" s="334"/>
      <c r="CC776" s="334"/>
      <c r="CD776" s="334"/>
      <c r="CE776" s="334"/>
      <c r="CF776" s="334"/>
      <c r="CG776" s="334"/>
    </row>
    <row r="777" spans="1:85" ht="22.5" customHeight="1" outlineLevel="1" x14ac:dyDescent="0.2">
      <c r="B777" s="1718"/>
      <c r="C777" s="1719"/>
      <c r="D777" s="1719"/>
      <c r="E777" s="1719"/>
      <c r="F777" s="1719"/>
      <c r="G777" s="1719"/>
      <c r="H777" s="1719"/>
      <c r="I777" s="1719"/>
      <c r="J777" s="1719"/>
      <c r="K777" s="1719"/>
      <c r="L777" s="1719"/>
      <c r="M777" s="1719"/>
      <c r="N777" s="1719"/>
      <c r="O777" s="1719"/>
      <c r="P777" s="1719"/>
      <c r="Q777" s="1719"/>
      <c r="R777" s="1719"/>
      <c r="S777" s="1719"/>
      <c r="T777" s="1719"/>
      <c r="U777" s="1719"/>
      <c r="V777" s="1719"/>
      <c r="W777" s="1719"/>
      <c r="X777" s="1719"/>
      <c r="Y777" s="1719"/>
      <c r="Z777" s="1719"/>
      <c r="AA777" s="1719"/>
      <c r="AB777" s="1719"/>
      <c r="AC777" s="1719"/>
      <c r="AD777" s="1719"/>
      <c r="AE777" s="1719"/>
      <c r="AF777" s="1720"/>
      <c r="AG777" s="334"/>
      <c r="AH777" s="334"/>
      <c r="AI777" s="334"/>
      <c r="AJ777" s="334"/>
      <c r="AK777" s="334"/>
      <c r="AL777" s="334"/>
      <c r="AM777" s="334"/>
      <c r="AN777" s="334"/>
      <c r="AO777" s="334"/>
      <c r="AP777" s="334"/>
      <c r="AQ777" s="334"/>
      <c r="AR777" s="334"/>
      <c r="AS777" s="334"/>
      <c r="AT777" s="334"/>
      <c r="AU777" s="334"/>
      <c r="AV777" s="334"/>
      <c r="AW777" s="334"/>
      <c r="AX777" s="334"/>
      <c r="AY777" s="334"/>
      <c r="AZ777" s="334"/>
      <c r="BA777" s="334"/>
      <c r="BB777" s="334"/>
      <c r="BC777" s="334"/>
      <c r="BD777" s="334"/>
      <c r="BE777" s="334"/>
      <c r="BF777" s="334"/>
      <c r="BG777" s="334"/>
      <c r="BH777" s="334"/>
      <c r="BI777" s="334"/>
      <c r="BJ777" s="334"/>
      <c r="BK777" s="334"/>
      <c r="BL777" s="334"/>
      <c r="BM777" s="334"/>
      <c r="BN777" s="334"/>
      <c r="BO777" s="334"/>
      <c r="BP777" s="334"/>
      <c r="BQ777" s="334"/>
      <c r="BR777" s="334"/>
      <c r="BS777" s="334"/>
      <c r="BT777" s="334"/>
      <c r="BU777" s="334"/>
      <c r="BV777" s="334"/>
      <c r="BW777" s="334"/>
      <c r="BX777" s="334"/>
      <c r="BY777" s="334"/>
      <c r="BZ777" s="334"/>
      <c r="CA777" s="334"/>
      <c r="CB777" s="334"/>
      <c r="CC777" s="334"/>
      <c r="CD777" s="334"/>
      <c r="CE777" s="334"/>
      <c r="CF777" s="334"/>
      <c r="CG777" s="334"/>
    </row>
    <row r="778" spans="1:85" s="12" customFormat="1" ht="7.5" hidden="1" customHeight="1" outlineLevel="2" x14ac:dyDescent="0.2">
      <c r="B778" s="343"/>
      <c r="C778" s="344"/>
      <c r="D778" s="344"/>
      <c r="E778" s="344"/>
      <c r="F778" s="345"/>
      <c r="G778" s="345"/>
      <c r="H778" s="345"/>
      <c r="I778" s="345"/>
      <c r="J778" s="345"/>
      <c r="K778" s="345"/>
      <c r="L778" s="345"/>
      <c r="M778" s="344"/>
      <c r="N778" s="344"/>
      <c r="O778" s="344"/>
      <c r="P778" s="344"/>
      <c r="Q778" s="344"/>
      <c r="R778" s="344"/>
      <c r="S778" s="344"/>
      <c r="T778" s="344"/>
      <c r="U778" s="344"/>
      <c r="V778" s="344"/>
      <c r="W778" s="344"/>
      <c r="X778" s="344"/>
      <c r="Y778" s="344"/>
      <c r="Z778" s="344"/>
      <c r="AA778" s="344"/>
      <c r="AB778" s="344"/>
      <c r="AC778" s="346"/>
      <c r="AD778" s="346"/>
      <c r="AE778" s="346"/>
      <c r="AF778" s="347"/>
      <c r="AG778" s="334"/>
      <c r="AH778" s="334"/>
      <c r="AI778" s="334"/>
      <c r="AJ778" s="334"/>
      <c r="AK778" s="334"/>
      <c r="AL778" s="334"/>
      <c r="AM778" s="334"/>
      <c r="AN778" s="334"/>
      <c r="AO778" s="334"/>
      <c r="AP778" s="334"/>
      <c r="AQ778" s="334"/>
      <c r="AR778" s="334"/>
      <c r="AS778" s="334"/>
      <c r="AT778" s="334"/>
      <c r="AU778" s="334"/>
      <c r="AV778" s="334"/>
      <c r="AW778" s="334"/>
      <c r="AX778" s="334"/>
      <c r="AY778" s="334"/>
      <c r="AZ778" s="334"/>
      <c r="BA778" s="334"/>
      <c r="BB778" s="334"/>
      <c r="BC778" s="334"/>
      <c r="BD778" s="334"/>
      <c r="BE778" s="334"/>
      <c r="BF778" s="334"/>
      <c r="BG778" s="334"/>
      <c r="BH778" s="334"/>
      <c r="BI778" s="334"/>
      <c r="BJ778" s="334"/>
      <c r="BK778" s="334"/>
      <c r="BL778" s="334"/>
      <c r="BM778" s="334"/>
      <c r="BN778" s="334"/>
      <c r="BO778" s="334"/>
      <c r="BP778" s="334"/>
      <c r="BQ778" s="334"/>
      <c r="BR778" s="334"/>
      <c r="BS778" s="334"/>
      <c r="BT778" s="334"/>
      <c r="BU778" s="334"/>
      <c r="BV778" s="334"/>
      <c r="BW778" s="334"/>
      <c r="BX778" s="334"/>
      <c r="BY778" s="334"/>
      <c r="BZ778" s="334"/>
      <c r="CA778" s="334"/>
      <c r="CB778" s="334"/>
      <c r="CC778" s="334"/>
      <c r="CD778" s="334"/>
      <c r="CE778" s="334"/>
      <c r="CF778" s="334"/>
      <c r="CG778" s="334"/>
    </row>
    <row r="779" spans="1:85" ht="22.5" hidden="1" customHeight="1" outlineLevel="2" x14ac:dyDescent="0.2">
      <c r="B779" s="1665" t="s">
        <v>0</v>
      </c>
      <c r="C779" s="1666"/>
      <c r="D779" s="1666"/>
      <c r="E779" s="1666"/>
      <c r="F779" s="1666"/>
      <c r="G779" s="1666"/>
      <c r="H779" s="1666"/>
      <c r="I779" s="1666"/>
      <c r="J779" s="1666"/>
      <c r="K779" s="1666"/>
      <c r="L779" s="1666"/>
      <c r="M779" s="1666"/>
      <c r="N779" s="1666"/>
      <c r="O779" s="1666"/>
      <c r="P779" s="1666"/>
      <c r="Q779" s="1666"/>
      <c r="R779" s="1666"/>
      <c r="S779" s="1666"/>
      <c r="T779" s="1666"/>
      <c r="U779" s="1666"/>
      <c r="V779" s="1666"/>
      <c r="W779" s="1666"/>
      <c r="X779" s="1666"/>
      <c r="Y779" s="1666"/>
      <c r="Z779" s="1666"/>
      <c r="AA779" s="1666"/>
      <c r="AB779" s="1666"/>
      <c r="AC779" s="1666"/>
      <c r="AD779" s="1666"/>
      <c r="AE779" s="1666"/>
      <c r="AF779" s="1667"/>
    </row>
    <row r="780" spans="1:85" ht="22.5" hidden="1" customHeight="1" outlineLevel="2" x14ac:dyDescent="0.2">
      <c r="A780" s="11">
        <v>100</v>
      </c>
      <c r="B780" s="1663" t="s">
        <v>1</v>
      </c>
      <c r="C780" s="1664"/>
      <c r="D780" s="1664"/>
      <c r="E780" s="1664"/>
      <c r="F780" s="1699">
        <f>F4</f>
        <v>0</v>
      </c>
      <c r="G780" s="1700"/>
      <c r="H780" s="1700"/>
      <c r="I780" s="1700"/>
      <c r="J780" s="1700"/>
      <c r="K780" s="1700"/>
      <c r="L780" s="1701"/>
      <c r="M780" s="1702" t="s">
        <v>202</v>
      </c>
      <c r="N780" s="1703"/>
      <c r="O780" s="1703"/>
      <c r="P780" s="1703"/>
      <c r="Q780" s="1703"/>
      <c r="R780" s="1703"/>
      <c r="S780" s="1703"/>
      <c r="T780" s="1703"/>
      <c r="U780" s="1703"/>
      <c r="V780" s="1703"/>
      <c r="W780" s="1703"/>
      <c r="X780" s="1703"/>
      <c r="Y780" s="1703"/>
      <c r="Z780" s="1703"/>
      <c r="AA780" s="1703"/>
      <c r="AB780" s="1703"/>
      <c r="AC780" s="1703"/>
      <c r="AD780" s="1704"/>
      <c r="AE780" s="1704"/>
      <c r="AF780" s="1705"/>
    </row>
    <row r="781" spans="1:85" ht="25.5" hidden="1" customHeight="1" outlineLevel="2" x14ac:dyDescent="0.2">
      <c r="A781" s="11">
        <v>101</v>
      </c>
      <c r="B781" s="1655" t="s">
        <v>743</v>
      </c>
      <c r="C781" s="1286"/>
      <c r="D781" s="1286"/>
      <c r="E781" s="1286"/>
      <c r="F781" s="1577">
        <f>F5</f>
        <v>0</v>
      </c>
      <c r="G781" s="1578"/>
      <c r="H781" s="1578"/>
      <c r="I781" s="1578"/>
      <c r="J781" s="1578"/>
      <c r="K781" s="1578"/>
      <c r="L781" s="1579"/>
      <c r="M781" s="1656" t="s">
        <v>352</v>
      </c>
      <c r="N781" s="603">
        <f>N5</f>
        <v>7</v>
      </c>
      <c r="O781" s="8">
        <f t="shared" ref="O781:AB781" si="172">O5</f>
        <v>14</v>
      </c>
      <c r="P781" s="8">
        <f t="shared" si="172"/>
        <v>21</v>
      </c>
      <c r="Q781" s="604">
        <f t="shared" si="172"/>
        <v>31</v>
      </c>
      <c r="R781" s="602">
        <f t="shared" si="172"/>
        <v>60</v>
      </c>
      <c r="S781" s="8">
        <f t="shared" si="172"/>
        <v>89</v>
      </c>
      <c r="T781" s="8">
        <f t="shared" si="172"/>
        <v>120</v>
      </c>
      <c r="U781" s="8">
        <f t="shared" si="172"/>
        <v>150</v>
      </c>
      <c r="V781" s="8">
        <f t="shared" si="172"/>
        <v>181</v>
      </c>
      <c r="W781" s="8">
        <f t="shared" si="172"/>
        <v>211</v>
      </c>
      <c r="X781" s="8">
        <f t="shared" si="172"/>
        <v>242</v>
      </c>
      <c r="Y781" s="8">
        <f t="shared" si="172"/>
        <v>273</v>
      </c>
      <c r="Z781" s="8">
        <f t="shared" si="172"/>
        <v>303</v>
      </c>
      <c r="AA781" s="8">
        <f t="shared" si="172"/>
        <v>334</v>
      </c>
      <c r="AB781" s="8">
        <f t="shared" si="172"/>
        <v>364</v>
      </c>
      <c r="AC781" s="1656" t="s">
        <v>3</v>
      </c>
      <c r="AD781" s="1648"/>
      <c r="AE781" s="1649"/>
      <c r="AF781" s="1649"/>
    </row>
    <row r="782" spans="1:85" ht="30" hidden="1" customHeight="1" outlineLevel="2" x14ac:dyDescent="0.2">
      <c r="A782" s="11">
        <v>102</v>
      </c>
      <c r="B782" s="1652" t="s">
        <v>2</v>
      </c>
      <c r="C782" s="1653"/>
      <c r="D782" s="1653"/>
      <c r="E782" s="1653"/>
      <c r="F782" s="1653"/>
      <c r="G782" s="1653"/>
      <c r="H782" s="1653"/>
      <c r="I782" s="1653"/>
      <c r="J782" s="1653"/>
      <c r="K782" s="1653"/>
      <c r="L782" s="1654"/>
      <c r="M782" s="1657"/>
      <c r="N782" s="599" t="str">
        <f>N6</f>
        <v>7 
(Semaine 1)</v>
      </c>
      <c r="O782" s="353" t="str">
        <f t="shared" ref="O782:AB782" si="173">O6</f>
        <v>14 
(Semaine 2)</v>
      </c>
      <c r="P782" s="353" t="str">
        <f t="shared" si="173"/>
        <v>21 
(Semaine 3)</v>
      </c>
      <c r="Q782" s="354" t="str">
        <f t="shared" si="173"/>
        <v>31 
(Semaine 4)</v>
      </c>
      <c r="R782" s="355" t="str">
        <f t="shared" si="173"/>
        <v>60 
(Mois 2)</v>
      </c>
      <c r="S782" s="353" t="str">
        <f t="shared" si="173"/>
        <v>89 
(Mois 3)</v>
      </c>
      <c r="T782" s="353" t="str">
        <f t="shared" si="173"/>
        <v>120 
(Mois 4)</v>
      </c>
      <c r="U782" s="353" t="str">
        <f t="shared" si="173"/>
        <v>150 
(Mois 5)</v>
      </c>
      <c r="V782" s="353" t="str">
        <f t="shared" si="173"/>
        <v>181 
(Mois 6)</v>
      </c>
      <c r="W782" s="353" t="str">
        <f t="shared" si="173"/>
        <v>211 
(Mois 7)</v>
      </c>
      <c r="X782" s="353" t="str">
        <f t="shared" si="173"/>
        <v>242 
(Mois 8)</v>
      </c>
      <c r="Y782" s="353" t="str">
        <f t="shared" si="173"/>
        <v>273 
(Mois 9)</v>
      </c>
      <c r="Z782" s="353" t="str">
        <f t="shared" si="173"/>
        <v>303 
(Mois 10)</v>
      </c>
      <c r="AA782" s="353" t="str">
        <f t="shared" si="173"/>
        <v>334 
(Mois 11)</v>
      </c>
      <c r="AB782" s="353" t="str">
        <f t="shared" si="173"/>
        <v>364 
(Mois 12)</v>
      </c>
      <c r="AC782" s="1657"/>
      <c r="AD782" s="1650"/>
      <c r="AE782" s="1651"/>
      <c r="AF782" s="1651"/>
    </row>
    <row r="783" spans="1:85" ht="22.5" customHeight="1" outlineLevel="1" collapsed="1" x14ac:dyDescent="0.2">
      <c r="A783" s="11">
        <v>103</v>
      </c>
      <c r="B783" s="963" t="s">
        <v>5</v>
      </c>
      <c r="C783" s="964"/>
      <c r="D783" s="964"/>
      <c r="E783" s="964"/>
      <c r="F783" s="964"/>
      <c r="G783" s="964"/>
      <c r="H783" s="964"/>
      <c r="I783" s="964"/>
      <c r="J783" s="964"/>
      <c r="K783" s="964"/>
      <c r="L783" s="964"/>
      <c r="M783" s="964"/>
      <c r="N783" s="964"/>
      <c r="O783" s="964"/>
      <c r="P783" s="964"/>
      <c r="Q783" s="964"/>
      <c r="R783" s="964"/>
      <c r="S783" s="964"/>
      <c r="T783" s="964"/>
      <c r="U783" s="964"/>
      <c r="V783" s="964"/>
      <c r="W783" s="964"/>
      <c r="X783" s="964"/>
      <c r="Y783" s="964"/>
      <c r="Z783" s="964"/>
      <c r="AA783" s="964"/>
      <c r="AB783" s="964"/>
      <c r="AC783" s="964"/>
      <c r="AD783" s="964"/>
      <c r="AE783" s="964"/>
      <c r="AF783" s="1101"/>
    </row>
    <row r="784" spans="1:85" ht="15" customHeight="1" outlineLevel="1" x14ac:dyDescent="0.2">
      <c r="A784" s="11">
        <v>104</v>
      </c>
      <c r="B784" s="300"/>
      <c r="C784" s="1025" t="s">
        <v>6</v>
      </c>
      <c r="D784" s="1026"/>
      <c r="E784" s="1026"/>
      <c r="F784" s="1026"/>
      <c r="G784" s="1026"/>
      <c r="H784" s="1026"/>
      <c r="I784" s="1026"/>
      <c r="J784" s="1026"/>
      <c r="K784" s="1026"/>
      <c r="L784" s="1026"/>
      <c r="M784" s="1026"/>
      <c r="N784" s="1026"/>
      <c r="O784" s="1026"/>
      <c r="P784" s="1026"/>
      <c r="Q784" s="1026"/>
      <c r="R784" s="1026"/>
      <c r="S784" s="1026"/>
      <c r="T784" s="1026"/>
      <c r="U784" s="1026"/>
      <c r="V784" s="1026"/>
      <c r="W784" s="1026"/>
      <c r="X784" s="1026"/>
      <c r="Y784" s="1026"/>
      <c r="Z784" s="1026"/>
      <c r="AA784" s="1026"/>
      <c r="AB784" s="1026"/>
      <c r="AC784" s="1026"/>
      <c r="AD784" s="1026"/>
      <c r="AE784" s="1026"/>
      <c r="AF784" s="1027"/>
    </row>
    <row r="785" spans="1:32" ht="15" customHeight="1" outlineLevel="1" x14ac:dyDescent="0.2">
      <c r="A785" s="11">
        <v>105</v>
      </c>
      <c r="B785" s="300"/>
      <c r="C785" s="263"/>
      <c r="D785" s="263"/>
      <c r="E785" s="263"/>
      <c r="F785" s="1013" t="s">
        <v>7</v>
      </c>
      <c r="G785" s="1014"/>
      <c r="H785" s="1014"/>
      <c r="I785" s="1014"/>
      <c r="J785" s="1014"/>
      <c r="K785" s="1014"/>
      <c r="L785" s="1029"/>
      <c r="M785" s="409">
        <f>M9</f>
        <v>0</v>
      </c>
      <c r="N785" s="418">
        <f>M785</f>
        <v>0</v>
      </c>
      <c r="O785" s="1378"/>
      <c r="P785" s="1246"/>
      <c r="Q785" s="1246"/>
      <c r="R785" s="1246"/>
      <c r="S785" s="1246"/>
      <c r="T785" s="1246"/>
      <c r="U785" s="1246"/>
      <c r="V785" s="1246"/>
      <c r="W785" s="1246"/>
      <c r="X785" s="1246"/>
      <c r="Y785" s="1246"/>
      <c r="Z785" s="1246"/>
      <c r="AA785" s="1246"/>
      <c r="AB785" s="1246"/>
      <c r="AC785" s="1246"/>
      <c r="AD785" s="926"/>
      <c r="AE785" s="926"/>
      <c r="AF785" s="927"/>
    </row>
    <row r="786" spans="1:32" ht="15" customHeight="1" outlineLevel="1" x14ac:dyDescent="0.2">
      <c r="A786" s="11">
        <v>106</v>
      </c>
      <c r="B786" s="300"/>
      <c r="C786" s="263"/>
      <c r="D786" s="844" t="s">
        <v>8</v>
      </c>
      <c r="E786" s="845"/>
      <c r="F786" s="845"/>
      <c r="G786" s="845"/>
      <c r="H786" s="845"/>
      <c r="I786" s="845"/>
      <c r="J786" s="845"/>
      <c r="K786" s="845"/>
      <c r="L786" s="846"/>
      <c r="M786" s="407">
        <f>SUBTOTAL(9,M787:M788)</f>
        <v>0</v>
      </c>
      <c r="N786" s="410">
        <f t="shared" ref="N786:AB786" si="174">SUBTOTAL(9,N787:N788)</f>
        <v>0</v>
      </c>
      <c r="O786" s="414">
        <f t="shared" si="174"/>
        <v>0</v>
      </c>
      <c r="P786" s="413">
        <f t="shared" si="174"/>
        <v>0</v>
      </c>
      <c r="Q786" s="415">
        <f t="shared" si="174"/>
        <v>0</v>
      </c>
      <c r="R786" s="414">
        <f t="shared" si="174"/>
        <v>0</v>
      </c>
      <c r="S786" s="413">
        <f t="shared" si="174"/>
        <v>0</v>
      </c>
      <c r="T786" s="414">
        <f t="shared" si="174"/>
        <v>0</v>
      </c>
      <c r="U786" s="413">
        <f t="shared" si="174"/>
        <v>0</v>
      </c>
      <c r="V786" s="414">
        <f t="shared" si="174"/>
        <v>0</v>
      </c>
      <c r="W786" s="413">
        <f t="shared" si="174"/>
        <v>0</v>
      </c>
      <c r="X786" s="414">
        <f t="shared" si="174"/>
        <v>0</v>
      </c>
      <c r="Y786" s="413">
        <f t="shared" si="174"/>
        <v>0</v>
      </c>
      <c r="Z786" s="414">
        <f t="shared" si="174"/>
        <v>0</v>
      </c>
      <c r="AA786" s="413">
        <f t="shared" si="174"/>
        <v>0</v>
      </c>
      <c r="AB786" s="424">
        <f t="shared" si="174"/>
        <v>0</v>
      </c>
      <c r="AC786" s="407">
        <f>SUBTOTAL(9,AC787:AC788)</f>
        <v>0</v>
      </c>
      <c r="AD786" s="1565"/>
      <c r="AE786" s="1566"/>
      <c r="AF786" s="1567"/>
    </row>
    <row r="787" spans="1:32" ht="15" customHeight="1" outlineLevel="1" x14ac:dyDescent="0.2">
      <c r="A787" s="11">
        <v>107</v>
      </c>
      <c r="B787" s="300"/>
      <c r="C787" s="269"/>
      <c r="D787" s="269"/>
      <c r="E787" s="270"/>
      <c r="F787" s="856" t="s">
        <v>9</v>
      </c>
      <c r="G787" s="857"/>
      <c r="H787" s="857"/>
      <c r="I787" s="857"/>
      <c r="J787" s="857"/>
      <c r="K787" s="857"/>
      <c r="L787" s="858"/>
      <c r="M787" s="408">
        <f>M11</f>
        <v>0</v>
      </c>
      <c r="N787" s="416">
        <f t="shared" ref="N787:AB787" si="175">N11</f>
        <v>0</v>
      </c>
      <c r="O787" s="416">
        <f t="shared" si="175"/>
        <v>0</v>
      </c>
      <c r="P787" s="416">
        <f t="shared" si="175"/>
        <v>0</v>
      </c>
      <c r="Q787" s="417">
        <f t="shared" si="175"/>
        <v>0</v>
      </c>
      <c r="R787" s="416">
        <f t="shared" si="175"/>
        <v>0</v>
      </c>
      <c r="S787" s="416">
        <f t="shared" si="175"/>
        <v>0</v>
      </c>
      <c r="T787" s="416">
        <f t="shared" si="175"/>
        <v>0</v>
      </c>
      <c r="U787" s="416">
        <f t="shared" si="175"/>
        <v>0</v>
      </c>
      <c r="V787" s="416">
        <f t="shared" si="175"/>
        <v>0</v>
      </c>
      <c r="W787" s="416">
        <f t="shared" si="175"/>
        <v>0</v>
      </c>
      <c r="X787" s="416">
        <f t="shared" si="175"/>
        <v>0</v>
      </c>
      <c r="Y787" s="416">
        <f t="shared" si="175"/>
        <v>0</v>
      </c>
      <c r="Z787" s="416">
        <f t="shared" si="175"/>
        <v>0</v>
      </c>
      <c r="AA787" s="416">
        <f t="shared" si="175"/>
        <v>0</v>
      </c>
      <c r="AB787" s="425">
        <f t="shared" si="175"/>
        <v>0</v>
      </c>
      <c r="AC787" s="433">
        <f>M787-SUM(N787:AB787)</f>
        <v>0</v>
      </c>
      <c r="AD787" s="1461"/>
      <c r="AE787" s="828"/>
      <c r="AF787" s="829"/>
    </row>
    <row r="788" spans="1:32" ht="15" customHeight="1" outlineLevel="1" x14ac:dyDescent="0.2">
      <c r="A788" s="11">
        <v>108</v>
      </c>
      <c r="B788" s="300"/>
      <c r="C788" s="269"/>
      <c r="D788" s="269"/>
      <c r="E788" s="270"/>
      <c r="F788" s="859" t="s">
        <v>10</v>
      </c>
      <c r="G788" s="860"/>
      <c r="H788" s="860"/>
      <c r="I788" s="860"/>
      <c r="J788" s="860"/>
      <c r="K788" s="860"/>
      <c r="L788" s="861"/>
      <c r="M788" s="408">
        <f>M12</f>
        <v>0</v>
      </c>
      <c r="N788" s="416">
        <f>M788</f>
        <v>0</v>
      </c>
      <c r="O788" s="1378"/>
      <c r="P788" s="1246"/>
      <c r="Q788" s="1246"/>
      <c r="R788" s="1246"/>
      <c r="S788" s="1246"/>
      <c r="T788" s="1246"/>
      <c r="U788" s="1246"/>
      <c r="V788" s="1246"/>
      <c r="W788" s="1246"/>
      <c r="X788" s="1246"/>
      <c r="Y788" s="1246"/>
      <c r="Z788" s="1246"/>
      <c r="AA788" s="1246"/>
      <c r="AB788" s="1246"/>
      <c r="AC788" s="1246"/>
      <c r="AD788" s="833"/>
      <c r="AE788" s="834"/>
      <c r="AF788" s="835"/>
    </row>
    <row r="789" spans="1:32" ht="15" customHeight="1" outlineLevel="1" x14ac:dyDescent="0.2">
      <c r="A789" s="11">
        <v>109</v>
      </c>
      <c r="B789" s="300"/>
      <c r="C789" s="263"/>
      <c r="D789" s="844" t="s">
        <v>11</v>
      </c>
      <c r="E789" s="845"/>
      <c r="F789" s="845"/>
      <c r="G789" s="845"/>
      <c r="H789" s="845"/>
      <c r="I789" s="845"/>
      <c r="J789" s="845"/>
      <c r="K789" s="845"/>
      <c r="L789" s="846"/>
      <c r="M789" s="407">
        <f>SUBTOTAL(9,M790:M791)</f>
        <v>0</v>
      </c>
      <c r="N789" s="410">
        <f t="shared" ref="N789:AC789" si="176">SUBTOTAL(9,N790:N791)</f>
        <v>0</v>
      </c>
      <c r="O789" s="414">
        <f t="shared" si="176"/>
        <v>0</v>
      </c>
      <c r="P789" s="413">
        <f t="shared" si="176"/>
        <v>0</v>
      </c>
      <c r="Q789" s="415">
        <f t="shared" si="176"/>
        <v>0</v>
      </c>
      <c r="R789" s="414">
        <f t="shared" si="176"/>
        <v>0</v>
      </c>
      <c r="S789" s="413">
        <f t="shared" si="176"/>
        <v>0</v>
      </c>
      <c r="T789" s="414">
        <f t="shared" si="176"/>
        <v>0</v>
      </c>
      <c r="U789" s="413">
        <f t="shared" si="176"/>
        <v>0</v>
      </c>
      <c r="V789" s="414">
        <f t="shared" si="176"/>
        <v>0</v>
      </c>
      <c r="W789" s="413">
        <f t="shared" si="176"/>
        <v>0</v>
      </c>
      <c r="X789" s="414">
        <f t="shared" si="176"/>
        <v>0</v>
      </c>
      <c r="Y789" s="413">
        <f t="shared" si="176"/>
        <v>0</v>
      </c>
      <c r="Z789" s="414">
        <f t="shared" si="176"/>
        <v>0</v>
      </c>
      <c r="AA789" s="413">
        <f t="shared" si="176"/>
        <v>0</v>
      </c>
      <c r="AB789" s="424">
        <f t="shared" si="176"/>
        <v>0</v>
      </c>
      <c r="AC789" s="407">
        <f t="shared" si="176"/>
        <v>0</v>
      </c>
      <c r="AD789" s="1565"/>
      <c r="AE789" s="1566"/>
      <c r="AF789" s="1567"/>
    </row>
    <row r="790" spans="1:32" ht="15" customHeight="1" outlineLevel="1" x14ac:dyDescent="0.2">
      <c r="A790" s="11">
        <v>110</v>
      </c>
      <c r="B790" s="300"/>
      <c r="C790" s="319"/>
      <c r="D790" s="319"/>
      <c r="E790" s="320"/>
      <c r="F790" s="856" t="s">
        <v>390</v>
      </c>
      <c r="G790" s="857"/>
      <c r="H790" s="857"/>
      <c r="I790" s="857"/>
      <c r="J790" s="857"/>
      <c r="K790" s="857"/>
      <c r="L790" s="858"/>
      <c r="M790" s="408">
        <f>M14</f>
        <v>0</v>
      </c>
      <c r="N790" s="419">
        <f>M790</f>
        <v>0</v>
      </c>
      <c r="O790" s="1245"/>
      <c r="P790" s="1245"/>
      <c r="Q790" s="1245"/>
      <c r="R790" s="1245"/>
      <c r="S790" s="1245"/>
      <c r="T790" s="1245"/>
      <c r="U790" s="1245"/>
      <c r="V790" s="1245"/>
      <c r="W790" s="1245"/>
      <c r="X790" s="1245"/>
      <c r="Y790" s="1245"/>
      <c r="Z790" s="1245"/>
      <c r="AA790" s="1245"/>
      <c r="AB790" s="1245"/>
      <c r="AC790" s="433">
        <f>M790-SUM(N790:AB790)</f>
        <v>0</v>
      </c>
      <c r="AD790" s="1461"/>
      <c r="AE790" s="828"/>
      <c r="AF790" s="829"/>
    </row>
    <row r="791" spans="1:32" ht="15" customHeight="1" outlineLevel="1" x14ac:dyDescent="0.2">
      <c r="A791" s="11">
        <v>111</v>
      </c>
      <c r="B791" s="300"/>
      <c r="C791" s="263"/>
      <c r="D791" s="263"/>
      <c r="E791" s="264"/>
      <c r="F791" s="859" t="s">
        <v>203</v>
      </c>
      <c r="G791" s="860"/>
      <c r="H791" s="860"/>
      <c r="I791" s="860"/>
      <c r="J791" s="860"/>
      <c r="K791" s="860"/>
      <c r="L791" s="861"/>
      <c r="M791" s="408">
        <f>M15</f>
        <v>0</v>
      </c>
      <c r="N791" s="419">
        <f t="shared" ref="N791:AB791" si="177">N15</f>
        <v>0</v>
      </c>
      <c r="O791" s="416">
        <f t="shared" si="177"/>
        <v>0</v>
      </c>
      <c r="P791" s="416">
        <f t="shared" si="177"/>
        <v>0</v>
      </c>
      <c r="Q791" s="417">
        <f t="shared" si="177"/>
        <v>0</v>
      </c>
      <c r="R791" s="416">
        <f t="shared" si="177"/>
        <v>0</v>
      </c>
      <c r="S791" s="416">
        <f t="shared" si="177"/>
        <v>0</v>
      </c>
      <c r="T791" s="416">
        <f t="shared" si="177"/>
        <v>0</v>
      </c>
      <c r="U791" s="416">
        <f t="shared" si="177"/>
        <v>0</v>
      </c>
      <c r="V791" s="416">
        <f t="shared" si="177"/>
        <v>0</v>
      </c>
      <c r="W791" s="416">
        <f t="shared" si="177"/>
        <v>0</v>
      </c>
      <c r="X791" s="416">
        <f t="shared" si="177"/>
        <v>0</v>
      </c>
      <c r="Y791" s="416">
        <f t="shared" si="177"/>
        <v>0</v>
      </c>
      <c r="Z791" s="416">
        <f t="shared" si="177"/>
        <v>0</v>
      </c>
      <c r="AA791" s="416">
        <f t="shared" si="177"/>
        <v>0</v>
      </c>
      <c r="AB791" s="425">
        <f t="shared" si="177"/>
        <v>0</v>
      </c>
      <c r="AC791" s="433">
        <f>M791-SUM(N791:AB791)</f>
        <v>0</v>
      </c>
      <c r="AD791" s="833"/>
      <c r="AE791" s="834"/>
      <c r="AF791" s="835"/>
    </row>
    <row r="792" spans="1:32" ht="15" customHeight="1" outlineLevel="1" x14ac:dyDescent="0.2">
      <c r="A792" s="11">
        <v>112</v>
      </c>
      <c r="B792" s="300"/>
      <c r="C792" s="1025" t="s">
        <v>12</v>
      </c>
      <c r="D792" s="1026"/>
      <c r="E792" s="1026"/>
      <c r="F792" s="1026"/>
      <c r="G792" s="1026"/>
      <c r="H792" s="1026"/>
      <c r="I792" s="1026"/>
      <c r="J792" s="1026"/>
      <c r="K792" s="1026"/>
      <c r="L792" s="1026"/>
      <c r="M792" s="1026"/>
      <c r="N792" s="1026"/>
      <c r="O792" s="1026"/>
      <c r="P792" s="1026"/>
      <c r="Q792" s="1026"/>
      <c r="R792" s="1026"/>
      <c r="S792" s="1026"/>
      <c r="T792" s="1026"/>
      <c r="U792" s="1026"/>
      <c r="V792" s="1026"/>
      <c r="W792" s="1026"/>
      <c r="X792" s="1026"/>
      <c r="Y792" s="1026"/>
      <c r="Z792" s="1026"/>
      <c r="AA792" s="1026"/>
      <c r="AB792" s="1026"/>
      <c r="AC792" s="1026"/>
      <c r="AD792" s="1026"/>
      <c r="AE792" s="1026"/>
      <c r="AF792" s="1027"/>
    </row>
    <row r="793" spans="1:32" ht="15" customHeight="1" outlineLevel="1" x14ac:dyDescent="0.2">
      <c r="A793" s="11">
        <v>113</v>
      </c>
      <c r="B793" s="300"/>
      <c r="C793" s="295"/>
      <c r="D793" s="1060" t="s">
        <v>64</v>
      </c>
      <c r="E793" s="1061"/>
      <c r="F793" s="1061"/>
      <c r="G793" s="1061"/>
      <c r="H793" s="1061"/>
      <c r="I793" s="1061"/>
      <c r="J793" s="1061"/>
      <c r="K793" s="1061"/>
      <c r="L793" s="1061"/>
      <c r="M793" s="1061"/>
      <c r="N793" s="1061"/>
      <c r="O793" s="1061"/>
      <c r="P793" s="1061"/>
      <c r="Q793" s="1061"/>
      <c r="R793" s="1061"/>
      <c r="S793" s="1061"/>
      <c r="T793" s="1061"/>
      <c r="U793" s="1061"/>
      <c r="V793" s="1061"/>
      <c r="W793" s="1061"/>
      <c r="X793" s="1061"/>
      <c r="Y793" s="1061"/>
      <c r="Z793" s="1061"/>
      <c r="AA793" s="1061"/>
      <c r="AB793" s="1061"/>
      <c r="AC793" s="1061"/>
      <c r="AD793" s="1061"/>
      <c r="AE793" s="1061"/>
      <c r="AF793" s="1072"/>
    </row>
    <row r="794" spans="1:32" ht="15" customHeight="1" outlineLevel="1" x14ac:dyDescent="0.2">
      <c r="A794" s="11">
        <v>114</v>
      </c>
      <c r="B794" s="300"/>
      <c r="C794" s="295"/>
      <c r="D794" s="295"/>
      <c r="E794" s="918" t="s">
        <v>66</v>
      </c>
      <c r="F794" s="919"/>
      <c r="G794" s="919"/>
      <c r="H794" s="919"/>
      <c r="I794" s="919"/>
      <c r="J794" s="919"/>
      <c r="K794" s="919"/>
      <c r="L794" s="920"/>
      <c r="M794" s="407">
        <f>SUBTOTAL(9,M795:M798)</f>
        <v>0</v>
      </c>
      <c r="N794" s="410">
        <f t="shared" ref="N794:AC794" si="178">SUBTOTAL(9,N795:N798)</f>
        <v>0</v>
      </c>
      <c r="O794" s="414">
        <f t="shared" si="178"/>
        <v>0</v>
      </c>
      <c r="P794" s="413">
        <f t="shared" si="178"/>
        <v>0</v>
      </c>
      <c r="Q794" s="424">
        <f t="shared" si="178"/>
        <v>0</v>
      </c>
      <c r="R794" s="410">
        <f t="shared" si="178"/>
        <v>0</v>
      </c>
      <c r="S794" s="413">
        <f t="shared" si="178"/>
        <v>0</v>
      </c>
      <c r="T794" s="414">
        <f t="shared" si="178"/>
        <v>0</v>
      </c>
      <c r="U794" s="413">
        <f t="shared" si="178"/>
        <v>0</v>
      </c>
      <c r="V794" s="414">
        <f t="shared" si="178"/>
        <v>0</v>
      </c>
      <c r="W794" s="413">
        <f t="shared" si="178"/>
        <v>0</v>
      </c>
      <c r="X794" s="414">
        <f t="shared" si="178"/>
        <v>0</v>
      </c>
      <c r="Y794" s="413">
        <f t="shared" si="178"/>
        <v>0</v>
      </c>
      <c r="Z794" s="414">
        <f t="shared" si="178"/>
        <v>0</v>
      </c>
      <c r="AA794" s="413">
        <f t="shared" si="178"/>
        <v>0</v>
      </c>
      <c r="AB794" s="424">
        <f t="shared" si="178"/>
        <v>0</v>
      </c>
      <c r="AC794" s="407">
        <f t="shared" si="178"/>
        <v>0</v>
      </c>
      <c r="AD794" s="1440"/>
      <c r="AE794" s="828"/>
      <c r="AF794" s="829"/>
    </row>
    <row r="795" spans="1:32" ht="15" customHeight="1" outlineLevel="1" x14ac:dyDescent="0.2">
      <c r="A795" s="11">
        <v>115</v>
      </c>
      <c r="B795" s="300"/>
      <c r="C795" s="295"/>
      <c r="D795" s="295"/>
      <c r="E795" s="322"/>
      <c r="F795" s="856" t="s">
        <v>65</v>
      </c>
      <c r="G795" s="857"/>
      <c r="H795" s="857"/>
      <c r="I795" s="857"/>
      <c r="J795" s="857"/>
      <c r="K795" s="857"/>
      <c r="L795" s="858"/>
      <c r="M795" s="408">
        <f>M19</f>
        <v>0</v>
      </c>
      <c r="N795" s="420">
        <f>M795*(1-'Annexe 1. Taux de référence'!$E8)+N19*('Annexe 1. Taux de référence'!$E8)</f>
        <v>0</v>
      </c>
      <c r="O795" s="422">
        <f>O19*'Annexe 1. Taux de référence'!$E$8</f>
        <v>0</v>
      </c>
      <c r="P795" s="422">
        <f>P19*'Annexe 1. Taux de référence'!$E$8</f>
        <v>0</v>
      </c>
      <c r="Q795" s="426">
        <f>Q19*'Annexe 1. Taux de référence'!$E$8</f>
        <v>0</v>
      </c>
      <c r="R795" s="419">
        <f>R19*'Annexe 1. Taux de référence'!$E$8</f>
        <v>0</v>
      </c>
      <c r="S795" s="422">
        <f>S19*'Annexe 1. Taux de référence'!$E$8</f>
        <v>0</v>
      </c>
      <c r="T795" s="422">
        <f>T19*'Annexe 1. Taux de référence'!$E$8</f>
        <v>0</v>
      </c>
      <c r="U795" s="422">
        <f>U19*'Annexe 1. Taux de référence'!$E$8</f>
        <v>0</v>
      </c>
      <c r="V795" s="422">
        <f>V19*'Annexe 1. Taux de référence'!$E$8</f>
        <v>0</v>
      </c>
      <c r="W795" s="422">
        <f>W19*'Annexe 1. Taux de référence'!$E$8</f>
        <v>0</v>
      </c>
      <c r="X795" s="422">
        <f>X19*'Annexe 1. Taux de référence'!$E$8</f>
        <v>0</v>
      </c>
      <c r="Y795" s="422">
        <f>Y19*'Annexe 1. Taux de référence'!$E$8</f>
        <v>0</v>
      </c>
      <c r="Z795" s="422">
        <f>Z19*'Annexe 1. Taux de référence'!$E$8</f>
        <v>0</v>
      </c>
      <c r="AA795" s="422">
        <f>AA19*'Annexe 1. Taux de référence'!$E$8</f>
        <v>0</v>
      </c>
      <c r="AB795" s="422">
        <f>AB19*'Annexe 1. Taux de référence'!$E$8</f>
        <v>0</v>
      </c>
      <c r="AC795" s="408">
        <f>M795-SUM(N795:AB795)</f>
        <v>0</v>
      </c>
      <c r="AD795" s="830"/>
      <c r="AE795" s="1063"/>
      <c r="AF795" s="832"/>
    </row>
    <row r="796" spans="1:32" ht="15" customHeight="1" outlineLevel="1" x14ac:dyDescent="0.2">
      <c r="A796" s="11">
        <v>116</v>
      </c>
      <c r="B796" s="300"/>
      <c r="C796" s="295"/>
      <c r="D796" s="295"/>
      <c r="E796" s="322"/>
      <c r="F796" s="915" t="s">
        <v>68</v>
      </c>
      <c r="G796" s="916"/>
      <c r="H796" s="916"/>
      <c r="I796" s="916"/>
      <c r="J796" s="916"/>
      <c r="K796" s="916"/>
      <c r="L796" s="917"/>
      <c r="M796" s="408">
        <f t="shared" ref="M796:M798" si="179">M20</f>
        <v>0</v>
      </c>
      <c r="N796" s="420">
        <f>M796*(1-'Annexe 1. Taux de référence'!$E9)+N20*('Annexe 1. Taux de référence'!$E9)</f>
        <v>0</v>
      </c>
      <c r="O796" s="422">
        <f>O20*'Annexe 1. Taux de référence'!$E$9</f>
        <v>0</v>
      </c>
      <c r="P796" s="422">
        <f>P20*'Annexe 1. Taux de référence'!$E$9</f>
        <v>0</v>
      </c>
      <c r="Q796" s="426">
        <f>Q20*'Annexe 1. Taux de référence'!$E$9</f>
        <v>0</v>
      </c>
      <c r="R796" s="419">
        <f>R20*'Annexe 1. Taux de référence'!$E$9</f>
        <v>0</v>
      </c>
      <c r="S796" s="422">
        <f>S20*'Annexe 1. Taux de référence'!$E$9</f>
        <v>0</v>
      </c>
      <c r="T796" s="422">
        <f>T20*'Annexe 1. Taux de référence'!$E$9</f>
        <v>0</v>
      </c>
      <c r="U796" s="422">
        <f>U20*'Annexe 1. Taux de référence'!$E$9</f>
        <v>0</v>
      </c>
      <c r="V796" s="422">
        <f>V20*'Annexe 1. Taux de référence'!$E$9</f>
        <v>0</v>
      </c>
      <c r="W796" s="422">
        <f>W20*'Annexe 1. Taux de référence'!$E$9</f>
        <v>0</v>
      </c>
      <c r="X796" s="422">
        <f>X20*'Annexe 1. Taux de référence'!$E$9</f>
        <v>0</v>
      </c>
      <c r="Y796" s="422">
        <f>Y20*'Annexe 1. Taux de référence'!$E$9</f>
        <v>0</v>
      </c>
      <c r="Z796" s="422">
        <f>Z20*'Annexe 1. Taux de référence'!$E$9</f>
        <v>0</v>
      </c>
      <c r="AA796" s="422">
        <f>AA20*'Annexe 1. Taux de référence'!$E$9</f>
        <v>0</v>
      </c>
      <c r="AB796" s="422">
        <f>AB20*'Annexe 1. Taux de référence'!$E$9</f>
        <v>0</v>
      </c>
      <c r="AC796" s="408">
        <f>M796-SUM(N796:AB796)</f>
        <v>0</v>
      </c>
      <c r="AD796" s="830"/>
      <c r="AE796" s="1063"/>
      <c r="AF796" s="832"/>
    </row>
    <row r="797" spans="1:32" ht="15" customHeight="1" outlineLevel="1" x14ac:dyDescent="0.2">
      <c r="A797" s="11">
        <v>117</v>
      </c>
      <c r="B797" s="300"/>
      <c r="C797" s="263"/>
      <c r="D797" s="263"/>
      <c r="E797" s="264"/>
      <c r="F797" s="915" t="s">
        <v>537</v>
      </c>
      <c r="G797" s="916"/>
      <c r="H797" s="916"/>
      <c r="I797" s="916"/>
      <c r="J797" s="916"/>
      <c r="K797" s="916"/>
      <c r="L797" s="917"/>
      <c r="M797" s="408">
        <f t="shared" si="179"/>
        <v>0</v>
      </c>
      <c r="N797" s="420">
        <f>M797*(1-'Annexe 1. Taux de référence'!$E10)+N21*('Annexe 1. Taux de référence'!$E10)</f>
        <v>0</v>
      </c>
      <c r="O797" s="422">
        <f>O21*'Annexe 1. Taux de référence'!$E$10</f>
        <v>0</v>
      </c>
      <c r="P797" s="422">
        <f>P21*'Annexe 1. Taux de référence'!$E$10</f>
        <v>0</v>
      </c>
      <c r="Q797" s="426">
        <f>Q21*'Annexe 1. Taux de référence'!$E$10</f>
        <v>0</v>
      </c>
      <c r="R797" s="419">
        <f>R21*'Annexe 1. Taux de référence'!$E$10</f>
        <v>0</v>
      </c>
      <c r="S797" s="422">
        <f>S21*'Annexe 1. Taux de référence'!$E$10</f>
        <v>0</v>
      </c>
      <c r="T797" s="422">
        <f>T21*'Annexe 1. Taux de référence'!$E$10</f>
        <v>0</v>
      </c>
      <c r="U797" s="422">
        <f>U21*'Annexe 1. Taux de référence'!$E$10</f>
        <v>0</v>
      </c>
      <c r="V797" s="422">
        <f>V21*'Annexe 1. Taux de référence'!$E$10</f>
        <v>0</v>
      </c>
      <c r="W797" s="422">
        <f>W21*'Annexe 1. Taux de référence'!$E$10</f>
        <v>0</v>
      </c>
      <c r="X797" s="422">
        <f>X21*'Annexe 1. Taux de référence'!$E$10</f>
        <v>0</v>
      </c>
      <c r="Y797" s="422">
        <f>Y21*'Annexe 1. Taux de référence'!$E$10</f>
        <v>0</v>
      </c>
      <c r="Z797" s="422">
        <f>Z21*'Annexe 1. Taux de référence'!$E$10</f>
        <v>0</v>
      </c>
      <c r="AA797" s="422">
        <f>AA21*'Annexe 1. Taux de référence'!$E$10</f>
        <v>0</v>
      </c>
      <c r="AB797" s="422">
        <f>AB21*'Annexe 1. Taux de référence'!$E$10</f>
        <v>0</v>
      </c>
      <c r="AC797" s="408">
        <f>M797-SUM(N797:AB797)</f>
        <v>0</v>
      </c>
      <c r="AD797" s="830"/>
      <c r="AE797" s="1063"/>
      <c r="AF797" s="832"/>
    </row>
    <row r="798" spans="1:32" s="3" customFormat="1" ht="27.75" customHeight="1" outlineLevel="1" x14ac:dyDescent="0.2">
      <c r="A798" s="11">
        <v>118</v>
      </c>
      <c r="B798" s="300"/>
      <c r="C798" s="295"/>
      <c r="D798" s="295"/>
      <c r="E798" s="296"/>
      <c r="F798" s="859" t="s">
        <v>532</v>
      </c>
      <c r="G798" s="860"/>
      <c r="H798" s="860"/>
      <c r="I798" s="860"/>
      <c r="J798" s="860"/>
      <c r="K798" s="860"/>
      <c r="L798" s="861"/>
      <c r="M798" s="408">
        <f t="shared" si="179"/>
        <v>0</v>
      </c>
      <c r="N798" s="416">
        <f>M798*(1-'Annexe 1. Taux de référence'!$E11)+N22*('Annexe 1. Taux de référence'!$E11)</f>
        <v>0</v>
      </c>
      <c r="O798" s="416">
        <f>O22*'Annexe 1. Taux de référence'!$E$11</f>
        <v>0</v>
      </c>
      <c r="P798" s="416">
        <f>P22*'Annexe 1. Taux de référence'!$E$11</f>
        <v>0</v>
      </c>
      <c r="Q798" s="425">
        <f>Q22*'Annexe 1. Taux de référence'!$E$11</f>
        <v>0</v>
      </c>
      <c r="R798" s="419">
        <f>R22*'Annexe 1. Taux de référence'!$E$11</f>
        <v>0</v>
      </c>
      <c r="S798" s="422">
        <f>S22*'Annexe 1. Taux de référence'!$E$11</f>
        <v>0</v>
      </c>
      <c r="T798" s="422">
        <f>T22*'Annexe 1. Taux de référence'!$E$11</f>
        <v>0</v>
      </c>
      <c r="U798" s="422">
        <f>U22*'Annexe 1. Taux de référence'!$E$11</f>
        <v>0</v>
      </c>
      <c r="V798" s="422">
        <f>V22*'Annexe 1. Taux de référence'!$E$11</f>
        <v>0</v>
      </c>
      <c r="W798" s="422">
        <f>W22*'Annexe 1. Taux de référence'!$E$11</f>
        <v>0</v>
      </c>
      <c r="X798" s="422">
        <f>X22*'Annexe 1. Taux de référence'!$E$11</f>
        <v>0</v>
      </c>
      <c r="Y798" s="422">
        <f>Y22*'Annexe 1. Taux de référence'!$E$11</f>
        <v>0</v>
      </c>
      <c r="Z798" s="422">
        <f>Z22*'Annexe 1. Taux de référence'!$E$11</f>
        <v>0</v>
      </c>
      <c r="AA798" s="422">
        <f>AA22*'Annexe 1. Taux de référence'!$E$11</f>
        <v>0</v>
      </c>
      <c r="AB798" s="422">
        <f>AB22*'Annexe 1. Taux de référence'!$E$11</f>
        <v>0</v>
      </c>
      <c r="AC798" s="408">
        <f>M798-SUM(N798:AB798)</f>
        <v>0</v>
      </c>
      <c r="AD798" s="830"/>
      <c r="AE798" s="1063"/>
      <c r="AF798" s="832"/>
    </row>
    <row r="799" spans="1:32" ht="15" customHeight="1" outlineLevel="1" x14ac:dyDescent="0.2">
      <c r="A799" s="11">
        <v>119</v>
      </c>
      <c r="B799" s="300"/>
      <c r="C799" s="297"/>
      <c r="D799" s="297"/>
      <c r="E799" s="853" t="s">
        <v>67</v>
      </c>
      <c r="F799" s="854"/>
      <c r="G799" s="854"/>
      <c r="H799" s="854"/>
      <c r="I799" s="854"/>
      <c r="J799" s="854"/>
      <c r="K799" s="854"/>
      <c r="L799" s="855"/>
      <c r="M799" s="407">
        <f>SUBTOTAL(9,M800:M803)</f>
        <v>0</v>
      </c>
      <c r="N799" s="410">
        <f t="shared" ref="N799:AC799" si="180">SUBTOTAL(9,N800:N803)</f>
        <v>0</v>
      </c>
      <c r="O799" s="414">
        <f t="shared" si="180"/>
        <v>0</v>
      </c>
      <c r="P799" s="413">
        <f t="shared" si="180"/>
        <v>0</v>
      </c>
      <c r="Q799" s="424">
        <f t="shared" si="180"/>
        <v>0</v>
      </c>
      <c r="R799" s="410">
        <f t="shared" si="180"/>
        <v>0</v>
      </c>
      <c r="S799" s="413">
        <f t="shared" si="180"/>
        <v>0</v>
      </c>
      <c r="T799" s="414">
        <f t="shared" si="180"/>
        <v>0</v>
      </c>
      <c r="U799" s="413">
        <f t="shared" si="180"/>
        <v>0</v>
      </c>
      <c r="V799" s="414">
        <f t="shared" si="180"/>
        <v>0</v>
      </c>
      <c r="W799" s="413">
        <f t="shared" si="180"/>
        <v>0</v>
      </c>
      <c r="X799" s="414">
        <f t="shared" si="180"/>
        <v>0</v>
      </c>
      <c r="Y799" s="413">
        <f t="shared" si="180"/>
        <v>0</v>
      </c>
      <c r="Z799" s="414">
        <f t="shared" si="180"/>
        <v>0</v>
      </c>
      <c r="AA799" s="413">
        <f t="shared" si="180"/>
        <v>0</v>
      </c>
      <c r="AB799" s="424">
        <f t="shared" si="180"/>
        <v>0</v>
      </c>
      <c r="AC799" s="407">
        <f t="shared" si="180"/>
        <v>0</v>
      </c>
      <c r="AD799" s="830"/>
      <c r="AE799" s="1063"/>
      <c r="AF799" s="832"/>
    </row>
    <row r="800" spans="1:32" ht="15" customHeight="1" outlineLevel="1" x14ac:dyDescent="0.2">
      <c r="A800" s="11">
        <v>120</v>
      </c>
      <c r="B800" s="300"/>
      <c r="C800" s="319"/>
      <c r="D800" s="319"/>
      <c r="E800" s="319"/>
      <c r="F800" s="856" t="s">
        <v>65</v>
      </c>
      <c r="G800" s="857"/>
      <c r="H800" s="857"/>
      <c r="I800" s="857"/>
      <c r="J800" s="857"/>
      <c r="K800" s="857"/>
      <c r="L800" s="858"/>
      <c r="M800" s="408">
        <f>M24</f>
        <v>0</v>
      </c>
      <c r="N800" s="420">
        <f>M800*(1-'Annexe 1. Taux de référence'!$E13)+N24*('Annexe 1. Taux de référence'!$E13)</f>
        <v>0</v>
      </c>
      <c r="O800" s="422">
        <f>O24*'Annexe 1. Taux de référence'!$E$13</f>
        <v>0</v>
      </c>
      <c r="P800" s="422">
        <f>P24*'Annexe 1. Taux de référence'!$E$13</f>
        <v>0</v>
      </c>
      <c r="Q800" s="426">
        <f>Q24*'Annexe 1. Taux de référence'!$E$13</f>
        <v>0</v>
      </c>
      <c r="R800" s="419">
        <f>R24*'Annexe 1. Taux de référence'!$E$13</f>
        <v>0</v>
      </c>
      <c r="S800" s="422">
        <f>S24*'Annexe 1. Taux de référence'!$E$13</f>
        <v>0</v>
      </c>
      <c r="T800" s="422">
        <f>T24*'Annexe 1. Taux de référence'!$E$13</f>
        <v>0</v>
      </c>
      <c r="U800" s="422">
        <f>U24*'Annexe 1. Taux de référence'!$E$13</f>
        <v>0</v>
      </c>
      <c r="V800" s="422">
        <f>V24*'Annexe 1. Taux de référence'!$E$13</f>
        <v>0</v>
      </c>
      <c r="W800" s="422">
        <f>W24*'Annexe 1. Taux de référence'!$E$13</f>
        <v>0</v>
      </c>
      <c r="X800" s="422">
        <f>X24*'Annexe 1. Taux de référence'!$E$13</f>
        <v>0</v>
      </c>
      <c r="Y800" s="422">
        <f>Y24*'Annexe 1. Taux de référence'!$E$13</f>
        <v>0</v>
      </c>
      <c r="Z800" s="422">
        <f>Z24*'Annexe 1. Taux de référence'!$E$13</f>
        <v>0</v>
      </c>
      <c r="AA800" s="422">
        <f>AA24*'Annexe 1. Taux de référence'!$E$13</f>
        <v>0</v>
      </c>
      <c r="AB800" s="422">
        <f>AB24*'Annexe 1. Taux de référence'!$E$13</f>
        <v>0</v>
      </c>
      <c r="AC800" s="408">
        <f>M800-SUM(N800:AB800)</f>
        <v>0</v>
      </c>
      <c r="AD800" s="830"/>
      <c r="AE800" s="1063"/>
      <c r="AF800" s="832"/>
    </row>
    <row r="801" spans="1:32" ht="15" customHeight="1" outlineLevel="1" x14ac:dyDescent="0.2">
      <c r="A801" s="11">
        <v>121</v>
      </c>
      <c r="B801" s="300"/>
      <c r="C801" s="319"/>
      <c r="D801" s="319"/>
      <c r="E801" s="319"/>
      <c r="F801" s="915" t="s">
        <v>68</v>
      </c>
      <c r="G801" s="916"/>
      <c r="H801" s="916"/>
      <c r="I801" s="916"/>
      <c r="J801" s="916"/>
      <c r="K801" s="916"/>
      <c r="L801" s="917"/>
      <c r="M801" s="408">
        <f t="shared" ref="M801:M803" si="181">M25</f>
        <v>0</v>
      </c>
      <c r="N801" s="420">
        <f>M801*(1-'Annexe 1. Taux de référence'!$E14)+N25*('Annexe 1. Taux de référence'!$E14)</f>
        <v>0</v>
      </c>
      <c r="O801" s="422">
        <f>O25*'Annexe 1. Taux de référence'!$E$14</f>
        <v>0</v>
      </c>
      <c r="P801" s="422">
        <f>P25*'Annexe 1. Taux de référence'!$E$14</f>
        <v>0</v>
      </c>
      <c r="Q801" s="426">
        <f>Q25*'Annexe 1. Taux de référence'!$E$14</f>
        <v>0</v>
      </c>
      <c r="R801" s="419">
        <f>R25*'Annexe 1. Taux de référence'!$E$14</f>
        <v>0</v>
      </c>
      <c r="S801" s="422">
        <f>S25*'Annexe 1. Taux de référence'!$E$14</f>
        <v>0</v>
      </c>
      <c r="T801" s="422">
        <f>T25*'Annexe 1. Taux de référence'!$E$14</f>
        <v>0</v>
      </c>
      <c r="U801" s="422">
        <f>U25*'Annexe 1. Taux de référence'!$E$14</f>
        <v>0</v>
      </c>
      <c r="V801" s="422">
        <f>V25*'Annexe 1. Taux de référence'!$E$14</f>
        <v>0</v>
      </c>
      <c r="W801" s="422">
        <f>W25*'Annexe 1. Taux de référence'!$E$14</f>
        <v>0</v>
      </c>
      <c r="X801" s="422">
        <f>X25*'Annexe 1. Taux de référence'!$E$14</f>
        <v>0</v>
      </c>
      <c r="Y801" s="422">
        <f>Y25*'Annexe 1. Taux de référence'!$E$14</f>
        <v>0</v>
      </c>
      <c r="Z801" s="422">
        <f>Z25*'Annexe 1. Taux de référence'!$E$14</f>
        <v>0</v>
      </c>
      <c r="AA801" s="422">
        <f>AA25*'Annexe 1. Taux de référence'!$E$14</f>
        <v>0</v>
      </c>
      <c r="AB801" s="422">
        <f>AB25*'Annexe 1. Taux de référence'!$E$14</f>
        <v>0</v>
      </c>
      <c r="AC801" s="408">
        <f>M801-SUM(N801:AB801)</f>
        <v>0</v>
      </c>
      <c r="AD801" s="830"/>
      <c r="AE801" s="1063"/>
      <c r="AF801" s="832"/>
    </row>
    <row r="802" spans="1:32" ht="15" customHeight="1" outlineLevel="1" x14ac:dyDescent="0.2">
      <c r="A802" s="11">
        <v>122</v>
      </c>
      <c r="B802" s="300"/>
      <c r="C802" s="265"/>
      <c r="D802" s="265"/>
      <c r="E802" s="265"/>
      <c r="F802" s="915" t="s">
        <v>537</v>
      </c>
      <c r="G802" s="916"/>
      <c r="H802" s="916"/>
      <c r="I802" s="916"/>
      <c r="J802" s="916"/>
      <c r="K802" s="916"/>
      <c r="L802" s="917"/>
      <c r="M802" s="408">
        <f t="shared" si="181"/>
        <v>0</v>
      </c>
      <c r="N802" s="420">
        <f>M802*(1-'Annexe 1. Taux de référence'!$E15)+N26*('Annexe 1. Taux de référence'!$E15)</f>
        <v>0</v>
      </c>
      <c r="O802" s="422">
        <f>O26*'Annexe 1. Taux de référence'!$E$15</f>
        <v>0</v>
      </c>
      <c r="P802" s="422">
        <f>P26*'Annexe 1. Taux de référence'!$E$15</f>
        <v>0</v>
      </c>
      <c r="Q802" s="426">
        <f>Q26*'Annexe 1. Taux de référence'!$E$15</f>
        <v>0</v>
      </c>
      <c r="R802" s="419">
        <f>R26*'Annexe 1. Taux de référence'!$E$15</f>
        <v>0</v>
      </c>
      <c r="S802" s="422">
        <f>S26*'Annexe 1. Taux de référence'!$E$15</f>
        <v>0</v>
      </c>
      <c r="T802" s="422">
        <f>T26*'Annexe 1. Taux de référence'!$E$15</f>
        <v>0</v>
      </c>
      <c r="U802" s="422">
        <f>U26*'Annexe 1. Taux de référence'!$E$15</f>
        <v>0</v>
      </c>
      <c r="V802" s="422">
        <f>V26*'Annexe 1. Taux de référence'!$E$15</f>
        <v>0</v>
      </c>
      <c r="W802" s="422">
        <f>W26*'Annexe 1. Taux de référence'!$E$15</f>
        <v>0</v>
      </c>
      <c r="X802" s="422">
        <f>X26*'Annexe 1. Taux de référence'!$E$15</f>
        <v>0</v>
      </c>
      <c r="Y802" s="422">
        <f>Y26*'Annexe 1. Taux de référence'!$E$15</f>
        <v>0</v>
      </c>
      <c r="Z802" s="422">
        <f>Z26*'Annexe 1. Taux de référence'!$E$15</f>
        <v>0</v>
      </c>
      <c r="AA802" s="422">
        <f>AA26*'Annexe 1. Taux de référence'!$E$15</f>
        <v>0</v>
      </c>
      <c r="AB802" s="422">
        <f>AB26*'Annexe 1. Taux de référence'!$E$15</f>
        <v>0</v>
      </c>
      <c r="AC802" s="408">
        <f>M802-SUM(N802:AB802)</f>
        <v>0</v>
      </c>
      <c r="AD802" s="830"/>
      <c r="AE802" s="1063"/>
      <c r="AF802" s="832"/>
    </row>
    <row r="803" spans="1:32" ht="27.75" customHeight="1" outlineLevel="1" x14ac:dyDescent="0.2">
      <c r="A803" s="11">
        <v>123</v>
      </c>
      <c r="B803" s="300"/>
      <c r="C803" s="263"/>
      <c r="D803" s="263"/>
      <c r="E803" s="263"/>
      <c r="F803" s="859" t="s">
        <v>532</v>
      </c>
      <c r="G803" s="860"/>
      <c r="H803" s="860"/>
      <c r="I803" s="860"/>
      <c r="J803" s="860"/>
      <c r="K803" s="860"/>
      <c r="L803" s="861"/>
      <c r="M803" s="408">
        <f t="shared" si="181"/>
        <v>0</v>
      </c>
      <c r="N803" s="416">
        <f>M803*(1-'Annexe 1. Taux de référence'!$E16)+N27*('Annexe 1. Taux de référence'!$E16)</f>
        <v>0</v>
      </c>
      <c r="O803" s="416">
        <f>O27*'Annexe 1. Taux de référence'!$E$16</f>
        <v>0</v>
      </c>
      <c r="P803" s="416">
        <f>P27*'Annexe 1. Taux de référence'!$E$16</f>
        <v>0</v>
      </c>
      <c r="Q803" s="425">
        <f>Q27*'Annexe 1. Taux de référence'!$E$16</f>
        <v>0</v>
      </c>
      <c r="R803" s="419">
        <f>R27*'Annexe 1. Taux de référence'!$E$16</f>
        <v>0</v>
      </c>
      <c r="S803" s="422">
        <f>S27*'Annexe 1. Taux de référence'!$E$16</f>
        <v>0</v>
      </c>
      <c r="T803" s="422">
        <f>T27*'Annexe 1. Taux de référence'!$E$16</f>
        <v>0</v>
      </c>
      <c r="U803" s="422">
        <f>U27*'Annexe 1. Taux de référence'!$E$16</f>
        <v>0</v>
      </c>
      <c r="V803" s="422">
        <f>V27*'Annexe 1. Taux de référence'!$E$16</f>
        <v>0</v>
      </c>
      <c r="W803" s="422">
        <f>W27*'Annexe 1. Taux de référence'!$E$16</f>
        <v>0</v>
      </c>
      <c r="X803" s="422">
        <f>X27*'Annexe 1. Taux de référence'!$E$16</f>
        <v>0</v>
      </c>
      <c r="Y803" s="422">
        <f>Y27*'Annexe 1. Taux de référence'!$E$16</f>
        <v>0</v>
      </c>
      <c r="Z803" s="422">
        <f>Z27*'Annexe 1. Taux de référence'!$E$16</f>
        <v>0</v>
      </c>
      <c r="AA803" s="422">
        <f>AA27*'Annexe 1. Taux de référence'!$E$16</f>
        <v>0</v>
      </c>
      <c r="AB803" s="422">
        <f>AB27*'Annexe 1. Taux de référence'!$E$16</f>
        <v>0</v>
      </c>
      <c r="AC803" s="408">
        <f>M803-SUM(N803:AB803)</f>
        <v>0</v>
      </c>
      <c r="AD803" s="830"/>
      <c r="AE803" s="1063"/>
      <c r="AF803" s="832"/>
    </row>
    <row r="804" spans="1:32" ht="15" customHeight="1" outlineLevel="1" x14ac:dyDescent="0.2">
      <c r="A804" s="11">
        <v>124</v>
      </c>
      <c r="B804" s="300"/>
      <c r="C804" s="265"/>
      <c r="D804" s="265"/>
      <c r="E804" s="853" t="s">
        <v>556</v>
      </c>
      <c r="F804" s="854"/>
      <c r="G804" s="854"/>
      <c r="H804" s="854"/>
      <c r="I804" s="854"/>
      <c r="J804" s="854"/>
      <c r="K804" s="854"/>
      <c r="L804" s="855"/>
      <c r="M804" s="407">
        <f>SUBTOTAL(9,M805:M808)</f>
        <v>0</v>
      </c>
      <c r="N804" s="410">
        <f t="shared" ref="N804:AC804" si="182">SUBTOTAL(9,N805:N808)</f>
        <v>0</v>
      </c>
      <c r="O804" s="414">
        <f t="shared" si="182"/>
        <v>0</v>
      </c>
      <c r="P804" s="413">
        <f t="shared" si="182"/>
        <v>0</v>
      </c>
      <c r="Q804" s="424">
        <f t="shared" si="182"/>
        <v>0</v>
      </c>
      <c r="R804" s="410">
        <f t="shared" si="182"/>
        <v>0</v>
      </c>
      <c r="S804" s="413">
        <f t="shared" si="182"/>
        <v>0</v>
      </c>
      <c r="T804" s="414">
        <f t="shared" si="182"/>
        <v>0</v>
      </c>
      <c r="U804" s="413">
        <f t="shared" si="182"/>
        <v>0</v>
      </c>
      <c r="V804" s="414">
        <f t="shared" si="182"/>
        <v>0</v>
      </c>
      <c r="W804" s="413">
        <f t="shared" si="182"/>
        <v>0</v>
      </c>
      <c r="X804" s="414">
        <f t="shared" si="182"/>
        <v>0</v>
      </c>
      <c r="Y804" s="413">
        <f t="shared" si="182"/>
        <v>0</v>
      </c>
      <c r="Z804" s="414">
        <f t="shared" si="182"/>
        <v>0</v>
      </c>
      <c r="AA804" s="413">
        <f t="shared" si="182"/>
        <v>0</v>
      </c>
      <c r="AB804" s="424">
        <f t="shared" si="182"/>
        <v>0</v>
      </c>
      <c r="AC804" s="407">
        <f t="shared" si="182"/>
        <v>0</v>
      </c>
      <c r="AD804" s="830"/>
      <c r="AE804" s="1063"/>
      <c r="AF804" s="832"/>
    </row>
    <row r="805" spans="1:32" ht="15" customHeight="1" outlineLevel="1" x14ac:dyDescent="0.2">
      <c r="A805" s="11">
        <v>125</v>
      </c>
      <c r="B805" s="300"/>
      <c r="C805" s="319"/>
      <c r="D805" s="319"/>
      <c r="E805" s="319"/>
      <c r="F805" s="856" t="s">
        <v>65</v>
      </c>
      <c r="G805" s="857"/>
      <c r="H805" s="857"/>
      <c r="I805" s="857"/>
      <c r="J805" s="857"/>
      <c r="K805" s="857"/>
      <c r="L805" s="858"/>
      <c r="M805" s="408">
        <f>M29</f>
        <v>0</v>
      </c>
      <c r="N805" s="420">
        <f>M805*(1-'Annexe 1. Taux de référence'!$E18)+N29*('Annexe 1. Taux de référence'!$E18)</f>
        <v>0</v>
      </c>
      <c r="O805" s="422">
        <f>O29*'Annexe 1. Taux de référence'!$E$18</f>
        <v>0</v>
      </c>
      <c r="P805" s="422">
        <f>P29*'Annexe 1. Taux de référence'!$E$18</f>
        <v>0</v>
      </c>
      <c r="Q805" s="426">
        <f>Q29*'Annexe 1. Taux de référence'!$E$18</f>
        <v>0</v>
      </c>
      <c r="R805" s="419">
        <f>R29*'Annexe 1. Taux de référence'!$E$18</f>
        <v>0</v>
      </c>
      <c r="S805" s="422">
        <f>S29*'Annexe 1. Taux de référence'!$E$18</f>
        <v>0</v>
      </c>
      <c r="T805" s="422">
        <f>T29*'Annexe 1. Taux de référence'!$E$18</f>
        <v>0</v>
      </c>
      <c r="U805" s="422">
        <f>U29*'Annexe 1. Taux de référence'!$E$18</f>
        <v>0</v>
      </c>
      <c r="V805" s="422">
        <f>V29*'Annexe 1. Taux de référence'!$E$18</f>
        <v>0</v>
      </c>
      <c r="W805" s="422">
        <f>W29*'Annexe 1. Taux de référence'!$E$18</f>
        <v>0</v>
      </c>
      <c r="X805" s="422">
        <f>X29*'Annexe 1. Taux de référence'!$E$18</f>
        <v>0</v>
      </c>
      <c r="Y805" s="422">
        <f>Y29*'Annexe 1. Taux de référence'!$E$18</f>
        <v>0</v>
      </c>
      <c r="Z805" s="422">
        <f>Z29*'Annexe 1. Taux de référence'!$E$18</f>
        <v>0</v>
      </c>
      <c r="AA805" s="422">
        <f>AA29*'Annexe 1. Taux de référence'!$E$18</f>
        <v>0</v>
      </c>
      <c r="AB805" s="422">
        <f>AB29*'Annexe 1. Taux de référence'!$E$18</f>
        <v>0</v>
      </c>
      <c r="AC805" s="408">
        <f>M805-SUM(N805:AB805)</f>
        <v>0</v>
      </c>
      <c r="AD805" s="830"/>
      <c r="AE805" s="1063"/>
      <c r="AF805" s="832"/>
    </row>
    <row r="806" spans="1:32" ht="15" customHeight="1" outlineLevel="1" x14ac:dyDescent="0.2">
      <c r="A806" s="11">
        <v>126</v>
      </c>
      <c r="B806" s="300"/>
      <c r="C806" s="266"/>
      <c r="D806" s="266"/>
      <c r="E806" s="266"/>
      <c r="F806" s="915" t="s">
        <v>68</v>
      </c>
      <c r="G806" s="916"/>
      <c r="H806" s="916"/>
      <c r="I806" s="916"/>
      <c r="J806" s="916"/>
      <c r="K806" s="916"/>
      <c r="L806" s="917"/>
      <c r="M806" s="408">
        <f t="shared" ref="M806:M808" si="183">M30</f>
        <v>0</v>
      </c>
      <c r="N806" s="420">
        <f>M806*(1-'Annexe 1. Taux de référence'!$E19)+N30*('Annexe 1. Taux de référence'!$E19)</f>
        <v>0</v>
      </c>
      <c r="O806" s="422">
        <f>O30*'Annexe 1. Taux de référence'!$E$19</f>
        <v>0</v>
      </c>
      <c r="P806" s="422">
        <f>P30*'Annexe 1. Taux de référence'!$E$18</f>
        <v>0</v>
      </c>
      <c r="Q806" s="426">
        <f>Q30*'Annexe 1. Taux de référence'!$E$18</f>
        <v>0</v>
      </c>
      <c r="R806" s="419">
        <f>R30*'Annexe 1. Taux de référence'!$E$18</f>
        <v>0</v>
      </c>
      <c r="S806" s="422">
        <f>S30*'Annexe 1. Taux de référence'!$E$18</f>
        <v>0</v>
      </c>
      <c r="T806" s="422">
        <f>T30*'Annexe 1. Taux de référence'!$E$18</f>
        <v>0</v>
      </c>
      <c r="U806" s="422">
        <f>U30*'Annexe 1. Taux de référence'!$E$18</f>
        <v>0</v>
      </c>
      <c r="V806" s="422">
        <f>V30*'Annexe 1. Taux de référence'!$E$18</f>
        <v>0</v>
      </c>
      <c r="W806" s="422">
        <f>W30*'Annexe 1. Taux de référence'!$E$18</f>
        <v>0</v>
      </c>
      <c r="X806" s="422">
        <f>X30*'Annexe 1. Taux de référence'!$E$18</f>
        <v>0</v>
      </c>
      <c r="Y806" s="422">
        <f>Y30*'Annexe 1. Taux de référence'!$E$18</f>
        <v>0</v>
      </c>
      <c r="Z806" s="422">
        <f>Z30*'Annexe 1. Taux de référence'!$E$18</f>
        <v>0</v>
      </c>
      <c r="AA806" s="422">
        <f>AA30*'Annexe 1. Taux de référence'!$E$18</f>
        <v>0</v>
      </c>
      <c r="AB806" s="422">
        <f>AB30*'Annexe 1. Taux de référence'!$E$18</f>
        <v>0</v>
      </c>
      <c r="AC806" s="408">
        <f>M806-SUM(N806:AB806)</f>
        <v>0</v>
      </c>
      <c r="AD806" s="830"/>
      <c r="AE806" s="1063"/>
      <c r="AF806" s="832"/>
    </row>
    <row r="807" spans="1:32" ht="15" customHeight="1" outlineLevel="1" x14ac:dyDescent="0.2">
      <c r="A807" s="11">
        <v>127</v>
      </c>
      <c r="B807" s="300"/>
      <c r="C807" s="266"/>
      <c r="D807" s="266"/>
      <c r="E807" s="266"/>
      <c r="F807" s="915" t="s">
        <v>537</v>
      </c>
      <c r="G807" s="916"/>
      <c r="H807" s="916"/>
      <c r="I807" s="916"/>
      <c r="J807" s="916"/>
      <c r="K807" s="916"/>
      <c r="L807" s="917"/>
      <c r="M807" s="408">
        <f t="shared" si="183"/>
        <v>0</v>
      </c>
      <c r="N807" s="420">
        <f>M807*(1-'Annexe 1. Taux de référence'!$E20)+N31*('Annexe 1. Taux de référence'!$E20)</f>
        <v>0</v>
      </c>
      <c r="O807" s="422">
        <f>O31*'Annexe 1. Taux de référence'!$E$21</f>
        <v>0</v>
      </c>
      <c r="P807" s="422">
        <f>P31*'Annexe 1. Taux de référence'!$E$18</f>
        <v>0</v>
      </c>
      <c r="Q807" s="426">
        <f>Q31*'Annexe 1. Taux de référence'!$E$18</f>
        <v>0</v>
      </c>
      <c r="R807" s="419">
        <f>R31*'Annexe 1. Taux de référence'!$E$18</f>
        <v>0</v>
      </c>
      <c r="S807" s="422">
        <f>S31*'Annexe 1. Taux de référence'!$E$18</f>
        <v>0</v>
      </c>
      <c r="T807" s="422">
        <f>T31*'Annexe 1. Taux de référence'!$E$18</f>
        <v>0</v>
      </c>
      <c r="U807" s="422">
        <f>U31*'Annexe 1. Taux de référence'!$E$18</f>
        <v>0</v>
      </c>
      <c r="V807" s="422">
        <f>V31*'Annexe 1. Taux de référence'!$E$18</f>
        <v>0</v>
      </c>
      <c r="W807" s="422">
        <f>W31*'Annexe 1. Taux de référence'!$E$18</f>
        <v>0</v>
      </c>
      <c r="X807" s="422">
        <f>X31*'Annexe 1. Taux de référence'!$E$18</f>
        <v>0</v>
      </c>
      <c r="Y807" s="422">
        <f>Y31*'Annexe 1. Taux de référence'!$E$18</f>
        <v>0</v>
      </c>
      <c r="Z807" s="422">
        <f>Z31*'Annexe 1. Taux de référence'!$E$18</f>
        <v>0</v>
      </c>
      <c r="AA807" s="422">
        <f>AA31*'Annexe 1. Taux de référence'!$E$18</f>
        <v>0</v>
      </c>
      <c r="AB807" s="422">
        <f>AB31*'Annexe 1. Taux de référence'!$E$18</f>
        <v>0</v>
      </c>
      <c r="AC807" s="408">
        <f>M807-SUM(N807:AB807)</f>
        <v>0</v>
      </c>
      <c r="AD807" s="830"/>
      <c r="AE807" s="1063"/>
      <c r="AF807" s="832"/>
    </row>
    <row r="808" spans="1:32" ht="27.75" customHeight="1" outlineLevel="1" x14ac:dyDescent="0.2">
      <c r="A808" s="11">
        <v>128</v>
      </c>
      <c r="B808" s="300"/>
      <c r="C808" s="298"/>
      <c r="D808" s="298"/>
      <c r="E808" s="298"/>
      <c r="F808" s="859" t="s">
        <v>532</v>
      </c>
      <c r="G808" s="860"/>
      <c r="H808" s="860"/>
      <c r="I808" s="860"/>
      <c r="J808" s="860"/>
      <c r="K808" s="860"/>
      <c r="L808" s="861"/>
      <c r="M808" s="408">
        <f t="shared" si="183"/>
        <v>0</v>
      </c>
      <c r="N808" s="416">
        <f>M808*(1-'Annexe 1. Taux de référence'!$E21)+N32*('Annexe 1. Taux de référence'!$E21)</f>
        <v>0</v>
      </c>
      <c r="O808" s="416">
        <f>O32*'Annexe 1. Taux de référence'!$E$21</f>
        <v>0</v>
      </c>
      <c r="P808" s="416">
        <f>P32*'Annexe 1. Taux de référence'!$E$18</f>
        <v>0</v>
      </c>
      <c r="Q808" s="425">
        <f>Q32*'Annexe 1. Taux de référence'!$E$18</f>
        <v>0</v>
      </c>
      <c r="R808" s="419">
        <f>R32*'Annexe 1. Taux de référence'!$E$18</f>
        <v>0</v>
      </c>
      <c r="S808" s="422">
        <f>S32*'Annexe 1. Taux de référence'!$E$18</f>
        <v>0</v>
      </c>
      <c r="T808" s="422">
        <f>T32*'Annexe 1. Taux de référence'!$E$18</f>
        <v>0</v>
      </c>
      <c r="U808" s="422">
        <f>U32*'Annexe 1. Taux de référence'!$E$18</f>
        <v>0</v>
      </c>
      <c r="V808" s="422">
        <f>V32*'Annexe 1. Taux de référence'!$E$18</f>
        <v>0</v>
      </c>
      <c r="W808" s="422">
        <f>W32*'Annexe 1. Taux de référence'!$E$18</f>
        <v>0</v>
      </c>
      <c r="X808" s="422">
        <f>X32*'Annexe 1. Taux de référence'!$E$18</f>
        <v>0</v>
      </c>
      <c r="Y808" s="422">
        <f>Y32*'Annexe 1. Taux de référence'!$E$18</f>
        <v>0</v>
      </c>
      <c r="Z808" s="422">
        <f>Z32*'Annexe 1. Taux de référence'!$E$18</f>
        <v>0</v>
      </c>
      <c r="AA808" s="422">
        <f>AA32*'Annexe 1. Taux de référence'!$E$18</f>
        <v>0</v>
      </c>
      <c r="AB808" s="422">
        <f>AB32*'Annexe 1. Taux de référence'!$E$18</f>
        <v>0</v>
      </c>
      <c r="AC808" s="408">
        <f>M808-SUM(N808:AB808)</f>
        <v>0</v>
      </c>
      <c r="AD808" s="833"/>
      <c r="AE808" s="834"/>
      <c r="AF808" s="835"/>
    </row>
    <row r="809" spans="1:32" ht="15" customHeight="1" outlineLevel="1" x14ac:dyDescent="0.2">
      <c r="A809" s="11">
        <v>129</v>
      </c>
      <c r="B809" s="300"/>
      <c r="C809" s="298"/>
      <c r="D809" s="844" t="s">
        <v>13</v>
      </c>
      <c r="E809" s="845"/>
      <c r="F809" s="845"/>
      <c r="G809" s="845"/>
      <c r="H809" s="845"/>
      <c r="I809" s="845"/>
      <c r="J809" s="845"/>
      <c r="K809" s="845"/>
      <c r="L809" s="845"/>
      <c r="M809" s="845"/>
      <c r="N809" s="845"/>
      <c r="O809" s="845"/>
      <c r="P809" s="845"/>
      <c r="Q809" s="845"/>
      <c r="R809" s="845"/>
      <c r="S809" s="845"/>
      <c r="T809" s="845"/>
      <c r="U809" s="845"/>
      <c r="V809" s="845"/>
      <c r="W809" s="845"/>
      <c r="X809" s="845"/>
      <c r="Y809" s="845"/>
      <c r="Z809" s="845"/>
      <c r="AA809" s="845"/>
      <c r="AB809" s="845"/>
      <c r="AC809" s="845"/>
      <c r="AD809" s="845"/>
      <c r="AE809" s="845"/>
      <c r="AF809" s="846"/>
    </row>
    <row r="810" spans="1:32" ht="15" customHeight="1" outlineLevel="1" x14ac:dyDescent="0.2">
      <c r="A810" s="11">
        <v>130</v>
      </c>
      <c r="B810" s="300"/>
      <c r="C810" s="298"/>
      <c r="D810" s="298"/>
      <c r="E810" s="918" t="s">
        <v>14</v>
      </c>
      <c r="F810" s="919"/>
      <c r="G810" s="919"/>
      <c r="H810" s="919"/>
      <c r="I810" s="919"/>
      <c r="J810" s="919"/>
      <c r="K810" s="919"/>
      <c r="L810" s="920"/>
      <c r="M810" s="407">
        <f>SUBTOTAL(9,M811:M813)</f>
        <v>0</v>
      </c>
      <c r="N810" s="410">
        <f t="shared" ref="N810:AC810" si="184">SUBTOTAL(9,N811:N813)</f>
        <v>0</v>
      </c>
      <c r="O810" s="414">
        <f t="shared" si="184"/>
        <v>0</v>
      </c>
      <c r="P810" s="413">
        <f t="shared" si="184"/>
        <v>0</v>
      </c>
      <c r="Q810" s="424">
        <f t="shared" si="184"/>
        <v>0</v>
      </c>
      <c r="R810" s="410">
        <f t="shared" si="184"/>
        <v>0</v>
      </c>
      <c r="S810" s="413">
        <f t="shared" si="184"/>
        <v>0</v>
      </c>
      <c r="T810" s="414">
        <f t="shared" si="184"/>
        <v>0</v>
      </c>
      <c r="U810" s="413">
        <f t="shared" si="184"/>
        <v>0</v>
      </c>
      <c r="V810" s="414">
        <f t="shared" si="184"/>
        <v>0</v>
      </c>
      <c r="W810" s="413">
        <f t="shared" si="184"/>
        <v>0</v>
      </c>
      <c r="X810" s="414">
        <f t="shared" si="184"/>
        <v>0</v>
      </c>
      <c r="Y810" s="413">
        <f t="shared" si="184"/>
        <v>0</v>
      </c>
      <c r="Z810" s="414">
        <f t="shared" si="184"/>
        <v>0</v>
      </c>
      <c r="AA810" s="413">
        <f t="shared" si="184"/>
        <v>0</v>
      </c>
      <c r="AB810" s="424">
        <f t="shared" si="184"/>
        <v>0</v>
      </c>
      <c r="AC810" s="407">
        <f t="shared" si="184"/>
        <v>0</v>
      </c>
      <c r="AD810" s="1440"/>
      <c r="AE810" s="828"/>
      <c r="AF810" s="829"/>
    </row>
    <row r="811" spans="1:32" ht="15" customHeight="1" outlineLevel="1" x14ac:dyDescent="0.2">
      <c r="A811" s="11">
        <v>131</v>
      </c>
      <c r="B811" s="300"/>
      <c r="C811" s="298"/>
      <c r="D811" s="298"/>
      <c r="E811" s="299"/>
      <c r="F811" s="856" t="s">
        <v>112</v>
      </c>
      <c r="G811" s="857"/>
      <c r="H811" s="857"/>
      <c r="I811" s="857"/>
      <c r="J811" s="857"/>
      <c r="K811" s="857"/>
      <c r="L811" s="858"/>
      <c r="M811" s="408">
        <f t="shared" ref="M811:M813" si="185">M35</f>
        <v>0</v>
      </c>
      <c r="N811" s="420">
        <f>M811*(1-'Annexe 1. Taux de référence'!$E$24)+N35*('Annexe 1. Taux de référence'!$E$24)</f>
        <v>0</v>
      </c>
      <c r="O811" s="422">
        <f>O35*'Annexe 1. Taux de référence'!$E24</f>
        <v>0</v>
      </c>
      <c r="P811" s="422">
        <f>P35*'Annexe 1. Taux de référence'!$E24</f>
        <v>0</v>
      </c>
      <c r="Q811" s="426">
        <f>Q35*'Annexe 1. Taux de référence'!$E24</f>
        <v>0</v>
      </c>
      <c r="R811" s="419">
        <f>R35*'Annexe 1. Taux de référence'!$E24</f>
        <v>0</v>
      </c>
      <c r="S811" s="422">
        <f>S35*'Annexe 1. Taux de référence'!$E24</f>
        <v>0</v>
      </c>
      <c r="T811" s="422">
        <f>T35*'Annexe 1. Taux de référence'!$E24</f>
        <v>0</v>
      </c>
      <c r="U811" s="422">
        <f>U35*'Annexe 1. Taux de référence'!$E24</f>
        <v>0</v>
      </c>
      <c r="V811" s="422">
        <f>V35*'Annexe 1. Taux de référence'!$E24</f>
        <v>0</v>
      </c>
      <c r="W811" s="422">
        <f>W35*'Annexe 1. Taux de référence'!$E24</f>
        <v>0</v>
      </c>
      <c r="X811" s="422">
        <f>X35*'Annexe 1. Taux de référence'!$E24</f>
        <v>0</v>
      </c>
      <c r="Y811" s="422">
        <f>Y35*'Annexe 1. Taux de référence'!$E24</f>
        <v>0</v>
      </c>
      <c r="Z811" s="422">
        <f>Z35*'Annexe 1. Taux de référence'!$E24</f>
        <v>0</v>
      </c>
      <c r="AA811" s="422">
        <f>AA35*'Annexe 1. Taux de référence'!$E24</f>
        <v>0</v>
      </c>
      <c r="AB811" s="422">
        <f>AB35*'Annexe 1. Taux de référence'!$E24</f>
        <v>0</v>
      </c>
      <c r="AC811" s="408">
        <f>M811-SUM(N811:AB811)</f>
        <v>0</v>
      </c>
      <c r="AD811" s="830"/>
      <c r="AE811" s="1063"/>
      <c r="AF811" s="832"/>
    </row>
    <row r="812" spans="1:32" ht="15" customHeight="1" outlineLevel="1" x14ac:dyDescent="0.2">
      <c r="A812" s="11">
        <v>132</v>
      </c>
      <c r="B812" s="300"/>
      <c r="C812" s="298"/>
      <c r="D812" s="298"/>
      <c r="E812" s="299"/>
      <c r="F812" s="915" t="s">
        <v>113</v>
      </c>
      <c r="G812" s="916"/>
      <c r="H812" s="916"/>
      <c r="I812" s="916"/>
      <c r="J812" s="916"/>
      <c r="K812" s="916"/>
      <c r="L812" s="917"/>
      <c r="M812" s="408">
        <f t="shared" si="185"/>
        <v>0</v>
      </c>
      <c r="N812" s="420">
        <f>M812*(1-'Annexe 1. Taux de référence'!$E$25)+N36*('Annexe 1. Taux de référence'!$E$25)</f>
        <v>0</v>
      </c>
      <c r="O812" s="422">
        <f>O36*'Annexe 1. Taux de référence'!$E25</f>
        <v>0</v>
      </c>
      <c r="P812" s="422">
        <f>P36*'Annexe 1. Taux de référence'!$E25</f>
        <v>0</v>
      </c>
      <c r="Q812" s="426">
        <f>Q36*'Annexe 1. Taux de référence'!$E25</f>
        <v>0</v>
      </c>
      <c r="R812" s="419">
        <f>R36*'Annexe 1. Taux de référence'!$E25</f>
        <v>0</v>
      </c>
      <c r="S812" s="422">
        <f>S36*'Annexe 1. Taux de référence'!$E25</f>
        <v>0</v>
      </c>
      <c r="T812" s="422">
        <f>T36*'Annexe 1. Taux de référence'!$E25</f>
        <v>0</v>
      </c>
      <c r="U812" s="422">
        <f>U36*'Annexe 1. Taux de référence'!$E25</f>
        <v>0</v>
      </c>
      <c r="V812" s="422">
        <f>V36*'Annexe 1. Taux de référence'!$E25</f>
        <v>0</v>
      </c>
      <c r="W812" s="422">
        <f>W36*'Annexe 1. Taux de référence'!$E25</f>
        <v>0</v>
      </c>
      <c r="X812" s="422">
        <f>X36*'Annexe 1. Taux de référence'!$E25</f>
        <v>0</v>
      </c>
      <c r="Y812" s="422">
        <f>Y36*'Annexe 1. Taux de référence'!$E25</f>
        <v>0</v>
      </c>
      <c r="Z812" s="422">
        <f>Z36*'Annexe 1. Taux de référence'!$E25</f>
        <v>0</v>
      </c>
      <c r="AA812" s="422">
        <f>AA36*'Annexe 1. Taux de référence'!$E25</f>
        <v>0</v>
      </c>
      <c r="AB812" s="422">
        <f>AB36*'Annexe 1. Taux de référence'!$E25</f>
        <v>0</v>
      </c>
      <c r="AC812" s="408">
        <f>M812-SUM(N812:AB812)</f>
        <v>0</v>
      </c>
      <c r="AD812" s="830"/>
      <c r="AE812" s="1063"/>
      <c r="AF812" s="832"/>
    </row>
    <row r="813" spans="1:32" ht="15" customHeight="1" outlineLevel="1" x14ac:dyDescent="0.2">
      <c r="A813" s="11">
        <v>133</v>
      </c>
      <c r="B813" s="300"/>
      <c r="C813" s="298"/>
      <c r="D813" s="298"/>
      <c r="E813" s="299"/>
      <c r="F813" s="859" t="s">
        <v>557</v>
      </c>
      <c r="G813" s="860"/>
      <c r="H813" s="860"/>
      <c r="I813" s="860"/>
      <c r="J813" s="860"/>
      <c r="K813" s="860"/>
      <c r="L813" s="861"/>
      <c r="M813" s="408">
        <f t="shared" si="185"/>
        <v>0</v>
      </c>
      <c r="N813" s="420">
        <f>M813*(1-'Annexe 1. Taux de référence'!$E$26)+N37*('Annexe 1. Taux de référence'!$E$26)</f>
        <v>0</v>
      </c>
      <c r="O813" s="422">
        <f>O37*'Annexe 1. Taux de référence'!$E26</f>
        <v>0</v>
      </c>
      <c r="P813" s="422">
        <f>P37*'Annexe 1. Taux de référence'!$E26</f>
        <v>0</v>
      </c>
      <c r="Q813" s="426">
        <f>Q37*'Annexe 1. Taux de référence'!$E26</f>
        <v>0</v>
      </c>
      <c r="R813" s="419">
        <f>R37*'Annexe 1. Taux de référence'!$E26</f>
        <v>0</v>
      </c>
      <c r="S813" s="422">
        <f>S37*'Annexe 1. Taux de référence'!$E26</f>
        <v>0</v>
      </c>
      <c r="T813" s="422">
        <f>T37*'Annexe 1. Taux de référence'!$E26</f>
        <v>0</v>
      </c>
      <c r="U813" s="422">
        <f>U37*'Annexe 1. Taux de référence'!$E26</f>
        <v>0</v>
      </c>
      <c r="V813" s="422">
        <f>V37*'Annexe 1. Taux de référence'!$E26</f>
        <v>0</v>
      </c>
      <c r="W813" s="422">
        <f>W37*'Annexe 1. Taux de référence'!$E26</f>
        <v>0</v>
      </c>
      <c r="X813" s="422">
        <f>X37*'Annexe 1. Taux de référence'!$E26</f>
        <v>0</v>
      </c>
      <c r="Y813" s="422">
        <f>Y37*'Annexe 1. Taux de référence'!$E26</f>
        <v>0</v>
      </c>
      <c r="Z813" s="422">
        <f>Z37*'Annexe 1. Taux de référence'!$E26</f>
        <v>0</v>
      </c>
      <c r="AA813" s="422">
        <f>AA37*'Annexe 1. Taux de référence'!$E26</f>
        <v>0</v>
      </c>
      <c r="AB813" s="422">
        <f>AB37*'Annexe 1. Taux de référence'!$E26</f>
        <v>0</v>
      </c>
      <c r="AC813" s="408">
        <f>M813-SUM(N813:AB813)</f>
        <v>0</v>
      </c>
      <c r="AD813" s="830"/>
      <c r="AE813" s="1063"/>
      <c r="AF813" s="832"/>
    </row>
    <row r="814" spans="1:32" ht="15" customHeight="1" outlineLevel="1" x14ac:dyDescent="0.2">
      <c r="A814" s="11">
        <v>134</v>
      </c>
      <c r="B814" s="300"/>
      <c r="C814" s="298"/>
      <c r="D814" s="298"/>
      <c r="E814" s="853" t="s">
        <v>15</v>
      </c>
      <c r="F814" s="854"/>
      <c r="G814" s="854"/>
      <c r="H814" s="854"/>
      <c r="I814" s="854"/>
      <c r="J814" s="854"/>
      <c r="K814" s="854"/>
      <c r="L814" s="855"/>
      <c r="M814" s="407">
        <f>SUBTOTAL(9,M815:M817)</f>
        <v>0</v>
      </c>
      <c r="N814" s="410">
        <f t="shared" ref="N814:AC814" si="186">SUBTOTAL(9,N815:N817)</f>
        <v>0</v>
      </c>
      <c r="O814" s="414">
        <f t="shared" si="186"/>
        <v>0</v>
      </c>
      <c r="P814" s="413">
        <f t="shared" si="186"/>
        <v>0</v>
      </c>
      <c r="Q814" s="424">
        <f t="shared" si="186"/>
        <v>0</v>
      </c>
      <c r="R814" s="410">
        <f t="shared" si="186"/>
        <v>0</v>
      </c>
      <c r="S814" s="413">
        <f t="shared" si="186"/>
        <v>0</v>
      </c>
      <c r="T814" s="414">
        <f t="shared" si="186"/>
        <v>0</v>
      </c>
      <c r="U814" s="413">
        <f t="shared" si="186"/>
        <v>0</v>
      </c>
      <c r="V814" s="414">
        <f t="shared" si="186"/>
        <v>0</v>
      </c>
      <c r="W814" s="413">
        <f t="shared" si="186"/>
        <v>0</v>
      </c>
      <c r="X814" s="414">
        <f t="shared" si="186"/>
        <v>0</v>
      </c>
      <c r="Y814" s="413">
        <f t="shared" si="186"/>
        <v>0</v>
      </c>
      <c r="Z814" s="414">
        <f t="shared" si="186"/>
        <v>0</v>
      </c>
      <c r="AA814" s="413">
        <f t="shared" si="186"/>
        <v>0</v>
      </c>
      <c r="AB814" s="424">
        <f t="shared" si="186"/>
        <v>0</v>
      </c>
      <c r="AC814" s="407">
        <f t="shared" si="186"/>
        <v>0</v>
      </c>
      <c r="AD814" s="830"/>
      <c r="AE814" s="1063"/>
      <c r="AF814" s="832"/>
    </row>
    <row r="815" spans="1:32" ht="15" customHeight="1" outlineLevel="1" x14ac:dyDescent="0.2">
      <c r="A815" s="11">
        <v>135</v>
      </c>
      <c r="B815" s="300"/>
      <c r="C815" s="298"/>
      <c r="D815" s="298"/>
      <c r="E815" s="299"/>
      <c r="F815" s="856" t="s">
        <v>109</v>
      </c>
      <c r="G815" s="857"/>
      <c r="H815" s="857"/>
      <c r="I815" s="857"/>
      <c r="J815" s="857"/>
      <c r="K815" s="857"/>
      <c r="L815" s="858"/>
      <c r="M815" s="408">
        <f t="shared" ref="M815:M817" si="187">M39</f>
        <v>0</v>
      </c>
      <c r="N815" s="420">
        <f>M815*(1-'Annexe 1. Taux de référence'!$E$28)+N39*('Annexe 1. Taux de référence'!$E$28)</f>
        <v>0</v>
      </c>
      <c r="O815" s="422">
        <f>O39*'Annexe 1. Taux de référence'!$E28</f>
        <v>0</v>
      </c>
      <c r="P815" s="422">
        <f>P39*'Annexe 1. Taux de référence'!$E28</f>
        <v>0</v>
      </c>
      <c r="Q815" s="426">
        <f>Q39*'Annexe 1. Taux de référence'!$E28</f>
        <v>0</v>
      </c>
      <c r="R815" s="419">
        <f>R39*'Annexe 1. Taux de référence'!$E28</f>
        <v>0</v>
      </c>
      <c r="S815" s="422">
        <f>S39*'Annexe 1. Taux de référence'!$E28</f>
        <v>0</v>
      </c>
      <c r="T815" s="422">
        <f>T39*'Annexe 1. Taux de référence'!$E28</f>
        <v>0</v>
      </c>
      <c r="U815" s="422">
        <f>U39*'Annexe 1. Taux de référence'!$E28</f>
        <v>0</v>
      </c>
      <c r="V815" s="422">
        <f>V39*'Annexe 1. Taux de référence'!$E28</f>
        <v>0</v>
      </c>
      <c r="W815" s="422">
        <f>W39*'Annexe 1. Taux de référence'!$E28</f>
        <v>0</v>
      </c>
      <c r="X815" s="422">
        <f>X39*'Annexe 1. Taux de référence'!$E28</f>
        <v>0</v>
      </c>
      <c r="Y815" s="422">
        <f>Y39*'Annexe 1. Taux de référence'!$E28</f>
        <v>0</v>
      </c>
      <c r="Z815" s="422">
        <f>Z39*'Annexe 1. Taux de référence'!$E28</f>
        <v>0</v>
      </c>
      <c r="AA815" s="422">
        <f>AA39*'Annexe 1. Taux de référence'!$E28</f>
        <v>0</v>
      </c>
      <c r="AB815" s="422">
        <f>AB39*'Annexe 1. Taux de référence'!$E28</f>
        <v>0</v>
      </c>
      <c r="AC815" s="408">
        <f>M815-SUM(N815:AB815)</f>
        <v>0</v>
      </c>
      <c r="AD815" s="830"/>
      <c r="AE815" s="1063"/>
      <c r="AF815" s="832"/>
    </row>
    <row r="816" spans="1:32" ht="15" customHeight="1" outlineLevel="1" x14ac:dyDescent="0.2">
      <c r="A816" s="11">
        <v>136</v>
      </c>
      <c r="B816" s="300"/>
      <c r="C816" s="298"/>
      <c r="D816" s="298"/>
      <c r="E816" s="299"/>
      <c r="F816" s="915" t="s">
        <v>110</v>
      </c>
      <c r="G816" s="916"/>
      <c r="H816" s="916"/>
      <c r="I816" s="916"/>
      <c r="J816" s="916"/>
      <c r="K816" s="916"/>
      <c r="L816" s="917"/>
      <c r="M816" s="408">
        <f t="shared" si="187"/>
        <v>0</v>
      </c>
      <c r="N816" s="420">
        <f>M816*(1-'Annexe 1. Taux de référence'!$E$29)+N40*('Annexe 1. Taux de référence'!$E$29)</f>
        <v>0</v>
      </c>
      <c r="O816" s="422">
        <f>O40*'Annexe 1. Taux de référence'!$E29</f>
        <v>0</v>
      </c>
      <c r="P816" s="422">
        <f>P40*'Annexe 1. Taux de référence'!$E29</f>
        <v>0</v>
      </c>
      <c r="Q816" s="426">
        <f>Q40*'Annexe 1. Taux de référence'!$E29</f>
        <v>0</v>
      </c>
      <c r="R816" s="419">
        <f>R40*'Annexe 1. Taux de référence'!$E29</f>
        <v>0</v>
      </c>
      <c r="S816" s="422">
        <f>S40*'Annexe 1. Taux de référence'!$E29</f>
        <v>0</v>
      </c>
      <c r="T816" s="422">
        <f>T40*'Annexe 1. Taux de référence'!$E29</f>
        <v>0</v>
      </c>
      <c r="U816" s="422">
        <f>U40*'Annexe 1. Taux de référence'!$E29</f>
        <v>0</v>
      </c>
      <c r="V816" s="422">
        <f>V40*'Annexe 1. Taux de référence'!$E29</f>
        <v>0</v>
      </c>
      <c r="W816" s="422">
        <f>W40*'Annexe 1. Taux de référence'!$E29</f>
        <v>0</v>
      </c>
      <c r="X816" s="422">
        <f>X40*'Annexe 1. Taux de référence'!$E29</f>
        <v>0</v>
      </c>
      <c r="Y816" s="422">
        <f>Y40*'Annexe 1. Taux de référence'!$E29</f>
        <v>0</v>
      </c>
      <c r="Z816" s="422">
        <f>Z40*'Annexe 1. Taux de référence'!$E29</f>
        <v>0</v>
      </c>
      <c r="AA816" s="422">
        <f>AA40*'Annexe 1. Taux de référence'!$E29</f>
        <v>0</v>
      </c>
      <c r="AB816" s="422">
        <f>AB40*'Annexe 1. Taux de référence'!$E29</f>
        <v>0</v>
      </c>
      <c r="AC816" s="408">
        <f>M816-SUM(N816:AB816)</f>
        <v>0</v>
      </c>
      <c r="AD816" s="830"/>
      <c r="AE816" s="1063"/>
      <c r="AF816" s="832"/>
    </row>
    <row r="817" spans="1:32" ht="15" customHeight="1" outlineLevel="1" x14ac:dyDescent="0.2">
      <c r="A817" s="11">
        <v>137</v>
      </c>
      <c r="B817" s="300"/>
      <c r="C817" s="298"/>
      <c r="D817" s="298"/>
      <c r="E817" s="299"/>
      <c r="F817" s="859" t="s">
        <v>559</v>
      </c>
      <c r="G817" s="860"/>
      <c r="H817" s="860"/>
      <c r="I817" s="860"/>
      <c r="J817" s="860"/>
      <c r="K817" s="860"/>
      <c r="L817" s="861"/>
      <c r="M817" s="408">
        <f t="shared" si="187"/>
        <v>0</v>
      </c>
      <c r="N817" s="420">
        <f>M817*(1-'Annexe 1. Taux de référence'!$E30)+N41*('Annexe 1. Taux de référence'!$E30)</f>
        <v>0</v>
      </c>
      <c r="O817" s="422">
        <f>O41*'Annexe 1. Taux de référence'!$E30</f>
        <v>0</v>
      </c>
      <c r="P817" s="422">
        <f>P41*'Annexe 1. Taux de référence'!$E30</f>
        <v>0</v>
      </c>
      <c r="Q817" s="426">
        <f>Q41*'Annexe 1. Taux de référence'!$E30</f>
        <v>0</v>
      </c>
      <c r="R817" s="419">
        <f>R41*'Annexe 1. Taux de référence'!$E30</f>
        <v>0</v>
      </c>
      <c r="S817" s="422">
        <f>S41*'Annexe 1. Taux de référence'!$E30</f>
        <v>0</v>
      </c>
      <c r="T817" s="422">
        <f>T41*'Annexe 1. Taux de référence'!$E30</f>
        <v>0</v>
      </c>
      <c r="U817" s="422">
        <f>U41*'Annexe 1. Taux de référence'!$E30</f>
        <v>0</v>
      </c>
      <c r="V817" s="422">
        <f>V41*'Annexe 1. Taux de référence'!$E30</f>
        <v>0</v>
      </c>
      <c r="W817" s="422">
        <f>W41*'Annexe 1. Taux de référence'!$E30</f>
        <v>0</v>
      </c>
      <c r="X817" s="422">
        <f>X41*'Annexe 1. Taux de référence'!$E30</f>
        <v>0</v>
      </c>
      <c r="Y817" s="422">
        <f>Y41*'Annexe 1. Taux de référence'!$E30</f>
        <v>0</v>
      </c>
      <c r="Z817" s="422">
        <f>Z41*'Annexe 1. Taux de référence'!$E30</f>
        <v>0</v>
      </c>
      <c r="AA817" s="422">
        <f>AA41*'Annexe 1. Taux de référence'!$E30</f>
        <v>0</v>
      </c>
      <c r="AB817" s="422">
        <f>AB41*'Annexe 1. Taux de référence'!$E30</f>
        <v>0</v>
      </c>
      <c r="AC817" s="408">
        <f>M817-SUM(N817:AB817)</f>
        <v>0</v>
      </c>
      <c r="AD817" s="830"/>
      <c r="AE817" s="1063"/>
      <c r="AF817" s="832"/>
    </row>
    <row r="818" spans="1:32" ht="15" customHeight="1" outlineLevel="1" x14ac:dyDescent="0.2">
      <c r="A818" s="11">
        <v>138</v>
      </c>
      <c r="B818" s="300"/>
      <c r="C818" s="298"/>
      <c r="D818" s="298"/>
      <c r="E818" s="853" t="s">
        <v>18</v>
      </c>
      <c r="F818" s="854"/>
      <c r="G818" s="854"/>
      <c r="H818" s="854"/>
      <c r="I818" s="854"/>
      <c r="J818" s="854"/>
      <c r="K818" s="854"/>
      <c r="L818" s="855"/>
      <c r="M818" s="407">
        <f>SUBTOTAL(9,M819:M821)</f>
        <v>0</v>
      </c>
      <c r="N818" s="410">
        <f t="shared" ref="N818:AC818" si="188">SUBTOTAL(9,N819:N821)</f>
        <v>0</v>
      </c>
      <c r="O818" s="414">
        <f t="shared" si="188"/>
        <v>0</v>
      </c>
      <c r="P818" s="413">
        <f t="shared" si="188"/>
        <v>0</v>
      </c>
      <c r="Q818" s="424">
        <f t="shared" si="188"/>
        <v>0</v>
      </c>
      <c r="R818" s="410">
        <f t="shared" si="188"/>
        <v>0</v>
      </c>
      <c r="S818" s="413">
        <f t="shared" si="188"/>
        <v>0</v>
      </c>
      <c r="T818" s="414">
        <f t="shared" si="188"/>
        <v>0</v>
      </c>
      <c r="U818" s="413">
        <f t="shared" si="188"/>
        <v>0</v>
      </c>
      <c r="V818" s="414">
        <f t="shared" si="188"/>
        <v>0</v>
      </c>
      <c r="W818" s="413">
        <f t="shared" si="188"/>
        <v>0</v>
      </c>
      <c r="X818" s="414">
        <f t="shared" si="188"/>
        <v>0</v>
      </c>
      <c r="Y818" s="413">
        <f t="shared" si="188"/>
        <v>0</v>
      </c>
      <c r="Z818" s="414">
        <f t="shared" si="188"/>
        <v>0</v>
      </c>
      <c r="AA818" s="413">
        <f t="shared" si="188"/>
        <v>0</v>
      </c>
      <c r="AB818" s="424">
        <f t="shared" si="188"/>
        <v>0</v>
      </c>
      <c r="AC818" s="407">
        <f t="shared" si="188"/>
        <v>0</v>
      </c>
      <c r="AD818" s="830"/>
      <c r="AE818" s="1063"/>
      <c r="AF818" s="832"/>
    </row>
    <row r="819" spans="1:32" ht="15" customHeight="1" outlineLevel="1" x14ac:dyDescent="0.2">
      <c r="A819" s="11">
        <v>139</v>
      </c>
      <c r="B819" s="300"/>
      <c r="C819" s="298"/>
      <c r="D819" s="298"/>
      <c r="E819" s="299"/>
      <c r="F819" s="856" t="s">
        <v>114</v>
      </c>
      <c r="G819" s="857"/>
      <c r="H819" s="857"/>
      <c r="I819" s="857"/>
      <c r="J819" s="857"/>
      <c r="K819" s="857"/>
      <c r="L819" s="858"/>
      <c r="M819" s="408">
        <f t="shared" ref="M819:M821" si="189">M43</f>
        <v>0</v>
      </c>
      <c r="N819" s="420">
        <f>M819*(1-'Annexe 1. Taux de référence'!$E32)+N43*('Annexe 1. Taux de référence'!$E32)</f>
        <v>0</v>
      </c>
      <c r="O819" s="422">
        <f>O43*'Annexe 1. Taux de référence'!$E32</f>
        <v>0</v>
      </c>
      <c r="P819" s="422">
        <f>P43*'Annexe 1. Taux de référence'!$E32</f>
        <v>0</v>
      </c>
      <c r="Q819" s="426">
        <f>Q43*'Annexe 1. Taux de référence'!$E32</f>
        <v>0</v>
      </c>
      <c r="R819" s="419">
        <f>R43*'Annexe 1. Taux de référence'!$E32</f>
        <v>0</v>
      </c>
      <c r="S819" s="422">
        <f>S43*'Annexe 1. Taux de référence'!$E32</f>
        <v>0</v>
      </c>
      <c r="T819" s="422">
        <f>T43*'Annexe 1. Taux de référence'!$E32</f>
        <v>0</v>
      </c>
      <c r="U819" s="422">
        <f>U43*'Annexe 1. Taux de référence'!$E32</f>
        <v>0</v>
      </c>
      <c r="V819" s="422">
        <f>V43*'Annexe 1. Taux de référence'!$E32</f>
        <v>0</v>
      </c>
      <c r="W819" s="422">
        <f>W43*'Annexe 1. Taux de référence'!$E32</f>
        <v>0</v>
      </c>
      <c r="X819" s="422">
        <f>X43*'Annexe 1. Taux de référence'!$E32</f>
        <v>0</v>
      </c>
      <c r="Y819" s="422">
        <f>Y43*'Annexe 1. Taux de référence'!$E32</f>
        <v>0</v>
      </c>
      <c r="Z819" s="422">
        <f>Z43*'Annexe 1. Taux de référence'!$E32</f>
        <v>0</v>
      </c>
      <c r="AA819" s="422">
        <f>AA43*'Annexe 1. Taux de référence'!$E32</f>
        <v>0</v>
      </c>
      <c r="AB819" s="422">
        <f>AB43*'Annexe 1. Taux de référence'!$E32</f>
        <v>0</v>
      </c>
      <c r="AC819" s="408">
        <f>M819-SUM(N819:AB819)</f>
        <v>0</v>
      </c>
      <c r="AD819" s="830"/>
      <c r="AE819" s="1063"/>
      <c r="AF819" s="832"/>
    </row>
    <row r="820" spans="1:32" ht="15" customHeight="1" outlineLevel="1" x14ac:dyDescent="0.2">
      <c r="A820" s="11">
        <v>140</v>
      </c>
      <c r="B820" s="300"/>
      <c r="C820" s="298"/>
      <c r="D820" s="298"/>
      <c r="E820" s="299"/>
      <c r="F820" s="915" t="s">
        <v>115</v>
      </c>
      <c r="G820" s="916"/>
      <c r="H820" s="916"/>
      <c r="I820" s="916"/>
      <c r="J820" s="916"/>
      <c r="K820" s="916"/>
      <c r="L820" s="917"/>
      <c r="M820" s="408">
        <f t="shared" si="189"/>
        <v>0</v>
      </c>
      <c r="N820" s="420">
        <f>M820*(1-'Annexe 1. Taux de référence'!$E33)+N44*('Annexe 1. Taux de référence'!$E33)</f>
        <v>0</v>
      </c>
      <c r="O820" s="422">
        <f>O44*'Annexe 1. Taux de référence'!$E33</f>
        <v>0</v>
      </c>
      <c r="P820" s="422">
        <f>P44*'Annexe 1. Taux de référence'!$E33</f>
        <v>0</v>
      </c>
      <c r="Q820" s="426">
        <f>Q44*'Annexe 1. Taux de référence'!$E33</f>
        <v>0</v>
      </c>
      <c r="R820" s="419">
        <f>R44*'Annexe 1. Taux de référence'!$E33</f>
        <v>0</v>
      </c>
      <c r="S820" s="422">
        <f>S44*'Annexe 1. Taux de référence'!$E33</f>
        <v>0</v>
      </c>
      <c r="T820" s="422">
        <f>T44*'Annexe 1. Taux de référence'!$E33</f>
        <v>0</v>
      </c>
      <c r="U820" s="422">
        <f>U44*'Annexe 1. Taux de référence'!$E33</f>
        <v>0</v>
      </c>
      <c r="V820" s="422">
        <f>V44*'Annexe 1. Taux de référence'!$E33</f>
        <v>0</v>
      </c>
      <c r="W820" s="422">
        <f>W44*'Annexe 1. Taux de référence'!$E33</f>
        <v>0</v>
      </c>
      <c r="X820" s="422">
        <f>X44*'Annexe 1. Taux de référence'!$E33</f>
        <v>0</v>
      </c>
      <c r="Y820" s="422">
        <f>Y44*'Annexe 1. Taux de référence'!$E33</f>
        <v>0</v>
      </c>
      <c r="Z820" s="422">
        <f>Z44*'Annexe 1. Taux de référence'!$E33</f>
        <v>0</v>
      </c>
      <c r="AA820" s="422">
        <f>AA44*'Annexe 1. Taux de référence'!$E33</f>
        <v>0</v>
      </c>
      <c r="AB820" s="422">
        <f>AB44*'Annexe 1. Taux de référence'!$E33</f>
        <v>0</v>
      </c>
      <c r="AC820" s="408">
        <f>M820-SUM(N820:AB820)</f>
        <v>0</v>
      </c>
      <c r="AD820" s="830"/>
      <c r="AE820" s="1063"/>
      <c r="AF820" s="832"/>
    </row>
    <row r="821" spans="1:32" ht="15" customHeight="1" outlineLevel="1" x14ac:dyDescent="0.2">
      <c r="A821" s="11">
        <v>141</v>
      </c>
      <c r="B821" s="300"/>
      <c r="C821" s="298"/>
      <c r="D821" s="298"/>
      <c r="E821" s="299"/>
      <c r="F821" s="859" t="s">
        <v>558</v>
      </c>
      <c r="G821" s="860"/>
      <c r="H821" s="860"/>
      <c r="I821" s="860"/>
      <c r="J821" s="860"/>
      <c r="K821" s="860"/>
      <c r="L821" s="861"/>
      <c r="M821" s="408">
        <f t="shared" si="189"/>
        <v>0</v>
      </c>
      <c r="N821" s="420">
        <f>M821*(1-'Annexe 1. Taux de référence'!$E34)+N45*('Annexe 1. Taux de référence'!$E34)</f>
        <v>0</v>
      </c>
      <c r="O821" s="422">
        <f>O45*'Annexe 1. Taux de référence'!$E34</f>
        <v>0</v>
      </c>
      <c r="P821" s="422">
        <f>P45*'Annexe 1. Taux de référence'!$E34</f>
        <v>0</v>
      </c>
      <c r="Q821" s="426">
        <f>Q45*'Annexe 1. Taux de référence'!$E34</f>
        <v>0</v>
      </c>
      <c r="R821" s="419">
        <f>R45*'Annexe 1. Taux de référence'!$E34</f>
        <v>0</v>
      </c>
      <c r="S821" s="422">
        <f>S45*'Annexe 1. Taux de référence'!$E34</f>
        <v>0</v>
      </c>
      <c r="T821" s="422">
        <f>T45*'Annexe 1. Taux de référence'!$E34</f>
        <v>0</v>
      </c>
      <c r="U821" s="422">
        <f>U45*'Annexe 1. Taux de référence'!$E34</f>
        <v>0</v>
      </c>
      <c r="V821" s="422">
        <f>V45*'Annexe 1. Taux de référence'!$E34</f>
        <v>0</v>
      </c>
      <c r="W821" s="422">
        <f>W45*'Annexe 1. Taux de référence'!$E34</f>
        <v>0</v>
      </c>
      <c r="X821" s="422">
        <f>X45*'Annexe 1. Taux de référence'!$E34</f>
        <v>0</v>
      </c>
      <c r="Y821" s="422">
        <f>Y45*'Annexe 1. Taux de référence'!$E34</f>
        <v>0</v>
      </c>
      <c r="Z821" s="422">
        <f>Z45*'Annexe 1. Taux de référence'!$E34</f>
        <v>0</v>
      </c>
      <c r="AA821" s="422">
        <f>AA45*'Annexe 1. Taux de référence'!$E34</f>
        <v>0</v>
      </c>
      <c r="AB821" s="422">
        <f>AB45*'Annexe 1. Taux de référence'!$E34</f>
        <v>0</v>
      </c>
      <c r="AC821" s="408">
        <f>M821-SUM(N821:AB821)</f>
        <v>0</v>
      </c>
      <c r="AD821" s="833"/>
      <c r="AE821" s="834"/>
      <c r="AF821" s="835"/>
    </row>
    <row r="822" spans="1:32" ht="15" customHeight="1" outlineLevel="1" x14ac:dyDescent="0.2">
      <c r="A822" s="11">
        <v>142</v>
      </c>
      <c r="B822" s="300"/>
      <c r="C822" s="298"/>
      <c r="D822" s="844" t="s">
        <v>22</v>
      </c>
      <c r="E822" s="845"/>
      <c r="F822" s="845"/>
      <c r="G822" s="845"/>
      <c r="H822" s="845"/>
      <c r="I822" s="845"/>
      <c r="J822" s="845"/>
      <c r="K822" s="845"/>
      <c r="L822" s="845"/>
      <c r="M822" s="845"/>
      <c r="N822" s="845"/>
      <c r="O822" s="845"/>
      <c r="P822" s="845"/>
      <c r="Q822" s="845"/>
      <c r="R822" s="845"/>
      <c r="S822" s="845"/>
      <c r="T822" s="845"/>
      <c r="U822" s="845"/>
      <c r="V822" s="845"/>
      <c r="W822" s="845"/>
      <c r="X822" s="845"/>
      <c r="Y822" s="845"/>
      <c r="Z822" s="845"/>
      <c r="AA822" s="845"/>
      <c r="AB822" s="845"/>
      <c r="AC822" s="845"/>
      <c r="AD822" s="845"/>
      <c r="AE822" s="845"/>
      <c r="AF822" s="846"/>
    </row>
    <row r="823" spans="1:32" ht="15" customHeight="1" outlineLevel="1" x14ac:dyDescent="0.2">
      <c r="A823" s="11">
        <v>143</v>
      </c>
      <c r="B823" s="300"/>
      <c r="C823" s="298"/>
      <c r="D823" s="298"/>
      <c r="E823" s="918" t="s">
        <v>118</v>
      </c>
      <c r="F823" s="919"/>
      <c r="G823" s="919"/>
      <c r="H823" s="919"/>
      <c r="I823" s="919"/>
      <c r="J823" s="919"/>
      <c r="K823" s="919"/>
      <c r="L823" s="920"/>
      <c r="M823" s="407">
        <f>SUBTOTAL(9,M824:M825)</f>
        <v>0</v>
      </c>
      <c r="N823" s="410">
        <f t="shared" ref="N823:AC823" si="190">SUBTOTAL(9,N824:N825)</f>
        <v>0</v>
      </c>
      <c r="O823" s="414">
        <f t="shared" si="190"/>
        <v>0</v>
      </c>
      <c r="P823" s="413">
        <f t="shared" si="190"/>
        <v>0</v>
      </c>
      <c r="Q823" s="415">
        <f t="shared" si="190"/>
        <v>0</v>
      </c>
      <c r="R823" s="410">
        <f t="shared" si="190"/>
        <v>0</v>
      </c>
      <c r="S823" s="413">
        <f t="shared" si="190"/>
        <v>0</v>
      </c>
      <c r="T823" s="414">
        <f t="shared" si="190"/>
        <v>0</v>
      </c>
      <c r="U823" s="413">
        <f t="shared" si="190"/>
        <v>0</v>
      </c>
      <c r="V823" s="414">
        <f t="shared" si="190"/>
        <v>0</v>
      </c>
      <c r="W823" s="413">
        <f t="shared" si="190"/>
        <v>0</v>
      </c>
      <c r="X823" s="414">
        <f t="shared" si="190"/>
        <v>0</v>
      </c>
      <c r="Y823" s="413">
        <f t="shared" si="190"/>
        <v>0</v>
      </c>
      <c r="Z823" s="414">
        <f t="shared" si="190"/>
        <v>0</v>
      </c>
      <c r="AA823" s="413">
        <f t="shared" si="190"/>
        <v>0</v>
      </c>
      <c r="AB823" s="424">
        <f t="shared" si="190"/>
        <v>0</v>
      </c>
      <c r="AC823" s="407">
        <f t="shared" si="190"/>
        <v>0</v>
      </c>
      <c r="AD823" s="1440"/>
      <c r="AE823" s="828"/>
      <c r="AF823" s="829"/>
    </row>
    <row r="824" spans="1:32" ht="15" customHeight="1" outlineLevel="1" x14ac:dyDescent="0.2">
      <c r="A824" s="11">
        <v>144</v>
      </c>
      <c r="B824" s="300"/>
      <c r="C824" s="298"/>
      <c r="D824" s="298"/>
      <c r="E824" s="299"/>
      <c r="F824" s="856" t="s">
        <v>124</v>
      </c>
      <c r="G824" s="857"/>
      <c r="H824" s="857"/>
      <c r="I824" s="857"/>
      <c r="J824" s="857"/>
      <c r="K824" s="857"/>
      <c r="L824" s="858"/>
      <c r="M824" s="408">
        <f t="shared" ref="M824:M825" si="191">M48</f>
        <v>0</v>
      </c>
      <c r="N824" s="420">
        <f>M824*(1-'Annexe 1. Taux de référence'!$E37)+N48*('Annexe 1. Taux de référence'!$E37)</f>
        <v>0</v>
      </c>
      <c r="O824" s="422">
        <f>O48*'Annexe 1. Taux de référence'!$E37</f>
        <v>0</v>
      </c>
      <c r="P824" s="422">
        <f>P48*'Annexe 1. Taux de référence'!$E37</f>
        <v>0</v>
      </c>
      <c r="Q824" s="421">
        <f>Q48*'Annexe 1. Taux de référence'!$E37</f>
        <v>0</v>
      </c>
      <c r="R824" s="419">
        <f>R48*'Annexe 1. Taux de référence'!$E37</f>
        <v>0</v>
      </c>
      <c r="S824" s="422">
        <f>S48*'Annexe 1. Taux de référence'!$E37</f>
        <v>0</v>
      </c>
      <c r="T824" s="422">
        <f>T48*'Annexe 1. Taux de référence'!$E37</f>
        <v>0</v>
      </c>
      <c r="U824" s="422">
        <f>U48*'Annexe 1. Taux de référence'!$E37</f>
        <v>0</v>
      </c>
      <c r="V824" s="422">
        <f>V48*'Annexe 1. Taux de référence'!$E37</f>
        <v>0</v>
      </c>
      <c r="W824" s="422">
        <f>W48*'Annexe 1. Taux de référence'!$E37</f>
        <v>0</v>
      </c>
      <c r="X824" s="422">
        <f>X48*'Annexe 1. Taux de référence'!$E37</f>
        <v>0</v>
      </c>
      <c r="Y824" s="422">
        <f>Y48*'Annexe 1. Taux de référence'!$E37</f>
        <v>0</v>
      </c>
      <c r="Z824" s="422">
        <f>Z48*'Annexe 1. Taux de référence'!$E37</f>
        <v>0</v>
      </c>
      <c r="AA824" s="422">
        <f>AA48*'Annexe 1. Taux de référence'!$E37</f>
        <v>0</v>
      </c>
      <c r="AB824" s="422">
        <f>AB48*'Annexe 1. Taux de référence'!$E37</f>
        <v>0</v>
      </c>
      <c r="AC824" s="408">
        <f>M824-SUM(N824:AB824)</f>
        <v>0</v>
      </c>
      <c r="AD824" s="830"/>
      <c r="AE824" s="1063"/>
      <c r="AF824" s="832"/>
    </row>
    <row r="825" spans="1:32" ht="15" customHeight="1" outlineLevel="1" x14ac:dyDescent="0.2">
      <c r="A825" s="11">
        <v>145</v>
      </c>
      <c r="B825" s="300"/>
      <c r="C825" s="298"/>
      <c r="D825" s="298"/>
      <c r="E825" s="299"/>
      <c r="F825" s="859" t="s">
        <v>571</v>
      </c>
      <c r="G825" s="860"/>
      <c r="H825" s="860"/>
      <c r="I825" s="860"/>
      <c r="J825" s="860"/>
      <c r="K825" s="860"/>
      <c r="L825" s="861"/>
      <c r="M825" s="408">
        <f t="shared" si="191"/>
        <v>0</v>
      </c>
      <c r="N825" s="420">
        <f>M825*(1-'Annexe 1. Taux de référence'!$E38)+N49*('Annexe 1. Taux de référence'!$E38)</f>
        <v>0</v>
      </c>
      <c r="O825" s="422">
        <f>O49*'Annexe 1. Taux de référence'!$E38</f>
        <v>0</v>
      </c>
      <c r="P825" s="422">
        <f>P49*'Annexe 1. Taux de référence'!$E38</f>
        <v>0</v>
      </c>
      <c r="Q825" s="421">
        <f>Q49*'Annexe 1. Taux de référence'!$E38</f>
        <v>0</v>
      </c>
      <c r="R825" s="419">
        <f>R49*'Annexe 1. Taux de référence'!$E38</f>
        <v>0</v>
      </c>
      <c r="S825" s="422">
        <f>S49*'Annexe 1. Taux de référence'!$E38</f>
        <v>0</v>
      </c>
      <c r="T825" s="422">
        <f>T49*'Annexe 1. Taux de référence'!$E38</f>
        <v>0</v>
      </c>
      <c r="U825" s="422">
        <f>U49*'Annexe 1. Taux de référence'!$E38</f>
        <v>0</v>
      </c>
      <c r="V825" s="422">
        <f>V49*'Annexe 1. Taux de référence'!$E38</f>
        <v>0</v>
      </c>
      <c r="W825" s="422">
        <f>W49*'Annexe 1. Taux de référence'!$E38</f>
        <v>0</v>
      </c>
      <c r="X825" s="422">
        <f>X49*'Annexe 1. Taux de référence'!$E38</f>
        <v>0</v>
      </c>
      <c r="Y825" s="422">
        <f>Y49*'Annexe 1. Taux de référence'!$E38</f>
        <v>0</v>
      </c>
      <c r="Z825" s="422">
        <f>Z49*'Annexe 1. Taux de référence'!$E38</f>
        <v>0</v>
      </c>
      <c r="AA825" s="422">
        <f>AA49*'Annexe 1. Taux de référence'!$E38</f>
        <v>0</v>
      </c>
      <c r="AB825" s="422">
        <f>AB49*'Annexe 1. Taux de référence'!$E38</f>
        <v>0</v>
      </c>
      <c r="AC825" s="408">
        <f>M825-SUM(N825:AB825)</f>
        <v>0</v>
      </c>
      <c r="AD825" s="830"/>
      <c r="AE825" s="1063"/>
      <c r="AF825" s="832"/>
    </row>
    <row r="826" spans="1:32" ht="15" customHeight="1" outlineLevel="1" x14ac:dyDescent="0.2">
      <c r="A826" s="11">
        <v>146</v>
      </c>
      <c r="B826" s="300"/>
      <c r="C826" s="298"/>
      <c r="D826" s="298"/>
      <c r="E826" s="853" t="s">
        <v>119</v>
      </c>
      <c r="F826" s="854"/>
      <c r="G826" s="854"/>
      <c r="H826" s="854"/>
      <c r="I826" s="854"/>
      <c r="J826" s="854"/>
      <c r="K826" s="854"/>
      <c r="L826" s="855"/>
      <c r="M826" s="407">
        <f>SUBTOTAL(9,M827:M829)</f>
        <v>0</v>
      </c>
      <c r="N826" s="410">
        <f t="shared" ref="N826:AC826" si="192">SUBTOTAL(9,N827:N829)</f>
        <v>0</v>
      </c>
      <c r="O826" s="414">
        <f t="shared" si="192"/>
        <v>0</v>
      </c>
      <c r="P826" s="413">
        <f t="shared" si="192"/>
        <v>0</v>
      </c>
      <c r="Q826" s="415">
        <f t="shared" si="192"/>
        <v>0</v>
      </c>
      <c r="R826" s="410">
        <f t="shared" si="192"/>
        <v>0</v>
      </c>
      <c r="S826" s="413">
        <f t="shared" si="192"/>
        <v>0</v>
      </c>
      <c r="T826" s="414">
        <f t="shared" si="192"/>
        <v>0</v>
      </c>
      <c r="U826" s="413">
        <f t="shared" si="192"/>
        <v>0</v>
      </c>
      <c r="V826" s="414">
        <f t="shared" si="192"/>
        <v>0</v>
      </c>
      <c r="W826" s="413">
        <f t="shared" si="192"/>
        <v>0</v>
      </c>
      <c r="X826" s="414">
        <f t="shared" si="192"/>
        <v>0</v>
      </c>
      <c r="Y826" s="413">
        <f t="shared" si="192"/>
        <v>0</v>
      </c>
      <c r="Z826" s="414">
        <f t="shared" si="192"/>
        <v>0</v>
      </c>
      <c r="AA826" s="413">
        <f t="shared" si="192"/>
        <v>0</v>
      </c>
      <c r="AB826" s="424">
        <f t="shared" si="192"/>
        <v>0</v>
      </c>
      <c r="AC826" s="407">
        <f t="shared" si="192"/>
        <v>0</v>
      </c>
      <c r="AD826" s="830"/>
      <c r="AE826" s="1063"/>
      <c r="AF826" s="832"/>
    </row>
    <row r="827" spans="1:32" ht="15" customHeight="1" outlineLevel="1" x14ac:dyDescent="0.2">
      <c r="A827" s="11">
        <v>147</v>
      </c>
      <c r="B827" s="300"/>
      <c r="C827" s="298"/>
      <c r="D827" s="298"/>
      <c r="E827" s="299"/>
      <c r="F827" s="856" t="s">
        <v>116</v>
      </c>
      <c r="G827" s="857"/>
      <c r="H827" s="857"/>
      <c r="I827" s="857"/>
      <c r="J827" s="857"/>
      <c r="K827" s="857"/>
      <c r="L827" s="858"/>
      <c r="M827" s="408">
        <f t="shared" ref="M827:M829" si="193">M51</f>
        <v>0</v>
      </c>
      <c r="N827" s="420">
        <f>M827*(1-'Annexe 1. Taux de référence'!$E40)+N51*('Annexe 1. Taux de référence'!$E40)</f>
        <v>0</v>
      </c>
      <c r="O827" s="422">
        <f>O51*'Annexe 1. Taux de référence'!$E40</f>
        <v>0</v>
      </c>
      <c r="P827" s="422">
        <f>P51*'Annexe 1. Taux de référence'!$E40</f>
        <v>0</v>
      </c>
      <c r="Q827" s="421">
        <f>Q51*'Annexe 1. Taux de référence'!$E40</f>
        <v>0</v>
      </c>
      <c r="R827" s="419">
        <f>R51*'Annexe 1. Taux de référence'!$E40</f>
        <v>0</v>
      </c>
      <c r="S827" s="422">
        <f>S51*'Annexe 1. Taux de référence'!$E40</f>
        <v>0</v>
      </c>
      <c r="T827" s="422">
        <f>T51*'Annexe 1. Taux de référence'!$E40</f>
        <v>0</v>
      </c>
      <c r="U827" s="422">
        <f>U51*'Annexe 1. Taux de référence'!$E40</f>
        <v>0</v>
      </c>
      <c r="V827" s="422">
        <f>V51*'Annexe 1. Taux de référence'!$E40</f>
        <v>0</v>
      </c>
      <c r="W827" s="422">
        <f>W51*'Annexe 1. Taux de référence'!$E40</f>
        <v>0</v>
      </c>
      <c r="X827" s="422">
        <f>X51*'Annexe 1. Taux de référence'!$E40</f>
        <v>0</v>
      </c>
      <c r="Y827" s="422">
        <f>Y51*'Annexe 1. Taux de référence'!$E40</f>
        <v>0</v>
      </c>
      <c r="Z827" s="422">
        <f>Z51*'Annexe 1. Taux de référence'!$E40</f>
        <v>0</v>
      </c>
      <c r="AA827" s="422">
        <f>AA51*'Annexe 1. Taux de référence'!$E40</f>
        <v>0</v>
      </c>
      <c r="AB827" s="422">
        <f>AB51*'Annexe 1. Taux de référence'!$E40</f>
        <v>0</v>
      </c>
      <c r="AC827" s="408">
        <f>M827-SUM(N827:AB827)</f>
        <v>0</v>
      </c>
      <c r="AD827" s="830"/>
      <c r="AE827" s="1063"/>
      <c r="AF827" s="832"/>
    </row>
    <row r="828" spans="1:32" ht="15" customHeight="1" outlineLevel="1" x14ac:dyDescent="0.2">
      <c r="A828" s="11">
        <v>148</v>
      </c>
      <c r="B828" s="300"/>
      <c r="C828" s="298"/>
      <c r="D828" s="298"/>
      <c r="E828" s="299"/>
      <c r="F828" s="915" t="s">
        <v>567</v>
      </c>
      <c r="G828" s="916"/>
      <c r="H828" s="916"/>
      <c r="I828" s="916"/>
      <c r="J828" s="916"/>
      <c r="K828" s="916"/>
      <c r="L828" s="917"/>
      <c r="M828" s="408">
        <f t="shared" si="193"/>
        <v>0</v>
      </c>
      <c r="N828" s="420">
        <f>M828*(1-'Annexe 1. Taux de référence'!$E41)+N52*('Annexe 1. Taux de référence'!$E41)</f>
        <v>0</v>
      </c>
      <c r="O828" s="422">
        <f>O52*'Annexe 1. Taux de référence'!$E41</f>
        <v>0</v>
      </c>
      <c r="P828" s="422">
        <f>P52*'Annexe 1. Taux de référence'!$E41</f>
        <v>0</v>
      </c>
      <c r="Q828" s="421">
        <f>Q52*'Annexe 1. Taux de référence'!$E41</f>
        <v>0</v>
      </c>
      <c r="R828" s="419">
        <f>R52*'Annexe 1. Taux de référence'!$E41</f>
        <v>0</v>
      </c>
      <c r="S828" s="422">
        <f>S52*'Annexe 1. Taux de référence'!$E41</f>
        <v>0</v>
      </c>
      <c r="T828" s="422">
        <f>T52*'Annexe 1. Taux de référence'!$E41</f>
        <v>0</v>
      </c>
      <c r="U828" s="422">
        <f>U52*'Annexe 1. Taux de référence'!$E41</f>
        <v>0</v>
      </c>
      <c r="V828" s="422">
        <f>V52*'Annexe 1. Taux de référence'!$E41</f>
        <v>0</v>
      </c>
      <c r="W828" s="422">
        <f>W52*'Annexe 1. Taux de référence'!$E41</f>
        <v>0</v>
      </c>
      <c r="X828" s="422">
        <f>X52*'Annexe 1. Taux de référence'!$E41</f>
        <v>0</v>
      </c>
      <c r="Y828" s="422">
        <f>Y52*'Annexe 1. Taux de référence'!$E41</f>
        <v>0</v>
      </c>
      <c r="Z828" s="422">
        <f>Z52*'Annexe 1. Taux de référence'!$E41</f>
        <v>0</v>
      </c>
      <c r="AA828" s="422">
        <f>AA52*'Annexe 1. Taux de référence'!$E41</f>
        <v>0</v>
      </c>
      <c r="AB828" s="422">
        <f>AB52*'Annexe 1. Taux de référence'!$E41</f>
        <v>0</v>
      </c>
      <c r="AC828" s="408">
        <f>M828-SUM(N828:AB828)</f>
        <v>0</v>
      </c>
      <c r="AD828" s="830"/>
      <c r="AE828" s="1063"/>
      <c r="AF828" s="832"/>
    </row>
    <row r="829" spans="1:32" ht="27.75" customHeight="1" outlineLevel="1" x14ac:dyDescent="0.2">
      <c r="A829" s="11">
        <v>149</v>
      </c>
      <c r="B829" s="300"/>
      <c r="C829" s="298"/>
      <c r="D829" s="298"/>
      <c r="E829" s="299"/>
      <c r="F829" s="859" t="s">
        <v>125</v>
      </c>
      <c r="G829" s="860"/>
      <c r="H829" s="860"/>
      <c r="I829" s="860"/>
      <c r="J829" s="860"/>
      <c r="K829" s="860"/>
      <c r="L829" s="861"/>
      <c r="M829" s="408">
        <f t="shared" si="193"/>
        <v>0</v>
      </c>
      <c r="N829" s="420">
        <f>M829*(1-'Annexe 1. Taux de référence'!$E42)+N53*('Annexe 1. Taux de référence'!$E42)</f>
        <v>0</v>
      </c>
      <c r="O829" s="422">
        <f>O53*'Annexe 1. Taux de référence'!$E42</f>
        <v>0</v>
      </c>
      <c r="P829" s="422">
        <f>P53*'Annexe 1. Taux de référence'!$E42</f>
        <v>0</v>
      </c>
      <c r="Q829" s="421">
        <f>Q53*'Annexe 1. Taux de référence'!$E42</f>
        <v>0</v>
      </c>
      <c r="R829" s="419">
        <f>R53*'Annexe 1. Taux de référence'!$E42</f>
        <v>0</v>
      </c>
      <c r="S829" s="422">
        <f>S53*'Annexe 1. Taux de référence'!$E42</f>
        <v>0</v>
      </c>
      <c r="T829" s="422">
        <f>T53*'Annexe 1. Taux de référence'!$E42</f>
        <v>0</v>
      </c>
      <c r="U829" s="422">
        <f>U53*'Annexe 1. Taux de référence'!$E42</f>
        <v>0</v>
      </c>
      <c r="V829" s="422">
        <f>V53*'Annexe 1. Taux de référence'!$E42</f>
        <v>0</v>
      </c>
      <c r="W829" s="422">
        <f>W53*'Annexe 1. Taux de référence'!$E42</f>
        <v>0</v>
      </c>
      <c r="X829" s="422">
        <f>X53*'Annexe 1. Taux de référence'!$E42</f>
        <v>0</v>
      </c>
      <c r="Y829" s="422">
        <f>Y53*'Annexe 1. Taux de référence'!$E42</f>
        <v>0</v>
      </c>
      <c r="Z829" s="422">
        <f>Z53*'Annexe 1. Taux de référence'!$E42</f>
        <v>0</v>
      </c>
      <c r="AA829" s="422">
        <f>AA53*'Annexe 1. Taux de référence'!$E42</f>
        <v>0</v>
      </c>
      <c r="AB829" s="422">
        <f>AB53*'Annexe 1. Taux de référence'!$E42</f>
        <v>0</v>
      </c>
      <c r="AC829" s="408">
        <f>M829-SUM(N829:AB829)</f>
        <v>0</v>
      </c>
      <c r="AD829" s="830"/>
      <c r="AE829" s="1063"/>
      <c r="AF829" s="832"/>
    </row>
    <row r="830" spans="1:32" ht="15" customHeight="1" outlineLevel="1" x14ac:dyDescent="0.2">
      <c r="A830" s="11">
        <v>150</v>
      </c>
      <c r="B830" s="300"/>
      <c r="C830" s="298"/>
      <c r="D830" s="298"/>
      <c r="E830" s="853" t="s">
        <v>120</v>
      </c>
      <c r="F830" s="854"/>
      <c r="G830" s="854"/>
      <c r="H830" s="854"/>
      <c r="I830" s="854"/>
      <c r="J830" s="854"/>
      <c r="K830" s="854"/>
      <c r="L830" s="855"/>
      <c r="M830" s="407">
        <f>SUBTOTAL(9,M831:M832)</f>
        <v>0</v>
      </c>
      <c r="N830" s="410">
        <f t="shared" ref="N830:AC830" si="194">SUBTOTAL(9,N831:N832)</f>
        <v>0</v>
      </c>
      <c r="O830" s="414">
        <f t="shared" si="194"/>
        <v>0</v>
      </c>
      <c r="P830" s="413">
        <f t="shared" si="194"/>
        <v>0</v>
      </c>
      <c r="Q830" s="415">
        <f t="shared" si="194"/>
        <v>0</v>
      </c>
      <c r="R830" s="410">
        <f t="shared" si="194"/>
        <v>0</v>
      </c>
      <c r="S830" s="413">
        <f t="shared" si="194"/>
        <v>0</v>
      </c>
      <c r="T830" s="414">
        <f t="shared" si="194"/>
        <v>0</v>
      </c>
      <c r="U830" s="413">
        <f t="shared" si="194"/>
        <v>0</v>
      </c>
      <c r="V830" s="414">
        <f t="shared" si="194"/>
        <v>0</v>
      </c>
      <c r="W830" s="413">
        <f t="shared" si="194"/>
        <v>0</v>
      </c>
      <c r="X830" s="414">
        <f t="shared" si="194"/>
        <v>0</v>
      </c>
      <c r="Y830" s="413">
        <f t="shared" si="194"/>
        <v>0</v>
      </c>
      <c r="Z830" s="414">
        <f t="shared" si="194"/>
        <v>0</v>
      </c>
      <c r="AA830" s="413">
        <f t="shared" si="194"/>
        <v>0</v>
      </c>
      <c r="AB830" s="424">
        <f t="shared" si="194"/>
        <v>0</v>
      </c>
      <c r="AC830" s="407">
        <f t="shared" si="194"/>
        <v>0</v>
      </c>
      <c r="AD830" s="830"/>
      <c r="AE830" s="1063"/>
      <c r="AF830" s="832"/>
    </row>
    <row r="831" spans="1:32" ht="15" customHeight="1" outlineLevel="1" x14ac:dyDescent="0.2">
      <c r="A831" s="11">
        <v>151</v>
      </c>
      <c r="B831" s="300"/>
      <c r="C831" s="298"/>
      <c r="D831" s="298"/>
      <c r="E831" s="299"/>
      <c r="F831" s="856" t="s">
        <v>117</v>
      </c>
      <c r="G831" s="857"/>
      <c r="H831" s="857"/>
      <c r="I831" s="857"/>
      <c r="J831" s="857"/>
      <c r="K831" s="857"/>
      <c r="L831" s="858"/>
      <c r="M831" s="408">
        <f t="shared" ref="M831:M832" si="195">M55</f>
        <v>0</v>
      </c>
      <c r="N831" s="420">
        <f>M831*(1-'Annexe 1. Taux de référence'!$E44)+N55*('Annexe 1. Taux de référence'!$E44)</f>
        <v>0</v>
      </c>
      <c r="O831" s="422">
        <f>O55*'Annexe 1. Taux de référence'!$E44</f>
        <v>0</v>
      </c>
      <c r="P831" s="422">
        <f>P55*'Annexe 1. Taux de référence'!$E44</f>
        <v>0</v>
      </c>
      <c r="Q831" s="421">
        <f>Q55*'Annexe 1. Taux de référence'!$E44</f>
        <v>0</v>
      </c>
      <c r="R831" s="419">
        <f>R55*'Annexe 1. Taux de référence'!$E44</f>
        <v>0</v>
      </c>
      <c r="S831" s="422">
        <f>S55*'Annexe 1. Taux de référence'!$E44</f>
        <v>0</v>
      </c>
      <c r="T831" s="422">
        <f>T55*'Annexe 1. Taux de référence'!$E44</f>
        <v>0</v>
      </c>
      <c r="U831" s="422">
        <f>U55*'Annexe 1. Taux de référence'!$E44</f>
        <v>0</v>
      </c>
      <c r="V831" s="422">
        <f>V55*'Annexe 1. Taux de référence'!$E44</f>
        <v>0</v>
      </c>
      <c r="W831" s="422">
        <f>W55*'Annexe 1. Taux de référence'!$E44</f>
        <v>0</v>
      </c>
      <c r="X831" s="422">
        <f>X55*'Annexe 1. Taux de référence'!$E44</f>
        <v>0</v>
      </c>
      <c r="Y831" s="422">
        <f>Y55*'Annexe 1. Taux de référence'!$E44</f>
        <v>0</v>
      </c>
      <c r="Z831" s="422">
        <f>Z55*'Annexe 1. Taux de référence'!$E44</f>
        <v>0</v>
      </c>
      <c r="AA831" s="422">
        <f>AA55*'Annexe 1. Taux de référence'!$E44</f>
        <v>0</v>
      </c>
      <c r="AB831" s="422">
        <f>AB55*'Annexe 1. Taux de référence'!$E44</f>
        <v>0</v>
      </c>
      <c r="AC831" s="408">
        <f>M831-SUM(N831:AB831)</f>
        <v>0</v>
      </c>
      <c r="AD831" s="830"/>
      <c r="AE831" s="1063"/>
      <c r="AF831" s="832"/>
    </row>
    <row r="832" spans="1:32" ht="15" customHeight="1" outlineLevel="1" x14ac:dyDescent="0.2">
      <c r="A832" s="11">
        <v>152</v>
      </c>
      <c r="B832" s="300"/>
      <c r="C832" s="298"/>
      <c r="D832" s="298"/>
      <c r="E832" s="299"/>
      <c r="F832" s="859" t="s">
        <v>572</v>
      </c>
      <c r="G832" s="860"/>
      <c r="H832" s="860"/>
      <c r="I832" s="860"/>
      <c r="J832" s="860"/>
      <c r="K832" s="860"/>
      <c r="L832" s="861"/>
      <c r="M832" s="408">
        <f t="shared" si="195"/>
        <v>0</v>
      </c>
      <c r="N832" s="420">
        <f>M832*(1-'Annexe 1. Taux de référence'!$E45)+N56*('Annexe 1. Taux de référence'!$E45)</f>
        <v>0</v>
      </c>
      <c r="O832" s="422">
        <f>O56*'Annexe 1. Taux de référence'!$E45</f>
        <v>0</v>
      </c>
      <c r="P832" s="422">
        <f>P56*'Annexe 1. Taux de référence'!$E45</f>
        <v>0</v>
      </c>
      <c r="Q832" s="421">
        <f>Q56*'Annexe 1. Taux de référence'!$E45</f>
        <v>0</v>
      </c>
      <c r="R832" s="419">
        <f>R56*'Annexe 1. Taux de référence'!$E45</f>
        <v>0</v>
      </c>
      <c r="S832" s="422">
        <f>S56*'Annexe 1. Taux de référence'!$E45</f>
        <v>0</v>
      </c>
      <c r="T832" s="422">
        <f>T56*'Annexe 1. Taux de référence'!$E45</f>
        <v>0</v>
      </c>
      <c r="U832" s="422">
        <f>U56*'Annexe 1. Taux de référence'!$E45</f>
        <v>0</v>
      </c>
      <c r="V832" s="422">
        <f>V56*'Annexe 1. Taux de référence'!$E45</f>
        <v>0</v>
      </c>
      <c r="W832" s="422">
        <f>W56*'Annexe 1. Taux de référence'!$E45</f>
        <v>0</v>
      </c>
      <c r="X832" s="422">
        <f>X56*'Annexe 1. Taux de référence'!$E45</f>
        <v>0</v>
      </c>
      <c r="Y832" s="422">
        <f>Y56*'Annexe 1. Taux de référence'!$E45</f>
        <v>0</v>
      </c>
      <c r="Z832" s="422">
        <f>Z56*'Annexe 1. Taux de référence'!$E45</f>
        <v>0</v>
      </c>
      <c r="AA832" s="422">
        <f>AA56*'Annexe 1. Taux de référence'!$E45</f>
        <v>0</v>
      </c>
      <c r="AB832" s="422">
        <f>AB56*'Annexe 1. Taux de référence'!$E45</f>
        <v>0</v>
      </c>
      <c r="AC832" s="408">
        <f>M832-SUM(N832:AB832)</f>
        <v>0</v>
      </c>
      <c r="AD832" s="830"/>
      <c r="AE832" s="1063"/>
      <c r="AF832" s="832"/>
    </row>
    <row r="833" spans="1:32" ht="15" customHeight="1" outlineLevel="1" x14ac:dyDescent="0.2">
      <c r="A833" s="11">
        <v>153</v>
      </c>
      <c r="B833" s="300"/>
      <c r="C833" s="298"/>
      <c r="D833" s="298"/>
      <c r="E833" s="853" t="s">
        <v>121</v>
      </c>
      <c r="F833" s="854"/>
      <c r="G833" s="854"/>
      <c r="H833" s="854"/>
      <c r="I833" s="854"/>
      <c r="J833" s="854"/>
      <c r="K833" s="854"/>
      <c r="L833" s="855"/>
      <c r="M833" s="407">
        <f>SUBTOTAL(9,M834:M836)</f>
        <v>0</v>
      </c>
      <c r="N833" s="410">
        <f t="shared" ref="N833:AC833" si="196">SUBTOTAL(9,N834:N836)</f>
        <v>0</v>
      </c>
      <c r="O833" s="414">
        <f t="shared" si="196"/>
        <v>0</v>
      </c>
      <c r="P833" s="413">
        <f t="shared" si="196"/>
        <v>0</v>
      </c>
      <c r="Q833" s="415">
        <f t="shared" si="196"/>
        <v>0</v>
      </c>
      <c r="R833" s="410">
        <f t="shared" si="196"/>
        <v>0</v>
      </c>
      <c r="S833" s="413">
        <f t="shared" si="196"/>
        <v>0</v>
      </c>
      <c r="T833" s="414">
        <f t="shared" si="196"/>
        <v>0</v>
      </c>
      <c r="U833" s="413">
        <f t="shared" si="196"/>
        <v>0</v>
      </c>
      <c r="V833" s="414">
        <f t="shared" si="196"/>
        <v>0</v>
      </c>
      <c r="W833" s="413">
        <f t="shared" si="196"/>
        <v>0</v>
      </c>
      <c r="X833" s="414">
        <f t="shared" si="196"/>
        <v>0</v>
      </c>
      <c r="Y833" s="413">
        <f t="shared" si="196"/>
        <v>0</v>
      </c>
      <c r="Z833" s="414">
        <f t="shared" si="196"/>
        <v>0</v>
      </c>
      <c r="AA833" s="413">
        <f t="shared" si="196"/>
        <v>0</v>
      </c>
      <c r="AB833" s="424">
        <f t="shared" si="196"/>
        <v>0</v>
      </c>
      <c r="AC833" s="407">
        <f t="shared" si="196"/>
        <v>0</v>
      </c>
      <c r="AD833" s="830"/>
      <c r="AE833" s="1063"/>
      <c r="AF833" s="832"/>
    </row>
    <row r="834" spans="1:32" ht="15" customHeight="1" outlineLevel="1" x14ac:dyDescent="0.2">
      <c r="A834" s="11">
        <v>154</v>
      </c>
      <c r="B834" s="300"/>
      <c r="C834" s="298"/>
      <c r="D834" s="298"/>
      <c r="E834" s="299"/>
      <c r="F834" s="856" t="s">
        <v>122</v>
      </c>
      <c r="G834" s="857"/>
      <c r="H834" s="857"/>
      <c r="I834" s="857"/>
      <c r="J834" s="857"/>
      <c r="K834" s="857"/>
      <c r="L834" s="858"/>
      <c r="M834" s="408">
        <f t="shared" ref="M834:M836" si="197">M58</f>
        <v>0</v>
      </c>
      <c r="N834" s="420">
        <f>M834*(1-'Annexe 1. Taux de référence'!$E47)+N58*('Annexe 1. Taux de référence'!$E47)</f>
        <v>0</v>
      </c>
      <c r="O834" s="422">
        <f>O58*'Annexe 1. Taux de référence'!$E47</f>
        <v>0</v>
      </c>
      <c r="P834" s="422">
        <f>P58*'Annexe 1. Taux de référence'!$E47</f>
        <v>0</v>
      </c>
      <c r="Q834" s="421">
        <f>Q58*'Annexe 1. Taux de référence'!$E47</f>
        <v>0</v>
      </c>
      <c r="R834" s="419">
        <f>R58*'Annexe 1. Taux de référence'!$E47</f>
        <v>0</v>
      </c>
      <c r="S834" s="422">
        <f>S58*'Annexe 1. Taux de référence'!$E47</f>
        <v>0</v>
      </c>
      <c r="T834" s="422">
        <f>T58*'Annexe 1. Taux de référence'!$E47</f>
        <v>0</v>
      </c>
      <c r="U834" s="422">
        <f>U58*'Annexe 1. Taux de référence'!$E47</f>
        <v>0</v>
      </c>
      <c r="V834" s="422">
        <f>V58*'Annexe 1. Taux de référence'!$E47</f>
        <v>0</v>
      </c>
      <c r="W834" s="422">
        <f>W58*'Annexe 1. Taux de référence'!$E47</f>
        <v>0</v>
      </c>
      <c r="X834" s="422">
        <f>X58*'Annexe 1. Taux de référence'!$E47</f>
        <v>0</v>
      </c>
      <c r="Y834" s="422">
        <f>Y58*'Annexe 1. Taux de référence'!$E47</f>
        <v>0</v>
      </c>
      <c r="Z834" s="422">
        <f>Z58*'Annexe 1. Taux de référence'!$E47</f>
        <v>0</v>
      </c>
      <c r="AA834" s="422">
        <f>AA58*'Annexe 1. Taux de référence'!$E47</f>
        <v>0</v>
      </c>
      <c r="AB834" s="422">
        <f>AB58*'Annexe 1. Taux de référence'!$E47</f>
        <v>0</v>
      </c>
      <c r="AC834" s="408">
        <f>M834-SUM(N834:AB834)</f>
        <v>0</v>
      </c>
      <c r="AD834" s="830"/>
      <c r="AE834" s="1063"/>
      <c r="AF834" s="832"/>
    </row>
    <row r="835" spans="1:32" ht="15" customHeight="1" outlineLevel="1" x14ac:dyDescent="0.2">
      <c r="A835" s="11">
        <v>155</v>
      </c>
      <c r="B835" s="300"/>
      <c r="C835" s="298"/>
      <c r="D835" s="298"/>
      <c r="E835" s="299"/>
      <c r="F835" s="915" t="s">
        <v>573</v>
      </c>
      <c r="G835" s="916"/>
      <c r="H835" s="916"/>
      <c r="I835" s="916"/>
      <c r="J835" s="916"/>
      <c r="K835" s="916"/>
      <c r="L835" s="917"/>
      <c r="M835" s="408">
        <f t="shared" si="197"/>
        <v>0</v>
      </c>
      <c r="N835" s="420">
        <f>M835*(1-'Annexe 1. Taux de référence'!$E48)+N59*('Annexe 1. Taux de référence'!$E48)</f>
        <v>0</v>
      </c>
      <c r="O835" s="422">
        <f>O59*'Annexe 1. Taux de référence'!$E48</f>
        <v>0</v>
      </c>
      <c r="P835" s="422">
        <f>P59*'Annexe 1. Taux de référence'!$E48</f>
        <v>0</v>
      </c>
      <c r="Q835" s="421">
        <f>Q59*'Annexe 1. Taux de référence'!$E48</f>
        <v>0</v>
      </c>
      <c r="R835" s="419">
        <f>R59*'Annexe 1. Taux de référence'!$E48</f>
        <v>0</v>
      </c>
      <c r="S835" s="422">
        <f>S59*'Annexe 1. Taux de référence'!$E48</f>
        <v>0</v>
      </c>
      <c r="T835" s="422">
        <f>T59*'Annexe 1. Taux de référence'!$E48</f>
        <v>0</v>
      </c>
      <c r="U835" s="422">
        <f>U59*'Annexe 1. Taux de référence'!$E48</f>
        <v>0</v>
      </c>
      <c r="V835" s="422">
        <f>V59*'Annexe 1. Taux de référence'!$E48</f>
        <v>0</v>
      </c>
      <c r="W835" s="422">
        <f>W59*'Annexe 1. Taux de référence'!$E48</f>
        <v>0</v>
      </c>
      <c r="X835" s="422">
        <f>X59*'Annexe 1. Taux de référence'!$E48</f>
        <v>0</v>
      </c>
      <c r="Y835" s="422">
        <f>Y59*'Annexe 1. Taux de référence'!$E48</f>
        <v>0</v>
      </c>
      <c r="Z835" s="422">
        <f>Z59*'Annexe 1. Taux de référence'!$E48</f>
        <v>0</v>
      </c>
      <c r="AA835" s="422">
        <f>AA59*'Annexe 1. Taux de référence'!$E48</f>
        <v>0</v>
      </c>
      <c r="AB835" s="422">
        <f>AB59*'Annexe 1. Taux de référence'!$E48</f>
        <v>0</v>
      </c>
      <c r="AC835" s="408">
        <f>M835-SUM(N835:AB835)</f>
        <v>0</v>
      </c>
      <c r="AD835" s="830"/>
      <c r="AE835" s="1063"/>
      <c r="AF835" s="832"/>
    </row>
    <row r="836" spans="1:32" ht="27.75" customHeight="1" outlineLevel="1" x14ac:dyDescent="0.2">
      <c r="A836" s="11">
        <v>156</v>
      </c>
      <c r="B836" s="300"/>
      <c r="C836" s="298"/>
      <c r="D836" s="298"/>
      <c r="E836" s="299"/>
      <c r="F836" s="859" t="s">
        <v>123</v>
      </c>
      <c r="G836" s="860"/>
      <c r="H836" s="860"/>
      <c r="I836" s="860"/>
      <c r="J836" s="860"/>
      <c r="K836" s="860"/>
      <c r="L836" s="861"/>
      <c r="M836" s="408">
        <f t="shared" si="197"/>
        <v>0</v>
      </c>
      <c r="N836" s="420">
        <f>M836*(1-'Annexe 1. Taux de référence'!$E49)+N60*('Annexe 1. Taux de référence'!$E49)</f>
        <v>0</v>
      </c>
      <c r="O836" s="422">
        <f>O60*'Annexe 1. Taux de référence'!$E49</f>
        <v>0</v>
      </c>
      <c r="P836" s="422">
        <f>P60*'Annexe 1. Taux de référence'!$E49</f>
        <v>0</v>
      </c>
      <c r="Q836" s="421">
        <f>Q60*'Annexe 1. Taux de référence'!$E49</f>
        <v>0</v>
      </c>
      <c r="R836" s="419">
        <f>R60*'Annexe 1. Taux de référence'!$E49</f>
        <v>0</v>
      </c>
      <c r="S836" s="422">
        <f>S60*'Annexe 1. Taux de référence'!$E49</f>
        <v>0</v>
      </c>
      <c r="T836" s="422">
        <f>T60*'Annexe 1. Taux de référence'!$E49</f>
        <v>0</v>
      </c>
      <c r="U836" s="422">
        <f>U60*'Annexe 1. Taux de référence'!$E49</f>
        <v>0</v>
      </c>
      <c r="V836" s="422">
        <f>V60*'Annexe 1. Taux de référence'!$E49</f>
        <v>0</v>
      </c>
      <c r="W836" s="422">
        <f>W60*'Annexe 1. Taux de référence'!$E49</f>
        <v>0</v>
      </c>
      <c r="X836" s="422">
        <f>X60*'Annexe 1. Taux de référence'!$E49</f>
        <v>0</v>
      </c>
      <c r="Y836" s="422">
        <f>Y60*'Annexe 1. Taux de référence'!$E49</f>
        <v>0</v>
      </c>
      <c r="Z836" s="422">
        <f>Z60*'Annexe 1. Taux de référence'!$E49</f>
        <v>0</v>
      </c>
      <c r="AA836" s="422">
        <f>AA60*'Annexe 1. Taux de référence'!$E49</f>
        <v>0</v>
      </c>
      <c r="AB836" s="422">
        <f>AB60*'Annexe 1. Taux de référence'!$E49</f>
        <v>0</v>
      </c>
      <c r="AC836" s="408">
        <f>M836-SUM(N836:AB836)</f>
        <v>0</v>
      </c>
      <c r="AD836" s="830"/>
      <c r="AE836" s="1063"/>
      <c r="AF836" s="832"/>
    </row>
    <row r="837" spans="1:32" ht="15" customHeight="1" outlineLevel="1" x14ac:dyDescent="0.2">
      <c r="A837" s="11">
        <v>157</v>
      </c>
      <c r="B837" s="300"/>
      <c r="C837" s="298"/>
      <c r="D837" s="298"/>
      <c r="E837" s="853" t="s">
        <v>546</v>
      </c>
      <c r="F837" s="854"/>
      <c r="G837" s="854"/>
      <c r="H837" s="854"/>
      <c r="I837" s="854"/>
      <c r="J837" s="854"/>
      <c r="K837" s="854"/>
      <c r="L837" s="855"/>
      <c r="M837" s="407">
        <f>SUBTOTAL(9,M838:M839)</f>
        <v>0</v>
      </c>
      <c r="N837" s="410">
        <f t="shared" ref="N837:AC837" si="198">SUBTOTAL(9,N838:N839)</f>
        <v>0</v>
      </c>
      <c r="O837" s="414">
        <f t="shared" si="198"/>
        <v>0</v>
      </c>
      <c r="P837" s="413">
        <f t="shared" si="198"/>
        <v>0</v>
      </c>
      <c r="Q837" s="415">
        <f t="shared" si="198"/>
        <v>0</v>
      </c>
      <c r="R837" s="410">
        <f t="shared" si="198"/>
        <v>0</v>
      </c>
      <c r="S837" s="413">
        <f t="shared" si="198"/>
        <v>0</v>
      </c>
      <c r="T837" s="414">
        <f t="shared" si="198"/>
        <v>0</v>
      </c>
      <c r="U837" s="413">
        <f t="shared" si="198"/>
        <v>0</v>
      </c>
      <c r="V837" s="414">
        <f t="shared" si="198"/>
        <v>0</v>
      </c>
      <c r="W837" s="413">
        <f t="shared" si="198"/>
        <v>0</v>
      </c>
      <c r="X837" s="414">
        <f t="shared" si="198"/>
        <v>0</v>
      </c>
      <c r="Y837" s="413">
        <f t="shared" si="198"/>
        <v>0</v>
      </c>
      <c r="Z837" s="414">
        <f t="shared" si="198"/>
        <v>0</v>
      </c>
      <c r="AA837" s="413">
        <f t="shared" si="198"/>
        <v>0</v>
      </c>
      <c r="AB837" s="424">
        <f t="shared" si="198"/>
        <v>0</v>
      </c>
      <c r="AC837" s="407">
        <f t="shared" si="198"/>
        <v>0</v>
      </c>
      <c r="AD837" s="830"/>
      <c r="AE837" s="1063"/>
      <c r="AF837" s="832"/>
    </row>
    <row r="838" spans="1:32" ht="26.25" customHeight="1" outlineLevel="1" x14ac:dyDescent="0.2">
      <c r="A838" s="11">
        <v>158</v>
      </c>
      <c r="B838" s="300"/>
      <c r="C838" s="298"/>
      <c r="D838" s="298"/>
      <c r="E838" s="299"/>
      <c r="F838" s="856" t="s">
        <v>547</v>
      </c>
      <c r="G838" s="857"/>
      <c r="H838" s="857"/>
      <c r="I838" s="857"/>
      <c r="J838" s="857"/>
      <c r="K838" s="857"/>
      <c r="L838" s="858"/>
      <c r="M838" s="408">
        <f t="shared" ref="M838:M839" si="199">M62</f>
        <v>0</v>
      </c>
      <c r="N838" s="420">
        <f>M838*(1-'Annexe 1. Taux de référence'!$E51)+N62*('Annexe 1. Taux de référence'!$E51)</f>
        <v>0</v>
      </c>
      <c r="O838" s="422">
        <f>O62*'Annexe 1. Taux de référence'!$E51</f>
        <v>0</v>
      </c>
      <c r="P838" s="422">
        <f>P62*'Annexe 1. Taux de référence'!$E51</f>
        <v>0</v>
      </c>
      <c r="Q838" s="421">
        <f>Q62*'Annexe 1. Taux de référence'!$E51</f>
        <v>0</v>
      </c>
      <c r="R838" s="419">
        <f>R62*'Annexe 1. Taux de référence'!$E51</f>
        <v>0</v>
      </c>
      <c r="S838" s="422">
        <f>S62*'Annexe 1. Taux de référence'!$E51</f>
        <v>0</v>
      </c>
      <c r="T838" s="422">
        <f>T62*'Annexe 1. Taux de référence'!$E51</f>
        <v>0</v>
      </c>
      <c r="U838" s="422">
        <f>U62*'Annexe 1. Taux de référence'!$E51</f>
        <v>0</v>
      </c>
      <c r="V838" s="422">
        <f>V62*'Annexe 1. Taux de référence'!$E51</f>
        <v>0</v>
      </c>
      <c r="W838" s="422">
        <f>W62*'Annexe 1. Taux de référence'!$E51</f>
        <v>0</v>
      </c>
      <c r="X838" s="422">
        <f>X62*'Annexe 1. Taux de référence'!$E51</f>
        <v>0</v>
      </c>
      <c r="Y838" s="422">
        <f>Y62*'Annexe 1. Taux de référence'!$E51</f>
        <v>0</v>
      </c>
      <c r="Z838" s="422">
        <f>Z62*'Annexe 1. Taux de référence'!$E51</f>
        <v>0</v>
      </c>
      <c r="AA838" s="422">
        <f>AA62*'Annexe 1. Taux de référence'!$E51</f>
        <v>0</v>
      </c>
      <c r="AB838" s="422">
        <f>AB62*'Annexe 1. Taux de référence'!$E51</f>
        <v>0</v>
      </c>
      <c r="AC838" s="408">
        <f>M838-SUM(N838:AB838)</f>
        <v>0</v>
      </c>
      <c r="AD838" s="830"/>
      <c r="AE838" s="1063"/>
      <c r="AF838" s="832"/>
    </row>
    <row r="839" spans="1:32" ht="15" customHeight="1" outlineLevel="1" x14ac:dyDescent="0.2">
      <c r="A839" s="11">
        <v>159</v>
      </c>
      <c r="B839" s="300"/>
      <c r="C839" s="298"/>
      <c r="D839" s="298"/>
      <c r="E839" s="299"/>
      <c r="F839" s="859" t="s">
        <v>570</v>
      </c>
      <c r="G839" s="860"/>
      <c r="H839" s="860"/>
      <c r="I839" s="860"/>
      <c r="J839" s="860"/>
      <c r="K839" s="860"/>
      <c r="L839" s="861"/>
      <c r="M839" s="408">
        <f t="shared" si="199"/>
        <v>0</v>
      </c>
      <c r="N839" s="420">
        <f>M839*(1-'Annexe 1. Taux de référence'!$E52)+N63*('Annexe 1. Taux de référence'!$E52)</f>
        <v>0</v>
      </c>
      <c r="O839" s="422">
        <f>O63*'Annexe 1. Taux de référence'!$E52</f>
        <v>0</v>
      </c>
      <c r="P839" s="422">
        <f>P63*'Annexe 1. Taux de référence'!$E52</f>
        <v>0</v>
      </c>
      <c r="Q839" s="421">
        <f>Q63*'Annexe 1. Taux de référence'!$E52</f>
        <v>0</v>
      </c>
      <c r="R839" s="419">
        <f>R63*'Annexe 1. Taux de référence'!$E52</f>
        <v>0</v>
      </c>
      <c r="S839" s="422">
        <f>S63*'Annexe 1. Taux de référence'!$E52</f>
        <v>0</v>
      </c>
      <c r="T839" s="422">
        <f>T63*'Annexe 1. Taux de référence'!$E52</f>
        <v>0</v>
      </c>
      <c r="U839" s="422">
        <f>U63*'Annexe 1. Taux de référence'!$E52</f>
        <v>0</v>
      </c>
      <c r="V839" s="422">
        <f>V63*'Annexe 1. Taux de référence'!$E52</f>
        <v>0</v>
      </c>
      <c r="W839" s="422">
        <f>W63*'Annexe 1. Taux de référence'!$E52</f>
        <v>0</v>
      </c>
      <c r="X839" s="422">
        <f>X63*'Annexe 1. Taux de référence'!$E52</f>
        <v>0</v>
      </c>
      <c r="Y839" s="422">
        <f>Y63*'Annexe 1. Taux de référence'!$E52</f>
        <v>0</v>
      </c>
      <c r="Z839" s="422">
        <f>Z63*'Annexe 1. Taux de référence'!$E52</f>
        <v>0</v>
      </c>
      <c r="AA839" s="422">
        <f>AA63*'Annexe 1. Taux de référence'!$E52</f>
        <v>0</v>
      </c>
      <c r="AB839" s="422">
        <f>AB63*'Annexe 1. Taux de référence'!$E52</f>
        <v>0</v>
      </c>
      <c r="AC839" s="408">
        <f>M839-SUM(N839:AB839)</f>
        <v>0</v>
      </c>
      <c r="AD839" s="830"/>
      <c r="AE839" s="1063"/>
      <c r="AF839" s="832"/>
    </row>
    <row r="840" spans="1:32" ht="15" customHeight="1" outlineLevel="1" x14ac:dyDescent="0.2">
      <c r="A840" s="11">
        <v>160</v>
      </c>
      <c r="B840" s="300"/>
      <c r="C840" s="298"/>
      <c r="D840" s="298"/>
      <c r="E840" s="853" t="s">
        <v>548</v>
      </c>
      <c r="F840" s="854"/>
      <c r="G840" s="854"/>
      <c r="H840" s="854"/>
      <c r="I840" s="854"/>
      <c r="J840" s="854"/>
      <c r="K840" s="854"/>
      <c r="L840" s="855"/>
      <c r="M840" s="407">
        <f>SUBTOTAL(9,M841:M843)</f>
        <v>0</v>
      </c>
      <c r="N840" s="410">
        <f t="shared" ref="N840:AC840" si="200">SUBTOTAL(9,N841:N843)</f>
        <v>0</v>
      </c>
      <c r="O840" s="414">
        <f t="shared" si="200"/>
        <v>0</v>
      </c>
      <c r="P840" s="413">
        <f t="shared" si="200"/>
        <v>0</v>
      </c>
      <c r="Q840" s="415">
        <f t="shared" si="200"/>
        <v>0</v>
      </c>
      <c r="R840" s="410">
        <f t="shared" si="200"/>
        <v>0</v>
      </c>
      <c r="S840" s="413">
        <f t="shared" si="200"/>
        <v>0</v>
      </c>
      <c r="T840" s="414">
        <f t="shared" si="200"/>
        <v>0</v>
      </c>
      <c r="U840" s="413">
        <f t="shared" si="200"/>
        <v>0</v>
      </c>
      <c r="V840" s="414">
        <f t="shared" si="200"/>
        <v>0</v>
      </c>
      <c r="W840" s="413">
        <f t="shared" si="200"/>
        <v>0</v>
      </c>
      <c r="X840" s="414">
        <f t="shared" si="200"/>
        <v>0</v>
      </c>
      <c r="Y840" s="413">
        <f t="shared" si="200"/>
        <v>0</v>
      </c>
      <c r="Z840" s="414">
        <f t="shared" si="200"/>
        <v>0</v>
      </c>
      <c r="AA840" s="413">
        <f t="shared" si="200"/>
        <v>0</v>
      </c>
      <c r="AB840" s="424">
        <f t="shared" si="200"/>
        <v>0</v>
      </c>
      <c r="AC840" s="407">
        <f t="shared" si="200"/>
        <v>0</v>
      </c>
      <c r="AD840" s="830"/>
      <c r="AE840" s="1063"/>
      <c r="AF840" s="832"/>
    </row>
    <row r="841" spans="1:32" ht="15" customHeight="1" outlineLevel="1" x14ac:dyDescent="0.2">
      <c r="A841" s="11">
        <v>161</v>
      </c>
      <c r="B841" s="300"/>
      <c r="C841" s="298"/>
      <c r="D841" s="298"/>
      <c r="E841" s="299"/>
      <c r="F841" s="856" t="s">
        <v>549</v>
      </c>
      <c r="G841" s="857"/>
      <c r="H841" s="857"/>
      <c r="I841" s="857"/>
      <c r="J841" s="857"/>
      <c r="K841" s="857"/>
      <c r="L841" s="858"/>
      <c r="M841" s="408">
        <f t="shared" ref="M841:M843" si="201">M65</f>
        <v>0</v>
      </c>
      <c r="N841" s="420">
        <f>M841*(1-'Annexe 1. Taux de référence'!$E54)+N65*('Annexe 1. Taux de référence'!$E54)</f>
        <v>0</v>
      </c>
      <c r="O841" s="422">
        <f>O65*'Annexe 1. Taux de référence'!$E54</f>
        <v>0</v>
      </c>
      <c r="P841" s="422">
        <f>P65*'Annexe 1. Taux de référence'!$E54</f>
        <v>0</v>
      </c>
      <c r="Q841" s="421">
        <f>Q65*'Annexe 1. Taux de référence'!$E54</f>
        <v>0</v>
      </c>
      <c r="R841" s="419">
        <f>R65*'Annexe 1. Taux de référence'!$E54</f>
        <v>0</v>
      </c>
      <c r="S841" s="422">
        <f>S65*'Annexe 1. Taux de référence'!$E54</f>
        <v>0</v>
      </c>
      <c r="T841" s="422">
        <f>T65*'Annexe 1. Taux de référence'!$E54</f>
        <v>0</v>
      </c>
      <c r="U841" s="422">
        <f>U65*'Annexe 1. Taux de référence'!$E54</f>
        <v>0</v>
      </c>
      <c r="V841" s="422">
        <f>V65*'Annexe 1. Taux de référence'!$E54</f>
        <v>0</v>
      </c>
      <c r="W841" s="422">
        <f>W65*'Annexe 1. Taux de référence'!$E54</f>
        <v>0</v>
      </c>
      <c r="X841" s="422">
        <f>X65*'Annexe 1. Taux de référence'!$E54</f>
        <v>0</v>
      </c>
      <c r="Y841" s="422">
        <f>Y65*'Annexe 1. Taux de référence'!$E54</f>
        <v>0</v>
      </c>
      <c r="Z841" s="422">
        <f>Z65*'Annexe 1. Taux de référence'!$E54</f>
        <v>0</v>
      </c>
      <c r="AA841" s="422">
        <f>AA65*'Annexe 1. Taux de référence'!$E54</f>
        <v>0</v>
      </c>
      <c r="AB841" s="422">
        <f>AB65*'Annexe 1. Taux de référence'!$E54</f>
        <v>0</v>
      </c>
      <c r="AC841" s="408">
        <f>M841-SUM(N841:AB841)</f>
        <v>0</v>
      </c>
      <c r="AD841" s="830"/>
      <c r="AE841" s="1063"/>
      <c r="AF841" s="832"/>
    </row>
    <row r="842" spans="1:32" outlineLevel="1" x14ac:dyDescent="0.2">
      <c r="A842" s="11">
        <v>162</v>
      </c>
      <c r="B842" s="300"/>
      <c r="C842" s="295"/>
      <c r="D842" s="295"/>
      <c r="E842" s="295"/>
      <c r="F842" s="915" t="s">
        <v>574</v>
      </c>
      <c r="G842" s="916"/>
      <c r="H842" s="916"/>
      <c r="I842" s="916"/>
      <c r="J842" s="916"/>
      <c r="K842" s="916"/>
      <c r="L842" s="917"/>
      <c r="M842" s="408">
        <f t="shared" si="201"/>
        <v>0</v>
      </c>
      <c r="N842" s="420">
        <f>M842*(1-'Annexe 1. Taux de référence'!$E55)+N66*('Annexe 1. Taux de référence'!$E55)</f>
        <v>0</v>
      </c>
      <c r="O842" s="422">
        <f>O66*'Annexe 1. Taux de référence'!$E55</f>
        <v>0</v>
      </c>
      <c r="P842" s="422">
        <f>P66*'Annexe 1. Taux de référence'!$E55</f>
        <v>0</v>
      </c>
      <c r="Q842" s="421">
        <f>Q66*'Annexe 1. Taux de référence'!$E55</f>
        <v>0</v>
      </c>
      <c r="R842" s="419">
        <f>R66*'Annexe 1. Taux de référence'!$E55</f>
        <v>0</v>
      </c>
      <c r="S842" s="422">
        <f>S66*'Annexe 1. Taux de référence'!$E55</f>
        <v>0</v>
      </c>
      <c r="T842" s="422">
        <f>T66*'Annexe 1. Taux de référence'!$E55</f>
        <v>0</v>
      </c>
      <c r="U842" s="422">
        <f>U66*'Annexe 1. Taux de référence'!$E55</f>
        <v>0</v>
      </c>
      <c r="V842" s="422">
        <f>V66*'Annexe 1. Taux de référence'!$E55</f>
        <v>0</v>
      </c>
      <c r="W842" s="422">
        <f>W66*'Annexe 1. Taux de référence'!$E55</f>
        <v>0</v>
      </c>
      <c r="X842" s="422">
        <f>X66*'Annexe 1. Taux de référence'!$E55</f>
        <v>0</v>
      </c>
      <c r="Y842" s="422">
        <f>Y66*'Annexe 1. Taux de référence'!$E55</f>
        <v>0</v>
      </c>
      <c r="Z842" s="422">
        <f>Z66*'Annexe 1. Taux de référence'!$E55</f>
        <v>0</v>
      </c>
      <c r="AA842" s="422">
        <f>AA66*'Annexe 1. Taux de référence'!$E55</f>
        <v>0</v>
      </c>
      <c r="AB842" s="422">
        <f>AB66*'Annexe 1. Taux de référence'!$E55</f>
        <v>0</v>
      </c>
      <c r="AC842" s="408">
        <f>M842-SUM(N842:AB842)</f>
        <v>0</v>
      </c>
      <c r="AD842" s="830"/>
      <c r="AE842" s="1063"/>
      <c r="AF842" s="832"/>
    </row>
    <row r="843" spans="1:32" ht="27.75" customHeight="1" outlineLevel="1" x14ac:dyDescent="0.2">
      <c r="A843" s="11">
        <v>163</v>
      </c>
      <c r="B843" s="300"/>
      <c r="C843" s="295"/>
      <c r="D843" s="295"/>
      <c r="E843" s="295"/>
      <c r="F843" s="859" t="s">
        <v>669</v>
      </c>
      <c r="G843" s="860"/>
      <c r="H843" s="860"/>
      <c r="I843" s="860"/>
      <c r="J843" s="860"/>
      <c r="K843" s="860"/>
      <c r="L843" s="861"/>
      <c r="M843" s="408">
        <f t="shared" si="201"/>
        <v>0</v>
      </c>
      <c r="N843" s="420">
        <f>M843*(1-'Annexe 1. Taux de référence'!$E56)+N67*('Annexe 1. Taux de référence'!$E56)</f>
        <v>0</v>
      </c>
      <c r="O843" s="422">
        <f>O67*'Annexe 1. Taux de référence'!$E56</f>
        <v>0</v>
      </c>
      <c r="P843" s="422">
        <f>P67*'Annexe 1. Taux de référence'!$E56</f>
        <v>0</v>
      </c>
      <c r="Q843" s="421">
        <f>Q67*'Annexe 1. Taux de référence'!$E56</f>
        <v>0</v>
      </c>
      <c r="R843" s="419">
        <f>R67*'Annexe 1. Taux de référence'!$E56</f>
        <v>0</v>
      </c>
      <c r="S843" s="422">
        <f>S67*'Annexe 1. Taux de référence'!$E56</f>
        <v>0</v>
      </c>
      <c r="T843" s="422">
        <f>T67*'Annexe 1. Taux de référence'!$E56</f>
        <v>0</v>
      </c>
      <c r="U843" s="422">
        <f>U67*'Annexe 1. Taux de référence'!$E56</f>
        <v>0</v>
      </c>
      <c r="V843" s="422">
        <f>V67*'Annexe 1. Taux de référence'!$E56</f>
        <v>0</v>
      </c>
      <c r="W843" s="422">
        <f>W67*'Annexe 1. Taux de référence'!$E56</f>
        <v>0</v>
      </c>
      <c r="X843" s="422">
        <f>X67*'Annexe 1. Taux de référence'!$E56</f>
        <v>0</v>
      </c>
      <c r="Y843" s="422">
        <f>Y67*'Annexe 1. Taux de référence'!$E56</f>
        <v>0</v>
      </c>
      <c r="Z843" s="422">
        <f>Z67*'Annexe 1. Taux de référence'!$E56</f>
        <v>0</v>
      </c>
      <c r="AA843" s="422">
        <f>AA67*'Annexe 1. Taux de référence'!$E56</f>
        <v>0</v>
      </c>
      <c r="AB843" s="422">
        <f>AB67*'Annexe 1. Taux de référence'!$E56</f>
        <v>0</v>
      </c>
      <c r="AC843" s="408">
        <f>M843-SUM(N843:AB843)</f>
        <v>0</v>
      </c>
      <c r="AD843" s="833"/>
      <c r="AE843" s="834"/>
      <c r="AF843" s="835"/>
    </row>
    <row r="844" spans="1:32" outlineLevel="1" x14ac:dyDescent="0.2">
      <c r="A844" s="11">
        <v>164</v>
      </c>
      <c r="B844" s="300"/>
      <c r="C844" s="295"/>
      <c r="D844" s="844" t="s">
        <v>23</v>
      </c>
      <c r="E844" s="845"/>
      <c r="F844" s="845"/>
      <c r="G844" s="845"/>
      <c r="H844" s="845"/>
      <c r="I844" s="845"/>
      <c r="J844" s="845"/>
      <c r="K844" s="845"/>
      <c r="L844" s="845"/>
      <c r="M844" s="845"/>
      <c r="N844" s="845"/>
      <c r="O844" s="845"/>
      <c r="P844" s="845"/>
      <c r="Q844" s="845"/>
      <c r="R844" s="845"/>
      <c r="S844" s="845"/>
      <c r="T844" s="845"/>
      <c r="U844" s="845"/>
      <c r="V844" s="845"/>
      <c r="W844" s="845"/>
      <c r="X844" s="845"/>
      <c r="Y844" s="845"/>
      <c r="Z844" s="845"/>
      <c r="AA844" s="845"/>
      <c r="AB844" s="845"/>
      <c r="AC844" s="845"/>
      <c r="AD844" s="845"/>
      <c r="AE844" s="845"/>
      <c r="AF844" s="846"/>
    </row>
    <row r="845" spans="1:32" outlineLevel="1" x14ac:dyDescent="0.2">
      <c r="A845" s="11">
        <v>165</v>
      </c>
      <c r="B845" s="300"/>
      <c r="C845" s="295"/>
      <c r="D845" s="295"/>
      <c r="E845" s="918" t="s">
        <v>126</v>
      </c>
      <c r="F845" s="919"/>
      <c r="G845" s="919"/>
      <c r="H845" s="919"/>
      <c r="I845" s="919"/>
      <c r="J845" s="919"/>
      <c r="K845" s="919"/>
      <c r="L845" s="920"/>
      <c r="M845" s="407">
        <f>SUBTOTAL(9,M846:M847)</f>
        <v>0</v>
      </c>
      <c r="N845" s="410">
        <f t="shared" ref="N845:AC845" si="202">SUBTOTAL(9,N846:N847)</f>
        <v>0</v>
      </c>
      <c r="O845" s="414">
        <f t="shared" si="202"/>
        <v>0</v>
      </c>
      <c r="P845" s="413">
        <f t="shared" si="202"/>
        <v>0</v>
      </c>
      <c r="Q845" s="415">
        <f t="shared" si="202"/>
        <v>0</v>
      </c>
      <c r="R845" s="410">
        <f t="shared" si="202"/>
        <v>0</v>
      </c>
      <c r="S845" s="413">
        <f t="shared" si="202"/>
        <v>0</v>
      </c>
      <c r="T845" s="414">
        <f t="shared" si="202"/>
        <v>0</v>
      </c>
      <c r="U845" s="413">
        <f t="shared" si="202"/>
        <v>0</v>
      </c>
      <c r="V845" s="414">
        <f t="shared" si="202"/>
        <v>0</v>
      </c>
      <c r="W845" s="413">
        <f t="shared" si="202"/>
        <v>0</v>
      </c>
      <c r="X845" s="414">
        <f t="shared" si="202"/>
        <v>0</v>
      </c>
      <c r="Y845" s="413">
        <f t="shared" si="202"/>
        <v>0</v>
      </c>
      <c r="Z845" s="414">
        <f t="shared" si="202"/>
        <v>0</v>
      </c>
      <c r="AA845" s="413">
        <f t="shared" si="202"/>
        <v>0</v>
      </c>
      <c r="AB845" s="424">
        <f t="shared" si="202"/>
        <v>0</v>
      </c>
      <c r="AC845" s="407">
        <f t="shared" si="202"/>
        <v>0</v>
      </c>
      <c r="AD845" s="1440"/>
      <c r="AE845" s="828"/>
      <c r="AF845" s="829"/>
    </row>
    <row r="846" spans="1:32" outlineLevel="1" x14ac:dyDescent="0.2">
      <c r="A846" s="11">
        <v>166</v>
      </c>
      <c r="B846" s="300"/>
      <c r="C846" s="295"/>
      <c r="D846" s="295"/>
      <c r="E846" s="295"/>
      <c r="F846" s="856" t="s">
        <v>127</v>
      </c>
      <c r="G846" s="857"/>
      <c r="H846" s="857"/>
      <c r="I846" s="857"/>
      <c r="J846" s="857"/>
      <c r="K846" s="857"/>
      <c r="L846" s="858"/>
      <c r="M846" s="408">
        <f t="shared" ref="M846:M847" si="203">M70</f>
        <v>0</v>
      </c>
      <c r="N846" s="420">
        <f>M846*(1-'Annexe 1. Taux de référence'!$E59)+N70*('Annexe 1. Taux de référence'!$E59)</f>
        <v>0</v>
      </c>
      <c r="O846" s="422">
        <f>O70*'Annexe 1. Taux de référence'!$E59</f>
        <v>0</v>
      </c>
      <c r="P846" s="422">
        <f>P70*'Annexe 1. Taux de référence'!$E59</f>
        <v>0</v>
      </c>
      <c r="Q846" s="421">
        <f>Q70*'Annexe 1. Taux de référence'!$E59</f>
        <v>0</v>
      </c>
      <c r="R846" s="419">
        <f>R70*'Annexe 1. Taux de référence'!$E59</f>
        <v>0</v>
      </c>
      <c r="S846" s="422">
        <f>S70*'Annexe 1. Taux de référence'!$E59</f>
        <v>0</v>
      </c>
      <c r="T846" s="422">
        <f>T70*'Annexe 1. Taux de référence'!$E59</f>
        <v>0</v>
      </c>
      <c r="U846" s="422">
        <f>U70*'Annexe 1. Taux de référence'!$E59</f>
        <v>0</v>
      </c>
      <c r="V846" s="422">
        <f>V70*'Annexe 1. Taux de référence'!$E59</f>
        <v>0</v>
      </c>
      <c r="W846" s="422">
        <f>W70*'Annexe 1. Taux de référence'!$E59</f>
        <v>0</v>
      </c>
      <c r="X846" s="422">
        <f>X70*'Annexe 1. Taux de référence'!$E59</f>
        <v>0</v>
      </c>
      <c r="Y846" s="422">
        <f>Y70*'Annexe 1. Taux de référence'!$E59</f>
        <v>0</v>
      </c>
      <c r="Z846" s="422">
        <f>Z70*'Annexe 1. Taux de référence'!$E59</f>
        <v>0</v>
      </c>
      <c r="AA846" s="422">
        <f>AA70*'Annexe 1. Taux de référence'!$E59</f>
        <v>0</v>
      </c>
      <c r="AB846" s="422">
        <f>AB70*'Annexe 1. Taux de référence'!$E59</f>
        <v>0</v>
      </c>
      <c r="AC846" s="408">
        <f>M846-SUM(N846:AB846)</f>
        <v>0</v>
      </c>
      <c r="AD846" s="830"/>
      <c r="AE846" s="1063"/>
      <c r="AF846" s="832"/>
    </row>
    <row r="847" spans="1:32" outlineLevel="1" x14ac:dyDescent="0.2">
      <c r="A847" s="11">
        <v>167</v>
      </c>
      <c r="B847" s="300"/>
      <c r="C847" s="295"/>
      <c r="D847" s="295"/>
      <c r="E847" s="295"/>
      <c r="F847" s="859" t="s">
        <v>128</v>
      </c>
      <c r="G847" s="860"/>
      <c r="H847" s="860"/>
      <c r="I847" s="860"/>
      <c r="J847" s="860"/>
      <c r="K847" s="860"/>
      <c r="L847" s="861"/>
      <c r="M847" s="408">
        <f t="shared" si="203"/>
        <v>0</v>
      </c>
      <c r="N847" s="420">
        <f>M847*(1-'Annexe 1. Taux de référence'!$E60)+N71*('Annexe 1. Taux de référence'!$E60)</f>
        <v>0</v>
      </c>
      <c r="O847" s="422">
        <f>O71*'Annexe 1. Taux de référence'!$E60</f>
        <v>0</v>
      </c>
      <c r="P847" s="422">
        <f>P71*'Annexe 1. Taux de référence'!$E60</f>
        <v>0</v>
      </c>
      <c r="Q847" s="421">
        <f>Q71*'Annexe 1. Taux de référence'!$E60</f>
        <v>0</v>
      </c>
      <c r="R847" s="419">
        <f>R71*'Annexe 1. Taux de référence'!$E60</f>
        <v>0</v>
      </c>
      <c r="S847" s="422">
        <f>S71*'Annexe 1. Taux de référence'!$E60</f>
        <v>0</v>
      </c>
      <c r="T847" s="422">
        <f>T71*'Annexe 1. Taux de référence'!$E60</f>
        <v>0</v>
      </c>
      <c r="U847" s="422">
        <f>U71*'Annexe 1. Taux de référence'!$E60</f>
        <v>0</v>
      </c>
      <c r="V847" s="422">
        <f>V71*'Annexe 1. Taux de référence'!$E60</f>
        <v>0</v>
      </c>
      <c r="W847" s="422">
        <f>W71*'Annexe 1. Taux de référence'!$E60</f>
        <v>0</v>
      </c>
      <c r="X847" s="422">
        <f>X71*'Annexe 1. Taux de référence'!$E60</f>
        <v>0</v>
      </c>
      <c r="Y847" s="422">
        <f>Y71*'Annexe 1. Taux de référence'!$E60</f>
        <v>0</v>
      </c>
      <c r="Z847" s="422">
        <f>Z71*'Annexe 1. Taux de référence'!$E60</f>
        <v>0</v>
      </c>
      <c r="AA847" s="422">
        <f>AA71*'Annexe 1. Taux de référence'!$E60</f>
        <v>0</v>
      </c>
      <c r="AB847" s="422">
        <f>AB71*'Annexe 1. Taux de référence'!$E60</f>
        <v>0</v>
      </c>
      <c r="AC847" s="408">
        <f>M847-SUM(N847:AB847)</f>
        <v>0</v>
      </c>
      <c r="AD847" s="830"/>
      <c r="AE847" s="1063"/>
      <c r="AF847" s="832"/>
    </row>
    <row r="848" spans="1:32" outlineLevel="1" x14ac:dyDescent="0.2">
      <c r="A848" s="11">
        <v>168</v>
      </c>
      <c r="B848" s="300"/>
      <c r="C848" s="295"/>
      <c r="D848" s="295"/>
      <c r="E848" s="853" t="s">
        <v>129</v>
      </c>
      <c r="F848" s="854"/>
      <c r="G848" s="854"/>
      <c r="H848" s="854"/>
      <c r="I848" s="854"/>
      <c r="J848" s="854"/>
      <c r="K848" s="854"/>
      <c r="L848" s="855"/>
      <c r="M848" s="407">
        <f>SUBTOTAL(9,M849:M850)</f>
        <v>0</v>
      </c>
      <c r="N848" s="410">
        <f t="shared" ref="N848:AC848" si="204">SUBTOTAL(9,N849:N850)</f>
        <v>0</v>
      </c>
      <c r="O848" s="414">
        <f t="shared" si="204"/>
        <v>0</v>
      </c>
      <c r="P848" s="413">
        <f t="shared" si="204"/>
        <v>0</v>
      </c>
      <c r="Q848" s="415">
        <f t="shared" si="204"/>
        <v>0</v>
      </c>
      <c r="R848" s="410">
        <f t="shared" si="204"/>
        <v>0</v>
      </c>
      <c r="S848" s="413">
        <f t="shared" si="204"/>
        <v>0</v>
      </c>
      <c r="T848" s="414">
        <f t="shared" si="204"/>
        <v>0</v>
      </c>
      <c r="U848" s="413">
        <f t="shared" si="204"/>
        <v>0</v>
      </c>
      <c r="V848" s="414">
        <f t="shared" si="204"/>
        <v>0</v>
      </c>
      <c r="W848" s="413">
        <f t="shared" si="204"/>
        <v>0</v>
      </c>
      <c r="X848" s="414">
        <f t="shared" si="204"/>
        <v>0</v>
      </c>
      <c r="Y848" s="413">
        <f t="shared" si="204"/>
        <v>0</v>
      </c>
      <c r="Z848" s="414">
        <f t="shared" si="204"/>
        <v>0</v>
      </c>
      <c r="AA848" s="413">
        <f t="shared" si="204"/>
        <v>0</v>
      </c>
      <c r="AB848" s="424">
        <f t="shared" si="204"/>
        <v>0</v>
      </c>
      <c r="AC848" s="407">
        <f t="shared" si="204"/>
        <v>0</v>
      </c>
      <c r="AD848" s="830"/>
      <c r="AE848" s="1063"/>
      <c r="AF848" s="832"/>
    </row>
    <row r="849" spans="1:32" outlineLevel="1" x14ac:dyDescent="0.2">
      <c r="A849" s="11">
        <v>169</v>
      </c>
      <c r="B849" s="300"/>
      <c r="C849" s="295"/>
      <c r="D849" s="295"/>
      <c r="E849" s="295"/>
      <c r="F849" s="856" t="s">
        <v>130</v>
      </c>
      <c r="G849" s="857"/>
      <c r="H849" s="857"/>
      <c r="I849" s="857"/>
      <c r="J849" s="857"/>
      <c r="K849" s="857"/>
      <c r="L849" s="858"/>
      <c r="M849" s="408">
        <f t="shared" ref="M849:M850" si="205">M73</f>
        <v>0</v>
      </c>
      <c r="N849" s="420">
        <f>M849*(1-'Annexe 1. Taux de référence'!$E62)+N73*('Annexe 1. Taux de référence'!$E62)</f>
        <v>0</v>
      </c>
      <c r="O849" s="422">
        <f>O73*'Annexe 1. Taux de référence'!$E62</f>
        <v>0</v>
      </c>
      <c r="P849" s="422">
        <f>P73*'Annexe 1. Taux de référence'!$E62</f>
        <v>0</v>
      </c>
      <c r="Q849" s="421">
        <f>Q73*'Annexe 1. Taux de référence'!$E62</f>
        <v>0</v>
      </c>
      <c r="R849" s="419">
        <f>R73*'Annexe 1. Taux de référence'!$E62</f>
        <v>0</v>
      </c>
      <c r="S849" s="422">
        <f>S73*'Annexe 1. Taux de référence'!$E62</f>
        <v>0</v>
      </c>
      <c r="T849" s="422">
        <f>T73*'Annexe 1. Taux de référence'!$E62</f>
        <v>0</v>
      </c>
      <c r="U849" s="422">
        <f>U73*'Annexe 1. Taux de référence'!$E62</f>
        <v>0</v>
      </c>
      <c r="V849" s="422">
        <f>V73*'Annexe 1. Taux de référence'!$E62</f>
        <v>0</v>
      </c>
      <c r="W849" s="422">
        <f>W73*'Annexe 1. Taux de référence'!$E62</f>
        <v>0</v>
      </c>
      <c r="X849" s="422">
        <f>X73*'Annexe 1. Taux de référence'!$E62</f>
        <v>0</v>
      </c>
      <c r="Y849" s="422">
        <f>Y73*'Annexe 1. Taux de référence'!$E62</f>
        <v>0</v>
      </c>
      <c r="Z849" s="422">
        <f>Z73*'Annexe 1. Taux de référence'!$E62</f>
        <v>0</v>
      </c>
      <c r="AA849" s="422">
        <f>AA73*'Annexe 1. Taux de référence'!$E62</f>
        <v>0</v>
      </c>
      <c r="AB849" s="422">
        <f>AB73*'Annexe 1. Taux de référence'!$E62</f>
        <v>0</v>
      </c>
      <c r="AC849" s="408">
        <f>M849-SUM(N849:AB849)</f>
        <v>0</v>
      </c>
      <c r="AD849" s="830"/>
      <c r="AE849" s="1063"/>
      <c r="AF849" s="832"/>
    </row>
    <row r="850" spans="1:32" outlineLevel="1" x14ac:dyDescent="0.2">
      <c r="A850" s="11">
        <v>170</v>
      </c>
      <c r="B850" s="300"/>
      <c r="C850" s="295"/>
      <c r="D850" s="295"/>
      <c r="E850" s="295"/>
      <c r="F850" s="859" t="s">
        <v>131</v>
      </c>
      <c r="G850" s="860"/>
      <c r="H850" s="860"/>
      <c r="I850" s="860"/>
      <c r="J850" s="860"/>
      <c r="K850" s="860"/>
      <c r="L850" s="861"/>
      <c r="M850" s="408">
        <f t="shared" si="205"/>
        <v>0</v>
      </c>
      <c r="N850" s="420">
        <f>M850*(1-'Annexe 1. Taux de référence'!$E63)+N74*('Annexe 1. Taux de référence'!$E63)</f>
        <v>0</v>
      </c>
      <c r="O850" s="422">
        <f>O74*'Annexe 1. Taux de référence'!$E63</f>
        <v>0</v>
      </c>
      <c r="P850" s="422">
        <f>P74*'Annexe 1. Taux de référence'!$E63</f>
        <v>0</v>
      </c>
      <c r="Q850" s="421">
        <f>Q74*'Annexe 1. Taux de référence'!$E63</f>
        <v>0</v>
      </c>
      <c r="R850" s="419">
        <f>R74*'Annexe 1. Taux de référence'!$E63</f>
        <v>0</v>
      </c>
      <c r="S850" s="422">
        <f>S74*'Annexe 1. Taux de référence'!$E63</f>
        <v>0</v>
      </c>
      <c r="T850" s="422">
        <f>T74*'Annexe 1. Taux de référence'!$E63</f>
        <v>0</v>
      </c>
      <c r="U850" s="422">
        <f>U74*'Annexe 1. Taux de référence'!$E63</f>
        <v>0</v>
      </c>
      <c r="V850" s="422">
        <f>V74*'Annexe 1. Taux de référence'!$E63</f>
        <v>0</v>
      </c>
      <c r="W850" s="422">
        <f>W74*'Annexe 1. Taux de référence'!$E63</f>
        <v>0</v>
      </c>
      <c r="X850" s="422">
        <f>X74*'Annexe 1. Taux de référence'!$E63</f>
        <v>0</v>
      </c>
      <c r="Y850" s="422">
        <f>Y74*'Annexe 1. Taux de référence'!$E63</f>
        <v>0</v>
      </c>
      <c r="Z850" s="422">
        <f>Z74*'Annexe 1. Taux de référence'!$E63</f>
        <v>0</v>
      </c>
      <c r="AA850" s="422">
        <f>AA74*'Annexe 1. Taux de référence'!$E63</f>
        <v>0</v>
      </c>
      <c r="AB850" s="422">
        <f>AB74*'Annexe 1. Taux de référence'!$E63</f>
        <v>0</v>
      </c>
      <c r="AC850" s="408">
        <f>M850-SUM(N850:AB850)</f>
        <v>0</v>
      </c>
      <c r="AD850" s="830"/>
      <c r="AE850" s="1063"/>
      <c r="AF850" s="832"/>
    </row>
    <row r="851" spans="1:32" outlineLevel="1" x14ac:dyDescent="0.2">
      <c r="A851" s="11">
        <v>171</v>
      </c>
      <c r="B851" s="300"/>
      <c r="C851" s="295"/>
      <c r="D851" s="295"/>
      <c r="E851" s="853" t="s">
        <v>132</v>
      </c>
      <c r="F851" s="854"/>
      <c r="G851" s="854"/>
      <c r="H851" s="854"/>
      <c r="I851" s="854"/>
      <c r="J851" s="854"/>
      <c r="K851" s="854"/>
      <c r="L851" s="855"/>
      <c r="M851" s="407">
        <f>SUBTOTAL(9,M852:M853)</f>
        <v>0</v>
      </c>
      <c r="N851" s="410">
        <f t="shared" ref="N851:AC851" si="206">SUBTOTAL(9,N852:N853)</f>
        <v>0</v>
      </c>
      <c r="O851" s="414">
        <f t="shared" si="206"/>
        <v>0</v>
      </c>
      <c r="P851" s="413">
        <f t="shared" si="206"/>
        <v>0</v>
      </c>
      <c r="Q851" s="415">
        <f t="shared" si="206"/>
        <v>0</v>
      </c>
      <c r="R851" s="410">
        <f t="shared" si="206"/>
        <v>0</v>
      </c>
      <c r="S851" s="413">
        <f t="shared" si="206"/>
        <v>0</v>
      </c>
      <c r="T851" s="414">
        <f t="shared" si="206"/>
        <v>0</v>
      </c>
      <c r="U851" s="413">
        <f t="shared" si="206"/>
        <v>0</v>
      </c>
      <c r="V851" s="414">
        <f t="shared" si="206"/>
        <v>0</v>
      </c>
      <c r="W851" s="413">
        <f t="shared" si="206"/>
        <v>0</v>
      </c>
      <c r="X851" s="414">
        <f t="shared" si="206"/>
        <v>0</v>
      </c>
      <c r="Y851" s="413">
        <f t="shared" si="206"/>
        <v>0</v>
      </c>
      <c r="Z851" s="414">
        <f t="shared" si="206"/>
        <v>0</v>
      </c>
      <c r="AA851" s="413">
        <f t="shared" si="206"/>
        <v>0</v>
      </c>
      <c r="AB851" s="424">
        <f t="shared" si="206"/>
        <v>0</v>
      </c>
      <c r="AC851" s="407">
        <f t="shared" si="206"/>
        <v>0</v>
      </c>
      <c r="AD851" s="830"/>
      <c r="AE851" s="1063"/>
      <c r="AF851" s="832"/>
    </row>
    <row r="852" spans="1:32" outlineLevel="1" x14ac:dyDescent="0.2">
      <c r="A852" s="11">
        <v>172</v>
      </c>
      <c r="B852" s="300"/>
      <c r="C852" s="295"/>
      <c r="D852" s="295"/>
      <c r="E852" s="295"/>
      <c r="F852" s="856" t="s">
        <v>133</v>
      </c>
      <c r="G852" s="857"/>
      <c r="H852" s="857"/>
      <c r="I852" s="857"/>
      <c r="J852" s="857"/>
      <c r="K852" s="857"/>
      <c r="L852" s="858"/>
      <c r="M852" s="408">
        <f t="shared" ref="M852:M853" si="207">M76</f>
        <v>0</v>
      </c>
      <c r="N852" s="420">
        <f>M852*(1-'Annexe 1. Taux de référence'!$E65)+N76*('Annexe 1. Taux de référence'!$E65)</f>
        <v>0</v>
      </c>
      <c r="O852" s="422">
        <f>O76*'Annexe 1. Taux de référence'!$E65</f>
        <v>0</v>
      </c>
      <c r="P852" s="422">
        <f>P76*'Annexe 1. Taux de référence'!$E65</f>
        <v>0</v>
      </c>
      <c r="Q852" s="421">
        <f>Q76*'Annexe 1. Taux de référence'!$E65</f>
        <v>0</v>
      </c>
      <c r="R852" s="419">
        <f>R76*'Annexe 1. Taux de référence'!$E65</f>
        <v>0</v>
      </c>
      <c r="S852" s="422">
        <f>S76*'Annexe 1. Taux de référence'!$E65</f>
        <v>0</v>
      </c>
      <c r="T852" s="422">
        <f>T76*'Annexe 1. Taux de référence'!$E65</f>
        <v>0</v>
      </c>
      <c r="U852" s="422">
        <f>U76*'Annexe 1. Taux de référence'!$E65</f>
        <v>0</v>
      </c>
      <c r="V852" s="422">
        <f>V76*'Annexe 1. Taux de référence'!$E65</f>
        <v>0</v>
      </c>
      <c r="W852" s="422">
        <f>W76*'Annexe 1. Taux de référence'!$E65</f>
        <v>0</v>
      </c>
      <c r="X852" s="422">
        <f>X76*'Annexe 1. Taux de référence'!$E65</f>
        <v>0</v>
      </c>
      <c r="Y852" s="422">
        <f>Y76*'Annexe 1. Taux de référence'!$E65</f>
        <v>0</v>
      </c>
      <c r="Z852" s="422">
        <f>Z76*'Annexe 1. Taux de référence'!$E65</f>
        <v>0</v>
      </c>
      <c r="AA852" s="422">
        <f>AA76*'Annexe 1. Taux de référence'!$E65</f>
        <v>0</v>
      </c>
      <c r="AB852" s="422">
        <f>AB76*'Annexe 1. Taux de référence'!$E65</f>
        <v>0</v>
      </c>
      <c r="AC852" s="408">
        <f>M852-SUM(N852:AB852)</f>
        <v>0</v>
      </c>
      <c r="AD852" s="830"/>
      <c r="AE852" s="1063"/>
      <c r="AF852" s="832"/>
    </row>
    <row r="853" spans="1:32" outlineLevel="1" x14ac:dyDescent="0.2">
      <c r="A853" s="11">
        <v>173</v>
      </c>
      <c r="B853" s="300"/>
      <c r="C853" s="295"/>
      <c r="D853" s="295"/>
      <c r="E853" s="295"/>
      <c r="F853" s="859" t="s">
        <v>134</v>
      </c>
      <c r="G853" s="860"/>
      <c r="H853" s="860"/>
      <c r="I853" s="860"/>
      <c r="J853" s="860"/>
      <c r="K853" s="860"/>
      <c r="L853" s="861"/>
      <c r="M853" s="408">
        <f t="shared" si="207"/>
        <v>0</v>
      </c>
      <c r="N853" s="420">
        <f>M853*(1-'Annexe 1. Taux de référence'!$E66)+N77*('Annexe 1. Taux de référence'!$E66)</f>
        <v>0</v>
      </c>
      <c r="O853" s="422">
        <f>O77*'Annexe 1. Taux de référence'!$E66</f>
        <v>0</v>
      </c>
      <c r="P853" s="422">
        <f>P77*'Annexe 1. Taux de référence'!$E66</f>
        <v>0</v>
      </c>
      <c r="Q853" s="421">
        <f>Q77*'Annexe 1. Taux de référence'!$E66</f>
        <v>0</v>
      </c>
      <c r="R853" s="419">
        <f>R77*'Annexe 1. Taux de référence'!$E66</f>
        <v>0</v>
      </c>
      <c r="S853" s="422">
        <f>S77*'Annexe 1. Taux de référence'!$E66</f>
        <v>0</v>
      </c>
      <c r="T853" s="422">
        <f>T77*'Annexe 1. Taux de référence'!$E66</f>
        <v>0</v>
      </c>
      <c r="U853" s="422">
        <f>U77*'Annexe 1. Taux de référence'!$E66</f>
        <v>0</v>
      </c>
      <c r="V853" s="422">
        <f>V77*'Annexe 1. Taux de référence'!$E66</f>
        <v>0</v>
      </c>
      <c r="W853" s="422">
        <f>W77*'Annexe 1. Taux de référence'!$E66</f>
        <v>0</v>
      </c>
      <c r="X853" s="422">
        <f>X77*'Annexe 1. Taux de référence'!$E66</f>
        <v>0</v>
      </c>
      <c r="Y853" s="422">
        <f>Y77*'Annexe 1. Taux de référence'!$E66</f>
        <v>0</v>
      </c>
      <c r="Z853" s="422">
        <f>Z77*'Annexe 1. Taux de référence'!$E66</f>
        <v>0</v>
      </c>
      <c r="AA853" s="422">
        <f>AA77*'Annexe 1. Taux de référence'!$E66</f>
        <v>0</v>
      </c>
      <c r="AB853" s="422">
        <f>AB77*'Annexe 1. Taux de référence'!$E66</f>
        <v>0</v>
      </c>
      <c r="AC853" s="408">
        <f>M853-SUM(N853:AB853)</f>
        <v>0</v>
      </c>
      <c r="AD853" s="830"/>
      <c r="AE853" s="1063"/>
      <c r="AF853" s="832"/>
    </row>
    <row r="854" spans="1:32" outlineLevel="1" x14ac:dyDescent="0.2">
      <c r="A854" s="11">
        <v>174</v>
      </c>
      <c r="B854" s="300"/>
      <c r="C854" s="295"/>
      <c r="D854" s="295"/>
      <c r="E854" s="853" t="s">
        <v>135</v>
      </c>
      <c r="F854" s="854"/>
      <c r="G854" s="854"/>
      <c r="H854" s="854"/>
      <c r="I854" s="854"/>
      <c r="J854" s="854"/>
      <c r="K854" s="854"/>
      <c r="L854" s="855"/>
      <c r="M854" s="407">
        <f>SUBTOTAL(9,M855:M856)</f>
        <v>0</v>
      </c>
      <c r="N854" s="410">
        <f t="shared" ref="N854:AC854" si="208">SUBTOTAL(9,N855:N856)</f>
        <v>0</v>
      </c>
      <c r="O854" s="414">
        <f t="shared" si="208"/>
        <v>0</v>
      </c>
      <c r="P854" s="413">
        <f t="shared" si="208"/>
        <v>0</v>
      </c>
      <c r="Q854" s="415">
        <f t="shared" si="208"/>
        <v>0</v>
      </c>
      <c r="R854" s="410">
        <f t="shared" si="208"/>
        <v>0</v>
      </c>
      <c r="S854" s="413">
        <f t="shared" si="208"/>
        <v>0</v>
      </c>
      <c r="T854" s="414">
        <f t="shared" si="208"/>
        <v>0</v>
      </c>
      <c r="U854" s="413">
        <f t="shared" si="208"/>
        <v>0</v>
      </c>
      <c r="V854" s="414">
        <f t="shared" si="208"/>
        <v>0</v>
      </c>
      <c r="W854" s="413">
        <f t="shared" si="208"/>
        <v>0</v>
      </c>
      <c r="X854" s="414">
        <f t="shared" si="208"/>
        <v>0</v>
      </c>
      <c r="Y854" s="413">
        <f t="shared" si="208"/>
        <v>0</v>
      </c>
      <c r="Z854" s="414">
        <f t="shared" si="208"/>
        <v>0</v>
      </c>
      <c r="AA854" s="413">
        <f t="shared" si="208"/>
        <v>0</v>
      </c>
      <c r="AB854" s="424">
        <f t="shared" si="208"/>
        <v>0</v>
      </c>
      <c r="AC854" s="407">
        <f t="shared" si="208"/>
        <v>0</v>
      </c>
      <c r="AD854" s="830"/>
      <c r="AE854" s="1063"/>
      <c r="AF854" s="832"/>
    </row>
    <row r="855" spans="1:32" outlineLevel="1" x14ac:dyDescent="0.2">
      <c r="A855" s="11">
        <v>175</v>
      </c>
      <c r="B855" s="300"/>
      <c r="C855" s="295"/>
      <c r="D855" s="295"/>
      <c r="E855" s="295"/>
      <c r="F855" s="856" t="s">
        <v>136</v>
      </c>
      <c r="G855" s="857"/>
      <c r="H855" s="857"/>
      <c r="I855" s="857"/>
      <c r="J855" s="857"/>
      <c r="K855" s="857"/>
      <c r="L855" s="858"/>
      <c r="M855" s="408">
        <f t="shared" ref="M855:M856" si="209">M79</f>
        <v>0</v>
      </c>
      <c r="N855" s="420">
        <f>M855*(1-'Annexe 1. Taux de référence'!$E68)+N79*('Annexe 1. Taux de référence'!$E68)</f>
        <v>0</v>
      </c>
      <c r="O855" s="422">
        <f>O79*'Annexe 1. Taux de référence'!$E68</f>
        <v>0</v>
      </c>
      <c r="P855" s="422">
        <f>P79*'Annexe 1. Taux de référence'!$E68</f>
        <v>0</v>
      </c>
      <c r="Q855" s="421">
        <f>Q79*'Annexe 1. Taux de référence'!$E68</f>
        <v>0</v>
      </c>
      <c r="R855" s="419">
        <f>R79*'Annexe 1. Taux de référence'!$E68</f>
        <v>0</v>
      </c>
      <c r="S855" s="422">
        <f>S79*'Annexe 1. Taux de référence'!$E68</f>
        <v>0</v>
      </c>
      <c r="T855" s="422">
        <f>T79*'Annexe 1. Taux de référence'!$E68</f>
        <v>0</v>
      </c>
      <c r="U855" s="422">
        <f>U79*'Annexe 1. Taux de référence'!$E68</f>
        <v>0</v>
      </c>
      <c r="V855" s="422">
        <f>V79*'Annexe 1. Taux de référence'!$E68</f>
        <v>0</v>
      </c>
      <c r="W855" s="422">
        <f>W79*'Annexe 1. Taux de référence'!$E68</f>
        <v>0</v>
      </c>
      <c r="X855" s="422">
        <f>X79*'Annexe 1. Taux de référence'!$E68</f>
        <v>0</v>
      </c>
      <c r="Y855" s="422">
        <f>Y79*'Annexe 1. Taux de référence'!$E68</f>
        <v>0</v>
      </c>
      <c r="Z855" s="422">
        <f>Z79*'Annexe 1. Taux de référence'!$E68</f>
        <v>0</v>
      </c>
      <c r="AA855" s="422">
        <f>AA79*'Annexe 1. Taux de référence'!$E68</f>
        <v>0</v>
      </c>
      <c r="AB855" s="422">
        <f>AB79*'Annexe 1. Taux de référence'!$E68</f>
        <v>0</v>
      </c>
      <c r="AC855" s="408">
        <f>M855-SUM(N855:AB855)</f>
        <v>0</v>
      </c>
      <c r="AD855" s="830"/>
      <c r="AE855" s="1063"/>
      <c r="AF855" s="832"/>
    </row>
    <row r="856" spans="1:32" outlineLevel="1" x14ac:dyDescent="0.2">
      <c r="A856" s="11">
        <v>176</v>
      </c>
      <c r="B856" s="300"/>
      <c r="C856" s="295"/>
      <c r="D856" s="295"/>
      <c r="E856" s="295"/>
      <c r="F856" s="859" t="s">
        <v>137</v>
      </c>
      <c r="G856" s="860"/>
      <c r="H856" s="860"/>
      <c r="I856" s="860"/>
      <c r="J856" s="860"/>
      <c r="K856" s="860"/>
      <c r="L856" s="861"/>
      <c r="M856" s="408">
        <f t="shared" si="209"/>
        <v>0</v>
      </c>
      <c r="N856" s="420">
        <f>M856*(1-'Annexe 1. Taux de référence'!$E69)+N80*('Annexe 1. Taux de référence'!$E69)</f>
        <v>0</v>
      </c>
      <c r="O856" s="422">
        <f>O80*'Annexe 1. Taux de référence'!$E69</f>
        <v>0</v>
      </c>
      <c r="P856" s="422">
        <f>P80*'Annexe 1. Taux de référence'!$E69</f>
        <v>0</v>
      </c>
      <c r="Q856" s="421">
        <f>Q80*'Annexe 1. Taux de référence'!$E69</f>
        <v>0</v>
      </c>
      <c r="R856" s="419">
        <f>R80*'Annexe 1. Taux de référence'!$E69</f>
        <v>0</v>
      </c>
      <c r="S856" s="422">
        <f>S80*'Annexe 1. Taux de référence'!$E69</f>
        <v>0</v>
      </c>
      <c r="T856" s="422">
        <f>T80*'Annexe 1. Taux de référence'!$E69</f>
        <v>0</v>
      </c>
      <c r="U856" s="422">
        <f>U80*'Annexe 1. Taux de référence'!$E69</f>
        <v>0</v>
      </c>
      <c r="V856" s="422">
        <f>V80*'Annexe 1. Taux de référence'!$E69</f>
        <v>0</v>
      </c>
      <c r="W856" s="422">
        <f>W80*'Annexe 1. Taux de référence'!$E69</f>
        <v>0</v>
      </c>
      <c r="X856" s="422">
        <f>X80*'Annexe 1. Taux de référence'!$E69</f>
        <v>0</v>
      </c>
      <c r="Y856" s="422">
        <f>Y80*'Annexe 1. Taux de référence'!$E69</f>
        <v>0</v>
      </c>
      <c r="Z856" s="422">
        <f>Z80*'Annexe 1. Taux de référence'!$E69</f>
        <v>0</v>
      </c>
      <c r="AA856" s="422">
        <f>AA80*'Annexe 1. Taux de référence'!$E69</f>
        <v>0</v>
      </c>
      <c r="AB856" s="422">
        <f>AB80*'Annexe 1. Taux de référence'!$E69</f>
        <v>0</v>
      </c>
      <c r="AC856" s="408">
        <f>M856-SUM(N856:AB856)</f>
        <v>0</v>
      </c>
      <c r="AD856" s="830"/>
      <c r="AE856" s="1063"/>
      <c r="AF856" s="832"/>
    </row>
    <row r="857" spans="1:32" outlineLevel="1" x14ac:dyDescent="0.2">
      <c r="A857" s="11">
        <v>177</v>
      </c>
      <c r="B857" s="300"/>
      <c r="C857" s="295"/>
      <c r="D857" s="295"/>
      <c r="E857" s="853" t="s">
        <v>550</v>
      </c>
      <c r="F857" s="854"/>
      <c r="G857" s="854"/>
      <c r="H857" s="854"/>
      <c r="I857" s="854"/>
      <c r="J857" s="854"/>
      <c r="K857" s="854"/>
      <c r="L857" s="855"/>
      <c r="M857" s="407">
        <f>SUBTOTAL(9,M858:M859)</f>
        <v>0</v>
      </c>
      <c r="N857" s="410">
        <f t="shared" ref="N857:AC857" si="210">SUBTOTAL(9,N858:N859)</f>
        <v>0</v>
      </c>
      <c r="O857" s="414">
        <f t="shared" si="210"/>
        <v>0</v>
      </c>
      <c r="P857" s="413">
        <f t="shared" si="210"/>
        <v>0</v>
      </c>
      <c r="Q857" s="415">
        <f t="shared" si="210"/>
        <v>0</v>
      </c>
      <c r="R857" s="410">
        <f t="shared" si="210"/>
        <v>0</v>
      </c>
      <c r="S857" s="413">
        <f t="shared" si="210"/>
        <v>0</v>
      </c>
      <c r="T857" s="414">
        <f t="shared" si="210"/>
        <v>0</v>
      </c>
      <c r="U857" s="413">
        <f t="shared" si="210"/>
        <v>0</v>
      </c>
      <c r="V857" s="414">
        <f t="shared" si="210"/>
        <v>0</v>
      </c>
      <c r="W857" s="413">
        <f t="shared" si="210"/>
        <v>0</v>
      </c>
      <c r="X857" s="414">
        <f t="shared" si="210"/>
        <v>0</v>
      </c>
      <c r="Y857" s="413">
        <f t="shared" si="210"/>
        <v>0</v>
      </c>
      <c r="Z857" s="414">
        <f t="shared" si="210"/>
        <v>0</v>
      </c>
      <c r="AA857" s="413">
        <f t="shared" si="210"/>
        <v>0</v>
      </c>
      <c r="AB857" s="424">
        <f t="shared" si="210"/>
        <v>0</v>
      </c>
      <c r="AC857" s="407">
        <f t="shared" si="210"/>
        <v>0</v>
      </c>
      <c r="AD857" s="830"/>
      <c r="AE857" s="1063"/>
      <c r="AF857" s="832"/>
    </row>
    <row r="858" spans="1:32" outlineLevel="1" x14ac:dyDescent="0.2">
      <c r="A858" s="11">
        <v>178</v>
      </c>
      <c r="B858" s="300"/>
      <c r="C858" s="295"/>
      <c r="D858" s="295"/>
      <c r="E858" s="295"/>
      <c r="F858" s="856" t="s">
        <v>551</v>
      </c>
      <c r="G858" s="857"/>
      <c r="H858" s="857"/>
      <c r="I858" s="857"/>
      <c r="J858" s="857"/>
      <c r="K858" s="857"/>
      <c r="L858" s="858"/>
      <c r="M858" s="408">
        <f t="shared" ref="M858:M859" si="211">M82</f>
        <v>0</v>
      </c>
      <c r="N858" s="420">
        <f>M858*(1-'Annexe 1. Taux de référence'!$E71)+N82*('Annexe 1. Taux de référence'!$E71)</f>
        <v>0</v>
      </c>
      <c r="O858" s="422">
        <f>O82*'Annexe 1. Taux de référence'!$E71</f>
        <v>0</v>
      </c>
      <c r="P858" s="422">
        <f>P82*'Annexe 1. Taux de référence'!$E71</f>
        <v>0</v>
      </c>
      <c r="Q858" s="421">
        <f>Q82*'Annexe 1. Taux de référence'!$E71</f>
        <v>0</v>
      </c>
      <c r="R858" s="419">
        <f>R82*'Annexe 1. Taux de référence'!$E71</f>
        <v>0</v>
      </c>
      <c r="S858" s="422">
        <f>S82*'Annexe 1. Taux de référence'!$E71</f>
        <v>0</v>
      </c>
      <c r="T858" s="422">
        <f>T82*'Annexe 1. Taux de référence'!$E71</f>
        <v>0</v>
      </c>
      <c r="U858" s="422">
        <f>U82*'Annexe 1. Taux de référence'!$E71</f>
        <v>0</v>
      </c>
      <c r="V858" s="422">
        <f>V82*'Annexe 1. Taux de référence'!$E71</f>
        <v>0</v>
      </c>
      <c r="W858" s="422">
        <f>W82*'Annexe 1. Taux de référence'!$E71</f>
        <v>0</v>
      </c>
      <c r="X858" s="422">
        <f>X82*'Annexe 1. Taux de référence'!$E71</f>
        <v>0</v>
      </c>
      <c r="Y858" s="422">
        <f>Y82*'Annexe 1. Taux de référence'!$E71</f>
        <v>0</v>
      </c>
      <c r="Z858" s="422">
        <f>Z82*'Annexe 1. Taux de référence'!$E71</f>
        <v>0</v>
      </c>
      <c r="AA858" s="422">
        <f>AA82*'Annexe 1. Taux de référence'!$E71</f>
        <v>0</v>
      </c>
      <c r="AB858" s="422">
        <f>AB82*'Annexe 1. Taux de référence'!$E71</f>
        <v>0</v>
      </c>
      <c r="AC858" s="408">
        <f>M858-SUM(N858:AB858)</f>
        <v>0</v>
      </c>
      <c r="AD858" s="830"/>
      <c r="AE858" s="1063"/>
      <c r="AF858" s="832"/>
    </row>
    <row r="859" spans="1:32" outlineLevel="1" x14ac:dyDescent="0.2">
      <c r="A859" s="11">
        <v>179</v>
      </c>
      <c r="B859" s="300"/>
      <c r="C859" s="295"/>
      <c r="D859" s="295"/>
      <c r="E859" s="295"/>
      <c r="F859" s="859" t="s">
        <v>552</v>
      </c>
      <c r="G859" s="860"/>
      <c r="H859" s="860"/>
      <c r="I859" s="860"/>
      <c r="J859" s="860"/>
      <c r="K859" s="860"/>
      <c r="L859" s="861"/>
      <c r="M859" s="408">
        <f t="shared" si="211"/>
        <v>0</v>
      </c>
      <c r="N859" s="420">
        <f>M859*(1-'Annexe 1. Taux de référence'!$E72)+N83*('Annexe 1. Taux de référence'!$E72)</f>
        <v>0</v>
      </c>
      <c r="O859" s="422">
        <f>O83*'Annexe 1. Taux de référence'!$E72</f>
        <v>0</v>
      </c>
      <c r="P859" s="422">
        <f>P83*'Annexe 1. Taux de référence'!$E72</f>
        <v>0</v>
      </c>
      <c r="Q859" s="421">
        <f>Q83*'Annexe 1. Taux de référence'!$E72</f>
        <v>0</v>
      </c>
      <c r="R859" s="419">
        <f>R83*'Annexe 1. Taux de référence'!$E72</f>
        <v>0</v>
      </c>
      <c r="S859" s="422">
        <f>S83*'Annexe 1. Taux de référence'!$E72</f>
        <v>0</v>
      </c>
      <c r="T859" s="422">
        <f>T83*'Annexe 1. Taux de référence'!$E72</f>
        <v>0</v>
      </c>
      <c r="U859" s="422">
        <f>U83*'Annexe 1. Taux de référence'!$E72</f>
        <v>0</v>
      </c>
      <c r="V859" s="422">
        <f>V83*'Annexe 1. Taux de référence'!$E72</f>
        <v>0</v>
      </c>
      <c r="W859" s="422">
        <f>W83*'Annexe 1. Taux de référence'!$E72</f>
        <v>0</v>
      </c>
      <c r="X859" s="422">
        <f>X83*'Annexe 1. Taux de référence'!$E72</f>
        <v>0</v>
      </c>
      <c r="Y859" s="422">
        <f>Y83*'Annexe 1. Taux de référence'!$E72</f>
        <v>0</v>
      </c>
      <c r="Z859" s="422">
        <f>Z83*'Annexe 1. Taux de référence'!$E72</f>
        <v>0</v>
      </c>
      <c r="AA859" s="422">
        <f>AA83*'Annexe 1. Taux de référence'!$E72</f>
        <v>0</v>
      </c>
      <c r="AB859" s="422">
        <f>AB83*'Annexe 1. Taux de référence'!$E72</f>
        <v>0</v>
      </c>
      <c r="AC859" s="408">
        <f>M859-SUM(N859:AB859)</f>
        <v>0</v>
      </c>
      <c r="AD859" s="830"/>
      <c r="AE859" s="1063"/>
      <c r="AF859" s="832"/>
    </row>
    <row r="860" spans="1:32" outlineLevel="1" x14ac:dyDescent="0.2">
      <c r="A860" s="11">
        <v>180</v>
      </c>
      <c r="B860" s="300"/>
      <c r="C860" s="295"/>
      <c r="D860" s="295"/>
      <c r="E860" s="853" t="s">
        <v>553</v>
      </c>
      <c r="F860" s="854"/>
      <c r="G860" s="854"/>
      <c r="H860" s="854"/>
      <c r="I860" s="854"/>
      <c r="J860" s="854"/>
      <c r="K860" s="854"/>
      <c r="L860" s="855"/>
      <c r="M860" s="407">
        <f>SUBTOTAL(9,M861:M862)</f>
        <v>0</v>
      </c>
      <c r="N860" s="410">
        <f t="shared" ref="N860:AC860" si="212">SUBTOTAL(9,N861:N862)</f>
        <v>0</v>
      </c>
      <c r="O860" s="414">
        <f t="shared" si="212"/>
        <v>0</v>
      </c>
      <c r="P860" s="413">
        <f t="shared" si="212"/>
        <v>0</v>
      </c>
      <c r="Q860" s="415">
        <f t="shared" si="212"/>
        <v>0</v>
      </c>
      <c r="R860" s="410">
        <f t="shared" si="212"/>
        <v>0</v>
      </c>
      <c r="S860" s="413">
        <f t="shared" si="212"/>
        <v>0</v>
      </c>
      <c r="T860" s="414">
        <f t="shared" si="212"/>
        <v>0</v>
      </c>
      <c r="U860" s="413">
        <f t="shared" si="212"/>
        <v>0</v>
      </c>
      <c r="V860" s="414">
        <f t="shared" si="212"/>
        <v>0</v>
      </c>
      <c r="W860" s="413">
        <f t="shared" si="212"/>
        <v>0</v>
      </c>
      <c r="X860" s="414">
        <f t="shared" si="212"/>
        <v>0</v>
      </c>
      <c r="Y860" s="413">
        <f t="shared" si="212"/>
        <v>0</v>
      </c>
      <c r="Z860" s="414">
        <f t="shared" si="212"/>
        <v>0</v>
      </c>
      <c r="AA860" s="413">
        <f t="shared" si="212"/>
        <v>0</v>
      </c>
      <c r="AB860" s="424">
        <f t="shared" si="212"/>
        <v>0</v>
      </c>
      <c r="AC860" s="407">
        <f t="shared" si="212"/>
        <v>0</v>
      </c>
      <c r="AD860" s="830"/>
      <c r="AE860" s="1063"/>
      <c r="AF860" s="832"/>
    </row>
    <row r="861" spans="1:32" outlineLevel="1" x14ac:dyDescent="0.2">
      <c r="A861" s="11">
        <v>181</v>
      </c>
      <c r="B861" s="300"/>
      <c r="C861" s="295"/>
      <c r="D861" s="295"/>
      <c r="E861" s="295"/>
      <c r="F861" s="856" t="s">
        <v>554</v>
      </c>
      <c r="G861" s="857"/>
      <c r="H861" s="857"/>
      <c r="I861" s="857"/>
      <c r="J861" s="857"/>
      <c r="K861" s="857"/>
      <c r="L861" s="858"/>
      <c r="M861" s="408">
        <f t="shared" ref="M861:M862" si="213">M85</f>
        <v>0</v>
      </c>
      <c r="N861" s="420">
        <f>M861*(1-'Annexe 1. Taux de référence'!$E74)+N85*('Annexe 1. Taux de référence'!$E74)</f>
        <v>0</v>
      </c>
      <c r="O861" s="422">
        <f>O85*'Annexe 1. Taux de référence'!$E74</f>
        <v>0</v>
      </c>
      <c r="P861" s="422">
        <f>P85*'Annexe 1. Taux de référence'!$E74</f>
        <v>0</v>
      </c>
      <c r="Q861" s="421">
        <f>Q85*'Annexe 1. Taux de référence'!$E74</f>
        <v>0</v>
      </c>
      <c r="R861" s="419">
        <f>R85*'Annexe 1. Taux de référence'!$E74</f>
        <v>0</v>
      </c>
      <c r="S861" s="422">
        <f>S85*'Annexe 1. Taux de référence'!$E74</f>
        <v>0</v>
      </c>
      <c r="T861" s="422">
        <f>T85*'Annexe 1. Taux de référence'!$E74</f>
        <v>0</v>
      </c>
      <c r="U861" s="422">
        <f>U85*'Annexe 1. Taux de référence'!$E74</f>
        <v>0</v>
      </c>
      <c r="V861" s="422">
        <f>V85*'Annexe 1. Taux de référence'!$E74</f>
        <v>0</v>
      </c>
      <c r="W861" s="422">
        <f>W85*'Annexe 1. Taux de référence'!$E74</f>
        <v>0</v>
      </c>
      <c r="X861" s="422">
        <f>X85*'Annexe 1. Taux de référence'!$E74</f>
        <v>0</v>
      </c>
      <c r="Y861" s="422">
        <f>Y85*'Annexe 1. Taux de référence'!$E74</f>
        <v>0</v>
      </c>
      <c r="Z861" s="422">
        <f>Z85*'Annexe 1. Taux de référence'!$E74</f>
        <v>0</v>
      </c>
      <c r="AA861" s="422">
        <f>AA85*'Annexe 1. Taux de référence'!$E74</f>
        <v>0</v>
      </c>
      <c r="AB861" s="422">
        <f>AB85*'Annexe 1. Taux de référence'!$E74</f>
        <v>0</v>
      </c>
      <c r="AC861" s="408">
        <f>M861-SUM(N861:AB861)</f>
        <v>0</v>
      </c>
      <c r="AD861" s="830"/>
      <c r="AE861" s="1063"/>
      <c r="AF861" s="832"/>
    </row>
    <row r="862" spans="1:32" outlineLevel="1" x14ac:dyDescent="0.2">
      <c r="A862" s="11">
        <v>182</v>
      </c>
      <c r="B862" s="300"/>
      <c r="C862" s="295"/>
      <c r="D862" s="295"/>
      <c r="E862" s="295"/>
      <c r="F862" s="859" t="s">
        <v>555</v>
      </c>
      <c r="G862" s="860"/>
      <c r="H862" s="860"/>
      <c r="I862" s="860"/>
      <c r="J862" s="860"/>
      <c r="K862" s="860"/>
      <c r="L862" s="861"/>
      <c r="M862" s="408">
        <f t="shared" si="213"/>
        <v>0</v>
      </c>
      <c r="N862" s="420">
        <f>M862*(1-'Annexe 1. Taux de référence'!$E75)+N86*('Annexe 1. Taux de référence'!$E75)</f>
        <v>0</v>
      </c>
      <c r="O862" s="422">
        <f>O86*'Annexe 1. Taux de référence'!$E75</f>
        <v>0</v>
      </c>
      <c r="P862" s="422">
        <f>P86*'Annexe 1. Taux de référence'!$E75</f>
        <v>0</v>
      </c>
      <c r="Q862" s="421">
        <f>Q86*'Annexe 1. Taux de référence'!$E75</f>
        <v>0</v>
      </c>
      <c r="R862" s="419">
        <f>R86*'Annexe 1. Taux de référence'!$E75</f>
        <v>0</v>
      </c>
      <c r="S862" s="422">
        <f>S86*'Annexe 1. Taux de référence'!$E75</f>
        <v>0</v>
      </c>
      <c r="T862" s="422">
        <f>T86*'Annexe 1. Taux de référence'!$E75</f>
        <v>0</v>
      </c>
      <c r="U862" s="422">
        <f>U86*'Annexe 1. Taux de référence'!$E75</f>
        <v>0</v>
      </c>
      <c r="V862" s="422">
        <f>V86*'Annexe 1. Taux de référence'!$E75</f>
        <v>0</v>
      </c>
      <c r="W862" s="422">
        <f>W86*'Annexe 1. Taux de référence'!$E75</f>
        <v>0</v>
      </c>
      <c r="X862" s="422">
        <f>X86*'Annexe 1. Taux de référence'!$E75</f>
        <v>0</v>
      </c>
      <c r="Y862" s="422">
        <f>Y86*'Annexe 1. Taux de référence'!$E75</f>
        <v>0</v>
      </c>
      <c r="Z862" s="422">
        <f>Z86*'Annexe 1. Taux de référence'!$E75</f>
        <v>0</v>
      </c>
      <c r="AA862" s="422">
        <f>AA86*'Annexe 1. Taux de référence'!$E75</f>
        <v>0</v>
      </c>
      <c r="AB862" s="422">
        <f>AB86*'Annexe 1. Taux de référence'!$E75</f>
        <v>0</v>
      </c>
      <c r="AC862" s="408">
        <f>M862-SUM(N862:AB862)</f>
        <v>0</v>
      </c>
      <c r="AD862" s="833"/>
      <c r="AE862" s="834"/>
      <c r="AF862" s="835"/>
    </row>
    <row r="863" spans="1:32" outlineLevel="1" x14ac:dyDescent="0.2">
      <c r="A863" s="11">
        <v>183</v>
      </c>
      <c r="B863" s="300"/>
      <c r="C863" s="295"/>
      <c r="D863" s="844" t="s">
        <v>24</v>
      </c>
      <c r="E863" s="845"/>
      <c r="F863" s="845"/>
      <c r="G863" s="845"/>
      <c r="H863" s="845"/>
      <c r="I863" s="845"/>
      <c r="J863" s="845"/>
      <c r="K863" s="845"/>
      <c r="L863" s="846"/>
      <c r="M863" s="407">
        <f>SUBTOTAL(9,M864:M866)</f>
        <v>0</v>
      </c>
      <c r="N863" s="1188"/>
      <c r="O863" s="1188"/>
      <c r="P863" s="1419"/>
      <c r="Q863" s="415">
        <f>SUBTOTAL(9,Q864:Q866)</f>
        <v>0</v>
      </c>
      <c r="R863" s="410">
        <f>SUBTOTAL(9,R864:R866)</f>
        <v>0</v>
      </c>
      <c r="S863" s="413">
        <f>SUBTOTAL(9,S864:S866)</f>
        <v>0</v>
      </c>
      <c r="T863" s="414">
        <f>SUBTOTAL(9,T864:T866)</f>
        <v>0</v>
      </c>
      <c r="U863" s="1188"/>
      <c r="V863" s="1243"/>
      <c r="W863" s="1243"/>
      <c r="X863" s="1243"/>
      <c r="Y863" s="1243"/>
      <c r="Z863" s="1243"/>
      <c r="AA863" s="1243"/>
      <c r="AB863" s="1243"/>
      <c r="AC863" s="407">
        <f>SUBTOTAL(9,AC864:AC866)</f>
        <v>0</v>
      </c>
      <c r="AD863" s="1565"/>
      <c r="AE863" s="1566"/>
      <c r="AF863" s="1567"/>
    </row>
    <row r="864" spans="1:32" outlineLevel="1" x14ac:dyDescent="0.2">
      <c r="A864" s="11">
        <v>184</v>
      </c>
      <c r="B864" s="300"/>
      <c r="C864" s="295"/>
      <c r="D864" s="295"/>
      <c r="E864" s="295"/>
      <c r="F864" s="856" t="s">
        <v>156</v>
      </c>
      <c r="G864" s="857"/>
      <c r="H864" s="857"/>
      <c r="I864" s="857"/>
      <c r="J864" s="857"/>
      <c r="K864" s="857"/>
      <c r="L864" s="858"/>
      <c r="M864" s="408">
        <f t="shared" ref="M864:M866" si="214">M88</f>
        <v>0</v>
      </c>
      <c r="N864" s="1191"/>
      <c r="O864" s="1191"/>
      <c r="P864" s="1420"/>
      <c r="Q864" s="423">
        <f>M864*'Annexe 1. Taux de référence'!$R97</f>
        <v>0</v>
      </c>
      <c r="R864" s="1245"/>
      <c r="S864" s="1246"/>
      <c r="T864" s="1396"/>
      <c r="U864" s="1662"/>
      <c r="V864" s="1662"/>
      <c r="W864" s="1662"/>
      <c r="X864" s="1662"/>
      <c r="Y864" s="1662"/>
      <c r="Z864" s="1662"/>
      <c r="AA864" s="1662"/>
      <c r="AB864" s="1244"/>
      <c r="AC864" s="408">
        <f>M864-SUM(N864:AB864)</f>
        <v>0</v>
      </c>
      <c r="AD864" s="1440"/>
      <c r="AE864" s="828"/>
      <c r="AF864" s="829"/>
    </row>
    <row r="865" spans="1:32" outlineLevel="1" x14ac:dyDescent="0.2">
      <c r="A865" s="11">
        <v>185</v>
      </c>
      <c r="B865" s="300"/>
      <c r="C865" s="295"/>
      <c r="D865" s="295"/>
      <c r="E865" s="295"/>
      <c r="F865" s="915" t="s">
        <v>157</v>
      </c>
      <c r="G865" s="916"/>
      <c r="H865" s="916"/>
      <c r="I865" s="916"/>
      <c r="J865" s="916"/>
      <c r="K865" s="916"/>
      <c r="L865" s="917"/>
      <c r="M865" s="408">
        <f t="shared" si="214"/>
        <v>0</v>
      </c>
      <c r="N865" s="1221"/>
      <c r="O865" s="1221"/>
      <c r="P865" s="1221"/>
      <c r="Q865" s="1221"/>
      <c r="R865" s="419">
        <f>M865*'Annexe 1. Taux de référence'!S$98</f>
        <v>0</v>
      </c>
      <c r="S865" s="421">
        <f>M865*'Annexe 1. Taux de référence'!T$98</f>
        <v>0</v>
      </c>
      <c r="T865" s="422">
        <f>M865*'Annexe 1. Taux de référence'!U$98</f>
        <v>0</v>
      </c>
      <c r="U865" s="1662"/>
      <c r="V865" s="1662"/>
      <c r="W865" s="1662"/>
      <c r="X865" s="1662"/>
      <c r="Y865" s="1662"/>
      <c r="Z865" s="1662"/>
      <c r="AA865" s="1662"/>
      <c r="AB865" s="1244"/>
      <c r="AC865" s="408">
        <f>M865-SUM(N865:AB865)</f>
        <v>0</v>
      </c>
      <c r="AD865" s="830"/>
      <c r="AE865" s="1063"/>
      <c r="AF865" s="832"/>
    </row>
    <row r="866" spans="1:32" outlineLevel="1" x14ac:dyDescent="0.2">
      <c r="A866" s="11">
        <v>186</v>
      </c>
      <c r="B866" s="300"/>
      <c r="C866" s="295"/>
      <c r="D866" s="295"/>
      <c r="E866" s="295"/>
      <c r="F866" s="859" t="s">
        <v>25</v>
      </c>
      <c r="G866" s="860"/>
      <c r="H866" s="860"/>
      <c r="I866" s="860"/>
      <c r="J866" s="860"/>
      <c r="K866" s="860"/>
      <c r="L866" s="861"/>
      <c r="M866" s="408">
        <f t="shared" si="214"/>
        <v>0</v>
      </c>
      <c r="N866" s="960"/>
      <c r="O866" s="960"/>
      <c r="P866" s="960"/>
      <c r="Q866" s="960"/>
      <c r="R866" s="960"/>
      <c r="S866" s="960"/>
      <c r="T866" s="960"/>
      <c r="U866" s="961"/>
      <c r="V866" s="961"/>
      <c r="W866" s="961"/>
      <c r="X866" s="961"/>
      <c r="Y866" s="961"/>
      <c r="Z866" s="961"/>
      <c r="AA866" s="961"/>
      <c r="AB866" s="961"/>
      <c r="AC866" s="408">
        <f>M866-SUM(N866:AB866)</f>
        <v>0</v>
      </c>
      <c r="AD866" s="833"/>
      <c r="AE866" s="834"/>
      <c r="AF866" s="835"/>
    </row>
    <row r="867" spans="1:32" outlineLevel="1" x14ac:dyDescent="0.2">
      <c r="A867" s="11">
        <v>187</v>
      </c>
      <c r="B867" s="300"/>
      <c r="C867" s="295"/>
      <c r="D867" s="844" t="s">
        <v>467</v>
      </c>
      <c r="E867" s="845"/>
      <c r="F867" s="845"/>
      <c r="G867" s="845"/>
      <c r="H867" s="845"/>
      <c r="I867" s="845"/>
      <c r="J867" s="845"/>
      <c r="K867" s="845"/>
      <c r="L867" s="846"/>
      <c r="M867" s="407">
        <f>SUBTOTAL(9,M868:M869)</f>
        <v>0</v>
      </c>
      <c r="N867" s="410">
        <f t="shared" ref="N867:AC867" si="215">SUBTOTAL(9,N868:N869)</f>
        <v>0</v>
      </c>
      <c r="O867" s="414">
        <f t="shared" si="215"/>
        <v>0</v>
      </c>
      <c r="P867" s="413">
        <f t="shared" si="215"/>
        <v>0</v>
      </c>
      <c r="Q867" s="415">
        <f t="shared" si="215"/>
        <v>0</v>
      </c>
      <c r="R867" s="410">
        <f t="shared" si="215"/>
        <v>0</v>
      </c>
      <c r="S867" s="413">
        <f t="shared" si="215"/>
        <v>0</v>
      </c>
      <c r="T867" s="414">
        <f t="shared" si="215"/>
        <v>0</v>
      </c>
      <c r="U867" s="413">
        <f t="shared" si="215"/>
        <v>0</v>
      </c>
      <c r="V867" s="414">
        <f t="shared" si="215"/>
        <v>0</v>
      </c>
      <c r="W867" s="413">
        <f t="shared" si="215"/>
        <v>0</v>
      </c>
      <c r="X867" s="414">
        <f t="shared" si="215"/>
        <v>0</v>
      </c>
      <c r="Y867" s="413">
        <f t="shared" si="215"/>
        <v>0</v>
      </c>
      <c r="Z867" s="414">
        <f t="shared" si="215"/>
        <v>0</v>
      </c>
      <c r="AA867" s="413">
        <f t="shared" si="215"/>
        <v>0</v>
      </c>
      <c r="AB867" s="424">
        <f t="shared" si="215"/>
        <v>0</v>
      </c>
      <c r="AC867" s="407">
        <f t="shared" si="215"/>
        <v>0</v>
      </c>
      <c r="AD867" s="1565"/>
      <c r="AE867" s="1566"/>
      <c r="AF867" s="1567"/>
    </row>
    <row r="868" spans="1:32" outlineLevel="1" x14ac:dyDescent="0.2">
      <c r="A868" s="11">
        <v>188</v>
      </c>
      <c r="B868" s="300"/>
      <c r="C868" s="295"/>
      <c r="D868" s="295"/>
      <c r="E868" s="295"/>
      <c r="F868" s="856" t="s">
        <v>466</v>
      </c>
      <c r="G868" s="857"/>
      <c r="H868" s="857"/>
      <c r="I868" s="857"/>
      <c r="J868" s="857"/>
      <c r="K868" s="857"/>
      <c r="L868" s="858"/>
      <c r="M868" s="408">
        <f t="shared" ref="M868:AB869" si="216">M92</f>
        <v>0</v>
      </c>
      <c r="N868" s="420">
        <f t="shared" si="216"/>
        <v>0</v>
      </c>
      <c r="O868" s="422">
        <f t="shared" si="216"/>
        <v>0</v>
      </c>
      <c r="P868" s="422">
        <f t="shared" si="216"/>
        <v>0</v>
      </c>
      <c r="Q868" s="421">
        <f t="shared" si="216"/>
        <v>0</v>
      </c>
      <c r="R868" s="419">
        <f t="shared" si="216"/>
        <v>0</v>
      </c>
      <c r="S868" s="422">
        <f t="shared" si="216"/>
        <v>0</v>
      </c>
      <c r="T868" s="422">
        <f t="shared" si="216"/>
        <v>0</v>
      </c>
      <c r="U868" s="422">
        <f t="shared" si="216"/>
        <v>0</v>
      </c>
      <c r="V868" s="422">
        <f t="shared" si="216"/>
        <v>0</v>
      </c>
      <c r="W868" s="422">
        <f t="shared" si="216"/>
        <v>0</v>
      </c>
      <c r="X868" s="422">
        <f t="shared" si="216"/>
        <v>0</v>
      </c>
      <c r="Y868" s="422">
        <f t="shared" si="216"/>
        <v>0</v>
      </c>
      <c r="Z868" s="422">
        <f t="shared" si="216"/>
        <v>0</v>
      </c>
      <c r="AA868" s="422">
        <f t="shared" si="216"/>
        <v>0</v>
      </c>
      <c r="AB868" s="422">
        <f t="shared" si="216"/>
        <v>0</v>
      </c>
      <c r="AC868" s="408">
        <f>M868-SUM(N868:AB868)</f>
        <v>0</v>
      </c>
      <c r="AD868" s="1440"/>
      <c r="AE868" s="828"/>
      <c r="AF868" s="829"/>
    </row>
    <row r="869" spans="1:32" outlineLevel="1" x14ac:dyDescent="0.2">
      <c r="A869" s="11">
        <v>189</v>
      </c>
      <c r="B869" s="300"/>
      <c r="C869" s="295"/>
      <c r="D869" s="295"/>
      <c r="E869" s="295"/>
      <c r="F869" s="859" t="s">
        <v>576</v>
      </c>
      <c r="G869" s="860"/>
      <c r="H869" s="860"/>
      <c r="I869" s="860"/>
      <c r="J869" s="860"/>
      <c r="K869" s="860"/>
      <c r="L869" s="861"/>
      <c r="M869" s="408">
        <f t="shared" si="216"/>
        <v>0</v>
      </c>
      <c r="N869" s="420">
        <f t="shared" si="216"/>
        <v>0</v>
      </c>
      <c r="O869" s="422">
        <f t="shared" si="216"/>
        <v>0</v>
      </c>
      <c r="P869" s="422">
        <f t="shared" si="216"/>
        <v>0</v>
      </c>
      <c r="Q869" s="421">
        <f t="shared" si="216"/>
        <v>0</v>
      </c>
      <c r="R869" s="419">
        <f t="shared" si="216"/>
        <v>0</v>
      </c>
      <c r="S869" s="422">
        <f t="shared" si="216"/>
        <v>0</v>
      </c>
      <c r="T869" s="422">
        <f t="shared" si="216"/>
        <v>0</v>
      </c>
      <c r="U869" s="422">
        <f t="shared" si="216"/>
        <v>0</v>
      </c>
      <c r="V869" s="422">
        <f t="shared" si="216"/>
        <v>0</v>
      </c>
      <c r="W869" s="422">
        <f t="shared" si="216"/>
        <v>0</v>
      </c>
      <c r="X869" s="422">
        <f t="shared" si="216"/>
        <v>0</v>
      </c>
      <c r="Y869" s="422">
        <f t="shared" si="216"/>
        <v>0</v>
      </c>
      <c r="Z869" s="422">
        <f t="shared" si="216"/>
        <v>0</v>
      </c>
      <c r="AA869" s="422">
        <f t="shared" si="216"/>
        <v>0</v>
      </c>
      <c r="AB869" s="422">
        <f t="shared" si="216"/>
        <v>0</v>
      </c>
      <c r="AC869" s="408">
        <f>M869-SUM(N869:AB869)</f>
        <v>0</v>
      </c>
      <c r="AD869" s="833"/>
      <c r="AE869" s="834"/>
      <c r="AF869" s="835"/>
    </row>
    <row r="870" spans="1:32" outlineLevel="1" x14ac:dyDescent="0.2">
      <c r="A870" s="11">
        <v>190</v>
      </c>
      <c r="B870" s="300"/>
      <c r="C870" s="1025" t="s">
        <v>26</v>
      </c>
      <c r="D870" s="1026"/>
      <c r="E870" s="1026"/>
      <c r="F870" s="1026"/>
      <c r="G870" s="1026"/>
      <c r="H870" s="1026"/>
      <c r="I870" s="1026"/>
      <c r="J870" s="1026"/>
      <c r="K870" s="1026"/>
      <c r="L870" s="1026"/>
      <c r="M870" s="1026"/>
      <c r="N870" s="1026"/>
      <c r="O870" s="1026"/>
      <c r="P870" s="1026"/>
      <c r="Q870" s="1026"/>
      <c r="R870" s="1026"/>
      <c r="S870" s="1026"/>
      <c r="T870" s="1026"/>
      <c r="U870" s="1026"/>
      <c r="V870" s="1026"/>
      <c r="W870" s="1026"/>
      <c r="X870" s="1026"/>
      <c r="Y870" s="1026"/>
      <c r="Z870" s="1026"/>
      <c r="AA870" s="1026"/>
      <c r="AB870" s="1026"/>
      <c r="AC870" s="1026"/>
      <c r="AD870" s="1026"/>
      <c r="AE870" s="1026"/>
      <c r="AF870" s="1027"/>
    </row>
    <row r="871" spans="1:32" outlineLevel="1" x14ac:dyDescent="0.2">
      <c r="A871" s="11">
        <v>191</v>
      </c>
      <c r="B871" s="300"/>
      <c r="C871" s="295"/>
      <c r="D871" s="844" t="s">
        <v>27</v>
      </c>
      <c r="E871" s="845"/>
      <c r="F871" s="845"/>
      <c r="G871" s="845"/>
      <c r="H871" s="845"/>
      <c r="I871" s="845"/>
      <c r="J871" s="845"/>
      <c r="K871" s="845"/>
      <c r="L871" s="845"/>
      <c r="M871" s="845"/>
      <c r="N871" s="845"/>
      <c r="O871" s="845"/>
      <c r="P871" s="845"/>
      <c r="Q871" s="845"/>
      <c r="R871" s="845"/>
      <c r="S871" s="845"/>
      <c r="T871" s="845"/>
      <c r="U871" s="845"/>
      <c r="V871" s="845"/>
      <c r="W871" s="845"/>
      <c r="X871" s="845"/>
      <c r="Y871" s="845"/>
      <c r="Z871" s="845"/>
      <c r="AA871" s="845"/>
      <c r="AB871" s="845"/>
      <c r="AC871" s="845"/>
      <c r="AD871" s="845"/>
      <c r="AE871" s="845"/>
      <c r="AF871" s="846"/>
    </row>
    <row r="872" spans="1:32" outlineLevel="1" x14ac:dyDescent="0.2">
      <c r="A872" s="11">
        <v>192</v>
      </c>
      <c r="B872" s="300"/>
      <c r="C872" s="295"/>
      <c r="D872" s="295"/>
      <c r="E872" s="918" t="s">
        <v>28</v>
      </c>
      <c r="F872" s="919"/>
      <c r="G872" s="919"/>
      <c r="H872" s="919"/>
      <c r="I872" s="919"/>
      <c r="J872" s="919"/>
      <c r="K872" s="919"/>
      <c r="L872" s="920"/>
      <c r="M872" s="407">
        <f>SUBTOTAL(9,M873:M876)</f>
        <v>0</v>
      </c>
      <c r="N872" s="410">
        <f t="shared" ref="N872:AC872" si="217">SUBTOTAL(9,N873:N876)</f>
        <v>0</v>
      </c>
      <c r="O872" s="414">
        <f t="shared" si="217"/>
        <v>0</v>
      </c>
      <c r="P872" s="413">
        <f t="shared" si="217"/>
        <v>0</v>
      </c>
      <c r="Q872" s="415">
        <f t="shared" si="217"/>
        <v>0</v>
      </c>
      <c r="R872" s="410">
        <f t="shared" si="217"/>
        <v>0</v>
      </c>
      <c r="S872" s="413">
        <f t="shared" si="217"/>
        <v>0</v>
      </c>
      <c r="T872" s="414">
        <f t="shared" si="217"/>
        <v>0</v>
      </c>
      <c r="U872" s="413">
        <f t="shared" si="217"/>
        <v>0</v>
      </c>
      <c r="V872" s="414">
        <f t="shared" si="217"/>
        <v>0</v>
      </c>
      <c r="W872" s="413">
        <f t="shared" si="217"/>
        <v>0</v>
      </c>
      <c r="X872" s="414">
        <f t="shared" si="217"/>
        <v>0</v>
      </c>
      <c r="Y872" s="413">
        <f t="shared" si="217"/>
        <v>0</v>
      </c>
      <c r="Z872" s="414">
        <f t="shared" si="217"/>
        <v>0</v>
      </c>
      <c r="AA872" s="413">
        <f t="shared" si="217"/>
        <v>0</v>
      </c>
      <c r="AB872" s="424">
        <f t="shared" si="217"/>
        <v>0</v>
      </c>
      <c r="AC872" s="407">
        <f t="shared" si="217"/>
        <v>0</v>
      </c>
      <c r="AD872" s="1440"/>
      <c r="AE872" s="828"/>
      <c r="AF872" s="829"/>
    </row>
    <row r="873" spans="1:32" ht="15" customHeight="1" outlineLevel="1" x14ac:dyDescent="0.2">
      <c r="A873" s="11">
        <v>193</v>
      </c>
      <c r="B873" s="300"/>
      <c r="C873" s="295"/>
      <c r="D873" s="295"/>
      <c r="E873" s="295"/>
      <c r="F873" s="856" t="s">
        <v>30</v>
      </c>
      <c r="G873" s="857"/>
      <c r="H873" s="857"/>
      <c r="I873" s="857"/>
      <c r="J873" s="857"/>
      <c r="K873" s="857"/>
      <c r="L873" s="858"/>
      <c r="M873" s="408">
        <f t="shared" ref="M873:AB876" si="218">M97</f>
        <v>0</v>
      </c>
      <c r="N873" s="420">
        <f>M873*(1-'Annexe 1. Taux de référence'!$E82)</f>
        <v>0</v>
      </c>
      <c r="O873" s="1390"/>
      <c r="P873" s="1393"/>
      <c r="Q873" s="1393"/>
      <c r="R873" s="1393"/>
      <c r="S873" s="1393"/>
      <c r="T873" s="1393"/>
      <c r="U873" s="1393"/>
      <c r="V873" s="1393"/>
      <c r="W873" s="1393"/>
      <c r="X873" s="1393"/>
      <c r="Y873" s="1393"/>
      <c r="Z873" s="1393"/>
      <c r="AA873" s="1393"/>
      <c r="AB873" s="1393"/>
      <c r="AC873" s="408">
        <f>M873-SUM(N873:AB873)</f>
        <v>0</v>
      </c>
      <c r="AD873" s="830"/>
      <c r="AE873" s="1063"/>
      <c r="AF873" s="832"/>
    </row>
    <row r="874" spans="1:32" outlineLevel="1" x14ac:dyDescent="0.2">
      <c r="A874" s="11">
        <v>194</v>
      </c>
      <c r="B874" s="300"/>
      <c r="C874" s="295"/>
      <c r="D874" s="295"/>
      <c r="E874" s="295"/>
      <c r="F874" s="915" t="s">
        <v>29</v>
      </c>
      <c r="G874" s="916"/>
      <c r="H874" s="916"/>
      <c r="I874" s="916"/>
      <c r="J874" s="916"/>
      <c r="K874" s="916"/>
      <c r="L874" s="917"/>
      <c r="M874" s="408">
        <f t="shared" si="218"/>
        <v>0</v>
      </c>
      <c r="N874" s="420">
        <f>M874*(1-'Annexe 1. Taux de référence'!$E83)</f>
        <v>0</v>
      </c>
      <c r="O874" s="1394"/>
      <c r="P874" s="1395"/>
      <c r="Q874" s="1395"/>
      <c r="R874" s="1395"/>
      <c r="S874" s="1395"/>
      <c r="T874" s="1395"/>
      <c r="U874" s="1395"/>
      <c r="V874" s="1395"/>
      <c r="W874" s="1395"/>
      <c r="X874" s="1395"/>
      <c r="Y874" s="1395"/>
      <c r="Z874" s="1395"/>
      <c r="AA874" s="1395"/>
      <c r="AB874" s="1395"/>
      <c r="AC874" s="408">
        <f>M874-SUM(N874:AB874)</f>
        <v>0</v>
      </c>
      <c r="AD874" s="830"/>
      <c r="AE874" s="1063"/>
      <c r="AF874" s="832"/>
    </row>
    <row r="875" spans="1:32" outlineLevel="1" x14ac:dyDescent="0.2">
      <c r="A875" s="11">
        <v>195</v>
      </c>
      <c r="B875" s="300"/>
      <c r="C875" s="295"/>
      <c r="D875" s="295"/>
      <c r="E875" s="295"/>
      <c r="F875" s="915" t="s">
        <v>31</v>
      </c>
      <c r="G875" s="916"/>
      <c r="H875" s="916"/>
      <c r="I875" s="916"/>
      <c r="J875" s="916"/>
      <c r="K875" s="916"/>
      <c r="L875" s="917"/>
      <c r="M875" s="408">
        <f t="shared" si="218"/>
        <v>0</v>
      </c>
      <c r="N875" s="419">
        <f t="shared" si="218"/>
        <v>0</v>
      </c>
      <c r="O875" s="422">
        <f t="shared" si="218"/>
        <v>0</v>
      </c>
      <c r="P875" s="422">
        <f t="shared" si="218"/>
        <v>0</v>
      </c>
      <c r="Q875" s="423">
        <f t="shared" si="218"/>
        <v>0</v>
      </c>
      <c r="R875" s="419">
        <f t="shared" si="218"/>
        <v>0</v>
      </c>
      <c r="S875" s="422">
        <f t="shared" si="218"/>
        <v>0</v>
      </c>
      <c r="T875" s="422">
        <f t="shared" si="218"/>
        <v>0</v>
      </c>
      <c r="U875" s="422">
        <f t="shared" si="218"/>
        <v>0</v>
      </c>
      <c r="V875" s="422">
        <f t="shared" si="218"/>
        <v>0</v>
      </c>
      <c r="W875" s="422">
        <f t="shared" si="218"/>
        <v>0</v>
      </c>
      <c r="X875" s="422">
        <f t="shared" si="218"/>
        <v>0</v>
      </c>
      <c r="Y875" s="422">
        <f t="shared" si="218"/>
        <v>0</v>
      </c>
      <c r="Z875" s="422">
        <f t="shared" si="218"/>
        <v>0</v>
      </c>
      <c r="AA875" s="422">
        <f t="shared" si="218"/>
        <v>0</v>
      </c>
      <c r="AB875" s="422">
        <f t="shared" si="218"/>
        <v>0</v>
      </c>
      <c r="AC875" s="408">
        <f>M875-SUM(N875:AB875)</f>
        <v>0</v>
      </c>
      <c r="AD875" s="830"/>
      <c r="AE875" s="1063"/>
      <c r="AF875" s="832"/>
    </row>
    <row r="876" spans="1:32" outlineLevel="1" x14ac:dyDescent="0.2">
      <c r="A876" s="11">
        <v>196</v>
      </c>
      <c r="B876" s="300"/>
      <c r="C876" s="295"/>
      <c r="D876" s="295"/>
      <c r="E876" s="295"/>
      <c r="F876" s="859" t="s">
        <v>32</v>
      </c>
      <c r="G876" s="860"/>
      <c r="H876" s="860"/>
      <c r="I876" s="860"/>
      <c r="J876" s="860"/>
      <c r="K876" s="860"/>
      <c r="L876" s="861"/>
      <c r="M876" s="408">
        <f t="shared" si="218"/>
        <v>0</v>
      </c>
      <c r="N876" s="419">
        <f t="shared" si="218"/>
        <v>0</v>
      </c>
      <c r="O876" s="422">
        <f t="shared" si="218"/>
        <v>0</v>
      </c>
      <c r="P876" s="422">
        <f t="shared" si="218"/>
        <v>0</v>
      </c>
      <c r="Q876" s="423">
        <f t="shared" si="218"/>
        <v>0</v>
      </c>
      <c r="R876" s="419">
        <f t="shared" si="218"/>
        <v>0</v>
      </c>
      <c r="S876" s="422">
        <f t="shared" si="218"/>
        <v>0</v>
      </c>
      <c r="T876" s="422">
        <f t="shared" si="218"/>
        <v>0</v>
      </c>
      <c r="U876" s="422">
        <f t="shared" si="218"/>
        <v>0</v>
      </c>
      <c r="V876" s="422">
        <f t="shared" si="218"/>
        <v>0</v>
      </c>
      <c r="W876" s="422">
        <f t="shared" si="218"/>
        <v>0</v>
      </c>
      <c r="X876" s="422">
        <f t="shared" si="218"/>
        <v>0</v>
      </c>
      <c r="Y876" s="422">
        <f t="shared" si="218"/>
        <v>0</v>
      </c>
      <c r="Z876" s="422">
        <f t="shared" si="218"/>
        <v>0</v>
      </c>
      <c r="AA876" s="422">
        <f t="shared" si="218"/>
        <v>0</v>
      </c>
      <c r="AB876" s="422">
        <f t="shared" si="218"/>
        <v>0</v>
      </c>
      <c r="AC876" s="408">
        <f>M876-SUM(N876:AB876)</f>
        <v>0</v>
      </c>
      <c r="AD876" s="830"/>
      <c r="AE876" s="1063"/>
      <c r="AF876" s="832"/>
    </row>
    <row r="877" spans="1:32" outlineLevel="1" x14ac:dyDescent="0.2">
      <c r="A877" s="11">
        <v>197</v>
      </c>
      <c r="B877" s="300"/>
      <c r="C877" s="295"/>
      <c r="D877" s="295"/>
      <c r="E877" s="853" t="s">
        <v>33</v>
      </c>
      <c r="F877" s="854"/>
      <c r="G877" s="854"/>
      <c r="H877" s="854"/>
      <c r="I877" s="854"/>
      <c r="J877" s="854"/>
      <c r="K877" s="854"/>
      <c r="L877" s="855"/>
      <c r="M877" s="407">
        <f>SUBTOTAL(9,M878:M879)</f>
        <v>0</v>
      </c>
      <c r="N877" s="410">
        <f t="shared" ref="N877:AC877" si="219">SUBTOTAL(9,N878:N879)</f>
        <v>0</v>
      </c>
      <c r="O877" s="414">
        <f t="shared" si="219"/>
        <v>0</v>
      </c>
      <c r="P877" s="413">
        <f t="shared" si="219"/>
        <v>0</v>
      </c>
      <c r="Q877" s="415">
        <f t="shared" si="219"/>
        <v>0</v>
      </c>
      <c r="R877" s="410">
        <f t="shared" si="219"/>
        <v>0</v>
      </c>
      <c r="S877" s="413">
        <f t="shared" si="219"/>
        <v>0</v>
      </c>
      <c r="T877" s="414">
        <f t="shared" si="219"/>
        <v>0</v>
      </c>
      <c r="U877" s="413">
        <f t="shared" si="219"/>
        <v>0</v>
      </c>
      <c r="V877" s="414">
        <f t="shared" si="219"/>
        <v>0</v>
      </c>
      <c r="W877" s="413">
        <f t="shared" si="219"/>
        <v>0</v>
      </c>
      <c r="X877" s="414">
        <f t="shared" si="219"/>
        <v>0</v>
      </c>
      <c r="Y877" s="413">
        <f t="shared" si="219"/>
        <v>0</v>
      </c>
      <c r="Z877" s="414">
        <f t="shared" si="219"/>
        <v>0</v>
      </c>
      <c r="AA877" s="413">
        <f t="shared" si="219"/>
        <v>0</v>
      </c>
      <c r="AB877" s="424">
        <f t="shared" si="219"/>
        <v>0</v>
      </c>
      <c r="AC877" s="407">
        <f t="shared" si="219"/>
        <v>0</v>
      </c>
      <c r="AD877" s="830"/>
      <c r="AE877" s="1063"/>
      <c r="AF877" s="832"/>
    </row>
    <row r="878" spans="1:32" outlineLevel="1" x14ac:dyDescent="0.2">
      <c r="A878" s="11">
        <v>198</v>
      </c>
      <c r="B878" s="300"/>
      <c r="C878" s="295"/>
      <c r="D878" s="295"/>
      <c r="E878" s="295"/>
      <c r="F878" s="856" t="s">
        <v>34</v>
      </c>
      <c r="G878" s="857"/>
      <c r="H878" s="857"/>
      <c r="I878" s="857"/>
      <c r="J878" s="857"/>
      <c r="K878" s="857"/>
      <c r="L878" s="858"/>
      <c r="M878" s="408">
        <f t="shared" ref="M878:Q879" si="220">M102</f>
        <v>0</v>
      </c>
      <c r="N878" s="1245"/>
      <c r="O878" s="1392"/>
      <c r="P878" s="1392"/>
      <c r="Q878" s="1392"/>
      <c r="R878" s="1392"/>
      <c r="S878" s="1392"/>
      <c r="T878" s="1392"/>
      <c r="U878" s="1392"/>
      <c r="V878" s="1392"/>
      <c r="W878" s="1392"/>
      <c r="X878" s="1392"/>
      <c r="Y878" s="1392"/>
      <c r="Z878" s="1392"/>
      <c r="AA878" s="1392"/>
      <c r="AB878" s="1392"/>
      <c r="AC878" s="408">
        <f>M878-SUM(N878:AB878)</f>
        <v>0</v>
      </c>
      <c r="AD878" s="830"/>
      <c r="AE878" s="1063"/>
      <c r="AF878" s="832"/>
    </row>
    <row r="879" spans="1:32" outlineLevel="1" x14ac:dyDescent="0.2">
      <c r="A879" s="11">
        <v>199</v>
      </c>
      <c r="B879" s="300"/>
      <c r="C879" s="295"/>
      <c r="D879" s="295"/>
      <c r="E879" s="295"/>
      <c r="F879" s="859" t="s">
        <v>35</v>
      </c>
      <c r="G879" s="860"/>
      <c r="H879" s="860"/>
      <c r="I879" s="860"/>
      <c r="J879" s="860"/>
      <c r="K879" s="860"/>
      <c r="L879" s="861"/>
      <c r="M879" s="408">
        <f t="shared" si="220"/>
        <v>0</v>
      </c>
      <c r="N879" s="419">
        <f t="shared" si="220"/>
        <v>0</v>
      </c>
      <c r="O879" s="422">
        <f t="shared" si="220"/>
        <v>0</v>
      </c>
      <c r="P879" s="422">
        <f t="shared" si="220"/>
        <v>0</v>
      </c>
      <c r="Q879" s="423">
        <f t="shared" si="220"/>
        <v>0</v>
      </c>
      <c r="R879" s="419">
        <f>IF($AD103="contractuel",R103,SUM($N879:$Q879))</f>
        <v>0</v>
      </c>
      <c r="S879" s="422">
        <f t="shared" ref="S879:AB879" si="221">IF($AD103="contractuel",S103,SUM($N879:$Q879))</f>
        <v>0</v>
      </c>
      <c r="T879" s="422">
        <f t="shared" si="221"/>
        <v>0</v>
      </c>
      <c r="U879" s="422">
        <f t="shared" si="221"/>
        <v>0</v>
      </c>
      <c r="V879" s="422">
        <f t="shared" si="221"/>
        <v>0</v>
      </c>
      <c r="W879" s="422">
        <f t="shared" si="221"/>
        <v>0</v>
      </c>
      <c r="X879" s="422">
        <f t="shared" si="221"/>
        <v>0</v>
      </c>
      <c r="Y879" s="422">
        <f t="shared" si="221"/>
        <v>0</v>
      </c>
      <c r="Z879" s="422">
        <f t="shared" si="221"/>
        <v>0</v>
      </c>
      <c r="AA879" s="422">
        <f t="shared" si="221"/>
        <v>0</v>
      </c>
      <c r="AB879" s="422">
        <f t="shared" si="221"/>
        <v>0</v>
      </c>
      <c r="AC879" s="408">
        <f>M879-SUM(N879:AB879)</f>
        <v>0</v>
      </c>
      <c r="AD879" s="830"/>
      <c r="AE879" s="1063"/>
      <c r="AF879" s="832"/>
    </row>
    <row r="880" spans="1:32" outlineLevel="1" x14ac:dyDescent="0.2">
      <c r="A880" s="11">
        <v>200</v>
      </c>
      <c r="B880" s="300"/>
      <c r="C880" s="295"/>
      <c r="D880" s="295"/>
      <c r="E880" s="853" t="s">
        <v>36</v>
      </c>
      <c r="F880" s="854"/>
      <c r="G880" s="854"/>
      <c r="H880" s="854"/>
      <c r="I880" s="854"/>
      <c r="J880" s="854"/>
      <c r="K880" s="854"/>
      <c r="L880" s="855"/>
      <c r="M880" s="407">
        <f>SUBTOTAL(9,M881:M882)</f>
        <v>0</v>
      </c>
      <c r="N880" s="410">
        <f t="shared" ref="N880:AC880" si="222">SUBTOTAL(9,N881:N882)</f>
        <v>0</v>
      </c>
      <c r="O880" s="414">
        <f t="shared" si="222"/>
        <v>0</v>
      </c>
      <c r="P880" s="413">
        <f t="shared" si="222"/>
        <v>0</v>
      </c>
      <c r="Q880" s="415">
        <f t="shared" si="222"/>
        <v>0</v>
      </c>
      <c r="R880" s="410">
        <f t="shared" si="222"/>
        <v>0</v>
      </c>
      <c r="S880" s="413">
        <f t="shared" si="222"/>
        <v>0</v>
      </c>
      <c r="T880" s="414">
        <f t="shared" si="222"/>
        <v>0</v>
      </c>
      <c r="U880" s="413">
        <f t="shared" si="222"/>
        <v>0</v>
      </c>
      <c r="V880" s="414">
        <f t="shared" si="222"/>
        <v>0</v>
      </c>
      <c r="W880" s="413">
        <f t="shared" si="222"/>
        <v>0</v>
      </c>
      <c r="X880" s="414">
        <f t="shared" si="222"/>
        <v>0</v>
      </c>
      <c r="Y880" s="413">
        <f t="shared" si="222"/>
        <v>0</v>
      </c>
      <c r="Z880" s="414">
        <f t="shared" si="222"/>
        <v>0</v>
      </c>
      <c r="AA880" s="413">
        <f t="shared" si="222"/>
        <v>0</v>
      </c>
      <c r="AB880" s="424">
        <f t="shared" si="222"/>
        <v>0</v>
      </c>
      <c r="AC880" s="407">
        <f t="shared" si="222"/>
        <v>0</v>
      </c>
      <c r="AD880" s="830"/>
      <c r="AE880" s="1063"/>
      <c r="AF880" s="832"/>
    </row>
    <row r="881" spans="1:32" outlineLevel="1" x14ac:dyDescent="0.2">
      <c r="A881" s="11">
        <v>201</v>
      </c>
      <c r="B881" s="300"/>
      <c r="C881" s="295"/>
      <c r="D881" s="295"/>
      <c r="E881" s="295"/>
      <c r="F881" s="856" t="s">
        <v>37</v>
      </c>
      <c r="G881" s="857"/>
      <c r="H881" s="857"/>
      <c r="I881" s="857"/>
      <c r="J881" s="857"/>
      <c r="K881" s="857"/>
      <c r="L881" s="858"/>
      <c r="M881" s="408">
        <f t="shared" ref="M881:Q882" si="223">M105</f>
        <v>0</v>
      </c>
      <c r="N881" s="1245"/>
      <c r="O881" s="1392"/>
      <c r="P881" s="1392"/>
      <c r="Q881" s="1392"/>
      <c r="R881" s="1392"/>
      <c r="S881" s="1392"/>
      <c r="T881" s="1392"/>
      <c r="U881" s="1392"/>
      <c r="V881" s="1392"/>
      <c r="W881" s="1392"/>
      <c r="X881" s="1392"/>
      <c r="Y881" s="1392"/>
      <c r="Z881" s="1392"/>
      <c r="AA881" s="1392"/>
      <c r="AB881" s="1392"/>
      <c r="AC881" s="408">
        <f>M881-SUM(N881:AB881)</f>
        <v>0</v>
      </c>
      <c r="AD881" s="830"/>
      <c r="AE881" s="1063"/>
      <c r="AF881" s="832"/>
    </row>
    <row r="882" spans="1:32" outlineLevel="1" x14ac:dyDescent="0.2">
      <c r="A882" s="11">
        <v>202</v>
      </c>
      <c r="B882" s="300"/>
      <c r="C882" s="295"/>
      <c r="D882" s="295"/>
      <c r="E882" s="295"/>
      <c r="F882" s="859" t="s">
        <v>38</v>
      </c>
      <c r="G882" s="860"/>
      <c r="H882" s="860"/>
      <c r="I882" s="860"/>
      <c r="J882" s="860"/>
      <c r="K882" s="860"/>
      <c r="L882" s="861"/>
      <c r="M882" s="408">
        <f t="shared" si="223"/>
        <v>0</v>
      </c>
      <c r="N882" s="419">
        <f t="shared" si="223"/>
        <v>0</v>
      </c>
      <c r="O882" s="422">
        <f t="shared" si="223"/>
        <v>0</v>
      </c>
      <c r="P882" s="422">
        <f t="shared" si="223"/>
        <v>0</v>
      </c>
      <c r="Q882" s="423">
        <f t="shared" si="223"/>
        <v>0</v>
      </c>
      <c r="R882" s="410">
        <f>IF($AD106="contractuel",R106,SUM($N882:$Q882))</f>
        <v>0</v>
      </c>
      <c r="S882" s="413">
        <f t="shared" ref="S882:AB882" si="224">IF($AD106="contractuel",S106,SUM($N882:$Q882))</f>
        <v>0</v>
      </c>
      <c r="T882" s="414">
        <f t="shared" si="224"/>
        <v>0</v>
      </c>
      <c r="U882" s="413">
        <f t="shared" si="224"/>
        <v>0</v>
      </c>
      <c r="V882" s="414">
        <f t="shared" si="224"/>
        <v>0</v>
      </c>
      <c r="W882" s="413">
        <f t="shared" si="224"/>
        <v>0</v>
      </c>
      <c r="X882" s="414">
        <f t="shared" si="224"/>
        <v>0</v>
      </c>
      <c r="Y882" s="413">
        <f t="shared" si="224"/>
        <v>0</v>
      </c>
      <c r="Z882" s="414">
        <f t="shared" si="224"/>
        <v>0</v>
      </c>
      <c r="AA882" s="413">
        <f t="shared" si="224"/>
        <v>0</v>
      </c>
      <c r="AB882" s="424">
        <f t="shared" si="224"/>
        <v>0</v>
      </c>
      <c r="AC882" s="408">
        <f>M882-SUM(N882:AB882)</f>
        <v>0</v>
      </c>
      <c r="AD882" s="833"/>
      <c r="AE882" s="834"/>
      <c r="AF882" s="835"/>
    </row>
    <row r="883" spans="1:32" outlineLevel="1" x14ac:dyDescent="0.2">
      <c r="A883" s="11">
        <v>203</v>
      </c>
      <c r="B883" s="300"/>
      <c r="C883" s="295"/>
      <c r="D883" s="844" t="s">
        <v>39</v>
      </c>
      <c r="E883" s="845"/>
      <c r="F883" s="845"/>
      <c r="G883" s="845"/>
      <c r="H883" s="845"/>
      <c r="I883" s="845"/>
      <c r="J883" s="845"/>
      <c r="K883" s="845"/>
      <c r="L883" s="845"/>
      <c r="M883" s="845"/>
      <c r="N883" s="845"/>
      <c r="O883" s="845"/>
      <c r="P883" s="845"/>
      <c r="Q883" s="845"/>
      <c r="R883" s="845"/>
      <c r="S883" s="845"/>
      <c r="T883" s="845"/>
      <c r="U883" s="845"/>
      <c r="V883" s="845"/>
      <c r="W883" s="845"/>
      <c r="X883" s="845"/>
      <c r="Y883" s="845"/>
      <c r="Z883" s="845"/>
      <c r="AA883" s="845"/>
      <c r="AB883" s="845"/>
      <c r="AC883" s="845"/>
      <c r="AD883" s="845"/>
      <c r="AE883" s="845"/>
      <c r="AF883" s="846"/>
    </row>
    <row r="884" spans="1:32" outlineLevel="1" x14ac:dyDescent="0.2">
      <c r="A884" s="11">
        <v>204</v>
      </c>
      <c r="B884" s="300"/>
      <c r="C884" s="295"/>
      <c r="D884" s="295"/>
      <c r="E884" s="918" t="s">
        <v>40</v>
      </c>
      <c r="F884" s="919"/>
      <c r="G884" s="919"/>
      <c r="H884" s="919"/>
      <c r="I884" s="919"/>
      <c r="J884" s="919"/>
      <c r="K884" s="919"/>
      <c r="L884" s="920"/>
      <c r="M884" s="407">
        <f>SUBTOTAL(9,M885:M888)</f>
        <v>0</v>
      </c>
      <c r="N884" s="410">
        <f t="shared" ref="N884:AC884" si="225">SUBTOTAL(9,N885:N888)</f>
        <v>0</v>
      </c>
      <c r="O884" s="414">
        <f t="shared" si="225"/>
        <v>0</v>
      </c>
      <c r="P884" s="413">
        <f t="shared" si="225"/>
        <v>0</v>
      </c>
      <c r="Q884" s="415">
        <f t="shared" si="225"/>
        <v>0</v>
      </c>
      <c r="R884" s="410">
        <f t="shared" si="225"/>
        <v>0</v>
      </c>
      <c r="S884" s="413">
        <f t="shared" si="225"/>
        <v>0</v>
      </c>
      <c r="T884" s="414">
        <f t="shared" si="225"/>
        <v>0</v>
      </c>
      <c r="U884" s="413">
        <f t="shared" si="225"/>
        <v>0</v>
      </c>
      <c r="V884" s="414">
        <f t="shared" si="225"/>
        <v>0</v>
      </c>
      <c r="W884" s="413">
        <f t="shared" si="225"/>
        <v>0</v>
      </c>
      <c r="X884" s="414">
        <f t="shared" si="225"/>
        <v>0</v>
      </c>
      <c r="Y884" s="413">
        <f t="shared" si="225"/>
        <v>0</v>
      </c>
      <c r="Z884" s="414">
        <f t="shared" si="225"/>
        <v>0</v>
      </c>
      <c r="AA884" s="413">
        <f t="shared" si="225"/>
        <v>0</v>
      </c>
      <c r="AB884" s="424">
        <f t="shared" si="225"/>
        <v>0</v>
      </c>
      <c r="AC884" s="407">
        <f t="shared" si="225"/>
        <v>0</v>
      </c>
      <c r="AD884" s="1440"/>
      <c r="AE884" s="828"/>
      <c r="AF884" s="829"/>
    </row>
    <row r="885" spans="1:32" outlineLevel="1" x14ac:dyDescent="0.2">
      <c r="A885" s="11">
        <v>205</v>
      </c>
      <c r="B885" s="300"/>
      <c r="C885" s="295"/>
      <c r="D885" s="295"/>
      <c r="E885" s="295"/>
      <c r="F885" s="856" t="s">
        <v>41</v>
      </c>
      <c r="G885" s="857"/>
      <c r="H885" s="857"/>
      <c r="I885" s="857"/>
      <c r="J885" s="857"/>
      <c r="K885" s="857"/>
      <c r="L885" s="858"/>
      <c r="M885" s="408">
        <f t="shared" ref="M885:AB888" si="226">M109</f>
        <v>0</v>
      </c>
      <c r="N885" s="419">
        <f>M885*(1-'Annexe 1. Taux de référence'!$E86)</f>
        <v>0</v>
      </c>
      <c r="O885" s="1390"/>
      <c r="P885" s="1243"/>
      <c r="Q885" s="1243"/>
      <c r="R885" s="1243"/>
      <c r="S885" s="1243"/>
      <c r="T885" s="1243"/>
      <c r="U885" s="1243"/>
      <c r="V885" s="1243"/>
      <c r="W885" s="1243"/>
      <c r="X885" s="1243"/>
      <c r="Y885" s="1243"/>
      <c r="Z885" s="1243"/>
      <c r="AA885" s="1243"/>
      <c r="AB885" s="1243"/>
      <c r="AC885" s="408">
        <f t="shared" ref="AC885:AC902" si="227">M885-SUM(N885:AB885)</f>
        <v>0</v>
      </c>
      <c r="AD885" s="830"/>
      <c r="AE885" s="1063"/>
      <c r="AF885" s="832"/>
    </row>
    <row r="886" spans="1:32" outlineLevel="1" x14ac:dyDescent="0.2">
      <c r="A886" s="11">
        <v>206</v>
      </c>
      <c r="B886" s="300"/>
      <c r="C886" s="295"/>
      <c r="D886" s="295"/>
      <c r="E886" s="295"/>
      <c r="F886" s="915" t="s">
        <v>42</v>
      </c>
      <c r="G886" s="916"/>
      <c r="H886" s="916"/>
      <c r="I886" s="916"/>
      <c r="J886" s="916"/>
      <c r="K886" s="916"/>
      <c r="L886" s="917"/>
      <c r="M886" s="408">
        <f t="shared" si="226"/>
        <v>0</v>
      </c>
      <c r="N886" s="419">
        <f>M886*(1-'Annexe 1. Taux de référence'!$E87)</f>
        <v>0</v>
      </c>
      <c r="O886" s="1391"/>
      <c r="P886" s="961"/>
      <c r="Q886" s="961"/>
      <c r="R886" s="961"/>
      <c r="S886" s="961"/>
      <c r="T886" s="961"/>
      <c r="U886" s="961"/>
      <c r="V886" s="961"/>
      <c r="W886" s="961"/>
      <c r="X886" s="961"/>
      <c r="Y886" s="961"/>
      <c r="Z886" s="961"/>
      <c r="AA886" s="961"/>
      <c r="AB886" s="961"/>
      <c r="AC886" s="408">
        <f t="shared" si="227"/>
        <v>0</v>
      </c>
      <c r="AD886" s="830"/>
      <c r="AE886" s="1063"/>
      <c r="AF886" s="832"/>
    </row>
    <row r="887" spans="1:32" outlineLevel="1" x14ac:dyDescent="0.2">
      <c r="A887" s="11">
        <v>207</v>
      </c>
      <c r="B887" s="300"/>
      <c r="C887" s="295"/>
      <c r="D887" s="295"/>
      <c r="E887" s="295"/>
      <c r="F887" s="915" t="s">
        <v>43</v>
      </c>
      <c r="G887" s="916"/>
      <c r="H887" s="916"/>
      <c r="I887" s="916"/>
      <c r="J887" s="916"/>
      <c r="K887" s="916"/>
      <c r="L887" s="917"/>
      <c r="M887" s="408">
        <f t="shared" si="226"/>
        <v>0</v>
      </c>
      <c r="N887" s="419">
        <f t="shared" si="226"/>
        <v>0</v>
      </c>
      <c r="O887" s="422">
        <f t="shared" si="226"/>
        <v>0</v>
      </c>
      <c r="P887" s="422">
        <f t="shared" si="226"/>
        <v>0</v>
      </c>
      <c r="Q887" s="423">
        <f t="shared" si="226"/>
        <v>0</v>
      </c>
      <c r="R887" s="419">
        <f t="shared" si="226"/>
        <v>0</v>
      </c>
      <c r="S887" s="422">
        <f t="shared" si="226"/>
        <v>0</v>
      </c>
      <c r="T887" s="422">
        <f t="shared" si="226"/>
        <v>0</v>
      </c>
      <c r="U887" s="422">
        <f t="shared" si="226"/>
        <v>0</v>
      </c>
      <c r="V887" s="422">
        <f t="shared" si="226"/>
        <v>0</v>
      </c>
      <c r="W887" s="422">
        <f t="shared" si="226"/>
        <v>0</v>
      </c>
      <c r="X887" s="422">
        <f t="shared" si="226"/>
        <v>0</v>
      </c>
      <c r="Y887" s="422">
        <f t="shared" si="226"/>
        <v>0</v>
      </c>
      <c r="Z887" s="422">
        <f t="shared" si="226"/>
        <v>0</v>
      </c>
      <c r="AA887" s="422">
        <f t="shared" si="226"/>
        <v>0</v>
      </c>
      <c r="AB887" s="422">
        <f t="shared" si="226"/>
        <v>0</v>
      </c>
      <c r="AC887" s="408">
        <f t="shared" si="227"/>
        <v>0</v>
      </c>
      <c r="AD887" s="830"/>
      <c r="AE887" s="1063"/>
      <c r="AF887" s="832"/>
    </row>
    <row r="888" spans="1:32" outlineLevel="1" x14ac:dyDescent="0.2">
      <c r="A888" s="11">
        <v>208</v>
      </c>
      <c r="B888" s="300"/>
      <c r="C888" s="295"/>
      <c r="D888" s="295"/>
      <c r="E888" s="295"/>
      <c r="F888" s="859" t="s">
        <v>44</v>
      </c>
      <c r="G888" s="860"/>
      <c r="H888" s="860"/>
      <c r="I888" s="860"/>
      <c r="J888" s="860"/>
      <c r="K888" s="860"/>
      <c r="L888" s="861"/>
      <c r="M888" s="408">
        <f t="shared" si="226"/>
        <v>0</v>
      </c>
      <c r="N888" s="419">
        <f t="shared" si="226"/>
        <v>0</v>
      </c>
      <c r="O888" s="422">
        <f t="shared" si="226"/>
        <v>0</v>
      </c>
      <c r="P888" s="422">
        <f t="shared" si="226"/>
        <v>0</v>
      </c>
      <c r="Q888" s="423">
        <f t="shared" si="226"/>
        <v>0</v>
      </c>
      <c r="R888" s="419">
        <f t="shared" si="226"/>
        <v>0</v>
      </c>
      <c r="S888" s="422">
        <f t="shared" si="226"/>
        <v>0</v>
      </c>
      <c r="T888" s="422">
        <f t="shared" si="226"/>
        <v>0</v>
      </c>
      <c r="U888" s="422">
        <f t="shared" si="226"/>
        <v>0</v>
      </c>
      <c r="V888" s="422">
        <f t="shared" si="226"/>
        <v>0</v>
      </c>
      <c r="W888" s="422">
        <f t="shared" si="226"/>
        <v>0</v>
      </c>
      <c r="X888" s="422">
        <f t="shared" si="226"/>
        <v>0</v>
      </c>
      <c r="Y888" s="422">
        <f t="shared" si="226"/>
        <v>0</v>
      </c>
      <c r="Z888" s="422">
        <f t="shared" si="226"/>
        <v>0</v>
      </c>
      <c r="AA888" s="422">
        <f t="shared" si="226"/>
        <v>0</v>
      </c>
      <c r="AB888" s="422">
        <f t="shared" si="226"/>
        <v>0</v>
      </c>
      <c r="AC888" s="408">
        <f t="shared" si="227"/>
        <v>0</v>
      </c>
      <c r="AD888" s="830"/>
      <c r="AE888" s="1063"/>
      <c r="AF888" s="832"/>
    </row>
    <row r="889" spans="1:32" outlineLevel="1" x14ac:dyDescent="0.2">
      <c r="A889" s="11">
        <v>209</v>
      </c>
      <c r="B889" s="300"/>
      <c r="C889" s="295"/>
      <c r="D889" s="295"/>
      <c r="E889" s="853" t="s">
        <v>45</v>
      </c>
      <c r="F889" s="854"/>
      <c r="G889" s="854"/>
      <c r="H889" s="854"/>
      <c r="I889" s="854"/>
      <c r="J889" s="854"/>
      <c r="K889" s="854"/>
      <c r="L889" s="855"/>
      <c r="M889" s="407">
        <f>SUBTOTAL(9,M890:M891)</f>
        <v>0</v>
      </c>
      <c r="N889" s="410">
        <f t="shared" ref="N889:AC889" si="228">SUBTOTAL(9,N890:N891)</f>
        <v>0</v>
      </c>
      <c r="O889" s="414">
        <f t="shared" si="228"/>
        <v>0</v>
      </c>
      <c r="P889" s="413">
        <f t="shared" si="228"/>
        <v>0</v>
      </c>
      <c r="Q889" s="415">
        <f t="shared" si="228"/>
        <v>0</v>
      </c>
      <c r="R889" s="410">
        <f t="shared" si="228"/>
        <v>0</v>
      </c>
      <c r="S889" s="413">
        <f t="shared" si="228"/>
        <v>0</v>
      </c>
      <c r="T889" s="414">
        <f t="shared" si="228"/>
        <v>0</v>
      </c>
      <c r="U889" s="413">
        <f t="shared" si="228"/>
        <v>0</v>
      </c>
      <c r="V889" s="414">
        <f t="shared" si="228"/>
        <v>0</v>
      </c>
      <c r="W889" s="413">
        <f t="shared" si="228"/>
        <v>0</v>
      </c>
      <c r="X889" s="414">
        <f t="shared" si="228"/>
        <v>0</v>
      </c>
      <c r="Y889" s="413">
        <f t="shared" si="228"/>
        <v>0</v>
      </c>
      <c r="Z889" s="414">
        <f t="shared" si="228"/>
        <v>0</v>
      </c>
      <c r="AA889" s="413">
        <f t="shared" si="228"/>
        <v>0</v>
      </c>
      <c r="AB889" s="424">
        <f t="shared" si="228"/>
        <v>0</v>
      </c>
      <c r="AC889" s="407">
        <f t="shared" si="228"/>
        <v>0</v>
      </c>
      <c r="AD889" s="830"/>
      <c r="AE889" s="1063"/>
      <c r="AF889" s="832"/>
    </row>
    <row r="890" spans="1:32" outlineLevel="1" x14ac:dyDescent="0.2">
      <c r="A890" s="11">
        <v>210</v>
      </c>
      <c r="B890" s="300"/>
      <c r="C890" s="295"/>
      <c r="D890" s="295"/>
      <c r="E890" s="295"/>
      <c r="F890" s="856" t="s">
        <v>46</v>
      </c>
      <c r="G890" s="857"/>
      <c r="H890" s="857"/>
      <c r="I890" s="857"/>
      <c r="J890" s="857"/>
      <c r="K890" s="857"/>
      <c r="L890" s="858"/>
      <c r="M890" s="408">
        <f t="shared" ref="M890:Q891" si="229">M114</f>
        <v>0</v>
      </c>
      <c r="N890" s="1245"/>
      <c r="O890" s="1392"/>
      <c r="P890" s="1392"/>
      <c r="Q890" s="1392"/>
      <c r="R890" s="1392"/>
      <c r="S890" s="1392"/>
      <c r="T890" s="1392"/>
      <c r="U890" s="1392"/>
      <c r="V890" s="1392"/>
      <c r="W890" s="1392"/>
      <c r="X890" s="1392"/>
      <c r="Y890" s="1392"/>
      <c r="Z890" s="1392"/>
      <c r="AA890" s="1392"/>
      <c r="AB890" s="1392"/>
      <c r="AC890" s="408">
        <f t="shared" si="227"/>
        <v>0</v>
      </c>
      <c r="AD890" s="830"/>
      <c r="AE890" s="1063"/>
      <c r="AF890" s="832"/>
    </row>
    <row r="891" spans="1:32" outlineLevel="1" x14ac:dyDescent="0.2">
      <c r="A891" s="11">
        <v>211</v>
      </c>
      <c r="B891" s="300"/>
      <c r="C891" s="295"/>
      <c r="D891" s="295"/>
      <c r="E891" s="295"/>
      <c r="F891" s="859" t="s">
        <v>47</v>
      </c>
      <c r="G891" s="860"/>
      <c r="H891" s="860"/>
      <c r="I891" s="860"/>
      <c r="J891" s="860"/>
      <c r="K891" s="860"/>
      <c r="L891" s="861"/>
      <c r="M891" s="408">
        <f t="shared" si="229"/>
        <v>0</v>
      </c>
      <c r="N891" s="419">
        <f t="shared" si="229"/>
        <v>0</v>
      </c>
      <c r="O891" s="422">
        <f t="shared" si="229"/>
        <v>0</v>
      </c>
      <c r="P891" s="422">
        <f t="shared" si="229"/>
        <v>0</v>
      </c>
      <c r="Q891" s="423">
        <f t="shared" si="229"/>
        <v>0</v>
      </c>
      <c r="R891" s="419">
        <f>IF($AD115="contractuel",R115,SUM($N891:$Q891))</f>
        <v>0</v>
      </c>
      <c r="S891" s="422">
        <f t="shared" ref="S891:AB891" si="230">IF($AD115="contractuel",S115,SUM($N891:$Q891))</f>
        <v>0</v>
      </c>
      <c r="T891" s="422">
        <f t="shared" si="230"/>
        <v>0</v>
      </c>
      <c r="U891" s="422">
        <f t="shared" si="230"/>
        <v>0</v>
      </c>
      <c r="V891" s="422">
        <f t="shared" si="230"/>
        <v>0</v>
      </c>
      <c r="W891" s="422">
        <f t="shared" si="230"/>
        <v>0</v>
      </c>
      <c r="X891" s="422">
        <f t="shared" si="230"/>
        <v>0</v>
      </c>
      <c r="Y891" s="422">
        <f t="shared" si="230"/>
        <v>0</v>
      </c>
      <c r="Z891" s="422">
        <f t="shared" si="230"/>
        <v>0</v>
      </c>
      <c r="AA891" s="422">
        <f t="shared" si="230"/>
        <v>0</v>
      </c>
      <c r="AB891" s="422">
        <f t="shared" si="230"/>
        <v>0</v>
      </c>
      <c r="AC891" s="408">
        <f t="shared" si="227"/>
        <v>0</v>
      </c>
      <c r="AD891" s="830"/>
      <c r="AE891" s="1063"/>
      <c r="AF891" s="832"/>
    </row>
    <row r="892" spans="1:32" outlineLevel="1" x14ac:dyDescent="0.2">
      <c r="A892" s="11">
        <v>212</v>
      </c>
      <c r="B892" s="300"/>
      <c r="C892" s="295"/>
      <c r="D892" s="295"/>
      <c r="E892" s="853" t="s">
        <v>48</v>
      </c>
      <c r="F892" s="854"/>
      <c r="G892" s="854"/>
      <c r="H892" s="854"/>
      <c r="I892" s="854"/>
      <c r="J892" s="854"/>
      <c r="K892" s="854"/>
      <c r="L892" s="855"/>
      <c r="M892" s="407">
        <f t="shared" ref="M892:AC892" si="231">SUBTOTAL(9,M893:M894)</f>
        <v>0</v>
      </c>
      <c r="N892" s="410">
        <f t="shared" si="231"/>
        <v>0</v>
      </c>
      <c r="O892" s="414">
        <f t="shared" si="231"/>
        <v>0</v>
      </c>
      <c r="P892" s="413">
        <f t="shared" si="231"/>
        <v>0</v>
      </c>
      <c r="Q892" s="415">
        <f t="shared" si="231"/>
        <v>0</v>
      </c>
      <c r="R892" s="410">
        <f t="shared" si="231"/>
        <v>0</v>
      </c>
      <c r="S892" s="413">
        <f t="shared" si="231"/>
        <v>0</v>
      </c>
      <c r="T892" s="414">
        <f t="shared" si="231"/>
        <v>0</v>
      </c>
      <c r="U892" s="413">
        <f t="shared" si="231"/>
        <v>0</v>
      </c>
      <c r="V892" s="414">
        <f t="shared" si="231"/>
        <v>0</v>
      </c>
      <c r="W892" s="413">
        <f t="shared" si="231"/>
        <v>0</v>
      </c>
      <c r="X892" s="414">
        <f t="shared" si="231"/>
        <v>0</v>
      </c>
      <c r="Y892" s="413">
        <f t="shared" si="231"/>
        <v>0</v>
      </c>
      <c r="Z892" s="414">
        <f t="shared" si="231"/>
        <v>0</v>
      </c>
      <c r="AA892" s="413">
        <f t="shared" si="231"/>
        <v>0</v>
      </c>
      <c r="AB892" s="424">
        <f t="shared" si="231"/>
        <v>0</v>
      </c>
      <c r="AC892" s="407">
        <f t="shared" si="231"/>
        <v>0</v>
      </c>
      <c r="AD892" s="830"/>
      <c r="AE892" s="1063"/>
      <c r="AF892" s="832"/>
    </row>
    <row r="893" spans="1:32" outlineLevel="1" x14ac:dyDescent="0.2">
      <c r="A893" s="11">
        <v>213</v>
      </c>
      <c r="B893" s="300"/>
      <c r="C893" s="295"/>
      <c r="D893" s="295"/>
      <c r="E893" s="295"/>
      <c r="F893" s="856" t="s">
        <v>49</v>
      </c>
      <c r="G893" s="857"/>
      <c r="H893" s="857"/>
      <c r="I893" s="857"/>
      <c r="J893" s="857"/>
      <c r="K893" s="857"/>
      <c r="L893" s="858"/>
      <c r="M893" s="408">
        <f t="shared" ref="M893:Q894" si="232">M117</f>
        <v>0</v>
      </c>
      <c r="N893" s="1245"/>
      <c r="O893" s="1246"/>
      <c r="P893" s="1246"/>
      <c r="Q893" s="1246"/>
      <c r="R893" s="1246"/>
      <c r="S893" s="1246"/>
      <c r="T893" s="1246"/>
      <c r="U893" s="1246"/>
      <c r="V893" s="1246"/>
      <c r="W893" s="1246"/>
      <c r="X893" s="1246"/>
      <c r="Y893" s="1246"/>
      <c r="Z893" s="1246"/>
      <c r="AA893" s="1246"/>
      <c r="AB893" s="1246"/>
      <c r="AC893" s="408">
        <f t="shared" si="227"/>
        <v>0</v>
      </c>
      <c r="AD893" s="830"/>
      <c r="AE893" s="1063"/>
      <c r="AF893" s="832"/>
    </row>
    <row r="894" spans="1:32" outlineLevel="1" x14ac:dyDescent="0.2">
      <c r="A894" s="11">
        <v>214</v>
      </c>
      <c r="B894" s="300"/>
      <c r="C894" s="295"/>
      <c r="D894" s="295"/>
      <c r="E894" s="295"/>
      <c r="F894" s="859" t="s">
        <v>50</v>
      </c>
      <c r="G894" s="860"/>
      <c r="H894" s="860"/>
      <c r="I894" s="860"/>
      <c r="J894" s="860"/>
      <c r="K894" s="860"/>
      <c r="L894" s="861"/>
      <c r="M894" s="408">
        <f t="shared" si="232"/>
        <v>0</v>
      </c>
      <c r="N894" s="419">
        <f t="shared" si="232"/>
        <v>0</v>
      </c>
      <c r="O894" s="422">
        <f t="shared" si="232"/>
        <v>0</v>
      </c>
      <c r="P894" s="422">
        <f t="shared" si="232"/>
        <v>0</v>
      </c>
      <c r="Q894" s="423">
        <f t="shared" si="232"/>
        <v>0</v>
      </c>
      <c r="R894" s="419">
        <f>IF($AD118="contractuel",R118,SUM($N894:$Q894))</f>
        <v>0</v>
      </c>
      <c r="S894" s="422">
        <f t="shared" ref="S894:AB894" si="233">IF($AD118="contractuel",S118,SUM($N894:$Q894))</f>
        <v>0</v>
      </c>
      <c r="T894" s="422">
        <f t="shared" si="233"/>
        <v>0</v>
      </c>
      <c r="U894" s="422">
        <f t="shared" si="233"/>
        <v>0</v>
      </c>
      <c r="V894" s="422">
        <f t="shared" si="233"/>
        <v>0</v>
      </c>
      <c r="W894" s="422">
        <f t="shared" si="233"/>
        <v>0</v>
      </c>
      <c r="X894" s="422">
        <f t="shared" si="233"/>
        <v>0</v>
      </c>
      <c r="Y894" s="422">
        <f t="shared" si="233"/>
        <v>0</v>
      </c>
      <c r="Z894" s="422">
        <f t="shared" si="233"/>
        <v>0</v>
      </c>
      <c r="AA894" s="422">
        <f t="shared" si="233"/>
        <v>0</v>
      </c>
      <c r="AB894" s="422">
        <f t="shared" si="233"/>
        <v>0</v>
      </c>
      <c r="AC894" s="408">
        <f t="shared" si="227"/>
        <v>0</v>
      </c>
      <c r="AD894" s="833"/>
      <c r="AE894" s="834"/>
      <c r="AF894" s="835"/>
    </row>
    <row r="895" spans="1:32" outlineLevel="1" x14ac:dyDescent="0.2">
      <c r="A895" s="11">
        <v>215</v>
      </c>
      <c r="B895" s="300"/>
      <c r="C895" s="295"/>
      <c r="D895" s="844" t="s">
        <v>51</v>
      </c>
      <c r="E895" s="845"/>
      <c r="F895" s="845"/>
      <c r="G895" s="845"/>
      <c r="H895" s="845"/>
      <c r="I895" s="845"/>
      <c r="J895" s="845"/>
      <c r="K895" s="845"/>
      <c r="L895" s="846"/>
      <c r="M895" s="407">
        <f>SUBTOTAL(9,M896:M898)</f>
        <v>0</v>
      </c>
      <c r="N895" s="410">
        <f t="shared" ref="N895:AC895" si="234">SUBTOTAL(9,N896:N898)</f>
        <v>0</v>
      </c>
      <c r="O895" s="414">
        <f t="shared" si="234"/>
        <v>0</v>
      </c>
      <c r="P895" s="413">
        <f t="shared" si="234"/>
        <v>0</v>
      </c>
      <c r="Q895" s="415">
        <f t="shared" si="234"/>
        <v>0</v>
      </c>
      <c r="R895" s="410">
        <f t="shared" si="234"/>
        <v>0</v>
      </c>
      <c r="S895" s="413">
        <f t="shared" si="234"/>
        <v>0</v>
      </c>
      <c r="T895" s="414">
        <f t="shared" si="234"/>
        <v>0</v>
      </c>
      <c r="U895" s="413">
        <f t="shared" si="234"/>
        <v>0</v>
      </c>
      <c r="V895" s="414">
        <f t="shared" si="234"/>
        <v>0</v>
      </c>
      <c r="W895" s="413">
        <f t="shared" si="234"/>
        <v>0</v>
      </c>
      <c r="X895" s="414">
        <f t="shared" si="234"/>
        <v>0</v>
      </c>
      <c r="Y895" s="413">
        <f t="shared" si="234"/>
        <v>0</v>
      </c>
      <c r="Z895" s="414">
        <f t="shared" si="234"/>
        <v>0</v>
      </c>
      <c r="AA895" s="413">
        <f t="shared" si="234"/>
        <v>0</v>
      </c>
      <c r="AB895" s="424">
        <f t="shared" si="234"/>
        <v>0</v>
      </c>
      <c r="AC895" s="407">
        <f t="shared" si="234"/>
        <v>0</v>
      </c>
      <c r="AD895" s="1565"/>
      <c r="AE895" s="1566"/>
      <c r="AF895" s="1567"/>
    </row>
    <row r="896" spans="1:32" outlineLevel="1" x14ac:dyDescent="0.2">
      <c r="A896" s="11">
        <v>216</v>
      </c>
      <c r="B896" s="300"/>
      <c r="C896" s="295"/>
      <c r="D896" s="295"/>
      <c r="E896" s="295"/>
      <c r="F896" s="856" t="s">
        <v>52</v>
      </c>
      <c r="G896" s="857"/>
      <c r="H896" s="857"/>
      <c r="I896" s="857"/>
      <c r="J896" s="857"/>
      <c r="K896" s="857"/>
      <c r="L896" s="858"/>
      <c r="M896" s="408">
        <f t="shared" ref="M896:AB898" si="235">M120</f>
        <v>0</v>
      </c>
      <c r="N896" s="419">
        <f t="shared" si="235"/>
        <v>0</v>
      </c>
      <c r="O896" s="422">
        <f t="shared" si="235"/>
        <v>0</v>
      </c>
      <c r="P896" s="422">
        <f t="shared" si="235"/>
        <v>0</v>
      </c>
      <c r="Q896" s="423">
        <f t="shared" si="235"/>
        <v>0</v>
      </c>
      <c r="R896" s="419">
        <f t="shared" si="235"/>
        <v>0</v>
      </c>
      <c r="S896" s="422">
        <f t="shared" si="235"/>
        <v>0</v>
      </c>
      <c r="T896" s="422">
        <f t="shared" si="235"/>
        <v>0</v>
      </c>
      <c r="U896" s="422">
        <f t="shared" si="235"/>
        <v>0</v>
      </c>
      <c r="V896" s="422">
        <f t="shared" si="235"/>
        <v>0</v>
      </c>
      <c r="W896" s="422">
        <f t="shared" si="235"/>
        <v>0</v>
      </c>
      <c r="X896" s="422">
        <f t="shared" si="235"/>
        <v>0</v>
      </c>
      <c r="Y896" s="422">
        <f t="shared" si="235"/>
        <v>0</v>
      </c>
      <c r="Z896" s="422">
        <f t="shared" si="235"/>
        <v>0</v>
      </c>
      <c r="AA896" s="422">
        <f t="shared" si="235"/>
        <v>0</v>
      </c>
      <c r="AB896" s="422">
        <f t="shared" si="235"/>
        <v>0</v>
      </c>
      <c r="AC896" s="408">
        <f t="shared" si="227"/>
        <v>0</v>
      </c>
      <c r="AD896" s="1440"/>
      <c r="AE896" s="828"/>
      <c r="AF896" s="829"/>
    </row>
    <row r="897" spans="1:32" outlineLevel="1" x14ac:dyDescent="0.2">
      <c r="A897" s="11">
        <v>217</v>
      </c>
      <c r="B897" s="300"/>
      <c r="C897" s="295"/>
      <c r="D897" s="295"/>
      <c r="E897" s="295"/>
      <c r="F897" s="915" t="s">
        <v>55</v>
      </c>
      <c r="G897" s="916"/>
      <c r="H897" s="916"/>
      <c r="I897" s="916"/>
      <c r="J897" s="916"/>
      <c r="K897" s="916"/>
      <c r="L897" s="917"/>
      <c r="M897" s="408">
        <f t="shared" si="235"/>
        <v>0</v>
      </c>
      <c r="N897" s="419">
        <f t="shared" si="235"/>
        <v>0</v>
      </c>
      <c r="O897" s="422">
        <f t="shared" si="235"/>
        <v>0</v>
      </c>
      <c r="P897" s="422">
        <f t="shared" si="235"/>
        <v>0</v>
      </c>
      <c r="Q897" s="423">
        <f t="shared" si="235"/>
        <v>0</v>
      </c>
      <c r="R897" s="419">
        <f t="shared" si="235"/>
        <v>0</v>
      </c>
      <c r="S897" s="422">
        <f t="shared" si="235"/>
        <v>0</v>
      </c>
      <c r="T897" s="422">
        <f t="shared" si="235"/>
        <v>0</v>
      </c>
      <c r="U897" s="422">
        <f t="shared" si="235"/>
        <v>0</v>
      </c>
      <c r="V897" s="422">
        <f t="shared" si="235"/>
        <v>0</v>
      </c>
      <c r="W897" s="422">
        <f t="shared" si="235"/>
        <v>0</v>
      </c>
      <c r="X897" s="422">
        <f t="shared" si="235"/>
        <v>0</v>
      </c>
      <c r="Y897" s="422">
        <f t="shared" si="235"/>
        <v>0</v>
      </c>
      <c r="Z897" s="422">
        <f t="shared" si="235"/>
        <v>0</v>
      </c>
      <c r="AA897" s="422">
        <f t="shared" si="235"/>
        <v>0</v>
      </c>
      <c r="AB897" s="422">
        <f t="shared" si="235"/>
        <v>0</v>
      </c>
      <c r="AC897" s="408">
        <f t="shared" si="227"/>
        <v>0</v>
      </c>
      <c r="AD897" s="830"/>
      <c r="AE897" s="1063"/>
      <c r="AF897" s="832"/>
    </row>
    <row r="898" spans="1:32" outlineLevel="1" x14ac:dyDescent="0.2">
      <c r="A898" s="11">
        <v>218</v>
      </c>
      <c r="B898" s="300"/>
      <c r="C898" s="295"/>
      <c r="D898" s="295"/>
      <c r="E898" s="295"/>
      <c r="F898" s="859" t="s">
        <v>56</v>
      </c>
      <c r="G898" s="860"/>
      <c r="H898" s="860"/>
      <c r="I898" s="860"/>
      <c r="J898" s="860"/>
      <c r="K898" s="860"/>
      <c r="L898" s="861"/>
      <c r="M898" s="408">
        <f t="shared" si="235"/>
        <v>0</v>
      </c>
      <c r="N898" s="1062"/>
      <c r="O898" s="1246"/>
      <c r="P898" s="1246"/>
      <c r="Q898" s="1246"/>
      <c r="R898" s="1246"/>
      <c r="S898" s="1246"/>
      <c r="T898" s="1246"/>
      <c r="U898" s="1246"/>
      <c r="V898" s="1246"/>
      <c r="W898" s="1246"/>
      <c r="X898" s="1246"/>
      <c r="Y898" s="1246"/>
      <c r="Z898" s="1246"/>
      <c r="AA898" s="1246"/>
      <c r="AB898" s="1246"/>
      <c r="AC898" s="408">
        <f t="shared" si="227"/>
        <v>0</v>
      </c>
      <c r="AD898" s="830"/>
      <c r="AE898" s="1063"/>
      <c r="AF898" s="832"/>
    </row>
    <row r="899" spans="1:32" outlineLevel="1" x14ac:dyDescent="0.2">
      <c r="A899" s="11">
        <v>219</v>
      </c>
      <c r="B899" s="300"/>
      <c r="C899" s="295"/>
      <c r="D899" s="844" t="s">
        <v>53</v>
      </c>
      <c r="E899" s="845"/>
      <c r="F899" s="845"/>
      <c r="G899" s="845"/>
      <c r="H899" s="845"/>
      <c r="I899" s="845"/>
      <c r="J899" s="845"/>
      <c r="K899" s="845"/>
      <c r="L899" s="846"/>
      <c r="M899" s="407">
        <f>SUBTOTAL(9,M900:M902)</f>
        <v>0</v>
      </c>
      <c r="N899" s="410">
        <f t="shared" ref="N899:AC899" si="236">SUBTOTAL(9,N900:N902)</f>
        <v>0</v>
      </c>
      <c r="O899" s="414">
        <f t="shared" si="236"/>
        <v>0</v>
      </c>
      <c r="P899" s="413">
        <f t="shared" si="236"/>
        <v>0</v>
      </c>
      <c r="Q899" s="415">
        <f t="shared" si="236"/>
        <v>0</v>
      </c>
      <c r="R899" s="410">
        <f t="shared" si="236"/>
        <v>0</v>
      </c>
      <c r="S899" s="413">
        <f t="shared" si="236"/>
        <v>0</v>
      </c>
      <c r="T899" s="414">
        <f t="shared" si="236"/>
        <v>0</v>
      </c>
      <c r="U899" s="413">
        <f t="shared" si="236"/>
        <v>0</v>
      </c>
      <c r="V899" s="414">
        <f t="shared" si="236"/>
        <v>0</v>
      </c>
      <c r="W899" s="413">
        <f t="shared" si="236"/>
        <v>0</v>
      </c>
      <c r="X899" s="414">
        <f t="shared" si="236"/>
        <v>0</v>
      </c>
      <c r="Y899" s="413">
        <f t="shared" si="236"/>
        <v>0</v>
      </c>
      <c r="Z899" s="414">
        <f t="shared" si="236"/>
        <v>0</v>
      </c>
      <c r="AA899" s="413">
        <f t="shared" si="236"/>
        <v>0</v>
      </c>
      <c r="AB899" s="424">
        <f t="shared" si="236"/>
        <v>0</v>
      </c>
      <c r="AC899" s="407">
        <f t="shared" si="236"/>
        <v>0</v>
      </c>
      <c r="AD899" s="830"/>
      <c r="AE899" s="1063"/>
      <c r="AF899" s="832"/>
    </row>
    <row r="900" spans="1:32" outlineLevel="1" x14ac:dyDescent="0.2">
      <c r="A900" s="11">
        <v>220</v>
      </c>
      <c r="B900" s="300"/>
      <c r="C900" s="295"/>
      <c r="D900" s="295"/>
      <c r="E900" s="295"/>
      <c r="F900" s="856" t="s">
        <v>54</v>
      </c>
      <c r="G900" s="857"/>
      <c r="H900" s="857"/>
      <c r="I900" s="857"/>
      <c r="J900" s="857"/>
      <c r="K900" s="857"/>
      <c r="L900" s="858"/>
      <c r="M900" s="408">
        <f t="shared" ref="M900:AB902" si="237">M124</f>
        <v>0</v>
      </c>
      <c r="N900" s="419">
        <f t="shared" si="237"/>
        <v>0</v>
      </c>
      <c r="O900" s="422">
        <f t="shared" si="237"/>
        <v>0</v>
      </c>
      <c r="P900" s="422">
        <f t="shared" si="237"/>
        <v>0</v>
      </c>
      <c r="Q900" s="423">
        <f t="shared" si="237"/>
        <v>0</v>
      </c>
      <c r="R900" s="419">
        <f t="shared" si="237"/>
        <v>0</v>
      </c>
      <c r="S900" s="422">
        <f t="shared" si="237"/>
        <v>0</v>
      </c>
      <c r="T900" s="422">
        <f t="shared" si="237"/>
        <v>0</v>
      </c>
      <c r="U900" s="422">
        <f t="shared" si="237"/>
        <v>0</v>
      </c>
      <c r="V900" s="422">
        <f t="shared" si="237"/>
        <v>0</v>
      </c>
      <c r="W900" s="422">
        <f t="shared" si="237"/>
        <v>0</v>
      </c>
      <c r="X900" s="422">
        <f t="shared" si="237"/>
        <v>0</v>
      </c>
      <c r="Y900" s="422">
        <f t="shared" si="237"/>
        <v>0</v>
      </c>
      <c r="Z900" s="422">
        <f t="shared" si="237"/>
        <v>0</v>
      </c>
      <c r="AA900" s="422">
        <f t="shared" si="237"/>
        <v>0</v>
      </c>
      <c r="AB900" s="422">
        <f t="shared" si="237"/>
        <v>0</v>
      </c>
      <c r="AC900" s="408">
        <f t="shared" si="227"/>
        <v>0</v>
      </c>
      <c r="AD900" s="830"/>
      <c r="AE900" s="1063"/>
      <c r="AF900" s="832"/>
    </row>
    <row r="901" spans="1:32" outlineLevel="1" x14ac:dyDescent="0.2">
      <c r="A901" s="11">
        <v>221</v>
      </c>
      <c r="B901" s="300"/>
      <c r="C901" s="295"/>
      <c r="D901" s="295"/>
      <c r="E901" s="295"/>
      <c r="F901" s="915" t="s">
        <v>57</v>
      </c>
      <c r="G901" s="916"/>
      <c r="H901" s="916"/>
      <c r="I901" s="916"/>
      <c r="J901" s="916"/>
      <c r="K901" s="916"/>
      <c r="L901" s="917"/>
      <c r="M901" s="408">
        <f t="shared" si="237"/>
        <v>0</v>
      </c>
      <c r="N901" s="419">
        <f t="shared" si="237"/>
        <v>0</v>
      </c>
      <c r="O901" s="422">
        <f t="shared" si="237"/>
        <v>0</v>
      </c>
      <c r="P901" s="422">
        <f t="shared" si="237"/>
        <v>0</v>
      </c>
      <c r="Q901" s="423">
        <f t="shared" si="237"/>
        <v>0</v>
      </c>
      <c r="R901" s="419">
        <f t="shared" si="237"/>
        <v>0</v>
      </c>
      <c r="S901" s="422">
        <f t="shared" si="237"/>
        <v>0</v>
      </c>
      <c r="T901" s="422">
        <f t="shared" si="237"/>
        <v>0</v>
      </c>
      <c r="U901" s="422">
        <f t="shared" si="237"/>
        <v>0</v>
      </c>
      <c r="V901" s="422">
        <f t="shared" si="237"/>
        <v>0</v>
      </c>
      <c r="W901" s="422">
        <f t="shared" si="237"/>
        <v>0</v>
      </c>
      <c r="X901" s="422">
        <f t="shared" si="237"/>
        <v>0</v>
      </c>
      <c r="Y901" s="422">
        <f t="shared" si="237"/>
        <v>0</v>
      </c>
      <c r="Z901" s="422">
        <f t="shared" si="237"/>
        <v>0</v>
      </c>
      <c r="AA901" s="422">
        <f t="shared" si="237"/>
        <v>0</v>
      </c>
      <c r="AB901" s="422">
        <f t="shared" si="237"/>
        <v>0</v>
      </c>
      <c r="AC901" s="408">
        <f t="shared" si="227"/>
        <v>0</v>
      </c>
      <c r="AD901" s="830"/>
      <c r="AE901" s="1063"/>
      <c r="AF901" s="832"/>
    </row>
    <row r="902" spans="1:32" outlineLevel="1" x14ac:dyDescent="0.2">
      <c r="A902" s="11">
        <v>222</v>
      </c>
      <c r="B902" s="300"/>
      <c r="C902" s="295"/>
      <c r="D902" s="295"/>
      <c r="E902" s="295"/>
      <c r="F902" s="859" t="s">
        <v>58</v>
      </c>
      <c r="G902" s="860"/>
      <c r="H902" s="860"/>
      <c r="I902" s="860"/>
      <c r="J902" s="860"/>
      <c r="K902" s="860"/>
      <c r="L902" s="861"/>
      <c r="M902" s="408">
        <f t="shared" si="237"/>
        <v>0</v>
      </c>
      <c r="N902" s="1062"/>
      <c r="O902" s="1246"/>
      <c r="P902" s="1246"/>
      <c r="Q902" s="1246"/>
      <c r="R902" s="1246"/>
      <c r="S902" s="1246"/>
      <c r="T902" s="1246"/>
      <c r="U902" s="1246"/>
      <c r="V902" s="1246"/>
      <c r="W902" s="1246"/>
      <c r="X902" s="1246"/>
      <c r="Y902" s="1246"/>
      <c r="Z902" s="1246"/>
      <c r="AA902" s="1246"/>
      <c r="AB902" s="1246"/>
      <c r="AC902" s="408">
        <f t="shared" si="227"/>
        <v>0</v>
      </c>
      <c r="AD902" s="833"/>
      <c r="AE902" s="834"/>
      <c r="AF902" s="835"/>
    </row>
    <row r="903" spans="1:32" outlineLevel="1" x14ac:dyDescent="0.2">
      <c r="A903" s="11">
        <v>223</v>
      </c>
      <c r="B903" s="300"/>
      <c r="C903" s="295"/>
      <c r="D903" s="844" t="s">
        <v>680</v>
      </c>
      <c r="E903" s="845"/>
      <c r="F903" s="845"/>
      <c r="G903" s="845"/>
      <c r="H903" s="845"/>
      <c r="I903" s="845"/>
      <c r="J903" s="845"/>
      <c r="K903" s="845"/>
      <c r="L903" s="846"/>
      <c r="M903" s="407">
        <f>SUBTOTAL(9,M904:M905)</f>
        <v>0</v>
      </c>
      <c r="N903" s="410">
        <f t="shared" ref="N903:AC903" si="238">SUBTOTAL(9,N904:N905)</f>
        <v>0</v>
      </c>
      <c r="O903" s="414">
        <f t="shared" si="238"/>
        <v>0</v>
      </c>
      <c r="P903" s="413">
        <f t="shared" si="238"/>
        <v>0</v>
      </c>
      <c r="Q903" s="415">
        <f t="shared" si="238"/>
        <v>0</v>
      </c>
      <c r="R903" s="410">
        <f t="shared" si="238"/>
        <v>0</v>
      </c>
      <c r="S903" s="413">
        <f t="shared" si="238"/>
        <v>0</v>
      </c>
      <c r="T903" s="414">
        <f t="shared" si="238"/>
        <v>0</v>
      </c>
      <c r="U903" s="413">
        <f t="shared" si="238"/>
        <v>0</v>
      </c>
      <c r="V903" s="414">
        <f t="shared" si="238"/>
        <v>0</v>
      </c>
      <c r="W903" s="413">
        <f t="shared" si="238"/>
        <v>0</v>
      </c>
      <c r="X903" s="414">
        <f t="shared" si="238"/>
        <v>0</v>
      </c>
      <c r="Y903" s="413">
        <f t="shared" si="238"/>
        <v>0</v>
      </c>
      <c r="Z903" s="414">
        <f t="shared" si="238"/>
        <v>0</v>
      </c>
      <c r="AA903" s="413">
        <f t="shared" si="238"/>
        <v>0</v>
      </c>
      <c r="AB903" s="424">
        <f t="shared" si="238"/>
        <v>0</v>
      </c>
      <c r="AC903" s="407">
        <f t="shared" si="238"/>
        <v>0</v>
      </c>
      <c r="AD903" s="1565"/>
      <c r="AE903" s="1566"/>
      <c r="AF903" s="1567"/>
    </row>
    <row r="904" spans="1:32" outlineLevel="1" x14ac:dyDescent="0.2">
      <c r="A904" s="11">
        <v>224</v>
      </c>
      <c r="B904" s="300"/>
      <c r="C904" s="295"/>
      <c r="D904" s="295"/>
      <c r="E904" s="295"/>
      <c r="F904" s="856" t="s">
        <v>681</v>
      </c>
      <c r="G904" s="857"/>
      <c r="H904" s="857"/>
      <c r="I904" s="857"/>
      <c r="J904" s="857"/>
      <c r="K904" s="857"/>
      <c r="L904" s="858"/>
      <c r="M904" s="408">
        <f t="shared" ref="M904:AB905" si="239">M128</f>
        <v>0</v>
      </c>
      <c r="N904" s="419">
        <f t="shared" si="239"/>
        <v>0</v>
      </c>
      <c r="O904" s="422">
        <f t="shared" si="239"/>
        <v>0</v>
      </c>
      <c r="P904" s="422">
        <f t="shared" si="239"/>
        <v>0</v>
      </c>
      <c r="Q904" s="423">
        <f t="shared" si="239"/>
        <v>0</v>
      </c>
      <c r="R904" s="419">
        <f t="shared" si="239"/>
        <v>0</v>
      </c>
      <c r="S904" s="422">
        <f t="shared" si="239"/>
        <v>0</v>
      </c>
      <c r="T904" s="422">
        <f t="shared" si="239"/>
        <v>0</v>
      </c>
      <c r="U904" s="422">
        <f t="shared" si="239"/>
        <v>0</v>
      </c>
      <c r="V904" s="422">
        <f t="shared" si="239"/>
        <v>0</v>
      </c>
      <c r="W904" s="422">
        <f t="shared" si="239"/>
        <v>0</v>
      </c>
      <c r="X904" s="422">
        <f t="shared" si="239"/>
        <v>0</v>
      </c>
      <c r="Y904" s="422">
        <f t="shared" si="239"/>
        <v>0</v>
      </c>
      <c r="Z904" s="422">
        <f t="shared" si="239"/>
        <v>0</v>
      </c>
      <c r="AA904" s="422">
        <f t="shared" si="239"/>
        <v>0</v>
      </c>
      <c r="AB904" s="422">
        <f t="shared" si="239"/>
        <v>0</v>
      </c>
      <c r="AC904" s="408">
        <f t="shared" ref="AC904:AC905" si="240">M904-SUM(N904:AB904)</f>
        <v>0</v>
      </c>
      <c r="AD904" s="1440"/>
      <c r="AE904" s="828"/>
      <c r="AF904" s="829"/>
    </row>
    <row r="905" spans="1:32" outlineLevel="1" x14ac:dyDescent="0.2">
      <c r="A905" s="11">
        <v>225</v>
      </c>
      <c r="B905" s="300"/>
      <c r="C905" s="295"/>
      <c r="D905" s="295"/>
      <c r="E905" s="295"/>
      <c r="F905" s="859" t="s">
        <v>682</v>
      </c>
      <c r="G905" s="860"/>
      <c r="H905" s="860"/>
      <c r="I905" s="860"/>
      <c r="J905" s="860"/>
      <c r="K905" s="860"/>
      <c r="L905" s="861"/>
      <c r="M905" s="408">
        <f t="shared" si="239"/>
        <v>0</v>
      </c>
      <c r="N905" s="1062"/>
      <c r="O905" s="1246"/>
      <c r="P905" s="1246"/>
      <c r="Q905" s="1246"/>
      <c r="R905" s="1246"/>
      <c r="S905" s="1246"/>
      <c r="T905" s="1246"/>
      <c r="U905" s="1246"/>
      <c r="V905" s="1246"/>
      <c r="W905" s="1246"/>
      <c r="X905" s="1246"/>
      <c r="Y905" s="1246"/>
      <c r="Z905" s="1246"/>
      <c r="AA905" s="1246"/>
      <c r="AB905" s="1246"/>
      <c r="AC905" s="408">
        <f t="shared" si="240"/>
        <v>0</v>
      </c>
      <c r="AD905" s="833"/>
      <c r="AE905" s="834"/>
      <c r="AF905" s="835"/>
    </row>
    <row r="906" spans="1:32" outlineLevel="1" x14ac:dyDescent="0.2">
      <c r="A906" s="11">
        <v>226</v>
      </c>
      <c r="B906" s="300"/>
      <c r="C906" s="295"/>
      <c r="D906" s="844" t="s">
        <v>59</v>
      </c>
      <c r="E906" s="845"/>
      <c r="F906" s="845"/>
      <c r="G906" s="845"/>
      <c r="H906" s="845"/>
      <c r="I906" s="845"/>
      <c r="J906" s="845"/>
      <c r="K906" s="845"/>
      <c r="L906" s="846"/>
      <c r="M906" s="407">
        <f>SUBTOTAL(9,M907:M910)</f>
        <v>0</v>
      </c>
      <c r="N906" s="410">
        <f t="shared" ref="N906:AC906" si="241">SUBTOTAL(9,N907:N910)</f>
        <v>0</v>
      </c>
      <c r="O906" s="414">
        <f t="shared" si="241"/>
        <v>0</v>
      </c>
      <c r="P906" s="413">
        <f t="shared" si="241"/>
        <v>0</v>
      </c>
      <c r="Q906" s="415">
        <f t="shared" si="241"/>
        <v>0</v>
      </c>
      <c r="R906" s="410">
        <f t="shared" si="241"/>
        <v>0</v>
      </c>
      <c r="S906" s="413">
        <f t="shared" si="241"/>
        <v>0</v>
      </c>
      <c r="T906" s="414">
        <f t="shared" si="241"/>
        <v>0</v>
      </c>
      <c r="U906" s="413">
        <f t="shared" si="241"/>
        <v>0</v>
      </c>
      <c r="V906" s="414">
        <f t="shared" si="241"/>
        <v>0</v>
      </c>
      <c r="W906" s="413">
        <f t="shared" si="241"/>
        <v>0</v>
      </c>
      <c r="X906" s="414">
        <f t="shared" si="241"/>
        <v>0</v>
      </c>
      <c r="Y906" s="413">
        <f t="shared" si="241"/>
        <v>0</v>
      </c>
      <c r="Z906" s="414">
        <f t="shared" si="241"/>
        <v>0</v>
      </c>
      <c r="AA906" s="413">
        <f t="shared" si="241"/>
        <v>0</v>
      </c>
      <c r="AB906" s="424">
        <f t="shared" si="241"/>
        <v>0</v>
      </c>
      <c r="AC906" s="407">
        <f t="shared" si="241"/>
        <v>0</v>
      </c>
      <c r="AD906" s="1565"/>
      <c r="AE906" s="1566"/>
      <c r="AF906" s="1567"/>
    </row>
    <row r="907" spans="1:32" outlineLevel="1" x14ac:dyDescent="0.2">
      <c r="A907" s="11">
        <v>227</v>
      </c>
      <c r="B907" s="300"/>
      <c r="C907" s="295"/>
      <c r="D907" s="295"/>
      <c r="E907" s="295"/>
      <c r="F907" s="856" t="s">
        <v>60</v>
      </c>
      <c r="G907" s="857"/>
      <c r="H907" s="857"/>
      <c r="I907" s="857"/>
      <c r="J907" s="857"/>
      <c r="K907" s="857"/>
      <c r="L907" s="858"/>
      <c r="M907" s="408">
        <f t="shared" ref="M907:AB910" si="242">M131</f>
        <v>0</v>
      </c>
      <c r="N907" s="419">
        <f t="shared" si="242"/>
        <v>0</v>
      </c>
      <c r="O907" s="422">
        <f t="shared" si="242"/>
        <v>0</v>
      </c>
      <c r="P907" s="422">
        <f t="shared" si="242"/>
        <v>0</v>
      </c>
      <c r="Q907" s="423">
        <f t="shared" si="242"/>
        <v>0</v>
      </c>
      <c r="R907" s="419">
        <f t="shared" si="242"/>
        <v>0</v>
      </c>
      <c r="S907" s="422">
        <f t="shared" si="242"/>
        <v>0</v>
      </c>
      <c r="T907" s="422">
        <f t="shared" si="242"/>
        <v>0</v>
      </c>
      <c r="U907" s="422">
        <f t="shared" si="242"/>
        <v>0</v>
      </c>
      <c r="V907" s="422">
        <f t="shared" si="242"/>
        <v>0</v>
      </c>
      <c r="W907" s="422">
        <f t="shared" si="242"/>
        <v>0</v>
      </c>
      <c r="X907" s="422">
        <f t="shared" si="242"/>
        <v>0</v>
      </c>
      <c r="Y907" s="422">
        <f t="shared" si="242"/>
        <v>0</v>
      </c>
      <c r="Z907" s="422">
        <f t="shared" si="242"/>
        <v>0</v>
      </c>
      <c r="AA907" s="422">
        <f t="shared" si="242"/>
        <v>0</v>
      </c>
      <c r="AB907" s="422">
        <f t="shared" si="242"/>
        <v>0</v>
      </c>
      <c r="AC907" s="408">
        <f t="shared" ref="AC907:AC910" si="243">M907-SUM(N907:AB907)</f>
        <v>0</v>
      </c>
      <c r="AD907" s="1440"/>
      <c r="AE907" s="828"/>
      <c r="AF907" s="829"/>
    </row>
    <row r="908" spans="1:32" outlineLevel="1" x14ac:dyDescent="0.2">
      <c r="A908" s="11">
        <v>228</v>
      </c>
      <c r="B908" s="300"/>
      <c r="C908" s="295"/>
      <c r="D908" s="295"/>
      <c r="E908" s="295"/>
      <c r="F908" s="915" t="s">
        <v>62</v>
      </c>
      <c r="G908" s="916"/>
      <c r="H908" s="916"/>
      <c r="I908" s="916"/>
      <c r="J908" s="916"/>
      <c r="K908" s="916"/>
      <c r="L908" s="917"/>
      <c r="M908" s="408">
        <f t="shared" si="242"/>
        <v>0</v>
      </c>
      <c r="N908" s="419">
        <f t="shared" si="242"/>
        <v>0</v>
      </c>
      <c r="O908" s="422">
        <f t="shared" si="242"/>
        <v>0</v>
      </c>
      <c r="P908" s="422">
        <f t="shared" si="242"/>
        <v>0</v>
      </c>
      <c r="Q908" s="423">
        <f t="shared" si="242"/>
        <v>0</v>
      </c>
      <c r="R908" s="419">
        <f t="shared" si="242"/>
        <v>0</v>
      </c>
      <c r="S908" s="422">
        <f t="shared" si="242"/>
        <v>0</v>
      </c>
      <c r="T908" s="422">
        <f t="shared" si="242"/>
        <v>0</v>
      </c>
      <c r="U908" s="422">
        <f t="shared" si="242"/>
        <v>0</v>
      </c>
      <c r="V908" s="422">
        <f t="shared" si="242"/>
        <v>0</v>
      </c>
      <c r="W908" s="422">
        <f t="shared" si="242"/>
        <v>0</v>
      </c>
      <c r="X908" s="422">
        <f t="shared" si="242"/>
        <v>0</v>
      </c>
      <c r="Y908" s="422">
        <f t="shared" si="242"/>
        <v>0</v>
      </c>
      <c r="Z908" s="422">
        <f t="shared" si="242"/>
        <v>0</v>
      </c>
      <c r="AA908" s="422">
        <f t="shared" si="242"/>
        <v>0</v>
      </c>
      <c r="AB908" s="422">
        <f t="shared" si="242"/>
        <v>0</v>
      </c>
      <c r="AC908" s="408">
        <f t="shared" si="243"/>
        <v>0</v>
      </c>
      <c r="AD908" s="830"/>
      <c r="AE908" s="1063"/>
      <c r="AF908" s="832"/>
    </row>
    <row r="909" spans="1:32" outlineLevel="1" x14ac:dyDescent="0.2">
      <c r="A909" s="11">
        <v>229</v>
      </c>
      <c r="B909" s="300"/>
      <c r="C909" s="295"/>
      <c r="D909" s="295"/>
      <c r="E909" s="295"/>
      <c r="F909" s="915" t="s">
        <v>61</v>
      </c>
      <c r="G909" s="916"/>
      <c r="H909" s="916"/>
      <c r="I909" s="916"/>
      <c r="J909" s="916"/>
      <c r="K909" s="916"/>
      <c r="L909" s="917"/>
      <c r="M909" s="408">
        <f t="shared" si="242"/>
        <v>0</v>
      </c>
      <c r="N909" s="419">
        <f t="shared" si="242"/>
        <v>0</v>
      </c>
      <c r="O909" s="422">
        <f t="shared" si="242"/>
        <v>0</v>
      </c>
      <c r="P909" s="422">
        <f t="shared" si="242"/>
        <v>0</v>
      </c>
      <c r="Q909" s="423">
        <f t="shared" si="242"/>
        <v>0</v>
      </c>
      <c r="R909" s="419">
        <f t="shared" si="242"/>
        <v>0</v>
      </c>
      <c r="S909" s="422">
        <f t="shared" si="242"/>
        <v>0</v>
      </c>
      <c r="T909" s="422">
        <f t="shared" si="242"/>
        <v>0</v>
      </c>
      <c r="U909" s="422">
        <f t="shared" si="242"/>
        <v>0</v>
      </c>
      <c r="V909" s="422">
        <f t="shared" si="242"/>
        <v>0</v>
      </c>
      <c r="W909" s="422">
        <f t="shared" si="242"/>
        <v>0</v>
      </c>
      <c r="X909" s="422">
        <f t="shared" si="242"/>
        <v>0</v>
      </c>
      <c r="Y909" s="422">
        <f t="shared" si="242"/>
        <v>0</v>
      </c>
      <c r="Z909" s="422">
        <f t="shared" si="242"/>
        <v>0</v>
      </c>
      <c r="AA909" s="422">
        <f t="shared" si="242"/>
        <v>0</v>
      </c>
      <c r="AB909" s="422">
        <f t="shared" si="242"/>
        <v>0</v>
      </c>
      <c r="AC909" s="408">
        <f t="shared" si="243"/>
        <v>0</v>
      </c>
      <c r="AD909" s="830"/>
      <c r="AE909" s="1063"/>
      <c r="AF909" s="832"/>
    </row>
    <row r="910" spans="1:32" outlineLevel="1" x14ac:dyDescent="0.2">
      <c r="A910" s="11">
        <v>230</v>
      </c>
      <c r="B910" s="300"/>
      <c r="C910" s="295"/>
      <c r="D910" s="295"/>
      <c r="E910" s="295"/>
      <c r="F910" s="859" t="s">
        <v>63</v>
      </c>
      <c r="G910" s="860"/>
      <c r="H910" s="860"/>
      <c r="I910" s="860"/>
      <c r="J910" s="860"/>
      <c r="K910" s="860"/>
      <c r="L910" s="861"/>
      <c r="M910" s="408">
        <f t="shared" si="242"/>
        <v>0</v>
      </c>
      <c r="N910" s="419">
        <f t="shared" si="242"/>
        <v>0</v>
      </c>
      <c r="O910" s="422">
        <f t="shared" si="242"/>
        <v>0</v>
      </c>
      <c r="P910" s="422">
        <f t="shared" si="242"/>
        <v>0</v>
      </c>
      <c r="Q910" s="423">
        <f t="shared" si="242"/>
        <v>0</v>
      </c>
      <c r="R910" s="419">
        <f t="shared" si="242"/>
        <v>0</v>
      </c>
      <c r="S910" s="422">
        <f t="shared" si="242"/>
        <v>0</v>
      </c>
      <c r="T910" s="422">
        <f t="shared" si="242"/>
        <v>0</v>
      </c>
      <c r="U910" s="422">
        <f t="shared" si="242"/>
        <v>0</v>
      </c>
      <c r="V910" s="422">
        <f t="shared" si="242"/>
        <v>0</v>
      </c>
      <c r="W910" s="422">
        <f t="shared" si="242"/>
        <v>0</v>
      </c>
      <c r="X910" s="422">
        <f t="shared" si="242"/>
        <v>0</v>
      </c>
      <c r="Y910" s="422">
        <f t="shared" si="242"/>
        <v>0</v>
      </c>
      <c r="Z910" s="422">
        <f t="shared" si="242"/>
        <v>0</v>
      </c>
      <c r="AA910" s="422">
        <f t="shared" si="242"/>
        <v>0</v>
      </c>
      <c r="AB910" s="422">
        <f t="shared" si="242"/>
        <v>0</v>
      </c>
      <c r="AC910" s="408">
        <f t="shared" si="243"/>
        <v>0</v>
      </c>
      <c r="AD910" s="833"/>
      <c r="AE910" s="834"/>
      <c r="AF910" s="835"/>
    </row>
    <row r="911" spans="1:32" outlineLevel="1" x14ac:dyDescent="0.2">
      <c r="A911" s="11">
        <v>231</v>
      </c>
      <c r="B911" s="300"/>
      <c r="C911" s="1025" t="s">
        <v>427</v>
      </c>
      <c r="D911" s="1026"/>
      <c r="E911" s="1026"/>
      <c r="F911" s="1026"/>
      <c r="G911" s="1026"/>
      <c r="H911" s="1026"/>
      <c r="I911" s="1026"/>
      <c r="J911" s="1026"/>
      <c r="K911" s="1026"/>
      <c r="L911" s="1026"/>
      <c r="M911" s="1026"/>
      <c r="N911" s="1026"/>
      <c r="O911" s="1026"/>
      <c r="P911" s="1026"/>
      <c r="Q911" s="1026"/>
      <c r="R911" s="1026"/>
      <c r="S911" s="1026"/>
      <c r="T911" s="1026"/>
      <c r="U911" s="1026"/>
      <c r="V911" s="1026"/>
      <c r="W911" s="1026"/>
      <c r="X911" s="1026"/>
      <c r="Y911" s="1026"/>
      <c r="Z911" s="1026"/>
      <c r="AA911" s="1026"/>
      <c r="AB911" s="1026"/>
      <c r="AC911" s="1026"/>
      <c r="AD911" s="1026"/>
      <c r="AE911" s="1026"/>
      <c r="AF911" s="1027"/>
    </row>
    <row r="912" spans="1:32" outlineLevel="1" x14ac:dyDescent="0.2">
      <c r="A912" s="11">
        <v>232</v>
      </c>
      <c r="B912" s="300"/>
      <c r="C912" s="295"/>
      <c r="D912" s="844" t="s">
        <v>64</v>
      </c>
      <c r="E912" s="845"/>
      <c r="F912" s="845"/>
      <c r="G912" s="845"/>
      <c r="H912" s="845"/>
      <c r="I912" s="845"/>
      <c r="J912" s="845"/>
      <c r="K912" s="845"/>
      <c r="L912" s="845"/>
      <c r="M912" s="845"/>
      <c r="N912" s="845"/>
      <c r="O912" s="845"/>
      <c r="P912" s="845"/>
      <c r="Q912" s="845"/>
      <c r="R912" s="845"/>
      <c r="S912" s="845"/>
      <c r="T912" s="845"/>
      <c r="U912" s="845"/>
      <c r="V912" s="845"/>
      <c r="W912" s="845"/>
      <c r="X912" s="845"/>
      <c r="Y912" s="845"/>
      <c r="Z912" s="845"/>
      <c r="AA912" s="845"/>
      <c r="AB912" s="845"/>
      <c r="AC912" s="845"/>
      <c r="AD912" s="845"/>
      <c r="AE912" s="845"/>
      <c r="AF912" s="846"/>
    </row>
    <row r="913" spans="1:32" outlineLevel="1" x14ac:dyDescent="0.2">
      <c r="A913" s="11">
        <v>233</v>
      </c>
      <c r="B913" s="300"/>
      <c r="C913" s="295"/>
      <c r="D913" s="295"/>
      <c r="E913" s="918" t="s">
        <v>66</v>
      </c>
      <c r="F913" s="919"/>
      <c r="G913" s="919"/>
      <c r="H913" s="919"/>
      <c r="I913" s="919"/>
      <c r="J913" s="919"/>
      <c r="K913" s="919"/>
      <c r="L913" s="920"/>
      <c r="M913" s="407">
        <f>SUBTOTAL(9,M914:M917)</f>
        <v>0</v>
      </c>
      <c r="N913" s="410">
        <f t="shared" ref="N913:AC913" si="244">SUBTOTAL(9,N914:N917)</f>
        <v>0</v>
      </c>
      <c r="O913" s="414">
        <f t="shared" si="244"/>
        <v>0</v>
      </c>
      <c r="P913" s="413">
        <f t="shared" si="244"/>
        <v>0</v>
      </c>
      <c r="Q913" s="415">
        <f t="shared" si="244"/>
        <v>0</v>
      </c>
      <c r="R913" s="410">
        <f t="shared" si="244"/>
        <v>0</v>
      </c>
      <c r="S913" s="413">
        <f t="shared" si="244"/>
        <v>0</v>
      </c>
      <c r="T913" s="414">
        <f t="shared" si="244"/>
        <v>0</v>
      </c>
      <c r="U913" s="413">
        <f t="shared" si="244"/>
        <v>0</v>
      </c>
      <c r="V913" s="414">
        <f t="shared" si="244"/>
        <v>0</v>
      </c>
      <c r="W913" s="413">
        <f t="shared" si="244"/>
        <v>0</v>
      </c>
      <c r="X913" s="414">
        <f t="shared" si="244"/>
        <v>0</v>
      </c>
      <c r="Y913" s="413">
        <f t="shared" si="244"/>
        <v>0</v>
      </c>
      <c r="Z913" s="414">
        <f t="shared" si="244"/>
        <v>0</v>
      </c>
      <c r="AA913" s="413">
        <f t="shared" si="244"/>
        <v>0</v>
      </c>
      <c r="AB913" s="424">
        <f t="shared" si="244"/>
        <v>0</v>
      </c>
      <c r="AC913" s="407">
        <f t="shared" si="244"/>
        <v>0</v>
      </c>
      <c r="AD913" s="1440"/>
      <c r="AE913" s="828"/>
      <c r="AF913" s="829"/>
    </row>
    <row r="914" spans="1:32" outlineLevel="1" x14ac:dyDescent="0.2">
      <c r="A914" s="11">
        <v>234</v>
      </c>
      <c r="B914" s="300"/>
      <c r="C914" s="295"/>
      <c r="D914" s="295"/>
      <c r="E914" s="322"/>
      <c r="F914" s="856" t="s">
        <v>65</v>
      </c>
      <c r="G914" s="857"/>
      <c r="H914" s="857"/>
      <c r="I914" s="857"/>
      <c r="J914" s="857"/>
      <c r="K914" s="857"/>
      <c r="L914" s="858"/>
      <c r="M914" s="408">
        <f t="shared" ref="M914:AB917" si="245">M138</f>
        <v>0</v>
      </c>
      <c r="N914" s="419">
        <f t="shared" si="245"/>
        <v>0</v>
      </c>
      <c r="O914" s="422">
        <f t="shared" si="245"/>
        <v>0</v>
      </c>
      <c r="P914" s="422">
        <f t="shared" si="245"/>
        <v>0</v>
      </c>
      <c r="Q914" s="423">
        <f t="shared" si="245"/>
        <v>0</v>
      </c>
      <c r="R914" s="419">
        <f t="shared" si="245"/>
        <v>0</v>
      </c>
      <c r="S914" s="422">
        <f t="shared" si="245"/>
        <v>0</v>
      </c>
      <c r="T914" s="422">
        <f>T138</f>
        <v>0</v>
      </c>
      <c r="U914" s="422">
        <f t="shared" si="245"/>
        <v>0</v>
      </c>
      <c r="V914" s="422">
        <f t="shared" si="245"/>
        <v>0</v>
      </c>
      <c r="W914" s="422">
        <f t="shared" si="245"/>
        <v>0</v>
      </c>
      <c r="X914" s="422">
        <f t="shared" si="245"/>
        <v>0</v>
      </c>
      <c r="Y914" s="422">
        <f t="shared" si="245"/>
        <v>0</v>
      </c>
      <c r="Z914" s="422">
        <f t="shared" si="245"/>
        <v>0</v>
      </c>
      <c r="AA914" s="422">
        <f t="shared" si="245"/>
        <v>0</v>
      </c>
      <c r="AB914" s="422">
        <f t="shared" si="245"/>
        <v>0</v>
      </c>
      <c r="AC914" s="408">
        <f t="shared" ref="AC914:AC917" si="246">M914-SUM(N914:AB914)</f>
        <v>0</v>
      </c>
      <c r="AD914" s="830"/>
      <c r="AE914" s="1063"/>
      <c r="AF914" s="832"/>
    </row>
    <row r="915" spans="1:32" outlineLevel="1" x14ac:dyDescent="0.2">
      <c r="A915" s="11">
        <v>235</v>
      </c>
      <c r="B915" s="300"/>
      <c r="C915" s="295"/>
      <c r="D915" s="295"/>
      <c r="E915" s="322"/>
      <c r="F915" s="915" t="s">
        <v>68</v>
      </c>
      <c r="G915" s="916"/>
      <c r="H915" s="916"/>
      <c r="I915" s="916"/>
      <c r="J915" s="916"/>
      <c r="K915" s="916"/>
      <c r="L915" s="917"/>
      <c r="M915" s="408">
        <f t="shared" si="245"/>
        <v>0</v>
      </c>
      <c r="N915" s="419">
        <f t="shared" si="245"/>
        <v>0</v>
      </c>
      <c r="O915" s="422">
        <f t="shared" si="245"/>
        <v>0</v>
      </c>
      <c r="P915" s="422">
        <f t="shared" si="245"/>
        <v>0</v>
      </c>
      <c r="Q915" s="423">
        <f t="shared" si="245"/>
        <v>0</v>
      </c>
      <c r="R915" s="419">
        <f t="shared" si="245"/>
        <v>0</v>
      </c>
      <c r="S915" s="422">
        <f t="shared" si="245"/>
        <v>0</v>
      </c>
      <c r="T915" s="422">
        <f>T139</f>
        <v>0</v>
      </c>
      <c r="U915" s="422">
        <f t="shared" si="245"/>
        <v>0</v>
      </c>
      <c r="V915" s="422">
        <f t="shared" si="245"/>
        <v>0</v>
      </c>
      <c r="W915" s="422">
        <f t="shared" si="245"/>
        <v>0</v>
      </c>
      <c r="X915" s="422">
        <f t="shared" si="245"/>
        <v>0</v>
      </c>
      <c r="Y915" s="422">
        <f t="shared" si="245"/>
        <v>0</v>
      </c>
      <c r="Z915" s="422">
        <f t="shared" si="245"/>
        <v>0</v>
      </c>
      <c r="AA915" s="422">
        <f t="shared" si="245"/>
        <v>0</v>
      </c>
      <c r="AB915" s="422">
        <f t="shared" si="245"/>
        <v>0</v>
      </c>
      <c r="AC915" s="408">
        <f t="shared" si="246"/>
        <v>0</v>
      </c>
      <c r="AD915" s="830"/>
      <c r="AE915" s="1063"/>
      <c r="AF915" s="832"/>
    </row>
    <row r="916" spans="1:32" outlineLevel="1" x14ac:dyDescent="0.2">
      <c r="A916" s="11">
        <v>236</v>
      </c>
      <c r="B916" s="300"/>
      <c r="C916" s="295"/>
      <c r="D916" s="263"/>
      <c r="E916" s="264"/>
      <c r="F916" s="915" t="s">
        <v>537</v>
      </c>
      <c r="G916" s="916"/>
      <c r="H916" s="916"/>
      <c r="I916" s="916"/>
      <c r="J916" s="916"/>
      <c r="K916" s="916"/>
      <c r="L916" s="917"/>
      <c r="M916" s="408">
        <f t="shared" si="245"/>
        <v>0</v>
      </c>
      <c r="N916" s="419">
        <f t="shared" si="245"/>
        <v>0</v>
      </c>
      <c r="O916" s="422">
        <f t="shared" si="245"/>
        <v>0</v>
      </c>
      <c r="P916" s="422">
        <f t="shared" si="245"/>
        <v>0</v>
      </c>
      <c r="Q916" s="423">
        <f t="shared" si="245"/>
        <v>0</v>
      </c>
      <c r="R916" s="419">
        <f t="shared" si="245"/>
        <v>0</v>
      </c>
      <c r="S916" s="422">
        <f t="shared" si="245"/>
        <v>0</v>
      </c>
      <c r="T916" s="422">
        <f t="shared" si="245"/>
        <v>0</v>
      </c>
      <c r="U916" s="422">
        <f t="shared" si="245"/>
        <v>0</v>
      </c>
      <c r="V916" s="422">
        <f t="shared" si="245"/>
        <v>0</v>
      </c>
      <c r="W916" s="422">
        <f t="shared" si="245"/>
        <v>0</v>
      </c>
      <c r="X916" s="422">
        <f t="shared" si="245"/>
        <v>0</v>
      </c>
      <c r="Y916" s="422">
        <f t="shared" si="245"/>
        <v>0</v>
      </c>
      <c r="Z916" s="422">
        <f t="shared" si="245"/>
        <v>0</v>
      </c>
      <c r="AA916" s="422">
        <f t="shared" si="245"/>
        <v>0</v>
      </c>
      <c r="AB916" s="422">
        <f t="shared" si="245"/>
        <v>0</v>
      </c>
      <c r="AC916" s="408">
        <f t="shared" si="246"/>
        <v>0</v>
      </c>
      <c r="AD916" s="830"/>
      <c r="AE916" s="1063"/>
      <c r="AF916" s="832"/>
    </row>
    <row r="917" spans="1:32" ht="27.75" customHeight="1" outlineLevel="1" x14ac:dyDescent="0.2">
      <c r="A917" s="11">
        <v>237</v>
      </c>
      <c r="B917" s="300"/>
      <c r="C917" s="295"/>
      <c r="D917" s="295"/>
      <c r="E917" s="296"/>
      <c r="F917" s="859" t="s">
        <v>532</v>
      </c>
      <c r="G917" s="860"/>
      <c r="H917" s="860"/>
      <c r="I917" s="860"/>
      <c r="J917" s="860"/>
      <c r="K917" s="860"/>
      <c r="L917" s="861"/>
      <c r="M917" s="408">
        <f t="shared" si="245"/>
        <v>0</v>
      </c>
      <c r="N917" s="419">
        <f t="shared" si="245"/>
        <v>0</v>
      </c>
      <c r="O917" s="422">
        <f t="shared" si="245"/>
        <v>0</v>
      </c>
      <c r="P917" s="422">
        <f t="shared" si="245"/>
        <v>0</v>
      </c>
      <c r="Q917" s="423">
        <f t="shared" si="245"/>
        <v>0</v>
      </c>
      <c r="R917" s="419">
        <f t="shared" si="245"/>
        <v>0</v>
      </c>
      <c r="S917" s="422">
        <f t="shared" si="245"/>
        <v>0</v>
      </c>
      <c r="T917" s="422">
        <f t="shared" si="245"/>
        <v>0</v>
      </c>
      <c r="U917" s="422">
        <f t="shared" si="245"/>
        <v>0</v>
      </c>
      <c r="V917" s="422">
        <f t="shared" si="245"/>
        <v>0</v>
      </c>
      <c r="W917" s="422">
        <f t="shared" si="245"/>
        <v>0</v>
      </c>
      <c r="X917" s="422">
        <f t="shared" si="245"/>
        <v>0</v>
      </c>
      <c r="Y917" s="422">
        <f t="shared" si="245"/>
        <v>0</v>
      </c>
      <c r="Z917" s="422">
        <f t="shared" si="245"/>
        <v>0</v>
      </c>
      <c r="AA917" s="422">
        <f t="shared" si="245"/>
        <v>0</v>
      </c>
      <c r="AB917" s="422">
        <f t="shared" si="245"/>
        <v>0</v>
      </c>
      <c r="AC917" s="408">
        <f t="shared" si="246"/>
        <v>0</v>
      </c>
      <c r="AD917" s="830"/>
      <c r="AE917" s="1063"/>
      <c r="AF917" s="832"/>
    </row>
    <row r="918" spans="1:32" ht="15.75" outlineLevel="1" x14ac:dyDescent="0.2">
      <c r="A918" s="11">
        <v>238</v>
      </c>
      <c r="B918" s="300"/>
      <c r="C918" s="295"/>
      <c r="D918" s="297"/>
      <c r="E918" s="853" t="s">
        <v>67</v>
      </c>
      <c r="F918" s="854"/>
      <c r="G918" s="854"/>
      <c r="H918" s="854"/>
      <c r="I918" s="854"/>
      <c r="J918" s="854"/>
      <c r="K918" s="854"/>
      <c r="L918" s="855"/>
      <c r="M918" s="407">
        <f>SUBTOTAL(9,M919:M922)</f>
        <v>0</v>
      </c>
      <c r="N918" s="410">
        <f t="shared" ref="N918:AC918" si="247">SUBTOTAL(9,N919:N922)</f>
        <v>0</v>
      </c>
      <c r="O918" s="414">
        <f t="shared" si="247"/>
        <v>0</v>
      </c>
      <c r="P918" s="413">
        <f t="shared" si="247"/>
        <v>0</v>
      </c>
      <c r="Q918" s="415">
        <f t="shared" si="247"/>
        <v>0</v>
      </c>
      <c r="R918" s="410">
        <f t="shared" si="247"/>
        <v>0</v>
      </c>
      <c r="S918" s="413">
        <f t="shared" si="247"/>
        <v>0</v>
      </c>
      <c r="T918" s="414">
        <f t="shared" si="247"/>
        <v>0</v>
      </c>
      <c r="U918" s="413">
        <f t="shared" si="247"/>
        <v>0</v>
      </c>
      <c r="V918" s="414">
        <f t="shared" si="247"/>
        <v>0</v>
      </c>
      <c r="W918" s="413">
        <f t="shared" si="247"/>
        <v>0</v>
      </c>
      <c r="X918" s="414">
        <f t="shared" si="247"/>
        <v>0</v>
      </c>
      <c r="Y918" s="413">
        <f t="shared" si="247"/>
        <v>0</v>
      </c>
      <c r="Z918" s="414">
        <f t="shared" si="247"/>
        <v>0</v>
      </c>
      <c r="AA918" s="413">
        <f t="shared" si="247"/>
        <v>0</v>
      </c>
      <c r="AB918" s="424">
        <f t="shared" si="247"/>
        <v>0</v>
      </c>
      <c r="AC918" s="407">
        <f t="shared" si="247"/>
        <v>0</v>
      </c>
      <c r="AD918" s="830"/>
      <c r="AE918" s="1063"/>
      <c r="AF918" s="832"/>
    </row>
    <row r="919" spans="1:32" outlineLevel="1" x14ac:dyDescent="0.2">
      <c r="A919" s="11">
        <v>239</v>
      </c>
      <c r="B919" s="300"/>
      <c r="C919" s="295"/>
      <c r="D919" s="319"/>
      <c r="E919" s="319"/>
      <c r="F919" s="856" t="s">
        <v>65</v>
      </c>
      <c r="G919" s="857"/>
      <c r="H919" s="857"/>
      <c r="I919" s="857"/>
      <c r="J919" s="857"/>
      <c r="K919" s="857"/>
      <c r="L919" s="858"/>
      <c r="M919" s="408">
        <f t="shared" ref="M919:AB922" si="248">M143</f>
        <v>0</v>
      </c>
      <c r="N919" s="419">
        <f t="shared" si="248"/>
        <v>0</v>
      </c>
      <c r="O919" s="422">
        <f t="shared" si="248"/>
        <v>0</v>
      </c>
      <c r="P919" s="422">
        <f t="shared" si="248"/>
        <v>0</v>
      </c>
      <c r="Q919" s="423">
        <f t="shared" si="248"/>
        <v>0</v>
      </c>
      <c r="R919" s="419">
        <f t="shared" si="248"/>
        <v>0</v>
      </c>
      <c r="S919" s="422">
        <f t="shared" si="248"/>
        <v>0</v>
      </c>
      <c r="T919" s="422">
        <f t="shared" si="248"/>
        <v>0</v>
      </c>
      <c r="U919" s="422">
        <f t="shared" si="248"/>
        <v>0</v>
      </c>
      <c r="V919" s="422">
        <f t="shared" si="248"/>
        <v>0</v>
      </c>
      <c r="W919" s="422">
        <f t="shared" si="248"/>
        <v>0</v>
      </c>
      <c r="X919" s="422">
        <f t="shared" si="248"/>
        <v>0</v>
      </c>
      <c r="Y919" s="422">
        <f t="shared" si="248"/>
        <v>0</v>
      </c>
      <c r="Z919" s="422">
        <f t="shared" si="248"/>
        <v>0</v>
      </c>
      <c r="AA919" s="422">
        <f t="shared" si="248"/>
        <v>0</v>
      </c>
      <c r="AB919" s="422">
        <f t="shared" si="248"/>
        <v>0</v>
      </c>
      <c r="AC919" s="408">
        <f t="shared" ref="AC919:AC922" si="249">M919-SUM(N919:AB919)</f>
        <v>0</v>
      </c>
      <c r="AD919" s="830"/>
      <c r="AE919" s="1063"/>
      <c r="AF919" s="832"/>
    </row>
    <row r="920" spans="1:32" outlineLevel="1" x14ac:dyDescent="0.2">
      <c r="A920" s="11">
        <v>240</v>
      </c>
      <c r="B920" s="300"/>
      <c r="C920" s="295"/>
      <c r="D920" s="319"/>
      <c r="E920" s="319"/>
      <c r="F920" s="915" t="s">
        <v>68</v>
      </c>
      <c r="G920" s="916"/>
      <c r="H920" s="916"/>
      <c r="I920" s="916"/>
      <c r="J920" s="916"/>
      <c r="K920" s="916"/>
      <c r="L920" s="917"/>
      <c r="M920" s="408">
        <f t="shared" si="248"/>
        <v>0</v>
      </c>
      <c r="N920" s="419">
        <f t="shared" si="248"/>
        <v>0</v>
      </c>
      <c r="O920" s="422">
        <f t="shared" si="248"/>
        <v>0</v>
      </c>
      <c r="P920" s="422">
        <f t="shared" si="248"/>
        <v>0</v>
      </c>
      <c r="Q920" s="423">
        <f t="shared" si="248"/>
        <v>0</v>
      </c>
      <c r="R920" s="419">
        <f t="shared" si="248"/>
        <v>0</v>
      </c>
      <c r="S920" s="422">
        <f t="shared" si="248"/>
        <v>0</v>
      </c>
      <c r="T920" s="422">
        <f t="shared" si="248"/>
        <v>0</v>
      </c>
      <c r="U920" s="422">
        <f t="shared" si="248"/>
        <v>0</v>
      </c>
      <c r="V920" s="422">
        <f t="shared" si="248"/>
        <v>0</v>
      </c>
      <c r="W920" s="422">
        <f t="shared" si="248"/>
        <v>0</v>
      </c>
      <c r="X920" s="422">
        <f t="shared" si="248"/>
        <v>0</v>
      </c>
      <c r="Y920" s="422">
        <f t="shared" si="248"/>
        <v>0</v>
      </c>
      <c r="Z920" s="422">
        <f t="shared" si="248"/>
        <v>0</v>
      </c>
      <c r="AA920" s="422">
        <f t="shared" si="248"/>
        <v>0</v>
      </c>
      <c r="AB920" s="422">
        <f t="shared" si="248"/>
        <v>0</v>
      </c>
      <c r="AC920" s="408">
        <f t="shared" si="249"/>
        <v>0</v>
      </c>
      <c r="AD920" s="830"/>
      <c r="AE920" s="1063"/>
      <c r="AF920" s="832"/>
    </row>
    <row r="921" spans="1:32" outlineLevel="1" x14ac:dyDescent="0.2">
      <c r="A921" s="11">
        <v>241</v>
      </c>
      <c r="B921" s="300"/>
      <c r="C921" s="295"/>
      <c r="D921" s="265"/>
      <c r="E921" s="265"/>
      <c r="F921" s="915" t="s">
        <v>537</v>
      </c>
      <c r="G921" s="916"/>
      <c r="H921" s="916"/>
      <c r="I921" s="916"/>
      <c r="J921" s="916"/>
      <c r="K921" s="916"/>
      <c r="L921" s="917"/>
      <c r="M921" s="408">
        <f t="shared" si="248"/>
        <v>0</v>
      </c>
      <c r="N921" s="419">
        <f t="shared" si="248"/>
        <v>0</v>
      </c>
      <c r="O921" s="422">
        <f t="shared" si="248"/>
        <v>0</v>
      </c>
      <c r="P921" s="422">
        <f t="shared" si="248"/>
        <v>0</v>
      </c>
      <c r="Q921" s="423">
        <f t="shared" si="248"/>
        <v>0</v>
      </c>
      <c r="R921" s="419">
        <f t="shared" si="248"/>
        <v>0</v>
      </c>
      <c r="S921" s="422">
        <f t="shared" si="248"/>
        <v>0</v>
      </c>
      <c r="T921" s="422">
        <f t="shared" si="248"/>
        <v>0</v>
      </c>
      <c r="U921" s="422">
        <f t="shared" si="248"/>
        <v>0</v>
      </c>
      <c r="V921" s="422">
        <f t="shared" si="248"/>
        <v>0</v>
      </c>
      <c r="W921" s="422">
        <f t="shared" si="248"/>
        <v>0</v>
      </c>
      <c r="X921" s="422">
        <f t="shared" si="248"/>
        <v>0</v>
      </c>
      <c r="Y921" s="422">
        <f t="shared" si="248"/>
        <v>0</v>
      </c>
      <c r="Z921" s="422">
        <f t="shared" si="248"/>
        <v>0</v>
      </c>
      <c r="AA921" s="422">
        <f t="shared" si="248"/>
        <v>0</v>
      </c>
      <c r="AB921" s="422">
        <f t="shared" si="248"/>
        <v>0</v>
      </c>
      <c r="AC921" s="408">
        <f t="shared" si="249"/>
        <v>0</v>
      </c>
      <c r="AD921" s="830"/>
      <c r="AE921" s="1063"/>
      <c r="AF921" s="832"/>
    </row>
    <row r="922" spans="1:32" ht="27.75" customHeight="1" outlineLevel="1" x14ac:dyDescent="0.2">
      <c r="A922" s="11">
        <v>242</v>
      </c>
      <c r="B922" s="300"/>
      <c r="C922" s="295"/>
      <c r="D922" s="263"/>
      <c r="E922" s="263"/>
      <c r="F922" s="859" t="s">
        <v>532</v>
      </c>
      <c r="G922" s="860"/>
      <c r="H922" s="860"/>
      <c r="I922" s="860"/>
      <c r="J922" s="860"/>
      <c r="K922" s="860"/>
      <c r="L922" s="861"/>
      <c r="M922" s="408">
        <f t="shared" si="248"/>
        <v>0</v>
      </c>
      <c r="N922" s="419">
        <f t="shared" si="248"/>
        <v>0</v>
      </c>
      <c r="O922" s="422">
        <f t="shared" si="248"/>
        <v>0</v>
      </c>
      <c r="P922" s="422">
        <f t="shared" si="248"/>
        <v>0</v>
      </c>
      <c r="Q922" s="423">
        <f t="shared" si="248"/>
        <v>0</v>
      </c>
      <c r="R922" s="419">
        <f t="shared" si="248"/>
        <v>0</v>
      </c>
      <c r="S922" s="422">
        <f t="shared" si="248"/>
        <v>0</v>
      </c>
      <c r="T922" s="422">
        <f t="shared" si="248"/>
        <v>0</v>
      </c>
      <c r="U922" s="422">
        <f t="shared" si="248"/>
        <v>0</v>
      </c>
      <c r="V922" s="422">
        <f t="shared" si="248"/>
        <v>0</v>
      </c>
      <c r="W922" s="422">
        <f t="shared" si="248"/>
        <v>0</v>
      </c>
      <c r="X922" s="422">
        <f t="shared" si="248"/>
        <v>0</v>
      </c>
      <c r="Y922" s="422">
        <f t="shared" si="248"/>
        <v>0</v>
      </c>
      <c r="Z922" s="422">
        <f t="shared" si="248"/>
        <v>0</v>
      </c>
      <c r="AA922" s="422">
        <f t="shared" si="248"/>
        <v>0</v>
      </c>
      <c r="AB922" s="422">
        <f t="shared" si="248"/>
        <v>0</v>
      </c>
      <c r="AC922" s="408">
        <f t="shared" si="249"/>
        <v>0</v>
      </c>
      <c r="AD922" s="830"/>
      <c r="AE922" s="1063"/>
      <c r="AF922" s="832"/>
    </row>
    <row r="923" spans="1:32" ht="15.75" customHeight="1" outlineLevel="1" x14ac:dyDescent="0.2">
      <c r="A923" s="11">
        <v>243</v>
      </c>
      <c r="B923" s="300"/>
      <c r="C923" s="295"/>
      <c r="D923" s="265"/>
      <c r="E923" s="853" t="s">
        <v>556</v>
      </c>
      <c r="F923" s="854"/>
      <c r="G923" s="854"/>
      <c r="H923" s="854"/>
      <c r="I923" s="854"/>
      <c r="J923" s="854"/>
      <c r="K923" s="854"/>
      <c r="L923" s="855"/>
      <c r="M923" s="407">
        <f>SUBTOTAL(9,M924:M927)</f>
        <v>0</v>
      </c>
      <c r="N923" s="410">
        <f t="shared" ref="N923:AC923" si="250">SUBTOTAL(9,N924:N927)</f>
        <v>0</v>
      </c>
      <c r="O923" s="414">
        <f t="shared" si="250"/>
        <v>0</v>
      </c>
      <c r="P923" s="413">
        <f t="shared" si="250"/>
        <v>0</v>
      </c>
      <c r="Q923" s="415">
        <f t="shared" si="250"/>
        <v>0</v>
      </c>
      <c r="R923" s="410">
        <f t="shared" si="250"/>
        <v>0</v>
      </c>
      <c r="S923" s="413">
        <f t="shared" si="250"/>
        <v>0</v>
      </c>
      <c r="T923" s="414">
        <f t="shared" si="250"/>
        <v>0</v>
      </c>
      <c r="U923" s="413">
        <f t="shared" si="250"/>
        <v>0</v>
      </c>
      <c r="V923" s="414">
        <f t="shared" si="250"/>
        <v>0</v>
      </c>
      <c r="W923" s="413">
        <f t="shared" si="250"/>
        <v>0</v>
      </c>
      <c r="X923" s="414">
        <f t="shared" si="250"/>
        <v>0</v>
      </c>
      <c r="Y923" s="413">
        <f t="shared" si="250"/>
        <v>0</v>
      </c>
      <c r="Z923" s="414">
        <f t="shared" si="250"/>
        <v>0</v>
      </c>
      <c r="AA923" s="413">
        <f t="shared" si="250"/>
        <v>0</v>
      </c>
      <c r="AB923" s="424">
        <f t="shared" si="250"/>
        <v>0</v>
      </c>
      <c r="AC923" s="407">
        <f t="shared" si="250"/>
        <v>0</v>
      </c>
      <c r="AD923" s="830"/>
      <c r="AE923" s="1063"/>
      <c r="AF923" s="832"/>
    </row>
    <row r="924" spans="1:32" outlineLevel="1" x14ac:dyDescent="0.2">
      <c r="A924" s="11">
        <v>244</v>
      </c>
      <c r="B924" s="300"/>
      <c r="C924" s="295"/>
      <c r="D924" s="319"/>
      <c r="E924" s="319"/>
      <c r="F924" s="856" t="s">
        <v>65</v>
      </c>
      <c r="G924" s="857"/>
      <c r="H924" s="857"/>
      <c r="I924" s="857"/>
      <c r="J924" s="857"/>
      <c r="K924" s="857"/>
      <c r="L924" s="858"/>
      <c r="M924" s="408">
        <f t="shared" ref="M924:AB927" si="251">M148</f>
        <v>0</v>
      </c>
      <c r="N924" s="419">
        <f t="shared" si="251"/>
        <v>0</v>
      </c>
      <c r="O924" s="422">
        <f t="shared" si="251"/>
        <v>0</v>
      </c>
      <c r="P924" s="422">
        <f t="shared" si="251"/>
        <v>0</v>
      </c>
      <c r="Q924" s="423">
        <f t="shared" si="251"/>
        <v>0</v>
      </c>
      <c r="R924" s="419">
        <f t="shared" si="251"/>
        <v>0</v>
      </c>
      <c r="S924" s="422">
        <f t="shared" si="251"/>
        <v>0</v>
      </c>
      <c r="T924" s="422">
        <f t="shared" si="251"/>
        <v>0</v>
      </c>
      <c r="U924" s="422">
        <f t="shared" si="251"/>
        <v>0</v>
      </c>
      <c r="V924" s="422">
        <f t="shared" si="251"/>
        <v>0</v>
      </c>
      <c r="W924" s="422">
        <f t="shared" si="251"/>
        <v>0</v>
      </c>
      <c r="X924" s="422">
        <f t="shared" si="251"/>
        <v>0</v>
      </c>
      <c r="Y924" s="422">
        <f t="shared" si="251"/>
        <v>0</v>
      </c>
      <c r="Z924" s="422">
        <f t="shared" si="251"/>
        <v>0</v>
      </c>
      <c r="AA924" s="422">
        <f t="shared" si="251"/>
        <v>0</v>
      </c>
      <c r="AB924" s="422">
        <f t="shared" si="251"/>
        <v>0</v>
      </c>
      <c r="AC924" s="408">
        <f t="shared" ref="AC924:AC927" si="252">M924-SUM(N924:AB924)</f>
        <v>0</v>
      </c>
      <c r="AD924" s="830"/>
      <c r="AE924" s="1063"/>
      <c r="AF924" s="832"/>
    </row>
    <row r="925" spans="1:32" outlineLevel="1" x14ac:dyDescent="0.2">
      <c r="A925" s="11">
        <v>245</v>
      </c>
      <c r="B925" s="300"/>
      <c r="C925" s="295"/>
      <c r="D925" s="266"/>
      <c r="E925" s="266"/>
      <c r="F925" s="915" t="s">
        <v>68</v>
      </c>
      <c r="G925" s="916"/>
      <c r="H925" s="916"/>
      <c r="I925" s="916"/>
      <c r="J925" s="916"/>
      <c r="K925" s="916"/>
      <c r="L925" s="917"/>
      <c r="M925" s="408">
        <f t="shared" si="251"/>
        <v>0</v>
      </c>
      <c r="N925" s="419">
        <f t="shared" si="251"/>
        <v>0</v>
      </c>
      <c r="O925" s="422">
        <f t="shared" si="251"/>
        <v>0</v>
      </c>
      <c r="P925" s="422">
        <f t="shared" si="251"/>
        <v>0</v>
      </c>
      <c r="Q925" s="423">
        <f t="shared" si="251"/>
        <v>0</v>
      </c>
      <c r="R925" s="419">
        <f t="shared" si="251"/>
        <v>0</v>
      </c>
      <c r="S925" s="422">
        <f t="shared" si="251"/>
        <v>0</v>
      </c>
      <c r="T925" s="422">
        <f t="shared" si="251"/>
        <v>0</v>
      </c>
      <c r="U925" s="422">
        <f t="shared" si="251"/>
        <v>0</v>
      </c>
      <c r="V925" s="422">
        <f t="shared" si="251"/>
        <v>0</v>
      </c>
      <c r="W925" s="422">
        <f t="shared" si="251"/>
        <v>0</v>
      </c>
      <c r="X925" s="422">
        <f t="shared" si="251"/>
        <v>0</v>
      </c>
      <c r="Y925" s="422">
        <f t="shared" si="251"/>
        <v>0</v>
      </c>
      <c r="Z925" s="422">
        <f t="shared" si="251"/>
        <v>0</v>
      </c>
      <c r="AA925" s="422">
        <f t="shared" si="251"/>
        <v>0</v>
      </c>
      <c r="AB925" s="422">
        <f t="shared" si="251"/>
        <v>0</v>
      </c>
      <c r="AC925" s="408">
        <f t="shared" si="252"/>
        <v>0</v>
      </c>
      <c r="AD925" s="830"/>
      <c r="AE925" s="1063"/>
      <c r="AF925" s="832"/>
    </row>
    <row r="926" spans="1:32" outlineLevel="1" x14ac:dyDescent="0.2">
      <c r="A926" s="11">
        <v>246</v>
      </c>
      <c r="B926" s="300"/>
      <c r="C926" s="295"/>
      <c r="D926" s="266"/>
      <c r="E926" s="266"/>
      <c r="F926" s="915" t="s">
        <v>537</v>
      </c>
      <c r="G926" s="916"/>
      <c r="H926" s="916"/>
      <c r="I926" s="916"/>
      <c r="J926" s="916"/>
      <c r="K926" s="916"/>
      <c r="L926" s="917"/>
      <c r="M926" s="408">
        <f t="shared" si="251"/>
        <v>0</v>
      </c>
      <c r="N926" s="419">
        <f t="shared" si="251"/>
        <v>0</v>
      </c>
      <c r="O926" s="422">
        <f t="shared" si="251"/>
        <v>0</v>
      </c>
      <c r="P926" s="422">
        <f t="shared" si="251"/>
        <v>0</v>
      </c>
      <c r="Q926" s="423">
        <f t="shared" si="251"/>
        <v>0</v>
      </c>
      <c r="R926" s="419">
        <f t="shared" si="251"/>
        <v>0</v>
      </c>
      <c r="S926" s="422">
        <f t="shared" si="251"/>
        <v>0</v>
      </c>
      <c r="T926" s="422">
        <f t="shared" si="251"/>
        <v>0</v>
      </c>
      <c r="U926" s="422">
        <f t="shared" si="251"/>
        <v>0</v>
      </c>
      <c r="V926" s="422">
        <f t="shared" si="251"/>
        <v>0</v>
      </c>
      <c r="W926" s="422">
        <f t="shared" si="251"/>
        <v>0</v>
      </c>
      <c r="X926" s="422">
        <f t="shared" si="251"/>
        <v>0</v>
      </c>
      <c r="Y926" s="422">
        <f t="shared" si="251"/>
        <v>0</v>
      </c>
      <c r="Z926" s="422">
        <f t="shared" si="251"/>
        <v>0</v>
      </c>
      <c r="AA926" s="422">
        <f t="shared" si="251"/>
        <v>0</v>
      </c>
      <c r="AB926" s="422">
        <f t="shared" si="251"/>
        <v>0</v>
      </c>
      <c r="AC926" s="408">
        <f t="shared" si="252"/>
        <v>0</v>
      </c>
      <c r="AD926" s="830"/>
      <c r="AE926" s="1063"/>
      <c r="AF926" s="832"/>
    </row>
    <row r="927" spans="1:32" ht="27.75" customHeight="1" outlineLevel="1" x14ac:dyDescent="0.2">
      <c r="A927" s="11">
        <v>247</v>
      </c>
      <c r="B927" s="300"/>
      <c r="C927" s="295"/>
      <c r="D927" s="298"/>
      <c r="E927" s="298"/>
      <c r="F927" s="859" t="s">
        <v>532</v>
      </c>
      <c r="G927" s="860"/>
      <c r="H927" s="860"/>
      <c r="I927" s="860"/>
      <c r="J927" s="860"/>
      <c r="K927" s="860"/>
      <c r="L927" s="861"/>
      <c r="M927" s="408">
        <f t="shared" si="251"/>
        <v>0</v>
      </c>
      <c r="N927" s="419">
        <f t="shared" si="251"/>
        <v>0</v>
      </c>
      <c r="O927" s="422">
        <f t="shared" si="251"/>
        <v>0</v>
      </c>
      <c r="P927" s="422">
        <f t="shared" si="251"/>
        <v>0</v>
      </c>
      <c r="Q927" s="423">
        <f t="shared" si="251"/>
        <v>0</v>
      </c>
      <c r="R927" s="419">
        <f t="shared" si="251"/>
        <v>0</v>
      </c>
      <c r="S927" s="422">
        <f t="shared" si="251"/>
        <v>0</v>
      </c>
      <c r="T927" s="422">
        <f t="shared" si="251"/>
        <v>0</v>
      </c>
      <c r="U927" s="422">
        <f t="shared" si="251"/>
        <v>0</v>
      </c>
      <c r="V927" s="422">
        <f t="shared" si="251"/>
        <v>0</v>
      </c>
      <c r="W927" s="422">
        <f t="shared" si="251"/>
        <v>0</v>
      </c>
      <c r="X927" s="422">
        <f t="shared" si="251"/>
        <v>0</v>
      </c>
      <c r="Y927" s="422">
        <f t="shared" si="251"/>
        <v>0</v>
      </c>
      <c r="Z927" s="422">
        <f t="shared" si="251"/>
        <v>0</v>
      </c>
      <c r="AA927" s="422">
        <f t="shared" si="251"/>
        <v>0</v>
      </c>
      <c r="AB927" s="422">
        <f t="shared" si="251"/>
        <v>0</v>
      </c>
      <c r="AC927" s="408">
        <f t="shared" si="252"/>
        <v>0</v>
      </c>
      <c r="AD927" s="833"/>
      <c r="AE927" s="834"/>
      <c r="AF927" s="835"/>
    </row>
    <row r="928" spans="1:32" outlineLevel="1" x14ac:dyDescent="0.2">
      <c r="A928" s="11">
        <v>248</v>
      </c>
      <c r="B928" s="300"/>
      <c r="C928" s="295"/>
      <c r="D928" s="844" t="s">
        <v>13</v>
      </c>
      <c r="E928" s="845"/>
      <c r="F928" s="845"/>
      <c r="G928" s="845"/>
      <c r="H928" s="845"/>
      <c r="I928" s="845"/>
      <c r="J928" s="845"/>
      <c r="K928" s="845"/>
      <c r="L928" s="845"/>
      <c r="M928" s="845"/>
      <c r="N928" s="845"/>
      <c r="O928" s="845"/>
      <c r="P928" s="845"/>
      <c r="Q928" s="845"/>
      <c r="R928" s="845"/>
      <c r="S928" s="845"/>
      <c r="T928" s="845"/>
      <c r="U928" s="845"/>
      <c r="V928" s="845"/>
      <c r="W928" s="845"/>
      <c r="X928" s="845"/>
      <c r="Y928" s="845"/>
      <c r="Z928" s="845"/>
      <c r="AA928" s="845"/>
      <c r="AB928" s="845"/>
      <c r="AC928" s="845"/>
      <c r="AD928" s="845"/>
      <c r="AE928" s="845"/>
      <c r="AF928" s="846"/>
    </row>
    <row r="929" spans="1:32" ht="15.75" customHeight="1" outlineLevel="1" x14ac:dyDescent="0.2">
      <c r="A929" s="11">
        <v>249</v>
      </c>
      <c r="B929" s="300"/>
      <c r="C929" s="295"/>
      <c r="D929" s="298"/>
      <c r="E929" s="918" t="s">
        <v>14</v>
      </c>
      <c r="F929" s="919"/>
      <c r="G929" s="919"/>
      <c r="H929" s="919"/>
      <c r="I929" s="919"/>
      <c r="J929" s="919"/>
      <c r="K929" s="919"/>
      <c r="L929" s="920"/>
      <c r="M929" s="407">
        <f>SUBTOTAL(9,M930:M932)</f>
        <v>0</v>
      </c>
      <c r="N929" s="410">
        <f t="shared" ref="N929:AC929" si="253">SUBTOTAL(9,N930:N932)</f>
        <v>0</v>
      </c>
      <c r="O929" s="414">
        <f t="shared" si="253"/>
        <v>0</v>
      </c>
      <c r="P929" s="413">
        <f t="shared" si="253"/>
        <v>0</v>
      </c>
      <c r="Q929" s="415">
        <f t="shared" si="253"/>
        <v>0</v>
      </c>
      <c r="R929" s="410">
        <f t="shared" si="253"/>
        <v>0</v>
      </c>
      <c r="S929" s="413">
        <f t="shared" si="253"/>
        <v>0</v>
      </c>
      <c r="T929" s="414">
        <f t="shared" si="253"/>
        <v>0</v>
      </c>
      <c r="U929" s="413">
        <f t="shared" si="253"/>
        <v>0</v>
      </c>
      <c r="V929" s="414">
        <f t="shared" si="253"/>
        <v>0</v>
      </c>
      <c r="W929" s="413">
        <f t="shared" si="253"/>
        <v>0</v>
      </c>
      <c r="X929" s="414">
        <f t="shared" si="253"/>
        <v>0</v>
      </c>
      <c r="Y929" s="413">
        <f t="shared" si="253"/>
        <v>0</v>
      </c>
      <c r="Z929" s="414">
        <f t="shared" si="253"/>
        <v>0</v>
      </c>
      <c r="AA929" s="413">
        <f t="shared" si="253"/>
        <v>0</v>
      </c>
      <c r="AB929" s="424">
        <f t="shared" si="253"/>
        <v>0</v>
      </c>
      <c r="AC929" s="407">
        <f t="shared" si="253"/>
        <v>0</v>
      </c>
      <c r="AD929" s="1440"/>
      <c r="AE929" s="828"/>
      <c r="AF929" s="829"/>
    </row>
    <row r="930" spans="1:32" outlineLevel="1" x14ac:dyDescent="0.2">
      <c r="A930" s="11">
        <v>250</v>
      </c>
      <c r="B930" s="300"/>
      <c r="C930" s="295"/>
      <c r="D930" s="298"/>
      <c r="E930" s="299"/>
      <c r="F930" s="856" t="s">
        <v>16</v>
      </c>
      <c r="G930" s="857"/>
      <c r="H930" s="857"/>
      <c r="I930" s="857"/>
      <c r="J930" s="857"/>
      <c r="K930" s="857"/>
      <c r="L930" s="858"/>
      <c r="M930" s="408">
        <f t="shared" ref="M930:AB932" si="254">M154</f>
        <v>0</v>
      </c>
      <c r="N930" s="419">
        <f t="shared" si="254"/>
        <v>0</v>
      </c>
      <c r="O930" s="422">
        <f t="shared" si="254"/>
        <v>0</v>
      </c>
      <c r="P930" s="422">
        <f t="shared" si="254"/>
        <v>0</v>
      </c>
      <c r="Q930" s="423">
        <f t="shared" si="254"/>
        <v>0</v>
      </c>
      <c r="R930" s="419">
        <f t="shared" si="254"/>
        <v>0</v>
      </c>
      <c r="S930" s="422">
        <f t="shared" si="254"/>
        <v>0</v>
      </c>
      <c r="T930" s="422">
        <f t="shared" si="254"/>
        <v>0</v>
      </c>
      <c r="U930" s="422">
        <f t="shared" si="254"/>
        <v>0</v>
      </c>
      <c r="V930" s="422">
        <f t="shared" si="254"/>
        <v>0</v>
      </c>
      <c r="W930" s="422">
        <f t="shared" si="254"/>
        <v>0</v>
      </c>
      <c r="X930" s="422">
        <f t="shared" si="254"/>
        <v>0</v>
      </c>
      <c r="Y930" s="422">
        <f t="shared" si="254"/>
        <v>0</v>
      </c>
      <c r="Z930" s="422">
        <f t="shared" si="254"/>
        <v>0</v>
      </c>
      <c r="AA930" s="422">
        <f t="shared" si="254"/>
        <v>0</v>
      </c>
      <c r="AB930" s="422">
        <f t="shared" si="254"/>
        <v>0</v>
      </c>
      <c r="AC930" s="408">
        <f t="shared" ref="AC930:AC932" si="255">M930-SUM(N930:AB930)</f>
        <v>0</v>
      </c>
      <c r="AD930" s="830"/>
      <c r="AE930" s="1063"/>
      <c r="AF930" s="832"/>
    </row>
    <row r="931" spans="1:32" outlineLevel="1" x14ac:dyDescent="0.2">
      <c r="A931" s="11">
        <v>251</v>
      </c>
      <c r="B931" s="300"/>
      <c r="C931" s="295"/>
      <c r="D931" s="298"/>
      <c r="E931" s="299"/>
      <c r="F931" s="915" t="s">
        <v>17</v>
      </c>
      <c r="G931" s="916"/>
      <c r="H931" s="916"/>
      <c r="I931" s="916"/>
      <c r="J931" s="916"/>
      <c r="K931" s="916"/>
      <c r="L931" s="917"/>
      <c r="M931" s="408">
        <f t="shared" si="254"/>
        <v>0</v>
      </c>
      <c r="N931" s="419">
        <f t="shared" si="254"/>
        <v>0</v>
      </c>
      <c r="O931" s="422">
        <f t="shared" si="254"/>
        <v>0</v>
      </c>
      <c r="P931" s="422">
        <f t="shared" si="254"/>
        <v>0</v>
      </c>
      <c r="Q931" s="423">
        <f t="shared" si="254"/>
        <v>0</v>
      </c>
      <c r="R931" s="419">
        <f t="shared" si="254"/>
        <v>0</v>
      </c>
      <c r="S931" s="422">
        <f t="shared" si="254"/>
        <v>0</v>
      </c>
      <c r="T931" s="422">
        <f t="shared" si="254"/>
        <v>0</v>
      </c>
      <c r="U931" s="422">
        <f t="shared" si="254"/>
        <v>0</v>
      </c>
      <c r="V931" s="422">
        <f t="shared" si="254"/>
        <v>0</v>
      </c>
      <c r="W931" s="422">
        <f t="shared" si="254"/>
        <v>0</v>
      </c>
      <c r="X931" s="422">
        <f t="shared" si="254"/>
        <v>0</v>
      </c>
      <c r="Y931" s="422">
        <f t="shared" si="254"/>
        <v>0</v>
      </c>
      <c r="Z931" s="422">
        <f t="shared" si="254"/>
        <v>0</v>
      </c>
      <c r="AA931" s="422">
        <f t="shared" si="254"/>
        <v>0</v>
      </c>
      <c r="AB931" s="422">
        <f t="shared" si="254"/>
        <v>0</v>
      </c>
      <c r="AC931" s="408">
        <f t="shared" si="255"/>
        <v>0</v>
      </c>
      <c r="AD931" s="830"/>
      <c r="AE931" s="1063"/>
      <c r="AF931" s="832"/>
    </row>
    <row r="932" spans="1:32" outlineLevel="1" x14ac:dyDescent="0.2">
      <c r="A932" s="11">
        <v>252</v>
      </c>
      <c r="B932" s="300"/>
      <c r="C932" s="295"/>
      <c r="D932" s="298"/>
      <c r="E932" s="299"/>
      <c r="F932" s="859" t="s">
        <v>560</v>
      </c>
      <c r="G932" s="860"/>
      <c r="H932" s="860"/>
      <c r="I932" s="860"/>
      <c r="J932" s="860"/>
      <c r="K932" s="860"/>
      <c r="L932" s="861"/>
      <c r="M932" s="408">
        <f t="shared" si="254"/>
        <v>0</v>
      </c>
      <c r="N932" s="419">
        <f t="shared" si="254"/>
        <v>0</v>
      </c>
      <c r="O932" s="422">
        <f t="shared" si="254"/>
        <v>0</v>
      </c>
      <c r="P932" s="422">
        <f t="shared" si="254"/>
        <v>0</v>
      </c>
      <c r="Q932" s="423">
        <f t="shared" si="254"/>
        <v>0</v>
      </c>
      <c r="R932" s="419">
        <f t="shared" si="254"/>
        <v>0</v>
      </c>
      <c r="S932" s="422">
        <f t="shared" si="254"/>
        <v>0</v>
      </c>
      <c r="T932" s="422">
        <f t="shared" si="254"/>
        <v>0</v>
      </c>
      <c r="U932" s="422">
        <f t="shared" si="254"/>
        <v>0</v>
      </c>
      <c r="V932" s="422">
        <f t="shared" si="254"/>
        <v>0</v>
      </c>
      <c r="W932" s="422">
        <f t="shared" si="254"/>
        <v>0</v>
      </c>
      <c r="X932" s="422">
        <f t="shared" si="254"/>
        <v>0</v>
      </c>
      <c r="Y932" s="422">
        <f t="shared" si="254"/>
        <v>0</v>
      </c>
      <c r="Z932" s="422">
        <f t="shared" si="254"/>
        <v>0</v>
      </c>
      <c r="AA932" s="422">
        <f t="shared" si="254"/>
        <v>0</v>
      </c>
      <c r="AB932" s="422">
        <f t="shared" si="254"/>
        <v>0</v>
      </c>
      <c r="AC932" s="408">
        <f t="shared" si="255"/>
        <v>0</v>
      </c>
      <c r="AD932" s="830"/>
      <c r="AE932" s="1063"/>
      <c r="AF932" s="832"/>
    </row>
    <row r="933" spans="1:32" outlineLevel="1" x14ac:dyDescent="0.2">
      <c r="A933" s="11">
        <v>253</v>
      </c>
      <c r="B933" s="300"/>
      <c r="C933" s="295"/>
      <c r="D933" s="298"/>
      <c r="E933" s="975" t="s">
        <v>15</v>
      </c>
      <c r="F933" s="976"/>
      <c r="G933" s="976"/>
      <c r="H933" s="976"/>
      <c r="I933" s="976"/>
      <c r="J933" s="976"/>
      <c r="K933" s="976"/>
      <c r="L933" s="977"/>
      <c r="M933" s="407">
        <f>SUBTOTAL(9,M934:M936)</f>
        <v>0</v>
      </c>
      <c r="N933" s="410">
        <f t="shared" ref="N933:AC933" si="256">SUBTOTAL(9,N934:N936)</f>
        <v>0</v>
      </c>
      <c r="O933" s="414">
        <f t="shared" si="256"/>
        <v>0</v>
      </c>
      <c r="P933" s="413">
        <f t="shared" si="256"/>
        <v>0</v>
      </c>
      <c r="Q933" s="415">
        <f t="shared" si="256"/>
        <v>0</v>
      </c>
      <c r="R933" s="410">
        <f t="shared" si="256"/>
        <v>0</v>
      </c>
      <c r="S933" s="413">
        <f t="shared" si="256"/>
        <v>0</v>
      </c>
      <c r="T933" s="414">
        <f t="shared" si="256"/>
        <v>0</v>
      </c>
      <c r="U933" s="413">
        <f t="shared" si="256"/>
        <v>0</v>
      </c>
      <c r="V933" s="414">
        <f t="shared" si="256"/>
        <v>0</v>
      </c>
      <c r="W933" s="413">
        <f t="shared" si="256"/>
        <v>0</v>
      </c>
      <c r="X933" s="414">
        <f t="shared" si="256"/>
        <v>0</v>
      </c>
      <c r="Y933" s="413">
        <f t="shared" si="256"/>
        <v>0</v>
      </c>
      <c r="Z933" s="414">
        <f t="shared" si="256"/>
        <v>0</v>
      </c>
      <c r="AA933" s="413">
        <f t="shared" si="256"/>
        <v>0</v>
      </c>
      <c r="AB933" s="424">
        <f t="shared" si="256"/>
        <v>0</v>
      </c>
      <c r="AC933" s="407">
        <f t="shared" si="256"/>
        <v>0</v>
      </c>
      <c r="AD933" s="830"/>
      <c r="AE933" s="1063"/>
      <c r="AF933" s="832"/>
    </row>
    <row r="934" spans="1:32" outlineLevel="1" x14ac:dyDescent="0.2">
      <c r="A934" s="11">
        <v>254</v>
      </c>
      <c r="B934" s="300"/>
      <c r="C934" s="295"/>
      <c r="D934" s="298"/>
      <c r="E934" s="299"/>
      <c r="F934" s="856" t="s">
        <v>138</v>
      </c>
      <c r="G934" s="857"/>
      <c r="H934" s="857"/>
      <c r="I934" s="857"/>
      <c r="J934" s="857"/>
      <c r="K934" s="857"/>
      <c r="L934" s="858"/>
      <c r="M934" s="408">
        <f t="shared" ref="M934:AB936" si="257">M158</f>
        <v>0</v>
      </c>
      <c r="N934" s="419">
        <f t="shared" si="257"/>
        <v>0</v>
      </c>
      <c r="O934" s="422">
        <f t="shared" si="257"/>
        <v>0</v>
      </c>
      <c r="P934" s="422">
        <f t="shared" si="257"/>
        <v>0</v>
      </c>
      <c r="Q934" s="423">
        <f t="shared" si="257"/>
        <v>0</v>
      </c>
      <c r="R934" s="419">
        <f t="shared" si="257"/>
        <v>0</v>
      </c>
      <c r="S934" s="422">
        <f t="shared" si="257"/>
        <v>0</v>
      </c>
      <c r="T934" s="422">
        <f t="shared" si="257"/>
        <v>0</v>
      </c>
      <c r="U934" s="422">
        <f t="shared" si="257"/>
        <v>0</v>
      </c>
      <c r="V934" s="422">
        <f t="shared" si="257"/>
        <v>0</v>
      </c>
      <c r="W934" s="422">
        <f t="shared" si="257"/>
        <v>0</v>
      </c>
      <c r="X934" s="422">
        <f t="shared" si="257"/>
        <v>0</v>
      </c>
      <c r="Y934" s="422">
        <f t="shared" si="257"/>
        <v>0</v>
      </c>
      <c r="Z934" s="422">
        <f t="shared" si="257"/>
        <v>0</v>
      </c>
      <c r="AA934" s="422">
        <f t="shared" si="257"/>
        <v>0</v>
      </c>
      <c r="AB934" s="422">
        <f t="shared" si="257"/>
        <v>0</v>
      </c>
      <c r="AC934" s="408">
        <f t="shared" ref="AC934:AC936" si="258">M934-SUM(N934:AB934)</f>
        <v>0</v>
      </c>
      <c r="AD934" s="830"/>
      <c r="AE934" s="1063"/>
      <c r="AF934" s="832"/>
    </row>
    <row r="935" spans="1:32" outlineLevel="1" x14ac:dyDescent="0.2">
      <c r="A935" s="11">
        <v>255</v>
      </c>
      <c r="B935" s="300"/>
      <c r="C935" s="295"/>
      <c r="D935" s="298"/>
      <c r="E935" s="299"/>
      <c r="F935" s="915" t="s">
        <v>19</v>
      </c>
      <c r="G935" s="916"/>
      <c r="H935" s="916"/>
      <c r="I935" s="916"/>
      <c r="J935" s="916"/>
      <c r="K935" s="916"/>
      <c r="L935" s="917"/>
      <c r="M935" s="408">
        <f t="shared" si="257"/>
        <v>0</v>
      </c>
      <c r="N935" s="419">
        <f t="shared" si="257"/>
        <v>0</v>
      </c>
      <c r="O935" s="422">
        <f t="shared" si="257"/>
        <v>0</v>
      </c>
      <c r="P935" s="422">
        <f t="shared" si="257"/>
        <v>0</v>
      </c>
      <c r="Q935" s="423">
        <f t="shared" si="257"/>
        <v>0</v>
      </c>
      <c r="R935" s="419">
        <f t="shared" si="257"/>
        <v>0</v>
      </c>
      <c r="S935" s="422">
        <f t="shared" si="257"/>
        <v>0</v>
      </c>
      <c r="T935" s="422">
        <f t="shared" si="257"/>
        <v>0</v>
      </c>
      <c r="U935" s="422">
        <f t="shared" si="257"/>
        <v>0</v>
      </c>
      <c r="V935" s="422">
        <f t="shared" si="257"/>
        <v>0</v>
      </c>
      <c r="W935" s="422">
        <f t="shared" si="257"/>
        <v>0</v>
      </c>
      <c r="X935" s="422">
        <f t="shared" si="257"/>
        <v>0</v>
      </c>
      <c r="Y935" s="422">
        <f t="shared" si="257"/>
        <v>0</v>
      </c>
      <c r="Z935" s="422">
        <f t="shared" si="257"/>
        <v>0</v>
      </c>
      <c r="AA935" s="422">
        <f t="shared" si="257"/>
        <v>0</v>
      </c>
      <c r="AB935" s="422">
        <f t="shared" si="257"/>
        <v>0</v>
      </c>
      <c r="AC935" s="408">
        <f t="shared" si="258"/>
        <v>0</v>
      </c>
      <c r="AD935" s="830"/>
      <c r="AE935" s="1063"/>
      <c r="AF935" s="832"/>
    </row>
    <row r="936" spans="1:32" outlineLevel="1" x14ac:dyDescent="0.2">
      <c r="A936" s="11">
        <v>256</v>
      </c>
      <c r="B936" s="300"/>
      <c r="C936" s="295"/>
      <c r="D936" s="298"/>
      <c r="E936" s="299"/>
      <c r="F936" s="859" t="s">
        <v>561</v>
      </c>
      <c r="G936" s="860"/>
      <c r="H936" s="860"/>
      <c r="I936" s="860"/>
      <c r="J936" s="860"/>
      <c r="K936" s="860"/>
      <c r="L936" s="861"/>
      <c r="M936" s="408">
        <f t="shared" si="257"/>
        <v>0</v>
      </c>
      <c r="N936" s="419">
        <f t="shared" si="257"/>
        <v>0</v>
      </c>
      <c r="O936" s="422">
        <f t="shared" si="257"/>
        <v>0</v>
      </c>
      <c r="P936" s="422">
        <f t="shared" si="257"/>
        <v>0</v>
      </c>
      <c r="Q936" s="423">
        <f t="shared" si="257"/>
        <v>0</v>
      </c>
      <c r="R936" s="419">
        <f t="shared" si="257"/>
        <v>0</v>
      </c>
      <c r="S936" s="422">
        <f t="shared" si="257"/>
        <v>0</v>
      </c>
      <c r="T936" s="422">
        <f t="shared" si="257"/>
        <v>0</v>
      </c>
      <c r="U936" s="422">
        <f t="shared" si="257"/>
        <v>0</v>
      </c>
      <c r="V936" s="422">
        <f t="shared" si="257"/>
        <v>0</v>
      </c>
      <c r="W936" s="422">
        <f t="shared" si="257"/>
        <v>0</v>
      </c>
      <c r="X936" s="422">
        <f t="shared" si="257"/>
        <v>0</v>
      </c>
      <c r="Y936" s="422">
        <f t="shared" si="257"/>
        <v>0</v>
      </c>
      <c r="Z936" s="422">
        <f t="shared" si="257"/>
        <v>0</v>
      </c>
      <c r="AA936" s="422">
        <f t="shared" si="257"/>
        <v>0</v>
      </c>
      <c r="AB936" s="422">
        <f t="shared" si="257"/>
        <v>0</v>
      </c>
      <c r="AC936" s="408">
        <f t="shared" si="258"/>
        <v>0</v>
      </c>
      <c r="AD936" s="830"/>
      <c r="AE936" s="1063"/>
      <c r="AF936" s="832"/>
    </row>
    <row r="937" spans="1:32" outlineLevel="1" x14ac:dyDescent="0.2">
      <c r="A937" s="11">
        <v>257</v>
      </c>
      <c r="B937" s="300"/>
      <c r="C937" s="295"/>
      <c r="D937" s="298"/>
      <c r="E937" s="853" t="s">
        <v>18</v>
      </c>
      <c r="F937" s="854"/>
      <c r="G937" s="854"/>
      <c r="H937" s="854"/>
      <c r="I937" s="854"/>
      <c r="J937" s="854"/>
      <c r="K937" s="854"/>
      <c r="L937" s="855"/>
      <c r="M937" s="407">
        <f>SUBTOTAL(9,M938:M940)</f>
        <v>0</v>
      </c>
      <c r="N937" s="410">
        <f t="shared" ref="N937:AC937" si="259">SUBTOTAL(9,N938:N940)</f>
        <v>0</v>
      </c>
      <c r="O937" s="414">
        <f t="shared" si="259"/>
        <v>0</v>
      </c>
      <c r="P937" s="413">
        <f t="shared" si="259"/>
        <v>0</v>
      </c>
      <c r="Q937" s="415">
        <f t="shared" si="259"/>
        <v>0</v>
      </c>
      <c r="R937" s="410">
        <f t="shared" si="259"/>
        <v>0</v>
      </c>
      <c r="S937" s="413">
        <f t="shared" si="259"/>
        <v>0</v>
      </c>
      <c r="T937" s="414">
        <f t="shared" si="259"/>
        <v>0</v>
      </c>
      <c r="U937" s="413">
        <f t="shared" si="259"/>
        <v>0</v>
      </c>
      <c r="V937" s="414">
        <f t="shared" si="259"/>
        <v>0</v>
      </c>
      <c r="W937" s="413">
        <f t="shared" si="259"/>
        <v>0</v>
      </c>
      <c r="X937" s="414">
        <f t="shared" si="259"/>
        <v>0</v>
      </c>
      <c r="Y937" s="413">
        <f t="shared" si="259"/>
        <v>0</v>
      </c>
      <c r="Z937" s="414">
        <f t="shared" si="259"/>
        <v>0</v>
      </c>
      <c r="AA937" s="413">
        <f t="shared" si="259"/>
        <v>0</v>
      </c>
      <c r="AB937" s="424">
        <f t="shared" si="259"/>
        <v>0</v>
      </c>
      <c r="AC937" s="407">
        <f t="shared" si="259"/>
        <v>0</v>
      </c>
      <c r="AD937" s="830"/>
      <c r="AE937" s="1063"/>
      <c r="AF937" s="832"/>
    </row>
    <row r="938" spans="1:32" outlineLevel="1" x14ac:dyDescent="0.2">
      <c r="A938" s="11">
        <v>258</v>
      </c>
      <c r="B938" s="300"/>
      <c r="C938" s="295"/>
      <c r="D938" s="298"/>
      <c r="E938" s="299"/>
      <c r="F938" s="856" t="s">
        <v>20</v>
      </c>
      <c r="G938" s="857"/>
      <c r="H938" s="857"/>
      <c r="I938" s="857"/>
      <c r="J938" s="857"/>
      <c r="K938" s="857"/>
      <c r="L938" s="858"/>
      <c r="M938" s="408">
        <f t="shared" ref="M938:AB940" si="260">M162</f>
        <v>0</v>
      </c>
      <c r="N938" s="419">
        <f t="shared" si="260"/>
        <v>0</v>
      </c>
      <c r="O938" s="422">
        <f t="shared" si="260"/>
        <v>0</v>
      </c>
      <c r="P938" s="422">
        <f t="shared" si="260"/>
        <v>0</v>
      </c>
      <c r="Q938" s="423">
        <f t="shared" si="260"/>
        <v>0</v>
      </c>
      <c r="R938" s="419">
        <f t="shared" si="260"/>
        <v>0</v>
      </c>
      <c r="S938" s="422">
        <f t="shared" si="260"/>
        <v>0</v>
      </c>
      <c r="T938" s="422">
        <f t="shared" si="260"/>
        <v>0</v>
      </c>
      <c r="U938" s="422">
        <f t="shared" si="260"/>
        <v>0</v>
      </c>
      <c r="V938" s="422">
        <f t="shared" si="260"/>
        <v>0</v>
      </c>
      <c r="W938" s="422">
        <f t="shared" si="260"/>
        <v>0</v>
      </c>
      <c r="X938" s="422">
        <f t="shared" si="260"/>
        <v>0</v>
      </c>
      <c r="Y938" s="422">
        <f t="shared" si="260"/>
        <v>0</v>
      </c>
      <c r="Z938" s="422">
        <f t="shared" si="260"/>
        <v>0</v>
      </c>
      <c r="AA938" s="422">
        <f t="shared" si="260"/>
        <v>0</v>
      </c>
      <c r="AB938" s="422">
        <f t="shared" si="260"/>
        <v>0</v>
      </c>
      <c r="AC938" s="408">
        <f t="shared" ref="AC938:AC940" si="261">M938-SUM(N938:AB938)</f>
        <v>0</v>
      </c>
      <c r="AD938" s="830"/>
      <c r="AE938" s="1063"/>
      <c r="AF938" s="832"/>
    </row>
    <row r="939" spans="1:32" outlineLevel="1" x14ac:dyDescent="0.2">
      <c r="A939" s="11">
        <v>259</v>
      </c>
      <c r="B939" s="300"/>
      <c r="C939" s="295"/>
      <c r="D939" s="298"/>
      <c r="E939" s="299"/>
      <c r="F939" s="915" t="s">
        <v>21</v>
      </c>
      <c r="G939" s="916"/>
      <c r="H939" s="916"/>
      <c r="I939" s="916"/>
      <c r="J939" s="916"/>
      <c r="K939" s="916"/>
      <c r="L939" s="917"/>
      <c r="M939" s="408">
        <f t="shared" si="260"/>
        <v>0</v>
      </c>
      <c r="N939" s="419">
        <f t="shared" si="260"/>
        <v>0</v>
      </c>
      <c r="O939" s="422">
        <f t="shared" si="260"/>
        <v>0</v>
      </c>
      <c r="P939" s="422">
        <f t="shared" si="260"/>
        <v>0</v>
      </c>
      <c r="Q939" s="423">
        <f t="shared" si="260"/>
        <v>0</v>
      </c>
      <c r="R939" s="419">
        <f t="shared" si="260"/>
        <v>0</v>
      </c>
      <c r="S939" s="422">
        <f t="shared" si="260"/>
        <v>0</v>
      </c>
      <c r="T939" s="422">
        <f t="shared" si="260"/>
        <v>0</v>
      </c>
      <c r="U939" s="422">
        <f t="shared" si="260"/>
        <v>0</v>
      </c>
      <c r="V939" s="422">
        <f t="shared" si="260"/>
        <v>0</v>
      </c>
      <c r="W939" s="422">
        <f t="shared" si="260"/>
        <v>0</v>
      </c>
      <c r="X939" s="422">
        <f t="shared" si="260"/>
        <v>0</v>
      </c>
      <c r="Y939" s="422">
        <f t="shared" si="260"/>
        <v>0</v>
      </c>
      <c r="Z939" s="422">
        <f t="shared" si="260"/>
        <v>0</v>
      </c>
      <c r="AA939" s="422">
        <f t="shared" si="260"/>
        <v>0</v>
      </c>
      <c r="AB939" s="422">
        <f t="shared" si="260"/>
        <v>0</v>
      </c>
      <c r="AC939" s="408">
        <f t="shared" si="261"/>
        <v>0</v>
      </c>
      <c r="AD939" s="830"/>
      <c r="AE939" s="1063"/>
      <c r="AF939" s="832"/>
    </row>
    <row r="940" spans="1:32" outlineLevel="1" x14ac:dyDescent="0.2">
      <c r="A940" s="11">
        <v>260</v>
      </c>
      <c r="B940" s="300"/>
      <c r="C940" s="295"/>
      <c r="D940" s="298"/>
      <c r="E940" s="299"/>
      <c r="F940" s="859" t="s">
        <v>562</v>
      </c>
      <c r="G940" s="860"/>
      <c r="H940" s="860"/>
      <c r="I940" s="860"/>
      <c r="J940" s="860"/>
      <c r="K940" s="860"/>
      <c r="L940" s="861"/>
      <c r="M940" s="408">
        <f t="shared" si="260"/>
        <v>0</v>
      </c>
      <c r="N940" s="419">
        <f t="shared" si="260"/>
        <v>0</v>
      </c>
      <c r="O940" s="422">
        <f t="shared" si="260"/>
        <v>0</v>
      </c>
      <c r="P940" s="422">
        <f t="shared" si="260"/>
        <v>0</v>
      </c>
      <c r="Q940" s="423">
        <f t="shared" si="260"/>
        <v>0</v>
      </c>
      <c r="R940" s="419">
        <f t="shared" si="260"/>
        <v>0</v>
      </c>
      <c r="S940" s="422">
        <f t="shared" si="260"/>
        <v>0</v>
      </c>
      <c r="T940" s="422">
        <f t="shared" si="260"/>
        <v>0</v>
      </c>
      <c r="U940" s="422">
        <f t="shared" si="260"/>
        <v>0</v>
      </c>
      <c r="V940" s="422">
        <f t="shared" si="260"/>
        <v>0</v>
      </c>
      <c r="W940" s="422">
        <f t="shared" si="260"/>
        <v>0</v>
      </c>
      <c r="X940" s="422">
        <f t="shared" si="260"/>
        <v>0</v>
      </c>
      <c r="Y940" s="422">
        <f t="shared" si="260"/>
        <v>0</v>
      </c>
      <c r="Z940" s="422">
        <f t="shared" si="260"/>
        <v>0</v>
      </c>
      <c r="AA940" s="422">
        <f t="shared" si="260"/>
        <v>0</v>
      </c>
      <c r="AB940" s="422">
        <f t="shared" si="260"/>
        <v>0</v>
      </c>
      <c r="AC940" s="408">
        <f t="shared" si="261"/>
        <v>0</v>
      </c>
      <c r="AD940" s="833"/>
      <c r="AE940" s="834"/>
      <c r="AF940" s="835"/>
    </row>
    <row r="941" spans="1:32" outlineLevel="1" x14ac:dyDescent="0.2">
      <c r="A941" s="11">
        <v>261</v>
      </c>
      <c r="B941" s="300"/>
      <c r="C941" s="295"/>
      <c r="D941" s="844" t="s">
        <v>672</v>
      </c>
      <c r="E941" s="845"/>
      <c r="F941" s="845"/>
      <c r="G941" s="845"/>
      <c r="H941" s="845"/>
      <c r="I941" s="845"/>
      <c r="J941" s="845"/>
      <c r="K941" s="845"/>
      <c r="L941" s="845"/>
      <c r="M941" s="845"/>
      <c r="N941" s="845"/>
      <c r="O941" s="845"/>
      <c r="P941" s="845"/>
      <c r="Q941" s="845"/>
      <c r="R941" s="845"/>
      <c r="S941" s="845"/>
      <c r="T941" s="845"/>
      <c r="U941" s="845"/>
      <c r="V941" s="845"/>
      <c r="W941" s="845"/>
      <c r="X941" s="845"/>
      <c r="Y941" s="845"/>
      <c r="Z941" s="845"/>
      <c r="AA941" s="845"/>
      <c r="AB941" s="845"/>
      <c r="AC941" s="845"/>
      <c r="AD941" s="845"/>
      <c r="AE941" s="845"/>
      <c r="AF941" s="846"/>
    </row>
    <row r="942" spans="1:32" ht="15" customHeight="1" outlineLevel="1" x14ac:dyDescent="0.2">
      <c r="A942" s="11">
        <v>262</v>
      </c>
      <c r="B942" s="300"/>
      <c r="C942" s="298"/>
      <c r="D942" s="298"/>
      <c r="E942" s="918" t="s">
        <v>118</v>
      </c>
      <c r="F942" s="919"/>
      <c r="G942" s="919"/>
      <c r="H942" s="919"/>
      <c r="I942" s="919"/>
      <c r="J942" s="919"/>
      <c r="K942" s="919"/>
      <c r="L942" s="920"/>
      <c r="M942" s="407">
        <f>SUBTOTAL(9,M943:M944)</f>
        <v>0</v>
      </c>
      <c r="N942" s="410">
        <f t="shared" ref="N942:AC942" si="262">SUBTOTAL(9,N943:N944)</f>
        <v>0</v>
      </c>
      <c r="O942" s="414">
        <f t="shared" si="262"/>
        <v>0</v>
      </c>
      <c r="P942" s="413">
        <f t="shared" si="262"/>
        <v>0</v>
      </c>
      <c r="Q942" s="415">
        <f t="shared" si="262"/>
        <v>0</v>
      </c>
      <c r="R942" s="410">
        <f t="shared" si="262"/>
        <v>0</v>
      </c>
      <c r="S942" s="413">
        <f t="shared" si="262"/>
        <v>0</v>
      </c>
      <c r="T942" s="414">
        <f t="shared" si="262"/>
        <v>0</v>
      </c>
      <c r="U942" s="413">
        <f t="shared" si="262"/>
        <v>0</v>
      </c>
      <c r="V942" s="414">
        <f t="shared" si="262"/>
        <v>0</v>
      </c>
      <c r="W942" s="413">
        <f t="shared" si="262"/>
        <v>0</v>
      </c>
      <c r="X942" s="414">
        <f t="shared" si="262"/>
        <v>0</v>
      </c>
      <c r="Y942" s="413">
        <f t="shared" si="262"/>
        <v>0</v>
      </c>
      <c r="Z942" s="414">
        <f t="shared" si="262"/>
        <v>0</v>
      </c>
      <c r="AA942" s="413">
        <f t="shared" si="262"/>
        <v>0</v>
      </c>
      <c r="AB942" s="424">
        <f t="shared" si="262"/>
        <v>0</v>
      </c>
      <c r="AC942" s="407">
        <f t="shared" si="262"/>
        <v>0</v>
      </c>
      <c r="AD942" s="1440"/>
      <c r="AE942" s="828"/>
      <c r="AF942" s="829"/>
    </row>
    <row r="943" spans="1:32" ht="15" customHeight="1" outlineLevel="1" x14ac:dyDescent="0.2">
      <c r="A943" s="11">
        <v>263</v>
      </c>
      <c r="B943" s="300"/>
      <c r="C943" s="298"/>
      <c r="D943" s="298"/>
      <c r="E943" s="299"/>
      <c r="F943" s="856" t="s">
        <v>124</v>
      </c>
      <c r="G943" s="857"/>
      <c r="H943" s="857"/>
      <c r="I943" s="857"/>
      <c r="J943" s="857"/>
      <c r="K943" s="857"/>
      <c r="L943" s="858"/>
      <c r="M943" s="408">
        <f t="shared" ref="M943:AB944" si="263">M167</f>
        <v>0</v>
      </c>
      <c r="N943" s="419">
        <f t="shared" si="263"/>
        <v>0</v>
      </c>
      <c r="O943" s="422">
        <f t="shared" si="263"/>
        <v>0</v>
      </c>
      <c r="P943" s="422">
        <f t="shared" si="263"/>
        <v>0</v>
      </c>
      <c r="Q943" s="423">
        <f t="shared" si="263"/>
        <v>0</v>
      </c>
      <c r="R943" s="419">
        <f t="shared" si="263"/>
        <v>0</v>
      </c>
      <c r="S943" s="422">
        <f t="shared" si="263"/>
        <v>0</v>
      </c>
      <c r="T943" s="422">
        <f t="shared" si="263"/>
        <v>0</v>
      </c>
      <c r="U943" s="422">
        <f t="shared" si="263"/>
        <v>0</v>
      </c>
      <c r="V943" s="422">
        <f t="shared" si="263"/>
        <v>0</v>
      </c>
      <c r="W943" s="422">
        <f t="shared" si="263"/>
        <v>0</v>
      </c>
      <c r="X943" s="422">
        <f t="shared" si="263"/>
        <v>0</v>
      </c>
      <c r="Y943" s="422">
        <f t="shared" si="263"/>
        <v>0</v>
      </c>
      <c r="Z943" s="422">
        <f t="shared" si="263"/>
        <v>0</v>
      </c>
      <c r="AA943" s="422">
        <f t="shared" si="263"/>
        <v>0</v>
      </c>
      <c r="AB943" s="422">
        <f t="shared" si="263"/>
        <v>0</v>
      </c>
      <c r="AC943" s="408">
        <f t="shared" ref="AC943:AC944" si="264">M943-SUM(N943:AB943)</f>
        <v>0</v>
      </c>
      <c r="AD943" s="830"/>
      <c r="AE943" s="1063"/>
      <c r="AF943" s="832"/>
    </row>
    <row r="944" spans="1:32" ht="15" customHeight="1" outlineLevel="1" x14ac:dyDescent="0.2">
      <c r="A944" s="11">
        <v>264</v>
      </c>
      <c r="B944" s="300"/>
      <c r="C944" s="298"/>
      <c r="D944" s="298"/>
      <c r="E944" s="299"/>
      <c r="F944" s="859" t="s">
        <v>571</v>
      </c>
      <c r="G944" s="860"/>
      <c r="H944" s="860"/>
      <c r="I944" s="860"/>
      <c r="J944" s="860"/>
      <c r="K944" s="860"/>
      <c r="L944" s="861"/>
      <c r="M944" s="408">
        <f t="shared" si="263"/>
        <v>0</v>
      </c>
      <c r="N944" s="419">
        <f t="shared" si="263"/>
        <v>0</v>
      </c>
      <c r="O944" s="422">
        <f t="shared" si="263"/>
        <v>0</v>
      </c>
      <c r="P944" s="422">
        <f t="shared" si="263"/>
        <v>0</v>
      </c>
      <c r="Q944" s="423">
        <f t="shared" si="263"/>
        <v>0</v>
      </c>
      <c r="R944" s="419">
        <f t="shared" si="263"/>
        <v>0</v>
      </c>
      <c r="S944" s="422">
        <f t="shared" si="263"/>
        <v>0</v>
      </c>
      <c r="T944" s="422">
        <f t="shared" si="263"/>
        <v>0</v>
      </c>
      <c r="U944" s="422">
        <f t="shared" si="263"/>
        <v>0</v>
      </c>
      <c r="V944" s="422">
        <f t="shared" si="263"/>
        <v>0</v>
      </c>
      <c r="W944" s="422">
        <f t="shared" si="263"/>
        <v>0</v>
      </c>
      <c r="X944" s="422">
        <f t="shared" si="263"/>
        <v>0</v>
      </c>
      <c r="Y944" s="422">
        <f t="shared" si="263"/>
        <v>0</v>
      </c>
      <c r="Z944" s="422">
        <f t="shared" si="263"/>
        <v>0</v>
      </c>
      <c r="AA944" s="422">
        <f t="shared" si="263"/>
        <v>0</v>
      </c>
      <c r="AB944" s="422">
        <f t="shared" si="263"/>
        <v>0</v>
      </c>
      <c r="AC944" s="408">
        <f t="shared" si="264"/>
        <v>0</v>
      </c>
      <c r="AD944" s="830"/>
      <c r="AE944" s="1063"/>
      <c r="AF944" s="832"/>
    </row>
    <row r="945" spans="1:32" ht="15" customHeight="1" outlineLevel="1" x14ac:dyDescent="0.2">
      <c r="A945" s="11">
        <v>265</v>
      </c>
      <c r="B945" s="300"/>
      <c r="C945" s="298"/>
      <c r="D945" s="298"/>
      <c r="E945" s="853" t="s">
        <v>119</v>
      </c>
      <c r="F945" s="854"/>
      <c r="G945" s="854"/>
      <c r="H945" s="854"/>
      <c r="I945" s="854"/>
      <c r="J945" s="854"/>
      <c r="K945" s="854"/>
      <c r="L945" s="855"/>
      <c r="M945" s="407">
        <f>SUBTOTAL(9,M946:M948)</f>
        <v>0</v>
      </c>
      <c r="N945" s="410">
        <f t="shared" ref="N945:AC945" si="265">SUBTOTAL(9,N946:N948)</f>
        <v>0</v>
      </c>
      <c r="O945" s="414">
        <f t="shared" si="265"/>
        <v>0</v>
      </c>
      <c r="P945" s="413">
        <f t="shared" si="265"/>
        <v>0</v>
      </c>
      <c r="Q945" s="415">
        <f t="shared" si="265"/>
        <v>0</v>
      </c>
      <c r="R945" s="410">
        <f t="shared" si="265"/>
        <v>0</v>
      </c>
      <c r="S945" s="413">
        <f t="shared" si="265"/>
        <v>0</v>
      </c>
      <c r="T945" s="414">
        <f t="shared" si="265"/>
        <v>0</v>
      </c>
      <c r="U945" s="413">
        <f t="shared" si="265"/>
        <v>0</v>
      </c>
      <c r="V945" s="414">
        <f t="shared" si="265"/>
        <v>0</v>
      </c>
      <c r="W945" s="413">
        <f t="shared" si="265"/>
        <v>0</v>
      </c>
      <c r="X945" s="414">
        <f t="shared" si="265"/>
        <v>0</v>
      </c>
      <c r="Y945" s="413">
        <f t="shared" si="265"/>
        <v>0</v>
      </c>
      <c r="Z945" s="414">
        <f t="shared" si="265"/>
        <v>0</v>
      </c>
      <c r="AA945" s="413">
        <f t="shared" si="265"/>
        <v>0</v>
      </c>
      <c r="AB945" s="424">
        <f t="shared" si="265"/>
        <v>0</v>
      </c>
      <c r="AC945" s="407">
        <f t="shared" si="265"/>
        <v>0</v>
      </c>
      <c r="AD945" s="830"/>
      <c r="AE945" s="1063"/>
      <c r="AF945" s="832"/>
    </row>
    <row r="946" spans="1:32" ht="15" customHeight="1" outlineLevel="1" x14ac:dyDescent="0.2">
      <c r="A946" s="11">
        <v>266</v>
      </c>
      <c r="B946" s="300"/>
      <c r="C946" s="298"/>
      <c r="D946" s="298"/>
      <c r="E946" s="299"/>
      <c r="F946" s="856" t="s">
        <v>116</v>
      </c>
      <c r="G946" s="857"/>
      <c r="H946" s="857"/>
      <c r="I946" s="857"/>
      <c r="J946" s="857"/>
      <c r="K946" s="857"/>
      <c r="L946" s="858"/>
      <c r="M946" s="408">
        <f t="shared" ref="M946:AB948" si="266">M170</f>
        <v>0</v>
      </c>
      <c r="N946" s="419">
        <f t="shared" si="266"/>
        <v>0</v>
      </c>
      <c r="O946" s="422">
        <f t="shared" si="266"/>
        <v>0</v>
      </c>
      <c r="P946" s="422">
        <f t="shared" si="266"/>
        <v>0</v>
      </c>
      <c r="Q946" s="423">
        <f t="shared" si="266"/>
        <v>0</v>
      </c>
      <c r="R946" s="419">
        <f t="shared" si="266"/>
        <v>0</v>
      </c>
      <c r="S946" s="422">
        <f t="shared" si="266"/>
        <v>0</v>
      </c>
      <c r="T946" s="422">
        <f t="shared" si="266"/>
        <v>0</v>
      </c>
      <c r="U946" s="422">
        <f t="shared" si="266"/>
        <v>0</v>
      </c>
      <c r="V946" s="422">
        <f t="shared" si="266"/>
        <v>0</v>
      </c>
      <c r="W946" s="422">
        <f t="shared" si="266"/>
        <v>0</v>
      </c>
      <c r="X946" s="422">
        <f t="shared" si="266"/>
        <v>0</v>
      </c>
      <c r="Y946" s="422">
        <f t="shared" si="266"/>
        <v>0</v>
      </c>
      <c r="Z946" s="422">
        <f t="shared" si="266"/>
        <v>0</v>
      </c>
      <c r="AA946" s="422">
        <f t="shared" si="266"/>
        <v>0</v>
      </c>
      <c r="AB946" s="422">
        <f t="shared" si="266"/>
        <v>0</v>
      </c>
      <c r="AC946" s="408">
        <f t="shared" ref="AC946:AC948" si="267">M946-SUM(N946:AB946)</f>
        <v>0</v>
      </c>
      <c r="AD946" s="830"/>
      <c r="AE946" s="1063"/>
      <c r="AF946" s="832"/>
    </row>
    <row r="947" spans="1:32" ht="15" customHeight="1" outlineLevel="1" x14ac:dyDescent="0.2">
      <c r="A947" s="11">
        <v>267</v>
      </c>
      <c r="B947" s="300"/>
      <c r="C947" s="298"/>
      <c r="D947" s="298"/>
      <c r="E947" s="299"/>
      <c r="F947" s="915" t="s">
        <v>567</v>
      </c>
      <c r="G947" s="916"/>
      <c r="H947" s="916"/>
      <c r="I947" s="916"/>
      <c r="J947" s="916"/>
      <c r="K947" s="916"/>
      <c r="L947" s="917"/>
      <c r="M947" s="408">
        <f t="shared" si="266"/>
        <v>0</v>
      </c>
      <c r="N947" s="419">
        <f t="shared" si="266"/>
        <v>0</v>
      </c>
      <c r="O947" s="422">
        <f t="shared" si="266"/>
        <v>0</v>
      </c>
      <c r="P947" s="422">
        <f t="shared" si="266"/>
        <v>0</v>
      </c>
      <c r="Q947" s="423">
        <f t="shared" si="266"/>
        <v>0</v>
      </c>
      <c r="R947" s="419">
        <f t="shared" si="266"/>
        <v>0</v>
      </c>
      <c r="S947" s="422">
        <f t="shared" si="266"/>
        <v>0</v>
      </c>
      <c r="T947" s="422">
        <f t="shared" si="266"/>
        <v>0</v>
      </c>
      <c r="U947" s="422">
        <f t="shared" si="266"/>
        <v>0</v>
      </c>
      <c r="V947" s="422">
        <f t="shared" si="266"/>
        <v>0</v>
      </c>
      <c r="W947" s="422">
        <f t="shared" si="266"/>
        <v>0</v>
      </c>
      <c r="X947" s="422">
        <f t="shared" si="266"/>
        <v>0</v>
      </c>
      <c r="Y947" s="422">
        <f t="shared" si="266"/>
        <v>0</v>
      </c>
      <c r="Z947" s="422">
        <f t="shared" si="266"/>
        <v>0</v>
      </c>
      <c r="AA947" s="422">
        <f t="shared" si="266"/>
        <v>0</v>
      </c>
      <c r="AB947" s="422">
        <f t="shared" si="266"/>
        <v>0</v>
      </c>
      <c r="AC947" s="408">
        <f t="shared" si="267"/>
        <v>0</v>
      </c>
      <c r="AD947" s="830"/>
      <c r="AE947" s="1063"/>
      <c r="AF947" s="832"/>
    </row>
    <row r="948" spans="1:32" ht="27.75" customHeight="1" outlineLevel="1" x14ac:dyDescent="0.2">
      <c r="A948" s="11">
        <v>268</v>
      </c>
      <c r="B948" s="300"/>
      <c r="C948" s="298"/>
      <c r="D948" s="298"/>
      <c r="E948" s="299"/>
      <c r="F948" s="859" t="s">
        <v>125</v>
      </c>
      <c r="G948" s="860"/>
      <c r="H948" s="860"/>
      <c r="I948" s="860"/>
      <c r="J948" s="860"/>
      <c r="K948" s="860"/>
      <c r="L948" s="861"/>
      <c r="M948" s="408">
        <f t="shared" si="266"/>
        <v>0</v>
      </c>
      <c r="N948" s="419">
        <f t="shared" si="266"/>
        <v>0</v>
      </c>
      <c r="O948" s="422">
        <f t="shared" si="266"/>
        <v>0</v>
      </c>
      <c r="P948" s="422">
        <f t="shared" si="266"/>
        <v>0</v>
      </c>
      <c r="Q948" s="423">
        <f t="shared" si="266"/>
        <v>0</v>
      </c>
      <c r="R948" s="419">
        <f t="shared" si="266"/>
        <v>0</v>
      </c>
      <c r="S948" s="422">
        <f t="shared" si="266"/>
        <v>0</v>
      </c>
      <c r="T948" s="422">
        <f t="shared" si="266"/>
        <v>0</v>
      </c>
      <c r="U948" s="422">
        <f t="shared" si="266"/>
        <v>0</v>
      </c>
      <c r="V948" s="422">
        <f t="shared" si="266"/>
        <v>0</v>
      </c>
      <c r="W948" s="422">
        <f t="shared" si="266"/>
        <v>0</v>
      </c>
      <c r="X948" s="422">
        <f t="shared" si="266"/>
        <v>0</v>
      </c>
      <c r="Y948" s="422">
        <f t="shared" si="266"/>
        <v>0</v>
      </c>
      <c r="Z948" s="422">
        <f t="shared" si="266"/>
        <v>0</v>
      </c>
      <c r="AA948" s="422">
        <f t="shared" si="266"/>
        <v>0</v>
      </c>
      <c r="AB948" s="422">
        <f t="shared" si="266"/>
        <v>0</v>
      </c>
      <c r="AC948" s="408">
        <f t="shared" si="267"/>
        <v>0</v>
      </c>
      <c r="AD948" s="830"/>
      <c r="AE948" s="1063"/>
      <c r="AF948" s="832"/>
    </row>
    <row r="949" spans="1:32" ht="15" customHeight="1" outlineLevel="1" x14ac:dyDescent="0.2">
      <c r="A949" s="11">
        <v>269</v>
      </c>
      <c r="B949" s="300"/>
      <c r="C949" s="298"/>
      <c r="D949" s="298"/>
      <c r="E949" s="853" t="s">
        <v>120</v>
      </c>
      <c r="F949" s="854"/>
      <c r="G949" s="854"/>
      <c r="H949" s="854"/>
      <c r="I949" s="854"/>
      <c r="J949" s="854"/>
      <c r="K949" s="854"/>
      <c r="L949" s="855"/>
      <c r="M949" s="407">
        <f>SUBTOTAL(9,M950:M951)</f>
        <v>0</v>
      </c>
      <c r="N949" s="410">
        <f t="shared" ref="N949:AC949" si="268">SUBTOTAL(9,N950:N951)</f>
        <v>0</v>
      </c>
      <c r="O949" s="414">
        <f t="shared" si="268"/>
        <v>0</v>
      </c>
      <c r="P949" s="413">
        <f t="shared" si="268"/>
        <v>0</v>
      </c>
      <c r="Q949" s="415">
        <f t="shared" si="268"/>
        <v>0</v>
      </c>
      <c r="R949" s="410">
        <f t="shared" si="268"/>
        <v>0</v>
      </c>
      <c r="S949" s="413">
        <f t="shared" si="268"/>
        <v>0</v>
      </c>
      <c r="T949" s="414">
        <f t="shared" si="268"/>
        <v>0</v>
      </c>
      <c r="U949" s="413">
        <f t="shared" si="268"/>
        <v>0</v>
      </c>
      <c r="V949" s="414">
        <f t="shared" si="268"/>
        <v>0</v>
      </c>
      <c r="W949" s="413">
        <f t="shared" si="268"/>
        <v>0</v>
      </c>
      <c r="X949" s="414">
        <f t="shared" si="268"/>
        <v>0</v>
      </c>
      <c r="Y949" s="413">
        <f t="shared" si="268"/>
        <v>0</v>
      </c>
      <c r="Z949" s="414">
        <f t="shared" si="268"/>
        <v>0</v>
      </c>
      <c r="AA949" s="413">
        <f t="shared" si="268"/>
        <v>0</v>
      </c>
      <c r="AB949" s="424">
        <f t="shared" si="268"/>
        <v>0</v>
      </c>
      <c r="AC949" s="407">
        <f t="shared" si="268"/>
        <v>0</v>
      </c>
      <c r="AD949" s="830"/>
      <c r="AE949" s="1063"/>
      <c r="AF949" s="832"/>
    </row>
    <row r="950" spans="1:32" ht="15" customHeight="1" outlineLevel="1" x14ac:dyDescent="0.2">
      <c r="A950" s="11">
        <v>270</v>
      </c>
      <c r="B950" s="300"/>
      <c r="C950" s="298"/>
      <c r="D950" s="298"/>
      <c r="E950" s="299"/>
      <c r="F950" s="856" t="s">
        <v>117</v>
      </c>
      <c r="G950" s="857"/>
      <c r="H950" s="857"/>
      <c r="I950" s="857"/>
      <c r="J950" s="857"/>
      <c r="K950" s="857"/>
      <c r="L950" s="857"/>
      <c r="M950" s="408">
        <f t="shared" ref="M950:AB951" si="269">M174</f>
        <v>0</v>
      </c>
      <c r="N950" s="419">
        <f t="shared" si="269"/>
        <v>0</v>
      </c>
      <c r="O950" s="422">
        <f t="shared" si="269"/>
        <v>0</v>
      </c>
      <c r="P950" s="422">
        <f t="shared" si="269"/>
        <v>0</v>
      </c>
      <c r="Q950" s="423">
        <f t="shared" si="269"/>
        <v>0</v>
      </c>
      <c r="R950" s="419">
        <f t="shared" si="269"/>
        <v>0</v>
      </c>
      <c r="S950" s="422">
        <f t="shared" si="269"/>
        <v>0</v>
      </c>
      <c r="T950" s="422">
        <f t="shared" si="269"/>
        <v>0</v>
      </c>
      <c r="U950" s="422">
        <f t="shared" si="269"/>
        <v>0</v>
      </c>
      <c r="V950" s="422">
        <f t="shared" si="269"/>
        <v>0</v>
      </c>
      <c r="W950" s="422">
        <f t="shared" si="269"/>
        <v>0</v>
      </c>
      <c r="X950" s="422">
        <f t="shared" si="269"/>
        <v>0</v>
      </c>
      <c r="Y950" s="422">
        <f t="shared" si="269"/>
        <v>0</v>
      </c>
      <c r="Z950" s="422">
        <f t="shared" si="269"/>
        <v>0</v>
      </c>
      <c r="AA950" s="422">
        <f t="shared" si="269"/>
        <v>0</v>
      </c>
      <c r="AB950" s="422">
        <f t="shared" si="269"/>
        <v>0</v>
      </c>
      <c r="AC950" s="408">
        <f t="shared" ref="AC950:AC951" si="270">M950-SUM(N950:AB950)</f>
        <v>0</v>
      </c>
      <c r="AD950" s="830"/>
      <c r="AE950" s="1063"/>
      <c r="AF950" s="832"/>
    </row>
    <row r="951" spans="1:32" ht="15" customHeight="1" outlineLevel="1" x14ac:dyDescent="0.2">
      <c r="A951" s="11">
        <v>271</v>
      </c>
      <c r="B951" s="300"/>
      <c r="C951" s="298"/>
      <c r="D951" s="298"/>
      <c r="E951" s="299"/>
      <c r="F951" s="859" t="s">
        <v>572</v>
      </c>
      <c r="G951" s="860"/>
      <c r="H951" s="860"/>
      <c r="I951" s="860"/>
      <c r="J951" s="860"/>
      <c r="K951" s="860"/>
      <c r="L951" s="860"/>
      <c r="M951" s="408">
        <f t="shared" si="269"/>
        <v>0</v>
      </c>
      <c r="N951" s="419">
        <f t="shared" si="269"/>
        <v>0</v>
      </c>
      <c r="O951" s="422">
        <f t="shared" si="269"/>
        <v>0</v>
      </c>
      <c r="P951" s="422">
        <f t="shared" si="269"/>
        <v>0</v>
      </c>
      <c r="Q951" s="423">
        <f t="shared" si="269"/>
        <v>0</v>
      </c>
      <c r="R951" s="419">
        <f t="shared" si="269"/>
        <v>0</v>
      </c>
      <c r="S951" s="422">
        <f t="shared" si="269"/>
        <v>0</v>
      </c>
      <c r="T951" s="422">
        <f t="shared" si="269"/>
        <v>0</v>
      </c>
      <c r="U951" s="422">
        <f t="shared" si="269"/>
        <v>0</v>
      </c>
      <c r="V951" s="422">
        <f t="shared" si="269"/>
        <v>0</v>
      </c>
      <c r="W951" s="422">
        <f t="shared" si="269"/>
        <v>0</v>
      </c>
      <c r="X951" s="422">
        <f t="shared" si="269"/>
        <v>0</v>
      </c>
      <c r="Y951" s="422">
        <f t="shared" si="269"/>
        <v>0</v>
      </c>
      <c r="Z951" s="422">
        <f t="shared" si="269"/>
        <v>0</v>
      </c>
      <c r="AA951" s="422">
        <f t="shared" si="269"/>
        <v>0</v>
      </c>
      <c r="AB951" s="422">
        <f t="shared" si="269"/>
        <v>0</v>
      </c>
      <c r="AC951" s="408">
        <f t="shared" si="270"/>
        <v>0</v>
      </c>
      <c r="AD951" s="830"/>
      <c r="AE951" s="1063"/>
      <c r="AF951" s="832"/>
    </row>
    <row r="952" spans="1:32" ht="15" customHeight="1" outlineLevel="1" x14ac:dyDescent="0.2">
      <c r="A952" s="11">
        <v>272</v>
      </c>
      <c r="B952" s="300"/>
      <c r="C952" s="298"/>
      <c r="D952" s="298"/>
      <c r="E952" s="853" t="s">
        <v>121</v>
      </c>
      <c r="F952" s="854"/>
      <c r="G952" s="854"/>
      <c r="H952" s="854"/>
      <c r="I952" s="854"/>
      <c r="J952" s="854"/>
      <c r="K952" s="854"/>
      <c r="L952" s="855"/>
      <c r="M952" s="407">
        <f>SUBTOTAL(9,M953:M955)</f>
        <v>0</v>
      </c>
      <c r="N952" s="410">
        <f t="shared" ref="N952:AB952" si="271">SUBTOTAL(9,N953:N955)</f>
        <v>0</v>
      </c>
      <c r="O952" s="414">
        <f t="shared" si="271"/>
        <v>0</v>
      </c>
      <c r="P952" s="413">
        <f t="shared" si="271"/>
        <v>0</v>
      </c>
      <c r="Q952" s="415">
        <f t="shared" si="271"/>
        <v>0</v>
      </c>
      <c r="R952" s="410">
        <f t="shared" si="271"/>
        <v>0</v>
      </c>
      <c r="S952" s="413">
        <f t="shared" si="271"/>
        <v>0</v>
      </c>
      <c r="T952" s="414">
        <f t="shared" si="271"/>
        <v>0</v>
      </c>
      <c r="U952" s="413">
        <f t="shared" si="271"/>
        <v>0</v>
      </c>
      <c r="V952" s="414">
        <f t="shared" si="271"/>
        <v>0</v>
      </c>
      <c r="W952" s="413">
        <f t="shared" si="271"/>
        <v>0</v>
      </c>
      <c r="X952" s="414">
        <f t="shared" si="271"/>
        <v>0</v>
      </c>
      <c r="Y952" s="413">
        <f t="shared" si="271"/>
        <v>0</v>
      </c>
      <c r="Z952" s="414">
        <f t="shared" si="271"/>
        <v>0</v>
      </c>
      <c r="AA952" s="413">
        <f t="shared" si="271"/>
        <v>0</v>
      </c>
      <c r="AB952" s="424">
        <f t="shared" si="271"/>
        <v>0</v>
      </c>
      <c r="AC952" s="407">
        <f>SUBTOTAL(9,AC953:AC955)</f>
        <v>0</v>
      </c>
      <c r="AD952" s="830"/>
      <c r="AE952" s="1063"/>
      <c r="AF952" s="832"/>
    </row>
    <row r="953" spans="1:32" ht="15" customHeight="1" outlineLevel="1" x14ac:dyDescent="0.2">
      <c r="A953" s="11">
        <v>273</v>
      </c>
      <c r="B953" s="300"/>
      <c r="C953" s="298"/>
      <c r="D953" s="298"/>
      <c r="E953" s="299"/>
      <c r="F953" s="856" t="s">
        <v>122</v>
      </c>
      <c r="G953" s="857"/>
      <c r="H953" s="857"/>
      <c r="I953" s="857"/>
      <c r="J953" s="857"/>
      <c r="K953" s="857"/>
      <c r="L953" s="858"/>
      <c r="M953" s="408">
        <f t="shared" ref="M953:AB955" si="272">M177</f>
        <v>0</v>
      </c>
      <c r="N953" s="419">
        <f t="shared" si="272"/>
        <v>0</v>
      </c>
      <c r="O953" s="422">
        <f t="shared" si="272"/>
        <v>0</v>
      </c>
      <c r="P953" s="422">
        <f t="shared" si="272"/>
        <v>0</v>
      </c>
      <c r="Q953" s="423">
        <f t="shared" si="272"/>
        <v>0</v>
      </c>
      <c r="R953" s="419">
        <f t="shared" si="272"/>
        <v>0</v>
      </c>
      <c r="S953" s="422">
        <f t="shared" si="272"/>
        <v>0</v>
      </c>
      <c r="T953" s="422">
        <f t="shared" si="272"/>
        <v>0</v>
      </c>
      <c r="U953" s="422">
        <f t="shared" si="272"/>
        <v>0</v>
      </c>
      <c r="V953" s="422">
        <f t="shared" si="272"/>
        <v>0</v>
      </c>
      <c r="W953" s="422">
        <f t="shared" si="272"/>
        <v>0</v>
      </c>
      <c r="X953" s="422">
        <f t="shared" si="272"/>
        <v>0</v>
      </c>
      <c r="Y953" s="422">
        <f t="shared" si="272"/>
        <v>0</v>
      </c>
      <c r="Z953" s="422">
        <f t="shared" si="272"/>
        <v>0</v>
      </c>
      <c r="AA953" s="422">
        <f t="shared" si="272"/>
        <v>0</v>
      </c>
      <c r="AB953" s="422">
        <f t="shared" si="272"/>
        <v>0</v>
      </c>
      <c r="AC953" s="408">
        <f t="shared" ref="AC953:AC955" si="273">M953-SUM(N953:AB953)</f>
        <v>0</v>
      </c>
      <c r="AD953" s="830"/>
      <c r="AE953" s="1063"/>
      <c r="AF953" s="832"/>
    </row>
    <row r="954" spans="1:32" ht="15" customHeight="1" outlineLevel="1" x14ac:dyDescent="0.2">
      <c r="A954" s="11">
        <v>274</v>
      </c>
      <c r="B954" s="300"/>
      <c r="C954" s="298"/>
      <c r="D954" s="298"/>
      <c r="E954" s="299"/>
      <c r="F954" s="915" t="s">
        <v>573</v>
      </c>
      <c r="G954" s="916"/>
      <c r="H954" s="916"/>
      <c r="I954" s="916"/>
      <c r="J954" s="916"/>
      <c r="K954" s="916"/>
      <c r="L954" s="917"/>
      <c r="M954" s="408">
        <f t="shared" si="272"/>
        <v>0</v>
      </c>
      <c r="N954" s="419">
        <f t="shared" si="272"/>
        <v>0</v>
      </c>
      <c r="O954" s="422">
        <f t="shared" si="272"/>
        <v>0</v>
      </c>
      <c r="P954" s="422">
        <f t="shared" si="272"/>
        <v>0</v>
      </c>
      <c r="Q954" s="423">
        <f t="shared" si="272"/>
        <v>0</v>
      </c>
      <c r="R954" s="419">
        <f t="shared" si="272"/>
        <v>0</v>
      </c>
      <c r="S954" s="422">
        <f t="shared" si="272"/>
        <v>0</v>
      </c>
      <c r="T954" s="422">
        <f t="shared" si="272"/>
        <v>0</v>
      </c>
      <c r="U954" s="422">
        <f t="shared" si="272"/>
        <v>0</v>
      </c>
      <c r="V954" s="422">
        <f t="shared" si="272"/>
        <v>0</v>
      </c>
      <c r="W954" s="422">
        <f t="shared" si="272"/>
        <v>0</v>
      </c>
      <c r="X954" s="422">
        <f t="shared" si="272"/>
        <v>0</v>
      </c>
      <c r="Y954" s="422">
        <f t="shared" si="272"/>
        <v>0</v>
      </c>
      <c r="Z954" s="422">
        <f t="shared" si="272"/>
        <v>0</v>
      </c>
      <c r="AA954" s="422">
        <f t="shared" si="272"/>
        <v>0</v>
      </c>
      <c r="AB954" s="422">
        <f t="shared" si="272"/>
        <v>0</v>
      </c>
      <c r="AC954" s="408">
        <f t="shared" si="273"/>
        <v>0</v>
      </c>
      <c r="AD954" s="830"/>
      <c r="AE954" s="1063"/>
      <c r="AF954" s="832"/>
    </row>
    <row r="955" spans="1:32" ht="27.75" customHeight="1" outlineLevel="1" x14ac:dyDescent="0.2">
      <c r="A955" s="11">
        <v>275</v>
      </c>
      <c r="B955" s="300"/>
      <c r="C955" s="298"/>
      <c r="D955" s="298"/>
      <c r="E955" s="299"/>
      <c r="F955" s="859" t="s">
        <v>123</v>
      </c>
      <c r="G955" s="860"/>
      <c r="H955" s="860"/>
      <c r="I955" s="860"/>
      <c r="J955" s="860"/>
      <c r="K955" s="860"/>
      <c r="L955" s="861"/>
      <c r="M955" s="408">
        <f t="shared" si="272"/>
        <v>0</v>
      </c>
      <c r="N955" s="419">
        <f t="shared" si="272"/>
        <v>0</v>
      </c>
      <c r="O955" s="422">
        <f t="shared" si="272"/>
        <v>0</v>
      </c>
      <c r="P955" s="422">
        <f t="shared" si="272"/>
        <v>0</v>
      </c>
      <c r="Q955" s="423">
        <f t="shared" si="272"/>
        <v>0</v>
      </c>
      <c r="R955" s="419">
        <f t="shared" si="272"/>
        <v>0</v>
      </c>
      <c r="S955" s="422">
        <f t="shared" si="272"/>
        <v>0</v>
      </c>
      <c r="T955" s="422">
        <f t="shared" si="272"/>
        <v>0</v>
      </c>
      <c r="U955" s="422">
        <f t="shared" si="272"/>
        <v>0</v>
      </c>
      <c r="V955" s="422">
        <f t="shared" si="272"/>
        <v>0</v>
      </c>
      <c r="W955" s="422">
        <f t="shared" si="272"/>
        <v>0</v>
      </c>
      <c r="X955" s="422">
        <f t="shared" si="272"/>
        <v>0</v>
      </c>
      <c r="Y955" s="422">
        <f t="shared" si="272"/>
        <v>0</v>
      </c>
      <c r="Z955" s="422">
        <f t="shared" si="272"/>
        <v>0</v>
      </c>
      <c r="AA955" s="422">
        <f t="shared" si="272"/>
        <v>0</v>
      </c>
      <c r="AB955" s="422">
        <f t="shared" si="272"/>
        <v>0</v>
      </c>
      <c r="AC955" s="408">
        <f t="shared" si="273"/>
        <v>0</v>
      </c>
      <c r="AD955" s="830"/>
      <c r="AE955" s="1063"/>
      <c r="AF955" s="832"/>
    </row>
    <row r="956" spans="1:32" ht="15" customHeight="1" outlineLevel="1" x14ac:dyDescent="0.2">
      <c r="A956" s="11">
        <v>276</v>
      </c>
      <c r="B956" s="300"/>
      <c r="C956" s="298"/>
      <c r="D956" s="298"/>
      <c r="E956" s="853" t="s">
        <v>546</v>
      </c>
      <c r="F956" s="854"/>
      <c r="G956" s="854"/>
      <c r="H956" s="854"/>
      <c r="I956" s="854"/>
      <c r="J956" s="854"/>
      <c r="K956" s="854"/>
      <c r="L956" s="855"/>
      <c r="M956" s="407">
        <f>SUBTOTAL(9,M957:M958)</f>
        <v>0</v>
      </c>
      <c r="N956" s="410">
        <f t="shared" ref="N956:AC956" si="274">SUBTOTAL(9,N957:N958)</f>
        <v>0</v>
      </c>
      <c r="O956" s="414">
        <f t="shared" si="274"/>
        <v>0</v>
      </c>
      <c r="P956" s="413">
        <f t="shared" si="274"/>
        <v>0</v>
      </c>
      <c r="Q956" s="415">
        <f t="shared" si="274"/>
        <v>0</v>
      </c>
      <c r="R956" s="410">
        <f t="shared" si="274"/>
        <v>0</v>
      </c>
      <c r="S956" s="413">
        <f t="shared" si="274"/>
        <v>0</v>
      </c>
      <c r="T956" s="414">
        <f t="shared" si="274"/>
        <v>0</v>
      </c>
      <c r="U956" s="413">
        <f t="shared" si="274"/>
        <v>0</v>
      </c>
      <c r="V956" s="414">
        <f t="shared" si="274"/>
        <v>0</v>
      </c>
      <c r="W956" s="413">
        <f t="shared" si="274"/>
        <v>0</v>
      </c>
      <c r="X956" s="414">
        <f t="shared" si="274"/>
        <v>0</v>
      </c>
      <c r="Y956" s="413">
        <f t="shared" si="274"/>
        <v>0</v>
      </c>
      <c r="Z956" s="414">
        <f t="shared" si="274"/>
        <v>0</v>
      </c>
      <c r="AA956" s="413">
        <f t="shared" si="274"/>
        <v>0</v>
      </c>
      <c r="AB956" s="424">
        <f t="shared" si="274"/>
        <v>0</v>
      </c>
      <c r="AC956" s="407">
        <f t="shared" si="274"/>
        <v>0</v>
      </c>
      <c r="AD956" s="830"/>
      <c r="AE956" s="1063"/>
      <c r="AF956" s="832"/>
    </row>
    <row r="957" spans="1:32" ht="26.25" customHeight="1" outlineLevel="1" x14ac:dyDescent="0.2">
      <c r="A957" s="11">
        <v>277</v>
      </c>
      <c r="B957" s="300"/>
      <c r="C957" s="298"/>
      <c r="D957" s="298"/>
      <c r="E957" s="299"/>
      <c r="F957" s="856" t="s">
        <v>547</v>
      </c>
      <c r="G957" s="857"/>
      <c r="H957" s="857"/>
      <c r="I957" s="857"/>
      <c r="J957" s="857"/>
      <c r="K957" s="857"/>
      <c r="L957" s="858"/>
      <c r="M957" s="408">
        <f t="shared" ref="M957:AB958" si="275">M181</f>
        <v>0</v>
      </c>
      <c r="N957" s="419">
        <f t="shared" si="275"/>
        <v>0</v>
      </c>
      <c r="O957" s="422">
        <f t="shared" si="275"/>
        <v>0</v>
      </c>
      <c r="P957" s="422">
        <f t="shared" si="275"/>
        <v>0</v>
      </c>
      <c r="Q957" s="423">
        <f t="shared" si="275"/>
        <v>0</v>
      </c>
      <c r="R957" s="419">
        <f t="shared" si="275"/>
        <v>0</v>
      </c>
      <c r="S957" s="422">
        <f t="shared" si="275"/>
        <v>0</v>
      </c>
      <c r="T957" s="422">
        <f t="shared" si="275"/>
        <v>0</v>
      </c>
      <c r="U957" s="422">
        <f t="shared" si="275"/>
        <v>0</v>
      </c>
      <c r="V957" s="422">
        <f t="shared" si="275"/>
        <v>0</v>
      </c>
      <c r="W957" s="422">
        <f t="shared" si="275"/>
        <v>0</v>
      </c>
      <c r="X957" s="422">
        <f t="shared" si="275"/>
        <v>0</v>
      </c>
      <c r="Y957" s="422">
        <f t="shared" si="275"/>
        <v>0</v>
      </c>
      <c r="Z957" s="422">
        <f t="shared" si="275"/>
        <v>0</v>
      </c>
      <c r="AA957" s="422">
        <f t="shared" si="275"/>
        <v>0</v>
      </c>
      <c r="AB957" s="422">
        <f t="shared" si="275"/>
        <v>0</v>
      </c>
      <c r="AC957" s="408">
        <f t="shared" ref="AC957:AC958" si="276">M957-SUM(N957:AB957)</f>
        <v>0</v>
      </c>
      <c r="AD957" s="830"/>
      <c r="AE957" s="1063"/>
      <c r="AF957" s="832"/>
    </row>
    <row r="958" spans="1:32" ht="15" customHeight="1" outlineLevel="1" x14ac:dyDescent="0.2">
      <c r="A958" s="11">
        <v>278</v>
      </c>
      <c r="B958" s="300"/>
      <c r="C958" s="298"/>
      <c r="D958" s="298"/>
      <c r="E958" s="299"/>
      <c r="F958" s="859" t="s">
        <v>570</v>
      </c>
      <c r="G958" s="860"/>
      <c r="H958" s="860"/>
      <c r="I958" s="860"/>
      <c r="J958" s="860"/>
      <c r="K958" s="860"/>
      <c r="L958" s="861"/>
      <c r="M958" s="408">
        <f t="shared" si="275"/>
        <v>0</v>
      </c>
      <c r="N958" s="419">
        <f t="shared" si="275"/>
        <v>0</v>
      </c>
      <c r="O958" s="422">
        <f t="shared" si="275"/>
        <v>0</v>
      </c>
      <c r="P958" s="422">
        <f t="shared" si="275"/>
        <v>0</v>
      </c>
      <c r="Q958" s="423">
        <f t="shared" si="275"/>
        <v>0</v>
      </c>
      <c r="R958" s="419">
        <f t="shared" si="275"/>
        <v>0</v>
      </c>
      <c r="S958" s="422">
        <f t="shared" si="275"/>
        <v>0</v>
      </c>
      <c r="T958" s="422">
        <f t="shared" si="275"/>
        <v>0</v>
      </c>
      <c r="U958" s="422">
        <f t="shared" si="275"/>
        <v>0</v>
      </c>
      <c r="V958" s="422">
        <f t="shared" si="275"/>
        <v>0</v>
      </c>
      <c r="W958" s="422">
        <f t="shared" si="275"/>
        <v>0</v>
      </c>
      <c r="X958" s="422">
        <f t="shared" si="275"/>
        <v>0</v>
      </c>
      <c r="Y958" s="422">
        <f t="shared" si="275"/>
        <v>0</v>
      </c>
      <c r="Z958" s="422">
        <f t="shared" si="275"/>
        <v>0</v>
      </c>
      <c r="AA958" s="422">
        <f t="shared" si="275"/>
        <v>0</v>
      </c>
      <c r="AB958" s="422">
        <f t="shared" si="275"/>
        <v>0</v>
      </c>
      <c r="AC958" s="408">
        <f t="shared" si="276"/>
        <v>0</v>
      </c>
      <c r="AD958" s="830"/>
      <c r="AE958" s="1063"/>
      <c r="AF958" s="832"/>
    </row>
    <row r="959" spans="1:32" ht="15" customHeight="1" outlineLevel="1" x14ac:dyDescent="0.2">
      <c r="A959" s="11">
        <v>279</v>
      </c>
      <c r="B959" s="300"/>
      <c r="C959" s="298"/>
      <c r="D959" s="298"/>
      <c r="E959" s="853" t="s">
        <v>548</v>
      </c>
      <c r="F959" s="854"/>
      <c r="G959" s="854"/>
      <c r="H959" s="854"/>
      <c r="I959" s="854"/>
      <c r="J959" s="854"/>
      <c r="K959" s="854"/>
      <c r="L959" s="855"/>
      <c r="M959" s="407">
        <f>SUBTOTAL(9,M960:M962)</f>
        <v>0</v>
      </c>
      <c r="N959" s="410">
        <f t="shared" ref="N959:AC959" si="277">SUBTOTAL(9,N960:N962)</f>
        <v>0</v>
      </c>
      <c r="O959" s="414">
        <f t="shared" si="277"/>
        <v>0</v>
      </c>
      <c r="P959" s="413">
        <f t="shared" si="277"/>
        <v>0</v>
      </c>
      <c r="Q959" s="415">
        <f t="shared" si="277"/>
        <v>0</v>
      </c>
      <c r="R959" s="410">
        <f t="shared" si="277"/>
        <v>0</v>
      </c>
      <c r="S959" s="413">
        <f t="shared" si="277"/>
        <v>0</v>
      </c>
      <c r="T959" s="414">
        <f t="shared" si="277"/>
        <v>0</v>
      </c>
      <c r="U959" s="413">
        <f t="shared" si="277"/>
        <v>0</v>
      </c>
      <c r="V959" s="414">
        <f t="shared" si="277"/>
        <v>0</v>
      </c>
      <c r="W959" s="413">
        <f t="shared" si="277"/>
        <v>0</v>
      </c>
      <c r="X959" s="414">
        <f t="shared" si="277"/>
        <v>0</v>
      </c>
      <c r="Y959" s="413">
        <f t="shared" si="277"/>
        <v>0</v>
      </c>
      <c r="Z959" s="414">
        <f t="shared" si="277"/>
        <v>0</v>
      </c>
      <c r="AA959" s="413">
        <f t="shared" si="277"/>
        <v>0</v>
      </c>
      <c r="AB959" s="424">
        <f t="shared" si="277"/>
        <v>0</v>
      </c>
      <c r="AC959" s="407">
        <f t="shared" si="277"/>
        <v>0</v>
      </c>
      <c r="AD959" s="830"/>
      <c r="AE959" s="1063"/>
      <c r="AF959" s="832"/>
    </row>
    <row r="960" spans="1:32" ht="15" customHeight="1" outlineLevel="1" x14ac:dyDescent="0.2">
      <c r="A960" s="11">
        <v>280</v>
      </c>
      <c r="B960" s="300"/>
      <c r="C960" s="298"/>
      <c r="D960" s="298"/>
      <c r="E960" s="299"/>
      <c r="F960" s="856" t="s">
        <v>549</v>
      </c>
      <c r="G960" s="857"/>
      <c r="H960" s="857"/>
      <c r="I960" s="857"/>
      <c r="J960" s="857"/>
      <c r="K960" s="857"/>
      <c r="L960" s="858"/>
      <c r="M960" s="408">
        <f t="shared" ref="M960:AB962" si="278">M184</f>
        <v>0</v>
      </c>
      <c r="N960" s="419">
        <f t="shared" si="278"/>
        <v>0</v>
      </c>
      <c r="O960" s="422">
        <f t="shared" si="278"/>
        <v>0</v>
      </c>
      <c r="P960" s="422">
        <f t="shared" si="278"/>
        <v>0</v>
      </c>
      <c r="Q960" s="423">
        <f t="shared" si="278"/>
        <v>0</v>
      </c>
      <c r="R960" s="419">
        <f t="shared" si="278"/>
        <v>0</v>
      </c>
      <c r="S960" s="422">
        <f t="shared" si="278"/>
        <v>0</v>
      </c>
      <c r="T960" s="422">
        <f t="shared" si="278"/>
        <v>0</v>
      </c>
      <c r="U960" s="422">
        <f t="shared" si="278"/>
        <v>0</v>
      </c>
      <c r="V960" s="422">
        <f t="shared" si="278"/>
        <v>0</v>
      </c>
      <c r="W960" s="422">
        <f t="shared" si="278"/>
        <v>0</v>
      </c>
      <c r="X960" s="422">
        <f t="shared" si="278"/>
        <v>0</v>
      </c>
      <c r="Y960" s="422">
        <f t="shared" si="278"/>
        <v>0</v>
      </c>
      <c r="Z960" s="422">
        <f t="shared" si="278"/>
        <v>0</v>
      </c>
      <c r="AA960" s="422">
        <f t="shared" si="278"/>
        <v>0</v>
      </c>
      <c r="AB960" s="422">
        <f t="shared" si="278"/>
        <v>0</v>
      </c>
      <c r="AC960" s="408">
        <f t="shared" ref="AC960:AC962" si="279">M960-SUM(N960:AB960)</f>
        <v>0</v>
      </c>
      <c r="AD960" s="830"/>
      <c r="AE960" s="1063"/>
      <c r="AF960" s="832"/>
    </row>
    <row r="961" spans="1:32" outlineLevel="1" x14ac:dyDescent="0.2">
      <c r="A961" s="11">
        <v>281</v>
      </c>
      <c r="B961" s="300"/>
      <c r="C961" s="295"/>
      <c r="D961" s="295"/>
      <c r="E961" s="295"/>
      <c r="F961" s="915" t="s">
        <v>574</v>
      </c>
      <c r="G961" s="916"/>
      <c r="H961" s="916"/>
      <c r="I961" s="916"/>
      <c r="J961" s="916"/>
      <c r="K961" s="916"/>
      <c r="L961" s="917"/>
      <c r="M961" s="408">
        <f t="shared" si="278"/>
        <v>0</v>
      </c>
      <c r="N961" s="419">
        <f t="shared" si="278"/>
        <v>0</v>
      </c>
      <c r="O961" s="422">
        <f t="shared" si="278"/>
        <v>0</v>
      </c>
      <c r="P961" s="422">
        <f t="shared" si="278"/>
        <v>0</v>
      </c>
      <c r="Q961" s="423">
        <f t="shared" si="278"/>
        <v>0</v>
      </c>
      <c r="R961" s="419">
        <f t="shared" si="278"/>
        <v>0</v>
      </c>
      <c r="S961" s="422">
        <f t="shared" si="278"/>
        <v>0</v>
      </c>
      <c r="T961" s="422">
        <f t="shared" si="278"/>
        <v>0</v>
      </c>
      <c r="U961" s="422">
        <f t="shared" si="278"/>
        <v>0</v>
      </c>
      <c r="V961" s="422">
        <f t="shared" si="278"/>
        <v>0</v>
      </c>
      <c r="W961" s="422">
        <f t="shared" si="278"/>
        <v>0</v>
      </c>
      <c r="X961" s="422">
        <f t="shared" si="278"/>
        <v>0</v>
      </c>
      <c r="Y961" s="422">
        <f t="shared" si="278"/>
        <v>0</v>
      </c>
      <c r="Z961" s="422">
        <f t="shared" si="278"/>
        <v>0</v>
      </c>
      <c r="AA961" s="422">
        <f t="shared" si="278"/>
        <v>0</v>
      </c>
      <c r="AB961" s="422">
        <f t="shared" si="278"/>
        <v>0</v>
      </c>
      <c r="AC961" s="408">
        <f t="shared" si="279"/>
        <v>0</v>
      </c>
      <c r="AD961" s="830"/>
      <c r="AE961" s="1063"/>
      <c r="AF961" s="832"/>
    </row>
    <row r="962" spans="1:32" ht="27.75" customHeight="1" outlineLevel="1" x14ac:dyDescent="0.2">
      <c r="A962" s="11">
        <v>282</v>
      </c>
      <c r="B962" s="300"/>
      <c r="C962" s="295"/>
      <c r="D962" s="295"/>
      <c r="E962" s="295"/>
      <c r="F962" s="859" t="s">
        <v>669</v>
      </c>
      <c r="G962" s="860"/>
      <c r="H962" s="860"/>
      <c r="I962" s="860"/>
      <c r="J962" s="860"/>
      <c r="K962" s="860"/>
      <c r="L962" s="861"/>
      <c r="M962" s="408">
        <f t="shared" si="278"/>
        <v>0</v>
      </c>
      <c r="N962" s="419">
        <f t="shared" si="278"/>
        <v>0</v>
      </c>
      <c r="O962" s="422">
        <f t="shared" si="278"/>
        <v>0</v>
      </c>
      <c r="P962" s="422">
        <f t="shared" si="278"/>
        <v>0</v>
      </c>
      <c r="Q962" s="423">
        <f t="shared" si="278"/>
        <v>0</v>
      </c>
      <c r="R962" s="419">
        <f t="shared" si="278"/>
        <v>0</v>
      </c>
      <c r="S962" s="422">
        <f t="shared" si="278"/>
        <v>0</v>
      </c>
      <c r="T962" s="422">
        <f t="shared" si="278"/>
        <v>0</v>
      </c>
      <c r="U962" s="422">
        <f t="shared" si="278"/>
        <v>0</v>
      </c>
      <c r="V962" s="422">
        <f t="shared" si="278"/>
        <v>0</v>
      </c>
      <c r="W962" s="422">
        <f t="shared" si="278"/>
        <v>0</v>
      </c>
      <c r="X962" s="422">
        <f t="shared" si="278"/>
        <v>0</v>
      </c>
      <c r="Y962" s="422">
        <f t="shared" si="278"/>
        <v>0</v>
      </c>
      <c r="Z962" s="422">
        <f t="shared" si="278"/>
        <v>0</v>
      </c>
      <c r="AA962" s="422">
        <f t="shared" si="278"/>
        <v>0</v>
      </c>
      <c r="AB962" s="422">
        <f t="shared" si="278"/>
        <v>0</v>
      </c>
      <c r="AC962" s="408">
        <f t="shared" si="279"/>
        <v>0</v>
      </c>
      <c r="AD962" s="833"/>
      <c r="AE962" s="834"/>
      <c r="AF962" s="835"/>
    </row>
    <row r="963" spans="1:32" outlineLevel="1" x14ac:dyDescent="0.2">
      <c r="A963" s="11">
        <v>283</v>
      </c>
      <c r="B963" s="300"/>
      <c r="C963" s="295"/>
      <c r="D963" s="844" t="s">
        <v>23</v>
      </c>
      <c r="E963" s="845"/>
      <c r="F963" s="845"/>
      <c r="G963" s="845"/>
      <c r="H963" s="845"/>
      <c r="I963" s="845"/>
      <c r="J963" s="845"/>
      <c r="K963" s="845"/>
      <c r="L963" s="845"/>
      <c r="M963" s="845"/>
      <c r="N963" s="845"/>
      <c r="O963" s="845"/>
      <c r="P963" s="845"/>
      <c r="Q963" s="845"/>
      <c r="R963" s="845"/>
      <c r="S963" s="845"/>
      <c r="T963" s="845"/>
      <c r="U963" s="845"/>
      <c r="V963" s="845"/>
      <c r="W963" s="845"/>
      <c r="X963" s="845"/>
      <c r="Y963" s="845"/>
      <c r="Z963" s="845"/>
      <c r="AA963" s="845"/>
      <c r="AB963" s="845"/>
      <c r="AC963" s="845"/>
      <c r="AD963" s="845"/>
      <c r="AE963" s="845"/>
      <c r="AF963" s="846"/>
    </row>
    <row r="964" spans="1:32" outlineLevel="1" x14ac:dyDescent="0.2">
      <c r="A964" s="11">
        <v>284</v>
      </c>
      <c r="B964" s="300"/>
      <c r="C964" s="295"/>
      <c r="D964" s="295"/>
      <c r="E964" s="918" t="s">
        <v>126</v>
      </c>
      <c r="F964" s="919"/>
      <c r="G964" s="919"/>
      <c r="H964" s="919"/>
      <c r="I964" s="919"/>
      <c r="J964" s="919"/>
      <c r="K964" s="919"/>
      <c r="L964" s="920"/>
      <c r="M964" s="407">
        <f>SUBTOTAL(9,M965:M966)</f>
        <v>0</v>
      </c>
      <c r="N964" s="410">
        <f t="shared" ref="N964:AC964" si="280">SUBTOTAL(9,N965:N966)</f>
        <v>0</v>
      </c>
      <c r="O964" s="414">
        <f t="shared" si="280"/>
        <v>0</v>
      </c>
      <c r="P964" s="413">
        <f t="shared" si="280"/>
        <v>0</v>
      </c>
      <c r="Q964" s="415">
        <f t="shared" si="280"/>
        <v>0</v>
      </c>
      <c r="R964" s="410">
        <f t="shared" si="280"/>
        <v>0</v>
      </c>
      <c r="S964" s="413">
        <f t="shared" si="280"/>
        <v>0</v>
      </c>
      <c r="T964" s="414">
        <f t="shared" si="280"/>
        <v>0</v>
      </c>
      <c r="U964" s="413">
        <f t="shared" si="280"/>
        <v>0</v>
      </c>
      <c r="V964" s="414">
        <f t="shared" si="280"/>
        <v>0</v>
      </c>
      <c r="W964" s="413">
        <f t="shared" si="280"/>
        <v>0</v>
      </c>
      <c r="X964" s="414">
        <f t="shared" si="280"/>
        <v>0</v>
      </c>
      <c r="Y964" s="413">
        <f t="shared" si="280"/>
        <v>0</v>
      </c>
      <c r="Z964" s="414">
        <f t="shared" si="280"/>
        <v>0</v>
      </c>
      <c r="AA964" s="413">
        <f t="shared" si="280"/>
        <v>0</v>
      </c>
      <c r="AB964" s="424">
        <f t="shared" si="280"/>
        <v>0</v>
      </c>
      <c r="AC964" s="407">
        <f t="shared" si="280"/>
        <v>0</v>
      </c>
      <c r="AD964" s="1440"/>
      <c r="AE964" s="828"/>
      <c r="AF964" s="829"/>
    </row>
    <row r="965" spans="1:32" outlineLevel="1" x14ac:dyDescent="0.2">
      <c r="A965" s="11">
        <v>285</v>
      </c>
      <c r="B965" s="300"/>
      <c r="C965" s="295"/>
      <c r="D965" s="295"/>
      <c r="E965" s="295"/>
      <c r="F965" s="856" t="s">
        <v>127</v>
      </c>
      <c r="G965" s="857"/>
      <c r="H965" s="857"/>
      <c r="I965" s="857"/>
      <c r="J965" s="857"/>
      <c r="K965" s="857"/>
      <c r="L965" s="858"/>
      <c r="M965" s="408">
        <f t="shared" ref="M965:AB966" si="281">M189</f>
        <v>0</v>
      </c>
      <c r="N965" s="419">
        <f t="shared" si="281"/>
        <v>0</v>
      </c>
      <c r="O965" s="422">
        <f t="shared" si="281"/>
        <v>0</v>
      </c>
      <c r="P965" s="422">
        <f t="shared" si="281"/>
        <v>0</v>
      </c>
      <c r="Q965" s="423">
        <f t="shared" si="281"/>
        <v>0</v>
      </c>
      <c r="R965" s="419">
        <f t="shared" si="281"/>
        <v>0</v>
      </c>
      <c r="S965" s="422">
        <f t="shared" si="281"/>
        <v>0</v>
      </c>
      <c r="T965" s="422">
        <f t="shared" si="281"/>
        <v>0</v>
      </c>
      <c r="U965" s="422">
        <f t="shared" si="281"/>
        <v>0</v>
      </c>
      <c r="V965" s="422">
        <f t="shared" si="281"/>
        <v>0</v>
      </c>
      <c r="W965" s="422">
        <f t="shared" si="281"/>
        <v>0</v>
      </c>
      <c r="X965" s="422">
        <f t="shared" si="281"/>
        <v>0</v>
      </c>
      <c r="Y965" s="422">
        <f t="shared" si="281"/>
        <v>0</v>
      </c>
      <c r="Z965" s="422">
        <f t="shared" si="281"/>
        <v>0</v>
      </c>
      <c r="AA965" s="422">
        <f t="shared" si="281"/>
        <v>0</v>
      </c>
      <c r="AB965" s="422">
        <f t="shared" si="281"/>
        <v>0</v>
      </c>
      <c r="AC965" s="408">
        <f t="shared" ref="AC965:AC966" si="282">M965-SUM(N965:AB965)</f>
        <v>0</v>
      </c>
      <c r="AD965" s="830"/>
      <c r="AE965" s="1063"/>
      <c r="AF965" s="832"/>
    </row>
    <row r="966" spans="1:32" outlineLevel="1" x14ac:dyDescent="0.2">
      <c r="A966" s="11">
        <v>286</v>
      </c>
      <c r="B966" s="300"/>
      <c r="C966" s="295"/>
      <c r="D966" s="295"/>
      <c r="E966" s="295"/>
      <c r="F966" s="859" t="s">
        <v>128</v>
      </c>
      <c r="G966" s="860"/>
      <c r="H966" s="860"/>
      <c r="I966" s="860"/>
      <c r="J966" s="860"/>
      <c r="K966" s="860"/>
      <c r="L966" s="861"/>
      <c r="M966" s="408">
        <f t="shared" si="281"/>
        <v>0</v>
      </c>
      <c r="N966" s="419">
        <f t="shared" si="281"/>
        <v>0</v>
      </c>
      <c r="O966" s="422">
        <f t="shared" si="281"/>
        <v>0</v>
      </c>
      <c r="P966" s="422">
        <f t="shared" si="281"/>
        <v>0</v>
      </c>
      <c r="Q966" s="423">
        <f t="shared" si="281"/>
        <v>0</v>
      </c>
      <c r="R966" s="419">
        <f t="shared" si="281"/>
        <v>0</v>
      </c>
      <c r="S966" s="422">
        <f t="shared" si="281"/>
        <v>0</v>
      </c>
      <c r="T966" s="422">
        <f t="shared" si="281"/>
        <v>0</v>
      </c>
      <c r="U966" s="422">
        <f t="shared" si="281"/>
        <v>0</v>
      </c>
      <c r="V966" s="422">
        <f t="shared" si="281"/>
        <v>0</v>
      </c>
      <c r="W966" s="422">
        <f t="shared" si="281"/>
        <v>0</v>
      </c>
      <c r="X966" s="422">
        <f t="shared" si="281"/>
        <v>0</v>
      </c>
      <c r="Y966" s="422">
        <f t="shared" si="281"/>
        <v>0</v>
      </c>
      <c r="Z966" s="422">
        <f t="shared" si="281"/>
        <v>0</v>
      </c>
      <c r="AA966" s="422">
        <f t="shared" si="281"/>
        <v>0</v>
      </c>
      <c r="AB966" s="422">
        <f t="shared" si="281"/>
        <v>0</v>
      </c>
      <c r="AC966" s="408">
        <f t="shared" si="282"/>
        <v>0</v>
      </c>
      <c r="AD966" s="830"/>
      <c r="AE966" s="1063"/>
      <c r="AF966" s="832"/>
    </row>
    <row r="967" spans="1:32" outlineLevel="1" x14ac:dyDescent="0.2">
      <c r="A967" s="11">
        <v>287</v>
      </c>
      <c r="B967" s="300"/>
      <c r="C967" s="295"/>
      <c r="D967" s="295"/>
      <c r="E967" s="853" t="s">
        <v>129</v>
      </c>
      <c r="F967" s="854"/>
      <c r="G967" s="854"/>
      <c r="H967" s="854"/>
      <c r="I967" s="854"/>
      <c r="J967" s="854"/>
      <c r="K967" s="854"/>
      <c r="L967" s="855"/>
      <c r="M967" s="407">
        <f>SUBTOTAL(9,M968:M969)</f>
        <v>0</v>
      </c>
      <c r="N967" s="410">
        <f t="shared" ref="N967:AC967" si="283">SUBTOTAL(9,N968:N969)</f>
        <v>0</v>
      </c>
      <c r="O967" s="414">
        <f t="shared" si="283"/>
        <v>0</v>
      </c>
      <c r="P967" s="413">
        <f t="shared" si="283"/>
        <v>0</v>
      </c>
      <c r="Q967" s="415">
        <f t="shared" si="283"/>
        <v>0</v>
      </c>
      <c r="R967" s="410">
        <f t="shared" si="283"/>
        <v>0</v>
      </c>
      <c r="S967" s="413">
        <f t="shared" si="283"/>
        <v>0</v>
      </c>
      <c r="T967" s="414">
        <f t="shared" si="283"/>
        <v>0</v>
      </c>
      <c r="U967" s="413">
        <f t="shared" si="283"/>
        <v>0</v>
      </c>
      <c r="V967" s="414">
        <f t="shared" si="283"/>
        <v>0</v>
      </c>
      <c r="W967" s="413">
        <f t="shared" si="283"/>
        <v>0</v>
      </c>
      <c r="X967" s="414">
        <f t="shared" si="283"/>
        <v>0</v>
      </c>
      <c r="Y967" s="413">
        <f t="shared" si="283"/>
        <v>0</v>
      </c>
      <c r="Z967" s="414">
        <f t="shared" si="283"/>
        <v>0</v>
      </c>
      <c r="AA967" s="413">
        <f t="shared" si="283"/>
        <v>0</v>
      </c>
      <c r="AB967" s="424">
        <f t="shared" si="283"/>
        <v>0</v>
      </c>
      <c r="AC967" s="407">
        <f t="shared" si="283"/>
        <v>0</v>
      </c>
      <c r="AD967" s="830"/>
      <c r="AE967" s="1063"/>
      <c r="AF967" s="832"/>
    </row>
    <row r="968" spans="1:32" outlineLevel="1" x14ac:dyDescent="0.2">
      <c r="A968" s="11">
        <v>288</v>
      </c>
      <c r="B968" s="300"/>
      <c r="C968" s="295"/>
      <c r="D968" s="295"/>
      <c r="E968" s="295"/>
      <c r="F968" s="856" t="s">
        <v>130</v>
      </c>
      <c r="G968" s="857"/>
      <c r="H968" s="857"/>
      <c r="I968" s="857"/>
      <c r="J968" s="857"/>
      <c r="K968" s="857"/>
      <c r="L968" s="857"/>
      <c r="M968" s="408">
        <f t="shared" ref="M968:AB969" si="284">M192</f>
        <v>0</v>
      </c>
      <c r="N968" s="419">
        <f t="shared" si="284"/>
        <v>0</v>
      </c>
      <c r="O968" s="422">
        <f t="shared" si="284"/>
        <v>0</v>
      </c>
      <c r="P968" s="422">
        <f t="shared" si="284"/>
        <v>0</v>
      </c>
      <c r="Q968" s="423">
        <f t="shared" si="284"/>
        <v>0</v>
      </c>
      <c r="R968" s="419">
        <f t="shared" si="284"/>
        <v>0</v>
      </c>
      <c r="S968" s="422">
        <f t="shared" si="284"/>
        <v>0</v>
      </c>
      <c r="T968" s="422">
        <f t="shared" si="284"/>
        <v>0</v>
      </c>
      <c r="U968" s="422">
        <f t="shared" si="284"/>
        <v>0</v>
      </c>
      <c r="V968" s="422">
        <f t="shared" si="284"/>
        <v>0</v>
      </c>
      <c r="W968" s="422">
        <f t="shared" si="284"/>
        <v>0</v>
      </c>
      <c r="X968" s="422">
        <f t="shared" si="284"/>
        <v>0</v>
      </c>
      <c r="Y968" s="422">
        <f t="shared" si="284"/>
        <v>0</v>
      </c>
      <c r="Z968" s="422">
        <f t="shared" si="284"/>
        <v>0</v>
      </c>
      <c r="AA968" s="422">
        <f t="shared" si="284"/>
        <v>0</v>
      </c>
      <c r="AB968" s="422">
        <f t="shared" si="284"/>
        <v>0</v>
      </c>
      <c r="AC968" s="408">
        <f t="shared" ref="AC968:AC969" si="285">M968-SUM(N968:AB968)</f>
        <v>0</v>
      </c>
      <c r="AD968" s="830"/>
      <c r="AE968" s="1063"/>
      <c r="AF968" s="832"/>
    </row>
    <row r="969" spans="1:32" outlineLevel="1" x14ac:dyDescent="0.2">
      <c r="A969" s="11">
        <v>289</v>
      </c>
      <c r="B969" s="300"/>
      <c r="C969" s="295"/>
      <c r="D969" s="295"/>
      <c r="E969" s="295"/>
      <c r="F969" s="859" t="s">
        <v>131</v>
      </c>
      <c r="G969" s="860"/>
      <c r="H969" s="860"/>
      <c r="I969" s="860"/>
      <c r="J969" s="860"/>
      <c r="K969" s="860"/>
      <c r="L969" s="860"/>
      <c r="M969" s="408">
        <f t="shared" si="284"/>
        <v>0</v>
      </c>
      <c r="N969" s="419">
        <f t="shared" si="284"/>
        <v>0</v>
      </c>
      <c r="O969" s="422">
        <f t="shared" si="284"/>
        <v>0</v>
      </c>
      <c r="P969" s="422">
        <f t="shared" si="284"/>
        <v>0</v>
      </c>
      <c r="Q969" s="423">
        <f t="shared" si="284"/>
        <v>0</v>
      </c>
      <c r="R969" s="419">
        <f t="shared" si="284"/>
        <v>0</v>
      </c>
      <c r="S969" s="422">
        <f t="shared" si="284"/>
        <v>0</v>
      </c>
      <c r="T969" s="422">
        <f t="shared" si="284"/>
        <v>0</v>
      </c>
      <c r="U969" s="422">
        <f t="shared" si="284"/>
        <v>0</v>
      </c>
      <c r="V969" s="422">
        <f t="shared" si="284"/>
        <v>0</v>
      </c>
      <c r="W969" s="422">
        <f t="shared" si="284"/>
        <v>0</v>
      </c>
      <c r="X969" s="422">
        <f t="shared" si="284"/>
        <v>0</v>
      </c>
      <c r="Y969" s="422">
        <f t="shared" si="284"/>
        <v>0</v>
      </c>
      <c r="Z969" s="422">
        <f t="shared" si="284"/>
        <v>0</v>
      </c>
      <c r="AA969" s="422">
        <f t="shared" si="284"/>
        <v>0</v>
      </c>
      <c r="AB969" s="422">
        <f t="shared" si="284"/>
        <v>0</v>
      </c>
      <c r="AC969" s="408">
        <f t="shared" si="285"/>
        <v>0</v>
      </c>
      <c r="AD969" s="830"/>
      <c r="AE969" s="1063"/>
      <c r="AF969" s="832"/>
    </row>
    <row r="970" spans="1:32" outlineLevel="1" x14ac:dyDescent="0.2">
      <c r="A970" s="11">
        <v>290</v>
      </c>
      <c r="B970" s="300"/>
      <c r="C970" s="295"/>
      <c r="D970" s="295"/>
      <c r="E970" s="853" t="s">
        <v>132</v>
      </c>
      <c r="F970" s="854"/>
      <c r="G970" s="854"/>
      <c r="H970" s="854"/>
      <c r="I970" s="854"/>
      <c r="J970" s="854"/>
      <c r="K970" s="854"/>
      <c r="L970" s="855"/>
      <c r="M970" s="407">
        <f>SUBTOTAL(9,M971:M972)</f>
        <v>0</v>
      </c>
      <c r="N970" s="410">
        <f t="shared" ref="N970:AC970" si="286">SUBTOTAL(9,N971:N972)</f>
        <v>0</v>
      </c>
      <c r="O970" s="414">
        <f t="shared" si="286"/>
        <v>0</v>
      </c>
      <c r="P970" s="413">
        <f t="shared" si="286"/>
        <v>0</v>
      </c>
      <c r="Q970" s="415">
        <f t="shared" si="286"/>
        <v>0</v>
      </c>
      <c r="R970" s="410">
        <f t="shared" si="286"/>
        <v>0</v>
      </c>
      <c r="S970" s="413">
        <f t="shared" si="286"/>
        <v>0</v>
      </c>
      <c r="T970" s="414">
        <f t="shared" si="286"/>
        <v>0</v>
      </c>
      <c r="U970" s="413">
        <f t="shared" si="286"/>
        <v>0</v>
      </c>
      <c r="V970" s="414">
        <f t="shared" si="286"/>
        <v>0</v>
      </c>
      <c r="W970" s="413">
        <f t="shared" si="286"/>
        <v>0</v>
      </c>
      <c r="X970" s="414">
        <f t="shared" si="286"/>
        <v>0</v>
      </c>
      <c r="Y970" s="413">
        <f t="shared" si="286"/>
        <v>0</v>
      </c>
      <c r="Z970" s="414">
        <f t="shared" si="286"/>
        <v>0</v>
      </c>
      <c r="AA970" s="413">
        <f t="shared" si="286"/>
        <v>0</v>
      </c>
      <c r="AB970" s="424">
        <f t="shared" si="286"/>
        <v>0</v>
      </c>
      <c r="AC970" s="407">
        <f t="shared" si="286"/>
        <v>0</v>
      </c>
      <c r="AD970" s="830"/>
      <c r="AE970" s="1063"/>
      <c r="AF970" s="832"/>
    </row>
    <row r="971" spans="1:32" outlineLevel="1" x14ac:dyDescent="0.2">
      <c r="A971" s="11">
        <v>291</v>
      </c>
      <c r="B971" s="300"/>
      <c r="C971" s="295"/>
      <c r="D971" s="295"/>
      <c r="E971" s="295"/>
      <c r="F971" s="856" t="s">
        <v>133</v>
      </c>
      <c r="G971" s="857"/>
      <c r="H971" s="857"/>
      <c r="I971" s="857"/>
      <c r="J971" s="857"/>
      <c r="K971" s="857"/>
      <c r="L971" s="857"/>
      <c r="M971" s="408">
        <f t="shared" ref="M971:AB972" si="287">M195</f>
        <v>0</v>
      </c>
      <c r="N971" s="419">
        <f t="shared" si="287"/>
        <v>0</v>
      </c>
      <c r="O971" s="422">
        <f t="shared" si="287"/>
        <v>0</v>
      </c>
      <c r="P971" s="422">
        <f t="shared" si="287"/>
        <v>0</v>
      </c>
      <c r="Q971" s="423">
        <f t="shared" si="287"/>
        <v>0</v>
      </c>
      <c r="R971" s="419">
        <f t="shared" si="287"/>
        <v>0</v>
      </c>
      <c r="S971" s="422">
        <f t="shared" si="287"/>
        <v>0</v>
      </c>
      <c r="T971" s="422">
        <f t="shared" si="287"/>
        <v>0</v>
      </c>
      <c r="U971" s="422">
        <f t="shared" si="287"/>
        <v>0</v>
      </c>
      <c r="V971" s="422">
        <f t="shared" si="287"/>
        <v>0</v>
      </c>
      <c r="W971" s="422">
        <f t="shared" si="287"/>
        <v>0</v>
      </c>
      <c r="X971" s="422">
        <f t="shared" si="287"/>
        <v>0</v>
      </c>
      <c r="Y971" s="422">
        <f t="shared" si="287"/>
        <v>0</v>
      </c>
      <c r="Z971" s="422">
        <f t="shared" si="287"/>
        <v>0</v>
      </c>
      <c r="AA971" s="422">
        <f t="shared" si="287"/>
        <v>0</v>
      </c>
      <c r="AB971" s="422">
        <f t="shared" si="287"/>
        <v>0</v>
      </c>
      <c r="AC971" s="408">
        <f t="shared" ref="AC971:AC972" si="288">M971-SUM(N971:AB971)</f>
        <v>0</v>
      </c>
      <c r="AD971" s="830"/>
      <c r="AE971" s="1063"/>
      <c r="AF971" s="832"/>
    </row>
    <row r="972" spans="1:32" outlineLevel="1" x14ac:dyDescent="0.2">
      <c r="A972" s="11">
        <v>292</v>
      </c>
      <c r="B972" s="300"/>
      <c r="C972" s="295"/>
      <c r="D972" s="295"/>
      <c r="E972" s="295"/>
      <c r="F972" s="859" t="s">
        <v>134</v>
      </c>
      <c r="G972" s="860"/>
      <c r="H972" s="860"/>
      <c r="I972" s="860"/>
      <c r="J972" s="860"/>
      <c r="K972" s="860"/>
      <c r="L972" s="860"/>
      <c r="M972" s="408">
        <f t="shared" si="287"/>
        <v>0</v>
      </c>
      <c r="N972" s="419">
        <f t="shared" si="287"/>
        <v>0</v>
      </c>
      <c r="O972" s="422">
        <f t="shared" si="287"/>
        <v>0</v>
      </c>
      <c r="P972" s="422">
        <f t="shared" si="287"/>
        <v>0</v>
      </c>
      <c r="Q972" s="423">
        <f t="shared" si="287"/>
        <v>0</v>
      </c>
      <c r="R972" s="419">
        <f t="shared" si="287"/>
        <v>0</v>
      </c>
      <c r="S972" s="422">
        <f t="shared" si="287"/>
        <v>0</v>
      </c>
      <c r="T972" s="422">
        <f t="shared" si="287"/>
        <v>0</v>
      </c>
      <c r="U972" s="422">
        <f t="shared" si="287"/>
        <v>0</v>
      </c>
      <c r="V972" s="422">
        <f t="shared" si="287"/>
        <v>0</v>
      </c>
      <c r="W972" s="422">
        <f t="shared" si="287"/>
        <v>0</v>
      </c>
      <c r="X972" s="422">
        <f t="shared" si="287"/>
        <v>0</v>
      </c>
      <c r="Y972" s="422">
        <f t="shared" si="287"/>
        <v>0</v>
      </c>
      <c r="Z972" s="422">
        <f t="shared" si="287"/>
        <v>0</v>
      </c>
      <c r="AA972" s="422">
        <f t="shared" si="287"/>
        <v>0</v>
      </c>
      <c r="AB972" s="422">
        <f t="shared" si="287"/>
        <v>0</v>
      </c>
      <c r="AC972" s="408">
        <f t="shared" si="288"/>
        <v>0</v>
      </c>
      <c r="AD972" s="830"/>
      <c r="AE972" s="1063"/>
      <c r="AF972" s="832"/>
    </row>
    <row r="973" spans="1:32" outlineLevel="1" x14ac:dyDescent="0.2">
      <c r="A973" s="11">
        <v>293</v>
      </c>
      <c r="B973" s="300"/>
      <c r="C973" s="295"/>
      <c r="D973" s="295"/>
      <c r="E973" s="853" t="s">
        <v>135</v>
      </c>
      <c r="F973" s="854"/>
      <c r="G973" s="854"/>
      <c r="H973" s="854"/>
      <c r="I973" s="854"/>
      <c r="J973" s="854"/>
      <c r="K973" s="854"/>
      <c r="L973" s="855"/>
      <c r="M973" s="407">
        <f>SUBTOTAL(9,M974:M975)</f>
        <v>0</v>
      </c>
      <c r="N973" s="410">
        <f t="shared" ref="N973:AC973" si="289">SUBTOTAL(9,N974:N975)</f>
        <v>0</v>
      </c>
      <c r="O973" s="414">
        <f t="shared" si="289"/>
        <v>0</v>
      </c>
      <c r="P973" s="413">
        <f t="shared" si="289"/>
        <v>0</v>
      </c>
      <c r="Q973" s="415">
        <f t="shared" si="289"/>
        <v>0</v>
      </c>
      <c r="R973" s="410">
        <f t="shared" si="289"/>
        <v>0</v>
      </c>
      <c r="S973" s="413">
        <f t="shared" si="289"/>
        <v>0</v>
      </c>
      <c r="T973" s="414">
        <f t="shared" si="289"/>
        <v>0</v>
      </c>
      <c r="U973" s="413">
        <f t="shared" si="289"/>
        <v>0</v>
      </c>
      <c r="V973" s="414">
        <f t="shared" si="289"/>
        <v>0</v>
      </c>
      <c r="W973" s="413">
        <f t="shared" si="289"/>
        <v>0</v>
      </c>
      <c r="X973" s="414">
        <f t="shared" si="289"/>
        <v>0</v>
      </c>
      <c r="Y973" s="413">
        <f t="shared" si="289"/>
        <v>0</v>
      </c>
      <c r="Z973" s="414">
        <f t="shared" si="289"/>
        <v>0</v>
      </c>
      <c r="AA973" s="413">
        <f t="shared" si="289"/>
        <v>0</v>
      </c>
      <c r="AB973" s="424">
        <f t="shared" si="289"/>
        <v>0</v>
      </c>
      <c r="AC973" s="407">
        <f t="shared" si="289"/>
        <v>0</v>
      </c>
      <c r="AD973" s="830"/>
      <c r="AE973" s="1063"/>
      <c r="AF973" s="832"/>
    </row>
    <row r="974" spans="1:32" outlineLevel="1" x14ac:dyDescent="0.2">
      <c r="A974" s="11">
        <v>294</v>
      </c>
      <c r="B974" s="300"/>
      <c r="C974" s="295"/>
      <c r="D974" s="295"/>
      <c r="E974" s="295"/>
      <c r="F974" s="856" t="s">
        <v>136</v>
      </c>
      <c r="G974" s="857"/>
      <c r="H974" s="857"/>
      <c r="I974" s="857"/>
      <c r="J974" s="857"/>
      <c r="K974" s="857"/>
      <c r="L974" s="857"/>
      <c r="M974" s="408">
        <f t="shared" ref="M974:AB975" si="290">M198</f>
        <v>0</v>
      </c>
      <c r="N974" s="419">
        <f t="shared" si="290"/>
        <v>0</v>
      </c>
      <c r="O974" s="422">
        <f t="shared" si="290"/>
        <v>0</v>
      </c>
      <c r="P974" s="422">
        <f t="shared" si="290"/>
        <v>0</v>
      </c>
      <c r="Q974" s="423">
        <f t="shared" si="290"/>
        <v>0</v>
      </c>
      <c r="R974" s="419">
        <f t="shared" si="290"/>
        <v>0</v>
      </c>
      <c r="S974" s="422">
        <f t="shared" si="290"/>
        <v>0</v>
      </c>
      <c r="T974" s="422">
        <f t="shared" si="290"/>
        <v>0</v>
      </c>
      <c r="U974" s="422">
        <f t="shared" si="290"/>
        <v>0</v>
      </c>
      <c r="V974" s="422">
        <f t="shared" si="290"/>
        <v>0</v>
      </c>
      <c r="W974" s="422">
        <f t="shared" si="290"/>
        <v>0</v>
      </c>
      <c r="X974" s="422">
        <f t="shared" si="290"/>
        <v>0</v>
      </c>
      <c r="Y974" s="422">
        <f t="shared" si="290"/>
        <v>0</v>
      </c>
      <c r="Z974" s="422">
        <f t="shared" si="290"/>
        <v>0</v>
      </c>
      <c r="AA974" s="422">
        <f t="shared" si="290"/>
        <v>0</v>
      </c>
      <c r="AB974" s="422">
        <f t="shared" si="290"/>
        <v>0</v>
      </c>
      <c r="AC974" s="408">
        <f t="shared" ref="AC974:AC975" si="291">M974-SUM(N974:AB974)</f>
        <v>0</v>
      </c>
      <c r="AD974" s="830"/>
      <c r="AE974" s="1063"/>
      <c r="AF974" s="832"/>
    </row>
    <row r="975" spans="1:32" outlineLevel="1" x14ac:dyDescent="0.2">
      <c r="A975" s="11">
        <v>295</v>
      </c>
      <c r="B975" s="300"/>
      <c r="C975" s="295"/>
      <c r="D975" s="295"/>
      <c r="E975" s="295"/>
      <c r="F975" s="859" t="s">
        <v>137</v>
      </c>
      <c r="G975" s="860"/>
      <c r="H975" s="860"/>
      <c r="I975" s="860"/>
      <c r="J975" s="860"/>
      <c r="K975" s="860"/>
      <c r="L975" s="860"/>
      <c r="M975" s="408">
        <f t="shared" si="290"/>
        <v>0</v>
      </c>
      <c r="N975" s="419">
        <f t="shared" si="290"/>
        <v>0</v>
      </c>
      <c r="O975" s="422">
        <f t="shared" si="290"/>
        <v>0</v>
      </c>
      <c r="P975" s="422">
        <f t="shared" si="290"/>
        <v>0</v>
      </c>
      <c r="Q975" s="423">
        <f t="shared" si="290"/>
        <v>0</v>
      </c>
      <c r="R975" s="419">
        <f t="shared" si="290"/>
        <v>0</v>
      </c>
      <c r="S975" s="422">
        <f t="shared" si="290"/>
        <v>0</v>
      </c>
      <c r="T975" s="422">
        <f t="shared" si="290"/>
        <v>0</v>
      </c>
      <c r="U975" s="422">
        <f t="shared" si="290"/>
        <v>0</v>
      </c>
      <c r="V975" s="422">
        <f t="shared" si="290"/>
        <v>0</v>
      </c>
      <c r="W975" s="422">
        <f t="shared" si="290"/>
        <v>0</v>
      </c>
      <c r="X975" s="422">
        <f t="shared" si="290"/>
        <v>0</v>
      </c>
      <c r="Y975" s="422">
        <f t="shared" si="290"/>
        <v>0</v>
      </c>
      <c r="Z975" s="422">
        <f t="shared" si="290"/>
        <v>0</v>
      </c>
      <c r="AA975" s="422">
        <f t="shared" si="290"/>
        <v>0</v>
      </c>
      <c r="AB975" s="422">
        <f t="shared" si="290"/>
        <v>0</v>
      </c>
      <c r="AC975" s="408">
        <f t="shared" si="291"/>
        <v>0</v>
      </c>
      <c r="AD975" s="830"/>
      <c r="AE975" s="1063"/>
      <c r="AF975" s="832"/>
    </row>
    <row r="976" spans="1:32" outlineLevel="1" x14ac:dyDescent="0.2">
      <c r="A976" s="11">
        <v>296</v>
      </c>
      <c r="B976" s="300"/>
      <c r="C976" s="295"/>
      <c r="D976" s="295"/>
      <c r="E976" s="853" t="s">
        <v>550</v>
      </c>
      <c r="F976" s="854"/>
      <c r="G976" s="854"/>
      <c r="H976" s="854"/>
      <c r="I976" s="854"/>
      <c r="J976" s="854"/>
      <c r="K976" s="854"/>
      <c r="L976" s="855"/>
      <c r="M976" s="407">
        <f>SUBTOTAL(9,M977:M978)</f>
        <v>0</v>
      </c>
      <c r="N976" s="410">
        <f t="shared" ref="N976:AC976" si="292">SUBTOTAL(9,N977:N978)</f>
        <v>0</v>
      </c>
      <c r="O976" s="414">
        <f t="shared" si="292"/>
        <v>0</v>
      </c>
      <c r="P976" s="413">
        <f t="shared" si="292"/>
        <v>0</v>
      </c>
      <c r="Q976" s="415">
        <f t="shared" si="292"/>
        <v>0</v>
      </c>
      <c r="R976" s="410">
        <f t="shared" si="292"/>
        <v>0</v>
      </c>
      <c r="S976" s="413">
        <f t="shared" si="292"/>
        <v>0</v>
      </c>
      <c r="T976" s="414">
        <f t="shared" si="292"/>
        <v>0</v>
      </c>
      <c r="U976" s="413">
        <f t="shared" si="292"/>
        <v>0</v>
      </c>
      <c r="V976" s="414">
        <f t="shared" si="292"/>
        <v>0</v>
      </c>
      <c r="W976" s="413">
        <f t="shared" si="292"/>
        <v>0</v>
      </c>
      <c r="X976" s="414">
        <f t="shared" si="292"/>
        <v>0</v>
      </c>
      <c r="Y976" s="413">
        <f t="shared" si="292"/>
        <v>0</v>
      </c>
      <c r="Z976" s="414">
        <f t="shared" si="292"/>
        <v>0</v>
      </c>
      <c r="AA976" s="413">
        <f t="shared" si="292"/>
        <v>0</v>
      </c>
      <c r="AB976" s="424">
        <f t="shared" si="292"/>
        <v>0</v>
      </c>
      <c r="AC976" s="407">
        <f t="shared" si="292"/>
        <v>0</v>
      </c>
      <c r="AD976" s="830"/>
      <c r="AE976" s="1063"/>
      <c r="AF976" s="832"/>
    </row>
    <row r="977" spans="1:34" outlineLevel="1" x14ac:dyDescent="0.2">
      <c r="A977" s="11">
        <v>297</v>
      </c>
      <c r="B977" s="300"/>
      <c r="C977" s="295"/>
      <c r="D977" s="295"/>
      <c r="E977" s="295"/>
      <c r="F977" s="856" t="s">
        <v>551</v>
      </c>
      <c r="G977" s="857"/>
      <c r="H977" s="857"/>
      <c r="I977" s="857"/>
      <c r="J977" s="857"/>
      <c r="K977" s="857"/>
      <c r="L977" s="857"/>
      <c r="M977" s="408">
        <f t="shared" ref="M977:AB978" si="293">M201</f>
        <v>0</v>
      </c>
      <c r="N977" s="419">
        <f t="shared" si="293"/>
        <v>0</v>
      </c>
      <c r="O977" s="422">
        <f t="shared" si="293"/>
        <v>0</v>
      </c>
      <c r="P977" s="422">
        <f t="shared" si="293"/>
        <v>0</v>
      </c>
      <c r="Q977" s="423">
        <f t="shared" si="293"/>
        <v>0</v>
      </c>
      <c r="R977" s="419">
        <f t="shared" si="293"/>
        <v>0</v>
      </c>
      <c r="S977" s="422">
        <f t="shared" si="293"/>
        <v>0</v>
      </c>
      <c r="T977" s="422">
        <f t="shared" si="293"/>
        <v>0</v>
      </c>
      <c r="U977" s="422">
        <f t="shared" si="293"/>
        <v>0</v>
      </c>
      <c r="V977" s="422">
        <f t="shared" si="293"/>
        <v>0</v>
      </c>
      <c r="W977" s="422">
        <f t="shared" si="293"/>
        <v>0</v>
      </c>
      <c r="X977" s="422">
        <f t="shared" si="293"/>
        <v>0</v>
      </c>
      <c r="Y977" s="422">
        <f t="shared" si="293"/>
        <v>0</v>
      </c>
      <c r="Z977" s="422">
        <f t="shared" si="293"/>
        <v>0</v>
      </c>
      <c r="AA977" s="422">
        <f t="shared" si="293"/>
        <v>0</v>
      </c>
      <c r="AB977" s="422">
        <f t="shared" si="293"/>
        <v>0</v>
      </c>
      <c r="AC977" s="408">
        <f t="shared" ref="AC977:AC978" si="294">M977-SUM(N977:AB977)</f>
        <v>0</v>
      </c>
      <c r="AD977" s="830"/>
      <c r="AE977" s="1063"/>
      <c r="AF977" s="832"/>
    </row>
    <row r="978" spans="1:34" outlineLevel="1" x14ac:dyDescent="0.2">
      <c r="A978" s="11">
        <v>298</v>
      </c>
      <c r="B978" s="300"/>
      <c r="C978" s="295"/>
      <c r="D978" s="295"/>
      <c r="E978" s="295"/>
      <c r="F978" s="859" t="s">
        <v>552</v>
      </c>
      <c r="G978" s="860"/>
      <c r="H978" s="860"/>
      <c r="I978" s="860"/>
      <c r="J978" s="860"/>
      <c r="K978" s="860"/>
      <c r="L978" s="860"/>
      <c r="M978" s="408">
        <f t="shared" si="293"/>
        <v>0</v>
      </c>
      <c r="N978" s="419">
        <f t="shared" si="293"/>
        <v>0</v>
      </c>
      <c r="O978" s="422">
        <f t="shared" si="293"/>
        <v>0</v>
      </c>
      <c r="P978" s="422">
        <f t="shared" si="293"/>
        <v>0</v>
      </c>
      <c r="Q978" s="423">
        <f t="shared" si="293"/>
        <v>0</v>
      </c>
      <c r="R978" s="419">
        <f t="shared" si="293"/>
        <v>0</v>
      </c>
      <c r="S978" s="422">
        <f t="shared" si="293"/>
        <v>0</v>
      </c>
      <c r="T978" s="422">
        <f t="shared" si="293"/>
        <v>0</v>
      </c>
      <c r="U978" s="422">
        <f t="shared" si="293"/>
        <v>0</v>
      </c>
      <c r="V978" s="422">
        <f t="shared" si="293"/>
        <v>0</v>
      </c>
      <c r="W978" s="422">
        <f t="shared" si="293"/>
        <v>0</v>
      </c>
      <c r="X978" s="422">
        <f t="shared" si="293"/>
        <v>0</v>
      </c>
      <c r="Y978" s="422">
        <f t="shared" si="293"/>
        <v>0</v>
      </c>
      <c r="Z978" s="422">
        <f t="shared" si="293"/>
        <v>0</v>
      </c>
      <c r="AA978" s="422">
        <f t="shared" si="293"/>
        <v>0</v>
      </c>
      <c r="AB978" s="422">
        <f t="shared" si="293"/>
        <v>0</v>
      </c>
      <c r="AC978" s="408">
        <f t="shared" si="294"/>
        <v>0</v>
      </c>
      <c r="AD978" s="830"/>
      <c r="AE978" s="1063"/>
      <c r="AF978" s="832"/>
    </row>
    <row r="979" spans="1:34" outlineLevel="1" x14ac:dyDescent="0.2">
      <c r="A979" s="11">
        <v>299</v>
      </c>
      <c r="B979" s="300"/>
      <c r="C979" s="295"/>
      <c r="D979" s="295"/>
      <c r="E979" s="853" t="s">
        <v>553</v>
      </c>
      <c r="F979" s="854"/>
      <c r="G979" s="854"/>
      <c r="H979" s="854"/>
      <c r="I979" s="854"/>
      <c r="J979" s="854"/>
      <c r="K979" s="854"/>
      <c r="L979" s="855"/>
      <c r="M979" s="407">
        <f>SUBTOTAL(9,M980:M981)</f>
        <v>0</v>
      </c>
      <c r="N979" s="410">
        <f t="shared" ref="N979:AC979" si="295">SUBTOTAL(9,N980:N981)</f>
        <v>0</v>
      </c>
      <c r="O979" s="414">
        <f t="shared" si="295"/>
        <v>0</v>
      </c>
      <c r="P979" s="413">
        <f t="shared" si="295"/>
        <v>0</v>
      </c>
      <c r="Q979" s="415">
        <f t="shared" si="295"/>
        <v>0</v>
      </c>
      <c r="R979" s="410">
        <f t="shared" si="295"/>
        <v>0</v>
      </c>
      <c r="S979" s="413">
        <f t="shared" si="295"/>
        <v>0</v>
      </c>
      <c r="T979" s="414">
        <f t="shared" si="295"/>
        <v>0</v>
      </c>
      <c r="U979" s="413">
        <f t="shared" si="295"/>
        <v>0</v>
      </c>
      <c r="V979" s="414">
        <f t="shared" si="295"/>
        <v>0</v>
      </c>
      <c r="W979" s="413">
        <f t="shared" si="295"/>
        <v>0</v>
      </c>
      <c r="X979" s="414">
        <f t="shared" si="295"/>
        <v>0</v>
      </c>
      <c r="Y979" s="413">
        <f t="shared" si="295"/>
        <v>0</v>
      </c>
      <c r="Z979" s="414">
        <f t="shared" si="295"/>
        <v>0</v>
      </c>
      <c r="AA979" s="413">
        <f t="shared" si="295"/>
        <v>0</v>
      </c>
      <c r="AB979" s="424">
        <f t="shared" si="295"/>
        <v>0</v>
      </c>
      <c r="AC979" s="407">
        <f t="shared" si="295"/>
        <v>0</v>
      </c>
      <c r="AD979" s="830"/>
      <c r="AE979" s="1063"/>
      <c r="AF979" s="832"/>
    </row>
    <row r="980" spans="1:34" outlineLevel="1" x14ac:dyDescent="0.2">
      <c r="A980" s="11">
        <v>300</v>
      </c>
      <c r="B980" s="300"/>
      <c r="C980" s="295"/>
      <c r="D980" s="295"/>
      <c r="E980" s="295"/>
      <c r="F980" s="856" t="s">
        <v>554</v>
      </c>
      <c r="G980" s="857"/>
      <c r="H980" s="857"/>
      <c r="I980" s="857"/>
      <c r="J980" s="857"/>
      <c r="K980" s="857"/>
      <c r="L980" s="858"/>
      <c r="M980" s="408">
        <f t="shared" ref="M980:AB981" si="296">M204</f>
        <v>0</v>
      </c>
      <c r="N980" s="419">
        <f t="shared" si="296"/>
        <v>0</v>
      </c>
      <c r="O980" s="422">
        <f t="shared" si="296"/>
        <v>0</v>
      </c>
      <c r="P980" s="422">
        <f t="shared" si="296"/>
        <v>0</v>
      </c>
      <c r="Q980" s="423">
        <f t="shared" si="296"/>
        <v>0</v>
      </c>
      <c r="R980" s="419">
        <f t="shared" si="296"/>
        <v>0</v>
      </c>
      <c r="S980" s="422">
        <f t="shared" si="296"/>
        <v>0</v>
      </c>
      <c r="T980" s="422">
        <f t="shared" si="296"/>
        <v>0</v>
      </c>
      <c r="U980" s="422">
        <f t="shared" si="296"/>
        <v>0</v>
      </c>
      <c r="V980" s="422">
        <f t="shared" si="296"/>
        <v>0</v>
      </c>
      <c r="W980" s="422">
        <f t="shared" si="296"/>
        <v>0</v>
      </c>
      <c r="X980" s="422">
        <f t="shared" si="296"/>
        <v>0</v>
      </c>
      <c r="Y980" s="422">
        <f t="shared" si="296"/>
        <v>0</v>
      </c>
      <c r="Z980" s="422">
        <f t="shared" si="296"/>
        <v>0</v>
      </c>
      <c r="AA980" s="422">
        <f t="shared" si="296"/>
        <v>0</v>
      </c>
      <c r="AB980" s="422">
        <f t="shared" si="296"/>
        <v>0</v>
      </c>
      <c r="AC980" s="408">
        <f t="shared" ref="AC980:AC981" si="297">M980-SUM(N980:AB980)</f>
        <v>0</v>
      </c>
      <c r="AD980" s="830"/>
      <c r="AE980" s="1063"/>
      <c r="AF980" s="832"/>
    </row>
    <row r="981" spans="1:34" outlineLevel="1" x14ac:dyDescent="0.2">
      <c r="A981" s="11">
        <v>301</v>
      </c>
      <c r="B981" s="300"/>
      <c r="C981" s="295"/>
      <c r="D981" s="295"/>
      <c r="E981" s="295"/>
      <c r="F981" s="859" t="s">
        <v>555</v>
      </c>
      <c r="G981" s="860"/>
      <c r="H981" s="860"/>
      <c r="I981" s="860"/>
      <c r="J981" s="860"/>
      <c r="K981" s="860"/>
      <c r="L981" s="861"/>
      <c r="M981" s="408">
        <f t="shared" si="296"/>
        <v>0</v>
      </c>
      <c r="N981" s="419">
        <f t="shared" si="296"/>
        <v>0</v>
      </c>
      <c r="O981" s="422">
        <f t="shared" si="296"/>
        <v>0</v>
      </c>
      <c r="P981" s="422">
        <f t="shared" si="296"/>
        <v>0</v>
      </c>
      <c r="Q981" s="423">
        <f t="shared" si="296"/>
        <v>0</v>
      </c>
      <c r="R981" s="419">
        <f t="shared" si="296"/>
        <v>0</v>
      </c>
      <c r="S981" s="422">
        <f t="shared" si="296"/>
        <v>0</v>
      </c>
      <c r="T981" s="422">
        <f t="shared" si="296"/>
        <v>0</v>
      </c>
      <c r="U981" s="422">
        <f t="shared" si="296"/>
        <v>0</v>
      </c>
      <c r="V981" s="422">
        <f t="shared" si="296"/>
        <v>0</v>
      </c>
      <c r="W981" s="422">
        <f t="shared" si="296"/>
        <v>0</v>
      </c>
      <c r="X981" s="422">
        <f t="shared" si="296"/>
        <v>0</v>
      </c>
      <c r="Y981" s="422">
        <f t="shared" si="296"/>
        <v>0</v>
      </c>
      <c r="Z981" s="422">
        <f t="shared" si="296"/>
        <v>0</v>
      </c>
      <c r="AA981" s="422">
        <f t="shared" si="296"/>
        <v>0</v>
      </c>
      <c r="AB981" s="422">
        <f t="shared" si="296"/>
        <v>0</v>
      </c>
      <c r="AC981" s="408">
        <f t="shared" si="297"/>
        <v>0</v>
      </c>
      <c r="AD981" s="833"/>
      <c r="AE981" s="834"/>
      <c r="AF981" s="835"/>
    </row>
    <row r="982" spans="1:34" outlineLevel="1" x14ac:dyDescent="0.2">
      <c r="A982" s="11">
        <v>302</v>
      </c>
      <c r="B982" s="300"/>
      <c r="C982" s="295"/>
      <c r="D982" s="844" t="s">
        <v>24</v>
      </c>
      <c r="E982" s="845"/>
      <c r="F982" s="845"/>
      <c r="G982" s="845"/>
      <c r="H982" s="845"/>
      <c r="I982" s="845"/>
      <c r="J982" s="845"/>
      <c r="K982" s="845"/>
      <c r="L982" s="846"/>
      <c r="M982" s="407">
        <f>SUBTOTAL(9,M983:M985)</f>
        <v>0</v>
      </c>
      <c r="N982" s="410">
        <f t="shared" ref="N982:AC982" si="298">SUBTOTAL(9,N983:N985)</f>
        <v>0</v>
      </c>
      <c r="O982" s="414">
        <f t="shared" si="298"/>
        <v>0</v>
      </c>
      <c r="P982" s="413">
        <f t="shared" si="298"/>
        <v>0</v>
      </c>
      <c r="Q982" s="415">
        <f t="shared" si="298"/>
        <v>0</v>
      </c>
      <c r="R982" s="410">
        <f t="shared" si="298"/>
        <v>0</v>
      </c>
      <c r="S982" s="413">
        <f t="shared" si="298"/>
        <v>0</v>
      </c>
      <c r="T982" s="414">
        <f t="shared" si="298"/>
        <v>0</v>
      </c>
      <c r="U982" s="413">
        <f t="shared" si="298"/>
        <v>0</v>
      </c>
      <c r="V982" s="414">
        <f t="shared" si="298"/>
        <v>0</v>
      </c>
      <c r="W982" s="413">
        <f t="shared" si="298"/>
        <v>0</v>
      </c>
      <c r="X982" s="414">
        <f t="shared" si="298"/>
        <v>0</v>
      </c>
      <c r="Y982" s="413">
        <f t="shared" si="298"/>
        <v>0</v>
      </c>
      <c r="Z982" s="414">
        <f t="shared" si="298"/>
        <v>0</v>
      </c>
      <c r="AA982" s="413">
        <f t="shared" si="298"/>
        <v>0</v>
      </c>
      <c r="AB982" s="424">
        <f t="shared" si="298"/>
        <v>0</v>
      </c>
      <c r="AC982" s="407">
        <f t="shared" si="298"/>
        <v>0</v>
      </c>
      <c r="AD982" s="1565"/>
      <c r="AE982" s="1566"/>
      <c r="AF982" s="1567"/>
    </row>
    <row r="983" spans="1:34" outlineLevel="1" x14ac:dyDescent="0.2">
      <c r="A983" s="11">
        <v>303</v>
      </c>
      <c r="B983" s="300"/>
      <c r="C983" s="295"/>
      <c r="D983" s="295"/>
      <c r="E983" s="295"/>
      <c r="F983" s="856" t="s">
        <v>156</v>
      </c>
      <c r="G983" s="857"/>
      <c r="H983" s="857"/>
      <c r="I983" s="857"/>
      <c r="J983" s="857"/>
      <c r="K983" s="857"/>
      <c r="L983" s="858"/>
      <c r="M983" s="408">
        <f t="shared" ref="M983:AB985" si="299">M207</f>
        <v>0</v>
      </c>
      <c r="N983" s="419">
        <f t="shared" si="299"/>
        <v>0</v>
      </c>
      <c r="O983" s="422">
        <f t="shared" si="299"/>
        <v>0</v>
      </c>
      <c r="P983" s="422">
        <f t="shared" si="299"/>
        <v>0</v>
      </c>
      <c r="Q983" s="423">
        <f t="shared" si="299"/>
        <v>0</v>
      </c>
      <c r="R983" s="419">
        <f t="shared" si="299"/>
        <v>0</v>
      </c>
      <c r="S983" s="422">
        <f t="shared" si="299"/>
        <v>0</v>
      </c>
      <c r="T983" s="422">
        <f t="shared" si="299"/>
        <v>0</v>
      </c>
      <c r="U983" s="422">
        <f t="shared" si="299"/>
        <v>0</v>
      </c>
      <c r="V983" s="422">
        <f t="shared" si="299"/>
        <v>0</v>
      </c>
      <c r="W983" s="422">
        <f t="shared" si="299"/>
        <v>0</v>
      </c>
      <c r="X983" s="422">
        <f t="shared" si="299"/>
        <v>0</v>
      </c>
      <c r="Y983" s="422">
        <f t="shared" si="299"/>
        <v>0</v>
      </c>
      <c r="Z983" s="422">
        <f t="shared" si="299"/>
        <v>0</v>
      </c>
      <c r="AA983" s="422">
        <f t="shared" si="299"/>
        <v>0</v>
      </c>
      <c r="AB983" s="422">
        <f t="shared" si="299"/>
        <v>0</v>
      </c>
      <c r="AC983" s="408">
        <f t="shared" ref="AC983:AC985" si="300">M983-SUM(N983:AB983)</f>
        <v>0</v>
      </c>
      <c r="AD983" s="1440"/>
      <c r="AE983" s="828"/>
      <c r="AF983" s="829"/>
    </row>
    <row r="984" spans="1:34" outlineLevel="1" x14ac:dyDescent="0.2">
      <c r="A984" s="11">
        <v>304</v>
      </c>
      <c r="B984" s="300"/>
      <c r="C984" s="295"/>
      <c r="D984" s="295"/>
      <c r="E984" s="295"/>
      <c r="F984" s="915" t="s">
        <v>157</v>
      </c>
      <c r="G984" s="916"/>
      <c r="H984" s="916"/>
      <c r="I984" s="916"/>
      <c r="J984" s="916"/>
      <c r="K984" s="916"/>
      <c r="L984" s="917"/>
      <c r="M984" s="408">
        <f t="shared" si="299"/>
        <v>0</v>
      </c>
      <c r="N984" s="419">
        <f t="shared" si="299"/>
        <v>0</v>
      </c>
      <c r="O984" s="422">
        <f t="shared" si="299"/>
        <v>0</v>
      </c>
      <c r="P984" s="422">
        <f t="shared" si="299"/>
        <v>0</v>
      </c>
      <c r="Q984" s="423">
        <f t="shared" si="299"/>
        <v>0</v>
      </c>
      <c r="R984" s="419">
        <f t="shared" si="299"/>
        <v>0</v>
      </c>
      <c r="S984" s="422">
        <f t="shared" si="299"/>
        <v>0</v>
      </c>
      <c r="T984" s="422">
        <f t="shared" si="299"/>
        <v>0</v>
      </c>
      <c r="U984" s="422">
        <f t="shared" si="299"/>
        <v>0</v>
      </c>
      <c r="V984" s="422">
        <f t="shared" si="299"/>
        <v>0</v>
      </c>
      <c r="W984" s="422">
        <f t="shared" si="299"/>
        <v>0</v>
      </c>
      <c r="X984" s="422">
        <f t="shared" si="299"/>
        <v>0</v>
      </c>
      <c r="Y984" s="422">
        <f t="shared" si="299"/>
        <v>0</v>
      </c>
      <c r="Z984" s="422">
        <f t="shared" si="299"/>
        <v>0</v>
      </c>
      <c r="AA984" s="422">
        <f t="shared" si="299"/>
        <v>0</v>
      </c>
      <c r="AB984" s="422">
        <f t="shared" si="299"/>
        <v>0</v>
      </c>
      <c r="AC984" s="408">
        <f t="shared" si="300"/>
        <v>0</v>
      </c>
      <c r="AD984" s="830"/>
      <c r="AE984" s="1063"/>
      <c r="AF984" s="832"/>
    </row>
    <row r="985" spans="1:34" outlineLevel="1" x14ac:dyDescent="0.2">
      <c r="A985" s="11">
        <v>305</v>
      </c>
      <c r="B985" s="300"/>
      <c r="C985" s="295"/>
      <c r="D985" s="295"/>
      <c r="E985" s="295"/>
      <c r="F985" s="859" t="s">
        <v>25</v>
      </c>
      <c r="G985" s="860"/>
      <c r="H985" s="860"/>
      <c r="I985" s="860"/>
      <c r="J985" s="860"/>
      <c r="K985" s="860"/>
      <c r="L985" s="861"/>
      <c r="M985" s="408">
        <f t="shared" si="299"/>
        <v>0</v>
      </c>
      <c r="N985" s="419">
        <f t="shared" si="299"/>
        <v>0</v>
      </c>
      <c r="O985" s="422">
        <f t="shared" si="299"/>
        <v>0</v>
      </c>
      <c r="P985" s="422">
        <f t="shared" si="299"/>
        <v>0</v>
      </c>
      <c r="Q985" s="423">
        <f t="shared" si="299"/>
        <v>0</v>
      </c>
      <c r="R985" s="419">
        <f t="shared" si="299"/>
        <v>0</v>
      </c>
      <c r="S985" s="422">
        <f t="shared" si="299"/>
        <v>0</v>
      </c>
      <c r="T985" s="422">
        <f t="shared" si="299"/>
        <v>0</v>
      </c>
      <c r="U985" s="422">
        <f t="shared" si="299"/>
        <v>0</v>
      </c>
      <c r="V985" s="422">
        <f t="shared" si="299"/>
        <v>0</v>
      </c>
      <c r="W985" s="422">
        <f t="shared" si="299"/>
        <v>0</v>
      </c>
      <c r="X985" s="422">
        <f t="shared" si="299"/>
        <v>0</v>
      </c>
      <c r="Y985" s="422">
        <f t="shared" si="299"/>
        <v>0</v>
      </c>
      <c r="Z985" s="422">
        <f t="shared" si="299"/>
        <v>0</v>
      </c>
      <c r="AA985" s="422">
        <f t="shared" si="299"/>
        <v>0</v>
      </c>
      <c r="AB985" s="422">
        <f t="shared" si="299"/>
        <v>0</v>
      </c>
      <c r="AC985" s="408">
        <f t="shared" si="300"/>
        <v>0</v>
      </c>
      <c r="AD985" s="833"/>
      <c r="AE985" s="834"/>
      <c r="AF985" s="835"/>
    </row>
    <row r="986" spans="1:34" outlineLevel="1" x14ac:dyDescent="0.2">
      <c r="A986" s="11">
        <v>306</v>
      </c>
      <c r="B986" s="300"/>
      <c r="C986" s="295"/>
      <c r="D986" s="844" t="s">
        <v>467</v>
      </c>
      <c r="E986" s="845"/>
      <c r="F986" s="845"/>
      <c r="G986" s="845"/>
      <c r="H986" s="845"/>
      <c r="I986" s="845"/>
      <c r="J986" s="845"/>
      <c r="K986" s="845"/>
      <c r="L986" s="846"/>
      <c r="M986" s="407">
        <f>SUBTOTAL(9,M987:M989)</f>
        <v>0</v>
      </c>
      <c r="N986" s="410">
        <f t="shared" ref="N986:AB986" si="301">SUBTOTAL(9,N987:N989)</f>
        <v>0</v>
      </c>
      <c r="O986" s="414">
        <f t="shared" si="301"/>
        <v>0</v>
      </c>
      <c r="P986" s="413">
        <f t="shared" si="301"/>
        <v>0</v>
      </c>
      <c r="Q986" s="415">
        <f t="shared" si="301"/>
        <v>0</v>
      </c>
      <c r="R986" s="410">
        <f t="shared" si="301"/>
        <v>0</v>
      </c>
      <c r="S986" s="413">
        <f t="shared" si="301"/>
        <v>0</v>
      </c>
      <c r="T986" s="414">
        <f t="shared" si="301"/>
        <v>0</v>
      </c>
      <c r="U986" s="413">
        <f t="shared" si="301"/>
        <v>0</v>
      </c>
      <c r="V986" s="414">
        <f t="shared" si="301"/>
        <v>0</v>
      </c>
      <c r="W986" s="413">
        <f t="shared" si="301"/>
        <v>0</v>
      </c>
      <c r="X986" s="414">
        <f t="shared" si="301"/>
        <v>0</v>
      </c>
      <c r="Y986" s="413">
        <f t="shared" si="301"/>
        <v>0</v>
      </c>
      <c r="Z986" s="414">
        <f t="shared" si="301"/>
        <v>0</v>
      </c>
      <c r="AA986" s="413">
        <f t="shared" si="301"/>
        <v>0</v>
      </c>
      <c r="AB986" s="424">
        <f t="shared" si="301"/>
        <v>0</v>
      </c>
      <c r="AC986" s="407">
        <f t="shared" ref="AC986" si="302">SUBTOTAL(9,AC987:AC988)</f>
        <v>0</v>
      </c>
      <c r="AD986" s="1565"/>
      <c r="AE986" s="1566"/>
      <c r="AF986" s="1567"/>
    </row>
    <row r="987" spans="1:34" outlineLevel="1" x14ac:dyDescent="0.2">
      <c r="A987" s="11">
        <v>307</v>
      </c>
      <c r="B987" s="300"/>
      <c r="C987" s="273"/>
      <c r="D987" s="273"/>
      <c r="E987" s="273"/>
      <c r="F987" s="856" t="s">
        <v>466</v>
      </c>
      <c r="G987" s="857"/>
      <c r="H987" s="857"/>
      <c r="I987" s="857"/>
      <c r="J987" s="857"/>
      <c r="K987" s="857"/>
      <c r="L987" s="858"/>
      <c r="M987" s="408">
        <f t="shared" ref="M987:AB988" si="303">M211</f>
        <v>0</v>
      </c>
      <c r="N987" s="419">
        <f t="shared" si="303"/>
        <v>0</v>
      </c>
      <c r="O987" s="422">
        <f t="shared" si="303"/>
        <v>0</v>
      </c>
      <c r="P987" s="422">
        <f t="shared" si="303"/>
        <v>0</v>
      </c>
      <c r="Q987" s="423">
        <f t="shared" si="303"/>
        <v>0</v>
      </c>
      <c r="R987" s="419">
        <f t="shared" si="303"/>
        <v>0</v>
      </c>
      <c r="S987" s="422">
        <f t="shared" si="303"/>
        <v>0</v>
      </c>
      <c r="T987" s="422">
        <f t="shared" si="303"/>
        <v>0</v>
      </c>
      <c r="U987" s="422">
        <f t="shared" si="303"/>
        <v>0</v>
      </c>
      <c r="V987" s="422">
        <f t="shared" si="303"/>
        <v>0</v>
      </c>
      <c r="W987" s="422">
        <f t="shared" si="303"/>
        <v>0</v>
      </c>
      <c r="X987" s="422">
        <f t="shared" si="303"/>
        <v>0</v>
      </c>
      <c r="Y987" s="422">
        <f t="shared" si="303"/>
        <v>0</v>
      </c>
      <c r="Z987" s="422">
        <f t="shared" si="303"/>
        <v>0</v>
      </c>
      <c r="AA987" s="422">
        <f t="shared" si="303"/>
        <v>0</v>
      </c>
      <c r="AB987" s="422">
        <f t="shared" si="303"/>
        <v>0</v>
      </c>
      <c r="AC987" s="408">
        <f t="shared" ref="AC987:AC988" si="304">M987-SUM(N987:AB987)</f>
        <v>0</v>
      </c>
      <c r="AD987" s="1440"/>
      <c r="AE987" s="828"/>
      <c r="AF987" s="829"/>
    </row>
    <row r="988" spans="1:34" outlineLevel="1" x14ac:dyDescent="0.2">
      <c r="A988" s="11">
        <v>308</v>
      </c>
      <c r="B988" s="300"/>
      <c r="C988" s="273"/>
      <c r="D988" s="273"/>
      <c r="E988" s="273"/>
      <c r="F988" s="859" t="s">
        <v>576</v>
      </c>
      <c r="G988" s="860"/>
      <c r="H988" s="860"/>
      <c r="I988" s="860"/>
      <c r="J988" s="860"/>
      <c r="K988" s="860"/>
      <c r="L988" s="861"/>
      <c r="M988" s="408">
        <f t="shared" si="303"/>
        <v>0</v>
      </c>
      <c r="N988" s="419">
        <f t="shared" si="303"/>
        <v>0</v>
      </c>
      <c r="O988" s="422">
        <f t="shared" si="303"/>
        <v>0</v>
      </c>
      <c r="P988" s="422">
        <f t="shared" si="303"/>
        <v>0</v>
      </c>
      <c r="Q988" s="423">
        <f t="shared" si="303"/>
        <v>0</v>
      </c>
      <c r="R988" s="419">
        <f t="shared" si="303"/>
        <v>0</v>
      </c>
      <c r="S988" s="422">
        <f t="shared" si="303"/>
        <v>0</v>
      </c>
      <c r="T988" s="422">
        <f t="shared" si="303"/>
        <v>0</v>
      </c>
      <c r="U988" s="422">
        <f t="shared" si="303"/>
        <v>0</v>
      </c>
      <c r="V988" s="422">
        <f t="shared" si="303"/>
        <v>0</v>
      </c>
      <c r="W988" s="422">
        <f t="shared" si="303"/>
        <v>0</v>
      </c>
      <c r="X988" s="422">
        <f t="shared" si="303"/>
        <v>0</v>
      </c>
      <c r="Y988" s="422">
        <f t="shared" si="303"/>
        <v>0</v>
      </c>
      <c r="Z988" s="422">
        <f t="shared" si="303"/>
        <v>0</v>
      </c>
      <c r="AA988" s="422">
        <f t="shared" si="303"/>
        <v>0</v>
      </c>
      <c r="AB988" s="422">
        <f t="shared" si="303"/>
        <v>0</v>
      </c>
      <c r="AC988" s="408">
        <f t="shared" si="304"/>
        <v>0</v>
      </c>
      <c r="AD988" s="833"/>
      <c r="AE988" s="834"/>
      <c r="AF988" s="835"/>
    </row>
    <row r="989" spans="1:34" outlineLevel="1" x14ac:dyDescent="0.2">
      <c r="A989" s="11">
        <v>231</v>
      </c>
      <c r="B989" s="300"/>
      <c r="C989" s="1025" t="s">
        <v>70</v>
      </c>
      <c r="D989" s="1026"/>
      <c r="E989" s="1026"/>
      <c r="F989" s="1026"/>
      <c r="G989" s="1026"/>
      <c r="H989" s="1026"/>
      <c r="I989" s="1026"/>
      <c r="J989" s="1026"/>
      <c r="K989" s="1026"/>
      <c r="L989" s="1026"/>
      <c r="M989" s="1026"/>
      <c r="N989" s="1026"/>
      <c r="O989" s="1026"/>
      <c r="P989" s="1026"/>
      <c r="Q989" s="1026"/>
      <c r="R989" s="1026"/>
      <c r="S989" s="1026"/>
      <c r="T989" s="1026"/>
      <c r="U989" s="1026"/>
      <c r="V989" s="1026"/>
      <c r="W989" s="1026"/>
      <c r="X989" s="1026"/>
      <c r="Y989" s="1026"/>
      <c r="Z989" s="1026"/>
      <c r="AA989" s="1026"/>
      <c r="AB989" s="1026"/>
      <c r="AC989" s="1026"/>
      <c r="AD989" s="1026"/>
      <c r="AE989" s="1026"/>
      <c r="AF989" s="1027"/>
    </row>
    <row r="990" spans="1:34" outlineLevel="1" x14ac:dyDescent="0.2">
      <c r="A990" s="11">
        <v>310</v>
      </c>
      <c r="B990" s="300"/>
      <c r="C990" s="295"/>
      <c r="D990" s="1060" t="s">
        <v>71</v>
      </c>
      <c r="E990" s="1061"/>
      <c r="F990" s="1061"/>
      <c r="G990" s="1061"/>
      <c r="H990" s="1061"/>
      <c r="I990" s="1061"/>
      <c r="J990" s="1061"/>
      <c r="K990" s="1061"/>
      <c r="L990" s="1072"/>
      <c r="M990" s="407">
        <f>SUBTOTAL(9,M991:M992)</f>
        <v>0</v>
      </c>
      <c r="N990" s="410">
        <f t="shared" ref="N990:AB990" si="305">SUBTOTAL(9,N991:N992)</f>
        <v>0</v>
      </c>
      <c r="O990" s="414">
        <f t="shared" si="305"/>
        <v>0</v>
      </c>
      <c r="P990" s="413">
        <f t="shared" si="305"/>
        <v>0</v>
      </c>
      <c r="Q990" s="415">
        <f t="shared" si="305"/>
        <v>0</v>
      </c>
      <c r="R990" s="410">
        <f t="shared" si="305"/>
        <v>0</v>
      </c>
      <c r="S990" s="413">
        <f t="shared" si="305"/>
        <v>0</v>
      </c>
      <c r="T990" s="414">
        <f t="shared" si="305"/>
        <v>0</v>
      </c>
      <c r="U990" s="413">
        <f t="shared" si="305"/>
        <v>0</v>
      </c>
      <c r="V990" s="414">
        <f t="shared" si="305"/>
        <v>0</v>
      </c>
      <c r="W990" s="413">
        <f t="shared" si="305"/>
        <v>0</v>
      </c>
      <c r="X990" s="414">
        <f t="shared" si="305"/>
        <v>0</v>
      </c>
      <c r="Y990" s="413">
        <f t="shared" si="305"/>
        <v>0</v>
      </c>
      <c r="Z990" s="414">
        <f t="shared" si="305"/>
        <v>0</v>
      </c>
      <c r="AA990" s="413">
        <f t="shared" si="305"/>
        <v>0</v>
      </c>
      <c r="AB990" s="424">
        <f t="shared" si="305"/>
        <v>0</v>
      </c>
      <c r="AC990" s="407">
        <f t="shared" ref="AC990" si="306">SUBTOTAL(9,AC991:AC993)</f>
        <v>0</v>
      </c>
      <c r="AD990" s="1565"/>
      <c r="AE990" s="1566"/>
      <c r="AF990" s="1567"/>
    </row>
    <row r="991" spans="1:34" outlineLevel="1" x14ac:dyDescent="0.2">
      <c r="A991" s="11">
        <v>311</v>
      </c>
      <c r="B991" s="300"/>
      <c r="C991" s="295"/>
      <c r="D991" s="295"/>
      <c r="E991" s="295"/>
      <c r="F991" s="856" t="s">
        <v>72</v>
      </c>
      <c r="G991" s="857"/>
      <c r="H991" s="857"/>
      <c r="I991" s="857"/>
      <c r="J991" s="857"/>
      <c r="K991" s="857"/>
      <c r="L991" s="858"/>
      <c r="M991" s="408">
        <f t="shared" ref="M991:AB992" si="307">M215</f>
        <v>0</v>
      </c>
      <c r="N991" s="1062"/>
      <c r="O991" s="1062"/>
      <c r="P991" s="1062"/>
      <c r="Q991" s="1062"/>
      <c r="R991" s="1062"/>
      <c r="S991" s="1062"/>
      <c r="T991" s="1062"/>
      <c r="U991" s="1062"/>
      <c r="V991" s="1062"/>
      <c r="W991" s="1062"/>
      <c r="X991" s="1062"/>
      <c r="Y991" s="1062"/>
      <c r="Z991" s="1062"/>
      <c r="AA991" s="1062"/>
      <c r="AB991" s="1062"/>
      <c r="AC991" s="408">
        <f t="shared" ref="AC991:AC992" si="308">M991-SUM(N991:AB991)</f>
        <v>0</v>
      </c>
      <c r="AD991" s="1440"/>
      <c r="AE991" s="828"/>
      <c r="AF991" s="829"/>
    </row>
    <row r="992" spans="1:34" outlineLevel="1" x14ac:dyDescent="0.2">
      <c r="A992" s="11">
        <v>312</v>
      </c>
      <c r="B992" s="300"/>
      <c r="C992" s="295"/>
      <c r="D992" s="295"/>
      <c r="E992" s="295"/>
      <c r="F992" s="859" t="s">
        <v>73</v>
      </c>
      <c r="G992" s="860"/>
      <c r="H992" s="860"/>
      <c r="I992" s="860"/>
      <c r="J992" s="860"/>
      <c r="K992" s="860"/>
      <c r="L992" s="861"/>
      <c r="M992" s="408">
        <f t="shared" si="307"/>
        <v>0</v>
      </c>
      <c r="N992" s="419">
        <f t="shared" si="307"/>
        <v>0</v>
      </c>
      <c r="O992" s="422">
        <f t="shared" si="307"/>
        <v>0</v>
      </c>
      <c r="P992" s="422">
        <f t="shared" si="307"/>
        <v>0</v>
      </c>
      <c r="Q992" s="423">
        <f t="shared" si="307"/>
        <v>0</v>
      </c>
      <c r="R992" s="419">
        <f t="shared" si="307"/>
        <v>0</v>
      </c>
      <c r="S992" s="422">
        <f t="shared" si="307"/>
        <v>0</v>
      </c>
      <c r="T992" s="422">
        <f t="shared" si="307"/>
        <v>0</v>
      </c>
      <c r="U992" s="422">
        <f t="shared" si="307"/>
        <v>0</v>
      </c>
      <c r="V992" s="422">
        <f t="shared" si="307"/>
        <v>0</v>
      </c>
      <c r="W992" s="422">
        <f t="shared" si="307"/>
        <v>0</v>
      </c>
      <c r="X992" s="422">
        <f t="shared" si="307"/>
        <v>0</v>
      </c>
      <c r="Y992" s="422">
        <f t="shared" si="307"/>
        <v>0</v>
      </c>
      <c r="Z992" s="422">
        <f t="shared" si="307"/>
        <v>0</v>
      </c>
      <c r="AA992" s="422">
        <f t="shared" si="307"/>
        <v>0</v>
      </c>
      <c r="AB992" s="434">
        <f t="shared" si="307"/>
        <v>0</v>
      </c>
      <c r="AC992" s="408">
        <f t="shared" si="308"/>
        <v>0</v>
      </c>
      <c r="AD992" s="833"/>
      <c r="AE992" s="834"/>
      <c r="AF992" s="835"/>
      <c r="AH992" s="251">
        <f>SUM(AC1001,AC997,AC993,AC986,AC982,AC973,AC967,AC959,AC956,AC952,AC949,AC945,AC933,AC929,AC923,AC918,AC913,AC906,AC899,AC895,AC892,AC884,AC880,AC877,AC872,AC867,AC863,AC860,AC857,AC851,AC845,AC840,AC837,AC833,AC830,AC826,AC823,AC818,AC814,AC810,AC804,AC799,AC794,AC789,AC786,AC976,AC970,AC964,AC942,AC937,AC889)</f>
        <v>0</v>
      </c>
    </row>
    <row r="993" spans="1:34" outlineLevel="1" x14ac:dyDescent="0.2">
      <c r="A993" s="11">
        <v>313</v>
      </c>
      <c r="B993" s="300"/>
      <c r="C993" s="295"/>
      <c r="D993" s="844" t="s">
        <v>734</v>
      </c>
      <c r="E993" s="845"/>
      <c r="F993" s="845"/>
      <c r="G993" s="845"/>
      <c r="H993" s="845"/>
      <c r="I993" s="845"/>
      <c r="J993" s="845"/>
      <c r="K993" s="845"/>
      <c r="L993" s="846"/>
      <c r="M993" s="407">
        <f>SUBTOTAL(9,M994:M996)</f>
        <v>0</v>
      </c>
      <c r="N993" s="410">
        <f t="shared" ref="N993:AC993" si="309">SUBTOTAL(9,N994:N996)</f>
        <v>0</v>
      </c>
      <c r="O993" s="414">
        <f t="shared" si="309"/>
        <v>0</v>
      </c>
      <c r="P993" s="413">
        <f t="shared" si="309"/>
        <v>0</v>
      </c>
      <c r="Q993" s="415">
        <f t="shared" si="309"/>
        <v>0</v>
      </c>
      <c r="R993" s="410">
        <f t="shared" si="309"/>
        <v>0</v>
      </c>
      <c r="S993" s="413">
        <f t="shared" si="309"/>
        <v>0</v>
      </c>
      <c r="T993" s="414">
        <f t="shared" si="309"/>
        <v>0</v>
      </c>
      <c r="U993" s="413">
        <f t="shared" si="309"/>
        <v>0</v>
      </c>
      <c r="V993" s="414">
        <f t="shared" si="309"/>
        <v>0</v>
      </c>
      <c r="W993" s="413">
        <f t="shared" si="309"/>
        <v>0</v>
      </c>
      <c r="X993" s="414">
        <f t="shared" si="309"/>
        <v>0</v>
      </c>
      <c r="Y993" s="413">
        <f t="shared" si="309"/>
        <v>0</v>
      </c>
      <c r="Z993" s="414">
        <f t="shared" si="309"/>
        <v>0</v>
      </c>
      <c r="AA993" s="413">
        <f t="shared" si="309"/>
        <v>0</v>
      </c>
      <c r="AB993" s="424">
        <f t="shared" si="309"/>
        <v>0</v>
      </c>
      <c r="AC993" s="407">
        <f t="shared" si="309"/>
        <v>0</v>
      </c>
      <c r="AD993" s="1565"/>
      <c r="AE993" s="1566"/>
      <c r="AF993" s="1567"/>
    </row>
    <row r="994" spans="1:34" outlineLevel="1" x14ac:dyDescent="0.2">
      <c r="A994" s="11">
        <v>314</v>
      </c>
      <c r="B994" s="300"/>
      <c r="C994" s="295"/>
      <c r="D994" s="295"/>
      <c r="E994" s="295"/>
      <c r="F994" s="856" t="s">
        <v>735</v>
      </c>
      <c r="G994" s="857"/>
      <c r="H994" s="857"/>
      <c r="I994" s="857"/>
      <c r="J994" s="857"/>
      <c r="K994" s="857"/>
      <c r="L994" s="857"/>
      <c r="M994" s="408">
        <f t="shared" ref="M994:AB996" si="310">M218</f>
        <v>0</v>
      </c>
      <c r="N994" s="419">
        <f t="shared" si="310"/>
        <v>0</v>
      </c>
      <c r="O994" s="422">
        <f t="shared" si="310"/>
        <v>0</v>
      </c>
      <c r="P994" s="422">
        <f t="shared" si="310"/>
        <v>0</v>
      </c>
      <c r="Q994" s="423">
        <f t="shared" si="310"/>
        <v>0</v>
      </c>
      <c r="R994" s="419">
        <f t="shared" si="310"/>
        <v>0</v>
      </c>
      <c r="S994" s="422">
        <f t="shared" si="310"/>
        <v>0</v>
      </c>
      <c r="T994" s="422">
        <f t="shared" si="310"/>
        <v>0</v>
      </c>
      <c r="U994" s="422">
        <f t="shared" si="310"/>
        <v>0</v>
      </c>
      <c r="V994" s="422">
        <f t="shared" si="310"/>
        <v>0</v>
      </c>
      <c r="W994" s="422">
        <f t="shared" si="310"/>
        <v>0</v>
      </c>
      <c r="X994" s="422">
        <f t="shared" si="310"/>
        <v>0</v>
      </c>
      <c r="Y994" s="422">
        <f t="shared" si="310"/>
        <v>0</v>
      </c>
      <c r="Z994" s="422">
        <f t="shared" si="310"/>
        <v>0</v>
      </c>
      <c r="AA994" s="422">
        <f t="shared" si="310"/>
        <v>0</v>
      </c>
      <c r="AB994" s="434">
        <f t="shared" si="310"/>
        <v>0</v>
      </c>
      <c r="AC994" s="408">
        <f t="shared" ref="AC994:AC996" si="311">M994-SUM(N994:AB994)</f>
        <v>0</v>
      </c>
      <c r="AD994" s="1440"/>
      <c r="AE994" s="828"/>
      <c r="AF994" s="829"/>
      <c r="AH994" s="249">
        <f>SUM(M997,M993,M956,M913,M895,M872,M863,M1001,M789,M786,DPA_1103)</f>
        <v>0</v>
      </c>
    </row>
    <row r="995" spans="1:34" outlineLevel="1" x14ac:dyDescent="0.2">
      <c r="A995" s="11">
        <v>315</v>
      </c>
      <c r="B995" s="300"/>
      <c r="C995" s="295"/>
      <c r="D995" s="295"/>
      <c r="E995" s="295"/>
      <c r="F995" s="915" t="s">
        <v>736</v>
      </c>
      <c r="G995" s="916"/>
      <c r="H995" s="916"/>
      <c r="I995" s="916"/>
      <c r="J995" s="916"/>
      <c r="K995" s="916"/>
      <c r="L995" s="916"/>
      <c r="M995" s="408">
        <f t="shared" si="310"/>
        <v>0</v>
      </c>
      <c r="N995" s="419">
        <f t="shared" si="310"/>
        <v>0</v>
      </c>
      <c r="O995" s="422">
        <f t="shared" si="310"/>
        <v>0</v>
      </c>
      <c r="P995" s="422">
        <f t="shared" si="310"/>
        <v>0</v>
      </c>
      <c r="Q995" s="423">
        <f t="shared" si="310"/>
        <v>0</v>
      </c>
      <c r="R995" s="419">
        <f t="shared" si="310"/>
        <v>0</v>
      </c>
      <c r="S995" s="422">
        <f t="shared" si="310"/>
        <v>0</v>
      </c>
      <c r="T995" s="422">
        <f t="shared" si="310"/>
        <v>0</v>
      </c>
      <c r="U995" s="422">
        <f t="shared" si="310"/>
        <v>0</v>
      </c>
      <c r="V995" s="422">
        <f t="shared" si="310"/>
        <v>0</v>
      </c>
      <c r="W995" s="422">
        <f t="shared" si="310"/>
        <v>0</v>
      </c>
      <c r="X995" s="422">
        <f t="shared" si="310"/>
        <v>0</v>
      </c>
      <c r="Y995" s="422">
        <f t="shared" si="310"/>
        <v>0</v>
      </c>
      <c r="Z995" s="422">
        <f t="shared" si="310"/>
        <v>0</v>
      </c>
      <c r="AA995" s="422">
        <f t="shared" si="310"/>
        <v>0</v>
      </c>
      <c r="AB995" s="434">
        <f t="shared" si="310"/>
        <v>0</v>
      </c>
      <c r="AC995" s="408">
        <f t="shared" si="311"/>
        <v>0</v>
      </c>
      <c r="AD995" s="830"/>
      <c r="AE995" s="1063"/>
      <c r="AF995" s="832"/>
    </row>
    <row r="996" spans="1:34" outlineLevel="1" x14ac:dyDescent="0.2">
      <c r="A996" s="11">
        <v>316</v>
      </c>
      <c r="B996" s="300"/>
      <c r="C996" s="295"/>
      <c r="D996" s="295"/>
      <c r="E996" s="295"/>
      <c r="F996" s="859" t="s">
        <v>737</v>
      </c>
      <c r="G996" s="860"/>
      <c r="H996" s="860"/>
      <c r="I996" s="860"/>
      <c r="J996" s="860"/>
      <c r="K996" s="860"/>
      <c r="L996" s="860"/>
      <c r="M996" s="408">
        <f t="shared" si="310"/>
        <v>0</v>
      </c>
      <c r="N996" s="1319"/>
      <c r="O996" s="1319"/>
      <c r="P996" s="1319"/>
      <c r="Q996" s="1319"/>
      <c r="R996" s="1319"/>
      <c r="S996" s="1319"/>
      <c r="T996" s="1319"/>
      <c r="U996" s="1319"/>
      <c r="V996" s="1319"/>
      <c r="W996" s="1319"/>
      <c r="X996" s="1319"/>
      <c r="Y996" s="1319"/>
      <c r="Z996" s="1319"/>
      <c r="AA996" s="1319"/>
      <c r="AB996" s="1319"/>
      <c r="AC996" s="408">
        <f t="shared" si="311"/>
        <v>0</v>
      </c>
      <c r="AD996" s="833"/>
      <c r="AE996" s="834"/>
      <c r="AF996" s="835"/>
    </row>
    <row r="997" spans="1:34" outlineLevel="1" x14ac:dyDescent="0.2">
      <c r="A997" s="11">
        <v>317</v>
      </c>
      <c r="B997" s="300"/>
      <c r="C997" s="295"/>
      <c r="D997" s="844" t="s">
        <v>74</v>
      </c>
      <c r="E997" s="845"/>
      <c r="F997" s="845"/>
      <c r="G997" s="845"/>
      <c r="H997" s="845"/>
      <c r="I997" s="845"/>
      <c r="J997" s="845"/>
      <c r="K997" s="845"/>
      <c r="L997" s="846"/>
      <c r="M997" s="407">
        <f>SUBTOTAL(9,M998:M1000)</f>
        <v>0</v>
      </c>
      <c r="N997" s="1191"/>
      <c r="O997" s="1662"/>
      <c r="P997" s="1662"/>
      <c r="Q997" s="1662"/>
      <c r="R997" s="1662"/>
      <c r="S997" s="1662"/>
      <c r="T997" s="1662"/>
      <c r="U997" s="1662"/>
      <c r="V997" s="1662"/>
      <c r="W997" s="1662"/>
      <c r="X997" s="1662"/>
      <c r="Y997" s="1662"/>
      <c r="Z997" s="1662"/>
      <c r="AA997" s="1662"/>
      <c r="AB997" s="1244"/>
      <c r="AC997" s="407">
        <f>SUBTOTAL(9,AC998:AC1000)</f>
        <v>0</v>
      </c>
      <c r="AD997" s="1565"/>
      <c r="AE997" s="1566"/>
      <c r="AF997" s="1567"/>
    </row>
    <row r="998" spans="1:34" outlineLevel="1" x14ac:dyDescent="0.2">
      <c r="A998" s="11">
        <v>318</v>
      </c>
      <c r="B998" s="300"/>
      <c r="C998" s="295"/>
      <c r="D998" s="295"/>
      <c r="E998" s="295"/>
      <c r="F998" s="856" t="s">
        <v>75</v>
      </c>
      <c r="G998" s="857"/>
      <c r="H998" s="857"/>
      <c r="I998" s="857"/>
      <c r="J998" s="857"/>
      <c r="K998" s="857"/>
      <c r="L998" s="858"/>
      <c r="M998" s="408">
        <f t="shared" ref="M998:M1000" si="312">M222</f>
        <v>0</v>
      </c>
      <c r="N998" s="1244"/>
      <c r="O998" s="1662"/>
      <c r="P998" s="1662"/>
      <c r="Q998" s="1662"/>
      <c r="R998" s="1662"/>
      <c r="S998" s="1662"/>
      <c r="T998" s="1662"/>
      <c r="U998" s="1662"/>
      <c r="V998" s="1662"/>
      <c r="W998" s="1662"/>
      <c r="X998" s="1662"/>
      <c r="Y998" s="1662"/>
      <c r="Z998" s="1662"/>
      <c r="AA998" s="1662"/>
      <c r="AB998" s="1244"/>
      <c r="AC998" s="408">
        <f t="shared" ref="AC998:AC1002" si="313">M998-SUM(N998:AB998)</f>
        <v>0</v>
      </c>
      <c r="AD998" s="1440"/>
      <c r="AE998" s="828"/>
      <c r="AF998" s="829"/>
    </row>
    <row r="999" spans="1:34" outlineLevel="1" x14ac:dyDescent="0.2">
      <c r="A999" s="11">
        <v>319</v>
      </c>
      <c r="B999" s="300"/>
      <c r="C999" s="295"/>
      <c r="D999" s="295"/>
      <c r="E999" s="295"/>
      <c r="F999" s="915" t="s">
        <v>76</v>
      </c>
      <c r="G999" s="916"/>
      <c r="H999" s="916"/>
      <c r="I999" s="916"/>
      <c r="J999" s="916"/>
      <c r="K999" s="916"/>
      <c r="L999" s="917"/>
      <c r="M999" s="408">
        <f t="shared" si="312"/>
        <v>0</v>
      </c>
      <c r="N999" s="1244"/>
      <c r="O999" s="1662"/>
      <c r="P999" s="1662"/>
      <c r="Q999" s="1662"/>
      <c r="R999" s="1662"/>
      <c r="S999" s="1662"/>
      <c r="T999" s="1662"/>
      <c r="U999" s="1662"/>
      <c r="V999" s="1662"/>
      <c r="W999" s="1662"/>
      <c r="X999" s="1662"/>
      <c r="Y999" s="1662"/>
      <c r="Z999" s="1662"/>
      <c r="AA999" s="1662"/>
      <c r="AB999" s="1244"/>
      <c r="AC999" s="408">
        <f t="shared" si="313"/>
        <v>0</v>
      </c>
      <c r="AD999" s="830"/>
      <c r="AE999" s="1063"/>
      <c r="AF999" s="832"/>
    </row>
    <row r="1000" spans="1:34" outlineLevel="1" x14ac:dyDescent="0.2">
      <c r="A1000" s="11">
        <v>320</v>
      </c>
      <c r="B1000" s="300"/>
      <c r="C1000" s="295"/>
      <c r="D1000" s="295"/>
      <c r="E1000" s="295"/>
      <c r="F1000" s="859" t="s">
        <v>77</v>
      </c>
      <c r="G1000" s="860"/>
      <c r="H1000" s="860"/>
      <c r="I1000" s="860"/>
      <c r="J1000" s="860"/>
      <c r="K1000" s="860"/>
      <c r="L1000" s="861"/>
      <c r="M1000" s="408">
        <f t="shared" si="312"/>
        <v>0</v>
      </c>
      <c r="N1000" s="1244"/>
      <c r="O1000" s="1662"/>
      <c r="P1000" s="1662"/>
      <c r="Q1000" s="1662"/>
      <c r="R1000" s="1662"/>
      <c r="S1000" s="1662"/>
      <c r="T1000" s="1662"/>
      <c r="U1000" s="1662"/>
      <c r="V1000" s="1662"/>
      <c r="W1000" s="1662"/>
      <c r="X1000" s="1662"/>
      <c r="Y1000" s="1662"/>
      <c r="Z1000" s="1662"/>
      <c r="AA1000" s="1662"/>
      <c r="AB1000" s="1244"/>
      <c r="AC1000" s="408">
        <f t="shared" si="313"/>
        <v>0</v>
      </c>
      <c r="AD1000" s="833"/>
      <c r="AE1000" s="834"/>
      <c r="AF1000" s="835"/>
    </row>
    <row r="1001" spans="1:34" outlineLevel="1" x14ac:dyDescent="0.2">
      <c r="A1001" s="11">
        <v>321</v>
      </c>
      <c r="B1001" s="300"/>
      <c r="C1001" s="295"/>
      <c r="D1001" s="844" t="s">
        <v>70</v>
      </c>
      <c r="E1001" s="845"/>
      <c r="F1001" s="845"/>
      <c r="G1001" s="845"/>
      <c r="H1001" s="845"/>
      <c r="I1001" s="845"/>
      <c r="J1001" s="845"/>
      <c r="K1001" s="845"/>
      <c r="L1001" s="846"/>
      <c r="M1001" s="407">
        <f>SUBTOTAL(9,M1002:M1002)</f>
        <v>0</v>
      </c>
      <c r="N1001" s="1191"/>
      <c r="O1001" s="1191"/>
      <c r="P1001" s="1191"/>
      <c r="Q1001" s="1191"/>
      <c r="R1001" s="1191"/>
      <c r="S1001" s="1191"/>
      <c r="T1001" s="1191"/>
      <c r="U1001" s="1191"/>
      <c r="V1001" s="1191"/>
      <c r="W1001" s="1191"/>
      <c r="X1001" s="1191"/>
      <c r="Y1001" s="1191"/>
      <c r="Z1001" s="1191"/>
      <c r="AA1001" s="1191"/>
      <c r="AB1001" s="1191"/>
      <c r="AC1001" s="407">
        <f>SUBTOTAL(9,AC1002)</f>
        <v>0</v>
      </c>
      <c r="AD1001" s="1565"/>
      <c r="AE1001" s="1566"/>
      <c r="AF1001" s="1567"/>
    </row>
    <row r="1002" spans="1:34" outlineLevel="1" x14ac:dyDescent="0.2">
      <c r="A1002" s="11">
        <v>322</v>
      </c>
      <c r="B1002" s="531"/>
      <c r="C1002" s="523"/>
      <c r="D1002" s="523"/>
      <c r="E1002" s="524"/>
      <c r="F1002" s="1013" t="s">
        <v>70</v>
      </c>
      <c r="G1002" s="1014"/>
      <c r="H1002" s="1014"/>
      <c r="I1002" s="1014"/>
      <c r="J1002" s="1014"/>
      <c r="K1002" s="1014"/>
      <c r="L1002" s="1029"/>
      <c r="M1002" s="408">
        <f t="shared" ref="M1002" si="314">M226</f>
        <v>0</v>
      </c>
      <c r="N1002" s="1397"/>
      <c r="O1002" s="961"/>
      <c r="P1002" s="961"/>
      <c r="Q1002" s="961"/>
      <c r="R1002" s="961"/>
      <c r="S1002" s="961"/>
      <c r="T1002" s="961"/>
      <c r="U1002" s="961"/>
      <c r="V1002" s="961"/>
      <c r="W1002" s="961"/>
      <c r="X1002" s="961"/>
      <c r="Y1002" s="961"/>
      <c r="Z1002" s="961"/>
      <c r="AA1002" s="961"/>
      <c r="AB1002" s="961"/>
      <c r="AC1002" s="408">
        <f t="shared" si="313"/>
        <v>0</v>
      </c>
      <c r="AD1002" s="1619"/>
      <c r="AE1002" s="926"/>
      <c r="AF1002" s="927"/>
    </row>
    <row r="1003" spans="1:34" ht="7.5" customHeight="1" outlineLevel="1" x14ac:dyDescent="0.2">
      <c r="A1003" s="11"/>
      <c r="B1003" s="1595"/>
      <c r="C1003" s="1436"/>
      <c r="D1003" s="1436"/>
      <c r="E1003" s="1436"/>
      <c r="F1003" s="1437"/>
      <c r="G1003" s="1437"/>
      <c r="H1003" s="1437"/>
      <c r="I1003" s="1437"/>
      <c r="J1003" s="1437"/>
      <c r="K1003" s="1437"/>
      <c r="L1003" s="1437"/>
      <c r="M1003" s="1437"/>
      <c r="N1003" s="1437"/>
      <c r="O1003" s="1437"/>
      <c r="P1003" s="1437"/>
      <c r="Q1003" s="1437"/>
      <c r="R1003" s="1437"/>
      <c r="S1003" s="1437"/>
      <c r="T1003" s="1437"/>
      <c r="U1003" s="1437"/>
      <c r="V1003" s="1437"/>
      <c r="W1003" s="1437"/>
      <c r="X1003" s="1437"/>
      <c r="Y1003" s="1437"/>
      <c r="Z1003" s="1437"/>
      <c r="AA1003" s="1437"/>
      <c r="AB1003" s="1437"/>
      <c r="AC1003" s="1437"/>
      <c r="AD1003" s="1437"/>
      <c r="AE1003" s="1437"/>
      <c r="AF1003" s="1438"/>
    </row>
    <row r="1004" spans="1:34" ht="22.5" customHeight="1" outlineLevel="1" x14ac:dyDescent="0.2">
      <c r="A1004" s="11">
        <v>323</v>
      </c>
      <c r="B1004" s="963" t="s">
        <v>78</v>
      </c>
      <c r="C1004" s="964"/>
      <c r="D1004" s="964"/>
      <c r="E1004" s="964"/>
      <c r="F1004" s="964"/>
      <c r="G1004" s="964"/>
      <c r="H1004" s="964"/>
      <c r="I1004" s="964"/>
      <c r="J1004" s="964"/>
      <c r="K1004" s="964"/>
      <c r="L1004" s="964"/>
      <c r="M1004" s="407">
        <f>SUBTOTAL(9,M785:M1001)</f>
        <v>0</v>
      </c>
      <c r="N1004" s="410">
        <f t="shared" ref="N1004:AB1004" si="315">SUBTOTAL(9,N785:N1001)</f>
        <v>0</v>
      </c>
      <c r="O1004" s="414">
        <f t="shared" si="315"/>
        <v>0</v>
      </c>
      <c r="P1004" s="413">
        <f t="shared" si="315"/>
        <v>0</v>
      </c>
      <c r="Q1004" s="415">
        <f t="shared" si="315"/>
        <v>0</v>
      </c>
      <c r="R1004" s="414">
        <f t="shared" si="315"/>
        <v>0</v>
      </c>
      <c r="S1004" s="414">
        <f t="shared" si="315"/>
        <v>0</v>
      </c>
      <c r="T1004" s="414">
        <f t="shared" si="315"/>
        <v>0</v>
      </c>
      <c r="U1004" s="414">
        <f t="shared" si="315"/>
        <v>0</v>
      </c>
      <c r="V1004" s="414">
        <f t="shared" si="315"/>
        <v>0</v>
      </c>
      <c r="W1004" s="414">
        <f t="shared" si="315"/>
        <v>0</v>
      </c>
      <c r="X1004" s="414">
        <f t="shared" si="315"/>
        <v>0</v>
      </c>
      <c r="Y1004" s="414">
        <f t="shared" si="315"/>
        <v>0</v>
      </c>
      <c r="Z1004" s="414">
        <f t="shared" si="315"/>
        <v>0</v>
      </c>
      <c r="AA1004" s="414">
        <f t="shared" si="315"/>
        <v>0</v>
      </c>
      <c r="AB1004" s="424">
        <f t="shared" si="315"/>
        <v>0</v>
      </c>
      <c r="AC1004" s="407">
        <f>SUBTOTAL(9,AC785:AC1002)</f>
        <v>0</v>
      </c>
      <c r="AD1004" s="315"/>
      <c r="AE1004" s="316"/>
      <c r="AF1004" s="317"/>
    </row>
    <row r="1005" spans="1:34" ht="7.5" customHeight="1" outlineLevel="1" x14ac:dyDescent="0.2">
      <c r="A1005" s="11">
        <v>324</v>
      </c>
      <c r="B1005" s="1602"/>
      <c r="C1005" s="1437"/>
      <c r="D1005" s="1437"/>
      <c r="E1005" s="1437"/>
      <c r="F1005" s="1437"/>
      <c r="G1005" s="1437"/>
      <c r="H1005" s="1437"/>
      <c r="I1005" s="1437"/>
      <c r="J1005" s="1437"/>
      <c r="K1005" s="1437"/>
      <c r="L1005" s="1437"/>
      <c r="M1005" s="1437"/>
      <c r="N1005" s="1437"/>
      <c r="O1005" s="1437"/>
      <c r="P1005" s="1437"/>
      <c r="Q1005" s="1437"/>
      <c r="R1005" s="1437"/>
      <c r="S1005" s="1437"/>
      <c r="T1005" s="1437"/>
      <c r="U1005" s="1437"/>
      <c r="V1005" s="1437"/>
      <c r="W1005" s="1437"/>
      <c r="X1005" s="1437"/>
      <c r="Y1005" s="1437"/>
      <c r="Z1005" s="1437"/>
      <c r="AA1005" s="1437"/>
      <c r="AB1005" s="1437"/>
      <c r="AC1005" s="1437"/>
      <c r="AD1005" s="1437"/>
      <c r="AE1005" s="1437"/>
      <c r="AF1005" s="1438"/>
    </row>
    <row r="1006" spans="1:34" ht="23.25" customHeight="1" outlineLevel="2" x14ac:dyDescent="0.2">
      <c r="A1006" s="11">
        <v>325</v>
      </c>
      <c r="B1006" s="963" t="s">
        <v>79</v>
      </c>
      <c r="C1006" s="964"/>
      <c r="D1006" s="964"/>
      <c r="E1006" s="964"/>
      <c r="F1006" s="964"/>
      <c r="G1006" s="964"/>
      <c r="H1006" s="964"/>
      <c r="I1006" s="964"/>
      <c r="J1006" s="964"/>
      <c r="K1006" s="964"/>
      <c r="L1006" s="964"/>
      <c r="M1006" s="964"/>
      <c r="N1006" s="964"/>
      <c r="O1006" s="964"/>
      <c r="P1006" s="964"/>
      <c r="Q1006" s="964"/>
      <c r="R1006" s="964"/>
      <c r="S1006" s="964"/>
      <c r="T1006" s="964"/>
      <c r="U1006" s="964"/>
      <c r="V1006" s="964"/>
      <c r="W1006" s="964"/>
      <c r="X1006" s="964"/>
      <c r="Y1006" s="964"/>
      <c r="Z1006" s="964"/>
      <c r="AA1006" s="964"/>
      <c r="AB1006" s="964"/>
      <c r="AC1006" s="964"/>
      <c r="AD1006" s="964"/>
      <c r="AE1006" s="964"/>
      <c r="AF1006" s="1101"/>
    </row>
    <row r="1007" spans="1:34" ht="15" customHeight="1" outlineLevel="1" x14ac:dyDescent="0.2">
      <c r="A1007" s="11">
        <v>326</v>
      </c>
      <c r="B1007" s="300"/>
      <c r="C1007" s="1045" t="s">
        <v>80</v>
      </c>
      <c r="D1007" s="1046"/>
      <c r="E1007" s="1046"/>
      <c r="F1007" s="1046"/>
      <c r="G1007" s="1046"/>
      <c r="H1007" s="1046"/>
      <c r="I1007" s="1046"/>
      <c r="J1007" s="1046"/>
      <c r="K1007" s="1046"/>
      <c r="L1007" s="1046"/>
      <c r="M1007" s="1046"/>
      <c r="N1007" s="1046"/>
      <c r="O1007" s="1046"/>
      <c r="P1007" s="1046"/>
      <c r="Q1007" s="1046"/>
      <c r="R1007" s="1046"/>
      <c r="S1007" s="1046"/>
      <c r="T1007" s="1046"/>
      <c r="U1007" s="1046"/>
      <c r="V1007" s="1046"/>
      <c r="W1007" s="1046"/>
      <c r="X1007" s="1046"/>
      <c r="Y1007" s="1046"/>
      <c r="Z1007" s="1046"/>
      <c r="AA1007" s="1046"/>
      <c r="AB1007" s="1046"/>
      <c r="AC1007" s="1046"/>
      <c r="AD1007" s="1046"/>
      <c r="AE1007" s="1046"/>
      <c r="AF1007" s="1047"/>
    </row>
    <row r="1008" spans="1:34" ht="14.25" customHeight="1" outlineLevel="1" x14ac:dyDescent="0.2">
      <c r="A1008" s="11">
        <v>327</v>
      </c>
      <c r="B1008" s="300"/>
      <c r="C1008" s="263"/>
      <c r="D1008" s="1597" t="s">
        <v>528</v>
      </c>
      <c r="E1008" s="1598"/>
      <c r="F1008" s="1598"/>
      <c r="G1008" s="1598"/>
      <c r="H1008" s="1598"/>
      <c r="I1008" s="1598"/>
      <c r="J1008" s="1598"/>
      <c r="K1008" s="1598"/>
      <c r="L1008" s="1599"/>
      <c r="M1008" s="407">
        <f>SUBTOTAL(9,M1009:M1013)</f>
        <v>0</v>
      </c>
      <c r="N1008" s="410">
        <f t="shared" ref="N1008:AC1008" si="316">SUBTOTAL(9,N1009:N1013)</f>
        <v>0</v>
      </c>
      <c r="O1008" s="414">
        <f t="shared" si="316"/>
        <v>0</v>
      </c>
      <c r="P1008" s="413">
        <f t="shared" si="316"/>
        <v>0</v>
      </c>
      <c r="Q1008" s="415">
        <f t="shared" si="316"/>
        <v>0</v>
      </c>
      <c r="R1008" s="410">
        <f t="shared" si="316"/>
        <v>0</v>
      </c>
      <c r="S1008" s="414">
        <f t="shared" si="316"/>
        <v>0</v>
      </c>
      <c r="T1008" s="414">
        <f t="shared" si="316"/>
        <v>0</v>
      </c>
      <c r="U1008" s="414">
        <f t="shared" si="316"/>
        <v>0</v>
      </c>
      <c r="V1008" s="414">
        <f t="shared" si="316"/>
        <v>0</v>
      </c>
      <c r="W1008" s="414">
        <f t="shared" si="316"/>
        <v>0</v>
      </c>
      <c r="X1008" s="414">
        <f t="shared" si="316"/>
        <v>0</v>
      </c>
      <c r="Y1008" s="414">
        <f t="shared" si="316"/>
        <v>0</v>
      </c>
      <c r="Z1008" s="414">
        <f t="shared" si="316"/>
        <v>0</v>
      </c>
      <c r="AA1008" s="414">
        <f t="shared" si="316"/>
        <v>0</v>
      </c>
      <c r="AB1008" s="411">
        <f t="shared" si="316"/>
        <v>0</v>
      </c>
      <c r="AC1008" s="415">
        <f t="shared" si="316"/>
        <v>0</v>
      </c>
      <c r="AD1008" s="1565"/>
      <c r="AE1008" s="1566"/>
      <c r="AF1008" s="1567"/>
    </row>
    <row r="1009" spans="1:32" ht="15" customHeight="1" outlineLevel="1" x14ac:dyDescent="0.2">
      <c r="A1009" s="11">
        <v>328</v>
      </c>
      <c r="B1009" s="300"/>
      <c r="C1009" s="269"/>
      <c r="D1009" s="269"/>
      <c r="E1009" s="270"/>
      <c r="F1009" s="856" t="s">
        <v>471</v>
      </c>
      <c r="G1009" s="857"/>
      <c r="H1009" s="857"/>
      <c r="I1009" s="857"/>
      <c r="J1009" s="857"/>
      <c r="K1009" s="857"/>
      <c r="L1009" s="858"/>
      <c r="M1009" s="408">
        <f t="shared" ref="M1009:M1013" si="317">M233</f>
        <v>0</v>
      </c>
      <c r="N1009" s="419">
        <f>M1009*'Annexe 1. Taux de référence'!$S9</f>
        <v>0</v>
      </c>
      <c r="O1009" s="422">
        <f>($M1009-SUM($N1009:N1009))*'Annexe 1. Taux de référence'!$S9</f>
        <v>0</v>
      </c>
      <c r="P1009" s="422">
        <f>($M1009-SUM($N1009:O1009))*'Annexe 1. Taux de référence'!$S9</f>
        <v>0</v>
      </c>
      <c r="Q1009" s="423">
        <f>($M1009-SUM($N1009:P1009))*'Annexe 1. Taux de référence'!$S9</f>
        <v>0</v>
      </c>
      <c r="R1009" s="419">
        <f>($M1009-SUM($N1009:Q1009))*'Annexe 1. Taux de référence'!$U9</f>
        <v>0</v>
      </c>
      <c r="S1009" s="422">
        <f>($M1009-SUM($N1009:R1009))*'Annexe 1. Taux de référence'!$U9</f>
        <v>0</v>
      </c>
      <c r="T1009" s="422">
        <f>($M1009-SUM($N1009:S1009))*'Annexe 1. Taux de référence'!$U9</f>
        <v>0</v>
      </c>
      <c r="U1009" s="422">
        <f>($M1009-SUM($N1009:T1009))*'Annexe 1. Taux de référence'!$U9</f>
        <v>0</v>
      </c>
      <c r="V1009" s="422">
        <f>($M1009-SUM($N1009:U1009))*'Annexe 1. Taux de référence'!$U9</f>
        <v>0</v>
      </c>
      <c r="W1009" s="422">
        <f>($M1009-SUM($N1009:V1009))*'Annexe 1. Taux de référence'!$U9</f>
        <v>0</v>
      </c>
      <c r="X1009" s="422">
        <f>($M1009-SUM($N1009:W1009))*'Annexe 1. Taux de référence'!$U9</f>
        <v>0</v>
      </c>
      <c r="Y1009" s="422">
        <f>($M1009-SUM($N1009:X1009))*'Annexe 1. Taux de référence'!$U9</f>
        <v>0</v>
      </c>
      <c r="Z1009" s="422">
        <f>($M1009-SUM($N1009:Y1009))*'Annexe 1. Taux de référence'!$U9</f>
        <v>0</v>
      </c>
      <c r="AA1009" s="422">
        <f>($M1009-SUM($N1009:Z1009))*'Annexe 1. Taux de référence'!$U9</f>
        <v>0</v>
      </c>
      <c r="AB1009" s="422">
        <f>($M1009-SUM($N1009:AA1009))*'Annexe 1. Taux de référence'!$U9</f>
        <v>0</v>
      </c>
      <c r="AC1009" s="408">
        <f t="shared" ref="AC1009:AC1013" si="318">M1009-SUM(N1009:AB1009)</f>
        <v>0</v>
      </c>
      <c r="AD1009" s="1440"/>
      <c r="AE1009" s="828"/>
      <c r="AF1009" s="829"/>
    </row>
    <row r="1010" spans="1:32" ht="15" customHeight="1" outlineLevel="1" x14ac:dyDescent="0.2">
      <c r="A1010" s="11">
        <v>329</v>
      </c>
      <c r="B1010" s="300"/>
      <c r="C1010" s="269"/>
      <c r="D1010" s="269"/>
      <c r="E1010" s="270"/>
      <c r="F1010" s="915" t="s">
        <v>472</v>
      </c>
      <c r="G1010" s="916"/>
      <c r="H1010" s="916"/>
      <c r="I1010" s="916"/>
      <c r="J1010" s="916"/>
      <c r="K1010" s="916"/>
      <c r="L1010" s="917"/>
      <c r="M1010" s="408">
        <f t="shared" si="317"/>
        <v>0</v>
      </c>
      <c r="N1010" s="419">
        <f>M1010*'Annexe 1. Taux de référence'!$S10</f>
        <v>0</v>
      </c>
      <c r="O1010" s="422">
        <f>($M1010-SUM($N1010:N1010))*'Annexe 1. Taux de référence'!$S10</f>
        <v>0</v>
      </c>
      <c r="P1010" s="422">
        <f>($M1010-SUM($N1010:O1010))*'Annexe 1. Taux de référence'!$S10</f>
        <v>0</v>
      </c>
      <c r="Q1010" s="423">
        <f>($M1010-SUM($N1010:P1010))*'Annexe 1. Taux de référence'!$S10</f>
        <v>0</v>
      </c>
      <c r="R1010" s="419">
        <f>($M1010-SUM($N1010:Q1010))*'Annexe 1. Taux de référence'!$U10</f>
        <v>0</v>
      </c>
      <c r="S1010" s="422">
        <f>($M1010-SUM($N1010:R1010))*'Annexe 1. Taux de référence'!$U10</f>
        <v>0</v>
      </c>
      <c r="T1010" s="422">
        <f>($M1010-SUM($N1010:S1010))*'Annexe 1. Taux de référence'!$U10</f>
        <v>0</v>
      </c>
      <c r="U1010" s="422">
        <f>($M1010-SUM($N1010:T1010))*'Annexe 1. Taux de référence'!$U10</f>
        <v>0</v>
      </c>
      <c r="V1010" s="422">
        <f>($M1010-SUM($N1010:U1010))*'Annexe 1. Taux de référence'!$U10</f>
        <v>0</v>
      </c>
      <c r="W1010" s="422">
        <f>($M1010-SUM($N1010:V1010))*'Annexe 1. Taux de référence'!$U10</f>
        <v>0</v>
      </c>
      <c r="X1010" s="422">
        <f>($M1010-SUM($N1010:W1010))*'Annexe 1. Taux de référence'!$U10</f>
        <v>0</v>
      </c>
      <c r="Y1010" s="422">
        <f>($M1010-SUM($N1010:X1010))*'Annexe 1. Taux de référence'!$U10</f>
        <v>0</v>
      </c>
      <c r="Z1010" s="422">
        <f>($M1010-SUM($N1010:Y1010))*'Annexe 1. Taux de référence'!$U10</f>
        <v>0</v>
      </c>
      <c r="AA1010" s="422">
        <f>($M1010-SUM($N1010:Z1010))*'Annexe 1. Taux de référence'!$U10</f>
        <v>0</v>
      </c>
      <c r="AB1010" s="422">
        <f>($M1010-SUM($N1010:AA1010))*'Annexe 1. Taux de référence'!$U10</f>
        <v>0</v>
      </c>
      <c r="AC1010" s="408">
        <f t="shared" si="318"/>
        <v>0</v>
      </c>
      <c r="AD1010" s="830"/>
      <c r="AE1010" s="1063"/>
      <c r="AF1010" s="832"/>
    </row>
    <row r="1011" spans="1:32" ht="15" customHeight="1" outlineLevel="1" x14ac:dyDescent="0.2">
      <c r="A1011" s="11">
        <v>330</v>
      </c>
      <c r="B1011" s="300"/>
      <c r="C1011" s="269"/>
      <c r="D1011" s="269"/>
      <c r="E1011" s="270"/>
      <c r="F1011" s="915" t="s">
        <v>473</v>
      </c>
      <c r="G1011" s="916"/>
      <c r="H1011" s="916"/>
      <c r="I1011" s="916"/>
      <c r="J1011" s="916"/>
      <c r="K1011" s="916"/>
      <c r="L1011" s="917"/>
      <c r="M1011" s="408">
        <f t="shared" si="317"/>
        <v>0</v>
      </c>
      <c r="N1011" s="419">
        <f>M1011*'Annexe 1. Taux de référence'!$S11</f>
        <v>0</v>
      </c>
      <c r="O1011" s="422">
        <f>($M1011-SUM($N1011:N1011))*'Annexe 1. Taux de référence'!$S11</f>
        <v>0</v>
      </c>
      <c r="P1011" s="422">
        <f>($M1011-SUM($N1011:O1011))*'Annexe 1. Taux de référence'!$S11</f>
        <v>0</v>
      </c>
      <c r="Q1011" s="423">
        <f>($M1011-SUM($N1011:P1011))*'Annexe 1. Taux de référence'!$S11</f>
        <v>0</v>
      </c>
      <c r="R1011" s="419">
        <f>($M1011-SUM($N1011:Q1011))*'Annexe 1. Taux de référence'!$U11</f>
        <v>0</v>
      </c>
      <c r="S1011" s="422">
        <f>($M1011-SUM($N1011:R1011))*'Annexe 1. Taux de référence'!$U11</f>
        <v>0</v>
      </c>
      <c r="T1011" s="422">
        <f>($M1011-SUM($N1011:S1011))*'Annexe 1. Taux de référence'!$U11</f>
        <v>0</v>
      </c>
      <c r="U1011" s="422">
        <f>($M1011-SUM($N1011:T1011))*'Annexe 1. Taux de référence'!$U11</f>
        <v>0</v>
      </c>
      <c r="V1011" s="422">
        <f>($M1011-SUM($N1011:U1011))*'Annexe 1. Taux de référence'!$U11</f>
        <v>0</v>
      </c>
      <c r="W1011" s="422">
        <f>($M1011-SUM($N1011:V1011))*'Annexe 1. Taux de référence'!$U11</f>
        <v>0</v>
      </c>
      <c r="X1011" s="422">
        <f>($M1011-SUM($N1011:W1011))*'Annexe 1. Taux de référence'!$U11</f>
        <v>0</v>
      </c>
      <c r="Y1011" s="422">
        <f>($M1011-SUM($N1011:X1011))*'Annexe 1. Taux de référence'!$U11</f>
        <v>0</v>
      </c>
      <c r="Z1011" s="422">
        <f>($M1011-SUM($N1011:Y1011))*'Annexe 1. Taux de référence'!$U11</f>
        <v>0</v>
      </c>
      <c r="AA1011" s="422">
        <f>($M1011-SUM($N1011:Z1011))*'Annexe 1. Taux de référence'!$U11</f>
        <v>0</v>
      </c>
      <c r="AB1011" s="422">
        <f>($M1011-SUM($N1011:AA1011))*'Annexe 1. Taux de référence'!$U11</f>
        <v>0</v>
      </c>
      <c r="AC1011" s="408">
        <f t="shared" si="318"/>
        <v>0</v>
      </c>
      <c r="AD1011" s="830"/>
      <c r="AE1011" s="1063"/>
      <c r="AF1011" s="832"/>
    </row>
    <row r="1012" spans="1:32" ht="15" customHeight="1" outlineLevel="1" x14ac:dyDescent="0.2">
      <c r="A1012" s="11"/>
      <c r="B1012" s="300"/>
      <c r="C1012" s="269"/>
      <c r="D1012" s="269"/>
      <c r="E1012" s="270"/>
      <c r="F1012" s="915" t="s">
        <v>474</v>
      </c>
      <c r="G1012" s="916"/>
      <c r="H1012" s="916"/>
      <c r="I1012" s="916"/>
      <c r="J1012" s="916"/>
      <c r="K1012" s="916"/>
      <c r="L1012" s="917"/>
      <c r="M1012" s="408">
        <f t="shared" si="317"/>
        <v>0</v>
      </c>
      <c r="N1012" s="419">
        <f>M1012*'Annexe 1. Taux de référence'!$S12</f>
        <v>0</v>
      </c>
      <c r="O1012" s="422">
        <f>($M1012-SUM($N1012:N1012))*'Annexe 1. Taux de référence'!$S12</f>
        <v>0</v>
      </c>
      <c r="P1012" s="422">
        <f>($M1012-SUM($N1012:O1012))*'Annexe 1. Taux de référence'!$S12</f>
        <v>0</v>
      </c>
      <c r="Q1012" s="423">
        <f>($M1012-SUM($N1012:P1012))*'Annexe 1. Taux de référence'!$S12</f>
        <v>0</v>
      </c>
      <c r="R1012" s="419">
        <f>($M1012-SUM($N1012:Q1012))*'Annexe 1. Taux de référence'!$U12</f>
        <v>0</v>
      </c>
      <c r="S1012" s="422">
        <f>($M1012-SUM($N1012:R1012))*'Annexe 1. Taux de référence'!$U12</f>
        <v>0</v>
      </c>
      <c r="T1012" s="422">
        <f>($M1012-SUM($N1012:S1012))*'Annexe 1. Taux de référence'!$U12</f>
        <v>0</v>
      </c>
      <c r="U1012" s="422">
        <f>($M1012-SUM($N1012:T1012))*'Annexe 1. Taux de référence'!$U12</f>
        <v>0</v>
      </c>
      <c r="V1012" s="422">
        <f>($M1012-SUM($N1012:U1012))*'Annexe 1. Taux de référence'!$U12</f>
        <v>0</v>
      </c>
      <c r="W1012" s="422">
        <f>($M1012-SUM($N1012:V1012))*'Annexe 1. Taux de référence'!$U12</f>
        <v>0</v>
      </c>
      <c r="X1012" s="422">
        <f>($M1012-SUM($N1012:W1012))*'Annexe 1. Taux de référence'!$U12</f>
        <v>0</v>
      </c>
      <c r="Y1012" s="422">
        <f>($M1012-SUM($N1012:X1012))*'Annexe 1. Taux de référence'!$U12</f>
        <v>0</v>
      </c>
      <c r="Z1012" s="422">
        <f>($M1012-SUM($N1012:Y1012))*'Annexe 1. Taux de référence'!$U12</f>
        <v>0</v>
      </c>
      <c r="AA1012" s="422">
        <f>($M1012-SUM($N1012:Z1012))*'Annexe 1. Taux de référence'!$U12</f>
        <v>0</v>
      </c>
      <c r="AB1012" s="422">
        <f>($M1012-SUM($N1012:AA1012))*'Annexe 1. Taux de référence'!$U12</f>
        <v>0</v>
      </c>
      <c r="AC1012" s="408">
        <f t="shared" si="318"/>
        <v>0</v>
      </c>
      <c r="AD1012" s="830"/>
      <c r="AE1012" s="1063"/>
      <c r="AF1012" s="832"/>
    </row>
    <row r="1013" spans="1:32" ht="15" customHeight="1" outlineLevel="1" x14ac:dyDescent="0.2">
      <c r="A1013" s="11">
        <v>331</v>
      </c>
      <c r="B1013" s="300"/>
      <c r="C1013" s="269"/>
      <c r="D1013" s="269"/>
      <c r="E1013" s="270"/>
      <c r="F1013" s="859" t="s">
        <v>475</v>
      </c>
      <c r="G1013" s="860"/>
      <c r="H1013" s="860"/>
      <c r="I1013" s="860"/>
      <c r="J1013" s="860"/>
      <c r="K1013" s="860"/>
      <c r="L1013" s="861"/>
      <c r="M1013" s="408">
        <f t="shared" si="317"/>
        <v>0</v>
      </c>
      <c r="N1013" s="419">
        <f>M1013*'Annexe 1. Taux de référence'!$S13</f>
        <v>0</v>
      </c>
      <c r="O1013" s="422">
        <f>($M1013-SUM($N1013:N1013))*'Annexe 1. Taux de référence'!$S13</f>
        <v>0</v>
      </c>
      <c r="P1013" s="422">
        <f>($M1013-SUM($N1013:O1013))*'Annexe 1. Taux de référence'!$S13</f>
        <v>0</v>
      </c>
      <c r="Q1013" s="423">
        <f>($M1013-SUM($N1013:P1013))*'Annexe 1. Taux de référence'!$S13</f>
        <v>0</v>
      </c>
      <c r="R1013" s="419">
        <f>($M1013-SUM($N1013:Q1013))*'Annexe 1. Taux de référence'!$U13</f>
        <v>0</v>
      </c>
      <c r="S1013" s="422">
        <f>($M1013-SUM($N1013:R1013))*'Annexe 1. Taux de référence'!$U13</f>
        <v>0</v>
      </c>
      <c r="T1013" s="422">
        <f>($M1013-SUM($N1013:S1013))*'Annexe 1. Taux de référence'!$U13</f>
        <v>0</v>
      </c>
      <c r="U1013" s="422">
        <f>($M1013-SUM($N1013:T1013))*'Annexe 1. Taux de référence'!$U13</f>
        <v>0</v>
      </c>
      <c r="V1013" s="422">
        <f>($M1013-SUM($N1013:U1013))*'Annexe 1. Taux de référence'!$U13</f>
        <v>0</v>
      </c>
      <c r="W1013" s="422">
        <f>($M1013-SUM($N1013:V1013))*'Annexe 1. Taux de référence'!$U13</f>
        <v>0</v>
      </c>
      <c r="X1013" s="422">
        <f>($M1013-SUM($N1013:W1013))*'Annexe 1. Taux de référence'!$U13</f>
        <v>0</v>
      </c>
      <c r="Y1013" s="422">
        <f>($M1013-SUM($N1013:X1013))*'Annexe 1. Taux de référence'!$U13</f>
        <v>0</v>
      </c>
      <c r="Z1013" s="422">
        <f>($M1013-SUM($N1013:Y1013))*'Annexe 1. Taux de référence'!$U13</f>
        <v>0</v>
      </c>
      <c r="AA1013" s="422">
        <f>($M1013-SUM($N1013:Z1013))*'Annexe 1. Taux de référence'!$U13</f>
        <v>0</v>
      </c>
      <c r="AB1013" s="422">
        <f>($M1013-SUM($N1013:AA1013))*'Annexe 1. Taux de référence'!$U13</f>
        <v>0</v>
      </c>
      <c r="AC1013" s="408">
        <f t="shared" si="318"/>
        <v>0</v>
      </c>
      <c r="AD1013" s="833"/>
      <c r="AE1013" s="834"/>
      <c r="AF1013" s="835"/>
    </row>
    <row r="1014" spans="1:32" ht="15" customHeight="1" outlineLevel="1" x14ac:dyDescent="0.2">
      <c r="A1014" s="11">
        <v>332</v>
      </c>
      <c r="B1014" s="300"/>
      <c r="C1014" s="263"/>
      <c r="D1014" s="844" t="s">
        <v>476</v>
      </c>
      <c r="E1014" s="845"/>
      <c r="F1014" s="845"/>
      <c r="G1014" s="845"/>
      <c r="H1014" s="845"/>
      <c r="I1014" s="845"/>
      <c r="J1014" s="845"/>
      <c r="K1014" s="845"/>
      <c r="L1014" s="845"/>
      <c r="M1014" s="845"/>
      <c r="N1014" s="845"/>
      <c r="O1014" s="845"/>
      <c r="P1014" s="845"/>
      <c r="Q1014" s="845"/>
      <c r="R1014" s="845"/>
      <c r="S1014" s="845"/>
      <c r="T1014" s="845"/>
      <c r="U1014" s="845"/>
      <c r="V1014" s="845"/>
      <c r="W1014" s="845"/>
      <c r="X1014" s="845"/>
      <c r="Y1014" s="845"/>
      <c r="Z1014" s="845"/>
      <c r="AA1014" s="845"/>
      <c r="AB1014" s="845"/>
      <c r="AC1014" s="845"/>
      <c r="AD1014" s="845"/>
      <c r="AE1014" s="845"/>
      <c r="AF1014" s="846"/>
    </row>
    <row r="1015" spans="1:32" ht="15" customHeight="1" outlineLevel="1" x14ac:dyDescent="0.2">
      <c r="A1015" s="11">
        <v>333</v>
      </c>
      <c r="B1015" s="300"/>
      <c r="C1015" s="263"/>
      <c r="D1015" s="271"/>
      <c r="E1015" s="918" t="s">
        <v>477</v>
      </c>
      <c r="F1015" s="919"/>
      <c r="G1015" s="919"/>
      <c r="H1015" s="919"/>
      <c r="I1015" s="919"/>
      <c r="J1015" s="919"/>
      <c r="K1015" s="919"/>
      <c r="L1015" s="920"/>
      <c r="M1015" s="407">
        <f>SUBTOTAL(9,M1016:M1021)</f>
        <v>0</v>
      </c>
      <c r="N1015" s="410">
        <f t="shared" ref="N1015:Q1015" si="319">SUBTOTAL(9,N1016:N1021)</f>
        <v>0</v>
      </c>
      <c r="O1015" s="414">
        <f t="shared" si="319"/>
        <v>0</v>
      </c>
      <c r="P1015" s="413">
        <f t="shared" si="319"/>
        <v>0</v>
      </c>
      <c r="Q1015" s="415">
        <f t="shared" si="319"/>
        <v>0</v>
      </c>
      <c r="R1015" s="410">
        <f t="shared" ref="R1015:AC1015" si="320">SUBTOTAL(9,R1016:R1021)</f>
        <v>0</v>
      </c>
      <c r="S1015" s="414">
        <f t="shared" si="320"/>
        <v>0</v>
      </c>
      <c r="T1015" s="413">
        <f t="shared" si="320"/>
        <v>0</v>
      </c>
      <c r="U1015" s="413">
        <f t="shared" si="320"/>
        <v>0</v>
      </c>
      <c r="V1015" s="413">
        <f t="shared" si="320"/>
        <v>0</v>
      </c>
      <c r="W1015" s="413">
        <f t="shared" si="320"/>
        <v>0</v>
      </c>
      <c r="X1015" s="413">
        <f t="shared" si="320"/>
        <v>0</v>
      </c>
      <c r="Y1015" s="413">
        <f t="shared" si="320"/>
        <v>0</v>
      </c>
      <c r="Z1015" s="413">
        <f t="shared" si="320"/>
        <v>0</v>
      </c>
      <c r="AA1015" s="413">
        <f t="shared" si="320"/>
        <v>0</v>
      </c>
      <c r="AB1015" s="411">
        <f t="shared" si="320"/>
        <v>0</v>
      </c>
      <c r="AC1015" s="415">
        <f t="shared" si="320"/>
        <v>0</v>
      </c>
      <c r="AD1015" s="1440"/>
      <c r="AE1015" s="828"/>
      <c r="AF1015" s="829"/>
    </row>
    <row r="1016" spans="1:32" ht="15" customHeight="1" outlineLevel="1" x14ac:dyDescent="0.2">
      <c r="A1016" s="11">
        <v>334</v>
      </c>
      <c r="B1016" s="300"/>
      <c r="C1016" s="319"/>
      <c r="D1016" s="319"/>
      <c r="E1016" s="320"/>
      <c r="F1016" s="856" t="s">
        <v>478</v>
      </c>
      <c r="G1016" s="857"/>
      <c r="H1016" s="857"/>
      <c r="I1016" s="857"/>
      <c r="J1016" s="857"/>
      <c r="K1016" s="857"/>
      <c r="L1016" s="858"/>
      <c r="M1016" s="408">
        <f t="shared" ref="M1016:M1021" si="321">M240</f>
        <v>0</v>
      </c>
      <c r="N1016" s="419">
        <f>IF(SUM($N240:N240)="","",SUM(($N240:N240))*'Annexe 1. Taux de référence'!$S16)</f>
        <v>0</v>
      </c>
      <c r="O1016" s="440">
        <f>(SUM($N240:$O240)-SUM($N1016:$N1016))*'Annexe 1. Taux de référence'!$S16</f>
        <v>0</v>
      </c>
      <c r="P1016" s="421">
        <f>(SUM($N240:$P240)-SUM($N1016:$O1016))*'Annexe 1. Taux de référence'!$S16</f>
        <v>0</v>
      </c>
      <c r="Q1016" s="423">
        <f>(SUM($N240:$Q240)-SUM($N1016:$P1016))*'Annexe 1. Taux de référence'!$S16</f>
        <v>0</v>
      </c>
      <c r="R1016" s="419">
        <f>(SUM($N240:$R240)-SUM($N1016:$Q1016))*'Annexe 1. Taux de référence'!$U16</f>
        <v>0</v>
      </c>
      <c r="S1016" s="422">
        <f>(SUM($N240:$S240)-SUM($N1016:$R1016))*'Annexe 1. Taux de référence'!$U16</f>
        <v>0</v>
      </c>
      <c r="T1016" s="422">
        <f>(SUM($N240:$T240)-SUM($N1016:$S1016))*'Annexe 1. Taux de référence'!$U16</f>
        <v>0</v>
      </c>
      <c r="U1016" s="422">
        <f>(SUM($N240:$U240)-SUM($N1016:$T1016))*'Annexe 1. Taux de référence'!$U16</f>
        <v>0</v>
      </c>
      <c r="V1016" s="422">
        <f>(SUM($N240:$V240)-SUM($N1016:$U1016))*'Annexe 1. Taux de référence'!$U16</f>
        <v>0</v>
      </c>
      <c r="W1016" s="422">
        <f>(SUM($N240:$W240)-SUM($N1016:$V1016))*'Annexe 1. Taux de référence'!$U16</f>
        <v>0</v>
      </c>
      <c r="X1016" s="422">
        <f>(SUM($N240:$X240)-SUM($N1016:$W1016))*'Annexe 1. Taux de référence'!$U16</f>
        <v>0</v>
      </c>
      <c r="Y1016" s="422">
        <f>(SUM($N240:$Y240)-SUM($N1016:$X1016))*'Annexe 1. Taux de référence'!$U16</f>
        <v>0</v>
      </c>
      <c r="Z1016" s="422">
        <f>(SUM($N240:$Z240)-SUM($N1016:$Y1016))*'Annexe 1. Taux de référence'!$U16</f>
        <v>0</v>
      </c>
      <c r="AA1016" s="422">
        <f>(SUM($N240:$AA240)-SUM($N1016:$Z1016))*'Annexe 1. Taux de référence'!$U16</f>
        <v>0</v>
      </c>
      <c r="AB1016" s="422">
        <f>(SUM($N240:$AB240)-SUM($N1016:$AA1016))*'Annexe 1. Taux de référence'!$U16</f>
        <v>0</v>
      </c>
      <c r="AC1016" s="408">
        <f t="shared" ref="AC1016:AC1021" si="322">M1016-SUM(N1016:AB1016)</f>
        <v>0</v>
      </c>
      <c r="AD1016" s="830"/>
      <c r="AE1016" s="1063"/>
      <c r="AF1016" s="832"/>
    </row>
    <row r="1017" spans="1:32" ht="15" customHeight="1" outlineLevel="1" x14ac:dyDescent="0.2">
      <c r="A1017" s="11">
        <v>335</v>
      </c>
      <c r="B1017" s="300"/>
      <c r="C1017" s="319"/>
      <c r="D1017" s="319"/>
      <c r="E1017" s="320"/>
      <c r="F1017" s="915" t="s">
        <v>479</v>
      </c>
      <c r="G1017" s="916"/>
      <c r="H1017" s="916"/>
      <c r="I1017" s="916"/>
      <c r="J1017" s="916"/>
      <c r="K1017" s="916"/>
      <c r="L1017" s="917"/>
      <c r="M1017" s="408">
        <f t="shared" si="321"/>
        <v>0</v>
      </c>
      <c r="N1017" s="419">
        <f>IF(SUM($N241:N241)="","",SUM(($N241:N241))*'Annexe 1. Taux de référence'!$S17)</f>
        <v>0</v>
      </c>
      <c r="O1017" s="440">
        <f>(SUM($N241:$O241)-SUM($N1017:$N1017))*'Annexe 1. Taux de référence'!$S17</f>
        <v>0</v>
      </c>
      <c r="P1017" s="785">
        <f>(SUM($N241:$P241)-SUM($N1017:$O1017))*'Annexe 1. Taux de référence'!$S17</f>
        <v>0</v>
      </c>
      <c r="Q1017" s="439">
        <f>(SUM($N241:$Q241)-SUM($N1017:$P1017))*'Annexe 1. Taux de référence'!$S17</f>
        <v>0</v>
      </c>
      <c r="R1017" s="419">
        <f>(SUM($N241:$R241)-SUM($N1017:$Q1017))*'Annexe 1. Taux de référence'!$U17</f>
        <v>0</v>
      </c>
      <c r="S1017" s="422">
        <f>(SUM($N241:$S241)-SUM($N1017:$R1017))*'Annexe 1. Taux de référence'!$U17</f>
        <v>0</v>
      </c>
      <c r="T1017" s="422">
        <f>(SUM($N241:$T241)-SUM($N1017:$S1017))*'Annexe 1. Taux de référence'!$U17</f>
        <v>0</v>
      </c>
      <c r="U1017" s="422">
        <f>(SUM($N241:$U241)-SUM($N1017:$T1017))*'Annexe 1. Taux de référence'!$U17</f>
        <v>0</v>
      </c>
      <c r="V1017" s="422">
        <f>(SUM($N241:$V241)-SUM($N1017:$U1017))*'Annexe 1. Taux de référence'!$U17</f>
        <v>0</v>
      </c>
      <c r="W1017" s="422">
        <f>(SUM($N241:$W241)-SUM($N1017:$V1017))*'Annexe 1. Taux de référence'!$U17</f>
        <v>0</v>
      </c>
      <c r="X1017" s="422">
        <f>(SUM($N241:$X241)-SUM($N1017:$W1017))*'Annexe 1. Taux de référence'!$U17</f>
        <v>0</v>
      </c>
      <c r="Y1017" s="422">
        <f>(SUM($N241:$Y241)-SUM($N1017:$X1017))*'Annexe 1. Taux de référence'!$U17</f>
        <v>0</v>
      </c>
      <c r="Z1017" s="422">
        <f>(SUM($N241:$Z241)-SUM($N1017:$Y1017))*'Annexe 1. Taux de référence'!$U17</f>
        <v>0</v>
      </c>
      <c r="AA1017" s="422">
        <f>(SUM($N241:$AA241)-SUM($N1017:$Z1017))*'Annexe 1. Taux de référence'!$U17</f>
        <v>0</v>
      </c>
      <c r="AB1017" s="422">
        <f>(SUM($N241:$AB241)-SUM($N1017:$AA1017))*'Annexe 1. Taux de référence'!$U17</f>
        <v>0</v>
      </c>
      <c r="AC1017" s="408">
        <f t="shared" si="322"/>
        <v>0</v>
      </c>
      <c r="AD1017" s="830"/>
      <c r="AE1017" s="1063"/>
      <c r="AF1017" s="832"/>
    </row>
    <row r="1018" spans="1:32" ht="15" customHeight="1" outlineLevel="1" x14ac:dyDescent="0.2">
      <c r="A1018" s="11">
        <v>336</v>
      </c>
      <c r="B1018" s="300"/>
      <c r="C1018" s="319"/>
      <c r="D1018" s="319"/>
      <c r="E1018" s="320"/>
      <c r="F1018" s="915" t="s">
        <v>480</v>
      </c>
      <c r="G1018" s="916"/>
      <c r="H1018" s="916"/>
      <c r="I1018" s="916"/>
      <c r="J1018" s="916"/>
      <c r="K1018" s="916"/>
      <c r="L1018" s="917"/>
      <c r="M1018" s="408">
        <f t="shared" si="321"/>
        <v>0</v>
      </c>
      <c r="N1018" s="419">
        <f>IF(SUM($N242:N242)="","",SUM(($N242:N242))*'Annexe 1. Taux de référence'!$S18)</f>
        <v>0</v>
      </c>
      <c r="O1018" s="440">
        <f>(SUM($N242:$O242)-SUM($N1018:$N1018))*'Annexe 1. Taux de référence'!$S18</f>
        <v>0</v>
      </c>
      <c r="P1018" s="785">
        <f>(SUM($N242:$P242)-SUM($N1018:$O1018))*'Annexe 1. Taux de référence'!$S18</f>
        <v>0</v>
      </c>
      <c r="Q1018" s="439">
        <f>(SUM($N242:$Q242)-SUM($N1018:$P1018))*'Annexe 1. Taux de référence'!$S18</f>
        <v>0</v>
      </c>
      <c r="R1018" s="419">
        <f>(SUM($N242:$R242)-SUM($N1018:$Q1018))*'Annexe 1. Taux de référence'!$U18</f>
        <v>0</v>
      </c>
      <c r="S1018" s="422">
        <f>(SUM($N242:$S242)-SUM($N1018:$R1018))*'Annexe 1. Taux de référence'!$U18</f>
        <v>0</v>
      </c>
      <c r="T1018" s="422">
        <f>(SUM($N242:$T242)-SUM($N1018:$S1018))*'Annexe 1. Taux de référence'!$U18</f>
        <v>0</v>
      </c>
      <c r="U1018" s="422">
        <f>(SUM($N242:$U242)-SUM($N1018:$T1018))*'Annexe 1. Taux de référence'!$U18</f>
        <v>0</v>
      </c>
      <c r="V1018" s="422">
        <f>(SUM($N242:$V242)-SUM($N1018:$U1018))*'Annexe 1. Taux de référence'!$U18</f>
        <v>0</v>
      </c>
      <c r="W1018" s="422">
        <f>(SUM($N242:$W242)-SUM($N1018:$V1018))*'Annexe 1. Taux de référence'!$U18</f>
        <v>0</v>
      </c>
      <c r="X1018" s="422">
        <f>(SUM($N242:$X242)-SUM($N1018:$W1018))*'Annexe 1. Taux de référence'!$U18</f>
        <v>0</v>
      </c>
      <c r="Y1018" s="422">
        <f>(SUM($N242:$Y242)-SUM($N1018:$X1018))*'Annexe 1. Taux de référence'!$U18</f>
        <v>0</v>
      </c>
      <c r="Z1018" s="422">
        <f>(SUM($N242:$Z242)-SUM($N1018:$Y1018))*'Annexe 1. Taux de référence'!$U18</f>
        <v>0</v>
      </c>
      <c r="AA1018" s="422">
        <f>(SUM($N242:$AA242)-SUM($N1018:$Z1018))*'Annexe 1. Taux de référence'!$U18</f>
        <v>0</v>
      </c>
      <c r="AB1018" s="422">
        <f>(SUM($N242:$AB242)-SUM($N1018:$AA1018))*'Annexe 1. Taux de référence'!$U18</f>
        <v>0</v>
      </c>
      <c r="AC1018" s="408">
        <f t="shared" si="322"/>
        <v>0</v>
      </c>
      <c r="AD1018" s="830"/>
      <c r="AE1018" s="1063"/>
      <c r="AF1018" s="832"/>
    </row>
    <row r="1019" spans="1:32" ht="15" customHeight="1" outlineLevel="1" x14ac:dyDescent="0.2">
      <c r="A1019" s="11">
        <v>337</v>
      </c>
      <c r="B1019" s="300"/>
      <c r="C1019" s="319"/>
      <c r="D1019" s="319"/>
      <c r="E1019" s="320"/>
      <c r="F1019" s="915" t="s">
        <v>481</v>
      </c>
      <c r="G1019" s="916"/>
      <c r="H1019" s="916"/>
      <c r="I1019" s="916"/>
      <c r="J1019" s="916"/>
      <c r="K1019" s="916"/>
      <c r="L1019" s="917"/>
      <c r="M1019" s="408">
        <f t="shared" si="321"/>
        <v>0</v>
      </c>
      <c r="N1019" s="419">
        <f>IF(SUM($N243:N243)="","",SUM(($N243:N243))*'Annexe 1. Taux de référence'!$S19)</f>
        <v>0</v>
      </c>
      <c r="O1019" s="440">
        <f>(SUM($N243:$O243)-SUM($N1019:$N1019))*'Annexe 1. Taux de référence'!$S19</f>
        <v>0</v>
      </c>
      <c r="P1019" s="785">
        <f>(SUM($N243:$P243)-SUM($N1019:$O1019))*'Annexe 1. Taux de référence'!$S19</f>
        <v>0</v>
      </c>
      <c r="Q1019" s="439">
        <f>(SUM($N243:$Q243)-SUM($N1019:$P1019))*'Annexe 1. Taux de référence'!$S19</f>
        <v>0</v>
      </c>
      <c r="R1019" s="419">
        <f>(SUM($N243:$R243)-SUM($N1019:$Q1019))*'Annexe 1. Taux de référence'!$U19</f>
        <v>0</v>
      </c>
      <c r="S1019" s="422">
        <f>(SUM($N243:$S243)-SUM($N1019:$R1019))*'Annexe 1. Taux de référence'!$U19</f>
        <v>0</v>
      </c>
      <c r="T1019" s="422">
        <f>(SUM($N243:$T243)-SUM($N1019:$S1019))*'Annexe 1. Taux de référence'!$U19</f>
        <v>0</v>
      </c>
      <c r="U1019" s="422">
        <f>(SUM($N243:$U243)-SUM($N1019:$T1019))*'Annexe 1. Taux de référence'!$U19</f>
        <v>0</v>
      </c>
      <c r="V1019" s="422">
        <f>(SUM($N243:$V243)-SUM($N1019:$U1019))*'Annexe 1. Taux de référence'!$U19</f>
        <v>0</v>
      </c>
      <c r="W1019" s="422">
        <f>(SUM($N243:$W243)-SUM($N1019:$V1019))*'Annexe 1. Taux de référence'!$U19</f>
        <v>0</v>
      </c>
      <c r="X1019" s="422">
        <f>(SUM($N243:$X243)-SUM($N1019:$W1019))*'Annexe 1. Taux de référence'!$U19</f>
        <v>0</v>
      </c>
      <c r="Y1019" s="422">
        <f>(SUM($N243:$Y243)-SUM($N1019:$X1019))*'Annexe 1. Taux de référence'!$U19</f>
        <v>0</v>
      </c>
      <c r="Z1019" s="422">
        <f>(SUM($N243:$Z243)-SUM($N1019:$Y1019))*'Annexe 1. Taux de référence'!$U19</f>
        <v>0</v>
      </c>
      <c r="AA1019" s="422">
        <f>(SUM($N243:$AA243)-SUM($N1019:$Z1019))*'Annexe 1. Taux de référence'!$U19</f>
        <v>0</v>
      </c>
      <c r="AB1019" s="422">
        <f>(SUM($N243:$AB243)-SUM($N1019:$AA1019))*'Annexe 1. Taux de référence'!$U19</f>
        <v>0</v>
      </c>
      <c r="AC1019" s="408">
        <f t="shared" si="322"/>
        <v>0</v>
      </c>
      <c r="AD1019" s="830"/>
      <c r="AE1019" s="1063"/>
      <c r="AF1019" s="832"/>
    </row>
    <row r="1020" spans="1:32" ht="15" customHeight="1" outlineLevel="1" x14ac:dyDescent="0.2">
      <c r="A1020" s="11">
        <v>338</v>
      </c>
      <c r="B1020" s="300"/>
      <c r="C1020" s="319"/>
      <c r="D1020" s="319"/>
      <c r="E1020" s="320"/>
      <c r="F1020" s="915" t="s">
        <v>482</v>
      </c>
      <c r="G1020" s="916"/>
      <c r="H1020" s="916"/>
      <c r="I1020" s="916"/>
      <c r="J1020" s="916"/>
      <c r="K1020" s="916"/>
      <c r="L1020" s="917"/>
      <c r="M1020" s="408">
        <f t="shared" si="321"/>
        <v>0</v>
      </c>
      <c r="N1020" s="419">
        <f>IF(SUM($N244:N244)="","",SUM(($N244:N244))*'Annexe 1. Taux de référence'!$S20)</f>
        <v>0</v>
      </c>
      <c r="O1020" s="440">
        <f>(SUM($N244:$O244)-SUM($N1020:$N1020))*'Annexe 1. Taux de référence'!$S20</f>
        <v>0</v>
      </c>
      <c r="P1020" s="785">
        <f>(SUM($N244:$P244)-SUM($N1020:$O1020))*'Annexe 1. Taux de référence'!$S20</f>
        <v>0</v>
      </c>
      <c r="Q1020" s="439">
        <f>(SUM($N244:$Q244)-SUM($N1020:$P1020))*'Annexe 1. Taux de référence'!$S20</f>
        <v>0</v>
      </c>
      <c r="R1020" s="419">
        <f>(SUM($N244:$R244)-SUM($N1020:$Q1020))*'Annexe 1. Taux de référence'!$U20</f>
        <v>0</v>
      </c>
      <c r="S1020" s="422">
        <f>(SUM($N244:$S244)-SUM($N1020:$R1020))*'Annexe 1. Taux de référence'!$U20</f>
        <v>0</v>
      </c>
      <c r="T1020" s="422">
        <f>(SUM($N244:$T244)-SUM($N1020:$S1020))*'Annexe 1. Taux de référence'!$U20</f>
        <v>0</v>
      </c>
      <c r="U1020" s="422">
        <f>(SUM($N244:$U244)-SUM($N1020:$T1020))*'Annexe 1. Taux de référence'!$U20</f>
        <v>0</v>
      </c>
      <c r="V1020" s="422">
        <f>(SUM($N244:$V244)-SUM($N1020:$U1020))*'Annexe 1. Taux de référence'!$U20</f>
        <v>0</v>
      </c>
      <c r="W1020" s="422">
        <f>(SUM($N244:$W244)-SUM($N1020:$V1020))*'Annexe 1. Taux de référence'!$U20</f>
        <v>0</v>
      </c>
      <c r="X1020" s="422">
        <f>(SUM($N244:$X244)-SUM($N1020:$W1020))*'Annexe 1. Taux de référence'!$U20</f>
        <v>0</v>
      </c>
      <c r="Y1020" s="422">
        <f>(SUM($N244:$Y244)-SUM($N1020:$X1020))*'Annexe 1. Taux de référence'!$U20</f>
        <v>0</v>
      </c>
      <c r="Z1020" s="422">
        <f>(SUM($N244:$Z244)-SUM($N1020:$Y1020))*'Annexe 1. Taux de référence'!$U20</f>
        <v>0</v>
      </c>
      <c r="AA1020" s="422">
        <f>(SUM($N244:$AA244)-SUM($N1020:$Z1020))*'Annexe 1. Taux de référence'!$U20</f>
        <v>0</v>
      </c>
      <c r="AB1020" s="422">
        <f>(SUM($N244:$AB244)-SUM($N1020:$AA1020))*'Annexe 1. Taux de référence'!$U20</f>
        <v>0</v>
      </c>
      <c r="AC1020" s="408">
        <f t="shared" si="322"/>
        <v>0</v>
      </c>
      <c r="AD1020" s="830"/>
      <c r="AE1020" s="1063"/>
      <c r="AF1020" s="832"/>
    </row>
    <row r="1021" spans="1:32" ht="15" customHeight="1" outlineLevel="1" x14ac:dyDescent="0.2">
      <c r="A1021" s="11">
        <v>339</v>
      </c>
      <c r="B1021" s="300"/>
      <c r="C1021" s="263"/>
      <c r="D1021" s="263"/>
      <c r="E1021" s="264"/>
      <c r="F1021" s="859" t="s">
        <v>483</v>
      </c>
      <c r="G1021" s="860"/>
      <c r="H1021" s="860"/>
      <c r="I1021" s="860"/>
      <c r="J1021" s="860"/>
      <c r="K1021" s="860"/>
      <c r="L1021" s="861"/>
      <c r="M1021" s="408">
        <f t="shared" si="321"/>
        <v>0</v>
      </c>
      <c r="N1021" s="419">
        <f>IF(SUM($N245:N245)="","",SUM(($N245:N245))*'Annexe 1. Taux de référence'!$S21)</f>
        <v>0</v>
      </c>
      <c r="O1021" s="440">
        <f>(SUM($N245:$O245)-SUM($N1021:$N1021))*'Annexe 1. Taux de référence'!$S21</f>
        <v>0</v>
      </c>
      <c r="P1021" s="785">
        <f>(SUM($N245:$P245)-SUM($N1021:$O1021))*'Annexe 1. Taux de référence'!$S21</f>
        <v>0</v>
      </c>
      <c r="Q1021" s="439">
        <f>(SUM($N245:$Q245)-SUM($N1021:$P1021))*'Annexe 1. Taux de référence'!$S21</f>
        <v>0</v>
      </c>
      <c r="R1021" s="419">
        <f>(SUM($N245:$R245)-SUM($N1021:$Q1021))*'Annexe 1. Taux de référence'!$U21</f>
        <v>0</v>
      </c>
      <c r="S1021" s="422">
        <f>(SUM($N245:$S245)-SUM($N1021:$R1021))*'Annexe 1. Taux de référence'!$U21</f>
        <v>0</v>
      </c>
      <c r="T1021" s="422">
        <f>(SUM($N245:$T245)-SUM($N1021:$S1021))*'Annexe 1. Taux de référence'!$U21</f>
        <v>0</v>
      </c>
      <c r="U1021" s="422">
        <f>(SUM($N245:$U245)-SUM($N1021:$T1021))*'Annexe 1. Taux de référence'!$U21</f>
        <v>0</v>
      </c>
      <c r="V1021" s="422">
        <f>(SUM($N245:$V245)-SUM($N1021:$U1021))*'Annexe 1. Taux de référence'!$U21</f>
        <v>0</v>
      </c>
      <c r="W1021" s="422">
        <f>(SUM($N245:$W245)-SUM($N1021:$V1021))*'Annexe 1. Taux de référence'!$U21</f>
        <v>0</v>
      </c>
      <c r="X1021" s="422">
        <f>(SUM($N245:$X245)-SUM($N1021:$W1021))*'Annexe 1. Taux de référence'!$U21</f>
        <v>0</v>
      </c>
      <c r="Y1021" s="422">
        <f>(SUM($N245:$Y245)-SUM($N1021:$X1021))*'Annexe 1. Taux de référence'!$U21</f>
        <v>0</v>
      </c>
      <c r="Z1021" s="422">
        <f>(SUM($N245:$Z245)-SUM($N1021:$Y1021))*'Annexe 1. Taux de référence'!$U21</f>
        <v>0</v>
      </c>
      <c r="AA1021" s="422">
        <f>(SUM($N245:$AA245)-SUM($N1021:$Z1021))*'Annexe 1. Taux de référence'!$U21</f>
        <v>0</v>
      </c>
      <c r="AB1021" s="422">
        <f>(SUM($N245:$AB245)-SUM($N1021:$AA1021))*'Annexe 1. Taux de référence'!$U21</f>
        <v>0</v>
      </c>
      <c r="AC1021" s="408">
        <f t="shared" si="322"/>
        <v>0</v>
      </c>
      <c r="AD1021" s="830"/>
      <c r="AE1021" s="1063"/>
      <c r="AF1021" s="832"/>
    </row>
    <row r="1022" spans="1:32" ht="15" customHeight="1" outlineLevel="1" x14ac:dyDescent="0.2">
      <c r="A1022" s="11">
        <v>340</v>
      </c>
      <c r="B1022" s="300"/>
      <c r="C1022" s="263"/>
      <c r="D1022" s="271"/>
      <c r="E1022" s="853" t="s">
        <v>484</v>
      </c>
      <c r="F1022" s="854"/>
      <c r="G1022" s="854"/>
      <c r="H1022" s="854"/>
      <c r="I1022" s="854"/>
      <c r="J1022" s="854"/>
      <c r="K1022" s="854"/>
      <c r="L1022" s="855"/>
      <c r="M1022" s="407">
        <f>SUBTOTAL(9,M1023:M1028)</f>
        <v>0</v>
      </c>
      <c r="N1022" s="410">
        <f t="shared" ref="N1022:AC1022" si="323">SUBTOTAL(9,N1023:N1028)</f>
        <v>0</v>
      </c>
      <c r="O1022" s="414">
        <f t="shared" si="323"/>
        <v>0</v>
      </c>
      <c r="P1022" s="413">
        <f t="shared" si="323"/>
        <v>0</v>
      </c>
      <c r="Q1022" s="415">
        <f t="shared" si="323"/>
        <v>0</v>
      </c>
      <c r="R1022" s="410">
        <f t="shared" si="323"/>
        <v>0</v>
      </c>
      <c r="S1022" s="414">
        <f t="shared" si="323"/>
        <v>0</v>
      </c>
      <c r="T1022" s="413">
        <f t="shared" si="323"/>
        <v>0</v>
      </c>
      <c r="U1022" s="413">
        <f t="shared" si="323"/>
        <v>0</v>
      </c>
      <c r="V1022" s="413">
        <f t="shared" si="323"/>
        <v>0</v>
      </c>
      <c r="W1022" s="413">
        <f t="shared" si="323"/>
        <v>0</v>
      </c>
      <c r="X1022" s="413">
        <f t="shared" si="323"/>
        <v>0</v>
      </c>
      <c r="Y1022" s="413">
        <f t="shared" si="323"/>
        <v>0</v>
      </c>
      <c r="Z1022" s="413">
        <f t="shared" si="323"/>
        <v>0</v>
      </c>
      <c r="AA1022" s="413">
        <f t="shared" si="323"/>
        <v>0</v>
      </c>
      <c r="AB1022" s="411">
        <f t="shared" si="323"/>
        <v>0</v>
      </c>
      <c r="AC1022" s="415">
        <f t="shared" si="323"/>
        <v>0</v>
      </c>
      <c r="AD1022" s="830"/>
      <c r="AE1022" s="1063"/>
      <c r="AF1022" s="832"/>
    </row>
    <row r="1023" spans="1:32" ht="15" customHeight="1" outlineLevel="1" x14ac:dyDescent="0.2">
      <c r="A1023" s="11">
        <v>341</v>
      </c>
      <c r="B1023" s="300"/>
      <c r="C1023" s="319"/>
      <c r="D1023" s="319"/>
      <c r="E1023" s="320"/>
      <c r="F1023" s="856" t="s">
        <v>485</v>
      </c>
      <c r="G1023" s="857"/>
      <c r="H1023" s="857"/>
      <c r="I1023" s="857"/>
      <c r="J1023" s="857"/>
      <c r="K1023" s="857"/>
      <c r="L1023" s="858"/>
      <c r="M1023" s="408">
        <f t="shared" ref="M1023:M1028" si="324">M247</f>
        <v>0</v>
      </c>
      <c r="N1023" s="419">
        <f>IF(N247="",0,N247*'Annexe 1. Taux de référence'!$T23)</f>
        <v>0</v>
      </c>
      <c r="O1023" s="422">
        <f>IF(O247="",0,O247*'Annexe 1. Taux de référence'!$T23)</f>
        <v>0</v>
      </c>
      <c r="P1023" s="422">
        <f>IF(P247="",0,P247*'Annexe 1. Taux de référence'!$T23)</f>
        <v>0</v>
      </c>
      <c r="Q1023" s="423">
        <f>IF(Q247="",0,Q247*'Annexe 1. Taux de référence'!$T23)</f>
        <v>0</v>
      </c>
      <c r="R1023" s="419">
        <f>(SUM($N247:$R247)-SUM($N1023:Q1023))*'Annexe 1. Taux de référence'!$U23</f>
        <v>0</v>
      </c>
      <c r="S1023" s="422">
        <f>(SUM($N247:$R247)-SUM($N1023:R1023))*'Annexe 1. Taux de référence'!$U23</f>
        <v>0</v>
      </c>
      <c r="T1023" s="422">
        <f>(SUM($N247:$R247)-SUM($N1023:S1023))*'Annexe 1. Taux de référence'!$U23</f>
        <v>0</v>
      </c>
      <c r="U1023" s="422">
        <f>(SUM($N247:$R247)-SUM($N1023:T1023))*'Annexe 1. Taux de référence'!$U23</f>
        <v>0</v>
      </c>
      <c r="V1023" s="422">
        <f>(SUM($N247:$R247)-SUM($N1023:U1023))*'Annexe 1. Taux de référence'!$U23</f>
        <v>0</v>
      </c>
      <c r="W1023" s="422">
        <f>(SUM($N247:$R247)-SUM($N1023:V1023))*'Annexe 1. Taux de référence'!$U23</f>
        <v>0</v>
      </c>
      <c r="X1023" s="422">
        <f>(SUM($N247:$R247)-SUM($N1023:W1023))*'Annexe 1. Taux de référence'!$U23</f>
        <v>0</v>
      </c>
      <c r="Y1023" s="422">
        <f>(SUM($N247:$R247)-SUM($N1023:X1023))*'Annexe 1. Taux de référence'!$U23</f>
        <v>0</v>
      </c>
      <c r="Z1023" s="422">
        <f>(SUM($N247:$R247)-SUM($N1023:Y1023))*'Annexe 1. Taux de référence'!$U23</f>
        <v>0</v>
      </c>
      <c r="AA1023" s="422">
        <f>(SUM($N247:$R247)-SUM($N1023:Z1023))*'Annexe 1. Taux de référence'!$U23</f>
        <v>0</v>
      </c>
      <c r="AB1023" s="422">
        <f>(SUM($N247:$R247)-SUM($N1023:AA1023))*'Annexe 1. Taux de référence'!$U23</f>
        <v>0</v>
      </c>
      <c r="AC1023" s="408">
        <f t="shared" ref="AC1023:AC1066" si="325">M1023-SUM(N1023:AB1023)</f>
        <v>0</v>
      </c>
      <c r="AD1023" s="830"/>
      <c r="AE1023" s="1063"/>
      <c r="AF1023" s="832"/>
    </row>
    <row r="1024" spans="1:32" ht="15" customHeight="1" outlineLevel="1" x14ac:dyDescent="0.2">
      <c r="A1024" s="11">
        <v>342</v>
      </c>
      <c r="B1024" s="300"/>
      <c r="C1024" s="319"/>
      <c r="D1024" s="319"/>
      <c r="E1024" s="320"/>
      <c r="F1024" s="915" t="s">
        <v>486</v>
      </c>
      <c r="G1024" s="916"/>
      <c r="H1024" s="916"/>
      <c r="I1024" s="916"/>
      <c r="J1024" s="916"/>
      <c r="K1024" s="916"/>
      <c r="L1024" s="917"/>
      <c r="M1024" s="408">
        <f t="shared" si="324"/>
        <v>0</v>
      </c>
      <c r="N1024" s="419">
        <f>IF(N248="",0,N248*'Annexe 1. Taux de référence'!$T24)</f>
        <v>0</v>
      </c>
      <c r="O1024" s="422">
        <f>IF(O248="",0,O248*'Annexe 1. Taux de référence'!$T24)</f>
        <v>0</v>
      </c>
      <c r="P1024" s="422">
        <f>IF(P248="",0,P248*'Annexe 1. Taux de référence'!$T24)</f>
        <v>0</v>
      </c>
      <c r="Q1024" s="423">
        <f>IF(Q248="",0,Q248*'Annexe 1. Taux de référence'!$T24)</f>
        <v>0</v>
      </c>
      <c r="R1024" s="419">
        <f>IF(R248="",0,R248*'Annexe 1. Taux de référence'!$U24)</f>
        <v>0</v>
      </c>
      <c r="S1024" s="422">
        <f>(SUM($N248:$Q248,S248)-SUM($N1024:Q1024))*'Annexe 1. Taux de référence'!$U24</f>
        <v>0</v>
      </c>
      <c r="T1024" s="422">
        <f>($R248-$R1024)*'Annexe 1. Taux de référence'!$U24</f>
        <v>0</v>
      </c>
      <c r="U1024" s="422">
        <f>(SUM($N248:$Q248,$S248)-SUM($N1024:Q1024)-S1024)*'Annexe 1. Taux de référence'!$U24</f>
        <v>0</v>
      </c>
      <c r="V1024" s="422">
        <f>($R248-$R1024-T1024)*'Annexe 1. Taux de référence'!$U24</f>
        <v>0</v>
      </c>
      <c r="W1024" s="422">
        <f>(SUM($N248:$Q248,$S248)-SUM($N1024:$Q1024)-$S1024-$U1024)*'Annexe 1. Taux de référence'!$U24</f>
        <v>0</v>
      </c>
      <c r="X1024" s="422">
        <f>($R248-$R1024-$T1024-$V1024)*'Annexe 1. Taux de référence'!$U24</f>
        <v>0</v>
      </c>
      <c r="Y1024" s="422">
        <f>(SUM($N248:$Q248,$S248)-SUM($N1024:Q1024)-$S1024-$U1024-$W1024)*'Annexe 1. Taux de référence'!$U24</f>
        <v>0</v>
      </c>
      <c r="Z1024" s="422">
        <f>($R248-$R1024-$T1024-$V1024-$X1024)*'Annexe 1. Taux de référence'!$U24</f>
        <v>0</v>
      </c>
      <c r="AA1024" s="422">
        <f>(SUM($N248:$Q248,$S248)-SUM($N1024:Q1024)-$S1024-$U1024-$W1024-$Y1024)*'Annexe 1. Taux de référence'!$U24</f>
        <v>0</v>
      </c>
      <c r="AB1024" s="422">
        <f>($R248-$R1024-$T1024-$V1024-$X1024-$Z1024)*'Annexe 1. Taux de référence'!$U24</f>
        <v>0</v>
      </c>
      <c r="AC1024" s="408">
        <f t="shared" si="325"/>
        <v>0</v>
      </c>
      <c r="AD1024" s="830"/>
      <c r="AE1024" s="1063"/>
      <c r="AF1024" s="832"/>
    </row>
    <row r="1025" spans="1:32" ht="15" customHeight="1" outlineLevel="1" x14ac:dyDescent="0.2">
      <c r="A1025" s="11">
        <v>343</v>
      </c>
      <c r="B1025" s="300"/>
      <c r="C1025" s="319"/>
      <c r="D1025" s="319"/>
      <c r="E1025" s="320"/>
      <c r="F1025" s="915" t="s">
        <v>487</v>
      </c>
      <c r="G1025" s="916"/>
      <c r="H1025" s="916"/>
      <c r="I1025" s="916"/>
      <c r="J1025" s="916"/>
      <c r="K1025" s="916"/>
      <c r="L1025" s="917"/>
      <c r="M1025" s="408">
        <f t="shared" si="324"/>
        <v>0</v>
      </c>
      <c r="N1025" s="419">
        <f>IF(N249="",0,N249*'Annexe 1. Taux de référence'!$T25)</f>
        <v>0</v>
      </c>
      <c r="O1025" s="422">
        <f>IF(O249="",0,O249*'Annexe 1. Taux de référence'!$T25)</f>
        <v>0</v>
      </c>
      <c r="P1025" s="422">
        <f>IF(P249="",0,P249*'Annexe 1. Taux de référence'!$T25)</f>
        <v>0</v>
      </c>
      <c r="Q1025" s="423">
        <f>IF(Q249="",0,Q249*'Annexe 1. Taux de référence'!$T25)</f>
        <v>0</v>
      </c>
      <c r="R1025" s="419">
        <f>IF(R249="",0,R249*'Annexe 1. Taux de référence'!$U25)</f>
        <v>0</v>
      </c>
      <c r="S1025" s="422">
        <f>IF(S249="",0,S249*'Annexe 1. Taux de référence'!$U25)</f>
        <v>0</v>
      </c>
      <c r="T1025" s="422">
        <f>(SUM($N249:$Q249,T249)-SUM($N1025:Q1025))*'Annexe 1. Taux de référence'!$U25</f>
        <v>0</v>
      </c>
      <c r="U1025" s="422">
        <f>($R249+$U249-R1025)*'Annexe 1. Taux de référence'!$U25</f>
        <v>0</v>
      </c>
      <c r="V1025" s="422">
        <f>($S249-$S1025)*'Annexe 1. Taux de référence'!$U25</f>
        <v>0</v>
      </c>
      <c r="W1025" s="422">
        <f>(SUM($N249:$Q249,$T249)-SUM($N1025:$Q1025)-$T1025)*'Annexe 1. Taux de référence'!$U25</f>
        <v>0</v>
      </c>
      <c r="X1025" s="422">
        <f>($R249+$U249-$R1025-$U1025)*'Annexe 1. Taux de référence'!$U25</f>
        <v>0</v>
      </c>
      <c r="Y1025" s="422">
        <f>($S249-$S1025-V1025)*'Annexe 1. Taux de référence'!$U25</f>
        <v>0</v>
      </c>
      <c r="Z1025" s="422">
        <f>(SUM($N249:$Q249,$T249)-SUM($N1025:Q1025)-$T1025-$W1025)*'Annexe 1. Taux de référence'!$U25</f>
        <v>0</v>
      </c>
      <c r="AA1025" s="422">
        <f>($R249+$U249-$R1025-$U1025-$X1025)*'Annexe 1. Taux de référence'!$U25</f>
        <v>0</v>
      </c>
      <c r="AB1025" s="422">
        <f>($S249-$S1025-V1025-Y1025)*'Annexe 1. Taux de référence'!$U25</f>
        <v>0</v>
      </c>
      <c r="AC1025" s="408">
        <f t="shared" si="325"/>
        <v>0</v>
      </c>
      <c r="AD1025" s="830"/>
      <c r="AE1025" s="1063"/>
      <c r="AF1025" s="832"/>
    </row>
    <row r="1026" spans="1:32" ht="15" customHeight="1" outlineLevel="1" x14ac:dyDescent="0.2">
      <c r="A1026" s="11">
        <v>344</v>
      </c>
      <c r="B1026" s="300"/>
      <c r="C1026" s="319"/>
      <c r="D1026" s="319"/>
      <c r="E1026" s="320"/>
      <c r="F1026" s="915" t="s">
        <v>488</v>
      </c>
      <c r="G1026" s="916"/>
      <c r="H1026" s="916"/>
      <c r="I1026" s="916"/>
      <c r="J1026" s="916"/>
      <c r="K1026" s="916"/>
      <c r="L1026" s="917"/>
      <c r="M1026" s="408">
        <f t="shared" si="324"/>
        <v>0</v>
      </c>
      <c r="N1026" s="419">
        <f>IF(N250="",0,N250*'Annexe 1. Taux de référence'!$T26)</f>
        <v>0</v>
      </c>
      <c r="O1026" s="422">
        <f>IF(O250="",0,O250*'Annexe 1. Taux de référence'!$T26)</f>
        <v>0</v>
      </c>
      <c r="P1026" s="422">
        <f>IF(P250="",0,P250*'Annexe 1. Taux de référence'!$T26)</f>
        <v>0</v>
      </c>
      <c r="Q1026" s="423">
        <f>IF(Q250="",0,Q250*'Annexe 1. Taux de référence'!$T26)</f>
        <v>0</v>
      </c>
      <c r="R1026" s="419">
        <f>IF(R250="",0,R250*'Annexe 1. Taux de référence'!$U26)</f>
        <v>0</v>
      </c>
      <c r="S1026" s="422">
        <f>IF(S250="",0,S250*'Annexe 1. Taux de référence'!$U26)</f>
        <v>0</v>
      </c>
      <c r="T1026" s="422">
        <f>IF(T250="",0,T250*'Annexe 1. Taux de référence'!$U26)</f>
        <v>0</v>
      </c>
      <c r="U1026" s="422">
        <f>IF(U250="",0,U250*'Annexe 1. Taux de référence'!$U26)</f>
        <v>0</v>
      </c>
      <c r="V1026" s="422">
        <f>IF(V250="",0,V250*'Annexe 1. Taux de référence'!$U26)</f>
        <v>0</v>
      </c>
      <c r="W1026" s="422">
        <f>(SUM($N250:$Q250,$W250)-SUM($N1026:$Q1026))*'Annexe 1. Taux de référence'!$U26</f>
        <v>0</v>
      </c>
      <c r="X1026" s="422">
        <f>($R250+$X250-R1026)*'Annexe 1. Taux de référence'!$U26</f>
        <v>0</v>
      </c>
      <c r="Y1026" s="422">
        <f>($S250+$Y250-S1026)*'Annexe 1. Taux de référence'!$U26</f>
        <v>0</v>
      </c>
      <c r="Z1026" s="422">
        <f>($T250-$T1026)*'Annexe 1. Taux de référence'!$U26</f>
        <v>0</v>
      </c>
      <c r="AA1026" s="422">
        <f>($U250-$U1026)*'Annexe 1. Taux de référence'!$U26</f>
        <v>0</v>
      </c>
      <c r="AB1026" s="422">
        <f>($V250-$V1026)*'Annexe 1. Taux de référence'!$U26</f>
        <v>0</v>
      </c>
      <c r="AC1026" s="408">
        <f t="shared" si="325"/>
        <v>0</v>
      </c>
      <c r="AD1026" s="830"/>
      <c r="AE1026" s="1063"/>
      <c r="AF1026" s="832"/>
    </row>
    <row r="1027" spans="1:32" ht="15" customHeight="1" outlineLevel="1" x14ac:dyDescent="0.2">
      <c r="A1027" s="11">
        <v>345</v>
      </c>
      <c r="B1027" s="300"/>
      <c r="C1027" s="319"/>
      <c r="D1027" s="319"/>
      <c r="E1027" s="320"/>
      <c r="F1027" s="915" t="s">
        <v>489</v>
      </c>
      <c r="G1027" s="916"/>
      <c r="H1027" s="916"/>
      <c r="I1027" s="916"/>
      <c r="J1027" s="916"/>
      <c r="K1027" s="916"/>
      <c r="L1027" s="917"/>
      <c r="M1027" s="408">
        <f t="shared" si="324"/>
        <v>0</v>
      </c>
      <c r="N1027" s="419">
        <f>IF(N251="",0,N251*'Annexe 1. Taux de référence'!$T27)</f>
        <v>0</v>
      </c>
      <c r="O1027" s="422">
        <f>IF(O251="",0,O251*'Annexe 1. Taux de référence'!$T27)</f>
        <v>0</v>
      </c>
      <c r="P1027" s="422">
        <f>IF(P251="",0,P251*'Annexe 1. Taux de référence'!$T27)</f>
        <v>0</v>
      </c>
      <c r="Q1027" s="423">
        <f>IF(Q251="",0,Q251*'Annexe 1. Taux de référence'!$T27)</f>
        <v>0</v>
      </c>
      <c r="R1027" s="419">
        <f>IF(R251="",0,R251*'Annexe 1. Taux de référence'!$U27)</f>
        <v>0</v>
      </c>
      <c r="S1027" s="422">
        <f>IF(S251="",0,S251*'Annexe 1. Taux de référence'!$U27)</f>
        <v>0</v>
      </c>
      <c r="T1027" s="422">
        <f>IF(T251="",0,T251*'Annexe 1. Taux de référence'!$U27)</f>
        <v>0</v>
      </c>
      <c r="U1027" s="422">
        <f>IF(U251="",0,U251*'Annexe 1. Taux de référence'!$U27)</f>
        <v>0</v>
      </c>
      <c r="V1027" s="422">
        <f>IF(V251="",0,V251*'Annexe 1. Taux de référence'!$U27)</f>
        <v>0</v>
      </c>
      <c r="W1027" s="422">
        <f>IF(W251="",0,W251*'Annexe 1. Taux de référence'!$U27)</f>
        <v>0</v>
      </c>
      <c r="X1027" s="422">
        <f>IF(X251="",0,X251*'Annexe 1. Taux de référence'!$U27)</f>
        <v>0</v>
      </c>
      <c r="Y1027" s="422">
        <f>IF(Y251="",0,Y251*'Annexe 1. Taux de référence'!$U27)</f>
        <v>0</v>
      </c>
      <c r="Z1027" s="422">
        <f>IF(Z251="",0,Z251*'Annexe 1. Taux de référence'!$U27)</f>
        <v>0</v>
      </c>
      <c r="AA1027" s="422">
        <f>IF(AA251="",0,AA251*'Annexe 1. Taux de référence'!$U27)</f>
        <v>0</v>
      </c>
      <c r="AB1027" s="422">
        <f>IF(AB251="",0,AB251*'Annexe 1. Taux de référence'!$U27)</f>
        <v>0</v>
      </c>
      <c r="AC1027" s="408">
        <f t="shared" si="325"/>
        <v>0</v>
      </c>
      <c r="AD1027" s="830"/>
      <c r="AE1027" s="1063"/>
      <c r="AF1027" s="832"/>
    </row>
    <row r="1028" spans="1:32" ht="15" customHeight="1" outlineLevel="1" x14ac:dyDescent="0.2">
      <c r="A1028" s="11">
        <v>346</v>
      </c>
      <c r="B1028" s="300"/>
      <c r="C1028" s="263"/>
      <c r="D1028" s="263"/>
      <c r="E1028" s="264"/>
      <c r="F1028" s="859" t="s">
        <v>490</v>
      </c>
      <c r="G1028" s="860"/>
      <c r="H1028" s="860"/>
      <c r="I1028" s="860"/>
      <c r="J1028" s="860"/>
      <c r="K1028" s="860"/>
      <c r="L1028" s="861"/>
      <c r="M1028" s="408">
        <f t="shared" si="324"/>
        <v>0</v>
      </c>
      <c r="N1028" s="419">
        <f>IF(N252="",0,N252*'Annexe 1. Taux de référence'!$T28)</f>
        <v>0</v>
      </c>
      <c r="O1028" s="422">
        <f>IF(O252="",0,O252*'Annexe 1. Taux de référence'!$T28)</f>
        <v>0</v>
      </c>
      <c r="P1028" s="422">
        <f>IF(P252="",0,P252*'Annexe 1. Taux de référence'!$T28)</f>
        <v>0</v>
      </c>
      <c r="Q1028" s="423">
        <f>IF(Q252="",0,Q252*'Annexe 1. Taux de référence'!$T28)</f>
        <v>0</v>
      </c>
      <c r="R1028" s="419">
        <f>IF(R252="",0,R252*'Annexe 1. Taux de référence'!$U28)</f>
        <v>0</v>
      </c>
      <c r="S1028" s="422">
        <f>IF(S252="",0,S252*'Annexe 1. Taux de référence'!$U28)</f>
        <v>0</v>
      </c>
      <c r="T1028" s="422">
        <f>IF(T252="",0,T252*'Annexe 1. Taux de référence'!$U28)</f>
        <v>0</v>
      </c>
      <c r="U1028" s="422">
        <f>IF(U252="",0,U252*'Annexe 1. Taux de référence'!$U28)</f>
        <v>0</v>
      </c>
      <c r="V1028" s="422">
        <f>IF(V252="",0,V252*'Annexe 1. Taux de référence'!$U28)</f>
        <v>0</v>
      </c>
      <c r="W1028" s="422">
        <f>IF(W252="",0,W252*'Annexe 1. Taux de référence'!$U28)</f>
        <v>0</v>
      </c>
      <c r="X1028" s="422">
        <f>IF(X252="",0,X252*'Annexe 1. Taux de référence'!$U28)</f>
        <v>0</v>
      </c>
      <c r="Y1028" s="422">
        <f>IF(Y252="",0,Y252*'Annexe 1. Taux de référence'!$U28)</f>
        <v>0</v>
      </c>
      <c r="Z1028" s="422">
        <f>IF(Z252="",0,Z252*'Annexe 1. Taux de référence'!$U28)</f>
        <v>0</v>
      </c>
      <c r="AA1028" s="422">
        <f>IF(AA252="",0,AA252*'Annexe 1. Taux de référence'!$U28)</f>
        <v>0</v>
      </c>
      <c r="AB1028" s="422">
        <f>IF(AB252="",0,AB252*'Annexe 1. Taux de référence'!$U28)</f>
        <v>0</v>
      </c>
      <c r="AC1028" s="408">
        <f t="shared" si="325"/>
        <v>0</v>
      </c>
      <c r="AD1028" s="830"/>
      <c r="AE1028" s="1063"/>
      <c r="AF1028" s="832"/>
    </row>
    <row r="1029" spans="1:32" ht="15" customHeight="1" outlineLevel="1" x14ac:dyDescent="0.2">
      <c r="A1029" s="11">
        <v>347</v>
      </c>
      <c r="B1029" s="300"/>
      <c r="C1029" s="263"/>
      <c r="D1029" s="271"/>
      <c r="E1029" s="853" t="s">
        <v>493</v>
      </c>
      <c r="F1029" s="854"/>
      <c r="G1029" s="854"/>
      <c r="H1029" s="854"/>
      <c r="I1029" s="854"/>
      <c r="J1029" s="854"/>
      <c r="K1029" s="854"/>
      <c r="L1029" s="855"/>
      <c r="M1029" s="407">
        <f>SUBTOTAL(9,M1030:M1035)</f>
        <v>0</v>
      </c>
      <c r="N1029" s="410">
        <f t="shared" ref="N1029:AC1029" si="326">SUBTOTAL(9,N1030:N1035)</f>
        <v>0</v>
      </c>
      <c r="O1029" s="414">
        <f t="shared" si="326"/>
        <v>0</v>
      </c>
      <c r="P1029" s="413">
        <f t="shared" si="326"/>
        <v>0</v>
      </c>
      <c r="Q1029" s="415">
        <f t="shared" si="326"/>
        <v>0</v>
      </c>
      <c r="R1029" s="410">
        <f t="shared" si="326"/>
        <v>0</v>
      </c>
      <c r="S1029" s="414">
        <f t="shared" si="326"/>
        <v>0</v>
      </c>
      <c r="T1029" s="413">
        <f t="shared" si="326"/>
        <v>0</v>
      </c>
      <c r="U1029" s="413">
        <f t="shared" si="326"/>
        <v>0</v>
      </c>
      <c r="V1029" s="413">
        <f t="shared" si="326"/>
        <v>0</v>
      </c>
      <c r="W1029" s="413">
        <f t="shared" si="326"/>
        <v>0</v>
      </c>
      <c r="X1029" s="413">
        <f t="shared" si="326"/>
        <v>0</v>
      </c>
      <c r="Y1029" s="413">
        <f t="shared" si="326"/>
        <v>0</v>
      </c>
      <c r="Z1029" s="413">
        <f t="shared" si="326"/>
        <v>0</v>
      </c>
      <c r="AA1029" s="413">
        <f t="shared" si="326"/>
        <v>0</v>
      </c>
      <c r="AB1029" s="411">
        <f t="shared" si="326"/>
        <v>0</v>
      </c>
      <c r="AC1029" s="415">
        <f t="shared" si="326"/>
        <v>0</v>
      </c>
      <c r="AD1029" s="830"/>
      <c r="AE1029" s="1063"/>
      <c r="AF1029" s="832"/>
    </row>
    <row r="1030" spans="1:32" ht="15" customHeight="1" outlineLevel="1" x14ac:dyDescent="0.2">
      <c r="A1030" s="11">
        <v>348</v>
      </c>
      <c r="B1030" s="300"/>
      <c r="C1030" s="319"/>
      <c r="D1030" s="319"/>
      <c r="E1030" s="320"/>
      <c r="F1030" s="856" t="s">
        <v>491</v>
      </c>
      <c r="G1030" s="857"/>
      <c r="H1030" s="857"/>
      <c r="I1030" s="857"/>
      <c r="J1030" s="857"/>
      <c r="K1030" s="857"/>
      <c r="L1030" s="858"/>
      <c r="M1030" s="408">
        <f t="shared" ref="M1030:M1035" si="327">M254</f>
        <v>0</v>
      </c>
      <c r="N1030" s="419">
        <f>IF(N254="",0,N254*'Annexe 1. Taux de référence'!$T30)</f>
        <v>0</v>
      </c>
      <c r="O1030" s="422">
        <f>IF(O254="",0,O254*'Annexe 1. Taux de référence'!$T30)</f>
        <v>0</v>
      </c>
      <c r="P1030" s="422">
        <f>IF(P254="",0,P254*'Annexe 1. Taux de référence'!$T30)</f>
        <v>0</v>
      </c>
      <c r="Q1030" s="423">
        <f>IF(Q254="",0,Q254*'Annexe 1. Taux de référence'!$T30)</f>
        <v>0</v>
      </c>
      <c r="R1030" s="419">
        <f>(SUM($N254:$R254)-SUM($N1030:Q1030))*'Annexe 1. Taux de référence'!$U30</f>
        <v>0</v>
      </c>
      <c r="S1030" s="421">
        <f>(SUM($N254:$R254)-SUM($N1030:R1030))*'Annexe 1. Taux de référence'!$U30</f>
        <v>0</v>
      </c>
      <c r="T1030" s="421">
        <f>(SUM($N254:$R254)-SUM($N1030:S1030))*'Annexe 1. Taux de référence'!$U30</f>
        <v>0</v>
      </c>
      <c r="U1030" s="421">
        <f>(SUM($N254:$R254)-SUM($N1030:T1030))*'Annexe 1. Taux de référence'!$U30</f>
        <v>0</v>
      </c>
      <c r="V1030" s="421">
        <f>(SUM($N254:$R254)-SUM($N1030:U1030))*'Annexe 1. Taux de référence'!$U30</f>
        <v>0</v>
      </c>
      <c r="W1030" s="421">
        <f>(SUM($N254:$R254)-SUM($N1030:V1030))*'Annexe 1. Taux de référence'!$U30</f>
        <v>0</v>
      </c>
      <c r="X1030" s="422">
        <f>(SUM($N254:$R254)-SUM($N1030:W1030))*'Annexe 1. Taux de référence'!$U30</f>
        <v>0</v>
      </c>
      <c r="Y1030" s="421">
        <f>(SUM($N254:$R254)-SUM($N1030:X1030))*'Annexe 1. Taux de référence'!$U30</f>
        <v>0</v>
      </c>
      <c r="Z1030" s="421">
        <f>(SUM($N254:$R254)-SUM($N1030:Y1030))*'Annexe 1. Taux de référence'!$U30</f>
        <v>0</v>
      </c>
      <c r="AA1030" s="421">
        <f>(SUM($N254:$R254)-SUM($N1030:Z1030))*'Annexe 1. Taux de référence'!$U30</f>
        <v>0</v>
      </c>
      <c r="AB1030" s="421">
        <f>(SUM($N254:$R254)-SUM($N1030:AA1030))*'Annexe 1. Taux de référence'!$U30</f>
        <v>0</v>
      </c>
      <c r="AC1030" s="408">
        <f t="shared" ref="AC1030:AC1035" si="328">M1030-SUM(N1030:AB1030)</f>
        <v>0</v>
      </c>
      <c r="AD1030" s="830"/>
      <c r="AE1030" s="1063"/>
      <c r="AF1030" s="832"/>
    </row>
    <row r="1031" spans="1:32" ht="15" customHeight="1" outlineLevel="1" x14ac:dyDescent="0.2">
      <c r="A1031" s="11">
        <v>349</v>
      </c>
      <c r="B1031" s="300"/>
      <c r="C1031" s="319"/>
      <c r="D1031" s="319"/>
      <c r="E1031" s="320"/>
      <c r="F1031" s="915" t="s">
        <v>492</v>
      </c>
      <c r="G1031" s="916"/>
      <c r="H1031" s="916"/>
      <c r="I1031" s="916"/>
      <c r="J1031" s="916"/>
      <c r="K1031" s="916"/>
      <c r="L1031" s="917"/>
      <c r="M1031" s="408">
        <f t="shared" si="327"/>
        <v>0</v>
      </c>
      <c r="N1031" s="419">
        <f>IF(N255="",0,N255*'Annexe 1. Taux de référence'!$T31)</f>
        <v>0</v>
      </c>
      <c r="O1031" s="422">
        <f>IF(O255="",0,O255*'Annexe 1. Taux de référence'!$T31)</f>
        <v>0</v>
      </c>
      <c r="P1031" s="422">
        <f>IF(P255="",0,P255*'Annexe 1. Taux de référence'!$T31)</f>
        <v>0</v>
      </c>
      <c r="Q1031" s="423">
        <f>IF(Q255="",0,Q255*'Annexe 1. Taux de référence'!$T31)</f>
        <v>0</v>
      </c>
      <c r="R1031" s="419">
        <f>IF(R255="",0,R255*'Annexe 1. Taux de référence'!$U31)</f>
        <v>0</v>
      </c>
      <c r="S1031" s="422">
        <f>(SUM($N255:$Q255,S255)-SUM($N1031:Q1031))*'Annexe 1. Taux de référence'!$U31</f>
        <v>0</v>
      </c>
      <c r="T1031" s="422">
        <f>($R255-$R1031)*'Annexe 1. Taux de référence'!$U31</f>
        <v>0</v>
      </c>
      <c r="U1031" s="422">
        <f>(SUM($N255:$Q255,$S255)-SUM($N1031:Q1031)-S1031)*'Annexe 1. Taux de référence'!$U31</f>
        <v>0</v>
      </c>
      <c r="V1031" s="422">
        <f>($R255-$R1031-T1031)*'Annexe 1. Taux de référence'!$U31</f>
        <v>0</v>
      </c>
      <c r="W1031" s="422">
        <f>(SUM($N255:$Q255,$S255)-SUM($N1031:$Q1031)-$S1031-$U1031)*'Annexe 1. Taux de référence'!$U31</f>
        <v>0</v>
      </c>
      <c r="X1031" s="422">
        <f>($R255-$R1031-$T1031-$V1031)*'Annexe 1. Taux de référence'!$U31</f>
        <v>0</v>
      </c>
      <c r="Y1031" s="422">
        <f>(SUM($N255:$Q255,$S255)-SUM($N1031:Q1031)-$S1031-$U1031-$W1031)*'Annexe 1. Taux de référence'!$U31</f>
        <v>0</v>
      </c>
      <c r="Z1031" s="422">
        <f>($R255-$R1031-$T1031-$V1031-$X1031)*'Annexe 1. Taux de référence'!$U31</f>
        <v>0</v>
      </c>
      <c r="AA1031" s="422">
        <f>(SUM($N255:$Q255,$S255)-SUM($N1031:Q1031)-$S1031-$U1031-$W1031-$Y1031)*'Annexe 1. Taux de référence'!$U31</f>
        <v>0</v>
      </c>
      <c r="AB1031" s="422">
        <f>($R255-$R1031-$T1031-$V1031-$X1031-$Z1031)*'Annexe 1. Taux de référence'!$U31</f>
        <v>0</v>
      </c>
      <c r="AC1031" s="408">
        <f t="shared" si="328"/>
        <v>0</v>
      </c>
      <c r="AD1031" s="830"/>
      <c r="AE1031" s="1063"/>
      <c r="AF1031" s="832"/>
    </row>
    <row r="1032" spans="1:32" ht="15" customHeight="1" outlineLevel="1" x14ac:dyDescent="0.2">
      <c r="A1032" s="11">
        <v>350</v>
      </c>
      <c r="B1032" s="300"/>
      <c r="C1032" s="319"/>
      <c r="D1032" s="319"/>
      <c r="E1032" s="320"/>
      <c r="F1032" s="915" t="s">
        <v>494</v>
      </c>
      <c r="G1032" s="916"/>
      <c r="H1032" s="916"/>
      <c r="I1032" s="916"/>
      <c r="J1032" s="916"/>
      <c r="K1032" s="916"/>
      <c r="L1032" s="917"/>
      <c r="M1032" s="408">
        <f t="shared" si="327"/>
        <v>0</v>
      </c>
      <c r="N1032" s="419">
        <f>IF(N256="",0,N256*'Annexe 1. Taux de référence'!$T32)</f>
        <v>0</v>
      </c>
      <c r="O1032" s="422">
        <f>IF(O256="",0,O256*'Annexe 1. Taux de référence'!$T32)</f>
        <v>0</v>
      </c>
      <c r="P1032" s="422">
        <f>IF(P256="",0,P256*'Annexe 1. Taux de référence'!$T32)</f>
        <v>0</v>
      </c>
      <c r="Q1032" s="423">
        <f>IF(Q256="",0,Q256*'Annexe 1. Taux de référence'!$T32)</f>
        <v>0</v>
      </c>
      <c r="R1032" s="419">
        <f>IF(R256="",0,R256*'Annexe 1. Taux de référence'!$U32)</f>
        <v>0</v>
      </c>
      <c r="S1032" s="422">
        <f>IF(S256="",0,S256*'Annexe 1. Taux de référence'!$U32)</f>
        <v>0</v>
      </c>
      <c r="T1032" s="422">
        <f>(SUM($N256:$Q256,T256)-SUM($N1032:Q1032))*'Annexe 1. Taux de référence'!$U32</f>
        <v>0</v>
      </c>
      <c r="U1032" s="422">
        <f>($R256+$U256-R1032)*'Annexe 1. Taux de référence'!$U32</f>
        <v>0</v>
      </c>
      <c r="V1032" s="422">
        <f>($S256-$S1032)*'Annexe 1. Taux de référence'!$U32</f>
        <v>0</v>
      </c>
      <c r="W1032" s="422">
        <f>(SUM($N256:$Q256,$T256)-SUM($N1032:$Q1032)-$T1032)*'Annexe 1. Taux de référence'!$U32</f>
        <v>0</v>
      </c>
      <c r="X1032" s="422">
        <f>($R256+$U256-$R1032-$U1032)*'Annexe 1. Taux de référence'!$U32</f>
        <v>0</v>
      </c>
      <c r="Y1032" s="422">
        <f>($S256-$S1032-V1032)*'Annexe 1. Taux de référence'!$U32</f>
        <v>0</v>
      </c>
      <c r="Z1032" s="422">
        <f>(SUM($N256:$Q256,$T256)-SUM($N1032:Q1032)-$T1032-$W1032)*'Annexe 1. Taux de référence'!$U32</f>
        <v>0</v>
      </c>
      <c r="AA1032" s="422">
        <f>($R256+$U256-$R1032-$U1032-$X1032)*'Annexe 1. Taux de référence'!$U32</f>
        <v>0</v>
      </c>
      <c r="AB1032" s="422">
        <f>($S256-$S1032-V1032-Y1032)*'Annexe 1. Taux de référence'!$U32</f>
        <v>0</v>
      </c>
      <c r="AC1032" s="408">
        <f t="shared" si="328"/>
        <v>0</v>
      </c>
      <c r="AD1032" s="830"/>
      <c r="AE1032" s="1063"/>
      <c r="AF1032" s="832"/>
    </row>
    <row r="1033" spans="1:32" ht="15" customHeight="1" outlineLevel="1" x14ac:dyDescent="0.2">
      <c r="A1033" s="11">
        <v>351</v>
      </c>
      <c r="B1033" s="300"/>
      <c r="C1033" s="319"/>
      <c r="D1033" s="319"/>
      <c r="E1033" s="320"/>
      <c r="F1033" s="915" t="s">
        <v>495</v>
      </c>
      <c r="G1033" s="916"/>
      <c r="H1033" s="916"/>
      <c r="I1033" s="916"/>
      <c r="J1033" s="916"/>
      <c r="K1033" s="916"/>
      <c r="L1033" s="917"/>
      <c r="M1033" s="408">
        <f t="shared" si="327"/>
        <v>0</v>
      </c>
      <c r="N1033" s="419">
        <f>IF(N257="",0,N257*'Annexe 1. Taux de référence'!$T33)</f>
        <v>0</v>
      </c>
      <c r="O1033" s="422">
        <f>IF(O257="",0,O257*'Annexe 1. Taux de référence'!$T33)</f>
        <v>0</v>
      </c>
      <c r="P1033" s="422">
        <f>IF(P257="",0,P257*'Annexe 1. Taux de référence'!$T33)</f>
        <v>0</v>
      </c>
      <c r="Q1033" s="423">
        <f>IF(Q257="",0,Q257*'Annexe 1. Taux de référence'!$T33)</f>
        <v>0</v>
      </c>
      <c r="R1033" s="419">
        <f>IF(R257="",0,R257*'Annexe 1. Taux de référence'!$U33)</f>
        <v>0</v>
      </c>
      <c r="S1033" s="422">
        <f>IF(S257="",0,S257*'Annexe 1. Taux de référence'!$U33)</f>
        <v>0</v>
      </c>
      <c r="T1033" s="422">
        <f>IF(T257="",0,T257*'Annexe 1. Taux de référence'!$U33)</f>
        <v>0</v>
      </c>
      <c r="U1033" s="422">
        <f>IF(U257="",0,U257*'Annexe 1. Taux de référence'!$U33)</f>
        <v>0</v>
      </c>
      <c r="V1033" s="422">
        <f>IF(V257="",0,V257*'Annexe 1. Taux de référence'!$U33)</f>
        <v>0</v>
      </c>
      <c r="W1033" s="422">
        <f>(SUM($N257:$Q257,$W257)-SUM($N1033:$Q1033))*'Annexe 1. Taux de référence'!$U33</f>
        <v>0</v>
      </c>
      <c r="X1033" s="422">
        <f>($R257+$X257-R1033)*'Annexe 1. Taux de référence'!$U33</f>
        <v>0</v>
      </c>
      <c r="Y1033" s="422">
        <f>($S257+$Y257-S1033)*'Annexe 1. Taux de référence'!$U33</f>
        <v>0</v>
      </c>
      <c r="Z1033" s="422">
        <f>($T257-$T1033)*'Annexe 1. Taux de référence'!$U33</f>
        <v>0</v>
      </c>
      <c r="AA1033" s="422">
        <f>($U257-$U1033)*'Annexe 1. Taux de référence'!$U33</f>
        <v>0</v>
      </c>
      <c r="AB1033" s="422">
        <f>($V257-$V1033)*'Annexe 1. Taux de référence'!$U33</f>
        <v>0</v>
      </c>
      <c r="AC1033" s="408">
        <f t="shared" si="328"/>
        <v>0</v>
      </c>
      <c r="AD1033" s="830"/>
      <c r="AE1033" s="1063"/>
      <c r="AF1033" s="832"/>
    </row>
    <row r="1034" spans="1:32" ht="15" customHeight="1" outlineLevel="1" x14ac:dyDescent="0.2">
      <c r="A1034" s="11">
        <v>352</v>
      </c>
      <c r="B1034" s="300"/>
      <c r="C1034" s="319"/>
      <c r="D1034" s="319"/>
      <c r="E1034" s="320"/>
      <c r="F1034" s="915" t="s">
        <v>496</v>
      </c>
      <c r="G1034" s="916"/>
      <c r="H1034" s="916"/>
      <c r="I1034" s="916"/>
      <c r="J1034" s="916"/>
      <c r="K1034" s="916"/>
      <c r="L1034" s="917"/>
      <c r="M1034" s="408">
        <f t="shared" si="327"/>
        <v>0</v>
      </c>
      <c r="N1034" s="419">
        <f>IF(N258="",0,N258*'Annexe 1. Taux de référence'!$T34)</f>
        <v>0</v>
      </c>
      <c r="O1034" s="422">
        <f>IF(O258="",0,O258*'Annexe 1. Taux de référence'!$T34)</f>
        <v>0</v>
      </c>
      <c r="P1034" s="422">
        <f>IF(P258="",0,P258*'Annexe 1. Taux de référence'!$T34)</f>
        <v>0</v>
      </c>
      <c r="Q1034" s="423">
        <f>IF(Q258="",0,Q258*'Annexe 1. Taux de référence'!$T34)</f>
        <v>0</v>
      </c>
      <c r="R1034" s="419">
        <f>IF(R258="",0,R258*'Annexe 1. Taux de référence'!$U34)</f>
        <v>0</v>
      </c>
      <c r="S1034" s="422">
        <f>IF(S258="",0,S258*'Annexe 1. Taux de référence'!$U34)</f>
        <v>0</v>
      </c>
      <c r="T1034" s="422">
        <f>IF(T258="",0,T258*'Annexe 1. Taux de référence'!$U34)</f>
        <v>0</v>
      </c>
      <c r="U1034" s="422">
        <f>IF(U258="",0,U258*'Annexe 1. Taux de référence'!$U34)</f>
        <v>0</v>
      </c>
      <c r="V1034" s="422">
        <f>IF(V258="",0,V258*'Annexe 1. Taux de référence'!$U34)</f>
        <v>0</v>
      </c>
      <c r="W1034" s="422">
        <f>IF(W258="",0,W258*'Annexe 1. Taux de référence'!$U34)</f>
        <v>0</v>
      </c>
      <c r="X1034" s="422">
        <f>IF(X258="",0,X258*'Annexe 1. Taux de référence'!$U34)</f>
        <v>0</v>
      </c>
      <c r="Y1034" s="422">
        <f>IF(Y258="",0,Y258*'Annexe 1. Taux de référence'!$U34)</f>
        <v>0</v>
      </c>
      <c r="Z1034" s="422">
        <f>IF(Z258="",0,Z258*'Annexe 1. Taux de référence'!$U34)</f>
        <v>0</v>
      </c>
      <c r="AA1034" s="422">
        <f>IF(AA258="",0,AA258*'Annexe 1. Taux de référence'!$U34)</f>
        <v>0</v>
      </c>
      <c r="AB1034" s="422">
        <f>IF(AB258="",0,AB258*'Annexe 1. Taux de référence'!$U34)</f>
        <v>0</v>
      </c>
      <c r="AC1034" s="408">
        <f t="shared" si="328"/>
        <v>0</v>
      </c>
      <c r="AD1034" s="830"/>
      <c r="AE1034" s="1063"/>
      <c r="AF1034" s="832"/>
    </row>
    <row r="1035" spans="1:32" ht="15" customHeight="1" outlineLevel="1" x14ac:dyDescent="0.2">
      <c r="A1035" s="11">
        <v>353</v>
      </c>
      <c r="B1035" s="300"/>
      <c r="C1035" s="263"/>
      <c r="D1035" s="263"/>
      <c r="E1035" s="264"/>
      <c r="F1035" s="859" t="s">
        <v>497</v>
      </c>
      <c r="G1035" s="860"/>
      <c r="H1035" s="860"/>
      <c r="I1035" s="860"/>
      <c r="J1035" s="860"/>
      <c r="K1035" s="860"/>
      <c r="L1035" s="861"/>
      <c r="M1035" s="408">
        <f t="shared" si="327"/>
        <v>0</v>
      </c>
      <c r="N1035" s="419">
        <f>IF(N259="",0,N259*'Annexe 1. Taux de référence'!$T35)</f>
        <v>0</v>
      </c>
      <c r="O1035" s="422">
        <f>IF(O259="",0,O259*'Annexe 1. Taux de référence'!$T35)</f>
        <v>0</v>
      </c>
      <c r="P1035" s="422">
        <f>IF(P259="",0,P259*'Annexe 1. Taux de référence'!$T35)</f>
        <v>0</v>
      </c>
      <c r="Q1035" s="423">
        <f>IF(Q259="",0,Q259*'Annexe 1. Taux de référence'!$T35)</f>
        <v>0</v>
      </c>
      <c r="R1035" s="419">
        <f>IF(R259="",0,R259*'Annexe 1. Taux de référence'!$U35)</f>
        <v>0</v>
      </c>
      <c r="S1035" s="422">
        <f>IF(S259="",0,S259*'Annexe 1. Taux de référence'!$U35)</f>
        <v>0</v>
      </c>
      <c r="T1035" s="422">
        <f>IF(T259="",0,T259*'Annexe 1. Taux de référence'!$U35)</f>
        <v>0</v>
      </c>
      <c r="U1035" s="422">
        <f>IF(U259="",0,U259*'Annexe 1. Taux de référence'!$U35)</f>
        <v>0</v>
      </c>
      <c r="V1035" s="422">
        <f>IF(V259="",0,V259*'Annexe 1. Taux de référence'!$U35)</f>
        <v>0</v>
      </c>
      <c r="W1035" s="422">
        <f>IF(W259="",0,W259*'Annexe 1. Taux de référence'!$U35)</f>
        <v>0</v>
      </c>
      <c r="X1035" s="422">
        <f>IF(X259="",0,X259*'Annexe 1. Taux de référence'!$U35)</f>
        <v>0</v>
      </c>
      <c r="Y1035" s="422">
        <f>IF(Y259="",0,Y259*'Annexe 1. Taux de référence'!$U35)</f>
        <v>0</v>
      </c>
      <c r="Z1035" s="422">
        <f>IF(Z259="",0,Z259*'Annexe 1. Taux de référence'!$U35)</f>
        <v>0</v>
      </c>
      <c r="AA1035" s="422">
        <f>IF(AA259="",0,AA259*'Annexe 1. Taux de référence'!$U35)</f>
        <v>0</v>
      </c>
      <c r="AB1035" s="422">
        <f>IF(AB259="",0,AB259*'Annexe 1. Taux de référence'!$U35)</f>
        <v>0</v>
      </c>
      <c r="AC1035" s="408">
        <f t="shared" si="328"/>
        <v>0</v>
      </c>
      <c r="AD1035" s="830"/>
      <c r="AE1035" s="1063"/>
      <c r="AF1035" s="832"/>
    </row>
    <row r="1036" spans="1:32" ht="15" customHeight="1" outlineLevel="1" x14ac:dyDescent="0.2">
      <c r="A1036" s="11">
        <v>354</v>
      </c>
      <c r="B1036" s="300"/>
      <c r="C1036" s="263"/>
      <c r="D1036" s="271"/>
      <c r="E1036" s="853" t="s">
        <v>498</v>
      </c>
      <c r="F1036" s="854"/>
      <c r="G1036" s="854"/>
      <c r="H1036" s="854"/>
      <c r="I1036" s="854"/>
      <c r="J1036" s="854"/>
      <c r="K1036" s="854"/>
      <c r="L1036" s="855"/>
      <c r="M1036" s="407">
        <f>SUBTOTAL(9,M1037:M1042)</f>
        <v>0</v>
      </c>
      <c r="N1036" s="410">
        <f t="shared" ref="N1036:AC1036" si="329">SUBTOTAL(9,N1037:N1042)</f>
        <v>0</v>
      </c>
      <c r="O1036" s="414">
        <f t="shared" si="329"/>
        <v>0</v>
      </c>
      <c r="P1036" s="413">
        <f t="shared" si="329"/>
        <v>0</v>
      </c>
      <c r="Q1036" s="415">
        <f t="shared" si="329"/>
        <v>0</v>
      </c>
      <c r="R1036" s="410">
        <f t="shared" si="329"/>
        <v>0</v>
      </c>
      <c r="S1036" s="414">
        <f t="shared" si="329"/>
        <v>0</v>
      </c>
      <c r="T1036" s="413">
        <f t="shared" si="329"/>
        <v>0</v>
      </c>
      <c r="U1036" s="413">
        <f t="shared" si="329"/>
        <v>0</v>
      </c>
      <c r="V1036" s="413">
        <f t="shared" si="329"/>
        <v>0</v>
      </c>
      <c r="W1036" s="413">
        <f t="shared" si="329"/>
        <v>0</v>
      </c>
      <c r="X1036" s="413">
        <f t="shared" si="329"/>
        <v>0</v>
      </c>
      <c r="Y1036" s="413">
        <f t="shared" si="329"/>
        <v>0</v>
      </c>
      <c r="Z1036" s="413">
        <f t="shared" si="329"/>
        <v>0</v>
      </c>
      <c r="AA1036" s="413">
        <f t="shared" si="329"/>
        <v>0</v>
      </c>
      <c r="AB1036" s="411">
        <f t="shared" si="329"/>
        <v>0</v>
      </c>
      <c r="AC1036" s="415">
        <f t="shared" si="329"/>
        <v>0</v>
      </c>
      <c r="AD1036" s="830"/>
      <c r="AE1036" s="1063"/>
      <c r="AF1036" s="832"/>
    </row>
    <row r="1037" spans="1:32" ht="15" customHeight="1" outlineLevel="1" x14ac:dyDescent="0.2">
      <c r="A1037" s="11">
        <v>355</v>
      </c>
      <c r="B1037" s="300"/>
      <c r="C1037" s="319"/>
      <c r="D1037" s="319"/>
      <c r="E1037" s="320"/>
      <c r="F1037" s="856" t="s">
        <v>499</v>
      </c>
      <c r="G1037" s="857"/>
      <c r="H1037" s="857"/>
      <c r="I1037" s="857"/>
      <c r="J1037" s="857"/>
      <c r="K1037" s="857"/>
      <c r="L1037" s="858"/>
      <c r="M1037" s="408">
        <f t="shared" ref="M1037:M1042" si="330">M261</f>
        <v>0</v>
      </c>
      <c r="N1037" s="419">
        <f>IF(N261="",0,N261*'Annexe 1. Taux de référence'!$T37)</f>
        <v>0</v>
      </c>
      <c r="O1037" s="422">
        <f>IF(O261="",0,O261*'Annexe 1. Taux de référence'!$T37)</f>
        <v>0</v>
      </c>
      <c r="P1037" s="422">
        <f>IF(P261="",0,P261*'Annexe 1. Taux de référence'!$T37)</f>
        <v>0</v>
      </c>
      <c r="Q1037" s="423">
        <f>IF(Q261="",0,Q261*'Annexe 1. Taux de référence'!$T37)</f>
        <v>0</v>
      </c>
      <c r="R1037" s="419">
        <f>(SUM($N261:$R261)-SUM($N1037:Q1037))*'Annexe 1. Taux de référence'!$U37</f>
        <v>0</v>
      </c>
      <c r="S1037" s="421">
        <f>(SUM($N261:$R261)-SUM($N1037:R1037))*'Annexe 1. Taux de référence'!$U37</f>
        <v>0</v>
      </c>
      <c r="T1037" s="421">
        <f>(SUM($N261:$R261)-SUM($N1037:S1037))*'Annexe 1. Taux de référence'!$U37</f>
        <v>0</v>
      </c>
      <c r="U1037" s="421">
        <f>(SUM($N261:$R261)-SUM($N1037:T1037))*'Annexe 1. Taux de référence'!$U37</f>
        <v>0</v>
      </c>
      <c r="V1037" s="421">
        <f>(SUM($N261:$R261)-SUM($N1037:U1037))*'Annexe 1. Taux de référence'!$U37</f>
        <v>0</v>
      </c>
      <c r="W1037" s="421">
        <f>(SUM($N261:$R261)-SUM($N1037:V1037))*'Annexe 1. Taux de référence'!$U37</f>
        <v>0</v>
      </c>
      <c r="X1037" s="422">
        <f>(SUM($N261:$R261)-SUM($N1037:W1037))*'Annexe 1. Taux de référence'!$U37</f>
        <v>0</v>
      </c>
      <c r="Y1037" s="421">
        <f>(SUM($N261:$R261)-SUM($N1037:X1037))*'Annexe 1. Taux de référence'!$U37</f>
        <v>0</v>
      </c>
      <c r="Z1037" s="421">
        <f>(SUM($N261:$R261)-SUM($N1037:Y1037))*'Annexe 1. Taux de référence'!$U37</f>
        <v>0</v>
      </c>
      <c r="AA1037" s="421">
        <f>(SUM($N261:$R261)-SUM($N1037:Z1037))*'Annexe 1. Taux de référence'!$U37</f>
        <v>0</v>
      </c>
      <c r="AB1037" s="421">
        <f>(SUM($N261:$R261)-SUM($N1037:AA1037))*'Annexe 1. Taux de référence'!$U37</f>
        <v>0</v>
      </c>
      <c r="AC1037" s="408">
        <f t="shared" si="325"/>
        <v>0</v>
      </c>
      <c r="AD1037" s="830"/>
      <c r="AE1037" s="1063"/>
      <c r="AF1037" s="832"/>
    </row>
    <row r="1038" spans="1:32" ht="15" customHeight="1" outlineLevel="1" x14ac:dyDescent="0.2">
      <c r="A1038" s="11">
        <v>356</v>
      </c>
      <c r="B1038" s="300"/>
      <c r="C1038" s="319"/>
      <c r="D1038" s="319"/>
      <c r="E1038" s="320"/>
      <c r="F1038" s="915" t="s">
        <v>500</v>
      </c>
      <c r="G1038" s="916"/>
      <c r="H1038" s="916"/>
      <c r="I1038" s="916"/>
      <c r="J1038" s="916"/>
      <c r="K1038" s="916"/>
      <c r="L1038" s="917"/>
      <c r="M1038" s="408">
        <f t="shared" si="330"/>
        <v>0</v>
      </c>
      <c r="N1038" s="419">
        <f>IF(N262="",0,N262*'Annexe 1. Taux de référence'!$T38)</f>
        <v>0</v>
      </c>
      <c r="O1038" s="422">
        <f>IF(O262="",0,O262*'Annexe 1. Taux de référence'!$T38)</f>
        <v>0</v>
      </c>
      <c r="P1038" s="422">
        <f>IF(P262="",0,P262*'Annexe 1. Taux de référence'!$T38)</f>
        <v>0</v>
      </c>
      <c r="Q1038" s="423">
        <f>IF(Q262="",0,Q262*'Annexe 1. Taux de référence'!$T38)</f>
        <v>0</v>
      </c>
      <c r="R1038" s="419">
        <f>IF(R262="",0,R262*'Annexe 1. Taux de référence'!$U38)</f>
        <v>0</v>
      </c>
      <c r="S1038" s="422">
        <f>IF(S262="",0,S262*'Annexe 1. Taux de référence'!$U38)</f>
        <v>0</v>
      </c>
      <c r="T1038" s="422">
        <f>($R262-$R1038)*'Annexe 1. Taux de référence'!$U38</f>
        <v>0</v>
      </c>
      <c r="U1038" s="422">
        <f>(SUM($N262:$Q262,$S262)-SUM($N1038:Q1038)-S1038)*'Annexe 1. Taux de référence'!$U38</f>
        <v>0</v>
      </c>
      <c r="V1038" s="422">
        <f>($R262-$R1038-T1038)*'Annexe 1. Taux de référence'!$U38</f>
        <v>0</v>
      </c>
      <c r="W1038" s="422">
        <f>(SUM($N262:$Q262,$S262)-SUM($N1038:$Q1038)-$S1038-$U1038)*'Annexe 1. Taux de référence'!$U38</f>
        <v>0</v>
      </c>
      <c r="X1038" s="422">
        <f>($R262-$R1038-$T1038-$V1038)*'Annexe 1. Taux de référence'!$U38</f>
        <v>0</v>
      </c>
      <c r="Y1038" s="422">
        <f>(SUM($N262:$Q262,$S262)-SUM($N1038:Q1038)-$S1038-$U1038-$W1038)*'Annexe 1. Taux de référence'!$U38</f>
        <v>0</v>
      </c>
      <c r="Z1038" s="422">
        <f>($R262-$R1038-$T1038-$V1038-$X1038)*'Annexe 1. Taux de référence'!$U38</f>
        <v>0</v>
      </c>
      <c r="AA1038" s="422">
        <f>(SUM($N262:$Q262,$S262)-SUM($N1038:Q1038)-$S1038-$U1038-$W1038-$Y1038)*'Annexe 1. Taux de référence'!$U38</f>
        <v>0</v>
      </c>
      <c r="AB1038" s="422">
        <f>($R262-$R1038-$T1038-$V1038-$X1038-$Z1038)*'Annexe 1. Taux de référence'!$U38</f>
        <v>0</v>
      </c>
      <c r="AC1038" s="408">
        <f t="shared" si="325"/>
        <v>0</v>
      </c>
      <c r="AD1038" s="830"/>
      <c r="AE1038" s="1063"/>
      <c r="AF1038" s="832"/>
    </row>
    <row r="1039" spans="1:32" ht="15" customHeight="1" outlineLevel="1" x14ac:dyDescent="0.2">
      <c r="A1039" s="11">
        <v>357</v>
      </c>
      <c r="B1039" s="300"/>
      <c r="C1039" s="319"/>
      <c r="D1039" s="319"/>
      <c r="E1039" s="320"/>
      <c r="F1039" s="915" t="s">
        <v>501</v>
      </c>
      <c r="G1039" s="916"/>
      <c r="H1039" s="916"/>
      <c r="I1039" s="916"/>
      <c r="J1039" s="916"/>
      <c r="K1039" s="916"/>
      <c r="L1039" s="917"/>
      <c r="M1039" s="408">
        <f t="shared" si="330"/>
        <v>0</v>
      </c>
      <c r="N1039" s="419">
        <f>IF(N263="",0,N263*'Annexe 1. Taux de référence'!$T39)</f>
        <v>0</v>
      </c>
      <c r="O1039" s="422">
        <f>IF(O263="",0,O263*'Annexe 1. Taux de référence'!$T39)</f>
        <v>0</v>
      </c>
      <c r="P1039" s="422">
        <f>IF(P263="",0,P263*'Annexe 1. Taux de référence'!$T39)</f>
        <v>0</v>
      </c>
      <c r="Q1039" s="423">
        <f>IF(Q263="",0,Q263*'Annexe 1. Taux de référence'!$T39)</f>
        <v>0</v>
      </c>
      <c r="R1039" s="419">
        <f>IF(R263="",0,R263*'Annexe 1. Taux de référence'!$U39)</f>
        <v>0</v>
      </c>
      <c r="S1039" s="422">
        <f>IF(S263="",0,S263*'Annexe 1. Taux de référence'!$U39)</f>
        <v>0</v>
      </c>
      <c r="T1039" s="422">
        <f>(SUM($N263:$Q263,T263)-SUM($N1039:Q1039))*'Annexe 1. Taux de référence'!$U39</f>
        <v>0</v>
      </c>
      <c r="U1039" s="422">
        <f>($R263+$U263-R1039)*'Annexe 1. Taux de référence'!$U39</f>
        <v>0</v>
      </c>
      <c r="V1039" s="422">
        <f>($S263-$S1039)*'Annexe 1. Taux de référence'!$U39</f>
        <v>0</v>
      </c>
      <c r="W1039" s="422">
        <f>(SUM($N263:$Q263,$T263)-SUM($N1039:$Q1039)-$T1039)*'Annexe 1. Taux de référence'!$U39</f>
        <v>0</v>
      </c>
      <c r="X1039" s="422">
        <f>($R263+$U263-$R1039-$U1039)*'Annexe 1. Taux de référence'!$U39</f>
        <v>0</v>
      </c>
      <c r="Y1039" s="422">
        <f>($S263-$S1039-V1039)*'Annexe 1. Taux de référence'!$U39</f>
        <v>0</v>
      </c>
      <c r="Z1039" s="422">
        <f>(SUM($N263:$Q263,$T263)-SUM($N1039:Q1039)-$T1039-$W1039)*'Annexe 1. Taux de référence'!$U39</f>
        <v>0</v>
      </c>
      <c r="AA1039" s="422">
        <f>($R263+$U263-$R1039-$U1039-$X1039)*'Annexe 1. Taux de référence'!$U39</f>
        <v>0</v>
      </c>
      <c r="AB1039" s="422">
        <f>($S263-$S1039-V1039-Y1039)*'Annexe 1. Taux de référence'!$U39</f>
        <v>0</v>
      </c>
      <c r="AC1039" s="408">
        <f t="shared" si="325"/>
        <v>0</v>
      </c>
      <c r="AD1039" s="830"/>
      <c r="AE1039" s="1063"/>
      <c r="AF1039" s="832"/>
    </row>
    <row r="1040" spans="1:32" ht="15" customHeight="1" outlineLevel="1" x14ac:dyDescent="0.2">
      <c r="A1040" s="11">
        <v>358</v>
      </c>
      <c r="B1040" s="300"/>
      <c r="C1040" s="319"/>
      <c r="D1040" s="319"/>
      <c r="E1040" s="320"/>
      <c r="F1040" s="915" t="s">
        <v>502</v>
      </c>
      <c r="G1040" s="916"/>
      <c r="H1040" s="916"/>
      <c r="I1040" s="916"/>
      <c r="J1040" s="916"/>
      <c r="K1040" s="916"/>
      <c r="L1040" s="917"/>
      <c r="M1040" s="408">
        <f t="shared" si="330"/>
        <v>0</v>
      </c>
      <c r="N1040" s="419">
        <f>IF(N264="",0,N264*'Annexe 1. Taux de référence'!$T40)</f>
        <v>0</v>
      </c>
      <c r="O1040" s="422">
        <f>IF(O264="",0,O264*'Annexe 1. Taux de référence'!$T40)</f>
        <v>0</v>
      </c>
      <c r="P1040" s="422">
        <f>IF(P264="",0,P264*'Annexe 1. Taux de référence'!$T40)</f>
        <v>0</v>
      </c>
      <c r="Q1040" s="423">
        <f>IF(Q264="",0,Q264*'Annexe 1. Taux de référence'!$T40)</f>
        <v>0</v>
      </c>
      <c r="R1040" s="419">
        <f>IF(R264="",0,R264*'Annexe 1. Taux de référence'!$U40)</f>
        <v>0</v>
      </c>
      <c r="S1040" s="422">
        <f>IF(S264="",0,S264*'Annexe 1. Taux de référence'!$U40)</f>
        <v>0</v>
      </c>
      <c r="T1040" s="422">
        <f>IF(T264="",0,T264*'Annexe 1. Taux de référence'!$U40)</f>
        <v>0</v>
      </c>
      <c r="U1040" s="422">
        <f>IF(U264="",0,U264*'Annexe 1. Taux de référence'!$U40)</f>
        <v>0</v>
      </c>
      <c r="V1040" s="422">
        <f>IF(V264="",0,V264*'Annexe 1. Taux de référence'!$U40)</f>
        <v>0</v>
      </c>
      <c r="W1040" s="422">
        <f>(SUM($N264:$Q264,$W264)-SUM($N1040:$Q1040))*'Annexe 1. Taux de référence'!$U40</f>
        <v>0</v>
      </c>
      <c r="X1040" s="422">
        <f>($R264+$X264-R1040)*'Annexe 1. Taux de référence'!$U40</f>
        <v>0</v>
      </c>
      <c r="Y1040" s="422">
        <f>($S264+$Y264-S1040)*'Annexe 1. Taux de référence'!$U40</f>
        <v>0</v>
      </c>
      <c r="Z1040" s="422">
        <f>($T264-$T1040)*'Annexe 1. Taux de référence'!$U40</f>
        <v>0</v>
      </c>
      <c r="AA1040" s="422">
        <f>($U264-$U1040)*'Annexe 1. Taux de référence'!$U40</f>
        <v>0</v>
      </c>
      <c r="AB1040" s="422">
        <f>($V264-$V1040)*'Annexe 1. Taux de référence'!$U40</f>
        <v>0</v>
      </c>
      <c r="AC1040" s="408">
        <f t="shared" si="325"/>
        <v>0</v>
      </c>
      <c r="AD1040" s="830"/>
      <c r="AE1040" s="1063"/>
      <c r="AF1040" s="832"/>
    </row>
    <row r="1041" spans="1:32" ht="15" customHeight="1" outlineLevel="1" x14ac:dyDescent="0.2">
      <c r="A1041" s="11">
        <v>359</v>
      </c>
      <c r="B1041" s="300"/>
      <c r="C1041" s="319"/>
      <c r="D1041" s="319"/>
      <c r="E1041" s="320"/>
      <c r="F1041" s="915" t="s">
        <v>503</v>
      </c>
      <c r="G1041" s="916"/>
      <c r="H1041" s="916"/>
      <c r="I1041" s="916"/>
      <c r="J1041" s="916"/>
      <c r="K1041" s="916"/>
      <c r="L1041" s="917"/>
      <c r="M1041" s="408">
        <f t="shared" si="330"/>
        <v>0</v>
      </c>
      <c r="N1041" s="419">
        <f>IF(N265="",0,N265*'Annexe 1. Taux de référence'!$T41)</f>
        <v>0</v>
      </c>
      <c r="O1041" s="422">
        <f>IF(O265="",0,O265*'Annexe 1. Taux de référence'!$T41)</f>
        <v>0</v>
      </c>
      <c r="P1041" s="422">
        <f>IF(P265="",0,P265*'Annexe 1. Taux de référence'!$T41)</f>
        <v>0</v>
      </c>
      <c r="Q1041" s="423">
        <f>IF(Q265="",0,Q265*'Annexe 1. Taux de référence'!$T41)</f>
        <v>0</v>
      </c>
      <c r="R1041" s="420">
        <f>IF(R265="",0,R265*'Annexe 1. Taux de référence'!$U41)</f>
        <v>0</v>
      </c>
      <c r="S1041" s="422">
        <f>IF(S265="",0,S265*'Annexe 1. Taux de référence'!$U41)</f>
        <v>0</v>
      </c>
      <c r="T1041" s="422">
        <f>IF(T265="",0,T265*'Annexe 1. Taux de référence'!$U41)</f>
        <v>0</v>
      </c>
      <c r="U1041" s="422">
        <f>IF(U265="",0,U265*'Annexe 1. Taux de référence'!$U41)</f>
        <v>0</v>
      </c>
      <c r="V1041" s="422">
        <f>IF(V265="",0,V265*'Annexe 1. Taux de référence'!$U41)</f>
        <v>0</v>
      </c>
      <c r="W1041" s="422">
        <f>IF(W265="",0,W265*'Annexe 1. Taux de référence'!$U41)</f>
        <v>0</v>
      </c>
      <c r="X1041" s="422">
        <f>IF(X265="",0,X265*'Annexe 1. Taux de référence'!$U41)</f>
        <v>0</v>
      </c>
      <c r="Y1041" s="422">
        <f>IF(Y265="",0,Y265*'Annexe 1. Taux de référence'!$U41)</f>
        <v>0</v>
      </c>
      <c r="Z1041" s="422">
        <f>IF(Z265="",0,Z265*'Annexe 1. Taux de référence'!$U41)</f>
        <v>0</v>
      </c>
      <c r="AA1041" s="422">
        <f>IF(AA265="",0,AA265*'Annexe 1. Taux de référence'!$U41)</f>
        <v>0</v>
      </c>
      <c r="AB1041" s="421">
        <f>IF(AB265="",0,AB265*'Annexe 1. Taux de référence'!$U41)</f>
        <v>0</v>
      </c>
      <c r="AC1041" s="408">
        <f t="shared" si="325"/>
        <v>0</v>
      </c>
      <c r="AD1041" s="830"/>
      <c r="AE1041" s="1063"/>
      <c r="AF1041" s="832"/>
    </row>
    <row r="1042" spans="1:32" ht="15" customHeight="1" outlineLevel="1" x14ac:dyDescent="0.2">
      <c r="A1042" s="11">
        <v>360</v>
      </c>
      <c r="B1042" s="300"/>
      <c r="C1042" s="263"/>
      <c r="D1042" s="263"/>
      <c r="E1042" s="264"/>
      <c r="F1042" s="859" t="s">
        <v>504</v>
      </c>
      <c r="G1042" s="860"/>
      <c r="H1042" s="860"/>
      <c r="I1042" s="860"/>
      <c r="J1042" s="860"/>
      <c r="K1042" s="860"/>
      <c r="L1042" s="861"/>
      <c r="M1042" s="408">
        <f t="shared" si="330"/>
        <v>0</v>
      </c>
      <c r="N1042" s="419">
        <f>IF(N266="",0,N266*'Annexe 1. Taux de référence'!$T42)</f>
        <v>0</v>
      </c>
      <c r="O1042" s="422">
        <f>IF(O266="",0,O266*'Annexe 1. Taux de référence'!$T42)</f>
        <v>0</v>
      </c>
      <c r="P1042" s="422">
        <f>IF(P266="",0,P266*'Annexe 1. Taux de référence'!$T42)</f>
        <v>0</v>
      </c>
      <c r="Q1042" s="423">
        <f>IF(Q266="",0,Q266*'Annexe 1. Taux de référence'!$T42)</f>
        <v>0</v>
      </c>
      <c r="R1042" s="420">
        <f>IF(R266="",0,R266*'Annexe 1. Taux de référence'!$U42)</f>
        <v>0</v>
      </c>
      <c r="S1042" s="422">
        <f>IF(S266="",0,S266*'Annexe 1. Taux de référence'!$U42)</f>
        <v>0</v>
      </c>
      <c r="T1042" s="422">
        <f>IF(T266="",0,T266*'Annexe 1. Taux de référence'!$U42)</f>
        <v>0</v>
      </c>
      <c r="U1042" s="422">
        <f>IF(U266="",0,U266*'Annexe 1. Taux de référence'!$U42)</f>
        <v>0</v>
      </c>
      <c r="V1042" s="422">
        <f>IF(V266="",0,V266*'Annexe 1. Taux de référence'!$U42)</f>
        <v>0</v>
      </c>
      <c r="W1042" s="422">
        <f>IF(W266="",0,W266*'Annexe 1. Taux de référence'!$U42)</f>
        <v>0</v>
      </c>
      <c r="X1042" s="422">
        <f>IF(X266="",0,X266*'Annexe 1. Taux de référence'!$U42)</f>
        <v>0</v>
      </c>
      <c r="Y1042" s="422">
        <f>IF(Y266="",0,Y266*'Annexe 1. Taux de référence'!$U42)</f>
        <v>0</v>
      </c>
      <c r="Z1042" s="422">
        <f>IF(Z266="",0,Z266*'Annexe 1. Taux de référence'!$U42)</f>
        <v>0</v>
      </c>
      <c r="AA1042" s="422">
        <f>IF(AA266="",0,AA266*'Annexe 1. Taux de référence'!$U42)</f>
        <v>0</v>
      </c>
      <c r="AB1042" s="421">
        <f>IF(AB266="",0,AB266*'Annexe 1. Taux de référence'!$U42)</f>
        <v>0</v>
      </c>
      <c r="AC1042" s="408">
        <f t="shared" si="325"/>
        <v>0</v>
      </c>
      <c r="AD1042" s="830"/>
      <c r="AE1042" s="1063"/>
      <c r="AF1042" s="832"/>
    </row>
    <row r="1043" spans="1:32" ht="15" customHeight="1" outlineLevel="1" x14ac:dyDescent="0.2">
      <c r="A1043" s="11">
        <v>361</v>
      </c>
      <c r="B1043" s="300"/>
      <c r="C1043" s="263"/>
      <c r="D1043" s="271"/>
      <c r="E1043" s="853" t="s">
        <v>505</v>
      </c>
      <c r="F1043" s="854"/>
      <c r="G1043" s="854"/>
      <c r="H1043" s="854"/>
      <c r="I1043" s="854"/>
      <c r="J1043" s="854"/>
      <c r="K1043" s="854"/>
      <c r="L1043" s="855"/>
      <c r="M1043" s="407">
        <f>SUBTOTAL(9,M1044:M1049)</f>
        <v>0</v>
      </c>
      <c r="N1043" s="410">
        <f t="shared" ref="N1043:AC1043" si="331">SUBTOTAL(9,N1044:N1049)</f>
        <v>0</v>
      </c>
      <c r="O1043" s="414">
        <f t="shared" si="331"/>
        <v>0</v>
      </c>
      <c r="P1043" s="413">
        <f t="shared" si="331"/>
        <v>0</v>
      </c>
      <c r="Q1043" s="415">
        <f t="shared" si="331"/>
        <v>0</v>
      </c>
      <c r="R1043" s="410">
        <f t="shared" si="331"/>
        <v>0</v>
      </c>
      <c r="S1043" s="414">
        <f t="shared" si="331"/>
        <v>0</v>
      </c>
      <c r="T1043" s="413">
        <f t="shared" si="331"/>
        <v>0</v>
      </c>
      <c r="U1043" s="413">
        <f t="shared" si="331"/>
        <v>0</v>
      </c>
      <c r="V1043" s="413">
        <f t="shared" si="331"/>
        <v>0</v>
      </c>
      <c r="W1043" s="413">
        <f t="shared" si="331"/>
        <v>0</v>
      </c>
      <c r="X1043" s="413">
        <f t="shared" si="331"/>
        <v>0</v>
      </c>
      <c r="Y1043" s="413">
        <f t="shared" si="331"/>
        <v>0</v>
      </c>
      <c r="Z1043" s="413">
        <f t="shared" si="331"/>
        <v>0</v>
      </c>
      <c r="AA1043" s="413">
        <f t="shared" si="331"/>
        <v>0</v>
      </c>
      <c r="AB1043" s="411">
        <f t="shared" si="331"/>
        <v>0</v>
      </c>
      <c r="AC1043" s="415">
        <f t="shared" si="331"/>
        <v>0</v>
      </c>
      <c r="AD1043" s="830"/>
      <c r="AE1043" s="1063"/>
      <c r="AF1043" s="832"/>
    </row>
    <row r="1044" spans="1:32" ht="15" customHeight="1" outlineLevel="1" x14ac:dyDescent="0.2">
      <c r="A1044" s="11">
        <v>362</v>
      </c>
      <c r="B1044" s="300"/>
      <c r="C1044" s="319"/>
      <c r="D1044" s="319"/>
      <c r="E1044" s="320"/>
      <c r="F1044" s="856" t="s">
        <v>506</v>
      </c>
      <c r="G1044" s="857"/>
      <c r="H1044" s="857"/>
      <c r="I1044" s="857"/>
      <c r="J1044" s="857"/>
      <c r="K1044" s="857"/>
      <c r="L1044" s="858"/>
      <c r="M1044" s="408">
        <f t="shared" ref="M1044:M1049" si="332">M268</f>
        <v>0</v>
      </c>
      <c r="N1044" s="419">
        <f>IF(N268="",0,N268*'Annexe 1. Taux de référence'!$T44)</f>
        <v>0</v>
      </c>
      <c r="O1044" s="422">
        <f>IF(O268="",0,O268*'Annexe 1. Taux de référence'!$T44)</f>
        <v>0</v>
      </c>
      <c r="P1044" s="422">
        <f>IF(P268="",0,P268*'Annexe 1. Taux de référence'!$T44)</f>
        <v>0</v>
      </c>
      <c r="Q1044" s="423">
        <f>IF(Q268="",0,Q268*'Annexe 1. Taux de référence'!$T44)</f>
        <v>0</v>
      </c>
      <c r="R1044" s="419">
        <f>(SUM($N268:$R268)-SUM($N1044:Q1044))*'Annexe 1. Taux de référence'!$U44</f>
        <v>0</v>
      </c>
      <c r="S1044" s="421">
        <f>(SUM($N268:$R268)-SUM($N1044:R1044))*'Annexe 1. Taux de référence'!$U44</f>
        <v>0</v>
      </c>
      <c r="T1044" s="421">
        <f>(SUM($N268:$R268)-SUM($N1044:S1044))*'Annexe 1. Taux de référence'!$U44</f>
        <v>0</v>
      </c>
      <c r="U1044" s="421">
        <f>(SUM($N268:$R268)-SUM($N1044:T1044))*'Annexe 1. Taux de référence'!$U44</f>
        <v>0</v>
      </c>
      <c r="V1044" s="421">
        <f>(SUM($N268:$R268)-SUM($N1044:U1044))*'Annexe 1. Taux de référence'!$U44</f>
        <v>0</v>
      </c>
      <c r="W1044" s="421">
        <f>(SUM($N268:$R268)-SUM($N1044:V1044))*'Annexe 1. Taux de référence'!$U44</f>
        <v>0</v>
      </c>
      <c r="X1044" s="422">
        <f>(SUM($N268:$R268)-SUM($N1044:W1044))*'Annexe 1. Taux de référence'!$U44</f>
        <v>0</v>
      </c>
      <c r="Y1044" s="421">
        <f>(SUM($N268:$R268)-SUM($N1044:X1044))*'Annexe 1. Taux de référence'!$U44</f>
        <v>0</v>
      </c>
      <c r="Z1044" s="421">
        <f>(SUM($N268:$R268)-SUM($N1044:Y1044))*'Annexe 1. Taux de référence'!$U44</f>
        <v>0</v>
      </c>
      <c r="AA1044" s="421">
        <f>(SUM($N268:$R268)-SUM($N1044:Z1044))*'Annexe 1. Taux de référence'!$U44</f>
        <v>0</v>
      </c>
      <c r="AB1044" s="421">
        <f>(SUM($N268:$R268)-SUM($N1044:AA1044))*'Annexe 1. Taux de référence'!$U44</f>
        <v>0</v>
      </c>
      <c r="AC1044" s="408">
        <f t="shared" si="325"/>
        <v>0</v>
      </c>
      <c r="AD1044" s="830"/>
      <c r="AE1044" s="1063"/>
      <c r="AF1044" s="832"/>
    </row>
    <row r="1045" spans="1:32" ht="15" customHeight="1" outlineLevel="1" x14ac:dyDescent="0.2">
      <c r="A1045" s="11">
        <v>363</v>
      </c>
      <c r="B1045" s="300"/>
      <c r="C1045" s="319"/>
      <c r="D1045" s="319"/>
      <c r="E1045" s="320"/>
      <c r="F1045" s="915" t="s">
        <v>507</v>
      </c>
      <c r="G1045" s="916"/>
      <c r="H1045" s="916"/>
      <c r="I1045" s="916"/>
      <c r="J1045" s="916"/>
      <c r="K1045" s="916"/>
      <c r="L1045" s="917"/>
      <c r="M1045" s="408">
        <f t="shared" si="332"/>
        <v>0</v>
      </c>
      <c r="N1045" s="419">
        <f>IF(N269="",0,N269*'Annexe 1. Taux de référence'!$T45)</f>
        <v>0</v>
      </c>
      <c r="O1045" s="422">
        <f>IF(O269="",0,O269*'Annexe 1. Taux de référence'!$T45)</f>
        <v>0</v>
      </c>
      <c r="P1045" s="422">
        <f>IF(P269="",0,P269*'Annexe 1. Taux de référence'!$T45)</f>
        <v>0</v>
      </c>
      <c r="Q1045" s="423">
        <f>IF(Q269="",0,Q269*'Annexe 1. Taux de référence'!$T45)</f>
        <v>0</v>
      </c>
      <c r="R1045" s="419">
        <f>IF(R269="",0,R269*'Annexe 1. Taux de référence'!$U45)</f>
        <v>0</v>
      </c>
      <c r="S1045" s="422">
        <f>IF(S269="",0,S269*'Annexe 1. Taux de référence'!$U45)</f>
        <v>0</v>
      </c>
      <c r="T1045" s="422">
        <f>($R269-$R1045)*'Annexe 1. Taux de référence'!$U45</f>
        <v>0</v>
      </c>
      <c r="U1045" s="422">
        <f>(SUM($N269:$Q269,$S269)-SUM($N1045:Q1045)-S1045)*'Annexe 1. Taux de référence'!$U45</f>
        <v>0</v>
      </c>
      <c r="V1045" s="422">
        <f>($R269-$R1045-T1045)*'Annexe 1. Taux de référence'!$U45</f>
        <v>0</v>
      </c>
      <c r="W1045" s="422">
        <f>(SUM($N269:$Q269,$S269)-SUM($N1045:$Q1045)-$S1045-$U1045)*'Annexe 1. Taux de référence'!$U45</f>
        <v>0</v>
      </c>
      <c r="X1045" s="422">
        <f>($R269-$R1045-$T1045-$V1045)*'Annexe 1. Taux de référence'!$U45</f>
        <v>0</v>
      </c>
      <c r="Y1045" s="422">
        <f>(SUM($N269:$Q269,$S269)-SUM($N1045:Q1045)-$S1045-$U1045-$W1045)*'Annexe 1. Taux de référence'!$U45</f>
        <v>0</v>
      </c>
      <c r="Z1045" s="422">
        <f>($R269-$R1045-$T1045-$V1045-$X1045)*'Annexe 1. Taux de référence'!$U45</f>
        <v>0</v>
      </c>
      <c r="AA1045" s="422">
        <f>(SUM($N269:$Q269,$S269)-SUM($N1045:Q1045)-$S1045-$U1045-$W1045-$Y1045)*'Annexe 1. Taux de référence'!$U45</f>
        <v>0</v>
      </c>
      <c r="AB1045" s="422">
        <f>($R269-$R1045-$T1045-$V1045-$X1045-$Z1045)*'Annexe 1. Taux de référence'!$U45</f>
        <v>0</v>
      </c>
      <c r="AC1045" s="408">
        <f t="shared" si="325"/>
        <v>0</v>
      </c>
      <c r="AD1045" s="830"/>
      <c r="AE1045" s="1063"/>
      <c r="AF1045" s="832"/>
    </row>
    <row r="1046" spans="1:32" ht="15" customHeight="1" outlineLevel="1" x14ac:dyDescent="0.2">
      <c r="A1046" s="11">
        <v>364</v>
      </c>
      <c r="B1046" s="300"/>
      <c r="C1046" s="319"/>
      <c r="D1046" s="319"/>
      <c r="E1046" s="320"/>
      <c r="F1046" s="915" t="s">
        <v>508</v>
      </c>
      <c r="G1046" s="916"/>
      <c r="H1046" s="916"/>
      <c r="I1046" s="916"/>
      <c r="J1046" s="916"/>
      <c r="K1046" s="916"/>
      <c r="L1046" s="917"/>
      <c r="M1046" s="408">
        <f t="shared" si="332"/>
        <v>0</v>
      </c>
      <c r="N1046" s="419">
        <f>IF(N270="",0,N270*'Annexe 1. Taux de référence'!$T46)</f>
        <v>0</v>
      </c>
      <c r="O1046" s="422">
        <f>IF(O270="",0,O270*'Annexe 1. Taux de référence'!$T46)</f>
        <v>0</v>
      </c>
      <c r="P1046" s="422">
        <f>IF(P270="",0,P270*'Annexe 1. Taux de référence'!$T46)</f>
        <v>0</v>
      </c>
      <c r="Q1046" s="423">
        <f>IF(Q270="",0,Q270*'Annexe 1. Taux de référence'!$T46)</f>
        <v>0</v>
      </c>
      <c r="R1046" s="419">
        <f>IF(R270="",0,R270*'Annexe 1. Taux de référence'!$U46)</f>
        <v>0</v>
      </c>
      <c r="S1046" s="422">
        <f>IF(S270="",0,S270*'Annexe 1. Taux de référence'!$U46)</f>
        <v>0</v>
      </c>
      <c r="T1046" s="422">
        <f>(SUM($N270:$Q270,T270)-SUM($N1046:Q1046))*'Annexe 1. Taux de référence'!$U46</f>
        <v>0</v>
      </c>
      <c r="U1046" s="422">
        <f>($R270+$U270-R1046)*'Annexe 1. Taux de référence'!$U46</f>
        <v>0</v>
      </c>
      <c r="V1046" s="422">
        <f>($S270-$S1046)*'Annexe 1. Taux de référence'!$U46</f>
        <v>0</v>
      </c>
      <c r="W1046" s="422">
        <f>(SUM($N270:$Q270,$T270)-SUM($N1046:$Q1046)-$T1046)*'Annexe 1. Taux de référence'!$U46</f>
        <v>0</v>
      </c>
      <c r="X1046" s="422">
        <f>($R270+$U270-$R1046-$U1046)*'Annexe 1. Taux de référence'!$U46</f>
        <v>0</v>
      </c>
      <c r="Y1046" s="422">
        <f>($S270-$S1046-V1046)*'Annexe 1. Taux de référence'!$U46</f>
        <v>0</v>
      </c>
      <c r="Z1046" s="422">
        <f>(SUM($N270:$Q270,$T270)-SUM($N1046:Q1046)-$T1046-$W1046)*'Annexe 1. Taux de référence'!$U46</f>
        <v>0</v>
      </c>
      <c r="AA1046" s="422">
        <f>($R270+$U270-$R1046-$U1046-$X1046)*'Annexe 1. Taux de référence'!$U46</f>
        <v>0</v>
      </c>
      <c r="AB1046" s="422">
        <f>($S270-$S1046-V1046-Y1046)*'Annexe 1. Taux de référence'!$U46</f>
        <v>0</v>
      </c>
      <c r="AC1046" s="408">
        <f t="shared" si="325"/>
        <v>0</v>
      </c>
      <c r="AD1046" s="830"/>
      <c r="AE1046" s="1063"/>
      <c r="AF1046" s="832"/>
    </row>
    <row r="1047" spans="1:32" ht="15" customHeight="1" outlineLevel="1" x14ac:dyDescent="0.2">
      <c r="A1047" s="11">
        <v>365</v>
      </c>
      <c r="B1047" s="300"/>
      <c r="C1047" s="319"/>
      <c r="D1047" s="319"/>
      <c r="E1047" s="320"/>
      <c r="F1047" s="915" t="s">
        <v>509</v>
      </c>
      <c r="G1047" s="916"/>
      <c r="H1047" s="916"/>
      <c r="I1047" s="916"/>
      <c r="J1047" s="916"/>
      <c r="K1047" s="916"/>
      <c r="L1047" s="917"/>
      <c r="M1047" s="408">
        <f t="shared" si="332"/>
        <v>0</v>
      </c>
      <c r="N1047" s="419">
        <f>IF(N271="",0,N271*'Annexe 1. Taux de référence'!$T47)</f>
        <v>0</v>
      </c>
      <c r="O1047" s="422">
        <f>IF(O271="",0,O271*'Annexe 1. Taux de référence'!$T47)</f>
        <v>0</v>
      </c>
      <c r="P1047" s="422">
        <f>IF(P271="",0,P271*'Annexe 1. Taux de référence'!$T47)</f>
        <v>0</v>
      </c>
      <c r="Q1047" s="423">
        <f>IF(Q271="",0,Q271*'Annexe 1. Taux de référence'!$T47)</f>
        <v>0</v>
      </c>
      <c r="R1047" s="419">
        <f>IF(R271="",0,R271*'Annexe 1. Taux de référence'!$U47)</f>
        <v>0</v>
      </c>
      <c r="S1047" s="422">
        <f>IF(S271="",0,S271*'Annexe 1. Taux de référence'!$U47)</f>
        <v>0</v>
      </c>
      <c r="T1047" s="422">
        <f>IF(T271="",0,T271*'Annexe 1. Taux de référence'!$U47)</f>
        <v>0</v>
      </c>
      <c r="U1047" s="422">
        <f>IF(U271="",0,U271*'Annexe 1. Taux de référence'!$U47)</f>
        <v>0</v>
      </c>
      <c r="V1047" s="422">
        <f>IF(V271="",0,V271*'Annexe 1. Taux de référence'!$U47)</f>
        <v>0</v>
      </c>
      <c r="W1047" s="422">
        <f>(SUM($N271:$Q271,$W271)-SUM($N1047:$Q1047))*'Annexe 1. Taux de référence'!$U47</f>
        <v>0</v>
      </c>
      <c r="X1047" s="422">
        <f>($R271+$X271-R1047)*'Annexe 1. Taux de référence'!$U47</f>
        <v>0</v>
      </c>
      <c r="Y1047" s="422">
        <f>($S271+$Y271-S1047)*'Annexe 1. Taux de référence'!$U47</f>
        <v>0</v>
      </c>
      <c r="Z1047" s="422">
        <f>($T271-$T1047)*'Annexe 1. Taux de référence'!$U47</f>
        <v>0</v>
      </c>
      <c r="AA1047" s="422">
        <f>($U271-$U1047)*'Annexe 1. Taux de référence'!$U47</f>
        <v>0</v>
      </c>
      <c r="AB1047" s="422">
        <f>($V271-$V1047)*'Annexe 1. Taux de référence'!$U47</f>
        <v>0</v>
      </c>
      <c r="AC1047" s="408">
        <f t="shared" si="325"/>
        <v>0</v>
      </c>
      <c r="AD1047" s="830"/>
      <c r="AE1047" s="1063"/>
      <c r="AF1047" s="832"/>
    </row>
    <row r="1048" spans="1:32" ht="15" customHeight="1" outlineLevel="1" x14ac:dyDescent="0.2">
      <c r="A1048" s="11">
        <v>366</v>
      </c>
      <c r="B1048" s="300"/>
      <c r="C1048" s="319"/>
      <c r="D1048" s="319"/>
      <c r="E1048" s="320"/>
      <c r="F1048" s="915" t="s">
        <v>510</v>
      </c>
      <c r="G1048" s="916"/>
      <c r="H1048" s="916"/>
      <c r="I1048" s="916"/>
      <c r="J1048" s="916"/>
      <c r="K1048" s="916"/>
      <c r="L1048" s="917"/>
      <c r="M1048" s="408">
        <f t="shared" si="332"/>
        <v>0</v>
      </c>
      <c r="N1048" s="419">
        <f>IF(N272="",0,N272*'Annexe 1. Taux de référence'!$T48)</f>
        <v>0</v>
      </c>
      <c r="O1048" s="422">
        <f>IF(O272="",0,O272*'Annexe 1. Taux de référence'!$T48)</f>
        <v>0</v>
      </c>
      <c r="P1048" s="422">
        <f>IF(P272="",0,P272*'Annexe 1. Taux de référence'!$T48)</f>
        <v>0</v>
      </c>
      <c r="Q1048" s="423">
        <f>IF(Q272="",0,Q272*'Annexe 1. Taux de référence'!$T48)</f>
        <v>0</v>
      </c>
      <c r="R1048" s="419">
        <f>IF(R272="",0,R272*'Annexe 1. Taux de référence'!$U48)</f>
        <v>0</v>
      </c>
      <c r="S1048" s="422">
        <f>IF(S272="",0,S272*'Annexe 1. Taux de référence'!$U48)</f>
        <v>0</v>
      </c>
      <c r="T1048" s="422">
        <f>IF(T272="",0,T272*'Annexe 1. Taux de référence'!$U48)</f>
        <v>0</v>
      </c>
      <c r="U1048" s="422">
        <f>IF(U272="",0,U272*'Annexe 1. Taux de référence'!$U48)</f>
        <v>0</v>
      </c>
      <c r="V1048" s="422">
        <f>IF(V272="",0,V272*'Annexe 1. Taux de référence'!$U48)</f>
        <v>0</v>
      </c>
      <c r="W1048" s="422">
        <f>(SUM($N272:$Q272,$W272)-SUM($N1048:$Q1048))*'Annexe 1. Taux de référence'!$U48</f>
        <v>0</v>
      </c>
      <c r="X1048" s="422">
        <f>($R272+$X272-R1048)*'Annexe 1. Taux de référence'!$U48</f>
        <v>0</v>
      </c>
      <c r="Y1048" s="422">
        <f>($S272+$Y272-S1048)*'Annexe 1. Taux de référence'!$U48</f>
        <v>0</v>
      </c>
      <c r="Z1048" s="422">
        <f>($T272-$T1048)*'Annexe 1. Taux de référence'!$U48</f>
        <v>0</v>
      </c>
      <c r="AA1048" s="422">
        <f>($U272-$U1048)*'Annexe 1. Taux de référence'!$U48</f>
        <v>0</v>
      </c>
      <c r="AB1048" s="422">
        <f>($V272-$V1048)*'Annexe 1. Taux de référence'!$U48</f>
        <v>0</v>
      </c>
      <c r="AC1048" s="408">
        <f t="shared" si="325"/>
        <v>0</v>
      </c>
      <c r="AD1048" s="830"/>
      <c r="AE1048" s="1063"/>
      <c r="AF1048" s="832"/>
    </row>
    <row r="1049" spans="1:32" ht="15" customHeight="1" outlineLevel="1" x14ac:dyDescent="0.2">
      <c r="A1049" s="11">
        <v>367</v>
      </c>
      <c r="B1049" s="300"/>
      <c r="C1049" s="263"/>
      <c r="D1049" s="263"/>
      <c r="E1049" s="264"/>
      <c r="F1049" s="859" t="s">
        <v>511</v>
      </c>
      <c r="G1049" s="860"/>
      <c r="H1049" s="860"/>
      <c r="I1049" s="860"/>
      <c r="J1049" s="860"/>
      <c r="K1049" s="860"/>
      <c r="L1049" s="861"/>
      <c r="M1049" s="408">
        <f t="shared" si="332"/>
        <v>0</v>
      </c>
      <c r="N1049" s="419">
        <f>IF(N273="",0,N273*'Annexe 1. Taux de référence'!$T49)</f>
        <v>0</v>
      </c>
      <c r="O1049" s="422">
        <f>IF(O273="",0,O273*'Annexe 1. Taux de référence'!$T49)</f>
        <v>0</v>
      </c>
      <c r="P1049" s="422">
        <f>IF(P273="",0,P273*'Annexe 1. Taux de référence'!$T49)</f>
        <v>0</v>
      </c>
      <c r="Q1049" s="423">
        <f>IF(Q273="",0,Q273*'Annexe 1. Taux de référence'!$T49)</f>
        <v>0</v>
      </c>
      <c r="R1049" s="419">
        <f>IF(R273="",0,R273*'Annexe 1. Taux de référence'!$U49)</f>
        <v>0</v>
      </c>
      <c r="S1049" s="422">
        <f>IF(S273="",0,S273*'Annexe 1. Taux de référence'!$U49)</f>
        <v>0</v>
      </c>
      <c r="T1049" s="422">
        <f>IF(T273="",0,T273*'Annexe 1. Taux de référence'!$U49)</f>
        <v>0</v>
      </c>
      <c r="U1049" s="422">
        <f>IF(U273="",0,U273*'Annexe 1. Taux de référence'!$U49)</f>
        <v>0</v>
      </c>
      <c r="V1049" s="422">
        <f>IF(V273="",0,V273*'Annexe 1. Taux de référence'!$U49)</f>
        <v>0</v>
      </c>
      <c r="W1049" s="422">
        <f>(SUM($N273:$Q273,$W273)-SUM($N1049:$Q1049))*'Annexe 1. Taux de référence'!$U49</f>
        <v>0</v>
      </c>
      <c r="X1049" s="422">
        <f>($R273+$X273-R1049)*'Annexe 1. Taux de référence'!$U49</f>
        <v>0</v>
      </c>
      <c r="Y1049" s="422">
        <f>($S273+$Y273-S1049)*'Annexe 1. Taux de référence'!$U49</f>
        <v>0</v>
      </c>
      <c r="Z1049" s="422">
        <f>($T273-$T1049)*'Annexe 1. Taux de référence'!$U49</f>
        <v>0</v>
      </c>
      <c r="AA1049" s="422">
        <f>($U273-$U1049)*'Annexe 1. Taux de référence'!$U49</f>
        <v>0</v>
      </c>
      <c r="AB1049" s="422">
        <f>($V273-$V1049)*'Annexe 1. Taux de référence'!$U49</f>
        <v>0</v>
      </c>
      <c r="AC1049" s="408">
        <f t="shared" si="325"/>
        <v>0</v>
      </c>
      <c r="AD1049" s="830"/>
      <c r="AE1049" s="1063"/>
      <c r="AF1049" s="832"/>
    </row>
    <row r="1050" spans="1:32" ht="15" customHeight="1" outlineLevel="1" x14ac:dyDescent="0.2">
      <c r="A1050" s="11">
        <v>368</v>
      </c>
      <c r="B1050" s="300"/>
      <c r="C1050" s="263"/>
      <c r="D1050" s="271"/>
      <c r="E1050" s="853" t="s">
        <v>512</v>
      </c>
      <c r="F1050" s="854"/>
      <c r="G1050" s="854"/>
      <c r="H1050" s="854"/>
      <c r="I1050" s="854"/>
      <c r="J1050" s="854"/>
      <c r="K1050" s="854"/>
      <c r="L1050" s="855"/>
      <c r="M1050" s="407">
        <f>SUBTOTAL(9,M1051:M1056)</f>
        <v>0</v>
      </c>
      <c r="N1050" s="410">
        <f t="shared" ref="N1050:AC1050" si="333">SUBTOTAL(9,N1051:N1056)</f>
        <v>0</v>
      </c>
      <c r="O1050" s="414">
        <f t="shared" si="333"/>
        <v>0</v>
      </c>
      <c r="P1050" s="413">
        <f t="shared" si="333"/>
        <v>0</v>
      </c>
      <c r="Q1050" s="415">
        <f t="shared" si="333"/>
        <v>0</v>
      </c>
      <c r="R1050" s="410">
        <f t="shared" si="333"/>
        <v>0</v>
      </c>
      <c r="S1050" s="414">
        <f t="shared" si="333"/>
        <v>0</v>
      </c>
      <c r="T1050" s="413">
        <f t="shared" si="333"/>
        <v>0</v>
      </c>
      <c r="U1050" s="413">
        <f t="shared" si="333"/>
        <v>0</v>
      </c>
      <c r="V1050" s="413">
        <f t="shared" si="333"/>
        <v>0</v>
      </c>
      <c r="W1050" s="413">
        <f t="shared" si="333"/>
        <v>0</v>
      </c>
      <c r="X1050" s="413">
        <f t="shared" si="333"/>
        <v>0</v>
      </c>
      <c r="Y1050" s="413">
        <f t="shared" si="333"/>
        <v>0</v>
      </c>
      <c r="Z1050" s="413">
        <f t="shared" si="333"/>
        <v>0</v>
      </c>
      <c r="AA1050" s="413">
        <f t="shared" si="333"/>
        <v>0</v>
      </c>
      <c r="AB1050" s="411">
        <f t="shared" si="333"/>
        <v>0</v>
      </c>
      <c r="AC1050" s="415">
        <f t="shared" si="333"/>
        <v>0</v>
      </c>
      <c r="AD1050" s="830"/>
      <c r="AE1050" s="1063"/>
      <c r="AF1050" s="832"/>
    </row>
    <row r="1051" spans="1:32" ht="15" customHeight="1" outlineLevel="1" x14ac:dyDescent="0.2">
      <c r="A1051" s="11">
        <v>369</v>
      </c>
      <c r="B1051" s="300"/>
      <c r="C1051" s="319"/>
      <c r="D1051" s="319"/>
      <c r="E1051" s="320"/>
      <c r="F1051" s="856" t="s">
        <v>513</v>
      </c>
      <c r="G1051" s="857"/>
      <c r="H1051" s="857"/>
      <c r="I1051" s="857"/>
      <c r="J1051" s="857"/>
      <c r="K1051" s="857"/>
      <c r="L1051" s="858"/>
      <c r="M1051" s="408">
        <f t="shared" ref="M1051:M1056" si="334">M275</f>
        <v>0</v>
      </c>
      <c r="N1051" s="419">
        <f>IF(N275="",0,N275*'Annexe 1. Taux de référence'!$T51)</f>
        <v>0</v>
      </c>
      <c r="O1051" s="422">
        <f>IF(O275="",0,O275*'Annexe 1. Taux de référence'!$T51)</f>
        <v>0</v>
      </c>
      <c r="P1051" s="422">
        <f>IF(P275="",0,P275*'Annexe 1. Taux de référence'!$T51)</f>
        <v>0</v>
      </c>
      <c r="Q1051" s="423">
        <f>IF(Q275="",0,Q275*'Annexe 1. Taux de référence'!$T51)</f>
        <v>0</v>
      </c>
      <c r="R1051" s="419">
        <f>(SUM($N275:$R275)-SUM($N1051:Q1051))*'Annexe 1. Taux de référence'!$U51</f>
        <v>0</v>
      </c>
      <c r="S1051" s="421">
        <f>(SUM($N275:$R275)-SUM($N1051:R1051))*'Annexe 1. Taux de référence'!$U51</f>
        <v>0</v>
      </c>
      <c r="T1051" s="421">
        <f>(SUM($N275:$R275)-SUM($N1051:S1051))*'Annexe 1. Taux de référence'!$U51</f>
        <v>0</v>
      </c>
      <c r="U1051" s="421">
        <f>(SUM($N275:$R275)-SUM($N1051:T1051))*'Annexe 1. Taux de référence'!$U51</f>
        <v>0</v>
      </c>
      <c r="V1051" s="421">
        <f>(SUM($N275:$R275)-SUM($N1051:U1051))*'Annexe 1. Taux de référence'!$U51</f>
        <v>0</v>
      </c>
      <c r="W1051" s="421">
        <f>(SUM($N275:$R275)-SUM($N1051:V1051))*'Annexe 1. Taux de référence'!$U51</f>
        <v>0</v>
      </c>
      <c r="X1051" s="422">
        <f>(SUM($N275:$R275)-SUM($N1051:W1051))*'Annexe 1. Taux de référence'!$U51</f>
        <v>0</v>
      </c>
      <c r="Y1051" s="421">
        <f>(SUM($N275:$R275)-SUM($N1051:X1051))*'Annexe 1. Taux de référence'!$U51</f>
        <v>0</v>
      </c>
      <c r="Z1051" s="421">
        <f>(SUM($N275:$R275)-SUM($N1051:Y1051))*'Annexe 1. Taux de référence'!$U51</f>
        <v>0</v>
      </c>
      <c r="AA1051" s="421">
        <f>(SUM($N275:$R275)-SUM($N1051:Z1051))*'Annexe 1. Taux de référence'!$U51</f>
        <v>0</v>
      </c>
      <c r="AB1051" s="421">
        <f>(SUM($N275:$R275)-SUM($N1051:AA1051))*'Annexe 1. Taux de référence'!$U51</f>
        <v>0</v>
      </c>
      <c r="AC1051" s="408">
        <f t="shared" si="325"/>
        <v>0</v>
      </c>
      <c r="AD1051" s="830"/>
      <c r="AE1051" s="1063"/>
      <c r="AF1051" s="832"/>
    </row>
    <row r="1052" spans="1:32" ht="15" customHeight="1" outlineLevel="1" x14ac:dyDescent="0.2">
      <c r="A1052" s="11">
        <v>370</v>
      </c>
      <c r="B1052" s="300"/>
      <c r="C1052" s="319"/>
      <c r="D1052" s="319"/>
      <c r="E1052" s="320"/>
      <c r="F1052" s="915" t="s">
        <v>514</v>
      </c>
      <c r="G1052" s="916"/>
      <c r="H1052" s="916"/>
      <c r="I1052" s="916"/>
      <c r="J1052" s="916"/>
      <c r="K1052" s="916"/>
      <c r="L1052" s="917"/>
      <c r="M1052" s="408">
        <f t="shared" si="334"/>
        <v>0</v>
      </c>
      <c r="N1052" s="419">
        <f>IF(N276="",0,N276*'Annexe 1. Taux de référence'!$T52)</f>
        <v>0</v>
      </c>
      <c r="O1052" s="422">
        <f>IF(O276="",0,O276*'Annexe 1. Taux de référence'!$T52)</f>
        <v>0</v>
      </c>
      <c r="P1052" s="422">
        <f>IF(P276="",0,P276*'Annexe 1. Taux de référence'!$T52)</f>
        <v>0</v>
      </c>
      <c r="Q1052" s="439">
        <f>IF(Q276="",0,Q276*'Annexe 1. Taux de référence'!$T52)</f>
        <v>0</v>
      </c>
      <c r="R1052" s="419">
        <f>IF(R276="",0,R276*'Annexe 1. Taux de référence'!$U52)</f>
        <v>0</v>
      </c>
      <c r="S1052" s="440">
        <f>(SUM($N276:$Q276,$S276)-SUM($N1052:O1052))*'Annexe 1. Taux de référence'!$U52</f>
        <v>0</v>
      </c>
      <c r="T1052" s="422">
        <f>($R276-$R1052)*'Annexe 1. Taux de référence'!$U52</f>
        <v>0</v>
      </c>
      <c r="U1052" s="422">
        <f>(SUM($N276:$Q276,$S276)-SUM($N1052:Q1052)-S1052)*'Annexe 1. Taux de référence'!$U52</f>
        <v>0</v>
      </c>
      <c r="V1052" s="422">
        <f>($R276-$R1052-T1052)*'Annexe 1. Taux de référence'!$U52</f>
        <v>0</v>
      </c>
      <c r="W1052" s="422">
        <f>(SUM($N276:$Q276,$S276)-SUM($N1052:$Q1052)-$S1052-$U1052)*'Annexe 1. Taux de référence'!$U52</f>
        <v>0</v>
      </c>
      <c r="X1052" s="422">
        <f>($R276-$R1052-$T1052-$V1052)*'Annexe 1. Taux de référence'!$U52</f>
        <v>0</v>
      </c>
      <c r="Y1052" s="422">
        <f>(SUM($N276:$Q276,$S276)-SUM($N1052:Q1052)-$S1052-$U1052-$W1052)*'Annexe 1. Taux de référence'!$U52</f>
        <v>0</v>
      </c>
      <c r="Z1052" s="422">
        <f>($R276-$R1052-$T1052-$V1052-$X1052)*'Annexe 1. Taux de référence'!$U52</f>
        <v>0</v>
      </c>
      <c r="AA1052" s="422">
        <f>(SUM($N276:$Q276,$S276)-SUM($N1052:Q1052)-$S1052-$U1052-$W1052-$Y1052)*'Annexe 1. Taux de référence'!$U52</f>
        <v>0</v>
      </c>
      <c r="AB1052" s="422">
        <f>($R276-$R1052-$T1052-$V1052-$X1052-$Z1052)*'Annexe 1. Taux de référence'!$U52</f>
        <v>0</v>
      </c>
      <c r="AC1052" s="431">
        <f t="shared" si="325"/>
        <v>0</v>
      </c>
      <c r="AD1052" s="830"/>
      <c r="AE1052" s="1063"/>
      <c r="AF1052" s="832"/>
    </row>
    <row r="1053" spans="1:32" ht="15" customHeight="1" outlineLevel="1" x14ac:dyDescent="0.2">
      <c r="A1053" s="11">
        <v>371</v>
      </c>
      <c r="B1053" s="300"/>
      <c r="C1053" s="319"/>
      <c r="D1053" s="319"/>
      <c r="E1053" s="320"/>
      <c r="F1053" s="915" t="s">
        <v>515</v>
      </c>
      <c r="G1053" s="916"/>
      <c r="H1053" s="916"/>
      <c r="I1053" s="916"/>
      <c r="J1053" s="916"/>
      <c r="K1053" s="916"/>
      <c r="L1053" s="917"/>
      <c r="M1053" s="408">
        <f t="shared" si="334"/>
        <v>0</v>
      </c>
      <c r="N1053" s="419">
        <f>IF(N277="",0,N277*'Annexe 1. Taux de référence'!$T53)</f>
        <v>0</v>
      </c>
      <c r="O1053" s="422">
        <f>IF(O277="",0,O277*'Annexe 1. Taux de référence'!$T53)</f>
        <v>0</v>
      </c>
      <c r="P1053" s="422">
        <f>IF(P277="",0,P277*'Annexe 1. Taux de référence'!$T53)</f>
        <v>0</v>
      </c>
      <c r="Q1053" s="423">
        <f>IF(Q277="",0,Q277*'Annexe 1. Taux de référence'!$T53)</f>
        <v>0</v>
      </c>
      <c r="R1053" s="419">
        <f>IF(R277="",0,R277*'Annexe 1. Taux de référence'!$U53)</f>
        <v>0</v>
      </c>
      <c r="S1053" s="422">
        <f>IF(S277="",0,S277*'Annexe 1. Taux de référence'!$U53)</f>
        <v>0</v>
      </c>
      <c r="T1053" s="422">
        <f>(SUM($N277:$Q277,T277)-SUM($N1053:Q1053))*'Annexe 1. Taux de référence'!$U53</f>
        <v>0</v>
      </c>
      <c r="U1053" s="422">
        <f>($R277+$U277-R1053)*'Annexe 1. Taux de référence'!$U53</f>
        <v>0</v>
      </c>
      <c r="V1053" s="422">
        <f>($S277-$S1053)*'Annexe 1. Taux de référence'!$U53</f>
        <v>0</v>
      </c>
      <c r="W1053" s="422">
        <f>(SUM($N277:$Q277,$T277)-SUM($N1053:$Q1053)-$T1053)*'Annexe 1. Taux de référence'!$U53</f>
        <v>0</v>
      </c>
      <c r="X1053" s="422">
        <f>($R277+$U277-$R1053-$U1053)*'Annexe 1. Taux de référence'!$U53</f>
        <v>0</v>
      </c>
      <c r="Y1053" s="422">
        <f>($S277-$S1053-V1053)*'Annexe 1. Taux de référence'!$U53</f>
        <v>0</v>
      </c>
      <c r="Z1053" s="422">
        <f>(SUM($N277:$Q277,$T277)-SUM($N1053:Q1053)-$T1053-$W1053)*'Annexe 1. Taux de référence'!$U53</f>
        <v>0</v>
      </c>
      <c r="AA1053" s="422">
        <f>($R277+$U277-$R1053-$U1053-$X1053)*'Annexe 1. Taux de référence'!$U53</f>
        <v>0</v>
      </c>
      <c r="AB1053" s="422">
        <f>($S277-$S1053-V1053-Y1053)*'Annexe 1. Taux de référence'!$U53</f>
        <v>0</v>
      </c>
      <c r="AC1053" s="408">
        <f t="shared" si="325"/>
        <v>0</v>
      </c>
      <c r="AD1053" s="830"/>
      <c r="AE1053" s="1063"/>
      <c r="AF1053" s="832"/>
    </row>
    <row r="1054" spans="1:32" ht="15" customHeight="1" outlineLevel="1" x14ac:dyDescent="0.2">
      <c r="A1054" s="11">
        <v>372</v>
      </c>
      <c r="B1054" s="300"/>
      <c r="C1054" s="319"/>
      <c r="D1054" s="319"/>
      <c r="E1054" s="320"/>
      <c r="F1054" s="915" t="s">
        <v>516</v>
      </c>
      <c r="G1054" s="916"/>
      <c r="H1054" s="916"/>
      <c r="I1054" s="916"/>
      <c r="J1054" s="916"/>
      <c r="K1054" s="916"/>
      <c r="L1054" s="917"/>
      <c r="M1054" s="408">
        <f t="shared" si="334"/>
        <v>0</v>
      </c>
      <c r="N1054" s="419">
        <f>IF(N278="",0,N278*'Annexe 1. Taux de référence'!$T54)</f>
        <v>0</v>
      </c>
      <c r="O1054" s="422">
        <f>IF(O278="",0,O278*'Annexe 1. Taux de référence'!$T54)</f>
        <v>0</v>
      </c>
      <c r="P1054" s="422">
        <f>IF(P278="",0,P278*'Annexe 1. Taux de référence'!$T54)</f>
        <v>0</v>
      </c>
      <c r="Q1054" s="423">
        <f>IF(Q278="",0,Q278*'Annexe 1. Taux de référence'!$T54)</f>
        <v>0</v>
      </c>
      <c r="R1054" s="419">
        <f>IF(R278="",0,R278*'Annexe 1. Taux de référence'!$U54)</f>
        <v>0</v>
      </c>
      <c r="S1054" s="422">
        <f>IF(S278="",0,S278*'Annexe 1. Taux de référence'!$U54)</f>
        <v>0</v>
      </c>
      <c r="T1054" s="422">
        <f>IF(T278="",0,T278*'Annexe 1. Taux de référence'!$U54)</f>
        <v>0</v>
      </c>
      <c r="U1054" s="422">
        <f>IF(U278="",0,U278*'Annexe 1. Taux de référence'!$U54)</f>
        <v>0</v>
      </c>
      <c r="V1054" s="422">
        <f>IF(V278="",0,V278*'Annexe 1. Taux de référence'!$U54)</f>
        <v>0</v>
      </c>
      <c r="W1054" s="422">
        <f>(SUM($N278:$Q278,$W278)-SUM($N1054:$Q1054))*'Annexe 1. Taux de référence'!$U54</f>
        <v>0</v>
      </c>
      <c r="X1054" s="422">
        <f>($R278+$X278-R1054)*'Annexe 1. Taux de référence'!$U54</f>
        <v>0</v>
      </c>
      <c r="Y1054" s="422">
        <f>($S278+$Y278-S1054)*'Annexe 1. Taux de référence'!$U54</f>
        <v>0</v>
      </c>
      <c r="Z1054" s="422">
        <f>($T278-$T1054)*'Annexe 1. Taux de référence'!$U54</f>
        <v>0</v>
      </c>
      <c r="AA1054" s="422">
        <f>($U278-$U1054)*'Annexe 1. Taux de référence'!$U54</f>
        <v>0</v>
      </c>
      <c r="AB1054" s="422">
        <f>($V278-$V1054)*'Annexe 1. Taux de référence'!$U54</f>
        <v>0</v>
      </c>
      <c r="AC1054" s="408">
        <f t="shared" si="325"/>
        <v>0</v>
      </c>
      <c r="AD1054" s="830"/>
      <c r="AE1054" s="1063"/>
      <c r="AF1054" s="832"/>
    </row>
    <row r="1055" spans="1:32" ht="15" customHeight="1" outlineLevel="1" x14ac:dyDescent="0.2">
      <c r="A1055" s="11">
        <v>373</v>
      </c>
      <c r="B1055" s="300"/>
      <c r="C1055" s="319"/>
      <c r="D1055" s="319"/>
      <c r="E1055" s="320"/>
      <c r="F1055" s="915" t="s">
        <v>517</v>
      </c>
      <c r="G1055" s="916"/>
      <c r="H1055" s="916"/>
      <c r="I1055" s="916"/>
      <c r="J1055" s="916"/>
      <c r="K1055" s="916"/>
      <c r="L1055" s="917"/>
      <c r="M1055" s="408">
        <f t="shared" si="334"/>
        <v>0</v>
      </c>
      <c r="N1055" s="419">
        <f>IF(N279="",0,N279*'Annexe 1. Taux de référence'!$T55)</f>
        <v>0</v>
      </c>
      <c r="O1055" s="422">
        <f>IF(O279="",0,O279*'Annexe 1. Taux de référence'!$T55)</f>
        <v>0</v>
      </c>
      <c r="P1055" s="422">
        <f>IF(P279="",0,P279*'Annexe 1. Taux de référence'!$T55)</f>
        <v>0</v>
      </c>
      <c r="Q1055" s="423">
        <f>IF(Q279="",0,Q279*'Annexe 1. Taux de référence'!$T55)</f>
        <v>0</v>
      </c>
      <c r="R1055" s="419">
        <f>IF(R279="",0,R279*'Annexe 1. Taux de référence'!$U55)</f>
        <v>0</v>
      </c>
      <c r="S1055" s="422">
        <f>IF(S279="",0,S279*'Annexe 1. Taux de référence'!$U55)</f>
        <v>0</v>
      </c>
      <c r="T1055" s="422">
        <f>IF(T279="",0,T279*'Annexe 1. Taux de référence'!$U55)</f>
        <v>0</v>
      </c>
      <c r="U1055" s="422">
        <f>IF(U279="",0,U279*'Annexe 1. Taux de référence'!$U55)</f>
        <v>0</v>
      </c>
      <c r="V1055" s="422">
        <f>IF(V279="",0,V279*'Annexe 1. Taux de référence'!$U55)</f>
        <v>0</v>
      </c>
      <c r="W1055" s="422">
        <f>IF(W279="",0,W279*'Annexe 1. Taux de référence'!$U55)</f>
        <v>0</v>
      </c>
      <c r="X1055" s="422">
        <f>IF(X279="",0,X279*'Annexe 1. Taux de référence'!$U55)</f>
        <v>0</v>
      </c>
      <c r="Y1055" s="422">
        <f>IF(Y279="",0,Y279*'Annexe 1. Taux de référence'!$U55)</f>
        <v>0</v>
      </c>
      <c r="Z1055" s="422">
        <f>IF(Z279="",0,Z279*'Annexe 1. Taux de référence'!$U55)</f>
        <v>0</v>
      </c>
      <c r="AA1055" s="422">
        <f>IF(AA279="",0,AA279*'Annexe 1. Taux de référence'!$U55)</f>
        <v>0</v>
      </c>
      <c r="AB1055" s="422">
        <f>IF(AB279="",0,AB279*'Annexe 1. Taux de référence'!$U55)</f>
        <v>0</v>
      </c>
      <c r="AC1055" s="408">
        <f t="shared" si="325"/>
        <v>0</v>
      </c>
      <c r="AD1055" s="830"/>
      <c r="AE1055" s="1063"/>
      <c r="AF1055" s="832"/>
    </row>
    <row r="1056" spans="1:32" ht="15" customHeight="1" outlineLevel="1" x14ac:dyDescent="0.2">
      <c r="A1056" s="11">
        <v>374</v>
      </c>
      <c r="B1056" s="300"/>
      <c r="C1056" s="263"/>
      <c r="D1056" s="263"/>
      <c r="E1056" s="264"/>
      <c r="F1056" s="859" t="s">
        <v>518</v>
      </c>
      <c r="G1056" s="860"/>
      <c r="H1056" s="860"/>
      <c r="I1056" s="860"/>
      <c r="J1056" s="860"/>
      <c r="K1056" s="860"/>
      <c r="L1056" s="861"/>
      <c r="M1056" s="408">
        <f t="shared" si="334"/>
        <v>0</v>
      </c>
      <c r="N1056" s="419">
        <f>IF(N280="",0,N280*'Annexe 1. Taux de référence'!$T56)</f>
        <v>0</v>
      </c>
      <c r="O1056" s="422">
        <f>IF(O280="",0,O280*'Annexe 1. Taux de référence'!$T56)</f>
        <v>0</v>
      </c>
      <c r="P1056" s="422">
        <f>IF(P280="",0,P280*'Annexe 1. Taux de référence'!$T56)</f>
        <v>0</v>
      </c>
      <c r="Q1056" s="423">
        <f>IF(Q280="",0,Q280*'Annexe 1. Taux de référence'!$T56)</f>
        <v>0</v>
      </c>
      <c r="R1056" s="419">
        <f>IF(R280="",0,R280*'Annexe 1. Taux de référence'!$U56)</f>
        <v>0</v>
      </c>
      <c r="S1056" s="422">
        <f>IF(S280="",0,S280*'Annexe 1. Taux de référence'!$U56)</f>
        <v>0</v>
      </c>
      <c r="T1056" s="422">
        <f>IF(T280="",0,T280*'Annexe 1. Taux de référence'!$U56)</f>
        <v>0</v>
      </c>
      <c r="U1056" s="422">
        <f>IF(U280="",0,U280*'Annexe 1. Taux de référence'!$U56)</f>
        <v>0</v>
      </c>
      <c r="V1056" s="422">
        <f>IF(V280="",0,V280*'Annexe 1. Taux de référence'!$U56)</f>
        <v>0</v>
      </c>
      <c r="W1056" s="422">
        <f>IF(W280="",0,W280*'Annexe 1. Taux de référence'!$U56)</f>
        <v>0</v>
      </c>
      <c r="X1056" s="422">
        <f>IF(X280="",0,X280*'Annexe 1. Taux de référence'!$U56)</f>
        <v>0</v>
      </c>
      <c r="Y1056" s="422">
        <f>IF(Y280="",0,Y280*'Annexe 1. Taux de référence'!$U56)</f>
        <v>0</v>
      </c>
      <c r="Z1056" s="422">
        <f>IF(Z280="",0,Z280*'Annexe 1. Taux de référence'!$U56)</f>
        <v>0</v>
      </c>
      <c r="AA1056" s="422">
        <f>IF(AA280="",0,AA280*'Annexe 1. Taux de référence'!$U56)</f>
        <v>0</v>
      </c>
      <c r="AB1056" s="422">
        <f>IF(AB280="",0,AB280*'Annexe 1. Taux de référence'!$U56)</f>
        <v>0</v>
      </c>
      <c r="AC1056" s="408">
        <f t="shared" si="325"/>
        <v>0</v>
      </c>
      <c r="AD1056" s="830"/>
      <c r="AE1056" s="1063"/>
      <c r="AF1056" s="832"/>
    </row>
    <row r="1057" spans="1:32" ht="15" customHeight="1" outlineLevel="1" x14ac:dyDescent="0.2">
      <c r="A1057" s="11">
        <v>375</v>
      </c>
      <c r="B1057" s="300"/>
      <c r="C1057" s="263"/>
      <c r="D1057" s="271"/>
      <c r="E1057" s="853" t="s">
        <v>529</v>
      </c>
      <c r="F1057" s="854"/>
      <c r="G1057" s="854"/>
      <c r="H1057" s="854"/>
      <c r="I1057" s="854"/>
      <c r="J1057" s="854"/>
      <c r="K1057" s="854"/>
      <c r="L1057" s="855"/>
      <c r="M1057" s="407">
        <f>SUBTOTAL(9,M1058:M1063)</f>
        <v>0</v>
      </c>
      <c r="N1057" s="410">
        <f t="shared" ref="N1057:AC1057" si="335">SUBTOTAL(9,N1058:N1063)</f>
        <v>0</v>
      </c>
      <c r="O1057" s="414">
        <f t="shared" si="335"/>
        <v>0</v>
      </c>
      <c r="P1057" s="413">
        <f t="shared" si="335"/>
        <v>0</v>
      </c>
      <c r="Q1057" s="415">
        <f t="shared" si="335"/>
        <v>0</v>
      </c>
      <c r="R1057" s="410">
        <f t="shared" si="335"/>
        <v>0</v>
      </c>
      <c r="S1057" s="414">
        <f t="shared" si="335"/>
        <v>0</v>
      </c>
      <c r="T1057" s="413">
        <f t="shared" si="335"/>
        <v>0</v>
      </c>
      <c r="U1057" s="413">
        <f t="shared" si="335"/>
        <v>0</v>
      </c>
      <c r="V1057" s="413">
        <f t="shared" si="335"/>
        <v>0</v>
      </c>
      <c r="W1057" s="413">
        <f t="shared" si="335"/>
        <v>0</v>
      </c>
      <c r="X1057" s="413">
        <f t="shared" si="335"/>
        <v>0</v>
      </c>
      <c r="Y1057" s="413">
        <f t="shared" si="335"/>
        <v>0</v>
      </c>
      <c r="Z1057" s="413">
        <f t="shared" si="335"/>
        <v>0</v>
      </c>
      <c r="AA1057" s="413">
        <f t="shared" si="335"/>
        <v>0</v>
      </c>
      <c r="AB1057" s="411">
        <f t="shared" si="335"/>
        <v>0</v>
      </c>
      <c r="AC1057" s="415">
        <f t="shared" si="335"/>
        <v>0</v>
      </c>
      <c r="AD1057" s="830"/>
      <c r="AE1057" s="1063"/>
      <c r="AF1057" s="832"/>
    </row>
    <row r="1058" spans="1:32" ht="15" customHeight="1" outlineLevel="1" x14ac:dyDescent="0.2">
      <c r="A1058" s="11">
        <v>376</v>
      </c>
      <c r="B1058" s="300"/>
      <c r="C1058" s="319"/>
      <c r="D1058" s="319"/>
      <c r="E1058" s="320"/>
      <c r="F1058" s="856" t="s">
        <v>519</v>
      </c>
      <c r="G1058" s="857"/>
      <c r="H1058" s="857"/>
      <c r="I1058" s="857"/>
      <c r="J1058" s="857"/>
      <c r="K1058" s="857"/>
      <c r="L1058" s="858"/>
      <c r="M1058" s="408">
        <f t="shared" ref="M1058:AB1066" si="336">M282</f>
        <v>0</v>
      </c>
      <c r="N1058" s="419">
        <f>IF(N282="",0,N282*'Annexe 1. Taux de référence'!$T58)</f>
        <v>0</v>
      </c>
      <c r="O1058" s="422">
        <f>IF(O282="",0,O282*'Annexe 1. Taux de référence'!$T58)</f>
        <v>0</v>
      </c>
      <c r="P1058" s="422">
        <f>IF(P282="",0,P282*'Annexe 1. Taux de référence'!$T58)</f>
        <v>0</v>
      </c>
      <c r="Q1058" s="423">
        <f>IF(Q282="",0,Q282*'Annexe 1. Taux de référence'!$T58)</f>
        <v>0</v>
      </c>
      <c r="R1058" s="419">
        <f>(SUM($N282:$R282)-SUM($N1058:Q1058))*'Annexe 1. Taux de référence'!$U58</f>
        <v>0</v>
      </c>
      <c r="S1058" s="421">
        <f>(SUM($N282:$R282)-SUM($N1058:R1058))*'Annexe 1. Taux de référence'!$U58</f>
        <v>0</v>
      </c>
      <c r="T1058" s="421">
        <f>(SUM($N282:$R282)-SUM($N1058:S1058))*'Annexe 1. Taux de référence'!$U58</f>
        <v>0</v>
      </c>
      <c r="U1058" s="421">
        <f>(SUM($N282:$R282)-SUM($N1058:T1058))*'Annexe 1. Taux de référence'!$U58</f>
        <v>0</v>
      </c>
      <c r="V1058" s="421">
        <f>(SUM($N282:$R282)-SUM($N1058:U1058))*'Annexe 1. Taux de référence'!$U58</f>
        <v>0</v>
      </c>
      <c r="W1058" s="421">
        <f>(SUM($N282:$R282)-SUM($N1058:V1058))*'Annexe 1. Taux de référence'!$U58</f>
        <v>0</v>
      </c>
      <c r="X1058" s="422">
        <f>(SUM($N282:$R282)-SUM($N1058:W1058))*'Annexe 1. Taux de référence'!$U58</f>
        <v>0</v>
      </c>
      <c r="Y1058" s="421">
        <f>(SUM($N282:$R282)-SUM($N1058:X1058))*'Annexe 1. Taux de référence'!$U58</f>
        <v>0</v>
      </c>
      <c r="Z1058" s="421">
        <f>(SUM($N282:$R282)-SUM($N1058:Y1058))*'Annexe 1. Taux de référence'!$U58</f>
        <v>0</v>
      </c>
      <c r="AA1058" s="421">
        <f>(SUM($N282:$R282)-SUM($N1058:Z1058))*'Annexe 1. Taux de référence'!$U58</f>
        <v>0</v>
      </c>
      <c r="AB1058" s="421">
        <f>(SUM($N282:$R282)-SUM($N1058:AA1058))*'Annexe 1. Taux de référence'!$U58</f>
        <v>0</v>
      </c>
      <c r="AC1058" s="408">
        <f t="shared" si="325"/>
        <v>0</v>
      </c>
      <c r="AD1058" s="830"/>
      <c r="AE1058" s="1063"/>
      <c r="AF1058" s="832"/>
    </row>
    <row r="1059" spans="1:32" ht="15" customHeight="1" outlineLevel="1" x14ac:dyDescent="0.2">
      <c r="A1059" s="11">
        <v>377</v>
      </c>
      <c r="B1059" s="300"/>
      <c r="C1059" s="319"/>
      <c r="D1059" s="319"/>
      <c r="E1059" s="320"/>
      <c r="F1059" s="915" t="s">
        <v>520</v>
      </c>
      <c r="G1059" s="916"/>
      <c r="H1059" s="916"/>
      <c r="I1059" s="916"/>
      <c r="J1059" s="916"/>
      <c r="K1059" s="916"/>
      <c r="L1059" s="917"/>
      <c r="M1059" s="408">
        <f t="shared" si="336"/>
        <v>0</v>
      </c>
      <c r="N1059" s="419">
        <f>IF(N283="",0,N283*'Annexe 1. Taux de référence'!$T59)</f>
        <v>0</v>
      </c>
      <c r="O1059" s="422">
        <f>IF(O283="",0,O283*'Annexe 1. Taux de référence'!$T59)</f>
        <v>0</v>
      </c>
      <c r="P1059" s="422">
        <f>IF(P283="",0,P283*'Annexe 1. Taux de référence'!$T59)</f>
        <v>0</v>
      </c>
      <c r="Q1059" s="423">
        <f>IF(Q283="",0,Q283*'Annexe 1. Taux de référence'!$T59)</f>
        <v>0</v>
      </c>
      <c r="R1059" s="419">
        <f>IF(R283="",0,R283*'Annexe 1. Taux de référence'!$U59)</f>
        <v>0</v>
      </c>
      <c r="S1059" s="422">
        <f>IF(S283="",0,S283*'Annexe 1. Taux de référence'!$U59)</f>
        <v>0</v>
      </c>
      <c r="T1059" s="422">
        <f>($R283-$R1059)*'Annexe 1. Taux de référence'!$U59</f>
        <v>0</v>
      </c>
      <c r="U1059" s="422">
        <f>(SUM($N283:$Q283,$S283)-SUM($N1059:Q1059)-S1059)*'Annexe 1. Taux de référence'!$U59</f>
        <v>0</v>
      </c>
      <c r="V1059" s="422">
        <f>($R283-$R1059-T1059)*'Annexe 1. Taux de référence'!$U59</f>
        <v>0</v>
      </c>
      <c r="W1059" s="422">
        <f>(SUM($N283:$Q283,$S283)-SUM($N1059:$Q1059)-$S1059-$U1059)*'Annexe 1. Taux de référence'!$U59</f>
        <v>0</v>
      </c>
      <c r="X1059" s="422">
        <f>($R283-$R1059-$T1059-$V1059)*'Annexe 1. Taux de référence'!$U59</f>
        <v>0</v>
      </c>
      <c r="Y1059" s="422">
        <f>(SUM($N283:$Q283,$S283)-SUM($N1059:Q1059)-$S1059-$U1059-$W1059)*'Annexe 1. Taux de référence'!$U59</f>
        <v>0</v>
      </c>
      <c r="Z1059" s="422">
        <f>($R283-$R1059-$T1059-$V1059-$X1059)*'Annexe 1. Taux de référence'!$U59</f>
        <v>0</v>
      </c>
      <c r="AA1059" s="422">
        <f>(SUM($N283:$Q283,$S283)-SUM($N1059:Q1059)-$S1059-$U1059-$W1059-$Y1059)*'Annexe 1. Taux de référence'!$U59</f>
        <v>0</v>
      </c>
      <c r="AB1059" s="422">
        <f>($R283-$R1059-$T1059-$V1059-$X1059-$Z1059)*'Annexe 1. Taux de référence'!$U59</f>
        <v>0</v>
      </c>
      <c r="AC1059" s="408">
        <f t="shared" si="325"/>
        <v>0</v>
      </c>
      <c r="AD1059" s="830"/>
      <c r="AE1059" s="1063"/>
      <c r="AF1059" s="832"/>
    </row>
    <row r="1060" spans="1:32" ht="15" customHeight="1" outlineLevel="1" x14ac:dyDescent="0.2">
      <c r="A1060" s="11">
        <v>378</v>
      </c>
      <c r="B1060" s="300"/>
      <c r="C1060" s="319"/>
      <c r="D1060" s="319"/>
      <c r="E1060" s="320"/>
      <c r="F1060" s="915" t="s">
        <v>521</v>
      </c>
      <c r="G1060" s="916"/>
      <c r="H1060" s="916"/>
      <c r="I1060" s="916"/>
      <c r="J1060" s="916"/>
      <c r="K1060" s="916"/>
      <c r="L1060" s="917"/>
      <c r="M1060" s="408">
        <f t="shared" si="336"/>
        <v>0</v>
      </c>
      <c r="N1060" s="419">
        <f>IF(N284="",0,N284*'Annexe 1. Taux de référence'!$T60)</f>
        <v>0</v>
      </c>
      <c r="O1060" s="422">
        <f>IF(O284="",0,O284*'Annexe 1. Taux de référence'!$T60)</f>
        <v>0</v>
      </c>
      <c r="P1060" s="422">
        <f>IF(P284="",0,P284*'Annexe 1. Taux de référence'!$T60)</f>
        <v>0</v>
      </c>
      <c r="Q1060" s="423">
        <f>IF(Q284="",0,Q284*'Annexe 1. Taux de référence'!$T60)</f>
        <v>0</v>
      </c>
      <c r="R1060" s="419">
        <f>IF(R284="",0,R284*'Annexe 1. Taux de référence'!$U60)</f>
        <v>0</v>
      </c>
      <c r="S1060" s="422">
        <f>IF(S284="",0,S284*'Annexe 1. Taux de référence'!$U60)</f>
        <v>0</v>
      </c>
      <c r="T1060" s="422">
        <f>(SUM($N284:$Q284,T284)-SUM($N1060:Q1060))*'Annexe 1. Taux de référence'!$U60</f>
        <v>0</v>
      </c>
      <c r="U1060" s="422">
        <f>($R284+$U284-R1060)*'Annexe 1. Taux de référence'!$U60</f>
        <v>0</v>
      </c>
      <c r="V1060" s="422">
        <f>($S284-$S1060)*'Annexe 1. Taux de référence'!$U60</f>
        <v>0</v>
      </c>
      <c r="W1060" s="422">
        <f>(SUM($N284:$Q284,$T284)-SUM($N1060:$Q1060)-$T1060)*'Annexe 1. Taux de référence'!$U60</f>
        <v>0</v>
      </c>
      <c r="X1060" s="422">
        <f>($R284+$U284-$R1060-$U1060)*'Annexe 1. Taux de référence'!$U60</f>
        <v>0</v>
      </c>
      <c r="Y1060" s="422">
        <f>($S284-$S1060-V1060)*'Annexe 1. Taux de référence'!$U60</f>
        <v>0</v>
      </c>
      <c r="Z1060" s="422">
        <f>(SUM($N284:$Q284,$T284)-SUM($N1060:Q1060)-$T1060-$W1060)*'Annexe 1. Taux de référence'!$U60</f>
        <v>0</v>
      </c>
      <c r="AA1060" s="422">
        <f>($R284+$U284-$R1060-$U1060-$X1060)*'Annexe 1. Taux de référence'!$U60</f>
        <v>0</v>
      </c>
      <c r="AB1060" s="422">
        <f>($S284-$S1060-V1060-Y1060)*'Annexe 1. Taux de référence'!$U60</f>
        <v>0</v>
      </c>
      <c r="AC1060" s="408">
        <f t="shared" si="325"/>
        <v>0</v>
      </c>
      <c r="AD1060" s="830"/>
      <c r="AE1060" s="1063"/>
      <c r="AF1060" s="832"/>
    </row>
    <row r="1061" spans="1:32" ht="15" customHeight="1" outlineLevel="1" x14ac:dyDescent="0.2">
      <c r="A1061" s="11">
        <v>379</v>
      </c>
      <c r="B1061" s="300"/>
      <c r="C1061" s="319"/>
      <c r="D1061" s="319"/>
      <c r="E1061" s="320"/>
      <c r="F1061" s="915" t="s">
        <v>522</v>
      </c>
      <c r="G1061" s="916"/>
      <c r="H1061" s="916"/>
      <c r="I1061" s="916"/>
      <c r="J1061" s="916"/>
      <c r="K1061" s="916"/>
      <c r="L1061" s="917"/>
      <c r="M1061" s="408">
        <f t="shared" si="336"/>
        <v>0</v>
      </c>
      <c r="N1061" s="419">
        <f>IF(N285="",0,N285*'Annexe 1. Taux de référence'!$T61)</f>
        <v>0</v>
      </c>
      <c r="O1061" s="422">
        <f>IF(O285="",0,O285*'Annexe 1. Taux de référence'!$T61)</f>
        <v>0</v>
      </c>
      <c r="P1061" s="422">
        <f>IF(P285="",0,P285*'Annexe 1. Taux de référence'!$T61)</f>
        <v>0</v>
      </c>
      <c r="Q1061" s="423">
        <f>IF(Q285="",0,Q285*'Annexe 1. Taux de référence'!$T61)</f>
        <v>0</v>
      </c>
      <c r="R1061" s="419">
        <f>IF(R285="",0,R285*'Annexe 1. Taux de référence'!$U61)</f>
        <v>0</v>
      </c>
      <c r="S1061" s="422">
        <f>IF(S285="",0,S285*'Annexe 1. Taux de référence'!$U61)</f>
        <v>0</v>
      </c>
      <c r="T1061" s="422">
        <f>IF(T285="",0,T285*'Annexe 1. Taux de référence'!$U61)</f>
        <v>0</v>
      </c>
      <c r="U1061" s="422">
        <f>IF(U285="",0,U285*'Annexe 1. Taux de référence'!$U61)</f>
        <v>0</v>
      </c>
      <c r="V1061" s="422">
        <f>IF(V285="",0,V285*'Annexe 1. Taux de référence'!$U61)</f>
        <v>0</v>
      </c>
      <c r="W1061" s="422">
        <f>(SUM($N285:$Q285,$W285)-SUM($N1061:$Q1061))*'Annexe 1. Taux de référence'!$U61</f>
        <v>0</v>
      </c>
      <c r="X1061" s="422">
        <f>($R285+$X285-R1061)*'Annexe 1. Taux de référence'!$U61</f>
        <v>0</v>
      </c>
      <c r="Y1061" s="422">
        <f>($S285+$Y285-S1061)*'Annexe 1. Taux de référence'!$U61</f>
        <v>0</v>
      </c>
      <c r="Z1061" s="422">
        <f>($T285-$T1061)*'Annexe 1. Taux de référence'!$U61</f>
        <v>0</v>
      </c>
      <c r="AA1061" s="422">
        <f>($U285-$U1061)*'Annexe 1. Taux de référence'!$U61</f>
        <v>0</v>
      </c>
      <c r="AB1061" s="422">
        <f>($V285-$V1061)*'Annexe 1. Taux de référence'!$U61</f>
        <v>0</v>
      </c>
      <c r="AC1061" s="408">
        <f t="shared" si="325"/>
        <v>0</v>
      </c>
      <c r="AD1061" s="830"/>
      <c r="AE1061" s="1063"/>
      <c r="AF1061" s="832"/>
    </row>
    <row r="1062" spans="1:32" ht="15" customHeight="1" outlineLevel="1" x14ac:dyDescent="0.2">
      <c r="A1062" s="11">
        <v>380</v>
      </c>
      <c r="B1062" s="300"/>
      <c r="C1062" s="319"/>
      <c r="D1062" s="319"/>
      <c r="E1062" s="320"/>
      <c r="F1062" s="915" t="s">
        <v>523</v>
      </c>
      <c r="G1062" s="916"/>
      <c r="H1062" s="916"/>
      <c r="I1062" s="916"/>
      <c r="J1062" s="916"/>
      <c r="K1062" s="916"/>
      <c r="L1062" s="917"/>
      <c r="M1062" s="408">
        <f t="shared" si="336"/>
        <v>0</v>
      </c>
      <c r="N1062" s="419">
        <f>IF(N286="",0,N286*'Annexe 1. Taux de référence'!$T62)</f>
        <v>0</v>
      </c>
      <c r="O1062" s="422">
        <f>IF(O286="",0,O286*'Annexe 1. Taux de référence'!$T62)</f>
        <v>0</v>
      </c>
      <c r="P1062" s="422">
        <f>IF(P286="",0,P286*'Annexe 1. Taux de référence'!$T62)</f>
        <v>0</v>
      </c>
      <c r="Q1062" s="423">
        <f>IF(Q286="",0,Q286*'Annexe 1. Taux de référence'!$T62)</f>
        <v>0</v>
      </c>
      <c r="R1062" s="419">
        <f>IF(R286="",0,R286*'Annexe 1. Taux de référence'!$U62)</f>
        <v>0</v>
      </c>
      <c r="S1062" s="422">
        <f>IF(S286="",0,S286*'Annexe 1. Taux de référence'!$U62)</f>
        <v>0</v>
      </c>
      <c r="T1062" s="422">
        <f>IF(T286="",0,T286*'Annexe 1. Taux de référence'!$U62)</f>
        <v>0</v>
      </c>
      <c r="U1062" s="422">
        <f>IF(U286="",0,U286*'Annexe 1. Taux de référence'!$U62)</f>
        <v>0</v>
      </c>
      <c r="V1062" s="422">
        <f>IF(V286="",0,V286*'Annexe 1. Taux de référence'!$U62)</f>
        <v>0</v>
      </c>
      <c r="W1062" s="422">
        <f>(SUM($N286:$Q286,$W286)-SUM($N1062:$Q1062))*'Annexe 1. Taux de référence'!$U62</f>
        <v>0</v>
      </c>
      <c r="X1062" s="422">
        <f>($R286+$X286-R1062)*'Annexe 1. Taux de référence'!$U62</f>
        <v>0</v>
      </c>
      <c r="Y1062" s="422">
        <f>($S286+$Y286-S1062)*'Annexe 1. Taux de référence'!$U62</f>
        <v>0</v>
      </c>
      <c r="Z1062" s="422">
        <f>($T286-$T1062)*'Annexe 1. Taux de référence'!$U62</f>
        <v>0</v>
      </c>
      <c r="AA1062" s="422">
        <f>($U286-$U1062)*'Annexe 1. Taux de référence'!$U62</f>
        <v>0</v>
      </c>
      <c r="AB1062" s="422">
        <f>($V286-$V1062)*'Annexe 1. Taux de référence'!$U62</f>
        <v>0</v>
      </c>
      <c r="AC1062" s="408">
        <f t="shared" si="325"/>
        <v>0</v>
      </c>
      <c r="AD1062" s="830"/>
      <c r="AE1062" s="1063"/>
      <c r="AF1062" s="832"/>
    </row>
    <row r="1063" spans="1:32" ht="15" customHeight="1" outlineLevel="1" x14ac:dyDescent="0.2">
      <c r="A1063" s="11">
        <v>381</v>
      </c>
      <c r="B1063" s="300"/>
      <c r="C1063" s="263"/>
      <c r="D1063" s="263"/>
      <c r="E1063" s="264"/>
      <c r="F1063" s="859" t="s">
        <v>524</v>
      </c>
      <c r="G1063" s="860"/>
      <c r="H1063" s="860"/>
      <c r="I1063" s="860"/>
      <c r="J1063" s="860"/>
      <c r="K1063" s="860"/>
      <c r="L1063" s="861"/>
      <c r="M1063" s="408">
        <f t="shared" si="336"/>
        <v>0</v>
      </c>
      <c r="N1063" s="419">
        <f>IF(N287="",0,N287*'Annexe 1. Taux de référence'!$T63)</f>
        <v>0</v>
      </c>
      <c r="O1063" s="422">
        <f>IF(O287="",0,O287*'Annexe 1. Taux de référence'!$T63)</f>
        <v>0</v>
      </c>
      <c r="P1063" s="422">
        <f>IF(P287="",0,P287*'Annexe 1. Taux de référence'!$T63)</f>
        <v>0</v>
      </c>
      <c r="Q1063" s="423">
        <f>IF(Q287="",0,Q287*'Annexe 1. Taux de référence'!$T63)</f>
        <v>0</v>
      </c>
      <c r="R1063" s="419">
        <f>IF(R287="",0,R287*'Annexe 1. Taux de référence'!$U63)</f>
        <v>0</v>
      </c>
      <c r="S1063" s="422">
        <f>IF(S287="",0,S287*'Annexe 1. Taux de référence'!$U63)</f>
        <v>0</v>
      </c>
      <c r="T1063" s="422">
        <f>IF(T287="",0,T287*'Annexe 1. Taux de référence'!$U63)</f>
        <v>0</v>
      </c>
      <c r="U1063" s="422">
        <f>IF(U287="",0,U287*'Annexe 1. Taux de référence'!$U63)</f>
        <v>0</v>
      </c>
      <c r="V1063" s="422">
        <f>IF(V287="",0,V287*'Annexe 1. Taux de référence'!$U63)</f>
        <v>0</v>
      </c>
      <c r="W1063" s="422">
        <f>(SUM($N287:$Q287,$W287)-SUM($N1063:$Q1063))*'Annexe 1. Taux de référence'!$U63</f>
        <v>0</v>
      </c>
      <c r="X1063" s="422">
        <f>($R287+$X287-R1063)*'Annexe 1. Taux de référence'!$U63</f>
        <v>0</v>
      </c>
      <c r="Y1063" s="422">
        <f>($S287+$Y287-S1063)*'Annexe 1. Taux de référence'!$U63</f>
        <v>0</v>
      </c>
      <c r="Z1063" s="422">
        <f>($T287-$T1063)*'Annexe 1. Taux de référence'!$U63</f>
        <v>0</v>
      </c>
      <c r="AA1063" s="422">
        <f>($U287-$U1063)*'Annexe 1. Taux de référence'!$U63</f>
        <v>0</v>
      </c>
      <c r="AB1063" s="422">
        <f>($V287-$V1063)*'Annexe 1. Taux de référence'!$U63</f>
        <v>0</v>
      </c>
      <c r="AC1063" s="408">
        <f t="shared" si="325"/>
        <v>0</v>
      </c>
      <c r="AD1063" s="830"/>
      <c r="AE1063" s="1063"/>
      <c r="AF1063" s="832"/>
    </row>
    <row r="1064" spans="1:32" ht="15" customHeight="1" outlineLevel="1" x14ac:dyDescent="0.2">
      <c r="A1064" s="11">
        <v>382</v>
      </c>
      <c r="B1064" s="300"/>
      <c r="C1064" s="263"/>
      <c r="D1064" s="271"/>
      <c r="E1064" s="853" t="s">
        <v>525</v>
      </c>
      <c r="F1064" s="854"/>
      <c r="G1064" s="854"/>
      <c r="H1064" s="854"/>
      <c r="I1064" s="854"/>
      <c r="J1064" s="854"/>
      <c r="K1064" s="854"/>
      <c r="L1064" s="855"/>
      <c r="M1064" s="407">
        <f>SUBTOTAL(9,M1065:M1066)</f>
        <v>0</v>
      </c>
      <c r="N1064" s="410">
        <f t="shared" ref="N1064:AC1064" si="337">SUBTOTAL(9,N1065:N1066)</f>
        <v>0</v>
      </c>
      <c r="O1064" s="414">
        <f t="shared" si="337"/>
        <v>0</v>
      </c>
      <c r="P1064" s="413">
        <f t="shared" si="337"/>
        <v>0</v>
      </c>
      <c r="Q1064" s="415">
        <f t="shared" si="337"/>
        <v>0</v>
      </c>
      <c r="R1064" s="410">
        <f t="shared" si="337"/>
        <v>0</v>
      </c>
      <c r="S1064" s="414">
        <f t="shared" si="337"/>
        <v>0</v>
      </c>
      <c r="T1064" s="413">
        <f t="shared" si="337"/>
        <v>0</v>
      </c>
      <c r="U1064" s="413">
        <f t="shared" si="337"/>
        <v>0</v>
      </c>
      <c r="V1064" s="413">
        <f t="shared" si="337"/>
        <v>0</v>
      </c>
      <c r="W1064" s="413">
        <f t="shared" si="337"/>
        <v>0</v>
      </c>
      <c r="X1064" s="413">
        <f t="shared" si="337"/>
        <v>0</v>
      </c>
      <c r="Y1064" s="413">
        <f t="shared" si="337"/>
        <v>0</v>
      </c>
      <c r="Z1064" s="413">
        <f t="shared" si="337"/>
        <v>0</v>
      </c>
      <c r="AA1064" s="413">
        <f t="shared" si="337"/>
        <v>0</v>
      </c>
      <c r="AB1064" s="411">
        <f t="shared" si="337"/>
        <v>0</v>
      </c>
      <c r="AC1064" s="415">
        <f t="shared" si="337"/>
        <v>0</v>
      </c>
      <c r="AD1064" s="830"/>
      <c r="AE1064" s="1063"/>
      <c r="AF1064" s="832"/>
    </row>
    <row r="1065" spans="1:32" ht="15" customHeight="1" outlineLevel="1" x14ac:dyDescent="0.2">
      <c r="A1065" s="11">
        <v>383</v>
      </c>
      <c r="B1065" s="300"/>
      <c r="C1065" s="319"/>
      <c r="D1065" s="319"/>
      <c r="E1065" s="320"/>
      <c r="F1065" s="856" t="s">
        <v>526</v>
      </c>
      <c r="G1065" s="857"/>
      <c r="H1065" s="857"/>
      <c r="I1065" s="857"/>
      <c r="J1065" s="857"/>
      <c r="K1065" s="857"/>
      <c r="L1065" s="858"/>
      <c r="M1065" s="408">
        <f t="shared" si="336"/>
        <v>0</v>
      </c>
      <c r="N1065" s="419">
        <f t="shared" si="336"/>
        <v>0</v>
      </c>
      <c r="O1065" s="422">
        <f t="shared" si="336"/>
        <v>0</v>
      </c>
      <c r="P1065" s="422">
        <f t="shared" si="336"/>
        <v>0</v>
      </c>
      <c r="Q1065" s="423">
        <f t="shared" si="336"/>
        <v>0</v>
      </c>
      <c r="R1065" s="419">
        <f t="shared" si="336"/>
        <v>0</v>
      </c>
      <c r="S1065" s="421">
        <f t="shared" si="336"/>
        <v>0</v>
      </c>
      <c r="T1065" s="421">
        <f t="shared" si="336"/>
        <v>0</v>
      </c>
      <c r="U1065" s="421">
        <f t="shared" si="336"/>
        <v>0</v>
      </c>
      <c r="V1065" s="421">
        <f t="shared" si="336"/>
        <v>0</v>
      </c>
      <c r="W1065" s="421">
        <f t="shared" si="336"/>
        <v>0</v>
      </c>
      <c r="X1065" s="422">
        <f t="shared" si="336"/>
        <v>0</v>
      </c>
      <c r="Y1065" s="421">
        <f t="shared" si="336"/>
        <v>0</v>
      </c>
      <c r="Z1065" s="421">
        <f t="shared" si="336"/>
        <v>0</v>
      </c>
      <c r="AA1065" s="421">
        <f t="shared" si="336"/>
        <v>0</v>
      </c>
      <c r="AB1065" s="421">
        <f t="shared" si="336"/>
        <v>0</v>
      </c>
      <c r="AC1065" s="408">
        <f t="shared" si="325"/>
        <v>0</v>
      </c>
      <c r="AD1065" s="830"/>
      <c r="AE1065" s="1063"/>
      <c r="AF1065" s="832"/>
    </row>
    <row r="1066" spans="1:32" ht="15" customHeight="1" outlineLevel="1" x14ac:dyDescent="0.2">
      <c r="A1066" s="11">
        <v>384</v>
      </c>
      <c r="B1066" s="300"/>
      <c r="C1066" s="319"/>
      <c r="D1066" s="319"/>
      <c r="E1066" s="320"/>
      <c r="F1066" s="859" t="s">
        <v>527</v>
      </c>
      <c r="G1066" s="860"/>
      <c r="H1066" s="860"/>
      <c r="I1066" s="860"/>
      <c r="J1066" s="860"/>
      <c r="K1066" s="860"/>
      <c r="L1066" s="861"/>
      <c r="M1066" s="408">
        <f t="shared" si="336"/>
        <v>0</v>
      </c>
      <c r="N1066" s="419">
        <f t="shared" si="336"/>
        <v>0</v>
      </c>
      <c r="O1066" s="422">
        <f t="shared" si="336"/>
        <v>0</v>
      </c>
      <c r="P1066" s="422">
        <f t="shared" si="336"/>
        <v>0</v>
      </c>
      <c r="Q1066" s="423">
        <f t="shared" si="336"/>
        <v>0</v>
      </c>
      <c r="R1066" s="419">
        <f t="shared" si="336"/>
        <v>0</v>
      </c>
      <c r="S1066" s="422">
        <f t="shared" si="336"/>
        <v>0</v>
      </c>
      <c r="T1066" s="422">
        <f t="shared" si="336"/>
        <v>0</v>
      </c>
      <c r="U1066" s="422">
        <f t="shared" si="336"/>
        <v>0</v>
      </c>
      <c r="V1066" s="422">
        <f t="shared" si="336"/>
        <v>0</v>
      </c>
      <c r="W1066" s="422">
        <f t="shared" si="336"/>
        <v>0</v>
      </c>
      <c r="X1066" s="422">
        <f t="shared" si="336"/>
        <v>0</v>
      </c>
      <c r="Y1066" s="422">
        <f t="shared" si="336"/>
        <v>0</v>
      </c>
      <c r="Z1066" s="422">
        <f t="shared" si="336"/>
        <v>0</v>
      </c>
      <c r="AA1066" s="422">
        <f t="shared" si="336"/>
        <v>0</v>
      </c>
      <c r="AB1066" s="422">
        <f t="shared" si="336"/>
        <v>0</v>
      </c>
      <c r="AC1066" s="408">
        <f t="shared" si="325"/>
        <v>0</v>
      </c>
      <c r="AD1066" s="833"/>
      <c r="AE1066" s="834"/>
      <c r="AF1066" s="835"/>
    </row>
    <row r="1067" spans="1:32" ht="15" customHeight="1" outlineLevel="1" x14ac:dyDescent="0.2">
      <c r="A1067" s="11">
        <v>385</v>
      </c>
      <c r="B1067" s="300"/>
      <c r="C1067" s="263"/>
      <c r="D1067" s="844" t="s">
        <v>81</v>
      </c>
      <c r="E1067" s="845"/>
      <c r="F1067" s="845"/>
      <c r="G1067" s="845"/>
      <c r="H1067" s="845"/>
      <c r="I1067" s="845"/>
      <c r="J1067" s="845"/>
      <c r="K1067" s="845"/>
      <c r="L1067" s="845"/>
      <c r="M1067" s="845"/>
      <c r="N1067" s="845"/>
      <c r="O1067" s="845"/>
      <c r="P1067" s="845"/>
      <c r="Q1067" s="845"/>
      <c r="R1067" s="845"/>
      <c r="S1067" s="845"/>
      <c r="T1067" s="845"/>
      <c r="U1067" s="845"/>
      <c r="V1067" s="845"/>
      <c r="W1067" s="845"/>
      <c r="X1067" s="845"/>
      <c r="Y1067" s="845"/>
      <c r="Z1067" s="845"/>
      <c r="AA1067" s="845"/>
      <c r="AB1067" s="845"/>
      <c r="AC1067" s="845"/>
      <c r="AD1067" s="845"/>
      <c r="AE1067" s="845"/>
      <c r="AF1067" s="846"/>
    </row>
    <row r="1068" spans="1:32" ht="15" customHeight="1" outlineLevel="1" x14ac:dyDescent="0.2">
      <c r="A1068" s="11">
        <v>386</v>
      </c>
      <c r="B1068" s="300"/>
      <c r="C1068" s="263"/>
      <c r="D1068" s="271"/>
      <c r="E1068" s="918" t="s">
        <v>460</v>
      </c>
      <c r="F1068" s="919"/>
      <c r="G1068" s="919"/>
      <c r="H1068" s="919"/>
      <c r="I1068" s="919"/>
      <c r="J1068" s="919"/>
      <c r="K1068" s="919"/>
      <c r="L1068" s="920"/>
      <c r="M1068" s="407">
        <f>SUBTOTAL(9,M1069:M1071)</f>
        <v>0</v>
      </c>
      <c r="N1068" s="410">
        <f t="shared" ref="N1068:AC1068" si="338">SUBTOTAL(9,N1069:N1071)</f>
        <v>0</v>
      </c>
      <c r="O1068" s="414">
        <f t="shared" si="338"/>
        <v>0</v>
      </c>
      <c r="P1068" s="413">
        <f t="shared" si="338"/>
        <v>0</v>
      </c>
      <c r="Q1068" s="415">
        <f t="shared" si="338"/>
        <v>0</v>
      </c>
      <c r="R1068" s="410">
        <f t="shared" si="338"/>
        <v>0</v>
      </c>
      <c r="S1068" s="414">
        <f t="shared" si="338"/>
        <v>0</v>
      </c>
      <c r="T1068" s="413">
        <f t="shared" si="338"/>
        <v>0</v>
      </c>
      <c r="U1068" s="413">
        <f t="shared" si="338"/>
        <v>0</v>
      </c>
      <c r="V1068" s="413">
        <f t="shared" si="338"/>
        <v>0</v>
      </c>
      <c r="W1068" s="413">
        <f t="shared" si="338"/>
        <v>0</v>
      </c>
      <c r="X1068" s="413">
        <f t="shared" si="338"/>
        <v>0</v>
      </c>
      <c r="Y1068" s="413">
        <f t="shared" si="338"/>
        <v>0</v>
      </c>
      <c r="Z1068" s="413">
        <f t="shared" si="338"/>
        <v>0</v>
      </c>
      <c r="AA1068" s="413">
        <f t="shared" si="338"/>
        <v>0</v>
      </c>
      <c r="AB1068" s="411">
        <f t="shared" si="338"/>
        <v>0</v>
      </c>
      <c r="AC1068" s="415">
        <f t="shared" si="338"/>
        <v>0</v>
      </c>
      <c r="AD1068" s="1440"/>
      <c r="AE1068" s="828"/>
      <c r="AF1068" s="829"/>
    </row>
    <row r="1069" spans="1:32" ht="27.75" customHeight="1" outlineLevel="1" x14ac:dyDescent="0.2">
      <c r="A1069" s="11">
        <v>387</v>
      </c>
      <c r="B1069" s="300"/>
      <c r="C1069" s="319"/>
      <c r="D1069" s="319"/>
      <c r="E1069" s="320"/>
      <c r="F1069" s="856" t="s">
        <v>84</v>
      </c>
      <c r="G1069" s="857"/>
      <c r="H1069" s="857"/>
      <c r="I1069" s="857"/>
      <c r="J1069" s="857"/>
      <c r="K1069" s="857"/>
      <c r="L1069" s="858"/>
      <c r="M1069" s="408">
        <f t="shared" ref="M1069:AB1082" si="339">M293</f>
        <v>0</v>
      </c>
      <c r="N1069" s="419">
        <f>M1069*'Annexe 1. Taux de référence'!S66</f>
        <v>0</v>
      </c>
      <c r="O1069" s="422">
        <f>($M1069-SUM($N1069:$N1069))*'Annexe 1. Taux de référence'!$S66</f>
        <v>0</v>
      </c>
      <c r="P1069" s="422">
        <f>($M1069-SUM($N1069:$O1069))*'Annexe 1. Taux de référence'!$S66</f>
        <v>0</v>
      </c>
      <c r="Q1069" s="423">
        <f>($M1069-SUM($N1069:P1069))*'Annexe 1. Taux de référence'!$S66</f>
        <v>0</v>
      </c>
      <c r="R1069" s="419">
        <f>($M1069-SUM($N1069:Q1069))*'Annexe 1. Taux de référence'!$U66</f>
        <v>0</v>
      </c>
      <c r="S1069" s="421">
        <f>($M1069-SUM($N1069:R1069))*'Annexe 1. Taux de référence'!$U66</f>
        <v>0</v>
      </c>
      <c r="T1069" s="421">
        <f>($M1069-SUM($N1069:S1069))*'Annexe 1. Taux de référence'!$U66</f>
        <v>0</v>
      </c>
      <c r="U1069" s="421">
        <f>($M1069-SUM($N1069:T1069))*'Annexe 1. Taux de référence'!$U66</f>
        <v>0</v>
      </c>
      <c r="V1069" s="421">
        <f>($M1069-SUM($N1069:U1069))*'Annexe 1. Taux de référence'!$U66</f>
        <v>0</v>
      </c>
      <c r="W1069" s="421">
        <f>($M1069-SUM($N1069:V1069))*'Annexe 1. Taux de référence'!$U66</f>
        <v>0</v>
      </c>
      <c r="X1069" s="422">
        <f>($M1069-SUM($N1069:W1069))*'Annexe 1. Taux de référence'!$U66</f>
        <v>0</v>
      </c>
      <c r="Y1069" s="421">
        <f>($M1069-SUM($N1069:X1069))*'Annexe 1. Taux de référence'!$U66</f>
        <v>0</v>
      </c>
      <c r="Z1069" s="421">
        <f>($M1069-SUM($N1069:Y1069))*'Annexe 1. Taux de référence'!$U66</f>
        <v>0</v>
      </c>
      <c r="AA1069" s="421">
        <f>($M1069-SUM($N1069:Z1069))*'Annexe 1. Taux de référence'!$U66</f>
        <v>0</v>
      </c>
      <c r="AB1069" s="421">
        <f>($M1069-SUM($N1069:AA1069))*'Annexe 1. Taux de référence'!$U66</f>
        <v>0</v>
      </c>
      <c r="AC1069" s="408">
        <f t="shared" ref="AC1069:AC1082" si="340">M1069-SUM(N1069:AB1069)</f>
        <v>0</v>
      </c>
      <c r="AD1069" s="830"/>
      <c r="AE1069" s="1063"/>
      <c r="AF1069" s="832"/>
    </row>
    <row r="1070" spans="1:32" ht="27.75" customHeight="1" outlineLevel="1" x14ac:dyDescent="0.2">
      <c r="A1070" s="11">
        <v>388</v>
      </c>
      <c r="B1070" s="300"/>
      <c r="C1070" s="319"/>
      <c r="D1070" s="319"/>
      <c r="E1070" s="320"/>
      <c r="F1070" s="915" t="s">
        <v>83</v>
      </c>
      <c r="G1070" s="916"/>
      <c r="H1070" s="916"/>
      <c r="I1070" s="916"/>
      <c r="J1070" s="916"/>
      <c r="K1070" s="916"/>
      <c r="L1070" s="917"/>
      <c r="M1070" s="408">
        <f t="shared" si="339"/>
        <v>0</v>
      </c>
      <c r="N1070" s="419">
        <f>M1070*'Annexe 1. Taux de référence'!S67</f>
        <v>0</v>
      </c>
      <c r="O1070" s="422">
        <f>($M1070-SUM($N1070:$N1070))*'Annexe 1. Taux de référence'!$S67</f>
        <v>0</v>
      </c>
      <c r="P1070" s="422">
        <f>($M1070-SUM($N1070:$O1070))*'Annexe 1. Taux de référence'!$S67</f>
        <v>0</v>
      </c>
      <c r="Q1070" s="423">
        <f>($M1070-SUM($N1070:P1070))*'Annexe 1. Taux de référence'!$S67</f>
        <v>0</v>
      </c>
      <c r="R1070" s="419">
        <f>($M1070-SUM($N1070:Q1070))*'Annexe 1. Taux de référence'!$U67</f>
        <v>0</v>
      </c>
      <c r="S1070" s="422">
        <f>($M1070-SUM($N1070:R1070))*'Annexe 1. Taux de référence'!$U67</f>
        <v>0</v>
      </c>
      <c r="T1070" s="422">
        <f>($M1070-SUM($N1070:S1070))*'Annexe 1. Taux de référence'!$U67</f>
        <v>0</v>
      </c>
      <c r="U1070" s="422">
        <f>($M1070-SUM($N1070:T1070))*'Annexe 1. Taux de référence'!$U67</f>
        <v>0</v>
      </c>
      <c r="V1070" s="422">
        <f>($M1070-SUM($N1070:U1070))*'Annexe 1. Taux de référence'!$U67</f>
        <v>0</v>
      </c>
      <c r="W1070" s="422">
        <f>($M1070-SUM($N1070:V1070))*'Annexe 1. Taux de référence'!$U67</f>
        <v>0</v>
      </c>
      <c r="X1070" s="422">
        <f>($M1070-SUM($N1070:W1070))*'Annexe 1. Taux de référence'!$U67</f>
        <v>0</v>
      </c>
      <c r="Y1070" s="422">
        <f>($M1070-SUM($N1070:X1070))*'Annexe 1. Taux de référence'!$U67</f>
        <v>0</v>
      </c>
      <c r="Z1070" s="422">
        <f>($M1070-SUM($N1070:Y1070))*'Annexe 1. Taux de référence'!$U67</f>
        <v>0</v>
      </c>
      <c r="AA1070" s="422">
        <f>($M1070-SUM($N1070:Z1070))*'Annexe 1. Taux de référence'!$U67</f>
        <v>0</v>
      </c>
      <c r="AB1070" s="422">
        <f>($M1070-SUM($N1070:AA1070))*'Annexe 1. Taux de référence'!$U67</f>
        <v>0</v>
      </c>
      <c r="AC1070" s="408">
        <f t="shared" si="340"/>
        <v>0</v>
      </c>
      <c r="AD1070" s="830"/>
      <c r="AE1070" s="1063"/>
      <c r="AF1070" s="832"/>
    </row>
    <row r="1071" spans="1:32" ht="15" customHeight="1" outlineLevel="1" x14ac:dyDescent="0.2">
      <c r="A1071" s="11">
        <v>389</v>
      </c>
      <c r="B1071" s="300"/>
      <c r="C1071" s="319"/>
      <c r="D1071" s="319"/>
      <c r="E1071" s="320"/>
      <c r="F1071" s="859" t="s">
        <v>82</v>
      </c>
      <c r="G1071" s="860"/>
      <c r="H1071" s="860"/>
      <c r="I1071" s="860"/>
      <c r="J1071" s="860"/>
      <c r="K1071" s="860"/>
      <c r="L1071" s="861"/>
      <c r="M1071" s="408">
        <f t="shared" si="339"/>
        <v>0</v>
      </c>
      <c r="N1071" s="419">
        <f>M1071*'Annexe 1. Taux de référence'!S68</f>
        <v>0</v>
      </c>
      <c r="O1071" s="422">
        <f>($M1071-SUM($N1071:$N1071))*'Annexe 1. Taux de référence'!$S68</f>
        <v>0</v>
      </c>
      <c r="P1071" s="422">
        <f>($M1071-SUM($N1071:$O1071))*'Annexe 1. Taux de référence'!$S68</f>
        <v>0</v>
      </c>
      <c r="Q1071" s="423">
        <f>($M1071-SUM($N1071:P1071))*'Annexe 1. Taux de référence'!$S68</f>
        <v>0</v>
      </c>
      <c r="R1071" s="419">
        <f>($M1071-SUM($N1071:Q1071))*'Annexe 1. Taux de référence'!$U68</f>
        <v>0</v>
      </c>
      <c r="S1071" s="422">
        <f>($M1071-SUM($N1071:R1071))*'Annexe 1. Taux de référence'!$U68</f>
        <v>0</v>
      </c>
      <c r="T1071" s="422">
        <f>($M1071-SUM($N1071:S1071))*'Annexe 1. Taux de référence'!$U68</f>
        <v>0</v>
      </c>
      <c r="U1071" s="422">
        <f>($M1071-SUM($N1071:T1071))*'Annexe 1. Taux de référence'!$U68</f>
        <v>0</v>
      </c>
      <c r="V1071" s="422">
        <f>($M1071-SUM($N1071:U1071))*'Annexe 1. Taux de référence'!$U68</f>
        <v>0</v>
      </c>
      <c r="W1071" s="422">
        <f>($M1071-SUM($N1071:V1071))*'Annexe 1. Taux de référence'!$U68</f>
        <v>0</v>
      </c>
      <c r="X1071" s="422">
        <f>($M1071-SUM($N1071:W1071))*'Annexe 1. Taux de référence'!$U68</f>
        <v>0</v>
      </c>
      <c r="Y1071" s="422">
        <f>($M1071-SUM($N1071:X1071))*'Annexe 1. Taux de référence'!$U68</f>
        <v>0</v>
      </c>
      <c r="Z1071" s="422">
        <f>($M1071-SUM($N1071:Y1071))*'Annexe 1. Taux de référence'!$U68</f>
        <v>0</v>
      </c>
      <c r="AA1071" s="422">
        <f>($M1071-SUM($N1071:Z1071))*'Annexe 1. Taux de référence'!$U68</f>
        <v>0</v>
      </c>
      <c r="AB1071" s="422">
        <f>($M1071-SUM($N1071:AA1071))*'Annexe 1. Taux de référence'!$U68</f>
        <v>0</v>
      </c>
      <c r="AC1071" s="408">
        <f t="shared" si="340"/>
        <v>0</v>
      </c>
      <c r="AD1071" s="830"/>
      <c r="AE1071" s="1063"/>
      <c r="AF1071" s="832"/>
    </row>
    <row r="1072" spans="1:32" ht="15" customHeight="1" outlineLevel="1" x14ac:dyDescent="0.2">
      <c r="A1072" s="11">
        <v>390</v>
      </c>
      <c r="B1072" s="300"/>
      <c r="C1072" s="263"/>
      <c r="D1072" s="271"/>
      <c r="E1072" s="853" t="s">
        <v>461</v>
      </c>
      <c r="F1072" s="854"/>
      <c r="G1072" s="854"/>
      <c r="H1072" s="854"/>
      <c r="I1072" s="854"/>
      <c r="J1072" s="854"/>
      <c r="K1072" s="854"/>
      <c r="L1072" s="855"/>
      <c r="M1072" s="407">
        <f>SUBTOTAL(9,M1073:M1076)</f>
        <v>0</v>
      </c>
      <c r="N1072" s="410">
        <f t="shared" ref="N1072:AC1072" si="341">SUBTOTAL(9,N1073:N1076)</f>
        <v>0</v>
      </c>
      <c r="O1072" s="414">
        <f t="shared" si="341"/>
        <v>0</v>
      </c>
      <c r="P1072" s="413">
        <f t="shared" si="341"/>
        <v>0</v>
      </c>
      <c r="Q1072" s="415">
        <f t="shared" si="341"/>
        <v>0</v>
      </c>
      <c r="R1072" s="410">
        <f t="shared" si="341"/>
        <v>0</v>
      </c>
      <c r="S1072" s="414">
        <f t="shared" si="341"/>
        <v>0</v>
      </c>
      <c r="T1072" s="413">
        <f t="shared" si="341"/>
        <v>0</v>
      </c>
      <c r="U1072" s="413">
        <f t="shared" si="341"/>
        <v>0</v>
      </c>
      <c r="V1072" s="413">
        <f t="shared" si="341"/>
        <v>0</v>
      </c>
      <c r="W1072" s="413">
        <f t="shared" si="341"/>
        <v>0</v>
      </c>
      <c r="X1072" s="413">
        <f t="shared" si="341"/>
        <v>0</v>
      </c>
      <c r="Y1072" s="413">
        <f t="shared" si="341"/>
        <v>0</v>
      </c>
      <c r="Z1072" s="413">
        <f t="shared" si="341"/>
        <v>0</v>
      </c>
      <c r="AA1072" s="413">
        <f t="shared" si="341"/>
        <v>0</v>
      </c>
      <c r="AB1072" s="411">
        <f t="shared" si="341"/>
        <v>0</v>
      </c>
      <c r="AC1072" s="415">
        <f t="shared" si="341"/>
        <v>0</v>
      </c>
      <c r="AD1072" s="830"/>
      <c r="AE1072" s="1063"/>
      <c r="AF1072" s="832"/>
    </row>
    <row r="1073" spans="1:32" ht="27.75" customHeight="1" outlineLevel="1" x14ac:dyDescent="0.2">
      <c r="A1073" s="11">
        <v>391</v>
      </c>
      <c r="B1073" s="300"/>
      <c r="C1073" s="319"/>
      <c r="D1073" s="319"/>
      <c r="E1073" s="320"/>
      <c r="F1073" s="856" t="s">
        <v>85</v>
      </c>
      <c r="G1073" s="857"/>
      <c r="H1073" s="857"/>
      <c r="I1073" s="857"/>
      <c r="J1073" s="857"/>
      <c r="K1073" s="857"/>
      <c r="L1073" s="858"/>
      <c r="M1073" s="408">
        <f t="shared" si="339"/>
        <v>0</v>
      </c>
      <c r="N1073" s="419">
        <f>$M1073*'Annexe 1. Taux de référence'!S70</f>
        <v>0</v>
      </c>
      <c r="O1073" s="422">
        <f>$M1073*'Annexe 1. Taux de référence'!S70</f>
        <v>0</v>
      </c>
      <c r="P1073" s="422">
        <f>$M1073*'Annexe 1. Taux de référence'!S70</f>
        <v>0</v>
      </c>
      <c r="Q1073" s="423">
        <f>$M1073*'Annexe 1. Taux de référence'!S70</f>
        <v>0</v>
      </c>
      <c r="R1073" s="1319"/>
      <c r="S1073" s="1243"/>
      <c r="T1073" s="1243"/>
      <c r="U1073" s="1243"/>
      <c r="V1073" s="1243"/>
      <c r="W1073" s="1243"/>
      <c r="X1073" s="1243"/>
      <c r="Y1073" s="1243"/>
      <c r="Z1073" s="1243"/>
      <c r="AA1073" s="1243"/>
      <c r="AB1073" s="1243"/>
      <c r="AC1073" s="408">
        <f t="shared" si="340"/>
        <v>0</v>
      </c>
      <c r="AD1073" s="830"/>
      <c r="AE1073" s="1063"/>
      <c r="AF1073" s="832"/>
    </row>
    <row r="1074" spans="1:32" ht="27.75" customHeight="1" outlineLevel="1" x14ac:dyDescent="0.2">
      <c r="A1074" s="11">
        <v>392</v>
      </c>
      <c r="B1074" s="300"/>
      <c r="C1074" s="319"/>
      <c r="D1074" s="319"/>
      <c r="E1074" s="320"/>
      <c r="F1074" s="915" t="s">
        <v>86</v>
      </c>
      <c r="G1074" s="916"/>
      <c r="H1074" s="916"/>
      <c r="I1074" s="916"/>
      <c r="J1074" s="916"/>
      <c r="K1074" s="916"/>
      <c r="L1074" s="917"/>
      <c r="M1074" s="408">
        <f t="shared" si="339"/>
        <v>0</v>
      </c>
      <c r="N1074" s="419">
        <f>$M1074*'Annexe 1. Taux de référence'!S71</f>
        <v>0</v>
      </c>
      <c r="O1074" s="422">
        <f>$M1074*'Annexe 1. Taux de référence'!S71</f>
        <v>0</v>
      </c>
      <c r="P1074" s="422">
        <f>$M1074*'Annexe 1. Taux de référence'!S71</f>
        <v>0</v>
      </c>
      <c r="Q1074" s="423">
        <f>$M1074*'Annexe 1. Taux de référence'!S71</f>
        <v>0</v>
      </c>
      <c r="R1074" s="961"/>
      <c r="S1074" s="961"/>
      <c r="T1074" s="961"/>
      <c r="U1074" s="961"/>
      <c r="V1074" s="961"/>
      <c r="W1074" s="961"/>
      <c r="X1074" s="961"/>
      <c r="Y1074" s="961"/>
      <c r="Z1074" s="961"/>
      <c r="AA1074" s="961"/>
      <c r="AB1074" s="961"/>
      <c r="AC1074" s="408">
        <f t="shared" si="340"/>
        <v>0</v>
      </c>
      <c r="AD1074" s="830"/>
      <c r="AE1074" s="1063"/>
      <c r="AF1074" s="832"/>
    </row>
    <row r="1075" spans="1:32" ht="45" customHeight="1" outlineLevel="1" x14ac:dyDescent="0.2">
      <c r="A1075" s="11">
        <v>393</v>
      </c>
      <c r="B1075" s="300"/>
      <c r="C1075" s="319"/>
      <c r="D1075" s="319"/>
      <c r="E1075" s="320" t="s">
        <v>89</v>
      </c>
      <c r="F1075" s="915" t="s">
        <v>87</v>
      </c>
      <c r="G1075" s="916"/>
      <c r="H1075" s="916"/>
      <c r="I1075" s="916"/>
      <c r="J1075" s="916"/>
      <c r="K1075" s="916"/>
      <c r="L1075" s="917"/>
      <c r="M1075" s="408">
        <f t="shared" si="339"/>
        <v>0</v>
      </c>
      <c r="N1075" s="419">
        <f>$M1075*'Annexe 1. Taux de référence'!S72</f>
        <v>0</v>
      </c>
      <c r="O1075" s="422">
        <f>($M1075-SUM($N1075:$N1075))*'Annexe 1. Taux de référence'!$S72</f>
        <v>0</v>
      </c>
      <c r="P1075" s="422">
        <f>($M1075-SUM($N1075:$O1075))*'Annexe 1. Taux de référence'!$S72</f>
        <v>0</v>
      </c>
      <c r="Q1075" s="423">
        <f>($M1075-SUM($N1075:P1075))*'Annexe 1. Taux de référence'!$S72</f>
        <v>0</v>
      </c>
      <c r="R1075" s="419">
        <f>($M1075-SUM($N1075:Q1075))*'Annexe 1. Taux de référence'!$U72</f>
        <v>0</v>
      </c>
      <c r="S1075" s="421">
        <f>($M1075-SUM($N1075:R1075))*'Annexe 1. Taux de référence'!$U72</f>
        <v>0</v>
      </c>
      <c r="T1075" s="421">
        <f>($M1075-SUM($N1075:S1075))*'Annexe 1. Taux de référence'!$U72</f>
        <v>0</v>
      </c>
      <c r="U1075" s="421">
        <f>($M1075-SUM($N1075:T1075))*'Annexe 1. Taux de référence'!$U72</f>
        <v>0</v>
      </c>
      <c r="V1075" s="421">
        <f>($M1075-SUM($N1075:U1075))*'Annexe 1. Taux de référence'!$U72</f>
        <v>0</v>
      </c>
      <c r="W1075" s="421">
        <f>($M1075-SUM($N1075:V1075))*'Annexe 1. Taux de référence'!$U72</f>
        <v>0</v>
      </c>
      <c r="X1075" s="422">
        <f>($M1075-SUM($N1075:W1075))*'Annexe 1. Taux de référence'!$U72</f>
        <v>0</v>
      </c>
      <c r="Y1075" s="421">
        <f>($M1075-SUM($N1075:X1075))*'Annexe 1. Taux de référence'!$U72</f>
        <v>0</v>
      </c>
      <c r="Z1075" s="421">
        <f>($M1075-SUM($N1075:Y1075))*'Annexe 1. Taux de référence'!$U72</f>
        <v>0</v>
      </c>
      <c r="AA1075" s="421">
        <f>($M1075-SUM($N1075:Z1075))*'Annexe 1. Taux de référence'!$U72</f>
        <v>0</v>
      </c>
      <c r="AB1075" s="421">
        <f>($M1075-SUM($N1075:AA1075))*'Annexe 1. Taux de référence'!$U72</f>
        <v>0</v>
      </c>
      <c r="AC1075" s="408">
        <f t="shared" si="340"/>
        <v>0</v>
      </c>
      <c r="AD1075" s="830"/>
      <c r="AE1075" s="1063"/>
      <c r="AF1075" s="832"/>
    </row>
    <row r="1076" spans="1:32" ht="45" customHeight="1" outlineLevel="1" x14ac:dyDescent="0.2">
      <c r="A1076" s="11">
        <v>394</v>
      </c>
      <c r="B1076" s="300"/>
      <c r="C1076" s="295"/>
      <c r="D1076" s="295"/>
      <c r="E1076" s="295"/>
      <c r="F1076" s="859" t="s">
        <v>88</v>
      </c>
      <c r="G1076" s="860"/>
      <c r="H1076" s="860"/>
      <c r="I1076" s="860"/>
      <c r="J1076" s="860"/>
      <c r="K1076" s="860"/>
      <c r="L1076" s="861"/>
      <c r="M1076" s="408">
        <f t="shared" si="339"/>
        <v>0</v>
      </c>
      <c r="N1076" s="419">
        <f>$M1076*'Annexe 1. Taux de référence'!S73</f>
        <v>0</v>
      </c>
      <c r="O1076" s="422">
        <f>($M1076-SUM($N1076:$N1076))*'Annexe 1. Taux de référence'!$S73</f>
        <v>0</v>
      </c>
      <c r="P1076" s="422">
        <f>($M1076-SUM($N1076:$O1076))*'Annexe 1. Taux de référence'!$S73</f>
        <v>0</v>
      </c>
      <c r="Q1076" s="423">
        <f>($M1076-SUM($N1076:P1076))*'Annexe 1. Taux de référence'!$S73</f>
        <v>0</v>
      </c>
      <c r="R1076" s="419">
        <f>($M1076-SUM($N1076:Q1076))*'Annexe 1. Taux de référence'!$U73</f>
        <v>0</v>
      </c>
      <c r="S1076" s="422">
        <f>($M1076-SUM($N1076:R1076))*'Annexe 1. Taux de référence'!$U73</f>
        <v>0</v>
      </c>
      <c r="T1076" s="422">
        <f>($M1076-SUM($N1076:S1076))*'Annexe 1. Taux de référence'!$U73</f>
        <v>0</v>
      </c>
      <c r="U1076" s="422">
        <f>($M1076-SUM($N1076:T1076))*'Annexe 1. Taux de référence'!$U73</f>
        <v>0</v>
      </c>
      <c r="V1076" s="422">
        <f>($M1076-SUM($N1076:U1076))*'Annexe 1. Taux de référence'!$U73</f>
        <v>0</v>
      </c>
      <c r="W1076" s="422">
        <f>($M1076-SUM($N1076:V1076))*'Annexe 1. Taux de référence'!$U73</f>
        <v>0</v>
      </c>
      <c r="X1076" s="422">
        <f>($M1076-SUM($N1076:W1076))*'Annexe 1. Taux de référence'!$U73</f>
        <v>0</v>
      </c>
      <c r="Y1076" s="422">
        <f>($M1076-SUM($N1076:X1076))*'Annexe 1. Taux de référence'!$U73</f>
        <v>0</v>
      </c>
      <c r="Z1076" s="422">
        <f>($M1076-SUM($N1076:Y1076))*'Annexe 1. Taux de référence'!$U73</f>
        <v>0</v>
      </c>
      <c r="AA1076" s="422">
        <f>($M1076-SUM($N1076:Z1076))*'Annexe 1. Taux de référence'!$U73</f>
        <v>0</v>
      </c>
      <c r="AB1076" s="422">
        <f>($M1076-SUM($N1076:AA1076))*'Annexe 1. Taux de référence'!$U73</f>
        <v>0</v>
      </c>
      <c r="AC1076" s="408">
        <f t="shared" si="340"/>
        <v>0</v>
      </c>
      <c r="AD1076" s="830"/>
      <c r="AE1076" s="1063"/>
      <c r="AF1076" s="832"/>
    </row>
    <row r="1077" spans="1:32" outlineLevel="1" x14ac:dyDescent="0.2">
      <c r="A1077" s="11">
        <v>395</v>
      </c>
      <c r="B1077" s="300"/>
      <c r="C1077" s="295"/>
      <c r="D1077" s="295"/>
      <c r="E1077" s="1692" t="s">
        <v>195</v>
      </c>
      <c r="F1077" s="1693"/>
      <c r="G1077" s="1693"/>
      <c r="H1077" s="1693"/>
      <c r="I1077" s="1693"/>
      <c r="J1077" s="1693"/>
      <c r="K1077" s="1693"/>
      <c r="L1077" s="1694"/>
      <c r="M1077" s="407">
        <f>SUBTOTAL(9,M1078:M1082)</f>
        <v>0</v>
      </c>
      <c r="N1077" s="410">
        <f t="shared" ref="N1077:AC1077" si="342">SUBTOTAL(9,N1078:N1082)</f>
        <v>0</v>
      </c>
      <c r="O1077" s="414">
        <f t="shared" si="342"/>
        <v>0</v>
      </c>
      <c r="P1077" s="413">
        <f t="shared" si="342"/>
        <v>0</v>
      </c>
      <c r="Q1077" s="415">
        <f t="shared" si="342"/>
        <v>0</v>
      </c>
      <c r="R1077" s="410">
        <f t="shared" si="342"/>
        <v>0</v>
      </c>
      <c r="S1077" s="414">
        <f t="shared" si="342"/>
        <v>0</v>
      </c>
      <c r="T1077" s="413">
        <f t="shared" si="342"/>
        <v>0</v>
      </c>
      <c r="U1077" s="413">
        <f t="shared" si="342"/>
        <v>0</v>
      </c>
      <c r="V1077" s="413">
        <f t="shared" si="342"/>
        <v>0</v>
      </c>
      <c r="W1077" s="413">
        <f t="shared" si="342"/>
        <v>0</v>
      </c>
      <c r="X1077" s="413">
        <f t="shared" si="342"/>
        <v>0</v>
      </c>
      <c r="Y1077" s="413">
        <f t="shared" si="342"/>
        <v>0</v>
      </c>
      <c r="Z1077" s="413">
        <f t="shared" si="342"/>
        <v>0</v>
      </c>
      <c r="AA1077" s="413">
        <f t="shared" si="342"/>
        <v>0</v>
      </c>
      <c r="AB1077" s="411">
        <f t="shared" si="342"/>
        <v>0</v>
      </c>
      <c r="AC1077" s="415">
        <f t="shared" si="342"/>
        <v>0</v>
      </c>
      <c r="AD1077" s="830"/>
      <c r="AE1077" s="1063"/>
      <c r="AF1077" s="832"/>
    </row>
    <row r="1078" spans="1:32" ht="27.75" customHeight="1" outlineLevel="1" x14ac:dyDescent="0.2">
      <c r="A1078" s="11">
        <v>396</v>
      </c>
      <c r="B1078" s="300"/>
      <c r="C1078" s="319"/>
      <c r="D1078" s="319"/>
      <c r="E1078" s="320"/>
      <c r="F1078" s="856" t="s">
        <v>196</v>
      </c>
      <c r="G1078" s="857"/>
      <c r="H1078" s="857"/>
      <c r="I1078" s="857"/>
      <c r="J1078" s="857"/>
      <c r="K1078" s="857"/>
      <c r="L1078" s="858"/>
      <c r="M1078" s="408">
        <f t="shared" si="339"/>
        <v>0</v>
      </c>
      <c r="N1078" s="419">
        <f>IF(N302="",0,N302*'Annexe 1. Taux de référence'!$T75)</f>
        <v>0</v>
      </c>
      <c r="O1078" s="422">
        <f>IF(O302="",0,O302*'Annexe 1. Taux de référence'!$T75)</f>
        <v>0</v>
      </c>
      <c r="P1078" s="422">
        <f>IF(P302="",0,P302*'Annexe 1. Taux de référence'!$T75)</f>
        <v>0</v>
      </c>
      <c r="Q1078" s="423">
        <f>IF(Q302="",0,Q302*'Annexe 1. Taux de référence'!$T75)</f>
        <v>0</v>
      </c>
      <c r="R1078" s="419">
        <f>(SUM($N302:$Q302)-SUM($N1078:Q1078))*'Annexe 1. Taux de référence'!$U75</f>
        <v>0</v>
      </c>
      <c r="S1078" s="421">
        <f>(SUM($N302:$Q302)-SUM($N1078:R1078))*'Annexe 1. Taux de référence'!$U75</f>
        <v>0</v>
      </c>
      <c r="T1078" s="421">
        <f>(SUM($N302:$Q302)-SUM($N1078:S1078))*'Annexe 1. Taux de référence'!$U75</f>
        <v>0</v>
      </c>
      <c r="U1078" s="421">
        <f>(SUM($N302:$Q302)-SUM($N1078:T1078))*'Annexe 1. Taux de référence'!$U75</f>
        <v>0</v>
      </c>
      <c r="V1078" s="421">
        <f>(SUM($N302:$Q302)-SUM($N1078:U1078))*'Annexe 1. Taux de référence'!$U75</f>
        <v>0</v>
      </c>
      <c r="W1078" s="421">
        <f>(SUM($N302:$Q302)-SUM($N1078:V1078))*'Annexe 1. Taux de référence'!$U75</f>
        <v>0</v>
      </c>
      <c r="X1078" s="422">
        <f>(SUM($N302:$Q302)-SUM($N1078:W1078))*'Annexe 1. Taux de référence'!$U75</f>
        <v>0</v>
      </c>
      <c r="Y1078" s="421">
        <f>(SUM($N302:$Q302)-SUM($N1078:X1078))*'Annexe 1. Taux de référence'!$U75</f>
        <v>0</v>
      </c>
      <c r="Z1078" s="421">
        <f>(SUM($N302:$Q302)-SUM($N1078:Y1078))*'Annexe 1. Taux de référence'!$U75</f>
        <v>0</v>
      </c>
      <c r="AA1078" s="421">
        <f>(SUM($N302:$Q302)-SUM($N1078:Z1078))*'Annexe 1. Taux de référence'!$U75</f>
        <v>0</v>
      </c>
      <c r="AB1078" s="421">
        <f>(SUM($N302:$Q302)-SUM($N1078:AA1078))*'Annexe 1. Taux de référence'!$U75</f>
        <v>0</v>
      </c>
      <c r="AC1078" s="408">
        <f t="shared" si="340"/>
        <v>0</v>
      </c>
      <c r="AD1078" s="830"/>
      <c r="AE1078" s="1063"/>
      <c r="AF1078" s="832"/>
    </row>
    <row r="1079" spans="1:32" ht="27.75" customHeight="1" outlineLevel="1" x14ac:dyDescent="0.2">
      <c r="A1079" s="11">
        <v>397</v>
      </c>
      <c r="B1079" s="300"/>
      <c r="C1079" s="319"/>
      <c r="D1079" s="319"/>
      <c r="E1079" s="320"/>
      <c r="F1079" s="915" t="s">
        <v>197</v>
      </c>
      <c r="G1079" s="916"/>
      <c r="H1079" s="916"/>
      <c r="I1079" s="916"/>
      <c r="J1079" s="916"/>
      <c r="K1079" s="916"/>
      <c r="L1079" s="917"/>
      <c r="M1079" s="408">
        <f t="shared" si="339"/>
        <v>0</v>
      </c>
      <c r="N1079" s="419">
        <f>IF(N303="",0,N303*'Annexe 1. Taux de référence'!$T76)</f>
        <v>0</v>
      </c>
      <c r="O1079" s="422">
        <f>IF(O303="",0,O303*'Annexe 1. Taux de référence'!$T76)</f>
        <v>0</v>
      </c>
      <c r="P1079" s="422">
        <f>IF(P303="",0,P303*'Annexe 1. Taux de référence'!$T76)</f>
        <v>0</v>
      </c>
      <c r="Q1079" s="423">
        <f>IF(Q303="",0,Q303*'Annexe 1. Taux de référence'!$T76)</f>
        <v>0</v>
      </c>
      <c r="R1079" s="419">
        <f>(SUM($N303:$Q303)-SUM($N1079:Q1079))*'Annexe 1. Taux de référence'!$U76</f>
        <v>0</v>
      </c>
      <c r="S1079" s="422">
        <f>(SUM($N303:$Q303)-SUM($N1079:R1079))*'Annexe 1. Taux de référence'!$U76</f>
        <v>0</v>
      </c>
      <c r="T1079" s="422">
        <f>(SUM($N303:$Q303)-SUM($N1079:S1079))*'Annexe 1. Taux de référence'!$U76</f>
        <v>0</v>
      </c>
      <c r="U1079" s="422">
        <f>(SUM($N303:$Q303)-SUM($N1079:T1079))*'Annexe 1. Taux de référence'!$U76</f>
        <v>0</v>
      </c>
      <c r="V1079" s="422">
        <f>(SUM($N303:$Q303)-SUM($N1079:U1079))*'Annexe 1. Taux de référence'!$U76</f>
        <v>0</v>
      </c>
      <c r="W1079" s="422">
        <f>(SUM($N303:$Q303)-SUM($N1079:V1079))*'Annexe 1. Taux de référence'!$U76</f>
        <v>0</v>
      </c>
      <c r="X1079" s="422">
        <f>(SUM($N303:$Q303)-SUM($N1079:W1079))*'Annexe 1. Taux de référence'!$U76</f>
        <v>0</v>
      </c>
      <c r="Y1079" s="422">
        <f>(SUM($N303:$Q303)-SUM($N1079:X1079))*'Annexe 1. Taux de référence'!$U76</f>
        <v>0</v>
      </c>
      <c r="Z1079" s="422">
        <f>(SUM($N303:$Q303)-SUM($N1079:Y1079))*'Annexe 1. Taux de référence'!$U76</f>
        <v>0</v>
      </c>
      <c r="AA1079" s="422">
        <f>(SUM($N303:$Q303)-SUM($N1079:Z1079))*'Annexe 1. Taux de référence'!$U76</f>
        <v>0</v>
      </c>
      <c r="AB1079" s="422">
        <f>(SUM($N303:$Q303)-SUM($N1079:AA1079))*'Annexe 1. Taux de référence'!$U76</f>
        <v>0</v>
      </c>
      <c r="AC1079" s="408">
        <f t="shared" si="340"/>
        <v>0</v>
      </c>
      <c r="AD1079" s="830"/>
      <c r="AE1079" s="1063"/>
      <c r="AF1079" s="832"/>
    </row>
    <row r="1080" spans="1:32" ht="15" customHeight="1" outlineLevel="1" x14ac:dyDescent="0.2">
      <c r="A1080" s="11">
        <v>397</v>
      </c>
      <c r="B1080" s="300"/>
      <c r="C1080" s="319"/>
      <c r="D1080" s="319"/>
      <c r="E1080" s="320"/>
      <c r="F1080" s="915" t="s">
        <v>198</v>
      </c>
      <c r="G1080" s="916"/>
      <c r="H1080" s="916"/>
      <c r="I1080" s="916"/>
      <c r="J1080" s="916"/>
      <c r="K1080" s="916"/>
      <c r="L1080" s="917"/>
      <c r="M1080" s="408">
        <f t="shared" si="339"/>
        <v>0</v>
      </c>
      <c r="N1080" s="419">
        <f>IF(N304="",0,N304*'Annexe 1. Taux de référence'!$T77)</f>
        <v>0</v>
      </c>
      <c r="O1080" s="422">
        <f>IF(O304="",0,O304*'Annexe 1. Taux de référence'!$T77)</f>
        <v>0</v>
      </c>
      <c r="P1080" s="422">
        <f>IF(P304="",0,P304*'Annexe 1. Taux de référence'!$T77)</f>
        <v>0</v>
      </c>
      <c r="Q1080" s="423">
        <f>IF(Q304="",0,Q304*'Annexe 1. Taux de référence'!$T77)</f>
        <v>0</v>
      </c>
      <c r="R1080" s="419">
        <f>(SUM($N304:$Q304)-SUM($N1080:Q1080))*'Annexe 1. Taux de référence'!$U77</f>
        <v>0</v>
      </c>
      <c r="S1080" s="422">
        <f>(SUM($N304:$Q304)-SUM($N1080:R1080))*'Annexe 1. Taux de référence'!$U77</f>
        <v>0</v>
      </c>
      <c r="T1080" s="422">
        <f>(SUM($N304:$Q304)-SUM($N1080:S1080))*'Annexe 1. Taux de référence'!$U77</f>
        <v>0</v>
      </c>
      <c r="U1080" s="422">
        <f>(SUM($N304:$Q304)-SUM($N1080:T1080))*'Annexe 1. Taux de référence'!$U77</f>
        <v>0</v>
      </c>
      <c r="V1080" s="422">
        <f>(SUM($N304:$Q304)-SUM($N1080:U1080))*'Annexe 1. Taux de référence'!$U77</f>
        <v>0</v>
      </c>
      <c r="W1080" s="422">
        <f>(SUM($N304:$Q304)-SUM($N1080:V1080))*'Annexe 1. Taux de référence'!$U77</f>
        <v>0</v>
      </c>
      <c r="X1080" s="422">
        <f>(SUM($N304:$Q304)-SUM($N1080:W1080))*'Annexe 1. Taux de référence'!$U77</f>
        <v>0</v>
      </c>
      <c r="Y1080" s="422">
        <f>(SUM($N304:$Q304)-SUM($N1080:X1080))*'Annexe 1. Taux de référence'!$U77</f>
        <v>0</v>
      </c>
      <c r="Z1080" s="422">
        <f>(SUM($N304:$Q304)-SUM($N1080:Y1080))*'Annexe 1. Taux de référence'!$U77</f>
        <v>0</v>
      </c>
      <c r="AA1080" s="422">
        <f>(SUM($N304:$Q304)-SUM($N1080:Z1080))*'Annexe 1. Taux de référence'!$U77</f>
        <v>0</v>
      </c>
      <c r="AB1080" s="422">
        <f>(SUM($N304:$Q304)-SUM($N1080:AA1080))*'Annexe 1. Taux de référence'!$U77</f>
        <v>0</v>
      </c>
      <c r="AC1080" s="408">
        <f t="shared" si="340"/>
        <v>0</v>
      </c>
      <c r="AD1080" s="830"/>
      <c r="AE1080" s="1063"/>
      <c r="AF1080" s="832"/>
    </row>
    <row r="1081" spans="1:32" ht="15" customHeight="1" outlineLevel="1" x14ac:dyDescent="0.2">
      <c r="A1081" s="11">
        <v>397</v>
      </c>
      <c r="B1081" s="300"/>
      <c r="C1081" s="319"/>
      <c r="D1081" s="319"/>
      <c r="E1081" s="320"/>
      <c r="F1081" s="915" t="s">
        <v>199</v>
      </c>
      <c r="G1081" s="916"/>
      <c r="H1081" s="916"/>
      <c r="I1081" s="916"/>
      <c r="J1081" s="916"/>
      <c r="K1081" s="916"/>
      <c r="L1081" s="917"/>
      <c r="M1081" s="408">
        <f t="shared" si="339"/>
        <v>0</v>
      </c>
      <c r="N1081" s="419">
        <f t="shared" si="339"/>
        <v>0</v>
      </c>
      <c r="O1081" s="422">
        <f t="shared" si="339"/>
        <v>0</v>
      </c>
      <c r="P1081" s="422">
        <f t="shared" si="339"/>
        <v>0</v>
      </c>
      <c r="Q1081" s="423">
        <f t="shared" si="339"/>
        <v>0</v>
      </c>
      <c r="R1081" s="419">
        <f t="shared" si="339"/>
        <v>0</v>
      </c>
      <c r="S1081" s="422">
        <f t="shared" si="339"/>
        <v>0</v>
      </c>
      <c r="T1081" s="422">
        <f t="shared" si="339"/>
        <v>0</v>
      </c>
      <c r="U1081" s="422">
        <f t="shared" si="339"/>
        <v>0</v>
      </c>
      <c r="V1081" s="422">
        <f t="shared" si="339"/>
        <v>0</v>
      </c>
      <c r="W1081" s="422">
        <f t="shared" si="339"/>
        <v>0</v>
      </c>
      <c r="X1081" s="422">
        <f t="shared" si="339"/>
        <v>0</v>
      </c>
      <c r="Y1081" s="422">
        <f t="shared" si="339"/>
        <v>0</v>
      </c>
      <c r="Z1081" s="422">
        <f t="shared" si="339"/>
        <v>0</v>
      </c>
      <c r="AA1081" s="422">
        <f t="shared" si="339"/>
        <v>0</v>
      </c>
      <c r="AB1081" s="422">
        <f t="shared" si="339"/>
        <v>0</v>
      </c>
      <c r="AC1081" s="408">
        <f t="shared" si="340"/>
        <v>0</v>
      </c>
      <c r="AD1081" s="830"/>
      <c r="AE1081" s="1063"/>
      <c r="AF1081" s="832"/>
    </row>
    <row r="1082" spans="1:32" ht="15" customHeight="1" outlineLevel="1" x14ac:dyDescent="0.2">
      <c r="A1082" s="11">
        <v>397</v>
      </c>
      <c r="B1082" s="300"/>
      <c r="C1082" s="319"/>
      <c r="D1082" s="319"/>
      <c r="E1082" s="320"/>
      <c r="F1082" s="859" t="s">
        <v>90</v>
      </c>
      <c r="G1082" s="860"/>
      <c r="H1082" s="860"/>
      <c r="I1082" s="860"/>
      <c r="J1082" s="860"/>
      <c r="K1082" s="860"/>
      <c r="L1082" s="861"/>
      <c r="M1082" s="408">
        <f t="shared" si="339"/>
        <v>0</v>
      </c>
      <c r="N1082" s="419">
        <f t="shared" si="339"/>
        <v>0</v>
      </c>
      <c r="O1082" s="422">
        <f t="shared" si="339"/>
        <v>0</v>
      </c>
      <c r="P1082" s="422">
        <f t="shared" si="339"/>
        <v>0</v>
      </c>
      <c r="Q1082" s="423">
        <f t="shared" si="339"/>
        <v>0</v>
      </c>
      <c r="R1082" s="419">
        <f t="shared" si="339"/>
        <v>0</v>
      </c>
      <c r="S1082" s="422">
        <f t="shared" si="339"/>
        <v>0</v>
      </c>
      <c r="T1082" s="422">
        <f t="shared" si="339"/>
        <v>0</v>
      </c>
      <c r="U1082" s="422">
        <f t="shared" si="339"/>
        <v>0</v>
      </c>
      <c r="V1082" s="422">
        <f t="shared" si="339"/>
        <v>0</v>
      </c>
      <c r="W1082" s="422">
        <f t="shared" si="339"/>
        <v>0</v>
      </c>
      <c r="X1082" s="422">
        <f t="shared" si="339"/>
        <v>0</v>
      </c>
      <c r="Y1082" s="422">
        <f t="shared" si="339"/>
        <v>0</v>
      </c>
      <c r="Z1082" s="422">
        <f t="shared" si="339"/>
        <v>0</v>
      </c>
      <c r="AA1082" s="422">
        <f t="shared" si="339"/>
        <v>0</v>
      </c>
      <c r="AB1082" s="422">
        <f t="shared" si="339"/>
        <v>0</v>
      </c>
      <c r="AC1082" s="408">
        <f t="shared" si="340"/>
        <v>0</v>
      </c>
      <c r="AD1082" s="833"/>
      <c r="AE1082" s="834"/>
      <c r="AF1082" s="835"/>
    </row>
    <row r="1083" spans="1:32" ht="15" customHeight="1" outlineLevel="1" x14ac:dyDescent="0.2">
      <c r="A1083" s="11">
        <v>385</v>
      </c>
      <c r="B1083" s="300"/>
      <c r="C1083" s="263"/>
      <c r="D1083" s="844" t="s">
        <v>91</v>
      </c>
      <c r="E1083" s="845"/>
      <c r="F1083" s="845"/>
      <c r="G1083" s="845"/>
      <c r="H1083" s="845"/>
      <c r="I1083" s="845"/>
      <c r="J1083" s="845"/>
      <c r="K1083" s="845"/>
      <c r="L1083" s="845"/>
      <c r="M1083" s="845"/>
      <c r="N1083" s="845"/>
      <c r="O1083" s="845"/>
      <c r="P1083" s="845"/>
      <c r="Q1083" s="845"/>
      <c r="R1083" s="845"/>
      <c r="S1083" s="845"/>
      <c r="T1083" s="845"/>
      <c r="U1083" s="845"/>
      <c r="V1083" s="845"/>
      <c r="W1083" s="845"/>
      <c r="X1083" s="845"/>
      <c r="Y1083" s="845"/>
      <c r="Z1083" s="845"/>
      <c r="AA1083" s="845"/>
      <c r="AB1083" s="845"/>
      <c r="AC1083" s="845"/>
      <c r="AD1083" s="845"/>
      <c r="AE1083" s="845"/>
      <c r="AF1083" s="846"/>
    </row>
    <row r="1084" spans="1:32" ht="15" customHeight="1" outlineLevel="1" x14ac:dyDescent="0.2">
      <c r="A1084" s="11">
        <v>386</v>
      </c>
      <c r="B1084" s="300"/>
      <c r="C1084" s="263"/>
      <c r="D1084" s="271"/>
      <c r="E1084" s="918" t="s">
        <v>200</v>
      </c>
      <c r="F1084" s="919"/>
      <c r="G1084" s="919"/>
      <c r="H1084" s="919"/>
      <c r="I1084" s="919"/>
      <c r="J1084" s="919"/>
      <c r="K1084" s="919"/>
      <c r="L1084" s="920"/>
      <c r="M1084" s="407">
        <f>SUBTOTAL(9,M1085:M1087)</f>
        <v>0</v>
      </c>
      <c r="N1084" s="410">
        <f t="shared" ref="N1084:AC1084" si="343">SUBTOTAL(9,N1085:N1087)</f>
        <v>0</v>
      </c>
      <c r="O1084" s="414">
        <f t="shared" si="343"/>
        <v>0</v>
      </c>
      <c r="P1084" s="413">
        <f t="shared" si="343"/>
        <v>0</v>
      </c>
      <c r="Q1084" s="415">
        <f t="shared" si="343"/>
        <v>0</v>
      </c>
      <c r="R1084" s="410">
        <f t="shared" si="343"/>
        <v>0</v>
      </c>
      <c r="S1084" s="414">
        <f t="shared" si="343"/>
        <v>0</v>
      </c>
      <c r="T1084" s="413">
        <f t="shared" si="343"/>
        <v>0</v>
      </c>
      <c r="U1084" s="413">
        <f t="shared" si="343"/>
        <v>0</v>
      </c>
      <c r="V1084" s="413">
        <f t="shared" si="343"/>
        <v>0</v>
      </c>
      <c r="W1084" s="413">
        <f t="shared" si="343"/>
        <v>0</v>
      </c>
      <c r="X1084" s="413">
        <f t="shared" si="343"/>
        <v>0</v>
      </c>
      <c r="Y1084" s="413">
        <f t="shared" si="343"/>
        <v>0</v>
      </c>
      <c r="Z1084" s="413">
        <f t="shared" si="343"/>
        <v>0</v>
      </c>
      <c r="AA1084" s="413">
        <f t="shared" si="343"/>
        <v>0</v>
      </c>
      <c r="AB1084" s="411">
        <f t="shared" si="343"/>
        <v>0</v>
      </c>
      <c r="AC1084" s="415">
        <f t="shared" si="343"/>
        <v>0</v>
      </c>
      <c r="AD1084" s="1440"/>
      <c r="AE1084" s="828"/>
      <c r="AF1084" s="829"/>
    </row>
    <row r="1085" spans="1:32" ht="15" customHeight="1" outlineLevel="1" x14ac:dyDescent="0.2">
      <c r="A1085" s="11">
        <v>387</v>
      </c>
      <c r="B1085" s="300"/>
      <c r="C1085" s="319"/>
      <c r="D1085" s="319"/>
      <c r="E1085" s="320"/>
      <c r="F1085" s="856" t="s">
        <v>92</v>
      </c>
      <c r="G1085" s="857"/>
      <c r="H1085" s="857"/>
      <c r="I1085" s="857"/>
      <c r="J1085" s="857"/>
      <c r="K1085" s="857"/>
      <c r="L1085" s="858"/>
      <c r="M1085" s="408">
        <f t="shared" ref="M1085:M1087" si="344">M309</f>
        <v>0</v>
      </c>
      <c r="N1085" s="419">
        <f>IF(N309="",0,N309*'Annexe 1. Taux de référence'!$T81)</f>
        <v>0</v>
      </c>
      <c r="O1085" s="422">
        <f>IF(O309="",0,O309*'Annexe 1. Taux de référence'!$T81)</f>
        <v>0</v>
      </c>
      <c r="P1085" s="422">
        <f>IF(P309="",0,P309*'Annexe 1. Taux de référence'!$T81)</f>
        <v>0</v>
      </c>
      <c r="Q1085" s="423">
        <f>IF(Q309="",0,Q309*'Annexe 1. Taux de référence'!$T81)</f>
        <v>0</v>
      </c>
      <c r="R1085" s="419">
        <f>(SUM($N309:$Q309)-SUM($N1085:Q1085))*'Annexe 1. Taux de référence'!$U81</f>
        <v>0</v>
      </c>
      <c r="S1085" s="421">
        <f>(SUM($N309:$Q309)-SUM($N1085:R1085))*'Annexe 1. Taux de référence'!$U81</f>
        <v>0</v>
      </c>
      <c r="T1085" s="421">
        <f>(SUM($N309:$Q309)-SUM($N1085:S1085))*'Annexe 1. Taux de référence'!$U81</f>
        <v>0</v>
      </c>
      <c r="U1085" s="421">
        <f>(SUM($N309:$Q309)-SUM($N1085:T1085))*'Annexe 1. Taux de référence'!$U81</f>
        <v>0</v>
      </c>
      <c r="V1085" s="421">
        <f>(SUM($N309:$Q309)-SUM($N1085:U1085))*'Annexe 1. Taux de référence'!$U81</f>
        <v>0</v>
      </c>
      <c r="W1085" s="421">
        <f>(SUM($N309:$Q309)-SUM($N1085:V1085))*'Annexe 1. Taux de référence'!$U81</f>
        <v>0</v>
      </c>
      <c r="X1085" s="422">
        <f>(SUM($N309:$Q309)-SUM($N1085:W1085))*'Annexe 1. Taux de référence'!$U81</f>
        <v>0</v>
      </c>
      <c r="Y1085" s="421">
        <f>(SUM($N309:$Q309)-SUM($N1085:X1085))*'Annexe 1. Taux de référence'!$U81</f>
        <v>0</v>
      </c>
      <c r="Z1085" s="421">
        <f>(SUM($N309:$Q309)-SUM($N1085:Y1085))*'Annexe 1. Taux de référence'!$U81</f>
        <v>0</v>
      </c>
      <c r="AA1085" s="421">
        <f>(SUM($N309:$Q309)-SUM($N1085:Z1085))*'Annexe 1. Taux de référence'!$U81</f>
        <v>0</v>
      </c>
      <c r="AB1085" s="421">
        <f>(SUM($N309:$Q309)-SUM($N1085:AA1085))*'Annexe 1. Taux de référence'!$U81</f>
        <v>0</v>
      </c>
      <c r="AC1085" s="408">
        <f t="shared" ref="AC1085:AC1090" si="345">M1085-SUM(N1085:AB1085)</f>
        <v>0</v>
      </c>
      <c r="AD1085" s="830"/>
      <c r="AE1085" s="1063"/>
      <c r="AF1085" s="832"/>
    </row>
    <row r="1086" spans="1:32" ht="15" customHeight="1" outlineLevel="1" x14ac:dyDescent="0.2">
      <c r="A1086" s="11">
        <v>388</v>
      </c>
      <c r="B1086" s="300"/>
      <c r="C1086" s="319"/>
      <c r="D1086" s="319"/>
      <c r="E1086" s="320"/>
      <c r="F1086" s="915" t="s">
        <v>93</v>
      </c>
      <c r="G1086" s="916"/>
      <c r="H1086" s="916"/>
      <c r="I1086" s="916"/>
      <c r="J1086" s="916"/>
      <c r="K1086" s="916"/>
      <c r="L1086" s="917"/>
      <c r="M1086" s="408">
        <f t="shared" si="344"/>
        <v>0</v>
      </c>
      <c r="N1086" s="419">
        <f>IF(N310="",0,N310*'Annexe 1. Taux de référence'!$T82)</f>
        <v>0</v>
      </c>
      <c r="O1086" s="422">
        <f>IF(O310="",0,O310*'Annexe 1. Taux de référence'!$T82)</f>
        <v>0</v>
      </c>
      <c r="P1086" s="422">
        <f>IF(P310="",0,P310*'Annexe 1. Taux de référence'!$T82)</f>
        <v>0</v>
      </c>
      <c r="Q1086" s="423">
        <f>IF(Q310="",0,Q310*'Annexe 1. Taux de référence'!$T82)</f>
        <v>0</v>
      </c>
      <c r="R1086" s="419">
        <f>IF(R310="",0,R310*'Annexe 1. Taux de référence'!$U82)</f>
        <v>0</v>
      </c>
      <c r="S1086" s="422">
        <f>(SUM($N310:$Q310)-SUM($N1086:Q1086))*'Annexe 1. Taux de référence'!$U82</f>
        <v>0</v>
      </c>
      <c r="T1086" s="422">
        <f>(N($R310-$R1086*'Annexe 1. Taux de référence'!$U82))</f>
        <v>0</v>
      </c>
      <c r="U1086" s="422">
        <f>(SUM($N310:$Q310)-SUM($N1086:$Q1086)-S1086)*'Annexe 1. Taux de référence'!$U82</f>
        <v>0</v>
      </c>
      <c r="V1086" s="422">
        <f>(N($R310)-$R1086-T1086)*'Annexe 1. Taux de référence'!$U82</f>
        <v>0</v>
      </c>
      <c r="W1086" s="422">
        <f>(SUM($N310:$Q310)-SUM($N1086:$Q1086)-S1086-U1086)*'Annexe 1. Taux de référence'!$U82</f>
        <v>0</v>
      </c>
      <c r="X1086" s="422">
        <f>(N($R310)-$R1086-T1086-V1086)*'Annexe 1. Taux de référence'!$U82</f>
        <v>0</v>
      </c>
      <c r="Y1086" s="422">
        <f>(SUM($N310:$Q310)-SUM($N1086:$Q1086)-S1086-U1086-W1086)*'Annexe 1. Taux de référence'!$U82</f>
        <v>0</v>
      </c>
      <c r="Z1086" s="422">
        <f>(N($R310)-$R1086-T1086-V1086-X1086)*'Annexe 1. Taux de référence'!$U82</f>
        <v>0</v>
      </c>
      <c r="AA1086" s="422">
        <f>(SUM($N310:$Q310)-SUM($N1086:$Q1086)-S1086-U1086-W1086-Y1086)*'Annexe 1. Taux de référence'!$U82</f>
        <v>0</v>
      </c>
      <c r="AB1086" s="422">
        <f>(N($R310)-$R1086-T1086-V1086-X1086-Z1086)*'Annexe 1. Taux de référence'!$U82</f>
        <v>0</v>
      </c>
      <c r="AC1086" s="408">
        <f t="shared" si="345"/>
        <v>0</v>
      </c>
      <c r="AD1086" s="830"/>
      <c r="AE1086" s="1063"/>
      <c r="AF1086" s="832"/>
    </row>
    <row r="1087" spans="1:32" ht="15" customHeight="1" outlineLevel="1" x14ac:dyDescent="0.2">
      <c r="A1087" s="11">
        <v>389</v>
      </c>
      <c r="B1087" s="300"/>
      <c r="C1087" s="319"/>
      <c r="D1087" s="319"/>
      <c r="E1087" s="320"/>
      <c r="F1087" s="859" t="s">
        <v>94</v>
      </c>
      <c r="G1087" s="860"/>
      <c r="H1087" s="860"/>
      <c r="I1087" s="860"/>
      <c r="J1087" s="860"/>
      <c r="K1087" s="860"/>
      <c r="L1087" s="861"/>
      <c r="M1087" s="408">
        <f t="shared" si="344"/>
        <v>0</v>
      </c>
      <c r="N1087" s="419">
        <f>IF(N311="",0,N311*'Annexe 1. Taux de référence'!$T83)</f>
        <v>0</v>
      </c>
      <c r="O1087" s="422">
        <f>IF(O311="",0,O311*'Annexe 1. Taux de référence'!$T83)</f>
        <v>0</v>
      </c>
      <c r="P1087" s="422">
        <f>IF(P311="",0,P311*'Annexe 1. Taux de référence'!$T83)</f>
        <v>0</v>
      </c>
      <c r="Q1087" s="423">
        <f>IF(Q311="",0,Q311*'Annexe 1. Taux de référence'!$T83)</f>
        <v>0</v>
      </c>
      <c r="R1087" s="419">
        <f>IF(R311="",0,R311*'Annexe 1. Taux de référence'!$U83)</f>
        <v>0</v>
      </c>
      <c r="S1087" s="422">
        <f>(SUM($N311:$Q311)-SUM($N1087:Q1087))*'Annexe 1. Taux de référence'!$U83</f>
        <v>0</v>
      </c>
      <c r="T1087" s="422">
        <f>(N($R311-$R1087*'Annexe 1. Taux de référence'!$U83))</f>
        <v>0</v>
      </c>
      <c r="U1087" s="422">
        <f>(SUM($N311:$Q311)-SUM($N1087:$Q1087)-S1087)*'Annexe 1. Taux de référence'!$U83</f>
        <v>0</v>
      </c>
      <c r="V1087" s="422">
        <f>(N($R311)-$R1087-T1087)*'Annexe 1. Taux de référence'!$U83</f>
        <v>0</v>
      </c>
      <c r="W1087" s="422">
        <f>(SUM($N311:$Q311)-SUM($N1087:$Q1087)-S1087-U1087)*'Annexe 1. Taux de référence'!$U83</f>
        <v>0</v>
      </c>
      <c r="X1087" s="422">
        <f>(N($R311)-$R1087-T1087-V1087)*'Annexe 1. Taux de référence'!$U83</f>
        <v>0</v>
      </c>
      <c r="Y1087" s="422">
        <f>(SUM($N311:$Q311)-SUM($N1087:$Q1087)-S1087-U1087-W1087)*'Annexe 1. Taux de référence'!$U83</f>
        <v>0</v>
      </c>
      <c r="Z1087" s="422">
        <f>(N($R311)-$R1087-T1087-V1087-X1087)*'Annexe 1. Taux de référence'!$U83</f>
        <v>0</v>
      </c>
      <c r="AA1087" s="422">
        <f>(SUM($N311:$Q311)-SUM($N1087:$Q1087)-S1087-U1087-W1087-Y1087)*'Annexe 1. Taux de référence'!$U83</f>
        <v>0</v>
      </c>
      <c r="AB1087" s="422">
        <f>(N($R311)-$R1087-T1087-V1087-X1087-Z1087)*'Annexe 1. Taux de référence'!$U83</f>
        <v>0</v>
      </c>
      <c r="AC1087" s="408">
        <f t="shared" ref="AC1087" si="346">M1087-SUM(N1087:AB1087)</f>
        <v>0</v>
      </c>
      <c r="AD1087" s="830"/>
      <c r="AE1087" s="1063"/>
      <c r="AF1087" s="832"/>
    </row>
    <row r="1088" spans="1:32" ht="15" customHeight="1" outlineLevel="1" x14ac:dyDescent="0.2">
      <c r="A1088" s="11">
        <v>390</v>
      </c>
      <c r="B1088" s="300"/>
      <c r="C1088" s="263"/>
      <c r="D1088" s="271"/>
      <c r="E1088" s="853" t="s">
        <v>95</v>
      </c>
      <c r="F1088" s="854"/>
      <c r="G1088" s="854"/>
      <c r="H1088" s="854"/>
      <c r="I1088" s="854"/>
      <c r="J1088" s="854"/>
      <c r="K1088" s="854"/>
      <c r="L1088" s="855"/>
      <c r="M1088" s="407">
        <f>SUBTOTAL(9,M1089:M1090)</f>
        <v>0</v>
      </c>
      <c r="N1088" s="410">
        <f t="shared" ref="N1088:AC1088" si="347">SUBTOTAL(9,N1089:N1090)</f>
        <v>0</v>
      </c>
      <c r="O1088" s="414">
        <f t="shared" si="347"/>
        <v>0</v>
      </c>
      <c r="P1088" s="413">
        <f t="shared" si="347"/>
        <v>0</v>
      </c>
      <c r="Q1088" s="415">
        <f t="shared" si="347"/>
        <v>0</v>
      </c>
      <c r="R1088" s="410">
        <f t="shared" si="347"/>
        <v>0</v>
      </c>
      <c r="S1088" s="414">
        <f t="shared" si="347"/>
        <v>0</v>
      </c>
      <c r="T1088" s="413">
        <f t="shared" si="347"/>
        <v>0</v>
      </c>
      <c r="U1088" s="413">
        <f t="shared" si="347"/>
        <v>0</v>
      </c>
      <c r="V1088" s="413">
        <f t="shared" si="347"/>
        <v>0</v>
      </c>
      <c r="W1088" s="413">
        <f t="shared" si="347"/>
        <v>0</v>
      </c>
      <c r="X1088" s="413">
        <f t="shared" si="347"/>
        <v>0</v>
      </c>
      <c r="Y1088" s="413">
        <f t="shared" si="347"/>
        <v>0</v>
      </c>
      <c r="Z1088" s="413">
        <f t="shared" si="347"/>
        <v>0</v>
      </c>
      <c r="AA1088" s="413">
        <f t="shared" si="347"/>
        <v>0</v>
      </c>
      <c r="AB1088" s="411">
        <f t="shared" si="347"/>
        <v>0</v>
      </c>
      <c r="AC1088" s="415">
        <f t="shared" si="347"/>
        <v>0</v>
      </c>
      <c r="AD1088" s="830"/>
      <c r="AE1088" s="1063"/>
      <c r="AF1088" s="832"/>
    </row>
    <row r="1089" spans="1:32" ht="15" customHeight="1" outlineLevel="1" x14ac:dyDescent="0.2">
      <c r="A1089" s="11">
        <v>391</v>
      </c>
      <c r="B1089" s="300"/>
      <c r="C1089" s="319"/>
      <c r="D1089" s="319"/>
      <c r="E1089" s="320"/>
      <c r="F1089" s="856" t="s">
        <v>96</v>
      </c>
      <c r="G1089" s="857"/>
      <c r="H1089" s="857"/>
      <c r="I1089" s="857"/>
      <c r="J1089" s="857"/>
      <c r="K1089" s="857"/>
      <c r="L1089" s="858"/>
      <c r="M1089" s="408">
        <f t="shared" ref="M1089:AB1090" si="348">M313</f>
        <v>0</v>
      </c>
      <c r="N1089" s="419">
        <f t="shared" si="348"/>
        <v>0</v>
      </c>
      <c r="O1089" s="422">
        <f t="shared" si="348"/>
        <v>0</v>
      </c>
      <c r="P1089" s="422">
        <f t="shared" si="348"/>
        <v>0</v>
      </c>
      <c r="Q1089" s="423">
        <f t="shared" si="348"/>
        <v>0</v>
      </c>
      <c r="R1089" s="419">
        <f t="shared" si="348"/>
        <v>0</v>
      </c>
      <c r="S1089" s="421">
        <f t="shared" si="348"/>
        <v>0</v>
      </c>
      <c r="T1089" s="421">
        <f t="shared" si="348"/>
        <v>0</v>
      </c>
      <c r="U1089" s="421">
        <f t="shared" si="348"/>
        <v>0</v>
      </c>
      <c r="V1089" s="421">
        <f t="shared" si="348"/>
        <v>0</v>
      </c>
      <c r="W1089" s="421">
        <f t="shared" si="348"/>
        <v>0</v>
      </c>
      <c r="X1089" s="422">
        <f t="shared" si="348"/>
        <v>0</v>
      </c>
      <c r="Y1089" s="421">
        <f t="shared" si="348"/>
        <v>0</v>
      </c>
      <c r="Z1089" s="421">
        <f t="shared" si="348"/>
        <v>0</v>
      </c>
      <c r="AA1089" s="421">
        <f t="shared" si="348"/>
        <v>0</v>
      </c>
      <c r="AB1089" s="421">
        <f t="shared" si="348"/>
        <v>0</v>
      </c>
      <c r="AC1089" s="408">
        <f t="shared" si="345"/>
        <v>0</v>
      </c>
      <c r="AD1089" s="830"/>
      <c r="AE1089" s="1063"/>
      <c r="AF1089" s="832"/>
    </row>
    <row r="1090" spans="1:32" ht="15" customHeight="1" outlineLevel="1" x14ac:dyDescent="0.2">
      <c r="A1090" s="11">
        <v>392</v>
      </c>
      <c r="B1090" s="300"/>
      <c r="C1090" s="319"/>
      <c r="D1090" s="319"/>
      <c r="E1090" s="320"/>
      <c r="F1090" s="859" t="s">
        <v>97</v>
      </c>
      <c r="G1090" s="860"/>
      <c r="H1090" s="860"/>
      <c r="I1090" s="860"/>
      <c r="J1090" s="860"/>
      <c r="K1090" s="860"/>
      <c r="L1090" s="861"/>
      <c r="M1090" s="408">
        <f t="shared" si="348"/>
        <v>0</v>
      </c>
      <c r="N1090" s="419">
        <f t="shared" si="348"/>
        <v>0</v>
      </c>
      <c r="O1090" s="422">
        <f t="shared" si="348"/>
        <v>0</v>
      </c>
      <c r="P1090" s="422">
        <f t="shared" si="348"/>
        <v>0</v>
      </c>
      <c r="Q1090" s="423">
        <f t="shared" si="348"/>
        <v>0</v>
      </c>
      <c r="R1090" s="419">
        <f t="shared" si="348"/>
        <v>0</v>
      </c>
      <c r="S1090" s="421">
        <f t="shared" si="348"/>
        <v>0</v>
      </c>
      <c r="T1090" s="421">
        <f t="shared" si="348"/>
        <v>0</v>
      </c>
      <c r="U1090" s="421">
        <f t="shared" si="348"/>
        <v>0</v>
      </c>
      <c r="V1090" s="421">
        <f t="shared" si="348"/>
        <v>0</v>
      </c>
      <c r="W1090" s="421">
        <f t="shared" si="348"/>
        <v>0</v>
      </c>
      <c r="X1090" s="422">
        <f t="shared" si="348"/>
        <v>0</v>
      </c>
      <c r="Y1090" s="421">
        <f t="shared" si="348"/>
        <v>0</v>
      </c>
      <c r="Z1090" s="421">
        <f t="shared" si="348"/>
        <v>0</v>
      </c>
      <c r="AA1090" s="421">
        <f t="shared" si="348"/>
        <v>0</v>
      </c>
      <c r="AB1090" s="421">
        <f t="shared" si="348"/>
        <v>0</v>
      </c>
      <c r="AC1090" s="408">
        <f t="shared" si="345"/>
        <v>0</v>
      </c>
      <c r="AD1090" s="833"/>
      <c r="AE1090" s="834"/>
      <c r="AF1090" s="835"/>
    </row>
    <row r="1091" spans="1:32" ht="15" customHeight="1" outlineLevel="1" x14ac:dyDescent="0.2">
      <c r="A1091" s="11">
        <v>326</v>
      </c>
      <c r="B1091" s="300"/>
      <c r="C1091" s="1025" t="s">
        <v>98</v>
      </c>
      <c r="D1091" s="1026"/>
      <c r="E1091" s="1026"/>
      <c r="F1091" s="1026"/>
      <c r="G1091" s="1026"/>
      <c r="H1091" s="1026"/>
      <c r="I1091" s="1026"/>
      <c r="J1091" s="1026"/>
      <c r="K1091" s="1026"/>
      <c r="L1091" s="1026"/>
      <c r="M1091" s="1026"/>
      <c r="N1091" s="1026"/>
      <c r="O1091" s="1026"/>
      <c r="P1091" s="1026"/>
      <c r="Q1091" s="1026"/>
      <c r="R1091" s="1026"/>
      <c r="S1091" s="1026"/>
      <c r="T1091" s="1026"/>
      <c r="U1091" s="1026"/>
      <c r="V1091" s="1026"/>
      <c r="W1091" s="1026"/>
      <c r="X1091" s="1026"/>
      <c r="Y1091" s="1026"/>
      <c r="Z1091" s="1026"/>
      <c r="AA1091" s="1026"/>
      <c r="AB1091" s="1026"/>
      <c r="AC1091" s="1026"/>
      <c r="AD1091" s="1026"/>
      <c r="AE1091" s="1026"/>
      <c r="AF1091" s="1027"/>
    </row>
    <row r="1092" spans="1:32" ht="15" customHeight="1" outlineLevel="1" x14ac:dyDescent="0.2">
      <c r="A1092" s="11">
        <v>327</v>
      </c>
      <c r="B1092" s="300"/>
      <c r="C1092" s="263"/>
      <c r="D1092" s="1060" t="s">
        <v>105</v>
      </c>
      <c r="E1092" s="1061"/>
      <c r="F1092" s="1061"/>
      <c r="G1092" s="1061"/>
      <c r="H1092" s="1061"/>
      <c r="I1092" s="1061"/>
      <c r="J1092" s="1061"/>
      <c r="K1092" s="1061"/>
      <c r="L1092" s="1072"/>
      <c r="M1092" s="407">
        <f>SUBTOTAL(9,M1093:M1098)</f>
        <v>0</v>
      </c>
      <c r="N1092" s="410">
        <f t="shared" ref="N1092:AC1092" si="349">SUBTOTAL(9,N1093:N1098)</f>
        <v>0</v>
      </c>
      <c r="O1092" s="414">
        <f t="shared" si="349"/>
        <v>0</v>
      </c>
      <c r="P1092" s="413">
        <f t="shared" si="349"/>
        <v>0</v>
      </c>
      <c r="Q1092" s="415">
        <f t="shared" si="349"/>
        <v>0</v>
      </c>
      <c r="R1092" s="410">
        <f t="shared" si="349"/>
        <v>0</v>
      </c>
      <c r="S1092" s="414">
        <f t="shared" si="349"/>
        <v>0</v>
      </c>
      <c r="T1092" s="413">
        <f t="shared" si="349"/>
        <v>0</v>
      </c>
      <c r="U1092" s="413">
        <f t="shared" si="349"/>
        <v>0</v>
      </c>
      <c r="V1092" s="413">
        <f t="shared" si="349"/>
        <v>0</v>
      </c>
      <c r="W1092" s="413">
        <f t="shared" si="349"/>
        <v>0</v>
      </c>
      <c r="X1092" s="413">
        <f t="shared" si="349"/>
        <v>0</v>
      </c>
      <c r="Y1092" s="413">
        <f t="shared" si="349"/>
        <v>0</v>
      </c>
      <c r="Z1092" s="413">
        <f t="shared" si="349"/>
        <v>0</v>
      </c>
      <c r="AA1092" s="413">
        <f t="shared" si="349"/>
        <v>0</v>
      </c>
      <c r="AB1092" s="411">
        <f t="shared" si="349"/>
        <v>0</v>
      </c>
      <c r="AC1092" s="415">
        <f t="shared" si="349"/>
        <v>0</v>
      </c>
      <c r="AD1092" s="1592"/>
      <c r="AE1092" s="1611"/>
      <c r="AF1092" s="1612"/>
    </row>
    <row r="1093" spans="1:32" ht="15" customHeight="1" outlineLevel="1" x14ac:dyDescent="0.2">
      <c r="A1093" s="11">
        <v>328</v>
      </c>
      <c r="B1093" s="300"/>
      <c r="C1093" s="269"/>
      <c r="D1093" s="269"/>
      <c r="E1093" s="270"/>
      <c r="F1093" s="856" t="s">
        <v>99</v>
      </c>
      <c r="G1093" s="857"/>
      <c r="H1093" s="857"/>
      <c r="I1093" s="857"/>
      <c r="J1093" s="857"/>
      <c r="K1093" s="857"/>
      <c r="L1093" s="858"/>
      <c r="M1093" s="408">
        <f t="shared" ref="M1093:AB1098" si="350">M317</f>
        <v>0</v>
      </c>
      <c r="N1093" s="419">
        <f t="shared" si="350"/>
        <v>0</v>
      </c>
      <c r="O1093" s="422">
        <f t="shared" si="350"/>
        <v>0</v>
      </c>
      <c r="P1093" s="422">
        <f t="shared" si="350"/>
        <v>0</v>
      </c>
      <c r="Q1093" s="423">
        <f t="shared" si="350"/>
        <v>0</v>
      </c>
      <c r="R1093" s="419">
        <f t="shared" si="350"/>
        <v>0</v>
      </c>
      <c r="S1093" s="421">
        <f t="shared" si="350"/>
        <v>0</v>
      </c>
      <c r="T1093" s="421">
        <f t="shared" si="350"/>
        <v>0</v>
      </c>
      <c r="U1093" s="421">
        <f t="shared" si="350"/>
        <v>0</v>
      </c>
      <c r="V1093" s="421">
        <f t="shared" si="350"/>
        <v>0</v>
      </c>
      <c r="W1093" s="421">
        <f t="shared" si="350"/>
        <v>0</v>
      </c>
      <c r="X1093" s="422">
        <f t="shared" si="350"/>
        <v>0</v>
      </c>
      <c r="Y1093" s="421">
        <f t="shared" si="350"/>
        <v>0</v>
      </c>
      <c r="Z1093" s="421">
        <f t="shared" si="350"/>
        <v>0</v>
      </c>
      <c r="AA1093" s="421">
        <f t="shared" si="350"/>
        <v>0</v>
      </c>
      <c r="AB1093" s="421">
        <f t="shared" si="350"/>
        <v>0</v>
      </c>
      <c r="AC1093" s="408">
        <f t="shared" ref="AC1093:AC1104" si="351">M1093-SUM(N1093:AB1093)</f>
        <v>0</v>
      </c>
      <c r="AD1093" s="328"/>
      <c r="AE1093" s="333"/>
      <c r="AF1093" s="329"/>
    </row>
    <row r="1094" spans="1:32" ht="15" customHeight="1" outlineLevel="1" x14ac:dyDescent="0.2">
      <c r="A1094" s="11">
        <v>329</v>
      </c>
      <c r="B1094" s="300"/>
      <c r="C1094" s="269"/>
      <c r="D1094" s="269"/>
      <c r="E1094" s="270"/>
      <c r="F1094" s="915" t="s">
        <v>100</v>
      </c>
      <c r="G1094" s="916"/>
      <c r="H1094" s="916"/>
      <c r="I1094" s="916"/>
      <c r="J1094" s="916"/>
      <c r="K1094" s="916"/>
      <c r="L1094" s="917"/>
      <c r="M1094" s="408">
        <f t="shared" si="350"/>
        <v>0</v>
      </c>
      <c r="N1094" s="419">
        <f t="shared" si="350"/>
        <v>0</v>
      </c>
      <c r="O1094" s="422">
        <f t="shared" si="350"/>
        <v>0</v>
      </c>
      <c r="P1094" s="422">
        <f t="shared" si="350"/>
        <v>0</v>
      </c>
      <c r="Q1094" s="423">
        <f t="shared" si="350"/>
        <v>0</v>
      </c>
      <c r="R1094" s="419">
        <f t="shared" si="350"/>
        <v>0</v>
      </c>
      <c r="S1094" s="421">
        <f t="shared" si="350"/>
        <v>0</v>
      </c>
      <c r="T1094" s="421">
        <f t="shared" si="350"/>
        <v>0</v>
      </c>
      <c r="U1094" s="421">
        <f t="shared" si="350"/>
        <v>0</v>
      </c>
      <c r="V1094" s="421">
        <f t="shared" si="350"/>
        <v>0</v>
      </c>
      <c r="W1094" s="421">
        <f t="shared" si="350"/>
        <v>0</v>
      </c>
      <c r="X1094" s="422">
        <f t="shared" si="350"/>
        <v>0</v>
      </c>
      <c r="Y1094" s="421">
        <f t="shared" si="350"/>
        <v>0</v>
      </c>
      <c r="Z1094" s="421">
        <f t="shared" si="350"/>
        <v>0</v>
      </c>
      <c r="AA1094" s="421">
        <f t="shared" si="350"/>
        <v>0</v>
      </c>
      <c r="AB1094" s="421">
        <f t="shared" si="350"/>
        <v>0</v>
      </c>
      <c r="AC1094" s="408">
        <f t="shared" si="351"/>
        <v>0</v>
      </c>
      <c r="AD1094" s="328"/>
      <c r="AE1094" s="333"/>
      <c r="AF1094" s="329"/>
    </row>
    <row r="1095" spans="1:32" ht="15" customHeight="1" outlineLevel="1" x14ac:dyDescent="0.2">
      <c r="A1095" s="11">
        <v>330</v>
      </c>
      <c r="B1095" s="300"/>
      <c r="C1095" s="269"/>
      <c r="D1095" s="269"/>
      <c r="E1095" s="270"/>
      <c r="F1095" s="915" t="s">
        <v>101</v>
      </c>
      <c r="G1095" s="916"/>
      <c r="H1095" s="916"/>
      <c r="I1095" s="916"/>
      <c r="J1095" s="916"/>
      <c r="K1095" s="916"/>
      <c r="L1095" s="917"/>
      <c r="M1095" s="408">
        <f t="shared" si="350"/>
        <v>0</v>
      </c>
      <c r="N1095" s="419">
        <f t="shared" si="350"/>
        <v>0</v>
      </c>
      <c r="O1095" s="422">
        <f t="shared" si="350"/>
        <v>0</v>
      </c>
      <c r="P1095" s="422">
        <f t="shared" si="350"/>
        <v>0</v>
      </c>
      <c r="Q1095" s="423">
        <f t="shared" si="350"/>
        <v>0</v>
      </c>
      <c r="R1095" s="419">
        <f t="shared" si="350"/>
        <v>0</v>
      </c>
      <c r="S1095" s="421">
        <f t="shared" si="350"/>
        <v>0</v>
      </c>
      <c r="T1095" s="421">
        <f t="shared" si="350"/>
        <v>0</v>
      </c>
      <c r="U1095" s="421">
        <f t="shared" si="350"/>
        <v>0</v>
      </c>
      <c r="V1095" s="421">
        <f t="shared" si="350"/>
        <v>0</v>
      </c>
      <c r="W1095" s="421">
        <f t="shared" si="350"/>
        <v>0</v>
      </c>
      <c r="X1095" s="422">
        <f t="shared" si="350"/>
        <v>0</v>
      </c>
      <c r="Y1095" s="421">
        <f t="shared" si="350"/>
        <v>0</v>
      </c>
      <c r="Z1095" s="421">
        <f t="shared" si="350"/>
        <v>0</v>
      </c>
      <c r="AA1095" s="421">
        <f t="shared" si="350"/>
        <v>0</v>
      </c>
      <c r="AB1095" s="421">
        <f t="shared" si="350"/>
        <v>0</v>
      </c>
      <c r="AC1095" s="408">
        <f t="shared" si="351"/>
        <v>0</v>
      </c>
      <c r="AD1095" s="328"/>
      <c r="AE1095" s="333"/>
      <c r="AF1095" s="329"/>
    </row>
    <row r="1096" spans="1:32" ht="15" customHeight="1" outlineLevel="1" x14ac:dyDescent="0.2">
      <c r="A1096" s="11">
        <v>331</v>
      </c>
      <c r="B1096" s="300"/>
      <c r="C1096" s="269"/>
      <c r="D1096" s="269"/>
      <c r="E1096" s="270"/>
      <c r="F1096" s="915" t="s">
        <v>102</v>
      </c>
      <c r="G1096" s="916"/>
      <c r="H1096" s="916"/>
      <c r="I1096" s="916"/>
      <c r="J1096" s="916"/>
      <c r="K1096" s="916"/>
      <c r="L1096" s="917"/>
      <c r="M1096" s="408">
        <f t="shared" si="350"/>
        <v>0</v>
      </c>
      <c r="N1096" s="419">
        <f t="shared" si="350"/>
        <v>0</v>
      </c>
      <c r="O1096" s="422">
        <f t="shared" si="350"/>
        <v>0</v>
      </c>
      <c r="P1096" s="422">
        <f t="shared" si="350"/>
        <v>0</v>
      </c>
      <c r="Q1096" s="423">
        <f t="shared" si="350"/>
        <v>0</v>
      </c>
      <c r="R1096" s="419">
        <f t="shared" si="350"/>
        <v>0</v>
      </c>
      <c r="S1096" s="421">
        <f t="shared" si="350"/>
        <v>0</v>
      </c>
      <c r="T1096" s="421">
        <f t="shared" si="350"/>
        <v>0</v>
      </c>
      <c r="U1096" s="421">
        <f t="shared" si="350"/>
        <v>0</v>
      </c>
      <c r="V1096" s="421">
        <f t="shared" si="350"/>
        <v>0</v>
      </c>
      <c r="W1096" s="421">
        <f t="shared" si="350"/>
        <v>0</v>
      </c>
      <c r="X1096" s="422">
        <f t="shared" si="350"/>
        <v>0</v>
      </c>
      <c r="Y1096" s="421">
        <f t="shared" si="350"/>
        <v>0</v>
      </c>
      <c r="Z1096" s="421">
        <f t="shared" si="350"/>
        <v>0</v>
      </c>
      <c r="AA1096" s="421">
        <f t="shared" si="350"/>
        <v>0</v>
      </c>
      <c r="AB1096" s="421">
        <f t="shared" si="350"/>
        <v>0</v>
      </c>
      <c r="AC1096" s="408">
        <f t="shared" si="351"/>
        <v>0</v>
      </c>
      <c r="AD1096" s="328"/>
      <c r="AE1096" s="333"/>
      <c r="AF1096" s="329"/>
    </row>
    <row r="1097" spans="1:32" ht="15" customHeight="1" outlineLevel="1" x14ac:dyDescent="0.2">
      <c r="A1097" s="11">
        <v>331</v>
      </c>
      <c r="B1097" s="300"/>
      <c r="C1097" s="269"/>
      <c r="D1097" s="269"/>
      <c r="E1097" s="270"/>
      <c r="F1097" s="915" t="s">
        <v>103</v>
      </c>
      <c r="G1097" s="916"/>
      <c r="H1097" s="916"/>
      <c r="I1097" s="916"/>
      <c r="J1097" s="916"/>
      <c r="K1097" s="916"/>
      <c r="L1097" s="917"/>
      <c r="M1097" s="408">
        <f t="shared" si="350"/>
        <v>0</v>
      </c>
      <c r="N1097" s="419">
        <f t="shared" si="350"/>
        <v>0</v>
      </c>
      <c r="O1097" s="422">
        <f t="shared" si="350"/>
        <v>0</v>
      </c>
      <c r="P1097" s="422">
        <f t="shared" si="350"/>
        <v>0</v>
      </c>
      <c r="Q1097" s="423">
        <f t="shared" si="350"/>
        <v>0</v>
      </c>
      <c r="R1097" s="419">
        <f t="shared" si="350"/>
        <v>0</v>
      </c>
      <c r="S1097" s="421">
        <f t="shared" si="350"/>
        <v>0</v>
      </c>
      <c r="T1097" s="421">
        <f t="shared" si="350"/>
        <v>0</v>
      </c>
      <c r="U1097" s="421">
        <f t="shared" si="350"/>
        <v>0</v>
      </c>
      <c r="V1097" s="421">
        <f t="shared" si="350"/>
        <v>0</v>
      </c>
      <c r="W1097" s="421">
        <f t="shared" si="350"/>
        <v>0</v>
      </c>
      <c r="X1097" s="422">
        <f t="shared" si="350"/>
        <v>0</v>
      </c>
      <c r="Y1097" s="421">
        <f t="shared" si="350"/>
        <v>0</v>
      </c>
      <c r="Z1097" s="421">
        <f t="shared" si="350"/>
        <v>0</v>
      </c>
      <c r="AA1097" s="421">
        <f t="shared" si="350"/>
        <v>0</v>
      </c>
      <c r="AB1097" s="421">
        <f t="shared" si="350"/>
        <v>0</v>
      </c>
      <c r="AC1097" s="408">
        <f t="shared" si="351"/>
        <v>0</v>
      </c>
      <c r="AD1097" s="328"/>
      <c r="AE1097" s="333"/>
      <c r="AF1097" s="329"/>
    </row>
    <row r="1098" spans="1:32" ht="15" customHeight="1" outlineLevel="1" x14ac:dyDescent="0.2">
      <c r="A1098" s="11">
        <v>331</v>
      </c>
      <c r="B1098" s="300"/>
      <c r="C1098" s="269"/>
      <c r="D1098" s="269"/>
      <c r="E1098" s="270"/>
      <c r="F1098" s="859" t="s">
        <v>104</v>
      </c>
      <c r="G1098" s="860"/>
      <c r="H1098" s="860"/>
      <c r="I1098" s="860"/>
      <c r="J1098" s="860"/>
      <c r="K1098" s="860"/>
      <c r="L1098" s="861"/>
      <c r="M1098" s="408">
        <f t="shared" si="350"/>
        <v>0</v>
      </c>
      <c r="N1098" s="419">
        <f t="shared" si="350"/>
        <v>0</v>
      </c>
      <c r="O1098" s="422">
        <f t="shared" si="350"/>
        <v>0</v>
      </c>
      <c r="P1098" s="422">
        <f t="shared" si="350"/>
        <v>0</v>
      </c>
      <c r="Q1098" s="423">
        <f t="shared" si="350"/>
        <v>0</v>
      </c>
      <c r="R1098" s="419">
        <f t="shared" si="350"/>
        <v>0</v>
      </c>
      <c r="S1098" s="421">
        <f t="shared" si="350"/>
        <v>0</v>
      </c>
      <c r="T1098" s="421">
        <f t="shared" si="350"/>
        <v>0</v>
      </c>
      <c r="U1098" s="421">
        <f t="shared" si="350"/>
        <v>0</v>
      </c>
      <c r="V1098" s="421">
        <f t="shared" si="350"/>
        <v>0</v>
      </c>
      <c r="W1098" s="421">
        <f t="shared" si="350"/>
        <v>0</v>
      </c>
      <c r="X1098" s="422">
        <f t="shared" si="350"/>
        <v>0</v>
      </c>
      <c r="Y1098" s="421">
        <f t="shared" si="350"/>
        <v>0</v>
      </c>
      <c r="Z1098" s="421">
        <f t="shared" si="350"/>
        <v>0</v>
      </c>
      <c r="AA1098" s="421">
        <f t="shared" si="350"/>
        <v>0</v>
      </c>
      <c r="AB1098" s="421">
        <f t="shared" si="350"/>
        <v>0</v>
      </c>
      <c r="AC1098" s="408">
        <f t="shared" si="351"/>
        <v>0</v>
      </c>
      <c r="AD1098" s="328"/>
      <c r="AE1098" s="333"/>
      <c r="AF1098" s="329"/>
    </row>
    <row r="1099" spans="1:32" ht="15" customHeight="1" outlineLevel="1" x14ac:dyDescent="0.2">
      <c r="A1099" s="11">
        <v>327</v>
      </c>
      <c r="B1099" s="300"/>
      <c r="C1099" s="263"/>
      <c r="D1099" s="844" t="s">
        <v>106</v>
      </c>
      <c r="E1099" s="845"/>
      <c r="F1099" s="845"/>
      <c r="G1099" s="845"/>
      <c r="H1099" s="845"/>
      <c r="I1099" s="845"/>
      <c r="J1099" s="845"/>
      <c r="K1099" s="845"/>
      <c r="L1099" s="846"/>
      <c r="M1099" s="407">
        <f>SUBTOTAL(9,M1100:M1104)</f>
        <v>0</v>
      </c>
      <c r="N1099" s="410">
        <f t="shared" ref="N1099:AC1099" si="352">SUBTOTAL(9,N1100:N1104)</f>
        <v>0</v>
      </c>
      <c r="O1099" s="414">
        <f t="shared" si="352"/>
        <v>0</v>
      </c>
      <c r="P1099" s="413">
        <f t="shared" si="352"/>
        <v>0</v>
      </c>
      <c r="Q1099" s="415">
        <f t="shared" si="352"/>
        <v>0</v>
      </c>
      <c r="R1099" s="410">
        <f t="shared" si="352"/>
        <v>0</v>
      </c>
      <c r="S1099" s="414">
        <f t="shared" si="352"/>
        <v>0</v>
      </c>
      <c r="T1099" s="413">
        <f t="shared" si="352"/>
        <v>0</v>
      </c>
      <c r="U1099" s="413">
        <f t="shared" si="352"/>
        <v>0</v>
      </c>
      <c r="V1099" s="413">
        <f t="shared" si="352"/>
        <v>0</v>
      </c>
      <c r="W1099" s="413">
        <f t="shared" si="352"/>
        <v>0</v>
      </c>
      <c r="X1099" s="413">
        <f t="shared" si="352"/>
        <v>0</v>
      </c>
      <c r="Y1099" s="413">
        <f t="shared" si="352"/>
        <v>0</v>
      </c>
      <c r="Z1099" s="413">
        <f t="shared" si="352"/>
        <v>0</v>
      </c>
      <c r="AA1099" s="413">
        <f t="shared" si="352"/>
        <v>0</v>
      </c>
      <c r="AB1099" s="411">
        <f t="shared" si="352"/>
        <v>0</v>
      </c>
      <c r="AC1099" s="415">
        <f t="shared" si="352"/>
        <v>0</v>
      </c>
      <c r="AD1099" s="1592"/>
      <c r="AE1099" s="1611"/>
      <c r="AF1099" s="1612"/>
    </row>
    <row r="1100" spans="1:32" ht="15" customHeight="1" outlineLevel="1" x14ac:dyDescent="0.2">
      <c r="A1100" s="11">
        <v>328</v>
      </c>
      <c r="B1100" s="300"/>
      <c r="C1100" s="269"/>
      <c r="D1100" s="269"/>
      <c r="E1100" s="270"/>
      <c r="F1100" s="856" t="s">
        <v>568</v>
      </c>
      <c r="G1100" s="857"/>
      <c r="H1100" s="857"/>
      <c r="I1100" s="857"/>
      <c r="J1100" s="857"/>
      <c r="K1100" s="857"/>
      <c r="L1100" s="858"/>
      <c r="M1100" s="408">
        <f t="shared" ref="M1100:AB1104" si="353">M324</f>
        <v>0</v>
      </c>
      <c r="N1100" s="419">
        <f t="shared" si="353"/>
        <v>0</v>
      </c>
      <c r="O1100" s="422">
        <f t="shared" si="353"/>
        <v>0</v>
      </c>
      <c r="P1100" s="422">
        <f t="shared" si="353"/>
        <v>0</v>
      </c>
      <c r="Q1100" s="423">
        <f t="shared" si="353"/>
        <v>0</v>
      </c>
      <c r="R1100" s="419">
        <f t="shared" si="353"/>
        <v>0</v>
      </c>
      <c r="S1100" s="421">
        <f t="shared" si="353"/>
        <v>0</v>
      </c>
      <c r="T1100" s="421">
        <f t="shared" si="353"/>
        <v>0</v>
      </c>
      <c r="U1100" s="421">
        <f t="shared" si="353"/>
        <v>0</v>
      </c>
      <c r="V1100" s="421">
        <f t="shared" si="353"/>
        <v>0</v>
      </c>
      <c r="W1100" s="421">
        <f t="shared" si="353"/>
        <v>0</v>
      </c>
      <c r="X1100" s="422">
        <f t="shared" si="353"/>
        <v>0</v>
      </c>
      <c r="Y1100" s="421">
        <f t="shared" si="353"/>
        <v>0</v>
      </c>
      <c r="Z1100" s="421">
        <f t="shared" si="353"/>
        <v>0</v>
      </c>
      <c r="AA1100" s="421">
        <f t="shared" si="353"/>
        <v>0</v>
      </c>
      <c r="AB1100" s="421">
        <f t="shared" si="353"/>
        <v>0</v>
      </c>
      <c r="AC1100" s="408">
        <f t="shared" si="351"/>
        <v>0</v>
      </c>
      <c r="AD1100" s="1440"/>
      <c r="AE1100" s="828"/>
      <c r="AF1100" s="829"/>
    </row>
    <row r="1101" spans="1:32" ht="15" customHeight="1" outlineLevel="1" x14ac:dyDescent="0.2">
      <c r="A1101" s="11">
        <v>329</v>
      </c>
      <c r="B1101" s="300"/>
      <c r="C1101" s="269"/>
      <c r="D1101" s="269"/>
      <c r="E1101" s="270"/>
      <c r="F1101" s="915" t="s">
        <v>582</v>
      </c>
      <c r="G1101" s="916"/>
      <c r="H1101" s="916"/>
      <c r="I1101" s="916"/>
      <c r="J1101" s="916"/>
      <c r="K1101" s="916"/>
      <c r="L1101" s="917"/>
      <c r="M1101" s="408">
        <f t="shared" si="353"/>
        <v>0</v>
      </c>
      <c r="N1101" s="419">
        <f t="shared" si="353"/>
        <v>0</v>
      </c>
      <c r="O1101" s="422">
        <f t="shared" si="353"/>
        <v>0</v>
      </c>
      <c r="P1101" s="422">
        <f t="shared" si="353"/>
        <v>0</v>
      </c>
      <c r="Q1101" s="423">
        <f t="shared" si="353"/>
        <v>0</v>
      </c>
      <c r="R1101" s="419">
        <f t="shared" si="353"/>
        <v>0</v>
      </c>
      <c r="S1101" s="421">
        <f t="shared" si="353"/>
        <v>0</v>
      </c>
      <c r="T1101" s="421">
        <f t="shared" si="353"/>
        <v>0</v>
      </c>
      <c r="U1101" s="421">
        <f t="shared" si="353"/>
        <v>0</v>
      </c>
      <c r="V1101" s="421">
        <f t="shared" si="353"/>
        <v>0</v>
      </c>
      <c r="W1101" s="421">
        <f t="shared" si="353"/>
        <v>0</v>
      </c>
      <c r="X1101" s="422">
        <f t="shared" si="353"/>
        <v>0</v>
      </c>
      <c r="Y1101" s="421">
        <f t="shared" si="353"/>
        <v>0</v>
      </c>
      <c r="Z1101" s="421">
        <f t="shared" si="353"/>
        <v>0</v>
      </c>
      <c r="AA1101" s="421">
        <f t="shared" si="353"/>
        <v>0</v>
      </c>
      <c r="AB1101" s="421">
        <f t="shared" si="353"/>
        <v>0</v>
      </c>
      <c r="AC1101" s="408">
        <f t="shared" si="351"/>
        <v>0</v>
      </c>
      <c r="AD1101" s="830"/>
      <c r="AE1101" s="1063"/>
      <c r="AF1101" s="832"/>
    </row>
    <row r="1102" spans="1:32" ht="15" customHeight="1" outlineLevel="1" x14ac:dyDescent="0.2">
      <c r="A1102" s="11">
        <v>330</v>
      </c>
      <c r="B1102" s="300"/>
      <c r="C1102" s="269"/>
      <c r="D1102" s="269"/>
      <c r="E1102" s="270"/>
      <c r="F1102" s="915" t="s">
        <v>569</v>
      </c>
      <c r="G1102" s="916"/>
      <c r="H1102" s="916"/>
      <c r="I1102" s="916"/>
      <c r="J1102" s="916"/>
      <c r="K1102" s="916"/>
      <c r="L1102" s="917"/>
      <c r="M1102" s="408">
        <f t="shared" si="353"/>
        <v>0</v>
      </c>
      <c r="N1102" s="419">
        <f t="shared" si="353"/>
        <v>0</v>
      </c>
      <c r="O1102" s="422">
        <f t="shared" si="353"/>
        <v>0</v>
      </c>
      <c r="P1102" s="422">
        <f t="shared" si="353"/>
        <v>0</v>
      </c>
      <c r="Q1102" s="423">
        <f t="shared" si="353"/>
        <v>0</v>
      </c>
      <c r="R1102" s="419">
        <f t="shared" si="353"/>
        <v>0</v>
      </c>
      <c r="S1102" s="421">
        <f t="shared" si="353"/>
        <v>0</v>
      </c>
      <c r="T1102" s="421">
        <f t="shared" si="353"/>
        <v>0</v>
      </c>
      <c r="U1102" s="421">
        <f t="shared" si="353"/>
        <v>0</v>
      </c>
      <c r="V1102" s="421">
        <f t="shared" si="353"/>
        <v>0</v>
      </c>
      <c r="W1102" s="421">
        <f t="shared" si="353"/>
        <v>0</v>
      </c>
      <c r="X1102" s="422">
        <f t="shared" si="353"/>
        <v>0</v>
      </c>
      <c r="Y1102" s="421">
        <f t="shared" si="353"/>
        <v>0</v>
      </c>
      <c r="Z1102" s="421">
        <f t="shared" si="353"/>
        <v>0</v>
      </c>
      <c r="AA1102" s="421">
        <f t="shared" si="353"/>
        <v>0</v>
      </c>
      <c r="AB1102" s="421">
        <f t="shared" si="353"/>
        <v>0</v>
      </c>
      <c r="AC1102" s="408">
        <f t="shared" si="351"/>
        <v>0</v>
      </c>
      <c r="AD1102" s="830"/>
      <c r="AE1102" s="1063"/>
      <c r="AF1102" s="832"/>
    </row>
    <row r="1103" spans="1:32" ht="15" customHeight="1" outlineLevel="1" x14ac:dyDescent="0.2">
      <c r="A1103" s="11">
        <v>331</v>
      </c>
      <c r="B1103" s="300"/>
      <c r="C1103" s="269"/>
      <c r="D1103" s="269"/>
      <c r="E1103" s="270"/>
      <c r="F1103" s="915" t="s">
        <v>107</v>
      </c>
      <c r="G1103" s="916"/>
      <c r="H1103" s="916"/>
      <c r="I1103" s="916"/>
      <c r="J1103" s="916"/>
      <c r="K1103" s="916"/>
      <c r="L1103" s="917"/>
      <c r="M1103" s="408">
        <f t="shared" si="353"/>
        <v>0</v>
      </c>
      <c r="N1103" s="419">
        <f t="shared" si="353"/>
        <v>0</v>
      </c>
      <c r="O1103" s="422">
        <f t="shared" si="353"/>
        <v>0</v>
      </c>
      <c r="P1103" s="422">
        <f t="shared" si="353"/>
        <v>0</v>
      </c>
      <c r="Q1103" s="423">
        <f t="shared" si="353"/>
        <v>0</v>
      </c>
      <c r="R1103" s="419">
        <f t="shared" si="353"/>
        <v>0</v>
      </c>
      <c r="S1103" s="421">
        <f t="shared" si="353"/>
        <v>0</v>
      </c>
      <c r="T1103" s="421">
        <f t="shared" si="353"/>
        <v>0</v>
      </c>
      <c r="U1103" s="421">
        <f t="shared" si="353"/>
        <v>0</v>
      </c>
      <c r="V1103" s="421">
        <f t="shared" si="353"/>
        <v>0</v>
      </c>
      <c r="W1103" s="421">
        <f t="shared" si="353"/>
        <v>0</v>
      </c>
      <c r="X1103" s="422">
        <f t="shared" si="353"/>
        <v>0</v>
      </c>
      <c r="Y1103" s="421">
        <f t="shared" si="353"/>
        <v>0</v>
      </c>
      <c r="Z1103" s="421">
        <f t="shared" si="353"/>
        <v>0</v>
      </c>
      <c r="AA1103" s="421">
        <f t="shared" si="353"/>
        <v>0</v>
      </c>
      <c r="AB1103" s="421">
        <f t="shared" si="353"/>
        <v>0</v>
      </c>
      <c r="AC1103" s="408">
        <f t="shared" si="351"/>
        <v>0</v>
      </c>
      <c r="AD1103" s="830"/>
      <c r="AE1103" s="1063"/>
      <c r="AF1103" s="832"/>
    </row>
    <row r="1104" spans="1:32" ht="15" customHeight="1" outlineLevel="1" x14ac:dyDescent="0.2">
      <c r="A1104" s="11">
        <v>331</v>
      </c>
      <c r="B1104" s="300"/>
      <c r="C1104" s="269"/>
      <c r="D1104" s="269"/>
      <c r="E1104" s="270"/>
      <c r="F1104" s="859" t="s">
        <v>462</v>
      </c>
      <c r="G1104" s="860"/>
      <c r="H1104" s="860"/>
      <c r="I1104" s="860"/>
      <c r="J1104" s="860"/>
      <c r="K1104" s="860"/>
      <c r="L1104" s="861"/>
      <c r="M1104" s="408">
        <f t="shared" si="353"/>
        <v>0</v>
      </c>
      <c r="N1104" s="419">
        <f t="shared" si="353"/>
        <v>0</v>
      </c>
      <c r="O1104" s="422">
        <f t="shared" si="353"/>
        <v>0</v>
      </c>
      <c r="P1104" s="422">
        <f t="shared" si="353"/>
        <v>0</v>
      </c>
      <c r="Q1104" s="423">
        <f t="shared" si="353"/>
        <v>0</v>
      </c>
      <c r="R1104" s="419">
        <f t="shared" si="353"/>
        <v>0</v>
      </c>
      <c r="S1104" s="421">
        <f t="shared" si="353"/>
        <v>0</v>
      </c>
      <c r="T1104" s="421">
        <f t="shared" si="353"/>
        <v>0</v>
      </c>
      <c r="U1104" s="421">
        <f t="shared" si="353"/>
        <v>0</v>
      </c>
      <c r="V1104" s="421">
        <f t="shared" si="353"/>
        <v>0</v>
      </c>
      <c r="W1104" s="421">
        <f t="shared" si="353"/>
        <v>0</v>
      </c>
      <c r="X1104" s="422">
        <f t="shared" si="353"/>
        <v>0</v>
      </c>
      <c r="Y1104" s="421">
        <f t="shared" si="353"/>
        <v>0</v>
      </c>
      <c r="Z1104" s="421">
        <f t="shared" si="353"/>
        <v>0</v>
      </c>
      <c r="AA1104" s="421">
        <f t="shared" si="353"/>
        <v>0</v>
      </c>
      <c r="AB1104" s="421">
        <f t="shared" si="353"/>
        <v>0</v>
      </c>
      <c r="AC1104" s="408">
        <f t="shared" si="351"/>
        <v>0</v>
      </c>
      <c r="AD1104" s="833"/>
      <c r="AE1104" s="834"/>
      <c r="AF1104" s="835"/>
    </row>
    <row r="1105" spans="1:32" ht="15" customHeight="1" outlineLevel="1" x14ac:dyDescent="0.2">
      <c r="A1105" s="11">
        <v>326</v>
      </c>
      <c r="B1105" s="300"/>
      <c r="C1105" s="1025" t="s">
        <v>108</v>
      </c>
      <c r="D1105" s="1026"/>
      <c r="E1105" s="1026"/>
      <c r="F1105" s="1026"/>
      <c r="G1105" s="1026"/>
      <c r="H1105" s="1026"/>
      <c r="I1105" s="1026"/>
      <c r="J1105" s="1026"/>
      <c r="K1105" s="1026"/>
      <c r="L1105" s="1026"/>
      <c r="M1105" s="1026"/>
      <c r="N1105" s="1026"/>
      <c r="O1105" s="1026"/>
      <c r="P1105" s="1026"/>
      <c r="Q1105" s="1026"/>
      <c r="R1105" s="1026"/>
      <c r="S1105" s="1026"/>
      <c r="T1105" s="1026"/>
      <c r="U1105" s="1026"/>
      <c r="V1105" s="1026"/>
      <c r="W1105" s="1026"/>
      <c r="X1105" s="1026"/>
      <c r="Y1105" s="1026"/>
      <c r="Z1105" s="1026"/>
      <c r="AA1105" s="1026"/>
      <c r="AB1105" s="1026"/>
      <c r="AC1105" s="1026"/>
      <c r="AD1105" s="1026"/>
      <c r="AE1105" s="1026"/>
      <c r="AF1105" s="1027"/>
    </row>
    <row r="1106" spans="1:32" outlineLevel="1" x14ac:dyDescent="0.2">
      <c r="A1106" s="11">
        <v>232</v>
      </c>
      <c r="B1106" s="300"/>
      <c r="C1106" s="295"/>
      <c r="D1106" s="844" t="s">
        <v>64</v>
      </c>
      <c r="E1106" s="845"/>
      <c r="F1106" s="845"/>
      <c r="G1106" s="845"/>
      <c r="H1106" s="845"/>
      <c r="I1106" s="845"/>
      <c r="J1106" s="845"/>
      <c r="K1106" s="845"/>
      <c r="L1106" s="845"/>
      <c r="M1106" s="845"/>
      <c r="N1106" s="845"/>
      <c r="O1106" s="845"/>
      <c r="P1106" s="845"/>
      <c r="Q1106" s="845"/>
      <c r="R1106" s="845"/>
      <c r="S1106" s="845"/>
      <c r="T1106" s="845"/>
      <c r="U1106" s="845"/>
      <c r="V1106" s="845"/>
      <c r="W1106" s="845"/>
      <c r="X1106" s="845"/>
      <c r="Y1106" s="845"/>
      <c r="Z1106" s="845"/>
      <c r="AA1106" s="845"/>
      <c r="AB1106" s="845"/>
      <c r="AC1106" s="845"/>
      <c r="AD1106" s="845"/>
      <c r="AE1106" s="845"/>
      <c r="AF1106" s="846"/>
    </row>
    <row r="1107" spans="1:32" outlineLevel="1" x14ac:dyDescent="0.2">
      <c r="A1107" s="11">
        <v>233</v>
      </c>
      <c r="B1107" s="300"/>
      <c r="C1107" s="295"/>
      <c r="D1107" s="295"/>
      <c r="E1107" s="918" t="s">
        <v>66</v>
      </c>
      <c r="F1107" s="919"/>
      <c r="G1107" s="919"/>
      <c r="H1107" s="919"/>
      <c r="I1107" s="919"/>
      <c r="J1107" s="919"/>
      <c r="K1107" s="919"/>
      <c r="L1107" s="920"/>
      <c r="M1107" s="407">
        <f>SUBTOTAL(9,M1108:M1111)</f>
        <v>0</v>
      </c>
      <c r="N1107" s="410">
        <f t="shared" ref="N1107:AC1107" si="354">SUBTOTAL(9,N1108:N1111)</f>
        <v>0</v>
      </c>
      <c r="O1107" s="414">
        <f t="shared" si="354"/>
        <v>0</v>
      </c>
      <c r="P1107" s="413">
        <f t="shared" si="354"/>
        <v>0</v>
      </c>
      <c r="Q1107" s="415">
        <f t="shared" si="354"/>
        <v>0</v>
      </c>
      <c r="R1107" s="410">
        <f t="shared" si="354"/>
        <v>0</v>
      </c>
      <c r="S1107" s="414">
        <f t="shared" si="354"/>
        <v>0</v>
      </c>
      <c r="T1107" s="413">
        <f t="shared" si="354"/>
        <v>0</v>
      </c>
      <c r="U1107" s="413">
        <f t="shared" si="354"/>
        <v>0</v>
      </c>
      <c r="V1107" s="413">
        <f t="shared" si="354"/>
        <v>0</v>
      </c>
      <c r="W1107" s="413">
        <f t="shared" si="354"/>
        <v>0</v>
      </c>
      <c r="X1107" s="413">
        <f t="shared" si="354"/>
        <v>0</v>
      </c>
      <c r="Y1107" s="413">
        <f t="shared" si="354"/>
        <v>0</v>
      </c>
      <c r="Z1107" s="413">
        <f t="shared" si="354"/>
        <v>0</v>
      </c>
      <c r="AA1107" s="413">
        <f t="shared" si="354"/>
        <v>0</v>
      </c>
      <c r="AB1107" s="411">
        <f t="shared" si="354"/>
        <v>0</v>
      </c>
      <c r="AC1107" s="415">
        <f t="shared" si="354"/>
        <v>0</v>
      </c>
      <c r="AD1107" s="1440"/>
      <c r="AE1107" s="828"/>
      <c r="AF1107" s="829"/>
    </row>
    <row r="1108" spans="1:32" outlineLevel="1" x14ac:dyDescent="0.2">
      <c r="A1108" s="11">
        <v>234</v>
      </c>
      <c r="B1108" s="300"/>
      <c r="C1108" s="295"/>
      <c r="D1108" s="295"/>
      <c r="E1108" s="322"/>
      <c r="F1108" s="856" t="s">
        <v>65</v>
      </c>
      <c r="G1108" s="857"/>
      <c r="H1108" s="857"/>
      <c r="I1108" s="857"/>
      <c r="J1108" s="857"/>
      <c r="K1108" s="857"/>
      <c r="L1108" s="858"/>
      <c r="M1108" s="408">
        <f t="shared" ref="M1108:AB1111" si="355">M332</f>
        <v>0</v>
      </c>
      <c r="N1108" s="419">
        <f t="shared" si="355"/>
        <v>0</v>
      </c>
      <c r="O1108" s="422">
        <f t="shared" si="355"/>
        <v>0</v>
      </c>
      <c r="P1108" s="422">
        <f t="shared" si="355"/>
        <v>0</v>
      </c>
      <c r="Q1108" s="423">
        <f t="shared" si="355"/>
        <v>0</v>
      </c>
      <c r="R1108" s="419">
        <f t="shared" si="355"/>
        <v>0</v>
      </c>
      <c r="S1108" s="421">
        <f t="shared" si="355"/>
        <v>0</v>
      </c>
      <c r="T1108" s="421">
        <f t="shared" si="355"/>
        <v>0</v>
      </c>
      <c r="U1108" s="421">
        <f t="shared" si="355"/>
        <v>0</v>
      </c>
      <c r="V1108" s="421">
        <f t="shared" si="355"/>
        <v>0</v>
      </c>
      <c r="W1108" s="421">
        <f t="shared" si="355"/>
        <v>0</v>
      </c>
      <c r="X1108" s="422">
        <f t="shared" si="355"/>
        <v>0</v>
      </c>
      <c r="Y1108" s="421">
        <f t="shared" si="355"/>
        <v>0</v>
      </c>
      <c r="Z1108" s="421">
        <f t="shared" si="355"/>
        <v>0</v>
      </c>
      <c r="AA1108" s="421">
        <f t="shared" si="355"/>
        <v>0</v>
      </c>
      <c r="AB1108" s="421">
        <f t="shared" si="355"/>
        <v>0</v>
      </c>
      <c r="AC1108" s="408">
        <f t="shared" ref="AC1108:AC1111" si="356">M1108-SUM(N1108:AB1108)</f>
        <v>0</v>
      </c>
      <c r="AD1108" s="830"/>
      <c r="AE1108" s="1063"/>
      <c r="AF1108" s="832"/>
    </row>
    <row r="1109" spans="1:32" outlineLevel="1" x14ac:dyDescent="0.2">
      <c r="A1109" s="11">
        <v>235</v>
      </c>
      <c r="B1109" s="300"/>
      <c r="C1109" s="295"/>
      <c r="D1109" s="295"/>
      <c r="E1109" s="322"/>
      <c r="F1109" s="915" t="s">
        <v>68</v>
      </c>
      <c r="G1109" s="916"/>
      <c r="H1109" s="916"/>
      <c r="I1109" s="916"/>
      <c r="J1109" s="916"/>
      <c r="K1109" s="916"/>
      <c r="L1109" s="917"/>
      <c r="M1109" s="408">
        <f t="shared" si="355"/>
        <v>0</v>
      </c>
      <c r="N1109" s="419">
        <f t="shared" si="355"/>
        <v>0</v>
      </c>
      <c r="O1109" s="422">
        <f t="shared" si="355"/>
        <v>0</v>
      </c>
      <c r="P1109" s="422">
        <f t="shared" si="355"/>
        <v>0</v>
      </c>
      <c r="Q1109" s="423">
        <f t="shared" si="355"/>
        <v>0</v>
      </c>
      <c r="R1109" s="419">
        <f t="shared" si="355"/>
        <v>0</v>
      </c>
      <c r="S1109" s="421">
        <f t="shared" si="355"/>
        <v>0</v>
      </c>
      <c r="T1109" s="421">
        <f t="shared" si="355"/>
        <v>0</v>
      </c>
      <c r="U1109" s="421">
        <f t="shared" si="355"/>
        <v>0</v>
      </c>
      <c r="V1109" s="421">
        <f t="shared" si="355"/>
        <v>0</v>
      </c>
      <c r="W1109" s="421">
        <f t="shared" si="355"/>
        <v>0</v>
      </c>
      <c r="X1109" s="422">
        <f t="shared" si="355"/>
        <v>0</v>
      </c>
      <c r="Y1109" s="421">
        <f t="shared" si="355"/>
        <v>0</v>
      </c>
      <c r="Z1109" s="421">
        <f t="shared" si="355"/>
        <v>0</v>
      </c>
      <c r="AA1109" s="421">
        <f t="shared" si="355"/>
        <v>0</v>
      </c>
      <c r="AB1109" s="421">
        <f t="shared" si="355"/>
        <v>0</v>
      </c>
      <c r="AC1109" s="408">
        <f t="shared" si="356"/>
        <v>0</v>
      </c>
      <c r="AD1109" s="830"/>
      <c r="AE1109" s="1063"/>
      <c r="AF1109" s="832"/>
    </row>
    <row r="1110" spans="1:32" outlineLevel="1" x14ac:dyDescent="0.2">
      <c r="A1110" s="11">
        <v>236</v>
      </c>
      <c r="B1110" s="300"/>
      <c r="C1110" s="295"/>
      <c r="D1110" s="263"/>
      <c r="E1110" s="264"/>
      <c r="F1110" s="915" t="s">
        <v>537</v>
      </c>
      <c r="G1110" s="916"/>
      <c r="H1110" s="916"/>
      <c r="I1110" s="916"/>
      <c r="J1110" s="916"/>
      <c r="K1110" s="916"/>
      <c r="L1110" s="917"/>
      <c r="M1110" s="408">
        <f t="shared" si="355"/>
        <v>0</v>
      </c>
      <c r="N1110" s="419">
        <f t="shared" si="355"/>
        <v>0</v>
      </c>
      <c r="O1110" s="422">
        <f t="shared" si="355"/>
        <v>0</v>
      </c>
      <c r="P1110" s="422">
        <f t="shared" si="355"/>
        <v>0</v>
      </c>
      <c r="Q1110" s="423">
        <f t="shared" si="355"/>
        <v>0</v>
      </c>
      <c r="R1110" s="419">
        <f t="shared" si="355"/>
        <v>0</v>
      </c>
      <c r="S1110" s="421">
        <f t="shared" si="355"/>
        <v>0</v>
      </c>
      <c r="T1110" s="421">
        <f t="shared" si="355"/>
        <v>0</v>
      </c>
      <c r="U1110" s="421">
        <f t="shared" si="355"/>
        <v>0</v>
      </c>
      <c r="V1110" s="421">
        <f t="shared" si="355"/>
        <v>0</v>
      </c>
      <c r="W1110" s="421">
        <f t="shared" si="355"/>
        <v>0</v>
      </c>
      <c r="X1110" s="422">
        <f t="shared" si="355"/>
        <v>0</v>
      </c>
      <c r="Y1110" s="421">
        <f t="shared" si="355"/>
        <v>0</v>
      </c>
      <c r="Z1110" s="421">
        <f t="shared" si="355"/>
        <v>0</v>
      </c>
      <c r="AA1110" s="421">
        <f t="shared" si="355"/>
        <v>0</v>
      </c>
      <c r="AB1110" s="421">
        <f t="shared" si="355"/>
        <v>0</v>
      </c>
      <c r="AC1110" s="408">
        <f t="shared" si="356"/>
        <v>0</v>
      </c>
      <c r="AD1110" s="830"/>
      <c r="AE1110" s="1063"/>
      <c r="AF1110" s="832"/>
    </row>
    <row r="1111" spans="1:32" ht="27.75" customHeight="1" outlineLevel="1" x14ac:dyDescent="0.2">
      <c r="A1111" s="11">
        <v>237</v>
      </c>
      <c r="B1111" s="300"/>
      <c r="C1111" s="295"/>
      <c r="D1111" s="295"/>
      <c r="E1111" s="296"/>
      <c r="F1111" s="859" t="s">
        <v>532</v>
      </c>
      <c r="G1111" s="860"/>
      <c r="H1111" s="860"/>
      <c r="I1111" s="860"/>
      <c r="J1111" s="860"/>
      <c r="K1111" s="860"/>
      <c r="L1111" s="861"/>
      <c r="M1111" s="408">
        <f t="shared" si="355"/>
        <v>0</v>
      </c>
      <c r="N1111" s="419">
        <f t="shared" si="355"/>
        <v>0</v>
      </c>
      <c r="O1111" s="422">
        <f t="shared" si="355"/>
        <v>0</v>
      </c>
      <c r="P1111" s="422">
        <f t="shared" si="355"/>
        <v>0</v>
      </c>
      <c r="Q1111" s="423">
        <f t="shared" si="355"/>
        <v>0</v>
      </c>
      <c r="R1111" s="419">
        <f t="shared" si="355"/>
        <v>0</v>
      </c>
      <c r="S1111" s="421">
        <f t="shared" si="355"/>
        <v>0</v>
      </c>
      <c r="T1111" s="421">
        <f t="shared" si="355"/>
        <v>0</v>
      </c>
      <c r="U1111" s="421">
        <f t="shared" si="355"/>
        <v>0</v>
      </c>
      <c r="V1111" s="421">
        <f t="shared" si="355"/>
        <v>0</v>
      </c>
      <c r="W1111" s="421">
        <f t="shared" si="355"/>
        <v>0</v>
      </c>
      <c r="X1111" s="422">
        <f t="shared" si="355"/>
        <v>0</v>
      </c>
      <c r="Y1111" s="421">
        <f t="shared" si="355"/>
        <v>0</v>
      </c>
      <c r="Z1111" s="421">
        <f t="shared" si="355"/>
        <v>0</v>
      </c>
      <c r="AA1111" s="421">
        <f t="shared" si="355"/>
        <v>0</v>
      </c>
      <c r="AB1111" s="421">
        <f t="shared" si="355"/>
        <v>0</v>
      </c>
      <c r="AC1111" s="408">
        <f t="shared" si="356"/>
        <v>0</v>
      </c>
      <c r="AD1111" s="830"/>
      <c r="AE1111" s="1063"/>
      <c r="AF1111" s="832"/>
    </row>
    <row r="1112" spans="1:32" ht="15.75" outlineLevel="1" x14ac:dyDescent="0.2">
      <c r="A1112" s="11">
        <v>238</v>
      </c>
      <c r="B1112" s="300"/>
      <c r="C1112" s="295"/>
      <c r="D1112" s="297"/>
      <c r="E1112" s="853" t="s">
        <v>67</v>
      </c>
      <c r="F1112" s="854"/>
      <c r="G1112" s="854"/>
      <c r="H1112" s="854"/>
      <c r="I1112" s="854"/>
      <c r="J1112" s="854"/>
      <c r="K1112" s="854"/>
      <c r="L1112" s="855"/>
      <c r="M1112" s="407">
        <f>SUBTOTAL(9,M1113:M1116)</f>
        <v>0</v>
      </c>
      <c r="N1112" s="410">
        <f t="shared" ref="N1112:AC1112" si="357">SUBTOTAL(9,N1113:N1116)</f>
        <v>0</v>
      </c>
      <c r="O1112" s="414">
        <f t="shared" si="357"/>
        <v>0</v>
      </c>
      <c r="P1112" s="413">
        <f t="shared" si="357"/>
        <v>0</v>
      </c>
      <c r="Q1112" s="415">
        <f t="shared" si="357"/>
        <v>0</v>
      </c>
      <c r="R1112" s="410">
        <f t="shared" si="357"/>
        <v>0</v>
      </c>
      <c r="S1112" s="414">
        <f t="shared" si="357"/>
        <v>0</v>
      </c>
      <c r="T1112" s="413">
        <f t="shared" si="357"/>
        <v>0</v>
      </c>
      <c r="U1112" s="413">
        <f t="shared" si="357"/>
        <v>0</v>
      </c>
      <c r="V1112" s="413">
        <f t="shared" si="357"/>
        <v>0</v>
      </c>
      <c r="W1112" s="413">
        <f t="shared" si="357"/>
        <v>0</v>
      </c>
      <c r="X1112" s="413">
        <f t="shared" si="357"/>
        <v>0</v>
      </c>
      <c r="Y1112" s="413">
        <f t="shared" si="357"/>
        <v>0</v>
      </c>
      <c r="Z1112" s="413">
        <f t="shared" si="357"/>
        <v>0</v>
      </c>
      <c r="AA1112" s="413">
        <f t="shared" si="357"/>
        <v>0</v>
      </c>
      <c r="AB1112" s="411">
        <f t="shared" si="357"/>
        <v>0</v>
      </c>
      <c r="AC1112" s="415">
        <f t="shared" si="357"/>
        <v>0</v>
      </c>
      <c r="AD1112" s="830"/>
      <c r="AE1112" s="1063"/>
      <c r="AF1112" s="832"/>
    </row>
    <row r="1113" spans="1:32" outlineLevel="1" x14ac:dyDescent="0.2">
      <c r="A1113" s="11">
        <v>239</v>
      </c>
      <c r="B1113" s="300"/>
      <c r="C1113" s="295"/>
      <c r="D1113" s="319"/>
      <c r="E1113" s="319"/>
      <c r="F1113" s="856" t="s">
        <v>65</v>
      </c>
      <c r="G1113" s="857"/>
      <c r="H1113" s="857"/>
      <c r="I1113" s="857"/>
      <c r="J1113" s="857"/>
      <c r="K1113" s="857"/>
      <c r="L1113" s="858"/>
      <c r="M1113" s="408">
        <f t="shared" ref="M1113:AB1116" si="358">M337</f>
        <v>0</v>
      </c>
      <c r="N1113" s="419">
        <f t="shared" si="358"/>
        <v>0</v>
      </c>
      <c r="O1113" s="422">
        <f t="shared" si="358"/>
        <v>0</v>
      </c>
      <c r="P1113" s="422">
        <f t="shared" si="358"/>
        <v>0</v>
      </c>
      <c r="Q1113" s="423">
        <f t="shared" si="358"/>
        <v>0</v>
      </c>
      <c r="R1113" s="419">
        <f t="shared" si="358"/>
        <v>0</v>
      </c>
      <c r="S1113" s="421">
        <f t="shared" si="358"/>
        <v>0</v>
      </c>
      <c r="T1113" s="421">
        <f t="shared" si="358"/>
        <v>0</v>
      </c>
      <c r="U1113" s="421">
        <f t="shared" si="358"/>
        <v>0</v>
      </c>
      <c r="V1113" s="421">
        <f t="shared" si="358"/>
        <v>0</v>
      </c>
      <c r="W1113" s="421">
        <f t="shared" si="358"/>
        <v>0</v>
      </c>
      <c r="X1113" s="422">
        <f t="shared" si="358"/>
        <v>0</v>
      </c>
      <c r="Y1113" s="421">
        <f t="shared" si="358"/>
        <v>0</v>
      </c>
      <c r="Z1113" s="421">
        <f t="shared" si="358"/>
        <v>0</v>
      </c>
      <c r="AA1113" s="421">
        <f t="shared" si="358"/>
        <v>0</v>
      </c>
      <c r="AB1113" s="421">
        <f t="shared" si="358"/>
        <v>0</v>
      </c>
      <c r="AC1113" s="408">
        <f t="shared" ref="AC1113:AC1116" si="359">M1113-SUM(N1113:AB1113)</f>
        <v>0</v>
      </c>
      <c r="AD1113" s="830"/>
      <c r="AE1113" s="1063"/>
      <c r="AF1113" s="832"/>
    </row>
    <row r="1114" spans="1:32" outlineLevel="1" x14ac:dyDescent="0.2">
      <c r="A1114" s="11">
        <v>240</v>
      </c>
      <c r="B1114" s="300"/>
      <c r="C1114" s="295"/>
      <c r="D1114" s="319"/>
      <c r="E1114" s="319"/>
      <c r="F1114" s="915" t="s">
        <v>68</v>
      </c>
      <c r="G1114" s="916"/>
      <c r="H1114" s="916"/>
      <c r="I1114" s="916"/>
      <c r="J1114" s="916"/>
      <c r="K1114" s="916"/>
      <c r="L1114" s="917"/>
      <c r="M1114" s="408">
        <f t="shared" si="358"/>
        <v>0</v>
      </c>
      <c r="N1114" s="419">
        <f t="shared" si="358"/>
        <v>0</v>
      </c>
      <c r="O1114" s="422">
        <f t="shared" si="358"/>
        <v>0</v>
      </c>
      <c r="P1114" s="422">
        <f t="shared" si="358"/>
        <v>0</v>
      </c>
      <c r="Q1114" s="423">
        <f t="shared" si="358"/>
        <v>0</v>
      </c>
      <c r="R1114" s="419">
        <f t="shared" si="358"/>
        <v>0</v>
      </c>
      <c r="S1114" s="421">
        <f t="shared" si="358"/>
        <v>0</v>
      </c>
      <c r="T1114" s="421">
        <f t="shared" si="358"/>
        <v>0</v>
      </c>
      <c r="U1114" s="421">
        <f t="shared" si="358"/>
        <v>0</v>
      </c>
      <c r="V1114" s="421">
        <f t="shared" si="358"/>
        <v>0</v>
      </c>
      <c r="W1114" s="421">
        <f t="shared" si="358"/>
        <v>0</v>
      </c>
      <c r="X1114" s="422">
        <f t="shared" si="358"/>
        <v>0</v>
      </c>
      <c r="Y1114" s="421">
        <f t="shared" si="358"/>
        <v>0</v>
      </c>
      <c r="Z1114" s="421">
        <f t="shared" si="358"/>
        <v>0</v>
      </c>
      <c r="AA1114" s="421">
        <f t="shared" si="358"/>
        <v>0</v>
      </c>
      <c r="AB1114" s="421">
        <f t="shared" si="358"/>
        <v>0</v>
      </c>
      <c r="AC1114" s="408">
        <f t="shared" si="359"/>
        <v>0</v>
      </c>
      <c r="AD1114" s="830"/>
      <c r="AE1114" s="1063"/>
      <c r="AF1114" s="832"/>
    </row>
    <row r="1115" spans="1:32" outlineLevel="1" x14ac:dyDescent="0.2">
      <c r="A1115" s="11">
        <v>241</v>
      </c>
      <c r="B1115" s="300"/>
      <c r="C1115" s="295"/>
      <c r="D1115" s="265"/>
      <c r="E1115" s="265"/>
      <c r="F1115" s="915" t="s">
        <v>537</v>
      </c>
      <c r="G1115" s="916"/>
      <c r="H1115" s="916"/>
      <c r="I1115" s="916"/>
      <c r="J1115" s="916"/>
      <c r="K1115" s="916"/>
      <c r="L1115" s="917"/>
      <c r="M1115" s="408">
        <f t="shared" si="358"/>
        <v>0</v>
      </c>
      <c r="N1115" s="419">
        <f t="shared" si="358"/>
        <v>0</v>
      </c>
      <c r="O1115" s="422">
        <f t="shared" si="358"/>
        <v>0</v>
      </c>
      <c r="P1115" s="422">
        <f t="shared" si="358"/>
        <v>0</v>
      </c>
      <c r="Q1115" s="423">
        <f t="shared" si="358"/>
        <v>0</v>
      </c>
      <c r="R1115" s="419">
        <f t="shared" si="358"/>
        <v>0</v>
      </c>
      <c r="S1115" s="421">
        <f t="shared" si="358"/>
        <v>0</v>
      </c>
      <c r="T1115" s="421">
        <f t="shared" si="358"/>
        <v>0</v>
      </c>
      <c r="U1115" s="421">
        <f t="shared" si="358"/>
        <v>0</v>
      </c>
      <c r="V1115" s="421">
        <f t="shared" si="358"/>
        <v>0</v>
      </c>
      <c r="W1115" s="421">
        <f t="shared" si="358"/>
        <v>0</v>
      </c>
      <c r="X1115" s="422">
        <f t="shared" si="358"/>
        <v>0</v>
      </c>
      <c r="Y1115" s="421">
        <f t="shared" si="358"/>
        <v>0</v>
      </c>
      <c r="Z1115" s="421">
        <f t="shared" si="358"/>
        <v>0</v>
      </c>
      <c r="AA1115" s="421">
        <f t="shared" si="358"/>
        <v>0</v>
      </c>
      <c r="AB1115" s="421">
        <f t="shared" si="358"/>
        <v>0</v>
      </c>
      <c r="AC1115" s="408">
        <f t="shared" si="359"/>
        <v>0</v>
      </c>
      <c r="AD1115" s="830"/>
      <c r="AE1115" s="1063"/>
      <c r="AF1115" s="832"/>
    </row>
    <row r="1116" spans="1:32" ht="27.75" customHeight="1" outlineLevel="1" x14ac:dyDescent="0.2">
      <c r="A1116" s="11">
        <v>242</v>
      </c>
      <c r="B1116" s="300"/>
      <c r="C1116" s="295"/>
      <c r="D1116" s="263"/>
      <c r="E1116" s="263"/>
      <c r="F1116" s="859" t="s">
        <v>532</v>
      </c>
      <c r="G1116" s="860"/>
      <c r="H1116" s="860"/>
      <c r="I1116" s="860"/>
      <c r="J1116" s="860"/>
      <c r="K1116" s="860"/>
      <c r="L1116" s="861"/>
      <c r="M1116" s="408">
        <f t="shared" si="358"/>
        <v>0</v>
      </c>
      <c r="N1116" s="419">
        <f t="shared" si="358"/>
        <v>0</v>
      </c>
      <c r="O1116" s="422">
        <f t="shared" si="358"/>
        <v>0</v>
      </c>
      <c r="P1116" s="422">
        <f t="shared" si="358"/>
        <v>0</v>
      </c>
      <c r="Q1116" s="423">
        <f t="shared" si="358"/>
        <v>0</v>
      </c>
      <c r="R1116" s="419">
        <f t="shared" si="358"/>
        <v>0</v>
      </c>
      <c r="S1116" s="421">
        <f t="shared" si="358"/>
        <v>0</v>
      </c>
      <c r="T1116" s="421">
        <f t="shared" si="358"/>
        <v>0</v>
      </c>
      <c r="U1116" s="421">
        <f t="shared" si="358"/>
        <v>0</v>
      </c>
      <c r="V1116" s="421">
        <f t="shared" si="358"/>
        <v>0</v>
      </c>
      <c r="W1116" s="421">
        <f t="shared" si="358"/>
        <v>0</v>
      </c>
      <c r="X1116" s="422">
        <f t="shared" si="358"/>
        <v>0</v>
      </c>
      <c r="Y1116" s="421">
        <f t="shared" si="358"/>
        <v>0</v>
      </c>
      <c r="Z1116" s="421">
        <f t="shared" si="358"/>
        <v>0</v>
      </c>
      <c r="AA1116" s="421">
        <f t="shared" si="358"/>
        <v>0</v>
      </c>
      <c r="AB1116" s="421">
        <f t="shared" si="358"/>
        <v>0</v>
      </c>
      <c r="AC1116" s="408">
        <f t="shared" si="359"/>
        <v>0</v>
      </c>
      <c r="AD1116" s="830"/>
      <c r="AE1116" s="1063"/>
      <c r="AF1116" s="832"/>
    </row>
    <row r="1117" spans="1:32" ht="15.75" customHeight="1" outlineLevel="1" x14ac:dyDescent="0.2">
      <c r="A1117" s="11">
        <v>243</v>
      </c>
      <c r="B1117" s="300"/>
      <c r="C1117" s="295"/>
      <c r="D1117" s="265"/>
      <c r="E1117" s="853" t="s">
        <v>556</v>
      </c>
      <c r="F1117" s="854"/>
      <c r="G1117" s="854"/>
      <c r="H1117" s="854"/>
      <c r="I1117" s="854"/>
      <c r="J1117" s="854"/>
      <c r="K1117" s="854"/>
      <c r="L1117" s="855"/>
      <c r="M1117" s="407">
        <f>SUBTOTAL(9,M1118:M1121)</f>
        <v>0</v>
      </c>
      <c r="N1117" s="410">
        <f t="shared" ref="N1117:AC1117" si="360">SUBTOTAL(9,N1118:N1121)</f>
        <v>0</v>
      </c>
      <c r="O1117" s="414">
        <f t="shared" si="360"/>
        <v>0</v>
      </c>
      <c r="P1117" s="413">
        <f t="shared" si="360"/>
        <v>0</v>
      </c>
      <c r="Q1117" s="415">
        <f t="shared" si="360"/>
        <v>0</v>
      </c>
      <c r="R1117" s="410">
        <f t="shared" si="360"/>
        <v>0</v>
      </c>
      <c r="S1117" s="414">
        <f t="shared" si="360"/>
        <v>0</v>
      </c>
      <c r="T1117" s="413">
        <f t="shared" si="360"/>
        <v>0</v>
      </c>
      <c r="U1117" s="413">
        <f t="shared" si="360"/>
        <v>0</v>
      </c>
      <c r="V1117" s="413">
        <f t="shared" si="360"/>
        <v>0</v>
      </c>
      <c r="W1117" s="413">
        <f t="shared" si="360"/>
        <v>0</v>
      </c>
      <c r="X1117" s="413">
        <f t="shared" si="360"/>
        <v>0</v>
      </c>
      <c r="Y1117" s="413">
        <f t="shared" si="360"/>
        <v>0</v>
      </c>
      <c r="Z1117" s="413">
        <f t="shared" si="360"/>
        <v>0</v>
      </c>
      <c r="AA1117" s="413">
        <f t="shared" si="360"/>
        <v>0</v>
      </c>
      <c r="AB1117" s="411">
        <f t="shared" si="360"/>
        <v>0</v>
      </c>
      <c r="AC1117" s="415">
        <f t="shared" si="360"/>
        <v>0</v>
      </c>
      <c r="AD1117" s="830"/>
      <c r="AE1117" s="1063"/>
      <c r="AF1117" s="832"/>
    </row>
    <row r="1118" spans="1:32" outlineLevel="1" x14ac:dyDescent="0.2">
      <c r="A1118" s="11">
        <v>244</v>
      </c>
      <c r="B1118" s="300"/>
      <c r="C1118" s="295"/>
      <c r="D1118" s="319"/>
      <c r="E1118" s="319"/>
      <c r="F1118" s="856" t="s">
        <v>65</v>
      </c>
      <c r="G1118" s="857"/>
      <c r="H1118" s="857"/>
      <c r="I1118" s="857"/>
      <c r="J1118" s="857"/>
      <c r="K1118" s="857"/>
      <c r="L1118" s="858"/>
      <c r="M1118" s="408">
        <f t="shared" ref="M1118:AB1121" si="361">M342</f>
        <v>0</v>
      </c>
      <c r="N1118" s="419">
        <f t="shared" si="361"/>
        <v>0</v>
      </c>
      <c r="O1118" s="422">
        <f t="shared" si="361"/>
        <v>0</v>
      </c>
      <c r="P1118" s="422">
        <f t="shared" si="361"/>
        <v>0</v>
      </c>
      <c r="Q1118" s="423">
        <f t="shared" si="361"/>
        <v>0</v>
      </c>
      <c r="R1118" s="419">
        <f t="shared" si="361"/>
        <v>0</v>
      </c>
      <c r="S1118" s="421">
        <f t="shared" si="361"/>
        <v>0</v>
      </c>
      <c r="T1118" s="421">
        <f t="shared" si="361"/>
        <v>0</v>
      </c>
      <c r="U1118" s="421">
        <f t="shared" si="361"/>
        <v>0</v>
      </c>
      <c r="V1118" s="421">
        <f t="shared" si="361"/>
        <v>0</v>
      </c>
      <c r="W1118" s="421">
        <f t="shared" si="361"/>
        <v>0</v>
      </c>
      <c r="X1118" s="422">
        <f t="shared" si="361"/>
        <v>0</v>
      </c>
      <c r="Y1118" s="421">
        <f t="shared" si="361"/>
        <v>0</v>
      </c>
      <c r="Z1118" s="421">
        <f t="shared" si="361"/>
        <v>0</v>
      </c>
      <c r="AA1118" s="421">
        <f t="shared" si="361"/>
        <v>0</v>
      </c>
      <c r="AB1118" s="421">
        <f t="shared" si="361"/>
        <v>0</v>
      </c>
      <c r="AC1118" s="408">
        <f t="shared" ref="AC1118:AC1121" si="362">M1118-SUM(N1118:AB1118)</f>
        <v>0</v>
      </c>
      <c r="AD1118" s="830"/>
      <c r="AE1118" s="1063"/>
      <c r="AF1118" s="832"/>
    </row>
    <row r="1119" spans="1:32" outlineLevel="1" x14ac:dyDescent="0.2">
      <c r="A1119" s="11">
        <v>245</v>
      </c>
      <c r="B1119" s="300"/>
      <c r="C1119" s="295"/>
      <c r="D1119" s="266"/>
      <c r="E1119" s="266"/>
      <c r="F1119" s="915" t="s">
        <v>68</v>
      </c>
      <c r="G1119" s="916"/>
      <c r="H1119" s="916"/>
      <c r="I1119" s="916"/>
      <c r="J1119" s="916"/>
      <c r="K1119" s="916"/>
      <c r="L1119" s="917"/>
      <c r="M1119" s="408">
        <f t="shared" si="361"/>
        <v>0</v>
      </c>
      <c r="N1119" s="419">
        <f t="shared" si="361"/>
        <v>0</v>
      </c>
      <c r="O1119" s="422">
        <f t="shared" si="361"/>
        <v>0</v>
      </c>
      <c r="P1119" s="422">
        <f t="shared" si="361"/>
        <v>0</v>
      </c>
      <c r="Q1119" s="423">
        <f t="shared" si="361"/>
        <v>0</v>
      </c>
      <c r="R1119" s="419">
        <f t="shared" si="361"/>
        <v>0</v>
      </c>
      <c r="S1119" s="421">
        <f t="shared" si="361"/>
        <v>0</v>
      </c>
      <c r="T1119" s="421">
        <f t="shared" si="361"/>
        <v>0</v>
      </c>
      <c r="U1119" s="421">
        <f t="shared" si="361"/>
        <v>0</v>
      </c>
      <c r="V1119" s="421">
        <f t="shared" si="361"/>
        <v>0</v>
      </c>
      <c r="W1119" s="421">
        <f t="shared" si="361"/>
        <v>0</v>
      </c>
      <c r="X1119" s="422">
        <f t="shared" si="361"/>
        <v>0</v>
      </c>
      <c r="Y1119" s="421">
        <f t="shared" si="361"/>
        <v>0</v>
      </c>
      <c r="Z1119" s="421">
        <f t="shared" si="361"/>
        <v>0</v>
      </c>
      <c r="AA1119" s="421">
        <f t="shared" si="361"/>
        <v>0</v>
      </c>
      <c r="AB1119" s="421">
        <f t="shared" si="361"/>
        <v>0</v>
      </c>
      <c r="AC1119" s="408">
        <f t="shared" si="362"/>
        <v>0</v>
      </c>
      <c r="AD1119" s="830"/>
      <c r="AE1119" s="1063"/>
      <c r="AF1119" s="832"/>
    </row>
    <row r="1120" spans="1:32" outlineLevel="1" x14ac:dyDescent="0.2">
      <c r="A1120" s="11">
        <v>246</v>
      </c>
      <c r="B1120" s="300"/>
      <c r="C1120" s="295"/>
      <c r="D1120" s="266"/>
      <c r="E1120" s="266"/>
      <c r="F1120" s="915" t="s">
        <v>537</v>
      </c>
      <c r="G1120" s="916"/>
      <c r="H1120" s="916"/>
      <c r="I1120" s="916"/>
      <c r="J1120" s="916"/>
      <c r="K1120" s="916"/>
      <c r="L1120" s="917"/>
      <c r="M1120" s="408">
        <f t="shared" si="361"/>
        <v>0</v>
      </c>
      <c r="N1120" s="419">
        <f t="shared" si="361"/>
        <v>0</v>
      </c>
      <c r="O1120" s="422">
        <f t="shared" si="361"/>
        <v>0</v>
      </c>
      <c r="P1120" s="422">
        <f t="shared" si="361"/>
        <v>0</v>
      </c>
      <c r="Q1120" s="423">
        <f t="shared" si="361"/>
        <v>0</v>
      </c>
      <c r="R1120" s="419">
        <f t="shared" si="361"/>
        <v>0</v>
      </c>
      <c r="S1120" s="421">
        <f t="shared" si="361"/>
        <v>0</v>
      </c>
      <c r="T1120" s="421">
        <f t="shared" si="361"/>
        <v>0</v>
      </c>
      <c r="U1120" s="421">
        <f t="shared" si="361"/>
        <v>0</v>
      </c>
      <c r="V1120" s="421">
        <f t="shared" si="361"/>
        <v>0</v>
      </c>
      <c r="W1120" s="421">
        <f t="shared" si="361"/>
        <v>0</v>
      </c>
      <c r="X1120" s="422">
        <f t="shared" si="361"/>
        <v>0</v>
      </c>
      <c r="Y1120" s="421">
        <f t="shared" si="361"/>
        <v>0</v>
      </c>
      <c r="Z1120" s="421">
        <f t="shared" si="361"/>
        <v>0</v>
      </c>
      <c r="AA1120" s="421">
        <f t="shared" si="361"/>
        <v>0</v>
      </c>
      <c r="AB1120" s="421">
        <f t="shared" si="361"/>
        <v>0</v>
      </c>
      <c r="AC1120" s="408">
        <f t="shared" si="362"/>
        <v>0</v>
      </c>
      <c r="AD1120" s="830"/>
      <c r="AE1120" s="1063"/>
      <c r="AF1120" s="832"/>
    </row>
    <row r="1121" spans="1:32" ht="27.75" customHeight="1" outlineLevel="1" x14ac:dyDescent="0.2">
      <c r="A1121" s="11">
        <v>247</v>
      </c>
      <c r="B1121" s="300"/>
      <c r="C1121" s="295"/>
      <c r="D1121" s="298"/>
      <c r="E1121" s="298"/>
      <c r="F1121" s="859" t="s">
        <v>532</v>
      </c>
      <c r="G1121" s="860"/>
      <c r="H1121" s="860"/>
      <c r="I1121" s="860"/>
      <c r="J1121" s="860"/>
      <c r="K1121" s="860"/>
      <c r="L1121" s="861"/>
      <c r="M1121" s="408">
        <f t="shared" si="361"/>
        <v>0</v>
      </c>
      <c r="N1121" s="419">
        <f t="shared" si="361"/>
        <v>0</v>
      </c>
      <c r="O1121" s="422">
        <f t="shared" si="361"/>
        <v>0</v>
      </c>
      <c r="P1121" s="422">
        <f t="shared" si="361"/>
        <v>0</v>
      </c>
      <c r="Q1121" s="423">
        <f t="shared" si="361"/>
        <v>0</v>
      </c>
      <c r="R1121" s="419">
        <f t="shared" si="361"/>
        <v>0</v>
      </c>
      <c r="S1121" s="421">
        <f t="shared" si="361"/>
        <v>0</v>
      </c>
      <c r="T1121" s="421">
        <f t="shared" si="361"/>
        <v>0</v>
      </c>
      <c r="U1121" s="421">
        <f t="shared" si="361"/>
        <v>0</v>
      </c>
      <c r="V1121" s="421">
        <f t="shared" si="361"/>
        <v>0</v>
      </c>
      <c r="W1121" s="421">
        <f t="shared" si="361"/>
        <v>0</v>
      </c>
      <c r="X1121" s="422">
        <f t="shared" si="361"/>
        <v>0</v>
      </c>
      <c r="Y1121" s="421">
        <f t="shared" si="361"/>
        <v>0</v>
      </c>
      <c r="Z1121" s="421">
        <f t="shared" si="361"/>
        <v>0</v>
      </c>
      <c r="AA1121" s="421">
        <f t="shared" si="361"/>
        <v>0</v>
      </c>
      <c r="AB1121" s="421">
        <f t="shared" si="361"/>
        <v>0</v>
      </c>
      <c r="AC1121" s="408">
        <f t="shared" si="362"/>
        <v>0</v>
      </c>
      <c r="AD1121" s="833"/>
      <c r="AE1121" s="834"/>
      <c r="AF1121" s="835"/>
    </row>
    <row r="1122" spans="1:32" ht="15" customHeight="1" outlineLevel="1" x14ac:dyDescent="0.2">
      <c r="A1122" s="11">
        <v>129</v>
      </c>
      <c r="B1122" s="300"/>
      <c r="C1122" s="298"/>
      <c r="D1122" s="844" t="s">
        <v>13</v>
      </c>
      <c r="E1122" s="845"/>
      <c r="F1122" s="845"/>
      <c r="G1122" s="845"/>
      <c r="H1122" s="845"/>
      <c r="I1122" s="845"/>
      <c r="J1122" s="845"/>
      <c r="K1122" s="845"/>
      <c r="L1122" s="845"/>
      <c r="M1122" s="845"/>
      <c r="N1122" s="845"/>
      <c r="O1122" s="845"/>
      <c r="P1122" s="845"/>
      <c r="Q1122" s="845"/>
      <c r="R1122" s="845"/>
      <c r="S1122" s="845"/>
      <c r="T1122" s="845"/>
      <c r="U1122" s="845"/>
      <c r="V1122" s="845"/>
      <c r="W1122" s="845"/>
      <c r="X1122" s="845"/>
      <c r="Y1122" s="845"/>
      <c r="Z1122" s="845"/>
      <c r="AA1122" s="845"/>
      <c r="AB1122" s="845"/>
      <c r="AC1122" s="845"/>
      <c r="AD1122" s="845"/>
      <c r="AE1122" s="845"/>
      <c r="AF1122" s="846"/>
    </row>
    <row r="1123" spans="1:32" ht="15" customHeight="1" outlineLevel="1" x14ac:dyDescent="0.2">
      <c r="A1123" s="11">
        <v>130</v>
      </c>
      <c r="B1123" s="300"/>
      <c r="C1123" s="298"/>
      <c r="D1123" s="298"/>
      <c r="E1123" s="918" t="s">
        <v>14</v>
      </c>
      <c r="F1123" s="919"/>
      <c r="G1123" s="919"/>
      <c r="H1123" s="919"/>
      <c r="I1123" s="919"/>
      <c r="J1123" s="919"/>
      <c r="K1123" s="919"/>
      <c r="L1123" s="920"/>
      <c r="M1123" s="407">
        <f>SUBTOTAL(9,M1124:M1126)</f>
        <v>0</v>
      </c>
      <c r="N1123" s="410">
        <f t="shared" ref="N1123:AC1123" si="363">SUBTOTAL(9,N1124:N1126)</f>
        <v>0</v>
      </c>
      <c r="O1123" s="414">
        <f t="shared" si="363"/>
        <v>0</v>
      </c>
      <c r="P1123" s="413">
        <f t="shared" si="363"/>
        <v>0</v>
      </c>
      <c r="Q1123" s="415">
        <f t="shared" si="363"/>
        <v>0</v>
      </c>
      <c r="R1123" s="410">
        <f t="shared" si="363"/>
        <v>0</v>
      </c>
      <c r="S1123" s="414">
        <f t="shared" si="363"/>
        <v>0</v>
      </c>
      <c r="T1123" s="413">
        <f t="shared" si="363"/>
        <v>0</v>
      </c>
      <c r="U1123" s="413">
        <f t="shared" si="363"/>
        <v>0</v>
      </c>
      <c r="V1123" s="413">
        <f t="shared" si="363"/>
        <v>0</v>
      </c>
      <c r="W1123" s="413">
        <f t="shared" si="363"/>
        <v>0</v>
      </c>
      <c r="X1123" s="413">
        <f t="shared" si="363"/>
        <v>0</v>
      </c>
      <c r="Y1123" s="413">
        <f t="shared" si="363"/>
        <v>0</v>
      </c>
      <c r="Z1123" s="413">
        <f t="shared" si="363"/>
        <v>0</v>
      </c>
      <c r="AA1123" s="413">
        <f t="shared" si="363"/>
        <v>0</v>
      </c>
      <c r="AB1123" s="411">
        <f t="shared" si="363"/>
        <v>0</v>
      </c>
      <c r="AC1123" s="415">
        <f t="shared" si="363"/>
        <v>0</v>
      </c>
      <c r="AD1123" s="1440"/>
      <c r="AE1123" s="828"/>
      <c r="AF1123" s="829"/>
    </row>
    <row r="1124" spans="1:32" ht="15" customHeight="1" outlineLevel="1" x14ac:dyDescent="0.2">
      <c r="A1124" s="11">
        <v>131</v>
      </c>
      <c r="B1124" s="300"/>
      <c r="C1124" s="298"/>
      <c r="D1124" s="298"/>
      <c r="E1124" s="321"/>
      <c r="F1124" s="915" t="s">
        <v>112</v>
      </c>
      <c r="G1124" s="916"/>
      <c r="H1124" s="916"/>
      <c r="I1124" s="916"/>
      <c r="J1124" s="916"/>
      <c r="K1124" s="916"/>
      <c r="L1124" s="917"/>
      <c r="M1124" s="408">
        <f t="shared" ref="M1124:AB1126" si="364">M348</f>
        <v>0</v>
      </c>
      <c r="N1124" s="419">
        <f t="shared" si="364"/>
        <v>0</v>
      </c>
      <c r="O1124" s="422">
        <f t="shared" si="364"/>
        <v>0</v>
      </c>
      <c r="P1124" s="422">
        <f t="shared" si="364"/>
        <v>0</v>
      </c>
      <c r="Q1124" s="423">
        <f t="shared" si="364"/>
        <v>0</v>
      </c>
      <c r="R1124" s="419">
        <f t="shared" si="364"/>
        <v>0</v>
      </c>
      <c r="S1124" s="421">
        <f t="shared" si="364"/>
        <v>0</v>
      </c>
      <c r="T1124" s="421">
        <f t="shared" si="364"/>
        <v>0</v>
      </c>
      <c r="U1124" s="421">
        <f t="shared" si="364"/>
        <v>0</v>
      </c>
      <c r="V1124" s="421">
        <f t="shared" si="364"/>
        <v>0</v>
      </c>
      <c r="W1124" s="421">
        <f t="shared" si="364"/>
        <v>0</v>
      </c>
      <c r="X1124" s="422">
        <f t="shared" si="364"/>
        <v>0</v>
      </c>
      <c r="Y1124" s="421">
        <f t="shared" si="364"/>
        <v>0</v>
      </c>
      <c r="Z1124" s="421">
        <f t="shared" si="364"/>
        <v>0</v>
      </c>
      <c r="AA1124" s="421">
        <f t="shared" si="364"/>
        <v>0</v>
      </c>
      <c r="AB1124" s="421">
        <f t="shared" si="364"/>
        <v>0</v>
      </c>
      <c r="AC1124" s="408">
        <f t="shared" ref="AC1124:AC1126" si="365">M1124-SUM(N1124:AB1124)</f>
        <v>0</v>
      </c>
      <c r="AD1124" s="830"/>
      <c r="AE1124" s="1063"/>
      <c r="AF1124" s="832"/>
    </row>
    <row r="1125" spans="1:32" ht="15" customHeight="1" outlineLevel="1" x14ac:dyDescent="0.2">
      <c r="A1125" s="11">
        <v>132</v>
      </c>
      <c r="B1125" s="300"/>
      <c r="C1125" s="298"/>
      <c r="D1125" s="298"/>
      <c r="E1125" s="299"/>
      <c r="F1125" s="915" t="s">
        <v>113</v>
      </c>
      <c r="G1125" s="916"/>
      <c r="H1125" s="916"/>
      <c r="I1125" s="916"/>
      <c r="J1125" s="916"/>
      <c r="K1125" s="916"/>
      <c r="L1125" s="917"/>
      <c r="M1125" s="408">
        <f t="shared" si="364"/>
        <v>0</v>
      </c>
      <c r="N1125" s="419">
        <f t="shared" si="364"/>
        <v>0</v>
      </c>
      <c r="O1125" s="422">
        <f t="shared" si="364"/>
        <v>0</v>
      </c>
      <c r="P1125" s="422">
        <f t="shared" si="364"/>
        <v>0</v>
      </c>
      <c r="Q1125" s="423">
        <f t="shared" si="364"/>
        <v>0</v>
      </c>
      <c r="R1125" s="419">
        <f t="shared" si="364"/>
        <v>0</v>
      </c>
      <c r="S1125" s="421">
        <f t="shared" si="364"/>
        <v>0</v>
      </c>
      <c r="T1125" s="421">
        <f t="shared" si="364"/>
        <v>0</v>
      </c>
      <c r="U1125" s="421">
        <f t="shared" si="364"/>
        <v>0</v>
      </c>
      <c r="V1125" s="421">
        <f t="shared" si="364"/>
        <v>0</v>
      </c>
      <c r="W1125" s="421">
        <f t="shared" si="364"/>
        <v>0</v>
      </c>
      <c r="X1125" s="422">
        <f t="shared" si="364"/>
        <v>0</v>
      </c>
      <c r="Y1125" s="421">
        <f t="shared" si="364"/>
        <v>0</v>
      </c>
      <c r="Z1125" s="421">
        <f t="shared" si="364"/>
        <v>0</v>
      </c>
      <c r="AA1125" s="421">
        <f t="shared" si="364"/>
        <v>0</v>
      </c>
      <c r="AB1125" s="421">
        <f t="shared" si="364"/>
        <v>0</v>
      </c>
      <c r="AC1125" s="408">
        <f t="shared" si="365"/>
        <v>0</v>
      </c>
      <c r="AD1125" s="830"/>
      <c r="AE1125" s="1063"/>
      <c r="AF1125" s="832"/>
    </row>
    <row r="1126" spans="1:32" ht="15" customHeight="1" outlineLevel="1" x14ac:dyDescent="0.2">
      <c r="A1126" s="11">
        <v>133</v>
      </c>
      <c r="B1126" s="300"/>
      <c r="C1126" s="298"/>
      <c r="D1126" s="298"/>
      <c r="E1126" s="299"/>
      <c r="F1126" s="859" t="s">
        <v>557</v>
      </c>
      <c r="G1126" s="860"/>
      <c r="H1126" s="860"/>
      <c r="I1126" s="860"/>
      <c r="J1126" s="860"/>
      <c r="K1126" s="860"/>
      <c r="L1126" s="861"/>
      <c r="M1126" s="408">
        <f t="shared" si="364"/>
        <v>0</v>
      </c>
      <c r="N1126" s="419">
        <f t="shared" si="364"/>
        <v>0</v>
      </c>
      <c r="O1126" s="422">
        <f t="shared" si="364"/>
        <v>0</v>
      </c>
      <c r="P1126" s="422">
        <f t="shared" si="364"/>
        <v>0</v>
      </c>
      <c r="Q1126" s="423">
        <f t="shared" si="364"/>
        <v>0</v>
      </c>
      <c r="R1126" s="419">
        <f t="shared" si="364"/>
        <v>0</v>
      </c>
      <c r="S1126" s="421">
        <f t="shared" si="364"/>
        <v>0</v>
      </c>
      <c r="T1126" s="421">
        <f t="shared" si="364"/>
        <v>0</v>
      </c>
      <c r="U1126" s="421">
        <f t="shared" si="364"/>
        <v>0</v>
      </c>
      <c r="V1126" s="421">
        <f t="shared" si="364"/>
        <v>0</v>
      </c>
      <c r="W1126" s="421">
        <f t="shared" si="364"/>
        <v>0</v>
      </c>
      <c r="X1126" s="422">
        <f t="shared" si="364"/>
        <v>0</v>
      </c>
      <c r="Y1126" s="421">
        <f t="shared" si="364"/>
        <v>0</v>
      </c>
      <c r="Z1126" s="421">
        <f t="shared" si="364"/>
        <v>0</v>
      </c>
      <c r="AA1126" s="421">
        <f t="shared" si="364"/>
        <v>0</v>
      </c>
      <c r="AB1126" s="421">
        <f t="shared" si="364"/>
        <v>0</v>
      </c>
      <c r="AC1126" s="408">
        <f t="shared" si="365"/>
        <v>0</v>
      </c>
      <c r="AD1126" s="830"/>
      <c r="AE1126" s="1063"/>
      <c r="AF1126" s="832"/>
    </row>
    <row r="1127" spans="1:32" ht="15" customHeight="1" outlineLevel="1" x14ac:dyDescent="0.2">
      <c r="A1127" s="11">
        <v>134</v>
      </c>
      <c r="B1127" s="300"/>
      <c r="C1127" s="298"/>
      <c r="D1127" s="298"/>
      <c r="E1127" s="853" t="s">
        <v>15</v>
      </c>
      <c r="F1127" s="854"/>
      <c r="G1127" s="854"/>
      <c r="H1127" s="854"/>
      <c r="I1127" s="854"/>
      <c r="J1127" s="854"/>
      <c r="K1127" s="854"/>
      <c r="L1127" s="855"/>
      <c r="M1127" s="407">
        <f>SUBTOTAL(9,M1128:M1130)</f>
        <v>0</v>
      </c>
      <c r="N1127" s="410">
        <f t="shared" ref="N1127:AC1127" si="366">SUBTOTAL(9,N1128:N1130)</f>
        <v>0</v>
      </c>
      <c r="O1127" s="414">
        <f t="shared" si="366"/>
        <v>0</v>
      </c>
      <c r="P1127" s="413">
        <f t="shared" si="366"/>
        <v>0</v>
      </c>
      <c r="Q1127" s="415">
        <f t="shared" si="366"/>
        <v>0</v>
      </c>
      <c r="R1127" s="410">
        <f t="shared" si="366"/>
        <v>0</v>
      </c>
      <c r="S1127" s="414">
        <f t="shared" si="366"/>
        <v>0</v>
      </c>
      <c r="T1127" s="413">
        <f t="shared" si="366"/>
        <v>0</v>
      </c>
      <c r="U1127" s="413">
        <f t="shared" si="366"/>
        <v>0</v>
      </c>
      <c r="V1127" s="413">
        <f t="shared" si="366"/>
        <v>0</v>
      </c>
      <c r="W1127" s="413">
        <f t="shared" si="366"/>
        <v>0</v>
      </c>
      <c r="X1127" s="413">
        <f t="shared" si="366"/>
        <v>0</v>
      </c>
      <c r="Y1127" s="413">
        <f t="shared" si="366"/>
        <v>0</v>
      </c>
      <c r="Z1127" s="413">
        <f t="shared" si="366"/>
        <v>0</v>
      </c>
      <c r="AA1127" s="413">
        <f t="shared" si="366"/>
        <v>0</v>
      </c>
      <c r="AB1127" s="411">
        <f t="shared" si="366"/>
        <v>0</v>
      </c>
      <c r="AC1127" s="415">
        <f t="shared" si="366"/>
        <v>0</v>
      </c>
      <c r="AD1127" s="830"/>
      <c r="AE1127" s="1063"/>
      <c r="AF1127" s="832"/>
    </row>
    <row r="1128" spans="1:32" ht="15" customHeight="1" outlineLevel="1" x14ac:dyDescent="0.2">
      <c r="A1128" s="11">
        <v>135</v>
      </c>
      <c r="B1128" s="300"/>
      <c r="C1128" s="298"/>
      <c r="D1128" s="298"/>
      <c r="E1128" s="299"/>
      <c r="F1128" s="856" t="s">
        <v>109</v>
      </c>
      <c r="G1128" s="857"/>
      <c r="H1128" s="857"/>
      <c r="I1128" s="857"/>
      <c r="J1128" s="857"/>
      <c r="K1128" s="857"/>
      <c r="L1128" s="858"/>
      <c r="M1128" s="408">
        <f t="shared" ref="M1128:AB1130" si="367">M352</f>
        <v>0</v>
      </c>
      <c r="N1128" s="419">
        <f t="shared" si="367"/>
        <v>0</v>
      </c>
      <c r="O1128" s="422">
        <f t="shared" si="367"/>
        <v>0</v>
      </c>
      <c r="P1128" s="422">
        <f t="shared" si="367"/>
        <v>0</v>
      </c>
      <c r="Q1128" s="423">
        <f t="shared" si="367"/>
        <v>0</v>
      </c>
      <c r="R1128" s="419">
        <f t="shared" si="367"/>
        <v>0</v>
      </c>
      <c r="S1128" s="421">
        <f t="shared" si="367"/>
        <v>0</v>
      </c>
      <c r="T1128" s="421">
        <f t="shared" si="367"/>
        <v>0</v>
      </c>
      <c r="U1128" s="421">
        <f t="shared" si="367"/>
        <v>0</v>
      </c>
      <c r="V1128" s="421">
        <f t="shared" si="367"/>
        <v>0</v>
      </c>
      <c r="W1128" s="421">
        <f t="shared" si="367"/>
        <v>0</v>
      </c>
      <c r="X1128" s="422">
        <f t="shared" si="367"/>
        <v>0</v>
      </c>
      <c r="Y1128" s="421">
        <f t="shared" si="367"/>
        <v>0</v>
      </c>
      <c r="Z1128" s="421">
        <f t="shared" si="367"/>
        <v>0</v>
      </c>
      <c r="AA1128" s="421">
        <f t="shared" si="367"/>
        <v>0</v>
      </c>
      <c r="AB1128" s="421">
        <f t="shared" si="367"/>
        <v>0</v>
      </c>
      <c r="AC1128" s="408">
        <f t="shared" ref="AC1128:AC1130" si="368">M1128-SUM(N1128:AB1128)</f>
        <v>0</v>
      </c>
      <c r="AD1128" s="830"/>
      <c r="AE1128" s="1063"/>
      <c r="AF1128" s="832"/>
    </row>
    <row r="1129" spans="1:32" ht="15" customHeight="1" outlineLevel="1" x14ac:dyDescent="0.2">
      <c r="A1129" s="11">
        <v>136</v>
      </c>
      <c r="B1129" s="300"/>
      <c r="C1129" s="298"/>
      <c r="D1129" s="298"/>
      <c r="E1129" s="299"/>
      <c r="F1129" s="915" t="s">
        <v>110</v>
      </c>
      <c r="G1129" s="916"/>
      <c r="H1129" s="916"/>
      <c r="I1129" s="916"/>
      <c r="J1129" s="916"/>
      <c r="K1129" s="916"/>
      <c r="L1129" s="917"/>
      <c r="M1129" s="408">
        <f t="shared" si="367"/>
        <v>0</v>
      </c>
      <c r="N1129" s="419">
        <f t="shared" si="367"/>
        <v>0</v>
      </c>
      <c r="O1129" s="422">
        <f t="shared" si="367"/>
        <v>0</v>
      </c>
      <c r="P1129" s="422">
        <f t="shared" si="367"/>
        <v>0</v>
      </c>
      <c r="Q1129" s="423">
        <f t="shared" si="367"/>
        <v>0</v>
      </c>
      <c r="R1129" s="419">
        <f t="shared" si="367"/>
        <v>0</v>
      </c>
      <c r="S1129" s="421">
        <f t="shared" si="367"/>
        <v>0</v>
      </c>
      <c r="T1129" s="421">
        <f t="shared" si="367"/>
        <v>0</v>
      </c>
      <c r="U1129" s="421">
        <f t="shared" si="367"/>
        <v>0</v>
      </c>
      <c r="V1129" s="421">
        <f t="shared" si="367"/>
        <v>0</v>
      </c>
      <c r="W1129" s="421">
        <f t="shared" si="367"/>
        <v>0</v>
      </c>
      <c r="X1129" s="422">
        <f t="shared" si="367"/>
        <v>0</v>
      </c>
      <c r="Y1129" s="421">
        <f t="shared" si="367"/>
        <v>0</v>
      </c>
      <c r="Z1129" s="421">
        <f t="shared" si="367"/>
        <v>0</v>
      </c>
      <c r="AA1129" s="421">
        <f t="shared" si="367"/>
        <v>0</v>
      </c>
      <c r="AB1129" s="421">
        <f t="shared" si="367"/>
        <v>0</v>
      </c>
      <c r="AC1129" s="408">
        <f t="shared" si="368"/>
        <v>0</v>
      </c>
      <c r="AD1129" s="830"/>
      <c r="AE1129" s="1063"/>
      <c r="AF1129" s="832"/>
    </row>
    <row r="1130" spans="1:32" ht="15" customHeight="1" outlineLevel="1" x14ac:dyDescent="0.2">
      <c r="A1130" s="11">
        <v>137</v>
      </c>
      <c r="B1130" s="300"/>
      <c r="C1130" s="298"/>
      <c r="D1130" s="298"/>
      <c r="E1130" s="299"/>
      <c r="F1130" s="859" t="s">
        <v>111</v>
      </c>
      <c r="G1130" s="860"/>
      <c r="H1130" s="860"/>
      <c r="I1130" s="860"/>
      <c r="J1130" s="860"/>
      <c r="K1130" s="860"/>
      <c r="L1130" s="861"/>
      <c r="M1130" s="408">
        <f t="shared" si="367"/>
        <v>0</v>
      </c>
      <c r="N1130" s="419">
        <f t="shared" si="367"/>
        <v>0</v>
      </c>
      <c r="O1130" s="422">
        <f t="shared" si="367"/>
        <v>0</v>
      </c>
      <c r="P1130" s="422">
        <f t="shared" si="367"/>
        <v>0</v>
      </c>
      <c r="Q1130" s="423">
        <f t="shared" si="367"/>
        <v>0</v>
      </c>
      <c r="R1130" s="419">
        <f t="shared" si="367"/>
        <v>0</v>
      </c>
      <c r="S1130" s="421">
        <f t="shared" si="367"/>
        <v>0</v>
      </c>
      <c r="T1130" s="421">
        <f t="shared" si="367"/>
        <v>0</v>
      </c>
      <c r="U1130" s="421">
        <f t="shared" si="367"/>
        <v>0</v>
      </c>
      <c r="V1130" s="421">
        <f t="shared" si="367"/>
        <v>0</v>
      </c>
      <c r="W1130" s="421">
        <f t="shared" si="367"/>
        <v>0</v>
      </c>
      <c r="X1130" s="422">
        <f t="shared" si="367"/>
        <v>0</v>
      </c>
      <c r="Y1130" s="421">
        <f t="shared" si="367"/>
        <v>0</v>
      </c>
      <c r="Z1130" s="421">
        <f t="shared" si="367"/>
        <v>0</v>
      </c>
      <c r="AA1130" s="421">
        <f t="shared" si="367"/>
        <v>0</v>
      </c>
      <c r="AB1130" s="421">
        <f t="shared" si="367"/>
        <v>0</v>
      </c>
      <c r="AC1130" s="408">
        <f t="shared" si="368"/>
        <v>0</v>
      </c>
      <c r="AD1130" s="830"/>
      <c r="AE1130" s="1063"/>
      <c r="AF1130" s="832"/>
    </row>
    <row r="1131" spans="1:32" ht="15" customHeight="1" outlineLevel="1" x14ac:dyDescent="0.2">
      <c r="A1131" s="11">
        <v>138</v>
      </c>
      <c r="B1131" s="300"/>
      <c r="C1131" s="298"/>
      <c r="D1131" s="298"/>
      <c r="E1131" s="853" t="s">
        <v>18</v>
      </c>
      <c r="F1131" s="854"/>
      <c r="G1131" s="854"/>
      <c r="H1131" s="854"/>
      <c r="I1131" s="854"/>
      <c r="J1131" s="854"/>
      <c r="K1131" s="854"/>
      <c r="L1131" s="855"/>
      <c r="M1131" s="407">
        <f>SUBTOTAL(9,M1132:M1134)</f>
        <v>0</v>
      </c>
      <c r="N1131" s="410">
        <f t="shared" ref="N1131:AB1131" si="369">SUBTOTAL(9,N1132:N1135)</f>
        <v>0</v>
      </c>
      <c r="O1131" s="414">
        <f t="shared" si="369"/>
        <v>0</v>
      </c>
      <c r="P1131" s="413">
        <f t="shared" si="369"/>
        <v>0</v>
      </c>
      <c r="Q1131" s="415">
        <f t="shared" si="369"/>
        <v>0</v>
      </c>
      <c r="R1131" s="410">
        <f t="shared" si="369"/>
        <v>0</v>
      </c>
      <c r="S1131" s="414">
        <f t="shared" si="369"/>
        <v>0</v>
      </c>
      <c r="T1131" s="413">
        <f t="shared" si="369"/>
        <v>0</v>
      </c>
      <c r="U1131" s="413">
        <f t="shared" si="369"/>
        <v>0</v>
      </c>
      <c r="V1131" s="413">
        <f t="shared" si="369"/>
        <v>0</v>
      </c>
      <c r="W1131" s="413">
        <f t="shared" si="369"/>
        <v>0</v>
      </c>
      <c r="X1131" s="413">
        <f t="shared" si="369"/>
        <v>0</v>
      </c>
      <c r="Y1131" s="413">
        <f t="shared" si="369"/>
        <v>0</v>
      </c>
      <c r="Z1131" s="413">
        <f t="shared" si="369"/>
        <v>0</v>
      </c>
      <c r="AA1131" s="413">
        <f t="shared" si="369"/>
        <v>0</v>
      </c>
      <c r="AB1131" s="411">
        <f t="shared" si="369"/>
        <v>0</v>
      </c>
      <c r="AC1131" s="415">
        <f t="shared" ref="AC1131" si="370">SUBTOTAL(9,AC1132:AC1134)</f>
        <v>0</v>
      </c>
      <c r="AD1131" s="830"/>
      <c r="AE1131" s="1063"/>
      <c r="AF1131" s="832"/>
    </row>
    <row r="1132" spans="1:32" ht="15" customHeight="1" outlineLevel="1" x14ac:dyDescent="0.2">
      <c r="A1132" s="11">
        <v>139</v>
      </c>
      <c r="B1132" s="300"/>
      <c r="C1132" s="298"/>
      <c r="D1132" s="298"/>
      <c r="E1132" s="299"/>
      <c r="F1132" s="856" t="s">
        <v>114</v>
      </c>
      <c r="G1132" s="857"/>
      <c r="H1132" s="857"/>
      <c r="I1132" s="857"/>
      <c r="J1132" s="857"/>
      <c r="K1132" s="857"/>
      <c r="L1132" s="858"/>
      <c r="M1132" s="408">
        <f t="shared" ref="M1132:AB1134" si="371">M356</f>
        <v>0</v>
      </c>
      <c r="N1132" s="419">
        <f t="shared" si="371"/>
        <v>0</v>
      </c>
      <c r="O1132" s="422">
        <f t="shared" si="371"/>
        <v>0</v>
      </c>
      <c r="P1132" s="422">
        <f t="shared" si="371"/>
        <v>0</v>
      </c>
      <c r="Q1132" s="423">
        <f t="shared" si="371"/>
        <v>0</v>
      </c>
      <c r="R1132" s="419">
        <f t="shared" si="371"/>
        <v>0</v>
      </c>
      <c r="S1132" s="421">
        <f t="shared" si="371"/>
        <v>0</v>
      </c>
      <c r="T1132" s="421">
        <f t="shared" si="371"/>
        <v>0</v>
      </c>
      <c r="U1132" s="421">
        <f t="shared" si="371"/>
        <v>0</v>
      </c>
      <c r="V1132" s="421">
        <f t="shared" si="371"/>
        <v>0</v>
      </c>
      <c r="W1132" s="421">
        <f t="shared" si="371"/>
        <v>0</v>
      </c>
      <c r="X1132" s="422">
        <f t="shared" si="371"/>
        <v>0</v>
      </c>
      <c r="Y1132" s="421">
        <f t="shared" si="371"/>
        <v>0</v>
      </c>
      <c r="Z1132" s="421">
        <f t="shared" si="371"/>
        <v>0</v>
      </c>
      <c r="AA1132" s="421">
        <f t="shared" si="371"/>
        <v>0</v>
      </c>
      <c r="AB1132" s="421">
        <f t="shared" si="371"/>
        <v>0</v>
      </c>
      <c r="AC1132" s="408">
        <f t="shared" ref="AC1132:AC1134" si="372">M1132-SUM(N1132:AB1132)</f>
        <v>0</v>
      </c>
      <c r="AD1132" s="830"/>
      <c r="AE1132" s="1063"/>
      <c r="AF1132" s="832"/>
    </row>
    <row r="1133" spans="1:32" ht="15" customHeight="1" outlineLevel="1" x14ac:dyDescent="0.2">
      <c r="A1133" s="11">
        <v>140</v>
      </c>
      <c r="B1133" s="300"/>
      <c r="C1133" s="298"/>
      <c r="D1133" s="298"/>
      <c r="E1133" s="299"/>
      <c r="F1133" s="915" t="s">
        <v>115</v>
      </c>
      <c r="G1133" s="916"/>
      <c r="H1133" s="916"/>
      <c r="I1133" s="916"/>
      <c r="J1133" s="916"/>
      <c r="K1133" s="916"/>
      <c r="L1133" s="917"/>
      <c r="M1133" s="408">
        <f t="shared" si="371"/>
        <v>0</v>
      </c>
      <c r="N1133" s="419">
        <f t="shared" si="371"/>
        <v>0</v>
      </c>
      <c r="O1133" s="422">
        <f t="shared" si="371"/>
        <v>0</v>
      </c>
      <c r="P1133" s="422">
        <f t="shared" si="371"/>
        <v>0</v>
      </c>
      <c r="Q1133" s="423">
        <f t="shared" si="371"/>
        <v>0</v>
      </c>
      <c r="R1133" s="419">
        <f t="shared" si="371"/>
        <v>0</v>
      </c>
      <c r="S1133" s="421">
        <f t="shared" si="371"/>
        <v>0</v>
      </c>
      <c r="T1133" s="421">
        <f t="shared" si="371"/>
        <v>0</v>
      </c>
      <c r="U1133" s="421">
        <f t="shared" si="371"/>
        <v>0</v>
      </c>
      <c r="V1133" s="421">
        <f t="shared" si="371"/>
        <v>0</v>
      </c>
      <c r="W1133" s="421">
        <f t="shared" si="371"/>
        <v>0</v>
      </c>
      <c r="X1133" s="422">
        <f t="shared" si="371"/>
        <v>0</v>
      </c>
      <c r="Y1133" s="421">
        <f t="shared" si="371"/>
        <v>0</v>
      </c>
      <c r="Z1133" s="421">
        <f t="shared" si="371"/>
        <v>0</v>
      </c>
      <c r="AA1133" s="421">
        <f t="shared" si="371"/>
        <v>0</v>
      </c>
      <c r="AB1133" s="421">
        <f t="shared" si="371"/>
        <v>0</v>
      </c>
      <c r="AC1133" s="408">
        <f t="shared" si="372"/>
        <v>0</v>
      </c>
      <c r="AD1133" s="830"/>
      <c r="AE1133" s="1063"/>
      <c r="AF1133" s="832"/>
    </row>
    <row r="1134" spans="1:32" ht="15" customHeight="1" outlineLevel="1" x14ac:dyDescent="0.2">
      <c r="A1134" s="11">
        <v>141</v>
      </c>
      <c r="B1134" s="300"/>
      <c r="C1134" s="298"/>
      <c r="D1134" s="298"/>
      <c r="E1134" s="299"/>
      <c r="F1134" s="859" t="s">
        <v>558</v>
      </c>
      <c r="G1134" s="860"/>
      <c r="H1134" s="860"/>
      <c r="I1134" s="860"/>
      <c r="J1134" s="860"/>
      <c r="K1134" s="860"/>
      <c r="L1134" s="861"/>
      <c r="M1134" s="408">
        <f t="shared" si="371"/>
        <v>0</v>
      </c>
      <c r="N1134" s="419">
        <f t="shared" si="371"/>
        <v>0</v>
      </c>
      <c r="O1134" s="422">
        <f t="shared" si="371"/>
        <v>0</v>
      </c>
      <c r="P1134" s="422">
        <f t="shared" si="371"/>
        <v>0</v>
      </c>
      <c r="Q1134" s="423">
        <f t="shared" si="371"/>
        <v>0</v>
      </c>
      <c r="R1134" s="419">
        <f t="shared" si="371"/>
        <v>0</v>
      </c>
      <c r="S1134" s="421">
        <f t="shared" si="371"/>
        <v>0</v>
      </c>
      <c r="T1134" s="421">
        <f t="shared" si="371"/>
        <v>0</v>
      </c>
      <c r="U1134" s="421">
        <f t="shared" si="371"/>
        <v>0</v>
      </c>
      <c r="V1134" s="421">
        <f t="shared" si="371"/>
        <v>0</v>
      </c>
      <c r="W1134" s="421">
        <f t="shared" si="371"/>
        <v>0</v>
      </c>
      <c r="X1134" s="422">
        <f t="shared" si="371"/>
        <v>0</v>
      </c>
      <c r="Y1134" s="421">
        <f t="shared" si="371"/>
        <v>0</v>
      </c>
      <c r="Z1134" s="421">
        <f t="shared" si="371"/>
        <v>0</v>
      </c>
      <c r="AA1134" s="421">
        <f t="shared" si="371"/>
        <v>0</v>
      </c>
      <c r="AB1134" s="421">
        <f t="shared" si="371"/>
        <v>0</v>
      </c>
      <c r="AC1134" s="408">
        <f t="shared" si="372"/>
        <v>0</v>
      </c>
      <c r="AD1134" s="833"/>
      <c r="AE1134" s="834"/>
      <c r="AF1134" s="835"/>
    </row>
    <row r="1135" spans="1:32" ht="15" customHeight="1" outlineLevel="1" x14ac:dyDescent="0.2">
      <c r="A1135" s="11">
        <v>142</v>
      </c>
      <c r="B1135" s="300"/>
      <c r="C1135" s="298"/>
      <c r="D1135" s="844" t="s">
        <v>22</v>
      </c>
      <c r="E1135" s="845"/>
      <c r="F1135" s="845"/>
      <c r="G1135" s="845"/>
      <c r="H1135" s="845"/>
      <c r="I1135" s="845"/>
      <c r="J1135" s="845"/>
      <c r="K1135" s="845"/>
      <c r="L1135" s="845"/>
      <c r="M1135" s="845"/>
      <c r="N1135" s="845"/>
      <c r="O1135" s="845"/>
      <c r="P1135" s="845"/>
      <c r="Q1135" s="845"/>
      <c r="R1135" s="845"/>
      <c r="S1135" s="845"/>
      <c r="T1135" s="845"/>
      <c r="U1135" s="845"/>
      <c r="V1135" s="845"/>
      <c r="W1135" s="845"/>
      <c r="X1135" s="845"/>
      <c r="Y1135" s="845"/>
      <c r="Z1135" s="845"/>
      <c r="AA1135" s="845"/>
      <c r="AB1135" s="845"/>
      <c r="AC1135" s="845"/>
      <c r="AD1135" s="845"/>
      <c r="AE1135" s="845"/>
      <c r="AF1135" s="846"/>
    </row>
    <row r="1136" spans="1:32" ht="15" customHeight="1" outlineLevel="1" x14ac:dyDescent="0.2">
      <c r="A1136" s="11">
        <v>143</v>
      </c>
      <c r="B1136" s="300"/>
      <c r="C1136" s="298"/>
      <c r="D1136" s="298"/>
      <c r="E1136" s="918" t="s">
        <v>118</v>
      </c>
      <c r="F1136" s="919"/>
      <c r="G1136" s="919"/>
      <c r="H1136" s="919"/>
      <c r="I1136" s="919"/>
      <c r="J1136" s="919"/>
      <c r="K1136" s="919"/>
      <c r="L1136" s="920"/>
      <c r="M1136" s="407">
        <f>SUBTOTAL(9,M1137:M1138)</f>
        <v>0</v>
      </c>
      <c r="N1136" s="410">
        <f t="shared" ref="N1136:AC1136" si="373">SUBTOTAL(9,N1137:N1138)</f>
        <v>0</v>
      </c>
      <c r="O1136" s="414">
        <f t="shared" si="373"/>
        <v>0</v>
      </c>
      <c r="P1136" s="413">
        <f t="shared" si="373"/>
        <v>0</v>
      </c>
      <c r="Q1136" s="415">
        <f t="shared" si="373"/>
        <v>0</v>
      </c>
      <c r="R1136" s="410">
        <f t="shared" si="373"/>
        <v>0</v>
      </c>
      <c r="S1136" s="414">
        <f t="shared" si="373"/>
        <v>0</v>
      </c>
      <c r="T1136" s="413">
        <f t="shared" si="373"/>
        <v>0</v>
      </c>
      <c r="U1136" s="413">
        <f t="shared" si="373"/>
        <v>0</v>
      </c>
      <c r="V1136" s="413">
        <f t="shared" si="373"/>
        <v>0</v>
      </c>
      <c r="W1136" s="413">
        <f t="shared" si="373"/>
        <v>0</v>
      </c>
      <c r="X1136" s="413">
        <f t="shared" si="373"/>
        <v>0</v>
      </c>
      <c r="Y1136" s="413">
        <f t="shared" si="373"/>
        <v>0</v>
      </c>
      <c r="Z1136" s="413">
        <f t="shared" si="373"/>
        <v>0</v>
      </c>
      <c r="AA1136" s="413">
        <f t="shared" si="373"/>
        <v>0</v>
      </c>
      <c r="AB1136" s="411">
        <f t="shared" si="373"/>
        <v>0</v>
      </c>
      <c r="AC1136" s="415">
        <f t="shared" si="373"/>
        <v>0</v>
      </c>
      <c r="AD1136" s="1440"/>
      <c r="AE1136" s="828"/>
      <c r="AF1136" s="829"/>
    </row>
    <row r="1137" spans="1:32" ht="15" customHeight="1" outlineLevel="1" x14ac:dyDescent="0.2">
      <c r="A1137" s="11">
        <v>144</v>
      </c>
      <c r="B1137" s="300"/>
      <c r="C1137" s="298"/>
      <c r="D1137" s="298"/>
      <c r="E1137" s="299"/>
      <c r="F1137" s="856" t="s">
        <v>124</v>
      </c>
      <c r="G1137" s="857"/>
      <c r="H1137" s="857"/>
      <c r="I1137" s="857"/>
      <c r="J1137" s="857"/>
      <c r="K1137" s="857"/>
      <c r="L1137" s="858"/>
      <c r="M1137" s="408">
        <f t="shared" ref="M1137:AB1138" si="374">M361</f>
        <v>0</v>
      </c>
      <c r="N1137" s="419">
        <f t="shared" si="374"/>
        <v>0</v>
      </c>
      <c r="O1137" s="422">
        <f t="shared" si="374"/>
        <v>0</v>
      </c>
      <c r="P1137" s="422">
        <f t="shared" si="374"/>
        <v>0</v>
      </c>
      <c r="Q1137" s="423">
        <f t="shared" si="374"/>
        <v>0</v>
      </c>
      <c r="R1137" s="419">
        <f t="shared" si="374"/>
        <v>0</v>
      </c>
      <c r="S1137" s="421">
        <f t="shared" si="374"/>
        <v>0</v>
      </c>
      <c r="T1137" s="421">
        <f t="shared" si="374"/>
        <v>0</v>
      </c>
      <c r="U1137" s="421">
        <f t="shared" si="374"/>
        <v>0</v>
      </c>
      <c r="V1137" s="421">
        <f t="shared" si="374"/>
        <v>0</v>
      </c>
      <c r="W1137" s="421">
        <f t="shared" si="374"/>
        <v>0</v>
      </c>
      <c r="X1137" s="422">
        <f t="shared" si="374"/>
        <v>0</v>
      </c>
      <c r="Y1137" s="421">
        <f t="shared" si="374"/>
        <v>0</v>
      </c>
      <c r="Z1137" s="421">
        <f t="shared" si="374"/>
        <v>0</v>
      </c>
      <c r="AA1137" s="421">
        <f t="shared" si="374"/>
        <v>0</v>
      </c>
      <c r="AB1137" s="421">
        <f t="shared" si="374"/>
        <v>0</v>
      </c>
      <c r="AC1137" s="408">
        <f t="shared" ref="AC1137:AC1145" si="375">M1137-SUM(N1137:AB1137)</f>
        <v>0</v>
      </c>
      <c r="AD1137" s="830"/>
      <c r="AE1137" s="1063"/>
      <c r="AF1137" s="832"/>
    </row>
    <row r="1138" spans="1:32" ht="15" customHeight="1" outlineLevel="1" x14ac:dyDescent="0.2">
      <c r="A1138" s="11">
        <v>145</v>
      </c>
      <c r="B1138" s="300"/>
      <c r="C1138" s="298"/>
      <c r="D1138" s="298"/>
      <c r="E1138" s="299"/>
      <c r="F1138" s="859" t="s">
        <v>571</v>
      </c>
      <c r="G1138" s="860"/>
      <c r="H1138" s="860"/>
      <c r="I1138" s="860"/>
      <c r="J1138" s="860"/>
      <c r="K1138" s="860"/>
      <c r="L1138" s="861"/>
      <c r="M1138" s="408">
        <f t="shared" si="374"/>
        <v>0</v>
      </c>
      <c r="N1138" s="419">
        <f t="shared" si="374"/>
        <v>0</v>
      </c>
      <c r="O1138" s="422">
        <f t="shared" si="374"/>
        <v>0</v>
      </c>
      <c r="P1138" s="422">
        <f t="shared" si="374"/>
        <v>0</v>
      </c>
      <c r="Q1138" s="423">
        <f t="shared" si="374"/>
        <v>0</v>
      </c>
      <c r="R1138" s="419">
        <f t="shared" si="374"/>
        <v>0</v>
      </c>
      <c r="S1138" s="421">
        <f t="shared" si="374"/>
        <v>0</v>
      </c>
      <c r="T1138" s="421">
        <f t="shared" si="374"/>
        <v>0</v>
      </c>
      <c r="U1138" s="421">
        <f t="shared" si="374"/>
        <v>0</v>
      </c>
      <c r="V1138" s="421">
        <f t="shared" si="374"/>
        <v>0</v>
      </c>
      <c r="W1138" s="421">
        <f t="shared" si="374"/>
        <v>0</v>
      </c>
      <c r="X1138" s="422">
        <f t="shared" si="374"/>
        <v>0</v>
      </c>
      <c r="Y1138" s="421">
        <f t="shared" si="374"/>
        <v>0</v>
      </c>
      <c r="Z1138" s="421">
        <f t="shared" si="374"/>
        <v>0</v>
      </c>
      <c r="AA1138" s="421">
        <f t="shared" si="374"/>
        <v>0</v>
      </c>
      <c r="AB1138" s="421">
        <f t="shared" si="374"/>
        <v>0</v>
      </c>
      <c r="AC1138" s="408">
        <f t="shared" si="375"/>
        <v>0</v>
      </c>
      <c r="AD1138" s="830"/>
      <c r="AE1138" s="1063"/>
      <c r="AF1138" s="832"/>
    </row>
    <row r="1139" spans="1:32" ht="15" customHeight="1" outlineLevel="1" x14ac:dyDescent="0.2">
      <c r="A1139" s="11">
        <v>146</v>
      </c>
      <c r="B1139" s="300"/>
      <c r="C1139" s="298"/>
      <c r="D1139" s="298"/>
      <c r="E1139" s="853" t="s">
        <v>119</v>
      </c>
      <c r="F1139" s="854"/>
      <c r="G1139" s="854"/>
      <c r="H1139" s="854"/>
      <c r="I1139" s="854"/>
      <c r="J1139" s="854"/>
      <c r="K1139" s="854"/>
      <c r="L1139" s="855"/>
      <c r="M1139" s="407">
        <f>SUBTOTAL(9,M1140:M1142)</f>
        <v>0</v>
      </c>
      <c r="N1139" s="410">
        <f t="shared" ref="N1139:AC1139" si="376">SUBTOTAL(9,N1140:N1142)</f>
        <v>0</v>
      </c>
      <c r="O1139" s="414">
        <f t="shared" si="376"/>
        <v>0</v>
      </c>
      <c r="P1139" s="413">
        <f t="shared" si="376"/>
        <v>0</v>
      </c>
      <c r="Q1139" s="415">
        <f t="shared" si="376"/>
        <v>0</v>
      </c>
      <c r="R1139" s="410">
        <f t="shared" si="376"/>
        <v>0</v>
      </c>
      <c r="S1139" s="414">
        <f t="shared" si="376"/>
        <v>0</v>
      </c>
      <c r="T1139" s="413">
        <f t="shared" si="376"/>
        <v>0</v>
      </c>
      <c r="U1139" s="413">
        <f t="shared" si="376"/>
        <v>0</v>
      </c>
      <c r="V1139" s="413">
        <f t="shared" si="376"/>
        <v>0</v>
      </c>
      <c r="W1139" s="413">
        <f t="shared" si="376"/>
        <v>0</v>
      </c>
      <c r="X1139" s="413">
        <f t="shared" si="376"/>
        <v>0</v>
      </c>
      <c r="Y1139" s="413">
        <f t="shared" si="376"/>
        <v>0</v>
      </c>
      <c r="Z1139" s="413">
        <f t="shared" si="376"/>
        <v>0</v>
      </c>
      <c r="AA1139" s="413">
        <f t="shared" si="376"/>
        <v>0</v>
      </c>
      <c r="AB1139" s="411">
        <f t="shared" si="376"/>
        <v>0</v>
      </c>
      <c r="AC1139" s="415">
        <f t="shared" si="376"/>
        <v>0</v>
      </c>
      <c r="AD1139" s="830"/>
      <c r="AE1139" s="1063"/>
      <c r="AF1139" s="832"/>
    </row>
    <row r="1140" spans="1:32" ht="15" customHeight="1" outlineLevel="1" x14ac:dyDescent="0.2">
      <c r="A1140" s="11">
        <v>147</v>
      </c>
      <c r="B1140" s="300"/>
      <c r="C1140" s="298"/>
      <c r="D1140" s="298"/>
      <c r="E1140" s="299"/>
      <c r="F1140" s="856" t="s">
        <v>116</v>
      </c>
      <c r="G1140" s="857"/>
      <c r="H1140" s="857"/>
      <c r="I1140" s="857"/>
      <c r="J1140" s="857"/>
      <c r="K1140" s="857"/>
      <c r="L1140" s="858"/>
      <c r="M1140" s="408">
        <f t="shared" ref="M1140:AB1142" si="377">M364</f>
        <v>0</v>
      </c>
      <c r="N1140" s="419">
        <f t="shared" si="377"/>
        <v>0</v>
      </c>
      <c r="O1140" s="422">
        <f t="shared" si="377"/>
        <v>0</v>
      </c>
      <c r="P1140" s="422">
        <f t="shared" si="377"/>
        <v>0</v>
      </c>
      <c r="Q1140" s="423">
        <f t="shared" si="377"/>
        <v>0</v>
      </c>
      <c r="R1140" s="419">
        <f t="shared" si="377"/>
        <v>0</v>
      </c>
      <c r="S1140" s="421">
        <f t="shared" si="377"/>
        <v>0</v>
      </c>
      <c r="T1140" s="421">
        <f t="shared" si="377"/>
        <v>0</v>
      </c>
      <c r="U1140" s="421">
        <f t="shared" si="377"/>
        <v>0</v>
      </c>
      <c r="V1140" s="421">
        <f t="shared" si="377"/>
        <v>0</v>
      </c>
      <c r="W1140" s="421">
        <f t="shared" si="377"/>
        <v>0</v>
      </c>
      <c r="X1140" s="422">
        <f t="shared" si="377"/>
        <v>0</v>
      </c>
      <c r="Y1140" s="421">
        <f t="shared" si="377"/>
        <v>0</v>
      </c>
      <c r="Z1140" s="421">
        <f t="shared" si="377"/>
        <v>0</v>
      </c>
      <c r="AA1140" s="421">
        <f t="shared" si="377"/>
        <v>0</v>
      </c>
      <c r="AB1140" s="421">
        <f t="shared" si="377"/>
        <v>0</v>
      </c>
      <c r="AC1140" s="408">
        <f t="shared" si="375"/>
        <v>0</v>
      </c>
      <c r="AD1140" s="830"/>
      <c r="AE1140" s="1063"/>
      <c r="AF1140" s="832"/>
    </row>
    <row r="1141" spans="1:32" ht="15" customHeight="1" outlineLevel="1" x14ac:dyDescent="0.2">
      <c r="A1141" s="11">
        <v>148</v>
      </c>
      <c r="B1141" s="300"/>
      <c r="C1141" s="298"/>
      <c r="D1141" s="298"/>
      <c r="E1141" s="299"/>
      <c r="F1141" s="915" t="s">
        <v>567</v>
      </c>
      <c r="G1141" s="916"/>
      <c r="H1141" s="916"/>
      <c r="I1141" s="916"/>
      <c r="J1141" s="916"/>
      <c r="K1141" s="916"/>
      <c r="L1141" s="917"/>
      <c r="M1141" s="408">
        <f t="shared" si="377"/>
        <v>0</v>
      </c>
      <c r="N1141" s="419">
        <f t="shared" si="377"/>
        <v>0</v>
      </c>
      <c r="O1141" s="422">
        <f t="shared" si="377"/>
        <v>0</v>
      </c>
      <c r="P1141" s="422">
        <f t="shared" si="377"/>
        <v>0</v>
      </c>
      <c r="Q1141" s="423">
        <f t="shared" si="377"/>
        <v>0</v>
      </c>
      <c r="R1141" s="419">
        <f t="shared" si="377"/>
        <v>0</v>
      </c>
      <c r="S1141" s="421">
        <f t="shared" si="377"/>
        <v>0</v>
      </c>
      <c r="T1141" s="421">
        <f t="shared" si="377"/>
        <v>0</v>
      </c>
      <c r="U1141" s="421">
        <f t="shared" si="377"/>
        <v>0</v>
      </c>
      <c r="V1141" s="421">
        <f t="shared" si="377"/>
        <v>0</v>
      </c>
      <c r="W1141" s="421">
        <f t="shared" si="377"/>
        <v>0</v>
      </c>
      <c r="X1141" s="422">
        <f t="shared" si="377"/>
        <v>0</v>
      </c>
      <c r="Y1141" s="421">
        <f t="shared" si="377"/>
        <v>0</v>
      </c>
      <c r="Z1141" s="421">
        <f t="shared" si="377"/>
        <v>0</v>
      </c>
      <c r="AA1141" s="421">
        <f t="shared" si="377"/>
        <v>0</v>
      </c>
      <c r="AB1141" s="421">
        <f t="shared" si="377"/>
        <v>0</v>
      </c>
      <c r="AC1141" s="408">
        <f t="shared" si="375"/>
        <v>0</v>
      </c>
      <c r="AD1141" s="830"/>
      <c r="AE1141" s="1063"/>
      <c r="AF1141" s="832"/>
    </row>
    <row r="1142" spans="1:32" ht="27.75" customHeight="1" outlineLevel="1" x14ac:dyDescent="0.2">
      <c r="A1142" s="11">
        <v>149</v>
      </c>
      <c r="B1142" s="300"/>
      <c r="C1142" s="298"/>
      <c r="D1142" s="298"/>
      <c r="E1142" s="299"/>
      <c r="F1142" s="859" t="s">
        <v>125</v>
      </c>
      <c r="G1142" s="860"/>
      <c r="H1142" s="860"/>
      <c r="I1142" s="860"/>
      <c r="J1142" s="860"/>
      <c r="K1142" s="860"/>
      <c r="L1142" s="861"/>
      <c r="M1142" s="408">
        <f t="shared" si="377"/>
        <v>0</v>
      </c>
      <c r="N1142" s="419">
        <f t="shared" si="377"/>
        <v>0</v>
      </c>
      <c r="O1142" s="422">
        <f t="shared" si="377"/>
        <v>0</v>
      </c>
      <c r="P1142" s="422">
        <f t="shared" si="377"/>
        <v>0</v>
      </c>
      <c r="Q1142" s="423">
        <f t="shared" si="377"/>
        <v>0</v>
      </c>
      <c r="R1142" s="419">
        <f t="shared" si="377"/>
        <v>0</v>
      </c>
      <c r="S1142" s="421">
        <f t="shared" si="377"/>
        <v>0</v>
      </c>
      <c r="T1142" s="421">
        <f t="shared" si="377"/>
        <v>0</v>
      </c>
      <c r="U1142" s="421">
        <f t="shared" si="377"/>
        <v>0</v>
      </c>
      <c r="V1142" s="421">
        <f t="shared" si="377"/>
        <v>0</v>
      </c>
      <c r="W1142" s="421">
        <f t="shared" si="377"/>
        <v>0</v>
      </c>
      <c r="X1142" s="422">
        <f t="shared" si="377"/>
        <v>0</v>
      </c>
      <c r="Y1142" s="421">
        <f t="shared" si="377"/>
        <v>0</v>
      </c>
      <c r="Z1142" s="421">
        <f t="shared" si="377"/>
        <v>0</v>
      </c>
      <c r="AA1142" s="421">
        <f t="shared" si="377"/>
        <v>0</v>
      </c>
      <c r="AB1142" s="421">
        <f t="shared" si="377"/>
        <v>0</v>
      </c>
      <c r="AC1142" s="408">
        <f t="shared" si="375"/>
        <v>0</v>
      </c>
      <c r="AD1142" s="830"/>
      <c r="AE1142" s="1063"/>
      <c r="AF1142" s="832"/>
    </row>
    <row r="1143" spans="1:32" ht="15" customHeight="1" outlineLevel="1" x14ac:dyDescent="0.2">
      <c r="A1143" s="11">
        <v>150</v>
      </c>
      <c r="B1143" s="300"/>
      <c r="C1143" s="298"/>
      <c r="D1143" s="298"/>
      <c r="E1143" s="853" t="s">
        <v>120</v>
      </c>
      <c r="F1143" s="854"/>
      <c r="G1143" s="854"/>
      <c r="H1143" s="854"/>
      <c r="I1143" s="854"/>
      <c r="J1143" s="854"/>
      <c r="K1143" s="854"/>
      <c r="L1143" s="855"/>
      <c r="M1143" s="407">
        <f>SUBTOTAL(9,M1144:M1145)</f>
        <v>0</v>
      </c>
      <c r="N1143" s="410">
        <f t="shared" ref="N1143:AC1143" si="378">SUBTOTAL(9,N1144:N1145)</f>
        <v>0</v>
      </c>
      <c r="O1143" s="414">
        <f t="shared" si="378"/>
        <v>0</v>
      </c>
      <c r="P1143" s="413">
        <f t="shared" si="378"/>
        <v>0</v>
      </c>
      <c r="Q1143" s="415">
        <f t="shared" si="378"/>
        <v>0</v>
      </c>
      <c r="R1143" s="410">
        <f t="shared" si="378"/>
        <v>0</v>
      </c>
      <c r="S1143" s="414">
        <f t="shared" si="378"/>
        <v>0</v>
      </c>
      <c r="T1143" s="413">
        <f t="shared" si="378"/>
        <v>0</v>
      </c>
      <c r="U1143" s="413">
        <f t="shared" si="378"/>
        <v>0</v>
      </c>
      <c r="V1143" s="413">
        <f t="shared" si="378"/>
        <v>0</v>
      </c>
      <c r="W1143" s="413">
        <f t="shared" si="378"/>
        <v>0</v>
      </c>
      <c r="X1143" s="413">
        <f t="shared" si="378"/>
        <v>0</v>
      </c>
      <c r="Y1143" s="413">
        <f t="shared" si="378"/>
        <v>0</v>
      </c>
      <c r="Z1143" s="413">
        <f t="shared" si="378"/>
        <v>0</v>
      </c>
      <c r="AA1143" s="413">
        <f t="shared" si="378"/>
        <v>0</v>
      </c>
      <c r="AB1143" s="411">
        <f t="shared" si="378"/>
        <v>0</v>
      </c>
      <c r="AC1143" s="415">
        <f t="shared" si="378"/>
        <v>0</v>
      </c>
      <c r="AD1143" s="830"/>
      <c r="AE1143" s="1063"/>
      <c r="AF1143" s="832"/>
    </row>
    <row r="1144" spans="1:32" ht="15" customHeight="1" outlineLevel="1" x14ac:dyDescent="0.2">
      <c r="A1144" s="11">
        <v>151</v>
      </c>
      <c r="B1144" s="300"/>
      <c r="C1144" s="298"/>
      <c r="D1144" s="298"/>
      <c r="E1144" s="299"/>
      <c r="F1144" s="856" t="s">
        <v>117</v>
      </c>
      <c r="G1144" s="857"/>
      <c r="H1144" s="857"/>
      <c r="I1144" s="857"/>
      <c r="J1144" s="857"/>
      <c r="K1144" s="857"/>
      <c r="L1144" s="858"/>
      <c r="M1144" s="408">
        <f t="shared" ref="M1144:AB1145" si="379">M368</f>
        <v>0</v>
      </c>
      <c r="N1144" s="419">
        <f t="shared" si="379"/>
        <v>0</v>
      </c>
      <c r="O1144" s="422">
        <f t="shared" si="379"/>
        <v>0</v>
      </c>
      <c r="P1144" s="422">
        <f t="shared" si="379"/>
        <v>0</v>
      </c>
      <c r="Q1144" s="423">
        <f t="shared" si="379"/>
        <v>0</v>
      </c>
      <c r="R1144" s="419">
        <f t="shared" si="379"/>
        <v>0</v>
      </c>
      <c r="S1144" s="421">
        <f t="shared" si="379"/>
        <v>0</v>
      </c>
      <c r="T1144" s="421">
        <f t="shared" si="379"/>
        <v>0</v>
      </c>
      <c r="U1144" s="421">
        <f t="shared" si="379"/>
        <v>0</v>
      </c>
      <c r="V1144" s="421">
        <f t="shared" si="379"/>
        <v>0</v>
      </c>
      <c r="W1144" s="421">
        <f t="shared" si="379"/>
        <v>0</v>
      </c>
      <c r="X1144" s="422">
        <f t="shared" si="379"/>
        <v>0</v>
      </c>
      <c r="Y1144" s="421">
        <f t="shared" si="379"/>
        <v>0</v>
      </c>
      <c r="Z1144" s="421">
        <f t="shared" si="379"/>
        <v>0</v>
      </c>
      <c r="AA1144" s="421">
        <f t="shared" si="379"/>
        <v>0</v>
      </c>
      <c r="AB1144" s="421">
        <f t="shared" si="379"/>
        <v>0</v>
      </c>
      <c r="AC1144" s="408">
        <f t="shared" si="375"/>
        <v>0</v>
      </c>
      <c r="AD1144" s="830"/>
      <c r="AE1144" s="1063"/>
      <c r="AF1144" s="832"/>
    </row>
    <row r="1145" spans="1:32" ht="15" customHeight="1" outlineLevel="1" x14ac:dyDescent="0.2">
      <c r="A1145" s="11">
        <v>152</v>
      </c>
      <c r="B1145" s="300"/>
      <c r="C1145" s="298"/>
      <c r="D1145" s="298"/>
      <c r="E1145" s="299"/>
      <c r="F1145" s="859" t="s">
        <v>572</v>
      </c>
      <c r="G1145" s="860"/>
      <c r="H1145" s="860"/>
      <c r="I1145" s="860"/>
      <c r="J1145" s="860"/>
      <c r="K1145" s="860"/>
      <c r="L1145" s="861"/>
      <c r="M1145" s="408">
        <f t="shared" si="379"/>
        <v>0</v>
      </c>
      <c r="N1145" s="419">
        <f t="shared" si="379"/>
        <v>0</v>
      </c>
      <c r="O1145" s="422">
        <f t="shared" si="379"/>
        <v>0</v>
      </c>
      <c r="P1145" s="422">
        <f t="shared" si="379"/>
        <v>0</v>
      </c>
      <c r="Q1145" s="423">
        <f t="shared" si="379"/>
        <v>0</v>
      </c>
      <c r="R1145" s="419">
        <f t="shared" si="379"/>
        <v>0</v>
      </c>
      <c r="S1145" s="421">
        <f t="shared" si="379"/>
        <v>0</v>
      </c>
      <c r="T1145" s="421">
        <f t="shared" si="379"/>
        <v>0</v>
      </c>
      <c r="U1145" s="421">
        <f t="shared" si="379"/>
        <v>0</v>
      </c>
      <c r="V1145" s="421">
        <f t="shared" si="379"/>
        <v>0</v>
      </c>
      <c r="W1145" s="421">
        <f t="shared" si="379"/>
        <v>0</v>
      </c>
      <c r="X1145" s="422">
        <f t="shared" si="379"/>
        <v>0</v>
      </c>
      <c r="Y1145" s="421">
        <f t="shared" si="379"/>
        <v>0</v>
      </c>
      <c r="Z1145" s="421">
        <f t="shared" si="379"/>
        <v>0</v>
      </c>
      <c r="AA1145" s="421">
        <f t="shared" si="379"/>
        <v>0</v>
      </c>
      <c r="AB1145" s="421">
        <f t="shared" si="379"/>
        <v>0</v>
      </c>
      <c r="AC1145" s="408">
        <f t="shared" si="375"/>
        <v>0</v>
      </c>
      <c r="AD1145" s="830"/>
      <c r="AE1145" s="1063"/>
      <c r="AF1145" s="832"/>
    </row>
    <row r="1146" spans="1:32" ht="15" customHeight="1" outlineLevel="1" x14ac:dyDescent="0.2">
      <c r="A1146" s="11">
        <v>153</v>
      </c>
      <c r="B1146" s="300"/>
      <c r="C1146" s="298"/>
      <c r="D1146" s="298"/>
      <c r="E1146" s="853" t="s">
        <v>121</v>
      </c>
      <c r="F1146" s="854"/>
      <c r="G1146" s="854"/>
      <c r="H1146" s="854"/>
      <c r="I1146" s="854"/>
      <c r="J1146" s="854"/>
      <c r="K1146" s="854"/>
      <c r="L1146" s="855"/>
      <c r="M1146" s="407">
        <f>SUBTOTAL(9,M1147:M1149)</f>
        <v>0</v>
      </c>
      <c r="N1146" s="410">
        <f t="shared" ref="N1146:AC1146" si="380">SUBTOTAL(9,N1147:N1149)</f>
        <v>0</v>
      </c>
      <c r="O1146" s="414">
        <f t="shared" si="380"/>
        <v>0</v>
      </c>
      <c r="P1146" s="413">
        <f t="shared" si="380"/>
        <v>0</v>
      </c>
      <c r="Q1146" s="415">
        <f t="shared" si="380"/>
        <v>0</v>
      </c>
      <c r="R1146" s="410">
        <f t="shared" si="380"/>
        <v>0</v>
      </c>
      <c r="S1146" s="414">
        <f t="shared" si="380"/>
        <v>0</v>
      </c>
      <c r="T1146" s="413">
        <f t="shared" si="380"/>
        <v>0</v>
      </c>
      <c r="U1146" s="413">
        <f t="shared" si="380"/>
        <v>0</v>
      </c>
      <c r="V1146" s="413">
        <f t="shared" si="380"/>
        <v>0</v>
      </c>
      <c r="W1146" s="413">
        <f t="shared" si="380"/>
        <v>0</v>
      </c>
      <c r="X1146" s="413">
        <f t="shared" si="380"/>
        <v>0</v>
      </c>
      <c r="Y1146" s="413">
        <f t="shared" si="380"/>
        <v>0</v>
      </c>
      <c r="Z1146" s="413">
        <f t="shared" si="380"/>
        <v>0</v>
      </c>
      <c r="AA1146" s="413">
        <f t="shared" si="380"/>
        <v>0</v>
      </c>
      <c r="AB1146" s="411">
        <f t="shared" si="380"/>
        <v>0</v>
      </c>
      <c r="AC1146" s="415">
        <f t="shared" si="380"/>
        <v>0</v>
      </c>
      <c r="AD1146" s="830"/>
      <c r="AE1146" s="1063"/>
      <c r="AF1146" s="832"/>
    </row>
    <row r="1147" spans="1:32" ht="15" customHeight="1" outlineLevel="1" x14ac:dyDescent="0.2">
      <c r="A1147" s="11">
        <v>154</v>
      </c>
      <c r="B1147" s="300"/>
      <c r="C1147" s="298"/>
      <c r="D1147" s="298"/>
      <c r="E1147" s="299"/>
      <c r="F1147" s="856" t="s">
        <v>122</v>
      </c>
      <c r="G1147" s="857"/>
      <c r="H1147" s="857"/>
      <c r="I1147" s="857"/>
      <c r="J1147" s="857"/>
      <c r="K1147" s="857"/>
      <c r="L1147" s="858"/>
      <c r="M1147" s="408">
        <f t="shared" ref="M1147:AB1149" si="381">M371</f>
        <v>0</v>
      </c>
      <c r="N1147" s="419">
        <f t="shared" si="381"/>
        <v>0</v>
      </c>
      <c r="O1147" s="422">
        <f t="shared" si="381"/>
        <v>0</v>
      </c>
      <c r="P1147" s="422">
        <f t="shared" si="381"/>
        <v>0</v>
      </c>
      <c r="Q1147" s="423">
        <f t="shared" si="381"/>
        <v>0</v>
      </c>
      <c r="R1147" s="419">
        <f t="shared" si="381"/>
        <v>0</v>
      </c>
      <c r="S1147" s="421">
        <f t="shared" si="381"/>
        <v>0</v>
      </c>
      <c r="T1147" s="421">
        <f t="shared" si="381"/>
        <v>0</v>
      </c>
      <c r="U1147" s="421">
        <f t="shared" si="381"/>
        <v>0</v>
      </c>
      <c r="V1147" s="421">
        <f t="shared" si="381"/>
        <v>0</v>
      </c>
      <c r="W1147" s="421">
        <f t="shared" si="381"/>
        <v>0</v>
      </c>
      <c r="X1147" s="422">
        <f t="shared" si="381"/>
        <v>0</v>
      </c>
      <c r="Y1147" s="421">
        <f t="shared" si="381"/>
        <v>0</v>
      </c>
      <c r="Z1147" s="421">
        <f t="shared" si="381"/>
        <v>0</v>
      </c>
      <c r="AA1147" s="421">
        <f t="shared" si="381"/>
        <v>0</v>
      </c>
      <c r="AB1147" s="421">
        <f t="shared" si="381"/>
        <v>0</v>
      </c>
      <c r="AC1147" s="408">
        <f t="shared" ref="AC1147:AC1149" si="382">M1147-SUM(N1147:AB1147)</f>
        <v>0</v>
      </c>
      <c r="AD1147" s="830"/>
      <c r="AE1147" s="1063"/>
      <c r="AF1147" s="832"/>
    </row>
    <row r="1148" spans="1:32" ht="15" customHeight="1" outlineLevel="1" x14ac:dyDescent="0.2">
      <c r="A1148" s="11">
        <v>155</v>
      </c>
      <c r="B1148" s="300"/>
      <c r="C1148" s="298"/>
      <c r="D1148" s="298"/>
      <c r="E1148" s="299"/>
      <c r="F1148" s="915" t="s">
        <v>573</v>
      </c>
      <c r="G1148" s="916"/>
      <c r="H1148" s="916"/>
      <c r="I1148" s="916"/>
      <c r="J1148" s="916"/>
      <c r="K1148" s="916"/>
      <c r="L1148" s="917"/>
      <c r="M1148" s="408">
        <f t="shared" si="381"/>
        <v>0</v>
      </c>
      <c r="N1148" s="419">
        <f t="shared" si="381"/>
        <v>0</v>
      </c>
      <c r="O1148" s="422">
        <f t="shared" si="381"/>
        <v>0</v>
      </c>
      <c r="P1148" s="422">
        <f t="shared" si="381"/>
        <v>0</v>
      </c>
      <c r="Q1148" s="423">
        <f t="shared" si="381"/>
        <v>0</v>
      </c>
      <c r="R1148" s="419">
        <f t="shared" si="381"/>
        <v>0</v>
      </c>
      <c r="S1148" s="421">
        <f t="shared" si="381"/>
        <v>0</v>
      </c>
      <c r="T1148" s="421">
        <f t="shared" si="381"/>
        <v>0</v>
      </c>
      <c r="U1148" s="421">
        <f t="shared" si="381"/>
        <v>0</v>
      </c>
      <c r="V1148" s="421">
        <f t="shared" si="381"/>
        <v>0</v>
      </c>
      <c r="W1148" s="421">
        <f t="shared" si="381"/>
        <v>0</v>
      </c>
      <c r="X1148" s="422">
        <f t="shared" si="381"/>
        <v>0</v>
      </c>
      <c r="Y1148" s="421">
        <f t="shared" si="381"/>
        <v>0</v>
      </c>
      <c r="Z1148" s="421">
        <f t="shared" si="381"/>
        <v>0</v>
      </c>
      <c r="AA1148" s="421">
        <f t="shared" si="381"/>
        <v>0</v>
      </c>
      <c r="AB1148" s="421">
        <f t="shared" si="381"/>
        <v>0</v>
      </c>
      <c r="AC1148" s="408">
        <f t="shared" si="382"/>
        <v>0</v>
      </c>
      <c r="AD1148" s="830"/>
      <c r="AE1148" s="1063"/>
      <c r="AF1148" s="832"/>
    </row>
    <row r="1149" spans="1:32" ht="27.75" customHeight="1" outlineLevel="1" x14ac:dyDescent="0.2">
      <c r="A1149" s="11">
        <v>156</v>
      </c>
      <c r="B1149" s="300"/>
      <c r="C1149" s="298"/>
      <c r="D1149" s="298"/>
      <c r="E1149" s="299"/>
      <c r="F1149" s="859" t="s">
        <v>123</v>
      </c>
      <c r="G1149" s="860"/>
      <c r="H1149" s="860"/>
      <c r="I1149" s="860"/>
      <c r="J1149" s="860"/>
      <c r="K1149" s="860"/>
      <c r="L1149" s="861"/>
      <c r="M1149" s="408">
        <f t="shared" si="381"/>
        <v>0</v>
      </c>
      <c r="N1149" s="419">
        <f t="shared" si="381"/>
        <v>0</v>
      </c>
      <c r="O1149" s="422">
        <f t="shared" si="381"/>
        <v>0</v>
      </c>
      <c r="P1149" s="422">
        <f t="shared" si="381"/>
        <v>0</v>
      </c>
      <c r="Q1149" s="423">
        <f t="shared" si="381"/>
        <v>0</v>
      </c>
      <c r="R1149" s="419">
        <f t="shared" si="381"/>
        <v>0</v>
      </c>
      <c r="S1149" s="421">
        <f t="shared" si="381"/>
        <v>0</v>
      </c>
      <c r="T1149" s="421">
        <f t="shared" si="381"/>
        <v>0</v>
      </c>
      <c r="U1149" s="421">
        <f t="shared" si="381"/>
        <v>0</v>
      </c>
      <c r="V1149" s="421">
        <f t="shared" si="381"/>
        <v>0</v>
      </c>
      <c r="W1149" s="421">
        <f t="shared" si="381"/>
        <v>0</v>
      </c>
      <c r="X1149" s="422">
        <f t="shared" si="381"/>
        <v>0</v>
      </c>
      <c r="Y1149" s="421">
        <f t="shared" si="381"/>
        <v>0</v>
      </c>
      <c r="Z1149" s="421">
        <f t="shared" si="381"/>
        <v>0</v>
      </c>
      <c r="AA1149" s="421">
        <f t="shared" si="381"/>
        <v>0</v>
      </c>
      <c r="AB1149" s="421">
        <f t="shared" si="381"/>
        <v>0</v>
      </c>
      <c r="AC1149" s="408">
        <f t="shared" si="382"/>
        <v>0</v>
      </c>
      <c r="AD1149" s="830"/>
      <c r="AE1149" s="1063"/>
      <c r="AF1149" s="832"/>
    </row>
    <row r="1150" spans="1:32" ht="15" customHeight="1" outlineLevel="1" x14ac:dyDescent="0.2">
      <c r="A1150" s="11">
        <v>157</v>
      </c>
      <c r="B1150" s="300"/>
      <c r="C1150" s="298"/>
      <c r="D1150" s="298"/>
      <c r="E1150" s="853" t="s">
        <v>546</v>
      </c>
      <c r="F1150" s="854"/>
      <c r="G1150" s="854"/>
      <c r="H1150" s="854"/>
      <c r="I1150" s="854"/>
      <c r="J1150" s="854"/>
      <c r="K1150" s="854"/>
      <c r="L1150" s="855"/>
      <c r="M1150" s="407">
        <f>SUBTOTAL(9,M1151:M1152)</f>
        <v>0</v>
      </c>
      <c r="N1150" s="410">
        <f t="shared" ref="N1150:AC1150" si="383">SUBTOTAL(9,N1151:N1152)</f>
        <v>0</v>
      </c>
      <c r="O1150" s="414">
        <f t="shared" si="383"/>
        <v>0</v>
      </c>
      <c r="P1150" s="413">
        <f t="shared" si="383"/>
        <v>0</v>
      </c>
      <c r="Q1150" s="415">
        <f t="shared" si="383"/>
        <v>0</v>
      </c>
      <c r="R1150" s="410">
        <f t="shared" si="383"/>
        <v>0</v>
      </c>
      <c r="S1150" s="414">
        <f t="shared" si="383"/>
        <v>0</v>
      </c>
      <c r="T1150" s="413">
        <f t="shared" si="383"/>
        <v>0</v>
      </c>
      <c r="U1150" s="413">
        <f t="shared" si="383"/>
        <v>0</v>
      </c>
      <c r="V1150" s="413">
        <f t="shared" si="383"/>
        <v>0</v>
      </c>
      <c r="W1150" s="413">
        <f t="shared" si="383"/>
        <v>0</v>
      </c>
      <c r="X1150" s="413">
        <f t="shared" si="383"/>
        <v>0</v>
      </c>
      <c r="Y1150" s="413">
        <f t="shared" si="383"/>
        <v>0</v>
      </c>
      <c r="Z1150" s="413">
        <f t="shared" si="383"/>
        <v>0</v>
      </c>
      <c r="AA1150" s="413">
        <f t="shared" si="383"/>
        <v>0</v>
      </c>
      <c r="AB1150" s="411">
        <f t="shared" si="383"/>
        <v>0</v>
      </c>
      <c r="AC1150" s="415">
        <f t="shared" si="383"/>
        <v>0</v>
      </c>
      <c r="AD1150" s="830"/>
      <c r="AE1150" s="1063"/>
      <c r="AF1150" s="832"/>
    </row>
    <row r="1151" spans="1:32" ht="27.75" customHeight="1" outlineLevel="1" x14ac:dyDescent="0.2">
      <c r="A1151" s="11">
        <v>158</v>
      </c>
      <c r="B1151" s="300"/>
      <c r="C1151" s="298"/>
      <c r="D1151" s="298"/>
      <c r="E1151" s="299"/>
      <c r="F1151" s="856" t="s">
        <v>547</v>
      </c>
      <c r="G1151" s="857"/>
      <c r="H1151" s="857"/>
      <c r="I1151" s="857"/>
      <c r="J1151" s="857"/>
      <c r="K1151" s="857"/>
      <c r="L1151" s="858"/>
      <c r="M1151" s="408">
        <f t="shared" ref="M1151:AB1152" si="384">M375</f>
        <v>0</v>
      </c>
      <c r="N1151" s="419">
        <f t="shared" si="384"/>
        <v>0</v>
      </c>
      <c r="O1151" s="422">
        <f t="shared" si="384"/>
        <v>0</v>
      </c>
      <c r="P1151" s="422">
        <f t="shared" si="384"/>
        <v>0</v>
      </c>
      <c r="Q1151" s="423">
        <f t="shared" si="384"/>
        <v>0</v>
      </c>
      <c r="R1151" s="419">
        <f t="shared" si="384"/>
        <v>0</v>
      </c>
      <c r="S1151" s="421">
        <f t="shared" si="384"/>
        <v>0</v>
      </c>
      <c r="T1151" s="421">
        <f t="shared" si="384"/>
        <v>0</v>
      </c>
      <c r="U1151" s="421">
        <f t="shared" si="384"/>
        <v>0</v>
      </c>
      <c r="V1151" s="421">
        <f t="shared" si="384"/>
        <v>0</v>
      </c>
      <c r="W1151" s="421">
        <f t="shared" si="384"/>
        <v>0</v>
      </c>
      <c r="X1151" s="422">
        <f t="shared" si="384"/>
        <v>0</v>
      </c>
      <c r="Y1151" s="421">
        <f t="shared" si="384"/>
        <v>0</v>
      </c>
      <c r="Z1151" s="421">
        <f t="shared" si="384"/>
        <v>0</v>
      </c>
      <c r="AA1151" s="421">
        <f t="shared" si="384"/>
        <v>0</v>
      </c>
      <c r="AB1151" s="421">
        <f t="shared" si="384"/>
        <v>0</v>
      </c>
      <c r="AC1151" s="408">
        <f t="shared" ref="AC1151:AC1152" si="385">M1151-SUM(N1151:AB1151)</f>
        <v>0</v>
      </c>
      <c r="AD1151" s="830"/>
      <c r="AE1151" s="1063"/>
      <c r="AF1151" s="832"/>
    </row>
    <row r="1152" spans="1:32" ht="15" customHeight="1" outlineLevel="1" x14ac:dyDescent="0.2">
      <c r="A1152" s="11">
        <v>159</v>
      </c>
      <c r="B1152" s="300"/>
      <c r="C1152" s="298"/>
      <c r="D1152" s="298"/>
      <c r="E1152" s="299"/>
      <c r="F1152" s="859" t="s">
        <v>570</v>
      </c>
      <c r="G1152" s="860"/>
      <c r="H1152" s="860"/>
      <c r="I1152" s="860"/>
      <c r="J1152" s="860"/>
      <c r="K1152" s="860"/>
      <c r="L1152" s="861"/>
      <c r="M1152" s="408">
        <f t="shared" si="384"/>
        <v>0</v>
      </c>
      <c r="N1152" s="419">
        <f t="shared" si="384"/>
        <v>0</v>
      </c>
      <c r="O1152" s="422">
        <f t="shared" si="384"/>
        <v>0</v>
      </c>
      <c r="P1152" s="422">
        <f t="shared" si="384"/>
        <v>0</v>
      </c>
      <c r="Q1152" s="423">
        <f t="shared" si="384"/>
        <v>0</v>
      </c>
      <c r="R1152" s="419">
        <f t="shared" si="384"/>
        <v>0</v>
      </c>
      <c r="S1152" s="421">
        <f t="shared" si="384"/>
        <v>0</v>
      </c>
      <c r="T1152" s="421">
        <f t="shared" si="384"/>
        <v>0</v>
      </c>
      <c r="U1152" s="421">
        <f t="shared" si="384"/>
        <v>0</v>
      </c>
      <c r="V1152" s="421">
        <f t="shared" si="384"/>
        <v>0</v>
      </c>
      <c r="W1152" s="421">
        <f t="shared" si="384"/>
        <v>0</v>
      </c>
      <c r="X1152" s="422">
        <f t="shared" si="384"/>
        <v>0</v>
      </c>
      <c r="Y1152" s="421">
        <f t="shared" si="384"/>
        <v>0</v>
      </c>
      <c r="Z1152" s="421">
        <f t="shared" si="384"/>
        <v>0</v>
      </c>
      <c r="AA1152" s="421">
        <f t="shared" si="384"/>
        <v>0</v>
      </c>
      <c r="AB1152" s="421">
        <f t="shared" si="384"/>
        <v>0</v>
      </c>
      <c r="AC1152" s="408">
        <f t="shared" si="385"/>
        <v>0</v>
      </c>
      <c r="AD1152" s="830"/>
      <c r="AE1152" s="1063"/>
      <c r="AF1152" s="832"/>
    </row>
    <row r="1153" spans="1:32" ht="15" customHeight="1" outlineLevel="1" x14ac:dyDescent="0.2">
      <c r="A1153" s="11">
        <v>160</v>
      </c>
      <c r="B1153" s="300"/>
      <c r="C1153" s="298"/>
      <c r="D1153" s="298"/>
      <c r="E1153" s="853" t="s">
        <v>548</v>
      </c>
      <c r="F1153" s="854"/>
      <c r="G1153" s="854"/>
      <c r="H1153" s="854"/>
      <c r="I1153" s="854"/>
      <c r="J1153" s="854"/>
      <c r="K1153" s="854"/>
      <c r="L1153" s="855"/>
      <c r="M1153" s="407">
        <f>SUBTOTAL(9,M1154:M1156)</f>
        <v>0</v>
      </c>
      <c r="N1153" s="410">
        <f t="shared" ref="N1153:AC1153" si="386">SUBTOTAL(9,N1154:N1156)</f>
        <v>0</v>
      </c>
      <c r="O1153" s="414">
        <f t="shared" si="386"/>
        <v>0</v>
      </c>
      <c r="P1153" s="413">
        <f t="shared" si="386"/>
        <v>0</v>
      </c>
      <c r="Q1153" s="415">
        <f t="shared" si="386"/>
        <v>0</v>
      </c>
      <c r="R1153" s="410">
        <f t="shared" si="386"/>
        <v>0</v>
      </c>
      <c r="S1153" s="414">
        <f t="shared" si="386"/>
        <v>0</v>
      </c>
      <c r="T1153" s="413">
        <f t="shared" si="386"/>
        <v>0</v>
      </c>
      <c r="U1153" s="413">
        <f t="shared" si="386"/>
        <v>0</v>
      </c>
      <c r="V1153" s="413">
        <f t="shared" si="386"/>
        <v>0</v>
      </c>
      <c r="W1153" s="413">
        <f t="shared" si="386"/>
        <v>0</v>
      </c>
      <c r="X1153" s="413">
        <f t="shared" si="386"/>
        <v>0</v>
      </c>
      <c r="Y1153" s="413">
        <f t="shared" si="386"/>
        <v>0</v>
      </c>
      <c r="Z1153" s="413">
        <f t="shared" si="386"/>
        <v>0</v>
      </c>
      <c r="AA1153" s="413">
        <f t="shared" si="386"/>
        <v>0</v>
      </c>
      <c r="AB1153" s="411">
        <f t="shared" si="386"/>
        <v>0</v>
      </c>
      <c r="AC1153" s="415">
        <f t="shared" si="386"/>
        <v>0</v>
      </c>
      <c r="AD1153" s="830"/>
      <c r="AE1153" s="1063"/>
      <c r="AF1153" s="832"/>
    </row>
    <row r="1154" spans="1:32" ht="15" customHeight="1" outlineLevel="1" x14ac:dyDescent="0.2">
      <c r="A1154" s="11">
        <v>161</v>
      </c>
      <c r="B1154" s="300"/>
      <c r="C1154" s="298"/>
      <c r="D1154" s="298"/>
      <c r="E1154" s="299"/>
      <c r="F1154" s="856" t="s">
        <v>549</v>
      </c>
      <c r="G1154" s="857"/>
      <c r="H1154" s="857"/>
      <c r="I1154" s="857"/>
      <c r="J1154" s="857"/>
      <c r="K1154" s="857"/>
      <c r="L1154" s="858"/>
      <c r="M1154" s="408">
        <f t="shared" ref="M1154:AB1156" si="387">M378</f>
        <v>0</v>
      </c>
      <c r="N1154" s="419">
        <f t="shared" si="387"/>
        <v>0</v>
      </c>
      <c r="O1154" s="422">
        <f t="shared" si="387"/>
        <v>0</v>
      </c>
      <c r="P1154" s="422">
        <f t="shared" si="387"/>
        <v>0</v>
      </c>
      <c r="Q1154" s="423">
        <f t="shared" si="387"/>
        <v>0</v>
      </c>
      <c r="R1154" s="419">
        <f t="shared" si="387"/>
        <v>0</v>
      </c>
      <c r="S1154" s="421">
        <f t="shared" si="387"/>
        <v>0</v>
      </c>
      <c r="T1154" s="421">
        <f t="shared" si="387"/>
        <v>0</v>
      </c>
      <c r="U1154" s="421">
        <f t="shared" si="387"/>
        <v>0</v>
      </c>
      <c r="V1154" s="421">
        <f t="shared" si="387"/>
        <v>0</v>
      </c>
      <c r="W1154" s="421">
        <f t="shared" si="387"/>
        <v>0</v>
      </c>
      <c r="X1154" s="422">
        <f t="shared" si="387"/>
        <v>0</v>
      </c>
      <c r="Y1154" s="421">
        <f t="shared" si="387"/>
        <v>0</v>
      </c>
      <c r="Z1154" s="421">
        <f t="shared" si="387"/>
        <v>0</v>
      </c>
      <c r="AA1154" s="421">
        <f t="shared" si="387"/>
        <v>0</v>
      </c>
      <c r="AB1154" s="421">
        <f t="shared" si="387"/>
        <v>0</v>
      </c>
      <c r="AC1154" s="408">
        <f t="shared" ref="AC1154:AC1156" si="388">M1154-SUM(N1154:AB1154)</f>
        <v>0</v>
      </c>
      <c r="AD1154" s="830"/>
      <c r="AE1154" s="1063"/>
      <c r="AF1154" s="832"/>
    </row>
    <row r="1155" spans="1:32" outlineLevel="1" x14ac:dyDescent="0.2">
      <c r="A1155" s="11">
        <v>162</v>
      </c>
      <c r="B1155" s="300"/>
      <c r="C1155" s="295"/>
      <c r="D1155" s="295"/>
      <c r="E1155" s="295"/>
      <c r="F1155" s="915" t="s">
        <v>574</v>
      </c>
      <c r="G1155" s="916"/>
      <c r="H1155" s="916"/>
      <c r="I1155" s="916"/>
      <c r="J1155" s="916"/>
      <c r="K1155" s="916"/>
      <c r="L1155" s="917"/>
      <c r="M1155" s="408">
        <f t="shared" si="387"/>
        <v>0</v>
      </c>
      <c r="N1155" s="419">
        <f t="shared" si="387"/>
        <v>0</v>
      </c>
      <c r="O1155" s="422">
        <f t="shared" si="387"/>
        <v>0</v>
      </c>
      <c r="P1155" s="422">
        <f t="shared" si="387"/>
        <v>0</v>
      </c>
      <c r="Q1155" s="423">
        <f t="shared" si="387"/>
        <v>0</v>
      </c>
      <c r="R1155" s="419">
        <f t="shared" si="387"/>
        <v>0</v>
      </c>
      <c r="S1155" s="421">
        <f t="shared" si="387"/>
        <v>0</v>
      </c>
      <c r="T1155" s="421">
        <f t="shared" si="387"/>
        <v>0</v>
      </c>
      <c r="U1155" s="421">
        <f t="shared" si="387"/>
        <v>0</v>
      </c>
      <c r="V1155" s="421">
        <f t="shared" si="387"/>
        <v>0</v>
      </c>
      <c r="W1155" s="421">
        <f t="shared" si="387"/>
        <v>0</v>
      </c>
      <c r="X1155" s="422">
        <f t="shared" si="387"/>
        <v>0</v>
      </c>
      <c r="Y1155" s="421">
        <f t="shared" si="387"/>
        <v>0</v>
      </c>
      <c r="Z1155" s="421">
        <f t="shared" si="387"/>
        <v>0</v>
      </c>
      <c r="AA1155" s="421">
        <f t="shared" si="387"/>
        <v>0</v>
      </c>
      <c r="AB1155" s="421">
        <f t="shared" si="387"/>
        <v>0</v>
      </c>
      <c r="AC1155" s="408">
        <f t="shared" si="388"/>
        <v>0</v>
      </c>
      <c r="AD1155" s="830"/>
      <c r="AE1155" s="1063"/>
      <c r="AF1155" s="832"/>
    </row>
    <row r="1156" spans="1:32" ht="27.75" customHeight="1" outlineLevel="1" x14ac:dyDescent="0.2">
      <c r="A1156" s="11">
        <v>163</v>
      </c>
      <c r="B1156" s="300"/>
      <c r="C1156" s="295"/>
      <c r="D1156" s="295"/>
      <c r="E1156" s="295"/>
      <c r="F1156" s="859" t="s">
        <v>669</v>
      </c>
      <c r="G1156" s="860"/>
      <c r="H1156" s="860"/>
      <c r="I1156" s="860"/>
      <c r="J1156" s="860"/>
      <c r="K1156" s="860"/>
      <c r="L1156" s="861"/>
      <c r="M1156" s="408">
        <f t="shared" si="387"/>
        <v>0</v>
      </c>
      <c r="N1156" s="419">
        <f t="shared" si="387"/>
        <v>0</v>
      </c>
      <c r="O1156" s="422">
        <f t="shared" si="387"/>
        <v>0</v>
      </c>
      <c r="P1156" s="422">
        <f t="shared" si="387"/>
        <v>0</v>
      </c>
      <c r="Q1156" s="423">
        <f t="shared" si="387"/>
        <v>0</v>
      </c>
      <c r="R1156" s="419">
        <f t="shared" si="387"/>
        <v>0</v>
      </c>
      <c r="S1156" s="421">
        <f t="shared" si="387"/>
        <v>0</v>
      </c>
      <c r="T1156" s="421">
        <f t="shared" si="387"/>
        <v>0</v>
      </c>
      <c r="U1156" s="421">
        <f t="shared" si="387"/>
        <v>0</v>
      </c>
      <c r="V1156" s="421">
        <f t="shared" si="387"/>
        <v>0</v>
      </c>
      <c r="W1156" s="421">
        <f t="shared" si="387"/>
        <v>0</v>
      </c>
      <c r="X1156" s="422">
        <f t="shared" si="387"/>
        <v>0</v>
      </c>
      <c r="Y1156" s="421">
        <f t="shared" si="387"/>
        <v>0</v>
      </c>
      <c r="Z1156" s="421">
        <f t="shared" si="387"/>
        <v>0</v>
      </c>
      <c r="AA1156" s="421">
        <f t="shared" si="387"/>
        <v>0</v>
      </c>
      <c r="AB1156" s="421">
        <f t="shared" si="387"/>
        <v>0</v>
      </c>
      <c r="AC1156" s="408">
        <f t="shared" si="388"/>
        <v>0</v>
      </c>
      <c r="AD1156" s="833"/>
      <c r="AE1156" s="834"/>
      <c r="AF1156" s="835"/>
    </row>
    <row r="1157" spans="1:32" outlineLevel="1" x14ac:dyDescent="0.2">
      <c r="A1157" s="11">
        <v>164</v>
      </c>
      <c r="B1157" s="300"/>
      <c r="C1157" s="295"/>
      <c r="D1157" s="844" t="s">
        <v>23</v>
      </c>
      <c r="E1157" s="845"/>
      <c r="F1157" s="845"/>
      <c r="G1157" s="845"/>
      <c r="H1157" s="845"/>
      <c r="I1157" s="845"/>
      <c r="J1157" s="845"/>
      <c r="K1157" s="845"/>
      <c r="L1157" s="845"/>
      <c r="M1157" s="845"/>
      <c r="N1157" s="845"/>
      <c r="O1157" s="845"/>
      <c r="P1157" s="845"/>
      <c r="Q1157" s="845"/>
      <c r="R1157" s="845"/>
      <c r="S1157" s="845"/>
      <c r="T1157" s="845"/>
      <c r="U1157" s="845"/>
      <c r="V1157" s="845"/>
      <c r="W1157" s="845"/>
      <c r="X1157" s="845"/>
      <c r="Y1157" s="845"/>
      <c r="Z1157" s="845"/>
      <c r="AA1157" s="845"/>
      <c r="AB1157" s="845"/>
      <c r="AC1157" s="845"/>
      <c r="AD1157" s="845"/>
      <c r="AE1157" s="845"/>
      <c r="AF1157" s="846"/>
    </row>
    <row r="1158" spans="1:32" outlineLevel="1" x14ac:dyDescent="0.2">
      <c r="A1158" s="11">
        <v>165</v>
      </c>
      <c r="B1158" s="300"/>
      <c r="C1158" s="295"/>
      <c r="D1158" s="295"/>
      <c r="E1158" s="918" t="s">
        <v>126</v>
      </c>
      <c r="F1158" s="919"/>
      <c r="G1158" s="919"/>
      <c r="H1158" s="919"/>
      <c r="I1158" s="919"/>
      <c r="J1158" s="919"/>
      <c r="K1158" s="919"/>
      <c r="L1158" s="920"/>
      <c r="M1158" s="407">
        <f>SUBTOTAL(9,M1159:M1160)</f>
        <v>0</v>
      </c>
      <c r="N1158" s="410">
        <f t="shared" ref="N1158:AC1158" si="389">SUBTOTAL(9,N1159:N1160)</f>
        <v>0</v>
      </c>
      <c r="O1158" s="414">
        <f t="shared" si="389"/>
        <v>0</v>
      </c>
      <c r="P1158" s="413">
        <f t="shared" si="389"/>
        <v>0</v>
      </c>
      <c r="Q1158" s="415">
        <f t="shared" si="389"/>
        <v>0</v>
      </c>
      <c r="R1158" s="410">
        <f t="shared" si="389"/>
        <v>0</v>
      </c>
      <c r="S1158" s="414">
        <f t="shared" si="389"/>
        <v>0</v>
      </c>
      <c r="T1158" s="413">
        <f t="shared" si="389"/>
        <v>0</v>
      </c>
      <c r="U1158" s="413">
        <f t="shared" si="389"/>
        <v>0</v>
      </c>
      <c r="V1158" s="413">
        <f t="shared" si="389"/>
        <v>0</v>
      </c>
      <c r="W1158" s="413">
        <f t="shared" si="389"/>
        <v>0</v>
      </c>
      <c r="X1158" s="413">
        <f t="shared" si="389"/>
        <v>0</v>
      </c>
      <c r="Y1158" s="413">
        <f t="shared" si="389"/>
        <v>0</v>
      </c>
      <c r="Z1158" s="413">
        <f t="shared" si="389"/>
        <v>0</v>
      </c>
      <c r="AA1158" s="413">
        <f t="shared" si="389"/>
        <v>0</v>
      </c>
      <c r="AB1158" s="411">
        <f t="shared" si="389"/>
        <v>0</v>
      </c>
      <c r="AC1158" s="415">
        <f t="shared" si="389"/>
        <v>0</v>
      </c>
      <c r="AD1158" s="1440"/>
      <c r="AE1158" s="828"/>
      <c r="AF1158" s="829"/>
    </row>
    <row r="1159" spans="1:32" outlineLevel="1" x14ac:dyDescent="0.2">
      <c r="A1159" s="11">
        <v>166</v>
      </c>
      <c r="B1159" s="300"/>
      <c r="C1159" s="295"/>
      <c r="D1159" s="295"/>
      <c r="E1159" s="295"/>
      <c r="F1159" s="856" t="s">
        <v>127</v>
      </c>
      <c r="G1159" s="857"/>
      <c r="H1159" s="857"/>
      <c r="I1159" s="857"/>
      <c r="J1159" s="857"/>
      <c r="K1159" s="857"/>
      <c r="L1159" s="858"/>
      <c r="M1159" s="408">
        <f t="shared" ref="M1159:AB1160" si="390">M383</f>
        <v>0</v>
      </c>
      <c r="N1159" s="419">
        <f t="shared" si="390"/>
        <v>0</v>
      </c>
      <c r="O1159" s="422">
        <f t="shared" si="390"/>
        <v>0</v>
      </c>
      <c r="P1159" s="422">
        <f t="shared" si="390"/>
        <v>0</v>
      </c>
      <c r="Q1159" s="423">
        <f t="shared" si="390"/>
        <v>0</v>
      </c>
      <c r="R1159" s="419">
        <f t="shared" si="390"/>
        <v>0</v>
      </c>
      <c r="S1159" s="421">
        <f t="shared" si="390"/>
        <v>0</v>
      </c>
      <c r="T1159" s="421">
        <f t="shared" si="390"/>
        <v>0</v>
      </c>
      <c r="U1159" s="421">
        <f t="shared" si="390"/>
        <v>0</v>
      </c>
      <c r="V1159" s="421">
        <f t="shared" si="390"/>
        <v>0</v>
      </c>
      <c r="W1159" s="421">
        <f t="shared" si="390"/>
        <v>0</v>
      </c>
      <c r="X1159" s="422">
        <f t="shared" si="390"/>
        <v>0</v>
      </c>
      <c r="Y1159" s="421">
        <f t="shared" si="390"/>
        <v>0</v>
      </c>
      <c r="Z1159" s="421">
        <f t="shared" si="390"/>
        <v>0</v>
      </c>
      <c r="AA1159" s="421">
        <f t="shared" si="390"/>
        <v>0</v>
      </c>
      <c r="AB1159" s="421">
        <f t="shared" si="390"/>
        <v>0</v>
      </c>
      <c r="AC1159" s="408">
        <f t="shared" ref="AC1159:AC1160" si="391">M1159-SUM(N1159:AB1159)</f>
        <v>0</v>
      </c>
      <c r="AD1159" s="830"/>
      <c r="AE1159" s="1063"/>
      <c r="AF1159" s="832"/>
    </row>
    <row r="1160" spans="1:32" outlineLevel="1" x14ac:dyDescent="0.2">
      <c r="A1160" s="11">
        <v>167</v>
      </c>
      <c r="B1160" s="300"/>
      <c r="C1160" s="295"/>
      <c r="D1160" s="295"/>
      <c r="E1160" s="295"/>
      <c r="F1160" s="859" t="s">
        <v>128</v>
      </c>
      <c r="G1160" s="860"/>
      <c r="H1160" s="860"/>
      <c r="I1160" s="860"/>
      <c r="J1160" s="860"/>
      <c r="K1160" s="860"/>
      <c r="L1160" s="861"/>
      <c r="M1160" s="408">
        <f t="shared" si="390"/>
        <v>0</v>
      </c>
      <c r="N1160" s="419">
        <f t="shared" si="390"/>
        <v>0</v>
      </c>
      <c r="O1160" s="422">
        <f t="shared" si="390"/>
        <v>0</v>
      </c>
      <c r="P1160" s="422">
        <f t="shared" si="390"/>
        <v>0</v>
      </c>
      <c r="Q1160" s="423">
        <f t="shared" si="390"/>
        <v>0</v>
      </c>
      <c r="R1160" s="419">
        <f t="shared" si="390"/>
        <v>0</v>
      </c>
      <c r="S1160" s="421">
        <f t="shared" si="390"/>
        <v>0</v>
      </c>
      <c r="T1160" s="421">
        <f t="shared" si="390"/>
        <v>0</v>
      </c>
      <c r="U1160" s="421">
        <f t="shared" si="390"/>
        <v>0</v>
      </c>
      <c r="V1160" s="421">
        <f t="shared" si="390"/>
        <v>0</v>
      </c>
      <c r="W1160" s="421">
        <f t="shared" si="390"/>
        <v>0</v>
      </c>
      <c r="X1160" s="422">
        <f t="shared" si="390"/>
        <v>0</v>
      </c>
      <c r="Y1160" s="421">
        <f t="shared" si="390"/>
        <v>0</v>
      </c>
      <c r="Z1160" s="421">
        <f t="shared" si="390"/>
        <v>0</v>
      </c>
      <c r="AA1160" s="421">
        <f t="shared" si="390"/>
        <v>0</v>
      </c>
      <c r="AB1160" s="421">
        <f t="shared" si="390"/>
        <v>0</v>
      </c>
      <c r="AC1160" s="408">
        <f t="shared" si="391"/>
        <v>0</v>
      </c>
      <c r="AD1160" s="830"/>
      <c r="AE1160" s="1063"/>
      <c r="AF1160" s="832"/>
    </row>
    <row r="1161" spans="1:32" outlineLevel="1" x14ac:dyDescent="0.2">
      <c r="A1161" s="11">
        <v>168</v>
      </c>
      <c r="B1161" s="300"/>
      <c r="C1161" s="295"/>
      <c r="D1161" s="295"/>
      <c r="E1161" s="853" t="s">
        <v>129</v>
      </c>
      <c r="F1161" s="854"/>
      <c r="G1161" s="854"/>
      <c r="H1161" s="854"/>
      <c r="I1161" s="854"/>
      <c r="J1161" s="854"/>
      <c r="K1161" s="854"/>
      <c r="L1161" s="855"/>
      <c r="M1161" s="407">
        <f>SUBTOTAL(9,M1162:M1163)</f>
        <v>0</v>
      </c>
      <c r="N1161" s="410">
        <f t="shared" ref="N1161:AC1161" si="392">SUBTOTAL(9,N1162:N1163)</f>
        <v>0</v>
      </c>
      <c r="O1161" s="414">
        <f t="shared" si="392"/>
        <v>0</v>
      </c>
      <c r="P1161" s="413">
        <f t="shared" si="392"/>
        <v>0</v>
      </c>
      <c r="Q1161" s="415">
        <f t="shared" si="392"/>
        <v>0</v>
      </c>
      <c r="R1161" s="410">
        <f t="shared" si="392"/>
        <v>0</v>
      </c>
      <c r="S1161" s="414">
        <f t="shared" si="392"/>
        <v>0</v>
      </c>
      <c r="T1161" s="413">
        <f t="shared" si="392"/>
        <v>0</v>
      </c>
      <c r="U1161" s="413">
        <f t="shared" si="392"/>
        <v>0</v>
      </c>
      <c r="V1161" s="413">
        <f t="shared" si="392"/>
        <v>0</v>
      </c>
      <c r="W1161" s="413">
        <f t="shared" si="392"/>
        <v>0</v>
      </c>
      <c r="X1161" s="413">
        <f t="shared" si="392"/>
        <v>0</v>
      </c>
      <c r="Y1161" s="413">
        <f t="shared" si="392"/>
        <v>0</v>
      </c>
      <c r="Z1161" s="413">
        <f t="shared" si="392"/>
        <v>0</v>
      </c>
      <c r="AA1161" s="413">
        <f t="shared" si="392"/>
        <v>0</v>
      </c>
      <c r="AB1161" s="411">
        <f t="shared" si="392"/>
        <v>0</v>
      </c>
      <c r="AC1161" s="415">
        <f t="shared" si="392"/>
        <v>0</v>
      </c>
      <c r="AD1161" s="830"/>
      <c r="AE1161" s="1063"/>
      <c r="AF1161" s="832"/>
    </row>
    <row r="1162" spans="1:32" outlineLevel="1" x14ac:dyDescent="0.2">
      <c r="A1162" s="11">
        <v>169</v>
      </c>
      <c r="B1162" s="300"/>
      <c r="C1162" s="295"/>
      <c r="D1162" s="295"/>
      <c r="E1162" s="295"/>
      <c r="F1162" s="856" t="s">
        <v>130</v>
      </c>
      <c r="G1162" s="857"/>
      <c r="H1162" s="857"/>
      <c r="I1162" s="857"/>
      <c r="J1162" s="857"/>
      <c r="K1162" s="857"/>
      <c r="L1162" s="858"/>
      <c r="M1162" s="408">
        <f t="shared" ref="M1162:AB1163" si="393">M386</f>
        <v>0</v>
      </c>
      <c r="N1162" s="419">
        <f t="shared" si="393"/>
        <v>0</v>
      </c>
      <c r="O1162" s="422">
        <f t="shared" si="393"/>
        <v>0</v>
      </c>
      <c r="P1162" s="422">
        <f t="shared" si="393"/>
        <v>0</v>
      </c>
      <c r="Q1162" s="423">
        <f t="shared" si="393"/>
        <v>0</v>
      </c>
      <c r="R1162" s="419">
        <f t="shared" si="393"/>
        <v>0</v>
      </c>
      <c r="S1162" s="421">
        <f t="shared" si="393"/>
        <v>0</v>
      </c>
      <c r="T1162" s="421">
        <f t="shared" si="393"/>
        <v>0</v>
      </c>
      <c r="U1162" s="421">
        <f t="shared" si="393"/>
        <v>0</v>
      </c>
      <c r="V1162" s="421">
        <f t="shared" si="393"/>
        <v>0</v>
      </c>
      <c r="W1162" s="421">
        <f t="shared" si="393"/>
        <v>0</v>
      </c>
      <c r="X1162" s="422">
        <f t="shared" si="393"/>
        <v>0</v>
      </c>
      <c r="Y1162" s="421">
        <f t="shared" si="393"/>
        <v>0</v>
      </c>
      <c r="Z1162" s="421">
        <f t="shared" si="393"/>
        <v>0</v>
      </c>
      <c r="AA1162" s="421">
        <f t="shared" si="393"/>
        <v>0</v>
      </c>
      <c r="AB1162" s="421">
        <f t="shared" si="393"/>
        <v>0</v>
      </c>
      <c r="AC1162" s="408">
        <f t="shared" ref="AC1162:AC1163" si="394">M1162-SUM(N1162:AB1162)</f>
        <v>0</v>
      </c>
      <c r="AD1162" s="830"/>
      <c r="AE1162" s="1063"/>
      <c r="AF1162" s="832"/>
    </row>
    <row r="1163" spans="1:32" outlineLevel="1" x14ac:dyDescent="0.2">
      <c r="A1163" s="11">
        <v>170</v>
      </c>
      <c r="B1163" s="300"/>
      <c r="C1163" s="295"/>
      <c r="D1163" s="295"/>
      <c r="E1163" s="295"/>
      <c r="F1163" s="859" t="s">
        <v>131</v>
      </c>
      <c r="G1163" s="860"/>
      <c r="H1163" s="860"/>
      <c r="I1163" s="860"/>
      <c r="J1163" s="860"/>
      <c r="K1163" s="860"/>
      <c r="L1163" s="861"/>
      <c r="M1163" s="408">
        <f t="shared" si="393"/>
        <v>0</v>
      </c>
      <c r="N1163" s="419">
        <f t="shared" si="393"/>
        <v>0</v>
      </c>
      <c r="O1163" s="422">
        <f t="shared" si="393"/>
        <v>0</v>
      </c>
      <c r="P1163" s="422">
        <f t="shared" si="393"/>
        <v>0</v>
      </c>
      <c r="Q1163" s="423">
        <f t="shared" si="393"/>
        <v>0</v>
      </c>
      <c r="R1163" s="419">
        <f t="shared" si="393"/>
        <v>0</v>
      </c>
      <c r="S1163" s="421">
        <f t="shared" si="393"/>
        <v>0</v>
      </c>
      <c r="T1163" s="421">
        <f t="shared" si="393"/>
        <v>0</v>
      </c>
      <c r="U1163" s="421">
        <f t="shared" si="393"/>
        <v>0</v>
      </c>
      <c r="V1163" s="421">
        <f t="shared" si="393"/>
        <v>0</v>
      </c>
      <c r="W1163" s="421">
        <f t="shared" si="393"/>
        <v>0</v>
      </c>
      <c r="X1163" s="422">
        <f t="shared" si="393"/>
        <v>0</v>
      </c>
      <c r="Y1163" s="421">
        <f t="shared" si="393"/>
        <v>0</v>
      </c>
      <c r="Z1163" s="421">
        <f t="shared" si="393"/>
        <v>0</v>
      </c>
      <c r="AA1163" s="421">
        <f t="shared" si="393"/>
        <v>0</v>
      </c>
      <c r="AB1163" s="421">
        <f t="shared" si="393"/>
        <v>0</v>
      </c>
      <c r="AC1163" s="408">
        <f t="shared" si="394"/>
        <v>0</v>
      </c>
      <c r="AD1163" s="830"/>
      <c r="AE1163" s="1063"/>
      <c r="AF1163" s="832"/>
    </row>
    <row r="1164" spans="1:32" outlineLevel="1" x14ac:dyDescent="0.2">
      <c r="A1164" s="11">
        <v>171</v>
      </c>
      <c r="B1164" s="300"/>
      <c r="C1164" s="295"/>
      <c r="D1164" s="295"/>
      <c r="E1164" s="853" t="s">
        <v>132</v>
      </c>
      <c r="F1164" s="854"/>
      <c r="G1164" s="854"/>
      <c r="H1164" s="854"/>
      <c r="I1164" s="854"/>
      <c r="J1164" s="854"/>
      <c r="K1164" s="854"/>
      <c r="L1164" s="855"/>
      <c r="M1164" s="407">
        <f>SUBTOTAL(9,M1165:M1166)</f>
        <v>0</v>
      </c>
      <c r="N1164" s="410">
        <f t="shared" ref="N1164:AC1164" si="395">SUBTOTAL(9,N1165:N1166)</f>
        <v>0</v>
      </c>
      <c r="O1164" s="414">
        <f t="shared" si="395"/>
        <v>0</v>
      </c>
      <c r="P1164" s="413">
        <f t="shared" si="395"/>
        <v>0</v>
      </c>
      <c r="Q1164" s="415">
        <f t="shared" si="395"/>
        <v>0</v>
      </c>
      <c r="R1164" s="410">
        <f t="shared" si="395"/>
        <v>0</v>
      </c>
      <c r="S1164" s="414">
        <f t="shared" si="395"/>
        <v>0</v>
      </c>
      <c r="T1164" s="413">
        <f t="shared" si="395"/>
        <v>0</v>
      </c>
      <c r="U1164" s="413">
        <f t="shared" si="395"/>
        <v>0</v>
      </c>
      <c r="V1164" s="413">
        <f t="shared" si="395"/>
        <v>0</v>
      </c>
      <c r="W1164" s="413">
        <f t="shared" si="395"/>
        <v>0</v>
      </c>
      <c r="X1164" s="413">
        <f t="shared" si="395"/>
        <v>0</v>
      </c>
      <c r="Y1164" s="413">
        <f t="shared" si="395"/>
        <v>0</v>
      </c>
      <c r="Z1164" s="413">
        <f t="shared" si="395"/>
        <v>0</v>
      </c>
      <c r="AA1164" s="413">
        <f t="shared" si="395"/>
        <v>0</v>
      </c>
      <c r="AB1164" s="411">
        <f t="shared" si="395"/>
        <v>0</v>
      </c>
      <c r="AC1164" s="415">
        <f t="shared" si="395"/>
        <v>0</v>
      </c>
      <c r="AD1164" s="830"/>
      <c r="AE1164" s="1063"/>
      <c r="AF1164" s="832"/>
    </row>
    <row r="1165" spans="1:32" outlineLevel="1" x14ac:dyDescent="0.2">
      <c r="A1165" s="11">
        <v>172</v>
      </c>
      <c r="B1165" s="300"/>
      <c r="C1165" s="295"/>
      <c r="D1165" s="295"/>
      <c r="E1165" s="295"/>
      <c r="F1165" s="856" t="s">
        <v>133</v>
      </c>
      <c r="G1165" s="857"/>
      <c r="H1165" s="857"/>
      <c r="I1165" s="857"/>
      <c r="J1165" s="857"/>
      <c r="K1165" s="857"/>
      <c r="L1165" s="858"/>
      <c r="M1165" s="408">
        <f t="shared" ref="M1165:AB1166" si="396">M389</f>
        <v>0</v>
      </c>
      <c r="N1165" s="419">
        <f t="shared" si="396"/>
        <v>0</v>
      </c>
      <c r="O1165" s="422">
        <f t="shared" si="396"/>
        <v>0</v>
      </c>
      <c r="P1165" s="422">
        <f t="shared" si="396"/>
        <v>0</v>
      </c>
      <c r="Q1165" s="423">
        <f t="shared" si="396"/>
        <v>0</v>
      </c>
      <c r="R1165" s="419">
        <f t="shared" si="396"/>
        <v>0</v>
      </c>
      <c r="S1165" s="421">
        <f t="shared" si="396"/>
        <v>0</v>
      </c>
      <c r="T1165" s="421">
        <f t="shared" si="396"/>
        <v>0</v>
      </c>
      <c r="U1165" s="421">
        <f t="shared" si="396"/>
        <v>0</v>
      </c>
      <c r="V1165" s="421">
        <f t="shared" si="396"/>
        <v>0</v>
      </c>
      <c r="W1165" s="421">
        <f t="shared" si="396"/>
        <v>0</v>
      </c>
      <c r="X1165" s="422">
        <f t="shared" si="396"/>
        <v>0</v>
      </c>
      <c r="Y1165" s="421">
        <f t="shared" si="396"/>
        <v>0</v>
      </c>
      <c r="Z1165" s="421">
        <f t="shared" si="396"/>
        <v>0</v>
      </c>
      <c r="AA1165" s="421">
        <f t="shared" si="396"/>
        <v>0</v>
      </c>
      <c r="AB1165" s="421">
        <f t="shared" si="396"/>
        <v>0</v>
      </c>
      <c r="AC1165" s="408">
        <f t="shared" ref="AC1165:AC1166" si="397">M1165-SUM(N1165:AB1165)</f>
        <v>0</v>
      </c>
      <c r="AD1165" s="830"/>
      <c r="AE1165" s="1063"/>
      <c r="AF1165" s="832"/>
    </row>
    <row r="1166" spans="1:32" outlineLevel="1" x14ac:dyDescent="0.2">
      <c r="A1166" s="11">
        <v>173</v>
      </c>
      <c r="B1166" s="300"/>
      <c r="C1166" s="295"/>
      <c r="D1166" s="295"/>
      <c r="E1166" s="295"/>
      <c r="F1166" s="859" t="s">
        <v>134</v>
      </c>
      <c r="G1166" s="860"/>
      <c r="H1166" s="860"/>
      <c r="I1166" s="860"/>
      <c r="J1166" s="860"/>
      <c r="K1166" s="860"/>
      <c r="L1166" s="861"/>
      <c r="M1166" s="408">
        <f t="shared" si="396"/>
        <v>0</v>
      </c>
      <c r="N1166" s="419">
        <f t="shared" si="396"/>
        <v>0</v>
      </c>
      <c r="O1166" s="422">
        <f t="shared" si="396"/>
        <v>0</v>
      </c>
      <c r="P1166" s="422">
        <f t="shared" si="396"/>
        <v>0</v>
      </c>
      <c r="Q1166" s="423">
        <f t="shared" si="396"/>
        <v>0</v>
      </c>
      <c r="R1166" s="419">
        <f t="shared" si="396"/>
        <v>0</v>
      </c>
      <c r="S1166" s="421">
        <f t="shared" si="396"/>
        <v>0</v>
      </c>
      <c r="T1166" s="421">
        <f t="shared" si="396"/>
        <v>0</v>
      </c>
      <c r="U1166" s="421">
        <f t="shared" si="396"/>
        <v>0</v>
      </c>
      <c r="V1166" s="421">
        <f t="shared" si="396"/>
        <v>0</v>
      </c>
      <c r="W1166" s="421">
        <f t="shared" si="396"/>
        <v>0</v>
      </c>
      <c r="X1166" s="422">
        <f t="shared" si="396"/>
        <v>0</v>
      </c>
      <c r="Y1166" s="421">
        <f t="shared" si="396"/>
        <v>0</v>
      </c>
      <c r="Z1166" s="421">
        <f t="shared" si="396"/>
        <v>0</v>
      </c>
      <c r="AA1166" s="421">
        <f t="shared" si="396"/>
        <v>0</v>
      </c>
      <c r="AB1166" s="421">
        <f t="shared" si="396"/>
        <v>0</v>
      </c>
      <c r="AC1166" s="408">
        <f t="shared" si="397"/>
        <v>0</v>
      </c>
      <c r="AD1166" s="830"/>
      <c r="AE1166" s="1063"/>
      <c r="AF1166" s="832"/>
    </row>
    <row r="1167" spans="1:32" outlineLevel="1" x14ac:dyDescent="0.2">
      <c r="A1167" s="11">
        <v>174</v>
      </c>
      <c r="B1167" s="300"/>
      <c r="C1167" s="295"/>
      <c r="D1167" s="295"/>
      <c r="E1167" s="853" t="s">
        <v>135</v>
      </c>
      <c r="F1167" s="854"/>
      <c r="G1167" s="854"/>
      <c r="H1167" s="854"/>
      <c r="I1167" s="854"/>
      <c r="J1167" s="854"/>
      <c r="K1167" s="854"/>
      <c r="L1167" s="855"/>
      <c r="M1167" s="407">
        <f>SUBTOTAL(9,M1168:M1169)</f>
        <v>0</v>
      </c>
      <c r="N1167" s="410">
        <f t="shared" ref="N1167:AC1167" si="398">SUBTOTAL(9,N1168:N1169)</f>
        <v>0</v>
      </c>
      <c r="O1167" s="414">
        <f t="shared" si="398"/>
        <v>0</v>
      </c>
      <c r="P1167" s="413">
        <f t="shared" si="398"/>
        <v>0</v>
      </c>
      <c r="Q1167" s="415">
        <f t="shared" si="398"/>
        <v>0</v>
      </c>
      <c r="R1167" s="410">
        <f t="shared" si="398"/>
        <v>0</v>
      </c>
      <c r="S1167" s="414">
        <f t="shared" si="398"/>
        <v>0</v>
      </c>
      <c r="T1167" s="413">
        <f t="shared" si="398"/>
        <v>0</v>
      </c>
      <c r="U1167" s="413">
        <f t="shared" si="398"/>
        <v>0</v>
      </c>
      <c r="V1167" s="413">
        <f t="shared" si="398"/>
        <v>0</v>
      </c>
      <c r="W1167" s="413">
        <f t="shared" si="398"/>
        <v>0</v>
      </c>
      <c r="X1167" s="413">
        <f t="shared" si="398"/>
        <v>0</v>
      </c>
      <c r="Y1167" s="413">
        <f t="shared" si="398"/>
        <v>0</v>
      </c>
      <c r="Z1167" s="413">
        <f t="shared" si="398"/>
        <v>0</v>
      </c>
      <c r="AA1167" s="413">
        <f t="shared" si="398"/>
        <v>0</v>
      </c>
      <c r="AB1167" s="411">
        <f t="shared" si="398"/>
        <v>0</v>
      </c>
      <c r="AC1167" s="415">
        <f t="shared" si="398"/>
        <v>0</v>
      </c>
      <c r="AD1167" s="830"/>
      <c r="AE1167" s="1063"/>
      <c r="AF1167" s="832"/>
    </row>
    <row r="1168" spans="1:32" outlineLevel="1" x14ac:dyDescent="0.2">
      <c r="A1168" s="11">
        <v>175</v>
      </c>
      <c r="B1168" s="300"/>
      <c r="C1168" s="295"/>
      <c r="D1168" s="295"/>
      <c r="E1168" s="295"/>
      <c r="F1168" s="856" t="s">
        <v>136</v>
      </c>
      <c r="G1168" s="857"/>
      <c r="H1168" s="857"/>
      <c r="I1168" s="857"/>
      <c r="J1168" s="857"/>
      <c r="K1168" s="857"/>
      <c r="L1168" s="858"/>
      <c r="M1168" s="408">
        <f t="shared" ref="M1168:AB1169" si="399">M392</f>
        <v>0</v>
      </c>
      <c r="N1168" s="419">
        <f t="shared" si="399"/>
        <v>0</v>
      </c>
      <c r="O1168" s="422">
        <f t="shared" si="399"/>
        <v>0</v>
      </c>
      <c r="P1168" s="422">
        <f t="shared" si="399"/>
        <v>0</v>
      </c>
      <c r="Q1168" s="423">
        <f t="shared" si="399"/>
        <v>0</v>
      </c>
      <c r="R1168" s="419">
        <f t="shared" si="399"/>
        <v>0</v>
      </c>
      <c r="S1168" s="421">
        <f t="shared" si="399"/>
        <v>0</v>
      </c>
      <c r="T1168" s="421">
        <f t="shared" si="399"/>
        <v>0</v>
      </c>
      <c r="U1168" s="421">
        <f t="shared" si="399"/>
        <v>0</v>
      </c>
      <c r="V1168" s="421">
        <f t="shared" si="399"/>
        <v>0</v>
      </c>
      <c r="W1168" s="421">
        <f t="shared" si="399"/>
        <v>0</v>
      </c>
      <c r="X1168" s="422">
        <f t="shared" si="399"/>
        <v>0</v>
      </c>
      <c r="Y1168" s="421">
        <f t="shared" si="399"/>
        <v>0</v>
      </c>
      <c r="Z1168" s="421">
        <f t="shared" si="399"/>
        <v>0</v>
      </c>
      <c r="AA1168" s="421">
        <f t="shared" si="399"/>
        <v>0</v>
      </c>
      <c r="AB1168" s="421">
        <f t="shared" si="399"/>
        <v>0</v>
      </c>
      <c r="AC1168" s="408">
        <f t="shared" ref="AC1168:AC1169" si="400">M1168-SUM(N1168:AB1168)</f>
        <v>0</v>
      </c>
      <c r="AD1168" s="830"/>
      <c r="AE1168" s="1063"/>
      <c r="AF1168" s="832"/>
    </row>
    <row r="1169" spans="1:32" outlineLevel="1" x14ac:dyDescent="0.2">
      <c r="A1169" s="11">
        <v>176</v>
      </c>
      <c r="B1169" s="300"/>
      <c r="C1169" s="295"/>
      <c r="D1169" s="295"/>
      <c r="E1169" s="295"/>
      <c r="F1169" s="859" t="s">
        <v>137</v>
      </c>
      <c r="G1169" s="860"/>
      <c r="H1169" s="860"/>
      <c r="I1169" s="860"/>
      <c r="J1169" s="860"/>
      <c r="K1169" s="860"/>
      <c r="L1169" s="861"/>
      <c r="M1169" s="408">
        <f t="shared" si="399"/>
        <v>0</v>
      </c>
      <c r="N1169" s="419">
        <f t="shared" si="399"/>
        <v>0</v>
      </c>
      <c r="O1169" s="422">
        <f t="shared" si="399"/>
        <v>0</v>
      </c>
      <c r="P1169" s="422">
        <f t="shared" si="399"/>
        <v>0</v>
      </c>
      <c r="Q1169" s="423">
        <f t="shared" si="399"/>
        <v>0</v>
      </c>
      <c r="R1169" s="419">
        <f t="shared" si="399"/>
        <v>0</v>
      </c>
      <c r="S1169" s="421">
        <f t="shared" si="399"/>
        <v>0</v>
      </c>
      <c r="T1169" s="421">
        <f t="shared" si="399"/>
        <v>0</v>
      </c>
      <c r="U1169" s="421">
        <f t="shared" si="399"/>
        <v>0</v>
      </c>
      <c r="V1169" s="421">
        <f t="shared" si="399"/>
        <v>0</v>
      </c>
      <c r="W1169" s="421">
        <f t="shared" si="399"/>
        <v>0</v>
      </c>
      <c r="X1169" s="422">
        <f t="shared" si="399"/>
        <v>0</v>
      </c>
      <c r="Y1169" s="421">
        <f t="shared" si="399"/>
        <v>0</v>
      </c>
      <c r="Z1169" s="421">
        <f t="shared" si="399"/>
        <v>0</v>
      </c>
      <c r="AA1169" s="421">
        <f t="shared" si="399"/>
        <v>0</v>
      </c>
      <c r="AB1169" s="421">
        <f t="shared" si="399"/>
        <v>0</v>
      </c>
      <c r="AC1169" s="408">
        <f t="shared" si="400"/>
        <v>0</v>
      </c>
      <c r="AD1169" s="830"/>
      <c r="AE1169" s="1063"/>
      <c r="AF1169" s="832"/>
    </row>
    <row r="1170" spans="1:32" outlineLevel="1" x14ac:dyDescent="0.2">
      <c r="A1170" s="11">
        <v>177</v>
      </c>
      <c r="B1170" s="300"/>
      <c r="C1170" s="295"/>
      <c r="D1170" s="295"/>
      <c r="E1170" s="853" t="s">
        <v>550</v>
      </c>
      <c r="F1170" s="854"/>
      <c r="G1170" s="854"/>
      <c r="H1170" s="854"/>
      <c r="I1170" s="854"/>
      <c r="J1170" s="854"/>
      <c r="K1170" s="854"/>
      <c r="L1170" s="855"/>
      <c r="M1170" s="407">
        <f>SUBTOTAL(9,M1171:M1172)</f>
        <v>0</v>
      </c>
      <c r="N1170" s="410">
        <f t="shared" ref="N1170:AC1170" si="401">SUBTOTAL(9,N1171:N1172)</f>
        <v>0</v>
      </c>
      <c r="O1170" s="414">
        <f t="shared" si="401"/>
        <v>0</v>
      </c>
      <c r="P1170" s="413">
        <f t="shared" si="401"/>
        <v>0</v>
      </c>
      <c r="Q1170" s="415">
        <f t="shared" si="401"/>
        <v>0</v>
      </c>
      <c r="R1170" s="410">
        <f t="shared" si="401"/>
        <v>0</v>
      </c>
      <c r="S1170" s="414">
        <f t="shared" si="401"/>
        <v>0</v>
      </c>
      <c r="T1170" s="413">
        <f t="shared" si="401"/>
        <v>0</v>
      </c>
      <c r="U1170" s="413">
        <f t="shared" si="401"/>
        <v>0</v>
      </c>
      <c r="V1170" s="413">
        <f t="shared" si="401"/>
        <v>0</v>
      </c>
      <c r="W1170" s="413">
        <f t="shared" si="401"/>
        <v>0</v>
      </c>
      <c r="X1170" s="413">
        <f t="shared" si="401"/>
        <v>0</v>
      </c>
      <c r="Y1170" s="413">
        <f t="shared" si="401"/>
        <v>0</v>
      </c>
      <c r="Z1170" s="413">
        <f t="shared" si="401"/>
        <v>0</v>
      </c>
      <c r="AA1170" s="413">
        <f t="shared" si="401"/>
        <v>0</v>
      </c>
      <c r="AB1170" s="411">
        <f t="shared" si="401"/>
        <v>0</v>
      </c>
      <c r="AC1170" s="415">
        <f t="shared" si="401"/>
        <v>0</v>
      </c>
      <c r="AD1170" s="830"/>
      <c r="AE1170" s="1063"/>
      <c r="AF1170" s="832"/>
    </row>
    <row r="1171" spans="1:32" outlineLevel="1" x14ac:dyDescent="0.2">
      <c r="A1171" s="11">
        <v>178</v>
      </c>
      <c r="B1171" s="300"/>
      <c r="C1171" s="295"/>
      <c r="D1171" s="295"/>
      <c r="E1171" s="295"/>
      <c r="F1171" s="856" t="s">
        <v>551</v>
      </c>
      <c r="G1171" s="857"/>
      <c r="H1171" s="857"/>
      <c r="I1171" s="857"/>
      <c r="J1171" s="857"/>
      <c r="K1171" s="857"/>
      <c r="L1171" s="858"/>
      <c r="M1171" s="408">
        <f t="shared" ref="M1171:AB1172" si="402">M395</f>
        <v>0</v>
      </c>
      <c r="N1171" s="419">
        <f t="shared" si="402"/>
        <v>0</v>
      </c>
      <c r="O1171" s="422">
        <f t="shared" si="402"/>
        <v>0</v>
      </c>
      <c r="P1171" s="422">
        <f t="shared" si="402"/>
        <v>0</v>
      </c>
      <c r="Q1171" s="423">
        <f t="shared" si="402"/>
        <v>0</v>
      </c>
      <c r="R1171" s="419">
        <f t="shared" si="402"/>
        <v>0</v>
      </c>
      <c r="S1171" s="421">
        <f t="shared" si="402"/>
        <v>0</v>
      </c>
      <c r="T1171" s="421">
        <f t="shared" si="402"/>
        <v>0</v>
      </c>
      <c r="U1171" s="421">
        <f t="shared" si="402"/>
        <v>0</v>
      </c>
      <c r="V1171" s="421">
        <f t="shared" si="402"/>
        <v>0</v>
      </c>
      <c r="W1171" s="421">
        <f t="shared" si="402"/>
        <v>0</v>
      </c>
      <c r="X1171" s="422">
        <f t="shared" si="402"/>
        <v>0</v>
      </c>
      <c r="Y1171" s="421">
        <f t="shared" si="402"/>
        <v>0</v>
      </c>
      <c r="Z1171" s="421">
        <f t="shared" si="402"/>
        <v>0</v>
      </c>
      <c r="AA1171" s="421">
        <f t="shared" si="402"/>
        <v>0</v>
      </c>
      <c r="AB1171" s="421">
        <f t="shared" si="402"/>
        <v>0</v>
      </c>
      <c r="AC1171" s="408">
        <f t="shared" ref="AC1171:AC1172" si="403">M1171-SUM(N1171:AB1171)</f>
        <v>0</v>
      </c>
      <c r="AD1171" s="830"/>
      <c r="AE1171" s="1063"/>
      <c r="AF1171" s="832"/>
    </row>
    <row r="1172" spans="1:32" outlineLevel="1" x14ac:dyDescent="0.2">
      <c r="A1172" s="11">
        <v>179</v>
      </c>
      <c r="B1172" s="300"/>
      <c r="C1172" s="295"/>
      <c r="D1172" s="295"/>
      <c r="E1172" s="295"/>
      <c r="F1172" s="859" t="s">
        <v>552</v>
      </c>
      <c r="G1172" s="860"/>
      <c r="H1172" s="860"/>
      <c r="I1172" s="860"/>
      <c r="J1172" s="860"/>
      <c r="K1172" s="860"/>
      <c r="L1172" s="861"/>
      <c r="M1172" s="408">
        <f t="shared" si="402"/>
        <v>0</v>
      </c>
      <c r="N1172" s="419">
        <f t="shared" si="402"/>
        <v>0</v>
      </c>
      <c r="O1172" s="422">
        <f t="shared" si="402"/>
        <v>0</v>
      </c>
      <c r="P1172" s="422">
        <f t="shared" si="402"/>
        <v>0</v>
      </c>
      <c r="Q1172" s="423">
        <f t="shared" si="402"/>
        <v>0</v>
      </c>
      <c r="R1172" s="419">
        <f t="shared" si="402"/>
        <v>0</v>
      </c>
      <c r="S1172" s="421">
        <f t="shared" si="402"/>
        <v>0</v>
      </c>
      <c r="T1172" s="421">
        <f t="shared" si="402"/>
        <v>0</v>
      </c>
      <c r="U1172" s="421">
        <f t="shared" si="402"/>
        <v>0</v>
      </c>
      <c r="V1172" s="421">
        <f t="shared" si="402"/>
        <v>0</v>
      </c>
      <c r="W1172" s="421">
        <f t="shared" si="402"/>
        <v>0</v>
      </c>
      <c r="X1172" s="422">
        <f t="shared" si="402"/>
        <v>0</v>
      </c>
      <c r="Y1172" s="421">
        <f t="shared" si="402"/>
        <v>0</v>
      </c>
      <c r="Z1172" s="421">
        <f t="shared" si="402"/>
        <v>0</v>
      </c>
      <c r="AA1172" s="421">
        <f t="shared" si="402"/>
        <v>0</v>
      </c>
      <c r="AB1172" s="421">
        <f t="shared" si="402"/>
        <v>0</v>
      </c>
      <c r="AC1172" s="408">
        <f t="shared" si="403"/>
        <v>0</v>
      </c>
      <c r="AD1172" s="830"/>
      <c r="AE1172" s="1063"/>
      <c r="AF1172" s="832"/>
    </row>
    <row r="1173" spans="1:32" outlineLevel="1" x14ac:dyDescent="0.2">
      <c r="A1173" s="11">
        <v>180</v>
      </c>
      <c r="B1173" s="300"/>
      <c r="C1173" s="295"/>
      <c r="D1173" s="295"/>
      <c r="E1173" s="853" t="s">
        <v>553</v>
      </c>
      <c r="F1173" s="854"/>
      <c r="G1173" s="854"/>
      <c r="H1173" s="854"/>
      <c r="I1173" s="854"/>
      <c r="J1173" s="854"/>
      <c r="K1173" s="854"/>
      <c r="L1173" s="855"/>
      <c r="M1173" s="407">
        <f>SUBTOTAL(9,M1174:M1175)</f>
        <v>0</v>
      </c>
      <c r="N1173" s="410">
        <f t="shared" ref="N1173:AC1173" si="404">SUBTOTAL(9,N1174:N1175)</f>
        <v>0</v>
      </c>
      <c r="O1173" s="414">
        <f t="shared" si="404"/>
        <v>0</v>
      </c>
      <c r="P1173" s="413">
        <f t="shared" si="404"/>
        <v>0</v>
      </c>
      <c r="Q1173" s="415">
        <f t="shared" si="404"/>
        <v>0</v>
      </c>
      <c r="R1173" s="410">
        <f t="shared" si="404"/>
        <v>0</v>
      </c>
      <c r="S1173" s="414">
        <f t="shared" si="404"/>
        <v>0</v>
      </c>
      <c r="T1173" s="413">
        <f t="shared" si="404"/>
        <v>0</v>
      </c>
      <c r="U1173" s="413">
        <f t="shared" si="404"/>
        <v>0</v>
      </c>
      <c r="V1173" s="413">
        <f t="shared" si="404"/>
        <v>0</v>
      </c>
      <c r="W1173" s="413">
        <f t="shared" si="404"/>
        <v>0</v>
      </c>
      <c r="X1173" s="413">
        <f t="shared" si="404"/>
        <v>0</v>
      </c>
      <c r="Y1173" s="413">
        <f t="shared" si="404"/>
        <v>0</v>
      </c>
      <c r="Z1173" s="413">
        <f t="shared" si="404"/>
        <v>0</v>
      </c>
      <c r="AA1173" s="413">
        <f t="shared" si="404"/>
        <v>0</v>
      </c>
      <c r="AB1173" s="411">
        <f t="shared" si="404"/>
        <v>0</v>
      </c>
      <c r="AC1173" s="415">
        <f t="shared" si="404"/>
        <v>0</v>
      </c>
      <c r="AD1173" s="830"/>
      <c r="AE1173" s="1063"/>
      <c r="AF1173" s="832"/>
    </row>
    <row r="1174" spans="1:32" outlineLevel="1" x14ac:dyDescent="0.2">
      <c r="A1174" s="11">
        <v>181</v>
      </c>
      <c r="B1174" s="300"/>
      <c r="C1174" s="295"/>
      <c r="D1174" s="295"/>
      <c r="E1174" s="295"/>
      <c r="F1174" s="856" t="s">
        <v>554</v>
      </c>
      <c r="G1174" s="857"/>
      <c r="H1174" s="857"/>
      <c r="I1174" s="857"/>
      <c r="J1174" s="857"/>
      <c r="K1174" s="857"/>
      <c r="L1174" s="858"/>
      <c r="M1174" s="408">
        <f t="shared" ref="M1174:AB1175" si="405">M398</f>
        <v>0</v>
      </c>
      <c r="N1174" s="419">
        <f t="shared" si="405"/>
        <v>0</v>
      </c>
      <c r="O1174" s="422">
        <f t="shared" si="405"/>
        <v>0</v>
      </c>
      <c r="P1174" s="422">
        <f t="shared" si="405"/>
        <v>0</v>
      </c>
      <c r="Q1174" s="423">
        <f t="shared" si="405"/>
        <v>0</v>
      </c>
      <c r="R1174" s="419">
        <f t="shared" si="405"/>
        <v>0</v>
      </c>
      <c r="S1174" s="421">
        <f t="shared" si="405"/>
        <v>0</v>
      </c>
      <c r="T1174" s="421">
        <f t="shared" si="405"/>
        <v>0</v>
      </c>
      <c r="U1174" s="421">
        <f t="shared" si="405"/>
        <v>0</v>
      </c>
      <c r="V1174" s="421">
        <f t="shared" si="405"/>
        <v>0</v>
      </c>
      <c r="W1174" s="421">
        <f t="shared" si="405"/>
        <v>0</v>
      </c>
      <c r="X1174" s="422">
        <f t="shared" si="405"/>
        <v>0</v>
      </c>
      <c r="Y1174" s="421">
        <f t="shared" si="405"/>
        <v>0</v>
      </c>
      <c r="Z1174" s="421">
        <f t="shared" si="405"/>
        <v>0</v>
      </c>
      <c r="AA1174" s="421">
        <f t="shared" si="405"/>
        <v>0</v>
      </c>
      <c r="AB1174" s="421">
        <f t="shared" si="405"/>
        <v>0</v>
      </c>
      <c r="AC1174" s="408">
        <f t="shared" ref="AC1174:AC1175" si="406">M1174-SUM(N1174:AB1174)</f>
        <v>0</v>
      </c>
      <c r="AD1174" s="830"/>
      <c r="AE1174" s="1063"/>
      <c r="AF1174" s="832"/>
    </row>
    <row r="1175" spans="1:32" outlineLevel="1" x14ac:dyDescent="0.2">
      <c r="A1175" s="11">
        <v>182</v>
      </c>
      <c r="B1175" s="300"/>
      <c r="C1175" s="295"/>
      <c r="D1175" s="295"/>
      <c r="E1175" s="295"/>
      <c r="F1175" s="859" t="s">
        <v>555</v>
      </c>
      <c r="G1175" s="860"/>
      <c r="H1175" s="860"/>
      <c r="I1175" s="860"/>
      <c r="J1175" s="860"/>
      <c r="K1175" s="860"/>
      <c r="L1175" s="861"/>
      <c r="M1175" s="408">
        <f t="shared" si="405"/>
        <v>0</v>
      </c>
      <c r="N1175" s="419">
        <f t="shared" si="405"/>
        <v>0</v>
      </c>
      <c r="O1175" s="422">
        <f t="shared" si="405"/>
        <v>0</v>
      </c>
      <c r="P1175" s="422">
        <f t="shared" si="405"/>
        <v>0</v>
      </c>
      <c r="Q1175" s="423">
        <f t="shared" si="405"/>
        <v>0</v>
      </c>
      <c r="R1175" s="419">
        <f t="shared" si="405"/>
        <v>0</v>
      </c>
      <c r="S1175" s="421">
        <f t="shared" si="405"/>
        <v>0</v>
      </c>
      <c r="T1175" s="421">
        <f t="shared" si="405"/>
        <v>0</v>
      </c>
      <c r="U1175" s="421">
        <f t="shared" si="405"/>
        <v>0</v>
      </c>
      <c r="V1175" s="421">
        <f t="shared" si="405"/>
        <v>0</v>
      </c>
      <c r="W1175" s="421">
        <f t="shared" si="405"/>
        <v>0</v>
      </c>
      <c r="X1175" s="422">
        <f t="shared" si="405"/>
        <v>0</v>
      </c>
      <c r="Y1175" s="421">
        <f t="shared" si="405"/>
        <v>0</v>
      </c>
      <c r="Z1175" s="421">
        <f t="shared" si="405"/>
        <v>0</v>
      </c>
      <c r="AA1175" s="421">
        <f t="shared" si="405"/>
        <v>0</v>
      </c>
      <c r="AB1175" s="421">
        <f t="shared" si="405"/>
        <v>0</v>
      </c>
      <c r="AC1175" s="408">
        <f t="shared" si="406"/>
        <v>0</v>
      </c>
      <c r="AD1175" s="833"/>
      <c r="AE1175" s="834"/>
      <c r="AF1175" s="835"/>
    </row>
    <row r="1176" spans="1:32" outlineLevel="1" x14ac:dyDescent="0.2">
      <c r="A1176" s="11">
        <v>183</v>
      </c>
      <c r="B1176" s="300"/>
      <c r="C1176" s="295"/>
      <c r="D1176" s="844" t="s">
        <v>24</v>
      </c>
      <c r="E1176" s="845"/>
      <c r="F1176" s="845"/>
      <c r="G1176" s="845"/>
      <c r="H1176" s="845"/>
      <c r="I1176" s="845"/>
      <c r="J1176" s="845"/>
      <c r="K1176" s="845"/>
      <c r="L1176" s="846"/>
      <c r="M1176" s="407">
        <f>SUBTOTAL(9,M1177:M1179)</f>
        <v>0</v>
      </c>
      <c r="N1176" s="410">
        <f t="shared" ref="N1176:AC1176" si="407">SUBTOTAL(9,N1177:N1179)</f>
        <v>0</v>
      </c>
      <c r="O1176" s="414">
        <f t="shared" si="407"/>
        <v>0</v>
      </c>
      <c r="P1176" s="413">
        <f t="shared" si="407"/>
        <v>0</v>
      </c>
      <c r="Q1176" s="415">
        <f t="shared" si="407"/>
        <v>0</v>
      </c>
      <c r="R1176" s="410">
        <f t="shared" si="407"/>
        <v>0</v>
      </c>
      <c r="S1176" s="414">
        <f t="shared" si="407"/>
        <v>0</v>
      </c>
      <c r="T1176" s="413">
        <f t="shared" si="407"/>
        <v>0</v>
      </c>
      <c r="U1176" s="413">
        <f t="shared" si="407"/>
        <v>0</v>
      </c>
      <c r="V1176" s="413">
        <f t="shared" si="407"/>
        <v>0</v>
      </c>
      <c r="W1176" s="413">
        <f t="shared" si="407"/>
        <v>0</v>
      </c>
      <c r="X1176" s="413">
        <f t="shared" si="407"/>
        <v>0</v>
      </c>
      <c r="Y1176" s="413">
        <f t="shared" si="407"/>
        <v>0</v>
      </c>
      <c r="Z1176" s="413">
        <f t="shared" si="407"/>
        <v>0</v>
      </c>
      <c r="AA1176" s="413">
        <f t="shared" si="407"/>
        <v>0</v>
      </c>
      <c r="AB1176" s="411">
        <f t="shared" si="407"/>
        <v>0</v>
      </c>
      <c r="AC1176" s="415">
        <f t="shared" si="407"/>
        <v>0</v>
      </c>
      <c r="AD1176" s="1592"/>
      <c r="AE1176" s="1611"/>
      <c r="AF1176" s="1612"/>
    </row>
    <row r="1177" spans="1:32" outlineLevel="1" x14ac:dyDescent="0.2">
      <c r="A1177" s="11">
        <v>184</v>
      </c>
      <c r="B1177" s="300"/>
      <c r="C1177" s="295"/>
      <c r="D1177" s="295"/>
      <c r="E1177" s="295"/>
      <c r="F1177" s="856" t="s">
        <v>156</v>
      </c>
      <c r="G1177" s="857"/>
      <c r="H1177" s="857"/>
      <c r="I1177" s="857"/>
      <c r="J1177" s="857"/>
      <c r="K1177" s="857"/>
      <c r="L1177" s="858"/>
      <c r="M1177" s="408">
        <f t="shared" ref="M1177:AB1179" si="408">M401</f>
        <v>0</v>
      </c>
      <c r="N1177" s="419">
        <f t="shared" si="408"/>
        <v>0</v>
      </c>
      <c r="O1177" s="422">
        <f t="shared" si="408"/>
        <v>0</v>
      </c>
      <c r="P1177" s="422">
        <f t="shared" si="408"/>
        <v>0</v>
      </c>
      <c r="Q1177" s="423">
        <f t="shared" si="408"/>
        <v>0</v>
      </c>
      <c r="R1177" s="419">
        <f t="shared" si="408"/>
        <v>0</v>
      </c>
      <c r="S1177" s="421">
        <f t="shared" si="408"/>
        <v>0</v>
      </c>
      <c r="T1177" s="421">
        <f t="shared" si="408"/>
        <v>0</v>
      </c>
      <c r="U1177" s="421">
        <f t="shared" si="408"/>
        <v>0</v>
      </c>
      <c r="V1177" s="421">
        <f t="shared" si="408"/>
        <v>0</v>
      </c>
      <c r="W1177" s="421">
        <f t="shared" si="408"/>
        <v>0</v>
      </c>
      <c r="X1177" s="422">
        <f t="shared" si="408"/>
        <v>0</v>
      </c>
      <c r="Y1177" s="421">
        <f t="shared" si="408"/>
        <v>0</v>
      </c>
      <c r="Z1177" s="421">
        <f t="shared" si="408"/>
        <v>0</v>
      </c>
      <c r="AA1177" s="421">
        <f t="shared" si="408"/>
        <v>0</v>
      </c>
      <c r="AB1177" s="421">
        <f t="shared" si="408"/>
        <v>0</v>
      </c>
      <c r="AC1177" s="408">
        <f t="shared" ref="AC1177:AC1179" si="409">M1177-SUM(N1177:AB1177)</f>
        <v>0</v>
      </c>
      <c r="AD1177" s="1440"/>
      <c r="AE1177" s="828"/>
      <c r="AF1177" s="829"/>
    </row>
    <row r="1178" spans="1:32" outlineLevel="1" x14ac:dyDescent="0.2">
      <c r="A1178" s="11">
        <v>185</v>
      </c>
      <c r="B1178" s="300"/>
      <c r="C1178" s="295"/>
      <c r="D1178" s="295"/>
      <c r="E1178" s="295"/>
      <c r="F1178" s="915" t="s">
        <v>157</v>
      </c>
      <c r="G1178" s="916"/>
      <c r="H1178" s="916"/>
      <c r="I1178" s="916"/>
      <c r="J1178" s="916"/>
      <c r="K1178" s="916"/>
      <c r="L1178" s="917"/>
      <c r="M1178" s="408">
        <f t="shared" si="408"/>
        <v>0</v>
      </c>
      <c r="N1178" s="419">
        <f t="shared" si="408"/>
        <v>0</v>
      </c>
      <c r="O1178" s="422">
        <f t="shared" si="408"/>
        <v>0</v>
      </c>
      <c r="P1178" s="422">
        <f t="shared" si="408"/>
        <v>0</v>
      </c>
      <c r="Q1178" s="423">
        <f t="shared" si="408"/>
        <v>0</v>
      </c>
      <c r="R1178" s="419">
        <f t="shared" si="408"/>
        <v>0</v>
      </c>
      <c r="S1178" s="421">
        <f t="shared" si="408"/>
        <v>0</v>
      </c>
      <c r="T1178" s="421">
        <f t="shared" si="408"/>
        <v>0</v>
      </c>
      <c r="U1178" s="421">
        <f t="shared" si="408"/>
        <v>0</v>
      </c>
      <c r="V1178" s="421">
        <f t="shared" si="408"/>
        <v>0</v>
      </c>
      <c r="W1178" s="421">
        <f t="shared" si="408"/>
        <v>0</v>
      </c>
      <c r="X1178" s="422">
        <f t="shared" si="408"/>
        <v>0</v>
      </c>
      <c r="Y1178" s="421">
        <f t="shared" si="408"/>
        <v>0</v>
      </c>
      <c r="Z1178" s="421">
        <f t="shared" si="408"/>
        <v>0</v>
      </c>
      <c r="AA1178" s="421">
        <f t="shared" si="408"/>
        <v>0</v>
      </c>
      <c r="AB1178" s="421">
        <f t="shared" si="408"/>
        <v>0</v>
      </c>
      <c r="AC1178" s="408">
        <f t="shared" si="409"/>
        <v>0</v>
      </c>
      <c r="AD1178" s="830"/>
      <c r="AE1178" s="1063"/>
      <c r="AF1178" s="832"/>
    </row>
    <row r="1179" spans="1:32" outlineLevel="1" x14ac:dyDescent="0.2">
      <c r="A1179" s="11">
        <v>186</v>
      </c>
      <c r="B1179" s="300"/>
      <c r="C1179" s="295"/>
      <c r="D1179" s="295"/>
      <c r="E1179" s="295"/>
      <c r="F1179" s="859" t="s">
        <v>25</v>
      </c>
      <c r="G1179" s="860"/>
      <c r="H1179" s="860"/>
      <c r="I1179" s="860"/>
      <c r="J1179" s="860"/>
      <c r="K1179" s="860"/>
      <c r="L1179" s="861"/>
      <c r="M1179" s="408">
        <f t="shared" si="408"/>
        <v>0</v>
      </c>
      <c r="N1179" s="419">
        <f t="shared" si="408"/>
        <v>0</v>
      </c>
      <c r="O1179" s="422">
        <f t="shared" si="408"/>
        <v>0</v>
      </c>
      <c r="P1179" s="422">
        <f t="shared" si="408"/>
        <v>0</v>
      </c>
      <c r="Q1179" s="423">
        <f t="shared" si="408"/>
        <v>0</v>
      </c>
      <c r="R1179" s="419">
        <f t="shared" si="408"/>
        <v>0</v>
      </c>
      <c r="S1179" s="421">
        <f t="shared" si="408"/>
        <v>0</v>
      </c>
      <c r="T1179" s="421">
        <f t="shared" si="408"/>
        <v>0</v>
      </c>
      <c r="U1179" s="421">
        <f t="shared" si="408"/>
        <v>0</v>
      </c>
      <c r="V1179" s="421">
        <f t="shared" si="408"/>
        <v>0</v>
      </c>
      <c r="W1179" s="421">
        <f t="shared" si="408"/>
        <v>0</v>
      </c>
      <c r="X1179" s="422">
        <f t="shared" si="408"/>
        <v>0</v>
      </c>
      <c r="Y1179" s="421">
        <f t="shared" si="408"/>
        <v>0</v>
      </c>
      <c r="Z1179" s="421">
        <f t="shared" si="408"/>
        <v>0</v>
      </c>
      <c r="AA1179" s="421">
        <f t="shared" si="408"/>
        <v>0</v>
      </c>
      <c r="AB1179" s="421">
        <f t="shared" si="408"/>
        <v>0</v>
      </c>
      <c r="AC1179" s="408">
        <f t="shared" si="409"/>
        <v>0</v>
      </c>
      <c r="AD1179" s="833"/>
      <c r="AE1179" s="834"/>
      <c r="AF1179" s="835"/>
    </row>
    <row r="1180" spans="1:32" outlineLevel="1" x14ac:dyDescent="0.2">
      <c r="A1180" s="11">
        <v>187</v>
      </c>
      <c r="B1180" s="300"/>
      <c r="C1180" s="295"/>
      <c r="D1180" s="844" t="s">
        <v>467</v>
      </c>
      <c r="E1180" s="845"/>
      <c r="F1180" s="845"/>
      <c r="G1180" s="845"/>
      <c r="H1180" s="845"/>
      <c r="I1180" s="845"/>
      <c r="J1180" s="845"/>
      <c r="K1180" s="845"/>
      <c r="L1180" s="846"/>
      <c r="M1180" s="407">
        <f>SUBTOTAL(9,M1181:M1182)</f>
        <v>0</v>
      </c>
      <c r="N1180" s="410">
        <f t="shared" ref="N1180:AC1180" si="410">SUBTOTAL(9,N1181:N1182)</f>
        <v>0</v>
      </c>
      <c r="O1180" s="414">
        <f t="shared" si="410"/>
        <v>0</v>
      </c>
      <c r="P1180" s="413">
        <f t="shared" si="410"/>
        <v>0</v>
      </c>
      <c r="Q1180" s="415">
        <f t="shared" si="410"/>
        <v>0</v>
      </c>
      <c r="R1180" s="410">
        <f t="shared" si="410"/>
        <v>0</v>
      </c>
      <c r="S1180" s="414">
        <f t="shared" si="410"/>
        <v>0</v>
      </c>
      <c r="T1180" s="413">
        <f t="shared" si="410"/>
        <v>0</v>
      </c>
      <c r="U1180" s="413">
        <f t="shared" si="410"/>
        <v>0</v>
      </c>
      <c r="V1180" s="413">
        <f t="shared" si="410"/>
        <v>0</v>
      </c>
      <c r="W1180" s="413">
        <f t="shared" si="410"/>
        <v>0</v>
      </c>
      <c r="X1180" s="413">
        <f t="shared" si="410"/>
        <v>0</v>
      </c>
      <c r="Y1180" s="413">
        <f t="shared" si="410"/>
        <v>0</v>
      </c>
      <c r="Z1180" s="413">
        <f t="shared" si="410"/>
        <v>0</v>
      </c>
      <c r="AA1180" s="413">
        <f t="shared" si="410"/>
        <v>0</v>
      </c>
      <c r="AB1180" s="411">
        <f t="shared" si="410"/>
        <v>0</v>
      </c>
      <c r="AC1180" s="415">
        <f t="shared" si="410"/>
        <v>0</v>
      </c>
      <c r="AD1180" s="1592"/>
      <c r="AE1180" s="1611"/>
      <c r="AF1180" s="1612"/>
    </row>
    <row r="1181" spans="1:32" outlineLevel="1" x14ac:dyDescent="0.2">
      <c r="A1181" s="11">
        <v>188</v>
      </c>
      <c r="B1181" s="300"/>
      <c r="C1181" s="295"/>
      <c r="D1181" s="295"/>
      <c r="E1181" s="295"/>
      <c r="F1181" s="856" t="s">
        <v>466</v>
      </c>
      <c r="G1181" s="857"/>
      <c r="H1181" s="857"/>
      <c r="I1181" s="857"/>
      <c r="J1181" s="857"/>
      <c r="K1181" s="857"/>
      <c r="L1181" s="858"/>
      <c r="M1181" s="408">
        <f t="shared" ref="M1181:AB1182" si="411">M405</f>
        <v>0</v>
      </c>
      <c r="N1181" s="419">
        <f t="shared" si="411"/>
        <v>0</v>
      </c>
      <c r="O1181" s="422">
        <f t="shared" si="411"/>
        <v>0</v>
      </c>
      <c r="P1181" s="422">
        <f t="shared" si="411"/>
        <v>0</v>
      </c>
      <c r="Q1181" s="423">
        <f t="shared" si="411"/>
        <v>0</v>
      </c>
      <c r="R1181" s="419">
        <f t="shared" si="411"/>
        <v>0</v>
      </c>
      <c r="S1181" s="421">
        <f t="shared" si="411"/>
        <v>0</v>
      </c>
      <c r="T1181" s="421">
        <f t="shared" si="411"/>
        <v>0</v>
      </c>
      <c r="U1181" s="421">
        <f t="shared" si="411"/>
        <v>0</v>
      </c>
      <c r="V1181" s="421">
        <f t="shared" si="411"/>
        <v>0</v>
      </c>
      <c r="W1181" s="421">
        <f t="shared" si="411"/>
        <v>0</v>
      </c>
      <c r="X1181" s="422">
        <f t="shared" si="411"/>
        <v>0</v>
      </c>
      <c r="Y1181" s="421">
        <f t="shared" si="411"/>
        <v>0</v>
      </c>
      <c r="Z1181" s="421">
        <f t="shared" si="411"/>
        <v>0</v>
      </c>
      <c r="AA1181" s="421">
        <f t="shared" si="411"/>
        <v>0</v>
      </c>
      <c r="AB1181" s="421">
        <f t="shared" si="411"/>
        <v>0</v>
      </c>
      <c r="AC1181" s="408">
        <f t="shared" ref="AC1181:AC1182" si="412">M1181-SUM(N1181:AB1181)</f>
        <v>0</v>
      </c>
      <c r="AD1181" s="1440"/>
      <c r="AE1181" s="828"/>
      <c r="AF1181" s="829"/>
    </row>
    <row r="1182" spans="1:32" outlineLevel="1" x14ac:dyDescent="0.2">
      <c r="A1182" s="11">
        <v>189</v>
      </c>
      <c r="B1182" s="300"/>
      <c r="C1182" s="295"/>
      <c r="D1182" s="295"/>
      <c r="E1182" s="295"/>
      <c r="F1182" s="859" t="s">
        <v>576</v>
      </c>
      <c r="G1182" s="860"/>
      <c r="H1182" s="860"/>
      <c r="I1182" s="860"/>
      <c r="J1182" s="860"/>
      <c r="K1182" s="860"/>
      <c r="L1182" s="861"/>
      <c r="M1182" s="408">
        <f t="shared" si="411"/>
        <v>0</v>
      </c>
      <c r="N1182" s="419">
        <f t="shared" si="411"/>
        <v>0</v>
      </c>
      <c r="O1182" s="422">
        <f t="shared" si="411"/>
        <v>0</v>
      </c>
      <c r="P1182" s="422">
        <f t="shared" si="411"/>
        <v>0</v>
      </c>
      <c r="Q1182" s="423">
        <f t="shared" si="411"/>
        <v>0</v>
      </c>
      <c r="R1182" s="419">
        <f t="shared" si="411"/>
        <v>0</v>
      </c>
      <c r="S1182" s="421">
        <f t="shared" si="411"/>
        <v>0</v>
      </c>
      <c r="T1182" s="421">
        <f t="shared" si="411"/>
        <v>0</v>
      </c>
      <c r="U1182" s="421">
        <f t="shared" si="411"/>
        <v>0</v>
      </c>
      <c r="V1182" s="421">
        <f t="shared" si="411"/>
        <v>0</v>
      </c>
      <c r="W1182" s="421">
        <f t="shared" si="411"/>
        <v>0</v>
      </c>
      <c r="X1182" s="422">
        <f t="shared" si="411"/>
        <v>0</v>
      </c>
      <c r="Y1182" s="421">
        <f t="shared" si="411"/>
        <v>0</v>
      </c>
      <c r="Z1182" s="421">
        <f t="shared" si="411"/>
        <v>0</v>
      </c>
      <c r="AA1182" s="421">
        <f t="shared" si="411"/>
        <v>0</v>
      </c>
      <c r="AB1182" s="421">
        <f t="shared" si="411"/>
        <v>0</v>
      </c>
      <c r="AC1182" s="408">
        <f t="shared" si="412"/>
        <v>0</v>
      </c>
      <c r="AD1182" s="833"/>
      <c r="AE1182" s="834"/>
      <c r="AF1182" s="835"/>
    </row>
    <row r="1183" spans="1:32" ht="15" customHeight="1" outlineLevel="1" x14ac:dyDescent="0.2">
      <c r="A1183" s="11">
        <v>326</v>
      </c>
      <c r="B1183" s="300"/>
      <c r="C1183" s="1025" t="s">
        <v>139</v>
      </c>
      <c r="D1183" s="1026"/>
      <c r="E1183" s="1026"/>
      <c r="F1183" s="1026"/>
      <c r="G1183" s="1026"/>
      <c r="H1183" s="1026"/>
      <c r="I1183" s="1026"/>
      <c r="J1183" s="1026"/>
      <c r="K1183" s="1026"/>
      <c r="L1183" s="1026"/>
      <c r="M1183" s="1026"/>
      <c r="N1183" s="1026"/>
      <c r="O1183" s="1026"/>
      <c r="P1183" s="1026"/>
      <c r="Q1183" s="1026"/>
      <c r="R1183" s="1026"/>
      <c r="S1183" s="1026"/>
      <c r="T1183" s="1026"/>
      <c r="U1183" s="1026"/>
      <c r="V1183" s="1026"/>
      <c r="W1183" s="1026"/>
      <c r="X1183" s="1026"/>
      <c r="Y1183" s="1026"/>
      <c r="Z1183" s="1026"/>
      <c r="AA1183" s="1026"/>
      <c r="AB1183" s="1026"/>
      <c r="AC1183" s="1026"/>
      <c r="AD1183" s="1026"/>
      <c r="AE1183" s="1026"/>
      <c r="AF1183" s="1027"/>
    </row>
    <row r="1184" spans="1:32" outlineLevel="1" x14ac:dyDescent="0.2">
      <c r="A1184" s="11">
        <v>232</v>
      </c>
      <c r="B1184" s="300"/>
      <c r="C1184" s="295"/>
      <c r="D1184" s="844" t="s">
        <v>64</v>
      </c>
      <c r="E1184" s="845"/>
      <c r="F1184" s="845"/>
      <c r="G1184" s="845"/>
      <c r="H1184" s="845"/>
      <c r="I1184" s="845"/>
      <c r="J1184" s="845"/>
      <c r="K1184" s="845"/>
      <c r="L1184" s="845"/>
      <c r="M1184" s="845"/>
      <c r="N1184" s="845"/>
      <c r="O1184" s="845"/>
      <c r="P1184" s="845"/>
      <c r="Q1184" s="845"/>
      <c r="R1184" s="845"/>
      <c r="S1184" s="845"/>
      <c r="T1184" s="845"/>
      <c r="U1184" s="845"/>
      <c r="V1184" s="845"/>
      <c r="W1184" s="845"/>
      <c r="X1184" s="845"/>
      <c r="Y1184" s="845"/>
      <c r="Z1184" s="845"/>
      <c r="AA1184" s="845"/>
      <c r="AB1184" s="845"/>
      <c r="AC1184" s="845"/>
      <c r="AD1184" s="845"/>
      <c r="AE1184" s="845"/>
      <c r="AF1184" s="846"/>
    </row>
    <row r="1185" spans="1:32" outlineLevel="1" x14ac:dyDescent="0.2">
      <c r="A1185" s="11">
        <v>233</v>
      </c>
      <c r="B1185" s="300"/>
      <c r="C1185" s="295"/>
      <c r="D1185" s="295"/>
      <c r="E1185" s="918" t="s">
        <v>66</v>
      </c>
      <c r="F1185" s="919"/>
      <c r="G1185" s="919"/>
      <c r="H1185" s="919"/>
      <c r="I1185" s="919"/>
      <c r="J1185" s="919"/>
      <c r="K1185" s="919"/>
      <c r="L1185" s="920"/>
      <c r="M1185" s="407">
        <f>SUBTOTAL(9,M1186:M1189)</f>
        <v>0</v>
      </c>
      <c r="N1185" s="410">
        <f t="shared" ref="N1185" si="413">SUBTOTAL(9,N1186:N1189)</f>
        <v>0</v>
      </c>
      <c r="O1185" s="1190"/>
      <c r="P1185" s="1381"/>
      <c r="Q1185" s="1381"/>
      <c r="R1185" s="1381"/>
      <c r="S1185" s="1381"/>
      <c r="T1185" s="1381"/>
      <c r="U1185" s="1381"/>
      <c r="V1185" s="1381"/>
      <c r="W1185" s="1381"/>
      <c r="X1185" s="1381"/>
      <c r="Y1185" s="1381"/>
      <c r="Z1185" s="1381"/>
      <c r="AA1185" s="1381"/>
      <c r="AB1185" s="1381"/>
      <c r="AC1185" s="407">
        <f t="shared" ref="AC1185" si="414">SUBTOTAL(9,AC1186:AC1189)</f>
        <v>0</v>
      </c>
      <c r="AD1185" s="1440"/>
      <c r="AE1185" s="828"/>
      <c r="AF1185" s="829"/>
    </row>
    <row r="1186" spans="1:32" outlineLevel="1" x14ac:dyDescent="0.2">
      <c r="A1186" s="11">
        <v>234</v>
      </c>
      <c r="B1186" s="300"/>
      <c r="C1186" s="295"/>
      <c r="D1186" s="295"/>
      <c r="E1186" s="322"/>
      <c r="F1186" s="856" t="s">
        <v>65</v>
      </c>
      <c r="G1186" s="857"/>
      <c r="H1186" s="857"/>
      <c r="I1186" s="857"/>
      <c r="J1186" s="857"/>
      <c r="K1186" s="857"/>
      <c r="L1186" s="858"/>
      <c r="M1186" s="408">
        <f t="shared" ref="M1186:M1199" si="415">M410</f>
        <v>0</v>
      </c>
      <c r="N1186" s="419">
        <f>M1186</f>
        <v>0</v>
      </c>
      <c r="O1186" s="1382"/>
      <c r="P1186" s="1691"/>
      <c r="Q1186" s="1691"/>
      <c r="R1186" s="1691"/>
      <c r="S1186" s="1691"/>
      <c r="T1186" s="1691"/>
      <c r="U1186" s="1691"/>
      <c r="V1186" s="1691"/>
      <c r="W1186" s="1691"/>
      <c r="X1186" s="1691"/>
      <c r="Y1186" s="1691"/>
      <c r="Z1186" s="1691"/>
      <c r="AA1186" s="1691"/>
      <c r="AB1186" s="1381"/>
      <c r="AC1186" s="408">
        <f t="shared" ref="AC1186:AC1199" si="416">M1186-SUM(N1186:AB1186)</f>
        <v>0</v>
      </c>
      <c r="AD1186" s="830"/>
      <c r="AE1186" s="1063"/>
      <c r="AF1186" s="832"/>
    </row>
    <row r="1187" spans="1:32" outlineLevel="1" x14ac:dyDescent="0.2">
      <c r="A1187" s="11">
        <v>235</v>
      </c>
      <c r="B1187" s="300"/>
      <c r="C1187" s="295"/>
      <c r="D1187" s="295"/>
      <c r="E1187" s="322"/>
      <c r="F1187" s="915" t="s">
        <v>68</v>
      </c>
      <c r="G1187" s="916"/>
      <c r="H1187" s="916"/>
      <c r="I1187" s="916"/>
      <c r="J1187" s="916"/>
      <c r="K1187" s="916"/>
      <c r="L1187" s="917"/>
      <c r="M1187" s="408">
        <f t="shared" si="415"/>
        <v>0</v>
      </c>
      <c r="N1187" s="419">
        <f t="shared" ref="N1187:N1189" si="417">M1187</f>
        <v>0</v>
      </c>
      <c r="O1187" s="1382"/>
      <c r="P1187" s="1691"/>
      <c r="Q1187" s="1691"/>
      <c r="R1187" s="1691"/>
      <c r="S1187" s="1691"/>
      <c r="T1187" s="1691"/>
      <c r="U1187" s="1691"/>
      <c r="V1187" s="1691"/>
      <c r="W1187" s="1691"/>
      <c r="X1187" s="1691"/>
      <c r="Y1187" s="1691"/>
      <c r="Z1187" s="1691"/>
      <c r="AA1187" s="1691"/>
      <c r="AB1187" s="1381"/>
      <c r="AC1187" s="408">
        <f t="shared" si="416"/>
        <v>0</v>
      </c>
      <c r="AD1187" s="830"/>
      <c r="AE1187" s="1063"/>
      <c r="AF1187" s="832"/>
    </row>
    <row r="1188" spans="1:32" outlineLevel="1" x14ac:dyDescent="0.2">
      <c r="A1188" s="11">
        <v>236</v>
      </c>
      <c r="B1188" s="300"/>
      <c r="C1188" s="295"/>
      <c r="D1188" s="263"/>
      <c r="E1188" s="264"/>
      <c r="F1188" s="915" t="s">
        <v>537</v>
      </c>
      <c r="G1188" s="916"/>
      <c r="H1188" s="916"/>
      <c r="I1188" s="916"/>
      <c r="J1188" s="916"/>
      <c r="K1188" s="916"/>
      <c r="L1188" s="917"/>
      <c r="M1188" s="408">
        <f t="shared" si="415"/>
        <v>0</v>
      </c>
      <c r="N1188" s="419">
        <f t="shared" si="417"/>
        <v>0</v>
      </c>
      <c r="O1188" s="1382"/>
      <c r="P1188" s="1691"/>
      <c r="Q1188" s="1691"/>
      <c r="R1188" s="1691"/>
      <c r="S1188" s="1691"/>
      <c r="T1188" s="1691"/>
      <c r="U1188" s="1691"/>
      <c r="V1188" s="1691"/>
      <c r="W1188" s="1691"/>
      <c r="X1188" s="1691"/>
      <c r="Y1188" s="1691"/>
      <c r="Z1188" s="1691"/>
      <c r="AA1188" s="1691"/>
      <c r="AB1188" s="1381"/>
      <c r="AC1188" s="408">
        <f t="shared" si="416"/>
        <v>0</v>
      </c>
      <c r="AD1188" s="830"/>
      <c r="AE1188" s="1063"/>
      <c r="AF1188" s="832"/>
    </row>
    <row r="1189" spans="1:32" ht="27.75" customHeight="1" outlineLevel="1" x14ac:dyDescent="0.2">
      <c r="A1189" s="11">
        <v>237</v>
      </c>
      <c r="B1189" s="300"/>
      <c r="C1189" s="295"/>
      <c r="D1189" s="295"/>
      <c r="E1189" s="296"/>
      <c r="F1189" s="859" t="s">
        <v>532</v>
      </c>
      <c r="G1189" s="860"/>
      <c r="H1189" s="860"/>
      <c r="I1189" s="860"/>
      <c r="J1189" s="860"/>
      <c r="K1189" s="860"/>
      <c r="L1189" s="861"/>
      <c r="M1189" s="408">
        <f t="shared" si="415"/>
        <v>0</v>
      </c>
      <c r="N1189" s="419">
        <f t="shared" si="417"/>
        <v>0</v>
      </c>
      <c r="O1189" s="1382"/>
      <c r="P1189" s="1691"/>
      <c r="Q1189" s="1691"/>
      <c r="R1189" s="1691"/>
      <c r="S1189" s="1691"/>
      <c r="T1189" s="1691"/>
      <c r="U1189" s="1691"/>
      <c r="V1189" s="1691"/>
      <c r="W1189" s="1691"/>
      <c r="X1189" s="1691"/>
      <c r="Y1189" s="1691"/>
      <c r="Z1189" s="1691"/>
      <c r="AA1189" s="1691"/>
      <c r="AB1189" s="1381"/>
      <c r="AC1189" s="408">
        <f t="shared" si="416"/>
        <v>0</v>
      </c>
      <c r="AD1189" s="830"/>
      <c r="AE1189" s="1063"/>
      <c r="AF1189" s="832"/>
    </row>
    <row r="1190" spans="1:32" ht="15.75" outlineLevel="1" x14ac:dyDescent="0.2">
      <c r="A1190" s="11">
        <v>238</v>
      </c>
      <c r="B1190" s="300"/>
      <c r="C1190" s="295"/>
      <c r="D1190" s="297"/>
      <c r="E1190" s="853" t="s">
        <v>67</v>
      </c>
      <c r="F1190" s="854"/>
      <c r="G1190" s="854"/>
      <c r="H1190" s="854"/>
      <c r="I1190" s="854"/>
      <c r="J1190" s="854"/>
      <c r="K1190" s="854"/>
      <c r="L1190" s="855"/>
      <c r="M1190" s="407">
        <f>SUBTOTAL(9,M1191:M1194)</f>
        <v>0</v>
      </c>
      <c r="N1190" s="410">
        <f t="shared" ref="N1190" si="418">SUBTOTAL(9,N1191:N1194)</f>
        <v>0</v>
      </c>
      <c r="O1190" s="1382"/>
      <c r="P1190" s="1691"/>
      <c r="Q1190" s="1691"/>
      <c r="R1190" s="1691"/>
      <c r="S1190" s="1691"/>
      <c r="T1190" s="1691"/>
      <c r="U1190" s="1691"/>
      <c r="V1190" s="1691"/>
      <c r="W1190" s="1691"/>
      <c r="X1190" s="1691"/>
      <c r="Y1190" s="1691"/>
      <c r="Z1190" s="1691"/>
      <c r="AA1190" s="1691"/>
      <c r="AB1190" s="1381"/>
      <c r="AC1190" s="407">
        <f t="shared" ref="AC1190" si="419">SUBTOTAL(9,AC1191:AC1194)</f>
        <v>0</v>
      </c>
      <c r="AD1190" s="830"/>
      <c r="AE1190" s="1063"/>
      <c r="AF1190" s="832"/>
    </row>
    <row r="1191" spans="1:32" outlineLevel="1" x14ac:dyDescent="0.2">
      <c r="A1191" s="11">
        <v>239</v>
      </c>
      <c r="B1191" s="300"/>
      <c r="C1191" s="295"/>
      <c r="D1191" s="319"/>
      <c r="E1191" s="319"/>
      <c r="F1191" s="856" t="s">
        <v>65</v>
      </c>
      <c r="G1191" s="857"/>
      <c r="H1191" s="857"/>
      <c r="I1191" s="857"/>
      <c r="J1191" s="857"/>
      <c r="K1191" s="857"/>
      <c r="L1191" s="858"/>
      <c r="M1191" s="408">
        <f t="shared" si="415"/>
        <v>0</v>
      </c>
      <c r="N1191" s="419">
        <f>M1191</f>
        <v>0</v>
      </c>
      <c r="O1191" s="1382"/>
      <c r="P1191" s="1691"/>
      <c r="Q1191" s="1691"/>
      <c r="R1191" s="1691"/>
      <c r="S1191" s="1691"/>
      <c r="T1191" s="1691"/>
      <c r="U1191" s="1691"/>
      <c r="V1191" s="1691"/>
      <c r="W1191" s="1691"/>
      <c r="X1191" s="1691"/>
      <c r="Y1191" s="1691"/>
      <c r="Z1191" s="1691"/>
      <c r="AA1191" s="1691"/>
      <c r="AB1191" s="1381"/>
      <c r="AC1191" s="408">
        <f t="shared" si="416"/>
        <v>0</v>
      </c>
      <c r="AD1191" s="830"/>
      <c r="AE1191" s="1063"/>
      <c r="AF1191" s="832"/>
    </row>
    <row r="1192" spans="1:32" outlineLevel="1" x14ac:dyDescent="0.2">
      <c r="A1192" s="11">
        <v>240</v>
      </c>
      <c r="B1192" s="300"/>
      <c r="C1192" s="295"/>
      <c r="D1192" s="319"/>
      <c r="E1192" s="319"/>
      <c r="F1192" s="915" t="s">
        <v>68</v>
      </c>
      <c r="G1192" s="916"/>
      <c r="H1192" s="916"/>
      <c r="I1192" s="916"/>
      <c r="J1192" s="916"/>
      <c r="K1192" s="916"/>
      <c r="L1192" s="917"/>
      <c r="M1192" s="408">
        <f t="shared" si="415"/>
        <v>0</v>
      </c>
      <c r="N1192" s="419">
        <f t="shared" ref="N1192:N1194" si="420">M1192</f>
        <v>0</v>
      </c>
      <c r="O1192" s="1382"/>
      <c r="P1192" s="1691"/>
      <c r="Q1192" s="1691"/>
      <c r="R1192" s="1691"/>
      <c r="S1192" s="1691"/>
      <c r="T1192" s="1691"/>
      <c r="U1192" s="1691"/>
      <c r="V1192" s="1691"/>
      <c r="W1192" s="1691"/>
      <c r="X1192" s="1691"/>
      <c r="Y1192" s="1691"/>
      <c r="Z1192" s="1691"/>
      <c r="AA1192" s="1691"/>
      <c r="AB1192" s="1381"/>
      <c r="AC1192" s="408">
        <f t="shared" si="416"/>
        <v>0</v>
      </c>
      <c r="AD1192" s="830"/>
      <c r="AE1192" s="1063"/>
      <c r="AF1192" s="832"/>
    </row>
    <row r="1193" spans="1:32" outlineLevel="1" x14ac:dyDescent="0.2">
      <c r="A1193" s="11">
        <v>241</v>
      </c>
      <c r="B1193" s="300"/>
      <c r="C1193" s="295"/>
      <c r="D1193" s="265"/>
      <c r="E1193" s="265"/>
      <c r="F1193" s="915" t="s">
        <v>537</v>
      </c>
      <c r="G1193" s="916"/>
      <c r="H1193" s="916"/>
      <c r="I1193" s="916"/>
      <c r="J1193" s="916"/>
      <c r="K1193" s="916"/>
      <c r="L1193" s="917"/>
      <c r="M1193" s="408">
        <f t="shared" si="415"/>
        <v>0</v>
      </c>
      <c r="N1193" s="419">
        <f t="shared" si="420"/>
        <v>0</v>
      </c>
      <c r="O1193" s="1382"/>
      <c r="P1193" s="1691"/>
      <c r="Q1193" s="1691"/>
      <c r="R1193" s="1691"/>
      <c r="S1193" s="1691"/>
      <c r="T1193" s="1691"/>
      <c r="U1193" s="1691"/>
      <c r="V1193" s="1691"/>
      <c r="W1193" s="1691"/>
      <c r="X1193" s="1691"/>
      <c r="Y1193" s="1691"/>
      <c r="Z1193" s="1691"/>
      <c r="AA1193" s="1691"/>
      <c r="AB1193" s="1381"/>
      <c r="AC1193" s="408">
        <f t="shared" si="416"/>
        <v>0</v>
      </c>
      <c r="AD1193" s="830"/>
      <c r="AE1193" s="1063"/>
      <c r="AF1193" s="832"/>
    </row>
    <row r="1194" spans="1:32" ht="27.75" customHeight="1" outlineLevel="1" x14ac:dyDescent="0.2">
      <c r="A1194" s="11">
        <v>242</v>
      </c>
      <c r="B1194" s="300"/>
      <c r="C1194" s="295"/>
      <c r="D1194" s="263"/>
      <c r="E1194" s="263"/>
      <c r="F1194" s="859" t="s">
        <v>532</v>
      </c>
      <c r="G1194" s="860"/>
      <c r="H1194" s="860"/>
      <c r="I1194" s="860"/>
      <c r="J1194" s="860"/>
      <c r="K1194" s="860"/>
      <c r="L1194" s="861"/>
      <c r="M1194" s="408">
        <f t="shared" si="415"/>
        <v>0</v>
      </c>
      <c r="N1194" s="419">
        <f t="shared" si="420"/>
        <v>0</v>
      </c>
      <c r="O1194" s="1382"/>
      <c r="P1194" s="1691"/>
      <c r="Q1194" s="1691"/>
      <c r="R1194" s="1691"/>
      <c r="S1194" s="1691"/>
      <c r="T1194" s="1691"/>
      <c r="U1194" s="1691"/>
      <c r="V1194" s="1691"/>
      <c r="W1194" s="1691"/>
      <c r="X1194" s="1691"/>
      <c r="Y1194" s="1691"/>
      <c r="Z1194" s="1691"/>
      <c r="AA1194" s="1691"/>
      <c r="AB1194" s="1381"/>
      <c r="AC1194" s="408">
        <f t="shared" si="416"/>
        <v>0</v>
      </c>
      <c r="AD1194" s="830"/>
      <c r="AE1194" s="1063"/>
      <c r="AF1194" s="832"/>
    </row>
    <row r="1195" spans="1:32" ht="15.75" customHeight="1" outlineLevel="1" x14ac:dyDescent="0.2">
      <c r="A1195" s="11">
        <v>243</v>
      </c>
      <c r="B1195" s="300"/>
      <c r="C1195" s="295"/>
      <c r="D1195" s="265"/>
      <c r="E1195" s="853" t="s">
        <v>556</v>
      </c>
      <c r="F1195" s="854"/>
      <c r="G1195" s="854"/>
      <c r="H1195" s="854"/>
      <c r="I1195" s="854"/>
      <c r="J1195" s="854"/>
      <c r="K1195" s="854"/>
      <c r="L1195" s="855"/>
      <c r="M1195" s="407">
        <f>SUBTOTAL(9,M1196:M1199)</f>
        <v>0</v>
      </c>
      <c r="N1195" s="410">
        <f t="shared" ref="N1195" si="421">SUBTOTAL(9,N1196:N1199)</f>
        <v>0</v>
      </c>
      <c r="O1195" s="1382"/>
      <c r="P1195" s="1691"/>
      <c r="Q1195" s="1691"/>
      <c r="R1195" s="1691"/>
      <c r="S1195" s="1691"/>
      <c r="T1195" s="1691"/>
      <c r="U1195" s="1691"/>
      <c r="V1195" s="1691"/>
      <c r="W1195" s="1691"/>
      <c r="X1195" s="1691"/>
      <c r="Y1195" s="1691"/>
      <c r="Z1195" s="1691"/>
      <c r="AA1195" s="1691"/>
      <c r="AB1195" s="1381"/>
      <c r="AC1195" s="407">
        <f t="shared" ref="AC1195" si="422">SUBTOTAL(9,AC1196:AC1199)</f>
        <v>0</v>
      </c>
      <c r="AD1195" s="830"/>
      <c r="AE1195" s="1063"/>
      <c r="AF1195" s="832"/>
    </row>
    <row r="1196" spans="1:32" outlineLevel="1" x14ac:dyDescent="0.2">
      <c r="A1196" s="11">
        <v>244</v>
      </c>
      <c r="B1196" s="300"/>
      <c r="C1196" s="295"/>
      <c r="D1196" s="319"/>
      <c r="E1196" s="319"/>
      <c r="F1196" s="856" t="s">
        <v>65</v>
      </c>
      <c r="G1196" s="857"/>
      <c r="H1196" s="857"/>
      <c r="I1196" s="857"/>
      <c r="J1196" s="857"/>
      <c r="K1196" s="857"/>
      <c r="L1196" s="858"/>
      <c r="M1196" s="408">
        <f t="shared" si="415"/>
        <v>0</v>
      </c>
      <c r="N1196" s="419">
        <f>M1196</f>
        <v>0</v>
      </c>
      <c r="O1196" s="1382"/>
      <c r="P1196" s="1691"/>
      <c r="Q1196" s="1691"/>
      <c r="R1196" s="1691"/>
      <c r="S1196" s="1691"/>
      <c r="T1196" s="1691"/>
      <c r="U1196" s="1691"/>
      <c r="V1196" s="1691"/>
      <c r="W1196" s="1691"/>
      <c r="X1196" s="1691"/>
      <c r="Y1196" s="1691"/>
      <c r="Z1196" s="1691"/>
      <c r="AA1196" s="1691"/>
      <c r="AB1196" s="1381"/>
      <c r="AC1196" s="408">
        <f t="shared" si="416"/>
        <v>0</v>
      </c>
      <c r="AD1196" s="830"/>
      <c r="AE1196" s="1063"/>
      <c r="AF1196" s="832"/>
    </row>
    <row r="1197" spans="1:32" outlineLevel="1" x14ac:dyDescent="0.2">
      <c r="A1197" s="11">
        <v>245</v>
      </c>
      <c r="B1197" s="300"/>
      <c r="C1197" s="295"/>
      <c r="D1197" s="266"/>
      <c r="E1197" s="266"/>
      <c r="F1197" s="915" t="s">
        <v>68</v>
      </c>
      <c r="G1197" s="916"/>
      <c r="H1197" s="916"/>
      <c r="I1197" s="916"/>
      <c r="J1197" s="916"/>
      <c r="K1197" s="916"/>
      <c r="L1197" s="917"/>
      <c r="M1197" s="408">
        <f t="shared" si="415"/>
        <v>0</v>
      </c>
      <c r="N1197" s="419">
        <f t="shared" ref="N1197:N1199" si="423">M1197</f>
        <v>0</v>
      </c>
      <c r="O1197" s="1382"/>
      <c r="P1197" s="1691"/>
      <c r="Q1197" s="1691"/>
      <c r="R1197" s="1691"/>
      <c r="S1197" s="1691"/>
      <c r="T1197" s="1691"/>
      <c r="U1197" s="1691"/>
      <c r="V1197" s="1691"/>
      <c r="W1197" s="1691"/>
      <c r="X1197" s="1691"/>
      <c r="Y1197" s="1691"/>
      <c r="Z1197" s="1691"/>
      <c r="AA1197" s="1691"/>
      <c r="AB1197" s="1381"/>
      <c r="AC1197" s="408">
        <f t="shared" si="416"/>
        <v>0</v>
      </c>
      <c r="AD1197" s="830"/>
      <c r="AE1197" s="1063"/>
      <c r="AF1197" s="832"/>
    </row>
    <row r="1198" spans="1:32" outlineLevel="1" x14ac:dyDescent="0.2">
      <c r="A1198" s="11">
        <v>246</v>
      </c>
      <c r="B1198" s="300"/>
      <c r="C1198" s="295"/>
      <c r="D1198" s="266"/>
      <c r="E1198" s="266"/>
      <c r="F1198" s="915" t="s">
        <v>537</v>
      </c>
      <c r="G1198" s="916"/>
      <c r="H1198" s="916"/>
      <c r="I1198" s="916"/>
      <c r="J1198" s="916"/>
      <c r="K1198" s="916"/>
      <c r="L1198" s="917"/>
      <c r="M1198" s="408">
        <f t="shared" si="415"/>
        <v>0</v>
      </c>
      <c r="N1198" s="419">
        <f t="shared" si="423"/>
        <v>0</v>
      </c>
      <c r="O1198" s="1382"/>
      <c r="P1198" s="1691"/>
      <c r="Q1198" s="1691"/>
      <c r="R1198" s="1691"/>
      <c r="S1198" s="1691"/>
      <c r="T1198" s="1691"/>
      <c r="U1198" s="1691"/>
      <c r="V1198" s="1691"/>
      <c r="W1198" s="1691"/>
      <c r="X1198" s="1691"/>
      <c r="Y1198" s="1691"/>
      <c r="Z1198" s="1691"/>
      <c r="AA1198" s="1691"/>
      <c r="AB1198" s="1381"/>
      <c r="AC1198" s="408">
        <f t="shared" si="416"/>
        <v>0</v>
      </c>
      <c r="AD1198" s="830"/>
      <c r="AE1198" s="1063"/>
      <c r="AF1198" s="832"/>
    </row>
    <row r="1199" spans="1:32" ht="27.75" customHeight="1" outlineLevel="1" x14ac:dyDescent="0.2">
      <c r="A1199" s="11">
        <v>247</v>
      </c>
      <c r="B1199" s="300"/>
      <c r="C1199" s="295"/>
      <c r="D1199" s="298"/>
      <c r="E1199" s="298"/>
      <c r="F1199" s="859" t="s">
        <v>532</v>
      </c>
      <c r="G1199" s="860"/>
      <c r="H1199" s="860"/>
      <c r="I1199" s="860"/>
      <c r="J1199" s="860"/>
      <c r="K1199" s="860"/>
      <c r="L1199" s="861"/>
      <c r="M1199" s="408">
        <f t="shared" si="415"/>
        <v>0</v>
      </c>
      <c r="N1199" s="419">
        <f t="shared" si="423"/>
        <v>0</v>
      </c>
      <c r="O1199" s="1383"/>
      <c r="P1199" s="1384"/>
      <c r="Q1199" s="1384"/>
      <c r="R1199" s="1384"/>
      <c r="S1199" s="1384"/>
      <c r="T1199" s="1384"/>
      <c r="U1199" s="1384"/>
      <c r="V1199" s="1384"/>
      <c r="W1199" s="1384"/>
      <c r="X1199" s="1384"/>
      <c r="Y1199" s="1384"/>
      <c r="Z1199" s="1384"/>
      <c r="AA1199" s="1384"/>
      <c r="AB1199" s="1384"/>
      <c r="AC1199" s="408">
        <f t="shared" si="416"/>
        <v>0</v>
      </c>
      <c r="AD1199" s="833"/>
      <c r="AE1199" s="834"/>
      <c r="AF1199" s="835"/>
    </row>
    <row r="1200" spans="1:32" ht="15" customHeight="1" outlineLevel="1" x14ac:dyDescent="0.2">
      <c r="A1200" s="11">
        <v>129</v>
      </c>
      <c r="B1200" s="300"/>
      <c r="C1200" s="298"/>
      <c r="D1200" s="844" t="s">
        <v>13</v>
      </c>
      <c r="E1200" s="845"/>
      <c r="F1200" s="845"/>
      <c r="G1200" s="845"/>
      <c r="H1200" s="845"/>
      <c r="I1200" s="845"/>
      <c r="J1200" s="845"/>
      <c r="K1200" s="845"/>
      <c r="L1200" s="845"/>
      <c r="M1200" s="845"/>
      <c r="N1200" s="845"/>
      <c r="O1200" s="845"/>
      <c r="P1200" s="845"/>
      <c r="Q1200" s="845"/>
      <c r="R1200" s="845"/>
      <c r="S1200" s="845"/>
      <c r="T1200" s="845"/>
      <c r="U1200" s="845"/>
      <c r="V1200" s="845"/>
      <c r="W1200" s="845"/>
      <c r="X1200" s="845"/>
      <c r="Y1200" s="845"/>
      <c r="Z1200" s="845"/>
      <c r="AA1200" s="845"/>
      <c r="AB1200" s="845"/>
      <c r="AC1200" s="845"/>
      <c r="AD1200" s="845"/>
      <c r="AE1200" s="845"/>
      <c r="AF1200" s="846"/>
    </row>
    <row r="1201" spans="1:32" ht="15" customHeight="1" outlineLevel="1" x14ac:dyDescent="0.2">
      <c r="A1201" s="11">
        <v>130</v>
      </c>
      <c r="B1201" s="300"/>
      <c r="C1201" s="298"/>
      <c r="D1201" s="298"/>
      <c r="E1201" s="918" t="s">
        <v>14</v>
      </c>
      <c r="F1201" s="919"/>
      <c r="G1201" s="919"/>
      <c r="H1201" s="919"/>
      <c r="I1201" s="919"/>
      <c r="J1201" s="919"/>
      <c r="K1201" s="919"/>
      <c r="L1201" s="920"/>
      <c r="M1201" s="407">
        <f>SUBTOTAL(9,M1202:M1204)</f>
        <v>0</v>
      </c>
      <c r="N1201" s="410">
        <f t="shared" ref="N1201" si="424">SUBTOTAL(9,N1202:N1204)</f>
        <v>0</v>
      </c>
      <c r="O1201" s="1190"/>
      <c r="P1201" s="1381"/>
      <c r="Q1201" s="1381"/>
      <c r="R1201" s="1381"/>
      <c r="S1201" s="1381"/>
      <c r="T1201" s="1381"/>
      <c r="U1201" s="1381"/>
      <c r="V1201" s="1381"/>
      <c r="W1201" s="1381"/>
      <c r="X1201" s="1381"/>
      <c r="Y1201" s="1381"/>
      <c r="Z1201" s="1381"/>
      <c r="AA1201" s="1381"/>
      <c r="AB1201" s="1381"/>
      <c r="AC1201" s="407">
        <f t="shared" ref="AC1201" si="425">SUBTOTAL(9,AC1202:AC1204)</f>
        <v>0</v>
      </c>
      <c r="AD1201" s="1440"/>
      <c r="AE1201" s="828"/>
      <c r="AF1201" s="829"/>
    </row>
    <row r="1202" spans="1:32" ht="15" customHeight="1" outlineLevel="1" x14ac:dyDescent="0.2">
      <c r="A1202" s="11">
        <v>131</v>
      </c>
      <c r="B1202" s="300"/>
      <c r="C1202" s="298"/>
      <c r="D1202" s="298"/>
      <c r="E1202" s="299"/>
      <c r="F1202" s="856" t="s">
        <v>112</v>
      </c>
      <c r="G1202" s="857"/>
      <c r="H1202" s="857"/>
      <c r="I1202" s="857"/>
      <c r="J1202" s="857"/>
      <c r="K1202" s="857"/>
      <c r="L1202" s="858"/>
      <c r="M1202" s="408">
        <f t="shared" ref="M1202:M1204" si="426">M426</f>
        <v>0</v>
      </c>
      <c r="N1202" s="419">
        <f t="shared" ref="N1202:N1212" si="427">M1202</f>
        <v>0</v>
      </c>
      <c r="O1202" s="1382"/>
      <c r="P1202" s="1691"/>
      <c r="Q1202" s="1691"/>
      <c r="R1202" s="1691"/>
      <c r="S1202" s="1691"/>
      <c r="T1202" s="1691"/>
      <c r="U1202" s="1691"/>
      <c r="V1202" s="1691"/>
      <c r="W1202" s="1691"/>
      <c r="X1202" s="1691"/>
      <c r="Y1202" s="1691"/>
      <c r="Z1202" s="1691"/>
      <c r="AA1202" s="1691"/>
      <c r="AB1202" s="1381"/>
      <c r="AC1202" s="408">
        <f t="shared" ref="AC1202:AC1204" si="428">M1202-SUM(N1202:AB1202)</f>
        <v>0</v>
      </c>
      <c r="AD1202" s="830"/>
      <c r="AE1202" s="1063"/>
      <c r="AF1202" s="832"/>
    </row>
    <row r="1203" spans="1:32" ht="15" customHeight="1" outlineLevel="1" x14ac:dyDescent="0.2">
      <c r="A1203" s="11">
        <v>132</v>
      </c>
      <c r="B1203" s="300"/>
      <c r="C1203" s="298"/>
      <c r="D1203" s="298"/>
      <c r="E1203" s="299"/>
      <c r="F1203" s="915" t="s">
        <v>113</v>
      </c>
      <c r="G1203" s="916"/>
      <c r="H1203" s="916"/>
      <c r="I1203" s="916"/>
      <c r="J1203" s="916"/>
      <c r="K1203" s="916"/>
      <c r="L1203" s="917"/>
      <c r="M1203" s="408">
        <f t="shared" si="426"/>
        <v>0</v>
      </c>
      <c r="N1203" s="419">
        <f t="shared" si="427"/>
        <v>0</v>
      </c>
      <c r="O1203" s="1382"/>
      <c r="P1203" s="1691"/>
      <c r="Q1203" s="1691"/>
      <c r="R1203" s="1691"/>
      <c r="S1203" s="1691"/>
      <c r="T1203" s="1691"/>
      <c r="U1203" s="1691"/>
      <c r="V1203" s="1691"/>
      <c r="W1203" s="1691"/>
      <c r="X1203" s="1691"/>
      <c r="Y1203" s="1691"/>
      <c r="Z1203" s="1691"/>
      <c r="AA1203" s="1691"/>
      <c r="AB1203" s="1381"/>
      <c r="AC1203" s="408">
        <f t="shared" si="428"/>
        <v>0</v>
      </c>
      <c r="AD1203" s="830"/>
      <c r="AE1203" s="1063"/>
      <c r="AF1203" s="832"/>
    </row>
    <row r="1204" spans="1:32" ht="15" customHeight="1" outlineLevel="1" x14ac:dyDescent="0.2">
      <c r="A1204" s="11">
        <v>133</v>
      </c>
      <c r="B1204" s="300"/>
      <c r="C1204" s="298"/>
      <c r="D1204" s="298"/>
      <c r="E1204" s="299"/>
      <c r="F1204" s="859" t="s">
        <v>557</v>
      </c>
      <c r="G1204" s="860"/>
      <c r="H1204" s="860"/>
      <c r="I1204" s="860"/>
      <c r="J1204" s="860"/>
      <c r="K1204" s="860"/>
      <c r="L1204" s="861"/>
      <c r="M1204" s="408">
        <f t="shared" si="426"/>
        <v>0</v>
      </c>
      <c r="N1204" s="419">
        <f t="shared" si="427"/>
        <v>0</v>
      </c>
      <c r="O1204" s="1382"/>
      <c r="P1204" s="1691"/>
      <c r="Q1204" s="1691"/>
      <c r="R1204" s="1691"/>
      <c r="S1204" s="1691"/>
      <c r="T1204" s="1691"/>
      <c r="U1204" s="1691"/>
      <c r="V1204" s="1691"/>
      <c r="W1204" s="1691"/>
      <c r="X1204" s="1691"/>
      <c r="Y1204" s="1691"/>
      <c r="Z1204" s="1691"/>
      <c r="AA1204" s="1691"/>
      <c r="AB1204" s="1381"/>
      <c r="AC1204" s="408">
        <f t="shared" si="428"/>
        <v>0</v>
      </c>
      <c r="AD1204" s="830"/>
      <c r="AE1204" s="1063"/>
      <c r="AF1204" s="832"/>
    </row>
    <row r="1205" spans="1:32" ht="15" customHeight="1" outlineLevel="1" x14ac:dyDescent="0.2">
      <c r="A1205" s="11">
        <v>134</v>
      </c>
      <c r="B1205" s="300"/>
      <c r="C1205" s="298"/>
      <c r="D1205" s="298"/>
      <c r="E1205" s="853" t="s">
        <v>15</v>
      </c>
      <c r="F1205" s="854"/>
      <c r="G1205" s="854"/>
      <c r="H1205" s="854"/>
      <c r="I1205" s="854"/>
      <c r="J1205" s="854"/>
      <c r="K1205" s="854"/>
      <c r="L1205" s="855"/>
      <c r="M1205" s="407">
        <f>SUBTOTAL(9,M1206:M1208)</f>
        <v>0</v>
      </c>
      <c r="N1205" s="410">
        <f t="shared" ref="N1205" si="429">SUBTOTAL(9,N1206:N1208)</f>
        <v>0</v>
      </c>
      <c r="O1205" s="1382"/>
      <c r="P1205" s="1691"/>
      <c r="Q1205" s="1691"/>
      <c r="R1205" s="1691"/>
      <c r="S1205" s="1691"/>
      <c r="T1205" s="1691"/>
      <c r="U1205" s="1691"/>
      <c r="V1205" s="1691"/>
      <c r="W1205" s="1691"/>
      <c r="X1205" s="1691"/>
      <c r="Y1205" s="1691"/>
      <c r="Z1205" s="1691"/>
      <c r="AA1205" s="1691"/>
      <c r="AB1205" s="1381"/>
      <c r="AC1205" s="407">
        <f t="shared" ref="AC1205" si="430">SUBTOTAL(9,AC1206:AC1208)</f>
        <v>0</v>
      </c>
      <c r="AD1205" s="830"/>
      <c r="AE1205" s="1063"/>
      <c r="AF1205" s="832"/>
    </row>
    <row r="1206" spans="1:32" ht="15" customHeight="1" outlineLevel="1" x14ac:dyDescent="0.2">
      <c r="A1206" s="11">
        <v>135</v>
      </c>
      <c r="B1206" s="300"/>
      <c r="C1206" s="298"/>
      <c r="D1206" s="298"/>
      <c r="E1206" s="299"/>
      <c r="F1206" s="856" t="s">
        <v>109</v>
      </c>
      <c r="G1206" s="857"/>
      <c r="H1206" s="857"/>
      <c r="I1206" s="857"/>
      <c r="J1206" s="857"/>
      <c r="K1206" s="857"/>
      <c r="L1206" s="858"/>
      <c r="M1206" s="408">
        <f t="shared" ref="M1206:M1208" si="431">M430</f>
        <v>0</v>
      </c>
      <c r="N1206" s="419">
        <f t="shared" si="427"/>
        <v>0</v>
      </c>
      <c r="O1206" s="1382"/>
      <c r="P1206" s="1691"/>
      <c r="Q1206" s="1691"/>
      <c r="R1206" s="1691"/>
      <c r="S1206" s="1691"/>
      <c r="T1206" s="1691"/>
      <c r="U1206" s="1691"/>
      <c r="V1206" s="1691"/>
      <c r="W1206" s="1691"/>
      <c r="X1206" s="1691"/>
      <c r="Y1206" s="1691"/>
      <c r="Z1206" s="1691"/>
      <c r="AA1206" s="1691"/>
      <c r="AB1206" s="1381"/>
      <c r="AC1206" s="408">
        <f t="shared" ref="AC1206:AC1208" si="432">M1206-SUM(N1206:AB1206)</f>
        <v>0</v>
      </c>
      <c r="AD1206" s="830"/>
      <c r="AE1206" s="1063"/>
      <c r="AF1206" s="832"/>
    </row>
    <row r="1207" spans="1:32" ht="15" customHeight="1" outlineLevel="1" x14ac:dyDescent="0.2">
      <c r="A1207" s="11">
        <v>136</v>
      </c>
      <c r="B1207" s="300"/>
      <c r="C1207" s="298"/>
      <c r="D1207" s="298"/>
      <c r="E1207" s="299"/>
      <c r="F1207" s="915" t="s">
        <v>110</v>
      </c>
      <c r="G1207" s="916"/>
      <c r="H1207" s="916"/>
      <c r="I1207" s="916"/>
      <c r="J1207" s="916"/>
      <c r="K1207" s="916"/>
      <c r="L1207" s="917"/>
      <c r="M1207" s="408">
        <f t="shared" si="431"/>
        <v>0</v>
      </c>
      <c r="N1207" s="419">
        <f t="shared" si="427"/>
        <v>0</v>
      </c>
      <c r="O1207" s="1382"/>
      <c r="P1207" s="1691"/>
      <c r="Q1207" s="1691"/>
      <c r="R1207" s="1691"/>
      <c r="S1207" s="1691"/>
      <c r="T1207" s="1691"/>
      <c r="U1207" s="1691"/>
      <c r="V1207" s="1691"/>
      <c r="W1207" s="1691"/>
      <c r="X1207" s="1691"/>
      <c r="Y1207" s="1691"/>
      <c r="Z1207" s="1691"/>
      <c r="AA1207" s="1691"/>
      <c r="AB1207" s="1381"/>
      <c r="AC1207" s="408">
        <f t="shared" si="432"/>
        <v>0</v>
      </c>
      <c r="AD1207" s="830"/>
      <c r="AE1207" s="1063"/>
      <c r="AF1207" s="832"/>
    </row>
    <row r="1208" spans="1:32" ht="15" customHeight="1" outlineLevel="1" x14ac:dyDescent="0.2">
      <c r="A1208" s="11">
        <v>137</v>
      </c>
      <c r="B1208" s="300"/>
      <c r="C1208" s="298"/>
      <c r="D1208" s="298"/>
      <c r="E1208" s="299"/>
      <c r="F1208" s="859" t="s">
        <v>111</v>
      </c>
      <c r="G1208" s="860"/>
      <c r="H1208" s="860"/>
      <c r="I1208" s="860"/>
      <c r="J1208" s="860"/>
      <c r="K1208" s="860"/>
      <c r="L1208" s="861"/>
      <c r="M1208" s="408">
        <f t="shared" si="431"/>
        <v>0</v>
      </c>
      <c r="N1208" s="419">
        <f t="shared" si="427"/>
        <v>0</v>
      </c>
      <c r="O1208" s="1382"/>
      <c r="P1208" s="1691"/>
      <c r="Q1208" s="1691"/>
      <c r="R1208" s="1691"/>
      <c r="S1208" s="1691"/>
      <c r="T1208" s="1691"/>
      <c r="U1208" s="1691"/>
      <c r="V1208" s="1691"/>
      <c r="W1208" s="1691"/>
      <c r="X1208" s="1691"/>
      <c r="Y1208" s="1691"/>
      <c r="Z1208" s="1691"/>
      <c r="AA1208" s="1691"/>
      <c r="AB1208" s="1381"/>
      <c r="AC1208" s="408">
        <f t="shared" si="432"/>
        <v>0</v>
      </c>
      <c r="AD1208" s="830"/>
      <c r="AE1208" s="1063"/>
      <c r="AF1208" s="832"/>
    </row>
    <row r="1209" spans="1:32" ht="15" customHeight="1" outlineLevel="1" x14ac:dyDescent="0.2">
      <c r="A1209" s="11">
        <v>138</v>
      </c>
      <c r="B1209" s="300"/>
      <c r="C1209" s="298"/>
      <c r="D1209" s="298"/>
      <c r="E1209" s="853" t="s">
        <v>18</v>
      </c>
      <c r="F1209" s="854"/>
      <c r="G1209" s="854"/>
      <c r="H1209" s="854"/>
      <c r="I1209" s="854"/>
      <c r="J1209" s="854"/>
      <c r="K1209" s="854"/>
      <c r="L1209" s="855"/>
      <c r="M1209" s="407">
        <f>SUBTOTAL(9,M1210:M1212)</f>
        <v>0</v>
      </c>
      <c r="N1209" s="410">
        <f t="shared" ref="N1209" si="433">SUBTOTAL(9,N1210:N1212)</f>
        <v>0</v>
      </c>
      <c r="O1209" s="1382"/>
      <c r="P1209" s="1691"/>
      <c r="Q1209" s="1691"/>
      <c r="R1209" s="1691"/>
      <c r="S1209" s="1691"/>
      <c r="T1209" s="1691"/>
      <c r="U1209" s="1691"/>
      <c r="V1209" s="1691"/>
      <c r="W1209" s="1691"/>
      <c r="X1209" s="1691"/>
      <c r="Y1209" s="1691"/>
      <c r="Z1209" s="1691"/>
      <c r="AA1209" s="1691"/>
      <c r="AB1209" s="1381"/>
      <c r="AC1209" s="407">
        <f t="shared" ref="AC1209" si="434">SUBTOTAL(9,AC1210:AC1212)</f>
        <v>0</v>
      </c>
      <c r="AD1209" s="830"/>
      <c r="AE1209" s="1063"/>
      <c r="AF1209" s="832"/>
    </row>
    <row r="1210" spans="1:32" ht="15" customHeight="1" outlineLevel="1" x14ac:dyDescent="0.2">
      <c r="A1210" s="11">
        <v>139</v>
      </c>
      <c r="B1210" s="300"/>
      <c r="C1210" s="298"/>
      <c r="D1210" s="298"/>
      <c r="E1210" s="299"/>
      <c r="F1210" s="856" t="s">
        <v>114</v>
      </c>
      <c r="G1210" s="857"/>
      <c r="H1210" s="857"/>
      <c r="I1210" s="857"/>
      <c r="J1210" s="857"/>
      <c r="K1210" s="857"/>
      <c r="L1210" s="858"/>
      <c r="M1210" s="408">
        <f t="shared" ref="M1210:M1212" si="435">M434</f>
        <v>0</v>
      </c>
      <c r="N1210" s="419">
        <f t="shared" si="427"/>
        <v>0</v>
      </c>
      <c r="O1210" s="1382"/>
      <c r="P1210" s="1691"/>
      <c r="Q1210" s="1691"/>
      <c r="R1210" s="1691"/>
      <c r="S1210" s="1691"/>
      <c r="T1210" s="1691"/>
      <c r="U1210" s="1691"/>
      <c r="V1210" s="1691"/>
      <c r="W1210" s="1691"/>
      <c r="X1210" s="1691"/>
      <c r="Y1210" s="1691"/>
      <c r="Z1210" s="1691"/>
      <c r="AA1210" s="1691"/>
      <c r="AB1210" s="1381"/>
      <c r="AC1210" s="408">
        <f t="shared" ref="AC1210:AC1212" si="436">M1210-SUM(N1210:AB1210)</f>
        <v>0</v>
      </c>
      <c r="AD1210" s="830"/>
      <c r="AE1210" s="1063"/>
      <c r="AF1210" s="832"/>
    </row>
    <row r="1211" spans="1:32" ht="15" customHeight="1" outlineLevel="1" x14ac:dyDescent="0.2">
      <c r="A1211" s="11">
        <v>140</v>
      </c>
      <c r="B1211" s="300"/>
      <c r="C1211" s="298"/>
      <c r="D1211" s="298"/>
      <c r="E1211" s="299"/>
      <c r="F1211" s="915" t="s">
        <v>115</v>
      </c>
      <c r="G1211" s="916"/>
      <c r="H1211" s="916"/>
      <c r="I1211" s="916"/>
      <c r="J1211" s="916"/>
      <c r="K1211" s="916"/>
      <c r="L1211" s="917"/>
      <c r="M1211" s="408">
        <f t="shared" si="435"/>
        <v>0</v>
      </c>
      <c r="N1211" s="419">
        <f t="shared" si="427"/>
        <v>0</v>
      </c>
      <c r="O1211" s="1382"/>
      <c r="P1211" s="1691"/>
      <c r="Q1211" s="1691"/>
      <c r="R1211" s="1691"/>
      <c r="S1211" s="1691"/>
      <c r="T1211" s="1691"/>
      <c r="U1211" s="1691"/>
      <c r="V1211" s="1691"/>
      <c r="W1211" s="1691"/>
      <c r="X1211" s="1691"/>
      <c r="Y1211" s="1691"/>
      <c r="Z1211" s="1691"/>
      <c r="AA1211" s="1691"/>
      <c r="AB1211" s="1381"/>
      <c r="AC1211" s="408">
        <f t="shared" si="436"/>
        <v>0</v>
      </c>
      <c r="AD1211" s="830"/>
      <c r="AE1211" s="1063"/>
      <c r="AF1211" s="832"/>
    </row>
    <row r="1212" spans="1:32" ht="15" customHeight="1" outlineLevel="1" x14ac:dyDescent="0.2">
      <c r="A1212" s="11">
        <v>141</v>
      </c>
      <c r="B1212" s="300"/>
      <c r="C1212" s="298"/>
      <c r="D1212" s="298"/>
      <c r="E1212" s="299"/>
      <c r="F1212" s="859" t="s">
        <v>558</v>
      </c>
      <c r="G1212" s="860"/>
      <c r="H1212" s="860"/>
      <c r="I1212" s="860"/>
      <c r="J1212" s="860"/>
      <c r="K1212" s="860"/>
      <c r="L1212" s="861"/>
      <c r="M1212" s="408">
        <f t="shared" si="435"/>
        <v>0</v>
      </c>
      <c r="N1212" s="419">
        <f t="shared" si="427"/>
        <v>0</v>
      </c>
      <c r="O1212" s="1383"/>
      <c r="P1212" s="1384"/>
      <c r="Q1212" s="1384"/>
      <c r="R1212" s="1384"/>
      <c r="S1212" s="1384"/>
      <c r="T1212" s="1384"/>
      <c r="U1212" s="1384"/>
      <c r="V1212" s="1384"/>
      <c r="W1212" s="1384"/>
      <c r="X1212" s="1384"/>
      <c r="Y1212" s="1384"/>
      <c r="Z1212" s="1384"/>
      <c r="AA1212" s="1384"/>
      <c r="AB1212" s="1384"/>
      <c r="AC1212" s="408">
        <f t="shared" si="436"/>
        <v>0</v>
      </c>
      <c r="AD1212" s="833"/>
      <c r="AE1212" s="834"/>
      <c r="AF1212" s="835"/>
    </row>
    <row r="1213" spans="1:32" ht="15" customHeight="1" outlineLevel="1" x14ac:dyDescent="0.2">
      <c r="A1213" s="11">
        <v>142</v>
      </c>
      <c r="B1213" s="300"/>
      <c r="C1213" s="298"/>
      <c r="D1213" s="844" t="s">
        <v>22</v>
      </c>
      <c r="E1213" s="845"/>
      <c r="F1213" s="845"/>
      <c r="G1213" s="845"/>
      <c r="H1213" s="845"/>
      <c r="I1213" s="845"/>
      <c r="J1213" s="845"/>
      <c r="K1213" s="845"/>
      <c r="L1213" s="845"/>
      <c r="M1213" s="845"/>
      <c r="N1213" s="845"/>
      <c r="O1213" s="845"/>
      <c r="P1213" s="845"/>
      <c r="Q1213" s="845"/>
      <c r="R1213" s="845"/>
      <c r="S1213" s="845"/>
      <c r="T1213" s="845"/>
      <c r="U1213" s="845"/>
      <c r="V1213" s="845"/>
      <c r="W1213" s="845"/>
      <c r="X1213" s="845"/>
      <c r="Y1213" s="845"/>
      <c r="Z1213" s="845"/>
      <c r="AA1213" s="845"/>
      <c r="AB1213" s="845"/>
      <c r="AC1213" s="845"/>
      <c r="AD1213" s="845"/>
      <c r="AE1213" s="845"/>
      <c r="AF1213" s="846"/>
    </row>
    <row r="1214" spans="1:32" ht="15" customHeight="1" outlineLevel="1" x14ac:dyDescent="0.2">
      <c r="A1214" s="11">
        <v>143</v>
      </c>
      <c r="B1214" s="300"/>
      <c r="C1214" s="298"/>
      <c r="D1214" s="298"/>
      <c r="E1214" s="918" t="s">
        <v>118</v>
      </c>
      <c r="F1214" s="919"/>
      <c r="G1214" s="919"/>
      <c r="H1214" s="919"/>
      <c r="I1214" s="919"/>
      <c r="J1214" s="919"/>
      <c r="K1214" s="919"/>
      <c r="L1214" s="920"/>
      <c r="M1214" s="407">
        <f>SUBTOTAL(9,M1215:M1216)</f>
        <v>0</v>
      </c>
      <c r="N1214" s="410">
        <f t="shared" ref="N1214" si="437">SUBTOTAL(9,N1215:N1216)</f>
        <v>0</v>
      </c>
      <c r="O1214" s="1190"/>
      <c r="P1214" s="1244"/>
      <c r="Q1214" s="1244"/>
      <c r="R1214" s="1244"/>
      <c r="S1214" s="1244"/>
      <c r="T1214" s="1244"/>
      <c r="U1214" s="1244"/>
      <c r="V1214" s="1244"/>
      <c r="W1214" s="1244"/>
      <c r="X1214" s="1244"/>
      <c r="Y1214" s="1244"/>
      <c r="Z1214" s="1244"/>
      <c r="AA1214" s="1244"/>
      <c r="AB1214" s="1244"/>
      <c r="AC1214" s="407">
        <f t="shared" ref="AC1214" si="438">SUBTOTAL(9,AC1215:AC1216)</f>
        <v>0</v>
      </c>
      <c r="AD1214" s="1440"/>
      <c r="AE1214" s="828"/>
      <c r="AF1214" s="829"/>
    </row>
    <row r="1215" spans="1:32" ht="15" customHeight="1" outlineLevel="1" x14ac:dyDescent="0.2">
      <c r="A1215" s="11">
        <v>144</v>
      </c>
      <c r="B1215" s="300"/>
      <c r="C1215" s="298"/>
      <c r="D1215" s="298"/>
      <c r="E1215" s="299"/>
      <c r="F1215" s="856" t="s">
        <v>124</v>
      </c>
      <c r="G1215" s="857"/>
      <c r="H1215" s="857"/>
      <c r="I1215" s="857"/>
      <c r="J1215" s="857"/>
      <c r="K1215" s="857"/>
      <c r="L1215" s="858"/>
      <c r="M1215" s="408">
        <f t="shared" ref="M1215:M1223" si="439">M439</f>
        <v>0</v>
      </c>
      <c r="N1215" s="419">
        <f t="shared" ref="N1215:N1216" si="440">M1215</f>
        <v>0</v>
      </c>
      <c r="O1215" s="1370"/>
      <c r="P1215" s="1662"/>
      <c r="Q1215" s="1662"/>
      <c r="R1215" s="1662"/>
      <c r="S1215" s="1662"/>
      <c r="T1215" s="1662"/>
      <c r="U1215" s="1662"/>
      <c r="V1215" s="1662"/>
      <c r="W1215" s="1662"/>
      <c r="X1215" s="1662"/>
      <c r="Y1215" s="1662"/>
      <c r="Z1215" s="1662"/>
      <c r="AA1215" s="1662"/>
      <c r="AB1215" s="1244"/>
      <c r="AC1215" s="408">
        <f t="shared" ref="AC1215:AC1216" si="441">M1215-SUM(N1215:AB1215)</f>
        <v>0</v>
      </c>
      <c r="AD1215" s="830"/>
      <c r="AE1215" s="1063"/>
      <c r="AF1215" s="832"/>
    </row>
    <row r="1216" spans="1:32" ht="15" customHeight="1" outlineLevel="1" x14ac:dyDescent="0.2">
      <c r="A1216" s="11">
        <v>145</v>
      </c>
      <c r="B1216" s="300"/>
      <c r="C1216" s="298"/>
      <c r="D1216" s="298"/>
      <c r="E1216" s="299"/>
      <c r="F1216" s="859" t="s">
        <v>571</v>
      </c>
      <c r="G1216" s="860"/>
      <c r="H1216" s="860"/>
      <c r="I1216" s="860"/>
      <c r="J1216" s="860"/>
      <c r="K1216" s="860"/>
      <c r="L1216" s="861"/>
      <c r="M1216" s="408">
        <f t="shared" si="439"/>
        <v>0</v>
      </c>
      <c r="N1216" s="419">
        <f t="shared" si="440"/>
        <v>0</v>
      </c>
      <c r="O1216" s="1370"/>
      <c r="P1216" s="1662"/>
      <c r="Q1216" s="1662"/>
      <c r="R1216" s="1662"/>
      <c r="S1216" s="1662"/>
      <c r="T1216" s="1662"/>
      <c r="U1216" s="1662"/>
      <c r="V1216" s="1662"/>
      <c r="W1216" s="1662"/>
      <c r="X1216" s="1662"/>
      <c r="Y1216" s="1662"/>
      <c r="Z1216" s="1662"/>
      <c r="AA1216" s="1662"/>
      <c r="AB1216" s="1244"/>
      <c r="AC1216" s="408">
        <f t="shared" si="441"/>
        <v>0</v>
      </c>
      <c r="AD1216" s="830"/>
      <c r="AE1216" s="1063"/>
      <c r="AF1216" s="832"/>
    </row>
    <row r="1217" spans="1:32" ht="15" customHeight="1" outlineLevel="1" x14ac:dyDescent="0.2">
      <c r="A1217" s="11">
        <v>146</v>
      </c>
      <c r="B1217" s="300"/>
      <c r="C1217" s="298"/>
      <c r="D1217" s="298"/>
      <c r="E1217" s="853" t="s">
        <v>119</v>
      </c>
      <c r="F1217" s="854"/>
      <c r="G1217" s="854"/>
      <c r="H1217" s="854"/>
      <c r="I1217" s="854"/>
      <c r="J1217" s="854"/>
      <c r="K1217" s="854"/>
      <c r="L1217" s="855"/>
      <c r="M1217" s="407">
        <f>SUBTOTAL(9,M1218:M1220)</f>
        <v>0</v>
      </c>
      <c r="N1217" s="410">
        <f t="shared" ref="N1217" si="442">SUBTOTAL(9,N1218:N1220)</f>
        <v>0</v>
      </c>
      <c r="O1217" s="1370"/>
      <c r="P1217" s="1662"/>
      <c r="Q1217" s="1662"/>
      <c r="R1217" s="1662"/>
      <c r="S1217" s="1662"/>
      <c r="T1217" s="1662"/>
      <c r="U1217" s="1662"/>
      <c r="V1217" s="1662"/>
      <c r="W1217" s="1662"/>
      <c r="X1217" s="1662"/>
      <c r="Y1217" s="1662"/>
      <c r="Z1217" s="1662"/>
      <c r="AA1217" s="1662"/>
      <c r="AB1217" s="1244"/>
      <c r="AC1217" s="407">
        <f t="shared" ref="AC1217" si="443">SUBTOTAL(9,AC1218:AC1220)</f>
        <v>0</v>
      </c>
      <c r="AD1217" s="830"/>
      <c r="AE1217" s="1063"/>
      <c r="AF1217" s="832"/>
    </row>
    <row r="1218" spans="1:32" ht="15" customHeight="1" outlineLevel="1" x14ac:dyDescent="0.2">
      <c r="A1218" s="11">
        <v>147</v>
      </c>
      <c r="B1218" s="300"/>
      <c r="C1218" s="298"/>
      <c r="D1218" s="298"/>
      <c r="E1218" s="299"/>
      <c r="F1218" s="856" t="s">
        <v>116</v>
      </c>
      <c r="G1218" s="857"/>
      <c r="H1218" s="857"/>
      <c r="I1218" s="857"/>
      <c r="J1218" s="857"/>
      <c r="K1218" s="857"/>
      <c r="L1218" s="858"/>
      <c r="M1218" s="408">
        <f t="shared" si="439"/>
        <v>0</v>
      </c>
      <c r="N1218" s="419">
        <f t="shared" ref="N1218:N1220" si="444">M1218</f>
        <v>0</v>
      </c>
      <c r="O1218" s="1370"/>
      <c r="P1218" s="1662"/>
      <c r="Q1218" s="1662"/>
      <c r="R1218" s="1662"/>
      <c r="S1218" s="1662"/>
      <c r="T1218" s="1662"/>
      <c r="U1218" s="1662"/>
      <c r="V1218" s="1662"/>
      <c r="W1218" s="1662"/>
      <c r="X1218" s="1662"/>
      <c r="Y1218" s="1662"/>
      <c r="Z1218" s="1662"/>
      <c r="AA1218" s="1662"/>
      <c r="AB1218" s="1244"/>
      <c r="AC1218" s="408">
        <f t="shared" ref="AC1218:AC1220" si="445">M1218-SUM(N1218:AB1218)</f>
        <v>0</v>
      </c>
      <c r="AD1218" s="830"/>
      <c r="AE1218" s="1063"/>
      <c r="AF1218" s="832"/>
    </row>
    <row r="1219" spans="1:32" ht="15" customHeight="1" outlineLevel="1" x14ac:dyDescent="0.2">
      <c r="A1219" s="11">
        <v>148</v>
      </c>
      <c r="B1219" s="300"/>
      <c r="C1219" s="298"/>
      <c r="D1219" s="298"/>
      <c r="E1219" s="299"/>
      <c r="F1219" s="915" t="s">
        <v>567</v>
      </c>
      <c r="G1219" s="916"/>
      <c r="H1219" s="916"/>
      <c r="I1219" s="916"/>
      <c r="J1219" s="916"/>
      <c r="K1219" s="916"/>
      <c r="L1219" s="917"/>
      <c r="M1219" s="408">
        <f t="shared" si="439"/>
        <v>0</v>
      </c>
      <c r="N1219" s="419">
        <f t="shared" si="444"/>
        <v>0</v>
      </c>
      <c r="O1219" s="1370"/>
      <c r="P1219" s="1662"/>
      <c r="Q1219" s="1662"/>
      <c r="R1219" s="1662"/>
      <c r="S1219" s="1662"/>
      <c r="T1219" s="1662"/>
      <c r="U1219" s="1662"/>
      <c r="V1219" s="1662"/>
      <c r="W1219" s="1662"/>
      <c r="X1219" s="1662"/>
      <c r="Y1219" s="1662"/>
      <c r="Z1219" s="1662"/>
      <c r="AA1219" s="1662"/>
      <c r="AB1219" s="1244"/>
      <c r="AC1219" s="408">
        <f t="shared" si="445"/>
        <v>0</v>
      </c>
      <c r="AD1219" s="830"/>
      <c r="AE1219" s="1063"/>
      <c r="AF1219" s="832"/>
    </row>
    <row r="1220" spans="1:32" ht="27.75" customHeight="1" outlineLevel="1" x14ac:dyDescent="0.2">
      <c r="A1220" s="11">
        <v>149</v>
      </c>
      <c r="B1220" s="300"/>
      <c r="C1220" s="298"/>
      <c r="D1220" s="298"/>
      <c r="E1220" s="299"/>
      <c r="F1220" s="859" t="s">
        <v>125</v>
      </c>
      <c r="G1220" s="860"/>
      <c r="H1220" s="860"/>
      <c r="I1220" s="860"/>
      <c r="J1220" s="860"/>
      <c r="K1220" s="860"/>
      <c r="L1220" s="861"/>
      <c r="M1220" s="408">
        <f t="shared" si="439"/>
        <v>0</v>
      </c>
      <c r="N1220" s="419">
        <f t="shared" si="444"/>
        <v>0</v>
      </c>
      <c r="O1220" s="1370"/>
      <c r="P1220" s="1662"/>
      <c r="Q1220" s="1662"/>
      <c r="R1220" s="1662"/>
      <c r="S1220" s="1662"/>
      <c r="T1220" s="1662"/>
      <c r="U1220" s="1662"/>
      <c r="V1220" s="1662"/>
      <c r="W1220" s="1662"/>
      <c r="X1220" s="1662"/>
      <c r="Y1220" s="1662"/>
      <c r="Z1220" s="1662"/>
      <c r="AA1220" s="1662"/>
      <c r="AB1220" s="1244"/>
      <c r="AC1220" s="408">
        <f t="shared" si="445"/>
        <v>0</v>
      </c>
      <c r="AD1220" s="830"/>
      <c r="AE1220" s="1063"/>
      <c r="AF1220" s="832"/>
    </row>
    <row r="1221" spans="1:32" ht="15" customHeight="1" outlineLevel="1" x14ac:dyDescent="0.2">
      <c r="A1221" s="11">
        <v>150</v>
      </c>
      <c r="B1221" s="300"/>
      <c r="C1221" s="298"/>
      <c r="D1221" s="298"/>
      <c r="E1221" s="853" t="s">
        <v>120</v>
      </c>
      <c r="F1221" s="854"/>
      <c r="G1221" s="854"/>
      <c r="H1221" s="854"/>
      <c r="I1221" s="854"/>
      <c r="J1221" s="854"/>
      <c r="K1221" s="854"/>
      <c r="L1221" s="855"/>
      <c r="M1221" s="407">
        <f>SUBTOTAL(9,M1222:M1223)</f>
        <v>0</v>
      </c>
      <c r="N1221" s="410">
        <f t="shared" ref="N1221" si="446">SUBTOTAL(9,N1222:N1223)</f>
        <v>0</v>
      </c>
      <c r="O1221" s="1370"/>
      <c r="P1221" s="1662"/>
      <c r="Q1221" s="1662"/>
      <c r="R1221" s="1662"/>
      <c r="S1221" s="1662"/>
      <c r="T1221" s="1662"/>
      <c r="U1221" s="1662"/>
      <c r="V1221" s="1662"/>
      <c r="W1221" s="1662"/>
      <c r="X1221" s="1662"/>
      <c r="Y1221" s="1662"/>
      <c r="Z1221" s="1662"/>
      <c r="AA1221" s="1662"/>
      <c r="AB1221" s="1244"/>
      <c r="AC1221" s="407">
        <f t="shared" ref="AC1221" si="447">SUBTOTAL(9,AC1222:AC1223)</f>
        <v>0</v>
      </c>
      <c r="AD1221" s="830"/>
      <c r="AE1221" s="1063"/>
      <c r="AF1221" s="832"/>
    </row>
    <row r="1222" spans="1:32" ht="15" customHeight="1" outlineLevel="1" x14ac:dyDescent="0.2">
      <c r="A1222" s="11">
        <v>151</v>
      </c>
      <c r="B1222" s="300"/>
      <c r="C1222" s="298"/>
      <c r="D1222" s="298"/>
      <c r="E1222" s="299"/>
      <c r="F1222" s="856" t="s">
        <v>117</v>
      </c>
      <c r="G1222" s="857"/>
      <c r="H1222" s="857"/>
      <c r="I1222" s="857"/>
      <c r="J1222" s="857"/>
      <c r="K1222" s="857"/>
      <c r="L1222" s="858"/>
      <c r="M1222" s="408">
        <f t="shared" si="439"/>
        <v>0</v>
      </c>
      <c r="N1222" s="419">
        <f t="shared" ref="N1222:N1223" si="448">M1222</f>
        <v>0</v>
      </c>
      <c r="O1222" s="1370"/>
      <c r="P1222" s="1662"/>
      <c r="Q1222" s="1662"/>
      <c r="R1222" s="1662"/>
      <c r="S1222" s="1662"/>
      <c r="T1222" s="1662"/>
      <c r="U1222" s="1662"/>
      <c r="V1222" s="1662"/>
      <c r="W1222" s="1662"/>
      <c r="X1222" s="1662"/>
      <c r="Y1222" s="1662"/>
      <c r="Z1222" s="1662"/>
      <c r="AA1222" s="1662"/>
      <c r="AB1222" s="1244"/>
      <c r="AC1222" s="408">
        <f t="shared" ref="AC1222:AC1223" si="449">M1222-SUM(N1222:AB1222)</f>
        <v>0</v>
      </c>
      <c r="AD1222" s="830"/>
      <c r="AE1222" s="1063"/>
      <c r="AF1222" s="832"/>
    </row>
    <row r="1223" spans="1:32" ht="15" customHeight="1" outlineLevel="1" x14ac:dyDescent="0.2">
      <c r="A1223" s="11">
        <v>152</v>
      </c>
      <c r="B1223" s="300"/>
      <c r="C1223" s="298"/>
      <c r="D1223" s="298"/>
      <c r="E1223" s="299"/>
      <c r="F1223" s="859" t="s">
        <v>572</v>
      </c>
      <c r="G1223" s="860"/>
      <c r="H1223" s="860"/>
      <c r="I1223" s="860"/>
      <c r="J1223" s="860"/>
      <c r="K1223" s="860"/>
      <c r="L1223" s="861"/>
      <c r="M1223" s="408">
        <f t="shared" si="439"/>
        <v>0</v>
      </c>
      <c r="N1223" s="419">
        <f t="shared" si="448"/>
        <v>0</v>
      </c>
      <c r="O1223" s="1370"/>
      <c r="P1223" s="1662"/>
      <c r="Q1223" s="1662"/>
      <c r="R1223" s="1662"/>
      <c r="S1223" s="1662"/>
      <c r="T1223" s="1662"/>
      <c r="U1223" s="1662"/>
      <c r="V1223" s="1662"/>
      <c r="W1223" s="1662"/>
      <c r="X1223" s="1662"/>
      <c r="Y1223" s="1662"/>
      <c r="Z1223" s="1662"/>
      <c r="AA1223" s="1662"/>
      <c r="AB1223" s="1244"/>
      <c r="AC1223" s="408">
        <f t="shared" si="449"/>
        <v>0</v>
      </c>
      <c r="AD1223" s="830"/>
      <c r="AE1223" s="1063"/>
      <c r="AF1223" s="832"/>
    </row>
    <row r="1224" spans="1:32" ht="15" customHeight="1" outlineLevel="1" x14ac:dyDescent="0.2">
      <c r="A1224" s="11">
        <v>153</v>
      </c>
      <c r="B1224" s="300"/>
      <c r="C1224" s="298"/>
      <c r="D1224" s="298"/>
      <c r="E1224" s="853" t="s">
        <v>121</v>
      </c>
      <c r="F1224" s="854"/>
      <c r="G1224" s="854"/>
      <c r="H1224" s="854"/>
      <c r="I1224" s="854"/>
      <c r="J1224" s="854"/>
      <c r="K1224" s="854"/>
      <c r="L1224" s="855"/>
      <c r="M1224" s="407">
        <f>SUBTOTAL(9,M1225:M1227)</f>
        <v>0</v>
      </c>
      <c r="N1224" s="410">
        <f t="shared" ref="N1224" si="450">SUBTOTAL(9,N1225:N1227)</f>
        <v>0</v>
      </c>
      <c r="O1224" s="1370"/>
      <c r="P1224" s="1662"/>
      <c r="Q1224" s="1662"/>
      <c r="R1224" s="1662"/>
      <c r="S1224" s="1662"/>
      <c r="T1224" s="1662"/>
      <c r="U1224" s="1662"/>
      <c r="V1224" s="1662"/>
      <c r="W1224" s="1662"/>
      <c r="X1224" s="1662"/>
      <c r="Y1224" s="1662"/>
      <c r="Z1224" s="1662"/>
      <c r="AA1224" s="1662"/>
      <c r="AB1224" s="1244"/>
      <c r="AC1224" s="407">
        <f t="shared" ref="AC1224" si="451">SUBTOTAL(9,AC1225:AC1227)</f>
        <v>0</v>
      </c>
      <c r="AD1224" s="830"/>
      <c r="AE1224" s="1063"/>
      <c r="AF1224" s="832"/>
    </row>
    <row r="1225" spans="1:32" ht="15" customHeight="1" outlineLevel="1" x14ac:dyDescent="0.2">
      <c r="A1225" s="11">
        <v>154</v>
      </c>
      <c r="B1225" s="300"/>
      <c r="C1225" s="298"/>
      <c r="D1225" s="298"/>
      <c r="E1225" s="299"/>
      <c r="F1225" s="856" t="s">
        <v>122</v>
      </c>
      <c r="G1225" s="857"/>
      <c r="H1225" s="857"/>
      <c r="I1225" s="857"/>
      <c r="J1225" s="857"/>
      <c r="K1225" s="857"/>
      <c r="L1225" s="858"/>
      <c r="M1225" s="408">
        <f t="shared" ref="M1225:M1227" si="452">M449</f>
        <v>0</v>
      </c>
      <c r="N1225" s="419">
        <f t="shared" ref="N1225:N1227" si="453">M1225</f>
        <v>0</v>
      </c>
      <c r="O1225" s="1370"/>
      <c r="P1225" s="1662"/>
      <c r="Q1225" s="1662"/>
      <c r="R1225" s="1662"/>
      <c r="S1225" s="1662"/>
      <c r="T1225" s="1662"/>
      <c r="U1225" s="1662"/>
      <c r="V1225" s="1662"/>
      <c r="W1225" s="1662"/>
      <c r="X1225" s="1662"/>
      <c r="Y1225" s="1662"/>
      <c r="Z1225" s="1662"/>
      <c r="AA1225" s="1662"/>
      <c r="AB1225" s="1244"/>
      <c r="AC1225" s="408">
        <f t="shared" ref="AC1225:AC1227" si="454">M1225-SUM(N1225:AB1225)</f>
        <v>0</v>
      </c>
      <c r="AD1225" s="830"/>
      <c r="AE1225" s="1063"/>
      <c r="AF1225" s="832"/>
    </row>
    <row r="1226" spans="1:32" ht="15" customHeight="1" outlineLevel="1" x14ac:dyDescent="0.2">
      <c r="A1226" s="11">
        <v>155</v>
      </c>
      <c r="B1226" s="300"/>
      <c r="C1226" s="298"/>
      <c r="D1226" s="298"/>
      <c r="E1226" s="299"/>
      <c r="F1226" s="915" t="s">
        <v>573</v>
      </c>
      <c r="G1226" s="916"/>
      <c r="H1226" s="916"/>
      <c r="I1226" s="916"/>
      <c r="J1226" s="916"/>
      <c r="K1226" s="916"/>
      <c r="L1226" s="917"/>
      <c r="M1226" s="408">
        <f t="shared" si="452"/>
        <v>0</v>
      </c>
      <c r="N1226" s="419">
        <f t="shared" si="453"/>
        <v>0</v>
      </c>
      <c r="O1226" s="1370"/>
      <c r="P1226" s="1662"/>
      <c r="Q1226" s="1662"/>
      <c r="R1226" s="1662"/>
      <c r="S1226" s="1662"/>
      <c r="T1226" s="1662"/>
      <c r="U1226" s="1662"/>
      <c r="V1226" s="1662"/>
      <c r="W1226" s="1662"/>
      <c r="X1226" s="1662"/>
      <c r="Y1226" s="1662"/>
      <c r="Z1226" s="1662"/>
      <c r="AA1226" s="1662"/>
      <c r="AB1226" s="1244"/>
      <c r="AC1226" s="408">
        <f t="shared" si="454"/>
        <v>0</v>
      </c>
      <c r="AD1226" s="830"/>
      <c r="AE1226" s="1063"/>
      <c r="AF1226" s="832"/>
    </row>
    <row r="1227" spans="1:32" ht="27.75" customHeight="1" outlineLevel="1" x14ac:dyDescent="0.2">
      <c r="A1227" s="11">
        <v>156</v>
      </c>
      <c r="B1227" s="300"/>
      <c r="C1227" s="298"/>
      <c r="D1227" s="298"/>
      <c r="E1227" s="299"/>
      <c r="F1227" s="859" t="s">
        <v>123</v>
      </c>
      <c r="G1227" s="860"/>
      <c r="H1227" s="860"/>
      <c r="I1227" s="860"/>
      <c r="J1227" s="860"/>
      <c r="K1227" s="860"/>
      <c r="L1227" s="861"/>
      <c r="M1227" s="408">
        <f t="shared" si="452"/>
        <v>0</v>
      </c>
      <c r="N1227" s="419">
        <f t="shared" si="453"/>
        <v>0</v>
      </c>
      <c r="O1227" s="1370"/>
      <c r="P1227" s="1662"/>
      <c r="Q1227" s="1662"/>
      <c r="R1227" s="1662"/>
      <c r="S1227" s="1662"/>
      <c r="T1227" s="1662"/>
      <c r="U1227" s="1662"/>
      <c r="V1227" s="1662"/>
      <c r="W1227" s="1662"/>
      <c r="X1227" s="1662"/>
      <c r="Y1227" s="1662"/>
      <c r="Z1227" s="1662"/>
      <c r="AA1227" s="1662"/>
      <c r="AB1227" s="1244"/>
      <c r="AC1227" s="408">
        <f t="shared" si="454"/>
        <v>0</v>
      </c>
      <c r="AD1227" s="830"/>
      <c r="AE1227" s="1063"/>
      <c r="AF1227" s="832"/>
    </row>
    <row r="1228" spans="1:32" ht="15" customHeight="1" outlineLevel="1" x14ac:dyDescent="0.2">
      <c r="A1228" s="11">
        <v>157</v>
      </c>
      <c r="B1228" s="300"/>
      <c r="C1228" s="298"/>
      <c r="D1228" s="298"/>
      <c r="E1228" s="853" t="s">
        <v>546</v>
      </c>
      <c r="F1228" s="854"/>
      <c r="G1228" s="854"/>
      <c r="H1228" s="854"/>
      <c r="I1228" s="854"/>
      <c r="J1228" s="854"/>
      <c r="K1228" s="854"/>
      <c r="L1228" s="855"/>
      <c r="M1228" s="407">
        <f>SUBTOTAL(9,M1229:M1230)</f>
        <v>0</v>
      </c>
      <c r="N1228" s="410">
        <f t="shared" ref="N1228" si="455">SUBTOTAL(9,N1229:N1230)</f>
        <v>0</v>
      </c>
      <c r="O1228" s="1190"/>
      <c r="P1228" s="1662"/>
      <c r="Q1228" s="1662"/>
      <c r="R1228" s="1662"/>
      <c r="S1228" s="1662"/>
      <c r="T1228" s="1662"/>
      <c r="U1228" s="1662"/>
      <c r="V1228" s="1662"/>
      <c r="W1228" s="1662"/>
      <c r="X1228" s="1662"/>
      <c r="Y1228" s="1662"/>
      <c r="Z1228" s="1662"/>
      <c r="AA1228" s="1662"/>
      <c r="AB1228" s="1244"/>
      <c r="AC1228" s="407">
        <f t="shared" ref="AC1228" si="456">SUBTOTAL(9,AC1229:AC1230)</f>
        <v>0</v>
      </c>
      <c r="AD1228" s="830"/>
      <c r="AE1228" s="1063"/>
      <c r="AF1228" s="832"/>
    </row>
    <row r="1229" spans="1:32" ht="27.75" customHeight="1" outlineLevel="1" x14ac:dyDescent="0.2">
      <c r="A1229" s="11">
        <v>158</v>
      </c>
      <c r="B1229" s="300"/>
      <c r="C1229" s="298"/>
      <c r="D1229" s="298"/>
      <c r="E1229" s="299"/>
      <c r="F1229" s="856" t="s">
        <v>547</v>
      </c>
      <c r="G1229" s="857"/>
      <c r="H1229" s="857"/>
      <c r="I1229" s="857"/>
      <c r="J1229" s="857"/>
      <c r="K1229" s="857"/>
      <c r="L1229" s="858"/>
      <c r="M1229" s="408">
        <f t="shared" ref="M1229:M1230" si="457">M453</f>
        <v>0</v>
      </c>
      <c r="N1229" s="419">
        <f t="shared" ref="N1229:N1230" si="458">M1229</f>
        <v>0</v>
      </c>
      <c r="O1229" s="1370"/>
      <c r="P1229" s="1662"/>
      <c r="Q1229" s="1662"/>
      <c r="R1229" s="1662"/>
      <c r="S1229" s="1662"/>
      <c r="T1229" s="1662"/>
      <c r="U1229" s="1662"/>
      <c r="V1229" s="1662"/>
      <c r="W1229" s="1662"/>
      <c r="X1229" s="1662"/>
      <c r="Y1229" s="1662"/>
      <c r="Z1229" s="1662"/>
      <c r="AA1229" s="1662"/>
      <c r="AB1229" s="1244"/>
      <c r="AC1229" s="408">
        <f t="shared" ref="AC1229:AC1230" si="459">M1229-SUM(N1229:AB1229)</f>
        <v>0</v>
      </c>
      <c r="AD1229" s="830"/>
      <c r="AE1229" s="1063"/>
      <c r="AF1229" s="832"/>
    </row>
    <row r="1230" spans="1:32" ht="15" customHeight="1" outlineLevel="1" x14ac:dyDescent="0.2">
      <c r="A1230" s="11">
        <v>159</v>
      </c>
      <c r="B1230" s="300"/>
      <c r="C1230" s="298"/>
      <c r="D1230" s="298"/>
      <c r="E1230" s="299"/>
      <c r="F1230" s="859" t="s">
        <v>570</v>
      </c>
      <c r="G1230" s="860"/>
      <c r="H1230" s="860"/>
      <c r="I1230" s="860"/>
      <c r="J1230" s="860"/>
      <c r="K1230" s="860"/>
      <c r="L1230" s="861"/>
      <c r="M1230" s="408">
        <f t="shared" si="457"/>
        <v>0</v>
      </c>
      <c r="N1230" s="419">
        <f t="shared" si="458"/>
        <v>0</v>
      </c>
      <c r="O1230" s="1370"/>
      <c r="P1230" s="1662"/>
      <c r="Q1230" s="1662"/>
      <c r="R1230" s="1662"/>
      <c r="S1230" s="1662"/>
      <c r="T1230" s="1662"/>
      <c r="U1230" s="1662"/>
      <c r="V1230" s="1662"/>
      <c r="W1230" s="1662"/>
      <c r="X1230" s="1662"/>
      <c r="Y1230" s="1662"/>
      <c r="Z1230" s="1662"/>
      <c r="AA1230" s="1662"/>
      <c r="AB1230" s="1244"/>
      <c r="AC1230" s="408">
        <f t="shared" si="459"/>
        <v>0</v>
      </c>
      <c r="AD1230" s="830"/>
      <c r="AE1230" s="1063"/>
      <c r="AF1230" s="832"/>
    </row>
    <row r="1231" spans="1:32" ht="15" customHeight="1" outlineLevel="1" x14ac:dyDescent="0.2">
      <c r="A1231" s="11">
        <v>160</v>
      </c>
      <c r="B1231" s="300"/>
      <c r="C1231" s="298"/>
      <c r="D1231" s="298"/>
      <c r="E1231" s="853" t="s">
        <v>548</v>
      </c>
      <c r="F1231" s="854"/>
      <c r="G1231" s="854"/>
      <c r="H1231" s="854"/>
      <c r="I1231" s="854"/>
      <c r="J1231" s="854"/>
      <c r="K1231" s="854"/>
      <c r="L1231" s="855"/>
      <c r="M1231" s="407">
        <f>SUBTOTAL(9,M1232:M1234)</f>
        <v>0</v>
      </c>
      <c r="N1231" s="410">
        <f t="shared" ref="N1231" si="460">SUBTOTAL(9,N1232:N1234)</f>
        <v>0</v>
      </c>
      <c r="O1231" s="1370"/>
      <c r="P1231" s="1662"/>
      <c r="Q1231" s="1662"/>
      <c r="R1231" s="1662"/>
      <c r="S1231" s="1662"/>
      <c r="T1231" s="1662"/>
      <c r="U1231" s="1662"/>
      <c r="V1231" s="1662"/>
      <c r="W1231" s="1662"/>
      <c r="X1231" s="1662"/>
      <c r="Y1231" s="1662"/>
      <c r="Z1231" s="1662"/>
      <c r="AA1231" s="1662"/>
      <c r="AB1231" s="1244"/>
      <c r="AC1231" s="407">
        <f t="shared" ref="AC1231" si="461">SUBTOTAL(9,AC1232:AC1234)</f>
        <v>0</v>
      </c>
      <c r="AD1231" s="830"/>
      <c r="AE1231" s="1063"/>
      <c r="AF1231" s="832"/>
    </row>
    <row r="1232" spans="1:32" ht="15" customHeight="1" outlineLevel="1" x14ac:dyDescent="0.2">
      <c r="A1232" s="11">
        <v>161</v>
      </c>
      <c r="B1232" s="300"/>
      <c r="C1232" s="298"/>
      <c r="D1232" s="298"/>
      <c r="E1232" s="299"/>
      <c r="F1232" s="856" t="s">
        <v>549</v>
      </c>
      <c r="G1232" s="857"/>
      <c r="H1232" s="857"/>
      <c r="I1232" s="857"/>
      <c r="J1232" s="857"/>
      <c r="K1232" s="857"/>
      <c r="L1232" s="858"/>
      <c r="M1232" s="408">
        <f t="shared" ref="M1232:M1234" si="462">M456</f>
        <v>0</v>
      </c>
      <c r="N1232" s="419">
        <f t="shared" ref="N1232:N1234" si="463">M1232</f>
        <v>0</v>
      </c>
      <c r="O1232" s="1370"/>
      <c r="P1232" s="1662"/>
      <c r="Q1232" s="1662"/>
      <c r="R1232" s="1662"/>
      <c r="S1232" s="1662"/>
      <c r="T1232" s="1662"/>
      <c r="U1232" s="1662"/>
      <c r="V1232" s="1662"/>
      <c r="W1232" s="1662"/>
      <c r="X1232" s="1662"/>
      <c r="Y1232" s="1662"/>
      <c r="Z1232" s="1662"/>
      <c r="AA1232" s="1662"/>
      <c r="AB1232" s="1244"/>
      <c r="AC1232" s="408">
        <f t="shared" ref="AC1232:AC1234" si="464">M1232-SUM(N1232:AB1232)</f>
        <v>0</v>
      </c>
      <c r="AD1232" s="830"/>
      <c r="AE1232" s="1063"/>
      <c r="AF1232" s="832"/>
    </row>
    <row r="1233" spans="1:32" outlineLevel="1" x14ac:dyDescent="0.2">
      <c r="A1233" s="11">
        <v>162</v>
      </c>
      <c r="B1233" s="300"/>
      <c r="C1233" s="295"/>
      <c r="D1233" s="295"/>
      <c r="E1233" s="295"/>
      <c r="F1233" s="915" t="s">
        <v>574</v>
      </c>
      <c r="G1233" s="916"/>
      <c r="H1233" s="916"/>
      <c r="I1233" s="916"/>
      <c r="J1233" s="916"/>
      <c r="K1233" s="916"/>
      <c r="L1233" s="917"/>
      <c r="M1233" s="408">
        <f t="shared" si="462"/>
        <v>0</v>
      </c>
      <c r="N1233" s="419">
        <f t="shared" si="463"/>
        <v>0</v>
      </c>
      <c r="O1233" s="1370"/>
      <c r="P1233" s="1662"/>
      <c r="Q1233" s="1662"/>
      <c r="R1233" s="1662"/>
      <c r="S1233" s="1662"/>
      <c r="T1233" s="1662"/>
      <c r="U1233" s="1662"/>
      <c r="V1233" s="1662"/>
      <c r="W1233" s="1662"/>
      <c r="X1233" s="1662"/>
      <c r="Y1233" s="1662"/>
      <c r="Z1233" s="1662"/>
      <c r="AA1233" s="1662"/>
      <c r="AB1233" s="1244"/>
      <c r="AC1233" s="408">
        <f t="shared" si="464"/>
        <v>0</v>
      </c>
      <c r="AD1233" s="830"/>
      <c r="AE1233" s="1063"/>
      <c r="AF1233" s="832"/>
    </row>
    <row r="1234" spans="1:32" ht="27.75" customHeight="1" outlineLevel="1" x14ac:dyDescent="0.2">
      <c r="A1234" s="11">
        <v>163</v>
      </c>
      <c r="B1234" s="300"/>
      <c r="C1234" s="295"/>
      <c r="D1234" s="295"/>
      <c r="E1234" s="295"/>
      <c r="F1234" s="859" t="s">
        <v>669</v>
      </c>
      <c r="G1234" s="860"/>
      <c r="H1234" s="860"/>
      <c r="I1234" s="860"/>
      <c r="J1234" s="860"/>
      <c r="K1234" s="860"/>
      <c r="L1234" s="861"/>
      <c r="M1234" s="408">
        <f t="shared" si="462"/>
        <v>0</v>
      </c>
      <c r="N1234" s="419">
        <f t="shared" si="463"/>
        <v>0</v>
      </c>
      <c r="O1234" s="1391"/>
      <c r="P1234" s="961"/>
      <c r="Q1234" s="961"/>
      <c r="R1234" s="961"/>
      <c r="S1234" s="961"/>
      <c r="T1234" s="961"/>
      <c r="U1234" s="961"/>
      <c r="V1234" s="961"/>
      <c r="W1234" s="961"/>
      <c r="X1234" s="961"/>
      <c r="Y1234" s="961"/>
      <c r="Z1234" s="961"/>
      <c r="AA1234" s="961"/>
      <c r="AB1234" s="961"/>
      <c r="AC1234" s="408">
        <f t="shared" si="464"/>
        <v>0</v>
      </c>
      <c r="AD1234" s="833"/>
      <c r="AE1234" s="834"/>
      <c r="AF1234" s="835"/>
    </row>
    <row r="1235" spans="1:32" outlineLevel="1" x14ac:dyDescent="0.2">
      <c r="A1235" s="11">
        <v>164</v>
      </c>
      <c r="B1235" s="300"/>
      <c r="C1235" s="295"/>
      <c r="D1235" s="844" t="s">
        <v>23</v>
      </c>
      <c r="E1235" s="845"/>
      <c r="F1235" s="845"/>
      <c r="G1235" s="845"/>
      <c r="H1235" s="845"/>
      <c r="I1235" s="845"/>
      <c r="J1235" s="845"/>
      <c r="K1235" s="845"/>
      <c r="L1235" s="845"/>
      <c r="M1235" s="845"/>
      <c r="N1235" s="845"/>
      <c r="O1235" s="845"/>
      <c r="P1235" s="845"/>
      <c r="Q1235" s="845"/>
      <c r="R1235" s="845"/>
      <c r="S1235" s="845"/>
      <c r="T1235" s="845"/>
      <c r="U1235" s="845"/>
      <c r="V1235" s="845"/>
      <c r="W1235" s="845"/>
      <c r="X1235" s="845"/>
      <c r="Y1235" s="845"/>
      <c r="Z1235" s="845"/>
      <c r="AA1235" s="845"/>
      <c r="AB1235" s="845"/>
      <c r="AC1235" s="845"/>
      <c r="AD1235" s="845"/>
      <c r="AE1235" s="845"/>
      <c r="AF1235" s="846"/>
    </row>
    <row r="1236" spans="1:32" outlineLevel="1" x14ac:dyDescent="0.2">
      <c r="A1236" s="11">
        <v>165</v>
      </c>
      <c r="B1236" s="300"/>
      <c r="C1236" s="295"/>
      <c r="D1236" s="295"/>
      <c r="E1236" s="918" t="s">
        <v>126</v>
      </c>
      <c r="F1236" s="919"/>
      <c r="G1236" s="919"/>
      <c r="H1236" s="919"/>
      <c r="I1236" s="919"/>
      <c r="J1236" s="919"/>
      <c r="K1236" s="919"/>
      <c r="L1236" s="920"/>
      <c r="M1236" s="407">
        <f>SUBTOTAL(9,M1237:M1238)</f>
        <v>0</v>
      </c>
      <c r="N1236" s="410">
        <f t="shared" ref="N1236" si="465">SUBTOTAL(9,N1237:N1238)</f>
        <v>0</v>
      </c>
      <c r="O1236" s="1190"/>
      <c r="P1236" s="1244"/>
      <c r="Q1236" s="1244"/>
      <c r="R1236" s="1244"/>
      <c r="S1236" s="1244"/>
      <c r="T1236" s="1244"/>
      <c r="U1236" s="1244"/>
      <c r="V1236" s="1244"/>
      <c r="W1236" s="1244"/>
      <c r="X1236" s="1244"/>
      <c r="Y1236" s="1244"/>
      <c r="Z1236" s="1244"/>
      <c r="AA1236" s="1244"/>
      <c r="AB1236" s="1244"/>
      <c r="AC1236" s="407">
        <f t="shared" ref="AC1236" si="466">SUBTOTAL(9,AC1237:AC1238)</f>
        <v>0</v>
      </c>
      <c r="AD1236" s="1440"/>
      <c r="AE1236" s="828"/>
      <c r="AF1236" s="829"/>
    </row>
    <row r="1237" spans="1:32" outlineLevel="1" x14ac:dyDescent="0.2">
      <c r="A1237" s="11">
        <v>166</v>
      </c>
      <c r="B1237" s="300"/>
      <c r="C1237" s="295"/>
      <c r="D1237" s="295"/>
      <c r="E1237" s="295"/>
      <c r="F1237" s="856" t="s">
        <v>127</v>
      </c>
      <c r="G1237" s="857"/>
      <c r="H1237" s="857"/>
      <c r="I1237" s="857"/>
      <c r="J1237" s="857"/>
      <c r="K1237" s="857"/>
      <c r="L1237" s="858"/>
      <c r="M1237" s="408">
        <f t="shared" ref="M1237:M1238" si="467">M461</f>
        <v>0</v>
      </c>
      <c r="N1237" s="419">
        <f t="shared" ref="N1237:N1238" si="468">M1237</f>
        <v>0</v>
      </c>
      <c r="O1237" s="1370"/>
      <c r="P1237" s="1662"/>
      <c r="Q1237" s="1662"/>
      <c r="R1237" s="1662"/>
      <c r="S1237" s="1662"/>
      <c r="T1237" s="1662"/>
      <c r="U1237" s="1662"/>
      <c r="V1237" s="1662"/>
      <c r="W1237" s="1662"/>
      <c r="X1237" s="1662"/>
      <c r="Y1237" s="1662"/>
      <c r="Z1237" s="1662"/>
      <c r="AA1237" s="1662"/>
      <c r="AB1237" s="1244"/>
      <c r="AC1237" s="408">
        <f t="shared" ref="AC1237:AC1238" si="469">M1237-SUM(N1237:AB1237)</f>
        <v>0</v>
      </c>
      <c r="AD1237" s="830"/>
      <c r="AE1237" s="1063"/>
      <c r="AF1237" s="832"/>
    </row>
    <row r="1238" spans="1:32" outlineLevel="1" x14ac:dyDescent="0.2">
      <c r="A1238" s="11">
        <v>167</v>
      </c>
      <c r="B1238" s="300"/>
      <c r="C1238" s="295"/>
      <c r="D1238" s="295"/>
      <c r="E1238" s="295"/>
      <c r="F1238" s="859" t="s">
        <v>128</v>
      </c>
      <c r="G1238" s="860"/>
      <c r="H1238" s="860"/>
      <c r="I1238" s="860"/>
      <c r="J1238" s="860"/>
      <c r="K1238" s="860"/>
      <c r="L1238" s="861"/>
      <c r="M1238" s="408">
        <f t="shared" si="467"/>
        <v>0</v>
      </c>
      <c r="N1238" s="419">
        <f t="shared" si="468"/>
        <v>0</v>
      </c>
      <c r="O1238" s="1370"/>
      <c r="P1238" s="1662"/>
      <c r="Q1238" s="1662"/>
      <c r="R1238" s="1662"/>
      <c r="S1238" s="1662"/>
      <c r="T1238" s="1662"/>
      <c r="U1238" s="1662"/>
      <c r="V1238" s="1662"/>
      <c r="W1238" s="1662"/>
      <c r="X1238" s="1662"/>
      <c r="Y1238" s="1662"/>
      <c r="Z1238" s="1662"/>
      <c r="AA1238" s="1662"/>
      <c r="AB1238" s="1244"/>
      <c r="AC1238" s="408">
        <f t="shared" si="469"/>
        <v>0</v>
      </c>
      <c r="AD1238" s="830"/>
      <c r="AE1238" s="1063"/>
      <c r="AF1238" s="832"/>
    </row>
    <row r="1239" spans="1:32" outlineLevel="1" x14ac:dyDescent="0.2">
      <c r="A1239" s="11">
        <v>168</v>
      </c>
      <c r="B1239" s="300"/>
      <c r="C1239" s="295"/>
      <c r="D1239" s="295"/>
      <c r="E1239" s="853" t="s">
        <v>129</v>
      </c>
      <c r="F1239" s="854"/>
      <c r="G1239" s="854"/>
      <c r="H1239" s="854"/>
      <c r="I1239" s="854"/>
      <c r="J1239" s="854"/>
      <c r="K1239" s="854"/>
      <c r="L1239" s="855"/>
      <c r="M1239" s="407">
        <f>SUBTOTAL(9,M1240:M1241)</f>
        <v>0</v>
      </c>
      <c r="N1239" s="410">
        <f t="shared" ref="N1239" si="470">SUBTOTAL(9,N1240:N1241)</f>
        <v>0</v>
      </c>
      <c r="O1239" s="1370"/>
      <c r="P1239" s="1662"/>
      <c r="Q1239" s="1662"/>
      <c r="R1239" s="1662"/>
      <c r="S1239" s="1662"/>
      <c r="T1239" s="1662"/>
      <c r="U1239" s="1662"/>
      <c r="V1239" s="1662"/>
      <c r="W1239" s="1662"/>
      <c r="X1239" s="1662"/>
      <c r="Y1239" s="1662"/>
      <c r="Z1239" s="1662"/>
      <c r="AA1239" s="1662"/>
      <c r="AB1239" s="1244"/>
      <c r="AC1239" s="407">
        <f t="shared" ref="AC1239" si="471">SUBTOTAL(9,AC1240:AC1241)</f>
        <v>0</v>
      </c>
      <c r="AD1239" s="830"/>
      <c r="AE1239" s="1063"/>
      <c r="AF1239" s="832"/>
    </row>
    <row r="1240" spans="1:32" outlineLevel="1" x14ac:dyDescent="0.2">
      <c r="A1240" s="11">
        <v>169</v>
      </c>
      <c r="B1240" s="300"/>
      <c r="C1240" s="295"/>
      <c r="D1240" s="295"/>
      <c r="E1240" s="295"/>
      <c r="F1240" s="856" t="s">
        <v>130</v>
      </c>
      <c r="G1240" s="857"/>
      <c r="H1240" s="857"/>
      <c r="I1240" s="857"/>
      <c r="J1240" s="857"/>
      <c r="K1240" s="857"/>
      <c r="L1240" s="858"/>
      <c r="M1240" s="408">
        <f t="shared" ref="M1240:M1241" si="472">M464</f>
        <v>0</v>
      </c>
      <c r="N1240" s="419">
        <f t="shared" ref="N1240:N1241" si="473">M1240</f>
        <v>0</v>
      </c>
      <c r="O1240" s="1370"/>
      <c r="P1240" s="1662"/>
      <c r="Q1240" s="1662"/>
      <c r="R1240" s="1662"/>
      <c r="S1240" s="1662"/>
      <c r="T1240" s="1662"/>
      <c r="U1240" s="1662"/>
      <c r="V1240" s="1662"/>
      <c r="W1240" s="1662"/>
      <c r="X1240" s="1662"/>
      <c r="Y1240" s="1662"/>
      <c r="Z1240" s="1662"/>
      <c r="AA1240" s="1662"/>
      <c r="AB1240" s="1244"/>
      <c r="AC1240" s="408">
        <f t="shared" ref="AC1240:AC1241" si="474">M1240-SUM(N1240:AB1240)</f>
        <v>0</v>
      </c>
      <c r="AD1240" s="830"/>
      <c r="AE1240" s="1063"/>
      <c r="AF1240" s="832"/>
    </row>
    <row r="1241" spans="1:32" outlineLevel="1" x14ac:dyDescent="0.2">
      <c r="A1241" s="11">
        <v>170</v>
      </c>
      <c r="B1241" s="300"/>
      <c r="C1241" s="295"/>
      <c r="D1241" s="295"/>
      <c r="E1241" s="295"/>
      <c r="F1241" s="859" t="s">
        <v>131</v>
      </c>
      <c r="G1241" s="860"/>
      <c r="H1241" s="860"/>
      <c r="I1241" s="860"/>
      <c r="J1241" s="860"/>
      <c r="K1241" s="860"/>
      <c r="L1241" s="861"/>
      <c r="M1241" s="408">
        <f t="shared" si="472"/>
        <v>0</v>
      </c>
      <c r="N1241" s="419">
        <f t="shared" si="473"/>
        <v>0</v>
      </c>
      <c r="O1241" s="1370"/>
      <c r="P1241" s="1662"/>
      <c r="Q1241" s="1662"/>
      <c r="R1241" s="1662"/>
      <c r="S1241" s="1662"/>
      <c r="T1241" s="1662"/>
      <c r="U1241" s="1662"/>
      <c r="V1241" s="1662"/>
      <c r="W1241" s="1662"/>
      <c r="X1241" s="1662"/>
      <c r="Y1241" s="1662"/>
      <c r="Z1241" s="1662"/>
      <c r="AA1241" s="1662"/>
      <c r="AB1241" s="1244"/>
      <c r="AC1241" s="408">
        <f t="shared" si="474"/>
        <v>0</v>
      </c>
      <c r="AD1241" s="830"/>
      <c r="AE1241" s="1063"/>
      <c r="AF1241" s="832"/>
    </row>
    <row r="1242" spans="1:32" outlineLevel="1" x14ac:dyDescent="0.2">
      <c r="A1242" s="11">
        <v>171</v>
      </c>
      <c r="B1242" s="300"/>
      <c r="C1242" s="295"/>
      <c r="D1242" s="295"/>
      <c r="E1242" s="853" t="s">
        <v>132</v>
      </c>
      <c r="F1242" s="854"/>
      <c r="G1242" s="854"/>
      <c r="H1242" s="854"/>
      <c r="I1242" s="854"/>
      <c r="J1242" s="854"/>
      <c r="K1242" s="854"/>
      <c r="L1242" s="855"/>
      <c r="M1242" s="407">
        <f>SUBTOTAL(9,M1243:M1244)</f>
        <v>0</v>
      </c>
      <c r="N1242" s="410">
        <f t="shared" ref="N1242" si="475">SUBTOTAL(9,N1243:N1244)</f>
        <v>0</v>
      </c>
      <c r="O1242" s="1370"/>
      <c r="P1242" s="1662"/>
      <c r="Q1242" s="1662"/>
      <c r="R1242" s="1662"/>
      <c r="S1242" s="1662"/>
      <c r="T1242" s="1662"/>
      <c r="U1242" s="1662"/>
      <c r="V1242" s="1662"/>
      <c r="W1242" s="1662"/>
      <c r="X1242" s="1662"/>
      <c r="Y1242" s="1662"/>
      <c r="Z1242" s="1662"/>
      <c r="AA1242" s="1662"/>
      <c r="AB1242" s="1244"/>
      <c r="AC1242" s="407">
        <f t="shared" ref="AC1242" si="476">SUBTOTAL(9,AC1243:AC1244)</f>
        <v>0</v>
      </c>
      <c r="AD1242" s="830"/>
      <c r="AE1242" s="1063"/>
      <c r="AF1242" s="832"/>
    </row>
    <row r="1243" spans="1:32" outlineLevel="1" x14ac:dyDescent="0.2">
      <c r="A1243" s="11">
        <v>172</v>
      </c>
      <c r="B1243" s="300"/>
      <c r="C1243" s="295"/>
      <c r="D1243" s="295"/>
      <c r="E1243" s="295"/>
      <c r="F1243" s="856" t="s">
        <v>133</v>
      </c>
      <c r="G1243" s="857"/>
      <c r="H1243" s="857"/>
      <c r="I1243" s="857"/>
      <c r="J1243" s="857"/>
      <c r="K1243" s="857"/>
      <c r="L1243" s="858"/>
      <c r="M1243" s="408">
        <f t="shared" ref="M1243:M1244" si="477">M467</f>
        <v>0</v>
      </c>
      <c r="N1243" s="419">
        <f t="shared" ref="N1243:N1244" si="478">M1243</f>
        <v>0</v>
      </c>
      <c r="O1243" s="1370"/>
      <c r="P1243" s="1662"/>
      <c r="Q1243" s="1662"/>
      <c r="R1243" s="1662"/>
      <c r="S1243" s="1662"/>
      <c r="T1243" s="1662"/>
      <c r="U1243" s="1662"/>
      <c r="V1243" s="1662"/>
      <c r="W1243" s="1662"/>
      <c r="X1243" s="1662"/>
      <c r="Y1243" s="1662"/>
      <c r="Z1243" s="1662"/>
      <c r="AA1243" s="1662"/>
      <c r="AB1243" s="1244"/>
      <c r="AC1243" s="408">
        <f t="shared" ref="AC1243:AC1244" si="479">M1243-SUM(N1243:AB1243)</f>
        <v>0</v>
      </c>
      <c r="AD1243" s="830"/>
      <c r="AE1243" s="1063"/>
      <c r="AF1243" s="832"/>
    </row>
    <row r="1244" spans="1:32" outlineLevel="1" x14ac:dyDescent="0.2">
      <c r="A1244" s="11">
        <v>173</v>
      </c>
      <c r="B1244" s="300"/>
      <c r="C1244" s="295"/>
      <c r="D1244" s="295"/>
      <c r="E1244" s="295"/>
      <c r="F1244" s="859" t="s">
        <v>134</v>
      </c>
      <c r="G1244" s="860"/>
      <c r="H1244" s="860"/>
      <c r="I1244" s="860"/>
      <c r="J1244" s="860"/>
      <c r="K1244" s="860"/>
      <c r="L1244" s="861"/>
      <c r="M1244" s="408">
        <f t="shared" si="477"/>
        <v>0</v>
      </c>
      <c r="N1244" s="419">
        <f t="shared" si="478"/>
        <v>0</v>
      </c>
      <c r="O1244" s="1370"/>
      <c r="P1244" s="1662"/>
      <c r="Q1244" s="1662"/>
      <c r="R1244" s="1662"/>
      <c r="S1244" s="1662"/>
      <c r="T1244" s="1662"/>
      <c r="U1244" s="1662"/>
      <c r="V1244" s="1662"/>
      <c r="W1244" s="1662"/>
      <c r="X1244" s="1662"/>
      <c r="Y1244" s="1662"/>
      <c r="Z1244" s="1662"/>
      <c r="AA1244" s="1662"/>
      <c r="AB1244" s="1244"/>
      <c r="AC1244" s="408">
        <f t="shared" si="479"/>
        <v>0</v>
      </c>
      <c r="AD1244" s="830"/>
      <c r="AE1244" s="1063"/>
      <c r="AF1244" s="832"/>
    </row>
    <row r="1245" spans="1:32" outlineLevel="1" x14ac:dyDescent="0.2">
      <c r="A1245" s="11">
        <v>174</v>
      </c>
      <c r="B1245" s="300"/>
      <c r="C1245" s="295"/>
      <c r="D1245" s="295"/>
      <c r="E1245" s="853" t="s">
        <v>135</v>
      </c>
      <c r="F1245" s="854"/>
      <c r="G1245" s="854"/>
      <c r="H1245" s="854"/>
      <c r="I1245" s="854"/>
      <c r="J1245" s="854"/>
      <c r="K1245" s="854"/>
      <c r="L1245" s="855"/>
      <c r="M1245" s="407">
        <f>SUBTOTAL(9,M1246:M1247)</f>
        <v>0</v>
      </c>
      <c r="N1245" s="410">
        <f t="shared" ref="N1245" si="480">SUBTOTAL(9,N1246:N1247)</f>
        <v>0</v>
      </c>
      <c r="O1245" s="1370"/>
      <c r="P1245" s="1662"/>
      <c r="Q1245" s="1662"/>
      <c r="R1245" s="1662"/>
      <c r="S1245" s="1662"/>
      <c r="T1245" s="1662"/>
      <c r="U1245" s="1662"/>
      <c r="V1245" s="1662"/>
      <c r="W1245" s="1662"/>
      <c r="X1245" s="1662"/>
      <c r="Y1245" s="1662"/>
      <c r="Z1245" s="1662"/>
      <c r="AA1245" s="1662"/>
      <c r="AB1245" s="1244"/>
      <c r="AC1245" s="407">
        <f t="shared" ref="AC1245" si="481">SUBTOTAL(9,AC1246:AC1247)</f>
        <v>0</v>
      </c>
      <c r="AD1245" s="830"/>
      <c r="AE1245" s="1063"/>
      <c r="AF1245" s="832"/>
    </row>
    <row r="1246" spans="1:32" outlineLevel="1" x14ac:dyDescent="0.2">
      <c r="A1246" s="11">
        <v>175</v>
      </c>
      <c r="B1246" s="300"/>
      <c r="C1246" s="295"/>
      <c r="D1246" s="295"/>
      <c r="E1246" s="295"/>
      <c r="F1246" s="856" t="s">
        <v>136</v>
      </c>
      <c r="G1246" s="857"/>
      <c r="H1246" s="857"/>
      <c r="I1246" s="857"/>
      <c r="J1246" s="857"/>
      <c r="K1246" s="857"/>
      <c r="L1246" s="858"/>
      <c r="M1246" s="408">
        <f t="shared" ref="M1246:M1247" si="482">M470</f>
        <v>0</v>
      </c>
      <c r="N1246" s="419">
        <f t="shared" ref="N1246:N1247" si="483">M1246</f>
        <v>0</v>
      </c>
      <c r="O1246" s="1370"/>
      <c r="P1246" s="1662"/>
      <c r="Q1246" s="1662"/>
      <c r="R1246" s="1662"/>
      <c r="S1246" s="1662"/>
      <c r="T1246" s="1662"/>
      <c r="U1246" s="1662"/>
      <c r="V1246" s="1662"/>
      <c r="W1246" s="1662"/>
      <c r="X1246" s="1662"/>
      <c r="Y1246" s="1662"/>
      <c r="Z1246" s="1662"/>
      <c r="AA1246" s="1662"/>
      <c r="AB1246" s="1244"/>
      <c r="AC1246" s="408">
        <f t="shared" ref="AC1246:AC1247" si="484">M1246-SUM(N1246:AB1246)</f>
        <v>0</v>
      </c>
      <c r="AD1246" s="830"/>
      <c r="AE1246" s="1063"/>
      <c r="AF1246" s="832"/>
    </row>
    <row r="1247" spans="1:32" outlineLevel="1" x14ac:dyDescent="0.2">
      <c r="A1247" s="11">
        <v>176</v>
      </c>
      <c r="B1247" s="300"/>
      <c r="C1247" s="295"/>
      <c r="D1247" s="295"/>
      <c r="E1247" s="295"/>
      <c r="F1247" s="915" t="s">
        <v>137</v>
      </c>
      <c r="G1247" s="916"/>
      <c r="H1247" s="916"/>
      <c r="I1247" s="916"/>
      <c r="J1247" s="916"/>
      <c r="K1247" s="916"/>
      <c r="L1247" s="917"/>
      <c r="M1247" s="408">
        <f t="shared" si="482"/>
        <v>0</v>
      </c>
      <c r="N1247" s="419">
        <f t="shared" si="483"/>
        <v>0</v>
      </c>
      <c r="O1247" s="1370"/>
      <c r="P1247" s="1662"/>
      <c r="Q1247" s="1662"/>
      <c r="R1247" s="1662"/>
      <c r="S1247" s="1662"/>
      <c r="T1247" s="1662"/>
      <c r="U1247" s="1662"/>
      <c r="V1247" s="1662"/>
      <c r="W1247" s="1662"/>
      <c r="X1247" s="1662"/>
      <c r="Y1247" s="1662"/>
      <c r="Z1247" s="1662"/>
      <c r="AA1247" s="1662"/>
      <c r="AB1247" s="1244"/>
      <c r="AC1247" s="408">
        <f t="shared" si="484"/>
        <v>0</v>
      </c>
      <c r="AD1247" s="830"/>
      <c r="AE1247" s="1063"/>
      <c r="AF1247" s="832"/>
    </row>
    <row r="1248" spans="1:32" outlineLevel="1" x14ac:dyDescent="0.2">
      <c r="A1248" s="11">
        <v>177</v>
      </c>
      <c r="B1248" s="300"/>
      <c r="C1248" s="295"/>
      <c r="D1248" s="295"/>
      <c r="E1248" s="1658" t="s">
        <v>550</v>
      </c>
      <c r="F1248" s="1658"/>
      <c r="G1248" s="1658"/>
      <c r="H1248" s="1658"/>
      <c r="I1248" s="1658"/>
      <c r="J1248" s="1658"/>
      <c r="K1248" s="1658"/>
      <c r="L1248" s="1659"/>
      <c r="M1248" s="407">
        <f>SUBTOTAL(9,M1249:M1250)</f>
        <v>0</v>
      </c>
      <c r="N1248" s="410">
        <f t="shared" ref="N1248" si="485">SUBTOTAL(9,N1249:N1250)</f>
        <v>0</v>
      </c>
      <c r="O1248" s="1370"/>
      <c r="P1248" s="1662"/>
      <c r="Q1248" s="1662"/>
      <c r="R1248" s="1662"/>
      <c r="S1248" s="1662"/>
      <c r="T1248" s="1662"/>
      <c r="U1248" s="1662"/>
      <c r="V1248" s="1662"/>
      <c r="W1248" s="1662"/>
      <c r="X1248" s="1662"/>
      <c r="Y1248" s="1662"/>
      <c r="Z1248" s="1662"/>
      <c r="AA1248" s="1662"/>
      <c r="AB1248" s="1244"/>
      <c r="AC1248" s="407">
        <f t="shared" ref="AC1248" si="486">SUBTOTAL(9,AC1249:AC1250)</f>
        <v>0</v>
      </c>
      <c r="AD1248" s="830"/>
      <c r="AE1248" s="1063"/>
      <c r="AF1248" s="832"/>
    </row>
    <row r="1249" spans="1:34" outlineLevel="1" x14ac:dyDescent="0.2">
      <c r="A1249" s="11">
        <v>178</v>
      </c>
      <c r="B1249" s="300"/>
      <c r="C1249" s="295"/>
      <c r="D1249" s="295"/>
      <c r="E1249" s="295"/>
      <c r="F1249" s="915" t="s">
        <v>551</v>
      </c>
      <c r="G1249" s="916"/>
      <c r="H1249" s="916"/>
      <c r="I1249" s="916"/>
      <c r="J1249" s="916"/>
      <c r="K1249" s="916"/>
      <c r="L1249" s="917"/>
      <c r="M1249" s="408">
        <f t="shared" ref="M1249:M1250" si="487">M473</f>
        <v>0</v>
      </c>
      <c r="N1249" s="419">
        <f t="shared" ref="N1249:N1250" si="488">M1249</f>
        <v>0</v>
      </c>
      <c r="O1249" s="1370"/>
      <c r="P1249" s="1662"/>
      <c r="Q1249" s="1662"/>
      <c r="R1249" s="1662"/>
      <c r="S1249" s="1662"/>
      <c r="T1249" s="1662"/>
      <c r="U1249" s="1662"/>
      <c r="V1249" s="1662"/>
      <c r="W1249" s="1662"/>
      <c r="X1249" s="1662"/>
      <c r="Y1249" s="1662"/>
      <c r="Z1249" s="1662"/>
      <c r="AA1249" s="1662"/>
      <c r="AB1249" s="1244"/>
      <c r="AC1249" s="408">
        <f t="shared" ref="AC1249:AC1250" si="489">M1249-SUM(N1249:AB1249)</f>
        <v>0</v>
      </c>
      <c r="AD1249" s="830"/>
      <c r="AE1249" s="1063"/>
      <c r="AF1249" s="832"/>
    </row>
    <row r="1250" spans="1:34" outlineLevel="1" x14ac:dyDescent="0.2">
      <c r="A1250" s="11">
        <v>179</v>
      </c>
      <c r="B1250" s="300"/>
      <c r="C1250" s="295"/>
      <c r="D1250" s="295"/>
      <c r="E1250" s="295"/>
      <c r="F1250" s="859" t="s">
        <v>552</v>
      </c>
      <c r="G1250" s="860"/>
      <c r="H1250" s="860"/>
      <c r="I1250" s="860"/>
      <c r="J1250" s="860"/>
      <c r="K1250" s="860"/>
      <c r="L1250" s="861"/>
      <c r="M1250" s="408">
        <f t="shared" si="487"/>
        <v>0</v>
      </c>
      <c r="N1250" s="419">
        <f t="shared" si="488"/>
        <v>0</v>
      </c>
      <c r="O1250" s="1370"/>
      <c r="P1250" s="1662"/>
      <c r="Q1250" s="1662"/>
      <c r="R1250" s="1662"/>
      <c r="S1250" s="1662"/>
      <c r="T1250" s="1662"/>
      <c r="U1250" s="1662"/>
      <c r="V1250" s="1662"/>
      <c r="W1250" s="1662"/>
      <c r="X1250" s="1662"/>
      <c r="Y1250" s="1662"/>
      <c r="Z1250" s="1662"/>
      <c r="AA1250" s="1662"/>
      <c r="AB1250" s="1244"/>
      <c r="AC1250" s="408">
        <f t="shared" si="489"/>
        <v>0</v>
      </c>
      <c r="AD1250" s="830"/>
      <c r="AE1250" s="1063"/>
      <c r="AF1250" s="832"/>
    </row>
    <row r="1251" spans="1:34" outlineLevel="1" x14ac:dyDescent="0.2">
      <c r="A1251" s="11">
        <v>180</v>
      </c>
      <c r="B1251" s="300"/>
      <c r="C1251" s="295"/>
      <c r="D1251" s="295"/>
      <c r="E1251" s="853" t="s">
        <v>553</v>
      </c>
      <c r="F1251" s="854"/>
      <c r="G1251" s="854"/>
      <c r="H1251" s="854"/>
      <c r="I1251" s="854"/>
      <c r="J1251" s="854"/>
      <c r="K1251" s="854"/>
      <c r="L1251" s="855"/>
      <c r="M1251" s="407">
        <f>SUBTOTAL(9,M1252:M1253)</f>
        <v>0</v>
      </c>
      <c r="N1251" s="410">
        <f t="shared" ref="N1251" si="490">SUBTOTAL(9,N1252:N1253)</f>
        <v>0</v>
      </c>
      <c r="O1251" s="1370"/>
      <c r="P1251" s="1662"/>
      <c r="Q1251" s="1662"/>
      <c r="R1251" s="1662"/>
      <c r="S1251" s="1662"/>
      <c r="T1251" s="1662"/>
      <c r="U1251" s="1662"/>
      <c r="V1251" s="1662"/>
      <c r="W1251" s="1662"/>
      <c r="X1251" s="1662"/>
      <c r="Y1251" s="1662"/>
      <c r="Z1251" s="1662"/>
      <c r="AA1251" s="1662"/>
      <c r="AB1251" s="1244"/>
      <c r="AC1251" s="407">
        <f t="shared" ref="AC1251" si="491">SUBTOTAL(9,AC1252:AC1253)</f>
        <v>0</v>
      </c>
      <c r="AD1251" s="830"/>
      <c r="AE1251" s="1063"/>
      <c r="AF1251" s="832"/>
    </row>
    <row r="1252" spans="1:34" outlineLevel="1" x14ac:dyDescent="0.2">
      <c r="A1252" s="11">
        <v>181</v>
      </c>
      <c r="B1252" s="300"/>
      <c r="C1252" s="295"/>
      <c r="D1252" s="295"/>
      <c r="E1252" s="295"/>
      <c r="F1252" s="856" t="s">
        <v>554</v>
      </c>
      <c r="G1252" s="857"/>
      <c r="H1252" s="857"/>
      <c r="I1252" s="857"/>
      <c r="J1252" s="857"/>
      <c r="K1252" s="857"/>
      <c r="L1252" s="858"/>
      <c r="M1252" s="408">
        <f t="shared" ref="M1252:M1253" si="492">M476</f>
        <v>0</v>
      </c>
      <c r="N1252" s="419">
        <f t="shared" ref="N1252:N1253" si="493">M1252</f>
        <v>0</v>
      </c>
      <c r="O1252" s="1370"/>
      <c r="P1252" s="1662"/>
      <c r="Q1252" s="1662"/>
      <c r="R1252" s="1662"/>
      <c r="S1252" s="1662"/>
      <c r="T1252" s="1662"/>
      <c r="U1252" s="1662"/>
      <c r="V1252" s="1662"/>
      <c r="W1252" s="1662"/>
      <c r="X1252" s="1662"/>
      <c r="Y1252" s="1662"/>
      <c r="Z1252" s="1662"/>
      <c r="AA1252" s="1662"/>
      <c r="AB1252" s="1244"/>
      <c r="AC1252" s="408">
        <f t="shared" ref="AC1252:AC1253" si="494">M1252-SUM(N1252:AB1252)</f>
        <v>0</v>
      </c>
      <c r="AD1252" s="830"/>
      <c r="AE1252" s="1063"/>
      <c r="AF1252" s="832"/>
    </row>
    <row r="1253" spans="1:34" outlineLevel="1" x14ac:dyDescent="0.2">
      <c r="A1253" s="11">
        <v>182</v>
      </c>
      <c r="B1253" s="300"/>
      <c r="C1253" s="295"/>
      <c r="D1253" s="295"/>
      <c r="E1253" s="295"/>
      <c r="F1253" s="859" t="s">
        <v>555</v>
      </c>
      <c r="G1253" s="860"/>
      <c r="H1253" s="860"/>
      <c r="I1253" s="860"/>
      <c r="J1253" s="860"/>
      <c r="K1253" s="860"/>
      <c r="L1253" s="861"/>
      <c r="M1253" s="408">
        <f t="shared" si="492"/>
        <v>0</v>
      </c>
      <c r="N1253" s="419">
        <f t="shared" si="493"/>
        <v>0</v>
      </c>
      <c r="O1253" s="1370"/>
      <c r="P1253" s="1662"/>
      <c r="Q1253" s="1662"/>
      <c r="R1253" s="1662"/>
      <c r="S1253" s="1662"/>
      <c r="T1253" s="1662"/>
      <c r="U1253" s="1662"/>
      <c r="V1253" s="1662"/>
      <c r="W1253" s="1662"/>
      <c r="X1253" s="1662"/>
      <c r="Y1253" s="1662"/>
      <c r="Z1253" s="1662"/>
      <c r="AA1253" s="1662"/>
      <c r="AB1253" s="1244"/>
      <c r="AC1253" s="408">
        <f t="shared" si="494"/>
        <v>0</v>
      </c>
      <c r="AD1253" s="833"/>
      <c r="AE1253" s="834"/>
      <c r="AF1253" s="835"/>
    </row>
    <row r="1254" spans="1:34" outlineLevel="1" x14ac:dyDescent="0.2">
      <c r="A1254" s="11">
        <v>183</v>
      </c>
      <c r="B1254" s="300"/>
      <c r="C1254" s="295"/>
      <c r="D1254" s="844" t="s">
        <v>24</v>
      </c>
      <c r="E1254" s="845"/>
      <c r="F1254" s="845"/>
      <c r="G1254" s="845"/>
      <c r="H1254" s="845"/>
      <c r="I1254" s="845"/>
      <c r="J1254" s="845"/>
      <c r="K1254" s="845"/>
      <c r="L1254" s="846"/>
      <c r="M1254" s="407">
        <f>SUBTOTAL(9,M1255:M1257)</f>
        <v>0</v>
      </c>
      <c r="N1254" s="410">
        <f t="shared" ref="N1254" si="495">SUBTOTAL(9,N1255:N1257)</f>
        <v>0</v>
      </c>
      <c r="O1254" s="1370"/>
      <c r="P1254" s="1662"/>
      <c r="Q1254" s="1662"/>
      <c r="R1254" s="1662"/>
      <c r="S1254" s="1662"/>
      <c r="T1254" s="1662"/>
      <c r="U1254" s="1662"/>
      <c r="V1254" s="1662"/>
      <c r="W1254" s="1662"/>
      <c r="X1254" s="1662"/>
      <c r="Y1254" s="1662"/>
      <c r="Z1254" s="1662"/>
      <c r="AA1254" s="1662"/>
      <c r="AB1254" s="1244"/>
      <c r="AC1254" s="407">
        <f t="shared" ref="AC1254" si="496">SUBTOTAL(9,AC1255:AC1257)</f>
        <v>0</v>
      </c>
      <c r="AD1254" s="330"/>
      <c r="AE1254" s="331"/>
      <c r="AF1254" s="332"/>
    </row>
    <row r="1255" spans="1:34" outlineLevel="1" x14ac:dyDescent="0.2">
      <c r="A1255" s="11">
        <v>184</v>
      </c>
      <c r="B1255" s="300"/>
      <c r="C1255" s="295"/>
      <c r="D1255" s="295"/>
      <c r="E1255" s="295"/>
      <c r="F1255" s="856" t="s">
        <v>156</v>
      </c>
      <c r="G1255" s="857"/>
      <c r="H1255" s="857"/>
      <c r="I1255" s="857"/>
      <c r="J1255" s="857"/>
      <c r="K1255" s="857"/>
      <c r="L1255" s="858"/>
      <c r="M1255" s="408">
        <f t="shared" ref="M1255:M1257" si="497">M479</f>
        <v>0</v>
      </c>
      <c r="N1255" s="419">
        <f t="shared" ref="N1255:N1257" si="498">M1255</f>
        <v>0</v>
      </c>
      <c r="O1255" s="1370"/>
      <c r="P1255" s="1662"/>
      <c r="Q1255" s="1662"/>
      <c r="R1255" s="1662"/>
      <c r="S1255" s="1662"/>
      <c r="T1255" s="1662"/>
      <c r="U1255" s="1662"/>
      <c r="V1255" s="1662"/>
      <c r="W1255" s="1662"/>
      <c r="X1255" s="1662"/>
      <c r="Y1255" s="1662"/>
      <c r="Z1255" s="1662"/>
      <c r="AA1255" s="1662"/>
      <c r="AB1255" s="1244"/>
      <c r="AC1255" s="408">
        <f t="shared" ref="AC1255:AC1257" si="499">M1255-SUM(N1255:AB1255)</f>
        <v>0</v>
      </c>
      <c r="AD1255" s="1440"/>
      <c r="AE1255" s="828"/>
      <c r="AF1255" s="829"/>
    </row>
    <row r="1256" spans="1:34" outlineLevel="1" x14ac:dyDescent="0.2">
      <c r="A1256" s="11">
        <v>185</v>
      </c>
      <c r="B1256" s="300"/>
      <c r="C1256" s="295"/>
      <c r="D1256" s="295"/>
      <c r="E1256" s="295"/>
      <c r="F1256" s="915" t="s">
        <v>157</v>
      </c>
      <c r="G1256" s="916"/>
      <c r="H1256" s="916"/>
      <c r="I1256" s="916"/>
      <c r="J1256" s="916"/>
      <c r="K1256" s="916"/>
      <c r="L1256" s="917"/>
      <c r="M1256" s="408">
        <f t="shared" si="497"/>
        <v>0</v>
      </c>
      <c r="N1256" s="419">
        <f t="shared" si="498"/>
        <v>0</v>
      </c>
      <c r="O1256" s="1370"/>
      <c r="P1256" s="1662"/>
      <c r="Q1256" s="1662"/>
      <c r="R1256" s="1662"/>
      <c r="S1256" s="1662"/>
      <c r="T1256" s="1662"/>
      <c r="U1256" s="1662"/>
      <c r="V1256" s="1662"/>
      <c r="W1256" s="1662"/>
      <c r="X1256" s="1662"/>
      <c r="Y1256" s="1662"/>
      <c r="Z1256" s="1662"/>
      <c r="AA1256" s="1662"/>
      <c r="AB1256" s="1244"/>
      <c r="AC1256" s="408">
        <f t="shared" si="499"/>
        <v>0</v>
      </c>
      <c r="AD1256" s="830"/>
      <c r="AE1256" s="1063"/>
      <c r="AF1256" s="832"/>
    </row>
    <row r="1257" spans="1:34" outlineLevel="1" x14ac:dyDescent="0.2">
      <c r="A1257" s="11">
        <v>186</v>
      </c>
      <c r="B1257" s="300"/>
      <c r="C1257" s="295"/>
      <c r="D1257" s="295"/>
      <c r="E1257" s="295"/>
      <c r="F1257" s="859" t="s">
        <v>25</v>
      </c>
      <c r="G1257" s="860"/>
      <c r="H1257" s="860"/>
      <c r="I1257" s="860"/>
      <c r="J1257" s="860"/>
      <c r="K1257" s="860"/>
      <c r="L1257" s="861"/>
      <c r="M1257" s="408">
        <f t="shared" si="497"/>
        <v>0</v>
      </c>
      <c r="N1257" s="419">
        <f t="shared" si="498"/>
        <v>0</v>
      </c>
      <c r="O1257" s="1370"/>
      <c r="P1257" s="1662"/>
      <c r="Q1257" s="1662"/>
      <c r="R1257" s="1662"/>
      <c r="S1257" s="1662"/>
      <c r="T1257" s="1662"/>
      <c r="U1257" s="1662"/>
      <c r="V1257" s="1662"/>
      <c r="W1257" s="1662"/>
      <c r="X1257" s="1662"/>
      <c r="Y1257" s="1662"/>
      <c r="Z1257" s="1662"/>
      <c r="AA1257" s="1662"/>
      <c r="AB1257" s="1244"/>
      <c r="AC1257" s="408">
        <f t="shared" si="499"/>
        <v>0</v>
      </c>
      <c r="AD1257" s="833"/>
      <c r="AE1257" s="834"/>
      <c r="AF1257" s="835"/>
    </row>
    <row r="1258" spans="1:34" outlineLevel="1" x14ac:dyDescent="0.2">
      <c r="A1258" s="11">
        <v>187</v>
      </c>
      <c r="B1258" s="300"/>
      <c r="C1258" s="295"/>
      <c r="D1258" s="844" t="s">
        <v>467</v>
      </c>
      <c r="E1258" s="845"/>
      <c r="F1258" s="845"/>
      <c r="G1258" s="845"/>
      <c r="H1258" s="845"/>
      <c r="I1258" s="845"/>
      <c r="J1258" s="845"/>
      <c r="K1258" s="845"/>
      <c r="L1258" s="846"/>
      <c r="M1258" s="407">
        <f>SUBTOTAL(9,M1259:M1260)</f>
        <v>0</v>
      </c>
      <c r="N1258" s="410">
        <f t="shared" ref="N1258" si="500">SUBTOTAL(9,N1259:N1260)</f>
        <v>0</v>
      </c>
      <c r="O1258" s="1370"/>
      <c r="P1258" s="1662"/>
      <c r="Q1258" s="1662"/>
      <c r="R1258" s="1662"/>
      <c r="S1258" s="1662"/>
      <c r="T1258" s="1662"/>
      <c r="U1258" s="1662"/>
      <c r="V1258" s="1662"/>
      <c r="W1258" s="1662"/>
      <c r="X1258" s="1662"/>
      <c r="Y1258" s="1662"/>
      <c r="Z1258" s="1662"/>
      <c r="AA1258" s="1662"/>
      <c r="AB1258" s="1244"/>
      <c r="AC1258" s="407">
        <f t="shared" ref="AC1258" si="501">SUBTOTAL(9,AC1259:AC1260)</f>
        <v>0</v>
      </c>
      <c r="AD1258" s="330"/>
      <c r="AE1258" s="331"/>
      <c r="AF1258" s="332"/>
    </row>
    <row r="1259" spans="1:34" outlineLevel="1" x14ac:dyDescent="0.2">
      <c r="A1259" s="11">
        <v>188</v>
      </c>
      <c r="B1259" s="300"/>
      <c r="C1259" s="295"/>
      <c r="D1259" s="295"/>
      <c r="E1259" s="295"/>
      <c r="F1259" s="856" t="s">
        <v>466</v>
      </c>
      <c r="G1259" s="857"/>
      <c r="H1259" s="857"/>
      <c r="I1259" s="857"/>
      <c r="J1259" s="857"/>
      <c r="K1259" s="857"/>
      <c r="L1259" s="858"/>
      <c r="M1259" s="408">
        <f t="shared" ref="M1259:M1260" si="502">M483</f>
        <v>0</v>
      </c>
      <c r="N1259" s="419">
        <f t="shared" ref="N1259:N1260" si="503">M1259</f>
        <v>0</v>
      </c>
      <c r="O1259" s="1370"/>
      <c r="P1259" s="1662"/>
      <c r="Q1259" s="1662"/>
      <c r="R1259" s="1662"/>
      <c r="S1259" s="1662"/>
      <c r="T1259" s="1662"/>
      <c r="U1259" s="1662"/>
      <c r="V1259" s="1662"/>
      <c r="W1259" s="1662"/>
      <c r="X1259" s="1662"/>
      <c r="Y1259" s="1662"/>
      <c r="Z1259" s="1662"/>
      <c r="AA1259" s="1662"/>
      <c r="AB1259" s="1244"/>
      <c r="AC1259" s="408">
        <f t="shared" ref="AC1259:AC1260" si="504">M1259-SUM(N1259:AB1259)</f>
        <v>0</v>
      </c>
      <c r="AD1259" s="1440"/>
      <c r="AE1259" s="828"/>
      <c r="AF1259" s="829"/>
    </row>
    <row r="1260" spans="1:34" outlineLevel="1" x14ac:dyDescent="0.2">
      <c r="A1260" s="11">
        <v>189</v>
      </c>
      <c r="B1260" s="300"/>
      <c r="C1260" s="295"/>
      <c r="D1260" s="295"/>
      <c r="E1260" s="295"/>
      <c r="F1260" s="859" t="s">
        <v>576</v>
      </c>
      <c r="G1260" s="860"/>
      <c r="H1260" s="860"/>
      <c r="I1260" s="860"/>
      <c r="J1260" s="860"/>
      <c r="K1260" s="860"/>
      <c r="L1260" s="861"/>
      <c r="M1260" s="408">
        <f t="shared" si="502"/>
        <v>0</v>
      </c>
      <c r="N1260" s="419">
        <f t="shared" si="503"/>
        <v>0</v>
      </c>
      <c r="O1260" s="1370"/>
      <c r="P1260" s="1244"/>
      <c r="Q1260" s="1244"/>
      <c r="R1260" s="1244"/>
      <c r="S1260" s="1244"/>
      <c r="T1260" s="1244"/>
      <c r="U1260" s="1244"/>
      <c r="V1260" s="1244"/>
      <c r="W1260" s="1244"/>
      <c r="X1260" s="1244"/>
      <c r="Y1260" s="1244"/>
      <c r="Z1260" s="1244"/>
      <c r="AA1260" s="1244"/>
      <c r="AB1260" s="1244"/>
      <c r="AC1260" s="408">
        <f t="shared" si="504"/>
        <v>0</v>
      </c>
      <c r="AD1260" s="833"/>
      <c r="AE1260" s="834"/>
      <c r="AF1260" s="835"/>
    </row>
    <row r="1261" spans="1:34" ht="15" customHeight="1" outlineLevel="1" x14ac:dyDescent="0.2">
      <c r="A1261" s="11">
        <v>326</v>
      </c>
      <c r="B1261" s="300"/>
      <c r="C1261" s="1025" t="s">
        <v>140</v>
      </c>
      <c r="D1261" s="1026"/>
      <c r="E1261" s="1026"/>
      <c r="F1261" s="1026"/>
      <c r="G1261" s="1026"/>
      <c r="H1261" s="1026"/>
      <c r="I1261" s="1026"/>
      <c r="J1261" s="1026"/>
      <c r="K1261" s="1026"/>
      <c r="L1261" s="1026"/>
      <c r="M1261" s="1026"/>
      <c r="N1261" s="1026"/>
      <c r="O1261" s="1026"/>
      <c r="P1261" s="1026"/>
      <c r="Q1261" s="1026"/>
      <c r="R1261" s="1026"/>
      <c r="S1261" s="1026"/>
      <c r="T1261" s="1026"/>
      <c r="U1261" s="1026"/>
      <c r="V1261" s="1026"/>
      <c r="W1261" s="1026"/>
      <c r="X1261" s="1026"/>
      <c r="Y1261" s="1026"/>
      <c r="Z1261" s="1026"/>
      <c r="AA1261" s="1026"/>
      <c r="AB1261" s="1026"/>
      <c r="AC1261" s="1026"/>
      <c r="AD1261" s="1026"/>
      <c r="AE1261" s="1026"/>
      <c r="AF1261" s="1027"/>
    </row>
    <row r="1262" spans="1:34" outlineLevel="1" x14ac:dyDescent="0.2">
      <c r="A1262" s="11">
        <v>232</v>
      </c>
      <c r="B1262" s="300"/>
      <c r="C1262" s="295"/>
      <c r="D1262" s="1060" t="s">
        <v>141</v>
      </c>
      <c r="E1262" s="1061"/>
      <c r="F1262" s="1061"/>
      <c r="G1262" s="1061"/>
      <c r="H1262" s="1061"/>
      <c r="I1262" s="1061"/>
      <c r="J1262" s="1061"/>
      <c r="K1262" s="1061"/>
      <c r="L1262" s="1072"/>
      <c r="M1262" s="407">
        <f>SUBTOTAL(9,M1263:M1264)</f>
        <v>0</v>
      </c>
      <c r="N1262" s="410">
        <f t="shared" ref="N1262:AC1262" si="505">SUBTOTAL(9,N1263:N1264)</f>
        <v>0</v>
      </c>
      <c r="O1262" s="414">
        <f t="shared" si="505"/>
        <v>0</v>
      </c>
      <c r="P1262" s="414">
        <f t="shared" si="505"/>
        <v>0</v>
      </c>
      <c r="Q1262" s="415">
        <f t="shared" si="505"/>
        <v>0</v>
      </c>
      <c r="R1262" s="410">
        <f t="shared" si="505"/>
        <v>0</v>
      </c>
      <c r="S1262" s="414">
        <f t="shared" si="505"/>
        <v>0</v>
      </c>
      <c r="T1262" s="413">
        <f t="shared" si="505"/>
        <v>0</v>
      </c>
      <c r="U1262" s="413">
        <f t="shared" si="505"/>
        <v>0</v>
      </c>
      <c r="V1262" s="413">
        <f t="shared" si="505"/>
        <v>0</v>
      </c>
      <c r="W1262" s="413">
        <f t="shared" si="505"/>
        <v>0</v>
      </c>
      <c r="X1262" s="413">
        <f t="shared" si="505"/>
        <v>0</v>
      </c>
      <c r="Y1262" s="413">
        <f t="shared" si="505"/>
        <v>0</v>
      </c>
      <c r="Z1262" s="413">
        <f t="shared" si="505"/>
        <v>0</v>
      </c>
      <c r="AA1262" s="413">
        <f t="shared" si="505"/>
        <v>0</v>
      </c>
      <c r="AB1262" s="411">
        <f t="shared" si="505"/>
        <v>0</v>
      </c>
      <c r="AC1262" s="407">
        <f t="shared" si="505"/>
        <v>0</v>
      </c>
      <c r="AD1262" s="1592"/>
      <c r="AE1262" s="1611"/>
      <c r="AF1262" s="1612"/>
    </row>
    <row r="1263" spans="1:34" outlineLevel="1" x14ac:dyDescent="0.2">
      <c r="A1263" s="11">
        <v>188</v>
      </c>
      <c r="B1263" s="300"/>
      <c r="C1263" s="295"/>
      <c r="D1263" s="295"/>
      <c r="E1263" s="295"/>
      <c r="F1263" s="856" t="s">
        <v>142</v>
      </c>
      <c r="G1263" s="857"/>
      <c r="H1263" s="857"/>
      <c r="I1263" s="857"/>
      <c r="J1263" s="857"/>
      <c r="K1263" s="857"/>
      <c r="L1263" s="858"/>
      <c r="M1263" s="408">
        <f>M487</f>
        <v>0</v>
      </c>
      <c r="N1263" s="1245"/>
      <c r="O1263" s="1385"/>
      <c r="P1263" s="1385"/>
      <c r="Q1263" s="1385"/>
      <c r="R1263" s="1385"/>
      <c r="S1263" s="1385"/>
      <c r="T1263" s="1385"/>
      <c r="U1263" s="1385"/>
      <c r="V1263" s="1385"/>
      <c r="W1263" s="1385"/>
      <c r="X1263" s="1385"/>
      <c r="Y1263" s="1385"/>
      <c r="Z1263" s="1385"/>
      <c r="AA1263" s="1385"/>
      <c r="AB1263" s="1385"/>
      <c r="AC1263" s="409">
        <f t="shared" ref="AC1263:AC1264" si="506">M1263-SUM(N1263:AB1263)</f>
        <v>0</v>
      </c>
      <c r="AD1263" s="1440"/>
      <c r="AE1263" s="828"/>
      <c r="AF1263" s="829"/>
    </row>
    <row r="1264" spans="1:34" outlineLevel="1" x14ac:dyDescent="0.2">
      <c r="A1264" s="11">
        <v>189</v>
      </c>
      <c r="B1264" s="300"/>
      <c r="C1264" s="295"/>
      <c r="D1264" s="295"/>
      <c r="E1264" s="295"/>
      <c r="F1264" s="859" t="s">
        <v>143</v>
      </c>
      <c r="G1264" s="860"/>
      <c r="H1264" s="860"/>
      <c r="I1264" s="860"/>
      <c r="J1264" s="860"/>
      <c r="K1264" s="860"/>
      <c r="L1264" s="861"/>
      <c r="M1264" s="408">
        <f>M488</f>
        <v>0</v>
      </c>
      <c r="N1264" s="419">
        <f t="shared" ref="N1264:AB1264" si="507">N488</f>
        <v>0</v>
      </c>
      <c r="O1264" s="422">
        <f t="shared" si="507"/>
        <v>0</v>
      </c>
      <c r="P1264" s="422">
        <f t="shared" si="507"/>
        <v>0</v>
      </c>
      <c r="Q1264" s="423">
        <f t="shared" si="507"/>
        <v>0</v>
      </c>
      <c r="R1264" s="419">
        <f t="shared" si="507"/>
        <v>0</v>
      </c>
      <c r="S1264" s="421">
        <f t="shared" si="507"/>
        <v>0</v>
      </c>
      <c r="T1264" s="421">
        <f t="shared" si="507"/>
        <v>0</v>
      </c>
      <c r="U1264" s="421">
        <f t="shared" si="507"/>
        <v>0</v>
      </c>
      <c r="V1264" s="421">
        <f t="shared" si="507"/>
        <v>0</v>
      </c>
      <c r="W1264" s="421">
        <f t="shared" si="507"/>
        <v>0</v>
      </c>
      <c r="X1264" s="422">
        <f t="shared" si="507"/>
        <v>0</v>
      </c>
      <c r="Y1264" s="421">
        <f t="shared" si="507"/>
        <v>0</v>
      </c>
      <c r="Z1264" s="421">
        <f t="shared" si="507"/>
        <v>0</v>
      </c>
      <c r="AA1264" s="421">
        <f t="shared" si="507"/>
        <v>0</v>
      </c>
      <c r="AB1264" s="421">
        <f t="shared" si="507"/>
        <v>0</v>
      </c>
      <c r="AC1264" s="408">
        <f t="shared" si="506"/>
        <v>0</v>
      </c>
      <c r="AD1264" s="833"/>
      <c r="AE1264" s="834"/>
      <c r="AF1264" s="835"/>
      <c r="AH1264" s="249">
        <f>SUM(Y1265,Y1262,Y1180,Y1176,Y1170,Y1167,Y1161,Y1158,Y1153,Y1150,Y1146,Y1139,Y1136,Y1131,Y1127,Y1123,Y1117,Y1112,Y1107,Y1099,Y1092,Y1084,Y1077,Y1072,Y1068,Y1064,Y1057,Y1050,Y1043,Y1036,Y1029,Y1022,Y1015,Y1008)</f>
        <v>0</v>
      </c>
    </row>
    <row r="1265" spans="1:32" outlineLevel="1" x14ac:dyDescent="0.2">
      <c r="A1265" s="11">
        <v>232</v>
      </c>
      <c r="B1265" s="300"/>
      <c r="C1265" s="295"/>
      <c r="D1265" s="844" t="s">
        <v>144</v>
      </c>
      <c r="E1265" s="845"/>
      <c r="F1265" s="845"/>
      <c r="G1265" s="845"/>
      <c r="H1265" s="845"/>
      <c r="I1265" s="845"/>
      <c r="J1265" s="845"/>
      <c r="K1265" s="845"/>
      <c r="L1265" s="846"/>
      <c r="M1265" s="407">
        <f>SUBTOTAL(9,M1266:M1268)</f>
        <v>0</v>
      </c>
      <c r="N1265" s="410">
        <f>SUBTOTAL(9,N1266:N1268)</f>
        <v>0</v>
      </c>
      <c r="O1265" s="414">
        <f t="shared" ref="O1265:AC1265" si="508">SUBTOTAL(9,O1266:O1268)</f>
        <v>0</v>
      </c>
      <c r="P1265" s="414">
        <f t="shared" si="508"/>
        <v>0</v>
      </c>
      <c r="Q1265" s="415">
        <f t="shared" si="508"/>
        <v>0</v>
      </c>
      <c r="R1265" s="410">
        <f t="shared" si="508"/>
        <v>0</v>
      </c>
      <c r="S1265" s="414">
        <f t="shared" si="508"/>
        <v>0</v>
      </c>
      <c r="T1265" s="413">
        <f t="shared" si="508"/>
        <v>0</v>
      </c>
      <c r="U1265" s="413">
        <f t="shared" si="508"/>
        <v>0</v>
      </c>
      <c r="V1265" s="413">
        <f t="shared" si="508"/>
        <v>0</v>
      </c>
      <c r="W1265" s="413">
        <f t="shared" si="508"/>
        <v>0</v>
      </c>
      <c r="X1265" s="413">
        <f t="shared" si="508"/>
        <v>0</v>
      </c>
      <c r="Y1265" s="413">
        <f t="shared" si="508"/>
        <v>0</v>
      </c>
      <c r="Z1265" s="413">
        <f t="shared" si="508"/>
        <v>0</v>
      </c>
      <c r="AA1265" s="413">
        <f t="shared" si="508"/>
        <v>0</v>
      </c>
      <c r="AB1265" s="411">
        <f t="shared" si="508"/>
        <v>0</v>
      </c>
      <c r="AC1265" s="407">
        <f t="shared" si="508"/>
        <v>0</v>
      </c>
      <c r="AD1265" s="1592"/>
      <c r="AE1265" s="1611"/>
      <c r="AF1265" s="1612"/>
    </row>
    <row r="1266" spans="1:32" outlineLevel="1" x14ac:dyDescent="0.2">
      <c r="A1266" s="11">
        <v>188</v>
      </c>
      <c r="B1266" s="300"/>
      <c r="C1266" s="295"/>
      <c r="D1266" s="295"/>
      <c r="E1266" s="295"/>
      <c r="F1266" s="856" t="s">
        <v>145</v>
      </c>
      <c r="G1266" s="857"/>
      <c r="H1266" s="857"/>
      <c r="I1266" s="857"/>
      <c r="J1266" s="857"/>
      <c r="K1266" s="857"/>
      <c r="L1266" s="858"/>
      <c r="M1266" s="408">
        <f>M490</f>
        <v>0</v>
      </c>
      <c r="N1266" s="419">
        <f t="shared" ref="N1266:AB1267" si="509">N490</f>
        <v>0</v>
      </c>
      <c r="O1266" s="422">
        <f t="shared" si="509"/>
        <v>0</v>
      </c>
      <c r="P1266" s="422">
        <f t="shared" si="509"/>
        <v>0</v>
      </c>
      <c r="Q1266" s="423">
        <f t="shared" si="509"/>
        <v>0</v>
      </c>
      <c r="R1266" s="419">
        <f t="shared" si="509"/>
        <v>0</v>
      </c>
      <c r="S1266" s="421">
        <f t="shared" si="509"/>
        <v>0</v>
      </c>
      <c r="T1266" s="421">
        <f t="shared" si="509"/>
        <v>0</v>
      </c>
      <c r="U1266" s="421">
        <f t="shared" si="509"/>
        <v>0</v>
      </c>
      <c r="V1266" s="421">
        <f t="shared" si="509"/>
        <v>0</v>
      </c>
      <c r="W1266" s="421">
        <f t="shared" si="509"/>
        <v>0</v>
      </c>
      <c r="X1266" s="422">
        <f t="shared" si="509"/>
        <v>0</v>
      </c>
      <c r="Y1266" s="421">
        <f t="shared" si="509"/>
        <v>0</v>
      </c>
      <c r="Z1266" s="421">
        <f t="shared" si="509"/>
        <v>0</v>
      </c>
      <c r="AA1266" s="421">
        <f t="shared" si="509"/>
        <v>0</v>
      </c>
      <c r="AB1266" s="421">
        <f t="shared" si="509"/>
        <v>0</v>
      </c>
      <c r="AC1266" s="408">
        <f t="shared" ref="AC1266:AC1274" si="510">M1266-SUM(N1266:AB1266)</f>
        <v>0</v>
      </c>
      <c r="AD1266" s="1440"/>
      <c r="AE1266" s="828"/>
      <c r="AF1266" s="829"/>
    </row>
    <row r="1267" spans="1:32" outlineLevel="1" x14ac:dyDescent="0.2">
      <c r="A1267" s="11">
        <v>189</v>
      </c>
      <c r="B1267" s="300"/>
      <c r="C1267" s="295"/>
      <c r="D1267" s="295"/>
      <c r="E1267" s="295"/>
      <c r="F1267" s="915" t="s">
        <v>146</v>
      </c>
      <c r="G1267" s="916"/>
      <c r="H1267" s="916"/>
      <c r="I1267" s="916"/>
      <c r="J1267" s="916"/>
      <c r="K1267" s="916"/>
      <c r="L1267" s="917"/>
      <c r="M1267" s="408">
        <f>M491</f>
        <v>0</v>
      </c>
      <c r="N1267" s="419">
        <f t="shared" si="509"/>
        <v>0</v>
      </c>
      <c r="O1267" s="422">
        <f t="shared" si="509"/>
        <v>0</v>
      </c>
      <c r="P1267" s="422">
        <f t="shared" si="509"/>
        <v>0</v>
      </c>
      <c r="Q1267" s="423">
        <f t="shared" si="509"/>
        <v>0</v>
      </c>
      <c r="R1267" s="419">
        <f t="shared" si="509"/>
        <v>0</v>
      </c>
      <c r="S1267" s="421">
        <f t="shared" si="509"/>
        <v>0</v>
      </c>
      <c r="T1267" s="421">
        <f t="shared" si="509"/>
        <v>0</v>
      </c>
      <c r="U1267" s="421">
        <f t="shared" si="509"/>
        <v>0</v>
      </c>
      <c r="V1267" s="421">
        <f t="shared" si="509"/>
        <v>0</v>
      </c>
      <c r="W1267" s="421">
        <f t="shared" si="509"/>
        <v>0</v>
      </c>
      <c r="X1267" s="422">
        <f t="shared" si="509"/>
        <v>0</v>
      </c>
      <c r="Y1267" s="421">
        <f t="shared" si="509"/>
        <v>0</v>
      </c>
      <c r="Z1267" s="421">
        <f t="shared" si="509"/>
        <v>0</v>
      </c>
      <c r="AA1267" s="421">
        <f t="shared" si="509"/>
        <v>0</v>
      </c>
      <c r="AB1267" s="421">
        <f t="shared" si="509"/>
        <v>0</v>
      </c>
      <c r="AC1267" s="408">
        <f t="shared" si="510"/>
        <v>0</v>
      </c>
      <c r="AD1267" s="830"/>
      <c r="AE1267" s="1063"/>
      <c r="AF1267" s="832"/>
    </row>
    <row r="1268" spans="1:32" outlineLevel="1" x14ac:dyDescent="0.2">
      <c r="A1268" s="11">
        <v>189</v>
      </c>
      <c r="B1268" s="300"/>
      <c r="C1268" s="295"/>
      <c r="D1268" s="295"/>
      <c r="E1268" s="295"/>
      <c r="F1268" s="859" t="s">
        <v>147</v>
      </c>
      <c r="G1268" s="860"/>
      <c r="H1268" s="860"/>
      <c r="I1268" s="860"/>
      <c r="J1268" s="860"/>
      <c r="K1268" s="860"/>
      <c r="L1268" s="861"/>
      <c r="M1268" s="408">
        <f>M492</f>
        <v>0</v>
      </c>
      <c r="N1268" s="1389"/>
      <c r="O1268" s="1243"/>
      <c r="P1268" s="1243"/>
      <c r="Q1268" s="1243"/>
      <c r="R1268" s="1243"/>
      <c r="S1268" s="1243"/>
      <c r="T1268" s="1243"/>
      <c r="U1268" s="1243"/>
      <c r="V1268" s="1243"/>
      <c r="W1268" s="1243"/>
      <c r="X1268" s="1243"/>
      <c r="Y1268" s="1243"/>
      <c r="Z1268" s="1243"/>
      <c r="AA1268" s="1243"/>
      <c r="AB1268" s="1243"/>
      <c r="AC1268" s="408">
        <f t="shared" si="510"/>
        <v>0</v>
      </c>
      <c r="AD1268" s="833"/>
      <c r="AE1268" s="834"/>
      <c r="AF1268" s="835"/>
    </row>
    <row r="1269" spans="1:32" outlineLevel="1" x14ac:dyDescent="0.2">
      <c r="A1269" s="11">
        <v>232</v>
      </c>
      <c r="B1269" s="300"/>
      <c r="C1269" s="295"/>
      <c r="D1269" s="844" t="s">
        <v>148</v>
      </c>
      <c r="E1269" s="845"/>
      <c r="F1269" s="845"/>
      <c r="G1269" s="845"/>
      <c r="H1269" s="845"/>
      <c r="I1269" s="845"/>
      <c r="J1269" s="845"/>
      <c r="K1269" s="845"/>
      <c r="L1269" s="846"/>
      <c r="M1269" s="407">
        <f>SUBTOTAL(9,M1270:M1272)</f>
        <v>0</v>
      </c>
      <c r="N1269" s="1244"/>
      <c r="O1269" s="1662"/>
      <c r="P1269" s="1662"/>
      <c r="Q1269" s="1662"/>
      <c r="R1269" s="1662"/>
      <c r="S1269" s="1662"/>
      <c r="T1269" s="1662"/>
      <c r="U1269" s="1662"/>
      <c r="V1269" s="1662"/>
      <c r="W1269" s="1662"/>
      <c r="X1269" s="1662"/>
      <c r="Y1269" s="1662"/>
      <c r="Z1269" s="1662"/>
      <c r="AA1269" s="1662"/>
      <c r="AB1269" s="1244"/>
      <c r="AC1269" s="407">
        <f>SUBTOTAL(9,AC1270:AC1272)</f>
        <v>0</v>
      </c>
      <c r="AD1269" s="1592"/>
      <c r="AE1269" s="1611"/>
      <c r="AF1269" s="1612"/>
    </row>
    <row r="1270" spans="1:32" outlineLevel="1" x14ac:dyDescent="0.2">
      <c r="A1270" s="11">
        <v>188</v>
      </c>
      <c r="B1270" s="300"/>
      <c r="C1270" s="295"/>
      <c r="D1270" s="295"/>
      <c r="E1270" s="295"/>
      <c r="F1270" s="856" t="s">
        <v>149</v>
      </c>
      <c r="G1270" s="857"/>
      <c r="H1270" s="857"/>
      <c r="I1270" s="857"/>
      <c r="J1270" s="857"/>
      <c r="K1270" s="857"/>
      <c r="L1270" s="858"/>
      <c r="M1270" s="408">
        <f>M494</f>
        <v>0</v>
      </c>
      <c r="N1270" s="1244"/>
      <c r="O1270" s="1662"/>
      <c r="P1270" s="1662"/>
      <c r="Q1270" s="1662"/>
      <c r="R1270" s="1662"/>
      <c r="S1270" s="1662"/>
      <c r="T1270" s="1662"/>
      <c r="U1270" s="1662"/>
      <c r="V1270" s="1662"/>
      <c r="W1270" s="1662"/>
      <c r="X1270" s="1662"/>
      <c r="Y1270" s="1662"/>
      <c r="Z1270" s="1662"/>
      <c r="AA1270" s="1662"/>
      <c r="AB1270" s="1244"/>
      <c r="AC1270" s="408">
        <f t="shared" si="510"/>
        <v>0</v>
      </c>
      <c r="AD1270" s="1440"/>
      <c r="AE1270" s="828"/>
      <c r="AF1270" s="829"/>
    </row>
    <row r="1271" spans="1:32" outlineLevel="1" x14ac:dyDescent="0.2">
      <c r="A1271" s="11">
        <v>189</v>
      </c>
      <c r="B1271" s="300" t="s">
        <v>89</v>
      </c>
      <c r="C1271" s="295"/>
      <c r="D1271" s="295"/>
      <c r="E1271" s="295"/>
      <c r="F1271" s="915" t="s">
        <v>150</v>
      </c>
      <c r="G1271" s="916"/>
      <c r="H1271" s="916"/>
      <c r="I1271" s="916"/>
      <c r="J1271" s="916"/>
      <c r="K1271" s="916"/>
      <c r="L1271" s="917"/>
      <c r="M1271" s="408">
        <f>M495</f>
        <v>0</v>
      </c>
      <c r="N1271" s="1244"/>
      <c r="O1271" s="1662"/>
      <c r="P1271" s="1662"/>
      <c r="Q1271" s="1662"/>
      <c r="R1271" s="1662"/>
      <c r="S1271" s="1662"/>
      <c r="T1271" s="1662"/>
      <c r="U1271" s="1662"/>
      <c r="V1271" s="1662"/>
      <c r="W1271" s="1662"/>
      <c r="X1271" s="1662"/>
      <c r="Y1271" s="1662"/>
      <c r="Z1271" s="1662"/>
      <c r="AA1271" s="1662"/>
      <c r="AB1271" s="1244"/>
      <c r="AC1271" s="408">
        <f t="shared" si="510"/>
        <v>0</v>
      </c>
      <c r="AD1271" s="830"/>
      <c r="AE1271" s="1063"/>
      <c r="AF1271" s="832"/>
    </row>
    <row r="1272" spans="1:32" outlineLevel="1" x14ac:dyDescent="0.2">
      <c r="A1272" s="11">
        <v>189</v>
      </c>
      <c r="B1272" s="300"/>
      <c r="C1272" s="295"/>
      <c r="D1272" s="295"/>
      <c r="E1272" s="295"/>
      <c r="F1272" s="859" t="s">
        <v>151</v>
      </c>
      <c r="G1272" s="860"/>
      <c r="H1272" s="860"/>
      <c r="I1272" s="860"/>
      <c r="J1272" s="860"/>
      <c r="K1272" s="860"/>
      <c r="L1272" s="861"/>
      <c r="M1272" s="408">
        <f>M496</f>
        <v>0</v>
      </c>
      <c r="N1272" s="1244"/>
      <c r="O1272" s="1662"/>
      <c r="P1272" s="1662"/>
      <c r="Q1272" s="1662"/>
      <c r="R1272" s="1662"/>
      <c r="S1272" s="1662"/>
      <c r="T1272" s="1662"/>
      <c r="U1272" s="1662"/>
      <c r="V1272" s="1662"/>
      <c r="W1272" s="1662"/>
      <c r="X1272" s="1662"/>
      <c r="Y1272" s="1662"/>
      <c r="Z1272" s="1662"/>
      <c r="AA1272" s="1662"/>
      <c r="AB1272" s="1244"/>
      <c r="AC1272" s="408">
        <f t="shared" si="510"/>
        <v>0</v>
      </c>
      <c r="AD1272" s="833"/>
      <c r="AE1272" s="834"/>
      <c r="AF1272" s="835"/>
    </row>
    <row r="1273" spans="1:32" outlineLevel="1" x14ac:dyDescent="0.2">
      <c r="A1273" s="11">
        <v>232</v>
      </c>
      <c r="B1273" s="300"/>
      <c r="C1273" s="295"/>
      <c r="D1273" s="844" t="s">
        <v>140</v>
      </c>
      <c r="E1273" s="845"/>
      <c r="F1273" s="845"/>
      <c r="G1273" s="845"/>
      <c r="H1273" s="845"/>
      <c r="I1273" s="845"/>
      <c r="J1273" s="845"/>
      <c r="K1273" s="845"/>
      <c r="L1273" s="846"/>
      <c r="M1273" s="407">
        <f>SUBTOTAL(9,M1274)</f>
        <v>0</v>
      </c>
      <c r="N1273" s="1244"/>
      <c r="O1273" s="1662"/>
      <c r="P1273" s="1662"/>
      <c r="Q1273" s="1662"/>
      <c r="R1273" s="1662"/>
      <c r="S1273" s="1662"/>
      <c r="T1273" s="1662"/>
      <c r="U1273" s="1662"/>
      <c r="V1273" s="1662"/>
      <c r="W1273" s="1662"/>
      <c r="X1273" s="1662"/>
      <c r="Y1273" s="1662"/>
      <c r="Z1273" s="1662"/>
      <c r="AA1273" s="1662"/>
      <c r="AB1273" s="1244"/>
      <c r="AC1273" s="407">
        <f t="shared" ref="AC1273" si="511">SUBTOTAL(9,AC1274)</f>
        <v>0</v>
      </c>
      <c r="AD1273" s="1592"/>
      <c r="AE1273" s="1611"/>
      <c r="AF1273" s="1612"/>
    </row>
    <row r="1274" spans="1:32" outlineLevel="1" x14ac:dyDescent="0.2">
      <c r="A1274" s="11">
        <v>188</v>
      </c>
      <c r="B1274" s="531"/>
      <c r="C1274" s="523"/>
      <c r="D1274" s="523"/>
      <c r="E1274" s="532"/>
      <c r="F1274" s="856" t="s">
        <v>140</v>
      </c>
      <c r="G1274" s="857"/>
      <c r="H1274" s="857"/>
      <c r="I1274" s="857"/>
      <c r="J1274" s="857"/>
      <c r="K1274" s="857"/>
      <c r="L1274" s="858"/>
      <c r="M1274" s="408">
        <f>M498</f>
        <v>0</v>
      </c>
      <c r="N1274" s="961"/>
      <c r="O1274" s="961"/>
      <c r="P1274" s="961"/>
      <c r="Q1274" s="961"/>
      <c r="R1274" s="961"/>
      <c r="S1274" s="961"/>
      <c r="T1274" s="961"/>
      <c r="U1274" s="961"/>
      <c r="V1274" s="961"/>
      <c r="W1274" s="961"/>
      <c r="X1274" s="961"/>
      <c r="Y1274" s="961"/>
      <c r="Z1274" s="961"/>
      <c r="AA1274" s="961"/>
      <c r="AB1274" s="961"/>
      <c r="AC1274" s="408">
        <f t="shared" si="510"/>
        <v>0</v>
      </c>
      <c r="AD1274" s="1619"/>
      <c r="AE1274" s="926"/>
      <c r="AF1274" s="927"/>
    </row>
    <row r="1275" spans="1:32" ht="7.5" customHeight="1" outlineLevel="1" x14ac:dyDescent="0.2">
      <c r="A1275" s="11"/>
      <c r="B1275" s="1595"/>
      <c r="C1275" s="1436"/>
      <c r="D1275" s="1436"/>
      <c r="E1275" s="1436"/>
      <c r="F1275" s="1436"/>
      <c r="G1275" s="1436"/>
      <c r="H1275" s="1436"/>
      <c r="I1275" s="1436"/>
      <c r="J1275" s="1436"/>
      <c r="K1275" s="1436"/>
      <c r="L1275" s="1596"/>
      <c r="M1275" s="1429"/>
      <c r="N1275" s="1430"/>
      <c r="O1275" s="1430"/>
      <c r="P1275" s="1430"/>
      <c r="Q1275" s="1430"/>
      <c r="R1275" s="1430"/>
      <c r="S1275" s="1430"/>
      <c r="T1275" s="1430"/>
      <c r="U1275" s="1430"/>
      <c r="V1275" s="1430"/>
      <c r="W1275" s="1430"/>
      <c r="X1275" s="1430"/>
      <c r="Y1275" s="1430"/>
      <c r="Z1275" s="1430"/>
      <c r="AA1275" s="1430"/>
      <c r="AB1275" s="1430"/>
      <c r="AC1275" s="1430"/>
      <c r="AD1275" s="1430"/>
      <c r="AE1275" s="1430"/>
      <c r="AF1275" s="1431"/>
    </row>
    <row r="1276" spans="1:32" ht="22.5" customHeight="1" outlineLevel="1" x14ac:dyDescent="0.2">
      <c r="A1276" s="11">
        <v>323</v>
      </c>
      <c r="B1276" s="963" t="s">
        <v>152</v>
      </c>
      <c r="C1276" s="964"/>
      <c r="D1276" s="964"/>
      <c r="E1276" s="964"/>
      <c r="F1276" s="964"/>
      <c r="G1276" s="964"/>
      <c r="H1276" s="964"/>
      <c r="I1276" s="964"/>
      <c r="J1276" s="964"/>
      <c r="K1276" s="964"/>
      <c r="L1276" s="964"/>
      <c r="M1276" s="407">
        <f>SUBTOTAL(9,M1008:M1274)</f>
        <v>0</v>
      </c>
      <c r="N1276" s="410">
        <f t="shared" ref="N1276:AC1276" si="512">SUBTOTAL(9,N1008:N1274)</f>
        <v>0</v>
      </c>
      <c r="O1276" s="414">
        <f t="shared" si="512"/>
        <v>0</v>
      </c>
      <c r="P1276" s="414">
        <f t="shared" si="512"/>
        <v>0</v>
      </c>
      <c r="Q1276" s="415">
        <f t="shared" si="512"/>
        <v>0</v>
      </c>
      <c r="R1276" s="410">
        <f t="shared" si="512"/>
        <v>0</v>
      </c>
      <c r="S1276" s="414">
        <f t="shared" si="512"/>
        <v>0</v>
      </c>
      <c r="T1276" s="413">
        <f t="shared" si="512"/>
        <v>0</v>
      </c>
      <c r="U1276" s="413">
        <f t="shared" si="512"/>
        <v>0</v>
      </c>
      <c r="V1276" s="413">
        <f t="shared" si="512"/>
        <v>0</v>
      </c>
      <c r="W1276" s="413">
        <f t="shared" si="512"/>
        <v>0</v>
      </c>
      <c r="X1276" s="413">
        <f t="shared" si="512"/>
        <v>0</v>
      </c>
      <c r="Y1276" s="413">
        <f t="shared" si="512"/>
        <v>0</v>
      </c>
      <c r="Z1276" s="413">
        <f t="shared" si="512"/>
        <v>0</v>
      </c>
      <c r="AA1276" s="413">
        <f t="shared" si="512"/>
        <v>0</v>
      </c>
      <c r="AB1276" s="411">
        <f t="shared" si="512"/>
        <v>0</v>
      </c>
      <c r="AC1276" s="407">
        <f t="shared" si="512"/>
        <v>0</v>
      </c>
      <c r="AD1276" s="963"/>
      <c r="AE1276" s="964"/>
      <c r="AF1276" s="1101"/>
    </row>
    <row r="1277" spans="1:32" ht="3.75" customHeight="1" outlineLevel="1" x14ac:dyDescent="0.2">
      <c r="B1277" s="1602"/>
      <c r="C1277" s="1437"/>
      <c r="D1277" s="1437"/>
      <c r="E1277" s="1437"/>
      <c r="F1277" s="1437"/>
      <c r="G1277" s="1437"/>
      <c r="H1277" s="1437"/>
      <c r="I1277" s="1437"/>
      <c r="J1277" s="1437"/>
      <c r="K1277" s="1437"/>
      <c r="L1277" s="1437"/>
      <c r="M1277" s="1437"/>
      <c r="N1277" s="1437"/>
      <c r="O1277" s="1437"/>
      <c r="P1277" s="1437"/>
      <c r="Q1277" s="1437"/>
      <c r="R1277" s="1437"/>
      <c r="S1277" s="1437"/>
      <c r="T1277" s="1437"/>
      <c r="U1277" s="1437"/>
      <c r="V1277" s="1437"/>
      <c r="W1277" s="1437"/>
      <c r="X1277" s="1437"/>
      <c r="Y1277" s="1437"/>
      <c r="Z1277" s="1437"/>
      <c r="AA1277" s="1437"/>
      <c r="AB1277" s="1437"/>
      <c r="AC1277" s="1437"/>
      <c r="AD1277" s="1437"/>
      <c r="AE1277" s="1437"/>
      <c r="AF1277" s="1438"/>
    </row>
    <row r="1278" spans="1:32" ht="22.5" customHeight="1" outlineLevel="1" x14ac:dyDescent="0.2">
      <c r="A1278" s="11">
        <v>323</v>
      </c>
      <c r="B1278" s="963" t="s">
        <v>469</v>
      </c>
      <c r="C1278" s="964"/>
      <c r="D1278" s="964"/>
      <c r="E1278" s="964"/>
      <c r="F1278" s="964"/>
      <c r="G1278" s="964"/>
      <c r="H1278" s="964"/>
      <c r="I1278" s="964"/>
      <c r="J1278" s="964"/>
      <c r="K1278" s="964"/>
      <c r="L1278" s="1101"/>
      <c r="M1278" s="409">
        <f>M502</f>
        <v>0</v>
      </c>
      <c r="N1278" s="979"/>
      <c r="O1278" s="1388"/>
      <c r="P1278" s="1388"/>
      <c r="Q1278" s="1388"/>
      <c r="R1278" s="1388"/>
      <c r="S1278" s="1388"/>
      <c r="T1278" s="1388"/>
      <c r="U1278" s="1388"/>
      <c r="V1278" s="1388"/>
      <c r="W1278" s="1388"/>
      <c r="X1278" s="1388"/>
      <c r="Y1278" s="1388"/>
      <c r="Z1278" s="1388"/>
      <c r="AA1278" s="1388"/>
      <c r="AB1278" s="1388"/>
      <c r="AC1278" s="409">
        <f>M1278-SUM(N1278:AB1278)</f>
        <v>0</v>
      </c>
      <c r="AD1278" s="963"/>
      <c r="AE1278" s="964"/>
      <c r="AF1278" s="1101"/>
    </row>
    <row r="1279" spans="1:32" ht="3.75" customHeight="1" outlineLevel="1" x14ac:dyDescent="0.2">
      <c r="B1279" s="1602"/>
      <c r="C1279" s="1437"/>
      <c r="D1279" s="1437"/>
      <c r="E1279" s="1437"/>
      <c r="F1279" s="1437"/>
      <c r="G1279" s="1437"/>
      <c r="H1279" s="1437"/>
      <c r="I1279" s="1437"/>
      <c r="J1279" s="1437"/>
      <c r="K1279" s="1437"/>
      <c r="L1279" s="1437"/>
      <c r="M1279" s="1437"/>
      <c r="N1279" s="1437"/>
      <c r="O1279" s="1437"/>
      <c r="P1279" s="1437"/>
      <c r="Q1279" s="1437"/>
      <c r="R1279" s="1437"/>
      <c r="S1279" s="1437"/>
      <c r="T1279" s="1437"/>
      <c r="U1279" s="1437"/>
      <c r="V1279" s="1437"/>
      <c r="W1279" s="1437"/>
      <c r="X1279" s="1437"/>
      <c r="Y1279" s="1437"/>
      <c r="Z1279" s="1437"/>
      <c r="AA1279" s="1437"/>
      <c r="AB1279" s="1437"/>
      <c r="AC1279" s="1437"/>
      <c r="AD1279" s="1437"/>
      <c r="AE1279" s="1437"/>
      <c r="AF1279" s="1438"/>
    </row>
    <row r="1280" spans="1:32" ht="22.5" customHeight="1" outlineLevel="1" x14ac:dyDescent="0.2">
      <c r="A1280" s="11">
        <v>323</v>
      </c>
      <c r="B1280" s="963" t="s">
        <v>643</v>
      </c>
      <c r="C1280" s="964"/>
      <c r="D1280" s="964"/>
      <c r="E1280" s="964"/>
      <c r="F1280" s="964"/>
      <c r="G1280" s="964"/>
      <c r="H1280" s="964"/>
      <c r="I1280" s="964"/>
      <c r="J1280" s="964"/>
      <c r="K1280" s="964"/>
      <c r="L1280" s="1101"/>
      <c r="M1280" s="407">
        <f>SUM(M1276:M1279)</f>
        <v>0</v>
      </c>
      <c r="N1280" s="410">
        <f t="shared" ref="N1280:AC1280" si="513">SUM(N1276:N1279)</f>
        <v>0</v>
      </c>
      <c r="O1280" s="414">
        <f t="shared" si="513"/>
        <v>0</v>
      </c>
      <c r="P1280" s="414">
        <f t="shared" si="513"/>
        <v>0</v>
      </c>
      <c r="Q1280" s="415">
        <f t="shared" si="513"/>
        <v>0</v>
      </c>
      <c r="R1280" s="410">
        <f t="shared" si="513"/>
        <v>0</v>
      </c>
      <c r="S1280" s="414">
        <f t="shared" si="513"/>
        <v>0</v>
      </c>
      <c r="T1280" s="413">
        <f t="shared" si="513"/>
        <v>0</v>
      </c>
      <c r="U1280" s="413">
        <f t="shared" si="513"/>
        <v>0</v>
      </c>
      <c r="V1280" s="413">
        <f t="shared" si="513"/>
        <v>0</v>
      </c>
      <c r="W1280" s="413">
        <f t="shared" si="513"/>
        <v>0</v>
      </c>
      <c r="X1280" s="413">
        <f t="shared" si="513"/>
        <v>0</v>
      </c>
      <c r="Y1280" s="413">
        <f t="shared" si="513"/>
        <v>0</v>
      </c>
      <c r="Z1280" s="413">
        <f t="shared" si="513"/>
        <v>0</v>
      </c>
      <c r="AA1280" s="413">
        <f t="shared" si="513"/>
        <v>0</v>
      </c>
      <c r="AB1280" s="411">
        <f t="shared" si="513"/>
        <v>0</v>
      </c>
      <c r="AC1280" s="407">
        <f t="shared" si="513"/>
        <v>0</v>
      </c>
      <c r="AD1280" s="963"/>
      <c r="AE1280" s="964"/>
      <c r="AF1280" s="1101"/>
    </row>
    <row r="1281" spans="1:32" ht="7.5" customHeight="1" outlineLevel="1" x14ac:dyDescent="0.2">
      <c r="B1281" s="1602"/>
      <c r="C1281" s="1437"/>
      <c r="D1281" s="1437"/>
      <c r="E1281" s="1437"/>
      <c r="F1281" s="1437"/>
      <c r="G1281" s="1437"/>
      <c r="H1281" s="1437"/>
      <c r="I1281" s="1437"/>
      <c r="J1281" s="1437"/>
      <c r="K1281" s="1437"/>
      <c r="L1281" s="1437"/>
      <c r="M1281" s="1437"/>
      <c r="N1281" s="1437"/>
      <c r="O1281" s="1437"/>
      <c r="P1281" s="1437"/>
      <c r="Q1281" s="1437"/>
      <c r="R1281" s="1437"/>
      <c r="S1281" s="1437"/>
      <c r="T1281" s="1437"/>
      <c r="U1281" s="1437"/>
      <c r="V1281" s="1437"/>
      <c r="W1281" s="1437"/>
      <c r="X1281" s="1437"/>
      <c r="Y1281" s="1437"/>
      <c r="Z1281" s="1437"/>
      <c r="AA1281" s="1437"/>
      <c r="AB1281" s="1437"/>
      <c r="AC1281" s="1437"/>
      <c r="AD1281" s="1437"/>
      <c r="AE1281" s="1437"/>
      <c r="AF1281" s="1438"/>
    </row>
    <row r="1282" spans="1:32" ht="22.5" customHeight="1" outlineLevel="2" x14ac:dyDescent="0.2">
      <c r="A1282" s="11">
        <v>103</v>
      </c>
      <c r="B1282" s="963" t="s">
        <v>155</v>
      </c>
      <c r="C1282" s="964"/>
      <c r="D1282" s="964"/>
      <c r="E1282" s="964"/>
      <c r="F1282" s="964"/>
      <c r="G1282" s="964"/>
      <c r="H1282" s="964"/>
      <c r="I1282" s="964"/>
      <c r="J1282" s="964"/>
      <c r="K1282" s="964"/>
      <c r="L1282" s="964"/>
      <c r="M1282" s="964"/>
      <c r="N1282" s="964"/>
      <c r="O1282" s="964"/>
      <c r="P1282" s="964"/>
      <c r="Q1282" s="964"/>
      <c r="R1282" s="964"/>
      <c r="S1282" s="964"/>
      <c r="T1282" s="964"/>
      <c r="U1282" s="964"/>
      <c r="V1282" s="964"/>
      <c r="W1282" s="964"/>
      <c r="X1282" s="964"/>
      <c r="Y1282" s="964"/>
      <c r="Z1282" s="964"/>
      <c r="AA1282" s="964"/>
      <c r="AB1282" s="964"/>
      <c r="AC1282" s="964"/>
      <c r="AD1282" s="964"/>
      <c r="AE1282" s="964"/>
      <c r="AF1282" s="1101"/>
    </row>
    <row r="1283" spans="1:32" ht="15" customHeight="1" outlineLevel="1" x14ac:dyDescent="0.2">
      <c r="A1283" s="11">
        <v>326</v>
      </c>
      <c r="B1283" s="300"/>
      <c r="C1283" s="1025" t="s">
        <v>731</v>
      </c>
      <c r="D1283" s="1026"/>
      <c r="E1283" s="1026"/>
      <c r="F1283" s="1026"/>
      <c r="G1283" s="1026"/>
      <c r="H1283" s="1026"/>
      <c r="I1283" s="1026"/>
      <c r="J1283" s="1026"/>
      <c r="K1283" s="1026"/>
      <c r="L1283" s="1026"/>
      <c r="M1283" s="1026"/>
      <c r="N1283" s="1026"/>
      <c r="O1283" s="1026"/>
      <c r="P1283" s="1026"/>
      <c r="Q1283" s="1026"/>
      <c r="R1283" s="1026"/>
      <c r="S1283" s="1026"/>
      <c r="T1283" s="1026"/>
      <c r="U1283" s="1026"/>
      <c r="V1283" s="1026"/>
      <c r="W1283" s="1026"/>
      <c r="X1283" s="1026"/>
      <c r="Y1283" s="1026"/>
      <c r="Z1283" s="1026"/>
      <c r="AA1283" s="1026"/>
      <c r="AB1283" s="1026"/>
      <c r="AC1283" s="1026"/>
      <c r="AD1283" s="1026"/>
      <c r="AE1283" s="1026"/>
      <c r="AF1283" s="1027"/>
    </row>
    <row r="1284" spans="1:32" outlineLevel="1" x14ac:dyDescent="0.2">
      <c r="A1284" s="11">
        <v>232</v>
      </c>
      <c r="B1284" s="300"/>
      <c r="C1284" s="295"/>
      <c r="D1284" s="844" t="s">
        <v>64</v>
      </c>
      <c r="E1284" s="845"/>
      <c r="F1284" s="845"/>
      <c r="G1284" s="845"/>
      <c r="H1284" s="845"/>
      <c r="I1284" s="845"/>
      <c r="J1284" s="845"/>
      <c r="K1284" s="845"/>
      <c r="L1284" s="845"/>
      <c r="M1284" s="845"/>
      <c r="N1284" s="845"/>
      <c r="O1284" s="845"/>
      <c r="P1284" s="845"/>
      <c r="Q1284" s="845"/>
      <c r="R1284" s="845"/>
      <c r="S1284" s="845"/>
      <c r="T1284" s="845"/>
      <c r="U1284" s="845"/>
      <c r="V1284" s="845"/>
      <c r="W1284" s="845"/>
      <c r="X1284" s="845"/>
      <c r="Y1284" s="845"/>
      <c r="Z1284" s="845"/>
      <c r="AA1284" s="845"/>
      <c r="AB1284" s="845"/>
      <c r="AC1284" s="845"/>
      <c r="AD1284" s="845"/>
      <c r="AE1284" s="845"/>
      <c r="AF1284" s="846"/>
    </row>
    <row r="1285" spans="1:32" outlineLevel="1" x14ac:dyDescent="0.2">
      <c r="A1285" s="11">
        <v>233</v>
      </c>
      <c r="B1285" s="300"/>
      <c r="C1285" s="295"/>
      <c r="D1285" s="295"/>
      <c r="E1285" s="918" t="s">
        <v>66</v>
      </c>
      <c r="F1285" s="919"/>
      <c r="G1285" s="919"/>
      <c r="H1285" s="919"/>
      <c r="I1285" s="919"/>
      <c r="J1285" s="919"/>
      <c r="K1285" s="919"/>
      <c r="L1285" s="920"/>
      <c r="M1285" s="407">
        <f>SUBTOTAL(9,M1286:M1289)</f>
        <v>0</v>
      </c>
      <c r="N1285" s="410">
        <f t="shared" ref="N1285:AC1285" si="514">SUBTOTAL(9,N1286:N1289)</f>
        <v>0</v>
      </c>
      <c r="O1285" s="414">
        <f t="shared" si="514"/>
        <v>0</v>
      </c>
      <c r="P1285" s="414">
        <f t="shared" si="514"/>
        <v>0</v>
      </c>
      <c r="Q1285" s="415">
        <f t="shared" si="514"/>
        <v>0</v>
      </c>
      <c r="R1285" s="410">
        <f t="shared" si="514"/>
        <v>0</v>
      </c>
      <c r="S1285" s="414">
        <f t="shared" si="514"/>
        <v>0</v>
      </c>
      <c r="T1285" s="413">
        <f t="shared" si="514"/>
        <v>0</v>
      </c>
      <c r="U1285" s="413">
        <f t="shared" si="514"/>
        <v>0</v>
      </c>
      <c r="V1285" s="413">
        <f t="shared" si="514"/>
        <v>0</v>
      </c>
      <c r="W1285" s="413">
        <f t="shared" si="514"/>
        <v>0</v>
      </c>
      <c r="X1285" s="413">
        <f t="shared" si="514"/>
        <v>0</v>
      </c>
      <c r="Y1285" s="413">
        <f t="shared" si="514"/>
        <v>0</v>
      </c>
      <c r="Z1285" s="413">
        <f t="shared" si="514"/>
        <v>0</v>
      </c>
      <c r="AA1285" s="413">
        <f t="shared" si="514"/>
        <v>0</v>
      </c>
      <c r="AB1285" s="411">
        <f t="shared" si="514"/>
        <v>0</v>
      </c>
      <c r="AC1285" s="407">
        <f t="shared" si="514"/>
        <v>0</v>
      </c>
      <c r="AD1285" s="1440"/>
      <c r="AE1285" s="828"/>
      <c r="AF1285" s="829"/>
    </row>
    <row r="1286" spans="1:32" outlineLevel="1" x14ac:dyDescent="0.2">
      <c r="A1286" s="11">
        <v>234</v>
      </c>
      <c r="B1286" s="300"/>
      <c r="C1286" s="295"/>
      <c r="D1286" s="295"/>
      <c r="E1286" s="322"/>
      <c r="F1286" s="856" t="s">
        <v>65</v>
      </c>
      <c r="G1286" s="857"/>
      <c r="H1286" s="857"/>
      <c r="I1286" s="857"/>
      <c r="J1286" s="857"/>
      <c r="K1286" s="857"/>
      <c r="L1286" s="858"/>
      <c r="M1286" s="408">
        <f t="shared" ref="M1286:M1289" si="515">M510</f>
        <v>0</v>
      </c>
      <c r="N1286" s="419">
        <f>M1286*(1-'Annexe 1. Taux de référence'!$E8)+N510*(1-'Annexe 1. Taux de référence'!$E8)</f>
        <v>0</v>
      </c>
      <c r="O1286" s="422">
        <f>O510*(1-'Annexe 1. Taux de référence'!$E8)</f>
        <v>0</v>
      </c>
      <c r="P1286" s="422">
        <f>P510*(1-'Annexe 1. Taux de référence'!$E8)</f>
        <v>0</v>
      </c>
      <c r="Q1286" s="423">
        <f>Q510*(1-'Annexe 1. Taux de référence'!$E8)</f>
        <v>0</v>
      </c>
      <c r="R1286" s="419">
        <f>R510*(1-'Annexe 1. Taux de référence'!$E8)</f>
        <v>0</v>
      </c>
      <c r="S1286" s="421">
        <f>S510*(1-'Annexe 1. Taux de référence'!$E8)</f>
        <v>0</v>
      </c>
      <c r="T1286" s="421">
        <f>T510*(1-'Annexe 1. Taux de référence'!$E8)</f>
        <v>0</v>
      </c>
      <c r="U1286" s="421">
        <f>U510*(1-'Annexe 1. Taux de référence'!$E8)</f>
        <v>0</v>
      </c>
      <c r="V1286" s="421">
        <f>V510*(1-'Annexe 1. Taux de référence'!$E8)</f>
        <v>0</v>
      </c>
      <c r="W1286" s="421">
        <f>W510*(1-'Annexe 1. Taux de référence'!$E8)</f>
        <v>0</v>
      </c>
      <c r="X1286" s="422">
        <f>X510*(1-'Annexe 1. Taux de référence'!$E8)</f>
        <v>0</v>
      </c>
      <c r="Y1286" s="421">
        <f>Y510*(1-'Annexe 1. Taux de référence'!$E8)</f>
        <v>0</v>
      </c>
      <c r="Z1286" s="421">
        <f>Z510*(1-'Annexe 1. Taux de référence'!$E8)</f>
        <v>0</v>
      </c>
      <c r="AA1286" s="421">
        <f>AA510*(1-'Annexe 1. Taux de référence'!$E8)</f>
        <v>0</v>
      </c>
      <c r="AB1286" s="421">
        <f>AB510*(1-'Annexe 1. Taux de référence'!$E8)</f>
        <v>0</v>
      </c>
      <c r="AC1286" s="408">
        <f>AC510</f>
        <v>0</v>
      </c>
      <c r="AD1286" s="830"/>
      <c r="AE1286" s="1063"/>
      <c r="AF1286" s="832"/>
    </row>
    <row r="1287" spans="1:32" outlineLevel="1" x14ac:dyDescent="0.2">
      <c r="A1287" s="11">
        <v>235</v>
      </c>
      <c r="B1287" s="300"/>
      <c r="C1287" s="295"/>
      <c r="D1287" s="295"/>
      <c r="E1287" s="322"/>
      <c r="F1287" s="915" t="s">
        <v>68</v>
      </c>
      <c r="G1287" s="916"/>
      <c r="H1287" s="916"/>
      <c r="I1287" s="916"/>
      <c r="J1287" s="916"/>
      <c r="K1287" s="916"/>
      <c r="L1287" s="917"/>
      <c r="M1287" s="408">
        <f t="shared" si="515"/>
        <v>0</v>
      </c>
      <c r="N1287" s="419">
        <f>M1287*(1-'Annexe 1. Taux de référence'!$E9)+N511*(1-'Annexe 1. Taux de référence'!$E9)</f>
        <v>0</v>
      </c>
      <c r="O1287" s="422">
        <f>O511*(1-'Annexe 1. Taux de référence'!$E9)</f>
        <v>0</v>
      </c>
      <c r="P1287" s="422">
        <f>P511*(1-'Annexe 1. Taux de référence'!$E9)</f>
        <v>0</v>
      </c>
      <c r="Q1287" s="423">
        <f>Q511*(1-'Annexe 1. Taux de référence'!$E9)</f>
        <v>0</v>
      </c>
      <c r="R1287" s="419">
        <f>R511*(1-'Annexe 1. Taux de référence'!$E9)</f>
        <v>0</v>
      </c>
      <c r="S1287" s="421">
        <f>S511*(1-'Annexe 1. Taux de référence'!$E9)</f>
        <v>0</v>
      </c>
      <c r="T1287" s="421">
        <f>T511*(1-'Annexe 1. Taux de référence'!$E9)</f>
        <v>0</v>
      </c>
      <c r="U1287" s="421">
        <f>U511*(1-'Annexe 1. Taux de référence'!$E9)</f>
        <v>0</v>
      </c>
      <c r="V1287" s="421">
        <f>V511*(1-'Annexe 1. Taux de référence'!$E9)</f>
        <v>0</v>
      </c>
      <c r="W1287" s="421">
        <f>W511*(1-'Annexe 1. Taux de référence'!$E9)</f>
        <v>0</v>
      </c>
      <c r="X1287" s="422">
        <f>X511*(1-'Annexe 1. Taux de référence'!$E9)</f>
        <v>0</v>
      </c>
      <c r="Y1287" s="421">
        <f>Y511*(1-'Annexe 1. Taux de référence'!$E9)</f>
        <v>0</v>
      </c>
      <c r="Z1287" s="421">
        <f>Z511*(1-'Annexe 1. Taux de référence'!$E9)</f>
        <v>0</v>
      </c>
      <c r="AA1287" s="421">
        <f>AA511*(1-'Annexe 1. Taux de référence'!$E9)</f>
        <v>0</v>
      </c>
      <c r="AB1287" s="421">
        <f>AB511*(1-'Annexe 1. Taux de référence'!$E9)</f>
        <v>0</v>
      </c>
      <c r="AC1287" s="408">
        <f t="shared" ref="AC1287:AC1299" si="516">AC511</f>
        <v>0</v>
      </c>
      <c r="AD1287" s="830"/>
      <c r="AE1287" s="1063"/>
      <c r="AF1287" s="832"/>
    </row>
    <row r="1288" spans="1:32" outlineLevel="1" x14ac:dyDescent="0.2">
      <c r="A1288" s="11">
        <v>236</v>
      </c>
      <c r="B1288" s="300"/>
      <c r="C1288" s="295"/>
      <c r="D1288" s="263"/>
      <c r="E1288" s="264"/>
      <c r="F1288" s="915" t="s">
        <v>537</v>
      </c>
      <c r="G1288" s="916"/>
      <c r="H1288" s="916"/>
      <c r="I1288" s="916"/>
      <c r="J1288" s="916"/>
      <c r="K1288" s="916"/>
      <c r="L1288" s="917"/>
      <c r="M1288" s="408">
        <f t="shared" si="515"/>
        <v>0</v>
      </c>
      <c r="N1288" s="419">
        <f>M1288*(1-'Annexe 1. Taux de référence'!$E10)+N512*(1-'Annexe 1. Taux de référence'!$E10)</f>
        <v>0</v>
      </c>
      <c r="O1288" s="422">
        <f>O512*(1-'Annexe 1. Taux de référence'!$E10)</f>
        <v>0</v>
      </c>
      <c r="P1288" s="422">
        <f>P512*(1-'Annexe 1. Taux de référence'!$E10)</f>
        <v>0</v>
      </c>
      <c r="Q1288" s="423">
        <f>Q512*(1-'Annexe 1. Taux de référence'!$E10)</f>
        <v>0</v>
      </c>
      <c r="R1288" s="419">
        <f>R512*(1-'Annexe 1. Taux de référence'!$E10)</f>
        <v>0</v>
      </c>
      <c r="S1288" s="421">
        <f>S512*(1-'Annexe 1. Taux de référence'!$E10)</f>
        <v>0</v>
      </c>
      <c r="T1288" s="421">
        <f>T512*(1-'Annexe 1. Taux de référence'!$E10)</f>
        <v>0</v>
      </c>
      <c r="U1288" s="421">
        <f>U512*(1-'Annexe 1. Taux de référence'!$E10)</f>
        <v>0</v>
      </c>
      <c r="V1288" s="421">
        <f>V512*(1-'Annexe 1. Taux de référence'!$E10)</f>
        <v>0</v>
      </c>
      <c r="W1288" s="421">
        <f>W512*(1-'Annexe 1. Taux de référence'!$E10)</f>
        <v>0</v>
      </c>
      <c r="X1288" s="422">
        <f>X512*(1-'Annexe 1. Taux de référence'!$E10)</f>
        <v>0</v>
      </c>
      <c r="Y1288" s="421">
        <f>Y512*(1-'Annexe 1. Taux de référence'!$E10)</f>
        <v>0</v>
      </c>
      <c r="Z1288" s="421">
        <f>Z512*(1-'Annexe 1. Taux de référence'!$E10)</f>
        <v>0</v>
      </c>
      <c r="AA1288" s="421">
        <f>AA512*(1-'Annexe 1. Taux de référence'!$E10)</f>
        <v>0</v>
      </c>
      <c r="AB1288" s="421">
        <f>AB512*(1-'Annexe 1. Taux de référence'!$E10)</f>
        <v>0</v>
      </c>
      <c r="AC1288" s="408">
        <f t="shared" si="516"/>
        <v>0</v>
      </c>
      <c r="AD1288" s="830"/>
      <c r="AE1288" s="1063"/>
      <c r="AF1288" s="832"/>
    </row>
    <row r="1289" spans="1:32" ht="27.75" customHeight="1" outlineLevel="1" x14ac:dyDescent="0.2">
      <c r="A1289" s="11">
        <v>237</v>
      </c>
      <c r="B1289" s="300"/>
      <c r="C1289" s="295"/>
      <c r="D1289" s="295"/>
      <c r="E1289" s="296"/>
      <c r="F1289" s="859" t="s">
        <v>532</v>
      </c>
      <c r="G1289" s="860"/>
      <c r="H1289" s="860"/>
      <c r="I1289" s="860"/>
      <c r="J1289" s="860"/>
      <c r="K1289" s="860"/>
      <c r="L1289" s="861"/>
      <c r="M1289" s="408">
        <f t="shared" si="515"/>
        <v>0</v>
      </c>
      <c r="N1289" s="419">
        <f>M1289*(1-'Annexe 1. Taux de référence'!$E11)+N513*(1-'Annexe 1. Taux de référence'!$E11)</f>
        <v>0</v>
      </c>
      <c r="O1289" s="422">
        <f>O513*(1-'Annexe 1. Taux de référence'!$E11)</f>
        <v>0</v>
      </c>
      <c r="P1289" s="422">
        <f>P513*(1-'Annexe 1. Taux de référence'!$E11)</f>
        <v>0</v>
      </c>
      <c r="Q1289" s="423">
        <f>Q513*(1-'Annexe 1. Taux de référence'!$E11)</f>
        <v>0</v>
      </c>
      <c r="R1289" s="419">
        <f>R513*(1-'Annexe 1. Taux de référence'!$E11)</f>
        <v>0</v>
      </c>
      <c r="S1289" s="421">
        <f>S513*(1-'Annexe 1. Taux de référence'!$E11)</f>
        <v>0</v>
      </c>
      <c r="T1289" s="421">
        <f>T513*(1-'Annexe 1. Taux de référence'!$E11)</f>
        <v>0</v>
      </c>
      <c r="U1289" s="421">
        <f>U513*(1-'Annexe 1. Taux de référence'!$E11)</f>
        <v>0</v>
      </c>
      <c r="V1289" s="421">
        <f>V513*(1-'Annexe 1. Taux de référence'!$E11)</f>
        <v>0</v>
      </c>
      <c r="W1289" s="421">
        <f>W513*(1-'Annexe 1. Taux de référence'!$E11)</f>
        <v>0</v>
      </c>
      <c r="X1289" s="422">
        <f>X513*(1-'Annexe 1. Taux de référence'!$E11)</f>
        <v>0</v>
      </c>
      <c r="Y1289" s="421">
        <f>Y513*(1-'Annexe 1. Taux de référence'!$E11)</f>
        <v>0</v>
      </c>
      <c r="Z1289" s="421">
        <f>Z513*(1-'Annexe 1. Taux de référence'!$E11)</f>
        <v>0</v>
      </c>
      <c r="AA1289" s="421">
        <f>AA513*(1-'Annexe 1. Taux de référence'!$E11)</f>
        <v>0</v>
      </c>
      <c r="AB1289" s="421">
        <f>AB513*(1-'Annexe 1. Taux de référence'!$E11)</f>
        <v>0</v>
      </c>
      <c r="AC1289" s="408">
        <f t="shared" si="516"/>
        <v>0</v>
      </c>
      <c r="AD1289" s="830"/>
      <c r="AE1289" s="1063"/>
      <c r="AF1289" s="832"/>
    </row>
    <row r="1290" spans="1:32" ht="15.75" outlineLevel="1" x14ac:dyDescent="0.2">
      <c r="A1290" s="11">
        <v>238</v>
      </c>
      <c r="B1290" s="300"/>
      <c r="C1290" s="295"/>
      <c r="D1290" s="297"/>
      <c r="E1290" s="853" t="s">
        <v>67</v>
      </c>
      <c r="F1290" s="854"/>
      <c r="G1290" s="854"/>
      <c r="H1290" s="854"/>
      <c r="I1290" s="854"/>
      <c r="J1290" s="854"/>
      <c r="K1290" s="854"/>
      <c r="L1290" s="855"/>
      <c r="M1290" s="407">
        <f>SUBTOTAL(9,M1291:M1294)</f>
        <v>0</v>
      </c>
      <c r="N1290" s="410">
        <f t="shared" ref="N1290:AC1290" si="517">SUBTOTAL(9,N1291:N1294)</f>
        <v>0</v>
      </c>
      <c r="O1290" s="414">
        <f t="shared" si="517"/>
        <v>0</v>
      </c>
      <c r="P1290" s="414">
        <f t="shared" si="517"/>
        <v>0</v>
      </c>
      <c r="Q1290" s="415">
        <f t="shared" si="517"/>
        <v>0</v>
      </c>
      <c r="R1290" s="410">
        <f t="shared" si="517"/>
        <v>0</v>
      </c>
      <c r="S1290" s="414">
        <f t="shared" si="517"/>
        <v>0</v>
      </c>
      <c r="T1290" s="413">
        <f t="shared" si="517"/>
        <v>0</v>
      </c>
      <c r="U1290" s="413">
        <f t="shared" si="517"/>
        <v>0</v>
      </c>
      <c r="V1290" s="413">
        <f t="shared" si="517"/>
        <v>0</v>
      </c>
      <c r="W1290" s="413">
        <f t="shared" si="517"/>
        <v>0</v>
      </c>
      <c r="X1290" s="413">
        <f t="shared" si="517"/>
        <v>0</v>
      </c>
      <c r="Y1290" s="413">
        <f t="shared" si="517"/>
        <v>0</v>
      </c>
      <c r="Z1290" s="413">
        <f t="shared" si="517"/>
        <v>0</v>
      </c>
      <c r="AA1290" s="413">
        <f t="shared" si="517"/>
        <v>0</v>
      </c>
      <c r="AB1290" s="411">
        <f t="shared" si="517"/>
        <v>0</v>
      </c>
      <c r="AC1290" s="407">
        <f t="shared" si="517"/>
        <v>0</v>
      </c>
      <c r="AD1290" s="830"/>
      <c r="AE1290" s="1063"/>
      <c r="AF1290" s="832"/>
    </row>
    <row r="1291" spans="1:32" outlineLevel="1" x14ac:dyDescent="0.2">
      <c r="A1291" s="11">
        <v>239</v>
      </c>
      <c r="B1291" s="300"/>
      <c r="C1291" s="295"/>
      <c r="D1291" s="319"/>
      <c r="E1291" s="319"/>
      <c r="F1291" s="856" t="s">
        <v>65</v>
      </c>
      <c r="G1291" s="857"/>
      <c r="H1291" s="857"/>
      <c r="I1291" s="857"/>
      <c r="J1291" s="857"/>
      <c r="K1291" s="857"/>
      <c r="L1291" s="858"/>
      <c r="M1291" s="408">
        <f t="shared" ref="M1291:M1294" si="518">M515</f>
        <v>0</v>
      </c>
      <c r="N1291" s="419">
        <f>M1291*(1-'Annexe 1. Taux de référence'!$E13)+N515*(1-'Annexe 1. Taux de référence'!$E13)</f>
        <v>0</v>
      </c>
      <c r="O1291" s="422">
        <f>O515*(1-'Annexe 1. Taux de référence'!$E13)</f>
        <v>0</v>
      </c>
      <c r="P1291" s="422">
        <f>P515*(1-'Annexe 1. Taux de référence'!$E13)</f>
        <v>0</v>
      </c>
      <c r="Q1291" s="423">
        <f>Q515*(1-'Annexe 1. Taux de référence'!$E13)</f>
        <v>0</v>
      </c>
      <c r="R1291" s="419">
        <f>R515*(1-'Annexe 1. Taux de référence'!$E13)</f>
        <v>0</v>
      </c>
      <c r="S1291" s="421">
        <f>S515*(1-'Annexe 1. Taux de référence'!$E13)</f>
        <v>0</v>
      </c>
      <c r="T1291" s="421">
        <f>T515*(1-'Annexe 1. Taux de référence'!$E13)</f>
        <v>0</v>
      </c>
      <c r="U1291" s="421">
        <f>U515*(1-'Annexe 1. Taux de référence'!$E13)</f>
        <v>0</v>
      </c>
      <c r="V1291" s="421">
        <f>V515*(1-'Annexe 1. Taux de référence'!$E13)</f>
        <v>0</v>
      </c>
      <c r="W1291" s="421">
        <f>W515*(1-'Annexe 1. Taux de référence'!$E13)</f>
        <v>0</v>
      </c>
      <c r="X1291" s="422">
        <f>X515*(1-'Annexe 1. Taux de référence'!$E13)</f>
        <v>0</v>
      </c>
      <c r="Y1291" s="421">
        <f>Y515*(1-'Annexe 1. Taux de référence'!$E13)</f>
        <v>0</v>
      </c>
      <c r="Z1291" s="421">
        <f>Z515*(1-'Annexe 1. Taux de référence'!$E13)</f>
        <v>0</v>
      </c>
      <c r="AA1291" s="421">
        <f>AA515*(1-'Annexe 1. Taux de référence'!$E13)</f>
        <v>0</v>
      </c>
      <c r="AB1291" s="421">
        <f>AB515*(1-'Annexe 1. Taux de référence'!$E13)</f>
        <v>0</v>
      </c>
      <c r="AC1291" s="408">
        <f t="shared" si="516"/>
        <v>0</v>
      </c>
      <c r="AD1291" s="830"/>
      <c r="AE1291" s="1063"/>
      <c r="AF1291" s="832"/>
    </row>
    <row r="1292" spans="1:32" outlineLevel="1" x14ac:dyDescent="0.2">
      <c r="A1292" s="11">
        <v>240</v>
      </c>
      <c r="B1292" s="300"/>
      <c r="C1292" s="295"/>
      <c r="D1292" s="319"/>
      <c r="E1292" s="319"/>
      <c r="F1292" s="915" t="s">
        <v>68</v>
      </c>
      <c r="G1292" s="916"/>
      <c r="H1292" s="916"/>
      <c r="I1292" s="916"/>
      <c r="J1292" s="916"/>
      <c r="K1292" s="916"/>
      <c r="L1292" s="917"/>
      <c r="M1292" s="408">
        <f t="shared" si="518"/>
        <v>0</v>
      </c>
      <c r="N1292" s="419">
        <f>M1292*(1-'Annexe 1. Taux de référence'!$E14)+N516*(1-'Annexe 1. Taux de référence'!$E14)</f>
        <v>0</v>
      </c>
      <c r="O1292" s="422">
        <f>O516*(1-'Annexe 1. Taux de référence'!$E14)</f>
        <v>0</v>
      </c>
      <c r="P1292" s="422">
        <f>P516*(1-'Annexe 1. Taux de référence'!$E14)</f>
        <v>0</v>
      </c>
      <c r="Q1292" s="423">
        <f>Q516*(1-'Annexe 1. Taux de référence'!$E14)</f>
        <v>0</v>
      </c>
      <c r="R1292" s="419">
        <f>R516*(1-'Annexe 1. Taux de référence'!$E14)</f>
        <v>0</v>
      </c>
      <c r="S1292" s="421">
        <f>S516*(1-'Annexe 1. Taux de référence'!$E14)</f>
        <v>0</v>
      </c>
      <c r="T1292" s="421">
        <f>T516*(1-'Annexe 1. Taux de référence'!$E14)</f>
        <v>0</v>
      </c>
      <c r="U1292" s="421">
        <f>U516*(1-'Annexe 1. Taux de référence'!$E14)</f>
        <v>0</v>
      </c>
      <c r="V1292" s="421">
        <f>V516*(1-'Annexe 1. Taux de référence'!$E14)</f>
        <v>0</v>
      </c>
      <c r="W1292" s="421">
        <f>W516*(1-'Annexe 1. Taux de référence'!$E14)</f>
        <v>0</v>
      </c>
      <c r="X1292" s="422">
        <f>X516*(1-'Annexe 1. Taux de référence'!$E14)</f>
        <v>0</v>
      </c>
      <c r="Y1292" s="421">
        <f>Y516*(1-'Annexe 1. Taux de référence'!$E14)</f>
        <v>0</v>
      </c>
      <c r="Z1292" s="421">
        <f>Z516*(1-'Annexe 1. Taux de référence'!$E14)</f>
        <v>0</v>
      </c>
      <c r="AA1292" s="421">
        <f>AA516*(1-'Annexe 1. Taux de référence'!$E14)</f>
        <v>0</v>
      </c>
      <c r="AB1292" s="421">
        <f>AB516*(1-'Annexe 1. Taux de référence'!$E14)</f>
        <v>0</v>
      </c>
      <c r="AC1292" s="408">
        <f t="shared" si="516"/>
        <v>0</v>
      </c>
      <c r="AD1292" s="830"/>
      <c r="AE1292" s="1063"/>
      <c r="AF1292" s="832"/>
    </row>
    <row r="1293" spans="1:32" outlineLevel="1" x14ac:dyDescent="0.2">
      <c r="A1293" s="11">
        <v>241</v>
      </c>
      <c r="B1293" s="300"/>
      <c r="C1293" s="295"/>
      <c r="D1293" s="265"/>
      <c r="E1293" s="265"/>
      <c r="F1293" s="915" t="s">
        <v>537</v>
      </c>
      <c r="G1293" s="916"/>
      <c r="H1293" s="916"/>
      <c r="I1293" s="916"/>
      <c r="J1293" s="916"/>
      <c r="K1293" s="916"/>
      <c r="L1293" s="917"/>
      <c r="M1293" s="408">
        <f t="shared" si="518"/>
        <v>0</v>
      </c>
      <c r="N1293" s="419">
        <f>M1293*(1-'Annexe 1. Taux de référence'!$E15)+N517*(1-'Annexe 1. Taux de référence'!$E15)</f>
        <v>0</v>
      </c>
      <c r="O1293" s="422">
        <f>O517*(1-'Annexe 1. Taux de référence'!$E15)</f>
        <v>0</v>
      </c>
      <c r="P1293" s="422">
        <f>P517*(1-'Annexe 1. Taux de référence'!$E15)</f>
        <v>0</v>
      </c>
      <c r="Q1293" s="423">
        <f>Q517*(1-'Annexe 1. Taux de référence'!$E15)</f>
        <v>0</v>
      </c>
      <c r="R1293" s="419">
        <f>R517*(1-'Annexe 1. Taux de référence'!$E15)</f>
        <v>0</v>
      </c>
      <c r="S1293" s="421">
        <f>S517*(1-'Annexe 1. Taux de référence'!$E15)</f>
        <v>0</v>
      </c>
      <c r="T1293" s="421">
        <f>T517*(1-'Annexe 1. Taux de référence'!$E15)</f>
        <v>0</v>
      </c>
      <c r="U1293" s="421">
        <f>U517*(1-'Annexe 1. Taux de référence'!$E15)</f>
        <v>0</v>
      </c>
      <c r="V1293" s="421">
        <f>V517*(1-'Annexe 1. Taux de référence'!$E15)</f>
        <v>0</v>
      </c>
      <c r="W1293" s="421">
        <f>W517*(1-'Annexe 1. Taux de référence'!$E15)</f>
        <v>0</v>
      </c>
      <c r="X1293" s="422">
        <f>X517*(1-'Annexe 1. Taux de référence'!$E15)</f>
        <v>0</v>
      </c>
      <c r="Y1293" s="421">
        <f>Y517*(1-'Annexe 1. Taux de référence'!$E15)</f>
        <v>0</v>
      </c>
      <c r="Z1293" s="421">
        <f>Z517*(1-'Annexe 1. Taux de référence'!$E15)</f>
        <v>0</v>
      </c>
      <c r="AA1293" s="421">
        <f>AA517*(1-'Annexe 1. Taux de référence'!$E15)</f>
        <v>0</v>
      </c>
      <c r="AB1293" s="421">
        <f>AB517*(1-'Annexe 1. Taux de référence'!$E15)</f>
        <v>0</v>
      </c>
      <c r="AC1293" s="408">
        <f t="shared" si="516"/>
        <v>0</v>
      </c>
      <c r="AD1293" s="830"/>
      <c r="AE1293" s="1063"/>
      <c r="AF1293" s="832"/>
    </row>
    <row r="1294" spans="1:32" ht="27.75" customHeight="1" outlineLevel="1" x14ac:dyDescent="0.2">
      <c r="A1294" s="11">
        <v>242</v>
      </c>
      <c r="B1294" s="300"/>
      <c r="C1294" s="295"/>
      <c r="D1294" s="263"/>
      <c r="E1294" s="263"/>
      <c r="F1294" s="859" t="s">
        <v>532</v>
      </c>
      <c r="G1294" s="860"/>
      <c r="H1294" s="860"/>
      <c r="I1294" s="860"/>
      <c r="J1294" s="860"/>
      <c r="K1294" s="860"/>
      <c r="L1294" s="861"/>
      <c r="M1294" s="408">
        <f t="shared" si="518"/>
        <v>0</v>
      </c>
      <c r="N1294" s="419">
        <f>M1294*(1-'Annexe 1. Taux de référence'!$E16)+N518*(1-'Annexe 1. Taux de référence'!$E16)</f>
        <v>0</v>
      </c>
      <c r="O1294" s="422">
        <f>O518*(1-'Annexe 1. Taux de référence'!$E16)</f>
        <v>0</v>
      </c>
      <c r="P1294" s="422">
        <f>P518*(1-'Annexe 1. Taux de référence'!$E16)</f>
        <v>0</v>
      </c>
      <c r="Q1294" s="423">
        <f>Q518*(1-'Annexe 1. Taux de référence'!$E16)</f>
        <v>0</v>
      </c>
      <c r="R1294" s="419">
        <f>R518*(1-'Annexe 1. Taux de référence'!$E16)</f>
        <v>0</v>
      </c>
      <c r="S1294" s="421">
        <f>S518*(1-'Annexe 1. Taux de référence'!$E16)</f>
        <v>0</v>
      </c>
      <c r="T1294" s="421">
        <f>T518*(1-'Annexe 1. Taux de référence'!$E16)</f>
        <v>0</v>
      </c>
      <c r="U1294" s="421">
        <f>U518*(1-'Annexe 1. Taux de référence'!$E16)</f>
        <v>0</v>
      </c>
      <c r="V1294" s="421">
        <f>V518*(1-'Annexe 1. Taux de référence'!$E16)</f>
        <v>0</v>
      </c>
      <c r="W1294" s="421">
        <f>W518*(1-'Annexe 1. Taux de référence'!$E16)</f>
        <v>0</v>
      </c>
      <c r="X1294" s="422">
        <f>X518*(1-'Annexe 1. Taux de référence'!$E16)</f>
        <v>0</v>
      </c>
      <c r="Y1294" s="421">
        <f>Y518*(1-'Annexe 1. Taux de référence'!$E16)</f>
        <v>0</v>
      </c>
      <c r="Z1294" s="421">
        <f>Z518*(1-'Annexe 1. Taux de référence'!$E16)</f>
        <v>0</v>
      </c>
      <c r="AA1294" s="421">
        <f>AA518*(1-'Annexe 1. Taux de référence'!$E16)</f>
        <v>0</v>
      </c>
      <c r="AB1294" s="421">
        <f>AB518*(1-'Annexe 1. Taux de référence'!$E16)</f>
        <v>0</v>
      </c>
      <c r="AC1294" s="408">
        <f t="shared" si="516"/>
        <v>0</v>
      </c>
      <c r="AD1294" s="830"/>
      <c r="AE1294" s="1063"/>
      <c r="AF1294" s="832"/>
    </row>
    <row r="1295" spans="1:32" ht="15.75" customHeight="1" outlineLevel="1" x14ac:dyDescent="0.2">
      <c r="A1295" s="11">
        <v>243</v>
      </c>
      <c r="B1295" s="300"/>
      <c r="C1295" s="295"/>
      <c r="D1295" s="265"/>
      <c r="E1295" s="853" t="s">
        <v>556</v>
      </c>
      <c r="F1295" s="854"/>
      <c r="G1295" s="854"/>
      <c r="H1295" s="854"/>
      <c r="I1295" s="854"/>
      <c r="J1295" s="854"/>
      <c r="K1295" s="854"/>
      <c r="L1295" s="855"/>
      <c r="M1295" s="407">
        <f>SUBTOTAL(9,M1296:M1299)</f>
        <v>0</v>
      </c>
      <c r="N1295" s="410">
        <f t="shared" ref="N1295:AC1295" si="519">SUBTOTAL(9,N1296:N1299)</f>
        <v>0</v>
      </c>
      <c r="O1295" s="414">
        <f t="shared" si="519"/>
        <v>0</v>
      </c>
      <c r="P1295" s="414">
        <f t="shared" si="519"/>
        <v>0</v>
      </c>
      <c r="Q1295" s="415">
        <f t="shared" si="519"/>
        <v>0</v>
      </c>
      <c r="R1295" s="410">
        <f t="shared" si="519"/>
        <v>0</v>
      </c>
      <c r="S1295" s="414">
        <f t="shared" si="519"/>
        <v>0</v>
      </c>
      <c r="T1295" s="413">
        <f t="shared" si="519"/>
        <v>0</v>
      </c>
      <c r="U1295" s="413">
        <f t="shared" si="519"/>
        <v>0</v>
      </c>
      <c r="V1295" s="413">
        <f t="shared" si="519"/>
        <v>0</v>
      </c>
      <c r="W1295" s="413">
        <f t="shared" si="519"/>
        <v>0</v>
      </c>
      <c r="X1295" s="413">
        <f t="shared" si="519"/>
        <v>0</v>
      </c>
      <c r="Y1295" s="413">
        <f t="shared" si="519"/>
        <v>0</v>
      </c>
      <c r="Z1295" s="413">
        <f t="shared" si="519"/>
        <v>0</v>
      </c>
      <c r="AA1295" s="413">
        <f t="shared" si="519"/>
        <v>0</v>
      </c>
      <c r="AB1295" s="411">
        <f t="shared" si="519"/>
        <v>0</v>
      </c>
      <c r="AC1295" s="407">
        <f t="shared" si="519"/>
        <v>0</v>
      </c>
      <c r="AD1295" s="830"/>
      <c r="AE1295" s="1063"/>
      <c r="AF1295" s="832"/>
    </row>
    <row r="1296" spans="1:32" outlineLevel="1" x14ac:dyDescent="0.2">
      <c r="A1296" s="11">
        <v>244</v>
      </c>
      <c r="B1296" s="300"/>
      <c r="C1296" s="295"/>
      <c r="D1296" s="319"/>
      <c r="E1296" s="319"/>
      <c r="F1296" s="856" t="s">
        <v>65</v>
      </c>
      <c r="G1296" s="857"/>
      <c r="H1296" s="857"/>
      <c r="I1296" s="857"/>
      <c r="J1296" s="857"/>
      <c r="K1296" s="857"/>
      <c r="L1296" s="858"/>
      <c r="M1296" s="408">
        <f t="shared" ref="M1296:M1299" si="520">M520</f>
        <v>0</v>
      </c>
      <c r="N1296" s="419">
        <f>M1296*(1-'Annexe 1. Taux de référence'!$E18)+N520*(1-'Annexe 1. Taux de référence'!$E18)</f>
        <v>0</v>
      </c>
      <c r="O1296" s="422">
        <f>O520*(1-'Annexe 1. Taux de référence'!$E18)</f>
        <v>0</v>
      </c>
      <c r="P1296" s="422">
        <f>P520*(1-'Annexe 1. Taux de référence'!$E18)</f>
        <v>0</v>
      </c>
      <c r="Q1296" s="423">
        <f>Q520*(1-'Annexe 1. Taux de référence'!$E18)</f>
        <v>0</v>
      </c>
      <c r="R1296" s="419">
        <f>R520*(1-'Annexe 1. Taux de référence'!$E18)</f>
        <v>0</v>
      </c>
      <c r="S1296" s="421">
        <f>S520*(1-'Annexe 1. Taux de référence'!$E18)</f>
        <v>0</v>
      </c>
      <c r="T1296" s="421">
        <f>T520*(1-'Annexe 1. Taux de référence'!$E18)</f>
        <v>0</v>
      </c>
      <c r="U1296" s="421">
        <f>U520*(1-'Annexe 1. Taux de référence'!$E18)</f>
        <v>0</v>
      </c>
      <c r="V1296" s="421">
        <f>V520*(1-'Annexe 1. Taux de référence'!$E18)</f>
        <v>0</v>
      </c>
      <c r="W1296" s="421">
        <f>W520*(1-'Annexe 1. Taux de référence'!$E18)</f>
        <v>0</v>
      </c>
      <c r="X1296" s="422">
        <f>X520*(1-'Annexe 1. Taux de référence'!$E18)</f>
        <v>0</v>
      </c>
      <c r="Y1296" s="421">
        <f>Y520*(1-'Annexe 1. Taux de référence'!$E18)</f>
        <v>0</v>
      </c>
      <c r="Z1296" s="421">
        <f>Z520*(1-'Annexe 1. Taux de référence'!$E18)</f>
        <v>0</v>
      </c>
      <c r="AA1296" s="421">
        <f>AA520*(1-'Annexe 1. Taux de référence'!$E18)</f>
        <v>0</v>
      </c>
      <c r="AB1296" s="421">
        <f>AB520*(1-'Annexe 1. Taux de référence'!$E18)</f>
        <v>0</v>
      </c>
      <c r="AC1296" s="408">
        <f t="shared" si="516"/>
        <v>0</v>
      </c>
      <c r="AD1296" s="830"/>
      <c r="AE1296" s="1063"/>
      <c r="AF1296" s="832"/>
    </row>
    <row r="1297" spans="1:32" outlineLevel="1" x14ac:dyDescent="0.2">
      <c r="A1297" s="11">
        <v>245</v>
      </c>
      <c r="B1297" s="300"/>
      <c r="C1297" s="295"/>
      <c r="D1297" s="266"/>
      <c r="E1297" s="266"/>
      <c r="F1297" s="915" t="s">
        <v>68</v>
      </c>
      <c r="G1297" s="916"/>
      <c r="H1297" s="916"/>
      <c r="I1297" s="916"/>
      <c r="J1297" s="916"/>
      <c r="K1297" s="916"/>
      <c r="L1297" s="917"/>
      <c r="M1297" s="408">
        <f t="shared" si="520"/>
        <v>0</v>
      </c>
      <c r="N1297" s="419">
        <f>M1297*(1-'Annexe 1. Taux de référence'!$E19)+N521*(1-'Annexe 1. Taux de référence'!$E19)</f>
        <v>0</v>
      </c>
      <c r="O1297" s="422">
        <f>O521*(1-'Annexe 1. Taux de référence'!$E19)</f>
        <v>0</v>
      </c>
      <c r="P1297" s="422">
        <f>P521*(1-'Annexe 1. Taux de référence'!$E19)</f>
        <v>0</v>
      </c>
      <c r="Q1297" s="423">
        <f>Q521*(1-'Annexe 1. Taux de référence'!$E19)</f>
        <v>0</v>
      </c>
      <c r="R1297" s="419">
        <f>R521*(1-'Annexe 1. Taux de référence'!$E19)</f>
        <v>0</v>
      </c>
      <c r="S1297" s="421">
        <f>S521*(1-'Annexe 1. Taux de référence'!$E19)</f>
        <v>0</v>
      </c>
      <c r="T1297" s="421">
        <f>T521*(1-'Annexe 1. Taux de référence'!$E19)</f>
        <v>0</v>
      </c>
      <c r="U1297" s="421">
        <f>U521*(1-'Annexe 1. Taux de référence'!$E19)</f>
        <v>0</v>
      </c>
      <c r="V1297" s="421">
        <f>V521*(1-'Annexe 1. Taux de référence'!$E19)</f>
        <v>0</v>
      </c>
      <c r="W1297" s="421">
        <f>W521*(1-'Annexe 1. Taux de référence'!$E19)</f>
        <v>0</v>
      </c>
      <c r="X1297" s="422">
        <f>X521*(1-'Annexe 1. Taux de référence'!$E19)</f>
        <v>0</v>
      </c>
      <c r="Y1297" s="421">
        <f>Y521*(1-'Annexe 1. Taux de référence'!$E19)</f>
        <v>0</v>
      </c>
      <c r="Z1297" s="421">
        <f>Z521*(1-'Annexe 1. Taux de référence'!$E19)</f>
        <v>0</v>
      </c>
      <c r="AA1297" s="421">
        <f>AA521*(1-'Annexe 1. Taux de référence'!$E19)</f>
        <v>0</v>
      </c>
      <c r="AB1297" s="421">
        <f>AB521*(1-'Annexe 1. Taux de référence'!$E19)</f>
        <v>0</v>
      </c>
      <c r="AC1297" s="408">
        <f t="shared" si="516"/>
        <v>0</v>
      </c>
      <c r="AD1297" s="830"/>
      <c r="AE1297" s="1063"/>
      <c r="AF1297" s="832"/>
    </row>
    <row r="1298" spans="1:32" outlineLevel="1" x14ac:dyDescent="0.2">
      <c r="A1298" s="11">
        <v>246</v>
      </c>
      <c r="B1298" s="300"/>
      <c r="C1298" s="295"/>
      <c r="D1298" s="266"/>
      <c r="E1298" s="266"/>
      <c r="F1298" s="915" t="s">
        <v>537</v>
      </c>
      <c r="G1298" s="916"/>
      <c r="H1298" s="916"/>
      <c r="I1298" s="916"/>
      <c r="J1298" s="916"/>
      <c r="K1298" s="916"/>
      <c r="L1298" s="917"/>
      <c r="M1298" s="408">
        <f t="shared" si="520"/>
        <v>0</v>
      </c>
      <c r="N1298" s="419">
        <f>M1298*(1-'Annexe 1. Taux de référence'!$E20)+N522*(1-'Annexe 1. Taux de référence'!$E20)</f>
        <v>0</v>
      </c>
      <c r="O1298" s="422">
        <f>O522*(1-'Annexe 1. Taux de référence'!$E20)</f>
        <v>0</v>
      </c>
      <c r="P1298" s="422">
        <f>P522*(1-'Annexe 1. Taux de référence'!$E20)</f>
        <v>0</v>
      </c>
      <c r="Q1298" s="423">
        <f>Q522*(1-'Annexe 1. Taux de référence'!$E20)</f>
        <v>0</v>
      </c>
      <c r="R1298" s="419">
        <f>R522*(1-'Annexe 1. Taux de référence'!$E20)</f>
        <v>0</v>
      </c>
      <c r="S1298" s="421">
        <f>S522*(1-'Annexe 1. Taux de référence'!$E20)</f>
        <v>0</v>
      </c>
      <c r="T1298" s="421">
        <f>T522*(1-'Annexe 1. Taux de référence'!$E20)</f>
        <v>0</v>
      </c>
      <c r="U1298" s="421">
        <f>U522*(1-'Annexe 1. Taux de référence'!$E20)</f>
        <v>0</v>
      </c>
      <c r="V1298" s="421">
        <f>V522*(1-'Annexe 1. Taux de référence'!$E20)</f>
        <v>0</v>
      </c>
      <c r="W1298" s="421">
        <f>W522*(1-'Annexe 1. Taux de référence'!$E20)</f>
        <v>0</v>
      </c>
      <c r="X1298" s="422">
        <f>X522*(1-'Annexe 1. Taux de référence'!$E20)</f>
        <v>0</v>
      </c>
      <c r="Y1298" s="421">
        <f>Y522*(1-'Annexe 1. Taux de référence'!$E20)</f>
        <v>0</v>
      </c>
      <c r="Z1298" s="421">
        <f>Z522*(1-'Annexe 1. Taux de référence'!$E20)</f>
        <v>0</v>
      </c>
      <c r="AA1298" s="421">
        <f>AA522*(1-'Annexe 1. Taux de référence'!$E20)</f>
        <v>0</v>
      </c>
      <c r="AB1298" s="421">
        <f>AB522*(1-'Annexe 1. Taux de référence'!$E20)</f>
        <v>0</v>
      </c>
      <c r="AC1298" s="408">
        <f t="shared" si="516"/>
        <v>0</v>
      </c>
      <c r="AD1298" s="830"/>
      <c r="AE1298" s="1063"/>
      <c r="AF1298" s="832"/>
    </row>
    <row r="1299" spans="1:32" ht="27.75" customHeight="1" outlineLevel="1" x14ac:dyDescent="0.2">
      <c r="A1299" s="11">
        <v>247</v>
      </c>
      <c r="B1299" s="300"/>
      <c r="C1299" s="295"/>
      <c r="D1299" s="298"/>
      <c r="E1299" s="298"/>
      <c r="F1299" s="859" t="s">
        <v>532</v>
      </c>
      <c r="G1299" s="860"/>
      <c r="H1299" s="860"/>
      <c r="I1299" s="860"/>
      <c r="J1299" s="860"/>
      <c r="K1299" s="860"/>
      <c r="L1299" s="861"/>
      <c r="M1299" s="408">
        <f t="shared" si="520"/>
        <v>0</v>
      </c>
      <c r="N1299" s="419">
        <f>M1299*(1-'Annexe 1. Taux de référence'!$E21)+N523*(1-'Annexe 1. Taux de référence'!$E21)</f>
        <v>0</v>
      </c>
      <c r="O1299" s="422">
        <f>O523*(1-'Annexe 1. Taux de référence'!$E21)</f>
        <v>0</v>
      </c>
      <c r="P1299" s="422">
        <f>P523*(1-'Annexe 1. Taux de référence'!$E21)</f>
        <v>0</v>
      </c>
      <c r="Q1299" s="423">
        <f>Q523*(1-'Annexe 1. Taux de référence'!$E21)</f>
        <v>0</v>
      </c>
      <c r="R1299" s="419">
        <f>R523*(1-'Annexe 1. Taux de référence'!$E21)</f>
        <v>0</v>
      </c>
      <c r="S1299" s="421">
        <f>S523*(1-'Annexe 1. Taux de référence'!$E21)</f>
        <v>0</v>
      </c>
      <c r="T1299" s="421">
        <f>T523*(1-'Annexe 1. Taux de référence'!$E21)</f>
        <v>0</v>
      </c>
      <c r="U1299" s="421">
        <f>U523*(1-'Annexe 1. Taux de référence'!$E21)</f>
        <v>0</v>
      </c>
      <c r="V1299" s="421">
        <f>V523*(1-'Annexe 1. Taux de référence'!$E21)</f>
        <v>0</v>
      </c>
      <c r="W1299" s="421">
        <f>W523*(1-'Annexe 1. Taux de référence'!$E21)</f>
        <v>0</v>
      </c>
      <c r="X1299" s="422">
        <f>X523*(1-'Annexe 1. Taux de référence'!$E21)</f>
        <v>0</v>
      </c>
      <c r="Y1299" s="421">
        <f>Y523*(1-'Annexe 1. Taux de référence'!$E21)</f>
        <v>0</v>
      </c>
      <c r="Z1299" s="421">
        <f>Z523*(1-'Annexe 1. Taux de référence'!$E21)</f>
        <v>0</v>
      </c>
      <c r="AA1299" s="421">
        <f>AA523*(1-'Annexe 1. Taux de référence'!$E21)</f>
        <v>0</v>
      </c>
      <c r="AB1299" s="421">
        <f>AB523*(1-'Annexe 1. Taux de référence'!$E21)</f>
        <v>0</v>
      </c>
      <c r="AC1299" s="408">
        <f t="shared" si="516"/>
        <v>0</v>
      </c>
      <c r="AD1299" s="833"/>
      <c r="AE1299" s="834"/>
      <c r="AF1299" s="835"/>
    </row>
    <row r="1300" spans="1:32" ht="15" customHeight="1" outlineLevel="1" x14ac:dyDescent="0.2">
      <c r="A1300" s="11">
        <v>129</v>
      </c>
      <c r="B1300" s="300"/>
      <c r="C1300" s="298"/>
      <c r="D1300" s="844" t="s">
        <v>13</v>
      </c>
      <c r="E1300" s="845"/>
      <c r="F1300" s="845"/>
      <c r="G1300" s="845"/>
      <c r="H1300" s="845"/>
      <c r="I1300" s="845"/>
      <c r="J1300" s="845"/>
      <c r="K1300" s="845"/>
      <c r="L1300" s="845"/>
      <c r="M1300" s="845"/>
      <c r="N1300" s="845"/>
      <c r="O1300" s="845"/>
      <c r="P1300" s="845"/>
      <c r="Q1300" s="845"/>
      <c r="R1300" s="845"/>
      <c r="S1300" s="845"/>
      <c r="T1300" s="845"/>
      <c r="U1300" s="845"/>
      <c r="V1300" s="845"/>
      <c r="W1300" s="845"/>
      <c r="X1300" s="845"/>
      <c r="Y1300" s="845"/>
      <c r="Z1300" s="845"/>
      <c r="AA1300" s="845"/>
      <c r="AB1300" s="845"/>
      <c r="AC1300" s="845"/>
      <c r="AD1300" s="845"/>
      <c r="AE1300" s="845"/>
      <c r="AF1300" s="846"/>
    </row>
    <row r="1301" spans="1:32" ht="15" customHeight="1" outlineLevel="1" x14ac:dyDescent="0.2">
      <c r="A1301" s="11">
        <v>130</v>
      </c>
      <c r="B1301" s="300"/>
      <c r="C1301" s="298"/>
      <c r="D1301" s="298"/>
      <c r="E1301" s="918" t="s">
        <v>14</v>
      </c>
      <c r="F1301" s="919"/>
      <c r="G1301" s="919"/>
      <c r="H1301" s="919"/>
      <c r="I1301" s="919"/>
      <c r="J1301" s="919"/>
      <c r="K1301" s="919"/>
      <c r="L1301" s="920"/>
      <c r="M1301" s="407">
        <f>SUBTOTAL(9,M1302:M1304)</f>
        <v>0</v>
      </c>
      <c r="N1301" s="410">
        <f t="shared" ref="N1301:AC1301" si="521">SUBTOTAL(9,N1302:N1304)</f>
        <v>0</v>
      </c>
      <c r="O1301" s="414">
        <f t="shared" si="521"/>
        <v>0</v>
      </c>
      <c r="P1301" s="414">
        <f t="shared" si="521"/>
        <v>0</v>
      </c>
      <c r="Q1301" s="415">
        <f t="shared" si="521"/>
        <v>0</v>
      </c>
      <c r="R1301" s="410">
        <f t="shared" si="521"/>
        <v>0</v>
      </c>
      <c r="S1301" s="414">
        <f t="shared" si="521"/>
        <v>0</v>
      </c>
      <c r="T1301" s="413">
        <f t="shared" si="521"/>
        <v>0</v>
      </c>
      <c r="U1301" s="413">
        <f t="shared" si="521"/>
        <v>0</v>
      </c>
      <c r="V1301" s="413">
        <f t="shared" si="521"/>
        <v>0</v>
      </c>
      <c r="W1301" s="413">
        <f t="shared" si="521"/>
        <v>0</v>
      </c>
      <c r="X1301" s="413">
        <f t="shared" si="521"/>
        <v>0</v>
      </c>
      <c r="Y1301" s="413">
        <f t="shared" si="521"/>
        <v>0</v>
      </c>
      <c r="Z1301" s="413">
        <f t="shared" si="521"/>
        <v>0</v>
      </c>
      <c r="AA1301" s="413">
        <f t="shared" si="521"/>
        <v>0</v>
      </c>
      <c r="AB1301" s="411">
        <f t="shared" si="521"/>
        <v>0</v>
      </c>
      <c r="AC1301" s="407">
        <f t="shared" si="521"/>
        <v>0</v>
      </c>
      <c r="AD1301" s="1440"/>
      <c r="AE1301" s="828"/>
      <c r="AF1301" s="829"/>
    </row>
    <row r="1302" spans="1:32" ht="15" customHeight="1" outlineLevel="1" x14ac:dyDescent="0.2">
      <c r="A1302" s="11">
        <v>131</v>
      </c>
      <c r="B1302" s="300"/>
      <c r="C1302" s="298"/>
      <c r="D1302" s="298"/>
      <c r="E1302" s="299"/>
      <c r="F1302" s="856" t="s">
        <v>112</v>
      </c>
      <c r="G1302" s="857"/>
      <c r="H1302" s="857"/>
      <c r="I1302" s="857"/>
      <c r="J1302" s="857"/>
      <c r="K1302" s="857"/>
      <c r="L1302" s="858"/>
      <c r="M1302" s="408">
        <f t="shared" ref="M1302:M1304" si="522">M526</f>
        <v>0</v>
      </c>
      <c r="N1302" s="419">
        <f>M1302*(1-'Annexe 1. Taux de référence'!$E24)+N526*(1-'Annexe 1. Taux de référence'!$E24)</f>
        <v>0</v>
      </c>
      <c r="O1302" s="422">
        <f>O526*(1-'Annexe 1. Taux de référence'!$E24)</f>
        <v>0</v>
      </c>
      <c r="P1302" s="422">
        <f>P526*(1-'Annexe 1. Taux de référence'!$E24)</f>
        <v>0</v>
      </c>
      <c r="Q1302" s="423">
        <f>Q526*(1-'Annexe 1. Taux de référence'!$E24)</f>
        <v>0</v>
      </c>
      <c r="R1302" s="419">
        <f>R526*(1-'Annexe 1. Taux de référence'!$E24)</f>
        <v>0</v>
      </c>
      <c r="S1302" s="421">
        <f>S526*(1-'Annexe 1. Taux de référence'!$E24)</f>
        <v>0</v>
      </c>
      <c r="T1302" s="421">
        <f>T526*(1-'Annexe 1. Taux de référence'!$E24)</f>
        <v>0</v>
      </c>
      <c r="U1302" s="421">
        <f>U526*(1-'Annexe 1. Taux de référence'!$E24)</f>
        <v>0</v>
      </c>
      <c r="V1302" s="421">
        <f>V526*(1-'Annexe 1. Taux de référence'!$E24)</f>
        <v>0</v>
      </c>
      <c r="W1302" s="421">
        <f>W526*(1-'Annexe 1. Taux de référence'!$E24)</f>
        <v>0</v>
      </c>
      <c r="X1302" s="422">
        <f>X526*(1-'Annexe 1. Taux de référence'!$E24)</f>
        <v>0</v>
      </c>
      <c r="Y1302" s="421">
        <f>Y526*(1-'Annexe 1. Taux de référence'!$E24)</f>
        <v>0</v>
      </c>
      <c r="Z1302" s="421">
        <f>Z526*(1-'Annexe 1. Taux de référence'!$E24)</f>
        <v>0</v>
      </c>
      <c r="AA1302" s="421">
        <f>AA526*(1-'Annexe 1. Taux de référence'!$E24)</f>
        <v>0</v>
      </c>
      <c r="AB1302" s="421">
        <f>AB526*(1-'Annexe 1. Taux de référence'!$E24)</f>
        <v>0</v>
      </c>
      <c r="AC1302" s="408">
        <f t="shared" ref="AC1302:AC1304" si="523">AC526</f>
        <v>0</v>
      </c>
      <c r="AD1302" s="830"/>
      <c r="AE1302" s="1063"/>
      <c r="AF1302" s="832"/>
    </row>
    <row r="1303" spans="1:32" ht="15" customHeight="1" outlineLevel="1" x14ac:dyDescent="0.2">
      <c r="A1303" s="11">
        <v>132</v>
      </c>
      <c r="B1303" s="300"/>
      <c r="C1303" s="298"/>
      <c r="D1303" s="298"/>
      <c r="E1303" s="299"/>
      <c r="F1303" s="915" t="s">
        <v>113</v>
      </c>
      <c r="G1303" s="916"/>
      <c r="H1303" s="916"/>
      <c r="I1303" s="916"/>
      <c r="J1303" s="916"/>
      <c r="K1303" s="916"/>
      <c r="L1303" s="917"/>
      <c r="M1303" s="408">
        <f t="shared" si="522"/>
        <v>0</v>
      </c>
      <c r="N1303" s="419">
        <f>M1303*(1-'Annexe 1. Taux de référence'!$E25)+N527*(1-'Annexe 1. Taux de référence'!$E25)</f>
        <v>0</v>
      </c>
      <c r="O1303" s="422">
        <f>O527*(1-'Annexe 1. Taux de référence'!$E25)</f>
        <v>0</v>
      </c>
      <c r="P1303" s="422">
        <f>P527*(1-'Annexe 1. Taux de référence'!$E25)</f>
        <v>0</v>
      </c>
      <c r="Q1303" s="423">
        <f>Q527*(1-'Annexe 1. Taux de référence'!$E25)</f>
        <v>0</v>
      </c>
      <c r="R1303" s="419">
        <f>R527*(1-'Annexe 1. Taux de référence'!$E25)</f>
        <v>0</v>
      </c>
      <c r="S1303" s="421">
        <f>S527*(1-'Annexe 1. Taux de référence'!$E25)</f>
        <v>0</v>
      </c>
      <c r="T1303" s="421">
        <f>T527*(1-'Annexe 1. Taux de référence'!$E25)</f>
        <v>0</v>
      </c>
      <c r="U1303" s="421">
        <f>U527*(1-'Annexe 1. Taux de référence'!$E25)</f>
        <v>0</v>
      </c>
      <c r="V1303" s="421">
        <f>V527*(1-'Annexe 1. Taux de référence'!$E25)</f>
        <v>0</v>
      </c>
      <c r="W1303" s="421">
        <f>W527*(1-'Annexe 1. Taux de référence'!$E25)</f>
        <v>0</v>
      </c>
      <c r="X1303" s="422">
        <f>X527*(1-'Annexe 1. Taux de référence'!$E25)</f>
        <v>0</v>
      </c>
      <c r="Y1303" s="421">
        <f>Y527*(1-'Annexe 1. Taux de référence'!$E25)</f>
        <v>0</v>
      </c>
      <c r="Z1303" s="421">
        <f>Z527*(1-'Annexe 1. Taux de référence'!$E25)</f>
        <v>0</v>
      </c>
      <c r="AA1303" s="421">
        <f>AA527*(1-'Annexe 1. Taux de référence'!$E25)</f>
        <v>0</v>
      </c>
      <c r="AB1303" s="421">
        <f>AB527*(1-'Annexe 1. Taux de référence'!$E25)</f>
        <v>0</v>
      </c>
      <c r="AC1303" s="408">
        <f t="shared" si="523"/>
        <v>0</v>
      </c>
      <c r="AD1303" s="830"/>
      <c r="AE1303" s="1063"/>
      <c r="AF1303" s="832"/>
    </row>
    <row r="1304" spans="1:32" ht="15" customHeight="1" outlineLevel="1" x14ac:dyDescent="0.2">
      <c r="A1304" s="11">
        <v>133</v>
      </c>
      <c r="B1304" s="300"/>
      <c r="C1304" s="298"/>
      <c r="D1304" s="298"/>
      <c r="E1304" s="299"/>
      <c r="F1304" s="859" t="s">
        <v>557</v>
      </c>
      <c r="G1304" s="860"/>
      <c r="H1304" s="860"/>
      <c r="I1304" s="860"/>
      <c r="J1304" s="860"/>
      <c r="K1304" s="860"/>
      <c r="L1304" s="861"/>
      <c r="M1304" s="408">
        <f t="shared" si="522"/>
        <v>0</v>
      </c>
      <c r="N1304" s="419">
        <f>M1304*(1-'Annexe 1. Taux de référence'!$E26)+N528*(1-'Annexe 1. Taux de référence'!$E26)</f>
        <v>0</v>
      </c>
      <c r="O1304" s="422">
        <f>O528*(1-'Annexe 1. Taux de référence'!$E26)</f>
        <v>0</v>
      </c>
      <c r="P1304" s="422">
        <f>P528*(1-'Annexe 1. Taux de référence'!$E26)</f>
        <v>0</v>
      </c>
      <c r="Q1304" s="423">
        <f>Q528*(1-'Annexe 1. Taux de référence'!$E26)</f>
        <v>0</v>
      </c>
      <c r="R1304" s="419">
        <f>R528*(1-'Annexe 1. Taux de référence'!$E26)</f>
        <v>0</v>
      </c>
      <c r="S1304" s="421">
        <f>S528*(1-'Annexe 1. Taux de référence'!$E26)</f>
        <v>0</v>
      </c>
      <c r="T1304" s="421">
        <f>T528*(1-'Annexe 1. Taux de référence'!$E26)</f>
        <v>0</v>
      </c>
      <c r="U1304" s="421">
        <f>U528*(1-'Annexe 1. Taux de référence'!$E26)</f>
        <v>0</v>
      </c>
      <c r="V1304" s="421">
        <f>V528*(1-'Annexe 1. Taux de référence'!$E26)</f>
        <v>0</v>
      </c>
      <c r="W1304" s="421">
        <f>W528*(1-'Annexe 1. Taux de référence'!$E26)</f>
        <v>0</v>
      </c>
      <c r="X1304" s="422">
        <f>X528*(1-'Annexe 1. Taux de référence'!$E26)</f>
        <v>0</v>
      </c>
      <c r="Y1304" s="421">
        <f>Y528*(1-'Annexe 1. Taux de référence'!$E26)</f>
        <v>0</v>
      </c>
      <c r="Z1304" s="421">
        <f>Z528*(1-'Annexe 1. Taux de référence'!$E26)</f>
        <v>0</v>
      </c>
      <c r="AA1304" s="421">
        <f>AA528*(1-'Annexe 1. Taux de référence'!$E26)</f>
        <v>0</v>
      </c>
      <c r="AB1304" s="421">
        <f>AB528*(1-'Annexe 1. Taux de référence'!$E26)</f>
        <v>0</v>
      </c>
      <c r="AC1304" s="408">
        <f t="shared" si="523"/>
        <v>0</v>
      </c>
      <c r="AD1304" s="830"/>
      <c r="AE1304" s="1063"/>
      <c r="AF1304" s="832"/>
    </row>
    <row r="1305" spans="1:32" ht="15" customHeight="1" outlineLevel="1" x14ac:dyDescent="0.2">
      <c r="A1305" s="11">
        <v>134</v>
      </c>
      <c r="B1305" s="300"/>
      <c r="C1305" s="298"/>
      <c r="D1305" s="298"/>
      <c r="E1305" s="853" t="s">
        <v>15</v>
      </c>
      <c r="F1305" s="854"/>
      <c r="G1305" s="854"/>
      <c r="H1305" s="854"/>
      <c r="I1305" s="854"/>
      <c r="J1305" s="854"/>
      <c r="K1305" s="854"/>
      <c r="L1305" s="855"/>
      <c r="M1305" s="407">
        <f>SUBTOTAL(9,M1306:M1308)</f>
        <v>0</v>
      </c>
      <c r="N1305" s="410">
        <f t="shared" ref="N1305:AC1305" si="524">SUBTOTAL(9,N1306:N1308)</f>
        <v>0</v>
      </c>
      <c r="O1305" s="414">
        <f t="shared" si="524"/>
        <v>0</v>
      </c>
      <c r="P1305" s="414">
        <f t="shared" si="524"/>
        <v>0</v>
      </c>
      <c r="Q1305" s="415">
        <f t="shared" si="524"/>
        <v>0</v>
      </c>
      <c r="R1305" s="410">
        <f t="shared" si="524"/>
        <v>0</v>
      </c>
      <c r="S1305" s="414">
        <f t="shared" si="524"/>
        <v>0</v>
      </c>
      <c r="T1305" s="413">
        <f t="shared" si="524"/>
        <v>0</v>
      </c>
      <c r="U1305" s="413">
        <f t="shared" si="524"/>
        <v>0</v>
      </c>
      <c r="V1305" s="413">
        <f t="shared" si="524"/>
        <v>0</v>
      </c>
      <c r="W1305" s="413">
        <f t="shared" si="524"/>
        <v>0</v>
      </c>
      <c r="X1305" s="413">
        <f t="shared" si="524"/>
        <v>0</v>
      </c>
      <c r="Y1305" s="413">
        <f t="shared" si="524"/>
        <v>0</v>
      </c>
      <c r="Z1305" s="413">
        <f t="shared" si="524"/>
        <v>0</v>
      </c>
      <c r="AA1305" s="413">
        <f t="shared" si="524"/>
        <v>0</v>
      </c>
      <c r="AB1305" s="411">
        <f t="shared" si="524"/>
        <v>0</v>
      </c>
      <c r="AC1305" s="407">
        <f t="shared" si="524"/>
        <v>0</v>
      </c>
      <c r="AD1305" s="830"/>
      <c r="AE1305" s="1063"/>
      <c r="AF1305" s="832"/>
    </row>
    <row r="1306" spans="1:32" ht="15" customHeight="1" outlineLevel="1" x14ac:dyDescent="0.2">
      <c r="A1306" s="11">
        <v>135</v>
      </c>
      <c r="B1306" s="300"/>
      <c r="C1306" s="298"/>
      <c r="D1306" s="298"/>
      <c r="E1306" s="299"/>
      <c r="F1306" s="856" t="s">
        <v>109</v>
      </c>
      <c r="G1306" s="857"/>
      <c r="H1306" s="857"/>
      <c r="I1306" s="857"/>
      <c r="J1306" s="857"/>
      <c r="K1306" s="857"/>
      <c r="L1306" s="858"/>
      <c r="M1306" s="408">
        <f t="shared" ref="M1306:M1308" si="525">M530</f>
        <v>0</v>
      </c>
      <c r="N1306" s="419">
        <f>M1306*(1-'Annexe 1. Taux de référence'!$E28)+N530*(1-'Annexe 1. Taux de référence'!$E28)</f>
        <v>0</v>
      </c>
      <c r="O1306" s="422">
        <f>O530*(1-'Annexe 1. Taux de référence'!$E28)</f>
        <v>0</v>
      </c>
      <c r="P1306" s="422">
        <f>P530*(1-'Annexe 1. Taux de référence'!$E28)</f>
        <v>0</v>
      </c>
      <c r="Q1306" s="423">
        <f>Q530*(1-'Annexe 1. Taux de référence'!$E28)</f>
        <v>0</v>
      </c>
      <c r="R1306" s="419">
        <f>R530*(1-'Annexe 1. Taux de référence'!$E28)</f>
        <v>0</v>
      </c>
      <c r="S1306" s="421">
        <f>S530*(1-'Annexe 1. Taux de référence'!$E28)</f>
        <v>0</v>
      </c>
      <c r="T1306" s="421">
        <f>T530*(1-'Annexe 1. Taux de référence'!$E28)</f>
        <v>0</v>
      </c>
      <c r="U1306" s="421">
        <f>U530*(1-'Annexe 1. Taux de référence'!$E28)</f>
        <v>0</v>
      </c>
      <c r="V1306" s="421">
        <f>V530*(1-'Annexe 1. Taux de référence'!$E28)</f>
        <v>0</v>
      </c>
      <c r="W1306" s="421">
        <f>W530*(1-'Annexe 1. Taux de référence'!$E28)</f>
        <v>0</v>
      </c>
      <c r="X1306" s="422">
        <f>X530*(1-'Annexe 1. Taux de référence'!$E28)</f>
        <v>0</v>
      </c>
      <c r="Y1306" s="421">
        <f>Y530*(1-'Annexe 1. Taux de référence'!$E28)</f>
        <v>0</v>
      </c>
      <c r="Z1306" s="421">
        <f>Z530*(1-'Annexe 1. Taux de référence'!$E28)</f>
        <v>0</v>
      </c>
      <c r="AA1306" s="421">
        <f>AA530*(1-'Annexe 1. Taux de référence'!$E28)</f>
        <v>0</v>
      </c>
      <c r="AB1306" s="421">
        <f>AB530*(1-'Annexe 1. Taux de référence'!$E28)</f>
        <v>0</v>
      </c>
      <c r="AC1306" s="408">
        <f t="shared" ref="AC1306:AC1312" si="526">AC530</f>
        <v>0</v>
      </c>
      <c r="AD1306" s="830"/>
      <c r="AE1306" s="1063"/>
      <c r="AF1306" s="832"/>
    </row>
    <row r="1307" spans="1:32" ht="15" customHeight="1" outlineLevel="1" x14ac:dyDescent="0.2">
      <c r="A1307" s="11">
        <v>136</v>
      </c>
      <c r="B1307" s="300"/>
      <c r="C1307" s="298"/>
      <c r="D1307" s="298"/>
      <c r="E1307" s="299"/>
      <c r="F1307" s="915" t="s">
        <v>110</v>
      </c>
      <c r="G1307" s="916"/>
      <c r="H1307" s="916"/>
      <c r="I1307" s="916"/>
      <c r="J1307" s="916"/>
      <c r="K1307" s="916"/>
      <c r="L1307" s="917"/>
      <c r="M1307" s="408">
        <f t="shared" si="525"/>
        <v>0</v>
      </c>
      <c r="N1307" s="419">
        <f>M1307*(1-'Annexe 1. Taux de référence'!$E29)+N531*(1-'Annexe 1. Taux de référence'!$E29)</f>
        <v>0</v>
      </c>
      <c r="O1307" s="422">
        <f>O531*(1-'Annexe 1. Taux de référence'!$E29)</f>
        <v>0</v>
      </c>
      <c r="P1307" s="422">
        <f>P531*(1-'Annexe 1. Taux de référence'!$E29)</f>
        <v>0</v>
      </c>
      <c r="Q1307" s="423">
        <f>Q531*(1-'Annexe 1. Taux de référence'!$E29)</f>
        <v>0</v>
      </c>
      <c r="R1307" s="419">
        <f>R531*(1-'Annexe 1. Taux de référence'!$E29)</f>
        <v>0</v>
      </c>
      <c r="S1307" s="421">
        <f>S531*(1-'Annexe 1. Taux de référence'!$E29)</f>
        <v>0</v>
      </c>
      <c r="T1307" s="421">
        <f>T531*(1-'Annexe 1. Taux de référence'!$E29)</f>
        <v>0</v>
      </c>
      <c r="U1307" s="421">
        <f>U531*(1-'Annexe 1. Taux de référence'!$E29)</f>
        <v>0</v>
      </c>
      <c r="V1307" s="421">
        <f>V531*(1-'Annexe 1. Taux de référence'!$E29)</f>
        <v>0</v>
      </c>
      <c r="W1307" s="421">
        <f>W531*(1-'Annexe 1. Taux de référence'!$E29)</f>
        <v>0</v>
      </c>
      <c r="X1307" s="422">
        <f>X531*(1-'Annexe 1. Taux de référence'!$E29)</f>
        <v>0</v>
      </c>
      <c r="Y1307" s="421">
        <f>Y531*(1-'Annexe 1. Taux de référence'!$E29)</f>
        <v>0</v>
      </c>
      <c r="Z1307" s="421">
        <f>Z531*(1-'Annexe 1. Taux de référence'!$E29)</f>
        <v>0</v>
      </c>
      <c r="AA1307" s="421">
        <f>AA531*(1-'Annexe 1. Taux de référence'!$E29)</f>
        <v>0</v>
      </c>
      <c r="AB1307" s="421">
        <f>AB531*(1-'Annexe 1. Taux de référence'!$E29)</f>
        <v>0</v>
      </c>
      <c r="AC1307" s="408">
        <f t="shared" si="526"/>
        <v>0</v>
      </c>
      <c r="AD1307" s="830"/>
      <c r="AE1307" s="1063"/>
      <c r="AF1307" s="832"/>
    </row>
    <row r="1308" spans="1:32" ht="15" customHeight="1" outlineLevel="1" x14ac:dyDescent="0.2">
      <c r="A1308" s="11">
        <v>137</v>
      </c>
      <c r="B1308" s="300"/>
      <c r="C1308" s="298"/>
      <c r="D1308" s="298"/>
      <c r="E1308" s="299"/>
      <c r="F1308" s="859" t="s">
        <v>111</v>
      </c>
      <c r="G1308" s="860"/>
      <c r="H1308" s="860"/>
      <c r="I1308" s="860"/>
      <c r="J1308" s="860"/>
      <c r="K1308" s="860"/>
      <c r="L1308" s="861"/>
      <c r="M1308" s="408">
        <f t="shared" si="525"/>
        <v>0</v>
      </c>
      <c r="N1308" s="419">
        <f>M1308*(1-'Annexe 1. Taux de référence'!$E30)+N532*(1-'Annexe 1. Taux de référence'!$E30)</f>
        <v>0</v>
      </c>
      <c r="O1308" s="422">
        <f>O532*(1-'Annexe 1. Taux de référence'!$E30)</f>
        <v>0</v>
      </c>
      <c r="P1308" s="422">
        <f>P532*(1-'Annexe 1. Taux de référence'!$E30)</f>
        <v>0</v>
      </c>
      <c r="Q1308" s="423">
        <f>Q532*(1-'Annexe 1. Taux de référence'!$E30)</f>
        <v>0</v>
      </c>
      <c r="R1308" s="419">
        <f>R532*(1-'Annexe 1. Taux de référence'!$E30)</f>
        <v>0</v>
      </c>
      <c r="S1308" s="421">
        <f>S532*(1-'Annexe 1. Taux de référence'!$E30)</f>
        <v>0</v>
      </c>
      <c r="T1308" s="421">
        <f>T532*(1-'Annexe 1. Taux de référence'!$E30)</f>
        <v>0</v>
      </c>
      <c r="U1308" s="421">
        <f>U532*(1-'Annexe 1. Taux de référence'!$E30)</f>
        <v>0</v>
      </c>
      <c r="V1308" s="421">
        <f>V532*(1-'Annexe 1. Taux de référence'!$E30)</f>
        <v>0</v>
      </c>
      <c r="W1308" s="421">
        <f>W532*(1-'Annexe 1. Taux de référence'!$E30)</f>
        <v>0</v>
      </c>
      <c r="X1308" s="422">
        <f>X532*(1-'Annexe 1. Taux de référence'!$E30)</f>
        <v>0</v>
      </c>
      <c r="Y1308" s="421">
        <f>Y532*(1-'Annexe 1. Taux de référence'!$E30)</f>
        <v>0</v>
      </c>
      <c r="Z1308" s="421">
        <f>Z532*(1-'Annexe 1. Taux de référence'!$E30)</f>
        <v>0</v>
      </c>
      <c r="AA1308" s="421">
        <f>AA532*(1-'Annexe 1. Taux de référence'!$E30)</f>
        <v>0</v>
      </c>
      <c r="AB1308" s="421">
        <f>AB532*(1-'Annexe 1. Taux de référence'!$E30)</f>
        <v>0</v>
      </c>
      <c r="AC1308" s="408">
        <f t="shared" si="526"/>
        <v>0</v>
      </c>
      <c r="AD1308" s="830"/>
      <c r="AE1308" s="1063"/>
      <c r="AF1308" s="832"/>
    </row>
    <row r="1309" spans="1:32" ht="15" customHeight="1" outlineLevel="1" x14ac:dyDescent="0.2">
      <c r="A1309" s="11">
        <v>138</v>
      </c>
      <c r="B1309" s="300"/>
      <c r="C1309" s="298"/>
      <c r="D1309" s="298"/>
      <c r="E1309" s="853" t="s">
        <v>18</v>
      </c>
      <c r="F1309" s="854"/>
      <c r="G1309" s="854"/>
      <c r="H1309" s="854"/>
      <c r="I1309" s="854"/>
      <c r="J1309" s="854"/>
      <c r="K1309" s="854"/>
      <c r="L1309" s="855"/>
      <c r="M1309" s="407">
        <f>SUBTOTAL(9,M1310:M1312)</f>
        <v>0</v>
      </c>
      <c r="N1309" s="410">
        <f t="shared" ref="N1309:AC1309" si="527">SUBTOTAL(9,N1310:N1312)</f>
        <v>0</v>
      </c>
      <c r="O1309" s="414">
        <f t="shared" si="527"/>
        <v>0</v>
      </c>
      <c r="P1309" s="414">
        <f t="shared" si="527"/>
        <v>0</v>
      </c>
      <c r="Q1309" s="415">
        <f t="shared" si="527"/>
        <v>0</v>
      </c>
      <c r="R1309" s="410">
        <f t="shared" si="527"/>
        <v>0</v>
      </c>
      <c r="S1309" s="414">
        <f t="shared" si="527"/>
        <v>0</v>
      </c>
      <c r="T1309" s="413">
        <f t="shared" si="527"/>
        <v>0</v>
      </c>
      <c r="U1309" s="413">
        <f t="shared" si="527"/>
        <v>0</v>
      </c>
      <c r="V1309" s="413">
        <f t="shared" si="527"/>
        <v>0</v>
      </c>
      <c r="W1309" s="413">
        <f t="shared" si="527"/>
        <v>0</v>
      </c>
      <c r="X1309" s="413">
        <f t="shared" si="527"/>
        <v>0</v>
      </c>
      <c r="Y1309" s="413">
        <f t="shared" si="527"/>
        <v>0</v>
      </c>
      <c r="Z1309" s="413">
        <f t="shared" si="527"/>
        <v>0</v>
      </c>
      <c r="AA1309" s="413">
        <f t="shared" si="527"/>
        <v>0</v>
      </c>
      <c r="AB1309" s="411">
        <f t="shared" si="527"/>
        <v>0</v>
      </c>
      <c r="AC1309" s="407">
        <f t="shared" si="527"/>
        <v>0</v>
      </c>
      <c r="AD1309" s="830"/>
      <c r="AE1309" s="1063"/>
      <c r="AF1309" s="832"/>
    </row>
    <row r="1310" spans="1:32" ht="15" customHeight="1" outlineLevel="1" x14ac:dyDescent="0.2">
      <c r="A1310" s="11">
        <v>139</v>
      </c>
      <c r="B1310" s="300"/>
      <c r="C1310" s="298"/>
      <c r="D1310" s="298"/>
      <c r="E1310" s="299"/>
      <c r="F1310" s="856" t="s">
        <v>114</v>
      </c>
      <c r="G1310" s="857"/>
      <c r="H1310" s="857"/>
      <c r="I1310" s="857"/>
      <c r="J1310" s="857"/>
      <c r="K1310" s="857"/>
      <c r="L1310" s="858"/>
      <c r="M1310" s="408">
        <f t="shared" ref="M1310:M1312" si="528">M534</f>
        <v>0</v>
      </c>
      <c r="N1310" s="419">
        <f>M1310*(1-'Annexe 1. Taux de référence'!$E32)+N534*(1-'Annexe 1. Taux de référence'!$E32)</f>
        <v>0</v>
      </c>
      <c r="O1310" s="422">
        <f>O534*(1-'Annexe 1. Taux de référence'!$E32)</f>
        <v>0</v>
      </c>
      <c r="P1310" s="422">
        <f>P534*(1-'Annexe 1. Taux de référence'!$E32)</f>
        <v>0</v>
      </c>
      <c r="Q1310" s="423">
        <f>Q534*(1-'Annexe 1. Taux de référence'!$E32)</f>
        <v>0</v>
      </c>
      <c r="R1310" s="419">
        <f>R534*(1-'Annexe 1. Taux de référence'!$E32)</f>
        <v>0</v>
      </c>
      <c r="S1310" s="421">
        <f>S534*(1-'Annexe 1. Taux de référence'!$E32)</f>
        <v>0</v>
      </c>
      <c r="T1310" s="421">
        <f>T534*(1-'Annexe 1. Taux de référence'!$E32)</f>
        <v>0</v>
      </c>
      <c r="U1310" s="421">
        <f>U534*(1-'Annexe 1. Taux de référence'!$E32)</f>
        <v>0</v>
      </c>
      <c r="V1310" s="421">
        <f>V534*(1-'Annexe 1. Taux de référence'!$E32)</f>
        <v>0</v>
      </c>
      <c r="W1310" s="421">
        <f>W534*(1-'Annexe 1. Taux de référence'!$E32)</f>
        <v>0</v>
      </c>
      <c r="X1310" s="422">
        <f>X534*(1-'Annexe 1. Taux de référence'!$E32)</f>
        <v>0</v>
      </c>
      <c r="Y1310" s="421">
        <f>Y534*(1-'Annexe 1. Taux de référence'!$E32)</f>
        <v>0</v>
      </c>
      <c r="Z1310" s="421">
        <f>Z534*(1-'Annexe 1. Taux de référence'!$E32)</f>
        <v>0</v>
      </c>
      <c r="AA1310" s="421">
        <f>AA534*(1-'Annexe 1. Taux de référence'!$E32)</f>
        <v>0</v>
      </c>
      <c r="AB1310" s="421">
        <f>AB534*(1-'Annexe 1. Taux de référence'!$E32)</f>
        <v>0</v>
      </c>
      <c r="AC1310" s="408">
        <f t="shared" si="526"/>
        <v>0</v>
      </c>
      <c r="AD1310" s="830"/>
      <c r="AE1310" s="1063"/>
      <c r="AF1310" s="832"/>
    </row>
    <row r="1311" spans="1:32" ht="15" customHeight="1" outlineLevel="1" x14ac:dyDescent="0.2">
      <c r="A1311" s="11">
        <v>140</v>
      </c>
      <c r="B1311" s="300"/>
      <c r="C1311" s="298"/>
      <c r="D1311" s="298"/>
      <c r="E1311" s="299"/>
      <c r="F1311" s="915" t="s">
        <v>115</v>
      </c>
      <c r="G1311" s="916"/>
      <c r="H1311" s="916"/>
      <c r="I1311" s="916"/>
      <c r="J1311" s="916"/>
      <c r="K1311" s="916"/>
      <c r="L1311" s="917"/>
      <c r="M1311" s="408">
        <f t="shared" si="528"/>
        <v>0</v>
      </c>
      <c r="N1311" s="419">
        <f>M1311*(1-'Annexe 1. Taux de référence'!$E33)+N535*(1-'Annexe 1. Taux de référence'!$E33)</f>
        <v>0</v>
      </c>
      <c r="O1311" s="422">
        <f>O535*(1-'Annexe 1. Taux de référence'!$E33)</f>
        <v>0</v>
      </c>
      <c r="P1311" s="422">
        <f>P535*(1-'Annexe 1. Taux de référence'!$E33)</f>
        <v>0</v>
      </c>
      <c r="Q1311" s="423">
        <f>Q535*(1-'Annexe 1. Taux de référence'!$E33)</f>
        <v>0</v>
      </c>
      <c r="R1311" s="419">
        <f>R535*(1-'Annexe 1. Taux de référence'!$E33)</f>
        <v>0</v>
      </c>
      <c r="S1311" s="421">
        <f>S535*(1-'Annexe 1. Taux de référence'!$E33)</f>
        <v>0</v>
      </c>
      <c r="T1311" s="421">
        <f>T535*(1-'Annexe 1. Taux de référence'!$E33)</f>
        <v>0</v>
      </c>
      <c r="U1311" s="421">
        <f>U535*(1-'Annexe 1. Taux de référence'!$E33)</f>
        <v>0</v>
      </c>
      <c r="V1311" s="421">
        <f>V535*(1-'Annexe 1. Taux de référence'!$E33)</f>
        <v>0</v>
      </c>
      <c r="W1311" s="421">
        <f>W535*(1-'Annexe 1. Taux de référence'!$E33)</f>
        <v>0</v>
      </c>
      <c r="X1311" s="422">
        <f>X535*(1-'Annexe 1. Taux de référence'!$E33)</f>
        <v>0</v>
      </c>
      <c r="Y1311" s="421">
        <f>Y535*(1-'Annexe 1. Taux de référence'!$E33)</f>
        <v>0</v>
      </c>
      <c r="Z1311" s="421">
        <f>Z535*(1-'Annexe 1. Taux de référence'!$E33)</f>
        <v>0</v>
      </c>
      <c r="AA1311" s="421">
        <f>AA535*(1-'Annexe 1. Taux de référence'!$E33)</f>
        <v>0</v>
      </c>
      <c r="AB1311" s="421">
        <f>AB535*(1-'Annexe 1. Taux de référence'!$E33)</f>
        <v>0</v>
      </c>
      <c r="AC1311" s="408">
        <f t="shared" si="526"/>
        <v>0</v>
      </c>
      <c r="AD1311" s="830"/>
      <c r="AE1311" s="1063"/>
      <c r="AF1311" s="832"/>
    </row>
    <row r="1312" spans="1:32" ht="15" customHeight="1" outlineLevel="1" x14ac:dyDescent="0.2">
      <c r="A1312" s="11">
        <v>141</v>
      </c>
      <c r="B1312" s="300"/>
      <c r="C1312" s="298"/>
      <c r="D1312" s="298"/>
      <c r="E1312" s="299"/>
      <c r="F1312" s="859" t="s">
        <v>558</v>
      </c>
      <c r="G1312" s="860"/>
      <c r="H1312" s="860"/>
      <c r="I1312" s="860"/>
      <c r="J1312" s="860"/>
      <c r="K1312" s="860"/>
      <c r="L1312" s="861"/>
      <c r="M1312" s="408">
        <f t="shared" si="528"/>
        <v>0</v>
      </c>
      <c r="N1312" s="419">
        <f>M1312*(1-'Annexe 1. Taux de référence'!$E34)+N536*(1-'Annexe 1. Taux de référence'!$E34)</f>
        <v>0</v>
      </c>
      <c r="O1312" s="422">
        <f>O536*(1-'Annexe 1. Taux de référence'!$E34)</f>
        <v>0</v>
      </c>
      <c r="P1312" s="422">
        <f>P536*(1-'Annexe 1. Taux de référence'!$E34)</f>
        <v>0</v>
      </c>
      <c r="Q1312" s="423">
        <f>Q536*(1-'Annexe 1. Taux de référence'!$E34)</f>
        <v>0</v>
      </c>
      <c r="R1312" s="419">
        <f>R536*(1-'Annexe 1. Taux de référence'!$E34)</f>
        <v>0</v>
      </c>
      <c r="S1312" s="421">
        <f>S536*(1-'Annexe 1. Taux de référence'!$E34)</f>
        <v>0</v>
      </c>
      <c r="T1312" s="421">
        <f>T536*(1-'Annexe 1. Taux de référence'!$E34)</f>
        <v>0</v>
      </c>
      <c r="U1312" s="421">
        <f>U536*(1-'Annexe 1. Taux de référence'!$E34)</f>
        <v>0</v>
      </c>
      <c r="V1312" s="421">
        <f>V536*(1-'Annexe 1. Taux de référence'!$E34)</f>
        <v>0</v>
      </c>
      <c r="W1312" s="421">
        <f>W536*(1-'Annexe 1. Taux de référence'!$E34)</f>
        <v>0</v>
      </c>
      <c r="X1312" s="422">
        <f>X536*(1-'Annexe 1. Taux de référence'!$E34)</f>
        <v>0</v>
      </c>
      <c r="Y1312" s="421">
        <f>Y536*(1-'Annexe 1. Taux de référence'!$E34)</f>
        <v>0</v>
      </c>
      <c r="Z1312" s="421">
        <f>Z536*(1-'Annexe 1. Taux de référence'!$E34)</f>
        <v>0</v>
      </c>
      <c r="AA1312" s="421">
        <f>AA536*(1-'Annexe 1. Taux de référence'!$E34)</f>
        <v>0</v>
      </c>
      <c r="AB1312" s="421">
        <f>AB536*(1-'Annexe 1. Taux de référence'!$E34)</f>
        <v>0</v>
      </c>
      <c r="AC1312" s="408">
        <f t="shared" si="526"/>
        <v>0</v>
      </c>
      <c r="AD1312" s="833"/>
      <c r="AE1312" s="834"/>
      <c r="AF1312" s="835"/>
    </row>
    <row r="1313" spans="1:32" ht="15" customHeight="1" outlineLevel="1" x14ac:dyDescent="0.2">
      <c r="A1313" s="11">
        <v>142</v>
      </c>
      <c r="B1313" s="300"/>
      <c r="C1313" s="298"/>
      <c r="D1313" s="844" t="s">
        <v>22</v>
      </c>
      <c r="E1313" s="845"/>
      <c r="F1313" s="845"/>
      <c r="G1313" s="845"/>
      <c r="H1313" s="845"/>
      <c r="I1313" s="845"/>
      <c r="J1313" s="845"/>
      <c r="K1313" s="845"/>
      <c r="L1313" s="845"/>
      <c r="M1313" s="845"/>
      <c r="N1313" s="845"/>
      <c r="O1313" s="845"/>
      <c r="P1313" s="845"/>
      <c r="Q1313" s="845"/>
      <c r="R1313" s="845"/>
      <c r="S1313" s="845"/>
      <c r="T1313" s="845"/>
      <c r="U1313" s="845"/>
      <c r="V1313" s="845"/>
      <c r="W1313" s="845"/>
      <c r="X1313" s="845"/>
      <c r="Y1313" s="845"/>
      <c r="Z1313" s="845"/>
      <c r="AA1313" s="845"/>
      <c r="AB1313" s="845"/>
      <c r="AC1313" s="845"/>
      <c r="AD1313" s="845"/>
      <c r="AE1313" s="845"/>
      <c r="AF1313" s="846"/>
    </row>
    <row r="1314" spans="1:32" ht="15" customHeight="1" outlineLevel="1" x14ac:dyDescent="0.2">
      <c r="A1314" s="11">
        <v>143</v>
      </c>
      <c r="B1314" s="300"/>
      <c r="C1314" s="298"/>
      <c r="D1314" s="298"/>
      <c r="E1314" s="918" t="s">
        <v>118</v>
      </c>
      <c r="F1314" s="919"/>
      <c r="G1314" s="919"/>
      <c r="H1314" s="919"/>
      <c r="I1314" s="919"/>
      <c r="J1314" s="919"/>
      <c r="K1314" s="919"/>
      <c r="L1314" s="920"/>
      <c r="M1314" s="407">
        <f>SUBTOTAL(9,M1315:M1316)</f>
        <v>0</v>
      </c>
      <c r="N1314" s="410">
        <f t="shared" ref="N1314:AC1314" si="529">SUBTOTAL(9,N1315:N1316)</f>
        <v>0</v>
      </c>
      <c r="O1314" s="414">
        <f t="shared" si="529"/>
        <v>0</v>
      </c>
      <c r="P1314" s="414">
        <f t="shared" si="529"/>
        <v>0</v>
      </c>
      <c r="Q1314" s="415">
        <f t="shared" si="529"/>
        <v>0</v>
      </c>
      <c r="R1314" s="410">
        <f t="shared" si="529"/>
        <v>0</v>
      </c>
      <c r="S1314" s="414">
        <f t="shared" si="529"/>
        <v>0</v>
      </c>
      <c r="T1314" s="413">
        <f t="shared" si="529"/>
        <v>0</v>
      </c>
      <c r="U1314" s="413">
        <f t="shared" si="529"/>
        <v>0</v>
      </c>
      <c r="V1314" s="413">
        <f t="shared" si="529"/>
        <v>0</v>
      </c>
      <c r="W1314" s="413">
        <f t="shared" si="529"/>
        <v>0</v>
      </c>
      <c r="X1314" s="413">
        <f t="shared" si="529"/>
        <v>0</v>
      </c>
      <c r="Y1314" s="413">
        <f t="shared" si="529"/>
        <v>0</v>
      </c>
      <c r="Z1314" s="413">
        <f t="shared" si="529"/>
        <v>0</v>
      </c>
      <c r="AA1314" s="413">
        <f t="shared" si="529"/>
        <v>0</v>
      </c>
      <c r="AB1314" s="411">
        <f t="shared" si="529"/>
        <v>0</v>
      </c>
      <c r="AC1314" s="407">
        <f t="shared" si="529"/>
        <v>0</v>
      </c>
      <c r="AD1314" s="1440"/>
      <c r="AE1314" s="828"/>
      <c r="AF1314" s="829"/>
    </row>
    <row r="1315" spans="1:32" ht="15" customHeight="1" outlineLevel="1" x14ac:dyDescent="0.2">
      <c r="A1315" s="11">
        <v>144</v>
      </c>
      <c r="B1315" s="300"/>
      <c r="C1315" s="298"/>
      <c r="D1315" s="298"/>
      <c r="E1315" s="299"/>
      <c r="F1315" s="856" t="s">
        <v>124</v>
      </c>
      <c r="G1315" s="857"/>
      <c r="H1315" s="857"/>
      <c r="I1315" s="857"/>
      <c r="J1315" s="857"/>
      <c r="K1315" s="857"/>
      <c r="L1315" s="858"/>
      <c r="M1315" s="408">
        <f t="shared" ref="M1315:M1316" si="530">M539</f>
        <v>0</v>
      </c>
      <c r="N1315" s="419">
        <f>M1315*(1-'Annexe 1. Taux de référence'!$E37)+N539*(1-'Annexe 1. Taux de référence'!$E37)</f>
        <v>0</v>
      </c>
      <c r="O1315" s="422">
        <f>O539*(1-'Annexe 1. Taux de référence'!$E37)</f>
        <v>0</v>
      </c>
      <c r="P1315" s="422">
        <f>P539*(1-'Annexe 1. Taux de référence'!$E37)</f>
        <v>0</v>
      </c>
      <c r="Q1315" s="423">
        <f>Q539*(1-'Annexe 1. Taux de référence'!$E37)</f>
        <v>0</v>
      </c>
      <c r="R1315" s="419">
        <f>R539*(1-'Annexe 1. Taux de référence'!$E37)</f>
        <v>0</v>
      </c>
      <c r="S1315" s="421">
        <f>S539*(1-'Annexe 1. Taux de référence'!$E37)</f>
        <v>0</v>
      </c>
      <c r="T1315" s="421">
        <f>T539*(1-'Annexe 1. Taux de référence'!$E37)</f>
        <v>0</v>
      </c>
      <c r="U1315" s="421">
        <f>U539*(1-'Annexe 1. Taux de référence'!$E37)</f>
        <v>0</v>
      </c>
      <c r="V1315" s="421">
        <f>V539*(1-'Annexe 1. Taux de référence'!$E37)</f>
        <v>0</v>
      </c>
      <c r="W1315" s="421">
        <f>W539*(1-'Annexe 1. Taux de référence'!$E37)</f>
        <v>0</v>
      </c>
      <c r="X1315" s="422">
        <f>X539*(1-'Annexe 1. Taux de référence'!$E37)</f>
        <v>0</v>
      </c>
      <c r="Y1315" s="421">
        <f>Y539*(1-'Annexe 1. Taux de référence'!$E37)</f>
        <v>0</v>
      </c>
      <c r="Z1315" s="421">
        <f>Z539*(1-'Annexe 1. Taux de référence'!$E37)</f>
        <v>0</v>
      </c>
      <c r="AA1315" s="421">
        <f>AA539*(1-'Annexe 1. Taux de référence'!$E37)</f>
        <v>0</v>
      </c>
      <c r="AB1315" s="421">
        <f>AB539*(1-'Annexe 1. Taux de référence'!$E37)</f>
        <v>0</v>
      </c>
      <c r="AC1315" s="408">
        <f t="shared" ref="AC1315:AC1334" si="531">AC539</f>
        <v>0</v>
      </c>
      <c r="AD1315" s="830"/>
      <c r="AE1315" s="1063"/>
      <c r="AF1315" s="832"/>
    </row>
    <row r="1316" spans="1:32" ht="15" customHeight="1" outlineLevel="1" x14ac:dyDescent="0.2">
      <c r="A1316" s="11">
        <v>145</v>
      </c>
      <c r="B1316" s="300"/>
      <c r="C1316" s="298"/>
      <c r="D1316" s="298"/>
      <c r="E1316" s="299"/>
      <c r="F1316" s="859" t="s">
        <v>571</v>
      </c>
      <c r="G1316" s="860"/>
      <c r="H1316" s="860"/>
      <c r="I1316" s="860"/>
      <c r="J1316" s="860"/>
      <c r="K1316" s="860"/>
      <c r="L1316" s="861"/>
      <c r="M1316" s="408">
        <f t="shared" si="530"/>
        <v>0</v>
      </c>
      <c r="N1316" s="419">
        <f>M1316*(1-'Annexe 1. Taux de référence'!$E38)+N540*(1-'Annexe 1. Taux de référence'!$E38)</f>
        <v>0</v>
      </c>
      <c r="O1316" s="422">
        <f>O540*(1-'Annexe 1. Taux de référence'!$E38)</f>
        <v>0</v>
      </c>
      <c r="P1316" s="422">
        <f>P540*(1-'Annexe 1. Taux de référence'!$E38)</f>
        <v>0</v>
      </c>
      <c r="Q1316" s="423">
        <f>Q540*(1-'Annexe 1. Taux de référence'!$E38)</f>
        <v>0</v>
      </c>
      <c r="R1316" s="419">
        <f>R540*(1-'Annexe 1. Taux de référence'!$E38)</f>
        <v>0</v>
      </c>
      <c r="S1316" s="421">
        <f>S540*(1-'Annexe 1. Taux de référence'!$E38)</f>
        <v>0</v>
      </c>
      <c r="T1316" s="421">
        <f>T540*(1-'Annexe 1. Taux de référence'!$E38)</f>
        <v>0</v>
      </c>
      <c r="U1316" s="421">
        <f>U540*(1-'Annexe 1. Taux de référence'!$E38)</f>
        <v>0</v>
      </c>
      <c r="V1316" s="421">
        <f>V540*(1-'Annexe 1. Taux de référence'!$E38)</f>
        <v>0</v>
      </c>
      <c r="W1316" s="421">
        <f>W540*(1-'Annexe 1. Taux de référence'!$E38)</f>
        <v>0</v>
      </c>
      <c r="X1316" s="422">
        <f>X540*(1-'Annexe 1. Taux de référence'!$E38)</f>
        <v>0</v>
      </c>
      <c r="Y1316" s="421">
        <f>Y540*(1-'Annexe 1. Taux de référence'!$E38)</f>
        <v>0</v>
      </c>
      <c r="Z1316" s="421">
        <f>Z540*(1-'Annexe 1. Taux de référence'!$E38)</f>
        <v>0</v>
      </c>
      <c r="AA1316" s="421">
        <f>AA540*(1-'Annexe 1. Taux de référence'!$E38)</f>
        <v>0</v>
      </c>
      <c r="AB1316" s="421">
        <f>AB540*(1-'Annexe 1. Taux de référence'!$E38)</f>
        <v>0</v>
      </c>
      <c r="AC1316" s="408">
        <f t="shared" si="531"/>
        <v>0</v>
      </c>
      <c r="AD1316" s="830"/>
      <c r="AE1316" s="1063"/>
      <c r="AF1316" s="832"/>
    </row>
    <row r="1317" spans="1:32" ht="15" customHeight="1" outlineLevel="1" x14ac:dyDescent="0.2">
      <c r="A1317" s="11">
        <v>146</v>
      </c>
      <c r="B1317" s="300"/>
      <c r="C1317" s="298"/>
      <c r="D1317" s="298"/>
      <c r="E1317" s="853" t="s">
        <v>119</v>
      </c>
      <c r="F1317" s="854"/>
      <c r="G1317" s="854"/>
      <c r="H1317" s="854"/>
      <c r="I1317" s="854"/>
      <c r="J1317" s="854"/>
      <c r="K1317" s="854"/>
      <c r="L1317" s="855"/>
      <c r="M1317" s="407">
        <f>SUBTOTAL(9,M1318:M1320)</f>
        <v>0</v>
      </c>
      <c r="N1317" s="410">
        <f t="shared" ref="N1317:AC1317" si="532">SUBTOTAL(9,N1318:N1320)</f>
        <v>0</v>
      </c>
      <c r="O1317" s="414">
        <f t="shared" si="532"/>
        <v>0</v>
      </c>
      <c r="P1317" s="414">
        <f t="shared" si="532"/>
        <v>0</v>
      </c>
      <c r="Q1317" s="415">
        <f t="shared" si="532"/>
        <v>0</v>
      </c>
      <c r="R1317" s="410">
        <f t="shared" si="532"/>
        <v>0</v>
      </c>
      <c r="S1317" s="414">
        <f t="shared" si="532"/>
        <v>0</v>
      </c>
      <c r="T1317" s="413">
        <f t="shared" si="532"/>
        <v>0</v>
      </c>
      <c r="U1317" s="413">
        <f t="shared" si="532"/>
        <v>0</v>
      </c>
      <c r="V1317" s="413">
        <f t="shared" si="532"/>
        <v>0</v>
      </c>
      <c r="W1317" s="413">
        <f t="shared" si="532"/>
        <v>0</v>
      </c>
      <c r="X1317" s="413">
        <f t="shared" si="532"/>
        <v>0</v>
      </c>
      <c r="Y1317" s="413">
        <f t="shared" si="532"/>
        <v>0</v>
      </c>
      <c r="Z1317" s="413">
        <f t="shared" si="532"/>
        <v>0</v>
      </c>
      <c r="AA1317" s="413">
        <f t="shared" si="532"/>
        <v>0</v>
      </c>
      <c r="AB1317" s="411">
        <f t="shared" si="532"/>
        <v>0</v>
      </c>
      <c r="AC1317" s="407">
        <f t="shared" si="532"/>
        <v>0</v>
      </c>
      <c r="AD1317" s="830"/>
      <c r="AE1317" s="1063"/>
      <c r="AF1317" s="832"/>
    </row>
    <row r="1318" spans="1:32" ht="15" customHeight="1" outlineLevel="1" x14ac:dyDescent="0.2">
      <c r="A1318" s="11">
        <v>147</v>
      </c>
      <c r="B1318" s="300"/>
      <c r="C1318" s="298"/>
      <c r="D1318" s="298"/>
      <c r="E1318" s="299"/>
      <c r="F1318" s="856" t="s">
        <v>116</v>
      </c>
      <c r="G1318" s="857"/>
      <c r="H1318" s="857"/>
      <c r="I1318" s="857"/>
      <c r="J1318" s="857"/>
      <c r="K1318" s="857"/>
      <c r="L1318" s="858"/>
      <c r="M1318" s="408">
        <f t="shared" ref="M1318:M1320" si="533">M542</f>
        <v>0</v>
      </c>
      <c r="N1318" s="419">
        <f>M1318*(1-'Annexe 1. Taux de référence'!$E40)+N542*(1-'Annexe 1. Taux de référence'!$E40)</f>
        <v>0</v>
      </c>
      <c r="O1318" s="422">
        <f>O542*(1-'Annexe 1. Taux de référence'!$E40)</f>
        <v>0</v>
      </c>
      <c r="P1318" s="422">
        <f>P542*(1-'Annexe 1. Taux de référence'!$E40)</f>
        <v>0</v>
      </c>
      <c r="Q1318" s="423">
        <f>Q542*(1-'Annexe 1. Taux de référence'!$E40)</f>
        <v>0</v>
      </c>
      <c r="R1318" s="419">
        <f>R542*(1-'Annexe 1. Taux de référence'!$E40)</f>
        <v>0</v>
      </c>
      <c r="S1318" s="421">
        <f>S542*(1-'Annexe 1. Taux de référence'!$E40)</f>
        <v>0</v>
      </c>
      <c r="T1318" s="421">
        <f>T542*(1-'Annexe 1. Taux de référence'!$E40)</f>
        <v>0</v>
      </c>
      <c r="U1318" s="421">
        <f>U542*(1-'Annexe 1. Taux de référence'!$E40)</f>
        <v>0</v>
      </c>
      <c r="V1318" s="421">
        <f>V542*(1-'Annexe 1. Taux de référence'!$E40)</f>
        <v>0</v>
      </c>
      <c r="W1318" s="421">
        <f>W542*(1-'Annexe 1. Taux de référence'!$E40)</f>
        <v>0</v>
      </c>
      <c r="X1318" s="422">
        <f>X542*(1-'Annexe 1. Taux de référence'!$E40)</f>
        <v>0</v>
      </c>
      <c r="Y1318" s="421">
        <f>Y542*(1-'Annexe 1. Taux de référence'!$E40)</f>
        <v>0</v>
      </c>
      <c r="Z1318" s="421">
        <f>Z542*(1-'Annexe 1. Taux de référence'!$E40)</f>
        <v>0</v>
      </c>
      <c r="AA1318" s="421">
        <f>AA542*(1-'Annexe 1. Taux de référence'!$E40)</f>
        <v>0</v>
      </c>
      <c r="AB1318" s="421">
        <f>AB542*(1-'Annexe 1. Taux de référence'!$E40)</f>
        <v>0</v>
      </c>
      <c r="AC1318" s="408">
        <f t="shared" si="531"/>
        <v>0</v>
      </c>
      <c r="AD1318" s="830"/>
      <c r="AE1318" s="1063"/>
      <c r="AF1318" s="832"/>
    </row>
    <row r="1319" spans="1:32" ht="15" customHeight="1" outlineLevel="1" x14ac:dyDescent="0.2">
      <c r="A1319" s="11">
        <v>148</v>
      </c>
      <c r="B1319" s="300"/>
      <c r="C1319" s="298"/>
      <c r="D1319" s="298"/>
      <c r="E1319" s="299"/>
      <c r="F1319" s="915" t="s">
        <v>567</v>
      </c>
      <c r="G1319" s="916"/>
      <c r="H1319" s="916"/>
      <c r="I1319" s="916"/>
      <c r="J1319" s="916"/>
      <c r="K1319" s="916"/>
      <c r="L1319" s="917"/>
      <c r="M1319" s="408">
        <f t="shared" si="533"/>
        <v>0</v>
      </c>
      <c r="N1319" s="419">
        <f>M1319*(1-'Annexe 1. Taux de référence'!$E41)+N543*(1-'Annexe 1. Taux de référence'!$E41)</f>
        <v>0</v>
      </c>
      <c r="O1319" s="422">
        <f>O543*(1-'Annexe 1. Taux de référence'!$E41)</f>
        <v>0</v>
      </c>
      <c r="P1319" s="422">
        <f>P543*(1-'Annexe 1. Taux de référence'!$E41)</f>
        <v>0</v>
      </c>
      <c r="Q1319" s="423">
        <f>Q543*(1-'Annexe 1. Taux de référence'!$E41)</f>
        <v>0</v>
      </c>
      <c r="R1319" s="419">
        <f>R543*(1-'Annexe 1. Taux de référence'!$E41)</f>
        <v>0</v>
      </c>
      <c r="S1319" s="421">
        <f>S543*(1-'Annexe 1. Taux de référence'!$E41)</f>
        <v>0</v>
      </c>
      <c r="T1319" s="421">
        <f>T543*(1-'Annexe 1. Taux de référence'!$E41)</f>
        <v>0</v>
      </c>
      <c r="U1319" s="421">
        <f>U543*(1-'Annexe 1. Taux de référence'!$E41)</f>
        <v>0</v>
      </c>
      <c r="V1319" s="421">
        <f>V543*(1-'Annexe 1. Taux de référence'!$E41)</f>
        <v>0</v>
      </c>
      <c r="W1319" s="421">
        <f>W543*(1-'Annexe 1. Taux de référence'!$E41)</f>
        <v>0</v>
      </c>
      <c r="X1319" s="422">
        <f>X543*(1-'Annexe 1. Taux de référence'!$E41)</f>
        <v>0</v>
      </c>
      <c r="Y1319" s="421">
        <f>Y543*(1-'Annexe 1. Taux de référence'!$E41)</f>
        <v>0</v>
      </c>
      <c r="Z1319" s="421">
        <f>Z543*(1-'Annexe 1. Taux de référence'!$E41)</f>
        <v>0</v>
      </c>
      <c r="AA1319" s="421">
        <f>AA543*(1-'Annexe 1. Taux de référence'!$E41)</f>
        <v>0</v>
      </c>
      <c r="AB1319" s="421">
        <f>AB543*(1-'Annexe 1. Taux de référence'!$E41)</f>
        <v>0</v>
      </c>
      <c r="AC1319" s="408">
        <f t="shared" si="531"/>
        <v>0</v>
      </c>
      <c r="AD1319" s="830"/>
      <c r="AE1319" s="1063"/>
      <c r="AF1319" s="832"/>
    </row>
    <row r="1320" spans="1:32" ht="27.75" customHeight="1" outlineLevel="1" x14ac:dyDescent="0.2">
      <c r="A1320" s="11">
        <v>149</v>
      </c>
      <c r="B1320" s="300"/>
      <c r="C1320" s="298"/>
      <c r="D1320" s="298"/>
      <c r="E1320" s="299"/>
      <c r="F1320" s="859" t="s">
        <v>125</v>
      </c>
      <c r="G1320" s="860"/>
      <c r="H1320" s="860"/>
      <c r="I1320" s="860"/>
      <c r="J1320" s="860"/>
      <c r="K1320" s="860"/>
      <c r="L1320" s="861"/>
      <c r="M1320" s="408">
        <f t="shared" si="533"/>
        <v>0</v>
      </c>
      <c r="N1320" s="419">
        <f>M1320*(1-'Annexe 1. Taux de référence'!$E42)+N544*(1-'Annexe 1. Taux de référence'!$E42)</f>
        <v>0</v>
      </c>
      <c r="O1320" s="422">
        <f>O544*(1-'Annexe 1. Taux de référence'!$E42)</f>
        <v>0</v>
      </c>
      <c r="P1320" s="422">
        <f>P544*(1-'Annexe 1. Taux de référence'!$E42)</f>
        <v>0</v>
      </c>
      <c r="Q1320" s="423">
        <f>Q544*(1-'Annexe 1. Taux de référence'!$E42)</f>
        <v>0</v>
      </c>
      <c r="R1320" s="419">
        <f>R544*(1-'Annexe 1. Taux de référence'!$E42)</f>
        <v>0</v>
      </c>
      <c r="S1320" s="421">
        <f>S544*(1-'Annexe 1. Taux de référence'!$E42)</f>
        <v>0</v>
      </c>
      <c r="T1320" s="421">
        <f>T544*(1-'Annexe 1. Taux de référence'!$E42)</f>
        <v>0</v>
      </c>
      <c r="U1320" s="421">
        <f>U544*(1-'Annexe 1. Taux de référence'!$E42)</f>
        <v>0</v>
      </c>
      <c r="V1320" s="421">
        <f>V544*(1-'Annexe 1. Taux de référence'!$E42)</f>
        <v>0</v>
      </c>
      <c r="W1320" s="421">
        <f>W544*(1-'Annexe 1. Taux de référence'!$E42)</f>
        <v>0</v>
      </c>
      <c r="X1320" s="422">
        <f>X544*(1-'Annexe 1. Taux de référence'!$E42)</f>
        <v>0</v>
      </c>
      <c r="Y1320" s="421">
        <f>Y544*(1-'Annexe 1. Taux de référence'!$E42)</f>
        <v>0</v>
      </c>
      <c r="Z1320" s="421">
        <f>Z544*(1-'Annexe 1. Taux de référence'!$E42)</f>
        <v>0</v>
      </c>
      <c r="AA1320" s="421">
        <f>AA544*(1-'Annexe 1. Taux de référence'!$E42)</f>
        <v>0</v>
      </c>
      <c r="AB1320" s="421">
        <f>AB544*(1-'Annexe 1. Taux de référence'!$E42)</f>
        <v>0</v>
      </c>
      <c r="AC1320" s="408">
        <f t="shared" si="531"/>
        <v>0</v>
      </c>
      <c r="AD1320" s="830"/>
      <c r="AE1320" s="1063"/>
      <c r="AF1320" s="832"/>
    </row>
    <row r="1321" spans="1:32" ht="15" customHeight="1" outlineLevel="1" x14ac:dyDescent="0.2">
      <c r="A1321" s="11">
        <v>150</v>
      </c>
      <c r="B1321" s="300"/>
      <c r="C1321" s="298"/>
      <c r="D1321" s="298"/>
      <c r="E1321" s="853" t="s">
        <v>120</v>
      </c>
      <c r="F1321" s="854"/>
      <c r="G1321" s="854"/>
      <c r="H1321" s="854"/>
      <c r="I1321" s="854"/>
      <c r="J1321" s="854"/>
      <c r="K1321" s="854"/>
      <c r="L1321" s="855"/>
      <c r="M1321" s="407">
        <f>SUBTOTAL(9,M1322:M1323)</f>
        <v>0</v>
      </c>
      <c r="N1321" s="410">
        <f t="shared" ref="N1321:AC1321" si="534">SUBTOTAL(9,N1322:N1323)</f>
        <v>0</v>
      </c>
      <c r="O1321" s="414">
        <f t="shared" si="534"/>
        <v>0</v>
      </c>
      <c r="P1321" s="414">
        <f t="shared" si="534"/>
        <v>0</v>
      </c>
      <c r="Q1321" s="415">
        <f t="shared" si="534"/>
        <v>0</v>
      </c>
      <c r="R1321" s="410">
        <f t="shared" si="534"/>
        <v>0</v>
      </c>
      <c r="S1321" s="414">
        <f t="shared" si="534"/>
        <v>0</v>
      </c>
      <c r="T1321" s="413">
        <f t="shared" si="534"/>
        <v>0</v>
      </c>
      <c r="U1321" s="413">
        <f t="shared" si="534"/>
        <v>0</v>
      </c>
      <c r="V1321" s="413">
        <f t="shared" si="534"/>
        <v>0</v>
      </c>
      <c r="W1321" s="413">
        <f t="shared" si="534"/>
        <v>0</v>
      </c>
      <c r="X1321" s="413">
        <f t="shared" si="534"/>
        <v>0</v>
      </c>
      <c r="Y1321" s="413">
        <f t="shared" si="534"/>
        <v>0</v>
      </c>
      <c r="Z1321" s="413">
        <f t="shared" si="534"/>
        <v>0</v>
      </c>
      <c r="AA1321" s="413">
        <f t="shared" si="534"/>
        <v>0</v>
      </c>
      <c r="AB1321" s="411">
        <f t="shared" si="534"/>
        <v>0</v>
      </c>
      <c r="AC1321" s="407">
        <f t="shared" si="534"/>
        <v>0</v>
      </c>
      <c r="AD1321" s="830"/>
      <c r="AE1321" s="1063"/>
      <c r="AF1321" s="832"/>
    </row>
    <row r="1322" spans="1:32" ht="15" customHeight="1" outlineLevel="1" x14ac:dyDescent="0.2">
      <c r="A1322" s="11">
        <v>151</v>
      </c>
      <c r="B1322" s="300"/>
      <c r="C1322" s="298"/>
      <c r="D1322" s="298"/>
      <c r="E1322" s="299"/>
      <c r="F1322" s="856" t="s">
        <v>117</v>
      </c>
      <c r="G1322" s="857"/>
      <c r="H1322" s="857"/>
      <c r="I1322" s="857"/>
      <c r="J1322" s="857"/>
      <c r="K1322" s="857"/>
      <c r="L1322" s="858"/>
      <c r="M1322" s="408">
        <f t="shared" ref="M1322:M1323" si="535">M546</f>
        <v>0</v>
      </c>
      <c r="N1322" s="419">
        <f>M1322*(1-'Annexe 1. Taux de référence'!$E44)+N546*(1-'Annexe 1. Taux de référence'!$E44)</f>
        <v>0</v>
      </c>
      <c r="O1322" s="422">
        <f>O546*(1-'Annexe 1. Taux de référence'!$E44)</f>
        <v>0</v>
      </c>
      <c r="P1322" s="422">
        <f>P546*(1-'Annexe 1. Taux de référence'!$E44)</f>
        <v>0</v>
      </c>
      <c r="Q1322" s="423">
        <f>Q546*(1-'Annexe 1. Taux de référence'!$E44)</f>
        <v>0</v>
      </c>
      <c r="R1322" s="419">
        <f>R546*(1-'Annexe 1. Taux de référence'!$E44)</f>
        <v>0</v>
      </c>
      <c r="S1322" s="421">
        <f>S546*(1-'Annexe 1. Taux de référence'!$E44)</f>
        <v>0</v>
      </c>
      <c r="T1322" s="421">
        <f>T546*(1-'Annexe 1. Taux de référence'!$E44)</f>
        <v>0</v>
      </c>
      <c r="U1322" s="421">
        <f>U546*(1-'Annexe 1. Taux de référence'!$E44)</f>
        <v>0</v>
      </c>
      <c r="V1322" s="421">
        <f>V546*(1-'Annexe 1. Taux de référence'!$E44)</f>
        <v>0</v>
      </c>
      <c r="W1322" s="421">
        <f>W546*(1-'Annexe 1. Taux de référence'!$E44)</f>
        <v>0</v>
      </c>
      <c r="X1322" s="422">
        <f>X546*(1-'Annexe 1. Taux de référence'!$E44)</f>
        <v>0</v>
      </c>
      <c r="Y1322" s="421">
        <f>Y546*(1-'Annexe 1. Taux de référence'!$E44)</f>
        <v>0</v>
      </c>
      <c r="Z1322" s="421">
        <f>Z546*(1-'Annexe 1. Taux de référence'!$E44)</f>
        <v>0</v>
      </c>
      <c r="AA1322" s="421">
        <f>AA546*(1-'Annexe 1. Taux de référence'!$E44)</f>
        <v>0</v>
      </c>
      <c r="AB1322" s="421">
        <f>AB546*(1-'Annexe 1. Taux de référence'!$E44)</f>
        <v>0</v>
      </c>
      <c r="AC1322" s="408">
        <f t="shared" si="531"/>
        <v>0</v>
      </c>
      <c r="AD1322" s="830"/>
      <c r="AE1322" s="1063"/>
      <c r="AF1322" s="832"/>
    </row>
    <row r="1323" spans="1:32" ht="15" customHeight="1" outlineLevel="1" x14ac:dyDescent="0.2">
      <c r="A1323" s="11">
        <v>152</v>
      </c>
      <c r="B1323" s="300"/>
      <c r="C1323" s="298"/>
      <c r="D1323" s="298"/>
      <c r="E1323" s="299"/>
      <c r="F1323" s="859" t="s">
        <v>572</v>
      </c>
      <c r="G1323" s="860"/>
      <c r="H1323" s="860"/>
      <c r="I1323" s="860"/>
      <c r="J1323" s="860"/>
      <c r="K1323" s="860"/>
      <c r="L1323" s="861"/>
      <c r="M1323" s="408">
        <f t="shared" si="535"/>
        <v>0</v>
      </c>
      <c r="N1323" s="419">
        <f>M1323*(1-'Annexe 1. Taux de référence'!$E45)+N547*(1-'Annexe 1. Taux de référence'!$E45)</f>
        <v>0</v>
      </c>
      <c r="O1323" s="422">
        <f>O547*(1-'Annexe 1. Taux de référence'!$E45)</f>
        <v>0</v>
      </c>
      <c r="P1323" s="422">
        <f>P547*(1-'Annexe 1. Taux de référence'!$E45)</f>
        <v>0</v>
      </c>
      <c r="Q1323" s="423">
        <f>Q547*(1-'Annexe 1. Taux de référence'!$E45)</f>
        <v>0</v>
      </c>
      <c r="R1323" s="419">
        <f>R547*(1-'Annexe 1. Taux de référence'!$E45)</f>
        <v>0</v>
      </c>
      <c r="S1323" s="421">
        <f>S547*(1-'Annexe 1. Taux de référence'!$E45)</f>
        <v>0</v>
      </c>
      <c r="T1323" s="421">
        <f>T547*(1-'Annexe 1. Taux de référence'!$E45)</f>
        <v>0</v>
      </c>
      <c r="U1323" s="421">
        <f>U547*(1-'Annexe 1. Taux de référence'!$E45)</f>
        <v>0</v>
      </c>
      <c r="V1323" s="421">
        <f>V547*(1-'Annexe 1. Taux de référence'!$E45)</f>
        <v>0</v>
      </c>
      <c r="W1323" s="421">
        <f>W547*(1-'Annexe 1. Taux de référence'!$E45)</f>
        <v>0</v>
      </c>
      <c r="X1323" s="422">
        <f>X547*(1-'Annexe 1. Taux de référence'!$E45)</f>
        <v>0</v>
      </c>
      <c r="Y1323" s="421">
        <f>Y547*(1-'Annexe 1. Taux de référence'!$E45)</f>
        <v>0</v>
      </c>
      <c r="Z1323" s="421">
        <f>Z547*(1-'Annexe 1. Taux de référence'!$E45)</f>
        <v>0</v>
      </c>
      <c r="AA1323" s="421">
        <f>AA547*(1-'Annexe 1. Taux de référence'!$E45)</f>
        <v>0</v>
      </c>
      <c r="AB1323" s="421">
        <f>AB547*(1-'Annexe 1. Taux de référence'!$E45)</f>
        <v>0</v>
      </c>
      <c r="AC1323" s="408">
        <f t="shared" si="531"/>
        <v>0</v>
      </c>
      <c r="AD1323" s="830"/>
      <c r="AE1323" s="1063"/>
      <c r="AF1323" s="832"/>
    </row>
    <row r="1324" spans="1:32" ht="15" customHeight="1" outlineLevel="1" x14ac:dyDescent="0.2">
      <c r="A1324" s="11">
        <v>153</v>
      </c>
      <c r="B1324" s="300"/>
      <c r="C1324" s="298"/>
      <c r="D1324" s="298"/>
      <c r="E1324" s="853" t="s">
        <v>121</v>
      </c>
      <c r="F1324" s="854"/>
      <c r="G1324" s="854"/>
      <c r="H1324" s="854"/>
      <c r="I1324" s="854"/>
      <c r="J1324" s="854"/>
      <c r="K1324" s="854"/>
      <c r="L1324" s="855"/>
      <c r="M1324" s="407">
        <f>SUBTOTAL(9,M1325:M1327)</f>
        <v>0</v>
      </c>
      <c r="N1324" s="410">
        <f t="shared" ref="N1324:AC1324" si="536">SUBTOTAL(9,N1325:N1327)</f>
        <v>0</v>
      </c>
      <c r="O1324" s="414">
        <f t="shared" si="536"/>
        <v>0</v>
      </c>
      <c r="P1324" s="414">
        <f t="shared" si="536"/>
        <v>0</v>
      </c>
      <c r="Q1324" s="415">
        <f t="shared" si="536"/>
        <v>0</v>
      </c>
      <c r="R1324" s="410">
        <f t="shared" si="536"/>
        <v>0</v>
      </c>
      <c r="S1324" s="414">
        <f t="shared" si="536"/>
        <v>0</v>
      </c>
      <c r="T1324" s="413">
        <f t="shared" si="536"/>
        <v>0</v>
      </c>
      <c r="U1324" s="413">
        <f t="shared" si="536"/>
        <v>0</v>
      </c>
      <c r="V1324" s="413">
        <f t="shared" si="536"/>
        <v>0</v>
      </c>
      <c r="W1324" s="413">
        <f t="shared" si="536"/>
        <v>0</v>
      </c>
      <c r="X1324" s="413">
        <f t="shared" si="536"/>
        <v>0</v>
      </c>
      <c r="Y1324" s="413">
        <f t="shared" si="536"/>
        <v>0</v>
      </c>
      <c r="Z1324" s="413">
        <f t="shared" si="536"/>
        <v>0</v>
      </c>
      <c r="AA1324" s="413">
        <f t="shared" si="536"/>
        <v>0</v>
      </c>
      <c r="AB1324" s="411">
        <f t="shared" si="536"/>
        <v>0</v>
      </c>
      <c r="AC1324" s="407">
        <f t="shared" si="536"/>
        <v>0</v>
      </c>
      <c r="AD1324" s="830"/>
      <c r="AE1324" s="1063"/>
      <c r="AF1324" s="832"/>
    </row>
    <row r="1325" spans="1:32" ht="15" customHeight="1" outlineLevel="1" x14ac:dyDescent="0.2">
      <c r="A1325" s="11">
        <v>154</v>
      </c>
      <c r="B1325" s="300"/>
      <c r="C1325" s="298"/>
      <c r="D1325" s="298"/>
      <c r="E1325" s="299"/>
      <c r="F1325" s="856" t="s">
        <v>122</v>
      </c>
      <c r="G1325" s="857"/>
      <c r="H1325" s="857"/>
      <c r="I1325" s="857"/>
      <c r="J1325" s="857"/>
      <c r="K1325" s="857"/>
      <c r="L1325" s="858"/>
      <c r="M1325" s="408">
        <f t="shared" ref="M1325:M1327" si="537">M549</f>
        <v>0</v>
      </c>
      <c r="N1325" s="419">
        <f>M1325*(1-'Annexe 1. Taux de référence'!$E47)+N549*(1-'Annexe 1. Taux de référence'!$E47)</f>
        <v>0</v>
      </c>
      <c r="O1325" s="422">
        <f>O549*(1-'Annexe 1. Taux de référence'!$E47)</f>
        <v>0</v>
      </c>
      <c r="P1325" s="422">
        <f>P549*(1-'Annexe 1. Taux de référence'!$E47)</f>
        <v>0</v>
      </c>
      <c r="Q1325" s="423">
        <f>Q549*(1-'Annexe 1. Taux de référence'!$E47)</f>
        <v>0</v>
      </c>
      <c r="R1325" s="419">
        <f>R549*(1-'Annexe 1. Taux de référence'!$E47)</f>
        <v>0</v>
      </c>
      <c r="S1325" s="421">
        <f>S549*(1-'Annexe 1. Taux de référence'!$E47)</f>
        <v>0</v>
      </c>
      <c r="T1325" s="421">
        <f>T549*(1-'Annexe 1. Taux de référence'!$E47)</f>
        <v>0</v>
      </c>
      <c r="U1325" s="421">
        <f>U549*(1-'Annexe 1. Taux de référence'!$E47)</f>
        <v>0</v>
      </c>
      <c r="V1325" s="421">
        <f>V549*(1-'Annexe 1. Taux de référence'!$E47)</f>
        <v>0</v>
      </c>
      <c r="W1325" s="421">
        <f>W549*(1-'Annexe 1. Taux de référence'!$E47)</f>
        <v>0</v>
      </c>
      <c r="X1325" s="422">
        <f>X549*(1-'Annexe 1. Taux de référence'!$E47)</f>
        <v>0</v>
      </c>
      <c r="Y1325" s="421">
        <f>Y549*(1-'Annexe 1. Taux de référence'!$E47)</f>
        <v>0</v>
      </c>
      <c r="Z1325" s="421">
        <f>Z549*(1-'Annexe 1. Taux de référence'!$E47)</f>
        <v>0</v>
      </c>
      <c r="AA1325" s="421">
        <f>AA549*(1-'Annexe 1. Taux de référence'!$E47)</f>
        <v>0</v>
      </c>
      <c r="AB1325" s="421">
        <f>AB549*(1-'Annexe 1. Taux de référence'!$E47)</f>
        <v>0</v>
      </c>
      <c r="AC1325" s="408">
        <f t="shared" si="531"/>
        <v>0</v>
      </c>
      <c r="AD1325" s="830"/>
      <c r="AE1325" s="1063"/>
      <c r="AF1325" s="832"/>
    </row>
    <row r="1326" spans="1:32" ht="15" customHeight="1" outlineLevel="1" x14ac:dyDescent="0.2">
      <c r="A1326" s="11">
        <v>155</v>
      </c>
      <c r="B1326" s="300"/>
      <c r="C1326" s="298"/>
      <c r="D1326" s="298"/>
      <c r="E1326" s="299"/>
      <c r="F1326" s="915" t="s">
        <v>573</v>
      </c>
      <c r="G1326" s="916"/>
      <c r="H1326" s="916"/>
      <c r="I1326" s="916"/>
      <c r="J1326" s="916"/>
      <c r="K1326" s="916"/>
      <c r="L1326" s="917"/>
      <c r="M1326" s="408">
        <f t="shared" si="537"/>
        <v>0</v>
      </c>
      <c r="N1326" s="419">
        <f>M1326*(1-'Annexe 1. Taux de référence'!$E48)+N550*(1-'Annexe 1. Taux de référence'!$E48)</f>
        <v>0</v>
      </c>
      <c r="O1326" s="422">
        <f>O550*(1-'Annexe 1. Taux de référence'!$E48)</f>
        <v>0</v>
      </c>
      <c r="P1326" s="422">
        <f>P550*(1-'Annexe 1. Taux de référence'!$E48)</f>
        <v>0</v>
      </c>
      <c r="Q1326" s="423">
        <f>Q550*(1-'Annexe 1. Taux de référence'!$E48)</f>
        <v>0</v>
      </c>
      <c r="R1326" s="419">
        <f>R550*(1-'Annexe 1. Taux de référence'!$E48)</f>
        <v>0</v>
      </c>
      <c r="S1326" s="421">
        <f>S550*(1-'Annexe 1. Taux de référence'!$E48)</f>
        <v>0</v>
      </c>
      <c r="T1326" s="421">
        <f>T550*(1-'Annexe 1. Taux de référence'!$E48)</f>
        <v>0</v>
      </c>
      <c r="U1326" s="421">
        <f>U550*(1-'Annexe 1. Taux de référence'!$E48)</f>
        <v>0</v>
      </c>
      <c r="V1326" s="421">
        <f>V550*(1-'Annexe 1. Taux de référence'!$E48)</f>
        <v>0</v>
      </c>
      <c r="W1326" s="421">
        <f>W550*(1-'Annexe 1. Taux de référence'!$E48)</f>
        <v>0</v>
      </c>
      <c r="X1326" s="422">
        <f>X550*(1-'Annexe 1. Taux de référence'!$E48)</f>
        <v>0</v>
      </c>
      <c r="Y1326" s="421">
        <f>Y550*(1-'Annexe 1. Taux de référence'!$E48)</f>
        <v>0</v>
      </c>
      <c r="Z1326" s="421">
        <f>Z550*(1-'Annexe 1. Taux de référence'!$E48)</f>
        <v>0</v>
      </c>
      <c r="AA1326" s="421">
        <f>AA550*(1-'Annexe 1. Taux de référence'!$E48)</f>
        <v>0</v>
      </c>
      <c r="AB1326" s="421">
        <f>AB550*(1-'Annexe 1. Taux de référence'!$E48)</f>
        <v>0</v>
      </c>
      <c r="AC1326" s="408">
        <f t="shared" si="531"/>
        <v>0</v>
      </c>
      <c r="AD1326" s="830"/>
      <c r="AE1326" s="1063"/>
      <c r="AF1326" s="832"/>
    </row>
    <row r="1327" spans="1:32" ht="27.75" customHeight="1" outlineLevel="1" x14ac:dyDescent="0.2">
      <c r="A1327" s="11">
        <v>156</v>
      </c>
      <c r="B1327" s="300"/>
      <c r="C1327" s="298"/>
      <c r="D1327" s="298"/>
      <c r="E1327" s="299"/>
      <c r="F1327" s="859" t="s">
        <v>123</v>
      </c>
      <c r="G1327" s="860"/>
      <c r="H1327" s="860"/>
      <c r="I1327" s="860"/>
      <c r="J1327" s="860"/>
      <c r="K1327" s="860"/>
      <c r="L1327" s="861"/>
      <c r="M1327" s="408">
        <f t="shared" si="537"/>
        <v>0</v>
      </c>
      <c r="N1327" s="419">
        <f>M1327*(1-'Annexe 1. Taux de référence'!$E49)+N551*(1-'Annexe 1. Taux de référence'!$E49)</f>
        <v>0</v>
      </c>
      <c r="O1327" s="422">
        <f>O551*(1-'Annexe 1. Taux de référence'!$E49)</f>
        <v>0</v>
      </c>
      <c r="P1327" s="422">
        <f>P551*(1-'Annexe 1. Taux de référence'!$E49)</f>
        <v>0</v>
      </c>
      <c r="Q1327" s="423">
        <f>Q551*(1-'Annexe 1. Taux de référence'!$E49)</f>
        <v>0</v>
      </c>
      <c r="R1327" s="419">
        <f>R551*(1-'Annexe 1. Taux de référence'!$E49)</f>
        <v>0</v>
      </c>
      <c r="S1327" s="421">
        <f>S551*(1-'Annexe 1. Taux de référence'!$E49)</f>
        <v>0</v>
      </c>
      <c r="T1327" s="421">
        <f>T551*(1-'Annexe 1. Taux de référence'!$E49)</f>
        <v>0</v>
      </c>
      <c r="U1327" s="421">
        <f>U551*(1-'Annexe 1. Taux de référence'!$E49)</f>
        <v>0</v>
      </c>
      <c r="V1327" s="421">
        <f>V551*(1-'Annexe 1. Taux de référence'!$E49)</f>
        <v>0</v>
      </c>
      <c r="W1327" s="421">
        <f>W551*(1-'Annexe 1. Taux de référence'!$E49)</f>
        <v>0</v>
      </c>
      <c r="X1327" s="422">
        <f>X551*(1-'Annexe 1. Taux de référence'!$E49)</f>
        <v>0</v>
      </c>
      <c r="Y1327" s="421">
        <f>Y551*(1-'Annexe 1. Taux de référence'!$E49)</f>
        <v>0</v>
      </c>
      <c r="Z1327" s="421">
        <f>Z551*(1-'Annexe 1. Taux de référence'!$E49)</f>
        <v>0</v>
      </c>
      <c r="AA1327" s="421">
        <f>AA551*(1-'Annexe 1. Taux de référence'!$E49)</f>
        <v>0</v>
      </c>
      <c r="AB1327" s="421">
        <f>AB551*(1-'Annexe 1. Taux de référence'!$E49)</f>
        <v>0</v>
      </c>
      <c r="AC1327" s="408">
        <f t="shared" si="531"/>
        <v>0</v>
      </c>
      <c r="AD1327" s="830"/>
      <c r="AE1327" s="1063"/>
      <c r="AF1327" s="832"/>
    </row>
    <row r="1328" spans="1:32" ht="15" customHeight="1" outlineLevel="1" x14ac:dyDescent="0.2">
      <c r="A1328" s="11">
        <v>157</v>
      </c>
      <c r="B1328" s="300"/>
      <c r="C1328" s="298"/>
      <c r="D1328" s="298"/>
      <c r="E1328" s="853" t="s">
        <v>546</v>
      </c>
      <c r="F1328" s="854"/>
      <c r="G1328" s="854"/>
      <c r="H1328" s="854"/>
      <c r="I1328" s="854"/>
      <c r="J1328" s="854"/>
      <c r="K1328" s="854"/>
      <c r="L1328" s="855"/>
      <c r="M1328" s="407">
        <f>SUBTOTAL(9,M1329:M1330)</f>
        <v>0</v>
      </c>
      <c r="N1328" s="410">
        <f t="shared" ref="N1328:AC1328" si="538">SUBTOTAL(9,N1329:N1330)</f>
        <v>0</v>
      </c>
      <c r="O1328" s="414">
        <f t="shared" si="538"/>
        <v>0</v>
      </c>
      <c r="P1328" s="414">
        <f t="shared" si="538"/>
        <v>0</v>
      </c>
      <c r="Q1328" s="415">
        <f t="shared" si="538"/>
        <v>0</v>
      </c>
      <c r="R1328" s="410">
        <f t="shared" si="538"/>
        <v>0</v>
      </c>
      <c r="S1328" s="414">
        <f t="shared" si="538"/>
        <v>0</v>
      </c>
      <c r="T1328" s="413">
        <f t="shared" si="538"/>
        <v>0</v>
      </c>
      <c r="U1328" s="413">
        <f t="shared" si="538"/>
        <v>0</v>
      </c>
      <c r="V1328" s="413">
        <f t="shared" si="538"/>
        <v>0</v>
      </c>
      <c r="W1328" s="413">
        <f t="shared" si="538"/>
        <v>0</v>
      </c>
      <c r="X1328" s="413">
        <f t="shared" si="538"/>
        <v>0</v>
      </c>
      <c r="Y1328" s="413">
        <f t="shared" si="538"/>
        <v>0</v>
      </c>
      <c r="Z1328" s="413">
        <f t="shared" si="538"/>
        <v>0</v>
      </c>
      <c r="AA1328" s="413">
        <f t="shared" si="538"/>
        <v>0</v>
      </c>
      <c r="AB1328" s="411">
        <f t="shared" si="538"/>
        <v>0</v>
      </c>
      <c r="AC1328" s="407">
        <f t="shared" si="538"/>
        <v>0</v>
      </c>
      <c r="AD1328" s="830"/>
      <c r="AE1328" s="1063"/>
      <c r="AF1328" s="832"/>
    </row>
    <row r="1329" spans="1:32" ht="27.75" customHeight="1" outlineLevel="1" x14ac:dyDescent="0.2">
      <c r="A1329" s="11">
        <v>158</v>
      </c>
      <c r="B1329" s="300"/>
      <c r="C1329" s="298"/>
      <c r="D1329" s="298"/>
      <c r="E1329" s="299"/>
      <c r="F1329" s="856" t="s">
        <v>547</v>
      </c>
      <c r="G1329" s="857"/>
      <c r="H1329" s="857"/>
      <c r="I1329" s="857"/>
      <c r="J1329" s="857"/>
      <c r="K1329" s="857"/>
      <c r="L1329" s="858"/>
      <c r="M1329" s="408">
        <f t="shared" ref="M1329:M1330" si="539">M553</f>
        <v>0</v>
      </c>
      <c r="N1329" s="419">
        <f>M1329*(1-'Annexe 1. Taux de référence'!$E51)+N553*(1-'Annexe 1. Taux de référence'!$E51)</f>
        <v>0</v>
      </c>
      <c r="O1329" s="422">
        <f>O553*(1-'Annexe 1. Taux de référence'!$E51)</f>
        <v>0</v>
      </c>
      <c r="P1329" s="422">
        <f>P553*(1-'Annexe 1. Taux de référence'!$E51)</f>
        <v>0</v>
      </c>
      <c r="Q1329" s="423">
        <f>Q553*(1-'Annexe 1. Taux de référence'!$E51)</f>
        <v>0</v>
      </c>
      <c r="R1329" s="419">
        <f>R553*(1-'Annexe 1. Taux de référence'!$E51)</f>
        <v>0</v>
      </c>
      <c r="S1329" s="421">
        <f>S553*(1-'Annexe 1. Taux de référence'!$E51)</f>
        <v>0</v>
      </c>
      <c r="T1329" s="421">
        <f>T553*(1-'Annexe 1. Taux de référence'!$E51)</f>
        <v>0</v>
      </c>
      <c r="U1329" s="421">
        <f>U553*(1-'Annexe 1. Taux de référence'!$E51)</f>
        <v>0</v>
      </c>
      <c r="V1329" s="421">
        <f>V553*(1-'Annexe 1. Taux de référence'!$E51)</f>
        <v>0</v>
      </c>
      <c r="W1329" s="421">
        <f>W553*(1-'Annexe 1. Taux de référence'!$E51)</f>
        <v>0</v>
      </c>
      <c r="X1329" s="422">
        <f>X553*(1-'Annexe 1. Taux de référence'!$E51)</f>
        <v>0</v>
      </c>
      <c r="Y1329" s="421">
        <f>Y553*(1-'Annexe 1. Taux de référence'!$E51)</f>
        <v>0</v>
      </c>
      <c r="Z1329" s="421">
        <f>Z553*(1-'Annexe 1. Taux de référence'!$E51)</f>
        <v>0</v>
      </c>
      <c r="AA1329" s="421">
        <f>AA553*(1-'Annexe 1. Taux de référence'!$E51)</f>
        <v>0</v>
      </c>
      <c r="AB1329" s="421">
        <f>AB553*(1-'Annexe 1. Taux de référence'!$E51)</f>
        <v>0</v>
      </c>
      <c r="AC1329" s="408">
        <f t="shared" si="531"/>
        <v>0</v>
      </c>
      <c r="AD1329" s="830"/>
      <c r="AE1329" s="1063"/>
      <c r="AF1329" s="832"/>
    </row>
    <row r="1330" spans="1:32" ht="15" customHeight="1" outlineLevel="1" x14ac:dyDescent="0.2">
      <c r="A1330" s="11">
        <v>159</v>
      </c>
      <c r="B1330" s="300"/>
      <c r="C1330" s="298"/>
      <c r="D1330" s="298"/>
      <c r="E1330" s="299"/>
      <c r="F1330" s="859" t="s">
        <v>570</v>
      </c>
      <c r="G1330" s="860"/>
      <c r="H1330" s="860"/>
      <c r="I1330" s="860"/>
      <c r="J1330" s="860"/>
      <c r="K1330" s="860"/>
      <c r="L1330" s="861"/>
      <c r="M1330" s="408">
        <f t="shared" si="539"/>
        <v>0</v>
      </c>
      <c r="N1330" s="419">
        <f>M1330*(1-'Annexe 1. Taux de référence'!$E52)+N554*(1-'Annexe 1. Taux de référence'!$E52)</f>
        <v>0</v>
      </c>
      <c r="O1330" s="422">
        <f>O554*(1-'Annexe 1. Taux de référence'!$E52)</f>
        <v>0</v>
      </c>
      <c r="P1330" s="422">
        <f>P554*(1-'Annexe 1. Taux de référence'!$E52)</f>
        <v>0</v>
      </c>
      <c r="Q1330" s="423">
        <f>Q554*(1-'Annexe 1. Taux de référence'!$E52)</f>
        <v>0</v>
      </c>
      <c r="R1330" s="419">
        <f>R554*(1-'Annexe 1. Taux de référence'!$E52)</f>
        <v>0</v>
      </c>
      <c r="S1330" s="421">
        <f>S554*(1-'Annexe 1. Taux de référence'!$E52)</f>
        <v>0</v>
      </c>
      <c r="T1330" s="421">
        <f>T554*(1-'Annexe 1. Taux de référence'!$E52)</f>
        <v>0</v>
      </c>
      <c r="U1330" s="421">
        <f>U554*(1-'Annexe 1. Taux de référence'!$E52)</f>
        <v>0</v>
      </c>
      <c r="V1330" s="421">
        <f>V554*(1-'Annexe 1. Taux de référence'!$E52)</f>
        <v>0</v>
      </c>
      <c r="W1330" s="421">
        <f>W554*(1-'Annexe 1. Taux de référence'!$E52)</f>
        <v>0</v>
      </c>
      <c r="X1330" s="422">
        <f>X554*(1-'Annexe 1. Taux de référence'!$E52)</f>
        <v>0</v>
      </c>
      <c r="Y1330" s="421">
        <f>Y554*(1-'Annexe 1. Taux de référence'!$E52)</f>
        <v>0</v>
      </c>
      <c r="Z1330" s="421">
        <f>Z554*(1-'Annexe 1. Taux de référence'!$E52)</f>
        <v>0</v>
      </c>
      <c r="AA1330" s="421">
        <f>AA554*(1-'Annexe 1. Taux de référence'!$E52)</f>
        <v>0</v>
      </c>
      <c r="AB1330" s="421">
        <f>AB554*(1-'Annexe 1. Taux de référence'!$E52)</f>
        <v>0</v>
      </c>
      <c r="AC1330" s="408">
        <f t="shared" si="531"/>
        <v>0</v>
      </c>
      <c r="AD1330" s="830"/>
      <c r="AE1330" s="1063"/>
      <c r="AF1330" s="832"/>
    </row>
    <row r="1331" spans="1:32" ht="15" customHeight="1" outlineLevel="1" x14ac:dyDescent="0.2">
      <c r="A1331" s="11">
        <v>160</v>
      </c>
      <c r="B1331" s="300"/>
      <c r="C1331" s="298"/>
      <c r="D1331" s="298"/>
      <c r="E1331" s="853" t="s">
        <v>548</v>
      </c>
      <c r="F1331" s="854"/>
      <c r="G1331" s="854"/>
      <c r="H1331" s="854"/>
      <c r="I1331" s="854"/>
      <c r="J1331" s="854"/>
      <c r="K1331" s="854"/>
      <c r="L1331" s="855"/>
      <c r="M1331" s="407">
        <f>SUBTOTAL(9,M1332:M1334)</f>
        <v>0</v>
      </c>
      <c r="N1331" s="410">
        <f t="shared" ref="N1331:AC1331" si="540">SUBTOTAL(9,N1332:N1334)</f>
        <v>0</v>
      </c>
      <c r="O1331" s="414">
        <f t="shared" si="540"/>
        <v>0</v>
      </c>
      <c r="P1331" s="414">
        <f t="shared" si="540"/>
        <v>0</v>
      </c>
      <c r="Q1331" s="415">
        <f t="shared" si="540"/>
        <v>0</v>
      </c>
      <c r="R1331" s="410">
        <f t="shared" si="540"/>
        <v>0</v>
      </c>
      <c r="S1331" s="414">
        <f t="shared" si="540"/>
        <v>0</v>
      </c>
      <c r="T1331" s="413">
        <f t="shared" si="540"/>
        <v>0</v>
      </c>
      <c r="U1331" s="413">
        <f t="shared" si="540"/>
        <v>0</v>
      </c>
      <c r="V1331" s="413">
        <f t="shared" si="540"/>
        <v>0</v>
      </c>
      <c r="W1331" s="413">
        <f t="shared" si="540"/>
        <v>0</v>
      </c>
      <c r="X1331" s="413">
        <f t="shared" si="540"/>
        <v>0</v>
      </c>
      <c r="Y1331" s="413">
        <f t="shared" si="540"/>
        <v>0</v>
      </c>
      <c r="Z1331" s="413">
        <f t="shared" si="540"/>
        <v>0</v>
      </c>
      <c r="AA1331" s="413">
        <f t="shared" si="540"/>
        <v>0</v>
      </c>
      <c r="AB1331" s="411">
        <f t="shared" si="540"/>
        <v>0</v>
      </c>
      <c r="AC1331" s="407">
        <f t="shared" si="540"/>
        <v>0</v>
      </c>
      <c r="AD1331" s="830"/>
      <c r="AE1331" s="1063"/>
      <c r="AF1331" s="832"/>
    </row>
    <row r="1332" spans="1:32" ht="15" customHeight="1" outlineLevel="1" x14ac:dyDescent="0.2">
      <c r="A1332" s="11">
        <v>161</v>
      </c>
      <c r="B1332" s="300"/>
      <c r="C1332" s="298"/>
      <c r="D1332" s="298"/>
      <c r="E1332" s="299"/>
      <c r="F1332" s="856" t="s">
        <v>549</v>
      </c>
      <c r="G1332" s="857"/>
      <c r="H1332" s="857"/>
      <c r="I1332" s="857"/>
      <c r="J1332" s="857"/>
      <c r="K1332" s="857"/>
      <c r="L1332" s="858"/>
      <c r="M1332" s="408">
        <f t="shared" ref="M1332:M1334" si="541">M556</f>
        <v>0</v>
      </c>
      <c r="N1332" s="419">
        <f>M1332*(1-'Annexe 1. Taux de référence'!$E54)+N556*(1-'Annexe 1. Taux de référence'!$E54)</f>
        <v>0</v>
      </c>
      <c r="O1332" s="422">
        <f>O556*(1-'Annexe 1. Taux de référence'!$E54)</f>
        <v>0</v>
      </c>
      <c r="P1332" s="422">
        <f>P556*(1-'Annexe 1. Taux de référence'!$E54)</f>
        <v>0</v>
      </c>
      <c r="Q1332" s="423">
        <f>Q556*(1-'Annexe 1. Taux de référence'!$E54)</f>
        <v>0</v>
      </c>
      <c r="R1332" s="419">
        <f>R556*(1-'Annexe 1. Taux de référence'!$E54)</f>
        <v>0</v>
      </c>
      <c r="S1332" s="421">
        <f>S556*(1-'Annexe 1. Taux de référence'!$E54)</f>
        <v>0</v>
      </c>
      <c r="T1332" s="421">
        <f>T556*(1-'Annexe 1. Taux de référence'!$E54)</f>
        <v>0</v>
      </c>
      <c r="U1332" s="421">
        <f>U556*(1-'Annexe 1. Taux de référence'!$E54)</f>
        <v>0</v>
      </c>
      <c r="V1332" s="421">
        <f>V556*(1-'Annexe 1. Taux de référence'!$E54)</f>
        <v>0</v>
      </c>
      <c r="W1332" s="421">
        <f>W556*(1-'Annexe 1. Taux de référence'!$E54)</f>
        <v>0</v>
      </c>
      <c r="X1332" s="422">
        <f>X556*(1-'Annexe 1. Taux de référence'!$E54)</f>
        <v>0</v>
      </c>
      <c r="Y1332" s="421">
        <f>Y556*(1-'Annexe 1. Taux de référence'!$E54)</f>
        <v>0</v>
      </c>
      <c r="Z1332" s="421">
        <f>Z556*(1-'Annexe 1. Taux de référence'!$E54)</f>
        <v>0</v>
      </c>
      <c r="AA1332" s="421">
        <f>AA556*(1-'Annexe 1. Taux de référence'!$E54)</f>
        <v>0</v>
      </c>
      <c r="AB1332" s="421">
        <f>AB556*(1-'Annexe 1. Taux de référence'!$E54)</f>
        <v>0</v>
      </c>
      <c r="AC1332" s="408">
        <f t="shared" si="531"/>
        <v>0</v>
      </c>
      <c r="AD1332" s="830"/>
      <c r="AE1332" s="1063"/>
      <c r="AF1332" s="832"/>
    </row>
    <row r="1333" spans="1:32" outlineLevel="1" x14ac:dyDescent="0.2">
      <c r="A1333" s="11">
        <v>162</v>
      </c>
      <c r="B1333" s="300"/>
      <c r="C1333" s="295"/>
      <c r="D1333" s="295"/>
      <c r="E1333" s="295"/>
      <c r="F1333" s="915" t="s">
        <v>574</v>
      </c>
      <c r="G1333" s="916"/>
      <c r="H1333" s="916"/>
      <c r="I1333" s="916"/>
      <c r="J1333" s="916"/>
      <c r="K1333" s="916"/>
      <c r="L1333" s="917"/>
      <c r="M1333" s="408">
        <f t="shared" si="541"/>
        <v>0</v>
      </c>
      <c r="N1333" s="419">
        <f>M1333*(1-'Annexe 1. Taux de référence'!$E55)+N557*(1-'Annexe 1. Taux de référence'!$E55)</f>
        <v>0</v>
      </c>
      <c r="O1333" s="422">
        <f>O557*(1-'Annexe 1. Taux de référence'!$E55)</f>
        <v>0</v>
      </c>
      <c r="P1333" s="422">
        <f>P557*(1-'Annexe 1. Taux de référence'!$E55)</f>
        <v>0</v>
      </c>
      <c r="Q1333" s="423">
        <f>Q557*(1-'Annexe 1. Taux de référence'!$E55)</f>
        <v>0</v>
      </c>
      <c r="R1333" s="419">
        <f>R557*(1-'Annexe 1. Taux de référence'!$E55)</f>
        <v>0</v>
      </c>
      <c r="S1333" s="421">
        <f>S557*(1-'Annexe 1. Taux de référence'!$E55)</f>
        <v>0</v>
      </c>
      <c r="T1333" s="421">
        <f>T557*(1-'Annexe 1. Taux de référence'!$E55)</f>
        <v>0</v>
      </c>
      <c r="U1333" s="421">
        <f>U557*(1-'Annexe 1. Taux de référence'!$E55)</f>
        <v>0</v>
      </c>
      <c r="V1333" s="421">
        <f>V557*(1-'Annexe 1. Taux de référence'!$E55)</f>
        <v>0</v>
      </c>
      <c r="W1333" s="421">
        <f>W557*(1-'Annexe 1. Taux de référence'!$E55)</f>
        <v>0</v>
      </c>
      <c r="X1333" s="422">
        <f>X557*(1-'Annexe 1. Taux de référence'!$E55)</f>
        <v>0</v>
      </c>
      <c r="Y1333" s="421">
        <f>Y557*(1-'Annexe 1. Taux de référence'!$E55)</f>
        <v>0</v>
      </c>
      <c r="Z1333" s="421">
        <f>Z557*(1-'Annexe 1. Taux de référence'!$E55)</f>
        <v>0</v>
      </c>
      <c r="AA1333" s="421">
        <f>AA557*(1-'Annexe 1. Taux de référence'!$E55)</f>
        <v>0</v>
      </c>
      <c r="AB1333" s="421">
        <f>AB557*(1-'Annexe 1. Taux de référence'!$E55)</f>
        <v>0</v>
      </c>
      <c r="AC1333" s="408">
        <f t="shared" si="531"/>
        <v>0</v>
      </c>
      <c r="AD1333" s="830"/>
      <c r="AE1333" s="1063"/>
      <c r="AF1333" s="832"/>
    </row>
    <row r="1334" spans="1:32" ht="27.75" customHeight="1" outlineLevel="1" x14ac:dyDescent="0.2">
      <c r="A1334" s="11">
        <v>163</v>
      </c>
      <c r="B1334" s="300"/>
      <c r="C1334" s="295"/>
      <c r="D1334" s="295"/>
      <c r="E1334" s="295"/>
      <c r="F1334" s="859" t="s">
        <v>669</v>
      </c>
      <c r="G1334" s="860"/>
      <c r="H1334" s="860"/>
      <c r="I1334" s="860"/>
      <c r="J1334" s="860"/>
      <c r="K1334" s="860"/>
      <c r="L1334" s="861"/>
      <c r="M1334" s="408">
        <f t="shared" si="541"/>
        <v>0</v>
      </c>
      <c r="N1334" s="419">
        <f>M1334*(1-'Annexe 1. Taux de référence'!$E56)+N558*(1-'Annexe 1. Taux de référence'!$E56)</f>
        <v>0</v>
      </c>
      <c r="O1334" s="422">
        <f>O558*(1-'Annexe 1. Taux de référence'!$E56)</f>
        <v>0</v>
      </c>
      <c r="P1334" s="422">
        <f>P558*(1-'Annexe 1. Taux de référence'!$E56)</f>
        <v>0</v>
      </c>
      <c r="Q1334" s="423">
        <f>Q558*(1-'Annexe 1. Taux de référence'!$E56)</f>
        <v>0</v>
      </c>
      <c r="R1334" s="419">
        <f>R558*(1-'Annexe 1. Taux de référence'!$E56)</f>
        <v>0</v>
      </c>
      <c r="S1334" s="421">
        <f>S558*(1-'Annexe 1. Taux de référence'!$E56)</f>
        <v>0</v>
      </c>
      <c r="T1334" s="421">
        <f>T558*(1-'Annexe 1. Taux de référence'!$E56)</f>
        <v>0</v>
      </c>
      <c r="U1334" s="421">
        <f>U558*(1-'Annexe 1. Taux de référence'!$E56)</f>
        <v>0</v>
      </c>
      <c r="V1334" s="421">
        <f>V558*(1-'Annexe 1. Taux de référence'!$E56)</f>
        <v>0</v>
      </c>
      <c r="W1334" s="421">
        <f>W558*(1-'Annexe 1. Taux de référence'!$E56)</f>
        <v>0</v>
      </c>
      <c r="X1334" s="422">
        <f>X558*(1-'Annexe 1. Taux de référence'!$E56)</f>
        <v>0</v>
      </c>
      <c r="Y1334" s="421">
        <f>Y558*(1-'Annexe 1. Taux de référence'!$E56)</f>
        <v>0</v>
      </c>
      <c r="Z1334" s="421">
        <f>Z558*(1-'Annexe 1. Taux de référence'!$E56)</f>
        <v>0</v>
      </c>
      <c r="AA1334" s="421">
        <f>AA558*(1-'Annexe 1. Taux de référence'!$E56)</f>
        <v>0</v>
      </c>
      <c r="AB1334" s="421">
        <f>AB558*(1-'Annexe 1. Taux de référence'!$E56)</f>
        <v>0</v>
      </c>
      <c r="AC1334" s="408">
        <f t="shared" si="531"/>
        <v>0</v>
      </c>
      <c r="AD1334" s="833"/>
      <c r="AE1334" s="834"/>
      <c r="AF1334" s="835"/>
    </row>
    <row r="1335" spans="1:32" outlineLevel="1" x14ac:dyDescent="0.2">
      <c r="A1335" s="11">
        <v>164</v>
      </c>
      <c r="B1335" s="300"/>
      <c r="C1335" s="295"/>
      <c r="D1335" s="844" t="s">
        <v>23</v>
      </c>
      <c r="E1335" s="845"/>
      <c r="F1335" s="845"/>
      <c r="G1335" s="845"/>
      <c r="H1335" s="845"/>
      <c r="I1335" s="845"/>
      <c r="J1335" s="845"/>
      <c r="K1335" s="845"/>
      <c r="L1335" s="845"/>
      <c r="M1335" s="845"/>
      <c r="N1335" s="845"/>
      <c r="O1335" s="845"/>
      <c r="P1335" s="845"/>
      <c r="Q1335" s="845"/>
      <c r="R1335" s="845"/>
      <c r="S1335" s="845"/>
      <c r="T1335" s="845"/>
      <c r="U1335" s="845"/>
      <c r="V1335" s="845"/>
      <c r="W1335" s="845"/>
      <c r="X1335" s="845"/>
      <c r="Y1335" s="845"/>
      <c r="Z1335" s="845"/>
      <c r="AA1335" s="845"/>
      <c r="AB1335" s="845"/>
      <c r="AC1335" s="845"/>
      <c r="AD1335" s="845"/>
      <c r="AE1335" s="845"/>
      <c r="AF1335" s="846"/>
    </row>
    <row r="1336" spans="1:32" outlineLevel="1" x14ac:dyDescent="0.2">
      <c r="A1336" s="11">
        <v>165</v>
      </c>
      <c r="B1336" s="300"/>
      <c r="C1336" s="295"/>
      <c r="D1336" s="295"/>
      <c r="E1336" s="918" t="s">
        <v>126</v>
      </c>
      <c r="F1336" s="919"/>
      <c r="G1336" s="919"/>
      <c r="H1336" s="919"/>
      <c r="I1336" s="919"/>
      <c r="J1336" s="919"/>
      <c r="K1336" s="919"/>
      <c r="L1336" s="920"/>
      <c r="M1336" s="407">
        <f>SUBTOTAL(9,M1337:M1338)</f>
        <v>0</v>
      </c>
      <c r="N1336" s="410">
        <f t="shared" ref="N1336:AC1336" si="542">SUBTOTAL(9,N1337:N1338)</f>
        <v>0</v>
      </c>
      <c r="O1336" s="414">
        <f t="shared" si="542"/>
        <v>0</v>
      </c>
      <c r="P1336" s="414">
        <f t="shared" si="542"/>
        <v>0</v>
      </c>
      <c r="Q1336" s="415">
        <f t="shared" si="542"/>
        <v>0</v>
      </c>
      <c r="R1336" s="410">
        <f t="shared" si="542"/>
        <v>0</v>
      </c>
      <c r="S1336" s="414">
        <f t="shared" si="542"/>
        <v>0</v>
      </c>
      <c r="T1336" s="413">
        <f t="shared" si="542"/>
        <v>0</v>
      </c>
      <c r="U1336" s="413">
        <f t="shared" si="542"/>
        <v>0</v>
      </c>
      <c r="V1336" s="413">
        <f t="shared" si="542"/>
        <v>0</v>
      </c>
      <c r="W1336" s="413">
        <f t="shared" si="542"/>
        <v>0</v>
      </c>
      <c r="X1336" s="413">
        <f t="shared" si="542"/>
        <v>0</v>
      </c>
      <c r="Y1336" s="413">
        <f t="shared" si="542"/>
        <v>0</v>
      </c>
      <c r="Z1336" s="413">
        <f t="shared" si="542"/>
        <v>0</v>
      </c>
      <c r="AA1336" s="413">
        <f t="shared" si="542"/>
        <v>0</v>
      </c>
      <c r="AB1336" s="411">
        <f t="shared" si="542"/>
        <v>0</v>
      </c>
      <c r="AC1336" s="407">
        <f t="shared" si="542"/>
        <v>0</v>
      </c>
      <c r="AD1336" s="1440"/>
      <c r="AE1336" s="828"/>
      <c r="AF1336" s="829"/>
    </row>
    <row r="1337" spans="1:32" outlineLevel="1" x14ac:dyDescent="0.2">
      <c r="A1337" s="11">
        <v>166</v>
      </c>
      <c r="B1337" s="300"/>
      <c r="C1337" s="295"/>
      <c r="D1337" s="295"/>
      <c r="E1337" s="295"/>
      <c r="F1337" s="856" t="s">
        <v>127</v>
      </c>
      <c r="G1337" s="857"/>
      <c r="H1337" s="857"/>
      <c r="I1337" s="857"/>
      <c r="J1337" s="857"/>
      <c r="K1337" s="857"/>
      <c r="L1337" s="858"/>
      <c r="M1337" s="408">
        <f t="shared" ref="M1337:M1338" si="543">M561</f>
        <v>0</v>
      </c>
      <c r="N1337" s="419">
        <f>M1337*(1-'Annexe 1. Taux de référence'!$E59)+N561*(1-'Annexe 1. Taux de référence'!$E59)</f>
        <v>0</v>
      </c>
      <c r="O1337" s="422">
        <f>O561*(1-'Annexe 1. Taux de référence'!$E59)</f>
        <v>0</v>
      </c>
      <c r="P1337" s="422">
        <f>P561*(1-'Annexe 1. Taux de référence'!$E59)</f>
        <v>0</v>
      </c>
      <c r="Q1337" s="423">
        <f>Q561*(1-'Annexe 1. Taux de référence'!$E59)</f>
        <v>0</v>
      </c>
      <c r="R1337" s="419">
        <f>R561*(1-'Annexe 1. Taux de référence'!$E59)</f>
        <v>0</v>
      </c>
      <c r="S1337" s="421">
        <f>S561*(1-'Annexe 1. Taux de référence'!$E59)</f>
        <v>0</v>
      </c>
      <c r="T1337" s="421">
        <f>T561*(1-'Annexe 1. Taux de référence'!$E59)</f>
        <v>0</v>
      </c>
      <c r="U1337" s="421">
        <f>U561*(1-'Annexe 1. Taux de référence'!$E59)</f>
        <v>0</v>
      </c>
      <c r="V1337" s="421">
        <f>V561*(1-'Annexe 1. Taux de référence'!$E59)</f>
        <v>0</v>
      </c>
      <c r="W1337" s="421">
        <f>W561*(1-'Annexe 1. Taux de référence'!$E59)</f>
        <v>0</v>
      </c>
      <c r="X1337" s="422">
        <f>X561*(1-'Annexe 1. Taux de référence'!$E59)</f>
        <v>0</v>
      </c>
      <c r="Y1337" s="421">
        <f>Y561*(1-'Annexe 1. Taux de référence'!$E59)</f>
        <v>0</v>
      </c>
      <c r="Z1337" s="421">
        <f>Z561*(1-'Annexe 1. Taux de référence'!$E59)</f>
        <v>0</v>
      </c>
      <c r="AA1337" s="421">
        <f>AA561*(1-'Annexe 1. Taux de référence'!$E59)</f>
        <v>0</v>
      </c>
      <c r="AB1337" s="421">
        <f>AB561*(1-'Annexe 1. Taux de référence'!$E59)</f>
        <v>0</v>
      </c>
      <c r="AC1337" s="408">
        <f t="shared" ref="AC1337:AC1338" si="544">AC561</f>
        <v>0</v>
      </c>
      <c r="AD1337" s="830"/>
      <c r="AE1337" s="1063"/>
      <c r="AF1337" s="832"/>
    </row>
    <row r="1338" spans="1:32" outlineLevel="1" x14ac:dyDescent="0.2">
      <c r="A1338" s="11">
        <v>167</v>
      </c>
      <c r="B1338" s="300"/>
      <c r="C1338" s="295"/>
      <c r="D1338" s="295"/>
      <c r="E1338" s="295"/>
      <c r="F1338" s="859" t="s">
        <v>128</v>
      </c>
      <c r="G1338" s="860"/>
      <c r="H1338" s="860"/>
      <c r="I1338" s="860"/>
      <c r="J1338" s="860"/>
      <c r="K1338" s="860"/>
      <c r="L1338" s="861"/>
      <c r="M1338" s="408">
        <f t="shared" si="543"/>
        <v>0</v>
      </c>
      <c r="N1338" s="419">
        <f>M1338*(1-'Annexe 1. Taux de référence'!$E60)+N562*(1-'Annexe 1. Taux de référence'!$E60)</f>
        <v>0</v>
      </c>
      <c r="O1338" s="422">
        <f>O562*(1-'Annexe 1. Taux de référence'!$E60)</f>
        <v>0</v>
      </c>
      <c r="P1338" s="422">
        <f>P562*(1-'Annexe 1. Taux de référence'!$E60)</f>
        <v>0</v>
      </c>
      <c r="Q1338" s="423">
        <f>Q562*(1-'Annexe 1. Taux de référence'!$E60)</f>
        <v>0</v>
      </c>
      <c r="R1338" s="419">
        <f>R562*(1-'Annexe 1. Taux de référence'!$E60)</f>
        <v>0</v>
      </c>
      <c r="S1338" s="421">
        <f>S562*(1-'Annexe 1. Taux de référence'!$E60)</f>
        <v>0</v>
      </c>
      <c r="T1338" s="421">
        <f>T562*(1-'Annexe 1. Taux de référence'!$E60)</f>
        <v>0</v>
      </c>
      <c r="U1338" s="421">
        <f>U562*(1-'Annexe 1. Taux de référence'!$E60)</f>
        <v>0</v>
      </c>
      <c r="V1338" s="421">
        <f>V562*(1-'Annexe 1. Taux de référence'!$E60)</f>
        <v>0</v>
      </c>
      <c r="W1338" s="421">
        <f>W562*(1-'Annexe 1. Taux de référence'!$E60)</f>
        <v>0</v>
      </c>
      <c r="X1338" s="422">
        <f>X562*(1-'Annexe 1. Taux de référence'!$E60)</f>
        <v>0</v>
      </c>
      <c r="Y1338" s="421">
        <f>Y562*(1-'Annexe 1. Taux de référence'!$E60)</f>
        <v>0</v>
      </c>
      <c r="Z1338" s="421">
        <f>Z562*(1-'Annexe 1. Taux de référence'!$E60)</f>
        <v>0</v>
      </c>
      <c r="AA1338" s="421">
        <f>AA562*(1-'Annexe 1. Taux de référence'!$E60)</f>
        <v>0</v>
      </c>
      <c r="AB1338" s="421">
        <f>AB562*(1-'Annexe 1. Taux de référence'!$E60)</f>
        <v>0</v>
      </c>
      <c r="AC1338" s="408">
        <f t="shared" si="544"/>
        <v>0</v>
      </c>
      <c r="AD1338" s="830"/>
      <c r="AE1338" s="1063"/>
      <c r="AF1338" s="832"/>
    </row>
    <row r="1339" spans="1:32" outlineLevel="1" x14ac:dyDescent="0.2">
      <c r="A1339" s="11">
        <v>168</v>
      </c>
      <c r="B1339" s="300"/>
      <c r="C1339" s="295"/>
      <c r="D1339" s="295"/>
      <c r="E1339" s="853" t="s">
        <v>129</v>
      </c>
      <c r="F1339" s="854"/>
      <c r="G1339" s="854"/>
      <c r="H1339" s="854"/>
      <c r="I1339" s="854"/>
      <c r="J1339" s="854"/>
      <c r="K1339" s="854"/>
      <c r="L1339" s="855"/>
      <c r="M1339" s="407">
        <f>SUBTOTAL(9,M1340:M1341)</f>
        <v>0</v>
      </c>
      <c r="N1339" s="410">
        <f t="shared" ref="N1339:AC1339" si="545">SUBTOTAL(9,N1340:N1341)</f>
        <v>0</v>
      </c>
      <c r="O1339" s="414">
        <f t="shared" si="545"/>
        <v>0</v>
      </c>
      <c r="P1339" s="414">
        <f t="shared" si="545"/>
        <v>0</v>
      </c>
      <c r="Q1339" s="415">
        <f t="shared" si="545"/>
        <v>0</v>
      </c>
      <c r="R1339" s="410">
        <f t="shared" si="545"/>
        <v>0</v>
      </c>
      <c r="S1339" s="414">
        <f t="shared" si="545"/>
        <v>0</v>
      </c>
      <c r="T1339" s="413">
        <f t="shared" si="545"/>
        <v>0</v>
      </c>
      <c r="U1339" s="413">
        <f t="shared" si="545"/>
        <v>0</v>
      </c>
      <c r="V1339" s="413">
        <f t="shared" si="545"/>
        <v>0</v>
      </c>
      <c r="W1339" s="413">
        <f t="shared" si="545"/>
        <v>0</v>
      </c>
      <c r="X1339" s="413">
        <f t="shared" si="545"/>
        <v>0</v>
      </c>
      <c r="Y1339" s="413">
        <f t="shared" si="545"/>
        <v>0</v>
      </c>
      <c r="Z1339" s="413">
        <f t="shared" si="545"/>
        <v>0</v>
      </c>
      <c r="AA1339" s="413">
        <f t="shared" si="545"/>
        <v>0</v>
      </c>
      <c r="AB1339" s="411">
        <f t="shared" si="545"/>
        <v>0</v>
      </c>
      <c r="AC1339" s="407">
        <f t="shared" si="545"/>
        <v>0</v>
      </c>
      <c r="AD1339" s="830"/>
      <c r="AE1339" s="1063"/>
      <c r="AF1339" s="832"/>
    </row>
    <row r="1340" spans="1:32" outlineLevel="1" x14ac:dyDescent="0.2">
      <c r="A1340" s="11">
        <v>169</v>
      </c>
      <c r="B1340" s="300"/>
      <c r="C1340" s="295"/>
      <c r="D1340" s="295"/>
      <c r="E1340" s="295"/>
      <c r="F1340" s="856" t="s">
        <v>130</v>
      </c>
      <c r="G1340" s="857"/>
      <c r="H1340" s="857"/>
      <c r="I1340" s="857"/>
      <c r="J1340" s="857"/>
      <c r="K1340" s="857"/>
      <c r="L1340" s="858"/>
      <c r="M1340" s="408">
        <f t="shared" ref="M1340:M1341" si="546">M564</f>
        <v>0</v>
      </c>
      <c r="N1340" s="419">
        <f>M1340*(1-'Annexe 1. Taux de référence'!$E62)+N564*(1-'Annexe 1. Taux de référence'!$E62)</f>
        <v>0</v>
      </c>
      <c r="O1340" s="422">
        <f>O564*(1-'Annexe 1. Taux de référence'!$E62)</f>
        <v>0</v>
      </c>
      <c r="P1340" s="422">
        <f>P564*(1-'Annexe 1. Taux de référence'!$E62)</f>
        <v>0</v>
      </c>
      <c r="Q1340" s="423">
        <f>Q564*(1-'Annexe 1. Taux de référence'!$E62)</f>
        <v>0</v>
      </c>
      <c r="R1340" s="419">
        <f>R564*(1-'Annexe 1. Taux de référence'!$E62)</f>
        <v>0</v>
      </c>
      <c r="S1340" s="421">
        <f>S564*(1-'Annexe 1. Taux de référence'!$E62)</f>
        <v>0</v>
      </c>
      <c r="T1340" s="421">
        <f>T564*(1-'Annexe 1. Taux de référence'!$E62)</f>
        <v>0</v>
      </c>
      <c r="U1340" s="421">
        <f>U564*(1-'Annexe 1. Taux de référence'!$E62)</f>
        <v>0</v>
      </c>
      <c r="V1340" s="421">
        <f>V564*(1-'Annexe 1. Taux de référence'!$E62)</f>
        <v>0</v>
      </c>
      <c r="W1340" s="421">
        <f>W564*(1-'Annexe 1. Taux de référence'!$E62)</f>
        <v>0</v>
      </c>
      <c r="X1340" s="422">
        <f>X564*(1-'Annexe 1. Taux de référence'!$E62)</f>
        <v>0</v>
      </c>
      <c r="Y1340" s="421">
        <f>Y564*(1-'Annexe 1. Taux de référence'!$E62)</f>
        <v>0</v>
      </c>
      <c r="Z1340" s="421">
        <f>Z564*(1-'Annexe 1. Taux de référence'!$E62)</f>
        <v>0</v>
      </c>
      <c r="AA1340" s="421">
        <f>AA564*(1-'Annexe 1. Taux de référence'!$E62)</f>
        <v>0</v>
      </c>
      <c r="AB1340" s="421">
        <f>AB564*(1-'Annexe 1. Taux de référence'!$E62)</f>
        <v>0</v>
      </c>
      <c r="AC1340" s="408">
        <f t="shared" ref="AC1340:AC1357" si="547">AC564</f>
        <v>0</v>
      </c>
      <c r="AD1340" s="830"/>
      <c r="AE1340" s="1063"/>
      <c r="AF1340" s="832"/>
    </row>
    <row r="1341" spans="1:32" outlineLevel="1" x14ac:dyDescent="0.2">
      <c r="A1341" s="11">
        <v>170</v>
      </c>
      <c r="B1341" s="300"/>
      <c r="C1341" s="295"/>
      <c r="D1341" s="295"/>
      <c r="E1341" s="295"/>
      <c r="F1341" s="859" t="s">
        <v>131</v>
      </c>
      <c r="G1341" s="860"/>
      <c r="H1341" s="860"/>
      <c r="I1341" s="860"/>
      <c r="J1341" s="860"/>
      <c r="K1341" s="860"/>
      <c r="L1341" s="861"/>
      <c r="M1341" s="408">
        <f t="shared" si="546"/>
        <v>0</v>
      </c>
      <c r="N1341" s="419">
        <f>M1341*(1-'Annexe 1. Taux de référence'!$E63)+N565*(1-'Annexe 1. Taux de référence'!$E63)</f>
        <v>0</v>
      </c>
      <c r="O1341" s="422">
        <f>O565*(1-'Annexe 1. Taux de référence'!$E63)</f>
        <v>0</v>
      </c>
      <c r="P1341" s="422">
        <f>P565*(1-'Annexe 1. Taux de référence'!$E63)</f>
        <v>0</v>
      </c>
      <c r="Q1341" s="423">
        <f>Q565*(1-'Annexe 1. Taux de référence'!$E63)</f>
        <v>0</v>
      </c>
      <c r="R1341" s="419">
        <f>R565*(1-'Annexe 1. Taux de référence'!$E63)</f>
        <v>0</v>
      </c>
      <c r="S1341" s="421">
        <f>S565*(1-'Annexe 1. Taux de référence'!$E63)</f>
        <v>0</v>
      </c>
      <c r="T1341" s="421">
        <f>T565*(1-'Annexe 1. Taux de référence'!$E63)</f>
        <v>0</v>
      </c>
      <c r="U1341" s="421">
        <f>U565*(1-'Annexe 1. Taux de référence'!$E63)</f>
        <v>0</v>
      </c>
      <c r="V1341" s="421">
        <f>V565*(1-'Annexe 1. Taux de référence'!$E63)</f>
        <v>0</v>
      </c>
      <c r="W1341" s="421">
        <f>W565*(1-'Annexe 1. Taux de référence'!$E63)</f>
        <v>0</v>
      </c>
      <c r="X1341" s="422">
        <f>X565*(1-'Annexe 1. Taux de référence'!$E63)</f>
        <v>0</v>
      </c>
      <c r="Y1341" s="421">
        <f>Y565*(1-'Annexe 1. Taux de référence'!$E63)</f>
        <v>0</v>
      </c>
      <c r="Z1341" s="421">
        <f>Z565*(1-'Annexe 1. Taux de référence'!$E63)</f>
        <v>0</v>
      </c>
      <c r="AA1341" s="421">
        <f>AA565*(1-'Annexe 1. Taux de référence'!$E63)</f>
        <v>0</v>
      </c>
      <c r="AB1341" s="421">
        <f>AB565*(1-'Annexe 1. Taux de référence'!$E63)</f>
        <v>0</v>
      </c>
      <c r="AC1341" s="408">
        <f t="shared" si="547"/>
        <v>0</v>
      </c>
      <c r="AD1341" s="830"/>
      <c r="AE1341" s="1063"/>
      <c r="AF1341" s="832"/>
    </row>
    <row r="1342" spans="1:32" outlineLevel="1" x14ac:dyDescent="0.2">
      <c r="A1342" s="11">
        <v>171</v>
      </c>
      <c r="B1342" s="300"/>
      <c r="C1342" s="295"/>
      <c r="D1342" s="295"/>
      <c r="E1342" s="853" t="s">
        <v>132</v>
      </c>
      <c r="F1342" s="854"/>
      <c r="G1342" s="854"/>
      <c r="H1342" s="854"/>
      <c r="I1342" s="854"/>
      <c r="J1342" s="854"/>
      <c r="K1342" s="854"/>
      <c r="L1342" s="855"/>
      <c r="M1342" s="407">
        <f>SUBTOTAL(9,M1343:M1344)</f>
        <v>0</v>
      </c>
      <c r="N1342" s="410">
        <f t="shared" ref="N1342:AC1342" si="548">SUBTOTAL(9,N1343:N1344)</f>
        <v>0</v>
      </c>
      <c r="O1342" s="414">
        <f t="shared" si="548"/>
        <v>0</v>
      </c>
      <c r="P1342" s="414">
        <f t="shared" si="548"/>
        <v>0</v>
      </c>
      <c r="Q1342" s="415">
        <f t="shared" si="548"/>
        <v>0</v>
      </c>
      <c r="R1342" s="410">
        <f t="shared" si="548"/>
        <v>0</v>
      </c>
      <c r="S1342" s="414">
        <f t="shared" si="548"/>
        <v>0</v>
      </c>
      <c r="T1342" s="413">
        <f t="shared" si="548"/>
        <v>0</v>
      </c>
      <c r="U1342" s="413">
        <f t="shared" si="548"/>
        <v>0</v>
      </c>
      <c r="V1342" s="413">
        <f t="shared" si="548"/>
        <v>0</v>
      </c>
      <c r="W1342" s="413">
        <f t="shared" si="548"/>
        <v>0</v>
      </c>
      <c r="X1342" s="413">
        <f t="shared" si="548"/>
        <v>0</v>
      </c>
      <c r="Y1342" s="413">
        <f t="shared" si="548"/>
        <v>0</v>
      </c>
      <c r="Z1342" s="413">
        <f t="shared" si="548"/>
        <v>0</v>
      </c>
      <c r="AA1342" s="413">
        <f t="shared" si="548"/>
        <v>0</v>
      </c>
      <c r="AB1342" s="411">
        <f t="shared" si="548"/>
        <v>0</v>
      </c>
      <c r="AC1342" s="407">
        <f t="shared" si="548"/>
        <v>0</v>
      </c>
      <c r="AD1342" s="830"/>
      <c r="AE1342" s="1063"/>
      <c r="AF1342" s="832"/>
    </row>
    <row r="1343" spans="1:32" outlineLevel="1" x14ac:dyDescent="0.2">
      <c r="A1343" s="11">
        <v>172</v>
      </c>
      <c r="B1343" s="300"/>
      <c r="C1343" s="295"/>
      <c r="D1343" s="295"/>
      <c r="E1343" s="295"/>
      <c r="F1343" s="856" t="s">
        <v>133</v>
      </c>
      <c r="G1343" s="857"/>
      <c r="H1343" s="857"/>
      <c r="I1343" s="857"/>
      <c r="J1343" s="857"/>
      <c r="K1343" s="857"/>
      <c r="L1343" s="858"/>
      <c r="M1343" s="408">
        <f t="shared" ref="M1343:M1344" si="549">M567</f>
        <v>0</v>
      </c>
      <c r="N1343" s="419">
        <f>M1343*(1-'Annexe 1. Taux de référence'!$E65)+N567*(1-'Annexe 1. Taux de référence'!$E65)</f>
        <v>0</v>
      </c>
      <c r="O1343" s="422">
        <f>O567*(1-'Annexe 1. Taux de référence'!$E65)</f>
        <v>0</v>
      </c>
      <c r="P1343" s="422">
        <f>P567*(1-'Annexe 1. Taux de référence'!$E65)</f>
        <v>0</v>
      </c>
      <c r="Q1343" s="423">
        <f>Q567*(1-'Annexe 1. Taux de référence'!$E65)</f>
        <v>0</v>
      </c>
      <c r="R1343" s="419">
        <f>R567*(1-'Annexe 1. Taux de référence'!$E65)</f>
        <v>0</v>
      </c>
      <c r="S1343" s="421">
        <f>S567*(1-'Annexe 1. Taux de référence'!$E65)</f>
        <v>0</v>
      </c>
      <c r="T1343" s="421">
        <f>T567*(1-'Annexe 1. Taux de référence'!$E65)</f>
        <v>0</v>
      </c>
      <c r="U1343" s="421">
        <f>U567*(1-'Annexe 1. Taux de référence'!$E65)</f>
        <v>0</v>
      </c>
      <c r="V1343" s="421">
        <f>V567*(1-'Annexe 1. Taux de référence'!$E65)</f>
        <v>0</v>
      </c>
      <c r="W1343" s="421">
        <f>W567*(1-'Annexe 1. Taux de référence'!$E65)</f>
        <v>0</v>
      </c>
      <c r="X1343" s="422">
        <f>X567*(1-'Annexe 1. Taux de référence'!$E65)</f>
        <v>0</v>
      </c>
      <c r="Y1343" s="421">
        <f>Y567*(1-'Annexe 1. Taux de référence'!$E65)</f>
        <v>0</v>
      </c>
      <c r="Z1343" s="421">
        <f>Z567*(1-'Annexe 1. Taux de référence'!$E65)</f>
        <v>0</v>
      </c>
      <c r="AA1343" s="421">
        <f>AA567*(1-'Annexe 1. Taux de référence'!$E65)</f>
        <v>0</v>
      </c>
      <c r="AB1343" s="421">
        <f>AB567*(1-'Annexe 1. Taux de référence'!$E65)</f>
        <v>0</v>
      </c>
      <c r="AC1343" s="408">
        <f t="shared" si="547"/>
        <v>0</v>
      </c>
      <c r="AD1343" s="830"/>
      <c r="AE1343" s="1063"/>
      <c r="AF1343" s="832"/>
    </row>
    <row r="1344" spans="1:32" outlineLevel="1" x14ac:dyDescent="0.2">
      <c r="A1344" s="11">
        <v>173</v>
      </c>
      <c r="B1344" s="300"/>
      <c r="C1344" s="295"/>
      <c r="D1344" s="295"/>
      <c r="E1344" s="295"/>
      <c r="F1344" s="859" t="s">
        <v>134</v>
      </c>
      <c r="G1344" s="860"/>
      <c r="H1344" s="860"/>
      <c r="I1344" s="860"/>
      <c r="J1344" s="860"/>
      <c r="K1344" s="860"/>
      <c r="L1344" s="861"/>
      <c r="M1344" s="408">
        <f t="shared" si="549"/>
        <v>0</v>
      </c>
      <c r="N1344" s="419">
        <f>M1344*(1-'Annexe 1. Taux de référence'!$E66)+N568*(1-'Annexe 1. Taux de référence'!$E66)</f>
        <v>0</v>
      </c>
      <c r="O1344" s="422">
        <f>O568*(1-'Annexe 1. Taux de référence'!$E66)</f>
        <v>0</v>
      </c>
      <c r="P1344" s="422">
        <f>P568*(1-'Annexe 1. Taux de référence'!$E66)</f>
        <v>0</v>
      </c>
      <c r="Q1344" s="423">
        <f>Q568*(1-'Annexe 1. Taux de référence'!$E66)</f>
        <v>0</v>
      </c>
      <c r="R1344" s="419">
        <f>R568*(1-'Annexe 1. Taux de référence'!$E66)</f>
        <v>0</v>
      </c>
      <c r="S1344" s="421">
        <f>S568*(1-'Annexe 1. Taux de référence'!$E66)</f>
        <v>0</v>
      </c>
      <c r="T1344" s="421">
        <f>T568*(1-'Annexe 1. Taux de référence'!$E66)</f>
        <v>0</v>
      </c>
      <c r="U1344" s="421">
        <f>U568*(1-'Annexe 1. Taux de référence'!$E66)</f>
        <v>0</v>
      </c>
      <c r="V1344" s="421">
        <f>V568*(1-'Annexe 1. Taux de référence'!$E66)</f>
        <v>0</v>
      </c>
      <c r="W1344" s="421">
        <f>W568*(1-'Annexe 1. Taux de référence'!$E66)</f>
        <v>0</v>
      </c>
      <c r="X1344" s="422">
        <f>X568*(1-'Annexe 1. Taux de référence'!$E66)</f>
        <v>0</v>
      </c>
      <c r="Y1344" s="421">
        <f>Y568*(1-'Annexe 1. Taux de référence'!$E66)</f>
        <v>0</v>
      </c>
      <c r="Z1344" s="421">
        <f>Z568*(1-'Annexe 1. Taux de référence'!$E66)</f>
        <v>0</v>
      </c>
      <c r="AA1344" s="421">
        <f>AA568*(1-'Annexe 1. Taux de référence'!$E66)</f>
        <v>0</v>
      </c>
      <c r="AB1344" s="421">
        <f>AB568*(1-'Annexe 1. Taux de référence'!$E66)</f>
        <v>0</v>
      </c>
      <c r="AC1344" s="408">
        <f t="shared" si="547"/>
        <v>0</v>
      </c>
      <c r="AD1344" s="830"/>
      <c r="AE1344" s="1063"/>
      <c r="AF1344" s="832"/>
    </row>
    <row r="1345" spans="1:32" outlineLevel="1" x14ac:dyDescent="0.2">
      <c r="A1345" s="11">
        <v>174</v>
      </c>
      <c r="B1345" s="300"/>
      <c r="C1345" s="295"/>
      <c r="D1345" s="295"/>
      <c r="E1345" s="853" t="s">
        <v>135</v>
      </c>
      <c r="F1345" s="854"/>
      <c r="G1345" s="854"/>
      <c r="H1345" s="854"/>
      <c r="I1345" s="854"/>
      <c r="J1345" s="854"/>
      <c r="K1345" s="854"/>
      <c r="L1345" s="855"/>
      <c r="M1345" s="407">
        <f>SUBTOTAL(9,M1346:M1347)</f>
        <v>0</v>
      </c>
      <c r="N1345" s="410">
        <f t="shared" ref="N1345:AC1345" si="550">SUBTOTAL(9,N1346:N1347)</f>
        <v>0</v>
      </c>
      <c r="O1345" s="414">
        <f t="shared" si="550"/>
        <v>0</v>
      </c>
      <c r="P1345" s="414">
        <f t="shared" si="550"/>
        <v>0</v>
      </c>
      <c r="Q1345" s="415">
        <f t="shared" si="550"/>
        <v>0</v>
      </c>
      <c r="R1345" s="410">
        <f t="shared" si="550"/>
        <v>0</v>
      </c>
      <c r="S1345" s="414">
        <f t="shared" si="550"/>
        <v>0</v>
      </c>
      <c r="T1345" s="413">
        <f t="shared" si="550"/>
        <v>0</v>
      </c>
      <c r="U1345" s="413">
        <f t="shared" si="550"/>
        <v>0</v>
      </c>
      <c r="V1345" s="413">
        <f t="shared" si="550"/>
        <v>0</v>
      </c>
      <c r="W1345" s="413">
        <f t="shared" si="550"/>
        <v>0</v>
      </c>
      <c r="X1345" s="413">
        <f t="shared" si="550"/>
        <v>0</v>
      </c>
      <c r="Y1345" s="413">
        <f t="shared" si="550"/>
        <v>0</v>
      </c>
      <c r="Z1345" s="413">
        <f t="shared" si="550"/>
        <v>0</v>
      </c>
      <c r="AA1345" s="413">
        <f t="shared" si="550"/>
        <v>0</v>
      </c>
      <c r="AB1345" s="411">
        <f t="shared" si="550"/>
        <v>0</v>
      </c>
      <c r="AC1345" s="407">
        <f t="shared" si="550"/>
        <v>0</v>
      </c>
      <c r="AD1345" s="830"/>
      <c r="AE1345" s="1063"/>
      <c r="AF1345" s="832"/>
    </row>
    <row r="1346" spans="1:32" outlineLevel="1" x14ac:dyDescent="0.2">
      <c r="A1346" s="11">
        <v>175</v>
      </c>
      <c r="B1346" s="300"/>
      <c r="C1346" s="295"/>
      <c r="D1346" s="295"/>
      <c r="E1346" s="295"/>
      <c r="F1346" s="856" t="s">
        <v>136</v>
      </c>
      <c r="G1346" s="857"/>
      <c r="H1346" s="857"/>
      <c r="I1346" s="857"/>
      <c r="J1346" s="857"/>
      <c r="K1346" s="857"/>
      <c r="L1346" s="858"/>
      <c r="M1346" s="408">
        <f t="shared" ref="M1346:M1347" si="551">M570</f>
        <v>0</v>
      </c>
      <c r="N1346" s="419">
        <f>M1346*(1-'Annexe 1. Taux de référence'!$E68)+N570*(1-'Annexe 1. Taux de référence'!$E68)</f>
        <v>0</v>
      </c>
      <c r="O1346" s="422">
        <f>O570*(1-'Annexe 1. Taux de référence'!$E68)</f>
        <v>0</v>
      </c>
      <c r="P1346" s="422">
        <f>P570*(1-'Annexe 1. Taux de référence'!$E68)</f>
        <v>0</v>
      </c>
      <c r="Q1346" s="423">
        <f>Q570*(1-'Annexe 1. Taux de référence'!$E68)</f>
        <v>0</v>
      </c>
      <c r="R1346" s="419">
        <f>R570*(1-'Annexe 1. Taux de référence'!$E68)</f>
        <v>0</v>
      </c>
      <c r="S1346" s="421">
        <f>S570*(1-'Annexe 1. Taux de référence'!$E68)</f>
        <v>0</v>
      </c>
      <c r="T1346" s="421">
        <f>T570*(1-'Annexe 1. Taux de référence'!$E68)</f>
        <v>0</v>
      </c>
      <c r="U1346" s="421">
        <f>U570*(1-'Annexe 1. Taux de référence'!$E68)</f>
        <v>0</v>
      </c>
      <c r="V1346" s="421">
        <f>V570*(1-'Annexe 1. Taux de référence'!$E68)</f>
        <v>0</v>
      </c>
      <c r="W1346" s="421">
        <f>W570*(1-'Annexe 1. Taux de référence'!$E68)</f>
        <v>0</v>
      </c>
      <c r="X1346" s="422">
        <f>X570*(1-'Annexe 1. Taux de référence'!$E68)</f>
        <v>0</v>
      </c>
      <c r="Y1346" s="421">
        <f>Y570*(1-'Annexe 1. Taux de référence'!$E68)</f>
        <v>0</v>
      </c>
      <c r="Z1346" s="421">
        <f>Z570*(1-'Annexe 1. Taux de référence'!$E68)</f>
        <v>0</v>
      </c>
      <c r="AA1346" s="421">
        <f>AA570*(1-'Annexe 1. Taux de référence'!$E68)</f>
        <v>0</v>
      </c>
      <c r="AB1346" s="421">
        <f>AB570*(1-'Annexe 1. Taux de référence'!$E68)</f>
        <v>0</v>
      </c>
      <c r="AC1346" s="408">
        <f t="shared" si="547"/>
        <v>0</v>
      </c>
      <c r="AD1346" s="830"/>
      <c r="AE1346" s="1063"/>
      <c r="AF1346" s="832"/>
    </row>
    <row r="1347" spans="1:32" outlineLevel="1" x14ac:dyDescent="0.2">
      <c r="A1347" s="11">
        <v>176</v>
      </c>
      <c r="B1347" s="300"/>
      <c r="C1347" s="295"/>
      <c r="D1347" s="295"/>
      <c r="E1347" s="295"/>
      <c r="F1347" s="859" t="s">
        <v>137</v>
      </c>
      <c r="G1347" s="860"/>
      <c r="H1347" s="860"/>
      <c r="I1347" s="860"/>
      <c r="J1347" s="860"/>
      <c r="K1347" s="860"/>
      <c r="L1347" s="861"/>
      <c r="M1347" s="408">
        <f t="shared" si="551"/>
        <v>0</v>
      </c>
      <c r="N1347" s="419">
        <f>M1347*(1-'Annexe 1. Taux de référence'!$E69)+N571*(1-'Annexe 1. Taux de référence'!$E69)</f>
        <v>0</v>
      </c>
      <c r="O1347" s="422">
        <f>O571*(1-'Annexe 1. Taux de référence'!$E69)</f>
        <v>0</v>
      </c>
      <c r="P1347" s="422">
        <f>P571*(1-'Annexe 1. Taux de référence'!$E69)</f>
        <v>0</v>
      </c>
      <c r="Q1347" s="423">
        <f>Q571*(1-'Annexe 1. Taux de référence'!$E69)</f>
        <v>0</v>
      </c>
      <c r="R1347" s="419">
        <f>R571*(1-'Annexe 1. Taux de référence'!$E69)</f>
        <v>0</v>
      </c>
      <c r="S1347" s="421">
        <f>S571*(1-'Annexe 1. Taux de référence'!$E69)</f>
        <v>0</v>
      </c>
      <c r="T1347" s="421">
        <f>T571*(1-'Annexe 1. Taux de référence'!$E69)</f>
        <v>0</v>
      </c>
      <c r="U1347" s="421">
        <f>U571*(1-'Annexe 1. Taux de référence'!$E69)</f>
        <v>0</v>
      </c>
      <c r="V1347" s="421">
        <f>V571*(1-'Annexe 1. Taux de référence'!$E69)</f>
        <v>0</v>
      </c>
      <c r="W1347" s="421">
        <f>W571*(1-'Annexe 1. Taux de référence'!$E69)</f>
        <v>0</v>
      </c>
      <c r="X1347" s="422">
        <f>X571*(1-'Annexe 1. Taux de référence'!$E69)</f>
        <v>0</v>
      </c>
      <c r="Y1347" s="421">
        <f>Y571*(1-'Annexe 1. Taux de référence'!$E69)</f>
        <v>0</v>
      </c>
      <c r="Z1347" s="421">
        <f>Z571*(1-'Annexe 1. Taux de référence'!$E69)</f>
        <v>0</v>
      </c>
      <c r="AA1347" s="421">
        <f>AA571*(1-'Annexe 1. Taux de référence'!$E69)</f>
        <v>0</v>
      </c>
      <c r="AB1347" s="421">
        <f>AB571*(1-'Annexe 1. Taux de référence'!$E69)</f>
        <v>0</v>
      </c>
      <c r="AC1347" s="408">
        <f t="shared" si="547"/>
        <v>0</v>
      </c>
      <c r="AD1347" s="830"/>
      <c r="AE1347" s="1063"/>
      <c r="AF1347" s="832"/>
    </row>
    <row r="1348" spans="1:32" outlineLevel="1" x14ac:dyDescent="0.2">
      <c r="A1348" s="11">
        <v>177</v>
      </c>
      <c r="B1348" s="300"/>
      <c r="C1348" s="295"/>
      <c r="D1348" s="295"/>
      <c r="E1348" s="853" t="s">
        <v>550</v>
      </c>
      <c r="F1348" s="854"/>
      <c r="G1348" s="854"/>
      <c r="H1348" s="854"/>
      <c r="I1348" s="854"/>
      <c r="J1348" s="854"/>
      <c r="K1348" s="854"/>
      <c r="L1348" s="855"/>
      <c r="M1348" s="407">
        <f>SUBTOTAL(9,M1349:M1350)</f>
        <v>0</v>
      </c>
      <c r="N1348" s="410">
        <f t="shared" ref="N1348:AC1348" si="552">SUBTOTAL(9,N1349:N1350)</f>
        <v>0</v>
      </c>
      <c r="O1348" s="414">
        <f t="shared" si="552"/>
        <v>0</v>
      </c>
      <c r="P1348" s="414">
        <f t="shared" si="552"/>
        <v>0</v>
      </c>
      <c r="Q1348" s="415">
        <f t="shared" si="552"/>
        <v>0</v>
      </c>
      <c r="R1348" s="410">
        <f t="shared" si="552"/>
        <v>0</v>
      </c>
      <c r="S1348" s="414">
        <f t="shared" si="552"/>
        <v>0</v>
      </c>
      <c r="T1348" s="413">
        <f t="shared" si="552"/>
        <v>0</v>
      </c>
      <c r="U1348" s="413">
        <f t="shared" si="552"/>
        <v>0</v>
      </c>
      <c r="V1348" s="413">
        <f t="shared" si="552"/>
        <v>0</v>
      </c>
      <c r="W1348" s="413">
        <f t="shared" si="552"/>
        <v>0</v>
      </c>
      <c r="X1348" s="413">
        <f t="shared" si="552"/>
        <v>0</v>
      </c>
      <c r="Y1348" s="413">
        <f t="shared" si="552"/>
        <v>0</v>
      </c>
      <c r="Z1348" s="413">
        <f t="shared" si="552"/>
        <v>0</v>
      </c>
      <c r="AA1348" s="413">
        <f t="shared" si="552"/>
        <v>0</v>
      </c>
      <c r="AB1348" s="411">
        <f t="shared" si="552"/>
        <v>0</v>
      </c>
      <c r="AC1348" s="407">
        <f t="shared" si="552"/>
        <v>0</v>
      </c>
      <c r="AD1348" s="830"/>
      <c r="AE1348" s="1063"/>
      <c r="AF1348" s="832"/>
    </row>
    <row r="1349" spans="1:32" outlineLevel="1" x14ac:dyDescent="0.2">
      <c r="A1349" s="11">
        <v>178</v>
      </c>
      <c r="B1349" s="300"/>
      <c r="C1349" s="295"/>
      <c r="D1349" s="295"/>
      <c r="E1349" s="295"/>
      <c r="F1349" s="856" t="s">
        <v>551</v>
      </c>
      <c r="G1349" s="857"/>
      <c r="H1349" s="857"/>
      <c r="I1349" s="857"/>
      <c r="J1349" s="857"/>
      <c r="K1349" s="857"/>
      <c r="L1349" s="858"/>
      <c r="M1349" s="408">
        <f t="shared" ref="M1349:M1350" si="553">M573</f>
        <v>0</v>
      </c>
      <c r="N1349" s="419">
        <f>M1349*(1-'Annexe 1. Taux de référence'!$E71)+N573*(1-'Annexe 1. Taux de référence'!$E71)</f>
        <v>0</v>
      </c>
      <c r="O1349" s="422">
        <f>O573*(1-'Annexe 1. Taux de référence'!$E71)</f>
        <v>0</v>
      </c>
      <c r="P1349" s="422">
        <f>P573*(1-'Annexe 1. Taux de référence'!$E71)</f>
        <v>0</v>
      </c>
      <c r="Q1349" s="423">
        <f>Q573*(1-'Annexe 1. Taux de référence'!$E71)</f>
        <v>0</v>
      </c>
      <c r="R1349" s="419">
        <f>R573*(1-'Annexe 1. Taux de référence'!$E71)</f>
        <v>0</v>
      </c>
      <c r="S1349" s="421">
        <f>S573*(1-'Annexe 1. Taux de référence'!$E71)</f>
        <v>0</v>
      </c>
      <c r="T1349" s="421">
        <f>T573*(1-'Annexe 1. Taux de référence'!$E71)</f>
        <v>0</v>
      </c>
      <c r="U1349" s="421">
        <f>U573*(1-'Annexe 1. Taux de référence'!$E71)</f>
        <v>0</v>
      </c>
      <c r="V1349" s="421">
        <f>V573*(1-'Annexe 1. Taux de référence'!$E71)</f>
        <v>0</v>
      </c>
      <c r="W1349" s="421">
        <f>W573*(1-'Annexe 1. Taux de référence'!$E71)</f>
        <v>0</v>
      </c>
      <c r="X1349" s="422">
        <f>X573*(1-'Annexe 1. Taux de référence'!$E71)</f>
        <v>0</v>
      </c>
      <c r="Y1349" s="421">
        <f>Y573*(1-'Annexe 1. Taux de référence'!$E71)</f>
        <v>0</v>
      </c>
      <c r="Z1349" s="421">
        <f>Z573*(1-'Annexe 1. Taux de référence'!$E71)</f>
        <v>0</v>
      </c>
      <c r="AA1349" s="421">
        <f>AA573*(1-'Annexe 1. Taux de référence'!$E71)</f>
        <v>0</v>
      </c>
      <c r="AB1349" s="421">
        <f>AB573*(1-'Annexe 1. Taux de référence'!$E71)</f>
        <v>0</v>
      </c>
      <c r="AC1349" s="408">
        <f t="shared" si="547"/>
        <v>0</v>
      </c>
      <c r="AD1349" s="830"/>
      <c r="AE1349" s="1063"/>
      <c r="AF1349" s="832"/>
    </row>
    <row r="1350" spans="1:32" outlineLevel="1" x14ac:dyDescent="0.2">
      <c r="A1350" s="11">
        <v>179</v>
      </c>
      <c r="B1350" s="300"/>
      <c r="C1350" s="295"/>
      <c r="D1350" s="295"/>
      <c r="E1350" s="295"/>
      <c r="F1350" s="859" t="s">
        <v>552</v>
      </c>
      <c r="G1350" s="860"/>
      <c r="H1350" s="860"/>
      <c r="I1350" s="860"/>
      <c r="J1350" s="860"/>
      <c r="K1350" s="860"/>
      <c r="L1350" s="861"/>
      <c r="M1350" s="408">
        <f t="shared" si="553"/>
        <v>0</v>
      </c>
      <c r="N1350" s="419">
        <f>M1350*(1-'Annexe 1. Taux de référence'!$E72)+N574*(1-'Annexe 1. Taux de référence'!$E72)</f>
        <v>0</v>
      </c>
      <c r="O1350" s="422">
        <f>O574*(1-'Annexe 1. Taux de référence'!$E72)</f>
        <v>0</v>
      </c>
      <c r="P1350" s="422">
        <f>P574*(1-'Annexe 1. Taux de référence'!$E72)</f>
        <v>0</v>
      </c>
      <c r="Q1350" s="423">
        <f>Q574*(1-'Annexe 1. Taux de référence'!$E72)</f>
        <v>0</v>
      </c>
      <c r="R1350" s="419">
        <f>R574*(1-'Annexe 1. Taux de référence'!$E72)</f>
        <v>0</v>
      </c>
      <c r="S1350" s="421">
        <f>S574*(1-'Annexe 1. Taux de référence'!$E72)</f>
        <v>0</v>
      </c>
      <c r="T1350" s="421">
        <f>T574*(1-'Annexe 1. Taux de référence'!$E72)</f>
        <v>0</v>
      </c>
      <c r="U1350" s="421">
        <f>U574*(1-'Annexe 1. Taux de référence'!$E72)</f>
        <v>0</v>
      </c>
      <c r="V1350" s="421">
        <f>V574*(1-'Annexe 1. Taux de référence'!$E72)</f>
        <v>0</v>
      </c>
      <c r="W1350" s="421">
        <f>W574*(1-'Annexe 1. Taux de référence'!$E72)</f>
        <v>0</v>
      </c>
      <c r="X1350" s="422">
        <f>X574*(1-'Annexe 1. Taux de référence'!$E72)</f>
        <v>0</v>
      </c>
      <c r="Y1350" s="421">
        <f>Y574*(1-'Annexe 1. Taux de référence'!$E72)</f>
        <v>0</v>
      </c>
      <c r="Z1350" s="421">
        <f>Z574*(1-'Annexe 1. Taux de référence'!$E72)</f>
        <v>0</v>
      </c>
      <c r="AA1350" s="421">
        <f>AA574*(1-'Annexe 1. Taux de référence'!$E72)</f>
        <v>0</v>
      </c>
      <c r="AB1350" s="421">
        <f>AB574*(1-'Annexe 1. Taux de référence'!$E72)</f>
        <v>0</v>
      </c>
      <c r="AC1350" s="408">
        <f t="shared" si="547"/>
        <v>0</v>
      </c>
      <c r="AD1350" s="830"/>
      <c r="AE1350" s="1063"/>
      <c r="AF1350" s="832"/>
    </row>
    <row r="1351" spans="1:32" outlineLevel="1" x14ac:dyDescent="0.2">
      <c r="A1351" s="11">
        <v>180</v>
      </c>
      <c r="B1351" s="300"/>
      <c r="C1351" s="295"/>
      <c r="D1351" s="295"/>
      <c r="E1351" s="853" t="s">
        <v>553</v>
      </c>
      <c r="F1351" s="854"/>
      <c r="G1351" s="854"/>
      <c r="H1351" s="854"/>
      <c r="I1351" s="854"/>
      <c r="J1351" s="854"/>
      <c r="K1351" s="854"/>
      <c r="L1351" s="855"/>
      <c r="M1351" s="407">
        <f>SUBTOTAL(9,M1352:M1353)</f>
        <v>0</v>
      </c>
      <c r="N1351" s="410">
        <f t="shared" ref="N1351:AC1351" si="554">SUBTOTAL(9,N1352:N1353)</f>
        <v>0</v>
      </c>
      <c r="O1351" s="414">
        <f t="shared" si="554"/>
        <v>0</v>
      </c>
      <c r="P1351" s="414">
        <f t="shared" si="554"/>
        <v>0</v>
      </c>
      <c r="Q1351" s="415">
        <f t="shared" si="554"/>
        <v>0</v>
      </c>
      <c r="R1351" s="410">
        <f t="shared" si="554"/>
        <v>0</v>
      </c>
      <c r="S1351" s="414">
        <f t="shared" si="554"/>
        <v>0</v>
      </c>
      <c r="T1351" s="413">
        <f t="shared" si="554"/>
        <v>0</v>
      </c>
      <c r="U1351" s="413">
        <f t="shared" si="554"/>
        <v>0</v>
      </c>
      <c r="V1351" s="413">
        <f t="shared" si="554"/>
        <v>0</v>
      </c>
      <c r="W1351" s="413">
        <f t="shared" si="554"/>
        <v>0</v>
      </c>
      <c r="X1351" s="413">
        <f t="shared" si="554"/>
        <v>0</v>
      </c>
      <c r="Y1351" s="413">
        <f t="shared" si="554"/>
        <v>0</v>
      </c>
      <c r="Z1351" s="413">
        <f t="shared" si="554"/>
        <v>0</v>
      </c>
      <c r="AA1351" s="413">
        <f t="shared" si="554"/>
        <v>0</v>
      </c>
      <c r="AB1351" s="411">
        <f t="shared" si="554"/>
        <v>0</v>
      </c>
      <c r="AC1351" s="407">
        <f t="shared" si="554"/>
        <v>0</v>
      </c>
      <c r="AD1351" s="830"/>
      <c r="AE1351" s="1063"/>
      <c r="AF1351" s="832"/>
    </row>
    <row r="1352" spans="1:32" outlineLevel="1" x14ac:dyDescent="0.2">
      <c r="A1352" s="11">
        <v>181</v>
      </c>
      <c r="B1352" s="300"/>
      <c r="C1352" s="295"/>
      <c r="D1352" s="295"/>
      <c r="E1352" s="295"/>
      <c r="F1352" s="856" t="s">
        <v>554</v>
      </c>
      <c r="G1352" s="857"/>
      <c r="H1352" s="857"/>
      <c r="I1352" s="857"/>
      <c r="J1352" s="857"/>
      <c r="K1352" s="857"/>
      <c r="L1352" s="858"/>
      <c r="M1352" s="408">
        <f t="shared" ref="M1352:M1353" si="555">M576</f>
        <v>0</v>
      </c>
      <c r="N1352" s="419">
        <f>M1352*(1-'Annexe 1. Taux de référence'!$E74)+N576*(1-'Annexe 1. Taux de référence'!$E74)</f>
        <v>0</v>
      </c>
      <c r="O1352" s="422">
        <f>O576*(1-'Annexe 1. Taux de référence'!$E74)</f>
        <v>0</v>
      </c>
      <c r="P1352" s="422">
        <f>P576*(1-'Annexe 1. Taux de référence'!$E74)</f>
        <v>0</v>
      </c>
      <c r="Q1352" s="423">
        <f>Q576*(1-'Annexe 1. Taux de référence'!$E74)</f>
        <v>0</v>
      </c>
      <c r="R1352" s="419">
        <f>R576*(1-'Annexe 1. Taux de référence'!$E74)</f>
        <v>0</v>
      </c>
      <c r="S1352" s="421">
        <f>S576*(1-'Annexe 1. Taux de référence'!$E74)</f>
        <v>0</v>
      </c>
      <c r="T1352" s="421">
        <f>T576*(1-'Annexe 1. Taux de référence'!$E74)</f>
        <v>0</v>
      </c>
      <c r="U1352" s="421">
        <f>U576*(1-'Annexe 1. Taux de référence'!$E74)</f>
        <v>0</v>
      </c>
      <c r="V1352" s="421">
        <f>V576*(1-'Annexe 1. Taux de référence'!$E74)</f>
        <v>0</v>
      </c>
      <c r="W1352" s="421">
        <f>W576*(1-'Annexe 1. Taux de référence'!$E74)</f>
        <v>0</v>
      </c>
      <c r="X1352" s="422">
        <f>X576*(1-'Annexe 1. Taux de référence'!$E74)</f>
        <v>0</v>
      </c>
      <c r="Y1352" s="421">
        <f>Y576*(1-'Annexe 1. Taux de référence'!$E74)</f>
        <v>0</v>
      </c>
      <c r="Z1352" s="421">
        <f>Z576*(1-'Annexe 1. Taux de référence'!$E74)</f>
        <v>0</v>
      </c>
      <c r="AA1352" s="421">
        <f>AA576*(1-'Annexe 1. Taux de référence'!$E74)</f>
        <v>0</v>
      </c>
      <c r="AB1352" s="421">
        <f>AB576*(1-'Annexe 1. Taux de référence'!$E74)</f>
        <v>0</v>
      </c>
      <c r="AC1352" s="408">
        <f t="shared" si="547"/>
        <v>0</v>
      </c>
      <c r="AD1352" s="830"/>
      <c r="AE1352" s="1063"/>
      <c r="AF1352" s="832"/>
    </row>
    <row r="1353" spans="1:32" outlineLevel="1" x14ac:dyDescent="0.2">
      <c r="A1353" s="11">
        <v>182</v>
      </c>
      <c r="B1353" s="300"/>
      <c r="C1353" s="295"/>
      <c r="D1353" s="295"/>
      <c r="E1353" s="295"/>
      <c r="F1353" s="859" t="s">
        <v>555</v>
      </c>
      <c r="G1353" s="860"/>
      <c r="H1353" s="860"/>
      <c r="I1353" s="860"/>
      <c r="J1353" s="860"/>
      <c r="K1353" s="860"/>
      <c r="L1353" s="861"/>
      <c r="M1353" s="408">
        <f t="shared" si="555"/>
        <v>0</v>
      </c>
      <c r="N1353" s="419">
        <f>M1353*(1-'Annexe 1. Taux de référence'!$E75)+N577*(1-'Annexe 1. Taux de référence'!$E75)</f>
        <v>0</v>
      </c>
      <c r="O1353" s="422">
        <f>O577*(1-'Annexe 1. Taux de référence'!$E75)</f>
        <v>0</v>
      </c>
      <c r="P1353" s="422">
        <f>P577*(1-'Annexe 1. Taux de référence'!$E75)</f>
        <v>0</v>
      </c>
      <c r="Q1353" s="423">
        <f>Q577*(1-'Annexe 1. Taux de référence'!$E75)</f>
        <v>0</v>
      </c>
      <c r="R1353" s="419">
        <f>R577*(1-'Annexe 1. Taux de référence'!$E75)</f>
        <v>0</v>
      </c>
      <c r="S1353" s="421">
        <f>S577*(1-'Annexe 1. Taux de référence'!$E75)</f>
        <v>0</v>
      </c>
      <c r="T1353" s="421">
        <f>T577*(1-'Annexe 1. Taux de référence'!$E75)</f>
        <v>0</v>
      </c>
      <c r="U1353" s="421">
        <f>U577*(1-'Annexe 1. Taux de référence'!$E75)</f>
        <v>0</v>
      </c>
      <c r="V1353" s="421">
        <f>V577*(1-'Annexe 1. Taux de référence'!$E75)</f>
        <v>0</v>
      </c>
      <c r="W1353" s="421">
        <f>W577*(1-'Annexe 1. Taux de référence'!$E75)</f>
        <v>0</v>
      </c>
      <c r="X1353" s="422">
        <f>X577*(1-'Annexe 1. Taux de référence'!$E75)</f>
        <v>0</v>
      </c>
      <c r="Y1353" s="421">
        <f>Y577*(1-'Annexe 1. Taux de référence'!$E75)</f>
        <v>0</v>
      </c>
      <c r="Z1353" s="421">
        <f>Z577*(1-'Annexe 1. Taux de référence'!$E75)</f>
        <v>0</v>
      </c>
      <c r="AA1353" s="421">
        <f>AA577*(1-'Annexe 1. Taux de référence'!$E75)</f>
        <v>0</v>
      </c>
      <c r="AB1353" s="421">
        <f>AB577*(1-'Annexe 1. Taux de référence'!$E75)</f>
        <v>0</v>
      </c>
      <c r="AC1353" s="408">
        <f t="shared" si="547"/>
        <v>0</v>
      </c>
      <c r="AD1353" s="833"/>
      <c r="AE1353" s="834"/>
      <c r="AF1353" s="835"/>
    </row>
    <row r="1354" spans="1:32" outlineLevel="1" x14ac:dyDescent="0.2">
      <c r="A1354" s="11">
        <v>183</v>
      </c>
      <c r="B1354" s="300"/>
      <c r="C1354" s="295"/>
      <c r="D1354" s="844" t="s">
        <v>24</v>
      </c>
      <c r="E1354" s="845"/>
      <c r="F1354" s="845"/>
      <c r="G1354" s="845"/>
      <c r="H1354" s="845"/>
      <c r="I1354" s="845"/>
      <c r="J1354" s="845"/>
      <c r="K1354" s="845"/>
      <c r="L1354" s="846"/>
      <c r="M1354" s="407">
        <f>SUBTOTAL(9,M1355:M1357)</f>
        <v>0</v>
      </c>
      <c r="N1354" s="1371"/>
      <c r="O1354" s="1371"/>
      <c r="P1354" s="1372"/>
      <c r="Q1354" s="415">
        <f t="shared" ref="Q1354:AC1354" si="556">SUBTOTAL(9,Q1355:Q1357)</f>
        <v>0</v>
      </c>
      <c r="R1354" s="410">
        <f t="shared" si="556"/>
        <v>0</v>
      </c>
      <c r="S1354" s="414">
        <f t="shared" si="556"/>
        <v>0</v>
      </c>
      <c r="T1354" s="413">
        <f t="shared" si="556"/>
        <v>0</v>
      </c>
      <c r="U1354" s="413">
        <f t="shared" si="556"/>
        <v>0</v>
      </c>
      <c r="V1354" s="413">
        <f t="shared" si="556"/>
        <v>0</v>
      </c>
      <c r="W1354" s="413">
        <f t="shared" si="556"/>
        <v>0</v>
      </c>
      <c r="X1354" s="413">
        <f t="shared" si="556"/>
        <v>0</v>
      </c>
      <c r="Y1354" s="413">
        <f t="shared" si="556"/>
        <v>0</v>
      </c>
      <c r="Z1354" s="413">
        <f t="shared" si="556"/>
        <v>0</v>
      </c>
      <c r="AA1354" s="413">
        <f t="shared" si="556"/>
        <v>0</v>
      </c>
      <c r="AB1354" s="411">
        <f t="shared" si="556"/>
        <v>0</v>
      </c>
      <c r="AC1354" s="407">
        <f t="shared" si="556"/>
        <v>0</v>
      </c>
      <c r="AD1354" s="1592"/>
      <c r="AE1354" s="1611"/>
      <c r="AF1354" s="1612"/>
    </row>
    <row r="1355" spans="1:32" outlineLevel="1" x14ac:dyDescent="0.2">
      <c r="A1355" s="11">
        <v>184</v>
      </c>
      <c r="B1355" s="300"/>
      <c r="C1355" s="295"/>
      <c r="D1355" s="295"/>
      <c r="E1355" s="295"/>
      <c r="F1355" s="856" t="s">
        <v>156</v>
      </c>
      <c r="G1355" s="857"/>
      <c r="H1355" s="857"/>
      <c r="I1355" s="857"/>
      <c r="J1355" s="857"/>
      <c r="K1355" s="857"/>
      <c r="L1355" s="858"/>
      <c r="M1355" s="408">
        <f t="shared" ref="M1355:M1357" si="557">M579</f>
        <v>0</v>
      </c>
      <c r="N1355" s="1373"/>
      <c r="O1355" s="1373"/>
      <c r="P1355" s="1374"/>
      <c r="Q1355" s="423">
        <f>(M1355+SUM($N579:$Q579))*'Annexe 1. Taux de référence'!$R$97</f>
        <v>0</v>
      </c>
      <c r="R1355" s="419">
        <f>R579*'Annexe 1. Taux de référence'!$R$97</f>
        <v>0</v>
      </c>
      <c r="S1355" s="421">
        <f>S579*'Annexe 1. Taux de référence'!$R$97</f>
        <v>0</v>
      </c>
      <c r="T1355" s="421">
        <f>T579*'Annexe 1. Taux de référence'!$R$97</f>
        <v>0</v>
      </c>
      <c r="U1355" s="421">
        <f>U579*'Annexe 1. Taux de référence'!$R$97</f>
        <v>0</v>
      </c>
      <c r="V1355" s="421">
        <f>V579*'Annexe 1. Taux de référence'!$R$97</f>
        <v>0</v>
      </c>
      <c r="W1355" s="421">
        <f>W579*'Annexe 1. Taux de référence'!$R$97</f>
        <v>0</v>
      </c>
      <c r="X1355" s="422">
        <f>X579*'Annexe 1. Taux de référence'!$R$97</f>
        <v>0</v>
      </c>
      <c r="Y1355" s="421">
        <f>Y579*'Annexe 1. Taux de référence'!$R$97</f>
        <v>0</v>
      </c>
      <c r="Z1355" s="421">
        <f>Z579*'Annexe 1. Taux de référence'!$R$97</f>
        <v>0</v>
      </c>
      <c r="AA1355" s="421">
        <f>AA579*'Annexe 1. Taux de référence'!$R$97</f>
        <v>0</v>
      </c>
      <c r="AB1355" s="421">
        <f>AB579*'Annexe 1. Taux de référence'!$R$97</f>
        <v>0</v>
      </c>
      <c r="AC1355" s="408">
        <f t="shared" si="547"/>
        <v>0</v>
      </c>
      <c r="AD1355" s="1440"/>
      <c r="AE1355" s="828"/>
      <c r="AF1355" s="829"/>
    </row>
    <row r="1356" spans="1:32" outlineLevel="1" x14ac:dyDescent="0.2">
      <c r="A1356" s="11">
        <v>185</v>
      </c>
      <c r="B1356" s="300"/>
      <c r="C1356" s="295"/>
      <c r="D1356" s="295"/>
      <c r="E1356" s="295"/>
      <c r="F1356" s="915" t="s">
        <v>157</v>
      </c>
      <c r="G1356" s="916"/>
      <c r="H1356" s="916"/>
      <c r="I1356" s="916"/>
      <c r="J1356" s="916"/>
      <c r="K1356" s="916"/>
      <c r="L1356" s="917"/>
      <c r="M1356" s="408">
        <f t="shared" si="557"/>
        <v>0</v>
      </c>
      <c r="N1356" s="1373"/>
      <c r="O1356" s="1373"/>
      <c r="P1356" s="1373"/>
      <c r="Q1356" s="406"/>
      <c r="R1356" s="419">
        <f>($M1356+SUM($N580:$R580))*'Annexe 1. Taux de référence'!$S$98</f>
        <v>0</v>
      </c>
      <c r="S1356" s="421">
        <f>(M1356+SUM($N580:$R580))*'Annexe 1. Taux de référence'!$T$98+S580*('Annexe 1. Taux de référence'!$S$98+'Annexe 1. Taux de référence'!$T$98)</f>
        <v>0</v>
      </c>
      <c r="T1356" s="421">
        <f>($M1356+SUM($N580:$S580))*'Annexe 1. Taux de référence'!$U$98+$T580*('Annexe 1. Taux de référence'!$S$98+'Annexe 1. Taux de référence'!$T$98+'Annexe 1. Taux de référence'!$U$98)</f>
        <v>0</v>
      </c>
      <c r="U1356" s="421">
        <f>U580*('Annexe 1. Taux de référence'!$S$98+'Annexe 1. Taux de référence'!$T$98+'Annexe 1. Taux de référence'!$U$98)</f>
        <v>0</v>
      </c>
      <c r="V1356" s="421">
        <f>V580*('Annexe 1. Taux de référence'!$S$98+'Annexe 1. Taux de référence'!$T$98+'Annexe 1. Taux de référence'!$U$98)</f>
        <v>0</v>
      </c>
      <c r="W1356" s="421">
        <f>W580*('Annexe 1. Taux de référence'!$S$98+'Annexe 1. Taux de référence'!$T$98+'Annexe 1. Taux de référence'!$U$98)</f>
        <v>0</v>
      </c>
      <c r="X1356" s="422">
        <f>X580*('Annexe 1. Taux de référence'!$S$98+'Annexe 1. Taux de référence'!$T$98+'Annexe 1. Taux de référence'!$U$98)</f>
        <v>0</v>
      </c>
      <c r="Y1356" s="421">
        <f>Y580*('Annexe 1. Taux de référence'!$S$98+'Annexe 1. Taux de référence'!$T$98+'Annexe 1. Taux de référence'!$U$98)</f>
        <v>0</v>
      </c>
      <c r="Z1356" s="421">
        <f>Z580*('Annexe 1. Taux de référence'!$S$98+'Annexe 1. Taux de référence'!$T$98+'Annexe 1. Taux de référence'!$U$98)</f>
        <v>0</v>
      </c>
      <c r="AA1356" s="421">
        <f>AA580*('Annexe 1. Taux de référence'!$S$98+'Annexe 1. Taux de référence'!$T$98+'Annexe 1. Taux de référence'!$U$98)</f>
        <v>0</v>
      </c>
      <c r="AB1356" s="421">
        <f>AB580*('Annexe 1. Taux de référence'!$S$98+'Annexe 1. Taux de référence'!$T$98+'Annexe 1. Taux de référence'!$U$98)</f>
        <v>0</v>
      </c>
      <c r="AC1356" s="408">
        <f t="shared" si="547"/>
        <v>0</v>
      </c>
      <c r="AD1356" s="830"/>
      <c r="AE1356" s="1063"/>
      <c r="AF1356" s="832"/>
    </row>
    <row r="1357" spans="1:32" outlineLevel="1" x14ac:dyDescent="0.2">
      <c r="A1357" s="11">
        <v>186</v>
      </c>
      <c r="B1357" s="300"/>
      <c r="C1357" s="295"/>
      <c r="D1357" s="295"/>
      <c r="E1357" s="295"/>
      <c r="F1357" s="859" t="s">
        <v>25</v>
      </c>
      <c r="G1357" s="860"/>
      <c r="H1357" s="860"/>
      <c r="I1357" s="860"/>
      <c r="J1357" s="860"/>
      <c r="K1357" s="860"/>
      <c r="L1357" s="861"/>
      <c r="M1357" s="408">
        <f t="shared" si="557"/>
        <v>0</v>
      </c>
      <c r="N1357" s="1373"/>
      <c r="O1357" s="1373"/>
      <c r="P1357" s="1373"/>
      <c r="Q1357" s="1373"/>
      <c r="R1357" s="1373"/>
      <c r="S1357" s="1373"/>
      <c r="T1357" s="1373"/>
      <c r="U1357" s="1373"/>
      <c r="V1357" s="1373"/>
      <c r="W1357" s="1373"/>
      <c r="X1357" s="1373"/>
      <c r="Y1357" s="1373"/>
      <c r="Z1357" s="1373"/>
      <c r="AA1357" s="1373"/>
      <c r="AB1357" s="1373"/>
      <c r="AC1357" s="408">
        <f t="shared" si="547"/>
        <v>0</v>
      </c>
      <c r="AD1357" s="833"/>
      <c r="AE1357" s="834"/>
      <c r="AF1357" s="835"/>
    </row>
    <row r="1358" spans="1:32" outlineLevel="1" x14ac:dyDescent="0.2">
      <c r="A1358" s="11">
        <v>187</v>
      </c>
      <c r="B1358" s="300"/>
      <c r="C1358" s="295"/>
      <c r="D1358" s="844" t="s">
        <v>467</v>
      </c>
      <c r="E1358" s="845"/>
      <c r="F1358" s="845"/>
      <c r="G1358" s="845"/>
      <c r="H1358" s="845"/>
      <c r="I1358" s="845"/>
      <c r="J1358" s="845"/>
      <c r="K1358" s="845"/>
      <c r="L1358" s="846"/>
      <c r="M1358" s="407">
        <f>SUBTOTAL(9,M1359:M1360)</f>
        <v>0</v>
      </c>
      <c r="N1358" s="1695"/>
      <c r="O1358" s="1696"/>
      <c r="P1358" s="1696"/>
      <c r="Q1358" s="1696"/>
      <c r="R1358" s="1696"/>
      <c r="S1358" s="1696"/>
      <c r="T1358" s="1696"/>
      <c r="U1358" s="1696"/>
      <c r="V1358" s="1696"/>
      <c r="W1358" s="1696"/>
      <c r="X1358" s="1696"/>
      <c r="Y1358" s="1696"/>
      <c r="Z1358" s="1696"/>
      <c r="AA1358" s="1696"/>
      <c r="AB1358" s="1696"/>
      <c r="AC1358" s="1696"/>
      <c r="AD1358" s="1696"/>
      <c r="AE1358" s="1696"/>
      <c r="AF1358" s="1697"/>
    </row>
    <row r="1359" spans="1:32" outlineLevel="1" x14ac:dyDescent="0.2">
      <c r="A1359" s="11">
        <v>188</v>
      </c>
      <c r="B1359" s="300"/>
      <c r="C1359" s="295"/>
      <c r="D1359" s="295"/>
      <c r="E1359" s="295"/>
      <c r="F1359" s="856" t="s">
        <v>466</v>
      </c>
      <c r="G1359" s="857"/>
      <c r="H1359" s="857"/>
      <c r="I1359" s="857"/>
      <c r="J1359" s="857"/>
      <c r="K1359" s="857"/>
      <c r="L1359" s="858"/>
      <c r="M1359" s="408">
        <f t="shared" ref="M1359:M1360" si="558">M583</f>
        <v>0</v>
      </c>
      <c r="N1359" s="1461"/>
      <c r="O1359" s="828"/>
      <c r="P1359" s="828"/>
      <c r="Q1359" s="828"/>
      <c r="R1359" s="828"/>
      <c r="S1359" s="828"/>
      <c r="T1359" s="828"/>
      <c r="U1359" s="828"/>
      <c r="V1359" s="828"/>
      <c r="W1359" s="828"/>
      <c r="X1359" s="828"/>
      <c r="Y1359" s="828"/>
      <c r="Z1359" s="828"/>
      <c r="AA1359" s="828"/>
      <c r="AB1359" s="828"/>
      <c r="AC1359" s="828"/>
      <c r="AD1359" s="828"/>
      <c r="AE1359" s="828"/>
      <c r="AF1359" s="829"/>
    </row>
    <row r="1360" spans="1:32" outlineLevel="1" x14ac:dyDescent="0.2">
      <c r="A1360" s="11">
        <v>189</v>
      </c>
      <c r="B1360" s="300"/>
      <c r="C1360" s="295"/>
      <c r="D1360" s="295"/>
      <c r="E1360" s="295"/>
      <c r="F1360" s="915" t="s">
        <v>576</v>
      </c>
      <c r="G1360" s="916"/>
      <c r="H1360" s="916"/>
      <c r="I1360" s="916"/>
      <c r="J1360" s="916"/>
      <c r="K1360" s="916"/>
      <c r="L1360" s="917"/>
      <c r="M1360" s="408">
        <f t="shared" si="558"/>
        <v>0</v>
      </c>
      <c r="N1360" s="830"/>
      <c r="O1360" s="1063"/>
      <c r="P1360" s="1063"/>
      <c r="Q1360" s="1063"/>
      <c r="R1360" s="1063"/>
      <c r="S1360" s="1063"/>
      <c r="T1360" s="1063"/>
      <c r="U1360" s="1063"/>
      <c r="V1360" s="1063"/>
      <c r="W1360" s="1063"/>
      <c r="X1360" s="1063"/>
      <c r="Y1360" s="1063"/>
      <c r="Z1360" s="1063"/>
      <c r="AA1360" s="1063"/>
      <c r="AB1360" s="1063"/>
      <c r="AC1360" s="1063"/>
      <c r="AD1360" s="1063"/>
      <c r="AE1360" s="1063"/>
      <c r="AF1360" s="832"/>
    </row>
    <row r="1361" spans="1:33" ht="15" customHeight="1" outlineLevel="1" x14ac:dyDescent="0.2">
      <c r="A1361" s="11">
        <v>326</v>
      </c>
      <c r="B1361" s="300"/>
      <c r="C1361" s="838" t="s">
        <v>428</v>
      </c>
      <c r="D1361" s="839"/>
      <c r="E1361" s="839"/>
      <c r="F1361" s="839"/>
      <c r="G1361" s="839"/>
      <c r="H1361" s="839"/>
      <c r="I1361" s="839"/>
      <c r="J1361" s="839"/>
      <c r="K1361" s="839"/>
      <c r="L1361" s="839"/>
      <c r="M1361" s="839"/>
      <c r="N1361" s="839"/>
      <c r="O1361" s="839"/>
      <c r="P1361" s="839"/>
      <c r="Q1361" s="839"/>
      <c r="R1361" s="839"/>
      <c r="S1361" s="839"/>
      <c r="T1361" s="839"/>
      <c r="U1361" s="839"/>
      <c r="V1361" s="839"/>
      <c r="W1361" s="839"/>
      <c r="X1361" s="839"/>
      <c r="Y1361" s="839"/>
      <c r="Z1361" s="839"/>
      <c r="AA1361" s="839"/>
      <c r="AB1361" s="839"/>
      <c r="AC1361" s="839"/>
      <c r="AD1361" s="839"/>
      <c r="AE1361" s="839"/>
      <c r="AF1361" s="839"/>
    </row>
    <row r="1362" spans="1:33" outlineLevel="1" x14ac:dyDescent="0.2">
      <c r="A1362" s="11">
        <v>232</v>
      </c>
      <c r="B1362" s="300"/>
      <c r="C1362" s="295"/>
      <c r="D1362" s="844" t="s">
        <v>64</v>
      </c>
      <c r="E1362" s="845"/>
      <c r="F1362" s="845"/>
      <c r="G1362" s="845"/>
      <c r="H1362" s="845"/>
      <c r="I1362" s="845"/>
      <c r="J1362" s="845"/>
      <c r="K1362" s="845"/>
      <c r="L1362" s="845"/>
      <c r="M1362" s="845"/>
      <c r="N1362" s="845"/>
      <c r="O1362" s="845"/>
      <c r="P1362" s="845"/>
      <c r="Q1362" s="845"/>
      <c r="R1362" s="845"/>
      <c r="S1362" s="845"/>
      <c r="T1362" s="845"/>
      <c r="U1362" s="845"/>
      <c r="V1362" s="845"/>
      <c r="W1362" s="845"/>
      <c r="X1362" s="845"/>
      <c r="Y1362" s="845"/>
      <c r="Z1362" s="845"/>
      <c r="AA1362" s="845"/>
      <c r="AB1362" s="845"/>
      <c r="AC1362" s="845"/>
      <c r="AD1362" s="845"/>
      <c r="AE1362" s="845"/>
      <c r="AF1362" s="846"/>
    </row>
    <row r="1363" spans="1:33" outlineLevel="1" x14ac:dyDescent="0.2">
      <c r="A1363" s="11">
        <v>233</v>
      </c>
      <c r="B1363" s="300"/>
      <c r="C1363" s="295"/>
      <c r="D1363" s="295"/>
      <c r="E1363" s="918" t="s">
        <v>66</v>
      </c>
      <c r="F1363" s="919"/>
      <c r="G1363" s="919"/>
      <c r="H1363" s="919"/>
      <c r="I1363" s="919"/>
      <c r="J1363" s="919"/>
      <c r="K1363" s="919"/>
      <c r="L1363" s="920"/>
      <c r="M1363" s="407">
        <f>SUBTOTAL(9,M1364:M1367)</f>
        <v>0</v>
      </c>
      <c r="N1363" s="410">
        <f t="shared" ref="N1363:AC1363" si="559">SUBTOTAL(9,N1364:N1367)</f>
        <v>0</v>
      </c>
      <c r="O1363" s="414">
        <f t="shared" si="559"/>
        <v>0</v>
      </c>
      <c r="P1363" s="414">
        <f t="shared" si="559"/>
        <v>0</v>
      </c>
      <c r="Q1363" s="415">
        <f t="shared" si="559"/>
        <v>0</v>
      </c>
      <c r="R1363" s="410">
        <f t="shared" si="559"/>
        <v>0</v>
      </c>
      <c r="S1363" s="414">
        <f t="shared" si="559"/>
        <v>0</v>
      </c>
      <c r="T1363" s="413">
        <f t="shared" si="559"/>
        <v>0</v>
      </c>
      <c r="U1363" s="413">
        <f t="shared" si="559"/>
        <v>0</v>
      </c>
      <c r="V1363" s="413">
        <f t="shared" si="559"/>
        <v>0</v>
      </c>
      <c r="W1363" s="413">
        <f t="shared" si="559"/>
        <v>0</v>
      </c>
      <c r="X1363" s="413">
        <f t="shared" si="559"/>
        <v>0</v>
      </c>
      <c r="Y1363" s="413">
        <f t="shared" si="559"/>
        <v>0</v>
      </c>
      <c r="Z1363" s="413">
        <f t="shared" si="559"/>
        <v>0</v>
      </c>
      <c r="AA1363" s="413">
        <f t="shared" si="559"/>
        <v>0</v>
      </c>
      <c r="AB1363" s="411">
        <f t="shared" si="559"/>
        <v>0</v>
      </c>
      <c r="AC1363" s="407">
        <f t="shared" si="559"/>
        <v>0</v>
      </c>
      <c r="AD1363" s="1440"/>
      <c r="AE1363" s="828"/>
      <c r="AF1363" s="829"/>
    </row>
    <row r="1364" spans="1:33" outlineLevel="1" x14ac:dyDescent="0.2">
      <c r="A1364" s="11">
        <v>234</v>
      </c>
      <c r="B1364" s="300"/>
      <c r="C1364" s="295"/>
      <c r="D1364" s="295"/>
      <c r="E1364" s="322"/>
      <c r="F1364" s="856" t="s">
        <v>65</v>
      </c>
      <c r="G1364" s="857"/>
      <c r="H1364" s="857"/>
      <c r="I1364" s="857"/>
      <c r="J1364" s="857"/>
      <c r="K1364" s="857"/>
      <c r="L1364" s="858"/>
      <c r="M1364" s="408">
        <f t="shared" ref="M1364:M1367" si="560">M588</f>
        <v>0</v>
      </c>
      <c r="N1364" s="419">
        <f>M1364*(1-'Annexe 1. Taux de référence'!$E8)+N588*(1-'Annexe 1. Taux de référence'!$E8)</f>
        <v>0</v>
      </c>
      <c r="O1364" s="422">
        <f>O588*(1-'Annexe 1. Taux de référence'!$E8)</f>
        <v>0</v>
      </c>
      <c r="P1364" s="422">
        <f>P588*(1-'Annexe 1. Taux de référence'!$E8)</f>
        <v>0</v>
      </c>
      <c r="Q1364" s="423">
        <f>Q588*(1-'Annexe 1. Taux de référence'!$E8)</f>
        <v>0</v>
      </c>
      <c r="R1364" s="419">
        <f>R588*(1-'Annexe 1. Taux de référence'!$E8)</f>
        <v>0</v>
      </c>
      <c r="S1364" s="421">
        <f>S588*(1-'Annexe 1. Taux de référence'!$E8)</f>
        <v>0</v>
      </c>
      <c r="T1364" s="421">
        <f>T588*(1-'Annexe 1. Taux de référence'!$E8)</f>
        <v>0</v>
      </c>
      <c r="U1364" s="421">
        <f>U588*(1-'Annexe 1. Taux de référence'!$E8)</f>
        <v>0</v>
      </c>
      <c r="V1364" s="421">
        <f>V588*(1-'Annexe 1. Taux de référence'!$E8)</f>
        <v>0</v>
      </c>
      <c r="W1364" s="421">
        <f>W588*(1-'Annexe 1. Taux de référence'!$E8)</f>
        <v>0</v>
      </c>
      <c r="X1364" s="422">
        <f>X588*(1-'Annexe 1. Taux de référence'!$E8)</f>
        <v>0</v>
      </c>
      <c r="Y1364" s="421">
        <f>Y588*(1-'Annexe 1. Taux de référence'!$E8)</f>
        <v>0</v>
      </c>
      <c r="Z1364" s="421">
        <f>Z588*(1-'Annexe 1. Taux de référence'!$E8)</f>
        <v>0</v>
      </c>
      <c r="AA1364" s="421">
        <f>AA588*(1-'Annexe 1. Taux de référence'!$E8)</f>
        <v>0</v>
      </c>
      <c r="AB1364" s="421">
        <f>AB588*(1-'Annexe 1. Taux de référence'!$E8)</f>
        <v>0</v>
      </c>
      <c r="AC1364" s="408">
        <f t="shared" ref="AC1364:AC1377" si="561">AC588</f>
        <v>0</v>
      </c>
      <c r="AD1364" s="830"/>
      <c r="AE1364" s="1063"/>
      <c r="AF1364" s="832"/>
      <c r="AG1364" s="4" t="s">
        <v>89</v>
      </c>
    </row>
    <row r="1365" spans="1:33" outlineLevel="1" x14ac:dyDescent="0.2">
      <c r="A1365" s="11">
        <v>235</v>
      </c>
      <c r="B1365" s="300"/>
      <c r="C1365" s="295"/>
      <c r="D1365" s="295"/>
      <c r="E1365" s="322"/>
      <c r="F1365" s="915" t="s">
        <v>68</v>
      </c>
      <c r="G1365" s="916"/>
      <c r="H1365" s="916"/>
      <c r="I1365" s="916"/>
      <c r="J1365" s="916"/>
      <c r="K1365" s="916"/>
      <c r="L1365" s="917"/>
      <c r="M1365" s="408">
        <f t="shared" si="560"/>
        <v>0</v>
      </c>
      <c r="N1365" s="419">
        <f>M1365*(1-'Annexe 1. Taux de référence'!$E9)+N589*(1-'Annexe 1. Taux de référence'!$E9)</f>
        <v>0</v>
      </c>
      <c r="O1365" s="422">
        <f>O589*(1-'Annexe 1. Taux de référence'!$E9)</f>
        <v>0</v>
      </c>
      <c r="P1365" s="422">
        <f>P589*(1-'Annexe 1. Taux de référence'!$E9)</f>
        <v>0</v>
      </c>
      <c r="Q1365" s="423">
        <f>Q589*(1-'Annexe 1. Taux de référence'!$E9)</f>
        <v>0</v>
      </c>
      <c r="R1365" s="419">
        <f>R589*(1-'Annexe 1. Taux de référence'!$E9)</f>
        <v>0</v>
      </c>
      <c r="S1365" s="421">
        <f>S589*(1-'Annexe 1. Taux de référence'!$E9)</f>
        <v>0</v>
      </c>
      <c r="T1365" s="421">
        <f>T589*(1-'Annexe 1. Taux de référence'!$E9)</f>
        <v>0</v>
      </c>
      <c r="U1365" s="421">
        <f>U589*(1-'Annexe 1. Taux de référence'!$E9)</f>
        <v>0</v>
      </c>
      <c r="V1365" s="421">
        <f>V589*(1-'Annexe 1. Taux de référence'!$E9)</f>
        <v>0</v>
      </c>
      <c r="W1365" s="421">
        <f>W589*(1-'Annexe 1. Taux de référence'!$E9)</f>
        <v>0</v>
      </c>
      <c r="X1365" s="422">
        <f>X589*(1-'Annexe 1. Taux de référence'!$E9)</f>
        <v>0</v>
      </c>
      <c r="Y1365" s="421">
        <f>Y589*(1-'Annexe 1. Taux de référence'!$E9)</f>
        <v>0</v>
      </c>
      <c r="Z1365" s="421">
        <f>Z589*(1-'Annexe 1. Taux de référence'!$E9)</f>
        <v>0</v>
      </c>
      <c r="AA1365" s="421">
        <f>AA589*(1-'Annexe 1. Taux de référence'!$E9)</f>
        <v>0</v>
      </c>
      <c r="AB1365" s="421">
        <f>AB589*(1-'Annexe 1. Taux de référence'!$E9)</f>
        <v>0</v>
      </c>
      <c r="AC1365" s="408">
        <f t="shared" si="561"/>
        <v>0</v>
      </c>
      <c r="AD1365" s="830"/>
      <c r="AE1365" s="1063"/>
      <c r="AF1365" s="832"/>
    </row>
    <row r="1366" spans="1:33" outlineLevel="1" x14ac:dyDescent="0.2">
      <c r="A1366" s="11">
        <v>236</v>
      </c>
      <c r="B1366" s="300"/>
      <c r="C1366" s="295"/>
      <c r="D1366" s="263"/>
      <c r="E1366" s="264"/>
      <c r="F1366" s="915" t="s">
        <v>537</v>
      </c>
      <c r="G1366" s="916"/>
      <c r="H1366" s="916"/>
      <c r="I1366" s="916"/>
      <c r="J1366" s="916"/>
      <c r="K1366" s="916"/>
      <c r="L1366" s="917"/>
      <c r="M1366" s="408">
        <f t="shared" si="560"/>
        <v>0</v>
      </c>
      <c r="N1366" s="419">
        <f>M1366*(1-'Annexe 1. Taux de référence'!$E10)+N590*(1-'Annexe 1. Taux de référence'!$E10)</f>
        <v>0</v>
      </c>
      <c r="O1366" s="422">
        <f>O590*(1-'Annexe 1. Taux de référence'!$E10)</f>
        <v>0</v>
      </c>
      <c r="P1366" s="422">
        <f>P590*(1-'Annexe 1. Taux de référence'!$E10)</f>
        <v>0</v>
      </c>
      <c r="Q1366" s="423">
        <f>Q590*(1-'Annexe 1. Taux de référence'!$E10)</f>
        <v>0</v>
      </c>
      <c r="R1366" s="419">
        <f>R590*(1-'Annexe 1. Taux de référence'!$E10)</f>
        <v>0</v>
      </c>
      <c r="S1366" s="421">
        <f>S590*(1-'Annexe 1. Taux de référence'!$E10)</f>
        <v>0</v>
      </c>
      <c r="T1366" s="421">
        <f>T590*(1-'Annexe 1. Taux de référence'!$E10)</f>
        <v>0</v>
      </c>
      <c r="U1366" s="421">
        <f>U590*(1-'Annexe 1. Taux de référence'!$E10)</f>
        <v>0</v>
      </c>
      <c r="V1366" s="421">
        <f>V590*(1-'Annexe 1. Taux de référence'!$E10)</f>
        <v>0</v>
      </c>
      <c r="W1366" s="421">
        <f>W590*(1-'Annexe 1. Taux de référence'!$E10)</f>
        <v>0</v>
      </c>
      <c r="X1366" s="422">
        <f>X590*(1-'Annexe 1. Taux de référence'!$E10)</f>
        <v>0</v>
      </c>
      <c r="Y1366" s="421">
        <f>Y590*(1-'Annexe 1. Taux de référence'!$E10)</f>
        <v>0</v>
      </c>
      <c r="Z1366" s="421">
        <f>Z590*(1-'Annexe 1. Taux de référence'!$E10)</f>
        <v>0</v>
      </c>
      <c r="AA1366" s="421">
        <f>AA590*(1-'Annexe 1. Taux de référence'!$E10)</f>
        <v>0</v>
      </c>
      <c r="AB1366" s="421">
        <f>AB590*(1-'Annexe 1. Taux de référence'!$E10)</f>
        <v>0</v>
      </c>
      <c r="AC1366" s="408">
        <f t="shared" si="561"/>
        <v>0</v>
      </c>
      <c r="AD1366" s="830"/>
      <c r="AE1366" s="1063"/>
      <c r="AF1366" s="832"/>
    </row>
    <row r="1367" spans="1:33" ht="27.75" customHeight="1" outlineLevel="1" x14ac:dyDescent="0.2">
      <c r="A1367" s="11">
        <v>237</v>
      </c>
      <c r="B1367" s="300"/>
      <c r="C1367" s="295"/>
      <c r="D1367" s="295"/>
      <c r="E1367" s="296"/>
      <c r="F1367" s="859" t="s">
        <v>532</v>
      </c>
      <c r="G1367" s="860"/>
      <c r="H1367" s="860"/>
      <c r="I1367" s="860"/>
      <c r="J1367" s="860"/>
      <c r="K1367" s="860"/>
      <c r="L1367" s="861"/>
      <c r="M1367" s="408">
        <f t="shared" si="560"/>
        <v>0</v>
      </c>
      <c r="N1367" s="419">
        <f>M1367*(1-'Annexe 1. Taux de référence'!$E11)+N591*(1-'Annexe 1. Taux de référence'!$E11)</f>
        <v>0</v>
      </c>
      <c r="O1367" s="422">
        <f>O591*(1-'Annexe 1. Taux de référence'!$E11)</f>
        <v>0</v>
      </c>
      <c r="P1367" s="422">
        <f>P591*(1-'Annexe 1. Taux de référence'!$E11)</f>
        <v>0</v>
      </c>
      <c r="Q1367" s="423">
        <f>Q591*(1-'Annexe 1. Taux de référence'!$E11)</f>
        <v>0</v>
      </c>
      <c r="R1367" s="419">
        <f>R591*(1-'Annexe 1. Taux de référence'!$E11)</f>
        <v>0</v>
      </c>
      <c r="S1367" s="421">
        <f>S591*(1-'Annexe 1. Taux de référence'!$E11)</f>
        <v>0</v>
      </c>
      <c r="T1367" s="421">
        <f>T591*(1-'Annexe 1. Taux de référence'!$E11)</f>
        <v>0</v>
      </c>
      <c r="U1367" s="421">
        <f>U591*(1-'Annexe 1. Taux de référence'!$E11)</f>
        <v>0</v>
      </c>
      <c r="V1367" s="421">
        <f>V591*(1-'Annexe 1. Taux de référence'!$E11)</f>
        <v>0</v>
      </c>
      <c r="W1367" s="421">
        <f>W591*(1-'Annexe 1. Taux de référence'!$E11)</f>
        <v>0</v>
      </c>
      <c r="X1367" s="422">
        <f>X591*(1-'Annexe 1. Taux de référence'!$E11)</f>
        <v>0</v>
      </c>
      <c r="Y1367" s="421">
        <f>Y591*(1-'Annexe 1. Taux de référence'!$E11)</f>
        <v>0</v>
      </c>
      <c r="Z1367" s="421">
        <f>Z591*(1-'Annexe 1. Taux de référence'!$E11)</f>
        <v>0</v>
      </c>
      <c r="AA1367" s="421">
        <f>AA591*(1-'Annexe 1. Taux de référence'!$E11)</f>
        <v>0</v>
      </c>
      <c r="AB1367" s="421">
        <f>AB591*(1-'Annexe 1. Taux de référence'!$E11)</f>
        <v>0</v>
      </c>
      <c r="AC1367" s="408">
        <f t="shared" si="561"/>
        <v>0</v>
      </c>
      <c r="AD1367" s="830"/>
      <c r="AE1367" s="1063"/>
      <c r="AF1367" s="832"/>
    </row>
    <row r="1368" spans="1:33" ht="15.75" outlineLevel="1" x14ac:dyDescent="0.2">
      <c r="A1368" s="11">
        <v>238</v>
      </c>
      <c r="B1368" s="300"/>
      <c r="C1368" s="295"/>
      <c r="D1368" s="297"/>
      <c r="E1368" s="853" t="s">
        <v>67</v>
      </c>
      <c r="F1368" s="854"/>
      <c r="G1368" s="854"/>
      <c r="H1368" s="854"/>
      <c r="I1368" s="854"/>
      <c r="J1368" s="854"/>
      <c r="K1368" s="854"/>
      <c r="L1368" s="855"/>
      <c r="M1368" s="407">
        <f>SUBTOTAL(9,M1369:M1372)</f>
        <v>0</v>
      </c>
      <c r="N1368" s="410">
        <f t="shared" ref="N1368:AC1368" si="562">SUBTOTAL(9,N1369:N1372)</f>
        <v>0</v>
      </c>
      <c r="O1368" s="414">
        <f t="shared" si="562"/>
        <v>0</v>
      </c>
      <c r="P1368" s="414">
        <f t="shared" si="562"/>
        <v>0</v>
      </c>
      <c r="Q1368" s="415">
        <f t="shared" si="562"/>
        <v>0</v>
      </c>
      <c r="R1368" s="410">
        <f t="shared" si="562"/>
        <v>0</v>
      </c>
      <c r="S1368" s="414">
        <f t="shared" si="562"/>
        <v>0</v>
      </c>
      <c r="T1368" s="413">
        <f t="shared" si="562"/>
        <v>0</v>
      </c>
      <c r="U1368" s="413">
        <f t="shared" si="562"/>
        <v>0</v>
      </c>
      <c r="V1368" s="413">
        <f t="shared" si="562"/>
        <v>0</v>
      </c>
      <c r="W1368" s="413">
        <f t="shared" si="562"/>
        <v>0</v>
      </c>
      <c r="X1368" s="413">
        <f t="shared" si="562"/>
        <v>0</v>
      </c>
      <c r="Y1368" s="413">
        <f t="shared" si="562"/>
        <v>0</v>
      </c>
      <c r="Z1368" s="413">
        <f t="shared" si="562"/>
        <v>0</v>
      </c>
      <c r="AA1368" s="413">
        <f t="shared" si="562"/>
        <v>0</v>
      </c>
      <c r="AB1368" s="411">
        <f t="shared" si="562"/>
        <v>0</v>
      </c>
      <c r="AC1368" s="407">
        <f t="shared" si="562"/>
        <v>0</v>
      </c>
      <c r="AD1368" s="830"/>
      <c r="AE1368" s="1063"/>
      <c r="AF1368" s="832"/>
    </row>
    <row r="1369" spans="1:33" outlineLevel="1" x14ac:dyDescent="0.2">
      <c r="A1369" s="11">
        <v>239</v>
      </c>
      <c r="B1369" s="300"/>
      <c r="C1369" s="295"/>
      <c r="D1369" s="319"/>
      <c r="E1369" s="319"/>
      <c r="F1369" s="856" t="s">
        <v>65</v>
      </c>
      <c r="G1369" s="857"/>
      <c r="H1369" s="857"/>
      <c r="I1369" s="857"/>
      <c r="J1369" s="857"/>
      <c r="K1369" s="857"/>
      <c r="L1369" s="858"/>
      <c r="M1369" s="408">
        <f t="shared" ref="M1369:M1372" si="563">M593</f>
        <v>0</v>
      </c>
      <c r="N1369" s="419">
        <f>M1369*(1-'Annexe 1. Taux de référence'!$E13)+N593*(1-'Annexe 1. Taux de référence'!$E13)</f>
        <v>0</v>
      </c>
      <c r="O1369" s="422">
        <f>O593*(1-'Annexe 1. Taux de référence'!$E13)</f>
        <v>0</v>
      </c>
      <c r="P1369" s="422">
        <f>P593*(1-'Annexe 1. Taux de référence'!$E13)</f>
        <v>0</v>
      </c>
      <c r="Q1369" s="423">
        <f>Q593*(1-'Annexe 1. Taux de référence'!$E13)</f>
        <v>0</v>
      </c>
      <c r="R1369" s="419">
        <f>R593*(1-'Annexe 1. Taux de référence'!$E13)</f>
        <v>0</v>
      </c>
      <c r="S1369" s="421">
        <f>S593*(1-'Annexe 1. Taux de référence'!$E13)</f>
        <v>0</v>
      </c>
      <c r="T1369" s="421">
        <f>T593*(1-'Annexe 1. Taux de référence'!$E13)</f>
        <v>0</v>
      </c>
      <c r="U1369" s="421">
        <f>U593*(1-'Annexe 1. Taux de référence'!$E13)</f>
        <v>0</v>
      </c>
      <c r="V1369" s="421">
        <f>V593*(1-'Annexe 1. Taux de référence'!$E13)</f>
        <v>0</v>
      </c>
      <c r="W1369" s="421">
        <f>W593*(1-'Annexe 1. Taux de référence'!$E13)</f>
        <v>0</v>
      </c>
      <c r="X1369" s="422">
        <f>X593*(1-'Annexe 1. Taux de référence'!$E13)</f>
        <v>0</v>
      </c>
      <c r="Y1369" s="421">
        <f>Y593*(1-'Annexe 1. Taux de référence'!$E13)</f>
        <v>0</v>
      </c>
      <c r="Z1369" s="421">
        <f>Z593*(1-'Annexe 1. Taux de référence'!$E13)</f>
        <v>0</v>
      </c>
      <c r="AA1369" s="421">
        <f>AA593*(1-'Annexe 1. Taux de référence'!$E13)</f>
        <v>0</v>
      </c>
      <c r="AB1369" s="421">
        <f>AB593*(1-'Annexe 1. Taux de référence'!$E13)</f>
        <v>0</v>
      </c>
      <c r="AC1369" s="408">
        <f t="shared" si="561"/>
        <v>0</v>
      </c>
      <c r="AD1369" s="830"/>
      <c r="AE1369" s="1063"/>
      <c r="AF1369" s="832"/>
    </row>
    <row r="1370" spans="1:33" outlineLevel="1" x14ac:dyDescent="0.2">
      <c r="A1370" s="11">
        <v>240</v>
      </c>
      <c r="B1370" s="300"/>
      <c r="C1370" s="295"/>
      <c r="D1370" s="319"/>
      <c r="E1370" s="319"/>
      <c r="F1370" s="915" t="s">
        <v>68</v>
      </c>
      <c r="G1370" s="916"/>
      <c r="H1370" s="916"/>
      <c r="I1370" s="916"/>
      <c r="J1370" s="916"/>
      <c r="K1370" s="916"/>
      <c r="L1370" s="917"/>
      <c r="M1370" s="408">
        <f t="shared" si="563"/>
        <v>0</v>
      </c>
      <c r="N1370" s="419">
        <f>M1370*(1-'Annexe 1. Taux de référence'!$E14)+N594*(1-'Annexe 1. Taux de référence'!$E14)</f>
        <v>0</v>
      </c>
      <c r="O1370" s="422">
        <f>O594*(1-'Annexe 1. Taux de référence'!$E14)</f>
        <v>0</v>
      </c>
      <c r="P1370" s="422">
        <f>P594*(1-'Annexe 1. Taux de référence'!$E14)</f>
        <v>0</v>
      </c>
      <c r="Q1370" s="423">
        <f>Q594*(1-'Annexe 1. Taux de référence'!$E14)</f>
        <v>0</v>
      </c>
      <c r="R1370" s="419">
        <f>R594*(1-'Annexe 1. Taux de référence'!$E14)</f>
        <v>0</v>
      </c>
      <c r="S1370" s="421">
        <f>S594*(1-'Annexe 1. Taux de référence'!$E14)</f>
        <v>0</v>
      </c>
      <c r="T1370" s="421">
        <f>T594*(1-'Annexe 1. Taux de référence'!$E14)</f>
        <v>0</v>
      </c>
      <c r="U1370" s="421">
        <f>U594*(1-'Annexe 1. Taux de référence'!$E14)</f>
        <v>0</v>
      </c>
      <c r="V1370" s="421">
        <f>V594*(1-'Annexe 1. Taux de référence'!$E14)</f>
        <v>0</v>
      </c>
      <c r="W1370" s="421">
        <f>W594*(1-'Annexe 1. Taux de référence'!$E14)</f>
        <v>0</v>
      </c>
      <c r="X1370" s="422">
        <f>X594*(1-'Annexe 1. Taux de référence'!$E14)</f>
        <v>0</v>
      </c>
      <c r="Y1370" s="421">
        <f>Y594*(1-'Annexe 1. Taux de référence'!$E14)</f>
        <v>0</v>
      </c>
      <c r="Z1370" s="421">
        <f>Z594*(1-'Annexe 1. Taux de référence'!$E14)</f>
        <v>0</v>
      </c>
      <c r="AA1370" s="421">
        <f>AA594*(1-'Annexe 1. Taux de référence'!$E14)</f>
        <v>0</v>
      </c>
      <c r="AB1370" s="421">
        <f>AB594*(1-'Annexe 1. Taux de référence'!$E14)</f>
        <v>0</v>
      </c>
      <c r="AC1370" s="408">
        <f t="shared" si="561"/>
        <v>0</v>
      </c>
      <c r="AD1370" s="830"/>
      <c r="AE1370" s="1063"/>
      <c r="AF1370" s="832"/>
    </row>
    <row r="1371" spans="1:33" outlineLevel="1" x14ac:dyDescent="0.2">
      <c r="A1371" s="11">
        <v>241</v>
      </c>
      <c r="B1371" s="300"/>
      <c r="C1371" s="295"/>
      <c r="D1371" s="265"/>
      <c r="E1371" s="265"/>
      <c r="F1371" s="915" t="s">
        <v>537</v>
      </c>
      <c r="G1371" s="916"/>
      <c r="H1371" s="916"/>
      <c r="I1371" s="916"/>
      <c r="J1371" s="916"/>
      <c r="K1371" s="916"/>
      <c r="L1371" s="917"/>
      <c r="M1371" s="408">
        <f t="shared" si="563"/>
        <v>0</v>
      </c>
      <c r="N1371" s="419">
        <f>M1371*(1-'Annexe 1. Taux de référence'!$E15)+N595*(1-'Annexe 1. Taux de référence'!$E15)</f>
        <v>0</v>
      </c>
      <c r="O1371" s="422">
        <f>O595*(1-'Annexe 1. Taux de référence'!$E15)</f>
        <v>0</v>
      </c>
      <c r="P1371" s="422">
        <f>P595*(1-'Annexe 1. Taux de référence'!$E15)</f>
        <v>0</v>
      </c>
      <c r="Q1371" s="423">
        <f>Q595*(1-'Annexe 1. Taux de référence'!$E15)</f>
        <v>0</v>
      </c>
      <c r="R1371" s="419">
        <f>R595*(1-'Annexe 1. Taux de référence'!$E15)</f>
        <v>0</v>
      </c>
      <c r="S1371" s="421">
        <f>S595*(1-'Annexe 1. Taux de référence'!$E15)</f>
        <v>0</v>
      </c>
      <c r="T1371" s="421">
        <f>T595*(1-'Annexe 1. Taux de référence'!$E15)</f>
        <v>0</v>
      </c>
      <c r="U1371" s="421">
        <f>U595*(1-'Annexe 1. Taux de référence'!$E15)</f>
        <v>0</v>
      </c>
      <c r="V1371" s="421">
        <f>V595*(1-'Annexe 1. Taux de référence'!$E15)</f>
        <v>0</v>
      </c>
      <c r="W1371" s="421">
        <f>W595*(1-'Annexe 1. Taux de référence'!$E15)</f>
        <v>0</v>
      </c>
      <c r="X1371" s="422">
        <f>X595*(1-'Annexe 1. Taux de référence'!$E15)</f>
        <v>0</v>
      </c>
      <c r="Y1371" s="421">
        <f>Y595*(1-'Annexe 1. Taux de référence'!$E15)</f>
        <v>0</v>
      </c>
      <c r="Z1371" s="421">
        <f>Z595*(1-'Annexe 1. Taux de référence'!$E15)</f>
        <v>0</v>
      </c>
      <c r="AA1371" s="421">
        <f>AA595*(1-'Annexe 1. Taux de référence'!$E15)</f>
        <v>0</v>
      </c>
      <c r="AB1371" s="421">
        <f>AB595*(1-'Annexe 1. Taux de référence'!$E15)</f>
        <v>0</v>
      </c>
      <c r="AC1371" s="408">
        <f t="shared" si="561"/>
        <v>0</v>
      </c>
      <c r="AD1371" s="830"/>
      <c r="AE1371" s="1063"/>
      <c r="AF1371" s="832"/>
    </row>
    <row r="1372" spans="1:33" ht="27.75" customHeight="1" outlineLevel="1" x14ac:dyDescent="0.2">
      <c r="A1372" s="11">
        <v>242</v>
      </c>
      <c r="B1372" s="300"/>
      <c r="C1372" s="295"/>
      <c r="D1372" s="263"/>
      <c r="E1372" s="263"/>
      <c r="F1372" s="859" t="s">
        <v>532</v>
      </c>
      <c r="G1372" s="860"/>
      <c r="H1372" s="860"/>
      <c r="I1372" s="860"/>
      <c r="J1372" s="860"/>
      <c r="K1372" s="860"/>
      <c r="L1372" s="861"/>
      <c r="M1372" s="408">
        <f t="shared" si="563"/>
        <v>0</v>
      </c>
      <c r="N1372" s="419">
        <f>M1372*(1-'Annexe 1. Taux de référence'!$E16)+N596*(1-'Annexe 1. Taux de référence'!$E16)</f>
        <v>0</v>
      </c>
      <c r="O1372" s="422">
        <f>O596*(1-'Annexe 1. Taux de référence'!$E16)</f>
        <v>0</v>
      </c>
      <c r="P1372" s="422">
        <f>P596*(1-'Annexe 1. Taux de référence'!$E16)</f>
        <v>0</v>
      </c>
      <c r="Q1372" s="423">
        <f>Q596*(1-'Annexe 1. Taux de référence'!$E16)</f>
        <v>0</v>
      </c>
      <c r="R1372" s="419">
        <f>R596*(1-'Annexe 1. Taux de référence'!$E16)</f>
        <v>0</v>
      </c>
      <c r="S1372" s="421">
        <f>S596*(1-'Annexe 1. Taux de référence'!$E16)</f>
        <v>0</v>
      </c>
      <c r="T1372" s="421">
        <f>T596*(1-'Annexe 1. Taux de référence'!$E16)</f>
        <v>0</v>
      </c>
      <c r="U1372" s="421">
        <f>U596*(1-'Annexe 1. Taux de référence'!$E16)</f>
        <v>0</v>
      </c>
      <c r="V1372" s="421">
        <f>V596*(1-'Annexe 1. Taux de référence'!$E16)</f>
        <v>0</v>
      </c>
      <c r="W1372" s="421">
        <f>W596*(1-'Annexe 1. Taux de référence'!$E16)</f>
        <v>0</v>
      </c>
      <c r="X1372" s="422">
        <f>X596*(1-'Annexe 1. Taux de référence'!$E16)</f>
        <v>0</v>
      </c>
      <c r="Y1372" s="421">
        <f>Y596*(1-'Annexe 1. Taux de référence'!$E16)</f>
        <v>0</v>
      </c>
      <c r="Z1372" s="421">
        <f>Z596*(1-'Annexe 1. Taux de référence'!$E16)</f>
        <v>0</v>
      </c>
      <c r="AA1372" s="421">
        <f>AA596*(1-'Annexe 1. Taux de référence'!$E16)</f>
        <v>0</v>
      </c>
      <c r="AB1372" s="421">
        <f>AB596*(1-'Annexe 1. Taux de référence'!$E16)</f>
        <v>0</v>
      </c>
      <c r="AC1372" s="408">
        <f t="shared" si="561"/>
        <v>0</v>
      </c>
      <c r="AD1372" s="830"/>
      <c r="AE1372" s="1063"/>
      <c r="AF1372" s="832"/>
    </row>
    <row r="1373" spans="1:33" ht="15.75" customHeight="1" outlineLevel="1" x14ac:dyDescent="0.2">
      <c r="A1373" s="11">
        <v>243</v>
      </c>
      <c r="B1373" s="300"/>
      <c r="C1373" s="295"/>
      <c r="D1373" s="265"/>
      <c r="E1373" s="853" t="s">
        <v>556</v>
      </c>
      <c r="F1373" s="854"/>
      <c r="G1373" s="854"/>
      <c r="H1373" s="854"/>
      <c r="I1373" s="854"/>
      <c r="J1373" s="854"/>
      <c r="K1373" s="854"/>
      <c r="L1373" s="855"/>
      <c r="M1373" s="407">
        <f>SUBTOTAL(9,M1374:M1377)</f>
        <v>0</v>
      </c>
      <c r="N1373" s="410">
        <f t="shared" ref="N1373:AC1373" si="564">SUBTOTAL(9,N1374:N1377)</f>
        <v>0</v>
      </c>
      <c r="O1373" s="414">
        <f t="shared" si="564"/>
        <v>0</v>
      </c>
      <c r="P1373" s="414">
        <f t="shared" si="564"/>
        <v>0</v>
      </c>
      <c r="Q1373" s="415">
        <f t="shared" si="564"/>
        <v>0</v>
      </c>
      <c r="R1373" s="410">
        <f t="shared" si="564"/>
        <v>0</v>
      </c>
      <c r="S1373" s="414">
        <f t="shared" si="564"/>
        <v>0</v>
      </c>
      <c r="T1373" s="413">
        <f t="shared" si="564"/>
        <v>0</v>
      </c>
      <c r="U1373" s="413">
        <f t="shared" si="564"/>
        <v>0</v>
      </c>
      <c r="V1373" s="413">
        <f t="shared" si="564"/>
        <v>0</v>
      </c>
      <c r="W1373" s="413">
        <f t="shared" si="564"/>
        <v>0</v>
      </c>
      <c r="X1373" s="413">
        <f t="shared" si="564"/>
        <v>0</v>
      </c>
      <c r="Y1373" s="413">
        <f t="shared" si="564"/>
        <v>0</v>
      </c>
      <c r="Z1373" s="413">
        <f t="shared" si="564"/>
        <v>0</v>
      </c>
      <c r="AA1373" s="413">
        <f t="shared" si="564"/>
        <v>0</v>
      </c>
      <c r="AB1373" s="411">
        <f t="shared" si="564"/>
        <v>0</v>
      </c>
      <c r="AC1373" s="407">
        <f t="shared" si="564"/>
        <v>0</v>
      </c>
      <c r="AD1373" s="830"/>
      <c r="AE1373" s="1063"/>
      <c r="AF1373" s="832"/>
    </row>
    <row r="1374" spans="1:33" outlineLevel="1" x14ac:dyDescent="0.2">
      <c r="A1374" s="11">
        <v>244</v>
      </c>
      <c r="B1374" s="300"/>
      <c r="C1374" s="295"/>
      <c r="D1374" s="319"/>
      <c r="E1374" s="319"/>
      <c r="F1374" s="856" t="s">
        <v>65</v>
      </c>
      <c r="G1374" s="857"/>
      <c r="H1374" s="857"/>
      <c r="I1374" s="857"/>
      <c r="J1374" s="857"/>
      <c r="K1374" s="857"/>
      <c r="L1374" s="858"/>
      <c r="M1374" s="408">
        <f t="shared" ref="M1374:M1377" si="565">M598</f>
        <v>0</v>
      </c>
      <c r="N1374" s="419">
        <f>M1374*(1-'Annexe 1. Taux de référence'!$E18)+N598*(1-'Annexe 1. Taux de référence'!$E18)</f>
        <v>0</v>
      </c>
      <c r="O1374" s="422">
        <f>O598*(1-'Annexe 1. Taux de référence'!$E18)</f>
        <v>0</v>
      </c>
      <c r="P1374" s="422">
        <f>P598*(1-'Annexe 1. Taux de référence'!$E18)</f>
        <v>0</v>
      </c>
      <c r="Q1374" s="423">
        <f>Q598*(1-'Annexe 1. Taux de référence'!$E18)</f>
        <v>0</v>
      </c>
      <c r="R1374" s="419">
        <f>R598*(1-'Annexe 1. Taux de référence'!$E18)</f>
        <v>0</v>
      </c>
      <c r="S1374" s="421">
        <f>S598*(1-'Annexe 1. Taux de référence'!$E18)</f>
        <v>0</v>
      </c>
      <c r="T1374" s="421">
        <f>T598*(1-'Annexe 1. Taux de référence'!$E18)</f>
        <v>0</v>
      </c>
      <c r="U1374" s="421">
        <f>U598*(1-'Annexe 1. Taux de référence'!$E18)</f>
        <v>0</v>
      </c>
      <c r="V1374" s="421">
        <f>V598*(1-'Annexe 1. Taux de référence'!$E18)</f>
        <v>0</v>
      </c>
      <c r="W1374" s="421">
        <f>W598*(1-'Annexe 1. Taux de référence'!$E18)</f>
        <v>0</v>
      </c>
      <c r="X1374" s="422">
        <f>X598*(1-'Annexe 1. Taux de référence'!$E18)</f>
        <v>0</v>
      </c>
      <c r="Y1374" s="421">
        <f>Y598*(1-'Annexe 1. Taux de référence'!$E18)</f>
        <v>0</v>
      </c>
      <c r="Z1374" s="421">
        <f>Z598*(1-'Annexe 1. Taux de référence'!$E18)</f>
        <v>0</v>
      </c>
      <c r="AA1374" s="421">
        <f>AA598*(1-'Annexe 1. Taux de référence'!$E18)</f>
        <v>0</v>
      </c>
      <c r="AB1374" s="421">
        <f>AB598*(1-'Annexe 1. Taux de référence'!$E18)</f>
        <v>0</v>
      </c>
      <c r="AC1374" s="408">
        <f t="shared" si="561"/>
        <v>0</v>
      </c>
      <c r="AD1374" s="830"/>
      <c r="AE1374" s="1063"/>
      <c r="AF1374" s="832"/>
    </row>
    <row r="1375" spans="1:33" outlineLevel="1" x14ac:dyDescent="0.2">
      <c r="A1375" s="11">
        <v>245</v>
      </c>
      <c r="B1375" s="300"/>
      <c r="C1375" s="295"/>
      <c r="D1375" s="266"/>
      <c r="E1375" s="266"/>
      <c r="F1375" s="915" t="s">
        <v>68</v>
      </c>
      <c r="G1375" s="916"/>
      <c r="H1375" s="916"/>
      <c r="I1375" s="916"/>
      <c r="J1375" s="916"/>
      <c r="K1375" s="916"/>
      <c r="L1375" s="917"/>
      <c r="M1375" s="408">
        <f t="shared" si="565"/>
        <v>0</v>
      </c>
      <c r="N1375" s="419">
        <f>M1375*(1-'Annexe 1. Taux de référence'!$E19)+N599*(1-'Annexe 1. Taux de référence'!$E19)</f>
        <v>0</v>
      </c>
      <c r="O1375" s="422">
        <f>O599*(1-'Annexe 1. Taux de référence'!$E19)</f>
        <v>0</v>
      </c>
      <c r="P1375" s="422">
        <f>P599*(1-'Annexe 1. Taux de référence'!$E19)</f>
        <v>0</v>
      </c>
      <c r="Q1375" s="423">
        <f>Q599*(1-'Annexe 1. Taux de référence'!$E19)</f>
        <v>0</v>
      </c>
      <c r="R1375" s="419">
        <f>R599*(1-'Annexe 1. Taux de référence'!$E19)</f>
        <v>0</v>
      </c>
      <c r="S1375" s="421">
        <f>S599*(1-'Annexe 1. Taux de référence'!$E19)</f>
        <v>0</v>
      </c>
      <c r="T1375" s="421">
        <f>T599*(1-'Annexe 1. Taux de référence'!$E19)</f>
        <v>0</v>
      </c>
      <c r="U1375" s="421">
        <f>U599*(1-'Annexe 1. Taux de référence'!$E19)</f>
        <v>0</v>
      </c>
      <c r="V1375" s="421">
        <f>V599*(1-'Annexe 1. Taux de référence'!$E19)</f>
        <v>0</v>
      </c>
      <c r="W1375" s="421">
        <f>W599*(1-'Annexe 1. Taux de référence'!$E19)</f>
        <v>0</v>
      </c>
      <c r="X1375" s="422">
        <f>X599*(1-'Annexe 1. Taux de référence'!$E19)</f>
        <v>0</v>
      </c>
      <c r="Y1375" s="421">
        <f>Y599*(1-'Annexe 1. Taux de référence'!$E19)</f>
        <v>0</v>
      </c>
      <c r="Z1375" s="421">
        <f>Z599*(1-'Annexe 1. Taux de référence'!$E19)</f>
        <v>0</v>
      </c>
      <c r="AA1375" s="421">
        <f>AA599*(1-'Annexe 1. Taux de référence'!$E19)</f>
        <v>0</v>
      </c>
      <c r="AB1375" s="421">
        <f>AB599*(1-'Annexe 1. Taux de référence'!$E19)</f>
        <v>0</v>
      </c>
      <c r="AC1375" s="408">
        <f t="shared" si="561"/>
        <v>0</v>
      </c>
      <c r="AD1375" s="830"/>
      <c r="AE1375" s="1063"/>
      <c r="AF1375" s="832"/>
    </row>
    <row r="1376" spans="1:33" outlineLevel="1" x14ac:dyDescent="0.2">
      <c r="A1376" s="11">
        <v>246</v>
      </c>
      <c r="B1376" s="300"/>
      <c r="C1376" s="295"/>
      <c r="D1376" s="266"/>
      <c r="E1376" s="266"/>
      <c r="F1376" s="915" t="s">
        <v>537</v>
      </c>
      <c r="G1376" s="916"/>
      <c r="H1376" s="916"/>
      <c r="I1376" s="916"/>
      <c r="J1376" s="916"/>
      <c r="K1376" s="916"/>
      <c r="L1376" s="917"/>
      <c r="M1376" s="408">
        <f t="shared" si="565"/>
        <v>0</v>
      </c>
      <c r="N1376" s="419">
        <f>M1376*(1-'Annexe 1. Taux de référence'!$E20)+N600*(1-'Annexe 1. Taux de référence'!$E20)</f>
        <v>0</v>
      </c>
      <c r="O1376" s="422">
        <f>O600*(1-'Annexe 1. Taux de référence'!$E20)</f>
        <v>0</v>
      </c>
      <c r="P1376" s="422">
        <f>P600*(1-'Annexe 1. Taux de référence'!$E20)</f>
        <v>0</v>
      </c>
      <c r="Q1376" s="423">
        <f>Q600*(1-'Annexe 1. Taux de référence'!$E20)</f>
        <v>0</v>
      </c>
      <c r="R1376" s="419">
        <f>R600*(1-'Annexe 1. Taux de référence'!$E20)</f>
        <v>0</v>
      </c>
      <c r="S1376" s="421">
        <f>S600*(1-'Annexe 1. Taux de référence'!$E20)</f>
        <v>0</v>
      </c>
      <c r="T1376" s="421">
        <f>T600*(1-'Annexe 1. Taux de référence'!$E20)</f>
        <v>0</v>
      </c>
      <c r="U1376" s="421">
        <f>U600*(1-'Annexe 1. Taux de référence'!$E20)</f>
        <v>0</v>
      </c>
      <c r="V1376" s="421">
        <f>V600*(1-'Annexe 1. Taux de référence'!$E20)</f>
        <v>0</v>
      </c>
      <c r="W1376" s="421">
        <f>W600*(1-'Annexe 1. Taux de référence'!$E20)</f>
        <v>0</v>
      </c>
      <c r="X1376" s="422">
        <f>X600*(1-'Annexe 1. Taux de référence'!$E20)</f>
        <v>0</v>
      </c>
      <c r="Y1376" s="421">
        <f>Y600*(1-'Annexe 1. Taux de référence'!$E20)</f>
        <v>0</v>
      </c>
      <c r="Z1376" s="421">
        <f>Z600*(1-'Annexe 1. Taux de référence'!$E20)</f>
        <v>0</v>
      </c>
      <c r="AA1376" s="421">
        <f>AA600*(1-'Annexe 1. Taux de référence'!$E20)</f>
        <v>0</v>
      </c>
      <c r="AB1376" s="421">
        <f>AB600*(1-'Annexe 1. Taux de référence'!$E20)</f>
        <v>0</v>
      </c>
      <c r="AC1376" s="408">
        <f t="shared" si="561"/>
        <v>0</v>
      </c>
      <c r="AD1376" s="830"/>
      <c r="AE1376" s="1063"/>
      <c r="AF1376" s="832"/>
    </row>
    <row r="1377" spans="1:32" ht="27.75" customHeight="1" outlineLevel="1" x14ac:dyDescent="0.2">
      <c r="A1377" s="11">
        <v>247</v>
      </c>
      <c r="B1377" s="300"/>
      <c r="C1377" s="295"/>
      <c r="D1377" s="298"/>
      <c r="E1377" s="298"/>
      <c r="F1377" s="859" t="s">
        <v>532</v>
      </c>
      <c r="G1377" s="860"/>
      <c r="H1377" s="860"/>
      <c r="I1377" s="860"/>
      <c r="J1377" s="860"/>
      <c r="K1377" s="860"/>
      <c r="L1377" s="861"/>
      <c r="M1377" s="408">
        <f t="shared" si="565"/>
        <v>0</v>
      </c>
      <c r="N1377" s="419">
        <f>M1377*(1-'Annexe 1. Taux de référence'!$E21)+N601*(1-'Annexe 1. Taux de référence'!$E21)</f>
        <v>0</v>
      </c>
      <c r="O1377" s="422">
        <f>O601*(1-'Annexe 1. Taux de référence'!$E21)</f>
        <v>0</v>
      </c>
      <c r="P1377" s="422">
        <f>P601*(1-'Annexe 1. Taux de référence'!$E21)</f>
        <v>0</v>
      </c>
      <c r="Q1377" s="423">
        <f>Q601*(1-'Annexe 1. Taux de référence'!$E21)</f>
        <v>0</v>
      </c>
      <c r="R1377" s="419">
        <f>R601*(1-'Annexe 1. Taux de référence'!$E21)</f>
        <v>0</v>
      </c>
      <c r="S1377" s="421">
        <f>S601*(1-'Annexe 1. Taux de référence'!$E21)</f>
        <v>0</v>
      </c>
      <c r="T1377" s="421">
        <f>T601*(1-'Annexe 1. Taux de référence'!$E21)</f>
        <v>0</v>
      </c>
      <c r="U1377" s="421">
        <f>U601*(1-'Annexe 1. Taux de référence'!$E21)</f>
        <v>0</v>
      </c>
      <c r="V1377" s="421">
        <f>V601*(1-'Annexe 1. Taux de référence'!$E21)</f>
        <v>0</v>
      </c>
      <c r="W1377" s="421">
        <f>W601*(1-'Annexe 1. Taux de référence'!$E21)</f>
        <v>0</v>
      </c>
      <c r="X1377" s="422">
        <f>X601*(1-'Annexe 1. Taux de référence'!$E21)</f>
        <v>0</v>
      </c>
      <c r="Y1377" s="421">
        <f>Y601*(1-'Annexe 1. Taux de référence'!$E21)</f>
        <v>0</v>
      </c>
      <c r="Z1377" s="421">
        <f>Z601*(1-'Annexe 1. Taux de référence'!$E21)</f>
        <v>0</v>
      </c>
      <c r="AA1377" s="421">
        <f>AA601*(1-'Annexe 1. Taux de référence'!$E21)</f>
        <v>0</v>
      </c>
      <c r="AB1377" s="421">
        <f>AB601*(1-'Annexe 1. Taux de référence'!$E21)</f>
        <v>0</v>
      </c>
      <c r="AC1377" s="408">
        <f t="shared" si="561"/>
        <v>0</v>
      </c>
      <c r="AD1377" s="833"/>
      <c r="AE1377" s="834"/>
      <c r="AF1377" s="835"/>
    </row>
    <row r="1378" spans="1:32" ht="15" customHeight="1" outlineLevel="1" x14ac:dyDescent="0.2">
      <c r="A1378" s="11">
        <v>129</v>
      </c>
      <c r="B1378" s="300"/>
      <c r="C1378" s="298"/>
      <c r="D1378" s="844" t="s">
        <v>13</v>
      </c>
      <c r="E1378" s="845"/>
      <c r="F1378" s="845"/>
      <c r="G1378" s="845"/>
      <c r="H1378" s="845"/>
      <c r="I1378" s="845"/>
      <c r="J1378" s="845"/>
      <c r="K1378" s="845"/>
      <c r="L1378" s="845"/>
      <c r="M1378" s="845"/>
      <c r="N1378" s="845"/>
      <c r="O1378" s="845"/>
      <c r="P1378" s="845"/>
      <c r="Q1378" s="845"/>
      <c r="R1378" s="845"/>
      <c r="S1378" s="845"/>
      <c r="T1378" s="845"/>
      <c r="U1378" s="845"/>
      <c r="V1378" s="845"/>
      <c r="W1378" s="845"/>
      <c r="X1378" s="845"/>
      <c r="Y1378" s="845"/>
      <c r="Z1378" s="845"/>
      <c r="AA1378" s="845"/>
      <c r="AB1378" s="845"/>
      <c r="AC1378" s="845"/>
      <c r="AD1378" s="845"/>
      <c r="AE1378" s="845"/>
      <c r="AF1378" s="846"/>
    </row>
    <row r="1379" spans="1:32" ht="15" customHeight="1" outlineLevel="1" x14ac:dyDescent="0.2">
      <c r="A1379" s="11">
        <v>130</v>
      </c>
      <c r="B1379" s="300"/>
      <c r="C1379" s="298"/>
      <c r="D1379" s="298"/>
      <c r="E1379" s="918" t="s">
        <v>14</v>
      </c>
      <c r="F1379" s="919"/>
      <c r="G1379" s="919"/>
      <c r="H1379" s="919"/>
      <c r="I1379" s="919"/>
      <c r="J1379" s="919"/>
      <c r="K1379" s="919"/>
      <c r="L1379" s="920"/>
      <c r="M1379" s="407">
        <f>SUBTOTAL(9,M1380:M1382)</f>
        <v>0</v>
      </c>
      <c r="N1379" s="410">
        <f t="shared" ref="N1379:AC1379" si="566">SUBTOTAL(9,N1380:N1382)</f>
        <v>0</v>
      </c>
      <c r="O1379" s="414">
        <f t="shared" si="566"/>
        <v>0</v>
      </c>
      <c r="P1379" s="414">
        <f t="shared" si="566"/>
        <v>0</v>
      </c>
      <c r="Q1379" s="415">
        <f t="shared" si="566"/>
        <v>0</v>
      </c>
      <c r="R1379" s="410">
        <f t="shared" si="566"/>
        <v>0</v>
      </c>
      <c r="S1379" s="414">
        <f t="shared" si="566"/>
        <v>0</v>
      </c>
      <c r="T1379" s="413">
        <f t="shared" si="566"/>
        <v>0</v>
      </c>
      <c r="U1379" s="413">
        <f t="shared" si="566"/>
        <v>0</v>
      </c>
      <c r="V1379" s="413">
        <f t="shared" si="566"/>
        <v>0</v>
      </c>
      <c r="W1379" s="413">
        <f t="shared" si="566"/>
        <v>0</v>
      </c>
      <c r="X1379" s="413">
        <f t="shared" si="566"/>
        <v>0</v>
      </c>
      <c r="Y1379" s="413">
        <f t="shared" si="566"/>
        <v>0</v>
      </c>
      <c r="Z1379" s="413">
        <f t="shared" si="566"/>
        <v>0</v>
      </c>
      <c r="AA1379" s="413">
        <f t="shared" si="566"/>
        <v>0</v>
      </c>
      <c r="AB1379" s="411">
        <f t="shared" si="566"/>
        <v>0</v>
      </c>
      <c r="AC1379" s="407">
        <f t="shared" si="566"/>
        <v>0</v>
      </c>
      <c r="AD1379" s="1440"/>
      <c r="AE1379" s="828"/>
      <c r="AF1379" s="829"/>
    </row>
    <row r="1380" spans="1:32" ht="15" customHeight="1" outlineLevel="1" x14ac:dyDescent="0.2">
      <c r="A1380" s="11">
        <v>131</v>
      </c>
      <c r="B1380" s="300"/>
      <c r="C1380" s="298"/>
      <c r="D1380" s="298"/>
      <c r="E1380" s="299"/>
      <c r="F1380" s="856" t="s">
        <v>112</v>
      </c>
      <c r="G1380" s="857"/>
      <c r="H1380" s="857"/>
      <c r="I1380" s="857"/>
      <c r="J1380" s="857"/>
      <c r="K1380" s="857"/>
      <c r="L1380" s="858"/>
      <c r="M1380" s="408">
        <f t="shared" ref="M1380:M1382" si="567">M604</f>
        <v>0</v>
      </c>
      <c r="N1380" s="419">
        <f>M1380*(1-'Annexe 1. Taux de référence'!$E24)+N604*(1-'Annexe 1. Taux de référence'!$E24)</f>
        <v>0</v>
      </c>
      <c r="O1380" s="422">
        <f>O604*(1-'Annexe 1. Taux de référence'!$E24)</f>
        <v>0</v>
      </c>
      <c r="P1380" s="422">
        <f>P604*(1-'Annexe 1. Taux de référence'!$E24)</f>
        <v>0</v>
      </c>
      <c r="Q1380" s="423">
        <f>Q604*(1-'Annexe 1. Taux de référence'!$E24)</f>
        <v>0</v>
      </c>
      <c r="R1380" s="419">
        <f>R604*(1-'Annexe 1. Taux de référence'!$E24)</f>
        <v>0</v>
      </c>
      <c r="S1380" s="421">
        <f>S604*(1-'Annexe 1. Taux de référence'!$E24)</f>
        <v>0</v>
      </c>
      <c r="T1380" s="421">
        <f>T604*(1-'Annexe 1. Taux de référence'!$E24)</f>
        <v>0</v>
      </c>
      <c r="U1380" s="421">
        <f>U604*(1-'Annexe 1. Taux de référence'!$E24)</f>
        <v>0</v>
      </c>
      <c r="V1380" s="421">
        <f>V604*(1-'Annexe 1. Taux de référence'!$E24)</f>
        <v>0</v>
      </c>
      <c r="W1380" s="421">
        <f>W604*(1-'Annexe 1. Taux de référence'!$E24)</f>
        <v>0</v>
      </c>
      <c r="X1380" s="422">
        <f>X604*(1-'Annexe 1. Taux de référence'!$E24)</f>
        <v>0</v>
      </c>
      <c r="Y1380" s="421">
        <f>Y604*(1-'Annexe 1. Taux de référence'!$E24)</f>
        <v>0</v>
      </c>
      <c r="Z1380" s="421">
        <f>Z604*(1-'Annexe 1. Taux de référence'!$E24)</f>
        <v>0</v>
      </c>
      <c r="AA1380" s="421">
        <f>AA604*(1-'Annexe 1. Taux de référence'!$E24)</f>
        <v>0</v>
      </c>
      <c r="AB1380" s="421">
        <f>AB604*(1-'Annexe 1. Taux de référence'!$E24)</f>
        <v>0</v>
      </c>
      <c r="AC1380" s="408">
        <f t="shared" ref="AC1380:AC1390" si="568">AC604</f>
        <v>0</v>
      </c>
      <c r="AD1380" s="830"/>
      <c r="AE1380" s="1063"/>
      <c r="AF1380" s="832"/>
    </row>
    <row r="1381" spans="1:32" ht="15" customHeight="1" outlineLevel="1" x14ac:dyDescent="0.2">
      <c r="A1381" s="11">
        <v>132</v>
      </c>
      <c r="B1381" s="300"/>
      <c r="C1381" s="298"/>
      <c r="D1381" s="298"/>
      <c r="E1381" s="299"/>
      <c r="F1381" s="915" t="s">
        <v>113</v>
      </c>
      <c r="G1381" s="916"/>
      <c r="H1381" s="916"/>
      <c r="I1381" s="916"/>
      <c r="J1381" s="916"/>
      <c r="K1381" s="916"/>
      <c r="L1381" s="917"/>
      <c r="M1381" s="408">
        <f t="shared" si="567"/>
        <v>0</v>
      </c>
      <c r="N1381" s="419">
        <f>M1381*(1-'Annexe 1. Taux de référence'!$E25)+N605*(1-'Annexe 1. Taux de référence'!$E25)</f>
        <v>0</v>
      </c>
      <c r="O1381" s="422">
        <f>O605*(1-'Annexe 1. Taux de référence'!$E25)</f>
        <v>0</v>
      </c>
      <c r="P1381" s="422">
        <f>P605*(1-'Annexe 1. Taux de référence'!$E25)</f>
        <v>0</v>
      </c>
      <c r="Q1381" s="423">
        <f>Q605*(1-'Annexe 1. Taux de référence'!$E25)</f>
        <v>0</v>
      </c>
      <c r="R1381" s="419">
        <f>R605*(1-'Annexe 1. Taux de référence'!$E25)</f>
        <v>0</v>
      </c>
      <c r="S1381" s="421">
        <f>S605*(1-'Annexe 1. Taux de référence'!$E25)</f>
        <v>0</v>
      </c>
      <c r="T1381" s="421">
        <f>T605*(1-'Annexe 1. Taux de référence'!$E25)</f>
        <v>0</v>
      </c>
      <c r="U1381" s="421">
        <f>U605*(1-'Annexe 1. Taux de référence'!$E25)</f>
        <v>0</v>
      </c>
      <c r="V1381" s="421">
        <f>V605*(1-'Annexe 1. Taux de référence'!$E25)</f>
        <v>0</v>
      </c>
      <c r="W1381" s="421">
        <f>W605*(1-'Annexe 1. Taux de référence'!$E25)</f>
        <v>0</v>
      </c>
      <c r="X1381" s="422">
        <f>X605*(1-'Annexe 1. Taux de référence'!$E25)</f>
        <v>0</v>
      </c>
      <c r="Y1381" s="421">
        <f>Y605*(1-'Annexe 1. Taux de référence'!$E25)</f>
        <v>0</v>
      </c>
      <c r="Z1381" s="421">
        <f>Z605*(1-'Annexe 1. Taux de référence'!$E25)</f>
        <v>0</v>
      </c>
      <c r="AA1381" s="421">
        <f>AA605*(1-'Annexe 1. Taux de référence'!$E25)</f>
        <v>0</v>
      </c>
      <c r="AB1381" s="421">
        <f>AB605*(1-'Annexe 1. Taux de référence'!$E25)</f>
        <v>0</v>
      </c>
      <c r="AC1381" s="408">
        <f t="shared" si="568"/>
        <v>0</v>
      </c>
      <c r="AD1381" s="830"/>
      <c r="AE1381" s="1063"/>
      <c r="AF1381" s="832"/>
    </row>
    <row r="1382" spans="1:32" ht="15" customHeight="1" outlineLevel="1" x14ac:dyDescent="0.2">
      <c r="A1382" s="11">
        <v>133</v>
      </c>
      <c r="B1382" s="300"/>
      <c r="C1382" s="298"/>
      <c r="D1382" s="298"/>
      <c r="E1382" s="299"/>
      <c r="F1382" s="859" t="s">
        <v>557</v>
      </c>
      <c r="G1382" s="860"/>
      <c r="H1382" s="860"/>
      <c r="I1382" s="860"/>
      <c r="J1382" s="860"/>
      <c r="K1382" s="860"/>
      <c r="L1382" s="861"/>
      <c r="M1382" s="408">
        <f t="shared" si="567"/>
        <v>0</v>
      </c>
      <c r="N1382" s="419">
        <f>M1382*(1-'Annexe 1. Taux de référence'!$E26)+N606*(1-'Annexe 1. Taux de référence'!$E26)</f>
        <v>0</v>
      </c>
      <c r="O1382" s="422">
        <f>O606*(1-'Annexe 1. Taux de référence'!$E26)</f>
        <v>0</v>
      </c>
      <c r="P1382" s="422">
        <f>P606*(1-'Annexe 1. Taux de référence'!$E26)</f>
        <v>0</v>
      </c>
      <c r="Q1382" s="423">
        <f>Q606*(1-'Annexe 1. Taux de référence'!$E26)</f>
        <v>0</v>
      </c>
      <c r="R1382" s="419">
        <f>R606*(1-'Annexe 1. Taux de référence'!$E26)</f>
        <v>0</v>
      </c>
      <c r="S1382" s="421">
        <f>S606*(1-'Annexe 1. Taux de référence'!$E26)</f>
        <v>0</v>
      </c>
      <c r="T1382" s="421">
        <f>T606*(1-'Annexe 1. Taux de référence'!$E26)</f>
        <v>0</v>
      </c>
      <c r="U1382" s="421">
        <f>U606*(1-'Annexe 1. Taux de référence'!$E26)</f>
        <v>0</v>
      </c>
      <c r="V1382" s="421">
        <f>V606*(1-'Annexe 1. Taux de référence'!$E26)</f>
        <v>0</v>
      </c>
      <c r="W1382" s="421">
        <f>W606*(1-'Annexe 1. Taux de référence'!$E26)</f>
        <v>0</v>
      </c>
      <c r="X1382" s="422">
        <f>X606*(1-'Annexe 1. Taux de référence'!$E26)</f>
        <v>0</v>
      </c>
      <c r="Y1382" s="421">
        <f>Y606*(1-'Annexe 1. Taux de référence'!$E26)</f>
        <v>0</v>
      </c>
      <c r="Z1382" s="421">
        <f>Z606*(1-'Annexe 1. Taux de référence'!$E26)</f>
        <v>0</v>
      </c>
      <c r="AA1382" s="421">
        <f>AA606*(1-'Annexe 1. Taux de référence'!$E26)</f>
        <v>0</v>
      </c>
      <c r="AB1382" s="421">
        <f>AB606*(1-'Annexe 1. Taux de référence'!$E26)</f>
        <v>0</v>
      </c>
      <c r="AC1382" s="408">
        <f t="shared" si="568"/>
        <v>0</v>
      </c>
      <c r="AD1382" s="830"/>
      <c r="AE1382" s="1063"/>
      <c r="AF1382" s="832"/>
    </row>
    <row r="1383" spans="1:32" ht="15" customHeight="1" outlineLevel="1" x14ac:dyDescent="0.2">
      <c r="A1383" s="11">
        <v>134</v>
      </c>
      <c r="B1383" s="300"/>
      <c r="C1383" s="298"/>
      <c r="D1383" s="298"/>
      <c r="E1383" s="853" t="s">
        <v>15</v>
      </c>
      <c r="F1383" s="854"/>
      <c r="G1383" s="854"/>
      <c r="H1383" s="854"/>
      <c r="I1383" s="854"/>
      <c r="J1383" s="854"/>
      <c r="K1383" s="854"/>
      <c r="L1383" s="855"/>
      <c r="M1383" s="407">
        <f>SUBTOTAL(9,M1384:M1386)</f>
        <v>0</v>
      </c>
      <c r="N1383" s="410">
        <f t="shared" ref="N1383:AC1383" si="569">SUBTOTAL(9,N1384:N1386)</f>
        <v>0</v>
      </c>
      <c r="O1383" s="414">
        <f t="shared" si="569"/>
        <v>0</v>
      </c>
      <c r="P1383" s="414">
        <f t="shared" si="569"/>
        <v>0</v>
      </c>
      <c r="Q1383" s="415">
        <f t="shared" si="569"/>
        <v>0</v>
      </c>
      <c r="R1383" s="410">
        <f t="shared" si="569"/>
        <v>0</v>
      </c>
      <c r="S1383" s="414">
        <f t="shared" si="569"/>
        <v>0</v>
      </c>
      <c r="T1383" s="413">
        <f t="shared" si="569"/>
        <v>0</v>
      </c>
      <c r="U1383" s="413">
        <f t="shared" si="569"/>
        <v>0</v>
      </c>
      <c r="V1383" s="413">
        <f t="shared" si="569"/>
        <v>0</v>
      </c>
      <c r="W1383" s="413">
        <f t="shared" si="569"/>
        <v>0</v>
      </c>
      <c r="X1383" s="413">
        <f t="shared" si="569"/>
        <v>0</v>
      </c>
      <c r="Y1383" s="413">
        <f t="shared" si="569"/>
        <v>0</v>
      </c>
      <c r="Z1383" s="413">
        <f t="shared" si="569"/>
        <v>0</v>
      </c>
      <c r="AA1383" s="413">
        <f t="shared" si="569"/>
        <v>0</v>
      </c>
      <c r="AB1383" s="411">
        <f t="shared" si="569"/>
        <v>0</v>
      </c>
      <c r="AC1383" s="407">
        <f t="shared" si="569"/>
        <v>0</v>
      </c>
      <c r="AD1383" s="830"/>
      <c r="AE1383" s="1063"/>
      <c r="AF1383" s="832"/>
    </row>
    <row r="1384" spans="1:32" ht="15" customHeight="1" outlineLevel="1" x14ac:dyDescent="0.2">
      <c r="A1384" s="11">
        <v>135</v>
      </c>
      <c r="B1384" s="300"/>
      <c r="C1384" s="298"/>
      <c r="D1384" s="298"/>
      <c r="E1384" s="299"/>
      <c r="F1384" s="856" t="s">
        <v>109</v>
      </c>
      <c r="G1384" s="857"/>
      <c r="H1384" s="857"/>
      <c r="I1384" s="857"/>
      <c r="J1384" s="857"/>
      <c r="K1384" s="857"/>
      <c r="L1384" s="858"/>
      <c r="M1384" s="408">
        <f t="shared" ref="M1384:M1386" si="570">M608</f>
        <v>0</v>
      </c>
      <c r="N1384" s="419">
        <f>M1384*(1-'Annexe 1. Taux de référence'!$E28)+N608*(1-'Annexe 1. Taux de référence'!$E28)</f>
        <v>0</v>
      </c>
      <c r="O1384" s="422">
        <f>O608*(1-'Annexe 1. Taux de référence'!$E28)</f>
        <v>0</v>
      </c>
      <c r="P1384" s="422">
        <f>P608*(1-'Annexe 1. Taux de référence'!$E28)</f>
        <v>0</v>
      </c>
      <c r="Q1384" s="423">
        <f>Q608*(1-'Annexe 1. Taux de référence'!$E28)</f>
        <v>0</v>
      </c>
      <c r="R1384" s="419">
        <f>R608*(1-'Annexe 1. Taux de référence'!$E28)</f>
        <v>0</v>
      </c>
      <c r="S1384" s="421">
        <f>S608*(1-'Annexe 1. Taux de référence'!$E28)</f>
        <v>0</v>
      </c>
      <c r="T1384" s="421">
        <f>T608*(1-'Annexe 1. Taux de référence'!$E28)</f>
        <v>0</v>
      </c>
      <c r="U1384" s="421">
        <f>U608*(1-'Annexe 1. Taux de référence'!$E28)</f>
        <v>0</v>
      </c>
      <c r="V1384" s="421">
        <f>V608*(1-'Annexe 1. Taux de référence'!$E28)</f>
        <v>0</v>
      </c>
      <c r="W1384" s="421">
        <f>W608*(1-'Annexe 1. Taux de référence'!$E28)</f>
        <v>0</v>
      </c>
      <c r="X1384" s="422">
        <f>X608*(1-'Annexe 1. Taux de référence'!$E28)</f>
        <v>0</v>
      </c>
      <c r="Y1384" s="421">
        <f>Y608*(1-'Annexe 1. Taux de référence'!$E28)</f>
        <v>0</v>
      </c>
      <c r="Z1384" s="421">
        <f>Z608*(1-'Annexe 1. Taux de référence'!$E28)</f>
        <v>0</v>
      </c>
      <c r="AA1384" s="421">
        <f>AA608*(1-'Annexe 1. Taux de référence'!$E28)</f>
        <v>0</v>
      </c>
      <c r="AB1384" s="421">
        <f>AB608*(1-'Annexe 1. Taux de référence'!$E28)</f>
        <v>0</v>
      </c>
      <c r="AC1384" s="408">
        <f t="shared" si="568"/>
        <v>0</v>
      </c>
      <c r="AD1384" s="830"/>
      <c r="AE1384" s="1063"/>
      <c r="AF1384" s="832"/>
    </row>
    <row r="1385" spans="1:32" ht="15" customHeight="1" outlineLevel="1" x14ac:dyDescent="0.2">
      <c r="A1385" s="11">
        <v>136</v>
      </c>
      <c r="B1385" s="300"/>
      <c r="C1385" s="298"/>
      <c r="D1385" s="298"/>
      <c r="E1385" s="299"/>
      <c r="F1385" s="915" t="s">
        <v>110</v>
      </c>
      <c r="G1385" s="916"/>
      <c r="H1385" s="916"/>
      <c r="I1385" s="916"/>
      <c r="J1385" s="916"/>
      <c r="K1385" s="916"/>
      <c r="L1385" s="917"/>
      <c r="M1385" s="408">
        <f t="shared" si="570"/>
        <v>0</v>
      </c>
      <c r="N1385" s="419">
        <f>M1385*(1-'Annexe 1. Taux de référence'!$E29)+N609*(1-'Annexe 1. Taux de référence'!$E29)</f>
        <v>0</v>
      </c>
      <c r="O1385" s="422">
        <f>O609*(1-'Annexe 1. Taux de référence'!$E29)</f>
        <v>0</v>
      </c>
      <c r="P1385" s="422">
        <f>P609*(1-'Annexe 1. Taux de référence'!$E29)</f>
        <v>0</v>
      </c>
      <c r="Q1385" s="423">
        <f>Q609*(1-'Annexe 1. Taux de référence'!$E29)</f>
        <v>0</v>
      </c>
      <c r="R1385" s="419">
        <f>R609*(1-'Annexe 1. Taux de référence'!$E29)</f>
        <v>0</v>
      </c>
      <c r="S1385" s="421">
        <f>S609*(1-'Annexe 1. Taux de référence'!$E29)</f>
        <v>0</v>
      </c>
      <c r="T1385" s="421">
        <f>T609*(1-'Annexe 1. Taux de référence'!$E29)</f>
        <v>0</v>
      </c>
      <c r="U1385" s="421">
        <f>U609*(1-'Annexe 1. Taux de référence'!$E29)</f>
        <v>0</v>
      </c>
      <c r="V1385" s="421">
        <f>V609*(1-'Annexe 1. Taux de référence'!$E29)</f>
        <v>0</v>
      </c>
      <c r="W1385" s="421">
        <f>W609*(1-'Annexe 1. Taux de référence'!$E29)</f>
        <v>0</v>
      </c>
      <c r="X1385" s="422">
        <f>X609*(1-'Annexe 1. Taux de référence'!$E29)</f>
        <v>0</v>
      </c>
      <c r="Y1385" s="421">
        <f>Y609*(1-'Annexe 1. Taux de référence'!$E29)</f>
        <v>0</v>
      </c>
      <c r="Z1385" s="421">
        <f>Z609*(1-'Annexe 1. Taux de référence'!$E29)</f>
        <v>0</v>
      </c>
      <c r="AA1385" s="421">
        <f>AA609*(1-'Annexe 1. Taux de référence'!$E29)</f>
        <v>0</v>
      </c>
      <c r="AB1385" s="421">
        <f>AB609*(1-'Annexe 1. Taux de référence'!$E29)</f>
        <v>0</v>
      </c>
      <c r="AC1385" s="408">
        <f t="shared" si="568"/>
        <v>0</v>
      </c>
      <c r="AD1385" s="830"/>
      <c r="AE1385" s="1063"/>
      <c r="AF1385" s="832"/>
    </row>
    <row r="1386" spans="1:32" ht="15" customHeight="1" outlineLevel="1" x14ac:dyDescent="0.2">
      <c r="A1386" s="11">
        <v>137</v>
      </c>
      <c r="B1386" s="300"/>
      <c r="C1386" s="298"/>
      <c r="D1386" s="298"/>
      <c r="E1386" s="299"/>
      <c r="F1386" s="859" t="s">
        <v>111</v>
      </c>
      <c r="G1386" s="860"/>
      <c r="H1386" s="860"/>
      <c r="I1386" s="860"/>
      <c r="J1386" s="860"/>
      <c r="K1386" s="860"/>
      <c r="L1386" s="861"/>
      <c r="M1386" s="408">
        <f t="shared" si="570"/>
        <v>0</v>
      </c>
      <c r="N1386" s="419">
        <f>M1386*(1-'Annexe 1. Taux de référence'!$E30)+N610*(1-'Annexe 1. Taux de référence'!$E30)</f>
        <v>0</v>
      </c>
      <c r="O1386" s="422">
        <f>O610*(1-'Annexe 1. Taux de référence'!$E30)</f>
        <v>0</v>
      </c>
      <c r="P1386" s="422">
        <f>P610*(1-'Annexe 1. Taux de référence'!$E30)</f>
        <v>0</v>
      </c>
      <c r="Q1386" s="423">
        <f>Q610*(1-'Annexe 1. Taux de référence'!$E30)</f>
        <v>0</v>
      </c>
      <c r="R1386" s="419">
        <f>R610*(1-'Annexe 1. Taux de référence'!$E30)</f>
        <v>0</v>
      </c>
      <c r="S1386" s="421">
        <f>S610*(1-'Annexe 1. Taux de référence'!$E30)</f>
        <v>0</v>
      </c>
      <c r="T1386" s="421">
        <f>T610*(1-'Annexe 1. Taux de référence'!$E30)</f>
        <v>0</v>
      </c>
      <c r="U1386" s="421">
        <f>U610*(1-'Annexe 1. Taux de référence'!$E30)</f>
        <v>0</v>
      </c>
      <c r="V1386" s="421">
        <f>V610*(1-'Annexe 1. Taux de référence'!$E30)</f>
        <v>0</v>
      </c>
      <c r="W1386" s="421">
        <f>W610*(1-'Annexe 1. Taux de référence'!$E30)</f>
        <v>0</v>
      </c>
      <c r="X1386" s="422">
        <f>X610*(1-'Annexe 1. Taux de référence'!$E30)</f>
        <v>0</v>
      </c>
      <c r="Y1386" s="421">
        <f>Y610*(1-'Annexe 1. Taux de référence'!$E30)</f>
        <v>0</v>
      </c>
      <c r="Z1386" s="421">
        <f>Z610*(1-'Annexe 1. Taux de référence'!$E30)</f>
        <v>0</v>
      </c>
      <c r="AA1386" s="421">
        <f>AA610*(1-'Annexe 1. Taux de référence'!$E30)</f>
        <v>0</v>
      </c>
      <c r="AB1386" s="421">
        <f>AB610*(1-'Annexe 1. Taux de référence'!$E30)</f>
        <v>0</v>
      </c>
      <c r="AC1386" s="408">
        <f t="shared" si="568"/>
        <v>0</v>
      </c>
      <c r="AD1386" s="830"/>
      <c r="AE1386" s="1063"/>
      <c r="AF1386" s="832"/>
    </row>
    <row r="1387" spans="1:32" ht="15" customHeight="1" outlineLevel="1" x14ac:dyDescent="0.2">
      <c r="A1387" s="11">
        <v>138</v>
      </c>
      <c r="B1387" s="300"/>
      <c r="C1387" s="298"/>
      <c r="D1387" s="298"/>
      <c r="E1387" s="853" t="s">
        <v>18</v>
      </c>
      <c r="F1387" s="854"/>
      <c r="G1387" s="854"/>
      <c r="H1387" s="854"/>
      <c r="I1387" s="854"/>
      <c r="J1387" s="854"/>
      <c r="K1387" s="854"/>
      <c r="L1387" s="855"/>
      <c r="M1387" s="407">
        <f>SUBTOTAL(9,M1388:M1390)</f>
        <v>0</v>
      </c>
      <c r="N1387" s="410">
        <f t="shared" ref="N1387:AC1387" si="571">SUBTOTAL(9,N1388:N1390)</f>
        <v>0</v>
      </c>
      <c r="O1387" s="414">
        <f t="shared" si="571"/>
        <v>0</v>
      </c>
      <c r="P1387" s="414">
        <f t="shared" si="571"/>
        <v>0</v>
      </c>
      <c r="Q1387" s="415">
        <f t="shared" si="571"/>
        <v>0</v>
      </c>
      <c r="R1387" s="410">
        <f t="shared" si="571"/>
        <v>0</v>
      </c>
      <c r="S1387" s="414">
        <f t="shared" si="571"/>
        <v>0</v>
      </c>
      <c r="T1387" s="413">
        <f t="shared" si="571"/>
        <v>0</v>
      </c>
      <c r="U1387" s="413">
        <f t="shared" si="571"/>
        <v>0</v>
      </c>
      <c r="V1387" s="413">
        <f t="shared" si="571"/>
        <v>0</v>
      </c>
      <c r="W1387" s="413">
        <f t="shared" si="571"/>
        <v>0</v>
      </c>
      <c r="X1387" s="413">
        <f t="shared" si="571"/>
        <v>0</v>
      </c>
      <c r="Y1387" s="413">
        <f t="shared" si="571"/>
        <v>0</v>
      </c>
      <c r="Z1387" s="413">
        <f t="shared" si="571"/>
        <v>0</v>
      </c>
      <c r="AA1387" s="413">
        <f t="shared" si="571"/>
        <v>0</v>
      </c>
      <c r="AB1387" s="411">
        <f t="shared" si="571"/>
        <v>0</v>
      </c>
      <c r="AC1387" s="407">
        <f t="shared" si="571"/>
        <v>0</v>
      </c>
      <c r="AD1387" s="830"/>
      <c r="AE1387" s="1063"/>
      <c r="AF1387" s="832"/>
    </row>
    <row r="1388" spans="1:32" ht="15" customHeight="1" outlineLevel="1" x14ac:dyDescent="0.2">
      <c r="A1388" s="11">
        <v>139</v>
      </c>
      <c r="B1388" s="300"/>
      <c r="C1388" s="298"/>
      <c r="D1388" s="298"/>
      <c r="E1388" s="299"/>
      <c r="F1388" s="856" t="s">
        <v>114</v>
      </c>
      <c r="G1388" s="857"/>
      <c r="H1388" s="857"/>
      <c r="I1388" s="857"/>
      <c r="J1388" s="857"/>
      <c r="K1388" s="857"/>
      <c r="L1388" s="858"/>
      <c r="M1388" s="408">
        <f t="shared" ref="M1388:M1390" si="572">M612</f>
        <v>0</v>
      </c>
      <c r="N1388" s="419">
        <f>M1388*(1-'Annexe 1. Taux de référence'!$E32)+N612*(1-'Annexe 1. Taux de référence'!$E32)</f>
        <v>0</v>
      </c>
      <c r="O1388" s="422">
        <f>O612*(1-'Annexe 1. Taux de référence'!$E32)</f>
        <v>0</v>
      </c>
      <c r="P1388" s="422">
        <f>P612*(1-'Annexe 1. Taux de référence'!$E32)</f>
        <v>0</v>
      </c>
      <c r="Q1388" s="423">
        <f>Q612*(1-'Annexe 1. Taux de référence'!$E32)</f>
        <v>0</v>
      </c>
      <c r="R1388" s="419">
        <f>R612*(1-'Annexe 1. Taux de référence'!$E32)</f>
        <v>0</v>
      </c>
      <c r="S1388" s="421">
        <f>S612*(1-'Annexe 1. Taux de référence'!$E32)</f>
        <v>0</v>
      </c>
      <c r="T1388" s="421">
        <f>T612*(1-'Annexe 1. Taux de référence'!$E32)</f>
        <v>0</v>
      </c>
      <c r="U1388" s="421">
        <f>U612*(1-'Annexe 1. Taux de référence'!$E32)</f>
        <v>0</v>
      </c>
      <c r="V1388" s="421">
        <f>V612*(1-'Annexe 1. Taux de référence'!$E32)</f>
        <v>0</v>
      </c>
      <c r="W1388" s="421">
        <f>W612*(1-'Annexe 1. Taux de référence'!$E32)</f>
        <v>0</v>
      </c>
      <c r="X1388" s="422">
        <f>X612*(1-'Annexe 1. Taux de référence'!$E32)</f>
        <v>0</v>
      </c>
      <c r="Y1388" s="421">
        <f>Y612*(1-'Annexe 1. Taux de référence'!$E32)</f>
        <v>0</v>
      </c>
      <c r="Z1388" s="421">
        <f>Z612*(1-'Annexe 1. Taux de référence'!$E32)</f>
        <v>0</v>
      </c>
      <c r="AA1388" s="421">
        <f>AA612*(1-'Annexe 1. Taux de référence'!$E32)</f>
        <v>0</v>
      </c>
      <c r="AB1388" s="421">
        <f>AB612*(1-'Annexe 1. Taux de référence'!$E32)</f>
        <v>0</v>
      </c>
      <c r="AC1388" s="408">
        <f t="shared" si="568"/>
        <v>0</v>
      </c>
      <c r="AD1388" s="830"/>
      <c r="AE1388" s="1063"/>
      <c r="AF1388" s="832"/>
    </row>
    <row r="1389" spans="1:32" ht="15" customHeight="1" outlineLevel="1" x14ac:dyDescent="0.2">
      <c r="A1389" s="11">
        <v>140</v>
      </c>
      <c r="B1389" s="300"/>
      <c r="C1389" s="298"/>
      <c r="D1389" s="298"/>
      <c r="E1389" s="299"/>
      <c r="F1389" s="915" t="s">
        <v>115</v>
      </c>
      <c r="G1389" s="916"/>
      <c r="H1389" s="916"/>
      <c r="I1389" s="916"/>
      <c r="J1389" s="916"/>
      <c r="K1389" s="916"/>
      <c r="L1389" s="917"/>
      <c r="M1389" s="408">
        <f t="shared" si="572"/>
        <v>0</v>
      </c>
      <c r="N1389" s="419">
        <f>M1389*(1-'Annexe 1. Taux de référence'!$E33)+N613*(1-'Annexe 1. Taux de référence'!$E33)</f>
        <v>0</v>
      </c>
      <c r="O1389" s="422">
        <f>O613*(1-'Annexe 1. Taux de référence'!$E33)</f>
        <v>0</v>
      </c>
      <c r="P1389" s="422">
        <f>P613*(1-'Annexe 1. Taux de référence'!$E33)</f>
        <v>0</v>
      </c>
      <c r="Q1389" s="423">
        <f>Q613*(1-'Annexe 1. Taux de référence'!$E33)</f>
        <v>0</v>
      </c>
      <c r="R1389" s="419">
        <f>R613*(1-'Annexe 1. Taux de référence'!$E33)</f>
        <v>0</v>
      </c>
      <c r="S1389" s="421">
        <f>S613*(1-'Annexe 1. Taux de référence'!$E33)</f>
        <v>0</v>
      </c>
      <c r="T1389" s="421">
        <f>T613*(1-'Annexe 1. Taux de référence'!$E33)</f>
        <v>0</v>
      </c>
      <c r="U1389" s="421">
        <f>U613*(1-'Annexe 1. Taux de référence'!$E33)</f>
        <v>0</v>
      </c>
      <c r="V1389" s="421">
        <f>V613*(1-'Annexe 1. Taux de référence'!$E33)</f>
        <v>0</v>
      </c>
      <c r="W1389" s="421">
        <f>W613*(1-'Annexe 1. Taux de référence'!$E33)</f>
        <v>0</v>
      </c>
      <c r="X1389" s="422">
        <f>X613*(1-'Annexe 1. Taux de référence'!$E33)</f>
        <v>0</v>
      </c>
      <c r="Y1389" s="421">
        <f>Y613*(1-'Annexe 1. Taux de référence'!$E33)</f>
        <v>0</v>
      </c>
      <c r="Z1389" s="421">
        <f>Z613*(1-'Annexe 1. Taux de référence'!$E33)</f>
        <v>0</v>
      </c>
      <c r="AA1389" s="421">
        <f>AA613*(1-'Annexe 1. Taux de référence'!$E33)</f>
        <v>0</v>
      </c>
      <c r="AB1389" s="421">
        <f>AB613*(1-'Annexe 1. Taux de référence'!$E33)</f>
        <v>0</v>
      </c>
      <c r="AC1389" s="408">
        <f t="shared" si="568"/>
        <v>0</v>
      </c>
      <c r="AD1389" s="830"/>
      <c r="AE1389" s="1063"/>
      <c r="AF1389" s="832"/>
    </row>
    <row r="1390" spans="1:32" ht="15" customHeight="1" outlineLevel="1" x14ac:dyDescent="0.2">
      <c r="A1390" s="11">
        <v>141</v>
      </c>
      <c r="B1390" s="300"/>
      <c r="C1390" s="298"/>
      <c r="D1390" s="298"/>
      <c r="E1390" s="299"/>
      <c r="F1390" s="859" t="s">
        <v>558</v>
      </c>
      <c r="G1390" s="860"/>
      <c r="H1390" s="860"/>
      <c r="I1390" s="860"/>
      <c r="J1390" s="860"/>
      <c r="K1390" s="860"/>
      <c r="L1390" s="861"/>
      <c r="M1390" s="408">
        <f t="shared" si="572"/>
        <v>0</v>
      </c>
      <c r="N1390" s="419">
        <f>M1390*(1-'Annexe 1. Taux de référence'!$E34)+N614*(1-'Annexe 1. Taux de référence'!$E34)</f>
        <v>0</v>
      </c>
      <c r="O1390" s="422">
        <f>O614*(1-'Annexe 1. Taux de référence'!$E34)</f>
        <v>0</v>
      </c>
      <c r="P1390" s="422">
        <f>P614*(1-'Annexe 1. Taux de référence'!$E34)</f>
        <v>0</v>
      </c>
      <c r="Q1390" s="423">
        <f>Q614*(1-'Annexe 1. Taux de référence'!$E34)</f>
        <v>0</v>
      </c>
      <c r="R1390" s="419">
        <f>R614*(1-'Annexe 1. Taux de référence'!$E34)</f>
        <v>0</v>
      </c>
      <c r="S1390" s="421">
        <f>S614*(1-'Annexe 1. Taux de référence'!$E34)</f>
        <v>0</v>
      </c>
      <c r="T1390" s="421">
        <f>T614*(1-'Annexe 1. Taux de référence'!$E34)</f>
        <v>0</v>
      </c>
      <c r="U1390" s="421">
        <f>U614*(1-'Annexe 1. Taux de référence'!$E34)</f>
        <v>0</v>
      </c>
      <c r="V1390" s="421">
        <f>V614*(1-'Annexe 1. Taux de référence'!$E34)</f>
        <v>0</v>
      </c>
      <c r="W1390" s="421">
        <f>W614*(1-'Annexe 1. Taux de référence'!$E34)</f>
        <v>0</v>
      </c>
      <c r="X1390" s="422">
        <f>X614*(1-'Annexe 1. Taux de référence'!$E34)</f>
        <v>0</v>
      </c>
      <c r="Y1390" s="421">
        <f>Y614*(1-'Annexe 1. Taux de référence'!$E34)</f>
        <v>0</v>
      </c>
      <c r="Z1390" s="421">
        <f>Z614*(1-'Annexe 1. Taux de référence'!$E34)</f>
        <v>0</v>
      </c>
      <c r="AA1390" s="421">
        <f>AA614*(1-'Annexe 1. Taux de référence'!$E34)</f>
        <v>0</v>
      </c>
      <c r="AB1390" s="421">
        <f>AB614*(1-'Annexe 1. Taux de référence'!$E34)</f>
        <v>0</v>
      </c>
      <c r="AC1390" s="408">
        <f t="shared" si="568"/>
        <v>0</v>
      </c>
      <c r="AD1390" s="833"/>
      <c r="AE1390" s="834"/>
      <c r="AF1390" s="835"/>
    </row>
    <row r="1391" spans="1:32" ht="15" customHeight="1" outlineLevel="1" x14ac:dyDescent="0.2">
      <c r="A1391" s="11">
        <v>142</v>
      </c>
      <c r="B1391" s="300"/>
      <c r="C1391" s="298"/>
      <c r="D1391" s="844" t="s">
        <v>22</v>
      </c>
      <c r="E1391" s="845"/>
      <c r="F1391" s="845"/>
      <c r="G1391" s="845"/>
      <c r="H1391" s="845"/>
      <c r="I1391" s="845"/>
      <c r="J1391" s="845"/>
      <c r="K1391" s="845"/>
      <c r="L1391" s="845"/>
      <c r="M1391" s="845"/>
      <c r="N1391" s="845"/>
      <c r="O1391" s="845"/>
      <c r="P1391" s="845"/>
      <c r="Q1391" s="845"/>
      <c r="R1391" s="845"/>
      <c r="S1391" s="845"/>
      <c r="T1391" s="845"/>
      <c r="U1391" s="845"/>
      <c r="V1391" s="845"/>
      <c r="W1391" s="845"/>
      <c r="X1391" s="845"/>
      <c r="Y1391" s="845"/>
      <c r="Z1391" s="845"/>
      <c r="AA1391" s="845"/>
      <c r="AB1391" s="845"/>
      <c r="AC1391" s="845"/>
      <c r="AD1391" s="845"/>
      <c r="AE1391" s="845"/>
      <c r="AF1391" s="846"/>
    </row>
    <row r="1392" spans="1:32" ht="15" customHeight="1" outlineLevel="1" x14ac:dyDescent="0.2">
      <c r="A1392" s="11">
        <v>143</v>
      </c>
      <c r="B1392" s="300"/>
      <c r="C1392" s="298"/>
      <c r="D1392" s="298"/>
      <c r="E1392" s="918" t="s">
        <v>118</v>
      </c>
      <c r="F1392" s="919"/>
      <c r="G1392" s="919"/>
      <c r="H1392" s="919"/>
      <c r="I1392" s="919"/>
      <c r="J1392" s="919"/>
      <c r="K1392" s="919"/>
      <c r="L1392" s="920"/>
      <c r="M1392" s="407">
        <f>SUBTOTAL(9,M1393:M1394)</f>
        <v>0</v>
      </c>
      <c r="N1392" s="410">
        <f t="shared" ref="N1392:AC1392" si="573">SUBTOTAL(9,N1393:N1394)</f>
        <v>0</v>
      </c>
      <c r="O1392" s="414">
        <f t="shared" si="573"/>
        <v>0</v>
      </c>
      <c r="P1392" s="414">
        <f t="shared" si="573"/>
        <v>0</v>
      </c>
      <c r="Q1392" s="415">
        <f t="shared" si="573"/>
        <v>0</v>
      </c>
      <c r="R1392" s="410">
        <f t="shared" si="573"/>
        <v>0</v>
      </c>
      <c r="S1392" s="414">
        <f t="shared" si="573"/>
        <v>0</v>
      </c>
      <c r="T1392" s="413">
        <f t="shared" si="573"/>
        <v>0</v>
      </c>
      <c r="U1392" s="413">
        <f t="shared" si="573"/>
        <v>0</v>
      </c>
      <c r="V1392" s="413">
        <f t="shared" si="573"/>
        <v>0</v>
      </c>
      <c r="W1392" s="413">
        <f t="shared" si="573"/>
        <v>0</v>
      </c>
      <c r="X1392" s="413">
        <f t="shared" si="573"/>
        <v>0</v>
      </c>
      <c r="Y1392" s="413">
        <f t="shared" si="573"/>
        <v>0</v>
      </c>
      <c r="Z1392" s="413">
        <f t="shared" si="573"/>
        <v>0</v>
      </c>
      <c r="AA1392" s="413">
        <f t="shared" si="573"/>
        <v>0</v>
      </c>
      <c r="AB1392" s="411">
        <f t="shared" si="573"/>
        <v>0</v>
      </c>
      <c r="AC1392" s="407">
        <f t="shared" si="573"/>
        <v>0</v>
      </c>
      <c r="AD1392" s="1440"/>
      <c r="AE1392" s="828"/>
      <c r="AF1392" s="829"/>
    </row>
    <row r="1393" spans="1:32" ht="15" customHeight="1" outlineLevel="1" x14ac:dyDescent="0.2">
      <c r="A1393" s="11">
        <v>144</v>
      </c>
      <c r="B1393" s="300"/>
      <c r="C1393" s="298"/>
      <c r="D1393" s="298"/>
      <c r="E1393" s="299"/>
      <c r="F1393" s="856" t="s">
        <v>124</v>
      </c>
      <c r="G1393" s="857"/>
      <c r="H1393" s="857"/>
      <c r="I1393" s="857"/>
      <c r="J1393" s="857"/>
      <c r="K1393" s="857"/>
      <c r="L1393" s="858"/>
      <c r="M1393" s="408">
        <f t="shared" ref="M1393:M1394" si="574">M617</f>
        <v>0</v>
      </c>
      <c r="N1393" s="419">
        <f>M1393*(1-'Annexe 1. Taux de référence'!$E37)+N617*(1-'Annexe 1. Taux de référence'!$E37)</f>
        <v>0</v>
      </c>
      <c r="O1393" s="422">
        <f>O617*(1-'Annexe 1. Taux de référence'!$E37)</f>
        <v>0</v>
      </c>
      <c r="P1393" s="422">
        <f>P617*(1-'Annexe 1. Taux de référence'!$E37)</f>
        <v>0</v>
      </c>
      <c r="Q1393" s="423">
        <f>Q617*(1-'Annexe 1. Taux de référence'!$E37)</f>
        <v>0</v>
      </c>
      <c r="R1393" s="419">
        <f>R617*(1-'Annexe 1. Taux de référence'!$E37)</f>
        <v>0</v>
      </c>
      <c r="S1393" s="421">
        <f>S617*(1-'Annexe 1. Taux de référence'!$E37)</f>
        <v>0</v>
      </c>
      <c r="T1393" s="421">
        <f>T617*(1-'Annexe 1. Taux de référence'!$E37)</f>
        <v>0</v>
      </c>
      <c r="U1393" s="421">
        <f>U617*(1-'Annexe 1. Taux de référence'!$E37)</f>
        <v>0</v>
      </c>
      <c r="V1393" s="421">
        <f>V617*(1-'Annexe 1. Taux de référence'!$E37)</f>
        <v>0</v>
      </c>
      <c r="W1393" s="421">
        <f>W617*(1-'Annexe 1. Taux de référence'!$E37)</f>
        <v>0</v>
      </c>
      <c r="X1393" s="422">
        <f>X617*(1-'Annexe 1. Taux de référence'!$E37)</f>
        <v>0</v>
      </c>
      <c r="Y1393" s="421">
        <f>Y617*(1-'Annexe 1. Taux de référence'!$E37)</f>
        <v>0</v>
      </c>
      <c r="Z1393" s="421">
        <f>Z617*(1-'Annexe 1. Taux de référence'!$E37)</f>
        <v>0</v>
      </c>
      <c r="AA1393" s="421">
        <f>AA617*(1-'Annexe 1. Taux de référence'!$E37)</f>
        <v>0</v>
      </c>
      <c r="AB1393" s="421">
        <f>AB617*(1-'Annexe 1. Taux de référence'!$E37)</f>
        <v>0</v>
      </c>
      <c r="AC1393" s="408">
        <f t="shared" ref="AC1393:AC1412" si="575">AC617</f>
        <v>0</v>
      </c>
      <c r="AD1393" s="830"/>
      <c r="AE1393" s="1063"/>
      <c r="AF1393" s="832"/>
    </row>
    <row r="1394" spans="1:32" ht="15" customHeight="1" outlineLevel="1" x14ac:dyDescent="0.2">
      <c r="A1394" s="11">
        <v>145</v>
      </c>
      <c r="B1394" s="300"/>
      <c r="C1394" s="298"/>
      <c r="D1394" s="298"/>
      <c r="E1394" s="299"/>
      <c r="F1394" s="859" t="s">
        <v>571</v>
      </c>
      <c r="G1394" s="860"/>
      <c r="H1394" s="860"/>
      <c r="I1394" s="860"/>
      <c r="J1394" s="860"/>
      <c r="K1394" s="860"/>
      <c r="L1394" s="861"/>
      <c r="M1394" s="408">
        <f t="shared" si="574"/>
        <v>0</v>
      </c>
      <c r="N1394" s="419">
        <f>M1394*(1-'Annexe 1. Taux de référence'!$E38)+N618*(1-'Annexe 1. Taux de référence'!$E38)</f>
        <v>0</v>
      </c>
      <c r="O1394" s="422">
        <f>O618*(1-'Annexe 1. Taux de référence'!$E38)</f>
        <v>0</v>
      </c>
      <c r="P1394" s="422">
        <f>P618*(1-'Annexe 1. Taux de référence'!$E38)</f>
        <v>0</v>
      </c>
      <c r="Q1394" s="423">
        <f>Q618*(1-'Annexe 1. Taux de référence'!$E38)</f>
        <v>0</v>
      </c>
      <c r="R1394" s="419">
        <f>R618*(1-'Annexe 1. Taux de référence'!$E38)</f>
        <v>0</v>
      </c>
      <c r="S1394" s="421">
        <f>S618*(1-'Annexe 1. Taux de référence'!$E38)</f>
        <v>0</v>
      </c>
      <c r="T1394" s="421">
        <f>T618*(1-'Annexe 1. Taux de référence'!$E38)</f>
        <v>0</v>
      </c>
      <c r="U1394" s="421">
        <f>U618*(1-'Annexe 1. Taux de référence'!$E38)</f>
        <v>0</v>
      </c>
      <c r="V1394" s="421">
        <f>V618*(1-'Annexe 1. Taux de référence'!$E38)</f>
        <v>0</v>
      </c>
      <c r="W1394" s="421">
        <f>W618*(1-'Annexe 1. Taux de référence'!$E38)</f>
        <v>0</v>
      </c>
      <c r="X1394" s="422">
        <f>X618*(1-'Annexe 1. Taux de référence'!$E38)</f>
        <v>0</v>
      </c>
      <c r="Y1394" s="421">
        <f>Y618*(1-'Annexe 1. Taux de référence'!$E38)</f>
        <v>0</v>
      </c>
      <c r="Z1394" s="421">
        <f>Z618*(1-'Annexe 1. Taux de référence'!$E38)</f>
        <v>0</v>
      </c>
      <c r="AA1394" s="421">
        <f>AA618*(1-'Annexe 1. Taux de référence'!$E38)</f>
        <v>0</v>
      </c>
      <c r="AB1394" s="421">
        <f>AB618*(1-'Annexe 1. Taux de référence'!$E38)</f>
        <v>0</v>
      </c>
      <c r="AC1394" s="408">
        <f t="shared" si="575"/>
        <v>0</v>
      </c>
      <c r="AD1394" s="830"/>
      <c r="AE1394" s="1063"/>
      <c r="AF1394" s="832"/>
    </row>
    <row r="1395" spans="1:32" ht="15" customHeight="1" outlineLevel="1" x14ac:dyDescent="0.2">
      <c r="A1395" s="11">
        <v>146</v>
      </c>
      <c r="B1395" s="300"/>
      <c r="C1395" s="298"/>
      <c r="D1395" s="298"/>
      <c r="E1395" s="853" t="s">
        <v>119</v>
      </c>
      <c r="F1395" s="854"/>
      <c r="G1395" s="854"/>
      <c r="H1395" s="854"/>
      <c r="I1395" s="854"/>
      <c r="J1395" s="854"/>
      <c r="K1395" s="854"/>
      <c r="L1395" s="855"/>
      <c r="M1395" s="407">
        <f>SUBTOTAL(9,M1396:M1398)</f>
        <v>0</v>
      </c>
      <c r="N1395" s="410">
        <f t="shared" ref="N1395:AC1395" si="576">SUBTOTAL(9,N1396:N1398)</f>
        <v>0</v>
      </c>
      <c r="O1395" s="414">
        <f t="shared" si="576"/>
        <v>0</v>
      </c>
      <c r="P1395" s="414">
        <f t="shared" si="576"/>
        <v>0</v>
      </c>
      <c r="Q1395" s="415">
        <f t="shared" si="576"/>
        <v>0</v>
      </c>
      <c r="R1395" s="410">
        <f t="shared" si="576"/>
        <v>0</v>
      </c>
      <c r="S1395" s="414">
        <f t="shared" si="576"/>
        <v>0</v>
      </c>
      <c r="T1395" s="413">
        <f t="shared" si="576"/>
        <v>0</v>
      </c>
      <c r="U1395" s="413">
        <f t="shared" si="576"/>
        <v>0</v>
      </c>
      <c r="V1395" s="413">
        <f t="shared" si="576"/>
        <v>0</v>
      </c>
      <c r="W1395" s="413">
        <f t="shared" si="576"/>
        <v>0</v>
      </c>
      <c r="X1395" s="413">
        <f t="shared" si="576"/>
        <v>0</v>
      </c>
      <c r="Y1395" s="413">
        <f t="shared" si="576"/>
        <v>0</v>
      </c>
      <c r="Z1395" s="413">
        <f t="shared" si="576"/>
        <v>0</v>
      </c>
      <c r="AA1395" s="413">
        <f t="shared" si="576"/>
        <v>0</v>
      </c>
      <c r="AB1395" s="411">
        <f t="shared" si="576"/>
        <v>0</v>
      </c>
      <c r="AC1395" s="407">
        <f t="shared" si="576"/>
        <v>0</v>
      </c>
      <c r="AD1395" s="830"/>
      <c r="AE1395" s="1063"/>
      <c r="AF1395" s="832"/>
    </row>
    <row r="1396" spans="1:32" ht="15" customHeight="1" outlineLevel="1" x14ac:dyDescent="0.2">
      <c r="A1396" s="11">
        <v>147</v>
      </c>
      <c r="B1396" s="300"/>
      <c r="C1396" s="298"/>
      <c r="D1396" s="298"/>
      <c r="E1396" s="299"/>
      <c r="F1396" s="856" t="s">
        <v>116</v>
      </c>
      <c r="G1396" s="857"/>
      <c r="H1396" s="857"/>
      <c r="I1396" s="857"/>
      <c r="J1396" s="857"/>
      <c r="K1396" s="857"/>
      <c r="L1396" s="858"/>
      <c r="M1396" s="408">
        <f t="shared" ref="M1396:M1398" si="577">M620</f>
        <v>0</v>
      </c>
      <c r="N1396" s="419">
        <f>M1396*(1-'Annexe 1. Taux de référence'!$E40)+N620*(1-'Annexe 1. Taux de référence'!$E40)</f>
        <v>0</v>
      </c>
      <c r="O1396" s="422">
        <f>O620*(1-'Annexe 1. Taux de référence'!$E40)</f>
        <v>0</v>
      </c>
      <c r="P1396" s="422">
        <f>P620*(1-'Annexe 1. Taux de référence'!$E40)</f>
        <v>0</v>
      </c>
      <c r="Q1396" s="423">
        <f>Q620*(1-'Annexe 1. Taux de référence'!$E40)</f>
        <v>0</v>
      </c>
      <c r="R1396" s="419">
        <f>R620*(1-'Annexe 1. Taux de référence'!$E40)</f>
        <v>0</v>
      </c>
      <c r="S1396" s="421">
        <f>S620*(1-'Annexe 1. Taux de référence'!$E40)</f>
        <v>0</v>
      </c>
      <c r="T1396" s="421">
        <f>T620*(1-'Annexe 1. Taux de référence'!$E40)</f>
        <v>0</v>
      </c>
      <c r="U1396" s="421">
        <f>U620*(1-'Annexe 1. Taux de référence'!$E40)</f>
        <v>0</v>
      </c>
      <c r="V1396" s="421">
        <f>V620*(1-'Annexe 1. Taux de référence'!$E40)</f>
        <v>0</v>
      </c>
      <c r="W1396" s="421">
        <f>W620*(1-'Annexe 1. Taux de référence'!$E40)</f>
        <v>0</v>
      </c>
      <c r="X1396" s="422">
        <f>X620*(1-'Annexe 1. Taux de référence'!$E40)</f>
        <v>0</v>
      </c>
      <c r="Y1396" s="421">
        <f>Y620*(1-'Annexe 1. Taux de référence'!$E40)</f>
        <v>0</v>
      </c>
      <c r="Z1396" s="421">
        <f>Z620*(1-'Annexe 1. Taux de référence'!$E40)</f>
        <v>0</v>
      </c>
      <c r="AA1396" s="421">
        <f>AA620*(1-'Annexe 1. Taux de référence'!$E40)</f>
        <v>0</v>
      </c>
      <c r="AB1396" s="421">
        <f>AB620*(1-'Annexe 1. Taux de référence'!$E40)</f>
        <v>0</v>
      </c>
      <c r="AC1396" s="408">
        <f t="shared" si="575"/>
        <v>0</v>
      </c>
      <c r="AD1396" s="830"/>
      <c r="AE1396" s="1063"/>
      <c r="AF1396" s="832"/>
    </row>
    <row r="1397" spans="1:32" ht="15" customHeight="1" outlineLevel="1" x14ac:dyDescent="0.2">
      <c r="A1397" s="11">
        <v>148</v>
      </c>
      <c r="B1397" s="300"/>
      <c r="C1397" s="298"/>
      <c r="D1397" s="298"/>
      <c r="E1397" s="299"/>
      <c r="F1397" s="915" t="s">
        <v>567</v>
      </c>
      <c r="G1397" s="916"/>
      <c r="H1397" s="916"/>
      <c r="I1397" s="916"/>
      <c r="J1397" s="916"/>
      <c r="K1397" s="916"/>
      <c r="L1397" s="917"/>
      <c r="M1397" s="408">
        <f t="shared" si="577"/>
        <v>0</v>
      </c>
      <c r="N1397" s="419">
        <f>M1397*(1-'Annexe 1. Taux de référence'!$E41)+N621*(1-'Annexe 1. Taux de référence'!$E41)</f>
        <v>0</v>
      </c>
      <c r="O1397" s="422">
        <f>O621*(1-'Annexe 1. Taux de référence'!$E41)</f>
        <v>0</v>
      </c>
      <c r="P1397" s="422">
        <f>P621*(1-'Annexe 1. Taux de référence'!$E41)</f>
        <v>0</v>
      </c>
      <c r="Q1397" s="423">
        <f>Q621*(1-'Annexe 1. Taux de référence'!$E41)</f>
        <v>0</v>
      </c>
      <c r="R1397" s="419">
        <f>R621*(1-'Annexe 1. Taux de référence'!$E41)</f>
        <v>0</v>
      </c>
      <c r="S1397" s="421">
        <f>S621*(1-'Annexe 1. Taux de référence'!$E41)</f>
        <v>0</v>
      </c>
      <c r="T1397" s="421">
        <f>T621*(1-'Annexe 1. Taux de référence'!$E41)</f>
        <v>0</v>
      </c>
      <c r="U1397" s="421">
        <f>U621*(1-'Annexe 1. Taux de référence'!$E41)</f>
        <v>0</v>
      </c>
      <c r="V1397" s="421">
        <f>V621*(1-'Annexe 1. Taux de référence'!$E41)</f>
        <v>0</v>
      </c>
      <c r="W1397" s="421">
        <f>W621*(1-'Annexe 1. Taux de référence'!$E41)</f>
        <v>0</v>
      </c>
      <c r="X1397" s="422">
        <f>X621*(1-'Annexe 1. Taux de référence'!$E41)</f>
        <v>0</v>
      </c>
      <c r="Y1397" s="421">
        <f>Y621*(1-'Annexe 1. Taux de référence'!$E41)</f>
        <v>0</v>
      </c>
      <c r="Z1397" s="421">
        <f>Z621*(1-'Annexe 1. Taux de référence'!$E41)</f>
        <v>0</v>
      </c>
      <c r="AA1397" s="421">
        <f>AA621*(1-'Annexe 1. Taux de référence'!$E41)</f>
        <v>0</v>
      </c>
      <c r="AB1397" s="421">
        <f>AB621*(1-'Annexe 1. Taux de référence'!$E41)</f>
        <v>0</v>
      </c>
      <c r="AC1397" s="408">
        <f t="shared" si="575"/>
        <v>0</v>
      </c>
      <c r="AD1397" s="830"/>
      <c r="AE1397" s="1063"/>
      <c r="AF1397" s="832"/>
    </row>
    <row r="1398" spans="1:32" ht="27.75" customHeight="1" outlineLevel="1" x14ac:dyDescent="0.2">
      <c r="A1398" s="11">
        <v>149</v>
      </c>
      <c r="B1398" s="300"/>
      <c r="C1398" s="298"/>
      <c r="D1398" s="298"/>
      <c r="E1398" s="299"/>
      <c r="F1398" s="859" t="s">
        <v>125</v>
      </c>
      <c r="G1398" s="860"/>
      <c r="H1398" s="860"/>
      <c r="I1398" s="860"/>
      <c r="J1398" s="860"/>
      <c r="K1398" s="860"/>
      <c r="L1398" s="861"/>
      <c r="M1398" s="408">
        <f t="shared" si="577"/>
        <v>0</v>
      </c>
      <c r="N1398" s="419">
        <f>M1398*(1-'Annexe 1. Taux de référence'!$E42)+N622*(1-'Annexe 1. Taux de référence'!$E42)</f>
        <v>0</v>
      </c>
      <c r="O1398" s="422">
        <f>O622*(1-'Annexe 1. Taux de référence'!$E42)</f>
        <v>0</v>
      </c>
      <c r="P1398" s="422">
        <f>P622*(1-'Annexe 1. Taux de référence'!$E42)</f>
        <v>0</v>
      </c>
      <c r="Q1398" s="423">
        <f>Q622*(1-'Annexe 1. Taux de référence'!$E42)</f>
        <v>0</v>
      </c>
      <c r="R1398" s="419">
        <f>R622*(1-'Annexe 1. Taux de référence'!$E42)</f>
        <v>0</v>
      </c>
      <c r="S1398" s="421">
        <f>S622*(1-'Annexe 1. Taux de référence'!$E42)</f>
        <v>0</v>
      </c>
      <c r="T1398" s="421">
        <f>T622*(1-'Annexe 1. Taux de référence'!$E42)</f>
        <v>0</v>
      </c>
      <c r="U1398" s="421">
        <f>U622*(1-'Annexe 1. Taux de référence'!$E42)</f>
        <v>0</v>
      </c>
      <c r="V1398" s="421">
        <f>V622*(1-'Annexe 1. Taux de référence'!$E42)</f>
        <v>0</v>
      </c>
      <c r="W1398" s="421">
        <f>W622*(1-'Annexe 1. Taux de référence'!$E42)</f>
        <v>0</v>
      </c>
      <c r="X1398" s="422">
        <f>X622*(1-'Annexe 1. Taux de référence'!$E42)</f>
        <v>0</v>
      </c>
      <c r="Y1398" s="421">
        <f>Y622*(1-'Annexe 1. Taux de référence'!$E42)</f>
        <v>0</v>
      </c>
      <c r="Z1398" s="421">
        <f>Z622*(1-'Annexe 1. Taux de référence'!$E42)</f>
        <v>0</v>
      </c>
      <c r="AA1398" s="421">
        <f>AA622*(1-'Annexe 1. Taux de référence'!$E42)</f>
        <v>0</v>
      </c>
      <c r="AB1398" s="421">
        <f>AB622*(1-'Annexe 1. Taux de référence'!$E42)</f>
        <v>0</v>
      </c>
      <c r="AC1398" s="408">
        <f t="shared" si="575"/>
        <v>0</v>
      </c>
      <c r="AD1398" s="830"/>
      <c r="AE1398" s="1063"/>
      <c r="AF1398" s="832"/>
    </row>
    <row r="1399" spans="1:32" ht="15" customHeight="1" outlineLevel="1" x14ac:dyDescent="0.2">
      <c r="A1399" s="11">
        <v>150</v>
      </c>
      <c r="B1399" s="300"/>
      <c r="C1399" s="298"/>
      <c r="D1399" s="298"/>
      <c r="E1399" s="853" t="s">
        <v>120</v>
      </c>
      <c r="F1399" s="854"/>
      <c r="G1399" s="854"/>
      <c r="H1399" s="854"/>
      <c r="I1399" s="854"/>
      <c r="J1399" s="854"/>
      <c r="K1399" s="854"/>
      <c r="L1399" s="855"/>
      <c r="M1399" s="407">
        <f>SUBTOTAL(9,M1400:M1401)</f>
        <v>0</v>
      </c>
      <c r="N1399" s="410">
        <f t="shared" ref="N1399:AC1399" si="578">SUBTOTAL(9,N1400:N1401)</f>
        <v>0</v>
      </c>
      <c r="O1399" s="414">
        <f t="shared" si="578"/>
        <v>0</v>
      </c>
      <c r="P1399" s="414">
        <f t="shared" si="578"/>
        <v>0</v>
      </c>
      <c r="Q1399" s="415">
        <f t="shared" si="578"/>
        <v>0</v>
      </c>
      <c r="R1399" s="410">
        <f t="shared" si="578"/>
        <v>0</v>
      </c>
      <c r="S1399" s="414">
        <f t="shared" si="578"/>
        <v>0</v>
      </c>
      <c r="T1399" s="413">
        <f t="shared" si="578"/>
        <v>0</v>
      </c>
      <c r="U1399" s="413">
        <f t="shared" si="578"/>
        <v>0</v>
      </c>
      <c r="V1399" s="413">
        <f t="shared" si="578"/>
        <v>0</v>
      </c>
      <c r="W1399" s="413">
        <f t="shared" si="578"/>
        <v>0</v>
      </c>
      <c r="X1399" s="413">
        <f t="shared" si="578"/>
        <v>0</v>
      </c>
      <c r="Y1399" s="413">
        <f t="shared" si="578"/>
        <v>0</v>
      </c>
      <c r="Z1399" s="413">
        <f t="shared" si="578"/>
        <v>0</v>
      </c>
      <c r="AA1399" s="413">
        <f t="shared" si="578"/>
        <v>0</v>
      </c>
      <c r="AB1399" s="411">
        <f t="shared" si="578"/>
        <v>0</v>
      </c>
      <c r="AC1399" s="407">
        <f t="shared" si="578"/>
        <v>0</v>
      </c>
      <c r="AD1399" s="830"/>
      <c r="AE1399" s="1063"/>
      <c r="AF1399" s="832"/>
    </row>
    <row r="1400" spans="1:32" ht="15" customHeight="1" outlineLevel="1" x14ac:dyDescent="0.2">
      <c r="A1400" s="11">
        <v>151</v>
      </c>
      <c r="B1400" s="300"/>
      <c r="C1400" s="298"/>
      <c r="D1400" s="298"/>
      <c r="E1400" s="299"/>
      <c r="F1400" s="856" t="s">
        <v>117</v>
      </c>
      <c r="G1400" s="857"/>
      <c r="H1400" s="857"/>
      <c r="I1400" s="857"/>
      <c r="J1400" s="857"/>
      <c r="K1400" s="857"/>
      <c r="L1400" s="858"/>
      <c r="M1400" s="408">
        <f t="shared" ref="M1400:M1401" si="579">M624</f>
        <v>0</v>
      </c>
      <c r="N1400" s="419">
        <f>M1400*(1-'Annexe 1. Taux de référence'!$E44)+N624*(1-'Annexe 1. Taux de référence'!$E44)</f>
        <v>0</v>
      </c>
      <c r="O1400" s="422">
        <f>O624*(1-'Annexe 1. Taux de référence'!$E44)</f>
        <v>0</v>
      </c>
      <c r="P1400" s="422">
        <f>P624*(1-'Annexe 1. Taux de référence'!$E44)</f>
        <v>0</v>
      </c>
      <c r="Q1400" s="423">
        <f>Q624*(1-'Annexe 1. Taux de référence'!$E44)</f>
        <v>0</v>
      </c>
      <c r="R1400" s="419">
        <f>R624*(1-'Annexe 1. Taux de référence'!$E44)</f>
        <v>0</v>
      </c>
      <c r="S1400" s="421">
        <f>S624*(1-'Annexe 1. Taux de référence'!$E44)</f>
        <v>0</v>
      </c>
      <c r="T1400" s="421">
        <f>T624*(1-'Annexe 1. Taux de référence'!$E44)</f>
        <v>0</v>
      </c>
      <c r="U1400" s="421">
        <f>U624*(1-'Annexe 1. Taux de référence'!$E44)</f>
        <v>0</v>
      </c>
      <c r="V1400" s="421">
        <f>V624*(1-'Annexe 1. Taux de référence'!$E44)</f>
        <v>0</v>
      </c>
      <c r="W1400" s="421">
        <f>W624*(1-'Annexe 1. Taux de référence'!$E44)</f>
        <v>0</v>
      </c>
      <c r="X1400" s="422">
        <f>X624*(1-'Annexe 1. Taux de référence'!$E44)</f>
        <v>0</v>
      </c>
      <c r="Y1400" s="421">
        <f>Y624*(1-'Annexe 1. Taux de référence'!$E44)</f>
        <v>0</v>
      </c>
      <c r="Z1400" s="421">
        <f>Z624*(1-'Annexe 1. Taux de référence'!$E44)</f>
        <v>0</v>
      </c>
      <c r="AA1400" s="421">
        <f>AA624*(1-'Annexe 1. Taux de référence'!$E44)</f>
        <v>0</v>
      </c>
      <c r="AB1400" s="421">
        <f>AB624*(1-'Annexe 1. Taux de référence'!$E44)</f>
        <v>0</v>
      </c>
      <c r="AC1400" s="408">
        <f t="shared" si="575"/>
        <v>0</v>
      </c>
      <c r="AD1400" s="830"/>
      <c r="AE1400" s="1063"/>
      <c r="AF1400" s="832"/>
    </row>
    <row r="1401" spans="1:32" ht="15" customHeight="1" outlineLevel="1" x14ac:dyDescent="0.2">
      <c r="A1401" s="11">
        <v>152</v>
      </c>
      <c r="B1401" s="300"/>
      <c r="C1401" s="298"/>
      <c r="D1401" s="298"/>
      <c r="E1401" s="299"/>
      <c r="F1401" s="859" t="s">
        <v>572</v>
      </c>
      <c r="G1401" s="860"/>
      <c r="H1401" s="860"/>
      <c r="I1401" s="860"/>
      <c r="J1401" s="860"/>
      <c r="K1401" s="860"/>
      <c r="L1401" s="861"/>
      <c r="M1401" s="408">
        <f t="shared" si="579"/>
        <v>0</v>
      </c>
      <c r="N1401" s="419">
        <f>M1401*(1-'Annexe 1. Taux de référence'!$E45)+N625*(1-'Annexe 1. Taux de référence'!$E45)</f>
        <v>0</v>
      </c>
      <c r="O1401" s="422">
        <f>O625*(1-'Annexe 1. Taux de référence'!$E45)</f>
        <v>0</v>
      </c>
      <c r="P1401" s="422">
        <f>P625*(1-'Annexe 1. Taux de référence'!$E45)</f>
        <v>0</v>
      </c>
      <c r="Q1401" s="423">
        <f>Q625*(1-'Annexe 1. Taux de référence'!$E45)</f>
        <v>0</v>
      </c>
      <c r="R1401" s="419">
        <f>R625*(1-'Annexe 1. Taux de référence'!$E45)</f>
        <v>0</v>
      </c>
      <c r="S1401" s="421">
        <f>S625*(1-'Annexe 1. Taux de référence'!$E45)</f>
        <v>0</v>
      </c>
      <c r="T1401" s="421">
        <f>T625*(1-'Annexe 1. Taux de référence'!$E45)</f>
        <v>0</v>
      </c>
      <c r="U1401" s="421">
        <f>U625*(1-'Annexe 1. Taux de référence'!$E45)</f>
        <v>0</v>
      </c>
      <c r="V1401" s="421">
        <f>V625*(1-'Annexe 1. Taux de référence'!$E45)</f>
        <v>0</v>
      </c>
      <c r="W1401" s="421">
        <f>W625*(1-'Annexe 1. Taux de référence'!$E45)</f>
        <v>0</v>
      </c>
      <c r="X1401" s="422">
        <f>X625*(1-'Annexe 1. Taux de référence'!$E45)</f>
        <v>0</v>
      </c>
      <c r="Y1401" s="421">
        <f>Y625*(1-'Annexe 1. Taux de référence'!$E45)</f>
        <v>0</v>
      </c>
      <c r="Z1401" s="421">
        <f>Z625*(1-'Annexe 1. Taux de référence'!$E45)</f>
        <v>0</v>
      </c>
      <c r="AA1401" s="421">
        <f>AA625*(1-'Annexe 1. Taux de référence'!$E45)</f>
        <v>0</v>
      </c>
      <c r="AB1401" s="421">
        <f>AB625*(1-'Annexe 1. Taux de référence'!$E45)</f>
        <v>0</v>
      </c>
      <c r="AC1401" s="408">
        <f t="shared" si="575"/>
        <v>0</v>
      </c>
      <c r="AD1401" s="830"/>
      <c r="AE1401" s="1063"/>
      <c r="AF1401" s="832"/>
    </row>
    <row r="1402" spans="1:32" ht="15" customHeight="1" outlineLevel="1" x14ac:dyDescent="0.2">
      <c r="A1402" s="11">
        <v>153</v>
      </c>
      <c r="B1402" s="300"/>
      <c r="C1402" s="298"/>
      <c r="D1402" s="298"/>
      <c r="E1402" s="853" t="s">
        <v>121</v>
      </c>
      <c r="F1402" s="854"/>
      <c r="G1402" s="854"/>
      <c r="H1402" s="854"/>
      <c r="I1402" s="854"/>
      <c r="J1402" s="854"/>
      <c r="K1402" s="854"/>
      <c r="L1402" s="855"/>
      <c r="M1402" s="407">
        <f>SUBTOTAL(9,M1403:M1405)</f>
        <v>0</v>
      </c>
      <c r="N1402" s="410">
        <f t="shared" ref="N1402:AC1402" si="580">SUBTOTAL(9,N1403:N1405)</f>
        <v>0</v>
      </c>
      <c r="O1402" s="414">
        <f t="shared" si="580"/>
        <v>0</v>
      </c>
      <c r="P1402" s="414">
        <f t="shared" si="580"/>
        <v>0</v>
      </c>
      <c r="Q1402" s="415">
        <f t="shared" si="580"/>
        <v>0</v>
      </c>
      <c r="R1402" s="410">
        <f t="shared" si="580"/>
        <v>0</v>
      </c>
      <c r="S1402" s="414">
        <f t="shared" si="580"/>
        <v>0</v>
      </c>
      <c r="T1402" s="413">
        <f t="shared" si="580"/>
        <v>0</v>
      </c>
      <c r="U1402" s="413">
        <f t="shared" si="580"/>
        <v>0</v>
      </c>
      <c r="V1402" s="413">
        <f t="shared" si="580"/>
        <v>0</v>
      </c>
      <c r="W1402" s="413">
        <f t="shared" si="580"/>
        <v>0</v>
      </c>
      <c r="X1402" s="413">
        <f t="shared" si="580"/>
        <v>0</v>
      </c>
      <c r="Y1402" s="413">
        <f t="shared" si="580"/>
        <v>0</v>
      </c>
      <c r="Z1402" s="413">
        <f t="shared" si="580"/>
        <v>0</v>
      </c>
      <c r="AA1402" s="413">
        <f t="shared" si="580"/>
        <v>0</v>
      </c>
      <c r="AB1402" s="411">
        <f t="shared" si="580"/>
        <v>0</v>
      </c>
      <c r="AC1402" s="407">
        <f t="shared" si="580"/>
        <v>0</v>
      </c>
      <c r="AD1402" s="830"/>
      <c r="AE1402" s="1063"/>
      <c r="AF1402" s="832"/>
    </row>
    <row r="1403" spans="1:32" ht="15" customHeight="1" outlineLevel="1" x14ac:dyDescent="0.2">
      <c r="A1403" s="11">
        <v>154</v>
      </c>
      <c r="B1403" s="300"/>
      <c r="C1403" s="298"/>
      <c r="D1403" s="298"/>
      <c r="E1403" s="299"/>
      <c r="F1403" s="856" t="s">
        <v>122</v>
      </c>
      <c r="G1403" s="857"/>
      <c r="H1403" s="857"/>
      <c r="I1403" s="857"/>
      <c r="J1403" s="857"/>
      <c r="K1403" s="857"/>
      <c r="L1403" s="858"/>
      <c r="M1403" s="408">
        <f t="shared" ref="M1403:M1405" si="581">M627</f>
        <v>0</v>
      </c>
      <c r="N1403" s="419">
        <f>M1403*(1-'Annexe 1. Taux de référence'!$E47)+N627*(1-'Annexe 1. Taux de référence'!$E47)</f>
        <v>0</v>
      </c>
      <c r="O1403" s="422">
        <f>O627*(1-'Annexe 1. Taux de référence'!$E47)</f>
        <v>0</v>
      </c>
      <c r="P1403" s="422">
        <f>P627*(1-'Annexe 1. Taux de référence'!$E47)</f>
        <v>0</v>
      </c>
      <c r="Q1403" s="423">
        <f>Q627*(1-'Annexe 1. Taux de référence'!$E47)</f>
        <v>0</v>
      </c>
      <c r="R1403" s="419">
        <f>R627*(1-'Annexe 1. Taux de référence'!$E47)</f>
        <v>0</v>
      </c>
      <c r="S1403" s="421">
        <f>S627*(1-'Annexe 1. Taux de référence'!$E47)</f>
        <v>0</v>
      </c>
      <c r="T1403" s="421">
        <f>T627*(1-'Annexe 1. Taux de référence'!$E47)</f>
        <v>0</v>
      </c>
      <c r="U1403" s="421">
        <f>U627*(1-'Annexe 1. Taux de référence'!$E47)</f>
        <v>0</v>
      </c>
      <c r="V1403" s="421">
        <f>V627*(1-'Annexe 1. Taux de référence'!$E47)</f>
        <v>0</v>
      </c>
      <c r="W1403" s="421">
        <f>W627*(1-'Annexe 1. Taux de référence'!$E47)</f>
        <v>0</v>
      </c>
      <c r="X1403" s="422">
        <f>X627*(1-'Annexe 1. Taux de référence'!$E47)</f>
        <v>0</v>
      </c>
      <c r="Y1403" s="421">
        <f>Y627*(1-'Annexe 1. Taux de référence'!$E47)</f>
        <v>0</v>
      </c>
      <c r="Z1403" s="421">
        <f>Z627*(1-'Annexe 1. Taux de référence'!$E47)</f>
        <v>0</v>
      </c>
      <c r="AA1403" s="421">
        <f>AA627*(1-'Annexe 1. Taux de référence'!$E47)</f>
        <v>0</v>
      </c>
      <c r="AB1403" s="421">
        <f>AB627*(1-'Annexe 1. Taux de référence'!$E47)</f>
        <v>0</v>
      </c>
      <c r="AC1403" s="408">
        <f t="shared" si="575"/>
        <v>0</v>
      </c>
      <c r="AD1403" s="830"/>
      <c r="AE1403" s="1063"/>
      <c r="AF1403" s="832"/>
    </row>
    <row r="1404" spans="1:32" ht="15" customHeight="1" outlineLevel="1" x14ac:dyDescent="0.2">
      <c r="A1404" s="11">
        <v>155</v>
      </c>
      <c r="B1404" s="300"/>
      <c r="C1404" s="298"/>
      <c r="D1404" s="298"/>
      <c r="E1404" s="299"/>
      <c r="F1404" s="915" t="s">
        <v>573</v>
      </c>
      <c r="G1404" s="916"/>
      <c r="H1404" s="916"/>
      <c r="I1404" s="916"/>
      <c r="J1404" s="916"/>
      <c r="K1404" s="916"/>
      <c r="L1404" s="917"/>
      <c r="M1404" s="408">
        <f t="shared" si="581"/>
        <v>0</v>
      </c>
      <c r="N1404" s="419">
        <f>M1404*(1-'Annexe 1. Taux de référence'!$E48)+N628*(1-'Annexe 1. Taux de référence'!$E48)</f>
        <v>0</v>
      </c>
      <c r="O1404" s="422">
        <f>O628*(1-'Annexe 1. Taux de référence'!$E48)</f>
        <v>0</v>
      </c>
      <c r="P1404" s="422">
        <f>P628*(1-'Annexe 1. Taux de référence'!$E48)</f>
        <v>0</v>
      </c>
      <c r="Q1404" s="423">
        <f>Q628*(1-'Annexe 1. Taux de référence'!$E48)</f>
        <v>0</v>
      </c>
      <c r="R1404" s="419">
        <f>R628*(1-'Annexe 1. Taux de référence'!$E48)</f>
        <v>0</v>
      </c>
      <c r="S1404" s="421">
        <f>S628*(1-'Annexe 1. Taux de référence'!$E48)</f>
        <v>0</v>
      </c>
      <c r="T1404" s="421">
        <f>T628*(1-'Annexe 1. Taux de référence'!$E48)</f>
        <v>0</v>
      </c>
      <c r="U1404" s="421">
        <f>U628*(1-'Annexe 1. Taux de référence'!$E48)</f>
        <v>0</v>
      </c>
      <c r="V1404" s="421">
        <f>V628*(1-'Annexe 1. Taux de référence'!$E48)</f>
        <v>0</v>
      </c>
      <c r="W1404" s="421">
        <f>W628*(1-'Annexe 1. Taux de référence'!$E48)</f>
        <v>0</v>
      </c>
      <c r="X1404" s="422">
        <f>X628*(1-'Annexe 1. Taux de référence'!$E48)</f>
        <v>0</v>
      </c>
      <c r="Y1404" s="421">
        <f>Y628*(1-'Annexe 1. Taux de référence'!$E48)</f>
        <v>0</v>
      </c>
      <c r="Z1404" s="421">
        <f>Z628*(1-'Annexe 1. Taux de référence'!$E48)</f>
        <v>0</v>
      </c>
      <c r="AA1404" s="421">
        <f>AA628*(1-'Annexe 1. Taux de référence'!$E48)</f>
        <v>0</v>
      </c>
      <c r="AB1404" s="421">
        <f>AB628*(1-'Annexe 1. Taux de référence'!$E48)</f>
        <v>0</v>
      </c>
      <c r="AC1404" s="408">
        <f t="shared" si="575"/>
        <v>0</v>
      </c>
      <c r="AD1404" s="830"/>
      <c r="AE1404" s="1063"/>
      <c r="AF1404" s="832"/>
    </row>
    <row r="1405" spans="1:32" ht="27.75" customHeight="1" outlineLevel="1" x14ac:dyDescent="0.2">
      <c r="A1405" s="11">
        <v>156</v>
      </c>
      <c r="B1405" s="300"/>
      <c r="C1405" s="298"/>
      <c r="D1405" s="298"/>
      <c r="E1405" s="299"/>
      <c r="F1405" s="859" t="s">
        <v>123</v>
      </c>
      <c r="G1405" s="860"/>
      <c r="H1405" s="860"/>
      <c r="I1405" s="860"/>
      <c r="J1405" s="860"/>
      <c r="K1405" s="860"/>
      <c r="L1405" s="861"/>
      <c r="M1405" s="408">
        <f t="shared" si="581"/>
        <v>0</v>
      </c>
      <c r="N1405" s="419">
        <f>M1405*(1-'Annexe 1. Taux de référence'!$E49)+N629*(1-'Annexe 1. Taux de référence'!$E49)</f>
        <v>0</v>
      </c>
      <c r="O1405" s="422">
        <f>O629*(1-'Annexe 1. Taux de référence'!$E49)</f>
        <v>0</v>
      </c>
      <c r="P1405" s="422">
        <f>P629*(1-'Annexe 1. Taux de référence'!$E49)</f>
        <v>0</v>
      </c>
      <c r="Q1405" s="423">
        <f>Q629*(1-'Annexe 1. Taux de référence'!$E49)</f>
        <v>0</v>
      </c>
      <c r="R1405" s="419">
        <f>R629*(1-'Annexe 1. Taux de référence'!$E49)</f>
        <v>0</v>
      </c>
      <c r="S1405" s="421">
        <f>S629*(1-'Annexe 1. Taux de référence'!$E49)</f>
        <v>0</v>
      </c>
      <c r="T1405" s="421">
        <f>T629*(1-'Annexe 1. Taux de référence'!$E49)</f>
        <v>0</v>
      </c>
      <c r="U1405" s="421">
        <f>U629*(1-'Annexe 1. Taux de référence'!$E49)</f>
        <v>0</v>
      </c>
      <c r="V1405" s="421">
        <f>V629*(1-'Annexe 1. Taux de référence'!$E49)</f>
        <v>0</v>
      </c>
      <c r="W1405" s="421">
        <f>W629*(1-'Annexe 1. Taux de référence'!$E49)</f>
        <v>0</v>
      </c>
      <c r="X1405" s="422">
        <f>X629*(1-'Annexe 1. Taux de référence'!$E49)</f>
        <v>0</v>
      </c>
      <c r="Y1405" s="421">
        <f>Y629*(1-'Annexe 1. Taux de référence'!$E49)</f>
        <v>0</v>
      </c>
      <c r="Z1405" s="421">
        <f>Z629*(1-'Annexe 1. Taux de référence'!$E49)</f>
        <v>0</v>
      </c>
      <c r="AA1405" s="421">
        <f>AA629*(1-'Annexe 1. Taux de référence'!$E49)</f>
        <v>0</v>
      </c>
      <c r="AB1405" s="421">
        <f>AB629*(1-'Annexe 1. Taux de référence'!$E49)</f>
        <v>0</v>
      </c>
      <c r="AC1405" s="408">
        <f t="shared" si="575"/>
        <v>0</v>
      </c>
      <c r="AD1405" s="830"/>
      <c r="AE1405" s="1063"/>
      <c r="AF1405" s="832"/>
    </row>
    <row r="1406" spans="1:32" ht="15" customHeight="1" outlineLevel="1" x14ac:dyDescent="0.2">
      <c r="A1406" s="11">
        <v>157</v>
      </c>
      <c r="B1406" s="300"/>
      <c r="C1406" s="298"/>
      <c r="D1406" s="298"/>
      <c r="E1406" s="853" t="s">
        <v>546</v>
      </c>
      <c r="F1406" s="854"/>
      <c r="G1406" s="854"/>
      <c r="H1406" s="854"/>
      <c r="I1406" s="854"/>
      <c r="J1406" s="854"/>
      <c r="K1406" s="854"/>
      <c r="L1406" s="855"/>
      <c r="M1406" s="407">
        <f>SUBTOTAL(9,M1407:M1408)</f>
        <v>0</v>
      </c>
      <c r="N1406" s="410">
        <f t="shared" ref="N1406:AC1406" si="582">SUBTOTAL(9,N1407:N1408)</f>
        <v>0</v>
      </c>
      <c r="O1406" s="414">
        <f t="shared" si="582"/>
        <v>0</v>
      </c>
      <c r="P1406" s="414">
        <f t="shared" si="582"/>
        <v>0</v>
      </c>
      <c r="Q1406" s="415">
        <f t="shared" si="582"/>
        <v>0</v>
      </c>
      <c r="R1406" s="410">
        <f t="shared" si="582"/>
        <v>0</v>
      </c>
      <c r="S1406" s="414">
        <f t="shared" si="582"/>
        <v>0</v>
      </c>
      <c r="T1406" s="413">
        <f t="shared" si="582"/>
        <v>0</v>
      </c>
      <c r="U1406" s="413">
        <f t="shared" si="582"/>
        <v>0</v>
      </c>
      <c r="V1406" s="413">
        <f t="shared" si="582"/>
        <v>0</v>
      </c>
      <c r="W1406" s="413">
        <f t="shared" si="582"/>
        <v>0</v>
      </c>
      <c r="X1406" s="413">
        <f t="shared" si="582"/>
        <v>0</v>
      </c>
      <c r="Y1406" s="413">
        <f t="shared" si="582"/>
        <v>0</v>
      </c>
      <c r="Z1406" s="413">
        <f t="shared" si="582"/>
        <v>0</v>
      </c>
      <c r="AA1406" s="413">
        <f t="shared" si="582"/>
        <v>0</v>
      </c>
      <c r="AB1406" s="411">
        <f t="shared" si="582"/>
        <v>0</v>
      </c>
      <c r="AC1406" s="407">
        <f t="shared" si="582"/>
        <v>0</v>
      </c>
      <c r="AD1406" s="830"/>
      <c r="AE1406" s="1063"/>
      <c r="AF1406" s="832"/>
    </row>
    <row r="1407" spans="1:32" ht="27.75" customHeight="1" outlineLevel="1" x14ac:dyDescent="0.2">
      <c r="A1407" s="11">
        <v>158</v>
      </c>
      <c r="B1407" s="300"/>
      <c r="C1407" s="298"/>
      <c r="D1407" s="298"/>
      <c r="E1407" s="299"/>
      <c r="F1407" s="856" t="s">
        <v>547</v>
      </c>
      <c r="G1407" s="857"/>
      <c r="H1407" s="857"/>
      <c r="I1407" s="857"/>
      <c r="J1407" s="857"/>
      <c r="K1407" s="857"/>
      <c r="L1407" s="858"/>
      <c r="M1407" s="408">
        <f t="shared" ref="M1407:M1408" si="583">M631</f>
        <v>0</v>
      </c>
      <c r="N1407" s="419">
        <f>M1407*(1-'Annexe 1. Taux de référence'!$E51)+N631*(1-'Annexe 1. Taux de référence'!$E51)</f>
        <v>0</v>
      </c>
      <c r="O1407" s="422">
        <f>O631*(1-'Annexe 1. Taux de référence'!$E51)</f>
        <v>0</v>
      </c>
      <c r="P1407" s="422">
        <f>P631*(1-'Annexe 1. Taux de référence'!$E51)</f>
        <v>0</v>
      </c>
      <c r="Q1407" s="423">
        <f>Q631*(1-'Annexe 1. Taux de référence'!$E51)</f>
        <v>0</v>
      </c>
      <c r="R1407" s="419">
        <f>R631*(1-'Annexe 1. Taux de référence'!$E51)</f>
        <v>0</v>
      </c>
      <c r="S1407" s="421">
        <f>S631*(1-'Annexe 1. Taux de référence'!$E51)</f>
        <v>0</v>
      </c>
      <c r="T1407" s="421">
        <f>T631*(1-'Annexe 1. Taux de référence'!$E51)</f>
        <v>0</v>
      </c>
      <c r="U1407" s="421">
        <f>U631*(1-'Annexe 1. Taux de référence'!$E51)</f>
        <v>0</v>
      </c>
      <c r="V1407" s="421">
        <f>V631*(1-'Annexe 1. Taux de référence'!$E51)</f>
        <v>0</v>
      </c>
      <c r="W1407" s="421">
        <f>W631*(1-'Annexe 1. Taux de référence'!$E51)</f>
        <v>0</v>
      </c>
      <c r="X1407" s="422">
        <f>X631*(1-'Annexe 1. Taux de référence'!$E51)</f>
        <v>0</v>
      </c>
      <c r="Y1407" s="421">
        <f>Y631*(1-'Annexe 1. Taux de référence'!$E51)</f>
        <v>0</v>
      </c>
      <c r="Z1407" s="421">
        <f>Z631*(1-'Annexe 1. Taux de référence'!$E51)</f>
        <v>0</v>
      </c>
      <c r="AA1407" s="421">
        <f>AA631*(1-'Annexe 1. Taux de référence'!$E51)</f>
        <v>0</v>
      </c>
      <c r="AB1407" s="421">
        <f>AB631*(1-'Annexe 1. Taux de référence'!$E51)</f>
        <v>0</v>
      </c>
      <c r="AC1407" s="408">
        <f t="shared" si="575"/>
        <v>0</v>
      </c>
      <c r="AD1407" s="830"/>
      <c r="AE1407" s="1063"/>
      <c r="AF1407" s="832"/>
    </row>
    <row r="1408" spans="1:32" ht="15" customHeight="1" outlineLevel="1" x14ac:dyDescent="0.2">
      <c r="A1408" s="11">
        <v>159</v>
      </c>
      <c r="B1408" s="300"/>
      <c r="C1408" s="298"/>
      <c r="D1408" s="298"/>
      <c r="E1408" s="299"/>
      <c r="F1408" s="859" t="s">
        <v>570</v>
      </c>
      <c r="G1408" s="860"/>
      <c r="H1408" s="860"/>
      <c r="I1408" s="860"/>
      <c r="J1408" s="860"/>
      <c r="K1408" s="860"/>
      <c r="L1408" s="861"/>
      <c r="M1408" s="408">
        <f t="shared" si="583"/>
        <v>0</v>
      </c>
      <c r="N1408" s="419">
        <f>M1408*(1-'Annexe 1. Taux de référence'!$E52)+N632*(1-'Annexe 1. Taux de référence'!$E52)</f>
        <v>0</v>
      </c>
      <c r="O1408" s="422">
        <f>O632*(1-'Annexe 1. Taux de référence'!$E52)</f>
        <v>0</v>
      </c>
      <c r="P1408" s="422">
        <f>P632*(1-'Annexe 1. Taux de référence'!$E52)</f>
        <v>0</v>
      </c>
      <c r="Q1408" s="423">
        <f>Q632*(1-'Annexe 1. Taux de référence'!$E52)</f>
        <v>0</v>
      </c>
      <c r="R1408" s="419">
        <f>R632*(1-'Annexe 1. Taux de référence'!$E52)</f>
        <v>0</v>
      </c>
      <c r="S1408" s="421">
        <f>S632*(1-'Annexe 1. Taux de référence'!$E52)</f>
        <v>0</v>
      </c>
      <c r="T1408" s="421">
        <f>T632*(1-'Annexe 1. Taux de référence'!$E52)</f>
        <v>0</v>
      </c>
      <c r="U1408" s="421">
        <f>U632*(1-'Annexe 1. Taux de référence'!$E52)</f>
        <v>0</v>
      </c>
      <c r="V1408" s="421">
        <f>V632*(1-'Annexe 1. Taux de référence'!$E52)</f>
        <v>0</v>
      </c>
      <c r="W1408" s="421">
        <f>W632*(1-'Annexe 1. Taux de référence'!$E52)</f>
        <v>0</v>
      </c>
      <c r="X1408" s="422">
        <f>X632*(1-'Annexe 1. Taux de référence'!$E52)</f>
        <v>0</v>
      </c>
      <c r="Y1408" s="421">
        <f>Y632*(1-'Annexe 1. Taux de référence'!$E52)</f>
        <v>0</v>
      </c>
      <c r="Z1408" s="421">
        <f>Z632*(1-'Annexe 1. Taux de référence'!$E52)</f>
        <v>0</v>
      </c>
      <c r="AA1408" s="421">
        <f>AA632*(1-'Annexe 1. Taux de référence'!$E52)</f>
        <v>0</v>
      </c>
      <c r="AB1408" s="421">
        <f>AB632*(1-'Annexe 1. Taux de référence'!$E52)</f>
        <v>0</v>
      </c>
      <c r="AC1408" s="408">
        <f t="shared" si="575"/>
        <v>0</v>
      </c>
      <c r="AD1408" s="830"/>
      <c r="AE1408" s="1063"/>
      <c r="AF1408" s="832"/>
    </row>
    <row r="1409" spans="1:32" ht="15" customHeight="1" outlineLevel="1" x14ac:dyDescent="0.2">
      <c r="A1409" s="11">
        <v>160</v>
      </c>
      <c r="B1409" s="300"/>
      <c r="C1409" s="298"/>
      <c r="D1409" s="298"/>
      <c r="E1409" s="853" t="s">
        <v>548</v>
      </c>
      <c r="F1409" s="854"/>
      <c r="G1409" s="854"/>
      <c r="H1409" s="854"/>
      <c r="I1409" s="854"/>
      <c r="J1409" s="854"/>
      <c r="K1409" s="854"/>
      <c r="L1409" s="855"/>
      <c r="M1409" s="407">
        <f>SUBTOTAL(9,M1410:M1412)</f>
        <v>0</v>
      </c>
      <c r="N1409" s="410">
        <f t="shared" ref="N1409:AC1409" si="584">SUBTOTAL(9,N1410:N1412)</f>
        <v>0</v>
      </c>
      <c r="O1409" s="414">
        <f t="shared" si="584"/>
        <v>0</v>
      </c>
      <c r="P1409" s="414">
        <f t="shared" si="584"/>
        <v>0</v>
      </c>
      <c r="Q1409" s="415">
        <f t="shared" si="584"/>
        <v>0</v>
      </c>
      <c r="R1409" s="410">
        <f t="shared" si="584"/>
        <v>0</v>
      </c>
      <c r="S1409" s="414">
        <f t="shared" si="584"/>
        <v>0</v>
      </c>
      <c r="T1409" s="413">
        <f t="shared" si="584"/>
        <v>0</v>
      </c>
      <c r="U1409" s="413">
        <f t="shared" si="584"/>
        <v>0</v>
      </c>
      <c r="V1409" s="413">
        <f t="shared" si="584"/>
        <v>0</v>
      </c>
      <c r="W1409" s="413">
        <f t="shared" si="584"/>
        <v>0</v>
      </c>
      <c r="X1409" s="413">
        <f t="shared" si="584"/>
        <v>0</v>
      </c>
      <c r="Y1409" s="413">
        <f t="shared" si="584"/>
        <v>0</v>
      </c>
      <c r="Z1409" s="413">
        <f t="shared" si="584"/>
        <v>0</v>
      </c>
      <c r="AA1409" s="413">
        <f t="shared" si="584"/>
        <v>0</v>
      </c>
      <c r="AB1409" s="411">
        <f t="shared" si="584"/>
        <v>0</v>
      </c>
      <c r="AC1409" s="407">
        <f t="shared" si="584"/>
        <v>0</v>
      </c>
      <c r="AD1409" s="830"/>
      <c r="AE1409" s="1063"/>
      <c r="AF1409" s="832"/>
    </row>
    <row r="1410" spans="1:32" ht="15" customHeight="1" outlineLevel="1" x14ac:dyDescent="0.2">
      <c r="A1410" s="11">
        <v>161</v>
      </c>
      <c r="B1410" s="300"/>
      <c r="C1410" s="298"/>
      <c r="D1410" s="298"/>
      <c r="E1410" s="299"/>
      <c r="F1410" s="856" t="s">
        <v>549</v>
      </c>
      <c r="G1410" s="857"/>
      <c r="H1410" s="857"/>
      <c r="I1410" s="857"/>
      <c r="J1410" s="857"/>
      <c r="K1410" s="857"/>
      <c r="L1410" s="858"/>
      <c r="M1410" s="408">
        <f t="shared" ref="M1410:M1412" si="585">M634</f>
        <v>0</v>
      </c>
      <c r="N1410" s="419">
        <f>M1410*(1-'Annexe 1. Taux de référence'!$E54)+N634*(1-'Annexe 1. Taux de référence'!$E54)</f>
        <v>0</v>
      </c>
      <c r="O1410" s="422">
        <f>O634*(1-'Annexe 1. Taux de référence'!$E54)</f>
        <v>0</v>
      </c>
      <c r="P1410" s="422">
        <f>P634*(1-'Annexe 1. Taux de référence'!$E54)</f>
        <v>0</v>
      </c>
      <c r="Q1410" s="423">
        <f>Q634*(1-'Annexe 1. Taux de référence'!$E54)</f>
        <v>0</v>
      </c>
      <c r="R1410" s="419">
        <f>R634*(1-'Annexe 1. Taux de référence'!$E54)</f>
        <v>0</v>
      </c>
      <c r="S1410" s="421">
        <f>S634*(1-'Annexe 1. Taux de référence'!$E54)</f>
        <v>0</v>
      </c>
      <c r="T1410" s="421">
        <f>T634*(1-'Annexe 1. Taux de référence'!$E54)</f>
        <v>0</v>
      </c>
      <c r="U1410" s="421">
        <f>U634*(1-'Annexe 1. Taux de référence'!$E54)</f>
        <v>0</v>
      </c>
      <c r="V1410" s="421">
        <f>V634*(1-'Annexe 1. Taux de référence'!$E54)</f>
        <v>0</v>
      </c>
      <c r="W1410" s="421">
        <f>W634*(1-'Annexe 1. Taux de référence'!$E54)</f>
        <v>0</v>
      </c>
      <c r="X1410" s="422">
        <f>X634*(1-'Annexe 1. Taux de référence'!$E54)</f>
        <v>0</v>
      </c>
      <c r="Y1410" s="421">
        <f>Y634*(1-'Annexe 1. Taux de référence'!$E54)</f>
        <v>0</v>
      </c>
      <c r="Z1410" s="421">
        <f>Z634*(1-'Annexe 1. Taux de référence'!$E54)</f>
        <v>0</v>
      </c>
      <c r="AA1410" s="421">
        <f>AA634*(1-'Annexe 1. Taux de référence'!$E54)</f>
        <v>0</v>
      </c>
      <c r="AB1410" s="421">
        <f>AB634*(1-'Annexe 1. Taux de référence'!$E54)</f>
        <v>0</v>
      </c>
      <c r="AC1410" s="408">
        <f t="shared" si="575"/>
        <v>0</v>
      </c>
      <c r="AD1410" s="830"/>
      <c r="AE1410" s="1063"/>
      <c r="AF1410" s="832"/>
    </row>
    <row r="1411" spans="1:32" outlineLevel="1" x14ac:dyDescent="0.2">
      <c r="A1411" s="11">
        <v>162</v>
      </c>
      <c r="B1411" s="300"/>
      <c r="C1411" s="295"/>
      <c r="D1411" s="295"/>
      <c r="E1411" s="295"/>
      <c r="F1411" s="915" t="s">
        <v>574</v>
      </c>
      <c r="G1411" s="916"/>
      <c r="H1411" s="916"/>
      <c r="I1411" s="916"/>
      <c r="J1411" s="916"/>
      <c r="K1411" s="916"/>
      <c r="L1411" s="917"/>
      <c r="M1411" s="408">
        <f t="shared" si="585"/>
        <v>0</v>
      </c>
      <c r="N1411" s="419">
        <f>M1411*(1-'Annexe 1. Taux de référence'!$E55)+N635*(1-'Annexe 1. Taux de référence'!$E55)</f>
        <v>0</v>
      </c>
      <c r="O1411" s="422">
        <f>O635*(1-'Annexe 1. Taux de référence'!$E55)</f>
        <v>0</v>
      </c>
      <c r="P1411" s="422">
        <f>P635*(1-'Annexe 1. Taux de référence'!$E55)</f>
        <v>0</v>
      </c>
      <c r="Q1411" s="423">
        <f>Q635*(1-'Annexe 1. Taux de référence'!$E55)</f>
        <v>0</v>
      </c>
      <c r="R1411" s="419">
        <f>R635*(1-'Annexe 1. Taux de référence'!$E55)</f>
        <v>0</v>
      </c>
      <c r="S1411" s="421">
        <f>S635*(1-'Annexe 1. Taux de référence'!$E55)</f>
        <v>0</v>
      </c>
      <c r="T1411" s="421">
        <f>T635*(1-'Annexe 1. Taux de référence'!$E55)</f>
        <v>0</v>
      </c>
      <c r="U1411" s="421">
        <f>U635*(1-'Annexe 1. Taux de référence'!$E55)</f>
        <v>0</v>
      </c>
      <c r="V1411" s="421">
        <f>V635*(1-'Annexe 1. Taux de référence'!$E55)</f>
        <v>0</v>
      </c>
      <c r="W1411" s="421">
        <f>W635*(1-'Annexe 1. Taux de référence'!$E55)</f>
        <v>0</v>
      </c>
      <c r="X1411" s="422">
        <f>X635*(1-'Annexe 1. Taux de référence'!$E55)</f>
        <v>0</v>
      </c>
      <c r="Y1411" s="421">
        <f>Y635*(1-'Annexe 1. Taux de référence'!$E55)</f>
        <v>0</v>
      </c>
      <c r="Z1411" s="421">
        <f>Z635*(1-'Annexe 1. Taux de référence'!$E55)</f>
        <v>0</v>
      </c>
      <c r="AA1411" s="421">
        <f>AA635*(1-'Annexe 1. Taux de référence'!$E55)</f>
        <v>0</v>
      </c>
      <c r="AB1411" s="421">
        <f>AB635*(1-'Annexe 1. Taux de référence'!$E55)</f>
        <v>0</v>
      </c>
      <c r="AC1411" s="408">
        <f t="shared" si="575"/>
        <v>0</v>
      </c>
      <c r="AD1411" s="830"/>
      <c r="AE1411" s="1063"/>
      <c r="AF1411" s="832"/>
    </row>
    <row r="1412" spans="1:32" ht="27.75" customHeight="1" outlineLevel="1" x14ac:dyDescent="0.2">
      <c r="A1412" s="11">
        <v>163</v>
      </c>
      <c r="B1412" s="300"/>
      <c r="C1412" s="295"/>
      <c r="D1412" s="295"/>
      <c r="E1412" s="295"/>
      <c r="F1412" s="859" t="s">
        <v>669</v>
      </c>
      <c r="G1412" s="860"/>
      <c r="H1412" s="860"/>
      <c r="I1412" s="860"/>
      <c r="J1412" s="860"/>
      <c r="K1412" s="860"/>
      <c r="L1412" s="861"/>
      <c r="M1412" s="408">
        <f t="shared" si="585"/>
        <v>0</v>
      </c>
      <c r="N1412" s="419">
        <f>M1412*(1-'Annexe 1. Taux de référence'!$E56)+N636*(1-'Annexe 1. Taux de référence'!$E56)</f>
        <v>0</v>
      </c>
      <c r="O1412" s="422">
        <f>O636*(1-'Annexe 1. Taux de référence'!$E56)</f>
        <v>0</v>
      </c>
      <c r="P1412" s="422">
        <f>P636*(1-'Annexe 1. Taux de référence'!$E56)</f>
        <v>0</v>
      </c>
      <c r="Q1412" s="423">
        <f>Q636*(1-'Annexe 1. Taux de référence'!$E56)</f>
        <v>0</v>
      </c>
      <c r="R1412" s="419">
        <f>R636*(1-'Annexe 1. Taux de référence'!$E56)</f>
        <v>0</v>
      </c>
      <c r="S1412" s="421">
        <f>S636*(1-'Annexe 1. Taux de référence'!$E56)</f>
        <v>0</v>
      </c>
      <c r="T1412" s="421">
        <f>T636*(1-'Annexe 1. Taux de référence'!$E56)</f>
        <v>0</v>
      </c>
      <c r="U1412" s="421">
        <f>U636*(1-'Annexe 1. Taux de référence'!$E56)</f>
        <v>0</v>
      </c>
      <c r="V1412" s="421">
        <f>V636*(1-'Annexe 1. Taux de référence'!$E56)</f>
        <v>0</v>
      </c>
      <c r="W1412" s="421">
        <f>W636*(1-'Annexe 1. Taux de référence'!$E56)</f>
        <v>0</v>
      </c>
      <c r="X1412" s="422">
        <f>X636*(1-'Annexe 1. Taux de référence'!$E56)</f>
        <v>0</v>
      </c>
      <c r="Y1412" s="421">
        <f>Y636*(1-'Annexe 1. Taux de référence'!$E56)</f>
        <v>0</v>
      </c>
      <c r="Z1412" s="421">
        <f>Z636*(1-'Annexe 1. Taux de référence'!$E56)</f>
        <v>0</v>
      </c>
      <c r="AA1412" s="421">
        <f>AA636*(1-'Annexe 1. Taux de référence'!$E56)</f>
        <v>0</v>
      </c>
      <c r="AB1412" s="421">
        <f>AB636*(1-'Annexe 1. Taux de référence'!$E56)</f>
        <v>0</v>
      </c>
      <c r="AC1412" s="408">
        <f t="shared" si="575"/>
        <v>0</v>
      </c>
      <c r="AD1412" s="833"/>
      <c r="AE1412" s="834"/>
      <c r="AF1412" s="835"/>
    </row>
    <row r="1413" spans="1:32" outlineLevel="1" x14ac:dyDescent="0.2">
      <c r="A1413" s="11">
        <v>164</v>
      </c>
      <c r="B1413" s="300"/>
      <c r="C1413" s="295"/>
      <c r="D1413" s="844" t="s">
        <v>23</v>
      </c>
      <c r="E1413" s="845"/>
      <c r="F1413" s="845"/>
      <c r="G1413" s="845"/>
      <c r="H1413" s="845"/>
      <c r="I1413" s="845"/>
      <c r="J1413" s="845"/>
      <c r="K1413" s="845"/>
      <c r="L1413" s="845"/>
      <c r="M1413" s="845"/>
      <c r="N1413" s="845"/>
      <c r="O1413" s="845"/>
      <c r="P1413" s="845"/>
      <c r="Q1413" s="845"/>
      <c r="R1413" s="845"/>
      <c r="S1413" s="845"/>
      <c r="T1413" s="845"/>
      <c r="U1413" s="845"/>
      <c r="V1413" s="845"/>
      <c r="W1413" s="845"/>
      <c r="X1413" s="845"/>
      <c r="Y1413" s="845"/>
      <c r="Z1413" s="845"/>
      <c r="AA1413" s="845"/>
      <c r="AB1413" s="845"/>
      <c r="AC1413" s="845"/>
      <c r="AD1413" s="845"/>
      <c r="AE1413" s="845"/>
      <c r="AF1413" s="846"/>
    </row>
    <row r="1414" spans="1:32" outlineLevel="1" x14ac:dyDescent="0.2">
      <c r="A1414" s="11">
        <v>165</v>
      </c>
      <c r="B1414" s="300"/>
      <c r="C1414" s="295"/>
      <c r="D1414" s="295"/>
      <c r="E1414" s="918" t="s">
        <v>126</v>
      </c>
      <c r="F1414" s="919"/>
      <c r="G1414" s="919"/>
      <c r="H1414" s="919"/>
      <c r="I1414" s="919"/>
      <c r="J1414" s="919"/>
      <c r="K1414" s="919"/>
      <c r="L1414" s="920"/>
      <c r="M1414" s="407">
        <f>SUBTOTAL(9,M1415:M1416)</f>
        <v>0</v>
      </c>
      <c r="N1414" s="410">
        <f t="shared" ref="N1414:AC1414" si="586">SUBTOTAL(9,N1415:N1416)</f>
        <v>0</v>
      </c>
      <c r="O1414" s="414">
        <f t="shared" si="586"/>
        <v>0</v>
      </c>
      <c r="P1414" s="414">
        <f t="shared" si="586"/>
        <v>0</v>
      </c>
      <c r="Q1414" s="415">
        <f t="shared" si="586"/>
        <v>0</v>
      </c>
      <c r="R1414" s="410">
        <f t="shared" si="586"/>
        <v>0</v>
      </c>
      <c r="S1414" s="414">
        <f t="shared" si="586"/>
        <v>0</v>
      </c>
      <c r="T1414" s="413">
        <f t="shared" si="586"/>
        <v>0</v>
      </c>
      <c r="U1414" s="413">
        <f t="shared" si="586"/>
        <v>0</v>
      </c>
      <c r="V1414" s="413">
        <f t="shared" si="586"/>
        <v>0</v>
      </c>
      <c r="W1414" s="413">
        <f t="shared" si="586"/>
        <v>0</v>
      </c>
      <c r="X1414" s="413">
        <f t="shared" si="586"/>
        <v>0</v>
      </c>
      <c r="Y1414" s="413">
        <f t="shared" si="586"/>
        <v>0</v>
      </c>
      <c r="Z1414" s="413">
        <f t="shared" si="586"/>
        <v>0</v>
      </c>
      <c r="AA1414" s="413">
        <f t="shared" si="586"/>
        <v>0</v>
      </c>
      <c r="AB1414" s="411">
        <f t="shared" si="586"/>
        <v>0</v>
      </c>
      <c r="AC1414" s="407">
        <f t="shared" si="586"/>
        <v>0</v>
      </c>
      <c r="AD1414" s="1440"/>
      <c r="AE1414" s="828"/>
      <c r="AF1414" s="829"/>
    </row>
    <row r="1415" spans="1:32" outlineLevel="1" x14ac:dyDescent="0.2">
      <c r="A1415" s="11">
        <v>166</v>
      </c>
      <c r="B1415" s="300"/>
      <c r="C1415" s="295"/>
      <c r="D1415" s="295"/>
      <c r="E1415" s="295"/>
      <c r="F1415" s="856" t="s">
        <v>127</v>
      </c>
      <c r="G1415" s="857"/>
      <c r="H1415" s="857"/>
      <c r="I1415" s="857"/>
      <c r="J1415" s="857"/>
      <c r="K1415" s="857"/>
      <c r="L1415" s="858"/>
      <c r="M1415" s="408">
        <f t="shared" ref="M1415:M1416" si="587">M639</f>
        <v>0</v>
      </c>
      <c r="N1415" s="419">
        <f>M1415*(1-'Annexe 1. Taux de référence'!$E59)+N639*(1-'Annexe 1. Taux de référence'!$E59)</f>
        <v>0</v>
      </c>
      <c r="O1415" s="422">
        <f>O639*(1-'Annexe 1. Taux de référence'!$E59)</f>
        <v>0</v>
      </c>
      <c r="P1415" s="422">
        <f>P639*(1-'Annexe 1. Taux de référence'!$E59)</f>
        <v>0</v>
      </c>
      <c r="Q1415" s="423">
        <f>Q639*(1-'Annexe 1. Taux de référence'!$E59)</f>
        <v>0</v>
      </c>
      <c r="R1415" s="419">
        <f>R639*(1-'Annexe 1. Taux de référence'!$E59)</f>
        <v>0</v>
      </c>
      <c r="S1415" s="421">
        <f>S639*(1-'Annexe 1. Taux de référence'!$E59)</f>
        <v>0</v>
      </c>
      <c r="T1415" s="421">
        <f>T639*(1-'Annexe 1. Taux de référence'!$E59)</f>
        <v>0</v>
      </c>
      <c r="U1415" s="421">
        <f>U639*(1-'Annexe 1. Taux de référence'!$E59)</f>
        <v>0</v>
      </c>
      <c r="V1415" s="421">
        <f>V639*(1-'Annexe 1. Taux de référence'!$E59)</f>
        <v>0</v>
      </c>
      <c r="W1415" s="421">
        <f>W639*(1-'Annexe 1. Taux de référence'!$E59)</f>
        <v>0</v>
      </c>
      <c r="X1415" s="422">
        <f>X639*(1-'Annexe 1. Taux de référence'!$E59)</f>
        <v>0</v>
      </c>
      <c r="Y1415" s="421">
        <f>Y639*(1-'Annexe 1. Taux de référence'!$E59)</f>
        <v>0</v>
      </c>
      <c r="Z1415" s="421">
        <f>Z639*(1-'Annexe 1. Taux de référence'!$E59)</f>
        <v>0</v>
      </c>
      <c r="AA1415" s="421">
        <f>AA639*(1-'Annexe 1. Taux de référence'!$E59)</f>
        <v>0</v>
      </c>
      <c r="AB1415" s="421">
        <f>AB639*(1-'Annexe 1. Taux de référence'!$E59)</f>
        <v>0</v>
      </c>
      <c r="AC1415" s="408">
        <f t="shared" ref="AC1415:AC1416" si="588">AC639</f>
        <v>0</v>
      </c>
      <c r="AD1415" s="830"/>
      <c r="AE1415" s="1063"/>
      <c r="AF1415" s="832"/>
    </row>
    <row r="1416" spans="1:32" outlineLevel="1" x14ac:dyDescent="0.2">
      <c r="A1416" s="11">
        <v>167</v>
      </c>
      <c r="B1416" s="300"/>
      <c r="C1416" s="295"/>
      <c r="D1416" s="295"/>
      <c r="E1416" s="295"/>
      <c r="F1416" s="859" t="s">
        <v>128</v>
      </c>
      <c r="G1416" s="860"/>
      <c r="H1416" s="860"/>
      <c r="I1416" s="860"/>
      <c r="J1416" s="860"/>
      <c r="K1416" s="860"/>
      <c r="L1416" s="861"/>
      <c r="M1416" s="408">
        <f t="shared" si="587"/>
        <v>0</v>
      </c>
      <c r="N1416" s="419">
        <f>M1416*(1-'Annexe 1. Taux de référence'!$E60)+N640*(1-'Annexe 1. Taux de référence'!$E60)</f>
        <v>0</v>
      </c>
      <c r="O1416" s="422">
        <f>O640*(1-'Annexe 1. Taux de référence'!$E60)</f>
        <v>0</v>
      </c>
      <c r="P1416" s="422">
        <f>P640*(1-'Annexe 1. Taux de référence'!$E60)</f>
        <v>0</v>
      </c>
      <c r="Q1416" s="423">
        <f>Q640*(1-'Annexe 1. Taux de référence'!$E60)</f>
        <v>0</v>
      </c>
      <c r="R1416" s="419">
        <f>R640*(1-'Annexe 1. Taux de référence'!$E60)</f>
        <v>0</v>
      </c>
      <c r="S1416" s="421">
        <f>S640*(1-'Annexe 1. Taux de référence'!$E60)</f>
        <v>0</v>
      </c>
      <c r="T1416" s="421">
        <f>T640*(1-'Annexe 1. Taux de référence'!$E60)</f>
        <v>0</v>
      </c>
      <c r="U1416" s="421">
        <f>U640*(1-'Annexe 1. Taux de référence'!$E60)</f>
        <v>0</v>
      </c>
      <c r="V1416" s="421">
        <f>V640*(1-'Annexe 1. Taux de référence'!$E60)</f>
        <v>0</v>
      </c>
      <c r="W1416" s="421">
        <f>W640*(1-'Annexe 1. Taux de référence'!$E60)</f>
        <v>0</v>
      </c>
      <c r="X1416" s="422">
        <f>X640*(1-'Annexe 1. Taux de référence'!$E60)</f>
        <v>0</v>
      </c>
      <c r="Y1416" s="421">
        <f>Y640*(1-'Annexe 1. Taux de référence'!$E60)</f>
        <v>0</v>
      </c>
      <c r="Z1416" s="421">
        <f>Z640*(1-'Annexe 1. Taux de référence'!$E60)</f>
        <v>0</v>
      </c>
      <c r="AA1416" s="421">
        <f>AA640*(1-'Annexe 1. Taux de référence'!$E60)</f>
        <v>0</v>
      </c>
      <c r="AB1416" s="421">
        <f>AB640*(1-'Annexe 1. Taux de référence'!$E60)</f>
        <v>0</v>
      </c>
      <c r="AC1416" s="408">
        <f t="shared" si="588"/>
        <v>0</v>
      </c>
      <c r="AD1416" s="830"/>
      <c r="AE1416" s="1063"/>
      <c r="AF1416" s="832"/>
    </row>
    <row r="1417" spans="1:32" outlineLevel="1" x14ac:dyDescent="0.2">
      <c r="A1417" s="11">
        <v>168</v>
      </c>
      <c r="B1417" s="300"/>
      <c r="C1417" s="295"/>
      <c r="D1417" s="295"/>
      <c r="E1417" s="853" t="s">
        <v>129</v>
      </c>
      <c r="F1417" s="854"/>
      <c r="G1417" s="854"/>
      <c r="H1417" s="854"/>
      <c r="I1417" s="854"/>
      <c r="J1417" s="854"/>
      <c r="K1417" s="854"/>
      <c r="L1417" s="855"/>
      <c r="M1417" s="407">
        <f>SUBTOTAL(9,M1418:M1419)</f>
        <v>0</v>
      </c>
      <c r="N1417" s="410">
        <f t="shared" ref="N1417:AC1417" si="589">SUBTOTAL(9,N1418:N1419)</f>
        <v>0</v>
      </c>
      <c r="O1417" s="414">
        <f t="shared" si="589"/>
        <v>0</v>
      </c>
      <c r="P1417" s="414">
        <f t="shared" si="589"/>
        <v>0</v>
      </c>
      <c r="Q1417" s="415">
        <f t="shared" si="589"/>
        <v>0</v>
      </c>
      <c r="R1417" s="410">
        <f t="shared" si="589"/>
        <v>0</v>
      </c>
      <c r="S1417" s="414">
        <f t="shared" si="589"/>
        <v>0</v>
      </c>
      <c r="T1417" s="413">
        <f t="shared" si="589"/>
        <v>0</v>
      </c>
      <c r="U1417" s="413">
        <f t="shared" si="589"/>
        <v>0</v>
      </c>
      <c r="V1417" s="413">
        <f t="shared" si="589"/>
        <v>0</v>
      </c>
      <c r="W1417" s="413">
        <f t="shared" si="589"/>
        <v>0</v>
      </c>
      <c r="X1417" s="413">
        <f t="shared" si="589"/>
        <v>0</v>
      </c>
      <c r="Y1417" s="413">
        <f t="shared" si="589"/>
        <v>0</v>
      </c>
      <c r="Z1417" s="413">
        <f t="shared" si="589"/>
        <v>0</v>
      </c>
      <c r="AA1417" s="413">
        <f t="shared" si="589"/>
        <v>0</v>
      </c>
      <c r="AB1417" s="411">
        <f t="shared" si="589"/>
        <v>0</v>
      </c>
      <c r="AC1417" s="407">
        <f t="shared" si="589"/>
        <v>0</v>
      </c>
      <c r="AD1417" s="830"/>
      <c r="AE1417" s="1063"/>
      <c r="AF1417" s="832"/>
    </row>
    <row r="1418" spans="1:32" outlineLevel="1" x14ac:dyDescent="0.2">
      <c r="A1418" s="11">
        <v>169</v>
      </c>
      <c r="B1418" s="300"/>
      <c r="C1418" s="295"/>
      <c r="D1418" s="295"/>
      <c r="E1418" s="295"/>
      <c r="F1418" s="856" t="s">
        <v>130</v>
      </c>
      <c r="G1418" s="857"/>
      <c r="H1418" s="857"/>
      <c r="I1418" s="857"/>
      <c r="J1418" s="857"/>
      <c r="K1418" s="857"/>
      <c r="L1418" s="858"/>
      <c r="M1418" s="408">
        <f t="shared" ref="M1418:M1419" si="590">M642</f>
        <v>0</v>
      </c>
      <c r="N1418" s="419">
        <f>M1418*(1-'Annexe 1. Taux de référence'!$E62)+N642*(1-'Annexe 1. Taux de référence'!$E62)</f>
        <v>0</v>
      </c>
      <c r="O1418" s="422">
        <f>O642*(1-'Annexe 1. Taux de référence'!$E62)</f>
        <v>0</v>
      </c>
      <c r="P1418" s="422">
        <f>P642*(1-'Annexe 1. Taux de référence'!$E62)</f>
        <v>0</v>
      </c>
      <c r="Q1418" s="423">
        <f>Q642*(1-'Annexe 1. Taux de référence'!$E62)</f>
        <v>0</v>
      </c>
      <c r="R1418" s="419">
        <f>R642*(1-'Annexe 1. Taux de référence'!$E62)</f>
        <v>0</v>
      </c>
      <c r="S1418" s="421">
        <f>S642*(1-'Annexe 1. Taux de référence'!$E62)</f>
        <v>0</v>
      </c>
      <c r="T1418" s="421">
        <f>T642*(1-'Annexe 1. Taux de référence'!$E62)</f>
        <v>0</v>
      </c>
      <c r="U1418" s="421">
        <f>U642*(1-'Annexe 1. Taux de référence'!$E62)</f>
        <v>0</v>
      </c>
      <c r="V1418" s="421">
        <f>V642*(1-'Annexe 1. Taux de référence'!$E62)</f>
        <v>0</v>
      </c>
      <c r="W1418" s="421">
        <f>W642*(1-'Annexe 1. Taux de référence'!$E62)</f>
        <v>0</v>
      </c>
      <c r="X1418" s="422">
        <f>X642*(1-'Annexe 1. Taux de référence'!$E62)</f>
        <v>0</v>
      </c>
      <c r="Y1418" s="421">
        <f>Y642*(1-'Annexe 1. Taux de référence'!$E62)</f>
        <v>0</v>
      </c>
      <c r="Z1418" s="421">
        <f>Z642*(1-'Annexe 1. Taux de référence'!$E62)</f>
        <v>0</v>
      </c>
      <c r="AA1418" s="421">
        <f>AA642*(1-'Annexe 1. Taux de référence'!$E62)</f>
        <v>0</v>
      </c>
      <c r="AB1418" s="421">
        <f>AB642*(1-'Annexe 1. Taux de référence'!$E62)</f>
        <v>0</v>
      </c>
      <c r="AC1418" s="408">
        <f t="shared" ref="AC1418:AC1419" si="591">AC642</f>
        <v>0</v>
      </c>
      <c r="AD1418" s="830"/>
      <c r="AE1418" s="1063"/>
      <c r="AF1418" s="832"/>
    </row>
    <row r="1419" spans="1:32" outlineLevel="1" x14ac:dyDescent="0.2">
      <c r="A1419" s="11">
        <v>170</v>
      </c>
      <c r="B1419" s="300"/>
      <c r="C1419" s="295"/>
      <c r="D1419" s="295"/>
      <c r="E1419" s="295"/>
      <c r="F1419" s="859" t="s">
        <v>131</v>
      </c>
      <c r="G1419" s="860"/>
      <c r="H1419" s="860"/>
      <c r="I1419" s="860"/>
      <c r="J1419" s="860"/>
      <c r="K1419" s="860"/>
      <c r="L1419" s="861"/>
      <c r="M1419" s="408">
        <f t="shared" si="590"/>
        <v>0</v>
      </c>
      <c r="N1419" s="419">
        <f>M1419*(1-'Annexe 1. Taux de référence'!$E63)+N643*(1-'Annexe 1. Taux de référence'!$E63)</f>
        <v>0</v>
      </c>
      <c r="O1419" s="422">
        <f>O643*(1-'Annexe 1. Taux de référence'!$E63)</f>
        <v>0</v>
      </c>
      <c r="P1419" s="422">
        <f>P643*(1-'Annexe 1. Taux de référence'!$E63)</f>
        <v>0</v>
      </c>
      <c r="Q1419" s="423">
        <f>Q643*(1-'Annexe 1. Taux de référence'!$E63)</f>
        <v>0</v>
      </c>
      <c r="R1419" s="419">
        <f>R643*(1-'Annexe 1. Taux de référence'!$E63)</f>
        <v>0</v>
      </c>
      <c r="S1419" s="421">
        <f>S643*(1-'Annexe 1. Taux de référence'!$E63)</f>
        <v>0</v>
      </c>
      <c r="T1419" s="421">
        <f>T643*(1-'Annexe 1. Taux de référence'!$E63)</f>
        <v>0</v>
      </c>
      <c r="U1419" s="421">
        <f>U643*(1-'Annexe 1. Taux de référence'!$E63)</f>
        <v>0</v>
      </c>
      <c r="V1419" s="421">
        <f>V643*(1-'Annexe 1. Taux de référence'!$E63)</f>
        <v>0</v>
      </c>
      <c r="W1419" s="421">
        <f>W643*(1-'Annexe 1. Taux de référence'!$E63)</f>
        <v>0</v>
      </c>
      <c r="X1419" s="422">
        <f>X643*(1-'Annexe 1. Taux de référence'!$E63)</f>
        <v>0</v>
      </c>
      <c r="Y1419" s="421">
        <f>Y643*(1-'Annexe 1. Taux de référence'!$E63)</f>
        <v>0</v>
      </c>
      <c r="Z1419" s="421">
        <f>Z643*(1-'Annexe 1. Taux de référence'!$E63)</f>
        <v>0</v>
      </c>
      <c r="AA1419" s="421">
        <f>AA643*(1-'Annexe 1. Taux de référence'!$E63)</f>
        <v>0</v>
      </c>
      <c r="AB1419" s="421">
        <f>AB643*(1-'Annexe 1. Taux de référence'!$E63)</f>
        <v>0</v>
      </c>
      <c r="AC1419" s="408">
        <f t="shared" si="591"/>
        <v>0</v>
      </c>
      <c r="AD1419" s="830"/>
      <c r="AE1419" s="1063"/>
      <c r="AF1419" s="832"/>
    </row>
    <row r="1420" spans="1:32" outlineLevel="1" x14ac:dyDescent="0.2">
      <c r="A1420" s="11">
        <v>171</v>
      </c>
      <c r="B1420" s="300"/>
      <c r="C1420" s="295"/>
      <c r="D1420" s="295"/>
      <c r="E1420" s="853" t="s">
        <v>132</v>
      </c>
      <c r="F1420" s="854"/>
      <c r="G1420" s="854"/>
      <c r="H1420" s="854"/>
      <c r="I1420" s="854"/>
      <c r="J1420" s="854"/>
      <c r="K1420" s="854"/>
      <c r="L1420" s="855"/>
      <c r="M1420" s="407">
        <f>SUBTOTAL(9,M1421:M1422)</f>
        <v>0</v>
      </c>
      <c r="N1420" s="410">
        <f t="shared" ref="N1420:AC1420" si="592">SUBTOTAL(9,N1421:N1422)</f>
        <v>0</v>
      </c>
      <c r="O1420" s="414">
        <f t="shared" si="592"/>
        <v>0</v>
      </c>
      <c r="P1420" s="414">
        <f t="shared" si="592"/>
        <v>0</v>
      </c>
      <c r="Q1420" s="415">
        <f t="shared" si="592"/>
        <v>0</v>
      </c>
      <c r="R1420" s="410">
        <f t="shared" si="592"/>
        <v>0</v>
      </c>
      <c r="S1420" s="414">
        <f t="shared" si="592"/>
        <v>0</v>
      </c>
      <c r="T1420" s="413">
        <f t="shared" si="592"/>
        <v>0</v>
      </c>
      <c r="U1420" s="413">
        <f t="shared" si="592"/>
        <v>0</v>
      </c>
      <c r="V1420" s="413">
        <f t="shared" si="592"/>
        <v>0</v>
      </c>
      <c r="W1420" s="413">
        <f t="shared" si="592"/>
        <v>0</v>
      </c>
      <c r="X1420" s="413">
        <f t="shared" si="592"/>
        <v>0</v>
      </c>
      <c r="Y1420" s="413">
        <f t="shared" si="592"/>
        <v>0</v>
      </c>
      <c r="Z1420" s="413">
        <f t="shared" si="592"/>
        <v>0</v>
      </c>
      <c r="AA1420" s="413">
        <f t="shared" si="592"/>
        <v>0</v>
      </c>
      <c r="AB1420" s="411">
        <f t="shared" si="592"/>
        <v>0</v>
      </c>
      <c r="AC1420" s="407">
        <f t="shared" si="592"/>
        <v>0</v>
      </c>
      <c r="AD1420" s="830"/>
      <c r="AE1420" s="1063"/>
      <c r="AF1420" s="832"/>
    </row>
    <row r="1421" spans="1:32" outlineLevel="1" x14ac:dyDescent="0.2">
      <c r="A1421" s="11">
        <v>172</v>
      </c>
      <c r="B1421" s="300"/>
      <c r="C1421" s="295"/>
      <c r="D1421" s="295"/>
      <c r="E1421" s="295"/>
      <c r="F1421" s="856" t="s">
        <v>133</v>
      </c>
      <c r="G1421" s="857"/>
      <c r="H1421" s="857"/>
      <c r="I1421" s="857"/>
      <c r="J1421" s="857"/>
      <c r="K1421" s="857"/>
      <c r="L1421" s="858"/>
      <c r="M1421" s="408">
        <f t="shared" ref="M1421:M1422" si="593">M645</f>
        <v>0</v>
      </c>
      <c r="N1421" s="419">
        <f>M1421*(1-'Annexe 1. Taux de référence'!$E65)+N645*(1-'Annexe 1. Taux de référence'!$E65)</f>
        <v>0</v>
      </c>
      <c r="O1421" s="422">
        <f>O645*(1-'Annexe 1. Taux de référence'!$E65)</f>
        <v>0</v>
      </c>
      <c r="P1421" s="422">
        <f>P645*(1-'Annexe 1. Taux de référence'!$E65)</f>
        <v>0</v>
      </c>
      <c r="Q1421" s="423">
        <f>Q645*(1-'Annexe 1. Taux de référence'!$E65)</f>
        <v>0</v>
      </c>
      <c r="R1421" s="419">
        <f>R645*(1-'Annexe 1. Taux de référence'!$E65)</f>
        <v>0</v>
      </c>
      <c r="S1421" s="421">
        <f>S645*(1-'Annexe 1. Taux de référence'!$E65)</f>
        <v>0</v>
      </c>
      <c r="T1421" s="421">
        <f>T645*(1-'Annexe 1. Taux de référence'!$E65)</f>
        <v>0</v>
      </c>
      <c r="U1421" s="421">
        <f>U645*(1-'Annexe 1. Taux de référence'!$E65)</f>
        <v>0</v>
      </c>
      <c r="V1421" s="421">
        <f>V645*(1-'Annexe 1. Taux de référence'!$E65)</f>
        <v>0</v>
      </c>
      <c r="W1421" s="421">
        <f>W645*(1-'Annexe 1. Taux de référence'!$E65)</f>
        <v>0</v>
      </c>
      <c r="X1421" s="422">
        <f>X645*(1-'Annexe 1. Taux de référence'!$E65)</f>
        <v>0</v>
      </c>
      <c r="Y1421" s="421">
        <f>Y645*(1-'Annexe 1. Taux de référence'!$E65)</f>
        <v>0</v>
      </c>
      <c r="Z1421" s="421">
        <f>Z645*(1-'Annexe 1. Taux de référence'!$E65)</f>
        <v>0</v>
      </c>
      <c r="AA1421" s="421">
        <f>AA645*(1-'Annexe 1. Taux de référence'!$E65)</f>
        <v>0</v>
      </c>
      <c r="AB1421" s="421">
        <f>AB645*(1-'Annexe 1. Taux de référence'!$E65)</f>
        <v>0</v>
      </c>
      <c r="AC1421" s="408">
        <f t="shared" ref="AC1421:AC1422" si="594">AC645</f>
        <v>0</v>
      </c>
      <c r="AD1421" s="830"/>
      <c r="AE1421" s="1063"/>
      <c r="AF1421" s="832"/>
    </row>
    <row r="1422" spans="1:32" outlineLevel="1" x14ac:dyDescent="0.2">
      <c r="A1422" s="11">
        <v>173</v>
      </c>
      <c r="B1422" s="300"/>
      <c r="C1422" s="295"/>
      <c r="D1422" s="295"/>
      <c r="E1422" s="295"/>
      <c r="F1422" s="859" t="s">
        <v>134</v>
      </c>
      <c r="G1422" s="860"/>
      <c r="H1422" s="860"/>
      <c r="I1422" s="860"/>
      <c r="J1422" s="860"/>
      <c r="K1422" s="860"/>
      <c r="L1422" s="861"/>
      <c r="M1422" s="408">
        <f t="shared" si="593"/>
        <v>0</v>
      </c>
      <c r="N1422" s="419">
        <f>M1422*(1-'Annexe 1. Taux de référence'!$E66)+N646*(1-'Annexe 1. Taux de référence'!$E66)</f>
        <v>0</v>
      </c>
      <c r="O1422" s="422">
        <f>O646*(1-'Annexe 1. Taux de référence'!$E66)</f>
        <v>0</v>
      </c>
      <c r="P1422" s="422">
        <f>P646*(1-'Annexe 1. Taux de référence'!$E66)</f>
        <v>0</v>
      </c>
      <c r="Q1422" s="423">
        <f>Q646*(1-'Annexe 1. Taux de référence'!$E66)</f>
        <v>0</v>
      </c>
      <c r="R1422" s="419">
        <f>R646*(1-'Annexe 1. Taux de référence'!$E66)</f>
        <v>0</v>
      </c>
      <c r="S1422" s="421">
        <f>S646*(1-'Annexe 1. Taux de référence'!$E66)</f>
        <v>0</v>
      </c>
      <c r="T1422" s="421">
        <f>T646*(1-'Annexe 1. Taux de référence'!$E66)</f>
        <v>0</v>
      </c>
      <c r="U1422" s="421">
        <f>U646*(1-'Annexe 1. Taux de référence'!$E66)</f>
        <v>0</v>
      </c>
      <c r="V1422" s="421">
        <f>V646*(1-'Annexe 1. Taux de référence'!$E66)</f>
        <v>0</v>
      </c>
      <c r="W1422" s="421">
        <f>W646*(1-'Annexe 1. Taux de référence'!$E66)</f>
        <v>0</v>
      </c>
      <c r="X1422" s="422">
        <f>X646*(1-'Annexe 1. Taux de référence'!$E66)</f>
        <v>0</v>
      </c>
      <c r="Y1422" s="421">
        <f>Y646*(1-'Annexe 1. Taux de référence'!$E66)</f>
        <v>0</v>
      </c>
      <c r="Z1422" s="421">
        <f>Z646*(1-'Annexe 1. Taux de référence'!$E66)</f>
        <v>0</v>
      </c>
      <c r="AA1422" s="421">
        <f>AA646*(1-'Annexe 1. Taux de référence'!$E66)</f>
        <v>0</v>
      </c>
      <c r="AB1422" s="421">
        <f>AB646*(1-'Annexe 1. Taux de référence'!$E66)</f>
        <v>0</v>
      </c>
      <c r="AC1422" s="408">
        <f t="shared" si="594"/>
        <v>0</v>
      </c>
      <c r="AD1422" s="830"/>
      <c r="AE1422" s="1063"/>
      <c r="AF1422" s="832"/>
    </row>
    <row r="1423" spans="1:32" outlineLevel="1" x14ac:dyDescent="0.2">
      <c r="A1423" s="11">
        <v>174</v>
      </c>
      <c r="B1423" s="300"/>
      <c r="C1423" s="295"/>
      <c r="D1423" s="295"/>
      <c r="E1423" s="853" t="s">
        <v>135</v>
      </c>
      <c r="F1423" s="854"/>
      <c r="G1423" s="854"/>
      <c r="H1423" s="854"/>
      <c r="I1423" s="854"/>
      <c r="J1423" s="854"/>
      <c r="K1423" s="854"/>
      <c r="L1423" s="855"/>
      <c r="M1423" s="407">
        <f>SUBTOTAL(9,M1424:M1425)</f>
        <v>0</v>
      </c>
      <c r="N1423" s="410">
        <f t="shared" ref="N1423:AC1423" si="595">SUBTOTAL(9,N1424:N1425)</f>
        <v>0</v>
      </c>
      <c r="O1423" s="414">
        <f t="shared" si="595"/>
        <v>0</v>
      </c>
      <c r="P1423" s="414">
        <f t="shared" si="595"/>
        <v>0</v>
      </c>
      <c r="Q1423" s="415">
        <f t="shared" si="595"/>
        <v>0</v>
      </c>
      <c r="R1423" s="410">
        <f t="shared" si="595"/>
        <v>0</v>
      </c>
      <c r="S1423" s="414">
        <f t="shared" si="595"/>
        <v>0</v>
      </c>
      <c r="T1423" s="413">
        <f t="shared" si="595"/>
        <v>0</v>
      </c>
      <c r="U1423" s="413">
        <f t="shared" si="595"/>
        <v>0</v>
      </c>
      <c r="V1423" s="413">
        <f t="shared" si="595"/>
        <v>0</v>
      </c>
      <c r="W1423" s="413">
        <f t="shared" si="595"/>
        <v>0</v>
      </c>
      <c r="X1423" s="413">
        <f t="shared" si="595"/>
        <v>0</v>
      </c>
      <c r="Y1423" s="413">
        <f t="shared" si="595"/>
        <v>0</v>
      </c>
      <c r="Z1423" s="413">
        <f t="shared" si="595"/>
        <v>0</v>
      </c>
      <c r="AA1423" s="413">
        <f t="shared" si="595"/>
        <v>0</v>
      </c>
      <c r="AB1423" s="411">
        <f t="shared" si="595"/>
        <v>0</v>
      </c>
      <c r="AC1423" s="407">
        <f t="shared" si="595"/>
        <v>0</v>
      </c>
      <c r="AD1423" s="830"/>
      <c r="AE1423" s="1063"/>
      <c r="AF1423" s="832"/>
    </row>
    <row r="1424" spans="1:32" outlineLevel="1" x14ac:dyDescent="0.2">
      <c r="A1424" s="11">
        <v>175</v>
      </c>
      <c r="B1424" s="300"/>
      <c r="C1424" s="295"/>
      <c r="D1424" s="295"/>
      <c r="E1424" s="314"/>
      <c r="F1424" s="915" t="s">
        <v>136</v>
      </c>
      <c r="G1424" s="916"/>
      <c r="H1424" s="916"/>
      <c r="I1424" s="916"/>
      <c r="J1424" s="916"/>
      <c r="K1424" s="916"/>
      <c r="L1424" s="1028"/>
      <c r="M1424" s="605">
        <f t="shared" ref="M1424:M1425" si="596">M648</f>
        <v>0</v>
      </c>
      <c r="N1424" s="419">
        <f>M1424*(1-'Annexe 1. Taux de référence'!$E68)+N648*(1-'Annexe 1. Taux de référence'!$E68)</f>
        <v>0</v>
      </c>
      <c r="O1424" s="422">
        <f>O648*(1-'Annexe 1. Taux de référence'!$E68)</f>
        <v>0</v>
      </c>
      <c r="P1424" s="422">
        <f>P648*(1-'Annexe 1. Taux de référence'!$E68)</f>
        <v>0</v>
      </c>
      <c r="Q1424" s="423">
        <f>Q648*(1-'Annexe 1. Taux de référence'!$E68)</f>
        <v>0</v>
      </c>
      <c r="R1424" s="419">
        <f>R648*(1-'Annexe 1. Taux de référence'!$E68)</f>
        <v>0</v>
      </c>
      <c r="S1424" s="421">
        <f>S648*(1-'Annexe 1. Taux de référence'!$E68)</f>
        <v>0</v>
      </c>
      <c r="T1424" s="421">
        <f>T648*(1-'Annexe 1. Taux de référence'!$E68)</f>
        <v>0</v>
      </c>
      <c r="U1424" s="421">
        <f>U648*(1-'Annexe 1. Taux de référence'!$E68)</f>
        <v>0</v>
      </c>
      <c r="V1424" s="421">
        <f>V648*(1-'Annexe 1. Taux de référence'!$E68)</f>
        <v>0</v>
      </c>
      <c r="W1424" s="421">
        <f>W648*(1-'Annexe 1. Taux de référence'!$E68)</f>
        <v>0</v>
      </c>
      <c r="X1424" s="422">
        <f>X648*(1-'Annexe 1. Taux de référence'!$E68)</f>
        <v>0</v>
      </c>
      <c r="Y1424" s="421">
        <f>Y648*(1-'Annexe 1. Taux de référence'!$E68)</f>
        <v>0</v>
      </c>
      <c r="Z1424" s="421">
        <f>Z648*(1-'Annexe 1. Taux de référence'!$E68)</f>
        <v>0</v>
      </c>
      <c r="AA1424" s="421">
        <f>AA648*(1-'Annexe 1. Taux de référence'!$E68)</f>
        <v>0</v>
      </c>
      <c r="AB1424" s="421">
        <f>AB648*(1-'Annexe 1. Taux de référence'!$E68)</f>
        <v>0</v>
      </c>
      <c r="AC1424" s="408">
        <f t="shared" ref="AC1424:AC1425" si="597">AC648</f>
        <v>0</v>
      </c>
      <c r="AD1424" s="830"/>
      <c r="AE1424" s="1063"/>
      <c r="AF1424" s="832"/>
    </row>
    <row r="1425" spans="1:32" outlineLevel="1" x14ac:dyDescent="0.2">
      <c r="A1425" s="11">
        <v>176</v>
      </c>
      <c r="B1425" s="300"/>
      <c r="C1425" s="295"/>
      <c r="D1425" s="295"/>
      <c r="E1425" s="295"/>
      <c r="F1425" s="859" t="s">
        <v>137</v>
      </c>
      <c r="G1425" s="860"/>
      <c r="H1425" s="860"/>
      <c r="I1425" s="860"/>
      <c r="J1425" s="860"/>
      <c r="K1425" s="860"/>
      <c r="L1425" s="861"/>
      <c r="M1425" s="408">
        <f t="shared" si="596"/>
        <v>0</v>
      </c>
      <c r="N1425" s="419">
        <f>M1425*(1-'Annexe 1. Taux de référence'!$E69)+N649*(1-'Annexe 1. Taux de référence'!$E69)</f>
        <v>0</v>
      </c>
      <c r="O1425" s="422">
        <f>O649*(1-'Annexe 1. Taux de référence'!$E69)</f>
        <v>0</v>
      </c>
      <c r="P1425" s="422">
        <f>P649*(1-'Annexe 1. Taux de référence'!$E69)</f>
        <v>0</v>
      </c>
      <c r="Q1425" s="423">
        <f>Q649*(1-'Annexe 1. Taux de référence'!$E69)</f>
        <v>0</v>
      </c>
      <c r="R1425" s="419">
        <f>R649*(1-'Annexe 1. Taux de référence'!$E69)</f>
        <v>0</v>
      </c>
      <c r="S1425" s="421">
        <f>S649*(1-'Annexe 1. Taux de référence'!$E69)</f>
        <v>0</v>
      </c>
      <c r="T1425" s="421">
        <f>T649*(1-'Annexe 1. Taux de référence'!$E69)</f>
        <v>0</v>
      </c>
      <c r="U1425" s="421">
        <f>U649*(1-'Annexe 1. Taux de référence'!$E69)</f>
        <v>0</v>
      </c>
      <c r="V1425" s="421">
        <f>V649*(1-'Annexe 1. Taux de référence'!$E69)</f>
        <v>0</v>
      </c>
      <c r="W1425" s="421">
        <f>W649*(1-'Annexe 1. Taux de référence'!$E69)</f>
        <v>0</v>
      </c>
      <c r="X1425" s="422">
        <f>X649*(1-'Annexe 1. Taux de référence'!$E69)</f>
        <v>0</v>
      </c>
      <c r="Y1425" s="421">
        <f>Y649*(1-'Annexe 1. Taux de référence'!$E69)</f>
        <v>0</v>
      </c>
      <c r="Z1425" s="421">
        <f>Z649*(1-'Annexe 1. Taux de référence'!$E69)</f>
        <v>0</v>
      </c>
      <c r="AA1425" s="421">
        <f>AA649*(1-'Annexe 1. Taux de référence'!$E69)</f>
        <v>0</v>
      </c>
      <c r="AB1425" s="421">
        <f>AB649*(1-'Annexe 1. Taux de référence'!$E69)</f>
        <v>0</v>
      </c>
      <c r="AC1425" s="408">
        <f t="shared" si="597"/>
        <v>0</v>
      </c>
      <c r="AD1425" s="830"/>
      <c r="AE1425" s="1063"/>
      <c r="AF1425" s="832"/>
    </row>
    <row r="1426" spans="1:32" outlineLevel="1" x14ac:dyDescent="0.2">
      <c r="A1426" s="11">
        <v>177</v>
      </c>
      <c r="B1426" s="300"/>
      <c r="C1426" s="295"/>
      <c r="D1426" s="295"/>
      <c r="E1426" s="1660" t="s">
        <v>550</v>
      </c>
      <c r="F1426" s="1660"/>
      <c r="G1426" s="1660"/>
      <c r="H1426" s="1660"/>
      <c r="I1426" s="1660"/>
      <c r="J1426" s="1660"/>
      <c r="K1426" s="1660"/>
      <c r="L1426" s="1661"/>
      <c r="M1426" s="411">
        <f>SUBTOTAL(9,M1427:M1428)</f>
        <v>0</v>
      </c>
      <c r="N1426" s="410">
        <f t="shared" ref="N1426:AC1426" si="598">SUBTOTAL(9,N1427:N1428)</f>
        <v>0</v>
      </c>
      <c r="O1426" s="414">
        <f t="shared" si="598"/>
        <v>0</v>
      </c>
      <c r="P1426" s="414">
        <f t="shared" si="598"/>
        <v>0</v>
      </c>
      <c r="Q1426" s="415">
        <f t="shared" si="598"/>
        <v>0</v>
      </c>
      <c r="R1426" s="410">
        <f t="shared" si="598"/>
        <v>0</v>
      </c>
      <c r="S1426" s="414">
        <f t="shared" si="598"/>
        <v>0</v>
      </c>
      <c r="T1426" s="413">
        <f t="shared" si="598"/>
        <v>0</v>
      </c>
      <c r="U1426" s="413">
        <f t="shared" si="598"/>
        <v>0</v>
      </c>
      <c r="V1426" s="413">
        <f t="shared" si="598"/>
        <v>0</v>
      </c>
      <c r="W1426" s="413">
        <f t="shared" si="598"/>
        <v>0</v>
      </c>
      <c r="X1426" s="413">
        <f t="shared" si="598"/>
        <v>0</v>
      </c>
      <c r="Y1426" s="413">
        <f t="shared" si="598"/>
        <v>0</v>
      </c>
      <c r="Z1426" s="413">
        <f t="shared" si="598"/>
        <v>0</v>
      </c>
      <c r="AA1426" s="413">
        <f t="shared" si="598"/>
        <v>0</v>
      </c>
      <c r="AB1426" s="411">
        <f t="shared" si="598"/>
        <v>0</v>
      </c>
      <c r="AC1426" s="407">
        <f t="shared" si="598"/>
        <v>0</v>
      </c>
      <c r="AD1426" s="830"/>
      <c r="AE1426" s="1063"/>
      <c r="AF1426" s="832"/>
    </row>
    <row r="1427" spans="1:32" outlineLevel="1" x14ac:dyDescent="0.2">
      <c r="A1427" s="11">
        <v>178</v>
      </c>
      <c r="B1427" s="300"/>
      <c r="C1427" s="295"/>
      <c r="D1427" s="295"/>
      <c r="E1427" s="295"/>
      <c r="F1427" s="856" t="s">
        <v>551</v>
      </c>
      <c r="G1427" s="857"/>
      <c r="H1427" s="857"/>
      <c r="I1427" s="857"/>
      <c r="J1427" s="857"/>
      <c r="K1427" s="857"/>
      <c r="L1427" s="858"/>
      <c r="M1427" s="408">
        <f t="shared" ref="M1427:M1428" si="599">M651</f>
        <v>0</v>
      </c>
      <c r="N1427" s="419">
        <f>M1427*(1-'Annexe 1. Taux de référence'!$E71)+N651*(1-'Annexe 1. Taux de référence'!$E71)</f>
        <v>0</v>
      </c>
      <c r="O1427" s="422">
        <f>O651*(1-'Annexe 1. Taux de référence'!$E71)</f>
        <v>0</v>
      </c>
      <c r="P1427" s="422">
        <f>P651*(1-'Annexe 1. Taux de référence'!$E71)</f>
        <v>0</v>
      </c>
      <c r="Q1427" s="423">
        <f>Q651*(1-'Annexe 1. Taux de référence'!$E71)</f>
        <v>0</v>
      </c>
      <c r="R1427" s="419">
        <f>R651*(1-'Annexe 1. Taux de référence'!$E71)</f>
        <v>0</v>
      </c>
      <c r="S1427" s="421">
        <f>S651*(1-'Annexe 1. Taux de référence'!$E71)</f>
        <v>0</v>
      </c>
      <c r="T1427" s="421">
        <f>T651*(1-'Annexe 1. Taux de référence'!$E71)</f>
        <v>0</v>
      </c>
      <c r="U1427" s="421">
        <f>U651*(1-'Annexe 1. Taux de référence'!$E71)</f>
        <v>0</v>
      </c>
      <c r="V1427" s="421">
        <f>V651*(1-'Annexe 1. Taux de référence'!$E71)</f>
        <v>0</v>
      </c>
      <c r="W1427" s="421">
        <f>W651*(1-'Annexe 1. Taux de référence'!$E71)</f>
        <v>0</v>
      </c>
      <c r="X1427" s="422">
        <f>X651*(1-'Annexe 1. Taux de référence'!$E71)</f>
        <v>0</v>
      </c>
      <c r="Y1427" s="421">
        <f>Y651*(1-'Annexe 1. Taux de référence'!$E71)</f>
        <v>0</v>
      </c>
      <c r="Z1427" s="421">
        <f>Z651*(1-'Annexe 1. Taux de référence'!$E71)</f>
        <v>0</v>
      </c>
      <c r="AA1427" s="421">
        <f>AA651*(1-'Annexe 1. Taux de référence'!$E71)</f>
        <v>0</v>
      </c>
      <c r="AB1427" s="421">
        <f>AB651*(1-'Annexe 1. Taux de référence'!$E71)</f>
        <v>0</v>
      </c>
      <c r="AC1427" s="408">
        <f t="shared" ref="AC1427:AC1428" si="600">AC651</f>
        <v>0</v>
      </c>
      <c r="AD1427" s="830"/>
      <c r="AE1427" s="1063"/>
      <c r="AF1427" s="832"/>
    </row>
    <row r="1428" spans="1:32" outlineLevel="1" x14ac:dyDescent="0.2">
      <c r="A1428" s="11">
        <v>179</v>
      </c>
      <c r="B1428" s="300"/>
      <c r="C1428" s="295"/>
      <c r="D1428" s="295"/>
      <c r="E1428" s="295"/>
      <c r="F1428" s="859" t="s">
        <v>552</v>
      </c>
      <c r="G1428" s="860"/>
      <c r="H1428" s="860"/>
      <c r="I1428" s="860"/>
      <c r="J1428" s="860"/>
      <c r="K1428" s="860"/>
      <c r="L1428" s="861"/>
      <c r="M1428" s="408">
        <f t="shared" si="599"/>
        <v>0</v>
      </c>
      <c r="N1428" s="419">
        <f>M1428*(1-'Annexe 1. Taux de référence'!$E72)+N652*(1-'Annexe 1. Taux de référence'!$E72)</f>
        <v>0</v>
      </c>
      <c r="O1428" s="422">
        <f>O652*(1-'Annexe 1. Taux de référence'!$E72)</f>
        <v>0</v>
      </c>
      <c r="P1428" s="422">
        <f>P652*(1-'Annexe 1. Taux de référence'!$E72)</f>
        <v>0</v>
      </c>
      <c r="Q1428" s="423">
        <f>Q652*(1-'Annexe 1. Taux de référence'!$E72)</f>
        <v>0</v>
      </c>
      <c r="R1428" s="419">
        <f>R652*(1-'Annexe 1. Taux de référence'!$E72)</f>
        <v>0</v>
      </c>
      <c r="S1428" s="421">
        <f>S652*(1-'Annexe 1. Taux de référence'!$E72)</f>
        <v>0</v>
      </c>
      <c r="T1428" s="421">
        <f>T652*(1-'Annexe 1. Taux de référence'!$E72)</f>
        <v>0</v>
      </c>
      <c r="U1428" s="421">
        <f>U652*(1-'Annexe 1. Taux de référence'!$E72)</f>
        <v>0</v>
      </c>
      <c r="V1428" s="421">
        <f>V652*(1-'Annexe 1. Taux de référence'!$E72)</f>
        <v>0</v>
      </c>
      <c r="W1428" s="421">
        <f>W652*(1-'Annexe 1. Taux de référence'!$E72)</f>
        <v>0</v>
      </c>
      <c r="X1428" s="422">
        <f>X652*(1-'Annexe 1. Taux de référence'!$E72)</f>
        <v>0</v>
      </c>
      <c r="Y1428" s="421">
        <f>Y652*(1-'Annexe 1. Taux de référence'!$E72)</f>
        <v>0</v>
      </c>
      <c r="Z1428" s="421">
        <f>Z652*(1-'Annexe 1. Taux de référence'!$E72)</f>
        <v>0</v>
      </c>
      <c r="AA1428" s="421">
        <f>AA652*(1-'Annexe 1. Taux de référence'!$E72)</f>
        <v>0</v>
      </c>
      <c r="AB1428" s="421">
        <f>AB652*(1-'Annexe 1. Taux de référence'!$E72)</f>
        <v>0</v>
      </c>
      <c r="AC1428" s="408">
        <f t="shared" si="600"/>
        <v>0</v>
      </c>
      <c r="AD1428" s="830"/>
      <c r="AE1428" s="1063"/>
      <c r="AF1428" s="832"/>
    </row>
    <row r="1429" spans="1:32" outlineLevel="1" x14ac:dyDescent="0.2">
      <c r="A1429" s="11">
        <v>180</v>
      </c>
      <c r="B1429" s="300"/>
      <c r="C1429" s="295"/>
      <c r="D1429" s="295"/>
      <c r="E1429" s="853" t="s">
        <v>553</v>
      </c>
      <c r="F1429" s="854"/>
      <c r="G1429" s="854"/>
      <c r="H1429" s="854"/>
      <c r="I1429" s="854"/>
      <c r="J1429" s="854"/>
      <c r="K1429" s="854"/>
      <c r="L1429" s="855"/>
      <c r="M1429" s="407">
        <f>SUBTOTAL(9,M1430:M1431)</f>
        <v>0</v>
      </c>
      <c r="N1429" s="410">
        <f t="shared" ref="N1429:AC1429" si="601">SUBTOTAL(9,N1430:N1431)</f>
        <v>0</v>
      </c>
      <c r="O1429" s="414">
        <f t="shared" si="601"/>
        <v>0</v>
      </c>
      <c r="P1429" s="414">
        <f t="shared" si="601"/>
        <v>0</v>
      </c>
      <c r="Q1429" s="415">
        <f t="shared" si="601"/>
        <v>0</v>
      </c>
      <c r="R1429" s="410">
        <f t="shared" si="601"/>
        <v>0</v>
      </c>
      <c r="S1429" s="414">
        <f t="shared" si="601"/>
        <v>0</v>
      </c>
      <c r="T1429" s="413">
        <f t="shared" si="601"/>
        <v>0</v>
      </c>
      <c r="U1429" s="413">
        <f t="shared" si="601"/>
        <v>0</v>
      </c>
      <c r="V1429" s="413">
        <f t="shared" si="601"/>
        <v>0</v>
      </c>
      <c r="W1429" s="413">
        <f t="shared" si="601"/>
        <v>0</v>
      </c>
      <c r="X1429" s="413">
        <f t="shared" si="601"/>
        <v>0</v>
      </c>
      <c r="Y1429" s="413">
        <f t="shared" si="601"/>
        <v>0</v>
      </c>
      <c r="Z1429" s="413">
        <f t="shared" si="601"/>
        <v>0</v>
      </c>
      <c r="AA1429" s="413">
        <f t="shared" si="601"/>
        <v>0</v>
      </c>
      <c r="AB1429" s="411">
        <f t="shared" si="601"/>
        <v>0</v>
      </c>
      <c r="AC1429" s="407">
        <f t="shared" si="601"/>
        <v>0</v>
      </c>
      <c r="AD1429" s="830"/>
      <c r="AE1429" s="1063"/>
      <c r="AF1429" s="832"/>
    </row>
    <row r="1430" spans="1:32" outlineLevel="1" x14ac:dyDescent="0.2">
      <c r="A1430" s="11">
        <v>181</v>
      </c>
      <c r="B1430" s="300"/>
      <c r="C1430" s="295"/>
      <c r="D1430" s="295"/>
      <c r="E1430" s="295"/>
      <c r="F1430" s="856" t="s">
        <v>554</v>
      </c>
      <c r="G1430" s="857"/>
      <c r="H1430" s="857"/>
      <c r="I1430" s="857"/>
      <c r="J1430" s="857"/>
      <c r="K1430" s="857"/>
      <c r="L1430" s="858"/>
      <c r="M1430" s="408">
        <f t="shared" ref="M1430:M1431" si="602">M654</f>
        <v>0</v>
      </c>
      <c r="N1430" s="419">
        <f>M1430*(1-'Annexe 1. Taux de référence'!$E74)+N654*(1-'Annexe 1. Taux de référence'!$E74)</f>
        <v>0</v>
      </c>
      <c r="O1430" s="422">
        <f>O654*(1-'Annexe 1. Taux de référence'!$E74)</f>
        <v>0</v>
      </c>
      <c r="P1430" s="422">
        <f>P654*(1-'Annexe 1. Taux de référence'!$E74)</f>
        <v>0</v>
      </c>
      <c r="Q1430" s="423">
        <f>Q654*(1-'Annexe 1. Taux de référence'!$E74)</f>
        <v>0</v>
      </c>
      <c r="R1430" s="419">
        <f>R654*(1-'Annexe 1. Taux de référence'!$E74)</f>
        <v>0</v>
      </c>
      <c r="S1430" s="421">
        <f>S654*(1-'Annexe 1. Taux de référence'!$E74)</f>
        <v>0</v>
      </c>
      <c r="T1430" s="421">
        <f>T654*(1-'Annexe 1. Taux de référence'!$E74)</f>
        <v>0</v>
      </c>
      <c r="U1430" s="421">
        <f>U654*(1-'Annexe 1. Taux de référence'!$E74)</f>
        <v>0</v>
      </c>
      <c r="V1430" s="421">
        <f>V654*(1-'Annexe 1. Taux de référence'!$E74)</f>
        <v>0</v>
      </c>
      <c r="W1430" s="421">
        <f>W654*(1-'Annexe 1. Taux de référence'!$E74)</f>
        <v>0</v>
      </c>
      <c r="X1430" s="422">
        <f>X654*(1-'Annexe 1. Taux de référence'!$E74)</f>
        <v>0</v>
      </c>
      <c r="Y1430" s="421">
        <f>Y654*(1-'Annexe 1. Taux de référence'!$E74)</f>
        <v>0</v>
      </c>
      <c r="Z1430" s="421">
        <f>Z654*(1-'Annexe 1. Taux de référence'!$E74)</f>
        <v>0</v>
      </c>
      <c r="AA1430" s="421">
        <f>AA654*(1-'Annexe 1. Taux de référence'!$E74)</f>
        <v>0</v>
      </c>
      <c r="AB1430" s="421">
        <f>AB654*(1-'Annexe 1. Taux de référence'!$E74)</f>
        <v>0</v>
      </c>
      <c r="AC1430" s="408">
        <f t="shared" ref="AC1430:AC1431" si="603">AC654</f>
        <v>0</v>
      </c>
      <c r="AD1430" s="830"/>
      <c r="AE1430" s="1063"/>
      <c r="AF1430" s="832"/>
    </row>
    <row r="1431" spans="1:32" outlineLevel="1" x14ac:dyDescent="0.2">
      <c r="A1431" s="11">
        <v>182</v>
      </c>
      <c r="B1431" s="300"/>
      <c r="C1431" s="295"/>
      <c r="D1431" s="295"/>
      <c r="E1431" s="295"/>
      <c r="F1431" s="859" t="s">
        <v>555</v>
      </c>
      <c r="G1431" s="860"/>
      <c r="H1431" s="860"/>
      <c r="I1431" s="860"/>
      <c r="J1431" s="860"/>
      <c r="K1431" s="860"/>
      <c r="L1431" s="861"/>
      <c r="M1431" s="408">
        <f t="shared" si="602"/>
        <v>0</v>
      </c>
      <c r="N1431" s="419">
        <f>M1431*(1-'Annexe 1. Taux de référence'!$E75)+N655*(1-'Annexe 1. Taux de référence'!$E75)</f>
        <v>0</v>
      </c>
      <c r="O1431" s="422">
        <f>O655*(1-'Annexe 1. Taux de référence'!$E75)</f>
        <v>0</v>
      </c>
      <c r="P1431" s="422">
        <f>P655*(1-'Annexe 1. Taux de référence'!$E75)</f>
        <v>0</v>
      </c>
      <c r="Q1431" s="423">
        <f>Q655*(1-'Annexe 1. Taux de référence'!$E75)</f>
        <v>0</v>
      </c>
      <c r="R1431" s="419">
        <f>R655*(1-'Annexe 1. Taux de référence'!$E75)</f>
        <v>0</v>
      </c>
      <c r="S1431" s="421">
        <f>S655*(1-'Annexe 1. Taux de référence'!$E75)</f>
        <v>0</v>
      </c>
      <c r="T1431" s="421">
        <f>T655*(1-'Annexe 1. Taux de référence'!$E75)</f>
        <v>0</v>
      </c>
      <c r="U1431" s="421">
        <f>U655*(1-'Annexe 1. Taux de référence'!$E75)</f>
        <v>0</v>
      </c>
      <c r="V1431" s="421">
        <f>V655*(1-'Annexe 1. Taux de référence'!$E75)</f>
        <v>0</v>
      </c>
      <c r="W1431" s="421">
        <f>W655*(1-'Annexe 1. Taux de référence'!$E75)</f>
        <v>0</v>
      </c>
      <c r="X1431" s="422">
        <f>X655*(1-'Annexe 1. Taux de référence'!$E75)</f>
        <v>0</v>
      </c>
      <c r="Y1431" s="421">
        <f>Y655*(1-'Annexe 1. Taux de référence'!$E75)</f>
        <v>0</v>
      </c>
      <c r="Z1431" s="421">
        <f>Z655*(1-'Annexe 1. Taux de référence'!$E75)</f>
        <v>0</v>
      </c>
      <c r="AA1431" s="421">
        <f>AA655*(1-'Annexe 1. Taux de référence'!$E75)</f>
        <v>0</v>
      </c>
      <c r="AB1431" s="421">
        <f>AB655*(1-'Annexe 1. Taux de référence'!$E75)</f>
        <v>0</v>
      </c>
      <c r="AC1431" s="408">
        <f t="shared" si="603"/>
        <v>0</v>
      </c>
      <c r="AD1431" s="833"/>
      <c r="AE1431" s="834"/>
      <c r="AF1431" s="835"/>
    </row>
    <row r="1432" spans="1:32" outlineLevel="1" x14ac:dyDescent="0.2">
      <c r="A1432" s="11">
        <v>183</v>
      </c>
      <c r="B1432" s="300"/>
      <c r="C1432" s="295"/>
      <c r="D1432" s="844" t="s">
        <v>24</v>
      </c>
      <c r="E1432" s="845"/>
      <c r="F1432" s="845"/>
      <c r="G1432" s="845"/>
      <c r="H1432" s="845"/>
      <c r="I1432" s="845"/>
      <c r="J1432" s="845"/>
      <c r="K1432" s="845"/>
      <c r="L1432" s="846"/>
      <c r="M1432" s="407">
        <f>SUBTOTAL(9,M1433:M1435)</f>
        <v>0</v>
      </c>
      <c r="N1432" s="1188"/>
      <c r="O1432" s="1243"/>
      <c r="P1432" s="1405"/>
      <c r="Q1432" s="415">
        <f t="shared" ref="Q1432:AC1432" si="604">SUBTOTAL(9,Q1433:Q1435)</f>
        <v>0</v>
      </c>
      <c r="R1432" s="410">
        <f t="shared" si="604"/>
        <v>0</v>
      </c>
      <c r="S1432" s="414">
        <f t="shared" si="604"/>
        <v>0</v>
      </c>
      <c r="T1432" s="413">
        <f t="shared" si="604"/>
        <v>0</v>
      </c>
      <c r="U1432" s="413">
        <f t="shared" si="604"/>
        <v>0</v>
      </c>
      <c r="V1432" s="413">
        <f t="shared" si="604"/>
        <v>0</v>
      </c>
      <c r="W1432" s="413">
        <f t="shared" si="604"/>
        <v>0</v>
      </c>
      <c r="X1432" s="413">
        <f t="shared" si="604"/>
        <v>0</v>
      </c>
      <c r="Y1432" s="413">
        <f t="shared" si="604"/>
        <v>0</v>
      </c>
      <c r="Z1432" s="413">
        <f t="shared" si="604"/>
        <v>0</v>
      </c>
      <c r="AA1432" s="413">
        <f t="shared" si="604"/>
        <v>0</v>
      </c>
      <c r="AB1432" s="411">
        <f t="shared" si="604"/>
        <v>0</v>
      </c>
      <c r="AC1432" s="407">
        <f t="shared" si="604"/>
        <v>0</v>
      </c>
      <c r="AD1432" s="1592"/>
      <c r="AE1432" s="1611"/>
      <c r="AF1432" s="1612"/>
    </row>
    <row r="1433" spans="1:32" outlineLevel="1" x14ac:dyDescent="0.2">
      <c r="A1433" s="11">
        <v>184</v>
      </c>
      <c r="B1433" s="300"/>
      <c r="C1433" s="295"/>
      <c r="D1433" s="295"/>
      <c r="E1433" s="295"/>
      <c r="F1433" s="856" t="s">
        <v>156</v>
      </c>
      <c r="G1433" s="857"/>
      <c r="H1433" s="857"/>
      <c r="I1433" s="857"/>
      <c r="J1433" s="857"/>
      <c r="K1433" s="857"/>
      <c r="L1433" s="858"/>
      <c r="M1433" s="408">
        <f t="shared" ref="M1433:M1435" si="605">M657</f>
        <v>0</v>
      </c>
      <c r="N1433" s="1244"/>
      <c r="O1433" s="1662"/>
      <c r="P1433" s="1406"/>
      <c r="Q1433" s="423">
        <f>($M1433+SUM($N657:$Q657))*'Annexe 1. Taux de référence'!$R$97</f>
        <v>0</v>
      </c>
      <c r="R1433" s="419">
        <f>R657*'Annexe 1. Taux de référence'!$R$97</f>
        <v>0</v>
      </c>
      <c r="S1433" s="421">
        <f>S657*'Annexe 1. Taux de référence'!$R$97</f>
        <v>0</v>
      </c>
      <c r="T1433" s="421">
        <f>T657*'Annexe 1. Taux de référence'!$R$97</f>
        <v>0</v>
      </c>
      <c r="U1433" s="421">
        <f>U657*'Annexe 1. Taux de référence'!$R$97</f>
        <v>0</v>
      </c>
      <c r="V1433" s="421">
        <f>V657*'Annexe 1. Taux de référence'!$R$97</f>
        <v>0</v>
      </c>
      <c r="W1433" s="421">
        <f>W657*'Annexe 1. Taux de référence'!$R$97</f>
        <v>0</v>
      </c>
      <c r="X1433" s="422">
        <f>X657*'Annexe 1. Taux de référence'!$R$97</f>
        <v>0</v>
      </c>
      <c r="Y1433" s="421">
        <f>Y657*'Annexe 1. Taux de référence'!$R$97</f>
        <v>0</v>
      </c>
      <c r="Z1433" s="421">
        <f>Z657*'Annexe 1. Taux de référence'!$R$97</f>
        <v>0</v>
      </c>
      <c r="AA1433" s="421">
        <f>AA657*'Annexe 1. Taux de référence'!$R$97</f>
        <v>0</v>
      </c>
      <c r="AB1433" s="421">
        <f>AB657*'Annexe 1. Taux de référence'!$R$97</f>
        <v>0</v>
      </c>
      <c r="AC1433" s="408">
        <f t="shared" ref="AC1433:AC1435" si="606">AC657</f>
        <v>0</v>
      </c>
      <c r="AD1433" s="1440"/>
      <c r="AE1433" s="828"/>
      <c r="AF1433" s="829"/>
    </row>
    <row r="1434" spans="1:32" outlineLevel="1" x14ac:dyDescent="0.2">
      <c r="A1434" s="11">
        <v>185</v>
      </c>
      <c r="B1434" s="300"/>
      <c r="C1434" s="295"/>
      <c r="D1434" s="295"/>
      <c r="E1434" s="295"/>
      <c r="F1434" s="915" t="s">
        <v>157</v>
      </c>
      <c r="G1434" s="916"/>
      <c r="H1434" s="916"/>
      <c r="I1434" s="916"/>
      <c r="J1434" s="916"/>
      <c r="K1434" s="916"/>
      <c r="L1434" s="917"/>
      <c r="M1434" s="408">
        <f t="shared" si="605"/>
        <v>0</v>
      </c>
      <c r="N1434" s="1221"/>
      <c r="O1434" s="1662"/>
      <c r="P1434" s="1662"/>
      <c r="Q1434" s="1244"/>
      <c r="R1434" s="419">
        <f>($M1434+SUM($N658:$R658))*'Annexe 1. Taux de référence'!$S$98</f>
        <v>0</v>
      </c>
      <c r="S1434" s="421">
        <f>(M1434+SUM($N658:$R658))*'Annexe 1. Taux de référence'!$T$98+S658*('Annexe 1. Taux de référence'!$S$98+'Annexe 1. Taux de référence'!$T$98)</f>
        <v>0</v>
      </c>
      <c r="T1434" s="421">
        <f>($M1434+SUM($N658:$S658))*'Annexe 1. Taux de référence'!$U$98+$T658*('Annexe 1. Taux de référence'!$S$98+'Annexe 1. Taux de référence'!$T$98+'Annexe 1. Taux de référence'!$U$98)</f>
        <v>0</v>
      </c>
      <c r="U1434" s="421">
        <f>U658*('Annexe 1. Taux de référence'!$S$98+'Annexe 1. Taux de référence'!$T$98+'Annexe 1. Taux de référence'!$U$98)</f>
        <v>0</v>
      </c>
      <c r="V1434" s="421">
        <f>V658*('Annexe 1. Taux de référence'!$S$98+'Annexe 1. Taux de référence'!$T$98+'Annexe 1. Taux de référence'!$U$98)</f>
        <v>0</v>
      </c>
      <c r="W1434" s="421">
        <f>W658*('Annexe 1. Taux de référence'!$S$98+'Annexe 1. Taux de référence'!$T$98+'Annexe 1. Taux de référence'!$U$98)</f>
        <v>0</v>
      </c>
      <c r="X1434" s="422">
        <f>X658*('Annexe 1. Taux de référence'!$S$98+'Annexe 1. Taux de référence'!$T$98+'Annexe 1. Taux de référence'!$U$98)</f>
        <v>0</v>
      </c>
      <c r="Y1434" s="421">
        <f>Y658*('Annexe 1. Taux de référence'!$S$98+'Annexe 1. Taux de référence'!$T$98+'Annexe 1. Taux de référence'!$U$98)</f>
        <v>0</v>
      </c>
      <c r="Z1434" s="421">
        <f>Z658*('Annexe 1. Taux de référence'!$S$98+'Annexe 1. Taux de référence'!$T$98+'Annexe 1. Taux de référence'!$U$98)</f>
        <v>0</v>
      </c>
      <c r="AA1434" s="421">
        <f>AA658*('Annexe 1. Taux de référence'!$S$98+'Annexe 1. Taux de référence'!$T$98+'Annexe 1. Taux de référence'!$U$98)</f>
        <v>0</v>
      </c>
      <c r="AB1434" s="421">
        <f>AB658*('Annexe 1. Taux de référence'!$S$98+'Annexe 1. Taux de référence'!$T$98+'Annexe 1. Taux de référence'!$U$98)</f>
        <v>0</v>
      </c>
      <c r="AC1434" s="408">
        <f t="shared" si="606"/>
        <v>0</v>
      </c>
      <c r="AD1434" s="830"/>
      <c r="AE1434" s="1063"/>
      <c r="AF1434" s="832"/>
    </row>
    <row r="1435" spans="1:32" outlineLevel="1" x14ac:dyDescent="0.2">
      <c r="A1435" s="11">
        <v>186</v>
      </c>
      <c r="B1435" s="300"/>
      <c r="C1435" s="295"/>
      <c r="D1435" s="295"/>
      <c r="E1435" s="295"/>
      <c r="F1435" s="859" t="s">
        <v>25</v>
      </c>
      <c r="G1435" s="860"/>
      <c r="H1435" s="860"/>
      <c r="I1435" s="860"/>
      <c r="J1435" s="860"/>
      <c r="K1435" s="860"/>
      <c r="L1435" s="861"/>
      <c r="M1435" s="408">
        <f t="shared" si="605"/>
        <v>0</v>
      </c>
      <c r="N1435" s="435"/>
      <c r="O1435" s="435"/>
      <c r="P1435" s="435"/>
      <c r="Q1435" s="435"/>
      <c r="R1435" s="435"/>
      <c r="S1435" s="435"/>
      <c r="T1435" s="435"/>
      <c r="U1435" s="435"/>
      <c r="V1435" s="435"/>
      <c r="W1435" s="435"/>
      <c r="X1435" s="435"/>
      <c r="Y1435" s="435"/>
      <c r="Z1435" s="435"/>
      <c r="AA1435" s="435"/>
      <c r="AB1435" s="435"/>
      <c r="AC1435" s="408">
        <f t="shared" si="606"/>
        <v>0</v>
      </c>
      <c r="AD1435" s="833"/>
      <c r="AE1435" s="834"/>
      <c r="AF1435" s="835"/>
    </row>
    <row r="1436" spans="1:32" outlineLevel="1" x14ac:dyDescent="0.2">
      <c r="A1436" s="11">
        <v>187</v>
      </c>
      <c r="B1436" s="300"/>
      <c r="C1436" s="295"/>
      <c r="D1436" s="844" t="s">
        <v>467</v>
      </c>
      <c r="E1436" s="845"/>
      <c r="F1436" s="845"/>
      <c r="G1436" s="845"/>
      <c r="H1436" s="845"/>
      <c r="I1436" s="845"/>
      <c r="J1436" s="845"/>
      <c r="K1436" s="845"/>
      <c r="L1436" s="846"/>
      <c r="M1436" s="407">
        <f>SUBTOTAL(9,M1437:M1438)</f>
        <v>0</v>
      </c>
      <c r="N1436" s="1695"/>
      <c r="O1436" s="1696"/>
      <c r="P1436" s="1696"/>
      <c r="Q1436" s="1696"/>
      <c r="R1436" s="1696"/>
      <c r="S1436" s="1696"/>
      <c r="T1436" s="1696"/>
      <c r="U1436" s="1696"/>
      <c r="V1436" s="1696"/>
      <c r="W1436" s="1696"/>
      <c r="X1436" s="1696"/>
      <c r="Y1436" s="1696"/>
      <c r="Z1436" s="1696"/>
      <c r="AA1436" s="1696"/>
      <c r="AB1436" s="1696"/>
      <c r="AC1436" s="1696"/>
      <c r="AD1436" s="1696"/>
      <c r="AE1436" s="1696"/>
      <c r="AF1436" s="1697"/>
    </row>
    <row r="1437" spans="1:32" outlineLevel="1" x14ac:dyDescent="0.2">
      <c r="A1437" s="11">
        <v>188</v>
      </c>
      <c r="B1437" s="300"/>
      <c r="C1437" s="295"/>
      <c r="D1437" s="295"/>
      <c r="E1437" s="295"/>
      <c r="F1437" s="856" t="s">
        <v>466</v>
      </c>
      <c r="G1437" s="857"/>
      <c r="H1437" s="857"/>
      <c r="I1437" s="857"/>
      <c r="J1437" s="857"/>
      <c r="K1437" s="857"/>
      <c r="L1437" s="858"/>
      <c r="M1437" s="408">
        <f t="shared" ref="M1437:M1438" si="607">M661</f>
        <v>0</v>
      </c>
      <c r="N1437" s="1461"/>
      <c r="O1437" s="1462"/>
      <c r="P1437" s="1462"/>
      <c r="Q1437" s="1462"/>
      <c r="R1437" s="1462"/>
      <c r="S1437" s="1462"/>
      <c r="T1437" s="1462"/>
      <c r="U1437" s="1462"/>
      <c r="V1437" s="1462"/>
      <c r="W1437" s="1462"/>
      <c r="X1437" s="1462"/>
      <c r="Y1437" s="1462"/>
      <c r="Z1437" s="1462"/>
      <c r="AA1437" s="1462"/>
      <c r="AB1437" s="1462"/>
      <c r="AC1437" s="1462"/>
      <c r="AD1437" s="828"/>
      <c r="AE1437" s="828"/>
      <c r="AF1437" s="829"/>
    </row>
    <row r="1438" spans="1:32" outlineLevel="1" x14ac:dyDescent="0.2">
      <c r="A1438" s="11">
        <v>189</v>
      </c>
      <c r="B1438" s="300"/>
      <c r="C1438" s="295"/>
      <c r="D1438" s="295"/>
      <c r="E1438" s="295"/>
      <c r="F1438" s="859" t="s">
        <v>576</v>
      </c>
      <c r="G1438" s="860"/>
      <c r="H1438" s="860"/>
      <c r="I1438" s="860"/>
      <c r="J1438" s="860"/>
      <c r="K1438" s="860"/>
      <c r="L1438" s="861"/>
      <c r="M1438" s="408">
        <f t="shared" si="607"/>
        <v>0</v>
      </c>
      <c r="N1438" s="1467"/>
      <c r="O1438" s="1468"/>
      <c r="P1438" s="1468"/>
      <c r="Q1438" s="1468"/>
      <c r="R1438" s="1468"/>
      <c r="S1438" s="1468"/>
      <c r="T1438" s="1468"/>
      <c r="U1438" s="1468"/>
      <c r="V1438" s="1468"/>
      <c r="W1438" s="1468"/>
      <c r="X1438" s="1468"/>
      <c r="Y1438" s="1468"/>
      <c r="Z1438" s="1468"/>
      <c r="AA1438" s="1468"/>
      <c r="AB1438" s="1468"/>
      <c r="AC1438" s="1468"/>
      <c r="AD1438" s="834"/>
      <c r="AE1438" s="834"/>
      <c r="AF1438" s="835"/>
    </row>
    <row r="1439" spans="1:32" ht="15" customHeight="1" outlineLevel="1" x14ac:dyDescent="0.2">
      <c r="A1439" s="11">
        <v>326</v>
      </c>
      <c r="B1439" s="300"/>
      <c r="C1439" s="1025" t="s">
        <v>429</v>
      </c>
      <c r="D1439" s="1026"/>
      <c r="E1439" s="1026"/>
      <c r="F1439" s="1026"/>
      <c r="G1439" s="1026"/>
      <c r="H1439" s="1026"/>
      <c r="I1439" s="1026"/>
      <c r="J1439" s="1026"/>
      <c r="K1439" s="1026"/>
      <c r="L1439" s="1026"/>
      <c r="M1439" s="1026"/>
      <c r="N1439" s="1026"/>
      <c r="O1439" s="1026"/>
      <c r="P1439" s="1026"/>
      <c r="Q1439" s="1026"/>
      <c r="R1439" s="1026"/>
      <c r="S1439" s="1026"/>
      <c r="T1439" s="1026"/>
      <c r="U1439" s="1026"/>
      <c r="V1439" s="1026"/>
      <c r="W1439" s="1026"/>
      <c r="X1439" s="1026"/>
      <c r="Y1439" s="1026"/>
      <c r="Z1439" s="1026"/>
      <c r="AA1439" s="1026"/>
      <c r="AB1439" s="1026"/>
      <c r="AC1439" s="1026"/>
      <c r="AD1439" s="1026"/>
      <c r="AE1439" s="1026"/>
      <c r="AF1439" s="1027"/>
    </row>
    <row r="1440" spans="1:32" outlineLevel="1" x14ac:dyDescent="0.2">
      <c r="A1440" s="11">
        <v>232</v>
      </c>
      <c r="B1440" s="300"/>
      <c r="C1440" s="295"/>
      <c r="D1440" s="844" t="s">
        <v>64</v>
      </c>
      <c r="E1440" s="845"/>
      <c r="F1440" s="845"/>
      <c r="G1440" s="845"/>
      <c r="H1440" s="845"/>
      <c r="I1440" s="845"/>
      <c r="J1440" s="845"/>
      <c r="K1440" s="845"/>
      <c r="L1440" s="845"/>
      <c r="M1440" s="845"/>
      <c r="N1440" s="845"/>
      <c r="O1440" s="845"/>
      <c r="P1440" s="845"/>
      <c r="Q1440" s="845"/>
      <c r="R1440" s="845"/>
      <c r="S1440" s="845"/>
      <c r="T1440" s="845"/>
      <c r="U1440" s="845"/>
      <c r="V1440" s="845"/>
      <c r="W1440" s="845"/>
      <c r="X1440" s="845"/>
      <c r="Y1440" s="845"/>
      <c r="Z1440" s="845"/>
      <c r="AA1440" s="845"/>
      <c r="AB1440" s="845"/>
      <c r="AC1440" s="845"/>
      <c r="AD1440" s="845"/>
      <c r="AE1440" s="845"/>
      <c r="AF1440" s="846"/>
    </row>
    <row r="1441" spans="1:32" outlineLevel="1" x14ac:dyDescent="0.2">
      <c r="A1441" s="11">
        <v>233</v>
      </c>
      <c r="B1441" s="300"/>
      <c r="C1441" s="295"/>
      <c r="D1441" s="295"/>
      <c r="E1441" s="918" t="s">
        <v>66</v>
      </c>
      <c r="F1441" s="919"/>
      <c r="G1441" s="919"/>
      <c r="H1441" s="919"/>
      <c r="I1441" s="919"/>
      <c r="J1441" s="919"/>
      <c r="K1441" s="919"/>
      <c r="L1441" s="920"/>
      <c r="M1441" s="407">
        <f>SUBTOTAL(9,M1442:M1445)</f>
        <v>0</v>
      </c>
      <c r="N1441" s="410">
        <f t="shared" ref="N1441:AC1441" si="608">SUBTOTAL(9,N1442:N1445)</f>
        <v>0</v>
      </c>
      <c r="O1441" s="414">
        <f t="shared" si="608"/>
        <v>0</v>
      </c>
      <c r="P1441" s="414">
        <f t="shared" si="608"/>
        <v>0</v>
      </c>
      <c r="Q1441" s="415">
        <f t="shared" si="608"/>
        <v>0</v>
      </c>
      <c r="R1441" s="410">
        <f t="shared" si="608"/>
        <v>0</v>
      </c>
      <c r="S1441" s="414">
        <f t="shared" si="608"/>
        <v>0</v>
      </c>
      <c r="T1441" s="413">
        <f t="shared" si="608"/>
        <v>0</v>
      </c>
      <c r="U1441" s="413">
        <f t="shared" si="608"/>
        <v>0</v>
      </c>
      <c r="V1441" s="413">
        <f t="shared" si="608"/>
        <v>0</v>
      </c>
      <c r="W1441" s="413">
        <f t="shared" si="608"/>
        <v>0</v>
      </c>
      <c r="X1441" s="413">
        <f t="shared" si="608"/>
        <v>0</v>
      </c>
      <c r="Y1441" s="413">
        <f t="shared" si="608"/>
        <v>0</v>
      </c>
      <c r="Z1441" s="413">
        <f t="shared" si="608"/>
        <v>0</v>
      </c>
      <c r="AA1441" s="413">
        <f t="shared" si="608"/>
        <v>0</v>
      </c>
      <c r="AB1441" s="411">
        <f t="shared" si="608"/>
        <v>0</v>
      </c>
      <c r="AC1441" s="407">
        <f t="shared" si="608"/>
        <v>0</v>
      </c>
      <c r="AD1441" s="1440"/>
      <c r="AE1441" s="828"/>
      <c r="AF1441" s="829"/>
    </row>
    <row r="1442" spans="1:32" outlineLevel="1" x14ac:dyDescent="0.2">
      <c r="A1442" s="11">
        <v>234</v>
      </c>
      <c r="B1442" s="300"/>
      <c r="C1442" s="295"/>
      <c r="D1442" s="295"/>
      <c r="E1442" s="322"/>
      <c r="F1442" s="856" t="s">
        <v>65</v>
      </c>
      <c r="G1442" s="857"/>
      <c r="H1442" s="857"/>
      <c r="I1442" s="857"/>
      <c r="J1442" s="857"/>
      <c r="K1442" s="857"/>
      <c r="L1442" s="858"/>
      <c r="M1442" s="408">
        <f t="shared" ref="M1442:M1445" si="609">M666</f>
        <v>0</v>
      </c>
      <c r="N1442" s="419">
        <f>M1442*(1-'Annexe 1. Taux de référence'!$E8)+N666*(1-'Annexe 1. Taux de référence'!$E8)</f>
        <v>0</v>
      </c>
      <c r="O1442" s="422">
        <f>O666*(1-'Annexe 1. Taux de référence'!$E8)</f>
        <v>0</v>
      </c>
      <c r="P1442" s="422">
        <f>P666*(1-'Annexe 1. Taux de référence'!$E8)</f>
        <v>0</v>
      </c>
      <c r="Q1442" s="423">
        <f>Q666*(1-'Annexe 1. Taux de référence'!$E8)</f>
        <v>0</v>
      </c>
      <c r="R1442" s="419">
        <f>R666*(1-'Annexe 1. Taux de référence'!$E8)</f>
        <v>0</v>
      </c>
      <c r="S1442" s="421">
        <f>S666*(1-'Annexe 1. Taux de référence'!$E8)</f>
        <v>0</v>
      </c>
      <c r="T1442" s="421">
        <f>T666*(1-'Annexe 1. Taux de référence'!$E8)</f>
        <v>0</v>
      </c>
      <c r="U1442" s="421">
        <f>U666*(1-'Annexe 1. Taux de référence'!$E8)</f>
        <v>0</v>
      </c>
      <c r="V1442" s="421">
        <f>V666*(1-'Annexe 1. Taux de référence'!$E8)</f>
        <v>0</v>
      </c>
      <c r="W1442" s="421">
        <f>W666*(1-'Annexe 1. Taux de référence'!$E8)</f>
        <v>0</v>
      </c>
      <c r="X1442" s="422">
        <f>X666*(1-'Annexe 1. Taux de référence'!$E8)</f>
        <v>0</v>
      </c>
      <c r="Y1442" s="421">
        <f>Y666*(1-'Annexe 1. Taux de référence'!$E8)</f>
        <v>0</v>
      </c>
      <c r="Z1442" s="421">
        <f>Z666*(1-'Annexe 1. Taux de référence'!$E8)</f>
        <v>0</v>
      </c>
      <c r="AA1442" s="421">
        <f>AA666*(1-'Annexe 1. Taux de référence'!$E8)</f>
        <v>0</v>
      </c>
      <c r="AB1442" s="421">
        <f>AB666*(1-'Annexe 1. Taux de référence'!$E8)</f>
        <v>0</v>
      </c>
      <c r="AC1442" s="408">
        <f t="shared" ref="AC1442:AC1455" si="610">AC666</f>
        <v>0</v>
      </c>
      <c r="AD1442" s="830"/>
      <c r="AE1442" s="1063"/>
      <c r="AF1442" s="832"/>
    </row>
    <row r="1443" spans="1:32" outlineLevel="1" x14ac:dyDescent="0.2">
      <c r="A1443" s="11">
        <v>235</v>
      </c>
      <c r="B1443" s="300"/>
      <c r="C1443" s="295"/>
      <c r="D1443" s="295"/>
      <c r="E1443" s="322"/>
      <c r="F1443" s="915" t="s">
        <v>68</v>
      </c>
      <c r="G1443" s="916"/>
      <c r="H1443" s="916"/>
      <c r="I1443" s="916"/>
      <c r="J1443" s="916"/>
      <c r="K1443" s="916"/>
      <c r="L1443" s="917"/>
      <c r="M1443" s="408">
        <f t="shared" si="609"/>
        <v>0</v>
      </c>
      <c r="N1443" s="419">
        <f>M1443*(1-'Annexe 1. Taux de référence'!$E9)+N667*(1-'Annexe 1. Taux de référence'!$E9)</f>
        <v>0</v>
      </c>
      <c r="O1443" s="422">
        <f>O667*(1-'Annexe 1. Taux de référence'!$E9)</f>
        <v>0</v>
      </c>
      <c r="P1443" s="422">
        <f>P667*(1-'Annexe 1. Taux de référence'!$E9)</f>
        <v>0</v>
      </c>
      <c r="Q1443" s="423">
        <f>Q667*(1-'Annexe 1. Taux de référence'!$E9)</f>
        <v>0</v>
      </c>
      <c r="R1443" s="419">
        <f>R667*(1-'Annexe 1. Taux de référence'!$E9)</f>
        <v>0</v>
      </c>
      <c r="S1443" s="421">
        <f>S667*(1-'Annexe 1. Taux de référence'!$E9)</f>
        <v>0</v>
      </c>
      <c r="T1443" s="421">
        <f>T667*(1-'Annexe 1. Taux de référence'!$E9)</f>
        <v>0</v>
      </c>
      <c r="U1443" s="421">
        <f>U667*(1-'Annexe 1. Taux de référence'!$E9)</f>
        <v>0</v>
      </c>
      <c r="V1443" s="421">
        <f>V667*(1-'Annexe 1. Taux de référence'!$E9)</f>
        <v>0</v>
      </c>
      <c r="W1443" s="421">
        <f>W667*(1-'Annexe 1. Taux de référence'!$E9)</f>
        <v>0</v>
      </c>
      <c r="X1443" s="422">
        <f>X667*(1-'Annexe 1. Taux de référence'!$E9)</f>
        <v>0</v>
      </c>
      <c r="Y1443" s="421">
        <f>Y667*(1-'Annexe 1. Taux de référence'!$E9)</f>
        <v>0</v>
      </c>
      <c r="Z1443" s="421">
        <f>Z667*(1-'Annexe 1. Taux de référence'!$E9)</f>
        <v>0</v>
      </c>
      <c r="AA1443" s="421">
        <f>AA667*(1-'Annexe 1. Taux de référence'!$E9)</f>
        <v>0</v>
      </c>
      <c r="AB1443" s="421">
        <f>AB667*(1-'Annexe 1. Taux de référence'!$E9)</f>
        <v>0</v>
      </c>
      <c r="AC1443" s="408">
        <f t="shared" si="610"/>
        <v>0</v>
      </c>
      <c r="AD1443" s="830"/>
      <c r="AE1443" s="1063"/>
      <c r="AF1443" s="832"/>
    </row>
    <row r="1444" spans="1:32" outlineLevel="1" x14ac:dyDescent="0.2">
      <c r="A1444" s="11">
        <v>236</v>
      </c>
      <c r="B1444" s="300"/>
      <c r="C1444" s="295"/>
      <c r="D1444" s="263"/>
      <c r="E1444" s="264"/>
      <c r="F1444" s="915" t="s">
        <v>537</v>
      </c>
      <c r="G1444" s="916"/>
      <c r="H1444" s="916"/>
      <c r="I1444" s="916"/>
      <c r="J1444" s="916"/>
      <c r="K1444" s="916"/>
      <c r="L1444" s="917"/>
      <c r="M1444" s="408">
        <f t="shared" si="609"/>
        <v>0</v>
      </c>
      <c r="N1444" s="419">
        <f>M1444*(1-'Annexe 1. Taux de référence'!$E10)+N668*(1-'Annexe 1. Taux de référence'!$E10)</f>
        <v>0</v>
      </c>
      <c r="O1444" s="422">
        <f>O668*(1-'Annexe 1. Taux de référence'!$E10)</f>
        <v>0</v>
      </c>
      <c r="P1444" s="422">
        <f>P668*(1-'Annexe 1. Taux de référence'!$E10)</f>
        <v>0</v>
      </c>
      <c r="Q1444" s="423">
        <f>Q668*(1-'Annexe 1. Taux de référence'!$E10)</f>
        <v>0</v>
      </c>
      <c r="R1444" s="419">
        <f>R668*(1-'Annexe 1. Taux de référence'!$E10)</f>
        <v>0</v>
      </c>
      <c r="S1444" s="421">
        <f>S668*(1-'Annexe 1. Taux de référence'!$E10)</f>
        <v>0</v>
      </c>
      <c r="T1444" s="421">
        <f>T668*(1-'Annexe 1. Taux de référence'!$E10)</f>
        <v>0</v>
      </c>
      <c r="U1444" s="421">
        <f>U668*(1-'Annexe 1. Taux de référence'!$E10)</f>
        <v>0</v>
      </c>
      <c r="V1444" s="421">
        <f>V668*(1-'Annexe 1. Taux de référence'!$E10)</f>
        <v>0</v>
      </c>
      <c r="W1444" s="421">
        <f>W668*(1-'Annexe 1. Taux de référence'!$E10)</f>
        <v>0</v>
      </c>
      <c r="X1444" s="422">
        <f>X668*(1-'Annexe 1. Taux de référence'!$E10)</f>
        <v>0</v>
      </c>
      <c r="Y1444" s="421">
        <f>Y668*(1-'Annexe 1. Taux de référence'!$E10)</f>
        <v>0</v>
      </c>
      <c r="Z1444" s="421">
        <f>Z668*(1-'Annexe 1. Taux de référence'!$E10)</f>
        <v>0</v>
      </c>
      <c r="AA1444" s="421">
        <f>AA668*(1-'Annexe 1. Taux de référence'!$E10)</f>
        <v>0</v>
      </c>
      <c r="AB1444" s="421">
        <f>AB668*(1-'Annexe 1. Taux de référence'!$E10)</f>
        <v>0</v>
      </c>
      <c r="AC1444" s="408">
        <f t="shared" si="610"/>
        <v>0</v>
      </c>
      <c r="AD1444" s="830"/>
      <c r="AE1444" s="1063"/>
      <c r="AF1444" s="832"/>
    </row>
    <row r="1445" spans="1:32" ht="27.75" customHeight="1" outlineLevel="1" x14ac:dyDescent="0.2">
      <c r="A1445" s="11">
        <v>237</v>
      </c>
      <c r="B1445" s="300"/>
      <c r="C1445" s="295"/>
      <c r="D1445" s="295"/>
      <c r="E1445" s="296"/>
      <c r="F1445" s="859" t="s">
        <v>532</v>
      </c>
      <c r="G1445" s="860"/>
      <c r="H1445" s="860"/>
      <c r="I1445" s="860"/>
      <c r="J1445" s="860"/>
      <c r="K1445" s="860"/>
      <c r="L1445" s="861"/>
      <c r="M1445" s="408">
        <f t="shared" si="609"/>
        <v>0</v>
      </c>
      <c r="N1445" s="419">
        <f>M1445*(1-'Annexe 1. Taux de référence'!$E11)+N669*(1-'Annexe 1. Taux de référence'!$E11)</f>
        <v>0</v>
      </c>
      <c r="O1445" s="422">
        <f>O669*(1-'Annexe 1. Taux de référence'!$E11)</f>
        <v>0</v>
      </c>
      <c r="P1445" s="422">
        <f>P669*(1-'Annexe 1. Taux de référence'!$E11)</f>
        <v>0</v>
      </c>
      <c r="Q1445" s="423">
        <f>Q669*(1-'Annexe 1. Taux de référence'!$E11)</f>
        <v>0</v>
      </c>
      <c r="R1445" s="419">
        <f>R669*(1-'Annexe 1. Taux de référence'!$E11)</f>
        <v>0</v>
      </c>
      <c r="S1445" s="421">
        <f>S669*(1-'Annexe 1. Taux de référence'!$E11)</f>
        <v>0</v>
      </c>
      <c r="T1445" s="421">
        <f>T669*(1-'Annexe 1. Taux de référence'!$E11)</f>
        <v>0</v>
      </c>
      <c r="U1445" s="421">
        <f>U669*(1-'Annexe 1. Taux de référence'!$E11)</f>
        <v>0</v>
      </c>
      <c r="V1445" s="421">
        <f>V669*(1-'Annexe 1. Taux de référence'!$E11)</f>
        <v>0</v>
      </c>
      <c r="W1445" s="421">
        <f>W669*(1-'Annexe 1. Taux de référence'!$E11)</f>
        <v>0</v>
      </c>
      <c r="X1445" s="422">
        <f>X669*(1-'Annexe 1. Taux de référence'!$E11)</f>
        <v>0</v>
      </c>
      <c r="Y1445" s="421">
        <f>Y669*(1-'Annexe 1. Taux de référence'!$E11)</f>
        <v>0</v>
      </c>
      <c r="Z1445" s="421">
        <f>Z669*(1-'Annexe 1. Taux de référence'!$E11)</f>
        <v>0</v>
      </c>
      <c r="AA1445" s="421">
        <f>AA669*(1-'Annexe 1. Taux de référence'!$E11)</f>
        <v>0</v>
      </c>
      <c r="AB1445" s="421">
        <f>AB669*(1-'Annexe 1. Taux de référence'!$E11)</f>
        <v>0</v>
      </c>
      <c r="AC1445" s="408">
        <f t="shared" si="610"/>
        <v>0</v>
      </c>
      <c r="AD1445" s="830"/>
      <c r="AE1445" s="1063"/>
      <c r="AF1445" s="832"/>
    </row>
    <row r="1446" spans="1:32" ht="15.75" outlineLevel="1" x14ac:dyDescent="0.2">
      <c r="A1446" s="11">
        <v>238</v>
      </c>
      <c r="B1446" s="300"/>
      <c r="C1446" s="295"/>
      <c r="D1446" s="297"/>
      <c r="E1446" s="853" t="s">
        <v>67</v>
      </c>
      <c r="F1446" s="854"/>
      <c r="G1446" s="854"/>
      <c r="H1446" s="854"/>
      <c r="I1446" s="854"/>
      <c r="J1446" s="854"/>
      <c r="K1446" s="854"/>
      <c r="L1446" s="855"/>
      <c r="M1446" s="407">
        <f>SUBTOTAL(9,M1447:M1450)</f>
        <v>0</v>
      </c>
      <c r="N1446" s="410">
        <f t="shared" ref="N1446:AC1446" si="611">SUBTOTAL(9,N1447:N1450)</f>
        <v>0</v>
      </c>
      <c r="O1446" s="414">
        <f t="shared" si="611"/>
        <v>0</v>
      </c>
      <c r="P1446" s="414">
        <f t="shared" si="611"/>
        <v>0</v>
      </c>
      <c r="Q1446" s="415">
        <f t="shared" si="611"/>
        <v>0</v>
      </c>
      <c r="R1446" s="410">
        <f t="shared" si="611"/>
        <v>0</v>
      </c>
      <c r="S1446" s="414">
        <f t="shared" si="611"/>
        <v>0</v>
      </c>
      <c r="T1446" s="413">
        <f t="shared" si="611"/>
        <v>0</v>
      </c>
      <c r="U1446" s="413">
        <f t="shared" si="611"/>
        <v>0</v>
      </c>
      <c r="V1446" s="413">
        <f t="shared" si="611"/>
        <v>0</v>
      </c>
      <c r="W1446" s="413">
        <f t="shared" si="611"/>
        <v>0</v>
      </c>
      <c r="X1446" s="413">
        <f t="shared" si="611"/>
        <v>0</v>
      </c>
      <c r="Y1446" s="413">
        <f t="shared" si="611"/>
        <v>0</v>
      </c>
      <c r="Z1446" s="413">
        <f t="shared" si="611"/>
        <v>0</v>
      </c>
      <c r="AA1446" s="413">
        <f t="shared" si="611"/>
        <v>0</v>
      </c>
      <c r="AB1446" s="411">
        <f t="shared" si="611"/>
        <v>0</v>
      </c>
      <c r="AC1446" s="407">
        <f t="shared" si="611"/>
        <v>0</v>
      </c>
      <c r="AD1446" s="830"/>
      <c r="AE1446" s="1063"/>
      <c r="AF1446" s="832"/>
    </row>
    <row r="1447" spans="1:32" outlineLevel="1" x14ac:dyDescent="0.2">
      <c r="A1447" s="11">
        <v>239</v>
      </c>
      <c r="B1447" s="300"/>
      <c r="C1447" s="295"/>
      <c r="D1447" s="319"/>
      <c r="E1447" s="319"/>
      <c r="F1447" s="856" t="s">
        <v>65</v>
      </c>
      <c r="G1447" s="857"/>
      <c r="H1447" s="857"/>
      <c r="I1447" s="857"/>
      <c r="J1447" s="857"/>
      <c r="K1447" s="857"/>
      <c r="L1447" s="858"/>
      <c r="M1447" s="408">
        <f t="shared" ref="M1447:M1450" si="612">M671</f>
        <v>0</v>
      </c>
      <c r="N1447" s="419">
        <f>M1447*(1-'Annexe 1. Taux de référence'!$E13)+N671*(1-'Annexe 1. Taux de référence'!$E13)</f>
        <v>0</v>
      </c>
      <c r="O1447" s="422">
        <f>O671*(1-'Annexe 1. Taux de référence'!$E13)</f>
        <v>0</v>
      </c>
      <c r="P1447" s="422">
        <f>P671*(1-'Annexe 1. Taux de référence'!$E13)</f>
        <v>0</v>
      </c>
      <c r="Q1447" s="423">
        <f>Q671*(1-'Annexe 1. Taux de référence'!$E13)</f>
        <v>0</v>
      </c>
      <c r="R1447" s="419">
        <f>R671*(1-'Annexe 1. Taux de référence'!$E13)</f>
        <v>0</v>
      </c>
      <c r="S1447" s="421">
        <f>S671*(1-'Annexe 1. Taux de référence'!$E13)</f>
        <v>0</v>
      </c>
      <c r="T1447" s="421">
        <f>T671*(1-'Annexe 1. Taux de référence'!$E13)</f>
        <v>0</v>
      </c>
      <c r="U1447" s="421">
        <f>U671*(1-'Annexe 1. Taux de référence'!$E13)</f>
        <v>0</v>
      </c>
      <c r="V1447" s="421">
        <f>V671*(1-'Annexe 1. Taux de référence'!$E13)</f>
        <v>0</v>
      </c>
      <c r="W1447" s="421">
        <f>W671*(1-'Annexe 1. Taux de référence'!$E13)</f>
        <v>0</v>
      </c>
      <c r="X1447" s="422">
        <f>X671*(1-'Annexe 1. Taux de référence'!$E13)</f>
        <v>0</v>
      </c>
      <c r="Y1447" s="421">
        <f>Y671*(1-'Annexe 1. Taux de référence'!$E13)</f>
        <v>0</v>
      </c>
      <c r="Z1447" s="421">
        <f>Z671*(1-'Annexe 1. Taux de référence'!$E13)</f>
        <v>0</v>
      </c>
      <c r="AA1447" s="421">
        <f>AA671*(1-'Annexe 1. Taux de référence'!$E13)</f>
        <v>0</v>
      </c>
      <c r="AB1447" s="421">
        <f>AB671*(1-'Annexe 1. Taux de référence'!$E13)</f>
        <v>0</v>
      </c>
      <c r="AC1447" s="408">
        <f t="shared" si="610"/>
        <v>0</v>
      </c>
      <c r="AD1447" s="830"/>
      <c r="AE1447" s="1063"/>
      <c r="AF1447" s="832"/>
    </row>
    <row r="1448" spans="1:32" outlineLevel="1" x14ac:dyDescent="0.2">
      <c r="A1448" s="11">
        <v>240</v>
      </c>
      <c r="B1448" s="300"/>
      <c r="C1448" s="295"/>
      <c r="D1448" s="319"/>
      <c r="E1448" s="319"/>
      <c r="F1448" s="915" t="s">
        <v>68</v>
      </c>
      <c r="G1448" s="916"/>
      <c r="H1448" s="916"/>
      <c r="I1448" s="916"/>
      <c r="J1448" s="916"/>
      <c r="K1448" s="916"/>
      <c r="L1448" s="917"/>
      <c r="M1448" s="408">
        <f t="shared" si="612"/>
        <v>0</v>
      </c>
      <c r="N1448" s="419">
        <f>M1448*(1-'Annexe 1. Taux de référence'!$E14)+N672*(1-'Annexe 1. Taux de référence'!$E14)</f>
        <v>0</v>
      </c>
      <c r="O1448" s="422">
        <f>O672*(1-'Annexe 1. Taux de référence'!$E14)</f>
        <v>0</v>
      </c>
      <c r="P1448" s="422">
        <f>P672*(1-'Annexe 1. Taux de référence'!$E14)</f>
        <v>0</v>
      </c>
      <c r="Q1448" s="423">
        <f>Q672*(1-'Annexe 1. Taux de référence'!$E14)</f>
        <v>0</v>
      </c>
      <c r="R1448" s="419">
        <f>R672*(1-'Annexe 1. Taux de référence'!$E14)</f>
        <v>0</v>
      </c>
      <c r="S1448" s="421">
        <f>S672*(1-'Annexe 1. Taux de référence'!$E14)</f>
        <v>0</v>
      </c>
      <c r="T1448" s="421">
        <f>T672*(1-'Annexe 1. Taux de référence'!$E14)</f>
        <v>0</v>
      </c>
      <c r="U1448" s="421">
        <f>U672*(1-'Annexe 1. Taux de référence'!$E14)</f>
        <v>0</v>
      </c>
      <c r="V1448" s="421">
        <f>V672*(1-'Annexe 1. Taux de référence'!$E14)</f>
        <v>0</v>
      </c>
      <c r="W1448" s="421">
        <f>W672*(1-'Annexe 1. Taux de référence'!$E14)</f>
        <v>0</v>
      </c>
      <c r="X1448" s="422">
        <f>X672*(1-'Annexe 1. Taux de référence'!$E14)</f>
        <v>0</v>
      </c>
      <c r="Y1448" s="421">
        <f>Y672*(1-'Annexe 1. Taux de référence'!$E14)</f>
        <v>0</v>
      </c>
      <c r="Z1448" s="421">
        <f>Z672*(1-'Annexe 1. Taux de référence'!$E14)</f>
        <v>0</v>
      </c>
      <c r="AA1448" s="421">
        <f>AA672*(1-'Annexe 1. Taux de référence'!$E14)</f>
        <v>0</v>
      </c>
      <c r="AB1448" s="421">
        <f>AB672*(1-'Annexe 1. Taux de référence'!$E14)</f>
        <v>0</v>
      </c>
      <c r="AC1448" s="408">
        <f t="shared" si="610"/>
        <v>0</v>
      </c>
      <c r="AD1448" s="830"/>
      <c r="AE1448" s="1063"/>
      <c r="AF1448" s="832"/>
    </row>
    <row r="1449" spans="1:32" outlineLevel="1" x14ac:dyDescent="0.2">
      <c r="A1449" s="11">
        <v>241</v>
      </c>
      <c r="B1449" s="300"/>
      <c r="C1449" s="295"/>
      <c r="D1449" s="265"/>
      <c r="E1449" s="265"/>
      <c r="F1449" s="915" t="s">
        <v>537</v>
      </c>
      <c r="G1449" s="916"/>
      <c r="H1449" s="916"/>
      <c r="I1449" s="916"/>
      <c r="J1449" s="916"/>
      <c r="K1449" s="916"/>
      <c r="L1449" s="917"/>
      <c r="M1449" s="408">
        <f t="shared" si="612"/>
        <v>0</v>
      </c>
      <c r="N1449" s="419">
        <f>M1449*(1-'Annexe 1. Taux de référence'!$E15)+N673*(1-'Annexe 1. Taux de référence'!$E15)</f>
        <v>0</v>
      </c>
      <c r="O1449" s="422">
        <f>O673*(1-'Annexe 1. Taux de référence'!$E15)</f>
        <v>0</v>
      </c>
      <c r="P1449" s="422">
        <f>P673*(1-'Annexe 1. Taux de référence'!$E15)</f>
        <v>0</v>
      </c>
      <c r="Q1449" s="423">
        <f>Q673*(1-'Annexe 1. Taux de référence'!$E15)</f>
        <v>0</v>
      </c>
      <c r="R1449" s="419">
        <f>R673*(1-'Annexe 1. Taux de référence'!$E15)</f>
        <v>0</v>
      </c>
      <c r="S1449" s="421">
        <f>S673*(1-'Annexe 1. Taux de référence'!$E15)</f>
        <v>0</v>
      </c>
      <c r="T1449" s="421">
        <f>T673*(1-'Annexe 1. Taux de référence'!$E15)</f>
        <v>0</v>
      </c>
      <c r="U1449" s="421">
        <f>U673*(1-'Annexe 1. Taux de référence'!$E15)</f>
        <v>0</v>
      </c>
      <c r="V1449" s="421">
        <f>V673*(1-'Annexe 1. Taux de référence'!$E15)</f>
        <v>0</v>
      </c>
      <c r="W1449" s="421">
        <f>W673*(1-'Annexe 1. Taux de référence'!$E15)</f>
        <v>0</v>
      </c>
      <c r="X1449" s="422">
        <f>X673*(1-'Annexe 1. Taux de référence'!$E15)</f>
        <v>0</v>
      </c>
      <c r="Y1449" s="421">
        <f>Y673*(1-'Annexe 1. Taux de référence'!$E15)</f>
        <v>0</v>
      </c>
      <c r="Z1449" s="421">
        <f>Z673*(1-'Annexe 1. Taux de référence'!$E15)</f>
        <v>0</v>
      </c>
      <c r="AA1449" s="421">
        <f>AA673*(1-'Annexe 1. Taux de référence'!$E15)</f>
        <v>0</v>
      </c>
      <c r="AB1449" s="421">
        <f>AB673*(1-'Annexe 1. Taux de référence'!$E15)</f>
        <v>0</v>
      </c>
      <c r="AC1449" s="408">
        <f t="shared" si="610"/>
        <v>0</v>
      </c>
      <c r="AD1449" s="830"/>
      <c r="AE1449" s="1063"/>
      <c r="AF1449" s="832"/>
    </row>
    <row r="1450" spans="1:32" ht="27.75" customHeight="1" outlineLevel="1" x14ac:dyDescent="0.2">
      <c r="A1450" s="11">
        <v>242</v>
      </c>
      <c r="B1450" s="300"/>
      <c r="C1450" s="295"/>
      <c r="D1450" s="263"/>
      <c r="E1450" s="263"/>
      <c r="F1450" s="859" t="s">
        <v>532</v>
      </c>
      <c r="G1450" s="860"/>
      <c r="H1450" s="860"/>
      <c r="I1450" s="860"/>
      <c r="J1450" s="860"/>
      <c r="K1450" s="860"/>
      <c r="L1450" s="861"/>
      <c r="M1450" s="408">
        <f t="shared" si="612"/>
        <v>0</v>
      </c>
      <c r="N1450" s="419">
        <f>M1450*(1-'Annexe 1. Taux de référence'!$E16)+N674*(1-'Annexe 1. Taux de référence'!$E16)</f>
        <v>0</v>
      </c>
      <c r="O1450" s="422">
        <f>O674*(1-'Annexe 1. Taux de référence'!$E16)</f>
        <v>0</v>
      </c>
      <c r="P1450" s="422">
        <f>P674*(1-'Annexe 1. Taux de référence'!$E16)</f>
        <v>0</v>
      </c>
      <c r="Q1450" s="423">
        <f>Q674*(1-'Annexe 1. Taux de référence'!$E16)</f>
        <v>0</v>
      </c>
      <c r="R1450" s="419">
        <f>R674*(1-'Annexe 1. Taux de référence'!$E16)</f>
        <v>0</v>
      </c>
      <c r="S1450" s="421">
        <f>S674*(1-'Annexe 1. Taux de référence'!$E16)</f>
        <v>0</v>
      </c>
      <c r="T1450" s="421">
        <f>T674*(1-'Annexe 1. Taux de référence'!$E16)</f>
        <v>0</v>
      </c>
      <c r="U1450" s="421">
        <f>U674*(1-'Annexe 1. Taux de référence'!$E16)</f>
        <v>0</v>
      </c>
      <c r="V1450" s="421">
        <f>V674*(1-'Annexe 1. Taux de référence'!$E16)</f>
        <v>0</v>
      </c>
      <c r="W1450" s="421">
        <f>W674*(1-'Annexe 1. Taux de référence'!$E16)</f>
        <v>0</v>
      </c>
      <c r="X1450" s="422">
        <f>X674*(1-'Annexe 1. Taux de référence'!$E16)</f>
        <v>0</v>
      </c>
      <c r="Y1450" s="421">
        <f>Y674*(1-'Annexe 1. Taux de référence'!$E16)</f>
        <v>0</v>
      </c>
      <c r="Z1450" s="421">
        <f>Z674*(1-'Annexe 1. Taux de référence'!$E16)</f>
        <v>0</v>
      </c>
      <c r="AA1450" s="421">
        <f>AA674*(1-'Annexe 1. Taux de référence'!$E16)</f>
        <v>0</v>
      </c>
      <c r="AB1450" s="421">
        <f>AB674*(1-'Annexe 1. Taux de référence'!$E16)</f>
        <v>0</v>
      </c>
      <c r="AC1450" s="408">
        <f t="shared" si="610"/>
        <v>0</v>
      </c>
      <c r="AD1450" s="830"/>
      <c r="AE1450" s="1063"/>
      <c r="AF1450" s="832"/>
    </row>
    <row r="1451" spans="1:32" ht="15.75" customHeight="1" outlineLevel="1" x14ac:dyDescent="0.2">
      <c r="A1451" s="11">
        <v>243</v>
      </c>
      <c r="B1451" s="300"/>
      <c r="C1451" s="295"/>
      <c r="D1451" s="265"/>
      <c r="E1451" s="853" t="s">
        <v>556</v>
      </c>
      <c r="F1451" s="854"/>
      <c r="G1451" s="854"/>
      <c r="H1451" s="854"/>
      <c r="I1451" s="854"/>
      <c r="J1451" s="854"/>
      <c r="K1451" s="854"/>
      <c r="L1451" s="855"/>
      <c r="M1451" s="407">
        <f>SUBTOTAL(9,M1452:M1455)</f>
        <v>0</v>
      </c>
      <c r="N1451" s="410">
        <f t="shared" ref="N1451:AC1451" si="613">SUBTOTAL(9,N1452:N1455)</f>
        <v>0</v>
      </c>
      <c r="O1451" s="414">
        <f t="shared" si="613"/>
        <v>0</v>
      </c>
      <c r="P1451" s="414">
        <f t="shared" si="613"/>
        <v>0</v>
      </c>
      <c r="Q1451" s="415">
        <f t="shared" si="613"/>
        <v>0</v>
      </c>
      <c r="R1451" s="410">
        <f t="shared" si="613"/>
        <v>0</v>
      </c>
      <c r="S1451" s="414">
        <f t="shared" si="613"/>
        <v>0</v>
      </c>
      <c r="T1451" s="413">
        <f t="shared" si="613"/>
        <v>0</v>
      </c>
      <c r="U1451" s="413">
        <f t="shared" si="613"/>
        <v>0</v>
      </c>
      <c r="V1451" s="413">
        <f t="shared" si="613"/>
        <v>0</v>
      </c>
      <c r="W1451" s="413">
        <f t="shared" si="613"/>
        <v>0</v>
      </c>
      <c r="X1451" s="413">
        <f t="shared" si="613"/>
        <v>0</v>
      </c>
      <c r="Y1451" s="413">
        <f t="shared" si="613"/>
        <v>0</v>
      </c>
      <c r="Z1451" s="413">
        <f t="shared" si="613"/>
        <v>0</v>
      </c>
      <c r="AA1451" s="413">
        <f t="shared" si="613"/>
        <v>0</v>
      </c>
      <c r="AB1451" s="411">
        <f t="shared" si="613"/>
        <v>0</v>
      </c>
      <c r="AC1451" s="407">
        <f t="shared" si="613"/>
        <v>0</v>
      </c>
      <c r="AD1451" s="830"/>
      <c r="AE1451" s="1063"/>
      <c r="AF1451" s="832"/>
    </row>
    <row r="1452" spans="1:32" outlineLevel="1" x14ac:dyDescent="0.2">
      <c r="A1452" s="11">
        <v>244</v>
      </c>
      <c r="B1452" s="300"/>
      <c r="C1452" s="295"/>
      <c r="D1452" s="319"/>
      <c r="E1452" s="319"/>
      <c r="F1452" s="856" t="s">
        <v>65</v>
      </c>
      <c r="G1452" s="857"/>
      <c r="H1452" s="857"/>
      <c r="I1452" s="857"/>
      <c r="J1452" s="857"/>
      <c r="K1452" s="857"/>
      <c r="L1452" s="858"/>
      <c r="M1452" s="408">
        <f t="shared" ref="M1452:M1455" si="614">M676</f>
        <v>0</v>
      </c>
      <c r="N1452" s="419">
        <f>M1452*(1-'Annexe 1. Taux de référence'!$E18)+N676*(1-'Annexe 1. Taux de référence'!$E18)</f>
        <v>0</v>
      </c>
      <c r="O1452" s="422">
        <f>O676*(1-'Annexe 1. Taux de référence'!$E18)</f>
        <v>0</v>
      </c>
      <c r="P1452" s="422">
        <f>P676*(1-'Annexe 1. Taux de référence'!$E18)</f>
        <v>0</v>
      </c>
      <c r="Q1452" s="423">
        <f>Q676*(1-'Annexe 1. Taux de référence'!$E18)</f>
        <v>0</v>
      </c>
      <c r="R1452" s="419">
        <f>R676*(1-'Annexe 1. Taux de référence'!$E18)</f>
        <v>0</v>
      </c>
      <c r="S1452" s="421">
        <f>S676*(1-'Annexe 1. Taux de référence'!$E18)</f>
        <v>0</v>
      </c>
      <c r="T1452" s="421">
        <f>T676*(1-'Annexe 1. Taux de référence'!$E18)</f>
        <v>0</v>
      </c>
      <c r="U1452" s="421">
        <f>U676*(1-'Annexe 1. Taux de référence'!$E18)</f>
        <v>0</v>
      </c>
      <c r="V1452" s="421">
        <f>V676*(1-'Annexe 1. Taux de référence'!$E18)</f>
        <v>0</v>
      </c>
      <c r="W1452" s="421">
        <f>W676*(1-'Annexe 1. Taux de référence'!$E18)</f>
        <v>0</v>
      </c>
      <c r="X1452" s="422">
        <f>X676*(1-'Annexe 1. Taux de référence'!$E18)</f>
        <v>0</v>
      </c>
      <c r="Y1452" s="421">
        <f>Y676*(1-'Annexe 1. Taux de référence'!$E18)</f>
        <v>0</v>
      </c>
      <c r="Z1452" s="421">
        <f>Z676*(1-'Annexe 1. Taux de référence'!$E18)</f>
        <v>0</v>
      </c>
      <c r="AA1452" s="421">
        <f>AA676*(1-'Annexe 1. Taux de référence'!$E18)</f>
        <v>0</v>
      </c>
      <c r="AB1452" s="421">
        <f>AB676*(1-'Annexe 1. Taux de référence'!$E18)</f>
        <v>0</v>
      </c>
      <c r="AC1452" s="408">
        <f t="shared" si="610"/>
        <v>0</v>
      </c>
      <c r="AD1452" s="830"/>
      <c r="AE1452" s="1063"/>
      <c r="AF1452" s="832"/>
    </row>
    <row r="1453" spans="1:32" outlineLevel="1" x14ac:dyDescent="0.2">
      <c r="A1453" s="11">
        <v>245</v>
      </c>
      <c r="B1453" s="300"/>
      <c r="C1453" s="295"/>
      <c r="D1453" s="266"/>
      <c r="E1453" s="266"/>
      <c r="F1453" s="915" t="s">
        <v>68</v>
      </c>
      <c r="G1453" s="916"/>
      <c r="H1453" s="916"/>
      <c r="I1453" s="916"/>
      <c r="J1453" s="916"/>
      <c r="K1453" s="916"/>
      <c r="L1453" s="917"/>
      <c r="M1453" s="408">
        <f t="shared" si="614"/>
        <v>0</v>
      </c>
      <c r="N1453" s="419">
        <f>M1453*(1-'Annexe 1. Taux de référence'!$E19)+N677*(1-'Annexe 1. Taux de référence'!$E19)</f>
        <v>0</v>
      </c>
      <c r="O1453" s="422">
        <f>O677*(1-'Annexe 1. Taux de référence'!$E19)</f>
        <v>0</v>
      </c>
      <c r="P1453" s="422">
        <f>P677*(1-'Annexe 1. Taux de référence'!$E19)</f>
        <v>0</v>
      </c>
      <c r="Q1453" s="423">
        <f>Q677*(1-'Annexe 1. Taux de référence'!$E19)</f>
        <v>0</v>
      </c>
      <c r="R1453" s="419">
        <f>R677*(1-'Annexe 1. Taux de référence'!$E19)</f>
        <v>0</v>
      </c>
      <c r="S1453" s="421">
        <f>S677*(1-'Annexe 1. Taux de référence'!$E19)</f>
        <v>0</v>
      </c>
      <c r="T1453" s="421">
        <f>T677*(1-'Annexe 1. Taux de référence'!$E19)</f>
        <v>0</v>
      </c>
      <c r="U1453" s="421">
        <f>U677*(1-'Annexe 1. Taux de référence'!$E19)</f>
        <v>0</v>
      </c>
      <c r="V1453" s="421">
        <f>V677*(1-'Annexe 1. Taux de référence'!$E19)</f>
        <v>0</v>
      </c>
      <c r="W1453" s="421">
        <f>W677*(1-'Annexe 1. Taux de référence'!$E19)</f>
        <v>0</v>
      </c>
      <c r="X1453" s="422">
        <f>X677*(1-'Annexe 1. Taux de référence'!$E19)</f>
        <v>0</v>
      </c>
      <c r="Y1453" s="421">
        <f>Y677*(1-'Annexe 1. Taux de référence'!$E19)</f>
        <v>0</v>
      </c>
      <c r="Z1453" s="421">
        <f>Z677*(1-'Annexe 1. Taux de référence'!$E19)</f>
        <v>0</v>
      </c>
      <c r="AA1453" s="421">
        <f>AA677*(1-'Annexe 1. Taux de référence'!$E19)</f>
        <v>0</v>
      </c>
      <c r="AB1453" s="421">
        <f>AB677*(1-'Annexe 1. Taux de référence'!$E19)</f>
        <v>0</v>
      </c>
      <c r="AC1453" s="408">
        <f t="shared" si="610"/>
        <v>0</v>
      </c>
      <c r="AD1453" s="830"/>
      <c r="AE1453" s="1063"/>
      <c r="AF1453" s="832"/>
    </row>
    <row r="1454" spans="1:32" outlineLevel="1" x14ac:dyDescent="0.2">
      <c r="A1454" s="11">
        <v>246</v>
      </c>
      <c r="B1454" s="300"/>
      <c r="C1454" s="295"/>
      <c r="D1454" s="266"/>
      <c r="E1454" s="266"/>
      <c r="F1454" s="915" t="s">
        <v>537</v>
      </c>
      <c r="G1454" s="916"/>
      <c r="H1454" s="916"/>
      <c r="I1454" s="916"/>
      <c r="J1454" s="916"/>
      <c r="K1454" s="916"/>
      <c r="L1454" s="917"/>
      <c r="M1454" s="408">
        <f t="shared" si="614"/>
        <v>0</v>
      </c>
      <c r="N1454" s="419">
        <f>M1454*(1-'Annexe 1. Taux de référence'!$E20)+N678*(1-'Annexe 1. Taux de référence'!$E20)</f>
        <v>0</v>
      </c>
      <c r="O1454" s="422">
        <f>O678*(1-'Annexe 1. Taux de référence'!$E20)</f>
        <v>0</v>
      </c>
      <c r="P1454" s="422">
        <f>P678*(1-'Annexe 1. Taux de référence'!$E20)</f>
        <v>0</v>
      </c>
      <c r="Q1454" s="423">
        <f>Q678*(1-'Annexe 1. Taux de référence'!$E20)</f>
        <v>0</v>
      </c>
      <c r="R1454" s="419">
        <f>R678*(1-'Annexe 1. Taux de référence'!$E20)</f>
        <v>0</v>
      </c>
      <c r="S1454" s="421">
        <f>S678*(1-'Annexe 1. Taux de référence'!$E20)</f>
        <v>0</v>
      </c>
      <c r="T1454" s="421">
        <f>T678*(1-'Annexe 1. Taux de référence'!$E20)</f>
        <v>0</v>
      </c>
      <c r="U1454" s="421">
        <f>U678*(1-'Annexe 1. Taux de référence'!$E20)</f>
        <v>0</v>
      </c>
      <c r="V1454" s="421">
        <f>V678*(1-'Annexe 1. Taux de référence'!$E20)</f>
        <v>0</v>
      </c>
      <c r="W1454" s="421">
        <f>W678*(1-'Annexe 1. Taux de référence'!$E20)</f>
        <v>0</v>
      </c>
      <c r="X1454" s="422">
        <f>X678*(1-'Annexe 1. Taux de référence'!$E20)</f>
        <v>0</v>
      </c>
      <c r="Y1454" s="421">
        <f>Y678*(1-'Annexe 1. Taux de référence'!$E20)</f>
        <v>0</v>
      </c>
      <c r="Z1454" s="421">
        <f>Z678*(1-'Annexe 1. Taux de référence'!$E20)</f>
        <v>0</v>
      </c>
      <c r="AA1454" s="421">
        <f>AA678*(1-'Annexe 1. Taux de référence'!$E20)</f>
        <v>0</v>
      </c>
      <c r="AB1454" s="421">
        <f>AB678*(1-'Annexe 1. Taux de référence'!$E20)</f>
        <v>0</v>
      </c>
      <c r="AC1454" s="408">
        <f t="shared" si="610"/>
        <v>0</v>
      </c>
      <c r="AD1454" s="830"/>
      <c r="AE1454" s="1063"/>
      <c r="AF1454" s="832"/>
    </row>
    <row r="1455" spans="1:32" ht="27.75" customHeight="1" outlineLevel="1" x14ac:dyDescent="0.2">
      <c r="A1455" s="11">
        <v>247</v>
      </c>
      <c r="B1455" s="300"/>
      <c r="C1455" s="295"/>
      <c r="D1455" s="298"/>
      <c r="E1455" s="298"/>
      <c r="F1455" s="859" t="s">
        <v>532</v>
      </c>
      <c r="G1455" s="860"/>
      <c r="H1455" s="860"/>
      <c r="I1455" s="860"/>
      <c r="J1455" s="860"/>
      <c r="K1455" s="860"/>
      <c r="L1455" s="861"/>
      <c r="M1455" s="408">
        <f t="shared" si="614"/>
        <v>0</v>
      </c>
      <c r="N1455" s="419">
        <f>M1455*(1-'Annexe 1. Taux de référence'!$E21)+N679*(1-'Annexe 1. Taux de référence'!$E21)</f>
        <v>0</v>
      </c>
      <c r="O1455" s="422">
        <f>O679*(1-'Annexe 1. Taux de référence'!$E21)</f>
        <v>0</v>
      </c>
      <c r="P1455" s="422">
        <f>P679*(1-'Annexe 1. Taux de référence'!$E21)</f>
        <v>0</v>
      </c>
      <c r="Q1455" s="423">
        <f>Q679*(1-'Annexe 1. Taux de référence'!$E21)</f>
        <v>0</v>
      </c>
      <c r="R1455" s="419">
        <f>R679*(1-'Annexe 1. Taux de référence'!$E21)</f>
        <v>0</v>
      </c>
      <c r="S1455" s="421">
        <f>S679*(1-'Annexe 1. Taux de référence'!$E21)</f>
        <v>0</v>
      </c>
      <c r="T1455" s="421">
        <f>T679*(1-'Annexe 1. Taux de référence'!$E21)</f>
        <v>0</v>
      </c>
      <c r="U1455" s="421">
        <f>U679*(1-'Annexe 1. Taux de référence'!$E21)</f>
        <v>0</v>
      </c>
      <c r="V1455" s="421">
        <f>V679*(1-'Annexe 1. Taux de référence'!$E21)</f>
        <v>0</v>
      </c>
      <c r="W1455" s="421">
        <f>W679*(1-'Annexe 1. Taux de référence'!$E21)</f>
        <v>0</v>
      </c>
      <c r="X1455" s="422">
        <f>X679*(1-'Annexe 1. Taux de référence'!$E21)</f>
        <v>0</v>
      </c>
      <c r="Y1455" s="421">
        <f>Y679*(1-'Annexe 1. Taux de référence'!$E21)</f>
        <v>0</v>
      </c>
      <c r="Z1455" s="421">
        <f>Z679*(1-'Annexe 1. Taux de référence'!$E21)</f>
        <v>0</v>
      </c>
      <c r="AA1455" s="421">
        <f>AA679*(1-'Annexe 1. Taux de référence'!$E21)</f>
        <v>0</v>
      </c>
      <c r="AB1455" s="421">
        <f>AB679*(1-'Annexe 1. Taux de référence'!$E21)</f>
        <v>0</v>
      </c>
      <c r="AC1455" s="408">
        <f t="shared" si="610"/>
        <v>0</v>
      </c>
      <c r="AD1455" s="833"/>
      <c r="AE1455" s="834"/>
      <c r="AF1455" s="835"/>
    </row>
    <row r="1456" spans="1:32" ht="15" customHeight="1" outlineLevel="1" x14ac:dyDescent="0.2">
      <c r="A1456" s="11">
        <v>129</v>
      </c>
      <c r="B1456" s="300"/>
      <c r="C1456" s="298"/>
      <c r="D1456" s="844" t="s">
        <v>13</v>
      </c>
      <c r="E1456" s="845"/>
      <c r="F1456" s="845"/>
      <c r="G1456" s="845"/>
      <c r="H1456" s="845"/>
      <c r="I1456" s="845"/>
      <c r="J1456" s="845"/>
      <c r="K1456" s="845"/>
      <c r="L1456" s="845"/>
      <c r="M1456" s="845"/>
      <c r="N1456" s="845"/>
      <c r="O1456" s="845"/>
      <c r="P1456" s="845"/>
      <c r="Q1456" s="845"/>
      <c r="R1456" s="845"/>
      <c r="S1456" s="845"/>
      <c r="T1456" s="845"/>
      <c r="U1456" s="845"/>
      <c r="V1456" s="845"/>
      <c r="W1456" s="845"/>
      <c r="X1456" s="845"/>
      <c r="Y1456" s="845"/>
      <c r="Z1456" s="845"/>
      <c r="AA1456" s="845"/>
      <c r="AB1456" s="845"/>
      <c r="AC1456" s="845"/>
      <c r="AD1456" s="845"/>
      <c r="AE1456" s="845"/>
      <c r="AF1456" s="846"/>
    </row>
    <row r="1457" spans="1:32" ht="15" customHeight="1" outlineLevel="1" x14ac:dyDescent="0.2">
      <c r="A1457" s="11">
        <v>130</v>
      </c>
      <c r="B1457" s="300"/>
      <c r="C1457" s="298"/>
      <c r="D1457" s="298"/>
      <c r="E1457" s="918" t="s">
        <v>14</v>
      </c>
      <c r="F1457" s="919"/>
      <c r="G1457" s="919"/>
      <c r="H1457" s="919"/>
      <c r="I1457" s="919"/>
      <c r="J1457" s="919"/>
      <c r="K1457" s="919"/>
      <c r="L1457" s="920"/>
      <c r="M1457" s="407">
        <f>SUBTOTAL(9,M1458:M1460)</f>
        <v>0</v>
      </c>
      <c r="N1457" s="410">
        <f t="shared" ref="N1457:AC1457" si="615">SUBTOTAL(9,N1458:N1460)</f>
        <v>0</v>
      </c>
      <c r="O1457" s="414">
        <f t="shared" si="615"/>
        <v>0</v>
      </c>
      <c r="P1457" s="414">
        <f t="shared" si="615"/>
        <v>0</v>
      </c>
      <c r="Q1457" s="415">
        <f t="shared" si="615"/>
        <v>0</v>
      </c>
      <c r="R1457" s="410">
        <f t="shared" si="615"/>
        <v>0</v>
      </c>
      <c r="S1457" s="414">
        <f t="shared" si="615"/>
        <v>0</v>
      </c>
      <c r="T1457" s="413">
        <f t="shared" si="615"/>
        <v>0</v>
      </c>
      <c r="U1457" s="413">
        <f t="shared" si="615"/>
        <v>0</v>
      </c>
      <c r="V1457" s="413">
        <f t="shared" si="615"/>
        <v>0</v>
      </c>
      <c r="W1457" s="413">
        <f t="shared" si="615"/>
        <v>0</v>
      </c>
      <c r="X1457" s="413">
        <f t="shared" si="615"/>
        <v>0</v>
      </c>
      <c r="Y1457" s="413">
        <f t="shared" si="615"/>
        <v>0</v>
      </c>
      <c r="Z1457" s="413">
        <f t="shared" si="615"/>
        <v>0</v>
      </c>
      <c r="AA1457" s="413">
        <f t="shared" si="615"/>
        <v>0</v>
      </c>
      <c r="AB1457" s="411">
        <f t="shared" si="615"/>
        <v>0</v>
      </c>
      <c r="AC1457" s="407">
        <f t="shared" si="615"/>
        <v>0</v>
      </c>
      <c r="AD1457" s="1440"/>
      <c r="AE1457" s="828"/>
      <c r="AF1457" s="829"/>
    </row>
    <row r="1458" spans="1:32" ht="15" customHeight="1" outlineLevel="1" x14ac:dyDescent="0.2">
      <c r="A1458" s="11">
        <v>131</v>
      </c>
      <c r="B1458" s="300"/>
      <c r="C1458" s="298"/>
      <c r="D1458" s="298"/>
      <c r="E1458" s="299"/>
      <c r="F1458" s="856" t="s">
        <v>112</v>
      </c>
      <c r="G1458" s="857"/>
      <c r="H1458" s="857"/>
      <c r="I1458" s="857"/>
      <c r="J1458" s="857"/>
      <c r="K1458" s="857"/>
      <c r="L1458" s="858"/>
      <c r="M1458" s="408">
        <f t="shared" ref="M1458:M1460" si="616">M682</f>
        <v>0</v>
      </c>
      <c r="N1458" s="419">
        <f>M1458*(1-'Annexe 1. Taux de référence'!$E24)+N682*(1-'Annexe 1. Taux de référence'!$E24)</f>
        <v>0</v>
      </c>
      <c r="O1458" s="422">
        <f>O682*(1-'Annexe 1. Taux de référence'!$E24)</f>
        <v>0</v>
      </c>
      <c r="P1458" s="422">
        <f>P682*(1-'Annexe 1. Taux de référence'!$E24)</f>
        <v>0</v>
      </c>
      <c r="Q1458" s="423">
        <f>Q682*(1-'Annexe 1. Taux de référence'!$E24)</f>
        <v>0</v>
      </c>
      <c r="R1458" s="419">
        <f>R682*(1-'Annexe 1. Taux de référence'!$E24)</f>
        <v>0</v>
      </c>
      <c r="S1458" s="421">
        <f>S682*(1-'Annexe 1. Taux de référence'!$E24)</f>
        <v>0</v>
      </c>
      <c r="T1458" s="421">
        <f>T682*(1-'Annexe 1. Taux de référence'!$E24)</f>
        <v>0</v>
      </c>
      <c r="U1458" s="421">
        <f>U682*(1-'Annexe 1. Taux de référence'!$E24)</f>
        <v>0</v>
      </c>
      <c r="V1458" s="421">
        <f>V682*(1-'Annexe 1. Taux de référence'!$E24)</f>
        <v>0</v>
      </c>
      <c r="W1458" s="421">
        <f>W682*(1-'Annexe 1. Taux de référence'!$E24)</f>
        <v>0</v>
      </c>
      <c r="X1458" s="422">
        <f>X682*(1-'Annexe 1. Taux de référence'!$E24)</f>
        <v>0</v>
      </c>
      <c r="Y1458" s="421">
        <f>Y682*(1-'Annexe 1. Taux de référence'!$E24)</f>
        <v>0</v>
      </c>
      <c r="Z1458" s="421">
        <f>Z682*(1-'Annexe 1. Taux de référence'!$E24)</f>
        <v>0</v>
      </c>
      <c r="AA1458" s="421">
        <f>AA682*(1-'Annexe 1. Taux de référence'!$E24)</f>
        <v>0</v>
      </c>
      <c r="AB1458" s="421">
        <f>AB682*(1-'Annexe 1. Taux de référence'!$E24)</f>
        <v>0</v>
      </c>
      <c r="AC1458" s="408">
        <f t="shared" ref="AC1458:AC1460" si="617">AC682</f>
        <v>0</v>
      </c>
      <c r="AD1458" s="830"/>
      <c r="AE1458" s="1063"/>
      <c r="AF1458" s="832"/>
    </row>
    <row r="1459" spans="1:32" ht="15" customHeight="1" outlineLevel="1" x14ac:dyDescent="0.2">
      <c r="A1459" s="11">
        <v>132</v>
      </c>
      <c r="B1459" s="300"/>
      <c r="C1459" s="298"/>
      <c r="D1459" s="298"/>
      <c r="E1459" s="299"/>
      <c r="F1459" s="915" t="s">
        <v>113</v>
      </c>
      <c r="G1459" s="916"/>
      <c r="H1459" s="916"/>
      <c r="I1459" s="916"/>
      <c r="J1459" s="916"/>
      <c r="K1459" s="916"/>
      <c r="L1459" s="917"/>
      <c r="M1459" s="408">
        <f t="shared" si="616"/>
        <v>0</v>
      </c>
      <c r="N1459" s="419">
        <f>M1459*(1-'Annexe 1. Taux de référence'!$E25)+N683*(1-'Annexe 1. Taux de référence'!$E25)</f>
        <v>0</v>
      </c>
      <c r="O1459" s="422">
        <f>O683*(1-'Annexe 1. Taux de référence'!$E25)</f>
        <v>0</v>
      </c>
      <c r="P1459" s="422">
        <f>P683*(1-'Annexe 1. Taux de référence'!$E25)</f>
        <v>0</v>
      </c>
      <c r="Q1459" s="423">
        <f>Q683*(1-'Annexe 1. Taux de référence'!$E25)</f>
        <v>0</v>
      </c>
      <c r="R1459" s="419">
        <f>R683*(1-'Annexe 1. Taux de référence'!$E25)</f>
        <v>0</v>
      </c>
      <c r="S1459" s="421">
        <f>S683*(1-'Annexe 1. Taux de référence'!$E25)</f>
        <v>0</v>
      </c>
      <c r="T1459" s="421">
        <f>T683*(1-'Annexe 1. Taux de référence'!$E25)</f>
        <v>0</v>
      </c>
      <c r="U1459" s="421">
        <f>U683*(1-'Annexe 1. Taux de référence'!$E25)</f>
        <v>0</v>
      </c>
      <c r="V1459" s="421">
        <f>V683*(1-'Annexe 1. Taux de référence'!$E25)</f>
        <v>0</v>
      </c>
      <c r="W1459" s="421">
        <f>W683*(1-'Annexe 1. Taux de référence'!$E25)</f>
        <v>0</v>
      </c>
      <c r="X1459" s="422">
        <f>X683*(1-'Annexe 1. Taux de référence'!$E25)</f>
        <v>0</v>
      </c>
      <c r="Y1459" s="421">
        <f>Y683*(1-'Annexe 1. Taux de référence'!$E25)</f>
        <v>0</v>
      </c>
      <c r="Z1459" s="421">
        <f>Z683*(1-'Annexe 1. Taux de référence'!$E25)</f>
        <v>0</v>
      </c>
      <c r="AA1459" s="421">
        <f>AA683*(1-'Annexe 1. Taux de référence'!$E25)</f>
        <v>0</v>
      </c>
      <c r="AB1459" s="421">
        <f>AB683*(1-'Annexe 1. Taux de référence'!$E25)</f>
        <v>0</v>
      </c>
      <c r="AC1459" s="408">
        <f t="shared" si="617"/>
        <v>0</v>
      </c>
      <c r="AD1459" s="830"/>
      <c r="AE1459" s="1063"/>
      <c r="AF1459" s="832"/>
    </row>
    <row r="1460" spans="1:32" ht="15" customHeight="1" outlineLevel="1" x14ac:dyDescent="0.2">
      <c r="A1460" s="11">
        <v>133</v>
      </c>
      <c r="B1460" s="300"/>
      <c r="C1460" s="298"/>
      <c r="D1460" s="298"/>
      <c r="E1460" s="299"/>
      <c r="F1460" s="859" t="s">
        <v>557</v>
      </c>
      <c r="G1460" s="860"/>
      <c r="H1460" s="860"/>
      <c r="I1460" s="860"/>
      <c r="J1460" s="860"/>
      <c r="K1460" s="860"/>
      <c r="L1460" s="861"/>
      <c r="M1460" s="408">
        <f t="shared" si="616"/>
        <v>0</v>
      </c>
      <c r="N1460" s="419">
        <f>M1460*(1-'Annexe 1. Taux de référence'!$E26)+N684*(1-'Annexe 1. Taux de référence'!$E26)</f>
        <v>0</v>
      </c>
      <c r="O1460" s="422">
        <f>O684*(1-'Annexe 1. Taux de référence'!$E26)</f>
        <v>0</v>
      </c>
      <c r="P1460" s="422">
        <f>P684*(1-'Annexe 1. Taux de référence'!$E26)</f>
        <v>0</v>
      </c>
      <c r="Q1460" s="423">
        <f>Q684*(1-'Annexe 1. Taux de référence'!$E26)</f>
        <v>0</v>
      </c>
      <c r="R1460" s="419">
        <f>R684*(1-'Annexe 1. Taux de référence'!$E26)</f>
        <v>0</v>
      </c>
      <c r="S1460" s="421">
        <f>S684*(1-'Annexe 1. Taux de référence'!$E26)</f>
        <v>0</v>
      </c>
      <c r="T1460" s="421">
        <f>T684*(1-'Annexe 1. Taux de référence'!$E26)</f>
        <v>0</v>
      </c>
      <c r="U1460" s="421">
        <f>U684*(1-'Annexe 1. Taux de référence'!$E26)</f>
        <v>0</v>
      </c>
      <c r="V1460" s="421">
        <f>V684*(1-'Annexe 1. Taux de référence'!$E26)</f>
        <v>0</v>
      </c>
      <c r="W1460" s="421">
        <f>W684*(1-'Annexe 1. Taux de référence'!$E26)</f>
        <v>0</v>
      </c>
      <c r="X1460" s="422">
        <f>X684*(1-'Annexe 1. Taux de référence'!$E26)</f>
        <v>0</v>
      </c>
      <c r="Y1460" s="421">
        <f>Y684*(1-'Annexe 1. Taux de référence'!$E26)</f>
        <v>0</v>
      </c>
      <c r="Z1460" s="421">
        <f>Z684*(1-'Annexe 1. Taux de référence'!$E26)</f>
        <v>0</v>
      </c>
      <c r="AA1460" s="421">
        <f>AA684*(1-'Annexe 1. Taux de référence'!$E26)</f>
        <v>0</v>
      </c>
      <c r="AB1460" s="421">
        <f>AB684*(1-'Annexe 1. Taux de référence'!$E26)</f>
        <v>0</v>
      </c>
      <c r="AC1460" s="408">
        <f t="shared" si="617"/>
        <v>0</v>
      </c>
      <c r="AD1460" s="830"/>
      <c r="AE1460" s="1063"/>
      <c r="AF1460" s="832"/>
    </row>
    <row r="1461" spans="1:32" ht="15" customHeight="1" outlineLevel="1" x14ac:dyDescent="0.2">
      <c r="A1461" s="11">
        <v>134</v>
      </c>
      <c r="B1461" s="300"/>
      <c r="C1461" s="298"/>
      <c r="D1461" s="298"/>
      <c r="E1461" s="853" t="s">
        <v>15</v>
      </c>
      <c r="F1461" s="854"/>
      <c r="G1461" s="854"/>
      <c r="H1461" s="854"/>
      <c r="I1461" s="854"/>
      <c r="J1461" s="854"/>
      <c r="K1461" s="854"/>
      <c r="L1461" s="855"/>
      <c r="M1461" s="407">
        <f>SUBTOTAL(9,M1462:M1464)</f>
        <v>0</v>
      </c>
      <c r="N1461" s="410">
        <f t="shared" ref="N1461:AC1461" si="618">SUBTOTAL(9,N1462:N1464)</f>
        <v>0</v>
      </c>
      <c r="O1461" s="414">
        <f t="shared" si="618"/>
        <v>0</v>
      </c>
      <c r="P1461" s="414">
        <f t="shared" si="618"/>
        <v>0</v>
      </c>
      <c r="Q1461" s="415">
        <f t="shared" si="618"/>
        <v>0</v>
      </c>
      <c r="R1461" s="410">
        <f t="shared" si="618"/>
        <v>0</v>
      </c>
      <c r="S1461" s="414">
        <f t="shared" si="618"/>
        <v>0</v>
      </c>
      <c r="T1461" s="413">
        <f t="shared" si="618"/>
        <v>0</v>
      </c>
      <c r="U1461" s="413">
        <f t="shared" si="618"/>
        <v>0</v>
      </c>
      <c r="V1461" s="413">
        <f t="shared" si="618"/>
        <v>0</v>
      </c>
      <c r="W1461" s="413">
        <f t="shared" si="618"/>
        <v>0</v>
      </c>
      <c r="X1461" s="413">
        <f t="shared" si="618"/>
        <v>0</v>
      </c>
      <c r="Y1461" s="413">
        <f t="shared" si="618"/>
        <v>0</v>
      </c>
      <c r="Z1461" s="413">
        <f t="shared" si="618"/>
        <v>0</v>
      </c>
      <c r="AA1461" s="413">
        <f t="shared" si="618"/>
        <v>0</v>
      </c>
      <c r="AB1461" s="411">
        <f t="shared" si="618"/>
        <v>0</v>
      </c>
      <c r="AC1461" s="407">
        <f t="shared" si="618"/>
        <v>0</v>
      </c>
      <c r="AD1461" s="830"/>
      <c r="AE1461" s="1063"/>
      <c r="AF1461" s="832"/>
    </row>
    <row r="1462" spans="1:32" ht="15" customHeight="1" outlineLevel="1" x14ac:dyDescent="0.2">
      <c r="A1462" s="11">
        <v>135</v>
      </c>
      <c r="B1462" s="300"/>
      <c r="C1462" s="298"/>
      <c r="D1462" s="298"/>
      <c r="E1462" s="299"/>
      <c r="F1462" s="856" t="s">
        <v>109</v>
      </c>
      <c r="G1462" s="857"/>
      <c r="H1462" s="857"/>
      <c r="I1462" s="857"/>
      <c r="J1462" s="857"/>
      <c r="K1462" s="857"/>
      <c r="L1462" s="858"/>
      <c r="M1462" s="408">
        <f t="shared" ref="M1462:M1464" si="619">M686</f>
        <v>0</v>
      </c>
      <c r="N1462" s="419">
        <f>M1462*(1-'Annexe 1. Taux de référence'!$E28)+N686*(1-'Annexe 1. Taux de référence'!$E28)</f>
        <v>0</v>
      </c>
      <c r="O1462" s="422">
        <f>O686*(1-'Annexe 1. Taux de référence'!$E28)</f>
        <v>0</v>
      </c>
      <c r="P1462" s="422">
        <f>P686*(1-'Annexe 1. Taux de référence'!$E28)</f>
        <v>0</v>
      </c>
      <c r="Q1462" s="423">
        <f>Q686*(1-'Annexe 1. Taux de référence'!$E28)</f>
        <v>0</v>
      </c>
      <c r="R1462" s="419">
        <f>R686*(1-'Annexe 1. Taux de référence'!$E28)</f>
        <v>0</v>
      </c>
      <c r="S1462" s="421">
        <f>S686*(1-'Annexe 1. Taux de référence'!$E28)</f>
        <v>0</v>
      </c>
      <c r="T1462" s="421">
        <f>T686*(1-'Annexe 1. Taux de référence'!$E28)</f>
        <v>0</v>
      </c>
      <c r="U1462" s="421">
        <f>U686*(1-'Annexe 1. Taux de référence'!$E28)</f>
        <v>0</v>
      </c>
      <c r="V1462" s="421">
        <f>V686*(1-'Annexe 1. Taux de référence'!$E28)</f>
        <v>0</v>
      </c>
      <c r="W1462" s="421">
        <f>W686*(1-'Annexe 1. Taux de référence'!$E28)</f>
        <v>0</v>
      </c>
      <c r="X1462" s="422">
        <f>X686*(1-'Annexe 1. Taux de référence'!$E28)</f>
        <v>0</v>
      </c>
      <c r="Y1462" s="421">
        <f>Y686*(1-'Annexe 1. Taux de référence'!$E28)</f>
        <v>0</v>
      </c>
      <c r="Z1462" s="421">
        <f>Z686*(1-'Annexe 1. Taux de référence'!$E28)</f>
        <v>0</v>
      </c>
      <c r="AA1462" s="421">
        <f>AA686*(1-'Annexe 1. Taux de référence'!$E28)</f>
        <v>0</v>
      </c>
      <c r="AB1462" s="421">
        <f>AB686*(1-'Annexe 1. Taux de référence'!$E28)</f>
        <v>0</v>
      </c>
      <c r="AC1462" s="408">
        <f t="shared" ref="AC1462:AC1464" si="620">AC686</f>
        <v>0</v>
      </c>
      <c r="AD1462" s="830"/>
      <c r="AE1462" s="1063"/>
      <c r="AF1462" s="832"/>
    </row>
    <row r="1463" spans="1:32" ht="15" customHeight="1" outlineLevel="1" x14ac:dyDescent="0.2">
      <c r="A1463" s="11">
        <v>136</v>
      </c>
      <c r="B1463" s="300"/>
      <c r="C1463" s="298"/>
      <c r="D1463" s="298"/>
      <c r="E1463" s="299"/>
      <c r="F1463" s="915" t="s">
        <v>110</v>
      </c>
      <c r="G1463" s="916"/>
      <c r="H1463" s="916"/>
      <c r="I1463" s="916"/>
      <c r="J1463" s="916"/>
      <c r="K1463" s="916"/>
      <c r="L1463" s="917"/>
      <c r="M1463" s="408">
        <f t="shared" si="619"/>
        <v>0</v>
      </c>
      <c r="N1463" s="419">
        <f>M1463*(1-'Annexe 1. Taux de référence'!$E29)+N687*(1-'Annexe 1. Taux de référence'!$E29)</f>
        <v>0</v>
      </c>
      <c r="O1463" s="422">
        <f>O687*(1-'Annexe 1. Taux de référence'!$E29)</f>
        <v>0</v>
      </c>
      <c r="P1463" s="422">
        <f>P687*(1-'Annexe 1. Taux de référence'!$E29)</f>
        <v>0</v>
      </c>
      <c r="Q1463" s="423">
        <f>Q687*(1-'Annexe 1. Taux de référence'!$E29)</f>
        <v>0</v>
      </c>
      <c r="R1463" s="419">
        <f>R687*(1-'Annexe 1. Taux de référence'!$E29)</f>
        <v>0</v>
      </c>
      <c r="S1463" s="421">
        <f>S687*(1-'Annexe 1. Taux de référence'!$E29)</f>
        <v>0</v>
      </c>
      <c r="T1463" s="421">
        <f>T687*(1-'Annexe 1. Taux de référence'!$E29)</f>
        <v>0</v>
      </c>
      <c r="U1463" s="421">
        <f>U687*(1-'Annexe 1. Taux de référence'!$E29)</f>
        <v>0</v>
      </c>
      <c r="V1463" s="421">
        <f>V687*(1-'Annexe 1. Taux de référence'!$E29)</f>
        <v>0</v>
      </c>
      <c r="W1463" s="421">
        <f>W687*(1-'Annexe 1. Taux de référence'!$E29)</f>
        <v>0</v>
      </c>
      <c r="X1463" s="422">
        <f>X687*(1-'Annexe 1. Taux de référence'!$E29)</f>
        <v>0</v>
      </c>
      <c r="Y1463" s="421">
        <f>Y687*(1-'Annexe 1. Taux de référence'!$E29)</f>
        <v>0</v>
      </c>
      <c r="Z1463" s="421">
        <f>Z687*(1-'Annexe 1. Taux de référence'!$E29)</f>
        <v>0</v>
      </c>
      <c r="AA1463" s="421">
        <f>AA687*(1-'Annexe 1. Taux de référence'!$E29)</f>
        <v>0</v>
      </c>
      <c r="AB1463" s="421">
        <f>AB687*(1-'Annexe 1. Taux de référence'!$E29)</f>
        <v>0</v>
      </c>
      <c r="AC1463" s="408">
        <f t="shared" si="620"/>
        <v>0</v>
      </c>
      <c r="AD1463" s="830"/>
      <c r="AE1463" s="1063"/>
      <c r="AF1463" s="832"/>
    </row>
    <row r="1464" spans="1:32" ht="15" customHeight="1" outlineLevel="1" x14ac:dyDescent="0.2">
      <c r="A1464" s="11">
        <v>137</v>
      </c>
      <c r="B1464" s="300"/>
      <c r="C1464" s="298"/>
      <c r="D1464" s="298"/>
      <c r="E1464" s="318"/>
      <c r="F1464" s="915" t="s">
        <v>111</v>
      </c>
      <c r="G1464" s="916"/>
      <c r="H1464" s="916"/>
      <c r="I1464" s="916"/>
      <c r="J1464" s="916"/>
      <c r="K1464" s="916"/>
      <c r="L1464" s="917"/>
      <c r="M1464" s="605">
        <f t="shared" si="619"/>
        <v>0</v>
      </c>
      <c r="N1464" s="419">
        <f>M1464*(1-'Annexe 1. Taux de référence'!$E30)+N688*(1-'Annexe 1. Taux de référence'!$E30)</f>
        <v>0</v>
      </c>
      <c r="O1464" s="422">
        <f>O688*(1-'Annexe 1. Taux de référence'!$E30)</f>
        <v>0</v>
      </c>
      <c r="P1464" s="422">
        <f>P688*(1-'Annexe 1. Taux de référence'!$E30)</f>
        <v>0</v>
      </c>
      <c r="Q1464" s="423">
        <f>Q688*(1-'Annexe 1. Taux de référence'!$E30)</f>
        <v>0</v>
      </c>
      <c r="R1464" s="419">
        <f>R688*(1-'Annexe 1. Taux de référence'!$E30)</f>
        <v>0</v>
      </c>
      <c r="S1464" s="421">
        <f>S688*(1-'Annexe 1. Taux de référence'!$E30)</f>
        <v>0</v>
      </c>
      <c r="T1464" s="421">
        <f>T688*(1-'Annexe 1. Taux de référence'!$E30)</f>
        <v>0</v>
      </c>
      <c r="U1464" s="421">
        <f>U688*(1-'Annexe 1. Taux de référence'!$E30)</f>
        <v>0</v>
      </c>
      <c r="V1464" s="421">
        <f>V688*(1-'Annexe 1. Taux de référence'!$E30)</f>
        <v>0</v>
      </c>
      <c r="W1464" s="421">
        <f>W688*(1-'Annexe 1. Taux de référence'!$E30)</f>
        <v>0</v>
      </c>
      <c r="X1464" s="422">
        <f>X688*(1-'Annexe 1. Taux de référence'!$E30)</f>
        <v>0</v>
      </c>
      <c r="Y1464" s="421">
        <f>Y688*(1-'Annexe 1. Taux de référence'!$E30)</f>
        <v>0</v>
      </c>
      <c r="Z1464" s="421">
        <f>Z688*(1-'Annexe 1. Taux de référence'!$E30)</f>
        <v>0</v>
      </c>
      <c r="AA1464" s="421">
        <f>AA688*(1-'Annexe 1. Taux de référence'!$E30)</f>
        <v>0</v>
      </c>
      <c r="AB1464" s="421">
        <f>AB688*(1-'Annexe 1. Taux de référence'!$E30)</f>
        <v>0</v>
      </c>
      <c r="AC1464" s="408">
        <f t="shared" si="620"/>
        <v>0</v>
      </c>
      <c r="AD1464" s="830"/>
      <c r="AE1464" s="1063"/>
      <c r="AF1464" s="832"/>
    </row>
    <row r="1465" spans="1:32" ht="15" customHeight="1" outlineLevel="1" x14ac:dyDescent="0.2">
      <c r="A1465" s="11">
        <v>138</v>
      </c>
      <c r="B1465" s="300"/>
      <c r="C1465" s="298"/>
      <c r="D1465" s="298"/>
      <c r="E1465" s="853" t="s">
        <v>18</v>
      </c>
      <c r="F1465" s="854"/>
      <c r="G1465" s="854"/>
      <c r="H1465" s="854"/>
      <c r="I1465" s="854"/>
      <c r="J1465" s="854"/>
      <c r="K1465" s="854"/>
      <c r="L1465" s="855"/>
      <c r="M1465" s="407">
        <f>SUBTOTAL(9,M1466:M1468)</f>
        <v>0</v>
      </c>
      <c r="N1465" s="410">
        <f t="shared" ref="N1465:AC1465" si="621">SUBTOTAL(9,N1466:N1468)</f>
        <v>0</v>
      </c>
      <c r="O1465" s="414">
        <f t="shared" si="621"/>
        <v>0</v>
      </c>
      <c r="P1465" s="414">
        <f t="shared" si="621"/>
        <v>0</v>
      </c>
      <c r="Q1465" s="415">
        <f t="shared" si="621"/>
        <v>0</v>
      </c>
      <c r="R1465" s="410">
        <f t="shared" si="621"/>
        <v>0</v>
      </c>
      <c r="S1465" s="414">
        <f t="shared" si="621"/>
        <v>0</v>
      </c>
      <c r="T1465" s="413">
        <f t="shared" si="621"/>
        <v>0</v>
      </c>
      <c r="U1465" s="413">
        <f t="shared" si="621"/>
        <v>0</v>
      </c>
      <c r="V1465" s="413">
        <f t="shared" si="621"/>
        <v>0</v>
      </c>
      <c r="W1465" s="413">
        <f t="shared" si="621"/>
        <v>0</v>
      </c>
      <c r="X1465" s="413">
        <f t="shared" si="621"/>
        <v>0</v>
      </c>
      <c r="Y1465" s="413">
        <f t="shared" si="621"/>
        <v>0</v>
      </c>
      <c r="Z1465" s="413">
        <f t="shared" si="621"/>
        <v>0</v>
      </c>
      <c r="AA1465" s="413">
        <f t="shared" si="621"/>
        <v>0</v>
      </c>
      <c r="AB1465" s="411">
        <f t="shared" si="621"/>
        <v>0</v>
      </c>
      <c r="AC1465" s="407">
        <f t="shared" si="621"/>
        <v>0</v>
      </c>
      <c r="AD1465" s="830"/>
      <c r="AE1465" s="1063"/>
      <c r="AF1465" s="832"/>
    </row>
    <row r="1466" spans="1:32" ht="15" customHeight="1" outlineLevel="1" x14ac:dyDescent="0.2">
      <c r="A1466" s="11">
        <v>139</v>
      </c>
      <c r="B1466" s="300"/>
      <c r="C1466" s="298"/>
      <c r="D1466" s="298"/>
      <c r="E1466" s="299"/>
      <c r="F1466" s="856" t="s">
        <v>114</v>
      </c>
      <c r="G1466" s="857"/>
      <c r="H1466" s="857"/>
      <c r="I1466" s="857"/>
      <c r="J1466" s="857"/>
      <c r="K1466" s="857"/>
      <c r="L1466" s="858"/>
      <c r="M1466" s="408">
        <f t="shared" ref="M1466:M1468" si="622">M690</f>
        <v>0</v>
      </c>
      <c r="N1466" s="419">
        <f>M1466*(1-'Annexe 1. Taux de référence'!$E32)+N690*(1-'Annexe 1. Taux de référence'!$E32)</f>
        <v>0</v>
      </c>
      <c r="O1466" s="422">
        <f>O690*(1-'Annexe 1. Taux de référence'!$E32)</f>
        <v>0</v>
      </c>
      <c r="P1466" s="422">
        <f>P690*(1-'Annexe 1. Taux de référence'!$E32)</f>
        <v>0</v>
      </c>
      <c r="Q1466" s="423">
        <f>Q690*(1-'Annexe 1. Taux de référence'!$E32)</f>
        <v>0</v>
      </c>
      <c r="R1466" s="419">
        <f>R690*(1-'Annexe 1. Taux de référence'!$E32)</f>
        <v>0</v>
      </c>
      <c r="S1466" s="421">
        <f>S690*(1-'Annexe 1. Taux de référence'!$E32)</f>
        <v>0</v>
      </c>
      <c r="T1466" s="421">
        <f>T690*(1-'Annexe 1. Taux de référence'!$E32)</f>
        <v>0</v>
      </c>
      <c r="U1466" s="421">
        <f>U690*(1-'Annexe 1. Taux de référence'!$E32)</f>
        <v>0</v>
      </c>
      <c r="V1466" s="421">
        <f>V690*(1-'Annexe 1. Taux de référence'!$E32)</f>
        <v>0</v>
      </c>
      <c r="W1466" s="421">
        <f>W690*(1-'Annexe 1. Taux de référence'!$E32)</f>
        <v>0</v>
      </c>
      <c r="X1466" s="422">
        <f>X690*(1-'Annexe 1. Taux de référence'!$E32)</f>
        <v>0</v>
      </c>
      <c r="Y1466" s="421">
        <f>Y690*(1-'Annexe 1. Taux de référence'!$E32)</f>
        <v>0</v>
      </c>
      <c r="Z1466" s="421">
        <f>Z690*(1-'Annexe 1. Taux de référence'!$E32)</f>
        <v>0</v>
      </c>
      <c r="AA1466" s="421">
        <f>AA690*(1-'Annexe 1. Taux de référence'!$E32)</f>
        <v>0</v>
      </c>
      <c r="AB1466" s="421">
        <f>AB690*(1-'Annexe 1. Taux de référence'!$E32)</f>
        <v>0</v>
      </c>
      <c r="AC1466" s="408">
        <f t="shared" ref="AC1466:AC1468" si="623">AC690</f>
        <v>0</v>
      </c>
      <c r="AD1466" s="830"/>
      <c r="AE1466" s="1063"/>
      <c r="AF1466" s="832"/>
    </row>
    <row r="1467" spans="1:32" ht="15" customHeight="1" outlineLevel="1" x14ac:dyDescent="0.2">
      <c r="A1467" s="11">
        <v>140</v>
      </c>
      <c r="B1467" s="300"/>
      <c r="C1467" s="298"/>
      <c r="D1467" s="298"/>
      <c r="E1467" s="299"/>
      <c r="F1467" s="915" t="s">
        <v>115</v>
      </c>
      <c r="G1467" s="916"/>
      <c r="H1467" s="916"/>
      <c r="I1467" s="916"/>
      <c r="J1467" s="916"/>
      <c r="K1467" s="916"/>
      <c r="L1467" s="917"/>
      <c r="M1467" s="408">
        <f t="shared" si="622"/>
        <v>0</v>
      </c>
      <c r="N1467" s="419">
        <f>M1467*(1-'Annexe 1. Taux de référence'!$E33)+N691*(1-'Annexe 1. Taux de référence'!$E33)</f>
        <v>0</v>
      </c>
      <c r="O1467" s="422">
        <f>O691*(1-'Annexe 1. Taux de référence'!$E33)</f>
        <v>0</v>
      </c>
      <c r="P1467" s="422">
        <f>P691*(1-'Annexe 1. Taux de référence'!$E33)</f>
        <v>0</v>
      </c>
      <c r="Q1467" s="423">
        <f>Q691*(1-'Annexe 1. Taux de référence'!$E33)</f>
        <v>0</v>
      </c>
      <c r="R1467" s="419">
        <f>R691*(1-'Annexe 1. Taux de référence'!$E33)</f>
        <v>0</v>
      </c>
      <c r="S1467" s="421">
        <f>S691*(1-'Annexe 1. Taux de référence'!$E33)</f>
        <v>0</v>
      </c>
      <c r="T1467" s="421">
        <f>T691*(1-'Annexe 1. Taux de référence'!$E33)</f>
        <v>0</v>
      </c>
      <c r="U1467" s="421">
        <f>U691*(1-'Annexe 1. Taux de référence'!$E33)</f>
        <v>0</v>
      </c>
      <c r="V1467" s="421">
        <f>V691*(1-'Annexe 1. Taux de référence'!$E33)</f>
        <v>0</v>
      </c>
      <c r="W1467" s="421">
        <f>W691*(1-'Annexe 1. Taux de référence'!$E33)</f>
        <v>0</v>
      </c>
      <c r="X1467" s="422">
        <f>X691*(1-'Annexe 1. Taux de référence'!$E33)</f>
        <v>0</v>
      </c>
      <c r="Y1467" s="421">
        <f>Y691*(1-'Annexe 1. Taux de référence'!$E33)</f>
        <v>0</v>
      </c>
      <c r="Z1467" s="421">
        <f>Z691*(1-'Annexe 1. Taux de référence'!$E33)</f>
        <v>0</v>
      </c>
      <c r="AA1467" s="421">
        <f>AA691*(1-'Annexe 1. Taux de référence'!$E33)</f>
        <v>0</v>
      </c>
      <c r="AB1467" s="421">
        <f>AB691*(1-'Annexe 1. Taux de référence'!$E33)</f>
        <v>0</v>
      </c>
      <c r="AC1467" s="408">
        <f t="shared" si="623"/>
        <v>0</v>
      </c>
      <c r="AD1467" s="830"/>
      <c r="AE1467" s="1063"/>
      <c r="AF1467" s="832"/>
    </row>
    <row r="1468" spans="1:32" ht="15" customHeight="1" outlineLevel="1" x14ac:dyDescent="0.2">
      <c r="A1468" s="11">
        <v>141</v>
      </c>
      <c r="B1468" s="300"/>
      <c r="C1468" s="298"/>
      <c r="D1468" s="298"/>
      <c r="E1468" s="299"/>
      <c r="F1468" s="859" t="s">
        <v>558</v>
      </c>
      <c r="G1468" s="860"/>
      <c r="H1468" s="860"/>
      <c r="I1468" s="860"/>
      <c r="J1468" s="860"/>
      <c r="K1468" s="860"/>
      <c r="L1468" s="861"/>
      <c r="M1468" s="408">
        <f t="shared" si="622"/>
        <v>0</v>
      </c>
      <c r="N1468" s="419">
        <f>M1468*(1-'Annexe 1. Taux de référence'!$E34)+N692*(1-'Annexe 1. Taux de référence'!$E34)</f>
        <v>0</v>
      </c>
      <c r="O1468" s="422">
        <f>O692*(1-'Annexe 1. Taux de référence'!$E34)</f>
        <v>0</v>
      </c>
      <c r="P1468" s="422">
        <f>P692*(1-'Annexe 1. Taux de référence'!$E34)</f>
        <v>0</v>
      </c>
      <c r="Q1468" s="423">
        <f>Q692*(1-'Annexe 1. Taux de référence'!$E34)</f>
        <v>0</v>
      </c>
      <c r="R1468" s="419">
        <f>R692*(1-'Annexe 1. Taux de référence'!$E34)</f>
        <v>0</v>
      </c>
      <c r="S1468" s="421">
        <f>S692*(1-'Annexe 1. Taux de référence'!$E34)</f>
        <v>0</v>
      </c>
      <c r="T1468" s="421">
        <f>T692*(1-'Annexe 1. Taux de référence'!$E34)</f>
        <v>0</v>
      </c>
      <c r="U1468" s="421">
        <f>U692*(1-'Annexe 1. Taux de référence'!$E34)</f>
        <v>0</v>
      </c>
      <c r="V1468" s="421">
        <f>V692*(1-'Annexe 1. Taux de référence'!$E34)</f>
        <v>0</v>
      </c>
      <c r="W1468" s="421">
        <f>W692*(1-'Annexe 1. Taux de référence'!$E34)</f>
        <v>0</v>
      </c>
      <c r="X1468" s="422">
        <f>X692*(1-'Annexe 1. Taux de référence'!$E34)</f>
        <v>0</v>
      </c>
      <c r="Y1468" s="421">
        <f>Y692*(1-'Annexe 1. Taux de référence'!$E34)</f>
        <v>0</v>
      </c>
      <c r="Z1468" s="421">
        <f>Z692*(1-'Annexe 1. Taux de référence'!$E34)</f>
        <v>0</v>
      </c>
      <c r="AA1468" s="421">
        <f>AA692*(1-'Annexe 1. Taux de référence'!$E34)</f>
        <v>0</v>
      </c>
      <c r="AB1468" s="421">
        <f>AB692*(1-'Annexe 1. Taux de référence'!$E34)</f>
        <v>0</v>
      </c>
      <c r="AC1468" s="408">
        <f t="shared" si="623"/>
        <v>0</v>
      </c>
      <c r="AD1468" s="833"/>
      <c r="AE1468" s="834"/>
      <c r="AF1468" s="835"/>
    </row>
    <row r="1469" spans="1:32" ht="15" customHeight="1" outlineLevel="1" x14ac:dyDescent="0.2">
      <c r="A1469" s="11">
        <v>142</v>
      </c>
      <c r="B1469" s="300"/>
      <c r="C1469" s="298"/>
      <c r="D1469" s="844" t="s">
        <v>22</v>
      </c>
      <c r="E1469" s="845"/>
      <c r="F1469" s="845"/>
      <c r="G1469" s="845"/>
      <c r="H1469" s="845"/>
      <c r="I1469" s="845"/>
      <c r="J1469" s="845"/>
      <c r="K1469" s="845"/>
      <c r="L1469" s="845"/>
      <c r="M1469" s="845"/>
      <c r="N1469" s="845"/>
      <c r="O1469" s="845"/>
      <c r="P1469" s="845"/>
      <c r="Q1469" s="845"/>
      <c r="R1469" s="845"/>
      <c r="S1469" s="845"/>
      <c r="T1469" s="845"/>
      <c r="U1469" s="845"/>
      <c r="V1469" s="845"/>
      <c r="W1469" s="845"/>
      <c r="X1469" s="845"/>
      <c r="Y1469" s="845"/>
      <c r="Z1469" s="845"/>
      <c r="AA1469" s="845"/>
      <c r="AB1469" s="845"/>
      <c r="AC1469" s="845"/>
      <c r="AD1469" s="845"/>
      <c r="AE1469" s="845"/>
      <c r="AF1469" s="846"/>
    </row>
    <row r="1470" spans="1:32" ht="15" customHeight="1" outlineLevel="1" x14ac:dyDescent="0.2">
      <c r="A1470" s="11">
        <v>143</v>
      </c>
      <c r="B1470" s="300"/>
      <c r="C1470" s="298"/>
      <c r="D1470" s="298"/>
      <c r="E1470" s="918" t="s">
        <v>118</v>
      </c>
      <c r="F1470" s="919"/>
      <c r="G1470" s="919"/>
      <c r="H1470" s="919"/>
      <c r="I1470" s="919"/>
      <c r="J1470" s="919"/>
      <c r="K1470" s="919"/>
      <c r="L1470" s="920"/>
      <c r="M1470" s="407">
        <f>SUBTOTAL(9,M1471:M1472)</f>
        <v>0</v>
      </c>
      <c r="N1470" s="410">
        <f t="shared" ref="N1470:AC1470" si="624">SUBTOTAL(9,N1471:N1472)</f>
        <v>0</v>
      </c>
      <c r="O1470" s="414">
        <f t="shared" si="624"/>
        <v>0</v>
      </c>
      <c r="P1470" s="414">
        <f t="shared" si="624"/>
        <v>0</v>
      </c>
      <c r="Q1470" s="415">
        <f t="shared" si="624"/>
        <v>0</v>
      </c>
      <c r="R1470" s="410">
        <f t="shared" si="624"/>
        <v>0</v>
      </c>
      <c r="S1470" s="414">
        <f t="shared" si="624"/>
        <v>0</v>
      </c>
      <c r="T1470" s="413">
        <f t="shared" si="624"/>
        <v>0</v>
      </c>
      <c r="U1470" s="413">
        <f t="shared" si="624"/>
        <v>0</v>
      </c>
      <c r="V1470" s="413">
        <f t="shared" si="624"/>
        <v>0</v>
      </c>
      <c r="W1470" s="413">
        <f t="shared" si="624"/>
        <v>0</v>
      </c>
      <c r="X1470" s="413">
        <f t="shared" si="624"/>
        <v>0</v>
      </c>
      <c r="Y1470" s="413">
        <f t="shared" si="624"/>
        <v>0</v>
      </c>
      <c r="Z1470" s="413">
        <f t="shared" si="624"/>
        <v>0</v>
      </c>
      <c r="AA1470" s="413">
        <f t="shared" si="624"/>
        <v>0</v>
      </c>
      <c r="AB1470" s="411">
        <f t="shared" si="624"/>
        <v>0</v>
      </c>
      <c r="AC1470" s="407">
        <f t="shared" si="624"/>
        <v>0</v>
      </c>
      <c r="AD1470" s="1440"/>
      <c r="AE1470" s="828"/>
      <c r="AF1470" s="829"/>
    </row>
    <row r="1471" spans="1:32" ht="15" customHeight="1" outlineLevel="1" x14ac:dyDescent="0.2">
      <c r="A1471" s="11">
        <v>144</v>
      </c>
      <c r="B1471" s="300"/>
      <c r="C1471" s="298"/>
      <c r="D1471" s="298"/>
      <c r="E1471" s="299"/>
      <c r="F1471" s="856" t="s">
        <v>124</v>
      </c>
      <c r="G1471" s="857"/>
      <c r="H1471" s="857"/>
      <c r="I1471" s="857"/>
      <c r="J1471" s="857"/>
      <c r="K1471" s="857"/>
      <c r="L1471" s="858"/>
      <c r="M1471" s="408">
        <f t="shared" ref="M1471:M1472" si="625">M695</f>
        <v>0</v>
      </c>
      <c r="N1471" s="419">
        <f>M1471*(1-'Annexe 1. Taux de référence'!$E37)+N695*(1-'Annexe 1. Taux de référence'!$E37)</f>
        <v>0</v>
      </c>
      <c r="O1471" s="422">
        <f>O695*(1-'Annexe 1. Taux de référence'!$E37)</f>
        <v>0</v>
      </c>
      <c r="P1471" s="422">
        <f>P695*(1-'Annexe 1. Taux de référence'!$E37)</f>
        <v>0</v>
      </c>
      <c r="Q1471" s="423">
        <f>Q695*(1-'Annexe 1. Taux de référence'!$E37)</f>
        <v>0</v>
      </c>
      <c r="R1471" s="419">
        <f>R695*(1-'Annexe 1. Taux de référence'!$E37)</f>
        <v>0</v>
      </c>
      <c r="S1471" s="421">
        <f>S695*(1-'Annexe 1. Taux de référence'!$E37)</f>
        <v>0</v>
      </c>
      <c r="T1471" s="421">
        <f>T695*(1-'Annexe 1. Taux de référence'!$E37)</f>
        <v>0</v>
      </c>
      <c r="U1471" s="421">
        <f>U695*(1-'Annexe 1. Taux de référence'!$E37)</f>
        <v>0</v>
      </c>
      <c r="V1471" s="421">
        <f>V695*(1-'Annexe 1. Taux de référence'!$E37)</f>
        <v>0</v>
      </c>
      <c r="W1471" s="421">
        <f>W695*(1-'Annexe 1. Taux de référence'!$E37)</f>
        <v>0</v>
      </c>
      <c r="X1471" s="422">
        <f>X695*(1-'Annexe 1. Taux de référence'!$E37)</f>
        <v>0</v>
      </c>
      <c r="Y1471" s="421">
        <f>Y695*(1-'Annexe 1. Taux de référence'!$E37)</f>
        <v>0</v>
      </c>
      <c r="Z1471" s="421">
        <f>Z695*(1-'Annexe 1. Taux de référence'!$E37)</f>
        <v>0</v>
      </c>
      <c r="AA1471" s="421">
        <f>AA695*(1-'Annexe 1. Taux de référence'!$E37)</f>
        <v>0</v>
      </c>
      <c r="AB1471" s="421">
        <f>AB695*(1-'Annexe 1. Taux de référence'!$E37)</f>
        <v>0</v>
      </c>
      <c r="AC1471" s="408">
        <f t="shared" ref="AC1471:AC1472" si="626">AC695</f>
        <v>0</v>
      </c>
      <c r="AD1471" s="830"/>
      <c r="AE1471" s="1063"/>
      <c r="AF1471" s="832"/>
    </row>
    <row r="1472" spans="1:32" ht="15" customHeight="1" outlineLevel="1" x14ac:dyDescent="0.2">
      <c r="A1472" s="11">
        <v>145</v>
      </c>
      <c r="B1472" s="300"/>
      <c r="C1472" s="298"/>
      <c r="D1472" s="298"/>
      <c r="E1472" s="299"/>
      <c r="F1472" s="859" t="s">
        <v>571</v>
      </c>
      <c r="G1472" s="860"/>
      <c r="H1472" s="860"/>
      <c r="I1472" s="860"/>
      <c r="J1472" s="860"/>
      <c r="K1472" s="860"/>
      <c r="L1472" s="861"/>
      <c r="M1472" s="408">
        <f t="shared" si="625"/>
        <v>0</v>
      </c>
      <c r="N1472" s="419">
        <f>M1472*(1-'Annexe 1. Taux de référence'!$E38)+N696*(1-'Annexe 1. Taux de référence'!$E38)</f>
        <v>0</v>
      </c>
      <c r="O1472" s="422">
        <f>O696*(1-'Annexe 1. Taux de référence'!$E38)</f>
        <v>0</v>
      </c>
      <c r="P1472" s="422">
        <f>P696*(1-'Annexe 1. Taux de référence'!$E38)</f>
        <v>0</v>
      </c>
      <c r="Q1472" s="423">
        <f>Q696*(1-'Annexe 1. Taux de référence'!$E38)</f>
        <v>0</v>
      </c>
      <c r="R1472" s="419">
        <f>R696*(1-'Annexe 1. Taux de référence'!$E38)</f>
        <v>0</v>
      </c>
      <c r="S1472" s="421">
        <f>S696*(1-'Annexe 1. Taux de référence'!$E38)</f>
        <v>0</v>
      </c>
      <c r="T1472" s="421">
        <f>T696*(1-'Annexe 1. Taux de référence'!$E38)</f>
        <v>0</v>
      </c>
      <c r="U1472" s="421">
        <f>U696*(1-'Annexe 1. Taux de référence'!$E38)</f>
        <v>0</v>
      </c>
      <c r="V1472" s="421">
        <f>V696*(1-'Annexe 1. Taux de référence'!$E38)</f>
        <v>0</v>
      </c>
      <c r="W1472" s="421">
        <f>W696*(1-'Annexe 1. Taux de référence'!$E38)</f>
        <v>0</v>
      </c>
      <c r="X1472" s="422">
        <f>X696*(1-'Annexe 1. Taux de référence'!$E38)</f>
        <v>0</v>
      </c>
      <c r="Y1472" s="421">
        <f>Y696*(1-'Annexe 1. Taux de référence'!$E38)</f>
        <v>0</v>
      </c>
      <c r="Z1472" s="421">
        <f>Z696*(1-'Annexe 1. Taux de référence'!$E38)</f>
        <v>0</v>
      </c>
      <c r="AA1472" s="421">
        <f>AA696*(1-'Annexe 1. Taux de référence'!$E38)</f>
        <v>0</v>
      </c>
      <c r="AB1472" s="421">
        <f>AB696*(1-'Annexe 1. Taux de référence'!$E38)</f>
        <v>0</v>
      </c>
      <c r="AC1472" s="408">
        <f t="shared" si="626"/>
        <v>0</v>
      </c>
      <c r="AD1472" s="830"/>
      <c r="AE1472" s="1063"/>
      <c r="AF1472" s="832"/>
    </row>
    <row r="1473" spans="1:32" ht="15" customHeight="1" outlineLevel="1" x14ac:dyDescent="0.2">
      <c r="A1473" s="11">
        <v>146</v>
      </c>
      <c r="B1473" s="300"/>
      <c r="C1473" s="298"/>
      <c r="D1473" s="298"/>
      <c r="E1473" s="853" t="s">
        <v>119</v>
      </c>
      <c r="F1473" s="854"/>
      <c r="G1473" s="854"/>
      <c r="H1473" s="854"/>
      <c r="I1473" s="854"/>
      <c r="J1473" s="854"/>
      <c r="K1473" s="854"/>
      <c r="L1473" s="855"/>
      <c r="M1473" s="407">
        <f>SUBTOTAL(9,M1474:M1476)</f>
        <v>0</v>
      </c>
      <c r="N1473" s="410">
        <f t="shared" ref="N1473:AC1473" si="627">SUBTOTAL(9,N1474:N1476)</f>
        <v>0</v>
      </c>
      <c r="O1473" s="414">
        <f t="shared" si="627"/>
        <v>0</v>
      </c>
      <c r="P1473" s="414">
        <f t="shared" si="627"/>
        <v>0</v>
      </c>
      <c r="Q1473" s="415">
        <f t="shared" si="627"/>
        <v>0</v>
      </c>
      <c r="R1473" s="410">
        <f t="shared" si="627"/>
        <v>0</v>
      </c>
      <c r="S1473" s="414">
        <f t="shared" si="627"/>
        <v>0</v>
      </c>
      <c r="T1473" s="413">
        <f t="shared" si="627"/>
        <v>0</v>
      </c>
      <c r="U1473" s="413">
        <f t="shared" si="627"/>
        <v>0</v>
      </c>
      <c r="V1473" s="413">
        <f t="shared" si="627"/>
        <v>0</v>
      </c>
      <c r="W1473" s="413">
        <f t="shared" si="627"/>
        <v>0</v>
      </c>
      <c r="X1473" s="413">
        <f t="shared" si="627"/>
        <v>0</v>
      </c>
      <c r="Y1473" s="413">
        <f t="shared" si="627"/>
        <v>0</v>
      </c>
      <c r="Z1473" s="413">
        <f t="shared" si="627"/>
        <v>0</v>
      </c>
      <c r="AA1473" s="413">
        <f t="shared" si="627"/>
        <v>0</v>
      </c>
      <c r="AB1473" s="411">
        <f t="shared" si="627"/>
        <v>0</v>
      </c>
      <c r="AC1473" s="407">
        <f t="shared" si="627"/>
        <v>0</v>
      </c>
      <c r="AD1473" s="830"/>
      <c r="AE1473" s="1063"/>
      <c r="AF1473" s="832"/>
    </row>
    <row r="1474" spans="1:32" ht="15" customHeight="1" outlineLevel="1" x14ac:dyDescent="0.2">
      <c r="A1474" s="11">
        <v>147</v>
      </c>
      <c r="B1474" s="300"/>
      <c r="C1474" s="298"/>
      <c r="D1474" s="298"/>
      <c r="E1474" s="299"/>
      <c r="F1474" s="856" t="s">
        <v>116</v>
      </c>
      <c r="G1474" s="857"/>
      <c r="H1474" s="857"/>
      <c r="I1474" s="857"/>
      <c r="J1474" s="857"/>
      <c r="K1474" s="857"/>
      <c r="L1474" s="858"/>
      <c r="M1474" s="408">
        <f t="shared" ref="M1474:M1476" si="628">M698</f>
        <v>0</v>
      </c>
      <c r="N1474" s="419">
        <f>M1474*(1-'Annexe 1. Taux de référence'!$E40)+N698*(1-'Annexe 1. Taux de référence'!$E40)</f>
        <v>0</v>
      </c>
      <c r="O1474" s="422">
        <f>O698*(1-'Annexe 1. Taux de référence'!$E40)</f>
        <v>0</v>
      </c>
      <c r="P1474" s="422">
        <f>P698*(1-'Annexe 1. Taux de référence'!$E40)</f>
        <v>0</v>
      </c>
      <c r="Q1474" s="423">
        <f>Q698*(1-'Annexe 1. Taux de référence'!$E40)</f>
        <v>0</v>
      </c>
      <c r="R1474" s="419">
        <f>R698*(1-'Annexe 1. Taux de référence'!$E40)</f>
        <v>0</v>
      </c>
      <c r="S1474" s="421">
        <f>S698*(1-'Annexe 1. Taux de référence'!$E40)</f>
        <v>0</v>
      </c>
      <c r="T1474" s="421">
        <f>T698*(1-'Annexe 1. Taux de référence'!$E40)</f>
        <v>0</v>
      </c>
      <c r="U1474" s="421">
        <f>U698*(1-'Annexe 1. Taux de référence'!$E40)</f>
        <v>0</v>
      </c>
      <c r="V1474" s="421">
        <f>V698*(1-'Annexe 1. Taux de référence'!$E40)</f>
        <v>0</v>
      </c>
      <c r="W1474" s="421">
        <f>W698*(1-'Annexe 1. Taux de référence'!$E40)</f>
        <v>0</v>
      </c>
      <c r="X1474" s="422">
        <f>X698*(1-'Annexe 1. Taux de référence'!$E40)</f>
        <v>0</v>
      </c>
      <c r="Y1474" s="421">
        <f>Y698*(1-'Annexe 1. Taux de référence'!$E40)</f>
        <v>0</v>
      </c>
      <c r="Z1474" s="421">
        <f>Z698*(1-'Annexe 1. Taux de référence'!$E40)</f>
        <v>0</v>
      </c>
      <c r="AA1474" s="421">
        <f>AA698*(1-'Annexe 1. Taux de référence'!$E40)</f>
        <v>0</v>
      </c>
      <c r="AB1474" s="421">
        <f>AB698*(1-'Annexe 1. Taux de référence'!$E40)</f>
        <v>0</v>
      </c>
      <c r="AC1474" s="408">
        <f t="shared" ref="AC1474:AC1476" si="629">AC698</f>
        <v>0</v>
      </c>
      <c r="AD1474" s="830"/>
      <c r="AE1474" s="1063"/>
      <c r="AF1474" s="832"/>
    </row>
    <row r="1475" spans="1:32" ht="15" customHeight="1" outlineLevel="1" x14ac:dyDescent="0.2">
      <c r="A1475" s="11">
        <v>148</v>
      </c>
      <c r="B1475" s="300"/>
      <c r="C1475" s="298"/>
      <c r="D1475" s="298"/>
      <c r="E1475" s="299"/>
      <c r="F1475" s="915" t="s">
        <v>567</v>
      </c>
      <c r="G1475" s="916"/>
      <c r="H1475" s="916"/>
      <c r="I1475" s="916"/>
      <c r="J1475" s="916"/>
      <c r="K1475" s="916"/>
      <c r="L1475" s="917"/>
      <c r="M1475" s="408">
        <f t="shared" si="628"/>
        <v>0</v>
      </c>
      <c r="N1475" s="419">
        <f>M1475*(1-'Annexe 1. Taux de référence'!$E41)+N699*(1-'Annexe 1. Taux de référence'!$E41)</f>
        <v>0</v>
      </c>
      <c r="O1475" s="422">
        <f>O699*(1-'Annexe 1. Taux de référence'!$E41)</f>
        <v>0</v>
      </c>
      <c r="P1475" s="422">
        <f>P699*(1-'Annexe 1. Taux de référence'!$E41)</f>
        <v>0</v>
      </c>
      <c r="Q1475" s="423">
        <f>Q699*(1-'Annexe 1. Taux de référence'!$E41)</f>
        <v>0</v>
      </c>
      <c r="R1475" s="419">
        <f>R699*(1-'Annexe 1. Taux de référence'!$E41)</f>
        <v>0</v>
      </c>
      <c r="S1475" s="421">
        <f>S699*(1-'Annexe 1. Taux de référence'!$E41)</f>
        <v>0</v>
      </c>
      <c r="T1475" s="421">
        <f>T699*(1-'Annexe 1. Taux de référence'!$E41)</f>
        <v>0</v>
      </c>
      <c r="U1475" s="421">
        <f>U699*(1-'Annexe 1. Taux de référence'!$E41)</f>
        <v>0</v>
      </c>
      <c r="V1475" s="421">
        <f>V699*(1-'Annexe 1. Taux de référence'!$E41)</f>
        <v>0</v>
      </c>
      <c r="W1475" s="421">
        <f>W699*(1-'Annexe 1. Taux de référence'!$E41)</f>
        <v>0</v>
      </c>
      <c r="X1475" s="422">
        <f>X699*(1-'Annexe 1. Taux de référence'!$E41)</f>
        <v>0</v>
      </c>
      <c r="Y1475" s="421">
        <f>Y699*(1-'Annexe 1. Taux de référence'!$E41)</f>
        <v>0</v>
      </c>
      <c r="Z1475" s="421">
        <f>Z699*(1-'Annexe 1. Taux de référence'!$E41)</f>
        <v>0</v>
      </c>
      <c r="AA1475" s="421">
        <f>AA699*(1-'Annexe 1. Taux de référence'!$E41)</f>
        <v>0</v>
      </c>
      <c r="AB1475" s="421">
        <f>AB699*(1-'Annexe 1. Taux de référence'!$E41)</f>
        <v>0</v>
      </c>
      <c r="AC1475" s="408">
        <f t="shared" si="629"/>
        <v>0</v>
      </c>
      <c r="AD1475" s="830"/>
      <c r="AE1475" s="1063"/>
      <c r="AF1475" s="832"/>
    </row>
    <row r="1476" spans="1:32" ht="27.75" customHeight="1" outlineLevel="1" x14ac:dyDescent="0.2">
      <c r="A1476" s="11">
        <v>149</v>
      </c>
      <c r="B1476" s="300"/>
      <c r="C1476" s="298"/>
      <c r="D1476" s="298"/>
      <c r="E1476" s="299"/>
      <c r="F1476" s="859" t="s">
        <v>125</v>
      </c>
      <c r="G1476" s="860"/>
      <c r="H1476" s="860"/>
      <c r="I1476" s="860"/>
      <c r="J1476" s="860"/>
      <c r="K1476" s="860"/>
      <c r="L1476" s="861"/>
      <c r="M1476" s="408">
        <f t="shared" si="628"/>
        <v>0</v>
      </c>
      <c r="N1476" s="419">
        <f>M1476*(1-'Annexe 1. Taux de référence'!$E42)+N700*(1-'Annexe 1. Taux de référence'!$E42)</f>
        <v>0</v>
      </c>
      <c r="O1476" s="422">
        <f>O700*(1-'Annexe 1. Taux de référence'!$E42)</f>
        <v>0</v>
      </c>
      <c r="P1476" s="422">
        <f>P700*(1-'Annexe 1. Taux de référence'!$E42)</f>
        <v>0</v>
      </c>
      <c r="Q1476" s="423">
        <f>Q700*(1-'Annexe 1. Taux de référence'!$E42)</f>
        <v>0</v>
      </c>
      <c r="R1476" s="419">
        <f>R700*(1-'Annexe 1. Taux de référence'!$E42)</f>
        <v>0</v>
      </c>
      <c r="S1476" s="421">
        <f>S700*(1-'Annexe 1. Taux de référence'!$E42)</f>
        <v>0</v>
      </c>
      <c r="T1476" s="421">
        <f>T700*(1-'Annexe 1. Taux de référence'!$E42)</f>
        <v>0</v>
      </c>
      <c r="U1476" s="421">
        <f>U700*(1-'Annexe 1. Taux de référence'!$E42)</f>
        <v>0</v>
      </c>
      <c r="V1476" s="421">
        <f>V700*(1-'Annexe 1. Taux de référence'!$E42)</f>
        <v>0</v>
      </c>
      <c r="W1476" s="421">
        <f>W700*(1-'Annexe 1. Taux de référence'!$E42)</f>
        <v>0</v>
      </c>
      <c r="X1476" s="422">
        <f>X700*(1-'Annexe 1. Taux de référence'!$E42)</f>
        <v>0</v>
      </c>
      <c r="Y1476" s="421">
        <f>Y700*(1-'Annexe 1. Taux de référence'!$E42)</f>
        <v>0</v>
      </c>
      <c r="Z1476" s="421">
        <f>Z700*(1-'Annexe 1. Taux de référence'!$E42)</f>
        <v>0</v>
      </c>
      <c r="AA1476" s="421">
        <f>AA700*(1-'Annexe 1. Taux de référence'!$E42)</f>
        <v>0</v>
      </c>
      <c r="AB1476" s="421">
        <f>AB700*(1-'Annexe 1. Taux de référence'!$E42)</f>
        <v>0</v>
      </c>
      <c r="AC1476" s="408">
        <f t="shared" si="629"/>
        <v>0</v>
      </c>
      <c r="AD1476" s="830"/>
      <c r="AE1476" s="1063"/>
      <c r="AF1476" s="832"/>
    </row>
    <row r="1477" spans="1:32" ht="15" customHeight="1" outlineLevel="1" x14ac:dyDescent="0.2">
      <c r="A1477" s="11">
        <v>150</v>
      </c>
      <c r="B1477" s="300"/>
      <c r="C1477" s="298"/>
      <c r="D1477" s="298"/>
      <c r="E1477" s="853" t="s">
        <v>120</v>
      </c>
      <c r="F1477" s="854"/>
      <c r="G1477" s="854"/>
      <c r="H1477" s="854"/>
      <c r="I1477" s="854"/>
      <c r="J1477" s="854"/>
      <c r="K1477" s="854"/>
      <c r="L1477" s="855"/>
      <c r="M1477" s="407">
        <f>SUBTOTAL(9,M1478:M1479)</f>
        <v>0</v>
      </c>
      <c r="N1477" s="410">
        <f t="shared" ref="N1477:AC1477" si="630">SUBTOTAL(9,N1478:N1479)</f>
        <v>0</v>
      </c>
      <c r="O1477" s="414">
        <f t="shared" si="630"/>
        <v>0</v>
      </c>
      <c r="P1477" s="414">
        <f t="shared" si="630"/>
        <v>0</v>
      </c>
      <c r="Q1477" s="415">
        <f t="shared" si="630"/>
        <v>0</v>
      </c>
      <c r="R1477" s="410">
        <f t="shared" si="630"/>
        <v>0</v>
      </c>
      <c r="S1477" s="414">
        <f t="shared" si="630"/>
        <v>0</v>
      </c>
      <c r="T1477" s="413">
        <f t="shared" si="630"/>
        <v>0</v>
      </c>
      <c r="U1477" s="413">
        <f t="shared" si="630"/>
        <v>0</v>
      </c>
      <c r="V1477" s="413">
        <f t="shared" si="630"/>
        <v>0</v>
      </c>
      <c r="W1477" s="413">
        <f t="shared" si="630"/>
        <v>0</v>
      </c>
      <c r="X1477" s="413">
        <f t="shared" si="630"/>
        <v>0</v>
      </c>
      <c r="Y1477" s="413">
        <f t="shared" si="630"/>
        <v>0</v>
      </c>
      <c r="Z1477" s="413">
        <f t="shared" si="630"/>
        <v>0</v>
      </c>
      <c r="AA1477" s="413">
        <f t="shared" si="630"/>
        <v>0</v>
      </c>
      <c r="AB1477" s="411">
        <f t="shared" si="630"/>
        <v>0</v>
      </c>
      <c r="AC1477" s="407">
        <f t="shared" si="630"/>
        <v>0</v>
      </c>
      <c r="AD1477" s="830"/>
      <c r="AE1477" s="1063"/>
      <c r="AF1477" s="832"/>
    </row>
    <row r="1478" spans="1:32" ht="15" customHeight="1" outlineLevel="1" x14ac:dyDescent="0.2">
      <c r="A1478" s="11">
        <v>151</v>
      </c>
      <c r="B1478" s="300"/>
      <c r="C1478" s="298"/>
      <c r="D1478" s="298"/>
      <c r="E1478" s="299"/>
      <c r="F1478" s="856" t="s">
        <v>117</v>
      </c>
      <c r="G1478" s="857"/>
      <c r="H1478" s="857"/>
      <c r="I1478" s="857"/>
      <c r="J1478" s="857"/>
      <c r="K1478" s="857"/>
      <c r="L1478" s="858"/>
      <c r="M1478" s="408">
        <f t="shared" ref="M1478:M1479" si="631">M702</f>
        <v>0</v>
      </c>
      <c r="N1478" s="419">
        <f>M1478*(1-'Annexe 1. Taux de référence'!$E44)+N702*(1-'Annexe 1. Taux de référence'!$E44)</f>
        <v>0</v>
      </c>
      <c r="O1478" s="422">
        <f>O702*(1-'Annexe 1. Taux de référence'!$E44)</f>
        <v>0</v>
      </c>
      <c r="P1478" s="422">
        <f>P702*(1-'Annexe 1. Taux de référence'!$E44)</f>
        <v>0</v>
      </c>
      <c r="Q1478" s="423">
        <f>Q702*(1-'Annexe 1. Taux de référence'!$E44)</f>
        <v>0</v>
      </c>
      <c r="R1478" s="419">
        <f>R702*(1-'Annexe 1. Taux de référence'!$E44)</f>
        <v>0</v>
      </c>
      <c r="S1478" s="421">
        <f>S702*(1-'Annexe 1. Taux de référence'!$E44)</f>
        <v>0</v>
      </c>
      <c r="T1478" s="421">
        <f>T702*(1-'Annexe 1. Taux de référence'!$E44)</f>
        <v>0</v>
      </c>
      <c r="U1478" s="421">
        <f>U702*(1-'Annexe 1. Taux de référence'!$E44)</f>
        <v>0</v>
      </c>
      <c r="V1478" s="421">
        <f>V702*(1-'Annexe 1. Taux de référence'!$E44)</f>
        <v>0</v>
      </c>
      <c r="W1478" s="421">
        <f>W702*(1-'Annexe 1. Taux de référence'!$E44)</f>
        <v>0</v>
      </c>
      <c r="X1478" s="422">
        <f>X702*(1-'Annexe 1. Taux de référence'!$E44)</f>
        <v>0</v>
      </c>
      <c r="Y1478" s="421">
        <f>Y702*(1-'Annexe 1. Taux de référence'!$E44)</f>
        <v>0</v>
      </c>
      <c r="Z1478" s="421">
        <f>Z702*(1-'Annexe 1. Taux de référence'!$E44)</f>
        <v>0</v>
      </c>
      <c r="AA1478" s="421">
        <f>AA702*(1-'Annexe 1. Taux de référence'!$E44)</f>
        <v>0</v>
      </c>
      <c r="AB1478" s="421">
        <f>AB702*(1-'Annexe 1. Taux de référence'!$E44)</f>
        <v>0</v>
      </c>
      <c r="AC1478" s="408">
        <f t="shared" ref="AC1478:AC1479" si="632">AC702</f>
        <v>0</v>
      </c>
      <c r="AD1478" s="830"/>
      <c r="AE1478" s="1063"/>
      <c r="AF1478" s="832"/>
    </row>
    <row r="1479" spans="1:32" ht="15" customHeight="1" outlineLevel="1" x14ac:dyDescent="0.2">
      <c r="A1479" s="11">
        <v>152</v>
      </c>
      <c r="B1479" s="300"/>
      <c r="C1479" s="298"/>
      <c r="D1479" s="298"/>
      <c r="E1479" s="299"/>
      <c r="F1479" s="859" t="s">
        <v>572</v>
      </c>
      <c r="G1479" s="860"/>
      <c r="H1479" s="860"/>
      <c r="I1479" s="860"/>
      <c r="J1479" s="860"/>
      <c r="K1479" s="860"/>
      <c r="L1479" s="861"/>
      <c r="M1479" s="408">
        <f t="shared" si="631"/>
        <v>0</v>
      </c>
      <c r="N1479" s="419">
        <f>M1479*(1-'Annexe 1. Taux de référence'!$E45)+N703*(1-'Annexe 1. Taux de référence'!$E45)</f>
        <v>0</v>
      </c>
      <c r="O1479" s="422">
        <f>O703*(1-'Annexe 1. Taux de référence'!$E45)</f>
        <v>0</v>
      </c>
      <c r="P1479" s="422">
        <f>P703*(1-'Annexe 1. Taux de référence'!$E45)</f>
        <v>0</v>
      </c>
      <c r="Q1479" s="423">
        <f>Q703*(1-'Annexe 1. Taux de référence'!$E45)</f>
        <v>0</v>
      </c>
      <c r="R1479" s="419">
        <f>R703*(1-'Annexe 1. Taux de référence'!$E45)</f>
        <v>0</v>
      </c>
      <c r="S1479" s="421">
        <f>S703*(1-'Annexe 1. Taux de référence'!$E45)</f>
        <v>0</v>
      </c>
      <c r="T1479" s="421">
        <f>T703*(1-'Annexe 1. Taux de référence'!$E45)</f>
        <v>0</v>
      </c>
      <c r="U1479" s="421">
        <f>U703*(1-'Annexe 1. Taux de référence'!$E45)</f>
        <v>0</v>
      </c>
      <c r="V1479" s="421">
        <f>V703*(1-'Annexe 1. Taux de référence'!$E45)</f>
        <v>0</v>
      </c>
      <c r="W1479" s="421">
        <f>W703*(1-'Annexe 1. Taux de référence'!$E45)</f>
        <v>0</v>
      </c>
      <c r="X1479" s="422">
        <f>X703*(1-'Annexe 1. Taux de référence'!$E45)</f>
        <v>0</v>
      </c>
      <c r="Y1479" s="421">
        <f>Y703*(1-'Annexe 1. Taux de référence'!$E45)</f>
        <v>0</v>
      </c>
      <c r="Z1479" s="421">
        <f>Z703*(1-'Annexe 1. Taux de référence'!$E45)</f>
        <v>0</v>
      </c>
      <c r="AA1479" s="421">
        <f>AA703*(1-'Annexe 1. Taux de référence'!$E45)</f>
        <v>0</v>
      </c>
      <c r="AB1479" s="421">
        <f>AB703*(1-'Annexe 1. Taux de référence'!$E45)</f>
        <v>0</v>
      </c>
      <c r="AC1479" s="408">
        <f t="shared" si="632"/>
        <v>0</v>
      </c>
      <c r="AD1479" s="830"/>
      <c r="AE1479" s="1063"/>
      <c r="AF1479" s="832"/>
    </row>
    <row r="1480" spans="1:32" ht="15" customHeight="1" outlineLevel="1" x14ac:dyDescent="0.2">
      <c r="A1480" s="11">
        <v>153</v>
      </c>
      <c r="B1480" s="300"/>
      <c r="C1480" s="298"/>
      <c r="D1480" s="298"/>
      <c r="E1480" s="853" t="s">
        <v>121</v>
      </c>
      <c r="F1480" s="854"/>
      <c r="G1480" s="854"/>
      <c r="H1480" s="854"/>
      <c r="I1480" s="854"/>
      <c r="J1480" s="854"/>
      <c r="K1480" s="854"/>
      <c r="L1480" s="855"/>
      <c r="M1480" s="407">
        <f>SUBTOTAL(9,M1481:M1483)</f>
        <v>0</v>
      </c>
      <c r="N1480" s="410">
        <f t="shared" ref="N1480:AC1480" si="633">SUBTOTAL(9,N1481:N1483)</f>
        <v>0</v>
      </c>
      <c r="O1480" s="414">
        <f t="shared" si="633"/>
        <v>0</v>
      </c>
      <c r="P1480" s="414">
        <f t="shared" si="633"/>
        <v>0</v>
      </c>
      <c r="Q1480" s="415">
        <f t="shared" si="633"/>
        <v>0</v>
      </c>
      <c r="R1480" s="410">
        <f t="shared" si="633"/>
        <v>0</v>
      </c>
      <c r="S1480" s="414">
        <f t="shared" si="633"/>
        <v>0</v>
      </c>
      <c r="T1480" s="413">
        <f t="shared" si="633"/>
        <v>0</v>
      </c>
      <c r="U1480" s="413">
        <f t="shared" si="633"/>
        <v>0</v>
      </c>
      <c r="V1480" s="413">
        <f t="shared" si="633"/>
        <v>0</v>
      </c>
      <c r="W1480" s="413">
        <f t="shared" si="633"/>
        <v>0</v>
      </c>
      <c r="X1480" s="413">
        <f t="shared" si="633"/>
        <v>0</v>
      </c>
      <c r="Y1480" s="413">
        <f t="shared" si="633"/>
        <v>0</v>
      </c>
      <c r="Z1480" s="413">
        <f t="shared" si="633"/>
        <v>0</v>
      </c>
      <c r="AA1480" s="413">
        <f t="shared" si="633"/>
        <v>0</v>
      </c>
      <c r="AB1480" s="411">
        <f t="shared" si="633"/>
        <v>0</v>
      </c>
      <c r="AC1480" s="407">
        <f t="shared" si="633"/>
        <v>0</v>
      </c>
      <c r="AD1480" s="830"/>
      <c r="AE1480" s="1063"/>
      <c r="AF1480" s="832"/>
    </row>
    <row r="1481" spans="1:32" ht="15" customHeight="1" outlineLevel="1" x14ac:dyDescent="0.2">
      <c r="A1481" s="11">
        <v>154</v>
      </c>
      <c r="B1481" s="300"/>
      <c r="C1481" s="298"/>
      <c r="D1481" s="298"/>
      <c r="E1481" s="299"/>
      <c r="F1481" s="856" t="s">
        <v>122</v>
      </c>
      <c r="G1481" s="857"/>
      <c r="H1481" s="857"/>
      <c r="I1481" s="857"/>
      <c r="J1481" s="857"/>
      <c r="K1481" s="857"/>
      <c r="L1481" s="858"/>
      <c r="M1481" s="408">
        <f t="shared" ref="M1481:M1483" si="634">M705</f>
        <v>0</v>
      </c>
      <c r="N1481" s="419">
        <f>M1481*(1-'Annexe 1. Taux de référence'!$E47)+N705*(1-'Annexe 1. Taux de référence'!$E47)</f>
        <v>0</v>
      </c>
      <c r="O1481" s="422">
        <f>O705*(1-'Annexe 1. Taux de référence'!$E47)</f>
        <v>0</v>
      </c>
      <c r="P1481" s="422">
        <f>P705*(1-'Annexe 1. Taux de référence'!$E47)</f>
        <v>0</v>
      </c>
      <c r="Q1481" s="423">
        <f>Q705*(1-'Annexe 1. Taux de référence'!$E47)</f>
        <v>0</v>
      </c>
      <c r="R1481" s="419">
        <f>R705*(1-'Annexe 1. Taux de référence'!$E47)</f>
        <v>0</v>
      </c>
      <c r="S1481" s="421">
        <f>S705*(1-'Annexe 1. Taux de référence'!$E47)</f>
        <v>0</v>
      </c>
      <c r="T1481" s="421">
        <f>T705*(1-'Annexe 1. Taux de référence'!$E47)</f>
        <v>0</v>
      </c>
      <c r="U1481" s="421">
        <f>U705*(1-'Annexe 1. Taux de référence'!$E47)</f>
        <v>0</v>
      </c>
      <c r="V1481" s="421">
        <f>V705*(1-'Annexe 1. Taux de référence'!$E47)</f>
        <v>0</v>
      </c>
      <c r="W1481" s="421">
        <f>W705*(1-'Annexe 1. Taux de référence'!$E47)</f>
        <v>0</v>
      </c>
      <c r="X1481" s="422">
        <f>X705*(1-'Annexe 1. Taux de référence'!$E47)</f>
        <v>0</v>
      </c>
      <c r="Y1481" s="421">
        <f>Y705*(1-'Annexe 1. Taux de référence'!$E47)</f>
        <v>0</v>
      </c>
      <c r="Z1481" s="421">
        <f>Z705*(1-'Annexe 1. Taux de référence'!$E47)</f>
        <v>0</v>
      </c>
      <c r="AA1481" s="421">
        <f>AA705*(1-'Annexe 1. Taux de référence'!$E47)</f>
        <v>0</v>
      </c>
      <c r="AB1481" s="421">
        <f>AB705*(1-'Annexe 1. Taux de référence'!$E47)</f>
        <v>0</v>
      </c>
      <c r="AC1481" s="408">
        <f t="shared" ref="AC1481:AC1483" si="635">AC705</f>
        <v>0</v>
      </c>
      <c r="AD1481" s="830"/>
      <c r="AE1481" s="1063"/>
      <c r="AF1481" s="832"/>
    </row>
    <row r="1482" spans="1:32" ht="15" customHeight="1" outlineLevel="1" x14ac:dyDescent="0.2">
      <c r="A1482" s="11">
        <v>155</v>
      </c>
      <c r="B1482" s="300"/>
      <c r="C1482" s="298"/>
      <c r="D1482" s="298"/>
      <c r="E1482" s="299"/>
      <c r="F1482" s="915" t="s">
        <v>573</v>
      </c>
      <c r="G1482" s="916"/>
      <c r="H1482" s="916"/>
      <c r="I1482" s="916"/>
      <c r="J1482" s="916"/>
      <c r="K1482" s="916"/>
      <c r="L1482" s="917"/>
      <c r="M1482" s="408">
        <f t="shared" si="634"/>
        <v>0</v>
      </c>
      <c r="N1482" s="419">
        <f>M1482*(1-'Annexe 1. Taux de référence'!$E48)+N706*(1-'Annexe 1. Taux de référence'!$E48)</f>
        <v>0</v>
      </c>
      <c r="O1482" s="422">
        <f>O706*(1-'Annexe 1. Taux de référence'!$E48)</f>
        <v>0</v>
      </c>
      <c r="P1482" s="422">
        <f>P706*(1-'Annexe 1. Taux de référence'!$E48)</f>
        <v>0</v>
      </c>
      <c r="Q1482" s="423">
        <f>Q706*(1-'Annexe 1. Taux de référence'!$E48)</f>
        <v>0</v>
      </c>
      <c r="R1482" s="419">
        <f>R706*(1-'Annexe 1. Taux de référence'!$E48)</f>
        <v>0</v>
      </c>
      <c r="S1482" s="421">
        <f>S706*(1-'Annexe 1. Taux de référence'!$E48)</f>
        <v>0</v>
      </c>
      <c r="T1482" s="421">
        <f>T706*(1-'Annexe 1. Taux de référence'!$E48)</f>
        <v>0</v>
      </c>
      <c r="U1482" s="421">
        <f>U706*(1-'Annexe 1. Taux de référence'!$E48)</f>
        <v>0</v>
      </c>
      <c r="V1482" s="421">
        <f>V706*(1-'Annexe 1. Taux de référence'!$E48)</f>
        <v>0</v>
      </c>
      <c r="W1482" s="421">
        <f>W706*(1-'Annexe 1. Taux de référence'!$E48)</f>
        <v>0</v>
      </c>
      <c r="X1482" s="422">
        <f>X706*(1-'Annexe 1. Taux de référence'!$E48)</f>
        <v>0</v>
      </c>
      <c r="Y1482" s="421">
        <f>Y706*(1-'Annexe 1. Taux de référence'!$E48)</f>
        <v>0</v>
      </c>
      <c r="Z1482" s="421">
        <f>Z706*(1-'Annexe 1. Taux de référence'!$E48)</f>
        <v>0</v>
      </c>
      <c r="AA1482" s="421">
        <f>AA706*(1-'Annexe 1. Taux de référence'!$E48)</f>
        <v>0</v>
      </c>
      <c r="AB1482" s="421">
        <f>AB706*(1-'Annexe 1. Taux de référence'!$E48)</f>
        <v>0</v>
      </c>
      <c r="AC1482" s="408">
        <f t="shared" si="635"/>
        <v>0</v>
      </c>
      <c r="AD1482" s="830"/>
      <c r="AE1482" s="1063"/>
      <c r="AF1482" s="832"/>
    </row>
    <row r="1483" spans="1:32" ht="27.75" customHeight="1" outlineLevel="1" x14ac:dyDescent="0.2">
      <c r="A1483" s="11">
        <v>156</v>
      </c>
      <c r="B1483" s="300"/>
      <c r="C1483" s="298"/>
      <c r="D1483" s="298"/>
      <c r="E1483" s="299"/>
      <c r="F1483" s="859" t="s">
        <v>123</v>
      </c>
      <c r="G1483" s="860"/>
      <c r="H1483" s="860"/>
      <c r="I1483" s="860"/>
      <c r="J1483" s="860"/>
      <c r="K1483" s="860"/>
      <c r="L1483" s="861"/>
      <c r="M1483" s="408">
        <f t="shared" si="634"/>
        <v>0</v>
      </c>
      <c r="N1483" s="419">
        <f>M1483*(1-'Annexe 1. Taux de référence'!$E49)+N707*(1-'Annexe 1. Taux de référence'!$E49)</f>
        <v>0</v>
      </c>
      <c r="O1483" s="422">
        <f>O707*(1-'Annexe 1. Taux de référence'!$E49)</f>
        <v>0</v>
      </c>
      <c r="P1483" s="422">
        <f>P707*(1-'Annexe 1. Taux de référence'!$E49)</f>
        <v>0</v>
      </c>
      <c r="Q1483" s="423">
        <f>Q707*(1-'Annexe 1. Taux de référence'!$E49)</f>
        <v>0</v>
      </c>
      <c r="R1483" s="419">
        <f>R707*(1-'Annexe 1. Taux de référence'!$E49)</f>
        <v>0</v>
      </c>
      <c r="S1483" s="421">
        <f>S707*(1-'Annexe 1. Taux de référence'!$E49)</f>
        <v>0</v>
      </c>
      <c r="T1483" s="421">
        <f>T707*(1-'Annexe 1. Taux de référence'!$E49)</f>
        <v>0</v>
      </c>
      <c r="U1483" s="421">
        <f>U707*(1-'Annexe 1. Taux de référence'!$E49)</f>
        <v>0</v>
      </c>
      <c r="V1483" s="421">
        <f>V707*(1-'Annexe 1. Taux de référence'!$E49)</f>
        <v>0</v>
      </c>
      <c r="W1483" s="421">
        <f>W707*(1-'Annexe 1. Taux de référence'!$E49)</f>
        <v>0</v>
      </c>
      <c r="X1483" s="422">
        <f>X707*(1-'Annexe 1. Taux de référence'!$E49)</f>
        <v>0</v>
      </c>
      <c r="Y1483" s="421">
        <f>Y707*(1-'Annexe 1. Taux de référence'!$E49)</f>
        <v>0</v>
      </c>
      <c r="Z1483" s="421">
        <f>Z707*(1-'Annexe 1. Taux de référence'!$E49)</f>
        <v>0</v>
      </c>
      <c r="AA1483" s="421">
        <f>AA707*(1-'Annexe 1. Taux de référence'!$E49)</f>
        <v>0</v>
      </c>
      <c r="AB1483" s="421">
        <f>AB707*(1-'Annexe 1. Taux de référence'!$E49)</f>
        <v>0</v>
      </c>
      <c r="AC1483" s="408">
        <f t="shared" si="635"/>
        <v>0</v>
      </c>
      <c r="AD1483" s="830"/>
      <c r="AE1483" s="1063"/>
      <c r="AF1483" s="832"/>
    </row>
    <row r="1484" spans="1:32" ht="15" customHeight="1" outlineLevel="1" x14ac:dyDescent="0.2">
      <c r="A1484" s="11">
        <v>157</v>
      </c>
      <c r="B1484" s="300"/>
      <c r="C1484" s="298"/>
      <c r="D1484" s="298"/>
      <c r="E1484" s="853" t="s">
        <v>546</v>
      </c>
      <c r="F1484" s="854"/>
      <c r="G1484" s="854"/>
      <c r="H1484" s="854"/>
      <c r="I1484" s="854"/>
      <c r="J1484" s="854"/>
      <c r="K1484" s="854"/>
      <c r="L1484" s="855"/>
      <c r="M1484" s="407">
        <f>SUBTOTAL(9,M1485:M1486)</f>
        <v>0</v>
      </c>
      <c r="N1484" s="410">
        <f t="shared" ref="N1484:AC1484" si="636">SUBTOTAL(9,N1485:N1486)</f>
        <v>0</v>
      </c>
      <c r="O1484" s="414">
        <f t="shared" si="636"/>
        <v>0</v>
      </c>
      <c r="P1484" s="414">
        <f t="shared" si="636"/>
        <v>0</v>
      </c>
      <c r="Q1484" s="415">
        <f t="shared" si="636"/>
        <v>0</v>
      </c>
      <c r="R1484" s="410">
        <f t="shared" si="636"/>
        <v>0</v>
      </c>
      <c r="S1484" s="414">
        <f t="shared" si="636"/>
        <v>0</v>
      </c>
      <c r="T1484" s="413">
        <f t="shared" si="636"/>
        <v>0</v>
      </c>
      <c r="U1484" s="413">
        <f t="shared" si="636"/>
        <v>0</v>
      </c>
      <c r="V1484" s="413">
        <f t="shared" si="636"/>
        <v>0</v>
      </c>
      <c r="W1484" s="413">
        <f t="shared" si="636"/>
        <v>0</v>
      </c>
      <c r="X1484" s="413">
        <f t="shared" si="636"/>
        <v>0</v>
      </c>
      <c r="Y1484" s="413">
        <f t="shared" si="636"/>
        <v>0</v>
      </c>
      <c r="Z1484" s="413">
        <f t="shared" si="636"/>
        <v>0</v>
      </c>
      <c r="AA1484" s="413">
        <f t="shared" si="636"/>
        <v>0</v>
      </c>
      <c r="AB1484" s="411">
        <f t="shared" si="636"/>
        <v>0</v>
      </c>
      <c r="AC1484" s="407">
        <f t="shared" si="636"/>
        <v>0</v>
      </c>
      <c r="AD1484" s="830"/>
      <c r="AE1484" s="1063"/>
      <c r="AF1484" s="832"/>
    </row>
    <row r="1485" spans="1:32" ht="27.75" customHeight="1" outlineLevel="1" x14ac:dyDescent="0.2">
      <c r="A1485" s="11">
        <v>158</v>
      </c>
      <c r="B1485" s="300"/>
      <c r="C1485" s="298"/>
      <c r="D1485" s="298"/>
      <c r="E1485" s="299"/>
      <c r="F1485" s="856" t="s">
        <v>547</v>
      </c>
      <c r="G1485" s="857"/>
      <c r="H1485" s="857"/>
      <c r="I1485" s="857"/>
      <c r="J1485" s="857"/>
      <c r="K1485" s="857"/>
      <c r="L1485" s="858"/>
      <c r="M1485" s="408">
        <f t="shared" ref="M1485:M1486" si="637">M709</f>
        <v>0</v>
      </c>
      <c r="N1485" s="419">
        <f>M1485*(1-'Annexe 1. Taux de référence'!$E51)+N709*(1-'Annexe 1. Taux de référence'!$E51)</f>
        <v>0</v>
      </c>
      <c r="O1485" s="422">
        <f>O709*(1-'Annexe 1. Taux de référence'!$E51)</f>
        <v>0</v>
      </c>
      <c r="P1485" s="422">
        <f>P709*(1-'Annexe 1. Taux de référence'!$E51)</f>
        <v>0</v>
      </c>
      <c r="Q1485" s="423">
        <f>Q709*(1-'Annexe 1. Taux de référence'!$E51)</f>
        <v>0</v>
      </c>
      <c r="R1485" s="419">
        <f>R709*(1-'Annexe 1. Taux de référence'!$E51)</f>
        <v>0</v>
      </c>
      <c r="S1485" s="421">
        <f>S709*(1-'Annexe 1. Taux de référence'!$E51)</f>
        <v>0</v>
      </c>
      <c r="T1485" s="421">
        <f>T709*(1-'Annexe 1. Taux de référence'!$E51)</f>
        <v>0</v>
      </c>
      <c r="U1485" s="421">
        <f>U709*(1-'Annexe 1. Taux de référence'!$E51)</f>
        <v>0</v>
      </c>
      <c r="V1485" s="421">
        <f>V709*(1-'Annexe 1. Taux de référence'!$E51)</f>
        <v>0</v>
      </c>
      <c r="W1485" s="421">
        <f>W709*(1-'Annexe 1. Taux de référence'!$E51)</f>
        <v>0</v>
      </c>
      <c r="X1485" s="422">
        <f>X709*(1-'Annexe 1. Taux de référence'!$E51)</f>
        <v>0</v>
      </c>
      <c r="Y1485" s="421">
        <f>Y709*(1-'Annexe 1. Taux de référence'!$E51)</f>
        <v>0</v>
      </c>
      <c r="Z1485" s="421">
        <f>Z709*(1-'Annexe 1. Taux de référence'!$E51)</f>
        <v>0</v>
      </c>
      <c r="AA1485" s="421">
        <f>AA709*(1-'Annexe 1. Taux de référence'!$E51)</f>
        <v>0</v>
      </c>
      <c r="AB1485" s="421">
        <f>AB709*(1-'Annexe 1. Taux de référence'!$E51)</f>
        <v>0</v>
      </c>
      <c r="AC1485" s="408">
        <f t="shared" ref="AC1485:AC1486" si="638">AC709</f>
        <v>0</v>
      </c>
      <c r="AD1485" s="830"/>
      <c r="AE1485" s="1063"/>
      <c r="AF1485" s="832"/>
    </row>
    <row r="1486" spans="1:32" ht="15" customHeight="1" outlineLevel="1" x14ac:dyDescent="0.2">
      <c r="A1486" s="11">
        <v>159</v>
      </c>
      <c r="B1486" s="300"/>
      <c r="C1486" s="298"/>
      <c r="D1486" s="298"/>
      <c r="E1486" s="299"/>
      <c r="F1486" s="859" t="s">
        <v>570</v>
      </c>
      <c r="G1486" s="860"/>
      <c r="H1486" s="860"/>
      <c r="I1486" s="860"/>
      <c r="J1486" s="860"/>
      <c r="K1486" s="860"/>
      <c r="L1486" s="861"/>
      <c r="M1486" s="408">
        <f t="shared" si="637"/>
        <v>0</v>
      </c>
      <c r="N1486" s="419">
        <f>M1486*(1-'Annexe 1. Taux de référence'!$E52)+N710*(1-'Annexe 1. Taux de référence'!$E52)</f>
        <v>0</v>
      </c>
      <c r="O1486" s="422">
        <f>O710*(1-'Annexe 1. Taux de référence'!$E52)</f>
        <v>0</v>
      </c>
      <c r="P1486" s="422">
        <f>P710*(1-'Annexe 1. Taux de référence'!$E52)</f>
        <v>0</v>
      </c>
      <c r="Q1486" s="423">
        <f>Q710*(1-'Annexe 1. Taux de référence'!$E52)</f>
        <v>0</v>
      </c>
      <c r="R1486" s="419">
        <f>R710*(1-'Annexe 1. Taux de référence'!$E52)</f>
        <v>0</v>
      </c>
      <c r="S1486" s="421">
        <f>S710*(1-'Annexe 1. Taux de référence'!$E52)</f>
        <v>0</v>
      </c>
      <c r="T1486" s="421">
        <f>T710*(1-'Annexe 1. Taux de référence'!$E52)</f>
        <v>0</v>
      </c>
      <c r="U1486" s="421">
        <f>U710*(1-'Annexe 1. Taux de référence'!$E52)</f>
        <v>0</v>
      </c>
      <c r="V1486" s="421">
        <f>V710*(1-'Annexe 1. Taux de référence'!$E52)</f>
        <v>0</v>
      </c>
      <c r="W1486" s="421">
        <f>W710*(1-'Annexe 1. Taux de référence'!$E52)</f>
        <v>0</v>
      </c>
      <c r="X1486" s="422">
        <f>X710*(1-'Annexe 1. Taux de référence'!$E52)</f>
        <v>0</v>
      </c>
      <c r="Y1486" s="421">
        <f>Y710*(1-'Annexe 1. Taux de référence'!$E52)</f>
        <v>0</v>
      </c>
      <c r="Z1486" s="421">
        <f>Z710*(1-'Annexe 1. Taux de référence'!$E52)</f>
        <v>0</v>
      </c>
      <c r="AA1486" s="421">
        <f>AA710*(1-'Annexe 1. Taux de référence'!$E52)</f>
        <v>0</v>
      </c>
      <c r="AB1486" s="421">
        <f>AB710*(1-'Annexe 1. Taux de référence'!$E52)</f>
        <v>0</v>
      </c>
      <c r="AC1486" s="408">
        <f t="shared" si="638"/>
        <v>0</v>
      </c>
      <c r="AD1486" s="830"/>
      <c r="AE1486" s="1063"/>
      <c r="AF1486" s="832"/>
    </row>
    <row r="1487" spans="1:32" ht="15" customHeight="1" outlineLevel="1" x14ac:dyDescent="0.2">
      <c r="A1487" s="11">
        <v>160</v>
      </c>
      <c r="B1487" s="300"/>
      <c r="C1487" s="298"/>
      <c r="D1487" s="298"/>
      <c r="E1487" s="853" t="s">
        <v>548</v>
      </c>
      <c r="F1487" s="854"/>
      <c r="G1487" s="854"/>
      <c r="H1487" s="854"/>
      <c r="I1487" s="854"/>
      <c r="J1487" s="854"/>
      <c r="K1487" s="854"/>
      <c r="L1487" s="855"/>
      <c r="M1487" s="407">
        <f>SUBTOTAL(9,M1488:M1490)</f>
        <v>0</v>
      </c>
      <c r="N1487" s="410">
        <f t="shared" ref="N1487:AC1487" si="639">SUBTOTAL(9,N1488:N1490)</f>
        <v>0</v>
      </c>
      <c r="O1487" s="414">
        <f t="shared" si="639"/>
        <v>0</v>
      </c>
      <c r="P1487" s="414">
        <f t="shared" si="639"/>
        <v>0</v>
      </c>
      <c r="Q1487" s="415">
        <f t="shared" si="639"/>
        <v>0</v>
      </c>
      <c r="R1487" s="410">
        <f t="shared" si="639"/>
        <v>0</v>
      </c>
      <c r="S1487" s="414">
        <f t="shared" si="639"/>
        <v>0</v>
      </c>
      <c r="T1487" s="413">
        <f t="shared" si="639"/>
        <v>0</v>
      </c>
      <c r="U1487" s="413">
        <f t="shared" si="639"/>
        <v>0</v>
      </c>
      <c r="V1487" s="413">
        <f t="shared" si="639"/>
        <v>0</v>
      </c>
      <c r="W1487" s="413">
        <f t="shared" si="639"/>
        <v>0</v>
      </c>
      <c r="X1487" s="413">
        <f t="shared" si="639"/>
        <v>0</v>
      </c>
      <c r="Y1487" s="413">
        <f t="shared" si="639"/>
        <v>0</v>
      </c>
      <c r="Z1487" s="413">
        <f t="shared" si="639"/>
        <v>0</v>
      </c>
      <c r="AA1487" s="413">
        <f t="shared" si="639"/>
        <v>0</v>
      </c>
      <c r="AB1487" s="411">
        <f t="shared" si="639"/>
        <v>0</v>
      </c>
      <c r="AC1487" s="407">
        <f t="shared" si="639"/>
        <v>0</v>
      </c>
      <c r="AD1487" s="830"/>
      <c r="AE1487" s="1063"/>
      <c r="AF1487" s="832"/>
    </row>
    <row r="1488" spans="1:32" ht="15" customHeight="1" outlineLevel="1" x14ac:dyDescent="0.2">
      <c r="A1488" s="11">
        <v>161</v>
      </c>
      <c r="B1488" s="300"/>
      <c r="C1488" s="298"/>
      <c r="D1488" s="298"/>
      <c r="E1488" s="299"/>
      <c r="F1488" s="856" t="s">
        <v>549</v>
      </c>
      <c r="G1488" s="857"/>
      <c r="H1488" s="857"/>
      <c r="I1488" s="857"/>
      <c r="J1488" s="857"/>
      <c r="K1488" s="857"/>
      <c r="L1488" s="858"/>
      <c r="M1488" s="408">
        <f t="shared" ref="M1488:M1490" si="640">M712</f>
        <v>0</v>
      </c>
      <c r="N1488" s="419">
        <f>M1488*(1-'Annexe 1. Taux de référence'!$E54)+N712*(1-'Annexe 1. Taux de référence'!$E54)</f>
        <v>0</v>
      </c>
      <c r="O1488" s="422">
        <f>O712*(1-'Annexe 1. Taux de référence'!$E54)</f>
        <v>0</v>
      </c>
      <c r="P1488" s="422">
        <f>P712*(1-'Annexe 1. Taux de référence'!$E54)</f>
        <v>0</v>
      </c>
      <c r="Q1488" s="423">
        <f>Q712*(1-'Annexe 1. Taux de référence'!$E54)</f>
        <v>0</v>
      </c>
      <c r="R1488" s="419">
        <f>R712*(1-'Annexe 1. Taux de référence'!$E54)</f>
        <v>0</v>
      </c>
      <c r="S1488" s="421">
        <f>S712*(1-'Annexe 1. Taux de référence'!$E54)</f>
        <v>0</v>
      </c>
      <c r="T1488" s="421">
        <f>T712*(1-'Annexe 1. Taux de référence'!$E54)</f>
        <v>0</v>
      </c>
      <c r="U1488" s="421">
        <f>U712*(1-'Annexe 1. Taux de référence'!$E54)</f>
        <v>0</v>
      </c>
      <c r="V1488" s="421">
        <f>V712*(1-'Annexe 1. Taux de référence'!$E54)</f>
        <v>0</v>
      </c>
      <c r="W1488" s="421">
        <f>W712*(1-'Annexe 1. Taux de référence'!$E54)</f>
        <v>0</v>
      </c>
      <c r="X1488" s="422">
        <f>X712*(1-'Annexe 1. Taux de référence'!$E54)</f>
        <v>0</v>
      </c>
      <c r="Y1488" s="421">
        <f>Y712*(1-'Annexe 1. Taux de référence'!$E54)</f>
        <v>0</v>
      </c>
      <c r="Z1488" s="421">
        <f>Z712*(1-'Annexe 1. Taux de référence'!$E54)</f>
        <v>0</v>
      </c>
      <c r="AA1488" s="421">
        <f>AA712*(1-'Annexe 1. Taux de référence'!$E54)</f>
        <v>0</v>
      </c>
      <c r="AB1488" s="421">
        <f>AB712*(1-'Annexe 1. Taux de référence'!$E54)</f>
        <v>0</v>
      </c>
      <c r="AC1488" s="408">
        <f t="shared" ref="AC1488:AC1490" si="641">AC712</f>
        <v>0</v>
      </c>
      <c r="AD1488" s="830"/>
      <c r="AE1488" s="1063"/>
      <c r="AF1488" s="832"/>
    </row>
    <row r="1489" spans="1:32" outlineLevel="1" x14ac:dyDescent="0.2">
      <c r="A1489" s="11">
        <v>162</v>
      </c>
      <c r="B1489" s="300"/>
      <c r="C1489" s="295"/>
      <c r="D1489" s="295"/>
      <c r="E1489" s="295"/>
      <c r="F1489" s="915" t="s">
        <v>574</v>
      </c>
      <c r="G1489" s="916"/>
      <c r="H1489" s="916"/>
      <c r="I1489" s="916"/>
      <c r="J1489" s="916"/>
      <c r="K1489" s="916"/>
      <c r="L1489" s="917"/>
      <c r="M1489" s="408">
        <f t="shared" si="640"/>
        <v>0</v>
      </c>
      <c r="N1489" s="419">
        <f>M1489*(1-'Annexe 1. Taux de référence'!$E55)+N713*(1-'Annexe 1. Taux de référence'!$E55)</f>
        <v>0</v>
      </c>
      <c r="O1489" s="422">
        <f>O713*(1-'Annexe 1. Taux de référence'!$E55)</f>
        <v>0</v>
      </c>
      <c r="P1489" s="422">
        <f>P713*(1-'Annexe 1. Taux de référence'!$E55)</f>
        <v>0</v>
      </c>
      <c r="Q1489" s="423">
        <f>Q713*(1-'Annexe 1. Taux de référence'!$E55)</f>
        <v>0</v>
      </c>
      <c r="R1489" s="419">
        <f>R713*(1-'Annexe 1. Taux de référence'!$E55)</f>
        <v>0</v>
      </c>
      <c r="S1489" s="421">
        <f>S713*(1-'Annexe 1. Taux de référence'!$E55)</f>
        <v>0</v>
      </c>
      <c r="T1489" s="421">
        <f>T713*(1-'Annexe 1. Taux de référence'!$E55)</f>
        <v>0</v>
      </c>
      <c r="U1489" s="421">
        <f>U713*(1-'Annexe 1. Taux de référence'!$E55)</f>
        <v>0</v>
      </c>
      <c r="V1489" s="421">
        <f>V713*(1-'Annexe 1. Taux de référence'!$E55)</f>
        <v>0</v>
      </c>
      <c r="W1489" s="421">
        <f>W713*(1-'Annexe 1. Taux de référence'!$E55)</f>
        <v>0</v>
      </c>
      <c r="X1489" s="422">
        <f>X713*(1-'Annexe 1. Taux de référence'!$E55)</f>
        <v>0</v>
      </c>
      <c r="Y1489" s="421">
        <f>Y713*(1-'Annexe 1. Taux de référence'!$E55)</f>
        <v>0</v>
      </c>
      <c r="Z1489" s="421">
        <f>Z713*(1-'Annexe 1. Taux de référence'!$E55)</f>
        <v>0</v>
      </c>
      <c r="AA1489" s="421">
        <f>AA713*(1-'Annexe 1. Taux de référence'!$E55)</f>
        <v>0</v>
      </c>
      <c r="AB1489" s="421">
        <f>AB713*(1-'Annexe 1. Taux de référence'!$E55)</f>
        <v>0</v>
      </c>
      <c r="AC1489" s="408">
        <f t="shared" si="641"/>
        <v>0</v>
      </c>
      <c r="AD1489" s="830"/>
      <c r="AE1489" s="1063"/>
      <c r="AF1489" s="832"/>
    </row>
    <row r="1490" spans="1:32" ht="27.75" customHeight="1" outlineLevel="1" x14ac:dyDescent="0.2">
      <c r="A1490" s="11">
        <v>163</v>
      </c>
      <c r="B1490" s="300"/>
      <c r="C1490" s="295"/>
      <c r="D1490" s="295"/>
      <c r="E1490" s="295"/>
      <c r="F1490" s="859" t="s">
        <v>669</v>
      </c>
      <c r="G1490" s="860"/>
      <c r="H1490" s="860"/>
      <c r="I1490" s="860"/>
      <c r="J1490" s="860"/>
      <c r="K1490" s="860"/>
      <c r="L1490" s="861"/>
      <c r="M1490" s="408">
        <f t="shared" si="640"/>
        <v>0</v>
      </c>
      <c r="N1490" s="419">
        <f>M1490*(1-'Annexe 1. Taux de référence'!$E56)+N714*(1-'Annexe 1. Taux de référence'!$E56)</f>
        <v>0</v>
      </c>
      <c r="O1490" s="422">
        <f>O714*(1-'Annexe 1. Taux de référence'!$E56)</f>
        <v>0</v>
      </c>
      <c r="P1490" s="422">
        <f>P714*(1-'Annexe 1. Taux de référence'!$E56)</f>
        <v>0</v>
      </c>
      <c r="Q1490" s="423">
        <f>Q714*(1-'Annexe 1. Taux de référence'!$E56)</f>
        <v>0</v>
      </c>
      <c r="R1490" s="419">
        <f>R714*(1-'Annexe 1. Taux de référence'!$E56)</f>
        <v>0</v>
      </c>
      <c r="S1490" s="421">
        <f>S714*(1-'Annexe 1. Taux de référence'!$E56)</f>
        <v>0</v>
      </c>
      <c r="T1490" s="421">
        <f>T714*(1-'Annexe 1. Taux de référence'!$E56)</f>
        <v>0</v>
      </c>
      <c r="U1490" s="421">
        <f>U714*(1-'Annexe 1. Taux de référence'!$E56)</f>
        <v>0</v>
      </c>
      <c r="V1490" s="421">
        <f>V714*(1-'Annexe 1. Taux de référence'!$E56)</f>
        <v>0</v>
      </c>
      <c r="W1490" s="421">
        <f>W714*(1-'Annexe 1. Taux de référence'!$E56)</f>
        <v>0</v>
      </c>
      <c r="X1490" s="422">
        <f>X714*(1-'Annexe 1. Taux de référence'!$E56)</f>
        <v>0</v>
      </c>
      <c r="Y1490" s="421">
        <f>Y714*(1-'Annexe 1. Taux de référence'!$E56)</f>
        <v>0</v>
      </c>
      <c r="Z1490" s="421">
        <f>Z714*(1-'Annexe 1. Taux de référence'!$E56)</f>
        <v>0</v>
      </c>
      <c r="AA1490" s="421">
        <f>AA714*(1-'Annexe 1. Taux de référence'!$E56)</f>
        <v>0</v>
      </c>
      <c r="AB1490" s="421">
        <f>AB714*(1-'Annexe 1. Taux de référence'!$E56)</f>
        <v>0</v>
      </c>
      <c r="AC1490" s="408">
        <f t="shared" si="641"/>
        <v>0</v>
      </c>
      <c r="AD1490" s="833"/>
      <c r="AE1490" s="834"/>
      <c r="AF1490" s="835"/>
    </row>
    <row r="1491" spans="1:32" outlineLevel="1" x14ac:dyDescent="0.2">
      <c r="A1491" s="11">
        <v>164</v>
      </c>
      <c r="B1491" s="300"/>
      <c r="C1491" s="295"/>
      <c r="D1491" s="844" t="s">
        <v>23</v>
      </c>
      <c r="E1491" s="845"/>
      <c r="F1491" s="845"/>
      <c r="G1491" s="845"/>
      <c r="H1491" s="845"/>
      <c r="I1491" s="845"/>
      <c r="J1491" s="845"/>
      <c r="K1491" s="845"/>
      <c r="L1491" s="845"/>
      <c r="M1491" s="845"/>
      <c r="N1491" s="845"/>
      <c r="O1491" s="845"/>
      <c r="P1491" s="845"/>
      <c r="Q1491" s="845"/>
      <c r="R1491" s="845"/>
      <c r="S1491" s="845"/>
      <c r="T1491" s="845"/>
      <c r="U1491" s="845"/>
      <c r="V1491" s="845"/>
      <c r="W1491" s="845"/>
      <c r="X1491" s="845"/>
      <c r="Y1491" s="845"/>
      <c r="Z1491" s="845"/>
      <c r="AA1491" s="845"/>
      <c r="AB1491" s="845"/>
      <c r="AC1491" s="845"/>
      <c r="AD1491" s="845"/>
      <c r="AE1491" s="845"/>
      <c r="AF1491" s="846"/>
    </row>
    <row r="1492" spans="1:32" outlineLevel="1" x14ac:dyDescent="0.2">
      <c r="A1492" s="11">
        <v>165</v>
      </c>
      <c r="B1492" s="300"/>
      <c r="C1492" s="295"/>
      <c r="D1492" s="295"/>
      <c r="E1492" s="918" t="s">
        <v>126</v>
      </c>
      <c r="F1492" s="919"/>
      <c r="G1492" s="919"/>
      <c r="H1492" s="919"/>
      <c r="I1492" s="919"/>
      <c r="J1492" s="919"/>
      <c r="K1492" s="919"/>
      <c r="L1492" s="920"/>
      <c r="M1492" s="407">
        <f>SUBTOTAL(9,M1493:M1494)</f>
        <v>0</v>
      </c>
      <c r="N1492" s="410">
        <f t="shared" ref="N1492:AC1492" si="642">SUBTOTAL(9,N1493:N1494)</f>
        <v>0</v>
      </c>
      <c r="O1492" s="414">
        <f t="shared" si="642"/>
        <v>0</v>
      </c>
      <c r="P1492" s="414">
        <f t="shared" si="642"/>
        <v>0</v>
      </c>
      <c r="Q1492" s="415">
        <f t="shared" si="642"/>
        <v>0</v>
      </c>
      <c r="R1492" s="410">
        <f t="shared" si="642"/>
        <v>0</v>
      </c>
      <c r="S1492" s="414">
        <f t="shared" si="642"/>
        <v>0</v>
      </c>
      <c r="T1492" s="413">
        <f t="shared" si="642"/>
        <v>0</v>
      </c>
      <c r="U1492" s="413">
        <f t="shared" si="642"/>
        <v>0</v>
      </c>
      <c r="V1492" s="413">
        <f t="shared" si="642"/>
        <v>0</v>
      </c>
      <c r="W1492" s="413">
        <f t="shared" si="642"/>
        <v>0</v>
      </c>
      <c r="X1492" s="413">
        <f t="shared" si="642"/>
        <v>0</v>
      </c>
      <c r="Y1492" s="413">
        <f t="shared" si="642"/>
        <v>0</v>
      </c>
      <c r="Z1492" s="413">
        <f t="shared" si="642"/>
        <v>0</v>
      </c>
      <c r="AA1492" s="413">
        <f t="shared" si="642"/>
        <v>0</v>
      </c>
      <c r="AB1492" s="411">
        <f t="shared" si="642"/>
        <v>0</v>
      </c>
      <c r="AC1492" s="407">
        <f t="shared" si="642"/>
        <v>0</v>
      </c>
      <c r="AD1492" s="1440"/>
      <c r="AE1492" s="828"/>
      <c r="AF1492" s="829"/>
    </row>
    <row r="1493" spans="1:32" outlineLevel="1" x14ac:dyDescent="0.2">
      <c r="A1493" s="11">
        <v>166</v>
      </c>
      <c r="B1493" s="300"/>
      <c r="C1493" s="295"/>
      <c r="D1493" s="295"/>
      <c r="E1493" s="295"/>
      <c r="F1493" s="856" t="s">
        <v>127</v>
      </c>
      <c r="G1493" s="857"/>
      <c r="H1493" s="857"/>
      <c r="I1493" s="857"/>
      <c r="J1493" s="857"/>
      <c r="K1493" s="857"/>
      <c r="L1493" s="858"/>
      <c r="M1493" s="408">
        <f t="shared" ref="M1493:M1494" si="643">M717</f>
        <v>0</v>
      </c>
      <c r="N1493" s="419">
        <f>M1493*(1-'Annexe 1. Taux de référence'!$E59)+N717*(1-'Annexe 1. Taux de référence'!$E59)</f>
        <v>0</v>
      </c>
      <c r="O1493" s="422">
        <f>O717*(1-'Annexe 1. Taux de référence'!$E59)</f>
        <v>0</v>
      </c>
      <c r="P1493" s="422">
        <f>P717*(1-'Annexe 1. Taux de référence'!$E59)</f>
        <v>0</v>
      </c>
      <c r="Q1493" s="423">
        <f>Q717*(1-'Annexe 1. Taux de référence'!$E59)</f>
        <v>0</v>
      </c>
      <c r="R1493" s="419">
        <f>R717*(1-'Annexe 1. Taux de référence'!$E59)</f>
        <v>0</v>
      </c>
      <c r="S1493" s="421">
        <f>S717*(1-'Annexe 1. Taux de référence'!$E59)</f>
        <v>0</v>
      </c>
      <c r="T1493" s="421">
        <f>T717*(1-'Annexe 1. Taux de référence'!$E59)</f>
        <v>0</v>
      </c>
      <c r="U1493" s="421">
        <f>U717*(1-'Annexe 1. Taux de référence'!$E59)</f>
        <v>0</v>
      </c>
      <c r="V1493" s="421">
        <f>V717*(1-'Annexe 1. Taux de référence'!$E59)</f>
        <v>0</v>
      </c>
      <c r="W1493" s="421">
        <f>W717*(1-'Annexe 1. Taux de référence'!$E59)</f>
        <v>0</v>
      </c>
      <c r="X1493" s="422">
        <f>X717*(1-'Annexe 1. Taux de référence'!$E59)</f>
        <v>0</v>
      </c>
      <c r="Y1493" s="421">
        <f>Y717*(1-'Annexe 1. Taux de référence'!$E59)</f>
        <v>0</v>
      </c>
      <c r="Z1493" s="421">
        <f>Z717*(1-'Annexe 1. Taux de référence'!$E59)</f>
        <v>0</v>
      </c>
      <c r="AA1493" s="421">
        <f>AA717*(1-'Annexe 1. Taux de référence'!$E59)</f>
        <v>0</v>
      </c>
      <c r="AB1493" s="421">
        <f>AB717*(1-'Annexe 1. Taux de référence'!$E59)</f>
        <v>0</v>
      </c>
      <c r="AC1493" s="408">
        <f t="shared" ref="AC1493:AC1494" si="644">AC717</f>
        <v>0</v>
      </c>
      <c r="AD1493" s="830"/>
      <c r="AE1493" s="1063"/>
      <c r="AF1493" s="832"/>
    </row>
    <row r="1494" spans="1:32" outlineLevel="1" x14ac:dyDescent="0.2">
      <c r="A1494" s="11">
        <v>167</v>
      </c>
      <c r="B1494" s="300"/>
      <c r="C1494" s="295"/>
      <c r="D1494" s="295"/>
      <c r="E1494" s="295"/>
      <c r="F1494" s="859" t="s">
        <v>128</v>
      </c>
      <c r="G1494" s="860"/>
      <c r="H1494" s="860"/>
      <c r="I1494" s="860"/>
      <c r="J1494" s="860"/>
      <c r="K1494" s="860"/>
      <c r="L1494" s="861"/>
      <c r="M1494" s="408">
        <f t="shared" si="643"/>
        <v>0</v>
      </c>
      <c r="N1494" s="419">
        <f>M1494*(1-'Annexe 1. Taux de référence'!$E60)+N718*(1-'Annexe 1. Taux de référence'!$E60)</f>
        <v>0</v>
      </c>
      <c r="O1494" s="422">
        <f>O718*(1-'Annexe 1. Taux de référence'!$E60)</f>
        <v>0</v>
      </c>
      <c r="P1494" s="422">
        <f>P718*(1-'Annexe 1. Taux de référence'!$E60)</f>
        <v>0</v>
      </c>
      <c r="Q1494" s="423">
        <f>Q718*(1-'Annexe 1. Taux de référence'!$E60)</f>
        <v>0</v>
      </c>
      <c r="R1494" s="419">
        <f>R718*(1-'Annexe 1. Taux de référence'!$E60)</f>
        <v>0</v>
      </c>
      <c r="S1494" s="421">
        <f>S718*(1-'Annexe 1. Taux de référence'!$E60)</f>
        <v>0</v>
      </c>
      <c r="T1494" s="421">
        <f>T718*(1-'Annexe 1. Taux de référence'!$E60)</f>
        <v>0</v>
      </c>
      <c r="U1494" s="421">
        <f>U718*(1-'Annexe 1. Taux de référence'!$E60)</f>
        <v>0</v>
      </c>
      <c r="V1494" s="421">
        <f>V718*(1-'Annexe 1. Taux de référence'!$E60)</f>
        <v>0</v>
      </c>
      <c r="W1494" s="421">
        <f>W718*(1-'Annexe 1. Taux de référence'!$E60)</f>
        <v>0</v>
      </c>
      <c r="X1494" s="422">
        <f>X718*(1-'Annexe 1. Taux de référence'!$E60)</f>
        <v>0</v>
      </c>
      <c r="Y1494" s="421">
        <f>Y718*(1-'Annexe 1. Taux de référence'!$E60)</f>
        <v>0</v>
      </c>
      <c r="Z1494" s="421">
        <f>Z718*(1-'Annexe 1. Taux de référence'!$E60)</f>
        <v>0</v>
      </c>
      <c r="AA1494" s="421">
        <f>AA718*(1-'Annexe 1. Taux de référence'!$E60)</f>
        <v>0</v>
      </c>
      <c r="AB1494" s="421">
        <f>AB718*(1-'Annexe 1. Taux de référence'!$E60)</f>
        <v>0</v>
      </c>
      <c r="AC1494" s="408">
        <f t="shared" si="644"/>
        <v>0</v>
      </c>
      <c r="AD1494" s="830"/>
      <c r="AE1494" s="1063"/>
      <c r="AF1494" s="832"/>
    </row>
    <row r="1495" spans="1:32" outlineLevel="1" x14ac:dyDescent="0.2">
      <c r="A1495" s="11">
        <v>168</v>
      </c>
      <c r="B1495" s="300"/>
      <c r="C1495" s="295"/>
      <c r="D1495" s="295"/>
      <c r="E1495" s="853" t="s">
        <v>129</v>
      </c>
      <c r="F1495" s="854"/>
      <c r="G1495" s="854"/>
      <c r="H1495" s="854"/>
      <c r="I1495" s="854"/>
      <c r="J1495" s="854"/>
      <c r="K1495" s="854"/>
      <c r="L1495" s="855"/>
      <c r="M1495" s="407">
        <f>SUBTOTAL(9,M1496:M1497)</f>
        <v>0</v>
      </c>
      <c r="N1495" s="410">
        <f t="shared" ref="N1495:AC1495" si="645">SUBTOTAL(9,N1496:N1497)</f>
        <v>0</v>
      </c>
      <c r="O1495" s="414">
        <f t="shared" si="645"/>
        <v>0</v>
      </c>
      <c r="P1495" s="414">
        <f t="shared" si="645"/>
        <v>0</v>
      </c>
      <c r="Q1495" s="415">
        <f t="shared" si="645"/>
        <v>0</v>
      </c>
      <c r="R1495" s="410">
        <f t="shared" si="645"/>
        <v>0</v>
      </c>
      <c r="S1495" s="414">
        <f t="shared" si="645"/>
        <v>0</v>
      </c>
      <c r="T1495" s="413">
        <f t="shared" si="645"/>
        <v>0</v>
      </c>
      <c r="U1495" s="413">
        <f t="shared" si="645"/>
        <v>0</v>
      </c>
      <c r="V1495" s="413">
        <f t="shared" si="645"/>
        <v>0</v>
      </c>
      <c r="W1495" s="413">
        <f t="shared" si="645"/>
        <v>0</v>
      </c>
      <c r="X1495" s="413">
        <f t="shared" si="645"/>
        <v>0</v>
      </c>
      <c r="Y1495" s="413">
        <f t="shared" si="645"/>
        <v>0</v>
      </c>
      <c r="Z1495" s="413">
        <f t="shared" si="645"/>
        <v>0</v>
      </c>
      <c r="AA1495" s="413">
        <f t="shared" si="645"/>
        <v>0</v>
      </c>
      <c r="AB1495" s="411">
        <f t="shared" si="645"/>
        <v>0</v>
      </c>
      <c r="AC1495" s="407">
        <f t="shared" si="645"/>
        <v>0</v>
      </c>
      <c r="AD1495" s="830"/>
      <c r="AE1495" s="1063"/>
      <c r="AF1495" s="832"/>
    </row>
    <row r="1496" spans="1:32" outlineLevel="1" x14ac:dyDescent="0.2">
      <c r="A1496" s="11">
        <v>169</v>
      </c>
      <c r="B1496" s="300"/>
      <c r="C1496" s="295"/>
      <c r="D1496" s="295"/>
      <c r="E1496" s="295"/>
      <c r="F1496" s="856" t="s">
        <v>130</v>
      </c>
      <c r="G1496" s="857"/>
      <c r="H1496" s="857"/>
      <c r="I1496" s="857"/>
      <c r="J1496" s="857"/>
      <c r="K1496" s="857"/>
      <c r="L1496" s="858"/>
      <c r="M1496" s="408">
        <f t="shared" ref="M1496:M1497" si="646">M720</f>
        <v>0</v>
      </c>
      <c r="N1496" s="419">
        <f>M1496*(1-'Annexe 1. Taux de référence'!$E62)+N720*(1-'Annexe 1. Taux de référence'!$E62)</f>
        <v>0</v>
      </c>
      <c r="O1496" s="422">
        <f>O720*(1-'Annexe 1. Taux de référence'!$E62)</f>
        <v>0</v>
      </c>
      <c r="P1496" s="422">
        <f>P720*(1-'Annexe 1. Taux de référence'!$E62)</f>
        <v>0</v>
      </c>
      <c r="Q1496" s="423">
        <f>Q720*(1-'Annexe 1. Taux de référence'!$E62)</f>
        <v>0</v>
      </c>
      <c r="R1496" s="419">
        <f>R720*(1-'Annexe 1. Taux de référence'!$E62)</f>
        <v>0</v>
      </c>
      <c r="S1496" s="421">
        <f>S720*(1-'Annexe 1. Taux de référence'!$E62)</f>
        <v>0</v>
      </c>
      <c r="T1496" s="421">
        <f>T720*(1-'Annexe 1. Taux de référence'!$E62)</f>
        <v>0</v>
      </c>
      <c r="U1496" s="421">
        <f>U720*(1-'Annexe 1. Taux de référence'!$E62)</f>
        <v>0</v>
      </c>
      <c r="V1496" s="421">
        <f>V720*(1-'Annexe 1. Taux de référence'!$E62)</f>
        <v>0</v>
      </c>
      <c r="W1496" s="421">
        <f>W720*(1-'Annexe 1. Taux de référence'!$E62)</f>
        <v>0</v>
      </c>
      <c r="X1496" s="422">
        <f>X720*(1-'Annexe 1. Taux de référence'!$E62)</f>
        <v>0</v>
      </c>
      <c r="Y1496" s="421">
        <f>Y720*(1-'Annexe 1. Taux de référence'!$E62)</f>
        <v>0</v>
      </c>
      <c r="Z1496" s="421">
        <f>Z720*(1-'Annexe 1. Taux de référence'!$E62)</f>
        <v>0</v>
      </c>
      <c r="AA1496" s="421">
        <f>AA720*(1-'Annexe 1. Taux de référence'!$E62)</f>
        <v>0</v>
      </c>
      <c r="AB1496" s="421">
        <f>AB720*(1-'Annexe 1. Taux de référence'!$E62)</f>
        <v>0</v>
      </c>
      <c r="AC1496" s="408">
        <f t="shared" ref="AC1496:AC1497" si="647">AC720</f>
        <v>0</v>
      </c>
      <c r="AD1496" s="830"/>
      <c r="AE1496" s="1063"/>
      <c r="AF1496" s="832"/>
    </row>
    <row r="1497" spans="1:32" outlineLevel="1" x14ac:dyDescent="0.2">
      <c r="A1497" s="11">
        <v>170</v>
      </c>
      <c r="B1497" s="300"/>
      <c r="C1497" s="295"/>
      <c r="D1497" s="295"/>
      <c r="E1497" s="295"/>
      <c r="F1497" s="859" t="s">
        <v>131</v>
      </c>
      <c r="G1497" s="860"/>
      <c r="H1497" s="860"/>
      <c r="I1497" s="860"/>
      <c r="J1497" s="860"/>
      <c r="K1497" s="860"/>
      <c r="L1497" s="861"/>
      <c r="M1497" s="408">
        <f t="shared" si="646"/>
        <v>0</v>
      </c>
      <c r="N1497" s="419">
        <f>M1497*(1-'Annexe 1. Taux de référence'!$E63)+N721*(1-'Annexe 1. Taux de référence'!$E63)</f>
        <v>0</v>
      </c>
      <c r="O1497" s="422">
        <f>O721*(1-'Annexe 1. Taux de référence'!$E63)</f>
        <v>0</v>
      </c>
      <c r="P1497" s="422">
        <f>P721*(1-'Annexe 1. Taux de référence'!$E63)</f>
        <v>0</v>
      </c>
      <c r="Q1497" s="423">
        <f>Q721*(1-'Annexe 1. Taux de référence'!$E63)</f>
        <v>0</v>
      </c>
      <c r="R1497" s="419">
        <f>R721*(1-'Annexe 1. Taux de référence'!$E63)</f>
        <v>0</v>
      </c>
      <c r="S1497" s="421">
        <f>S721*(1-'Annexe 1. Taux de référence'!$E63)</f>
        <v>0</v>
      </c>
      <c r="T1497" s="421">
        <f>T721*(1-'Annexe 1. Taux de référence'!$E63)</f>
        <v>0</v>
      </c>
      <c r="U1497" s="421">
        <f>U721*(1-'Annexe 1. Taux de référence'!$E63)</f>
        <v>0</v>
      </c>
      <c r="V1497" s="421">
        <f>V721*(1-'Annexe 1. Taux de référence'!$E63)</f>
        <v>0</v>
      </c>
      <c r="W1497" s="421">
        <f>W721*(1-'Annexe 1. Taux de référence'!$E63)</f>
        <v>0</v>
      </c>
      <c r="X1497" s="422">
        <f>X721*(1-'Annexe 1. Taux de référence'!$E63)</f>
        <v>0</v>
      </c>
      <c r="Y1497" s="421">
        <f>Y721*(1-'Annexe 1. Taux de référence'!$E63)</f>
        <v>0</v>
      </c>
      <c r="Z1497" s="421">
        <f>Z721*(1-'Annexe 1. Taux de référence'!$E63)</f>
        <v>0</v>
      </c>
      <c r="AA1497" s="421">
        <f>AA721*(1-'Annexe 1. Taux de référence'!$E63)</f>
        <v>0</v>
      </c>
      <c r="AB1497" s="421">
        <f>AB721*(1-'Annexe 1. Taux de référence'!$E63)</f>
        <v>0</v>
      </c>
      <c r="AC1497" s="408">
        <f t="shared" si="647"/>
        <v>0</v>
      </c>
      <c r="AD1497" s="830"/>
      <c r="AE1497" s="1063"/>
      <c r="AF1497" s="832"/>
    </row>
    <row r="1498" spans="1:32" outlineLevel="1" x14ac:dyDescent="0.2">
      <c r="A1498" s="11">
        <v>171</v>
      </c>
      <c r="B1498" s="300"/>
      <c r="C1498" s="295"/>
      <c r="D1498" s="295"/>
      <c r="E1498" s="853" t="s">
        <v>132</v>
      </c>
      <c r="F1498" s="854"/>
      <c r="G1498" s="854"/>
      <c r="H1498" s="854"/>
      <c r="I1498" s="854"/>
      <c r="J1498" s="854"/>
      <c r="K1498" s="854"/>
      <c r="L1498" s="855"/>
      <c r="M1498" s="407">
        <f>SUBTOTAL(9,M1499:M1500)</f>
        <v>0</v>
      </c>
      <c r="N1498" s="410">
        <f t="shared" ref="N1498:AC1498" si="648">SUBTOTAL(9,N1499:N1500)</f>
        <v>0</v>
      </c>
      <c r="O1498" s="414">
        <f t="shared" si="648"/>
        <v>0</v>
      </c>
      <c r="P1498" s="414">
        <f t="shared" si="648"/>
        <v>0</v>
      </c>
      <c r="Q1498" s="415">
        <f t="shared" si="648"/>
        <v>0</v>
      </c>
      <c r="R1498" s="410">
        <f t="shared" si="648"/>
        <v>0</v>
      </c>
      <c r="S1498" s="414">
        <f t="shared" si="648"/>
        <v>0</v>
      </c>
      <c r="T1498" s="413">
        <f t="shared" si="648"/>
        <v>0</v>
      </c>
      <c r="U1498" s="413">
        <f t="shared" si="648"/>
        <v>0</v>
      </c>
      <c r="V1498" s="413">
        <f t="shared" si="648"/>
        <v>0</v>
      </c>
      <c r="W1498" s="413">
        <f t="shared" si="648"/>
        <v>0</v>
      </c>
      <c r="X1498" s="413">
        <f t="shared" si="648"/>
        <v>0</v>
      </c>
      <c r="Y1498" s="413">
        <f t="shared" si="648"/>
        <v>0</v>
      </c>
      <c r="Z1498" s="413">
        <f t="shared" si="648"/>
        <v>0</v>
      </c>
      <c r="AA1498" s="413">
        <f t="shared" si="648"/>
        <v>0</v>
      </c>
      <c r="AB1498" s="411">
        <f t="shared" si="648"/>
        <v>0</v>
      </c>
      <c r="AC1498" s="407">
        <f t="shared" si="648"/>
        <v>0</v>
      </c>
      <c r="AD1498" s="830"/>
      <c r="AE1498" s="1063"/>
      <c r="AF1498" s="832"/>
    </row>
    <row r="1499" spans="1:32" outlineLevel="1" x14ac:dyDescent="0.2">
      <c r="A1499" s="11">
        <v>172</v>
      </c>
      <c r="B1499" s="300"/>
      <c r="C1499" s="295"/>
      <c r="D1499" s="295"/>
      <c r="E1499" s="295"/>
      <c r="F1499" s="856" t="s">
        <v>133</v>
      </c>
      <c r="G1499" s="857"/>
      <c r="H1499" s="857"/>
      <c r="I1499" s="857"/>
      <c r="J1499" s="857"/>
      <c r="K1499" s="857"/>
      <c r="L1499" s="858"/>
      <c r="M1499" s="408">
        <f t="shared" ref="M1499:M1500" si="649">M723</f>
        <v>0</v>
      </c>
      <c r="N1499" s="419">
        <f>M1499*(1-'Annexe 1. Taux de référence'!$E65)+N723*(1-'Annexe 1. Taux de référence'!$E65)</f>
        <v>0</v>
      </c>
      <c r="O1499" s="422">
        <f>O723*(1-'Annexe 1. Taux de référence'!$E65)</f>
        <v>0</v>
      </c>
      <c r="P1499" s="422">
        <f>P723*(1-'Annexe 1. Taux de référence'!$E65)</f>
        <v>0</v>
      </c>
      <c r="Q1499" s="423">
        <f>Q723*(1-'Annexe 1. Taux de référence'!$E65)</f>
        <v>0</v>
      </c>
      <c r="R1499" s="419">
        <f>R723*(1-'Annexe 1. Taux de référence'!$E65)</f>
        <v>0</v>
      </c>
      <c r="S1499" s="421">
        <f>S723*(1-'Annexe 1. Taux de référence'!$E65)</f>
        <v>0</v>
      </c>
      <c r="T1499" s="421">
        <f>T723*(1-'Annexe 1. Taux de référence'!$E65)</f>
        <v>0</v>
      </c>
      <c r="U1499" s="421">
        <f>U723*(1-'Annexe 1. Taux de référence'!$E65)</f>
        <v>0</v>
      </c>
      <c r="V1499" s="421">
        <f>V723*(1-'Annexe 1. Taux de référence'!$E65)</f>
        <v>0</v>
      </c>
      <c r="W1499" s="421">
        <f>W723*(1-'Annexe 1. Taux de référence'!$E65)</f>
        <v>0</v>
      </c>
      <c r="X1499" s="422">
        <f>X723*(1-'Annexe 1. Taux de référence'!$E65)</f>
        <v>0</v>
      </c>
      <c r="Y1499" s="421">
        <f>Y723*(1-'Annexe 1. Taux de référence'!$E65)</f>
        <v>0</v>
      </c>
      <c r="Z1499" s="421">
        <f>Z723*(1-'Annexe 1. Taux de référence'!$E65)</f>
        <v>0</v>
      </c>
      <c r="AA1499" s="421">
        <f>AA723*(1-'Annexe 1. Taux de référence'!$E65)</f>
        <v>0</v>
      </c>
      <c r="AB1499" s="421">
        <f>AB723*(1-'Annexe 1. Taux de référence'!$E65)</f>
        <v>0</v>
      </c>
      <c r="AC1499" s="408">
        <f t="shared" ref="AC1499:AC1500" si="650">AC723</f>
        <v>0</v>
      </c>
      <c r="AD1499" s="830"/>
      <c r="AE1499" s="1063"/>
      <c r="AF1499" s="832"/>
    </row>
    <row r="1500" spans="1:32" outlineLevel="1" x14ac:dyDescent="0.2">
      <c r="A1500" s="11">
        <v>173</v>
      </c>
      <c r="B1500" s="300"/>
      <c r="C1500" s="295"/>
      <c r="D1500" s="295"/>
      <c r="E1500" s="295"/>
      <c r="F1500" s="859" t="s">
        <v>134</v>
      </c>
      <c r="G1500" s="860"/>
      <c r="H1500" s="860"/>
      <c r="I1500" s="860"/>
      <c r="J1500" s="860"/>
      <c r="K1500" s="860"/>
      <c r="L1500" s="861"/>
      <c r="M1500" s="408">
        <f t="shared" si="649"/>
        <v>0</v>
      </c>
      <c r="N1500" s="419">
        <f>M1500*(1-'Annexe 1. Taux de référence'!$E66)+N724*(1-'Annexe 1. Taux de référence'!$E66)</f>
        <v>0</v>
      </c>
      <c r="O1500" s="422">
        <f>O724*(1-'Annexe 1. Taux de référence'!$E66)</f>
        <v>0</v>
      </c>
      <c r="P1500" s="422">
        <f>P724*(1-'Annexe 1. Taux de référence'!$E66)</f>
        <v>0</v>
      </c>
      <c r="Q1500" s="423">
        <f>Q724*(1-'Annexe 1. Taux de référence'!$E66)</f>
        <v>0</v>
      </c>
      <c r="R1500" s="419">
        <f>R724*(1-'Annexe 1. Taux de référence'!$E66)</f>
        <v>0</v>
      </c>
      <c r="S1500" s="421">
        <f>S724*(1-'Annexe 1. Taux de référence'!$E66)</f>
        <v>0</v>
      </c>
      <c r="T1500" s="421">
        <f>T724*(1-'Annexe 1. Taux de référence'!$E66)</f>
        <v>0</v>
      </c>
      <c r="U1500" s="421">
        <f>U724*(1-'Annexe 1. Taux de référence'!$E66)</f>
        <v>0</v>
      </c>
      <c r="V1500" s="421">
        <f>V724*(1-'Annexe 1. Taux de référence'!$E66)</f>
        <v>0</v>
      </c>
      <c r="W1500" s="421">
        <f>W724*(1-'Annexe 1. Taux de référence'!$E66)</f>
        <v>0</v>
      </c>
      <c r="X1500" s="422">
        <f>X724*(1-'Annexe 1. Taux de référence'!$E66)</f>
        <v>0</v>
      </c>
      <c r="Y1500" s="421">
        <f>Y724*(1-'Annexe 1. Taux de référence'!$E66)</f>
        <v>0</v>
      </c>
      <c r="Z1500" s="421">
        <f>Z724*(1-'Annexe 1. Taux de référence'!$E66)</f>
        <v>0</v>
      </c>
      <c r="AA1500" s="421">
        <f>AA724*(1-'Annexe 1. Taux de référence'!$E66)</f>
        <v>0</v>
      </c>
      <c r="AB1500" s="421">
        <f>AB724*(1-'Annexe 1. Taux de référence'!$E66)</f>
        <v>0</v>
      </c>
      <c r="AC1500" s="408">
        <f t="shared" si="650"/>
        <v>0</v>
      </c>
      <c r="AD1500" s="830"/>
      <c r="AE1500" s="1063"/>
      <c r="AF1500" s="832"/>
    </row>
    <row r="1501" spans="1:32" outlineLevel="1" x14ac:dyDescent="0.2">
      <c r="A1501" s="11">
        <v>174</v>
      </c>
      <c r="B1501" s="300"/>
      <c r="C1501" s="295"/>
      <c r="D1501" s="295"/>
      <c r="E1501" s="853" t="s">
        <v>135</v>
      </c>
      <c r="F1501" s="854"/>
      <c r="G1501" s="854"/>
      <c r="H1501" s="854"/>
      <c r="I1501" s="854"/>
      <c r="J1501" s="854"/>
      <c r="K1501" s="854"/>
      <c r="L1501" s="855"/>
      <c r="M1501" s="407">
        <f>SUBTOTAL(9,M1502:M1503)</f>
        <v>0</v>
      </c>
      <c r="N1501" s="410">
        <f t="shared" ref="N1501:AC1501" si="651">SUBTOTAL(9,N1502:N1503)</f>
        <v>0</v>
      </c>
      <c r="O1501" s="414">
        <f t="shared" si="651"/>
        <v>0</v>
      </c>
      <c r="P1501" s="414">
        <f t="shared" si="651"/>
        <v>0</v>
      </c>
      <c r="Q1501" s="415">
        <f t="shared" si="651"/>
        <v>0</v>
      </c>
      <c r="R1501" s="410">
        <f t="shared" si="651"/>
        <v>0</v>
      </c>
      <c r="S1501" s="414">
        <f t="shared" si="651"/>
        <v>0</v>
      </c>
      <c r="T1501" s="413">
        <f t="shared" si="651"/>
        <v>0</v>
      </c>
      <c r="U1501" s="413">
        <f t="shared" si="651"/>
        <v>0</v>
      </c>
      <c r="V1501" s="413">
        <f t="shared" si="651"/>
        <v>0</v>
      </c>
      <c r="W1501" s="413">
        <f t="shared" si="651"/>
        <v>0</v>
      </c>
      <c r="X1501" s="413">
        <f t="shared" si="651"/>
        <v>0</v>
      </c>
      <c r="Y1501" s="413">
        <f t="shared" si="651"/>
        <v>0</v>
      </c>
      <c r="Z1501" s="413">
        <f t="shared" si="651"/>
        <v>0</v>
      </c>
      <c r="AA1501" s="413">
        <f t="shared" si="651"/>
        <v>0</v>
      </c>
      <c r="AB1501" s="411">
        <f t="shared" si="651"/>
        <v>0</v>
      </c>
      <c r="AC1501" s="407">
        <f t="shared" si="651"/>
        <v>0</v>
      </c>
      <c r="AD1501" s="830"/>
      <c r="AE1501" s="1063"/>
      <c r="AF1501" s="832"/>
    </row>
    <row r="1502" spans="1:32" outlineLevel="1" x14ac:dyDescent="0.2">
      <c r="A1502" s="11">
        <v>175</v>
      </c>
      <c r="B1502" s="300"/>
      <c r="C1502" s="295"/>
      <c r="D1502" s="295"/>
      <c r="E1502" s="295"/>
      <c r="F1502" s="856" t="s">
        <v>136</v>
      </c>
      <c r="G1502" s="857"/>
      <c r="H1502" s="857"/>
      <c r="I1502" s="857"/>
      <c r="J1502" s="857"/>
      <c r="K1502" s="857"/>
      <c r="L1502" s="858"/>
      <c r="M1502" s="408">
        <f t="shared" ref="M1502:M1503" si="652">M726</f>
        <v>0</v>
      </c>
      <c r="N1502" s="419">
        <f>M1502*(1-'Annexe 1. Taux de référence'!$E68)+N726*(1-'Annexe 1. Taux de référence'!$E68)</f>
        <v>0</v>
      </c>
      <c r="O1502" s="422">
        <f>O726*(1-'Annexe 1. Taux de référence'!$E68)</f>
        <v>0</v>
      </c>
      <c r="P1502" s="422">
        <f>P726*(1-'Annexe 1. Taux de référence'!$E68)</f>
        <v>0</v>
      </c>
      <c r="Q1502" s="423">
        <f>Q726*(1-'Annexe 1. Taux de référence'!$E68)</f>
        <v>0</v>
      </c>
      <c r="R1502" s="419">
        <f>R726*(1-'Annexe 1. Taux de référence'!$E68)</f>
        <v>0</v>
      </c>
      <c r="S1502" s="421">
        <f>S726*(1-'Annexe 1. Taux de référence'!$E68)</f>
        <v>0</v>
      </c>
      <c r="T1502" s="421">
        <f>T726*(1-'Annexe 1. Taux de référence'!$E68)</f>
        <v>0</v>
      </c>
      <c r="U1502" s="421">
        <f>U726*(1-'Annexe 1. Taux de référence'!$E68)</f>
        <v>0</v>
      </c>
      <c r="V1502" s="421">
        <f>V726*(1-'Annexe 1. Taux de référence'!$E68)</f>
        <v>0</v>
      </c>
      <c r="W1502" s="421">
        <f>W726*(1-'Annexe 1. Taux de référence'!$E68)</f>
        <v>0</v>
      </c>
      <c r="X1502" s="422">
        <f>X726*(1-'Annexe 1. Taux de référence'!$E68)</f>
        <v>0</v>
      </c>
      <c r="Y1502" s="421">
        <f>Y726*(1-'Annexe 1. Taux de référence'!$E68)</f>
        <v>0</v>
      </c>
      <c r="Z1502" s="421">
        <f>Z726*(1-'Annexe 1. Taux de référence'!$E68)</f>
        <v>0</v>
      </c>
      <c r="AA1502" s="421">
        <f>AA726*(1-'Annexe 1. Taux de référence'!$E68)</f>
        <v>0</v>
      </c>
      <c r="AB1502" s="421">
        <f>AB726*(1-'Annexe 1. Taux de référence'!$E68)</f>
        <v>0</v>
      </c>
      <c r="AC1502" s="408">
        <f t="shared" ref="AC1502:AC1503" si="653">AC726</f>
        <v>0</v>
      </c>
      <c r="AD1502" s="830"/>
      <c r="AE1502" s="1063"/>
      <c r="AF1502" s="832"/>
    </row>
    <row r="1503" spans="1:32" outlineLevel="1" x14ac:dyDescent="0.2">
      <c r="A1503" s="11">
        <v>176</v>
      </c>
      <c r="B1503" s="300"/>
      <c r="C1503" s="295"/>
      <c r="D1503" s="295"/>
      <c r="E1503" s="295"/>
      <c r="F1503" s="859" t="s">
        <v>137</v>
      </c>
      <c r="G1503" s="860"/>
      <c r="H1503" s="860"/>
      <c r="I1503" s="860"/>
      <c r="J1503" s="860"/>
      <c r="K1503" s="860"/>
      <c r="L1503" s="861"/>
      <c r="M1503" s="408">
        <f t="shared" si="652"/>
        <v>0</v>
      </c>
      <c r="N1503" s="419">
        <f>M1503*(1-'Annexe 1. Taux de référence'!$E69)+N727*(1-'Annexe 1. Taux de référence'!$E69)</f>
        <v>0</v>
      </c>
      <c r="O1503" s="422">
        <f>O727*(1-'Annexe 1. Taux de référence'!$E69)</f>
        <v>0</v>
      </c>
      <c r="P1503" s="422">
        <f>P727*(1-'Annexe 1. Taux de référence'!$E69)</f>
        <v>0</v>
      </c>
      <c r="Q1503" s="423">
        <f>Q727*(1-'Annexe 1. Taux de référence'!$E69)</f>
        <v>0</v>
      </c>
      <c r="R1503" s="419">
        <f>R727*(1-'Annexe 1. Taux de référence'!$E69)</f>
        <v>0</v>
      </c>
      <c r="S1503" s="421">
        <f>S727*(1-'Annexe 1. Taux de référence'!$E69)</f>
        <v>0</v>
      </c>
      <c r="T1503" s="421">
        <f>T727*(1-'Annexe 1. Taux de référence'!$E69)</f>
        <v>0</v>
      </c>
      <c r="U1503" s="421">
        <f>U727*(1-'Annexe 1. Taux de référence'!$E69)</f>
        <v>0</v>
      </c>
      <c r="V1503" s="421">
        <f>V727*(1-'Annexe 1. Taux de référence'!$E69)</f>
        <v>0</v>
      </c>
      <c r="W1503" s="421">
        <f>W727*(1-'Annexe 1. Taux de référence'!$E69)</f>
        <v>0</v>
      </c>
      <c r="X1503" s="422">
        <f>X727*(1-'Annexe 1. Taux de référence'!$E69)</f>
        <v>0</v>
      </c>
      <c r="Y1503" s="421">
        <f>Y727*(1-'Annexe 1. Taux de référence'!$E69)</f>
        <v>0</v>
      </c>
      <c r="Z1503" s="421">
        <f>Z727*(1-'Annexe 1. Taux de référence'!$E69)</f>
        <v>0</v>
      </c>
      <c r="AA1503" s="421">
        <f>AA727*(1-'Annexe 1. Taux de référence'!$E69)</f>
        <v>0</v>
      </c>
      <c r="AB1503" s="421">
        <f>AB727*(1-'Annexe 1. Taux de référence'!$E69)</f>
        <v>0</v>
      </c>
      <c r="AC1503" s="408">
        <f t="shared" si="653"/>
        <v>0</v>
      </c>
      <c r="AD1503" s="830"/>
      <c r="AE1503" s="1063"/>
      <c r="AF1503" s="832"/>
    </row>
    <row r="1504" spans="1:32" outlineLevel="1" x14ac:dyDescent="0.2">
      <c r="A1504" s="11">
        <v>177</v>
      </c>
      <c r="B1504" s="300"/>
      <c r="C1504" s="295"/>
      <c r="D1504" s="295"/>
      <c r="E1504" s="853" t="s">
        <v>550</v>
      </c>
      <c r="F1504" s="854"/>
      <c r="G1504" s="854"/>
      <c r="H1504" s="854"/>
      <c r="I1504" s="854"/>
      <c r="J1504" s="854"/>
      <c r="K1504" s="854"/>
      <c r="L1504" s="855"/>
      <c r="M1504" s="407">
        <f>SUBTOTAL(9,M1505:M1506)</f>
        <v>0</v>
      </c>
      <c r="N1504" s="410">
        <f t="shared" ref="N1504:AC1504" si="654">SUBTOTAL(9,N1505:N1506)</f>
        <v>0</v>
      </c>
      <c r="O1504" s="414">
        <f t="shared" si="654"/>
        <v>0</v>
      </c>
      <c r="P1504" s="414">
        <f t="shared" si="654"/>
        <v>0</v>
      </c>
      <c r="Q1504" s="415">
        <f t="shared" si="654"/>
        <v>0</v>
      </c>
      <c r="R1504" s="410">
        <f t="shared" si="654"/>
        <v>0</v>
      </c>
      <c r="S1504" s="414">
        <f t="shared" si="654"/>
        <v>0</v>
      </c>
      <c r="T1504" s="413">
        <f t="shared" si="654"/>
        <v>0</v>
      </c>
      <c r="U1504" s="413">
        <f t="shared" si="654"/>
        <v>0</v>
      </c>
      <c r="V1504" s="413">
        <f t="shared" si="654"/>
        <v>0</v>
      </c>
      <c r="W1504" s="413">
        <f t="shared" si="654"/>
        <v>0</v>
      </c>
      <c r="X1504" s="413">
        <f t="shared" si="654"/>
        <v>0</v>
      </c>
      <c r="Y1504" s="413">
        <f t="shared" si="654"/>
        <v>0</v>
      </c>
      <c r="Z1504" s="413">
        <f t="shared" si="654"/>
        <v>0</v>
      </c>
      <c r="AA1504" s="413">
        <f t="shared" si="654"/>
        <v>0</v>
      </c>
      <c r="AB1504" s="411">
        <f t="shared" si="654"/>
        <v>0</v>
      </c>
      <c r="AC1504" s="407">
        <f t="shared" si="654"/>
        <v>0</v>
      </c>
      <c r="AD1504" s="830"/>
      <c r="AE1504" s="1063"/>
      <c r="AF1504" s="832"/>
    </row>
    <row r="1505" spans="1:34" outlineLevel="1" x14ac:dyDescent="0.2">
      <c r="A1505" s="11">
        <v>178</v>
      </c>
      <c r="B1505" s="300"/>
      <c r="C1505" s="295"/>
      <c r="D1505" s="295"/>
      <c r="E1505" s="295"/>
      <c r="F1505" s="856" t="s">
        <v>551</v>
      </c>
      <c r="G1505" s="857"/>
      <c r="H1505" s="857"/>
      <c r="I1505" s="857"/>
      <c r="J1505" s="857"/>
      <c r="K1505" s="857"/>
      <c r="L1505" s="858"/>
      <c r="M1505" s="408">
        <f t="shared" ref="M1505:M1506" si="655">M729</f>
        <v>0</v>
      </c>
      <c r="N1505" s="419">
        <f>M1505*(1-'Annexe 1. Taux de référence'!$E71)+N729*(1-'Annexe 1. Taux de référence'!$E71)</f>
        <v>0</v>
      </c>
      <c r="O1505" s="422">
        <f>O729*(1-'Annexe 1. Taux de référence'!$E71)</f>
        <v>0</v>
      </c>
      <c r="P1505" s="422">
        <f>P729*(1-'Annexe 1. Taux de référence'!$E71)</f>
        <v>0</v>
      </c>
      <c r="Q1505" s="423">
        <f>Q729*(1-'Annexe 1. Taux de référence'!$E71)</f>
        <v>0</v>
      </c>
      <c r="R1505" s="419">
        <f>R729*(1-'Annexe 1. Taux de référence'!$E71)</f>
        <v>0</v>
      </c>
      <c r="S1505" s="421">
        <f>S729*(1-'Annexe 1. Taux de référence'!$E71)</f>
        <v>0</v>
      </c>
      <c r="T1505" s="421">
        <f>T729*(1-'Annexe 1. Taux de référence'!$E71)</f>
        <v>0</v>
      </c>
      <c r="U1505" s="421">
        <f>U729*(1-'Annexe 1. Taux de référence'!$E71)</f>
        <v>0</v>
      </c>
      <c r="V1505" s="421">
        <f>V729*(1-'Annexe 1. Taux de référence'!$E71)</f>
        <v>0</v>
      </c>
      <c r="W1505" s="421">
        <f>W729*(1-'Annexe 1. Taux de référence'!$E71)</f>
        <v>0</v>
      </c>
      <c r="X1505" s="422">
        <f>X729*(1-'Annexe 1. Taux de référence'!$E71)</f>
        <v>0</v>
      </c>
      <c r="Y1505" s="421">
        <f>Y729*(1-'Annexe 1. Taux de référence'!$E71)</f>
        <v>0</v>
      </c>
      <c r="Z1505" s="421">
        <f>Z729*(1-'Annexe 1. Taux de référence'!$E71)</f>
        <v>0</v>
      </c>
      <c r="AA1505" s="421">
        <f>AA729*(1-'Annexe 1. Taux de référence'!$E71)</f>
        <v>0</v>
      </c>
      <c r="AB1505" s="421">
        <f>AB729*(1-'Annexe 1. Taux de référence'!$E71)</f>
        <v>0</v>
      </c>
      <c r="AC1505" s="408">
        <f t="shared" ref="AC1505:AC1506" si="656">AC729</f>
        <v>0</v>
      </c>
      <c r="AD1505" s="830"/>
      <c r="AE1505" s="1063"/>
      <c r="AF1505" s="832"/>
    </row>
    <row r="1506" spans="1:34" outlineLevel="1" x14ac:dyDescent="0.2">
      <c r="A1506" s="11">
        <v>179</v>
      </c>
      <c r="B1506" s="300"/>
      <c r="C1506" s="295"/>
      <c r="D1506" s="295"/>
      <c r="E1506" s="295"/>
      <c r="F1506" s="859" t="s">
        <v>552</v>
      </c>
      <c r="G1506" s="860"/>
      <c r="H1506" s="860"/>
      <c r="I1506" s="860"/>
      <c r="J1506" s="860"/>
      <c r="K1506" s="860"/>
      <c r="L1506" s="861"/>
      <c r="M1506" s="408">
        <f t="shared" si="655"/>
        <v>0</v>
      </c>
      <c r="N1506" s="419">
        <f>M1506*(1-'Annexe 1. Taux de référence'!$E72)+N730*(1-'Annexe 1. Taux de référence'!$E72)</f>
        <v>0</v>
      </c>
      <c r="O1506" s="422">
        <f>O730*(1-'Annexe 1. Taux de référence'!$E72)</f>
        <v>0</v>
      </c>
      <c r="P1506" s="422">
        <f>P730*(1-'Annexe 1. Taux de référence'!$E72)</f>
        <v>0</v>
      </c>
      <c r="Q1506" s="423">
        <f>Q730*(1-'Annexe 1. Taux de référence'!$E72)</f>
        <v>0</v>
      </c>
      <c r="R1506" s="419">
        <f>R730*(1-'Annexe 1. Taux de référence'!$E72)</f>
        <v>0</v>
      </c>
      <c r="S1506" s="421">
        <f>S730*(1-'Annexe 1. Taux de référence'!$E72)</f>
        <v>0</v>
      </c>
      <c r="T1506" s="421">
        <f>T730*(1-'Annexe 1. Taux de référence'!$E72)</f>
        <v>0</v>
      </c>
      <c r="U1506" s="421">
        <f>U730*(1-'Annexe 1. Taux de référence'!$E72)</f>
        <v>0</v>
      </c>
      <c r="V1506" s="421">
        <f>V730*(1-'Annexe 1. Taux de référence'!$E72)</f>
        <v>0</v>
      </c>
      <c r="W1506" s="421">
        <f>W730*(1-'Annexe 1. Taux de référence'!$E72)</f>
        <v>0</v>
      </c>
      <c r="X1506" s="422">
        <f>X730*(1-'Annexe 1. Taux de référence'!$E72)</f>
        <v>0</v>
      </c>
      <c r="Y1506" s="421">
        <f>Y730*(1-'Annexe 1. Taux de référence'!$E72)</f>
        <v>0</v>
      </c>
      <c r="Z1506" s="421">
        <f>Z730*(1-'Annexe 1. Taux de référence'!$E72)</f>
        <v>0</v>
      </c>
      <c r="AA1506" s="421">
        <f>AA730*(1-'Annexe 1. Taux de référence'!$E72)</f>
        <v>0</v>
      </c>
      <c r="AB1506" s="421">
        <f>AB730*(1-'Annexe 1. Taux de référence'!$E72)</f>
        <v>0</v>
      </c>
      <c r="AC1506" s="408">
        <f t="shared" si="656"/>
        <v>0</v>
      </c>
      <c r="AD1506" s="830"/>
      <c r="AE1506" s="1063"/>
      <c r="AF1506" s="832"/>
    </row>
    <row r="1507" spans="1:34" outlineLevel="1" x14ac:dyDescent="0.2">
      <c r="A1507" s="11">
        <v>180</v>
      </c>
      <c r="B1507" s="300"/>
      <c r="C1507" s="295"/>
      <c r="D1507" s="295"/>
      <c r="E1507" s="853" t="s">
        <v>553</v>
      </c>
      <c r="F1507" s="854"/>
      <c r="G1507" s="854"/>
      <c r="H1507" s="854"/>
      <c r="I1507" s="854"/>
      <c r="J1507" s="854"/>
      <c r="K1507" s="854"/>
      <c r="L1507" s="855"/>
      <c r="M1507" s="407">
        <f>SUBTOTAL(9,M1508:M1509)</f>
        <v>0</v>
      </c>
      <c r="N1507" s="410">
        <f t="shared" ref="N1507:AC1507" si="657">SUBTOTAL(9,N1508:N1509)</f>
        <v>0</v>
      </c>
      <c r="O1507" s="414">
        <f t="shared" si="657"/>
        <v>0</v>
      </c>
      <c r="P1507" s="414">
        <f t="shared" si="657"/>
        <v>0</v>
      </c>
      <c r="Q1507" s="415">
        <f t="shared" si="657"/>
        <v>0</v>
      </c>
      <c r="R1507" s="410">
        <f t="shared" si="657"/>
        <v>0</v>
      </c>
      <c r="S1507" s="414">
        <f t="shared" si="657"/>
        <v>0</v>
      </c>
      <c r="T1507" s="413">
        <f t="shared" si="657"/>
        <v>0</v>
      </c>
      <c r="U1507" s="413">
        <f t="shared" si="657"/>
        <v>0</v>
      </c>
      <c r="V1507" s="413">
        <f t="shared" si="657"/>
        <v>0</v>
      </c>
      <c r="W1507" s="413">
        <f t="shared" si="657"/>
        <v>0</v>
      </c>
      <c r="X1507" s="413">
        <f t="shared" si="657"/>
        <v>0</v>
      </c>
      <c r="Y1507" s="413">
        <f t="shared" si="657"/>
        <v>0</v>
      </c>
      <c r="Z1507" s="413">
        <f t="shared" si="657"/>
        <v>0</v>
      </c>
      <c r="AA1507" s="413">
        <f t="shared" si="657"/>
        <v>0</v>
      </c>
      <c r="AB1507" s="411">
        <f t="shared" si="657"/>
        <v>0</v>
      </c>
      <c r="AC1507" s="407">
        <f t="shared" si="657"/>
        <v>0</v>
      </c>
      <c r="AD1507" s="830"/>
      <c r="AE1507" s="1063"/>
      <c r="AF1507" s="832"/>
    </row>
    <row r="1508" spans="1:34" outlineLevel="1" x14ac:dyDescent="0.2">
      <c r="A1508" s="11">
        <v>181</v>
      </c>
      <c r="B1508" s="300"/>
      <c r="C1508" s="295"/>
      <c r="D1508" s="295"/>
      <c r="E1508" s="295"/>
      <c r="F1508" s="856" t="s">
        <v>554</v>
      </c>
      <c r="G1508" s="857"/>
      <c r="H1508" s="857"/>
      <c r="I1508" s="857"/>
      <c r="J1508" s="857"/>
      <c r="K1508" s="857"/>
      <c r="L1508" s="858"/>
      <c r="M1508" s="408">
        <f t="shared" ref="M1508:M1509" si="658">M732</f>
        <v>0</v>
      </c>
      <c r="N1508" s="419">
        <f>M1508*(1-'Annexe 1. Taux de référence'!$E74)+N732*(1-'Annexe 1. Taux de référence'!$E74)</f>
        <v>0</v>
      </c>
      <c r="O1508" s="422">
        <f>O732*(1-'Annexe 1. Taux de référence'!$E74)</f>
        <v>0</v>
      </c>
      <c r="P1508" s="422">
        <f>P732*(1-'Annexe 1. Taux de référence'!$E74)</f>
        <v>0</v>
      </c>
      <c r="Q1508" s="423">
        <f>Q732*(1-'Annexe 1. Taux de référence'!$E74)</f>
        <v>0</v>
      </c>
      <c r="R1508" s="419">
        <f>R732*(1-'Annexe 1. Taux de référence'!$E74)</f>
        <v>0</v>
      </c>
      <c r="S1508" s="421">
        <f>S732*(1-'Annexe 1. Taux de référence'!$E74)</f>
        <v>0</v>
      </c>
      <c r="T1508" s="421">
        <f>T732*(1-'Annexe 1. Taux de référence'!$E74)</f>
        <v>0</v>
      </c>
      <c r="U1508" s="421">
        <f>U732*(1-'Annexe 1. Taux de référence'!$E74)</f>
        <v>0</v>
      </c>
      <c r="V1508" s="421">
        <f>V732*(1-'Annexe 1. Taux de référence'!$E74)</f>
        <v>0</v>
      </c>
      <c r="W1508" s="421">
        <f>W732*(1-'Annexe 1. Taux de référence'!$E74)</f>
        <v>0</v>
      </c>
      <c r="X1508" s="422">
        <f>X732*(1-'Annexe 1. Taux de référence'!$E74)</f>
        <v>0</v>
      </c>
      <c r="Y1508" s="421">
        <f>Y732*(1-'Annexe 1. Taux de référence'!$E74)</f>
        <v>0</v>
      </c>
      <c r="Z1508" s="421">
        <f>Z732*(1-'Annexe 1. Taux de référence'!$E74)</f>
        <v>0</v>
      </c>
      <c r="AA1508" s="421">
        <f>AA732*(1-'Annexe 1. Taux de référence'!$E74)</f>
        <v>0</v>
      </c>
      <c r="AB1508" s="421">
        <f>AB732*(1-'Annexe 1. Taux de référence'!$E74)</f>
        <v>0</v>
      </c>
      <c r="AC1508" s="408">
        <f t="shared" ref="AC1508:AC1509" si="659">AC732</f>
        <v>0</v>
      </c>
      <c r="AD1508" s="830"/>
      <c r="AE1508" s="1063"/>
      <c r="AF1508" s="832"/>
    </row>
    <row r="1509" spans="1:34" outlineLevel="1" x14ac:dyDescent="0.2">
      <c r="A1509" s="11">
        <v>182</v>
      </c>
      <c r="B1509" s="300"/>
      <c r="C1509" s="295"/>
      <c r="D1509" s="295"/>
      <c r="E1509" s="295"/>
      <c r="F1509" s="859" t="s">
        <v>555</v>
      </c>
      <c r="G1509" s="860"/>
      <c r="H1509" s="860"/>
      <c r="I1509" s="860"/>
      <c r="J1509" s="860"/>
      <c r="K1509" s="860"/>
      <c r="L1509" s="861"/>
      <c r="M1509" s="408">
        <f t="shared" si="658"/>
        <v>0</v>
      </c>
      <c r="N1509" s="419">
        <f>M1509*(1-'Annexe 1. Taux de référence'!$E75)+N733*(1-'Annexe 1. Taux de référence'!$E75)</f>
        <v>0</v>
      </c>
      <c r="O1509" s="422">
        <f>O733*(1-'Annexe 1. Taux de référence'!$E75)</f>
        <v>0</v>
      </c>
      <c r="P1509" s="422">
        <f>P733*(1-'Annexe 1. Taux de référence'!$E75)</f>
        <v>0</v>
      </c>
      <c r="Q1509" s="423">
        <f>Q733*(1-'Annexe 1. Taux de référence'!$E75)</f>
        <v>0</v>
      </c>
      <c r="R1509" s="419">
        <f>R733*(1-'Annexe 1. Taux de référence'!$E75)</f>
        <v>0</v>
      </c>
      <c r="S1509" s="421">
        <f>S733*(1-'Annexe 1. Taux de référence'!$E75)</f>
        <v>0</v>
      </c>
      <c r="T1509" s="421">
        <f>T733*(1-'Annexe 1. Taux de référence'!$E75)</f>
        <v>0</v>
      </c>
      <c r="U1509" s="421">
        <f>U733*(1-'Annexe 1. Taux de référence'!$E75)</f>
        <v>0</v>
      </c>
      <c r="V1509" s="421">
        <f>V733*(1-'Annexe 1. Taux de référence'!$E75)</f>
        <v>0</v>
      </c>
      <c r="W1509" s="421">
        <f>W733*(1-'Annexe 1. Taux de référence'!$E75)</f>
        <v>0</v>
      </c>
      <c r="X1509" s="422">
        <f>X733*(1-'Annexe 1. Taux de référence'!$E75)</f>
        <v>0</v>
      </c>
      <c r="Y1509" s="421">
        <f>Y733*(1-'Annexe 1. Taux de référence'!$E75)</f>
        <v>0</v>
      </c>
      <c r="Z1509" s="421">
        <f>Z733*(1-'Annexe 1. Taux de référence'!$E75)</f>
        <v>0</v>
      </c>
      <c r="AA1509" s="421">
        <f>AA733*(1-'Annexe 1. Taux de référence'!$E75)</f>
        <v>0</v>
      </c>
      <c r="AB1509" s="421">
        <f>AB733*(1-'Annexe 1. Taux de référence'!$E75)</f>
        <v>0</v>
      </c>
      <c r="AC1509" s="408">
        <f t="shared" si="659"/>
        <v>0</v>
      </c>
      <c r="AD1509" s="833"/>
      <c r="AE1509" s="834"/>
      <c r="AF1509" s="835"/>
    </row>
    <row r="1510" spans="1:34" outlineLevel="1" x14ac:dyDescent="0.2">
      <c r="A1510" s="11">
        <v>183</v>
      </c>
      <c r="B1510" s="300"/>
      <c r="C1510" s="295"/>
      <c r="D1510" s="844" t="s">
        <v>24</v>
      </c>
      <c r="E1510" s="845"/>
      <c r="F1510" s="845"/>
      <c r="G1510" s="845"/>
      <c r="H1510" s="845"/>
      <c r="I1510" s="845"/>
      <c r="J1510" s="845"/>
      <c r="K1510" s="845"/>
      <c r="L1510" s="846"/>
      <c r="M1510" s="407">
        <f>SUBTOTAL(9,M1511:M1513)</f>
        <v>0</v>
      </c>
      <c r="N1510" s="1188"/>
      <c r="O1510" s="1243"/>
      <c r="P1510" s="1405"/>
      <c r="Q1510" s="415">
        <f t="shared" ref="Q1510:AC1510" si="660">SUBTOTAL(9,Q1511:Q1513)</f>
        <v>0</v>
      </c>
      <c r="R1510" s="410">
        <f t="shared" si="660"/>
        <v>0</v>
      </c>
      <c r="S1510" s="414">
        <f t="shared" si="660"/>
        <v>0</v>
      </c>
      <c r="T1510" s="413">
        <f t="shared" si="660"/>
        <v>0</v>
      </c>
      <c r="U1510" s="413">
        <f t="shared" si="660"/>
        <v>0</v>
      </c>
      <c r="V1510" s="413">
        <f t="shared" si="660"/>
        <v>0</v>
      </c>
      <c r="W1510" s="413">
        <f t="shared" si="660"/>
        <v>0</v>
      </c>
      <c r="X1510" s="413">
        <f t="shared" si="660"/>
        <v>0</v>
      </c>
      <c r="Y1510" s="413">
        <f t="shared" si="660"/>
        <v>0</v>
      </c>
      <c r="Z1510" s="413">
        <f t="shared" si="660"/>
        <v>0</v>
      </c>
      <c r="AA1510" s="413">
        <f t="shared" si="660"/>
        <v>0</v>
      </c>
      <c r="AB1510" s="411">
        <f t="shared" si="660"/>
        <v>0</v>
      </c>
      <c r="AC1510" s="407">
        <f t="shared" si="660"/>
        <v>0</v>
      </c>
      <c r="AD1510" s="1592"/>
      <c r="AE1510" s="1611"/>
      <c r="AF1510" s="1612"/>
      <c r="AH1510" s="249">
        <f>SUM(Q1510,Q1504,Q1501,Q1492,Q1487,Q1484,Q1480,Q1477,Q1473,Q1470,Q1465,Q1461,Q1457,Q1451,Q1446,Q1441,Q1432,Q1429,Q1426,Q1423,Q1417,Q1414,Q1409,Q1406,Q1402,Q1399,Q1395,Q1392,Q1387,Q1383,Q1379,Q1373,Q1368,Q1363,Q1354,Q1351,Q1348,Q1339,Q1336,Q1331,Q1328,Q1324,Q1321,Q1317,Q1314,Q1309,Q1305,Q1301,Q1295,Q1290,Q1285)</f>
        <v>0</v>
      </c>
    </row>
    <row r="1511" spans="1:34" outlineLevel="1" x14ac:dyDescent="0.2">
      <c r="A1511" s="11">
        <v>184</v>
      </c>
      <c r="B1511" s="300"/>
      <c r="C1511" s="295"/>
      <c r="D1511" s="295"/>
      <c r="E1511" s="295"/>
      <c r="F1511" s="856" t="s">
        <v>156</v>
      </c>
      <c r="G1511" s="857"/>
      <c r="H1511" s="857"/>
      <c r="I1511" s="857"/>
      <c r="J1511" s="857"/>
      <c r="K1511" s="857"/>
      <c r="L1511" s="858"/>
      <c r="M1511" s="408">
        <f t="shared" ref="M1511:M1513" si="661">M735</f>
        <v>0</v>
      </c>
      <c r="N1511" s="1244"/>
      <c r="O1511" s="1662"/>
      <c r="P1511" s="1406"/>
      <c r="Q1511" s="423">
        <f>($M1511+SUM($N735:$Q735))*'Annexe 1. Taux de référence'!$R$97</f>
        <v>0</v>
      </c>
      <c r="R1511" s="419">
        <f>R735*'Annexe 1. Taux de référence'!$R$97</f>
        <v>0</v>
      </c>
      <c r="S1511" s="421">
        <f>S735*'Annexe 1. Taux de référence'!$R$97</f>
        <v>0</v>
      </c>
      <c r="T1511" s="421">
        <f>T735*'Annexe 1. Taux de référence'!$R$97</f>
        <v>0</v>
      </c>
      <c r="U1511" s="421">
        <f>U735*'Annexe 1. Taux de référence'!$R$97</f>
        <v>0</v>
      </c>
      <c r="V1511" s="421">
        <f>V735*'Annexe 1. Taux de référence'!$R$97</f>
        <v>0</v>
      </c>
      <c r="W1511" s="421">
        <f>W735*'Annexe 1. Taux de référence'!$R$97</f>
        <v>0</v>
      </c>
      <c r="X1511" s="422">
        <f>X735*'Annexe 1. Taux de référence'!$R$97</f>
        <v>0</v>
      </c>
      <c r="Y1511" s="421">
        <f>Y735*'Annexe 1. Taux de référence'!$R$97</f>
        <v>0</v>
      </c>
      <c r="Z1511" s="421">
        <f>Z735*'Annexe 1. Taux de référence'!$R$97</f>
        <v>0</v>
      </c>
      <c r="AA1511" s="421">
        <f>AA735*'Annexe 1. Taux de référence'!$R$97</f>
        <v>0</v>
      </c>
      <c r="AB1511" s="421">
        <f>AB735*'Annexe 1. Taux de référence'!$R$97</f>
        <v>0</v>
      </c>
      <c r="AC1511" s="408">
        <f t="shared" ref="AC1511:AC1513" si="662">AC735</f>
        <v>0</v>
      </c>
      <c r="AD1511" s="1440"/>
      <c r="AE1511" s="828"/>
      <c r="AF1511" s="829"/>
    </row>
    <row r="1512" spans="1:34" outlineLevel="1" x14ac:dyDescent="0.2">
      <c r="A1512" s="11">
        <v>185</v>
      </c>
      <c r="B1512" s="300"/>
      <c r="C1512" s="295"/>
      <c r="D1512" s="295"/>
      <c r="E1512" s="295"/>
      <c r="F1512" s="915" t="s">
        <v>157</v>
      </c>
      <c r="G1512" s="916"/>
      <c r="H1512" s="916"/>
      <c r="I1512" s="916"/>
      <c r="J1512" s="916"/>
      <c r="K1512" s="916"/>
      <c r="L1512" s="917"/>
      <c r="M1512" s="408">
        <f t="shared" si="661"/>
        <v>0</v>
      </c>
      <c r="N1512" s="1221"/>
      <c r="O1512" s="1662"/>
      <c r="P1512" s="1662"/>
      <c r="Q1512" s="1244"/>
      <c r="R1512" s="419">
        <f>($M1512+SUM($N736:$R736))*'Annexe 1. Taux de référence'!$S$98</f>
        <v>0</v>
      </c>
      <c r="S1512" s="421">
        <f>(M1512+SUM($N736:$R736))*'Annexe 1. Taux de référence'!$T$98+S736*('Annexe 1. Taux de référence'!$S$98+'Annexe 1. Taux de référence'!$T$98)</f>
        <v>0</v>
      </c>
      <c r="T1512" s="421">
        <f>($M1512+SUM($N736:$S736))*'Annexe 1. Taux de référence'!$U$98+$T736*('Annexe 1. Taux de référence'!$S$98+'Annexe 1. Taux de référence'!$T$98+'Annexe 1. Taux de référence'!$U$98)</f>
        <v>0</v>
      </c>
      <c r="U1512" s="421">
        <f>U736*('Annexe 1. Taux de référence'!$S$98+'Annexe 1. Taux de référence'!$T$98+'Annexe 1. Taux de référence'!$U$98)</f>
        <v>0</v>
      </c>
      <c r="V1512" s="421">
        <f>V736*('Annexe 1. Taux de référence'!$S$98+'Annexe 1. Taux de référence'!$T$98+'Annexe 1. Taux de référence'!$U$98)</f>
        <v>0</v>
      </c>
      <c r="W1512" s="421">
        <f>W736*('Annexe 1. Taux de référence'!$S$98+'Annexe 1. Taux de référence'!$T$98+'Annexe 1. Taux de référence'!$U$98)</f>
        <v>0</v>
      </c>
      <c r="X1512" s="422">
        <f>X736*('Annexe 1. Taux de référence'!$S$98+'Annexe 1. Taux de référence'!$T$98+'Annexe 1. Taux de référence'!$U$98)</f>
        <v>0</v>
      </c>
      <c r="Y1512" s="421">
        <f>Y736*('Annexe 1. Taux de référence'!$S$98+'Annexe 1. Taux de référence'!$T$98+'Annexe 1. Taux de référence'!$U$98)</f>
        <v>0</v>
      </c>
      <c r="Z1512" s="421">
        <f>Z736*('Annexe 1. Taux de référence'!$S$98+'Annexe 1. Taux de référence'!$T$98+'Annexe 1. Taux de référence'!$U$98)</f>
        <v>0</v>
      </c>
      <c r="AA1512" s="421">
        <f>AA736*('Annexe 1. Taux de référence'!$S$98+'Annexe 1. Taux de référence'!$T$98+'Annexe 1. Taux de référence'!$U$98)</f>
        <v>0</v>
      </c>
      <c r="AB1512" s="421">
        <f>AB736*('Annexe 1. Taux de référence'!$S$98+'Annexe 1. Taux de référence'!$T$98+'Annexe 1. Taux de référence'!$U$98)</f>
        <v>0</v>
      </c>
      <c r="AC1512" s="408">
        <f t="shared" si="662"/>
        <v>0</v>
      </c>
      <c r="AD1512" s="830"/>
      <c r="AE1512" s="1063"/>
      <c r="AF1512" s="832"/>
    </row>
    <row r="1513" spans="1:34" outlineLevel="1" x14ac:dyDescent="0.2">
      <c r="A1513" s="11">
        <v>186</v>
      </c>
      <c r="B1513" s="300"/>
      <c r="C1513" s="295"/>
      <c r="D1513" s="295"/>
      <c r="E1513" s="295"/>
      <c r="F1513" s="859" t="s">
        <v>25</v>
      </c>
      <c r="G1513" s="860"/>
      <c r="H1513" s="860"/>
      <c r="I1513" s="860"/>
      <c r="J1513" s="860"/>
      <c r="K1513" s="860"/>
      <c r="L1513" s="861"/>
      <c r="M1513" s="408">
        <f t="shared" si="661"/>
        <v>0</v>
      </c>
      <c r="N1513" s="1207"/>
      <c r="O1513" s="834"/>
      <c r="P1513" s="834"/>
      <c r="Q1513" s="834"/>
      <c r="R1513" s="834"/>
      <c r="S1513" s="834"/>
      <c r="T1513" s="834"/>
      <c r="U1513" s="834"/>
      <c r="V1513" s="834"/>
      <c r="W1513" s="834"/>
      <c r="X1513" s="834"/>
      <c r="Y1513" s="834"/>
      <c r="Z1513" s="834"/>
      <c r="AA1513" s="834"/>
      <c r="AB1513" s="1208"/>
      <c r="AC1513" s="408">
        <f t="shared" si="662"/>
        <v>0</v>
      </c>
      <c r="AD1513" s="833"/>
      <c r="AE1513" s="834"/>
      <c r="AF1513" s="835"/>
    </row>
    <row r="1514" spans="1:34" outlineLevel="1" x14ac:dyDescent="0.2">
      <c r="A1514" s="11">
        <v>187</v>
      </c>
      <c r="B1514" s="300"/>
      <c r="C1514" s="295"/>
      <c r="D1514" s="844" t="s">
        <v>467</v>
      </c>
      <c r="E1514" s="845"/>
      <c r="F1514" s="845"/>
      <c r="G1514" s="845"/>
      <c r="H1514" s="845"/>
      <c r="I1514" s="845"/>
      <c r="J1514" s="845"/>
      <c r="K1514" s="845"/>
      <c r="L1514" s="846"/>
      <c r="M1514" s="407">
        <f>SUBTOTAL(9,M1515:M1516)</f>
        <v>0</v>
      </c>
      <c r="N1514" s="1623"/>
      <c r="O1514" s="1624"/>
      <c r="P1514" s="1624"/>
      <c r="Q1514" s="1624"/>
      <c r="R1514" s="1624"/>
      <c r="S1514" s="1624"/>
      <c r="T1514" s="1624"/>
      <c r="U1514" s="1624"/>
      <c r="V1514" s="1624"/>
      <c r="W1514" s="1624"/>
      <c r="X1514" s="1624"/>
      <c r="Y1514" s="1624"/>
      <c r="Z1514" s="1624"/>
      <c r="AA1514" s="1624"/>
      <c r="AB1514" s="1624"/>
      <c r="AC1514" s="1624"/>
      <c r="AD1514" s="1624"/>
      <c r="AE1514" s="1624"/>
      <c r="AF1514" s="1625"/>
    </row>
    <row r="1515" spans="1:34" outlineLevel="1" x14ac:dyDescent="0.2">
      <c r="A1515" s="11">
        <v>188</v>
      </c>
      <c r="B1515" s="300"/>
      <c r="C1515" s="295"/>
      <c r="D1515" s="295"/>
      <c r="E1515" s="295"/>
      <c r="F1515" s="856" t="s">
        <v>466</v>
      </c>
      <c r="G1515" s="857"/>
      <c r="H1515" s="857"/>
      <c r="I1515" s="857"/>
      <c r="J1515" s="857"/>
      <c r="K1515" s="857"/>
      <c r="L1515" s="858"/>
      <c r="M1515" s="408">
        <f t="shared" ref="M1515:M1516" si="663">M739</f>
        <v>0</v>
      </c>
      <c r="N1515" s="1689"/>
      <c r="O1515" s="1462"/>
      <c r="P1515" s="1462"/>
      <c r="Q1515" s="1462"/>
      <c r="R1515" s="1462"/>
      <c r="S1515" s="1462"/>
      <c r="T1515" s="1462"/>
      <c r="U1515" s="1462"/>
      <c r="V1515" s="1462"/>
      <c r="W1515" s="1462"/>
      <c r="X1515" s="1462"/>
      <c r="Y1515" s="1462"/>
      <c r="Z1515" s="1462"/>
      <c r="AA1515" s="1462"/>
      <c r="AB1515" s="1462"/>
      <c r="AC1515" s="1462"/>
      <c r="AD1515" s="1462"/>
      <c r="AE1515" s="1462"/>
      <c r="AF1515" s="1463"/>
    </row>
    <row r="1516" spans="1:34" outlineLevel="1" x14ac:dyDescent="0.2">
      <c r="A1516" s="11">
        <v>189</v>
      </c>
      <c r="B1516" s="300"/>
      <c r="C1516" s="295"/>
      <c r="D1516" s="295"/>
      <c r="E1516" s="295"/>
      <c r="F1516" s="915" t="s">
        <v>576</v>
      </c>
      <c r="G1516" s="916"/>
      <c r="H1516" s="916"/>
      <c r="I1516" s="916"/>
      <c r="J1516" s="916"/>
      <c r="K1516" s="916"/>
      <c r="L1516" s="917"/>
      <c r="M1516" s="408">
        <f t="shared" si="663"/>
        <v>0</v>
      </c>
      <c r="N1516" s="1690"/>
      <c r="O1516" s="1468"/>
      <c r="P1516" s="1468"/>
      <c r="Q1516" s="1468"/>
      <c r="R1516" s="1468"/>
      <c r="S1516" s="1468"/>
      <c r="T1516" s="1468"/>
      <c r="U1516" s="1468"/>
      <c r="V1516" s="1468"/>
      <c r="W1516" s="1468"/>
      <c r="X1516" s="1468"/>
      <c r="Y1516" s="1468"/>
      <c r="Z1516" s="1468"/>
      <c r="AA1516" s="1468"/>
      <c r="AB1516" s="1468"/>
      <c r="AC1516" s="1468"/>
      <c r="AD1516" s="1468"/>
      <c r="AE1516" s="1468"/>
      <c r="AF1516" s="1469"/>
    </row>
    <row r="1517" spans="1:34" ht="7.5" customHeight="1" outlineLevel="1" x14ac:dyDescent="0.2">
      <c r="A1517" s="11"/>
      <c r="B1517" s="1602"/>
      <c r="C1517" s="1437"/>
      <c r="D1517" s="1437"/>
      <c r="E1517" s="1437"/>
      <c r="F1517" s="1437"/>
      <c r="G1517" s="1437"/>
      <c r="H1517" s="1437"/>
      <c r="I1517" s="1437"/>
      <c r="J1517" s="1437"/>
      <c r="K1517" s="1437"/>
      <c r="L1517" s="1437"/>
      <c r="M1517" s="1429"/>
      <c r="N1517" s="1430"/>
      <c r="O1517" s="1430"/>
      <c r="P1517" s="1430"/>
      <c r="Q1517" s="1430"/>
      <c r="R1517" s="1430"/>
      <c r="S1517" s="1430"/>
      <c r="T1517" s="1430"/>
      <c r="U1517" s="1430"/>
      <c r="V1517" s="1430"/>
      <c r="W1517" s="1430"/>
      <c r="X1517" s="1430"/>
      <c r="Y1517" s="1430"/>
      <c r="Z1517" s="1430"/>
      <c r="AA1517" s="1430"/>
      <c r="AB1517" s="1430"/>
      <c r="AC1517" s="1430"/>
      <c r="AD1517" s="1430"/>
      <c r="AE1517" s="1430"/>
      <c r="AF1517" s="1431"/>
    </row>
    <row r="1518" spans="1:34" ht="22.5" customHeight="1" outlineLevel="1" x14ac:dyDescent="0.2">
      <c r="A1518" s="11">
        <v>323</v>
      </c>
      <c r="B1518" s="963" t="s">
        <v>159</v>
      </c>
      <c r="C1518" s="964"/>
      <c r="D1518" s="964"/>
      <c r="E1518" s="964"/>
      <c r="F1518" s="964"/>
      <c r="G1518" s="964"/>
      <c r="H1518" s="964"/>
      <c r="I1518" s="964"/>
      <c r="J1518" s="964"/>
      <c r="K1518" s="964"/>
      <c r="L1518" s="964"/>
      <c r="M1518" s="407">
        <f>SUBTOTAL(9,M1283:M1517)</f>
        <v>0</v>
      </c>
      <c r="N1518" s="410">
        <f t="shared" ref="N1518:AC1518" si="664">SUBTOTAL(9,N1283:N1517)</f>
        <v>0</v>
      </c>
      <c r="O1518" s="414">
        <f t="shared" si="664"/>
        <v>0</v>
      </c>
      <c r="P1518" s="414">
        <f t="shared" si="664"/>
        <v>0</v>
      </c>
      <c r="Q1518" s="415">
        <f t="shared" si="664"/>
        <v>0</v>
      </c>
      <c r="R1518" s="410">
        <f t="shared" si="664"/>
        <v>0</v>
      </c>
      <c r="S1518" s="414">
        <f>SUBTOTAL(9,S1283:S1513)</f>
        <v>0</v>
      </c>
      <c r="T1518" s="413">
        <f t="shared" si="664"/>
        <v>0</v>
      </c>
      <c r="U1518" s="413">
        <f t="shared" si="664"/>
        <v>0</v>
      </c>
      <c r="V1518" s="413">
        <f t="shared" si="664"/>
        <v>0</v>
      </c>
      <c r="W1518" s="413">
        <f t="shared" si="664"/>
        <v>0</v>
      </c>
      <c r="X1518" s="413">
        <f t="shared" si="664"/>
        <v>0</v>
      </c>
      <c r="Y1518" s="413">
        <f t="shared" si="664"/>
        <v>0</v>
      </c>
      <c r="Z1518" s="413">
        <f t="shared" si="664"/>
        <v>0</v>
      </c>
      <c r="AA1518" s="413">
        <f t="shared" si="664"/>
        <v>0</v>
      </c>
      <c r="AB1518" s="411">
        <f t="shared" si="664"/>
        <v>0</v>
      </c>
      <c r="AC1518" s="407">
        <f t="shared" si="664"/>
        <v>0</v>
      </c>
      <c r="AD1518" s="963"/>
      <c r="AE1518" s="964"/>
      <c r="AF1518" s="1101"/>
    </row>
    <row r="1519" spans="1:34" ht="7.5" customHeight="1" outlineLevel="1" x14ac:dyDescent="0.2">
      <c r="B1519" s="1602"/>
      <c r="C1519" s="1437"/>
      <c r="D1519" s="1437"/>
      <c r="E1519" s="1437"/>
      <c r="F1519" s="1437"/>
      <c r="G1519" s="1437"/>
      <c r="H1519" s="1437"/>
      <c r="I1519" s="1437"/>
      <c r="J1519" s="1437"/>
      <c r="K1519" s="1437"/>
      <c r="L1519" s="1437"/>
      <c r="M1519" s="1437"/>
      <c r="N1519" s="1437"/>
      <c r="O1519" s="1437"/>
      <c r="P1519" s="1437"/>
      <c r="Q1519" s="1437"/>
      <c r="R1519" s="1437"/>
      <c r="S1519" s="1437"/>
      <c r="T1519" s="1437"/>
      <c r="U1519" s="1437"/>
      <c r="V1519" s="1437"/>
      <c r="W1519" s="1437"/>
      <c r="X1519" s="1437"/>
      <c r="Y1519" s="1437"/>
      <c r="Z1519" s="1437"/>
      <c r="AA1519" s="1437"/>
      <c r="AB1519" s="1437"/>
      <c r="AC1519" s="1437"/>
      <c r="AD1519" s="1437"/>
      <c r="AE1519" s="1437"/>
      <c r="AF1519" s="1438"/>
    </row>
    <row r="1520" spans="1:34" ht="22.5" customHeight="1" outlineLevel="2" x14ac:dyDescent="0.2">
      <c r="A1520" s="11">
        <v>325</v>
      </c>
      <c r="B1520" s="963" t="s">
        <v>160</v>
      </c>
      <c r="C1520" s="964"/>
      <c r="D1520" s="964"/>
      <c r="E1520" s="964"/>
      <c r="F1520" s="964"/>
      <c r="G1520" s="964"/>
      <c r="H1520" s="964"/>
      <c r="I1520" s="964"/>
      <c r="J1520" s="964"/>
      <c r="K1520" s="964"/>
      <c r="L1520" s="964"/>
      <c r="M1520" s="964"/>
      <c r="N1520" s="964"/>
      <c r="O1520" s="964"/>
      <c r="P1520" s="964"/>
      <c r="Q1520" s="964"/>
      <c r="R1520" s="964"/>
      <c r="S1520" s="964"/>
      <c r="T1520" s="964"/>
      <c r="U1520" s="964"/>
      <c r="V1520" s="964"/>
      <c r="W1520" s="964"/>
      <c r="X1520" s="964"/>
      <c r="Y1520" s="964"/>
      <c r="Z1520" s="964"/>
      <c r="AA1520" s="964"/>
      <c r="AB1520" s="964"/>
      <c r="AC1520" s="964"/>
      <c r="AD1520" s="964"/>
      <c r="AE1520" s="964"/>
      <c r="AF1520" s="1101"/>
    </row>
    <row r="1521" spans="1:32" outlineLevel="1" x14ac:dyDescent="0.2">
      <c r="A1521" s="11">
        <v>188</v>
      </c>
      <c r="B1521" s="300"/>
      <c r="C1521" s="295"/>
      <c r="D1521" s="295"/>
      <c r="E1521" s="295"/>
      <c r="F1521" s="856" t="s">
        <v>161</v>
      </c>
      <c r="G1521" s="857"/>
      <c r="H1521" s="857"/>
      <c r="I1521" s="857"/>
      <c r="J1521" s="857"/>
      <c r="K1521" s="857"/>
      <c r="L1521" s="858"/>
      <c r="M1521" s="408">
        <f t="shared" ref="M1521" si="665">M745</f>
        <v>0</v>
      </c>
      <c r="N1521" s="419">
        <f>M1521</f>
        <v>0</v>
      </c>
      <c r="O1521" s="1386"/>
      <c r="P1521" s="1387"/>
      <c r="Q1521" s="1387"/>
      <c r="R1521" s="1387"/>
      <c r="S1521" s="1387"/>
      <c r="T1521" s="1387"/>
      <c r="U1521" s="1387"/>
      <c r="V1521" s="1387"/>
      <c r="W1521" s="1387"/>
      <c r="X1521" s="1387"/>
      <c r="Y1521" s="1387"/>
      <c r="Z1521" s="1387"/>
      <c r="AA1521" s="1387"/>
      <c r="AB1521" s="1387"/>
      <c r="AC1521" s="408">
        <f t="shared" ref="AC1521" si="666">M1521-SUM(N1521:AB1521)</f>
        <v>0</v>
      </c>
      <c r="AD1521" s="1690"/>
      <c r="AE1521" s="1586"/>
      <c r="AF1521" s="1587"/>
    </row>
    <row r="1522" spans="1:32" ht="7.5" customHeight="1" outlineLevel="1" x14ac:dyDescent="0.2">
      <c r="A1522" s="11"/>
      <c r="B1522" s="1432"/>
      <c r="C1522" s="1433"/>
      <c r="D1522" s="1436"/>
      <c r="E1522" s="1436"/>
      <c r="F1522" s="1436"/>
      <c r="G1522" s="1436"/>
      <c r="H1522" s="1436"/>
      <c r="I1522" s="1436"/>
      <c r="J1522" s="1436"/>
      <c r="K1522" s="1436"/>
      <c r="L1522" s="1596"/>
      <c r="M1522" s="1429"/>
      <c r="N1522" s="1430"/>
      <c r="O1522" s="1430"/>
      <c r="P1522" s="1430"/>
      <c r="Q1522" s="1430"/>
      <c r="R1522" s="1430"/>
      <c r="S1522" s="1430"/>
      <c r="T1522" s="1430"/>
      <c r="U1522" s="1430"/>
      <c r="V1522" s="1430"/>
      <c r="W1522" s="1430"/>
      <c r="X1522" s="1430"/>
      <c r="Y1522" s="1430"/>
      <c r="Z1522" s="1430"/>
      <c r="AA1522" s="1430"/>
      <c r="AB1522" s="1430"/>
      <c r="AC1522" s="1430"/>
      <c r="AD1522" s="1430"/>
      <c r="AE1522" s="1430"/>
      <c r="AF1522" s="1431"/>
    </row>
    <row r="1523" spans="1:32" outlineLevel="1" x14ac:dyDescent="0.2">
      <c r="A1523" s="11">
        <v>187</v>
      </c>
      <c r="B1523" s="300"/>
      <c r="C1523" s="296"/>
      <c r="D1523" s="844" t="s">
        <v>163</v>
      </c>
      <c r="E1523" s="845"/>
      <c r="F1523" s="845"/>
      <c r="G1523" s="845"/>
      <c r="H1523" s="845"/>
      <c r="I1523" s="845"/>
      <c r="J1523" s="845"/>
      <c r="K1523" s="845"/>
      <c r="L1523" s="846"/>
      <c r="M1523" s="407">
        <f>SUBTOTAL(9,M1524:M1530)</f>
        <v>0</v>
      </c>
      <c r="N1523" s="1188"/>
      <c r="O1523" s="1243"/>
      <c r="P1523" s="1243"/>
      <c r="Q1523" s="1243"/>
      <c r="R1523" s="1243"/>
      <c r="S1523" s="1243"/>
      <c r="T1523" s="1243"/>
      <c r="U1523" s="1243"/>
      <c r="V1523" s="1243"/>
      <c r="W1523" s="1243"/>
      <c r="X1523" s="1243"/>
      <c r="Y1523" s="1243"/>
      <c r="Z1523" s="1243"/>
      <c r="AA1523" s="1243"/>
      <c r="AB1523" s="1243"/>
      <c r="AC1523" s="407">
        <f t="shared" ref="AC1523" si="667">SUBTOTAL(9,AC1524:AC1530)</f>
        <v>0</v>
      </c>
      <c r="AD1523" s="1592"/>
      <c r="AE1523" s="1611"/>
      <c r="AF1523" s="1612"/>
    </row>
    <row r="1524" spans="1:32" outlineLevel="1" x14ac:dyDescent="0.2">
      <c r="A1524" s="11">
        <v>188</v>
      </c>
      <c r="B1524" s="300"/>
      <c r="C1524" s="295"/>
      <c r="D1524" s="295"/>
      <c r="E1524" s="295"/>
      <c r="F1524" s="856" t="s">
        <v>162</v>
      </c>
      <c r="G1524" s="857"/>
      <c r="H1524" s="857"/>
      <c r="I1524" s="857"/>
      <c r="J1524" s="857"/>
      <c r="K1524" s="857"/>
      <c r="L1524" s="858"/>
      <c r="M1524" s="408">
        <f t="shared" ref="M1524:M1530" si="668">M748</f>
        <v>0</v>
      </c>
      <c r="N1524" s="1244"/>
      <c r="O1524" s="1662"/>
      <c r="P1524" s="1662"/>
      <c r="Q1524" s="1662"/>
      <c r="R1524" s="1662"/>
      <c r="S1524" s="1662"/>
      <c r="T1524" s="1662"/>
      <c r="U1524" s="1662"/>
      <c r="V1524" s="1662"/>
      <c r="W1524" s="1662"/>
      <c r="X1524" s="1662"/>
      <c r="Y1524" s="1662"/>
      <c r="Z1524" s="1662"/>
      <c r="AA1524" s="1662"/>
      <c r="AB1524" s="1244"/>
      <c r="AC1524" s="408">
        <f t="shared" ref="AC1524:AC1546" si="669">M1524-SUM(N1524:AB1524)</f>
        <v>0</v>
      </c>
      <c r="AD1524" s="1461"/>
      <c r="AE1524" s="828"/>
      <c r="AF1524" s="829"/>
    </row>
    <row r="1525" spans="1:32" ht="27.75" customHeight="1" outlineLevel="1" x14ac:dyDescent="0.2">
      <c r="A1525" s="11">
        <v>189</v>
      </c>
      <c r="B1525" s="300"/>
      <c r="C1525" s="295"/>
      <c r="D1525" s="295"/>
      <c r="E1525" s="295"/>
      <c r="F1525" s="915" t="s">
        <v>164</v>
      </c>
      <c r="G1525" s="916"/>
      <c r="H1525" s="916"/>
      <c r="I1525" s="916"/>
      <c r="J1525" s="916"/>
      <c r="K1525" s="916"/>
      <c r="L1525" s="917"/>
      <c r="M1525" s="408">
        <f t="shared" si="668"/>
        <v>0</v>
      </c>
      <c r="N1525" s="1244"/>
      <c r="O1525" s="1662"/>
      <c r="P1525" s="1662"/>
      <c r="Q1525" s="1662"/>
      <c r="R1525" s="1662"/>
      <c r="S1525" s="1662"/>
      <c r="T1525" s="1662"/>
      <c r="U1525" s="1662"/>
      <c r="V1525" s="1662"/>
      <c r="W1525" s="1662"/>
      <c r="X1525" s="1662"/>
      <c r="Y1525" s="1662"/>
      <c r="Z1525" s="1662"/>
      <c r="AA1525" s="1662"/>
      <c r="AB1525" s="1244"/>
      <c r="AC1525" s="408">
        <f t="shared" si="669"/>
        <v>0</v>
      </c>
      <c r="AD1525" s="830"/>
      <c r="AE1525" s="831"/>
      <c r="AF1525" s="832"/>
    </row>
    <row r="1526" spans="1:32" ht="27.75" customHeight="1" outlineLevel="1" x14ac:dyDescent="0.2">
      <c r="A1526" s="11">
        <v>189</v>
      </c>
      <c r="B1526" s="300"/>
      <c r="C1526" s="295"/>
      <c r="D1526" s="295"/>
      <c r="E1526" s="295"/>
      <c r="F1526" s="915" t="s">
        <v>165</v>
      </c>
      <c r="G1526" s="916"/>
      <c r="H1526" s="916"/>
      <c r="I1526" s="916"/>
      <c r="J1526" s="916"/>
      <c r="K1526" s="916"/>
      <c r="L1526" s="917"/>
      <c r="M1526" s="408">
        <f t="shared" si="668"/>
        <v>0</v>
      </c>
      <c r="N1526" s="1244"/>
      <c r="O1526" s="1662"/>
      <c r="P1526" s="1662"/>
      <c r="Q1526" s="1662"/>
      <c r="R1526" s="1662"/>
      <c r="S1526" s="1662"/>
      <c r="T1526" s="1662"/>
      <c r="U1526" s="1662"/>
      <c r="V1526" s="1662"/>
      <c r="W1526" s="1662"/>
      <c r="X1526" s="1662"/>
      <c r="Y1526" s="1662"/>
      <c r="Z1526" s="1662"/>
      <c r="AA1526" s="1662"/>
      <c r="AB1526" s="1244"/>
      <c r="AC1526" s="408">
        <f t="shared" si="669"/>
        <v>0</v>
      </c>
      <c r="AD1526" s="830"/>
      <c r="AE1526" s="831"/>
      <c r="AF1526" s="832"/>
    </row>
    <row r="1527" spans="1:32" ht="27.75" customHeight="1" outlineLevel="1" x14ac:dyDescent="0.2">
      <c r="A1527" s="11">
        <v>189</v>
      </c>
      <c r="B1527" s="300"/>
      <c r="C1527" s="295"/>
      <c r="D1527" s="295"/>
      <c r="E1527" s="295"/>
      <c r="F1527" s="915" t="s">
        <v>166</v>
      </c>
      <c r="G1527" s="916"/>
      <c r="H1527" s="916"/>
      <c r="I1527" s="916"/>
      <c r="J1527" s="916"/>
      <c r="K1527" s="916"/>
      <c r="L1527" s="917"/>
      <c r="M1527" s="408">
        <f t="shared" si="668"/>
        <v>0</v>
      </c>
      <c r="N1527" s="1244"/>
      <c r="O1527" s="1662"/>
      <c r="P1527" s="1662"/>
      <c r="Q1527" s="1662"/>
      <c r="R1527" s="1662"/>
      <c r="S1527" s="1662"/>
      <c r="T1527" s="1662"/>
      <c r="U1527" s="1662"/>
      <c r="V1527" s="1662"/>
      <c r="W1527" s="1662"/>
      <c r="X1527" s="1662"/>
      <c r="Y1527" s="1662"/>
      <c r="Z1527" s="1662"/>
      <c r="AA1527" s="1662"/>
      <c r="AB1527" s="1244"/>
      <c r="AC1527" s="408">
        <f t="shared" si="669"/>
        <v>0</v>
      </c>
      <c r="AD1527" s="830"/>
      <c r="AE1527" s="831"/>
      <c r="AF1527" s="832"/>
    </row>
    <row r="1528" spans="1:32" ht="45" customHeight="1" outlineLevel="1" x14ac:dyDescent="0.2">
      <c r="A1528" s="11">
        <v>189</v>
      </c>
      <c r="B1528" s="300"/>
      <c r="C1528" s="295"/>
      <c r="D1528" s="295"/>
      <c r="E1528" s="295"/>
      <c r="F1528" s="915" t="s">
        <v>167</v>
      </c>
      <c r="G1528" s="916"/>
      <c r="H1528" s="916"/>
      <c r="I1528" s="916"/>
      <c r="J1528" s="916"/>
      <c r="K1528" s="916"/>
      <c r="L1528" s="917"/>
      <c r="M1528" s="408">
        <f t="shared" si="668"/>
        <v>0</v>
      </c>
      <c r="N1528" s="1244"/>
      <c r="O1528" s="1662"/>
      <c r="P1528" s="1662"/>
      <c r="Q1528" s="1662"/>
      <c r="R1528" s="1662"/>
      <c r="S1528" s="1662"/>
      <c r="T1528" s="1662"/>
      <c r="U1528" s="1662"/>
      <c r="V1528" s="1662"/>
      <c r="W1528" s="1662"/>
      <c r="X1528" s="1662"/>
      <c r="Y1528" s="1662"/>
      <c r="Z1528" s="1662"/>
      <c r="AA1528" s="1662"/>
      <c r="AB1528" s="1244"/>
      <c r="AC1528" s="408">
        <f t="shared" si="669"/>
        <v>0</v>
      </c>
      <c r="AD1528" s="830"/>
      <c r="AE1528" s="831"/>
      <c r="AF1528" s="832"/>
    </row>
    <row r="1529" spans="1:32" ht="27.75" customHeight="1" outlineLevel="1" x14ac:dyDescent="0.2">
      <c r="A1529" s="11">
        <v>189</v>
      </c>
      <c r="B1529" s="300"/>
      <c r="C1529" s="295"/>
      <c r="D1529" s="295"/>
      <c r="E1529" s="295"/>
      <c r="F1529" s="915" t="s">
        <v>451</v>
      </c>
      <c r="G1529" s="916"/>
      <c r="H1529" s="916"/>
      <c r="I1529" s="916"/>
      <c r="J1529" s="916"/>
      <c r="K1529" s="916"/>
      <c r="L1529" s="917"/>
      <c r="M1529" s="408">
        <f t="shared" si="668"/>
        <v>0</v>
      </c>
      <c r="N1529" s="1244"/>
      <c r="O1529" s="1662"/>
      <c r="P1529" s="1662"/>
      <c r="Q1529" s="1662"/>
      <c r="R1529" s="1662"/>
      <c r="S1529" s="1662"/>
      <c r="T1529" s="1662"/>
      <c r="U1529" s="1662"/>
      <c r="V1529" s="1662"/>
      <c r="W1529" s="1662"/>
      <c r="X1529" s="1662"/>
      <c r="Y1529" s="1662"/>
      <c r="Z1529" s="1662"/>
      <c r="AA1529" s="1662"/>
      <c r="AB1529" s="1244"/>
      <c r="AC1529" s="408">
        <f t="shared" si="669"/>
        <v>0</v>
      </c>
      <c r="AD1529" s="830"/>
      <c r="AE1529" s="831"/>
      <c r="AF1529" s="832"/>
    </row>
    <row r="1530" spans="1:32" outlineLevel="1" x14ac:dyDescent="0.2">
      <c r="A1530" s="11">
        <v>189</v>
      </c>
      <c r="B1530" s="300"/>
      <c r="C1530" s="295"/>
      <c r="D1530" s="295"/>
      <c r="E1530" s="295"/>
      <c r="F1530" s="915" t="s">
        <v>168</v>
      </c>
      <c r="G1530" s="916"/>
      <c r="H1530" s="916"/>
      <c r="I1530" s="916"/>
      <c r="J1530" s="916"/>
      <c r="K1530" s="916"/>
      <c r="L1530" s="917"/>
      <c r="M1530" s="408">
        <f t="shared" si="668"/>
        <v>0</v>
      </c>
      <c r="N1530" s="1244"/>
      <c r="O1530" s="1662"/>
      <c r="P1530" s="1662"/>
      <c r="Q1530" s="1662"/>
      <c r="R1530" s="1662"/>
      <c r="S1530" s="1662"/>
      <c r="T1530" s="1662"/>
      <c r="U1530" s="1662"/>
      <c r="V1530" s="1662"/>
      <c r="W1530" s="1662"/>
      <c r="X1530" s="1662"/>
      <c r="Y1530" s="1662"/>
      <c r="Z1530" s="1662"/>
      <c r="AA1530" s="1662"/>
      <c r="AB1530" s="1244"/>
      <c r="AC1530" s="408">
        <f t="shared" si="669"/>
        <v>0</v>
      </c>
      <c r="AD1530" s="833"/>
      <c r="AE1530" s="834"/>
      <c r="AF1530" s="835"/>
    </row>
    <row r="1531" spans="1:32" outlineLevel="1" x14ac:dyDescent="0.2">
      <c r="A1531" s="11">
        <v>187</v>
      </c>
      <c r="B1531" s="300"/>
      <c r="C1531" s="295"/>
      <c r="D1531" s="844" t="s">
        <v>169</v>
      </c>
      <c r="E1531" s="845"/>
      <c r="F1531" s="845"/>
      <c r="G1531" s="845"/>
      <c r="H1531" s="845"/>
      <c r="I1531" s="845"/>
      <c r="J1531" s="845"/>
      <c r="K1531" s="845"/>
      <c r="L1531" s="846"/>
      <c r="M1531" s="407">
        <f>SUBTOTAL(9,M1532:M1538)</f>
        <v>0</v>
      </c>
      <c r="N1531" s="1244"/>
      <c r="O1531" s="1662"/>
      <c r="P1531" s="1662"/>
      <c r="Q1531" s="1662"/>
      <c r="R1531" s="1662"/>
      <c r="S1531" s="1662"/>
      <c r="T1531" s="1662"/>
      <c r="U1531" s="1662"/>
      <c r="V1531" s="1662"/>
      <c r="W1531" s="1662"/>
      <c r="X1531" s="1662"/>
      <c r="Y1531" s="1662"/>
      <c r="Z1531" s="1662"/>
      <c r="AA1531" s="1662"/>
      <c r="AB1531" s="1244"/>
      <c r="AC1531" s="407">
        <f t="shared" ref="AC1531" si="670">SUBTOTAL(9,AC1532:AC1538)</f>
        <v>0</v>
      </c>
      <c r="AD1531" s="1592"/>
      <c r="AE1531" s="1611"/>
      <c r="AF1531" s="1612"/>
    </row>
    <row r="1532" spans="1:32" outlineLevel="1" x14ac:dyDescent="0.2">
      <c r="A1532" s="11">
        <v>188</v>
      </c>
      <c r="B1532" s="300"/>
      <c r="C1532" s="295"/>
      <c r="D1532" s="295"/>
      <c r="E1532" s="295"/>
      <c r="F1532" s="915" t="s">
        <v>170</v>
      </c>
      <c r="G1532" s="916"/>
      <c r="H1532" s="916"/>
      <c r="I1532" s="916"/>
      <c r="J1532" s="916"/>
      <c r="K1532" s="916"/>
      <c r="L1532" s="917"/>
      <c r="M1532" s="408">
        <f t="shared" ref="M1532:M1538" si="671">M756</f>
        <v>0</v>
      </c>
      <c r="N1532" s="1244"/>
      <c r="O1532" s="1662"/>
      <c r="P1532" s="1662"/>
      <c r="Q1532" s="1662"/>
      <c r="R1532" s="1662"/>
      <c r="S1532" s="1662"/>
      <c r="T1532" s="1662"/>
      <c r="U1532" s="1662"/>
      <c r="V1532" s="1662"/>
      <c r="W1532" s="1662"/>
      <c r="X1532" s="1662"/>
      <c r="Y1532" s="1662"/>
      <c r="Z1532" s="1662"/>
      <c r="AA1532" s="1662"/>
      <c r="AB1532" s="1244"/>
      <c r="AC1532" s="408">
        <f t="shared" si="669"/>
        <v>0</v>
      </c>
      <c r="AD1532" s="1461"/>
      <c r="AE1532" s="828"/>
      <c r="AF1532" s="829"/>
    </row>
    <row r="1533" spans="1:32" ht="27.75" customHeight="1" outlineLevel="1" x14ac:dyDescent="0.2">
      <c r="A1533" s="11">
        <v>189</v>
      </c>
      <c r="B1533" s="300"/>
      <c r="C1533" s="295"/>
      <c r="D1533" s="295"/>
      <c r="E1533" s="295"/>
      <c r="F1533" s="915" t="s">
        <v>448</v>
      </c>
      <c r="G1533" s="916"/>
      <c r="H1533" s="916"/>
      <c r="I1533" s="916"/>
      <c r="J1533" s="916"/>
      <c r="K1533" s="916"/>
      <c r="L1533" s="917"/>
      <c r="M1533" s="408">
        <f t="shared" si="671"/>
        <v>0</v>
      </c>
      <c r="N1533" s="1244"/>
      <c r="O1533" s="1662"/>
      <c r="P1533" s="1662"/>
      <c r="Q1533" s="1662"/>
      <c r="R1533" s="1662"/>
      <c r="S1533" s="1662"/>
      <c r="T1533" s="1662"/>
      <c r="U1533" s="1662"/>
      <c r="V1533" s="1662"/>
      <c r="W1533" s="1662"/>
      <c r="X1533" s="1662"/>
      <c r="Y1533" s="1662"/>
      <c r="Z1533" s="1662"/>
      <c r="AA1533" s="1662"/>
      <c r="AB1533" s="1244"/>
      <c r="AC1533" s="408">
        <f t="shared" si="669"/>
        <v>0</v>
      </c>
      <c r="AD1533" s="830"/>
      <c r="AE1533" s="831"/>
      <c r="AF1533" s="832"/>
    </row>
    <row r="1534" spans="1:32" ht="45" customHeight="1" outlineLevel="1" x14ac:dyDescent="0.2">
      <c r="A1534" s="11">
        <v>189</v>
      </c>
      <c r="B1534" s="300"/>
      <c r="C1534" s="295"/>
      <c r="D1534" s="295"/>
      <c r="E1534" s="295"/>
      <c r="F1534" s="915" t="s">
        <v>452</v>
      </c>
      <c r="G1534" s="916"/>
      <c r="H1534" s="916"/>
      <c r="I1534" s="916"/>
      <c r="J1534" s="916"/>
      <c r="K1534" s="916"/>
      <c r="L1534" s="917"/>
      <c r="M1534" s="408">
        <f t="shared" si="671"/>
        <v>0</v>
      </c>
      <c r="N1534" s="1244"/>
      <c r="O1534" s="1662"/>
      <c r="P1534" s="1662"/>
      <c r="Q1534" s="1662"/>
      <c r="R1534" s="1662"/>
      <c r="S1534" s="1662"/>
      <c r="T1534" s="1662"/>
      <c r="U1534" s="1662"/>
      <c r="V1534" s="1662"/>
      <c r="W1534" s="1662"/>
      <c r="X1534" s="1662"/>
      <c r="Y1534" s="1662"/>
      <c r="Z1534" s="1662"/>
      <c r="AA1534" s="1662"/>
      <c r="AB1534" s="1244"/>
      <c r="AC1534" s="408">
        <f t="shared" si="669"/>
        <v>0</v>
      </c>
      <c r="AD1534" s="830"/>
      <c r="AE1534" s="831"/>
      <c r="AF1534" s="832"/>
    </row>
    <row r="1535" spans="1:32" ht="27.75" customHeight="1" outlineLevel="1" x14ac:dyDescent="0.2">
      <c r="A1535" s="11">
        <v>189</v>
      </c>
      <c r="B1535" s="300"/>
      <c r="C1535" s="295"/>
      <c r="D1535" s="295"/>
      <c r="E1535" s="295"/>
      <c r="F1535" s="915" t="s">
        <v>171</v>
      </c>
      <c r="G1535" s="916"/>
      <c r="H1535" s="916"/>
      <c r="I1535" s="916"/>
      <c r="J1535" s="916"/>
      <c r="K1535" s="916"/>
      <c r="L1535" s="917"/>
      <c r="M1535" s="408">
        <f t="shared" si="671"/>
        <v>0</v>
      </c>
      <c r="N1535" s="1244"/>
      <c r="O1535" s="1662"/>
      <c r="P1535" s="1662"/>
      <c r="Q1535" s="1662"/>
      <c r="R1535" s="1662"/>
      <c r="S1535" s="1662"/>
      <c r="T1535" s="1662"/>
      <c r="U1535" s="1662"/>
      <c r="V1535" s="1662"/>
      <c r="W1535" s="1662"/>
      <c r="X1535" s="1662"/>
      <c r="Y1535" s="1662"/>
      <c r="Z1535" s="1662"/>
      <c r="AA1535" s="1662"/>
      <c r="AB1535" s="1244"/>
      <c r="AC1535" s="408">
        <f t="shared" si="669"/>
        <v>0</v>
      </c>
      <c r="AD1535" s="830"/>
      <c r="AE1535" s="831"/>
      <c r="AF1535" s="832"/>
    </row>
    <row r="1536" spans="1:32" ht="45" customHeight="1" outlineLevel="1" x14ac:dyDescent="0.2">
      <c r="A1536" s="11">
        <v>189</v>
      </c>
      <c r="B1536" s="300"/>
      <c r="C1536" s="295"/>
      <c r="D1536" s="295"/>
      <c r="E1536" s="295"/>
      <c r="F1536" s="915" t="s">
        <v>172</v>
      </c>
      <c r="G1536" s="916"/>
      <c r="H1536" s="916"/>
      <c r="I1536" s="916"/>
      <c r="J1536" s="916"/>
      <c r="K1536" s="916"/>
      <c r="L1536" s="917"/>
      <c r="M1536" s="408">
        <f t="shared" si="671"/>
        <v>0</v>
      </c>
      <c r="N1536" s="1244"/>
      <c r="O1536" s="1662"/>
      <c r="P1536" s="1662"/>
      <c r="Q1536" s="1662"/>
      <c r="R1536" s="1662"/>
      <c r="S1536" s="1662"/>
      <c r="T1536" s="1662"/>
      <c r="U1536" s="1662"/>
      <c r="V1536" s="1662"/>
      <c r="W1536" s="1662"/>
      <c r="X1536" s="1662"/>
      <c r="Y1536" s="1662"/>
      <c r="Z1536" s="1662"/>
      <c r="AA1536" s="1662"/>
      <c r="AB1536" s="1244"/>
      <c r="AC1536" s="408">
        <f t="shared" si="669"/>
        <v>0</v>
      </c>
      <c r="AD1536" s="830"/>
      <c r="AE1536" s="831"/>
      <c r="AF1536" s="832"/>
    </row>
    <row r="1537" spans="1:32" ht="27.75" customHeight="1" outlineLevel="1" x14ac:dyDescent="0.2">
      <c r="A1537" s="11">
        <v>189</v>
      </c>
      <c r="B1537" s="300"/>
      <c r="C1537" s="295"/>
      <c r="D1537" s="295"/>
      <c r="E1537" s="295"/>
      <c r="F1537" s="915" t="s">
        <v>449</v>
      </c>
      <c r="G1537" s="916"/>
      <c r="H1537" s="916"/>
      <c r="I1537" s="916"/>
      <c r="J1537" s="916"/>
      <c r="K1537" s="916"/>
      <c r="L1537" s="917"/>
      <c r="M1537" s="408">
        <f t="shared" si="671"/>
        <v>0</v>
      </c>
      <c r="N1537" s="1244"/>
      <c r="O1537" s="1662"/>
      <c r="P1537" s="1662"/>
      <c r="Q1537" s="1662"/>
      <c r="R1537" s="1662"/>
      <c r="S1537" s="1662"/>
      <c r="T1537" s="1662"/>
      <c r="U1537" s="1662"/>
      <c r="V1537" s="1662"/>
      <c r="W1537" s="1662"/>
      <c r="X1537" s="1662"/>
      <c r="Y1537" s="1662"/>
      <c r="Z1537" s="1662"/>
      <c r="AA1537" s="1662"/>
      <c r="AB1537" s="1244"/>
      <c r="AC1537" s="408">
        <f t="shared" si="669"/>
        <v>0</v>
      </c>
      <c r="AD1537" s="830"/>
      <c r="AE1537" s="831"/>
      <c r="AF1537" s="832"/>
    </row>
    <row r="1538" spans="1:32" outlineLevel="1" x14ac:dyDescent="0.2">
      <c r="A1538" s="11">
        <v>189</v>
      </c>
      <c r="B1538" s="300"/>
      <c r="C1538" s="295"/>
      <c r="D1538" s="295"/>
      <c r="E1538" s="295"/>
      <c r="F1538" s="915" t="s">
        <v>173</v>
      </c>
      <c r="G1538" s="916"/>
      <c r="H1538" s="916"/>
      <c r="I1538" s="916"/>
      <c r="J1538" s="916"/>
      <c r="K1538" s="916"/>
      <c r="L1538" s="917"/>
      <c r="M1538" s="408">
        <f t="shared" si="671"/>
        <v>0</v>
      </c>
      <c r="N1538" s="1244"/>
      <c r="O1538" s="1662"/>
      <c r="P1538" s="1662"/>
      <c r="Q1538" s="1662"/>
      <c r="R1538" s="1662"/>
      <c r="S1538" s="1662"/>
      <c r="T1538" s="1662"/>
      <c r="U1538" s="1662"/>
      <c r="V1538" s="1662"/>
      <c r="W1538" s="1662"/>
      <c r="X1538" s="1662"/>
      <c r="Y1538" s="1662"/>
      <c r="Z1538" s="1662"/>
      <c r="AA1538" s="1662"/>
      <c r="AB1538" s="1244"/>
      <c r="AC1538" s="408">
        <f t="shared" si="669"/>
        <v>0</v>
      </c>
      <c r="AD1538" s="833"/>
      <c r="AE1538" s="834"/>
      <c r="AF1538" s="835"/>
    </row>
    <row r="1539" spans="1:32" outlineLevel="1" x14ac:dyDescent="0.2">
      <c r="A1539" s="11">
        <v>187</v>
      </c>
      <c r="B1539" s="300"/>
      <c r="C1539" s="295"/>
      <c r="D1539" s="844" t="s">
        <v>174</v>
      </c>
      <c r="E1539" s="845"/>
      <c r="F1539" s="845"/>
      <c r="G1539" s="845"/>
      <c r="H1539" s="845"/>
      <c r="I1539" s="845"/>
      <c r="J1539" s="845"/>
      <c r="K1539" s="845"/>
      <c r="L1539" s="846"/>
      <c r="M1539" s="407">
        <f>SUBTOTAL(9,M1540:M1546)</f>
        <v>0</v>
      </c>
      <c r="N1539" s="1244"/>
      <c r="O1539" s="1662"/>
      <c r="P1539" s="1662"/>
      <c r="Q1539" s="1662"/>
      <c r="R1539" s="1662"/>
      <c r="S1539" s="1662"/>
      <c r="T1539" s="1662"/>
      <c r="U1539" s="1662"/>
      <c r="V1539" s="1662"/>
      <c r="W1539" s="1662"/>
      <c r="X1539" s="1662"/>
      <c r="Y1539" s="1662"/>
      <c r="Z1539" s="1662"/>
      <c r="AA1539" s="1662"/>
      <c r="AB1539" s="1244"/>
      <c r="AC1539" s="407">
        <f t="shared" ref="AC1539" si="672">SUBTOTAL(9,AC1540:AC1546)</f>
        <v>0</v>
      </c>
      <c r="AD1539" s="1592"/>
      <c r="AE1539" s="1611"/>
      <c r="AF1539" s="1612"/>
    </row>
    <row r="1540" spans="1:32" outlineLevel="1" x14ac:dyDescent="0.2">
      <c r="A1540" s="11">
        <v>188</v>
      </c>
      <c r="B1540" s="300"/>
      <c r="C1540" s="295"/>
      <c r="D1540" s="295"/>
      <c r="E1540" s="295"/>
      <c r="F1540" s="915" t="s">
        <v>175</v>
      </c>
      <c r="G1540" s="916"/>
      <c r="H1540" s="916"/>
      <c r="I1540" s="916"/>
      <c r="J1540" s="916"/>
      <c r="K1540" s="916"/>
      <c r="L1540" s="917"/>
      <c r="M1540" s="408">
        <f t="shared" ref="M1540:M1546" si="673">M764</f>
        <v>0</v>
      </c>
      <c r="N1540" s="1244"/>
      <c r="O1540" s="1662"/>
      <c r="P1540" s="1662"/>
      <c r="Q1540" s="1662"/>
      <c r="R1540" s="1662"/>
      <c r="S1540" s="1662"/>
      <c r="T1540" s="1662"/>
      <c r="U1540" s="1662"/>
      <c r="V1540" s="1662"/>
      <c r="W1540" s="1662"/>
      <c r="X1540" s="1662"/>
      <c r="Y1540" s="1662"/>
      <c r="Z1540" s="1662"/>
      <c r="AA1540" s="1662"/>
      <c r="AB1540" s="1244"/>
      <c r="AC1540" s="408">
        <f t="shared" si="669"/>
        <v>0</v>
      </c>
      <c r="AD1540" s="1461"/>
      <c r="AE1540" s="828"/>
      <c r="AF1540" s="829"/>
    </row>
    <row r="1541" spans="1:32" ht="27.75" customHeight="1" outlineLevel="1" x14ac:dyDescent="0.2">
      <c r="A1541" s="11">
        <v>189</v>
      </c>
      <c r="B1541" s="300"/>
      <c r="C1541" s="295"/>
      <c r="D1541" s="295"/>
      <c r="E1541" s="295"/>
      <c r="F1541" s="915" t="s">
        <v>176</v>
      </c>
      <c r="G1541" s="916"/>
      <c r="H1541" s="916"/>
      <c r="I1541" s="916"/>
      <c r="J1541" s="916"/>
      <c r="K1541" s="916"/>
      <c r="L1541" s="917"/>
      <c r="M1541" s="408">
        <f t="shared" si="673"/>
        <v>0</v>
      </c>
      <c r="N1541" s="1244"/>
      <c r="O1541" s="1662"/>
      <c r="P1541" s="1662"/>
      <c r="Q1541" s="1662"/>
      <c r="R1541" s="1662"/>
      <c r="S1541" s="1662"/>
      <c r="T1541" s="1662"/>
      <c r="U1541" s="1662"/>
      <c r="V1541" s="1662"/>
      <c r="W1541" s="1662"/>
      <c r="X1541" s="1662"/>
      <c r="Y1541" s="1662"/>
      <c r="Z1541" s="1662"/>
      <c r="AA1541" s="1662"/>
      <c r="AB1541" s="1244"/>
      <c r="AC1541" s="408">
        <f t="shared" si="669"/>
        <v>0</v>
      </c>
      <c r="AD1541" s="830"/>
      <c r="AE1541" s="831"/>
      <c r="AF1541" s="832"/>
    </row>
    <row r="1542" spans="1:32" ht="45" customHeight="1" outlineLevel="1" x14ac:dyDescent="0.2">
      <c r="A1542" s="11">
        <v>189</v>
      </c>
      <c r="B1542" s="300"/>
      <c r="C1542" s="295"/>
      <c r="D1542" s="295"/>
      <c r="E1542" s="295"/>
      <c r="F1542" s="915" t="s">
        <v>453</v>
      </c>
      <c r="G1542" s="916"/>
      <c r="H1542" s="916"/>
      <c r="I1542" s="916"/>
      <c r="J1542" s="916"/>
      <c r="K1542" s="916"/>
      <c r="L1542" s="917"/>
      <c r="M1542" s="408">
        <f t="shared" si="673"/>
        <v>0</v>
      </c>
      <c r="N1542" s="1244"/>
      <c r="O1542" s="1662"/>
      <c r="P1542" s="1662"/>
      <c r="Q1542" s="1662"/>
      <c r="R1542" s="1662"/>
      <c r="S1542" s="1662"/>
      <c r="T1542" s="1662"/>
      <c r="U1542" s="1662"/>
      <c r="V1542" s="1662"/>
      <c r="W1542" s="1662"/>
      <c r="X1542" s="1662"/>
      <c r="Y1542" s="1662"/>
      <c r="Z1542" s="1662"/>
      <c r="AA1542" s="1662"/>
      <c r="AB1542" s="1244"/>
      <c r="AC1542" s="408">
        <f t="shared" si="669"/>
        <v>0</v>
      </c>
      <c r="AD1542" s="830"/>
      <c r="AE1542" s="831"/>
      <c r="AF1542" s="832"/>
    </row>
    <row r="1543" spans="1:32" ht="27.75" customHeight="1" outlineLevel="1" x14ac:dyDescent="0.2">
      <c r="A1543" s="11">
        <v>189</v>
      </c>
      <c r="B1543" s="300"/>
      <c r="C1543" s="295"/>
      <c r="D1543" s="295"/>
      <c r="E1543" s="295"/>
      <c r="F1543" s="915" t="s">
        <v>177</v>
      </c>
      <c r="G1543" s="916"/>
      <c r="H1543" s="916"/>
      <c r="I1543" s="916"/>
      <c r="J1543" s="916"/>
      <c r="K1543" s="916"/>
      <c r="L1543" s="917"/>
      <c r="M1543" s="408">
        <f t="shared" si="673"/>
        <v>0</v>
      </c>
      <c r="N1543" s="1244"/>
      <c r="O1543" s="1662"/>
      <c r="P1543" s="1662"/>
      <c r="Q1543" s="1662"/>
      <c r="R1543" s="1662"/>
      <c r="S1543" s="1662"/>
      <c r="T1543" s="1662"/>
      <c r="U1543" s="1662"/>
      <c r="V1543" s="1662"/>
      <c r="W1543" s="1662"/>
      <c r="X1543" s="1662"/>
      <c r="Y1543" s="1662"/>
      <c r="Z1543" s="1662"/>
      <c r="AA1543" s="1662"/>
      <c r="AB1543" s="1244"/>
      <c r="AC1543" s="408">
        <f t="shared" si="669"/>
        <v>0</v>
      </c>
      <c r="AD1543" s="830"/>
      <c r="AE1543" s="831"/>
      <c r="AF1543" s="832"/>
    </row>
    <row r="1544" spans="1:32" ht="45" customHeight="1" outlineLevel="1" x14ac:dyDescent="0.2">
      <c r="A1544" s="11">
        <v>189</v>
      </c>
      <c r="B1544" s="300"/>
      <c r="C1544" s="295"/>
      <c r="D1544" s="295"/>
      <c r="E1544" s="295"/>
      <c r="F1544" s="915" t="s">
        <v>178</v>
      </c>
      <c r="G1544" s="916"/>
      <c r="H1544" s="916"/>
      <c r="I1544" s="916"/>
      <c r="J1544" s="916"/>
      <c r="K1544" s="916"/>
      <c r="L1544" s="917"/>
      <c r="M1544" s="408">
        <f t="shared" si="673"/>
        <v>0</v>
      </c>
      <c r="N1544" s="1244"/>
      <c r="O1544" s="1662"/>
      <c r="P1544" s="1662"/>
      <c r="Q1544" s="1662"/>
      <c r="R1544" s="1662"/>
      <c r="S1544" s="1662"/>
      <c r="T1544" s="1662"/>
      <c r="U1544" s="1662"/>
      <c r="V1544" s="1662"/>
      <c r="W1544" s="1662"/>
      <c r="X1544" s="1662"/>
      <c r="Y1544" s="1662"/>
      <c r="Z1544" s="1662"/>
      <c r="AA1544" s="1662"/>
      <c r="AB1544" s="1244"/>
      <c r="AC1544" s="408">
        <f t="shared" si="669"/>
        <v>0</v>
      </c>
      <c r="AD1544" s="830"/>
      <c r="AE1544" s="831"/>
      <c r="AF1544" s="832"/>
    </row>
    <row r="1545" spans="1:32" ht="27.75" customHeight="1" outlineLevel="1" x14ac:dyDescent="0.2">
      <c r="A1545" s="11">
        <v>189</v>
      </c>
      <c r="B1545" s="300"/>
      <c r="C1545" s="295"/>
      <c r="D1545" s="295"/>
      <c r="E1545" s="295"/>
      <c r="F1545" s="915" t="s">
        <v>450</v>
      </c>
      <c r="G1545" s="916"/>
      <c r="H1545" s="916"/>
      <c r="I1545" s="916"/>
      <c r="J1545" s="916"/>
      <c r="K1545" s="916"/>
      <c r="L1545" s="917"/>
      <c r="M1545" s="408">
        <f t="shared" si="673"/>
        <v>0</v>
      </c>
      <c r="N1545" s="1244"/>
      <c r="O1545" s="1662"/>
      <c r="P1545" s="1662"/>
      <c r="Q1545" s="1662"/>
      <c r="R1545" s="1662"/>
      <c r="S1545" s="1662"/>
      <c r="T1545" s="1662"/>
      <c r="U1545" s="1662"/>
      <c r="V1545" s="1662"/>
      <c r="W1545" s="1662"/>
      <c r="X1545" s="1662"/>
      <c r="Y1545" s="1662"/>
      <c r="Z1545" s="1662"/>
      <c r="AA1545" s="1662"/>
      <c r="AB1545" s="1244"/>
      <c r="AC1545" s="408">
        <f t="shared" si="669"/>
        <v>0</v>
      </c>
      <c r="AD1545" s="830"/>
      <c r="AE1545" s="831"/>
      <c r="AF1545" s="832"/>
    </row>
    <row r="1546" spans="1:32" outlineLevel="1" x14ac:dyDescent="0.2">
      <c r="A1546" s="11">
        <v>189</v>
      </c>
      <c r="B1546" s="300"/>
      <c r="C1546" s="295"/>
      <c r="D1546" s="295"/>
      <c r="E1546" s="295"/>
      <c r="F1546" s="915" t="s">
        <v>179</v>
      </c>
      <c r="G1546" s="916"/>
      <c r="H1546" s="916"/>
      <c r="I1546" s="916"/>
      <c r="J1546" s="916"/>
      <c r="K1546" s="916"/>
      <c r="L1546" s="917"/>
      <c r="M1546" s="408">
        <f t="shared" si="673"/>
        <v>0</v>
      </c>
      <c r="N1546" s="961"/>
      <c r="O1546" s="961"/>
      <c r="P1546" s="961"/>
      <c r="Q1546" s="961"/>
      <c r="R1546" s="961"/>
      <c r="S1546" s="961"/>
      <c r="T1546" s="961"/>
      <c r="U1546" s="961"/>
      <c r="V1546" s="961"/>
      <c r="W1546" s="961"/>
      <c r="X1546" s="961"/>
      <c r="Y1546" s="961"/>
      <c r="Z1546" s="961"/>
      <c r="AA1546" s="961"/>
      <c r="AB1546" s="961"/>
      <c r="AC1546" s="408">
        <f t="shared" si="669"/>
        <v>0</v>
      </c>
      <c r="AD1546" s="833"/>
      <c r="AE1546" s="834"/>
      <c r="AF1546" s="835"/>
    </row>
    <row r="1547" spans="1:32" ht="7.5" customHeight="1" outlineLevel="1" x14ac:dyDescent="0.2">
      <c r="A1547" s="11"/>
      <c r="B1547" s="1602"/>
      <c r="C1547" s="1437"/>
      <c r="D1547" s="1437"/>
      <c r="E1547" s="1437"/>
      <c r="F1547" s="1437"/>
      <c r="G1547" s="1437"/>
      <c r="H1547" s="1437"/>
      <c r="I1547" s="1437"/>
      <c r="J1547" s="1437"/>
      <c r="K1547" s="1437"/>
      <c r="L1547" s="1437"/>
      <c r="M1547" s="1686"/>
      <c r="N1547" s="1687"/>
      <c r="O1547" s="1687"/>
      <c r="P1547" s="1687"/>
      <c r="Q1547" s="1687"/>
      <c r="R1547" s="1687"/>
      <c r="S1547" s="1687"/>
      <c r="T1547" s="1687"/>
      <c r="U1547" s="1687"/>
      <c r="V1547" s="1687"/>
      <c r="W1547" s="1687"/>
      <c r="X1547" s="1687"/>
      <c r="Y1547" s="1687"/>
      <c r="Z1547" s="1687"/>
      <c r="AA1547" s="1687"/>
      <c r="AB1547" s="1687"/>
      <c r="AC1547" s="1687"/>
      <c r="AD1547" s="1687"/>
      <c r="AE1547" s="1687"/>
      <c r="AF1547" s="1688"/>
    </row>
    <row r="1548" spans="1:32" ht="22.5" customHeight="1" outlineLevel="1" x14ac:dyDescent="0.2">
      <c r="A1548" s="11">
        <v>323</v>
      </c>
      <c r="B1548" s="963" t="s">
        <v>180</v>
      </c>
      <c r="C1548" s="964"/>
      <c r="D1548" s="964"/>
      <c r="E1548" s="964"/>
      <c r="F1548" s="964"/>
      <c r="G1548" s="964"/>
      <c r="H1548" s="964"/>
      <c r="I1548" s="964"/>
      <c r="J1548" s="964"/>
      <c r="K1548" s="964"/>
      <c r="L1548" s="964"/>
      <c r="M1548" s="407">
        <f>SUBTOTAL(9,M1521:M1547)</f>
        <v>0</v>
      </c>
      <c r="N1548" s="410">
        <f t="shared" ref="N1548:AC1548" si="674">SUBTOTAL(9,N1521:N1547)</f>
        <v>0</v>
      </c>
      <c r="O1548" s="414">
        <f t="shared" si="674"/>
        <v>0</v>
      </c>
      <c r="P1548" s="414">
        <f t="shared" si="674"/>
        <v>0</v>
      </c>
      <c r="Q1548" s="415">
        <f t="shared" si="674"/>
        <v>0</v>
      </c>
      <c r="R1548" s="410">
        <f t="shared" si="674"/>
        <v>0</v>
      </c>
      <c r="S1548" s="414">
        <f t="shared" si="674"/>
        <v>0</v>
      </c>
      <c r="T1548" s="413">
        <f t="shared" si="674"/>
        <v>0</v>
      </c>
      <c r="U1548" s="413">
        <f t="shared" si="674"/>
        <v>0</v>
      </c>
      <c r="V1548" s="413">
        <f t="shared" si="674"/>
        <v>0</v>
      </c>
      <c r="W1548" s="413">
        <f t="shared" si="674"/>
        <v>0</v>
      </c>
      <c r="X1548" s="413">
        <f t="shared" si="674"/>
        <v>0</v>
      </c>
      <c r="Y1548" s="413">
        <f t="shared" si="674"/>
        <v>0</v>
      </c>
      <c r="Z1548" s="413">
        <f t="shared" si="674"/>
        <v>0</v>
      </c>
      <c r="AA1548" s="413">
        <f t="shared" si="674"/>
        <v>0</v>
      </c>
      <c r="AB1548" s="411">
        <f t="shared" si="674"/>
        <v>0</v>
      </c>
      <c r="AC1548" s="407">
        <f t="shared" si="674"/>
        <v>0</v>
      </c>
      <c r="AD1548" s="963"/>
      <c r="AE1548" s="964"/>
      <c r="AF1548" s="1101"/>
    </row>
    <row r="1549" spans="1:32" ht="7.5" customHeight="1" x14ac:dyDescent="0.2">
      <c r="B1549" s="1602"/>
      <c r="C1549" s="1437"/>
      <c r="D1549" s="1437"/>
      <c r="E1549" s="1437"/>
      <c r="F1549" s="1437"/>
      <c r="G1549" s="1437"/>
      <c r="H1549" s="1437"/>
      <c r="I1549" s="1437"/>
      <c r="J1549" s="1437"/>
      <c r="K1549" s="1437"/>
      <c r="L1549" s="1437"/>
      <c r="M1549" s="1437"/>
      <c r="N1549" s="1437"/>
      <c r="O1549" s="1437"/>
      <c r="P1549" s="1437"/>
      <c r="Q1549" s="1437"/>
      <c r="R1549" s="1437"/>
      <c r="S1549" s="1437"/>
      <c r="T1549" s="1437"/>
      <c r="U1549" s="1437"/>
      <c r="V1549" s="1437"/>
      <c r="W1549" s="1437"/>
      <c r="X1549" s="1437"/>
      <c r="Y1549" s="1437"/>
      <c r="Z1549" s="1437"/>
      <c r="AA1549" s="1437"/>
      <c r="AB1549" s="1437"/>
      <c r="AC1549" s="1437"/>
      <c r="AD1549" s="1437"/>
      <c r="AE1549" s="1437"/>
      <c r="AF1549" s="1438"/>
    </row>
    <row r="1550" spans="1:32" ht="7.5" customHeight="1" x14ac:dyDescent="0.2">
      <c r="B1550" s="1602"/>
      <c r="C1550" s="1437"/>
      <c r="D1550" s="1437"/>
      <c r="E1550" s="1437"/>
      <c r="F1550" s="1437"/>
      <c r="G1550" s="1437"/>
      <c r="H1550" s="1437"/>
      <c r="I1550" s="1437"/>
      <c r="J1550" s="1437"/>
      <c r="K1550" s="1437"/>
      <c r="L1550" s="1437"/>
      <c r="M1550" s="1437"/>
      <c r="N1550" s="1437"/>
      <c r="O1550" s="1437"/>
      <c r="P1550" s="1437"/>
      <c r="Q1550" s="1437"/>
      <c r="R1550" s="1437"/>
      <c r="S1550" s="1437"/>
      <c r="T1550" s="1437"/>
      <c r="U1550" s="1437"/>
      <c r="V1550" s="1437"/>
      <c r="W1550" s="1437"/>
      <c r="X1550" s="1437"/>
      <c r="Y1550" s="1437"/>
      <c r="Z1550" s="1437"/>
      <c r="AA1550" s="1437"/>
      <c r="AB1550" s="1437"/>
      <c r="AC1550" s="1437"/>
      <c r="AD1550" s="1437"/>
      <c r="AE1550" s="1437"/>
      <c r="AF1550" s="1438"/>
    </row>
    <row r="1551" spans="1:32" ht="22.5" customHeight="1" x14ac:dyDescent="0.2">
      <c r="A1551" s="11">
        <v>900</v>
      </c>
      <c r="B1551" s="963" t="s">
        <v>188</v>
      </c>
      <c r="C1551" s="964"/>
      <c r="D1551" s="964"/>
      <c r="E1551" s="964"/>
      <c r="F1551" s="964"/>
      <c r="G1551" s="964"/>
      <c r="H1551" s="964"/>
      <c r="I1551" s="964"/>
      <c r="J1551" s="964"/>
      <c r="K1551" s="964"/>
      <c r="L1551" s="964"/>
      <c r="M1551" s="1101"/>
      <c r="N1551" s="410">
        <f>SUM(SUBTOTAL(9,N785:N791),SUBTOTAL(9,N795:N802,N811,N824:N828,N831:N835,N847,N850),N873:N874,N885,N886,SUBTOTAL(9,N1286:N1293,N1302,N1315:N1319,N1322:N1326,N1338,N1341),SUBTOTAL(9,N1364:N1371,N1380,N1393:N1397,N1400:N1404,N1416,N1419),SUBTOTAL(9,N1442:N1449,N1458,N1471:N1475,N1478:N1482,N1494,N1497))</f>
        <v>0</v>
      </c>
      <c r="O1551" s="414">
        <f t="shared" ref="O1551:AB1551" si="675">SUM(SUBTOTAL(9,O785:O791),SUBTOTAL(9,O795:O802,O811,O824:O828,O831:O835,O847,O850),O873:O874,O885,O886,SUBTOTAL(9,O1286:O1293,O1302,O1315:O1319,O1322:O1326,O1338,O1341),SUBTOTAL(9,O1364:O1371,O1380,O1393:O1397,O1400:O1404,O1416,O1419),SUBTOTAL(9,O1442:O1449,O1458,O1471:O1475,O1478:O1482,O1494,O1497))</f>
        <v>0</v>
      </c>
      <c r="P1551" s="414">
        <f t="shared" si="675"/>
        <v>0</v>
      </c>
      <c r="Q1551" s="415">
        <f t="shared" si="675"/>
        <v>0</v>
      </c>
      <c r="R1551" s="410">
        <f t="shared" si="675"/>
        <v>0</v>
      </c>
      <c r="S1551" s="414">
        <f t="shared" si="675"/>
        <v>0</v>
      </c>
      <c r="T1551" s="413">
        <f t="shared" si="675"/>
        <v>0</v>
      </c>
      <c r="U1551" s="413">
        <f t="shared" si="675"/>
        <v>0</v>
      </c>
      <c r="V1551" s="413">
        <f t="shared" si="675"/>
        <v>0</v>
      </c>
      <c r="W1551" s="413">
        <f t="shared" si="675"/>
        <v>0</v>
      </c>
      <c r="X1551" s="413">
        <f t="shared" si="675"/>
        <v>0</v>
      </c>
      <c r="Y1551" s="413">
        <f t="shared" si="675"/>
        <v>0</v>
      </c>
      <c r="Z1551" s="413">
        <f t="shared" si="675"/>
        <v>0</v>
      </c>
      <c r="AA1551" s="413">
        <f t="shared" si="675"/>
        <v>0</v>
      </c>
      <c r="AB1551" s="411">
        <f t="shared" si="675"/>
        <v>0</v>
      </c>
      <c r="AC1551" s="407">
        <f>SUM(SUBTOTAL(9,AC785:AC791),SUBTOTAL(9,AC795:AC802,AC811,AC824:AC828,AC831:AC835,AC847,AC850),AC873:AC874,AC885:AC886,SUBTOTAL(9,AC1286:AC1293,AC1302,AC1315:AC1319,AC1322:AC1326,AC1338,AC1341),SUBTOTAL(9,AC1364:AC1371,AC1380,AC1393:AC1397,AC1400:AC1404,AC1416,AC1419),SUBTOTAL(9,AC1442:AC1449,AC1458,AC1471:AC1475,AC1478:AC1482,AC1494,AC1497))</f>
        <v>0</v>
      </c>
      <c r="AD1551" s="963"/>
      <c r="AE1551" s="964"/>
      <c r="AF1551" s="1101"/>
    </row>
    <row r="1552" spans="1:32" ht="22.5" customHeight="1" x14ac:dyDescent="0.2">
      <c r="A1552" s="11">
        <v>901</v>
      </c>
      <c r="B1552" s="963" t="s">
        <v>192</v>
      </c>
      <c r="C1552" s="964"/>
      <c r="D1552" s="964"/>
      <c r="E1552" s="964"/>
      <c r="F1552" s="964"/>
      <c r="G1552" s="964"/>
      <c r="H1552" s="964"/>
      <c r="I1552" s="964"/>
      <c r="J1552" s="964"/>
      <c r="K1552" s="964"/>
      <c r="L1552" s="964"/>
      <c r="M1552" s="964"/>
      <c r="N1552" s="410">
        <f>SUM(N1004,N1280,N1518,N1521)-N1551</f>
        <v>0</v>
      </c>
      <c r="O1552" s="414">
        <f t="shared" ref="O1552:AC1552" si="676">SUM(O1004,O1280,O1518,O1521)-O1551</f>
        <v>0</v>
      </c>
      <c r="P1552" s="414">
        <f t="shared" si="676"/>
        <v>0</v>
      </c>
      <c r="Q1552" s="415">
        <f t="shared" si="676"/>
        <v>0</v>
      </c>
      <c r="R1552" s="410">
        <f t="shared" si="676"/>
        <v>0</v>
      </c>
      <c r="S1552" s="414">
        <f>SUM(S1004,S1280,S1518,S1521)-S1551</f>
        <v>0</v>
      </c>
      <c r="T1552" s="413">
        <f t="shared" si="676"/>
        <v>0</v>
      </c>
      <c r="U1552" s="413">
        <f t="shared" si="676"/>
        <v>0</v>
      </c>
      <c r="V1552" s="413">
        <f t="shared" si="676"/>
        <v>0</v>
      </c>
      <c r="W1552" s="413">
        <f t="shared" si="676"/>
        <v>0</v>
      </c>
      <c r="X1552" s="413">
        <f t="shared" si="676"/>
        <v>0</v>
      </c>
      <c r="Y1552" s="413">
        <f t="shared" si="676"/>
        <v>0</v>
      </c>
      <c r="Z1552" s="413">
        <f t="shared" si="676"/>
        <v>0</v>
      </c>
      <c r="AA1552" s="413">
        <f t="shared" si="676"/>
        <v>0</v>
      </c>
      <c r="AB1552" s="411">
        <f t="shared" si="676"/>
        <v>0</v>
      </c>
      <c r="AC1552" s="407">
        <f t="shared" si="676"/>
        <v>0</v>
      </c>
      <c r="AD1552" s="963"/>
      <c r="AE1552" s="964"/>
      <c r="AF1552" s="1101"/>
    </row>
    <row r="1553" spans="1:32" ht="22.5" customHeight="1" x14ac:dyDescent="0.2">
      <c r="A1553" s="11">
        <v>902</v>
      </c>
      <c r="B1553" s="963" t="s">
        <v>189</v>
      </c>
      <c r="C1553" s="964"/>
      <c r="D1553" s="964"/>
      <c r="E1553" s="964"/>
      <c r="F1553" s="964"/>
      <c r="G1553" s="964"/>
      <c r="H1553" s="964"/>
      <c r="I1553" s="964"/>
      <c r="J1553" s="964"/>
      <c r="K1553" s="964"/>
      <c r="L1553" s="964"/>
      <c r="M1553" s="964"/>
      <c r="N1553" s="410">
        <f>SUM(N1551:N1552)</f>
        <v>0</v>
      </c>
      <c r="O1553" s="414">
        <f t="shared" ref="O1553:AC1553" si="677">SUM(O1551:O1552)</f>
        <v>0</v>
      </c>
      <c r="P1553" s="414">
        <f t="shared" si="677"/>
        <v>0</v>
      </c>
      <c r="Q1553" s="415">
        <f t="shared" si="677"/>
        <v>0</v>
      </c>
      <c r="R1553" s="410">
        <f t="shared" si="677"/>
        <v>0</v>
      </c>
      <c r="S1553" s="414">
        <f t="shared" si="677"/>
        <v>0</v>
      </c>
      <c r="T1553" s="413">
        <f t="shared" si="677"/>
        <v>0</v>
      </c>
      <c r="U1553" s="413">
        <f t="shared" si="677"/>
        <v>0</v>
      </c>
      <c r="V1553" s="413">
        <f t="shared" si="677"/>
        <v>0</v>
      </c>
      <c r="W1553" s="413">
        <f t="shared" si="677"/>
        <v>0</v>
      </c>
      <c r="X1553" s="413">
        <f t="shared" si="677"/>
        <v>0</v>
      </c>
      <c r="Y1553" s="413">
        <f t="shared" si="677"/>
        <v>0</v>
      </c>
      <c r="Z1553" s="413">
        <f t="shared" si="677"/>
        <v>0</v>
      </c>
      <c r="AA1553" s="413">
        <f t="shared" si="677"/>
        <v>0</v>
      </c>
      <c r="AB1553" s="411">
        <f t="shared" si="677"/>
        <v>0</v>
      </c>
      <c r="AC1553" s="407">
        <f t="shared" si="677"/>
        <v>0</v>
      </c>
      <c r="AD1553" s="963"/>
      <c r="AE1553" s="964"/>
      <c r="AF1553" s="1101"/>
    </row>
    <row r="1554" spans="1:32" ht="7.5" customHeight="1" x14ac:dyDescent="0.2">
      <c r="B1554" s="1602"/>
      <c r="C1554" s="1437"/>
      <c r="D1554" s="1437"/>
      <c r="E1554" s="1437"/>
      <c r="F1554" s="1437"/>
      <c r="G1554" s="1437"/>
      <c r="H1554" s="1437"/>
      <c r="I1554" s="1437"/>
      <c r="J1554" s="1437"/>
      <c r="K1554" s="1437"/>
      <c r="L1554" s="1437"/>
      <c r="M1554" s="1437"/>
      <c r="N1554" s="1437"/>
      <c r="O1554" s="1437"/>
      <c r="P1554" s="1437"/>
      <c r="Q1554" s="1437"/>
      <c r="R1554" s="1437"/>
      <c r="S1554" s="1437"/>
      <c r="T1554" s="1437"/>
      <c r="U1554" s="1437"/>
      <c r="V1554" s="1437"/>
      <c r="W1554" s="1437"/>
      <c r="X1554" s="1437"/>
      <c r="Y1554" s="1437"/>
      <c r="Z1554" s="1437"/>
      <c r="AA1554" s="1437"/>
      <c r="AB1554" s="1437"/>
      <c r="AC1554" s="1437"/>
      <c r="AD1554" s="1437"/>
      <c r="AE1554" s="1437"/>
      <c r="AF1554" s="1438"/>
    </row>
    <row r="1555" spans="1:32" ht="22.5" customHeight="1" x14ac:dyDescent="0.2">
      <c r="A1555" s="11">
        <v>903</v>
      </c>
      <c r="B1555" s="963" t="s">
        <v>190</v>
      </c>
      <c r="C1555" s="964"/>
      <c r="D1555" s="964"/>
      <c r="E1555" s="964"/>
      <c r="F1555" s="964"/>
      <c r="G1555" s="964"/>
      <c r="H1555" s="964"/>
      <c r="I1555" s="964"/>
      <c r="J1555" s="964"/>
      <c r="K1555" s="964"/>
      <c r="L1555" s="964"/>
      <c r="M1555" s="964"/>
      <c r="N1555" s="410">
        <f>SUM($N1553:N1553)</f>
        <v>0</v>
      </c>
      <c r="O1555" s="414">
        <f>SUM($N1553:O1553)</f>
        <v>0</v>
      </c>
      <c r="P1555" s="414">
        <f>SUM($N1553:P1553)</f>
        <v>0</v>
      </c>
      <c r="Q1555" s="415">
        <f>SUM($N1553:Q1553)</f>
        <v>0</v>
      </c>
      <c r="R1555" s="410">
        <f>SUM($N1553:R1553)</f>
        <v>0</v>
      </c>
      <c r="S1555" s="414">
        <f>SUM($N1553:S1553)</f>
        <v>0</v>
      </c>
      <c r="T1555" s="413">
        <f>SUM($N1553:T1553)</f>
        <v>0</v>
      </c>
      <c r="U1555" s="413">
        <f>SUM($N1553:U1553)</f>
        <v>0</v>
      </c>
      <c r="V1555" s="413">
        <f>SUM($N1553:V1553)</f>
        <v>0</v>
      </c>
      <c r="W1555" s="413">
        <f>SUM($N1553:W1553)</f>
        <v>0</v>
      </c>
      <c r="X1555" s="413">
        <f>SUM($N1553:X1553)</f>
        <v>0</v>
      </c>
      <c r="Y1555" s="413">
        <f>SUM($N1553:Y1553)</f>
        <v>0</v>
      </c>
      <c r="Z1555" s="413">
        <f>SUM($N1553:Z1553)</f>
        <v>0</v>
      </c>
      <c r="AA1555" s="413">
        <f>SUM($N1553:AA1553)</f>
        <v>0</v>
      </c>
      <c r="AB1555" s="411">
        <f>SUM($N1553:AB1553)</f>
        <v>0</v>
      </c>
      <c r="AC1555" s="407">
        <f>SUM($N1553:AC1553)</f>
        <v>0</v>
      </c>
      <c r="AD1555" s="963"/>
      <c r="AE1555" s="964"/>
      <c r="AF1555" s="1101"/>
    </row>
    <row r="1556" spans="1:32" x14ac:dyDescent="0.2">
      <c r="AD1556" s="74"/>
      <c r="AE1556" s="74"/>
      <c r="AF1556" s="74"/>
    </row>
    <row r="1557" spans="1:32" x14ac:dyDescent="0.2">
      <c r="AD1557" s="74"/>
      <c r="AE1557" s="74"/>
      <c r="AF1557" s="74"/>
    </row>
    <row r="1559" spans="1:32" x14ac:dyDescent="0.2">
      <c r="AD1559" s="74"/>
      <c r="AE1559" s="74"/>
      <c r="AF1559" s="74"/>
    </row>
    <row r="1560" spans="1:32" x14ac:dyDescent="0.2">
      <c r="AD1560" s="74"/>
      <c r="AE1560" s="74"/>
      <c r="AF1560" s="74"/>
    </row>
    <row r="1561" spans="1:32" x14ac:dyDescent="0.2">
      <c r="AD1561" s="74"/>
      <c r="AE1561" s="74"/>
      <c r="AF1561" s="74"/>
    </row>
    <row r="1562" spans="1:32" x14ac:dyDescent="0.2">
      <c r="AD1562" s="74"/>
      <c r="AE1562" s="74"/>
      <c r="AF1562" s="74"/>
    </row>
    <row r="1563" spans="1:32" x14ac:dyDescent="0.2">
      <c r="AD1563" s="74"/>
      <c r="AE1563" s="74"/>
      <c r="AF1563" s="74"/>
    </row>
    <row r="1564" spans="1:32" x14ac:dyDescent="0.2">
      <c r="AD1564" s="74"/>
      <c r="AE1564" s="74"/>
      <c r="AF1564" s="74"/>
    </row>
    <row r="1565" spans="1:32" x14ac:dyDescent="0.2">
      <c r="AD1565" s="74"/>
      <c r="AE1565" s="74"/>
      <c r="AF1565" s="74"/>
    </row>
    <row r="1566" spans="1:32" x14ac:dyDescent="0.2">
      <c r="AD1566" s="74"/>
      <c r="AE1566" s="74"/>
      <c r="AF1566" s="74"/>
    </row>
    <row r="1567" spans="1:32" x14ac:dyDescent="0.2">
      <c r="AD1567" s="74"/>
      <c r="AE1567" s="74"/>
      <c r="AF1567" s="74"/>
    </row>
    <row r="1568" spans="1:32" x14ac:dyDescent="0.2">
      <c r="AD1568" s="74"/>
      <c r="AE1568" s="74"/>
      <c r="AF1568" s="74"/>
    </row>
    <row r="1569" spans="30:32" x14ac:dyDescent="0.2">
      <c r="AD1569" s="74"/>
      <c r="AE1569" s="74"/>
      <c r="AF1569" s="74"/>
    </row>
    <row r="1570" spans="30:32" x14ac:dyDescent="0.2">
      <c r="AD1570" s="74"/>
      <c r="AE1570" s="74"/>
      <c r="AF1570" s="74"/>
    </row>
    <row r="1571" spans="30:32" x14ac:dyDescent="0.2">
      <c r="AD1571" s="74"/>
      <c r="AE1571" s="74"/>
      <c r="AF1571" s="74"/>
    </row>
    <row r="1572" spans="30:32" x14ac:dyDescent="0.2">
      <c r="AD1572" s="74"/>
      <c r="AE1572" s="74"/>
      <c r="AF1572" s="74"/>
    </row>
    <row r="1573" spans="30:32" x14ac:dyDescent="0.2">
      <c r="AD1573" s="74"/>
      <c r="AE1573" s="74"/>
      <c r="AF1573" s="74"/>
    </row>
    <row r="1574" spans="30:32" x14ac:dyDescent="0.2">
      <c r="AD1574" s="74"/>
      <c r="AE1574" s="74"/>
      <c r="AF1574" s="74"/>
    </row>
    <row r="1575" spans="30:32" x14ac:dyDescent="0.2">
      <c r="AD1575" s="74"/>
      <c r="AE1575" s="74"/>
      <c r="AF1575" s="74"/>
    </row>
    <row r="1576" spans="30:32" x14ac:dyDescent="0.2">
      <c r="AD1576" s="74"/>
      <c r="AE1576" s="74"/>
      <c r="AF1576" s="74"/>
    </row>
    <row r="1577" spans="30:32" x14ac:dyDescent="0.2">
      <c r="AD1577" s="74"/>
      <c r="AE1577" s="74"/>
      <c r="AF1577" s="74"/>
    </row>
  </sheetData>
  <sheetProtection password="CF06" sheet="1" objects="1" scenarios="1" selectLockedCells="1"/>
  <mergeCells count="2475">
    <mergeCell ref="R309:AB309"/>
    <mergeCell ref="AC309:AC311"/>
    <mergeCell ref="AC302:AC304"/>
    <mergeCell ref="R302:AB304"/>
    <mergeCell ref="S310:AB310"/>
    <mergeCell ref="T311:AB311"/>
    <mergeCell ref="S247:AB247"/>
    <mergeCell ref="T248:AB248"/>
    <mergeCell ref="V249:AB249"/>
    <mergeCell ref="Z250:AB250"/>
    <mergeCell ref="AC247:AC250"/>
    <mergeCell ref="AC254:AC257"/>
    <mergeCell ref="S254:AB254"/>
    <mergeCell ref="T255:AB255"/>
    <mergeCell ref="V256:AB256"/>
    <mergeCell ref="Z257:AB257"/>
    <mergeCell ref="AC261:AC264"/>
    <mergeCell ref="AC268:AC271"/>
    <mergeCell ref="AC275:AC278"/>
    <mergeCell ref="AC282:AC285"/>
    <mergeCell ref="S261:AB261"/>
    <mergeCell ref="S268:AB268"/>
    <mergeCell ref="S275:AB275"/>
    <mergeCell ref="T262:AB262"/>
    <mergeCell ref="T269:AB269"/>
    <mergeCell ref="T276:AB276"/>
    <mergeCell ref="V263:AB263"/>
    <mergeCell ref="V270:AB270"/>
    <mergeCell ref="V277:AB277"/>
    <mergeCell ref="Z264:AB264"/>
    <mergeCell ref="Z271:AB271"/>
    <mergeCell ref="Z278:AB278"/>
    <mergeCell ref="Z285:AB285"/>
    <mergeCell ref="V284:AB284"/>
    <mergeCell ref="T283:AB283"/>
    <mergeCell ref="S282:AB282"/>
    <mergeCell ref="F780:L780"/>
    <mergeCell ref="M780:AF780"/>
    <mergeCell ref="B773:AF774"/>
    <mergeCell ref="B775:AF777"/>
    <mergeCell ref="AD983:AF985"/>
    <mergeCell ref="AD964:AF981"/>
    <mergeCell ref="AD942:AF962"/>
    <mergeCell ref="AD929:AF940"/>
    <mergeCell ref="AD913:AF927"/>
    <mergeCell ref="AD907:AF910"/>
    <mergeCell ref="AD904:AF905"/>
    <mergeCell ref="AD896:AF902"/>
    <mergeCell ref="AD884:AF894"/>
    <mergeCell ref="AD872:AF882"/>
    <mergeCell ref="AD868:AF869"/>
    <mergeCell ref="AD864:AF866"/>
    <mergeCell ref="AD845:AF862"/>
    <mergeCell ref="AD823:AF843"/>
    <mergeCell ref="AD810:AF821"/>
    <mergeCell ref="AD794:AF808"/>
    <mergeCell ref="AD790:AF791"/>
    <mergeCell ref="AD863:AF863"/>
    <mergeCell ref="F968:L968"/>
    <mergeCell ref="F969:L969"/>
    <mergeCell ref="E970:L970"/>
    <mergeCell ref="F971:L971"/>
    <mergeCell ref="F972:L972"/>
    <mergeCell ref="E973:L973"/>
    <mergeCell ref="AD1084:AF1090"/>
    <mergeCell ref="AD1068:AF1082"/>
    <mergeCell ref="AD1015:AF1066"/>
    <mergeCell ref="AD1009:AF1013"/>
    <mergeCell ref="AD1002:AF1002"/>
    <mergeCell ref="AD998:AF1000"/>
    <mergeCell ref="AD994:AF996"/>
    <mergeCell ref="AD991:AF992"/>
    <mergeCell ref="AD987:AF988"/>
    <mergeCell ref="N1436:AF1436"/>
    <mergeCell ref="N1358:AF1358"/>
    <mergeCell ref="AD1539:AF1539"/>
    <mergeCell ref="AD1521:AF1521"/>
    <mergeCell ref="D1235:AF1235"/>
    <mergeCell ref="F1419:L1419"/>
    <mergeCell ref="F1394:L1394"/>
    <mergeCell ref="E1395:L1395"/>
    <mergeCell ref="F1385:L1385"/>
    <mergeCell ref="F1386:L1386"/>
    <mergeCell ref="E1387:L1387"/>
    <mergeCell ref="N1434:Q1434"/>
    <mergeCell ref="N1512:Q1512"/>
    <mergeCell ref="B1519:AF1519"/>
    <mergeCell ref="M1522:AF1522"/>
    <mergeCell ref="AD1379:AF1390"/>
    <mergeCell ref="AD1392:AF1412"/>
    <mergeCell ref="AD1414:AF1431"/>
    <mergeCell ref="AD1433:AF1435"/>
    <mergeCell ref="AD1441:AF1455"/>
    <mergeCell ref="AD1457:AF1468"/>
    <mergeCell ref="AD1470:AF1490"/>
    <mergeCell ref="AD1492:AF1509"/>
    <mergeCell ref="AD1511:AF1513"/>
    <mergeCell ref="AD1524:AF1530"/>
    <mergeCell ref="AD1532:AF1538"/>
    <mergeCell ref="AD1540:AF1546"/>
    <mergeCell ref="AD1158:AF1175"/>
    <mergeCell ref="AD1136:AF1156"/>
    <mergeCell ref="AD1123:AF1134"/>
    <mergeCell ref="AD1107:AF1121"/>
    <mergeCell ref="AD1100:AF1104"/>
    <mergeCell ref="AD1177:AF1179"/>
    <mergeCell ref="AD1181:AF1182"/>
    <mergeCell ref="AD1185:AF1199"/>
    <mergeCell ref="AD1201:AF1212"/>
    <mergeCell ref="AD1214:AF1234"/>
    <mergeCell ref="AD1236:AF1253"/>
    <mergeCell ref="AD1255:AF1257"/>
    <mergeCell ref="AD1259:AF1260"/>
    <mergeCell ref="AD1263:AF1264"/>
    <mergeCell ref="AD1266:AF1268"/>
    <mergeCell ref="AD1270:AF1272"/>
    <mergeCell ref="AD1274:AF1274"/>
    <mergeCell ref="AD1285:AF1299"/>
    <mergeCell ref="AD1301:AF1312"/>
    <mergeCell ref="AD1314:AF1334"/>
    <mergeCell ref="AD1336:AF1353"/>
    <mergeCell ref="AD1355:AF1357"/>
    <mergeCell ref="M1517:AF1517"/>
    <mergeCell ref="N493:AC498"/>
    <mergeCell ref="N863:P864"/>
    <mergeCell ref="U863:AB866"/>
    <mergeCell ref="R864:T864"/>
    <mergeCell ref="N866:T866"/>
    <mergeCell ref="N996:AB996"/>
    <mergeCell ref="N997:AB1000"/>
    <mergeCell ref="N1001:AB1001"/>
    <mergeCell ref="N1002:AB1002"/>
    <mergeCell ref="O1214:AB1227"/>
    <mergeCell ref="O1228:AB1234"/>
    <mergeCell ref="N1356:P1356"/>
    <mergeCell ref="N1357:AB1357"/>
    <mergeCell ref="O785:AF785"/>
    <mergeCell ref="R1073:AB1074"/>
    <mergeCell ref="O1185:AB1199"/>
    <mergeCell ref="O1201:AB1212"/>
    <mergeCell ref="AD1092:AF1092"/>
    <mergeCell ref="AD1099:AF1099"/>
    <mergeCell ref="B1277:AF1277"/>
    <mergeCell ref="F1087:L1087"/>
    <mergeCell ref="E1088:L1088"/>
    <mergeCell ref="E1077:L1077"/>
    <mergeCell ref="F1078:L1078"/>
    <mergeCell ref="F1079:L1079"/>
    <mergeCell ref="F1080:L1080"/>
    <mergeCell ref="F1081:L1081"/>
    <mergeCell ref="F1082:L1082"/>
    <mergeCell ref="C1183:AF1183"/>
    <mergeCell ref="D1184:AF1184"/>
    <mergeCell ref="D1200:AF1200"/>
    <mergeCell ref="D1213:AF1213"/>
    <mergeCell ref="F1497:L1497"/>
    <mergeCell ref="F1089:L1089"/>
    <mergeCell ref="F1090:L1090"/>
    <mergeCell ref="E1465:L1465"/>
    <mergeCell ref="F1388:L1388"/>
    <mergeCell ref="AD1278:AF1278"/>
    <mergeCell ref="AD1551:AF1551"/>
    <mergeCell ref="C1439:AF1439"/>
    <mergeCell ref="D1440:AF1440"/>
    <mergeCell ref="D1456:AF1456"/>
    <mergeCell ref="D1469:AF1469"/>
    <mergeCell ref="D1491:AF1491"/>
    <mergeCell ref="AD1510:AF1510"/>
    <mergeCell ref="B1520:AF1520"/>
    <mergeCell ref="AD1523:AF1523"/>
    <mergeCell ref="AD1531:AF1531"/>
    <mergeCell ref="AD1265:AF1265"/>
    <mergeCell ref="AD1269:AF1269"/>
    <mergeCell ref="AD1273:AF1273"/>
    <mergeCell ref="B1282:AF1282"/>
    <mergeCell ref="C1283:AF1283"/>
    <mergeCell ref="D1284:AF1284"/>
    <mergeCell ref="D1300:AF1300"/>
    <mergeCell ref="D1313:AF1313"/>
    <mergeCell ref="N1268:AB1274"/>
    <mergeCell ref="E1498:L1498"/>
    <mergeCell ref="F1499:L1499"/>
    <mergeCell ref="N1432:P1433"/>
    <mergeCell ref="N1510:P1511"/>
    <mergeCell ref="N1437:AF1438"/>
    <mergeCell ref="N1515:AF1516"/>
    <mergeCell ref="N1359:AF1360"/>
    <mergeCell ref="F1500:L1500"/>
    <mergeCell ref="F1472:L1472"/>
    <mergeCell ref="E1473:L1473"/>
    <mergeCell ref="F1474:L1474"/>
    <mergeCell ref="F1475:L1475"/>
    <mergeCell ref="F1476:L1476"/>
    <mergeCell ref="E1477:L1477"/>
    <mergeCell ref="F1467:L1467"/>
    <mergeCell ref="F1468:L1468"/>
    <mergeCell ref="E1470:L1470"/>
    <mergeCell ref="F1471:L1471"/>
    <mergeCell ref="F980:L980"/>
    <mergeCell ref="F981:L981"/>
    <mergeCell ref="F983:L983"/>
    <mergeCell ref="F984:L984"/>
    <mergeCell ref="F985:L985"/>
    <mergeCell ref="F987:L987"/>
    <mergeCell ref="D1391:AF1391"/>
    <mergeCell ref="D1413:AF1413"/>
    <mergeCell ref="AD1432:AF1432"/>
    <mergeCell ref="AD1008:AF1008"/>
    <mergeCell ref="D1014:AF1014"/>
    <mergeCell ref="D1067:AF1067"/>
    <mergeCell ref="D1083:AF1083"/>
    <mergeCell ref="C1091:AF1091"/>
    <mergeCell ref="C1105:AF1105"/>
    <mergeCell ref="D1106:AF1106"/>
    <mergeCell ref="D1122:AF1122"/>
    <mergeCell ref="D1135:AF1135"/>
    <mergeCell ref="D1157:AF1157"/>
    <mergeCell ref="AD1176:AF1176"/>
    <mergeCell ref="AD1180:AF1180"/>
    <mergeCell ref="AD761:AF761"/>
    <mergeCell ref="AD762:AF762"/>
    <mergeCell ref="AD757:AF757"/>
    <mergeCell ref="D763:L763"/>
    <mergeCell ref="F764:L764"/>
    <mergeCell ref="F765:L765"/>
    <mergeCell ref="F766:L766"/>
    <mergeCell ref="F767:L767"/>
    <mergeCell ref="F768:L768"/>
    <mergeCell ref="E840:L840"/>
    <mergeCell ref="F841:L841"/>
    <mergeCell ref="F842:L842"/>
    <mergeCell ref="F843:L843"/>
    <mergeCell ref="F1056:L1056"/>
    <mergeCell ref="E1057:L1057"/>
    <mergeCell ref="F1058:L1058"/>
    <mergeCell ref="AD763:AF763"/>
    <mergeCell ref="AD764:AF764"/>
    <mergeCell ref="AD765:AF765"/>
    <mergeCell ref="AD766:AF766"/>
    <mergeCell ref="AD767:AF767"/>
    <mergeCell ref="AD768:AF768"/>
    <mergeCell ref="N991:AB991"/>
    <mergeCell ref="AD867:AF867"/>
    <mergeCell ref="C870:AF870"/>
    <mergeCell ref="F1009:L1009"/>
    <mergeCell ref="F995:L995"/>
    <mergeCell ref="F996:L996"/>
    <mergeCell ref="F1047:L1047"/>
    <mergeCell ref="F1048:L1048"/>
    <mergeCell ref="F1049:L1049"/>
    <mergeCell ref="F759:L759"/>
    <mergeCell ref="AD752:AF752"/>
    <mergeCell ref="AD753:AF753"/>
    <mergeCell ref="O1236:AB1260"/>
    <mergeCell ref="AD895:AF895"/>
    <mergeCell ref="AD903:AF903"/>
    <mergeCell ref="AD906:AF906"/>
    <mergeCell ref="C911:AF911"/>
    <mergeCell ref="D912:AF912"/>
    <mergeCell ref="D928:AF928"/>
    <mergeCell ref="D941:AF941"/>
    <mergeCell ref="D963:AF963"/>
    <mergeCell ref="AD982:AF982"/>
    <mergeCell ref="AD986:AF986"/>
    <mergeCell ref="C989:AF989"/>
    <mergeCell ref="AD990:AF990"/>
    <mergeCell ref="AD993:AF993"/>
    <mergeCell ref="AD997:AF997"/>
    <mergeCell ref="AD1001:AF1001"/>
    <mergeCell ref="F754:L754"/>
    <mergeCell ref="D755:L755"/>
    <mergeCell ref="F756:L756"/>
    <mergeCell ref="AD754:AF754"/>
    <mergeCell ref="AD755:AF755"/>
    <mergeCell ref="AD756:AF756"/>
    <mergeCell ref="F752:L752"/>
    <mergeCell ref="F753:L753"/>
    <mergeCell ref="F1070:L1070"/>
    <mergeCell ref="F1059:L1059"/>
    <mergeCell ref="F1060:L1060"/>
    <mergeCell ref="F1061:L1061"/>
    <mergeCell ref="F1062:L1062"/>
    <mergeCell ref="F1063:L1063"/>
    <mergeCell ref="M1547:AF1547"/>
    <mergeCell ref="N1355:P1355"/>
    <mergeCell ref="B1550:AF1550"/>
    <mergeCell ref="F1338:L1338"/>
    <mergeCell ref="F1509:L1509"/>
    <mergeCell ref="D1510:L1510"/>
    <mergeCell ref="F1511:L1511"/>
    <mergeCell ref="F1512:L1512"/>
    <mergeCell ref="F1502:L1502"/>
    <mergeCell ref="F1503:L1503"/>
    <mergeCell ref="E1504:L1504"/>
    <mergeCell ref="F1505:L1505"/>
    <mergeCell ref="F1506:L1506"/>
    <mergeCell ref="N1513:AB1513"/>
    <mergeCell ref="F1537:L1537"/>
    <mergeCell ref="C1361:AF1361"/>
    <mergeCell ref="D1362:AF1362"/>
    <mergeCell ref="D1378:AF1378"/>
    <mergeCell ref="F1389:L1389"/>
    <mergeCell ref="F1527:L1527"/>
    <mergeCell ref="F1528:L1528"/>
    <mergeCell ref="F1529:L1529"/>
    <mergeCell ref="F1530:L1530"/>
    <mergeCell ref="F1532:L1532"/>
    <mergeCell ref="F1521:L1521"/>
    <mergeCell ref="B1522:L1522"/>
    <mergeCell ref="F1526:L1526"/>
    <mergeCell ref="F1524:L1524"/>
    <mergeCell ref="F1525:L1525"/>
    <mergeCell ref="F1466:L1466"/>
    <mergeCell ref="E1457:L1457"/>
    <mergeCell ref="F1458:L1458"/>
    <mergeCell ref="N220:AC226"/>
    <mergeCell ref="N232:AC237"/>
    <mergeCell ref="C231:AF231"/>
    <mergeCell ref="N292:AC300"/>
    <mergeCell ref="N660:AC662"/>
    <mergeCell ref="N738:AC740"/>
    <mergeCell ref="N745:AC745"/>
    <mergeCell ref="N747:AC770"/>
    <mergeCell ref="O790:AB790"/>
    <mergeCell ref="O788:AC788"/>
    <mergeCell ref="N865:Q865"/>
    <mergeCell ref="AD769:AF769"/>
    <mergeCell ref="AD770:AF770"/>
    <mergeCell ref="AD772:AF772"/>
    <mergeCell ref="AD739:AF739"/>
    <mergeCell ref="AD740:AF740"/>
    <mergeCell ref="AD742:AF742"/>
    <mergeCell ref="AD745:AF745"/>
    <mergeCell ref="AD747:AF747"/>
    <mergeCell ref="AD748:AF748"/>
    <mergeCell ref="AD749:AF749"/>
    <mergeCell ref="AD750:AF750"/>
    <mergeCell ref="AD751:AF751"/>
    <mergeCell ref="F761:L761"/>
    <mergeCell ref="F762:L762"/>
    <mergeCell ref="F751:L751"/>
    <mergeCell ref="F750:L750"/>
    <mergeCell ref="D738:L738"/>
    <mergeCell ref="F739:L739"/>
    <mergeCell ref="F740:L740"/>
    <mergeCell ref="AD731:AF731"/>
    <mergeCell ref="AD732:AF732"/>
    <mergeCell ref="AD733:AF733"/>
    <mergeCell ref="AD726:AF726"/>
    <mergeCell ref="AD727:AF727"/>
    <mergeCell ref="AD728:AF728"/>
    <mergeCell ref="AD729:AF729"/>
    <mergeCell ref="AD730:AF730"/>
    <mergeCell ref="AD735:AF735"/>
    <mergeCell ref="AD736:AF736"/>
    <mergeCell ref="AD737:AF737"/>
    <mergeCell ref="B742:L742"/>
    <mergeCell ref="F745:L745"/>
    <mergeCell ref="F758:L758"/>
    <mergeCell ref="AD722:AF722"/>
    <mergeCell ref="AD723:AF723"/>
    <mergeCell ref="F702:L702"/>
    <mergeCell ref="F703:L703"/>
    <mergeCell ref="E704:L704"/>
    <mergeCell ref="F723:L723"/>
    <mergeCell ref="F724:L724"/>
    <mergeCell ref="E725:L725"/>
    <mergeCell ref="AD738:AF738"/>
    <mergeCell ref="E716:L716"/>
    <mergeCell ref="F717:L717"/>
    <mergeCell ref="F718:L718"/>
    <mergeCell ref="E719:L719"/>
    <mergeCell ref="AD724:AF724"/>
    <mergeCell ref="F720:L720"/>
    <mergeCell ref="F721:L721"/>
    <mergeCell ref="E722:L722"/>
    <mergeCell ref="AD734:AF734"/>
    <mergeCell ref="F709:L709"/>
    <mergeCell ref="F710:L710"/>
    <mergeCell ref="AD760:AF760"/>
    <mergeCell ref="AD725:AF725"/>
    <mergeCell ref="AD758:AF758"/>
    <mergeCell ref="AD759:AF759"/>
    <mergeCell ref="B744:AF744"/>
    <mergeCell ref="F760:L760"/>
    <mergeCell ref="B746:AF746"/>
    <mergeCell ref="B743:AF743"/>
    <mergeCell ref="B741:AF741"/>
    <mergeCell ref="F713:L713"/>
    <mergeCell ref="D715:AF715"/>
    <mergeCell ref="AD708:AF708"/>
    <mergeCell ref="AD709:AF709"/>
    <mergeCell ref="F736:L736"/>
    <mergeCell ref="F737:L737"/>
    <mergeCell ref="F726:L726"/>
    <mergeCell ref="F727:L727"/>
    <mergeCell ref="E728:L728"/>
    <mergeCell ref="D747:L747"/>
    <mergeCell ref="F748:L748"/>
    <mergeCell ref="F749:L749"/>
    <mergeCell ref="AD716:AF716"/>
    <mergeCell ref="AD717:AF717"/>
    <mergeCell ref="AD718:AF718"/>
    <mergeCell ref="AD719:AF719"/>
    <mergeCell ref="F732:L732"/>
    <mergeCell ref="F733:L733"/>
    <mergeCell ref="D734:L734"/>
    <mergeCell ref="F735:L735"/>
    <mergeCell ref="AD720:AF720"/>
    <mergeCell ref="AD721:AF721"/>
    <mergeCell ref="F714:L714"/>
    <mergeCell ref="AD646:AF646"/>
    <mergeCell ref="AD647:AF647"/>
    <mergeCell ref="AD648:AF648"/>
    <mergeCell ref="F729:L729"/>
    <mergeCell ref="F730:L730"/>
    <mergeCell ref="E731:L731"/>
    <mergeCell ref="AD649:AF649"/>
    <mergeCell ref="AD650:AF650"/>
    <mergeCell ref="AD651:AF651"/>
    <mergeCell ref="AD652:AF652"/>
    <mergeCell ref="AD653:AF653"/>
    <mergeCell ref="AD654:AF654"/>
    <mergeCell ref="AD655:AF655"/>
    <mergeCell ref="AD669:AF669"/>
    <mergeCell ref="AD688:AF688"/>
    <mergeCell ref="AD689:AF689"/>
    <mergeCell ref="C663:AF663"/>
    <mergeCell ref="D656:L656"/>
    <mergeCell ref="E708:L708"/>
    <mergeCell ref="F705:L705"/>
    <mergeCell ref="F706:L706"/>
    <mergeCell ref="F707:L707"/>
    <mergeCell ref="F696:L696"/>
    <mergeCell ref="E697:L697"/>
    <mergeCell ref="F698:L698"/>
    <mergeCell ref="F699:L699"/>
    <mergeCell ref="F700:L700"/>
    <mergeCell ref="E701:L701"/>
    <mergeCell ref="F688:L688"/>
    <mergeCell ref="E689:L689"/>
    <mergeCell ref="AD713:AF713"/>
    <mergeCell ref="AD714:AF714"/>
    <mergeCell ref="AD603:AF603"/>
    <mergeCell ref="AD604:AF604"/>
    <mergeCell ref="AD605:AF605"/>
    <mergeCell ref="AD606:AF606"/>
    <mergeCell ref="AD607:AF607"/>
    <mergeCell ref="AD608:AF608"/>
    <mergeCell ref="AD609:AF609"/>
    <mergeCell ref="AD610:AF610"/>
    <mergeCell ref="AD611:AF611"/>
    <mergeCell ref="AD612:AF612"/>
    <mergeCell ref="F679:L679"/>
    <mergeCell ref="E681:L681"/>
    <mergeCell ref="F682:L682"/>
    <mergeCell ref="F673:L673"/>
    <mergeCell ref="F674:L674"/>
    <mergeCell ref="E675:L675"/>
    <mergeCell ref="F676:L676"/>
    <mergeCell ref="F677:L677"/>
    <mergeCell ref="F678:L678"/>
    <mergeCell ref="D680:AF680"/>
    <mergeCell ref="AD673:AF673"/>
    <mergeCell ref="AD626:AF626"/>
    <mergeCell ref="AD627:AF627"/>
    <mergeCell ref="AD628:AF628"/>
    <mergeCell ref="AD629:AF629"/>
    <mergeCell ref="AD630:AF630"/>
    <mergeCell ref="AD640:AF640"/>
    <mergeCell ref="AD641:AF641"/>
    <mergeCell ref="AD642:AF642"/>
    <mergeCell ref="AD643:AF643"/>
    <mergeCell ref="AD644:AF644"/>
    <mergeCell ref="AD645:AF645"/>
    <mergeCell ref="AD582:AF582"/>
    <mergeCell ref="AD583:AF583"/>
    <mergeCell ref="AD584:AF584"/>
    <mergeCell ref="AD587:AF587"/>
    <mergeCell ref="AD588:AF588"/>
    <mergeCell ref="AD589:AF589"/>
    <mergeCell ref="AD590:AF590"/>
    <mergeCell ref="AD591:AF591"/>
    <mergeCell ref="AD592:AF592"/>
    <mergeCell ref="AD593:AF593"/>
    <mergeCell ref="AD594:AF594"/>
    <mergeCell ref="C585:AF585"/>
    <mergeCell ref="N582:AC584"/>
    <mergeCell ref="F583:L583"/>
    <mergeCell ref="F584:L584"/>
    <mergeCell ref="E587:L587"/>
    <mergeCell ref="F577:L577"/>
    <mergeCell ref="D578:L578"/>
    <mergeCell ref="D582:L582"/>
    <mergeCell ref="F588:L588"/>
    <mergeCell ref="AD595:AF595"/>
    <mergeCell ref="AD596:AF596"/>
    <mergeCell ref="AD597:AF597"/>
    <mergeCell ref="AD598:AF598"/>
    <mergeCell ref="AD599:AF599"/>
    <mergeCell ref="AD600:AF600"/>
    <mergeCell ref="AD601:AF601"/>
    <mergeCell ref="F589:L589"/>
    <mergeCell ref="F590:L590"/>
    <mergeCell ref="F591:L591"/>
    <mergeCell ref="E592:L592"/>
    <mergeCell ref="AD560:AF560"/>
    <mergeCell ref="AD561:AF561"/>
    <mergeCell ref="AD562:AF562"/>
    <mergeCell ref="AD563:AF563"/>
    <mergeCell ref="AD564:AF564"/>
    <mergeCell ref="AD565:AF565"/>
    <mergeCell ref="AD566:AF566"/>
    <mergeCell ref="AD567:AF567"/>
    <mergeCell ref="AD568:AF568"/>
    <mergeCell ref="AD569:AF569"/>
    <mergeCell ref="AD570:AF570"/>
    <mergeCell ref="AD571:AF571"/>
    <mergeCell ref="AD572:AF572"/>
    <mergeCell ref="AD573:AF573"/>
    <mergeCell ref="AD574:AF574"/>
    <mergeCell ref="AD575:AF575"/>
    <mergeCell ref="AD576:AF576"/>
    <mergeCell ref="F571:L571"/>
    <mergeCell ref="E572:L572"/>
    <mergeCell ref="F573:L573"/>
    <mergeCell ref="F574:L574"/>
    <mergeCell ref="F576:L576"/>
    <mergeCell ref="AD547:AF547"/>
    <mergeCell ref="AD548:AF548"/>
    <mergeCell ref="AD549:AF549"/>
    <mergeCell ref="AD550:AF550"/>
    <mergeCell ref="AD551:AF551"/>
    <mergeCell ref="AD552:AF552"/>
    <mergeCell ref="AD553:AF553"/>
    <mergeCell ref="AD554:AF554"/>
    <mergeCell ref="AD555:AF555"/>
    <mergeCell ref="AD556:AF556"/>
    <mergeCell ref="AD557:AF557"/>
    <mergeCell ref="AD558:AF558"/>
    <mergeCell ref="F579:L579"/>
    <mergeCell ref="F580:L580"/>
    <mergeCell ref="F581:L581"/>
    <mergeCell ref="F565:L565"/>
    <mergeCell ref="E566:L566"/>
    <mergeCell ref="F567:L567"/>
    <mergeCell ref="F568:L568"/>
    <mergeCell ref="E569:L569"/>
    <mergeCell ref="F570:L570"/>
    <mergeCell ref="E560:L560"/>
    <mergeCell ref="F561:L561"/>
    <mergeCell ref="F562:L562"/>
    <mergeCell ref="E563:L563"/>
    <mergeCell ref="F564:L564"/>
    <mergeCell ref="AD577:AF577"/>
    <mergeCell ref="AD578:AF578"/>
    <mergeCell ref="AD579:AF579"/>
    <mergeCell ref="AD580:AF580"/>
    <mergeCell ref="AD581:AF581"/>
    <mergeCell ref="AD489:AF489"/>
    <mergeCell ref="AD490:AF490"/>
    <mergeCell ref="AD530:AF530"/>
    <mergeCell ref="AD531:AF531"/>
    <mergeCell ref="AD532:AF532"/>
    <mergeCell ref="AD533:AF533"/>
    <mergeCell ref="AD534:AF534"/>
    <mergeCell ref="AD535:AF535"/>
    <mergeCell ref="AD536:AF536"/>
    <mergeCell ref="AD538:AF538"/>
    <mergeCell ref="AD527:AF527"/>
    <mergeCell ref="AD528:AF528"/>
    <mergeCell ref="AD529:AF529"/>
    <mergeCell ref="B506:AF506"/>
    <mergeCell ref="F510:L510"/>
    <mergeCell ref="AD519:AF519"/>
    <mergeCell ref="AD520:AF520"/>
    <mergeCell ref="AD521:AF521"/>
    <mergeCell ref="AD522:AF522"/>
    <mergeCell ref="AD523:AF523"/>
    <mergeCell ref="AD502:AF502"/>
    <mergeCell ref="AD504:AF504"/>
    <mergeCell ref="AD509:AF509"/>
    <mergeCell ref="AD510:AF510"/>
    <mergeCell ref="AD511:AF511"/>
    <mergeCell ref="AD512:AF512"/>
    <mergeCell ref="AD525:AF525"/>
    <mergeCell ref="AD526:AF526"/>
    <mergeCell ref="E525:L525"/>
    <mergeCell ref="F526:L526"/>
    <mergeCell ref="N502:AC502"/>
    <mergeCell ref="F531:L531"/>
    <mergeCell ref="AD464:AF464"/>
    <mergeCell ref="AD465:AF465"/>
    <mergeCell ref="AD466:AF466"/>
    <mergeCell ref="AD467:AF467"/>
    <mergeCell ref="AD468:AF468"/>
    <mergeCell ref="AD469:AF469"/>
    <mergeCell ref="AD470:AF470"/>
    <mergeCell ref="AD471:AF471"/>
    <mergeCell ref="AD472:AF472"/>
    <mergeCell ref="AD473:AF473"/>
    <mergeCell ref="AD474:AF474"/>
    <mergeCell ref="AD475:AF475"/>
    <mergeCell ref="AD476:AF476"/>
    <mergeCell ref="AD477:AF477"/>
    <mergeCell ref="AD478:AF478"/>
    <mergeCell ref="AD479:AF479"/>
    <mergeCell ref="AD480:AF480"/>
    <mergeCell ref="AD446:AF446"/>
    <mergeCell ref="AD447:AF447"/>
    <mergeCell ref="AD448:AF448"/>
    <mergeCell ref="AD449:AF449"/>
    <mergeCell ref="AD450:AF450"/>
    <mergeCell ref="AD451:AF451"/>
    <mergeCell ref="AD452:AF452"/>
    <mergeCell ref="AD453:AF453"/>
    <mergeCell ref="AD454:AF454"/>
    <mergeCell ref="AD455:AF455"/>
    <mergeCell ref="AD456:AF456"/>
    <mergeCell ref="AD457:AF457"/>
    <mergeCell ref="AD458:AF458"/>
    <mergeCell ref="AD460:AF460"/>
    <mergeCell ref="AD461:AF461"/>
    <mergeCell ref="AD462:AF462"/>
    <mergeCell ref="AD463:AF463"/>
    <mergeCell ref="D459:AF459"/>
    <mergeCell ref="F462:L462"/>
    <mergeCell ref="E463:L463"/>
    <mergeCell ref="AD428:AF428"/>
    <mergeCell ref="AD429:AF429"/>
    <mergeCell ref="AD430:AF430"/>
    <mergeCell ref="AD431:AF431"/>
    <mergeCell ref="AD432:AF432"/>
    <mergeCell ref="AD433:AF433"/>
    <mergeCell ref="AD434:AF434"/>
    <mergeCell ref="AD435:AF435"/>
    <mergeCell ref="AD436:AF436"/>
    <mergeCell ref="AD438:AF438"/>
    <mergeCell ref="AD439:AF439"/>
    <mergeCell ref="AD440:AF440"/>
    <mergeCell ref="AD441:AF441"/>
    <mergeCell ref="AD442:AF442"/>
    <mergeCell ref="AD443:AF443"/>
    <mergeCell ref="AD444:AF444"/>
    <mergeCell ref="AD445:AF445"/>
    <mergeCell ref="D437:AF437"/>
    <mergeCell ref="E438:L438"/>
    <mergeCell ref="F439:L439"/>
    <mergeCell ref="F440:L440"/>
    <mergeCell ref="E441:L441"/>
    <mergeCell ref="F442:L442"/>
    <mergeCell ref="F431:L431"/>
    <mergeCell ref="F432:L432"/>
    <mergeCell ref="E433:L433"/>
    <mergeCell ref="F434:L434"/>
    <mergeCell ref="F435:L435"/>
    <mergeCell ref="F436:L436"/>
    <mergeCell ref="AD401:AF401"/>
    <mergeCell ref="AD402:AF402"/>
    <mergeCell ref="AD403:AF403"/>
    <mergeCell ref="AD404:AF404"/>
    <mergeCell ref="AD405:AF405"/>
    <mergeCell ref="AD406:AF406"/>
    <mergeCell ref="AD409:AF409"/>
    <mergeCell ref="AD410:AF410"/>
    <mergeCell ref="AD411:AF411"/>
    <mergeCell ref="AD412:AF412"/>
    <mergeCell ref="AD413:AF413"/>
    <mergeCell ref="AD414:AF414"/>
    <mergeCell ref="AD415:AF415"/>
    <mergeCell ref="AD416:AF416"/>
    <mergeCell ref="AD417:AF417"/>
    <mergeCell ref="AD418:AF418"/>
    <mergeCell ref="C407:AF407"/>
    <mergeCell ref="F401:L401"/>
    <mergeCell ref="F402:L402"/>
    <mergeCell ref="F403:L403"/>
    <mergeCell ref="F405:L405"/>
    <mergeCell ref="F406:L406"/>
    <mergeCell ref="E409:L409"/>
    <mergeCell ref="F410:L410"/>
    <mergeCell ref="F411:L411"/>
    <mergeCell ref="F412:L412"/>
    <mergeCell ref="F413:L413"/>
    <mergeCell ref="D408:AF408"/>
    <mergeCell ref="AD384:AF384"/>
    <mergeCell ref="AD385:AF385"/>
    <mergeCell ref="AD386:AF386"/>
    <mergeCell ref="AD387:AF387"/>
    <mergeCell ref="AD388:AF388"/>
    <mergeCell ref="AD389:AF389"/>
    <mergeCell ref="AD390:AF390"/>
    <mergeCell ref="AD391:AF391"/>
    <mergeCell ref="AD392:AF392"/>
    <mergeCell ref="AD393:AF393"/>
    <mergeCell ref="AD394:AF394"/>
    <mergeCell ref="AD395:AF395"/>
    <mergeCell ref="AD396:AF396"/>
    <mergeCell ref="AD397:AF397"/>
    <mergeCell ref="AD398:AF398"/>
    <mergeCell ref="AD399:AF399"/>
    <mergeCell ref="AD400:AF400"/>
    <mergeCell ref="AD382:AF382"/>
    <mergeCell ref="D381:AF381"/>
    <mergeCell ref="E382:L382"/>
    <mergeCell ref="F376:L376"/>
    <mergeCell ref="E377:L377"/>
    <mergeCell ref="F378:L378"/>
    <mergeCell ref="F379:L379"/>
    <mergeCell ref="F380:L380"/>
    <mergeCell ref="E370:L370"/>
    <mergeCell ref="F371:L371"/>
    <mergeCell ref="F372:L372"/>
    <mergeCell ref="F373:L373"/>
    <mergeCell ref="E374:L374"/>
    <mergeCell ref="F375:L375"/>
    <mergeCell ref="F365:L365"/>
    <mergeCell ref="F366:L366"/>
    <mergeCell ref="AD383:AF383"/>
    <mergeCell ref="AD377:AF377"/>
    <mergeCell ref="AD378:AF378"/>
    <mergeCell ref="AD379:AF379"/>
    <mergeCell ref="AD380:AF380"/>
    <mergeCell ref="AD358:AF358"/>
    <mergeCell ref="AD360:AF360"/>
    <mergeCell ref="AD361:AF361"/>
    <mergeCell ref="AD362:AF362"/>
    <mergeCell ref="AD363:AF363"/>
    <mergeCell ref="AD364:AF364"/>
    <mergeCell ref="D359:AF359"/>
    <mergeCell ref="F358:L358"/>
    <mergeCell ref="E360:L360"/>
    <mergeCell ref="F361:L361"/>
    <mergeCell ref="F362:L362"/>
    <mergeCell ref="E363:L363"/>
    <mergeCell ref="F353:L353"/>
    <mergeCell ref="F354:L354"/>
    <mergeCell ref="E355:L355"/>
    <mergeCell ref="AD354:AF354"/>
    <mergeCell ref="AD355:AF355"/>
    <mergeCell ref="AD356:AF356"/>
    <mergeCell ref="AD357:AF357"/>
    <mergeCell ref="F349:L349"/>
    <mergeCell ref="AD365:AF365"/>
    <mergeCell ref="AD366:AF366"/>
    <mergeCell ref="AD367:AF367"/>
    <mergeCell ref="AD368:AF368"/>
    <mergeCell ref="AD369:AF369"/>
    <mergeCell ref="AD370:AF370"/>
    <mergeCell ref="AD371:AF371"/>
    <mergeCell ref="AD372:AF372"/>
    <mergeCell ref="AD373:AF373"/>
    <mergeCell ref="AD374:AF374"/>
    <mergeCell ref="AD375:AF375"/>
    <mergeCell ref="AD376:AF376"/>
    <mergeCell ref="AD282:AF282"/>
    <mergeCell ref="AD283:AF283"/>
    <mergeCell ref="AD284:AF284"/>
    <mergeCell ref="AD285:AF285"/>
    <mergeCell ref="AD286:AF286"/>
    <mergeCell ref="AD287:AF287"/>
    <mergeCell ref="AD288:AF288"/>
    <mergeCell ref="AD289:AF289"/>
    <mergeCell ref="AD290:AF290"/>
    <mergeCell ref="AD292:AF292"/>
    <mergeCell ref="AD293:AF293"/>
    <mergeCell ref="AD294:AF294"/>
    <mergeCell ref="AD295:AF295"/>
    <mergeCell ref="AD296:AF296"/>
    <mergeCell ref="AD297:AF297"/>
    <mergeCell ref="AD298:AF298"/>
    <mergeCell ref="AD299:AF299"/>
    <mergeCell ref="F286:L286"/>
    <mergeCell ref="F287:L287"/>
    <mergeCell ref="AD260:AF260"/>
    <mergeCell ref="AD268:AF268"/>
    <mergeCell ref="AD269:AF269"/>
    <mergeCell ref="AD270:AF270"/>
    <mergeCell ref="AD271:AF271"/>
    <mergeCell ref="AD272:AF272"/>
    <mergeCell ref="AD273:AF273"/>
    <mergeCell ref="AD274:AF274"/>
    <mergeCell ref="AD275:AF275"/>
    <mergeCell ref="AD276:AF276"/>
    <mergeCell ref="AD277:AF277"/>
    <mergeCell ref="AD278:AF278"/>
    <mergeCell ref="AD279:AF279"/>
    <mergeCell ref="AD280:AF280"/>
    <mergeCell ref="AD281:AF281"/>
    <mergeCell ref="AD261:AF261"/>
    <mergeCell ref="AD262:AF262"/>
    <mergeCell ref="AD263:AF263"/>
    <mergeCell ref="AD264:AF264"/>
    <mergeCell ref="AD265:AF265"/>
    <mergeCell ref="AD266:AF266"/>
    <mergeCell ref="AD267:AF267"/>
    <mergeCell ref="AD234:AF234"/>
    <mergeCell ref="AD235:AF235"/>
    <mergeCell ref="AD236:AF236"/>
    <mergeCell ref="AD237:AF237"/>
    <mergeCell ref="AD239:AF239"/>
    <mergeCell ref="AD240:AF240"/>
    <mergeCell ref="AD241:AF241"/>
    <mergeCell ref="AD242:AF242"/>
    <mergeCell ref="AD256:AF256"/>
    <mergeCell ref="AD257:AF257"/>
    <mergeCell ref="AD251:AF251"/>
    <mergeCell ref="AD252:AF252"/>
    <mergeCell ref="AD253:AF253"/>
    <mergeCell ref="AD254:AF254"/>
    <mergeCell ref="AD255:AF255"/>
    <mergeCell ref="AD258:AF258"/>
    <mergeCell ref="AD259:AF259"/>
    <mergeCell ref="AD159:AF159"/>
    <mergeCell ref="AD160:AF160"/>
    <mergeCell ref="AD161:AF161"/>
    <mergeCell ref="AD162:AF162"/>
    <mergeCell ref="AD163:AF163"/>
    <mergeCell ref="AD164:AF164"/>
    <mergeCell ref="AD166:AF166"/>
    <mergeCell ref="AD167:AF167"/>
    <mergeCell ref="AD168:AF168"/>
    <mergeCell ref="AD169:AF169"/>
    <mergeCell ref="AD170:AF170"/>
    <mergeCell ref="AD171:AF171"/>
    <mergeCell ref="AD172:AF172"/>
    <mergeCell ref="AD173:AF173"/>
    <mergeCell ref="AD174:AF174"/>
    <mergeCell ref="AD175:AF175"/>
    <mergeCell ref="AD176:AF176"/>
    <mergeCell ref="D165:AF165"/>
    <mergeCell ref="E176:L176"/>
    <mergeCell ref="E161:L161"/>
    <mergeCell ref="F162:L162"/>
    <mergeCell ref="F163:L163"/>
    <mergeCell ref="F164:L164"/>
    <mergeCell ref="E166:L166"/>
    <mergeCell ref="F159:L159"/>
    <mergeCell ref="F160:L160"/>
    <mergeCell ref="F175:L175"/>
    <mergeCell ref="F167:L167"/>
    <mergeCell ref="F168:L168"/>
    <mergeCell ref="E169:L169"/>
    <mergeCell ref="F170:L170"/>
    <mergeCell ref="F171:L171"/>
    <mergeCell ref="AD144:AF144"/>
    <mergeCell ref="AD145:AF145"/>
    <mergeCell ref="AD146:AF146"/>
    <mergeCell ref="AD147:AF147"/>
    <mergeCell ref="AD148:AF148"/>
    <mergeCell ref="AD149:AF149"/>
    <mergeCell ref="AD150:AF150"/>
    <mergeCell ref="AD151:AF151"/>
    <mergeCell ref="AD153:AF153"/>
    <mergeCell ref="AD154:AF154"/>
    <mergeCell ref="AD155:AF155"/>
    <mergeCell ref="AD156:AF156"/>
    <mergeCell ref="AD157:AF157"/>
    <mergeCell ref="AD158:AF158"/>
    <mergeCell ref="D152:AF152"/>
    <mergeCell ref="F155:L155"/>
    <mergeCell ref="F156:L156"/>
    <mergeCell ref="E157:L157"/>
    <mergeCell ref="F158:L158"/>
    <mergeCell ref="F149:L149"/>
    <mergeCell ref="F150:L150"/>
    <mergeCell ref="F151:L151"/>
    <mergeCell ref="E153:L153"/>
    <mergeCell ref="F154:L154"/>
    <mergeCell ref="F144:L144"/>
    <mergeCell ref="F145:L145"/>
    <mergeCell ref="F146:L146"/>
    <mergeCell ref="E147:L147"/>
    <mergeCell ref="AD139:AF139"/>
    <mergeCell ref="AD140:AF140"/>
    <mergeCell ref="D136:AF136"/>
    <mergeCell ref="F122:L122"/>
    <mergeCell ref="D123:L123"/>
    <mergeCell ref="F124:L124"/>
    <mergeCell ref="AC135:AF135"/>
    <mergeCell ref="N122:AC122"/>
    <mergeCell ref="N126:AC126"/>
    <mergeCell ref="N129:AC129"/>
    <mergeCell ref="F128:L128"/>
    <mergeCell ref="F129:L129"/>
    <mergeCell ref="D130:L130"/>
    <mergeCell ref="C135:AB135"/>
    <mergeCell ref="AD141:AF141"/>
    <mergeCell ref="AD142:AF142"/>
    <mergeCell ref="AD143:AF143"/>
    <mergeCell ref="F143:L143"/>
    <mergeCell ref="AD123:AF123"/>
    <mergeCell ref="AD124:AF124"/>
    <mergeCell ref="AD125:AF125"/>
    <mergeCell ref="AD126:AF126"/>
    <mergeCell ref="AD127:AF127"/>
    <mergeCell ref="AD128:AF128"/>
    <mergeCell ref="AD129:AF129"/>
    <mergeCell ref="AD130:AF130"/>
    <mergeCell ref="AD131:AF131"/>
    <mergeCell ref="AD132:AF132"/>
    <mergeCell ref="AD133:AF133"/>
    <mergeCell ref="AD134:AF134"/>
    <mergeCell ref="AD137:AF137"/>
    <mergeCell ref="AD138:AF138"/>
    <mergeCell ref="AD80:AF80"/>
    <mergeCell ref="AD81:AF81"/>
    <mergeCell ref="AD82:AF82"/>
    <mergeCell ref="AD83:AF83"/>
    <mergeCell ref="AD114:AF114"/>
    <mergeCell ref="AD115:AF115"/>
    <mergeCell ref="AD116:AF116"/>
    <mergeCell ref="AD117:AF117"/>
    <mergeCell ref="AD118:AF118"/>
    <mergeCell ref="AD119:AF119"/>
    <mergeCell ref="AD120:AF120"/>
    <mergeCell ref="AD121:AF121"/>
    <mergeCell ref="D107:AF107"/>
    <mergeCell ref="D119:L119"/>
    <mergeCell ref="F120:L120"/>
    <mergeCell ref="F121:L121"/>
    <mergeCell ref="E113:L113"/>
    <mergeCell ref="F114:L114"/>
    <mergeCell ref="AD89:AF89"/>
    <mergeCell ref="AD90:AF90"/>
    <mergeCell ref="AD91:AF91"/>
    <mergeCell ref="AD92:AF92"/>
    <mergeCell ref="AD93:AF93"/>
    <mergeCell ref="AD96:AF96"/>
    <mergeCell ref="AD97:AF97"/>
    <mergeCell ref="AD98:AF98"/>
    <mergeCell ref="AD99:AF99"/>
    <mergeCell ref="AD100:AF100"/>
    <mergeCell ref="AD101:AF101"/>
    <mergeCell ref="AD102:AF102"/>
    <mergeCell ref="AD103:AF103"/>
    <mergeCell ref="AC94:AF94"/>
    <mergeCell ref="D95:AF95"/>
    <mergeCell ref="AD122:AF122"/>
    <mergeCell ref="F115:L115"/>
    <mergeCell ref="E116:L116"/>
    <mergeCell ref="F117:L117"/>
    <mergeCell ref="F118:L118"/>
    <mergeCell ref="E108:L108"/>
    <mergeCell ref="F109:L109"/>
    <mergeCell ref="F110:L110"/>
    <mergeCell ref="F111:L111"/>
    <mergeCell ref="F112:L112"/>
    <mergeCell ref="AD110:AF110"/>
    <mergeCell ref="AD111:AF111"/>
    <mergeCell ref="AD112:AF112"/>
    <mergeCell ref="AD113:AF113"/>
    <mergeCell ref="F304:L304"/>
    <mergeCell ref="E200:L200"/>
    <mergeCell ref="F201:L201"/>
    <mergeCell ref="F247:L247"/>
    <mergeCell ref="E292:L292"/>
    <mergeCell ref="F293:L293"/>
    <mergeCell ref="F294:L294"/>
    <mergeCell ref="F295:L295"/>
    <mergeCell ref="E296:L296"/>
    <mergeCell ref="F297:L297"/>
    <mergeCell ref="F268:L268"/>
    <mergeCell ref="F269:L269"/>
    <mergeCell ref="F270:L270"/>
    <mergeCell ref="F271:L271"/>
    <mergeCell ref="F272:L272"/>
    <mergeCell ref="F273:L273"/>
    <mergeCell ref="F220:L220"/>
    <mergeCell ref="F305:L305"/>
    <mergeCell ref="F306:L306"/>
    <mergeCell ref="E308:L308"/>
    <mergeCell ref="F309:L309"/>
    <mergeCell ref="F298:L298"/>
    <mergeCell ref="F299:L299"/>
    <mergeCell ref="AD84:AF84"/>
    <mergeCell ref="F80:L80"/>
    <mergeCell ref="E81:L81"/>
    <mergeCell ref="F82:L82"/>
    <mergeCell ref="F83:L83"/>
    <mergeCell ref="E84:L84"/>
    <mergeCell ref="AD85:AF85"/>
    <mergeCell ref="F86:L86"/>
    <mergeCell ref="D87:L87"/>
    <mergeCell ref="F88:L88"/>
    <mergeCell ref="F89:L89"/>
    <mergeCell ref="F90:L90"/>
    <mergeCell ref="D91:L91"/>
    <mergeCell ref="F92:L92"/>
    <mergeCell ref="F93:L93"/>
    <mergeCell ref="AD104:AF104"/>
    <mergeCell ref="AD105:AF105"/>
    <mergeCell ref="AD106:AF106"/>
    <mergeCell ref="AD108:AF108"/>
    <mergeCell ref="AD109:AF109"/>
    <mergeCell ref="AD86:AF86"/>
    <mergeCell ref="AD87:AF87"/>
    <mergeCell ref="AD88:AF88"/>
    <mergeCell ref="F254:L254"/>
    <mergeCell ref="F255:L255"/>
    <mergeCell ref="AD233:AF233"/>
    <mergeCell ref="AD51:AF51"/>
    <mergeCell ref="AD52:AF52"/>
    <mergeCell ref="AD53:AF53"/>
    <mergeCell ref="AD54:AF54"/>
    <mergeCell ref="AD55:AF55"/>
    <mergeCell ref="AD56:AF56"/>
    <mergeCell ref="AD57:AF57"/>
    <mergeCell ref="AD58:AF58"/>
    <mergeCell ref="AD59:AF59"/>
    <mergeCell ref="AD60:AF60"/>
    <mergeCell ref="AD61:AF61"/>
    <mergeCell ref="D323:L323"/>
    <mergeCell ref="F324:L324"/>
    <mergeCell ref="E288:L288"/>
    <mergeCell ref="F289:L289"/>
    <mergeCell ref="F290:L290"/>
    <mergeCell ref="F280:L280"/>
    <mergeCell ref="E281:L281"/>
    <mergeCell ref="F282:L282"/>
    <mergeCell ref="F283:L283"/>
    <mergeCell ref="F284:L284"/>
    <mergeCell ref="F285:L285"/>
    <mergeCell ref="E274:L274"/>
    <mergeCell ref="F275:L275"/>
    <mergeCell ref="F276:L276"/>
    <mergeCell ref="F277:L277"/>
    <mergeCell ref="F278:L278"/>
    <mergeCell ref="F279:L279"/>
    <mergeCell ref="E101:L101"/>
    <mergeCell ref="AD62:AF62"/>
    <mergeCell ref="AD63:AF63"/>
    <mergeCell ref="AD64:AF64"/>
    <mergeCell ref="AD65:AF65"/>
    <mergeCell ref="AD66:AF66"/>
    <mergeCell ref="AD67:AF67"/>
    <mergeCell ref="AD69:AF69"/>
    <mergeCell ref="AD70:AF70"/>
    <mergeCell ref="AD71:AF71"/>
    <mergeCell ref="AD72:AF72"/>
    <mergeCell ref="AD73:AF73"/>
    <mergeCell ref="AD74:AF74"/>
    <mergeCell ref="AD75:AF75"/>
    <mergeCell ref="AD76:AF76"/>
    <mergeCell ref="AD77:AF77"/>
    <mergeCell ref="AD78:AF78"/>
    <mergeCell ref="AD79:AF79"/>
    <mergeCell ref="D68:AF68"/>
    <mergeCell ref="F77:L77"/>
    <mergeCell ref="E78:L78"/>
    <mergeCell ref="F79:L79"/>
    <mergeCell ref="F71:L71"/>
    <mergeCell ref="E72:L72"/>
    <mergeCell ref="F73:L73"/>
    <mergeCell ref="F74:L74"/>
    <mergeCell ref="E75:L75"/>
    <mergeCell ref="F76:L76"/>
    <mergeCell ref="F65:L65"/>
    <mergeCell ref="F66:L66"/>
    <mergeCell ref="F67:L67"/>
    <mergeCell ref="E69:L69"/>
    <mergeCell ref="F70:L70"/>
    <mergeCell ref="AD323:AF323"/>
    <mergeCell ref="AD324:AF324"/>
    <mergeCell ref="AD325:AF325"/>
    <mergeCell ref="B505:AF505"/>
    <mergeCell ref="B503:AF503"/>
    <mergeCell ref="B501:AF501"/>
    <mergeCell ref="B499:AF499"/>
    <mergeCell ref="B227:AF227"/>
    <mergeCell ref="B229:AF229"/>
    <mergeCell ref="D238:AF238"/>
    <mergeCell ref="AD243:AF243"/>
    <mergeCell ref="AD244:AF244"/>
    <mergeCell ref="AD245:AF245"/>
    <mergeCell ref="AD246:AF246"/>
    <mergeCell ref="AD247:AF247"/>
    <mergeCell ref="AD248:AF248"/>
    <mergeCell ref="AD249:AF249"/>
    <mergeCell ref="AD250:AF250"/>
    <mergeCell ref="D291:AF291"/>
    <mergeCell ref="D307:AF307"/>
    <mergeCell ref="D316:L316"/>
    <mergeCell ref="D330:AF330"/>
    <mergeCell ref="D346:AF346"/>
    <mergeCell ref="D486:L486"/>
    <mergeCell ref="D489:L489"/>
    <mergeCell ref="D493:L493"/>
    <mergeCell ref="C329:AF329"/>
    <mergeCell ref="F325:L325"/>
    <mergeCell ref="F326:L326"/>
    <mergeCell ref="F310:L310"/>
    <mergeCell ref="AD326:AF326"/>
    <mergeCell ref="AD232:AF232"/>
    <mergeCell ref="AD420:AF420"/>
    <mergeCell ref="AD421:AF421"/>
    <mergeCell ref="AD422:AF422"/>
    <mergeCell ref="AD423:AF423"/>
    <mergeCell ref="AD425:AF425"/>
    <mergeCell ref="AD426:AF426"/>
    <mergeCell ref="AD427:AF427"/>
    <mergeCell ref="C485:AF485"/>
    <mergeCell ref="D424:AF424"/>
    <mergeCell ref="AD331:AF331"/>
    <mergeCell ref="AD332:AF332"/>
    <mergeCell ref="AD333:AF333"/>
    <mergeCell ref="AD334:AF334"/>
    <mergeCell ref="AD335:AF335"/>
    <mergeCell ref="AD336:AF336"/>
    <mergeCell ref="AD337:AF337"/>
    <mergeCell ref="AD338:AF338"/>
    <mergeCell ref="AD339:AF339"/>
    <mergeCell ref="AD419:AF419"/>
    <mergeCell ref="AD340:AF340"/>
    <mergeCell ref="AD341:AF341"/>
    <mergeCell ref="AD342:AF342"/>
    <mergeCell ref="AD343:AF343"/>
    <mergeCell ref="AD344:AF344"/>
    <mergeCell ref="AD345:AF345"/>
    <mergeCell ref="AD347:AF347"/>
    <mergeCell ref="AD348:AF348"/>
    <mergeCell ref="AD349:AF349"/>
    <mergeCell ref="AD350:AF350"/>
    <mergeCell ref="AD351:AF351"/>
    <mergeCell ref="AD352:AF352"/>
    <mergeCell ref="AD353:AF353"/>
    <mergeCell ref="F1051:L1051"/>
    <mergeCell ref="C507:AF507"/>
    <mergeCell ref="E799:L799"/>
    <mergeCell ref="B780:E780"/>
    <mergeCell ref="F757:L757"/>
    <mergeCell ref="E1064:L1064"/>
    <mergeCell ref="E1084:L1084"/>
    <mergeCell ref="F1085:L1085"/>
    <mergeCell ref="F1086:L1086"/>
    <mergeCell ref="F769:L769"/>
    <mergeCell ref="F770:L770"/>
    <mergeCell ref="B772:L772"/>
    <mergeCell ref="B779:AF779"/>
    <mergeCell ref="D559:AF559"/>
    <mergeCell ref="D586:AF586"/>
    <mergeCell ref="D602:AF602"/>
    <mergeCell ref="D615:AF615"/>
    <mergeCell ref="D637:AF637"/>
    <mergeCell ref="F1065:L1065"/>
    <mergeCell ref="F1066:L1066"/>
    <mergeCell ref="E1068:L1068"/>
    <mergeCell ref="F1053:L1053"/>
    <mergeCell ref="F1054:L1054"/>
    <mergeCell ref="F1055:L1055"/>
    <mergeCell ref="B1005:AF1005"/>
    <mergeCell ref="B1003:AF1003"/>
    <mergeCell ref="D997:L997"/>
    <mergeCell ref="F998:L998"/>
    <mergeCell ref="F999:L999"/>
    <mergeCell ref="E575:L575"/>
    <mergeCell ref="D1008:L1008"/>
    <mergeCell ref="F1030:L1030"/>
    <mergeCell ref="F1031:L1031"/>
    <mergeCell ref="F1032:L1032"/>
    <mergeCell ref="F1033:L1033"/>
    <mergeCell ref="F1034:L1034"/>
    <mergeCell ref="F1023:L1023"/>
    <mergeCell ref="F1069:L1069"/>
    <mergeCell ref="F1515:L1515"/>
    <mergeCell ref="F1516:L1516"/>
    <mergeCell ref="B1517:L1517"/>
    <mergeCell ref="B1518:L1518"/>
    <mergeCell ref="E1507:L1507"/>
    <mergeCell ref="E1501:L1501"/>
    <mergeCell ref="F1490:L1490"/>
    <mergeCell ref="E1492:L1492"/>
    <mergeCell ref="F1493:L1493"/>
    <mergeCell ref="F1494:L1494"/>
    <mergeCell ref="E1495:L1495"/>
    <mergeCell ref="E1484:L1484"/>
    <mergeCell ref="F1485:L1485"/>
    <mergeCell ref="F1486:L1486"/>
    <mergeCell ref="E1487:L1487"/>
    <mergeCell ref="F1488:L1488"/>
    <mergeCell ref="F1489:L1489"/>
    <mergeCell ref="F1478:L1478"/>
    <mergeCell ref="F1479:L1479"/>
    <mergeCell ref="E1480:L1480"/>
    <mergeCell ref="F1481:L1481"/>
    <mergeCell ref="F1482:L1482"/>
    <mergeCell ref="F1483:L1483"/>
    <mergeCell ref="E1050:L1050"/>
    <mergeCell ref="F1508:L1508"/>
    <mergeCell ref="D1514:L1514"/>
    <mergeCell ref="B1553:M1553"/>
    <mergeCell ref="B1555:M1555"/>
    <mergeCell ref="F1546:L1546"/>
    <mergeCell ref="B1547:L1547"/>
    <mergeCell ref="B1548:L1548"/>
    <mergeCell ref="B1551:M1551"/>
    <mergeCell ref="B1552:M1552"/>
    <mergeCell ref="F1540:L1540"/>
    <mergeCell ref="F1541:L1541"/>
    <mergeCell ref="F1542:L1542"/>
    <mergeCell ref="F1543:L1543"/>
    <mergeCell ref="F1544:L1544"/>
    <mergeCell ref="F1513:L1513"/>
    <mergeCell ref="B1554:AF1554"/>
    <mergeCell ref="B1549:AF1549"/>
    <mergeCell ref="D1523:L1523"/>
    <mergeCell ref="D1531:L1531"/>
    <mergeCell ref="F1545:L1545"/>
    <mergeCell ref="F1533:L1533"/>
    <mergeCell ref="F1534:L1534"/>
    <mergeCell ref="F1535:L1535"/>
    <mergeCell ref="F1536:L1536"/>
    <mergeCell ref="O1521:AB1521"/>
    <mergeCell ref="AD1552:AF1552"/>
    <mergeCell ref="AD1553:AF1553"/>
    <mergeCell ref="N1514:AF1514"/>
    <mergeCell ref="F1538:L1538"/>
    <mergeCell ref="D1539:L1539"/>
    <mergeCell ref="N1523:AB1546"/>
    <mergeCell ref="AD1555:AF1555"/>
    <mergeCell ref="AD1548:AF1548"/>
    <mergeCell ref="AD1518:AF1518"/>
    <mergeCell ref="F1459:L1459"/>
    <mergeCell ref="F1460:L1460"/>
    <mergeCell ref="F1496:L1496"/>
    <mergeCell ref="F1455:L1455"/>
    <mergeCell ref="F1444:L1444"/>
    <mergeCell ref="F1445:L1445"/>
    <mergeCell ref="E1446:L1446"/>
    <mergeCell ref="F1447:L1447"/>
    <mergeCell ref="F1448:L1448"/>
    <mergeCell ref="F1449:L1449"/>
    <mergeCell ref="F1438:L1438"/>
    <mergeCell ref="E1441:L1441"/>
    <mergeCell ref="F1442:L1442"/>
    <mergeCell ref="F1443:L1443"/>
    <mergeCell ref="F1453:L1453"/>
    <mergeCell ref="F1454:L1454"/>
    <mergeCell ref="E1461:L1461"/>
    <mergeCell ref="F1462:L1462"/>
    <mergeCell ref="F1463:L1463"/>
    <mergeCell ref="F1464:L1464"/>
    <mergeCell ref="F1434:L1434"/>
    <mergeCell ref="F1435:L1435"/>
    <mergeCell ref="D1436:L1436"/>
    <mergeCell ref="F1437:L1437"/>
    <mergeCell ref="E1426:L1426"/>
    <mergeCell ref="F1427:L1427"/>
    <mergeCell ref="F1428:L1428"/>
    <mergeCell ref="E1429:L1429"/>
    <mergeCell ref="F1430:L1430"/>
    <mergeCell ref="F1431:L1431"/>
    <mergeCell ref="F1390:L1390"/>
    <mergeCell ref="E1409:L1409"/>
    <mergeCell ref="F1410:L1410"/>
    <mergeCell ref="F1411:L1411"/>
    <mergeCell ref="F1450:L1450"/>
    <mergeCell ref="E1451:L1451"/>
    <mergeCell ref="F1452:L1452"/>
    <mergeCell ref="E1420:L1420"/>
    <mergeCell ref="F1421:L1421"/>
    <mergeCell ref="F1422:L1422"/>
    <mergeCell ref="F1380:L1380"/>
    <mergeCell ref="F1381:L1381"/>
    <mergeCell ref="F1382:L1382"/>
    <mergeCell ref="E1383:L1383"/>
    <mergeCell ref="F1384:L1384"/>
    <mergeCell ref="F1408:L1408"/>
    <mergeCell ref="D1432:L1432"/>
    <mergeCell ref="F1433:L1433"/>
    <mergeCell ref="F1412:L1412"/>
    <mergeCell ref="E1402:L1402"/>
    <mergeCell ref="F1403:L1403"/>
    <mergeCell ref="F1404:L1404"/>
    <mergeCell ref="F1405:L1405"/>
    <mergeCell ref="E1406:L1406"/>
    <mergeCell ref="F1407:L1407"/>
    <mergeCell ref="F1396:L1396"/>
    <mergeCell ref="F1397:L1397"/>
    <mergeCell ref="E1392:L1392"/>
    <mergeCell ref="F1393:L1393"/>
    <mergeCell ref="F1398:L1398"/>
    <mergeCell ref="E1399:L1399"/>
    <mergeCell ref="F1400:L1400"/>
    <mergeCell ref="F1401:L1401"/>
    <mergeCell ref="E1423:L1423"/>
    <mergeCell ref="F1424:L1424"/>
    <mergeCell ref="F1425:L1425"/>
    <mergeCell ref="E1414:L1414"/>
    <mergeCell ref="F1415:L1415"/>
    <mergeCell ref="F1416:L1416"/>
    <mergeCell ref="E1417:L1417"/>
    <mergeCell ref="F1418:L1418"/>
    <mergeCell ref="F1375:L1375"/>
    <mergeCell ref="F1340:L1340"/>
    <mergeCell ref="F1341:L1341"/>
    <mergeCell ref="E1342:L1342"/>
    <mergeCell ref="F1343:L1343"/>
    <mergeCell ref="F1332:L1332"/>
    <mergeCell ref="D1335:AF1335"/>
    <mergeCell ref="AD1354:AF1354"/>
    <mergeCell ref="N1354:P1354"/>
    <mergeCell ref="AD1363:AF1377"/>
    <mergeCell ref="F1376:L1376"/>
    <mergeCell ref="F1377:L1377"/>
    <mergeCell ref="E1368:L1368"/>
    <mergeCell ref="F1369:L1369"/>
    <mergeCell ref="F1370:L1370"/>
    <mergeCell ref="F1371:L1371"/>
    <mergeCell ref="E1379:L1379"/>
    <mergeCell ref="D1358:L1358"/>
    <mergeCell ref="F1359:L1359"/>
    <mergeCell ref="F1360:L1360"/>
    <mergeCell ref="F1374:L1374"/>
    <mergeCell ref="E1301:L1301"/>
    <mergeCell ref="F1302:L1302"/>
    <mergeCell ref="E1309:L1309"/>
    <mergeCell ref="F1310:L1310"/>
    <mergeCell ref="F1311:L1311"/>
    <mergeCell ref="F1312:L1312"/>
    <mergeCell ref="F1347:L1347"/>
    <mergeCell ref="E1348:L1348"/>
    <mergeCell ref="F1349:L1349"/>
    <mergeCell ref="F1316:L1316"/>
    <mergeCell ref="E1317:L1317"/>
    <mergeCell ref="F1318:L1318"/>
    <mergeCell ref="F1319:L1319"/>
    <mergeCell ref="F1355:L1355"/>
    <mergeCell ref="F1344:L1344"/>
    <mergeCell ref="E1345:L1345"/>
    <mergeCell ref="F1346:L1346"/>
    <mergeCell ref="F1320:L1320"/>
    <mergeCell ref="E1321:L1321"/>
    <mergeCell ref="F1322:L1322"/>
    <mergeCell ref="F1323:L1323"/>
    <mergeCell ref="E1324:L1324"/>
    <mergeCell ref="F1325:L1325"/>
    <mergeCell ref="F1333:L1333"/>
    <mergeCell ref="F1334:L1334"/>
    <mergeCell ref="F1350:L1350"/>
    <mergeCell ref="E1351:L1351"/>
    <mergeCell ref="F1352:L1352"/>
    <mergeCell ref="F1353:L1353"/>
    <mergeCell ref="D1354:L1354"/>
    <mergeCell ref="E1314:L1314"/>
    <mergeCell ref="F1315:L1315"/>
    <mergeCell ref="F1303:L1303"/>
    <mergeCell ref="F1304:L1304"/>
    <mergeCell ref="E1305:L1305"/>
    <mergeCell ref="F1306:L1306"/>
    <mergeCell ref="F1307:L1307"/>
    <mergeCell ref="F1308:L1308"/>
    <mergeCell ref="E1336:L1336"/>
    <mergeCell ref="F1337:L1337"/>
    <mergeCell ref="F1326:L1326"/>
    <mergeCell ref="F1327:L1327"/>
    <mergeCell ref="E1328:L1328"/>
    <mergeCell ref="F1329:L1329"/>
    <mergeCell ref="F1330:L1330"/>
    <mergeCell ref="E1331:L1331"/>
    <mergeCell ref="E1339:L1339"/>
    <mergeCell ref="F1372:L1372"/>
    <mergeCell ref="E1373:L1373"/>
    <mergeCell ref="E1363:L1363"/>
    <mergeCell ref="F1364:L1364"/>
    <mergeCell ref="F1365:L1365"/>
    <mergeCell ref="F1366:L1366"/>
    <mergeCell ref="F1367:L1367"/>
    <mergeCell ref="F1356:L1356"/>
    <mergeCell ref="F1357:L1357"/>
    <mergeCell ref="F1298:L1298"/>
    <mergeCell ref="F1299:L1299"/>
    <mergeCell ref="F1292:L1292"/>
    <mergeCell ref="F1293:L1293"/>
    <mergeCell ref="F1294:L1294"/>
    <mergeCell ref="E1295:L1295"/>
    <mergeCell ref="F1296:L1296"/>
    <mergeCell ref="F1297:L1297"/>
    <mergeCell ref="F1286:L1286"/>
    <mergeCell ref="F1287:L1287"/>
    <mergeCell ref="F1288:L1288"/>
    <mergeCell ref="F1289:L1289"/>
    <mergeCell ref="E1290:L1290"/>
    <mergeCell ref="F1291:L1291"/>
    <mergeCell ref="B1281:AF1281"/>
    <mergeCell ref="B1279:AF1279"/>
    <mergeCell ref="AD1276:AF1276"/>
    <mergeCell ref="N1278:AB1278"/>
    <mergeCell ref="F1256:L1256"/>
    <mergeCell ref="F1257:L1257"/>
    <mergeCell ref="D1258:L1258"/>
    <mergeCell ref="F1247:L1247"/>
    <mergeCell ref="E1248:L1248"/>
    <mergeCell ref="F1249:L1249"/>
    <mergeCell ref="F1250:L1250"/>
    <mergeCell ref="E1251:L1251"/>
    <mergeCell ref="F1252:L1252"/>
    <mergeCell ref="C1261:AF1261"/>
    <mergeCell ref="AD1262:AF1262"/>
    <mergeCell ref="N1263:AB1263"/>
    <mergeCell ref="B1276:L1276"/>
    <mergeCell ref="B1278:L1278"/>
    <mergeCell ref="B1280:L1280"/>
    <mergeCell ref="E1285:L1285"/>
    <mergeCell ref="F1271:L1271"/>
    <mergeCell ref="F1272:L1272"/>
    <mergeCell ref="D1273:L1273"/>
    <mergeCell ref="F1274:L1274"/>
    <mergeCell ref="B1275:L1275"/>
    <mergeCell ref="D1265:L1265"/>
    <mergeCell ref="F1266:L1266"/>
    <mergeCell ref="F1267:L1267"/>
    <mergeCell ref="F1268:L1268"/>
    <mergeCell ref="D1269:L1269"/>
    <mergeCell ref="F1270:L1270"/>
    <mergeCell ref="M1275:AF1275"/>
    <mergeCell ref="AD1280:AF1280"/>
    <mergeCell ref="F1259:L1259"/>
    <mergeCell ref="F1260:L1260"/>
    <mergeCell ref="D1262:L1262"/>
    <mergeCell ref="F1206:L1206"/>
    <mergeCell ref="F1207:L1207"/>
    <mergeCell ref="F1208:L1208"/>
    <mergeCell ref="E1209:L1209"/>
    <mergeCell ref="F1210:L1210"/>
    <mergeCell ref="F1211:L1211"/>
    <mergeCell ref="F1241:L1241"/>
    <mergeCell ref="E1242:L1242"/>
    <mergeCell ref="F1243:L1243"/>
    <mergeCell ref="F1244:L1244"/>
    <mergeCell ref="E1245:L1245"/>
    <mergeCell ref="F1246:L1246"/>
    <mergeCell ref="E1236:L1236"/>
    <mergeCell ref="F1237:L1237"/>
    <mergeCell ref="F1238:L1238"/>
    <mergeCell ref="E1239:L1239"/>
    <mergeCell ref="F1240:L1240"/>
    <mergeCell ref="F1230:L1230"/>
    <mergeCell ref="E1231:L1231"/>
    <mergeCell ref="F1232:L1232"/>
    <mergeCell ref="F1233:L1233"/>
    <mergeCell ref="F1234:L1234"/>
    <mergeCell ref="F1222:L1222"/>
    <mergeCell ref="F1212:L1212"/>
    <mergeCell ref="E1214:L1214"/>
    <mergeCell ref="F1215:L1215"/>
    <mergeCell ref="F1216:L1216"/>
    <mergeCell ref="F1263:L1263"/>
    <mergeCell ref="F1264:L1264"/>
    <mergeCell ref="F1253:L1253"/>
    <mergeCell ref="D1254:L1254"/>
    <mergeCell ref="F1255:L1255"/>
    <mergeCell ref="F1202:L1202"/>
    <mergeCell ref="F1203:L1203"/>
    <mergeCell ref="F1204:L1204"/>
    <mergeCell ref="E1205:L1205"/>
    <mergeCell ref="F1229:L1229"/>
    <mergeCell ref="E1195:L1195"/>
    <mergeCell ref="F1196:L1196"/>
    <mergeCell ref="F1197:L1197"/>
    <mergeCell ref="F1198:L1198"/>
    <mergeCell ref="F1199:L1199"/>
    <mergeCell ref="F1189:L1189"/>
    <mergeCell ref="E1190:L1190"/>
    <mergeCell ref="F1191:L1191"/>
    <mergeCell ref="F1192:L1192"/>
    <mergeCell ref="F1193:L1193"/>
    <mergeCell ref="F1194:L1194"/>
    <mergeCell ref="F1223:L1223"/>
    <mergeCell ref="E1224:L1224"/>
    <mergeCell ref="F1225:L1225"/>
    <mergeCell ref="F1226:L1226"/>
    <mergeCell ref="F1227:L1227"/>
    <mergeCell ref="E1228:L1228"/>
    <mergeCell ref="E1217:L1217"/>
    <mergeCell ref="F1218:L1218"/>
    <mergeCell ref="F1219:L1219"/>
    <mergeCell ref="F1220:L1220"/>
    <mergeCell ref="E1221:L1221"/>
    <mergeCell ref="E1185:L1185"/>
    <mergeCell ref="F1186:L1186"/>
    <mergeCell ref="F1187:L1187"/>
    <mergeCell ref="F1188:L1188"/>
    <mergeCell ref="F1177:L1177"/>
    <mergeCell ref="F1178:L1178"/>
    <mergeCell ref="F1179:L1179"/>
    <mergeCell ref="D1180:L1180"/>
    <mergeCell ref="F1181:L1181"/>
    <mergeCell ref="F1182:L1182"/>
    <mergeCell ref="F1171:L1171"/>
    <mergeCell ref="F1172:L1172"/>
    <mergeCell ref="E1173:L1173"/>
    <mergeCell ref="F1174:L1174"/>
    <mergeCell ref="F1175:L1175"/>
    <mergeCell ref="D1176:L1176"/>
    <mergeCell ref="E1201:L1201"/>
    <mergeCell ref="F1165:L1165"/>
    <mergeCell ref="F1166:L1166"/>
    <mergeCell ref="E1167:L1167"/>
    <mergeCell ref="F1168:L1168"/>
    <mergeCell ref="F1169:L1169"/>
    <mergeCell ref="E1170:L1170"/>
    <mergeCell ref="F1159:L1159"/>
    <mergeCell ref="F1160:L1160"/>
    <mergeCell ref="E1161:L1161"/>
    <mergeCell ref="F1162:L1162"/>
    <mergeCell ref="F1163:L1163"/>
    <mergeCell ref="E1164:L1164"/>
    <mergeCell ref="E1153:L1153"/>
    <mergeCell ref="F1154:L1154"/>
    <mergeCell ref="F1155:L1155"/>
    <mergeCell ref="F1156:L1156"/>
    <mergeCell ref="E1158:L1158"/>
    <mergeCell ref="F1118:L1118"/>
    <mergeCell ref="F1147:L1147"/>
    <mergeCell ref="F1148:L1148"/>
    <mergeCell ref="F1149:L1149"/>
    <mergeCell ref="E1150:L1150"/>
    <mergeCell ref="F1151:L1151"/>
    <mergeCell ref="F1152:L1152"/>
    <mergeCell ref="F1141:L1141"/>
    <mergeCell ref="F1142:L1142"/>
    <mergeCell ref="E1143:L1143"/>
    <mergeCell ref="F1144:L1144"/>
    <mergeCell ref="F1145:L1145"/>
    <mergeCell ref="E1146:L1146"/>
    <mergeCell ref="E1136:L1136"/>
    <mergeCell ref="F1137:L1137"/>
    <mergeCell ref="F1138:L1138"/>
    <mergeCell ref="E1139:L1139"/>
    <mergeCell ref="F1140:L1140"/>
    <mergeCell ref="F1102:L1102"/>
    <mergeCell ref="F1103:L1103"/>
    <mergeCell ref="F1104:L1104"/>
    <mergeCell ref="F1095:L1095"/>
    <mergeCell ref="F1096:L1096"/>
    <mergeCell ref="F1097:L1097"/>
    <mergeCell ref="F1098:L1098"/>
    <mergeCell ref="D1099:L1099"/>
    <mergeCell ref="F1100:L1100"/>
    <mergeCell ref="D1092:L1092"/>
    <mergeCell ref="F1093:L1093"/>
    <mergeCell ref="F1094:L1094"/>
    <mergeCell ref="F1130:L1130"/>
    <mergeCell ref="E1131:L1131"/>
    <mergeCell ref="F1132:L1132"/>
    <mergeCell ref="F1133:L1133"/>
    <mergeCell ref="F1134:L1134"/>
    <mergeCell ref="F1124:L1124"/>
    <mergeCell ref="F1125:L1125"/>
    <mergeCell ref="F1126:L1126"/>
    <mergeCell ref="E1127:L1127"/>
    <mergeCell ref="F1128:L1128"/>
    <mergeCell ref="F1129:L1129"/>
    <mergeCell ref="F1119:L1119"/>
    <mergeCell ref="F1120:L1120"/>
    <mergeCell ref="F1121:L1121"/>
    <mergeCell ref="E1123:L1123"/>
    <mergeCell ref="F1113:L1113"/>
    <mergeCell ref="F1114:L1114"/>
    <mergeCell ref="F1115:L1115"/>
    <mergeCell ref="F1116:L1116"/>
    <mergeCell ref="E1117:L1117"/>
    <mergeCell ref="F1025:L1025"/>
    <mergeCell ref="F1026:L1026"/>
    <mergeCell ref="F1027:L1027"/>
    <mergeCell ref="F1028:L1028"/>
    <mergeCell ref="F1017:L1017"/>
    <mergeCell ref="F1018:L1018"/>
    <mergeCell ref="F1019:L1019"/>
    <mergeCell ref="F1020:L1020"/>
    <mergeCell ref="F1021:L1021"/>
    <mergeCell ref="E1022:L1022"/>
    <mergeCell ref="D982:L982"/>
    <mergeCell ref="D986:L986"/>
    <mergeCell ref="D993:L993"/>
    <mergeCell ref="E1029:L1029"/>
    <mergeCell ref="F974:L974"/>
    <mergeCell ref="F975:L975"/>
    <mergeCell ref="E976:L976"/>
    <mergeCell ref="F977:L977"/>
    <mergeCell ref="F978:L978"/>
    <mergeCell ref="E979:L979"/>
    <mergeCell ref="B1006:AF1006"/>
    <mergeCell ref="C1007:AF1007"/>
    <mergeCell ref="D1001:L1001"/>
    <mergeCell ref="F1002:L1002"/>
    <mergeCell ref="B1004:L1004"/>
    <mergeCell ref="F988:L988"/>
    <mergeCell ref="D990:L990"/>
    <mergeCell ref="F991:L991"/>
    <mergeCell ref="F992:L992"/>
    <mergeCell ref="F994:L994"/>
    <mergeCell ref="F1000:L1000"/>
    <mergeCell ref="E967:L967"/>
    <mergeCell ref="E956:L956"/>
    <mergeCell ref="F957:L957"/>
    <mergeCell ref="F958:L958"/>
    <mergeCell ref="E959:L959"/>
    <mergeCell ref="F960:L960"/>
    <mergeCell ref="F961:L961"/>
    <mergeCell ref="F950:L950"/>
    <mergeCell ref="F951:L951"/>
    <mergeCell ref="E952:L952"/>
    <mergeCell ref="F953:L953"/>
    <mergeCell ref="F954:L954"/>
    <mergeCell ref="F955:L955"/>
    <mergeCell ref="F944:L944"/>
    <mergeCell ref="E945:L945"/>
    <mergeCell ref="F946:L946"/>
    <mergeCell ref="F947:L947"/>
    <mergeCell ref="F948:L948"/>
    <mergeCell ref="E949:L949"/>
    <mergeCell ref="F962:L962"/>
    <mergeCell ref="E964:L964"/>
    <mergeCell ref="F965:L965"/>
    <mergeCell ref="F966:L966"/>
    <mergeCell ref="F938:L938"/>
    <mergeCell ref="F939:L939"/>
    <mergeCell ref="F940:L940"/>
    <mergeCell ref="E942:L942"/>
    <mergeCell ref="F943:L943"/>
    <mergeCell ref="F932:L932"/>
    <mergeCell ref="E933:L933"/>
    <mergeCell ref="F934:L934"/>
    <mergeCell ref="F935:L935"/>
    <mergeCell ref="F936:L936"/>
    <mergeCell ref="E937:L937"/>
    <mergeCell ref="F925:L925"/>
    <mergeCell ref="F926:L926"/>
    <mergeCell ref="F927:L927"/>
    <mergeCell ref="E929:L929"/>
    <mergeCell ref="F930:L930"/>
    <mergeCell ref="F931:L931"/>
    <mergeCell ref="F919:L919"/>
    <mergeCell ref="F920:L920"/>
    <mergeCell ref="F921:L921"/>
    <mergeCell ref="F922:L922"/>
    <mergeCell ref="E923:L923"/>
    <mergeCell ref="F924:L924"/>
    <mergeCell ref="F914:L914"/>
    <mergeCell ref="F915:L915"/>
    <mergeCell ref="F916:L916"/>
    <mergeCell ref="F917:L917"/>
    <mergeCell ref="E918:L918"/>
    <mergeCell ref="F907:L907"/>
    <mergeCell ref="F908:L908"/>
    <mergeCell ref="F909:L909"/>
    <mergeCell ref="F910:L910"/>
    <mergeCell ref="F901:L901"/>
    <mergeCell ref="F902:L902"/>
    <mergeCell ref="D903:L903"/>
    <mergeCell ref="F904:L904"/>
    <mergeCell ref="F905:L905"/>
    <mergeCell ref="D906:L906"/>
    <mergeCell ref="E913:L913"/>
    <mergeCell ref="N893:AB893"/>
    <mergeCell ref="N898:AB898"/>
    <mergeCell ref="N902:AB902"/>
    <mergeCell ref="N905:AB905"/>
    <mergeCell ref="F865:L865"/>
    <mergeCell ref="F866:L866"/>
    <mergeCell ref="D867:L867"/>
    <mergeCell ref="F868:L868"/>
    <mergeCell ref="F869:L869"/>
    <mergeCell ref="D895:L895"/>
    <mergeCell ref="F896:L896"/>
    <mergeCell ref="F897:L897"/>
    <mergeCell ref="F898:L898"/>
    <mergeCell ref="D899:L899"/>
    <mergeCell ref="F900:L900"/>
    <mergeCell ref="F890:L890"/>
    <mergeCell ref="F891:L891"/>
    <mergeCell ref="E892:L892"/>
    <mergeCell ref="F893:L893"/>
    <mergeCell ref="F894:L894"/>
    <mergeCell ref="E884:L884"/>
    <mergeCell ref="F885:L885"/>
    <mergeCell ref="F886:L886"/>
    <mergeCell ref="F887:L887"/>
    <mergeCell ref="F888:L888"/>
    <mergeCell ref="E877:L877"/>
    <mergeCell ref="F878:L878"/>
    <mergeCell ref="F879:L879"/>
    <mergeCell ref="E889:L889"/>
    <mergeCell ref="O873:AB874"/>
    <mergeCell ref="N878:AB878"/>
    <mergeCell ref="N881:AB881"/>
    <mergeCell ref="O885:AB886"/>
    <mergeCell ref="N890:AB890"/>
    <mergeCell ref="E880:L880"/>
    <mergeCell ref="F881:L881"/>
    <mergeCell ref="F882:L882"/>
    <mergeCell ref="D871:AF871"/>
    <mergeCell ref="D883:AF883"/>
    <mergeCell ref="E872:L872"/>
    <mergeCell ref="E860:L860"/>
    <mergeCell ref="F861:L861"/>
    <mergeCell ref="F862:L862"/>
    <mergeCell ref="F864:L864"/>
    <mergeCell ref="D863:L863"/>
    <mergeCell ref="F873:L873"/>
    <mergeCell ref="F874:L874"/>
    <mergeCell ref="F875:L875"/>
    <mergeCell ref="F876:L876"/>
    <mergeCell ref="E837:L837"/>
    <mergeCell ref="F838:L838"/>
    <mergeCell ref="F839:L839"/>
    <mergeCell ref="F828:L828"/>
    <mergeCell ref="F829:L829"/>
    <mergeCell ref="E830:L830"/>
    <mergeCell ref="F831:L831"/>
    <mergeCell ref="F832:L832"/>
    <mergeCell ref="E833:L833"/>
    <mergeCell ref="E823:L823"/>
    <mergeCell ref="F824:L824"/>
    <mergeCell ref="F825:L825"/>
    <mergeCell ref="E826:L826"/>
    <mergeCell ref="F827:L827"/>
    <mergeCell ref="F852:L852"/>
    <mergeCell ref="F858:L858"/>
    <mergeCell ref="F859:L859"/>
    <mergeCell ref="E845:L845"/>
    <mergeCell ref="F836:L836"/>
    <mergeCell ref="D844:AF844"/>
    <mergeCell ref="F853:L853"/>
    <mergeCell ref="E854:L854"/>
    <mergeCell ref="F855:L855"/>
    <mergeCell ref="F856:L856"/>
    <mergeCell ref="E857:L857"/>
    <mergeCell ref="F846:L846"/>
    <mergeCell ref="F847:L847"/>
    <mergeCell ref="E848:L848"/>
    <mergeCell ref="F849:L849"/>
    <mergeCell ref="F850:L850"/>
    <mergeCell ref="E851:L851"/>
    <mergeCell ref="F819:L819"/>
    <mergeCell ref="F820:L820"/>
    <mergeCell ref="F821:L821"/>
    <mergeCell ref="E810:L810"/>
    <mergeCell ref="F811:L811"/>
    <mergeCell ref="F812:L812"/>
    <mergeCell ref="F813:L813"/>
    <mergeCell ref="E814:L814"/>
    <mergeCell ref="F815:L815"/>
    <mergeCell ref="F805:L805"/>
    <mergeCell ref="F806:L806"/>
    <mergeCell ref="F807:L807"/>
    <mergeCell ref="F808:L808"/>
    <mergeCell ref="F834:L834"/>
    <mergeCell ref="F835:L835"/>
    <mergeCell ref="F800:L800"/>
    <mergeCell ref="F801:L801"/>
    <mergeCell ref="F802:L802"/>
    <mergeCell ref="F803:L803"/>
    <mergeCell ref="E804:L804"/>
    <mergeCell ref="F816:L816"/>
    <mergeCell ref="F817:L817"/>
    <mergeCell ref="E818:L818"/>
    <mergeCell ref="D809:AF809"/>
    <mergeCell ref="D822:AF822"/>
    <mergeCell ref="E794:L794"/>
    <mergeCell ref="F795:L795"/>
    <mergeCell ref="F796:L796"/>
    <mergeCell ref="F797:L797"/>
    <mergeCell ref="F798:L798"/>
    <mergeCell ref="F787:L787"/>
    <mergeCell ref="F788:L788"/>
    <mergeCell ref="D789:L789"/>
    <mergeCell ref="F790:L790"/>
    <mergeCell ref="F791:L791"/>
    <mergeCell ref="AD781:AF782"/>
    <mergeCell ref="B782:L782"/>
    <mergeCell ref="F785:L785"/>
    <mergeCell ref="D786:L786"/>
    <mergeCell ref="B781:E781"/>
    <mergeCell ref="F781:L781"/>
    <mergeCell ref="M781:M782"/>
    <mergeCell ref="AC781:AC782"/>
    <mergeCell ref="B783:AF783"/>
    <mergeCell ref="C784:AF784"/>
    <mergeCell ref="C792:AF792"/>
    <mergeCell ref="D793:AF793"/>
    <mergeCell ref="AD786:AF786"/>
    <mergeCell ref="AD789:AF789"/>
    <mergeCell ref="AD787:AF788"/>
    <mergeCell ref="E711:L711"/>
    <mergeCell ref="F712:L712"/>
    <mergeCell ref="AD706:AF706"/>
    <mergeCell ref="AD707:AF707"/>
    <mergeCell ref="AD698:AF698"/>
    <mergeCell ref="AD699:AF699"/>
    <mergeCell ref="AD700:AF700"/>
    <mergeCell ref="AD701:AF701"/>
    <mergeCell ref="AD702:AF702"/>
    <mergeCell ref="AD703:AF703"/>
    <mergeCell ref="AD704:AF704"/>
    <mergeCell ref="AD705:AF705"/>
    <mergeCell ref="AD690:AF690"/>
    <mergeCell ref="AD691:AF691"/>
    <mergeCell ref="AD692:AF692"/>
    <mergeCell ref="AD694:AF694"/>
    <mergeCell ref="AD695:AF695"/>
    <mergeCell ref="AD696:AF696"/>
    <mergeCell ref="AD697:AF697"/>
    <mergeCell ref="AD710:AF710"/>
    <mergeCell ref="AD711:AF711"/>
    <mergeCell ref="AD712:AF712"/>
    <mergeCell ref="E694:L694"/>
    <mergeCell ref="F695:L695"/>
    <mergeCell ref="D693:AF693"/>
    <mergeCell ref="F690:L690"/>
    <mergeCell ref="F691:L691"/>
    <mergeCell ref="F692:L692"/>
    <mergeCell ref="AD674:AF674"/>
    <mergeCell ref="AD675:AF675"/>
    <mergeCell ref="AD676:AF676"/>
    <mergeCell ref="AD677:AF677"/>
    <mergeCell ref="AD678:AF678"/>
    <mergeCell ref="AD679:AF679"/>
    <mergeCell ref="AD681:AF681"/>
    <mergeCell ref="AD682:AF682"/>
    <mergeCell ref="AD683:AF683"/>
    <mergeCell ref="AD684:AF684"/>
    <mergeCell ref="AD685:AF685"/>
    <mergeCell ref="AD686:AF686"/>
    <mergeCell ref="AD687:AF687"/>
    <mergeCell ref="F667:L667"/>
    <mergeCell ref="F668:L668"/>
    <mergeCell ref="F669:L669"/>
    <mergeCell ref="E670:L670"/>
    <mergeCell ref="F671:L671"/>
    <mergeCell ref="F672:L672"/>
    <mergeCell ref="F684:L684"/>
    <mergeCell ref="E685:L685"/>
    <mergeCell ref="F686:L686"/>
    <mergeCell ref="F687:L687"/>
    <mergeCell ref="F683:L683"/>
    <mergeCell ref="F661:L661"/>
    <mergeCell ref="F662:L662"/>
    <mergeCell ref="E665:L665"/>
    <mergeCell ref="F666:L666"/>
    <mergeCell ref="E653:L653"/>
    <mergeCell ref="F654:L654"/>
    <mergeCell ref="F655:L655"/>
    <mergeCell ref="F657:L657"/>
    <mergeCell ref="F658:L658"/>
    <mergeCell ref="F659:L659"/>
    <mergeCell ref="D660:L660"/>
    <mergeCell ref="D664:AF664"/>
    <mergeCell ref="AD670:AF670"/>
    <mergeCell ref="AD671:AF671"/>
    <mergeCell ref="AD672:AF672"/>
    <mergeCell ref="AD656:AF656"/>
    <mergeCell ref="AD657:AF657"/>
    <mergeCell ref="AD658:AF658"/>
    <mergeCell ref="AD659:AF659"/>
    <mergeCell ref="AD660:AF660"/>
    <mergeCell ref="AD661:AF661"/>
    <mergeCell ref="AD662:AF662"/>
    <mergeCell ref="AD665:AF665"/>
    <mergeCell ref="AD666:AF666"/>
    <mergeCell ref="AD667:AF667"/>
    <mergeCell ref="AD668:AF668"/>
    <mergeCell ref="F652:L652"/>
    <mergeCell ref="E641:L641"/>
    <mergeCell ref="F642:L642"/>
    <mergeCell ref="F643:L643"/>
    <mergeCell ref="E644:L644"/>
    <mergeCell ref="F645:L645"/>
    <mergeCell ref="F646:L646"/>
    <mergeCell ref="F635:L635"/>
    <mergeCell ref="F636:L636"/>
    <mergeCell ref="E638:L638"/>
    <mergeCell ref="F639:L639"/>
    <mergeCell ref="F640:L640"/>
    <mergeCell ref="F629:L629"/>
    <mergeCell ref="E630:L630"/>
    <mergeCell ref="F631:L631"/>
    <mergeCell ref="F632:L632"/>
    <mergeCell ref="E633:L633"/>
    <mergeCell ref="F634:L634"/>
    <mergeCell ref="E647:L647"/>
    <mergeCell ref="F648:L648"/>
    <mergeCell ref="F649:L649"/>
    <mergeCell ref="E650:L650"/>
    <mergeCell ref="F651:L651"/>
    <mergeCell ref="AD631:AF631"/>
    <mergeCell ref="AD632:AF632"/>
    <mergeCell ref="AD633:AF633"/>
    <mergeCell ref="AD634:AF634"/>
    <mergeCell ref="AD635:AF635"/>
    <mergeCell ref="AD636:AF636"/>
    <mergeCell ref="AD638:AF638"/>
    <mergeCell ref="AD639:AF639"/>
    <mergeCell ref="E623:L623"/>
    <mergeCell ref="F624:L624"/>
    <mergeCell ref="F625:L625"/>
    <mergeCell ref="E626:L626"/>
    <mergeCell ref="F627:L627"/>
    <mergeCell ref="F628:L628"/>
    <mergeCell ref="F617:L617"/>
    <mergeCell ref="F618:L618"/>
    <mergeCell ref="E619:L619"/>
    <mergeCell ref="F620:L620"/>
    <mergeCell ref="F621:L621"/>
    <mergeCell ref="F622:L622"/>
    <mergeCell ref="E611:L611"/>
    <mergeCell ref="F612:L612"/>
    <mergeCell ref="F613:L613"/>
    <mergeCell ref="F614:L614"/>
    <mergeCell ref="E616:L616"/>
    <mergeCell ref="AD613:AF613"/>
    <mergeCell ref="AD614:AF614"/>
    <mergeCell ref="AD616:AF616"/>
    <mergeCell ref="AD617:AF617"/>
    <mergeCell ref="AD618:AF618"/>
    <mergeCell ref="AD619:AF619"/>
    <mergeCell ref="AD620:AF620"/>
    <mergeCell ref="AD621:AF621"/>
    <mergeCell ref="AD622:AF622"/>
    <mergeCell ref="AD623:AF623"/>
    <mergeCell ref="AD624:AF624"/>
    <mergeCell ref="AD625:AF625"/>
    <mergeCell ref="F605:L605"/>
    <mergeCell ref="F606:L606"/>
    <mergeCell ref="E607:L607"/>
    <mergeCell ref="F608:L608"/>
    <mergeCell ref="F609:L609"/>
    <mergeCell ref="F610:L610"/>
    <mergeCell ref="F600:L600"/>
    <mergeCell ref="F601:L601"/>
    <mergeCell ref="E603:L603"/>
    <mergeCell ref="F604:L604"/>
    <mergeCell ref="F594:L594"/>
    <mergeCell ref="F595:L595"/>
    <mergeCell ref="F596:L596"/>
    <mergeCell ref="E597:L597"/>
    <mergeCell ref="F598:L598"/>
    <mergeCell ref="F599:L599"/>
    <mergeCell ref="F593:L593"/>
    <mergeCell ref="F553:L553"/>
    <mergeCell ref="F554:L554"/>
    <mergeCell ref="E555:L555"/>
    <mergeCell ref="F556:L556"/>
    <mergeCell ref="F557:L557"/>
    <mergeCell ref="F558:L558"/>
    <mergeCell ref="F547:L547"/>
    <mergeCell ref="E548:L548"/>
    <mergeCell ref="F549:L549"/>
    <mergeCell ref="F550:L550"/>
    <mergeCell ref="F551:L551"/>
    <mergeCell ref="E552:L552"/>
    <mergeCell ref="F542:L542"/>
    <mergeCell ref="F543:L543"/>
    <mergeCell ref="F544:L544"/>
    <mergeCell ref="E545:L545"/>
    <mergeCell ref="F546:L546"/>
    <mergeCell ref="F532:L532"/>
    <mergeCell ref="E533:L533"/>
    <mergeCell ref="F534:L534"/>
    <mergeCell ref="AD539:AF539"/>
    <mergeCell ref="AD540:AF540"/>
    <mergeCell ref="D524:AF524"/>
    <mergeCell ref="D537:AF537"/>
    <mergeCell ref="AD542:AF542"/>
    <mergeCell ref="AD543:AF543"/>
    <mergeCell ref="AD544:AF544"/>
    <mergeCell ref="F527:L527"/>
    <mergeCell ref="F528:L528"/>
    <mergeCell ref="E519:L519"/>
    <mergeCell ref="F520:L520"/>
    <mergeCell ref="F521:L521"/>
    <mergeCell ref="F522:L522"/>
    <mergeCell ref="F523:L523"/>
    <mergeCell ref="E541:L541"/>
    <mergeCell ref="F535:L535"/>
    <mergeCell ref="F536:L536"/>
    <mergeCell ref="E538:L538"/>
    <mergeCell ref="F539:L539"/>
    <mergeCell ref="F540:L540"/>
    <mergeCell ref="E529:L529"/>
    <mergeCell ref="F530:L530"/>
    <mergeCell ref="AD541:AF541"/>
    <mergeCell ref="AD545:AF545"/>
    <mergeCell ref="AD546:AF546"/>
    <mergeCell ref="F498:L498"/>
    <mergeCell ref="B500:L500"/>
    <mergeCell ref="F487:L487"/>
    <mergeCell ref="F488:L488"/>
    <mergeCell ref="F490:L490"/>
    <mergeCell ref="F491:L491"/>
    <mergeCell ref="F492:L492"/>
    <mergeCell ref="F494:L494"/>
    <mergeCell ref="D508:AF508"/>
    <mergeCell ref="AD513:AF513"/>
    <mergeCell ref="AD514:AF514"/>
    <mergeCell ref="AD515:AF515"/>
    <mergeCell ref="AD516:AF516"/>
    <mergeCell ref="AD517:AF517"/>
    <mergeCell ref="AD518:AF518"/>
    <mergeCell ref="F518:L518"/>
    <mergeCell ref="E514:L514"/>
    <mergeCell ref="E509:L509"/>
    <mergeCell ref="F511:L511"/>
    <mergeCell ref="F512:L512"/>
    <mergeCell ref="F513:L513"/>
    <mergeCell ref="F515:L515"/>
    <mergeCell ref="F516:L516"/>
    <mergeCell ref="F517:L517"/>
    <mergeCell ref="B502:L502"/>
    <mergeCell ref="B504:L504"/>
    <mergeCell ref="AD496:AF496"/>
    <mergeCell ref="AD497:AF497"/>
    <mergeCell ref="AD498:AF498"/>
    <mergeCell ref="AD500:AF500"/>
    <mergeCell ref="AD491:AF491"/>
    <mergeCell ref="AD492:AF492"/>
    <mergeCell ref="F480:L480"/>
    <mergeCell ref="F481:L481"/>
    <mergeCell ref="D482:L482"/>
    <mergeCell ref="F483:L483"/>
    <mergeCell ref="F484:L484"/>
    <mergeCell ref="F474:L474"/>
    <mergeCell ref="E475:L475"/>
    <mergeCell ref="F476:L476"/>
    <mergeCell ref="F477:L477"/>
    <mergeCell ref="D478:L478"/>
    <mergeCell ref="F479:L479"/>
    <mergeCell ref="D497:L497"/>
    <mergeCell ref="F468:L468"/>
    <mergeCell ref="E469:L469"/>
    <mergeCell ref="F470:L470"/>
    <mergeCell ref="F471:L471"/>
    <mergeCell ref="E472:L472"/>
    <mergeCell ref="F473:L473"/>
    <mergeCell ref="F495:L495"/>
    <mergeCell ref="F496:L496"/>
    <mergeCell ref="AD493:AF493"/>
    <mergeCell ref="AD494:AF494"/>
    <mergeCell ref="AD495:AF495"/>
    <mergeCell ref="AD481:AF481"/>
    <mergeCell ref="AD482:AF482"/>
    <mergeCell ref="AD483:AF483"/>
    <mergeCell ref="AD484:AF484"/>
    <mergeCell ref="AD486:AF486"/>
    <mergeCell ref="AD487:AF487"/>
    <mergeCell ref="AD488:AF488"/>
    <mergeCell ref="F464:L464"/>
    <mergeCell ref="F465:L465"/>
    <mergeCell ref="E466:L466"/>
    <mergeCell ref="F467:L467"/>
    <mergeCell ref="F456:L456"/>
    <mergeCell ref="F457:L457"/>
    <mergeCell ref="F458:L458"/>
    <mergeCell ref="E460:L460"/>
    <mergeCell ref="F461:L461"/>
    <mergeCell ref="F449:L449"/>
    <mergeCell ref="F450:L450"/>
    <mergeCell ref="F451:L451"/>
    <mergeCell ref="E452:L452"/>
    <mergeCell ref="F453:L453"/>
    <mergeCell ref="F454:L454"/>
    <mergeCell ref="E455:L455"/>
    <mergeCell ref="F443:L443"/>
    <mergeCell ref="F444:L444"/>
    <mergeCell ref="E445:L445"/>
    <mergeCell ref="F446:L446"/>
    <mergeCell ref="F447:L447"/>
    <mergeCell ref="E448:L448"/>
    <mergeCell ref="E425:L425"/>
    <mergeCell ref="F426:L426"/>
    <mergeCell ref="F427:L427"/>
    <mergeCell ref="F428:L428"/>
    <mergeCell ref="E429:L429"/>
    <mergeCell ref="F430:L430"/>
    <mergeCell ref="F420:L420"/>
    <mergeCell ref="F421:L421"/>
    <mergeCell ref="F422:L422"/>
    <mergeCell ref="F423:L423"/>
    <mergeCell ref="E414:L414"/>
    <mergeCell ref="F415:L415"/>
    <mergeCell ref="F416:L416"/>
    <mergeCell ref="F417:L417"/>
    <mergeCell ref="F418:L418"/>
    <mergeCell ref="E419:L419"/>
    <mergeCell ref="E394:L394"/>
    <mergeCell ref="F395:L395"/>
    <mergeCell ref="F396:L396"/>
    <mergeCell ref="E397:L397"/>
    <mergeCell ref="F398:L398"/>
    <mergeCell ref="F399:L399"/>
    <mergeCell ref="E388:L388"/>
    <mergeCell ref="F389:L389"/>
    <mergeCell ref="F390:L390"/>
    <mergeCell ref="E391:L391"/>
    <mergeCell ref="F392:L392"/>
    <mergeCell ref="F393:L393"/>
    <mergeCell ref="D400:L400"/>
    <mergeCell ref="D404:L404"/>
    <mergeCell ref="F383:L383"/>
    <mergeCell ref="F384:L384"/>
    <mergeCell ref="E385:L385"/>
    <mergeCell ref="F386:L386"/>
    <mergeCell ref="F387:L387"/>
    <mergeCell ref="E367:L367"/>
    <mergeCell ref="F368:L368"/>
    <mergeCell ref="F369:L369"/>
    <mergeCell ref="F350:L350"/>
    <mergeCell ref="E351:L351"/>
    <mergeCell ref="F352:L352"/>
    <mergeCell ref="F356:L356"/>
    <mergeCell ref="F357:L357"/>
    <mergeCell ref="F364:L364"/>
    <mergeCell ref="F335:L335"/>
    <mergeCell ref="E336:L336"/>
    <mergeCell ref="F337:L337"/>
    <mergeCell ref="F338:L338"/>
    <mergeCell ref="F339:L339"/>
    <mergeCell ref="F340:L340"/>
    <mergeCell ref="E331:L331"/>
    <mergeCell ref="F332:L332"/>
    <mergeCell ref="F333:L333"/>
    <mergeCell ref="F334:L334"/>
    <mergeCell ref="E347:L347"/>
    <mergeCell ref="F348:L348"/>
    <mergeCell ref="F327:L327"/>
    <mergeCell ref="F328:L328"/>
    <mergeCell ref="F317:L317"/>
    <mergeCell ref="F318:L318"/>
    <mergeCell ref="F319:L319"/>
    <mergeCell ref="F320:L320"/>
    <mergeCell ref="F321:L321"/>
    <mergeCell ref="F322:L322"/>
    <mergeCell ref="E341:L341"/>
    <mergeCell ref="F342:L342"/>
    <mergeCell ref="F343:L343"/>
    <mergeCell ref="F344:L344"/>
    <mergeCell ref="F345:L345"/>
    <mergeCell ref="F311:L311"/>
    <mergeCell ref="E312:L312"/>
    <mergeCell ref="F313:L313"/>
    <mergeCell ref="F314:L314"/>
    <mergeCell ref="C315:AF315"/>
    <mergeCell ref="AD322:AF322"/>
    <mergeCell ref="AD327:AF327"/>
    <mergeCell ref="AD328:AF328"/>
    <mergeCell ref="AD314:AF314"/>
    <mergeCell ref="AD316:AF316"/>
    <mergeCell ref="AD317:AF317"/>
    <mergeCell ref="AD318:AF318"/>
    <mergeCell ref="AD319:AF319"/>
    <mergeCell ref="AD320:AF320"/>
    <mergeCell ref="AD321:AF321"/>
    <mergeCell ref="F300:L300"/>
    <mergeCell ref="E301:L301"/>
    <mergeCell ref="F302:L302"/>
    <mergeCell ref="F303:L303"/>
    <mergeCell ref="AD300:AF300"/>
    <mergeCell ref="AD301:AF301"/>
    <mergeCell ref="AD302:AF302"/>
    <mergeCell ref="AD303:AF303"/>
    <mergeCell ref="AD304:AF304"/>
    <mergeCell ref="AD305:AF305"/>
    <mergeCell ref="AD306:AF306"/>
    <mergeCell ref="AD308:AF308"/>
    <mergeCell ref="AD309:AF309"/>
    <mergeCell ref="AD310:AF310"/>
    <mergeCell ref="AD311:AF311"/>
    <mergeCell ref="AD312:AF312"/>
    <mergeCell ref="AD313:AF313"/>
    <mergeCell ref="D221:L221"/>
    <mergeCell ref="F222:L222"/>
    <mergeCell ref="F262:L262"/>
    <mergeCell ref="F263:L263"/>
    <mergeCell ref="F264:L264"/>
    <mergeCell ref="F265:L265"/>
    <mergeCell ref="F266:L266"/>
    <mergeCell ref="E267:L267"/>
    <mergeCell ref="F256:L256"/>
    <mergeCell ref="F257:L257"/>
    <mergeCell ref="F258:L258"/>
    <mergeCell ref="F259:L259"/>
    <mergeCell ref="E260:L260"/>
    <mergeCell ref="F261:L261"/>
    <mergeCell ref="F250:L250"/>
    <mergeCell ref="F251:L251"/>
    <mergeCell ref="F252:L252"/>
    <mergeCell ref="E253:L253"/>
    <mergeCell ref="F223:L223"/>
    <mergeCell ref="F249:L249"/>
    <mergeCell ref="F248:L248"/>
    <mergeCell ref="E246:L246"/>
    <mergeCell ref="F242:L242"/>
    <mergeCell ref="F243:L243"/>
    <mergeCell ref="E239:L239"/>
    <mergeCell ref="F240:L240"/>
    <mergeCell ref="F241:L241"/>
    <mergeCell ref="D232:L232"/>
    <mergeCell ref="F244:L244"/>
    <mergeCell ref="F245:L245"/>
    <mergeCell ref="AD177:AF177"/>
    <mergeCell ref="AD178:AF178"/>
    <mergeCell ref="AD179:AF179"/>
    <mergeCell ref="AD180:AF180"/>
    <mergeCell ref="AD181:AF181"/>
    <mergeCell ref="AD182:AF182"/>
    <mergeCell ref="AD183:AF183"/>
    <mergeCell ref="AD184:AF184"/>
    <mergeCell ref="AD185:AF185"/>
    <mergeCell ref="AD186:AF186"/>
    <mergeCell ref="AD188:AF188"/>
    <mergeCell ref="AD189:AF189"/>
    <mergeCell ref="AD190:AF190"/>
    <mergeCell ref="E203:L203"/>
    <mergeCell ref="D187:AF187"/>
    <mergeCell ref="AD202:AF202"/>
    <mergeCell ref="AD203:AF203"/>
    <mergeCell ref="F177:L177"/>
    <mergeCell ref="F178:L178"/>
    <mergeCell ref="E191:L191"/>
    <mergeCell ref="F192:L192"/>
    <mergeCell ref="F193:L193"/>
    <mergeCell ref="E194:L194"/>
    <mergeCell ref="F195:L195"/>
    <mergeCell ref="F196:L196"/>
    <mergeCell ref="E197:L197"/>
    <mergeCell ref="F198:L198"/>
    <mergeCell ref="F199:L199"/>
    <mergeCell ref="AD191:AF191"/>
    <mergeCell ref="AD192:AF192"/>
    <mergeCell ref="AD193:AF193"/>
    <mergeCell ref="AD194:AF194"/>
    <mergeCell ref="AD195:AF195"/>
    <mergeCell ref="AD196:AF196"/>
    <mergeCell ref="AD197:AF197"/>
    <mergeCell ref="AD198:AF198"/>
    <mergeCell ref="AD199:AF199"/>
    <mergeCell ref="AD200:AF200"/>
    <mergeCell ref="AD201:AF201"/>
    <mergeCell ref="F204:L204"/>
    <mergeCell ref="F205:L205"/>
    <mergeCell ref="AD204:AF204"/>
    <mergeCell ref="AD205:AF205"/>
    <mergeCell ref="C213:AB213"/>
    <mergeCell ref="AC213:AF213"/>
    <mergeCell ref="AD206:AF206"/>
    <mergeCell ref="AD207:AF207"/>
    <mergeCell ref="AD208:AF208"/>
    <mergeCell ref="AD209:AF209"/>
    <mergeCell ref="AD210:AF210"/>
    <mergeCell ref="AD211:AF211"/>
    <mergeCell ref="AD212:AF212"/>
    <mergeCell ref="F202:L202"/>
    <mergeCell ref="AD215:AF215"/>
    <mergeCell ref="AD216:AF216"/>
    <mergeCell ref="D206:L206"/>
    <mergeCell ref="D210:L210"/>
    <mergeCell ref="B228:L228"/>
    <mergeCell ref="F233:L233"/>
    <mergeCell ref="F234:L234"/>
    <mergeCell ref="F235:L235"/>
    <mergeCell ref="F236:L236"/>
    <mergeCell ref="F237:L237"/>
    <mergeCell ref="F224:L224"/>
    <mergeCell ref="D225:L225"/>
    <mergeCell ref="F207:L207"/>
    <mergeCell ref="F208:L208"/>
    <mergeCell ref="F209:L209"/>
    <mergeCell ref="F226:L226"/>
    <mergeCell ref="F211:L211"/>
    <mergeCell ref="F212:L212"/>
    <mergeCell ref="D214:L214"/>
    <mergeCell ref="D217:L217"/>
    <mergeCell ref="F215:L215"/>
    <mergeCell ref="F216:L216"/>
    <mergeCell ref="B230:AF230"/>
    <mergeCell ref="AD214:AF214"/>
    <mergeCell ref="AD217:AF217"/>
    <mergeCell ref="AD218:AF218"/>
    <mergeCell ref="AD219:AF219"/>
    <mergeCell ref="AD226:AF226"/>
    <mergeCell ref="AD228:AF228"/>
    <mergeCell ref="AD220:AF220"/>
    <mergeCell ref="AD221:AF221"/>
    <mergeCell ref="AD222:AF222"/>
    <mergeCell ref="AD223:AF223"/>
    <mergeCell ref="AD224:AF224"/>
    <mergeCell ref="AD225:AF225"/>
    <mergeCell ref="F218:L218"/>
    <mergeCell ref="F219:L219"/>
    <mergeCell ref="E183:L183"/>
    <mergeCell ref="F184:L184"/>
    <mergeCell ref="E173:L173"/>
    <mergeCell ref="F174:L174"/>
    <mergeCell ref="F55:L55"/>
    <mergeCell ref="F56:L56"/>
    <mergeCell ref="D10:L10"/>
    <mergeCell ref="F26:L26"/>
    <mergeCell ref="F27:L27"/>
    <mergeCell ref="E28:L28"/>
    <mergeCell ref="F29:L29"/>
    <mergeCell ref="F30:L30"/>
    <mergeCell ref="E42:L42"/>
    <mergeCell ref="E64:L64"/>
    <mergeCell ref="E104:L104"/>
    <mergeCell ref="F105:L105"/>
    <mergeCell ref="F106:L106"/>
    <mergeCell ref="E96:L96"/>
    <mergeCell ref="F97:L97"/>
    <mergeCell ref="F98:L98"/>
    <mergeCell ref="F99:L99"/>
    <mergeCell ref="F100:L100"/>
    <mergeCell ref="F53:L53"/>
    <mergeCell ref="E54:L54"/>
    <mergeCell ref="E57:L57"/>
    <mergeCell ref="F58:L58"/>
    <mergeCell ref="F51:L51"/>
    <mergeCell ref="F85:L85"/>
    <mergeCell ref="F102:L102"/>
    <mergeCell ref="F103:L103"/>
    <mergeCell ref="F52:L52"/>
    <mergeCell ref="F39:L39"/>
    <mergeCell ref="F4:L4"/>
    <mergeCell ref="F11:L11"/>
    <mergeCell ref="F12:L12"/>
    <mergeCell ref="E47:L47"/>
    <mergeCell ref="F48:L48"/>
    <mergeCell ref="F49:L49"/>
    <mergeCell ref="E50:L50"/>
    <mergeCell ref="AD39:AF39"/>
    <mergeCell ref="AD40:AF40"/>
    <mergeCell ref="F31:L31"/>
    <mergeCell ref="F32:L32"/>
    <mergeCell ref="E34:L34"/>
    <mergeCell ref="F35:L35"/>
    <mergeCell ref="F25:L25"/>
    <mergeCell ref="AD41:AF41"/>
    <mergeCell ref="AD42:AF42"/>
    <mergeCell ref="AD43:AF43"/>
    <mergeCell ref="AD44:AF44"/>
    <mergeCell ref="AD45:AF45"/>
    <mergeCell ref="AD47:AF47"/>
    <mergeCell ref="AD48:AF48"/>
    <mergeCell ref="AD49:AF49"/>
    <mergeCell ref="AD50:AF50"/>
    <mergeCell ref="F43:L43"/>
    <mergeCell ref="F44:L44"/>
    <mergeCell ref="F45:L45"/>
    <mergeCell ref="F36:L36"/>
    <mergeCell ref="F37:L37"/>
    <mergeCell ref="E38:L38"/>
    <mergeCell ref="B7:AF7"/>
    <mergeCell ref="C8:AF8"/>
    <mergeCell ref="F40:L40"/>
    <mergeCell ref="F41:L41"/>
    <mergeCell ref="C16:AF16"/>
    <mergeCell ref="D17:AF17"/>
    <mergeCell ref="D33:AF33"/>
    <mergeCell ref="D46:AF46"/>
    <mergeCell ref="AD22:AF22"/>
    <mergeCell ref="AD23:AF23"/>
    <mergeCell ref="AD24:AF24"/>
    <mergeCell ref="AD25:AF25"/>
    <mergeCell ref="AD26:AF26"/>
    <mergeCell ref="AD27:AF27"/>
    <mergeCell ref="AD28:AF28"/>
    <mergeCell ref="AD29:AF29"/>
    <mergeCell ref="AD30:AF30"/>
    <mergeCell ref="AD31:AF31"/>
    <mergeCell ref="AD32:AF32"/>
    <mergeCell ref="AD34:AF34"/>
    <mergeCell ref="AD35:AF35"/>
    <mergeCell ref="AD36:AF36"/>
    <mergeCell ref="AD37:AF37"/>
    <mergeCell ref="AD38:AF38"/>
    <mergeCell ref="AD19:AF19"/>
    <mergeCell ref="AD20:AF20"/>
    <mergeCell ref="AD21:AF21"/>
    <mergeCell ref="B2:AF2"/>
    <mergeCell ref="B3:AF3"/>
    <mergeCell ref="B4:E4"/>
    <mergeCell ref="B5:E5"/>
    <mergeCell ref="F5:L5"/>
    <mergeCell ref="M5:M6"/>
    <mergeCell ref="AC5:AC6"/>
    <mergeCell ref="AD5:AF6"/>
    <mergeCell ref="B6:L6"/>
    <mergeCell ref="F19:L19"/>
    <mergeCell ref="F20:L20"/>
    <mergeCell ref="F21:L21"/>
    <mergeCell ref="F22:L22"/>
    <mergeCell ref="E23:L23"/>
    <mergeCell ref="F24:L24"/>
    <mergeCell ref="D13:L13"/>
    <mergeCell ref="F9:L9"/>
    <mergeCell ref="E18:L18"/>
    <mergeCell ref="F14:L14"/>
    <mergeCell ref="M4:AF4"/>
    <mergeCell ref="AD9:AF9"/>
    <mergeCell ref="F15:L15"/>
    <mergeCell ref="N9:AC9"/>
    <mergeCell ref="N12:AC12"/>
    <mergeCell ref="N14:AC14"/>
    <mergeCell ref="AD10:AF10"/>
    <mergeCell ref="AD11:AF11"/>
    <mergeCell ref="AD12:AF12"/>
    <mergeCell ref="AD13:AF13"/>
    <mergeCell ref="AD14:AF14"/>
    <mergeCell ref="AD15:AF15"/>
    <mergeCell ref="AD18:AF18"/>
    <mergeCell ref="F59:L59"/>
    <mergeCell ref="F60:L60"/>
    <mergeCell ref="E61:L61"/>
    <mergeCell ref="F62:L62"/>
    <mergeCell ref="F63:L63"/>
    <mergeCell ref="B771:AF771"/>
    <mergeCell ref="F1011:L1011"/>
    <mergeCell ref="F148:L148"/>
    <mergeCell ref="E137:L137"/>
    <mergeCell ref="F138:L138"/>
    <mergeCell ref="F139:L139"/>
    <mergeCell ref="F140:L140"/>
    <mergeCell ref="F141:L141"/>
    <mergeCell ref="E142:L142"/>
    <mergeCell ref="F131:L131"/>
    <mergeCell ref="F132:L132"/>
    <mergeCell ref="F133:L133"/>
    <mergeCell ref="F134:L134"/>
    <mergeCell ref="F125:L125"/>
    <mergeCell ref="F126:L126"/>
    <mergeCell ref="D127:L127"/>
    <mergeCell ref="C94:AB94"/>
    <mergeCell ref="F172:L172"/>
    <mergeCell ref="F185:L185"/>
    <mergeCell ref="F186:L186"/>
    <mergeCell ref="E188:L188"/>
    <mergeCell ref="F189:L189"/>
    <mergeCell ref="F190:L190"/>
    <mergeCell ref="F179:L179"/>
    <mergeCell ref="E180:L180"/>
    <mergeCell ref="F181:L181"/>
    <mergeCell ref="F182:L182"/>
    <mergeCell ref="E1107:L1107"/>
    <mergeCell ref="F1108:L1108"/>
    <mergeCell ref="F1109:L1109"/>
    <mergeCell ref="F1110:L1110"/>
    <mergeCell ref="F1111:L1111"/>
    <mergeCell ref="E1112:L1112"/>
    <mergeCell ref="F1101:L1101"/>
    <mergeCell ref="F1010:L1010"/>
    <mergeCell ref="F1012:L1012"/>
    <mergeCell ref="F1013:L1013"/>
    <mergeCell ref="E1015:L1015"/>
    <mergeCell ref="F1016:L1016"/>
    <mergeCell ref="F1071:L1071"/>
    <mergeCell ref="E1072:L1072"/>
    <mergeCell ref="F1073:L1073"/>
    <mergeCell ref="F1074:L1074"/>
    <mergeCell ref="F1075:L1075"/>
    <mergeCell ref="F1076:L1076"/>
    <mergeCell ref="F1052:L1052"/>
    <mergeCell ref="F1041:L1041"/>
    <mergeCell ref="F1042:L1042"/>
    <mergeCell ref="E1043:L1043"/>
    <mergeCell ref="F1044:L1044"/>
    <mergeCell ref="F1045:L1045"/>
    <mergeCell ref="F1046:L1046"/>
    <mergeCell ref="F1035:L1035"/>
    <mergeCell ref="E1036:L1036"/>
    <mergeCell ref="F1037:L1037"/>
    <mergeCell ref="F1038:L1038"/>
    <mergeCell ref="F1039:L1039"/>
    <mergeCell ref="F1040:L1040"/>
    <mergeCell ref="F1024:L1024"/>
  </mergeCells>
  <conditionalFormatting sqref="F4:L5">
    <cfRule type="cellIs" dxfId="2" priority="1" operator="equal">
      <formula>0</formula>
    </cfRule>
  </conditionalFormatting>
  <pageMargins left="0" right="0" top="0" bottom="0" header="0" footer="0"/>
  <pageSetup paperSize="5" scale="66" orientation="landscape" r:id="rId1"/>
  <headerFooter alignWithMargins="0">
    <oddHeader>&amp;R
&amp;G</oddHeader>
  </headerFooter>
  <rowBreaks count="34" manualBreakCount="34">
    <brk id="53" min="1" max="31" man="1"/>
    <brk id="93" min="1" max="31" man="1"/>
    <brk id="134" min="1" max="31" man="1"/>
    <brk id="179" min="1" max="31" man="1"/>
    <brk id="229" min="1" max="31" man="1"/>
    <brk id="280" min="1" max="31" man="1"/>
    <brk id="314" min="1" max="31" man="1"/>
    <brk id="358" min="1" max="31" man="1"/>
    <brk id="406" min="1" max="31" man="1"/>
    <brk id="454" min="1" max="31" man="1"/>
    <brk id="505" min="1" max="31" man="1"/>
    <brk id="551" min="1" max="31" man="1"/>
    <brk id="596" min="1" max="31" man="1"/>
    <brk id="636" min="1" max="31" man="1"/>
    <brk id="679" min="1" max="31" man="1"/>
    <brk id="727" min="1" max="31" man="1"/>
    <brk id="743" min="1" max="31" man="1"/>
    <brk id="772" min="1" max="31" man="1"/>
    <brk id="825" min="1" max="31" man="1"/>
    <brk id="869" min="1" max="31" man="1"/>
    <brk id="910" min="1" max="31" man="1"/>
    <brk id="955" min="1" max="31" man="1"/>
    <brk id="1005" min="1" max="31" man="1"/>
    <brk id="1056" min="1" max="31" man="1"/>
    <brk id="1098" min="1" max="31" man="1"/>
    <brk id="1145" min="1" max="31" man="1"/>
    <brk id="1189" min="1" max="31" man="1"/>
    <brk id="1234" min="1" max="31" man="1"/>
    <brk id="1281" min="1" max="31" man="1"/>
    <brk id="1329" min="1" max="31" man="1"/>
    <brk id="1377" min="1" max="31" man="1"/>
    <brk id="1425" min="1" max="31" man="1"/>
    <brk id="1472" min="1" max="31" man="1"/>
    <brk id="1518" min="1" max="31" man="1"/>
  </rowBreaks>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1577"/>
  <sheetViews>
    <sheetView view="pageBreakPreview" topLeftCell="B1" zoomScale="80" zoomScaleNormal="90" zoomScaleSheetLayoutView="80" workbookViewId="0">
      <pane ySplit="6" topLeftCell="A79" activePane="bottomLeft" state="frozen"/>
      <selection activeCell="B1" sqref="B1"/>
      <selection pane="bottomLeft" activeCell="M9" sqref="M9"/>
    </sheetView>
  </sheetViews>
  <sheetFormatPr baseColWidth="10" defaultColWidth="9.33203125" defaultRowHeight="15" outlineLevelRow="2" outlineLevelCol="1" x14ac:dyDescent="0.2"/>
  <cols>
    <col min="1" max="1" width="7.33203125" style="4" hidden="1" customWidth="1" outlineLevel="1"/>
    <col min="2" max="2" width="2.5" style="4" customWidth="1" collapsed="1"/>
    <col min="3" max="4" width="3.83203125" style="4" customWidth="1"/>
    <col min="5" max="5" width="20.5" style="4" customWidth="1"/>
    <col min="6" max="11" width="9" style="80" customWidth="1" outlineLevel="1"/>
    <col min="12" max="12" width="10" style="80" customWidth="1" outlineLevel="1"/>
    <col min="13" max="13" width="13" style="4" customWidth="1"/>
    <col min="14" max="14" width="13" style="1" customWidth="1"/>
    <col min="15" max="28" width="13" style="4" customWidth="1"/>
    <col min="29" max="29" width="13" style="25" customWidth="1"/>
    <col min="30" max="32" width="13" style="70" customWidth="1"/>
    <col min="33" max="33" width="9.33203125" style="4"/>
    <col min="34" max="34" width="10.1640625" style="4" bestFit="1" customWidth="1"/>
    <col min="35" max="16384" width="9.33203125" style="4"/>
  </cols>
  <sheetData>
    <row r="1" spans="1:32" outlineLevel="1" x14ac:dyDescent="0.2">
      <c r="B1" s="75"/>
      <c r="C1" s="76"/>
      <c r="D1" s="76"/>
      <c r="E1" s="76"/>
      <c r="F1" s="79"/>
      <c r="G1" s="79"/>
      <c r="H1" s="79"/>
      <c r="I1" s="79"/>
      <c r="J1" s="79"/>
      <c r="K1" s="79"/>
      <c r="L1" s="79"/>
      <c r="M1" s="76"/>
      <c r="N1" s="77"/>
      <c r="O1" s="76"/>
      <c r="P1" s="76"/>
      <c r="Q1" s="76"/>
      <c r="R1" s="76"/>
      <c r="S1" s="76"/>
      <c r="T1" s="76"/>
      <c r="U1" s="76"/>
      <c r="V1" s="76"/>
      <c r="W1" s="76"/>
      <c r="X1" s="76"/>
      <c r="Y1" s="76"/>
      <c r="Z1" s="76"/>
      <c r="AA1" s="76"/>
      <c r="AB1" s="76"/>
      <c r="AC1" s="55"/>
      <c r="AD1" s="76"/>
      <c r="AE1" s="76"/>
      <c r="AF1" s="78"/>
    </row>
    <row r="2" spans="1:32" ht="22.5" customHeight="1" outlineLevel="1" x14ac:dyDescent="0.2">
      <c r="B2" s="1490" t="s">
        <v>814</v>
      </c>
      <c r="C2" s="1491"/>
      <c r="D2" s="1491"/>
      <c r="E2" s="1491"/>
      <c r="F2" s="1491"/>
      <c r="G2" s="1491"/>
      <c r="H2" s="1491"/>
      <c r="I2" s="1491"/>
      <c r="J2" s="1491"/>
      <c r="K2" s="1491"/>
      <c r="L2" s="1491"/>
      <c r="M2" s="1491"/>
      <c r="N2" s="1491"/>
      <c r="O2" s="1491"/>
      <c r="P2" s="1491"/>
      <c r="Q2" s="1491"/>
      <c r="R2" s="1491"/>
      <c r="S2" s="1491"/>
      <c r="T2" s="1491"/>
      <c r="U2" s="1491"/>
      <c r="V2" s="1491"/>
      <c r="W2" s="1491"/>
      <c r="X2" s="1491"/>
      <c r="Y2" s="1491"/>
      <c r="Z2" s="1491"/>
      <c r="AA2" s="1491"/>
      <c r="AB2" s="1491"/>
      <c r="AC2" s="1491"/>
      <c r="AD2" s="1491"/>
      <c r="AE2" s="1491"/>
      <c r="AF2" s="1492"/>
    </row>
    <row r="3" spans="1:32" ht="22.5" customHeight="1" outlineLevel="1" x14ac:dyDescent="0.2">
      <c r="B3" s="1493" t="s">
        <v>204</v>
      </c>
      <c r="C3" s="1494"/>
      <c r="D3" s="1494"/>
      <c r="E3" s="1494"/>
      <c r="F3" s="1494"/>
      <c r="G3" s="1494"/>
      <c r="H3" s="1494"/>
      <c r="I3" s="1494"/>
      <c r="J3" s="1494"/>
      <c r="K3" s="1494"/>
      <c r="L3" s="1494"/>
      <c r="M3" s="1494"/>
      <c r="N3" s="1494"/>
      <c r="O3" s="1494"/>
      <c r="P3" s="1494"/>
      <c r="Q3" s="1494"/>
      <c r="R3" s="1494"/>
      <c r="S3" s="1494"/>
      <c r="T3" s="1494"/>
      <c r="U3" s="1494"/>
      <c r="V3" s="1494"/>
      <c r="W3" s="1494"/>
      <c r="X3" s="1494"/>
      <c r="Y3" s="1494"/>
      <c r="Z3" s="1494"/>
      <c r="AA3" s="1494"/>
      <c r="AB3" s="1494"/>
      <c r="AC3" s="1494"/>
      <c r="AD3" s="1494"/>
      <c r="AE3" s="1494"/>
      <c r="AF3" s="1495"/>
    </row>
    <row r="4" spans="1:32" ht="22.5" customHeight="1" outlineLevel="1" x14ac:dyDescent="0.2">
      <c r="A4" s="11">
        <v>100</v>
      </c>
      <c r="B4" s="1496" t="s">
        <v>1</v>
      </c>
      <c r="C4" s="1497"/>
      <c r="D4" s="1497"/>
      <c r="E4" s="1497"/>
      <c r="F4" s="1522">
        <f>'2. FTNC CAN'!F4</f>
        <v>0</v>
      </c>
      <c r="G4" s="1523"/>
      <c r="H4" s="1523"/>
      <c r="I4" s="1523"/>
      <c r="J4" s="1523"/>
      <c r="K4" s="1523"/>
      <c r="L4" s="1524"/>
      <c r="M4" s="1488" t="s">
        <v>202</v>
      </c>
      <c r="N4" s="1488"/>
      <c r="O4" s="1488"/>
      <c r="P4" s="1488"/>
      <c r="Q4" s="1488"/>
      <c r="R4" s="1488"/>
      <c r="S4" s="1488"/>
      <c r="T4" s="1488"/>
      <c r="U4" s="1488"/>
      <c r="V4" s="1488"/>
      <c r="W4" s="1488"/>
      <c r="X4" s="1488"/>
      <c r="Y4" s="1488"/>
      <c r="Z4" s="1488"/>
      <c r="AA4" s="1488"/>
      <c r="AB4" s="1488"/>
      <c r="AC4" s="1488"/>
      <c r="AD4" s="1488"/>
      <c r="AE4" s="1488"/>
      <c r="AF4" s="1489"/>
    </row>
    <row r="5" spans="1:32" ht="25.5" customHeight="1" outlineLevel="1" x14ac:dyDescent="0.2">
      <c r="A5" s="11">
        <v>101</v>
      </c>
      <c r="B5" s="1287" t="s">
        <v>743</v>
      </c>
      <c r="C5" s="1286"/>
      <c r="D5" s="1286"/>
      <c r="E5" s="1498"/>
      <c r="F5" s="1499">
        <f>'2. FTNC CAN'!F5</f>
        <v>0</v>
      </c>
      <c r="G5" s="1500"/>
      <c r="H5" s="1500"/>
      <c r="I5" s="1500"/>
      <c r="J5" s="1500"/>
      <c r="K5" s="1500"/>
      <c r="L5" s="1501"/>
      <c r="M5" s="1502" t="s">
        <v>352</v>
      </c>
      <c r="N5" s="815">
        <f>'2. FTNC CAN'!N5</f>
        <v>7</v>
      </c>
      <c r="O5" s="816">
        <f>'2. FTNC CAN'!O5</f>
        <v>14</v>
      </c>
      <c r="P5" s="816">
        <f>'2. FTNC CAN'!P5</f>
        <v>21</v>
      </c>
      <c r="Q5" s="817">
        <f>'2. FTNC CAN'!Q5</f>
        <v>31</v>
      </c>
      <c r="R5" s="818">
        <f>'2. FTNC CAN'!R5</f>
        <v>60</v>
      </c>
      <c r="S5" s="816">
        <f>'2. FTNC CAN'!S5</f>
        <v>89</v>
      </c>
      <c r="T5" s="816">
        <f>'2. FTNC CAN'!T5</f>
        <v>120</v>
      </c>
      <c r="U5" s="816">
        <f>'2. FTNC CAN'!U5</f>
        <v>150</v>
      </c>
      <c r="V5" s="816">
        <f>'2. FTNC CAN'!V5</f>
        <v>181</v>
      </c>
      <c r="W5" s="816">
        <f>'2. FTNC CAN'!W5</f>
        <v>211</v>
      </c>
      <c r="X5" s="816">
        <f>'2. FTNC CAN'!X5</f>
        <v>242</v>
      </c>
      <c r="Y5" s="816">
        <f>'2. FTNC CAN'!Y5</f>
        <v>273</v>
      </c>
      <c r="Z5" s="816">
        <f>'2. FTNC CAN'!Z5</f>
        <v>303</v>
      </c>
      <c r="AA5" s="816">
        <f>'2. FTNC CAN'!AA5</f>
        <v>334</v>
      </c>
      <c r="AB5" s="816">
        <f>'2. FTNC CAN'!AB5</f>
        <v>364</v>
      </c>
      <c r="AC5" s="1729" t="s">
        <v>3</v>
      </c>
      <c r="AD5" s="1731" t="s">
        <v>4</v>
      </c>
      <c r="AE5" s="1732"/>
      <c r="AF5" s="1732"/>
    </row>
    <row r="6" spans="1:32" ht="30" customHeight="1" outlineLevel="1" x14ac:dyDescent="0.2">
      <c r="A6" s="11">
        <v>102</v>
      </c>
      <c r="B6" s="1510" t="s">
        <v>2</v>
      </c>
      <c r="C6" s="1511"/>
      <c r="D6" s="1511"/>
      <c r="E6" s="1511"/>
      <c r="F6" s="1511"/>
      <c r="G6" s="1511"/>
      <c r="H6" s="1511"/>
      <c r="I6" s="1511"/>
      <c r="J6" s="1511"/>
      <c r="K6" s="1511"/>
      <c r="L6" s="1512"/>
      <c r="M6" s="1503"/>
      <c r="N6" s="819" t="str">
        <f>'2. FTNC CAN'!N6</f>
        <v>7 
(Semaine 1)</v>
      </c>
      <c r="O6" s="820" t="str">
        <f>'2. FTNC CAN'!O6</f>
        <v>14 
(Semaine 2)</v>
      </c>
      <c r="P6" s="820" t="str">
        <f>'2. FTNC CAN'!P6</f>
        <v>21 
(Semaine 3)</v>
      </c>
      <c r="Q6" s="821" t="str">
        <f>'2. FTNC CAN'!Q6</f>
        <v>31 
(Semaine 4)</v>
      </c>
      <c r="R6" s="822" t="str">
        <f>'2. FTNC CAN'!R6</f>
        <v>60 
(Mois 2)</v>
      </c>
      <c r="S6" s="820" t="str">
        <f>'2. FTNC CAN'!S6</f>
        <v>89 
(Mois 3)</v>
      </c>
      <c r="T6" s="820" t="str">
        <f>'2. FTNC CAN'!T6</f>
        <v>120 
(Mois 4)</v>
      </c>
      <c r="U6" s="820" t="str">
        <f>'2. FTNC CAN'!U6</f>
        <v>150 
(Mois 5)</v>
      </c>
      <c r="V6" s="820" t="str">
        <f>'2. FTNC CAN'!V6</f>
        <v>181 
(Mois 6)</v>
      </c>
      <c r="W6" s="820" t="str">
        <f>'2. FTNC CAN'!W6</f>
        <v>211 
(Mois 7)</v>
      </c>
      <c r="X6" s="820" t="str">
        <f>'2. FTNC CAN'!X6</f>
        <v>242 
(Mois 8)</v>
      </c>
      <c r="Y6" s="820" t="str">
        <f>'2. FTNC CAN'!Y6</f>
        <v>273 
(Mois 9)</v>
      </c>
      <c r="Z6" s="820" t="str">
        <f>'2. FTNC CAN'!Z6</f>
        <v>303 
(Mois 10)</v>
      </c>
      <c r="AA6" s="820" t="str">
        <f>'2. FTNC CAN'!AA6</f>
        <v>334 
(Mois 11)</v>
      </c>
      <c r="AB6" s="820" t="str">
        <f>'2. FTNC CAN'!AB6</f>
        <v>364 
(Mois 12)</v>
      </c>
      <c r="AC6" s="1730"/>
      <c r="AD6" s="1733"/>
      <c r="AE6" s="1734"/>
      <c r="AF6" s="1734"/>
    </row>
    <row r="7" spans="1:32" ht="22.5" customHeight="1" outlineLevel="1" x14ac:dyDescent="0.2">
      <c r="A7" s="11">
        <v>103</v>
      </c>
      <c r="B7" s="1513" t="s">
        <v>5</v>
      </c>
      <c r="C7" s="1514"/>
      <c r="D7" s="1514"/>
      <c r="E7" s="1514"/>
      <c r="F7" s="1514"/>
      <c r="G7" s="1514"/>
      <c r="H7" s="1514"/>
      <c r="I7" s="1514"/>
      <c r="J7" s="1514"/>
      <c r="K7" s="1514"/>
      <c r="L7" s="1514"/>
      <c r="M7" s="1514"/>
      <c r="N7" s="1514"/>
      <c r="O7" s="1514"/>
      <c r="P7" s="1514"/>
      <c r="Q7" s="1514"/>
      <c r="R7" s="1514"/>
      <c r="S7" s="1514"/>
      <c r="T7" s="1514"/>
      <c r="U7" s="1514"/>
      <c r="V7" s="1514"/>
      <c r="W7" s="1514"/>
      <c r="X7" s="1514"/>
      <c r="Y7" s="1514"/>
      <c r="Z7" s="1514"/>
      <c r="AA7" s="1514"/>
      <c r="AB7" s="1514"/>
      <c r="AC7" s="1514"/>
      <c r="AD7" s="1514"/>
      <c r="AE7" s="1514"/>
      <c r="AF7" s="1515"/>
    </row>
    <row r="8" spans="1:32" ht="15" customHeight="1" x14ac:dyDescent="0.2">
      <c r="A8" s="11">
        <v>104</v>
      </c>
      <c r="B8" s="5"/>
      <c r="C8" s="1516" t="s">
        <v>6</v>
      </c>
      <c r="D8" s="1517"/>
      <c r="E8" s="1517"/>
      <c r="F8" s="1517"/>
      <c r="G8" s="1517"/>
      <c r="H8" s="1517"/>
      <c r="I8" s="1517"/>
      <c r="J8" s="1517"/>
      <c r="K8" s="1517"/>
      <c r="L8" s="1517"/>
      <c r="M8" s="1517"/>
      <c r="N8" s="1517"/>
      <c r="O8" s="1517"/>
      <c r="P8" s="1517"/>
      <c r="Q8" s="1517"/>
      <c r="R8" s="1517"/>
      <c r="S8" s="1517"/>
      <c r="T8" s="1517"/>
      <c r="U8" s="1517"/>
      <c r="V8" s="1517"/>
      <c r="W8" s="1517"/>
      <c r="X8" s="1517"/>
      <c r="Y8" s="1517"/>
      <c r="Z8" s="1517"/>
      <c r="AA8" s="1517"/>
      <c r="AB8" s="1517"/>
      <c r="AC8" s="1517"/>
      <c r="AD8" s="1517"/>
      <c r="AE8" s="1517"/>
      <c r="AF8" s="1518"/>
    </row>
    <row r="9" spans="1:32" ht="15" customHeight="1" x14ac:dyDescent="0.2">
      <c r="A9" s="11">
        <v>105</v>
      </c>
      <c r="B9" s="277"/>
      <c r="C9" s="280"/>
      <c r="D9" s="280"/>
      <c r="E9" s="280"/>
      <c r="F9" s="1519" t="s">
        <v>7</v>
      </c>
      <c r="G9" s="1520"/>
      <c r="H9" s="1520"/>
      <c r="I9" s="1520"/>
      <c r="J9" s="1520"/>
      <c r="K9" s="1520"/>
      <c r="L9" s="1521"/>
      <c r="M9" s="698">
        <v>0</v>
      </c>
      <c r="N9" s="1304"/>
      <c r="O9" s="1305"/>
      <c r="P9" s="1305"/>
      <c r="Q9" s="1305"/>
      <c r="R9" s="1305"/>
      <c r="S9" s="1305"/>
      <c r="T9" s="1305"/>
      <c r="U9" s="1305"/>
      <c r="V9" s="1305"/>
      <c r="W9" s="1305"/>
      <c r="X9" s="1305"/>
      <c r="Y9" s="1305"/>
      <c r="Z9" s="1305"/>
      <c r="AA9" s="1305"/>
      <c r="AB9" s="1305"/>
      <c r="AC9" s="1306"/>
      <c r="AD9" s="996"/>
      <c r="AE9" s="997"/>
      <c r="AF9" s="998"/>
    </row>
    <row r="10" spans="1:32" ht="15" customHeight="1" x14ac:dyDescent="0.2">
      <c r="A10" s="11">
        <v>106</v>
      </c>
      <c r="B10" s="277"/>
      <c r="C10" s="280"/>
      <c r="D10" s="1485" t="s">
        <v>8</v>
      </c>
      <c r="E10" s="1486"/>
      <c r="F10" s="1486"/>
      <c r="G10" s="1486"/>
      <c r="H10" s="1486"/>
      <c r="I10" s="1486"/>
      <c r="J10" s="1486"/>
      <c r="K10" s="1486"/>
      <c r="L10" s="1487"/>
      <c r="M10" s="407">
        <f>SUBTOTAL(9,M11:M12)</f>
        <v>0</v>
      </c>
      <c r="N10" s="412">
        <f>SUBTOTAL(9,N11)</f>
        <v>0</v>
      </c>
      <c r="O10" s="414">
        <f t="shared" ref="O10:AC10" si="0">SUBTOTAL(9,O11)</f>
        <v>0</v>
      </c>
      <c r="P10" s="413">
        <f t="shared" si="0"/>
        <v>0</v>
      </c>
      <c r="Q10" s="415">
        <f t="shared" si="0"/>
        <v>0</v>
      </c>
      <c r="R10" s="413">
        <f t="shared" si="0"/>
        <v>0</v>
      </c>
      <c r="S10" s="414">
        <f t="shared" si="0"/>
        <v>0</v>
      </c>
      <c r="T10" s="414">
        <f t="shared" si="0"/>
        <v>0</v>
      </c>
      <c r="U10" s="414">
        <f t="shared" si="0"/>
        <v>0</v>
      </c>
      <c r="V10" s="414">
        <f t="shared" si="0"/>
        <v>0</v>
      </c>
      <c r="W10" s="414">
        <f t="shared" si="0"/>
        <v>0</v>
      </c>
      <c r="X10" s="414">
        <f t="shared" si="0"/>
        <v>0</v>
      </c>
      <c r="Y10" s="414">
        <f t="shared" si="0"/>
        <v>0</v>
      </c>
      <c r="Z10" s="414">
        <f t="shared" si="0"/>
        <v>0</v>
      </c>
      <c r="AA10" s="414">
        <f t="shared" si="0"/>
        <v>0</v>
      </c>
      <c r="AB10" s="415">
        <f t="shared" si="0"/>
        <v>0</v>
      </c>
      <c r="AC10" s="415">
        <f t="shared" si="0"/>
        <v>0</v>
      </c>
      <c r="AD10" s="996"/>
      <c r="AE10" s="997"/>
      <c r="AF10" s="998"/>
    </row>
    <row r="11" spans="1:32" ht="15" customHeight="1" x14ac:dyDescent="0.2">
      <c r="A11" s="11">
        <v>107</v>
      </c>
      <c r="B11" s="277"/>
      <c r="C11" s="289"/>
      <c r="D11" s="289"/>
      <c r="E11" s="290"/>
      <c r="F11" s="1455" t="s">
        <v>9</v>
      </c>
      <c r="G11" s="1456"/>
      <c r="H11" s="1456"/>
      <c r="I11" s="1456"/>
      <c r="J11" s="1456"/>
      <c r="K11" s="1456"/>
      <c r="L11" s="1457"/>
      <c r="M11" s="698">
        <v>0</v>
      </c>
      <c r="N11" s="704">
        <v>0</v>
      </c>
      <c r="O11" s="700">
        <v>0</v>
      </c>
      <c r="P11" s="701">
        <v>0</v>
      </c>
      <c r="Q11" s="705">
        <v>0</v>
      </c>
      <c r="R11" s="701">
        <v>0</v>
      </c>
      <c r="S11" s="701">
        <v>0</v>
      </c>
      <c r="T11" s="701">
        <v>0</v>
      </c>
      <c r="U11" s="701">
        <v>0</v>
      </c>
      <c r="V11" s="701">
        <v>0</v>
      </c>
      <c r="W11" s="701">
        <v>0</v>
      </c>
      <c r="X11" s="701">
        <v>0</v>
      </c>
      <c r="Y11" s="701">
        <v>0</v>
      </c>
      <c r="Z11" s="701">
        <v>0</v>
      </c>
      <c r="AA11" s="701">
        <v>0</v>
      </c>
      <c r="AB11" s="705">
        <v>0</v>
      </c>
      <c r="AC11" s="705">
        <v>0</v>
      </c>
      <c r="AD11" s="996"/>
      <c r="AE11" s="997"/>
      <c r="AF11" s="998"/>
    </row>
    <row r="12" spans="1:32" ht="15" customHeight="1" x14ac:dyDescent="0.2">
      <c r="A12" s="11">
        <v>108</v>
      </c>
      <c r="B12" s="277"/>
      <c r="C12" s="289"/>
      <c r="D12" s="289"/>
      <c r="E12" s="290"/>
      <c r="F12" s="1458" t="s">
        <v>10</v>
      </c>
      <c r="G12" s="1459"/>
      <c r="H12" s="1459"/>
      <c r="I12" s="1459"/>
      <c r="J12" s="1459"/>
      <c r="K12" s="1459"/>
      <c r="L12" s="1460"/>
      <c r="M12" s="698">
        <v>0</v>
      </c>
      <c r="N12" s="1304"/>
      <c r="O12" s="1305"/>
      <c r="P12" s="1305"/>
      <c r="Q12" s="1305"/>
      <c r="R12" s="1305"/>
      <c r="S12" s="1305"/>
      <c r="T12" s="1305"/>
      <c r="U12" s="1305"/>
      <c r="V12" s="1305"/>
      <c r="W12" s="1305"/>
      <c r="X12" s="1305"/>
      <c r="Y12" s="1305"/>
      <c r="Z12" s="1305"/>
      <c r="AA12" s="1305"/>
      <c r="AB12" s="1305"/>
      <c r="AC12" s="1306"/>
      <c r="AD12" s="996"/>
      <c r="AE12" s="997"/>
      <c r="AF12" s="998"/>
    </row>
    <row r="13" spans="1:32" ht="15" customHeight="1" x14ac:dyDescent="0.2">
      <c r="A13" s="11">
        <v>109</v>
      </c>
      <c r="B13" s="277"/>
      <c r="C13" s="280"/>
      <c r="D13" s="1485" t="s">
        <v>11</v>
      </c>
      <c r="E13" s="1486"/>
      <c r="F13" s="1486"/>
      <c r="G13" s="1486"/>
      <c r="H13" s="1486"/>
      <c r="I13" s="1486"/>
      <c r="J13" s="1486"/>
      <c r="K13" s="1486"/>
      <c r="L13" s="1487"/>
      <c r="M13" s="407">
        <f>SUM(M14:M15)</f>
        <v>0</v>
      </c>
      <c r="N13" s="410">
        <f>SUBTOTAL(9,N15)</f>
        <v>0</v>
      </c>
      <c r="O13" s="414">
        <f t="shared" ref="O13:AC13" si="1">SUBTOTAL(9,O15)</f>
        <v>0</v>
      </c>
      <c r="P13" s="413">
        <f t="shared" si="1"/>
        <v>0</v>
      </c>
      <c r="Q13" s="411">
        <f t="shared" si="1"/>
        <v>0</v>
      </c>
      <c r="R13" s="413">
        <f t="shared" si="1"/>
        <v>0</v>
      </c>
      <c r="S13" s="414">
        <f t="shared" si="1"/>
        <v>0</v>
      </c>
      <c r="T13" s="414">
        <f t="shared" si="1"/>
        <v>0</v>
      </c>
      <c r="U13" s="414">
        <f t="shared" si="1"/>
        <v>0</v>
      </c>
      <c r="V13" s="414">
        <f t="shared" si="1"/>
        <v>0</v>
      </c>
      <c r="W13" s="414">
        <f t="shared" si="1"/>
        <v>0</v>
      </c>
      <c r="X13" s="414">
        <f t="shared" si="1"/>
        <v>0</v>
      </c>
      <c r="Y13" s="414">
        <f t="shared" si="1"/>
        <v>0</v>
      </c>
      <c r="Z13" s="414">
        <f t="shared" si="1"/>
        <v>0</v>
      </c>
      <c r="AA13" s="414">
        <f t="shared" si="1"/>
        <v>0</v>
      </c>
      <c r="AB13" s="415">
        <f t="shared" si="1"/>
        <v>0</v>
      </c>
      <c r="AC13" s="415">
        <f t="shared" si="1"/>
        <v>0</v>
      </c>
      <c r="AD13" s="996"/>
      <c r="AE13" s="997"/>
      <c r="AF13" s="998"/>
    </row>
    <row r="14" spans="1:32" ht="15" customHeight="1" x14ac:dyDescent="0.2">
      <c r="A14" s="11">
        <v>110</v>
      </c>
      <c r="B14" s="277"/>
      <c r="C14" s="284"/>
      <c r="D14" s="284"/>
      <c r="E14" s="291"/>
      <c r="F14" s="1455" t="s">
        <v>390</v>
      </c>
      <c r="G14" s="1456"/>
      <c r="H14" s="1456"/>
      <c r="I14" s="1456"/>
      <c r="J14" s="1456"/>
      <c r="K14" s="1456"/>
      <c r="L14" s="1457"/>
      <c r="M14" s="698">
        <v>0</v>
      </c>
      <c r="N14" s="1307"/>
      <c r="O14" s="1308"/>
      <c r="P14" s="1308"/>
      <c r="Q14" s="1308"/>
      <c r="R14" s="1308"/>
      <c r="S14" s="1308"/>
      <c r="T14" s="1308"/>
      <c r="U14" s="1308"/>
      <c r="V14" s="1308"/>
      <c r="W14" s="1308"/>
      <c r="X14" s="1308"/>
      <c r="Y14" s="1308"/>
      <c r="Z14" s="1308"/>
      <c r="AA14" s="1308"/>
      <c r="AB14" s="1308"/>
      <c r="AC14" s="1309"/>
      <c r="AD14" s="996"/>
      <c r="AE14" s="997"/>
      <c r="AF14" s="998"/>
    </row>
    <row r="15" spans="1:32" ht="15" customHeight="1" x14ac:dyDescent="0.2">
      <c r="A15" s="11">
        <v>111</v>
      </c>
      <c r="B15" s="277"/>
      <c r="C15" s="280"/>
      <c r="D15" s="280"/>
      <c r="E15" s="281"/>
      <c r="F15" s="1458" t="s">
        <v>203</v>
      </c>
      <c r="G15" s="1459"/>
      <c r="H15" s="1459"/>
      <c r="I15" s="1459"/>
      <c r="J15" s="1459"/>
      <c r="K15" s="1459"/>
      <c r="L15" s="1460"/>
      <c r="M15" s="698">
        <v>0</v>
      </c>
      <c r="N15" s="699">
        <v>0</v>
      </c>
      <c r="O15" s="700">
        <v>0</v>
      </c>
      <c r="P15" s="701">
        <v>0</v>
      </c>
      <c r="Q15" s="702">
        <v>0</v>
      </c>
      <c r="R15" s="701">
        <v>0</v>
      </c>
      <c r="S15" s="701">
        <v>0</v>
      </c>
      <c r="T15" s="701">
        <v>0</v>
      </c>
      <c r="U15" s="701">
        <v>0</v>
      </c>
      <c r="V15" s="701">
        <v>0</v>
      </c>
      <c r="W15" s="701">
        <v>0</v>
      </c>
      <c r="X15" s="701">
        <v>0</v>
      </c>
      <c r="Y15" s="701">
        <v>0</v>
      </c>
      <c r="Z15" s="701">
        <v>0</v>
      </c>
      <c r="AA15" s="701">
        <v>0</v>
      </c>
      <c r="AB15" s="703">
        <v>0</v>
      </c>
      <c r="AC15" s="698">
        <v>0</v>
      </c>
      <c r="AD15" s="996"/>
      <c r="AE15" s="997"/>
      <c r="AF15" s="998"/>
    </row>
    <row r="16" spans="1:32" ht="15" customHeight="1" x14ac:dyDescent="0.2">
      <c r="A16" s="11">
        <v>112</v>
      </c>
      <c r="B16" s="277"/>
      <c r="C16" s="1482" t="s">
        <v>12</v>
      </c>
      <c r="D16" s="1483"/>
      <c r="E16" s="1483"/>
      <c r="F16" s="1483"/>
      <c r="G16" s="1483"/>
      <c r="H16" s="1483"/>
      <c r="I16" s="1483"/>
      <c r="J16" s="1483"/>
      <c r="K16" s="1483"/>
      <c r="L16" s="1483"/>
      <c r="M16" s="1483"/>
      <c r="N16" s="1483"/>
      <c r="O16" s="1483"/>
      <c r="P16" s="1483"/>
      <c r="Q16" s="1483"/>
      <c r="R16" s="1483"/>
      <c r="S16" s="1483"/>
      <c r="T16" s="1483"/>
      <c r="U16" s="1483"/>
      <c r="V16" s="1483"/>
      <c r="W16" s="1483"/>
      <c r="X16" s="1483"/>
      <c r="Y16" s="1483"/>
      <c r="Z16" s="1483"/>
      <c r="AA16" s="1483"/>
      <c r="AB16" s="1483"/>
      <c r="AC16" s="1483"/>
      <c r="AD16" s="1483"/>
      <c r="AE16" s="1483"/>
      <c r="AF16" s="1484"/>
    </row>
    <row r="17" spans="1:32" ht="15" customHeight="1" x14ac:dyDescent="0.2">
      <c r="A17" s="11">
        <v>113</v>
      </c>
      <c r="B17" s="277"/>
      <c r="C17" s="278"/>
      <c r="D17" s="1485" t="s">
        <v>64</v>
      </c>
      <c r="E17" s="1486"/>
      <c r="F17" s="1486"/>
      <c r="G17" s="1486"/>
      <c r="H17" s="1486"/>
      <c r="I17" s="1486"/>
      <c r="J17" s="1486"/>
      <c r="K17" s="1486"/>
      <c r="L17" s="1486"/>
      <c r="M17" s="1486"/>
      <c r="N17" s="1486"/>
      <c r="O17" s="1486"/>
      <c r="P17" s="1486"/>
      <c r="Q17" s="1486"/>
      <c r="R17" s="1486"/>
      <c r="S17" s="1486"/>
      <c r="T17" s="1486"/>
      <c r="U17" s="1486"/>
      <c r="V17" s="1486"/>
      <c r="W17" s="1486"/>
      <c r="X17" s="1486"/>
      <c r="Y17" s="1486"/>
      <c r="Z17" s="1486"/>
      <c r="AA17" s="1486"/>
      <c r="AB17" s="1486"/>
      <c r="AC17" s="1486"/>
      <c r="AD17" s="1486"/>
      <c r="AE17" s="1486"/>
      <c r="AF17" s="1487"/>
    </row>
    <row r="18" spans="1:32" ht="15" customHeight="1" x14ac:dyDescent="0.2">
      <c r="A18" s="11">
        <v>114</v>
      </c>
      <c r="B18" s="277"/>
      <c r="C18" s="278"/>
      <c r="D18" s="278"/>
      <c r="E18" s="1452" t="s">
        <v>66</v>
      </c>
      <c r="F18" s="1453"/>
      <c r="G18" s="1453"/>
      <c r="H18" s="1453"/>
      <c r="I18" s="1453"/>
      <c r="J18" s="1453"/>
      <c r="K18" s="1453"/>
      <c r="L18" s="1454"/>
      <c r="M18" s="407">
        <f>SUM(M19:M22)</f>
        <v>0</v>
      </c>
      <c r="N18" s="410">
        <f t="shared" ref="N18:AC18" si="2">SUBTOTAL(9,N19:N22)</f>
        <v>0</v>
      </c>
      <c r="O18" s="414">
        <f t="shared" si="2"/>
        <v>0</v>
      </c>
      <c r="P18" s="413">
        <f t="shared" si="2"/>
        <v>0</v>
      </c>
      <c r="Q18" s="411">
        <f t="shared" si="2"/>
        <v>0</v>
      </c>
      <c r="R18" s="414">
        <f t="shared" si="2"/>
        <v>0</v>
      </c>
      <c r="S18" s="414">
        <f t="shared" si="2"/>
        <v>0</v>
      </c>
      <c r="T18" s="414">
        <f t="shared" si="2"/>
        <v>0</v>
      </c>
      <c r="U18" s="414">
        <f t="shared" si="2"/>
        <v>0</v>
      </c>
      <c r="V18" s="414">
        <f t="shared" si="2"/>
        <v>0</v>
      </c>
      <c r="W18" s="414">
        <f t="shared" si="2"/>
        <v>0</v>
      </c>
      <c r="X18" s="414">
        <f t="shared" si="2"/>
        <v>0</v>
      </c>
      <c r="Y18" s="414">
        <f t="shared" si="2"/>
        <v>0</v>
      </c>
      <c r="Z18" s="414">
        <f t="shared" si="2"/>
        <v>0</v>
      </c>
      <c r="AA18" s="414">
        <f t="shared" si="2"/>
        <v>0</v>
      </c>
      <c r="AB18" s="424">
        <f t="shared" si="2"/>
        <v>0</v>
      </c>
      <c r="AC18" s="407">
        <f t="shared" si="2"/>
        <v>0</v>
      </c>
      <c r="AD18" s="996"/>
      <c r="AE18" s="997"/>
      <c r="AF18" s="998"/>
    </row>
    <row r="19" spans="1:32" ht="15" customHeight="1" x14ac:dyDescent="0.2">
      <c r="A19" s="11">
        <v>115</v>
      </c>
      <c r="B19" s="277"/>
      <c r="C19" s="278"/>
      <c r="D19" s="278"/>
      <c r="E19" s="279"/>
      <c r="F19" s="1455" t="s">
        <v>65</v>
      </c>
      <c r="G19" s="1456"/>
      <c r="H19" s="1456"/>
      <c r="I19" s="1456"/>
      <c r="J19" s="1456"/>
      <c r="K19" s="1456"/>
      <c r="L19" s="1457"/>
      <c r="M19" s="698">
        <v>0</v>
      </c>
      <c r="N19" s="704">
        <v>0</v>
      </c>
      <c r="O19" s="700">
        <v>0</v>
      </c>
      <c r="P19" s="701">
        <v>0</v>
      </c>
      <c r="Q19" s="702">
        <v>0</v>
      </c>
      <c r="R19" s="701">
        <v>0</v>
      </c>
      <c r="S19" s="701">
        <v>0</v>
      </c>
      <c r="T19" s="701">
        <v>0</v>
      </c>
      <c r="U19" s="701">
        <v>0</v>
      </c>
      <c r="V19" s="701">
        <v>0</v>
      </c>
      <c r="W19" s="701">
        <v>0</v>
      </c>
      <c r="X19" s="701">
        <v>0</v>
      </c>
      <c r="Y19" s="701">
        <v>0</v>
      </c>
      <c r="Z19" s="701">
        <v>0</v>
      </c>
      <c r="AA19" s="701">
        <v>0</v>
      </c>
      <c r="AB19" s="703">
        <v>0</v>
      </c>
      <c r="AC19" s="698">
        <v>0</v>
      </c>
      <c r="AD19" s="996"/>
      <c r="AE19" s="997"/>
      <c r="AF19" s="998"/>
    </row>
    <row r="20" spans="1:32" ht="15" customHeight="1" x14ac:dyDescent="0.2">
      <c r="A20" s="11">
        <v>116</v>
      </c>
      <c r="B20" s="277"/>
      <c r="C20" s="278"/>
      <c r="D20" s="278"/>
      <c r="E20" s="279"/>
      <c r="F20" s="1449" t="s">
        <v>68</v>
      </c>
      <c r="G20" s="1450"/>
      <c r="H20" s="1450"/>
      <c r="I20" s="1450"/>
      <c r="J20" s="1450"/>
      <c r="K20" s="1450"/>
      <c r="L20" s="1451"/>
      <c r="M20" s="698">
        <v>0</v>
      </c>
      <c r="N20" s="704">
        <v>0</v>
      </c>
      <c r="O20" s="700">
        <v>0</v>
      </c>
      <c r="P20" s="701">
        <v>0</v>
      </c>
      <c r="Q20" s="702">
        <v>0</v>
      </c>
      <c r="R20" s="701">
        <v>0</v>
      </c>
      <c r="S20" s="701">
        <v>0</v>
      </c>
      <c r="T20" s="701">
        <v>0</v>
      </c>
      <c r="U20" s="701">
        <v>0</v>
      </c>
      <c r="V20" s="701">
        <v>0</v>
      </c>
      <c r="W20" s="701">
        <v>0</v>
      </c>
      <c r="X20" s="701">
        <v>0</v>
      </c>
      <c r="Y20" s="701">
        <v>0</v>
      </c>
      <c r="Z20" s="701">
        <v>0</v>
      </c>
      <c r="AA20" s="701">
        <v>0</v>
      </c>
      <c r="AB20" s="703"/>
      <c r="AC20" s="698">
        <v>0</v>
      </c>
      <c r="AD20" s="996"/>
      <c r="AE20" s="997"/>
      <c r="AF20" s="998"/>
    </row>
    <row r="21" spans="1:32" ht="15" customHeight="1" x14ac:dyDescent="0.2">
      <c r="A21" s="11">
        <v>117</v>
      </c>
      <c r="B21" s="277"/>
      <c r="C21" s="280"/>
      <c r="D21" s="280"/>
      <c r="E21" s="281"/>
      <c r="F21" s="1449" t="s">
        <v>537</v>
      </c>
      <c r="G21" s="1450"/>
      <c r="H21" s="1450"/>
      <c r="I21" s="1450"/>
      <c r="J21" s="1450"/>
      <c r="K21" s="1450"/>
      <c r="L21" s="1451"/>
      <c r="M21" s="698">
        <v>0</v>
      </c>
      <c r="N21" s="704">
        <v>0</v>
      </c>
      <c r="O21" s="700">
        <v>0</v>
      </c>
      <c r="P21" s="701">
        <v>0</v>
      </c>
      <c r="Q21" s="702">
        <v>0</v>
      </c>
      <c r="R21" s="701">
        <v>0</v>
      </c>
      <c r="S21" s="701">
        <v>0</v>
      </c>
      <c r="T21" s="701">
        <v>0</v>
      </c>
      <c r="U21" s="701">
        <v>0</v>
      </c>
      <c r="V21" s="701">
        <v>0</v>
      </c>
      <c r="W21" s="701">
        <v>0</v>
      </c>
      <c r="X21" s="701">
        <v>0</v>
      </c>
      <c r="Y21" s="701">
        <v>0</v>
      </c>
      <c r="Z21" s="701">
        <v>0</v>
      </c>
      <c r="AA21" s="701">
        <v>0</v>
      </c>
      <c r="AB21" s="703">
        <v>0</v>
      </c>
      <c r="AC21" s="698">
        <v>0</v>
      </c>
      <c r="AD21" s="996"/>
      <c r="AE21" s="997"/>
      <c r="AF21" s="998"/>
    </row>
    <row r="22" spans="1:32" s="3" customFormat="1" ht="27" customHeight="1" x14ac:dyDescent="0.2">
      <c r="A22" s="11">
        <v>118</v>
      </c>
      <c r="B22" s="277"/>
      <c r="C22" s="278"/>
      <c r="D22" s="278"/>
      <c r="E22" s="282"/>
      <c r="F22" s="1458" t="s">
        <v>532</v>
      </c>
      <c r="G22" s="1459"/>
      <c r="H22" s="1459"/>
      <c r="I22" s="1459"/>
      <c r="J22" s="1459"/>
      <c r="K22" s="1459"/>
      <c r="L22" s="1460"/>
      <c r="M22" s="698">
        <v>0</v>
      </c>
      <c r="N22" s="704">
        <v>0</v>
      </c>
      <c r="O22" s="700">
        <v>0</v>
      </c>
      <c r="P22" s="701">
        <v>0</v>
      </c>
      <c r="Q22" s="702">
        <v>0</v>
      </c>
      <c r="R22" s="701">
        <v>0</v>
      </c>
      <c r="S22" s="701">
        <v>0</v>
      </c>
      <c r="T22" s="701">
        <v>0</v>
      </c>
      <c r="U22" s="701">
        <v>0</v>
      </c>
      <c r="V22" s="701">
        <v>0</v>
      </c>
      <c r="W22" s="701">
        <v>0</v>
      </c>
      <c r="X22" s="701">
        <v>0</v>
      </c>
      <c r="Y22" s="701">
        <v>0</v>
      </c>
      <c r="Z22" s="701">
        <v>0</v>
      </c>
      <c r="AA22" s="701">
        <v>0</v>
      </c>
      <c r="AB22" s="703">
        <v>0</v>
      </c>
      <c r="AC22" s="698">
        <v>0</v>
      </c>
      <c r="AD22" s="996"/>
      <c r="AE22" s="997"/>
      <c r="AF22" s="998"/>
    </row>
    <row r="23" spans="1:32" ht="15" customHeight="1" x14ac:dyDescent="0.2">
      <c r="A23" s="11">
        <v>119</v>
      </c>
      <c r="B23" s="277"/>
      <c r="C23" s="283"/>
      <c r="D23" s="283"/>
      <c r="E23" s="1452" t="s">
        <v>67</v>
      </c>
      <c r="F23" s="1453"/>
      <c r="G23" s="1453"/>
      <c r="H23" s="1453"/>
      <c r="I23" s="1453"/>
      <c r="J23" s="1453"/>
      <c r="K23" s="1453"/>
      <c r="L23" s="1454"/>
      <c r="M23" s="407">
        <f>SUM(M24:M27)</f>
        <v>0</v>
      </c>
      <c r="N23" s="410">
        <f t="shared" ref="N23:AC23" si="3">SUBTOTAL(9,N24:N27)</f>
        <v>0</v>
      </c>
      <c r="O23" s="414">
        <f t="shared" si="3"/>
        <v>0</v>
      </c>
      <c r="P23" s="413">
        <f t="shared" si="3"/>
        <v>0</v>
      </c>
      <c r="Q23" s="411">
        <f t="shared" si="3"/>
        <v>0</v>
      </c>
      <c r="R23" s="414">
        <f t="shared" si="3"/>
        <v>0</v>
      </c>
      <c r="S23" s="414">
        <f t="shared" si="3"/>
        <v>0</v>
      </c>
      <c r="T23" s="414">
        <f t="shared" si="3"/>
        <v>0</v>
      </c>
      <c r="U23" s="414">
        <f t="shared" si="3"/>
        <v>0</v>
      </c>
      <c r="V23" s="414">
        <f t="shared" si="3"/>
        <v>0</v>
      </c>
      <c r="W23" s="414">
        <f t="shared" si="3"/>
        <v>0</v>
      </c>
      <c r="X23" s="414">
        <f t="shared" si="3"/>
        <v>0</v>
      </c>
      <c r="Y23" s="414">
        <f t="shared" si="3"/>
        <v>0</v>
      </c>
      <c r="Z23" s="414">
        <f t="shared" si="3"/>
        <v>0</v>
      </c>
      <c r="AA23" s="414">
        <f t="shared" si="3"/>
        <v>0</v>
      </c>
      <c r="AB23" s="424">
        <f t="shared" si="3"/>
        <v>0</v>
      </c>
      <c r="AC23" s="407">
        <f t="shared" si="3"/>
        <v>0</v>
      </c>
      <c r="AD23" s="996"/>
      <c r="AE23" s="997"/>
      <c r="AF23" s="998"/>
    </row>
    <row r="24" spans="1:32" ht="15" customHeight="1" x14ac:dyDescent="0.2">
      <c r="A24" s="11">
        <v>120</v>
      </c>
      <c r="B24" s="277"/>
      <c r="C24" s="284"/>
      <c r="D24" s="284"/>
      <c r="E24" s="284"/>
      <c r="F24" s="1455" t="s">
        <v>65</v>
      </c>
      <c r="G24" s="1456"/>
      <c r="H24" s="1456"/>
      <c r="I24" s="1456"/>
      <c r="J24" s="1456"/>
      <c r="K24" s="1456"/>
      <c r="L24" s="1457"/>
      <c r="M24" s="698">
        <v>0</v>
      </c>
      <c r="N24" s="704">
        <v>0</v>
      </c>
      <c r="O24" s="700">
        <v>0</v>
      </c>
      <c r="P24" s="701">
        <v>0</v>
      </c>
      <c r="Q24" s="702">
        <v>0</v>
      </c>
      <c r="R24" s="700">
        <v>0</v>
      </c>
      <c r="S24" s="701">
        <v>0</v>
      </c>
      <c r="T24" s="700">
        <v>0</v>
      </c>
      <c r="U24" s="701">
        <v>0</v>
      </c>
      <c r="V24" s="700">
        <v>0</v>
      </c>
      <c r="W24" s="701">
        <v>0</v>
      </c>
      <c r="X24" s="700">
        <v>0</v>
      </c>
      <c r="Y24" s="701">
        <v>0</v>
      </c>
      <c r="Z24" s="700">
        <v>0</v>
      </c>
      <c r="AA24" s="701">
        <v>0</v>
      </c>
      <c r="AB24" s="706">
        <v>0</v>
      </c>
      <c r="AC24" s="698">
        <v>0</v>
      </c>
      <c r="AD24" s="996"/>
      <c r="AE24" s="997"/>
      <c r="AF24" s="998"/>
    </row>
    <row r="25" spans="1:32" ht="15" customHeight="1" x14ac:dyDescent="0.2">
      <c r="A25" s="11">
        <v>121</v>
      </c>
      <c r="B25" s="277"/>
      <c r="C25" s="284"/>
      <c r="D25" s="284"/>
      <c r="E25" s="284"/>
      <c r="F25" s="1449" t="s">
        <v>68</v>
      </c>
      <c r="G25" s="1450"/>
      <c r="H25" s="1450"/>
      <c r="I25" s="1450"/>
      <c r="J25" s="1450"/>
      <c r="K25" s="1450"/>
      <c r="L25" s="1451"/>
      <c r="M25" s="698">
        <v>0</v>
      </c>
      <c r="N25" s="704">
        <v>0</v>
      </c>
      <c r="O25" s="700">
        <v>0</v>
      </c>
      <c r="P25" s="701">
        <v>0</v>
      </c>
      <c r="Q25" s="702">
        <v>0</v>
      </c>
      <c r="R25" s="700">
        <v>0</v>
      </c>
      <c r="S25" s="701">
        <v>0</v>
      </c>
      <c r="T25" s="700">
        <v>0</v>
      </c>
      <c r="U25" s="701">
        <v>0</v>
      </c>
      <c r="V25" s="700">
        <v>0</v>
      </c>
      <c r="W25" s="701">
        <v>0</v>
      </c>
      <c r="X25" s="700">
        <v>0</v>
      </c>
      <c r="Y25" s="701">
        <v>0</v>
      </c>
      <c r="Z25" s="700">
        <v>0</v>
      </c>
      <c r="AA25" s="701">
        <v>0</v>
      </c>
      <c r="AB25" s="706">
        <v>0</v>
      </c>
      <c r="AC25" s="698">
        <v>0</v>
      </c>
      <c r="AD25" s="996"/>
      <c r="AE25" s="997"/>
      <c r="AF25" s="998"/>
    </row>
    <row r="26" spans="1:32" ht="15" customHeight="1" x14ac:dyDescent="0.2">
      <c r="A26" s="11">
        <v>122</v>
      </c>
      <c r="B26" s="277"/>
      <c r="C26" s="285"/>
      <c r="D26" s="285"/>
      <c r="E26" s="285"/>
      <c r="F26" s="1449" t="s">
        <v>537</v>
      </c>
      <c r="G26" s="1450"/>
      <c r="H26" s="1450"/>
      <c r="I26" s="1450"/>
      <c r="J26" s="1450"/>
      <c r="K26" s="1450"/>
      <c r="L26" s="1451"/>
      <c r="M26" s="698">
        <v>0</v>
      </c>
      <c r="N26" s="704">
        <v>0</v>
      </c>
      <c r="O26" s="700">
        <v>0</v>
      </c>
      <c r="P26" s="701">
        <v>0</v>
      </c>
      <c r="Q26" s="702">
        <v>0</v>
      </c>
      <c r="R26" s="700">
        <v>0</v>
      </c>
      <c r="S26" s="701">
        <v>0</v>
      </c>
      <c r="T26" s="700">
        <v>0</v>
      </c>
      <c r="U26" s="701">
        <v>0</v>
      </c>
      <c r="V26" s="700">
        <v>0</v>
      </c>
      <c r="W26" s="701">
        <v>0</v>
      </c>
      <c r="X26" s="700">
        <v>0</v>
      </c>
      <c r="Y26" s="701">
        <v>0</v>
      </c>
      <c r="Z26" s="700">
        <v>0</v>
      </c>
      <c r="AA26" s="701">
        <v>0</v>
      </c>
      <c r="AB26" s="706">
        <v>0</v>
      </c>
      <c r="AC26" s="698">
        <v>0</v>
      </c>
      <c r="AD26" s="996"/>
      <c r="AE26" s="997"/>
      <c r="AF26" s="998"/>
    </row>
    <row r="27" spans="1:32" ht="27" customHeight="1" x14ac:dyDescent="0.2">
      <c r="A27" s="11">
        <v>123</v>
      </c>
      <c r="B27" s="277"/>
      <c r="C27" s="280"/>
      <c r="D27" s="280"/>
      <c r="E27" s="280"/>
      <c r="F27" s="1458" t="s">
        <v>532</v>
      </c>
      <c r="G27" s="1459"/>
      <c r="H27" s="1459"/>
      <c r="I27" s="1459"/>
      <c r="J27" s="1459"/>
      <c r="K27" s="1459"/>
      <c r="L27" s="1460"/>
      <c r="M27" s="698">
        <v>0</v>
      </c>
      <c r="N27" s="704">
        <v>0</v>
      </c>
      <c r="O27" s="700">
        <v>0</v>
      </c>
      <c r="P27" s="701">
        <v>0</v>
      </c>
      <c r="Q27" s="702">
        <v>0</v>
      </c>
      <c r="R27" s="700">
        <v>0</v>
      </c>
      <c r="S27" s="701">
        <v>0</v>
      </c>
      <c r="T27" s="700">
        <v>0</v>
      </c>
      <c r="U27" s="701">
        <v>0</v>
      </c>
      <c r="V27" s="700">
        <v>0</v>
      </c>
      <c r="W27" s="701">
        <v>0</v>
      </c>
      <c r="X27" s="700">
        <v>0</v>
      </c>
      <c r="Y27" s="701">
        <v>0</v>
      </c>
      <c r="Z27" s="700">
        <v>0</v>
      </c>
      <c r="AA27" s="701">
        <v>0</v>
      </c>
      <c r="AB27" s="706">
        <v>0</v>
      </c>
      <c r="AC27" s="698">
        <v>0</v>
      </c>
      <c r="AD27" s="996"/>
      <c r="AE27" s="997"/>
      <c r="AF27" s="998"/>
    </row>
    <row r="28" spans="1:32" ht="15" customHeight="1" x14ac:dyDescent="0.2">
      <c r="A28" s="11">
        <v>124</v>
      </c>
      <c r="B28" s="277"/>
      <c r="C28" s="285"/>
      <c r="D28" s="285"/>
      <c r="E28" s="1452" t="s">
        <v>671</v>
      </c>
      <c r="F28" s="1453"/>
      <c r="G28" s="1453"/>
      <c r="H28" s="1453"/>
      <c r="I28" s="1453"/>
      <c r="J28" s="1453"/>
      <c r="K28" s="1453"/>
      <c r="L28" s="1454"/>
      <c r="M28" s="407">
        <f>SUM(M29:M32)</f>
        <v>0</v>
      </c>
      <c r="N28" s="410">
        <f t="shared" ref="N28:AC28" si="4">SUBTOTAL(9,N29:N32)</f>
        <v>0</v>
      </c>
      <c r="O28" s="414">
        <f t="shared" si="4"/>
        <v>0</v>
      </c>
      <c r="P28" s="413">
        <f t="shared" si="4"/>
        <v>0</v>
      </c>
      <c r="Q28" s="411">
        <f t="shared" si="4"/>
        <v>0</v>
      </c>
      <c r="R28" s="414">
        <f t="shared" si="4"/>
        <v>0</v>
      </c>
      <c r="S28" s="414">
        <f t="shared" si="4"/>
        <v>0</v>
      </c>
      <c r="T28" s="414">
        <f t="shared" si="4"/>
        <v>0</v>
      </c>
      <c r="U28" s="414">
        <f t="shared" si="4"/>
        <v>0</v>
      </c>
      <c r="V28" s="414">
        <f t="shared" si="4"/>
        <v>0</v>
      </c>
      <c r="W28" s="414">
        <f t="shared" si="4"/>
        <v>0</v>
      </c>
      <c r="X28" s="414">
        <f t="shared" si="4"/>
        <v>0</v>
      </c>
      <c r="Y28" s="414">
        <f t="shared" si="4"/>
        <v>0</v>
      </c>
      <c r="Z28" s="414">
        <f t="shared" si="4"/>
        <v>0</v>
      </c>
      <c r="AA28" s="414">
        <f t="shared" si="4"/>
        <v>0</v>
      </c>
      <c r="AB28" s="424">
        <f t="shared" si="4"/>
        <v>0</v>
      </c>
      <c r="AC28" s="407">
        <f t="shared" si="4"/>
        <v>0</v>
      </c>
      <c r="AD28" s="996"/>
      <c r="AE28" s="997"/>
      <c r="AF28" s="998"/>
    </row>
    <row r="29" spans="1:32" ht="15" customHeight="1" x14ac:dyDescent="0.2">
      <c r="A29" s="11">
        <v>125</v>
      </c>
      <c r="B29" s="277"/>
      <c r="C29" s="284"/>
      <c r="D29" s="284"/>
      <c r="E29" s="284"/>
      <c r="F29" s="1455" t="s">
        <v>65</v>
      </c>
      <c r="G29" s="1456"/>
      <c r="H29" s="1456"/>
      <c r="I29" s="1456"/>
      <c r="J29" s="1456"/>
      <c r="K29" s="1456"/>
      <c r="L29" s="1457"/>
      <c r="M29" s="698">
        <v>0</v>
      </c>
      <c r="N29" s="704">
        <v>0</v>
      </c>
      <c r="O29" s="700">
        <v>0</v>
      </c>
      <c r="P29" s="701">
        <v>0</v>
      </c>
      <c r="Q29" s="702">
        <v>0</v>
      </c>
      <c r="R29" s="700">
        <v>0</v>
      </c>
      <c r="S29" s="701">
        <v>0</v>
      </c>
      <c r="T29" s="700">
        <v>0</v>
      </c>
      <c r="U29" s="701">
        <v>0</v>
      </c>
      <c r="V29" s="700">
        <v>0</v>
      </c>
      <c r="W29" s="701">
        <v>0</v>
      </c>
      <c r="X29" s="700">
        <v>0</v>
      </c>
      <c r="Y29" s="701">
        <v>0</v>
      </c>
      <c r="Z29" s="700">
        <v>0</v>
      </c>
      <c r="AA29" s="701">
        <v>0</v>
      </c>
      <c r="AB29" s="706">
        <v>0</v>
      </c>
      <c r="AC29" s="698">
        <v>0</v>
      </c>
      <c r="AD29" s="996"/>
      <c r="AE29" s="997"/>
      <c r="AF29" s="998"/>
    </row>
    <row r="30" spans="1:32" ht="15" customHeight="1" x14ac:dyDescent="0.2">
      <c r="A30" s="11">
        <v>126</v>
      </c>
      <c r="B30" s="277"/>
      <c r="C30" s="286"/>
      <c r="D30" s="286"/>
      <c r="E30" s="286"/>
      <c r="F30" s="1449" t="s">
        <v>68</v>
      </c>
      <c r="G30" s="1450"/>
      <c r="H30" s="1450"/>
      <c r="I30" s="1450"/>
      <c r="J30" s="1450"/>
      <c r="K30" s="1450"/>
      <c r="L30" s="1451"/>
      <c r="M30" s="698">
        <v>0</v>
      </c>
      <c r="N30" s="704">
        <v>0</v>
      </c>
      <c r="O30" s="700">
        <v>0</v>
      </c>
      <c r="P30" s="701">
        <v>0</v>
      </c>
      <c r="Q30" s="702">
        <v>0</v>
      </c>
      <c r="R30" s="700">
        <v>0</v>
      </c>
      <c r="S30" s="701">
        <v>0</v>
      </c>
      <c r="T30" s="700">
        <v>0</v>
      </c>
      <c r="U30" s="701">
        <v>0</v>
      </c>
      <c r="V30" s="700">
        <v>0</v>
      </c>
      <c r="W30" s="701">
        <v>0</v>
      </c>
      <c r="X30" s="700">
        <v>0</v>
      </c>
      <c r="Y30" s="701">
        <v>0</v>
      </c>
      <c r="Z30" s="700">
        <v>0</v>
      </c>
      <c r="AA30" s="701">
        <v>0</v>
      </c>
      <c r="AB30" s="706">
        <v>0</v>
      </c>
      <c r="AC30" s="698">
        <v>0</v>
      </c>
      <c r="AD30" s="996"/>
      <c r="AE30" s="997"/>
      <c r="AF30" s="998"/>
    </row>
    <row r="31" spans="1:32" ht="15" customHeight="1" x14ac:dyDescent="0.2">
      <c r="A31" s="11">
        <v>127</v>
      </c>
      <c r="B31" s="277"/>
      <c r="C31" s="286"/>
      <c r="D31" s="286"/>
      <c r="E31" s="286"/>
      <c r="F31" s="1449" t="s">
        <v>537</v>
      </c>
      <c r="G31" s="1450"/>
      <c r="H31" s="1450"/>
      <c r="I31" s="1450"/>
      <c r="J31" s="1450"/>
      <c r="K31" s="1450"/>
      <c r="L31" s="1451"/>
      <c r="M31" s="698">
        <v>0</v>
      </c>
      <c r="N31" s="704">
        <v>0</v>
      </c>
      <c r="O31" s="700">
        <v>0</v>
      </c>
      <c r="P31" s="701">
        <v>0</v>
      </c>
      <c r="Q31" s="702">
        <v>0</v>
      </c>
      <c r="R31" s="700">
        <v>0</v>
      </c>
      <c r="S31" s="701">
        <v>0</v>
      </c>
      <c r="T31" s="700">
        <v>0</v>
      </c>
      <c r="U31" s="701">
        <v>0</v>
      </c>
      <c r="V31" s="700">
        <v>0</v>
      </c>
      <c r="W31" s="701">
        <v>0</v>
      </c>
      <c r="X31" s="700">
        <v>0</v>
      </c>
      <c r="Y31" s="701">
        <v>0</v>
      </c>
      <c r="Z31" s="700">
        <v>0</v>
      </c>
      <c r="AA31" s="701">
        <v>0</v>
      </c>
      <c r="AB31" s="706">
        <v>0</v>
      </c>
      <c r="AC31" s="698">
        <v>0</v>
      </c>
      <c r="AD31" s="996"/>
      <c r="AE31" s="997"/>
      <c r="AF31" s="998"/>
    </row>
    <row r="32" spans="1:32" ht="27" customHeight="1" x14ac:dyDescent="0.2">
      <c r="A32" s="11">
        <v>128</v>
      </c>
      <c r="B32" s="277"/>
      <c r="C32" s="287"/>
      <c r="D32" s="287"/>
      <c r="E32" s="287"/>
      <c r="F32" s="1458" t="s">
        <v>532</v>
      </c>
      <c r="G32" s="1459"/>
      <c r="H32" s="1459"/>
      <c r="I32" s="1459"/>
      <c r="J32" s="1459"/>
      <c r="K32" s="1459"/>
      <c r="L32" s="1460"/>
      <c r="M32" s="698">
        <v>0</v>
      </c>
      <c r="N32" s="704">
        <v>0</v>
      </c>
      <c r="O32" s="700">
        <v>0</v>
      </c>
      <c r="P32" s="701">
        <v>0</v>
      </c>
      <c r="Q32" s="702">
        <v>0</v>
      </c>
      <c r="R32" s="700">
        <v>0</v>
      </c>
      <c r="S32" s="701">
        <v>0</v>
      </c>
      <c r="T32" s="700">
        <v>0</v>
      </c>
      <c r="U32" s="701">
        <v>0</v>
      </c>
      <c r="V32" s="700">
        <v>0</v>
      </c>
      <c r="W32" s="701">
        <v>0</v>
      </c>
      <c r="X32" s="700">
        <v>0</v>
      </c>
      <c r="Y32" s="701">
        <v>0</v>
      </c>
      <c r="Z32" s="700">
        <v>0</v>
      </c>
      <c r="AA32" s="701">
        <v>0</v>
      </c>
      <c r="AB32" s="706">
        <v>0</v>
      </c>
      <c r="AC32" s="698">
        <v>0</v>
      </c>
      <c r="AD32" s="996"/>
      <c r="AE32" s="997"/>
      <c r="AF32" s="998"/>
    </row>
    <row r="33" spans="1:32" ht="15" customHeight="1" x14ac:dyDescent="0.2">
      <c r="A33" s="11">
        <v>129</v>
      </c>
      <c r="B33" s="277"/>
      <c r="C33" s="287"/>
      <c r="D33" s="1485" t="s">
        <v>13</v>
      </c>
      <c r="E33" s="1486"/>
      <c r="F33" s="1486"/>
      <c r="G33" s="1486"/>
      <c r="H33" s="1486"/>
      <c r="I33" s="1486"/>
      <c r="J33" s="1486"/>
      <c r="K33" s="1486"/>
      <c r="L33" s="1486"/>
      <c r="M33" s="1486"/>
      <c r="N33" s="1486"/>
      <c r="O33" s="1486"/>
      <c r="P33" s="1486"/>
      <c r="Q33" s="1486"/>
      <c r="R33" s="1486"/>
      <c r="S33" s="1486"/>
      <c r="T33" s="1486"/>
      <c r="U33" s="1486"/>
      <c r="V33" s="1486"/>
      <c r="W33" s="1486"/>
      <c r="X33" s="1486"/>
      <c r="Y33" s="1486"/>
      <c r="Z33" s="1486"/>
      <c r="AA33" s="1486"/>
      <c r="AB33" s="1486"/>
      <c r="AC33" s="1486"/>
      <c r="AD33" s="1486"/>
      <c r="AE33" s="1486"/>
      <c r="AF33" s="1487"/>
    </row>
    <row r="34" spans="1:32" ht="15" customHeight="1" x14ac:dyDescent="0.2">
      <c r="A34" s="11">
        <v>130</v>
      </c>
      <c r="B34" s="277"/>
      <c r="C34" s="287"/>
      <c r="D34" s="287"/>
      <c r="E34" s="1735" t="s">
        <v>14</v>
      </c>
      <c r="F34" s="1736"/>
      <c r="G34" s="1736"/>
      <c r="H34" s="1736"/>
      <c r="I34" s="1736"/>
      <c r="J34" s="1736"/>
      <c r="K34" s="1736"/>
      <c r="L34" s="1737"/>
      <c r="M34" s="407">
        <f>SUM(M35:M37)</f>
        <v>0</v>
      </c>
      <c r="N34" s="410">
        <f t="shared" ref="N34:AC34" si="5">SUBTOTAL(9,N35:N37)</f>
        <v>0</v>
      </c>
      <c r="O34" s="414">
        <f t="shared" si="5"/>
        <v>0</v>
      </c>
      <c r="P34" s="413">
        <f t="shared" si="5"/>
        <v>0</v>
      </c>
      <c r="Q34" s="411">
        <f t="shared" si="5"/>
        <v>0</v>
      </c>
      <c r="R34" s="414">
        <f t="shared" si="5"/>
        <v>0</v>
      </c>
      <c r="S34" s="414">
        <f t="shared" si="5"/>
        <v>0</v>
      </c>
      <c r="T34" s="414">
        <f t="shared" si="5"/>
        <v>0</v>
      </c>
      <c r="U34" s="414">
        <f t="shared" si="5"/>
        <v>0</v>
      </c>
      <c r="V34" s="414">
        <f t="shared" si="5"/>
        <v>0</v>
      </c>
      <c r="W34" s="414">
        <f t="shared" si="5"/>
        <v>0</v>
      </c>
      <c r="X34" s="414">
        <f t="shared" si="5"/>
        <v>0</v>
      </c>
      <c r="Y34" s="414">
        <f t="shared" si="5"/>
        <v>0</v>
      </c>
      <c r="Z34" s="414">
        <f t="shared" si="5"/>
        <v>0</v>
      </c>
      <c r="AA34" s="414">
        <f t="shared" si="5"/>
        <v>0</v>
      </c>
      <c r="AB34" s="424">
        <f t="shared" si="5"/>
        <v>0</v>
      </c>
      <c r="AC34" s="407">
        <f t="shared" si="5"/>
        <v>0</v>
      </c>
      <c r="AD34" s="996"/>
      <c r="AE34" s="997"/>
      <c r="AF34" s="998"/>
    </row>
    <row r="35" spans="1:32" ht="15" customHeight="1" x14ac:dyDescent="0.2">
      <c r="A35" s="11">
        <v>131</v>
      </c>
      <c r="B35" s="277"/>
      <c r="C35" s="287"/>
      <c r="D35" s="287"/>
      <c r="E35" s="288"/>
      <c r="F35" s="1455" t="s">
        <v>112</v>
      </c>
      <c r="G35" s="1456"/>
      <c r="H35" s="1456"/>
      <c r="I35" s="1456"/>
      <c r="J35" s="1456"/>
      <c r="K35" s="1456"/>
      <c r="L35" s="1457"/>
      <c r="M35" s="698">
        <v>0</v>
      </c>
      <c r="N35" s="704">
        <v>0</v>
      </c>
      <c r="O35" s="700">
        <v>0</v>
      </c>
      <c r="P35" s="701">
        <v>0</v>
      </c>
      <c r="Q35" s="702">
        <v>0</v>
      </c>
      <c r="R35" s="700">
        <v>0</v>
      </c>
      <c r="S35" s="701">
        <v>0</v>
      </c>
      <c r="T35" s="700">
        <v>0</v>
      </c>
      <c r="U35" s="701">
        <v>0</v>
      </c>
      <c r="V35" s="700">
        <v>0</v>
      </c>
      <c r="W35" s="701">
        <v>0</v>
      </c>
      <c r="X35" s="700">
        <v>0</v>
      </c>
      <c r="Y35" s="701">
        <v>0</v>
      </c>
      <c r="Z35" s="700">
        <v>0</v>
      </c>
      <c r="AA35" s="701">
        <v>0</v>
      </c>
      <c r="AB35" s="706">
        <v>0</v>
      </c>
      <c r="AC35" s="698">
        <v>0</v>
      </c>
      <c r="AD35" s="996"/>
      <c r="AE35" s="997"/>
      <c r="AF35" s="998"/>
    </row>
    <row r="36" spans="1:32" ht="15" customHeight="1" x14ac:dyDescent="0.2">
      <c r="A36" s="11">
        <v>132</v>
      </c>
      <c r="B36" s="277"/>
      <c r="C36" s="287"/>
      <c r="D36" s="287"/>
      <c r="E36" s="288"/>
      <c r="F36" s="1449" t="s">
        <v>113</v>
      </c>
      <c r="G36" s="1450"/>
      <c r="H36" s="1450"/>
      <c r="I36" s="1450"/>
      <c r="J36" s="1450"/>
      <c r="K36" s="1450"/>
      <c r="L36" s="1451"/>
      <c r="M36" s="698">
        <v>0</v>
      </c>
      <c r="N36" s="704">
        <v>0</v>
      </c>
      <c r="O36" s="700">
        <v>0</v>
      </c>
      <c r="P36" s="701">
        <v>0</v>
      </c>
      <c r="Q36" s="702">
        <v>0</v>
      </c>
      <c r="R36" s="700">
        <v>0</v>
      </c>
      <c r="S36" s="701">
        <v>0</v>
      </c>
      <c r="T36" s="700">
        <v>0</v>
      </c>
      <c r="U36" s="701">
        <v>0</v>
      </c>
      <c r="V36" s="700">
        <v>0</v>
      </c>
      <c r="W36" s="701">
        <v>0</v>
      </c>
      <c r="X36" s="700">
        <v>0</v>
      </c>
      <c r="Y36" s="701">
        <v>0</v>
      </c>
      <c r="Z36" s="700">
        <v>0</v>
      </c>
      <c r="AA36" s="701">
        <v>0</v>
      </c>
      <c r="AB36" s="706">
        <v>0</v>
      </c>
      <c r="AC36" s="698">
        <v>0</v>
      </c>
      <c r="AD36" s="996"/>
      <c r="AE36" s="997"/>
      <c r="AF36" s="998"/>
    </row>
    <row r="37" spans="1:32" ht="15" customHeight="1" x14ac:dyDescent="0.2">
      <c r="A37" s="11">
        <v>133</v>
      </c>
      <c r="B37" s="277"/>
      <c r="C37" s="287"/>
      <c r="D37" s="287"/>
      <c r="E37" s="288"/>
      <c r="F37" s="1458" t="s">
        <v>557</v>
      </c>
      <c r="G37" s="1459"/>
      <c r="H37" s="1459"/>
      <c r="I37" s="1459"/>
      <c r="J37" s="1459"/>
      <c r="K37" s="1459"/>
      <c r="L37" s="1460"/>
      <c r="M37" s="698">
        <v>0</v>
      </c>
      <c r="N37" s="704">
        <v>0</v>
      </c>
      <c r="O37" s="700">
        <v>0</v>
      </c>
      <c r="P37" s="701">
        <v>0</v>
      </c>
      <c r="Q37" s="702">
        <v>0</v>
      </c>
      <c r="R37" s="700">
        <v>0</v>
      </c>
      <c r="S37" s="701">
        <v>0</v>
      </c>
      <c r="T37" s="700">
        <v>0</v>
      </c>
      <c r="U37" s="701">
        <v>0</v>
      </c>
      <c r="V37" s="700">
        <v>0</v>
      </c>
      <c r="W37" s="701">
        <v>0</v>
      </c>
      <c r="X37" s="700">
        <v>0</v>
      </c>
      <c r="Y37" s="701">
        <v>0</v>
      </c>
      <c r="Z37" s="700">
        <v>0</v>
      </c>
      <c r="AA37" s="701">
        <v>0</v>
      </c>
      <c r="AB37" s="706">
        <v>0</v>
      </c>
      <c r="AC37" s="698">
        <v>0</v>
      </c>
      <c r="AD37" s="996"/>
      <c r="AE37" s="997"/>
      <c r="AF37" s="998"/>
    </row>
    <row r="38" spans="1:32" ht="15" customHeight="1" x14ac:dyDescent="0.2">
      <c r="A38" s="11">
        <v>134</v>
      </c>
      <c r="B38" s="277"/>
      <c r="C38" s="287"/>
      <c r="D38" s="287"/>
      <c r="E38" s="1726" t="s">
        <v>15</v>
      </c>
      <c r="F38" s="1727"/>
      <c r="G38" s="1727"/>
      <c r="H38" s="1727"/>
      <c r="I38" s="1727"/>
      <c r="J38" s="1727"/>
      <c r="K38" s="1727"/>
      <c r="L38" s="1728"/>
      <c r="M38" s="407">
        <f>SUM(M39:M41)</f>
        <v>0</v>
      </c>
      <c r="N38" s="410">
        <f t="shared" ref="N38:AC38" si="6">SUBTOTAL(9,N39:N41)</f>
        <v>0</v>
      </c>
      <c r="O38" s="414">
        <f t="shared" si="6"/>
        <v>0</v>
      </c>
      <c r="P38" s="413">
        <f t="shared" si="6"/>
        <v>0</v>
      </c>
      <c r="Q38" s="411">
        <f t="shared" si="6"/>
        <v>0</v>
      </c>
      <c r="R38" s="414">
        <f t="shared" si="6"/>
        <v>0</v>
      </c>
      <c r="S38" s="414">
        <f t="shared" si="6"/>
        <v>0</v>
      </c>
      <c r="T38" s="414">
        <f t="shared" si="6"/>
        <v>0</v>
      </c>
      <c r="U38" s="414">
        <f t="shared" si="6"/>
        <v>0</v>
      </c>
      <c r="V38" s="414">
        <f t="shared" si="6"/>
        <v>0</v>
      </c>
      <c r="W38" s="414">
        <f t="shared" si="6"/>
        <v>0</v>
      </c>
      <c r="X38" s="414">
        <f t="shared" si="6"/>
        <v>0</v>
      </c>
      <c r="Y38" s="414">
        <f t="shared" si="6"/>
        <v>0</v>
      </c>
      <c r="Z38" s="414">
        <f t="shared" si="6"/>
        <v>0</v>
      </c>
      <c r="AA38" s="414">
        <f t="shared" si="6"/>
        <v>0</v>
      </c>
      <c r="AB38" s="424">
        <f t="shared" si="6"/>
        <v>0</v>
      </c>
      <c r="AC38" s="407">
        <f t="shared" si="6"/>
        <v>0</v>
      </c>
      <c r="AD38" s="996"/>
      <c r="AE38" s="997"/>
      <c r="AF38" s="998"/>
    </row>
    <row r="39" spans="1:32" ht="15" customHeight="1" x14ac:dyDescent="0.2">
      <c r="A39" s="11">
        <v>135</v>
      </c>
      <c r="B39" s="277"/>
      <c r="C39" s="287"/>
      <c r="D39" s="287"/>
      <c r="E39" s="288"/>
      <c r="F39" s="1455" t="s">
        <v>109</v>
      </c>
      <c r="G39" s="1456"/>
      <c r="H39" s="1456"/>
      <c r="I39" s="1456"/>
      <c r="J39" s="1456"/>
      <c r="K39" s="1456"/>
      <c r="L39" s="1457"/>
      <c r="M39" s="698">
        <v>0</v>
      </c>
      <c r="N39" s="704">
        <v>0</v>
      </c>
      <c r="O39" s="700">
        <v>0</v>
      </c>
      <c r="P39" s="701">
        <v>0</v>
      </c>
      <c r="Q39" s="702">
        <v>0</v>
      </c>
      <c r="R39" s="700">
        <v>0</v>
      </c>
      <c r="S39" s="701">
        <v>0</v>
      </c>
      <c r="T39" s="700">
        <v>0</v>
      </c>
      <c r="U39" s="701">
        <v>0</v>
      </c>
      <c r="V39" s="700">
        <v>0</v>
      </c>
      <c r="W39" s="701">
        <v>0</v>
      </c>
      <c r="X39" s="700">
        <v>0</v>
      </c>
      <c r="Y39" s="701">
        <v>0</v>
      </c>
      <c r="Z39" s="700">
        <v>0</v>
      </c>
      <c r="AA39" s="701">
        <v>0</v>
      </c>
      <c r="AB39" s="706">
        <v>0</v>
      </c>
      <c r="AC39" s="698">
        <v>0</v>
      </c>
      <c r="AD39" s="996"/>
      <c r="AE39" s="997"/>
      <c r="AF39" s="998"/>
    </row>
    <row r="40" spans="1:32" ht="15" customHeight="1" x14ac:dyDescent="0.2">
      <c r="A40" s="11">
        <v>136</v>
      </c>
      <c r="B40" s="277"/>
      <c r="C40" s="287"/>
      <c r="D40" s="287"/>
      <c r="E40" s="288"/>
      <c r="F40" s="1449" t="s">
        <v>110</v>
      </c>
      <c r="G40" s="1450"/>
      <c r="H40" s="1450"/>
      <c r="I40" s="1450"/>
      <c r="J40" s="1450"/>
      <c r="K40" s="1450"/>
      <c r="L40" s="1451"/>
      <c r="M40" s="698">
        <v>0</v>
      </c>
      <c r="N40" s="704">
        <v>0</v>
      </c>
      <c r="O40" s="700">
        <v>0</v>
      </c>
      <c r="P40" s="701">
        <v>0</v>
      </c>
      <c r="Q40" s="702">
        <v>0</v>
      </c>
      <c r="R40" s="700">
        <v>0</v>
      </c>
      <c r="S40" s="701">
        <v>0</v>
      </c>
      <c r="T40" s="700">
        <v>0</v>
      </c>
      <c r="U40" s="701">
        <v>0</v>
      </c>
      <c r="V40" s="700">
        <v>0</v>
      </c>
      <c r="W40" s="701">
        <v>0</v>
      </c>
      <c r="X40" s="700">
        <v>0</v>
      </c>
      <c r="Y40" s="701">
        <v>0</v>
      </c>
      <c r="Z40" s="700">
        <v>0</v>
      </c>
      <c r="AA40" s="701">
        <v>0</v>
      </c>
      <c r="AB40" s="706">
        <v>0</v>
      </c>
      <c r="AC40" s="698">
        <v>0</v>
      </c>
      <c r="AD40" s="996"/>
      <c r="AE40" s="997"/>
      <c r="AF40" s="998"/>
    </row>
    <row r="41" spans="1:32" ht="15" customHeight="1" x14ac:dyDescent="0.2">
      <c r="A41" s="11">
        <v>137</v>
      </c>
      <c r="B41" s="277"/>
      <c r="C41" s="287"/>
      <c r="D41" s="287"/>
      <c r="E41" s="288"/>
      <c r="F41" s="1458" t="s">
        <v>559</v>
      </c>
      <c r="G41" s="1459"/>
      <c r="H41" s="1459"/>
      <c r="I41" s="1459"/>
      <c r="J41" s="1459"/>
      <c r="K41" s="1459"/>
      <c r="L41" s="1460"/>
      <c r="M41" s="698">
        <v>0</v>
      </c>
      <c r="N41" s="704">
        <v>0</v>
      </c>
      <c r="O41" s="700">
        <v>0</v>
      </c>
      <c r="P41" s="701">
        <v>0</v>
      </c>
      <c r="Q41" s="702">
        <v>0</v>
      </c>
      <c r="R41" s="700">
        <v>0</v>
      </c>
      <c r="S41" s="701">
        <v>0</v>
      </c>
      <c r="T41" s="700">
        <v>0</v>
      </c>
      <c r="U41" s="701">
        <v>0</v>
      </c>
      <c r="V41" s="700">
        <v>0</v>
      </c>
      <c r="W41" s="701">
        <v>0</v>
      </c>
      <c r="X41" s="700">
        <v>0</v>
      </c>
      <c r="Y41" s="701">
        <v>0</v>
      </c>
      <c r="Z41" s="700">
        <v>0</v>
      </c>
      <c r="AA41" s="701">
        <v>0</v>
      </c>
      <c r="AB41" s="706">
        <v>0</v>
      </c>
      <c r="AC41" s="698">
        <v>0</v>
      </c>
      <c r="AD41" s="996"/>
      <c r="AE41" s="997"/>
      <c r="AF41" s="998"/>
    </row>
    <row r="42" spans="1:32" ht="15" customHeight="1" x14ac:dyDescent="0.2">
      <c r="A42" s="11">
        <v>138</v>
      </c>
      <c r="B42" s="277"/>
      <c r="C42" s="287"/>
      <c r="D42" s="287"/>
      <c r="E42" s="1726" t="s">
        <v>18</v>
      </c>
      <c r="F42" s="1727"/>
      <c r="G42" s="1727"/>
      <c r="H42" s="1727"/>
      <c r="I42" s="1727"/>
      <c r="J42" s="1727"/>
      <c r="K42" s="1727"/>
      <c r="L42" s="1728"/>
      <c r="M42" s="407">
        <f>SUM(M43:M45)</f>
        <v>0</v>
      </c>
      <c r="N42" s="410">
        <f t="shared" ref="N42:AC42" si="7">SUBTOTAL(9,N43:N45)</f>
        <v>0</v>
      </c>
      <c r="O42" s="414">
        <f t="shared" si="7"/>
        <v>0</v>
      </c>
      <c r="P42" s="413">
        <f t="shared" si="7"/>
        <v>0</v>
      </c>
      <c r="Q42" s="411">
        <f t="shared" si="7"/>
        <v>0</v>
      </c>
      <c r="R42" s="414">
        <f t="shared" si="7"/>
        <v>0</v>
      </c>
      <c r="S42" s="414">
        <f t="shared" si="7"/>
        <v>0</v>
      </c>
      <c r="T42" s="414">
        <f t="shared" si="7"/>
        <v>0</v>
      </c>
      <c r="U42" s="414">
        <f t="shared" si="7"/>
        <v>0</v>
      </c>
      <c r="V42" s="414">
        <f t="shared" si="7"/>
        <v>0</v>
      </c>
      <c r="W42" s="414">
        <f t="shared" si="7"/>
        <v>0</v>
      </c>
      <c r="X42" s="414">
        <f t="shared" si="7"/>
        <v>0</v>
      </c>
      <c r="Y42" s="414">
        <f t="shared" si="7"/>
        <v>0</v>
      </c>
      <c r="Z42" s="414">
        <f t="shared" si="7"/>
        <v>0</v>
      </c>
      <c r="AA42" s="414">
        <f t="shared" si="7"/>
        <v>0</v>
      </c>
      <c r="AB42" s="424">
        <f t="shared" si="7"/>
        <v>0</v>
      </c>
      <c r="AC42" s="407">
        <f t="shared" si="7"/>
        <v>0</v>
      </c>
      <c r="AD42" s="996"/>
      <c r="AE42" s="997"/>
      <c r="AF42" s="998"/>
    </row>
    <row r="43" spans="1:32" ht="15" customHeight="1" x14ac:dyDescent="0.2">
      <c r="A43" s="11">
        <v>139</v>
      </c>
      <c r="B43" s="277"/>
      <c r="C43" s="287"/>
      <c r="D43" s="287"/>
      <c r="E43" s="288"/>
      <c r="F43" s="1455" t="s">
        <v>114</v>
      </c>
      <c r="G43" s="1456"/>
      <c r="H43" s="1456"/>
      <c r="I43" s="1456"/>
      <c r="J43" s="1456"/>
      <c r="K43" s="1456"/>
      <c r="L43" s="1457"/>
      <c r="M43" s="698">
        <v>0</v>
      </c>
      <c r="N43" s="704">
        <v>0</v>
      </c>
      <c r="O43" s="700">
        <v>0</v>
      </c>
      <c r="P43" s="701">
        <v>0</v>
      </c>
      <c r="Q43" s="702">
        <v>0</v>
      </c>
      <c r="R43" s="700">
        <v>0</v>
      </c>
      <c r="S43" s="701">
        <v>0</v>
      </c>
      <c r="T43" s="700">
        <v>0</v>
      </c>
      <c r="U43" s="701">
        <v>0</v>
      </c>
      <c r="V43" s="700">
        <v>0</v>
      </c>
      <c r="W43" s="701">
        <v>0</v>
      </c>
      <c r="X43" s="700">
        <v>0</v>
      </c>
      <c r="Y43" s="701">
        <v>0</v>
      </c>
      <c r="Z43" s="700">
        <v>0</v>
      </c>
      <c r="AA43" s="701">
        <v>0</v>
      </c>
      <c r="AB43" s="706">
        <v>0</v>
      </c>
      <c r="AC43" s="698">
        <v>0</v>
      </c>
      <c r="AD43" s="996"/>
      <c r="AE43" s="997"/>
      <c r="AF43" s="998"/>
    </row>
    <row r="44" spans="1:32" ht="15" customHeight="1" x14ac:dyDescent="0.2">
      <c r="A44" s="11">
        <v>140</v>
      </c>
      <c r="B44" s="277"/>
      <c r="C44" s="287"/>
      <c r="D44" s="287"/>
      <c r="E44" s="288"/>
      <c r="F44" s="1449" t="s">
        <v>115</v>
      </c>
      <c r="G44" s="1450"/>
      <c r="H44" s="1450"/>
      <c r="I44" s="1450"/>
      <c r="J44" s="1450"/>
      <c r="K44" s="1450"/>
      <c r="L44" s="1451"/>
      <c r="M44" s="698">
        <v>0</v>
      </c>
      <c r="N44" s="704">
        <v>0</v>
      </c>
      <c r="O44" s="700">
        <v>0</v>
      </c>
      <c r="P44" s="701">
        <v>0</v>
      </c>
      <c r="Q44" s="702">
        <v>0</v>
      </c>
      <c r="R44" s="700">
        <v>0</v>
      </c>
      <c r="S44" s="701">
        <v>0</v>
      </c>
      <c r="T44" s="700">
        <v>0</v>
      </c>
      <c r="U44" s="701">
        <v>0</v>
      </c>
      <c r="V44" s="700">
        <v>0</v>
      </c>
      <c r="W44" s="701">
        <v>0</v>
      </c>
      <c r="X44" s="700">
        <v>0</v>
      </c>
      <c r="Y44" s="701">
        <v>0</v>
      </c>
      <c r="Z44" s="700">
        <v>0</v>
      </c>
      <c r="AA44" s="701">
        <v>0</v>
      </c>
      <c r="AB44" s="706">
        <v>0</v>
      </c>
      <c r="AC44" s="698">
        <v>0</v>
      </c>
      <c r="AD44" s="996"/>
      <c r="AE44" s="997"/>
      <c r="AF44" s="998"/>
    </row>
    <row r="45" spans="1:32" ht="15" customHeight="1" x14ac:dyDescent="0.2">
      <c r="A45" s="11">
        <v>141</v>
      </c>
      <c r="B45" s="277"/>
      <c r="C45" s="287"/>
      <c r="D45" s="287"/>
      <c r="E45" s="288"/>
      <c r="F45" s="1458" t="s">
        <v>558</v>
      </c>
      <c r="G45" s="1459"/>
      <c r="H45" s="1459"/>
      <c r="I45" s="1459"/>
      <c r="J45" s="1459"/>
      <c r="K45" s="1459"/>
      <c r="L45" s="1460"/>
      <c r="M45" s="698">
        <v>0</v>
      </c>
      <c r="N45" s="704">
        <v>0</v>
      </c>
      <c r="O45" s="700">
        <v>0</v>
      </c>
      <c r="P45" s="701">
        <v>0</v>
      </c>
      <c r="Q45" s="702">
        <v>0</v>
      </c>
      <c r="R45" s="700">
        <v>0</v>
      </c>
      <c r="S45" s="701">
        <v>0</v>
      </c>
      <c r="T45" s="700">
        <v>0</v>
      </c>
      <c r="U45" s="701">
        <v>0</v>
      </c>
      <c r="V45" s="700">
        <v>0</v>
      </c>
      <c r="W45" s="701">
        <v>0</v>
      </c>
      <c r="X45" s="700">
        <v>0</v>
      </c>
      <c r="Y45" s="701">
        <v>0</v>
      </c>
      <c r="Z45" s="700">
        <v>0</v>
      </c>
      <c r="AA45" s="701">
        <v>0</v>
      </c>
      <c r="AB45" s="706">
        <v>0</v>
      </c>
      <c r="AC45" s="698">
        <v>0</v>
      </c>
      <c r="AD45" s="996"/>
      <c r="AE45" s="997"/>
      <c r="AF45" s="998"/>
    </row>
    <row r="46" spans="1:32" ht="15" customHeight="1" x14ac:dyDescent="0.2">
      <c r="A46" s="11">
        <v>142</v>
      </c>
      <c r="B46" s="277"/>
      <c r="C46" s="287"/>
      <c r="D46" s="1485" t="s">
        <v>22</v>
      </c>
      <c r="E46" s="1486"/>
      <c r="F46" s="1486"/>
      <c r="G46" s="1486"/>
      <c r="H46" s="1486"/>
      <c r="I46" s="1486"/>
      <c r="J46" s="1486"/>
      <c r="K46" s="1486"/>
      <c r="L46" s="1486"/>
      <c r="M46" s="1486"/>
      <c r="N46" s="1486"/>
      <c r="O46" s="1486"/>
      <c r="P46" s="1486"/>
      <c r="Q46" s="1486"/>
      <c r="R46" s="1486"/>
      <c r="S46" s="1486"/>
      <c r="T46" s="1486"/>
      <c r="U46" s="1486"/>
      <c r="V46" s="1486"/>
      <c r="W46" s="1486"/>
      <c r="X46" s="1486"/>
      <c r="Y46" s="1486"/>
      <c r="Z46" s="1486"/>
      <c r="AA46" s="1486"/>
      <c r="AB46" s="1486"/>
      <c r="AC46" s="1486"/>
      <c r="AD46" s="1486"/>
      <c r="AE46" s="1486"/>
      <c r="AF46" s="1487"/>
    </row>
    <row r="47" spans="1:32" ht="15" customHeight="1" x14ac:dyDescent="0.2">
      <c r="A47" s="11">
        <v>143</v>
      </c>
      <c r="B47" s="277"/>
      <c r="C47" s="287"/>
      <c r="D47" s="287"/>
      <c r="E47" s="1532" t="s">
        <v>118</v>
      </c>
      <c r="F47" s="1533"/>
      <c r="G47" s="1533"/>
      <c r="H47" s="1533"/>
      <c r="I47" s="1533"/>
      <c r="J47" s="1533"/>
      <c r="K47" s="1533"/>
      <c r="L47" s="1534"/>
      <c r="M47" s="407">
        <f>SUM(M48:M49)</f>
        <v>0</v>
      </c>
      <c r="N47" s="410">
        <f t="shared" ref="N47:AC47" si="8">SUBTOTAL(9,N48:N49)</f>
        <v>0</v>
      </c>
      <c r="O47" s="414">
        <f t="shared" si="8"/>
        <v>0</v>
      </c>
      <c r="P47" s="413">
        <f t="shared" si="8"/>
        <v>0</v>
      </c>
      <c r="Q47" s="411">
        <f t="shared" si="8"/>
        <v>0</v>
      </c>
      <c r="R47" s="414">
        <f t="shared" si="8"/>
        <v>0</v>
      </c>
      <c r="S47" s="414">
        <f t="shared" si="8"/>
        <v>0</v>
      </c>
      <c r="T47" s="414">
        <f t="shared" si="8"/>
        <v>0</v>
      </c>
      <c r="U47" s="414">
        <f t="shared" si="8"/>
        <v>0</v>
      </c>
      <c r="V47" s="414">
        <f t="shared" si="8"/>
        <v>0</v>
      </c>
      <c r="W47" s="414">
        <f t="shared" si="8"/>
        <v>0</v>
      </c>
      <c r="X47" s="414">
        <f t="shared" si="8"/>
        <v>0</v>
      </c>
      <c r="Y47" s="414">
        <f t="shared" si="8"/>
        <v>0</v>
      </c>
      <c r="Z47" s="414">
        <f t="shared" si="8"/>
        <v>0</v>
      </c>
      <c r="AA47" s="414">
        <f t="shared" si="8"/>
        <v>0</v>
      </c>
      <c r="AB47" s="424">
        <f t="shared" si="8"/>
        <v>0</v>
      </c>
      <c r="AC47" s="407">
        <f t="shared" si="8"/>
        <v>0</v>
      </c>
      <c r="AD47" s="996"/>
      <c r="AE47" s="997"/>
      <c r="AF47" s="998"/>
    </row>
    <row r="48" spans="1:32" ht="15" customHeight="1" x14ac:dyDescent="0.2">
      <c r="A48" s="11">
        <v>144</v>
      </c>
      <c r="B48" s="277"/>
      <c r="C48" s="287"/>
      <c r="D48" s="287"/>
      <c r="E48" s="288"/>
      <c r="F48" s="1455" t="s">
        <v>124</v>
      </c>
      <c r="G48" s="1456"/>
      <c r="H48" s="1456"/>
      <c r="I48" s="1456"/>
      <c r="J48" s="1456"/>
      <c r="K48" s="1456"/>
      <c r="L48" s="1457"/>
      <c r="M48" s="698">
        <v>0</v>
      </c>
      <c r="N48" s="699">
        <v>0</v>
      </c>
      <c r="O48" s="700">
        <v>0</v>
      </c>
      <c r="P48" s="701">
        <v>0</v>
      </c>
      <c r="Q48" s="702">
        <v>0</v>
      </c>
      <c r="R48" s="700">
        <v>0</v>
      </c>
      <c r="S48" s="701">
        <v>0</v>
      </c>
      <c r="T48" s="700">
        <v>0</v>
      </c>
      <c r="U48" s="701">
        <v>0</v>
      </c>
      <c r="V48" s="700">
        <v>0</v>
      </c>
      <c r="W48" s="701">
        <v>0</v>
      </c>
      <c r="X48" s="700">
        <v>0</v>
      </c>
      <c r="Y48" s="701">
        <v>0</v>
      </c>
      <c r="Z48" s="700">
        <v>0</v>
      </c>
      <c r="AA48" s="701">
        <v>0</v>
      </c>
      <c r="AB48" s="706">
        <v>0</v>
      </c>
      <c r="AC48" s="698">
        <v>0</v>
      </c>
      <c r="AD48" s="996"/>
      <c r="AE48" s="997"/>
      <c r="AF48" s="998"/>
    </row>
    <row r="49" spans="1:32" ht="15" customHeight="1" x14ac:dyDescent="0.2">
      <c r="A49" s="11">
        <v>145</v>
      </c>
      <c r="B49" s="277"/>
      <c r="C49" s="287"/>
      <c r="D49" s="287"/>
      <c r="E49" s="288"/>
      <c r="F49" s="1458" t="s">
        <v>571</v>
      </c>
      <c r="G49" s="1459"/>
      <c r="H49" s="1459"/>
      <c r="I49" s="1459"/>
      <c r="J49" s="1459"/>
      <c r="K49" s="1459"/>
      <c r="L49" s="1460"/>
      <c r="M49" s="698">
        <v>0</v>
      </c>
      <c r="N49" s="699">
        <v>0</v>
      </c>
      <c r="O49" s="700">
        <v>0</v>
      </c>
      <c r="P49" s="701">
        <v>0</v>
      </c>
      <c r="Q49" s="702">
        <v>0</v>
      </c>
      <c r="R49" s="700">
        <v>0</v>
      </c>
      <c r="S49" s="701">
        <v>0</v>
      </c>
      <c r="T49" s="700"/>
      <c r="U49" s="701">
        <v>0</v>
      </c>
      <c r="V49" s="700">
        <v>0</v>
      </c>
      <c r="W49" s="701">
        <v>0</v>
      </c>
      <c r="X49" s="700">
        <v>0</v>
      </c>
      <c r="Y49" s="701">
        <v>0</v>
      </c>
      <c r="Z49" s="700">
        <v>0</v>
      </c>
      <c r="AA49" s="701">
        <v>0</v>
      </c>
      <c r="AB49" s="706">
        <v>0</v>
      </c>
      <c r="AC49" s="698">
        <v>0</v>
      </c>
      <c r="AD49" s="996"/>
      <c r="AE49" s="997"/>
      <c r="AF49" s="998"/>
    </row>
    <row r="50" spans="1:32" ht="15" customHeight="1" x14ac:dyDescent="0.2">
      <c r="A50" s="11">
        <v>146</v>
      </c>
      <c r="B50" s="277"/>
      <c r="C50" s="287"/>
      <c r="D50" s="287"/>
      <c r="E50" s="1452" t="s">
        <v>119</v>
      </c>
      <c r="F50" s="1453"/>
      <c r="G50" s="1453"/>
      <c r="H50" s="1453"/>
      <c r="I50" s="1453"/>
      <c r="J50" s="1453"/>
      <c r="K50" s="1453"/>
      <c r="L50" s="1454"/>
      <c r="M50" s="407">
        <f>SUM(M51:M53)</f>
        <v>0</v>
      </c>
      <c r="N50" s="410">
        <f t="shared" ref="N50:AC50" si="9">SUBTOTAL(9,N51:N53)</f>
        <v>0</v>
      </c>
      <c r="O50" s="414">
        <f t="shared" si="9"/>
        <v>0</v>
      </c>
      <c r="P50" s="413">
        <f t="shared" si="9"/>
        <v>0</v>
      </c>
      <c r="Q50" s="411">
        <f t="shared" si="9"/>
        <v>0</v>
      </c>
      <c r="R50" s="414">
        <f t="shared" si="9"/>
        <v>0</v>
      </c>
      <c r="S50" s="414">
        <f t="shared" si="9"/>
        <v>0</v>
      </c>
      <c r="T50" s="414">
        <f t="shared" si="9"/>
        <v>0</v>
      </c>
      <c r="U50" s="414">
        <f t="shared" si="9"/>
        <v>0</v>
      </c>
      <c r="V50" s="414">
        <f t="shared" si="9"/>
        <v>0</v>
      </c>
      <c r="W50" s="414">
        <f t="shared" si="9"/>
        <v>0</v>
      </c>
      <c r="X50" s="414">
        <f t="shared" si="9"/>
        <v>0</v>
      </c>
      <c r="Y50" s="414">
        <f t="shared" si="9"/>
        <v>0</v>
      </c>
      <c r="Z50" s="414">
        <f t="shared" si="9"/>
        <v>0</v>
      </c>
      <c r="AA50" s="414">
        <f t="shared" si="9"/>
        <v>0</v>
      </c>
      <c r="AB50" s="424">
        <f t="shared" si="9"/>
        <v>0</v>
      </c>
      <c r="AC50" s="407">
        <f t="shared" si="9"/>
        <v>0</v>
      </c>
      <c r="AD50" s="996"/>
      <c r="AE50" s="997"/>
      <c r="AF50" s="998"/>
    </row>
    <row r="51" spans="1:32" ht="15" customHeight="1" x14ac:dyDescent="0.2">
      <c r="A51" s="11">
        <v>147</v>
      </c>
      <c r="B51" s="277"/>
      <c r="C51" s="287"/>
      <c r="D51" s="287"/>
      <c r="E51" s="288"/>
      <c r="F51" s="1455" t="s">
        <v>116</v>
      </c>
      <c r="G51" s="1456"/>
      <c r="H51" s="1456"/>
      <c r="I51" s="1456"/>
      <c r="J51" s="1456"/>
      <c r="K51" s="1456"/>
      <c r="L51" s="1457"/>
      <c r="M51" s="698">
        <v>0</v>
      </c>
      <c r="N51" s="699">
        <v>0</v>
      </c>
      <c r="O51" s="700">
        <v>0</v>
      </c>
      <c r="P51" s="701">
        <v>0</v>
      </c>
      <c r="Q51" s="702">
        <v>0</v>
      </c>
      <c r="R51" s="700">
        <v>0</v>
      </c>
      <c r="S51" s="701">
        <v>0</v>
      </c>
      <c r="T51" s="700">
        <v>0</v>
      </c>
      <c r="U51" s="701">
        <v>0</v>
      </c>
      <c r="V51" s="700">
        <v>0</v>
      </c>
      <c r="W51" s="701">
        <v>0</v>
      </c>
      <c r="X51" s="700">
        <v>0</v>
      </c>
      <c r="Y51" s="701">
        <v>0</v>
      </c>
      <c r="Z51" s="700">
        <v>0</v>
      </c>
      <c r="AA51" s="701">
        <v>0</v>
      </c>
      <c r="AB51" s="706">
        <v>0</v>
      </c>
      <c r="AC51" s="698">
        <v>0</v>
      </c>
      <c r="AD51" s="996"/>
      <c r="AE51" s="997"/>
      <c r="AF51" s="998"/>
    </row>
    <row r="52" spans="1:32" ht="15" customHeight="1" x14ac:dyDescent="0.2">
      <c r="A52" s="11">
        <v>148</v>
      </c>
      <c r="B52" s="277"/>
      <c r="C52" s="287"/>
      <c r="D52" s="287"/>
      <c r="E52" s="288"/>
      <c r="F52" s="1449" t="s">
        <v>567</v>
      </c>
      <c r="G52" s="1450"/>
      <c r="H52" s="1450"/>
      <c r="I52" s="1450"/>
      <c r="J52" s="1450"/>
      <c r="K52" s="1450"/>
      <c r="L52" s="1451"/>
      <c r="M52" s="698">
        <v>0</v>
      </c>
      <c r="N52" s="699">
        <v>0</v>
      </c>
      <c r="O52" s="700">
        <v>0</v>
      </c>
      <c r="P52" s="701">
        <v>0</v>
      </c>
      <c r="Q52" s="702">
        <v>0</v>
      </c>
      <c r="R52" s="700">
        <v>0</v>
      </c>
      <c r="S52" s="701">
        <v>0</v>
      </c>
      <c r="T52" s="700">
        <v>0</v>
      </c>
      <c r="U52" s="701">
        <v>0</v>
      </c>
      <c r="V52" s="700">
        <v>0</v>
      </c>
      <c r="W52" s="701">
        <v>0</v>
      </c>
      <c r="X52" s="700">
        <v>0</v>
      </c>
      <c r="Y52" s="701">
        <v>0</v>
      </c>
      <c r="Z52" s="700">
        <v>0</v>
      </c>
      <c r="AA52" s="701">
        <v>0</v>
      </c>
      <c r="AB52" s="706">
        <v>0</v>
      </c>
      <c r="AC52" s="698">
        <v>0</v>
      </c>
      <c r="AD52" s="996"/>
      <c r="AE52" s="997"/>
      <c r="AF52" s="998"/>
    </row>
    <row r="53" spans="1:32" ht="27" customHeight="1" x14ac:dyDescent="0.2">
      <c r="A53" s="11">
        <v>149</v>
      </c>
      <c r="B53" s="277"/>
      <c r="C53" s="287"/>
      <c r="D53" s="287"/>
      <c r="E53" s="288"/>
      <c r="F53" s="1458" t="s">
        <v>125</v>
      </c>
      <c r="G53" s="1459"/>
      <c r="H53" s="1459"/>
      <c r="I53" s="1459"/>
      <c r="J53" s="1459"/>
      <c r="K53" s="1459"/>
      <c r="L53" s="1460"/>
      <c r="M53" s="698">
        <v>0</v>
      </c>
      <c r="N53" s="699">
        <v>0</v>
      </c>
      <c r="O53" s="700">
        <v>0</v>
      </c>
      <c r="P53" s="701">
        <v>0</v>
      </c>
      <c r="Q53" s="702">
        <v>0</v>
      </c>
      <c r="R53" s="700">
        <v>0</v>
      </c>
      <c r="S53" s="701">
        <v>0</v>
      </c>
      <c r="T53" s="700">
        <v>0</v>
      </c>
      <c r="U53" s="701">
        <v>0</v>
      </c>
      <c r="V53" s="700">
        <v>0</v>
      </c>
      <c r="W53" s="701">
        <v>0</v>
      </c>
      <c r="X53" s="700">
        <v>0</v>
      </c>
      <c r="Y53" s="701">
        <v>0</v>
      </c>
      <c r="Z53" s="700">
        <v>0</v>
      </c>
      <c r="AA53" s="701">
        <v>0</v>
      </c>
      <c r="AB53" s="706">
        <v>0</v>
      </c>
      <c r="AC53" s="698">
        <v>0</v>
      </c>
      <c r="AD53" s="996"/>
      <c r="AE53" s="997"/>
      <c r="AF53" s="998"/>
    </row>
    <row r="54" spans="1:32" ht="15" customHeight="1" x14ac:dyDescent="0.2">
      <c r="A54" s="11">
        <v>150</v>
      </c>
      <c r="B54" s="277"/>
      <c r="C54" s="287"/>
      <c r="D54" s="287"/>
      <c r="E54" s="1452" t="s">
        <v>120</v>
      </c>
      <c r="F54" s="1453"/>
      <c r="G54" s="1453"/>
      <c r="H54" s="1453"/>
      <c r="I54" s="1453"/>
      <c r="J54" s="1453"/>
      <c r="K54" s="1453"/>
      <c r="L54" s="1454"/>
      <c r="M54" s="407">
        <f>SUM(M55:M56)</f>
        <v>0</v>
      </c>
      <c r="N54" s="410">
        <f t="shared" ref="N54:AC54" si="10">SUBTOTAL(9,N55:N56)</f>
        <v>0</v>
      </c>
      <c r="O54" s="414">
        <f t="shared" si="10"/>
        <v>0</v>
      </c>
      <c r="P54" s="413">
        <f t="shared" si="10"/>
        <v>0</v>
      </c>
      <c r="Q54" s="411">
        <f t="shared" si="10"/>
        <v>0</v>
      </c>
      <c r="R54" s="414">
        <f t="shared" si="10"/>
        <v>0</v>
      </c>
      <c r="S54" s="414">
        <f t="shared" si="10"/>
        <v>0</v>
      </c>
      <c r="T54" s="414">
        <f t="shared" si="10"/>
        <v>0</v>
      </c>
      <c r="U54" s="414">
        <f t="shared" si="10"/>
        <v>0</v>
      </c>
      <c r="V54" s="414">
        <f t="shared" si="10"/>
        <v>0</v>
      </c>
      <c r="W54" s="414">
        <f t="shared" si="10"/>
        <v>0</v>
      </c>
      <c r="X54" s="414">
        <f t="shared" si="10"/>
        <v>0</v>
      </c>
      <c r="Y54" s="414">
        <f t="shared" si="10"/>
        <v>0</v>
      </c>
      <c r="Z54" s="414">
        <f t="shared" si="10"/>
        <v>0</v>
      </c>
      <c r="AA54" s="414">
        <f t="shared" si="10"/>
        <v>0</v>
      </c>
      <c r="AB54" s="424">
        <f t="shared" si="10"/>
        <v>0</v>
      </c>
      <c r="AC54" s="407">
        <f t="shared" si="10"/>
        <v>0</v>
      </c>
      <c r="AD54" s="996"/>
      <c r="AE54" s="997"/>
      <c r="AF54" s="998"/>
    </row>
    <row r="55" spans="1:32" ht="15" customHeight="1" x14ac:dyDescent="0.2">
      <c r="A55" s="11">
        <v>151</v>
      </c>
      <c r="B55" s="277"/>
      <c r="C55" s="287"/>
      <c r="D55" s="287"/>
      <c r="E55" s="288"/>
      <c r="F55" s="1455" t="s">
        <v>117</v>
      </c>
      <c r="G55" s="1456"/>
      <c r="H55" s="1456"/>
      <c r="I55" s="1456"/>
      <c r="J55" s="1456"/>
      <c r="K55" s="1456"/>
      <c r="L55" s="1457"/>
      <c r="M55" s="698">
        <v>0</v>
      </c>
      <c r="N55" s="699">
        <v>0</v>
      </c>
      <c r="O55" s="700">
        <v>0</v>
      </c>
      <c r="P55" s="701">
        <v>0</v>
      </c>
      <c r="Q55" s="702">
        <v>0</v>
      </c>
      <c r="R55" s="700">
        <v>0</v>
      </c>
      <c r="S55" s="701">
        <v>0</v>
      </c>
      <c r="T55" s="700">
        <v>0</v>
      </c>
      <c r="U55" s="701">
        <v>0</v>
      </c>
      <c r="V55" s="700">
        <v>0</v>
      </c>
      <c r="W55" s="701">
        <v>0</v>
      </c>
      <c r="X55" s="700">
        <v>0</v>
      </c>
      <c r="Y55" s="701">
        <v>0</v>
      </c>
      <c r="Z55" s="700">
        <v>0</v>
      </c>
      <c r="AA55" s="701">
        <v>0</v>
      </c>
      <c r="AB55" s="706">
        <v>0</v>
      </c>
      <c r="AC55" s="698">
        <v>0</v>
      </c>
      <c r="AD55" s="996"/>
      <c r="AE55" s="997"/>
      <c r="AF55" s="998"/>
    </row>
    <row r="56" spans="1:32" ht="15" customHeight="1" x14ac:dyDescent="0.2">
      <c r="A56" s="11">
        <v>152</v>
      </c>
      <c r="B56" s="277"/>
      <c r="C56" s="287"/>
      <c r="D56" s="287"/>
      <c r="E56" s="288"/>
      <c r="F56" s="1458" t="s">
        <v>572</v>
      </c>
      <c r="G56" s="1459"/>
      <c r="H56" s="1459"/>
      <c r="I56" s="1459"/>
      <c r="J56" s="1459"/>
      <c r="K56" s="1459"/>
      <c r="L56" s="1460"/>
      <c r="M56" s="698">
        <v>0</v>
      </c>
      <c r="N56" s="699">
        <v>0</v>
      </c>
      <c r="O56" s="700">
        <v>0</v>
      </c>
      <c r="P56" s="701">
        <v>0</v>
      </c>
      <c r="Q56" s="702">
        <v>0</v>
      </c>
      <c r="R56" s="700">
        <v>0</v>
      </c>
      <c r="S56" s="701">
        <v>0</v>
      </c>
      <c r="T56" s="700">
        <v>0</v>
      </c>
      <c r="U56" s="701">
        <v>0</v>
      </c>
      <c r="V56" s="700">
        <v>0</v>
      </c>
      <c r="W56" s="701">
        <v>0</v>
      </c>
      <c r="X56" s="700">
        <v>0</v>
      </c>
      <c r="Y56" s="701">
        <v>0</v>
      </c>
      <c r="Z56" s="700">
        <v>0</v>
      </c>
      <c r="AA56" s="701">
        <v>0</v>
      </c>
      <c r="AB56" s="706">
        <v>0</v>
      </c>
      <c r="AC56" s="698">
        <v>0</v>
      </c>
      <c r="AD56" s="996"/>
      <c r="AE56" s="997"/>
      <c r="AF56" s="998"/>
    </row>
    <row r="57" spans="1:32" ht="15" customHeight="1" x14ac:dyDescent="0.2">
      <c r="A57" s="11">
        <v>153</v>
      </c>
      <c r="B57" s="277"/>
      <c r="C57" s="287"/>
      <c r="D57" s="287"/>
      <c r="E57" s="1452" t="s">
        <v>121</v>
      </c>
      <c r="F57" s="1453"/>
      <c r="G57" s="1453"/>
      <c r="H57" s="1453"/>
      <c r="I57" s="1453"/>
      <c r="J57" s="1453"/>
      <c r="K57" s="1453"/>
      <c r="L57" s="1454"/>
      <c r="M57" s="407">
        <f>SUM(M58:M60)</f>
        <v>0</v>
      </c>
      <c r="N57" s="410">
        <f t="shared" ref="N57:AC57" si="11">SUBTOTAL(9,N58:N60)</f>
        <v>0</v>
      </c>
      <c r="O57" s="414">
        <f t="shared" si="11"/>
        <v>0</v>
      </c>
      <c r="P57" s="413">
        <f t="shared" si="11"/>
        <v>0</v>
      </c>
      <c r="Q57" s="411">
        <f t="shared" si="11"/>
        <v>0</v>
      </c>
      <c r="R57" s="414">
        <f t="shared" si="11"/>
        <v>0</v>
      </c>
      <c r="S57" s="414">
        <f t="shared" si="11"/>
        <v>0</v>
      </c>
      <c r="T57" s="414">
        <f t="shared" si="11"/>
        <v>0</v>
      </c>
      <c r="U57" s="414">
        <f t="shared" si="11"/>
        <v>0</v>
      </c>
      <c r="V57" s="414">
        <f t="shared" si="11"/>
        <v>0</v>
      </c>
      <c r="W57" s="414">
        <f t="shared" si="11"/>
        <v>0</v>
      </c>
      <c r="X57" s="414">
        <f t="shared" si="11"/>
        <v>0</v>
      </c>
      <c r="Y57" s="414">
        <f t="shared" si="11"/>
        <v>0</v>
      </c>
      <c r="Z57" s="414">
        <f t="shared" si="11"/>
        <v>0</v>
      </c>
      <c r="AA57" s="414">
        <f t="shared" si="11"/>
        <v>0</v>
      </c>
      <c r="AB57" s="424">
        <f t="shared" si="11"/>
        <v>0</v>
      </c>
      <c r="AC57" s="407">
        <f t="shared" si="11"/>
        <v>0</v>
      </c>
      <c r="AD57" s="996"/>
      <c r="AE57" s="997"/>
      <c r="AF57" s="998"/>
    </row>
    <row r="58" spans="1:32" ht="15" customHeight="1" x14ac:dyDescent="0.2">
      <c r="A58" s="11">
        <v>154</v>
      </c>
      <c r="B58" s="277"/>
      <c r="C58" s="287"/>
      <c r="D58" s="287"/>
      <c r="E58" s="288"/>
      <c r="F58" s="1455" t="s">
        <v>122</v>
      </c>
      <c r="G58" s="1456"/>
      <c r="H58" s="1456"/>
      <c r="I58" s="1456"/>
      <c r="J58" s="1456"/>
      <c r="K58" s="1456"/>
      <c r="L58" s="1457"/>
      <c r="M58" s="698">
        <v>0</v>
      </c>
      <c r="N58" s="699">
        <v>0</v>
      </c>
      <c r="O58" s="700">
        <v>0</v>
      </c>
      <c r="P58" s="701">
        <v>0</v>
      </c>
      <c r="Q58" s="702">
        <v>0</v>
      </c>
      <c r="R58" s="700">
        <v>0</v>
      </c>
      <c r="S58" s="701">
        <v>0</v>
      </c>
      <c r="T58" s="700">
        <v>0</v>
      </c>
      <c r="U58" s="701">
        <v>0</v>
      </c>
      <c r="V58" s="700">
        <v>0</v>
      </c>
      <c r="W58" s="701">
        <v>0</v>
      </c>
      <c r="X58" s="700">
        <v>0</v>
      </c>
      <c r="Y58" s="701">
        <v>0</v>
      </c>
      <c r="Z58" s="700">
        <v>0</v>
      </c>
      <c r="AA58" s="701">
        <v>0</v>
      </c>
      <c r="AB58" s="706">
        <v>0</v>
      </c>
      <c r="AC58" s="698">
        <v>0</v>
      </c>
      <c r="AD58" s="996"/>
      <c r="AE58" s="997"/>
      <c r="AF58" s="998"/>
    </row>
    <row r="59" spans="1:32" ht="15" customHeight="1" x14ac:dyDescent="0.2">
      <c r="A59" s="11">
        <v>155</v>
      </c>
      <c r="B59" s="277"/>
      <c r="C59" s="287"/>
      <c r="D59" s="287"/>
      <c r="E59" s="288"/>
      <c r="F59" s="1449" t="s">
        <v>573</v>
      </c>
      <c r="G59" s="1450"/>
      <c r="H59" s="1450"/>
      <c r="I59" s="1450"/>
      <c r="J59" s="1450"/>
      <c r="K59" s="1450"/>
      <c r="L59" s="1451"/>
      <c r="M59" s="698">
        <v>0</v>
      </c>
      <c r="N59" s="699">
        <v>0</v>
      </c>
      <c r="O59" s="700">
        <v>0</v>
      </c>
      <c r="P59" s="701">
        <v>0</v>
      </c>
      <c r="Q59" s="702">
        <v>0</v>
      </c>
      <c r="R59" s="700">
        <v>0</v>
      </c>
      <c r="S59" s="701">
        <v>0</v>
      </c>
      <c r="T59" s="700">
        <v>0</v>
      </c>
      <c r="U59" s="701">
        <v>0</v>
      </c>
      <c r="V59" s="700">
        <v>0</v>
      </c>
      <c r="W59" s="701">
        <v>0</v>
      </c>
      <c r="X59" s="700">
        <v>0</v>
      </c>
      <c r="Y59" s="701">
        <v>0</v>
      </c>
      <c r="Z59" s="700">
        <v>0</v>
      </c>
      <c r="AA59" s="701">
        <v>0</v>
      </c>
      <c r="AB59" s="706">
        <v>0</v>
      </c>
      <c r="AC59" s="698">
        <v>0</v>
      </c>
      <c r="AD59" s="996"/>
      <c r="AE59" s="997"/>
      <c r="AF59" s="998"/>
    </row>
    <row r="60" spans="1:32" ht="27" customHeight="1" x14ac:dyDescent="0.2">
      <c r="A60" s="11">
        <v>156</v>
      </c>
      <c r="B60" s="277"/>
      <c r="C60" s="287"/>
      <c r="D60" s="287"/>
      <c r="E60" s="288"/>
      <c r="F60" s="1458" t="s">
        <v>123</v>
      </c>
      <c r="G60" s="1459"/>
      <c r="H60" s="1459"/>
      <c r="I60" s="1459"/>
      <c r="J60" s="1459"/>
      <c r="K60" s="1459"/>
      <c r="L60" s="1460"/>
      <c r="M60" s="698">
        <v>0</v>
      </c>
      <c r="N60" s="699">
        <v>0</v>
      </c>
      <c r="O60" s="700">
        <v>0</v>
      </c>
      <c r="P60" s="701">
        <v>0</v>
      </c>
      <c r="Q60" s="702">
        <v>0</v>
      </c>
      <c r="R60" s="700">
        <v>0</v>
      </c>
      <c r="S60" s="701">
        <v>0</v>
      </c>
      <c r="T60" s="700">
        <v>0</v>
      </c>
      <c r="U60" s="701">
        <v>0</v>
      </c>
      <c r="V60" s="700">
        <v>0</v>
      </c>
      <c r="W60" s="701">
        <v>0</v>
      </c>
      <c r="X60" s="700">
        <v>0</v>
      </c>
      <c r="Y60" s="701">
        <v>0</v>
      </c>
      <c r="Z60" s="700">
        <v>0</v>
      </c>
      <c r="AA60" s="701">
        <v>0</v>
      </c>
      <c r="AB60" s="706">
        <v>0</v>
      </c>
      <c r="AC60" s="698">
        <v>0</v>
      </c>
      <c r="AD60" s="996"/>
      <c r="AE60" s="997"/>
      <c r="AF60" s="998"/>
    </row>
    <row r="61" spans="1:32" ht="15" customHeight="1" x14ac:dyDescent="0.2">
      <c r="A61" s="11">
        <v>157</v>
      </c>
      <c r="B61" s="277"/>
      <c r="C61" s="287"/>
      <c r="D61" s="287"/>
      <c r="E61" s="1452" t="s">
        <v>546</v>
      </c>
      <c r="F61" s="1453"/>
      <c r="G61" s="1453"/>
      <c r="H61" s="1453"/>
      <c r="I61" s="1453"/>
      <c r="J61" s="1453"/>
      <c r="K61" s="1453"/>
      <c r="L61" s="1454"/>
      <c r="M61" s="407">
        <f>SUM(M62:M63)</f>
        <v>0</v>
      </c>
      <c r="N61" s="410">
        <f t="shared" ref="N61:AC61" si="12">SUBTOTAL(9,N62:N63)</f>
        <v>0</v>
      </c>
      <c r="O61" s="414">
        <f t="shared" si="12"/>
        <v>0</v>
      </c>
      <c r="P61" s="413">
        <f t="shared" si="12"/>
        <v>0</v>
      </c>
      <c r="Q61" s="411">
        <f t="shared" si="12"/>
        <v>0</v>
      </c>
      <c r="R61" s="414">
        <f t="shared" si="12"/>
        <v>0</v>
      </c>
      <c r="S61" s="414">
        <f t="shared" si="12"/>
        <v>0</v>
      </c>
      <c r="T61" s="414">
        <f t="shared" si="12"/>
        <v>0</v>
      </c>
      <c r="U61" s="414">
        <f t="shared" si="12"/>
        <v>0</v>
      </c>
      <c r="V61" s="414">
        <f t="shared" si="12"/>
        <v>0</v>
      </c>
      <c r="W61" s="414">
        <f t="shared" si="12"/>
        <v>0</v>
      </c>
      <c r="X61" s="414">
        <f t="shared" si="12"/>
        <v>0</v>
      </c>
      <c r="Y61" s="414">
        <f t="shared" si="12"/>
        <v>0</v>
      </c>
      <c r="Z61" s="414">
        <f t="shared" si="12"/>
        <v>0</v>
      </c>
      <c r="AA61" s="414">
        <f t="shared" si="12"/>
        <v>0</v>
      </c>
      <c r="AB61" s="424">
        <f t="shared" si="12"/>
        <v>0</v>
      </c>
      <c r="AC61" s="407">
        <f t="shared" si="12"/>
        <v>0</v>
      </c>
      <c r="AD61" s="996"/>
      <c r="AE61" s="997"/>
      <c r="AF61" s="998"/>
    </row>
    <row r="62" spans="1:32" ht="27" customHeight="1" x14ac:dyDescent="0.2">
      <c r="A62" s="11">
        <v>158</v>
      </c>
      <c r="B62" s="277"/>
      <c r="C62" s="287"/>
      <c r="D62" s="287"/>
      <c r="E62" s="288"/>
      <c r="F62" s="1455" t="s">
        <v>547</v>
      </c>
      <c r="G62" s="1456"/>
      <c r="H62" s="1456"/>
      <c r="I62" s="1456"/>
      <c r="J62" s="1456"/>
      <c r="K62" s="1456"/>
      <c r="L62" s="1457"/>
      <c r="M62" s="698">
        <v>0</v>
      </c>
      <c r="N62" s="699">
        <v>0</v>
      </c>
      <c r="O62" s="700">
        <v>0</v>
      </c>
      <c r="P62" s="701">
        <v>0</v>
      </c>
      <c r="Q62" s="702">
        <v>0</v>
      </c>
      <c r="R62" s="700">
        <v>0</v>
      </c>
      <c r="S62" s="701">
        <v>0</v>
      </c>
      <c r="T62" s="700">
        <v>0</v>
      </c>
      <c r="U62" s="701">
        <v>0</v>
      </c>
      <c r="V62" s="700">
        <v>0</v>
      </c>
      <c r="W62" s="701">
        <v>0</v>
      </c>
      <c r="X62" s="700">
        <v>0</v>
      </c>
      <c r="Y62" s="701">
        <v>0</v>
      </c>
      <c r="Z62" s="700">
        <v>0</v>
      </c>
      <c r="AA62" s="701">
        <v>0</v>
      </c>
      <c r="AB62" s="706">
        <v>0</v>
      </c>
      <c r="AC62" s="698">
        <v>0</v>
      </c>
      <c r="AD62" s="996"/>
      <c r="AE62" s="997"/>
      <c r="AF62" s="998"/>
    </row>
    <row r="63" spans="1:32" ht="15" customHeight="1" x14ac:dyDescent="0.2">
      <c r="A63" s="11">
        <v>159</v>
      </c>
      <c r="B63" s="277"/>
      <c r="C63" s="287"/>
      <c r="D63" s="287"/>
      <c r="E63" s="288"/>
      <c r="F63" s="1458" t="s">
        <v>570</v>
      </c>
      <c r="G63" s="1459"/>
      <c r="H63" s="1459"/>
      <c r="I63" s="1459"/>
      <c r="J63" s="1459"/>
      <c r="K63" s="1459"/>
      <c r="L63" s="1460"/>
      <c r="M63" s="698">
        <v>0</v>
      </c>
      <c r="N63" s="699">
        <v>0</v>
      </c>
      <c r="O63" s="700">
        <v>0</v>
      </c>
      <c r="P63" s="701">
        <v>0</v>
      </c>
      <c r="Q63" s="702">
        <v>0</v>
      </c>
      <c r="R63" s="700">
        <v>0</v>
      </c>
      <c r="S63" s="701">
        <v>0</v>
      </c>
      <c r="T63" s="700"/>
      <c r="U63" s="701">
        <v>0</v>
      </c>
      <c r="V63" s="700">
        <v>0</v>
      </c>
      <c r="W63" s="701">
        <v>0</v>
      </c>
      <c r="X63" s="700">
        <v>0</v>
      </c>
      <c r="Y63" s="701">
        <v>0</v>
      </c>
      <c r="Z63" s="700">
        <v>0</v>
      </c>
      <c r="AA63" s="701">
        <v>0</v>
      </c>
      <c r="AB63" s="706">
        <v>0</v>
      </c>
      <c r="AC63" s="698">
        <v>0</v>
      </c>
      <c r="AD63" s="996"/>
      <c r="AE63" s="997"/>
      <c r="AF63" s="998"/>
    </row>
    <row r="64" spans="1:32" ht="15" customHeight="1" x14ac:dyDescent="0.2">
      <c r="A64" s="11">
        <v>160</v>
      </c>
      <c r="B64" s="277"/>
      <c r="C64" s="287"/>
      <c r="D64" s="287"/>
      <c r="E64" s="1452" t="s">
        <v>548</v>
      </c>
      <c r="F64" s="1453"/>
      <c r="G64" s="1453"/>
      <c r="H64" s="1453"/>
      <c r="I64" s="1453"/>
      <c r="J64" s="1453"/>
      <c r="K64" s="1453"/>
      <c r="L64" s="1454"/>
      <c r="M64" s="407">
        <f>SUM(M65:M67)</f>
        <v>0</v>
      </c>
      <c r="N64" s="410">
        <f t="shared" ref="N64:AC64" si="13">SUBTOTAL(9,N65:N67)</f>
        <v>0</v>
      </c>
      <c r="O64" s="414">
        <f t="shared" si="13"/>
        <v>0</v>
      </c>
      <c r="P64" s="413">
        <f t="shared" si="13"/>
        <v>0</v>
      </c>
      <c r="Q64" s="411">
        <f t="shared" si="13"/>
        <v>0</v>
      </c>
      <c r="R64" s="414">
        <f t="shared" si="13"/>
        <v>0</v>
      </c>
      <c r="S64" s="414">
        <f t="shared" si="13"/>
        <v>0</v>
      </c>
      <c r="T64" s="414">
        <f t="shared" si="13"/>
        <v>0</v>
      </c>
      <c r="U64" s="414">
        <f t="shared" si="13"/>
        <v>0</v>
      </c>
      <c r="V64" s="414">
        <f t="shared" si="13"/>
        <v>0</v>
      </c>
      <c r="W64" s="414">
        <f t="shared" si="13"/>
        <v>0</v>
      </c>
      <c r="X64" s="414">
        <f t="shared" si="13"/>
        <v>0</v>
      </c>
      <c r="Y64" s="414">
        <f t="shared" si="13"/>
        <v>0</v>
      </c>
      <c r="Z64" s="414">
        <f t="shared" si="13"/>
        <v>0</v>
      </c>
      <c r="AA64" s="414">
        <f t="shared" si="13"/>
        <v>0</v>
      </c>
      <c r="AB64" s="424">
        <f t="shared" si="13"/>
        <v>0</v>
      </c>
      <c r="AC64" s="407">
        <f t="shared" si="13"/>
        <v>0</v>
      </c>
      <c r="AD64" s="996"/>
      <c r="AE64" s="997"/>
      <c r="AF64" s="998"/>
    </row>
    <row r="65" spans="1:32" ht="15" customHeight="1" x14ac:dyDescent="0.2">
      <c r="A65" s="11">
        <v>161</v>
      </c>
      <c r="B65" s="277"/>
      <c r="C65" s="287"/>
      <c r="D65" s="287"/>
      <c r="E65" s="288"/>
      <c r="F65" s="1455" t="s">
        <v>549</v>
      </c>
      <c r="G65" s="1456"/>
      <c r="H65" s="1456"/>
      <c r="I65" s="1456"/>
      <c r="J65" s="1456"/>
      <c r="K65" s="1456"/>
      <c r="L65" s="1457"/>
      <c r="M65" s="698">
        <v>0</v>
      </c>
      <c r="N65" s="699">
        <v>0</v>
      </c>
      <c r="O65" s="700">
        <v>0</v>
      </c>
      <c r="P65" s="701">
        <v>0</v>
      </c>
      <c r="Q65" s="702">
        <v>0</v>
      </c>
      <c r="R65" s="700">
        <v>0</v>
      </c>
      <c r="S65" s="701">
        <v>0</v>
      </c>
      <c r="T65" s="700">
        <v>0</v>
      </c>
      <c r="U65" s="701">
        <v>0</v>
      </c>
      <c r="V65" s="700">
        <v>0</v>
      </c>
      <c r="W65" s="701">
        <v>0</v>
      </c>
      <c r="X65" s="700">
        <v>0</v>
      </c>
      <c r="Y65" s="701">
        <v>0</v>
      </c>
      <c r="Z65" s="700">
        <v>0</v>
      </c>
      <c r="AA65" s="701">
        <v>0</v>
      </c>
      <c r="AB65" s="706">
        <v>0</v>
      </c>
      <c r="AC65" s="698">
        <v>0</v>
      </c>
      <c r="AD65" s="996"/>
      <c r="AE65" s="997"/>
      <c r="AF65" s="998"/>
    </row>
    <row r="66" spans="1:32" x14ac:dyDescent="0.2">
      <c r="A66" s="11">
        <v>162</v>
      </c>
      <c r="B66" s="277"/>
      <c r="C66" s="278"/>
      <c r="D66" s="278"/>
      <c r="E66" s="278"/>
      <c r="F66" s="1449" t="s">
        <v>574</v>
      </c>
      <c r="G66" s="1450"/>
      <c r="H66" s="1450"/>
      <c r="I66" s="1450"/>
      <c r="J66" s="1450"/>
      <c r="K66" s="1450"/>
      <c r="L66" s="1451"/>
      <c r="M66" s="698">
        <v>0</v>
      </c>
      <c r="N66" s="699">
        <v>0</v>
      </c>
      <c r="O66" s="700">
        <v>0</v>
      </c>
      <c r="P66" s="701">
        <v>0</v>
      </c>
      <c r="Q66" s="702">
        <v>0</v>
      </c>
      <c r="R66" s="700">
        <v>0</v>
      </c>
      <c r="S66" s="701">
        <v>0</v>
      </c>
      <c r="T66" s="700">
        <v>0</v>
      </c>
      <c r="U66" s="701">
        <v>0</v>
      </c>
      <c r="V66" s="700">
        <v>0</v>
      </c>
      <c r="W66" s="701">
        <v>0</v>
      </c>
      <c r="X66" s="700">
        <v>0</v>
      </c>
      <c r="Y66" s="701">
        <v>0</v>
      </c>
      <c r="Z66" s="700">
        <v>0</v>
      </c>
      <c r="AA66" s="701">
        <v>0</v>
      </c>
      <c r="AB66" s="706">
        <v>0</v>
      </c>
      <c r="AC66" s="698">
        <v>0</v>
      </c>
      <c r="AD66" s="996"/>
      <c r="AE66" s="997"/>
      <c r="AF66" s="998"/>
    </row>
    <row r="67" spans="1:32" ht="27" customHeight="1" x14ac:dyDescent="0.2">
      <c r="A67" s="11">
        <v>163</v>
      </c>
      <c r="B67" s="277"/>
      <c r="C67" s="278"/>
      <c r="D67" s="278"/>
      <c r="E67" s="278"/>
      <c r="F67" s="1458" t="s">
        <v>669</v>
      </c>
      <c r="G67" s="1459"/>
      <c r="H67" s="1459"/>
      <c r="I67" s="1459"/>
      <c r="J67" s="1459"/>
      <c r="K67" s="1459"/>
      <c r="L67" s="1460"/>
      <c r="M67" s="698">
        <v>0</v>
      </c>
      <c r="N67" s="699">
        <v>0</v>
      </c>
      <c r="O67" s="700">
        <v>0</v>
      </c>
      <c r="P67" s="701">
        <v>0</v>
      </c>
      <c r="Q67" s="702">
        <v>0</v>
      </c>
      <c r="R67" s="700">
        <v>0</v>
      </c>
      <c r="S67" s="701">
        <v>0</v>
      </c>
      <c r="T67" s="700">
        <v>0</v>
      </c>
      <c r="U67" s="701">
        <v>0</v>
      </c>
      <c r="V67" s="700">
        <v>0</v>
      </c>
      <c r="W67" s="701">
        <v>0</v>
      </c>
      <c r="X67" s="700">
        <v>0</v>
      </c>
      <c r="Y67" s="701">
        <v>0</v>
      </c>
      <c r="Z67" s="700">
        <v>0</v>
      </c>
      <c r="AA67" s="701">
        <v>0</v>
      </c>
      <c r="AB67" s="706">
        <v>0</v>
      </c>
      <c r="AC67" s="698">
        <v>0</v>
      </c>
      <c r="AD67" s="996"/>
      <c r="AE67" s="997"/>
      <c r="AF67" s="998"/>
    </row>
    <row r="68" spans="1:32" x14ac:dyDescent="0.2">
      <c r="A68" s="11">
        <v>164</v>
      </c>
      <c r="B68" s="277"/>
      <c r="C68" s="278"/>
      <c r="D68" s="1485" t="s">
        <v>23</v>
      </c>
      <c r="E68" s="1486"/>
      <c r="F68" s="1486"/>
      <c r="G68" s="1486"/>
      <c r="H68" s="1486"/>
      <c r="I68" s="1486"/>
      <c r="J68" s="1486"/>
      <c r="K68" s="1486"/>
      <c r="L68" s="1486"/>
      <c r="M68" s="1486"/>
      <c r="N68" s="1486"/>
      <c r="O68" s="1486"/>
      <c r="P68" s="1486"/>
      <c r="Q68" s="1486"/>
      <c r="R68" s="1486"/>
      <c r="S68" s="1486"/>
      <c r="T68" s="1486"/>
      <c r="U68" s="1486"/>
      <c r="V68" s="1486"/>
      <c r="W68" s="1486"/>
      <c r="X68" s="1486"/>
      <c r="Y68" s="1486"/>
      <c r="Z68" s="1486"/>
      <c r="AA68" s="1486"/>
      <c r="AB68" s="1486"/>
      <c r="AC68" s="1486"/>
      <c r="AD68" s="1486"/>
      <c r="AE68" s="1486"/>
      <c r="AF68" s="1487"/>
    </row>
    <row r="69" spans="1:32" x14ac:dyDescent="0.2">
      <c r="A69" s="11">
        <v>165</v>
      </c>
      <c r="B69" s="277"/>
      <c r="C69" s="278"/>
      <c r="D69" s="278"/>
      <c r="E69" s="1532" t="s">
        <v>126</v>
      </c>
      <c r="F69" s="1533"/>
      <c r="G69" s="1533"/>
      <c r="H69" s="1533"/>
      <c r="I69" s="1533"/>
      <c r="J69" s="1533"/>
      <c r="K69" s="1533"/>
      <c r="L69" s="1534"/>
      <c r="M69" s="407">
        <f>SUM(M70:M71)</f>
        <v>0</v>
      </c>
      <c r="N69" s="410">
        <f t="shared" ref="N69:AC69" si="14">SUBTOTAL(9,N70:N71)</f>
        <v>0</v>
      </c>
      <c r="O69" s="414">
        <f t="shared" si="14"/>
        <v>0</v>
      </c>
      <c r="P69" s="413">
        <f t="shared" si="14"/>
        <v>0</v>
      </c>
      <c r="Q69" s="411">
        <f t="shared" si="14"/>
        <v>0</v>
      </c>
      <c r="R69" s="414">
        <f t="shared" si="14"/>
        <v>0</v>
      </c>
      <c r="S69" s="414">
        <f t="shared" si="14"/>
        <v>0</v>
      </c>
      <c r="T69" s="414">
        <f t="shared" si="14"/>
        <v>0</v>
      </c>
      <c r="U69" s="414">
        <f t="shared" si="14"/>
        <v>0</v>
      </c>
      <c r="V69" s="414">
        <f t="shared" si="14"/>
        <v>0</v>
      </c>
      <c r="W69" s="414">
        <f t="shared" si="14"/>
        <v>0</v>
      </c>
      <c r="X69" s="414">
        <f t="shared" si="14"/>
        <v>0</v>
      </c>
      <c r="Y69" s="414">
        <f t="shared" si="14"/>
        <v>0</v>
      </c>
      <c r="Z69" s="414">
        <f t="shared" si="14"/>
        <v>0</v>
      </c>
      <c r="AA69" s="414">
        <f t="shared" si="14"/>
        <v>0</v>
      </c>
      <c r="AB69" s="424">
        <f t="shared" si="14"/>
        <v>0</v>
      </c>
      <c r="AC69" s="407">
        <f t="shared" si="14"/>
        <v>0</v>
      </c>
      <c r="AD69" s="996"/>
      <c r="AE69" s="997"/>
      <c r="AF69" s="998"/>
    </row>
    <row r="70" spans="1:32" x14ac:dyDescent="0.2">
      <c r="A70" s="11">
        <v>166</v>
      </c>
      <c r="B70" s="277"/>
      <c r="C70" s="278"/>
      <c r="D70" s="278"/>
      <c r="E70" s="278"/>
      <c r="F70" s="1455" t="s">
        <v>127</v>
      </c>
      <c r="G70" s="1456"/>
      <c r="H70" s="1456"/>
      <c r="I70" s="1456"/>
      <c r="J70" s="1456"/>
      <c r="K70" s="1456"/>
      <c r="L70" s="1457"/>
      <c r="M70" s="698">
        <v>0</v>
      </c>
      <c r="N70" s="699">
        <v>0</v>
      </c>
      <c r="O70" s="700">
        <v>0</v>
      </c>
      <c r="P70" s="701">
        <v>0</v>
      </c>
      <c r="Q70" s="702">
        <v>0</v>
      </c>
      <c r="R70" s="700">
        <v>0</v>
      </c>
      <c r="S70" s="701">
        <v>0</v>
      </c>
      <c r="T70" s="700">
        <v>0</v>
      </c>
      <c r="U70" s="701">
        <v>0</v>
      </c>
      <c r="V70" s="700">
        <v>0</v>
      </c>
      <c r="W70" s="701">
        <v>0</v>
      </c>
      <c r="X70" s="700">
        <v>0</v>
      </c>
      <c r="Y70" s="701">
        <v>0</v>
      </c>
      <c r="Z70" s="700">
        <v>0</v>
      </c>
      <c r="AA70" s="701">
        <v>0</v>
      </c>
      <c r="AB70" s="706">
        <v>0</v>
      </c>
      <c r="AC70" s="698">
        <v>0</v>
      </c>
      <c r="AD70" s="996"/>
      <c r="AE70" s="997"/>
      <c r="AF70" s="998"/>
    </row>
    <row r="71" spans="1:32" x14ac:dyDescent="0.2">
      <c r="A71" s="11">
        <v>167</v>
      </c>
      <c r="B71" s="277"/>
      <c r="C71" s="278"/>
      <c r="D71" s="278"/>
      <c r="E71" s="278"/>
      <c r="F71" s="1458" t="s">
        <v>128</v>
      </c>
      <c r="G71" s="1459"/>
      <c r="H71" s="1459"/>
      <c r="I71" s="1459"/>
      <c r="J71" s="1459"/>
      <c r="K71" s="1459"/>
      <c r="L71" s="1460"/>
      <c r="M71" s="698">
        <v>0</v>
      </c>
      <c r="N71" s="699">
        <v>0</v>
      </c>
      <c r="O71" s="700">
        <v>0</v>
      </c>
      <c r="P71" s="701">
        <v>0</v>
      </c>
      <c r="Q71" s="702">
        <v>0</v>
      </c>
      <c r="R71" s="700">
        <v>0</v>
      </c>
      <c r="S71" s="701">
        <v>0</v>
      </c>
      <c r="T71" s="700">
        <v>0</v>
      </c>
      <c r="U71" s="701">
        <v>0</v>
      </c>
      <c r="V71" s="700">
        <v>0</v>
      </c>
      <c r="W71" s="701">
        <v>0</v>
      </c>
      <c r="X71" s="700">
        <v>0</v>
      </c>
      <c r="Y71" s="701">
        <v>0</v>
      </c>
      <c r="Z71" s="700">
        <v>0</v>
      </c>
      <c r="AA71" s="701">
        <v>0</v>
      </c>
      <c r="AB71" s="706">
        <v>0</v>
      </c>
      <c r="AC71" s="698">
        <v>0</v>
      </c>
      <c r="AD71" s="996"/>
      <c r="AE71" s="997"/>
      <c r="AF71" s="998"/>
    </row>
    <row r="72" spans="1:32" x14ac:dyDescent="0.2">
      <c r="A72" s="11">
        <v>168</v>
      </c>
      <c r="B72" s="277"/>
      <c r="C72" s="278"/>
      <c r="D72" s="278"/>
      <c r="E72" s="1452" t="s">
        <v>129</v>
      </c>
      <c r="F72" s="1453"/>
      <c r="G72" s="1453"/>
      <c r="H72" s="1453"/>
      <c r="I72" s="1453"/>
      <c r="J72" s="1453"/>
      <c r="K72" s="1453"/>
      <c r="L72" s="1454"/>
      <c r="M72" s="407">
        <f>SUM(M73:M74)</f>
        <v>0</v>
      </c>
      <c r="N72" s="410">
        <f t="shared" ref="N72:AC72" si="15">SUBTOTAL(9,N73:N74)</f>
        <v>0</v>
      </c>
      <c r="O72" s="414">
        <f t="shared" si="15"/>
        <v>0</v>
      </c>
      <c r="P72" s="413">
        <f t="shared" si="15"/>
        <v>0</v>
      </c>
      <c r="Q72" s="411">
        <f t="shared" si="15"/>
        <v>0</v>
      </c>
      <c r="R72" s="414">
        <f t="shared" si="15"/>
        <v>0</v>
      </c>
      <c r="S72" s="414">
        <f t="shared" si="15"/>
        <v>0</v>
      </c>
      <c r="T72" s="414">
        <f t="shared" si="15"/>
        <v>0</v>
      </c>
      <c r="U72" s="414">
        <f t="shared" si="15"/>
        <v>0</v>
      </c>
      <c r="V72" s="414">
        <f t="shared" si="15"/>
        <v>0</v>
      </c>
      <c r="W72" s="414">
        <f t="shared" si="15"/>
        <v>0</v>
      </c>
      <c r="X72" s="414">
        <f t="shared" si="15"/>
        <v>0</v>
      </c>
      <c r="Y72" s="414">
        <f t="shared" si="15"/>
        <v>0</v>
      </c>
      <c r="Z72" s="414">
        <f t="shared" si="15"/>
        <v>0</v>
      </c>
      <c r="AA72" s="414">
        <f t="shared" si="15"/>
        <v>0</v>
      </c>
      <c r="AB72" s="424">
        <f t="shared" si="15"/>
        <v>0</v>
      </c>
      <c r="AC72" s="407">
        <f t="shared" si="15"/>
        <v>0</v>
      </c>
      <c r="AD72" s="996"/>
      <c r="AE72" s="997"/>
      <c r="AF72" s="998"/>
    </row>
    <row r="73" spans="1:32" x14ac:dyDescent="0.2">
      <c r="A73" s="11">
        <v>169</v>
      </c>
      <c r="B73" s="277"/>
      <c r="C73" s="278"/>
      <c r="D73" s="278"/>
      <c r="E73" s="278"/>
      <c r="F73" s="1455" t="s">
        <v>130</v>
      </c>
      <c r="G73" s="1456"/>
      <c r="H73" s="1456"/>
      <c r="I73" s="1456"/>
      <c r="J73" s="1456"/>
      <c r="K73" s="1456"/>
      <c r="L73" s="1457"/>
      <c r="M73" s="698">
        <v>0</v>
      </c>
      <c r="N73" s="699">
        <v>0</v>
      </c>
      <c r="O73" s="700">
        <v>0</v>
      </c>
      <c r="P73" s="700">
        <v>0</v>
      </c>
      <c r="Q73" s="705">
        <v>0</v>
      </c>
      <c r="R73" s="700">
        <v>0</v>
      </c>
      <c r="S73" s="701">
        <v>0</v>
      </c>
      <c r="T73" s="700">
        <v>0</v>
      </c>
      <c r="U73" s="701">
        <v>0</v>
      </c>
      <c r="V73" s="700">
        <v>0</v>
      </c>
      <c r="W73" s="701">
        <v>0</v>
      </c>
      <c r="X73" s="700">
        <v>0</v>
      </c>
      <c r="Y73" s="701">
        <v>0</v>
      </c>
      <c r="Z73" s="700">
        <v>0</v>
      </c>
      <c r="AA73" s="701">
        <v>0</v>
      </c>
      <c r="AB73" s="706">
        <v>0</v>
      </c>
      <c r="AC73" s="698">
        <v>0</v>
      </c>
      <c r="AD73" s="996"/>
      <c r="AE73" s="997"/>
      <c r="AF73" s="998"/>
    </row>
    <row r="74" spans="1:32" x14ac:dyDescent="0.2">
      <c r="A74" s="11">
        <v>170</v>
      </c>
      <c r="B74" s="277"/>
      <c r="C74" s="278"/>
      <c r="D74" s="278"/>
      <c r="E74" s="278"/>
      <c r="F74" s="1458" t="s">
        <v>131</v>
      </c>
      <c r="G74" s="1459"/>
      <c r="H74" s="1459"/>
      <c r="I74" s="1459"/>
      <c r="J74" s="1459"/>
      <c r="K74" s="1459"/>
      <c r="L74" s="1460"/>
      <c r="M74" s="698">
        <v>0</v>
      </c>
      <c r="N74" s="699">
        <v>0</v>
      </c>
      <c r="O74" s="700">
        <v>0</v>
      </c>
      <c r="P74" s="700">
        <v>0</v>
      </c>
      <c r="Q74" s="705">
        <v>0</v>
      </c>
      <c r="R74" s="700">
        <v>0</v>
      </c>
      <c r="S74" s="701">
        <v>0</v>
      </c>
      <c r="T74" s="700">
        <v>0</v>
      </c>
      <c r="U74" s="701">
        <v>0</v>
      </c>
      <c r="V74" s="700">
        <v>0</v>
      </c>
      <c r="W74" s="701">
        <v>0</v>
      </c>
      <c r="X74" s="700">
        <v>0</v>
      </c>
      <c r="Y74" s="701">
        <v>0</v>
      </c>
      <c r="Z74" s="700">
        <v>0</v>
      </c>
      <c r="AA74" s="701">
        <v>0</v>
      </c>
      <c r="AB74" s="706">
        <v>0</v>
      </c>
      <c r="AC74" s="698">
        <v>0</v>
      </c>
      <c r="AD74" s="996"/>
      <c r="AE74" s="997"/>
      <c r="AF74" s="998"/>
    </row>
    <row r="75" spans="1:32" x14ac:dyDescent="0.2">
      <c r="A75" s="11">
        <v>171</v>
      </c>
      <c r="B75" s="277"/>
      <c r="C75" s="278"/>
      <c r="D75" s="278"/>
      <c r="E75" s="1452" t="s">
        <v>132</v>
      </c>
      <c r="F75" s="1453"/>
      <c r="G75" s="1453"/>
      <c r="H75" s="1453"/>
      <c r="I75" s="1453"/>
      <c r="J75" s="1453"/>
      <c r="K75" s="1453"/>
      <c r="L75" s="1454"/>
      <c r="M75" s="407">
        <f>SUM(M76:M77)</f>
        <v>0</v>
      </c>
      <c r="N75" s="410">
        <f t="shared" ref="N75:AC75" si="16">SUBTOTAL(9,N76:N77)</f>
        <v>0</v>
      </c>
      <c r="O75" s="414">
        <f t="shared" si="16"/>
        <v>0</v>
      </c>
      <c r="P75" s="413">
        <f t="shared" si="16"/>
        <v>0</v>
      </c>
      <c r="Q75" s="415">
        <f t="shared" si="16"/>
        <v>0</v>
      </c>
      <c r="R75" s="414">
        <f t="shared" si="16"/>
        <v>0</v>
      </c>
      <c r="S75" s="414">
        <f t="shared" si="16"/>
        <v>0</v>
      </c>
      <c r="T75" s="414">
        <f t="shared" si="16"/>
        <v>0</v>
      </c>
      <c r="U75" s="414">
        <f t="shared" si="16"/>
        <v>0</v>
      </c>
      <c r="V75" s="414">
        <f t="shared" si="16"/>
        <v>0</v>
      </c>
      <c r="W75" s="414">
        <f t="shared" si="16"/>
        <v>0</v>
      </c>
      <c r="X75" s="414">
        <f t="shared" si="16"/>
        <v>0</v>
      </c>
      <c r="Y75" s="414">
        <f t="shared" si="16"/>
        <v>0</v>
      </c>
      <c r="Z75" s="414">
        <f t="shared" si="16"/>
        <v>0</v>
      </c>
      <c r="AA75" s="414">
        <f t="shared" si="16"/>
        <v>0</v>
      </c>
      <c r="AB75" s="424">
        <f t="shared" si="16"/>
        <v>0</v>
      </c>
      <c r="AC75" s="407">
        <f t="shared" si="16"/>
        <v>0</v>
      </c>
      <c r="AD75" s="996"/>
      <c r="AE75" s="997"/>
      <c r="AF75" s="998"/>
    </row>
    <row r="76" spans="1:32" x14ac:dyDescent="0.2">
      <c r="A76" s="11">
        <v>172</v>
      </c>
      <c r="B76" s="277"/>
      <c r="C76" s="278"/>
      <c r="D76" s="278"/>
      <c r="E76" s="278"/>
      <c r="F76" s="1455" t="s">
        <v>133</v>
      </c>
      <c r="G76" s="1456"/>
      <c r="H76" s="1456"/>
      <c r="I76" s="1456"/>
      <c r="J76" s="1456"/>
      <c r="K76" s="1456"/>
      <c r="L76" s="1457"/>
      <c r="M76" s="698">
        <v>0</v>
      </c>
      <c r="N76" s="699">
        <v>0</v>
      </c>
      <c r="O76" s="700">
        <v>0</v>
      </c>
      <c r="P76" s="700">
        <v>0</v>
      </c>
      <c r="Q76" s="705">
        <v>0</v>
      </c>
      <c r="R76" s="700">
        <v>0</v>
      </c>
      <c r="S76" s="701">
        <v>0</v>
      </c>
      <c r="T76" s="700">
        <v>0</v>
      </c>
      <c r="U76" s="701">
        <v>0</v>
      </c>
      <c r="V76" s="700">
        <v>0</v>
      </c>
      <c r="W76" s="701">
        <v>0</v>
      </c>
      <c r="X76" s="700">
        <v>0</v>
      </c>
      <c r="Y76" s="701">
        <v>0</v>
      </c>
      <c r="Z76" s="700">
        <v>0</v>
      </c>
      <c r="AA76" s="701">
        <v>0</v>
      </c>
      <c r="AB76" s="706">
        <v>0</v>
      </c>
      <c r="AC76" s="698">
        <v>0</v>
      </c>
      <c r="AD76" s="996"/>
      <c r="AE76" s="997"/>
      <c r="AF76" s="998"/>
    </row>
    <row r="77" spans="1:32" x14ac:dyDescent="0.2">
      <c r="A77" s="11">
        <v>173</v>
      </c>
      <c r="B77" s="277"/>
      <c r="C77" s="278"/>
      <c r="D77" s="278"/>
      <c r="E77" s="278"/>
      <c r="F77" s="1458" t="s">
        <v>134</v>
      </c>
      <c r="G77" s="1459"/>
      <c r="H77" s="1459"/>
      <c r="I77" s="1459"/>
      <c r="J77" s="1459"/>
      <c r="K77" s="1459"/>
      <c r="L77" s="1460"/>
      <c r="M77" s="698">
        <v>0</v>
      </c>
      <c r="N77" s="699">
        <v>0</v>
      </c>
      <c r="O77" s="700">
        <v>0</v>
      </c>
      <c r="P77" s="700">
        <v>0</v>
      </c>
      <c r="Q77" s="705">
        <v>0</v>
      </c>
      <c r="R77" s="700">
        <v>0</v>
      </c>
      <c r="S77" s="701">
        <v>0</v>
      </c>
      <c r="T77" s="700">
        <v>0</v>
      </c>
      <c r="U77" s="701">
        <v>0</v>
      </c>
      <c r="V77" s="700">
        <v>0</v>
      </c>
      <c r="W77" s="701">
        <v>0</v>
      </c>
      <c r="X77" s="700">
        <v>0</v>
      </c>
      <c r="Y77" s="701">
        <v>0</v>
      </c>
      <c r="Z77" s="700">
        <v>0</v>
      </c>
      <c r="AA77" s="701">
        <v>0</v>
      </c>
      <c r="AB77" s="706">
        <v>0</v>
      </c>
      <c r="AC77" s="698">
        <v>0</v>
      </c>
      <c r="AD77" s="996"/>
      <c r="AE77" s="997"/>
      <c r="AF77" s="998"/>
    </row>
    <row r="78" spans="1:32" x14ac:dyDescent="0.2">
      <c r="A78" s="11">
        <v>174</v>
      </c>
      <c r="B78" s="277"/>
      <c r="C78" s="278"/>
      <c r="D78" s="278"/>
      <c r="E78" s="1452" t="s">
        <v>135</v>
      </c>
      <c r="F78" s="1453"/>
      <c r="G78" s="1453"/>
      <c r="H78" s="1453"/>
      <c r="I78" s="1453"/>
      <c r="J78" s="1453"/>
      <c r="K78" s="1453"/>
      <c r="L78" s="1454"/>
      <c r="M78" s="407">
        <f>SUM(M79:M80)</f>
        <v>0</v>
      </c>
      <c r="N78" s="410">
        <f t="shared" ref="N78:AC78" si="17">SUBTOTAL(9,N79:N80)</f>
        <v>0</v>
      </c>
      <c r="O78" s="414">
        <f t="shared" si="17"/>
        <v>0</v>
      </c>
      <c r="P78" s="413">
        <f t="shared" si="17"/>
        <v>0</v>
      </c>
      <c r="Q78" s="415">
        <f t="shared" si="17"/>
        <v>0</v>
      </c>
      <c r="R78" s="414">
        <f t="shared" si="17"/>
        <v>0</v>
      </c>
      <c r="S78" s="414">
        <f t="shared" si="17"/>
        <v>0</v>
      </c>
      <c r="T78" s="414">
        <f t="shared" si="17"/>
        <v>0</v>
      </c>
      <c r="U78" s="414">
        <f t="shared" si="17"/>
        <v>0</v>
      </c>
      <c r="V78" s="414">
        <f t="shared" si="17"/>
        <v>0</v>
      </c>
      <c r="W78" s="414">
        <f t="shared" si="17"/>
        <v>0</v>
      </c>
      <c r="X78" s="414">
        <f t="shared" si="17"/>
        <v>0</v>
      </c>
      <c r="Y78" s="414">
        <f t="shared" si="17"/>
        <v>0</v>
      </c>
      <c r="Z78" s="414">
        <f t="shared" si="17"/>
        <v>0</v>
      </c>
      <c r="AA78" s="414">
        <f t="shared" si="17"/>
        <v>0</v>
      </c>
      <c r="AB78" s="424">
        <f t="shared" si="17"/>
        <v>0</v>
      </c>
      <c r="AC78" s="407">
        <f t="shared" si="17"/>
        <v>0</v>
      </c>
      <c r="AD78" s="996"/>
      <c r="AE78" s="997"/>
      <c r="AF78" s="998"/>
    </row>
    <row r="79" spans="1:32" x14ac:dyDescent="0.2">
      <c r="A79" s="11">
        <v>175</v>
      </c>
      <c r="B79" s="277"/>
      <c r="C79" s="278"/>
      <c r="D79" s="278"/>
      <c r="E79" s="278"/>
      <c r="F79" s="1455" t="s">
        <v>136</v>
      </c>
      <c r="G79" s="1456"/>
      <c r="H79" s="1456"/>
      <c r="I79" s="1456"/>
      <c r="J79" s="1456"/>
      <c r="K79" s="1456"/>
      <c r="L79" s="1457"/>
      <c r="M79" s="698">
        <v>0</v>
      </c>
      <c r="N79" s="699">
        <v>0</v>
      </c>
      <c r="O79" s="700">
        <v>0</v>
      </c>
      <c r="P79" s="700">
        <v>0</v>
      </c>
      <c r="Q79" s="705">
        <v>0</v>
      </c>
      <c r="R79" s="700">
        <v>0</v>
      </c>
      <c r="S79" s="701">
        <v>0</v>
      </c>
      <c r="T79" s="700">
        <v>0</v>
      </c>
      <c r="U79" s="701">
        <v>0</v>
      </c>
      <c r="V79" s="700">
        <v>0</v>
      </c>
      <c r="W79" s="701">
        <v>0</v>
      </c>
      <c r="X79" s="700">
        <v>0</v>
      </c>
      <c r="Y79" s="701">
        <v>0</v>
      </c>
      <c r="Z79" s="700">
        <v>0</v>
      </c>
      <c r="AA79" s="701">
        <v>0</v>
      </c>
      <c r="AB79" s="706">
        <v>0</v>
      </c>
      <c r="AC79" s="698">
        <v>0</v>
      </c>
      <c r="AD79" s="996"/>
      <c r="AE79" s="997"/>
      <c r="AF79" s="998"/>
    </row>
    <row r="80" spans="1:32" x14ac:dyDescent="0.2">
      <c r="A80" s="11">
        <v>176</v>
      </c>
      <c r="B80" s="277"/>
      <c r="C80" s="278"/>
      <c r="D80" s="278"/>
      <c r="E80" s="278"/>
      <c r="F80" s="1458" t="s">
        <v>137</v>
      </c>
      <c r="G80" s="1459"/>
      <c r="H80" s="1459"/>
      <c r="I80" s="1459"/>
      <c r="J80" s="1459"/>
      <c r="K80" s="1459"/>
      <c r="L80" s="1460"/>
      <c r="M80" s="698">
        <v>0</v>
      </c>
      <c r="N80" s="699">
        <v>0</v>
      </c>
      <c r="O80" s="700">
        <v>0</v>
      </c>
      <c r="P80" s="700">
        <v>0</v>
      </c>
      <c r="Q80" s="705">
        <v>0</v>
      </c>
      <c r="R80" s="700">
        <v>0</v>
      </c>
      <c r="S80" s="701">
        <v>0</v>
      </c>
      <c r="T80" s="700">
        <v>0</v>
      </c>
      <c r="U80" s="701">
        <v>0</v>
      </c>
      <c r="V80" s="700">
        <v>0</v>
      </c>
      <c r="W80" s="701">
        <v>0</v>
      </c>
      <c r="X80" s="700">
        <v>0</v>
      </c>
      <c r="Y80" s="701">
        <v>0</v>
      </c>
      <c r="Z80" s="700">
        <v>0</v>
      </c>
      <c r="AA80" s="701">
        <v>0</v>
      </c>
      <c r="AB80" s="706">
        <v>0</v>
      </c>
      <c r="AC80" s="698">
        <v>0</v>
      </c>
      <c r="AD80" s="996"/>
      <c r="AE80" s="997"/>
      <c r="AF80" s="998"/>
    </row>
    <row r="81" spans="1:32" x14ac:dyDescent="0.2">
      <c r="A81" s="11">
        <v>177</v>
      </c>
      <c r="B81" s="277"/>
      <c r="C81" s="278"/>
      <c r="D81" s="278"/>
      <c r="E81" s="1452" t="s">
        <v>550</v>
      </c>
      <c r="F81" s="1453"/>
      <c r="G81" s="1453"/>
      <c r="H81" s="1453"/>
      <c r="I81" s="1453"/>
      <c r="J81" s="1453"/>
      <c r="K81" s="1453"/>
      <c r="L81" s="1454"/>
      <c r="M81" s="407">
        <f>SUM(M82:M83)</f>
        <v>0</v>
      </c>
      <c r="N81" s="410">
        <f t="shared" ref="N81:AC81" si="18">SUBTOTAL(9,N82:N83)</f>
        <v>0</v>
      </c>
      <c r="O81" s="414">
        <f t="shared" si="18"/>
        <v>0</v>
      </c>
      <c r="P81" s="413">
        <f t="shared" si="18"/>
        <v>0</v>
      </c>
      <c r="Q81" s="415">
        <f t="shared" si="18"/>
        <v>0</v>
      </c>
      <c r="R81" s="414">
        <f t="shared" si="18"/>
        <v>0</v>
      </c>
      <c r="S81" s="414">
        <f t="shared" si="18"/>
        <v>0</v>
      </c>
      <c r="T81" s="414">
        <f t="shared" si="18"/>
        <v>0</v>
      </c>
      <c r="U81" s="414">
        <f t="shared" si="18"/>
        <v>0</v>
      </c>
      <c r="V81" s="414">
        <f t="shared" si="18"/>
        <v>0</v>
      </c>
      <c r="W81" s="414">
        <f t="shared" si="18"/>
        <v>0</v>
      </c>
      <c r="X81" s="414">
        <f t="shared" si="18"/>
        <v>0</v>
      </c>
      <c r="Y81" s="414">
        <f t="shared" si="18"/>
        <v>0</v>
      </c>
      <c r="Z81" s="414">
        <f t="shared" si="18"/>
        <v>0</v>
      </c>
      <c r="AA81" s="414">
        <f t="shared" si="18"/>
        <v>0</v>
      </c>
      <c r="AB81" s="424">
        <f t="shared" si="18"/>
        <v>0</v>
      </c>
      <c r="AC81" s="407">
        <f t="shared" si="18"/>
        <v>0</v>
      </c>
      <c r="AD81" s="996"/>
      <c r="AE81" s="997"/>
      <c r="AF81" s="998"/>
    </row>
    <row r="82" spans="1:32" x14ac:dyDescent="0.2">
      <c r="A82" s="11">
        <v>178</v>
      </c>
      <c r="B82" s="277"/>
      <c r="C82" s="278"/>
      <c r="D82" s="278"/>
      <c r="E82" s="278"/>
      <c r="F82" s="1455" t="s">
        <v>551</v>
      </c>
      <c r="G82" s="1456"/>
      <c r="H82" s="1456"/>
      <c r="I82" s="1456"/>
      <c r="J82" s="1456"/>
      <c r="K82" s="1456"/>
      <c r="L82" s="1457"/>
      <c r="M82" s="698">
        <v>0</v>
      </c>
      <c r="N82" s="699">
        <v>0</v>
      </c>
      <c r="O82" s="700">
        <v>0</v>
      </c>
      <c r="P82" s="700">
        <v>0</v>
      </c>
      <c r="Q82" s="705">
        <v>0</v>
      </c>
      <c r="R82" s="700">
        <v>0</v>
      </c>
      <c r="S82" s="701">
        <v>0</v>
      </c>
      <c r="T82" s="700">
        <v>0</v>
      </c>
      <c r="U82" s="701">
        <v>0</v>
      </c>
      <c r="V82" s="700">
        <v>0</v>
      </c>
      <c r="W82" s="701">
        <v>0</v>
      </c>
      <c r="X82" s="700">
        <v>0</v>
      </c>
      <c r="Y82" s="701">
        <v>0</v>
      </c>
      <c r="Z82" s="700">
        <v>0</v>
      </c>
      <c r="AA82" s="701">
        <v>0</v>
      </c>
      <c r="AB82" s="706">
        <v>0</v>
      </c>
      <c r="AC82" s="698">
        <v>0</v>
      </c>
      <c r="AD82" s="996"/>
      <c r="AE82" s="997"/>
      <c r="AF82" s="998"/>
    </row>
    <row r="83" spans="1:32" x14ac:dyDescent="0.2">
      <c r="A83" s="11">
        <v>179</v>
      </c>
      <c r="B83" s="277"/>
      <c r="C83" s="278"/>
      <c r="D83" s="278"/>
      <c r="E83" s="278"/>
      <c r="F83" s="1458" t="s">
        <v>552</v>
      </c>
      <c r="G83" s="1459"/>
      <c r="H83" s="1459"/>
      <c r="I83" s="1459"/>
      <c r="J83" s="1459"/>
      <c r="K83" s="1459"/>
      <c r="L83" s="1460"/>
      <c r="M83" s="698">
        <v>0</v>
      </c>
      <c r="N83" s="699">
        <v>0</v>
      </c>
      <c r="O83" s="700">
        <v>0</v>
      </c>
      <c r="P83" s="700">
        <v>0</v>
      </c>
      <c r="Q83" s="705">
        <v>0</v>
      </c>
      <c r="R83" s="700">
        <v>0</v>
      </c>
      <c r="S83" s="701">
        <v>0</v>
      </c>
      <c r="T83" s="700">
        <v>0</v>
      </c>
      <c r="U83" s="701">
        <v>0</v>
      </c>
      <c r="V83" s="700">
        <v>0</v>
      </c>
      <c r="W83" s="701">
        <v>0</v>
      </c>
      <c r="X83" s="700">
        <v>0</v>
      </c>
      <c r="Y83" s="701">
        <v>0</v>
      </c>
      <c r="Z83" s="700">
        <v>0</v>
      </c>
      <c r="AA83" s="701">
        <v>0</v>
      </c>
      <c r="AB83" s="706">
        <v>0</v>
      </c>
      <c r="AC83" s="698">
        <v>0</v>
      </c>
      <c r="AD83" s="996"/>
      <c r="AE83" s="997"/>
      <c r="AF83" s="998"/>
    </row>
    <row r="84" spans="1:32" x14ac:dyDescent="0.2">
      <c r="A84" s="11">
        <v>180</v>
      </c>
      <c r="B84" s="277"/>
      <c r="C84" s="278"/>
      <c r="D84" s="278"/>
      <c r="E84" s="1452" t="s">
        <v>553</v>
      </c>
      <c r="F84" s="1453"/>
      <c r="G84" s="1453"/>
      <c r="H84" s="1453"/>
      <c r="I84" s="1453"/>
      <c r="J84" s="1453"/>
      <c r="K84" s="1453"/>
      <c r="L84" s="1454"/>
      <c r="M84" s="407">
        <f>SUM(M85:M86)</f>
        <v>0</v>
      </c>
      <c r="N84" s="410">
        <f t="shared" ref="N84:AC84" si="19">SUBTOTAL(9,N85:N86)</f>
        <v>0</v>
      </c>
      <c r="O84" s="414">
        <f t="shared" si="19"/>
        <v>0</v>
      </c>
      <c r="P84" s="413">
        <f t="shared" si="19"/>
        <v>0</v>
      </c>
      <c r="Q84" s="415">
        <f t="shared" si="19"/>
        <v>0</v>
      </c>
      <c r="R84" s="414">
        <f t="shared" si="19"/>
        <v>0</v>
      </c>
      <c r="S84" s="414">
        <f t="shared" si="19"/>
        <v>0</v>
      </c>
      <c r="T84" s="414">
        <f t="shared" si="19"/>
        <v>0</v>
      </c>
      <c r="U84" s="414">
        <f t="shared" si="19"/>
        <v>0</v>
      </c>
      <c r="V84" s="414">
        <f t="shared" si="19"/>
        <v>0</v>
      </c>
      <c r="W84" s="414">
        <f t="shared" si="19"/>
        <v>0</v>
      </c>
      <c r="X84" s="414">
        <f t="shared" si="19"/>
        <v>0</v>
      </c>
      <c r="Y84" s="414">
        <f t="shared" si="19"/>
        <v>0</v>
      </c>
      <c r="Z84" s="414">
        <f t="shared" si="19"/>
        <v>0</v>
      </c>
      <c r="AA84" s="414">
        <f t="shared" si="19"/>
        <v>0</v>
      </c>
      <c r="AB84" s="424">
        <f t="shared" si="19"/>
        <v>0</v>
      </c>
      <c r="AC84" s="407">
        <f t="shared" si="19"/>
        <v>0</v>
      </c>
      <c r="AD84" s="996"/>
      <c r="AE84" s="997"/>
      <c r="AF84" s="998"/>
    </row>
    <row r="85" spans="1:32" x14ac:dyDescent="0.2">
      <c r="A85" s="11">
        <v>181</v>
      </c>
      <c r="B85" s="277"/>
      <c r="C85" s="278"/>
      <c r="D85" s="278"/>
      <c r="E85" s="278"/>
      <c r="F85" s="1455" t="s">
        <v>554</v>
      </c>
      <c r="G85" s="1456"/>
      <c r="H85" s="1456"/>
      <c r="I85" s="1456"/>
      <c r="J85" s="1456"/>
      <c r="K85" s="1456"/>
      <c r="L85" s="1457"/>
      <c r="M85" s="698">
        <v>0</v>
      </c>
      <c r="N85" s="699">
        <v>0</v>
      </c>
      <c r="O85" s="700">
        <v>0</v>
      </c>
      <c r="P85" s="700">
        <v>0</v>
      </c>
      <c r="Q85" s="705">
        <v>0</v>
      </c>
      <c r="R85" s="700">
        <v>0</v>
      </c>
      <c r="S85" s="701">
        <v>0</v>
      </c>
      <c r="T85" s="700">
        <v>0</v>
      </c>
      <c r="U85" s="701">
        <v>0</v>
      </c>
      <c r="V85" s="700">
        <v>0</v>
      </c>
      <c r="W85" s="701">
        <v>0</v>
      </c>
      <c r="X85" s="700">
        <v>0</v>
      </c>
      <c r="Y85" s="701">
        <v>0</v>
      </c>
      <c r="Z85" s="700">
        <v>0</v>
      </c>
      <c r="AA85" s="701">
        <v>0</v>
      </c>
      <c r="AB85" s="706">
        <v>0</v>
      </c>
      <c r="AC85" s="698">
        <v>0</v>
      </c>
      <c r="AD85" s="996"/>
      <c r="AE85" s="997"/>
      <c r="AF85" s="998"/>
    </row>
    <row r="86" spans="1:32" x14ac:dyDescent="0.2">
      <c r="A86" s="11">
        <v>182</v>
      </c>
      <c r="B86" s="277"/>
      <c r="C86" s="278"/>
      <c r="D86" s="278"/>
      <c r="E86" s="278"/>
      <c r="F86" s="1458" t="s">
        <v>555</v>
      </c>
      <c r="G86" s="1459"/>
      <c r="H86" s="1459"/>
      <c r="I86" s="1459"/>
      <c r="J86" s="1459"/>
      <c r="K86" s="1459"/>
      <c r="L86" s="1460"/>
      <c r="M86" s="698">
        <v>0</v>
      </c>
      <c r="N86" s="699">
        <v>0</v>
      </c>
      <c r="O86" s="700">
        <v>0</v>
      </c>
      <c r="P86" s="700">
        <v>0</v>
      </c>
      <c r="Q86" s="705">
        <v>0</v>
      </c>
      <c r="R86" s="700">
        <v>0</v>
      </c>
      <c r="S86" s="701">
        <v>0</v>
      </c>
      <c r="T86" s="700">
        <v>0</v>
      </c>
      <c r="U86" s="701">
        <v>0</v>
      </c>
      <c r="V86" s="700">
        <v>0</v>
      </c>
      <c r="W86" s="701">
        <v>0</v>
      </c>
      <c r="X86" s="700">
        <v>0</v>
      </c>
      <c r="Y86" s="701">
        <v>0</v>
      </c>
      <c r="Z86" s="700">
        <v>0</v>
      </c>
      <c r="AA86" s="701">
        <v>0</v>
      </c>
      <c r="AB86" s="706">
        <v>0</v>
      </c>
      <c r="AC86" s="698">
        <v>0</v>
      </c>
      <c r="AD86" s="996"/>
      <c r="AE86" s="997"/>
      <c r="AF86" s="998"/>
    </row>
    <row r="87" spans="1:32" x14ac:dyDescent="0.2">
      <c r="A87" s="11">
        <v>183</v>
      </c>
      <c r="B87" s="277"/>
      <c r="C87" s="278"/>
      <c r="D87" s="1485" t="s">
        <v>24</v>
      </c>
      <c r="E87" s="1486"/>
      <c r="F87" s="1486"/>
      <c r="G87" s="1486"/>
      <c r="H87" s="1486"/>
      <c r="I87" s="1486"/>
      <c r="J87" s="1486"/>
      <c r="K87" s="1486"/>
      <c r="L87" s="1487"/>
      <c r="M87" s="407">
        <f>SUM(M88:M90)</f>
        <v>0</v>
      </c>
      <c r="N87" s="808"/>
      <c r="O87" s="809"/>
      <c r="P87" s="809"/>
      <c r="Q87" s="415">
        <f>SUBTOTAL(9,Q88:Q90)</f>
        <v>0</v>
      </c>
      <c r="R87" s="414">
        <f t="shared" ref="R87:T87" si="20">SUBTOTAL(9,R88:R90)</f>
        <v>0</v>
      </c>
      <c r="S87" s="414">
        <f t="shared" si="20"/>
        <v>0</v>
      </c>
      <c r="T87" s="414">
        <f t="shared" si="20"/>
        <v>0</v>
      </c>
      <c r="U87" s="809"/>
      <c r="V87" s="809"/>
      <c r="W87" s="809"/>
      <c r="X87" s="809"/>
      <c r="Y87" s="809"/>
      <c r="Z87" s="809"/>
      <c r="AA87" s="809"/>
      <c r="AB87" s="810"/>
      <c r="AC87" s="407"/>
      <c r="AD87" s="996"/>
      <c r="AE87" s="997"/>
      <c r="AF87" s="998"/>
    </row>
    <row r="88" spans="1:32" x14ac:dyDescent="0.2">
      <c r="A88" s="11">
        <v>184</v>
      </c>
      <c r="B88" s="277"/>
      <c r="C88" s="278"/>
      <c r="D88" s="278"/>
      <c r="E88" s="278"/>
      <c r="F88" s="1455" t="s">
        <v>156</v>
      </c>
      <c r="G88" s="1456"/>
      <c r="H88" s="1456"/>
      <c r="I88" s="1456"/>
      <c r="J88" s="1456"/>
      <c r="K88" s="1456"/>
      <c r="L88" s="1457"/>
      <c r="M88" s="698">
        <v>0</v>
      </c>
      <c r="N88" s="807"/>
      <c r="O88" s="807"/>
      <c r="P88" s="807"/>
      <c r="Q88" s="706">
        <v>0</v>
      </c>
      <c r="R88" s="806"/>
      <c r="S88" s="807"/>
      <c r="T88" s="807"/>
      <c r="U88" s="807"/>
      <c r="V88" s="807"/>
      <c r="W88" s="807"/>
      <c r="X88" s="807"/>
      <c r="Y88" s="807"/>
      <c r="Z88" s="807"/>
      <c r="AA88" s="807"/>
      <c r="AB88" s="807"/>
      <c r="AC88" s="698">
        <v>0</v>
      </c>
      <c r="AD88" s="996"/>
      <c r="AE88" s="997"/>
      <c r="AF88" s="998"/>
    </row>
    <row r="89" spans="1:32" x14ac:dyDescent="0.2">
      <c r="A89" s="11">
        <v>185</v>
      </c>
      <c r="B89" s="277"/>
      <c r="C89" s="278"/>
      <c r="D89" s="278"/>
      <c r="E89" s="278"/>
      <c r="F89" s="1449" t="s">
        <v>157</v>
      </c>
      <c r="G89" s="1450"/>
      <c r="H89" s="1450"/>
      <c r="I89" s="1450"/>
      <c r="J89" s="1450"/>
      <c r="K89" s="1450"/>
      <c r="L89" s="1451"/>
      <c r="M89" s="698">
        <v>0</v>
      </c>
      <c r="N89" s="807"/>
      <c r="O89" s="807"/>
      <c r="P89" s="807"/>
      <c r="Q89" s="807"/>
      <c r="R89" s="699">
        <v>0</v>
      </c>
      <c r="S89" s="700">
        <v>0</v>
      </c>
      <c r="T89" s="700">
        <v>0</v>
      </c>
      <c r="U89" s="807"/>
      <c r="V89" s="807"/>
      <c r="W89" s="807"/>
      <c r="X89" s="807"/>
      <c r="Y89" s="807"/>
      <c r="Z89" s="807"/>
      <c r="AA89" s="807"/>
      <c r="AB89" s="807"/>
      <c r="AC89" s="698">
        <v>0</v>
      </c>
      <c r="AD89" s="996"/>
      <c r="AE89" s="997"/>
      <c r="AF89" s="998"/>
    </row>
    <row r="90" spans="1:32" x14ac:dyDescent="0.2">
      <c r="A90" s="11">
        <v>186</v>
      </c>
      <c r="B90" s="277"/>
      <c r="C90" s="278"/>
      <c r="D90" s="278"/>
      <c r="E90" s="278"/>
      <c r="F90" s="1458" t="s">
        <v>25</v>
      </c>
      <c r="G90" s="1459"/>
      <c r="H90" s="1459"/>
      <c r="I90" s="1459"/>
      <c r="J90" s="1459"/>
      <c r="K90" s="1459"/>
      <c r="L90" s="1460"/>
      <c r="M90" s="698">
        <v>0</v>
      </c>
      <c r="N90" s="811"/>
      <c r="O90" s="812"/>
      <c r="P90" s="812"/>
      <c r="Q90" s="812"/>
      <c r="R90" s="811"/>
      <c r="S90" s="812"/>
      <c r="T90" s="812"/>
      <c r="U90" s="812"/>
      <c r="V90" s="812"/>
      <c r="W90" s="812"/>
      <c r="X90" s="812"/>
      <c r="Y90" s="812"/>
      <c r="Z90" s="812"/>
      <c r="AA90" s="812"/>
      <c r="AB90" s="813"/>
      <c r="AC90" s="407"/>
      <c r="AD90" s="996"/>
      <c r="AE90" s="997"/>
      <c r="AF90" s="998"/>
    </row>
    <row r="91" spans="1:32" x14ac:dyDescent="0.2">
      <c r="A91" s="11">
        <v>187</v>
      </c>
      <c r="B91" s="277"/>
      <c r="C91" s="278"/>
      <c r="D91" s="1485" t="s">
        <v>467</v>
      </c>
      <c r="E91" s="1486"/>
      <c r="F91" s="1486"/>
      <c r="G91" s="1486"/>
      <c r="H91" s="1486"/>
      <c r="I91" s="1486"/>
      <c r="J91" s="1486"/>
      <c r="K91" s="1486"/>
      <c r="L91" s="1487"/>
      <c r="M91" s="407">
        <f>SUM(M92:M93)</f>
        <v>0</v>
      </c>
      <c r="N91" s="410">
        <f t="shared" ref="N91:AC91" si="21">SUBTOTAL(9,N92:N93)</f>
        <v>0</v>
      </c>
      <c r="O91" s="414">
        <f t="shared" si="21"/>
        <v>0</v>
      </c>
      <c r="P91" s="413">
        <f t="shared" si="21"/>
        <v>0</v>
      </c>
      <c r="Q91" s="411">
        <f t="shared" si="21"/>
        <v>0</v>
      </c>
      <c r="R91" s="414">
        <f t="shared" si="21"/>
        <v>0</v>
      </c>
      <c r="S91" s="414">
        <f t="shared" si="21"/>
        <v>0</v>
      </c>
      <c r="T91" s="414">
        <f t="shared" si="21"/>
        <v>0</v>
      </c>
      <c r="U91" s="414">
        <f t="shared" si="21"/>
        <v>0</v>
      </c>
      <c r="V91" s="414">
        <f t="shared" si="21"/>
        <v>0</v>
      </c>
      <c r="W91" s="414">
        <f t="shared" si="21"/>
        <v>0</v>
      </c>
      <c r="X91" s="414">
        <f t="shared" si="21"/>
        <v>0</v>
      </c>
      <c r="Y91" s="414">
        <f t="shared" si="21"/>
        <v>0</v>
      </c>
      <c r="Z91" s="414">
        <f t="shared" si="21"/>
        <v>0</v>
      </c>
      <c r="AA91" s="414">
        <f t="shared" si="21"/>
        <v>0</v>
      </c>
      <c r="AB91" s="424">
        <f t="shared" si="21"/>
        <v>0</v>
      </c>
      <c r="AC91" s="407">
        <f t="shared" si="21"/>
        <v>0</v>
      </c>
      <c r="AD91" s="996"/>
      <c r="AE91" s="997"/>
      <c r="AF91" s="998"/>
    </row>
    <row r="92" spans="1:32" x14ac:dyDescent="0.2">
      <c r="A92" s="11">
        <v>188</v>
      </c>
      <c r="B92" s="277"/>
      <c r="C92" s="278"/>
      <c r="D92" s="278"/>
      <c r="E92" s="278"/>
      <c r="F92" s="1455" t="s">
        <v>466</v>
      </c>
      <c r="G92" s="1456"/>
      <c r="H92" s="1456"/>
      <c r="I92" s="1456"/>
      <c r="J92" s="1456"/>
      <c r="K92" s="1456"/>
      <c r="L92" s="1457"/>
      <c r="M92" s="698">
        <v>0</v>
      </c>
      <c r="N92" s="699">
        <v>0</v>
      </c>
      <c r="O92" s="700">
        <v>0</v>
      </c>
      <c r="P92" s="700">
        <v>0</v>
      </c>
      <c r="Q92" s="705">
        <v>0</v>
      </c>
      <c r="R92" s="700">
        <v>0</v>
      </c>
      <c r="S92" s="701">
        <v>0</v>
      </c>
      <c r="T92" s="700">
        <v>0</v>
      </c>
      <c r="U92" s="701">
        <v>0</v>
      </c>
      <c r="V92" s="700">
        <v>0</v>
      </c>
      <c r="W92" s="701">
        <v>0</v>
      </c>
      <c r="X92" s="700">
        <v>0</v>
      </c>
      <c r="Y92" s="701">
        <v>0</v>
      </c>
      <c r="Z92" s="700">
        <v>0</v>
      </c>
      <c r="AA92" s="701">
        <v>0</v>
      </c>
      <c r="AB92" s="706">
        <v>0</v>
      </c>
      <c r="AC92" s="698">
        <v>0</v>
      </c>
      <c r="AD92" s="996"/>
      <c r="AE92" s="997"/>
      <c r="AF92" s="998"/>
    </row>
    <row r="93" spans="1:32" x14ac:dyDescent="0.2">
      <c r="A93" s="11">
        <v>189</v>
      </c>
      <c r="B93" s="277"/>
      <c r="C93" s="278"/>
      <c r="D93" s="278"/>
      <c r="E93" s="278"/>
      <c r="F93" s="1449" t="s">
        <v>576</v>
      </c>
      <c r="G93" s="1450"/>
      <c r="H93" s="1450"/>
      <c r="I93" s="1450"/>
      <c r="J93" s="1450"/>
      <c r="K93" s="1450"/>
      <c r="L93" s="1451"/>
      <c r="M93" s="698">
        <v>0</v>
      </c>
      <c r="N93" s="699">
        <v>0</v>
      </c>
      <c r="O93" s="700">
        <v>0</v>
      </c>
      <c r="P93" s="700">
        <v>0</v>
      </c>
      <c r="Q93" s="705">
        <v>0</v>
      </c>
      <c r="R93" s="700">
        <v>0</v>
      </c>
      <c r="S93" s="701">
        <v>0</v>
      </c>
      <c r="T93" s="700">
        <v>0</v>
      </c>
      <c r="U93" s="701">
        <v>0</v>
      </c>
      <c r="V93" s="700">
        <v>0</v>
      </c>
      <c r="W93" s="701">
        <v>0</v>
      </c>
      <c r="X93" s="700">
        <v>0</v>
      </c>
      <c r="Y93" s="701">
        <v>0</v>
      </c>
      <c r="Z93" s="700">
        <v>0</v>
      </c>
      <c r="AA93" s="701">
        <v>0</v>
      </c>
      <c r="AB93" s="706">
        <v>0</v>
      </c>
      <c r="AC93" s="698">
        <v>0</v>
      </c>
      <c r="AD93" s="996"/>
      <c r="AE93" s="997"/>
      <c r="AF93" s="998"/>
    </row>
    <row r="94" spans="1:32" x14ac:dyDescent="0.2">
      <c r="A94" s="11">
        <v>190</v>
      </c>
      <c r="B94" s="277"/>
      <c r="C94" s="1546" t="s">
        <v>26</v>
      </c>
      <c r="D94" s="1531"/>
      <c r="E94" s="1531"/>
      <c r="F94" s="1531"/>
      <c r="G94" s="1531"/>
      <c r="H94" s="1531"/>
      <c r="I94" s="1531"/>
      <c r="J94" s="1531"/>
      <c r="K94" s="1531"/>
      <c r="L94" s="1531"/>
      <c r="M94" s="1531"/>
      <c r="N94" s="1531"/>
      <c r="O94" s="1531"/>
      <c r="P94" s="1531"/>
      <c r="Q94" s="1531"/>
      <c r="R94" s="1531"/>
      <c r="S94" s="1531"/>
      <c r="T94" s="1531"/>
      <c r="U94" s="1531"/>
      <c r="V94" s="1531"/>
      <c r="W94" s="1531"/>
      <c r="X94" s="1531"/>
      <c r="Y94" s="1531"/>
      <c r="Z94" s="1531"/>
      <c r="AA94" s="1531"/>
      <c r="AB94" s="1531"/>
      <c r="AC94" s="1546"/>
      <c r="AD94" s="1531"/>
      <c r="AE94" s="1531"/>
      <c r="AF94" s="1531"/>
    </row>
    <row r="95" spans="1:32" x14ac:dyDescent="0.2">
      <c r="A95" s="11">
        <v>191</v>
      </c>
      <c r="B95" s="277"/>
      <c r="C95" s="278"/>
      <c r="D95" s="1485" t="s">
        <v>27</v>
      </c>
      <c r="E95" s="1486"/>
      <c r="F95" s="1486"/>
      <c r="G95" s="1486"/>
      <c r="H95" s="1486"/>
      <c r="I95" s="1486"/>
      <c r="J95" s="1486"/>
      <c r="K95" s="1486"/>
      <c r="L95" s="1486"/>
      <c r="M95" s="1486"/>
      <c r="N95" s="1486"/>
      <c r="O95" s="1486"/>
      <c r="P95" s="1486"/>
      <c r="Q95" s="1486"/>
      <c r="R95" s="1486"/>
      <c r="S95" s="1486"/>
      <c r="T95" s="1486"/>
      <c r="U95" s="1486"/>
      <c r="V95" s="1486"/>
      <c r="W95" s="1486"/>
      <c r="X95" s="1486"/>
      <c r="Y95" s="1486"/>
      <c r="Z95" s="1486"/>
      <c r="AA95" s="1486"/>
      <c r="AB95" s="1486"/>
      <c r="AC95" s="1486"/>
      <c r="AD95" s="1486"/>
      <c r="AE95" s="1486"/>
      <c r="AF95" s="1487"/>
    </row>
    <row r="96" spans="1:32" x14ac:dyDescent="0.2">
      <c r="A96" s="11">
        <v>192</v>
      </c>
      <c r="B96" s="277"/>
      <c r="C96" s="278"/>
      <c r="D96" s="278"/>
      <c r="E96" s="1532" t="s">
        <v>28</v>
      </c>
      <c r="F96" s="1533"/>
      <c r="G96" s="1533"/>
      <c r="H96" s="1533"/>
      <c r="I96" s="1533"/>
      <c r="J96" s="1533"/>
      <c r="K96" s="1533"/>
      <c r="L96" s="1534"/>
      <c r="M96" s="407">
        <f>SUM(M97:M100)</f>
        <v>0</v>
      </c>
      <c r="N96" s="410">
        <f t="shared" ref="N96:AC96" si="22">SUBTOTAL(9,N97:N100)</f>
        <v>0</v>
      </c>
      <c r="O96" s="414">
        <f t="shared" si="22"/>
        <v>0</v>
      </c>
      <c r="P96" s="413">
        <f t="shared" si="22"/>
        <v>0</v>
      </c>
      <c r="Q96" s="415">
        <f t="shared" si="22"/>
        <v>0</v>
      </c>
      <c r="R96" s="414">
        <f t="shared" si="22"/>
        <v>0</v>
      </c>
      <c r="S96" s="414">
        <f t="shared" si="22"/>
        <v>0</v>
      </c>
      <c r="T96" s="414">
        <f t="shared" si="22"/>
        <v>0</v>
      </c>
      <c r="U96" s="414">
        <f t="shared" si="22"/>
        <v>0</v>
      </c>
      <c r="V96" s="414">
        <f t="shared" si="22"/>
        <v>0</v>
      </c>
      <c r="W96" s="414">
        <f t="shared" si="22"/>
        <v>0</v>
      </c>
      <c r="X96" s="414">
        <f t="shared" si="22"/>
        <v>0</v>
      </c>
      <c r="Y96" s="414">
        <f t="shared" si="22"/>
        <v>0</v>
      </c>
      <c r="Z96" s="414">
        <f t="shared" si="22"/>
        <v>0</v>
      </c>
      <c r="AA96" s="414">
        <f t="shared" si="22"/>
        <v>0</v>
      </c>
      <c r="AB96" s="424">
        <f t="shared" si="22"/>
        <v>0</v>
      </c>
      <c r="AC96" s="407">
        <f t="shared" si="22"/>
        <v>0</v>
      </c>
      <c r="AD96" s="996"/>
      <c r="AE96" s="997"/>
      <c r="AF96" s="998"/>
    </row>
    <row r="97" spans="1:32" ht="15" customHeight="1" x14ac:dyDescent="0.2">
      <c r="A97" s="11">
        <v>193</v>
      </c>
      <c r="B97" s="277"/>
      <c r="C97" s="278"/>
      <c r="D97" s="278"/>
      <c r="E97" s="278"/>
      <c r="F97" s="1455" t="s">
        <v>30</v>
      </c>
      <c r="G97" s="1456"/>
      <c r="H97" s="1456"/>
      <c r="I97" s="1456"/>
      <c r="J97" s="1456"/>
      <c r="K97" s="1456"/>
      <c r="L97" s="1457"/>
      <c r="M97" s="698">
        <v>0</v>
      </c>
      <c r="N97" s="699">
        <v>0</v>
      </c>
      <c r="O97" s="700">
        <v>0</v>
      </c>
      <c r="P97" s="700">
        <v>0</v>
      </c>
      <c r="Q97" s="705">
        <v>0</v>
      </c>
      <c r="R97" s="700">
        <v>0</v>
      </c>
      <c r="S97" s="701">
        <v>0</v>
      </c>
      <c r="T97" s="700">
        <v>0</v>
      </c>
      <c r="U97" s="701">
        <v>0</v>
      </c>
      <c r="V97" s="700">
        <v>0</v>
      </c>
      <c r="W97" s="701">
        <v>0</v>
      </c>
      <c r="X97" s="700">
        <v>0</v>
      </c>
      <c r="Y97" s="701">
        <v>0</v>
      </c>
      <c r="Z97" s="700">
        <v>0</v>
      </c>
      <c r="AA97" s="701">
        <v>0</v>
      </c>
      <c r="AB97" s="706">
        <v>0</v>
      </c>
      <c r="AC97" s="698">
        <v>0</v>
      </c>
      <c r="AD97" s="996"/>
      <c r="AE97" s="997"/>
      <c r="AF97" s="998"/>
    </row>
    <row r="98" spans="1:32" x14ac:dyDescent="0.2">
      <c r="A98" s="11">
        <v>194</v>
      </c>
      <c r="B98" s="277"/>
      <c r="C98" s="278"/>
      <c r="D98" s="278"/>
      <c r="E98" s="278"/>
      <c r="F98" s="1449" t="s">
        <v>29</v>
      </c>
      <c r="G98" s="1450"/>
      <c r="H98" s="1450"/>
      <c r="I98" s="1450"/>
      <c r="J98" s="1450"/>
      <c r="K98" s="1450"/>
      <c r="L98" s="1451"/>
      <c r="M98" s="698">
        <v>0</v>
      </c>
      <c r="N98" s="699">
        <v>0</v>
      </c>
      <c r="O98" s="700">
        <v>0</v>
      </c>
      <c r="P98" s="700">
        <v>0</v>
      </c>
      <c r="Q98" s="705">
        <v>0</v>
      </c>
      <c r="R98" s="700">
        <v>0</v>
      </c>
      <c r="S98" s="701">
        <v>0</v>
      </c>
      <c r="T98" s="700">
        <v>0</v>
      </c>
      <c r="U98" s="701">
        <v>0</v>
      </c>
      <c r="V98" s="700">
        <v>0</v>
      </c>
      <c r="W98" s="701">
        <v>0</v>
      </c>
      <c r="X98" s="700">
        <v>0</v>
      </c>
      <c r="Y98" s="701">
        <v>0</v>
      </c>
      <c r="Z98" s="700">
        <v>0</v>
      </c>
      <c r="AA98" s="701">
        <v>0</v>
      </c>
      <c r="AB98" s="706">
        <v>0</v>
      </c>
      <c r="AC98" s="698">
        <v>0</v>
      </c>
      <c r="AD98" s="996"/>
      <c r="AE98" s="997"/>
      <c r="AF98" s="998"/>
    </row>
    <row r="99" spans="1:32" x14ac:dyDescent="0.2">
      <c r="A99" s="11">
        <v>195</v>
      </c>
      <c r="B99" s="277"/>
      <c r="C99" s="278"/>
      <c r="D99" s="278"/>
      <c r="E99" s="278"/>
      <c r="F99" s="1449" t="s">
        <v>31</v>
      </c>
      <c r="G99" s="1450"/>
      <c r="H99" s="1450"/>
      <c r="I99" s="1450"/>
      <c r="J99" s="1450"/>
      <c r="K99" s="1450"/>
      <c r="L99" s="1451"/>
      <c r="M99" s="698">
        <v>0</v>
      </c>
      <c r="N99" s="699">
        <v>0</v>
      </c>
      <c r="O99" s="700">
        <v>0</v>
      </c>
      <c r="P99" s="700">
        <v>0</v>
      </c>
      <c r="Q99" s="705">
        <v>0</v>
      </c>
      <c r="R99" s="700">
        <v>0</v>
      </c>
      <c r="S99" s="701">
        <v>0</v>
      </c>
      <c r="T99" s="700">
        <v>0</v>
      </c>
      <c r="U99" s="701">
        <v>0</v>
      </c>
      <c r="V99" s="700">
        <v>0</v>
      </c>
      <c r="W99" s="701">
        <v>0</v>
      </c>
      <c r="X99" s="700">
        <v>0</v>
      </c>
      <c r="Y99" s="701">
        <v>0</v>
      </c>
      <c r="Z99" s="700">
        <v>0</v>
      </c>
      <c r="AA99" s="701">
        <v>0</v>
      </c>
      <c r="AB99" s="706">
        <v>0</v>
      </c>
      <c r="AC99" s="698">
        <v>0</v>
      </c>
      <c r="AD99" s="996"/>
      <c r="AE99" s="997"/>
      <c r="AF99" s="998"/>
    </row>
    <row r="100" spans="1:32" x14ac:dyDescent="0.2">
      <c r="A100" s="11">
        <v>196</v>
      </c>
      <c r="B100" s="277"/>
      <c r="C100" s="278"/>
      <c r="D100" s="278"/>
      <c r="E100" s="278"/>
      <c r="F100" s="1458" t="s">
        <v>32</v>
      </c>
      <c r="G100" s="1459"/>
      <c r="H100" s="1459"/>
      <c r="I100" s="1459"/>
      <c r="J100" s="1459"/>
      <c r="K100" s="1459"/>
      <c r="L100" s="1460"/>
      <c r="M100" s="698">
        <v>0</v>
      </c>
      <c r="N100" s="699">
        <v>0</v>
      </c>
      <c r="O100" s="700">
        <v>0</v>
      </c>
      <c r="P100" s="700">
        <v>0</v>
      </c>
      <c r="Q100" s="705">
        <v>0</v>
      </c>
      <c r="R100" s="700">
        <v>0</v>
      </c>
      <c r="S100" s="701">
        <v>0</v>
      </c>
      <c r="T100" s="700">
        <v>0</v>
      </c>
      <c r="U100" s="701">
        <v>0</v>
      </c>
      <c r="V100" s="700">
        <v>0</v>
      </c>
      <c r="W100" s="701">
        <v>0</v>
      </c>
      <c r="X100" s="700">
        <v>0</v>
      </c>
      <c r="Y100" s="701">
        <v>0</v>
      </c>
      <c r="Z100" s="700">
        <v>0</v>
      </c>
      <c r="AA100" s="701">
        <v>0</v>
      </c>
      <c r="AB100" s="706">
        <v>0</v>
      </c>
      <c r="AC100" s="698">
        <v>0</v>
      </c>
      <c r="AD100" s="996"/>
      <c r="AE100" s="997"/>
      <c r="AF100" s="998"/>
    </row>
    <row r="101" spans="1:32" x14ac:dyDescent="0.2">
      <c r="A101" s="11">
        <v>197</v>
      </c>
      <c r="B101" s="277"/>
      <c r="C101" s="278"/>
      <c r="D101" s="278"/>
      <c r="E101" s="1452" t="s">
        <v>33</v>
      </c>
      <c r="F101" s="1453"/>
      <c r="G101" s="1453"/>
      <c r="H101" s="1453"/>
      <c r="I101" s="1453"/>
      <c r="J101" s="1453"/>
      <c r="K101" s="1453"/>
      <c r="L101" s="1454"/>
      <c r="M101" s="407">
        <f>SUM(M102:M103)</f>
        <v>0</v>
      </c>
      <c r="N101" s="410">
        <f t="shared" ref="N101:AC101" si="23">SUBTOTAL(9,N102:N103)</f>
        <v>0</v>
      </c>
      <c r="O101" s="414">
        <f t="shared" si="23"/>
        <v>0</v>
      </c>
      <c r="P101" s="413">
        <f t="shared" si="23"/>
        <v>0</v>
      </c>
      <c r="Q101" s="415">
        <f t="shared" si="23"/>
        <v>0</v>
      </c>
      <c r="R101" s="414">
        <f t="shared" si="23"/>
        <v>0</v>
      </c>
      <c r="S101" s="414">
        <f t="shared" si="23"/>
        <v>0</v>
      </c>
      <c r="T101" s="414">
        <f t="shared" si="23"/>
        <v>0</v>
      </c>
      <c r="U101" s="414">
        <f t="shared" si="23"/>
        <v>0</v>
      </c>
      <c r="V101" s="414">
        <f t="shared" si="23"/>
        <v>0</v>
      </c>
      <c r="W101" s="414">
        <f t="shared" si="23"/>
        <v>0</v>
      </c>
      <c r="X101" s="414">
        <f t="shared" si="23"/>
        <v>0</v>
      </c>
      <c r="Y101" s="414">
        <f t="shared" si="23"/>
        <v>0</v>
      </c>
      <c r="Z101" s="414">
        <f t="shared" si="23"/>
        <v>0</v>
      </c>
      <c r="AA101" s="414">
        <f t="shared" si="23"/>
        <v>0</v>
      </c>
      <c r="AB101" s="424">
        <f t="shared" si="23"/>
        <v>0</v>
      </c>
      <c r="AC101" s="407">
        <f t="shared" si="23"/>
        <v>0</v>
      </c>
      <c r="AD101" s="996"/>
      <c r="AE101" s="997"/>
      <c r="AF101" s="998"/>
    </row>
    <row r="102" spans="1:32" x14ac:dyDescent="0.2">
      <c r="A102" s="11">
        <v>198</v>
      </c>
      <c r="B102" s="277"/>
      <c r="C102" s="278"/>
      <c r="D102" s="278"/>
      <c r="E102" s="278"/>
      <c r="F102" s="1455" t="s">
        <v>34</v>
      </c>
      <c r="G102" s="1456"/>
      <c r="H102" s="1456"/>
      <c r="I102" s="1456"/>
      <c r="J102" s="1456"/>
      <c r="K102" s="1456"/>
      <c r="L102" s="1457"/>
      <c r="M102" s="698">
        <v>0</v>
      </c>
      <c r="N102" s="699">
        <v>0</v>
      </c>
      <c r="O102" s="700">
        <v>0</v>
      </c>
      <c r="P102" s="700">
        <v>0</v>
      </c>
      <c r="Q102" s="705">
        <v>0</v>
      </c>
      <c r="R102" s="700">
        <v>0</v>
      </c>
      <c r="S102" s="701">
        <v>0</v>
      </c>
      <c r="T102" s="700">
        <v>0</v>
      </c>
      <c r="U102" s="701">
        <v>0</v>
      </c>
      <c r="V102" s="700">
        <v>0</v>
      </c>
      <c r="W102" s="701">
        <v>0</v>
      </c>
      <c r="X102" s="700">
        <v>0</v>
      </c>
      <c r="Y102" s="701">
        <v>0</v>
      </c>
      <c r="Z102" s="700">
        <v>0</v>
      </c>
      <c r="AA102" s="701">
        <v>0</v>
      </c>
      <c r="AB102" s="706">
        <v>0</v>
      </c>
      <c r="AC102" s="698">
        <v>0</v>
      </c>
      <c r="AD102" s="996"/>
      <c r="AE102" s="997"/>
      <c r="AF102" s="998"/>
    </row>
    <row r="103" spans="1:32" x14ac:dyDescent="0.2">
      <c r="A103" s="11">
        <v>199</v>
      </c>
      <c r="B103" s="277"/>
      <c r="C103" s="278"/>
      <c r="D103" s="278"/>
      <c r="E103" s="278"/>
      <c r="F103" s="1458" t="s">
        <v>35</v>
      </c>
      <c r="G103" s="1459"/>
      <c r="H103" s="1459"/>
      <c r="I103" s="1459"/>
      <c r="J103" s="1459"/>
      <c r="K103" s="1459"/>
      <c r="L103" s="1460"/>
      <c r="M103" s="698">
        <v>0</v>
      </c>
      <c r="N103" s="699">
        <v>0</v>
      </c>
      <c r="O103" s="700">
        <v>0</v>
      </c>
      <c r="P103" s="700">
        <v>0</v>
      </c>
      <c r="Q103" s="705">
        <v>0</v>
      </c>
      <c r="R103" s="700">
        <v>0</v>
      </c>
      <c r="S103" s="701">
        <v>0</v>
      </c>
      <c r="T103" s="700">
        <v>0</v>
      </c>
      <c r="U103" s="701">
        <v>0</v>
      </c>
      <c r="V103" s="700">
        <v>0</v>
      </c>
      <c r="W103" s="701">
        <v>0</v>
      </c>
      <c r="X103" s="700">
        <v>0</v>
      </c>
      <c r="Y103" s="701">
        <v>0</v>
      </c>
      <c r="Z103" s="700">
        <v>0</v>
      </c>
      <c r="AA103" s="701">
        <v>0</v>
      </c>
      <c r="AB103" s="706">
        <v>0</v>
      </c>
      <c r="AC103" s="698">
        <v>0</v>
      </c>
      <c r="AD103" s="996"/>
      <c r="AE103" s="997"/>
      <c r="AF103" s="998"/>
    </row>
    <row r="104" spans="1:32" x14ac:dyDescent="0.2">
      <c r="A104" s="11">
        <v>200</v>
      </c>
      <c r="B104" s="277"/>
      <c r="C104" s="278"/>
      <c r="D104" s="278"/>
      <c r="E104" s="1452" t="s">
        <v>36</v>
      </c>
      <c r="F104" s="1453"/>
      <c r="G104" s="1453"/>
      <c r="H104" s="1453"/>
      <c r="I104" s="1453"/>
      <c r="J104" s="1453"/>
      <c r="K104" s="1453"/>
      <c r="L104" s="1454"/>
      <c r="M104" s="407">
        <f>SUM(M105:M106)</f>
        <v>0</v>
      </c>
      <c r="N104" s="410">
        <f t="shared" ref="N104:AC104" si="24">SUBTOTAL(9,N105:N106)</f>
        <v>0</v>
      </c>
      <c r="O104" s="414">
        <f t="shared" si="24"/>
        <v>0</v>
      </c>
      <c r="P104" s="413">
        <f t="shared" si="24"/>
        <v>0</v>
      </c>
      <c r="Q104" s="415">
        <f t="shared" si="24"/>
        <v>0</v>
      </c>
      <c r="R104" s="414">
        <f t="shared" si="24"/>
        <v>0</v>
      </c>
      <c r="S104" s="414">
        <f t="shared" si="24"/>
        <v>0</v>
      </c>
      <c r="T104" s="414">
        <f t="shared" si="24"/>
        <v>0</v>
      </c>
      <c r="U104" s="414">
        <f t="shared" si="24"/>
        <v>0</v>
      </c>
      <c r="V104" s="414">
        <f t="shared" si="24"/>
        <v>0</v>
      </c>
      <c r="W104" s="414">
        <f t="shared" si="24"/>
        <v>0</v>
      </c>
      <c r="X104" s="414">
        <f t="shared" si="24"/>
        <v>0</v>
      </c>
      <c r="Y104" s="414">
        <f t="shared" si="24"/>
        <v>0</v>
      </c>
      <c r="Z104" s="414">
        <f t="shared" si="24"/>
        <v>0</v>
      </c>
      <c r="AA104" s="414">
        <f t="shared" si="24"/>
        <v>0</v>
      </c>
      <c r="AB104" s="424">
        <f t="shared" si="24"/>
        <v>0</v>
      </c>
      <c r="AC104" s="407">
        <f t="shared" si="24"/>
        <v>0</v>
      </c>
      <c r="AD104" s="996"/>
      <c r="AE104" s="997"/>
      <c r="AF104" s="998"/>
    </row>
    <row r="105" spans="1:32" x14ac:dyDescent="0.2">
      <c r="A105" s="11">
        <v>201</v>
      </c>
      <c r="B105" s="277"/>
      <c r="C105" s="278"/>
      <c r="D105" s="278"/>
      <c r="E105" s="278"/>
      <c r="F105" s="1455" t="s">
        <v>37</v>
      </c>
      <c r="G105" s="1456"/>
      <c r="H105" s="1456"/>
      <c r="I105" s="1456"/>
      <c r="J105" s="1456"/>
      <c r="K105" s="1456"/>
      <c r="L105" s="1457"/>
      <c r="M105" s="698">
        <v>0</v>
      </c>
      <c r="N105" s="699">
        <v>0</v>
      </c>
      <c r="O105" s="700">
        <v>0</v>
      </c>
      <c r="P105" s="700">
        <v>0</v>
      </c>
      <c r="Q105" s="705">
        <v>0</v>
      </c>
      <c r="R105" s="700">
        <v>0</v>
      </c>
      <c r="S105" s="701">
        <v>0</v>
      </c>
      <c r="T105" s="700">
        <v>0</v>
      </c>
      <c r="U105" s="701">
        <v>0</v>
      </c>
      <c r="V105" s="700">
        <v>0</v>
      </c>
      <c r="W105" s="701">
        <v>0</v>
      </c>
      <c r="X105" s="700">
        <v>0</v>
      </c>
      <c r="Y105" s="701">
        <v>0</v>
      </c>
      <c r="Z105" s="700">
        <v>0</v>
      </c>
      <c r="AA105" s="701">
        <v>0</v>
      </c>
      <c r="AB105" s="706">
        <v>0</v>
      </c>
      <c r="AC105" s="698">
        <v>0</v>
      </c>
      <c r="AD105" s="996"/>
      <c r="AE105" s="997"/>
      <c r="AF105" s="998"/>
    </row>
    <row r="106" spans="1:32" x14ac:dyDescent="0.2">
      <c r="A106" s="11">
        <v>202</v>
      </c>
      <c r="B106" s="277"/>
      <c r="C106" s="278"/>
      <c r="D106" s="278"/>
      <c r="E106" s="278"/>
      <c r="F106" s="1458" t="s">
        <v>38</v>
      </c>
      <c r="G106" s="1459"/>
      <c r="H106" s="1459"/>
      <c r="I106" s="1459"/>
      <c r="J106" s="1459"/>
      <c r="K106" s="1459"/>
      <c r="L106" s="1460"/>
      <c r="M106" s="698">
        <v>0</v>
      </c>
      <c r="N106" s="699">
        <v>0</v>
      </c>
      <c r="O106" s="700">
        <v>0</v>
      </c>
      <c r="P106" s="700">
        <v>0</v>
      </c>
      <c r="Q106" s="705">
        <v>0</v>
      </c>
      <c r="R106" s="700">
        <v>0</v>
      </c>
      <c r="S106" s="701">
        <v>0</v>
      </c>
      <c r="T106" s="700">
        <v>0</v>
      </c>
      <c r="U106" s="701">
        <v>0</v>
      </c>
      <c r="V106" s="700">
        <v>0</v>
      </c>
      <c r="W106" s="701">
        <v>0</v>
      </c>
      <c r="X106" s="700">
        <v>0</v>
      </c>
      <c r="Y106" s="701">
        <v>0</v>
      </c>
      <c r="Z106" s="700">
        <v>0</v>
      </c>
      <c r="AA106" s="701">
        <v>0</v>
      </c>
      <c r="AB106" s="706">
        <v>0</v>
      </c>
      <c r="AC106" s="698">
        <v>0</v>
      </c>
      <c r="AD106" s="996"/>
      <c r="AE106" s="997"/>
      <c r="AF106" s="998"/>
    </row>
    <row r="107" spans="1:32" x14ac:dyDescent="0.2">
      <c r="A107" s="11">
        <v>203</v>
      </c>
      <c r="B107" s="277"/>
      <c r="C107" s="278"/>
      <c r="D107" s="1485" t="s">
        <v>39</v>
      </c>
      <c r="E107" s="1641"/>
      <c r="F107" s="1641"/>
      <c r="G107" s="1641"/>
      <c r="H107" s="1641"/>
      <c r="I107" s="1641"/>
      <c r="J107" s="1641"/>
      <c r="K107" s="1641"/>
      <c r="L107" s="1641"/>
      <c r="M107" s="1486"/>
      <c r="N107" s="1486"/>
      <c r="O107" s="1486"/>
      <c r="P107" s="1486"/>
      <c r="Q107" s="1486"/>
      <c r="R107" s="1486"/>
      <c r="S107" s="1486"/>
      <c r="T107" s="1486"/>
      <c r="U107" s="1486"/>
      <c r="V107" s="1486"/>
      <c r="W107" s="1486"/>
      <c r="X107" s="1486"/>
      <c r="Y107" s="1486"/>
      <c r="Z107" s="1486"/>
      <c r="AA107" s="1486"/>
      <c r="AB107" s="1486"/>
      <c r="AC107" s="1486"/>
      <c r="AD107" s="1486"/>
      <c r="AE107" s="1486"/>
      <c r="AF107" s="1487"/>
    </row>
    <row r="108" spans="1:32" x14ac:dyDescent="0.2">
      <c r="A108" s="11">
        <v>204</v>
      </c>
      <c r="B108" s="277"/>
      <c r="C108" s="278"/>
      <c r="D108" s="278"/>
      <c r="E108" s="1452" t="s">
        <v>40</v>
      </c>
      <c r="F108" s="1453"/>
      <c r="G108" s="1453"/>
      <c r="H108" s="1453"/>
      <c r="I108" s="1453"/>
      <c r="J108" s="1453"/>
      <c r="K108" s="1453"/>
      <c r="L108" s="1454"/>
      <c r="M108" s="407">
        <f>SUM(M109:M112)</f>
        <v>0</v>
      </c>
      <c r="N108" s="410">
        <f t="shared" ref="N108:AC108" si="25">SUBTOTAL(9,N109:N112)</f>
        <v>0</v>
      </c>
      <c r="O108" s="414">
        <f t="shared" si="25"/>
        <v>0</v>
      </c>
      <c r="P108" s="413">
        <f t="shared" si="25"/>
        <v>0</v>
      </c>
      <c r="Q108" s="415">
        <f t="shared" si="25"/>
        <v>0</v>
      </c>
      <c r="R108" s="414">
        <f t="shared" si="25"/>
        <v>0</v>
      </c>
      <c r="S108" s="414">
        <f t="shared" si="25"/>
        <v>0</v>
      </c>
      <c r="T108" s="414">
        <f t="shared" si="25"/>
        <v>0</v>
      </c>
      <c r="U108" s="414">
        <f t="shared" si="25"/>
        <v>0</v>
      </c>
      <c r="V108" s="414">
        <f t="shared" si="25"/>
        <v>0</v>
      </c>
      <c r="W108" s="414">
        <f t="shared" si="25"/>
        <v>0</v>
      </c>
      <c r="X108" s="414">
        <f t="shared" si="25"/>
        <v>0</v>
      </c>
      <c r="Y108" s="414">
        <f t="shared" si="25"/>
        <v>0</v>
      </c>
      <c r="Z108" s="414">
        <f t="shared" si="25"/>
        <v>0</v>
      </c>
      <c r="AA108" s="414">
        <f t="shared" si="25"/>
        <v>0</v>
      </c>
      <c r="AB108" s="424">
        <f t="shared" si="25"/>
        <v>0</v>
      </c>
      <c r="AC108" s="407">
        <f t="shared" si="25"/>
        <v>0</v>
      </c>
      <c r="AD108" s="996"/>
      <c r="AE108" s="997"/>
      <c r="AF108" s="998"/>
    </row>
    <row r="109" spans="1:32" x14ac:dyDescent="0.2">
      <c r="A109" s="11">
        <v>205</v>
      </c>
      <c r="B109" s="277"/>
      <c r="C109" s="278"/>
      <c r="D109" s="278"/>
      <c r="E109" s="278"/>
      <c r="F109" s="1455" t="s">
        <v>41</v>
      </c>
      <c r="G109" s="1456"/>
      <c r="H109" s="1456"/>
      <c r="I109" s="1456"/>
      <c r="J109" s="1456"/>
      <c r="K109" s="1456"/>
      <c r="L109" s="1457"/>
      <c r="M109" s="698">
        <v>0</v>
      </c>
      <c r="N109" s="699">
        <v>0</v>
      </c>
      <c r="O109" s="700">
        <v>0</v>
      </c>
      <c r="P109" s="700">
        <v>0</v>
      </c>
      <c r="Q109" s="705">
        <v>0</v>
      </c>
      <c r="R109" s="700">
        <v>0</v>
      </c>
      <c r="S109" s="701">
        <v>0</v>
      </c>
      <c r="T109" s="700">
        <v>0</v>
      </c>
      <c r="U109" s="701">
        <v>0</v>
      </c>
      <c r="V109" s="700">
        <v>0</v>
      </c>
      <c r="W109" s="701">
        <v>0</v>
      </c>
      <c r="X109" s="700">
        <v>0</v>
      </c>
      <c r="Y109" s="701">
        <v>0</v>
      </c>
      <c r="Z109" s="700">
        <v>0</v>
      </c>
      <c r="AA109" s="701">
        <v>0</v>
      </c>
      <c r="AB109" s="706">
        <v>0</v>
      </c>
      <c r="AC109" s="698">
        <v>0</v>
      </c>
      <c r="AD109" s="996"/>
      <c r="AE109" s="997"/>
      <c r="AF109" s="998"/>
    </row>
    <row r="110" spans="1:32" x14ac:dyDescent="0.2">
      <c r="A110" s="11">
        <v>206</v>
      </c>
      <c r="B110" s="277"/>
      <c r="C110" s="278"/>
      <c r="D110" s="278"/>
      <c r="E110" s="278"/>
      <c r="F110" s="1449" t="s">
        <v>42</v>
      </c>
      <c r="G110" s="1450"/>
      <c r="H110" s="1450"/>
      <c r="I110" s="1450"/>
      <c r="J110" s="1450"/>
      <c r="K110" s="1450"/>
      <c r="L110" s="1451"/>
      <c r="M110" s="698">
        <v>0</v>
      </c>
      <c r="N110" s="699">
        <v>0</v>
      </c>
      <c r="O110" s="700">
        <v>0</v>
      </c>
      <c r="P110" s="700">
        <v>0</v>
      </c>
      <c r="Q110" s="705">
        <v>0</v>
      </c>
      <c r="R110" s="700">
        <v>0</v>
      </c>
      <c r="S110" s="701">
        <v>0</v>
      </c>
      <c r="T110" s="700">
        <v>0</v>
      </c>
      <c r="U110" s="701">
        <v>0</v>
      </c>
      <c r="V110" s="700">
        <v>0</v>
      </c>
      <c r="W110" s="701">
        <v>0</v>
      </c>
      <c r="X110" s="700">
        <v>0</v>
      </c>
      <c r="Y110" s="701">
        <v>0</v>
      </c>
      <c r="Z110" s="700">
        <v>0</v>
      </c>
      <c r="AA110" s="701">
        <v>0</v>
      </c>
      <c r="AB110" s="706">
        <v>0</v>
      </c>
      <c r="AC110" s="698">
        <v>0</v>
      </c>
      <c r="AD110" s="996"/>
      <c r="AE110" s="997"/>
      <c r="AF110" s="998"/>
    </row>
    <row r="111" spans="1:32" x14ac:dyDescent="0.2">
      <c r="A111" s="11">
        <v>207</v>
      </c>
      <c r="B111" s="277"/>
      <c r="C111" s="278"/>
      <c r="D111" s="278"/>
      <c r="E111" s="278"/>
      <c r="F111" s="1449" t="s">
        <v>43</v>
      </c>
      <c r="G111" s="1450"/>
      <c r="H111" s="1450"/>
      <c r="I111" s="1450"/>
      <c r="J111" s="1450"/>
      <c r="K111" s="1450"/>
      <c r="L111" s="1451"/>
      <c r="M111" s="698">
        <v>0</v>
      </c>
      <c r="N111" s="699">
        <v>0</v>
      </c>
      <c r="O111" s="700">
        <v>0</v>
      </c>
      <c r="P111" s="700">
        <v>0</v>
      </c>
      <c r="Q111" s="705">
        <v>0</v>
      </c>
      <c r="R111" s="700">
        <v>0</v>
      </c>
      <c r="S111" s="701">
        <v>0</v>
      </c>
      <c r="T111" s="700">
        <v>0</v>
      </c>
      <c r="U111" s="701">
        <v>0</v>
      </c>
      <c r="V111" s="700">
        <v>0</v>
      </c>
      <c r="W111" s="701">
        <v>0</v>
      </c>
      <c r="X111" s="700">
        <v>0</v>
      </c>
      <c r="Y111" s="701">
        <v>0</v>
      </c>
      <c r="Z111" s="700">
        <v>0</v>
      </c>
      <c r="AA111" s="701">
        <v>0</v>
      </c>
      <c r="AB111" s="706">
        <v>0</v>
      </c>
      <c r="AC111" s="698">
        <v>0</v>
      </c>
      <c r="AD111" s="996"/>
      <c r="AE111" s="997"/>
      <c r="AF111" s="998"/>
    </row>
    <row r="112" spans="1:32" x14ac:dyDescent="0.2">
      <c r="A112" s="11">
        <v>208</v>
      </c>
      <c r="B112" s="277"/>
      <c r="C112" s="278"/>
      <c r="D112" s="278"/>
      <c r="E112" s="278"/>
      <c r="F112" s="1458" t="s">
        <v>44</v>
      </c>
      <c r="G112" s="1459"/>
      <c r="H112" s="1459"/>
      <c r="I112" s="1459"/>
      <c r="J112" s="1459"/>
      <c r="K112" s="1459"/>
      <c r="L112" s="1460"/>
      <c r="M112" s="698">
        <v>0</v>
      </c>
      <c r="N112" s="699">
        <v>0</v>
      </c>
      <c r="O112" s="700">
        <v>0</v>
      </c>
      <c r="P112" s="700">
        <v>0</v>
      </c>
      <c r="Q112" s="705">
        <v>0</v>
      </c>
      <c r="R112" s="700">
        <v>0</v>
      </c>
      <c r="S112" s="701">
        <v>0</v>
      </c>
      <c r="T112" s="700">
        <v>0</v>
      </c>
      <c r="U112" s="701">
        <v>0</v>
      </c>
      <c r="V112" s="700">
        <v>0</v>
      </c>
      <c r="W112" s="701">
        <v>0</v>
      </c>
      <c r="X112" s="700">
        <v>0</v>
      </c>
      <c r="Y112" s="701">
        <v>0</v>
      </c>
      <c r="Z112" s="700">
        <v>0</v>
      </c>
      <c r="AA112" s="701">
        <v>0</v>
      </c>
      <c r="AB112" s="706">
        <v>0</v>
      </c>
      <c r="AC112" s="698">
        <v>0</v>
      </c>
      <c r="AD112" s="996"/>
      <c r="AE112" s="997"/>
      <c r="AF112" s="998"/>
    </row>
    <row r="113" spans="1:32" x14ac:dyDescent="0.2">
      <c r="A113" s="11">
        <v>209</v>
      </c>
      <c r="B113" s="277"/>
      <c r="C113" s="278"/>
      <c r="D113" s="278"/>
      <c r="E113" s="1452" t="s">
        <v>45</v>
      </c>
      <c r="F113" s="1453"/>
      <c r="G113" s="1453"/>
      <c r="H113" s="1453"/>
      <c r="I113" s="1453"/>
      <c r="J113" s="1453"/>
      <c r="K113" s="1453"/>
      <c r="L113" s="1454"/>
      <c r="M113" s="407">
        <f>SUM(M114:M115)</f>
        <v>0</v>
      </c>
      <c r="N113" s="410">
        <f t="shared" ref="N113:AC113" si="26">SUBTOTAL(9,N114:N115)</f>
        <v>0</v>
      </c>
      <c r="O113" s="414">
        <f t="shared" si="26"/>
        <v>0</v>
      </c>
      <c r="P113" s="413">
        <f t="shared" si="26"/>
        <v>0</v>
      </c>
      <c r="Q113" s="415">
        <f t="shared" si="26"/>
        <v>0</v>
      </c>
      <c r="R113" s="414">
        <f t="shared" si="26"/>
        <v>0</v>
      </c>
      <c r="S113" s="414">
        <f t="shared" si="26"/>
        <v>0</v>
      </c>
      <c r="T113" s="414">
        <f t="shared" si="26"/>
        <v>0</v>
      </c>
      <c r="U113" s="414">
        <f t="shared" si="26"/>
        <v>0</v>
      </c>
      <c r="V113" s="414">
        <f t="shared" si="26"/>
        <v>0</v>
      </c>
      <c r="W113" s="414">
        <f t="shared" si="26"/>
        <v>0</v>
      </c>
      <c r="X113" s="414">
        <f t="shared" si="26"/>
        <v>0</v>
      </c>
      <c r="Y113" s="414">
        <f t="shared" si="26"/>
        <v>0</v>
      </c>
      <c r="Z113" s="414">
        <f t="shared" si="26"/>
        <v>0</v>
      </c>
      <c r="AA113" s="414">
        <f t="shared" si="26"/>
        <v>0</v>
      </c>
      <c r="AB113" s="424">
        <f t="shared" si="26"/>
        <v>0</v>
      </c>
      <c r="AC113" s="407">
        <f t="shared" si="26"/>
        <v>0</v>
      </c>
      <c r="AD113" s="996"/>
      <c r="AE113" s="997"/>
      <c r="AF113" s="998"/>
    </row>
    <row r="114" spans="1:32" x14ac:dyDescent="0.2">
      <c r="A114" s="11">
        <v>210</v>
      </c>
      <c r="B114" s="277"/>
      <c r="C114" s="278"/>
      <c r="D114" s="278"/>
      <c r="E114" s="278"/>
      <c r="F114" s="1455" t="s">
        <v>46</v>
      </c>
      <c r="G114" s="1456"/>
      <c r="H114" s="1456"/>
      <c r="I114" s="1456"/>
      <c r="J114" s="1456"/>
      <c r="K114" s="1456"/>
      <c r="L114" s="1457"/>
      <c r="M114" s="698">
        <v>0</v>
      </c>
      <c r="N114" s="699">
        <v>0</v>
      </c>
      <c r="O114" s="700">
        <v>0</v>
      </c>
      <c r="P114" s="700">
        <v>0</v>
      </c>
      <c r="Q114" s="705">
        <v>0</v>
      </c>
      <c r="R114" s="700">
        <v>0</v>
      </c>
      <c r="S114" s="701">
        <v>0</v>
      </c>
      <c r="T114" s="700">
        <v>0</v>
      </c>
      <c r="U114" s="701">
        <v>0</v>
      </c>
      <c r="V114" s="700">
        <v>0</v>
      </c>
      <c r="W114" s="701">
        <v>0</v>
      </c>
      <c r="X114" s="700">
        <v>0</v>
      </c>
      <c r="Y114" s="701">
        <v>0</v>
      </c>
      <c r="Z114" s="700">
        <v>0</v>
      </c>
      <c r="AA114" s="701">
        <v>0</v>
      </c>
      <c r="AB114" s="706">
        <v>0</v>
      </c>
      <c r="AC114" s="698">
        <v>0</v>
      </c>
      <c r="AD114" s="996"/>
      <c r="AE114" s="997"/>
      <c r="AF114" s="998"/>
    </row>
    <row r="115" spans="1:32" x14ac:dyDescent="0.2">
      <c r="A115" s="11">
        <v>211</v>
      </c>
      <c r="B115" s="277"/>
      <c r="C115" s="278"/>
      <c r="D115" s="278"/>
      <c r="E115" s="278"/>
      <c r="F115" s="1458" t="s">
        <v>47</v>
      </c>
      <c r="G115" s="1459"/>
      <c r="H115" s="1459"/>
      <c r="I115" s="1459"/>
      <c r="J115" s="1459"/>
      <c r="K115" s="1459"/>
      <c r="L115" s="1460"/>
      <c r="M115" s="698">
        <v>0</v>
      </c>
      <c r="N115" s="699">
        <v>0</v>
      </c>
      <c r="O115" s="700">
        <v>0</v>
      </c>
      <c r="P115" s="700">
        <v>0</v>
      </c>
      <c r="Q115" s="705">
        <v>0</v>
      </c>
      <c r="R115" s="700">
        <v>0</v>
      </c>
      <c r="S115" s="701">
        <v>0</v>
      </c>
      <c r="T115" s="700">
        <v>0</v>
      </c>
      <c r="U115" s="701">
        <v>0</v>
      </c>
      <c r="V115" s="700">
        <v>0</v>
      </c>
      <c r="W115" s="701">
        <v>0</v>
      </c>
      <c r="X115" s="700">
        <v>0</v>
      </c>
      <c r="Y115" s="701">
        <v>0</v>
      </c>
      <c r="Z115" s="700">
        <v>0</v>
      </c>
      <c r="AA115" s="701">
        <v>0</v>
      </c>
      <c r="AB115" s="706">
        <v>0</v>
      </c>
      <c r="AC115" s="698">
        <v>0</v>
      </c>
      <c r="AD115" s="996"/>
      <c r="AE115" s="997"/>
      <c r="AF115" s="998"/>
    </row>
    <row r="116" spans="1:32" x14ac:dyDescent="0.2">
      <c r="A116" s="11">
        <v>212</v>
      </c>
      <c r="B116" s="277"/>
      <c r="C116" s="278"/>
      <c r="D116" s="278"/>
      <c r="E116" s="1452" t="s">
        <v>201</v>
      </c>
      <c r="F116" s="1453"/>
      <c r="G116" s="1453"/>
      <c r="H116" s="1453"/>
      <c r="I116" s="1453"/>
      <c r="J116" s="1453"/>
      <c r="K116" s="1453"/>
      <c r="L116" s="1454"/>
      <c r="M116" s="407">
        <f>SUM(M117:M118)</f>
        <v>0</v>
      </c>
      <c r="N116" s="410">
        <f t="shared" ref="N116:AC116" si="27">SUBTOTAL(9,N117:N118)</f>
        <v>0</v>
      </c>
      <c r="O116" s="414">
        <f t="shared" si="27"/>
        <v>0</v>
      </c>
      <c r="P116" s="413">
        <f t="shared" si="27"/>
        <v>0</v>
      </c>
      <c r="Q116" s="415">
        <f t="shared" si="27"/>
        <v>0</v>
      </c>
      <c r="R116" s="414">
        <f t="shared" si="27"/>
        <v>0</v>
      </c>
      <c r="S116" s="414">
        <f t="shared" si="27"/>
        <v>0</v>
      </c>
      <c r="T116" s="414">
        <f t="shared" si="27"/>
        <v>0</v>
      </c>
      <c r="U116" s="414">
        <f t="shared" si="27"/>
        <v>0</v>
      </c>
      <c r="V116" s="414">
        <f t="shared" si="27"/>
        <v>0</v>
      </c>
      <c r="W116" s="414">
        <f t="shared" si="27"/>
        <v>0</v>
      </c>
      <c r="X116" s="414">
        <f t="shared" si="27"/>
        <v>0</v>
      </c>
      <c r="Y116" s="414">
        <f t="shared" si="27"/>
        <v>0</v>
      </c>
      <c r="Z116" s="414">
        <f t="shared" si="27"/>
        <v>0</v>
      </c>
      <c r="AA116" s="414">
        <f t="shared" si="27"/>
        <v>0</v>
      </c>
      <c r="AB116" s="424">
        <f t="shared" si="27"/>
        <v>0</v>
      </c>
      <c r="AC116" s="407">
        <f t="shared" si="27"/>
        <v>0</v>
      </c>
      <c r="AD116" s="996"/>
      <c r="AE116" s="997"/>
      <c r="AF116" s="998"/>
    </row>
    <row r="117" spans="1:32" x14ac:dyDescent="0.2">
      <c r="A117" s="11">
        <v>213</v>
      </c>
      <c r="B117" s="277"/>
      <c r="C117" s="278"/>
      <c r="D117" s="278"/>
      <c r="E117" s="278"/>
      <c r="F117" s="1455" t="s">
        <v>49</v>
      </c>
      <c r="G117" s="1456"/>
      <c r="H117" s="1456"/>
      <c r="I117" s="1456"/>
      <c r="J117" s="1456"/>
      <c r="K117" s="1456"/>
      <c r="L117" s="1457"/>
      <c r="M117" s="698">
        <v>0</v>
      </c>
      <c r="N117" s="699">
        <v>0</v>
      </c>
      <c r="O117" s="700">
        <v>0</v>
      </c>
      <c r="P117" s="700">
        <v>0</v>
      </c>
      <c r="Q117" s="705">
        <v>0</v>
      </c>
      <c r="R117" s="700">
        <v>0</v>
      </c>
      <c r="S117" s="701">
        <v>0</v>
      </c>
      <c r="T117" s="701">
        <v>0</v>
      </c>
      <c r="U117" s="701">
        <v>0</v>
      </c>
      <c r="V117" s="700">
        <v>0</v>
      </c>
      <c r="W117" s="701">
        <v>0</v>
      </c>
      <c r="X117" s="700">
        <v>0</v>
      </c>
      <c r="Y117" s="701">
        <v>0</v>
      </c>
      <c r="Z117" s="700">
        <v>0</v>
      </c>
      <c r="AA117" s="701">
        <v>0</v>
      </c>
      <c r="AB117" s="706">
        <v>0</v>
      </c>
      <c r="AC117" s="698">
        <v>0</v>
      </c>
      <c r="AD117" s="996"/>
      <c r="AE117" s="997"/>
      <c r="AF117" s="998"/>
    </row>
    <row r="118" spans="1:32" x14ac:dyDescent="0.2">
      <c r="A118" s="11">
        <v>214</v>
      </c>
      <c r="B118" s="277"/>
      <c r="C118" s="278"/>
      <c r="D118" s="278"/>
      <c r="E118" s="278"/>
      <c r="F118" s="1458" t="s">
        <v>50</v>
      </c>
      <c r="G118" s="1459"/>
      <c r="H118" s="1459"/>
      <c r="I118" s="1459"/>
      <c r="J118" s="1459"/>
      <c r="K118" s="1459"/>
      <c r="L118" s="1460"/>
      <c r="M118" s="698">
        <v>0</v>
      </c>
      <c r="N118" s="699">
        <v>0</v>
      </c>
      <c r="O118" s="700">
        <v>0</v>
      </c>
      <c r="P118" s="700">
        <v>0</v>
      </c>
      <c r="Q118" s="705">
        <v>0</v>
      </c>
      <c r="R118" s="700">
        <v>0</v>
      </c>
      <c r="S118" s="701">
        <v>0</v>
      </c>
      <c r="T118" s="700">
        <v>0</v>
      </c>
      <c r="U118" s="701">
        <v>0</v>
      </c>
      <c r="V118" s="700">
        <v>0</v>
      </c>
      <c r="W118" s="701">
        <v>0</v>
      </c>
      <c r="X118" s="700">
        <v>0</v>
      </c>
      <c r="Y118" s="701">
        <v>0</v>
      </c>
      <c r="Z118" s="700">
        <v>0</v>
      </c>
      <c r="AA118" s="701">
        <v>0</v>
      </c>
      <c r="AB118" s="706">
        <v>0</v>
      </c>
      <c r="AC118" s="698">
        <v>0</v>
      </c>
      <c r="AD118" s="996"/>
      <c r="AE118" s="997"/>
      <c r="AF118" s="998"/>
    </row>
    <row r="119" spans="1:32" x14ac:dyDescent="0.2">
      <c r="A119" s="11">
        <v>215</v>
      </c>
      <c r="B119" s="277"/>
      <c r="C119" s="278"/>
      <c r="D119" s="1485" t="s">
        <v>51</v>
      </c>
      <c r="E119" s="1486"/>
      <c r="F119" s="1486"/>
      <c r="G119" s="1486"/>
      <c r="H119" s="1486"/>
      <c r="I119" s="1486"/>
      <c r="J119" s="1486"/>
      <c r="K119" s="1486"/>
      <c r="L119" s="1487"/>
      <c r="M119" s="407">
        <f>SUM(M120:M122)</f>
        <v>0</v>
      </c>
      <c r="N119" s="410">
        <f>SUBTOTAL(9,N120:N121)</f>
        <v>0</v>
      </c>
      <c r="O119" s="414">
        <f t="shared" ref="O119:AC119" si="28">SUBTOTAL(9,O120:O121)</f>
        <v>0</v>
      </c>
      <c r="P119" s="413">
        <f t="shared" si="28"/>
        <v>0</v>
      </c>
      <c r="Q119" s="415">
        <f t="shared" si="28"/>
        <v>0</v>
      </c>
      <c r="R119" s="414">
        <f t="shared" si="28"/>
        <v>0</v>
      </c>
      <c r="S119" s="414">
        <f t="shared" si="28"/>
        <v>0</v>
      </c>
      <c r="T119" s="414">
        <f t="shared" si="28"/>
        <v>0</v>
      </c>
      <c r="U119" s="414">
        <f t="shared" si="28"/>
        <v>0</v>
      </c>
      <c r="V119" s="414">
        <f t="shared" si="28"/>
        <v>0</v>
      </c>
      <c r="W119" s="414">
        <f t="shared" si="28"/>
        <v>0</v>
      </c>
      <c r="X119" s="414">
        <f t="shared" si="28"/>
        <v>0</v>
      </c>
      <c r="Y119" s="414">
        <f t="shared" si="28"/>
        <v>0</v>
      </c>
      <c r="Z119" s="414">
        <f t="shared" si="28"/>
        <v>0</v>
      </c>
      <c r="AA119" s="414">
        <f t="shared" si="28"/>
        <v>0</v>
      </c>
      <c r="AB119" s="424">
        <f t="shared" si="28"/>
        <v>0</v>
      </c>
      <c r="AC119" s="407">
        <f t="shared" si="28"/>
        <v>0</v>
      </c>
      <c r="AD119" s="996"/>
      <c r="AE119" s="997"/>
      <c r="AF119" s="998"/>
    </row>
    <row r="120" spans="1:32" x14ac:dyDescent="0.2">
      <c r="A120" s="11">
        <v>216</v>
      </c>
      <c r="B120" s="277"/>
      <c r="C120" s="278"/>
      <c r="D120" s="278"/>
      <c r="E120" s="278"/>
      <c r="F120" s="1455" t="s">
        <v>52</v>
      </c>
      <c r="G120" s="1456"/>
      <c r="H120" s="1456"/>
      <c r="I120" s="1456"/>
      <c r="J120" s="1456"/>
      <c r="K120" s="1456"/>
      <c r="L120" s="1457"/>
      <c r="M120" s="698">
        <v>0</v>
      </c>
      <c r="N120" s="699">
        <v>0</v>
      </c>
      <c r="O120" s="700">
        <v>0</v>
      </c>
      <c r="P120" s="700">
        <v>0</v>
      </c>
      <c r="Q120" s="705">
        <v>0</v>
      </c>
      <c r="R120" s="700">
        <v>0</v>
      </c>
      <c r="S120" s="701">
        <v>0</v>
      </c>
      <c r="T120" s="700">
        <v>0</v>
      </c>
      <c r="U120" s="701">
        <v>0</v>
      </c>
      <c r="V120" s="700">
        <v>0</v>
      </c>
      <c r="W120" s="701">
        <v>0</v>
      </c>
      <c r="X120" s="700">
        <v>0</v>
      </c>
      <c r="Y120" s="701">
        <v>0</v>
      </c>
      <c r="Z120" s="700">
        <v>0</v>
      </c>
      <c r="AA120" s="701">
        <v>0</v>
      </c>
      <c r="AB120" s="706">
        <v>0</v>
      </c>
      <c r="AC120" s="704">
        <v>0</v>
      </c>
      <c r="AD120" s="1017"/>
      <c r="AE120" s="997"/>
      <c r="AF120" s="998"/>
    </row>
    <row r="121" spans="1:32" x14ac:dyDescent="0.2">
      <c r="A121" s="11">
        <v>217</v>
      </c>
      <c r="B121" s="277"/>
      <c r="C121" s="278"/>
      <c r="D121" s="278"/>
      <c r="E121" s="278"/>
      <c r="F121" s="1449" t="s">
        <v>55</v>
      </c>
      <c r="G121" s="1450"/>
      <c r="H121" s="1450"/>
      <c r="I121" s="1450"/>
      <c r="J121" s="1450"/>
      <c r="K121" s="1450"/>
      <c r="L121" s="1451"/>
      <c r="M121" s="698">
        <v>0</v>
      </c>
      <c r="N121" s="699">
        <v>0</v>
      </c>
      <c r="O121" s="700">
        <v>0</v>
      </c>
      <c r="P121" s="700">
        <v>0</v>
      </c>
      <c r="Q121" s="705">
        <v>0</v>
      </c>
      <c r="R121" s="700">
        <v>0</v>
      </c>
      <c r="S121" s="701">
        <v>0</v>
      </c>
      <c r="T121" s="700">
        <v>0</v>
      </c>
      <c r="U121" s="701">
        <v>0</v>
      </c>
      <c r="V121" s="700">
        <v>0</v>
      </c>
      <c r="W121" s="701">
        <v>0</v>
      </c>
      <c r="X121" s="700">
        <v>0</v>
      </c>
      <c r="Y121" s="701">
        <v>0</v>
      </c>
      <c r="Z121" s="700">
        <v>0</v>
      </c>
      <c r="AA121" s="701">
        <v>0</v>
      </c>
      <c r="AB121" s="706">
        <v>0</v>
      </c>
      <c r="AC121" s="704">
        <v>0</v>
      </c>
      <c r="AD121" s="1017"/>
      <c r="AE121" s="997"/>
      <c r="AF121" s="998"/>
    </row>
    <row r="122" spans="1:32" x14ac:dyDescent="0.2">
      <c r="A122" s="11">
        <v>218</v>
      </c>
      <c r="B122" s="277"/>
      <c r="C122" s="278"/>
      <c r="D122" s="278"/>
      <c r="E122" s="278"/>
      <c r="F122" s="1458" t="s">
        <v>56</v>
      </c>
      <c r="G122" s="1459"/>
      <c r="H122" s="1459"/>
      <c r="I122" s="1459"/>
      <c r="J122" s="1459"/>
      <c r="K122" s="1459"/>
      <c r="L122" s="1460"/>
      <c r="M122" s="698">
        <v>0</v>
      </c>
      <c r="N122" s="1062"/>
      <c r="O122" s="1246"/>
      <c r="P122" s="1246"/>
      <c r="Q122" s="1246"/>
      <c r="R122" s="1246"/>
      <c r="S122" s="1246"/>
      <c r="T122" s="1246"/>
      <c r="U122" s="1246"/>
      <c r="V122" s="1246"/>
      <c r="W122" s="1246"/>
      <c r="X122" s="1246"/>
      <c r="Y122" s="1246"/>
      <c r="Z122" s="1246"/>
      <c r="AA122" s="1246"/>
      <c r="AB122" s="1246"/>
      <c r="AC122" s="1246"/>
      <c r="AD122" s="1017"/>
      <c r="AE122" s="997"/>
      <c r="AF122" s="998"/>
    </row>
    <row r="123" spans="1:32" x14ac:dyDescent="0.2">
      <c r="A123" s="11">
        <v>219</v>
      </c>
      <c r="B123" s="277"/>
      <c r="C123" s="278"/>
      <c r="D123" s="1485" t="s">
        <v>53</v>
      </c>
      <c r="E123" s="1486"/>
      <c r="F123" s="1486"/>
      <c r="G123" s="1486"/>
      <c r="H123" s="1486"/>
      <c r="I123" s="1486"/>
      <c r="J123" s="1486"/>
      <c r="K123" s="1486"/>
      <c r="L123" s="1487"/>
      <c r="M123" s="407">
        <f>SUM(M124:M126)</f>
        <v>0</v>
      </c>
      <c r="N123" s="410">
        <f>SUBTOTAL(9,N124:N125)</f>
        <v>0</v>
      </c>
      <c r="O123" s="414">
        <f t="shared" ref="O123:AC123" si="29">SUBTOTAL(9,O124:O125)</f>
        <v>0</v>
      </c>
      <c r="P123" s="413">
        <f t="shared" si="29"/>
        <v>0</v>
      </c>
      <c r="Q123" s="415">
        <f t="shared" si="29"/>
        <v>0</v>
      </c>
      <c r="R123" s="414">
        <f t="shared" si="29"/>
        <v>0</v>
      </c>
      <c r="S123" s="414">
        <f t="shared" si="29"/>
        <v>0</v>
      </c>
      <c r="T123" s="414">
        <f t="shared" si="29"/>
        <v>0</v>
      </c>
      <c r="U123" s="414">
        <f t="shared" si="29"/>
        <v>0</v>
      </c>
      <c r="V123" s="414">
        <f t="shared" si="29"/>
        <v>0</v>
      </c>
      <c r="W123" s="414">
        <f t="shared" si="29"/>
        <v>0</v>
      </c>
      <c r="X123" s="414">
        <f t="shared" si="29"/>
        <v>0</v>
      </c>
      <c r="Y123" s="414">
        <f t="shared" si="29"/>
        <v>0</v>
      </c>
      <c r="Z123" s="414">
        <f t="shared" si="29"/>
        <v>0</v>
      </c>
      <c r="AA123" s="414">
        <f t="shared" si="29"/>
        <v>0</v>
      </c>
      <c r="AB123" s="424">
        <f t="shared" si="29"/>
        <v>0</v>
      </c>
      <c r="AC123" s="412">
        <f t="shared" si="29"/>
        <v>0</v>
      </c>
      <c r="AD123" s="1017"/>
      <c r="AE123" s="997"/>
      <c r="AF123" s="998"/>
    </row>
    <row r="124" spans="1:32" x14ac:dyDescent="0.2">
      <c r="A124" s="11">
        <v>220</v>
      </c>
      <c r="B124" s="277"/>
      <c r="C124" s="278"/>
      <c r="D124" s="278"/>
      <c r="E124" s="278"/>
      <c r="F124" s="1455" t="s">
        <v>54</v>
      </c>
      <c r="G124" s="1456"/>
      <c r="H124" s="1456"/>
      <c r="I124" s="1456"/>
      <c r="J124" s="1456"/>
      <c r="K124" s="1456"/>
      <c r="L124" s="1457"/>
      <c r="M124" s="698">
        <v>0</v>
      </c>
      <c r="N124" s="699">
        <v>0</v>
      </c>
      <c r="O124" s="700">
        <v>0</v>
      </c>
      <c r="P124" s="700">
        <v>0</v>
      </c>
      <c r="Q124" s="705">
        <v>0</v>
      </c>
      <c r="R124" s="700">
        <v>0</v>
      </c>
      <c r="S124" s="701">
        <v>0</v>
      </c>
      <c r="T124" s="700">
        <v>0</v>
      </c>
      <c r="U124" s="701">
        <v>0</v>
      </c>
      <c r="V124" s="700">
        <v>0</v>
      </c>
      <c r="W124" s="701">
        <v>0</v>
      </c>
      <c r="X124" s="700">
        <v>0</v>
      </c>
      <c r="Y124" s="701">
        <v>0</v>
      </c>
      <c r="Z124" s="700">
        <v>0</v>
      </c>
      <c r="AA124" s="701">
        <v>0</v>
      </c>
      <c r="AB124" s="706">
        <v>0</v>
      </c>
      <c r="AC124" s="704">
        <v>0</v>
      </c>
      <c r="AD124" s="1017"/>
      <c r="AE124" s="997"/>
      <c r="AF124" s="998"/>
    </row>
    <row r="125" spans="1:32" x14ac:dyDescent="0.2">
      <c r="A125" s="11">
        <v>221</v>
      </c>
      <c r="B125" s="277"/>
      <c r="C125" s="278"/>
      <c r="D125" s="278"/>
      <c r="E125" s="278"/>
      <c r="F125" s="1449" t="s">
        <v>57</v>
      </c>
      <c r="G125" s="1450"/>
      <c r="H125" s="1450"/>
      <c r="I125" s="1450"/>
      <c r="J125" s="1450"/>
      <c r="K125" s="1450"/>
      <c r="L125" s="1451"/>
      <c r="M125" s="698">
        <v>0</v>
      </c>
      <c r="N125" s="699">
        <v>0</v>
      </c>
      <c r="O125" s="700">
        <v>0</v>
      </c>
      <c r="P125" s="700">
        <v>0</v>
      </c>
      <c r="Q125" s="705">
        <v>0</v>
      </c>
      <c r="R125" s="700">
        <v>0</v>
      </c>
      <c r="S125" s="701">
        <v>0</v>
      </c>
      <c r="T125" s="700">
        <v>0</v>
      </c>
      <c r="U125" s="701">
        <v>0</v>
      </c>
      <c r="V125" s="700">
        <v>0</v>
      </c>
      <c r="W125" s="701">
        <v>0</v>
      </c>
      <c r="X125" s="700">
        <v>0</v>
      </c>
      <c r="Y125" s="701">
        <v>0</v>
      </c>
      <c r="Z125" s="700">
        <v>0</v>
      </c>
      <c r="AA125" s="701">
        <v>0</v>
      </c>
      <c r="AB125" s="706">
        <v>0</v>
      </c>
      <c r="AC125" s="704">
        <v>0</v>
      </c>
      <c r="AD125" s="1017"/>
      <c r="AE125" s="997"/>
      <c r="AF125" s="998"/>
    </row>
    <row r="126" spans="1:32" x14ac:dyDescent="0.2">
      <c r="A126" s="11">
        <v>222</v>
      </c>
      <c r="B126" s="277"/>
      <c r="C126" s="278"/>
      <c r="D126" s="278"/>
      <c r="E126" s="278"/>
      <c r="F126" s="1458" t="s">
        <v>58</v>
      </c>
      <c r="G126" s="1459"/>
      <c r="H126" s="1459"/>
      <c r="I126" s="1459"/>
      <c r="J126" s="1459"/>
      <c r="K126" s="1459"/>
      <c r="L126" s="1460"/>
      <c r="M126" s="698">
        <v>0</v>
      </c>
      <c r="N126" s="1062"/>
      <c r="O126" s="1246"/>
      <c r="P126" s="1246"/>
      <c r="Q126" s="1246"/>
      <c r="R126" s="1246"/>
      <c r="S126" s="1246"/>
      <c r="T126" s="1246"/>
      <c r="U126" s="1246"/>
      <c r="V126" s="1246"/>
      <c r="W126" s="1246"/>
      <c r="X126" s="1246"/>
      <c r="Y126" s="1246"/>
      <c r="Z126" s="1246"/>
      <c r="AA126" s="1246"/>
      <c r="AB126" s="1246"/>
      <c r="AC126" s="1246"/>
      <c r="AD126" s="1017"/>
      <c r="AE126" s="997"/>
      <c r="AF126" s="998"/>
    </row>
    <row r="127" spans="1:32" x14ac:dyDescent="0.2">
      <c r="A127" s="11">
        <v>223</v>
      </c>
      <c r="B127" s="277"/>
      <c r="C127" s="278"/>
      <c r="D127" s="1485" t="s">
        <v>680</v>
      </c>
      <c r="E127" s="1486"/>
      <c r="F127" s="1486"/>
      <c r="G127" s="1486"/>
      <c r="H127" s="1486"/>
      <c r="I127" s="1486"/>
      <c r="J127" s="1486"/>
      <c r="K127" s="1486"/>
      <c r="L127" s="1487"/>
      <c r="M127" s="407">
        <f>SUM(M128:M129)</f>
        <v>0</v>
      </c>
      <c r="N127" s="410">
        <f>SUBTOTAL(9,N128)</f>
        <v>0</v>
      </c>
      <c r="O127" s="414">
        <f t="shared" ref="O127:AC127" si="30">SUBTOTAL(9,O128)</f>
        <v>0</v>
      </c>
      <c r="P127" s="413">
        <f t="shared" si="30"/>
        <v>0</v>
      </c>
      <c r="Q127" s="411">
        <f t="shared" si="30"/>
        <v>0</v>
      </c>
      <c r="R127" s="414">
        <f t="shared" si="30"/>
        <v>0</v>
      </c>
      <c r="S127" s="414">
        <f t="shared" si="30"/>
        <v>0</v>
      </c>
      <c r="T127" s="414">
        <f t="shared" si="30"/>
        <v>0</v>
      </c>
      <c r="U127" s="414">
        <f t="shared" si="30"/>
        <v>0</v>
      </c>
      <c r="V127" s="414">
        <f t="shared" si="30"/>
        <v>0</v>
      </c>
      <c r="W127" s="414">
        <f t="shared" si="30"/>
        <v>0</v>
      </c>
      <c r="X127" s="414">
        <f t="shared" si="30"/>
        <v>0</v>
      </c>
      <c r="Y127" s="414">
        <f t="shared" si="30"/>
        <v>0</v>
      </c>
      <c r="Z127" s="414">
        <f t="shared" si="30"/>
        <v>0</v>
      </c>
      <c r="AA127" s="414">
        <f t="shared" si="30"/>
        <v>0</v>
      </c>
      <c r="AB127" s="424">
        <f t="shared" si="30"/>
        <v>0</v>
      </c>
      <c r="AC127" s="412">
        <f t="shared" si="30"/>
        <v>0</v>
      </c>
      <c r="AD127" s="1017"/>
      <c r="AE127" s="997"/>
      <c r="AF127" s="998"/>
    </row>
    <row r="128" spans="1:32" x14ac:dyDescent="0.2">
      <c r="A128" s="11">
        <v>224</v>
      </c>
      <c r="B128" s="277"/>
      <c r="C128" s="278"/>
      <c r="D128" s="278"/>
      <c r="E128" s="278"/>
      <c r="F128" s="1455" t="s">
        <v>681</v>
      </c>
      <c r="G128" s="1456"/>
      <c r="H128" s="1456"/>
      <c r="I128" s="1456"/>
      <c r="J128" s="1456"/>
      <c r="K128" s="1456"/>
      <c r="L128" s="1457"/>
      <c r="M128" s="698">
        <v>0</v>
      </c>
      <c r="N128" s="699">
        <v>0</v>
      </c>
      <c r="O128" s="700">
        <v>0</v>
      </c>
      <c r="P128" s="700">
        <v>0</v>
      </c>
      <c r="Q128" s="705">
        <v>0</v>
      </c>
      <c r="R128" s="700">
        <v>0</v>
      </c>
      <c r="S128" s="701">
        <v>0</v>
      </c>
      <c r="T128" s="700">
        <v>0</v>
      </c>
      <c r="U128" s="701">
        <v>0</v>
      </c>
      <c r="V128" s="700">
        <v>0</v>
      </c>
      <c r="W128" s="701">
        <v>0</v>
      </c>
      <c r="X128" s="700">
        <v>0</v>
      </c>
      <c r="Y128" s="701">
        <v>0</v>
      </c>
      <c r="Z128" s="700">
        <v>0</v>
      </c>
      <c r="AA128" s="701">
        <v>0</v>
      </c>
      <c r="AB128" s="706">
        <v>0</v>
      </c>
      <c r="AC128" s="704">
        <v>0</v>
      </c>
      <c r="AD128" s="1017"/>
      <c r="AE128" s="997"/>
      <c r="AF128" s="998"/>
    </row>
    <row r="129" spans="1:32" x14ac:dyDescent="0.2">
      <c r="A129" s="11">
        <v>225</v>
      </c>
      <c r="B129" s="277"/>
      <c r="C129" s="278"/>
      <c r="D129" s="278"/>
      <c r="E129" s="278"/>
      <c r="F129" s="1458" t="s">
        <v>682</v>
      </c>
      <c r="G129" s="1459"/>
      <c r="H129" s="1459"/>
      <c r="I129" s="1459"/>
      <c r="J129" s="1459"/>
      <c r="K129" s="1459"/>
      <c r="L129" s="1460"/>
      <c r="M129" s="698">
        <v>0</v>
      </c>
      <c r="N129" s="1062"/>
      <c r="O129" s="1246"/>
      <c r="P129" s="1246"/>
      <c r="Q129" s="1246"/>
      <c r="R129" s="1246"/>
      <c r="S129" s="1246"/>
      <c r="T129" s="1246"/>
      <c r="U129" s="1246"/>
      <c r="V129" s="1246"/>
      <c r="W129" s="1246"/>
      <c r="X129" s="1246"/>
      <c r="Y129" s="1246"/>
      <c r="Z129" s="1246"/>
      <c r="AA129" s="1246"/>
      <c r="AB129" s="1246"/>
      <c r="AC129" s="1246"/>
      <c r="AD129" s="1017"/>
      <c r="AE129" s="997"/>
      <c r="AF129" s="998"/>
    </row>
    <row r="130" spans="1:32" x14ac:dyDescent="0.2">
      <c r="A130" s="11">
        <v>226</v>
      </c>
      <c r="B130" s="277"/>
      <c r="C130" s="278"/>
      <c r="D130" s="1485" t="s">
        <v>59</v>
      </c>
      <c r="E130" s="1486"/>
      <c r="F130" s="1486"/>
      <c r="G130" s="1486"/>
      <c r="H130" s="1486"/>
      <c r="I130" s="1486"/>
      <c r="J130" s="1486"/>
      <c r="K130" s="1486"/>
      <c r="L130" s="1487"/>
      <c r="M130" s="407">
        <f>SUM(M131:M134)</f>
        <v>0</v>
      </c>
      <c r="N130" s="410">
        <f t="shared" ref="N130:AC130" si="31">SUBTOTAL(9,N131:N134)</f>
        <v>0</v>
      </c>
      <c r="O130" s="414">
        <f t="shared" si="31"/>
        <v>0</v>
      </c>
      <c r="P130" s="413">
        <f t="shared" si="31"/>
        <v>0</v>
      </c>
      <c r="Q130" s="411">
        <f t="shared" si="31"/>
        <v>0</v>
      </c>
      <c r="R130" s="414">
        <f t="shared" si="31"/>
        <v>0</v>
      </c>
      <c r="S130" s="414">
        <f t="shared" si="31"/>
        <v>0</v>
      </c>
      <c r="T130" s="414">
        <f t="shared" si="31"/>
        <v>0</v>
      </c>
      <c r="U130" s="414">
        <f t="shared" si="31"/>
        <v>0</v>
      </c>
      <c r="V130" s="414">
        <f t="shared" si="31"/>
        <v>0</v>
      </c>
      <c r="W130" s="414">
        <f t="shared" si="31"/>
        <v>0</v>
      </c>
      <c r="X130" s="414">
        <f t="shared" si="31"/>
        <v>0</v>
      </c>
      <c r="Y130" s="414">
        <f t="shared" si="31"/>
        <v>0</v>
      </c>
      <c r="Z130" s="414">
        <f t="shared" si="31"/>
        <v>0</v>
      </c>
      <c r="AA130" s="414">
        <f t="shared" si="31"/>
        <v>0</v>
      </c>
      <c r="AB130" s="424">
        <f t="shared" si="31"/>
        <v>0</v>
      </c>
      <c r="AC130" s="407">
        <f t="shared" si="31"/>
        <v>0</v>
      </c>
      <c r="AD130" s="996"/>
      <c r="AE130" s="997"/>
      <c r="AF130" s="998"/>
    </row>
    <row r="131" spans="1:32" x14ac:dyDescent="0.2">
      <c r="A131" s="11">
        <v>227</v>
      </c>
      <c r="B131" s="277"/>
      <c r="C131" s="278"/>
      <c r="D131" s="278"/>
      <c r="E131" s="278"/>
      <c r="F131" s="1455" t="s">
        <v>60</v>
      </c>
      <c r="G131" s="1456"/>
      <c r="H131" s="1456"/>
      <c r="I131" s="1456"/>
      <c r="J131" s="1456"/>
      <c r="K131" s="1456"/>
      <c r="L131" s="1457"/>
      <c r="M131" s="698">
        <v>0</v>
      </c>
      <c r="N131" s="699">
        <v>0</v>
      </c>
      <c r="O131" s="700">
        <v>0</v>
      </c>
      <c r="P131" s="700">
        <v>0</v>
      </c>
      <c r="Q131" s="705">
        <v>0</v>
      </c>
      <c r="R131" s="700">
        <v>0</v>
      </c>
      <c r="S131" s="701">
        <v>0</v>
      </c>
      <c r="T131" s="700">
        <v>0</v>
      </c>
      <c r="U131" s="701">
        <v>0</v>
      </c>
      <c r="V131" s="700">
        <v>0</v>
      </c>
      <c r="W131" s="701">
        <v>0</v>
      </c>
      <c r="X131" s="700">
        <v>0</v>
      </c>
      <c r="Y131" s="701">
        <v>0</v>
      </c>
      <c r="Z131" s="700">
        <v>0</v>
      </c>
      <c r="AA131" s="701">
        <v>0</v>
      </c>
      <c r="AB131" s="706">
        <v>0</v>
      </c>
      <c r="AC131" s="698">
        <v>0</v>
      </c>
      <c r="AD131" s="996"/>
      <c r="AE131" s="997"/>
      <c r="AF131" s="998"/>
    </row>
    <row r="132" spans="1:32" x14ac:dyDescent="0.2">
      <c r="A132" s="11">
        <v>228</v>
      </c>
      <c r="B132" s="277"/>
      <c r="C132" s="278"/>
      <c r="D132" s="278"/>
      <c r="E132" s="278"/>
      <c r="F132" s="1449" t="s">
        <v>62</v>
      </c>
      <c r="G132" s="1450"/>
      <c r="H132" s="1450"/>
      <c r="I132" s="1450"/>
      <c r="J132" s="1450"/>
      <c r="K132" s="1450"/>
      <c r="L132" s="1451"/>
      <c r="M132" s="698">
        <v>0</v>
      </c>
      <c r="N132" s="699">
        <v>0</v>
      </c>
      <c r="O132" s="700">
        <v>0</v>
      </c>
      <c r="P132" s="700">
        <v>0</v>
      </c>
      <c r="Q132" s="705">
        <v>0</v>
      </c>
      <c r="R132" s="700">
        <v>0</v>
      </c>
      <c r="S132" s="701">
        <v>0</v>
      </c>
      <c r="T132" s="700">
        <v>0</v>
      </c>
      <c r="U132" s="701">
        <v>0</v>
      </c>
      <c r="V132" s="700">
        <v>0</v>
      </c>
      <c r="W132" s="701">
        <v>0</v>
      </c>
      <c r="X132" s="700">
        <v>0</v>
      </c>
      <c r="Y132" s="701">
        <v>0</v>
      </c>
      <c r="Z132" s="700">
        <v>0</v>
      </c>
      <c r="AA132" s="701">
        <v>0</v>
      </c>
      <c r="AB132" s="706">
        <v>0</v>
      </c>
      <c r="AC132" s="698">
        <v>0</v>
      </c>
      <c r="AD132" s="996"/>
      <c r="AE132" s="997"/>
      <c r="AF132" s="998"/>
    </row>
    <row r="133" spans="1:32" x14ac:dyDescent="0.2">
      <c r="A133" s="11">
        <v>229</v>
      </c>
      <c r="B133" s="277"/>
      <c r="C133" s="278"/>
      <c r="D133" s="278"/>
      <c r="E133" s="278"/>
      <c r="F133" s="1449" t="s">
        <v>61</v>
      </c>
      <c r="G133" s="1450"/>
      <c r="H133" s="1450"/>
      <c r="I133" s="1450"/>
      <c r="J133" s="1450"/>
      <c r="K133" s="1450"/>
      <c r="L133" s="1451"/>
      <c r="M133" s="698">
        <v>0</v>
      </c>
      <c r="N133" s="699">
        <v>0</v>
      </c>
      <c r="O133" s="700">
        <v>0</v>
      </c>
      <c r="P133" s="700">
        <v>0</v>
      </c>
      <c r="Q133" s="705">
        <v>0</v>
      </c>
      <c r="R133" s="700">
        <v>0</v>
      </c>
      <c r="S133" s="701">
        <v>0</v>
      </c>
      <c r="T133" s="700">
        <v>0</v>
      </c>
      <c r="U133" s="701">
        <v>0</v>
      </c>
      <c r="V133" s="700">
        <v>0</v>
      </c>
      <c r="W133" s="701">
        <v>0</v>
      </c>
      <c r="X133" s="700">
        <v>0</v>
      </c>
      <c r="Y133" s="701">
        <v>0</v>
      </c>
      <c r="Z133" s="700">
        <v>0</v>
      </c>
      <c r="AA133" s="701">
        <v>0</v>
      </c>
      <c r="AB133" s="706">
        <v>0</v>
      </c>
      <c r="AC133" s="698">
        <v>0</v>
      </c>
      <c r="AD133" s="996"/>
      <c r="AE133" s="997"/>
      <c r="AF133" s="998"/>
    </row>
    <row r="134" spans="1:32" x14ac:dyDescent="0.2">
      <c r="A134" s="11">
        <v>230</v>
      </c>
      <c r="B134" s="277"/>
      <c r="C134" s="278"/>
      <c r="D134" s="278"/>
      <c r="E134" s="278"/>
      <c r="F134" s="1449" t="s">
        <v>63</v>
      </c>
      <c r="G134" s="1450"/>
      <c r="H134" s="1450"/>
      <c r="I134" s="1450"/>
      <c r="J134" s="1450"/>
      <c r="K134" s="1450"/>
      <c r="L134" s="1451"/>
      <c r="M134" s="698">
        <v>0</v>
      </c>
      <c r="N134" s="699">
        <v>0</v>
      </c>
      <c r="O134" s="700">
        <v>0</v>
      </c>
      <c r="P134" s="700">
        <v>0</v>
      </c>
      <c r="Q134" s="705">
        <v>0</v>
      </c>
      <c r="R134" s="700">
        <v>0</v>
      </c>
      <c r="S134" s="701">
        <v>0</v>
      </c>
      <c r="T134" s="700">
        <v>0</v>
      </c>
      <c r="U134" s="701">
        <v>0</v>
      </c>
      <c r="V134" s="700">
        <v>0</v>
      </c>
      <c r="W134" s="701">
        <v>0</v>
      </c>
      <c r="X134" s="700">
        <v>0</v>
      </c>
      <c r="Y134" s="701">
        <v>0</v>
      </c>
      <c r="Z134" s="700">
        <v>0</v>
      </c>
      <c r="AA134" s="701">
        <v>0</v>
      </c>
      <c r="AB134" s="706">
        <v>0</v>
      </c>
      <c r="AC134" s="698">
        <v>0</v>
      </c>
      <c r="AD134" s="996"/>
      <c r="AE134" s="997"/>
      <c r="AF134" s="998"/>
    </row>
    <row r="135" spans="1:32" x14ac:dyDescent="0.2">
      <c r="A135" s="11">
        <v>231</v>
      </c>
      <c r="B135" s="277"/>
      <c r="C135" s="1546" t="s">
        <v>427</v>
      </c>
      <c r="D135" s="1531"/>
      <c r="E135" s="1531"/>
      <c r="F135" s="1531"/>
      <c r="G135" s="1531"/>
      <c r="H135" s="1531"/>
      <c r="I135" s="1531"/>
      <c r="J135" s="1531"/>
      <c r="K135" s="1531"/>
      <c r="L135" s="1531"/>
      <c r="M135" s="1531"/>
      <c r="N135" s="1531"/>
      <c r="O135" s="1531"/>
      <c r="P135" s="1531"/>
      <c r="Q135" s="1531"/>
      <c r="R135" s="1531"/>
      <c r="S135" s="1531"/>
      <c r="T135" s="1531"/>
      <c r="U135" s="1531"/>
      <c r="V135" s="1531"/>
      <c r="W135" s="1531"/>
      <c r="X135" s="1531"/>
      <c r="Y135" s="1531"/>
      <c r="Z135" s="1531"/>
      <c r="AA135" s="1531"/>
      <c r="AB135" s="1531"/>
      <c r="AC135" s="1546"/>
      <c r="AD135" s="1531"/>
      <c r="AE135" s="1531"/>
      <c r="AF135" s="1531"/>
    </row>
    <row r="136" spans="1:32" x14ac:dyDescent="0.2">
      <c r="A136" s="11">
        <v>232</v>
      </c>
      <c r="B136" s="277"/>
      <c r="C136" s="278"/>
      <c r="D136" s="1485" t="s">
        <v>64</v>
      </c>
      <c r="E136" s="1486"/>
      <c r="F136" s="1486"/>
      <c r="G136" s="1486"/>
      <c r="H136" s="1486"/>
      <c r="I136" s="1486"/>
      <c r="J136" s="1486"/>
      <c r="K136" s="1486"/>
      <c r="L136" s="1486"/>
      <c r="M136" s="1486"/>
      <c r="N136" s="1486"/>
      <c r="O136" s="1486"/>
      <c r="P136" s="1486"/>
      <c r="Q136" s="1486"/>
      <c r="R136" s="1486"/>
      <c r="S136" s="1486"/>
      <c r="T136" s="1486"/>
      <c r="U136" s="1486"/>
      <c r="V136" s="1486"/>
      <c r="W136" s="1486"/>
      <c r="X136" s="1486"/>
      <c r="Y136" s="1486"/>
      <c r="Z136" s="1486"/>
      <c r="AA136" s="1486"/>
      <c r="AB136" s="1486"/>
      <c r="AC136" s="1486"/>
      <c r="AD136" s="1486"/>
      <c r="AE136" s="1486"/>
      <c r="AF136" s="1487"/>
    </row>
    <row r="137" spans="1:32" x14ac:dyDescent="0.2">
      <c r="A137" s="11">
        <v>233</v>
      </c>
      <c r="B137" s="277"/>
      <c r="C137" s="278"/>
      <c r="D137" s="278"/>
      <c r="E137" s="1532" t="s">
        <v>66</v>
      </c>
      <c r="F137" s="1533"/>
      <c r="G137" s="1533"/>
      <c r="H137" s="1533"/>
      <c r="I137" s="1533"/>
      <c r="J137" s="1533"/>
      <c r="K137" s="1533"/>
      <c r="L137" s="1534"/>
      <c r="M137" s="407">
        <f>SUM(M138:M141)</f>
        <v>0</v>
      </c>
      <c r="N137" s="410">
        <f t="shared" ref="N137:AC137" si="32">SUBTOTAL(9,N138:N141)</f>
        <v>0</v>
      </c>
      <c r="O137" s="414">
        <f t="shared" si="32"/>
        <v>0</v>
      </c>
      <c r="P137" s="413">
        <f t="shared" si="32"/>
        <v>0</v>
      </c>
      <c r="Q137" s="411">
        <f t="shared" si="32"/>
        <v>0</v>
      </c>
      <c r="R137" s="414">
        <f t="shared" si="32"/>
        <v>0</v>
      </c>
      <c r="S137" s="414">
        <f t="shared" si="32"/>
        <v>0</v>
      </c>
      <c r="T137" s="414">
        <f>SUBTOTAL(9,T138:T141)</f>
        <v>0</v>
      </c>
      <c r="U137" s="414">
        <f t="shared" si="32"/>
        <v>0</v>
      </c>
      <c r="V137" s="414">
        <f t="shared" si="32"/>
        <v>0</v>
      </c>
      <c r="W137" s="414">
        <f t="shared" si="32"/>
        <v>0</v>
      </c>
      <c r="X137" s="414">
        <f t="shared" si="32"/>
        <v>0</v>
      </c>
      <c r="Y137" s="414">
        <f t="shared" si="32"/>
        <v>0</v>
      </c>
      <c r="Z137" s="414">
        <f t="shared" si="32"/>
        <v>0</v>
      </c>
      <c r="AA137" s="414">
        <f t="shared" si="32"/>
        <v>0</v>
      </c>
      <c r="AB137" s="424">
        <f t="shared" si="32"/>
        <v>0</v>
      </c>
      <c r="AC137" s="407">
        <f t="shared" si="32"/>
        <v>0</v>
      </c>
      <c r="AD137" s="996"/>
      <c r="AE137" s="997"/>
      <c r="AF137" s="998"/>
    </row>
    <row r="138" spans="1:32" x14ac:dyDescent="0.2">
      <c r="A138" s="11">
        <v>234</v>
      </c>
      <c r="B138" s="277"/>
      <c r="C138" s="278"/>
      <c r="D138" s="278"/>
      <c r="E138" s="279"/>
      <c r="F138" s="1455" t="s">
        <v>65</v>
      </c>
      <c r="G138" s="1456"/>
      <c r="H138" s="1456"/>
      <c r="I138" s="1456"/>
      <c r="J138" s="1456"/>
      <c r="K138" s="1456"/>
      <c r="L138" s="1457"/>
      <c r="M138" s="698">
        <v>0</v>
      </c>
      <c r="N138" s="699">
        <v>0</v>
      </c>
      <c r="O138" s="700">
        <v>0</v>
      </c>
      <c r="P138" s="700">
        <v>0</v>
      </c>
      <c r="Q138" s="705">
        <v>0</v>
      </c>
      <c r="R138" s="700">
        <v>0</v>
      </c>
      <c r="S138" s="701">
        <v>0</v>
      </c>
      <c r="T138" s="700">
        <v>0</v>
      </c>
      <c r="U138" s="701">
        <v>0</v>
      </c>
      <c r="V138" s="700">
        <v>0</v>
      </c>
      <c r="W138" s="701">
        <v>0</v>
      </c>
      <c r="X138" s="700">
        <v>0</v>
      </c>
      <c r="Y138" s="701">
        <v>0</v>
      </c>
      <c r="Z138" s="700">
        <v>0</v>
      </c>
      <c r="AA138" s="701">
        <v>0</v>
      </c>
      <c r="AB138" s="706">
        <v>0</v>
      </c>
      <c r="AC138" s="698">
        <v>0</v>
      </c>
      <c r="AD138" s="996"/>
      <c r="AE138" s="997"/>
      <c r="AF138" s="998"/>
    </row>
    <row r="139" spans="1:32" x14ac:dyDescent="0.2">
      <c r="A139" s="11">
        <v>235</v>
      </c>
      <c r="B139" s="277"/>
      <c r="C139" s="278"/>
      <c r="D139" s="278"/>
      <c r="E139" s="279"/>
      <c r="F139" s="1449" t="s">
        <v>68</v>
      </c>
      <c r="G139" s="1450"/>
      <c r="H139" s="1450"/>
      <c r="I139" s="1450"/>
      <c r="J139" s="1450"/>
      <c r="K139" s="1450"/>
      <c r="L139" s="1451"/>
      <c r="M139" s="698">
        <v>0</v>
      </c>
      <c r="N139" s="699">
        <v>0</v>
      </c>
      <c r="O139" s="700">
        <v>0</v>
      </c>
      <c r="P139" s="700">
        <v>0</v>
      </c>
      <c r="Q139" s="705">
        <v>0</v>
      </c>
      <c r="R139" s="700">
        <v>0</v>
      </c>
      <c r="S139" s="701">
        <v>0</v>
      </c>
      <c r="T139" s="700">
        <v>0</v>
      </c>
      <c r="U139" s="701">
        <v>0</v>
      </c>
      <c r="V139" s="700">
        <v>0</v>
      </c>
      <c r="W139" s="701">
        <v>0</v>
      </c>
      <c r="X139" s="700">
        <v>0</v>
      </c>
      <c r="Y139" s="701">
        <v>0</v>
      </c>
      <c r="Z139" s="700">
        <v>0</v>
      </c>
      <c r="AA139" s="701">
        <v>0</v>
      </c>
      <c r="AB139" s="706">
        <v>0</v>
      </c>
      <c r="AC139" s="698">
        <v>0</v>
      </c>
      <c r="AD139" s="996"/>
      <c r="AE139" s="997"/>
      <c r="AF139" s="998"/>
    </row>
    <row r="140" spans="1:32" x14ac:dyDescent="0.2">
      <c r="A140" s="11">
        <v>236</v>
      </c>
      <c r="B140" s="277"/>
      <c r="C140" s="278"/>
      <c r="D140" s="280"/>
      <c r="E140" s="281"/>
      <c r="F140" s="1449" t="s">
        <v>537</v>
      </c>
      <c r="G140" s="1450"/>
      <c r="H140" s="1450"/>
      <c r="I140" s="1450"/>
      <c r="J140" s="1450"/>
      <c r="K140" s="1450"/>
      <c r="L140" s="1451"/>
      <c r="M140" s="698">
        <v>0</v>
      </c>
      <c r="N140" s="699">
        <v>0</v>
      </c>
      <c r="O140" s="700">
        <v>0</v>
      </c>
      <c r="P140" s="700">
        <v>0</v>
      </c>
      <c r="Q140" s="705">
        <v>0</v>
      </c>
      <c r="R140" s="700">
        <v>0</v>
      </c>
      <c r="S140" s="701">
        <v>0</v>
      </c>
      <c r="T140" s="700">
        <v>0</v>
      </c>
      <c r="U140" s="701">
        <v>0</v>
      </c>
      <c r="V140" s="700">
        <v>0</v>
      </c>
      <c r="W140" s="701">
        <v>0</v>
      </c>
      <c r="X140" s="700">
        <v>0</v>
      </c>
      <c r="Y140" s="701">
        <v>0</v>
      </c>
      <c r="Z140" s="700">
        <v>0</v>
      </c>
      <c r="AA140" s="701">
        <v>0</v>
      </c>
      <c r="AB140" s="706">
        <v>0</v>
      </c>
      <c r="AC140" s="698">
        <v>0</v>
      </c>
      <c r="AD140" s="996"/>
      <c r="AE140" s="997"/>
      <c r="AF140" s="998"/>
    </row>
    <row r="141" spans="1:32" ht="27" customHeight="1" x14ac:dyDescent="0.2">
      <c r="A141" s="11">
        <v>237</v>
      </c>
      <c r="B141" s="277"/>
      <c r="C141" s="278"/>
      <c r="D141" s="278"/>
      <c r="E141" s="282"/>
      <c r="F141" s="1458" t="s">
        <v>532</v>
      </c>
      <c r="G141" s="1459"/>
      <c r="H141" s="1459"/>
      <c r="I141" s="1459"/>
      <c r="J141" s="1459"/>
      <c r="K141" s="1459"/>
      <c r="L141" s="1460"/>
      <c r="M141" s="698">
        <v>0</v>
      </c>
      <c r="N141" s="699">
        <v>0</v>
      </c>
      <c r="O141" s="700">
        <v>0</v>
      </c>
      <c r="P141" s="700">
        <v>0</v>
      </c>
      <c r="Q141" s="705">
        <v>0</v>
      </c>
      <c r="R141" s="700">
        <v>0</v>
      </c>
      <c r="S141" s="701">
        <v>0</v>
      </c>
      <c r="T141" s="700">
        <v>0</v>
      </c>
      <c r="U141" s="701">
        <v>0</v>
      </c>
      <c r="V141" s="700">
        <v>0</v>
      </c>
      <c r="W141" s="701">
        <v>0</v>
      </c>
      <c r="X141" s="700">
        <v>0</v>
      </c>
      <c r="Y141" s="701">
        <v>0</v>
      </c>
      <c r="Z141" s="700">
        <v>0</v>
      </c>
      <c r="AA141" s="701">
        <v>0</v>
      </c>
      <c r="AB141" s="706">
        <v>0</v>
      </c>
      <c r="AC141" s="698">
        <v>0</v>
      </c>
      <c r="AD141" s="996"/>
      <c r="AE141" s="997"/>
      <c r="AF141" s="998"/>
    </row>
    <row r="142" spans="1:32" ht="15.75" x14ac:dyDescent="0.2">
      <c r="A142" s="11">
        <v>238</v>
      </c>
      <c r="B142" s="277"/>
      <c r="C142" s="278"/>
      <c r="D142" s="283"/>
      <c r="E142" s="1452" t="s">
        <v>67</v>
      </c>
      <c r="F142" s="1453"/>
      <c r="G142" s="1453"/>
      <c r="H142" s="1453"/>
      <c r="I142" s="1453"/>
      <c r="J142" s="1453"/>
      <c r="K142" s="1453"/>
      <c r="L142" s="1454"/>
      <c r="M142" s="407">
        <f>SUM(M143:M146)</f>
        <v>0</v>
      </c>
      <c r="N142" s="410">
        <f t="shared" ref="N142:AC142" si="33">SUBTOTAL(9,N143:N146)</f>
        <v>0</v>
      </c>
      <c r="O142" s="414">
        <f t="shared" si="33"/>
        <v>0</v>
      </c>
      <c r="P142" s="413">
        <f t="shared" si="33"/>
        <v>0</v>
      </c>
      <c r="Q142" s="411">
        <f t="shared" si="33"/>
        <v>0</v>
      </c>
      <c r="R142" s="414">
        <f t="shared" si="33"/>
        <v>0</v>
      </c>
      <c r="S142" s="414">
        <f t="shared" si="33"/>
        <v>0</v>
      </c>
      <c r="T142" s="414">
        <f t="shared" si="33"/>
        <v>0</v>
      </c>
      <c r="U142" s="414">
        <f t="shared" si="33"/>
        <v>0</v>
      </c>
      <c r="V142" s="414">
        <f t="shared" si="33"/>
        <v>0</v>
      </c>
      <c r="W142" s="414">
        <f t="shared" si="33"/>
        <v>0</v>
      </c>
      <c r="X142" s="414">
        <f t="shared" si="33"/>
        <v>0</v>
      </c>
      <c r="Y142" s="414">
        <f t="shared" si="33"/>
        <v>0</v>
      </c>
      <c r="Z142" s="414">
        <f t="shared" si="33"/>
        <v>0</v>
      </c>
      <c r="AA142" s="414">
        <f t="shared" si="33"/>
        <v>0</v>
      </c>
      <c r="AB142" s="424">
        <f t="shared" si="33"/>
        <v>0</v>
      </c>
      <c r="AC142" s="407">
        <f t="shared" si="33"/>
        <v>0</v>
      </c>
      <c r="AD142" s="996"/>
      <c r="AE142" s="997"/>
      <c r="AF142" s="998"/>
    </row>
    <row r="143" spans="1:32" x14ac:dyDescent="0.2">
      <c r="A143" s="11">
        <v>239</v>
      </c>
      <c r="B143" s="277"/>
      <c r="C143" s="278"/>
      <c r="D143" s="284"/>
      <c r="E143" s="284"/>
      <c r="F143" s="1455" t="s">
        <v>65</v>
      </c>
      <c r="G143" s="1456"/>
      <c r="H143" s="1456"/>
      <c r="I143" s="1456"/>
      <c r="J143" s="1456"/>
      <c r="K143" s="1456"/>
      <c r="L143" s="1457"/>
      <c r="M143" s="698">
        <v>0</v>
      </c>
      <c r="N143" s="699">
        <v>0</v>
      </c>
      <c r="O143" s="700">
        <v>0</v>
      </c>
      <c r="P143" s="700">
        <v>0</v>
      </c>
      <c r="Q143" s="705">
        <v>0</v>
      </c>
      <c r="R143" s="700">
        <v>0</v>
      </c>
      <c r="S143" s="701">
        <v>0</v>
      </c>
      <c r="T143" s="700">
        <v>0</v>
      </c>
      <c r="U143" s="701">
        <v>0</v>
      </c>
      <c r="V143" s="700">
        <v>0</v>
      </c>
      <c r="W143" s="701">
        <v>0</v>
      </c>
      <c r="X143" s="700">
        <v>0</v>
      </c>
      <c r="Y143" s="701">
        <v>0</v>
      </c>
      <c r="Z143" s="700">
        <v>0</v>
      </c>
      <c r="AA143" s="701">
        <v>0</v>
      </c>
      <c r="AB143" s="706">
        <v>0</v>
      </c>
      <c r="AC143" s="698">
        <v>0</v>
      </c>
      <c r="AD143" s="996"/>
      <c r="AE143" s="997"/>
      <c r="AF143" s="998"/>
    </row>
    <row r="144" spans="1:32" x14ac:dyDescent="0.2">
      <c r="A144" s="11">
        <v>240</v>
      </c>
      <c r="B144" s="277"/>
      <c r="C144" s="278"/>
      <c r="D144" s="284"/>
      <c r="E144" s="284"/>
      <c r="F144" s="1449" t="s">
        <v>68</v>
      </c>
      <c r="G144" s="1450"/>
      <c r="H144" s="1450"/>
      <c r="I144" s="1450"/>
      <c r="J144" s="1450"/>
      <c r="K144" s="1450"/>
      <c r="L144" s="1451"/>
      <c r="M144" s="698">
        <v>0</v>
      </c>
      <c r="N144" s="699">
        <v>0</v>
      </c>
      <c r="O144" s="700">
        <v>0</v>
      </c>
      <c r="P144" s="700">
        <v>0</v>
      </c>
      <c r="Q144" s="705">
        <v>0</v>
      </c>
      <c r="R144" s="700">
        <v>0</v>
      </c>
      <c r="S144" s="701">
        <v>0</v>
      </c>
      <c r="T144" s="700">
        <v>0</v>
      </c>
      <c r="U144" s="701">
        <v>0</v>
      </c>
      <c r="V144" s="700">
        <v>0</v>
      </c>
      <c r="W144" s="701">
        <v>0</v>
      </c>
      <c r="X144" s="700">
        <v>0</v>
      </c>
      <c r="Y144" s="701">
        <v>0</v>
      </c>
      <c r="Z144" s="700">
        <v>0</v>
      </c>
      <c r="AA144" s="701">
        <v>0</v>
      </c>
      <c r="AB144" s="706">
        <v>0</v>
      </c>
      <c r="AC144" s="698">
        <v>0</v>
      </c>
      <c r="AD144" s="996"/>
      <c r="AE144" s="997"/>
      <c r="AF144" s="998"/>
    </row>
    <row r="145" spans="1:32" x14ac:dyDescent="0.2">
      <c r="A145" s="11">
        <v>241</v>
      </c>
      <c r="B145" s="277"/>
      <c r="C145" s="278"/>
      <c r="D145" s="285"/>
      <c r="E145" s="285"/>
      <c r="F145" s="1449" t="s">
        <v>537</v>
      </c>
      <c r="G145" s="1450"/>
      <c r="H145" s="1450"/>
      <c r="I145" s="1450"/>
      <c r="J145" s="1450"/>
      <c r="K145" s="1450"/>
      <c r="L145" s="1451"/>
      <c r="M145" s="698">
        <v>0</v>
      </c>
      <c r="N145" s="699">
        <v>0</v>
      </c>
      <c r="O145" s="700">
        <v>0</v>
      </c>
      <c r="P145" s="700">
        <v>0</v>
      </c>
      <c r="Q145" s="705">
        <v>0</v>
      </c>
      <c r="R145" s="700">
        <v>0</v>
      </c>
      <c r="S145" s="701">
        <v>0</v>
      </c>
      <c r="T145" s="700">
        <v>0</v>
      </c>
      <c r="U145" s="701">
        <v>0</v>
      </c>
      <c r="V145" s="700">
        <v>0</v>
      </c>
      <c r="W145" s="701">
        <v>0</v>
      </c>
      <c r="X145" s="700">
        <v>0</v>
      </c>
      <c r="Y145" s="701">
        <v>0</v>
      </c>
      <c r="Z145" s="700">
        <v>0</v>
      </c>
      <c r="AA145" s="701">
        <v>0</v>
      </c>
      <c r="AB145" s="706">
        <v>0</v>
      </c>
      <c r="AC145" s="698">
        <v>0</v>
      </c>
      <c r="AD145" s="996"/>
      <c r="AE145" s="997"/>
      <c r="AF145" s="998"/>
    </row>
    <row r="146" spans="1:32" ht="27" customHeight="1" x14ac:dyDescent="0.2">
      <c r="A146" s="11">
        <v>242</v>
      </c>
      <c r="B146" s="277"/>
      <c r="C146" s="278"/>
      <c r="D146" s="280"/>
      <c r="E146" s="280"/>
      <c r="F146" s="1458" t="s">
        <v>532</v>
      </c>
      <c r="G146" s="1459"/>
      <c r="H146" s="1459"/>
      <c r="I146" s="1459"/>
      <c r="J146" s="1459"/>
      <c r="K146" s="1459"/>
      <c r="L146" s="1460"/>
      <c r="M146" s="698">
        <v>0</v>
      </c>
      <c r="N146" s="699">
        <v>0</v>
      </c>
      <c r="O146" s="700">
        <v>0</v>
      </c>
      <c r="P146" s="700">
        <v>0</v>
      </c>
      <c r="Q146" s="705">
        <v>0</v>
      </c>
      <c r="R146" s="700">
        <v>0</v>
      </c>
      <c r="S146" s="701">
        <v>0</v>
      </c>
      <c r="T146" s="700">
        <v>0</v>
      </c>
      <c r="U146" s="701">
        <v>0</v>
      </c>
      <c r="V146" s="700">
        <v>0</v>
      </c>
      <c r="W146" s="701">
        <v>0</v>
      </c>
      <c r="X146" s="700">
        <v>0</v>
      </c>
      <c r="Y146" s="701">
        <v>0</v>
      </c>
      <c r="Z146" s="700">
        <v>0</v>
      </c>
      <c r="AA146" s="701">
        <v>0</v>
      </c>
      <c r="AB146" s="706">
        <v>0</v>
      </c>
      <c r="AC146" s="698">
        <v>0</v>
      </c>
      <c r="AD146" s="996"/>
      <c r="AE146" s="997"/>
      <c r="AF146" s="998"/>
    </row>
    <row r="147" spans="1:32" ht="15.75" customHeight="1" x14ac:dyDescent="0.2">
      <c r="A147" s="11">
        <v>243</v>
      </c>
      <c r="B147" s="277"/>
      <c r="C147" s="278"/>
      <c r="D147" s="285"/>
      <c r="E147" s="1452" t="s">
        <v>556</v>
      </c>
      <c r="F147" s="1453"/>
      <c r="G147" s="1453"/>
      <c r="H147" s="1453"/>
      <c r="I147" s="1453"/>
      <c r="J147" s="1453"/>
      <c r="K147" s="1453"/>
      <c r="L147" s="1454"/>
      <c r="M147" s="407">
        <f>SUM(M148:M151)</f>
        <v>0</v>
      </c>
      <c r="N147" s="410">
        <f t="shared" ref="N147:AC147" si="34">SUBTOTAL(9,N148:N151)</f>
        <v>0</v>
      </c>
      <c r="O147" s="414">
        <f t="shared" si="34"/>
        <v>0</v>
      </c>
      <c r="P147" s="413">
        <f t="shared" si="34"/>
        <v>0</v>
      </c>
      <c r="Q147" s="415">
        <f t="shared" si="34"/>
        <v>0</v>
      </c>
      <c r="R147" s="414">
        <f t="shared" si="34"/>
        <v>0</v>
      </c>
      <c r="S147" s="414">
        <f t="shared" si="34"/>
        <v>0</v>
      </c>
      <c r="T147" s="414">
        <f t="shared" si="34"/>
        <v>0</v>
      </c>
      <c r="U147" s="414">
        <f t="shared" si="34"/>
        <v>0</v>
      </c>
      <c r="V147" s="414">
        <f t="shared" si="34"/>
        <v>0</v>
      </c>
      <c r="W147" s="414">
        <f t="shared" si="34"/>
        <v>0</v>
      </c>
      <c r="X147" s="414">
        <f t="shared" si="34"/>
        <v>0</v>
      </c>
      <c r="Y147" s="414">
        <f t="shared" si="34"/>
        <v>0</v>
      </c>
      <c r="Z147" s="414">
        <f t="shared" si="34"/>
        <v>0</v>
      </c>
      <c r="AA147" s="414">
        <f t="shared" si="34"/>
        <v>0</v>
      </c>
      <c r="AB147" s="424">
        <f t="shared" si="34"/>
        <v>0</v>
      </c>
      <c r="AC147" s="407">
        <f t="shared" si="34"/>
        <v>0</v>
      </c>
      <c r="AD147" s="996"/>
      <c r="AE147" s="997"/>
      <c r="AF147" s="998"/>
    </row>
    <row r="148" spans="1:32" x14ac:dyDescent="0.2">
      <c r="A148" s="11">
        <v>244</v>
      </c>
      <c r="B148" s="277"/>
      <c r="C148" s="278"/>
      <c r="D148" s="284"/>
      <c r="E148" s="284"/>
      <c r="F148" s="1455" t="s">
        <v>65</v>
      </c>
      <c r="G148" s="1456"/>
      <c r="H148" s="1456"/>
      <c r="I148" s="1456"/>
      <c r="J148" s="1456"/>
      <c r="K148" s="1456"/>
      <c r="L148" s="1457"/>
      <c r="M148" s="698">
        <v>0</v>
      </c>
      <c r="N148" s="699">
        <v>0</v>
      </c>
      <c r="O148" s="700">
        <v>0</v>
      </c>
      <c r="P148" s="700">
        <v>0</v>
      </c>
      <c r="Q148" s="705">
        <v>0</v>
      </c>
      <c r="R148" s="700">
        <v>0</v>
      </c>
      <c r="S148" s="701">
        <v>0</v>
      </c>
      <c r="T148" s="700">
        <v>0</v>
      </c>
      <c r="U148" s="701">
        <v>0</v>
      </c>
      <c r="V148" s="700">
        <v>0</v>
      </c>
      <c r="W148" s="701">
        <v>0</v>
      </c>
      <c r="X148" s="700">
        <v>0</v>
      </c>
      <c r="Y148" s="701">
        <v>0</v>
      </c>
      <c r="Z148" s="700">
        <v>0</v>
      </c>
      <c r="AA148" s="701">
        <v>0</v>
      </c>
      <c r="AB148" s="706">
        <v>0</v>
      </c>
      <c r="AC148" s="698">
        <v>0</v>
      </c>
      <c r="AD148" s="996"/>
      <c r="AE148" s="997"/>
      <c r="AF148" s="998"/>
    </row>
    <row r="149" spans="1:32" x14ac:dyDescent="0.2">
      <c r="A149" s="11">
        <v>245</v>
      </c>
      <c r="B149" s="277"/>
      <c r="C149" s="278"/>
      <c r="D149" s="286"/>
      <c r="E149" s="286"/>
      <c r="F149" s="1449" t="s">
        <v>68</v>
      </c>
      <c r="G149" s="1450"/>
      <c r="H149" s="1450"/>
      <c r="I149" s="1450"/>
      <c r="J149" s="1450"/>
      <c r="K149" s="1450"/>
      <c r="L149" s="1451"/>
      <c r="M149" s="698">
        <v>0</v>
      </c>
      <c r="N149" s="699">
        <v>0</v>
      </c>
      <c r="O149" s="700">
        <v>0</v>
      </c>
      <c r="P149" s="700">
        <v>0</v>
      </c>
      <c r="Q149" s="705">
        <v>0</v>
      </c>
      <c r="R149" s="700">
        <v>0</v>
      </c>
      <c r="S149" s="701">
        <v>0</v>
      </c>
      <c r="T149" s="700">
        <v>0</v>
      </c>
      <c r="U149" s="701">
        <v>0</v>
      </c>
      <c r="V149" s="700">
        <v>0</v>
      </c>
      <c r="W149" s="701">
        <v>0</v>
      </c>
      <c r="X149" s="700">
        <v>0</v>
      </c>
      <c r="Y149" s="701">
        <v>0</v>
      </c>
      <c r="Z149" s="700">
        <v>0</v>
      </c>
      <c r="AA149" s="701">
        <v>0</v>
      </c>
      <c r="AB149" s="706">
        <v>0</v>
      </c>
      <c r="AC149" s="698">
        <v>0</v>
      </c>
      <c r="AD149" s="996"/>
      <c r="AE149" s="997"/>
      <c r="AF149" s="998"/>
    </row>
    <row r="150" spans="1:32" x14ac:dyDescent="0.2">
      <c r="A150" s="11">
        <v>246</v>
      </c>
      <c r="B150" s="277"/>
      <c r="C150" s="278"/>
      <c r="D150" s="286"/>
      <c r="E150" s="286"/>
      <c r="F150" s="1449" t="s">
        <v>537</v>
      </c>
      <c r="G150" s="1450"/>
      <c r="H150" s="1450"/>
      <c r="I150" s="1450"/>
      <c r="J150" s="1450"/>
      <c r="K150" s="1450"/>
      <c r="L150" s="1451"/>
      <c r="M150" s="698">
        <v>0</v>
      </c>
      <c r="N150" s="699">
        <v>0</v>
      </c>
      <c r="O150" s="700">
        <v>0</v>
      </c>
      <c r="P150" s="700">
        <v>0</v>
      </c>
      <c r="Q150" s="705">
        <v>0</v>
      </c>
      <c r="R150" s="700">
        <v>0</v>
      </c>
      <c r="S150" s="701">
        <v>0</v>
      </c>
      <c r="T150" s="700">
        <v>0</v>
      </c>
      <c r="U150" s="701">
        <v>0</v>
      </c>
      <c r="V150" s="700">
        <v>0</v>
      </c>
      <c r="W150" s="701">
        <v>0</v>
      </c>
      <c r="X150" s="700">
        <v>0</v>
      </c>
      <c r="Y150" s="701">
        <v>0</v>
      </c>
      <c r="Z150" s="700">
        <v>0</v>
      </c>
      <c r="AA150" s="701">
        <v>0</v>
      </c>
      <c r="AB150" s="706">
        <v>0</v>
      </c>
      <c r="AC150" s="698">
        <v>0</v>
      </c>
      <c r="AD150" s="996"/>
      <c r="AE150" s="997"/>
      <c r="AF150" s="998"/>
    </row>
    <row r="151" spans="1:32" ht="27" customHeight="1" x14ac:dyDescent="0.2">
      <c r="A151" s="11">
        <v>247</v>
      </c>
      <c r="B151" s="277"/>
      <c r="C151" s="278"/>
      <c r="D151" s="287"/>
      <c r="E151" s="287"/>
      <c r="F151" s="1458" t="s">
        <v>532</v>
      </c>
      <c r="G151" s="1459"/>
      <c r="H151" s="1459"/>
      <c r="I151" s="1459"/>
      <c r="J151" s="1459"/>
      <c r="K151" s="1459"/>
      <c r="L151" s="1460"/>
      <c r="M151" s="698">
        <v>0</v>
      </c>
      <c r="N151" s="699">
        <v>0</v>
      </c>
      <c r="O151" s="700">
        <v>0</v>
      </c>
      <c r="P151" s="700">
        <v>0</v>
      </c>
      <c r="Q151" s="705">
        <v>0</v>
      </c>
      <c r="R151" s="700">
        <v>0</v>
      </c>
      <c r="S151" s="701">
        <v>0</v>
      </c>
      <c r="T151" s="700">
        <v>0</v>
      </c>
      <c r="U151" s="701">
        <v>0</v>
      </c>
      <c r="V151" s="700">
        <v>0</v>
      </c>
      <c r="W151" s="701">
        <v>0</v>
      </c>
      <c r="X151" s="700">
        <v>0</v>
      </c>
      <c r="Y151" s="701">
        <v>0</v>
      </c>
      <c r="Z151" s="700">
        <v>0</v>
      </c>
      <c r="AA151" s="701">
        <v>0</v>
      </c>
      <c r="AB151" s="706">
        <v>0</v>
      </c>
      <c r="AC151" s="698">
        <v>0</v>
      </c>
      <c r="AD151" s="996"/>
      <c r="AE151" s="997"/>
      <c r="AF151" s="998"/>
    </row>
    <row r="152" spans="1:32" x14ac:dyDescent="0.2">
      <c r="A152" s="11">
        <v>248</v>
      </c>
      <c r="B152" s="277"/>
      <c r="C152" s="278"/>
      <c r="D152" s="1485" t="s">
        <v>13</v>
      </c>
      <c r="E152" s="1486"/>
      <c r="F152" s="1486"/>
      <c r="G152" s="1486"/>
      <c r="H152" s="1486"/>
      <c r="I152" s="1486"/>
      <c r="J152" s="1486"/>
      <c r="K152" s="1486"/>
      <c r="L152" s="1486"/>
      <c r="M152" s="1486"/>
      <c r="N152" s="1486"/>
      <c r="O152" s="1486"/>
      <c r="P152" s="1486"/>
      <c r="Q152" s="1486"/>
      <c r="R152" s="1486"/>
      <c r="S152" s="1486"/>
      <c r="T152" s="1486"/>
      <c r="U152" s="1486"/>
      <c r="V152" s="1486"/>
      <c r="W152" s="1486"/>
      <c r="X152" s="1486"/>
      <c r="Y152" s="1486"/>
      <c r="Z152" s="1486"/>
      <c r="AA152" s="1486"/>
      <c r="AB152" s="1486"/>
      <c r="AC152" s="1486"/>
      <c r="AD152" s="1486"/>
      <c r="AE152" s="1486"/>
      <c r="AF152" s="1487"/>
    </row>
    <row r="153" spans="1:32" ht="15.75" customHeight="1" x14ac:dyDescent="0.2">
      <c r="A153" s="11">
        <v>249</v>
      </c>
      <c r="B153" s="277"/>
      <c r="C153" s="278"/>
      <c r="D153" s="287"/>
      <c r="E153" s="1532" t="s">
        <v>14</v>
      </c>
      <c r="F153" s="1533"/>
      <c r="G153" s="1533"/>
      <c r="H153" s="1533"/>
      <c r="I153" s="1533"/>
      <c r="J153" s="1533"/>
      <c r="K153" s="1533"/>
      <c r="L153" s="1534"/>
      <c r="M153" s="407">
        <f>SUM(M154:M156)</f>
        <v>0</v>
      </c>
      <c r="N153" s="410">
        <f t="shared" ref="N153:AC153" si="35">SUBTOTAL(9,N154:N156)</f>
        <v>0</v>
      </c>
      <c r="O153" s="414">
        <f t="shared" si="35"/>
        <v>0</v>
      </c>
      <c r="P153" s="413">
        <f t="shared" si="35"/>
        <v>0</v>
      </c>
      <c r="Q153" s="415">
        <f t="shared" si="35"/>
        <v>0</v>
      </c>
      <c r="R153" s="414">
        <f t="shared" si="35"/>
        <v>0</v>
      </c>
      <c r="S153" s="414">
        <f t="shared" si="35"/>
        <v>0</v>
      </c>
      <c r="T153" s="414">
        <f t="shared" si="35"/>
        <v>0</v>
      </c>
      <c r="U153" s="414">
        <f t="shared" si="35"/>
        <v>0</v>
      </c>
      <c r="V153" s="414">
        <f t="shared" si="35"/>
        <v>0</v>
      </c>
      <c r="W153" s="414">
        <f t="shared" si="35"/>
        <v>0</v>
      </c>
      <c r="X153" s="414">
        <f t="shared" si="35"/>
        <v>0</v>
      </c>
      <c r="Y153" s="414">
        <f t="shared" si="35"/>
        <v>0</v>
      </c>
      <c r="Z153" s="414">
        <f t="shared" si="35"/>
        <v>0</v>
      </c>
      <c r="AA153" s="414">
        <f t="shared" si="35"/>
        <v>0</v>
      </c>
      <c r="AB153" s="424">
        <f t="shared" si="35"/>
        <v>0</v>
      </c>
      <c r="AC153" s="407">
        <f t="shared" si="35"/>
        <v>0</v>
      </c>
      <c r="AD153" s="996"/>
      <c r="AE153" s="997"/>
      <c r="AF153" s="998"/>
    </row>
    <row r="154" spans="1:32" x14ac:dyDescent="0.2">
      <c r="A154" s="11">
        <v>250</v>
      </c>
      <c r="B154" s="277"/>
      <c r="C154" s="278"/>
      <c r="D154" s="287"/>
      <c r="E154" s="288"/>
      <c r="F154" s="1455" t="s">
        <v>16</v>
      </c>
      <c r="G154" s="1456"/>
      <c r="H154" s="1456"/>
      <c r="I154" s="1456"/>
      <c r="J154" s="1456"/>
      <c r="K154" s="1456"/>
      <c r="L154" s="1457"/>
      <c r="M154" s="698">
        <v>0</v>
      </c>
      <c r="N154" s="699">
        <v>0</v>
      </c>
      <c r="O154" s="700">
        <v>0</v>
      </c>
      <c r="P154" s="700">
        <v>0</v>
      </c>
      <c r="Q154" s="705">
        <v>0</v>
      </c>
      <c r="R154" s="700">
        <v>0</v>
      </c>
      <c r="S154" s="701">
        <v>0</v>
      </c>
      <c r="T154" s="700">
        <v>0</v>
      </c>
      <c r="U154" s="701">
        <v>0</v>
      </c>
      <c r="V154" s="700">
        <v>0</v>
      </c>
      <c r="W154" s="701">
        <v>0</v>
      </c>
      <c r="X154" s="700">
        <v>0</v>
      </c>
      <c r="Y154" s="701">
        <v>0</v>
      </c>
      <c r="Z154" s="700">
        <v>0</v>
      </c>
      <c r="AA154" s="701">
        <v>0</v>
      </c>
      <c r="AB154" s="706">
        <v>0</v>
      </c>
      <c r="AC154" s="698">
        <v>0</v>
      </c>
      <c r="AD154" s="996"/>
      <c r="AE154" s="997"/>
      <c r="AF154" s="998"/>
    </row>
    <row r="155" spans="1:32" x14ac:dyDescent="0.2">
      <c r="A155" s="11">
        <v>251</v>
      </c>
      <c r="B155" s="277"/>
      <c r="C155" s="278"/>
      <c r="D155" s="287"/>
      <c r="E155" s="288"/>
      <c r="F155" s="1449" t="s">
        <v>17</v>
      </c>
      <c r="G155" s="1450"/>
      <c r="H155" s="1450"/>
      <c r="I155" s="1450"/>
      <c r="J155" s="1450"/>
      <c r="K155" s="1450"/>
      <c r="L155" s="1451"/>
      <c r="M155" s="698">
        <v>0</v>
      </c>
      <c r="N155" s="699">
        <v>0</v>
      </c>
      <c r="O155" s="700">
        <v>0</v>
      </c>
      <c r="P155" s="700">
        <v>0</v>
      </c>
      <c r="Q155" s="705">
        <v>0</v>
      </c>
      <c r="R155" s="700">
        <v>0</v>
      </c>
      <c r="S155" s="701">
        <v>0</v>
      </c>
      <c r="T155" s="700">
        <v>0</v>
      </c>
      <c r="U155" s="701">
        <v>0</v>
      </c>
      <c r="V155" s="700">
        <v>0</v>
      </c>
      <c r="W155" s="701">
        <v>0</v>
      </c>
      <c r="X155" s="700">
        <v>0</v>
      </c>
      <c r="Y155" s="701">
        <v>0</v>
      </c>
      <c r="Z155" s="700">
        <v>0</v>
      </c>
      <c r="AA155" s="701">
        <v>0</v>
      </c>
      <c r="AB155" s="706">
        <v>0</v>
      </c>
      <c r="AC155" s="698">
        <v>0</v>
      </c>
      <c r="AD155" s="996"/>
      <c r="AE155" s="997"/>
      <c r="AF155" s="998"/>
    </row>
    <row r="156" spans="1:32" x14ac:dyDescent="0.2">
      <c r="A156" s="11">
        <v>252</v>
      </c>
      <c r="B156" s="277"/>
      <c r="C156" s="278"/>
      <c r="D156" s="287"/>
      <c r="E156" s="288"/>
      <c r="F156" s="1458" t="s">
        <v>560</v>
      </c>
      <c r="G156" s="1459"/>
      <c r="H156" s="1459"/>
      <c r="I156" s="1459"/>
      <c r="J156" s="1459"/>
      <c r="K156" s="1459"/>
      <c r="L156" s="1460"/>
      <c r="M156" s="698"/>
      <c r="N156" s="699">
        <v>0</v>
      </c>
      <c r="O156" s="700">
        <v>0</v>
      </c>
      <c r="P156" s="700">
        <v>0</v>
      </c>
      <c r="Q156" s="705">
        <v>0</v>
      </c>
      <c r="R156" s="700">
        <v>0</v>
      </c>
      <c r="S156" s="701">
        <v>0</v>
      </c>
      <c r="T156" s="700">
        <v>0</v>
      </c>
      <c r="U156" s="701">
        <v>0</v>
      </c>
      <c r="V156" s="700">
        <v>0</v>
      </c>
      <c r="W156" s="701">
        <v>0</v>
      </c>
      <c r="X156" s="700">
        <v>0</v>
      </c>
      <c r="Y156" s="701">
        <v>0</v>
      </c>
      <c r="Z156" s="700">
        <v>0</v>
      </c>
      <c r="AA156" s="701">
        <v>0</v>
      </c>
      <c r="AB156" s="706">
        <v>0</v>
      </c>
      <c r="AC156" s="698">
        <v>0</v>
      </c>
      <c r="AD156" s="996"/>
      <c r="AE156" s="997"/>
      <c r="AF156" s="998"/>
    </row>
    <row r="157" spans="1:32" x14ac:dyDescent="0.2">
      <c r="A157" s="11">
        <v>253</v>
      </c>
      <c r="B157" s="277"/>
      <c r="C157" s="278"/>
      <c r="D157" s="287"/>
      <c r="E157" s="1525" t="s">
        <v>15</v>
      </c>
      <c r="F157" s="1526"/>
      <c r="G157" s="1526"/>
      <c r="H157" s="1526"/>
      <c r="I157" s="1526"/>
      <c r="J157" s="1526"/>
      <c r="K157" s="1526"/>
      <c r="L157" s="1527"/>
      <c r="M157" s="407">
        <f>SUM(M158:M160)</f>
        <v>0</v>
      </c>
      <c r="N157" s="410">
        <f t="shared" ref="N157:AC157" si="36">SUBTOTAL(9,N158:N160)</f>
        <v>0</v>
      </c>
      <c r="O157" s="414">
        <f t="shared" si="36"/>
        <v>0</v>
      </c>
      <c r="P157" s="413">
        <f t="shared" si="36"/>
        <v>0</v>
      </c>
      <c r="Q157" s="415">
        <f t="shared" si="36"/>
        <v>0</v>
      </c>
      <c r="R157" s="414">
        <f t="shared" si="36"/>
        <v>0</v>
      </c>
      <c r="S157" s="414">
        <f t="shared" si="36"/>
        <v>0</v>
      </c>
      <c r="T157" s="414">
        <f t="shared" si="36"/>
        <v>0</v>
      </c>
      <c r="U157" s="414">
        <f t="shared" si="36"/>
        <v>0</v>
      </c>
      <c r="V157" s="414">
        <f t="shared" si="36"/>
        <v>0</v>
      </c>
      <c r="W157" s="414">
        <f t="shared" si="36"/>
        <v>0</v>
      </c>
      <c r="X157" s="414">
        <f t="shared" si="36"/>
        <v>0</v>
      </c>
      <c r="Y157" s="414">
        <f t="shared" si="36"/>
        <v>0</v>
      </c>
      <c r="Z157" s="414">
        <f t="shared" si="36"/>
        <v>0</v>
      </c>
      <c r="AA157" s="414">
        <f t="shared" si="36"/>
        <v>0</v>
      </c>
      <c r="AB157" s="424">
        <f t="shared" si="36"/>
        <v>0</v>
      </c>
      <c r="AC157" s="407">
        <f t="shared" si="36"/>
        <v>0</v>
      </c>
      <c r="AD157" s="996"/>
      <c r="AE157" s="997"/>
      <c r="AF157" s="998"/>
    </row>
    <row r="158" spans="1:32" x14ac:dyDescent="0.2">
      <c r="A158" s="11">
        <v>254</v>
      </c>
      <c r="B158" s="277"/>
      <c r="C158" s="278"/>
      <c r="D158" s="287"/>
      <c r="E158" s="288"/>
      <c r="F158" s="1455" t="s">
        <v>138</v>
      </c>
      <c r="G158" s="1456"/>
      <c r="H158" s="1456"/>
      <c r="I158" s="1456"/>
      <c r="J158" s="1456"/>
      <c r="K158" s="1456"/>
      <c r="L158" s="1457"/>
      <c r="M158" s="698">
        <v>0</v>
      </c>
      <c r="N158" s="699">
        <v>0</v>
      </c>
      <c r="O158" s="700">
        <v>0</v>
      </c>
      <c r="P158" s="700">
        <v>0</v>
      </c>
      <c r="Q158" s="705">
        <v>0</v>
      </c>
      <c r="R158" s="700">
        <v>0</v>
      </c>
      <c r="S158" s="701">
        <v>0</v>
      </c>
      <c r="T158" s="700">
        <v>0</v>
      </c>
      <c r="U158" s="701">
        <v>0</v>
      </c>
      <c r="V158" s="700">
        <v>0</v>
      </c>
      <c r="W158" s="701">
        <v>0</v>
      </c>
      <c r="X158" s="700">
        <v>0</v>
      </c>
      <c r="Y158" s="701">
        <v>0</v>
      </c>
      <c r="Z158" s="700">
        <v>0</v>
      </c>
      <c r="AA158" s="701">
        <v>0</v>
      </c>
      <c r="AB158" s="706">
        <v>0</v>
      </c>
      <c r="AC158" s="698">
        <v>0</v>
      </c>
      <c r="AD158" s="996"/>
      <c r="AE158" s="997"/>
      <c r="AF158" s="998"/>
    </row>
    <row r="159" spans="1:32" x14ac:dyDescent="0.2">
      <c r="A159" s="11">
        <v>255</v>
      </c>
      <c r="B159" s="277"/>
      <c r="C159" s="278"/>
      <c r="D159" s="287"/>
      <c r="E159" s="288"/>
      <c r="F159" s="1449" t="s">
        <v>19</v>
      </c>
      <c r="G159" s="1450"/>
      <c r="H159" s="1450"/>
      <c r="I159" s="1450"/>
      <c r="J159" s="1450"/>
      <c r="K159" s="1450"/>
      <c r="L159" s="1451"/>
      <c r="M159" s="698">
        <v>0</v>
      </c>
      <c r="N159" s="699">
        <v>0</v>
      </c>
      <c r="O159" s="700">
        <v>0</v>
      </c>
      <c r="P159" s="700">
        <v>0</v>
      </c>
      <c r="Q159" s="705">
        <v>0</v>
      </c>
      <c r="R159" s="700">
        <v>0</v>
      </c>
      <c r="S159" s="701">
        <v>0</v>
      </c>
      <c r="T159" s="700">
        <v>0</v>
      </c>
      <c r="U159" s="701">
        <v>0</v>
      </c>
      <c r="V159" s="700">
        <v>0</v>
      </c>
      <c r="W159" s="701">
        <v>0</v>
      </c>
      <c r="X159" s="700">
        <v>0</v>
      </c>
      <c r="Y159" s="701">
        <v>0</v>
      </c>
      <c r="Z159" s="700">
        <v>0</v>
      </c>
      <c r="AA159" s="701">
        <v>0</v>
      </c>
      <c r="AB159" s="706">
        <v>0</v>
      </c>
      <c r="AC159" s="698">
        <v>0</v>
      </c>
      <c r="AD159" s="996"/>
      <c r="AE159" s="997"/>
      <c r="AF159" s="998"/>
    </row>
    <row r="160" spans="1:32" x14ac:dyDescent="0.2">
      <c r="A160" s="11">
        <v>256</v>
      </c>
      <c r="B160" s="277"/>
      <c r="C160" s="278"/>
      <c r="D160" s="287"/>
      <c r="E160" s="288"/>
      <c r="F160" s="1458" t="s">
        <v>561</v>
      </c>
      <c r="G160" s="1459"/>
      <c r="H160" s="1459"/>
      <c r="I160" s="1459"/>
      <c r="J160" s="1459"/>
      <c r="K160" s="1459"/>
      <c r="L160" s="1460"/>
      <c r="M160" s="698"/>
      <c r="N160" s="699"/>
      <c r="O160" s="700">
        <v>0</v>
      </c>
      <c r="P160" s="700">
        <v>0</v>
      </c>
      <c r="Q160" s="705">
        <v>0</v>
      </c>
      <c r="R160" s="700">
        <v>0</v>
      </c>
      <c r="S160" s="701">
        <v>0</v>
      </c>
      <c r="T160" s="700">
        <v>0</v>
      </c>
      <c r="U160" s="701">
        <v>0</v>
      </c>
      <c r="V160" s="700">
        <v>0</v>
      </c>
      <c r="W160" s="701">
        <v>0</v>
      </c>
      <c r="X160" s="700">
        <v>0</v>
      </c>
      <c r="Y160" s="701">
        <v>0</v>
      </c>
      <c r="Z160" s="700">
        <v>0</v>
      </c>
      <c r="AA160" s="701">
        <v>0</v>
      </c>
      <c r="AB160" s="706">
        <v>0</v>
      </c>
      <c r="AC160" s="698">
        <v>0</v>
      </c>
      <c r="AD160" s="996"/>
      <c r="AE160" s="997"/>
      <c r="AF160" s="998"/>
    </row>
    <row r="161" spans="1:32" x14ac:dyDescent="0.2">
      <c r="A161" s="11">
        <v>257</v>
      </c>
      <c r="B161" s="277"/>
      <c r="C161" s="278"/>
      <c r="D161" s="287"/>
      <c r="E161" s="1452" t="s">
        <v>18</v>
      </c>
      <c r="F161" s="1453"/>
      <c r="G161" s="1453"/>
      <c r="H161" s="1453"/>
      <c r="I161" s="1453"/>
      <c r="J161" s="1453"/>
      <c r="K161" s="1453"/>
      <c r="L161" s="1454"/>
      <c r="M161" s="407">
        <f>SUM(M162:M164)</f>
        <v>0</v>
      </c>
      <c r="N161" s="410">
        <f t="shared" ref="N161:AC161" si="37">SUBTOTAL(9,N162:N164)</f>
        <v>0</v>
      </c>
      <c r="O161" s="414">
        <f t="shared" si="37"/>
        <v>0</v>
      </c>
      <c r="P161" s="413">
        <f t="shared" si="37"/>
        <v>0</v>
      </c>
      <c r="Q161" s="415">
        <f t="shared" si="37"/>
        <v>0</v>
      </c>
      <c r="R161" s="414">
        <f t="shared" si="37"/>
        <v>0</v>
      </c>
      <c r="S161" s="414">
        <f t="shared" si="37"/>
        <v>0</v>
      </c>
      <c r="T161" s="414">
        <f t="shared" si="37"/>
        <v>0</v>
      </c>
      <c r="U161" s="414">
        <f t="shared" si="37"/>
        <v>0</v>
      </c>
      <c r="V161" s="414">
        <f t="shared" si="37"/>
        <v>0</v>
      </c>
      <c r="W161" s="414">
        <f t="shared" si="37"/>
        <v>0</v>
      </c>
      <c r="X161" s="414">
        <f t="shared" si="37"/>
        <v>0</v>
      </c>
      <c r="Y161" s="414">
        <f t="shared" si="37"/>
        <v>0</v>
      </c>
      <c r="Z161" s="414">
        <f t="shared" si="37"/>
        <v>0</v>
      </c>
      <c r="AA161" s="414">
        <f t="shared" si="37"/>
        <v>0</v>
      </c>
      <c r="AB161" s="424">
        <f t="shared" si="37"/>
        <v>0</v>
      </c>
      <c r="AC161" s="407">
        <f t="shared" si="37"/>
        <v>0</v>
      </c>
      <c r="AD161" s="996"/>
      <c r="AE161" s="997"/>
      <c r="AF161" s="998"/>
    </row>
    <row r="162" spans="1:32" x14ac:dyDescent="0.2">
      <c r="A162" s="11">
        <v>258</v>
      </c>
      <c r="B162" s="277"/>
      <c r="C162" s="278"/>
      <c r="D162" s="287"/>
      <c r="E162" s="288"/>
      <c r="F162" s="1455" t="s">
        <v>20</v>
      </c>
      <c r="G162" s="1456"/>
      <c r="H162" s="1456"/>
      <c r="I162" s="1456"/>
      <c r="J162" s="1456"/>
      <c r="K162" s="1456"/>
      <c r="L162" s="1457"/>
      <c r="M162" s="698">
        <v>0</v>
      </c>
      <c r="N162" s="699">
        <v>0</v>
      </c>
      <c r="O162" s="700">
        <v>0</v>
      </c>
      <c r="P162" s="700">
        <v>0</v>
      </c>
      <c r="Q162" s="705">
        <v>0</v>
      </c>
      <c r="R162" s="700">
        <v>0</v>
      </c>
      <c r="S162" s="701">
        <v>0</v>
      </c>
      <c r="T162" s="700">
        <v>0</v>
      </c>
      <c r="U162" s="701">
        <v>0</v>
      </c>
      <c r="V162" s="700">
        <v>0</v>
      </c>
      <c r="W162" s="701">
        <v>0</v>
      </c>
      <c r="X162" s="700">
        <v>0</v>
      </c>
      <c r="Y162" s="701">
        <v>0</v>
      </c>
      <c r="Z162" s="700">
        <v>0</v>
      </c>
      <c r="AA162" s="701">
        <v>0</v>
      </c>
      <c r="AB162" s="706">
        <v>0</v>
      </c>
      <c r="AC162" s="698">
        <v>0</v>
      </c>
      <c r="AD162" s="996"/>
      <c r="AE162" s="997"/>
      <c r="AF162" s="998"/>
    </row>
    <row r="163" spans="1:32" x14ac:dyDescent="0.2">
      <c r="A163" s="11">
        <v>259</v>
      </c>
      <c r="B163" s="277"/>
      <c r="C163" s="278"/>
      <c r="D163" s="287"/>
      <c r="E163" s="288"/>
      <c r="F163" s="1449" t="s">
        <v>21</v>
      </c>
      <c r="G163" s="1450"/>
      <c r="H163" s="1450"/>
      <c r="I163" s="1450"/>
      <c r="J163" s="1450"/>
      <c r="K163" s="1450"/>
      <c r="L163" s="1451"/>
      <c r="M163" s="698">
        <v>0</v>
      </c>
      <c r="N163" s="699">
        <v>0</v>
      </c>
      <c r="O163" s="700">
        <v>0</v>
      </c>
      <c r="P163" s="700">
        <v>0</v>
      </c>
      <c r="Q163" s="705">
        <v>0</v>
      </c>
      <c r="R163" s="700">
        <v>0</v>
      </c>
      <c r="S163" s="701">
        <v>0</v>
      </c>
      <c r="T163" s="700">
        <v>0</v>
      </c>
      <c r="U163" s="701">
        <v>0</v>
      </c>
      <c r="V163" s="700">
        <v>0</v>
      </c>
      <c r="W163" s="701">
        <v>0</v>
      </c>
      <c r="X163" s="700">
        <v>0</v>
      </c>
      <c r="Y163" s="701">
        <v>0</v>
      </c>
      <c r="Z163" s="700">
        <v>0</v>
      </c>
      <c r="AA163" s="701">
        <v>0</v>
      </c>
      <c r="AB163" s="706">
        <v>0</v>
      </c>
      <c r="AC163" s="698">
        <v>0</v>
      </c>
      <c r="AD163" s="996"/>
      <c r="AE163" s="997"/>
      <c r="AF163" s="998"/>
    </row>
    <row r="164" spans="1:32" x14ac:dyDescent="0.2">
      <c r="A164" s="11">
        <v>260</v>
      </c>
      <c r="B164" s="277"/>
      <c r="C164" s="278"/>
      <c r="D164" s="287"/>
      <c r="E164" s="288"/>
      <c r="F164" s="1458" t="s">
        <v>562</v>
      </c>
      <c r="G164" s="1459"/>
      <c r="H164" s="1459"/>
      <c r="I164" s="1459"/>
      <c r="J164" s="1459"/>
      <c r="K164" s="1459"/>
      <c r="L164" s="1460"/>
      <c r="M164" s="698">
        <v>0</v>
      </c>
      <c r="N164" s="699">
        <v>0</v>
      </c>
      <c r="O164" s="700">
        <v>0</v>
      </c>
      <c r="P164" s="700">
        <v>0</v>
      </c>
      <c r="Q164" s="705">
        <v>0</v>
      </c>
      <c r="R164" s="700">
        <v>0</v>
      </c>
      <c r="S164" s="701">
        <v>0</v>
      </c>
      <c r="T164" s="700">
        <v>0</v>
      </c>
      <c r="U164" s="701">
        <v>0</v>
      </c>
      <c r="V164" s="700">
        <v>0</v>
      </c>
      <c r="W164" s="701">
        <v>0</v>
      </c>
      <c r="X164" s="700">
        <v>0</v>
      </c>
      <c r="Y164" s="701">
        <v>0</v>
      </c>
      <c r="Z164" s="700">
        <v>0</v>
      </c>
      <c r="AA164" s="701">
        <v>0</v>
      </c>
      <c r="AB164" s="706">
        <v>0</v>
      </c>
      <c r="AC164" s="698">
        <v>0</v>
      </c>
      <c r="AD164" s="996"/>
      <c r="AE164" s="997"/>
      <c r="AF164" s="998"/>
    </row>
    <row r="165" spans="1:32" x14ac:dyDescent="0.2">
      <c r="A165" s="11">
        <v>261</v>
      </c>
      <c r="B165" s="277"/>
      <c r="C165" s="278"/>
      <c r="D165" s="1485" t="s">
        <v>672</v>
      </c>
      <c r="E165" s="1641"/>
      <c r="F165" s="1641"/>
      <c r="G165" s="1641"/>
      <c r="H165" s="1641"/>
      <c r="I165" s="1641"/>
      <c r="J165" s="1641"/>
      <c r="K165" s="1641"/>
      <c r="L165" s="1641"/>
      <c r="M165" s="1486"/>
      <c r="N165" s="1486"/>
      <c r="O165" s="1486"/>
      <c r="P165" s="1486"/>
      <c r="Q165" s="1486"/>
      <c r="R165" s="1486"/>
      <c r="S165" s="1486"/>
      <c r="T165" s="1486"/>
      <c r="U165" s="1486"/>
      <c r="V165" s="1486"/>
      <c r="W165" s="1486"/>
      <c r="X165" s="1486"/>
      <c r="Y165" s="1486"/>
      <c r="Z165" s="1486"/>
      <c r="AA165" s="1486"/>
      <c r="AB165" s="1486"/>
      <c r="AC165" s="1486"/>
      <c r="AD165" s="1486"/>
      <c r="AE165" s="1486"/>
      <c r="AF165" s="1487"/>
    </row>
    <row r="166" spans="1:32" ht="15" customHeight="1" x14ac:dyDescent="0.2">
      <c r="A166" s="11">
        <v>262</v>
      </c>
      <c r="B166" s="277"/>
      <c r="C166" s="287"/>
      <c r="D166" s="287"/>
      <c r="E166" s="1452" t="s">
        <v>118</v>
      </c>
      <c r="F166" s="1453"/>
      <c r="G166" s="1453"/>
      <c r="H166" s="1453"/>
      <c r="I166" s="1453"/>
      <c r="J166" s="1453"/>
      <c r="K166" s="1453"/>
      <c r="L166" s="1454"/>
      <c r="M166" s="407">
        <f>SUM(M167:M168)</f>
        <v>0</v>
      </c>
      <c r="N166" s="410">
        <f t="shared" ref="N166:AC166" si="38">SUBTOTAL(9,N167:N168)</f>
        <v>0</v>
      </c>
      <c r="O166" s="414">
        <f t="shared" si="38"/>
        <v>0</v>
      </c>
      <c r="P166" s="413">
        <f t="shared" si="38"/>
        <v>0</v>
      </c>
      <c r="Q166" s="415">
        <f t="shared" si="38"/>
        <v>0</v>
      </c>
      <c r="R166" s="414">
        <f t="shared" si="38"/>
        <v>0</v>
      </c>
      <c r="S166" s="414">
        <f t="shared" si="38"/>
        <v>0</v>
      </c>
      <c r="T166" s="414">
        <f t="shared" si="38"/>
        <v>0</v>
      </c>
      <c r="U166" s="414">
        <f t="shared" si="38"/>
        <v>0</v>
      </c>
      <c r="V166" s="414">
        <f t="shared" si="38"/>
        <v>0</v>
      </c>
      <c r="W166" s="414">
        <f t="shared" si="38"/>
        <v>0</v>
      </c>
      <c r="X166" s="414">
        <f t="shared" si="38"/>
        <v>0</v>
      </c>
      <c r="Y166" s="414">
        <f t="shared" si="38"/>
        <v>0</v>
      </c>
      <c r="Z166" s="414">
        <f t="shared" si="38"/>
        <v>0</v>
      </c>
      <c r="AA166" s="414">
        <f t="shared" si="38"/>
        <v>0</v>
      </c>
      <c r="AB166" s="424">
        <f t="shared" si="38"/>
        <v>0</v>
      </c>
      <c r="AC166" s="407">
        <f t="shared" si="38"/>
        <v>0</v>
      </c>
      <c r="AD166" s="996"/>
      <c r="AE166" s="997"/>
      <c r="AF166" s="998"/>
    </row>
    <row r="167" spans="1:32" ht="15" customHeight="1" x14ac:dyDescent="0.2">
      <c r="A167" s="11">
        <v>263</v>
      </c>
      <c r="B167" s="277"/>
      <c r="C167" s="287"/>
      <c r="D167" s="287"/>
      <c r="E167" s="288"/>
      <c r="F167" s="1455" t="s">
        <v>124</v>
      </c>
      <c r="G167" s="1456"/>
      <c r="H167" s="1456"/>
      <c r="I167" s="1456"/>
      <c r="J167" s="1456"/>
      <c r="K167" s="1456"/>
      <c r="L167" s="1457"/>
      <c r="M167" s="698">
        <v>0</v>
      </c>
      <c r="N167" s="699">
        <v>0</v>
      </c>
      <c r="O167" s="700">
        <v>0</v>
      </c>
      <c r="P167" s="700"/>
      <c r="Q167" s="705"/>
      <c r="R167" s="700">
        <v>0</v>
      </c>
      <c r="S167" s="701">
        <v>0</v>
      </c>
      <c r="T167" s="700">
        <v>0</v>
      </c>
      <c r="U167" s="701">
        <v>0</v>
      </c>
      <c r="V167" s="700">
        <v>0</v>
      </c>
      <c r="W167" s="701">
        <v>0</v>
      </c>
      <c r="X167" s="700">
        <v>0</v>
      </c>
      <c r="Y167" s="701">
        <v>0</v>
      </c>
      <c r="Z167" s="700">
        <v>0</v>
      </c>
      <c r="AA167" s="701">
        <v>0</v>
      </c>
      <c r="AB167" s="706">
        <v>0</v>
      </c>
      <c r="AC167" s="698">
        <v>0</v>
      </c>
      <c r="AD167" s="996"/>
      <c r="AE167" s="997"/>
      <c r="AF167" s="998"/>
    </row>
    <row r="168" spans="1:32" ht="15" customHeight="1" x14ac:dyDescent="0.2">
      <c r="A168" s="11">
        <v>264</v>
      </c>
      <c r="B168" s="277"/>
      <c r="C168" s="287"/>
      <c r="D168" s="287"/>
      <c r="E168" s="288"/>
      <c r="F168" s="1458" t="s">
        <v>571</v>
      </c>
      <c r="G168" s="1459"/>
      <c r="H168" s="1459"/>
      <c r="I168" s="1459"/>
      <c r="J168" s="1459"/>
      <c r="K168" s="1459"/>
      <c r="L168" s="1460"/>
      <c r="M168" s="698">
        <v>0</v>
      </c>
      <c r="N168" s="699">
        <v>0</v>
      </c>
      <c r="O168" s="700"/>
      <c r="P168" s="700"/>
      <c r="Q168" s="705"/>
      <c r="R168" s="700">
        <v>0</v>
      </c>
      <c r="S168" s="701">
        <v>0</v>
      </c>
      <c r="T168" s="700">
        <v>0</v>
      </c>
      <c r="U168" s="701">
        <v>0</v>
      </c>
      <c r="V168" s="700">
        <v>0</v>
      </c>
      <c r="W168" s="701">
        <v>0</v>
      </c>
      <c r="X168" s="700">
        <v>0</v>
      </c>
      <c r="Y168" s="701">
        <v>0</v>
      </c>
      <c r="Z168" s="700">
        <v>0</v>
      </c>
      <c r="AA168" s="701">
        <v>0</v>
      </c>
      <c r="AB168" s="706">
        <v>0</v>
      </c>
      <c r="AC168" s="698">
        <v>0</v>
      </c>
      <c r="AD168" s="996"/>
      <c r="AE168" s="997"/>
      <c r="AF168" s="998"/>
    </row>
    <row r="169" spans="1:32" ht="15" customHeight="1" x14ac:dyDescent="0.2">
      <c r="A169" s="11">
        <v>265</v>
      </c>
      <c r="B169" s="277"/>
      <c r="C169" s="287"/>
      <c r="D169" s="287"/>
      <c r="E169" s="1452" t="s">
        <v>119</v>
      </c>
      <c r="F169" s="1453"/>
      <c r="G169" s="1453"/>
      <c r="H169" s="1453"/>
      <c r="I169" s="1453"/>
      <c r="J169" s="1453"/>
      <c r="K169" s="1453"/>
      <c r="L169" s="1454"/>
      <c r="M169" s="407">
        <f>SUM(M170:M172)</f>
        <v>0</v>
      </c>
      <c r="N169" s="410">
        <f t="shared" ref="N169:AC169" si="39">SUBTOTAL(9,N170:N172)</f>
        <v>0</v>
      </c>
      <c r="O169" s="414">
        <f t="shared" si="39"/>
        <v>0</v>
      </c>
      <c r="P169" s="413">
        <f t="shared" si="39"/>
        <v>0</v>
      </c>
      <c r="Q169" s="415">
        <f t="shared" si="39"/>
        <v>0</v>
      </c>
      <c r="R169" s="414">
        <f t="shared" si="39"/>
        <v>0</v>
      </c>
      <c r="S169" s="414">
        <f t="shared" si="39"/>
        <v>0</v>
      </c>
      <c r="T169" s="414">
        <f t="shared" si="39"/>
        <v>0</v>
      </c>
      <c r="U169" s="414">
        <f t="shared" si="39"/>
        <v>0</v>
      </c>
      <c r="V169" s="414">
        <f t="shared" si="39"/>
        <v>0</v>
      </c>
      <c r="W169" s="414">
        <f t="shared" si="39"/>
        <v>0</v>
      </c>
      <c r="X169" s="414">
        <f t="shared" si="39"/>
        <v>0</v>
      </c>
      <c r="Y169" s="414">
        <f t="shared" si="39"/>
        <v>0</v>
      </c>
      <c r="Z169" s="414">
        <f t="shared" si="39"/>
        <v>0</v>
      </c>
      <c r="AA169" s="414">
        <f t="shared" si="39"/>
        <v>0</v>
      </c>
      <c r="AB169" s="424">
        <f t="shared" si="39"/>
        <v>0</v>
      </c>
      <c r="AC169" s="407">
        <f t="shared" si="39"/>
        <v>0</v>
      </c>
      <c r="AD169" s="996"/>
      <c r="AE169" s="997"/>
      <c r="AF169" s="998"/>
    </row>
    <row r="170" spans="1:32" ht="15" customHeight="1" x14ac:dyDescent="0.2">
      <c r="A170" s="11">
        <v>266</v>
      </c>
      <c r="B170" s="277"/>
      <c r="C170" s="287"/>
      <c r="D170" s="287"/>
      <c r="E170" s="288"/>
      <c r="F170" s="1455" t="s">
        <v>116</v>
      </c>
      <c r="G170" s="1456"/>
      <c r="H170" s="1456"/>
      <c r="I170" s="1456"/>
      <c r="J170" s="1456"/>
      <c r="K170" s="1456"/>
      <c r="L170" s="1457"/>
      <c r="M170" s="698">
        <v>0</v>
      </c>
      <c r="N170" s="699">
        <v>0</v>
      </c>
      <c r="O170" s="700">
        <v>0</v>
      </c>
      <c r="P170" s="700">
        <v>0</v>
      </c>
      <c r="Q170" s="705">
        <v>0</v>
      </c>
      <c r="R170" s="700">
        <v>0</v>
      </c>
      <c r="S170" s="701">
        <v>0</v>
      </c>
      <c r="T170" s="700">
        <v>0</v>
      </c>
      <c r="U170" s="701">
        <v>0</v>
      </c>
      <c r="V170" s="700">
        <v>0</v>
      </c>
      <c r="W170" s="701">
        <v>0</v>
      </c>
      <c r="X170" s="700">
        <v>0</v>
      </c>
      <c r="Y170" s="701">
        <v>0</v>
      </c>
      <c r="Z170" s="700">
        <v>0</v>
      </c>
      <c r="AA170" s="701">
        <v>0</v>
      </c>
      <c r="AB170" s="706">
        <v>0</v>
      </c>
      <c r="AC170" s="698">
        <v>0</v>
      </c>
      <c r="AD170" s="996"/>
      <c r="AE170" s="997"/>
      <c r="AF170" s="998"/>
    </row>
    <row r="171" spans="1:32" ht="15" customHeight="1" x14ac:dyDescent="0.2">
      <c r="A171" s="11">
        <v>267</v>
      </c>
      <c r="B171" s="277"/>
      <c r="C171" s="287"/>
      <c r="D171" s="287"/>
      <c r="E171" s="288"/>
      <c r="F171" s="1449" t="s">
        <v>567</v>
      </c>
      <c r="G171" s="1450"/>
      <c r="H171" s="1450"/>
      <c r="I171" s="1450"/>
      <c r="J171" s="1450"/>
      <c r="K171" s="1450"/>
      <c r="L171" s="1451"/>
      <c r="M171" s="698">
        <v>0</v>
      </c>
      <c r="N171" s="699">
        <v>0</v>
      </c>
      <c r="O171" s="700">
        <v>0</v>
      </c>
      <c r="P171" s="700">
        <v>0</v>
      </c>
      <c r="Q171" s="705">
        <v>0</v>
      </c>
      <c r="R171" s="700">
        <v>0</v>
      </c>
      <c r="S171" s="701">
        <v>0</v>
      </c>
      <c r="T171" s="700">
        <v>0</v>
      </c>
      <c r="U171" s="701">
        <v>0</v>
      </c>
      <c r="V171" s="700">
        <v>0</v>
      </c>
      <c r="W171" s="701">
        <v>0</v>
      </c>
      <c r="X171" s="700">
        <v>0</v>
      </c>
      <c r="Y171" s="701">
        <v>0</v>
      </c>
      <c r="Z171" s="700">
        <v>0</v>
      </c>
      <c r="AA171" s="701">
        <v>0</v>
      </c>
      <c r="AB171" s="706">
        <v>0</v>
      </c>
      <c r="AC171" s="698">
        <v>0</v>
      </c>
      <c r="AD171" s="996"/>
      <c r="AE171" s="997"/>
      <c r="AF171" s="998"/>
    </row>
    <row r="172" spans="1:32" ht="27" customHeight="1" x14ac:dyDescent="0.2">
      <c r="A172" s="11">
        <v>268</v>
      </c>
      <c r="B172" s="277"/>
      <c r="C172" s="287"/>
      <c r="D172" s="287"/>
      <c r="E172" s="288"/>
      <c r="F172" s="1458" t="s">
        <v>125</v>
      </c>
      <c r="G172" s="1459"/>
      <c r="H172" s="1459"/>
      <c r="I172" s="1459"/>
      <c r="J172" s="1459"/>
      <c r="K172" s="1459"/>
      <c r="L172" s="1460"/>
      <c r="M172" s="698">
        <v>0</v>
      </c>
      <c r="N172" s="699">
        <v>0</v>
      </c>
      <c r="O172" s="700">
        <v>0</v>
      </c>
      <c r="P172" s="700">
        <v>0</v>
      </c>
      <c r="Q172" s="705">
        <v>0</v>
      </c>
      <c r="R172" s="700">
        <v>0</v>
      </c>
      <c r="S172" s="701">
        <v>0</v>
      </c>
      <c r="T172" s="700">
        <v>0</v>
      </c>
      <c r="U172" s="701">
        <v>0</v>
      </c>
      <c r="V172" s="700">
        <v>0</v>
      </c>
      <c r="W172" s="701">
        <v>0</v>
      </c>
      <c r="X172" s="700">
        <v>0</v>
      </c>
      <c r="Y172" s="701">
        <v>0</v>
      </c>
      <c r="Z172" s="700">
        <v>0</v>
      </c>
      <c r="AA172" s="701">
        <v>0</v>
      </c>
      <c r="AB172" s="706">
        <v>0</v>
      </c>
      <c r="AC172" s="698">
        <v>0</v>
      </c>
      <c r="AD172" s="996"/>
      <c r="AE172" s="997"/>
      <c r="AF172" s="998"/>
    </row>
    <row r="173" spans="1:32" ht="15" customHeight="1" x14ac:dyDescent="0.2">
      <c r="A173" s="11">
        <v>269</v>
      </c>
      <c r="B173" s="277"/>
      <c r="C173" s="287"/>
      <c r="D173" s="287"/>
      <c r="E173" s="1452" t="s">
        <v>120</v>
      </c>
      <c r="F173" s="1453"/>
      <c r="G173" s="1453"/>
      <c r="H173" s="1453"/>
      <c r="I173" s="1453"/>
      <c r="J173" s="1453"/>
      <c r="K173" s="1453"/>
      <c r="L173" s="1454"/>
      <c r="M173" s="407">
        <f>SUM(M174:M175)</f>
        <v>0</v>
      </c>
      <c r="N173" s="410">
        <f t="shared" ref="N173:AB173" si="40">SUBTOTAL(9,N174:N175)</f>
        <v>0</v>
      </c>
      <c r="O173" s="414">
        <f t="shared" si="40"/>
        <v>0</v>
      </c>
      <c r="P173" s="413">
        <f t="shared" si="40"/>
        <v>0</v>
      </c>
      <c r="Q173" s="415">
        <f t="shared" si="40"/>
        <v>0</v>
      </c>
      <c r="R173" s="414">
        <f t="shared" si="40"/>
        <v>0</v>
      </c>
      <c r="S173" s="414">
        <f t="shared" si="40"/>
        <v>0</v>
      </c>
      <c r="T173" s="414">
        <f t="shared" si="40"/>
        <v>0</v>
      </c>
      <c r="U173" s="414">
        <f t="shared" si="40"/>
        <v>0</v>
      </c>
      <c r="V173" s="414">
        <f t="shared" si="40"/>
        <v>0</v>
      </c>
      <c r="W173" s="414">
        <f t="shared" si="40"/>
        <v>0</v>
      </c>
      <c r="X173" s="414">
        <f t="shared" si="40"/>
        <v>0</v>
      </c>
      <c r="Y173" s="414">
        <f t="shared" si="40"/>
        <v>0</v>
      </c>
      <c r="Z173" s="414">
        <f t="shared" si="40"/>
        <v>0</v>
      </c>
      <c r="AA173" s="414">
        <f t="shared" si="40"/>
        <v>0</v>
      </c>
      <c r="AB173" s="424">
        <f t="shared" si="40"/>
        <v>0</v>
      </c>
      <c r="AC173" s="407">
        <f t="shared" ref="AC173" si="41">SUM(AC174:AC175)</f>
        <v>0</v>
      </c>
      <c r="AD173" s="996"/>
      <c r="AE173" s="997"/>
      <c r="AF173" s="998"/>
    </row>
    <row r="174" spans="1:32" ht="15" customHeight="1" x14ac:dyDescent="0.2">
      <c r="A174" s="11">
        <v>270</v>
      </c>
      <c r="B174" s="277"/>
      <c r="C174" s="287"/>
      <c r="D174" s="287"/>
      <c r="E174" s="288"/>
      <c r="F174" s="1455" t="s">
        <v>117</v>
      </c>
      <c r="G174" s="1456"/>
      <c r="H174" s="1456"/>
      <c r="I174" s="1456"/>
      <c r="J174" s="1456"/>
      <c r="K174" s="1456"/>
      <c r="L174" s="1456"/>
      <c r="M174" s="698">
        <v>0</v>
      </c>
      <c r="N174" s="699">
        <v>0</v>
      </c>
      <c r="O174" s="700">
        <v>0</v>
      </c>
      <c r="P174" s="700">
        <v>0</v>
      </c>
      <c r="Q174" s="705">
        <v>0</v>
      </c>
      <c r="R174" s="700">
        <v>0</v>
      </c>
      <c r="S174" s="701">
        <v>0</v>
      </c>
      <c r="T174" s="700">
        <v>0</v>
      </c>
      <c r="U174" s="701">
        <v>0</v>
      </c>
      <c r="V174" s="700">
        <v>0</v>
      </c>
      <c r="W174" s="701">
        <v>0</v>
      </c>
      <c r="X174" s="700">
        <v>0</v>
      </c>
      <c r="Y174" s="701">
        <v>0</v>
      </c>
      <c r="Z174" s="700">
        <v>0</v>
      </c>
      <c r="AA174" s="701">
        <v>0</v>
      </c>
      <c r="AB174" s="706">
        <v>0</v>
      </c>
      <c r="AC174" s="698">
        <v>0</v>
      </c>
      <c r="AD174" s="996"/>
      <c r="AE174" s="997"/>
      <c r="AF174" s="998"/>
    </row>
    <row r="175" spans="1:32" ht="15" customHeight="1" x14ac:dyDescent="0.2">
      <c r="A175" s="11">
        <v>271</v>
      </c>
      <c r="B175" s="277"/>
      <c r="C175" s="287"/>
      <c r="D175" s="287"/>
      <c r="E175" s="288"/>
      <c r="F175" s="1458" t="s">
        <v>572</v>
      </c>
      <c r="G175" s="1459"/>
      <c r="H175" s="1459"/>
      <c r="I175" s="1459"/>
      <c r="J175" s="1459"/>
      <c r="K175" s="1459"/>
      <c r="L175" s="1459"/>
      <c r="M175" s="698">
        <v>0</v>
      </c>
      <c r="N175" s="699">
        <v>0</v>
      </c>
      <c r="O175" s="700">
        <v>0</v>
      </c>
      <c r="P175" s="700">
        <v>0</v>
      </c>
      <c r="Q175" s="705">
        <v>0</v>
      </c>
      <c r="R175" s="700">
        <v>0</v>
      </c>
      <c r="S175" s="701">
        <v>0</v>
      </c>
      <c r="T175" s="700">
        <v>0</v>
      </c>
      <c r="U175" s="701">
        <v>0</v>
      </c>
      <c r="V175" s="700">
        <v>0</v>
      </c>
      <c r="W175" s="701">
        <v>0</v>
      </c>
      <c r="X175" s="700">
        <v>0</v>
      </c>
      <c r="Y175" s="701">
        <v>0</v>
      </c>
      <c r="Z175" s="700">
        <v>0</v>
      </c>
      <c r="AA175" s="701">
        <v>0</v>
      </c>
      <c r="AB175" s="706">
        <v>0</v>
      </c>
      <c r="AC175" s="698">
        <v>0</v>
      </c>
      <c r="AD175" s="996"/>
      <c r="AE175" s="997"/>
      <c r="AF175" s="998"/>
    </row>
    <row r="176" spans="1:32" ht="15" customHeight="1" x14ac:dyDescent="0.2">
      <c r="A176" s="11">
        <v>272</v>
      </c>
      <c r="B176" s="277"/>
      <c r="C176" s="287"/>
      <c r="D176" s="287"/>
      <c r="E176" s="1452" t="s">
        <v>121</v>
      </c>
      <c r="F176" s="1453"/>
      <c r="G176" s="1453"/>
      <c r="H176" s="1453"/>
      <c r="I176" s="1453"/>
      <c r="J176" s="1453"/>
      <c r="K176" s="1453"/>
      <c r="L176" s="1454"/>
      <c r="M176" s="407">
        <f>SUM(M177:M179)</f>
        <v>0</v>
      </c>
      <c r="N176" s="410">
        <f t="shared" ref="N176:AC176" si="42">SUBTOTAL(9,N177:N179)</f>
        <v>0</v>
      </c>
      <c r="O176" s="414">
        <f t="shared" si="42"/>
        <v>0</v>
      </c>
      <c r="P176" s="413">
        <f t="shared" si="42"/>
        <v>0</v>
      </c>
      <c r="Q176" s="415">
        <f t="shared" si="42"/>
        <v>0</v>
      </c>
      <c r="R176" s="414">
        <f t="shared" si="42"/>
        <v>0</v>
      </c>
      <c r="S176" s="414">
        <f t="shared" si="42"/>
        <v>0</v>
      </c>
      <c r="T176" s="414">
        <f t="shared" si="42"/>
        <v>0</v>
      </c>
      <c r="U176" s="414">
        <f t="shared" si="42"/>
        <v>0</v>
      </c>
      <c r="V176" s="414">
        <f t="shared" si="42"/>
        <v>0</v>
      </c>
      <c r="W176" s="414">
        <f t="shared" si="42"/>
        <v>0</v>
      </c>
      <c r="X176" s="414">
        <f t="shared" si="42"/>
        <v>0</v>
      </c>
      <c r="Y176" s="414">
        <f t="shared" si="42"/>
        <v>0</v>
      </c>
      <c r="Z176" s="414">
        <f t="shared" si="42"/>
        <v>0</v>
      </c>
      <c r="AA176" s="414">
        <f t="shared" si="42"/>
        <v>0</v>
      </c>
      <c r="AB176" s="424">
        <f t="shared" si="42"/>
        <v>0</v>
      </c>
      <c r="AC176" s="407">
        <f t="shared" si="42"/>
        <v>0</v>
      </c>
      <c r="AD176" s="996"/>
      <c r="AE176" s="997"/>
      <c r="AF176" s="998"/>
    </row>
    <row r="177" spans="1:32" ht="15" customHeight="1" x14ac:dyDescent="0.2">
      <c r="A177" s="11">
        <v>273</v>
      </c>
      <c r="B177" s="277"/>
      <c r="C177" s="287"/>
      <c r="D177" s="287"/>
      <c r="E177" s="288"/>
      <c r="F177" s="1455" t="s">
        <v>122</v>
      </c>
      <c r="G177" s="1456"/>
      <c r="H177" s="1456"/>
      <c r="I177" s="1456"/>
      <c r="J177" s="1456"/>
      <c r="K177" s="1456"/>
      <c r="L177" s="1457"/>
      <c r="M177" s="698">
        <v>0</v>
      </c>
      <c r="N177" s="699">
        <v>0</v>
      </c>
      <c r="O177" s="700">
        <v>0</v>
      </c>
      <c r="P177" s="700">
        <v>0</v>
      </c>
      <c r="Q177" s="705">
        <v>0</v>
      </c>
      <c r="R177" s="700">
        <v>0</v>
      </c>
      <c r="S177" s="701">
        <v>0</v>
      </c>
      <c r="T177" s="700">
        <v>0</v>
      </c>
      <c r="U177" s="701">
        <v>0</v>
      </c>
      <c r="V177" s="700">
        <v>0</v>
      </c>
      <c r="W177" s="701">
        <v>0</v>
      </c>
      <c r="X177" s="700">
        <v>0</v>
      </c>
      <c r="Y177" s="701">
        <v>0</v>
      </c>
      <c r="Z177" s="700">
        <v>0</v>
      </c>
      <c r="AA177" s="701">
        <v>0</v>
      </c>
      <c r="AB177" s="706">
        <v>0</v>
      </c>
      <c r="AC177" s="698">
        <v>0</v>
      </c>
      <c r="AD177" s="996"/>
      <c r="AE177" s="997"/>
      <c r="AF177" s="998"/>
    </row>
    <row r="178" spans="1:32" ht="15" customHeight="1" x14ac:dyDescent="0.2">
      <c r="A178" s="11">
        <v>274</v>
      </c>
      <c r="B178" s="277"/>
      <c r="C178" s="287"/>
      <c r="D178" s="287"/>
      <c r="E178" s="288"/>
      <c r="F178" s="1449" t="s">
        <v>573</v>
      </c>
      <c r="G178" s="1450"/>
      <c r="H178" s="1450"/>
      <c r="I178" s="1450"/>
      <c r="J178" s="1450"/>
      <c r="K178" s="1450"/>
      <c r="L178" s="1451"/>
      <c r="M178" s="698">
        <v>0</v>
      </c>
      <c r="N178" s="699">
        <v>0</v>
      </c>
      <c r="O178" s="700">
        <v>0</v>
      </c>
      <c r="P178" s="700">
        <v>0</v>
      </c>
      <c r="Q178" s="705">
        <v>0</v>
      </c>
      <c r="R178" s="700">
        <v>0</v>
      </c>
      <c r="S178" s="701">
        <v>0</v>
      </c>
      <c r="T178" s="700">
        <v>0</v>
      </c>
      <c r="U178" s="701">
        <v>0</v>
      </c>
      <c r="V178" s="700">
        <v>0</v>
      </c>
      <c r="W178" s="701">
        <v>0</v>
      </c>
      <c r="X178" s="700">
        <v>0</v>
      </c>
      <c r="Y178" s="701">
        <v>0</v>
      </c>
      <c r="Z178" s="700">
        <v>0</v>
      </c>
      <c r="AA178" s="701">
        <v>0</v>
      </c>
      <c r="AB178" s="706">
        <v>0</v>
      </c>
      <c r="AC178" s="698">
        <v>0</v>
      </c>
      <c r="AD178" s="996"/>
      <c r="AE178" s="997"/>
      <c r="AF178" s="998"/>
    </row>
    <row r="179" spans="1:32" ht="27" customHeight="1" x14ac:dyDescent="0.2">
      <c r="A179" s="11">
        <v>275</v>
      </c>
      <c r="B179" s="277"/>
      <c r="C179" s="287"/>
      <c r="D179" s="287"/>
      <c r="E179" s="288"/>
      <c r="F179" s="1458" t="s">
        <v>123</v>
      </c>
      <c r="G179" s="1459"/>
      <c r="H179" s="1459"/>
      <c r="I179" s="1459"/>
      <c r="J179" s="1459"/>
      <c r="K179" s="1459"/>
      <c r="L179" s="1460"/>
      <c r="M179" s="698">
        <v>0</v>
      </c>
      <c r="N179" s="699">
        <v>0</v>
      </c>
      <c r="O179" s="700">
        <v>0</v>
      </c>
      <c r="P179" s="700">
        <v>0</v>
      </c>
      <c r="Q179" s="705">
        <v>0</v>
      </c>
      <c r="R179" s="700">
        <v>0</v>
      </c>
      <c r="S179" s="701">
        <v>0</v>
      </c>
      <c r="T179" s="700">
        <v>0</v>
      </c>
      <c r="U179" s="701">
        <v>0</v>
      </c>
      <c r="V179" s="700">
        <v>0</v>
      </c>
      <c r="W179" s="701">
        <v>0</v>
      </c>
      <c r="X179" s="700">
        <v>0</v>
      </c>
      <c r="Y179" s="701">
        <v>0</v>
      </c>
      <c r="Z179" s="700">
        <v>0</v>
      </c>
      <c r="AA179" s="701">
        <v>0</v>
      </c>
      <c r="AB179" s="706">
        <v>0</v>
      </c>
      <c r="AC179" s="698">
        <v>0</v>
      </c>
      <c r="AD179" s="996"/>
      <c r="AE179" s="997"/>
      <c r="AF179" s="998"/>
    </row>
    <row r="180" spans="1:32" ht="15" customHeight="1" x14ac:dyDescent="0.2">
      <c r="A180" s="11">
        <v>276</v>
      </c>
      <c r="B180" s="277"/>
      <c r="C180" s="287"/>
      <c r="D180" s="287"/>
      <c r="E180" s="1452" t="s">
        <v>546</v>
      </c>
      <c r="F180" s="1453"/>
      <c r="G180" s="1453"/>
      <c r="H180" s="1453"/>
      <c r="I180" s="1453"/>
      <c r="J180" s="1453"/>
      <c r="K180" s="1453"/>
      <c r="L180" s="1454"/>
      <c r="M180" s="407">
        <f>SUM(M181:M182)</f>
        <v>0</v>
      </c>
      <c r="N180" s="410">
        <f t="shared" ref="N180:AC180" si="43">SUBTOTAL(9,N181:N182)</f>
        <v>0</v>
      </c>
      <c r="O180" s="414">
        <f t="shared" si="43"/>
        <v>0</v>
      </c>
      <c r="P180" s="413">
        <f t="shared" si="43"/>
        <v>0</v>
      </c>
      <c r="Q180" s="415">
        <f t="shared" si="43"/>
        <v>0</v>
      </c>
      <c r="R180" s="414">
        <f t="shared" si="43"/>
        <v>0</v>
      </c>
      <c r="S180" s="414">
        <f t="shared" si="43"/>
        <v>0</v>
      </c>
      <c r="T180" s="414">
        <f t="shared" si="43"/>
        <v>0</v>
      </c>
      <c r="U180" s="414">
        <f t="shared" si="43"/>
        <v>0</v>
      </c>
      <c r="V180" s="414">
        <f t="shared" si="43"/>
        <v>0</v>
      </c>
      <c r="W180" s="414">
        <f t="shared" si="43"/>
        <v>0</v>
      </c>
      <c r="X180" s="414">
        <f t="shared" si="43"/>
        <v>0</v>
      </c>
      <c r="Y180" s="414">
        <f t="shared" si="43"/>
        <v>0</v>
      </c>
      <c r="Z180" s="414">
        <f t="shared" si="43"/>
        <v>0</v>
      </c>
      <c r="AA180" s="414">
        <f t="shared" si="43"/>
        <v>0</v>
      </c>
      <c r="AB180" s="424">
        <f t="shared" si="43"/>
        <v>0</v>
      </c>
      <c r="AC180" s="407">
        <f t="shared" si="43"/>
        <v>0</v>
      </c>
      <c r="AD180" s="996"/>
      <c r="AE180" s="997"/>
      <c r="AF180" s="998"/>
    </row>
    <row r="181" spans="1:32" ht="27.75" customHeight="1" x14ac:dyDescent="0.2">
      <c r="A181" s="11">
        <v>277</v>
      </c>
      <c r="B181" s="277"/>
      <c r="C181" s="287"/>
      <c r="D181" s="287"/>
      <c r="E181" s="288"/>
      <c r="F181" s="1455" t="s">
        <v>547</v>
      </c>
      <c r="G181" s="1456"/>
      <c r="H181" s="1456"/>
      <c r="I181" s="1456"/>
      <c r="J181" s="1456"/>
      <c r="K181" s="1456"/>
      <c r="L181" s="1457"/>
      <c r="M181" s="698">
        <v>0</v>
      </c>
      <c r="N181" s="699">
        <v>0</v>
      </c>
      <c r="O181" s="700">
        <v>0</v>
      </c>
      <c r="P181" s="700">
        <v>0</v>
      </c>
      <c r="Q181" s="705">
        <v>0</v>
      </c>
      <c r="R181" s="700">
        <v>0</v>
      </c>
      <c r="S181" s="701">
        <v>0</v>
      </c>
      <c r="T181" s="700">
        <v>0</v>
      </c>
      <c r="U181" s="701">
        <v>0</v>
      </c>
      <c r="V181" s="700">
        <v>0</v>
      </c>
      <c r="W181" s="701">
        <v>0</v>
      </c>
      <c r="X181" s="700">
        <v>0</v>
      </c>
      <c r="Y181" s="701">
        <v>0</v>
      </c>
      <c r="Z181" s="700">
        <v>0</v>
      </c>
      <c r="AA181" s="701">
        <v>0</v>
      </c>
      <c r="AB181" s="706">
        <v>0</v>
      </c>
      <c r="AC181" s="698">
        <v>0</v>
      </c>
      <c r="AD181" s="996"/>
      <c r="AE181" s="997"/>
      <c r="AF181" s="998"/>
    </row>
    <row r="182" spans="1:32" ht="15" customHeight="1" x14ac:dyDescent="0.2">
      <c r="A182" s="11">
        <v>278</v>
      </c>
      <c r="B182" s="277"/>
      <c r="C182" s="287"/>
      <c r="D182" s="287"/>
      <c r="E182" s="288"/>
      <c r="F182" s="1458" t="s">
        <v>570</v>
      </c>
      <c r="G182" s="1459"/>
      <c r="H182" s="1459"/>
      <c r="I182" s="1459"/>
      <c r="J182" s="1459"/>
      <c r="K182" s="1459"/>
      <c r="L182" s="1460"/>
      <c r="M182" s="698">
        <v>0</v>
      </c>
      <c r="N182" s="699">
        <v>0</v>
      </c>
      <c r="O182" s="700">
        <v>0</v>
      </c>
      <c r="P182" s="700">
        <v>0</v>
      </c>
      <c r="Q182" s="705">
        <v>0</v>
      </c>
      <c r="R182" s="700">
        <v>0</v>
      </c>
      <c r="S182" s="701">
        <v>0</v>
      </c>
      <c r="T182" s="700">
        <v>0</v>
      </c>
      <c r="U182" s="701">
        <v>0</v>
      </c>
      <c r="V182" s="700">
        <v>0</v>
      </c>
      <c r="W182" s="701">
        <v>0</v>
      </c>
      <c r="X182" s="700">
        <v>0</v>
      </c>
      <c r="Y182" s="701">
        <v>0</v>
      </c>
      <c r="Z182" s="700">
        <v>0</v>
      </c>
      <c r="AA182" s="701">
        <v>0</v>
      </c>
      <c r="AB182" s="706">
        <v>0</v>
      </c>
      <c r="AC182" s="698">
        <v>0</v>
      </c>
      <c r="AD182" s="996"/>
      <c r="AE182" s="997"/>
      <c r="AF182" s="998"/>
    </row>
    <row r="183" spans="1:32" ht="15" customHeight="1" x14ac:dyDescent="0.2">
      <c r="A183" s="11">
        <v>279</v>
      </c>
      <c r="B183" s="277"/>
      <c r="C183" s="287"/>
      <c r="D183" s="287"/>
      <c r="E183" s="1452" t="s">
        <v>548</v>
      </c>
      <c r="F183" s="1453"/>
      <c r="G183" s="1453"/>
      <c r="H183" s="1453"/>
      <c r="I183" s="1453"/>
      <c r="J183" s="1453"/>
      <c r="K183" s="1453"/>
      <c r="L183" s="1454"/>
      <c r="M183" s="407">
        <f>SUM(M184:M186)</f>
        <v>0</v>
      </c>
      <c r="N183" s="410">
        <f t="shared" ref="N183:AC183" si="44">SUBTOTAL(9,N184:N186)</f>
        <v>0</v>
      </c>
      <c r="O183" s="414">
        <f t="shared" si="44"/>
        <v>0</v>
      </c>
      <c r="P183" s="413">
        <f t="shared" si="44"/>
        <v>0</v>
      </c>
      <c r="Q183" s="415">
        <f t="shared" si="44"/>
        <v>0</v>
      </c>
      <c r="R183" s="414">
        <f t="shared" si="44"/>
        <v>0</v>
      </c>
      <c r="S183" s="414">
        <f t="shared" si="44"/>
        <v>0</v>
      </c>
      <c r="T183" s="414">
        <f t="shared" si="44"/>
        <v>0</v>
      </c>
      <c r="U183" s="414">
        <f t="shared" si="44"/>
        <v>0</v>
      </c>
      <c r="V183" s="414">
        <f t="shared" si="44"/>
        <v>0</v>
      </c>
      <c r="W183" s="414">
        <f t="shared" si="44"/>
        <v>0</v>
      </c>
      <c r="X183" s="414">
        <f t="shared" si="44"/>
        <v>0</v>
      </c>
      <c r="Y183" s="414">
        <f t="shared" si="44"/>
        <v>0</v>
      </c>
      <c r="Z183" s="414">
        <f t="shared" si="44"/>
        <v>0</v>
      </c>
      <c r="AA183" s="414">
        <f t="shared" si="44"/>
        <v>0</v>
      </c>
      <c r="AB183" s="424">
        <f t="shared" si="44"/>
        <v>0</v>
      </c>
      <c r="AC183" s="407">
        <f t="shared" si="44"/>
        <v>0</v>
      </c>
      <c r="AD183" s="996"/>
      <c r="AE183" s="997"/>
      <c r="AF183" s="998"/>
    </row>
    <row r="184" spans="1:32" ht="15" customHeight="1" x14ac:dyDescent="0.2">
      <c r="A184" s="11">
        <v>280</v>
      </c>
      <c r="B184" s="277"/>
      <c r="C184" s="287"/>
      <c r="D184" s="287"/>
      <c r="E184" s="288"/>
      <c r="F184" s="1455" t="s">
        <v>549</v>
      </c>
      <c r="G184" s="1456"/>
      <c r="H184" s="1456"/>
      <c r="I184" s="1456"/>
      <c r="J184" s="1456"/>
      <c r="K184" s="1456"/>
      <c r="L184" s="1457"/>
      <c r="M184" s="698">
        <v>0</v>
      </c>
      <c r="N184" s="699">
        <v>0</v>
      </c>
      <c r="O184" s="700">
        <v>0</v>
      </c>
      <c r="P184" s="700">
        <v>0</v>
      </c>
      <c r="Q184" s="705">
        <v>0</v>
      </c>
      <c r="R184" s="700">
        <v>0</v>
      </c>
      <c r="S184" s="701">
        <v>0</v>
      </c>
      <c r="T184" s="700">
        <v>0</v>
      </c>
      <c r="U184" s="701">
        <v>0</v>
      </c>
      <c r="V184" s="700">
        <v>0</v>
      </c>
      <c r="W184" s="701">
        <v>0</v>
      </c>
      <c r="X184" s="700">
        <v>0</v>
      </c>
      <c r="Y184" s="701">
        <v>0</v>
      </c>
      <c r="Z184" s="700">
        <v>0</v>
      </c>
      <c r="AA184" s="701">
        <v>0</v>
      </c>
      <c r="AB184" s="706">
        <v>0</v>
      </c>
      <c r="AC184" s="698">
        <v>0</v>
      </c>
      <c r="AD184" s="996"/>
      <c r="AE184" s="997"/>
      <c r="AF184" s="998"/>
    </row>
    <row r="185" spans="1:32" x14ac:dyDescent="0.2">
      <c r="A185" s="11">
        <v>281</v>
      </c>
      <c r="B185" s="277"/>
      <c r="C185" s="278"/>
      <c r="D185" s="278"/>
      <c r="E185" s="278"/>
      <c r="F185" s="1449" t="s">
        <v>574</v>
      </c>
      <c r="G185" s="1450"/>
      <c r="H185" s="1450"/>
      <c r="I185" s="1450"/>
      <c r="J185" s="1450"/>
      <c r="K185" s="1450"/>
      <c r="L185" s="1451"/>
      <c r="M185" s="698">
        <v>0</v>
      </c>
      <c r="N185" s="699">
        <v>0</v>
      </c>
      <c r="O185" s="700">
        <v>0</v>
      </c>
      <c r="P185" s="700">
        <v>0</v>
      </c>
      <c r="Q185" s="705">
        <v>0</v>
      </c>
      <c r="R185" s="700">
        <v>0</v>
      </c>
      <c r="S185" s="701">
        <v>0</v>
      </c>
      <c r="T185" s="700">
        <v>0</v>
      </c>
      <c r="U185" s="701">
        <v>0</v>
      </c>
      <c r="V185" s="700">
        <v>0</v>
      </c>
      <c r="W185" s="701">
        <v>0</v>
      </c>
      <c r="X185" s="700">
        <v>0</v>
      </c>
      <c r="Y185" s="701">
        <v>0</v>
      </c>
      <c r="Z185" s="700">
        <v>0</v>
      </c>
      <c r="AA185" s="701">
        <v>0</v>
      </c>
      <c r="AB185" s="706">
        <v>0</v>
      </c>
      <c r="AC185" s="698">
        <v>0</v>
      </c>
      <c r="AD185" s="996"/>
      <c r="AE185" s="997"/>
      <c r="AF185" s="998"/>
    </row>
    <row r="186" spans="1:32" ht="27" customHeight="1" x14ac:dyDescent="0.2">
      <c r="A186" s="11">
        <v>282</v>
      </c>
      <c r="B186" s="277"/>
      <c r="C186" s="278"/>
      <c r="D186" s="278"/>
      <c r="E186" s="278"/>
      <c r="F186" s="1458" t="s">
        <v>669</v>
      </c>
      <c r="G186" s="1459"/>
      <c r="H186" s="1459"/>
      <c r="I186" s="1459"/>
      <c r="J186" s="1459"/>
      <c r="K186" s="1459"/>
      <c r="L186" s="1460"/>
      <c r="M186" s="698">
        <v>0</v>
      </c>
      <c r="N186" s="699">
        <v>0</v>
      </c>
      <c r="O186" s="700">
        <v>0</v>
      </c>
      <c r="P186" s="700">
        <v>0</v>
      </c>
      <c r="Q186" s="705">
        <v>0</v>
      </c>
      <c r="R186" s="700">
        <v>0</v>
      </c>
      <c r="S186" s="701">
        <v>0</v>
      </c>
      <c r="T186" s="700">
        <v>0</v>
      </c>
      <c r="U186" s="701">
        <v>0</v>
      </c>
      <c r="V186" s="700">
        <v>0</v>
      </c>
      <c r="W186" s="701">
        <v>0</v>
      </c>
      <c r="X186" s="700">
        <v>0</v>
      </c>
      <c r="Y186" s="701">
        <v>0</v>
      </c>
      <c r="Z186" s="700">
        <v>0</v>
      </c>
      <c r="AA186" s="701">
        <v>0</v>
      </c>
      <c r="AB186" s="706">
        <v>0</v>
      </c>
      <c r="AC186" s="698">
        <v>0</v>
      </c>
      <c r="AD186" s="996"/>
      <c r="AE186" s="997"/>
      <c r="AF186" s="998"/>
    </row>
    <row r="187" spans="1:32" x14ac:dyDescent="0.2">
      <c r="A187" s="11">
        <v>283</v>
      </c>
      <c r="B187" s="277"/>
      <c r="C187" s="278"/>
      <c r="D187" s="1485" t="s">
        <v>23</v>
      </c>
      <c r="E187" s="1641"/>
      <c r="F187" s="1641"/>
      <c r="G187" s="1641"/>
      <c r="H187" s="1641"/>
      <c r="I187" s="1641"/>
      <c r="J187" s="1641"/>
      <c r="K187" s="1641"/>
      <c r="L187" s="1641"/>
      <c r="M187" s="1486"/>
      <c r="N187" s="1486"/>
      <c r="O187" s="1486"/>
      <c r="P187" s="1486"/>
      <c r="Q187" s="1486"/>
      <c r="R187" s="1486"/>
      <c r="S187" s="1486"/>
      <c r="T187" s="1486"/>
      <c r="U187" s="1486"/>
      <c r="V187" s="1486"/>
      <c r="W187" s="1486"/>
      <c r="X187" s="1486"/>
      <c r="Y187" s="1486"/>
      <c r="Z187" s="1486"/>
      <c r="AA187" s="1486"/>
      <c r="AB187" s="1486"/>
      <c r="AC187" s="1486"/>
      <c r="AD187" s="1486"/>
      <c r="AE187" s="1486"/>
      <c r="AF187" s="1487"/>
    </row>
    <row r="188" spans="1:32" x14ac:dyDescent="0.2">
      <c r="A188" s="11">
        <v>284</v>
      </c>
      <c r="B188" s="277"/>
      <c r="C188" s="278"/>
      <c r="D188" s="278"/>
      <c r="E188" s="1452" t="s">
        <v>126</v>
      </c>
      <c r="F188" s="1453"/>
      <c r="G188" s="1453"/>
      <c r="H188" s="1453"/>
      <c r="I188" s="1453"/>
      <c r="J188" s="1453"/>
      <c r="K188" s="1453"/>
      <c r="L188" s="1454"/>
      <c r="M188" s="407">
        <f>SUM(M189:M190)</f>
        <v>0</v>
      </c>
      <c r="N188" s="410">
        <f t="shared" ref="N188:AC188" si="45">SUBTOTAL(9,N189:N190)</f>
        <v>0</v>
      </c>
      <c r="O188" s="414">
        <f t="shared" si="45"/>
        <v>0</v>
      </c>
      <c r="P188" s="413">
        <f t="shared" si="45"/>
        <v>0</v>
      </c>
      <c r="Q188" s="415">
        <f t="shared" si="45"/>
        <v>0</v>
      </c>
      <c r="R188" s="414">
        <f t="shared" si="45"/>
        <v>0</v>
      </c>
      <c r="S188" s="414">
        <f t="shared" si="45"/>
        <v>0</v>
      </c>
      <c r="T188" s="414">
        <f t="shared" si="45"/>
        <v>0</v>
      </c>
      <c r="U188" s="414">
        <f t="shared" si="45"/>
        <v>0</v>
      </c>
      <c r="V188" s="414">
        <f t="shared" si="45"/>
        <v>0</v>
      </c>
      <c r="W188" s="414">
        <f t="shared" si="45"/>
        <v>0</v>
      </c>
      <c r="X188" s="414">
        <f t="shared" si="45"/>
        <v>0</v>
      </c>
      <c r="Y188" s="414">
        <f t="shared" si="45"/>
        <v>0</v>
      </c>
      <c r="Z188" s="414">
        <f t="shared" si="45"/>
        <v>0</v>
      </c>
      <c r="AA188" s="414">
        <f t="shared" si="45"/>
        <v>0</v>
      </c>
      <c r="AB188" s="424">
        <f t="shared" si="45"/>
        <v>0</v>
      </c>
      <c r="AC188" s="407">
        <f t="shared" si="45"/>
        <v>0</v>
      </c>
      <c r="AD188" s="996"/>
      <c r="AE188" s="997"/>
      <c r="AF188" s="998"/>
    </row>
    <row r="189" spans="1:32" x14ac:dyDescent="0.2">
      <c r="A189" s="11">
        <v>285</v>
      </c>
      <c r="B189" s="277"/>
      <c r="C189" s="278"/>
      <c r="D189" s="278"/>
      <c r="E189" s="278"/>
      <c r="F189" s="1455" t="s">
        <v>127</v>
      </c>
      <c r="G189" s="1456"/>
      <c r="H189" s="1456"/>
      <c r="I189" s="1456"/>
      <c r="J189" s="1456"/>
      <c r="K189" s="1456"/>
      <c r="L189" s="1457"/>
      <c r="M189" s="698">
        <v>0</v>
      </c>
      <c r="N189" s="699">
        <v>0</v>
      </c>
      <c r="O189" s="700">
        <v>0</v>
      </c>
      <c r="P189" s="700">
        <v>0</v>
      </c>
      <c r="Q189" s="705">
        <v>0</v>
      </c>
      <c r="R189" s="700">
        <v>0</v>
      </c>
      <c r="S189" s="701">
        <v>0</v>
      </c>
      <c r="T189" s="700">
        <v>0</v>
      </c>
      <c r="U189" s="701">
        <v>0</v>
      </c>
      <c r="V189" s="700">
        <v>0</v>
      </c>
      <c r="W189" s="701">
        <v>0</v>
      </c>
      <c r="X189" s="700">
        <v>0</v>
      </c>
      <c r="Y189" s="701">
        <v>0</v>
      </c>
      <c r="Z189" s="700">
        <v>0</v>
      </c>
      <c r="AA189" s="701">
        <v>0</v>
      </c>
      <c r="AB189" s="706">
        <v>0</v>
      </c>
      <c r="AC189" s="698">
        <v>0</v>
      </c>
      <c r="AD189" s="996"/>
      <c r="AE189" s="997"/>
      <c r="AF189" s="998"/>
    </row>
    <row r="190" spans="1:32" x14ac:dyDescent="0.2">
      <c r="A190" s="11">
        <v>286</v>
      </c>
      <c r="B190" s="277"/>
      <c r="C190" s="278"/>
      <c r="D190" s="278"/>
      <c r="E190" s="278"/>
      <c r="F190" s="1458" t="s">
        <v>128</v>
      </c>
      <c r="G190" s="1459"/>
      <c r="H190" s="1459"/>
      <c r="I190" s="1459"/>
      <c r="J190" s="1459"/>
      <c r="K190" s="1459"/>
      <c r="L190" s="1460"/>
      <c r="M190" s="698">
        <v>0</v>
      </c>
      <c r="N190" s="699">
        <v>0</v>
      </c>
      <c r="O190" s="700">
        <v>0</v>
      </c>
      <c r="P190" s="700">
        <v>0</v>
      </c>
      <c r="Q190" s="705">
        <v>0</v>
      </c>
      <c r="R190" s="700">
        <v>0</v>
      </c>
      <c r="S190" s="701">
        <v>0</v>
      </c>
      <c r="T190" s="700">
        <v>0</v>
      </c>
      <c r="U190" s="701">
        <v>0</v>
      </c>
      <c r="V190" s="700">
        <v>0</v>
      </c>
      <c r="W190" s="701">
        <v>0</v>
      </c>
      <c r="X190" s="700">
        <v>0</v>
      </c>
      <c r="Y190" s="701">
        <v>0</v>
      </c>
      <c r="Z190" s="700">
        <v>0</v>
      </c>
      <c r="AA190" s="701">
        <v>0</v>
      </c>
      <c r="AB190" s="706">
        <v>0</v>
      </c>
      <c r="AC190" s="698">
        <v>0</v>
      </c>
      <c r="AD190" s="996"/>
      <c r="AE190" s="997"/>
      <c r="AF190" s="998"/>
    </row>
    <row r="191" spans="1:32" x14ac:dyDescent="0.2">
      <c r="A191" s="11">
        <v>287</v>
      </c>
      <c r="B191" s="277"/>
      <c r="C191" s="278"/>
      <c r="D191" s="278"/>
      <c r="E191" s="1452" t="s">
        <v>129</v>
      </c>
      <c r="F191" s="1453"/>
      <c r="G191" s="1453"/>
      <c r="H191" s="1453"/>
      <c r="I191" s="1453"/>
      <c r="J191" s="1453"/>
      <c r="K191" s="1453"/>
      <c r="L191" s="1454"/>
      <c r="M191" s="407">
        <f>SUM(M192:M193)</f>
        <v>0</v>
      </c>
      <c r="N191" s="410">
        <f t="shared" ref="N191:AC191" si="46">SUBTOTAL(9,N192:N193)</f>
        <v>0</v>
      </c>
      <c r="O191" s="414">
        <f t="shared" si="46"/>
        <v>0</v>
      </c>
      <c r="P191" s="413">
        <f t="shared" si="46"/>
        <v>0</v>
      </c>
      <c r="Q191" s="415">
        <f t="shared" si="46"/>
        <v>0</v>
      </c>
      <c r="R191" s="414">
        <f t="shared" si="46"/>
        <v>0</v>
      </c>
      <c r="S191" s="414">
        <f t="shared" si="46"/>
        <v>0</v>
      </c>
      <c r="T191" s="414">
        <f t="shared" si="46"/>
        <v>0</v>
      </c>
      <c r="U191" s="414">
        <f t="shared" si="46"/>
        <v>0</v>
      </c>
      <c r="V191" s="414">
        <f t="shared" si="46"/>
        <v>0</v>
      </c>
      <c r="W191" s="414">
        <f t="shared" si="46"/>
        <v>0</v>
      </c>
      <c r="X191" s="414">
        <f t="shared" si="46"/>
        <v>0</v>
      </c>
      <c r="Y191" s="414">
        <f t="shared" si="46"/>
        <v>0</v>
      </c>
      <c r="Z191" s="414">
        <f t="shared" si="46"/>
        <v>0</v>
      </c>
      <c r="AA191" s="414">
        <f t="shared" si="46"/>
        <v>0</v>
      </c>
      <c r="AB191" s="424">
        <f t="shared" si="46"/>
        <v>0</v>
      </c>
      <c r="AC191" s="407">
        <f t="shared" si="46"/>
        <v>0</v>
      </c>
      <c r="AD191" s="996"/>
      <c r="AE191" s="997"/>
      <c r="AF191" s="998"/>
    </row>
    <row r="192" spans="1:32" x14ac:dyDescent="0.2">
      <c r="A192" s="11">
        <v>288</v>
      </c>
      <c r="B192" s="277"/>
      <c r="C192" s="278"/>
      <c r="D192" s="278"/>
      <c r="E192" s="278"/>
      <c r="F192" s="1455" t="s">
        <v>130</v>
      </c>
      <c r="G192" s="1456"/>
      <c r="H192" s="1456"/>
      <c r="I192" s="1456"/>
      <c r="J192" s="1456"/>
      <c r="K192" s="1456"/>
      <c r="L192" s="1456"/>
      <c r="M192" s="698">
        <v>0</v>
      </c>
      <c r="N192" s="699">
        <v>0</v>
      </c>
      <c r="O192" s="700">
        <v>0</v>
      </c>
      <c r="P192" s="700">
        <v>0</v>
      </c>
      <c r="Q192" s="705">
        <v>0</v>
      </c>
      <c r="R192" s="700">
        <v>0</v>
      </c>
      <c r="S192" s="701">
        <v>0</v>
      </c>
      <c r="T192" s="700">
        <v>0</v>
      </c>
      <c r="U192" s="701">
        <v>0</v>
      </c>
      <c r="V192" s="700">
        <v>0</v>
      </c>
      <c r="W192" s="701">
        <v>0</v>
      </c>
      <c r="X192" s="700">
        <v>0</v>
      </c>
      <c r="Y192" s="701">
        <v>0</v>
      </c>
      <c r="Z192" s="700">
        <v>0</v>
      </c>
      <c r="AA192" s="701">
        <v>0</v>
      </c>
      <c r="AB192" s="706">
        <v>0</v>
      </c>
      <c r="AC192" s="698">
        <v>0</v>
      </c>
      <c r="AD192" s="996"/>
      <c r="AE192" s="997"/>
      <c r="AF192" s="998"/>
    </row>
    <row r="193" spans="1:32" x14ac:dyDescent="0.2">
      <c r="A193" s="11">
        <v>289</v>
      </c>
      <c r="B193" s="277"/>
      <c r="C193" s="278"/>
      <c r="D193" s="278"/>
      <c r="E193" s="278"/>
      <c r="F193" s="1458" t="s">
        <v>131</v>
      </c>
      <c r="G193" s="1459"/>
      <c r="H193" s="1459"/>
      <c r="I193" s="1459"/>
      <c r="J193" s="1459"/>
      <c r="K193" s="1459"/>
      <c r="L193" s="1459"/>
      <c r="M193" s="698">
        <v>0</v>
      </c>
      <c r="N193" s="699">
        <v>0</v>
      </c>
      <c r="O193" s="700">
        <v>0</v>
      </c>
      <c r="P193" s="700">
        <v>0</v>
      </c>
      <c r="Q193" s="705">
        <v>0</v>
      </c>
      <c r="R193" s="700">
        <v>0</v>
      </c>
      <c r="S193" s="701">
        <v>0</v>
      </c>
      <c r="T193" s="700">
        <v>0</v>
      </c>
      <c r="U193" s="701">
        <v>0</v>
      </c>
      <c r="V193" s="700">
        <v>0</v>
      </c>
      <c r="W193" s="701">
        <v>0</v>
      </c>
      <c r="X193" s="700">
        <v>0</v>
      </c>
      <c r="Y193" s="701">
        <v>0</v>
      </c>
      <c r="Z193" s="700">
        <v>0</v>
      </c>
      <c r="AA193" s="701">
        <v>0</v>
      </c>
      <c r="AB193" s="706">
        <v>0</v>
      </c>
      <c r="AC193" s="698">
        <v>0</v>
      </c>
      <c r="AD193" s="996"/>
      <c r="AE193" s="997"/>
      <c r="AF193" s="998"/>
    </row>
    <row r="194" spans="1:32" x14ac:dyDescent="0.2">
      <c r="A194" s="11">
        <v>290</v>
      </c>
      <c r="B194" s="277"/>
      <c r="C194" s="278"/>
      <c r="D194" s="278"/>
      <c r="E194" s="1452" t="s">
        <v>132</v>
      </c>
      <c r="F194" s="1453"/>
      <c r="G194" s="1453"/>
      <c r="H194" s="1453"/>
      <c r="I194" s="1453"/>
      <c r="J194" s="1453"/>
      <c r="K194" s="1453"/>
      <c r="L194" s="1454"/>
      <c r="M194" s="407">
        <f>SUM(M195:M196)</f>
        <v>0</v>
      </c>
      <c r="N194" s="410">
        <f t="shared" ref="N194:AC194" si="47">SUBTOTAL(9,N195:N196)</f>
        <v>0</v>
      </c>
      <c r="O194" s="414">
        <f t="shared" si="47"/>
        <v>0</v>
      </c>
      <c r="P194" s="413">
        <f t="shared" si="47"/>
        <v>0</v>
      </c>
      <c r="Q194" s="415">
        <f t="shared" si="47"/>
        <v>0</v>
      </c>
      <c r="R194" s="414">
        <f t="shared" si="47"/>
        <v>0</v>
      </c>
      <c r="S194" s="414">
        <f t="shared" si="47"/>
        <v>0</v>
      </c>
      <c r="T194" s="414">
        <f t="shared" si="47"/>
        <v>0</v>
      </c>
      <c r="U194" s="414">
        <f t="shared" si="47"/>
        <v>0</v>
      </c>
      <c r="V194" s="414">
        <f t="shared" si="47"/>
        <v>0</v>
      </c>
      <c r="W194" s="414">
        <f t="shared" si="47"/>
        <v>0</v>
      </c>
      <c r="X194" s="414">
        <f t="shared" si="47"/>
        <v>0</v>
      </c>
      <c r="Y194" s="414">
        <f t="shared" si="47"/>
        <v>0</v>
      </c>
      <c r="Z194" s="414">
        <f t="shared" si="47"/>
        <v>0</v>
      </c>
      <c r="AA194" s="414">
        <f t="shared" si="47"/>
        <v>0</v>
      </c>
      <c r="AB194" s="424">
        <f t="shared" si="47"/>
        <v>0</v>
      </c>
      <c r="AC194" s="407">
        <f t="shared" si="47"/>
        <v>0</v>
      </c>
      <c r="AD194" s="996"/>
      <c r="AE194" s="997"/>
      <c r="AF194" s="998"/>
    </row>
    <row r="195" spans="1:32" x14ac:dyDescent="0.2">
      <c r="A195" s="11">
        <v>291</v>
      </c>
      <c r="B195" s="277"/>
      <c r="C195" s="278"/>
      <c r="D195" s="278"/>
      <c r="E195" s="278"/>
      <c r="F195" s="1455" t="s">
        <v>133</v>
      </c>
      <c r="G195" s="1456"/>
      <c r="H195" s="1456"/>
      <c r="I195" s="1456"/>
      <c r="J195" s="1456"/>
      <c r="K195" s="1456"/>
      <c r="L195" s="1456"/>
      <c r="M195" s="698">
        <v>0</v>
      </c>
      <c r="N195" s="699">
        <v>0</v>
      </c>
      <c r="O195" s="700">
        <v>0</v>
      </c>
      <c r="P195" s="700">
        <v>0</v>
      </c>
      <c r="Q195" s="705">
        <v>0</v>
      </c>
      <c r="R195" s="700">
        <v>0</v>
      </c>
      <c r="S195" s="701">
        <v>0</v>
      </c>
      <c r="T195" s="700">
        <v>0</v>
      </c>
      <c r="U195" s="701">
        <v>0</v>
      </c>
      <c r="V195" s="700">
        <v>0</v>
      </c>
      <c r="W195" s="701">
        <v>0</v>
      </c>
      <c r="X195" s="700">
        <v>0</v>
      </c>
      <c r="Y195" s="701">
        <v>0</v>
      </c>
      <c r="Z195" s="700">
        <v>0</v>
      </c>
      <c r="AA195" s="701">
        <v>0</v>
      </c>
      <c r="AB195" s="706">
        <v>0</v>
      </c>
      <c r="AC195" s="698">
        <v>0</v>
      </c>
      <c r="AD195" s="996"/>
      <c r="AE195" s="997"/>
      <c r="AF195" s="998"/>
    </row>
    <row r="196" spans="1:32" x14ac:dyDescent="0.2">
      <c r="A196" s="11">
        <v>292</v>
      </c>
      <c r="B196" s="277"/>
      <c r="C196" s="278"/>
      <c r="D196" s="278"/>
      <c r="E196" s="278"/>
      <c r="F196" s="1458" t="s">
        <v>134</v>
      </c>
      <c r="G196" s="1459"/>
      <c r="H196" s="1459"/>
      <c r="I196" s="1459"/>
      <c r="J196" s="1459"/>
      <c r="K196" s="1459"/>
      <c r="L196" s="1459"/>
      <c r="M196" s="698">
        <v>0</v>
      </c>
      <c r="N196" s="699">
        <v>0</v>
      </c>
      <c r="O196" s="700">
        <v>0</v>
      </c>
      <c r="P196" s="700">
        <v>0</v>
      </c>
      <c r="Q196" s="705">
        <v>0</v>
      </c>
      <c r="R196" s="700">
        <v>0</v>
      </c>
      <c r="S196" s="701">
        <v>0</v>
      </c>
      <c r="T196" s="700">
        <v>0</v>
      </c>
      <c r="U196" s="701">
        <v>0</v>
      </c>
      <c r="V196" s="700">
        <v>0</v>
      </c>
      <c r="W196" s="701">
        <v>0</v>
      </c>
      <c r="X196" s="700">
        <v>0</v>
      </c>
      <c r="Y196" s="701">
        <v>0</v>
      </c>
      <c r="Z196" s="700">
        <v>0</v>
      </c>
      <c r="AA196" s="701">
        <v>0</v>
      </c>
      <c r="AB196" s="706">
        <v>0</v>
      </c>
      <c r="AC196" s="698">
        <v>0</v>
      </c>
      <c r="AD196" s="996"/>
      <c r="AE196" s="997"/>
      <c r="AF196" s="998"/>
    </row>
    <row r="197" spans="1:32" x14ac:dyDescent="0.2">
      <c r="A197" s="11">
        <v>293</v>
      </c>
      <c r="B197" s="277"/>
      <c r="C197" s="278"/>
      <c r="D197" s="278"/>
      <c r="E197" s="1452" t="s">
        <v>135</v>
      </c>
      <c r="F197" s="1453"/>
      <c r="G197" s="1453"/>
      <c r="H197" s="1453"/>
      <c r="I197" s="1453"/>
      <c r="J197" s="1453"/>
      <c r="K197" s="1453"/>
      <c r="L197" s="1454"/>
      <c r="M197" s="407">
        <f>SUM(M198:M199)</f>
        <v>0</v>
      </c>
      <c r="N197" s="410">
        <f t="shared" ref="N197:AC197" si="48">SUBTOTAL(9,N198:N199)</f>
        <v>0</v>
      </c>
      <c r="O197" s="414">
        <f t="shared" si="48"/>
        <v>0</v>
      </c>
      <c r="P197" s="413">
        <f t="shared" si="48"/>
        <v>0</v>
      </c>
      <c r="Q197" s="415">
        <f t="shared" si="48"/>
        <v>0</v>
      </c>
      <c r="R197" s="414">
        <f t="shared" si="48"/>
        <v>0</v>
      </c>
      <c r="S197" s="414">
        <f t="shared" si="48"/>
        <v>0</v>
      </c>
      <c r="T197" s="414">
        <f t="shared" si="48"/>
        <v>0</v>
      </c>
      <c r="U197" s="414">
        <f t="shared" si="48"/>
        <v>0</v>
      </c>
      <c r="V197" s="414">
        <f t="shared" si="48"/>
        <v>0</v>
      </c>
      <c r="W197" s="414">
        <f t="shared" si="48"/>
        <v>0</v>
      </c>
      <c r="X197" s="414">
        <f t="shared" si="48"/>
        <v>0</v>
      </c>
      <c r="Y197" s="414">
        <f t="shared" si="48"/>
        <v>0</v>
      </c>
      <c r="Z197" s="414">
        <f t="shared" si="48"/>
        <v>0</v>
      </c>
      <c r="AA197" s="414">
        <f t="shared" si="48"/>
        <v>0</v>
      </c>
      <c r="AB197" s="424">
        <f t="shared" si="48"/>
        <v>0</v>
      </c>
      <c r="AC197" s="407">
        <f t="shared" si="48"/>
        <v>0</v>
      </c>
      <c r="AD197" s="996"/>
      <c r="AE197" s="997"/>
      <c r="AF197" s="998"/>
    </row>
    <row r="198" spans="1:32" x14ac:dyDescent="0.2">
      <c r="A198" s="11">
        <v>294</v>
      </c>
      <c r="B198" s="277"/>
      <c r="C198" s="278"/>
      <c r="D198" s="278"/>
      <c r="E198" s="278"/>
      <c r="F198" s="1455" t="s">
        <v>136</v>
      </c>
      <c r="G198" s="1456"/>
      <c r="H198" s="1456"/>
      <c r="I198" s="1456"/>
      <c r="J198" s="1456"/>
      <c r="K198" s="1456"/>
      <c r="L198" s="1456"/>
      <c r="M198" s="698">
        <v>0</v>
      </c>
      <c r="N198" s="699">
        <v>0</v>
      </c>
      <c r="O198" s="700">
        <v>0</v>
      </c>
      <c r="P198" s="700">
        <v>0</v>
      </c>
      <c r="Q198" s="705">
        <v>0</v>
      </c>
      <c r="R198" s="700">
        <v>0</v>
      </c>
      <c r="S198" s="701">
        <v>0</v>
      </c>
      <c r="T198" s="700">
        <v>0</v>
      </c>
      <c r="U198" s="701">
        <v>0</v>
      </c>
      <c r="V198" s="700">
        <v>0</v>
      </c>
      <c r="W198" s="701">
        <v>0</v>
      </c>
      <c r="X198" s="700">
        <v>0</v>
      </c>
      <c r="Y198" s="701">
        <v>0</v>
      </c>
      <c r="Z198" s="700">
        <v>0</v>
      </c>
      <c r="AA198" s="701">
        <v>0</v>
      </c>
      <c r="AB198" s="706">
        <v>0</v>
      </c>
      <c r="AC198" s="698">
        <v>0</v>
      </c>
      <c r="AD198" s="996"/>
      <c r="AE198" s="997"/>
      <c r="AF198" s="998"/>
    </row>
    <row r="199" spans="1:32" x14ac:dyDescent="0.2">
      <c r="A199" s="11">
        <v>295</v>
      </c>
      <c r="B199" s="277"/>
      <c r="C199" s="278"/>
      <c r="D199" s="278"/>
      <c r="E199" s="278"/>
      <c r="F199" s="1458" t="s">
        <v>137</v>
      </c>
      <c r="G199" s="1459"/>
      <c r="H199" s="1459"/>
      <c r="I199" s="1459"/>
      <c r="J199" s="1459"/>
      <c r="K199" s="1459"/>
      <c r="L199" s="1459"/>
      <c r="M199" s="698">
        <v>0</v>
      </c>
      <c r="N199" s="699">
        <v>0</v>
      </c>
      <c r="O199" s="700">
        <v>0</v>
      </c>
      <c r="P199" s="700">
        <v>0</v>
      </c>
      <c r="Q199" s="705">
        <v>0</v>
      </c>
      <c r="R199" s="700">
        <v>0</v>
      </c>
      <c r="S199" s="701">
        <v>0</v>
      </c>
      <c r="T199" s="700">
        <v>0</v>
      </c>
      <c r="U199" s="701">
        <v>0</v>
      </c>
      <c r="V199" s="700">
        <v>0</v>
      </c>
      <c r="W199" s="701">
        <v>0</v>
      </c>
      <c r="X199" s="700">
        <v>0</v>
      </c>
      <c r="Y199" s="701">
        <v>0</v>
      </c>
      <c r="Z199" s="700">
        <v>0</v>
      </c>
      <c r="AA199" s="701">
        <v>0</v>
      </c>
      <c r="AB199" s="706">
        <v>0</v>
      </c>
      <c r="AC199" s="698">
        <v>0</v>
      </c>
      <c r="AD199" s="996"/>
      <c r="AE199" s="997"/>
      <c r="AF199" s="998"/>
    </row>
    <row r="200" spans="1:32" x14ac:dyDescent="0.2">
      <c r="A200" s="11">
        <v>296</v>
      </c>
      <c r="B200" s="277"/>
      <c r="C200" s="278"/>
      <c r="D200" s="278"/>
      <c r="E200" s="1452" t="s">
        <v>550</v>
      </c>
      <c r="F200" s="1453"/>
      <c r="G200" s="1453"/>
      <c r="H200" s="1453"/>
      <c r="I200" s="1453"/>
      <c r="J200" s="1453"/>
      <c r="K200" s="1453"/>
      <c r="L200" s="1454"/>
      <c r="M200" s="407">
        <f>SUM(M201:M202)</f>
        <v>0</v>
      </c>
      <c r="N200" s="410">
        <f t="shared" ref="N200:AC200" si="49">SUBTOTAL(9,N201:N202)</f>
        <v>0</v>
      </c>
      <c r="O200" s="414">
        <f t="shared" si="49"/>
        <v>0</v>
      </c>
      <c r="P200" s="413">
        <f t="shared" si="49"/>
        <v>0</v>
      </c>
      <c r="Q200" s="415">
        <f t="shared" si="49"/>
        <v>0</v>
      </c>
      <c r="R200" s="414">
        <f t="shared" si="49"/>
        <v>0</v>
      </c>
      <c r="S200" s="414">
        <f t="shared" si="49"/>
        <v>0</v>
      </c>
      <c r="T200" s="414">
        <f t="shared" si="49"/>
        <v>0</v>
      </c>
      <c r="U200" s="414">
        <f t="shared" si="49"/>
        <v>0</v>
      </c>
      <c r="V200" s="414">
        <f t="shared" si="49"/>
        <v>0</v>
      </c>
      <c r="W200" s="414">
        <f t="shared" si="49"/>
        <v>0</v>
      </c>
      <c r="X200" s="414">
        <f t="shared" si="49"/>
        <v>0</v>
      </c>
      <c r="Y200" s="414">
        <f t="shared" si="49"/>
        <v>0</v>
      </c>
      <c r="Z200" s="414">
        <f t="shared" si="49"/>
        <v>0</v>
      </c>
      <c r="AA200" s="414">
        <f t="shared" si="49"/>
        <v>0</v>
      </c>
      <c r="AB200" s="424">
        <f t="shared" si="49"/>
        <v>0</v>
      </c>
      <c r="AC200" s="407">
        <f t="shared" si="49"/>
        <v>0</v>
      </c>
      <c r="AD200" s="996"/>
      <c r="AE200" s="997"/>
      <c r="AF200" s="998"/>
    </row>
    <row r="201" spans="1:32" x14ac:dyDescent="0.2">
      <c r="A201" s="11">
        <v>297</v>
      </c>
      <c r="B201" s="277"/>
      <c r="C201" s="278"/>
      <c r="D201" s="278"/>
      <c r="E201" s="278"/>
      <c r="F201" s="1455" t="s">
        <v>551</v>
      </c>
      <c r="G201" s="1456"/>
      <c r="H201" s="1456"/>
      <c r="I201" s="1456"/>
      <c r="J201" s="1456"/>
      <c r="K201" s="1456"/>
      <c r="L201" s="1456"/>
      <c r="M201" s="698">
        <v>0</v>
      </c>
      <c r="N201" s="699">
        <v>0</v>
      </c>
      <c r="O201" s="700">
        <v>0</v>
      </c>
      <c r="P201" s="700">
        <v>0</v>
      </c>
      <c r="Q201" s="705">
        <v>0</v>
      </c>
      <c r="R201" s="700">
        <v>0</v>
      </c>
      <c r="S201" s="701">
        <v>0</v>
      </c>
      <c r="T201" s="700">
        <v>0</v>
      </c>
      <c r="U201" s="701">
        <v>0</v>
      </c>
      <c r="V201" s="700">
        <v>0</v>
      </c>
      <c r="W201" s="701">
        <v>0</v>
      </c>
      <c r="X201" s="700">
        <v>0</v>
      </c>
      <c r="Y201" s="701">
        <v>0</v>
      </c>
      <c r="Z201" s="700">
        <v>0</v>
      </c>
      <c r="AA201" s="701">
        <v>0</v>
      </c>
      <c r="AB201" s="706">
        <v>0</v>
      </c>
      <c r="AC201" s="698">
        <v>0</v>
      </c>
      <c r="AD201" s="996"/>
      <c r="AE201" s="997"/>
      <c r="AF201" s="998"/>
    </row>
    <row r="202" spans="1:32" x14ac:dyDescent="0.2">
      <c r="A202" s="11">
        <v>298</v>
      </c>
      <c r="B202" s="277"/>
      <c r="C202" s="278"/>
      <c r="D202" s="278"/>
      <c r="E202" s="278"/>
      <c r="F202" s="1458" t="s">
        <v>552</v>
      </c>
      <c r="G202" s="1459"/>
      <c r="H202" s="1459"/>
      <c r="I202" s="1459"/>
      <c r="J202" s="1459"/>
      <c r="K202" s="1459"/>
      <c r="L202" s="1459"/>
      <c r="M202" s="698">
        <v>0</v>
      </c>
      <c r="N202" s="699">
        <v>0</v>
      </c>
      <c r="O202" s="700">
        <v>0</v>
      </c>
      <c r="P202" s="700">
        <v>0</v>
      </c>
      <c r="Q202" s="705">
        <v>0</v>
      </c>
      <c r="R202" s="700">
        <v>0</v>
      </c>
      <c r="S202" s="701">
        <v>0</v>
      </c>
      <c r="T202" s="700">
        <v>0</v>
      </c>
      <c r="U202" s="701">
        <v>0</v>
      </c>
      <c r="V202" s="700">
        <v>0</v>
      </c>
      <c r="W202" s="701">
        <v>0</v>
      </c>
      <c r="X202" s="700">
        <v>0</v>
      </c>
      <c r="Y202" s="701">
        <v>0</v>
      </c>
      <c r="Z202" s="700">
        <v>0</v>
      </c>
      <c r="AA202" s="701">
        <v>0</v>
      </c>
      <c r="AB202" s="706">
        <v>0</v>
      </c>
      <c r="AC202" s="698">
        <v>0</v>
      </c>
      <c r="AD202" s="996"/>
      <c r="AE202" s="997"/>
      <c r="AF202" s="998"/>
    </row>
    <row r="203" spans="1:32" x14ac:dyDescent="0.2">
      <c r="A203" s="11">
        <v>299</v>
      </c>
      <c r="B203" s="277"/>
      <c r="C203" s="278"/>
      <c r="D203" s="278"/>
      <c r="E203" s="1452" t="s">
        <v>553</v>
      </c>
      <c r="F203" s="1453"/>
      <c r="G203" s="1453"/>
      <c r="H203" s="1453"/>
      <c r="I203" s="1453"/>
      <c r="J203" s="1453"/>
      <c r="K203" s="1453"/>
      <c r="L203" s="1454"/>
      <c r="M203" s="407">
        <f>SUM(M204:M205)</f>
        <v>0</v>
      </c>
      <c r="N203" s="410">
        <f t="shared" ref="N203:AC203" si="50">SUBTOTAL(9,N204:N205)</f>
        <v>0</v>
      </c>
      <c r="O203" s="414">
        <f t="shared" si="50"/>
        <v>0</v>
      </c>
      <c r="P203" s="413">
        <f t="shared" si="50"/>
        <v>0</v>
      </c>
      <c r="Q203" s="415">
        <f t="shared" si="50"/>
        <v>0</v>
      </c>
      <c r="R203" s="414">
        <f t="shared" si="50"/>
        <v>0</v>
      </c>
      <c r="S203" s="414">
        <f t="shared" si="50"/>
        <v>0</v>
      </c>
      <c r="T203" s="414">
        <f t="shared" si="50"/>
        <v>0</v>
      </c>
      <c r="U203" s="414">
        <f t="shared" si="50"/>
        <v>0</v>
      </c>
      <c r="V203" s="414">
        <f t="shared" si="50"/>
        <v>0</v>
      </c>
      <c r="W203" s="414">
        <f t="shared" si="50"/>
        <v>0</v>
      </c>
      <c r="X203" s="414">
        <f t="shared" si="50"/>
        <v>0</v>
      </c>
      <c r="Y203" s="414">
        <f t="shared" si="50"/>
        <v>0</v>
      </c>
      <c r="Z203" s="414">
        <f t="shared" si="50"/>
        <v>0</v>
      </c>
      <c r="AA203" s="414">
        <f t="shared" si="50"/>
        <v>0</v>
      </c>
      <c r="AB203" s="424">
        <f t="shared" si="50"/>
        <v>0</v>
      </c>
      <c r="AC203" s="407">
        <f t="shared" si="50"/>
        <v>0</v>
      </c>
      <c r="AD203" s="996"/>
      <c r="AE203" s="997"/>
      <c r="AF203" s="998"/>
    </row>
    <row r="204" spans="1:32" x14ac:dyDescent="0.2">
      <c r="A204" s="11">
        <v>300</v>
      </c>
      <c r="B204" s="277"/>
      <c r="C204" s="278"/>
      <c r="D204" s="278"/>
      <c r="E204" s="278"/>
      <c r="F204" s="1455" t="s">
        <v>554</v>
      </c>
      <c r="G204" s="1456"/>
      <c r="H204" s="1456"/>
      <c r="I204" s="1456"/>
      <c r="J204" s="1456"/>
      <c r="K204" s="1456"/>
      <c r="L204" s="1457"/>
      <c r="M204" s="698">
        <v>0</v>
      </c>
      <c r="N204" s="699">
        <v>0</v>
      </c>
      <c r="O204" s="700">
        <v>0</v>
      </c>
      <c r="P204" s="700">
        <v>0</v>
      </c>
      <c r="Q204" s="705">
        <v>0</v>
      </c>
      <c r="R204" s="700">
        <v>0</v>
      </c>
      <c r="S204" s="701">
        <v>0</v>
      </c>
      <c r="T204" s="700">
        <v>0</v>
      </c>
      <c r="U204" s="701">
        <v>0</v>
      </c>
      <c r="V204" s="700">
        <v>0</v>
      </c>
      <c r="W204" s="701">
        <v>0</v>
      </c>
      <c r="X204" s="700">
        <v>0</v>
      </c>
      <c r="Y204" s="701">
        <v>0</v>
      </c>
      <c r="Z204" s="700">
        <v>0</v>
      </c>
      <c r="AA204" s="701">
        <v>0</v>
      </c>
      <c r="AB204" s="706">
        <v>0</v>
      </c>
      <c r="AC204" s="698">
        <v>0</v>
      </c>
      <c r="AD204" s="996"/>
      <c r="AE204" s="997"/>
      <c r="AF204" s="998"/>
    </row>
    <row r="205" spans="1:32" x14ac:dyDescent="0.2">
      <c r="A205" s="11">
        <v>301</v>
      </c>
      <c r="B205" s="277"/>
      <c r="C205" s="278"/>
      <c r="D205" s="278"/>
      <c r="E205" s="278"/>
      <c r="F205" s="1458" t="s">
        <v>555</v>
      </c>
      <c r="G205" s="1459"/>
      <c r="H205" s="1459"/>
      <c r="I205" s="1459"/>
      <c r="J205" s="1459"/>
      <c r="K205" s="1459"/>
      <c r="L205" s="1460"/>
      <c r="M205" s="698">
        <v>0</v>
      </c>
      <c r="N205" s="699">
        <v>0</v>
      </c>
      <c r="O205" s="700">
        <v>0</v>
      </c>
      <c r="P205" s="700">
        <v>0</v>
      </c>
      <c r="Q205" s="705">
        <v>0</v>
      </c>
      <c r="R205" s="700">
        <v>0</v>
      </c>
      <c r="S205" s="701">
        <v>0</v>
      </c>
      <c r="T205" s="700">
        <v>0</v>
      </c>
      <c r="U205" s="701">
        <v>0</v>
      </c>
      <c r="V205" s="700">
        <v>0</v>
      </c>
      <c r="W205" s="701">
        <v>0</v>
      </c>
      <c r="X205" s="700">
        <v>0</v>
      </c>
      <c r="Y205" s="701">
        <v>0</v>
      </c>
      <c r="Z205" s="700">
        <v>0</v>
      </c>
      <c r="AA205" s="701">
        <v>0</v>
      </c>
      <c r="AB205" s="706">
        <v>0</v>
      </c>
      <c r="AC205" s="698">
        <v>0</v>
      </c>
      <c r="AD205" s="996"/>
      <c r="AE205" s="997"/>
      <c r="AF205" s="998"/>
    </row>
    <row r="206" spans="1:32" x14ac:dyDescent="0.2">
      <c r="A206" s="11">
        <v>302</v>
      </c>
      <c r="B206" s="277"/>
      <c r="C206" s="278"/>
      <c r="D206" s="1485" t="s">
        <v>24</v>
      </c>
      <c r="E206" s="1486"/>
      <c r="F206" s="1486"/>
      <c r="G206" s="1486"/>
      <c r="H206" s="1486"/>
      <c r="I206" s="1486"/>
      <c r="J206" s="1486"/>
      <c r="K206" s="1486"/>
      <c r="L206" s="1487"/>
      <c r="M206" s="407">
        <f>SUM(M207:M209)</f>
        <v>0</v>
      </c>
      <c r="N206" s="410">
        <f t="shared" ref="N206:AC206" si="51">SUBTOTAL(9,N207:N209)</f>
        <v>0</v>
      </c>
      <c r="O206" s="414">
        <f t="shared" si="51"/>
        <v>0</v>
      </c>
      <c r="P206" s="413">
        <f t="shared" si="51"/>
        <v>0</v>
      </c>
      <c r="Q206" s="415">
        <f t="shared" si="51"/>
        <v>0</v>
      </c>
      <c r="R206" s="414">
        <f t="shared" si="51"/>
        <v>0</v>
      </c>
      <c r="S206" s="414">
        <f t="shared" si="51"/>
        <v>0</v>
      </c>
      <c r="T206" s="414">
        <f t="shared" si="51"/>
        <v>0</v>
      </c>
      <c r="U206" s="414">
        <f t="shared" si="51"/>
        <v>0</v>
      </c>
      <c r="V206" s="414">
        <f t="shared" si="51"/>
        <v>0</v>
      </c>
      <c r="W206" s="414">
        <f t="shared" si="51"/>
        <v>0</v>
      </c>
      <c r="X206" s="414">
        <f t="shared" si="51"/>
        <v>0</v>
      </c>
      <c r="Y206" s="414">
        <f t="shared" si="51"/>
        <v>0</v>
      </c>
      <c r="Z206" s="414">
        <f t="shared" si="51"/>
        <v>0</v>
      </c>
      <c r="AA206" s="414">
        <f t="shared" si="51"/>
        <v>0</v>
      </c>
      <c r="AB206" s="424">
        <f t="shared" si="51"/>
        <v>0</v>
      </c>
      <c r="AC206" s="407">
        <f t="shared" si="51"/>
        <v>0</v>
      </c>
      <c r="AD206" s="996"/>
      <c r="AE206" s="997"/>
      <c r="AF206" s="998"/>
    </row>
    <row r="207" spans="1:32" x14ac:dyDescent="0.2">
      <c r="A207" s="11">
        <v>303</v>
      </c>
      <c r="B207" s="277"/>
      <c r="C207" s="278"/>
      <c r="D207" s="278"/>
      <c r="E207" s="278"/>
      <c r="F207" s="1455" t="s">
        <v>156</v>
      </c>
      <c r="G207" s="1456"/>
      <c r="H207" s="1456"/>
      <c r="I207" s="1456"/>
      <c r="J207" s="1456"/>
      <c r="K207" s="1456"/>
      <c r="L207" s="1457"/>
      <c r="M207" s="698">
        <v>0</v>
      </c>
      <c r="N207" s="699">
        <v>0</v>
      </c>
      <c r="O207" s="700">
        <v>0</v>
      </c>
      <c r="P207" s="700">
        <v>0</v>
      </c>
      <c r="Q207" s="705">
        <v>0</v>
      </c>
      <c r="R207" s="700">
        <v>0</v>
      </c>
      <c r="S207" s="701">
        <v>0</v>
      </c>
      <c r="T207" s="700">
        <v>0</v>
      </c>
      <c r="U207" s="701">
        <v>0</v>
      </c>
      <c r="V207" s="700">
        <v>0</v>
      </c>
      <c r="W207" s="701">
        <v>0</v>
      </c>
      <c r="X207" s="700">
        <v>0</v>
      </c>
      <c r="Y207" s="701">
        <v>0</v>
      </c>
      <c r="Z207" s="700">
        <v>0</v>
      </c>
      <c r="AA207" s="701">
        <v>0</v>
      </c>
      <c r="AB207" s="706">
        <v>0</v>
      </c>
      <c r="AC207" s="698">
        <v>0</v>
      </c>
      <c r="AD207" s="996"/>
      <c r="AE207" s="997"/>
      <c r="AF207" s="998"/>
    </row>
    <row r="208" spans="1:32" x14ac:dyDescent="0.2">
      <c r="A208" s="11">
        <v>304</v>
      </c>
      <c r="B208" s="277"/>
      <c r="C208" s="278"/>
      <c r="D208" s="278"/>
      <c r="E208" s="278"/>
      <c r="F208" s="1449" t="s">
        <v>157</v>
      </c>
      <c r="G208" s="1450"/>
      <c r="H208" s="1450"/>
      <c r="I208" s="1450"/>
      <c r="J208" s="1450"/>
      <c r="K208" s="1450"/>
      <c r="L208" s="1451"/>
      <c r="M208" s="698">
        <v>0</v>
      </c>
      <c r="N208" s="699">
        <v>0</v>
      </c>
      <c r="O208" s="700">
        <v>0</v>
      </c>
      <c r="P208" s="700">
        <v>0</v>
      </c>
      <c r="Q208" s="705">
        <v>0</v>
      </c>
      <c r="R208" s="700">
        <v>0</v>
      </c>
      <c r="S208" s="701">
        <v>0</v>
      </c>
      <c r="T208" s="700">
        <v>0</v>
      </c>
      <c r="U208" s="701">
        <v>0</v>
      </c>
      <c r="V208" s="700">
        <v>0</v>
      </c>
      <c r="W208" s="701">
        <v>0</v>
      </c>
      <c r="X208" s="700">
        <v>0</v>
      </c>
      <c r="Y208" s="701">
        <v>0</v>
      </c>
      <c r="Z208" s="700">
        <v>0</v>
      </c>
      <c r="AA208" s="701">
        <v>0</v>
      </c>
      <c r="AB208" s="706">
        <v>0</v>
      </c>
      <c r="AC208" s="698">
        <v>0</v>
      </c>
      <c r="AD208" s="996"/>
      <c r="AE208" s="997"/>
      <c r="AF208" s="998"/>
    </row>
    <row r="209" spans="1:32" x14ac:dyDescent="0.2">
      <c r="A209" s="11">
        <v>305</v>
      </c>
      <c r="B209" s="277"/>
      <c r="C209" s="278"/>
      <c r="D209" s="278"/>
      <c r="E209" s="278"/>
      <c r="F209" s="1458" t="s">
        <v>25</v>
      </c>
      <c r="G209" s="1459"/>
      <c r="H209" s="1459"/>
      <c r="I209" s="1459"/>
      <c r="J209" s="1459"/>
      <c r="K209" s="1459"/>
      <c r="L209" s="1460"/>
      <c r="M209" s="698">
        <v>0</v>
      </c>
      <c r="N209" s="699">
        <v>0</v>
      </c>
      <c r="O209" s="700">
        <v>0</v>
      </c>
      <c r="P209" s="700">
        <v>0</v>
      </c>
      <c r="Q209" s="705">
        <v>0</v>
      </c>
      <c r="R209" s="700">
        <v>0</v>
      </c>
      <c r="S209" s="701">
        <v>0</v>
      </c>
      <c r="T209" s="700">
        <v>0</v>
      </c>
      <c r="U209" s="701">
        <v>0</v>
      </c>
      <c r="V209" s="700">
        <v>0</v>
      </c>
      <c r="W209" s="701">
        <v>0</v>
      </c>
      <c r="X209" s="700">
        <v>0</v>
      </c>
      <c r="Y209" s="701">
        <v>0</v>
      </c>
      <c r="Z209" s="700">
        <v>0</v>
      </c>
      <c r="AA209" s="701">
        <v>0</v>
      </c>
      <c r="AB209" s="706">
        <v>0</v>
      </c>
      <c r="AC209" s="698">
        <v>0</v>
      </c>
      <c r="AD209" s="996"/>
      <c r="AE209" s="997"/>
      <c r="AF209" s="998"/>
    </row>
    <row r="210" spans="1:32" x14ac:dyDescent="0.2">
      <c r="A210" s="11">
        <v>306</v>
      </c>
      <c r="B210" s="277"/>
      <c r="C210" s="278"/>
      <c r="D210" s="1485" t="s">
        <v>467</v>
      </c>
      <c r="E210" s="1486"/>
      <c r="F210" s="1486"/>
      <c r="G210" s="1486"/>
      <c r="H210" s="1486"/>
      <c r="I210" s="1486"/>
      <c r="J210" s="1486"/>
      <c r="K210" s="1486"/>
      <c r="L210" s="1487"/>
      <c r="M210" s="407">
        <f>SUM(M211:M212)</f>
        <v>0</v>
      </c>
      <c r="N210" s="410">
        <f t="shared" ref="N210:AC210" si="52">SUBTOTAL(9,N211:N212)</f>
        <v>0</v>
      </c>
      <c r="O210" s="414">
        <f t="shared" si="52"/>
        <v>0</v>
      </c>
      <c r="P210" s="413">
        <f t="shared" si="52"/>
        <v>0</v>
      </c>
      <c r="Q210" s="415">
        <f t="shared" si="52"/>
        <v>0</v>
      </c>
      <c r="R210" s="414">
        <f t="shared" si="52"/>
        <v>0</v>
      </c>
      <c r="S210" s="414">
        <f t="shared" si="52"/>
        <v>0</v>
      </c>
      <c r="T210" s="414">
        <f t="shared" si="52"/>
        <v>0</v>
      </c>
      <c r="U210" s="414">
        <f t="shared" si="52"/>
        <v>0</v>
      </c>
      <c r="V210" s="414">
        <f t="shared" si="52"/>
        <v>0</v>
      </c>
      <c r="W210" s="414">
        <f t="shared" si="52"/>
        <v>0</v>
      </c>
      <c r="X210" s="414">
        <f t="shared" si="52"/>
        <v>0</v>
      </c>
      <c r="Y210" s="414">
        <f t="shared" si="52"/>
        <v>0</v>
      </c>
      <c r="Z210" s="414">
        <f t="shared" si="52"/>
        <v>0</v>
      </c>
      <c r="AA210" s="414">
        <f t="shared" si="52"/>
        <v>0</v>
      </c>
      <c r="AB210" s="424">
        <f t="shared" si="52"/>
        <v>0</v>
      </c>
      <c r="AC210" s="407">
        <f t="shared" si="52"/>
        <v>0</v>
      </c>
      <c r="AD210" s="996"/>
      <c r="AE210" s="997"/>
      <c r="AF210" s="998"/>
    </row>
    <row r="211" spans="1:32" x14ac:dyDescent="0.2">
      <c r="A211" s="11">
        <v>307</v>
      </c>
      <c r="B211" s="277"/>
      <c r="C211" s="292"/>
      <c r="D211" s="292"/>
      <c r="E211" s="292"/>
      <c r="F211" s="1455" t="s">
        <v>466</v>
      </c>
      <c r="G211" s="1456"/>
      <c r="H211" s="1456"/>
      <c r="I211" s="1456"/>
      <c r="J211" s="1456"/>
      <c r="K211" s="1456"/>
      <c r="L211" s="1457"/>
      <c r="M211" s="698">
        <v>0</v>
      </c>
      <c r="N211" s="699">
        <v>0</v>
      </c>
      <c r="O211" s="700">
        <v>0</v>
      </c>
      <c r="P211" s="700">
        <v>0</v>
      </c>
      <c r="Q211" s="705">
        <v>0</v>
      </c>
      <c r="R211" s="700">
        <v>0</v>
      </c>
      <c r="S211" s="701">
        <v>0</v>
      </c>
      <c r="T211" s="700">
        <v>0</v>
      </c>
      <c r="U211" s="701">
        <v>0</v>
      </c>
      <c r="V211" s="700">
        <v>0</v>
      </c>
      <c r="W211" s="701">
        <v>0</v>
      </c>
      <c r="X211" s="700">
        <v>0</v>
      </c>
      <c r="Y211" s="701">
        <v>0</v>
      </c>
      <c r="Z211" s="700">
        <v>0</v>
      </c>
      <c r="AA211" s="701">
        <v>0</v>
      </c>
      <c r="AB211" s="706">
        <v>0</v>
      </c>
      <c r="AC211" s="698">
        <v>0</v>
      </c>
      <c r="AD211" s="996"/>
      <c r="AE211" s="997"/>
      <c r="AF211" s="998"/>
    </row>
    <row r="212" spans="1:32" x14ac:dyDescent="0.2">
      <c r="A212" s="11">
        <v>308</v>
      </c>
      <c r="B212" s="277"/>
      <c r="C212" s="292"/>
      <c r="D212" s="292"/>
      <c r="E212" s="292"/>
      <c r="F212" s="1449" t="s">
        <v>576</v>
      </c>
      <c r="G212" s="1450"/>
      <c r="H212" s="1450"/>
      <c r="I212" s="1450"/>
      <c r="J212" s="1450"/>
      <c r="K212" s="1450"/>
      <c r="L212" s="1451"/>
      <c r="M212" s="698">
        <v>0</v>
      </c>
      <c r="N212" s="699">
        <v>0</v>
      </c>
      <c r="O212" s="700">
        <v>0</v>
      </c>
      <c r="P212" s="700">
        <v>0</v>
      </c>
      <c r="Q212" s="705">
        <v>0</v>
      </c>
      <c r="R212" s="700">
        <v>0</v>
      </c>
      <c r="S212" s="701">
        <v>0</v>
      </c>
      <c r="T212" s="700">
        <v>0</v>
      </c>
      <c r="U212" s="701">
        <v>0</v>
      </c>
      <c r="V212" s="700">
        <v>0</v>
      </c>
      <c r="W212" s="701">
        <v>0</v>
      </c>
      <c r="X212" s="700">
        <v>0</v>
      </c>
      <c r="Y212" s="701">
        <v>0</v>
      </c>
      <c r="Z212" s="700">
        <v>0</v>
      </c>
      <c r="AA212" s="701">
        <v>0</v>
      </c>
      <c r="AB212" s="706">
        <v>0</v>
      </c>
      <c r="AC212" s="698">
        <v>0</v>
      </c>
      <c r="AD212" s="996"/>
      <c r="AE212" s="997"/>
      <c r="AF212" s="998"/>
    </row>
    <row r="213" spans="1:32" x14ac:dyDescent="0.2">
      <c r="A213" s="11">
        <v>231</v>
      </c>
      <c r="B213" s="277"/>
      <c r="C213" s="1546" t="s">
        <v>70</v>
      </c>
      <c r="D213" s="1531"/>
      <c r="E213" s="1531"/>
      <c r="F213" s="1531"/>
      <c r="G213" s="1531"/>
      <c r="H213" s="1531"/>
      <c r="I213" s="1531"/>
      <c r="J213" s="1531"/>
      <c r="K213" s="1531"/>
      <c r="L213" s="1531"/>
      <c r="M213" s="1531"/>
      <c r="N213" s="1531"/>
      <c r="O213" s="1531"/>
      <c r="P213" s="1531"/>
      <c r="Q213" s="1531"/>
      <c r="R213" s="1531"/>
      <c r="S213" s="1531"/>
      <c r="T213" s="1531"/>
      <c r="U213" s="1531"/>
      <c r="V213" s="1531"/>
      <c r="W213" s="1531"/>
      <c r="X213" s="1531"/>
      <c r="Y213" s="1531"/>
      <c r="Z213" s="1531"/>
      <c r="AA213" s="1531"/>
      <c r="AB213" s="1531"/>
      <c r="AC213" s="1546"/>
      <c r="AD213" s="1531"/>
      <c r="AE213" s="1531"/>
      <c r="AF213" s="1531"/>
    </row>
    <row r="214" spans="1:32" x14ac:dyDescent="0.2">
      <c r="A214" s="11">
        <v>310</v>
      </c>
      <c r="B214" s="277"/>
      <c r="C214" s="278"/>
      <c r="D214" s="1485" t="s">
        <v>71</v>
      </c>
      <c r="E214" s="1486"/>
      <c r="F214" s="1486"/>
      <c r="G214" s="1486"/>
      <c r="H214" s="1486"/>
      <c r="I214" s="1486"/>
      <c r="J214" s="1486"/>
      <c r="K214" s="1486"/>
      <c r="L214" s="1487"/>
      <c r="M214" s="407">
        <f>SUM(M215:M216)</f>
        <v>0</v>
      </c>
      <c r="N214" s="410">
        <f t="shared" ref="N214:AC214" si="53">SUBTOTAL(9,N215:N216)</f>
        <v>0</v>
      </c>
      <c r="O214" s="414">
        <f t="shared" si="53"/>
        <v>0</v>
      </c>
      <c r="P214" s="413">
        <f t="shared" si="53"/>
        <v>0</v>
      </c>
      <c r="Q214" s="415">
        <f t="shared" si="53"/>
        <v>0</v>
      </c>
      <c r="R214" s="414">
        <f t="shared" si="53"/>
        <v>0</v>
      </c>
      <c r="S214" s="414">
        <f t="shared" si="53"/>
        <v>0</v>
      </c>
      <c r="T214" s="414">
        <f t="shared" si="53"/>
        <v>0</v>
      </c>
      <c r="U214" s="414">
        <f t="shared" si="53"/>
        <v>0</v>
      </c>
      <c r="V214" s="414">
        <f t="shared" si="53"/>
        <v>0</v>
      </c>
      <c r="W214" s="414">
        <f t="shared" si="53"/>
        <v>0</v>
      </c>
      <c r="X214" s="414">
        <f t="shared" si="53"/>
        <v>0</v>
      </c>
      <c r="Y214" s="414">
        <f t="shared" si="53"/>
        <v>0</v>
      </c>
      <c r="Z214" s="414">
        <f t="shared" si="53"/>
        <v>0</v>
      </c>
      <c r="AA214" s="414">
        <f t="shared" si="53"/>
        <v>0</v>
      </c>
      <c r="AB214" s="424">
        <f t="shared" si="53"/>
        <v>0</v>
      </c>
      <c r="AC214" s="407">
        <f t="shared" si="53"/>
        <v>0</v>
      </c>
      <c r="AD214" s="996"/>
      <c r="AE214" s="997"/>
      <c r="AF214" s="998"/>
    </row>
    <row r="215" spans="1:32" x14ac:dyDescent="0.2">
      <c r="A215" s="11">
        <v>311</v>
      </c>
      <c r="B215" s="277"/>
      <c r="C215" s="278"/>
      <c r="D215" s="278"/>
      <c r="E215" s="278"/>
      <c r="F215" s="1455" t="s">
        <v>72</v>
      </c>
      <c r="G215" s="1456"/>
      <c r="H215" s="1456"/>
      <c r="I215" s="1456"/>
      <c r="J215" s="1456"/>
      <c r="K215" s="1456"/>
      <c r="L215" s="1457"/>
      <c r="M215" s="698">
        <v>0</v>
      </c>
      <c r="N215" s="699">
        <v>0</v>
      </c>
      <c r="O215" s="700">
        <v>0</v>
      </c>
      <c r="P215" s="700">
        <v>0</v>
      </c>
      <c r="Q215" s="705">
        <v>0</v>
      </c>
      <c r="R215" s="700">
        <v>0</v>
      </c>
      <c r="S215" s="701">
        <v>0</v>
      </c>
      <c r="T215" s="700">
        <v>0</v>
      </c>
      <c r="U215" s="701">
        <v>0</v>
      </c>
      <c r="V215" s="700">
        <v>0</v>
      </c>
      <c r="W215" s="701">
        <v>0</v>
      </c>
      <c r="X215" s="700">
        <v>0</v>
      </c>
      <c r="Y215" s="701">
        <v>0</v>
      </c>
      <c r="Z215" s="700">
        <v>0</v>
      </c>
      <c r="AA215" s="701">
        <v>0</v>
      </c>
      <c r="AB215" s="706">
        <v>0</v>
      </c>
      <c r="AC215" s="698">
        <v>0</v>
      </c>
      <c r="AD215" s="996"/>
      <c r="AE215" s="997"/>
      <c r="AF215" s="998"/>
    </row>
    <row r="216" spans="1:32" x14ac:dyDescent="0.2">
      <c r="A216" s="11">
        <v>312</v>
      </c>
      <c r="B216" s="277"/>
      <c r="C216" s="278"/>
      <c r="D216" s="278"/>
      <c r="E216" s="278"/>
      <c r="F216" s="1458" t="s">
        <v>73</v>
      </c>
      <c r="G216" s="1459"/>
      <c r="H216" s="1459"/>
      <c r="I216" s="1459"/>
      <c r="J216" s="1459"/>
      <c r="K216" s="1459"/>
      <c r="L216" s="1460"/>
      <c r="M216" s="698">
        <v>0</v>
      </c>
      <c r="N216" s="699">
        <v>0</v>
      </c>
      <c r="O216" s="700">
        <v>0</v>
      </c>
      <c r="P216" s="700">
        <v>0</v>
      </c>
      <c r="Q216" s="705">
        <v>0</v>
      </c>
      <c r="R216" s="700">
        <v>0</v>
      </c>
      <c r="S216" s="701">
        <v>0</v>
      </c>
      <c r="T216" s="700">
        <v>0</v>
      </c>
      <c r="U216" s="701">
        <v>0</v>
      </c>
      <c r="V216" s="700">
        <v>0</v>
      </c>
      <c r="W216" s="701">
        <v>0</v>
      </c>
      <c r="X216" s="700">
        <v>0</v>
      </c>
      <c r="Y216" s="701">
        <v>0</v>
      </c>
      <c r="Z216" s="700">
        <v>0</v>
      </c>
      <c r="AA216" s="701">
        <v>0</v>
      </c>
      <c r="AB216" s="706">
        <v>0</v>
      </c>
      <c r="AC216" s="698">
        <v>0</v>
      </c>
      <c r="AD216" s="996"/>
      <c r="AE216" s="997"/>
      <c r="AF216" s="998"/>
    </row>
    <row r="217" spans="1:32" x14ac:dyDescent="0.2">
      <c r="A217" s="11">
        <v>313</v>
      </c>
      <c r="B217" s="277"/>
      <c r="C217" s="278"/>
      <c r="D217" s="1485" t="s">
        <v>734</v>
      </c>
      <c r="E217" s="1486"/>
      <c r="F217" s="1486"/>
      <c r="G217" s="1486"/>
      <c r="H217" s="1486"/>
      <c r="I217" s="1486"/>
      <c r="J217" s="1486"/>
      <c r="K217" s="1486"/>
      <c r="L217" s="1487"/>
      <c r="M217" s="407">
        <f>SUM(M218:M220)</f>
        <v>0</v>
      </c>
      <c r="N217" s="410">
        <f t="shared" ref="N217:AC217" si="54">SUBTOTAL(9,N218:N220)</f>
        <v>0</v>
      </c>
      <c r="O217" s="414">
        <f t="shared" si="54"/>
        <v>0</v>
      </c>
      <c r="P217" s="413">
        <f t="shared" si="54"/>
        <v>0</v>
      </c>
      <c r="Q217" s="415">
        <f t="shared" si="54"/>
        <v>0</v>
      </c>
      <c r="R217" s="414">
        <f t="shared" si="54"/>
        <v>0</v>
      </c>
      <c r="S217" s="414">
        <f t="shared" si="54"/>
        <v>0</v>
      </c>
      <c r="T217" s="414">
        <f t="shared" si="54"/>
        <v>0</v>
      </c>
      <c r="U217" s="414">
        <f t="shared" si="54"/>
        <v>0</v>
      </c>
      <c r="V217" s="414">
        <f t="shared" si="54"/>
        <v>0</v>
      </c>
      <c r="W217" s="414">
        <f t="shared" si="54"/>
        <v>0</v>
      </c>
      <c r="X217" s="414">
        <f t="shared" si="54"/>
        <v>0</v>
      </c>
      <c r="Y217" s="414">
        <f t="shared" si="54"/>
        <v>0</v>
      </c>
      <c r="Z217" s="414">
        <f t="shared" si="54"/>
        <v>0</v>
      </c>
      <c r="AA217" s="414">
        <f t="shared" si="54"/>
        <v>0</v>
      </c>
      <c r="AB217" s="424">
        <f t="shared" si="54"/>
        <v>0</v>
      </c>
      <c r="AC217" s="407">
        <f t="shared" si="54"/>
        <v>0</v>
      </c>
      <c r="AD217" s="996"/>
      <c r="AE217" s="997"/>
      <c r="AF217" s="998"/>
    </row>
    <row r="218" spans="1:32" x14ac:dyDescent="0.2">
      <c r="A218" s="11">
        <v>314</v>
      </c>
      <c r="B218" s="277"/>
      <c r="C218" s="278"/>
      <c r="D218" s="278"/>
      <c r="E218" s="278"/>
      <c r="F218" s="1455" t="s">
        <v>735</v>
      </c>
      <c r="G218" s="1456"/>
      <c r="H218" s="1456"/>
      <c r="I218" s="1456"/>
      <c r="J218" s="1456"/>
      <c r="K218" s="1456"/>
      <c r="L218" s="1456"/>
      <c r="M218" s="698">
        <v>0</v>
      </c>
      <c r="N218" s="699">
        <v>0</v>
      </c>
      <c r="O218" s="700">
        <v>0</v>
      </c>
      <c r="P218" s="700">
        <v>0</v>
      </c>
      <c r="Q218" s="705">
        <v>0</v>
      </c>
      <c r="R218" s="700">
        <v>0</v>
      </c>
      <c r="S218" s="701">
        <v>0</v>
      </c>
      <c r="T218" s="700">
        <v>0</v>
      </c>
      <c r="U218" s="701">
        <v>0</v>
      </c>
      <c r="V218" s="700">
        <v>0</v>
      </c>
      <c r="W218" s="701">
        <v>0</v>
      </c>
      <c r="X218" s="700">
        <v>0</v>
      </c>
      <c r="Y218" s="701">
        <v>0</v>
      </c>
      <c r="Z218" s="700">
        <v>0</v>
      </c>
      <c r="AA218" s="701">
        <v>0</v>
      </c>
      <c r="AB218" s="706">
        <v>0</v>
      </c>
      <c r="AC218" s="698">
        <v>0</v>
      </c>
      <c r="AD218" s="996"/>
      <c r="AE218" s="997"/>
      <c r="AF218" s="998"/>
    </row>
    <row r="219" spans="1:32" x14ac:dyDescent="0.2">
      <c r="A219" s="11">
        <v>315</v>
      </c>
      <c r="B219" s="277"/>
      <c r="C219" s="278"/>
      <c r="D219" s="278"/>
      <c r="E219" s="278"/>
      <c r="F219" s="1449" t="s">
        <v>736</v>
      </c>
      <c r="G219" s="1450"/>
      <c r="H219" s="1450"/>
      <c r="I219" s="1450"/>
      <c r="J219" s="1450"/>
      <c r="K219" s="1450"/>
      <c r="L219" s="1450"/>
      <c r="M219" s="698">
        <v>0</v>
      </c>
      <c r="N219" s="699">
        <v>0</v>
      </c>
      <c r="O219" s="700">
        <v>0</v>
      </c>
      <c r="P219" s="700">
        <v>0</v>
      </c>
      <c r="Q219" s="705">
        <v>0</v>
      </c>
      <c r="R219" s="700">
        <v>0</v>
      </c>
      <c r="S219" s="701">
        <v>0</v>
      </c>
      <c r="T219" s="700">
        <v>0</v>
      </c>
      <c r="U219" s="701">
        <v>0</v>
      </c>
      <c r="V219" s="700">
        <v>0</v>
      </c>
      <c r="W219" s="701">
        <v>0</v>
      </c>
      <c r="X219" s="700">
        <v>0</v>
      </c>
      <c r="Y219" s="701">
        <v>0</v>
      </c>
      <c r="Z219" s="700">
        <v>0</v>
      </c>
      <c r="AA219" s="701">
        <v>0</v>
      </c>
      <c r="AB219" s="706">
        <v>0</v>
      </c>
      <c r="AC219" s="704">
        <v>0</v>
      </c>
      <c r="AD219" s="1017"/>
      <c r="AE219" s="997"/>
      <c r="AF219" s="998"/>
    </row>
    <row r="220" spans="1:32" x14ac:dyDescent="0.2">
      <c r="A220" s="11">
        <v>316</v>
      </c>
      <c r="B220" s="277"/>
      <c r="C220" s="278"/>
      <c r="D220" s="278"/>
      <c r="E220" s="278"/>
      <c r="F220" s="1458" t="s">
        <v>737</v>
      </c>
      <c r="G220" s="1459"/>
      <c r="H220" s="1459"/>
      <c r="I220" s="1459"/>
      <c r="J220" s="1459"/>
      <c r="K220" s="1459"/>
      <c r="L220" s="1459"/>
      <c r="M220" s="698">
        <v>0</v>
      </c>
      <c r="N220" s="1319"/>
      <c r="O220" s="1243"/>
      <c r="P220" s="1243"/>
      <c r="Q220" s="1243"/>
      <c r="R220" s="1243"/>
      <c r="S220" s="1243"/>
      <c r="T220" s="1243"/>
      <c r="U220" s="1243"/>
      <c r="V220" s="1243"/>
      <c r="W220" s="1243"/>
      <c r="X220" s="1243"/>
      <c r="Y220" s="1243"/>
      <c r="Z220" s="1243"/>
      <c r="AA220" s="1243"/>
      <c r="AB220" s="1243"/>
      <c r="AC220" s="1243"/>
      <c r="AD220" s="1017"/>
      <c r="AE220" s="997"/>
      <c r="AF220" s="998"/>
    </row>
    <row r="221" spans="1:32" x14ac:dyDescent="0.2">
      <c r="A221" s="11">
        <v>317</v>
      </c>
      <c r="B221" s="277"/>
      <c r="C221" s="278"/>
      <c r="D221" s="1485" t="s">
        <v>74</v>
      </c>
      <c r="E221" s="1486"/>
      <c r="F221" s="1486"/>
      <c r="G221" s="1486"/>
      <c r="H221" s="1486"/>
      <c r="I221" s="1486"/>
      <c r="J221" s="1486"/>
      <c r="K221" s="1486"/>
      <c r="L221" s="1487"/>
      <c r="M221" s="407">
        <f>SUM(M222:M224)</f>
        <v>0</v>
      </c>
      <c r="N221" s="1244"/>
      <c r="O221" s="1244"/>
      <c r="P221" s="1244"/>
      <c r="Q221" s="1244"/>
      <c r="R221" s="1244"/>
      <c r="S221" s="1244"/>
      <c r="T221" s="1244"/>
      <c r="U221" s="1244"/>
      <c r="V221" s="1244"/>
      <c r="W221" s="1244"/>
      <c r="X221" s="1244"/>
      <c r="Y221" s="1244"/>
      <c r="Z221" s="1244"/>
      <c r="AA221" s="1244"/>
      <c r="AB221" s="1244"/>
      <c r="AC221" s="1244"/>
      <c r="AD221" s="1017"/>
      <c r="AE221" s="997"/>
      <c r="AF221" s="998"/>
    </row>
    <row r="222" spans="1:32" x14ac:dyDescent="0.2">
      <c r="A222" s="11">
        <v>318</v>
      </c>
      <c r="B222" s="277"/>
      <c r="C222" s="278"/>
      <c r="D222" s="278"/>
      <c r="E222" s="278"/>
      <c r="F222" s="1455" t="s">
        <v>75</v>
      </c>
      <c r="G222" s="1456"/>
      <c r="H222" s="1456"/>
      <c r="I222" s="1456"/>
      <c r="J222" s="1456"/>
      <c r="K222" s="1456"/>
      <c r="L222" s="1457"/>
      <c r="M222" s="698">
        <v>0</v>
      </c>
      <c r="N222" s="1244"/>
      <c r="O222" s="1244"/>
      <c r="P222" s="1244"/>
      <c r="Q222" s="1244"/>
      <c r="R222" s="1244"/>
      <c r="S222" s="1244"/>
      <c r="T222" s="1244"/>
      <c r="U222" s="1244"/>
      <c r="V222" s="1244"/>
      <c r="W222" s="1244"/>
      <c r="X222" s="1244"/>
      <c r="Y222" s="1244"/>
      <c r="Z222" s="1244"/>
      <c r="AA222" s="1244"/>
      <c r="AB222" s="1244"/>
      <c r="AC222" s="1244"/>
      <c r="AD222" s="1017"/>
      <c r="AE222" s="997"/>
      <c r="AF222" s="998"/>
    </row>
    <row r="223" spans="1:32" x14ac:dyDescent="0.2">
      <c r="A223" s="11">
        <v>319</v>
      </c>
      <c r="B223" s="277"/>
      <c r="C223" s="278"/>
      <c r="D223" s="278"/>
      <c r="E223" s="278"/>
      <c r="F223" s="1449" t="s">
        <v>76</v>
      </c>
      <c r="G223" s="1450"/>
      <c r="H223" s="1450"/>
      <c r="I223" s="1450"/>
      <c r="J223" s="1450"/>
      <c r="K223" s="1450"/>
      <c r="L223" s="1451"/>
      <c r="M223" s="698">
        <v>0</v>
      </c>
      <c r="N223" s="1244"/>
      <c r="O223" s="1244"/>
      <c r="P223" s="1244"/>
      <c r="Q223" s="1244"/>
      <c r="R223" s="1244"/>
      <c r="S223" s="1244"/>
      <c r="T223" s="1244"/>
      <c r="U223" s="1244"/>
      <c r="V223" s="1244"/>
      <c r="W223" s="1244"/>
      <c r="X223" s="1244"/>
      <c r="Y223" s="1244"/>
      <c r="Z223" s="1244"/>
      <c r="AA223" s="1244"/>
      <c r="AB223" s="1244"/>
      <c r="AC223" s="1244"/>
      <c r="AD223" s="1017"/>
      <c r="AE223" s="997"/>
      <c r="AF223" s="998"/>
    </row>
    <row r="224" spans="1:32" x14ac:dyDescent="0.2">
      <c r="A224" s="11">
        <v>320</v>
      </c>
      <c r="B224" s="277"/>
      <c r="C224" s="278"/>
      <c r="D224" s="278"/>
      <c r="E224" s="278"/>
      <c r="F224" s="1458" t="s">
        <v>77</v>
      </c>
      <c r="G224" s="1459"/>
      <c r="H224" s="1459"/>
      <c r="I224" s="1459"/>
      <c r="J224" s="1459"/>
      <c r="K224" s="1459"/>
      <c r="L224" s="1460"/>
      <c r="M224" s="698">
        <v>0</v>
      </c>
      <c r="N224" s="1244"/>
      <c r="O224" s="1244"/>
      <c r="P224" s="1244"/>
      <c r="Q224" s="1244"/>
      <c r="R224" s="1244"/>
      <c r="S224" s="1244"/>
      <c r="T224" s="1244"/>
      <c r="U224" s="1244"/>
      <c r="V224" s="1244"/>
      <c r="W224" s="1244"/>
      <c r="X224" s="1244"/>
      <c r="Y224" s="1244"/>
      <c r="Z224" s="1244"/>
      <c r="AA224" s="1244"/>
      <c r="AB224" s="1244"/>
      <c r="AC224" s="1244"/>
      <c r="AD224" s="1017"/>
      <c r="AE224" s="997"/>
      <c r="AF224" s="998"/>
    </row>
    <row r="225" spans="1:32" x14ac:dyDescent="0.2">
      <c r="A225" s="11">
        <v>321</v>
      </c>
      <c r="B225" s="277"/>
      <c r="C225" s="278"/>
      <c r="D225" s="1485" t="s">
        <v>70</v>
      </c>
      <c r="E225" s="1486"/>
      <c r="F225" s="1486"/>
      <c r="G225" s="1486"/>
      <c r="H225" s="1486"/>
      <c r="I225" s="1486"/>
      <c r="J225" s="1486"/>
      <c r="K225" s="1486"/>
      <c r="L225" s="1487"/>
      <c r="M225" s="407">
        <f>M226</f>
        <v>0</v>
      </c>
      <c r="N225" s="1244"/>
      <c r="O225" s="1244"/>
      <c r="P225" s="1244"/>
      <c r="Q225" s="1244"/>
      <c r="R225" s="1244"/>
      <c r="S225" s="1244"/>
      <c r="T225" s="1244"/>
      <c r="U225" s="1244"/>
      <c r="V225" s="1244"/>
      <c r="W225" s="1244"/>
      <c r="X225" s="1244"/>
      <c r="Y225" s="1244"/>
      <c r="Z225" s="1244"/>
      <c r="AA225" s="1244"/>
      <c r="AB225" s="1244"/>
      <c r="AC225" s="1244"/>
      <c r="AD225" s="1017"/>
      <c r="AE225" s="997"/>
      <c r="AF225" s="998"/>
    </row>
    <row r="226" spans="1:32" x14ac:dyDescent="0.2">
      <c r="A226" s="11">
        <v>322</v>
      </c>
      <c r="B226" s="526"/>
      <c r="C226" s="527"/>
      <c r="D226" s="527"/>
      <c r="E226" s="525"/>
      <c r="F226" s="1519" t="s">
        <v>70</v>
      </c>
      <c r="G226" s="1520"/>
      <c r="H226" s="1520"/>
      <c r="I226" s="1520"/>
      <c r="J226" s="1520"/>
      <c r="K226" s="1520"/>
      <c r="L226" s="1521"/>
      <c r="M226" s="698">
        <v>0</v>
      </c>
      <c r="N226" s="961"/>
      <c r="O226" s="961"/>
      <c r="P226" s="961"/>
      <c r="Q226" s="961"/>
      <c r="R226" s="961"/>
      <c r="S226" s="961"/>
      <c r="T226" s="961"/>
      <c r="U226" s="961"/>
      <c r="V226" s="961"/>
      <c r="W226" s="961"/>
      <c r="X226" s="961"/>
      <c r="Y226" s="961"/>
      <c r="Z226" s="961"/>
      <c r="AA226" s="961"/>
      <c r="AB226" s="961"/>
      <c r="AC226" s="961"/>
      <c r="AD226" s="1017"/>
      <c r="AE226" s="997"/>
      <c r="AF226" s="998"/>
    </row>
    <row r="227" spans="1:32" ht="7.5" customHeight="1" x14ac:dyDescent="0.2">
      <c r="A227" s="11"/>
      <c r="B227" s="1553"/>
      <c r="C227" s="1554"/>
      <c r="D227" s="1554"/>
      <c r="E227" s="1554"/>
      <c r="F227" s="1529"/>
      <c r="G227" s="1529"/>
      <c r="H227" s="1529"/>
      <c r="I227" s="1529"/>
      <c r="J227" s="1529"/>
      <c r="K227" s="1529"/>
      <c r="L227" s="1529"/>
      <c r="M227" s="1529"/>
      <c r="N227" s="1529"/>
      <c r="O227" s="1529"/>
      <c r="P227" s="1529"/>
      <c r="Q227" s="1529"/>
      <c r="R227" s="1529"/>
      <c r="S227" s="1529"/>
      <c r="T227" s="1529"/>
      <c r="U227" s="1529"/>
      <c r="V227" s="1529"/>
      <c r="W227" s="1529"/>
      <c r="X227" s="1529"/>
      <c r="Y227" s="1529"/>
      <c r="Z227" s="1529"/>
      <c r="AA227" s="1529"/>
      <c r="AB227" s="1529"/>
      <c r="AC227" s="1529"/>
      <c r="AD227" s="1529"/>
      <c r="AE227" s="1529"/>
      <c r="AF227" s="1530"/>
    </row>
    <row r="228" spans="1:32" ht="22.5" customHeight="1" x14ac:dyDescent="0.2">
      <c r="A228" s="11">
        <v>323</v>
      </c>
      <c r="B228" s="1538" t="s">
        <v>78</v>
      </c>
      <c r="C228" s="1539"/>
      <c r="D228" s="1539"/>
      <c r="E228" s="1539"/>
      <c r="F228" s="1539"/>
      <c r="G228" s="1539"/>
      <c r="H228" s="1539"/>
      <c r="I228" s="1539"/>
      <c r="J228" s="1539"/>
      <c r="K228" s="1539"/>
      <c r="L228" s="1539"/>
      <c r="M228" s="407">
        <f>SUM(M225,M221,M217,M214,M210,M206,M203,M200,M197,M194,M191,M188,M183,M180,M176,M173,M169,M166,M161,M157,M153,M147,M142,M137,M130,M127,M123,M119,M116,M113,M108,M104,M101,M96,M91,M87,M84,M81,M78,M75,M72,M69,M64,M61,M57,M54,M50,M47,M42,M38,M34,M28,M23,M18,M13,M10,M9)</f>
        <v>0</v>
      </c>
      <c r="N228" s="410">
        <f t="shared" ref="N228:AC228" si="55">SUBTOTAL(9,N9:N226)</f>
        <v>0</v>
      </c>
      <c r="O228" s="414">
        <f t="shared" si="55"/>
        <v>0</v>
      </c>
      <c r="P228" s="413">
        <f t="shared" si="55"/>
        <v>0</v>
      </c>
      <c r="Q228" s="415">
        <f t="shared" si="55"/>
        <v>0</v>
      </c>
      <c r="R228" s="410">
        <f t="shared" si="55"/>
        <v>0</v>
      </c>
      <c r="S228" s="413">
        <f t="shared" si="55"/>
        <v>0</v>
      </c>
      <c r="T228" s="413">
        <f t="shared" si="55"/>
        <v>0</v>
      </c>
      <c r="U228" s="413">
        <f t="shared" si="55"/>
        <v>0</v>
      </c>
      <c r="V228" s="413">
        <f t="shared" si="55"/>
        <v>0</v>
      </c>
      <c r="W228" s="413">
        <f t="shared" si="55"/>
        <v>0</v>
      </c>
      <c r="X228" s="413">
        <f t="shared" si="55"/>
        <v>0</v>
      </c>
      <c r="Y228" s="413">
        <f t="shared" si="55"/>
        <v>0</v>
      </c>
      <c r="Z228" s="413">
        <f t="shared" si="55"/>
        <v>0</v>
      </c>
      <c r="AA228" s="413">
        <f t="shared" si="55"/>
        <v>0</v>
      </c>
      <c r="AB228" s="415">
        <f t="shared" si="55"/>
        <v>0</v>
      </c>
      <c r="AC228" s="415">
        <f t="shared" si="55"/>
        <v>0</v>
      </c>
      <c r="AD228" s="996"/>
      <c r="AE228" s="997"/>
      <c r="AF228" s="998"/>
    </row>
    <row r="229" spans="1:32" ht="7.5" customHeight="1" x14ac:dyDescent="0.2">
      <c r="A229" s="11">
        <v>324</v>
      </c>
      <c r="B229" s="1674"/>
      <c r="C229" s="1675"/>
      <c r="D229" s="1675"/>
      <c r="E229" s="1675"/>
      <c r="F229" s="1675"/>
      <c r="G229" s="1675"/>
      <c r="H229" s="1675"/>
      <c r="I229" s="1675"/>
      <c r="J229" s="1675"/>
      <c r="K229" s="1675"/>
      <c r="L229" s="1675"/>
      <c r="M229" s="1675"/>
      <c r="N229" s="1675"/>
      <c r="O229" s="1675"/>
      <c r="P229" s="1675"/>
      <c r="Q229" s="1675"/>
      <c r="R229" s="1675"/>
      <c r="S229" s="1675"/>
      <c r="T229" s="1675"/>
      <c r="U229" s="1675"/>
      <c r="V229" s="1675"/>
      <c r="W229" s="1675"/>
      <c r="X229" s="1675"/>
      <c r="Y229" s="1675"/>
      <c r="Z229" s="1675"/>
      <c r="AA229" s="1675"/>
      <c r="AB229" s="1675"/>
      <c r="AC229" s="1675"/>
      <c r="AD229" s="1675"/>
      <c r="AE229" s="1675"/>
      <c r="AF229" s="1676"/>
    </row>
    <row r="230" spans="1:32" ht="22.5" customHeight="1" outlineLevel="1" x14ac:dyDescent="0.2">
      <c r="A230" s="11">
        <v>325</v>
      </c>
      <c r="B230" s="1513" t="s">
        <v>79</v>
      </c>
      <c r="C230" s="1514"/>
      <c r="D230" s="1514"/>
      <c r="E230" s="1514"/>
      <c r="F230" s="1514"/>
      <c r="G230" s="1514"/>
      <c r="H230" s="1514"/>
      <c r="I230" s="1514"/>
      <c r="J230" s="1514"/>
      <c r="K230" s="1514"/>
      <c r="L230" s="1514"/>
      <c r="M230" s="1514"/>
      <c r="N230" s="1514"/>
      <c r="O230" s="1514"/>
      <c r="P230" s="1514"/>
      <c r="Q230" s="1514"/>
      <c r="R230" s="1514"/>
      <c r="S230" s="1514"/>
      <c r="T230" s="1514"/>
      <c r="U230" s="1514"/>
      <c r="V230" s="1514"/>
      <c r="W230" s="1514"/>
      <c r="X230" s="1514"/>
      <c r="Y230" s="1514"/>
      <c r="Z230" s="1514"/>
      <c r="AA230" s="1514"/>
      <c r="AB230" s="1514"/>
      <c r="AC230" s="1514"/>
      <c r="AD230" s="1514"/>
      <c r="AE230" s="1514"/>
      <c r="AF230" s="1515"/>
    </row>
    <row r="231" spans="1:32" ht="15" customHeight="1" x14ac:dyDescent="0.2">
      <c r="A231" s="11">
        <v>326</v>
      </c>
      <c r="B231" s="5"/>
      <c r="C231" s="1604" t="s">
        <v>80</v>
      </c>
      <c r="D231" s="1605"/>
      <c r="E231" s="1605"/>
      <c r="F231" s="1605"/>
      <c r="G231" s="1605"/>
      <c r="H231" s="1605"/>
      <c r="I231" s="1605"/>
      <c r="J231" s="1605"/>
      <c r="K231" s="1605"/>
      <c r="L231" s="1605"/>
      <c r="M231" s="1605"/>
      <c r="N231" s="1605"/>
      <c r="O231" s="1605"/>
      <c r="P231" s="1605"/>
      <c r="Q231" s="1605"/>
      <c r="R231" s="1605"/>
      <c r="S231" s="1605"/>
      <c r="T231" s="1605"/>
      <c r="U231" s="1605"/>
      <c r="V231" s="1605"/>
      <c r="W231" s="1605"/>
      <c r="X231" s="1605"/>
      <c r="Y231" s="1605"/>
      <c r="Z231" s="1605"/>
      <c r="AA231" s="1605"/>
      <c r="AB231" s="1605"/>
      <c r="AC231" s="1605"/>
      <c r="AD231" s="1605"/>
      <c r="AE231" s="1605"/>
      <c r="AF231" s="1605"/>
    </row>
    <row r="232" spans="1:32" ht="15" customHeight="1" x14ac:dyDescent="0.2">
      <c r="A232" s="11">
        <v>327</v>
      </c>
      <c r="B232" s="277"/>
      <c r="C232" s="280"/>
      <c r="D232" s="1535" t="s">
        <v>528</v>
      </c>
      <c r="E232" s="1486"/>
      <c r="F232" s="1486"/>
      <c r="G232" s="1486"/>
      <c r="H232" s="1486"/>
      <c r="I232" s="1486"/>
      <c r="J232" s="1486"/>
      <c r="K232" s="1486"/>
      <c r="L232" s="1487"/>
      <c r="M232" s="407">
        <f>SUM(M233:M237)</f>
        <v>0</v>
      </c>
      <c r="N232" s="1188"/>
      <c r="O232" s="1243"/>
      <c r="P232" s="1243"/>
      <c r="Q232" s="1243"/>
      <c r="R232" s="1243"/>
      <c r="S232" s="1243"/>
      <c r="T232" s="1243"/>
      <c r="U232" s="1243"/>
      <c r="V232" s="1243"/>
      <c r="W232" s="1243"/>
      <c r="X232" s="1243"/>
      <c r="Y232" s="1243"/>
      <c r="Z232" s="1243"/>
      <c r="AA232" s="1243"/>
      <c r="AB232" s="1243"/>
      <c r="AC232" s="1243"/>
      <c r="AD232" s="1017"/>
      <c r="AE232" s="997"/>
      <c r="AF232" s="998"/>
    </row>
    <row r="233" spans="1:32" ht="15" customHeight="1" x14ac:dyDescent="0.2">
      <c r="A233" s="11">
        <v>328</v>
      </c>
      <c r="B233" s="277"/>
      <c r="C233" s="289"/>
      <c r="D233" s="289"/>
      <c r="E233" s="290"/>
      <c r="F233" s="1455" t="s">
        <v>471</v>
      </c>
      <c r="G233" s="1456"/>
      <c r="H233" s="1456"/>
      <c r="I233" s="1456"/>
      <c r="J233" s="1456"/>
      <c r="K233" s="1456"/>
      <c r="L233" s="1457"/>
      <c r="M233" s="698">
        <v>0</v>
      </c>
      <c r="N233" s="1244"/>
      <c r="O233" s="1244"/>
      <c r="P233" s="1244"/>
      <c r="Q233" s="1244"/>
      <c r="R233" s="1244"/>
      <c r="S233" s="1244"/>
      <c r="T233" s="1244"/>
      <c r="U233" s="1244"/>
      <c r="V233" s="1244"/>
      <c r="W233" s="1244"/>
      <c r="X233" s="1244"/>
      <c r="Y233" s="1244"/>
      <c r="Z233" s="1244"/>
      <c r="AA233" s="1244"/>
      <c r="AB233" s="1244"/>
      <c r="AC233" s="1244"/>
      <c r="AD233" s="1017"/>
      <c r="AE233" s="997"/>
      <c r="AF233" s="998"/>
    </row>
    <row r="234" spans="1:32" ht="15" customHeight="1" x14ac:dyDescent="0.2">
      <c r="A234" s="11">
        <v>329</v>
      </c>
      <c r="B234" s="277"/>
      <c r="C234" s="289"/>
      <c r="D234" s="289"/>
      <c r="E234" s="290"/>
      <c r="F234" s="1449" t="s">
        <v>472</v>
      </c>
      <c r="G234" s="1450"/>
      <c r="H234" s="1450"/>
      <c r="I234" s="1450"/>
      <c r="J234" s="1450"/>
      <c r="K234" s="1450"/>
      <c r="L234" s="1451"/>
      <c r="M234" s="698">
        <v>0</v>
      </c>
      <c r="N234" s="1244"/>
      <c r="O234" s="1244"/>
      <c r="P234" s="1244"/>
      <c r="Q234" s="1244"/>
      <c r="R234" s="1244"/>
      <c r="S234" s="1244"/>
      <c r="T234" s="1244"/>
      <c r="U234" s="1244"/>
      <c r="V234" s="1244"/>
      <c r="W234" s="1244"/>
      <c r="X234" s="1244"/>
      <c r="Y234" s="1244"/>
      <c r="Z234" s="1244"/>
      <c r="AA234" s="1244"/>
      <c r="AB234" s="1244"/>
      <c r="AC234" s="1244"/>
      <c r="AD234" s="1017"/>
      <c r="AE234" s="997"/>
      <c r="AF234" s="998"/>
    </row>
    <row r="235" spans="1:32" ht="15" customHeight="1" x14ac:dyDescent="0.2">
      <c r="A235" s="11"/>
      <c r="B235" s="277"/>
      <c r="C235" s="289"/>
      <c r="D235" s="289"/>
      <c r="E235" s="290"/>
      <c r="F235" s="1449" t="s">
        <v>473</v>
      </c>
      <c r="G235" s="1450"/>
      <c r="H235" s="1450"/>
      <c r="I235" s="1450"/>
      <c r="J235" s="1450"/>
      <c r="K235" s="1450"/>
      <c r="L235" s="1451"/>
      <c r="M235" s="698">
        <v>0</v>
      </c>
      <c r="N235" s="1244"/>
      <c r="O235" s="1244"/>
      <c r="P235" s="1244"/>
      <c r="Q235" s="1244"/>
      <c r="R235" s="1244"/>
      <c r="S235" s="1244"/>
      <c r="T235" s="1244"/>
      <c r="U235" s="1244"/>
      <c r="V235" s="1244"/>
      <c r="W235" s="1244"/>
      <c r="X235" s="1244"/>
      <c r="Y235" s="1244"/>
      <c r="Z235" s="1244"/>
      <c r="AA235" s="1244"/>
      <c r="AB235" s="1244"/>
      <c r="AC235" s="1244"/>
      <c r="AD235" s="1017"/>
      <c r="AE235" s="997"/>
      <c r="AF235" s="998"/>
    </row>
    <row r="236" spans="1:32" ht="15" customHeight="1" x14ac:dyDescent="0.2">
      <c r="A236" s="11">
        <v>330</v>
      </c>
      <c r="B236" s="277"/>
      <c r="C236" s="289"/>
      <c r="D236" s="289"/>
      <c r="E236" s="290"/>
      <c r="F236" s="1449" t="s">
        <v>474</v>
      </c>
      <c r="G236" s="1450"/>
      <c r="H236" s="1450"/>
      <c r="I236" s="1450"/>
      <c r="J236" s="1450"/>
      <c r="K236" s="1450"/>
      <c r="L236" s="1451"/>
      <c r="M236" s="698">
        <v>0</v>
      </c>
      <c r="N236" s="1244"/>
      <c r="O236" s="1244"/>
      <c r="P236" s="1244"/>
      <c r="Q236" s="1244"/>
      <c r="R236" s="1244"/>
      <c r="S236" s="1244"/>
      <c r="T236" s="1244"/>
      <c r="U236" s="1244"/>
      <c r="V236" s="1244"/>
      <c r="W236" s="1244"/>
      <c r="X236" s="1244"/>
      <c r="Y236" s="1244"/>
      <c r="Z236" s="1244"/>
      <c r="AA236" s="1244"/>
      <c r="AB236" s="1244"/>
      <c r="AC236" s="1244"/>
      <c r="AD236" s="1017"/>
      <c r="AE236" s="997"/>
      <c r="AF236" s="998"/>
    </row>
    <row r="237" spans="1:32" ht="15" customHeight="1" x14ac:dyDescent="0.2">
      <c r="A237" s="11">
        <v>331</v>
      </c>
      <c r="B237" s="277"/>
      <c r="C237" s="289"/>
      <c r="D237" s="289"/>
      <c r="E237" s="290"/>
      <c r="F237" s="1458" t="s">
        <v>475</v>
      </c>
      <c r="G237" s="1459"/>
      <c r="H237" s="1459"/>
      <c r="I237" s="1459"/>
      <c r="J237" s="1459"/>
      <c r="K237" s="1459"/>
      <c r="L237" s="1460"/>
      <c r="M237" s="698">
        <v>0</v>
      </c>
      <c r="N237" s="961"/>
      <c r="O237" s="961"/>
      <c r="P237" s="961"/>
      <c r="Q237" s="961"/>
      <c r="R237" s="961"/>
      <c r="S237" s="961"/>
      <c r="T237" s="961"/>
      <c r="U237" s="961"/>
      <c r="V237" s="961"/>
      <c r="W237" s="961"/>
      <c r="X237" s="961"/>
      <c r="Y237" s="961"/>
      <c r="Z237" s="961"/>
      <c r="AA237" s="961"/>
      <c r="AB237" s="961"/>
      <c r="AC237" s="961"/>
      <c r="AD237" s="1017"/>
      <c r="AE237" s="997"/>
      <c r="AF237" s="998"/>
    </row>
    <row r="238" spans="1:32" ht="15" customHeight="1" x14ac:dyDescent="0.2">
      <c r="A238" s="11">
        <v>332</v>
      </c>
      <c r="B238" s="277"/>
      <c r="C238" s="280"/>
      <c r="D238" s="1485" t="s">
        <v>476</v>
      </c>
      <c r="E238" s="1641"/>
      <c r="F238" s="1641"/>
      <c r="G238" s="1641"/>
      <c r="H238" s="1641"/>
      <c r="I238" s="1641"/>
      <c r="J238" s="1641"/>
      <c r="K238" s="1641"/>
      <c r="L238" s="1641"/>
      <c r="M238" s="1486"/>
      <c r="N238" s="1486"/>
      <c r="O238" s="1486"/>
      <c r="P238" s="1486"/>
      <c r="Q238" s="1486"/>
      <c r="R238" s="1486"/>
      <c r="S238" s="1486"/>
      <c r="T238" s="1486"/>
      <c r="U238" s="1486"/>
      <c r="V238" s="1486"/>
      <c r="W238" s="1486"/>
      <c r="X238" s="1486"/>
      <c r="Y238" s="1486"/>
      <c r="Z238" s="1486"/>
      <c r="AA238" s="1486"/>
      <c r="AB238" s="1486"/>
      <c r="AC238" s="1486"/>
      <c r="AD238" s="1486"/>
      <c r="AE238" s="1486"/>
      <c r="AF238" s="1487"/>
    </row>
    <row r="239" spans="1:32" ht="15" customHeight="1" x14ac:dyDescent="0.2">
      <c r="A239" s="11">
        <v>333</v>
      </c>
      <c r="B239" s="277"/>
      <c r="C239" s="280"/>
      <c r="D239" s="293"/>
      <c r="E239" s="1452" t="s">
        <v>477</v>
      </c>
      <c r="F239" s="1453"/>
      <c r="G239" s="1453"/>
      <c r="H239" s="1453"/>
      <c r="I239" s="1453"/>
      <c r="J239" s="1453"/>
      <c r="K239" s="1453"/>
      <c r="L239" s="1454"/>
      <c r="M239" s="407">
        <f>SUM(M240:M245)</f>
        <v>0</v>
      </c>
      <c r="N239" s="410">
        <f t="shared" ref="N239:AC239" si="56">SUBTOTAL(9,N240:N245)</f>
        <v>0</v>
      </c>
      <c r="O239" s="414">
        <f t="shared" si="56"/>
        <v>0</v>
      </c>
      <c r="P239" s="413">
        <f t="shared" si="56"/>
        <v>0</v>
      </c>
      <c r="Q239" s="415">
        <f t="shared" si="56"/>
        <v>0</v>
      </c>
      <c r="R239" s="414">
        <f t="shared" si="56"/>
        <v>0</v>
      </c>
      <c r="S239" s="414">
        <f t="shared" si="56"/>
        <v>0</v>
      </c>
      <c r="T239" s="414">
        <f t="shared" si="56"/>
        <v>0</v>
      </c>
      <c r="U239" s="414">
        <f t="shared" si="56"/>
        <v>0</v>
      </c>
      <c r="V239" s="414">
        <f t="shared" si="56"/>
        <v>0</v>
      </c>
      <c r="W239" s="414">
        <f t="shared" si="56"/>
        <v>0</v>
      </c>
      <c r="X239" s="414">
        <f t="shared" si="56"/>
        <v>0</v>
      </c>
      <c r="Y239" s="414">
        <f t="shared" si="56"/>
        <v>0</v>
      </c>
      <c r="Z239" s="414">
        <f t="shared" si="56"/>
        <v>0</v>
      </c>
      <c r="AA239" s="414">
        <f t="shared" si="56"/>
        <v>0</v>
      </c>
      <c r="AB239" s="424">
        <f t="shared" si="56"/>
        <v>0</v>
      </c>
      <c r="AC239" s="407">
        <f t="shared" si="56"/>
        <v>0</v>
      </c>
      <c r="AD239" s="996"/>
      <c r="AE239" s="997"/>
      <c r="AF239" s="998"/>
    </row>
    <row r="240" spans="1:32" ht="15" customHeight="1" x14ac:dyDescent="0.2">
      <c r="A240" s="11">
        <v>334</v>
      </c>
      <c r="B240" s="277"/>
      <c r="C240" s="284"/>
      <c r="D240" s="284"/>
      <c r="E240" s="291"/>
      <c r="F240" s="1455" t="s">
        <v>478</v>
      </c>
      <c r="G240" s="1456"/>
      <c r="H240" s="1456"/>
      <c r="I240" s="1456"/>
      <c r="J240" s="1456"/>
      <c r="K240" s="1456"/>
      <c r="L240" s="1457"/>
      <c r="M240" s="698">
        <v>0</v>
      </c>
      <c r="N240" s="699">
        <v>0</v>
      </c>
      <c r="O240" s="700">
        <v>0</v>
      </c>
      <c r="P240" s="700">
        <v>0</v>
      </c>
      <c r="Q240" s="705">
        <v>0</v>
      </c>
      <c r="R240" s="700">
        <v>0</v>
      </c>
      <c r="S240" s="701">
        <v>0</v>
      </c>
      <c r="T240" s="700">
        <v>0</v>
      </c>
      <c r="U240" s="701">
        <v>0</v>
      </c>
      <c r="V240" s="700">
        <v>0</v>
      </c>
      <c r="W240" s="701">
        <v>0</v>
      </c>
      <c r="X240" s="700">
        <v>0</v>
      </c>
      <c r="Y240" s="701">
        <v>0</v>
      </c>
      <c r="Z240" s="700">
        <v>0</v>
      </c>
      <c r="AA240" s="701">
        <v>0</v>
      </c>
      <c r="AB240" s="706">
        <v>0</v>
      </c>
      <c r="AC240" s="698">
        <v>0</v>
      </c>
      <c r="AD240" s="996"/>
      <c r="AE240" s="997"/>
      <c r="AF240" s="998"/>
    </row>
    <row r="241" spans="1:32" ht="15" customHeight="1" x14ac:dyDescent="0.2">
      <c r="A241" s="11">
        <v>335</v>
      </c>
      <c r="B241" s="277"/>
      <c r="C241" s="284"/>
      <c r="D241" s="284"/>
      <c r="E241" s="291"/>
      <c r="F241" s="1449" t="s">
        <v>479</v>
      </c>
      <c r="G241" s="1450"/>
      <c r="H241" s="1450"/>
      <c r="I241" s="1450"/>
      <c r="J241" s="1450"/>
      <c r="K241" s="1450"/>
      <c r="L241" s="1451"/>
      <c r="M241" s="698">
        <v>0</v>
      </c>
      <c r="N241" s="699">
        <v>0</v>
      </c>
      <c r="O241" s="700">
        <v>0</v>
      </c>
      <c r="P241" s="700">
        <v>0</v>
      </c>
      <c r="Q241" s="705">
        <v>0</v>
      </c>
      <c r="R241" s="700">
        <v>0</v>
      </c>
      <c r="S241" s="701">
        <v>0</v>
      </c>
      <c r="T241" s="700">
        <v>0</v>
      </c>
      <c r="U241" s="701">
        <v>0</v>
      </c>
      <c r="V241" s="700">
        <v>0</v>
      </c>
      <c r="W241" s="701">
        <v>0</v>
      </c>
      <c r="X241" s="700">
        <v>0</v>
      </c>
      <c r="Y241" s="701">
        <v>0</v>
      </c>
      <c r="Z241" s="700">
        <v>0</v>
      </c>
      <c r="AA241" s="701">
        <v>0</v>
      </c>
      <c r="AB241" s="706">
        <v>0</v>
      </c>
      <c r="AC241" s="698">
        <v>0</v>
      </c>
      <c r="AD241" s="996"/>
      <c r="AE241" s="997"/>
      <c r="AF241" s="998"/>
    </row>
    <row r="242" spans="1:32" ht="15" customHeight="1" x14ac:dyDescent="0.2">
      <c r="A242" s="11">
        <v>336</v>
      </c>
      <c r="B242" s="277"/>
      <c r="C242" s="284"/>
      <c r="D242" s="284"/>
      <c r="E242" s="291"/>
      <c r="F242" s="1449" t="s">
        <v>480</v>
      </c>
      <c r="G242" s="1450"/>
      <c r="H242" s="1450"/>
      <c r="I242" s="1450"/>
      <c r="J242" s="1450"/>
      <c r="K242" s="1450"/>
      <c r="L242" s="1451"/>
      <c r="M242" s="698">
        <v>0</v>
      </c>
      <c r="N242" s="699">
        <v>0</v>
      </c>
      <c r="O242" s="700">
        <v>0</v>
      </c>
      <c r="P242" s="700">
        <v>0</v>
      </c>
      <c r="Q242" s="705">
        <v>0</v>
      </c>
      <c r="R242" s="700">
        <v>0</v>
      </c>
      <c r="S242" s="701">
        <v>0</v>
      </c>
      <c r="T242" s="700">
        <v>0</v>
      </c>
      <c r="U242" s="701">
        <v>0</v>
      </c>
      <c r="V242" s="700">
        <v>0</v>
      </c>
      <c r="W242" s="701">
        <v>0</v>
      </c>
      <c r="X242" s="700">
        <v>0</v>
      </c>
      <c r="Y242" s="701">
        <v>0</v>
      </c>
      <c r="Z242" s="700">
        <v>0</v>
      </c>
      <c r="AA242" s="701">
        <v>0</v>
      </c>
      <c r="AB242" s="706">
        <v>0</v>
      </c>
      <c r="AC242" s="698">
        <v>0</v>
      </c>
      <c r="AD242" s="996"/>
      <c r="AE242" s="997"/>
      <c r="AF242" s="998"/>
    </row>
    <row r="243" spans="1:32" ht="15" customHeight="1" x14ac:dyDescent="0.2">
      <c r="A243" s="11">
        <v>337</v>
      </c>
      <c r="B243" s="277"/>
      <c r="C243" s="284"/>
      <c r="D243" s="284"/>
      <c r="E243" s="291"/>
      <c r="F243" s="1449" t="s">
        <v>481</v>
      </c>
      <c r="G243" s="1450"/>
      <c r="H243" s="1450"/>
      <c r="I243" s="1450"/>
      <c r="J243" s="1450"/>
      <c r="K243" s="1450"/>
      <c r="L243" s="1451"/>
      <c r="M243" s="698">
        <v>0</v>
      </c>
      <c r="N243" s="699">
        <v>0</v>
      </c>
      <c r="O243" s="700">
        <v>0</v>
      </c>
      <c r="P243" s="700">
        <v>0</v>
      </c>
      <c r="Q243" s="705">
        <v>0</v>
      </c>
      <c r="R243" s="700">
        <v>0</v>
      </c>
      <c r="S243" s="701">
        <v>0</v>
      </c>
      <c r="T243" s="700">
        <v>0</v>
      </c>
      <c r="U243" s="701">
        <v>0</v>
      </c>
      <c r="V243" s="700">
        <v>0</v>
      </c>
      <c r="W243" s="701">
        <v>0</v>
      </c>
      <c r="X243" s="700">
        <v>0</v>
      </c>
      <c r="Y243" s="701">
        <v>0</v>
      </c>
      <c r="Z243" s="700">
        <v>0</v>
      </c>
      <c r="AA243" s="701">
        <v>0</v>
      </c>
      <c r="AB243" s="706">
        <v>0</v>
      </c>
      <c r="AC243" s="698">
        <v>0</v>
      </c>
      <c r="AD243" s="996"/>
      <c r="AE243" s="997"/>
      <c r="AF243" s="998"/>
    </row>
    <row r="244" spans="1:32" ht="15" customHeight="1" x14ac:dyDescent="0.2">
      <c r="A244" s="11">
        <v>338</v>
      </c>
      <c r="B244" s="277"/>
      <c r="C244" s="284"/>
      <c r="D244" s="284"/>
      <c r="E244" s="291"/>
      <c r="F244" s="1449" t="s">
        <v>482</v>
      </c>
      <c r="G244" s="1450"/>
      <c r="H244" s="1450"/>
      <c r="I244" s="1450"/>
      <c r="J244" s="1450"/>
      <c r="K244" s="1450"/>
      <c r="L244" s="1451"/>
      <c r="M244" s="698">
        <v>0</v>
      </c>
      <c r="N244" s="699">
        <v>0</v>
      </c>
      <c r="O244" s="700">
        <v>0</v>
      </c>
      <c r="P244" s="700">
        <v>0</v>
      </c>
      <c r="Q244" s="705">
        <v>0</v>
      </c>
      <c r="R244" s="700">
        <v>0</v>
      </c>
      <c r="S244" s="701">
        <v>0</v>
      </c>
      <c r="T244" s="700">
        <v>0</v>
      </c>
      <c r="U244" s="701">
        <v>0</v>
      </c>
      <c r="V244" s="700">
        <v>0</v>
      </c>
      <c r="W244" s="701">
        <v>0</v>
      </c>
      <c r="X244" s="700">
        <v>0</v>
      </c>
      <c r="Y244" s="701">
        <v>0</v>
      </c>
      <c r="Z244" s="700">
        <v>0</v>
      </c>
      <c r="AA244" s="701">
        <v>0</v>
      </c>
      <c r="AB244" s="706">
        <v>0</v>
      </c>
      <c r="AC244" s="698">
        <v>0</v>
      </c>
      <c r="AD244" s="996"/>
      <c r="AE244" s="997"/>
      <c r="AF244" s="998"/>
    </row>
    <row r="245" spans="1:32" ht="15" customHeight="1" x14ac:dyDescent="0.2">
      <c r="A245" s="11">
        <v>339</v>
      </c>
      <c r="B245" s="277"/>
      <c r="C245" s="280"/>
      <c r="D245" s="280"/>
      <c r="E245" s="281"/>
      <c r="F245" s="1458" t="s">
        <v>483</v>
      </c>
      <c r="G245" s="1459"/>
      <c r="H245" s="1459"/>
      <c r="I245" s="1459"/>
      <c r="J245" s="1459"/>
      <c r="K245" s="1459"/>
      <c r="L245" s="1460"/>
      <c r="M245" s="698">
        <v>0</v>
      </c>
      <c r="N245" s="699">
        <v>0</v>
      </c>
      <c r="O245" s="700">
        <v>0</v>
      </c>
      <c r="P245" s="700">
        <v>0</v>
      </c>
      <c r="Q245" s="705">
        <v>0</v>
      </c>
      <c r="R245" s="700">
        <v>0</v>
      </c>
      <c r="S245" s="701">
        <v>0</v>
      </c>
      <c r="T245" s="700">
        <v>0</v>
      </c>
      <c r="U245" s="701">
        <v>0</v>
      </c>
      <c r="V245" s="700">
        <v>0</v>
      </c>
      <c r="W245" s="701">
        <v>0</v>
      </c>
      <c r="X245" s="700">
        <v>0</v>
      </c>
      <c r="Y245" s="701">
        <v>0</v>
      </c>
      <c r="Z245" s="700">
        <v>0</v>
      </c>
      <c r="AA245" s="701">
        <v>0</v>
      </c>
      <c r="AB245" s="706">
        <v>0</v>
      </c>
      <c r="AC245" s="698">
        <v>0</v>
      </c>
      <c r="AD245" s="996"/>
      <c r="AE245" s="997"/>
      <c r="AF245" s="998"/>
    </row>
    <row r="246" spans="1:32" ht="15" customHeight="1" x14ac:dyDescent="0.2">
      <c r="A246" s="11">
        <v>340</v>
      </c>
      <c r="B246" s="277"/>
      <c r="C246" s="280"/>
      <c r="D246" s="293"/>
      <c r="E246" s="1452" t="s">
        <v>484</v>
      </c>
      <c r="F246" s="1453"/>
      <c r="G246" s="1453"/>
      <c r="H246" s="1453"/>
      <c r="I246" s="1453"/>
      <c r="J246" s="1453"/>
      <c r="K246" s="1453"/>
      <c r="L246" s="1454"/>
      <c r="M246" s="407">
        <f>SUM(M247:M252)</f>
        <v>0</v>
      </c>
      <c r="N246" s="410">
        <f t="shared" ref="N246:AC246" si="57">SUBTOTAL(9,N247:N252)</f>
        <v>0</v>
      </c>
      <c r="O246" s="414">
        <f t="shared" si="57"/>
        <v>0</v>
      </c>
      <c r="P246" s="413">
        <f t="shared" si="57"/>
        <v>0</v>
      </c>
      <c r="Q246" s="415">
        <f t="shared" si="57"/>
        <v>0</v>
      </c>
      <c r="R246" s="414">
        <f t="shared" si="57"/>
        <v>0</v>
      </c>
      <c r="S246" s="414">
        <f t="shared" si="57"/>
        <v>0</v>
      </c>
      <c r="T246" s="414">
        <f t="shared" si="57"/>
        <v>0</v>
      </c>
      <c r="U246" s="414">
        <f t="shared" si="57"/>
        <v>0</v>
      </c>
      <c r="V246" s="414">
        <f t="shared" si="57"/>
        <v>0</v>
      </c>
      <c r="W246" s="414">
        <f t="shared" si="57"/>
        <v>0</v>
      </c>
      <c r="X246" s="414">
        <f t="shared" si="57"/>
        <v>0</v>
      </c>
      <c r="Y246" s="414">
        <f t="shared" si="57"/>
        <v>0</v>
      </c>
      <c r="Z246" s="414">
        <f t="shared" si="57"/>
        <v>0</v>
      </c>
      <c r="AA246" s="414">
        <f t="shared" si="57"/>
        <v>0</v>
      </c>
      <c r="AB246" s="424">
        <f t="shared" si="57"/>
        <v>0</v>
      </c>
      <c r="AC246" s="407">
        <f t="shared" si="57"/>
        <v>0</v>
      </c>
      <c r="AD246" s="996"/>
      <c r="AE246" s="997"/>
      <c r="AF246" s="998"/>
    </row>
    <row r="247" spans="1:32" ht="15" customHeight="1" x14ac:dyDescent="0.2">
      <c r="A247" s="11">
        <v>341</v>
      </c>
      <c r="B247" s="277"/>
      <c r="C247" s="284"/>
      <c r="D247" s="284"/>
      <c r="E247" s="291"/>
      <c r="F247" s="1455" t="s">
        <v>485</v>
      </c>
      <c r="G247" s="1456"/>
      <c r="H247" s="1456"/>
      <c r="I247" s="1456"/>
      <c r="J247" s="1456"/>
      <c r="K247" s="1456"/>
      <c r="L247" s="1457"/>
      <c r="M247" s="698">
        <v>0</v>
      </c>
      <c r="N247" s="699">
        <v>0</v>
      </c>
      <c r="O247" s="700">
        <v>0</v>
      </c>
      <c r="P247" s="700">
        <v>0</v>
      </c>
      <c r="Q247" s="705">
        <v>0</v>
      </c>
      <c r="R247" s="700">
        <v>0</v>
      </c>
      <c r="S247" s="1785"/>
      <c r="T247" s="1150"/>
      <c r="U247" s="1150"/>
      <c r="V247" s="1150"/>
      <c r="W247" s="1150"/>
      <c r="X247" s="1150"/>
      <c r="Y247" s="1150"/>
      <c r="Z247" s="1150"/>
      <c r="AA247" s="1150"/>
      <c r="AB247" s="1151"/>
      <c r="AC247" s="1158"/>
      <c r="AD247" s="996"/>
      <c r="AE247" s="997"/>
      <c r="AF247" s="998"/>
    </row>
    <row r="248" spans="1:32" ht="15" customHeight="1" x14ac:dyDescent="0.2">
      <c r="A248" s="11">
        <v>342</v>
      </c>
      <c r="B248" s="277"/>
      <c r="C248" s="284"/>
      <c r="D248" s="284"/>
      <c r="E248" s="291"/>
      <c r="F248" s="1449" t="s">
        <v>486</v>
      </c>
      <c r="G248" s="1450"/>
      <c r="H248" s="1450"/>
      <c r="I248" s="1450"/>
      <c r="J248" s="1450"/>
      <c r="K248" s="1450"/>
      <c r="L248" s="1451"/>
      <c r="M248" s="698">
        <v>0</v>
      </c>
      <c r="N248" s="699">
        <v>0</v>
      </c>
      <c r="O248" s="700">
        <v>0</v>
      </c>
      <c r="P248" s="700">
        <v>0</v>
      </c>
      <c r="Q248" s="705">
        <v>0</v>
      </c>
      <c r="R248" s="700">
        <v>0</v>
      </c>
      <c r="S248" s="700">
        <v>0</v>
      </c>
      <c r="T248" s="1698"/>
      <c r="U248" s="1153"/>
      <c r="V248" s="1153"/>
      <c r="W248" s="1153"/>
      <c r="X248" s="1153"/>
      <c r="Y248" s="1153"/>
      <c r="Z248" s="1153"/>
      <c r="AA248" s="1153"/>
      <c r="AB248" s="1154"/>
      <c r="AC248" s="1421"/>
      <c r="AD248" s="996"/>
      <c r="AE248" s="997"/>
      <c r="AF248" s="998"/>
    </row>
    <row r="249" spans="1:32" ht="15" customHeight="1" x14ac:dyDescent="0.2">
      <c r="A249" s="11">
        <v>343</v>
      </c>
      <c r="B249" s="277"/>
      <c r="C249" s="284"/>
      <c r="D249" s="284"/>
      <c r="E249" s="291"/>
      <c r="F249" s="1449" t="s">
        <v>487</v>
      </c>
      <c r="G249" s="1450"/>
      <c r="H249" s="1450"/>
      <c r="I249" s="1450"/>
      <c r="J249" s="1450"/>
      <c r="K249" s="1450"/>
      <c r="L249" s="1451"/>
      <c r="M249" s="698">
        <v>0</v>
      </c>
      <c r="N249" s="699">
        <v>0</v>
      </c>
      <c r="O249" s="700">
        <v>0</v>
      </c>
      <c r="P249" s="700">
        <v>0</v>
      </c>
      <c r="Q249" s="705">
        <v>0</v>
      </c>
      <c r="R249" s="700">
        <v>0</v>
      </c>
      <c r="S249" s="701">
        <v>0</v>
      </c>
      <c r="T249" s="700">
        <v>0</v>
      </c>
      <c r="U249" s="701">
        <v>0</v>
      </c>
      <c r="V249" s="1698"/>
      <c r="W249" s="1153"/>
      <c r="X249" s="1153"/>
      <c r="Y249" s="1153"/>
      <c r="Z249" s="1153"/>
      <c r="AA249" s="1153"/>
      <c r="AB249" s="1154"/>
      <c r="AC249" s="1421"/>
      <c r="AD249" s="996"/>
      <c r="AE249" s="997"/>
      <c r="AF249" s="998"/>
    </row>
    <row r="250" spans="1:32" ht="15" customHeight="1" x14ac:dyDescent="0.2">
      <c r="A250" s="11">
        <v>344</v>
      </c>
      <c r="B250" s="277"/>
      <c r="C250" s="284"/>
      <c r="D250" s="284"/>
      <c r="E250" s="291"/>
      <c r="F250" s="1449" t="s">
        <v>488</v>
      </c>
      <c r="G250" s="1450"/>
      <c r="H250" s="1450"/>
      <c r="I250" s="1450"/>
      <c r="J250" s="1450"/>
      <c r="K250" s="1450"/>
      <c r="L250" s="1451"/>
      <c r="M250" s="698">
        <v>0</v>
      </c>
      <c r="N250" s="699">
        <v>0</v>
      </c>
      <c r="O250" s="700">
        <v>0</v>
      </c>
      <c r="P250" s="700">
        <v>0</v>
      </c>
      <c r="Q250" s="705">
        <v>0</v>
      </c>
      <c r="R250" s="700">
        <v>0</v>
      </c>
      <c r="S250" s="701">
        <v>0</v>
      </c>
      <c r="T250" s="700">
        <v>0</v>
      </c>
      <c r="U250" s="701">
        <v>0</v>
      </c>
      <c r="V250" s="700">
        <v>0</v>
      </c>
      <c r="W250" s="701">
        <v>0</v>
      </c>
      <c r="X250" s="700">
        <v>0</v>
      </c>
      <c r="Y250" s="701">
        <v>0</v>
      </c>
      <c r="Z250" s="1162"/>
      <c r="AA250" s="1156"/>
      <c r="AB250" s="1157"/>
      <c r="AC250" s="1422"/>
      <c r="AD250" s="996"/>
      <c r="AE250" s="997"/>
      <c r="AF250" s="998"/>
    </row>
    <row r="251" spans="1:32" ht="15" customHeight="1" x14ac:dyDescent="0.2">
      <c r="A251" s="11">
        <v>345</v>
      </c>
      <c r="B251" s="277"/>
      <c r="C251" s="284"/>
      <c r="D251" s="284"/>
      <c r="E251" s="291"/>
      <c r="F251" s="1449" t="s">
        <v>489</v>
      </c>
      <c r="G251" s="1450"/>
      <c r="H251" s="1450"/>
      <c r="I251" s="1450"/>
      <c r="J251" s="1450"/>
      <c r="K251" s="1450"/>
      <c r="L251" s="1451"/>
      <c r="M251" s="698">
        <v>0</v>
      </c>
      <c r="N251" s="699">
        <v>0</v>
      </c>
      <c r="O251" s="700">
        <v>0</v>
      </c>
      <c r="P251" s="700">
        <v>0</v>
      </c>
      <c r="Q251" s="705">
        <v>0</v>
      </c>
      <c r="R251" s="700">
        <v>0</v>
      </c>
      <c r="S251" s="701">
        <v>0</v>
      </c>
      <c r="T251" s="700">
        <v>0</v>
      </c>
      <c r="U251" s="701">
        <v>0</v>
      </c>
      <c r="V251" s="700">
        <v>0</v>
      </c>
      <c r="W251" s="701">
        <v>0</v>
      </c>
      <c r="X251" s="700">
        <v>0</v>
      </c>
      <c r="Y251" s="701">
        <v>0</v>
      </c>
      <c r="Z251" s="700">
        <v>0</v>
      </c>
      <c r="AA251" s="701">
        <v>0</v>
      </c>
      <c r="AB251" s="706">
        <v>0</v>
      </c>
      <c r="AC251" s="698">
        <v>0</v>
      </c>
      <c r="AD251" s="996"/>
      <c r="AE251" s="997"/>
      <c r="AF251" s="998"/>
    </row>
    <row r="252" spans="1:32" ht="15" customHeight="1" x14ac:dyDescent="0.2">
      <c r="A252" s="11">
        <v>346</v>
      </c>
      <c r="B252" s="277"/>
      <c r="C252" s="280"/>
      <c r="D252" s="280"/>
      <c r="E252" s="281"/>
      <c r="F252" s="1458" t="s">
        <v>490</v>
      </c>
      <c r="G252" s="1459"/>
      <c r="H252" s="1459"/>
      <c r="I252" s="1459"/>
      <c r="J252" s="1459"/>
      <c r="K252" s="1459"/>
      <c r="L252" s="1460"/>
      <c r="M252" s="698">
        <v>0</v>
      </c>
      <c r="N252" s="699">
        <v>0</v>
      </c>
      <c r="O252" s="700">
        <v>0</v>
      </c>
      <c r="P252" s="700">
        <v>0</v>
      </c>
      <c r="Q252" s="705">
        <v>0</v>
      </c>
      <c r="R252" s="700">
        <v>0</v>
      </c>
      <c r="S252" s="701">
        <v>0</v>
      </c>
      <c r="T252" s="700">
        <v>0</v>
      </c>
      <c r="U252" s="701">
        <v>0</v>
      </c>
      <c r="V252" s="700">
        <v>0</v>
      </c>
      <c r="W252" s="701">
        <v>0</v>
      </c>
      <c r="X252" s="700">
        <v>0</v>
      </c>
      <c r="Y252" s="701">
        <v>0</v>
      </c>
      <c r="Z252" s="700">
        <v>0</v>
      </c>
      <c r="AA252" s="701">
        <v>0</v>
      </c>
      <c r="AB252" s="706">
        <v>0</v>
      </c>
      <c r="AC252" s="698">
        <v>0</v>
      </c>
      <c r="AD252" s="996"/>
      <c r="AE252" s="997"/>
      <c r="AF252" s="998"/>
    </row>
    <row r="253" spans="1:32" ht="15" customHeight="1" x14ac:dyDescent="0.2">
      <c r="A253" s="11">
        <v>347</v>
      </c>
      <c r="B253" s="277"/>
      <c r="C253" s="280"/>
      <c r="D253" s="293"/>
      <c r="E253" s="1452" t="s">
        <v>493</v>
      </c>
      <c r="F253" s="1453"/>
      <c r="G253" s="1453"/>
      <c r="H253" s="1453"/>
      <c r="I253" s="1453"/>
      <c r="J253" s="1453"/>
      <c r="K253" s="1453"/>
      <c r="L253" s="1454"/>
      <c r="M253" s="407">
        <f>SUM(M254:M259)</f>
        <v>0</v>
      </c>
      <c r="N253" s="410">
        <f t="shared" ref="N253:AC253" si="58">SUBTOTAL(9,N254:N259)</f>
        <v>0</v>
      </c>
      <c r="O253" s="414">
        <f t="shared" si="58"/>
        <v>0</v>
      </c>
      <c r="P253" s="413">
        <f t="shared" si="58"/>
        <v>0</v>
      </c>
      <c r="Q253" s="415">
        <f t="shared" si="58"/>
        <v>0</v>
      </c>
      <c r="R253" s="414">
        <f t="shared" si="58"/>
        <v>0</v>
      </c>
      <c r="S253" s="414">
        <f t="shared" si="58"/>
        <v>0</v>
      </c>
      <c r="T253" s="414">
        <f t="shared" si="58"/>
        <v>0</v>
      </c>
      <c r="U253" s="414">
        <f t="shared" si="58"/>
        <v>0</v>
      </c>
      <c r="V253" s="414">
        <f t="shared" si="58"/>
        <v>0</v>
      </c>
      <c r="W253" s="414">
        <f t="shared" si="58"/>
        <v>0</v>
      </c>
      <c r="X253" s="414">
        <f t="shared" si="58"/>
        <v>0</v>
      </c>
      <c r="Y253" s="414">
        <f t="shared" si="58"/>
        <v>0</v>
      </c>
      <c r="Z253" s="414">
        <f t="shared" si="58"/>
        <v>0</v>
      </c>
      <c r="AA253" s="414">
        <f t="shared" si="58"/>
        <v>0</v>
      </c>
      <c r="AB253" s="424">
        <f t="shared" si="58"/>
        <v>0</v>
      </c>
      <c r="AC253" s="407">
        <f t="shared" si="58"/>
        <v>0</v>
      </c>
      <c r="AD253" s="996"/>
      <c r="AE253" s="997"/>
      <c r="AF253" s="998"/>
    </row>
    <row r="254" spans="1:32" ht="15" customHeight="1" x14ac:dyDescent="0.2">
      <c r="A254" s="11">
        <v>348</v>
      </c>
      <c r="B254" s="277"/>
      <c r="C254" s="284"/>
      <c r="D254" s="284"/>
      <c r="E254" s="291"/>
      <c r="F254" s="1455" t="s">
        <v>491</v>
      </c>
      <c r="G254" s="1456"/>
      <c r="H254" s="1456"/>
      <c r="I254" s="1456"/>
      <c r="J254" s="1456"/>
      <c r="K254" s="1456"/>
      <c r="L254" s="1457"/>
      <c r="M254" s="698">
        <v>0</v>
      </c>
      <c r="N254" s="699">
        <v>0</v>
      </c>
      <c r="O254" s="700">
        <v>0</v>
      </c>
      <c r="P254" s="700">
        <v>0</v>
      </c>
      <c r="Q254" s="705">
        <v>0</v>
      </c>
      <c r="R254" s="700">
        <v>0</v>
      </c>
      <c r="S254" s="1785"/>
      <c r="T254" s="1150"/>
      <c r="U254" s="1150"/>
      <c r="V254" s="1150"/>
      <c r="W254" s="1150"/>
      <c r="X254" s="1150"/>
      <c r="Y254" s="1150"/>
      <c r="Z254" s="1150"/>
      <c r="AA254" s="1150"/>
      <c r="AB254" s="1151"/>
      <c r="AC254" s="1158"/>
      <c r="AD254" s="996"/>
      <c r="AE254" s="997"/>
      <c r="AF254" s="998"/>
    </row>
    <row r="255" spans="1:32" ht="15" customHeight="1" x14ac:dyDescent="0.2">
      <c r="A255" s="11">
        <v>349</v>
      </c>
      <c r="B255" s="277"/>
      <c r="C255" s="284"/>
      <c r="D255" s="284"/>
      <c r="E255" s="291"/>
      <c r="F255" s="1449" t="s">
        <v>492</v>
      </c>
      <c r="G255" s="1450"/>
      <c r="H255" s="1450"/>
      <c r="I255" s="1450"/>
      <c r="J255" s="1450"/>
      <c r="K255" s="1450"/>
      <c r="L255" s="1451"/>
      <c r="M255" s="698">
        <v>0</v>
      </c>
      <c r="N255" s="699">
        <v>0</v>
      </c>
      <c r="O255" s="700">
        <v>0</v>
      </c>
      <c r="P255" s="700">
        <v>0</v>
      </c>
      <c r="Q255" s="705">
        <v>0</v>
      </c>
      <c r="R255" s="700">
        <v>0</v>
      </c>
      <c r="S255" s="701">
        <v>0</v>
      </c>
      <c r="T255" s="1698"/>
      <c r="U255" s="1153"/>
      <c r="V255" s="1153"/>
      <c r="W255" s="1153"/>
      <c r="X255" s="1153"/>
      <c r="Y255" s="1153"/>
      <c r="Z255" s="1153"/>
      <c r="AA255" s="1153"/>
      <c r="AB255" s="1154"/>
      <c r="AC255" s="1421"/>
      <c r="AD255" s="996"/>
      <c r="AE255" s="997"/>
      <c r="AF255" s="998"/>
    </row>
    <row r="256" spans="1:32" ht="15" customHeight="1" x14ac:dyDescent="0.2">
      <c r="A256" s="11">
        <v>350</v>
      </c>
      <c r="B256" s="277"/>
      <c r="C256" s="284"/>
      <c r="D256" s="284"/>
      <c r="E256" s="291"/>
      <c r="F256" s="1449" t="s">
        <v>494</v>
      </c>
      <c r="G256" s="1450"/>
      <c r="H256" s="1450"/>
      <c r="I256" s="1450"/>
      <c r="J256" s="1450"/>
      <c r="K256" s="1450"/>
      <c r="L256" s="1451"/>
      <c r="M256" s="698">
        <v>0</v>
      </c>
      <c r="N256" s="699">
        <v>0</v>
      </c>
      <c r="O256" s="700">
        <v>0</v>
      </c>
      <c r="P256" s="700">
        <v>0</v>
      </c>
      <c r="Q256" s="705">
        <v>0</v>
      </c>
      <c r="R256" s="700">
        <v>0</v>
      </c>
      <c r="S256" s="701">
        <v>0</v>
      </c>
      <c r="T256" s="700">
        <v>0</v>
      </c>
      <c r="U256" s="700">
        <v>0</v>
      </c>
      <c r="V256" s="1698"/>
      <c r="W256" s="1153"/>
      <c r="X256" s="1153"/>
      <c r="Y256" s="1153"/>
      <c r="Z256" s="1153"/>
      <c r="AA256" s="1153"/>
      <c r="AB256" s="1154"/>
      <c r="AC256" s="1421"/>
      <c r="AD256" s="996"/>
      <c r="AE256" s="997"/>
      <c r="AF256" s="998"/>
    </row>
    <row r="257" spans="1:32" ht="15" customHeight="1" x14ac:dyDescent="0.2">
      <c r="A257" s="11">
        <v>351</v>
      </c>
      <c r="B257" s="277"/>
      <c r="C257" s="284"/>
      <c r="D257" s="284"/>
      <c r="E257" s="291"/>
      <c r="F257" s="1449" t="s">
        <v>495</v>
      </c>
      <c r="G257" s="1450"/>
      <c r="H257" s="1450"/>
      <c r="I257" s="1450"/>
      <c r="J257" s="1450"/>
      <c r="K257" s="1450"/>
      <c r="L257" s="1451"/>
      <c r="M257" s="698">
        <v>0</v>
      </c>
      <c r="N257" s="699">
        <v>0</v>
      </c>
      <c r="O257" s="700">
        <v>0</v>
      </c>
      <c r="P257" s="700">
        <v>0</v>
      </c>
      <c r="Q257" s="705">
        <v>0</v>
      </c>
      <c r="R257" s="700">
        <v>0</v>
      </c>
      <c r="S257" s="701">
        <v>0</v>
      </c>
      <c r="T257" s="701">
        <v>0</v>
      </c>
      <c r="U257" s="701">
        <v>0</v>
      </c>
      <c r="V257" s="700">
        <v>0</v>
      </c>
      <c r="W257" s="701">
        <v>0</v>
      </c>
      <c r="X257" s="700">
        <v>0</v>
      </c>
      <c r="Y257" s="701">
        <v>0</v>
      </c>
      <c r="Z257" s="1162"/>
      <c r="AA257" s="1156"/>
      <c r="AB257" s="1157"/>
      <c r="AC257" s="1422"/>
      <c r="AD257" s="996"/>
      <c r="AE257" s="997"/>
      <c r="AF257" s="998"/>
    </row>
    <row r="258" spans="1:32" ht="15" customHeight="1" x14ac:dyDescent="0.2">
      <c r="A258" s="11">
        <v>352</v>
      </c>
      <c r="B258" s="277"/>
      <c r="C258" s="284"/>
      <c r="D258" s="284"/>
      <c r="E258" s="291"/>
      <c r="F258" s="1449" t="s">
        <v>496</v>
      </c>
      <c r="G258" s="1450"/>
      <c r="H258" s="1450"/>
      <c r="I258" s="1450"/>
      <c r="J258" s="1450"/>
      <c r="K258" s="1450"/>
      <c r="L258" s="1451"/>
      <c r="M258" s="698">
        <v>0</v>
      </c>
      <c r="N258" s="699">
        <v>0</v>
      </c>
      <c r="O258" s="700">
        <v>0</v>
      </c>
      <c r="P258" s="700">
        <v>0</v>
      </c>
      <c r="Q258" s="705">
        <v>0</v>
      </c>
      <c r="R258" s="700">
        <v>0</v>
      </c>
      <c r="S258" s="701">
        <v>0</v>
      </c>
      <c r="T258" s="701">
        <v>0</v>
      </c>
      <c r="U258" s="701">
        <v>0</v>
      </c>
      <c r="V258" s="700">
        <v>0</v>
      </c>
      <c r="W258" s="701">
        <v>0</v>
      </c>
      <c r="X258" s="700">
        <v>0</v>
      </c>
      <c r="Y258" s="701">
        <v>0</v>
      </c>
      <c r="Z258" s="700">
        <v>0</v>
      </c>
      <c r="AA258" s="701">
        <v>0</v>
      </c>
      <c r="AB258" s="706">
        <v>0</v>
      </c>
      <c r="AC258" s="698">
        <v>0</v>
      </c>
      <c r="AD258" s="996"/>
      <c r="AE258" s="997"/>
      <c r="AF258" s="998"/>
    </row>
    <row r="259" spans="1:32" ht="15" customHeight="1" x14ac:dyDescent="0.2">
      <c r="A259" s="11">
        <v>353</v>
      </c>
      <c r="B259" s="277"/>
      <c r="C259" s="280"/>
      <c r="D259" s="280"/>
      <c r="E259" s="281"/>
      <c r="F259" s="1458" t="s">
        <v>497</v>
      </c>
      <c r="G259" s="1459"/>
      <c r="H259" s="1459"/>
      <c r="I259" s="1459"/>
      <c r="J259" s="1459"/>
      <c r="K259" s="1459"/>
      <c r="L259" s="1460"/>
      <c r="M259" s="698">
        <v>0</v>
      </c>
      <c r="N259" s="699">
        <v>0</v>
      </c>
      <c r="O259" s="700">
        <v>0</v>
      </c>
      <c r="P259" s="700">
        <v>0</v>
      </c>
      <c r="Q259" s="705">
        <v>0</v>
      </c>
      <c r="R259" s="700">
        <v>0</v>
      </c>
      <c r="S259" s="701">
        <v>0</v>
      </c>
      <c r="T259" s="700">
        <v>0</v>
      </c>
      <c r="U259" s="701">
        <v>0</v>
      </c>
      <c r="V259" s="700">
        <v>0</v>
      </c>
      <c r="W259" s="701">
        <v>0</v>
      </c>
      <c r="X259" s="700">
        <v>0</v>
      </c>
      <c r="Y259" s="701">
        <v>0</v>
      </c>
      <c r="Z259" s="700">
        <v>0</v>
      </c>
      <c r="AA259" s="701">
        <v>0</v>
      </c>
      <c r="AB259" s="706">
        <v>0</v>
      </c>
      <c r="AC259" s="698">
        <v>0</v>
      </c>
      <c r="AD259" s="996"/>
      <c r="AE259" s="997"/>
      <c r="AF259" s="998"/>
    </row>
    <row r="260" spans="1:32" ht="15" customHeight="1" x14ac:dyDescent="0.2">
      <c r="A260" s="11">
        <v>354</v>
      </c>
      <c r="B260" s="277"/>
      <c r="C260" s="280"/>
      <c r="D260" s="293"/>
      <c r="E260" s="1452" t="s">
        <v>498</v>
      </c>
      <c r="F260" s="1453"/>
      <c r="G260" s="1453"/>
      <c r="H260" s="1453"/>
      <c r="I260" s="1453"/>
      <c r="J260" s="1453"/>
      <c r="K260" s="1453"/>
      <c r="L260" s="1454"/>
      <c r="M260" s="407">
        <f>SUM(M261:M266)</f>
        <v>0</v>
      </c>
      <c r="N260" s="410">
        <f t="shared" ref="N260:AC260" si="59">SUBTOTAL(9,N261:N266)</f>
        <v>0</v>
      </c>
      <c r="O260" s="414">
        <f t="shared" si="59"/>
        <v>0</v>
      </c>
      <c r="P260" s="413">
        <f t="shared" si="59"/>
        <v>0</v>
      </c>
      <c r="Q260" s="415">
        <f t="shared" si="59"/>
        <v>0</v>
      </c>
      <c r="R260" s="414">
        <f t="shared" si="59"/>
        <v>0</v>
      </c>
      <c r="S260" s="414">
        <f t="shared" si="59"/>
        <v>0</v>
      </c>
      <c r="T260" s="414">
        <f t="shared" si="59"/>
        <v>0</v>
      </c>
      <c r="U260" s="414">
        <f t="shared" si="59"/>
        <v>0</v>
      </c>
      <c r="V260" s="414">
        <f t="shared" si="59"/>
        <v>0</v>
      </c>
      <c r="W260" s="414">
        <f t="shared" si="59"/>
        <v>0</v>
      </c>
      <c r="X260" s="414">
        <f t="shared" si="59"/>
        <v>0</v>
      </c>
      <c r="Y260" s="414">
        <f t="shared" si="59"/>
        <v>0</v>
      </c>
      <c r="Z260" s="414">
        <f t="shared" si="59"/>
        <v>0</v>
      </c>
      <c r="AA260" s="414">
        <f t="shared" si="59"/>
        <v>0</v>
      </c>
      <c r="AB260" s="424">
        <f t="shared" si="59"/>
        <v>0</v>
      </c>
      <c r="AC260" s="407">
        <f t="shared" si="59"/>
        <v>0</v>
      </c>
      <c r="AD260" s="996"/>
      <c r="AE260" s="997"/>
      <c r="AF260" s="998"/>
    </row>
    <row r="261" spans="1:32" ht="15" customHeight="1" x14ac:dyDescent="0.2">
      <c r="A261" s="11">
        <v>355</v>
      </c>
      <c r="B261" s="277"/>
      <c r="C261" s="284"/>
      <c r="D261" s="284"/>
      <c r="E261" s="291"/>
      <c r="F261" s="1455" t="s">
        <v>499</v>
      </c>
      <c r="G261" s="1456"/>
      <c r="H261" s="1456"/>
      <c r="I261" s="1456"/>
      <c r="J261" s="1456"/>
      <c r="K261" s="1456"/>
      <c r="L261" s="1457"/>
      <c r="M261" s="698">
        <v>0</v>
      </c>
      <c r="N261" s="699">
        <v>0</v>
      </c>
      <c r="O261" s="700">
        <v>0</v>
      </c>
      <c r="P261" s="700">
        <v>0</v>
      </c>
      <c r="Q261" s="705">
        <v>0</v>
      </c>
      <c r="R261" s="700">
        <v>0</v>
      </c>
      <c r="S261" s="1785"/>
      <c r="T261" s="1150"/>
      <c r="U261" s="1150"/>
      <c r="V261" s="1150"/>
      <c r="W261" s="1150"/>
      <c r="X261" s="1150"/>
      <c r="Y261" s="1150"/>
      <c r="Z261" s="1150"/>
      <c r="AA261" s="1150"/>
      <c r="AB261" s="1151"/>
      <c r="AC261" s="1158"/>
      <c r="AD261" s="996"/>
      <c r="AE261" s="997"/>
      <c r="AF261" s="998"/>
    </row>
    <row r="262" spans="1:32" ht="15" customHeight="1" x14ac:dyDescent="0.2">
      <c r="A262" s="11">
        <v>356</v>
      </c>
      <c r="B262" s="277"/>
      <c r="C262" s="284"/>
      <c r="D262" s="284"/>
      <c r="E262" s="291"/>
      <c r="F262" s="1449" t="s">
        <v>500</v>
      </c>
      <c r="G262" s="1450"/>
      <c r="H262" s="1450"/>
      <c r="I262" s="1450"/>
      <c r="J262" s="1450"/>
      <c r="K262" s="1450"/>
      <c r="L262" s="1451"/>
      <c r="M262" s="698">
        <v>0</v>
      </c>
      <c r="N262" s="699">
        <v>0</v>
      </c>
      <c r="O262" s="700">
        <v>0</v>
      </c>
      <c r="P262" s="700">
        <v>0</v>
      </c>
      <c r="Q262" s="705">
        <v>0</v>
      </c>
      <c r="R262" s="700">
        <v>0</v>
      </c>
      <c r="S262" s="701">
        <v>0</v>
      </c>
      <c r="T262" s="1698"/>
      <c r="U262" s="1153"/>
      <c r="V262" s="1153"/>
      <c r="W262" s="1153"/>
      <c r="X262" s="1153"/>
      <c r="Y262" s="1153"/>
      <c r="Z262" s="1153"/>
      <c r="AA262" s="1153"/>
      <c r="AB262" s="1154"/>
      <c r="AC262" s="1421"/>
      <c r="AD262" s="996"/>
      <c r="AE262" s="997"/>
      <c r="AF262" s="998"/>
    </row>
    <row r="263" spans="1:32" ht="15" customHeight="1" x14ac:dyDescent="0.2">
      <c r="A263" s="11">
        <v>357</v>
      </c>
      <c r="B263" s="277"/>
      <c r="C263" s="284"/>
      <c r="D263" s="284"/>
      <c r="E263" s="291"/>
      <c r="F263" s="1449" t="s">
        <v>501</v>
      </c>
      <c r="G263" s="1450"/>
      <c r="H263" s="1450"/>
      <c r="I263" s="1450"/>
      <c r="J263" s="1450"/>
      <c r="K263" s="1450"/>
      <c r="L263" s="1451"/>
      <c r="M263" s="698">
        <v>0</v>
      </c>
      <c r="N263" s="699">
        <v>0</v>
      </c>
      <c r="O263" s="700">
        <v>0</v>
      </c>
      <c r="P263" s="700">
        <v>0</v>
      </c>
      <c r="Q263" s="705">
        <v>0</v>
      </c>
      <c r="R263" s="700">
        <v>0</v>
      </c>
      <c r="S263" s="701">
        <v>0</v>
      </c>
      <c r="T263" s="700">
        <v>0</v>
      </c>
      <c r="U263" s="701">
        <v>0</v>
      </c>
      <c r="V263" s="1698"/>
      <c r="W263" s="1153"/>
      <c r="X263" s="1153"/>
      <c r="Y263" s="1153"/>
      <c r="Z263" s="1153"/>
      <c r="AA263" s="1153"/>
      <c r="AB263" s="1154"/>
      <c r="AC263" s="1421"/>
      <c r="AD263" s="996"/>
      <c r="AE263" s="997"/>
      <c r="AF263" s="998"/>
    </row>
    <row r="264" spans="1:32" ht="15" customHeight="1" x14ac:dyDescent="0.2">
      <c r="A264" s="11">
        <v>358</v>
      </c>
      <c r="B264" s="277"/>
      <c r="C264" s="284"/>
      <c r="D264" s="284"/>
      <c r="E264" s="291"/>
      <c r="F264" s="1449" t="s">
        <v>502</v>
      </c>
      <c r="G264" s="1450"/>
      <c r="H264" s="1450"/>
      <c r="I264" s="1450"/>
      <c r="J264" s="1450"/>
      <c r="K264" s="1450"/>
      <c r="L264" s="1451"/>
      <c r="M264" s="698">
        <v>0</v>
      </c>
      <c r="N264" s="699">
        <v>0</v>
      </c>
      <c r="O264" s="700">
        <v>0</v>
      </c>
      <c r="P264" s="700">
        <v>0</v>
      </c>
      <c r="Q264" s="705">
        <v>0</v>
      </c>
      <c r="R264" s="700">
        <v>0</v>
      </c>
      <c r="S264" s="701">
        <v>0</v>
      </c>
      <c r="T264" s="700">
        <v>0</v>
      </c>
      <c r="U264" s="701">
        <v>0</v>
      </c>
      <c r="V264" s="700">
        <v>0</v>
      </c>
      <c r="W264" s="701">
        <v>0</v>
      </c>
      <c r="X264" s="700">
        <v>0</v>
      </c>
      <c r="Y264" s="701">
        <v>0</v>
      </c>
      <c r="Z264" s="1162"/>
      <c r="AA264" s="1156"/>
      <c r="AB264" s="1157"/>
      <c r="AC264" s="1422"/>
      <c r="AD264" s="996"/>
      <c r="AE264" s="997"/>
      <c r="AF264" s="998"/>
    </row>
    <row r="265" spans="1:32" ht="15" customHeight="1" x14ac:dyDescent="0.2">
      <c r="A265" s="11">
        <v>359</v>
      </c>
      <c r="B265" s="277"/>
      <c r="C265" s="284"/>
      <c r="D265" s="284"/>
      <c r="E265" s="291"/>
      <c r="F265" s="1449" t="s">
        <v>503</v>
      </c>
      <c r="G265" s="1450"/>
      <c r="H265" s="1450"/>
      <c r="I265" s="1450"/>
      <c r="J265" s="1450"/>
      <c r="K265" s="1450"/>
      <c r="L265" s="1451"/>
      <c r="M265" s="698">
        <v>0</v>
      </c>
      <c r="N265" s="699">
        <v>0</v>
      </c>
      <c r="O265" s="700">
        <v>0</v>
      </c>
      <c r="P265" s="700">
        <v>0</v>
      </c>
      <c r="Q265" s="705">
        <v>0</v>
      </c>
      <c r="R265" s="700">
        <v>0</v>
      </c>
      <c r="S265" s="701">
        <v>0</v>
      </c>
      <c r="T265" s="700">
        <v>0</v>
      </c>
      <c r="U265" s="701">
        <v>0</v>
      </c>
      <c r="V265" s="700">
        <v>0</v>
      </c>
      <c r="W265" s="701">
        <v>0</v>
      </c>
      <c r="X265" s="700">
        <v>0</v>
      </c>
      <c r="Y265" s="701">
        <v>0</v>
      </c>
      <c r="Z265" s="700">
        <v>0</v>
      </c>
      <c r="AA265" s="701">
        <v>0</v>
      </c>
      <c r="AB265" s="706">
        <v>0</v>
      </c>
      <c r="AC265" s="698">
        <v>0</v>
      </c>
      <c r="AD265" s="996"/>
      <c r="AE265" s="997"/>
      <c r="AF265" s="998"/>
    </row>
    <row r="266" spans="1:32" ht="15" customHeight="1" x14ac:dyDescent="0.2">
      <c r="A266" s="11">
        <v>360</v>
      </c>
      <c r="B266" s="277"/>
      <c r="C266" s="280"/>
      <c r="D266" s="280"/>
      <c r="E266" s="281"/>
      <c r="F266" s="1458" t="s">
        <v>504</v>
      </c>
      <c r="G266" s="1459"/>
      <c r="H266" s="1459"/>
      <c r="I266" s="1459"/>
      <c r="J266" s="1459"/>
      <c r="K266" s="1459"/>
      <c r="L266" s="1460"/>
      <c r="M266" s="698">
        <v>0</v>
      </c>
      <c r="N266" s="699">
        <v>0</v>
      </c>
      <c r="O266" s="700">
        <v>0</v>
      </c>
      <c r="P266" s="700">
        <v>0</v>
      </c>
      <c r="Q266" s="705">
        <v>0</v>
      </c>
      <c r="R266" s="700">
        <v>0</v>
      </c>
      <c r="S266" s="701">
        <v>0</v>
      </c>
      <c r="T266" s="700">
        <v>0</v>
      </c>
      <c r="U266" s="701">
        <v>0</v>
      </c>
      <c r="V266" s="700">
        <v>0</v>
      </c>
      <c r="W266" s="701">
        <v>0</v>
      </c>
      <c r="X266" s="700">
        <v>0</v>
      </c>
      <c r="Y266" s="701">
        <v>0</v>
      </c>
      <c r="Z266" s="700">
        <v>0</v>
      </c>
      <c r="AA266" s="701">
        <v>0</v>
      </c>
      <c r="AB266" s="706">
        <v>0</v>
      </c>
      <c r="AC266" s="698">
        <v>0</v>
      </c>
      <c r="AD266" s="996"/>
      <c r="AE266" s="997"/>
      <c r="AF266" s="998"/>
    </row>
    <row r="267" spans="1:32" ht="15" customHeight="1" x14ac:dyDescent="0.2">
      <c r="A267" s="11">
        <v>361</v>
      </c>
      <c r="B267" s="277"/>
      <c r="C267" s="280"/>
      <c r="D267" s="293"/>
      <c r="E267" s="1452" t="s">
        <v>505</v>
      </c>
      <c r="F267" s="1453"/>
      <c r="G267" s="1453"/>
      <c r="H267" s="1453"/>
      <c r="I267" s="1453"/>
      <c r="J267" s="1453"/>
      <c r="K267" s="1453"/>
      <c r="L267" s="1454"/>
      <c r="M267" s="407">
        <f>SUM(M268:M273)</f>
        <v>0</v>
      </c>
      <c r="N267" s="410">
        <f t="shared" ref="N267:AC267" si="60">SUBTOTAL(9,N268:N273)</f>
        <v>0</v>
      </c>
      <c r="O267" s="414">
        <f t="shared" si="60"/>
        <v>0</v>
      </c>
      <c r="P267" s="413">
        <f t="shared" si="60"/>
        <v>0</v>
      </c>
      <c r="Q267" s="415">
        <f t="shared" si="60"/>
        <v>0</v>
      </c>
      <c r="R267" s="414">
        <f t="shared" si="60"/>
        <v>0</v>
      </c>
      <c r="S267" s="414">
        <f t="shared" si="60"/>
        <v>0</v>
      </c>
      <c r="T267" s="414">
        <f t="shared" si="60"/>
        <v>0</v>
      </c>
      <c r="U267" s="414">
        <f t="shared" si="60"/>
        <v>0</v>
      </c>
      <c r="V267" s="414">
        <f t="shared" si="60"/>
        <v>0</v>
      </c>
      <c r="W267" s="414">
        <f t="shared" si="60"/>
        <v>0</v>
      </c>
      <c r="X267" s="414">
        <f t="shared" si="60"/>
        <v>0</v>
      </c>
      <c r="Y267" s="414">
        <f t="shared" si="60"/>
        <v>0</v>
      </c>
      <c r="Z267" s="414">
        <f t="shared" si="60"/>
        <v>0</v>
      </c>
      <c r="AA267" s="414">
        <f t="shared" si="60"/>
        <v>0</v>
      </c>
      <c r="AB267" s="424">
        <f t="shared" si="60"/>
        <v>0</v>
      </c>
      <c r="AC267" s="407">
        <f t="shared" si="60"/>
        <v>0</v>
      </c>
      <c r="AD267" s="996"/>
      <c r="AE267" s="997"/>
      <c r="AF267" s="998"/>
    </row>
    <row r="268" spans="1:32" ht="15" customHeight="1" x14ac:dyDescent="0.2">
      <c r="A268" s="11">
        <v>362</v>
      </c>
      <c r="B268" s="277"/>
      <c r="C268" s="284"/>
      <c r="D268" s="284"/>
      <c r="E268" s="291"/>
      <c r="F268" s="1455" t="s">
        <v>506</v>
      </c>
      <c r="G268" s="1456"/>
      <c r="H268" s="1456"/>
      <c r="I268" s="1456"/>
      <c r="J268" s="1456"/>
      <c r="K268" s="1456"/>
      <c r="L268" s="1457"/>
      <c r="M268" s="698">
        <v>0</v>
      </c>
      <c r="N268" s="699">
        <v>0</v>
      </c>
      <c r="O268" s="700">
        <v>0</v>
      </c>
      <c r="P268" s="700">
        <v>0</v>
      </c>
      <c r="Q268" s="705">
        <v>0</v>
      </c>
      <c r="R268" s="700">
        <v>0</v>
      </c>
      <c r="S268" s="1785"/>
      <c r="T268" s="1150"/>
      <c r="U268" s="1150"/>
      <c r="V268" s="1150"/>
      <c r="W268" s="1150"/>
      <c r="X268" s="1150"/>
      <c r="Y268" s="1150"/>
      <c r="Z268" s="1150"/>
      <c r="AA268" s="1150"/>
      <c r="AB268" s="1151"/>
      <c r="AC268" s="1158"/>
      <c r="AD268" s="996"/>
      <c r="AE268" s="997"/>
      <c r="AF268" s="998"/>
    </row>
    <row r="269" spans="1:32" ht="15" customHeight="1" x14ac:dyDescent="0.2">
      <c r="A269" s="11">
        <v>363</v>
      </c>
      <c r="B269" s="277"/>
      <c r="C269" s="284"/>
      <c r="D269" s="284"/>
      <c r="E269" s="291"/>
      <c r="F269" s="1449" t="s">
        <v>507</v>
      </c>
      <c r="G269" s="1450"/>
      <c r="H269" s="1450"/>
      <c r="I269" s="1450"/>
      <c r="J269" s="1450"/>
      <c r="K269" s="1450"/>
      <c r="L269" s="1451"/>
      <c r="M269" s="698">
        <v>0</v>
      </c>
      <c r="N269" s="699">
        <v>0</v>
      </c>
      <c r="O269" s="700">
        <v>0</v>
      </c>
      <c r="P269" s="700">
        <v>0</v>
      </c>
      <c r="Q269" s="705">
        <v>0</v>
      </c>
      <c r="R269" s="700">
        <v>0</v>
      </c>
      <c r="S269" s="701">
        <v>0</v>
      </c>
      <c r="T269" s="1698"/>
      <c r="U269" s="1153"/>
      <c r="V269" s="1153"/>
      <c r="W269" s="1153"/>
      <c r="X269" s="1153"/>
      <c r="Y269" s="1153"/>
      <c r="Z269" s="1153"/>
      <c r="AA269" s="1153"/>
      <c r="AB269" s="1154"/>
      <c r="AC269" s="1421"/>
      <c r="AD269" s="996"/>
      <c r="AE269" s="997"/>
      <c r="AF269" s="998"/>
    </row>
    <row r="270" spans="1:32" ht="15" customHeight="1" x14ac:dyDescent="0.2">
      <c r="A270" s="11">
        <v>364</v>
      </c>
      <c r="B270" s="277"/>
      <c r="C270" s="284"/>
      <c r="D270" s="284"/>
      <c r="E270" s="291"/>
      <c r="F270" s="1449" t="s">
        <v>508</v>
      </c>
      <c r="G270" s="1450"/>
      <c r="H270" s="1450"/>
      <c r="I270" s="1450"/>
      <c r="J270" s="1450"/>
      <c r="K270" s="1450"/>
      <c r="L270" s="1451"/>
      <c r="M270" s="698">
        <v>0</v>
      </c>
      <c r="N270" s="699">
        <v>0</v>
      </c>
      <c r="O270" s="700">
        <v>0</v>
      </c>
      <c r="P270" s="700">
        <v>0</v>
      </c>
      <c r="Q270" s="705">
        <v>0</v>
      </c>
      <c r="R270" s="700">
        <v>0</v>
      </c>
      <c r="S270" s="701">
        <v>0</v>
      </c>
      <c r="T270" s="700">
        <v>0</v>
      </c>
      <c r="U270" s="701">
        <v>0</v>
      </c>
      <c r="V270" s="1698"/>
      <c r="W270" s="1153"/>
      <c r="X270" s="1153"/>
      <c r="Y270" s="1153"/>
      <c r="Z270" s="1153"/>
      <c r="AA270" s="1153"/>
      <c r="AB270" s="1154"/>
      <c r="AC270" s="1421"/>
      <c r="AD270" s="996"/>
      <c r="AE270" s="997"/>
      <c r="AF270" s="998"/>
    </row>
    <row r="271" spans="1:32" ht="15" customHeight="1" x14ac:dyDescent="0.2">
      <c r="A271" s="11">
        <v>365</v>
      </c>
      <c r="B271" s="277"/>
      <c r="C271" s="284"/>
      <c r="D271" s="284"/>
      <c r="E271" s="291"/>
      <c r="F271" s="1449" t="s">
        <v>509</v>
      </c>
      <c r="G271" s="1450"/>
      <c r="H271" s="1450"/>
      <c r="I271" s="1450"/>
      <c r="J271" s="1450"/>
      <c r="K271" s="1450"/>
      <c r="L271" s="1451"/>
      <c r="M271" s="698">
        <v>0</v>
      </c>
      <c r="N271" s="699">
        <v>0</v>
      </c>
      <c r="O271" s="700">
        <v>0</v>
      </c>
      <c r="P271" s="700">
        <v>0</v>
      </c>
      <c r="Q271" s="705">
        <v>0</v>
      </c>
      <c r="R271" s="700">
        <v>0</v>
      </c>
      <c r="S271" s="701">
        <v>0</v>
      </c>
      <c r="T271" s="700">
        <v>0</v>
      </c>
      <c r="U271" s="701">
        <v>0</v>
      </c>
      <c r="V271" s="700">
        <v>0</v>
      </c>
      <c r="W271" s="701">
        <v>0</v>
      </c>
      <c r="X271" s="700">
        <v>0</v>
      </c>
      <c r="Y271" s="701">
        <v>0</v>
      </c>
      <c r="Z271" s="1162"/>
      <c r="AA271" s="1156"/>
      <c r="AB271" s="1157"/>
      <c r="AC271" s="1422"/>
      <c r="AD271" s="996"/>
      <c r="AE271" s="997"/>
      <c r="AF271" s="998"/>
    </row>
    <row r="272" spans="1:32" ht="15" customHeight="1" x14ac:dyDescent="0.2">
      <c r="A272" s="11">
        <v>366</v>
      </c>
      <c r="B272" s="277"/>
      <c r="C272" s="284"/>
      <c r="D272" s="284"/>
      <c r="E272" s="291"/>
      <c r="F272" s="1449" t="s">
        <v>510</v>
      </c>
      <c r="G272" s="1450"/>
      <c r="H272" s="1450"/>
      <c r="I272" s="1450"/>
      <c r="J272" s="1450"/>
      <c r="K272" s="1450"/>
      <c r="L272" s="1451"/>
      <c r="M272" s="698">
        <v>0</v>
      </c>
      <c r="N272" s="699">
        <v>0</v>
      </c>
      <c r="O272" s="700">
        <v>0</v>
      </c>
      <c r="P272" s="700">
        <v>0</v>
      </c>
      <c r="Q272" s="705">
        <v>0</v>
      </c>
      <c r="R272" s="700">
        <v>0</v>
      </c>
      <c r="S272" s="701">
        <v>0</v>
      </c>
      <c r="T272" s="700">
        <v>0</v>
      </c>
      <c r="U272" s="701">
        <v>0</v>
      </c>
      <c r="V272" s="700">
        <v>0</v>
      </c>
      <c r="W272" s="701">
        <v>0</v>
      </c>
      <c r="X272" s="700">
        <v>0</v>
      </c>
      <c r="Y272" s="701">
        <v>0</v>
      </c>
      <c r="Z272" s="700">
        <v>0</v>
      </c>
      <c r="AA272" s="701">
        <v>0</v>
      </c>
      <c r="AB272" s="706">
        <v>0</v>
      </c>
      <c r="AC272" s="698">
        <v>0</v>
      </c>
      <c r="AD272" s="996"/>
      <c r="AE272" s="997"/>
      <c r="AF272" s="998"/>
    </row>
    <row r="273" spans="1:32" ht="15" customHeight="1" x14ac:dyDescent="0.2">
      <c r="A273" s="11">
        <v>367</v>
      </c>
      <c r="B273" s="277"/>
      <c r="C273" s="280"/>
      <c r="D273" s="280"/>
      <c r="E273" s="281"/>
      <c r="F273" s="1458" t="s">
        <v>511</v>
      </c>
      <c r="G273" s="1459"/>
      <c r="H273" s="1459"/>
      <c r="I273" s="1459"/>
      <c r="J273" s="1459"/>
      <c r="K273" s="1459"/>
      <c r="L273" s="1460"/>
      <c r="M273" s="698">
        <v>0</v>
      </c>
      <c r="N273" s="699">
        <v>0</v>
      </c>
      <c r="O273" s="700">
        <v>0</v>
      </c>
      <c r="P273" s="700">
        <v>0</v>
      </c>
      <c r="Q273" s="705">
        <v>0</v>
      </c>
      <c r="R273" s="700">
        <v>0</v>
      </c>
      <c r="S273" s="701">
        <v>0</v>
      </c>
      <c r="T273" s="700">
        <v>0</v>
      </c>
      <c r="U273" s="701">
        <v>0</v>
      </c>
      <c r="V273" s="700">
        <v>0</v>
      </c>
      <c r="W273" s="701">
        <v>0</v>
      </c>
      <c r="X273" s="700">
        <v>0</v>
      </c>
      <c r="Y273" s="701">
        <v>0</v>
      </c>
      <c r="Z273" s="700">
        <v>0</v>
      </c>
      <c r="AA273" s="701">
        <v>0</v>
      </c>
      <c r="AB273" s="706">
        <v>0</v>
      </c>
      <c r="AC273" s="698">
        <v>0</v>
      </c>
      <c r="AD273" s="996"/>
      <c r="AE273" s="997"/>
      <c r="AF273" s="998"/>
    </row>
    <row r="274" spans="1:32" ht="15" customHeight="1" x14ac:dyDescent="0.2">
      <c r="A274" s="11">
        <v>368</v>
      </c>
      <c r="B274" s="277"/>
      <c r="C274" s="280"/>
      <c r="D274" s="293"/>
      <c r="E274" s="1452" t="s">
        <v>512</v>
      </c>
      <c r="F274" s="1453"/>
      <c r="G274" s="1453"/>
      <c r="H274" s="1453"/>
      <c r="I274" s="1453"/>
      <c r="J274" s="1453"/>
      <c r="K274" s="1453"/>
      <c r="L274" s="1454"/>
      <c r="M274" s="407">
        <f>SUM(M275:M280)</f>
        <v>0</v>
      </c>
      <c r="N274" s="410">
        <f t="shared" ref="N274:AC274" si="61">SUBTOTAL(9,N275:N280)</f>
        <v>0</v>
      </c>
      <c r="O274" s="414">
        <f t="shared" si="61"/>
        <v>0</v>
      </c>
      <c r="P274" s="413">
        <f t="shared" si="61"/>
        <v>0</v>
      </c>
      <c r="Q274" s="415">
        <f t="shared" si="61"/>
        <v>0</v>
      </c>
      <c r="R274" s="414">
        <f t="shared" si="61"/>
        <v>0</v>
      </c>
      <c r="S274" s="414">
        <f t="shared" si="61"/>
        <v>0</v>
      </c>
      <c r="T274" s="414">
        <f t="shared" si="61"/>
        <v>0</v>
      </c>
      <c r="U274" s="414">
        <f t="shared" si="61"/>
        <v>0</v>
      </c>
      <c r="V274" s="414">
        <f t="shared" si="61"/>
        <v>0</v>
      </c>
      <c r="W274" s="414">
        <f t="shared" si="61"/>
        <v>0</v>
      </c>
      <c r="X274" s="414">
        <f t="shared" si="61"/>
        <v>0</v>
      </c>
      <c r="Y274" s="414">
        <f t="shared" si="61"/>
        <v>0</v>
      </c>
      <c r="Z274" s="414">
        <f t="shared" si="61"/>
        <v>0</v>
      </c>
      <c r="AA274" s="414">
        <f t="shared" si="61"/>
        <v>0</v>
      </c>
      <c r="AB274" s="424">
        <f t="shared" si="61"/>
        <v>0</v>
      </c>
      <c r="AC274" s="407">
        <f t="shared" si="61"/>
        <v>0</v>
      </c>
      <c r="AD274" s="996"/>
      <c r="AE274" s="997"/>
      <c r="AF274" s="998"/>
    </row>
    <row r="275" spans="1:32" ht="15" customHeight="1" x14ac:dyDescent="0.2">
      <c r="A275" s="11">
        <v>369</v>
      </c>
      <c r="B275" s="277"/>
      <c r="C275" s="284"/>
      <c r="D275" s="284"/>
      <c r="E275" s="291"/>
      <c r="F275" s="1455" t="s">
        <v>513</v>
      </c>
      <c r="G275" s="1456"/>
      <c r="H275" s="1456"/>
      <c r="I275" s="1456"/>
      <c r="J275" s="1456"/>
      <c r="K275" s="1456"/>
      <c r="L275" s="1457"/>
      <c r="M275" s="698">
        <v>0</v>
      </c>
      <c r="N275" s="699">
        <v>0</v>
      </c>
      <c r="O275" s="700">
        <v>0</v>
      </c>
      <c r="P275" s="700">
        <v>0</v>
      </c>
      <c r="Q275" s="705">
        <v>0</v>
      </c>
      <c r="R275" s="700">
        <v>0</v>
      </c>
      <c r="S275" s="1785"/>
      <c r="T275" s="1150"/>
      <c r="U275" s="1150"/>
      <c r="V275" s="1150"/>
      <c r="W275" s="1150"/>
      <c r="X275" s="1150"/>
      <c r="Y275" s="1150"/>
      <c r="Z275" s="1150"/>
      <c r="AA275" s="1150"/>
      <c r="AB275" s="1151"/>
      <c r="AC275" s="1158"/>
      <c r="AD275" s="996"/>
      <c r="AE275" s="997"/>
      <c r="AF275" s="998"/>
    </row>
    <row r="276" spans="1:32" ht="15" customHeight="1" x14ac:dyDescent="0.2">
      <c r="A276" s="11">
        <v>370</v>
      </c>
      <c r="B276" s="277"/>
      <c r="C276" s="284"/>
      <c r="D276" s="284"/>
      <c r="E276" s="291"/>
      <c r="F276" s="1449" t="s">
        <v>514</v>
      </c>
      <c r="G276" s="1450"/>
      <c r="H276" s="1450"/>
      <c r="I276" s="1450"/>
      <c r="J276" s="1450"/>
      <c r="K276" s="1450"/>
      <c r="L276" s="1451"/>
      <c r="M276" s="698">
        <v>0</v>
      </c>
      <c r="N276" s="699">
        <v>0</v>
      </c>
      <c r="O276" s="700">
        <v>0</v>
      </c>
      <c r="P276" s="700">
        <v>0</v>
      </c>
      <c r="Q276" s="705">
        <v>0</v>
      </c>
      <c r="R276" s="700">
        <v>0</v>
      </c>
      <c r="S276" s="701">
        <v>0</v>
      </c>
      <c r="T276" s="1698"/>
      <c r="U276" s="1153"/>
      <c r="V276" s="1153"/>
      <c r="W276" s="1153"/>
      <c r="X276" s="1153"/>
      <c r="Y276" s="1153"/>
      <c r="Z276" s="1153"/>
      <c r="AA276" s="1153"/>
      <c r="AB276" s="1154"/>
      <c r="AC276" s="1421"/>
      <c r="AD276" s="996"/>
      <c r="AE276" s="997"/>
      <c r="AF276" s="998"/>
    </row>
    <row r="277" spans="1:32" ht="15" customHeight="1" x14ac:dyDescent="0.2">
      <c r="A277" s="11">
        <v>371</v>
      </c>
      <c r="B277" s="277"/>
      <c r="C277" s="284"/>
      <c r="D277" s="284"/>
      <c r="E277" s="291"/>
      <c r="F277" s="1449" t="s">
        <v>515</v>
      </c>
      <c r="G277" s="1450"/>
      <c r="H277" s="1450"/>
      <c r="I277" s="1450"/>
      <c r="J277" s="1450"/>
      <c r="K277" s="1450"/>
      <c r="L277" s="1451"/>
      <c r="M277" s="698">
        <v>0</v>
      </c>
      <c r="N277" s="699">
        <v>0</v>
      </c>
      <c r="O277" s="700">
        <v>0</v>
      </c>
      <c r="P277" s="700">
        <v>0</v>
      </c>
      <c r="Q277" s="705">
        <v>0</v>
      </c>
      <c r="R277" s="700">
        <v>0</v>
      </c>
      <c r="S277" s="701">
        <v>0</v>
      </c>
      <c r="T277" s="700">
        <v>0</v>
      </c>
      <c r="U277" s="701">
        <v>0</v>
      </c>
      <c r="V277" s="1698"/>
      <c r="W277" s="1153"/>
      <c r="X277" s="1153"/>
      <c r="Y277" s="1153"/>
      <c r="Z277" s="1153"/>
      <c r="AA277" s="1153"/>
      <c r="AB277" s="1154"/>
      <c r="AC277" s="1421"/>
      <c r="AD277" s="996"/>
      <c r="AE277" s="997"/>
      <c r="AF277" s="998"/>
    </row>
    <row r="278" spans="1:32" ht="15" customHeight="1" x14ac:dyDescent="0.2">
      <c r="A278" s="11">
        <v>372</v>
      </c>
      <c r="B278" s="277"/>
      <c r="C278" s="284"/>
      <c r="D278" s="284"/>
      <c r="E278" s="291"/>
      <c r="F278" s="1449" t="s">
        <v>516</v>
      </c>
      <c r="G278" s="1450"/>
      <c r="H278" s="1450"/>
      <c r="I278" s="1450"/>
      <c r="J278" s="1450"/>
      <c r="K278" s="1450"/>
      <c r="L278" s="1451"/>
      <c r="M278" s="698">
        <v>0</v>
      </c>
      <c r="N278" s="699">
        <v>0</v>
      </c>
      <c r="O278" s="700">
        <v>0</v>
      </c>
      <c r="P278" s="700">
        <v>0</v>
      </c>
      <c r="Q278" s="705">
        <v>0</v>
      </c>
      <c r="R278" s="700">
        <v>0</v>
      </c>
      <c r="S278" s="701">
        <v>0</v>
      </c>
      <c r="T278" s="700">
        <v>0</v>
      </c>
      <c r="U278" s="701">
        <v>0</v>
      </c>
      <c r="V278" s="700">
        <v>0</v>
      </c>
      <c r="W278" s="701">
        <v>0</v>
      </c>
      <c r="X278" s="700">
        <v>0</v>
      </c>
      <c r="Y278" s="701">
        <v>0</v>
      </c>
      <c r="Z278" s="1162"/>
      <c r="AA278" s="1156"/>
      <c r="AB278" s="1157"/>
      <c r="AC278" s="1422"/>
      <c r="AD278" s="996"/>
      <c r="AE278" s="997"/>
      <c r="AF278" s="998"/>
    </row>
    <row r="279" spans="1:32" ht="15" customHeight="1" x14ac:dyDescent="0.2">
      <c r="A279" s="11">
        <v>373</v>
      </c>
      <c r="B279" s="277"/>
      <c r="C279" s="284"/>
      <c r="D279" s="284"/>
      <c r="E279" s="291"/>
      <c r="F279" s="1449" t="s">
        <v>517</v>
      </c>
      <c r="G279" s="1450"/>
      <c r="H279" s="1450"/>
      <c r="I279" s="1450"/>
      <c r="J279" s="1450"/>
      <c r="K279" s="1450"/>
      <c r="L279" s="1451"/>
      <c r="M279" s="698">
        <v>0</v>
      </c>
      <c r="N279" s="699">
        <v>0</v>
      </c>
      <c r="O279" s="700">
        <v>0</v>
      </c>
      <c r="P279" s="700">
        <v>0</v>
      </c>
      <c r="Q279" s="705">
        <v>0</v>
      </c>
      <c r="R279" s="700">
        <v>0</v>
      </c>
      <c r="S279" s="701">
        <v>0</v>
      </c>
      <c r="T279" s="700">
        <v>0</v>
      </c>
      <c r="U279" s="701">
        <v>0</v>
      </c>
      <c r="V279" s="700">
        <v>0</v>
      </c>
      <c r="W279" s="701">
        <v>0</v>
      </c>
      <c r="X279" s="700">
        <v>0</v>
      </c>
      <c r="Y279" s="701">
        <v>0</v>
      </c>
      <c r="Z279" s="700">
        <v>0</v>
      </c>
      <c r="AA279" s="701">
        <v>0</v>
      </c>
      <c r="AB279" s="706">
        <v>0</v>
      </c>
      <c r="AC279" s="698">
        <v>0</v>
      </c>
      <c r="AD279" s="996"/>
      <c r="AE279" s="997"/>
      <c r="AF279" s="998"/>
    </row>
    <row r="280" spans="1:32" ht="15" customHeight="1" x14ac:dyDescent="0.2">
      <c r="A280" s="11">
        <v>374</v>
      </c>
      <c r="B280" s="277"/>
      <c r="C280" s="280"/>
      <c r="D280" s="280"/>
      <c r="E280" s="281"/>
      <c r="F280" s="1458" t="s">
        <v>518</v>
      </c>
      <c r="G280" s="1459"/>
      <c r="H280" s="1459"/>
      <c r="I280" s="1459"/>
      <c r="J280" s="1459"/>
      <c r="K280" s="1459"/>
      <c r="L280" s="1460"/>
      <c r="M280" s="698">
        <v>0</v>
      </c>
      <c r="N280" s="699">
        <v>0</v>
      </c>
      <c r="O280" s="700">
        <v>0</v>
      </c>
      <c r="P280" s="700">
        <v>0</v>
      </c>
      <c r="Q280" s="705">
        <v>0</v>
      </c>
      <c r="R280" s="700">
        <v>0</v>
      </c>
      <c r="S280" s="701">
        <v>0</v>
      </c>
      <c r="T280" s="700">
        <v>0</v>
      </c>
      <c r="U280" s="701">
        <v>0</v>
      </c>
      <c r="V280" s="700">
        <v>0</v>
      </c>
      <c r="W280" s="701">
        <v>0</v>
      </c>
      <c r="X280" s="700">
        <v>0</v>
      </c>
      <c r="Y280" s="701">
        <v>0</v>
      </c>
      <c r="Z280" s="700">
        <v>0</v>
      </c>
      <c r="AA280" s="701">
        <v>0</v>
      </c>
      <c r="AB280" s="706">
        <v>0</v>
      </c>
      <c r="AC280" s="698">
        <v>0</v>
      </c>
      <c r="AD280" s="996"/>
      <c r="AE280" s="997"/>
      <c r="AF280" s="998"/>
    </row>
    <row r="281" spans="1:32" ht="15" customHeight="1" x14ac:dyDescent="0.2">
      <c r="A281" s="11">
        <v>375</v>
      </c>
      <c r="B281" s="277"/>
      <c r="C281" s="280"/>
      <c r="D281" s="293"/>
      <c r="E281" s="1452" t="s">
        <v>529</v>
      </c>
      <c r="F281" s="1453"/>
      <c r="G281" s="1453"/>
      <c r="H281" s="1453"/>
      <c r="I281" s="1453"/>
      <c r="J281" s="1453"/>
      <c r="K281" s="1453"/>
      <c r="L281" s="1454"/>
      <c r="M281" s="407">
        <f>SUM(M282:M287)</f>
        <v>0</v>
      </c>
      <c r="N281" s="410">
        <f t="shared" ref="N281:AC281" si="62">SUBTOTAL(9,N282:N287)</f>
        <v>0</v>
      </c>
      <c r="O281" s="414">
        <f t="shared" si="62"/>
        <v>0</v>
      </c>
      <c r="P281" s="413">
        <f t="shared" si="62"/>
        <v>0</v>
      </c>
      <c r="Q281" s="415">
        <f t="shared" si="62"/>
        <v>0</v>
      </c>
      <c r="R281" s="414">
        <f t="shared" si="62"/>
        <v>0</v>
      </c>
      <c r="S281" s="414">
        <f t="shared" si="62"/>
        <v>0</v>
      </c>
      <c r="T281" s="414">
        <f t="shared" si="62"/>
        <v>0</v>
      </c>
      <c r="U281" s="414">
        <f t="shared" si="62"/>
        <v>0</v>
      </c>
      <c r="V281" s="414">
        <f t="shared" si="62"/>
        <v>0</v>
      </c>
      <c r="W281" s="414">
        <f t="shared" si="62"/>
        <v>0</v>
      </c>
      <c r="X281" s="414">
        <f t="shared" si="62"/>
        <v>0</v>
      </c>
      <c r="Y281" s="414">
        <f t="shared" si="62"/>
        <v>0</v>
      </c>
      <c r="Z281" s="414">
        <f t="shared" si="62"/>
        <v>0</v>
      </c>
      <c r="AA281" s="414">
        <f t="shared" si="62"/>
        <v>0</v>
      </c>
      <c r="AB281" s="424">
        <f t="shared" si="62"/>
        <v>0</v>
      </c>
      <c r="AC281" s="407">
        <f t="shared" si="62"/>
        <v>0</v>
      </c>
      <c r="AD281" s="996"/>
      <c r="AE281" s="997"/>
      <c r="AF281" s="998"/>
    </row>
    <row r="282" spans="1:32" ht="15" customHeight="1" x14ac:dyDescent="0.2">
      <c r="A282" s="11">
        <v>376</v>
      </c>
      <c r="B282" s="277"/>
      <c r="C282" s="284"/>
      <c r="D282" s="284"/>
      <c r="E282" s="291"/>
      <c r="F282" s="1455" t="s">
        <v>519</v>
      </c>
      <c r="G282" s="1456"/>
      <c r="H282" s="1456"/>
      <c r="I282" s="1456"/>
      <c r="J282" s="1456"/>
      <c r="K282" s="1456"/>
      <c r="L282" s="1457"/>
      <c r="M282" s="698">
        <v>0</v>
      </c>
      <c r="N282" s="699">
        <v>0</v>
      </c>
      <c r="O282" s="700">
        <v>0</v>
      </c>
      <c r="P282" s="700">
        <v>0</v>
      </c>
      <c r="Q282" s="705">
        <v>0</v>
      </c>
      <c r="R282" s="700">
        <v>0</v>
      </c>
      <c r="S282" s="1785"/>
      <c r="T282" s="1150"/>
      <c r="U282" s="1150"/>
      <c r="V282" s="1150"/>
      <c r="W282" s="1150"/>
      <c r="X282" s="1150"/>
      <c r="Y282" s="1150"/>
      <c r="Z282" s="1150"/>
      <c r="AA282" s="1150"/>
      <c r="AB282" s="1151"/>
      <c r="AC282" s="1158"/>
      <c r="AD282" s="996"/>
      <c r="AE282" s="997"/>
      <c r="AF282" s="998"/>
    </row>
    <row r="283" spans="1:32" ht="15" customHeight="1" x14ac:dyDescent="0.2">
      <c r="A283" s="11">
        <v>377</v>
      </c>
      <c r="B283" s="277"/>
      <c r="C283" s="284"/>
      <c r="D283" s="284"/>
      <c r="E283" s="291"/>
      <c r="F283" s="1449" t="s">
        <v>520</v>
      </c>
      <c r="G283" s="1450"/>
      <c r="H283" s="1450"/>
      <c r="I283" s="1450"/>
      <c r="J283" s="1450"/>
      <c r="K283" s="1450"/>
      <c r="L283" s="1451"/>
      <c r="M283" s="698">
        <v>0</v>
      </c>
      <c r="N283" s="699">
        <v>0</v>
      </c>
      <c r="O283" s="700">
        <v>0</v>
      </c>
      <c r="P283" s="700">
        <v>0</v>
      </c>
      <c r="Q283" s="705">
        <v>0</v>
      </c>
      <c r="R283" s="700">
        <v>0</v>
      </c>
      <c r="S283" s="701">
        <v>0</v>
      </c>
      <c r="T283" s="1698"/>
      <c r="U283" s="1153"/>
      <c r="V283" s="1153"/>
      <c r="W283" s="1153"/>
      <c r="X283" s="1153"/>
      <c r="Y283" s="1153"/>
      <c r="Z283" s="1153"/>
      <c r="AA283" s="1153"/>
      <c r="AB283" s="1154"/>
      <c r="AC283" s="1421"/>
      <c r="AD283" s="996"/>
      <c r="AE283" s="997"/>
      <c r="AF283" s="998"/>
    </row>
    <row r="284" spans="1:32" ht="15" customHeight="1" x14ac:dyDescent="0.2">
      <c r="A284" s="11">
        <v>378</v>
      </c>
      <c r="B284" s="277"/>
      <c r="C284" s="284"/>
      <c r="D284" s="284"/>
      <c r="E284" s="291"/>
      <c r="F284" s="1449" t="s">
        <v>521</v>
      </c>
      <c r="G284" s="1450"/>
      <c r="H284" s="1450"/>
      <c r="I284" s="1450"/>
      <c r="J284" s="1450"/>
      <c r="K284" s="1450"/>
      <c r="L284" s="1451"/>
      <c r="M284" s="698">
        <v>0</v>
      </c>
      <c r="N284" s="699">
        <v>0</v>
      </c>
      <c r="O284" s="700">
        <v>0</v>
      </c>
      <c r="P284" s="700">
        <v>0</v>
      </c>
      <c r="Q284" s="705">
        <v>0</v>
      </c>
      <c r="R284" s="700">
        <v>0</v>
      </c>
      <c r="S284" s="701">
        <v>0</v>
      </c>
      <c r="T284" s="700">
        <v>0</v>
      </c>
      <c r="U284" s="701">
        <v>0</v>
      </c>
      <c r="V284" s="1698"/>
      <c r="W284" s="1153"/>
      <c r="X284" s="1153"/>
      <c r="Y284" s="1153"/>
      <c r="Z284" s="1153"/>
      <c r="AA284" s="1153"/>
      <c r="AB284" s="1154"/>
      <c r="AC284" s="1421"/>
      <c r="AD284" s="996"/>
      <c r="AE284" s="997"/>
      <c r="AF284" s="998"/>
    </row>
    <row r="285" spans="1:32" ht="15" customHeight="1" x14ac:dyDescent="0.2">
      <c r="A285" s="11">
        <v>379</v>
      </c>
      <c r="B285" s="277"/>
      <c r="C285" s="284"/>
      <c r="D285" s="284"/>
      <c r="E285" s="291"/>
      <c r="F285" s="1449" t="s">
        <v>522</v>
      </c>
      <c r="G285" s="1450"/>
      <c r="H285" s="1450"/>
      <c r="I285" s="1450"/>
      <c r="J285" s="1450"/>
      <c r="K285" s="1450"/>
      <c r="L285" s="1451"/>
      <c r="M285" s="698">
        <v>0</v>
      </c>
      <c r="N285" s="699">
        <v>0</v>
      </c>
      <c r="O285" s="700">
        <v>0</v>
      </c>
      <c r="P285" s="700">
        <v>0</v>
      </c>
      <c r="Q285" s="705">
        <v>0</v>
      </c>
      <c r="R285" s="700">
        <v>0</v>
      </c>
      <c r="S285" s="701">
        <v>0</v>
      </c>
      <c r="T285" s="700">
        <v>0</v>
      </c>
      <c r="U285" s="701">
        <v>0</v>
      </c>
      <c r="V285" s="700">
        <v>0</v>
      </c>
      <c r="W285" s="701">
        <v>0</v>
      </c>
      <c r="X285" s="700">
        <v>0</v>
      </c>
      <c r="Y285" s="701">
        <v>0</v>
      </c>
      <c r="Z285" s="1162"/>
      <c r="AA285" s="1156"/>
      <c r="AB285" s="1157"/>
      <c r="AC285" s="1422"/>
      <c r="AD285" s="996"/>
      <c r="AE285" s="997"/>
      <c r="AF285" s="998"/>
    </row>
    <row r="286" spans="1:32" ht="15" customHeight="1" x14ac:dyDescent="0.2">
      <c r="A286" s="11">
        <v>380</v>
      </c>
      <c r="B286" s="277"/>
      <c r="C286" s="284"/>
      <c r="D286" s="284"/>
      <c r="E286" s="291"/>
      <c r="F286" s="1449" t="s">
        <v>523</v>
      </c>
      <c r="G286" s="1450"/>
      <c r="H286" s="1450"/>
      <c r="I286" s="1450"/>
      <c r="J286" s="1450"/>
      <c r="K286" s="1450"/>
      <c r="L286" s="1451"/>
      <c r="M286" s="698">
        <v>0</v>
      </c>
      <c r="N286" s="699">
        <v>0</v>
      </c>
      <c r="O286" s="700">
        <v>0</v>
      </c>
      <c r="P286" s="700">
        <v>0</v>
      </c>
      <c r="Q286" s="705">
        <v>0</v>
      </c>
      <c r="R286" s="700">
        <v>0</v>
      </c>
      <c r="S286" s="701">
        <v>0</v>
      </c>
      <c r="T286" s="700">
        <v>0</v>
      </c>
      <c r="U286" s="701">
        <v>0</v>
      </c>
      <c r="V286" s="700">
        <v>0</v>
      </c>
      <c r="W286" s="701">
        <v>0</v>
      </c>
      <c r="X286" s="700">
        <v>0</v>
      </c>
      <c r="Y286" s="701">
        <v>0</v>
      </c>
      <c r="Z286" s="700">
        <v>0</v>
      </c>
      <c r="AA286" s="701">
        <v>0</v>
      </c>
      <c r="AB286" s="706">
        <v>0</v>
      </c>
      <c r="AC286" s="698">
        <v>0</v>
      </c>
      <c r="AD286" s="996"/>
      <c r="AE286" s="997"/>
      <c r="AF286" s="998"/>
    </row>
    <row r="287" spans="1:32" ht="15" customHeight="1" x14ac:dyDescent="0.2">
      <c r="A287" s="11">
        <v>381</v>
      </c>
      <c r="B287" s="277"/>
      <c r="C287" s="280"/>
      <c r="D287" s="280"/>
      <c r="E287" s="281"/>
      <c r="F287" s="1458" t="s">
        <v>524</v>
      </c>
      <c r="G287" s="1459"/>
      <c r="H287" s="1459"/>
      <c r="I287" s="1459"/>
      <c r="J287" s="1459"/>
      <c r="K287" s="1459"/>
      <c r="L287" s="1460"/>
      <c r="M287" s="698">
        <v>0</v>
      </c>
      <c r="N287" s="699">
        <v>0</v>
      </c>
      <c r="O287" s="700">
        <v>0</v>
      </c>
      <c r="P287" s="700">
        <v>0</v>
      </c>
      <c r="Q287" s="705">
        <v>0</v>
      </c>
      <c r="R287" s="700">
        <v>0</v>
      </c>
      <c r="S287" s="701">
        <v>0</v>
      </c>
      <c r="T287" s="700">
        <v>0</v>
      </c>
      <c r="U287" s="701">
        <v>0</v>
      </c>
      <c r="V287" s="700">
        <v>0</v>
      </c>
      <c r="W287" s="701">
        <v>0</v>
      </c>
      <c r="X287" s="700">
        <v>0</v>
      </c>
      <c r="Y287" s="701">
        <v>0</v>
      </c>
      <c r="Z287" s="700">
        <v>0</v>
      </c>
      <c r="AA287" s="701">
        <v>0</v>
      </c>
      <c r="AB287" s="706">
        <v>0</v>
      </c>
      <c r="AC287" s="698">
        <v>0</v>
      </c>
      <c r="AD287" s="996"/>
      <c r="AE287" s="997"/>
      <c r="AF287" s="998"/>
    </row>
    <row r="288" spans="1:32" ht="15" customHeight="1" x14ac:dyDescent="0.2">
      <c r="A288" s="11">
        <v>382</v>
      </c>
      <c r="B288" s="277"/>
      <c r="C288" s="280"/>
      <c r="D288" s="293"/>
      <c r="E288" s="1452" t="s">
        <v>525</v>
      </c>
      <c r="F288" s="1453"/>
      <c r="G288" s="1453"/>
      <c r="H288" s="1453"/>
      <c r="I288" s="1453"/>
      <c r="J288" s="1453"/>
      <c r="K288" s="1453"/>
      <c r="L288" s="1454"/>
      <c r="M288" s="407">
        <f>SUM(M289:M290)</f>
        <v>0</v>
      </c>
      <c r="N288" s="410">
        <f t="shared" ref="N288:AC288" si="63">SUBTOTAL(9,N289:N290)</f>
        <v>0</v>
      </c>
      <c r="O288" s="414">
        <f t="shared" si="63"/>
        <v>0</v>
      </c>
      <c r="P288" s="413">
        <f t="shared" si="63"/>
        <v>0</v>
      </c>
      <c r="Q288" s="415">
        <f t="shared" si="63"/>
        <v>0</v>
      </c>
      <c r="R288" s="414">
        <f t="shared" si="63"/>
        <v>0</v>
      </c>
      <c r="S288" s="414">
        <f t="shared" si="63"/>
        <v>0</v>
      </c>
      <c r="T288" s="414">
        <f t="shared" si="63"/>
        <v>0</v>
      </c>
      <c r="U288" s="414">
        <f t="shared" si="63"/>
        <v>0</v>
      </c>
      <c r="V288" s="414">
        <f t="shared" si="63"/>
        <v>0</v>
      </c>
      <c r="W288" s="414">
        <f t="shared" si="63"/>
        <v>0</v>
      </c>
      <c r="X288" s="414">
        <f t="shared" si="63"/>
        <v>0</v>
      </c>
      <c r="Y288" s="414">
        <f t="shared" si="63"/>
        <v>0</v>
      </c>
      <c r="Z288" s="414">
        <f t="shared" si="63"/>
        <v>0</v>
      </c>
      <c r="AA288" s="414">
        <f t="shared" si="63"/>
        <v>0</v>
      </c>
      <c r="AB288" s="424">
        <f t="shared" si="63"/>
        <v>0</v>
      </c>
      <c r="AC288" s="407">
        <f t="shared" si="63"/>
        <v>0</v>
      </c>
      <c r="AD288" s="996"/>
      <c r="AE288" s="997"/>
      <c r="AF288" s="998"/>
    </row>
    <row r="289" spans="1:32" ht="15" customHeight="1" x14ac:dyDescent="0.2">
      <c r="A289" s="11">
        <v>383</v>
      </c>
      <c r="B289" s="277"/>
      <c r="C289" s="284"/>
      <c r="D289" s="284"/>
      <c r="E289" s="291"/>
      <c r="F289" s="1455" t="s">
        <v>526</v>
      </c>
      <c r="G289" s="1456"/>
      <c r="H289" s="1456"/>
      <c r="I289" s="1456"/>
      <c r="J289" s="1456"/>
      <c r="K289" s="1456"/>
      <c r="L289" s="1457"/>
      <c r="M289" s="698">
        <v>0</v>
      </c>
      <c r="N289" s="699">
        <v>0</v>
      </c>
      <c r="O289" s="700">
        <v>0</v>
      </c>
      <c r="P289" s="700">
        <v>0</v>
      </c>
      <c r="Q289" s="705">
        <v>0</v>
      </c>
      <c r="R289" s="700">
        <v>0</v>
      </c>
      <c r="S289" s="701">
        <v>0</v>
      </c>
      <c r="T289" s="700">
        <v>0</v>
      </c>
      <c r="U289" s="701">
        <v>0</v>
      </c>
      <c r="V289" s="700">
        <v>0</v>
      </c>
      <c r="W289" s="701">
        <v>0</v>
      </c>
      <c r="X289" s="700">
        <v>0</v>
      </c>
      <c r="Y289" s="701">
        <v>0</v>
      </c>
      <c r="Z289" s="700">
        <v>0</v>
      </c>
      <c r="AA289" s="701">
        <v>0</v>
      </c>
      <c r="AB289" s="706">
        <v>0</v>
      </c>
      <c r="AC289" s="698">
        <v>0</v>
      </c>
      <c r="AD289" s="996"/>
      <c r="AE289" s="997"/>
      <c r="AF289" s="998"/>
    </row>
    <row r="290" spans="1:32" ht="15" customHeight="1" x14ac:dyDescent="0.2">
      <c r="A290" s="11">
        <v>384</v>
      </c>
      <c r="B290" s="277"/>
      <c r="C290" s="284"/>
      <c r="D290" s="284"/>
      <c r="E290" s="291"/>
      <c r="F290" s="1458" t="s">
        <v>527</v>
      </c>
      <c r="G290" s="1459"/>
      <c r="H290" s="1459"/>
      <c r="I290" s="1459"/>
      <c r="J290" s="1459"/>
      <c r="K290" s="1459"/>
      <c r="L290" s="1460"/>
      <c r="M290" s="698">
        <v>0</v>
      </c>
      <c r="N290" s="699">
        <v>0</v>
      </c>
      <c r="O290" s="700">
        <v>0</v>
      </c>
      <c r="P290" s="700">
        <v>0</v>
      </c>
      <c r="Q290" s="705">
        <v>0</v>
      </c>
      <c r="R290" s="700">
        <v>0</v>
      </c>
      <c r="S290" s="701">
        <v>0</v>
      </c>
      <c r="T290" s="700">
        <v>0</v>
      </c>
      <c r="U290" s="701">
        <v>0</v>
      </c>
      <c r="V290" s="700">
        <v>0</v>
      </c>
      <c r="W290" s="701">
        <v>0</v>
      </c>
      <c r="X290" s="700">
        <v>0</v>
      </c>
      <c r="Y290" s="701">
        <v>0</v>
      </c>
      <c r="Z290" s="700">
        <v>0</v>
      </c>
      <c r="AA290" s="701">
        <v>0</v>
      </c>
      <c r="AB290" s="706">
        <v>0</v>
      </c>
      <c r="AC290" s="698">
        <v>0</v>
      </c>
      <c r="AD290" s="996"/>
      <c r="AE290" s="997"/>
      <c r="AF290" s="998"/>
    </row>
    <row r="291" spans="1:32" ht="15" customHeight="1" x14ac:dyDescent="0.2">
      <c r="A291" s="11">
        <v>385</v>
      </c>
      <c r="B291" s="277"/>
      <c r="C291" s="280"/>
      <c r="D291" s="1485" t="s">
        <v>81</v>
      </c>
      <c r="E291" s="1641"/>
      <c r="F291" s="1641"/>
      <c r="G291" s="1641"/>
      <c r="H291" s="1641"/>
      <c r="I291" s="1641"/>
      <c r="J291" s="1641"/>
      <c r="K291" s="1641"/>
      <c r="L291" s="1641"/>
      <c r="M291" s="1486"/>
      <c r="N291" s="1486"/>
      <c r="O291" s="1486"/>
      <c r="P291" s="1486"/>
      <c r="Q291" s="1486"/>
      <c r="R291" s="1486"/>
      <c r="S291" s="1486"/>
      <c r="T291" s="1486"/>
      <c r="U291" s="1486"/>
      <c r="V291" s="1486"/>
      <c r="W291" s="1486"/>
      <c r="X291" s="1486"/>
      <c r="Y291" s="1486"/>
      <c r="Z291" s="1486"/>
      <c r="AA291" s="1486"/>
      <c r="AB291" s="1486"/>
      <c r="AC291" s="1486"/>
      <c r="AD291" s="1486"/>
      <c r="AE291" s="1486"/>
      <c r="AF291" s="1487"/>
    </row>
    <row r="292" spans="1:32" ht="15" customHeight="1" x14ac:dyDescent="0.2">
      <c r="A292" s="11">
        <v>386</v>
      </c>
      <c r="B292" s="277"/>
      <c r="C292" s="280"/>
      <c r="D292" s="293"/>
      <c r="E292" s="1452" t="s">
        <v>460</v>
      </c>
      <c r="F292" s="1453"/>
      <c r="G292" s="1453"/>
      <c r="H292" s="1453"/>
      <c r="I292" s="1453"/>
      <c r="J292" s="1453"/>
      <c r="K292" s="1453"/>
      <c r="L292" s="1454"/>
      <c r="M292" s="407">
        <f>SUM(M293:M295)</f>
        <v>0</v>
      </c>
      <c r="N292" s="1188"/>
      <c r="O292" s="1243"/>
      <c r="P292" s="1243"/>
      <c r="Q292" s="1243"/>
      <c r="R292" s="1243"/>
      <c r="S292" s="1243"/>
      <c r="T292" s="1243"/>
      <c r="U292" s="1243"/>
      <c r="V292" s="1243"/>
      <c r="W292" s="1243"/>
      <c r="X292" s="1243"/>
      <c r="Y292" s="1243"/>
      <c r="Z292" s="1243"/>
      <c r="AA292" s="1243"/>
      <c r="AB292" s="1243"/>
      <c r="AC292" s="1243"/>
      <c r="AD292" s="1017"/>
      <c r="AE292" s="997"/>
      <c r="AF292" s="998"/>
    </row>
    <row r="293" spans="1:32" ht="27.75" customHeight="1" x14ac:dyDescent="0.2">
      <c r="A293" s="11">
        <v>387</v>
      </c>
      <c r="B293" s="277"/>
      <c r="C293" s="284"/>
      <c r="D293" s="284"/>
      <c r="E293" s="291"/>
      <c r="F293" s="1455" t="s">
        <v>84</v>
      </c>
      <c r="G293" s="1456"/>
      <c r="H293" s="1456"/>
      <c r="I293" s="1456"/>
      <c r="J293" s="1456"/>
      <c r="K293" s="1456"/>
      <c r="L293" s="1457"/>
      <c r="M293" s="698">
        <v>0</v>
      </c>
      <c r="N293" s="1244"/>
      <c r="O293" s="1244"/>
      <c r="P293" s="1244"/>
      <c r="Q293" s="1244"/>
      <c r="R293" s="1244"/>
      <c r="S293" s="1244"/>
      <c r="T293" s="1244"/>
      <c r="U293" s="1244"/>
      <c r="V293" s="1244"/>
      <c r="W293" s="1244"/>
      <c r="X293" s="1244"/>
      <c r="Y293" s="1244"/>
      <c r="Z293" s="1244"/>
      <c r="AA293" s="1244"/>
      <c r="AB293" s="1244"/>
      <c r="AC293" s="1244"/>
      <c r="AD293" s="1017"/>
      <c r="AE293" s="997"/>
      <c r="AF293" s="998"/>
    </row>
    <row r="294" spans="1:32" ht="27.75" customHeight="1" x14ac:dyDescent="0.2">
      <c r="A294" s="11">
        <v>388</v>
      </c>
      <c r="B294" s="277"/>
      <c r="C294" s="284"/>
      <c r="D294" s="284"/>
      <c r="E294" s="291"/>
      <c r="F294" s="1449" t="s">
        <v>83</v>
      </c>
      <c r="G294" s="1450"/>
      <c r="H294" s="1450"/>
      <c r="I294" s="1450"/>
      <c r="J294" s="1450"/>
      <c r="K294" s="1450"/>
      <c r="L294" s="1451"/>
      <c r="M294" s="698">
        <v>0</v>
      </c>
      <c r="N294" s="1244"/>
      <c r="O294" s="1244"/>
      <c r="P294" s="1244"/>
      <c r="Q294" s="1244"/>
      <c r="R294" s="1244"/>
      <c r="S294" s="1244"/>
      <c r="T294" s="1244"/>
      <c r="U294" s="1244"/>
      <c r="V294" s="1244"/>
      <c r="W294" s="1244"/>
      <c r="X294" s="1244"/>
      <c r="Y294" s="1244"/>
      <c r="Z294" s="1244"/>
      <c r="AA294" s="1244"/>
      <c r="AB294" s="1244"/>
      <c r="AC294" s="1244"/>
      <c r="AD294" s="1017"/>
      <c r="AE294" s="997"/>
      <c r="AF294" s="998"/>
    </row>
    <row r="295" spans="1:32" ht="15" customHeight="1" x14ac:dyDescent="0.2">
      <c r="A295" s="11">
        <v>389</v>
      </c>
      <c r="B295" s="277"/>
      <c r="C295" s="284"/>
      <c r="D295" s="284"/>
      <c r="E295" s="291"/>
      <c r="F295" s="1458" t="s">
        <v>82</v>
      </c>
      <c r="G295" s="1459"/>
      <c r="H295" s="1459"/>
      <c r="I295" s="1459"/>
      <c r="J295" s="1459"/>
      <c r="K295" s="1459"/>
      <c r="L295" s="1460"/>
      <c r="M295" s="698">
        <v>0</v>
      </c>
      <c r="N295" s="1244"/>
      <c r="O295" s="1244"/>
      <c r="P295" s="1244"/>
      <c r="Q295" s="1244"/>
      <c r="R295" s="1244"/>
      <c r="S295" s="1244"/>
      <c r="T295" s="1244"/>
      <c r="U295" s="1244"/>
      <c r="V295" s="1244"/>
      <c r="W295" s="1244"/>
      <c r="X295" s="1244"/>
      <c r="Y295" s="1244"/>
      <c r="Z295" s="1244"/>
      <c r="AA295" s="1244"/>
      <c r="AB295" s="1244"/>
      <c r="AC295" s="1244"/>
      <c r="AD295" s="1017"/>
      <c r="AE295" s="997"/>
      <c r="AF295" s="998"/>
    </row>
    <row r="296" spans="1:32" ht="15" customHeight="1" x14ac:dyDescent="0.2">
      <c r="A296" s="11">
        <v>390</v>
      </c>
      <c r="B296" s="277"/>
      <c r="C296" s="280"/>
      <c r="D296" s="293"/>
      <c r="E296" s="1452" t="s">
        <v>461</v>
      </c>
      <c r="F296" s="1453"/>
      <c r="G296" s="1453"/>
      <c r="H296" s="1453"/>
      <c r="I296" s="1453"/>
      <c r="J296" s="1453"/>
      <c r="K296" s="1453"/>
      <c r="L296" s="1454"/>
      <c r="M296" s="407">
        <f>SUM(M297:M300)</f>
        <v>0</v>
      </c>
      <c r="N296" s="1244"/>
      <c r="O296" s="1244"/>
      <c r="P296" s="1244"/>
      <c r="Q296" s="1244"/>
      <c r="R296" s="1244"/>
      <c r="S296" s="1244"/>
      <c r="T296" s="1244"/>
      <c r="U296" s="1244"/>
      <c r="V296" s="1244"/>
      <c r="W296" s="1244"/>
      <c r="X296" s="1244"/>
      <c r="Y296" s="1244"/>
      <c r="Z296" s="1244"/>
      <c r="AA296" s="1244"/>
      <c r="AB296" s="1244"/>
      <c r="AC296" s="1244"/>
      <c r="AD296" s="1017"/>
      <c r="AE296" s="997"/>
      <c r="AF296" s="998"/>
    </row>
    <row r="297" spans="1:32" ht="27.75" customHeight="1" x14ac:dyDescent="0.2">
      <c r="A297" s="11">
        <v>391</v>
      </c>
      <c r="B297" s="277"/>
      <c r="C297" s="284"/>
      <c r="D297" s="284"/>
      <c r="E297" s="291"/>
      <c r="F297" s="1455" t="s">
        <v>85</v>
      </c>
      <c r="G297" s="1456"/>
      <c r="H297" s="1456"/>
      <c r="I297" s="1456"/>
      <c r="J297" s="1456"/>
      <c r="K297" s="1456"/>
      <c r="L297" s="1457"/>
      <c r="M297" s="698">
        <v>0</v>
      </c>
      <c r="N297" s="1244"/>
      <c r="O297" s="1244"/>
      <c r="P297" s="1244"/>
      <c r="Q297" s="1244"/>
      <c r="R297" s="1244"/>
      <c r="S297" s="1244"/>
      <c r="T297" s="1244"/>
      <c r="U297" s="1244"/>
      <c r="V297" s="1244"/>
      <c r="W297" s="1244"/>
      <c r="X297" s="1244"/>
      <c r="Y297" s="1244"/>
      <c r="Z297" s="1244"/>
      <c r="AA297" s="1244"/>
      <c r="AB297" s="1244"/>
      <c r="AC297" s="1244"/>
      <c r="AD297" s="1017"/>
      <c r="AE297" s="997"/>
      <c r="AF297" s="998"/>
    </row>
    <row r="298" spans="1:32" ht="27.75" customHeight="1" x14ac:dyDescent="0.2">
      <c r="A298" s="11">
        <v>392</v>
      </c>
      <c r="B298" s="277"/>
      <c r="C298" s="284"/>
      <c r="D298" s="284"/>
      <c r="E298" s="291"/>
      <c r="F298" s="1449" t="s">
        <v>86</v>
      </c>
      <c r="G298" s="1450"/>
      <c r="H298" s="1450"/>
      <c r="I298" s="1450"/>
      <c r="J298" s="1450"/>
      <c r="K298" s="1450"/>
      <c r="L298" s="1451"/>
      <c r="M298" s="698">
        <v>0</v>
      </c>
      <c r="N298" s="1244"/>
      <c r="O298" s="1244"/>
      <c r="P298" s="1244"/>
      <c r="Q298" s="1244"/>
      <c r="R298" s="1244"/>
      <c r="S298" s="1244"/>
      <c r="T298" s="1244"/>
      <c r="U298" s="1244"/>
      <c r="V298" s="1244"/>
      <c r="W298" s="1244"/>
      <c r="X298" s="1244"/>
      <c r="Y298" s="1244"/>
      <c r="Z298" s="1244"/>
      <c r="AA298" s="1244"/>
      <c r="AB298" s="1244"/>
      <c r="AC298" s="1244"/>
      <c r="AD298" s="1017"/>
      <c r="AE298" s="997"/>
      <c r="AF298" s="998"/>
    </row>
    <row r="299" spans="1:32" ht="45" customHeight="1" x14ac:dyDescent="0.2">
      <c r="A299" s="11">
        <v>393</v>
      </c>
      <c r="B299" s="277"/>
      <c r="C299" s="284"/>
      <c r="D299" s="284"/>
      <c r="E299" s="291" t="s">
        <v>89</v>
      </c>
      <c r="F299" s="1449" t="s">
        <v>87</v>
      </c>
      <c r="G299" s="1450"/>
      <c r="H299" s="1450"/>
      <c r="I299" s="1450"/>
      <c r="J299" s="1450"/>
      <c r="K299" s="1450"/>
      <c r="L299" s="1451"/>
      <c r="M299" s="698">
        <v>0</v>
      </c>
      <c r="N299" s="1244"/>
      <c r="O299" s="1244"/>
      <c r="P299" s="1244"/>
      <c r="Q299" s="1244"/>
      <c r="R299" s="1244"/>
      <c r="S299" s="1244"/>
      <c r="T299" s="1244"/>
      <c r="U299" s="1244"/>
      <c r="V299" s="1244"/>
      <c r="W299" s="1244"/>
      <c r="X299" s="1244"/>
      <c r="Y299" s="1244"/>
      <c r="Z299" s="1244"/>
      <c r="AA299" s="1244"/>
      <c r="AB299" s="1244"/>
      <c r="AC299" s="1244"/>
      <c r="AD299" s="1017"/>
      <c r="AE299" s="997"/>
      <c r="AF299" s="998"/>
    </row>
    <row r="300" spans="1:32" ht="45" customHeight="1" x14ac:dyDescent="0.2">
      <c r="A300" s="11">
        <v>394</v>
      </c>
      <c r="B300" s="277"/>
      <c r="C300" s="278"/>
      <c r="D300" s="278"/>
      <c r="E300" s="278"/>
      <c r="F300" s="1458" t="s">
        <v>88</v>
      </c>
      <c r="G300" s="1459"/>
      <c r="H300" s="1459"/>
      <c r="I300" s="1459"/>
      <c r="J300" s="1459"/>
      <c r="K300" s="1459"/>
      <c r="L300" s="1460"/>
      <c r="M300" s="698">
        <v>0</v>
      </c>
      <c r="N300" s="961"/>
      <c r="O300" s="961"/>
      <c r="P300" s="961"/>
      <c r="Q300" s="961"/>
      <c r="R300" s="961"/>
      <c r="S300" s="961"/>
      <c r="T300" s="961"/>
      <c r="U300" s="961"/>
      <c r="V300" s="961"/>
      <c r="W300" s="961"/>
      <c r="X300" s="961"/>
      <c r="Y300" s="961"/>
      <c r="Z300" s="961"/>
      <c r="AA300" s="961"/>
      <c r="AB300" s="961"/>
      <c r="AC300" s="961"/>
      <c r="AD300" s="1017"/>
      <c r="AE300" s="997"/>
      <c r="AF300" s="998"/>
    </row>
    <row r="301" spans="1:32" x14ac:dyDescent="0.2">
      <c r="A301" s="11">
        <v>395</v>
      </c>
      <c r="B301" s="277"/>
      <c r="C301" s="278"/>
      <c r="D301" s="278"/>
      <c r="E301" s="1645" t="s">
        <v>195</v>
      </c>
      <c r="F301" s="1646"/>
      <c r="G301" s="1646"/>
      <c r="H301" s="1646"/>
      <c r="I301" s="1646"/>
      <c r="J301" s="1646"/>
      <c r="K301" s="1646"/>
      <c r="L301" s="1647"/>
      <c r="M301" s="407">
        <f>SUM(M302:M306)</f>
        <v>0</v>
      </c>
      <c r="N301" s="410">
        <f t="shared" ref="N301:AC301" si="64">SUBTOTAL(9,N302:N306)</f>
        <v>0</v>
      </c>
      <c r="O301" s="414">
        <f t="shared" si="64"/>
        <v>0</v>
      </c>
      <c r="P301" s="413">
        <f t="shared" si="64"/>
        <v>0</v>
      </c>
      <c r="Q301" s="415">
        <f t="shared" si="64"/>
        <v>0</v>
      </c>
      <c r="R301" s="414">
        <f t="shared" si="64"/>
        <v>0</v>
      </c>
      <c r="S301" s="414">
        <f t="shared" si="64"/>
        <v>0</v>
      </c>
      <c r="T301" s="414">
        <f t="shared" si="64"/>
        <v>0</v>
      </c>
      <c r="U301" s="414">
        <f t="shared" si="64"/>
        <v>0</v>
      </c>
      <c r="V301" s="414">
        <f t="shared" si="64"/>
        <v>0</v>
      </c>
      <c r="W301" s="414">
        <f t="shared" si="64"/>
        <v>0</v>
      </c>
      <c r="X301" s="414">
        <f t="shared" si="64"/>
        <v>0</v>
      </c>
      <c r="Y301" s="414">
        <f t="shared" si="64"/>
        <v>0</v>
      </c>
      <c r="Z301" s="414">
        <f t="shared" si="64"/>
        <v>0</v>
      </c>
      <c r="AA301" s="414">
        <f t="shared" si="64"/>
        <v>0</v>
      </c>
      <c r="AB301" s="424">
        <f t="shared" si="64"/>
        <v>0</v>
      </c>
      <c r="AC301" s="607">
        <f t="shared" si="64"/>
        <v>0</v>
      </c>
      <c r="AD301" s="1017"/>
      <c r="AE301" s="997"/>
      <c r="AF301" s="998"/>
    </row>
    <row r="302" spans="1:32" ht="27.75" customHeight="1" x14ac:dyDescent="0.2">
      <c r="A302" s="11">
        <v>396</v>
      </c>
      <c r="B302" s="277"/>
      <c r="C302" s="284"/>
      <c r="D302" s="284"/>
      <c r="E302" s="291"/>
      <c r="F302" s="1455" t="s">
        <v>196</v>
      </c>
      <c r="G302" s="1456"/>
      <c r="H302" s="1456"/>
      <c r="I302" s="1456"/>
      <c r="J302" s="1456"/>
      <c r="K302" s="1456"/>
      <c r="L302" s="1457"/>
      <c r="M302" s="698">
        <v>0</v>
      </c>
      <c r="N302" s="699">
        <v>0</v>
      </c>
      <c r="O302" s="700">
        <v>0</v>
      </c>
      <c r="P302" s="700">
        <v>0</v>
      </c>
      <c r="Q302" s="705">
        <v>0</v>
      </c>
      <c r="R302" s="714"/>
      <c r="S302" s="708"/>
      <c r="T302" s="708"/>
      <c r="U302" s="708"/>
      <c r="V302" s="708"/>
      <c r="W302" s="708"/>
      <c r="X302" s="708"/>
      <c r="Y302" s="708"/>
      <c r="Z302" s="708"/>
      <c r="AA302" s="708"/>
      <c r="AB302" s="709"/>
      <c r="AC302" s="1158"/>
      <c r="AD302" s="996"/>
      <c r="AE302" s="997"/>
      <c r="AF302" s="998"/>
    </row>
    <row r="303" spans="1:32" ht="27.75" customHeight="1" x14ac:dyDescent="0.2">
      <c r="A303" s="11">
        <v>397</v>
      </c>
      <c r="B303" s="277"/>
      <c r="C303" s="284"/>
      <c r="D303" s="284"/>
      <c r="E303" s="291"/>
      <c r="F303" s="1449" t="s">
        <v>197</v>
      </c>
      <c r="G303" s="1450"/>
      <c r="H303" s="1450"/>
      <c r="I303" s="1450"/>
      <c r="J303" s="1450"/>
      <c r="K303" s="1450"/>
      <c r="L303" s="1451"/>
      <c r="M303" s="698">
        <v>0</v>
      </c>
      <c r="N303" s="699">
        <v>0</v>
      </c>
      <c r="O303" s="700">
        <v>0</v>
      </c>
      <c r="P303" s="700">
        <v>0</v>
      </c>
      <c r="Q303" s="705">
        <v>0</v>
      </c>
      <c r="R303" s="715"/>
      <c r="S303" s="712"/>
      <c r="T303" s="712"/>
      <c r="U303" s="712"/>
      <c r="V303" s="712"/>
      <c r="W303" s="712"/>
      <c r="X303" s="712"/>
      <c r="Y303" s="712"/>
      <c r="Z303" s="712"/>
      <c r="AA303" s="712"/>
      <c r="AB303" s="713"/>
      <c r="AC303" s="1421"/>
      <c r="AD303" s="996"/>
      <c r="AE303" s="997"/>
      <c r="AF303" s="998"/>
    </row>
    <row r="304" spans="1:32" ht="15" customHeight="1" x14ac:dyDescent="0.2">
      <c r="A304" s="11">
        <v>397</v>
      </c>
      <c r="B304" s="277"/>
      <c r="C304" s="284"/>
      <c r="D304" s="284"/>
      <c r="E304" s="291"/>
      <c r="F304" s="1449" t="s">
        <v>198</v>
      </c>
      <c r="G304" s="1450"/>
      <c r="H304" s="1450"/>
      <c r="I304" s="1450"/>
      <c r="J304" s="1450"/>
      <c r="K304" s="1450"/>
      <c r="L304" s="1451"/>
      <c r="M304" s="698">
        <v>0</v>
      </c>
      <c r="N304" s="699">
        <v>0</v>
      </c>
      <c r="O304" s="700">
        <v>0</v>
      </c>
      <c r="P304" s="700">
        <v>0</v>
      </c>
      <c r="Q304" s="705">
        <v>0</v>
      </c>
      <c r="R304" s="716"/>
      <c r="S304" s="710"/>
      <c r="T304" s="710"/>
      <c r="U304" s="710"/>
      <c r="V304" s="710"/>
      <c r="W304" s="710"/>
      <c r="X304" s="710"/>
      <c r="Y304" s="710"/>
      <c r="Z304" s="710"/>
      <c r="AA304" s="710"/>
      <c r="AB304" s="711"/>
      <c r="AC304" s="1422"/>
      <c r="AD304" s="996"/>
      <c r="AE304" s="997"/>
      <c r="AF304" s="998"/>
    </row>
    <row r="305" spans="1:32" ht="15" customHeight="1" x14ac:dyDescent="0.2">
      <c r="A305" s="11">
        <v>397</v>
      </c>
      <c r="B305" s="277"/>
      <c r="C305" s="284"/>
      <c r="D305" s="284"/>
      <c r="E305" s="291"/>
      <c r="F305" s="1449" t="s">
        <v>199</v>
      </c>
      <c r="G305" s="1450"/>
      <c r="H305" s="1450"/>
      <c r="I305" s="1450"/>
      <c r="J305" s="1450"/>
      <c r="K305" s="1450"/>
      <c r="L305" s="1451"/>
      <c r="M305" s="698">
        <v>0</v>
      </c>
      <c r="N305" s="699">
        <v>0</v>
      </c>
      <c r="O305" s="700">
        <v>0</v>
      </c>
      <c r="P305" s="700">
        <v>0</v>
      </c>
      <c r="Q305" s="705">
        <v>0</v>
      </c>
      <c r="R305" s="700">
        <v>0</v>
      </c>
      <c r="S305" s="701">
        <v>0</v>
      </c>
      <c r="T305" s="700">
        <v>0</v>
      </c>
      <c r="U305" s="701">
        <v>0</v>
      </c>
      <c r="V305" s="700">
        <v>0</v>
      </c>
      <c r="W305" s="701">
        <v>0</v>
      </c>
      <c r="X305" s="700">
        <v>0</v>
      </c>
      <c r="Y305" s="701">
        <v>0</v>
      </c>
      <c r="Z305" s="700">
        <v>0</v>
      </c>
      <c r="AA305" s="701">
        <v>0</v>
      </c>
      <c r="AB305" s="706">
        <v>0</v>
      </c>
      <c r="AC305" s="698">
        <v>0</v>
      </c>
      <c r="AD305" s="996"/>
      <c r="AE305" s="997"/>
      <c r="AF305" s="998"/>
    </row>
    <row r="306" spans="1:32" ht="15" customHeight="1" x14ac:dyDescent="0.2">
      <c r="A306" s="11">
        <v>397</v>
      </c>
      <c r="B306" s="277"/>
      <c r="C306" s="284"/>
      <c r="D306" s="284"/>
      <c r="E306" s="291"/>
      <c r="F306" s="1458" t="s">
        <v>90</v>
      </c>
      <c r="G306" s="1459"/>
      <c r="H306" s="1459"/>
      <c r="I306" s="1459"/>
      <c r="J306" s="1459"/>
      <c r="K306" s="1459"/>
      <c r="L306" s="1460"/>
      <c r="M306" s="698">
        <v>0</v>
      </c>
      <c r="N306" s="699">
        <v>0</v>
      </c>
      <c r="O306" s="700">
        <v>0</v>
      </c>
      <c r="P306" s="700">
        <v>0</v>
      </c>
      <c r="Q306" s="705">
        <v>0</v>
      </c>
      <c r="R306" s="700">
        <v>0</v>
      </c>
      <c r="S306" s="701">
        <v>0</v>
      </c>
      <c r="T306" s="700">
        <v>0</v>
      </c>
      <c r="U306" s="701">
        <v>0</v>
      </c>
      <c r="V306" s="700">
        <v>0</v>
      </c>
      <c r="W306" s="701">
        <v>0</v>
      </c>
      <c r="X306" s="700">
        <v>0</v>
      </c>
      <c r="Y306" s="701">
        <v>0</v>
      </c>
      <c r="Z306" s="700">
        <v>0</v>
      </c>
      <c r="AA306" s="701">
        <v>0</v>
      </c>
      <c r="AB306" s="706">
        <v>0</v>
      </c>
      <c r="AC306" s="707">
        <v>0</v>
      </c>
      <c r="AD306" s="996"/>
      <c r="AE306" s="997"/>
      <c r="AF306" s="998"/>
    </row>
    <row r="307" spans="1:32" ht="15" customHeight="1" x14ac:dyDescent="0.2">
      <c r="A307" s="11">
        <v>385</v>
      </c>
      <c r="B307" s="277"/>
      <c r="C307" s="280"/>
      <c r="D307" s="1485" t="s">
        <v>91</v>
      </c>
      <c r="E307" s="1486"/>
      <c r="F307" s="1486"/>
      <c r="G307" s="1486"/>
      <c r="H307" s="1486"/>
      <c r="I307" s="1486"/>
      <c r="J307" s="1486"/>
      <c r="K307" s="1486"/>
      <c r="L307" s="1486"/>
      <c r="M307" s="1486"/>
      <c r="N307" s="1486"/>
      <c r="O307" s="1486"/>
      <c r="P307" s="1486"/>
      <c r="Q307" s="1486"/>
      <c r="R307" s="1486"/>
      <c r="S307" s="1486"/>
      <c r="T307" s="1486"/>
      <c r="U307" s="1486"/>
      <c r="V307" s="1486"/>
      <c r="W307" s="1486"/>
      <c r="X307" s="1486"/>
      <c r="Y307" s="1486"/>
      <c r="Z307" s="1486"/>
      <c r="AA307" s="1486"/>
      <c r="AB307" s="1486"/>
      <c r="AC307" s="1486"/>
      <c r="AD307" s="1486"/>
      <c r="AE307" s="1486"/>
      <c r="AF307" s="1487"/>
    </row>
    <row r="308" spans="1:32" ht="15" customHeight="1" x14ac:dyDescent="0.2">
      <c r="A308" s="11">
        <v>386</v>
      </c>
      <c r="B308" s="277"/>
      <c r="C308" s="280"/>
      <c r="D308" s="293"/>
      <c r="E308" s="1532" t="s">
        <v>200</v>
      </c>
      <c r="F308" s="1533"/>
      <c r="G308" s="1533"/>
      <c r="H308" s="1533"/>
      <c r="I308" s="1533"/>
      <c r="J308" s="1533"/>
      <c r="K308" s="1533"/>
      <c r="L308" s="1534"/>
      <c r="M308" s="407">
        <f>SUM(M309:M311)</f>
        <v>0</v>
      </c>
      <c r="N308" s="410">
        <f t="shared" ref="N308:AC308" si="65">SUBTOTAL(9,N309:N311)</f>
        <v>0</v>
      </c>
      <c r="O308" s="414">
        <f t="shared" si="65"/>
        <v>0</v>
      </c>
      <c r="P308" s="413">
        <f t="shared" si="65"/>
        <v>0</v>
      </c>
      <c r="Q308" s="415">
        <f t="shared" si="65"/>
        <v>0</v>
      </c>
      <c r="R308" s="414">
        <f t="shared" si="65"/>
        <v>0</v>
      </c>
      <c r="S308" s="414">
        <f t="shared" si="65"/>
        <v>0</v>
      </c>
      <c r="T308" s="414">
        <f t="shared" si="65"/>
        <v>0</v>
      </c>
      <c r="U308" s="414">
        <f t="shared" si="65"/>
        <v>0</v>
      </c>
      <c r="V308" s="414">
        <f t="shared" si="65"/>
        <v>0</v>
      </c>
      <c r="W308" s="414">
        <f t="shared" si="65"/>
        <v>0</v>
      </c>
      <c r="X308" s="414">
        <f t="shared" si="65"/>
        <v>0</v>
      </c>
      <c r="Y308" s="414">
        <f t="shared" si="65"/>
        <v>0</v>
      </c>
      <c r="Z308" s="414">
        <f t="shared" si="65"/>
        <v>0</v>
      </c>
      <c r="AA308" s="414">
        <f t="shared" si="65"/>
        <v>0</v>
      </c>
      <c r="AB308" s="424">
        <f t="shared" si="65"/>
        <v>0</v>
      </c>
      <c r="AC308" s="407">
        <f t="shared" si="65"/>
        <v>0</v>
      </c>
      <c r="AD308" s="996"/>
      <c r="AE308" s="997"/>
      <c r="AF308" s="998"/>
    </row>
    <row r="309" spans="1:32" ht="15" customHeight="1" x14ac:dyDescent="0.2">
      <c r="A309" s="11">
        <v>387</v>
      </c>
      <c r="B309" s="277"/>
      <c r="C309" s="284"/>
      <c r="D309" s="284"/>
      <c r="E309" s="291"/>
      <c r="F309" s="1455" t="s">
        <v>92</v>
      </c>
      <c r="G309" s="1456"/>
      <c r="H309" s="1456"/>
      <c r="I309" s="1456"/>
      <c r="J309" s="1456"/>
      <c r="K309" s="1456"/>
      <c r="L309" s="1457"/>
      <c r="M309" s="698">
        <v>0</v>
      </c>
      <c r="N309" s="699">
        <v>0</v>
      </c>
      <c r="O309" s="700">
        <v>0</v>
      </c>
      <c r="P309" s="700">
        <v>0</v>
      </c>
      <c r="Q309" s="705">
        <v>0</v>
      </c>
      <c r="R309" s="1149"/>
      <c r="S309" s="1150"/>
      <c r="T309" s="1150"/>
      <c r="U309" s="1150"/>
      <c r="V309" s="1150"/>
      <c r="W309" s="1150"/>
      <c r="X309" s="1150"/>
      <c r="Y309" s="1150"/>
      <c r="Z309" s="1150"/>
      <c r="AA309" s="1150"/>
      <c r="AB309" s="1151"/>
      <c r="AC309" s="1158"/>
      <c r="AD309" s="996"/>
      <c r="AE309" s="997"/>
      <c r="AF309" s="998"/>
    </row>
    <row r="310" spans="1:32" ht="15" customHeight="1" x14ac:dyDescent="0.2">
      <c r="A310" s="11">
        <v>388</v>
      </c>
      <c r="B310" s="277"/>
      <c r="C310" s="284"/>
      <c r="D310" s="284"/>
      <c r="E310" s="291"/>
      <c r="F310" s="1449" t="s">
        <v>93</v>
      </c>
      <c r="G310" s="1450"/>
      <c r="H310" s="1450"/>
      <c r="I310" s="1450"/>
      <c r="J310" s="1450"/>
      <c r="K310" s="1450"/>
      <c r="L310" s="1451"/>
      <c r="M310" s="698">
        <v>0</v>
      </c>
      <c r="N310" s="699">
        <v>0</v>
      </c>
      <c r="O310" s="700">
        <v>0</v>
      </c>
      <c r="P310" s="700">
        <v>0</v>
      </c>
      <c r="Q310" s="705">
        <v>0</v>
      </c>
      <c r="R310" s="700">
        <v>0</v>
      </c>
      <c r="S310" s="1698"/>
      <c r="T310" s="1153"/>
      <c r="U310" s="1153"/>
      <c r="V310" s="1153"/>
      <c r="W310" s="1153"/>
      <c r="X310" s="1153"/>
      <c r="Y310" s="1153"/>
      <c r="Z310" s="1153"/>
      <c r="AA310" s="1153"/>
      <c r="AB310" s="1154"/>
      <c r="AC310" s="1163"/>
      <c r="AD310" s="996"/>
      <c r="AE310" s="997"/>
      <c r="AF310" s="998"/>
    </row>
    <row r="311" spans="1:32" ht="15" customHeight="1" x14ac:dyDescent="0.2">
      <c r="A311" s="11">
        <v>389</v>
      </c>
      <c r="B311" s="277"/>
      <c r="C311" s="284"/>
      <c r="D311" s="284"/>
      <c r="E311" s="291"/>
      <c r="F311" s="1458" t="s">
        <v>94</v>
      </c>
      <c r="G311" s="1459"/>
      <c r="H311" s="1459"/>
      <c r="I311" s="1459"/>
      <c r="J311" s="1459"/>
      <c r="K311" s="1459"/>
      <c r="L311" s="1460"/>
      <c r="M311" s="698">
        <v>0</v>
      </c>
      <c r="N311" s="699">
        <v>0</v>
      </c>
      <c r="O311" s="700">
        <v>0</v>
      </c>
      <c r="P311" s="700">
        <v>0</v>
      </c>
      <c r="Q311" s="705">
        <v>0</v>
      </c>
      <c r="R311" s="700">
        <v>0</v>
      </c>
      <c r="S311" s="701">
        <v>0</v>
      </c>
      <c r="T311" s="1162"/>
      <c r="U311" s="1156"/>
      <c r="V311" s="1156"/>
      <c r="W311" s="1156"/>
      <c r="X311" s="1156"/>
      <c r="Y311" s="1156"/>
      <c r="Z311" s="1156"/>
      <c r="AA311" s="1156"/>
      <c r="AB311" s="1157"/>
      <c r="AC311" s="1164"/>
      <c r="AD311" s="996"/>
      <c r="AE311" s="997"/>
      <c r="AF311" s="998"/>
    </row>
    <row r="312" spans="1:32" ht="15" customHeight="1" x14ac:dyDescent="0.2">
      <c r="A312" s="11">
        <v>390</v>
      </c>
      <c r="B312" s="277"/>
      <c r="C312" s="280"/>
      <c r="D312" s="293"/>
      <c r="E312" s="1452" t="s">
        <v>95</v>
      </c>
      <c r="F312" s="1453"/>
      <c r="G312" s="1453"/>
      <c r="H312" s="1453"/>
      <c r="I312" s="1453"/>
      <c r="J312" s="1453"/>
      <c r="K312" s="1453"/>
      <c r="L312" s="1454"/>
      <c r="M312" s="407">
        <f>SUM(M313:M314)</f>
        <v>0</v>
      </c>
      <c r="N312" s="410">
        <f t="shared" ref="N312:AC312" si="66">SUBTOTAL(9,N313:N314)</f>
        <v>0</v>
      </c>
      <c r="O312" s="414">
        <f t="shared" si="66"/>
        <v>0</v>
      </c>
      <c r="P312" s="413">
        <f t="shared" si="66"/>
        <v>0</v>
      </c>
      <c r="Q312" s="415">
        <f t="shared" si="66"/>
        <v>0</v>
      </c>
      <c r="R312" s="414">
        <f t="shared" si="66"/>
        <v>0</v>
      </c>
      <c r="S312" s="414">
        <f t="shared" si="66"/>
        <v>0</v>
      </c>
      <c r="T312" s="414">
        <f t="shared" si="66"/>
        <v>0</v>
      </c>
      <c r="U312" s="414">
        <f t="shared" si="66"/>
        <v>0</v>
      </c>
      <c r="V312" s="414">
        <f t="shared" si="66"/>
        <v>0</v>
      </c>
      <c r="W312" s="414">
        <f t="shared" si="66"/>
        <v>0</v>
      </c>
      <c r="X312" s="414">
        <f t="shared" si="66"/>
        <v>0</v>
      </c>
      <c r="Y312" s="414">
        <f t="shared" si="66"/>
        <v>0</v>
      </c>
      <c r="Z312" s="414">
        <f t="shared" si="66"/>
        <v>0</v>
      </c>
      <c r="AA312" s="414">
        <f t="shared" si="66"/>
        <v>0</v>
      </c>
      <c r="AB312" s="424">
        <f t="shared" si="66"/>
        <v>0</v>
      </c>
      <c r="AC312" s="407">
        <f t="shared" si="66"/>
        <v>0</v>
      </c>
      <c r="AD312" s="996"/>
      <c r="AE312" s="997"/>
      <c r="AF312" s="998"/>
    </row>
    <row r="313" spans="1:32" ht="15" customHeight="1" x14ac:dyDescent="0.2">
      <c r="A313" s="11">
        <v>391</v>
      </c>
      <c r="B313" s="277"/>
      <c r="C313" s="284"/>
      <c r="D313" s="284"/>
      <c r="E313" s="291"/>
      <c r="F313" s="1455" t="s">
        <v>96</v>
      </c>
      <c r="G313" s="1456"/>
      <c r="H313" s="1456"/>
      <c r="I313" s="1456"/>
      <c r="J313" s="1456"/>
      <c r="K313" s="1456"/>
      <c r="L313" s="1457"/>
      <c r="M313" s="698">
        <v>0</v>
      </c>
      <c r="N313" s="699">
        <v>0</v>
      </c>
      <c r="O313" s="700">
        <v>0</v>
      </c>
      <c r="P313" s="700">
        <v>0</v>
      </c>
      <c r="Q313" s="705">
        <v>0</v>
      </c>
      <c r="R313" s="700">
        <v>0</v>
      </c>
      <c r="S313" s="701">
        <v>0</v>
      </c>
      <c r="T313" s="700">
        <v>0</v>
      </c>
      <c r="U313" s="701">
        <v>0</v>
      </c>
      <c r="V313" s="700">
        <v>0</v>
      </c>
      <c r="W313" s="701">
        <v>0</v>
      </c>
      <c r="X313" s="700">
        <v>0</v>
      </c>
      <c r="Y313" s="701">
        <v>0</v>
      </c>
      <c r="Z313" s="700">
        <v>0</v>
      </c>
      <c r="AA313" s="701">
        <v>0</v>
      </c>
      <c r="AB313" s="706">
        <v>0</v>
      </c>
      <c r="AC313" s="698">
        <v>0</v>
      </c>
      <c r="AD313" s="996"/>
      <c r="AE313" s="997"/>
      <c r="AF313" s="998"/>
    </row>
    <row r="314" spans="1:32" ht="15" customHeight="1" x14ac:dyDescent="0.2">
      <c r="A314" s="11">
        <v>392</v>
      </c>
      <c r="B314" s="277"/>
      <c r="C314" s="284"/>
      <c r="D314" s="284"/>
      <c r="E314" s="291"/>
      <c r="F314" s="1449" t="s">
        <v>97</v>
      </c>
      <c r="G314" s="1450"/>
      <c r="H314" s="1450"/>
      <c r="I314" s="1450"/>
      <c r="J314" s="1450"/>
      <c r="K314" s="1450"/>
      <c r="L314" s="1451"/>
      <c r="M314" s="698">
        <v>0</v>
      </c>
      <c r="N314" s="699">
        <v>0</v>
      </c>
      <c r="O314" s="700">
        <v>0</v>
      </c>
      <c r="P314" s="700">
        <v>0</v>
      </c>
      <c r="Q314" s="705">
        <v>0</v>
      </c>
      <c r="R314" s="700">
        <v>0</v>
      </c>
      <c r="S314" s="701">
        <v>0</v>
      </c>
      <c r="T314" s="700">
        <v>0</v>
      </c>
      <c r="U314" s="701">
        <v>0</v>
      </c>
      <c r="V314" s="700">
        <v>0</v>
      </c>
      <c r="W314" s="701">
        <v>0</v>
      </c>
      <c r="X314" s="700">
        <v>0</v>
      </c>
      <c r="Y314" s="701">
        <v>0</v>
      </c>
      <c r="Z314" s="700">
        <v>0</v>
      </c>
      <c r="AA314" s="701">
        <v>0</v>
      </c>
      <c r="AB314" s="706">
        <v>0</v>
      </c>
      <c r="AC314" s="698">
        <v>0</v>
      </c>
      <c r="AD314" s="996"/>
      <c r="AE314" s="997"/>
      <c r="AF314" s="998"/>
    </row>
    <row r="315" spans="1:32" ht="15" customHeight="1" x14ac:dyDescent="0.2">
      <c r="A315" s="11">
        <v>326</v>
      </c>
      <c r="B315" s="277"/>
      <c r="C315" s="1546" t="s">
        <v>98</v>
      </c>
      <c r="D315" s="1531"/>
      <c r="E315" s="1531"/>
      <c r="F315" s="1531"/>
      <c r="G315" s="1531"/>
      <c r="H315" s="1531"/>
      <c r="I315" s="1531"/>
      <c r="J315" s="1531"/>
      <c r="K315" s="1531"/>
      <c r="L315" s="1531"/>
      <c r="M315" s="1531"/>
      <c r="N315" s="1531"/>
      <c r="O315" s="1531"/>
      <c r="P315" s="1531"/>
      <c r="Q315" s="1531"/>
      <c r="R315" s="1531"/>
      <c r="S315" s="1531"/>
      <c r="T315" s="1531"/>
      <c r="U315" s="1531"/>
      <c r="V315" s="1531"/>
      <c r="W315" s="1531"/>
      <c r="X315" s="1531"/>
      <c r="Y315" s="1531"/>
      <c r="Z315" s="1531"/>
      <c r="AA315" s="1531"/>
      <c r="AB315" s="1531"/>
      <c r="AC315" s="1531"/>
      <c r="AD315" s="1531"/>
      <c r="AE315" s="1531"/>
      <c r="AF315" s="1547"/>
    </row>
    <row r="316" spans="1:32" ht="15" customHeight="1" x14ac:dyDescent="0.2">
      <c r="A316" s="11">
        <v>327</v>
      </c>
      <c r="B316" s="277"/>
      <c r="C316" s="280"/>
      <c r="D316" s="1485" t="s">
        <v>105</v>
      </c>
      <c r="E316" s="1486"/>
      <c r="F316" s="1486"/>
      <c r="G316" s="1486"/>
      <c r="H316" s="1486"/>
      <c r="I316" s="1486"/>
      <c r="J316" s="1486"/>
      <c r="K316" s="1486"/>
      <c r="L316" s="1487"/>
      <c r="M316" s="407">
        <f>SUM(M317:M322)</f>
        <v>0</v>
      </c>
      <c r="N316" s="410">
        <f t="shared" ref="N316:AC316" si="67">SUBTOTAL(9,N317:N322)</f>
        <v>0</v>
      </c>
      <c r="O316" s="414">
        <f t="shared" si="67"/>
        <v>0</v>
      </c>
      <c r="P316" s="413">
        <f t="shared" si="67"/>
        <v>0</v>
      </c>
      <c r="Q316" s="415">
        <f t="shared" si="67"/>
        <v>0</v>
      </c>
      <c r="R316" s="414">
        <f t="shared" si="67"/>
        <v>0</v>
      </c>
      <c r="S316" s="414">
        <f t="shared" si="67"/>
        <v>0</v>
      </c>
      <c r="T316" s="414">
        <f t="shared" si="67"/>
        <v>0</v>
      </c>
      <c r="U316" s="414">
        <f t="shared" si="67"/>
        <v>0</v>
      </c>
      <c r="V316" s="414">
        <f t="shared" si="67"/>
        <v>0</v>
      </c>
      <c r="W316" s="414">
        <f t="shared" si="67"/>
        <v>0</v>
      </c>
      <c r="X316" s="414">
        <f t="shared" si="67"/>
        <v>0</v>
      </c>
      <c r="Y316" s="414">
        <f t="shared" si="67"/>
        <v>0</v>
      </c>
      <c r="Z316" s="414">
        <f t="shared" si="67"/>
        <v>0</v>
      </c>
      <c r="AA316" s="414">
        <f t="shared" si="67"/>
        <v>0</v>
      </c>
      <c r="AB316" s="424">
        <f t="shared" si="67"/>
        <v>0</v>
      </c>
      <c r="AC316" s="407">
        <f t="shared" si="67"/>
        <v>0</v>
      </c>
      <c r="AD316" s="996"/>
      <c r="AE316" s="997"/>
      <c r="AF316" s="998"/>
    </row>
    <row r="317" spans="1:32" ht="15" customHeight="1" x14ac:dyDescent="0.2">
      <c r="A317" s="11">
        <v>328</v>
      </c>
      <c r="B317" s="277"/>
      <c r="C317" s="289"/>
      <c r="D317" s="289"/>
      <c r="E317" s="290"/>
      <c r="F317" s="1455" t="s">
        <v>99</v>
      </c>
      <c r="G317" s="1456"/>
      <c r="H317" s="1456"/>
      <c r="I317" s="1456"/>
      <c r="J317" s="1456"/>
      <c r="K317" s="1456"/>
      <c r="L317" s="1457"/>
      <c r="M317" s="698">
        <v>0</v>
      </c>
      <c r="N317" s="699">
        <v>0</v>
      </c>
      <c r="O317" s="700">
        <v>0</v>
      </c>
      <c r="P317" s="700">
        <v>0</v>
      </c>
      <c r="Q317" s="705">
        <v>0</v>
      </c>
      <c r="R317" s="700">
        <v>0</v>
      </c>
      <c r="S317" s="701">
        <v>0</v>
      </c>
      <c r="T317" s="701">
        <v>0</v>
      </c>
      <c r="U317" s="701">
        <v>0</v>
      </c>
      <c r="V317" s="701">
        <v>0</v>
      </c>
      <c r="W317" s="701">
        <v>0</v>
      </c>
      <c r="X317" s="701">
        <v>0</v>
      </c>
      <c r="Y317" s="701">
        <v>0</v>
      </c>
      <c r="Z317" s="701">
        <v>0</v>
      </c>
      <c r="AA317" s="701">
        <v>0</v>
      </c>
      <c r="AB317" s="701">
        <v>0</v>
      </c>
      <c r="AC317" s="698">
        <v>0</v>
      </c>
      <c r="AD317" s="996"/>
      <c r="AE317" s="997"/>
      <c r="AF317" s="998"/>
    </row>
    <row r="318" spans="1:32" ht="15" customHeight="1" x14ac:dyDescent="0.2">
      <c r="A318" s="11">
        <v>329</v>
      </c>
      <c r="B318" s="277"/>
      <c r="C318" s="289"/>
      <c r="D318" s="289"/>
      <c r="E318" s="290"/>
      <c r="F318" s="1449" t="s">
        <v>100</v>
      </c>
      <c r="G318" s="1450"/>
      <c r="H318" s="1450"/>
      <c r="I318" s="1450"/>
      <c r="J318" s="1450"/>
      <c r="K318" s="1450"/>
      <c r="L318" s="1451"/>
      <c r="M318" s="698">
        <v>0</v>
      </c>
      <c r="N318" s="699">
        <v>0</v>
      </c>
      <c r="O318" s="700">
        <v>0</v>
      </c>
      <c r="P318" s="700">
        <v>0</v>
      </c>
      <c r="Q318" s="705">
        <v>0</v>
      </c>
      <c r="R318" s="700">
        <v>0</v>
      </c>
      <c r="S318" s="701">
        <v>0</v>
      </c>
      <c r="T318" s="701">
        <v>0</v>
      </c>
      <c r="U318" s="701">
        <v>0</v>
      </c>
      <c r="V318" s="701">
        <v>0</v>
      </c>
      <c r="W318" s="701">
        <v>0</v>
      </c>
      <c r="X318" s="700">
        <v>0</v>
      </c>
      <c r="Y318" s="701">
        <v>0</v>
      </c>
      <c r="Z318" s="700">
        <v>0</v>
      </c>
      <c r="AA318" s="701">
        <v>0</v>
      </c>
      <c r="AB318" s="701">
        <v>0</v>
      </c>
      <c r="AC318" s="698">
        <v>0</v>
      </c>
      <c r="AD318" s="996"/>
      <c r="AE318" s="997"/>
      <c r="AF318" s="998"/>
    </row>
    <row r="319" spans="1:32" ht="15" customHeight="1" x14ac:dyDescent="0.2">
      <c r="A319" s="11">
        <v>330</v>
      </c>
      <c r="B319" s="277"/>
      <c r="C319" s="289"/>
      <c r="D319" s="289"/>
      <c r="E319" s="290"/>
      <c r="F319" s="1449" t="s">
        <v>101</v>
      </c>
      <c r="G319" s="1450"/>
      <c r="H319" s="1450"/>
      <c r="I319" s="1450"/>
      <c r="J319" s="1450"/>
      <c r="K319" s="1450"/>
      <c r="L319" s="1451"/>
      <c r="M319" s="698">
        <v>0</v>
      </c>
      <c r="N319" s="699">
        <v>0</v>
      </c>
      <c r="O319" s="700">
        <v>0</v>
      </c>
      <c r="P319" s="700">
        <v>0</v>
      </c>
      <c r="Q319" s="705">
        <v>0</v>
      </c>
      <c r="R319" s="700">
        <v>0</v>
      </c>
      <c r="S319" s="701">
        <v>0</v>
      </c>
      <c r="T319" s="701">
        <v>0</v>
      </c>
      <c r="U319" s="701">
        <v>0</v>
      </c>
      <c r="V319" s="700">
        <v>0</v>
      </c>
      <c r="W319" s="701">
        <v>0</v>
      </c>
      <c r="X319" s="700">
        <v>0</v>
      </c>
      <c r="Y319" s="701">
        <v>0</v>
      </c>
      <c r="Z319" s="700">
        <v>0</v>
      </c>
      <c r="AA319" s="701">
        <v>0</v>
      </c>
      <c r="AB319" s="706">
        <v>0</v>
      </c>
      <c r="AC319" s="698">
        <v>0</v>
      </c>
      <c r="AD319" s="996"/>
      <c r="AE319" s="997"/>
      <c r="AF319" s="998"/>
    </row>
    <row r="320" spans="1:32" ht="15" customHeight="1" x14ac:dyDescent="0.2">
      <c r="A320" s="11">
        <v>331</v>
      </c>
      <c r="B320" s="277"/>
      <c r="C320" s="289"/>
      <c r="D320" s="289"/>
      <c r="E320" s="290"/>
      <c r="F320" s="1449" t="s">
        <v>102</v>
      </c>
      <c r="G320" s="1450"/>
      <c r="H320" s="1450"/>
      <c r="I320" s="1450"/>
      <c r="J320" s="1450"/>
      <c r="K320" s="1450"/>
      <c r="L320" s="1451"/>
      <c r="M320" s="698">
        <v>0</v>
      </c>
      <c r="N320" s="699">
        <v>0</v>
      </c>
      <c r="O320" s="700">
        <v>0</v>
      </c>
      <c r="P320" s="700">
        <v>0</v>
      </c>
      <c r="Q320" s="705">
        <v>0</v>
      </c>
      <c r="R320" s="700">
        <v>0</v>
      </c>
      <c r="S320" s="701">
        <v>0</v>
      </c>
      <c r="T320" s="701">
        <v>0</v>
      </c>
      <c r="U320" s="701">
        <v>0</v>
      </c>
      <c r="V320" s="701">
        <v>0</v>
      </c>
      <c r="W320" s="701">
        <v>0</v>
      </c>
      <c r="X320" s="700">
        <v>0</v>
      </c>
      <c r="Y320" s="701">
        <v>0</v>
      </c>
      <c r="Z320" s="700">
        <v>0</v>
      </c>
      <c r="AA320" s="701">
        <v>0</v>
      </c>
      <c r="AB320" s="706">
        <v>0</v>
      </c>
      <c r="AC320" s="698">
        <v>0</v>
      </c>
      <c r="AD320" s="996"/>
      <c r="AE320" s="997"/>
      <c r="AF320" s="998"/>
    </row>
    <row r="321" spans="1:32" ht="15" customHeight="1" x14ac:dyDescent="0.2">
      <c r="A321" s="11">
        <v>331</v>
      </c>
      <c r="B321" s="277"/>
      <c r="C321" s="289"/>
      <c r="D321" s="289"/>
      <c r="E321" s="290"/>
      <c r="F321" s="1449" t="s">
        <v>103</v>
      </c>
      <c r="G321" s="1450"/>
      <c r="H321" s="1450"/>
      <c r="I321" s="1450"/>
      <c r="J321" s="1450"/>
      <c r="K321" s="1450"/>
      <c r="L321" s="1451"/>
      <c r="M321" s="698">
        <v>0</v>
      </c>
      <c r="N321" s="699">
        <v>0</v>
      </c>
      <c r="O321" s="700">
        <v>0</v>
      </c>
      <c r="P321" s="700">
        <v>0</v>
      </c>
      <c r="Q321" s="705">
        <v>0</v>
      </c>
      <c r="R321" s="700">
        <v>0</v>
      </c>
      <c r="S321" s="701">
        <v>0</v>
      </c>
      <c r="T321" s="701">
        <v>0</v>
      </c>
      <c r="U321" s="701">
        <v>0</v>
      </c>
      <c r="V321" s="701">
        <v>0</v>
      </c>
      <c r="W321" s="701">
        <v>0</v>
      </c>
      <c r="X321" s="700">
        <v>0</v>
      </c>
      <c r="Y321" s="701">
        <v>0</v>
      </c>
      <c r="Z321" s="700">
        <v>0</v>
      </c>
      <c r="AA321" s="701">
        <v>0</v>
      </c>
      <c r="AB321" s="706">
        <v>0</v>
      </c>
      <c r="AC321" s="698">
        <v>0</v>
      </c>
      <c r="AD321" s="996"/>
      <c r="AE321" s="997"/>
      <c r="AF321" s="998"/>
    </row>
    <row r="322" spans="1:32" ht="15" customHeight="1" x14ac:dyDescent="0.2">
      <c r="A322" s="11">
        <v>331</v>
      </c>
      <c r="B322" s="277"/>
      <c r="C322" s="289"/>
      <c r="D322" s="289"/>
      <c r="E322" s="290"/>
      <c r="F322" s="1458" t="s">
        <v>104</v>
      </c>
      <c r="G322" s="1459"/>
      <c r="H322" s="1459"/>
      <c r="I322" s="1459"/>
      <c r="J322" s="1459"/>
      <c r="K322" s="1459"/>
      <c r="L322" s="1460"/>
      <c r="M322" s="698">
        <v>0</v>
      </c>
      <c r="N322" s="699">
        <v>0</v>
      </c>
      <c r="O322" s="700">
        <v>0</v>
      </c>
      <c r="P322" s="700">
        <v>0</v>
      </c>
      <c r="Q322" s="705">
        <v>0</v>
      </c>
      <c r="R322" s="700">
        <v>0</v>
      </c>
      <c r="S322" s="701">
        <v>0</v>
      </c>
      <c r="T322" s="701">
        <v>0</v>
      </c>
      <c r="U322" s="701">
        <v>0</v>
      </c>
      <c r="V322" s="701">
        <v>0</v>
      </c>
      <c r="W322" s="701">
        <v>0</v>
      </c>
      <c r="X322" s="700">
        <v>0</v>
      </c>
      <c r="Y322" s="701">
        <v>0</v>
      </c>
      <c r="Z322" s="700">
        <v>0</v>
      </c>
      <c r="AA322" s="701">
        <v>0</v>
      </c>
      <c r="AB322" s="706">
        <v>0</v>
      </c>
      <c r="AC322" s="698">
        <v>0</v>
      </c>
      <c r="AD322" s="996"/>
      <c r="AE322" s="997"/>
      <c r="AF322" s="998"/>
    </row>
    <row r="323" spans="1:32" ht="15" customHeight="1" x14ac:dyDescent="0.2">
      <c r="A323" s="11">
        <v>327</v>
      </c>
      <c r="B323" s="277"/>
      <c r="C323" s="280"/>
      <c r="D323" s="1485" t="s">
        <v>106</v>
      </c>
      <c r="E323" s="1486"/>
      <c r="F323" s="1486"/>
      <c r="G323" s="1486"/>
      <c r="H323" s="1486"/>
      <c r="I323" s="1486"/>
      <c r="J323" s="1486"/>
      <c r="K323" s="1486"/>
      <c r="L323" s="1487"/>
      <c r="M323" s="407">
        <f>SUM(M324:M328)</f>
        <v>0</v>
      </c>
      <c r="N323" s="410">
        <f t="shared" ref="N323:AC323" si="68">SUBTOTAL(9,N324:N328)</f>
        <v>0</v>
      </c>
      <c r="O323" s="414">
        <f t="shared" si="68"/>
        <v>0</v>
      </c>
      <c r="P323" s="413">
        <f t="shared" si="68"/>
        <v>0</v>
      </c>
      <c r="Q323" s="415">
        <f t="shared" si="68"/>
        <v>0</v>
      </c>
      <c r="R323" s="414">
        <f t="shared" si="68"/>
        <v>0</v>
      </c>
      <c r="S323" s="414">
        <f t="shared" si="68"/>
        <v>0</v>
      </c>
      <c r="T323" s="414">
        <f t="shared" si="68"/>
        <v>0</v>
      </c>
      <c r="U323" s="414">
        <f t="shared" si="68"/>
        <v>0</v>
      </c>
      <c r="V323" s="414">
        <f t="shared" si="68"/>
        <v>0</v>
      </c>
      <c r="W323" s="414">
        <f t="shared" si="68"/>
        <v>0</v>
      </c>
      <c r="X323" s="414">
        <f t="shared" si="68"/>
        <v>0</v>
      </c>
      <c r="Y323" s="414">
        <f t="shared" si="68"/>
        <v>0</v>
      </c>
      <c r="Z323" s="414">
        <f t="shared" si="68"/>
        <v>0</v>
      </c>
      <c r="AA323" s="414">
        <f t="shared" si="68"/>
        <v>0</v>
      </c>
      <c r="AB323" s="424">
        <f t="shared" si="68"/>
        <v>0</v>
      </c>
      <c r="AC323" s="407">
        <f t="shared" si="68"/>
        <v>0</v>
      </c>
      <c r="AD323" s="996"/>
      <c r="AE323" s="997"/>
      <c r="AF323" s="998"/>
    </row>
    <row r="324" spans="1:32" ht="15" customHeight="1" x14ac:dyDescent="0.2">
      <c r="A324" s="11">
        <v>328</v>
      </c>
      <c r="B324" s="277"/>
      <c r="C324" s="289"/>
      <c r="D324" s="289"/>
      <c r="E324" s="290"/>
      <c r="F324" s="1455" t="s">
        <v>568</v>
      </c>
      <c r="G324" s="1456"/>
      <c r="H324" s="1456"/>
      <c r="I324" s="1456"/>
      <c r="J324" s="1456"/>
      <c r="K324" s="1456"/>
      <c r="L324" s="1457"/>
      <c r="M324" s="698">
        <v>0</v>
      </c>
      <c r="N324" s="699">
        <v>0</v>
      </c>
      <c r="O324" s="700">
        <v>0</v>
      </c>
      <c r="P324" s="700">
        <v>0</v>
      </c>
      <c r="Q324" s="705">
        <v>0</v>
      </c>
      <c r="R324" s="700">
        <v>0</v>
      </c>
      <c r="S324" s="701">
        <v>0</v>
      </c>
      <c r="T324" s="700">
        <v>0</v>
      </c>
      <c r="U324" s="701">
        <v>0</v>
      </c>
      <c r="V324" s="700">
        <v>0</v>
      </c>
      <c r="W324" s="701">
        <v>0</v>
      </c>
      <c r="X324" s="700">
        <v>0</v>
      </c>
      <c r="Y324" s="701">
        <v>0</v>
      </c>
      <c r="Z324" s="700">
        <v>0</v>
      </c>
      <c r="AA324" s="701">
        <v>0</v>
      </c>
      <c r="AB324" s="706">
        <v>0</v>
      </c>
      <c r="AC324" s="698">
        <v>0</v>
      </c>
      <c r="AD324" s="996"/>
      <c r="AE324" s="997"/>
      <c r="AF324" s="998"/>
    </row>
    <row r="325" spans="1:32" ht="15" customHeight="1" x14ac:dyDescent="0.2">
      <c r="A325" s="11">
        <v>329</v>
      </c>
      <c r="B325" s="277"/>
      <c r="C325" s="289"/>
      <c r="D325" s="289"/>
      <c r="E325" s="290"/>
      <c r="F325" s="1449" t="s">
        <v>582</v>
      </c>
      <c r="G325" s="1450"/>
      <c r="H325" s="1450"/>
      <c r="I325" s="1450"/>
      <c r="J325" s="1450"/>
      <c r="K325" s="1450"/>
      <c r="L325" s="1451"/>
      <c r="M325" s="698">
        <v>0</v>
      </c>
      <c r="N325" s="699">
        <v>0</v>
      </c>
      <c r="O325" s="700">
        <v>0</v>
      </c>
      <c r="P325" s="700">
        <v>0</v>
      </c>
      <c r="Q325" s="705">
        <v>0</v>
      </c>
      <c r="R325" s="700">
        <v>0</v>
      </c>
      <c r="S325" s="701">
        <v>0</v>
      </c>
      <c r="T325" s="700">
        <v>0</v>
      </c>
      <c r="U325" s="701">
        <v>0</v>
      </c>
      <c r="V325" s="700">
        <v>0</v>
      </c>
      <c r="W325" s="701">
        <v>0</v>
      </c>
      <c r="X325" s="700">
        <v>0</v>
      </c>
      <c r="Y325" s="701">
        <v>0</v>
      </c>
      <c r="Z325" s="700">
        <v>0</v>
      </c>
      <c r="AA325" s="701">
        <v>0</v>
      </c>
      <c r="AB325" s="706">
        <v>0</v>
      </c>
      <c r="AC325" s="698">
        <v>0</v>
      </c>
      <c r="AD325" s="996"/>
      <c r="AE325" s="997"/>
      <c r="AF325" s="998"/>
    </row>
    <row r="326" spans="1:32" ht="15" customHeight="1" x14ac:dyDescent="0.2">
      <c r="A326" s="11">
        <v>330</v>
      </c>
      <c r="B326" s="277"/>
      <c r="C326" s="289"/>
      <c r="D326" s="289"/>
      <c r="E326" s="290"/>
      <c r="F326" s="1449" t="s">
        <v>569</v>
      </c>
      <c r="G326" s="1450"/>
      <c r="H326" s="1450"/>
      <c r="I326" s="1450"/>
      <c r="J326" s="1450"/>
      <c r="K326" s="1450"/>
      <c r="L326" s="1451"/>
      <c r="M326" s="698">
        <v>0</v>
      </c>
      <c r="N326" s="699">
        <v>0</v>
      </c>
      <c r="O326" s="700">
        <v>0</v>
      </c>
      <c r="P326" s="700">
        <v>0</v>
      </c>
      <c r="Q326" s="705">
        <v>0</v>
      </c>
      <c r="R326" s="700">
        <v>0</v>
      </c>
      <c r="S326" s="701">
        <v>0</v>
      </c>
      <c r="T326" s="700">
        <v>0</v>
      </c>
      <c r="U326" s="701">
        <v>0</v>
      </c>
      <c r="V326" s="700">
        <v>0</v>
      </c>
      <c r="W326" s="701">
        <v>0</v>
      </c>
      <c r="X326" s="700">
        <v>0</v>
      </c>
      <c r="Y326" s="701">
        <v>0</v>
      </c>
      <c r="Z326" s="700">
        <v>0</v>
      </c>
      <c r="AA326" s="701">
        <v>0</v>
      </c>
      <c r="AB326" s="706">
        <v>0</v>
      </c>
      <c r="AC326" s="698">
        <v>0</v>
      </c>
      <c r="AD326" s="996"/>
      <c r="AE326" s="997"/>
      <c r="AF326" s="998"/>
    </row>
    <row r="327" spans="1:32" ht="15" customHeight="1" x14ac:dyDescent="0.2">
      <c r="A327" s="11">
        <v>331</v>
      </c>
      <c r="B327" s="277"/>
      <c r="C327" s="289"/>
      <c r="D327" s="289"/>
      <c r="E327" s="290"/>
      <c r="F327" s="1449" t="s">
        <v>107</v>
      </c>
      <c r="G327" s="1450"/>
      <c r="H327" s="1450"/>
      <c r="I327" s="1450"/>
      <c r="J327" s="1450"/>
      <c r="K327" s="1450"/>
      <c r="L327" s="1451"/>
      <c r="M327" s="698">
        <v>0</v>
      </c>
      <c r="N327" s="699">
        <v>0</v>
      </c>
      <c r="O327" s="700">
        <v>0</v>
      </c>
      <c r="P327" s="700">
        <v>0</v>
      </c>
      <c r="Q327" s="705">
        <v>0</v>
      </c>
      <c r="R327" s="700">
        <v>0</v>
      </c>
      <c r="S327" s="701">
        <v>0</v>
      </c>
      <c r="T327" s="700">
        <v>0</v>
      </c>
      <c r="U327" s="701">
        <v>0</v>
      </c>
      <c r="V327" s="700">
        <v>0</v>
      </c>
      <c r="W327" s="701">
        <v>0</v>
      </c>
      <c r="X327" s="700">
        <v>0</v>
      </c>
      <c r="Y327" s="701">
        <v>0</v>
      </c>
      <c r="Z327" s="700">
        <v>0</v>
      </c>
      <c r="AA327" s="701">
        <v>0</v>
      </c>
      <c r="AB327" s="706">
        <v>0</v>
      </c>
      <c r="AC327" s="698">
        <v>0</v>
      </c>
      <c r="AD327" s="996"/>
      <c r="AE327" s="997"/>
      <c r="AF327" s="998"/>
    </row>
    <row r="328" spans="1:32" ht="15" customHeight="1" x14ac:dyDescent="0.2">
      <c r="A328" s="11">
        <v>331</v>
      </c>
      <c r="B328" s="277"/>
      <c r="C328" s="289"/>
      <c r="D328" s="289"/>
      <c r="E328" s="290"/>
      <c r="F328" s="1449" t="s">
        <v>462</v>
      </c>
      <c r="G328" s="1450"/>
      <c r="H328" s="1450"/>
      <c r="I328" s="1450"/>
      <c r="J328" s="1450"/>
      <c r="K328" s="1450"/>
      <c r="L328" s="1451"/>
      <c r="M328" s="698">
        <v>0</v>
      </c>
      <c r="N328" s="699">
        <v>0</v>
      </c>
      <c r="O328" s="700">
        <v>0</v>
      </c>
      <c r="P328" s="700">
        <v>0</v>
      </c>
      <c r="Q328" s="705">
        <v>0</v>
      </c>
      <c r="R328" s="700">
        <v>0</v>
      </c>
      <c r="S328" s="701">
        <v>0</v>
      </c>
      <c r="T328" s="700">
        <v>0</v>
      </c>
      <c r="U328" s="701">
        <v>0</v>
      </c>
      <c r="V328" s="700">
        <v>0</v>
      </c>
      <c r="W328" s="701">
        <v>0</v>
      </c>
      <c r="X328" s="700">
        <v>0</v>
      </c>
      <c r="Y328" s="701">
        <v>0</v>
      </c>
      <c r="Z328" s="700">
        <v>0</v>
      </c>
      <c r="AA328" s="701">
        <v>0</v>
      </c>
      <c r="AB328" s="706">
        <v>0</v>
      </c>
      <c r="AC328" s="698">
        <v>0</v>
      </c>
      <c r="AD328" s="996"/>
      <c r="AE328" s="997"/>
      <c r="AF328" s="998"/>
    </row>
    <row r="329" spans="1:32" ht="15" customHeight="1" x14ac:dyDescent="0.2">
      <c r="A329" s="11">
        <v>326</v>
      </c>
      <c r="B329" s="277"/>
      <c r="C329" s="1546" t="s">
        <v>108</v>
      </c>
      <c r="D329" s="1531"/>
      <c r="E329" s="1531"/>
      <c r="F329" s="1531"/>
      <c r="G329" s="1531"/>
      <c r="H329" s="1531"/>
      <c r="I329" s="1531"/>
      <c r="J329" s="1531"/>
      <c r="K329" s="1531"/>
      <c r="L329" s="1531"/>
      <c r="M329" s="1531"/>
      <c r="N329" s="1531"/>
      <c r="O329" s="1531"/>
      <c r="P329" s="1531"/>
      <c r="Q329" s="1531"/>
      <c r="R329" s="1531"/>
      <c r="S329" s="1531"/>
      <c r="T329" s="1531"/>
      <c r="U329" s="1531"/>
      <c r="V329" s="1531"/>
      <c r="W329" s="1531"/>
      <c r="X329" s="1531"/>
      <c r="Y329" s="1531"/>
      <c r="Z329" s="1531"/>
      <c r="AA329" s="1531"/>
      <c r="AB329" s="1531"/>
      <c r="AC329" s="1531"/>
      <c r="AD329" s="1531"/>
      <c r="AE329" s="1531"/>
      <c r="AF329" s="1547"/>
    </row>
    <row r="330" spans="1:32" x14ac:dyDescent="0.2">
      <c r="A330" s="11">
        <v>232</v>
      </c>
      <c r="B330" s="277"/>
      <c r="C330" s="278"/>
      <c r="D330" s="1485" t="s">
        <v>64</v>
      </c>
      <c r="E330" s="1641"/>
      <c r="F330" s="1641"/>
      <c r="G330" s="1641"/>
      <c r="H330" s="1641"/>
      <c r="I330" s="1641"/>
      <c r="J330" s="1641"/>
      <c r="K330" s="1641"/>
      <c r="L330" s="1641"/>
      <c r="M330" s="1486"/>
      <c r="N330" s="1486"/>
      <c r="O330" s="1486"/>
      <c r="P330" s="1486"/>
      <c r="Q330" s="1486"/>
      <c r="R330" s="1486"/>
      <c r="S330" s="1486"/>
      <c r="T330" s="1486"/>
      <c r="U330" s="1486"/>
      <c r="V330" s="1486"/>
      <c r="W330" s="1486"/>
      <c r="X330" s="1486"/>
      <c r="Y330" s="1486"/>
      <c r="Z330" s="1486"/>
      <c r="AA330" s="1486"/>
      <c r="AB330" s="1486"/>
      <c r="AC330" s="1486"/>
      <c r="AD330" s="1486"/>
      <c r="AE330" s="1486"/>
      <c r="AF330" s="1487"/>
    </row>
    <row r="331" spans="1:32" x14ac:dyDescent="0.2">
      <c r="A331" s="11">
        <v>233</v>
      </c>
      <c r="B331" s="277"/>
      <c r="C331" s="278"/>
      <c r="D331" s="278"/>
      <c r="E331" s="1452" t="s">
        <v>66</v>
      </c>
      <c r="F331" s="1453"/>
      <c r="G331" s="1453"/>
      <c r="H331" s="1453"/>
      <c r="I331" s="1453"/>
      <c r="J331" s="1453"/>
      <c r="K331" s="1453"/>
      <c r="L331" s="1454"/>
      <c r="M331" s="407">
        <f>SUM(M332:M335)</f>
        <v>0</v>
      </c>
      <c r="N331" s="410">
        <f t="shared" ref="N331:AC331" si="69">SUBTOTAL(9,N332:N335)</f>
        <v>0</v>
      </c>
      <c r="O331" s="414">
        <f t="shared" si="69"/>
        <v>0</v>
      </c>
      <c r="P331" s="413">
        <f t="shared" si="69"/>
        <v>0</v>
      </c>
      <c r="Q331" s="415">
        <f t="shared" si="69"/>
        <v>0</v>
      </c>
      <c r="R331" s="414">
        <f t="shared" si="69"/>
        <v>0</v>
      </c>
      <c r="S331" s="414">
        <f t="shared" si="69"/>
        <v>0</v>
      </c>
      <c r="T331" s="414">
        <f t="shared" si="69"/>
        <v>0</v>
      </c>
      <c r="U331" s="414">
        <f t="shared" si="69"/>
        <v>0</v>
      </c>
      <c r="V331" s="414">
        <f t="shared" si="69"/>
        <v>0</v>
      </c>
      <c r="W331" s="414">
        <f t="shared" si="69"/>
        <v>0</v>
      </c>
      <c r="X331" s="414">
        <f t="shared" si="69"/>
        <v>0</v>
      </c>
      <c r="Y331" s="414">
        <f t="shared" si="69"/>
        <v>0</v>
      </c>
      <c r="Z331" s="414">
        <f t="shared" si="69"/>
        <v>0</v>
      </c>
      <c r="AA331" s="414">
        <f t="shared" si="69"/>
        <v>0</v>
      </c>
      <c r="AB331" s="424">
        <f t="shared" si="69"/>
        <v>0</v>
      </c>
      <c r="AC331" s="407">
        <f t="shared" si="69"/>
        <v>0</v>
      </c>
      <c r="AD331" s="996"/>
      <c r="AE331" s="997"/>
      <c r="AF331" s="998"/>
    </row>
    <row r="332" spans="1:32" x14ac:dyDescent="0.2">
      <c r="A332" s="11">
        <v>234</v>
      </c>
      <c r="B332" s="277"/>
      <c r="C332" s="278"/>
      <c r="D332" s="278"/>
      <c r="E332" s="279"/>
      <c r="F332" s="1455" t="s">
        <v>65</v>
      </c>
      <c r="G332" s="1456"/>
      <c r="H332" s="1456"/>
      <c r="I332" s="1456"/>
      <c r="J332" s="1456"/>
      <c r="K332" s="1456"/>
      <c r="L332" s="1457"/>
      <c r="M332" s="698">
        <v>0</v>
      </c>
      <c r="N332" s="699">
        <v>0</v>
      </c>
      <c r="O332" s="700">
        <v>0</v>
      </c>
      <c r="P332" s="700">
        <v>0</v>
      </c>
      <c r="Q332" s="705">
        <v>0</v>
      </c>
      <c r="R332" s="700">
        <v>0</v>
      </c>
      <c r="S332" s="701">
        <v>0</v>
      </c>
      <c r="T332" s="700">
        <v>0</v>
      </c>
      <c r="U332" s="701">
        <v>0</v>
      </c>
      <c r="V332" s="700">
        <v>0</v>
      </c>
      <c r="W332" s="701">
        <v>0</v>
      </c>
      <c r="X332" s="700">
        <v>0</v>
      </c>
      <c r="Y332" s="701">
        <v>0</v>
      </c>
      <c r="Z332" s="700">
        <v>0</v>
      </c>
      <c r="AA332" s="701">
        <v>0</v>
      </c>
      <c r="AB332" s="706">
        <v>0</v>
      </c>
      <c r="AC332" s="698">
        <v>0</v>
      </c>
      <c r="AD332" s="996"/>
      <c r="AE332" s="997"/>
      <c r="AF332" s="998"/>
    </row>
    <row r="333" spans="1:32" x14ac:dyDescent="0.2">
      <c r="A333" s="11">
        <v>235</v>
      </c>
      <c r="B333" s="277"/>
      <c r="C333" s="278"/>
      <c r="D333" s="278"/>
      <c r="E333" s="279"/>
      <c r="F333" s="1449" t="s">
        <v>68</v>
      </c>
      <c r="G333" s="1450"/>
      <c r="H333" s="1450"/>
      <c r="I333" s="1450"/>
      <c r="J333" s="1450"/>
      <c r="K333" s="1450"/>
      <c r="L333" s="1451"/>
      <c r="M333" s="698">
        <v>0</v>
      </c>
      <c r="N333" s="699">
        <v>0</v>
      </c>
      <c r="O333" s="700">
        <v>0</v>
      </c>
      <c r="P333" s="700">
        <v>0</v>
      </c>
      <c r="Q333" s="705">
        <v>0</v>
      </c>
      <c r="R333" s="700">
        <v>0</v>
      </c>
      <c r="S333" s="701">
        <v>0</v>
      </c>
      <c r="T333" s="700">
        <v>0</v>
      </c>
      <c r="U333" s="701">
        <v>0</v>
      </c>
      <c r="V333" s="700">
        <v>0</v>
      </c>
      <c r="W333" s="701">
        <v>0</v>
      </c>
      <c r="X333" s="700">
        <v>0</v>
      </c>
      <c r="Y333" s="701">
        <v>0</v>
      </c>
      <c r="Z333" s="700">
        <v>0</v>
      </c>
      <c r="AA333" s="701">
        <v>0</v>
      </c>
      <c r="AB333" s="706">
        <v>0</v>
      </c>
      <c r="AC333" s="698">
        <v>0</v>
      </c>
      <c r="AD333" s="996"/>
      <c r="AE333" s="997"/>
      <c r="AF333" s="998"/>
    </row>
    <row r="334" spans="1:32" x14ac:dyDescent="0.2">
      <c r="A334" s="11">
        <v>236</v>
      </c>
      <c r="B334" s="277"/>
      <c r="C334" s="278"/>
      <c r="D334" s="280"/>
      <c r="E334" s="281"/>
      <c r="F334" s="1449" t="s">
        <v>537</v>
      </c>
      <c r="G334" s="1450"/>
      <c r="H334" s="1450"/>
      <c r="I334" s="1450"/>
      <c r="J334" s="1450"/>
      <c r="K334" s="1450"/>
      <c r="L334" s="1451"/>
      <c r="M334" s="698">
        <v>0</v>
      </c>
      <c r="N334" s="699">
        <v>0</v>
      </c>
      <c r="O334" s="700">
        <v>0</v>
      </c>
      <c r="P334" s="700">
        <v>0</v>
      </c>
      <c r="Q334" s="705">
        <v>0</v>
      </c>
      <c r="R334" s="700">
        <v>0</v>
      </c>
      <c r="S334" s="701">
        <v>0</v>
      </c>
      <c r="T334" s="700">
        <v>0</v>
      </c>
      <c r="U334" s="701">
        <v>0</v>
      </c>
      <c r="V334" s="700">
        <v>0</v>
      </c>
      <c r="W334" s="701">
        <v>0</v>
      </c>
      <c r="X334" s="700">
        <v>0</v>
      </c>
      <c r="Y334" s="701">
        <v>0</v>
      </c>
      <c r="Z334" s="700">
        <v>0</v>
      </c>
      <c r="AA334" s="701">
        <v>0</v>
      </c>
      <c r="AB334" s="706">
        <v>0</v>
      </c>
      <c r="AC334" s="698">
        <v>0</v>
      </c>
      <c r="AD334" s="996"/>
      <c r="AE334" s="997"/>
      <c r="AF334" s="998"/>
    </row>
    <row r="335" spans="1:32" ht="27.75" customHeight="1" x14ac:dyDescent="0.2">
      <c r="A335" s="11">
        <v>237</v>
      </c>
      <c r="B335" s="277"/>
      <c r="C335" s="278"/>
      <c r="D335" s="278"/>
      <c r="E335" s="282"/>
      <c r="F335" s="1458" t="s">
        <v>532</v>
      </c>
      <c r="G335" s="1459"/>
      <c r="H335" s="1459"/>
      <c r="I335" s="1459"/>
      <c r="J335" s="1459"/>
      <c r="K335" s="1459"/>
      <c r="L335" s="1460"/>
      <c r="M335" s="698">
        <v>0</v>
      </c>
      <c r="N335" s="699">
        <v>0</v>
      </c>
      <c r="O335" s="700">
        <v>0</v>
      </c>
      <c r="P335" s="700">
        <v>0</v>
      </c>
      <c r="Q335" s="705">
        <v>0</v>
      </c>
      <c r="R335" s="700">
        <v>0</v>
      </c>
      <c r="S335" s="701">
        <v>0</v>
      </c>
      <c r="T335" s="700">
        <v>0</v>
      </c>
      <c r="U335" s="701">
        <v>0</v>
      </c>
      <c r="V335" s="700">
        <v>0</v>
      </c>
      <c r="W335" s="701">
        <v>0</v>
      </c>
      <c r="X335" s="700">
        <v>0</v>
      </c>
      <c r="Y335" s="701">
        <v>0</v>
      </c>
      <c r="Z335" s="700">
        <v>0</v>
      </c>
      <c r="AA335" s="701">
        <v>0</v>
      </c>
      <c r="AB335" s="706">
        <v>0</v>
      </c>
      <c r="AC335" s="698">
        <v>0</v>
      </c>
      <c r="AD335" s="996"/>
      <c r="AE335" s="997"/>
      <c r="AF335" s="998"/>
    </row>
    <row r="336" spans="1:32" ht="15.75" x14ac:dyDescent="0.2">
      <c r="A336" s="11">
        <v>238</v>
      </c>
      <c r="B336" s="277"/>
      <c r="C336" s="278"/>
      <c r="D336" s="283"/>
      <c r="E336" s="1452" t="s">
        <v>67</v>
      </c>
      <c r="F336" s="1453"/>
      <c r="G336" s="1453"/>
      <c r="H336" s="1453"/>
      <c r="I336" s="1453"/>
      <c r="J336" s="1453"/>
      <c r="K336" s="1453"/>
      <c r="L336" s="1454"/>
      <c r="M336" s="407">
        <f>SUM(M337:M340)</f>
        <v>0</v>
      </c>
      <c r="N336" s="410">
        <f t="shared" ref="N336:AC336" si="70">SUBTOTAL(9,N337:N340)</f>
        <v>0</v>
      </c>
      <c r="O336" s="414">
        <f t="shared" si="70"/>
        <v>0</v>
      </c>
      <c r="P336" s="413">
        <f t="shared" si="70"/>
        <v>0</v>
      </c>
      <c r="Q336" s="415">
        <f t="shared" si="70"/>
        <v>0</v>
      </c>
      <c r="R336" s="414">
        <f t="shared" si="70"/>
        <v>0</v>
      </c>
      <c r="S336" s="414">
        <f t="shared" si="70"/>
        <v>0</v>
      </c>
      <c r="T336" s="414">
        <f t="shared" si="70"/>
        <v>0</v>
      </c>
      <c r="U336" s="414">
        <f t="shared" si="70"/>
        <v>0</v>
      </c>
      <c r="V336" s="414">
        <f t="shared" si="70"/>
        <v>0</v>
      </c>
      <c r="W336" s="414">
        <f t="shared" si="70"/>
        <v>0</v>
      </c>
      <c r="X336" s="414">
        <f t="shared" si="70"/>
        <v>0</v>
      </c>
      <c r="Y336" s="414">
        <f t="shared" si="70"/>
        <v>0</v>
      </c>
      <c r="Z336" s="414">
        <f t="shared" si="70"/>
        <v>0</v>
      </c>
      <c r="AA336" s="414">
        <f t="shared" si="70"/>
        <v>0</v>
      </c>
      <c r="AB336" s="424">
        <f t="shared" si="70"/>
        <v>0</v>
      </c>
      <c r="AC336" s="407">
        <f t="shared" si="70"/>
        <v>0</v>
      </c>
      <c r="AD336" s="996"/>
      <c r="AE336" s="997"/>
      <c r="AF336" s="998"/>
    </row>
    <row r="337" spans="1:32" x14ac:dyDescent="0.2">
      <c r="A337" s="11">
        <v>239</v>
      </c>
      <c r="B337" s="277"/>
      <c r="C337" s="278"/>
      <c r="D337" s="284"/>
      <c r="E337" s="284"/>
      <c r="F337" s="1455" t="s">
        <v>65</v>
      </c>
      <c r="G337" s="1456"/>
      <c r="H337" s="1456"/>
      <c r="I337" s="1456"/>
      <c r="J337" s="1456"/>
      <c r="K337" s="1456"/>
      <c r="L337" s="1457"/>
      <c r="M337" s="698">
        <v>0</v>
      </c>
      <c r="N337" s="699">
        <v>0</v>
      </c>
      <c r="O337" s="700">
        <v>0</v>
      </c>
      <c r="P337" s="700">
        <v>0</v>
      </c>
      <c r="Q337" s="705">
        <v>0</v>
      </c>
      <c r="R337" s="700">
        <v>0</v>
      </c>
      <c r="S337" s="701">
        <v>0</v>
      </c>
      <c r="T337" s="700">
        <v>0</v>
      </c>
      <c r="U337" s="701">
        <v>0</v>
      </c>
      <c r="V337" s="700">
        <v>0</v>
      </c>
      <c r="W337" s="701">
        <v>0</v>
      </c>
      <c r="X337" s="700">
        <v>0</v>
      </c>
      <c r="Y337" s="701">
        <v>0</v>
      </c>
      <c r="Z337" s="700">
        <v>0</v>
      </c>
      <c r="AA337" s="701">
        <v>0</v>
      </c>
      <c r="AB337" s="706">
        <v>0</v>
      </c>
      <c r="AC337" s="698">
        <v>0</v>
      </c>
      <c r="AD337" s="996"/>
      <c r="AE337" s="997"/>
      <c r="AF337" s="998"/>
    </row>
    <row r="338" spans="1:32" x14ac:dyDescent="0.2">
      <c r="A338" s="11">
        <v>240</v>
      </c>
      <c r="B338" s="277"/>
      <c r="C338" s="278"/>
      <c r="D338" s="284"/>
      <c r="E338" s="284"/>
      <c r="F338" s="1449" t="s">
        <v>68</v>
      </c>
      <c r="G338" s="1450"/>
      <c r="H338" s="1450"/>
      <c r="I338" s="1450"/>
      <c r="J338" s="1450"/>
      <c r="K338" s="1450"/>
      <c r="L338" s="1451"/>
      <c r="M338" s="698">
        <v>0</v>
      </c>
      <c r="N338" s="699">
        <v>0</v>
      </c>
      <c r="O338" s="700">
        <v>0</v>
      </c>
      <c r="P338" s="700">
        <v>0</v>
      </c>
      <c r="Q338" s="705">
        <v>0</v>
      </c>
      <c r="R338" s="700">
        <v>0</v>
      </c>
      <c r="S338" s="701">
        <v>0</v>
      </c>
      <c r="T338" s="700">
        <v>0</v>
      </c>
      <c r="U338" s="701">
        <v>0</v>
      </c>
      <c r="V338" s="700">
        <v>0</v>
      </c>
      <c r="W338" s="701">
        <v>0</v>
      </c>
      <c r="X338" s="700">
        <v>0</v>
      </c>
      <c r="Y338" s="701">
        <v>0</v>
      </c>
      <c r="Z338" s="700">
        <v>0</v>
      </c>
      <c r="AA338" s="701">
        <v>0</v>
      </c>
      <c r="AB338" s="706">
        <v>0</v>
      </c>
      <c r="AC338" s="698">
        <v>0</v>
      </c>
      <c r="AD338" s="996"/>
      <c r="AE338" s="997"/>
      <c r="AF338" s="998"/>
    </row>
    <row r="339" spans="1:32" x14ac:dyDescent="0.2">
      <c r="A339" s="11">
        <v>241</v>
      </c>
      <c r="B339" s="277"/>
      <c r="C339" s="278"/>
      <c r="D339" s="285"/>
      <c r="E339" s="285"/>
      <c r="F339" s="1449" t="s">
        <v>537</v>
      </c>
      <c r="G339" s="1450"/>
      <c r="H339" s="1450"/>
      <c r="I339" s="1450"/>
      <c r="J339" s="1450"/>
      <c r="K339" s="1450"/>
      <c r="L339" s="1451"/>
      <c r="M339" s="698">
        <v>0</v>
      </c>
      <c r="N339" s="699">
        <v>0</v>
      </c>
      <c r="O339" s="700">
        <v>0</v>
      </c>
      <c r="P339" s="700">
        <v>0</v>
      </c>
      <c r="Q339" s="705">
        <v>0</v>
      </c>
      <c r="R339" s="700">
        <v>0</v>
      </c>
      <c r="S339" s="701">
        <v>0</v>
      </c>
      <c r="T339" s="700">
        <v>0</v>
      </c>
      <c r="U339" s="701">
        <v>0</v>
      </c>
      <c r="V339" s="700">
        <v>0</v>
      </c>
      <c r="W339" s="701">
        <v>0</v>
      </c>
      <c r="X339" s="700">
        <v>0</v>
      </c>
      <c r="Y339" s="701">
        <v>0</v>
      </c>
      <c r="Z339" s="700">
        <v>0</v>
      </c>
      <c r="AA339" s="701">
        <v>0</v>
      </c>
      <c r="AB339" s="706">
        <v>0</v>
      </c>
      <c r="AC339" s="698">
        <v>0</v>
      </c>
      <c r="AD339" s="996"/>
      <c r="AE339" s="997"/>
      <c r="AF339" s="998"/>
    </row>
    <row r="340" spans="1:32" ht="27.75" customHeight="1" x14ac:dyDescent="0.2">
      <c r="A340" s="11">
        <v>242</v>
      </c>
      <c r="B340" s="277"/>
      <c r="C340" s="278"/>
      <c r="D340" s="280"/>
      <c r="E340" s="280"/>
      <c r="F340" s="1458" t="s">
        <v>532</v>
      </c>
      <c r="G340" s="1459"/>
      <c r="H340" s="1459"/>
      <c r="I340" s="1459"/>
      <c r="J340" s="1459"/>
      <c r="K340" s="1459"/>
      <c r="L340" s="1460"/>
      <c r="M340" s="698">
        <v>0</v>
      </c>
      <c r="N340" s="699">
        <v>0</v>
      </c>
      <c r="O340" s="700">
        <v>0</v>
      </c>
      <c r="P340" s="700">
        <v>0</v>
      </c>
      <c r="Q340" s="705">
        <v>0</v>
      </c>
      <c r="R340" s="700">
        <v>0</v>
      </c>
      <c r="S340" s="701">
        <v>0</v>
      </c>
      <c r="T340" s="700">
        <v>0</v>
      </c>
      <c r="U340" s="701">
        <v>0</v>
      </c>
      <c r="V340" s="700">
        <v>0</v>
      </c>
      <c r="W340" s="701">
        <v>0</v>
      </c>
      <c r="X340" s="700">
        <v>0</v>
      </c>
      <c r="Y340" s="701">
        <v>0</v>
      </c>
      <c r="Z340" s="700">
        <v>0</v>
      </c>
      <c r="AA340" s="701">
        <v>0</v>
      </c>
      <c r="AB340" s="706">
        <v>0</v>
      </c>
      <c r="AC340" s="698">
        <v>0</v>
      </c>
      <c r="AD340" s="996"/>
      <c r="AE340" s="997"/>
      <c r="AF340" s="998"/>
    </row>
    <row r="341" spans="1:32" ht="15.75" customHeight="1" x14ac:dyDescent="0.2">
      <c r="A341" s="11">
        <v>243</v>
      </c>
      <c r="B341" s="277"/>
      <c r="C341" s="278"/>
      <c r="D341" s="285"/>
      <c r="E341" s="1452" t="s">
        <v>556</v>
      </c>
      <c r="F341" s="1453"/>
      <c r="G341" s="1453"/>
      <c r="H341" s="1453"/>
      <c r="I341" s="1453"/>
      <c r="J341" s="1453"/>
      <c r="K341" s="1453"/>
      <c r="L341" s="1454"/>
      <c r="M341" s="407">
        <f>SUM(M342:M345)</f>
        <v>0</v>
      </c>
      <c r="N341" s="410">
        <f t="shared" ref="N341:AC341" si="71">SUBTOTAL(9,N342:N345)</f>
        <v>0</v>
      </c>
      <c r="O341" s="414">
        <f t="shared" si="71"/>
        <v>0</v>
      </c>
      <c r="P341" s="413">
        <f t="shared" si="71"/>
        <v>0</v>
      </c>
      <c r="Q341" s="415">
        <f t="shared" si="71"/>
        <v>0</v>
      </c>
      <c r="R341" s="414">
        <f t="shared" si="71"/>
        <v>0</v>
      </c>
      <c r="S341" s="414">
        <f t="shared" si="71"/>
        <v>0</v>
      </c>
      <c r="T341" s="414">
        <f t="shared" si="71"/>
        <v>0</v>
      </c>
      <c r="U341" s="414">
        <f t="shared" si="71"/>
        <v>0</v>
      </c>
      <c r="V341" s="414">
        <f t="shared" si="71"/>
        <v>0</v>
      </c>
      <c r="W341" s="414">
        <f t="shared" si="71"/>
        <v>0</v>
      </c>
      <c r="X341" s="414">
        <f t="shared" si="71"/>
        <v>0</v>
      </c>
      <c r="Y341" s="414">
        <f t="shared" si="71"/>
        <v>0</v>
      </c>
      <c r="Z341" s="414">
        <f t="shared" si="71"/>
        <v>0</v>
      </c>
      <c r="AA341" s="414">
        <f t="shared" si="71"/>
        <v>0</v>
      </c>
      <c r="AB341" s="424">
        <f t="shared" si="71"/>
        <v>0</v>
      </c>
      <c r="AC341" s="407">
        <f t="shared" si="71"/>
        <v>0</v>
      </c>
      <c r="AD341" s="996"/>
      <c r="AE341" s="997"/>
      <c r="AF341" s="998"/>
    </row>
    <row r="342" spans="1:32" x14ac:dyDescent="0.2">
      <c r="A342" s="11">
        <v>244</v>
      </c>
      <c r="B342" s="277"/>
      <c r="C342" s="278"/>
      <c r="D342" s="284"/>
      <c r="E342" s="284"/>
      <c r="F342" s="1455" t="s">
        <v>65</v>
      </c>
      <c r="G342" s="1456"/>
      <c r="H342" s="1456"/>
      <c r="I342" s="1456"/>
      <c r="J342" s="1456"/>
      <c r="K342" s="1456"/>
      <c r="L342" s="1457"/>
      <c r="M342" s="698">
        <v>0</v>
      </c>
      <c r="N342" s="699">
        <v>0</v>
      </c>
      <c r="O342" s="700">
        <v>0</v>
      </c>
      <c r="P342" s="700">
        <v>0</v>
      </c>
      <c r="Q342" s="705">
        <v>0</v>
      </c>
      <c r="R342" s="700">
        <v>0</v>
      </c>
      <c r="S342" s="701">
        <v>0</v>
      </c>
      <c r="T342" s="700">
        <v>0</v>
      </c>
      <c r="U342" s="701">
        <v>0</v>
      </c>
      <c r="V342" s="700">
        <v>0</v>
      </c>
      <c r="W342" s="701">
        <v>0</v>
      </c>
      <c r="X342" s="700">
        <v>0</v>
      </c>
      <c r="Y342" s="701">
        <v>0</v>
      </c>
      <c r="Z342" s="700">
        <v>0</v>
      </c>
      <c r="AA342" s="701">
        <v>0</v>
      </c>
      <c r="AB342" s="706">
        <v>0</v>
      </c>
      <c r="AC342" s="698">
        <v>0</v>
      </c>
      <c r="AD342" s="996"/>
      <c r="AE342" s="997"/>
      <c r="AF342" s="998"/>
    </row>
    <row r="343" spans="1:32" x14ac:dyDescent="0.2">
      <c r="A343" s="11">
        <v>245</v>
      </c>
      <c r="B343" s="277"/>
      <c r="C343" s="278"/>
      <c r="D343" s="286"/>
      <c r="E343" s="286"/>
      <c r="F343" s="1449" t="s">
        <v>68</v>
      </c>
      <c r="G343" s="1450"/>
      <c r="H343" s="1450"/>
      <c r="I343" s="1450"/>
      <c r="J343" s="1450"/>
      <c r="K343" s="1450"/>
      <c r="L343" s="1451"/>
      <c r="M343" s="698">
        <v>0</v>
      </c>
      <c r="N343" s="699">
        <v>0</v>
      </c>
      <c r="O343" s="700">
        <v>0</v>
      </c>
      <c r="P343" s="700">
        <v>0</v>
      </c>
      <c r="Q343" s="705">
        <v>0</v>
      </c>
      <c r="R343" s="700">
        <v>0</v>
      </c>
      <c r="S343" s="701">
        <v>0</v>
      </c>
      <c r="T343" s="700">
        <v>0</v>
      </c>
      <c r="U343" s="701">
        <v>0</v>
      </c>
      <c r="V343" s="700">
        <v>0</v>
      </c>
      <c r="W343" s="701">
        <v>0</v>
      </c>
      <c r="X343" s="700">
        <v>0</v>
      </c>
      <c r="Y343" s="701">
        <v>0</v>
      </c>
      <c r="Z343" s="700">
        <v>0</v>
      </c>
      <c r="AA343" s="701">
        <v>0</v>
      </c>
      <c r="AB343" s="706">
        <v>0</v>
      </c>
      <c r="AC343" s="698">
        <v>0</v>
      </c>
      <c r="AD343" s="996"/>
      <c r="AE343" s="997"/>
      <c r="AF343" s="998"/>
    </row>
    <row r="344" spans="1:32" x14ac:dyDescent="0.2">
      <c r="A344" s="11">
        <v>246</v>
      </c>
      <c r="B344" s="277"/>
      <c r="C344" s="278"/>
      <c r="D344" s="286"/>
      <c r="E344" s="286"/>
      <c r="F344" s="1449" t="s">
        <v>537</v>
      </c>
      <c r="G344" s="1450"/>
      <c r="H344" s="1450"/>
      <c r="I344" s="1450"/>
      <c r="J344" s="1450"/>
      <c r="K344" s="1450"/>
      <c r="L344" s="1451"/>
      <c r="M344" s="698">
        <v>0</v>
      </c>
      <c r="N344" s="699">
        <v>0</v>
      </c>
      <c r="O344" s="700">
        <v>0</v>
      </c>
      <c r="P344" s="700">
        <v>0</v>
      </c>
      <c r="Q344" s="705">
        <v>0</v>
      </c>
      <c r="R344" s="700">
        <v>0</v>
      </c>
      <c r="S344" s="701">
        <v>0</v>
      </c>
      <c r="T344" s="700">
        <v>0</v>
      </c>
      <c r="U344" s="701">
        <v>0</v>
      </c>
      <c r="V344" s="700">
        <v>0</v>
      </c>
      <c r="W344" s="701">
        <v>0</v>
      </c>
      <c r="X344" s="700">
        <v>0</v>
      </c>
      <c r="Y344" s="701">
        <v>0</v>
      </c>
      <c r="Z344" s="700">
        <v>0</v>
      </c>
      <c r="AA344" s="701">
        <v>0</v>
      </c>
      <c r="AB344" s="706">
        <v>0</v>
      </c>
      <c r="AC344" s="698">
        <v>0</v>
      </c>
      <c r="AD344" s="996"/>
      <c r="AE344" s="997"/>
      <c r="AF344" s="998"/>
    </row>
    <row r="345" spans="1:32" ht="27.75" customHeight="1" x14ac:dyDescent="0.2">
      <c r="A345" s="11">
        <v>247</v>
      </c>
      <c r="B345" s="277"/>
      <c r="C345" s="278"/>
      <c r="D345" s="287"/>
      <c r="E345" s="287"/>
      <c r="F345" s="1458" t="s">
        <v>532</v>
      </c>
      <c r="G345" s="1459"/>
      <c r="H345" s="1459"/>
      <c r="I345" s="1459"/>
      <c r="J345" s="1459"/>
      <c r="K345" s="1459"/>
      <c r="L345" s="1460"/>
      <c r="M345" s="698">
        <v>0</v>
      </c>
      <c r="N345" s="699">
        <v>0</v>
      </c>
      <c r="O345" s="700">
        <v>0</v>
      </c>
      <c r="P345" s="700">
        <v>0</v>
      </c>
      <c r="Q345" s="705">
        <v>0</v>
      </c>
      <c r="R345" s="700">
        <v>0</v>
      </c>
      <c r="S345" s="701">
        <v>0</v>
      </c>
      <c r="T345" s="700">
        <v>0</v>
      </c>
      <c r="U345" s="701">
        <v>0</v>
      </c>
      <c r="V345" s="700">
        <v>0</v>
      </c>
      <c r="W345" s="701">
        <v>0</v>
      </c>
      <c r="X345" s="700">
        <v>0</v>
      </c>
      <c r="Y345" s="701">
        <v>0</v>
      </c>
      <c r="Z345" s="700">
        <v>0</v>
      </c>
      <c r="AA345" s="701">
        <v>0</v>
      </c>
      <c r="AB345" s="706">
        <v>0</v>
      </c>
      <c r="AC345" s="698">
        <v>0</v>
      </c>
      <c r="AD345" s="996"/>
      <c r="AE345" s="997"/>
      <c r="AF345" s="998"/>
    </row>
    <row r="346" spans="1:32" ht="15" customHeight="1" x14ac:dyDescent="0.2">
      <c r="A346" s="11">
        <v>129</v>
      </c>
      <c r="B346" s="277"/>
      <c r="C346" s="287"/>
      <c r="D346" s="1485" t="s">
        <v>13</v>
      </c>
      <c r="E346" s="1486"/>
      <c r="F346" s="1486"/>
      <c r="G346" s="1486"/>
      <c r="H346" s="1486"/>
      <c r="I346" s="1486"/>
      <c r="J346" s="1486"/>
      <c r="K346" s="1486"/>
      <c r="L346" s="1486"/>
      <c r="M346" s="1486"/>
      <c r="N346" s="1486"/>
      <c r="O346" s="1486"/>
      <c r="P346" s="1486"/>
      <c r="Q346" s="1486"/>
      <c r="R346" s="1486"/>
      <c r="S346" s="1486"/>
      <c r="T346" s="1486"/>
      <c r="U346" s="1486"/>
      <c r="V346" s="1486"/>
      <c r="W346" s="1486"/>
      <c r="X346" s="1486"/>
      <c r="Y346" s="1486"/>
      <c r="Z346" s="1486"/>
      <c r="AA346" s="1486"/>
      <c r="AB346" s="1486"/>
      <c r="AC346" s="1486"/>
      <c r="AD346" s="1486"/>
      <c r="AE346" s="1486"/>
      <c r="AF346" s="1487"/>
    </row>
    <row r="347" spans="1:32" ht="15" customHeight="1" x14ac:dyDescent="0.2">
      <c r="A347" s="11">
        <v>130</v>
      </c>
      <c r="B347" s="277"/>
      <c r="C347" s="287"/>
      <c r="D347" s="287"/>
      <c r="E347" s="1452" t="s">
        <v>14</v>
      </c>
      <c r="F347" s="1453"/>
      <c r="G347" s="1453"/>
      <c r="H347" s="1453"/>
      <c r="I347" s="1453"/>
      <c r="J347" s="1453"/>
      <c r="K347" s="1453"/>
      <c r="L347" s="1738"/>
      <c r="M347" s="411">
        <f>SUM(M348:M350)</f>
        <v>0</v>
      </c>
      <c r="N347" s="410">
        <f t="shared" ref="N347:AC347" si="72">SUBTOTAL(9,N348:N350)</f>
        <v>0</v>
      </c>
      <c r="O347" s="414">
        <f t="shared" si="72"/>
        <v>0</v>
      </c>
      <c r="P347" s="413">
        <f t="shared" si="72"/>
        <v>0</v>
      </c>
      <c r="Q347" s="415">
        <f t="shared" si="72"/>
        <v>0</v>
      </c>
      <c r="R347" s="414">
        <f t="shared" si="72"/>
        <v>0</v>
      </c>
      <c r="S347" s="414">
        <f t="shared" si="72"/>
        <v>0</v>
      </c>
      <c r="T347" s="414">
        <f t="shared" si="72"/>
        <v>0</v>
      </c>
      <c r="U347" s="414">
        <f t="shared" si="72"/>
        <v>0</v>
      </c>
      <c r="V347" s="414">
        <f t="shared" si="72"/>
        <v>0</v>
      </c>
      <c r="W347" s="414">
        <f t="shared" si="72"/>
        <v>0</v>
      </c>
      <c r="X347" s="414">
        <f t="shared" si="72"/>
        <v>0</v>
      </c>
      <c r="Y347" s="414">
        <f t="shared" si="72"/>
        <v>0</v>
      </c>
      <c r="Z347" s="414">
        <f t="shared" si="72"/>
        <v>0</v>
      </c>
      <c r="AA347" s="414">
        <f t="shared" si="72"/>
        <v>0</v>
      </c>
      <c r="AB347" s="424">
        <f t="shared" si="72"/>
        <v>0</v>
      </c>
      <c r="AC347" s="407">
        <f t="shared" si="72"/>
        <v>0</v>
      </c>
      <c r="AD347" s="996"/>
      <c r="AE347" s="997"/>
      <c r="AF347" s="998"/>
    </row>
    <row r="348" spans="1:32" ht="15" customHeight="1" x14ac:dyDescent="0.2">
      <c r="A348" s="11">
        <v>131</v>
      </c>
      <c r="B348" s="277"/>
      <c r="C348" s="287"/>
      <c r="D348" s="287"/>
      <c r="E348" s="288"/>
      <c r="F348" s="1455" t="s">
        <v>112</v>
      </c>
      <c r="G348" s="1456"/>
      <c r="H348" s="1456"/>
      <c r="I348" s="1456"/>
      <c r="J348" s="1456"/>
      <c r="K348" s="1456"/>
      <c r="L348" s="1739"/>
      <c r="M348" s="702">
        <v>0</v>
      </c>
      <c r="N348" s="699">
        <v>0</v>
      </c>
      <c r="O348" s="700">
        <v>0</v>
      </c>
      <c r="P348" s="700">
        <v>0</v>
      </c>
      <c r="Q348" s="705">
        <v>0</v>
      </c>
      <c r="R348" s="700">
        <v>0</v>
      </c>
      <c r="S348" s="701">
        <v>0</v>
      </c>
      <c r="T348" s="700">
        <v>0</v>
      </c>
      <c r="U348" s="701">
        <v>0</v>
      </c>
      <c r="V348" s="700">
        <v>0</v>
      </c>
      <c r="W348" s="701">
        <v>0</v>
      </c>
      <c r="X348" s="700">
        <v>0</v>
      </c>
      <c r="Y348" s="701">
        <v>0</v>
      </c>
      <c r="Z348" s="700">
        <v>0</v>
      </c>
      <c r="AA348" s="701">
        <v>0</v>
      </c>
      <c r="AB348" s="706">
        <v>0</v>
      </c>
      <c r="AC348" s="698">
        <v>0</v>
      </c>
      <c r="AD348" s="996"/>
      <c r="AE348" s="997"/>
      <c r="AF348" s="998"/>
    </row>
    <row r="349" spans="1:32" ht="15" customHeight="1" x14ac:dyDescent="0.2">
      <c r="A349" s="11">
        <v>132</v>
      </c>
      <c r="B349" s="277"/>
      <c r="C349" s="287"/>
      <c r="D349" s="287"/>
      <c r="E349" s="288"/>
      <c r="F349" s="1449" t="s">
        <v>113</v>
      </c>
      <c r="G349" s="1450"/>
      <c r="H349" s="1450"/>
      <c r="I349" s="1450"/>
      <c r="J349" s="1450"/>
      <c r="K349" s="1450"/>
      <c r="L349" s="1740"/>
      <c r="M349" s="702">
        <v>0</v>
      </c>
      <c r="N349" s="699">
        <v>0</v>
      </c>
      <c r="O349" s="700">
        <v>0</v>
      </c>
      <c r="P349" s="700">
        <v>0</v>
      </c>
      <c r="Q349" s="705">
        <v>0</v>
      </c>
      <c r="R349" s="700">
        <v>0</v>
      </c>
      <c r="S349" s="701">
        <v>0</v>
      </c>
      <c r="T349" s="700">
        <v>0</v>
      </c>
      <c r="U349" s="701">
        <v>0</v>
      </c>
      <c r="V349" s="700">
        <v>0</v>
      </c>
      <c r="W349" s="701">
        <v>0</v>
      </c>
      <c r="X349" s="700">
        <v>0</v>
      </c>
      <c r="Y349" s="701">
        <v>0</v>
      </c>
      <c r="Z349" s="700">
        <v>0</v>
      </c>
      <c r="AA349" s="701">
        <v>0</v>
      </c>
      <c r="AB349" s="706">
        <v>0</v>
      </c>
      <c r="AC349" s="698">
        <v>0</v>
      </c>
      <c r="AD349" s="996"/>
      <c r="AE349" s="997"/>
      <c r="AF349" s="998"/>
    </row>
    <row r="350" spans="1:32" ht="15" customHeight="1" x14ac:dyDescent="0.2">
      <c r="A350" s="11">
        <v>133</v>
      </c>
      <c r="B350" s="277"/>
      <c r="C350" s="287"/>
      <c r="D350" s="287"/>
      <c r="E350" s="288"/>
      <c r="F350" s="1458" t="s">
        <v>557</v>
      </c>
      <c r="G350" s="1459"/>
      <c r="H350" s="1459"/>
      <c r="I350" s="1459"/>
      <c r="J350" s="1459"/>
      <c r="K350" s="1459"/>
      <c r="L350" s="1741"/>
      <c r="M350" s="702">
        <v>0</v>
      </c>
      <c r="N350" s="699">
        <v>0</v>
      </c>
      <c r="O350" s="700">
        <v>0</v>
      </c>
      <c r="P350" s="700">
        <v>0</v>
      </c>
      <c r="Q350" s="705">
        <v>0</v>
      </c>
      <c r="R350" s="700">
        <v>0</v>
      </c>
      <c r="S350" s="701">
        <v>0</v>
      </c>
      <c r="T350" s="700">
        <v>0</v>
      </c>
      <c r="U350" s="701">
        <v>0</v>
      </c>
      <c r="V350" s="700">
        <v>0</v>
      </c>
      <c r="W350" s="701">
        <v>0</v>
      </c>
      <c r="X350" s="700">
        <v>0</v>
      </c>
      <c r="Y350" s="701">
        <v>0</v>
      </c>
      <c r="Z350" s="700">
        <v>0</v>
      </c>
      <c r="AA350" s="701">
        <v>0</v>
      </c>
      <c r="AB350" s="706">
        <v>0</v>
      </c>
      <c r="AC350" s="698">
        <v>0</v>
      </c>
      <c r="AD350" s="996"/>
      <c r="AE350" s="997"/>
      <c r="AF350" s="998"/>
    </row>
    <row r="351" spans="1:32" ht="15" customHeight="1" x14ac:dyDescent="0.2">
      <c r="A351" s="11">
        <v>134</v>
      </c>
      <c r="B351" s="277"/>
      <c r="C351" s="287"/>
      <c r="D351" s="287"/>
      <c r="E351" s="1452" t="s">
        <v>15</v>
      </c>
      <c r="F351" s="1453"/>
      <c r="G351" s="1453"/>
      <c r="H351" s="1453"/>
      <c r="I351" s="1453"/>
      <c r="J351" s="1453"/>
      <c r="K351" s="1453"/>
      <c r="L351" s="1738"/>
      <c r="M351" s="411">
        <f>SUM(M352:M354)</f>
        <v>0</v>
      </c>
      <c r="N351" s="410">
        <f t="shared" ref="N351:AC351" si="73">SUBTOTAL(9,N352:N354)</f>
        <v>0</v>
      </c>
      <c r="O351" s="414">
        <f t="shared" si="73"/>
        <v>0</v>
      </c>
      <c r="P351" s="413">
        <f t="shared" si="73"/>
        <v>0</v>
      </c>
      <c r="Q351" s="415">
        <f t="shared" si="73"/>
        <v>0</v>
      </c>
      <c r="R351" s="414">
        <f t="shared" si="73"/>
        <v>0</v>
      </c>
      <c r="S351" s="414">
        <f t="shared" si="73"/>
        <v>0</v>
      </c>
      <c r="T351" s="414">
        <f t="shared" si="73"/>
        <v>0</v>
      </c>
      <c r="U351" s="414">
        <f t="shared" si="73"/>
        <v>0</v>
      </c>
      <c r="V351" s="414">
        <f t="shared" si="73"/>
        <v>0</v>
      </c>
      <c r="W351" s="414">
        <f t="shared" si="73"/>
        <v>0</v>
      </c>
      <c r="X351" s="414">
        <f t="shared" si="73"/>
        <v>0</v>
      </c>
      <c r="Y351" s="414">
        <f t="shared" si="73"/>
        <v>0</v>
      </c>
      <c r="Z351" s="414">
        <f t="shared" si="73"/>
        <v>0</v>
      </c>
      <c r="AA351" s="414">
        <f t="shared" si="73"/>
        <v>0</v>
      </c>
      <c r="AB351" s="424">
        <f t="shared" si="73"/>
        <v>0</v>
      </c>
      <c r="AC351" s="407">
        <f t="shared" si="73"/>
        <v>0</v>
      </c>
      <c r="AD351" s="996"/>
      <c r="AE351" s="997"/>
      <c r="AF351" s="998"/>
    </row>
    <row r="352" spans="1:32" ht="15" customHeight="1" x14ac:dyDescent="0.2">
      <c r="A352" s="11">
        <v>135</v>
      </c>
      <c r="B352" s="277"/>
      <c r="C352" s="287"/>
      <c r="D352" s="287"/>
      <c r="E352" s="288"/>
      <c r="F352" s="1455" t="s">
        <v>109</v>
      </c>
      <c r="G352" s="1456"/>
      <c r="H352" s="1456"/>
      <c r="I352" s="1456"/>
      <c r="J352" s="1456"/>
      <c r="K352" s="1456"/>
      <c r="L352" s="1457"/>
      <c r="M352" s="698">
        <v>0</v>
      </c>
      <c r="N352" s="699">
        <v>0</v>
      </c>
      <c r="O352" s="700">
        <v>0</v>
      </c>
      <c r="P352" s="700">
        <v>0</v>
      </c>
      <c r="Q352" s="705">
        <v>0</v>
      </c>
      <c r="R352" s="700">
        <v>0</v>
      </c>
      <c r="S352" s="701">
        <v>0</v>
      </c>
      <c r="T352" s="700">
        <v>0</v>
      </c>
      <c r="U352" s="701">
        <v>0</v>
      </c>
      <c r="V352" s="700">
        <v>0</v>
      </c>
      <c r="W352" s="701">
        <v>0</v>
      </c>
      <c r="X352" s="700">
        <v>0</v>
      </c>
      <c r="Y352" s="701">
        <v>0</v>
      </c>
      <c r="Z352" s="700">
        <v>0</v>
      </c>
      <c r="AA352" s="701">
        <v>0</v>
      </c>
      <c r="AB352" s="706">
        <v>0</v>
      </c>
      <c r="AC352" s="698">
        <v>0</v>
      </c>
      <c r="AD352" s="996"/>
      <c r="AE352" s="997"/>
      <c r="AF352" s="998"/>
    </row>
    <row r="353" spans="1:32" ht="15" customHeight="1" x14ac:dyDescent="0.2">
      <c r="A353" s="11">
        <v>136</v>
      </c>
      <c r="B353" s="277"/>
      <c r="C353" s="287"/>
      <c r="D353" s="287"/>
      <c r="E353" s="288"/>
      <c r="F353" s="1449" t="s">
        <v>110</v>
      </c>
      <c r="G353" s="1450"/>
      <c r="H353" s="1450"/>
      <c r="I353" s="1450"/>
      <c r="J353" s="1450"/>
      <c r="K353" s="1450"/>
      <c r="L353" s="1451"/>
      <c r="M353" s="698">
        <v>0</v>
      </c>
      <c r="N353" s="699">
        <v>0</v>
      </c>
      <c r="O353" s="700">
        <v>0</v>
      </c>
      <c r="P353" s="700">
        <v>0</v>
      </c>
      <c r="Q353" s="705">
        <v>0</v>
      </c>
      <c r="R353" s="700">
        <v>0</v>
      </c>
      <c r="S353" s="701">
        <v>0</v>
      </c>
      <c r="T353" s="700">
        <v>0</v>
      </c>
      <c r="U353" s="701">
        <v>0</v>
      </c>
      <c r="V353" s="700">
        <v>0</v>
      </c>
      <c r="W353" s="701">
        <v>0</v>
      </c>
      <c r="X353" s="700">
        <v>0</v>
      </c>
      <c r="Y353" s="701">
        <v>0</v>
      </c>
      <c r="Z353" s="700">
        <v>0</v>
      </c>
      <c r="AA353" s="701">
        <v>0</v>
      </c>
      <c r="AB353" s="706">
        <v>0</v>
      </c>
      <c r="AC353" s="698">
        <v>0</v>
      </c>
      <c r="AD353" s="996"/>
      <c r="AE353" s="997"/>
      <c r="AF353" s="998"/>
    </row>
    <row r="354" spans="1:32" ht="15" customHeight="1" x14ac:dyDescent="0.2">
      <c r="A354" s="11">
        <v>137</v>
      </c>
      <c r="B354" s="277"/>
      <c r="C354" s="287"/>
      <c r="D354" s="287"/>
      <c r="E354" s="288"/>
      <c r="F354" s="1458" t="s">
        <v>111</v>
      </c>
      <c r="G354" s="1459"/>
      <c r="H354" s="1459"/>
      <c r="I354" s="1459"/>
      <c r="J354" s="1459"/>
      <c r="K354" s="1459"/>
      <c r="L354" s="1460"/>
      <c r="M354" s="698">
        <v>0</v>
      </c>
      <c r="N354" s="699">
        <v>0</v>
      </c>
      <c r="O354" s="700">
        <v>0</v>
      </c>
      <c r="P354" s="700">
        <v>0</v>
      </c>
      <c r="Q354" s="705">
        <v>0</v>
      </c>
      <c r="R354" s="700">
        <v>0</v>
      </c>
      <c r="S354" s="701">
        <v>0</v>
      </c>
      <c r="T354" s="700">
        <v>0</v>
      </c>
      <c r="U354" s="701">
        <v>0</v>
      </c>
      <c r="V354" s="700">
        <v>0</v>
      </c>
      <c r="W354" s="701">
        <v>0</v>
      </c>
      <c r="X354" s="700">
        <v>0</v>
      </c>
      <c r="Y354" s="701">
        <v>0</v>
      </c>
      <c r="Z354" s="700">
        <v>0</v>
      </c>
      <c r="AA354" s="701">
        <v>0</v>
      </c>
      <c r="AB354" s="706">
        <v>0</v>
      </c>
      <c r="AC354" s="698">
        <v>0</v>
      </c>
      <c r="AD354" s="996"/>
      <c r="AE354" s="997"/>
      <c r="AF354" s="998"/>
    </row>
    <row r="355" spans="1:32" ht="15" customHeight="1" x14ac:dyDescent="0.2">
      <c r="A355" s="11">
        <v>138</v>
      </c>
      <c r="B355" s="277"/>
      <c r="C355" s="287"/>
      <c r="D355" s="287"/>
      <c r="E355" s="1452" t="s">
        <v>18</v>
      </c>
      <c r="F355" s="1453"/>
      <c r="G355" s="1453"/>
      <c r="H355" s="1453"/>
      <c r="I355" s="1453"/>
      <c r="J355" s="1453"/>
      <c r="K355" s="1453"/>
      <c r="L355" s="1738"/>
      <c r="M355" s="411">
        <f>SUM(M356:M358)</f>
        <v>0</v>
      </c>
      <c r="N355" s="410">
        <f t="shared" ref="N355:AC355" si="74">SUBTOTAL(9,N356:N359)</f>
        <v>0</v>
      </c>
      <c r="O355" s="414">
        <f t="shared" si="74"/>
        <v>0</v>
      </c>
      <c r="P355" s="413">
        <f t="shared" si="74"/>
        <v>0</v>
      </c>
      <c r="Q355" s="415">
        <f t="shared" si="74"/>
        <v>0</v>
      </c>
      <c r="R355" s="414">
        <f t="shared" si="74"/>
        <v>0</v>
      </c>
      <c r="S355" s="414">
        <f t="shared" si="74"/>
        <v>0</v>
      </c>
      <c r="T355" s="414">
        <f t="shared" si="74"/>
        <v>0</v>
      </c>
      <c r="U355" s="414">
        <f t="shared" si="74"/>
        <v>0</v>
      </c>
      <c r="V355" s="414">
        <f t="shared" si="74"/>
        <v>0</v>
      </c>
      <c r="W355" s="414">
        <f t="shared" si="74"/>
        <v>0</v>
      </c>
      <c r="X355" s="414">
        <f t="shared" si="74"/>
        <v>0</v>
      </c>
      <c r="Y355" s="414">
        <f t="shared" si="74"/>
        <v>0</v>
      </c>
      <c r="Z355" s="414">
        <f t="shared" si="74"/>
        <v>0</v>
      </c>
      <c r="AA355" s="414">
        <f t="shared" si="74"/>
        <v>0</v>
      </c>
      <c r="AB355" s="424">
        <f t="shared" si="74"/>
        <v>0</v>
      </c>
      <c r="AC355" s="407">
        <f t="shared" si="74"/>
        <v>0</v>
      </c>
      <c r="AD355" s="996"/>
      <c r="AE355" s="997"/>
      <c r="AF355" s="998"/>
    </row>
    <row r="356" spans="1:32" ht="15" customHeight="1" x14ac:dyDescent="0.2">
      <c r="A356" s="11">
        <v>139</v>
      </c>
      <c r="B356" s="277"/>
      <c r="C356" s="287"/>
      <c r="D356" s="287"/>
      <c r="E356" s="288"/>
      <c r="F356" s="1455" t="s">
        <v>114</v>
      </c>
      <c r="G356" s="1456"/>
      <c r="H356" s="1456"/>
      <c r="I356" s="1456"/>
      <c r="J356" s="1456"/>
      <c r="K356" s="1456"/>
      <c r="L356" s="1457"/>
      <c r="M356" s="698">
        <v>0</v>
      </c>
      <c r="N356" s="699">
        <v>0</v>
      </c>
      <c r="O356" s="700">
        <v>0</v>
      </c>
      <c r="P356" s="700">
        <v>0</v>
      </c>
      <c r="Q356" s="705">
        <v>0</v>
      </c>
      <c r="R356" s="700">
        <v>0</v>
      </c>
      <c r="S356" s="701">
        <v>0</v>
      </c>
      <c r="T356" s="700">
        <v>0</v>
      </c>
      <c r="U356" s="701">
        <v>0</v>
      </c>
      <c r="V356" s="700">
        <v>0</v>
      </c>
      <c r="W356" s="701">
        <v>0</v>
      </c>
      <c r="X356" s="700">
        <v>0</v>
      </c>
      <c r="Y356" s="701">
        <v>0</v>
      </c>
      <c r="Z356" s="700">
        <v>0</v>
      </c>
      <c r="AA356" s="701">
        <v>0</v>
      </c>
      <c r="AB356" s="706">
        <v>0</v>
      </c>
      <c r="AC356" s="698">
        <v>0</v>
      </c>
      <c r="AD356" s="996"/>
      <c r="AE356" s="997"/>
      <c r="AF356" s="998"/>
    </row>
    <row r="357" spans="1:32" ht="15" customHeight="1" x14ac:dyDescent="0.2">
      <c r="A357" s="11">
        <v>140</v>
      </c>
      <c r="B357" s="277"/>
      <c r="C357" s="287"/>
      <c r="D357" s="287"/>
      <c r="E357" s="288"/>
      <c r="F357" s="1449" t="s">
        <v>115</v>
      </c>
      <c r="G357" s="1450"/>
      <c r="H357" s="1450"/>
      <c r="I357" s="1450"/>
      <c r="J357" s="1450"/>
      <c r="K357" s="1450"/>
      <c r="L357" s="1451"/>
      <c r="M357" s="698">
        <v>0</v>
      </c>
      <c r="N357" s="699">
        <v>0</v>
      </c>
      <c r="O357" s="700">
        <v>0</v>
      </c>
      <c r="P357" s="700"/>
      <c r="Q357" s="705">
        <v>0</v>
      </c>
      <c r="R357" s="700">
        <v>0</v>
      </c>
      <c r="S357" s="701">
        <v>0</v>
      </c>
      <c r="T357" s="700">
        <v>0</v>
      </c>
      <c r="U357" s="701">
        <v>0</v>
      </c>
      <c r="V357" s="700">
        <v>0</v>
      </c>
      <c r="W357" s="701">
        <v>0</v>
      </c>
      <c r="X357" s="700">
        <v>0</v>
      </c>
      <c r="Y357" s="701">
        <v>0</v>
      </c>
      <c r="Z357" s="700">
        <v>0</v>
      </c>
      <c r="AA357" s="701">
        <v>0</v>
      </c>
      <c r="AB357" s="706">
        <v>0</v>
      </c>
      <c r="AC357" s="698">
        <v>0</v>
      </c>
      <c r="AD357" s="996"/>
      <c r="AE357" s="997"/>
      <c r="AF357" s="998"/>
    </row>
    <row r="358" spans="1:32" ht="15" customHeight="1" x14ac:dyDescent="0.2">
      <c r="A358" s="11">
        <v>141</v>
      </c>
      <c r="B358" s="277"/>
      <c r="C358" s="287"/>
      <c r="D358" s="287"/>
      <c r="E358" s="288"/>
      <c r="F358" s="1458" t="s">
        <v>558</v>
      </c>
      <c r="G358" s="1459"/>
      <c r="H358" s="1459"/>
      <c r="I358" s="1459"/>
      <c r="J358" s="1459"/>
      <c r="K358" s="1459"/>
      <c r="L358" s="1460"/>
      <c r="M358" s="698">
        <v>0</v>
      </c>
      <c r="N358" s="699">
        <v>0</v>
      </c>
      <c r="O358" s="700">
        <v>0</v>
      </c>
      <c r="P358" s="700">
        <v>0</v>
      </c>
      <c r="Q358" s="705">
        <v>0</v>
      </c>
      <c r="R358" s="700">
        <v>0</v>
      </c>
      <c r="S358" s="701">
        <v>0</v>
      </c>
      <c r="T358" s="700">
        <v>0</v>
      </c>
      <c r="U358" s="701">
        <v>0</v>
      </c>
      <c r="V358" s="700">
        <v>0</v>
      </c>
      <c r="W358" s="701">
        <v>0</v>
      </c>
      <c r="X358" s="700">
        <v>0</v>
      </c>
      <c r="Y358" s="701">
        <v>0</v>
      </c>
      <c r="Z358" s="700">
        <v>0</v>
      </c>
      <c r="AA358" s="701">
        <v>0</v>
      </c>
      <c r="AB358" s="706">
        <v>0</v>
      </c>
      <c r="AC358" s="698">
        <v>0</v>
      </c>
      <c r="AD358" s="1671"/>
      <c r="AE358" s="1672"/>
      <c r="AF358" s="1673"/>
    </row>
    <row r="359" spans="1:32" ht="15" customHeight="1" x14ac:dyDescent="0.2">
      <c r="A359" s="11">
        <v>142</v>
      </c>
      <c r="B359" s="277"/>
      <c r="C359" s="287"/>
      <c r="D359" s="1485" t="s">
        <v>22</v>
      </c>
      <c r="E359" s="1486"/>
      <c r="F359" s="1486"/>
      <c r="G359" s="1486"/>
      <c r="H359" s="1486"/>
      <c r="I359" s="1486"/>
      <c r="J359" s="1486"/>
      <c r="K359" s="1486"/>
      <c r="L359" s="1486"/>
      <c r="M359" s="1486"/>
      <c r="N359" s="1486"/>
      <c r="O359" s="1486"/>
      <c r="P359" s="1486"/>
      <c r="Q359" s="1486"/>
      <c r="R359" s="1486"/>
      <c r="S359" s="1486"/>
      <c r="T359" s="1486"/>
      <c r="U359" s="1486"/>
      <c r="V359" s="1486"/>
      <c r="W359" s="1486"/>
      <c r="X359" s="1486"/>
      <c r="Y359" s="1486"/>
      <c r="Z359" s="1486"/>
      <c r="AA359" s="1486"/>
      <c r="AB359" s="1486"/>
      <c r="AC359" s="1486"/>
      <c r="AD359" s="1486"/>
      <c r="AE359" s="1486"/>
      <c r="AF359" s="1487"/>
    </row>
    <row r="360" spans="1:32" ht="15" customHeight="1" x14ac:dyDescent="0.2">
      <c r="A360" s="11">
        <v>143</v>
      </c>
      <c r="B360" s="277"/>
      <c r="C360" s="287"/>
      <c r="D360" s="287"/>
      <c r="E360" s="1532" t="s">
        <v>118</v>
      </c>
      <c r="F360" s="1533"/>
      <c r="G360" s="1533"/>
      <c r="H360" s="1533"/>
      <c r="I360" s="1533"/>
      <c r="J360" s="1533"/>
      <c r="K360" s="1533"/>
      <c r="L360" s="1534"/>
      <c r="M360" s="407">
        <f>SUM(M361:M362)</f>
        <v>0</v>
      </c>
      <c r="N360" s="410">
        <f t="shared" ref="N360:AC360" si="75">SUBTOTAL(9,N361:N362)</f>
        <v>0</v>
      </c>
      <c r="O360" s="414">
        <f t="shared" si="75"/>
        <v>0</v>
      </c>
      <c r="P360" s="413">
        <f t="shared" si="75"/>
        <v>0</v>
      </c>
      <c r="Q360" s="415">
        <f t="shared" si="75"/>
        <v>0</v>
      </c>
      <c r="R360" s="414">
        <f t="shared" si="75"/>
        <v>0</v>
      </c>
      <c r="S360" s="414">
        <f t="shared" si="75"/>
        <v>0</v>
      </c>
      <c r="T360" s="414">
        <f t="shared" si="75"/>
        <v>0</v>
      </c>
      <c r="U360" s="414">
        <f t="shared" si="75"/>
        <v>0</v>
      </c>
      <c r="V360" s="414">
        <f t="shared" si="75"/>
        <v>0</v>
      </c>
      <c r="W360" s="414">
        <f t="shared" si="75"/>
        <v>0</v>
      </c>
      <c r="X360" s="414">
        <f t="shared" si="75"/>
        <v>0</v>
      </c>
      <c r="Y360" s="414">
        <f t="shared" si="75"/>
        <v>0</v>
      </c>
      <c r="Z360" s="414">
        <f t="shared" si="75"/>
        <v>0</v>
      </c>
      <c r="AA360" s="414">
        <f t="shared" si="75"/>
        <v>0</v>
      </c>
      <c r="AB360" s="424">
        <f t="shared" si="75"/>
        <v>0</v>
      </c>
      <c r="AC360" s="407">
        <f t="shared" si="75"/>
        <v>0</v>
      </c>
      <c r="AD360" s="1745"/>
      <c r="AE360" s="1746"/>
      <c r="AF360" s="1747"/>
    </row>
    <row r="361" spans="1:32" ht="15" customHeight="1" x14ac:dyDescent="0.2">
      <c r="A361" s="11">
        <v>144</v>
      </c>
      <c r="B361" s="277"/>
      <c r="C361" s="287"/>
      <c r="D361" s="287"/>
      <c r="E361" s="288"/>
      <c r="F361" s="1455" t="s">
        <v>124</v>
      </c>
      <c r="G361" s="1456"/>
      <c r="H361" s="1456"/>
      <c r="I361" s="1456"/>
      <c r="J361" s="1456"/>
      <c r="K361" s="1456"/>
      <c r="L361" s="1457"/>
      <c r="M361" s="698">
        <v>0</v>
      </c>
      <c r="N361" s="699">
        <v>0</v>
      </c>
      <c r="O361" s="700">
        <v>0</v>
      </c>
      <c r="P361" s="700">
        <v>0</v>
      </c>
      <c r="Q361" s="705">
        <v>0</v>
      </c>
      <c r="R361" s="700">
        <v>0</v>
      </c>
      <c r="S361" s="701">
        <v>0</v>
      </c>
      <c r="T361" s="700">
        <v>0</v>
      </c>
      <c r="U361" s="701">
        <v>0</v>
      </c>
      <c r="V361" s="700">
        <v>0</v>
      </c>
      <c r="W361" s="701">
        <v>0</v>
      </c>
      <c r="X361" s="700">
        <v>0</v>
      </c>
      <c r="Y361" s="701">
        <v>0</v>
      </c>
      <c r="Z361" s="700">
        <v>0</v>
      </c>
      <c r="AA361" s="701">
        <v>0</v>
      </c>
      <c r="AB361" s="706">
        <v>0</v>
      </c>
      <c r="AC361" s="698">
        <v>0</v>
      </c>
      <c r="AD361" s="996"/>
      <c r="AE361" s="997"/>
      <c r="AF361" s="998"/>
    </row>
    <row r="362" spans="1:32" ht="15" customHeight="1" x14ac:dyDescent="0.2">
      <c r="A362" s="11">
        <v>145</v>
      </c>
      <c r="B362" s="277"/>
      <c r="C362" s="287"/>
      <c r="D362" s="287"/>
      <c r="E362" s="288"/>
      <c r="F362" s="1458" t="s">
        <v>571</v>
      </c>
      <c r="G362" s="1459"/>
      <c r="H362" s="1459"/>
      <c r="I362" s="1459"/>
      <c r="J362" s="1459"/>
      <c r="K362" s="1459"/>
      <c r="L362" s="1460"/>
      <c r="M362" s="698">
        <v>0</v>
      </c>
      <c r="N362" s="699">
        <v>0</v>
      </c>
      <c r="O362" s="700">
        <v>0</v>
      </c>
      <c r="P362" s="700">
        <v>0</v>
      </c>
      <c r="Q362" s="705">
        <v>0</v>
      </c>
      <c r="R362" s="700">
        <v>0</v>
      </c>
      <c r="S362" s="701">
        <v>0</v>
      </c>
      <c r="T362" s="700">
        <v>0</v>
      </c>
      <c r="U362" s="701">
        <v>0</v>
      </c>
      <c r="V362" s="700">
        <v>0</v>
      </c>
      <c r="W362" s="701">
        <v>0</v>
      </c>
      <c r="X362" s="700">
        <v>0</v>
      </c>
      <c r="Y362" s="701">
        <v>0</v>
      </c>
      <c r="Z362" s="700">
        <v>0</v>
      </c>
      <c r="AA362" s="701">
        <v>0</v>
      </c>
      <c r="AB362" s="706">
        <v>0</v>
      </c>
      <c r="AC362" s="698">
        <v>0</v>
      </c>
      <c r="AD362" s="996"/>
      <c r="AE362" s="997"/>
      <c r="AF362" s="998"/>
    </row>
    <row r="363" spans="1:32" ht="15" customHeight="1" x14ac:dyDescent="0.2">
      <c r="A363" s="11">
        <v>146</v>
      </c>
      <c r="B363" s="277"/>
      <c r="C363" s="287"/>
      <c r="D363" s="287"/>
      <c r="E363" s="1452" t="s">
        <v>119</v>
      </c>
      <c r="F363" s="1453"/>
      <c r="G363" s="1453"/>
      <c r="H363" s="1453"/>
      <c r="I363" s="1453"/>
      <c r="J363" s="1453"/>
      <c r="K363" s="1453"/>
      <c r="L363" s="1454"/>
      <c r="M363" s="407">
        <f>SUM(M364:M366)</f>
        <v>0</v>
      </c>
      <c r="N363" s="410">
        <f t="shared" ref="N363:AC363" si="76">SUBTOTAL(9,N364:N366)</f>
        <v>0</v>
      </c>
      <c r="O363" s="414">
        <f t="shared" si="76"/>
        <v>0</v>
      </c>
      <c r="P363" s="413">
        <f t="shared" si="76"/>
        <v>0</v>
      </c>
      <c r="Q363" s="415">
        <f t="shared" si="76"/>
        <v>0</v>
      </c>
      <c r="R363" s="414">
        <f t="shared" si="76"/>
        <v>0</v>
      </c>
      <c r="S363" s="414">
        <f t="shared" si="76"/>
        <v>0</v>
      </c>
      <c r="T363" s="414">
        <f t="shared" si="76"/>
        <v>0</v>
      </c>
      <c r="U363" s="414">
        <f t="shared" si="76"/>
        <v>0</v>
      </c>
      <c r="V363" s="414">
        <f t="shared" si="76"/>
        <v>0</v>
      </c>
      <c r="W363" s="414">
        <f t="shared" si="76"/>
        <v>0</v>
      </c>
      <c r="X363" s="414">
        <f t="shared" si="76"/>
        <v>0</v>
      </c>
      <c r="Y363" s="414">
        <f t="shared" si="76"/>
        <v>0</v>
      </c>
      <c r="Z363" s="414">
        <f t="shared" si="76"/>
        <v>0</v>
      </c>
      <c r="AA363" s="414">
        <f t="shared" si="76"/>
        <v>0</v>
      </c>
      <c r="AB363" s="424">
        <f t="shared" si="76"/>
        <v>0</v>
      </c>
      <c r="AC363" s="407">
        <f t="shared" si="76"/>
        <v>0</v>
      </c>
      <c r="AD363" s="996"/>
      <c r="AE363" s="997"/>
      <c r="AF363" s="998"/>
    </row>
    <row r="364" spans="1:32" ht="15" customHeight="1" x14ac:dyDescent="0.2">
      <c r="A364" s="11">
        <v>147</v>
      </c>
      <c r="B364" s="277"/>
      <c r="C364" s="287"/>
      <c r="D364" s="287"/>
      <c r="E364" s="288"/>
      <c r="F364" s="1455" t="s">
        <v>116</v>
      </c>
      <c r="G364" s="1456"/>
      <c r="H364" s="1456"/>
      <c r="I364" s="1456"/>
      <c r="J364" s="1456"/>
      <c r="K364" s="1456"/>
      <c r="L364" s="1457"/>
      <c r="M364" s="698">
        <v>0</v>
      </c>
      <c r="N364" s="699">
        <v>0</v>
      </c>
      <c r="O364" s="700">
        <v>0</v>
      </c>
      <c r="P364" s="700">
        <v>0</v>
      </c>
      <c r="Q364" s="705">
        <v>0</v>
      </c>
      <c r="R364" s="700">
        <v>0</v>
      </c>
      <c r="S364" s="701">
        <v>0</v>
      </c>
      <c r="T364" s="700">
        <v>0</v>
      </c>
      <c r="U364" s="701">
        <v>0</v>
      </c>
      <c r="V364" s="700">
        <v>0</v>
      </c>
      <c r="W364" s="701">
        <v>0</v>
      </c>
      <c r="X364" s="700">
        <v>0</v>
      </c>
      <c r="Y364" s="701">
        <v>0</v>
      </c>
      <c r="Z364" s="700">
        <v>0</v>
      </c>
      <c r="AA364" s="701">
        <v>0</v>
      </c>
      <c r="AB364" s="706">
        <v>0</v>
      </c>
      <c r="AC364" s="698">
        <v>0</v>
      </c>
      <c r="AD364" s="996"/>
      <c r="AE364" s="997"/>
      <c r="AF364" s="998"/>
    </row>
    <row r="365" spans="1:32" ht="15" customHeight="1" x14ac:dyDescent="0.2">
      <c r="A365" s="11">
        <v>148</v>
      </c>
      <c r="B365" s="277"/>
      <c r="C365" s="287"/>
      <c r="D365" s="287"/>
      <c r="E365" s="288"/>
      <c r="F365" s="1449" t="s">
        <v>567</v>
      </c>
      <c r="G365" s="1450"/>
      <c r="H365" s="1450"/>
      <c r="I365" s="1450"/>
      <c r="J365" s="1450"/>
      <c r="K365" s="1450"/>
      <c r="L365" s="1451"/>
      <c r="M365" s="698">
        <v>0</v>
      </c>
      <c r="N365" s="699">
        <v>0</v>
      </c>
      <c r="O365" s="700">
        <v>0</v>
      </c>
      <c r="P365" s="700">
        <v>0</v>
      </c>
      <c r="Q365" s="705">
        <v>0</v>
      </c>
      <c r="R365" s="700">
        <v>0</v>
      </c>
      <c r="S365" s="701">
        <v>0</v>
      </c>
      <c r="T365" s="700">
        <v>0</v>
      </c>
      <c r="U365" s="701">
        <v>0</v>
      </c>
      <c r="V365" s="700">
        <v>0</v>
      </c>
      <c r="W365" s="701">
        <v>0</v>
      </c>
      <c r="X365" s="700">
        <v>0</v>
      </c>
      <c r="Y365" s="701">
        <v>0</v>
      </c>
      <c r="Z365" s="700">
        <v>0</v>
      </c>
      <c r="AA365" s="701">
        <v>0</v>
      </c>
      <c r="AB365" s="706">
        <v>0</v>
      </c>
      <c r="AC365" s="698">
        <v>0</v>
      </c>
      <c r="AD365" s="996"/>
      <c r="AE365" s="997"/>
      <c r="AF365" s="998"/>
    </row>
    <row r="366" spans="1:32" ht="27.75" customHeight="1" x14ac:dyDescent="0.2">
      <c r="A366" s="11">
        <v>149</v>
      </c>
      <c r="B366" s="277"/>
      <c r="C366" s="287"/>
      <c r="D366" s="287"/>
      <c r="E366" s="288"/>
      <c r="F366" s="1458" t="s">
        <v>125</v>
      </c>
      <c r="G366" s="1459"/>
      <c r="H366" s="1459"/>
      <c r="I366" s="1459"/>
      <c r="J366" s="1459"/>
      <c r="K366" s="1459"/>
      <c r="L366" s="1460"/>
      <c r="M366" s="698">
        <v>0</v>
      </c>
      <c r="N366" s="699">
        <v>0</v>
      </c>
      <c r="O366" s="700">
        <v>0</v>
      </c>
      <c r="P366" s="700">
        <v>0</v>
      </c>
      <c r="Q366" s="705">
        <v>0</v>
      </c>
      <c r="R366" s="700">
        <v>0</v>
      </c>
      <c r="S366" s="701">
        <v>0</v>
      </c>
      <c r="T366" s="700">
        <v>0</v>
      </c>
      <c r="U366" s="701">
        <v>0</v>
      </c>
      <c r="V366" s="700">
        <v>0</v>
      </c>
      <c r="W366" s="701">
        <v>0</v>
      </c>
      <c r="X366" s="700">
        <v>0</v>
      </c>
      <c r="Y366" s="701">
        <v>0</v>
      </c>
      <c r="Z366" s="700">
        <v>0</v>
      </c>
      <c r="AA366" s="701">
        <v>0</v>
      </c>
      <c r="AB366" s="706">
        <v>0</v>
      </c>
      <c r="AC366" s="698">
        <v>0</v>
      </c>
      <c r="AD366" s="996"/>
      <c r="AE366" s="997"/>
      <c r="AF366" s="998"/>
    </row>
    <row r="367" spans="1:32" ht="15" customHeight="1" x14ac:dyDescent="0.2">
      <c r="A367" s="11">
        <v>150</v>
      </c>
      <c r="B367" s="277"/>
      <c r="C367" s="287"/>
      <c r="D367" s="287"/>
      <c r="E367" s="1452" t="s">
        <v>120</v>
      </c>
      <c r="F367" s="1453"/>
      <c r="G367" s="1453"/>
      <c r="H367" s="1453"/>
      <c r="I367" s="1453"/>
      <c r="J367" s="1453"/>
      <c r="K367" s="1453"/>
      <c r="L367" s="1454"/>
      <c r="M367" s="407">
        <f>SUM(M368:M369)</f>
        <v>0</v>
      </c>
      <c r="N367" s="410">
        <f t="shared" ref="N367:AC367" si="77">SUBTOTAL(9,N368:N369)</f>
        <v>0</v>
      </c>
      <c r="O367" s="414">
        <f t="shared" si="77"/>
        <v>0</v>
      </c>
      <c r="P367" s="413">
        <f t="shared" si="77"/>
        <v>0</v>
      </c>
      <c r="Q367" s="415">
        <f t="shared" si="77"/>
        <v>0</v>
      </c>
      <c r="R367" s="414">
        <f t="shared" si="77"/>
        <v>0</v>
      </c>
      <c r="S367" s="414">
        <f t="shared" si="77"/>
        <v>0</v>
      </c>
      <c r="T367" s="414">
        <f t="shared" si="77"/>
        <v>0</v>
      </c>
      <c r="U367" s="414">
        <f t="shared" si="77"/>
        <v>0</v>
      </c>
      <c r="V367" s="414">
        <f t="shared" si="77"/>
        <v>0</v>
      </c>
      <c r="W367" s="414">
        <f t="shared" si="77"/>
        <v>0</v>
      </c>
      <c r="X367" s="414">
        <f t="shared" si="77"/>
        <v>0</v>
      </c>
      <c r="Y367" s="414">
        <f t="shared" si="77"/>
        <v>0</v>
      </c>
      <c r="Z367" s="414">
        <f t="shared" si="77"/>
        <v>0</v>
      </c>
      <c r="AA367" s="414">
        <f t="shared" si="77"/>
        <v>0</v>
      </c>
      <c r="AB367" s="424">
        <f t="shared" si="77"/>
        <v>0</v>
      </c>
      <c r="AC367" s="407">
        <f t="shared" si="77"/>
        <v>0</v>
      </c>
      <c r="AD367" s="996"/>
      <c r="AE367" s="997"/>
      <c r="AF367" s="998"/>
    </row>
    <row r="368" spans="1:32" ht="15" customHeight="1" x14ac:dyDescent="0.2">
      <c r="A368" s="11">
        <v>151</v>
      </c>
      <c r="B368" s="277"/>
      <c r="C368" s="287"/>
      <c r="D368" s="287"/>
      <c r="E368" s="288"/>
      <c r="F368" s="1455" t="s">
        <v>117</v>
      </c>
      <c r="G368" s="1456"/>
      <c r="H368" s="1456"/>
      <c r="I368" s="1456"/>
      <c r="J368" s="1456"/>
      <c r="K368" s="1456"/>
      <c r="L368" s="1457"/>
      <c r="M368" s="698">
        <v>0</v>
      </c>
      <c r="N368" s="699">
        <v>0</v>
      </c>
      <c r="O368" s="700">
        <v>0</v>
      </c>
      <c r="P368" s="700">
        <v>0</v>
      </c>
      <c r="Q368" s="705">
        <v>0</v>
      </c>
      <c r="R368" s="700">
        <v>0</v>
      </c>
      <c r="S368" s="701">
        <v>0</v>
      </c>
      <c r="T368" s="700">
        <v>0</v>
      </c>
      <c r="U368" s="701">
        <v>0</v>
      </c>
      <c r="V368" s="700">
        <v>0</v>
      </c>
      <c r="W368" s="701">
        <v>0</v>
      </c>
      <c r="X368" s="700">
        <v>0</v>
      </c>
      <c r="Y368" s="701">
        <v>0</v>
      </c>
      <c r="Z368" s="700">
        <v>0</v>
      </c>
      <c r="AA368" s="701">
        <v>0</v>
      </c>
      <c r="AB368" s="706">
        <v>0</v>
      </c>
      <c r="AC368" s="698">
        <v>0</v>
      </c>
      <c r="AD368" s="996"/>
      <c r="AE368" s="997"/>
      <c r="AF368" s="998"/>
    </row>
    <row r="369" spans="1:32" ht="15" customHeight="1" x14ac:dyDescent="0.2">
      <c r="A369" s="11">
        <v>152</v>
      </c>
      <c r="B369" s="277"/>
      <c r="C369" s="287"/>
      <c r="D369" s="287"/>
      <c r="E369" s="288"/>
      <c r="F369" s="1458" t="s">
        <v>572</v>
      </c>
      <c r="G369" s="1459"/>
      <c r="H369" s="1459"/>
      <c r="I369" s="1459"/>
      <c r="J369" s="1459"/>
      <c r="K369" s="1459"/>
      <c r="L369" s="1460"/>
      <c r="M369" s="698">
        <v>0</v>
      </c>
      <c r="N369" s="699">
        <v>0</v>
      </c>
      <c r="O369" s="700">
        <v>0</v>
      </c>
      <c r="P369" s="700">
        <v>0</v>
      </c>
      <c r="Q369" s="705">
        <v>0</v>
      </c>
      <c r="R369" s="700">
        <v>0</v>
      </c>
      <c r="S369" s="701">
        <v>0</v>
      </c>
      <c r="T369" s="700">
        <v>0</v>
      </c>
      <c r="U369" s="701">
        <v>0</v>
      </c>
      <c r="V369" s="700">
        <v>0</v>
      </c>
      <c r="W369" s="701">
        <v>0</v>
      </c>
      <c r="X369" s="700">
        <v>0</v>
      </c>
      <c r="Y369" s="701">
        <v>0</v>
      </c>
      <c r="Z369" s="700">
        <v>0</v>
      </c>
      <c r="AA369" s="701">
        <v>0</v>
      </c>
      <c r="AB369" s="706">
        <v>0</v>
      </c>
      <c r="AC369" s="698">
        <v>0</v>
      </c>
      <c r="AD369" s="996"/>
      <c r="AE369" s="997"/>
      <c r="AF369" s="998"/>
    </row>
    <row r="370" spans="1:32" ht="15" customHeight="1" x14ac:dyDescent="0.2">
      <c r="A370" s="11">
        <v>153</v>
      </c>
      <c r="B370" s="277"/>
      <c r="C370" s="287"/>
      <c r="D370" s="287"/>
      <c r="E370" s="1452" t="s">
        <v>121</v>
      </c>
      <c r="F370" s="1453"/>
      <c r="G370" s="1453"/>
      <c r="H370" s="1453"/>
      <c r="I370" s="1453"/>
      <c r="J370" s="1453"/>
      <c r="K370" s="1453"/>
      <c r="L370" s="1454"/>
      <c r="M370" s="407">
        <f>SUM(M371:M373)</f>
        <v>0</v>
      </c>
      <c r="N370" s="410">
        <f t="shared" ref="N370:AC370" si="78">SUBTOTAL(9,N371:N373)</f>
        <v>0</v>
      </c>
      <c r="O370" s="414">
        <f t="shared" si="78"/>
        <v>0</v>
      </c>
      <c r="P370" s="413">
        <f t="shared" si="78"/>
        <v>0</v>
      </c>
      <c r="Q370" s="415">
        <f t="shared" si="78"/>
        <v>0</v>
      </c>
      <c r="R370" s="414">
        <f t="shared" si="78"/>
        <v>0</v>
      </c>
      <c r="S370" s="414">
        <f t="shared" si="78"/>
        <v>0</v>
      </c>
      <c r="T370" s="414">
        <f t="shared" si="78"/>
        <v>0</v>
      </c>
      <c r="U370" s="414">
        <f t="shared" si="78"/>
        <v>0</v>
      </c>
      <c r="V370" s="414">
        <f t="shared" si="78"/>
        <v>0</v>
      </c>
      <c r="W370" s="414">
        <f t="shared" si="78"/>
        <v>0</v>
      </c>
      <c r="X370" s="414">
        <f t="shared" si="78"/>
        <v>0</v>
      </c>
      <c r="Y370" s="414">
        <f t="shared" si="78"/>
        <v>0</v>
      </c>
      <c r="Z370" s="414">
        <f t="shared" si="78"/>
        <v>0</v>
      </c>
      <c r="AA370" s="414">
        <f t="shared" si="78"/>
        <v>0</v>
      </c>
      <c r="AB370" s="424">
        <f t="shared" si="78"/>
        <v>0</v>
      </c>
      <c r="AC370" s="407">
        <f t="shared" si="78"/>
        <v>0</v>
      </c>
      <c r="AD370" s="996"/>
      <c r="AE370" s="997"/>
      <c r="AF370" s="998"/>
    </row>
    <row r="371" spans="1:32" ht="15" customHeight="1" x14ac:dyDescent="0.2">
      <c r="A371" s="11">
        <v>154</v>
      </c>
      <c r="B371" s="277"/>
      <c r="C371" s="287"/>
      <c r="D371" s="287"/>
      <c r="E371" s="288"/>
      <c r="F371" s="1455" t="s">
        <v>122</v>
      </c>
      <c r="G371" s="1456"/>
      <c r="H371" s="1456"/>
      <c r="I371" s="1456"/>
      <c r="J371" s="1456"/>
      <c r="K371" s="1456"/>
      <c r="L371" s="1457"/>
      <c r="M371" s="698">
        <v>0</v>
      </c>
      <c r="N371" s="699">
        <v>0</v>
      </c>
      <c r="O371" s="700">
        <v>0</v>
      </c>
      <c r="P371" s="700">
        <v>0</v>
      </c>
      <c r="Q371" s="705">
        <v>0</v>
      </c>
      <c r="R371" s="700">
        <v>0</v>
      </c>
      <c r="S371" s="701">
        <v>0</v>
      </c>
      <c r="T371" s="700">
        <v>0</v>
      </c>
      <c r="U371" s="701">
        <v>0</v>
      </c>
      <c r="V371" s="700">
        <v>0</v>
      </c>
      <c r="W371" s="701">
        <v>0</v>
      </c>
      <c r="X371" s="700">
        <v>0</v>
      </c>
      <c r="Y371" s="701">
        <v>0</v>
      </c>
      <c r="Z371" s="700">
        <v>0</v>
      </c>
      <c r="AA371" s="701">
        <v>0</v>
      </c>
      <c r="AB371" s="706">
        <v>0</v>
      </c>
      <c r="AC371" s="698">
        <v>0</v>
      </c>
      <c r="AD371" s="996"/>
      <c r="AE371" s="997"/>
      <c r="AF371" s="998"/>
    </row>
    <row r="372" spans="1:32" ht="15" customHeight="1" x14ac:dyDescent="0.2">
      <c r="A372" s="11">
        <v>155</v>
      </c>
      <c r="B372" s="277"/>
      <c r="C372" s="287"/>
      <c r="D372" s="287"/>
      <c r="E372" s="288"/>
      <c r="F372" s="1449" t="s">
        <v>573</v>
      </c>
      <c r="G372" s="1450"/>
      <c r="H372" s="1450"/>
      <c r="I372" s="1450"/>
      <c r="J372" s="1450"/>
      <c r="K372" s="1450"/>
      <c r="L372" s="1451"/>
      <c r="M372" s="698">
        <v>0</v>
      </c>
      <c r="N372" s="699">
        <v>0</v>
      </c>
      <c r="O372" s="700">
        <v>0</v>
      </c>
      <c r="P372" s="700">
        <v>0</v>
      </c>
      <c r="Q372" s="705">
        <v>0</v>
      </c>
      <c r="R372" s="700">
        <v>0</v>
      </c>
      <c r="S372" s="701">
        <v>0</v>
      </c>
      <c r="T372" s="700">
        <v>0</v>
      </c>
      <c r="U372" s="701">
        <v>0</v>
      </c>
      <c r="V372" s="700">
        <v>0</v>
      </c>
      <c r="W372" s="701">
        <v>0</v>
      </c>
      <c r="X372" s="700">
        <v>0</v>
      </c>
      <c r="Y372" s="701">
        <v>0</v>
      </c>
      <c r="Z372" s="700">
        <v>0</v>
      </c>
      <c r="AA372" s="701">
        <v>0</v>
      </c>
      <c r="AB372" s="706">
        <v>0</v>
      </c>
      <c r="AC372" s="698">
        <v>0</v>
      </c>
      <c r="AD372" s="996"/>
      <c r="AE372" s="997"/>
      <c r="AF372" s="998"/>
    </row>
    <row r="373" spans="1:32" ht="27.75" customHeight="1" x14ac:dyDescent="0.2">
      <c r="A373" s="11">
        <v>156</v>
      </c>
      <c r="B373" s="277"/>
      <c r="C373" s="287"/>
      <c r="D373" s="287"/>
      <c r="E373" s="288"/>
      <c r="F373" s="1458" t="s">
        <v>123</v>
      </c>
      <c r="G373" s="1459"/>
      <c r="H373" s="1459"/>
      <c r="I373" s="1459"/>
      <c r="J373" s="1459"/>
      <c r="K373" s="1459"/>
      <c r="L373" s="1460"/>
      <c r="M373" s="698">
        <v>0</v>
      </c>
      <c r="N373" s="699">
        <v>0</v>
      </c>
      <c r="O373" s="700">
        <v>0</v>
      </c>
      <c r="P373" s="700">
        <v>0</v>
      </c>
      <c r="Q373" s="705">
        <v>0</v>
      </c>
      <c r="R373" s="700">
        <v>0</v>
      </c>
      <c r="S373" s="701">
        <v>0</v>
      </c>
      <c r="T373" s="700">
        <v>0</v>
      </c>
      <c r="U373" s="701">
        <v>0</v>
      </c>
      <c r="V373" s="700">
        <v>0</v>
      </c>
      <c r="W373" s="701">
        <v>0</v>
      </c>
      <c r="X373" s="700">
        <v>0</v>
      </c>
      <c r="Y373" s="701">
        <v>0</v>
      </c>
      <c r="Z373" s="700">
        <v>0</v>
      </c>
      <c r="AA373" s="701">
        <v>0</v>
      </c>
      <c r="AB373" s="706">
        <v>0</v>
      </c>
      <c r="AC373" s="698">
        <v>0</v>
      </c>
      <c r="AD373" s="996"/>
      <c r="AE373" s="997"/>
      <c r="AF373" s="998"/>
    </row>
    <row r="374" spans="1:32" ht="15" customHeight="1" x14ac:dyDescent="0.2">
      <c r="A374" s="11">
        <v>157</v>
      </c>
      <c r="B374" s="277"/>
      <c r="C374" s="287"/>
      <c r="D374" s="287"/>
      <c r="E374" s="1452" t="s">
        <v>546</v>
      </c>
      <c r="F374" s="1453"/>
      <c r="G374" s="1453"/>
      <c r="H374" s="1453"/>
      <c r="I374" s="1453"/>
      <c r="J374" s="1453"/>
      <c r="K374" s="1453"/>
      <c r="L374" s="1454"/>
      <c r="M374" s="407">
        <f>SUM(M375:M376)</f>
        <v>0</v>
      </c>
      <c r="N374" s="410">
        <f t="shared" ref="N374:AC374" si="79">SUBTOTAL(9,N375:N376)</f>
        <v>0</v>
      </c>
      <c r="O374" s="414">
        <f t="shared" si="79"/>
        <v>0</v>
      </c>
      <c r="P374" s="413">
        <f t="shared" si="79"/>
        <v>0</v>
      </c>
      <c r="Q374" s="415">
        <f t="shared" si="79"/>
        <v>0</v>
      </c>
      <c r="R374" s="414">
        <f t="shared" si="79"/>
        <v>0</v>
      </c>
      <c r="S374" s="414">
        <f t="shared" si="79"/>
        <v>0</v>
      </c>
      <c r="T374" s="414">
        <f t="shared" si="79"/>
        <v>0</v>
      </c>
      <c r="U374" s="414">
        <f t="shared" si="79"/>
        <v>0</v>
      </c>
      <c r="V374" s="414">
        <f t="shared" si="79"/>
        <v>0</v>
      </c>
      <c r="W374" s="414">
        <f t="shared" si="79"/>
        <v>0</v>
      </c>
      <c r="X374" s="414">
        <f t="shared" si="79"/>
        <v>0</v>
      </c>
      <c r="Y374" s="414">
        <f t="shared" si="79"/>
        <v>0</v>
      </c>
      <c r="Z374" s="414">
        <f t="shared" si="79"/>
        <v>0</v>
      </c>
      <c r="AA374" s="414">
        <f t="shared" si="79"/>
        <v>0</v>
      </c>
      <c r="AB374" s="424">
        <f t="shared" si="79"/>
        <v>0</v>
      </c>
      <c r="AC374" s="407">
        <f t="shared" si="79"/>
        <v>0</v>
      </c>
      <c r="AD374" s="996"/>
      <c r="AE374" s="997"/>
      <c r="AF374" s="998"/>
    </row>
    <row r="375" spans="1:32" ht="27" customHeight="1" x14ac:dyDescent="0.2">
      <c r="A375" s="11">
        <v>158</v>
      </c>
      <c r="B375" s="277"/>
      <c r="C375" s="287"/>
      <c r="D375" s="287"/>
      <c r="E375" s="288"/>
      <c r="F375" s="1455" t="s">
        <v>547</v>
      </c>
      <c r="G375" s="1456"/>
      <c r="H375" s="1456"/>
      <c r="I375" s="1456"/>
      <c r="J375" s="1456"/>
      <c r="K375" s="1456"/>
      <c r="L375" s="1457"/>
      <c r="M375" s="698">
        <v>0</v>
      </c>
      <c r="N375" s="699">
        <v>0</v>
      </c>
      <c r="O375" s="700">
        <v>0</v>
      </c>
      <c r="P375" s="700">
        <v>0</v>
      </c>
      <c r="Q375" s="705">
        <v>0</v>
      </c>
      <c r="R375" s="700">
        <v>0</v>
      </c>
      <c r="S375" s="701">
        <v>0</v>
      </c>
      <c r="T375" s="700">
        <v>0</v>
      </c>
      <c r="U375" s="701">
        <v>0</v>
      </c>
      <c r="V375" s="700">
        <v>0</v>
      </c>
      <c r="W375" s="701">
        <v>0</v>
      </c>
      <c r="X375" s="700">
        <v>0</v>
      </c>
      <c r="Y375" s="701">
        <v>0</v>
      </c>
      <c r="Z375" s="700">
        <v>0</v>
      </c>
      <c r="AA375" s="701">
        <v>0</v>
      </c>
      <c r="AB375" s="706">
        <v>0</v>
      </c>
      <c r="AC375" s="698">
        <v>0</v>
      </c>
      <c r="AD375" s="996"/>
      <c r="AE375" s="997"/>
      <c r="AF375" s="998"/>
    </row>
    <row r="376" spans="1:32" ht="15" customHeight="1" x14ac:dyDescent="0.2">
      <c r="A376" s="11">
        <v>159</v>
      </c>
      <c r="B376" s="277"/>
      <c r="C376" s="287"/>
      <c r="D376" s="287"/>
      <c r="E376" s="288"/>
      <c r="F376" s="1458" t="s">
        <v>570</v>
      </c>
      <c r="G376" s="1459"/>
      <c r="H376" s="1459"/>
      <c r="I376" s="1459"/>
      <c r="J376" s="1459"/>
      <c r="K376" s="1459"/>
      <c r="L376" s="1460"/>
      <c r="M376" s="698">
        <v>0</v>
      </c>
      <c r="N376" s="699"/>
      <c r="O376" s="700"/>
      <c r="P376" s="700"/>
      <c r="Q376" s="705"/>
      <c r="R376" s="700">
        <v>0</v>
      </c>
      <c r="S376" s="701">
        <v>0</v>
      </c>
      <c r="T376" s="700">
        <v>0</v>
      </c>
      <c r="U376" s="701">
        <v>0</v>
      </c>
      <c r="V376" s="700">
        <v>0</v>
      </c>
      <c r="W376" s="701">
        <v>0</v>
      </c>
      <c r="X376" s="700">
        <v>0</v>
      </c>
      <c r="Y376" s="701">
        <v>0</v>
      </c>
      <c r="Z376" s="700">
        <v>0</v>
      </c>
      <c r="AA376" s="701">
        <v>0</v>
      </c>
      <c r="AB376" s="706">
        <v>0</v>
      </c>
      <c r="AC376" s="698">
        <v>0</v>
      </c>
      <c r="AD376" s="996"/>
      <c r="AE376" s="997"/>
      <c r="AF376" s="998"/>
    </row>
    <row r="377" spans="1:32" ht="15" customHeight="1" x14ac:dyDescent="0.2">
      <c r="A377" s="11">
        <v>160</v>
      </c>
      <c r="B377" s="277"/>
      <c r="C377" s="287"/>
      <c r="D377" s="287"/>
      <c r="E377" s="1452" t="s">
        <v>548</v>
      </c>
      <c r="F377" s="1453"/>
      <c r="G377" s="1453"/>
      <c r="H377" s="1453"/>
      <c r="I377" s="1453"/>
      <c r="J377" s="1453"/>
      <c r="K377" s="1453"/>
      <c r="L377" s="1454"/>
      <c r="M377" s="407">
        <f>SUM(M378:M380)</f>
        <v>0</v>
      </c>
      <c r="N377" s="410">
        <f t="shared" ref="N377:AC377" si="80">SUBTOTAL(9,N378:N380)</f>
        <v>0</v>
      </c>
      <c r="O377" s="414">
        <f t="shared" si="80"/>
        <v>0</v>
      </c>
      <c r="P377" s="413">
        <f t="shared" si="80"/>
        <v>0</v>
      </c>
      <c r="Q377" s="415">
        <f t="shared" si="80"/>
        <v>0</v>
      </c>
      <c r="R377" s="414">
        <f t="shared" si="80"/>
        <v>0</v>
      </c>
      <c r="S377" s="414">
        <f t="shared" si="80"/>
        <v>0</v>
      </c>
      <c r="T377" s="414">
        <f t="shared" si="80"/>
        <v>0</v>
      </c>
      <c r="U377" s="414">
        <f t="shared" si="80"/>
        <v>0</v>
      </c>
      <c r="V377" s="414">
        <f t="shared" si="80"/>
        <v>0</v>
      </c>
      <c r="W377" s="414">
        <f t="shared" si="80"/>
        <v>0</v>
      </c>
      <c r="X377" s="414">
        <f t="shared" si="80"/>
        <v>0</v>
      </c>
      <c r="Y377" s="414">
        <f t="shared" si="80"/>
        <v>0</v>
      </c>
      <c r="Z377" s="414">
        <f t="shared" si="80"/>
        <v>0</v>
      </c>
      <c r="AA377" s="414">
        <f t="shared" si="80"/>
        <v>0</v>
      </c>
      <c r="AB377" s="424">
        <f t="shared" si="80"/>
        <v>0</v>
      </c>
      <c r="AC377" s="407">
        <f t="shared" si="80"/>
        <v>0</v>
      </c>
      <c r="AD377" s="996"/>
      <c r="AE377" s="997"/>
      <c r="AF377" s="998"/>
    </row>
    <row r="378" spans="1:32" ht="15" customHeight="1" x14ac:dyDescent="0.2">
      <c r="A378" s="11">
        <v>161</v>
      </c>
      <c r="B378" s="277"/>
      <c r="C378" s="287"/>
      <c r="D378" s="287"/>
      <c r="E378" s="288"/>
      <c r="F378" s="1455" t="s">
        <v>549</v>
      </c>
      <c r="G378" s="1456"/>
      <c r="H378" s="1456"/>
      <c r="I378" s="1456"/>
      <c r="J378" s="1456"/>
      <c r="K378" s="1456"/>
      <c r="L378" s="1457"/>
      <c r="M378" s="698">
        <v>0</v>
      </c>
      <c r="N378" s="699">
        <v>0</v>
      </c>
      <c r="O378" s="700">
        <v>0</v>
      </c>
      <c r="P378" s="700">
        <v>0</v>
      </c>
      <c r="Q378" s="705">
        <v>0</v>
      </c>
      <c r="R378" s="700">
        <v>0</v>
      </c>
      <c r="S378" s="701">
        <v>0</v>
      </c>
      <c r="T378" s="700">
        <v>0</v>
      </c>
      <c r="U378" s="701">
        <v>0</v>
      </c>
      <c r="V378" s="700">
        <v>0</v>
      </c>
      <c r="W378" s="701">
        <v>0</v>
      </c>
      <c r="X378" s="700">
        <v>0</v>
      </c>
      <c r="Y378" s="701">
        <v>0</v>
      </c>
      <c r="Z378" s="700">
        <v>0</v>
      </c>
      <c r="AA378" s="701">
        <v>0</v>
      </c>
      <c r="AB378" s="706">
        <v>0</v>
      </c>
      <c r="AC378" s="698">
        <v>0</v>
      </c>
      <c r="AD378" s="996"/>
      <c r="AE378" s="997"/>
      <c r="AF378" s="998"/>
    </row>
    <row r="379" spans="1:32" x14ac:dyDescent="0.2">
      <c r="A379" s="11">
        <v>162</v>
      </c>
      <c r="B379" s="277"/>
      <c r="C379" s="278"/>
      <c r="D379" s="278"/>
      <c r="E379" s="278"/>
      <c r="F379" s="1449" t="s">
        <v>574</v>
      </c>
      <c r="G379" s="1450"/>
      <c r="H379" s="1450"/>
      <c r="I379" s="1450"/>
      <c r="J379" s="1450"/>
      <c r="K379" s="1450"/>
      <c r="L379" s="1451"/>
      <c r="M379" s="698">
        <v>0</v>
      </c>
      <c r="N379" s="699">
        <v>0</v>
      </c>
      <c r="O379" s="700">
        <v>0</v>
      </c>
      <c r="P379" s="700">
        <v>0</v>
      </c>
      <c r="Q379" s="705">
        <v>0</v>
      </c>
      <c r="R379" s="700">
        <v>0</v>
      </c>
      <c r="S379" s="701">
        <v>0</v>
      </c>
      <c r="T379" s="700">
        <v>0</v>
      </c>
      <c r="U379" s="701">
        <v>0</v>
      </c>
      <c r="V379" s="700">
        <v>0</v>
      </c>
      <c r="W379" s="701">
        <v>0</v>
      </c>
      <c r="X379" s="700">
        <v>0</v>
      </c>
      <c r="Y379" s="701">
        <v>0</v>
      </c>
      <c r="Z379" s="700">
        <v>0</v>
      </c>
      <c r="AA379" s="701">
        <v>0</v>
      </c>
      <c r="AB379" s="706">
        <v>0</v>
      </c>
      <c r="AC379" s="698">
        <v>0</v>
      </c>
      <c r="AD379" s="996"/>
      <c r="AE379" s="997"/>
      <c r="AF379" s="998"/>
    </row>
    <row r="380" spans="1:32" ht="27.75" customHeight="1" x14ac:dyDescent="0.2">
      <c r="A380" s="11">
        <v>163</v>
      </c>
      <c r="B380" s="277"/>
      <c r="C380" s="278"/>
      <c r="D380" s="278"/>
      <c r="E380" s="278"/>
      <c r="F380" s="1458" t="s">
        <v>669</v>
      </c>
      <c r="G380" s="1459"/>
      <c r="H380" s="1459"/>
      <c r="I380" s="1459"/>
      <c r="J380" s="1459"/>
      <c r="K380" s="1459"/>
      <c r="L380" s="1460"/>
      <c r="M380" s="698">
        <v>0</v>
      </c>
      <c r="N380" s="699">
        <v>0</v>
      </c>
      <c r="O380" s="700">
        <v>0</v>
      </c>
      <c r="P380" s="700">
        <v>0</v>
      </c>
      <c r="Q380" s="705">
        <v>0</v>
      </c>
      <c r="R380" s="700">
        <v>0</v>
      </c>
      <c r="S380" s="701">
        <v>0</v>
      </c>
      <c r="T380" s="700">
        <v>0</v>
      </c>
      <c r="U380" s="701">
        <v>0</v>
      </c>
      <c r="V380" s="700">
        <v>0</v>
      </c>
      <c r="W380" s="701">
        <v>0</v>
      </c>
      <c r="X380" s="700">
        <v>0</v>
      </c>
      <c r="Y380" s="701">
        <v>0</v>
      </c>
      <c r="Z380" s="700">
        <v>0</v>
      </c>
      <c r="AA380" s="701">
        <v>0</v>
      </c>
      <c r="AB380" s="706">
        <v>0</v>
      </c>
      <c r="AC380" s="698">
        <v>0</v>
      </c>
      <c r="AD380" s="996"/>
      <c r="AE380" s="997"/>
      <c r="AF380" s="998"/>
    </row>
    <row r="381" spans="1:32" x14ac:dyDescent="0.2">
      <c r="A381" s="11">
        <v>164</v>
      </c>
      <c r="B381" s="277"/>
      <c r="C381" s="278"/>
      <c r="D381" s="1485" t="s">
        <v>23</v>
      </c>
      <c r="E381" s="1486"/>
      <c r="F381" s="1486"/>
      <c r="G381" s="1486"/>
      <c r="H381" s="1486"/>
      <c r="I381" s="1486"/>
      <c r="J381" s="1486"/>
      <c r="K381" s="1486"/>
      <c r="L381" s="1486"/>
      <c r="M381" s="1486"/>
      <c r="N381" s="1486"/>
      <c r="O381" s="1486"/>
      <c r="P381" s="1486"/>
      <c r="Q381" s="1486"/>
      <c r="R381" s="1486"/>
      <c r="S381" s="1486"/>
      <c r="T381" s="1486"/>
      <c r="U381" s="1486"/>
      <c r="V381" s="1486"/>
      <c r="W381" s="1486"/>
      <c r="X381" s="1486"/>
      <c r="Y381" s="1486"/>
      <c r="Z381" s="1486"/>
      <c r="AA381" s="1486"/>
      <c r="AB381" s="1486"/>
      <c r="AC381" s="1486"/>
      <c r="AD381" s="1486"/>
      <c r="AE381" s="1486"/>
      <c r="AF381" s="1487"/>
    </row>
    <row r="382" spans="1:32" x14ac:dyDescent="0.2">
      <c r="A382" s="11">
        <v>165</v>
      </c>
      <c r="B382" s="277"/>
      <c r="C382" s="278"/>
      <c r="D382" s="278"/>
      <c r="E382" s="1532" t="s">
        <v>126</v>
      </c>
      <c r="F382" s="1533"/>
      <c r="G382" s="1533"/>
      <c r="H382" s="1533"/>
      <c r="I382" s="1533"/>
      <c r="J382" s="1533"/>
      <c r="K382" s="1533"/>
      <c r="L382" s="1534"/>
      <c r="M382" s="407">
        <f>SUM(M383:M384)</f>
        <v>0</v>
      </c>
      <c r="N382" s="410">
        <f t="shared" ref="N382:AC382" si="81">SUBTOTAL(9,N383:N384)</f>
        <v>0</v>
      </c>
      <c r="O382" s="414">
        <f t="shared" si="81"/>
        <v>0</v>
      </c>
      <c r="P382" s="413">
        <f t="shared" si="81"/>
        <v>0</v>
      </c>
      <c r="Q382" s="415">
        <f t="shared" si="81"/>
        <v>0</v>
      </c>
      <c r="R382" s="414">
        <f t="shared" si="81"/>
        <v>0</v>
      </c>
      <c r="S382" s="414">
        <f t="shared" si="81"/>
        <v>0</v>
      </c>
      <c r="T382" s="414">
        <f t="shared" si="81"/>
        <v>0</v>
      </c>
      <c r="U382" s="414">
        <f t="shared" si="81"/>
        <v>0</v>
      </c>
      <c r="V382" s="414">
        <f t="shared" si="81"/>
        <v>0</v>
      </c>
      <c r="W382" s="414">
        <f t="shared" si="81"/>
        <v>0</v>
      </c>
      <c r="X382" s="414">
        <f t="shared" si="81"/>
        <v>0</v>
      </c>
      <c r="Y382" s="414">
        <f t="shared" si="81"/>
        <v>0</v>
      </c>
      <c r="Z382" s="414">
        <f t="shared" si="81"/>
        <v>0</v>
      </c>
      <c r="AA382" s="414">
        <f t="shared" si="81"/>
        <v>0</v>
      </c>
      <c r="AB382" s="424">
        <f t="shared" si="81"/>
        <v>0</v>
      </c>
      <c r="AC382" s="407">
        <f t="shared" si="81"/>
        <v>0</v>
      </c>
      <c r="AD382" s="996"/>
      <c r="AE382" s="997"/>
      <c r="AF382" s="998"/>
    </row>
    <row r="383" spans="1:32" x14ac:dyDescent="0.2">
      <c r="A383" s="11">
        <v>166</v>
      </c>
      <c r="B383" s="277"/>
      <c r="C383" s="278"/>
      <c r="D383" s="278"/>
      <c r="E383" s="278"/>
      <c r="F383" s="1455" t="s">
        <v>127</v>
      </c>
      <c r="G383" s="1456"/>
      <c r="H383" s="1456"/>
      <c r="I383" s="1456"/>
      <c r="J383" s="1456"/>
      <c r="K383" s="1456"/>
      <c r="L383" s="1457"/>
      <c r="M383" s="698">
        <v>0</v>
      </c>
      <c r="N383" s="699">
        <v>0</v>
      </c>
      <c r="O383" s="700">
        <v>0</v>
      </c>
      <c r="P383" s="700">
        <v>0</v>
      </c>
      <c r="Q383" s="705">
        <v>0</v>
      </c>
      <c r="R383" s="700">
        <v>0</v>
      </c>
      <c r="S383" s="701">
        <v>0</v>
      </c>
      <c r="T383" s="700">
        <v>0</v>
      </c>
      <c r="U383" s="701">
        <v>0</v>
      </c>
      <c r="V383" s="700">
        <v>0</v>
      </c>
      <c r="W383" s="701">
        <v>0</v>
      </c>
      <c r="X383" s="700">
        <v>0</v>
      </c>
      <c r="Y383" s="701">
        <v>0</v>
      </c>
      <c r="Z383" s="700">
        <v>0</v>
      </c>
      <c r="AA383" s="701">
        <v>0</v>
      </c>
      <c r="AB383" s="706">
        <v>0</v>
      </c>
      <c r="AC383" s="698">
        <v>0</v>
      </c>
      <c r="AD383" s="996"/>
      <c r="AE383" s="997"/>
      <c r="AF383" s="998"/>
    </row>
    <row r="384" spans="1:32" x14ac:dyDescent="0.2">
      <c r="A384" s="11">
        <v>167</v>
      </c>
      <c r="B384" s="277"/>
      <c r="C384" s="278"/>
      <c r="D384" s="278"/>
      <c r="E384" s="278"/>
      <c r="F384" s="1458" t="s">
        <v>128</v>
      </c>
      <c r="G384" s="1459"/>
      <c r="H384" s="1459"/>
      <c r="I384" s="1459"/>
      <c r="J384" s="1459"/>
      <c r="K384" s="1459"/>
      <c r="L384" s="1460"/>
      <c r="M384" s="698">
        <v>0</v>
      </c>
      <c r="N384" s="699">
        <v>0</v>
      </c>
      <c r="O384" s="700">
        <v>0</v>
      </c>
      <c r="P384" s="700">
        <v>0</v>
      </c>
      <c r="Q384" s="705">
        <v>0</v>
      </c>
      <c r="R384" s="700">
        <v>0</v>
      </c>
      <c r="S384" s="701">
        <v>0</v>
      </c>
      <c r="T384" s="700">
        <v>0</v>
      </c>
      <c r="U384" s="701">
        <v>0</v>
      </c>
      <c r="V384" s="700">
        <v>0</v>
      </c>
      <c r="W384" s="701">
        <v>0</v>
      </c>
      <c r="X384" s="700">
        <v>0</v>
      </c>
      <c r="Y384" s="701">
        <v>0</v>
      </c>
      <c r="Z384" s="700">
        <v>0</v>
      </c>
      <c r="AA384" s="701">
        <v>0</v>
      </c>
      <c r="AB384" s="706">
        <v>0</v>
      </c>
      <c r="AC384" s="698">
        <v>0</v>
      </c>
      <c r="AD384" s="996"/>
      <c r="AE384" s="997"/>
      <c r="AF384" s="998"/>
    </row>
    <row r="385" spans="1:32" x14ac:dyDescent="0.2">
      <c r="A385" s="11">
        <v>168</v>
      </c>
      <c r="B385" s="277"/>
      <c r="C385" s="278"/>
      <c r="D385" s="278"/>
      <c r="E385" s="1452" t="s">
        <v>129</v>
      </c>
      <c r="F385" s="1453"/>
      <c r="G385" s="1453"/>
      <c r="H385" s="1453"/>
      <c r="I385" s="1453"/>
      <c r="J385" s="1453"/>
      <c r="K385" s="1453"/>
      <c r="L385" s="1454"/>
      <c r="M385" s="407">
        <f>SUM(M386:M387)</f>
        <v>0</v>
      </c>
      <c r="N385" s="410">
        <f t="shared" ref="N385:AC385" si="82">SUBTOTAL(9,N386:N387)</f>
        <v>0</v>
      </c>
      <c r="O385" s="414">
        <f t="shared" si="82"/>
        <v>0</v>
      </c>
      <c r="P385" s="413">
        <f t="shared" si="82"/>
        <v>0</v>
      </c>
      <c r="Q385" s="415">
        <f t="shared" si="82"/>
        <v>0</v>
      </c>
      <c r="R385" s="414">
        <f t="shared" si="82"/>
        <v>0</v>
      </c>
      <c r="S385" s="414">
        <f t="shared" si="82"/>
        <v>0</v>
      </c>
      <c r="T385" s="414">
        <f t="shared" si="82"/>
        <v>0</v>
      </c>
      <c r="U385" s="414">
        <f t="shared" si="82"/>
        <v>0</v>
      </c>
      <c r="V385" s="414">
        <f t="shared" si="82"/>
        <v>0</v>
      </c>
      <c r="W385" s="414">
        <f t="shared" si="82"/>
        <v>0</v>
      </c>
      <c r="X385" s="414">
        <f t="shared" si="82"/>
        <v>0</v>
      </c>
      <c r="Y385" s="414">
        <f t="shared" si="82"/>
        <v>0</v>
      </c>
      <c r="Z385" s="414">
        <f t="shared" si="82"/>
        <v>0</v>
      </c>
      <c r="AA385" s="414">
        <f t="shared" si="82"/>
        <v>0</v>
      </c>
      <c r="AB385" s="424">
        <f t="shared" si="82"/>
        <v>0</v>
      </c>
      <c r="AC385" s="407">
        <f t="shared" si="82"/>
        <v>0</v>
      </c>
      <c r="AD385" s="996"/>
      <c r="AE385" s="997"/>
      <c r="AF385" s="998"/>
    </row>
    <row r="386" spans="1:32" x14ac:dyDescent="0.2">
      <c r="A386" s="11">
        <v>169</v>
      </c>
      <c r="B386" s="277"/>
      <c r="C386" s="278"/>
      <c r="D386" s="278"/>
      <c r="E386" s="278"/>
      <c r="F386" s="1455" t="s">
        <v>130</v>
      </c>
      <c r="G386" s="1456"/>
      <c r="H386" s="1456"/>
      <c r="I386" s="1456"/>
      <c r="J386" s="1456"/>
      <c r="K386" s="1456"/>
      <c r="L386" s="1457"/>
      <c r="M386" s="698">
        <v>0</v>
      </c>
      <c r="N386" s="699">
        <v>0</v>
      </c>
      <c r="O386" s="700">
        <v>0</v>
      </c>
      <c r="P386" s="700">
        <v>0</v>
      </c>
      <c r="Q386" s="705">
        <v>0</v>
      </c>
      <c r="R386" s="700">
        <v>0</v>
      </c>
      <c r="S386" s="701">
        <v>0</v>
      </c>
      <c r="T386" s="700">
        <v>0</v>
      </c>
      <c r="U386" s="701">
        <v>0</v>
      </c>
      <c r="V386" s="700">
        <v>0</v>
      </c>
      <c r="W386" s="701">
        <v>0</v>
      </c>
      <c r="X386" s="700">
        <v>0</v>
      </c>
      <c r="Y386" s="701">
        <v>0</v>
      </c>
      <c r="Z386" s="700">
        <v>0</v>
      </c>
      <c r="AA386" s="701">
        <v>0</v>
      </c>
      <c r="AB386" s="706">
        <v>0</v>
      </c>
      <c r="AC386" s="698">
        <v>0</v>
      </c>
      <c r="AD386" s="996"/>
      <c r="AE386" s="997"/>
      <c r="AF386" s="998"/>
    </row>
    <row r="387" spans="1:32" x14ac:dyDescent="0.2">
      <c r="A387" s="11">
        <v>170</v>
      </c>
      <c r="B387" s="277"/>
      <c r="C387" s="278"/>
      <c r="D387" s="278"/>
      <c r="E387" s="278"/>
      <c r="F387" s="1458" t="s">
        <v>131</v>
      </c>
      <c r="G387" s="1459"/>
      <c r="H387" s="1459"/>
      <c r="I387" s="1459"/>
      <c r="J387" s="1459"/>
      <c r="K387" s="1459"/>
      <c r="L387" s="1460"/>
      <c r="M387" s="698">
        <v>0</v>
      </c>
      <c r="N387" s="699">
        <v>0</v>
      </c>
      <c r="O387" s="700">
        <v>0</v>
      </c>
      <c r="P387" s="700">
        <v>0</v>
      </c>
      <c r="Q387" s="705">
        <v>0</v>
      </c>
      <c r="R387" s="700">
        <v>0</v>
      </c>
      <c r="S387" s="701">
        <v>0</v>
      </c>
      <c r="T387" s="700">
        <v>0</v>
      </c>
      <c r="U387" s="701">
        <v>0</v>
      </c>
      <c r="V387" s="700">
        <v>0</v>
      </c>
      <c r="W387" s="701">
        <v>0</v>
      </c>
      <c r="X387" s="700">
        <v>0</v>
      </c>
      <c r="Y387" s="701">
        <v>0</v>
      </c>
      <c r="Z387" s="700">
        <v>0</v>
      </c>
      <c r="AA387" s="701">
        <v>0</v>
      </c>
      <c r="AB387" s="706">
        <v>0</v>
      </c>
      <c r="AC387" s="698">
        <v>0</v>
      </c>
      <c r="AD387" s="996"/>
      <c r="AE387" s="997"/>
      <c r="AF387" s="998"/>
    </row>
    <row r="388" spans="1:32" x14ac:dyDescent="0.2">
      <c r="A388" s="11">
        <v>171</v>
      </c>
      <c r="B388" s="277"/>
      <c r="C388" s="278"/>
      <c r="D388" s="278"/>
      <c r="E388" s="1452" t="s">
        <v>132</v>
      </c>
      <c r="F388" s="1453"/>
      <c r="G388" s="1453"/>
      <c r="H388" s="1453"/>
      <c r="I388" s="1453"/>
      <c r="J388" s="1453"/>
      <c r="K388" s="1453"/>
      <c r="L388" s="1454"/>
      <c r="M388" s="407">
        <f>SUM(M389:M390)</f>
        <v>0</v>
      </c>
      <c r="N388" s="410">
        <f t="shared" ref="N388:AC388" si="83">SUBTOTAL(9,N389:N390)</f>
        <v>0</v>
      </c>
      <c r="O388" s="414">
        <f t="shared" si="83"/>
        <v>0</v>
      </c>
      <c r="P388" s="413">
        <f t="shared" si="83"/>
        <v>0</v>
      </c>
      <c r="Q388" s="415">
        <f t="shared" si="83"/>
        <v>0</v>
      </c>
      <c r="R388" s="414">
        <f t="shared" si="83"/>
        <v>0</v>
      </c>
      <c r="S388" s="414">
        <f t="shared" si="83"/>
        <v>0</v>
      </c>
      <c r="T388" s="414">
        <f t="shared" si="83"/>
        <v>0</v>
      </c>
      <c r="U388" s="414">
        <f t="shared" si="83"/>
        <v>0</v>
      </c>
      <c r="V388" s="414">
        <f t="shared" si="83"/>
        <v>0</v>
      </c>
      <c r="W388" s="414">
        <f t="shared" si="83"/>
        <v>0</v>
      </c>
      <c r="X388" s="414">
        <f t="shared" si="83"/>
        <v>0</v>
      </c>
      <c r="Y388" s="414">
        <f t="shared" si="83"/>
        <v>0</v>
      </c>
      <c r="Z388" s="414">
        <f t="shared" si="83"/>
        <v>0</v>
      </c>
      <c r="AA388" s="414">
        <f t="shared" si="83"/>
        <v>0</v>
      </c>
      <c r="AB388" s="424">
        <f t="shared" si="83"/>
        <v>0</v>
      </c>
      <c r="AC388" s="407">
        <f t="shared" si="83"/>
        <v>0</v>
      </c>
      <c r="AD388" s="996"/>
      <c r="AE388" s="997"/>
      <c r="AF388" s="998"/>
    </row>
    <row r="389" spans="1:32" x14ac:dyDescent="0.2">
      <c r="A389" s="11">
        <v>172</v>
      </c>
      <c r="B389" s="277"/>
      <c r="C389" s="278"/>
      <c r="D389" s="278"/>
      <c r="E389" s="278"/>
      <c r="F389" s="1455" t="s">
        <v>133</v>
      </c>
      <c r="G389" s="1456"/>
      <c r="H389" s="1456"/>
      <c r="I389" s="1456"/>
      <c r="J389" s="1456"/>
      <c r="K389" s="1456"/>
      <c r="L389" s="1457"/>
      <c r="M389" s="698">
        <v>0</v>
      </c>
      <c r="N389" s="699">
        <v>0</v>
      </c>
      <c r="O389" s="700">
        <v>0</v>
      </c>
      <c r="P389" s="700">
        <v>0</v>
      </c>
      <c r="Q389" s="705">
        <v>0</v>
      </c>
      <c r="R389" s="700">
        <v>0</v>
      </c>
      <c r="S389" s="701">
        <v>0</v>
      </c>
      <c r="T389" s="700">
        <v>0</v>
      </c>
      <c r="U389" s="701">
        <v>0</v>
      </c>
      <c r="V389" s="700">
        <v>0</v>
      </c>
      <c r="W389" s="701">
        <v>0</v>
      </c>
      <c r="X389" s="700">
        <v>0</v>
      </c>
      <c r="Y389" s="701">
        <v>0</v>
      </c>
      <c r="Z389" s="700">
        <v>0</v>
      </c>
      <c r="AA389" s="701">
        <v>0</v>
      </c>
      <c r="AB389" s="706">
        <v>0</v>
      </c>
      <c r="AC389" s="698">
        <v>0</v>
      </c>
      <c r="AD389" s="996"/>
      <c r="AE389" s="997"/>
      <c r="AF389" s="998"/>
    </row>
    <row r="390" spans="1:32" x14ac:dyDescent="0.2">
      <c r="A390" s="11">
        <v>173</v>
      </c>
      <c r="B390" s="277"/>
      <c r="C390" s="278"/>
      <c r="D390" s="278"/>
      <c r="E390" s="278"/>
      <c r="F390" s="1458" t="s">
        <v>134</v>
      </c>
      <c r="G390" s="1459"/>
      <c r="H390" s="1459"/>
      <c r="I390" s="1459"/>
      <c r="J390" s="1459"/>
      <c r="K390" s="1459"/>
      <c r="L390" s="1460"/>
      <c r="M390" s="698">
        <v>0</v>
      </c>
      <c r="N390" s="699">
        <v>0</v>
      </c>
      <c r="O390" s="700">
        <v>0</v>
      </c>
      <c r="P390" s="700">
        <v>0</v>
      </c>
      <c r="Q390" s="705">
        <v>0</v>
      </c>
      <c r="R390" s="700">
        <v>0</v>
      </c>
      <c r="S390" s="701">
        <v>0</v>
      </c>
      <c r="T390" s="700">
        <v>0</v>
      </c>
      <c r="U390" s="701">
        <v>0</v>
      </c>
      <c r="V390" s="700">
        <v>0</v>
      </c>
      <c r="W390" s="701">
        <v>0</v>
      </c>
      <c r="X390" s="700">
        <v>0</v>
      </c>
      <c r="Y390" s="701">
        <v>0</v>
      </c>
      <c r="Z390" s="700">
        <v>0</v>
      </c>
      <c r="AA390" s="701">
        <v>0</v>
      </c>
      <c r="AB390" s="706">
        <v>0</v>
      </c>
      <c r="AC390" s="698">
        <v>0</v>
      </c>
      <c r="AD390" s="996"/>
      <c r="AE390" s="997"/>
      <c r="AF390" s="998"/>
    </row>
    <row r="391" spans="1:32" x14ac:dyDescent="0.2">
      <c r="A391" s="11">
        <v>174</v>
      </c>
      <c r="B391" s="277"/>
      <c r="C391" s="278"/>
      <c r="D391" s="278"/>
      <c r="E391" s="1452" t="s">
        <v>135</v>
      </c>
      <c r="F391" s="1453"/>
      <c r="G391" s="1453"/>
      <c r="H391" s="1453"/>
      <c r="I391" s="1453"/>
      <c r="J391" s="1453"/>
      <c r="K391" s="1453"/>
      <c r="L391" s="1454"/>
      <c r="M391" s="407">
        <f>SUM(M392:M393)</f>
        <v>0</v>
      </c>
      <c r="N391" s="410">
        <f t="shared" ref="N391:AC391" si="84">SUBTOTAL(9,N392:N393)</f>
        <v>0</v>
      </c>
      <c r="O391" s="414">
        <f t="shared" si="84"/>
        <v>0</v>
      </c>
      <c r="P391" s="413">
        <f t="shared" si="84"/>
        <v>0</v>
      </c>
      <c r="Q391" s="415">
        <f t="shared" si="84"/>
        <v>0</v>
      </c>
      <c r="R391" s="414">
        <f t="shared" si="84"/>
        <v>0</v>
      </c>
      <c r="S391" s="414">
        <f t="shared" si="84"/>
        <v>0</v>
      </c>
      <c r="T391" s="414">
        <f t="shared" si="84"/>
        <v>0</v>
      </c>
      <c r="U391" s="414">
        <f t="shared" si="84"/>
        <v>0</v>
      </c>
      <c r="V391" s="414">
        <f t="shared" si="84"/>
        <v>0</v>
      </c>
      <c r="W391" s="414">
        <f t="shared" si="84"/>
        <v>0</v>
      </c>
      <c r="X391" s="414">
        <f t="shared" si="84"/>
        <v>0</v>
      </c>
      <c r="Y391" s="414">
        <f t="shared" si="84"/>
        <v>0</v>
      </c>
      <c r="Z391" s="414">
        <f t="shared" si="84"/>
        <v>0</v>
      </c>
      <c r="AA391" s="414">
        <f t="shared" si="84"/>
        <v>0</v>
      </c>
      <c r="AB391" s="424">
        <f t="shared" si="84"/>
        <v>0</v>
      </c>
      <c r="AC391" s="407">
        <f t="shared" si="84"/>
        <v>0</v>
      </c>
      <c r="AD391" s="996"/>
      <c r="AE391" s="997"/>
      <c r="AF391" s="998"/>
    </row>
    <row r="392" spans="1:32" x14ac:dyDescent="0.2">
      <c r="A392" s="11">
        <v>175</v>
      </c>
      <c r="B392" s="277"/>
      <c r="C392" s="278"/>
      <c r="D392" s="278"/>
      <c r="E392" s="278"/>
      <c r="F392" s="1455" t="s">
        <v>136</v>
      </c>
      <c r="G392" s="1456"/>
      <c r="H392" s="1456"/>
      <c r="I392" s="1456"/>
      <c r="J392" s="1456"/>
      <c r="K392" s="1456"/>
      <c r="L392" s="1457"/>
      <c r="M392" s="698">
        <v>0</v>
      </c>
      <c r="N392" s="699">
        <v>0</v>
      </c>
      <c r="O392" s="700">
        <v>0</v>
      </c>
      <c r="P392" s="700">
        <v>0</v>
      </c>
      <c r="Q392" s="705">
        <v>0</v>
      </c>
      <c r="R392" s="700">
        <v>0</v>
      </c>
      <c r="S392" s="701">
        <v>0</v>
      </c>
      <c r="T392" s="700">
        <v>0</v>
      </c>
      <c r="U392" s="701">
        <v>0</v>
      </c>
      <c r="V392" s="700">
        <v>0</v>
      </c>
      <c r="W392" s="701">
        <v>0</v>
      </c>
      <c r="X392" s="700">
        <v>0</v>
      </c>
      <c r="Y392" s="701">
        <v>0</v>
      </c>
      <c r="Z392" s="700">
        <v>0</v>
      </c>
      <c r="AA392" s="701">
        <v>0</v>
      </c>
      <c r="AB392" s="706">
        <v>0</v>
      </c>
      <c r="AC392" s="698">
        <v>0</v>
      </c>
      <c r="AD392" s="996"/>
      <c r="AE392" s="997"/>
      <c r="AF392" s="998"/>
    </row>
    <row r="393" spans="1:32" x14ac:dyDescent="0.2">
      <c r="A393" s="11">
        <v>176</v>
      </c>
      <c r="B393" s="277"/>
      <c r="C393" s="278"/>
      <c r="D393" s="278"/>
      <c r="E393" s="278"/>
      <c r="F393" s="1458" t="s">
        <v>137</v>
      </c>
      <c r="G393" s="1459"/>
      <c r="H393" s="1459"/>
      <c r="I393" s="1459"/>
      <c r="J393" s="1459"/>
      <c r="K393" s="1459"/>
      <c r="L393" s="1460"/>
      <c r="M393" s="698">
        <v>0</v>
      </c>
      <c r="N393" s="699">
        <v>0</v>
      </c>
      <c r="O393" s="700">
        <v>0</v>
      </c>
      <c r="P393" s="700">
        <v>0</v>
      </c>
      <c r="Q393" s="705">
        <v>0</v>
      </c>
      <c r="R393" s="700">
        <v>0</v>
      </c>
      <c r="S393" s="701">
        <v>0</v>
      </c>
      <c r="T393" s="700">
        <v>0</v>
      </c>
      <c r="U393" s="701">
        <v>0</v>
      </c>
      <c r="V393" s="700">
        <v>0</v>
      </c>
      <c r="W393" s="701">
        <v>0</v>
      </c>
      <c r="X393" s="700">
        <v>0</v>
      </c>
      <c r="Y393" s="701">
        <v>0</v>
      </c>
      <c r="Z393" s="700">
        <v>0</v>
      </c>
      <c r="AA393" s="701">
        <v>0</v>
      </c>
      <c r="AB393" s="706">
        <v>0</v>
      </c>
      <c r="AC393" s="698">
        <v>0</v>
      </c>
      <c r="AD393" s="996"/>
      <c r="AE393" s="997"/>
      <c r="AF393" s="998"/>
    </row>
    <row r="394" spans="1:32" x14ac:dyDescent="0.2">
      <c r="A394" s="11">
        <v>177</v>
      </c>
      <c r="B394" s="277"/>
      <c r="C394" s="278"/>
      <c r="D394" s="278"/>
      <c r="E394" s="1452" t="s">
        <v>550</v>
      </c>
      <c r="F394" s="1453"/>
      <c r="G394" s="1453"/>
      <c r="H394" s="1453"/>
      <c r="I394" s="1453"/>
      <c r="J394" s="1453"/>
      <c r="K394" s="1453"/>
      <c r="L394" s="1454"/>
      <c r="M394" s="407">
        <f>SUM(M395:M396)</f>
        <v>0</v>
      </c>
      <c r="N394" s="410">
        <f t="shared" ref="N394:AC394" si="85">SUBTOTAL(9,N395:N396)</f>
        <v>0</v>
      </c>
      <c r="O394" s="414">
        <f t="shared" si="85"/>
        <v>0</v>
      </c>
      <c r="P394" s="413">
        <f t="shared" si="85"/>
        <v>0</v>
      </c>
      <c r="Q394" s="415">
        <f t="shared" si="85"/>
        <v>0</v>
      </c>
      <c r="R394" s="414">
        <f t="shared" si="85"/>
        <v>0</v>
      </c>
      <c r="S394" s="414">
        <f t="shared" si="85"/>
        <v>0</v>
      </c>
      <c r="T394" s="414">
        <f t="shared" si="85"/>
        <v>0</v>
      </c>
      <c r="U394" s="414">
        <f t="shared" si="85"/>
        <v>0</v>
      </c>
      <c r="V394" s="414">
        <f t="shared" si="85"/>
        <v>0</v>
      </c>
      <c r="W394" s="414">
        <f t="shared" si="85"/>
        <v>0</v>
      </c>
      <c r="X394" s="414">
        <f t="shared" si="85"/>
        <v>0</v>
      </c>
      <c r="Y394" s="414">
        <f t="shared" si="85"/>
        <v>0</v>
      </c>
      <c r="Z394" s="414">
        <f t="shared" si="85"/>
        <v>0</v>
      </c>
      <c r="AA394" s="414">
        <f t="shared" si="85"/>
        <v>0</v>
      </c>
      <c r="AB394" s="424">
        <f t="shared" si="85"/>
        <v>0</v>
      </c>
      <c r="AC394" s="407">
        <f t="shared" si="85"/>
        <v>0</v>
      </c>
      <c r="AD394" s="996"/>
      <c r="AE394" s="997"/>
      <c r="AF394" s="998"/>
    </row>
    <row r="395" spans="1:32" x14ac:dyDescent="0.2">
      <c r="A395" s="11">
        <v>178</v>
      </c>
      <c r="B395" s="277"/>
      <c r="C395" s="278"/>
      <c r="D395" s="278"/>
      <c r="E395" s="278"/>
      <c r="F395" s="1455" t="s">
        <v>551</v>
      </c>
      <c r="G395" s="1456"/>
      <c r="H395" s="1456"/>
      <c r="I395" s="1456"/>
      <c r="J395" s="1456"/>
      <c r="K395" s="1456"/>
      <c r="L395" s="1457"/>
      <c r="M395" s="698">
        <v>0</v>
      </c>
      <c r="N395" s="699">
        <v>0</v>
      </c>
      <c r="O395" s="700">
        <v>0</v>
      </c>
      <c r="P395" s="700">
        <v>0</v>
      </c>
      <c r="Q395" s="705">
        <v>0</v>
      </c>
      <c r="R395" s="700">
        <v>0</v>
      </c>
      <c r="S395" s="701">
        <v>0</v>
      </c>
      <c r="T395" s="700">
        <v>0</v>
      </c>
      <c r="U395" s="701">
        <v>0</v>
      </c>
      <c r="V395" s="700">
        <v>0</v>
      </c>
      <c r="W395" s="701">
        <v>0</v>
      </c>
      <c r="X395" s="700">
        <v>0</v>
      </c>
      <c r="Y395" s="701">
        <v>0</v>
      </c>
      <c r="Z395" s="700">
        <v>0</v>
      </c>
      <c r="AA395" s="701">
        <v>0</v>
      </c>
      <c r="AB395" s="706">
        <v>0</v>
      </c>
      <c r="AC395" s="698">
        <v>0</v>
      </c>
      <c r="AD395" s="996"/>
      <c r="AE395" s="997"/>
      <c r="AF395" s="998"/>
    </row>
    <row r="396" spans="1:32" x14ac:dyDescent="0.2">
      <c r="A396" s="11">
        <v>179</v>
      </c>
      <c r="B396" s="277"/>
      <c r="C396" s="278"/>
      <c r="D396" s="278"/>
      <c r="E396" s="278"/>
      <c r="F396" s="1458" t="s">
        <v>552</v>
      </c>
      <c r="G396" s="1459"/>
      <c r="H396" s="1459"/>
      <c r="I396" s="1459"/>
      <c r="J396" s="1459"/>
      <c r="K396" s="1459"/>
      <c r="L396" s="1460"/>
      <c r="M396" s="698">
        <v>0</v>
      </c>
      <c r="N396" s="699">
        <v>0</v>
      </c>
      <c r="O396" s="700">
        <v>0</v>
      </c>
      <c r="P396" s="700">
        <v>0</v>
      </c>
      <c r="Q396" s="705">
        <v>0</v>
      </c>
      <c r="R396" s="700">
        <v>0</v>
      </c>
      <c r="S396" s="701">
        <v>0</v>
      </c>
      <c r="T396" s="700">
        <v>0</v>
      </c>
      <c r="U396" s="701">
        <v>0</v>
      </c>
      <c r="V396" s="700">
        <v>0</v>
      </c>
      <c r="W396" s="701">
        <v>0</v>
      </c>
      <c r="X396" s="700">
        <v>0</v>
      </c>
      <c r="Y396" s="701">
        <v>0</v>
      </c>
      <c r="Z396" s="700">
        <v>0</v>
      </c>
      <c r="AA396" s="701">
        <v>0</v>
      </c>
      <c r="AB396" s="706">
        <v>0</v>
      </c>
      <c r="AC396" s="698">
        <v>0</v>
      </c>
      <c r="AD396" s="996"/>
      <c r="AE396" s="997"/>
      <c r="AF396" s="998"/>
    </row>
    <row r="397" spans="1:32" x14ac:dyDescent="0.2">
      <c r="A397" s="11">
        <v>180</v>
      </c>
      <c r="B397" s="277"/>
      <c r="C397" s="278"/>
      <c r="D397" s="278"/>
      <c r="E397" s="1452" t="s">
        <v>553</v>
      </c>
      <c r="F397" s="1453"/>
      <c r="G397" s="1453"/>
      <c r="H397" s="1453"/>
      <c r="I397" s="1453"/>
      <c r="J397" s="1453"/>
      <c r="K397" s="1453"/>
      <c r="L397" s="1454"/>
      <c r="M397" s="407">
        <f>SUM(M398:M399)</f>
        <v>0</v>
      </c>
      <c r="N397" s="410">
        <f t="shared" ref="N397:AC397" si="86">SUBTOTAL(9,N398:N399)</f>
        <v>0</v>
      </c>
      <c r="O397" s="414">
        <f t="shared" si="86"/>
        <v>0</v>
      </c>
      <c r="P397" s="413">
        <f t="shared" si="86"/>
        <v>0</v>
      </c>
      <c r="Q397" s="415">
        <f t="shared" si="86"/>
        <v>0</v>
      </c>
      <c r="R397" s="414">
        <f t="shared" si="86"/>
        <v>0</v>
      </c>
      <c r="S397" s="414">
        <f t="shared" si="86"/>
        <v>0</v>
      </c>
      <c r="T397" s="414">
        <f t="shared" si="86"/>
        <v>0</v>
      </c>
      <c r="U397" s="414">
        <f t="shared" si="86"/>
        <v>0</v>
      </c>
      <c r="V397" s="414">
        <f t="shared" si="86"/>
        <v>0</v>
      </c>
      <c r="W397" s="414">
        <f t="shared" si="86"/>
        <v>0</v>
      </c>
      <c r="X397" s="414">
        <f t="shared" si="86"/>
        <v>0</v>
      </c>
      <c r="Y397" s="414">
        <f t="shared" si="86"/>
        <v>0</v>
      </c>
      <c r="Z397" s="414">
        <f t="shared" si="86"/>
        <v>0</v>
      </c>
      <c r="AA397" s="414">
        <f t="shared" si="86"/>
        <v>0</v>
      </c>
      <c r="AB397" s="424">
        <f t="shared" si="86"/>
        <v>0</v>
      </c>
      <c r="AC397" s="407">
        <f t="shared" si="86"/>
        <v>0</v>
      </c>
      <c r="AD397" s="996"/>
      <c r="AE397" s="997"/>
      <c r="AF397" s="998"/>
    </row>
    <row r="398" spans="1:32" x14ac:dyDescent="0.2">
      <c r="A398" s="11">
        <v>181</v>
      </c>
      <c r="B398" s="277"/>
      <c r="C398" s="278"/>
      <c r="D398" s="278"/>
      <c r="E398" s="278"/>
      <c r="F398" s="1455" t="s">
        <v>554</v>
      </c>
      <c r="G398" s="1456"/>
      <c r="H398" s="1456"/>
      <c r="I398" s="1456"/>
      <c r="J398" s="1456"/>
      <c r="K398" s="1456"/>
      <c r="L398" s="1457"/>
      <c r="M398" s="698">
        <v>0</v>
      </c>
      <c r="N398" s="699">
        <v>0</v>
      </c>
      <c r="O398" s="700">
        <v>0</v>
      </c>
      <c r="P398" s="700">
        <v>0</v>
      </c>
      <c r="Q398" s="705">
        <v>0</v>
      </c>
      <c r="R398" s="700">
        <v>0</v>
      </c>
      <c r="S398" s="701">
        <v>0</v>
      </c>
      <c r="T398" s="700">
        <v>0</v>
      </c>
      <c r="U398" s="701">
        <v>0</v>
      </c>
      <c r="V398" s="700">
        <v>0</v>
      </c>
      <c r="W398" s="701">
        <v>0</v>
      </c>
      <c r="X398" s="700">
        <v>0</v>
      </c>
      <c r="Y398" s="701">
        <v>0</v>
      </c>
      <c r="Z398" s="700">
        <v>0</v>
      </c>
      <c r="AA398" s="701">
        <v>0</v>
      </c>
      <c r="AB398" s="706">
        <v>0</v>
      </c>
      <c r="AC398" s="698">
        <v>0</v>
      </c>
      <c r="AD398" s="996"/>
      <c r="AE398" s="997"/>
      <c r="AF398" s="998"/>
    </row>
    <row r="399" spans="1:32" x14ac:dyDescent="0.2">
      <c r="A399" s="11">
        <v>182</v>
      </c>
      <c r="B399" s="277"/>
      <c r="C399" s="278"/>
      <c r="D399" s="278"/>
      <c r="E399" s="278"/>
      <c r="F399" s="1458" t="s">
        <v>555</v>
      </c>
      <c r="G399" s="1459"/>
      <c r="H399" s="1459"/>
      <c r="I399" s="1459"/>
      <c r="J399" s="1459"/>
      <c r="K399" s="1459"/>
      <c r="L399" s="1460"/>
      <c r="M399" s="698">
        <v>0</v>
      </c>
      <c r="N399" s="699">
        <v>0</v>
      </c>
      <c r="O399" s="700">
        <v>0</v>
      </c>
      <c r="P399" s="700">
        <v>0</v>
      </c>
      <c r="Q399" s="705">
        <v>0</v>
      </c>
      <c r="R399" s="700">
        <v>0</v>
      </c>
      <c r="S399" s="701">
        <v>0</v>
      </c>
      <c r="T399" s="700">
        <v>0</v>
      </c>
      <c r="U399" s="701">
        <v>0</v>
      </c>
      <c r="V399" s="700">
        <v>0</v>
      </c>
      <c r="W399" s="701">
        <v>0</v>
      </c>
      <c r="X399" s="700">
        <v>0</v>
      </c>
      <c r="Y399" s="701">
        <v>0</v>
      </c>
      <c r="Z399" s="700">
        <v>0</v>
      </c>
      <c r="AA399" s="701">
        <v>0</v>
      </c>
      <c r="AB399" s="706">
        <v>0</v>
      </c>
      <c r="AC399" s="698">
        <v>0</v>
      </c>
      <c r="AD399" s="996"/>
      <c r="AE399" s="997"/>
      <c r="AF399" s="998"/>
    </row>
    <row r="400" spans="1:32" x14ac:dyDescent="0.2">
      <c r="A400" s="11">
        <v>183</v>
      </c>
      <c r="B400" s="277"/>
      <c r="C400" s="278"/>
      <c r="D400" s="1485" t="s">
        <v>24</v>
      </c>
      <c r="E400" s="1486"/>
      <c r="F400" s="1486"/>
      <c r="G400" s="1486"/>
      <c r="H400" s="1486"/>
      <c r="I400" s="1486"/>
      <c r="J400" s="1486"/>
      <c r="K400" s="1486"/>
      <c r="L400" s="1487"/>
      <c r="M400" s="407">
        <f>SUM(M401:M403)</f>
        <v>0</v>
      </c>
      <c r="N400" s="410">
        <f t="shared" ref="N400:AC400" si="87">SUBTOTAL(9,N401:N403)</f>
        <v>0</v>
      </c>
      <c r="O400" s="414">
        <f t="shared" si="87"/>
        <v>0</v>
      </c>
      <c r="P400" s="413">
        <f t="shared" si="87"/>
        <v>0</v>
      </c>
      <c r="Q400" s="415">
        <f t="shared" si="87"/>
        <v>0</v>
      </c>
      <c r="R400" s="414">
        <f t="shared" si="87"/>
        <v>0</v>
      </c>
      <c r="S400" s="414">
        <f t="shared" si="87"/>
        <v>0</v>
      </c>
      <c r="T400" s="414">
        <f t="shared" si="87"/>
        <v>0</v>
      </c>
      <c r="U400" s="414">
        <f t="shared" si="87"/>
        <v>0</v>
      </c>
      <c r="V400" s="414">
        <f t="shared" si="87"/>
        <v>0</v>
      </c>
      <c r="W400" s="414">
        <f t="shared" si="87"/>
        <v>0</v>
      </c>
      <c r="X400" s="414">
        <f t="shared" si="87"/>
        <v>0</v>
      </c>
      <c r="Y400" s="414">
        <f t="shared" si="87"/>
        <v>0</v>
      </c>
      <c r="Z400" s="414">
        <f t="shared" si="87"/>
        <v>0</v>
      </c>
      <c r="AA400" s="414">
        <f t="shared" si="87"/>
        <v>0</v>
      </c>
      <c r="AB400" s="424">
        <f t="shared" si="87"/>
        <v>0</v>
      </c>
      <c r="AC400" s="407">
        <f t="shared" si="87"/>
        <v>0</v>
      </c>
      <c r="AD400" s="996"/>
      <c r="AE400" s="997"/>
      <c r="AF400" s="998"/>
    </row>
    <row r="401" spans="1:32" x14ac:dyDescent="0.2">
      <c r="A401" s="11">
        <v>184</v>
      </c>
      <c r="B401" s="277"/>
      <c r="C401" s="278"/>
      <c r="D401" s="278"/>
      <c r="E401" s="278"/>
      <c r="F401" s="1455" t="s">
        <v>156</v>
      </c>
      <c r="G401" s="1456"/>
      <c r="H401" s="1456"/>
      <c r="I401" s="1456"/>
      <c r="J401" s="1456"/>
      <c r="K401" s="1456"/>
      <c r="L401" s="1457"/>
      <c r="M401" s="698">
        <v>0</v>
      </c>
      <c r="N401" s="699">
        <v>0</v>
      </c>
      <c r="O401" s="700">
        <v>0</v>
      </c>
      <c r="P401" s="700">
        <v>0</v>
      </c>
      <c r="Q401" s="705">
        <v>0</v>
      </c>
      <c r="R401" s="700">
        <v>0</v>
      </c>
      <c r="S401" s="701">
        <v>0</v>
      </c>
      <c r="T401" s="700">
        <v>0</v>
      </c>
      <c r="U401" s="701">
        <v>0</v>
      </c>
      <c r="V401" s="700">
        <v>0</v>
      </c>
      <c r="W401" s="701">
        <v>0</v>
      </c>
      <c r="X401" s="700">
        <v>0</v>
      </c>
      <c r="Y401" s="701">
        <v>0</v>
      </c>
      <c r="Z401" s="700">
        <v>0</v>
      </c>
      <c r="AA401" s="701">
        <v>0</v>
      </c>
      <c r="AB401" s="706">
        <v>0</v>
      </c>
      <c r="AC401" s="698">
        <v>0</v>
      </c>
      <c r="AD401" s="996"/>
      <c r="AE401" s="997"/>
      <c r="AF401" s="998"/>
    </row>
    <row r="402" spans="1:32" x14ac:dyDescent="0.2">
      <c r="A402" s="11">
        <v>185</v>
      </c>
      <c r="B402" s="277"/>
      <c r="C402" s="278"/>
      <c r="D402" s="278"/>
      <c r="E402" s="278"/>
      <c r="F402" s="1449" t="s">
        <v>157</v>
      </c>
      <c r="G402" s="1450"/>
      <c r="H402" s="1450"/>
      <c r="I402" s="1450"/>
      <c r="J402" s="1450"/>
      <c r="K402" s="1450"/>
      <c r="L402" s="1451"/>
      <c r="M402" s="698">
        <v>0</v>
      </c>
      <c r="N402" s="699">
        <v>0</v>
      </c>
      <c r="O402" s="700">
        <v>0</v>
      </c>
      <c r="P402" s="700">
        <v>0</v>
      </c>
      <c r="Q402" s="705">
        <v>0</v>
      </c>
      <c r="R402" s="700">
        <v>0</v>
      </c>
      <c r="S402" s="701">
        <v>0</v>
      </c>
      <c r="T402" s="700">
        <v>0</v>
      </c>
      <c r="U402" s="701">
        <v>0</v>
      </c>
      <c r="V402" s="700">
        <v>0</v>
      </c>
      <c r="W402" s="701">
        <v>0</v>
      </c>
      <c r="X402" s="700">
        <v>0</v>
      </c>
      <c r="Y402" s="701">
        <v>0</v>
      </c>
      <c r="Z402" s="700">
        <v>0</v>
      </c>
      <c r="AA402" s="701">
        <v>0</v>
      </c>
      <c r="AB402" s="706">
        <v>0</v>
      </c>
      <c r="AC402" s="698">
        <v>0</v>
      </c>
      <c r="AD402" s="996"/>
      <c r="AE402" s="997"/>
      <c r="AF402" s="998"/>
    </row>
    <row r="403" spans="1:32" x14ac:dyDescent="0.2">
      <c r="A403" s="11">
        <v>186</v>
      </c>
      <c r="B403" s="277"/>
      <c r="C403" s="278"/>
      <c r="D403" s="278"/>
      <c r="E403" s="278"/>
      <c r="F403" s="1449" t="s">
        <v>25</v>
      </c>
      <c r="G403" s="1450"/>
      <c r="H403" s="1450"/>
      <c r="I403" s="1450"/>
      <c r="J403" s="1450"/>
      <c r="K403" s="1450"/>
      <c r="L403" s="1451"/>
      <c r="M403" s="698"/>
      <c r="N403" s="699">
        <v>0</v>
      </c>
      <c r="O403" s="700">
        <v>0</v>
      </c>
      <c r="P403" s="700">
        <v>0</v>
      </c>
      <c r="Q403" s="705">
        <v>0</v>
      </c>
      <c r="R403" s="700">
        <v>0</v>
      </c>
      <c r="S403" s="701">
        <v>0</v>
      </c>
      <c r="T403" s="700">
        <v>0</v>
      </c>
      <c r="U403" s="701">
        <v>0</v>
      </c>
      <c r="V403" s="700">
        <v>0</v>
      </c>
      <c r="W403" s="701">
        <v>0</v>
      </c>
      <c r="X403" s="700">
        <v>0</v>
      </c>
      <c r="Y403" s="701">
        <v>0</v>
      </c>
      <c r="Z403" s="700">
        <v>0</v>
      </c>
      <c r="AA403" s="701">
        <v>0</v>
      </c>
      <c r="AB403" s="706">
        <v>0</v>
      </c>
      <c r="AC403" s="698">
        <v>0</v>
      </c>
      <c r="AD403" s="996"/>
      <c r="AE403" s="997"/>
      <c r="AF403" s="998"/>
    </row>
    <row r="404" spans="1:32" x14ac:dyDescent="0.2">
      <c r="A404" s="11">
        <v>187</v>
      </c>
      <c r="B404" s="277"/>
      <c r="C404" s="278"/>
      <c r="D404" s="1485" t="s">
        <v>467</v>
      </c>
      <c r="E404" s="1486"/>
      <c r="F404" s="1486"/>
      <c r="G404" s="1486"/>
      <c r="H404" s="1486"/>
      <c r="I404" s="1486"/>
      <c r="J404" s="1486"/>
      <c r="K404" s="1486"/>
      <c r="L404" s="1487"/>
      <c r="M404" s="407">
        <f>SUM(M405:M406)</f>
        <v>0</v>
      </c>
      <c r="N404" s="410">
        <f t="shared" ref="N404:AC404" si="88">SUBTOTAL(9,N405:N406)</f>
        <v>0</v>
      </c>
      <c r="O404" s="414">
        <f t="shared" si="88"/>
        <v>0</v>
      </c>
      <c r="P404" s="413">
        <f t="shared" si="88"/>
        <v>0</v>
      </c>
      <c r="Q404" s="415">
        <f t="shared" si="88"/>
        <v>0</v>
      </c>
      <c r="R404" s="414">
        <f t="shared" si="88"/>
        <v>0</v>
      </c>
      <c r="S404" s="414">
        <f t="shared" si="88"/>
        <v>0</v>
      </c>
      <c r="T404" s="414">
        <f t="shared" si="88"/>
        <v>0</v>
      </c>
      <c r="U404" s="414">
        <f t="shared" si="88"/>
        <v>0</v>
      </c>
      <c r="V404" s="414">
        <f t="shared" si="88"/>
        <v>0</v>
      </c>
      <c r="W404" s="414">
        <f t="shared" si="88"/>
        <v>0</v>
      </c>
      <c r="X404" s="414">
        <f t="shared" si="88"/>
        <v>0</v>
      </c>
      <c r="Y404" s="414">
        <f t="shared" si="88"/>
        <v>0</v>
      </c>
      <c r="Z404" s="414">
        <f t="shared" si="88"/>
        <v>0</v>
      </c>
      <c r="AA404" s="414">
        <f t="shared" si="88"/>
        <v>0</v>
      </c>
      <c r="AB404" s="424">
        <f t="shared" si="88"/>
        <v>0</v>
      </c>
      <c r="AC404" s="407">
        <f t="shared" si="88"/>
        <v>0</v>
      </c>
      <c r="AD404" s="996"/>
      <c r="AE404" s="997"/>
      <c r="AF404" s="998"/>
    </row>
    <row r="405" spans="1:32" x14ac:dyDescent="0.2">
      <c r="A405" s="11">
        <v>188</v>
      </c>
      <c r="B405" s="277"/>
      <c r="C405" s="278"/>
      <c r="D405" s="278"/>
      <c r="E405" s="278"/>
      <c r="F405" s="1449" t="s">
        <v>466</v>
      </c>
      <c r="G405" s="1450"/>
      <c r="H405" s="1450"/>
      <c r="I405" s="1450"/>
      <c r="J405" s="1450"/>
      <c r="K405" s="1450"/>
      <c r="L405" s="1451"/>
      <c r="M405" s="698">
        <v>0</v>
      </c>
      <c r="N405" s="699">
        <v>0</v>
      </c>
      <c r="O405" s="700">
        <v>0</v>
      </c>
      <c r="P405" s="700">
        <v>0</v>
      </c>
      <c r="Q405" s="705">
        <v>0</v>
      </c>
      <c r="R405" s="700">
        <v>0</v>
      </c>
      <c r="S405" s="701">
        <v>0</v>
      </c>
      <c r="T405" s="700">
        <v>0</v>
      </c>
      <c r="U405" s="701">
        <v>0</v>
      </c>
      <c r="V405" s="700">
        <v>0</v>
      </c>
      <c r="W405" s="701">
        <v>0</v>
      </c>
      <c r="X405" s="700">
        <v>0</v>
      </c>
      <c r="Y405" s="701">
        <v>0</v>
      </c>
      <c r="Z405" s="700">
        <v>0</v>
      </c>
      <c r="AA405" s="701">
        <v>0</v>
      </c>
      <c r="AB405" s="706">
        <v>0</v>
      </c>
      <c r="AC405" s="698">
        <v>0</v>
      </c>
      <c r="AD405" s="996"/>
      <c r="AE405" s="997"/>
      <c r="AF405" s="998"/>
    </row>
    <row r="406" spans="1:32" x14ac:dyDescent="0.2">
      <c r="A406" s="11">
        <v>189</v>
      </c>
      <c r="B406" s="277"/>
      <c r="C406" s="278"/>
      <c r="D406" s="278"/>
      <c r="E406" s="278"/>
      <c r="F406" s="1449" t="s">
        <v>576</v>
      </c>
      <c r="G406" s="1450"/>
      <c r="H406" s="1450"/>
      <c r="I406" s="1450"/>
      <c r="J406" s="1450"/>
      <c r="K406" s="1450"/>
      <c r="L406" s="1451"/>
      <c r="M406" s="698">
        <v>0</v>
      </c>
      <c r="N406" s="699">
        <v>0</v>
      </c>
      <c r="O406" s="700">
        <v>0</v>
      </c>
      <c r="P406" s="700">
        <v>0</v>
      </c>
      <c r="Q406" s="705">
        <v>0</v>
      </c>
      <c r="R406" s="700">
        <v>0</v>
      </c>
      <c r="S406" s="701">
        <v>0</v>
      </c>
      <c r="T406" s="700">
        <v>0</v>
      </c>
      <c r="U406" s="701">
        <v>0</v>
      </c>
      <c r="V406" s="700">
        <v>0</v>
      </c>
      <c r="W406" s="701">
        <v>0</v>
      </c>
      <c r="X406" s="700">
        <v>0</v>
      </c>
      <c r="Y406" s="701">
        <v>0</v>
      </c>
      <c r="Z406" s="700">
        <v>0</v>
      </c>
      <c r="AA406" s="701">
        <v>0</v>
      </c>
      <c r="AB406" s="706">
        <v>0</v>
      </c>
      <c r="AC406" s="698">
        <v>0</v>
      </c>
      <c r="AD406" s="996"/>
      <c r="AE406" s="997"/>
      <c r="AF406" s="998"/>
    </row>
    <row r="407" spans="1:32" ht="15" customHeight="1" x14ac:dyDescent="0.2">
      <c r="A407" s="11">
        <v>326</v>
      </c>
      <c r="B407" s="277"/>
      <c r="C407" s="1546" t="s">
        <v>139</v>
      </c>
      <c r="D407" s="1531"/>
      <c r="E407" s="1531"/>
      <c r="F407" s="1531"/>
      <c r="G407" s="1531"/>
      <c r="H407" s="1531"/>
      <c r="I407" s="1531"/>
      <c r="J407" s="1531"/>
      <c r="K407" s="1531"/>
      <c r="L407" s="1531"/>
      <c r="M407" s="1531"/>
      <c r="N407" s="1531"/>
      <c r="O407" s="1531"/>
      <c r="P407" s="1531"/>
      <c r="Q407" s="1531"/>
      <c r="R407" s="1531"/>
      <c r="S407" s="1531"/>
      <c r="T407" s="1531"/>
      <c r="U407" s="1531"/>
      <c r="V407" s="1531"/>
      <c r="W407" s="1531"/>
      <c r="X407" s="1531"/>
      <c r="Y407" s="1531"/>
      <c r="Z407" s="1531"/>
      <c r="AA407" s="1531"/>
      <c r="AB407" s="1531"/>
      <c r="AC407" s="1531"/>
      <c r="AD407" s="1531"/>
      <c r="AE407" s="1531"/>
      <c r="AF407" s="1547"/>
    </row>
    <row r="408" spans="1:32" x14ac:dyDescent="0.2">
      <c r="A408" s="11">
        <v>232</v>
      </c>
      <c r="B408" s="277"/>
      <c r="C408" s="278"/>
      <c r="D408" s="1485" t="s">
        <v>64</v>
      </c>
      <c r="E408" s="1486"/>
      <c r="F408" s="1486"/>
      <c r="G408" s="1486"/>
      <c r="H408" s="1486"/>
      <c r="I408" s="1486"/>
      <c r="J408" s="1486"/>
      <c r="K408" s="1486"/>
      <c r="L408" s="1486"/>
      <c r="M408" s="1486"/>
      <c r="N408" s="1486"/>
      <c r="O408" s="1486"/>
      <c r="P408" s="1486"/>
      <c r="Q408" s="1486"/>
      <c r="R408" s="1486"/>
      <c r="S408" s="1486"/>
      <c r="T408" s="1486"/>
      <c r="U408" s="1486"/>
      <c r="V408" s="1486"/>
      <c r="W408" s="1486"/>
      <c r="X408" s="1486"/>
      <c r="Y408" s="1486"/>
      <c r="Z408" s="1486"/>
      <c r="AA408" s="1486"/>
      <c r="AB408" s="1486"/>
      <c r="AC408" s="1486"/>
      <c r="AD408" s="1486"/>
      <c r="AE408" s="1486"/>
      <c r="AF408" s="1487"/>
    </row>
    <row r="409" spans="1:32" x14ac:dyDescent="0.2">
      <c r="A409" s="11">
        <v>233</v>
      </c>
      <c r="B409" s="277"/>
      <c r="C409" s="278"/>
      <c r="D409" s="278"/>
      <c r="E409" s="1532" t="s">
        <v>66</v>
      </c>
      <c r="F409" s="1533"/>
      <c r="G409" s="1533"/>
      <c r="H409" s="1533"/>
      <c r="I409" s="1533"/>
      <c r="J409" s="1533"/>
      <c r="K409" s="1533"/>
      <c r="L409" s="1534"/>
      <c r="M409" s="407">
        <f>SUM(M410:M413)</f>
        <v>0</v>
      </c>
      <c r="N409" s="410">
        <f t="shared" ref="N409:AC409" si="89">SUBTOTAL(9,N410:N413)</f>
        <v>0</v>
      </c>
      <c r="O409" s="414">
        <f t="shared" si="89"/>
        <v>0</v>
      </c>
      <c r="P409" s="413">
        <f t="shared" si="89"/>
        <v>0</v>
      </c>
      <c r="Q409" s="415">
        <f t="shared" si="89"/>
        <v>0</v>
      </c>
      <c r="R409" s="414">
        <f t="shared" si="89"/>
        <v>0</v>
      </c>
      <c r="S409" s="414">
        <f t="shared" si="89"/>
        <v>0</v>
      </c>
      <c r="T409" s="414">
        <f t="shared" si="89"/>
        <v>0</v>
      </c>
      <c r="U409" s="414">
        <f t="shared" si="89"/>
        <v>0</v>
      </c>
      <c r="V409" s="414">
        <f t="shared" si="89"/>
        <v>0</v>
      </c>
      <c r="W409" s="414">
        <f t="shared" si="89"/>
        <v>0</v>
      </c>
      <c r="X409" s="414">
        <f t="shared" si="89"/>
        <v>0</v>
      </c>
      <c r="Y409" s="414">
        <f t="shared" si="89"/>
        <v>0</v>
      </c>
      <c r="Z409" s="414">
        <f t="shared" si="89"/>
        <v>0</v>
      </c>
      <c r="AA409" s="414">
        <f t="shared" si="89"/>
        <v>0</v>
      </c>
      <c r="AB409" s="424">
        <f t="shared" si="89"/>
        <v>0</v>
      </c>
      <c r="AC409" s="407">
        <f t="shared" si="89"/>
        <v>0</v>
      </c>
      <c r="AD409" s="996"/>
      <c r="AE409" s="997"/>
      <c r="AF409" s="998"/>
    </row>
    <row r="410" spans="1:32" x14ac:dyDescent="0.2">
      <c r="A410" s="11">
        <v>234</v>
      </c>
      <c r="B410" s="277"/>
      <c r="C410" s="278"/>
      <c r="D410" s="278"/>
      <c r="E410" s="279"/>
      <c r="F410" s="1455" t="s">
        <v>65</v>
      </c>
      <c r="G410" s="1456"/>
      <c r="H410" s="1456"/>
      <c r="I410" s="1456"/>
      <c r="J410" s="1456"/>
      <c r="K410" s="1456"/>
      <c r="L410" s="1457"/>
      <c r="M410" s="698">
        <v>0</v>
      </c>
      <c r="N410" s="699">
        <v>0</v>
      </c>
      <c r="O410" s="700">
        <v>0</v>
      </c>
      <c r="P410" s="700">
        <v>0</v>
      </c>
      <c r="Q410" s="705">
        <v>0</v>
      </c>
      <c r="R410" s="700">
        <v>0</v>
      </c>
      <c r="S410" s="701">
        <v>0</v>
      </c>
      <c r="T410" s="700">
        <v>0</v>
      </c>
      <c r="U410" s="701">
        <v>0</v>
      </c>
      <c r="V410" s="700">
        <v>0</v>
      </c>
      <c r="W410" s="701">
        <v>0</v>
      </c>
      <c r="X410" s="700">
        <v>0</v>
      </c>
      <c r="Y410" s="701">
        <v>0</v>
      </c>
      <c r="Z410" s="700">
        <v>0</v>
      </c>
      <c r="AA410" s="701">
        <v>0</v>
      </c>
      <c r="AB410" s="706">
        <v>0</v>
      </c>
      <c r="AC410" s="698">
        <v>0</v>
      </c>
      <c r="AD410" s="996"/>
      <c r="AE410" s="997"/>
      <c r="AF410" s="998"/>
    </row>
    <row r="411" spans="1:32" x14ac:dyDescent="0.2">
      <c r="A411" s="11">
        <v>235</v>
      </c>
      <c r="B411" s="277"/>
      <c r="C411" s="278"/>
      <c r="D411" s="278"/>
      <c r="E411" s="279"/>
      <c r="F411" s="1449" t="s">
        <v>68</v>
      </c>
      <c r="G411" s="1450"/>
      <c r="H411" s="1450"/>
      <c r="I411" s="1450"/>
      <c r="J411" s="1450"/>
      <c r="K411" s="1450"/>
      <c r="L411" s="1451"/>
      <c r="M411" s="698">
        <v>0</v>
      </c>
      <c r="N411" s="699">
        <v>0</v>
      </c>
      <c r="O411" s="700">
        <v>0</v>
      </c>
      <c r="P411" s="700">
        <v>0</v>
      </c>
      <c r="Q411" s="705">
        <v>0</v>
      </c>
      <c r="R411" s="700">
        <v>0</v>
      </c>
      <c r="S411" s="701">
        <v>0</v>
      </c>
      <c r="T411" s="700">
        <v>0</v>
      </c>
      <c r="U411" s="701">
        <v>0</v>
      </c>
      <c r="V411" s="700">
        <v>0</v>
      </c>
      <c r="W411" s="701">
        <v>0</v>
      </c>
      <c r="X411" s="700">
        <v>0</v>
      </c>
      <c r="Y411" s="701">
        <v>0</v>
      </c>
      <c r="Z411" s="700">
        <v>0</v>
      </c>
      <c r="AA411" s="701">
        <v>0</v>
      </c>
      <c r="AB411" s="706">
        <v>0</v>
      </c>
      <c r="AC411" s="698">
        <v>0</v>
      </c>
      <c r="AD411" s="996"/>
      <c r="AE411" s="997"/>
      <c r="AF411" s="998"/>
    </row>
    <row r="412" spans="1:32" x14ac:dyDescent="0.2">
      <c r="A412" s="11">
        <v>236</v>
      </c>
      <c r="B412" s="277"/>
      <c r="C412" s="278"/>
      <c r="D412" s="280"/>
      <c r="E412" s="281"/>
      <c r="F412" s="1449" t="s">
        <v>537</v>
      </c>
      <c r="G412" s="1450"/>
      <c r="H412" s="1450"/>
      <c r="I412" s="1450"/>
      <c r="J412" s="1450"/>
      <c r="K412" s="1450"/>
      <c r="L412" s="1451"/>
      <c r="M412" s="698"/>
      <c r="N412" s="699">
        <v>0</v>
      </c>
      <c r="O412" s="700">
        <v>0</v>
      </c>
      <c r="P412" s="700">
        <v>0</v>
      </c>
      <c r="Q412" s="705">
        <v>0</v>
      </c>
      <c r="R412" s="700">
        <v>0</v>
      </c>
      <c r="S412" s="701">
        <v>0</v>
      </c>
      <c r="T412" s="700">
        <v>0</v>
      </c>
      <c r="U412" s="701">
        <v>0</v>
      </c>
      <c r="V412" s="700">
        <v>0</v>
      </c>
      <c r="W412" s="701">
        <v>0</v>
      </c>
      <c r="X412" s="700">
        <v>0</v>
      </c>
      <c r="Y412" s="701">
        <v>0</v>
      </c>
      <c r="Z412" s="700">
        <v>0</v>
      </c>
      <c r="AA412" s="701">
        <v>0</v>
      </c>
      <c r="AB412" s="706">
        <v>0</v>
      </c>
      <c r="AC412" s="698">
        <v>0</v>
      </c>
      <c r="AD412" s="996"/>
      <c r="AE412" s="997"/>
      <c r="AF412" s="998"/>
    </row>
    <row r="413" spans="1:32" ht="27.75" customHeight="1" x14ac:dyDescent="0.2">
      <c r="A413" s="11">
        <v>237</v>
      </c>
      <c r="B413" s="277"/>
      <c r="C413" s="278"/>
      <c r="D413" s="278"/>
      <c r="E413" s="282"/>
      <c r="F413" s="1458" t="s">
        <v>532</v>
      </c>
      <c r="G413" s="1459"/>
      <c r="H413" s="1459"/>
      <c r="I413" s="1459"/>
      <c r="J413" s="1459"/>
      <c r="K413" s="1459"/>
      <c r="L413" s="1460"/>
      <c r="M413" s="698">
        <v>0</v>
      </c>
      <c r="N413" s="699">
        <v>0</v>
      </c>
      <c r="O413" s="700">
        <v>0</v>
      </c>
      <c r="P413" s="700">
        <v>0</v>
      </c>
      <c r="Q413" s="705">
        <v>0</v>
      </c>
      <c r="R413" s="700">
        <v>0</v>
      </c>
      <c r="S413" s="701">
        <v>0</v>
      </c>
      <c r="T413" s="700">
        <v>0</v>
      </c>
      <c r="U413" s="701">
        <v>0</v>
      </c>
      <c r="V413" s="700">
        <v>0</v>
      </c>
      <c r="W413" s="701">
        <v>0</v>
      </c>
      <c r="X413" s="700">
        <v>0</v>
      </c>
      <c r="Y413" s="701">
        <v>0</v>
      </c>
      <c r="Z413" s="700">
        <v>0</v>
      </c>
      <c r="AA413" s="701">
        <v>0</v>
      </c>
      <c r="AB413" s="706">
        <v>0</v>
      </c>
      <c r="AC413" s="698">
        <v>0</v>
      </c>
      <c r="AD413" s="996"/>
      <c r="AE413" s="997"/>
      <c r="AF413" s="998"/>
    </row>
    <row r="414" spans="1:32" ht="15.75" x14ac:dyDescent="0.2">
      <c r="A414" s="11">
        <v>238</v>
      </c>
      <c r="B414" s="277"/>
      <c r="C414" s="278"/>
      <c r="D414" s="283"/>
      <c r="E414" s="1452" t="s">
        <v>67</v>
      </c>
      <c r="F414" s="1453"/>
      <c r="G414" s="1453"/>
      <c r="H414" s="1453"/>
      <c r="I414" s="1453"/>
      <c r="J414" s="1453"/>
      <c r="K414" s="1453"/>
      <c r="L414" s="1454"/>
      <c r="M414" s="407">
        <f>SUM(M415:M418)</f>
        <v>0</v>
      </c>
      <c r="N414" s="410">
        <f t="shared" ref="N414:AC414" si="90">SUBTOTAL(9,N415:N418)</f>
        <v>0</v>
      </c>
      <c r="O414" s="414">
        <f t="shared" si="90"/>
        <v>0</v>
      </c>
      <c r="P414" s="413">
        <f t="shared" si="90"/>
        <v>0</v>
      </c>
      <c r="Q414" s="415">
        <f t="shared" si="90"/>
        <v>0</v>
      </c>
      <c r="R414" s="414">
        <f t="shared" si="90"/>
        <v>0</v>
      </c>
      <c r="S414" s="414">
        <f t="shared" si="90"/>
        <v>0</v>
      </c>
      <c r="T414" s="414">
        <f t="shared" si="90"/>
        <v>0</v>
      </c>
      <c r="U414" s="414">
        <f t="shared" si="90"/>
        <v>0</v>
      </c>
      <c r="V414" s="414">
        <f t="shared" si="90"/>
        <v>0</v>
      </c>
      <c r="W414" s="414">
        <f t="shared" si="90"/>
        <v>0</v>
      </c>
      <c r="X414" s="414">
        <f t="shared" si="90"/>
        <v>0</v>
      </c>
      <c r="Y414" s="414">
        <f t="shared" si="90"/>
        <v>0</v>
      </c>
      <c r="Z414" s="414">
        <f t="shared" si="90"/>
        <v>0</v>
      </c>
      <c r="AA414" s="414">
        <f t="shared" si="90"/>
        <v>0</v>
      </c>
      <c r="AB414" s="424">
        <f t="shared" si="90"/>
        <v>0</v>
      </c>
      <c r="AC414" s="407">
        <f t="shared" si="90"/>
        <v>0</v>
      </c>
      <c r="AD414" s="996"/>
      <c r="AE414" s="997"/>
      <c r="AF414" s="998"/>
    </row>
    <row r="415" spans="1:32" x14ac:dyDescent="0.2">
      <c r="A415" s="11">
        <v>239</v>
      </c>
      <c r="B415" s="277"/>
      <c r="C415" s="278"/>
      <c r="D415" s="284"/>
      <c r="E415" s="284"/>
      <c r="F415" s="1455" t="s">
        <v>65</v>
      </c>
      <c r="G415" s="1456"/>
      <c r="H415" s="1456"/>
      <c r="I415" s="1456"/>
      <c r="J415" s="1456"/>
      <c r="K415" s="1456"/>
      <c r="L415" s="1457"/>
      <c r="M415" s="698">
        <v>0</v>
      </c>
      <c r="N415" s="699">
        <v>0</v>
      </c>
      <c r="O415" s="700">
        <v>0</v>
      </c>
      <c r="P415" s="700">
        <v>0</v>
      </c>
      <c r="Q415" s="705">
        <v>0</v>
      </c>
      <c r="R415" s="700">
        <v>0</v>
      </c>
      <c r="S415" s="701">
        <v>0</v>
      </c>
      <c r="T415" s="700">
        <v>0</v>
      </c>
      <c r="U415" s="701">
        <v>0</v>
      </c>
      <c r="V415" s="700">
        <v>0</v>
      </c>
      <c r="W415" s="701">
        <v>0</v>
      </c>
      <c r="X415" s="700">
        <v>0</v>
      </c>
      <c r="Y415" s="701">
        <v>0</v>
      </c>
      <c r="Z415" s="700">
        <v>0</v>
      </c>
      <c r="AA415" s="701">
        <v>0</v>
      </c>
      <c r="AB415" s="706">
        <v>0</v>
      </c>
      <c r="AC415" s="698">
        <v>0</v>
      </c>
      <c r="AD415" s="996"/>
      <c r="AE415" s="997"/>
      <c r="AF415" s="998"/>
    </row>
    <row r="416" spans="1:32" x14ac:dyDescent="0.2">
      <c r="A416" s="11">
        <v>240</v>
      </c>
      <c r="B416" s="277"/>
      <c r="C416" s="278"/>
      <c r="D416" s="284"/>
      <c r="E416" s="284"/>
      <c r="F416" s="1449" t="s">
        <v>68</v>
      </c>
      <c r="G416" s="1450"/>
      <c r="H416" s="1450"/>
      <c r="I416" s="1450"/>
      <c r="J416" s="1450"/>
      <c r="K416" s="1450"/>
      <c r="L416" s="1451"/>
      <c r="M416" s="698">
        <v>0</v>
      </c>
      <c r="N416" s="699">
        <v>0</v>
      </c>
      <c r="O416" s="700">
        <v>0</v>
      </c>
      <c r="P416" s="700">
        <v>0</v>
      </c>
      <c r="Q416" s="705">
        <v>0</v>
      </c>
      <c r="R416" s="700">
        <v>0</v>
      </c>
      <c r="S416" s="701">
        <v>0</v>
      </c>
      <c r="T416" s="700">
        <v>0</v>
      </c>
      <c r="U416" s="701">
        <v>0</v>
      </c>
      <c r="V416" s="700">
        <v>0</v>
      </c>
      <c r="W416" s="701">
        <v>0</v>
      </c>
      <c r="X416" s="700">
        <v>0</v>
      </c>
      <c r="Y416" s="701">
        <v>0</v>
      </c>
      <c r="Z416" s="700">
        <v>0</v>
      </c>
      <c r="AA416" s="701">
        <v>0</v>
      </c>
      <c r="AB416" s="706">
        <v>0</v>
      </c>
      <c r="AC416" s="698">
        <v>0</v>
      </c>
      <c r="AD416" s="996"/>
      <c r="AE416" s="997"/>
      <c r="AF416" s="998"/>
    </row>
    <row r="417" spans="1:32" x14ac:dyDescent="0.2">
      <c r="A417" s="11">
        <v>241</v>
      </c>
      <c r="B417" s="277"/>
      <c r="C417" s="278"/>
      <c r="D417" s="285"/>
      <c r="E417" s="285"/>
      <c r="F417" s="1449" t="s">
        <v>537</v>
      </c>
      <c r="G417" s="1450"/>
      <c r="H417" s="1450"/>
      <c r="I417" s="1450"/>
      <c r="J417" s="1450"/>
      <c r="K417" s="1450"/>
      <c r="L417" s="1451"/>
      <c r="M417" s="698">
        <v>0</v>
      </c>
      <c r="N417" s="699">
        <v>0</v>
      </c>
      <c r="O417" s="700">
        <v>0</v>
      </c>
      <c r="P417" s="700">
        <v>0</v>
      </c>
      <c r="Q417" s="705">
        <v>0</v>
      </c>
      <c r="R417" s="700">
        <v>0</v>
      </c>
      <c r="S417" s="701">
        <v>0</v>
      </c>
      <c r="T417" s="700">
        <v>0</v>
      </c>
      <c r="U417" s="701">
        <v>0</v>
      </c>
      <c r="V417" s="700">
        <v>0</v>
      </c>
      <c r="W417" s="701">
        <v>0</v>
      </c>
      <c r="X417" s="700">
        <v>0</v>
      </c>
      <c r="Y417" s="701">
        <v>0</v>
      </c>
      <c r="Z417" s="700">
        <v>0</v>
      </c>
      <c r="AA417" s="701">
        <v>0</v>
      </c>
      <c r="AB417" s="706">
        <v>0</v>
      </c>
      <c r="AC417" s="698">
        <v>0</v>
      </c>
      <c r="AD417" s="996"/>
      <c r="AE417" s="997"/>
      <c r="AF417" s="998"/>
    </row>
    <row r="418" spans="1:32" ht="27.75" customHeight="1" x14ac:dyDescent="0.2">
      <c r="A418" s="11">
        <v>242</v>
      </c>
      <c r="B418" s="277"/>
      <c r="C418" s="278"/>
      <c r="D418" s="280"/>
      <c r="E418" s="280"/>
      <c r="F418" s="1458" t="s">
        <v>532</v>
      </c>
      <c r="G418" s="1459"/>
      <c r="H418" s="1459"/>
      <c r="I418" s="1459"/>
      <c r="J418" s="1459"/>
      <c r="K418" s="1459"/>
      <c r="L418" s="1460"/>
      <c r="M418" s="698">
        <v>0</v>
      </c>
      <c r="N418" s="699">
        <v>0</v>
      </c>
      <c r="O418" s="700">
        <v>0</v>
      </c>
      <c r="P418" s="700">
        <v>0</v>
      </c>
      <c r="Q418" s="705">
        <v>0</v>
      </c>
      <c r="R418" s="700">
        <v>0</v>
      </c>
      <c r="S418" s="701">
        <v>0</v>
      </c>
      <c r="T418" s="700">
        <v>0</v>
      </c>
      <c r="U418" s="701">
        <v>0</v>
      </c>
      <c r="V418" s="700">
        <v>0</v>
      </c>
      <c r="W418" s="701">
        <v>0</v>
      </c>
      <c r="X418" s="700">
        <v>0</v>
      </c>
      <c r="Y418" s="701">
        <v>0</v>
      </c>
      <c r="Z418" s="700">
        <v>0</v>
      </c>
      <c r="AA418" s="701">
        <v>0</v>
      </c>
      <c r="AB418" s="706">
        <v>0</v>
      </c>
      <c r="AC418" s="698">
        <v>0</v>
      </c>
      <c r="AD418" s="996"/>
      <c r="AE418" s="997"/>
      <c r="AF418" s="998"/>
    </row>
    <row r="419" spans="1:32" ht="15.75" customHeight="1" x14ac:dyDescent="0.2">
      <c r="A419" s="11">
        <v>243</v>
      </c>
      <c r="B419" s="277"/>
      <c r="C419" s="278"/>
      <c r="D419" s="285"/>
      <c r="E419" s="1452" t="s">
        <v>556</v>
      </c>
      <c r="F419" s="1453"/>
      <c r="G419" s="1453"/>
      <c r="H419" s="1453"/>
      <c r="I419" s="1453"/>
      <c r="J419" s="1453"/>
      <c r="K419" s="1453"/>
      <c r="L419" s="1454"/>
      <c r="M419" s="407">
        <f>SUM(M420:M423)</f>
        <v>0</v>
      </c>
      <c r="N419" s="410">
        <f t="shared" ref="N419:AC419" si="91">SUBTOTAL(9,N420:N423)</f>
        <v>0</v>
      </c>
      <c r="O419" s="414">
        <f t="shared" si="91"/>
        <v>0</v>
      </c>
      <c r="P419" s="413">
        <f t="shared" si="91"/>
        <v>0</v>
      </c>
      <c r="Q419" s="415">
        <f t="shared" si="91"/>
        <v>0</v>
      </c>
      <c r="R419" s="414">
        <f t="shared" si="91"/>
        <v>0</v>
      </c>
      <c r="S419" s="414">
        <f t="shared" si="91"/>
        <v>0</v>
      </c>
      <c r="T419" s="414">
        <f t="shared" si="91"/>
        <v>0</v>
      </c>
      <c r="U419" s="414">
        <f t="shared" si="91"/>
        <v>0</v>
      </c>
      <c r="V419" s="414">
        <f t="shared" si="91"/>
        <v>0</v>
      </c>
      <c r="W419" s="414">
        <f t="shared" si="91"/>
        <v>0</v>
      </c>
      <c r="X419" s="414">
        <f t="shared" si="91"/>
        <v>0</v>
      </c>
      <c r="Y419" s="414">
        <f t="shared" si="91"/>
        <v>0</v>
      </c>
      <c r="Z419" s="414">
        <f t="shared" si="91"/>
        <v>0</v>
      </c>
      <c r="AA419" s="414">
        <f t="shared" si="91"/>
        <v>0</v>
      </c>
      <c r="AB419" s="424">
        <f t="shared" si="91"/>
        <v>0</v>
      </c>
      <c r="AC419" s="407">
        <f t="shared" si="91"/>
        <v>0</v>
      </c>
      <c r="AD419" s="996"/>
      <c r="AE419" s="997"/>
      <c r="AF419" s="998"/>
    </row>
    <row r="420" spans="1:32" x14ac:dyDescent="0.2">
      <c r="A420" s="11">
        <v>244</v>
      </c>
      <c r="B420" s="277"/>
      <c r="C420" s="278"/>
      <c r="D420" s="284"/>
      <c r="E420" s="284"/>
      <c r="F420" s="1455" t="s">
        <v>65</v>
      </c>
      <c r="G420" s="1456"/>
      <c r="H420" s="1456"/>
      <c r="I420" s="1456"/>
      <c r="J420" s="1456"/>
      <c r="K420" s="1456"/>
      <c r="L420" s="1457"/>
      <c r="M420" s="698">
        <v>0</v>
      </c>
      <c r="N420" s="699">
        <v>0</v>
      </c>
      <c r="O420" s="700">
        <v>0</v>
      </c>
      <c r="P420" s="700">
        <v>0</v>
      </c>
      <c r="Q420" s="705">
        <v>0</v>
      </c>
      <c r="R420" s="700">
        <v>0</v>
      </c>
      <c r="S420" s="701">
        <v>0</v>
      </c>
      <c r="T420" s="700">
        <v>0</v>
      </c>
      <c r="U420" s="701">
        <v>0</v>
      </c>
      <c r="V420" s="700">
        <v>0</v>
      </c>
      <c r="W420" s="701">
        <v>0</v>
      </c>
      <c r="X420" s="700">
        <v>0</v>
      </c>
      <c r="Y420" s="701">
        <v>0</v>
      </c>
      <c r="Z420" s="700">
        <v>0</v>
      </c>
      <c r="AA420" s="701">
        <v>0</v>
      </c>
      <c r="AB420" s="706">
        <v>0</v>
      </c>
      <c r="AC420" s="698">
        <v>0</v>
      </c>
      <c r="AD420" s="996"/>
      <c r="AE420" s="997"/>
      <c r="AF420" s="998"/>
    </row>
    <row r="421" spans="1:32" x14ac:dyDescent="0.2">
      <c r="A421" s="11">
        <v>245</v>
      </c>
      <c r="B421" s="277"/>
      <c r="C421" s="278"/>
      <c r="D421" s="286"/>
      <c r="E421" s="286"/>
      <c r="F421" s="1449" t="s">
        <v>68</v>
      </c>
      <c r="G421" s="1450"/>
      <c r="H421" s="1450"/>
      <c r="I421" s="1450"/>
      <c r="J421" s="1450"/>
      <c r="K421" s="1450"/>
      <c r="L421" s="1451"/>
      <c r="M421" s="698">
        <v>0</v>
      </c>
      <c r="N421" s="699">
        <v>0</v>
      </c>
      <c r="O421" s="700">
        <v>0</v>
      </c>
      <c r="P421" s="700">
        <v>0</v>
      </c>
      <c r="Q421" s="705">
        <v>0</v>
      </c>
      <c r="R421" s="700">
        <v>0</v>
      </c>
      <c r="S421" s="701">
        <v>0</v>
      </c>
      <c r="T421" s="700">
        <v>0</v>
      </c>
      <c r="U421" s="701">
        <v>0</v>
      </c>
      <c r="V421" s="700">
        <v>0</v>
      </c>
      <c r="W421" s="701">
        <v>0</v>
      </c>
      <c r="X421" s="700">
        <v>0</v>
      </c>
      <c r="Y421" s="701">
        <v>0</v>
      </c>
      <c r="Z421" s="700">
        <v>0</v>
      </c>
      <c r="AA421" s="701">
        <v>0</v>
      </c>
      <c r="AB421" s="706">
        <v>0</v>
      </c>
      <c r="AC421" s="698">
        <v>0</v>
      </c>
      <c r="AD421" s="996"/>
      <c r="AE421" s="997"/>
      <c r="AF421" s="998"/>
    </row>
    <row r="422" spans="1:32" x14ac:dyDescent="0.2">
      <c r="A422" s="11">
        <v>246</v>
      </c>
      <c r="B422" s="277"/>
      <c r="C422" s="278"/>
      <c r="D422" s="286"/>
      <c r="E422" s="286"/>
      <c r="F422" s="1449" t="s">
        <v>537</v>
      </c>
      <c r="G422" s="1450"/>
      <c r="H422" s="1450"/>
      <c r="I422" s="1450"/>
      <c r="J422" s="1450"/>
      <c r="K422" s="1450"/>
      <c r="L422" s="1451"/>
      <c r="M422" s="698">
        <v>0</v>
      </c>
      <c r="N422" s="699">
        <v>0</v>
      </c>
      <c r="O422" s="700">
        <v>0</v>
      </c>
      <c r="P422" s="700">
        <v>0</v>
      </c>
      <c r="Q422" s="705">
        <v>0</v>
      </c>
      <c r="R422" s="700">
        <v>0</v>
      </c>
      <c r="S422" s="701">
        <v>0</v>
      </c>
      <c r="T422" s="700">
        <v>0</v>
      </c>
      <c r="U422" s="701">
        <v>0</v>
      </c>
      <c r="V422" s="700">
        <v>0</v>
      </c>
      <c r="W422" s="701">
        <v>0</v>
      </c>
      <c r="X422" s="700">
        <v>0</v>
      </c>
      <c r="Y422" s="701">
        <v>0</v>
      </c>
      <c r="Z422" s="700">
        <v>0</v>
      </c>
      <c r="AA422" s="701">
        <v>0</v>
      </c>
      <c r="AB422" s="706">
        <v>0</v>
      </c>
      <c r="AC422" s="698">
        <v>0</v>
      </c>
      <c r="AD422" s="996"/>
      <c r="AE422" s="997"/>
      <c r="AF422" s="998"/>
    </row>
    <row r="423" spans="1:32" ht="27.75" customHeight="1" x14ac:dyDescent="0.2">
      <c r="A423" s="11">
        <v>247</v>
      </c>
      <c r="B423" s="277"/>
      <c r="C423" s="278"/>
      <c r="D423" s="287"/>
      <c r="E423" s="287"/>
      <c r="F423" s="1449" t="s">
        <v>532</v>
      </c>
      <c r="G423" s="1450"/>
      <c r="H423" s="1450"/>
      <c r="I423" s="1450"/>
      <c r="J423" s="1450"/>
      <c r="K423" s="1450"/>
      <c r="L423" s="1451"/>
      <c r="M423" s="698">
        <v>0</v>
      </c>
      <c r="N423" s="699">
        <v>0</v>
      </c>
      <c r="O423" s="700">
        <v>0</v>
      </c>
      <c r="P423" s="700">
        <v>0</v>
      </c>
      <c r="Q423" s="705">
        <v>0</v>
      </c>
      <c r="R423" s="700">
        <v>0</v>
      </c>
      <c r="S423" s="701">
        <v>0</v>
      </c>
      <c r="T423" s="700">
        <v>0</v>
      </c>
      <c r="U423" s="701">
        <v>0</v>
      </c>
      <c r="V423" s="700">
        <v>0</v>
      </c>
      <c r="W423" s="701">
        <v>0</v>
      </c>
      <c r="X423" s="700">
        <v>0</v>
      </c>
      <c r="Y423" s="701">
        <v>0</v>
      </c>
      <c r="Z423" s="700">
        <v>0</v>
      </c>
      <c r="AA423" s="701">
        <v>0</v>
      </c>
      <c r="AB423" s="706">
        <v>0</v>
      </c>
      <c r="AC423" s="698">
        <v>0</v>
      </c>
      <c r="AD423" s="996"/>
      <c r="AE423" s="997"/>
      <c r="AF423" s="998"/>
    </row>
    <row r="424" spans="1:32" ht="15" customHeight="1" x14ac:dyDescent="0.2">
      <c r="A424" s="11">
        <v>129</v>
      </c>
      <c r="B424" s="277"/>
      <c r="C424" s="287"/>
      <c r="D424" s="1485" t="s">
        <v>13</v>
      </c>
      <c r="E424" s="1486"/>
      <c r="F424" s="1486"/>
      <c r="G424" s="1486"/>
      <c r="H424" s="1486"/>
      <c r="I424" s="1486"/>
      <c r="J424" s="1486"/>
      <c r="K424" s="1486"/>
      <c r="L424" s="1486"/>
      <c r="M424" s="1486"/>
      <c r="N424" s="1486"/>
      <c r="O424" s="1486"/>
      <c r="P424" s="1486"/>
      <c r="Q424" s="1486"/>
      <c r="R424" s="1486"/>
      <c r="S424" s="1486"/>
      <c r="T424" s="1486"/>
      <c r="U424" s="1486"/>
      <c r="V424" s="1486"/>
      <c r="W424" s="1486"/>
      <c r="X424" s="1486"/>
      <c r="Y424" s="1486"/>
      <c r="Z424" s="1486"/>
      <c r="AA424" s="1486"/>
      <c r="AB424" s="1486"/>
      <c r="AC424" s="1486"/>
      <c r="AD424" s="1486"/>
      <c r="AE424" s="1486"/>
      <c r="AF424" s="1487"/>
    </row>
    <row r="425" spans="1:32" ht="15" customHeight="1" x14ac:dyDescent="0.2">
      <c r="A425" s="11">
        <v>130</v>
      </c>
      <c r="B425" s="277"/>
      <c r="C425" s="287"/>
      <c r="D425" s="287"/>
      <c r="E425" s="1452" t="s">
        <v>14</v>
      </c>
      <c r="F425" s="1453"/>
      <c r="G425" s="1453"/>
      <c r="H425" s="1453"/>
      <c r="I425" s="1453"/>
      <c r="J425" s="1453"/>
      <c r="K425" s="1453"/>
      <c r="L425" s="1454"/>
      <c r="M425" s="407">
        <f>SUM(M426:M428)</f>
        <v>0</v>
      </c>
      <c r="N425" s="410">
        <f t="shared" ref="N425:AC425" si="92">SUBTOTAL(9,N426:N428)</f>
        <v>0</v>
      </c>
      <c r="O425" s="414">
        <f t="shared" si="92"/>
        <v>0</v>
      </c>
      <c r="P425" s="413">
        <f t="shared" si="92"/>
        <v>0</v>
      </c>
      <c r="Q425" s="415">
        <f t="shared" si="92"/>
        <v>0</v>
      </c>
      <c r="R425" s="414">
        <f t="shared" si="92"/>
        <v>0</v>
      </c>
      <c r="S425" s="414">
        <f t="shared" si="92"/>
        <v>0</v>
      </c>
      <c r="T425" s="414">
        <f t="shared" si="92"/>
        <v>0</v>
      </c>
      <c r="U425" s="414">
        <f t="shared" si="92"/>
        <v>0</v>
      </c>
      <c r="V425" s="414">
        <f t="shared" si="92"/>
        <v>0</v>
      </c>
      <c r="W425" s="414">
        <f t="shared" si="92"/>
        <v>0</v>
      </c>
      <c r="X425" s="414">
        <f t="shared" si="92"/>
        <v>0</v>
      </c>
      <c r="Y425" s="414">
        <f t="shared" si="92"/>
        <v>0</v>
      </c>
      <c r="Z425" s="414">
        <f t="shared" si="92"/>
        <v>0</v>
      </c>
      <c r="AA425" s="414">
        <f t="shared" si="92"/>
        <v>0</v>
      </c>
      <c r="AB425" s="424">
        <f t="shared" si="92"/>
        <v>0</v>
      </c>
      <c r="AC425" s="407">
        <f t="shared" si="92"/>
        <v>0</v>
      </c>
      <c r="AD425" s="996"/>
      <c r="AE425" s="997"/>
      <c r="AF425" s="998"/>
    </row>
    <row r="426" spans="1:32" ht="15" customHeight="1" x14ac:dyDescent="0.2">
      <c r="A426" s="11">
        <v>131</v>
      </c>
      <c r="B426" s="277"/>
      <c r="C426" s="287"/>
      <c r="D426" s="287"/>
      <c r="E426" s="288"/>
      <c r="F426" s="1455" t="s">
        <v>112</v>
      </c>
      <c r="G426" s="1456"/>
      <c r="H426" s="1456"/>
      <c r="I426" s="1456"/>
      <c r="J426" s="1456"/>
      <c r="K426" s="1456"/>
      <c r="L426" s="1457"/>
      <c r="M426" s="698">
        <v>0</v>
      </c>
      <c r="N426" s="699">
        <v>0</v>
      </c>
      <c r="O426" s="700">
        <v>0</v>
      </c>
      <c r="P426" s="700">
        <v>0</v>
      </c>
      <c r="Q426" s="705">
        <v>0</v>
      </c>
      <c r="R426" s="700">
        <v>0</v>
      </c>
      <c r="S426" s="701">
        <v>0</v>
      </c>
      <c r="T426" s="700">
        <v>0</v>
      </c>
      <c r="U426" s="701">
        <v>0</v>
      </c>
      <c r="V426" s="700">
        <v>0</v>
      </c>
      <c r="W426" s="701">
        <v>0</v>
      </c>
      <c r="X426" s="700">
        <v>0</v>
      </c>
      <c r="Y426" s="701">
        <v>0</v>
      </c>
      <c r="Z426" s="700">
        <v>0</v>
      </c>
      <c r="AA426" s="701">
        <v>0</v>
      </c>
      <c r="AB426" s="706">
        <v>0</v>
      </c>
      <c r="AC426" s="698">
        <v>0</v>
      </c>
      <c r="AD426" s="996"/>
      <c r="AE426" s="997"/>
      <c r="AF426" s="998"/>
    </row>
    <row r="427" spans="1:32" ht="15" customHeight="1" x14ac:dyDescent="0.2">
      <c r="A427" s="11">
        <v>132</v>
      </c>
      <c r="B427" s="277"/>
      <c r="C427" s="287"/>
      <c r="D427" s="287"/>
      <c r="E427" s="288"/>
      <c r="F427" s="1449" t="s">
        <v>113</v>
      </c>
      <c r="G427" s="1450"/>
      <c r="H427" s="1450"/>
      <c r="I427" s="1450"/>
      <c r="J427" s="1450"/>
      <c r="K427" s="1450"/>
      <c r="L427" s="1451"/>
      <c r="M427" s="698">
        <v>0</v>
      </c>
      <c r="N427" s="699">
        <v>0</v>
      </c>
      <c r="O427" s="700">
        <v>0</v>
      </c>
      <c r="P427" s="700">
        <v>0</v>
      </c>
      <c r="Q427" s="705">
        <v>0</v>
      </c>
      <c r="R427" s="700">
        <v>0</v>
      </c>
      <c r="S427" s="701">
        <v>0</v>
      </c>
      <c r="T427" s="700">
        <v>0</v>
      </c>
      <c r="U427" s="701">
        <v>0</v>
      </c>
      <c r="V427" s="700">
        <v>0</v>
      </c>
      <c r="W427" s="701">
        <v>0</v>
      </c>
      <c r="X427" s="700">
        <v>0</v>
      </c>
      <c r="Y427" s="701">
        <v>0</v>
      </c>
      <c r="Z427" s="700">
        <v>0</v>
      </c>
      <c r="AA427" s="701">
        <v>0</v>
      </c>
      <c r="AB427" s="706">
        <v>0</v>
      </c>
      <c r="AC427" s="698">
        <v>0</v>
      </c>
      <c r="AD427" s="996"/>
      <c r="AE427" s="997"/>
      <c r="AF427" s="998"/>
    </row>
    <row r="428" spans="1:32" ht="15" customHeight="1" x14ac:dyDescent="0.2">
      <c r="A428" s="11">
        <v>133</v>
      </c>
      <c r="B428" s="277"/>
      <c r="C428" s="287"/>
      <c r="D428" s="287"/>
      <c r="E428" s="288"/>
      <c r="F428" s="1458" t="s">
        <v>557</v>
      </c>
      <c r="G428" s="1459"/>
      <c r="H428" s="1459"/>
      <c r="I428" s="1459"/>
      <c r="J428" s="1459"/>
      <c r="K428" s="1459"/>
      <c r="L428" s="1460"/>
      <c r="M428" s="698">
        <v>0</v>
      </c>
      <c r="N428" s="699">
        <v>0</v>
      </c>
      <c r="O428" s="700">
        <v>0</v>
      </c>
      <c r="P428" s="700">
        <v>0</v>
      </c>
      <c r="Q428" s="705">
        <v>0</v>
      </c>
      <c r="R428" s="700">
        <v>0</v>
      </c>
      <c r="S428" s="701">
        <v>0</v>
      </c>
      <c r="T428" s="700">
        <v>0</v>
      </c>
      <c r="U428" s="701">
        <v>0</v>
      </c>
      <c r="V428" s="700">
        <v>0</v>
      </c>
      <c r="W428" s="701">
        <v>0</v>
      </c>
      <c r="X428" s="700">
        <v>0</v>
      </c>
      <c r="Y428" s="701">
        <v>0</v>
      </c>
      <c r="Z428" s="700">
        <v>0</v>
      </c>
      <c r="AA428" s="701">
        <v>0</v>
      </c>
      <c r="AB428" s="706">
        <v>0</v>
      </c>
      <c r="AC428" s="698">
        <v>0</v>
      </c>
      <c r="AD428" s="996"/>
      <c r="AE428" s="997"/>
      <c r="AF428" s="998"/>
    </row>
    <row r="429" spans="1:32" ht="15" customHeight="1" x14ac:dyDescent="0.2">
      <c r="A429" s="11">
        <v>134</v>
      </c>
      <c r="B429" s="277"/>
      <c r="C429" s="287"/>
      <c r="D429" s="287"/>
      <c r="E429" s="1452" t="s">
        <v>15</v>
      </c>
      <c r="F429" s="1453"/>
      <c r="G429" s="1453"/>
      <c r="H429" s="1453"/>
      <c r="I429" s="1453"/>
      <c r="J429" s="1453"/>
      <c r="K429" s="1453"/>
      <c r="L429" s="1454"/>
      <c r="M429" s="407">
        <f>SUM(M430:M432)</f>
        <v>0</v>
      </c>
      <c r="N429" s="410">
        <f t="shared" ref="N429:AC429" si="93">SUBTOTAL(9,N430:N432)</f>
        <v>0</v>
      </c>
      <c r="O429" s="414">
        <f t="shared" si="93"/>
        <v>0</v>
      </c>
      <c r="P429" s="413">
        <f t="shared" si="93"/>
        <v>0</v>
      </c>
      <c r="Q429" s="415">
        <f t="shared" si="93"/>
        <v>0</v>
      </c>
      <c r="R429" s="414">
        <f t="shared" si="93"/>
        <v>0</v>
      </c>
      <c r="S429" s="414">
        <f t="shared" si="93"/>
        <v>0</v>
      </c>
      <c r="T429" s="414">
        <f t="shared" si="93"/>
        <v>0</v>
      </c>
      <c r="U429" s="414">
        <f t="shared" si="93"/>
        <v>0</v>
      </c>
      <c r="V429" s="414">
        <f t="shared" si="93"/>
        <v>0</v>
      </c>
      <c r="W429" s="414">
        <f t="shared" si="93"/>
        <v>0</v>
      </c>
      <c r="X429" s="414">
        <f t="shared" si="93"/>
        <v>0</v>
      </c>
      <c r="Y429" s="414">
        <f t="shared" si="93"/>
        <v>0</v>
      </c>
      <c r="Z429" s="414">
        <f t="shared" si="93"/>
        <v>0</v>
      </c>
      <c r="AA429" s="414">
        <f t="shared" si="93"/>
        <v>0</v>
      </c>
      <c r="AB429" s="424">
        <f t="shared" si="93"/>
        <v>0</v>
      </c>
      <c r="AC429" s="407">
        <f t="shared" si="93"/>
        <v>0</v>
      </c>
      <c r="AD429" s="996"/>
      <c r="AE429" s="997"/>
      <c r="AF429" s="998"/>
    </row>
    <row r="430" spans="1:32" ht="15" customHeight="1" x14ac:dyDescent="0.2">
      <c r="A430" s="11">
        <v>135</v>
      </c>
      <c r="B430" s="277"/>
      <c r="C430" s="287"/>
      <c r="D430" s="287"/>
      <c r="E430" s="288"/>
      <c r="F430" s="1455" t="s">
        <v>109</v>
      </c>
      <c r="G430" s="1456"/>
      <c r="H430" s="1456"/>
      <c r="I430" s="1456"/>
      <c r="J430" s="1456"/>
      <c r="K430" s="1456"/>
      <c r="L430" s="1457"/>
      <c r="M430" s="698">
        <v>0</v>
      </c>
      <c r="N430" s="699">
        <v>0</v>
      </c>
      <c r="O430" s="700">
        <v>0</v>
      </c>
      <c r="P430" s="700">
        <v>0</v>
      </c>
      <c r="Q430" s="705">
        <v>0</v>
      </c>
      <c r="R430" s="700">
        <v>0</v>
      </c>
      <c r="S430" s="701">
        <v>0</v>
      </c>
      <c r="T430" s="700">
        <v>0</v>
      </c>
      <c r="U430" s="701">
        <v>0</v>
      </c>
      <c r="V430" s="700">
        <v>0</v>
      </c>
      <c r="W430" s="701">
        <v>0</v>
      </c>
      <c r="X430" s="700">
        <v>0</v>
      </c>
      <c r="Y430" s="701">
        <v>0</v>
      </c>
      <c r="Z430" s="700">
        <v>0</v>
      </c>
      <c r="AA430" s="701">
        <v>0</v>
      </c>
      <c r="AB430" s="706">
        <v>0</v>
      </c>
      <c r="AC430" s="698">
        <v>0</v>
      </c>
      <c r="AD430" s="996"/>
      <c r="AE430" s="997"/>
      <c r="AF430" s="998"/>
    </row>
    <row r="431" spans="1:32" ht="15" customHeight="1" x14ac:dyDescent="0.2">
      <c r="A431" s="11">
        <v>136</v>
      </c>
      <c r="B431" s="277"/>
      <c r="C431" s="287"/>
      <c r="D431" s="287"/>
      <c r="E431" s="288"/>
      <c r="F431" s="1449" t="s">
        <v>110</v>
      </c>
      <c r="G431" s="1450"/>
      <c r="H431" s="1450"/>
      <c r="I431" s="1450"/>
      <c r="J431" s="1450"/>
      <c r="K431" s="1450"/>
      <c r="L431" s="1451"/>
      <c r="M431" s="698">
        <v>0</v>
      </c>
      <c r="N431" s="699">
        <v>0</v>
      </c>
      <c r="O431" s="700">
        <v>0</v>
      </c>
      <c r="P431" s="700">
        <v>0</v>
      </c>
      <c r="Q431" s="705">
        <v>0</v>
      </c>
      <c r="R431" s="700">
        <v>0</v>
      </c>
      <c r="S431" s="701">
        <v>0</v>
      </c>
      <c r="T431" s="700">
        <v>0</v>
      </c>
      <c r="U431" s="701">
        <v>0</v>
      </c>
      <c r="V431" s="700">
        <v>0</v>
      </c>
      <c r="W431" s="701">
        <v>0</v>
      </c>
      <c r="X431" s="700">
        <v>0</v>
      </c>
      <c r="Y431" s="701">
        <v>0</v>
      </c>
      <c r="Z431" s="700">
        <v>0</v>
      </c>
      <c r="AA431" s="701">
        <v>0</v>
      </c>
      <c r="AB431" s="706">
        <v>0</v>
      </c>
      <c r="AC431" s="698">
        <v>0</v>
      </c>
      <c r="AD431" s="996"/>
      <c r="AE431" s="997"/>
      <c r="AF431" s="998"/>
    </row>
    <row r="432" spans="1:32" ht="15" customHeight="1" x14ac:dyDescent="0.2">
      <c r="A432" s="11">
        <v>137</v>
      </c>
      <c r="B432" s="277"/>
      <c r="C432" s="287"/>
      <c r="D432" s="287"/>
      <c r="E432" s="288"/>
      <c r="F432" s="1458" t="s">
        <v>111</v>
      </c>
      <c r="G432" s="1459"/>
      <c r="H432" s="1459"/>
      <c r="I432" s="1459"/>
      <c r="J432" s="1459"/>
      <c r="K432" s="1459"/>
      <c r="L432" s="1460"/>
      <c r="M432" s="698">
        <v>0</v>
      </c>
      <c r="N432" s="699">
        <v>0</v>
      </c>
      <c r="O432" s="700">
        <v>0</v>
      </c>
      <c r="P432" s="700">
        <v>0</v>
      </c>
      <c r="Q432" s="705">
        <v>0</v>
      </c>
      <c r="R432" s="700">
        <v>0</v>
      </c>
      <c r="S432" s="701">
        <v>0</v>
      </c>
      <c r="T432" s="700">
        <v>0</v>
      </c>
      <c r="U432" s="701">
        <v>0</v>
      </c>
      <c r="V432" s="700">
        <v>0</v>
      </c>
      <c r="W432" s="701">
        <v>0</v>
      </c>
      <c r="X432" s="700">
        <v>0</v>
      </c>
      <c r="Y432" s="701">
        <v>0</v>
      </c>
      <c r="Z432" s="700">
        <v>0</v>
      </c>
      <c r="AA432" s="701">
        <v>0</v>
      </c>
      <c r="AB432" s="706">
        <v>0</v>
      </c>
      <c r="AC432" s="698">
        <v>0</v>
      </c>
      <c r="AD432" s="996"/>
      <c r="AE432" s="997"/>
      <c r="AF432" s="998"/>
    </row>
    <row r="433" spans="1:32" ht="15" customHeight="1" x14ac:dyDescent="0.2">
      <c r="A433" s="11">
        <v>138</v>
      </c>
      <c r="B433" s="277"/>
      <c r="C433" s="287"/>
      <c r="D433" s="287"/>
      <c r="E433" s="1452" t="s">
        <v>18</v>
      </c>
      <c r="F433" s="1453"/>
      <c r="G433" s="1453"/>
      <c r="H433" s="1453"/>
      <c r="I433" s="1453"/>
      <c r="J433" s="1453"/>
      <c r="K433" s="1453"/>
      <c r="L433" s="1454"/>
      <c r="M433" s="407">
        <f>SUM(M434:M436)</f>
        <v>0</v>
      </c>
      <c r="N433" s="410">
        <f t="shared" ref="N433:AC433" si="94">SUBTOTAL(9,N434:N436)</f>
        <v>0</v>
      </c>
      <c r="O433" s="414">
        <f t="shared" si="94"/>
        <v>0</v>
      </c>
      <c r="P433" s="413">
        <f t="shared" si="94"/>
        <v>0</v>
      </c>
      <c r="Q433" s="415">
        <f t="shared" si="94"/>
        <v>0</v>
      </c>
      <c r="R433" s="414">
        <f t="shared" si="94"/>
        <v>0</v>
      </c>
      <c r="S433" s="414">
        <f t="shared" si="94"/>
        <v>0</v>
      </c>
      <c r="T433" s="414">
        <f t="shared" si="94"/>
        <v>0</v>
      </c>
      <c r="U433" s="414">
        <f t="shared" si="94"/>
        <v>0</v>
      </c>
      <c r="V433" s="414">
        <f t="shared" si="94"/>
        <v>0</v>
      </c>
      <c r="W433" s="414">
        <f t="shared" si="94"/>
        <v>0</v>
      </c>
      <c r="X433" s="414">
        <f t="shared" si="94"/>
        <v>0</v>
      </c>
      <c r="Y433" s="414">
        <f t="shared" si="94"/>
        <v>0</v>
      </c>
      <c r="Z433" s="414">
        <f t="shared" si="94"/>
        <v>0</v>
      </c>
      <c r="AA433" s="414">
        <f t="shared" si="94"/>
        <v>0</v>
      </c>
      <c r="AB433" s="424">
        <f t="shared" si="94"/>
        <v>0</v>
      </c>
      <c r="AC433" s="407">
        <f t="shared" si="94"/>
        <v>0</v>
      </c>
      <c r="AD433" s="996"/>
      <c r="AE433" s="997"/>
      <c r="AF433" s="998"/>
    </row>
    <row r="434" spans="1:32" ht="15" customHeight="1" x14ac:dyDescent="0.2">
      <c r="A434" s="11">
        <v>139</v>
      </c>
      <c r="B434" s="277"/>
      <c r="C434" s="287"/>
      <c r="D434" s="287"/>
      <c r="E434" s="288"/>
      <c r="F434" s="1455" t="s">
        <v>114</v>
      </c>
      <c r="G434" s="1456"/>
      <c r="H434" s="1456"/>
      <c r="I434" s="1456"/>
      <c r="J434" s="1456"/>
      <c r="K434" s="1456"/>
      <c r="L434" s="1457"/>
      <c r="M434" s="698">
        <v>0</v>
      </c>
      <c r="N434" s="699">
        <v>0</v>
      </c>
      <c r="O434" s="700">
        <v>0</v>
      </c>
      <c r="P434" s="700">
        <v>0</v>
      </c>
      <c r="Q434" s="705">
        <v>0</v>
      </c>
      <c r="R434" s="700">
        <v>0</v>
      </c>
      <c r="S434" s="701">
        <v>0</v>
      </c>
      <c r="T434" s="700">
        <v>0</v>
      </c>
      <c r="U434" s="701">
        <v>0</v>
      </c>
      <c r="V434" s="700">
        <v>0</v>
      </c>
      <c r="W434" s="701">
        <v>0</v>
      </c>
      <c r="X434" s="700">
        <v>0</v>
      </c>
      <c r="Y434" s="701">
        <v>0</v>
      </c>
      <c r="Z434" s="700">
        <v>0</v>
      </c>
      <c r="AA434" s="701">
        <v>0</v>
      </c>
      <c r="AB434" s="706">
        <v>0</v>
      </c>
      <c r="AC434" s="698">
        <v>0</v>
      </c>
      <c r="AD434" s="996"/>
      <c r="AE434" s="997"/>
      <c r="AF434" s="998"/>
    </row>
    <row r="435" spans="1:32" ht="15" customHeight="1" x14ac:dyDescent="0.2">
      <c r="A435" s="11">
        <v>140</v>
      </c>
      <c r="B435" s="277"/>
      <c r="C435" s="287"/>
      <c r="D435" s="287"/>
      <c r="E435" s="288"/>
      <c r="F435" s="1449" t="s">
        <v>115</v>
      </c>
      <c r="G435" s="1450"/>
      <c r="H435" s="1450"/>
      <c r="I435" s="1450"/>
      <c r="J435" s="1450"/>
      <c r="K435" s="1450"/>
      <c r="L435" s="1451"/>
      <c r="M435" s="698">
        <v>0</v>
      </c>
      <c r="N435" s="699">
        <v>0</v>
      </c>
      <c r="O435" s="700">
        <v>0</v>
      </c>
      <c r="P435" s="700">
        <v>0</v>
      </c>
      <c r="Q435" s="705">
        <v>0</v>
      </c>
      <c r="R435" s="700">
        <v>0</v>
      </c>
      <c r="S435" s="701">
        <v>0</v>
      </c>
      <c r="T435" s="700">
        <v>0</v>
      </c>
      <c r="U435" s="701">
        <v>0</v>
      </c>
      <c r="V435" s="700">
        <v>0</v>
      </c>
      <c r="W435" s="701">
        <v>0</v>
      </c>
      <c r="X435" s="700">
        <v>0</v>
      </c>
      <c r="Y435" s="701">
        <v>0</v>
      </c>
      <c r="Z435" s="700">
        <v>0</v>
      </c>
      <c r="AA435" s="701">
        <v>0</v>
      </c>
      <c r="AB435" s="706">
        <v>0</v>
      </c>
      <c r="AC435" s="698">
        <v>0</v>
      </c>
      <c r="AD435" s="996"/>
      <c r="AE435" s="997"/>
      <c r="AF435" s="998"/>
    </row>
    <row r="436" spans="1:32" ht="15" customHeight="1" x14ac:dyDescent="0.2">
      <c r="A436" s="11">
        <v>141</v>
      </c>
      <c r="B436" s="277"/>
      <c r="C436" s="287"/>
      <c r="D436" s="287"/>
      <c r="E436" s="288"/>
      <c r="F436" s="1458" t="s">
        <v>558</v>
      </c>
      <c r="G436" s="1459"/>
      <c r="H436" s="1459"/>
      <c r="I436" s="1459"/>
      <c r="J436" s="1459"/>
      <c r="K436" s="1459"/>
      <c r="L436" s="1460"/>
      <c r="M436" s="698">
        <v>0</v>
      </c>
      <c r="N436" s="699">
        <v>0</v>
      </c>
      <c r="O436" s="700">
        <v>0</v>
      </c>
      <c r="P436" s="700">
        <v>0</v>
      </c>
      <c r="Q436" s="705">
        <v>0</v>
      </c>
      <c r="R436" s="700">
        <v>0</v>
      </c>
      <c r="S436" s="701">
        <v>0</v>
      </c>
      <c r="T436" s="700">
        <v>0</v>
      </c>
      <c r="U436" s="701">
        <v>0</v>
      </c>
      <c r="V436" s="700">
        <v>0</v>
      </c>
      <c r="W436" s="701">
        <v>0</v>
      </c>
      <c r="X436" s="700">
        <v>0</v>
      </c>
      <c r="Y436" s="701">
        <v>0</v>
      </c>
      <c r="Z436" s="700">
        <v>0</v>
      </c>
      <c r="AA436" s="701">
        <v>0</v>
      </c>
      <c r="AB436" s="706">
        <v>0</v>
      </c>
      <c r="AC436" s="698">
        <v>0</v>
      </c>
      <c r="AD436" s="996"/>
      <c r="AE436" s="997"/>
      <c r="AF436" s="998"/>
    </row>
    <row r="437" spans="1:32" ht="15" customHeight="1" x14ac:dyDescent="0.2">
      <c r="A437" s="11">
        <v>142</v>
      </c>
      <c r="B437" s="277"/>
      <c r="C437" s="287"/>
      <c r="D437" s="1485" t="s">
        <v>22</v>
      </c>
      <c r="E437" s="1486"/>
      <c r="F437" s="1486"/>
      <c r="G437" s="1486"/>
      <c r="H437" s="1486"/>
      <c r="I437" s="1486"/>
      <c r="J437" s="1486"/>
      <c r="K437" s="1486"/>
      <c r="L437" s="1486"/>
      <c r="M437" s="1486"/>
      <c r="N437" s="1486"/>
      <c r="O437" s="1486"/>
      <c r="P437" s="1486"/>
      <c r="Q437" s="1486"/>
      <c r="R437" s="1486"/>
      <c r="S437" s="1486"/>
      <c r="T437" s="1486"/>
      <c r="U437" s="1486"/>
      <c r="V437" s="1486"/>
      <c r="W437" s="1486"/>
      <c r="X437" s="1486"/>
      <c r="Y437" s="1486"/>
      <c r="Z437" s="1486"/>
      <c r="AA437" s="1486"/>
      <c r="AB437" s="1486"/>
      <c r="AC437" s="1486"/>
      <c r="AD437" s="1486"/>
      <c r="AE437" s="1486"/>
      <c r="AF437" s="1487"/>
    </row>
    <row r="438" spans="1:32" ht="15" customHeight="1" x14ac:dyDescent="0.2">
      <c r="A438" s="11">
        <v>143</v>
      </c>
      <c r="B438" s="277"/>
      <c r="C438" s="287"/>
      <c r="D438" s="287"/>
      <c r="E438" s="1532" t="s">
        <v>118</v>
      </c>
      <c r="F438" s="1533"/>
      <c r="G438" s="1533"/>
      <c r="H438" s="1533"/>
      <c r="I438" s="1533"/>
      <c r="J438" s="1533"/>
      <c r="K438" s="1533"/>
      <c r="L438" s="1534"/>
      <c r="M438" s="407">
        <f>SUM(M439:M440)</f>
        <v>0</v>
      </c>
      <c r="N438" s="410">
        <f t="shared" ref="N438:AC438" si="95">SUBTOTAL(9,N439:N440)</f>
        <v>0</v>
      </c>
      <c r="O438" s="414">
        <f t="shared" si="95"/>
        <v>0</v>
      </c>
      <c r="P438" s="413">
        <f t="shared" si="95"/>
        <v>0</v>
      </c>
      <c r="Q438" s="415">
        <f t="shared" si="95"/>
        <v>0</v>
      </c>
      <c r="R438" s="414">
        <f t="shared" si="95"/>
        <v>0</v>
      </c>
      <c r="S438" s="414">
        <f t="shared" si="95"/>
        <v>0</v>
      </c>
      <c r="T438" s="414">
        <f t="shared" si="95"/>
        <v>0</v>
      </c>
      <c r="U438" s="414">
        <f t="shared" si="95"/>
        <v>0</v>
      </c>
      <c r="V438" s="414">
        <f t="shared" si="95"/>
        <v>0</v>
      </c>
      <c r="W438" s="414">
        <f t="shared" si="95"/>
        <v>0</v>
      </c>
      <c r="X438" s="414">
        <f t="shared" si="95"/>
        <v>0</v>
      </c>
      <c r="Y438" s="414">
        <f t="shared" si="95"/>
        <v>0</v>
      </c>
      <c r="Z438" s="414">
        <f t="shared" si="95"/>
        <v>0</v>
      </c>
      <c r="AA438" s="414">
        <f t="shared" si="95"/>
        <v>0</v>
      </c>
      <c r="AB438" s="424">
        <f t="shared" si="95"/>
        <v>0</v>
      </c>
      <c r="AC438" s="407">
        <f t="shared" si="95"/>
        <v>0</v>
      </c>
      <c r="AD438" s="996"/>
      <c r="AE438" s="997"/>
      <c r="AF438" s="998"/>
    </row>
    <row r="439" spans="1:32" ht="15" customHeight="1" x14ac:dyDescent="0.2">
      <c r="A439" s="11">
        <v>144</v>
      </c>
      <c r="B439" s="277"/>
      <c r="C439" s="287"/>
      <c r="D439" s="287"/>
      <c r="E439" s="288"/>
      <c r="F439" s="1455" t="s">
        <v>124</v>
      </c>
      <c r="G439" s="1456"/>
      <c r="H439" s="1456"/>
      <c r="I439" s="1456"/>
      <c r="J439" s="1456"/>
      <c r="K439" s="1456"/>
      <c r="L439" s="1457"/>
      <c r="M439" s="698">
        <v>0</v>
      </c>
      <c r="N439" s="699">
        <v>0</v>
      </c>
      <c r="O439" s="700">
        <v>0</v>
      </c>
      <c r="P439" s="700">
        <v>0</v>
      </c>
      <c r="Q439" s="705">
        <v>0</v>
      </c>
      <c r="R439" s="700">
        <v>0</v>
      </c>
      <c r="S439" s="701">
        <v>0</v>
      </c>
      <c r="T439" s="700">
        <v>0</v>
      </c>
      <c r="U439" s="701">
        <v>0</v>
      </c>
      <c r="V439" s="700">
        <v>0</v>
      </c>
      <c r="W439" s="701">
        <v>0</v>
      </c>
      <c r="X439" s="700">
        <v>0</v>
      </c>
      <c r="Y439" s="701">
        <v>0</v>
      </c>
      <c r="Z439" s="700">
        <v>0</v>
      </c>
      <c r="AA439" s="701">
        <v>0</v>
      </c>
      <c r="AB439" s="706">
        <v>0</v>
      </c>
      <c r="AC439" s="698">
        <v>0</v>
      </c>
      <c r="AD439" s="996"/>
      <c r="AE439" s="997"/>
      <c r="AF439" s="998"/>
    </row>
    <row r="440" spans="1:32" ht="15" customHeight="1" x14ac:dyDescent="0.2">
      <c r="A440" s="11">
        <v>145</v>
      </c>
      <c r="B440" s="277"/>
      <c r="C440" s="287"/>
      <c r="D440" s="287"/>
      <c r="E440" s="288"/>
      <c r="F440" s="1458" t="s">
        <v>571</v>
      </c>
      <c r="G440" s="1459"/>
      <c r="H440" s="1459"/>
      <c r="I440" s="1459"/>
      <c r="J440" s="1459"/>
      <c r="K440" s="1459"/>
      <c r="L440" s="1460"/>
      <c r="M440" s="698">
        <v>0</v>
      </c>
      <c r="N440" s="699">
        <v>0</v>
      </c>
      <c r="O440" s="700">
        <v>0</v>
      </c>
      <c r="P440" s="700">
        <v>0</v>
      </c>
      <c r="Q440" s="705">
        <v>0</v>
      </c>
      <c r="R440" s="700">
        <v>0</v>
      </c>
      <c r="S440" s="701">
        <v>0</v>
      </c>
      <c r="T440" s="700">
        <v>0</v>
      </c>
      <c r="U440" s="701">
        <v>0</v>
      </c>
      <c r="V440" s="700">
        <v>0</v>
      </c>
      <c r="W440" s="701">
        <v>0</v>
      </c>
      <c r="X440" s="700">
        <v>0</v>
      </c>
      <c r="Y440" s="701">
        <v>0</v>
      </c>
      <c r="Z440" s="700">
        <v>0</v>
      </c>
      <c r="AA440" s="701">
        <v>0</v>
      </c>
      <c r="AB440" s="706">
        <v>0</v>
      </c>
      <c r="AC440" s="698">
        <v>0</v>
      </c>
      <c r="AD440" s="996"/>
      <c r="AE440" s="997"/>
      <c r="AF440" s="998"/>
    </row>
    <row r="441" spans="1:32" ht="15" customHeight="1" x14ac:dyDescent="0.2">
      <c r="A441" s="11">
        <v>146</v>
      </c>
      <c r="B441" s="277"/>
      <c r="C441" s="287"/>
      <c r="D441" s="287"/>
      <c r="E441" s="1452" t="s">
        <v>119</v>
      </c>
      <c r="F441" s="1453"/>
      <c r="G441" s="1453"/>
      <c r="H441" s="1453"/>
      <c r="I441" s="1453"/>
      <c r="J441" s="1453"/>
      <c r="K441" s="1453"/>
      <c r="L441" s="1454"/>
      <c r="M441" s="407">
        <f>SUM(M442:M444)</f>
        <v>0</v>
      </c>
      <c r="N441" s="410">
        <f t="shared" ref="N441:AC441" si="96">SUBTOTAL(9,N442:N444)</f>
        <v>0</v>
      </c>
      <c r="O441" s="414">
        <f t="shared" si="96"/>
        <v>0</v>
      </c>
      <c r="P441" s="413">
        <f t="shared" si="96"/>
        <v>0</v>
      </c>
      <c r="Q441" s="415">
        <f t="shared" si="96"/>
        <v>0</v>
      </c>
      <c r="R441" s="414">
        <f t="shared" si="96"/>
        <v>0</v>
      </c>
      <c r="S441" s="414">
        <f t="shared" si="96"/>
        <v>0</v>
      </c>
      <c r="T441" s="414">
        <f t="shared" si="96"/>
        <v>0</v>
      </c>
      <c r="U441" s="414">
        <f t="shared" si="96"/>
        <v>0</v>
      </c>
      <c r="V441" s="414">
        <f t="shared" si="96"/>
        <v>0</v>
      </c>
      <c r="W441" s="414">
        <f t="shared" si="96"/>
        <v>0</v>
      </c>
      <c r="X441" s="414">
        <f t="shared" si="96"/>
        <v>0</v>
      </c>
      <c r="Y441" s="414">
        <f t="shared" si="96"/>
        <v>0</v>
      </c>
      <c r="Z441" s="414">
        <f t="shared" si="96"/>
        <v>0</v>
      </c>
      <c r="AA441" s="414">
        <f t="shared" si="96"/>
        <v>0</v>
      </c>
      <c r="AB441" s="424">
        <f t="shared" si="96"/>
        <v>0</v>
      </c>
      <c r="AC441" s="407">
        <f t="shared" si="96"/>
        <v>0</v>
      </c>
      <c r="AD441" s="996"/>
      <c r="AE441" s="997"/>
      <c r="AF441" s="998"/>
    </row>
    <row r="442" spans="1:32" ht="15" customHeight="1" x14ac:dyDescent="0.2">
      <c r="A442" s="11">
        <v>147</v>
      </c>
      <c r="B442" s="277"/>
      <c r="C442" s="287"/>
      <c r="D442" s="287"/>
      <c r="E442" s="288"/>
      <c r="F442" s="1455" t="s">
        <v>116</v>
      </c>
      <c r="G442" s="1456"/>
      <c r="H442" s="1456"/>
      <c r="I442" s="1456"/>
      <c r="J442" s="1456"/>
      <c r="K442" s="1456"/>
      <c r="L442" s="1457"/>
      <c r="M442" s="698">
        <v>0</v>
      </c>
      <c r="N442" s="699">
        <v>0</v>
      </c>
      <c r="O442" s="700">
        <v>0</v>
      </c>
      <c r="P442" s="700">
        <v>0</v>
      </c>
      <c r="Q442" s="705">
        <v>0</v>
      </c>
      <c r="R442" s="700">
        <v>0</v>
      </c>
      <c r="S442" s="701">
        <v>0</v>
      </c>
      <c r="T442" s="700">
        <v>0</v>
      </c>
      <c r="U442" s="701">
        <v>0</v>
      </c>
      <c r="V442" s="700">
        <v>0</v>
      </c>
      <c r="W442" s="701">
        <v>0</v>
      </c>
      <c r="X442" s="700">
        <v>0</v>
      </c>
      <c r="Y442" s="701">
        <v>0</v>
      </c>
      <c r="Z442" s="700">
        <v>0</v>
      </c>
      <c r="AA442" s="701">
        <v>0</v>
      </c>
      <c r="AB442" s="706">
        <v>0</v>
      </c>
      <c r="AC442" s="698">
        <v>0</v>
      </c>
      <c r="AD442" s="996"/>
      <c r="AE442" s="997"/>
      <c r="AF442" s="998"/>
    </row>
    <row r="443" spans="1:32" ht="15" customHeight="1" x14ac:dyDescent="0.2">
      <c r="A443" s="11">
        <v>148</v>
      </c>
      <c r="B443" s="277"/>
      <c r="C443" s="287"/>
      <c r="D443" s="287"/>
      <c r="E443" s="288"/>
      <c r="F443" s="1449" t="s">
        <v>567</v>
      </c>
      <c r="G443" s="1450"/>
      <c r="H443" s="1450"/>
      <c r="I443" s="1450"/>
      <c r="J443" s="1450"/>
      <c r="K443" s="1450"/>
      <c r="L443" s="1451"/>
      <c r="M443" s="698">
        <v>0</v>
      </c>
      <c r="N443" s="699">
        <v>0</v>
      </c>
      <c r="O443" s="700">
        <v>0</v>
      </c>
      <c r="P443" s="700">
        <v>0</v>
      </c>
      <c r="Q443" s="705">
        <v>0</v>
      </c>
      <c r="R443" s="700">
        <v>0</v>
      </c>
      <c r="S443" s="701">
        <v>0</v>
      </c>
      <c r="T443" s="700">
        <v>0</v>
      </c>
      <c r="U443" s="701">
        <v>0</v>
      </c>
      <c r="V443" s="700">
        <v>0</v>
      </c>
      <c r="W443" s="701">
        <v>0</v>
      </c>
      <c r="X443" s="700">
        <v>0</v>
      </c>
      <c r="Y443" s="701">
        <v>0</v>
      </c>
      <c r="Z443" s="700">
        <v>0</v>
      </c>
      <c r="AA443" s="701">
        <v>0</v>
      </c>
      <c r="AB443" s="706">
        <v>0</v>
      </c>
      <c r="AC443" s="698">
        <v>0</v>
      </c>
      <c r="AD443" s="996"/>
      <c r="AE443" s="997"/>
      <c r="AF443" s="998"/>
    </row>
    <row r="444" spans="1:32" ht="27.75" customHeight="1" x14ac:dyDescent="0.2">
      <c r="A444" s="11">
        <v>149</v>
      </c>
      <c r="B444" s="277"/>
      <c r="C444" s="287"/>
      <c r="D444" s="287"/>
      <c r="E444" s="288"/>
      <c r="F444" s="1458" t="s">
        <v>125</v>
      </c>
      <c r="G444" s="1459"/>
      <c r="H444" s="1459"/>
      <c r="I444" s="1459"/>
      <c r="J444" s="1459"/>
      <c r="K444" s="1459"/>
      <c r="L444" s="1460"/>
      <c r="M444" s="698">
        <v>0</v>
      </c>
      <c r="N444" s="699">
        <v>0</v>
      </c>
      <c r="O444" s="700">
        <v>0</v>
      </c>
      <c r="P444" s="700">
        <v>0</v>
      </c>
      <c r="Q444" s="705">
        <v>0</v>
      </c>
      <c r="R444" s="700">
        <v>0</v>
      </c>
      <c r="S444" s="701">
        <v>0</v>
      </c>
      <c r="T444" s="700">
        <v>0</v>
      </c>
      <c r="U444" s="701">
        <v>0</v>
      </c>
      <c r="V444" s="700">
        <v>0</v>
      </c>
      <c r="W444" s="701">
        <v>0</v>
      </c>
      <c r="X444" s="700">
        <v>0</v>
      </c>
      <c r="Y444" s="701">
        <v>0</v>
      </c>
      <c r="Z444" s="700">
        <v>0</v>
      </c>
      <c r="AA444" s="701">
        <v>0</v>
      </c>
      <c r="AB444" s="706">
        <v>0</v>
      </c>
      <c r="AC444" s="698">
        <v>0</v>
      </c>
      <c r="AD444" s="996"/>
      <c r="AE444" s="997"/>
      <c r="AF444" s="998"/>
    </row>
    <row r="445" spans="1:32" ht="15" customHeight="1" x14ac:dyDescent="0.2">
      <c r="A445" s="11">
        <v>150</v>
      </c>
      <c r="B445" s="277"/>
      <c r="C445" s="287"/>
      <c r="D445" s="287"/>
      <c r="E445" s="1452" t="s">
        <v>120</v>
      </c>
      <c r="F445" s="1453"/>
      <c r="G445" s="1453"/>
      <c r="H445" s="1453"/>
      <c r="I445" s="1453"/>
      <c r="J445" s="1453"/>
      <c r="K445" s="1453"/>
      <c r="L445" s="1454"/>
      <c r="M445" s="407">
        <f>SUM(M446:M447)</f>
        <v>0</v>
      </c>
      <c r="N445" s="410">
        <f t="shared" ref="N445:AC445" si="97">SUBTOTAL(9,N446:N447)</f>
        <v>0</v>
      </c>
      <c r="O445" s="414">
        <f t="shared" si="97"/>
        <v>0</v>
      </c>
      <c r="P445" s="413">
        <f t="shared" si="97"/>
        <v>0</v>
      </c>
      <c r="Q445" s="415">
        <f t="shared" si="97"/>
        <v>0</v>
      </c>
      <c r="R445" s="414">
        <f t="shared" si="97"/>
        <v>0</v>
      </c>
      <c r="S445" s="414">
        <f t="shared" si="97"/>
        <v>0</v>
      </c>
      <c r="T445" s="414">
        <f t="shared" si="97"/>
        <v>0</v>
      </c>
      <c r="U445" s="414">
        <f t="shared" si="97"/>
        <v>0</v>
      </c>
      <c r="V445" s="414">
        <f t="shared" si="97"/>
        <v>0</v>
      </c>
      <c r="W445" s="414">
        <f t="shared" si="97"/>
        <v>0</v>
      </c>
      <c r="X445" s="414">
        <f t="shared" si="97"/>
        <v>0</v>
      </c>
      <c r="Y445" s="414">
        <f t="shared" si="97"/>
        <v>0</v>
      </c>
      <c r="Z445" s="414">
        <f t="shared" si="97"/>
        <v>0</v>
      </c>
      <c r="AA445" s="414">
        <f t="shared" si="97"/>
        <v>0</v>
      </c>
      <c r="AB445" s="424">
        <f t="shared" si="97"/>
        <v>0</v>
      </c>
      <c r="AC445" s="407">
        <f t="shared" si="97"/>
        <v>0</v>
      </c>
      <c r="AD445" s="996"/>
      <c r="AE445" s="997"/>
      <c r="AF445" s="998"/>
    </row>
    <row r="446" spans="1:32" ht="15" customHeight="1" x14ac:dyDescent="0.2">
      <c r="A446" s="11">
        <v>151</v>
      </c>
      <c r="B446" s="277"/>
      <c r="C446" s="287"/>
      <c r="D446" s="287"/>
      <c r="E446" s="288"/>
      <c r="F446" s="1455" t="s">
        <v>117</v>
      </c>
      <c r="G446" s="1456"/>
      <c r="H446" s="1456"/>
      <c r="I446" s="1456"/>
      <c r="J446" s="1456"/>
      <c r="K446" s="1456"/>
      <c r="L446" s="1457"/>
      <c r="M446" s="698">
        <v>0</v>
      </c>
      <c r="N446" s="699">
        <v>0</v>
      </c>
      <c r="O446" s="700">
        <v>0</v>
      </c>
      <c r="P446" s="700">
        <v>0</v>
      </c>
      <c r="Q446" s="705">
        <v>0</v>
      </c>
      <c r="R446" s="700">
        <v>0</v>
      </c>
      <c r="S446" s="701">
        <v>0</v>
      </c>
      <c r="T446" s="700">
        <v>0</v>
      </c>
      <c r="U446" s="701">
        <v>0</v>
      </c>
      <c r="V446" s="700">
        <v>0</v>
      </c>
      <c r="W446" s="701">
        <v>0</v>
      </c>
      <c r="X446" s="700">
        <v>0</v>
      </c>
      <c r="Y446" s="701">
        <v>0</v>
      </c>
      <c r="Z446" s="700">
        <v>0</v>
      </c>
      <c r="AA446" s="701">
        <v>0</v>
      </c>
      <c r="AB446" s="706">
        <v>0</v>
      </c>
      <c r="AC446" s="698">
        <v>0</v>
      </c>
      <c r="AD446" s="996"/>
      <c r="AE446" s="997"/>
      <c r="AF446" s="998"/>
    </row>
    <row r="447" spans="1:32" ht="15" customHeight="1" x14ac:dyDescent="0.2">
      <c r="A447" s="11">
        <v>152</v>
      </c>
      <c r="B447" s="277"/>
      <c r="C447" s="287"/>
      <c r="D447" s="287"/>
      <c r="E447" s="288"/>
      <c r="F447" s="1458" t="s">
        <v>572</v>
      </c>
      <c r="G447" s="1459"/>
      <c r="H447" s="1459"/>
      <c r="I447" s="1459"/>
      <c r="J447" s="1459"/>
      <c r="K447" s="1459"/>
      <c r="L447" s="1460"/>
      <c r="M447" s="698">
        <v>0</v>
      </c>
      <c r="N447" s="699">
        <v>0</v>
      </c>
      <c r="O447" s="700">
        <v>0</v>
      </c>
      <c r="P447" s="700">
        <v>0</v>
      </c>
      <c r="Q447" s="705">
        <v>0</v>
      </c>
      <c r="R447" s="700">
        <v>0</v>
      </c>
      <c r="S447" s="701">
        <v>0</v>
      </c>
      <c r="T447" s="700">
        <v>0</v>
      </c>
      <c r="U447" s="701">
        <v>0</v>
      </c>
      <c r="V447" s="700">
        <v>0</v>
      </c>
      <c r="W447" s="701">
        <v>0</v>
      </c>
      <c r="X447" s="700">
        <v>0</v>
      </c>
      <c r="Y447" s="701">
        <v>0</v>
      </c>
      <c r="Z447" s="700">
        <v>0</v>
      </c>
      <c r="AA447" s="701">
        <v>0</v>
      </c>
      <c r="AB447" s="706">
        <v>0</v>
      </c>
      <c r="AC447" s="698">
        <v>0</v>
      </c>
      <c r="AD447" s="996"/>
      <c r="AE447" s="997"/>
      <c r="AF447" s="998"/>
    </row>
    <row r="448" spans="1:32" ht="15" customHeight="1" x14ac:dyDescent="0.2">
      <c r="A448" s="11">
        <v>153</v>
      </c>
      <c r="B448" s="277"/>
      <c r="C448" s="287"/>
      <c r="D448" s="287"/>
      <c r="E448" s="1452" t="s">
        <v>121</v>
      </c>
      <c r="F448" s="1453"/>
      <c r="G448" s="1453"/>
      <c r="H448" s="1453"/>
      <c r="I448" s="1453"/>
      <c r="J448" s="1453"/>
      <c r="K448" s="1453"/>
      <c r="L448" s="1454"/>
      <c r="M448" s="407">
        <f>SUM(M449:M451)</f>
        <v>0</v>
      </c>
      <c r="N448" s="410">
        <f t="shared" ref="N448:AC448" si="98">SUBTOTAL(9,N449:N451)</f>
        <v>0</v>
      </c>
      <c r="O448" s="414">
        <f t="shared" si="98"/>
        <v>0</v>
      </c>
      <c r="P448" s="413">
        <f t="shared" si="98"/>
        <v>0</v>
      </c>
      <c r="Q448" s="415">
        <f t="shared" si="98"/>
        <v>0</v>
      </c>
      <c r="R448" s="414">
        <f t="shared" si="98"/>
        <v>0</v>
      </c>
      <c r="S448" s="414">
        <f t="shared" si="98"/>
        <v>0</v>
      </c>
      <c r="T448" s="414">
        <f t="shared" si="98"/>
        <v>0</v>
      </c>
      <c r="U448" s="414">
        <f t="shared" si="98"/>
        <v>0</v>
      </c>
      <c r="V448" s="414">
        <f t="shared" si="98"/>
        <v>0</v>
      </c>
      <c r="W448" s="414">
        <f t="shared" si="98"/>
        <v>0</v>
      </c>
      <c r="X448" s="414">
        <f t="shared" si="98"/>
        <v>0</v>
      </c>
      <c r="Y448" s="414">
        <f t="shared" si="98"/>
        <v>0</v>
      </c>
      <c r="Z448" s="414">
        <f t="shared" si="98"/>
        <v>0</v>
      </c>
      <c r="AA448" s="414">
        <f t="shared" si="98"/>
        <v>0</v>
      </c>
      <c r="AB448" s="424">
        <f t="shared" si="98"/>
        <v>0</v>
      </c>
      <c r="AC448" s="407">
        <f t="shared" si="98"/>
        <v>0</v>
      </c>
      <c r="AD448" s="996"/>
      <c r="AE448" s="997"/>
      <c r="AF448" s="998"/>
    </row>
    <row r="449" spans="1:32" ht="15" customHeight="1" x14ac:dyDescent="0.2">
      <c r="A449" s="11">
        <v>154</v>
      </c>
      <c r="B449" s="277"/>
      <c r="C449" s="287"/>
      <c r="D449" s="287"/>
      <c r="E449" s="288"/>
      <c r="F449" s="1455" t="s">
        <v>122</v>
      </c>
      <c r="G449" s="1456"/>
      <c r="H449" s="1456"/>
      <c r="I449" s="1456"/>
      <c r="J449" s="1456"/>
      <c r="K449" s="1456"/>
      <c r="L449" s="1457"/>
      <c r="M449" s="698">
        <v>0</v>
      </c>
      <c r="N449" s="699">
        <v>0</v>
      </c>
      <c r="O449" s="700">
        <v>0</v>
      </c>
      <c r="P449" s="700">
        <v>0</v>
      </c>
      <c r="Q449" s="705">
        <v>0</v>
      </c>
      <c r="R449" s="700">
        <v>0</v>
      </c>
      <c r="S449" s="701">
        <v>0</v>
      </c>
      <c r="T449" s="700">
        <v>0</v>
      </c>
      <c r="U449" s="701">
        <v>0</v>
      </c>
      <c r="V449" s="700">
        <v>0</v>
      </c>
      <c r="W449" s="701">
        <v>0</v>
      </c>
      <c r="X449" s="700">
        <v>0</v>
      </c>
      <c r="Y449" s="701">
        <v>0</v>
      </c>
      <c r="Z449" s="700">
        <v>0</v>
      </c>
      <c r="AA449" s="701">
        <v>0</v>
      </c>
      <c r="AB449" s="706">
        <v>0</v>
      </c>
      <c r="AC449" s="698">
        <v>0</v>
      </c>
      <c r="AD449" s="996"/>
      <c r="AE449" s="997"/>
      <c r="AF449" s="998"/>
    </row>
    <row r="450" spans="1:32" ht="15" customHeight="1" x14ac:dyDescent="0.2">
      <c r="A450" s="11">
        <v>155</v>
      </c>
      <c r="B450" s="277"/>
      <c r="C450" s="287"/>
      <c r="D450" s="287"/>
      <c r="E450" s="288"/>
      <c r="F450" s="1449" t="s">
        <v>573</v>
      </c>
      <c r="G450" s="1450"/>
      <c r="H450" s="1450"/>
      <c r="I450" s="1450"/>
      <c r="J450" s="1450"/>
      <c r="K450" s="1450"/>
      <c r="L450" s="1451"/>
      <c r="M450" s="698">
        <v>0</v>
      </c>
      <c r="N450" s="699">
        <v>0</v>
      </c>
      <c r="O450" s="700">
        <v>0</v>
      </c>
      <c r="P450" s="700">
        <v>0</v>
      </c>
      <c r="Q450" s="705">
        <v>0</v>
      </c>
      <c r="R450" s="700">
        <v>0</v>
      </c>
      <c r="S450" s="701">
        <v>0</v>
      </c>
      <c r="T450" s="700">
        <v>0</v>
      </c>
      <c r="U450" s="701">
        <v>0</v>
      </c>
      <c r="V450" s="700">
        <v>0</v>
      </c>
      <c r="W450" s="701">
        <v>0</v>
      </c>
      <c r="X450" s="700">
        <v>0</v>
      </c>
      <c r="Y450" s="701">
        <v>0</v>
      </c>
      <c r="Z450" s="700">
        <v>0</v>
      </c>
      <c r="AA450" s="701">
        <v>0</v>
      </c>
      <c r="AB450" s="706">
        <v>0</v>
      </c>
      <c r="AC450" s="698">
        <v>0</v>
      </c>
      <c r="AD450" s="996"/>
      <c r="AE450" s="997"/>
      <c r="AF450" s="998"/>
    </row>
    <row r="451" spans="1:32" ht="27.75" customHeight="1" x14ac:dyDescent="0.2">
      <c r="A451" s="11">
        <v>156</v>
      </c>
      <c r="B451" s="277"/>
      <c r="C451" s="287"/>
      <c r="D451" s="287"/>
      <c r="E451" s="288"/>
      <c r="F451" s="1458" t="s">
        <v>123</v>
      </c>
      <c r="G451" s="1459"/>
      <c r="H451" s="1459"/>
      <c r="I451" s="1459"/>
      <c r="J451" s="1459"/>
      <c r="K451" s="1459"/>
      <c r="L451" s="1460"/>
      <c r="M451" s="698">
        <v>0</v>
      </c>
      <c r="N451" s="699">
        <v>0</v>
      </c>
      <c r="O451" s="700">
        <v>0</v>
      </c>
      <c r="P451" s="700">
        <v>0</v>
      </c>
      <c r="Q451" s="705">
        <v>0</v>
      </c>
      <c r="R451" s="700">
        <v>0</v>
      </c>
      <c r="S451" s="701">
        <v>0</v>
      </c>
      <c r="T451" s="700">
        <v>0</v>
      </c>
      <c r="U451" s="701">
        <v>0</v>
      </c>
      <c r="V451" s="700">
        <v>0</v>
      </c>
      <c r="W451" s="701">
        <v>0</v>
      </c>
      <c r="X451" s="700">
        <v>0</v>
      </c>
      <c r="Y451" s="701">
        <v>0</v>
      </c>
      <c r="Z451" s="700">
        <v>0</v>
      </c>
      <c r="AA451" s="701">
        <v>0</v>
      </c>
      <c r="AB451" s="706">
        <v>0</v>
      </c>
      <c r="AC451" s="698">
        <v>0</v>
      </c>
      <c r="AD451" s="996"/>
      <c r="AE451" s="997"/>
      <c r="AF451" s="998"/>
    </row>
    <row r="452" spans="1:32" ht="15" customHeight="1" x14ac:dyDescent="0.2">
      <c r="A452" s="11">
        <v>157</v>
      </c>
      <c r="B452" s="277"/>
      <c r="C452" s="287"/>
      <c r="D452" s="287"/>
      <c r="E452" s="1452" t="s">
        <v>546</v>
      </c>
      <c r="F452" s="1453"/>
      <c r="G452" s="1453"/>
      <c r="H452" s="1453"/>
      <c r="I452" s="1453"/>
      <c r="J452" s="1453"/>
      <c r="K452" s="1453"/>
      <c r="L452" s="1454"/>
      <c r="M452" s="407">
        <f>SUM(M453:M454)</f>
        <v>0</v>
      </c>
      <c r="N452" s="410">
        <f t="shared" ref="N452:AC452" si="99">SUBTOTAL(9,N453:N454)</f>
        <v>0</v>
      </c>
      <c r="O452" s="414">
        <f t="shared" si="99"/>
        <v>0</v>
      </c>
      <c r="P452" s="413">
        <f t="shared" si="99"/>
        <v>0</v>
      </c>
      <c r="Q452" s="415">
        <f t="shared" si="99"/>
        <v>0</v>
      </c>
      <c r="R452" s="414">
        <f t="shared" si="99"/>
        <v>0</v>
      </c>
      <c r="S452" s="414">
        <f t="shared" si="99"/>
        <v>0</v>
      </c>
      <c r="T452" s="414">
        <f t="shared" si="99"/>
        <v>0</v>
      </c>
      <c r="U452" s="414">
        <f t="shared" si="99"/>
        <v>0</v>
      </c>
      <c r="V452" s="414">
        <f t="shared" si="99"/>
        <v>0</v>
      </c>
      <c r="W452" s="414">
        <f t="shared" si="99"/>
        <v>0</v>
      </c>
      <c r="X452" s="414">
        <f t="shared" si="99"/>
        <v>0</v>
      </c>
      <c r="Y452" s="414">
        <f t="shared" si="99"/>
        <v>0</v>
      </c>
      <c r="Z452" s="414">
        <f t="shared" si="99"/>
        <v>0</v>
      </c>
      <c r="AA452" s="414">
        <f t="shared" si="99"/>
        <v>0</v>
      </c>
      <c r="AB452" s="424">
        <f t="shared" si="99"/>
        <v>0</v>
      </c>
      <c r="AC452" s="407">
        <f t="shared" si="99"/>
        <v>0</v>
      </c>
      <c r="AD452" s="996"/>
      <c r="AE452" s="997"/>
      <c r="AF452" s="998"/>
    </row>
    <row r="453" spans="1:32" ht="27.75" customHeight="1" x14ac:dyDescent="0.2">
      <c r="A453" s="11">
        <v>158</v>
      </c>
      <c r="B453" s="277"/>
      <c r="C453" s="287"/>
      <c r="D453" s="287"/>
      <c r="E453" s="288"/>
      <c r="F453" s="1455" t="s">
        <v>547</v>
      </c>
      <c r="G453" s="1456"/>
      <c r="H453" s="1456"/>
      <c r="I453" s="1456"/>
      <c r="J453" s="1456"/>
      <c r="K453" s="1456"/>
      <c r="L453" s="1457"/>
      <c r="M453" s="698">
        <v>0</v>
      </c>
      <c r="N453" s="699">
        <v>0</v>
      </c>
      <c r="O453" s="700">
        <v>0</v>
      </c>
      <c r="P453" s="700">
        <v>0</v>
      </c>
      <c r="Q453" s="705">
        <v>0</v>
      </c>
      <c r="R453" s="700">
        <v>0</v>
      </c>
      <c r="S453" s="701">
        <v>0</v>
      </c>
      <c r="T453" s="700">
        <v>0</v>
      </c>
      <c r="U453" s="701">
        <v>0</v>
      </c>
      <c r="V453" s="700">
        <v>0</v>
      </c>
      <c r="W453" s="701">
        <v>0</v>
      </c>
      <c r="X453" s="700">
        <v>0</v>
      </c>
      <c r="Y453" s="701">
        <v>0</v>
      </c>
      <c r="Z453" s="700">
        <v>0</v>
      </c>
      <c r="AA453" s="701">
        <v>0</v>
      </c>
      <c r="AB453" s="706">
        <v>0</v>
      </c>
      <c r="AC453" s="698">
        <v>0</v>
      </c>
      <c r="AD453" s="996"/>
      <c r="AE453" s="997"/>
      <c r="AF453" s="998"/>
    </row>
    <row r="454" spans="1:32" ht="15" customHeight="1" x14ac:dyDescent="0.2">
      <c r="A454" s="11">
        <v>159</v>
      </c>
      <c r="B454" s="277"/>
      <c r="C454" s="287"/>
      <c r="D454" s="287"/>
      <c r="E454" s="288"/>
      <c r="F454" s="1458" t="s">
        <v>570</v>
      </c>
      <c r="G454" s="1459"/>
      <c r="H454" s="1459"/>
      <c r="I454" s="1459"/>
      <c r="J454" s="1459"/>
      <c r="K454" s="1459"/>
      <c r="L454" s="1460"/>
      <c r="M454" s="698">
        <v>0</v>
      </c>
      <c r="N454" s="699">
        <v>0</v>
      </c>
      <c r="O454" s="700">
        <v>0</v>
      </c>
      <c r="P454" s="700">
        <v>0</v>
      </c>
      <c r="Q454" s="705">
        <v>0</v>
      </c>
      <c r="R454" s="700">
        <v>0</v>
      </c>
      <c r="S454" s="701">
        <v>0</v>
      </c>
      <c r="T454" s="700">
        <v>0</v>
      </c>
      <c r="U454" s="701">
        <v>0</v>
      </c>
      <c r="V454" s="700">
        <v>0</v>
      </c>
      <c r="W454" s="701">
        <v>0</v>
      </c>
      <c r="X454" s="700">
        <v>0</v>
      </c>
      <c r="Y454" s="701">
        <v>0</v>
      </c>
      <c r="Z454" s="700">
        <v>0</v>
      </c>
      <c r="AA454" s="701">
        <v>0</v>
      </c>
      <c r="AB454" s="706">
        <v>0</v>
      </c>
      <c r="AC454" s="698">
        <v>0</v>
      </c>
      <c r="AD454" s="996"/>
      <c r="AE454" s="997"/>
      <c r="AF454" s="998"/>
    </row>
    <row r="455" spans="1:32" ht="15" customHeight="1" x14ac:dyDescent="0.2">
      <c r="A455" s="11">
        <v>160</v>
      </c>
      <c r="B455" s="277"/>
      <c r="C455" s="287"/>
      <c r="D455" s="287"/>
      <c r="E455" s="1452" t="s">
        <v>548</v>
      </c>
      <c r="F455" s="1453"/>
      <c r="G455" s="1453"/>
      <c r="H455" s="1453"/>
      <c r="I455" s="1453"/>
      <c r="J455" s="1453"/>
      <c r="K455" s="1453"/>
      <c r="L455" s="1454"/>
      <c r="M455" s="407">
        <f>SUM(M456:M458)</f>
        <v>0</v>
      </c>
      <c r="N455" s="410">
        <f t="shared" ref="N455:AC455" si="100">SUBTOTAL(9,N456:N458)</f>
        <v>0</v>
      </c>
      <c r="O455" s="414">
        <f t="shared" si="100"/>
        <v>0</v>
      </c>
      <c r="P455" s="413">
        <f t="shared" si="100"/>
        <v>0</v>
      </c>
      <c r="Q455" s="415">
        <f t="shared" si="100"/>
        <v>0</v>
      </c>
      <c r="R455" s="414">
        <f t="shared" si="100"/>
        <v>0</v>
      </c>
      <c r="S455" s="414">
        <f t="shared" si="100"/>
        <v>0</v>
      </c>
      <c r="T455" s="414">
        <f t="shared" si="100"/>
        <v>0</v>
      </c>
      <c r="U455" s="414">
        <f t="shared" si="100"/>
        <v>0</v>
      </c>
      <c r="V455" s="414">
        <f t="shared" si="100"/>
        <v>0</v>
      </c>
      <c r="W455" s="414">
        <f t="shared" si="100"/>
        <v>0</v>
      </c>
      <c r="X455" s="414">
        <f t="shared" si="100"/>
        <v>0</v>
      </c>
      <c r="Y455" s="414">
        <f t="shared" si="100"/>
        <v>0</v>
      </c>
      <c r="Z455" s="414">
        <f t="shared" si="100"/>
        <v>0</v>
      </c>
      <c r="AA455" s="414">
        <f t="shared" si="100"/>
        <v>0</v>
      </c>
      <c r="AB455" s="424">
        <f t="shared" si="100"/>
        <v>0</v>
      </c>
      <c r="AC455" s="407">
        <f t="shared" si="100"/>
        <v>0</v>
      </c>
      <c r="AD455" s="996"/>
      <c r="AE455" s="997"/>
      <c r="AF455" s="998"/>
    </row>
    <row r="456" spans="1:32" ht="15" customHeight="1" x14ac:dyDescent="0.2">
      <c r="A456" s="11">
        <v>161</v>
      </c>
      <c r="B456" s="277"/>
      <c r="C456" s="287"/>
      <c r="D456" s="287"/>
      <c r="E456" s="288"/>
      <c r="F456" s="1455" t="s">
        <v>549</v>
      </c>
      <c r="G456" s="1456"/>
      <c r="H456" s="1456"/>
      <c r="I456" s="1456"/>
      <c r="J456" s="1456"/>
      <c r="K456" s="1456"/>
      <c r="L456" s="1457"/>
      <c r="M456" s="698">
        <v>0</v>
      </c>
      <c r="N456" s="699">
        <v>0</v>
      </c>
      <c r="O456" s="700">
        <v>0</v>
      </c>
      <c r="P456" s="700">
        <v>0</v>
      </c>
      <c r="Q456" s="705">
        <v>0</v>
      </c>
      <c r="R456" s="700">
        <v>0</v>
      </c>
      <c r="S456" s="701">
        <v>0</v>
      </c>
      <c r="T456" s="700">
        <v>0</v>
      </c>
      <c r="U456" s="701">
        <v>0</v>
      </c>
      <c r="V456" s="700">
        <v>0</v>
      </c>
      <c r="W456" s="701">
        <v>0</v>
      </c>
      <c r="X456" s="700">
        <v>0</v>
      </c>
      <c r="Y456" s="701">
        <v>0</v>
      </c>
      <c r="Z456" s="700">
        <v>0</v>
      </c>
      <c r="AA456" s="701">
        <v>0</v>
      </c>
      <c r="AB456" s="706">
        <v>0</v>
      </c>
      <c r="AC456" s="698">
        <v>0</v>
      </c>
      <c r="AD456" s="996"/>
      <c r="AE456" s="997"/>
      <c r="AF456" s="998"/>
    </row>
    <row r="457" spans="1:32" x14ac:dyDescent="0.2">
      <c r="A457" s="11">
        <v>162</v>
      </c>
      <c r="B457" s="277"/>
      <c r="C457" s="278"/>
      <c r="D457" s="278"/>
      <c r="E457" s="278"/>
      <c r="F457" s="1449" t="s">
        <v>574</v>
      </c>
      <c r="G457" s="1450"/>
      <c r="H457" s="1450"/>
      <c r="I457" s="1450"/>
      <c r="J457" s="1450"/>
      <c r="K457" s="1450"/>
      <c r="L457" s="1451"/>
      <c r="M457" s="698">
        <v>0</v>
      </c>
      <c r="N457" s="699">
        <v>0</v>
      </c>
      <c r="O457" s="700">
        <v>0</v>
      </c>
      <c r="P457" s="700">
        <v>0</v>
      </c>
      <c r="Q457" s="705">
        <v>0</v>
      </c>
      <c r="R457" s="700">
        <v>0</v>
      </c>
      <c r="S457" s="701">
        <v>0</v>
      </c>
      <c r="T457" s="700">
        <v>0</v>
      </c>
      <c r="U457" s="701">
        <v>0</v>
      </c>
      <c r="V457" s="700">
        <v>0</v>
      </c>
      <c r="W457" s="701">
        <v>0</v>
      </c>
      <c r="X457" s="700">
        <v>0</v>
      </c>
      <c r="Y457" s="701">
        <v>0</v>
      </c>
      <c r="Z457" s="700">
        <v>0</v>
      </c>
      <c r="AA457" s="701">
        <v>0</v>
      </c>
      <c r="AB457" s="706">
        <v>0</v>
      </c>
      <c r="AC457" s="698">
        <v>0</v>
      </c>
      <c r="AD457" s="996"/>
      <c r="AE457" s="997"/>
      <c r="AF457" s="998"/>
    </row>
    <row r="458" spans="1:32" ht="27.75" customHeight="1" x14ac:dyDescent="0.2">
      <c r="A458" s="11">
        <v>163</v>
      </c>
      <c r="B458" s="277"/>
      <c r="C458" s="278"/>
      <c r="D458" s="278"/>
      <c r="E458" s="278"/>
      <c r="F458" s="1458" t="s">
        <v>669</v>
      </c>
      <c r="G458" s="1459"/>
      <c r="H458" s="1459"/>
      <c r="I458" s="1459"/>
      <c r="J458" s="1459"/>
      <c r="K458" s="1459"/>
      <c r="L458" s="1460"/>
      <c r="M458" s="698">
        <v>0</v>
      </c>
      <c r="N458" s="699">
        <v>0</v>
      </c>
      <c r="O458" s="700">
        <v>0</v>
      </c>
      <c r="P458" s="700">
        <v>0</v>
      </c>
      <c r="Q458" s="705">
        <v>0</v>
      </c>
      <c r="R458" s="700">
        <v>0</v>
      </c>
      <c r="S458" s="701">
        <v>0</v>
      </c>
      <c r="T458" s="700">
        <v>0</v>
      </c>
      <c r="U458" s="701">
        <v>0</v>
      </c>
      <c r="V458" s="700">
        <v>0</v>
      </c>
      <c r="W458" s="701">
        <v>0</v>
      </c>
      <c r="X458" s="700">
        <v>0</v>
      </c>
      <c r="Y458" s="701">
        <v>0</v>
      </c>
      <c r="Z458" s="700">
        <v>0</v>
      </c>
      <c r="AA458" s="701">
        <v>0</v>
      </c>
      <c r="AB458" s="706">
        <v>0</v>
      </c>
      <c r="AC458" s="698">
        <v>0</v>
      </c>
      <c r="AD458" s="996"/>
      <c r="AE458" s="997"/>
      <c r="AF458" s="998"/>
    </row>
    <row r="459" spans="1:32" x14ac:dyDescent="0.2">
      <c r="A459" s="11">
        <v>164</v>
      </c>
      <c r="B459" s="277"/>
      <c r="C459" s="278"/>
      <c r="D459" s="1485" t="s">
        <v>23</v>
      </c>
      <c r="E459" s="1486"/>
      <c r="F459" s="1486"/>
      <c r="G459" s="1486"/>
      <c r="H459" s="1486"/>
      <c r="I459" s="1486"/>
      <c r="J459" s="1486"/>
      <c r="K459" s="1486"/>
      <c r="L459" s="1486"/>
      <c r="M459" s="1486"/>
      <c r="N459" s="1486"/>
      <c r="O459" s="1486"/>
      <c r="P459" s="1486"/>
      <c r="Q459" s="1486"/>
      <c r="R459" s="1486"/>
      <c r="S459" s="1486"/>
      <c r="T459" s="1486"/>
      <c r="U459" s="1486"/>
      <c r="V459" s="1486"/>
      <c r="W459" s="1486"/>
      <c r="X459" s="1486"/>
      <c r="Y459" s="1486"/>
      <c r="Z459" s="1486"/>
      <c r="AA459" s="1486"/>
      <c r="AB459" s="1486"/>
      <c r="AC459" s="1486"/>
      <c r="AD459" s="1486"/>
      <c r="AE459" s="1486"/>
      <c r="AF459" s="1487"/>
    </row>
    <row r="460" spans="1:32" x14ac:dyDescent="0.2">
      <c r="A460" s="11">
        <v>165</v>
      </c>
      <c r="B460" s="277"/>
      <c r="C460" s="278"/>
      <c r="D460" s="278"/>
      <c r="E460" s="1532" t="s">
        <v>126</v>
      </c>
      <c r="F460" s="1533"/>
      <c r="G460" s="1533"/>
      <c r="H460" s="1533"/>
      <c r="I460" s="1533"/>
      <c r="J460" s="1533"/>
      <c r="K460" s="1533"/>
      <c r="L460" s="1534"/>
      <c r="M460" s="407">
        <f>SUM(M461:M462)</f>
        <v>0</v>
      </c>
      <c r="N460" s="410">
        <f t="shared" ref="N460:AC460" si="101">SUBTOTAL(9,N461:N462)</f>
        <v>0</v>
      </c>
      <c r="O460" s="414">
        <f t="shared" si="101"/>
        <v>0</v>
      </c>
      <c r="P460" s="413">
        <f t="shared" si="101"/>
        <v>0</v>
      </c>
      <c r="Q460" s="415">
        <f t="shared" si="101"/>
        <v>0</v>
      </c>
      <c r="R460" s="414">
        <f t="shared" si="101"/>
        <v>0</v>
      </c>
      <c r="S460" s="414">
        <f t="shared" si="101"/>
        <v>0</v>
      </c>
      <c r="T460" s="414">
        <f t="shared" si="101"/>
        <v>0</v>
      </c>
      <c r="U460" s="414">
        <f t="shared" si="101"/>
        <v>0</v>
      </c>
      <c r="V460" s="414">
        <f t="shared" si="101"/>
        <v>0</v>
      </c>
      <c r="W460" s="414">
        <f t="shared" si="101"/>
        <v>0</v>
      </c>
      <c r="X460" s="414">
        <f t="shared" si="101"/>
        <v>0</v>
      </c>
      <c r="Y460" s="414">
        <f t="shared" si="101"/>
        <v>0</v>
      </c>
      <c r="Z460" s="414">
        <f t="shared" si="101"/>
        <v>0</v>
      </c>
      <c r="AA460" s="414">
        <f t="shared" si="101"/>
        <v>0</v>
      </c>
      <c r="AB460" s="424">
        <f t="shared" si="101"/>
        <v>0</v>
      </c>
      <c r="AC460" s="407">
        <f t="shared" si="101"/>
        <v>0</v>
      </c>
      <c r="AD460" s="996"/>
      <c r="AE460" s="997"/>
      <c r="AF460" s="998"/>
    </row>
    <row r="461" spans="1:32" x14ac:dyDescent="0.2">
      <c r="A461" s="11">
        <v>166</v>
      </c>
      <c r="B461" s="277"/>
      <c r="C461" s="278"/>
      <c r="D461" s="278"/>
      <c r="E461" s="278"/>
      <c r="F461" s="1455" t="s">
        <v>127</v>
      </c>
      <c r="G461" s="1456"/>
      <c r="H461" s="1456"/>
      <c r="I461" s="1456"/>
      <c r="J461" s="1456"/>
      <c r="K461" s="1456"/>
      <c r="L461" s="1457"/>
      <c r="M461" s="698">
        <v>0</v>
      </c>
      <c r="N461" s="699">
        <v>0</v>
      </c>
      <c r="O461" s="700">
        <v>0</v>
      </c>
      <c r="P461" s="700">
        <v>0</v>
      </c>
      <c r="Q461" s="705">
        <v>0</v>
      </c>
      <c r="R461" s="700">
        <v>0</v>
      </c>
      <c r="S461" s="701">
        <v>0</v>
      </c>
      <c r="T461" s="700">
        <v>0</v>
      </c>
      <c r="U461" s="701">
        <v>0</v>
      </c>
      <c r="V461" s="700">
        <v>0</v>
      </c>
      <c r="W461" s="701">
        <v>0</v>
      </c>
      <c r="X461" s="700">
        <v>0</v>
      </c>
      <c r="Y461" s="701">
        <v>0</v>
      </c>
      <c r="Z461" s="700">
        <v>0</v>
      </c>
      <c r="AA461" s="701">
        <v>0</v>
      </c>
      <c r="AB461" s="706">
        <v>0</v>
      </c>
      <c r="AC461" s="698">
        <v>0</v>
      </c>
      <c r="AD461" s="996"/>
      <c r="AE461" s="997"/>
      <c r="AF461" s="998"/>
    </row>
    <row r="462" spans="1:32" x14ac:dyDescent="0.2">
      <c r="A462" s="11">
        <v>167</v>
      </c>
      <c r="B462" s="277"/>
      <c r="C462" s="278"/>
      <c r="D462" s="278"/>
      <c r="E462" s="278"/>
      <c r="F462" s="1458" t="s">
        <v>128</v>
      </c>
      <c r="G462" s="1459"/>
      <c r="H462" s="1459"/>
      <c r="I462" s="1459"/>
      <c r="J462" s="1459"/>
      <c r="K462" s="1459"/>
      <c r="L462" s="1460"/>
      <c r="M462" s="698">
        <v>0</v>
      </c>
      <c r="N462" s="699">
        <v>0</v>
      </c>
      <c r="O462" s="700">
        <v>0</v>
      </c>
      <c r="P462" s="700">
        <v>0</v>
      </c>
      <c r="Q462" s="705">
        <v>0</v>
      </c>
      <c r="R462" s="700">
        <v>0</v>
      </c>
      <c r="S462" s="701">
        <v>0</v>
      </c>
      <c r="T462" s="700">
        <v>0</v>
      </c>
      <c r="U462" s="701">
        <v>0</v>
      </c>
      <c r="V462" s="700">
        <v>0</v>
      </c>
      <c r="W462" s="701">
        <v>0</v>
      </c>
      <c r="X462" s="700">
        <v>0</v>
      </c>
      <c r="Y462" s="701">
        <v>0</v>
      </c>
      <c r="Z462" s="700">
        <v>0</v>
      </c>
      <c r="AA462" s="701">
        <v>0</v>
      </c>
      <c r="AB462" s="706">
        <v>0</v>
      </c>
      <c r="AC462" s="698">
        <v>0</v>
      </c>
      <c r="AD462" s="996"/>
      <c r="AE462" s="997"/>
      <c r="AF462" s="998"/>
    </row>
    <row r="463" spans="1:32" x14ac:dyDescent="0.2">
      <c r="A463" s="11">
        <v>168</v>
      </c>
      <c r="B463" s="277"/>
      <c r="C463" s="278"/>
      <c r="D463" s="278"/>
      <c r="E463" s="1452" t="s">
        <v>129</v>
      </c>
      <c r="F463" s="1453"/>
      <c r="G463" s="1453"/>
      <c r="H463" s="1453"/>
      <c r="I463" s="1453"/>
      <c r="J463" s="1453"/>
      <c r="K463" s="1453"/>
      <c r="L463" s="1454"/>
      <c r="M463" s="407">
        <f>SUM(M464:M465)</f>
        <v>0</v>
      </c>
      <c r="N463" s="410">
        <f t="shared" ref="N463:AC463" si="102">SUBTOTAL(9,N464:N465)</f>
        <v>0</v>
      </c>
      <c r="O463" s="414">
        <f t="shared" si="102"/>
        <v>0</v>
      </c>
      <c r="P463" s="413">
        <f t="shared" si="102"/>
        <v>0</v>
      </c>
      <c r="Q463" s="415">
        <f t="shared" si="102"/>
        <v>0</v>
      </c>
      <c r="R463" s="414">
        <f t="shared" si="102"/>
        <v>0</v>
      </c>
      <c r="S463" s="414">
        <f t="shared" si="102"/>
        <v>0</v>
      </c>
      <c r="T463" s="414">
        <f t="shared" si="102"/>
        <v>0</v>
      </c>
      <c r="U463" s="414">
        <f t="shared" si="102"/>
        <v>0</v>
      </c>
      <c r="V463" s="414">
        <f t="shared" si="102"/>
        <v>0</v>
      </c>
      <c r="W463" s="414">
        <f t="shared" si="102"/>
        <v>0</v>
      </c>
      <c r="X463" s="414">
        <f t="shared" si="102"/>
        <v>0</v>
      </c>
      <c r="Y463" s="414">
        <f t="shared" si="102"/>
        <v>0</v>
      </c>
      <c r="Z463" s="414">
        <f t="shared" si="102"/>
        <v>0</v>
      </c>
      <c r="AA463" s="414">
        <f t="shared" si="102"/>
        <v>0</v>
      </c>
      <c r="AB463" s="424">
        <f t="shared" si="102"/>
        <v>0</v>
      </c>
      <c r="AC463" s="407">
        <f t="shared" si="102"/>
        <v>0</v>
      </c>
      <c r="AD463" s="996"/>
      <c r="AE463" s="997"/>
      <c r="AF463" s="998"/>
    </row>
    <row r="464" spans="1:32" x14ac:dyDescent="0.2">
      <c r="A464" s="11">
        <v>169</v>
      </c>
      <c r="B464" s="277"/>
      <c r="C464" s="278"/>
      <c r="D464" s="278"/>
      <c r="E464" s="278"/>
      <c r="F464" s="1455" t="s">
        <v>130</v>
      </c>
      <c r="G464" s="1456"/>
      <c r="H464" s="1456"/>
      <c r="I464" s="1456"/>
      <c r="J464" s="1456"/>
      <c r="K464" s="1456"/>
      <c r="L464" s="1457"/>
      <c r="M464" s="698">
        <v>0</v>
      </c>
      <c r="N464" s="699">
        <v>0</v>
      </c>
      <c r="O464" s="700">
        <v>0</v>
      </c>
      <c r="P464" s="700">
        <v>0</v>
      </c>
      <c r="Q464" s="705">
        <v>0</v>
      </c>
      <c r="R464" s="700">
        <v>0</v>
      </c>
      <c r="S464" s="701">
        <v>0</v>
      </c>
      <c r="T464" s="700">
        <v>0</v>
      </c>
      <c r="U464" s="701">
        <v>0</v>
      </c>
      <c r="V464" s="700">
        <v>0</v>
      </c>
      <c r="W464" s="701">
        <v>0</v>
      </c>
      <c r="X464" s="700">
        <v>0</v>
      </c>
      <c r="Y464" s="701">
        <v>0</v>
      </c>
      <c r="Z464" s="700">
        <v>0</v>
      </c>
      <c r="AA464" s="701">
        <v>0</v>
      </c>
      <c r="AB464" s="706">
        <v>0</v>
      </c>
      <c r="AC464" s="698">
        <v>0</v>
      </c>
      <c r="AD464" s="996"/>
      <c r="AE464" s="997"/>
      <c r="AF464" s="998"/>
    </row>
    <row r="465" spans="1:32" x14ac:dyDescent="0.2">
      <c r="A465" s="11">
        <v>170</v>
      </c>
      <c r="B465" s="277"/>
      <c r="C465" s="278"/>
      <c r="D465" s="278"/>
      <c r="E465" s="278"/>
      <c r="F465" s="1458" t="s">
        <v>131</v>
      </c>
      <c r="G465" s="1459"/>
      <c r="H465" s="1459"/>
      <c r="I465" s="1459"/>
      <c r="J465" s="1459"/>
      <c r="K465" s="1459"/>
      <c r="L465" s="1460"/>
      <c r="M465" s="698">
        <v>0</v>
      </c>
      <c r="N465" s="699">
        <v>0</v>
      </c>
      <c r="O465" s="700">
        <v>0</v>
      </c>
      <c r="P465" s="700">
        <v>0</v>
      </c>
      <c r="Q465" s="705">
        <v>0</v>
      </c>
      <c r="R465" s="700">
        <v>0</v>
      </c>
      <c r="S465" s="701">
        <v>0</v>
      </c>
      <c r="T465" s="700">
        <v>0</v>
      </c>
      <c r="U465" s="701">
        <v>0</v>
      </c>
      <c r="V465" s="700">
        <v>0</v>
      </c>
      <c r="W465" s="701">
        <v>0</v>
      </c>
      <c r="X465" s="700">
        <v>0</v>
      </c>
      <c r="Y465" s="701">
        <v>0</v>
      </c>
      <c r="Z465" s="700">
        <v>0</v>
      </c>
      <c r="AA465" s="701">
        <v>0</v>
      </c>
      <c r="AB465" s="706">
        <v>0</v>
      </c>
      <c r="AC465" s="698">
        <v>0</v>
      </c>
      <c r="AD465" s="996"/>
      <c r="AE465" s="997"/>
      <c r="AF465" s="998"/>
    </row>
    <row r="466" spans="1:32" x14ac:dyDescent="0.2">
      <c r="A466" s="11">
        <v>171</v>
      </c>
      <c r="B466" s="277"/>
      <c r="C466" s="278"/>
      <c r="D466" s="278"/>
      <c r="E466" s="1452" t="s">
        <v>132</v>
      </c>
      <c r="F466" s="1453"/>
      <c r="G466" s="1453"/>
      <c r="H466" s="1453"/>
      <c r="I466" s="1453"/>
      <c r="J466" s="1453"/>
      <c r="K466" s="1453"/>
      <c r="L466" s="1454"/>
      <c r="M466" s="407">
        <f>SUM(M467:M468)</f>
        <v>0</v>
      </c>
      <c r="N466" s="410">
        <f t="shared" ref="N466:AC466" si="103">SUBTOTAL(9,N467:N468)</f>
        <v>0</v>
      </c>
      <c r="O466" s="414">
        <f t="shared" si="103"/>
        <v>0</v>
      </c>
      <c r="P466" s="413">
        <f t="shared" si="103"/>
        <v>0</v>
      </c>
      <c r="Q466" s="415">
        <f t="shared" si="103"/>
        <v>0</v>
      </c>
      <c r="R466" s="414">
        <f t="shared" si="103"/>
        <v>0</v>
      </c>
      <c r="S466" s="414">
        <f t="shared" si="103"/>
        <v>0</v>
      </c>
      <c r="T466" s="414">
        <f t="shared" si="103"/>
        <v>0</v>
      </c>
      <c r="U466" s="414">
        <f t="shared" si="103"/>
        <v>0</v>
      </c>
      <c r="V466" s="414">
        <f t="shared" si="103"/>
        <v>0</v>
      </c>
      <c r="W466" s="414">
        <f t="shared" si="103"/>
        <v>0</v>
      </c>
      <c r="X466" s="414">
        <f t="shared" si="103"/>
        <v>0</v>
      </c>
      <c r="Y466" s="414">
        <f t="shared" si="103"/>
        <v>0</v>
      </c>
      <c r="Z466" s="414">
        <f t="shared" si="103"/>
        <v>0</v>
      </c>
      <c r="AA466" s="414">
        <f t="shared" si="103"/>
        <v>0</v>
      </c>
      <c r="AB466" s="424">
        <f t="shared" si="103"/>
        <v>0</v>
      </c>
      <c r="AC466" s="407">
        <f t="shared" si="103"/>
        <v>0</v>
      </c>
      <c r="AD466" s="996"/>
      <c r="AE466" s="997"/>
      <c r="AF466" s="998"/>
    </row>
    <row r="467" spans="1:32" x14ac:dyDescent="0.2">
      <c r="A467" s="11">
        <v>172</v>
      </c>
      <c r="B467" s="277"/>
      <c r="C467" s="278"/>
      <c r="D467" s="278"/>
      <c r="E467" s="278"/>
      <c r="F467" s="1455" t="s">
        <v>133</v>
      </c>
      <c r="G467" s="1456"/>
      <c r="H467" s="1456"/>
      <c r="I467" s="1456"/>
      <c r="J467" s="1456"/>
      <c r="K467" s="1456"/>
      <c r="L467" s="1457"/>
      <c r="M467" s="698">
        <v>0</v>
      </c>
      <c r="N467" s="699">
        <v>0</v>
      </c>
      <c r="O467" s="700">
        <v>0</v>
      </c>
      <c r="P467" s="700">
        <v>0</v>
      </c>
      <c r="Q467" s="705">
        <v>0</v>
      </c>
      <c r="R467" s="700">
        <v>0</v>
      </c>
      <c r="S467" s="701">
        <v>0</v>
      </c>
      <c r="T467" s="700">
        <v>0</v>
      </c>
      <c r="U467" s="701">
        <v>0</v>
      </c>
      <c r="V467" s="700">
        <v>0</v>
      </c>
      <c r="W467" s="701">
        <v>0</v>
      </c>
      <c r="X467" s="700">
        <v>0</v>
      </c>
      <c r="Y467" s="701">
        <v>0</v>
      </c>
      <c r="Z467" s="700">
        <v>0</v>
      </c>
      <c r="AA467" s="701">
        <v>0</v>
      </c>
      <c r="AB467" s="706">
        <v>0</v>
      </c>
      <c r="AC467" s="698">
        <v>0</v>
      </c>
      <c r="AD467" s="996"/>
      <c r="AE467" s="997"/>
      <c r="AF467" s="998"/>
    </row>
    <row r="468" spans="1:32" x14ac:dyDescent="0.2">
      <c r="A468" s="11">
        <v>173</v>
      </c>
      <c r="B468" s="277"/>
      <c r="C468" s="278"/>
      <c r="D468" s="278"/>
      <c r="E468" s="278"/>
      <c r="F468" s="1458" t="s">
        <v>134</v>
      </c>
      <c r="G468" s="1459"/>
      <c r="H468" s="1459"/>
      <c r="I468" s="1459"/>
      <c r="J468" s="1459"/>
      <c r="K468" s="1459"/>
      <c r="L468" s="1460"/>
      <c r="M468" s="698">
        <v>0</v>
      </c>
      <c r="N468" s="699">
        <v>0</v>
      </c>
      <c r="O468" s="700">
        <v>0</v>
      </c>
      <c r="P468" s="700">
        <v>0</v>
      </c>
      <c r="Q468" s="705">
        <v>0</v>
      </c>
      <c r="R468" s="700">
        <v>0</v>
      </c>
      <c r="S468" s="701">
        <v>0</v>
      </c>
      <c r="T468" s="700">
        <v>0</v>
      </c>
      <c r="U468" s="701">
        <v>0</v>
      </c>
      <c r="V468" s="700">
        <v>0</v>
      </c>
      <c r="W468" s="701">
        <v>0</v>
      </c>
      <c r="X468" s="700">
        <v>0</v>
      </c>
      <c r="Y468" s="701">
        <v>0</v>
      </c>
      <c r="Z468" s="700">
        <v>0</v>
      </c>
      <c r="AA468" s="701">
        <v>0</v>
      </c>
      <c r="AB468" s="706">
        <v>0</v>
      </c>
      <c r="AC468" s="698">
        <v>0</v>
      </c>
      <c r="AD468" s="996"/>
      <c r="AE468" s="997"/>
      <c r="AF468" s="998"/>
    </row>
    <row r="469" spans="1:32" x14ac:dyDescent="0.2">
      <c r="A469" s="11">
        <v>174</v>
      </c>
      <c r="B469" s="277"/>
      <c r="C469" s="278"/>
      <c r="D469" s="278"/>
      <c r="E469" s="1452" t="s">
        <v>135</v>
      </c>
      <c r="F469" s="1453"/>
      <c r="G469" s="1453"/>
      <c r="H469" s="1453"/>
      <c r="I469" s="1453"/>
      <c r="J469" s="1453"/>
      <c r="K469" s="1453"/>
      <c r="L469" s="1454"/>
      <c r="M469" s="407">
        <f>SUM(M470:M471)</f>
        <v>0</v>
      </c>
      <c r="N469" s="410">
        <f t="shared" ref="N469:AC469" si="104">SUBTOTAL(9,N470:N471)</f>
        <v>0</v>
      </c>
      <c r="O469" s="414">
        <f t="shared" si="104"/>
        <v>0</v>
      </c>
      <c r="P469" s="413">
        <f t="shared" si="104"/>
        <v>0</v>
      </c>
      <c r="Q469" s="415">
        <f t="shared" si="104"/>
        <v>0</v>
      </c>
      <c r="R469" s="414">
        <f t="shared" si="104"/>
        <v>0</v>
      </c>
      <c r="S469" s="414">
        <f t="shared" si="104"/>
        <v>0</v>
      </c>
      <c r="T469" s="414">
        <f t="shared" si="104"/>
        <v>0</v>
      </c>
      <c r="U469" s="414">
        <f t="shared" si="104"/>
        <v>0</v>
      </c>
      <c r="V469" s="414">
        <f t="shared" si="104"/>
        <v>0</v>
      </c>
      <c r="W469" s="414">
        <f t="shared" si="104"/>
        <v>0</v>
      </c>
      <c r="X469" s="414">
        <f t="shared" si="104"/>
        <v>0</v>
      </c>
      <c r="Y469" s="414">
        <f t="shared" si="104"/>
        <v>0</v>
      </c>
      <c r="Z469" s="414">
        <f t="shared" si="104"/>
        <v>0</v>
      </c>
      <c r="AA469" s="414">
        <f t="shared" si="104"/>
        <v>0</v>
      </c>
      <c r="AB469" s="424">
        <f t="shared" si="104"/>
        <v>0</v>
      </c>
      <c r="AC469" s="407">
        <f t="shared" si="104"/>
        <v>0</v>
      </c>
      <c r="AD469" s="996"/>
      <c r="AE469" s="997"/>
      <c r="AF469" s="998"/>
    </row>
    <row r="470" spans="1:32" x14ac:dyDescent="0.2">
      <c r="A470" s="11">
        <v>175</v>
      </c>
      <c r="B470" s="277"/>
      <c r="C470" s="278"/>
      <c r="D470" s="278"/>
      <c r="E470" s="278"/>
      <c r="F470" s="1455" t="s">
        <v>136</v>
      </c>
      <c r="G470" s="1456"/>
      <c r="H470" s="1456"/>
      <c r="I470" s="1456"/>
      <c r="J470" s="1456"/>
      <c r="K470" s="1456"/>
      <c r="L470" s="1457"/>
      <c r="M470" s="698">
        <v>0</v>
      </c>
      <c r="N470" s="699">
        <v>0</v>
      </c>
      <c r="O470" s="700">
        <v>0</v>
      </c>
      <c r="P470" s="700">
        <v>0</v>
      </c>
      <c r="Q470" s="705">
        <v>0</v>
      </c>
      <c r="R470" s="700">
        <v>0</v>
      </c>
      <c r="S470" s="701">
        <v>0</v>
      </c>
      <c r="T470" s="700">
        <v>0</v>
      </c>
      <c r="U470" s="701">
        <v>0</v>
      </c>
      <c r="V470" s="700">
        <v>0</v>
      </c>
      <c r="W470" s="701">
        <v>0</v>
      </c>
      <c r="X470" s="700">
        <v>0</v>
      </c>
      <c r="Y470" s="701">
        <v>0</v>
      </c>
      <c r="Z470" s="700">
        <v>0</v>
      </c>
      <c r="AA470" s="701">
        <v>0</v>
      </c>
      <c r="AB470" s="706">
        <v>0</v>
      </c>
      <c r="AC470" s="698">
        <v>0</v>
      </c>
      <c r="AD470" s="996"/>
      <c r="AE470" s="997"/>
      <c r="AF470" s="998"/>
    </row>
    <row r="471" spans="1:32" x14ac:dyDescent="0.2">
      <c r="A471" s="11">
        <v>176</v>
      </c>
      <c r="B471" s="277"/>
      <c r="C471" s="278"/>
      <c r="D471" s="278"/>
      <c r="E471" s="278"/>
      <c r="F471" s="1458" t="s">
        <v>137</v>
      </c>
      <c r="G471" s="1459"/>
      <c r="H471" s="1459"/>
      <c r="I471" s="1459"/>
      <c r="J471" s="1459"/>
      <c r="K471" s="1459"/>
      <c r="L471" s="1460"/>
      <c r="M471" s="698">
        <v>0</v>
      </c>
      <c r="N471" s="699">
        <v>0</v>
      </c>
      <c r="O471" s="700">
        <v>0</v>
      </c>
      <c r="P471" s="700">
        <v>0</v>
      </c>
      <c r="Q471" s="705">
        <v>0</v>
      </c>
      <c r="R471" s="700">
        <v>0</v>
      </c>
      <c r="S471" s="701">
        <v>0</v>
      </c>
      <c r="T471" s="700">
        <v>0</v>
      </c>
      <c r="U471" s="701">
        <v>0</v>
      </c>
      <c r="V471" s="700">
        <v>0</v>
      </c>
      <c r="W471" s="701">
        <v>0</v>
      </c>
      <c r="X471" s="700">
        <v>0</v>
      </c>
      <c r="Y471" s="701">
        <v>0</v>
      </c>
      <c r="Z471" s="700">
        <v>0</v>
      </c>
      <c r="AA471" s="701">
        <v>0</v>
      </c>
      <c r="AB471" s="706">
        <v>0</v>
      </c>
      <c r="AC471" s="698">
        <v>0</v>
      </c>
      <c r="AD471" s="996"/>
      <c r="AE471" s="997"/>
      <c r="AF471" s="998"/>
    </row>
    <row r="472" spans="1:32" x14ac:dyDescent="0.2">
      <c r="A472" s="11">
        <v>177</v>
      </c>
      <c r="B472" s="277"/>
      <c r="C472" s="278"/>
      <c r="D472" s="278"/>
      <c r="E472" s="1452" t="s">
        <v>550</v>
      </c>
      <c r="F472" s="1453"/>
      <c r="G472" s="1453"/>
      <c r="H472" s="1453"/>
      <c r="I472" s="1453"/>
      <c r="J472" s="1453"/>
      <c r="K472" s="1453"/>
      <c r="L472" s="1454"/>
      <c r="M472" s="407">
        <f>SUM(M473:M474)</f>
        <v>0</v>
      </c>
      <c r="N472" s="410">
        <f t="shared" ref="N472:AC472" si="105">SUBTOTAL(9,N473:N474)</f>
        <v>0</v>
      </c>
      <c r="O472" s="414">
        <f t="shared" si="105"/>
        <v>0</v>
      </c>
      <c r="P472" s="413">
        <f t="shared" si="105"/>
        <v>0</v>
      </c>
      <c r="Q472" s="415">
        <f t="shared" si="105"/>
        <v>0</v>
      </c>
      <c r="R472" s="414">
        <f t="shared" si="105"/>
        <v>0</v>
      </c>
      <c r="S472" s="414">
        <f t="shared" si="105"/>
        <v>0</v>
      </c>
      <c r="T472" s="414">
        <f t="shared" si="105"/>
        <v>0</v>
      </c>
      <c r="U472" s="414">
        <f t="shared" si="105"/>
        <v>0</v>
      </c>
      <c r="V472" s="414">
        <f t="shared" si="105"/>
        <v>0</v>
      </c>
      <c r="W472" s="414">
        <f t="shared" si="105"/>
        <v>0</v>
      </c>
      <c r="X472" s="414">
        <f t="shared" si="105"/>
        <v>0</v>
      </c>
      <c r="Y472" s="414">
        <f t="shared" si="105"/>
        <v>0</v>
      </c>
      <c r="Z472" s="414">
        <f t="shared" si="105"/>
        <v>0</v>
      </c>
      <c r="AA472" s="414">
        <f t="shared" si="105"/>
        <v>0</v>
      </c>
      <c r="AB472" s="424">
        <f t="shared" si="105"/>
        <v>0</v>
      </c>
      <c r="AC472" s="407">
        <f t="shared" si="105"/>
        <v>0</v>
      </c>
      <c r="AD472" s="996"/>
      <c r="AE472" s="997"/>
      <c r="AF472" s="998"/>
    </row>
    <row r="473" spans="1:32" x14ac:dyDescent="0.2">
      <c r="A473" s="11">
        <v>178</v>
      </c>
      <c r="B473" s="277"/>
      <c r="C473" s="278"/>
      <c r="D473" s="278"/>
      <c r="E473" s="278"/>
      <c r="F473" s="1455" t="s">
        <v>551</v>
      </c>
      <c r="G473" s="1456"/>
      <c r="H473" s="1456"/>
      <c r="I473" s="1456"/>
      <c r="J473" s="1456"/>
      <c r="K473" s="1456"/>
      <c r="L473" s="1457"/>
      <c r="M473" s="698">
        <v>0</v>
      </c>
      <c r="N473" s="699">
        <v>0</v>
      </c>
      <c r="O473" s="700">
        <v>0</v>
      </c>
      <c r="P473" s="700">
        <v>0</v>
      </c>
      <c r="Q473" s="705">
        <v>0</v>
      </c>
      <c r="R473" s="700">
        <v>0</v>
      </c>
      <c r="S473" s="701">
        <v>0</v>
      </c>
      <c r="T473" s="700">
        <v>0</v>
      </c>
      <c r="U473" s="701">
        <v>0</v>
      </c>
      <c r="V473" s="700">
        <v>0</v>
      </c>
      <c r="W473" s="701">
        <v>0</v>
      </c>
      <c r="X473" s="700">
        <v>0</v>
      </c>
      <c r="Y473" s="701">
        <v>0</v>
      </c>
      <c r="Z473" s="700">
        <v>0</v>
      </c>
      <c r="AA473" s="701">
        <v>0</v>
      </c>
      <c r="AB473" s="706">
        <v>0</v>
      </c>
      <c r="AC473" s="698">
        <v>0</v>
      </c>
      <c r="AD473" s="996"/>
      <c r="AE473" s="997"/>
      <c r="AF473" s="998"/>
    </row>
    <row r="474" spans="1:32" x14ac:dyDescent="0.2">
      <c r="A474" s="11">
        <v>179</v>
      </c>
      <c r="B474" s="277"/>
      <c r="C474" s="278"/>
      <c r="D474" s="278"/>
      <c r="E474" s="278"/>
      <c r="F474" s="1458" t="s">
        <v>552</v>
      </c>
      <c r="G474" s="1459"/>
      <c r="H474" s="1459"/>
      <c r="I474" s="1459"/>
      <c r="J474" s="1459"/>
      <c r="K474" s="1459"/>
      <c r="L474" s="1460"/>
      <c r="M474" s="698">
        <v>0</v>
      </c>
      <c r="N474" s="699">
        <v>0</v>
      </c>
      <c r="O474" s="700">
        <v>0</v>
      </c>
      <c r="P474" s="700">
        <v>0</v>
      </c>
      <c r="Q474" s="705">
        <v>0</v>
      </c>
      <c r="R474" s="700">
        <v>0</v>
      </c>
      <c r="S474" s="701">
        <v>0</v>
      </c>
      <c r="T474" s="700">
        <v>0</v>
      </c>
      <c r="U474" s="701">
        <v>0</v>
      </c>
      <c r="V474" s="700">
        <v>0</v>
      </c>
      <c r="W474" s="701">
        <v>0</v>
      </c>
      <c r="X474" s="700">
        <v>0</v>
      </c>
      <c r="Y474" s="701">
        <v>0</v>
      </c>
      <c r="Z474" s="700">
        <v>0</v>
      </c>
      <c r="AA474" s="701">
        <v>0</v>
      </c>
      <c r="AB474" s="706">
        <v>0</v>
      </c>
      <c r="AC474" s="698">
        <v>0</v>
      </c>
      <c r="AD474" s="996"/>
      <c r="AE474" s="997"/>
      <c r="AF474" s="998"/>
    </row>
    <row r="475" spans="1:32" x14ac:dyDescent="0.2">
      <c r="A475" s="11">
        <v>180</v>
      </c>
      <c r="B475" s="277"/>
      <c r="C475" s="278"/>
      <c r="D475" s="278"/>
      <c r="E475" s="1452" t="s">
        <v>553</v>
      </c>
      <c r="F475" s="1453"/>
      <c r="G475" s="1453"/>
      <c r="H475" s="1453"/>
      <c r="I475" s="1453"/>
      <c r="J475" s="1453"/>
      <c r="K475" s="1453"/>
      <c r="L475" s="1454"/>
      <c r="M475" s="407">
        <f>SUM(M476:M477)</f>
        <v>0</v>
      </c>
      <c r="N475" s="410">
        <f t="shared" ref="N475:AC475" si="106">SUBTOTAL(9,N476:N477)</f>
        <v>0</v>
      </c>
      <c r="O475" s="414">
        <f t="shared" si="106"/>
        <v>0</v>
      </c>
      <c r="P475" s="413">
        <f t="shared" si="106"/>
        <v>0</v>
      </c>
      <c r="Q475" s="415">
        <f t="shared" si="106"/>
        <v>0</v>
      </c>
      <c r="R475" s="414">
        <f t="shared" si="106"/>
        <v>0</v>
      </c>
      <c r="S475" s="414">
        <f t="shared" si="106"/>
        <v>0</v>
      </c>
      <c r="T475" s="414">
        <f t="shared" si="106"/>
        <v>0</v>
      </c>
      <c r="U475" s="414">
        <f t="shared" si="106"/>
        <v>0</v>
      </c>
      <c r="V475" s="414">
        <f t="shared" si="106"/>
        <v>0</v>
      </c>
      <c r="W475" s="414">
        <f t="shared" si="106"/>
        <v>0</v>
      </c>
      <c r="X475" s="414">
        <f t="shared" si="106"/>
        <v>0</v>
      </c>
      <c r="Y475" s="414">
        <f t="shared" si="106"/>
        <v>0</v>
      </c>
      <c r="Z475" s="414">
        <f t="shared" si="106"/>
        <v>0</v>
      </c>
      <c r="AA475" s="414">
        <f t="shared" si="106"/>
        <v>0</v>
      </c>
      <c r="AB475" s="424">
        <f t="shared" si="106"/>
        <v>0</v>
      </c>
      <c r="AC475" s="407">
        <f t="shared" si="106"/>
        <v>0</v>
      </c>
      <c r="AD475" s="996"/>
      <c r="AE475" s="997"/>
      <c r="AF475" s="998"/>
    </row>
    <row r="476" spans="1:32" x14ac:dyDescent="0.2">
      <c r="A476" s="11">
        <v>181</v>
      </c>
      <c r="B476" s="277"/>
      <c r="C476" s="278"/>
      <c r="D476" s="278"/>
      <c r="E476" s="278"/>
      <c r="F476" s="1455" t="s">
        <v>554</v>
      </c>
      <c r="G476" s="1456"/>
      <c r="H476" s="1456"/>
      <c r="I476" s="1456"/>
      <c r="J476" s="1456"/>
      <c r="K476" s="1456"/>
      <c r="L476" s="1457"/>
      <c r="M476" s="698">
        <v>0</v>
      </c>
      <c r="N476" s="699">
        <v>0</v>
      </c>
      <c r="O476" s="700">
        <v>0</v>
      </c>
      <c r="P476" s="700">
        <v>0</v>
      </c>
      <c r="Q476" s="705">
        <v>0</v>
      </c>
      <c r="R476" s="700">
        <v>0</v>
      </c>
      <c r="S476" s="701">
        <v>0</v>
      </c>
      <c r="T476" s="700">
        <v>0</v>
      </c>
      <c r="U476" s="701">
        <v>0</v>
      </c>
      <c r="V476" s="700">
        <v>0</v>
      </c>
      <c r="W476" s="701">
        <v>0</v>
      </c>
      <c r="X476" s="700">
        <v>0</v>
      </c>
      <c r="Y476" s="701">
        <v>0</v>
      </c>
      <c r="Z476" s="700">
        <v>0</v>
      </c>
      <c r="AA476" s="701">
        <v>0</v>
      </c>
      <c r="AB476" s="706">
        <v>0</v>
      </c>
      <c r="AC476" s="698">
        <v>0</v>
      </c>
      <c r="AD476" s="996"/>
      <c r="AE476" s="997"/>
      <c r="AF476" s="998"/>
    </row>
    <row r="477" spans="1:32" x14ac:dyDescent="0.2">
      <c r="A477" s="11">
        <v>182</v>
      </c>
      <c r="B477" s="277"/>
      <c r="C477" s="278"/>
      <c r="D477" s="278"/>
      <c r="E477" s="278"/>
      <c r="F477" s="1449" t="s">
        <v>555</v>
      </c>
      <c r="G477" s="1450"/>
      <c r="H477" s="1450"/>
      <c r="I477" s="1450"/>
      <c r="J477" s="1450"/>
      <c r="K477" s="1450"/>
      <c r="L477" s="1451"/>
      <c r="M477" s="698">
        <v>0</v>
      </c>
      <c r="N477" s="699">
        <v>0</v>
      </c>
      <c r="O477" s="700">
        <v>0</v>
      </c>
      <c r="P477" s="700">
        <v>0</v>
      </c>
      <c r="Q477" s="705">
        <v>0</v>
      </c>
      <c r="R477" s="700">
        <v>0</v>
      </c>
      <c r="S477" s="701">
        <v>0</v>
      </c>
      <c r="T477" s="700">
        <v>0</v>
      </c>
      <c r="U477" s="701">
        <v>0</v>
      </c>
      <c r="V477" s="700">
        <v>0</v>
      </c>
      <c r="W477" s="701">
        <v>0</v>
      </c>
      <c r="X477" s="700">
        <v>0</v>
      </c>
      <c r="Y477" s="701">
        <v>0</v>
      </c>
      <c r="Z477" s="700">
        <v>0</v>
      </c>
      <c r="AA477" s="701">
        <v>0</v>
      </c>
      <c r="AB477" s="706">
        <v>0</v>
      </c>
      <c r="AC477" s="698">
        <v>0</v>
      </c>
      <c r="AD477" s="996"/>
      <c r="AE477" s="997"/>
      <c r="AF477" s="998"/>
    </row>
    <row r="478" spans="1:32" x14ac:dyDescent="0.2">
      <c r="A478" s="11">
        <v>183</v>
      </c>
      <c r="B478" s="277"/>
      <c r="C478" s="278"/>
      <c r="D478" s="1485" t="s">
        <v>24</v>
      </c>
      <c r="E478" s="1486"/>
      <c r="F478" s="1486"/>
      <c r="G478" s="1486"/>
      <c r="H478" s="1486"/>
      <c r="I478" s="1486"/>
      <c r="J478" s="1486"/>
      <c r="K478" s="1486"/>
      <c r="L478" s="1487"/>
      <c r="M478" s="407">
        <f>SUM(M479:M481)</f>
        <v>0</v>
      </c>
      <c r="N478" s="410">
        <f t="shared" ref="N478:AC478" si="107">SUBTOTAL(9,N479:N481)</f>
        <v>0</v>
      </c>
      <c r="O478" s="414">
        <f t="shared" si="107"/>
        <v>0</v>
      </c>
      <c r="P478" s="413">
        <f t="shared" si="107"/>
        <v>0</v>
      </c>
      <c r="Q478" s="415">
        <f t="shared" si="107"/>
        <v>0</v>
      </c>
      <c r="R478" s="414">
        <f t="shared" si="107"/>
        <v>0</v>
      </c>
      <c r="S478" s="414">
        <f t="shared" si="107"/>
        <v>0</v>
      </c>
      <c r="T478" s="414">
        <f t="shared" si="107"/>
        <v>0</v>
      </c>
      <c r="U478" s="414">
        <f t="shared" si="107"/>
        <v>0</v>
      </c>
      <c r="V478" s="414">
        <f t="shared" si="107"/>
        <v>0</v>
      </c>
      <c r="W478" s="414">
        <f t="shared" si="107"/>
        <v>0</v>
      </c>
      <c r="X478" s="414">
        <f t="shared" si="107"/>
        <v>0</v>
      </c>
      <c r="Y478" s="414">
        <f t="shared" si="107"/>
        <v>0</v>
      </c>
      <c r="Z478" s="414">
        <f t="shared" si="107"/>
        <v>0</v>
      </c>
      <c r="AA478" s="414">
        <f t="shared" si="107"/>
        <v>0</v>
      </c>
      <c r="AB478" s="424">
        <f t="shared" si="107"/>
        <v>0</v>
      </c>
      <c r="AC478" s="407">
        <f t="shared" si="107"/>
        <v>0</v>
      </c>
      <c r="AD478" s="996"/>
      <c r="AE478" s="997"/>
      <c r="AF478" s="998"/>
    </row>
    <row r="479" spans="1:32" x14ac:dyDescent="0.2">
      <c r="A479" s="11">
        <v>184</v>
      </c>
      <c r="B479" s="277"/>
      <c r="C479" s="278"/>
      <c r="D479" s="278"/>
      <c r="E479" s="278"/>
      <c r="F479" s="1449" t="s">
        <v>156</v>
      </c>
      <c r="G479" s="1450"/>
      <c r="H479" s="1450"/>
      <c r="I479" s="1450"/>
      <c r="J479" s="1450"/>
      <c r="K479" s="1450"/>
      <c r="L479" s="1451"/>
      <c r="M479" s="698">
        <v>0</v>
      </c>
      <c r="N479" s="699">
        <v>0</v>
      </c>
      <c r="O479" s="700">
        <v>0</v>
      </c>
      <c r="P479" s="700">
        <v>0</v>
      </c>
      <c r="Q479" s="705">
        <v>0</v>
      </c>
      <c r="R479" s="700">
        <v>0</v>
      </c>
      <c r="S479" s="701">
        <v>0</v>
      </c>
      <c r="T479" s="700">
        <v>0</v>
      </c>
      <c r="U479" s="701">
        <v>0</v>
      </c>
      <c r="V479" s="700">
        <v>0</v>
      </c>
      <c r="W479" s="701">
        <v>0</v>
      </c>
      <c r="X479" s="700">
        <v>0</v>
      </c>
      <c r="Y479" s="701">
        <v>0</v>
      </c>
      <c r="Z479" s="700">
        <v>0</v>
      </c>
      <c r="AA479" s="701">
        <v>0</v>
      </c>
      <c r="AB479" s="706">
        <v>0</v>
      </c>
      <c r="AC479" s="698">
        <v>0</v>
      </c>
      <c r="AD479" s="996"/>
      <c r="AE479" s="997"/>
      <c r="AF479" s="998"/>
    </row>
    <row r="480" spans="1:32" x14ac:dyDescent="0.2">
      <c r="A480" s="11">
        <v>185</v>
      </c>
      <c r="B480" s="277"/>
      <c r="C480" s="278"/>
      <c r="D480" s="278"/>
      <c r="E480" s="278"/>
      <c r="F480" s="1449" t="s">
        <v>157</v>
      </c>
      <c r="G480" s="1450"/>
      <c r="H480" s="1450"/>
      <c r="I480" s="1450"/>
      <c r="J480" s="1450"/>
      <c r="K480" s="1450"/>
      <c r="L480" s="1451"/>
      <c r="M480" s="698">
        <v>0</v>
      </c>
      <c r="N480" s="699">
        <v>0</v>
      </c>
      <c r="O480" s="700">
        <v>0</v>
      </c>
      <c r="P480" s="700">
        <v>0</v>
      </c>
      <c r="Q480" s="705">
        <v>0</v>
      </c>
      <c r="R480" s="700">
        <v>0</v>
      </c>
      <c r="S480" s="701">
        <v>0</v>
      </c>
      <c r="T480" s="700">
        <v>0</v>
      </c>
      <c r="U480" s="701">
        <v>0</v>
      </c>
      <c r="V480" s="700">
        <v>0</v>
      </c>
      <c r="W480" s="701">
        <v>0</v>
      </c>
      <c r="X480" s="700">
        <v>0</v>
      </c>
      <c r="Y480" s="701">
        <v>0</v>
      </c>
      <c r="Z480" s="700">
        <v>0</v>
      </c>
      <c r="AA480" s="701">
        <v>0</v>
      </c>
      <c r="AB480" s="706">
        <v>0</v>
      </c>
      <c r="AC480" s="698">
        <v>0</v>
      </c>
      <c r="AD480" s="996"/>
      <c r="AE480" s="997"/>
      <c r="AF480" s="998"/>
    </row>
    <row r="481" spans="1:34" x14ac:dyDescent="0.2">
      <c r="A481" s="11">
        <v>186</v>
      </c>
      <c r="B481" s="277"/>
      <c r="C481" s="278"/>
      <c r="D481" s="278"/>
      <c r="E481" s="278"/>
      <c r="F481" s="1449" t="s">
        <v>25</v>
      </c>
      <c r="G481" s="1450"/>
      <c r="H481" s="1450"/>
      <c r="I481" s="1450"/>
      <c r="J481" s="1450"/>
      <c r="K481" s="1450"/>
      <c r="L481" s="1451"/>
      <c r="M481" s="698">
        <v>0</v>
      </c>
      <c r="N481" s="699">
        <v>0</v>
      </c>
      <c r="O481" s="700">
        <v>0</v>
      </c>
      <c r="P481" s="700">
        <v>0</v>
      </c>
      <c r="Q481" s="705">
        <v>0</v>
      </c>
      <c r="R481" s="700">
        <v>0</v>
      </c>
      <c r="S481" s="701">
        <v>0</v>
      </c>
      <c r="T481" s="700">
        <v>0</v>
      </c>
      <c r="U481" s="701">
        <v>0</v>
      </c>
      <c r="V481" s="700">
        <v>0</v>
      </c>
      <c r="W481" s="701">
        <v>0</v>
      </c>
      <c r="X481" s="700">
        <v>0</v>
      </c>
      <c r="Y481" s="701">
        <v>0</v>
      </c>
      <c r="Z481" s="700">
        <v>0</v>
      </c>
      <c r="AA481" s="701">
        <v>0</v>
      </c>
      <c r="AB481" s="706">
        <v>0</v>
      </c>
      <c r="AC481" s="698">
        <v>0</v>
      </c>
      <c r="AD481" s="996"/>
      <c r="AE481" s="997"/>
      <c r="AF481" s="998"/>
    </row>
    <row r="482" spans="1:34" x14ac:dyDescent="0.2">
      <c r="A482" s="11">
        <v>187</v>
      </c>
      <c r="B482" s="277"/>
      <c r="C482" s="278"/>
      <c r="D482" s="1485" t="s">
        <v>467</v>
      </c>
      <c r="E482" s="1486"/>
      <c r="F482" s="1486"/>
      <c r="G482" s="1486"/>
      <c r="H482" s="1486"/>
      <c r="I482" s="1486"/>
      <c r="J482" s="1486"/>
      <c r="K482" s="1486"/>
      <c r="L482" s="1487"/>
      <c r="M482" s="407">
        <f>SUM(M483:M484)</f>
        <v>0</v>
      </c>
      <c r="N482" s="410">
        <f t="shared" ref="N482:AC482" si="108">SUBTOTAL(9,N483:N484)</f>
        <v>0</v>
      </c>
      <c r="O482" s="414">
        <f t="shared" si="108"/>
        <v>0</v>
      </c>
      <c r="P482" s="413">
        <f t="shared" si="108"/>
        <v>0</v>
      </c>
      <c r="Q482" s="415">
        <f t="shared" si="108"/>
        <v>0</v>
      </c>
      <c r="R482" s="414">
        <f t="shared" si="108"/>
        <v>0</v>
      </c>
      <c r="S482" s="414">
        <f t="shared" si="108"/>
        <v>0</v>
      </c>
      <c r="T482" s="414">
        <f t="shared" si="108"/>
        <v>0</v>
      </c>
      <c r="U482" s="414">
        <f t="shared" si="108"/>
        <v>0</v>
      </c>
      <c r="V482" s="414">
        <f t="shared" si="108"/>
        <v>0</v>
      </c>
      <c r="W482" s="414">
        <f t="shared" si="108"/>
        <v>0</v>
      </c>
      <c r="X482" s="414">
        <f t="shared" si="108"/>
        <v>0</v>
      </c>
      <c r="Y482" s="414">
        <f t="shared" si="108"/>
        <v>0</v>
      </c>
      <c r="Z482" s="414">
        <f t="shared" si="108"/>
        <v>0</v>
      </c>
      <c r="AA482" s="414">
        <f t="shared" si="108"/>
        <v>0</v>
      </c>
      <c r="AB482" s="424">
        <f t="shared" si="108"/>
        <v>0</v>
      </c>
      <c r="AC482" s="407">
        <f t="shared" si="108"/>
        <v>0</v>
      </c>
      <c r="AD482" s="996"/>
      <c r="AE482" s="997"/>
      <c r="AF482" s="998"/>
    </row>
    <row r="483" spans="1:34" x14ac:dyDescent="0.2">
      <c r="A483" s="11">
        <v>188</v>
      </c>
      <c r="B483" s="277"/>
      <c r="C483" s="278"/>
      <c r="D483" s="278"/>
      <c r="E483" s="278"/>
      <c r="F483" s="1449" t="s">
        <v>466</v>
      </c>
      <c r="G483" s="1450"/>
      <c r="H483" s="1450"/>
      <c r="I483" s="1450"/>
      <c r="J483" s="1450"/>
      <c r="K483" s="1450"/>
      <c r="L483" s="1451"/>
      <c r="M483" s="698">
        <v>0</v>
      </c>
      <c r="N483" s="699">
        <v>0</v>
      </c>
      <c r="O483" s="700">
        <v>0</v>
      </c>
      <c r="P483" s="700">
        <v>0</v>
      </c>
      <c r="Q483" s="705">
        <v>0</v>
      </c>
      <c r="R483" s="700">
        <v>0</v>
      </c>
      <c r="S483" s="701">
        <v>0</v>
      </c>
      <c r="T483" s="700">
        <v>0</v>
      </c>
      <c r="U483" s="701">
        <v>0</v>
      </c>
      <c r="V483" s="700">
        <v>0</v>
      </c>
      <c r="W483" s="701">
        <v>0</v>
      </c>
      <c r="X483" s="700">
        <v>0</v>
      </c>
      <c r="Y483" s="701">
        <v>0</v>
      </c>
      <c r="Z483" s="700">
        <v>0</v>
      </c>
      <c r="AA483" s="701">
        <v>0</v>
      </c>
      <c r="AB483" s="706">
        <v>0</v>
      </c>
      <c r="AC483" s="698">
        <v>0</v>
      </c>
      <c r="AD483" s="996"/>
      <c r="AE483" s="997"/>
      <c r="AF483" s="998"/>
    </row>
    <row r="484" spans="1:34" x14ac:dyDescent="0.2">
      <c r="A484" s="11">
        <v>189</v>
      </c>
      <c r="B484" s="277"/>
      <c r="C484" s="278"/>
      <c r="D484" s="278"/>
      <c r="E484" s="278"/>
      <c r="F484" s="1449" t="s">
        <v>576</v>
      </c>
      <c r="G484" s="1450"/>
      <c r="H484" s="1450"/>
      <c r="I484" s="1450"/>
      <c r="J484" s="1450"/>
      <c r="K484" s="1450"/>
      <c r="L484" s="1451"/>
      <c r="M484" s="698">
        <v>0</v>
      </c>
      <c r="N484" s="699">
        <v>0</v>
      </c>
      <c r="O484" s="700">
        <v>0</v>
      </c>
      <c r="P484" s="700">
        <v>0</v>
      </c>
      <c r="Q484" s="705">
        <v>0</v>
      </c>
      <c r="R484" s="700">
        <v>0</v>
      </c>
      <c r="S484" s="701">
        <v>0</v>
      </c>
      <c r="T484" s="700">
        <v>0</v>
      </c>
      <c r="U484" s="701">
        <v>0</v>
      </c>
      <c r="V484" s="700">
        <v>0</v>
      </c>
      <c r="W484" s="701">
        <v>0</v>
      </c>
      <c r="X484" s="700">
        <v>0</v>
      </c>
      <c r="Y484" s="701">
        <v>0</v>
      </c>
      <c r="Z484" s="700">
        <v>0</v>
      </c>
      <c r="AA484" s="701">
        <v>0</v>
      </c>
      <c r="AB484" s="706">
        <v>0</v>
      </c>
      <c r="AC484" s="698">
        <v>0</v>
      </c>
      <c r="AD484" s="996"/>
      <c r="AE484" s="997"/>
      <c r="AF484" s="998"/>
    </row>
    <row r="485" spans="1:34" ht="15" customHeight="1" x14ac:dyDescent="0.2">
      <c r="A485" s="11">
        <v>326</v>
      </c>
      <c r="B485" s="277"/>
      <c r="C485" s="969" t="s">
        <v>140</v>
      </c>
      <c r="D485" s="970"/>
      <c r="E485" s="970"/>
      <c r="F485" s="970"/>
      <c r="G485" s="970"/>
      <c r="H485" s="970"/>
      <c r="I485" s="970"/>
      <c r="J485" s="970"/>
      <c r="K485" s="970"/>
      <c r="L485" s="970"/>
      <c r="M485" s="970"/>
      <c r="N485" s="970"/>
      <c r="O485" s="970"/>
      <c r="P485" s="970"/>
      <c r="Q485" s="970"/>
      <c r="R485" s="970"/>
      <c r="S485" s="970"/>
      <c r="T485" s="970"/>
      <c r="U485" s="970"/>
      <c r="V485" s="970"/>
      <c r="W485" s="970"/>
      <c r="X485" s="970"/>
      <c r="Y485" s="970"/>
      <c r="Z485" s="970"/>
      <c r="AA485" s="970"/>
      <c r="AB485" s="970"/>
      <c r="AC485" s="970"/>
      <c r="AD485" s="970"/>
      <c r="AE485" s="970"/>
      <c r="AF485" s="971"/>
    </row>
    <row r="486" spans="1:34" x14ac:dyDescent="0.2">
      <c r="A486" s="11">
        <v>232</v>
      </c>
      <c r="B486" s="277"/>
      <c r="C486" s="278"/>
      <c r="D486" s="1485" t="s">
        <v>141</v>
      </c>
      <c r="E486" s="1486"/>
      <c r="F486" s="1486"/>
      <c r="G486" s="1486"/>
      <c r="H486" s="1486"/>
      <c r="I486" s="1486"/>
      <c r="J486" s="1486"/>
      <c r="K486" s="1486"/>
      <c r="L486" s="1487"/>
      <c r="M486" s="407">
        <f>SUM(M487:M488)</f>
        <v>0</v>
      </c>
      <c r="N486" s="410">
        <f t="shared" ref="N486:AC486" si="109">SUBTOTAL(9,N487:N488)</f>
        <v>0</v>
      </c>
      <c r="O486" s="414">
        <f t="shared" si="109"/>
        <v>0</v>
      </c>
      <c r="P486" s="413">
        <f t="shared" si="109"/>
        <v>0</v>
      </c>
      <c r="Q486" s="415">
        <f t="shared" si="109"/>
        <v>0</v>
      </c>
      <c r="R486" s="414">
        <f t="shared" si="109"/>
        <v>0</v>
      </c>
      <c r="S486" s="414">
        <f t="shared" si="109"/>
        <v>0</v>
      </c>
      <c r="T486" s="414">
        <f t="shared" si="109"/>
        <v>0</v>
      </c>
      <c r="U486" s="414">
        <f t="shared" si="109"/>
        <v>0</v>
      </c>
      <c r="V486" s="414">
        <f t="shared" si="109"/>
        <v>0</v>
      </c>
      <c r="W486" s="414">
        <f t="shared" si="109"/>
        <v>0</v>
      </c>
      <c r="X486" s="414">
        <f t="shared" si="109"/>
        <v>0</v>
      </c>
      <c r="Y486" s="414">
        <f t="shared" si="109"/>
        <v>0</v>
      </c>
      <c r="Z486" s="414">
        <f t="shared" si="109"/>
        <v>0</v>
      </c>
      <c r="AA486" s="414">
        <f t="shared" si="109"/>
        <v>0</v>
      </c>
      <c r="AB486" s="424">
        <f t="shared" si="109"/>
        <v>0</v>
      </c>
      <c r="AC486" s="407">
        <f t="shared" si="109"/>
        <v>0</v>
      </c>
      <c r="AD486" s="996"/>
      <c r="AE486" s="997"/>
      <c r="AF486" s="998"/>
    </row>
    <row r="487" spans="1:34" x14ac:dyDescent="0.2">
      <c r="A487" s="11">
        <v>188</v>
      </c>
      <c r="B487" s="277"/>
      <c r="C487" s="278"/>
      <c r="D487" s="278"/>
      <c r="E487" s="278"/>
      <c r="F487" s="1449" t="s">
        <v>142</v>
      </c>
      <c r="G487" s="1450"/>
      <c r="H487" s="1450"/>
      <c r="I487" s="1450"/>
      <c r="J487" s="1450"/>
      <c r="K487" s="1450"/>
      <c r="L487" s="1451"/>
      <c r="M487" s="698">
        <v>0</v>
      </c>
      <c r="N487" s="699">
        <v>0</v>
      </c>
      <c r="O487" s="700">
        <v>0</v>
      </c>
      <c r="P487" s="700">
        <v>0</v>
      </c>
      <c r="Q487" s="705">
        <v>0</v>
      </c>
      <c r="R487" s="700">
        <v>0</v>
      </c>
      <c r="S487" s="701">
        <v>0</v>
      </c>
      <c r="T487" s="700">
        <v>0</v>
      </c>
      <c r="U487" s="701">
        <v>0</v>
      </c>
      <c r="V487" s="700">
        <v>0</v>
      </c>
      <c r="W487" s="701">
        <v>0</v>
      </c>
      <c r="X487" s="700">
        <v>0</v>
      </c>
      <c r="Y487" s="701">
        <v>0</v>
      </c>
      <c r="Z487" s="700">
        <v>0</v>
      </c>
      <c r="AA487" s="701">
        <v>0</v>
      </c>
      <c r="AB487" s="706">
        <v>0</v>
      </c>
      <c r="AC487" s="698">
        <v>0</v>
      </c>
      <c r="AD487" s="996"/>
      <c r="AE487" s="997"/>
      <c r="AF487" s="998"/>
    </row>
    <row r="488" spans="1:34" x14ac:dyDescent="0.2">
      <c r="A488" s="11">
        <v>189</v>
      </c>
      <c r="B488" s="277"/>
      <c r="C488" s="278"/>
      <c r="D488" s="278"/>
      <c r="E488" s="278"/>
      <c r="F488" s="1458" t="s">
        <v>143</v>
      </c>
      <c r="G488" s="1459"/>
      <c r="H488" s="1459"/>
      <c r="I488" s="1459"/>
      <c r="J488" s="1459"/>
      <c r="K488" s="1459"/>
      <c r="L488" s="1460"/>
      <c r="M488" s="698">
        <v>0</v>
      </c>
      <c r="N488" s="699">
        <v>0</v>
      </c>
      <c r="O488" s="700">
        <v>0</v>
      </c>
      <c r="P488" s="700">
        <v>0</v>
      </c>
      <c r="Q488" s="705">
        <v>0</v>
      </c>
      <c r="R488" s="700">
        <v>0</v>
      </c>
      <c r="S488" s="701">
        <v>0</v>
      </c>
      <c r="T488" s="700">
        <v>0</v>
      </c>
      <c r="U488" s="701">
        <v>0</v>
      </c>
      <c r="V488" s="700">
        <v>0</v>
      </c>
      <c r="W488" s="701">
        <v>0</v>
      </c>
      <c r="X488" s="700">
        <v>0</v>
      </c>
      <c r="Y488" s="701">
        <v>0</v>
      </c>
      <c r="Z488" s="700">
        <v>0</v>
      </c>
      <c r="AA488" s="701">
        <v>0</v>
      </c>
      <c r="AB488" s="706">
        <v>0</v>
      </c>
      <c r="AC488" s="698">
        <v>0</v>
      </c>
      <c r="AD488" s="996"/>
      <c r="AE488" s="997"/>
      <c r="AF488" s="998"/>
    </row>
    <row r="489" spans="1:34" x14ac:dyDescent="0.2">
      <c r="A489" s="11">
        <v>232</v>
      </c>
      <c r="B489" s="277"/>
      <c r="C489" s="278"/>
      <c r="D489" s="1485" t="s">
        <v>144</v>
      </c>
      <c r="E489" s="1486"/>
      <c r="F489" s="1486"/>
      <c r="G489" s="1486"/>
      <c r="H489" s="1486"/>
      <c r="I489" s="1486"/>
      <c r="J489" s="1486"/>
      <c r="K489" s="1486"/>
      <c r="L489" s="1487"/>
      <c r="M489" s="407">
        <f>SUM(M490:M492)</f>
        <v>0</v>
      </c>
      <c r="N489" s="410">
        <f>SUBTOTAL(9,N490:N492)</f>
        <v>0</v>
      </c>
      <c r="O489" s="414">
        <f t="shared" ref="O489:AC489" si="110">SUBTOTAL(9,O490:O492)</f>
        <v>0</v>
      </c>
      <c r="P489" s="413">
        <f t="shared" si="110"/>
        <v>0</v>
      </c>
      <c r="Q489" s="415">
        <f t="shared" si="110"/>
        <v>0</v>
      </c>
      <c r="R489" s="414">
        <f t="shared" si="110"/>
        <v>0</v>
      </c>
      <c r="S489" s="414">
        <f t="shared" si="110"/>
        <v>0</v>
      </c>
      <c r="T489" s="414">
        <f t="shared" si="110"/>
        <v>0</v>
      </c>
      <c r="U489" s="414">
        <f t="shared" si="110"/>
        <v>0</v>
      </c>
      <c r="V489" s="414">
        <f t="shared" si="110"/>
        <v>0</v>
      </c>
      <c r="W489" s="414">
        <f t="shared" si="110"/>
        <v>0</v>
      </c>
      <c r="X489" s="414">
        <f t="shared" si="110"/>
        <v>0</v>
      </c>
      <c r="Y489" s="414">
        <f t="shared" si="110"/>
        <v>0</v>
      </c>
      <c r="Z489" s="414">
        <f t="shared" si="110"/>
        <v>0</v>
      </c>
      <c r="AA489" s="414">
        <f t="shared" si="110"/>
        <v>0</v>
      </c>
      <c r="AB489" s="424">
        <f t="shared" si="110"/>
        <v>0</v>
      </c>
      <c r="AC489" s="407">
        <f t="shared" si="110"/>
        <v>0</v>
      </c>
      <c r="AD489" s="996"/>
      <c r="AE489" s="997"/>
      <c r="AF489" s="998"/>
    </row>
    <row r="490" spans="1:34" x14ac:dyDescent="0.2">
      <c r="A490" s="11">
        <v>188</v>
      </c>
      <c r="B490" s="277"/>
      <c r="C490" s="278"/>
      <c r="D490" s="278"/>
      <c r="E490" s="278"/>
      <c r="F490" s="1455" t="s">
        <v>145</v>
      </c>
      <c r="G490" s="1456"/>
      <c r="H490" s="1456"/>
      <c r="I490" s="1456"/>
      <c r="J490" s="1456"/>
      <c r="K490" s="1456"/>
      <c r="L490" s="1457"/>
      <c r="M490" s="698">
        <v>0</v>
      </c>
      <c r="N490" s="699">
        <v>0</v>
      </c>
      <c r="O490" s="700">
        <v>0</v>
      </c>
      <c r="P490" s="700">
        <v>0</v>
      </c>
      <c r="Q490" s="705">
        <v>0</v>
      </c>
      <c r="R490" s="700">
        <v>0</v>
      </c>
      <c r="S490" s="701">
        <v>0</v>
      </c>
      <c r="T490" s="700">
        <v>0</v>
      </c>
      <c r="U490" s="701">
        <v>0</v>
      </c>
      <c r="V490" s="700">
        <v>0</v>
      </c>
      <c r="W490" s="701">
        <v>0</v>
      </c>
      <c r="X490" s="700">
        <v>0</v>
      </c>
      <c r="Y490" s="701">
        <v>0</v>
      </c>
      <c r="Z490" s="700">
        <v>0</v>
      </c>
      <c r="AA490" s="701">
        <v>0</v>
      </c>
      <c r="AB490" s="706">
        <v>0</v>
      </c>
      <c r="AC490" s="698">
        <v>0</v>
      </c>
      <c r="AD490" s="996"/>
      <c r="AE490" s="997"/>
      <c r="AF490" s="998"/>
    </row>
    <row r="491" spans="1:34" x14ac:dyDescent="0.2">
      <c r="A491" s="11">
        <v>189</v>
      </c>
      <c r="B491" s="277"/>
      <c r="C491" s="278"/>
      <c r="D491" s="278"/>
      <c r="E491" s="278"/>
      <c r="F491" s="1449" t="s">
        <v>146</v>
      </c>
      <c r="G491" s="1450"/>
      <c r="H491" s="1450"/>
      <c r="I491" s="1450"/>
      <c r="J491" s="1450"/>
      <c r="K491" s="1450"/>
      <c r="L491" s="1451"/>
      <c r="M491" s="698">
        <v>0</v>
      </c>
      <c r="N491" s="699">
        <v>0</v>
      </c>
      <c r="O491" s="700">
        <v>0</v>
      </c>
      <c r="P491" s="700">
        <v>0</v>
      </c>
      <c r="Q491" s="705">
        <v>0</v>
      </c>
      <c r="R491" s="700">
        <v>0</v>
      </c>
      <c r="S491" s="701">
        <v>0</v>
      </c>
      <c r="T491" s="700">
        <v>0</v>
      </c>
      <c r="U491" s="701">
        <v>0</v>
      </c>
      <c r="V491" s="700">
        <v>0</v>
      </c>
      <c r="W491" s="701">
        <v>0</v>
      </c>
      <c r="X491" s="700">
        <v>0</v>
      </c>
      <c r="Y491" s="701">
        <v>0</v>
      </c>
      <c r="Z491" s="700">
        <v>0</v>
      </c>
      <c r="AA491" s="701">
        <v>0</v>
      </c>
      <c r="AB491" s="706">
        <v>0</v>
      </c>
      <c r="AC491" s="698">
        <v>0</v>
      </c>
      <c r="AD491" s="996"/>
      <c r="AE491" s="997"/>
      <c r="AF491" s="998"/>
    </row>
    <row r="492" spans="1:34" x14ac:dyDescent="0.2">
      <c r="A492" s="11">
        <v>189</v>
      </c>
      <c r="B492" s="277"/>
      <c r="C492" s="278"/>
      <c r="D492" s="278"/>
      <c r="E492" s="278"/>
      <c r="F492" s="1458" t="s">
        <v>147</v>
      </c>
      <c r="G492" s="1459"/>
      <c r="H492" s="1459"/>
      <c r="I492" s="1459"/>
      <c r="J492" s="1459"/>
      <c r="K492" s="1459"/>
      <c r="L492" s="1460"/>
      <c r="M492" s="698">
        <v>0</v>
      </c>
      <c r="N492" s="699">
        <v>0</v>
      </c>
      <c r="O492" s="700">
        <v>0</v>
      </c>
      <c r="P492" s="700">
        <v>0</v>
      </c>
      <c r="Q492" s="705">
        <v>0</v>
      </c>
      <c r="R492" s="700">
        <v>0</v>
      </c>
      <c r="S492" s="701">
        <v>0</v>
      </c>
      <c r="T492" s="700">
        <v>0</v>
      </c>
      <c r="U492" s="701">
        <v>0</v>
      </c>
      <c r="V492" s="700">
        <v>0</v>
      </c>
      <c r="W492" s="701">
        <v>0</v>
      </c>
      <c r="X492" s="700">
        <v>0</v>
      </c>
      <c r="Y492" s="701">
        <v>0</v>
      </c>
      <c r="Z492" s="700">
        <v>0</v>
      </c>
      <c r="AA492" s="701">
        <v>0</v>
      </c>
      <c r="AB492" s="706">
        <v>0</v>
      </c>
      <c r="AC492" s="698">
        <v>0</v>
      </c>
      <c r="AD492" s="996"/>
      <c r="AE492" s="997"/>
      <c r="AF492" s="998"/>
    </row>
    <row r="493" spans="1:34" x14ac:dyDescent="0.2">
      <c r="A493" s="11">
        <v>232</v>
      </c>
      <c r="B493" s="277"/>
      <c r="C493" s="278"/>
      <c r="D493" s="1485" t="s">
        <v>148</v>
      </c>
      <c r="E493" s="1486"/>
      <c r="F493" s="1486"/>
      <c r="G493" s="1486"/>
      <c r="H493" s="1486"/>
      <c r="I493" s="1486"/>
      <c r="J493" s="1486"/>
      <c r="K493" s="1486"/>
      <c r="L493" s="1487"/>
      <c r="M493" s="407">
        <f>SUM(M494:M496)</f>
        <v>0</v>
      </c>
      <c r="N493" s="1266"/>
      <c r="O493" s="1188"/>
      <c r="P493" s="1188"/>
      <c r="Q493" s="1188"/>
      <c r="R493" s="1188"/>
      <c r="S493" s="1188"/>
      <c r="T493" s="1188"/>
      <c r="U493" s="1188"/>
      <c r="V493" s="1188"/>
      <c r="W493" s="1188"/>
      <c r="X493" s="1188"/>
      <c r="Y493" s="1188"/>
      <c r="Z493" s="1188"/>
      <c r="AA493" s="1188"/>
      <c r="AB493" s="1188"/>
      <c r="AC493" s="1189"/>
      <c r="AD493" s="996"/>
      <c r="AE493" s="997"/>
      <c r="AF493" s="998"/>
    </row>
    <row r="494" spans="1:34" x14ac:dyDescent="0.2">
      <c r="A494" s="11">
        <v>188</v>
      </c>
      <c r="B494" s="277"/>
      <c r="C494" s="278"/>
      <c r="D494" s="278"/>
      <c r="E494" s="278"/>
      <c r="F494" s="1455" t="s">
        <v>149</v>
      </c>
      <c r="G494" s="1456"/>
      <c r="H494" s="1456"/>
      <c r="I494" s="1456"/>
      <c r="J494" s="1456"/>
      <c r="K494" s="1456"/>
      <c r="L494" s="1457"/>
      <c r="M494" s="698">
        <v>0</v>
      </c>
      <c r="N494" s="1267"/>
      <c r="O494" s="1191"/>
      <c r="P494" s="1191"/>
      <c r="Q494" s="1191"/>
      <c r="R494" s="1191"/>
      <c r="S494" s="1191"/>
      <c r="T494" s="1191"/>
      <c r="U494" s="1191"/>
      <c r="V494" s="1191"/>
      <c r="W494" s="1191"/>
      <c r="X494" s="1191"/>
      <c r="Y494" s="1191"/>
      <c r="Z494" s="1191"/>
      <c r="AA494" s="1191"/>
      <c r="AB494" s="1191"/>
      <c r="AC494" s="1192"/>
      <c r="AD494" s="996"/>
      <c r="AE494" s="997"/>
      <c r="AF494" s="998"/>
    </row>
    <row r="495" spans="1:34" x14ac:dyDescent="0.2">
      <c r="A495" s="11">
        <v>189</v>
      </c>
      <c r="B495" s="277"/>
      <c r="C495" s="278"/>
      <c r="D495" s="278"/>
      <c r="E495" s="278"/>
      <c r="F495" s="1449" t="s">
        <v>150</v>
      </c>
      <c r="G495" s="1450"/>
      <c r="H495" s="1450"/>
      <c r="I495" s="1450"/>
      <c r="J495" s="1450"/>
      <c r="K495" s="1450"/>
      <c r="L495" s="1451"/>
      <c r="M495" s="698">
        <v>0</v>
      </c>
      <c r="N495" s="1267"/>
      <c r="O495" s="1191"/>
      <c r="P495" s="1191"/>
      <c r="Q495" s="1191"/>
      <c r="R495" s="1191"/>
      <c r="S495" s="1191"/>
      <c r="T495" s="1191"/>
      <c r="U495" s="1191"/>
      <c r="V495" s="1191"/>
      <c r="W495" s="1191"/>
      <c r="X495" s="1191"/>
      <c r="Y495" s="1191"/>
      <c r="Z495" s="1191"/>
      <c r="AA495" s="1191"/>
      <c r="AB495" s="1191"/>
      <c r="AC495" s="1192"/>
      <c r="AD495" s="996"/>
      <c r="AE495" s="997"/>
      <c r="AF495" s="998"/>
      <c r="AH495" s="249">
        <f>SUM(W489,W482,W478,W466,W463,W455,W448,W438,W433,W429,W425,W419,W414,W409,W397,W391,W388,W385,W377,W374,W370,W363,W355,W351,W347,W341,W336,W331,W323,W316,W312,W308,W301,W288,W281,W274,W267,W260,W253,W246,W239,W382)</f>
        <v>0</v>
      </c>
    </row>
    <row r="496" spans="1:34" x14ac:dyDescent="0.2">
      <c r="A496" s="11">
        <v>189</v>
      </c>
      <c r="B496" s="277"/>
      <c r="C496" s="278"/>
      <c r="D496" s="278"/>
      <c r="E496" s="278"/>
      <c r="F496" s="1449" t="s">
        <v>151</v>
      </c>
      <c r="G496" s="1450"/>
      <c r="H496" s="1450"/>
      <c r="I496" s="1450"/>
      <c r="J496" s="1450"/>
      <c r="K496" s="1450"/>
      <c r="L496" s="1451"/>
      <c r="M496" s="698">
        <v>0</v>
      </c>
      <c r="N496" s="1267"/>
      <c r="O496" s="1191"/>
      <c r="P496" s="1191"/>
      <c r="Q496" s="1191"/>
      <c r="R496" s="1191"/>
      <c r="S496" s="1191"/>
      <c r="T496" s="1191"/>
      <c r="U496" s="1191"/>
      <c r="V496" s="1191"/>
      <c r="W496" s="1191"/>
      <c r="X496" s="1191"/>
      <c r="Y496" s="1191"/>
      <c r="Z496" s="1191"/>
      <c r="AA496" s="1191"/>
      <c r="AB496" s="1191"/>
      <c r="AC496" s="1192"/>
      <c r="AD496" s="996"/>
      <c r="AE496" s="997"/>
      <c r="AF496" s="998"/>
    </row>
    <row r="497" spans="1:32" x14ac:dyDescent="0.2">
      <c r="A497" s="11">
        <v>232</v>
      </c>
      <c r="B497" s="277"/>
      <c r="C497" s="278"/>
      <c r="D497" s="1485" t="s">
        <v>140</v>
      </c>
      <c r="E497" s="1486"/>
      <c r="F497" s="1486"/>
      <c r="G497" s="1486"/>
      <c r="H497" s="1486"/>
      <c r="I497" s="1486"/>
      <c r="J497" s="1486"/>
      <c r="K497" s="1486"/>
      <c r="L497" s="1487"/>
      <c r="M497" s="407">
        <f>SUM(M498)</f>
        <v>0</v>
      </c>
      <c r="N497" s="1267"/>
      <c r="O497" s="1191"/>
      <c r="P497" s="1191"/>
      <c r="Q497" s="1191"/>
      <c r="R497" s="1191"/>
      <c r="S497" s="1191"/>
      <c r="T497" s="1191"/>
      <c r="U497" s="1191"/>
      <c r="V497" s="1191"/>
      <c r="W497" s="1191"/>
      <c r="X497" s="1191"/>
      <c r="Y497" s="1191"/>
      <c r="Z497" s="1191"/>
      <c r="AA497" s="1191"/>
      <c r="AB497" s="1191"/>
      <c r="AC497" s="1192"/>
      <c r="AD497" s="996"/>
      <c r="AE497" s="997"/>
      <c r="AF497" s="998"/>
    </row>
    <row r="498" spans="1:32" x14ac:dyDescent="0.2">
      <c r="A498" s="11">
        <v>188</v>
      </c>
      <c r="B498" s="526"/>
      <c r="C498" s="527"/>
      <c r="D498" s="527"/>
      <c r="E498" s="528"/>
      <c r="F498" s="1449" t="s">
        <v>140</v>
      </c>
      <c r="G498" s="1450"/>
      <c r="H498" s="1450"/>
      <c r="I498" s="1450"/>
      <c r="J498" s="1450"/>
      <c r="K498" s="1450"/>
      <c r="L498" s="1451"/>
      <c r="M498" s="698">
        <v>0</v>
      </c>
      <c r="N498" s="1268"/>
      <c r="O498" s="1194"/>
      <c r="P498" s="1194"/>
      <c r="Q498" s="1194"/>
      <c r="R498" s="1194"/>
      <c r="S498" s="1194"/>
      <c r="T498" s="1194"/>
      <c r="U498" s="1194"/>
      <c r="V498" s="1194"/>
      <c r="W498" s="1194"/>
      <c r="X498" s="1194"/>
      <c r="Y498" s="1194"/>
      <c r="Z498" s="1194"/>
      <c r="AA498" s="1194"/>
      <c r="AB498" s="1194"/>
      <c r="AC498" s="1195"/>
      <c r="AD498" s="996"/>
      <c r="AE498" s="997"/>
      <c r="AF498" s="998"/>
    </row>
    <row r="499" spans="1:32" ht="7.5" customHeight="1" x14ac:dyDescent="0.2">
      <c r="A499" s="11"/>
      <c r="B499" s="1553"/>
      <c r="C499" s="1554"/>
      <c r="D499" s="1554"/>
      <c r="E499" s="1554"/>
      <c r="F499" s="1554"/>
      <c r="G499" s="1554"/>
      <c r="H499" s="1554"/>
      <c r="I499" s="1554"/>
      <c r="J499" s="1554"/>
      <c r="K499" s="1554"/>
      <c r="L499" s="1554"/>
      <c r="M499" s="1554"/>
      <c r="N499" s="1554"/>
      <c r="O499" s="1554"/>
      <c r="P499" s="1554"/>
      <c r="Q499" s="1554"/>
      <c r="R499" s="1554"/>
      <c r="S499" s="1554"/>
      <c r="T499" s="1554"/>
      <c r="U499" s="1554"/>
      <c r="V499" s="1554"/>
      <c r="W499" s="1554"/>
      <c r="X499" s="1554"/>
      <c r="Y499" s="1554"/>
      <c r="Z499" s="1554"/>
      <c r="AA499" s="1554"/>
      <c r="AB499" s="1554"/>
      <c r="AC499" s="1554"/>
      <c r="AD499" s="1554"/>
      <c r="AE499" s="1554"/>
      <c r="AF499" s="1555"/>
    </row>
    <row r="500" spans="1:32" ht="22.5" customHeight="1" x14ac:dyDescent="0.2">
      <c r="A500" s="11">
        <v>323</v>
      </c>
      <c r="B500" s="1538" t="s">
        <v>152</v>
      </c>
      <c r="C500" s="1539"/>
      <c r="D500" s="1539"/>
      <c r="E500" s="1539"/>
      <c r="F500" s="1539"/>
      <c r="G500" s="1539"/>
      <c r="H500" s="1539"/>
      <c r="I500" s="1539"/>
      <c r="J500" s="1539"/>
      <c r="K500" s="1539"/>
      <c r="L500" s="1539"/>
      <c r="M500" s="407">
        <f>SUM(M497,M493,M489,M486,M482,M478,M475,M472,M469,M466,M463,M460,M455,M452,M448,M445,M441,M438,M433,M429,M425,M419,M414,M409,M404,M400,M397,M394,M391,M388,M385,M382,M377,M374,M370,M367,M363,M360,M355,M351,M347,M341,M336,M331,M323,M316,M312,M308,M301,M296,M292,M288,M281,M274,M267,M260,M253,M246,M239,M232)</f>
        <v>0</v>
      </c>
      <c r="N500" s="410">
        <f t="shared" ref="N500:AC500" si="111">SUBTOTAL(9,N231:N499)</f>
        <v>0</v>
      </c>
      <c r="O500" s="414">
        <f t="shared" si="111"/>
        <v>0</v>
      </c>
      <c r="P500" s="413">
        <f t="shared" si="111"/>
        <v>0</v>
      </c>
      <c r="Q500" s="415">
        <f t="shared" si="111"/>
        <v>0</v>
      </c>
      <c r="R500" s="413">
        <f t="shared" si="111"/>
        <v>0</v>
      </c>
      <c r="S500" s="413">
        <f t="shared" si="111"/>
        <v>0</v>
      </c>
      <c r="T500" s="413">
        <f t="shared" si="111"/>
        <v>0</v>
      </c>
      <c r="U500" s="413">
        <f t="shared" si="111"/>
        <v>0</v>
      </c>
      <c r="V500" s="413">
        <f t="shared" si="111"/>
        <v>0</v>
      </c>
      <c r="W500" s="413">
        <f t="shared" si="111"/>
        <v>0</v>
      </c>
      <c r="X500" s="413">
        <f t="shared" si="111"/>
        <v>0</v>
      </c>
      <c r="Y500" s="413">
        <f t="shared" si="111"/>
        <v>0</v>
      </c>
      <c r="Z500" s="413">
        <f t="shared" si="111"/>
        <v>0</v>
      </c>
      <c r="AA500" s="413">
        <f t="shared" si="111"/>
        <v>0</v>
      </c>
      <c r="AB500" s="432">
        <f t="shared" si="111"/>
        <v>0</v>
      </c>
      <c r="AC500" s="407">
        <f t="shared" si="111"/>
        <v>0</v>
      </c>
      <c r="AD500" s="996"/>
      <c r="AE500" s="997"/>
      <c r="AF500" s="998"/>
    </row>
    <row r="501" spans="1:32" ht="6.75" customHeight="1" x14ac:dyDescent="0.2">
      <c r="B501" s="1528"/>
      <c r="C501" s="1529"/>
      <c r="D501" s="1529"/>
      <c r="E501" s="1529"/>
      <c r="F501" s="1529"/>
      <c r="G501" s="1529"/>
      <c r="H501" s="1529"/>
      <c r="I501" s="1529"/>
      <c r="J501" s="1529"/>
      <c r="K501" s="1529"/>
      <c r="L501" s="1529"/>
      <c r="M501" s="1529"/>
      <c r="N501" s="1529"/>
      <c r="O501" s="1529"/>
      <c r="P501" s="1529"/>
      <c r="Q501" s="1529"/>
      <c r="R501" s="1529"/>
      <c r="S501" s="1529"/>
      <c r="T501" s="1529"/>
      <c r="U501" s="1529"/>
      <c r="V501" s="1529"/>
      <c r="W501" s="1529"/>
      <c r="X501" s="1529"/>
      <c r="Y501" s="1529"/>
      <c r="Z501" s="1529"/>
      <c r="AA501" s="1529"/>
      <c r="AB501" s="1529"/>
      <c r="AC501" s="1529"/>
      <c r="AD501" s="1529"/>
      <c r="AE501" s="1529"/>
      <c r="AF501" s="1530"/>
    </row>
    <row r="502" spans="1:32" ht="22.5" customHeight="1" x14ac:dyDescent="0.2">
      <c r="A502" s="11">
        <v>323</v>
      </c>
      <c r="B502" s="1538" t="s">
        <v>469</v>
      </c>
      <c r="C502" s="1539"/>
      <c r="D502" s="1539"/>
      <c r="E502" s="1539"/>
      <c r="F502" s="1539"/>
      <c r="G502" s="1539"/>
      <c r="H502" s="1539"/>
      <c r="I502" s="1539"/>
      <c r="J502" s="1539"/>
      <c r="K502" s="1539"/>
      <c r="L502" s="1548"/>
      <c r="M502" s="698">
        <v>0</v>
      </c>
      <c r="N502" s="1590"/>
      <c r="O502" s="1607"/>
      <c r="P502" s="1607"/>
      <c r="Q502" s="1607"/>
      <c r="R502" s="1607"/>
      <c r="S502" s="1607"/>
      <c r="T502" s="1607"/>
      <c r="U502" s="1607"/>
      <c r="V502" s="1607"/>
      <c r="W502" s="1607"/>
      <c r="X502" s="1607"/>
      <c r="Y502" s="1607"/>
      <c r="Z502" s="1607"/>
      <c r="AA502" s="1607"/>
      <c r="AB502" s="1607"/>
      <c r="AC502" s="1607"/>
      <c r="AD502" s="1017"/>
      <c r="AE502" s="997"/>
      <c r="AF502" s="998"/>
    </row>
    <row r="503" spans="1:32" ht="6.75" customHeight="1" x14ac:dyDescent="0.2">
      <c r="B503" s="1528"/>
      <c r="C503" s="1529"/>
      <c r="D503" s="1529"/>
      <c r="E503" s="1529"/>
      <c r="F503" s="1529"/>
      <c r="G503" s="1529"/>
      <c r="H503" s="1529"/>
      <c r="I503" s="1529"/>
      <c r="J503" s="1529"/>
      <c r="K503" s="1529"/>
      <c r="L503" s="1529"/>
      <c r="M503" s="1529"/>
      <c r="N503" s="1529"/>
      <c r="O503" s="1529"/>
      <c r="P503" s="1529"/>
      <c r="Q503" s="1529"/>
      <c r="R503" s="1529"/>
      <c r="S503" s="1529"/>
      <c r="T503" s="1529"/>
      <c r="U503" s="1529"/>
      <c r="V503" s="1529"/>
      <c r="W503" s="1529"/>
      <c r="X503" s="1529"/>
      <c r="Y503" s="1529"/>
      <c r="Z503" s="1529"/>
      <c r="AA503" s="1529"/>
      <c r="AB503" s="1529"/>
      <c r="AC503" s="1529"/>
      <c r="AD503" s="1529"/>
      <c r="AE503" s="1529"/>
      <c r="AF503" s="1530"/>
    </row>
    <row r="504" spans="1:32" ht="22.5" customHeight="1" x14ac:dyDescent="0.2">
      <c r="A504" s="11">
        <v>323</v>
      </c>
      <c r="B504" s="1538" t="s">
        <v>643</v>
      </c>
      <c r="C504" s="1539"/>
      <c r="D504" s="1539"/>
      <c r="E504" s="1539"/>
      <c r="F504" s="1539"/>
      <c r="G504" s="1539"/>
      <c r="H504" s="1539"/>
      <c r="I504" s="1539"/>
      <c r="J504" s="1539"/>
      <c r="K504" s="1539"/>
      <c r="L504" s="1548"/>
      <c r="M504" s="407">
        <f>SUM(M500:M503)</f>
        <v>0</v>
      </c>
      <c r="N504" s="410">
        <f t="shared" ref="N504:AC504" si="112">SUM(N500:N503)</f>
        <v>0</v>
      </c>
      <c r="O504" s="414">
        <f t="shared" si="112"/>
        <v>0</v>
      </c>
      <c r="P504" s="413">
        <f t="shared" si="112"/>
        <v>0</v>
      </c>
      <c r="Q504" s="415">
        <f t="shared" si="112"/>
        <v>0</v>
      </c>
      <c r="R504" s="413">
        <f t="shared" si="112"/>
        <v>0</v>
      </c>
      <c r="S504" s="413">
        <f t="shared" si="112"/>
        <v>0</v>
      </c>
      <c r="T504" s="413">
        <f t="shared" si="112"/>
        <v>0</v>
      </c>
      <c r="U504" s="413">
        <f t="shared" si="112"/>
        <v>0</v>
      </c>
      <c r="V504" s="413">
        <f t="shared" si="112"/>
        <v>0</v>
      </c>
      <c r="W504" s="413">
        <f t="shared" si="112"/>
        <v>0</v>
      </c>
      <c r="X504" s="413">
        <f t="shared" si="112"/>
        <v>0</v>
      </c>
      <c r="Y504" s="413">
        <f t="shared" si="112"/>
        <v>0</v>
      </c>
      <c r="Z504" s="413">
        <f t="shared" si="112"/>
        <v>0</v>
      </c>
      <c r="AA504" s="413">
        <f t="shared" si="112"/>
        <v>0</v>
      </c>
      <c r="AB504" s="432">
        <f t="shared" si="112"/>
        <v>0</v>
      </c>
      <c r="AC504" s="407">
        <f t="shared" si="112"/>
        <v>0</v>
      </c>
      <c r="AD504" s="996"/>
      <c r="AE504" s="997"/>
      <c r="AF504" s="998"/>
    </row>
    <row r="505" spans="1:32" ht="7.5" customHeight="1" x14ac:dyDescent="0.2">
      <c r="B505" s="1528"/>
      <c r="C505" s="1529"/>
      <c r="D505" s="1529"/>
      <c r="E505" s="1529"/>
      <c r="F505" s="1529"/>
      <c r="G505" s="1529"/>
      <c r="H505" s="1529"/>
      <c r="I505" s="1529"/>
      <c r="J505" s="1529"/>
      <c r="K505" s="1529"/>
      <c r="L505" s="1529"/>
      <c r="M505" s="1529"/>
      <c r="N505" s="1529"/>
      <c r="O505" s="1529"/>
      <c r="P505" s="1529"/>
      <c r="Q505" s="1529"/>
      <c r="R505" s="1529"/>
      <c r="S505" s="1529"/>
      <c r="T505" s="1529"/>
      <c r="U505" s="1529"/>
      <c r="V505" s="1529"/>
      <c r="W505" s="1529"/>
      <c r="X505" s="1529"/>
      <c r="Y505" s="1529"/>
      <c r="Z505" s="1529"/>
      <c r="AA505" s="1529"/>
      <c r="AB505" s="1529"/>
      <c r="AC505" s="1529"/>
      <c r="AD505" s="1529"/>
      <c r="AE505" s="1529"/>
      <c r="AF505" s="1530"/>
    </row>
    <row r="506" spans="1:32" ht="22.5" customHeight="1" outlineLevel="1" x14ac:dyDescent="0.2">
      <c r="A506" s="11">
        <v>103</v>
      </c>
      <c r="B506" s="1538" t="s">
        <v>155</v>
      </c>
      <c r="C506" s="1539"/>
      <c r="D506" s="1539"/>
      <c r="E506" s="1539"/>
      <c r="F506" s="1539"/>
      <c r="G506" s="1539"/>
      <c r="H506" s="1539"/>
      <c r="I506" s="1539"/>
      <c r="J506" s="1539"/>
      <c r="K506" s="1539"/>
      <c r="L506" s="1539"/>
      <c r="M506" s="1539"/>
      <c r="N506" s="1539"/>
      <c r="O506" s="1539"/>
      <c r="P506" s="1539"/>
      <c r="Q506" s="1539"/>
      <c r="R506" s="1539"/>
      <c r="S506" s="1539"/>
      <c r="T506" s="1539"/>
      <c r="U506" s="1539"/>
      <c r="V506" s="1539"/>
      <c r="W506" s="1539"/>
      <c r="X506" s="1539"/>
      <c r="Y506" s="1539"/>
      <c r="Z506" s="1539"/>
      <c r="AA506" s="1539"/>
      <c r="AB506" s="1539"/>
      <c r="AC506" s="1539"/>
      <c r="AD506" s="1539"/>
      <c r="AE506" s="1539"/>
      <c r="AF506" s="1539"/>
    </row>
    <row r="507" spans="1:32" ht="15" customHeight="1" x14ac:dyDescent="0.2">
      <c r="A507" s="11">
        <v>326</v>
      </c>
      <c r="B507" s="277"/>
      <c r="C507" s="1546" t="s">
        <v>731</v>
      </c>
      <c r="D507" s="1531"/>
      <c r="E507" s="1531"/>
      <c r="F507" s="1531"/>
      <c r="G507" s="1531"/>
      <c r="H507" s="1531"/>
      <c r="I507" s="1531"/>
      <c r="J507" s="1531"/>
      <c r="K507" s="1531"/>
      <c r="L507" s="1531"/>
      <c r="M507" s="1531"/>
      <c r="N507" s="1531"/>
      <c r="O507" s="1531"/>
      <c r="P507" s="1531"/>
      <c r="Q507" s="1531"/>
      <c r="R507" s="1531"/>
      <c r="S507" s="1531"/>
      <c r="T507" s="1531"/>
      <c r="U507" s="1531"/>
      <c r="V507" s="1531"/>
      <c r="W507" s="1531"/>
      <c r="X507" s="1531"/>
      <c r="Y507" s="1531"/>
      <c r="Z507" s="1531"/>
      <c r="AA507" s="1531"/>
      <c r="AB507" s="1531"/>
      <c r="AC507" s="1531"/>
      <c r="AD507" s="1531"/>
      <c r="AE507" s="1531"/>
      <c r="AF507" s="1547"/>
    </row>
    <row r="508" spans="1:32" x14ac:dyDescent="0.2">
      <c r="A508" s="11">
        <v>232</v>
      </c>
      <c r="B508" s="277"/>
      <c r="C508" s="278"/>
      <c r="D508" s="1485" t="s">
        <v>64</v>
      </c>
      <c r="E508" s="1486"/>
      <c r="F508" s="1486"/>
      <c r="G508" s="1486"/>
      <c r="H508" s="1486"/>
      <c r="I508" s="1486"/>
      <c r="J508" s="1486"/>
      <c r="K508" s="1486"/>
      <c r="L508" s="1486"/>
      <c r="M508" s="1486"/>
      <c r="N508" s="1486"/>
      <c r="O508" s="1486"/>
      <c r="P508" s="1486"/>
      <c r="Q508" s="1486"/>
      <c r="R508" s="1486"/>
      <c r="S508" s="1486"/>
      <c r="T508" s="1486"/>
      <c r="U508" s="1486"/>
      <c r="V508" s="1486"/>
      <c r="W508" s="1486"/>
      <c r="X508" s="1486"/>
      <c r="Y508" s="1486"/>
      <c r="Z508" s="1486"/>
      <c r="AA508" s="1486"/>
      <c r="AB508" s="1486"/>
      <c r="AC508" s="1486"/>
      <c r="AD508" s="1486"/>
      <c r="AE508" s="1486"/>
      <c r="AF508" s="1487"/>
    </row>
    <row r="509" spans="1:32" x14ac:dyDescent="0.2">
      <c r="A509" s="11">
        <v>233</v>
      </c>
      <c r="B509" s="277"/>
      <c r="C509" s="278"/>
      <c r="D509" s="278"/>
      <c r="E509" s="1532" t="s">
        <v>66</v>
      </c>
      <c r="F509" s="1533"/>
      <c r="G509" s="1533"/>
      <c r="H509" s="1533"/>
      <c r="I509" s="1533"/>
      <c r="J509" s="1533"/>
      <c r="K509" s="1533"/>
      <c r="L509" s="1534"/>
      <c r="M509" s="407">
        <f>SUBTOTAL(9,M510:M513)</f>
        <v>0</v>
      </c>
      <c r="N509" s="410">
        <f t="shared" ref="N509:AC509" si="113">SUBTOTAL(9,N510:N513)</f>
        <v>0</v>
      </c>
      <c r="O509" s="414">
        <f t="shared" si="113"/>
        <v>0</v>
      </c>
      <c r="P509" s="413">
        <f t="shared" si="113"/>
        <v>0</v>
      </c>
      <c r="Q509" s="415">
        <f t="shared" si="113"/>
        <v>0</v>
      </c>
      <c r="R509" s="414">
        <f t="shared" si="113"/>
        <v>0</v>
      </c>
      <c r="S509" s="414">
        <f t="shared" si="113"/>
        <v>0</v>
      </c>
      <c r="T509" s="414">
        <f t="shared" si="113"/>
        <v>0</v>
      </c>
      <c r="U509" s="414">
        <f t="shared" si="113"/>
        <v>0</v>
      </c>
      <c r="V509" s="414">
        <f t="shared" si="113"/>
        <v>0</v>
      </c>
      <c r="W509" s="414">
        <f t="shared" si="113"/>
        <v>0</v>
      </c>
      <c r="X509" s="414">
        <f t="shared" si="113"/>
        <v>0</v>
      </c>
      <c r="Y509" s="414">
        <f t="shared" si="113"/>
        <v>0</v>
      </c>
      <c r="Z509" s="414">
        <f t="shared" si="113"/>
        <v>0</v>
      </c>
      <c r="AA509" s="414">
        <f t="shared" si="113"/>
        <v>0</v>
      </c>
      <c r="AB509" s="424">
        <f t="shared" si="113"/>
        <v>0</v>
      </c>
      <c r="AC509" s="407">
        <f t="shared" si="113"/>
        <v>0</v>
      </c>
      <c r="AD509" s="996"/>
      <c r="AE509" s="997"/>
      <c r="AF509" s="998"/>
    </row>
    <row r="510" spans="1:32" x14ac:dyDescent="0.2">
      <c r="A510" s="11">
        <v>234</v>
      </c>
      <c r="B510" s="277"/>
      <c r="C510" s="278"/>
      <c r="D510" s="278"/>
      <c r="E510" s="279"/>
      <c r="F510" s="1455" t="s">
        <v>65</v>
      </c>
      <c r="G510" s="1456"/>
      <c r="H510" s="1456"/>
      <c r="I510" s="1456"/>
      <c r="J510" s="1456"/>
      <c r="K510" s="1456"/>
      <c r="L510" s="1457"/>
      <c r="M510" s="698">
        <v>0</v>
      </c>
      <c r="N510" s="699">
        <v>0</v>
      </c>
      <c r="O510" s="700">
        <v>0</v>
      </c>
      <c r="P510" s="700">
        <v>0</v>
      </c>
      <c r="Q510" s="705">
        <v>0</v>
      </c>
      <c r="R510" s="700">
        <v>0</v>
      </c>
      <c r="S510" s="701">
        <v>0</v>
      </c>
      <c r="T510" s="700">
        <v>0</v>
      </c>
      <c r="U510" s="701">
        <v>0</v>
      </c>
      <c r="V510" s="700">
        <v>0</v>
      </c>
      <c r="W510" s="701">
        <v>0</v>
      </c>
      <c r="X510" s="700">
        <v>0</v>
      </c>
      <c r="Y510" s="701">
        <v>0</v>
      </c>
      <c r="Z510" s="700">
        <v>0</v>
      </c>
      <c r="AA510" s="701">
        <v>0</v>
      </c>
      <c r="AB510" s="706">
        <v>0</v>
      </c>
      <c r="AC510" s="698">
        <v>0</v>
      </c>
      <c r="AD510" s="996"/>
      <c r="AE510" s="997"/>
      <c r="AF510" s="998"/>
    </row>
    <row r="511" spans="1:32" x14ac:dyDescent="0.2">
      <c r="A511" s="11">
        <v>235</v>
      </c>
      <c r="B511" s="277"/>
      <c r="C511" s="278"/>
      <c r="D511" s="278"/>
      <c r="E511" s="279"/>
      <c r="F511" s="1449" t="s">
        <v>68</v>
      </c>
      <c r="G511" s="1450"/>
      <c r="H511" s="1450"/>
      <c r="I511" s="1450"/>
      <c r="J511" s="1450"/>
      <c r="K511" s="1450"/>
      <c r="L511" s="1451"/>
      <c r="M511" s="698">
        <v>0</v>
      </c>
      <c r="N511" s="699">
        <v>0</v>
      </c>
      <c r="O511" s="700">
        <v>0</v>
      </c>
      <c r="P511" s="700">
        <v>0</v>
      </c>
      <c r="Q511" s="705">
        <v>0</v>
      </c>
      <c r="R511" s="700">
        <v>0</v>
      </c>
      <c r="S511" s="701">
        <v>0</v>
      </c>
      <c r="T511" s="700">
        <v>0</v>
      </c>
      <c r="U511" s="701">
        <v>0</v>
      </c>
      <c r="V511" s="700">
        <v>0</v>
      </c>
      <c r="W511" s="701">
        <v>0</v>
      </c>
      <c r="X511" s="700">
        <v>0</v>
      </c>
      <c r="Y511" s="701">
        <v>0</v>
      </c>
      <c r="Z511" s="700">
        <v>0</v>
      </c>
      <c r="AA511" s="701">
        <v>0</v>
      </c>
      <c r="AB511" s="706">
        <v>0</v>
      </c>
      <c r="AC511" s="698">
        <v>0</v>
      </c>
      <c r="AD511" s="996"/>
      <c r="AE511" s="997"/>
      <c r="AF511" s="998"/>
    </row>
    <row r="512" spans="1:32" x14ac:dyDescent="0.2">
      <c r="A512" s="11">
        <v>236</v>
      </c>
      <c r="B512" s="277"/>
      <c r="C512" s="278"/>
      <c r="D512" s="280"/>
      <c r="E512" s="281"/>
      <c r="F512" s="1449" t="s">
        <v>537</v>
      </c>
      <c r="G512" s="1450"/>
      <c r="H512" s="1450"/>
      <c r="I512" s="1450"/>
      <c r="J512" s="1450"/>
      <c r="K512" s="1450"/>
      <c r="L512" s="1451"/>
      <c r="M512" s="698">
        <v>0</v>
      </c>
      <c r="N512" s="699">
        <v>0</v>
      </c>
      <c r="O512" s="700">
        <v>0</v>
      </c>
      <c r="P512" s="700">
        <v>0</v>
      </c>
      <c r="Q512" s="705">
        <v>0</v>
      </c>
      <c r="R512" s="700">
        <v>0</v>
      </c>
      <c r="S512" s="701">
        <v>0</v>
      </c>
      <c r="T512" s="700">
        <v>0</v>
      </c>
      <c r="U512" s="701">
        <v>0</v>
      </c>
      <c r="V512" s="700">
        <v>0</v>
      </c>
      <c r="W512" s="701">
        <v>0</v>
      </c>
      <c r="X512" s="700">
        <v>0</v>
      </c>
      <c r="Y512" s="701">
        <v>0</v>
      </c>
      <c r="Z512" s="700">
        <v>0</v>
      </c>
      <c r="AA512" s="701">
        <v>0</v>
      </c>
      <c r="AB512" s="706">
        <v>0</v>
      </c>
      <c r="AC512" s="698">
        <v>0</v>
      </c>
      <c r="AD512" s="996"/>
      <c r="AE512" s="997"/>
      <c r="AF512" s="998"/>
    </row>
    <row r="513" spans="1:32" ht="27.75" customHeight="1" x14ac:dyDescent="0.2">
      <c r="A513" s="11">
        <v>237</v>
      </c>
      <c r="B513" s="277"/>
      <c r="C513" s="278"/>
      <c r="D513" s="278"/>
      <c r="E513" s="282"/>
      <c r="F513" s="1458" t="s">
        <v>532</v>
      </c>
      <c r="G513" s="1459"/>
      <c r="H513" s="1459"/>
      <c r="I513" s="1459"/>
      <c r="J513" s="1459"/>
      <c r="K513" s="1459"/>
      <c r="L513" s="1460"/>
      <c r="M513" s="698">
        <v>0</v>
      </c>
      <c r="N513" s="699">
        <v>0</v>
      </c>
      <c r="O513" s="700">
        <v>0</v>
      </c>
      <c r="P513" s="700">
        <v>0</v>
      </c>
      <c r="Q513" s="705">
        <v>0</v>
      </c>
      <c r="R513" s="700">
        <v>0</v>
      </c>
      <c r="S513" s="701">
        <v>0</v>
      </c>
      <c r="T513" s="700">
        <v>0</v>
      </c>
      <c r="U513" s="701">
        <v>0</v>
      </c>
      <c r="V513" s="700">
        <v>0</v>
      </c>
      <c r="W513" s="701">
        <v>0</v>
      </c>
      <c r="X513" s="700">
        <v>0</v>
      </c>
      <c r="Y513" s="701">
        <v>0</v>
      </c>
      <c r="Z513" s="700">
        <v>0</v>
      </c>
      <c r="AA513" s="701">
        <v>0</v>
      </c>
      <c r="AB513" s="706">
        <v>0</v>
      </c>
      <c r="AC513" s="698">
        <v>0</v>
      </c>
      <c r="AD513" s="996"/>
      <c r="AE513" s="997"/>
      <c r="AF513" s="998"/>
    </row>
    <row r="514" spans="1:32" ht="15.75" x14ac:dyDescent="0.2">
      <c r="A514" s="11">
        <v>238</v>
      </c>
      <c r="B514" s="277"/>
      <c r="C514" s="278"/>
      <c r="D514" s="283"/>
      <c r="E514" s="1452" t="s">
        <v>67</v>
      </c>
      <c r="F514" s="1453"/>
      <c r="G514" s="1453"/>
      <c r="H514" s="1453"/>
      <c r="I514" s="1453"/>
      <c r="J514" s="1453"/>
      <c r="K514" s="1453"/>
      <c r="L514" s="1454"/>
      <c r="M514" s="407">
        <f>SUBTOTAL(9,M515:M518)</f>
        <v>0</v>
      </c>
      <c r="N514" s="410">
        <f t="shared" ref="N514:AC514" si="114">SUBTOTAL(9,N515:N518)</f>
        <v>0</v>
      </c>
      <c r="O514" s="414">
        <f t="shared" si="114"/>
        <v>0</v>
      </c>
      <c r="P514" s="413">
        <f t="shared" si="114"/>
        <v>0</v>
      </c>
      <c r="Q514" s="415">
        <f t="shared" si="114"/>
        <v>0</v>
      </c>
      <c r="R514" s="414">
        <f t="shared" si="114"/>
        <v>0</v>
      </c>
      <c r="S514" s="414">
        <f t="shared" si="114"/>
        <v>0</v>
      </c>
      <c r="T514" s="414">
        <f t="shared" si="114"/>
        <v>0</v>
      </c>
      <c r="U514" s="414">
        <f t="shared" si="114"/>
        <v>0</v>
      </c>
      <c r="V514" s="414">
        <f t="shared" si="114"/>
        <v>0</v>
      </c>
      <c r="W514" s="414">
        <f t="shared" si="114"/>
        <v>0</v>
      </c>
      <c r="X514" s="414">
        <f t="shared" si="114"/>
        <v>0</v>
      </c>
      <c r="Y514" s="414">
        <f t="shared" si="114"/>
        <v>0</v>
      </c>
      <c r="Z514" s="414">
        <f t="shared" si="114"/>
        <v>0</v>
      </c>
      <c r="AA514" s="414">
        <f t="shared" si="114"/>
        <v>0</v>
      </c>
      <c r="AB514" s="424">
        <f t="shared" si="114"/>
        <v>0</v>
      </c>
      <c r="AC514" s="407">
        <f t="shared" si="114"/>
        <v>0</v>
      </c>
      <c r="AD514" s="996"/>
      <c r="AE514" s="997"/>
      <c r="AF514" s="998"/>
    </row>
    <row r="515" spans="1:32" x14ac:dyDescent="0.2">
      <c r="A515" s="11">
        <v>239</v>
      </c>
      <c r="B515" s="277"/>
      <c r="C515" s="278"/>
      <c r="D515" s="284"/>
      <c r="E515" s="284"/>
      <c r="F515" s="1455" t="s">
        <v>65</v>
      </c>
      <c r="G515" s="1456"/>
      <c r="H515" s="1456"/>
      <c r="I515" s="1456"/>
      <c r="J515" s="1456"/>
      <c r="K515" s="1456"/>
      <c r="L515" s="1457"/>
      <c r="M515" s="698">
        <v>0</v>
      </c>
      <c r="N515" s="699">
        <v>0</v>
      </c>
      <c r="O515" s="700">
        <v>0</v>
      </c>
      <c r="P515" s="700">
        <v>0</v>
      </c>
      <c r="Q515" s="705">
        <v>0</v>
      </c>
      <c r="R515" s="700">
        <v>0</v>
      </c>
      <c r="S515" s="701">
        <v>0</v>
      </c>
      <c r="T515" s="700">
        <v>0</v>
      </c>
      <c r="U515" s="701">
        <v>0</v>
      </c>
      <c r="V515" s="700">
        <v>0</v>
      </c>
      <c r="W515" s="701">
        <v>0</v>
      </c>
      <c r="X515" s="700">
        <v>0</v>
      </c>
      <c r="Y515" s="701">
        <v>0</v>
      </c>
      <c r="Z515" s="700">
        <v>0</v>
      </c>
      <c r="AA515" s="701">
        <v>0</v>
      </c>
      <c r="AB515" s="706">
        <v>0</v>
      </c>
      <c r="AC515" s="698">
        <v>0</v>
      </c>
      <c r="AD515" s="996"/>
      <c r="AE515" s="997"/>
      <c r="AF515" s="998"/>
    </row>
    <row r="516" spans="1:32" x14ac:dyDescent="0.2">
      <c r="A516" s="11">
        <v>240</v>
      </c>
      <c r="B516" s="277"/>
      <c r="C516" s="278"/>
      <c r="D516" s="284"/>
      <c r="E516" s="284"/>
      <c r="F516" s="1449" t="s">
        <v>68</v>
      </c>
      <c r="G516" s="1450"/>
      <c r="H516" s="1450"/>
      <c r="I516" s="1450"/>
      <c r="J516" s="1450"/>
      <c r="K516" s="1450"/>
      <c r="L516" s="1451"/>
      <c r="M516" s="698">
        <v>0</v>
      </c>
      <c r="N516" s="699">
        <v>0</v>
      </c>
      <c r="O516" s="700">
        <v>0</v>
      </c>
      <c r="P516" s="700">
        <v>0</v>
      </c>
      <c r="Q516" s="705">
        <v>0</v>
      </c>
      <c r="R516" s="700">
        <v>0</v>
      </c>
      <c r="S516" s="701">
        <v>0</v>
      </c>
      <c r="T516" s="700">
        <v>0</v>
      </c>
      <c r="U516" s="701">
        <v>0</v>
      </c>
      <c r="V516" s="700">
        <v>0</v>
      </c>
      <c r="W516" s="701">
        <v>0</v>
      </c>
      <c r="X516" s="700">
        <v>0</v>
      </c>
      <c r="Y516" s="701">
        <v>0</v>
      </c>
      <c r="Z516" s="700">
        <v>0</v>
      </c>
      <c r="AA516" s="701">
        <v>0</v>
      </c>
      <c r="AB516" s="706">
        <v>0</v>
      </c>
      <c r="AC516" s="698">
        <v>0</v>
      </c>
      <c r="AD516" s="996"/>
      <c r="AE516" s="997"/>
      <c r="AF516" s="998"/>
    </row>
    <row r="517" spans="1:32" x14ac:dyDescent="0.2">
      <c r="A517" s="11">
        <v>241</v>
      </c>
      <c r="B517" s="277"/>
      <c r="C517" s="278"/>
      <c r="D517" s="285"/>
      <c r="E517" s="285"/>
      <c r="F517" s="1449" t="s">
        <v>537</v>
      </c>
      <c r="G517" s="1450"/>
      <c r="H517" s="1450"/>
      <c r="I517" s="1450"/>
      <c r="J517" s="1450"/>
      <c r="K517" s="1450"/>
      <c r="L517" s="1451"/>
      <c r="M517" s="698">
        <v>0</v>
      </c>
      <c r="N517" s="699">
        <v>0</v>
      </c>
      <c r="O517" s="700">
        <v>0</v>
      </c>
      <c r="P517" s="700">
        <v>0</v>
      </c>
      <c r="Q517" s="705">
        <v>0</v>
      </c>
      <c r="R517" s="700">
        <v>0</v>
      </c>
      <c r="S517" s="701">
        <v>0</v>
      </c>
      <c r="T517" s="700">
        <v>0</v>
      </c>
      <c r="U517" s="701">
        <v>0</v>
      </c>
      <c r="V517" s="700">
        <v>0</v>
      </c>
      <c r="W517" s="701">
        <v>0</v>
      </c>
      <c r="X517" s="700">
        <v>0</v>
      </c>
      <c r="Y517" s="701">
        <v>0</v>
      </c>
      <c r="Z517" s="700">
        <v>0</v>
      </c>
      <c r="AA517" s="701">
        <v>0</v>
      </c>
      <c r="AB517" s="706">
        <v>0</v>
      </c>
      <c r="AC517" s="698">
        <v>0</v>
      </c>
      <c r="AD517" s="996"/>
      <c r="AE517" s="997"/>
      <c r="AF517" s="998"/>
    </row>
    <row r="518" spans="1:32" ht="27.75" customHeight="1" x14ac:dyDescent="0.2">
      <c r="A518" s="11">
        <v>242</v>
      </c>
      <c r="B518" s="277"/>
      <c r="C518" s="278"/>
      <c r="D518" s="280"/>
      <c r="E518" s="280"/>
      <c r="F518" s="1458" t="s">
        <v>532</v>
      </c>
      <c r="G518" s="1459"/>
      <c r="H518" s="1459"/>
      <c r="I518" s="1459"/>
      <c r="J518" s="1459"/>
      <c r="K518" s="1459"/>
      <c r="L518" s="1460"/>
      <c r="M518" s="698">
        <v>0</v>
      </c>
      <c r="N518" s="699">
        <v>0</v>
      </c>
      <c r="O518" s="700">
        <v>0</v>
      </c>
      <c r="P518" s="700">
        <v>0</v>
      </c>
      <c r="Q518" s="705">
        <v>0</v>
      </c>
      <c r="R518" s="700">
        <v>0</v>
      </c>
      <c r="S518" s="701">
        <v>0</v>
      </c>
      <c r="T518" s="700">
        <v>0</v>
      </c>
      <c r="U518" s="701">
        <v>0</v>
      </c>
      <c r="V518" s="700">
        <v>0</v>
      </c>
      <c r="W518" s="701">
        <v>0</v>
      </c>
      <c r="X518" s="700">
        <v>0</v>
      </c>
      <c r="Y518" s="701">
        <v>0</v>
      </c>
      <c r="Z518" s="700">
        <v>0</v>
      </c>
      <c r="AA518" s="701">
        <v>0</v>
      </c>
      <c r="AB518" s="706">
        <v>0</v>
      </c>
      <c r="AC518" s="698">
        <v>0</v>
      </c>
      <c r="AD518" s="996"/>
      <c r="AE518" s="997"/>
      <c r="AF518" s="998"/>
    </row>
    <row r="519" spans="1:32" ht="15.75" customHeight="1" x14ac:dyDescent="0.2">
      <c r="A519" s="11">
        <v>243</v>
      </c>
      <c r="B519" s="277"/>
      <c r="C519" s="278"/>
      <c r="D519" s="285"/>
      <c r="E519" s="1452" t="s">
        <v>556</v>
      </c>
      <c r="F519" s="1453"/>
      <c r="G519" s="1453"/>
      <c r="H519" s="1453"/>
      <c r="I519" s="1453"/>
      <c r="J519" s="1453"/>
      <c r="K519" s="1453"/>
      <c r="L519" s="1454"/>
      <c r="M519" s="407">
        <f>SUBTOTAL(9,M520:M523)</f>
        <v>0</v>
      </c>
      <c r="N519" s="410">
        <f t="shared" ref="N519:AC519" si="115">SUBTOTAL(9,N520:N523)</f>
        <v>0</v>
      </c>
      <c r="O519" s="414">
        <f t="shared" si="115"/>
        <v>0</v>
      </c>
      <c r="P519" s="413">
        <f t="shared" si="115"/>
        <v>0</v>
      </c>
      <c r="Q519" s="415">
        <f t="shared" si="115"/>
        <v>0</v>
      </c>
      <c r="R519" s="414">
        <f t="shared" si="115"/>
        <v>0</v>
      </c>
      <c r="S519" s="414">
        <f t="shared" si="115"/>
        <v>0</v>
      </c>
      <c r="T519" s="414">
        <f t="shared" si="115"/>
        <v>0</v>
      </c>
      <c r="U519" s="414">
        <f t="shared" si="115"/>
        <v>0</v>
      </c>
      <c r="V519" s="414">
        <f t="shared" si="115"/>
        <v>0</v>
      </c>
      <c r="W519" s="414">
        <f t="shared" si="115"/>
        <v>0</v>
      </c>
      <c r="X519" s="414">
        <f t="shared" si="115"/>
        <v>0</v>
      </c>
      <c r="Y519" s="414">
        <f t="shared" si="115"/>
        <v>0</v>
      </c>
      <c r="Z519" s="414">
        <f t="shared" si="115"/>
        <v>0</v>
      </c>
      <c r="AA519" s="414">
        <f t="shared" si="115"/>
        <v>0</v>
      </c>
      <c r="AB519" s="424">
        <f t="shared" si="115"/>
        <v>0</v>
      </c>
      <c r="AC519" s="407">
        <f t="shared" si="115"/>
        <v>0</v>
      </c>
      <c r="AD519" s="996"/>
      <c r="AE519" s="997"/>
      <c r="AF519" s="998"/>
    </row>
    <row r="520" spans="1:32" x14ac:dyDescent="0.2">
      <c r="A520" s="11">
        <v>244</v>
      </c>
      <c r="B520" s="277"/>
      <c r="C520" s="278"/>
      <c r="D520" s="284"/>
      <c r="E520" s="284"/>
      <c r="F520" s="1455" t="s">
        <v>65</v>
      </c>
      <c r="G520" s="1456"/>
      <c r="H520" s="1456"/>
      <c r="I520" s="1456"/>
      <c r="J520" s="1456"/>
      <c r="K520" s="1456"/>
      <c r="L520" s="1457"/>
      <c r="M520" s="698">
        <v>0</v>
      </c>
      <c r="N520" s="699">
        <v>0</v>
      </c>
      <c r="O520" s="700">
        <v>0</v>
      </c>
      <c r="P520" s="700">
        <v>0</v>
      </c>
      <c r="Q520" s="705">
        <v>0</v>
      </c>
      <c r="R520" s="700">
        <v>0</v>
      </c>
      <c r="S520" s="701">
        <v>0</v>
      </c>
      <c r="T520" s="700">
        <v>0</v>
      </c>
      <c r="U520" s="701">
        <v>0</v>
      </c>
      <c r="V520" s="700">
        <v>0</v>
      </c>
      <c r="W520" s="701">
        <v>0</v>
      </c>
      <c r="X520" s="700">
        <v>0</v>
      </c>
      <c r="Y520" s="701">
        <v>0</v>
      </c>
      <c r="Z520" s="700">
        <v>0</v>
      </c>
      <c r="AA520" s="701">
        <v>0</v>
      </c>
      <c r="AB520" s="706">
        <v>0</v>
      </c>
      <c r="AC520" s="698">
        <v>0</v>
      </c>
      <c r="AD520" s="996"/>
      <c r="AE520" s="997"/>
      <c r="AF520" s="998"/>
    </row>
    <row r="521" spans="1:32" x14ac:dyDescent="0.2">
      <c r="A521" s="11">
        <v>245</v>
      </c>
      <c r="B521" s="277"/>
      <c r="C521" s="278"/>
      <c r="D521" s="286"/>
      <c r="E521" s="286"/>
      <c r="F521" s="1449" t="s">
        <v>68</v>
      </c>
      <c r="G521" s="1450"/>
      <c r="H521" s="1450"/>
      <c r="I521" s="1450"/>
      <c r="J521" s="1450"/>
      <c r="K521" s="1450"/>
      <c r="L521" s="1451"/>
      <c r="M521" s="698">
        <v>0</v>
      </c>
      <c r="N521" s="699">
        <v>0</v>
      </c>
      <c r="O521" s="700">
        <v>0</v>
      </c>
      <c r="P521" s="700">
        <v>0</v>
      </c>
      <c r="Q521" s="705">
        <v>0</v>
      </c>
      <c r="R521" s="700">
        <v>0</v>
      </c>
      <c r="S521" s="701">
        <v>0</v>
      </c>
      <c r="T521" s="700">
        <v>0</v>
      </c>
      <c r="U521" s="701">
        <v>0</v>
      </c>
      <c r="V521" s="700">
        <v>0</v>
      </c>
      <c r="W521" s="701">
        <v>0</v>
      </c>
      <c r="X521" s="700">
        <v>0</v>
      </c>
      <c r="Y521" s="701">
        <v>0</v>
      </c>
      <c r="Z521" s="700">
        <v>0</v>
      </c>
      <c r="AA521" s="701">
        <v>0</v>
      </c>
      <c r="AB521" s="706">
        <v>0</v>
      </c>
      <c r="AC521" s="698">
        <v>0</v>
      </c>
      <c r="AD521" s="996"/>
      <c r="AE521" s="997"/>
      <c r="AF521" s="998"/>
    </row>
    <row r="522" spans="1:32" x14ac:dyDescent="0.2">
      <c r="A522" s="11">
        <v>246</v>
      </c>
      <c r="B522" s="277"/>
      <c r="C522" s="278"/>
      <c r="D522" s="286"/>
      <c r="E522" s="286"/>
      <c r="F522" s="1449" t="s">
        <v>537</v>
      </c>
      <c r="G522" s="1450"/>
      <c r="H522" s="1450"/>
      <c r="I522" s="1450"/>
      <c r="J522" s="1450"/>
      <c r="K522" s="1450"/>
      <c r="L522" s="1451"/>
      <c r="M522" s="698">
        <v>0</v>
      </c>
      <c r="N522" s="699">
        <v>0</v>
      </c>
      <c r="O522" s="700">
        <v>0</v>
      </c>
      <c r="P522" s="700">
        <v>0</v>
      </c>
      <c r="Q522" s="705">
        <v>0</v>
      </c>
      <c r="R522" s="700">
        <v>0</v>
      </c>
      <c r="S522" s="701">
        <v>0</v>
      </c>
      <c r="T522" s="700">
        <v>0</v>
      </c>
      <c r="U522" s="701">
        <v>0</v>
      </c>
      <c r="V522" s="700">
        <v>0</v>
      </c>
      <c r="W522" s="701">
        <v>0</v>
      </c>
      <c r="X522" s="700">
        <v>0</v>
      </c>
      <c r="Y522" s="701">
        <v>0</v>
      </c>
      <c r="Z522" s="700">
        <v>0</v>
      </c>
      <c r="AA522" s="701">
        <v>0</v>
      </c>
      <c r="AB522" s="706">
        <v>0</v>
      </c>
      <c r="AC522" s="698">
        <v>0</v>
      </c>
      <c r="AD522" s="996"/>
      <c r="AE522" s="997"/>
      <c r="AF522" s="998"/>
    </row>
    <row r="523" spans="1:32" ht="27.75" customHeight="1" x14ac:dyDescent="0.2">
      <c r="A523" s="11">
        <v>247</v>
      </c>
      <c r="B523" s="277"/>
      <c r="C523" s="278"/>
      <c r="D523" s="287"/>
      <c r="E523" s="287"/>
      <c r="F523" s="1458" t="s">
        <v>532</v>
      </c>
      <c r="G523" s="1459"/>
      <c r="H523" s="1459"/>
      <c r="I523" s="1459"/>
      <c r="J523" s="1459"/>
      <c r="K523" s="1459"/>
      <c r="L523" s="1460"/>
      <c r="M523" s="698">
        <v>0</v>
      </c>
      <c r="N523" s="699">
        <v>0</v>
      </c>
      <c r="O523" s="700">
        <v>0</v>
      </c>
      <c r="P523" s="700">
        <v>0</v>
      </c>
      <c r="Q523" s="705">
        <v>0</v>
      </c>
      <c r="R523" s="700">
        <v>0</v>
      </c>
      <c r="S523" s="701">
        <v>0</v>
      </c>
      <c r="T523" s="700">
        <v>0</v>
      </c>
      <c r="U523" s="701">
        <v>0</v>
      </c>
      <c r="V523" s="700">
        <v>0</v>
      </c>
      <c r="W523" s="701">
        <v>0</v>
      </c>
      <c r="X523" s="700">
        <v>0</v>
      </c>
      <c r="Y523" s="701">
        <v>0</v>
      </c>
      <c r="Z523" s="700">
        <v>0</v>
      </c>
      <c r="AA523" s="701">
        <v>0</v>
      </c>
      <c r="AB523" s="706">
        <v>0</v>
      </c>
      <c r="AC523" s="698">
        <v>0</v>
      </c>
      <c r="AD523" s="996"/>
      <c r="AE523" s="997"/>
      <c r="AF523" s="998"/>
    </row>
    <row r="524" spans="1:32" ht="15" customHeight="1" x14ac:dyDescent="0.2">
      <c r="A524" s="11">
        <v>129</v>
      </c>
      <c r="B524" s="277"/>
      <c r="C524" s="287"/>
      <c r="D524" s="1485" t="s">
        <v>13</v>
      </c>
      <c r="E524" s="1641"/>
      <c r="F524" s="1641"/>
      <c r="G524" s="1641"/>
      <c r="H524" s="1641"/>
      <c r="I524" s="1641"/>
      <c r="J524" s="1641"/>
      <c r="K524" s="1641"/>
      <c r="L524" s="1641"/>
      <c r="M524" s="1486"/>
      <c r="N524" s="1486"/>
      <c r="O524" s="1486"/>
      <c r="P524" s="1486"/>
      <c r="Q524" s="1486"/>
      <c r="R524" s="1486"/>
      <c r="S524" s="1486"/>
      <c r="T524" s="1486"/>
      <c r="U524" s="1486"/>
      <c r="V524" s="1486"/>
      <c r="W524" s="1486"/>
      <c r="X524" s="1486"/>
      <c r="Y524" s="1486"/>
      <c r="Z524" s="1486"/>
      <c r="AA524" s="1486"/>
      <c r="AB524" s="1486"/>
      <c r="AC524" s="1486"/>
      <c r="AD524" s="1486"/>
      <c r="AE524" s="1486"/>
      <c r="AF524" s="1487"/>
    </row>
    <row r="525" spans="1:32" ht="15" customHeight="1" x14ac:dyDescent="0.2">
      <c r="A525" s="11">
        <v>130</v>
      </c>
      <c r="B525" s="277"/>
      <c r="C525" s="287"/>
      <c r="D525" s="287"/>
      <c r="E525" s="1452" t="s">
        <v>14</v>
      </c>
      <c r="F525" s="1453"/>
      <c r="G525" s="1453"/>
      <c r="H525" s="1453"/>
      <c r="I525" s="1453"/>
      <c r="J525" s="1453"/>
      <c r="K525" s="1453"/>
      <c r="L525" s="1454"/>
      <c r="M525" s="407">
        <f>SUBTOTAL(9,M526:M528)</f>
        <v>0</v>
      </c>
      <c r="N525" s="410">
        <f t="shared" ref="N525:AC525" si="116">SUBTOTAL(9,N526:N528)</f>
        <v>0</v>
      </c>
      <c r="O525" s="414">
        <f t="shared" si="116"/>
        <v>0</v>
      </c>
      <c r="P525" s="413">
        <f t="shared" si="116"/>
        <v>0</v>
      </c>
      <c r="Q525" s="415">
        <f t="shared" si="116"/>
        <v>0</v>
      </c>
      <c r="R525" s="414">
        <f t="shared" si="116"/>
        <v>0</v>
      </c>
      <c r="S525" s="414">
        <f t="shared" si="116"/>
        <v>0</v>
      </c>
      <c r="T525" s="414">
        <f t="shared" si="116"/>
        <v>0</v>
      </c>
      <c r="U525" s="414">
        <f t="shared" si="116"/>
        <v>0</v>
      </c>
      <c r="V525" s="414">
        <f t="shared" si="116"/>
        <v>0</v>
      </c>
      <c r="W525" s="414">
        <f t="shared" si="116"/>
        <v>0</v>
      </c>
      <c r="X525" s="414">
        <f t="shared" si="116"/>
        <v>0</v>
      </c>
      <c r="Y525" s="414">
        <f t="shared" si="116"/>
        <v>0</v>
      </c>
      <c r="Z525" s="414">
        <f t="shared" si="116"/>
        <v>0</v>
      </c>
      <c r="AA525" s="414">
        <f t="shared" si="116"/>
        <v>0</v>
      </c>
      <c r="AB525" s="424">
        <f t="shared" si="116"/>
        <v>0</v>
      </c>
      <c r="AC525" s="407">
        <f t="shared" si="116"/>
        <v>0</v>
      </c>
      <c r="AD525" s="996"/>
      <c r="AE525" s="997"/>
      <c r="AF525" s="998"/>
    </row>
    <row r="526" spans="1:32" ht="15" customHeight="1" x14ac:dyDescent="0.2">
      <c r="A526" s="11">
        <v>131</v>
      </c>
      <c r="B526" s="277"/>
      <c r="C526" s="287"/>
      <c r="D526" s="287"/>
      <c r="E526" s="288"/>
      <c r="F526" s="1455" t="s">
        <v>112</v>
      </c>
      <c r="G526" s="1456"/>
      <c r="H526" s="1456"/>
      <c r="I526" s="1456"/>
      <c r="J526" s="1456"/>
      <c r="K526" s="1456"/>
      <c r="L526" s="1457"/>
      <c r="M526" s="698">
        <v>0</v>
      </c>
      <c r="N526" s="699">
        <v>0</v>
      </c>
      <c r="O526" s="700">
        <v>0</v>
      </c>
      <c r="P526" s="700">
        <v>0</v>
      </c>
      <c r="Q526" s="705">
        <v>0</v>
      </c>
      <c r="R526" s="700">
        <v>0</v>
      </c>
      <c r="S526" s="701">
        <v>0</v>
      </c>
      <c r="T526" s="700">
        <v>0</v>
      </c>
      <c r="U526" s="701">
        <v>0</v>
      </c>
      <c r="V526" s="700">
        <v>0</v>
      </c>
      <c r="W526" s="701">
        <v>0</v>
      </c>
      <c r="X526" s="700">
        <v>0</v>
      </c>
      <c r="Y526" s="701">
        <v>0</v>
      </c>
      <c r="Z526" s="700">
        <v>0</v>
      </c>
      <c r="AA526" s="701">
        <v>0</v>
      </c>
      <c r="AB526" s="706">
        <v>0</v>
      </c>
      <c r="AC526" s="698">
        <v>0</v>
      </c>
      <c r="AD526" s="996"/>
      <c r="AE526" s="997"/>
      <c r="AF526" s="998"/>
    </row>
    <row r="527" spans="1:32" ht="15" customHeight="1" x14ac:dyDescent="0.2">
      <c r="A527" s="11">
        <v>132</v>
      </c>
      <c r="B527" s="277"/>
      <c r="C527" s="287"/>
      <c r="D527" s="287"/>
      <c r="E527" s="288"/>
      <c r="F527" s="1449" t="s">
        <v>113</v>
      </c>
      <c r="G527" s="1450"/>
      <c r="H527" s="1450"/>
      <c r="I527" s="1450"/>
      <c r="J527" s="1450"/>
      <c r="K527" s="1450"/>
      <c r="L527" s="1451"/>
      <c r="M527" s="698">
        <v>0</v>
      </c>
      <c r="N527" s="699">
        <v>0</v>
      </c>
      <c r="O527" s="700">
        <v>0</v>
      </c>
      <c r="P527" s="700">
        <v>0</v>
      </c>
      <c r="Q527" s="705">
        <v>0</v>
      </c>
      <c r="R527" s="700">
        <v>0</v>
      </c>
      <c r="S527" s="701">
        <v>0</v>
      </c>
      <c r="T527" s="700">
        <v>0</v>
      </c>
      <c r="U527" s="701">
        <v>0</v>
      </c>
      <c r="V527" s="700">
        <v>0</v>
      </c>
      <c r="W527" s="701">
        <v>0</v>
      </c>
      <c r="X527" s="700">
        <v>0</v>
      </c>
      <c r="Y527" s="701">
        <v>0</v>
      </c>
      <c r="Z527" s="700">
        <v>0</v>
      </c>
      <c r="AA527" s="701">
        <v>0</v>
      </c>
      <c r="AB527" s="706">
        <v>0</v>
      </c>
      <c r="AC527" s="698">
        <v>0</v>
      </c>
      <c r="AD527" s="996"/>
      <c r="AE527" s="997"/>
      <c r="AF527" s="998"/>
    </row>
    <row r="528" spans="1:32" ht="15" customHeight="1" x14ac:dyDescent="0.2">
      <c r="A528" s="11">
        <v>133</v>
      </c>
      <c r="B528" s="277"/>
      <c r="C528" s="287"/>
      <c r="D528" s="287"/>
      <c r="E528" s="288"/>
      <c r="F528" s="1458" t="s">
        <v>557</v>
      </c>
      <c r="G528" s="1459"/>
      <c r="H528" s="1459"/>
      <c r="I528" s="1459"/>
      <c r="J528" s="1459"/>
      <c r="K528" s="1459"/>
      <c r="L528" s="1460"/>
      <c r="M528" s="698">
        <v>0</v>
      </c>
      <c r="N528" s="699">
        <v>0</v>
      </c>
      <c r="O528" s="700">
        <v>0</v>
      </c>
      <c r="P528" s="700">
        <v>0</v>
      </c>
      <c r="Q528" s="705">
        <v>0</v>
      </c>
      <c r="R528" s="700">
        <v>0</v>
      </c>
      <c r="S528" s="701">
        <v>0</v>
      </c>
      <c r="T528" s="700">
        <v>0</v>
      </c>
      <c r="U528" s="701">
        <v>0</v>
      </c>
      <c r="V528" s="700">
        <v>0</v>
      </c>
      <c r="W528" s="701">
        <v>0</v>
      </c>
      <c r="X528" s="700">
        <v>0</v>
      </c>
      <c r="Y528" s="701">
        <v>0</v>
      </c>
      <c r="Z528" s="700">
        <v>0</v>
      </c>
      <c r="AA528" s="701">
        <v>0</v>
      </c>
      <c r="AB528" s="706">
        <v>0</v>
      </c>
      <c r="AC528" s="698">
        <v>0</v>
      </c>
      <c r="AD528" s="996"/>
      <c r="AE528" s="997"/>
      <c r="AF528" s="998"/>
    </row>
    <row r="529" spans="1:32" ht="15" customHeight="1" x14ac:dyDescent="0.2">
      <c r="A529" s="11">
        <v>134</v>
      </c>
      <c r="B529" s="277"/>
      <c r="C529" s="287"/>
      <c r="D529" s="287"/>
      <c r="E529" s="1452" t="s">
        <v>15</v>
      </c>
      <c r="F529" s="1453"/>
      <c r="G529" s="1453"/>
      <c r="H529" s="1453"/>
      <c r="I529" s="1453"/>
      <c r="J529" s="1453"/>
      <c r="K529" s="1453"/>
      <c r="L529" s="1454"/>
      <c r="M529" s="407">
        <f>SUBTOTAL(9,M530:M532)</f>
        <v>0</v>
      </c>
      <c r="N529" s="410">
        <f t="shared" ref="N529:AC529" si="117">SUBTOTAL(9,N530:N532)</f>
        <v>0</v>
      </c>
      <c r="O529" s="414">
        <f t="shared" si="117"/>
        <v>0</v>
      </c>
      <c r="P529" s="413">
        <f t="shared" si="117"/>
        <v>0</v>
      </c>
      <c r="Q529" s="415">
        <f t="shared" si="117"/>
        <v>0</v>
      </c>
      <c r="R529" s="414">
        <f t="shared" si="117"/>
        <v>0</v>
      </c>
      <c r="S529" s="414">
        <f t="shared" si="117"/>
        <v>0</v>
      </c>
      <c r="T529" s="414">
        <f t="shared" si="117"/>
        <v>0</v>
      </c>
      <c r="U529" s="414">
        <f t="shared" si="117"/>
        <v>0</v>
      </c>
      <c r="V529" s="414">
        <f t="shared" si="117"/>
        <v>0</v>
      </c>
      <c r="W529" s="414">
        <f t="shared" si="117"/>
        <v>0</v>
      </c>
      <c r="X529" s="414">
        <f t="shared" si="117"/>
        <v>0</v>
      </c>
      <c r="Y529" s="414">
        <f t="shared" si="117"/>
        <v>0</v>
      </c>
      <c r="Z529" s="414">
        <f t="shared" si="117"/>
        <v>0</v>
      </c>
      <c r="AA529" s="414">
        <f t="shared" si="117"/>
        <v>0</v>
      </c>
      <c r="AB529" s="424">
        <f t="shared" si="117"/>
        <v>0</v>
      </c>
      <c r="AC529" s="407">
        <f t="shared" si="117"/>
        <v>0</v>
      </c>
      <c r="AD529" s="996"/>
      <c r="AE529" s="997"/>
      <c r="AF529" s="998"/>
    </row>
    <row r="530" spans="1:32" ht="15" customHeight="1" x14ac:dyDescent="0.2">
      <c r="A530" s="11">
        <v>135</v>
      </c>
      <c r="B530" s="277"/>
      <c r="C530" s="287"/>
      <c r="D530" s="287"/>
      <c r="E530" s="288"/>
      <c r="F530" s="1455" t="s">
        <v>109</v>
      </c>
      <c r="G530" s="1456"/>
      <c r="H530" s="1456"/>
      <c r="I530" s="1456"/>
      <c r="J530" s="1456"/>
      <c r="K530" s="1456"/>
      <c r="L530" s="1457"/>
      <c r="M530" s="698">
        <v>0</v>
      </c>
      <c r="N530" s="699">
        <v>0</v>
      </c>
      <c r="O530" s="700">
        <v>0</v>
      </c>
      <c r="P530" s="700">
        <v>0</v>
      </c>
      <c r="Q530" s="705">
        <v>0</v>
      </c>
      <c r="R530" s="700">
        <v>0</v>
      </c>
      <c r="S530" s="701">
        <v>0</v>
      </c>
      <c r="T530" s="700">
        <v>0</v>
      </c>
      <c r="U530" s="701">
        <v>0</v>
      </c>
      <c r="V530" s="700">
        <v>0</v>
      </c>
      <c r="W530" s="701">
        <v>0</v>
      </c>
      <c r="X530" s="700">
        <v>0</v>
      </c>
      <c r="Y530" s="701">
        <v>0</v>
      </c>
      <c r="Z530" s="700">
        <v>0</v>
      </c>
      <c r="AA530" s="701">
        <v>0</v>
      </c>
      <c r="AB530" s="706">
        <v>0</v>
      </c>
      <c r="AC530" s="698">
        <v>0</v>
      </c>
      <c r="AD530" s="996"/>
      <c r="AE530" s="997"/>
      <c r="AF530" s="998"/>
    </row>
    <row r="531" spans="1:32" ht="15" customHeight="1" x14ac:dyDescent="0.2">
      <c r="A531" s="11">
        <v>136</v>
      </c>
      <c r="B531" s="277"/>
      <c r="C531" s="287"/>
      <c r="D531" s="287"/>
      <c r="E531" s="288"/>
      <c r="F531" s="1449" t="s">
        <v>110</v>
      </c>
      <c r="G531" s="1450"/>
      <c r="H531" s="1450"/>
      <c r="I531" s="1450"/>
      <c r="J531" s="1450"/>
      <c r="K531" s="1450"/>
      <c r="L531" s="1451"/>
      <c r="M531" s="698">
        <v>0</v>
      </c>
      <c r="N531" s="699">
        <v>0</v>
      </c>
      <c r="O531" s="700">
        <v>0</v>
      </c>
      <c r="P531" s="700">
        <v>0</v>
      </c>
      <c r="Q531" s="705">
        <v>0</v>
      </c>
      <c r="R531" s="700">
        <v>0</v>
      </c>
      <c r="S531" s="701">
        <v>0</v>
      </c>
      <c r="T531" s="700">
        <v>0</v>
      </c>
      <c r="U531" s="701">
        <v>0</v>
      </c>
      <c r="V531" s="700">
        <v>0</v>
      </c>
      <c r="W531" s="701">
        <v>0</v>
      </c>
      <c r="X531" s="700">
        <v>0</v>
      </c>
      <c r="Y531" s="701">
        <v>0</v>
      </c>
      <c r="Z531" s="700">
        <v>0</v>
      </c>
      <c r="AA531" s="701">
        <v>0</v>
      </c>
      <c r="AB531" s="706">
        <v>0</v>
      </c>
      <c r="AC531" s="698">
        <v>0</v>
      </c>
      <c r="AD531" s="996"/>
      <c r="AE531" s="997"/>
      <c r="AF531" s="998"/>
    </row>
    <row r="532" spans="1:32" ht="15" customHeight="1" x14ac:dyDescent="0.2">
      <c r="A532" s="11">
        <v>137</v>
      </c>
      <c r="B532" s="277"/>
      <c r="C532" s="287"/>
      <c r="D532" s="287"/>
      <c r="E532" s="288"/>
      <c r="F532" s="1458" t="s">
        <v>111</v>
      </c>
      <c r="G532" s="1459"/>
      <c r="H532" s="1459"/>
      <c r="I532" s="1459"/>
      <c r="J532" s="1459"/>
      <c r="K532" s="1459"/>
      <c r="L532" s="1460"/>
      <c r="M532" s="698">
        <v>0</v>
      </c>
      <c r="N532" s="699">
        <v>0</v>
      </c>
      <c r="O532" s="700">
        <v>0</v>
      </c>
      <c r="P532" s="700">
        <v>0</v>
      </c>
      <c r="Q532" s="705">
        <v>0</v>
      </c>
      <c r="R532" s="700">
        <v>0</v>
      </c>
      <c r="S532" s="701">
        <v>0</v>
      </c>
      <c r="T532" s="700">
        <v>0</v>
      </c>
      <c r="U532" s="701">
        <v>0</v>
      </c>
      <c r="V532" s="700">
        <v>0</v>
      </c>
      <c r="W532" s="701">
        <v>0</v>
      </c>
      <c r="X532" s="700">
        <v>0</v>
      </c>
      <c r="Y532" s="701">
        <v>0</v>
      </c>
      <c r="Z532" s="700">
        <v>0</v>
      </c>
      <c r="AA532" s="701">
        <v>0</v>
      </c>
      <c r="AB532" s="706">
        <v>0</v>
      </c>
      <c r="AC532" s="698">
        <v>0</v>
      </c>
      <c r="AD532" s="996"/>
      <c r="AE532" s="997"/>
      <c r="AF532" s="998"/>
    </row>
    <row r="533" spans="1:32" ht="15" customHeight="1" x14ac:dyDescent="0.2">
      <c r="A533" s="11">
        <v>138</v>
      </c>
      <c r="B533" s="277"/>
      <c r="C533" s="287"/>
      <c r="D533" s="287"/>
      <c r="E533" s="1452" t="s">
        <v>18</v>
      </c>
      <c r="F533" s="1453"/>
      <c r="G533" s="1453"/>
      <c r="H533" s="1453"/>
      <c r="I533" s="1453"/>
      <c r="J533" s="1453"/>
      <c r="K533" s="1453"/>
      <c r="L533" s="1454"/>
      <c r="M533" s="407">
        <f>SUBTOTAL(9,M534:M536)</f>
        <v>0</v>
      </c>
      <c r="N533" s="410">
        <f t="shared" ref="N533:AC533" si="118">SUBTOTAL(9,N534:N536)</f>
        <v>0</v>
      </c>
      <c r="O533" s="414">
        <f t="shared" si="118"/>
        <v>0</v>
      </c>
      <c r="P533" s="413">
        <f t="shared" si="118"/>
        <v>0</v>
      </c>
      <c r="Q533" s="415">
        <f t="shared" si="118"/>
        <v>0</v>
      </c>
      <c r="R533" s="414">
        <f t="shared" si="118"/>
        <v>0</v>
      </c>
      <c r="S533" s="414">
        <f t="shared" si="118"/>
        <v>0</v>
      </c>
      <c r="T533" s="414">
        <f t="shared" si="118"/>
        <v>0</v>
      </c>
      <c r="U533" s="414">
        <f t="shared" si="118"/>
        <v>0</v>
      </c>
      <c r="V533" s="414">
        <f t="shared" si="118"/>
        <v>0</v>
      </c>
      <c r="W533" s="414">
        <f t="shared" si="118"/>
        <v>0</v>
      </c>
      <c r="X533" s="414">
        <f t="shared" si="118"/>
        <v>0</v>
      </c>
      <c r="Y533" s="414">
        <f t="shared" si="118"/>
        <v>0</v>
      </c>
      <c r="Z533" s="414">
        <f t="shared" si="118"/>
        <v>0</v>
      </c>
      <c r="AA533" s="414">
        <f t="shared" si="118"/>
        <v>0</v>
      </c>
      <c r="AB533" s="424">
        <f t="shared" si="118"/>
        <v>0</v>
      </c>
      <c r="AC533" s="407">
        <f t="shared" si="118"/>
        <v>0</v>
      </c>
      <c r="AD533" s="996"/>
      <c r="AE533" s="997"/>
      <c r="AF533" s="998"/>
    </row>
    <row r="534" spans="1:32" ht="15" customHeight="1" x14ac:dyDescent="0.2">
      <c r="A534" s="11">
        <v>139</v>
      </c>
      <c r="B534" s="277"/>
      <c r="C534" s="287"/>
      <c r="D534" s="287"/>
      <c r="E534" s="288"/>
      <c r="F534" s="1455" t="s">
        <v>114</v>
      </c>
      <c r="G534" s="1456"/>
      <c r="H534" s="1456"/>
      <c r="I534" s="1456"/>
      <c r="J534" s="1456"/>
      <c r="K534" s="1456"/>
      <c r="L534" s="1457"/>
      <c r="M534" s="698">
        <v>0</v>
      </c>
      <c r="N534" s="699">
        <v>0</v>
      </c>
      <c r="O534" s="700">
        <v>0</v>
      </c>
      <c r="P534" s="700">
        <v>0</v>
      </c>
      <c r="Q534" s="705">
        <v>0</v>
      </c>
      <c r="R534" s="700">
        <v>0</v>
      </c>
      <c r="S534" s="701">
        <v>0</v>
      </c>
      <c r="T534" s="700">
        <v>0</v>
      </c>
      <c r="U534" s="701">
        <v>0</v>
      </c>
      <c r="V534" s="700">
        <v>0</v>
      </c>
      <c r="W534" s="701">
        <v>0</v>
      </c>
      <c r="X534" s="700">
        <v>0</v>
      </c>
      <c r="Y534" s="701">
        <v>0</v>
      </c>
      <c r="Z534" s="700">
        <v>0</v>
      </c>
      <c r="AA534" s="701">
        <v>0</v>
      </c>
      <c r="AB534" s="706">
        <v>0</v>
      </c>
      <c r="AC534" s="698">
        <v>0</v>
      </c>
      <c r="AD534" s="996"/>
      <c r="AE534" s="997"/>
      <c r="AF534" s="998"/>
    </row>
    <row r="535" spans="1:32" ht="15" customHeight="1" x14ac:dyDescent="0.2">
      <c r="A535" s="11">
        <v>140</v>
      </c>
      <c r="B535" s="277"/>
      <c r="C535" s="287"/>
      <c r="D535" s="287"/>
      <c r="E535" s="288"/>
      <c r="F535" s="1449" t="s">
        <v>115</v>
      </c>
      <c r="G535" s="1450"/>
      <c r="H535" s="1450"/>
      <c r="I535" s="1450"/>
      <c r="J535" s="1450"/>
      <c r="K535" s="1450"/>
      <c r="L535" s="1451"/>
      <c r="M535" s="698">
        <v>0</v>
      </c>
      <c r="N535" s="699">
        <v>0</v>
      </c>
      <c r="O535" s="700">
        <v>0</v>
      </c>
      <c r="P535" s="700">
        <v>0</v>
      </c>
      <c r="Q535" s="705">
        <v>0</v>
      </c>
      <c r="R535" s="700">
        <v>0</v>
      </c>
      <c r="S535" s="701">
        <v>0</v>
      </c>
      <c r="T535" s="700">
        <v>0</v>
      </c>
      <c r="U535" s="701">
        <v>0</v>
      </c>
      <c r="V535" s="700">
        <v>0</v>
      </c>
      <c r="W535" s="701">
        <v>0</v>
      </c>
      <c r="X535" s="700">
        <v>0</v>
      </c>
      <c r="Y535" s="701">
        <v>0</v>
      </c>
      <c r="Z535" s="700">
        <v>0</v>
      </c>
      <c r="AA535" s="701">
        <v>0</v>
      </c>
      <c r="AB535" s="706">
        <v>0</v>
      </c>
      <c r="AC535" s="698">
        <v>0</v>
      </c>
      <c r="AD535" s="996"/>
      <c r="AE535" s="997"/>
      <c r="AF535" s="998"/>
    </row>
    <row r="536" spans="1:32" ht="15" customHeight="1" x14ac:dyDescent="0.2">
      <c r="A536" s="11">
        <v>141</v>
      </c>
      <c r="B536" s="277"/>
      <c r="C536" s="287"/>
      <c r="D536" s="287"/>
      <c r="E536" s="288"/>
      <c r="F536" s="1458" t="s">
        <v>558</v>
      </c>
      <c r="G536" s="1459"/>
      <c r="H536" s="1459"/>
      <c r="I536" s="1459"/>
      <c r="J536" s="1459"/>
      <c r="K536" s="1459"/>
      <c r="L536" s="1460"/>
      <c r="M536" s="698">
        <v>0</v>
      </c>
      <c r="N536" s="699">
        <v>0</v>
      </c>
      <c r="O536" s="700">
        <v>0</v>
      </c>
      <c r="P536" s="700">
        <v>0</v>
      </c>
      <c r="Q536" s="705">
        <v>0</v>
      </c>
      <c r="R536" s="700">
        <v>0</v>
      </c>
      <c r="S536" s="701">
        <v>0</v>
      </c>
      <c r="T536" s="700">
        <v>0</v>
      </c>
      <c r="U536" s="701">
        <v>0</v>
      </c>
      <c r="V536" s="700">
        <v>0</v>
      </c>
      <c r="W536" s="701">
        <v>0</v>
      </c>
      <c r="X536" s="700">
        <v>0</v>
      </c>
      <c r="Y536" s="701">
        <v>0</v>
      </c>
      <c r="Z536" s="700">
        <v>0</v>
      </c>
      <c r="AA536" s="701">
        <v>0</v>
      </c>
      <c r="AB536" s="706">
        <v>0</v>
      </c>
      <c r="AC536" s="698">
        <v>0</v>
      </c>
      <c r="AD536" s="996"/>
      <c r="AE536" s="997"/>
      <c r="AF536" s="998"/>
    </row>
    <row r="537" spans="1:32" ht="15" customHeight="1" x14ac:dyDescent="0.2">
      <c r="A537" s="11">
        <v>142</v>
      </c>
      <c r="B537" s="277"/>
      <c r="C537" s="287"/>
      <c r="D537" s="1485" t="s">
        <v>22</v>
      </c>
      <c r="E537" s="1486"/>
      <c r="F537" s="1486"/>
      <c r="G537" s="1486"/>
      <c r="H537" s="1486"/>
      <c r="I537" s="1486"/>
      <c r="J537" s="1486"/>
      <c r="K537" s="1486"/>
      <c r="L537" s="1486"/>
      <c r="M537" s="1486"/>
      <c r="N537" s="1486"/>
      <c r="O537" s="1486"/>
      <c r="P537" s="1486"/>
      <c r="Q537" s="1486"/>
      <c r="R537" s="1486"/>
      <c r="S537" s="1486"/>
      <c r="T537" s="1486"/>
      <c r="U537" s="1486"/>
      <c r="V537" s="1486"/>
      <c r="W537" s="1486"/>
      <c r="X537" s="1486"/>
      <c r="Y537" s="1486"/>
      <c r="Z537" s="1486"/>
      <c r="AA537" s="1486"/>
      <c r="AB537" s="1486"/>
      <c r="AC537" s="1486"/>
      <c r="AD537" s="1486"/>
      <c r="AE537" s="1486"/>
      <c r="AF537" s="1487"/>
    </row>
    <row r="538" spans="1:32" ht="15" customHeight="1" x14ac:dyDescent="0.2">
      <c r="A538" s="11">
        <v>143</v>
      </c>
      <c r="B538" s="277"/>
      <c r="C538" s="287"/>
      <c r="D538" s="287"/>
      <c r="E538" s="1532" t="s">
        <v>118</v>
      </c>
      <c r="F538" s="1533"/>
      <c r="G538" s="1533"/>
      <c r="H538" s="1533"/>
      <c r="I538" s="1533"/>
      <c r="J538" s="1533"/>
      <c r="K538" s="1533"/>
      <c r="L538" s="1534"/>
      <c r="M538" s="407">
        <f>SUBTOTAL(9,M539:M540)</f>
        <v>0</v>
      </c>
      <c r="N538" s="410">
        <f t="shared" ref="N538:AC538" si="119">SUBTOTAL(9,N539:N540)</f>
        <v>0</v>
      </c>
      <c r="O538" s="414">
        <f t="shared" si="119"/>
        <v>0</v>
      </c>
      <c r="P538" s="413">
        <f t="shared" si="119"/>
        <v>0</v>
      </c>
      <c r="Q538" s="415">
        <f t="shared" si="119"/>
        <v>0</v>
      </c>
      <c r="R538" s="414">
        <f t="shared" si="119"/>
        <v>0</v>
      </c>
      <c r="S538" s="414">
        <f t="shared" si="119"/>
        <v>0</v>
      </c>
      <c r="T538" s="414">
        <f t="shared" si="119"/>
        <v>0</v>
      </c>
      <c r="U538" s="414">
        <f t="shared" si="119"/>
        <v>0</v>
      </c>
      <c r="V538" s="414">
        <f t="shared" si="119"/>
        <v>0</v>
      </c>
      <c r="W538" s="414">
        <f t="shared" si="119"/>
        <v>0</v>
      </c>
      <c r="X538" s="414">
        <f t="shared" si="119"/>
        <v>0</v>
      </c>
      <c r="Y538" s="414">
        <f t="shared" si="119"/>
        <v>0</v>
      </c>
      <c r="Z538" s="414">
        <f t="shared" si="119"/>
        <v>0</v>
      </c>
      <c r="AA538" s="414">
        <f t="shared" si="119"/>
        <v>0</v>
      </c>
      <c r="AB538" s="424">
        <f t="shared" si="119"/>
        <v>0</v>
      </c>
      <c r="AC538" s="407">
        <f t="shared" si="119"/>
        <v>0</v>
      </c>
      <c r="AD538" s="996"/>
      <c r="AE538" s="997"/>
      <c r="AF538" s="998"/>
    </row>
    <row r="539" spans="1:32" ht="15" customHeight="1" x14ac:dyDescent="0.2">
      <c r="A539" s="11">
        <v>144</v>
      </c>
      <c r="B539" s="277"/>
      <c r="C539" s="287"/>
      <c r="D539" s="287"/>
      <c r="E539" s="288"/>
      <c r="F539" s="1455" t="s">
        <v>124</v>
      </c>
      <c r="G539" s="1456"/>
      <c r="H539" s="1456"/>
      <c r="I539" s="1456"/>
      <c r="J539" s="1456"/>
      <c r="K539" s="1456"/>
      <c r="L539" s="1457"/>
      <c r="M539" s="698">
        <v>0</v>
      </c>
      <c r="N539" s="699">
        <v>0</v>
      </c>
      <c r="O539" s="700">
        <v>0</v>
      </c>
      <c r="P539" s="700">
        <v>0</v>
      </c>
      <c r="Q539" s="705">
        <v>0</v>
      </c>
      <c r="R539" s="700">
        <v>0</v>
      </c>
      <c r="S539" s="701">
        <v>0</v>
      </c>
      <c r="T539" s="700">
        <v>0</v>
      </c>
      <c r="U539" s="701">
        <v>0</v>
      </c>
      <c r="V539" s="700">
        <v>0</v>
      </c>
      <c r="W539" s="701">
        <v>0</v>
      </c>
      <c r="X539" s="700">
        <v>0</v>
      </c>
      <c r="Y539" s="701">
        <v>0</v>
      </c>
      <c r="Z539" s="700">
        <v>0</v>
      </c>
      <c r="AA539" s="701">
        <v>0</v>
      </c>
      <c r="AB539" s="706">
        <v>0</v>
      </c>
      <c r="AC539" s="698">
        <v>0</v>
      </c>
      <c r="AD539" s="996"/>
      <c r="AE539" s="997"/>
      <c r="AF539" s="998"/>
    </row>
    <row r="540" spans="1:32" ht="15" customHeight="1" x14ac:dyDescent="0.2">
      <c r="A540" s="11">
        <v>145</v>
      </c>
      <c r="B540" s="277"/>
      <c r="C540" s="287"/>
      <c r="D540" s="287"/>
      <c r="E540" s="288"/>
      <c r="F540" s="1458" t="s">
        <v>571</v>
      </c>
      <c r="G540" s="1459"/>
      <c r="H540" s="1459"/>
      <c r="I540" s="1459"/>
      <c r="J540" s="1459"/>
      <c r="K540" s="1459"/>
      <c r="L540" s="1460"/>
      <c r="M540" s="698">
        <v>0</v>
      </c>
      <c r="N540" s="699">
        <v>0</v>
      </c>
      <c r="O540" s="700">
        <v>0</v>
      </c>
      <c r="P540" s="700">
        <v>0</v>
      </c>
      <c r="Q540" s="705">
        <v>0</v>
      </c>
      <c r="R540" s="700">
        <v>0</v>
      </c>
      <c r="S540" s="701">
        <v>0</v>
      </c>
      <c r="T540" s="700">
        <v>0</v>
      </c>
      <c r="U540" s="701">
        <v>0</v>
      </c>
      <c r="V540" s="700">
        <v>0</v>
      </c>
      <c r="W540" s="701">
        <v>0</v>
      </c>
      <c r="X540" s="700">
        <v>0</v>
      </c>
      <c r="Y540" s="701">
        <v>0</v>
      </c>
      <c r="Z540" s="700">
        <v>0</v>
      </c>
      <c r="AA540" s="701">
        <v>0</v>
      </c>
      <c r="AB540" s="706">
        <v>0</v>
      </c>
      <c r="AC540" s="698">
        <v>0</v>
      </c>
      <c r="AD540" s="996"/>
      <c r="AE540" s="997"/>
      <c r="AF540" s="998"/>
    </row>
    <row r="541" spans="1:32" ht="15" customHeight="1" x14ac:dyDescent="0.2">
      <c r="A541" s="11">
        <v>146</v>
      </c>
      <c r="B541" s="277"/>
      <c r="C541" s="287"/>
      <c r="D541" s="287"/>
      <c r="E541" s="1726" t="s">
        <v>119</v>
      </c>
      <c r="F541" s="1727"/>
      <c r="G541" s="1727"/>
      <c r="H541" s="1727"/>
      <c r="I541" s="1727"/>
      <c r="J541" s="1727"/>
      <c r="K541" s="1727"/>
      <c r="L541" s="1728"/>
      <c r="M541" s="407">
        <f>SUBTOTAL(9,M542:M544)</f>
        <v>0</v>
      </c>
      <c r="N541" s="410">
        <f t="shared" ref="N541:AC541" si="120">SUBTOTAL(9,N542:N544)</f>
        <v>0</v>
      </c>
      <c r="O541" s="414">
        <f t="shared" si="120"/>
        <v>0</v>
      </c>
      <c r="P541" s="413">
        <f t="shared" si="120"/>
        <v>0</v>
      </c>
      <c r="Q541" s="415">
        <f t="shared" si="120"/>
        <v>0</v>
      </c>
      <c r="R541" s="414">
        <f t="shared" si="120"/>
        <v>0</v>
      </c>
      <c r="S541" s="414">
        <f t="shared" si="120"/>
        <v>0</v>
      </c>
      <c r="T541" s="414">
        <f t="shared" si="120"/>
        <v>0</v>
      </c>
      <c r="U541" s="414">
        <f t="shared" si="120"/>
        <v>0</v>
      </c>
      <c r="V541" s="414">
        <f t="shared" si="120"/>
        <v>0</v>
      </c>
      <c r="W541" s="414">
        <f t="shared" si="120"/>
        <v>0</v>
      </c>
      <c r="X541" s="414">
        <f t="shared" si="120"/>
        <v>0</v>
      </c>
      <c r="Y541" s="414">
        <f t="shared" si="120"/>
        <v>0</v>
      </c>
      <c r="Z541" s="414">
        <f t="shared" si="120"/>
        <v>0</v>
      </c>
      <c r="AA541" s="414">
        <f t="shared" si="120"/>
        <v>0</v>
      </c>
      <c r="AB541" s="424">
        <f t="shared" si="120"/>
        <v>0</v>
      </c>
      <c r="AC541" s="407">
        <f t="shared" si="120"/>
        <v>0</v>
      </c>
      <c r="AD541" s="996"/>
      <c r="AE541" s="997"/>
      <c r="AF541" s="998"/>
    </row>
    <row r="542" spans="1:32" ht="15" customHeight="1" x14ac:dyDescent="0.2">
      <c r="A542" s="11">
        <v>147</v>
      </c>
      <c r="B542" s="277"/>
      <c r="C542" s="287"/>
      <c r="D542" s="287"/>
      <c r="E542" s="288"/>
      <c r="F542" s="1455" t="s">
        <v>116</v>
      </c>
      <c r="G542" s="1456"/>
      <c r="H542" s="1456"/>
      <c r="I542" s="1456"/>
      <c r="J542" s="1456"/>
      <c r="K542" s="1456"/>
      <c r="L542" s="1457"/>
      <c r="M542" s="698">
        <v>0</v>
      </c>
      <c r="N542" s="699">
        <v>0</v>
      </c>
      <c r="O542" s="700">
        <v>0</v>
      </c>
      <c r="P542" s="700">
        <v>0</v>
      </c>
      <c r="Q542" s="705">
        <v>0</v>
      </c>
      <c r="R542" s="700">
        <v>0</v>
      </c>
      <c r="S542" s="701">
        <v>0</v>
      </c>
      <c r="T542" s="700">
        <v>0</v>
      </c>
      <c r="U542" s="701">
        <v>0</v>
      </c>
      <c r="V542" s="700">
        <v>0</v>
      </c>
      <c r="W542" s="701">
        <v>0</v>
      </c>
      <c r="X542" s="700">
        <v>0</v>
      </c>
      <c r="Y542" s="701">
        <v>0</v>
      </c>
      <c r="Z542" s="700">
        <v>0</v>
      </c>
      <c r="AA542" s="701">
        <v>0</v>
      </c>
      <c r="AB542" s="706">
        <v>0</v>
      </c>
      <c r="AC542" s="698">
        <v>0</v>
      </c>
      <c r="AD542" s="996"/>
      <c r="AE542" s="997"/>
      <c r="AF542" s="998"/>
    </row>
    <row r="543" spans="1:32" ht="15" customHeight="1" x14ac:dyDescent="0.2">
      <c r="A543" s="11">
        <v>148</v>
      </c>
      <c r="B543" s="277"/>
      <c r="C543" s="287"/>
      <c r="D543" s="287"/>
      <c r="E543" s="288"/>
      <c r="F543" s="1449" t="s">
        <v>567</v>
      </c>
      <c r="G543" s="1450"/>
      <c r="H543" s="1450"/>
      <c r="I543" s="1450"/>
      <c r="J543" s="1450"/>
      <c r="K543" s="1450"/>
      <c r="L543" s="1451"/>
      <c r="M543" s="698">
        <v>0</v>
      </c>
      <c r="N543" s="699">
        <v>0</v>
      </c>
      <c r="O543" s="700">
        <v>0</v>
      </c>
      <c r="P543" s="700">
        <v>0</v>
      </c>
      <c r="Q543" s="705">
        <v>0</v>
      </c>
      <c r="R543" s="700">
        <v>0</v>
      </c>
      <c r="S543" s="701">
        <v>0</v>
      </c>
      <c r="T543" s="700">
        <v>0</v>
      </c>
      <c r="U543" s="701">
        <v>0</v>
      </c>
      <c r="V543" s="700">
        <v>0</v>
      </c>
      <c r="W543" s="701">
        <v>0</v>
      </c>
      <c r="X543" s="700">
        <v>0</v>
      </c>
      <c r="Y543" s="701">
        <v>0</v>
      </c>
      <c r="Z543" s="700">
        <v>0</v>
      </c>
      <c r="AA543" s="701">
        <v>0</v>
      </c>
      <c r="AB543" s="706">
        <v>0</v>
      </c>
      <c r="AC543" s="698">
        <v>0</v>
      </c>
      <c r="AD543" s="996"/>
      <c r="AE543" s="997"/>
      <c r="AF543" s="998"/>
    </row>
    <row r="544" spans="1:32" ht="27.75" customHeight="1" x14ac:dyDescent="0.2">
      <c r="A544" s="11">
        <v>149</v>
      </c>
      <c r="B544" s="277"/>
      <c r="C544" s="287"/>
      <c r="D544" s="287"/>
      <c r="E544" s="288"/>
      <c r="F544" s="1458" t="s">
        <v>125</v>
      </c>
      <c r="G544" s="1459"/>
      <c r="H544" s="1459"/>
      <c r="I544" s="1459"/>
      <c r="J544" s="1459"/>
      <c r="K544" s="1459"/>
      <c r="L544" s="1460"/>
      <c r="M544" s="698">
        <v>0</v>
      </c>
      <c r="N544" s="699">
        <v>0</v>
      </c>
      <c r="O544" s="700">
        <v>0</v>
      </c>
      <c r="P544" s="700">
        <v>0</v>
      </c>
      <c r="Q544" s="705">
        <v>0</v>
      </c>
      <c r="R544" s="700">
        <v>0</v>
      </c>
      <c r="S544" s="701">
        <v>0</v>
      </c>
      <c r="T544" s="700">
        <v>0</v>
      </c>
      <c r="U544" s="701">
        <v>0</v>
      </c>
      <c r="V544" s="700">
        <v>0</v>
      </c>
      <c r="W544" s="701">
        <v>0</v>
      </c>
      <c r="X544" s="700">
        <v>0</v>
      </c>
      <c r="Y544" s="701">
        <v>0</v>
      </c>
      <c r="Z544" s="700">
        <v>0</v>
      </c>
      <c r="AA544" s="701">
        <v>0</v>
      </c>
      <c r="AB544" s="706">
        <v>0</v>
      </c>
      <c r="AC544" s="698">
        <v>0</v>
      </c>
      <c r="AD544" s="996"/>
      <c r="AE544" s="997"/>
      <c r="AF544" s="998"/>
    </row>
    <row r="545" spans="1:32" ht="15" customHeight="1" x14ac:dyDescent="0.2">
      <c r="A545" s="11">
        <v>150</v>
      </c>
      <c r="B545" s="277"/>
      <c r="C545" s="287"/>
      <c r="D545" s="287"/>
      <c r="E545" s="1452" t="s">
        <v>120</v>
      </c>
      <c r="F545" s="1453"/>
      <c r="G545" s="1453"/>
      <c r="H545" s="1453"/>
      <c r="I545" s="1453"/>
      <c r="J545" s="1453"/>
      <c r="K545" s="1453"/>
      <c r="L545" s="1454"/>
      <c r="M545" s="407">
        <f>SUBTOTAL(9,M546:M547)</f>
        <v>0</v>
      </c>
      <c r="N545" s="410">
        <f t="shared" ref="N545:AC545" si="121">SUBTOTAL(9,N546:N547)</f>
        <v>0</v>
      </c>
      <c r="O545" s="414">
        <f t="shared" si="121"/>
        <v>0</v>
      </c>
      <c r="P545" s="413">
        <f t="shared" si="121"/>
        <v>0</v>
      </c>
      <c r="Q545" s="415">
        <f t="shared" si="121"/>
        <v>0</v>
      </c>
      <c r="R545" s="414">
        <f t="shared" si="121"/>
        <v>0</v>
      </c>
      <c r="S545" s="414">
        <f t="shared" si="121"/>
        <v>0</v>
      </c>
      <c r="T545" s="414">
        <f t="shared" si="121"/>
        <v>0</v>
      </c>
      <c r="U545" s="414">
        <f t="shared" si="121"/>
        <v>0</v>
      </c>
      <c r="V545" s="414">
        <f t="shared" si="121"/>
        <v>0</v>
      </c>
      <c r="W545" s="414">
        <f t="shared" si="121"/>
        <v>0</v>
      </c>
      <c r="X545" s="414">
        <f t="shared" si="121"/>
        <v>0</v>
      </c>
      <c r="Y545" s="414">
        <f t="shared" si="121"/>
        <v>0</v>
      </c>
      <c r="Z545" s="414">
        <f t="shared" si="121"/>
        <v>0</v>
      </c>
      <c r="AA545" s="414">
        <f t="shared" si="121"/>
        <v>0</v>
      </c>
      <c r="AB545" s="424">
        <f t="shared" si="121"/>
        <v>0</v>
      </c>
      <c r="AC545" s="407">
        <f t="shared" si="121"/>
        <v>0</v>
      </c>
      <c r="AD545" s="996"/>
      <c r="AE545" s="997"/>
      <c r="AF545" s="998"/>
    </row>
    <row r="546" spans="1:32" ht="15" customHeight="1" x14ac:dyDescent="0.2">
      <c r="A546" s="11">
        <v>151</v>
      </c>
      <c r="B546" s="277"/>
      <c r="C546" s="287"/>
      <c r="D546" s="287"/>
      <c r="E546" s="288"/>
      <c r="F546" s="1455" t="s">
        <v>117</v>
      </c>
      <c r="G546" s="1456"/>
      <c r="H546" s="1456"/>
      <c r="I546" s="1456"/>
      <c r="J546" s="1456"/>
      <c r="K546" s="1456"/>
      <c r="L546" s="1457"/>
      <c r="M546" s="698">
        <v>0</v>
      </c>
      <c r="N546" s="699">
        <v>0</v>
      </c>
      <c r="O546" s="700">
        <v>0</v>
      </c>
      <c r="P546" s="700">
        <v>0</v>
      </c>
      <c r="Q546" s="705">
        <v>0</v>
      </c>
      <c r="R546" s="700">
        <v>0</v>
      </c>
      <c r="S546" s="701">
        <v>0</v>
      </c>
      <c r="T546" s="700">
        <v>0</v>
      </c>
      <c r="U546" s="701">
        <v>0</v>
      </c>
      <c r="V546" s="700">
        <v>0</v>
      </c>
      <c r="W546" s="701">
        <v>0</v>
      </c>
      <c r="X546" s="700">
        <v>0</v>
      </c>
      <c r="Y546" s="701">
        <v>0</v>
      </c>
      <c r="Z546" s="700">
        <v>0</v>
      </c>
      <c r="AA546" s="701">
        <v>0</v>
      </c>
      <c r="AB546" s="706">
        <v>0</v>
      </c>
      <c r="AC546" s="698">
        <v>0</v>
      </c>
      <c r="AD546" s="996"/>
      <c r="AE546" s="997"/>
      <c r="AF546" s="998"/>
    </row>
    <row r="547" spans="1:32" ht="15" customHeight="1" x14ac:dyDescent="0.2">
      <c r="A547" s="11">
        <v>152</v>
      </c>
      <c r="B547" s="277"/>
      <c r="C547" s="287"/>
      <c r="D547" s="287"/>
      <c r="E547" s="288"/>
      <c r="F547" s="1458" t="s">
        <v>572</v>
      </c>
      <c r="G547" s="1459"/>
      <c r="H547" s="1459"/>
      <c r="I547" s="1459"/>
      <c r="J547" s="1459"/>
      <c r="K547" s="1459"/>
      <c r="L547" s="1460"/>
      <c r="M547" s="698">
        <v>0</v>
      </c>
      <c r="N547" s="699">
        <v>0</v>
      </c>
      <c r="O547" s="700">
        <v>0</v>
      </c>
      <c r="P547" s="700">
        <v>0</v>
      </c>
      <c r="Q547" s="705">
        <v>0</v>
      </c>
      <c r="R547" s="700">
        <v>0</v>
      </c>
      <c r="S547" s="701">
        <v>0</v>
      </c>
      <c r="T547" s="700">
        <v>0</v>
      </c>
      <c r="U547" s="701">
        <v>0</v>
      </c>
      <c r="V547" s="700">
        <v>0</v>
      </c>
      <c r="W547" s="701">
        <v>0</v>
      </c>
      <c r="X547" s="700">
        <v>0</v>
      </c>
      <c r="Y547" s="701">
        <v>0</v>
      </c>
      <c r="Z547" s="700">
        <v>0</v>
      </c>
      <c r="AA547" s="701">
        <v>0</v>
      </c>
      <c r="AB547" s="706">
        <v>0</v>
      </c>
      <c r="AC547" s="698">
        <v>0</v>
      </c>
      <c r="AD547" s="996"/>
      <c r="AE547" s="997"/>
      <c r="AF547" s="998"/>
    </row>
    <row r="548" spans="1:32" ht="15" customHeight="1" x14ac:dyDescent="0.2">
      <c r="A548" s="11">
        <v>153</v>
      </c>
      <c r="B548" s="277"/>
      <c r="C548" s="287"/>
      <c r="D548" s="287"/>
      <c r="E548" s="1452" t="s">
        <v>121</v>
      </c>
      <c r="F548" s="1453"/>
      <c r="G548" s="1453"/>
      <c r="H548" s="1453"/>
      <c r="I548" s="1453"/>
      <c r="J548" s="1453"/>
      <c r="K548" s="1453"/>
      <c r="L548" s="1454"/>
      <c r="M548" s="407">
        <f>SUBTOTAL(9,M549:M551)</f>
        <v>0</v>
      </c>
      <c r="N548" s="410">
        <f t="shared" ref="N548:AC548" si="122">SUBTOTAL(9,N549:N551)</f>
        <v>0</v>
      </c>
      <c r="O548" s="414">
        <f t="shared" si="122"/>
        <v>0</v>
      </c>
      <c r="P548" s="413">
        <f t="shared" si="122"/>
        <v>0</v>
      </c>
      <c r="Q548" s="415">
        <f t="shared" si="122"/>
        <v>0</v>
      </c>
      <c r="R548" s="414">
        <f t="shared" si="122"/>
        <v>0</v>
      </c>
      <c r="S548" s="414">
        <f t="shared" si="122"/>
        <v>0</v>
      </c>
      <c r="T548" s="414">
        <f t="shared" si="122"/>
        <v>0</v>
      </c>
      <c r="U548" s="414">
        <f t="shared" si="122"/>
        <v>0</v>
      </c>
      <c r="V548" s="414">
        <f t="shared" si="122"/>
        <v>0</v>
      </c>
      <c r="W548" s="414">
        <f t="shared" si="122"/>
        <v>0</v>
      </c>
      <c r="X548" s="414">
        <f t="shared" si="122"/>
        <v>0</v>
      </c>
      <c r="Y548" s="414">
        <f t="shared" si="122"/>
        <v>0</v>
      </c>
      <c r="Z548" s="414">
        <f t="shared" si="122"/>
        <v>0</v>
      </c>
      <c r="AA548" s="414">
        <f t="shared" si="122"/>
        <v>0</v>
      </c>
      <c r="AB548" s="424">
        <f t="shared" si="122"/>
        <v>0</v>
      </c>
      <c r="AC548" s="407">
        <f t="shared" si="122"/>
        <v>0</v>
      </c>
      <c r="AD548" s="996"/>
      <c r="AE548" s="997"/>
      <c r="AF548" s="998"/>
    </row>
    <row r="549" spans="1:32" ht="15" customHeight="1" x14ac:dyDescent="0.2">
      <c r="A549" s="11">
        <v>154</v>
      </c>
      <c r="B549" s="277"/>
      <c r="C549" s="287"/>
      <c r="D549" s="287"/>
      <c r="E549" s="288"/>
      <c r="F549" s="1455" t="s">
        <v>122</v>
      </c>
      <c r="G549" s="1456"/>
      <c r="H549" s="1456"/>
      <c r="I549" s="1456"/>
      <c r="J549" s="1456"/>
      <c r="K549" s="1456"/>
      <c r="L549" s="1457"/>
      <c r="M549" s="698">
        <v>0</v>
      </c>
      <c r="N549" s="699">
        <v>0</v>
      </c>
      <c r="O549" s="700">
        <v>0</v>
      </c>
      <c r="P549" s="700">
        <v>0</v>
      </c>
      <c r="Q549" s="705">
        <v>0</v>
      </c>
      <c r="R549" s="700">
        <v>0</v>
      </c>
      <c r="S549" s="701">
        <v>0</v>
      </c>
      <c r="T549" s="700">
        <v>0</v>
      </c>
      <c r="U549" s="701">
        <v>0</v>
      </c>
      <c r="V549" s="700">
        <v>0</v>
      </c>
      <c r="W549" s="701">
        <v>0</v>
      </c>
      <c r="X549" s="700">
        <v>0</v>
      </c>
      <c r="Y549" s="701">
        <v>0</v>
      </c>
      <c r="Z549" s="700">
        <v>0</v>
      </c>
      <c r="AA549" s="701">
        <v>0</v>
      </c>
      <c r="AB549" s="706">
        <v>0</v>
      </c>
      <c r="AC549" s="698">
        <v>0</v>
      </c>
      <c r="AD549" s="996"/>
      <c r="AE549" s="997"/>
      <c r="AF549" s="998"/>
    </row>
    <row r="550" spans="1:32" ht="15" customHeight="1" x14ac:dyDescent="0.2">
      <c r="A550" s="11">
        <v>155</v>
      </c>
      <c r="B550" s="277"/>
      <c r="C550" s="287"/>
      <c r="D550" s="287"/>
      <c r="E550" s="288"/>
      <c r="F550" s="1449" t="s">
        <v>573</v>
      </c>
      <c r="G550" s="1450"/>
      <c r="H550" s="1450"/>
      <c r="I550" s="1450"/>
      <c r="J550" s="1450"/>
      <c r="K550" s="1450"/>
      <c r="L550" s="1451"/>
      <c r="M550" s="698">
        <v>0</v>
      </c>
      <c r="N550" s="699">
        <v>0</v>
      </c>
      <c r="O550" s="700">
        <v>0</v>
      </c>
      <c r="P550" s="700">
        <v>0</v>
      </c>
      <c r="Q550" s="705">
        <v>0</v>
      </c>
      <c r="R550" s="700">
        <v>0</v>
      </c>
      <c r="S550" s="701">
        <v>0</v>
      </c>
      <c r="T550" s="700">
        <v>0</v>
      </c>
      <c r="U550" s="701">
        <v>0</v>
      </c>
      <c r="V550" s="700">
        <v>0</v>
      </c>
      <c r="W550" s="701">
        <v>0</v>
      </c>
      <c r="X550" s="700">
        <v>0</v>
      </c>
      <c r="Y550" s="701">
        <v>0</v>
      </c>
      <c r="Z550" s="700">
        <v>0</v>
      </c>
      <c r="AA550" s="701">
        <v>0</v>
      </c>
      <c r="AB550" s="706">
        <v>0</v>
      </c>
      <c r="AC550" s="698">
        <v>0</v>
      </c>
      <c r="AD550" s="996"/>
      <c r="AE550" s="997"/>
      <c r="AF550" s="998"/>
    </row>
    <row r="551" spans="1:32" ht="27.75" customHeight="1" x14ac:dyDescent="0.2">
      <c r="A551" s="11">
        <v>156</v>
      </c>
      <c r="B551" s="277"/>
      <c r="C551" s="287"/>
      <c r="D551" s="287"/>
      <c r="E551" s="288"/>
      <c r="F551" s="1458" t="s">
        <v>123</v>
      </c>
      <c r="G551" s="1459"/>
      <c r="H551" s="1459"/>
      <c r="I551" s="1459"/>
      <c r="J551" s="1459"/>
      <c r="K551" s="1459"/>
      <c r="L551" s="1460"/>
      <c r="M551" s="698">
        <v>0</v>
      </c>
      <c r="N551" s="699">
        <v>0</v>
      </c>
      <c r="O551" s="700">
        <v>0</v>
      </c>
      <c r="P551" s="700">
        <v>0</v>
      </c>
      <c r="Q551" s="705">
        <v>0</v>
      </c>
      <c r="R551" s="700">
        <v>0</v>
      </c>
      <c r="S551" s="701">
        <v>0</v>
      </c>
      <c r="T551" s="700">
        <v>0</v>
      </c>
      <c r="U551" s="701">
        <v>0</v>
      </c>
      <c r="V551" s="700">
        <v>0</v>
      </c>
      <c r="W551" s="701">
        <v>0</v>
      </c>
      <c r="X551" s="700">
        <v>0</v>
      </c>
      <c r="Y551" s="701">
        <v>0</v>
      </c>
      <c r="Z551" s="700">
        <v>0</v>
      </c>
      <c r="AA551" s="701">
        <v>0</v>
      </c>
      <c r="AB551" s="706">
        <v>0</v>
      </c>
      <c r="AC551" s="698">
        <v>0</v>
      </c>
      <c r="AD551" s="996"/>
      <c r="AE551" s="997"/>
      <c r="AF551" s="998"/>
    </row>
    <row r="552" spans="1:32" ht="15" customHeight="1" x14ac:dyDescent="0.2">
      <c r="A552" s="11">
        <v>157</v>
      </c>
      <c r="B552" s="277"/>
      <c r="C552" s="287"/>
      <c r="D552" s="287"/>
      <c r="E552" s="1452" t="s">
        <v>546</v>
      </c>
      <c r="F552" s="1453"/>
      <c r="G552" s="1453"/>
      <c r="H552" s="1453"/>
      <c r="I552" s="1453"/>
      <c r="J552" s="1453"/>
      <c r="K552" s="1453"/>
      <c r="L552" s="1454"/>
      <c r="M552" s="407">
        <f>SUBTOTAL(9,M553:M554)</f>
        <v>0</v>
      </c>
      <c r="N552" s="410">
        <f t="shared" ref="N552:AC552" si="123">SUBTOTAL(9,N553:N554)</f>
        <v>0</v>
      </c>
      <c r="O552" s="414">
        <f t="shared" si="123"/>
        <v>0</v>
      </c>
      <c r="P552" s="413">
        <f t="shared" si="123"/>
        <v>0</v>
      </c>
      <c r="Q552" s="415">
        <f t="shared" si="123"/>
        <v>0</v>
      </c>
      <c r="R552" s="414">
        <f t="shared" si="123"/>
        <v>0</v>
      </c>
      <c r="S552" s="414">
        <f t="shared" si="123"/>
        <v>0</v>
      </c>
      <c r="T552" s="414">
        <f t="shared" si="123"/>
        <v>0</v>
      </c>
      <c r="U552" s="414">
        <f t="shared" si="123"/>
        <v>0</v>
      </c>
      <c r="V552" s="414">
        <f t="shared" si="123"/>
        <v>0</v>
      </c>
      <c r="W552" s="414">
        <f t="shared" si="123"/>
        <v>0</v>
      </c>
      <c r="X552" s="414">
        <f t="shared" si="123"/>
        <v>0</v>
      </c>
      <c r="Y552" s="414">
        <f t="shared" si="123"/>
        <v>0</v>
      </c>
      <c r="Z552" s="414">
        <f t="shared" si="123"/>
        <v>0</v>
      </c>
      <c r="AA552" s="414">
        <f t="shared" si="123"/>
        <v>0</v>
      </c>
      <c r="AB552" s="424">
        <f t="shared" si="123"/>
        <v>0</v>
      </c>
      <c r="AC552" s="407">
        <f t="shared" si="123"/>
        <v>0</v>
      </c>
      <c r="AD552" s="996"/>
      <c r="AE552" s="997"/>
      <c r="AF552" s="998"/>
    </row>
    <row r="553" spans="1:32" ht="27.75" customHeight="1" x14ac:dyDescent="0.2">
      <c r="A553" s="11">
        <v>158</v>
      </c>
      <c r="B553" s="277"/>
      <c r="C553" s="287"/>
      <c r="D553" s="287"/>
      <c r="E553" s="288"/>
      <c r="F553" s="1455" t="s">
        <v>547</v>
      </c>
      <c r="G553" s="1456"/>
      <c r="H553" s="1456"/>
      <c r="I553" s="1456"/>
      <c r="J553" s="1456"/>
      <c r="K553" s="1456"/>
      <c r="L553" s="1457"/>
      <c r="M553" s="698">
        <v>0</v>
      </c>
      <c r="N553" s="699">
        <v>0</v>
      </c>
      <c r="O553" s="700">
        <v>0</v>
      </c>
      <c r="P553" s="700">
        <v>0</v>
      </c>
      <c r="Q553" s="705">
        <v>0</v>
      </c>
      <c r="R553" s="700">
        <v>0</v>
      </c>
      <c r="S553" s="701">
        <v>0</v>
      </c>
      <c r="T553" s="700">
        <v>0</v>
      </c>
      <c r="U553" s="701">
        <v>0</v>
      </c>
      <c r="V553" s="700">
        <v>0</v>
      </c>
      <c r="W553" s="701">
        <v>0</v>
      </c>
      <c r="X553" s="700">
        <v>0</v>
      </c>
      <c r="Y553" s="701">
        <v>0</v>
      </c>
      <c r="Z553" s="700">
        <v>0</v>
      </c>
      <c r="AA553" s="701">
        <v>0</v>
      </c>
      <c r="AB553" s="706">
        <v>0</v>
      </c>
      <c r="AC553" s="698">
        <v>0</v>
      </c>
      <c r="AD553" s="996"/>
      <c r="AE553" s="997"/>
      <c r="AF553" s="998"/>
    </row>
    <row r="554" spans="1:32" ht="15" customHeight="1" x14ac:dyDescent="0.2">
      <c r="A554" s="11">
        <v>159</v>
      </c>
      <c r="B554" s="277"/>
      <c r="C554" s="287"/>
      <c r="D554" s="287"/>
      <c r="E554" s="288"/>
      <c r="F554" s="1458" t="s">
        <v>570</v>
      </c>
      <c r="G554" s="1459"/>
      <c r="H554" s="1459"/>
      <c r="I554" s="1459"/>
      <c r="J554" s="1459"/>
      <c r="K554" s="1459"/>
      <c r="L554" s="1460"/>
      <c r="M554" s="698">
        <v>0</v>
      </c>
      <c r="N554" s="699">
        <v>0</v>
      </c>
      <c r="O554" s="700">
        <v>0</v>
      </c>
      <c r="P554" s="700">
        <v>0</v>
      </c>
      <c r="Q554" s="705">
        <v>0</v>
      </c>
      <c r="R554" s="700">
        <v>0</v>
      </c>
      <c r="S554" s="701">
        <v>0</v>
      </c>
      <c r="T554" s="700">
        <v>0</v>
      </c>
      <c r="U554" s="701">
        <v>0</v>
      </c>
      <c r="V554" s="700">
        <v>0</v>
      </c>
      <c r="W554" s="701">
        <v>0</v>
      </c>
      <c r="X554" s="700">
        <v>0</v>
      </c>
      <c r="Y554" s="701">
        <v>0</v>
      </c>
      <c r="Z554" s="700">
        <v>0</v>
      </c>
      <c r="AA554" s="701">
        <v>0</v>
      </c>
      <c r="AB554" s="706">
        <v>0</v>
      </c>
      <c r="AC554" s="698">
        <v>0</v>
      </c>
      <c r="AD554" s="996"/>
      <c r="AE554" s="997"/>
      <c r="AF554" s="998"/>
    </row>
    <row r="555" spans="1:32" ht="15" customHeight="1" x14ac:dyDescent="0.2">
      <c r="A555" s="11">
        <v>160</v>
      </c>
      <c r="B555" s="277"/>
      <c r="C555" s="287"/>
      <c r="D555" s="287"/>
      <c r="E555" s="1452" t="s">
        <v>548</v>
      </c>
      <c r="F555" s="1453"/>
      <c r="G555" s="1453"/>
      <c r="H555" s="1453"/>
      <c r="I555" s="1453"/>
      <c r="J555" s="1453"/>
      <c r="K555" s="1453"/>
      <c r="L555" s="1454"/>
      <c r="M555" s="407">
        <f>SUBTOTAL(9,M556:M558)</f>
        <v>0</v>
      </c>
      <c r="N555" s="410">
        <f t="shared" ref="N555:AC555" si="124">SUBTOTAL(9,N556:N558)</f>
        <v>0</v>
      </c>
      <c r="O555" s="414">
        <f t="shared" si="124"/>
        <v>0</v>
      </c>
      <c r="P555" s="413">
        <f t="shared" si="124"/>
        <v>0</v>
      </c>
      <c r="Q555" s="415">
        <f t="shared" si="124"/>
        <v>0</v>
      </c>
      <c r="R555" s="414">
        <f t="shared" si="124"/>
        <v>0</v>
      </c>
      <c r="S555" s="414">
        <f t="shared" si="124"/>
        <v>0</v>
      </c>
      <c r="T555" s="414">
        <f t="shared" si="124"/>
        <v>0</v>
      </c>
      <c r="U555" s="414">
        <f t="shared" si="124"/>
        <v>0</v>
      </c>
      <c r="V555" s="414">
        <f t="shared" si="124"/>
        <v>0</v>
      </c>
      <c r="W555" s="414">
        <f t="shared" si="124"/>
        <v>0</v>
      </c>
      <c r="X555" s="414">
        <f t="shared" si="124"/>
        <v>0</v>
      </c>
      <c r="Y555" s="414">
        <f t="shared" si="124"/>
        <v>0</v>
      </c>
      <c r="Z555" s="414">
        <f t="shared" si="124"/>
        <v>0</v>
      </c>
      <c r="AA555" s="414">
        <f t="shared" si="124"/>
        <v>0</v>
      </c>
      <c r="AB555" s="424">
        <f t="shared" si="124"/>
        <v>0</v>
      </c>
      <c r="AC555" s="407">
        <f t="shared" si="124"/>
        <v>0</v>
      </c>
      <c r="AD555" s="996"/>
      <c r="AE555" s="997"/>
      <c r="AF555" s="998"/>
    </row>
    <row r="556" spans="1:32" ht="15" customHeight="1" x14ac:dyDescent="0.2">
      <c r="A556" s="11">
        <v>161</v>
      </c>
      <c r="B556" s="277"/>
      <c r="C556" s="287"/>
      <c r="D556" s="287"/>
      <c r="E556" s="288"/>
      <c r="F556" s="1455" t="s">
        <v>549</v>
      </c>
      <c r="G556" s="1456"/>
      <c r="H556" s="1456"/>
      <c r="I556" s="1456"/>
      <c r="J556" s="1456"/>
      <c r="K556" s="1456"/>
      <c r="L556" s="1457"/>
      <c r="M556" s="698">
        <v>0</v>
      </c>
      <c r="N556" s="699">
        <v>0</v>
      </c>
      <c r="O556" s="700">
        <v>0</v>
      </c>
      <c r="P556" s="700">
        <v>0</v>
      </c>
      <c r="Q556" s="705">
        <v>0</v>
      </c>
      <c r="R556" s="700">
        <v>0</v>
      </c>
      <c r="S556" s="701">
        <v>0</v>
      </c>
      <c r="T556" s="700">
        <v>0</v>
      </c>
      <c r="U556" s="701">
        <v>0</v>
      </c>
      <c r="V556" s="700">
        <v>0</v>
      </c>
      <c r="W556" s="701">
        <v>0</v>
      </c>
      <c r="X556" s="700">
        <v>0</v>
      </c>
      <c r="Y556" s="701">
        <v>0</v>
      </c>
      <c r="Z556" s="700">
        <v>0</v>
      </c>
      <c r="AA556" s="701">
        <v>0</v>
      </c>
      <c r="AB556" s="706">
        <v>0</v>
      </c>
      <c r="AC556" s="698">
        <v>0</v>
      </c>
      <c r="AD556" s="996"/>
      <c r="AE556" s="997"/>
      <c r="AF556" s="998"/>
    </row>
    <row r="557" spans="1:32" x14ac:dyDescent="0.2">
      <c r="A557" s="11">
        <v>162</v>
      </c>
      <c r="B557" s="277"/>
      <c r="C557" s="278"/>
      <c r="D557" s="278"/>
      <c r="E557" s="278"/>
      <c r="F557" s="1449" t="s">
        <v>574</v>
      </c>
      <c r="G557" s="1450"/>
      <c r="H557" s="1450"/>
      <c r="I557" s="1450"/>
      <c r="J557" s="1450"/>
      <c r="K557" s="1450"/>
      <c r="L557" s="1451"/>
      <c r="M557" s="698">
        <v>0</v>
      </c>
      <c r="N557" s="699">
        <v>0</v>
      </c>
      <c r="O557" s="700">
        <v>0</v>
      </c>
      <c r="P557" s="700">
        <v>0</v>
      </c>
      <c r="Q557" s="705">
        <v>0</v>
      </c>
      <c r="R557" s="700">
        <v>0</v>
      </c>
      <c r="S557" s="701">
        <v>0</v>
      </c>
      <c r="T557" s="700">
        <v>0</v>
      </c>
      <c r="U557" s="701">
        <v>0</v>
      </c>
      <c r="V557" s="700">
        <v>0</v>
      </c>
      <c r="W557" s="701">
        <v>0</v>
      </c>
      <c r="X557" s="700">
        <v>0</v>
      </c>
      <c r="Y557" s="701">
        <v>0</v>
      </c>
      <c r="Z557" s="700">
        <v>0</v>
      </c>
      <c r="AA557" s="701">
        <v>0</v>
      </c>
      <c r="AB557" s="706">
        <v>0</v>
      </c>
      <c r="AC557" s="698">
        <v>0</v>
      </c>
      <c r="AD557" s="996"/>
      <c r="AE557" s="997"/>
      <c r="AF557" s="998"/>
    </row>
    <row r="558" spans="1:32" ht="27.75" customHeight="1" x14ac:dyDescent="0.2">
      <c r="A558" s="11">
        <v>163</v>
      </c>
      <c r="B558" s="277"/>
      <c r="C558" s="278"/>
      <c r="D558" s="278"/>
      <c r="E558" s="278"/>
      <c r="F558" s="1458" t="s">
        <v>669</v>
      </c>
      <c r="G558" s="1459"/>
      <c r="H558" s="1459"/>
      <c r="I558" s="1459"/>
      <c r="J558" s="1459"/>
      <c r="K558" s="1459"/>
      <c r="L558" s="1460"/>
      <c r="M558" s="698">
        <v>0</v>
      </c>
      <c r="N558" s="699">
        <v>0</v>
      </c>
      <c r="O558" s="700">
        <v>0</v>
      </c>
      <c r="P558" s="700">
        <v>0</v>
      </c>
      <c r="Q558" s="705">
        <v>0</v>
      </c>
      <c r="R558" s="700">
        <v>0</v>
      </c>
      <c r="S558" s="701">
        <v>0</v>
      </c>
      <c r="T558" s="700">
        <v>0</v>
      </c>
      <c r="U558" s="701">
        <v>0</v>
      </c>
      <c r="V558" s="700">
        <v>0</v>
      </c>
      <c r="W558" s="701">
        <v>0</v>
      </c>
      <c r="X558" s="700">
        <v>0</v>
      </c>
      <c r="Y558" s="701">
        <v>0</v>
      </c>
      <c r="Z558" s="700">
        <v>0</v>
      </c>
      <c r="AA558" s="701">
        <v>0</v>
      </c>
      <c r="AB558" s="706">
        <v>0</v>
      </c>
      <c r="AC558" s="698">
        <v>0</v>
      </c>
      <c r="AD558" s="996"/>
      <c r="AE558" s="997"/>
      <c r="AF558" s="998"/>
    </row>
    <row r="559" spans="1:32" x14ac:dyDescent="0.2">
      <c r="A559" s="11">
        <v>164</v>
      </c>
      <c r="B559" s="277"/>
      <c r="C559" s="278"/>
      <c r="D559" s="1742" t="s">
        <v>23</v>
      </c>
      <c r="E559" s="1743"/>
      <c r="F559" s="1743"/>
      <c r="G559" s="1743"/>
      <c r="H559" s="1743"/>
      <c r="I559" s="1743"/>
      <c r="J559" s="1743"/>
      <c r="K559" s="1743"/>
      <c r="L559" s="1743"/>
      <c r="M559" s="1743"/>
      <c r="N559" s="1743"/>
      <c r="O559" s="1743"/>
      <c r="P559" s="1743"/>
      <c r="Q559" s="1743"/>
      <c r="R559" s="1743"/>
      <c r="S559" s="1743"/>
      <c r="T559" s="1743"/>
      <c r="U559" s="1743"/>
      <c r="V559" s="1743"/>
      <c r="W559" s="1743"/>
      <c r="X559" s="1743"/>
      <c r="Y559" s="1743"/>
      <c r="Z559" s="1743"/>
      <c r="AA559" s="1743"/>
      <c r="AB559" s="1743"/>
      <c r="AC559" s="1743"/>
      <c r="AD559" s="1743"/>
      <c r="AE559" s="1743"/>
      <c r="AF559" s="1744"/>
    </row>
    <row r="560" spans="1:32" x14ac:dyDescent="0.2">
      <c r="A560" s="11">
        <v>165</v>
      </c>
      <c r="B560" s="277"/>
      <c r="C560" s="278"/>
      <c r="D560" s="278"/>
      <c r="E560" s="1532" t="s">
        <v>126</v>
      </c>
      <c r="F560" s="1533"/>
      <c r="G560" s="1533"/>
      <c r="H560" s="1533"/>
      <c r="I560" s="1533"/>
      <c r="J560" s="1533"/>
      <c r="K560" s="1533"/>
      <c r="L560" s="1534"/>
      <c r="M560" s="407">
        <f>SUBTOTAL(9,M561:M562)</f>
        <v>0</v>
      </c>
      <c r="N560" s="410">
        <f t="shared" ref="N560:AC560" si="125">SUBTOTAL(9,N561:N562)</f>
        <v>0</v>
      </c>
      <c r="O560" s="414">
        <f t="shared" si="125"/>
        <v>0</v>
      </c>
      <c r="P560" s="413">
        <f t="shared" si="125"/>
        <v>0</v>
      </c>
      <c r="Q560" s="415">
        <f t="shared" si="125"/>
        <v>0</v>
      </c>
      <c r="R560" s="414">
        <f t="shared" si="125"/>
        <v>0</v>
      </c>
      <c r="S560" s="414">
        <f t="shared" si="125"/>
        <v>0</v>
      </c>
      <c r="T560" s="414">
        <f t="shared" si="125"/>
        <v>0</v>
      </c>
      <c r="U560" s="414">
        <f t="shared" si="125"/>
        <v>0</v>
      </c>
      <c r="V560" s="414">
        <f t="shared" si="125"/>
        <v>0</v>
      </c>
      <c r="W560" s="414">
        <f t="shared" si="125"/>
        <v>0</v>
      </c>
      <c r="X560" s="414">
        <f t="shared" si="125"/>
        <v>0</v>
      </c>
      <c r="Y560" s="414">
        <f t="shared" si="125"/>
        <v>0</v>
      </c>
      <c r="Z560" s="414">
        <f t="shared" si="125"/>
        <v>0</v>
      </c>
      <c r="AA560" s="414">
        <f t="shared" si="125"/>
        <v>0</v>
      </c>
      <c r="AB560" s="424">
        <f t="shared" si="125"/>
        <v>0</v>
      </c>
      <c r="AC560" s="407">
        <f t="shared" si="125"/>
        <v>0</v>
      </c>
      <c r="AD560" s="996"/>
      <c r="AE560" s="997"/>
      <c r="AF560" s="998"/>
    </row>
    <row r="561" spans="1:32" x14ac:dyDescent="0.2">
      <c r="A561" s="11">
        <v>166</v>
      </c>
      <c r="B561" s="277"/>
      <c r="C561" s="278"/>
      <c r="D561" s="278"/>
      <c r="E561" s="278"/>
      <c r="F561" s="1455" t="s">
        <v>127</v>
      </c>
      <c r="G561" s="1456"/>
      <c r="H561" s="1456"/>
      <c r="I561" s="1456"/>
      <c r="J561" s="1456"/>
      <c r="K561" s="1456"/>
      <c r="L561" s="1457"/>
      <c r="M561" s="698">
        <v>0</v>
      </c>
      <c r="N561" s="699">
        <v>0</v>
      </c>
      <c r="O561" s="700">
        <v>0</v>
      </c>
      <c r="P561" s="700">
        <v>0</v>
      </c>
      <c r="Q561" s="705">
        <v>0</v>
      </c>
      <c r="R561" s="700">
        <v>0</v>
      </c>
      <c r="S561" s="701">
        <v>0</v>
      </c>
      <c r="T561" s="700">
        <v>0</v>
      </c>
      <c r="U561" s="701">
        <v>0</v>
      </c>
      <c r="V561" s="700">
        <v>0</v>
      </c>
      <c r="W561" s="701">
        <v>0</v>
      </c>
      <c r="X561" s="700">
        <v>0</v>
      </c>
      <c r="Y561" s="701">
        <v>0</v>
      </c>
      <c r="Z561" s="700">
        <v>0</v>
      </c>
      <c r="AA561" s="701">
        <v>0</v>
      </c>
      <c r="AB561" s="706">
        <v>0</v>
      </c>
      <c r="AC561" s="698">
        <v>0</v>
      </c>
      <c r="AD561" s="996"/>
      <c r="AE561" s="997"/>
      <c r="AF561" s="998"/>
    </row>
    <row r="562" spans="1:32" x14ac:dyDescent="0.2">
      <c r="A562" s="11">
        <v>167</v>
      </c>
      <c r="B562" s="277"/>
      <c r="C562" s="278"/>
      <c r="D562" s="278"/>
      <c r="E562" s="278"/>
      <c r="F562" s="1458" t="s">
        <v>128</v>
      </c>
      <c r="G562" s="1459"/>
      <c r="H562" s="1459"/>
      <c r="I562" s="1459"/>
      <c r="J562" s="1459"/>
      <c r="K562" s="1459"/>
      <c r="L562" s="1460"/>
      <c r="M562" s="698">
        <v>0</v>
      </c>
      <c r="N562" s="699">
        <v>0</v>
      </c>
      <c r="O562" s="700">
        <v>0</v>
      </c>
      <c r="P562" s="700">
        <v>0</v>
      </c>
      <c r="Q562" s="705">
        <v>0</v>
      </c>
      <c r="R562" s="700">
        <v>0</v>
      </c>
      <c r="S562" s="701">
        <v>0</v>
      </c>
      <c r="T562" s="700">
        <v>0</v>
      </c>
      <c r="U562" s="701">
        <v>0</v>
      </c>
      <c r="V562" s="700">
        <v>0</v>
      </c>
      <c r="W562" s="701">
        <v>0</v>
      </c>
      <c r="X562" s="700">
        <v>0</v>
      </c>
      <c r="Y562" s="701">
        <v>0</v>
      </c>
      <c r="Z562" s="700">
        <v>0</v>
      </c>
      <c r="AA562" s="701">
        <v>0</v>
      </c>
      <c r="AB562" s="706">
        <v>0</v>
      </c>
      <c r="AC562" s="698">
        <v>0</v>
      </c>
      <c r="AD562" s="996"/>
      <c r="AE562" s="997"/>
      <c r="AF562" s="998"/>
    </row>
    <row r="563" spans="1:32" x14ac:dyDescent="0.2">
      <c r="A563" s="11">
        <v>168</v>
      </c>
      <c r="B563" s="277"/>
      <c r="C563" s="278"/>
      <c r="D563" s="278"/>
      <c r="E563" s="1452" t="s">
        <v>129</v>
      </c>
      <c r="F563" s="1453"/>
      <c r="G563" s="1453"/>
      <c r="H563" s="1453"/>
      <c r="I563" s="1453"/>
      <c r="J563" s="1453"/>
      <c r="K563" s="1453"/>
      <c r="L563" s="1454"/>
      <c r="M563" s="407">
        <f>SUBTOTAL(9,M564:M565)</f>
        <v>0</v>
      </c>
      <c r="N563" s="410">
        <f t="shared" ref="N563:AC563" si="126">SUBTOTAL(9,N564:N565)</f>
        <v>0</v>
      </c>
      <c r="O563" s="414">
        <f t="shared" si="126"/>
        <v>0</v>
      </c>
      <c r="P563" s="413">
        <f t="shared" si="126"/>
        <v>0</v>
      </c>
      <c r="Q563" s="415">
        <f t="shared" si="126"/>
        <v>0</v>
      </c>
      <c r="R563" s="414">
        <f t="shared" si="126"/>
        <v>0</v>
      </c>
      <c r="S563" s="414">
        <f t="shared" si="126"/>
        <v>0</v>
      </c>
      <c r="T563" s="414">
        <f t="shared" si="126"/>
        <v>0</v>
      </c>
      <c r="U563" s="414">
        <f t="shared" si="126"/>
        <v>0</v>
      </c>
      <c r="V563" s="414">
        <f t="shared" si="126"/>
        <v>0</v>
      </c>
      <c r="W563" s="414">
        <f t="shared" si="126"/>
        <v>0</v>
      </c>
      <c r="X563" s="414">
        <f t="shared" si="126"/>
        <v>0</v>
      </c>
      <c r="Y563" s="414">
        <f t="shared" si="126"/>
        <v>0</v>
      </c>
      <c r="Z563" s="414">
        <f t="shared" si="126"/>
        <v>0</v>
      </c>
      <c r="AA563" s="414">
        <f t="shared" si="126"/>
        <v>0</v>
      </c>
      <c r="AB563" s="424">
        <f t="shared" si="126"/>
        <v>0</v>
      </c>
      <c r="AC563" s="407">
        <f t="shared" si="126"/>
        <v>0</v>
      </c>
      <c r="AD563" s="996"/>
      <c r="AE563" s="997"/>
      <c r="AF563" s="998"/>
    </row>
    <row r="564" spans="1:32" x14ac:dyDescent="0.2">
      <c r="A564" s="11">
        <v>169</v>
      </c>
      <c r="B564" s="277"/>
      <c r="C564" s="278"/>
      <c r="D564" s="278"/>
      <c r="E564" s="278"/>
      <c r="F564" s="1455" t="s">
        <v>130</v>
      </c>
      <c r="G564" s="1456"/>
      <c r="H564" s="1456"/>
      <c r="I564" s="1456"/>
      <c r="J564" s="1456"/>
      <c r="K564" s="1456"/>
      <c r="L564" s="1457"/>
      <c r="M564" s="698">
        <v>0</v>
      </c>
      <c r="N564" s="699">
        <v>0</v>
      </c>
      <c r="O564" s="700">
        <v>0</v>
      </c>
      <c r="P564" s="700">
        <v>0</v>
      </c>
      <c r="Q564" s="705">
        <v>0</v>
      </c>
      <c r="R564" s="700">
        <v>0</v>
      </c>
      <c r="S564" s="701">
        <v>0</v>
      </c>
      <c r="T564" s="700">
        <v>0</v>
      </c>
      <c r="U564" s="701">
        <v>0</v>
      </c>
      <c r="V564" s="700">
        <v>0</v>
      </c>
      <c r="W564" s="701">
        <v>0</v>
      </c>
      <c r="X564" s="700">
        <v>0</v>
      </c>
      <c r="Y564" s="701">
        <v>0</v>
      </c>
      <c r="Z564" s="700">
        <v>0</v>
      </c>
      <c r="AA564" s="701">
        <v>0</v>
      </c>
      <c r="AB564" s="706">
        <v>0</v>
      </c>
      <c r="AC564" s="698">
        <v>0</v>
      </c>
      <c r="AD564" s="996"/>
      <c r="AE564" s="997"/>
      <c r="AF564" s="998"/>
    </row>
    <row r="565" spans="1:32" x14ac:dyDescent="0.2">
      <c r="A565" s="11">
        <v>170</v>
      </c>
      <c r="B565" s="277"/>
      <c r="C565" s="278"/>
      <c r="D565" s="278"/>
      <c r="E565" s="278"/>
      <c r="F565" s="1458" t="s">
        <v>131</v>
      </c>
      <c r="G565" s="1459"/>
      <c r="H565" s="1459"/>
      <c r="I565" s="1459"/>
      <c r="J565" s="1459"/>
      <c r="K565" s="1459"/>
      <c r="L565" s="1460"/>
      <c r="M565" s="698">
        <v>0</v>
      </c>
      <c r="N565" s="699">
        <v>0</v>
      </c>
      <c r="O565" s="700">
        <v>0</v>
      </c>
      <c r="P565" s="700">
        <v>0</v>
      </c>
      <c r="Q565" s="705">
        <v>0</v>
      </c>
      <c r="R565" s="700">
        <v>0</v>
      </c>
      <c r="S565" s="701">
        <v>0</v>
      </c>
      <c r="T565" s="700">
        <v>0</v>
      </c>
      <c r="U565" s="701">
        <v>0</v>
      </c>
      <c r="V565" s="700">
        <v>0</v>
      </c>
      <c r="W565" s="701">
        <v>0</v>
      </c>
      <c r="X565" s="700">
        <v>0</v>
      </c>
      <c r="Y565" s="701">
        <v>0</v>
      </c>
      <c r="Z565" s="700">
        <v>0</v>
      </c>
      <c r="AA565" s="701">
        <v>0</v>
      </c>
      <c r="AB565" s="706">
        <v>0</v>
      </c>
      <c r="AC565" s="698">
        <v>0</v>
      </c>
      <c r="AD565" s="996"/>
      <c r="AE565" s="997"/>
      <c r="AF565" s="998"/>
    </row>
    <row r="566" spans="1:32" x14ac:dyDescent="0.2">
      <c r="A566" s="11">
        <v>171</v>
      </c>
      <c r="B566" s="277"/>
      <c r="C566" s="278"/>
      <c r="D566" s="278"/>
      <c r="E566" s="1452" t="s">
        <v>132</v>
      </c>
      <c r="F566" s="1453"/>
      <c r="G566" s="1453"/>
      <c r="H566" s="1453"/>
      <c r="I566" s="1453"/>
      <c r="J566" s="1453"/>
      <c r="K566" s="1453"/>
      <c r="L566" s="1454"/>
      <c r="M566" s="407">
        <f>SUBTOTAL(9,M567:M568)</f>
        <v>0</v>
      </c>
      <c r="N566" s="410">
        <f t="shared" ref="N566:AC566" si="127">SUBTOTAL(9,N567:N568)</f>
        <v>0</v>
      </c>
      <c r="O566" s="414">
        <f t="shared" si="127"/>
        <v>0</v>
      </c>
      <c r="P566" s="413">
        <f t="shared" si="127"/>
        <v>0</v>
      </c>
      <c r="Q566" s="415">
        <f t="shared" si="127"/>
        <v>0</v>
      </c>
      <c r="R566" s="414">
        <f t="shared" si="127"/>
        <v>0</v>
      </c>
      <c r="S566" s="414">
        <f t="shared" si="127"/>
        <v>0</v>
      </c>
      <c r="T566" s="414">
        <f t="shared" si="127"/>
        <v>0</v>
      </c>
      <c r="U566" s="414">
        <f t="shared" si="127"/>
        <v>0</v>
      </c>
      <c r="V566" s="414">
        <f t="shared" si="127"/>
        <v>0</v>
      </c>
      <c r="W566" s="414">
        <f t="shared" si="127"/>
        <v>0</v>
      </c>
      <c r="X566" s="414">
        <f t="shared" si="127"/>
        <v>0</v>
      </c>
      <c r="Y566" s="414">
        <f t="shared" si="127"/>
        <v>0</v>
      </c>
      <c r="Z566" s="414">
        <f t="shared" si="127"/>
        <v>0</v>
      </c>
      <c r="AA566" s="414">
        <f t="shared" si="127"/>
        <v>0</v>
      </c>
      <c r="AB566" s="424">
        <f t="shared" si="127"/>
        <v>0</v>
      </c>
      <c r="AC566" s="407">
        <f t="shared" si="127"/>
        <v>0</v>
      </c>
      <c r="AD566" s="996"/>
      <c r="AE566" s="997"/>
      <c r="AF566" s="998"/>
    </row>
    <row r="567" spans="1:32" x14ac:dyDescent="0.2">
      <c r="A567" s="11">
        <v>172</v>
      </c>
      <c r="B567" s="277"/>
      <c r="C567" s="278"/>
      <c r="D567" s="278"/>
      <c r="E567" s="278"/>
      <c r="F567" s="1455" t="s">
        <v>133</v>
      </c>
      <c r="G567" s="1456"/>
      <c r="H567" s="1456"/>
      <c r="I567" s="1456"/>
      <c r="J567" s="1456"/>
      <c r="K567" s="1456"/>
      <c r="L567" s="1457"/>
      <c r="M567" s="698">
        <v>0</v>
      </c>
      <c r="N567" s="699">
        <v>0</v>
      </c>
      <c r="O567" s="700">
        <v>0</v>
      </c>
      <c r="P567" s="700">
        <v>0</v>
      </c>
      <c r="Q567" s="705">
        <v>0</v>
      </c>
      <c r="R567" s="700">
        <v>0</v>
      </c>
      <c r="S567" s="701">
        <v>0</v>
      </c>
      <c r="T567" s="700">
        <v>0</v>
      </c>
      <c r="U567" s="701">
        <v>0</v>
      </c>
      <c r="V567" s="700">
        <v>0</v>
      </c>
      <c r="W567" s="701">
        <v>0</v>
      </c>
      <c r="X567" s="700">
        <v>0</v>
      </c>
      <c r="Y567" s="701">
        <v>0</v>
      </c>
      <c r="Z567" s="700">
        <v>0</v>
      </c>
      <c r="AA567" s="701">
        <v>0</v>
      </c>
      <c r="AB567" s="706">
        <v>0</v>
      </c>
      <c r="AC567" s="698">
        <v>0</v>
      </c>
      <c r="AD567" s="996"/>
      <c r="AE567" s="997"/>
      <c r="AF567" s="998"/>
    </row>
    <row r="568" spans="1:32" x14ac:dyDescent="0.2">
      <c r="A568" s="11">
        <v>173</v>
      </c>
      <c r="B568" s="277"/>
      <c r="C568" s="278"/>
      <c r="D568" s="278"/>
      <c r="E568" s="278"/>
      <c r="F568" s="1458" t="s">
        <v>134</v>
      </c>
      <c r="G568" s="1459"/>
      <c r="H568" s="1459"/>
      <c r="I568" s="1459"/>
      <c r="J568" s="1459"/>
      <c r="K568" s="1459"/>
      <c r="L568" s="1460"/>
      <c r="M568" s="698">
        <v>0</v>
      </c>
      <c r="N568" s="699">
        <v>0</v>
      </c>
      <c r="O568" s="700">
        <v>0</v>
      </c>
      <c r="P568" s="700">
        <v>0</v>
      </c>
      <c r="Q568" s="705">
        <v>0</v>
      </c>
      <c r="R568" s="700">
        <v>0</v>
      </c>
      <c r="S568" s="701">
        <v>0</v>
      </c>
      <c r="T568" s="700">
        <v>0</v>
      </c>
      <c r="U568" s="701">
        <v>0</v>
      </c>
      <c r="V568" s="700">
        <v>0</v>
      </c>
      <c r="W568" s="701">
        <v>0</v>
      </c>
      <c r="X568" s="700">
        <v>0</v>
      </c>
      <c r="Y568" s="701">
        <v>0</v>
      </c>
      <c r="Z568" s="700">
        <v>0</v>
      </c>
      <c r="AA568" s="701">
        <v>0</v>
      </c>
      <c r="AB568" s="706">
        <v>0</v>
      </c>
      <c r="AC568" s="698">
        <v>0</v>
      </c>
      <c r="AD568" s="996"/>
      <c r="AE568" s="997"/>
      <c r="AF568" s="998"/>
    </row>
    <row r="569" spans="1:32" x14ac:dyDescent="0.2">
      <c r="A569" s="11">
        <v>174</v>
      </c>
      <c r="B569" s="277"/>
      <c r="C569" s="278"/>
      <c r="D569" s="278"/>
      <c r="E569" s="1452" t="s">
        <v>135</v>
      </c>
      <c r="F569" s="1453"/>
      <c r="G569" s="1453"/>
      <c r="H569" s="1453"/>
      <c r="I569" s="1453"/>
      <c r="J569" s="1453"/>
      <c r="K569" s="1453"/>
      <c r="L569" s="1454"/>
      <c r="M569" s="407">
        <f>SUBTOTAL(9,M570:M571)</f>
        <v>0</v>
      </c>
      <c r="N569" s="410">
        <f t="shared" ref="N569:AC569" si="128">SUBTOTAL(9,N570:N571)</f>
        <v>0</v>
      </c>
      <c r="O569" s="414">
        <f t="shared" si="128"/>
        <v>0</v>
      </c>
      <c r="P569" s="413">
        <f t="shared" si="128"/>
        <v>0</v>
      </c>
      <c r="Q569" s="415">
        <f t="shared" si="128"/>
        <v>0</v>
      </c>
      <c r="R569" s="414">
        <f t="shared" si="128"/>
        <v>0</v>
      </c>
      <c r="S569" s="414">
        <f t="shared" si="128"/>
        <v>0</v>
      </c>
      <c r="T569" s="414">
        <f t="shared" si="128"/>
        <v>0</v>
      </c>
      <c r="U569" s="414">
        <f t="shared" si="128"/>
        <v>0</v>
      </c>
      <c r="V569" s="414">
        <f t="shared" si="128"/>
        <v>0</v>
      </c>
      <c r="W569" s="414">
        <f t="shared" si="128"/>
        <v>0</v>
      </c>
      <c r="X569" s="414">
        <f t="shared" si="128"/>
        <v>0</v>
      </c>
      <c r="Y569" s="414">
        <f t="shared" si="128"/>
        <v>0</v>
      </c>
      <c r="Z569" s="414">
        <f t="shared" si="128"/>
        <v>0</v>
      </c>
      <c r="AA569" s="414">
        <f t="shared" si="128"/>
        <v>0</v>
      </c>
      <c r="AB569" s="424">
        <f t="shared" si="128"/>
        <v>0</v>
      </c>
      <c r="AC569" s="407">
        <f t="shared" si="128"/>
        <v>0</v>
      </c>
      <c r="AD569" s="996"/>
      <c r="AE569" s="997"/>
      <c r="AF569" s="998"/>
    </row>
    <row r="570" spans="1:32" x14ac:dyDescent="0.2">
      <c r="A570" s="11">
        <v>175</v>
      </c>
      <c r="B570" s="277"/>
      <c r="C570" s="278"/>
      <c r="D570" s="278"/>
      <c r="E570" s="278"/>
      <c r="F570" s="1455" t="s">
        <v>136</v>
      </c>
      <c r="G570" s="1456"/>
      <c r="H570" s="1456"/>
      <c r="I570" s="1456"/>
      <c r="J570" s="1456"/>
      <c r="K570" s="1456"/>
      <c r="L570" s="1457"/>
      <c r="M570" s="698">
        <v>0</v>
      </c>
      <c r="N570" s="699">
        <v>0</v>
      </c>
      <c r="O570" s="700">
        <v>0</v>
      </c>
      <c r="P570" s="700">
        <v>0</v>
      </c>
      <c r="Q570" s="705">
        <v>0</v>
      </c>
      <c r="R570" s="700">
        <v>0</v>
      </c>
      <c r="S570" s="701">
        <v>0</v>
      </c>
      <c r="T570" s="700">
        <v>0</v>
      </c>
      <c r="U570" s="701">
        <v>0</v>
      </c>
      <c r="V570" s="700">
        <v>0</v>
      </c>
      <c r="W570" s="701">
        <v>0</v>
      </c>
      <c r="X570" s="700">
        <v>0</v>
      </c>
      <c r="Y570" s="701">
        <v>0</v>
      </c>
      <c r="Z570" s="700">
        <v>0</v>
      </c>
      <c r="AA570" s="701">
        <v>0</v>
      </c>
      <c r="AB570" s="706">
        <v>0</v>
      </c>
      <c r="AC570" s="698">
        <v>0</v>
      </c>
      <c r="AD570" s="996"/>
      <c r="AE570" s="997"/>
      <c r="AF570" s="998"/>
    </row>
    <row r="571" spans="1:32" x14ac:dyDescent="0.2">
      <c r="A571" s="11">
        <v>176</v>
      </c>
      <c r="B571" s="277"/>
      <c r="C571" s="278"/>
      <c r="D571" s="278"/>
      <c r="E571" s="278"/>
      <c r="F571" s="1458" t="s">
        <v>137</v>
      </c>
      <c r="G571" s="1459"/>
      <c r="H571" s="1459"/>
      <c r="I571" s="1459"/>
      <c r="J571" s="1459"/>
      <c r="K571" s="1459"/>
      <c r="L571" s="1460"/>
      <c r="M571" s="698">
        <v>0</v>
      </c>
      <c r="N571" s="699">
        <v>0</v>
      </c>
      <c r="O571" s="700">
        <v>0</v>
      </c>
      <c r="P571" s="700">
        <v>0</v>
      </c>
      <c r="Q571" s="705">
        <v>0</v>
      </c>
      <c r="R571" s="700">
        <v>0</v>
      </c>
      <c r="S571" s="701">
        <v>0</v>
      </c>
      <c r="T571" s="700">
        <v>0</v>
      </c>
      <c r="U571" s="701">
        <v>0</v>
      </c>
      <c r="V571" s="700">
        <v>0</v>
      </c>
      <c r="W571" s="701">
        <v>0</v>
      </c>
      <c r="X571" s="700">
        <v>0</v>
      </c>
      <c r="Y571" s="701">
        <v>0</v>
      </c>
      <c r="Z571" s="700">
        <v>0</v>
      </c>
      <c r="AA571" s="701">
        <v>0</v>
      </c>
      <c r="AB571" s="706">
        <v>0</v>
      </c>
      <c r="AC571" s="698">
        <v>0</v>
      </c>
      <c r="AD571" s="996"/>
      <c r="AE571" s="997"/>
      <c r="AF571" s="998"/>
    </row>
    <row r="572" spans="1:32" x14ac:dyDescent="0.2">
      <c r="A572" s="11">
        <v>177</v>
      </c>
      <c r="B572" s="277"/>
      <c r="C572" s="278"/>
      <c r="D572" s="278"/>
      <c r="E572" s="1452" t="s">
        <v>550</v>
      </c>
      <c r="F572" s="1453"/>
      <c r="G572" s="1453"/>
      <c r="H572" s="1453"/>
      <c r="I572" s="1453"/>
      <c r="J572" s="1453"/>
      <c r="K572" s="1453"/>
      <c r="L572" s="1454"/>
      <c r="M572" s="407">
        <f>SUBTOTAL(9,M573:M574)</f>
        <v>0</v>
      </c>
      <c r="N572" s="410">
        <f t="shared" ref="N572:AC572" si="129">SUBTOTAL(9,N573:N574)</f>
        <v>0</v>
      </c>
      <c r="O572" s="414">
        <f t="shared" si="129"/>
        <v>0</v>
      </c>
      <c r="P572" s="413">
        <f t="shared" si="129"/>
        <v>0</v>
      </c>
      <c r="Q572" s="415">
        <f t="shared" si="129"/>
        <v>0</v>
      </c>
      <c r="R572" s="414">
        <f t="shared" si="129"/>
        <v>0</v>
      </c>
      <c r="S572" s="414">
        <f t="shared" si="129"/>
        <v>0</v>
      </c>
      <c r="T572" s="414">
        <f t="shared" si="129"/>
        <v>0</v>
      </c>
      <c r="U572" s="414">
        <f t="shared" si="129"/>
        <v>0</v>
      </c>
      <c r="V572" s="414">
        <f t="shared" si="129"/>
        <v>0</v>
      </c>
      <c r="W572" s="414">
        <f t="shared" si="129"/>
        <v>0</v>
      </c>
      <c r="X572" s="414">
        <f t="shared" si="129"/>
        <v>0</v>
      </c>
      <c r="Y572" s="414">
        <f t="shared" si="129"/>
        <v>0</v>
      </c>
      <c r="Z572" s="414">
        <f t="shared" si="129"/>
        <v>0</v>
      </c>
      <c r="AA572" s="414">
        <f t="shared" si="129"/>
        <v>0</v>
      </c>
      <c r="AB572" s="424">
        <f t="shared" si="129"/>
        <v>0</v>
      </c>
      <c r="AC572" s="407">
        <f t="shared" si="129"/>
        <v>0</v>
      </c>
      <c r="AD572" s="996"/>
      <c r="AE572" s="997"/>
      <c r="AF572" s="998"/>
    </row>
    <row r="573" spans="1:32" x14ac:dyDescent="0.2">
      <c r="A573" s="11">
        <v>178</v>
      </c>
      <c r="B573" s="277"/>
      <c r="C573" s="278"/>
      <c r="D573" s="278"/>
      <c r="E573" s="278"/>
      <c r="F573" s="1455" t="s">
        <v>551</v>
      </c>
      <c r="G573" s="1456"/>
      <c r="H573" s="1456"/>
      <c r="I573" s="1456"/>
      <c r="J573" s="1456"/>
      <c r="K573" s="1456"/>
      <c r="L573" s="1457"/>
      <c r="M573" s="698">
        <v>0</v>
      </c>
      <c r="N573" s="699">
        <v>0</v>
      </c>
      <c r="O573" s="700">
        <v>0</v>
      </c>
      <c r="P573" s="700">
        <v>0</v>
      </c>
      <c r="Q573" s="705">
        <v>0</v>
      </c>
      <c r="R573" s="700">
        <v>0</v>
      </c>
      <c r="S573" s="701">
        <v>0</v>
      </c>
      <c r="T573" s="700">
        <v>0</v>
      </c>
      <c r="U573" s="701">
        <v>0</v>
      </c>
      <c r="V573" s="700">
        <v>0</v>
      </c>
      <c r="W573" s="701">
        <v>0</v>
      </c>
      <c r="X573" s="700">
        <v>0</v>
      </c>
      <c r="Y573" s="701">
        <v>0</v>
      </c>
      <c r="Z573" s="700">
        <v>0</v>
      </c>
      <c r="AA573" s="701">
        <v>0</v>
      </c>
      <c r="AB573" s="706">
        <v>0</v>
      </c>
      <c r="AC573" s="698">
        <v>0</v>
      </c>
      <c r="AD573" s="996"/>
      <c r="AE573" s="997"/>
      <c r="AF573" s="998"/>
    </row>
    <row r="574" spans="1:32" x14ac:dyDescent="0.2">
      <c r="A574" s="11">
        <v>179</v>
      </c>
      <c r="B574" s="277"/>
      <c r="C574" s="278"/>
      <c r="D574" s="278"/>
      <c r="E574" s="278"/>
      <c r="F574" s="1458" t="s">
        <v>552</v>
      </c>
      <c r="G574" s="1459"/>
      <c r="H574" s="1459"/>
      <c r="I574" s="1459"/>
      <c r="J574" s="1459"/>
      <c r="K574" s="1459"/>
      <c r="L574" s="1460"/>
      <c r="M574" s="698">
        <v>0</v>
      </c>
      <c r="N574" s="699">
        <v>0</v>
      </c>
      <c r="O574" s="700">
        <v>0</v>
      </c>
      <c r="P574" s="700">
        <v>0</v>
      </c>
      <c r="Q574" s="705">
        <v>0</v>
      </c>
      <c r="R574" s="700">
        <v>0</v>
      </c>
      <c r="S574" s="701">
        <v>0</v>
      </c>
      <c r="T574" s="700">
        <v>0</v>
      </c>
      <c r="U574" s="701">
        <v>0</v>
      </c>
      <c r="V574" s="700">
        <v>0</v>
      </c>
      <c r="W574" s="701">
        <v>0</v>
      </c>
      <c r="X574" s="700">
        <v>0</v>
      </c>
      <c r="Y574" s="701">
        <v>0</v>
      </c>
      <c r="Z574" s="700">
        <v>0</v>
      </c>
      <c r="AA574" s="701">
        <v>0</v>
      </c>
      <c r="AB574" s="706">
        <v>0</v>
      </c>
      <c r="AC574" s="698">
        <v>0</v>
      </c>
      <c r="AD574" s="996"/>
      <c r="AE574" s="997"/>
      <c r="AF574" s="998"/>
    </row>
    <row r="575" spans="1:32" x14ac:dyDescent="0.2">
      <c r="A575" s="11">
        <v>180</v>
      </c>
      <c r="B575" s="277"/>
      <c r="C575" s="278"/>
      <c r="D575" s="278"/>
      <c r="E575" s="1452" t="s">
        <v>553</v>
      </c>
      <c r="F575" s="1453"/>
      <c r="G575" s="1453"/>
      <c r="H575" s="1453"/>
      <c r="I575" s="1453"/>
      <c r="J575" s="1453"/>
      <c r="K575" s="1453"/>
      <c r="L575" s="1454"/>
      <c r="M575" s="407">
        <f>SUBTOTAL(9,M576:M577)</f>
        <v>0</v>
      </c>
      <c r="N575" s="410">
        <f t="shared" ref="N575:AC575" si="130">SUBTOTAL(9,N576:N577)</f>
        <v>0</v>
      </c>
      <c r="O575" s="414">
        <f t="shared" si="130"/>
        <v>0</v>
      </c>
      <c r="P575" s="413">
        <f t="shared" si="130"/>
        <v>0</v>
      </c>
      <c r="Q575" s="415">
        <f t="shared" si="130"/>
        <v>0</v>
      </c>
      <c r="R575" s="414">
        <f t="shared" si="130"/>
        <v>0</v>
      </c>
      <c r="S575" s="414">
        <f t="shared" si="130"/>
        <v>0</v>
      </c>
      <c r="T575" s="414">
        <f t="shared" si="130"/>
        <v>0</v>
      </c>
      <c r="U575" s="414">
        <f t="shared" si="130"/>
        <v>0</v>
      </c>
      <c r="V575" s="414">
        <f t="shared" si="130"/>
        <v>0</v>
      </c>
      <c r="W575" s="414">
        <f t="shared" si="130"/>
        <v>0</v>
      </c>
      <c r="X575" s="414">
        <f t="shared" si="130"/>
        <v>0</v>
      </c>
      <c r="Y575" s="414">
        <f t="shared" si="130"/>
        <v>0</v>
      </c>
      <c r="Z575" s="414">
        <f t="shared" si="130"/>
        <v>0</v>
      </c>
      <c r="AA575" s="414">
        <f t="shared" si="130"/>
        <v>0</v>
      </c>
      <c r="AB575" s="424">
        <f t="shared" si="130"/>
        <v>0</v>
      </c>
      <c r="AC575" s="407">
        <f t="shared" si="130"/>
        <v>0</v>
      </c>
      <c r="AD575" s="996"/>
      <c r="AE575" s="997"/>
      <c r="AF575" s="998"/>
    </row>
    <row r="576" spans="1:32" x14ac:dyDescent="0.2">
      <c r="A576" s="11">
        <v>181</v>
      </c>
      <c r="B576" s="277"/>
      <c r="C576" s="278"/>
      <c r="D576" s="278"/>
      <c r="E576" s="278"/>
      <c r="F576" s="1455" t="s">
        <v>554</v>
      </c>
      <c r="G576" s="1456"/>
      <c r="H576" s="1456"/>
      <c r="I576" s="1456"/>
      <c r="J576" s="1456"/>
      <c r="K576" s="1456"/>
      <c r="L576" s="1457"/>
      <c r="M576" s="698">
        <v>0</v>
      </c>
      <c r="N576" s="699">
        <v>0</v>
      </c>
      <c r="O576" s="700">
        <v>0</v>
      </c>
      <c r="P576" s="700">
        <v>0</v>
      </c>
      <c r="Q576" s="705">
        <v>0</v>
      </c>
      <c r="R576" s="700">
        <v>0</v>
      </c>
      <c r="S576" s="701">
        <v>0</v>
      </c>
      <c r="T576" s="700">
        <v>0</v>
      </c>
      <c r="U576" s="701">
        <v>0</v>
      </c>
      <c r="V576" s="700">
        <v>0</v>
      </c>
      <c r="W576" s="701">
        <v>0</v>
      </c>
      <c r="X576" s="700">
        <v>0</v>
      </c>
      <c r="Y576" s="701">
        <v>0</v>
      </c>
      <c r="Z576" s="700">
        <v>0</v>
      </c>
      <c r="AA576" s="701">
        <v>0</v>
      </c>
      <c r="AB576" s="706">
        <v>0</v>
      </c>
      <c r="AC576" s="698">
        <v>0</v>
      </c>
      <c r="AD576" s="996"/>
      <c r="AE576" s="997"/>
      <c r="AF576" s="998"/>
    </row>
    <row r="577" spans="1:32" x14ac:dyDescent="0.2">
      <c r="A577" s="11">
        <v>182</v>
      </c>
      <c r="B577" s="277"/>
      <c r="C577" s="278"/>
      <c r="D577" s="278"/>
      <c r="E577" s="278"/>
      <c r="F577" s="1458" t="s">
        <v>555</v>
      </c>
      <c r="G577" s="1459"/>
      <c r="H577" s="1459"/>
      <c r="I577" s="1459"/>
      <c r="J577" s="1459"/>
      <c r="K577" s="1459"/>
      <c r="L577" s="1460"/>
      <c r="M577" s="698">
        <v>0</v>
      </c>
      <c r="N577" s="699">
        <v>0</v>
      </c>
      <c r="O577" s="700">
        <v>0</v>
      </c>
      <c r="P577" s="700">
        <v>0</v>
      </c>
      <c r="Q577" s="705">
        <v>0</v>
      </c>
      <c r="R577" s="700">
        <v>0</v>
      </c>
      <c r="S577" s="701">
        <v>0</v>
      </c>
      <c r="T577" s="700">
        <v>0</v>
      </c>
      <c r="U577" s="701">
        <v>0</v>
      </c>
      <c r="V577" s="700">
        <v>0</v>
      </c>
      <c r="W577" s="701">
        <v>0</v>
      </c>
      <c r="X577" s="700">
        <v>0</v>
      </c>
      <c r="Y577" s="701">
        <v>0</v>
      </c>
      <c r="Z577" s="700">
        <v>0</v>
      </c>
      <c r="AA577" s="701">
        <v>0</v>
      </c>
      <c r="AB577" s="706">
        <v>0</v>
      </c>
      <c r="AC577" s="698">
        <v>0</v>
      </c>
      <c r="AD577" s="996"/>
      <c r="AE577" s="997"/>
      <c r="AF577" s="998"/>
    </row>
    <row r="578" spans="1:32" x14ac:dyDescent="0.2">
      <c r="A578" s="11">
        <v>183</v>
      </c>
      <c r="B578" s="277"/>
      <c r="C578" s="278"/>
      <c r="D578" s="1485" t="s">
        <v>24</v>
      </c>
      <c r="E578" s="1486"/>
      <c r="F578" s="1486"/>
      <c r="G578" s="1486"/>
      <c r="H578" s="1486"/>
      <c r="I578" s="1486"/>
      <c r="J578" s="1486"/>
      <c r="K578" s="1486"/>
      <c r="L578" s="1487"/>
      <c r="M578" s="407">
        <f>SUBTOTAL(9,M579:M581)</f>
        <v>0</v>
      </c>
      <c r="N578" s="410">
        <f t="shared" ref="N578:AC578" si="131">SUBTOTAL(9,N579:N581)</f>
        <v>0</v>
      </c>
      <c r="O578" s="414">
        <f t="shared" si="131"/>
        <v>0</v>
      </c>
      <c r="P578" s="413">
        <f t="shared" si="131"/>
        <v>0</v>
      </c>
      <c r="Q578" s="415">
        <f t="shared" si="131"/>
        <v>0</v>
      </c>
      <c r="R578" s="414">
        <f t="shared" si="131"/>
        <v>0</v>
      </c>
      <c r="S578" s="414">
        <f t="shared" si="131"/>
        <v>0</v>
      </c>
      <c r="T578" s="414">
        <f t="shared" si="131"/>
        <v>0</v>
      </c>
      <c r="U578" s="414">
        <f t="shared" si="131"/>
        <v>0</v>
      </c>
      <c r="V578" s="414">
        <f t="shared" si="131"/>
        <v>0</v>
      </c>
      <c r="W578" s="414">
        <f t="shared" si="131"/>
        <v>0</v>
      </c>
      <c r="X578" s="414">
        <f t="shared" si="131"/>
        <v>0</v>
      </c>
      <c r="Y578" s="414">
        <f t="shared" si="131"/>
        <v>0</v>
      </c>
      <c r="Z578" s="414">
        <f t="shared" si="131"/>
        <v>0</v>
      </c>
      <c r="AA578" s="414">
        <f t="shared" si="131"/>
        <v>0</v>
      </c>
      <c r="AB578" s="424">
        <f t="shared" si="131"/>
        <v>0</v>
      </c>
      <c r="AC578" s="407">
        <f t="shared" si="131"/>
        <v>0</v>
      </c>
      <c r="AD578" s="996"/>
      <c r="AE578" s="997"/>
      <c r="AF578" s="998"/>
    </row>
    <row r="579" spans="1:32" x14ac:dyDescent="0.2">
      <c r="A579" s="11">
        <v>184</v>
      </c>
      <c r="B579" s="277"/>
      <c r="C579" s="278"/>
      <c r="D579" s="278"/>
      <c r="E579" s="278"/>
      <c r="F579" s="1455" t="s">
        <v>156</v>
      </c>
      <c r="G579" s="1456"/>
      <c r="H579" s="1456"/>
      <c r="I579" s="1456"/>
      <c r="J579" s="1456"/>
      <c r="K579" s="1456"/>
      <c r="L579" s="1457"/>
      <c r="M579" s="698">
        <v>0</v>
      </c>
      <c r="N579" s="699">
        <v>0</v>
      </c>
      <c r="O579" s="700">
        <v>0</v>
      </c>
      <c r="P579" s="700">
        <v>0</v>
      </c>
      <c r="Q579" s="705">
        <v>0</v>
      </c>
      <c r="R579" s="700">
        <v>0</v>
      </c>
      <c r="S579" s="701">
        <v>0</v>
      </c>
      <c r="T579" s="700">
        <v>0</v>
      </c>
      <c r="U579" s="701">
        <v>0</v>
      </c>
      <c r="V579" s="700">
        <v>0</v>
      </c>
      <c r="W579" s="701">
        <v>0</v>
      </c>
      <c r="X579" s="700">
        <v>0</v>
      </c>
      <c r="Y579" s="701">
        <v>0</v>
      </c>
      <c r="Z579" s="700">
        <v>0</v>
      </c>
      <c r="AA579" s="701">
        <v>0</v>
      </c>
      <c r="AB579" s="706">
        <v>0</v>
      </c>
      <c r="AC579" s="698">
        <v>0</v>
      </c>
      <c r="AD579" s="996"/>
      <c r="AE579" s="997"/>
      <c r="AF579" s="998"/>
    </row>
    <row r="580" spans="1:32" x14ac:dyDescent="0.2">
      <c r="A580" s="11">
        <v>185</v>
      </c>
      <c r="B580" s="277"/>
      <c r="C580" s="278"/>
      <c r="D580" s="278"/>
      <c r="E580" s="278"/>
      <c r="F580" s="1449" t="s">
        <v>157</v>
      </c>
      <c r="G580" s="1450"/>
      <c r="H580" s="1450"/>
      <c r="I580" s="1450"/>
      <c r="J580" s="1450"/>
      <c r="K580" s="1450"/>
      <c r="L580" s="1451"/>
      <c r="M580" s="698">
        <v>0</v>
      </c>
      <c r="N580" s="699">
        <v>0</v>
      </c>
      <c r="O580" s="700">
        <v>0</v>
      </c>
      <c r="P580" s="700">
        <v>0</v>
      </c>
      <c r="Q580" s="705">
        <v>0</v>
      </c>
      <c r="R580" s="700">
        <v>0</v>
      </c>
      <c r="S580" s="701">
        <v>0</v>
      </c>
      <c r="T580" s="700">
        <v>0</v>
      </c>
      <c r="U580" s="701">
        <v>0</v>
      </c>
      <c r="V580" s="700">
        <v>0</v>
      </c>
      <c r="W580" s="701">
        <v>0</v>
      </c>
      <c r="X580" s="700">
        <v>0</v>
      </c>
      <c r="Y580" s="701">
        <v>0</v>
      </c>
      <c r="Z580" s="700">
        <v>0</v>
      </c>
      <c r="AA580" s="701">
        <v>0</v>
      </c>
      <c r="AB580" s="706">
        <v>0</v>
      </c>
      <c r="AC580" s="698">
        <v>0</v>
      </c>
      <c r="AD580" s="996"/>
      <c r="AE580" s="997"/>
      <c r="AF580" s="998"/>
    </row>
    <row r="581" spans="1:32" x14ac:dyDescent="0.2">
      <c r="A581" s="11">
        <v>186</v>
      </c>
      <c r="B581" s="277"/>
      <c r="C581" s="278"/>
      <c r="D581" s="278"/>
      <c r="E581" s="278"/>
      <c r="F581" s="1458" t="s">
        <v>25</v>
      </c>
      <c r="G581" s="1459"/>
      <c r="H581" s="1459"/>
      <c r="I581" s="1459"/>
      <c r="J581" s="1459"/>
      <c r="K581" s="1459"/>
      <c r="L581" s="1460"/>
      <c r="M581" s="698">
        <v>0</v>
      </c>
      <c r="N581" s="699">
        <v>0</v>
      </c>
      <c r="O581" s="700">
        <v>0</v>
      </c>
      <c r="P581" s="700">
        <v>0</v>
      </c>
      <c r="Q581" s="705">
        <v>0</v>
      </c>
      <c r="R581" s="700">
        <v>0</v>
      </c>
      <c r="S581" s="701">
        <v>0</v>
      </c>
      <c r="T581" s="700">
        <v>0</v>
      </c>
      <c r="U581" s="701">
        <v>0</v>
      </c>
      <c r="V581" s="700">
        <v>0</v>
      </c>
      <c r="W581" s="701">
        <v>0</v>
      </c>
      <c r="X581" s="700">
        <v>0</v>
      </c>
      <c r="Y581" s="701">
        <v>0</v>
      </c>
      <c r="Z581" s="700">
        <v>0</v>
      </c>
      <c r="AA581" s="701">
        <v>0</v>
      </c>
      <c r="AB581" s="706">
        <v>0</v>
      </c>
      <c r="AC581" s="704">
        <v>0</v>
      </c>
      <c r="AD581" s="1017"/>
      <c r="AE581" s="997"/>
      <c r="AF581" s="998"/>
    </row>
    <row r="582" spans="1:32" x14ac:dyDescent="0.2">
      <c r="A582" s="11">
        <v>187</v>
      </c>
      <c r="B582" s="277"/>
      <c r="C582" s="278"/>
      <c r="D582" s="1485" t="s">
        <v>467</v>
      </c>
      <c r="E582" s="1486"/>
      <c r="F582" s="1486"/>
      <c r="G582" s="1486"/>
      <c r="H582" s="1486"/>
      <c r="I582" s="1486"/>
      <c r="J582" s="1486"/>
      <c r="K582" s="1486"/>
      <c r="L582" s="1487"/>
      <c r="M582" s="407">
        <f>SUBTOTAL(9,M583:M584)</f>
        <v>0</v>
      </c>
      <c r="N582" s="1260"/>
      <c r="O582" s="1260"/>
      <c r="P582" s="1260"/>
      <c r="Q582" s="1260"/>
      <c r="R582" s="1260"/>
      <c r="S582" s="1260"/>
      <c r="T582" s="1260"/>
      <c r="U582" s="1260"/>
      <c r="V582" s="1260"/>
      <c r="W582" s="1260"/>
      <c r="X582" s="1260"/>
      <c r="Y582" s="1260"/>
      <c r="Z582" s="1260"/>
      <c r="AA582" s="1260"/>
      <c r="AB582" s="1260"/>
      <c r="AC582" s="1260"/>
      <c r="AD582" s="1017"/>
      <c r="AE582" s="997"/>
      <c r="AF582" s="998"/>
    </row>
    <row r="583" spans="1:32" x14ac:dyDescent="0.2">
      <c r="A583" s="11">
        <v>188</v>
      </c>
      <c r="B583" s="277"/>
      <c r="C583" s="278"/>
      <c r="D583" s="278"/>
      <c r="E583" s="278"/>
      <c r="F583" s="1455" t="s">
        <v>466</v>
      </c>
      <c r="G583" s="1456"/>
      <c r="H583" s="1456"/>
      <c r="I583" s="1456"/>
      <c r="J583" s="1456"/>
      <c r="K583" s="1456"/>
      <c r="L583" s="1457"/>
      <c r="M583" s="698">
        <v>0</v>
      </c>
      <c r="N583" s="1261"/>
      <c r="O583" s="1261"/>
      <c r="P583" s="1261"/>
      <c r="Q583" s="1261"/>
      <c r="R583" s="1261"/>
      <c r="S583" s="1261"/>
      <c r="T583" s="1261"/>
      <c r="U583" s="1261"/>
      <c r="V583" s="1261"/>
      <c r="W583" s="1261"/>
      <c r="X583" s="1261"/>
      <c r="Y583" s="1261"/>
      <c r="Z583" s="1261"/>
      <c r="AA583" s="1261"/>
      <c r="AB583" s="1261"/>
      <c r="AC583" s="1261"/>
      <c r="AD583" s="1017"/>
      <c r="AE583" s="997"/>
      <c r="AF583" s="998"/>
    </row>
    <row r="584" spans="1:32" x14ac:dyDescent="0.2">
      <c r="A584" s="11">
        <v>189</v>
      </c>
      <c r="B584" s="277"/>
      <c r="C584" s="278"/>
      <c r="D584" s="278"/>
      <c r="E584" s="278"/>
      <c r="F584" s="1449" t="s">
        <v>576</v>
      </c>
      <c r="G584" s="1450"/>
      <c r="H584" s="1450"/>
      <c r="I584" s="1450"/>
      <c r="J584" s="1450"/>
      <c r="K584" s="1450"/>
      <c r="L584" s="1451"/>
      <c r="M584" s="698">
        <v>0</v>
      </c>
      <c r="N584" s="1262"/>
      <c r="O584" s="1262"/>
      <c r="P584" s="1262"/>
      <c r="Q584" s="1262"/>
      <c r="R584" s="1262"/>
      <c r="S584" s="1262"/>
      <c r="T584" s="1262"/>
      <c r="U584" s="1262"/>
      <c r="V584" s="1262"/>
      <c r="W584" s="1262"/>
      <c r="X584" s="1262"/>
      <c r="Y584" s="1262"/>
      <c r="Z584" s="1262"/>
      <c r="AA584" s="1262"/>
      <c r="AB584" s="1262"/>
      <c r="AC584" s="1262"/>
      <c r="AD584" s="1017"/>
      <c r="AE584" s="997"/>
      <c r="AF584" s="998"/>
    </row>
    <row r="585" spans="1:32" ht="15" customHeight="1" x14ac:dyDescent="0.2">
      <c r="A585" s="11">
        <v>326</v>
      </c>
      <c r="B585" s="277"/>
      <c r="C585" s="1546" t="s">
        <v>428</v>
      </c>
      <c r="D585" s="1531"/>
      <c r="E585" s="1531"/>
      <c r="F585" s="1531"/>
      <c r="G585" s="1531"/>
      <c r="H585" s="1531"/>
      <c r="I585" s="1531"/>
      <c r="J585" s="1531"/>
      <c r="K585" s="1531"/>
      <c r="L585" s="1531"/>
      <c r="M585" s="1531"/>
      <c r="N585" s="1531"/>
      <c r="O585" s="1531"/>
      <c r="P585" s="1531"/>
      <c r="Q585" s="1531"/>
      <c r="R585" s="1531"/>
      <c r="S585" s="1531"/>
      <c r="T585" s="1531"/>
      <c r="U585" s="1531"/>
      <c r="V585" s="1531"/>
      <c r="W585" s="1531"/>
      <c r="X585" s="1531"/>
      <c r="Y585" s="1531"/>
      <c r="Z585" s="1531"/>
      <c r="AA585" s="1531"/>
      <c r="AB585" s="1531"/>
      <c r="AC585" s="1531"/>
      <c r="AD585" s="1531"/>
      <c r="AE585" s="1531"/>
      <c r="AF585" s="1547"/>
    </row>
    <row r="586" spans="1:32" x14ac:dyDescent="0.2">
      <c r="A586" s="11">
        <v>232</v>
      </c>
      <c r="B586" s="277"/>
      <c r="C586" s="278"/>
      <c r="D586" s="1485" t="s">
        <v>64</v>
      </c>
      <c r="E586" s="1486"/>
      <c r="F586" s="1486"/>
      <c r="G586" s="1486"/>
      <c r="H586" s="1486"/>
      <c r="I586" s="1486"/>
      <c r="J586" s="1486"/>
      <c r="K586" s="1486"/>
      <c r="L586" s="1486"/>
      <c r="M586" s="1486"/>
      <c r="N586" s="1486"/>
      <c r="O586" s="1486"/>
      <c r="P586" s="1486"/>
      <c r="Q586" s="1486"/>
      <c r="R586" s="1486"/>
      <c r="S586" s="1486"/>
      <c r="T586" s="1486"/>
      <c r="U586" s="1486"/>
      <c r="V586" s="1486"/>
      <c r="W586" s="1486"/>
      <c r="X586" s="1486"/>
      <c r="Y586" s="1486"/>
      <c r="Z586" s="1486"/>
      <c r="AA586" s="1486"/>
      <c r="AB586" s="1486"/>
      <c r="AC586" s="1486"/>
      <c r="AD586" s="1486"/>
      <c r="AE586" s="1486"/>
      <c r="AF586" s="1487"/>
    </row>
    <row r="587" spans="1:32" x14ac:dyDescent="0.2">
      <c r="A587" s="11">
        <v>233</v>
      </c>
      <c r="B587" s="277"/>
      <c r="C587" s="278"/>
      <c r="D587" s="278"/>
      <c r="E587" s="1532" t="s">
        <v>66</v>
      </c>
      <c r="F587" s="1533"/>
      <c r="G587" s="1533"/>
      <c r="H587" s="1533"/>
      <c r="I587" s="1533"/>
      <c r="J587" s="1533"/>
      <c r="K587" s="1533"/>
      <c r="L587" s="1534"/>
      <c r="M587" s="407">
        <f>SUBTOTAL(9,M588:M591)</f>
        <v>0</v>
      </c>
      <c r="N587" s="410">
        <f t="shared" ref="N587:AC587" si="132">SUBTOTAL(9,N588:N591)</f>
        <v>0</v>
      </c>
      <c r="O587" s="414">
        <f t="shared" si="132"/>
        <v>0</v>
      </c>
      <c r="P587" s="413">
        <f t="shared" si="132"/>
        <v>0</v>
      </c>
      <c r="Q587" s="415">
        <f t="shared" si="132"/>
        <v>0</v>
      </c>
      <c r="R587" s="414">
        <f t="shared" si="132"/>
        <v>0</v>
      </c>
      <c r="S587" s="414">
        <f t="shared" si="132"/>
        <v>0</v>
      </c>
      <c r="T587" s="414">
        <f t="shared" si="132"/>
        <v>0</v>
      </c>
      <c r="U587" s="414">
        <f t="shared" si="132"/>
        <v>0</v>
      </c>
      <c r="V587" s="414">
        <f t="shared" si="132"/>
        <v>0</v>
      </c>
      <c r="W587" s="414">
        <f t="shared" si="132"/>
        <v>0</v>
      </c>
      <c r="X587" s="414">
        <f t="shared" si="132"/>
        <v>0</v>
      </c>
      <c r="Y587" s="414">
        <f t="shared" si="132"/>
        <v>0</v>
      </c>
      <c r="Z587" s="414">
        <f t="shared" si="132"/>
        <v>0</v>
      </c>
      <c r="AA587" s="414">
        <f t="shared" si="132"/>
        <v>0</v>
      </c>
      <c r="AB587" s="424">
        <f t="shared" si="132"/>
        <v>0</v>
      </c>
      <c r="AC587" s="407">
        <f t="shared" si="132"/>
        <v>0</v>
      </c>
      <c r="AD587" s="996"/>
      <c r="AE587" s="997"/>
      <c r="AF587" s="998"/>
    </row>
    <row r="588" spans="1:32" x14ac:dyDescent="0.2">
      <c r="A588" s="11">
        <v>234</v>
      </c>
      <c r="B588" s="277"/>
      <c r="C588" s="278"/>
      <c r="D588" s="278"/>
      <c r="E588" s="279"/>
      <c r="F588" s="1455" t="s">
        <v>65</v>
      </c>
      <c r="G588" s="1456"/>
      <c r="H588" s="1456"/>
      <c r="I588" s="1456"/>
      <c r="J588" s="1456"/>
      <c r="K588" s="1456"/>
      <c r="L588" s="1457"/>
      <c r="M588" s="698">
        <v>0</v>
      </c>
      <c r="N588" s="699">
        <v>0</v>
      </c>
      <c r="O588" s="700">
        <v>0</v>
      </c>
      <c r="P588" s="700">
        <v>0</v>
      </c>
      <c r="Q588" s="705">
        <v>0</v>
      </c>
      <c r="R588" s="700">
        <v>0</v>
      </c>
      <c r="S588" s="701">
        <v>0</v>
      </c>
      <c r="T588" s="700">
        <v>0</v>
      </c>
      <c r="U588" s="701">
        <v>0</v>
      </c>
      <c r="V588" s="700">
        <v>0</v>
      </c>
      <c r="W588" s="700">
        <v>0</v>
      </c>
      <c r="X588" s="700">
        <v>0</v>
      </c>
      <c r="Y588" s="700">
        <v>0</v>
      </c>
      <c r="Z588" s="700">
        <v>0</v>
      </c>
      <c r="AA588" s="700">
        <v>0</v>
      </c>
      <c r="AB588" s="706">
        <v>0</v>
      </c>
      <c r="AC588" s="698">
        <v>0</v>
      </c>
      <c r="AD588" s="996"/>
      <c r="AE588" s="997"/>
      <c r="AF588" s="998"/>
    </row>
    <row r="589" spans="1:32" x14ac:dyDescent="0.2">
      <c r="A589" s="11">
        <v>235</v>
      </c>
      <c r="B589" s="277"/>
      <c r="C589" s="278"/>
      <c r="D589" s="278"/>
      <c r="E589" s="279"/>
      <c r="F589" s="1449" t="s">
        <v>68</v>
      </c>
      <c r="G589" s="1450"/>
      <c r="H589" s="1450"/>
      <c r="I589" s="1450"/>
      <c r="J589" s="1450"/>
      <c r="K589" s="1450"/>
      <c r="L589" s="1451"/>
      <c r="M589" s="698">
        <v>0</v>
      </c>
      <c r="N589" s="699">
        <v>0</v>
      </c>
      <c r="O589" s="700">
        <v>0</v>
      </c>
      <c r="P589" s="700">
        <v>0</v>
      </c>
      <c r="Q589" s="705">
        <v>0</v>
      </c>
      <c r="R589" s="700">
        <v>0</v>
      </c>
      <c r="S589" s="701">
        <v>0</v>
      </c>
      <c r="T589" s="700">
        <v>0</v>
      </c>
      <c r="U589" s="701">
        <v>0</v>
      </c>
      <c r="V589" s="700">
        <v>0</v>
      </c>
      <c r="W589" s="700">
        <v>0</v>
      </c>
      <c r="X589" s="700">
        <v>0</v>
      </c>
      <c r="Y589" s="700">
        <v>0</v>
      </c>
      <c r="Z589" s="700">
        <v>0</v>
      </c>
      <c r="AA589" s="700">
        <v>0</v>
      </c>
      <c r="AB589" s="706">
        <v>0</v>
      </c>
      <c r="AC589" s="698">
        <v>0</v>
      </c>
      <c r="AD589" s="996"/>
      <c r="AE589" s="997"/>
      <c r="AF589" s="998"/>
    </row>
    <row r="590" spans="1:32" x14ac:dyDescent="0.2">
      <c r="A590" s="11">
        <v>236</v>
      </c>
      <c r="B590" s="277"/>
      <c r="C590" s="278"/>
      <c r="D590" s="280"/>
      <c r="E590" s="281"/>
      <c r="F590" s="1449" t="s">
        <v>537</v>
      </c>
      <c r="G590" s="1450"/>
      <c r="H590" s="1450"/>
      <c r="I590" s="1450"/>
      <c r="J590" s="1450"/>
      <c r="K590" s="1450"/>
      <c r="L590" s="1451"/>
      <c r="M590" s="698">
        <v>0</v>
      </c>
      <c r="N590" s="699">
        <v>0</v>
      </c>
      <c r="O590" s="700">
        <v>0</v>
      </c>
      <c r="P590" s="700">
        <v>0</v>
      </c>
      <c r="Q590" s="705">
        <v>0</v>
      </c>
      <c r="R590" s="700">
        <v>0</v>
      </c>
      <c r="S590" s="701">
        <v>0</v>
      </c>
      <c r="T590" s="700">
        <v>0</v>
      </c>
      <c r="U590" s="701">
        <v>0</v>
      </c>
      <c r="V590" s="700">
        <v>0</v>
      </c>
      <c r="W590" s="700">
        <v>0</v>
      </c>
      <c r="X590" s="700">
        <v>0</v>
      </c>
      <c r="Y590" s="700">
        <v>0</v>
      </c>
      <c r="Z590" s="700">
        <v>0</v>
      </c>
      <c r="AA590" s="700">
        <v>0</v>
      </c>
      <c r="AB590" s="706">
        <v>0</v>
      </c>
      <c r="AC590" s="698">
        <v>0</v>
      </c>
      <c r="AD590" s="996"/>
      <c r="AE590" s="997"/>
      <c r="AF590" s="998"/>
    </row>
    <row r="591" spans="1:32" ht="27.75" customHeight="1" x14ac:dyDescent="0.2">
      <c r="A591" s="11">
        <v>237</v>
      </c>
      <c r="B591" s="277"/>
      <c r="C591" s="278"/>
      <c r="D591" s="278"/>
      <c r="E591" s="282"/>
      <c r="F591" s="1458" t="s">
        <v>532</v>
      </c>
      <c r="G591" s="1459"/>
      <c r="H591" s="1459"/>
      <c r="I591" s="1459"/>
      <c r="J591" s="1459"/>
      <c r="K591" s="1459"/>
      <c r="L591" s="1460"/>
      <c r="M591" s="698">
        <v>0</v>
      </c>
      <c r="N591" s="699">
        <v>0</v>
      </c>
      <c r="O591" s="700">
        <v>0</v>
      </c>
      <c r="P591" s="700">
        <v>0</v>
      </c>
      <c r="Q591" s="705">
        <v>0</v>
      </c>
      <c r="R591" s="700">
        <v>0</v>
      </c>
      <c r="S591" s="701">
        <v>0</v>
      </c>
      <c r="T591" s="700">
        <v>0</v>
      </c>
      <c r="U591" s="701">
        <v>0</v>
      </c>
      <c r="V591" s="700">
        <v>0</v>
      </c>
      <c r="W591" s="700">
        <v>0</v>
      </c>
      <c r="X591" s="700">
        <v>0</v>
      </c>
      <c r="Y591" s="700">
        <v>0</v>
      </c>
      <c r="Z591" s="700">
        <v>0</v>
      </c>
      <c r="AA591" s="700">
        <v>0</v>
      </c>
      <c r="AB591" s="706">
        <v>0</v>
      </c>
      <c r="AC591" s="698">
        <v>0</v>
      </c>
      <c r="AD591" s="996"/>
      <c r="AE591" s="997"/>
      <c r="AF591" s="998"/>
    </row>
    <row r="592" spans="1:32" ht="15.75" x14ac:dyDescent="0.2">
      <c r="A592" s="11">
        <v>238</v>
      </c>
      <c r="B592" s="277"/>
      <c r="C592" s="278"/>
      <c r="D592" s="283"/>
      <c r="E592" s="1452" t="s">
        <v>67</v>
      </c>
      <c r="F592" s="1453"/>
      <c r="G592" s="1453"/>
      <c r="H592" s="1453"/>
      <c r="I592" s="1453"/>
      <c r="J592" s="1453"/>
      <c r="K592" s="1453"/>
      <c r="L592" s="1454"/>
      <c r="M592" s="407">
        <f>SUBTOTAL(9,M593:M596)</f>
        <v>0</v>
      </c>
      <c r="N592" s="410">
        <f t="shared" ref="N592:AC592" si="133">SUBTOTAL(9,N593:N596)</f>
        <v>0</v>
      </c>
      <c r="O592" s="414">
        <f t="shared" si="133"/>
        <v>0</v>
      </c>
      <c r="P592" s="413">
        <f t="shared" si="133"/>
        <v>0</v>
      </c>
      <c r="Q592" s="415">
        <f t="shared" si="133"/>
        <v>0</v>
      </c>
      <c r="R592" s="414">
        <f t="shared" si="133"/>
        <v>0</v>
      </c>
      <c r="S592" s="414">
        <f t="shared" si="133"/>
        <v>0</v>
      </c>
      <c r="T592" s="414">
        <f t="shared" si="133"/>
        <v>0</v>
      </c>
      <c r="U592" s="414">
        <f t="shared" si="133"/>
        <v>0</v>
      </c>
      <c r="V592" s="414">
        <f t="shared" si="133"/>
        <v>0</v>
      </c>
      <c r="W592" s="414">
        <f t="shared" si="133"/>
        <v>0</v>
      </c>
      <c r="X592" s="414">
        <f t="shared" si="133"/>
        <v>0</v>
      </c>
      <c r="Y592" s="414">
        <f t="shared" si="133"/>
        <v>0</v>
      </c>
      <c r="Z592" s="414">
        <f t="shared" si="133"/>
        <v>0</v>
      </c>
      <c r="AA592" s="414">
        <f t="shared" si="133"/>
        <v>0</v>
      </c>
      <c r="AB592" s="424">
        <f t="shared" si="133"/>
        <v>0</v>
      </c>
      <c r="AC592" s="407">
        <f t="shared" si="133"/>
        <v>0</v>
      </c>
      <c r="AD592" s="996"/>
      <c r="AE592" s="997"/>
      <c r="AF592" s="998"/>
    </row>
    <row r="593" spans="1:32" x14ac:dyDescent="0.2">
      <c r="A593" s="11">
        <v>239</v>
      </c>
      <c r="B593" s="277"/>
      <c r="C593" s="278"/>
      <c r="D593" s="284"/>
      <c r="E593" s="284"/>
      <c r="F593" s="1455" t="s">
        <v>65</v>
      </c>
      <c r="G593" s="1456"/>
      <c r="H593" s="1456"/>
      <c r="I593" s="1456"/>
      <c r="J593" s="1456"/>
      <c r="K593" s="1456"/>
      <c r="L593" s="1457"/>
      <c r="M593" s="698">
        <v>0</v>
      </c>
      <c r="N593" s="699">
        <v>0</v>
      </c>
      <c r="O593" s="700">
        <v>0</v>
      </c>
      <c r="P593" s="700">
        <v>0</v>
      </c>
      <c r="Q593" s="705">
        <v>0</v>
      </c>
      <c r="R593" s="700">
        <v>0</v>
      </c>
      <c r="S593" s="701">
        <v>0</v>
      </c>
      <c r="T593" s="700">
        <v>0</v>
      </c>
      <c r="U593" s="701">
        <v>0</v>
      </c>
      <c r="V593" s="700">
        <v>0</v>
      </c>
      <c r="W593" s="701">
        <v>0</v>
      </c>
      <c r="X593" s="700">
        <v>0</v>
      </c>
      <c r="Y593" s="701">
        <v>0</v>
      </c>
      <c r="Z593" s="700">
        <v>0</v>
      </c>
      <c r="AA593" s="701">
        <v>0</v>
      </c>
      <c r="AB593" s="706">
        <v>0</v>
      </c>
      <c r="AC593" s="698">
        <v>0</v>
      </c>
      <c r="AD593" s="996"/>
      <c r="AE593" s="997"/>
      <c r="AF593" s="998"/>
    </row>
    <row r="594" spans="1:32" x14ac:dyDescent="0.2">
      <c r="A594" s="11">
        <v>240</v>
      </c>
      <c r="B594" s="277"/>
      <c r="C594" s="278"/>
      <c r="D594" s="284"/>
      <c r="E594" s="284"/>
      <c r="F594" s="1449" t="s">
        <v>68</v>
      </c>
      <c r="G594" s="1450"/>
      <c r="H594" s="1450"/>
      <c r="I594" s="1450"/>
      <c r="J594" s="1450"/>
      <c r="K594" s="1450"/>
      <c r="L594" s="1451"/>
      <c r="M594" s="698">
        <v>0</v>
      </c>
      <c r="N594" s="699">
        <v>0</v>
      </c>
      <c r="O594" s="700">
        <v>0</v>
      </c>
      <c r="P594" s="700">
        <v>0</v>
      </c>
      <c r="Q594" s="705">
        <v>0</v>
      </c>
      <c r="R594" s="700">
        <v>0</v>
      </c>
      <c r="S594" s="701">
        <v>0</v>
      </c>
      <c r="T594" s="700">
        <v>0</v>
      </c>
      <c r="U594" s="701">
        <v>0</v>
      </c>
      <c r="V594" s="700">
        <v>0</v>
      </c>
      <c r="W594" s="701">
        <v>0</v>
      </c>
      <c r="X594" s="700">
        <v>0</v>
      </c>
      <c r="Y594" s="701">
        <v>0</v>
      </c>
      <c r="Z594" s="700">
        <v>0</v>
      </c>
      <c r="AA594" s="701">
        <v>0</v>
      </c>
      <c r="AB594" s="706">
        <v>0</v>
      </c>
      <c r="AC594" s="698">
        <v>0</v>
      </c>
      <c r="AD594" s="996"/>
      <c r="AE594" s="997"/>
      <c r="AF594" s="998"/>
    </row>
    <row r="595" spans="1:32" x14ac:dyDescent="0.2">
      <c r="A595" s="11">
        <v>241</v>
      </c>
      <c r="B595" s="277"/>
      <c r="C595" s="278"/>
      <c r="D595" s="285"/>
      <c r="E595" s="285"/>
      <c r="F595" s="1449" t="s">
        <v>537</v>
      </c>
      <c r="G595" s="1450"/>
      <c r="H595" s="1450"/>
      <c r="I595" s="1450"/>
      <c r="J595" s="1450"/>
      <c r="K595" s="1450"/>
      <c r="L595" s="1451"/>
      <c r="M595" s="698">
        <v>0</v>
      </c>
      <c r="N595" s="699">
        <v>0</v>
      </c>
      <c r="O595" s="700">
        <v>0</v>
      </c>
      <c r="P595" s="700">
        <v>0</v>
      </c>
      <c r="Q595" s="705">
        <v>0</v>
      </c>
      <c r="R595" s="700">
        <v>0</v>
      </c>
      <c r="S595" s="701">
        <v>0</v>
      </c>
      <c r="T595" s="700">
        <v>0</v>
      </c>
      <c r="U595" s="701">
        <v>0</v>
      </c>
      <c r="V595" s="700">
        <v>0</v>
      </c>
      <c r="W595" s="701">
        <v>0</v>
      </c>
      <c r="X595" s="700">
        <v>0</v>
      </c>
      <c r="Y595" s="701">
        <v>0</v>
      </c>
      <c r="Z595" s="700">
        <v>0</v>
      </c>
      <c r="AA595" s="701">
        <v>0</v>
      </c>
      <c r="AB595" s="706">
        <v>0</v>
      </c>
      <c r="AC595" s="698">
        <v>0</v>
      </c>
      <c r="AD595" s="996"/>
      <c r="AE595" s="997"/>
      <c r="AF595" s="998"/>
    </row>
    <row r="596" spans="1:32" ht="27.75" customHeight="1" x14ac:dyDescent="0.2">
      <c r="A596" s="11">
        <v>242</v>
      </c>
      <c r="B596" s="277"/>
      <c r="C596" s="278"/>
      <c r="D596" s="280"/>
      <c r="E596" s="280"/>
      <c r="F596" s="1458" t="s">
        <v>532</v>
      </c>
      <c r="G596" s="1459"/>
      <c r="H596" s="1459"/>
      <c r="I596" s="1459"/>
      <c r="J596" s="1459"/>
      <c r="K596" s="1459"/>
      <c r="L596" s="1460"/>
      <c r="M596" s="698">
        <v>0</v>
      </c>
      <c r="N596" s="699">
        <v>0</v>
      </c>
      <c r="O596" s="700">
        <v>0</v>
      </c>
      <c r="P596" s="700">
        <v>0</v>
      </c>
      <c r="Q596" s="705">
        <v>0</v>
      </c>
      <c r="R596" s="700">
        <v>0</v>
      </c>
      <c r="S596" s="701">
        <v>0</v>
      </c>
      <c r="T596" s="700">
        <v>0</v>
      </c>
      <c r="U596" s="701">
        <v>0</v>
      </c>
      <c r="V596" s="700">
        <v>0</v>
      </c>
      <c r="W596" s="701">
        <v>0</v>
      </c>
      <c r="X596" s="700">
        <v>0</v>
      </c>
      <c r="Y596" s="701">
        <v>0</v>
      </c>
      <c r="Z596" s="700">
        <v>0</v>
      </c>
      <c r="AA596" s="701">
        <v>0</v>
      </c>
      <c r="AB596" s="706">
        <v>0</v>
      </c>
      <c r="AC596" s="698">
        <v>0</v>
      </c>
      <c r="AD596" s="996"/>
      <c r="AE596" s="997"/>
      <c r="AF596" s="998"/>
    </row>
    <row r="597" spans="1:32" ht="15.75" customHeight="1" x14ac:dyDescent="0.2">
      <c r="A597" s="11">
        <v>243</v>
      </c>
      <c r="B597" s="277"/>
      <c r="C597" s="278"/>
      <c r="D597" s="285"/>
      <c r="E597" s="1452" t="s">
        <v>556</v>
      </c>
      <c r="F597" s="1453"/>
      <c r="G597" s="1453"/>
      <c r="H597" s="1453"/>
      <c r="I597" s="1453"/>
      <c r="J597" s="1453"/>
      <c r="K597" s="1453"/>
      <c r="L597" s="1454"/>
      <c r="M597" s="407">
        <f>SUBTOTAL(9,M598:M601)</f>
        <v>0</v>
      </c>
      <c r="N597" s="410">
        <f t="shared" ref="N597:AC597" si="134">SUBTOTAL(9,N598:N601)</f>
        <v>0</v>
      </c>
      <c r="O597" s="414">
        <f t="shared" si="134"/>
        <v>0</v>
      </c>
      <c r="P597" s="413">
        <f t="shared" si="134"/>
        <v>0</v>
      </c>
      <c r="Q597" s="415">
        <f t="shared" si="134"/>
        <v>0</v>
      </c>
      <c r="R597" s="414">
        <f t="shared" si="134"/>
        <v>0</v>
      </c>
      <c r="S597" s="414">
        <f t="shared" si="134"/>
        <v>0</v>
      </c>
      <c r="T597" s="414">
        <f t="shared" si="134"/>
        <v>0</v>
      </c>
      <c r="U597" s="414">
        <f t="shared" si="134"/>
        <v>0</v>
      </c>
      <c r="V597" s="414">
        <f t="shared" si="134"/>
        <v>0</v>
      </c>
      <c r="W597" s="414">
        <f t="shared" si="134"/>
        <v>0</v>
      </c>
      <c r="X597" s="414">
        <f t="shared" si="134"/>
        <v>0</v>
      </c>
      <c r="Y597" s="414">
        <f t="shared" si="134"/>
        <v>0</v>
      </c>
      <c r="Z597" s="414">
        <f t="shared" si="134"/>
        <v>0</v>
      </c>
      <c r="AA597" s="414">
        <f t="shared" si="134"/>
        <v>0</v>
      </c>
      <c r="AB597" s="424">
        <f t="shared" si="134"/>
        <v>0</v>
      </c>
      <c r="AC597" s="407">
        <f t="shared" si="134"/>
        <v>0</v>
      </c>
      <c r="AD597" s="996"/>
      <c r="AE597" s="997"/>
      <c r="AF597" s="998"/>
    </row>
    <row r="598" spans="1:32" x14ac:dyDescent="0.2">
      <c r="A598" s="11">
        <v>244</v>
      </c>
      <c r="B598" s="277"/>
      <c r="C598" s="278"/>
      <c r="D598" s="284"/>
      <c r="E598" s="284"/>
      <c r="F598" s="1455" t="s">
        <v>65</v>
      </c>
      <c r="G598" s="1456"/>
      <c r="H598" s="1456"/>
      <c r="I598" s="1456"/>
      <c r="J598" s="1456"/>
      <c r="K598" s="1456"/>
      <c r="L598" s="1457"/>
      <c r="M598" s="698">
        <v>0</v>
      </c>
      <c r="N598" s="699">
        <v>0</v>
      </c>
      <c r="O598" s="700">
        <v>0</v>
      </c>
      <c r="P598" s="700">
        <v>0</v>
      </c>
      <c r="Q598" s="705">
        <v>0</v>
      </c>
      <c r="R598" s="700">
        <v>0</v>
      </c>
      <c r="S598" s="701">
        <v>0</v>
      </c>
      <c r="T598" s="700">
        <v>0</v>
      </c>
      <c r="U598" s="701">
        <v>0</v>
      </c>
      <c r="V598" s="700">
        <v>0</v>
      </c>
      <c r="W598" s="701">
        <v>0</v>
      </c>
      <c r="X598" s="700">
        <v>0</v>
      </c>
      <c r="Y598" s="701">
        <v>0</v>
      </c>
      <c r="Z598" s="700">
        <v>0</v>
      </c>
      <c r="AA598" s="701">
        <v>0</v>
      </c>
      <c r="AB598" s="706">
        <v>0</v>
      </c>
      <c r="AC598" s="698">
        <v>0</v>
      </c>
      <c r="AD598" s="996"/>
      <c r="AE598" s="997"/>
      <c r="AF598" s="998"/>
    </row>
    <row r="599" spans="1:32" x14ac:dyDescent="0.2">
      <c r="A599" s="11">
        <v>245</v>
      </c>
      <c r="B599" s="277"/>
      <c r="C599" s="278"/>
      <c r="D599" s="286"/>
      <c r="E599" s="286"/>
      <c r="F599" s="1449" t="s">
        <v>68</v>
      </c>
      <c r="G599" s="1450"/>
      <c r="H599" s="1450"/>
      <c r="I599" s="1450"/>
      <c r="J599" s="1450"/>
      <c r="K599" s="1450"/>
      <c r="L599" s="1451"/>
      <c r="M599" s="698">
        <v>0</v>
      </c>
      <c r="N599" s="699">
        <v>0</v>
      </c>
      <c r="O599" s="700">
        <v>0</v>
      </c>
      <c r="P599" s="700">
        <v>0</v>
      </c>
      <c r="Q599" s="705">
        <v>0</v>
      </c>
      <c r="R599" s="700">
        <v>0</v>
      </c>
      <c r="S599" s="701">
        <v>0</v>
      </c>
      <c r="T599" s="700">
        <v>0</v>
      </c>
      <c r="U599" s="701">
        <v>0</v>
      </c>
      <c r="V599" s="700">
        <v>0</v>
      </c>
      <c r="W599" s="701">
        <v>0</v>
      </c>
      <c r="X599" s="700">
        <v>0</v>
      </c>
      <c r="Y599" s="701">
        <v>0</v>
      </c>
      <c r="Z599" s="700">
        <v>0</v>
      </c>
      <c r="AA599" s="701">
        <v>0</v>
      </c>
      <c r="AB599" s="706">
        <v>0</v>
      </c>
      <c r="AC599" s="698">
        <v>0</v>
      </c>
      <c r="AD599" s="996"/>
      <c r="AE599" s="997"/>
      <c r="AF599" s="998"/>
    </row>
    <row r="600" spans="1:32" x14ac:dyDescent="0.2">
      <c r="A600" s="11">
        <v>246</v>
      </c>
      <c r="B600" s="277"/>
      <c r="C600" s="278"/>
      <c r="D600" s="286"/>
      <c r="E600" s="286"/>
      <c r="F600" s="1449" t="s">
        <v>537</v>
      </c>
      <c r="G600" s="1450"/>
      <c r="H600" s="1450"/>
      <c r="I600" s="1450"/>
      <c r="J600" s="1450"/>
      <c r="K600" s="1450"/>
      <c r="L600" s="1451"/>
      <c r="M600" s="698">
        <v>0</v>
      </c>
      <c r="N600" s="699">
        <v>0</v>
      </c>
      <c r="O600" s="700">
        <v>0</v>
      </c>
      <c r="P600" s="700">
        <v>0</v>
      </c>
      <c r="Q600" s="705">
        <v>0</v>
      </c>
      <c r="R600" s="700">
        <v>0</v>
      </c>
      <c r="S600" s="701">
        <v>0</v>
      </c>
      <c r="T600" s="700">
        <v>0</v>
      </c>
      <c r="U600" s="701">
        <v>0</v>
      </c>
      <c r="V600" s="700">
        <v>0</v>
      </c>
      <c r="W600" s="701">
        <v>0</v>
      </c>
      <c r="X600" s="700">
        <v>0</v>
      </c>
      <c r="Y600" s="701">
        <v>0</v>
      </c>
      <c r="Z600" s="700">
        <v>0</v>
      </c>
      <c r="AA600" s="701">
        <v>0</v>
      </c>
      <c r="AB600" s="706">
        <v>0</v>
      </c>
      <c r="AC600" s="698">
        <v>0</v>
      </c>
      <c r="AD600" s="996"/>
      <c r="AE600" s="997"/>
      <c r="AF600" s="998"/>
    </row>
    <row r="601" spans="1:32" ht="27.75" customHeight="1" x14ac:dyDescent="0.2">
      <c r="A601" s="11">
        <v>247</v>
      </c>
      <c r="B601" s="277"/>
      <c r="C601" s="278"/>
      <c r="D601" s="287"/>
      <c r="E601" s="287"/>
      <c r="F601" s="1458" t="s">
        <v>532</v>
      </c>
      <c r="G601" s="1459"/>
      <c r="H601" s="1459"/>
      <c r="I601" s="1459"/>
      <c r="J601" s="1459"/>
      <c r="K601" s="1459"/>
      <c r="L601" s="1460"/>
      <c r="M601" s="698">
        <v>0</v>
      </c>
      <c r="N601" s="699">
        <v>0</v>
      </c>
      <c r="O601" s="700">
        <v>0</v>
      </c>
      <c r="P601" s="700">
        <v>0</v>
      </c>
      <c r="Q601" s="705">
        <v>0</v>
      </c>
      <c r="R601" s="700">
        <v>0</v>
      </c>
      <c r="S601" s="701">
        <v>0</v>
      </c>
      <c r="T601" s="700">
        <v>0</v>
      </c>
      <c r="U601" s="701">
        <v>0</v>
      </c>
      <c r="V601" s="700">
        <v>0</v>
      </c>
      <c r="W601" s="701">
        <v>0</v>
      </c>
      <c r="X601" s="700">
        <v>0</v>
      </c>
      <c r="Y601" s="701">
        <v>0</v>
      </c>
      <c r="Z601" s="700">
        <v>0</v>
      </c>
      <c r="AA601" s="701">
        <v>0</v>
      </c>
      <c r="AB601" s="706">
        <v>0</v>
      </c>
      <c r="AC601" s="698">
        <v>0</v>
      </c>
      <c r="AD601" s="996"/>
      <c r="AE601" s="997"/>
      <c r="AF601" s="998"/>
    </row>
    <row r="602" spans="1:32" ht="15" customHeight="1" x14ac:dyDescent="0.2">
      <c r="A602" s="11">
        <v>129</v>
      </c>
      <c r="B602" s="277"/>
      <c r="C602" s="287"/>
      <c r="D602" s="1485" t="s">
        <v>13</v>
      </c>
      <c r="E602" s="1486"/>
      <c r="F602" s="1486"/>
      <c r="G602" s="1486"/>
      <c r="H602" s="1486"/>
      <c r="I602" s="1486"/>
      <c r="J602" s="1486"/>
      <c r="K602" s="1486"/>
      <c r="L602" s="1486"/>
      <c r="M602" s="1486"/>
      <c r="N602" s="1486"/>
      <c r="O602" s="1486"/>
      <c r="P602" s="1486"/>
      <c r="Q602" s="1486"/>
      <c r="R602" s="1486"/>
      <c r="S602" s="1486"/>
      <c r="T602" s="1486"/>
      <c r="U602" s="1486"/>
      <c r="V602" s="1486"/>
      <c r="W602" s="1486"/>
      <c r="X602" s="1486"/>
      <c r="Y602" s="1486"/>
      <c r="Z602" s="1486"/>
      <c r="AA602" s="1486"/>
      <c r="AB602" s="1486"/>
      <c r="AC602" s="1486"/>
      <c r="AD602" s="1486"/>
      <c r="AE602" s="1486"/>
      <c r="AF602" s="1487"/>
    </row>
    <row r="603" spans="1:32" ht="15" customHeight="1" x14ac:dyDescent="0.2">
      <c r="A603" s="11">
        <v>130</v>
      </c>
      <c r="B603" s="277"/>
      <c r="C603" s="287"/>
      <c r="D603" s="287"/>
      <c r="E603" s="1532" t="s">
        <v>14</v>
      </c>
      <c r="F603" s="1533"/>
      <c r="G603" s="1533"/>
      <c r="H603" s="1533"/>
      <c r="I603" s="1533"/>
      <c r="J603" s="1533"/>
      <c r="K603" s="1533"/>
      <c r="L603" s="1534"/>
      <c r="M603" s="407">
        <f>SUBTOTAL(9,M604:M606)</f>
        <v>0</v>
      </c>
      <c r="N603" s="410">
        <f t="shared" ref="N603:AC603" si="135">SUBTOTAL(9,N604:N606)</f>
        <v>0</v>
      </c>
      <c r="O603" s="414">
        <f t="shared" si="135"/>
        <v>0</v>
      </c>
      <c r="P603" s="413">
        <f t="shared" si="135"/>
        <v>0</v>
      </c>
      <c r="Q603" s="415">
        <f t="shared" si="135"/>
        <v>0</v>
      </c>
      <c r="R603" s="414">
        <f t="shared" si="135"/>
        <v>0</v>
      </c>
      <c r="S603" s="414">
        <f t="shared" si="135"/>
        <v>0</v>
      </c>
      <c r="T603" s="414">
        <f t="shared" si="135"/>
        <v>0</v>
      </c>
      <c r="U603" s="414">
        <f t="shared" si="135"/>
        <v>0</v>
      </c>
      <c r="V603" s="414">
        <f t="shared" si="135"/>
        <v>0</v>
      </c>
      <c r="W603" s="414">
        <f t="shared" si="135"/>
        <v>0</v>
      </c>
      <c r="X603" s="414">
        <f t="shared" si="135"/>
        <v>0</v>
      </c>
      <c r="Y603" s="414">
        <f t="shared" si="135"/>
        <v>0</v>
      </c>
      <c r="Z603" s="414">
        <f t="shared" si="135"/>
        <v>0</v>
      </c>
      <c r="AA603" s="414">
        <f t="shared" si="135"/>
        <v>0</v>
      </c>
      <c r="AB603" s="424">
        <f t="shared" si="135"/>
        <v>0</v>
      </c>
      <c r="AC603" s="407">
        <f t="shared" si="135"/>
        <v>0</v>
      </c>
      <c r="AD603" s="996"/>
      <c r="AE603" s="997"/>
      <c r="AF603" s="998"/>
    </row>
    <row r="604" spans="1:32" ht="15" customHeight="1" x14ac:dyDescent="0.2">
      <c r="A604" s="11">
        <v>131</v>
      </c>
      <c r="B604" s="277"/>
      <c r="C604" s="287"/>
      <c r="D604" s="287"/>
      <c r="E604" s="288"/>
      <c r="F604" s="1455" t="s">
        <v>112</v>
      </c>
      <c r="G604" s="1456"/>
      <c r="H604" s="1456"/>
      <c r="I604" s="1456"/>
      <c r="J604" s="1456"/>
      <c r="K604" s="1456"/>
      <c r="L604" s="1457"/>
      <c r="M604" s="698">
        <v>0</v>
      </c>
      <c r="N604" s="699">
        <v>0</v>
      </c>
      <c r="O604" s="700">
        <v>0</v>
      </c>
      <c r="P604" s="700">
        <v>0</v>
      </c>
      <c r="Q604" s="705">
        <v>0</v>
      </c>
      <c r="R604" s="700">
        <v>0</v>
      </c>
      <c r="S604" s="701">
        <v>0</v>
      </c>
      <c r="T604" s="700">
        <v>0</v>
      </c>
      <c r="U604" s="701">
        <v>0</v>
      </c>
      <c r="V604" s="700">
        <v>0</v>
      </c>
      <c r="W604" s="701">
        <v>0</v>
      </c>
      <c r="X604" s="700">
        <v>0</v>
      </c>
      <c r="Y604" s="701">
        <v>0</v>
      </c>
      <c r="Z604" s="700">
        <v>0</v>
      </c>
      <c r="AA604" s="701">
        <v>0</v>
      </c>
      <c r="AB604" s="706">
        <v>0</v>
      </c>
      <c r="AC604" s="698">
        <v>0</v>
      </c>
      <c r="AD604" s="996"/>
      <c r="AE604" s="997"/>
      <c r="AF604" s="998"/>
    </row>
    <row r="605" spans="1:32" ht="15" customHeight="1" x14ac:dyDescent="0.2">
      <c r="A605" s="11">
        <v>132</v>
      </c>
      <c r="B605" s="277"/>
      <c r="C605" s="287"/>
      <c r="D605" s="287"/>
      <c r="E605" s="288"/>
      <c r="F605" s="1449" t="s">
        <v>113</v>
      </c>
      <c r="G605" s="1450"/>
      <c r="H605" s="1450"/>
      <c r="I605" s="1450"/>
      <c r="J605" s="1450"/>
      <c r="K605" s="1450"/>
      <c r="L605" s="1451"/>
      <c r="M605" s="698">
        <v>0</v>
      </c>
      <c r="N605" s="699">
        <v>0</v>
      </c>
      <c r="O605" s="700">
        <v>0</v>
      </c>
      <c r="P605" s="700">
        <v>0</v>
      </c>
      <c r="Q605" s="705">
        <v>0</v>
      </c>
      <c r="R605" s="700">
        <v>0</v>
      </c>
      <c r="S605" s="701">
        <v>0</v>
      </c>
      <c r="T605" s="700">
        <v>0</v>
      </c>
      <c r="U605" s="701">
        <v>0</v>
      </c>
      <c r="V605" s="700">
        <v>0</v>
      </c>
      <c r="W605" s="701">
        <v>0</v>
      </c>
      <c r="X605" s="700">
        <v>0</v>
      </c>
      <c r="Y605" s="701">
        <v>0</v>
      </c>
      <c r="Z605" s="700">
        <v>0</v>
      </c>
      <c r="AA605" s="701">
        <v>0</v>
      </c>
      <c r="AB605" s="706">
        <v>0</v>
      </c>
      <c r="AC605" s="698">
        <v>0</v>
      </c>
      <c r="AD605" s="996"/>
      <c r="AE605" s="997"/>
      <c r="AF605" s="998"/>
    </row>
    <row r="606" spans="1:32" ht="15" customHeight="1" x14ac:dyDescent="0.2">
      <c r="A606" s="11">
        <v>133</v>
      </c>
      <c r="B606" s="277"/>
      <c r="C606" s="287"/>
      <c r="D606" s="287"/>
      <c r="E606" s="288"/>
      <c r="F606" s="1458" t="s">
        <v>557</v>
      </c>
      <c r="G606" s="1459"/>
      <c r="H606" s="1459"/>
      <c r="I606" s="1459"/>
      <c r="J606" s="1459"/>
      <c r="K606" s="1459"/>
      <c r="L606" s="1460"/>
      <c r="M606" s="698">
        <v>0</v>
      </c>
      <c r="N606" s="699">
        <v>0</v>
      </c>
      <c r="O606" s="700">
        <v>0</v>
      </c>
      <c r="P606" s="700">
        <v>0</v>
      </c>
      <c r="Q606" s="705">
        <v>0</v>
      </c>
      <c r="R606" s="700">
        <v>0</v>
      </c>
      <c r="S606" s="701">
        <v>0</v>
      </c>
      <c r="T606" s="700">
        <v>0</v>
      </c>
      <c r="U606" s="701">
        <v>0</v>
      </c>
      <c r="V606" s="700">
        <v>0</v>
      </c>
      <c r="W606" s="701">
        <v>0</v>
      </c>
      <c r="X606" s="700">
        <v>0</v>
      </c>
      <c r="Y606" s="701">
        <v>0</v>
      </c>
      <c r="Z606" s="700">
        <v>0</v>
      </c>
      <c r="AA606" s="701">
        <v>0</v>
      </c>
      <c r="AB606" s="706">
        <v>0</v>
      </c>
      <c r="AC606" s="698">
        <v>0</v>
      </c>
      <c r="AD606" s="996"/>
      <c r="AE606" s="997"/>
      <c r="AF606" s="998"/>
    </row>
    <row r="607" spans="1:32" ht="15" customHeight="1" x14ac:dyDescent="0.2">
      <c r="A607" s="11">
        <v>134</v>
      </c>
      <c r="B607" s="277"/>
      <c r="C607" s="287"/>
      <c r="D607" s="287"/>
      <c r="E607" s="1452" t="s">
        <v>15</v>
      </c>
      <c r="F607" s="1453"/>
      <c r="G607" s="1453"/>
      <c r="H607" s="1453"/>
      <c r="I607" s="1453"/>
      <c r="J607" s="1453"/>
      <c r="K607" s="1453"/>
      <c r="L607" s="1454"/>
      <c r="M607" s="407">
        <f>SUBTOTAL(9,M608:M610)</f>
        <v>0</v>
      </c>
      <c r="N607" s="410">
        <f t="shared" ref="N607:AC607" si="136">SUBTOTAL(9,N608:N610)</f>
        <v>0</v>
      </c>
      <c r="O607" s="414">
        <f t="shared" si="136"/>
        <v>0</v>
      </c>
      <c r="P607" s="413">
        <f t="shared" si="136"/>
        <v>0</v>
      </c>
      <c r="Q607" s="415">
        <f t="shared" si="136"/>
        <v>0</v>
      </c>
      <c r="R607" s="414">
        <f t="shared" si="136"/>
        <v>0</v>
      </c>
      <c r="S607" s="414">
        <f t="shared" si="136"/>
        <v>0</v>
      </c>
      <c r="T607" s="414">
        <f t="shared" si="136"/>
        <v>0</v>
      </c>
      <c r="U607" s="414">
        <f t="shared" si="136"/>
        <v>0</v>
      </c>
      <c r="V607" s="414">
        <f t="shared" si="136"/>
        <v>0</v>
      </c>
      <c r="W607" s="414">
        <f t="shared" si="136"/>
        <v>0</v>
      </c>
      <c r="X607" s="414">
        <f t="shared" si="136"/>
        <v>0</v>
      </c>
      <c r="Y607" s="414">
        <f t="shared" si="136"/>
        <v>0</v>
      </c>
      <c r="Z607" s="414">
        <f t="shared" si="136"/>
        <v>0</v>
      </c>
      <c r="AA607" s="414">
        <f t="shared" si="136"/>
        <v>0</v>
      </c>
      <c r="AB607" s="424">
        <f t="shared" si="136"/>
        <v>0</v>
      </c>
      <c r="AC607" s="407">
        <f t="shared" si="136"/>
        <v>0</v>
      </c>
      <c r="AD607" s="996"/>
      <c r="AE607" s="997"/>
      <c r="AF607" s="998"/>
    </row>
    <row r="608" spans="1:32" ht="15" customHeight="1" x14ac:dyDescent="0.2">
      <c r="A608" s="11">
        <v>135</v>
      </c>
      <c r="B608" s="277"/>
      <c r="C608" s="287"/>
      <c r="D608" s="287"/>
      <c r="E608" s="288"/>
      <c r="F608" s="1455" t="s">
        <v>109</v>
      </c>
      <c r="G608" s="1456"/>
      <c r="H608" s="1456"/>
      <c r="I608" s="1456"/>
      <c r="J608" s="1456"/>
      <c r="K608" s="1456"/>
      <c r="L608" s="1457"/>
      <c r="M608" s="698">
        <v>0</v>
      </c>
      <c r="N608" s="699">
        <v>0</v>
      </c>
      <c r="O608" s="700">
        <v>0</v>
      </c>
      <c r="P608" s="700">
        <v>0</v>
      </c>
      <c r="Q608" s="705">
        <v>0</v>
      </c>
      <c r="R608" s="700">
        <v>0</v>
      </c>
      <c r="S608" s="701">
        <v>0</v>
      </c>
      <c r="T608" s="700">
        <v>0</v>
      </c>
      <c r="U608" s="701">
        <v>0</v>
      </c>
      <c r="V608" s="700">
        <v>0</v>
      </c>
      <c r="W608" s="701">
        <v>0</v>
      </c>
      <c r="X608" s="700">
        <v>0</v>
      </c>
      <c r="Y608" s="701">
        <v>0</v>
      </c>
      <c r="Z608" s="700">
        <v>0</v>
      </c>
      <c r="AA608" s="701">
        <v>0</v>
      </c>
      <c r="AB608" s="706">
        <v>0</v>
      </c>
      <c r="AC608" s="698">
        <v>0</v>
      </c>
      <c r="AD608" s="996"/>
      <c r="AE608" s="997"/>
      <c r="AF608" s="998"/>
    </row>
    <row r="609" spans="1:32" ht="15" customHeight="1" x14ac:dyDescent="0.2">
      <c r="A609" s="11">
        <v>136</v>
      </c>
      <c r="B609" s="277"/>
      <c r="C609" s="287"/>
      <c r="D609" s="287"/>
      <c r="E609" s="288"/>
      <c r="F609" s="1449" t="s">
        <v>110</v>
      </c>
      <c r="G609" s="1450"/>
      <c r="H609" s="1450"/>
      <c r="I609" s="1450"/>
      <c r="J609" s="1450"/>
      <c r="K609" s="1450"/>
      <c r="L609" s="1451"/>
      <c r="M609" s="698">
        <v>0</v>
      </c>
      <c r="N609" s="699">
        <v>0</v>
      </c>
      <c r="O609" s="700">
        <v>0</v>
      </c>
      <c r="P609" s="700">
        <v>0</v>
      </c>
      <c r="Q609" s="705">
        <v>0</v>
      </c>
      <c r="R609" s="700">
        <v>0</v>
      </c>
      <c r="S609" s="701">
        <v>0</v>
      </c>
      <c r="T609" s="700">
        <v>0</v>
      </c>
      <c r="U609" s="701">
        <v>0</v>
      </c>
      <c r="V609" s="700">
        <v>0</v>
      </c>
      <c r="W609" s="701">
        <v>0</v>
      </c>
      <c r="X609" s="700">
        <v>0</v>
      </c>
      <c r="Y609" s="701">
        <v>0</v>
      </c>
      <c r="Z609" s="700">
        <v>0</v>
      </c>
      <c r="AA609" s="701">
        <v>0</v>
      </c>
      <c r="AB609" s="706">
        <v>0</v>
      </c>
      <c r="AC609" s="698">
        <v>0</v>
      </c>
      <c r="AD609" s="996"/>
      <c r="AE609" s="997"/>
      <c r="AF609" s="998"/>
    </row>
    <row r="610" spans="1:32" ht="15" customHeight="1" x14ac:dyDescent="0.2">
      <c r="A610" s="11">
        <v>137</v>
      </c>
      <c r="B610" s="277"/>
      <c r="C610" s="287"/>
      <c r="D610" s="287"/>
      <c r="E610" s="288"/>
      <c r="F610" s="1458" t="s">
        <v>111</v>
      </c>
      <c r="G610" s="1459"/>
      <c r="H610" s="1459"/>
      <c r="I610" s="1459"/>
      <c r="J610" s="1459"/>
      <c r="K610" s="1459"/>
      <c r="L610" s="1460"/>
      <c r="M610" s="698">
        <v>0</v>
      </c>
      <c r="N610" s="699">
        <v>0</v>
      </c>
      <c r="O610" s="700">
        <v>0</v>
      </c>
      <c r="P610" s="700">
        <v>0</v>
      </c>
      <c r="Q610" s="705">
        <v>0</v>
      </c>
      <c r="R610" s="700">
        <v>0</v>
      </c>
      <c r="S610" s="701">
        <v>0</v>
      </c>
      <c r="T610" s="700">
        <v>0</v>
      </c>
      <c r="U610" s="701">
        <v>0</v>
      </c>
      <c r="V610" s="700">
        <v>0</v>
      </c>
      <c r="W610" s="701">
        <v>0</v>
      </c>
      <c r="X610" s="700">
        <v>0</v>
      </c>
      <c r="Y610" s="701">
        <v>0</v>
      </c>
      <c r="Z610" s="700">
        <v>0</v>
      </c>
      <c r="AA610" s="701">
        <v>0</v>
      </c>
      <c r="AB610" s="706">
        <v>0</v>
      </c>
      <c r="AC610" s="698">
        <v>0</v>
      </c>
      <c r="AD610" s="996"/>
      <c r="AE610" s="997"/>
      <c r="AF610" s="998"/>
    </row>
    <row r="611" spans="1:32" ht="15" customHeight="1" x14ac:dyDescent="0.2">
      <c r="A611" s="11">
        <v>138</v>
      </c>
      <c r="B611" s="277"/>
      <c r="C611" s="287"/>
      <c r="D611" s="287"/>
      <c r="E611" s="1452" t="s">
        <v>18</v>
      </c>
      <c r="F611" s="1453"/>
      <c r="G611" s="1453"/>
      <c r="H611" s="1453"/>
      <c r="I611" s="1453"/>
      <c r="J611" s="1453"/>
      <c r="K611" s="1453"/>
      <c r="L611" s="1454"/>
      <c r="M611" s="407">
        <f>SUBTOTAL(9,M612:M614)</f>
        <v>0</v>
      </c>
      <c r="N611" s="410">
        <f t="shared" ref="N611:AC611" si="137">SUBTOTAL(9,N612:N614)</f>
        <v>0</v>
      </c>
      <c r="O611" s="414">
        <f t="shared" si="137"/>
        <v>0</v>
      </c>
      <c r="P611" s="413">
        <f t="shared" si="137"/>
        <v>0</v>
      </c>
      <c r="Q611" s="415">
        <f t="shared" si="137"/>
        <v>0</v>
      </c>
      <c r="R611" s="414">
        <f t="shared" si="137"/>
        <v>0</v>
      </c>
      <c r="S611" s="414">
        <f t="shared" si="137"/>
        <v>0</v>
      </c>
      <c r="T611" s="414">
        <f t="shared" si="137"/>
        <v>0</v>
      </c>
      <c r="U611" s="414">
        <f t="shared" si="137"/>
        <v>0</v>
      </c>
      <c r="V611" s="414">
        <f t="shared" si="137"/>
        <v>0</v>
      </c>
      <c r="W611" s="414">
        <f t="shared" si="137"/>
        <v>0</v>
      </c>
      <c r="X611" s="414">
        <f t="shared" si="137"/>
        <v>0</v>
      </c>
      <c r="Y611" s="414">
        <f t="shared" si="137"/>
        <v>0</v>
      </c>
      <c r="Z611" s="414">
        <f t="shared" si="137"/>
        <v>0</v>
      </c>
      <c r="AA611" s="414">
        <f t="shared" si="137"/>
        <v>0</v>
      </c>
      <c r="AB611" s="424">
        <f t="shared" si="137"/>
        <v>0</v>
      </c>
      <c r="AC611" s="407">
        <f t="shared" si="137"/>
        <v>0</v>
      </c>
      <c r="AD611" s="996"/>
      <c r="AE611" s="997"/>
      <c r="AF611" s="998"/>
    </row>
    <row r="612" spans="1:32" ht="15" customHeight="1" x14ac:dyDescent="0.2">
      <c r="A612" s="11">
        <v>139</v>
      </c>
      <c r="B612" s="277"/>
      <c r="C612" s="287"/>
      <c r="D612" s="287"/>
      <c r="E612" s="288"/>
      <c r="F612" s="1455" t="s">
        <v>114</v>
      </c>
      <c r="G612" s="1456"/>
      <c r="H612" s="1456"/>
      <c r="I612" s="1456"/>
      <c r="J612" s="1456"/>
      <c r="K612" s="1456"/>
      <c r="L612" s="1457"/>
      <c r="M612" s="698">
        <v>0</v>
      </c>
      <c r="N612" s="699">
        <v>0</v>
      </c>
      <c r="O612" s="700">
        <v>0</v>
      </c>
      <c r="P612" s="700">
        <v>0</v>
      </c>
      <c r="Q612" s="705">
        <v>0</v>
      </c>
      <c r="R612" s="700">
        <v>0</v>
      </c>
      <c r="S612" s="701">
        <v>0</v>
      </c>
      <c r="T612" s="700">
        <v>0</v>
      </c>
      <c r="U612" s="701">
        <v>0</v>
      </c>
      <c r="V612" s="700">
        <v>0</v>
      </c>
      <c r="W612" s="701">
        <v>0</v>
      </c>
      <c r="X612" s="700">
        <v>0</v>
      </c>
      <c r="Y612" s="701">
        <v>0</v>
      </c>
      <c r="Z612" s="700">
        <v>0</v>
      </c>
      <c r="AA612" s="701">
        <v>0</v>
      </c>
      <c r="AB612" s="706">
        <v>0</v>
      </c>
      <c r="AC612" s="698">
        <v>0</v>
      </c>
      <c r="AD612" s="996"/>
      <c r="AE612" s="997"/>
      <c r="AF612" s="998"/>
    </row>
    <row r="613" spans="1:32" ht="15" customHeight="1" x14ac:dyDescent="0.2">
      <c r="A613" s="11">
        <v>140</v>
      </c>
      <c r="B613" s="277"/>
      <c r="C613" s="287"/>
      <c r="D613" s="287"/>
      <c r="E613" s="288"/>
      <c r="F613" s="1449" t="s">
        <v>115</v>
      </c>
      <c r="G613" s="1450"/>
      <c r="H613" s="1450"/>
      <c r="I613" s="1450"/>
      <c r="J613" s="1450"/>
      <c r="K613" s="1450"/>
      <c r="L613" s="1451"/>
      <c r="M613" s="698">
        <v>0</v>
      </c>
      <c r="N613" s="699">
        <v>0</v>
      </c>
      <c r="O613" s="700">
        <v>0</v>
      </c>
      <c r="P613" s="700">
        <v>0</v>
      </c>
      <c r="Q613" s="705">
        <v>0</v>
      </c>
      <c r="R613" s="700">
        <v>0</v>
      </c>
      <c r="S613" s="701">
        <v>0</v>
      </c>
      <c r="T613" s="700">
        <v>0</v>
      </c>
      <c r="U613" s="701">
        <v>0</v>
      </c>
      <c r="V613" s="700">
        <v>0</v>
      </c>
      <c r="W613" s="701">
        <v>0</v>
      </c>
      <c r="X613" s="700">
        <v>0</v>
      </c>
      <c r="Y613" s="701">
        <v>0</v>
      </c>
      <c r="Z613" s="700">
        <v>0</v>
      </c>
      <c r="AA613" s="701">
        <v>0</v>
      </c>
      <c r="AB613" s="706">
        <v>0</v>
      </c>
      <c r="AC613" s="698">
        <v>0</v>
      </c>
      <c r="AD613" s="996"/>
      <c r="AE613" s="997"/>
      <c r="AF613" s="998"/>
    </row>
    <row r="614" spans="1:32" ht="15" customHeight="1" x14ac:dyDescent="0.2">
      <c r="A614" s="11">
        <v>141</v>
      </c>
      <c r="B614" s="277"/>
      <c r="C614" s="287"/>
      <c r="D614" s="287"/>
      <c r="E614" s="288"/>
      <c r="F614" s="1458" t="s">
        <v>558</v>
      </c>
      <c r="G614" s="1459"/>
      <c r="H614" s="1459"/>
      <c r="I614" s="1459"/>
      <c r="J614" s="1459"/>
      <c r="K614" s="1459"/>
      <c r="L614" s="1460"/>
      <c r="M614" s="698">
        <v>0</v>
      </c>
      <c r="N614" s="699">
        <v>0</v>
      </c>
      <c r="O614" s="700">
        <v>0</v>
      </c>
      <c r="P614" s="700">
        <v>0</v>
      </c>
      <c r="Q614" s="705">
        <v>0</v>
      </c>
      <c r="R614" s="700">
        <v>0</v>
      </c>
      <c r="S614" s="701">
        <v>0</v>
      </c>
      <c r="T614" s="700">
        <v>0</v>
      </c>
      <c r="U614" s="701">
        <v>0</v>
      </c>
      <c r="V614" s="700">
        <v>0</v>
      </c>
      <c r="W614" s="701">
        <v>0</v>
      </c>
      <c r="X614" s="700">
        <v>0</v>
      </c>
      <c r="Y614" s="701">
        <v>0</v>
      </c>
      <c r="Z614" s="700">
        <v>0</v>
      </c>
      <c r="AA614" s="701">
        <v>0</v>
      </c>
      <c r="AB614" s="706">
        <v>0</v>
      </c>
      <c r="AC614" s="698">
        <v>0</v>
      </c>
      <c r="AD614" s="996"/>
      <c r="AE614" s="997"/>
      <c r="AF614" s="998"/>
    </row>
    <row r="615" spans="1:32" ht="15" customHeight="1" x14ac:dyDescent="0.2">
      <c r="A615" s="11">
        <v>142</v>
      </c>
      <c r="B615" s="277"/>
      <c r="C615" s="287"/>
      <c r="D615" s="1485" t="s">
        <v>22</v>
      </c>
      <c r="E615" s="1486"/>
      <c r="F615" s="1486"/>
      <c r="G615" s="1486"/>
      <c r="H615" s="1486"/>
      <c r="I615" s="1486"/>
      <c r="J615" s="1486"/>
      <c r="K615" s="1486"/>
      <c r="L615" s="1486"/>
      <c r="M615" s="1486"/>
      <c r="N615" s="1486"/>
      <c r="O615" s="1486"/>
      <c r="P615" s="1486"/>
      <c r="Q615" s="1486"/>
      <c r="R615" s="1486"/>
      <c r="S615" s="1486"/>
      <c r="T615" s="1486"/>
      <c r="U615" s="1486"/>
      <c r="V615" s="1486"/>
      <c r="W615" s="1486"/>
      <c r="X615" s="1486"/>
      <c r="Y615" s="1486"/>
      <c r="Z615" s="1486"/>
      <c r="AA615" s="1486"/>
      <c r="AB615" s="1486"/>
      <c r="AC615" s="1486"/>
      <c r="AD615" s="1486"/>
      <c r="AE615" s="1486"/>
      <c r="AF615" s="1487"/>
    </row>
    <row r="616" spans="1:32" ht="15" customHeight="1" x14ac:dyDescent="0.2">
      <c r="A616" s="11">
        <v>143</v>
      </c>
      <c r="B616" s="277"/>
      <c r="C616" s="287"/>
      <c r="D616" s="287"/>
      <c r="E616" s="1532" t="s">
        <v>118</v>
      </c>
      <c r="F616" s="1533"/>
      <c r="G616" s="1533"/>
      <c r="H616" s="1533"/>
      <c r="I616" s="1533"/>
      <c r="J616" s="1533"/>
      <c r="K616" s="1533"/>
      <c r="L616" s="1534"/>
      <c r="M616" s="407">
        <f>SUBTOTAL(9,M617:M618)</f>
        <v>0</v>
      </c>
      <c r="N616" s="410">
        <f t="shared" ref="N616:AC616" si="138">SUBTOTAL(9,N617:N618)</f>
        <v>0</v>
      </c>
      <c r="O616" s="414">
        <f t="shared" si="138"/>
        <v>0</v>
      </c>
      <c r="P616" s="413">
        <f t="shared" si="138"/>
        <v>0</v>
      </c>
      <c r="Q616" s="415">
        <f t="shared" si="138"/>
        <v>0</v>
      </c>
      <c r="R616" s="414">
        <f t="shared" si="138"/>
        <v>0</v>
      </c>
      <c r="S616" s="414">
        <f t="shared" si="138"/>
        <v>0</v>
      </c>
      <c r="T616" s="414">
        <f t="shared" si="138"/>
        <v>0</v>
      </c>
      <c r="U616" s="414">
        <f t="shared" si="138"/>
        <v>0</v>
      </c>
      <c r="V616" s="414">
        <f t="shared" si="138"/>
        <v>0</v>
      </c>
      <c r="W616" s="414">
        <f t="shared" si="138"/>
        <v>0</v>
      </c>
      <c r="X616" s="414">
        <f t="shared" si="138"/>
        <v>0</v>
      </c>
      <c r="Y616" s="414">
        <f t="shared" si="138"/>
        <v>0</v>
      </c>
      <c r="Z616" s="414">
        <f t="shared" si="138"/>
        <v>0</v>
      </c>
      <c r="AA616" s="414">
        <f t="shared" si="138"/>
        <v>0</v>
      </c>
      <c r="AB616" s="424">
        <f t="shared" si="138"/>
        <v>0</v>
      </c>
      <c r="AC616" s="407">
        <f t="shared" si="138"/>
        <v>0</v>
      </c>
      <c r="AD616" s="996"/>
      <c r="AE616" s="997"/>
      <c r="AF616" s="998"/>
    </row>
    <row r="617" spans="1:32" ht="15" customHeight="1" x14ac:dyDescent="0.2">
      <c r="A617" s="11">
        <v>144</v>
      </c>
      <c r="B617" s="277"/>
      <c r="C617" s="287"/>
      <c r="D617" s="287"/>
      <c r="E617" s="288"/>
      <c r="F617" s="1455" t="s">
        <v>124</v>
      </c>
      <c r="G617" s="1456"/>
      <c r="H617" s="1456"/>
      <c r="I617" s="1456"/>
      <c r="J617" s="1456"/>
      <c r="K617" s="1456"/>
      <c r="L617" s="1457"/>
      <c r="M617" s="698">
        <v>0</v>
      </c>
      <c r="N617" s="699">
        <v>0</v>
      </c>
      <c r="O617" s="700">
        <v>0</v>
      </c>
      <c r="P617" s="700">
        <v>0</v>
      </c>
      <c r="Q617" s="705">
        <v>0</v>
      </c>
      <c r="R617" s="700">
        <v>0</v>
      </c>
      <c r="S617" s="701">
        <v>0</v>
      </c>
      <c r="T617" s="700">
        <v>0</v>
      </c>
      <c r="U617" s="701">
        <v>0</v>
      </c>
      <c r="V617" s="700">
        <v>0</v>
      </c>
      <c r="W617" s="701">
        <v>0</v>
      </c>
      <c r="X617" s="700">
        <v>0</v>
      </c>
      <c r="Y617" s="701">
        <v>0</v>
      </c>
      <c r="Z617" s="700">
        <v>0</v>
      </c>
      <c r="AA617" s="701">
        <v>0</v>
      </c>
      <c r="AB617" s="706">
        <v>0</v>
      </c>
      <c r="AC617" s="698">
        <v>0</v>
      </c>
      <c r="AD617" s="996"/>
      <c r="AE617" s="997"/>
      <c r="AF617" s="998"/>
    </row>
    <row r="618" spans="1:32" ht="15" customHeight="1" x14ac:dyDescent="0.2">
      <c r="A618" s="11">
        <v>145</v>
      </c>
      <c r="B618" s="277"/>
      <c r="C618" s="287"/>
      <c r="D618" s="287"/>
      <c r="E618" s="288"/>
      <c r="F618" s="1458" t="s">
        <v>571</v>
      </c>
      <c r="G618" s="1459"/>
      <c r="H618" s="1459"/>
      <c r="I618" s="1459"/>
      <c r="J618" s="1459"/>
      <c r="K618" s="1459"/>
      <c r="L618" s="1460"/>
      <c r="M618" s="698">
        <v>0</v>
      </c>
      <c r="N618" s="699">
        <v>0</v>
      </c>
      <c r="O618" s="700">
        <v>0</v>
      </c>
      <c r="P618" s="700">
        <v>0</v>
      </c>
      <c r="Q618" s="705">
        <v>0</v>
      </c>
      <c r="R618" s="700">
        <v>0</v>
      </c>
      <c r="S618" s="701">
        <v>0</v>
      </c>
      <c r="T618" s="700">
        <v>0</v>
      </c>
      <c r="U618" s="701">
        <v>0</v>
      </c>
      <c r="V618" s="700">
        <v>0</v>
      </c>
      <c r="W618" s="701">
        <v>0</v>
      </c>
      <c r="X618" s="700">
        <v>0</v>
      </c>
      <c r="Y618" s="701">
        <v>0</v>
      </c>
      <c r="Z618" s="700">
        <v>0</v>
      </c>
      <c r="AA618" s="701">
        <v>0</v>
      </c>
      <c r="AB618" s="706">
        <v>0</v>
      </c>
      <c r="AC618" s="698">
        <v>0</v>
      </c>
      <c r="AD618" s="996"/>
      <c r="AE618" s="997"/>
      <c r="AF618" s="998"/>
    </row>
    <row r="619" spans="1:32" ht="15" customHeight="1" x14ac:dyDescent="0.2">
      <c r="A619" s="11">
        <v>146</v>
      </c>
      <c r="B619" s="277"/>
      <c r="C619" s="287"/>
      <c r="D619" s="287"/>
      <c r="E619" s="1452" t="s">
        <v>119</v>
      </c>
      <c r="F619" s="1453"/>
      <c r="G619" s="1453"/>
      <c r="H619" s="1453"/>
      <c r="I619" s="1453"/>
      <c r="J619" s="1453"/>
      <c r="K619" s="1453"/>
      <c r="L619" s="1454"/>
      <c r="M619" s="407">
        <f>SUBTOTAL(9,M620:M622)</f>
        <v>0</v>
      </c>
      <c r="N619" s="410">
        <f t="shared" ref="N619:AC619" si="139">SUBTOTAL(9,N620:N622)</f>
        <v>0</v>
      </c>
      <c r="O619" s="414">
        <f t="shared" si="139"/>
        <v>0</v>
      </c>
      <c r="P619" s="413">
        <f t="shared" si="139"/>
        <v>0</v>
      </c>
      <c r="Q619" s="415">
        <f t="shared" si="139"/>
        <v>0</v>
      </c>
      <c r="R619" s="414">
        <f t="shared" si="139"/>
        <v>0</v>
      </c>
      <c r="S619" s="414">
        <f t="shared" si="139"/>
        <v>0</v>
      </c>
      <c r="T619" s="414">
        <f t="shared" si="139"/>
        <v>0</v>
      </c>
      <c r="U619" s="414">
        <f t="shared" si="139"/>
        <v>0</v>
      </c>
      <c r="V619" s="414">
        <f t="shared" si="139"/>
        <v>0</v>
      </c>
      <c r="W619" s="414">
        <f t="shared" si="139"/>
        <v>0</v>
      </c>
      <c r="X619" s="414">
        <f t="shared" si="139"/>
        <v>0</v>
      </c>
      <c r="Y619" s="414">
        <f t="shared" si="139"/>
        <v>0</v>
      </c>
      <c r="Z619" s="414">
        <f t="shared" si="139"/>
        <v>0</v>
      </c>
      <c r="AA619" s="414">
        <f t="shared" si="139"/>
        <v>0</v>
      </c>
      <c r="AB619" s="424">
        <f t="shared" si="139"/>
        <v>0</v>
      </c>
      <c r="AC619" s="407">
        <f t="shared" si="139"/>
        <v>0</v>
      </c>
      <c r="AD619" s="996"/>
      <c r="AE619" s="997"/>
      <c r="AF619" s="998"/>
    </row>
    <row r="620" spans="1:32" ht="15" customHeight="1" x14ac:dyDescent="0.2">
      <c r="A620" s="11">
        <v>147</v>
      </c>
      <c r="B620" s="277"/>
      <c r="C620" s="287"/>
      <c r="D620" s="287"/>
      <c r="E620" s="288"/>
      <c r="F620" s="1455" t="s">
        <v>116</v>
      </c>
      <c r="G620" s="1456"/>
      <c r="H620" s="1456"/>
      <c r="I620" s="1456"/>
      <c r="J620" s="1456"/>
      <c r="K620" s="1456"/>
      <c r="L620" s="1457"/>
      <c r="M620" s="698">
        <v>0</v>
      </c>
      <c r="N620" s="699">
        <v>0</v>
      </c>
      <c r="O620" s="700">
        <v>0</v>
      </c>
      <c r="P620" s="700">
        <v>0</v>
      </c>
      <c r="Q620" s="705">
        <v>0</v>
      </c>
      <c r="R620" s="700">
        <v>0</v>
      </c>
      <c r="S620" s="701">
        <v>0</v>
      </c>
      <c r="T620" s="700">
        <v>0</v>
      </c>
      <c r="U620" s="701">
        <v>0</v>
      </c>
      <c r="V620" s="700">
        <v>0</v>
      </c>
      <c r="W620" s="701">
        <v>0</v>
      </c>
      <c r="X620" s="700">
        <v>0</v>
      </c>
      <c r="Y620" s="701">
        <v>0</v>
      </c>
      <c r="Z620" s="700">
        <v>0</v>
      </c>
      <c r="AA620" s="701">
        <v>0</v>
      </c>
      <c r="AB620" s="706">
        <v>0</v>
      </c>
      <c r="AC620" s="698">
        <v>0</v>
      </c>
      <c r="AD620" s="996"/>
      <c r="AE620" s="997"/>
      <c r="AF620" s="998"/>
    </row>
    <row r="621" spans="1:32" ht="15" customHeight="1" x14ac:dyDescent="0.2">
      <c r="A621" s="11">
        <v>148</v>
      </c>
      <c r="B621" s="277"/>
      <c r="C621" s="287"/>
      <c r="D621" s="287"/>
      <c r="E621" s="288"/>
      <c r="F621" s="1449" t="s">
        <v>567</v>
      </c>
      <c r="G621" s="1450"/>
      <c r="H621" s="1450"/>
      <c r="I621" s="1450"/>
      <c r="J621" s="1450"/>
      <c r="K621" s="1450"/>
      <c r="L621" s="1451"/>
      <c r="M621" s="698">
        <v>0</v>
      </c>
      <c r="N621" s="699">
        <v>0</v>
      </c>
      <c r="O621" s="700">
        <v>0</v>
      </c>
      <c r="P621" s="700">
        <v>0</v>
      </c>
      <c r="Q621" s="705">
        <v>0</v>
      </c>
      <c r="R621" s="700">
        <v>0</v>
      </c>
      <c r="S621" s="701">
        <v>0</v>
      </c>
      <c r="T621" s="700">
        <v>0</v>
      </c>
      <c r="U621" s="701">
        <v>0</v>
      </c>
      <c r="V621" s="700">
        <v>0</v>
      </c>
      <c r="W621" s="701">
        <v>0</v>
      </c>
      <c r="X621" s="700">
        <v>0</v>
      </c>
      <c r="Y621" s="701">
        <v>0</v>
      </c>
      <c r="Z621" s="700">
        <v>0</v>
      </c>
      <c r="AA621" s="701">
        <v>0</v>
      </c>
      <c r="AB621" s="706">
        <v>0</v>
      </c>
      <c r="AC621" s="698">
        <v>0</v>
      </c>
      <c r="AD621" s="996"/>
      <c r="AE621" s="997"/>
      <c r="AF621" s="998"/>
    </row>
    <row r="622" spans="1:32" ht="27.75" customHeight="1" x14ac:dyDescent="0.2">
      <c r="A622" s="11">
        <v>149</v>
      </c>
      <c r="B622" s="277"/>
      <c r="C622" s="287"/>
      <c r="D622" s="287"/>
      <c r="E622" s="288"/>
      <c r="F622" s="1458" t="s">
        <v>125</v>
      </c>
      <c r="G622" s="1459"/>
      <c r="H622" s="1459"/>
      <c r="I622" s="1459"/>
      <c r="J622" s="1459"/>
      <c r="K622" s="1459"/>
      <c r="L622" s="1460"/>
      <c r="M622" s="698">
        <v>0</v>
      </c>
      <c r="N622" s="699">
        <v>0</v>
      </c>
      <c r="O622" s="700">
        <v>0</v>
      </c>
      <c r="P622" s="700">
        <v>0</v>
      </c>
      <c r="Q622" s="705">
        <v>0</v>
      </c>
      <c r="R622" s="700">
        <v>0</v>
      </c>
      <c r="S622" s="701">
        <v>0</v>
      </c>
      <c r="T622" s="700">
        <v>0</v>
      </c>
      <c r="U622" s="701">
        <v>0</v>
      </c>
      <c r="V622" s="700">
        <v>0</v>
      </c>
      <c r="W622" s="701">
        <v>0</v>
      </c>
      <c r="X622" s="700">
        <v>0</v>
      </c>
      <c r="Y622" s="701">
        <v>0</v>
      </c>
      <c r="Z622" s="700">
        <v>0</v>
      </c>
      <c r="AA622" s="701">
        <v>0</v>
      </c>
      <c r="AB622" s="706">
        <v>0</v>
      </c>
      <c r="AC622" s="698">
        <v>0</v>
      </c>
      <c r="AD622" s="996"/>
      <c r="AE622" s="997"/>
      <c r="AF622" s="998"/>
    </row>
    <row r="623" spans="1:32" ht="15" customHeight="1" x14ac:dyDescent="0.2">
      <c r="A623" s="11">
        <v>150</v>
      </c>
      <c r="B623" s="277"/>
      <c r="C623" s="287"/>
      <c r="D623" s="287"/>
      <c r="E623" s="1452" t="s">
        <v>120</v>
      </c>
      <c r="F623" s="1453"/>
      <c r="G623" s="1453"/>
      <c r="H623" s="1453"/>
      <c r="I623" s="1453"/>
      <c r="J623" s="1453"/>
      <c r="K623" s="1453"/>
      <c r="L623" s="1454"/>
      <c r="M623" s="407">
        <f>SUBTOTAL(9,M624:M625)</f>
        <v>0</v>
      </c>
      <c r="N623" s="410">
        <f t="shared" ref="N623:AC623" si="140">SUBTOTAL(9,N624:N625)</f>
        <v>0</v>
      </c>
      <c r="O623" s="414">
        <f t="shared" si="140"/>
        <v>0</v>
      </c>
      <c r="P623" s="413">
        <f t="shared" si="140"/>
        <v>0</v>
      </c>
      <c r="Q623" s="415">
        <f t="shared" si="140"/>
        <v>0</v>
      </c>
      <c r="R623" s="414">
        <f t="shared" si="140"/>
        <v>0</v>
      </c>
      <c r="S623" s="414">
        <f t="shared" si="140"/>
        <v>0</v>
      </c>
      <c r="T623" s="414">
        <f t="shared" si="140"/>
        <v>0</v>
      </c>
      <c r="U623" s="414">
        <f t="shared" si="140"/>
        <v>0</v>
      </c>
      <c r="V623" s="414">
        <f t="shared" si="140"/>
        <v>0</v>
      </c>
      <c r="W623" s="414">
        <f t="shared" si="140"/>
        <v>0</v>
      </c>
      <c r="X623" s="414">
        <f t="shared" si="140"/>
        <v>0</v>
      </c>
      <c r="Y623" s="414">
        <f t="shared" si="140"/>
        <v>0</v>
      </c>
      <c r="Z623" s="414">
        <f t="shared" si="140"/>
        <v>0</v>
      </c>
      <c r="AA623" s="414">
        <f t="shared" si="140"/>
        <v>0</v>
      </c>
      <c r="AB623" s="424">
        <f t="shared" si="140"/>
        <v>0</v>
      </c>
      <c r="AC623" s="407">
        <f t="shared" si="140"/>
        <v>0</v>
      </c>
      <c r="AD623" s="996"/>
      <c r="AE623" s="997"/>
      <c r="AF623" s="998"/>
    </row>
    <row r="624" spans="1:32" ht="15" customHeight="1" x14ac:dyDescent="0.2">
      <c r="A624" s="11">
        <v>151</v>
      </c>
      <c r="B624" s="277"/>
      <c r="C624" s="287"/>
      <c r="D624" s="287"/>
      <c r="E624" s="288"/>
      <c r="F624" s="1455" t="s">
        <v>117</v>
      </c>
      <c r="G624" s="1456"/>
      <c r="H624" s="1456"/>
      <c r="I624" s="1456"/>
      <c r="J624" s="1456"/>
      <c r="K624" s="1456"/>
      <c r="L624" s="1457"/>
      <c r="M624" s="698">
        <v>0</v>
      </c>
      <c r="N624" s="699">
        <v>0</v>
      </c>
      <c r="O624" s="700">
        <v>0</v>
      </c>
      <c r="P624" s="700">
        <v>0</v>
      </c>
      <c r="Q624" s="705">
        <v>0</v>
      </c>
      <c r="R624" s="700">
        <v>0</v>
      </c>
      <c r="S624" s="701">
        <v>0</v>
      </c>
      <c r="T624" s="700">
        <v>0</v>
      </c>
      <c r="U624" s="701">
        <v>0</v>
      </c>
      <c r="V624" s="700">
        <v>0</v>
      </c>
      <c r="W624" s="701">
        <v>0</v>
      </c>
      <c r="X624" s="700">
        <v>0</v>
      </c>
      <c r="Y624" s="701">
        <v>0</v>
      </c>
      <c r="Z624" s="700">
        <v>0</v>
      </c>
      <c r="AA624" s="701">
        <v>0</v>
      </c>
      <c r="AB624" s="706">
        <v>0</v>
      </c>
      <c r="AC624" s="698">
        <v>0</v>
      </c>
      <c r="AD624" s="996"/>
      <c r="AE624" s="997"/>
      <c r="AF624" s="998"/>
    </row>
    <row r="625" spans="1:32" ht="15" customHeight="1" x14ac:dyDescent="0.2">
      <c r="A625" s="11">
        <v>152</v>
      </c>
      <c r="B625" s="277"/>
      <c r="C625" s="287"/>
      <c r="D625" s="287"/>
      <c r="E625" s="288"/>
      <c r="F625" s="1458" t="s">
        <v>572</v>
      </c>
      <c r="G625" s="1459"/>
      <c r="H625" s="1459"/>
      <c r="I625" s="1459"/>
      <c r="J625" s="1459"/>
      <c r="K625" s="1459"/>
      <c r="L625" s="1460"/>
      <c r="M625" s="698">
        <v>0</v>
      </c>
      <c r="N625" s="699">
        <v>0</v>
      </c>
      <c r="O625" s="700">
        <v>0</v>
      </c>
      <c r="P625" s="700">
        <v>0</v>
      </c>
      <c r="Q625" s="705">
        <v>0</v>
      </c>
      <c r="R625" s="700">
        <v>0</v>
      </c>
      <c r="S625" s="701">
        <v>0</v>
      </c>
      <c r="T625" s="700">
        <v>0</v>
      </c>
      <c r="U625" s="701">
        <v>0</v>
      </c>
      <c r="V625" s="700">
        <v>0</v>
      </c>
      <c r="W625" s="701">
        <v>0</v>
      </c>
      <c r="X625" s="700">
        <v>0</v>
      </c>
      <c r="Y625" s="701">
        <v>0</v>
      </c>
      <c r="Z625" s="700">
        <v>0</v>
      </c>
      <c r="AA625" s="701">
        <v>0</v>
      </c>
      <c r="AB625" s="706">
        <v>0</v>
      </c>
      <c r="AC625" s="698">
        <v>0</v>
      </c>
      <c r="AD625" s="996"/>
      <c r="AE625" s="997"/>
      <c r="AF625" s="998"/>
    </row>
    <row r="626" spans="1:32" ht="15" customHeight="1" x14ac:dyDescent="0.2">
      <c r="A626" s="11">
        <v>153</v>
      </c>
      <c r="B626" s="277"/>
      <c r="C626" s="287"/>
      <c r="D626" s="287"/>
      <c r="E626" s="1452" t="s">
        <v>121</v>
      </c>
      <c r="F626" s="1453"/>
      <c r="G626" s="1453"/>
      <c r="H626" s="1453"/>
      <c r="I626" s="1453"/>
      <c r="J626" s="1453"/>
      <c r="K626" s="1453"/>
      <c r="L626" s="1454"/>
      <c r="M626" s="407">
        <f>SUBTOTAL(9,M627:M629)</f>
        <v>0</v>
      </c>
      <c r="N626" s="410">
        <f t="shared" ref="N626:AC626" si="141">SUBTOTAL(9,N627:N629)</f>
        <v>0</v>
      </c>
      <c r="O626" s="414">
        <f t="shared" si="141"/>
        <v>0</v>
      </c>
      <c r="P626" s="413">
        <f t="shared" si="141"/>
        <v>0</v>
      </c>
      <c r="Q626" s="415">
        <f t="shared" si="141"/>
        <v>0</v>
      </c>
      <c r="R626" s="414">
        <f t="shared" si="141"/>
        <v>0</v>
      </c>
      <c r="S626" s="414">
        <f t="shared" si="141"/>
        <v>0</v>
      </c>
      <c r="T626" s="414">
        <f t="shared" si="141"/>
        <v>0</v>
      </c>
      <c r="U626" s="414">
        <f t="shared" si="141"/>
        <v>0</v>
      </c>
      <c r="V626" s="414">
        <f t="shared" si="141"/>
        <v>0</v>
      </c>
      <c r="W626" s="414">
        <f t="shared" si="141"/>
        <v>0</v>
      </c>
      <c r="X626" s="414">
        <f t="shared" si="141"/>
        <v>0</v>
      </c>
      <c r="Y626" s="414">
        <f t="shared" si="141"/>
        <v>0</v>
      </c>
      <c r="Z626" s="414">
        <f t="shared" si="141"/>
        <v>0</v>
      </c>
      <c r="AA626" s="414">
        <f t="shared" si="141"/>
        <v>0</v>
      </c>
      <c r="AB626" s="424">
        <f t="shared" si="141"/>
        <v>0</v>
      </c>
      <c r="AC626" s="407">
        <f t="shared" si="141"/>
        <v>0</v>
      </c>
      <c r="AD626" s="996"/>
      <c r="AE626" s="997"/>
      <c r="AF626" s="998"/>
    </row>
    <row r="627" spans="1:32" ht="15" customHeight="1" x14ac:dyDescent="0.2">
      <c r="A627" s="11">
        <v>154</v>
      </c>
      <c r="B627" s="277"/>
      <c r="C627" s="287"/>
      <c r="D627" s="287"/>
      <c r="E627" s="288"/>
      <c r="F627" s="1455" t="s">
        <v>122</v>
      </c>
      <c r="G627" s="1456"/>
      <c r="H627" s="1456"/>
      <c r="I627" s="1456"/>
      <c r="J627" s="1456"/>
      <c r="K627" s="1456"/>
      <c r="L627" s="1457"/>
      <c r="M627" s="698">
        <v>0</v>
      </c>
      <c r="N627" s="699">
        <v>0</v>
      </c>
      <c r="O627" s="700">
        <v>0</v>
      </c>
      <c r="P627" s="700">
        <v>0</v>
      </c>
      <c r="Q627" s="705">
        <v>0</v>
      </c>
      <c r="R627" s="700">
        <v>0</v>
      </c>
      <c r="S627" s="701">
        <v>0</v>
      </c>
      <c r="T627" s="700">
        <v>0</v>
      </c>
      <c r="U627" s="701">
        <v>0</v>
      </c>
      <c r="V627" s="700">
        <v>0</v>
      </c>
      <c r="W627" s="701">
        <v>0</v>
      </c>
      <c r="X627" s="700">
        <v>0</v>
      </c>
      <c r="Y627" s="701">
        <v>0</v>
      </c>
      <c r="Z627" s="700">
        <v>0</v>
      </c>
      <c r="AA627" s="701">
        <v>0</v>
      </c>
      <c r="AB627" s="706">
        <v>0</v>
      </c>
      <c r="AC627" s="698">
        <v>0</v>
      </c>
      <c r="AD627" s="996"/>
      <c r="AE627" s="997"/>
      <c r="AF627" s="998"/>
    </row>
    <row r="628" spans="1:32" ht="15" customHeight="1" x14ac:dyDescent="0.2">
      <c r="A628" s="11">
        <v>155</v>
      </c>
      <c r="B628" s="277"/>
      <c r="C628" s="287"/>
      <c r="D628" s="287"/>
      <c r="E628" s="288"/>
      <c r="F628" s="1449" t="s">
        <v>573</v>
      </c>
      <c r="G628" s="1450"/>
      <c r="H628" s="1450"/>
      <c r="I628" s="1450"/>
      <c r="J628" s="1450"/>
      <c r="K628" s="1450"/>
      <c r="L628" s="1451"/>
      <c r="M628" s="698">
        <v>0</v>
      </c>
      <c r="N628" s="699">
        <v>0</v>
      </c>
      <c r="O628" s="700">
        <v>0</v>
      </c>
      <c r="P628" s="700">
        <v>0</v>
      </c>
      <c r="Q628" s="705">
        <v>0</v>
      </c>
      <c r="R628" s="700">
        <v>0</v>
      </c>
      <c r="S628" s="701">
        <v>0</v>
      </c>
      <c r="T628" s="700">
        <v>0</v>
      </c>
      <c r="U628" s="701">
        <v>0</v>
      </c>
      <c r="V628" s="700">
        <v>0</v>
      </c>
      <c r="W628" s="701">
        <v>0</v>
      </c>
      <c r="X628" s="700">
        <v>0</v>
      </c>
      <c r="Y628" s="701">
        <v>0</v>
      </c>
      <c r="Z628" s="700">
        <v>0</v>
      </c>
      <c r="AA628" s="701">
        <v>0</v>
      </c>
      <c r="AB628" s="706">
        <v>0</v>
      </c>
      <c r="AC628" s="698">
        <v>0</v>
      </c>
      <c r="AD628" s="996"/>
      <c r="AE628" s="997"/>
      <c r="AF628" s="998"/>
    </row>
    <row r="629" spans="1:32" ht="27.75" customHeight="1" x14ac:dyDescent="0.2">
      <c r="A629" s="11">
        <v>156</v>
      </c>
      <c r="B629" s="277"/>
      <c r="C629" s="287"/>
      <c r="D629" s="287"/>
      <c r="E629" s="288"/>
      <c r="F629" s="1458" t="s">
        <v>123</v>
      </c>
      <c r="G629" s="1459"/>
      <c r="H629" s="1459"/>
      <c r="I629" s="1459"/>
      <c r="J629" s="1459"/>
      <c r="K629" s="1459"/>
      <c r="L629" s="1460"/>
      <c r="M629" s="698">
        <v>0</v>
      </c>
      <c r="N629" s="699">
        <v>0</v>
      </c>
      <c r="O629" s="700">
        <v>0</v>
      </c>
      <c r="P629" s="700">
        <v>0</v>
      </c>
      <c r="Q629" s="705">
        <v>0</v>
      </c>
      <c r="R629" s="700">
        <v>0</v>
      </c>
      <c r="S629" s="701">
        <v>0</v>
      </c>
      <c r="T629" s="700">
        <v>0</v>
      </c>
      <c r="U629" s="701">
        <v>0</v>
      </c>
      <c r="V629" s="700">
        <v>0</v>
      </c>
      <c r="W629" s="701">
        <v>0</v>
      </c>
      <c r="X629" s="700">
        <v>0</v>
      </c>
      <c r="Y629" s="701">
        <v>0</v>
      </c>
      <c r="Z629" s="700">
        <v>0</v>
      </c>
      <c r="AA629" s="701">
        <v>0</v>
      </c>
      <c r="AB629" s="706">
        <v>0</v>
      </c>
      <c r="AC629" s="698">
        <v>0</v>
      </c>
      <c r="AD629" s="996"/>
      <c r="AE629" s="997"/>
      <c r="AF629" s="998"/>
    </row>
    <row r="630" spans="1:32" ht="15" customHeight="1" x14ac:dyDescent="0.2">
      <c r="A630" s="11">
        <v>157</v>
      </c>
      <c r="B630" s="277"/>
      <c r="C630" s="287"/>
      <c r="D630" s="287"/>
      <c r="E630" s="1452" t="s">
        <v>546</v>
      </c>
      <c r="F630" s="1453"/>
      <c r="G630" s="1453"/>
      <c r="H630" s="1453"/>
      <c r="I630" s="1453"/>
      <c r="J630" s="1453"/>
      <c r="K630" s="1453"/>
      <c r="L630" s="1454"/>
      <c r="M630" s="407">
        <f>SUBTOTAL(9,M631:M632)</f>
        <v>0</v>
      </c>
      <c r="N630" s="410">
        <f t="shared" ref="N630:AC630" si="142">SUBTOTAL(9,N631:N632)</f>
        <v>0</v>
      </c>
      <c r="O630" s="414">
        <f t="shared" si="142"/>
        <v>0</v>
      </c>
      <c r="P630" s="413">
        <f t="shared" si="142"/>
        <v>0</v>
      </c>
      <c r="Q630" s="415">
        <f t="shared" si="142"/>
        <v>0</v>
      </c>
      <c r="R630" s="414">
        <f t="shared" si="142"/>
        <v>0</v>
      </c>
      <c r="S630" s="414">
        <f t="shared" si="142"/>
        <v>0</v>
      </c>
      <c r="T630" s="414">
        <f t="shared" si="142"/>
        <v>0</v>
      </c>
      <c r="U630" s="414">
        <f t="shared" si="142"/>
        <v>0</v>
      </c>
      <c r="V630" s="414">
        <f t="shared" si="142"/>
        <v>0</v>
      </c>
      <c r="W630" s="414">
        <f t="shared" si="142"/>
        <v>0</v>
      </c>
      <c r="X630" s="414">
        <f t="shared" si="142"/>
        <v>0</v>
      </c>
      <c r="Y630" s="414">
        <f t="shared" si="142"/>
        <v>0</v>
      </c>
      <c r="Z630" s="414">
        <f t="shared" si="142"/>
        <v>0</v>
      </c>
      <c r="AA630" s="414">
        <f t="shared" si="142"/>
        <v>0</v>
      </c>
      <c r="AB630" s="424">
        <f t="shared" si="142"/>
        <v>0</v>
      </c>
      <c r="AC630" s="407">
        <f t="shared" si="142"/>
        <v>0</v>
      </c>
      <c r="AD630" s="996"/>
      <c r="AE630" s="997"/>
      <c r="AF630" s="998"/>
    </row>
    <row r="631" spans="1:32" ht="27.75" customHeight="1" x14ac:dyDescent="0.2">
      <c r="A631" s="11">
        <v>158</v>
      </c>
      <c r="B631" s="277"/>
      <c r="C631" s="287"/>
      <c r="D631" s="287"/>
      <c r="E631" s="288"/>
      <c r="F631" s="1455" t="s">
        <v>547</v>
      </c>
      <c r="G631" s="1456"/>
      <c r="H631" s="1456"/>
      <c r="I631" s="1456"/>
      <c r="J631" s="1456"/>
      <c r="K631" s="1456"/>
      <c r="L631" s="1457"/>
      <c r="M631" s="698">
        <v>0</v>
      </c>
      <c r="N631" s="699">
        <v>0</v>
      </c>
      <c r="O631" s="700">
        <v>0</v>
      </c>
      <c r="P631" s="700">
        <v>0</v>
      </c>
      <c r="Q631" s="705">
        <v>0</v>
      </c>
      <c r="R631" s="700">
        <v>0</v>
      </c>
      <c r="S631" s="701">
        <v>0</v>
      </c>
      <c r="T631" s="700">
        <v>0</v>
      </c>
      <c r="U631" s="701">
        <v>0</v>
      </c>
      <c r="V631" s="700">
        <v>0</v>
      </c>
      <c r="W631" s="701">
        <v>0</v>
      </c>
      <c r="X631" s="700">
        <v>0</v>
      </c>
      <c r="Y631" s="701">
        <v>0</v>
      </c>
      <c r="Z631" s="700">
        <v>0</v>
      </c>
      <c r="AA631" s="701">
        <v>0</v>
      </c>
      <c r="AB631" s="706">
        <v>0</v>
      </c>
      <c r="AC631" s="698">
        <v>0</v>
      </c>
      <c r="AD631" s="996"/>
      <c r="AE631" s="997"/>
      <c r="AF631" s="998"/>
    </row>
    <row r="632" spans="1:32" ht="15" customHeight="1" x14ac:dyDescent="0.2">
      <c r="A632" s="11">
        <v>159</v>
      </c>
      <c r="B632" s="277"/>
      <c r="C632" s="287"/>
      <c r="D632" s="287"/>
      <c r="E632" s="288"/>
      <c r="F632" s="1458" t="s">
        <v>570</v>
      </c>
      <c r="G632" s="1459"/>
      <c r="H632" s="1459"/>
      <c r="I632" s="1459"/>
      <c r="J632" s="1459"/>
      <c r="K632" s="1459"/>
      <c r="L632" s="1460"/>
      <c r="M632" s="698">
        <v>0</v>
      </c>
      <c r="N632" s="699">
        <v>0</v>
      </c>
      <c r="O632" s="700">
        <v>0</v>
      </c>
      <c r="P632" s="700">
        <v>0</v>
      </c>
      <c r="Q632" s="705">
        <v>0</v>
      </c>
      <c r="R632" s="700">
        <v>0</v>
      </c>
      <c r="S632" s="701">
        <v>0</v>
      </c>
      <c r="T632" s="700">
        <v>0</v>
      </c>
      <c r="U632" s="701">
        <v>0</v>
      </c>
      <c r="V632" s="700">
        <v>0</v>
      </c>
      <c r="W632" s="701">
        <v>0</v>
      </c>
      <c r="X632" s="700">
        <v>0</v>
      </c>
      <c r="Y632" s="701">
        <v>0</v>
      </c>
      <c r="Z632" s="700">
        <v>0</v>
      </c>
      <c r="AA632" s="701">
        <v>0</v>
      </c>
      <c r="AB632" s="706">
        <v>0</v>
      </c>
      <c r="AC632" s="698">
        <v>0</v>
      </c>
      <c r="AD632" s="996"/>
      <c r="AE632" s="997"/>
      <c r="AF632" s="998"/>
    </row>
    <row r="633" spans="1:32" ht="15" customHeight="1" x14ac:dyDescent="0.2">
      <c r="A633" s="11">
        <v>160</v>
      </c>
      <c r="B633" s="277"/>
      <c r="C633" s="287"/>
      <c r="D633" s="287"/>
      <c r="E633" s="1452" t="s">
        <v>548</v>
      </c>
      <c r="F633" s="1453"/>
      <c r="G633" s="1453"/>
      <c r="H633" s="1453"/>
      <c r="I633" s="1453"/>
      <c r="J633" s="1453"/>
      <c r="K633" s="1453"/>
      <c r="L633" s="1454"/>
      <c r="M633" s="407">
        <f>SUBTOTAL(9,M634:M636)</f>
        <v>0</v>
      </c>
      <c r="N633" s="410">
        <f t="shared" ref="N633:AC633" si="143">SUBTOTAL(9,N634:N636)</f>
        <v>0</v>
      </c>
      <c r="O633" s="414">
        <f t="shared" si="143"/>
        <v>0</v>
      </c>
      <c r="P633" s="413">
        <f t="shared" si="143"/>
        <v>0</v>
      </c>
      <c r="Q633" s="415">
        <f t="shared" si="143"/>
        <v>0</v>
      </c>
      <c r="R633" s="414">
        <f t="shared" si="143"/>
        <v>0</v>
      </c>
      <c r="S633" s="414">
        <f t="shared" si="143"/>
        <v>0</v>
      </c>
      <c r="T633" s="414">
        <f t="shared" si="143"/>
        <v>0</v>
      </c>
      <c r="U633" s="414">
        <f t="shared" si="143"/>
        <v>0</v>
      </c>
      <c r="V633" s="414">
        <f t="shared" si="143"/>
        <v>0</v>
      </c>
      <c r="W633" s="414">
        <f t="shared" si="143"/>
        <v>0</v>
      </c>
      <c r="X633" s="414">
        <f t="shared" si="143"/>
        <v>0</v>
      </c>
      <c r="Y633" s="414">
        <f t="shared" si="143"/>
        <v>0</v>
      </c>
      <c r="Z633" s="414">
        <f t="shared" si="143"/>
        <v>0</v>
      </c>
      <c r="AA633" s="414">
        <f t="shared" si="143"/>
        <v>0</v>
      </c>
      <c r="AB633" s="424">
        <f t="shared" si="143"/>
        <v>0</v>
      </c>
      <c r="AC633" s="407">
        <f t="shared" si="143"/>
        <v>0</v>
      </c>
      <c r="AD633" s="996"/>
      <c r="AE633" s="997"/>
      <c r="AF633" s="998"/>
    </row>
    <row r="634" spans="1:32" ht="15" customHeight="1" x14ac:dyDescent="0.2">
      <c r="A634" s="11">
        <v>161</v>
      </c>
      <c r="B634" s="277"/>
      <c r="C634" s="287"/>
      <c r="D634" s="287"/>
      <c r="E634" s="288"/>
      <c r="F634" s="1455" t="s">
        <v>549</v>
      </c>
      <c r="G634" s="1456"/>
      <c r="H634" s="1456"/>
      <c r="I634" s="1456"/>
      <c r="J634" s="1456"/>
      <c r="K634" s="1456"/>
      <c r="L634" s="1457"/>
      <c r="M634" s="698">
        <v>0</v>
      </c>
      <c r="N634" s="699">
        <v>0</v>
      </c>
      <c r="O634" s="700">
        <v>0</v>
      </c>
      <c r="P634" s="700">
        <v>0</v>
      </c>
      <c r="Q634" s="705">
        <v>0</v>
      </c>
      <c r="R634" s="700">
        <v>0</v>
      </c>
      <c r="S634" s="701">
        <v>0</v>
      </c>
      <c r="T634" s="700">
        <v>0</v>
      </c>
      <c r="U634" s="701">
        <v>0</v>
      </c>
      <c r="V634" s="700">
        <v>0</v>
      </c>
      <c r="W634" s="701">
        <v>0</v>
      </c>
      <c r="X634" s="700">
        <v>0</v>
      </c>
      <c r="Y634" s="701">
        <v>0</v>
      </c>
      <c r="Z634" s="700">
        <v>0</v>
      </c>
      <c r="AA634" s="701">
        <v>0</v>
      </c>
      <c r="AB634" s="706">
        <v>0</v>
      </c>
      <c r="AC634" s="698">
        <v>0</v>
      </c>
      <c r="AD634" s="996"/>
      <c r="AE634" s="997"/>
      <c r="AF634" s="998"/>
    </row>
    <row r="635" spans="1:32" x14ac:dyDescent="0.2">
      <c r="A635" s="11">
        <v>162</v>
      </c>
      <c r="B635" s="277"/>
      <c r="C635" s="278"/>
      <c r="D635" s="278"/>
      <c r="E635" s="278"/>
      <c r="F635" s="1449" t="s">
        <v>574</v>
      </c>
      <c r="G635" s="1450"/>
      <c r="H635" s="1450"/>
      <c r="I635" s="1450"/>
      <c r="J635" s="1450"/>
      <c r="K635" s="1450"/>
      <c r="L635" s="1451"/>
      <c r="M635" s="698">
        <v>0</v>
      </c>
      <c r="N635" s="699">
        <v>0</v>
      </c>
      <c r="O635" s="700">
        <v>0</v>
      </c>
      <c r="P635" s="700">
        <v>0</v>
      </c>
      <c r="Q635" s="705">
        <v>0</v>
      </c>
      <c r="R635" s="700">
        <v>0</v>
      </c>
      <c r="S635" s="701">
        <v>0</v>
      </c>
      <c r="T635" s="700">
        <v>0</v>
      </c>
      <c r="U635" s="701">
        <v>0</v>
      </c>
      <c r="V635" s="700">
        <v>0</v>
      </c>
      <c r="W635" s="701">
        <v>0</v>
      </c>
      <c r="X635" s="700">
        <v>0</v>
      </c>
      <c r="Y635" s="701">
        <v>0</v>
      </c>
      <c r="Z635" s="700">
        <v>0</v>
      </c>
      <c r="AA635" s="701">
        <v>0</v>
      </c>
      <c r="AB635" s="706">
        <v>0</v>
      </c>
      <c r="AC635" s="698">
        <v>0</v>
      </c>
      <c r="AD635" s="996"/>
      <c r="AE635" s="997"/>
      <c r="AF635" s="998"/>
    </row>
    <row r="636" spans="1:32" ht="27.75" customHeight="1" x14ac:dyDescent="0.2">
      <c r="A636" s="11">
        <v>163</v>
      </c>
      <c r="B636" s="277"/>
      <c r="C636" s="278"/>
      <c r="D636" s="278"/>
      <c r="E636" s="278"/>
      <c r="F636" s="1458" t="s">
        <v>669</v>
      </c>
      <c r="G636" s="1459"/>
      <c r="H636" s="1459"/>
      <c r="I636" s="1459"/>
      <c r="J636" s="1459"/>
      <c r="K636" s="1459"/>
      <c r="L636" s="1460"/>
      <c r="M636" s="698">
        <v>0</v>
      </c>
      <c r="N636" s="699">
        <v>0</v>
      </c>
      <c r="O636" s="700">
        <v>0</v>
      </c>
      <c r="P636" s="700">
        <v>0</v>
      </c>
      <c r="Q636" s="705">
        <v>0</v>
      </c>
      <c r="R636" s="700">
        <v>0</v>
      </c>
      <c r="S636" s="701">
        <v>0</v>
      </c>
      <c r="T636" s="700">
        <v>0</v>
      </c>
      <c r="U636" s="701">
        <v>0</v>
      </c>
      <c r="V636" s="700">
        <v>0</v>
      </c>
      <c r="W636" s="701">
        <v>0</v>
      </c>
      <c r="X636" s="700">
        <v>0</v>
      </c>
      <c r="Y636" s="701">
        <v>0</v>
      </c>
      <c r="Z636" s="700">
        <v>0</v>
      </c>
      <c r="AA636" s="701">
        <v>0</v>
      </c>
      <c r="AB636" s="706">
        <v>0</v>
      </c>
      <c r="AC636" s="698">
        <v>0</v>
      </c>
      <c r="AD636" s="996"/>
      <c r="AE636" s="997"/>
      <c r="AF636" s="998"/>
    </row>
    <row r="637" spans="1:32" x14ac:dyDescent="0.2">
      <c r="A637" s="11">
        <v>164</v>
      </c>
      <c r="B637" s="277"/>
      <c r="C637" s="278"/>
      <c r="D637" s="1485" t="s">
        <v>23</v>
      </c>
      <c r="E637" s="1486"/>
      <c r="F637" s="1486"/>
      <c r="G637" s="1486"/>
      <c r="H637" s="1486"/>
      <c r="I637" s="1486"/>
      <c r="J637" s="1486"/>
      <c r="K637" s="1486"/>
      <c r="L637" s="1486"/>
      <c r="M637" s="1486"/>
      <c r="N637" s="1486"/>
      <c r="O637" s="1486"/>
      <c r="P637" s="1486"/>
      <c r="Q637" s="1486"/>
      <c r="R637" s="1486"/>
      <c r="S637" s="1486"/>
      <c r="T637" s="1486"/>
      <c r="U637" s="1486"/>
      <c r="V637" s="1486"/>
      <c r="W637" s="1486"/>
      <c r="X637" s="1486"/>
      <c r="Y637" s="1486"/>
      <c r="Z637" s="1486"/>
      <c r="AA637" s="1486"/>
      <c r="AB637" s="1486"/>
      <c r="AC637" s="1486"/>
      <c r="AD637" s="1486"/>
      <c r="AE637" s="1486"/>
      <c r="AF637" s="1487"/>
    </row>
    <row r="638" spans="1:32" x14ac:dyDescent="0.2">
      <c r="A638" s="11">
        <v>165</v>
      </c>
      <c r="B638" s="277"/>
      <c r="C638" s="278"/>
      <c r="D638" s="278"/>
      <c r="E638" s="1532" t="s">
        <v>126</v>
      </c>
      <c r="F638" s="1533"/>
      <c r="G638" s="1533"/>
      <c r="H638" s="1533"/>
      <c r="I638" s="1533"/>
      <c r="J638" s="1533"/>
      <c r="K638" s="1533"/>
      <c r="L638" s="1534"/>
      <c r="M638" s="407">
        <f>SUBTOTAL(9,M639:M640)</f>
        <v>0</v>
      </c>
      <c r="N638" s="410">
        <f t="shared" ref="N638:AC638" si="144">SUBTOTAL(9,N639:N640)</f>
        <v>0</v>
      </c>
      <c r="O638" s="414">
        <f t="shared" si="144"/>
        <v>0</v>
      </c>
      <c r="P638" s="413">
        <f t="shared" si="144"/>
        <v>0</v>
      </c>
      <c r="Q638" s="415">
        <f t="shared" si="144"/>
        <v>0</v>
      </c>
      <c r="R638" s="414">
        <f t="shared" si="144"/>
        <v>0</v>
      </c>
      <c r="S638" s="414">
        <f t="shared" si="144"/>
        <v>0</v>
      </c>
      <c r="T638" s="414">
        <f t="shared" si="144"/>
        <v>0</v>
      </c>
      <c r="U638" s="414">
        <f t="shared" si="144"/>
        <v>0</v>
      </c>
      <c r="V638" s="414">
        <f t="shared" si="144"/>
        <v>0</v>
      </c>
      <c r="W638" s="414">
        <f t="shared" si="144"/>
        <v>0</v>
      </c>
      <c r="X638" s="414">
        <f t="shared" si="144"/>
        <v>0</v>
      </c>
      <c r="Y638" s="414">
        <f t="shared" si="144"/>
        <v>0</v>
      </c>
      <c r="Z638" s="414">
        <f t="shared" si="144"/>
        <v>0</v>
      </c>
      <c r="AA638" s="414">
        <f t="shared" si="144"/>
        <v>0</v>
      </c>
      <c r="AB638" s="424">
        <f t="shared" si="144"/>
        <v>0</v>
      </c>
      <c r="AC638" s="407">
        <f t="shared" si="144"/>
        <v>0</v>
      </c>
      <c r="AD638" s="996"/>
      <c r="AE638" s="997"/>
      <c r="AF638" s="998"/>
    </row>
    <row r="639" spans="1:32" x14ac:dyDescent="0.2">
      <c r="A639" s="11">
        <v>166</v>
      </c>
      <c r="B639" s="277"/>
      <c r="C639" s="278"/>
      <c r="D639" s="278"/>
      <c r="E639" s="278"/>
      <c r="F639" s="1455" t="s">
        <v>127</v>
      </c>
      <c r="G639" s="1456"/>
      <c r="H639" s="1456"/>
      <c r="I639" s="1456"/>
      <c r="J639" s="1456"/>
      <c r="K639" s="1456"/>
      <c r="L639" s="1457"/>
      <c r="M639" s="698">
        <v>0</v>
      </c>
      <c r="N639" s="699">
        <v>0</v>
      </c>
      <c r="O639" s="700">
        <v>0</v>
      </c>
      <c r="P639" s="700">
        <v>0</v>
      </c>
      <c r="Q639" s="705">
        <v>0</v>
      </c>
      <c r="R639" s="700">
        <v>0</v>
      </c>
      <c r="S639" s="701">
        <v>0</v>
      </c>
      <c r="T639" s="700">
        <v>0</v>
      </c>
      <c r="U639" s="701">
        <v>0</v>
      </c>
      <c r="V639" s="700">
        <v>0</v>
      </c>
      <c r="W639" s="701">
        <v>0</v>
      </c>
      <c r="X639" s="700">
        <v>0</v>
      </c>
      <c r="Y639" s="701">
        <v>0</v>
      </c>
      <c r="Z639" s="700">
        <v>0</v>
      </c>
      <c r="AA639" s="701">
        <v>0</v>
      </c>
      <c r="AB639" s="706">
        <v>0</v>
      </c>
      <c r="AC639" s="698">
        <v>0</v>
      </c>
      <c r="AD639" s="996"/>
      <c r="AE639" s="997"/>
      <c r="AF639" s="998"/>
    </row>
    <row r="640" spans="1:32" x14ac:dyDescent="0.2">
      <c r="A640" s="11">
        <v>167</v>
      </c>
      <c r="B640" s="277"/>
      <c r="C640" s="278"/>
      <c r="D640" s="278"/>
      <c r="E640" s="278"/>
      <c r="F640" s="1458" t="s">
        <v>128</v>
      </c>
      <c r="G640" s="1459"/>
      <c r="H640" s="1459"/>
      <c r="I640" s="1459"/>
      <c r="J640" s="1459"/>
      <c r="K640" s="1459"/>
      <c r="L640" s="1460"/>
      <c r="M640" s="698">
        <v>0</v>
      </c>
      <c r="N640" s="699">
        <v>0</v>
      </c>
      <c r="O640" s="700">
        <v>0</v>
      </c>
      <c r="P640" s="700">
        <v>0</v>
      </c>
      <c r="Q640" s="705">
        <v>0</v>
      </c>
      <c r="R640" s="700">
        <v>0</v>
      </c>
      <c r="S640" s="701">
        <v>0</v>
      </c>
      <c r="T640" s="700">
        <v>0</v>
      </c>
      <c r="U640" s="701">
        <v>0</v>
      </c>
      <c r="V640" s="700">
        <v>0</v>
      </c>
      <c r="W640" s="701">
        <v>0</v>
      </c>
      <c r="X640" s="700">
        <v>0</v>
      </c>
      <c r="Y640" s="701">
        <v>0</v>
      </c>
      <c r="Z640" s="700">
        <v>0</v>
      </c>
      <c r="AA640" s="701">
        <v>0</v>
      </c>
      <c r="AB640" s="706">
        <v>0</v>
      </c>
      <c r="AC640" s="698">
        <v>0</v>
      </c>
      <c r="AD640" s="996"/>
      <c r="AE640" s="997"/>
      <c r="AF640" s="998"/>
    </row>
    <row r="641" spans="1:32" x14ac:dyDescent="0.2">
      <c r="A641" s="11">
        <v>168</v>
      </c>
      <c r="B641" s="277"/>
      <c r="C641" s="278"/>
      <c r="D641" s="278"/>
      <c r="E641" s="1452" t="s">
        <v>129</v>
      </c>
      <c r="F641" s="1453"/>
      <c r="G641" s="1453"/>
      <c r="H641" s="1453"/>
      <c r="I641" s="1453"/>
      <c r="J641" s="1453"/>
      <c r="K641" s="1453"/>
      <c r="L641" s="1454"/>
      <c r="M641" s="407">
        <f>SUBTOTAL(9,M642:M643)</f>
        <v>0</v>
      </c>
      <c r="N641" s="410">
        <f t="shared" ref="N641:AC641" si="145">SUBTOTAL(9,N642:N643)</f>
        <v>0</v>
      </c>
      <c r="O641" s="414">
        <f t="shared" si="145"/>
        <v>0</v>
      </c>
      <c r="P641" s="413">
        <f t="shared" si="145"/>
        <v>0</v>
      </c>
      <c r="Q641" s="415">
        <f t="shared" si="145"/>
        <v>0</v>
      </c>
      <c r="R641" s="414">
        <f t="shared" si="145"/>
        <v>0</v>
      </c>
      <c r="S641" s="414">
        <f t="shared" si="145"/>
        <v>0</v>
      </c>
      <c r="T641" s="414">
        <f t="shared" si="145"/>
        <v>0</v>
      </c>
      <c r="U641" s="414">
        <f t="shared" si="145"/>
        <v>0</v>
      </c>
      <c r="V641" s="414">
        <f t="shared" si="145"/>
        <v>0</v>
      </c>
      <c r="W641" s="414">
        <f t="shared" si="145"/>
        <v>0</v>
      </c>
      <c r="X641" s="414">
        <f t="shared" si="145"/>
        <v>0</v>
      </c>
      <c r="Y641" s="414">
        <f t="shared" si="145"/>
        <v>0</v>
      </c>
      <c r="Z641" s="414">
        <f t="shared" si="145"/>
        <v>0</v>
      </c>
      <c r="AA641" s="414">
        <f t="shared" si="145"/>
        <v>0</v>
      </c>
      <c r="AB641" s="424">
        <f t="shared" si="145"/>
        <v>0</v>
      </c>
      <c r="AC641" s="407">
        <f t="shared" si="145"/>
        <v>0</v>
      </c>
      <c r="AD641" s="996"/>
      <c r="AE641" s="997"/>
      <c r="AF641" s="998"/>
    </row>
    <row r="642" spans="1:32" x14ac:dyDescent="0.2">
      <c r="A642" s="11">
        <v>169</v>
      </c>
      <c r="B642" s="277"/>
      <c r="C642" s="278"/>
      <c r="D642" s="278"/>
      <c r="E642" s="278"/>
      <c r="F642" s="1455" t="s">
        <v>130</v>
      </c>
      <c r="G642" s="1456"/>
      <c r="H642" s="1456"/>
      <c r="I642" s="1456"/>
      <c r="J642" s="1456"/>
      <c r="K642" s="1456"/>
      <c r="L642" s="1457"/>
      <c r="M642" s="698">
        <v>0</v>
      </c>
      <c r="N642" s="699">
        <v>0</v>
      </c>
      <c r="O642" s="700">
        <v>0</v>
      </c>
      <c r="P642" s="700">
        <v>0</v>
      </c>
      <c r="Q642" s="705">
        <v>0</v>
      </c>
      <c r="R642" s="700">
        <v>0</v>
      </c>
      <c r="S642" s="701">
        <v>0</v>
      </c>
      <c r="T642" s="700">
        <v>0</v>
      </c>
      <c r="U642" s="701">
        <v>0</v>
      </c>
      <c r="V642" s="700">
        <v>0</v>
      </c>
      <c r="W642" s="701">
        <v>0</v>
      </c>
      <c r="X642" s="700">
        <v>0</v>
      </c>
      <c r="Y642" s="701">
        <v>0</v>
      </c>
      <c r="Z642" s="700">
        <v>0</v>
      </c>
      <c r="AA642" s="701">
        <v>0</v>
      </c>
      <c r="AB642" s="706">
        <v>0</v>
      </c>
      <c r="AC642" s="698">
        <v>0</v>
      </c>
      <c r="AD642" s="996"/>
      <c r="AE642" s="997"/>
      <c r="AF642" s="998"/>
    </row>
    <row r="643" spans="1:32" x14ac:dyDescent="0.2">
      <c r="A643" s="11">
        <v>170</v>
      </c>
      <c r="B643" s="277"/>
      <c r="C643" s="278"/>
      <c r="D643" s="278"/>
      <c r="E643" s="278"/>
      <c r="F643" s="1458" t="s">
        <v>131</v>
      </c>
      <c r="G643" s="1459"/>
      <c r="H643" s="1459"/>
      <c r="I643" s="1459"/>
      <c r="J643" s="1459"/>
      <c r="K643" s="1459"/>
      <c r="L643" s="1460"/>
      <c r="M643" s="698">
        <v>0</v>
      </c>
      <c r="N643" s="699">
        <v>0</v>
      </c>
      <c r="O643" s="700">
        <v>0</v>
      </c>
      <c r="P643" s="700">
        <v>0</v>
      </c>
      <c r="Q643" s="705">
        <v>0</v>
      </c>
      <c r="R643" s="700">
        <v>0</v>
      </c>
      <c r="S643" s="701">
        <v>0</v>
      </c>
      <c r="T643" s="700">
        <v>0</v>
      </c>
      <c r="U643" s="701">
        <v>0</v>
      </c>
      <c r="V643" s="700">
        <v>0</v>
      </c>
      <c r="W643" s="701">
        <v>0</v>
      </c>
      <c r="X643" s="700">
        <v>0</v>
      </c>
      <c r="Y643" s="701">
        <v>0</v>
      </c>
      <c r="Z643" s="700">
        <v>0</v>
      </c>
      <c r="AA643" s="701">
        <v>0</v>
      </c>
      <c r="AB643" s="706">
        <v>0</v>
      </c>
      <c r="AC643" s="698">
        <v>0</v>
      </c>
      <c r="AD643" s="996"/>
      <c r="AE643" s="997"/>
      <c r="AF643" s="998"/>
    </row>
    <row r="644" spans="1:32" x14ac:dyDescent="0.2">
      <c r="A644" s="11">
        <v>171</v>
      </c>
      <c r="B644" s="277"/>
      <c r="C644" s="278"/>
      <c r="D644" s="278"/>
      <c r="E644" s="1452" t="s">
        <v>132</v>
      </c>
      <c r="F644" s="1453"/>
      <c r="G644" s="1453"/>
      <c r="H644" s="1453"/>
      <c r="I644" s="1453"/>
      <c r="J644" s="1453"/>
      <c r="K644" s="1453"/>
      <c r="L644" s="1454"/>
      <c r="M644" s="407">
        <f>SUBTOTAL(9,M645:M646)</f>
        <v>0</v>
      </c>
      <c r="N644" s="410">
        <f t="shared" ref="N644:AC644" si="146">SUBTOTAL(9,N645:N646)</f>
        <v>0</v>
      </c>
      <c r="O644" s="414">
        <f t="shared" si="146"/>
        <v>0</v>
      </c>
      <c r="P644" s="413">
        <f t="shared" si="146"/>
        <v>0</v>
      </c>
      <c r="Q644" s="415">
        <f t="shared" si="146"/>
        <v>0</v>
      </c>
      <c r="R644" s="414">
        <f t="shared" si="146"/>
        <v>0</v>
      </c>
      <c r="S644" s="414">
        <f t="shared" si="146"/>
        <v>0</v>
      </c>
      <c r="T644" s="414">
        <f t="shared" si="146"/>
        <v>0</v>
      </c>
      <c r="U644" s="414">
        <f t="shared" si="146"/>
        <v>0</v>
      </c>
      <c r="V644" s="414">
        <f t="shared" si="146"/>
        <v>0</v>
      </c>
      <c r="W644" s="414">
        <f t="shared" si="146"/>
        <v>0</v>
      </c>
      <c r="X644" s="414">
        <f t="shared" si="146"/>
        <v>0</v>
      </c>
      <c r="Y644" s="414">
        <f t="shared" si="146"/>
        <v>0</v>
      </c>
      <c r="Z644" s="414">
        <f t="shared" si="146"/>
        <v>0</v>
      </c>
      <c r="AA644" s="414">
        <f t="shared" si="146"/>
        <v>0</v>
      </c>
      <c r="AB644" s="424">
        <f t="shared" si="146"/>
        <v>0</v>
      </c>
      <c r="AC644" s="407">
        <f t="shared" si="146"/>
        <v>0</v>
      </c>
      <c r="AD644" s="996"/>
      <c r="AE644" s="997"/>
      <c r="AF644" s="998"/>
    </row>
    <row r="645" spans="1:32" x14ac:dyDescent="0.2">
      <c r="A645" s="11">
        <v>172</v>
      </c>
      <c r="B645" s="277"/>
      <c r="C645" s="278"/>
      <c r="D645" s="278"/>
      <c r="E645" s="278"/>
      <c r="F645" s="1455" t="s">
        <v>133</v>
      </c>
      <c r="G645" s="1456"/>
      <c r="H645" s="1456"/>
      <c r="I645" s="1456"/>
      <c r="J645" s="1456"/>
      <c r="K645" s="1456"/>
      <c r="L645" s="1457"/>
      <c r="M645" s="698">
        <v>0</v>
      </c>
      <c r="N645" s="699">
        <v>0</v>
      </c>
      <c r="O645" s="700">
        <v>0</v>
      </c>
      <c r="P645" s="700">
        <v>0</v>
      </c>
      <c r="Q645" s="705">
        <v>0</v>
      </c>
      <c r="R645" s="700">
        <v>0</v>
      </c>
      <c r="S645" s="701">
        <v>0</v>
      </c>
      <c r="T645" s="700">
        <v>0</v>
      </c>
      <c r="U645" s="701">
        <v>0</v>
      </c>
      <c r="V645" s="700">
        <v>0</v>
      </c>
      <c r="W645" s="701">
        <v>0</v>
      </c>
      <c r="X645" s="700">
        <v>0</v>
      </c>
      <c r="Y645" s="701">
        <v>0</v>
      </c>
      <c r="Z645" s="700">
        <v>0</v>
      </c>
      <c r="AA645" s="701">
        <v>0</v>
      </c>
      <c r="AB645" s="706">
        <v>0</v>
      </c>
      <c r="AC645" s="698">
        <v>0</v>
      </c>
      <c r="AD645" s="996"/>
      <c r="AE645" s="997"/>
      <c r="AF645" s="998"/>
    </row>
    <row r="646" spans="1:32" x14ac:dyDescent="0.2">
      <c r="A646" s="11">
        <v>173</v>
      </c>
      <c r="B646" s="277"/>
      <c r="C646" s="278"/>
      <c r="D646" s="278"/>
      <c r="E646" s="278"/>
      <c r="F646" s="1458" t="s">
        <v>134</v>
      </c>
      <c r="G646" s="1459"/>
      <c r="H646" s="1459"/>
      <c r="I646" s="1459"/>
      <c r="J646" s="1459"/>
      <c r="K646" s="1459"/>
      <c r="L646" s="1460"/>
      <c r="M646" s="698">
        <v>0</v>
      </c>
      <c r="N646" s="699">
        <v>0</v>
      </c>
      <c r="O646" s="700">
        <v>0</v>
      </c>
      <c r="P646" s="700">
        <v>0</v>
      </c>
      <c r="Q646" s="705">
        <v>0</v>
      </c>
      <c r="R646" s="700">
        <v>0</v>
      </c>
      <c r="S646" s="701">
        <v>0</v>
      </c>
      <c r="T646" s="700">
        <v>0</v>
      </c>
      <c r="U646" s="701">
        <v>0</v>
      </c>
      <c r="V646" s="700">
        <v>0</v>
      </c>
      <c r="W646" s="701">
        <v>0</v>
      </c>
      <c r="X646" s="700">
        <v>0</v>
      </c>
      <c r="Y646" s="701">
        <v>0</v>
      </c>
      <c r="Z646" s="700">
        <v>0</v>
      </c>
      <c r="AA646" s="701">
        <v>0</v>
      </c>
      <c r="AB646" s="706">
        <v>0</v>
      </c>
      <c r="AC646" s="698">
        <v>0</v>
      </c>
      <c r="AD646" s="996"/>
      <c r="AE646" s="997"/>
      <c r="AF646" s="998"/>
    </row>
    <row r="647" spans="1:32" x14ac:dyDescent="0.2">
      <c r="A647" s="11">
        <v>174</v>
      </c>
      <c r="B647" s="277"/>
      <c r="C647" s="278"/>
      <c r="D647" s="278"/>
      <c r="E647" s="1452" t="s">
        <v>135</v>
      </c>
      <c r="F647" s="1453"/>
      <c r="G647" s="1453"/>
      <c r="H647" s="1453"/>
      <c r="I647" s="1453"/>
      <c r="J647" s="1453"/>
      <c r="K647" s="1453"/>
      <c r="L647" s="1454"/>
      <c r="M647" s="407">
        <f>SUBTOTAL(9,M648:M649)</f>
        <v>0</v>
      </c>
      <c r="N647" s="410">
        <f t="shared" ref="N647:AC647" si="147">SUBTOTAL(9,N648:N649)</f>
        <v>0</v>
      </c>
      <c r="O647" s="414">
        <f t="shared" si="147"/>
        <v>0</v>
      </c>
      <c r="P647" s="413">
        <f t="shared" si="147"/>
        <v>0</v>
      </c>
      <c r="Q647" s="415">
        <f t="shared" si="147"/>
        <v>0</v>
      </c>
      <c r="R647" s="414">
        <f t="shared" si="147"/>
        <v>0</v>
      </c>
      <c r="S647" s="414">
        <f t="shared" si="147"/>
        <v>0</v>
      </c>
      <c r="T647" s="414">
        <f t="shared" si="147"/>
        <v>0</v>
      </c>
      <c r="U647" s="414">
        <f t="shared" si="147"/>
        <v>0</v>
      </c>
      <c r="V647" s="414">
        <f t="shared" si="147"/>
        <v>0</v>
      </c>
      <c r="W647" s="414">
        <f t="shared" si="147"/>
        <v>0</v>
      </c>
      <c r="X647" s="414">
        <f t="shared" si="147"/>
        <v>0</v>
      </c>
      <c r="Y647" s="414">
        <f t="shared" si="147"/>
        <v>0</v>
      </c>
      <c r="Z647" s="414">
        <f t="shared" si="147"/>
        <v>0</v>
      </c>
      <c r="AA647" s="414">
        <f t="shared" si="147"/>
        <v>0</v>
      </c>
      <c r="AB647" s="424">
        <f t="shared" si="147"/>
        <v>0</v>
      </c>
      <c r="AC647" s="407">
        <f t="shared" si="147"/>
        <v>0</v>
      </c>
      <c r="AD647" s="996"/>
      <c r="AE647" s="997"/>
      <c r="AF647" s="998"/>
    </row>
    <row r="648" spans="1:32" x14ac:dyDescent="0.2">
      <c r="A648" s="11">
        <v>175</v>
      </c>
      <c r="B648" s="277"/>
      <c r="C648" s="278"/>
      <c r="D648" s="278"/>
      <c r="E648" s="278"/>
      <c r="F648" s="1455" t="s">
        <v>136</v>
      </c>
      <c r="G648" s="1456"/>
      <c r="H648" s="1456"/>
      <c r="I648" s="1456"/>
      <c r="J648" s="1456"/>
      <c r="K648" s="1456"/>
      <c r="L648" s="1457"/>
      <c r="M648" s="698">
        <v>0</v>
      </c>
      <c r="N648" s="699">
        <v>0</v>
      </c>
      <c r="O648" s="700">
        <v>0</v>
      </c>
      <c r="P648" s="700">
        <v>0</v>
      </c>
      <c r="Q648" s="705">
        <v>0</v>
      </c>
      <c r="R648" s="700">
        <v>0</v>
      </c>
      <c r="S648" s="701">
        <v>0</v>
      </c>
      <c r="T648" s="700">
        <v>0</v>
      </c>
      <c r="U648" s="701">
        <v>0</v>
      </c>
      <c r="V648" s="700">
        <v>0</v>
      </c>
      <c r="W648" s="701">
        <v>0</v>
      </c>
      <c r="X648" s="700">
        <v>0</v>
      </c>
      <c r="Y648" s="701">
        <v>0</v>
      </c>
      <c r="Z648" s="700">
        <v>0</v>
      </c>
      <c r="AA648" s="701">
        <v>0</v>
      </c>
      <c r="AB648" s="706">
        <v>0</v>
      </c>
      <c r="AC648" s="698">
        <v>0</v>
      </c>
      <c r="AD648" s="996"/>
      <c r="AE648" s="997"/>
      <c r="AF648" s="998"/>
    </row>
    <row r="649" spans="1:32" x14ac:dyDescent="0.2">
      <c r="A649" s="11">
        <v>176</v>
      </c>
      <c r="B649" s="277"/>
      <c r="C649" s="278"/>
      <c r="D649" s="278"/>
      <c r="E649" s="278"/>
      <c r="F649" s="1458" t="s">
        <v>137</v>
      </c>
      <c r="G649" s="1459"/>
      <c r="H649" s="1459"/>
      <c r="I649" s="1459"/>
      <c r="J649" s="1459"/>
      <c r="K649" s="1459"/>
      <c r="L649" s="1460"/>
      <c r="M649" s="698">
        <v>0</v>
      </c>
      <c r="N649" s="699">
        <v>0</v>
      </c>
      <c r="O649" s="700">
        <v>0</v>
      </c>
      <c r="P649" s="700">
        <v>0</v>
      </c>
      <c r="Q649" s="705">
        <v>0</v>
      </c>
      <c r="R649" s="700">
        <v>0</v>
      </c>
      <c r="S649" s="701">
        <v>0</v>
      </c>
      <c r="T649" s="700">
        <v>0</v>
      </c>
      <c r="U649" s="701">
        <v>0</v>
      </c>
      <c r="V649" s="700">
        <v>0</v>
      </c>
      <c r="W649" s="701">
        <v>0</v>
      </c>
      <c r="X649" s="700">
        <v>0</v>
      </c>
      <c r="Y649" s="701">
        <v>0</v>
      </c>
      <c r="Z649" s="700">
        <v>0</v>
      </c>
      <c r="AA649" s="701">
        <v>0</v>
      </c>
      <c r="AB649" s="706">
        <v>0</v>
      </c>
      <c r="AC649" s="698">
        <v>0</v>
      </c>
      <c r="AD649" s="996"/>
      <c r="AE649" s="997"/>
      <c r="AF649" s="998"/>
    </row>
    <row r="650" spans="1:32" x14ac:dyDescent="0.2">
      <c r="A650" s="11">
        <v>177</v>
      </c>
      <c r="B650" s="277"/>
      <c r="C650" s="278"/>
      <c r="D650" s="278"/>
      <c r="E650" s="1452" t="s">
        <v>550</v>
      </c>
      <c r="F650" s="1453"/>
      <c r="G650" s="1453"/>
      <c r="H650" s="1453"/>
      <c r="I650" s="1453"/>
      <c r="J650" s="1453"/>
      <c r="K650" s="1453"/>
      <c r="L650" s="1454"/>
      <c r="M650" s="407">
        <f>SUBTOTAL(9,M651:M652)</f>
        <v>0</v>
      </c>
      <c r="N650" s="410">
        <f t="shared" ref="N650:AC650" si="148">SUBTOTAL(9,N651:N652)</f>
        <v>0</v>
      </c>
      <c r="O650" s="414">
        <f t="shared" si="148"/>
        <v>0</v>
      </c>
      <c r="P650" s="413">
        <f t="shared" si="148"/>
        <v>0</v>
      </c>
      <c r="Q650" s="415">
        <f t="shared" si="148"/>
        <v>0</v>
      </c>
      <c r="R650" s="414">
        <f t="shared" si="148"/>
        <v>0</v>
      </c>
      <c r="S650" s="414">
        <f t="shared" si="148"/>
        <v>0</v>
      </c>
      <c r="T650" s="414">
        <f t="shared" si="148"/>
        <v>0</v>
      </c>
      <c r="U650" s="414">
        <f t="shared" si="148"/>
        <v>0</v>
      </c>
      <c r="V650" s="414">
        <f t="shared" si="148"/>
        <v>0</v>
      </c>
      <c r="W650" s="414">
        <f t="shared" si="148"/>
        <v>0</v>
      </c>
      <c r="X650" s="414">
        <f t="shared" si="148"/>
        <v>0</v>
      </c>
      <c r="Y650" s="414">
        <f t="shared" si="148"/>
        <v>0</v>
      </c>
      <c r="Z650" s="414">
        <f t="shared" si="148"/>
        <v>0</v>
      </c>
      <c r="AA650" s="414">
        <f t="shared" si="148"/>
        <v>0</v>
      </c>
      <c r="AB650" s="424">
        <f t="shared" si="148"/>
        <v>0</v>
      </c>
      <c r="AC650" s="407">
        <f t="shared" si="148"/>
        <v>0</v>
      </c>
      <c r="AD650" s="996"/>
      <c r="AE650" s="997"/>
      <c r="AF650" s="998"/>
    </row>
    <row r="651" spans="1:32" x14ac:dyDescent="0.2">
      <c r="A651" s="11">
        <v>178</v>
      </c>
      <c r="B651" s="277"/>
      <c r="C651" s="278"/>
      <c r="D651" s="278"/>
      <c r="E651" s="278"/>
      <c r="F651" s="1455" t="s">
        <v>551</v>
      </c>
      <c r="G651" s="1456"/>
      <c r="H651" s="1456"/>
      <c r="I651" s="1456"/>
      <c r="J651" s="1456"/>
      <c r="K651" s="1456"/>
      <c r="L651" s="1457"/>
      <c r="M651" s="698">
        <v>0</v>
      </c>
      <c r="N651" s="699">
        <v>0</v>
      </c>
      <c r="O651" s="700">
        <v>0</v>
      </c>
      <c r="P651" s="700">
        <v>0</v>
      </c>
      <c r="Q651" s="705">
        <v>0</v>
      </c>
      <c r="R651" s="700">
        <v>0</v>
      </c>
      <c r="S651" s="701">
        <v>0</v>
      </c>
      <c r="T651" s="700">
        <v>0</v>
      </c>
      <c r="U651" s="701">
        <v>0</v>
      </c>
      <c r="V651" s="700">
        <v>0</v>
      </c>
      <c r="W651" s="701">
        <v>0</v>
      </c>
      <c r="X651" s="700">
        <v>0</v>
      </c>
      <c r="Y651" s="701">
        <v>0</v>
      </c>
      <c r="Z651" s="700">
        <v>0</v>
      </c>
      <c r="AA651" s="701">
        <v>0</v>
      </c>
      <c r="AB651" s="706">
        <v>0</v>
      </c>
      <c r="AC651" s="698">
        <v>0</v>
      </c>
      <c r="AD651" s="996"/>
      <c r="AE651" s="997"/>
      <c r="AF651" s="998"/>
    </row>
    <row r="652" spans="1:32" x14ac:dyDescent="0.2">
      <c r="A652" s="11">
        <v>179</v>
      </c>
      <c r="B652" s="277"/>
      <c r="C652" s="278"/>
      <c r="D652" s="278"/>
      <c r="E652" s="278"/>
      <c r="F652" s="1458" t="s">
        <v>552</v>
      </c>
      <c r="G652" s="1459"/>
      <c r="H652" s="1459"/>
      <c r="I652" s="1459"/>
      <c r="J652" s="1459"/>
      <c r="K652" s="1459"/>
      <c r="L652" s="1460"/>
      <c r="M652" s="698">
        <v>0</v>
      </c>
      <c r="N652" s="699">
        <v>0</v>
      </c>
      <c r="O652" s="700">
        <v>0</v>
      </c>
      <c r="P652" s="700">
        <v>0</v>
      </c>
      <c r="Q652" s="705">
        <v>0</v>
      </c>
      <c r="R652" s="700">
        <v>0</v>
      </c>
      <c r="S652" s="701">
        <v>0</v>
      </c>
      <c r="T652" s="700">
        <v>0</v>
      </c>
      <c r="U652" s="701">
        <v>0</v>
      </c>
      <c r="V652" s="700">
        <v>0</v>
      </c>
      <c r="W652" s="701">
        <v>0</v>
      </c>
      <c r="X652" s="700">
        <v>0</v>
      </c>
      <c r="Y652" s="701">
        <v>0</v>
      </c>
      <c r="Z652" s="700">
        <v>0</v>
      </c>
      <c r="AA652" s="701">
        <v>0</v>
      </c>
      <c r="AB652" s="706">
        <v>0</v>
      </c>
      <c r="AC652" s="698">
        <v>0</v>
      </c>
      <c r="AD652" s="996"/>
      <c r="AE652" s="997"/>
      <c r="AF652" s="998"/>
    </row>
    <row r="653" spans="1:32" x14ac:dyDescent="0.2">
      <c r="A653" s="11">
        <v>180</v>
      </c>
      <c r="B653" s="277"/>
      <c r="C653" s="278"/>
      <c r="D653" s="278"/>
      <c r="E653" s="1452" t="s">
        <v>553</v>
      </c>
      <c r="F653" s="1453"/>
      <c r="G653" s="1453"/>
      <c r="H653" s="1453"/>
      <c r="I653" s="1453"/>
      <c r="J653" s="1453"/>
      <c r="K653" s="1453"/>
      <c r="L653" s="1454"/>
      <c r="M653" s="407">
        <f>SUBTOTAL(9,M654:M655)</f>
        <v>0</v>
      </c>
      <c r="N653" s="410">
        <f t="shared" ref="N653:AC653" si="149">SUBTOTAL(9,N654:N655)</f>
        <v>0</v>
      </c>
      <c r="O653" s="414">
        <f t="shared" si="149"/>
        <v>0</v>
      </c>
      <c r="P653" s="413">
        <f t="shared" si="149"/>
        <v>0</v>
      </c>
      <c r="Q653" s="415">
        <f t="shared" si="149"/>
        <v>0</v>
      </c>
      <c r="R653" s="414">
        <f t="shared" si="149"/>
        <v>0</v>
      </c>
      <c r="S653" s="414">
        <f t="shared" si="149"/>
        <v>0</v>
      </c>
      <c r="T653" s="414">
        <f t="shared" si="149"/>
        <v>0</v>
      </c>
      <c r="U653" s="414">
        <f t="shared" si="149"/>
        <v>0</v>
      </c>
      <c r="V653" s="414">
        <f t="shared" si="149"/>
        <v>0</v>
      </c>
      <c r="W653" s="414">
        <f t="shared" si="149"/>
        <v>0</v>
      </c>
      <c r="X653" s="414">
        <f t="shared" si="149"/>
        <v>0</v>
      </c>
      <c r="Y653" s="414">
        <f t="shared" si="149"/>
        <v>0</v>
      </c>
      <c r="Z653" s="414">
        <f t="shared" si="149"/>
        <v>0</v>
      </c>
      <c r="AA653" s="414">
        <f t="shared" si="149"/>
        <v>0</v>
      </c>
      <c r="AB653" s="424">
        <f t="shared" si="149"/>
        <v>0</v>
      </c>
      <c r="AC653" s="407">
        <f t="shared" si="149"/>
        <v>0</v>
      </c>
      <c r="AD653" s="996"/>
      <c r="AE653" s="997"/>
      <c r="AF653" s="998"/>
    </row>
    <row r="654" spans="1:32" x14ac:dyDescent="0.2">
      <c r="A654" s="11">
        <v>181</v>
      </c>
      <c r="B654" s="277"/>
      <c r="C654" s="278"/>
      <c r="D654" s="278"/>
      <c r="E654" s="278"/>
      <c r="F654" s="1455" t="s">
        <v>554</v>
      </c>
      <c r="G654" s="1456"/>
      <c r="H654" s="1456"/>
      <c r="I654" s="1456"/>
      <c r="J654" s="1456"/>
      <c r="K654" s="1456"/>
      <c r="L654" s="1457"/>
      <c r="M654" s="698">
        <v>0</v>
      </c>
      <c r="N654" s="699">
        <v>0</v>
      </c>
      <c r="O654" s="700">
        <v>0</v>
      </c>
      <c r="P654" s="700">
        <v>0</v>
      </c>
      <c r="Q654" s="705">
        <v>0</v>
      </c>
      <c r="R654" s="700">
        <v>0</v>
      </c>
      <c r="S654" s="701">
        <v>0</v>
      </c>
      <c r="T654" s="700">
        <v>0</v>
      </c>
      <c r="U654" s="701">
        <v>0</v>
      </c>
      <c r="V654" s="700">
        <v>0</v>
      </c>
      <c r="W654" s="701">
        <v>0</v>
      </c>
      <c r="X654" s="700">
        <v>0</v>
      </c>
      <c r="Y654" s="701">
        <v>0</v>
      </c>
      <c r="Z654" s="700">
        <v>0</v>
      </c>
      <c r="AA654" s="701">
        <v>0</v>
      </c>
      <c r="AB654" s="706">
        <v>0</v>
      </c>
      <c r="AC654" s="698">
        <v>0</v>
      </c>
      <c r="AD654" s="996"/>
      <c r="AE654" s="997"/>
      <c r="AF654" s="998"/>
    </row>
    <row r="655" spans="1:32" x14ac:dyDescent="0.2">
      <c r="A655" s="11">
        <v>182</v>
      </c>
      <c r="B655" s="277"/>
      <c r="C655" s="278"/>
      <c r="D655" s="278"/>
      <c r="E655" s="278"/>
      <c r="F655" s="1458" t="s">
        <v>555</v>
      </c>
      <c r="G655" s="1459"/>
      <c r="H655" s="1459"/>
      <c r="I655" s="1459"/>
      <c r="J655" s="1459"/>
      <c r="K655" s="1459"/>
      <c r="L655" s="1460"/>
      <c r="M655" s="698">
        <v>0</v>
      </c>
      <c r="N655" s="699">
        <v>0</v>
      </c>
      <c r="O655" s="700">
        <v>0</v>
      </c>
      <c r="P655" s="700">
        <v>0</v>
      </c>
      <c r="Q655" s="705">
        <v>0</v>
      </c>
      <c r="R655" s="700">
        <v>0</v>
      </c>
      <c r="S655" s="701">
        <v>0</v>
      </c>
      <c r="T655" s="700">
        <v>0</v>
      </c>
      <c r="U655" s="701">
        <v>0</v>
      </c>
      <c r="V655" s="700">
        <v>0</v>
      </c>
      <c r="W655" s="701">
        <v>0</v>
      </c>
      <c r="X655" s="700">
        <v>0</v>
      </c>
      <c r="Y655" s="701">
        <v>0</v>
      </c>
      <c r="Z655" s="700">
        <v>0</v>
      </c>
      <c r="AA655" s="701">
        <v>0</v>
      </c>
      <c r="AB655" s="706">
        <v>0</v>
      </c>
      <c r="AC655" s="698">
        <v>0</v>
      </c>
      <c r="AD655" s="996"/>
      <c r="AE655" s="997"/>
      <c r="AF655" s="998"/>
    </row>
    <row r="656" spans="1:32" x14ac:dyDescent="0.2">
      <c r="A656" s="11">
        <v>183</v>
      </c>
      <c r="B656" s="277"/>
      <c r="C656" s="278"/>
      <c r="D656" s="1485" t="s">
        <v>24</v>
      </c>
      <c r="E656" s="1486"/>
      <c r="F656" s="1486"/>
      <c r="G656" s="1486"/>
      <c r="H656" s="1486"/>
      <c r="I656" s="1486"/>
      <c r="J656" s="1486"/>
      <c r="K656" s="1486"/>
      <c r="L656" s="1487"/>
      <c r="M656" s="407">
        <f>SUBTOTAL(9,M657:M659)</f>
        <v>0</v>
      </c>
      <c r="N656" s="410">
        <f t="shared" ref="N656:AC656" si="150">SUBTOTAL(9,N657:N659)</f>
        <v>0</v>
      </c>
      <c r="O656" s="414">
        <f t="shared" si="150"/>
        <v>0</v>
      </c>
      <c r="P656" s="413">
        <f t="shared" si="150"/>
        <v>0</v>
      </c>
      <c r="Q656" s="415">
        <f t="shared" si="150"/>
        <v>0</v>
      </c>
      <c r="R656" s="414">
        <f t="shared" si="150"/>
        <v>0</v>
      </c>
      <c r="S656" s="414">
        <f t="shared" si="150"/>
        <v>0</v>
      </c>
      <c r="T656" s="414">
        <f t="shared" si="150"/>
        <v>0</v>
      </c>
      <c r="U656" s="414">
        <f t="shared" si="150"/>
        <v>0</v>
      </c>
      <c r="V656" s="414">
        <f t="shared" si="150"/>
        <v>0</v>
      </c>
      <c r="W656" s="414">
        <f t="shared" si="150"/>
        <v>0</v>
      </c>
      <c r="X656" s="414">
        <f t="shared" si="150"/>
        <v>0</v>
      </c>
      <c r="Y656" s="414">
        <f t="shared" si="150"/>
        <v>0</v>
      </c>
      <c r="Z656" s="414">
        <f t="shared" si="150"/>
        <v>0</v>
      </c>
      <c r="AA656" s="414">
        <f t="shared" si="150"/>
        <v>0</v>
      </c>
      <c r="AB656" s="424">
        <f t="shared" si="150"/>
        <v>0</v>
      </c>
      <c r="AC656" s="407">
        <f t="shared" si="150"/>
        <v>0</v>
      </c>
      <c r="AD656" s="996"/>
      <c r="AE656" s="997"/>
      <c r="AF656" s="998"/>
    </row>
    <row r="657" spans="1:32" x14ac:dyDescent="0.2">
      <c r="A657" s="11">
        <v>184</v>
      </c>
      <c r="B657" s="277"/>
      <c r="C657" s="278"/>
      <c r="D657" s="278"/>
      <c r="E657" s="278"/>
      <c r="F657" s="1455" t="s">
        <v>156</v>
      </c>
      <c r="G657" s="1456"/>
      <c r="H657" s="1456"/>
      <c r="I657" s="1456"/>
      <c r="J657" s="1456"/>
      <c r="K657" s="1456"/>
      <c r="L657" s="1457"/>
      <c r="M657" s="698">
        <v>0</v>
      </c>
      <c r="N657" s="699">
        <v>0</v>
      </c>
      <c r="O657" s="700">
        <v>0</v>
      </c>
      <c r="P657" s="700">
        <v>0</v>
      </c>
      <c r="Q657" s="705">
        <v>0</v>
      </c>
      <c r="R657" s="700">
        <v>0</v>
      </c>
      <c r="S657" s="701">
        <v>0</v>
      </c>
      <c r="T657" s="700">
        <v>0</v>
      </c>
      <c r="U657" s="701">
        <v>0</v>
      </c>
      <c r="V657" s="700">
        <v>0</v>
      </c>
      <c r="W657" s="701">
        <v>0</v>
      </c>
      <c r="X657" s="700">
        <v>0</v>
      </c>
      <c r="Y657" s="701">
        <v>0</v>
      </c>
      <c r="Z657" s="700">
        <v>0</v>
      </c>
      <c r="AA657" s="701">
        <v>0</v>
      </c>
      <c r="AB657" s="706">
        <v>0</v>
      </c>
      <c r="AC657" s="698">
        <v>0</v>
      </c>
      <c r="AD657" s="996"/>
      <c r="AE657" s="997"/>
      <c r="AF657" s="998"/>
    </row>
    <row r="658" spans="1:32" x14ac:dyDescent="0.2">
      <c r="A658" s="11">
        <v>185</v>
      </c>
      <c r="B658" s="277"/>
      <c r="C658" s="278"/>
      <c r="D658" s="278"/>
      <c r="E658" s="278"/>
      <c r="F658" s="1449" t="s">
        <v>157</v>
      </c>
      <c r="G658" s="1450"/>
      <c r="H658" s="1450"/>
      <c r="I658" s="1450"/>
      <c r="J658" s="1450"/>
      <c r="K658" s="1450"/>
      <c r="L658" s="1451"/>
      <c r="M658" s="698">
        <v>0</v>
      </c>
      <c r="N658" s="699">
        <v>0</v>
      </c>
      <c r="O658" s="700">
        <v>0</v>
      </c>
      <c r="P658" s="700">
        <v>0</v>
      </c>
      <c r="Q658" s="705">
        <v>0</v>
      </c>
      <c r="R658" s="700">
        <v>0</v>
      </c>
      <c r="S658" s="701">
        <v>0</v>
      </c>
      <c r="T658" s="700">
        <v>0</v>
      </c>
      <c r="U658" s="701">
        <v>0</v>
      </c>
      <c r="V658" s="700">
        <v>0</v>
      </c>
      <c r="W658" s="701">
        <v>0</v>
      </c>
      <c r="X658" s="700">
        <v>0</v>
      </c>
      <c r="Y658" s="701">
        <v>0</v>
      </c>
      <c r="Z658" s="700">
        <v>0</v>
      </c>
      <c r="AA658" s="701">
        <v>0</v>
      </c>
      <c r="AB658" s="706">
        <v>0</v>
      </c>
      <c r="AC658" s="698">
        <v>0</v>
      </c>
      <c r="AD658" s="996"/>
      <c r="AE658" s="997"/>
      <c r="AF658" s="998"/>
    </row>
    <row r="659" spans="1:32" x14ac:dyDescent="0.2">
      <c r="A659" s="11">
        <v>186</v>
      </c>
      <c r="B659" s="277"/>
      <c r="C659" s="278"/>
      <c r="D659" s="278"/>
      <c r="E659" s="278"/>
      <c r="F659" s="1449" t="s">
        <v>25</v>
      </c>
      <c r="G659" s="1450"/>
      <c r="H659" s="1450"/>
      <c r="I659" s="1450"/>
      <c r="J659" s="1450"/>
      <c r="K659" s="1450"/>
      <c r="L659" s="1451"/>
      <c r="M659" s="698">
        <v>0</v>
      </c>
      <c r="N659" s="699">
        <v>0</v>
      </c>
      <c r="O659" s="700">
        <v>0</v>
      </c>
      <c r="P659" s="700">
        <v>0</v>
      </c>
      <c r="Q659" s="705">
        <v>0</v>
      </c>
      <c r="R659" s="700">
        <v>0</v>
      </c>
      <c r="S659" s="701">
        <v>0</v>
      </c>
      <c r="T659" s="700">
        <v>0</v>
      </c>
      <c r="U659" s="701">
        <v>0</v>
      </c>
      <c r="V659" s="700">
        <v>0</v>
      </c>
      <c r="W659" s="701">
        <v>0</v>
      </c>
      <c r="X659" s="700">
        <v>0</v>
      </c>
      <c r="Y659" s="701">
        <v>0</v>
      </c>
      <c r="Z659" s="700">
        <v>0</v>
      </c>
      <c r="AA659" s="701">
        <v>0</v>
      </c>
      <c r="AB659" s="706">
        <v>0</v>
      </c>
      <c r="AC659" s="704">
        <v>0</v>
      </c>
      <c r="AD659" s="1017"/>
      <c r="AE659" s="997"/>
      <c r="AF659" s="998"/>
    </row>
    <row r="660" spans="1:32" x14ac:dyDescent="0.2">
      <c r="A660" s="11">
        <v>187</v>
      </c>
      <c r="B660" s="277"/>
      <c r="C660" s="278"/>
      <c r="D660" s="1485" t="s">
        <v>467</v>
      </c>
      <c r="E660" s="1486"/>
      <c r="F660" s="1486"/>
      <c r="G660" s="1486"/>
      <c r="H660" s="1486"/>
      <c r="I660" s="1486"/>
      <c r="J660" s="1486"/>
      <c r="K660" s="1486"/>
      <c r="L660" s="1487"/>
      <c r="M660" s="407">
        <f>SUBTOTAL(9,M661:M662)</f>
        <v>0</v>
      </c>
      <c r="N660" s="1188"/>
      <c r="O660" s="1243"/>
      <c r="P660" s="1243"/>
      <c r="Q660" s="1243"/>
      <c r="R660" s="1243"/>
      <c r="S660" s="1243"/>
      <c r="T660" s="1243"/>
      <c r="U660" s="1243"/>
      <c r="V660" s="1243"/>
      <c r="W660" s="1243"/>
      <c r="X660" s="1243"/>
      <c r="Y660" s="1243"/>
      <c r="Z660" s="1243"/>
      <c r="AA660" s="1243"/>
      <c r="AB660" s="1243"/>
      <c r="AC660" s="1243"/>
      <c r="AD660" s="1017"/>
      <c r="AE660" s="997"/>
      <c r="AF660" s="998"/>
    </row>
    <row r="661" spans="1:32" x14ac:dyDescent="0.2">
      <c r="A661" s="11">
        <v>188</v>
      </c>
      <c r="B661" s="277"/>
      <c r="C661" s="278"/>
      <c r="D661" s="278"/>
      <c r="E661" s="278"/>
      <c r="F661" s="1449" t="s">
        <v>466</v>
      </c>
      <c r="G661" s="1450"/>
      <c r="H661" s="1450"/>
      <c r="I661" s="1450"/>
      <c r="J661" s="1450"/>
      <c r="K661" s="1450"/>
      <c r="L661" s="1451"/>
      <c r="M661" s="698">
        <v>0</v>
      </c>
      <c r="N661" s="1244"/>
      <c r="O661" s="1244"/>
      <c r="P661" s="1244"/>
      <c r="Q661" s="1244"/>
      <c r="R661" s="1244"/>
      <c r="S661" s="1244"/>
      <c r="T661" s="1244"/>
      <c r="U661" s="1244"/>
      <c r="V661" s="1244"/>
      <c r="W661" s="1244"/>
      <c r="X661" s="1244"/>
      <c r="Y661" s="1244"/>
      <c r="Z661" s="1244"/>
      <c r="AA661" s="1244"/>
      <c r="AB661" s="1244"/>
      <c r="AC661" s="1244"/>
      <c r="AD661" s="1017"/>
      <c r="AE661" s="997"/>
      <c r="AF661" s="998"/>
    </row>
    <row r="662" spans="1:32" x14ac:dyDescent="0.2">
      <c r="A662" s="11">
        <v>189</v>
      </c>
      <c r="B662" s="277"/>
      <c r="C662" s="278"/>
      <c r="D662" s="278"/>
      <c r="E662" s="278"/>
      <c r="F662" s="1449" t="s">
        <v>576</v>
      </c>
      <c r="G662" s="1450"/>
      <c r="H662" s="1450"/>
      <c r="I662" s="1450"/>
      <c r="J662" s="1450"/>
      <c r="K662" s="1450"/>
      <c r="L662" s="1451"/>
      <c r="M662" s="698">
        <v>0</v>
      </c>
      <c r="N662" s="961"/>
      <c r="O662" s="961"/>
      <c r="P662" s="961"/>
      <c r="Q662" s="961"/>
      <c r="R662" s="961"/>
      <c r="S662" s="961"/>
      <c r="T662" s="961"/>
      <c r="U662" s="961"/>
      <c r="V662" s="961"/>
      <c r="W662" s="961"/>
      <c r="X662" s="961"/>
      <c r="Y662" s="961"/>
      <c r="Z662" s="961"/>
      <c r="AA662" s="961"/>
      <c r="AB662" s="961"/>
      <c r="AC662" s="961"/>
      <c r="AD662" s="1017"/>
      <c r="AE662" s="997"/>
      <c r="AF662" s="998"/>
    </row>
    <row r="663" spans="1:32" ht="15" customHeight="1" x14ac:dyDescent="0.2">
      <c r="A663" s="11">
        <v>326</v>
      </c>
      <c r="B663" s="277"/>
      <c r="C663" s="1546" t="s">
        <v>158</v>
      </c>
      <c r="D663" s="1531"/>
      <c r="E663" s="1531"/>
      <c r="F663" s="1531"/>
      <c r="G663" s="1531"/>
      <c r="H663" s="1531"/>
      <c r="I663" s="1531"/>
      <c r="J663" s="1531"/>
      <c r="K663" s="1531"/>
      <c r="L663" s="1531"/>
      <c r="M663" s="1531"/>
      <c r="N663" s="1531"/>
      <c r="O663" s="1531"/>
      <c r="P663" s="1531"/>
      <c r="Q663" s="1531"/>
      <c r="R663" s="1531"/>
      <c r="S663" s="1531"/>
      <c r="T663" s="1531"/>
      <c r="U663" s="1531"/>
      <c r="V663" s="1531"/>
      <c r="W663" s="1531"/>
      <c r="X663" s="1531"/>
      <c r="Y663" s="1531"/>
      <c r="Z663" s="1531"/>
      <c r="AA663" s="1531"/>
      <c r="AB663" s="1531"/>
      <c r="AC663" s="1531"/>
      <c r="AD663" s="1531"/>
      <c r="AE663" s="1531"/>
      <c r="AF663" s="1547"/>
    </row>
    <row r="664" spans="1:32" x14ac:dyDescent="0.2">
      <c r="A664" s="11">
        <v>232</v>
      </c>
      <c r="B664" s="277"/>
      <c r="C664" s="278"/>
      <c r="D664" s="1742" t="s">
        <v>64</v>
      </c>
      <c r="E664" s="1743"/>
      <c r="F664" s="1743"/>
      <c r="G664" s="1743"/>
      <c r="H664" s="1743"/>
      <c r="I664" s="1743"/>
      <c r="J664" s="1743"/>
      <c r="K664" s="1743"/>
      <c r="L664" s="1743"/>
      <c r="M664" s="1743"/>
      <c r="N664" s="1743"/>
      <c r="O664" s="1743"/>
      <c r="P664" s="1743"/>
      <c r="Q664" s="1743"/>
      <c r="R664" s="1743"/>
      <c r="S664" s="1743"/>
      <c r="T664" s="1743"/>
      <c r="U664" s="1743"/>
      <c r="V664" s="1743"/>
      <c r="W664" s="1743"/>
      <c r="X664" s="1743"/>
      <c r="Y664" s="1743"/>
      <c r="Z664" s="1743"/>
      <c r="AA664" s="1743"/>
      <c r="AB664" s="1743"/>
      <c r="AC664" s="1743"/>
      <c r="AD664" s="1743"/>
      <c r="AE664" s="1743"/>
      <c r="AF664" s="1744"/>
    </row>
    <row r="665" spans="1:32" x14ac:dyDescent="0.2">
      <c r="A665" s="11">
        <v>233</v>
      </c>
      <c r="B665" s="277"/>
      <c r="C665" s="278"/>
      <c r="D665" s="278"/>
      <c r="E665" s="1532" t="s">
        <v>66</v>
      </c>
      <c r="F665" s="1533"/>
      <c r="G665" s="1533"/>
      <c r="H665" s="1533"/>
      <c r="I665" s="1533"/>
      <c r="J665" s="1533"/>
      <c r="K665" s="1533"/>
      <c r="L665" s="1534"/>
      <c r="M665" s="407">
        <f>SUBTOTAL(9,M666:M669)</f>
        <v>0</v>
      </c>
      <c r="N665" s="410">
        <f t="shared" ref="N665:AC665" si="151">SUBTOTAL(9,N666:N669)</f>
        <v>0</v>
      </c>
      <c r="O665" s="414">
        <f t="shared" si="151"/>
        <v>0</v>
      </c>
      <c r="P665" s="413">
        <f t="shared" si="151"/>
        <v>0</v>
      </c>
      <c r="Q665" s="415">
        <f t="shared" si="151"/>
        <v>0</v>
      </c>
      <c r="R665" s="414">
        <f t="shared" si="151"/>
        <v>0</v>
      </c>
      <c r="S665" s="414">
        <f t="shared" si="151"/>
        <v>0</v>
      </c>
      <c r="T665" s="414">
        <f t="shared" si="151"/>
        <v>0</v>
      </c>
      <c r="U665" s="414">
        <f t="shared" si="151"/>
        <v>0</v>
      </c>
      <c r="V665" s="414">
        <f t="shared" si="151"/>
        <v>0</v>
      </c>
      <c r="W665" s="414">
        <f t="shared" si="151"/>
        <v>0</v>
      </c>
      <c r="X665" s="414">
        <f t="shared" si="151"/>
        <v>0</v>
      </c>
      <c r="Y665" s="414">
        <f t="shared" si="151"/>
        <v>0</v>
      </c>
      <c r="Z665" s="414">
        <f t="shared" si="151"/>
        <v>0</v>
      </c>
      <c r="AA665" s="414">
        <f t="shared" si="151"/>
        <v>0</v>
      </c>
      <c r="AB665" s="424">
        <f t="shared" si="151"/>
        <v>0</v>
      </c>
      <c r="AC665" s="407">
        <f t="shared" si="151"/>
        <v>0</v>
      </c>
      <c r="AD665" s="996"/>
      <c r="AE665" s="997"/>
      <c r="AF665" s="998"/>
    </row>
    <row r="666" spans="1:32" x14ac:dyDescent="0.2">
      <c r="A666" s="11">
        <v>234</v>
      </c>
      <c r="B666" s="277"/>
      <c r="C666" s="278"/>
      <c r="D666" s="278"/>
      <c r="E666" s="279"/>
      <c r="F666" s="1455" t="s">
        <v>65</v>
      </c>
      <c r="G666" s="1456"/>
      <c r="H666" s="1456"/>
      <c r="I666" s="1456"/>
      <c r="J666" s="1456"/>
      <c r="K666" s="1456"/>
      <c r="L666" s="1457"/>
      <c r="M666" s="698">
        <v>0</v>
      </c>
      <c r="N666" s="699">
        <v>0</v>
      </c>
      <c r="O666" s="700">
        <v>0</v>
      </c>
      <c r="P666" s="700">
        <v>0</v>
      </c>
      <c r="Q666" s="705">
        <v>0</v>
      </c>
      <c r="R666" s="700">
        <v>0</v>
      </c>
      <c r="S666" s="701">
        <v>0</v>
      </c>
      <c r="T666" s="700">
        <v>0</v>
      </c>
      <c r="U666" s="701">
        <v>0</v>
      </c>
      <c r="V666" s="700">
        <v>0</v>
      </c>
      <c r="W666" s="701">
        <v>0</v>
      </c>
      <c r="X666" s="700">
        <v>0</v>
      </c>
      <c r="Y666" s="701">
        <v>0</v>
      </c>
      <c r="Z666" s="700">
        <v>0</v>
      </c>
      <c r="AA666" s="701">
        <v>0</v>
      </c>
      <c r="AB666" s="706">
        <v>0</v>
      </c>
      <c r="AC666" s="698">
        <v>0</v>
      </c>
      <c r="AD666" s="996"/>
      <c r="AE666" s="997"/>
      <c r="AF666" s="998"/>
    </row>
    <row r="667" spans="1:32" x14ac:dyDescent="0.2">
      <c r="A667" s="11">
        <v>235</v>
      </c>
      <c r="B667" s="277"/>
      <c r="C667" s="278"/>
      <c r="D667" s="278"/>
      <c r="E667" s="279"/>
      <c r="F667" s="1449" t="s">
        <v>68</v>
      </c>
      <c r="G667" s="1450"/>
      <c r="H667" s="1450"/>
      <c r="I667" s="1450"/>
      <c r="J667" s="1450"/>
      <c r="K667" s="1450"/>
      <c r="L667" s="1451"/>
      <c r="M667" s="698">
        <v>0</v>
      </c>
      <c r="N667" s="699">
        <v>0</v>
      </c>
      <c r="O667" s="700">
        <v>0</v>
      </c>
      <c r="P667" s="700">
        <v>0</v>
      </c>
      <c r="Q667" s="705">
        <v>0</v>
      </c>
      <c r="R667" s="700">
        <v>0</v>
      </c>
      <c r="S667" s="701">
        <v>0</v>
      </c>
      <c r="T667" s="700">
        <v>0</v>
      </c>
      <c r="U667" s="701">
        <v>0</v>
      </c>
      <c r="V667" s="700">
        <v>0</v>
      </c>
      <c r="W667" s="701">
        <v>0</v>
      </c>
      <c r="X667" s="700">
        <v>0</v>
      </c>
      <c r="Y667" s="701">
        <v>0</v>
      </c>
      <c r="Z667" s="700">
        <v>0</v>
      </c>
      <c r="AA667" s="701">
        <v>0</v>
      </c>
      <c r="AB667" s="706">
        <v>0</v>
      </c>
      <c r="AC667" s="698">
        <v>0</v>
      </c>
      <c r="AD667" s="996"/>
      <c r="AE667" s="997"/>
      <c r="AF667" s="998"/>
    </row>
    <row r="668" spans="1:32" x14ac:dyDescent="0.2">
      <c r="A668" s="11">
        <v>236</v>
      </c>
      <c r="B668" s="277"/>
      <c r="C668" s="278"/>
      <c r="D668" s="280"/>
      <c r="E668" s="281"/>
      <c r="F668" s="1449" t="s">
        <v>537</v>
      </c>
      <c r="G668" s="1450"/>
      <c r="H668" s="1450"/>
      <c r="I668" s="1450"/>
      <c r="J668" s="1450"/>
      <c r="K668" s="1450"/>
      <c r="L668" s="1451"/>
      <c r="M668" s="698">
        <v>0</v>
      </c>
      <c r="N668" s="699">
        <v>0</v>
      </c>
      <c r="O668" s="700">
        <v>0</v>
      </c>
      <c r="P668" s="700">
        <v>0</v>
      </c>
      <c r="Q668" s="705">
        <v>0</v>
      </c>
      <c r="R668" s="700">
        <v>0</v>
      </c>
      <c r="S668" s="701">
        <v>0</v>
      </c>
      <c r="T668" s="700">
        <v>0</v>
      </c>
      <c r="U668" s="701">
        <v>0</v>
      </c>
      <c r="V668" s="700">
        <v>0</v>
      </c>
      <c r="W668" s="701">
        <v>0</v>
      </c>
      <c r="X668" s="700">
        <v>0</v>
      </c>
      <c r="Y668" s="701">
        <v>0</v>
      </c>
      <c r="Z668" s="700">
        <v>0</v>
      </c>
      <c r="AA668" s="701">
        <v>0</v>
      </c>
      <c r="AB668" s="706">
        <v>0</v>
      </c>
      <c r="AC668" s="698">
        <v>0</v>
      </c>
      <c r="AD668" s="996"/>
      <c r="AE668" s="997"/>
      <c r="AF668" s="998"/>
    </row>
    <row r="669" spans="1:32" ht="27.75" customHeight="1" x14ac:dyDescent="0.2">
      <c r="A669" s="11">
        <v>237</v>
      </c>
      <c r="B669" s="277"/>
      <c r="C669" s="278"/>
      <c r="D669" s="278"/>
      <c r="E669" s="282"/>
      <c r="F669" s="1458" t="s">
        <v>532</v>
      </c>
      <c r="G669" s="1459"/>
      <c r="H669" s="1459"/>
      <c r="I669" s="1459"/>
      <c r="J669" s="1459"/>
      <c r="K669" s="1459"/>
      <c r="L669" s="1460"/>
      <c r="M669" s="698">
        <v>0</v>
      </c>
      <c r="N669" s="699">
        <v>0</v>
      </c>
      <c r="O669" s="700">
        <v>0</v>
      </c>
      <c r="P669" s="700">
        <v>0</v>
      </c>
      <c r="Q669" s="705">
        <v>0</v>
      </c>
      <c r="R669" s="700">
        <v>0</v>
      </c>
      <c r="S669" s="701">
        <v>0</v>
      </c>
      <c r="T669" s="700">
        <v>0</v>
      </c>
      <c r="U669" s="701">
        <v>0</v>
      </c>
      <c r="V669" s="700">
        <v>0</v>
      </c>
      <c r="W669" s="701">
        <v>0</v>
      </c>
      <c r="X669" s="700">
        <v>0</v>
      </c>
      <c r="Y669" s="701">
        <v>0</v>
      </c>
      <c r="Z669" s="700">
        <v>0</v>
      </c>
      <c r="AA669" s="701">
        <v>0</v>
      </c>
      <c r="AB669" s="706">
        <v>0</v>
      </c>
      <c r="AC669" s="698">
        <v>0</v>
      </c>
      <c r="AD669" s="996"/>
      <c r="AE669" s="997"/>
      <c r="AF669" s="998"/>
    </row>
    <row r="670" spans="1:32" ht="15.75" x14ac:dyDescent="0.2">
      <c r="A670" s="11">
        <v>238</v>
      </c>
      <c r="B670" s="277"/>
      <c r="C670" s="278"/>
      <c r="D670" s="283"/>
      <c r="E670" s="1452" t="s">
        <v>67</v>
      </c>
      <c r="F670" s="1453"/>
      <c r="G670" s="1453"/>
      <c r="H670" s="1453"/>
      <c r="I670" s="1453"/>
      <c r="J670" s="1453"/>
      <c r="K670" s="1453"/>
      <c r="L670" s="1454"/>
      <c r="M670" s="407">
        <f>SUBTOTAL(9,M671:M674)</f>
        <v>0</v>
      </c>
      <c r="N670" s="410">
        <f t="shared" ref="N670:AC670" si="152">SUBTOTAL(9,N671:N674)</f>
        <v>0</v>
      </c>
      <c r="O670" s="414">
        <f t="shared" si="152"/>
        <v>0</v>
      </c>
      <c r="P670" s="413">
        <f t="shared" si="152"/>
        <v>0</v>
      </c>
      <c r="Q670" s="415">
        <f t="shared" si="152"/>
        <v>0</v>
      </c>
      <c r="R670" s="414">
        <f t="shared" si="152"/>
        <v>0</v>
      </c>
      <c r="S670" s="414">
        <f t="shared" si="152"/>
        <v>0</v>
      </c>
      <c r="T670" s="414">
        <f t="shared" si="152"/>
        <v>0</v>
      </c>
      <c r="U670" s="414">
        <f t="shared" si="152"/>
        <v>0</v>
      </c>
      <c r="V670" s="414">
        <f t="shared" si="152"/>
        <v>0</v>
      </c>
      <c r="W670" s="414">
        <f t="shared" si="152"/>
        <v>0</v>
      </c>
      <c r="X670" s="414">
        <f t="shared" si="152"/>
        <v>0</v>
      </c>
      <c r="Y670" s="414">
        <f t="shared" si="152"/>
        <v>0</v>
      </c>
      <c r="Z670" s="414">
        <f t="shared" si="152"/>
        <v>0</v>
      </c>
      <c r="AA670" s="414">
        <f t="shared" si="152"/>
        <v>0</v>
      </c>
      <c r="AB670" s="424">
        <f t="shared" si="152"/>
        <v>0</v>
      </c>
      <c r="AC670" s="407">
        <f t="shared" si="152"/>
        <v>0</v>
      </c>
      <c r="AD670" s="996"/>
      <c r="AE670" s="997"/>
      <c r="AF670" s="998"/>
    </row>
    <row r="671" spans="1:32" x14ac:dyDescent="0.2">
      <c r="A671" s="11">
        <v>239</v>
      </c>
      <c r="B671" s="277"/>
      <c r="C671" s="278"/>
      <c r="D671" s="284"/>
      <c r="E671" s="284"/>
      <c r="F671" s="1455" t="s">
        <v>65</v>
      </c>
      <c r="G671" s="1456"/>
      <c r="H671" s="1456"/>
      <c r="I671" s="1456"/>
      <c r="J671" s="1456"/>
      <c r="K671" s="1456"/>
      <c r="L671" s="1457"/>
      <c r="M671" s="698">
        <v>0</v>
      </c>
      <c r="N671" s="699">
        <v>0</v>
      </c>
      <c r="O671" s="700">
        <v>0</v>
      </c>
      <c r="P671" s="700">
        <v>0</v>
      </c>
      <c r="Q671" s="705">
        <v>0</v>
      </c>
      <c r="R671" s="700">
        <v>0</v>
      </c>
      <c r="S671" s="701">
        <v>0</v>
      </c>
      <c r="T671" s="700">
        <v>0</v>
      </c>
      <c r="U671" s="701">
        <v>0</v>
      </c>
      <c r="V671" s="700">
        <v>0</v>
      </c>
      <c r="W671" s="701">
        <v>0</v>
      </c>
      <c r="X671" s="700">
        <v>0</v>
      </c>
      <c r="Y671" s="701">
        <v>0</v>
      </c>
      <c r="Z671" s="700">
        <v>0</v>
      </c>
      <c r="AA671" s="701">
        <v>0</v>
      </c>
      <c r="AB671" s="706">
        <v>0</v>
      </c>
      <c r="AC671" s="698">
        <v>0</v>
      </c>
      <c r="AD671" s="996"/>
      <c r="AE671" s="997"/>
      <c r="AF671" s="998"/>
    </row>
    <row r="672" spans="1:32" x14ac:dyDescent="0.2">
      <c r="A672" s="11">
        <v>240</v>
      </c>
      <c r="B672" s="277"/>
      <c r="C672" s="278"/>
      <c r="D672" s="284"/>
      <c r="E672" s="284"/>
      <c r="F672" s="1449" t="s">
        <v>68</v>
      </c>
      <c r="G672" s="1450"/>
      <c r="H672" s="1450"/>
      <c r="I672" s="1450"/>
      <c r="J672" s="1450"/>
      <c r="K672" s="1450"/>
      <c r="L672" s="1451"/>
      <c r="M672" s="698">
        <v>0</v>
      </c>
      <c r="N672" s="699">
        <v>0</v>
      </c>
      <c r="O672" s="700">
        <v>0</v>
      </c>
      <c r="P672" s="700">
        <v>0</v>
      </c>
      <c r="Q672" s="705">
        <v>0</v>
      </c>
      <c r="R672" s="700">
        <v>0</v>
      </c>
      <c r="S672" s="701">
        <v>0</v>
      </c>
      <c r="T672" s="700">
        <v>0</v>
      </c>
      <c r="U672" s="701">
        <v>0</v>
      </c>
      <c r="V672" s="700">
        <v>0</v>
      </c>
      <c r="W672" s="701">
        <v>0</v>
      </c>
      <c r="X672" s="700">
        <v>0</v>
      </c>
      <c r="Y672" s="701">
        <v>0</v>
      </c>
      <c r="Z672" s="700">
        <v>0</v>
      </c>
      <c r="AA672" s="701">
        <v>0</v>
      </c>
      <c r="AB672" s="706">
        <v>0</v>
      </c>
      <c r="AC672" s="698">
        <v>0</v>
      </c>
      <c r="AD672" s="996"/>
      <c r="AE672" s="997"/>
      <c r="AF672" s="998"/>
    </row>
    <row r="673" spans="1:32" x14ac:dyDescent="0.2">
      <c r="A673" s="11">
        <v>241</v>
      </c>
      <c r="B673" s="277"/>
      <c r="C673" s="278"/>
      <c r="D673" s="285"/>
      <c r="E673" s="285"/>
      <c r="F673" s="1449" t="s">
        <v>537</v>
      </c>
      <c r="G673" s="1450"/>
      <c r="H673" s="1450"/>
      <c r="I673" s="1450"/>
      <c r="J673" s="1450"/>
      <c r="K673" s="1450"/>
      <c r="L673" s="1451"/>
      <c r="M673" s="698">
        <v>0</v>
      </c>
      <c r="N673" s="699">
        <v>0</v>
      </c>
      <c r="O673" s="700">
        <v>0</v>
      </c>
      <c r="P673" s="700">
        <v>0</v>
      </c>
      <c r="Q673" s="705"/>
      <c r="R673" s="700">
        <v>0</v>
      </c>
      <c r="S673" s="701">
        <v>0</v>
      </c>
      <c r="T673" s="700">
        <v>0</v>
      </c>
      <c r="U673" s="701">
        <v>0</v>
      </c>
      <c r="V673" s="700">
        <v>0</v>
      </c>
      <c r="W673" s="701">
        <v>0</v>
      </c>
      <c r="X673" s="700">
        <v>0</v>
      </c>
      <c r="Y673" s="701">
        <v>0</v>
      </c>
      <c r="Z673" s="700">
        <v>0</v>
      </c>
      <c r="AA673" s="701">
        <v>0</v>
      </c>
      <c r="AB673" s="706">
        <v>0</v>
      </c>
      <c r="AC673" s="698">
        <v>0</v>
      </c>
      <c r="AD673" s="996"/>
      <c r="AE673" s="997"/>
      <c r="AF673" s="998"/>
    </row>
    <row r="674" spans="1:32" ht="27.75" customHeight="1" x14ac:dyDescent="0.2">
      <c r="A674" s="11">
        <v>242</v>
      </c>
      <c r="B674" s="277"/>
      <c r="C674" s="278"/>
      <c r="D674" s="280"/>
      <c r="E674" s="280"/>
      <c r="F674" s="1458" t="s">
        <v>532</v>
      </c>
      <c r="G674" s="1459"/>
      <c r="H674" s="1459"/>
      <c r="I674" s="1459"/>
      <c r="J674" s="1459"/>
      <c r="K674" s="1459"/>
      <c r="L674" s="1460"/>
      <c r="M674" s="698">
        <v>0</v>
      </c>
      <c r="N674" s="699">
        <v>0</v>
      </c>
      <c r="O674" s="700">
        <v>0</v>
      </c>
      <c r="P674" s="700">
        <v>0</v>
      </c>
      <c r="Q674" s="705"/>
      <c r="R674" s="700">
        <v>0</v>
      </c>
      <c r="S674" s="701">
        <v>0</v>
      </c>
      <c r="T674" s="700">
        <v>0</v>
      </c>
      <c r="U674" s="701">
        <v>0</v>
      </c>
      <c r="V674" s="700">
        <v>0</v>
      </c>
      <c r="W674" s="701">
        <v>0</v>
      </c>
      <c r="X674" s="700">
        <v>0</v>
      </c>
      <c r="Y674" s="701">
        <v>0</v>
      </c>
      <c r="Z674" s="700">
        <v>0</v>
      </c>
      <c r="AA674" s="701">
        <v>0</v>
      </c>
      <c r="AB674" s="706">
        <v>0</v>
      </c>
      <c r="AC674" s="698">
        <v>0</v>
      </c>
      <c r="AD674" s="996"/>
      <c r="AE674" s="997"/>
      <c r="AF674" s="998"/>
    </row>
    <row r="675" spans="1:32" ht="15.75" customHeight="1" x14ac:dyDescent="0.2">
      <c r="A675" s="11">
        <v>243</v>
      </c>
      <c r="B675" s="277"/>
      <c r="C675" s="278"/>
      <c r="D675" s="285"/>
      <c r="E675" s="1452" t="s">
        <v>556</v>
      </c>
      <c r="F675" s="1453"/>
      <c r="G675" s="1453"/>
      <c r="H675" s="1453"/>
      <c r="I675" s="1453"/>
      <c r="J675" s="1453"/>
      <c r="K675" s="1453"/>
      <c r="L675" s="1454"/>
      <c r="M675" s="407">
        <f>SUBTOTAL(9,M676:M679)</f>
        <v>0</v>
      </c>
      <c r="N675" s="410">
        <f t="shared" ref="N675:AC675" si="153">SUBTOTAL(9,N676:N679)</f>
        <v>0</v>
      </c>
      <c r="O675" s="414">
        <f t="shared" si="153"/>
        <v>0</v>
      </c>
      <c r="P675" s="413">
        <f t="shared" si="153"/>
        <v>0</v>
      </c>
      <c r="Q675" s="415">
        <f t="shared" si="153"/>
        <v>0</v>
      </c>
      <c r="R675" s="414">
        <f t="shared" si="153"/>
        <v>0</v>
      </c>
      <c r="S675" s="414">
        <f t="shared" si="153"/>
        <v>0</v>
      </c>
      <c r="T675" s="414">
        <f t="shared" si="153"/>
        <v>0</v>
      </c>
      <c r="U675" s="414">
        <f t="shared" si="153"/>
        <v>0</v>
      </c>
      <c r="V675" s="414">
        <f t="shared" si="153"/>
        <v>0</v>
      </c>
      <c r="W675" s="414">
        <f t="shared" si="153"/>
        <v>0</v>
      </c>
      <c r="X675" s="414">
        <f t="shared" si="153"/>
        <v>0</v>
      </c>
      <c r="Y675" s="414">
        <f t="shared" si="153"/>
        <v>0</v>
      </c>
      <c r="Z675" s="414">
        <f t="shared" si="153"/>
        <v>0</v>
      </c>
      <c r="AA675" s="414">
        <f t="shared" si="153"/>
        <v>0</v>
      </c>
      <c r="AB675" s="424">
        <f t="shared" si="153"/>
        <v>0</v>
      </c>
      <c r="AC675" s="407">
        <f t="shared" si="153"/>
        <v>0</v>
      </c>
      <c r="AD675" s="996"/>
      <c r="AE675" s="997"/>
      <c r="AF675" s="998"/>
    </row>
    <row r="676" spans="1:32" x14ac:dyDescent="0.2">
      <c r="A676" s="11">
        <v>244</v>
      </c>
      <c r="B676" s="277"/>
      <c r="C676" s="278"/>
      <c r="D676" s="284"/>
      <c r="E676" s="284"/>
      <c r="F676" s="1455" t="s">
        <v>65</v>
      </c>
      <c r="G676" s="1456"/>
      <c r="H676" s="1456"/>
      <c r="I676" s="1456"/>
      <c r="J676" s="1456"/>
      <c r="K676" s="1456"/>
      <c r="L676" s="1457"/>
      <c r="M676" s="698">
        <v>0</v>
      </c>
      <c r="N676" s="699">
        <v>0</v>
      </c>
      <c r="O676" s="700">
        <v>0</v>
      </c>
      <c r="P676" s="700">
        <v>0</v>
      </c>
      <c r="Q676" s="705">
        <v>0</v>
      </c>
      <c r="R676" s="700">
        <v>0</v>
      </c>
      <c r="S676" s="701">
        <v>0</v>
      </c>
      <c r="T676" s="700">
        <v>0</v>
      </c>
      <c r="U676" s="701">
        <v>0</v>
      </c>
      <c r="V676" s="700">
        <v>0</v>
      </c>
      <c r="W676" s="701">
        <v>0</v>
      </c>
      <c r="X676" s="700">
        <v>0</v>
      </c>
      <c r="Y676" s="701">
        <v>0</v>
      </c>
      <c r="Z676" s="700">
        <v>0</v>
      </c>
      <c r="AA676" s="701">
        <v>0</v>
      </c>
      <c r="AB676" s="706">
        <v>0</v>
      </c>
      <c r="AC676" s="698">
        <v>0</v>
      </c>
      <c r="AD676" s="996"/>
      <c r="AE676" s="997"/>
      <c r="AF676" s="998"/>
    </row>
    <row r="677" spans="1:32" x14ac:dyDescent="0.2">
      <c r="A677" s="11">
        <v>245</v>
      </c>
      <c r="B677" s="277"/>
      <c r="C677" s="278"/>
      <c r="D677" s="286"/>
      <c r="E677" s="286"/>
      <c r="F677" s="1449" t="s">
        <v>68</v>
      </c>
      <c r="G677" s="1450"/>
      <c r="H677" s="1450"/>
      <c r="I677" s="1450"/>
      <c r="J677" s="1450"/>
      <c r="K677" s="1450"/>
      <c r="L677" s="1451"/>
      <c r="M677" s="698">
        <v>0</v>
      </c>
      <c r="N677" s="699">
        <v>0</v>
      </c>
      <c r="O677" s="700">
        <v>0</v>
      </c>
      <c r="P677" s="700">
        <v>0</v>
      </c>
      <c r="Q677" s="705">
        <v>0</v>
      </c>
      <c r="R677" s="700">
        <v>0</v>
      </c>
      <c r="S677" s="701">
        <v>0</v>
      </c>
      <c r="T677" s="700">
        <v>0</v>
      </c>
      <c r="U677" s="701">
        <v>0</v>
      </c>
      <c r="V677" s="700">
        <v>0</v>
      </c>
      <c r="W677" s="701">
        <v>0</v>
      </c>
      <c r="X677" s="700">
        <v>0</v>
      </c>
      <c r="Y677" s="701">
        <v>0</v>
      </c>
      <c r="Z677" s="700">
        <v>0</v>
      </c>
      <c r="AA677" s="701">
        <v>0</v>
      </c>
      <c r="AB677" s="706">
        <v>0</v>
      </c>
      <c r="AC677" s="698">
        <v>0</v>
      </c>
      <c r="AD677" s="996"/>
      <c r="AE677" s="997"/>
      <c r="AF677" s="998"/>
    </row>
    <row r="678" spans="1:32" x14ac:dyDescent="0.2">
      <c r="A678" s="11">
        <v>246</v>
      </c>
      <c r="B678" s="277"/>
      <c r="C678" s="278"/>
      <c r="D678" s="286"/>
      <c r="E678" s="286"/>
      <c r="F678" s="1449" t="s">
        <v>537</v>
      </c>
      <c r="G678" s="1450"/>
      <c r="H678" s="1450"/>
      <c r="I678" s="1450"/>
      <c r="J678" s="1450"/>
      <c r="K678" s="1450"/>
      <c r="L678" s="1451"/>
      <c r="M678" s="698">
        <v>0</v>
      </c>
      <c r="N678" s="699">
        <v>0</v>
      </c>
      <c r="O678" s="700">
        <v>0</v>
      </c>
      <c r="P678" s="700">
        <v>0</v>
      </c>
      <c r="Q678" s="705">
        <v>0</v>
      </c>
      <c r="R678" s="700">
        <v>0</v>
      </c>
      <c r="S678" s="701">
        <v>0</v>
      </c>
      <c r="T678" s="700">
        <v>0</v>
      </c>
      <c r="U678" s="701">
        <v>0</v>
      </c>
      <c r="V678" s="700">
        <v>0</v>
      </c>
      <c r="W678" s="701">
        <v>0</v>
      </c>
      <c r="X678" s="700">
        <v>0</v>
      </c>
      <c r="Y678" s="701">
        <v>0</v>
      </c>
      <c r="Z678" s="700">
        <v>0</v>
      </c>
      <c r="AA678" s="701">
        <v>0</v>
      </c>
      <c r="AB678" s="706">
        <v>0</v>
      </c>
      <c r="AC678" s="698">
        <v>0</v>
      </c>
      <c r="AD678" s="996"/>
      <c r="AE678" s="997"/>
      <c r="AF678" s="998"/>
    </row>
    <row r="679" spans="1:32" ht="27.75" customHeight="1" x14ac:dyDescent="0.2">
      <c r="A679" s="11">
        <v>247</v>
      </c>
      <c r="B679" s="277"/>
      <c r="C679" s="278"/>
      <c r="D679" s="287"/>
      <c r="E679" s="287"/>
      <c r="F679" s="1458" t="s">
        <v>532</v>
      </c>
      <c r="G679" s="1459"/>
      <c r="H679" s="1459"/>
      <c r="I679" s="1459"/>
      <c r="J679" s="1459"/>
      <c r="K679" s="1459"/>
      <c r="L679" s="1460"/>
      <c r="M679" s="698">
        <v>0</v>
      </c>
      <c r="N679" s="699">
        <v>0</v>
      </c>
      <c r="O679" s="700">
        <v>0</v>
      </c>
      <c r="P679" s="700">
        <v>0</v>
      </c>
      <c r="Q679" s="705">
        <v>0</v>
      </c>
      <c r="R679" s="700">
        <v>0</v>
      </c>
      <c r="S679" s="701">
        <v>0</v>
      </c>
      <c r="T679" s="700">
        <v>0</v>
      </c>
      <c r="U679" s="701">
        <v>0</v>
      </c>
      <c r="V679" s="700">
        <v>0</v>
      </c>
      <c r="W679" s="701">
        <v>0</v>
      </c>
      <c r="X679" s="700">
        <v>0</v>
      </c>
      <c r="Y679" s="701">
        <v>0</v>
      </c>
      <c r="Z679" s="700">
        <v>0</v>
      </c>
      <c r="AA679" s="701">
        <v>0</v>
      </c>
      <c r="AB679" s="706">
        <v>0</v>
      </c>
      <c r="AC679" s="698">
        <v>0</v>
      </c>
      <c r="AD679" s="1671"/>
      <c r="AE679" s="1672"/>
      <c r="AF679" s="1673"/>
    </row>
    <row r="680" spans="1:32" ht="15" customHeight="1" x14ac:dyDescent="0.2">
      <c r="A680" s="11">
        <v>129</v>
      </c>
      <c r="B680" s="277"/>
      <c r="C680" s="287"/>
      <c r="D680" s="1485" t="s">
        <v>13</v>
      </c>
      <c r="E680" s="1486"/>
      <c r="F680" s="1486"/>
      <c r="G680" s="1486"/>
      <c r="H680" s="1486"/>
      <c r="I680" s="1486"/>
      <c r="J680" s="1486"/>
      <c r="K680" s="1486"/>
      <c r="L680" s="1486"/>
      <c r="M680" s="1486"/>
      <c r="N680" s="1486"/>
      <c r="O680" s="1486"/>
      <c r="P680" s="1486"/>
      <c r="Q680" s="1486"/>
      <c r="R680" s="1486"/>
      <c r="S680" s="1486"/>
      <c r="T680" s="1486"/>
      <c r="U680" s="1486"/>
      <c r="V680" s="1486"/>
      <c r="W680" s="1486"/>
      <c r="X680" s="1486"/>
      <c r="Y680" s="1486"/>
      <c r="Z680" s="1486"/>
      <c r="AA680" s="1486"/>
      <c r="AB680" s="1486"/>
      <c r="AC680" s="1486"/>
      <c r="AD680" s="1486"/>
      <c r="AE680" s="1486"/>
      <c r="AF680" s="1487"/>
    </row>
    <row r="681" spans="1:32" ht="15" customHeight="1" x14ac:dyDescent="0.2">
      <c r="A681" s="11">
        <v>130</v>
      </c>
      <c r="B681" s="277"/>
      <c r="C681" s="287"/>
      <c r="D681" s="287"/>
      <c r="E681" s="1532" t="s">
        <v>14</v>
      </c>
      <c r="F681" s="1533"/>
      <c r="G681" s="1533"/>
      <c r="H681" s="1533"/>
      <c r="I681" s="1533"/>
      <c r="J681" s="1533"/>
      <c r="K681" s="1533"/>
      <c r="L681" s="1534"/>
      <c r="M681" s="407">
        <f>SUBTOTAL(9,M682:M684)</f>
        <v>0</v>
      </c>
      <c r="N681" s="410">
        <f t="shared" ref="N681:AC681" si="154">SUBTOTAL(9,N682:N684)</f>
        <v>0</v>
      </c>
      <c r="O681" s="414">
        <f t="shared" si="154"/>
        <v>0</v>
      </c>
      <c r="P681" s="413">
        <f t="shared" si="154"/>
        <v>0</v>
      </c>
      <c r="Q681" s="415">
        <f t="shared" si="154"/>
        <v>0</v>
      </c>
      <c r="R681" s="414">
        <f t="shared" si="154"/>
        <v>0</v>
      </c>
      <c r="S681" s="414">
        <f t="shared" si="154"/>
        <v>0</v>
      </c>
      <c r="T681" s="414">
        <f t="shared" si="154"/>
        <v>0</v>
      </c>
      <c r="U681" s="414">
        <f t="shared" si="154"/>
        <v>0</v>
      </c>
      <c r="V681" s="414">
        <f t="shared" si="154"/>
        <v>0</v>
      </c>
      <c r="W681" s="414">
        <f t="shared" si="154"/>
        <v>0</v>
      </c>
      <c r="X681" s="414">
        <f t="shared" si="154"/>
        <v>0</v>
      </c>
      <c r="Y681" s="414">
        <f t="shared" si="154"/>
        <v>0</v>
      </c>
      <c r="Z681" s="414">
        <f t="shared" si="154"/>
        <v>0</v>
      </c>
      <c r="AA681" s="414">
        <f t="shared" si="154"/>
        <v>0</v>
      </c>
      <c r="AB681" s="424">
        <f t="shared" si="154"/>
        <v>0</v>
      </c>
      <c r="AC681" s="407">
        <f t="shared" si="154"/>
        <v>0</v>
      </c>
      <c r="AD681" s="1745"/>
      <c r="AE681" s="1746"/>
      <c r="AF681" s="1747"/>
    </row>
    <row r="682" spans="1:32" ht="15" customHeight="1" x14ac:dyDescent="0.2">
      <c r="A682" s="11">
        <v>131</v>
      </c>
      <c r="B682" s="277"/>
      <c r="C682" s="287"/>
      <c r="D682" s="287"/>
      <c r="E682" s="288"/>
      <c r="F682" s="1455" t="s">
        <v>112</v>
      </c>
      <c r="G682" s="1456"/>
      <c r="H682" s="1456"/>
      <c r="I682" s="1456"/>
      <c r="J682" s="1456"/>
      <c r="K682" s="1456"/>
      <c r="L682" s="1457"/>
      <c r="M682" s="698">
        <v>0</v>
      </c>
      <c r="N682" s="699">
        <v>0</v>
      </c>
      <c r="O682" s="700">
        <v>0</v>
      </c>
      <c r="P682" s="700">
        <v>0</v>
      </c>
      <c r="Q682" s="705">
        <v>0</v>
      </c>
      <c r="R682" s="700">
        <v>0</v>
      </c>
      <c r="S682" s="701">
        <v>0</v>
      </c>
      <c r="T682" s="700">
        <v>0</v>
      </c>
      <c r="U682" s="701">
        <v>0</v>
      </c>
      <c r="V682" s="700">
        <v>0</v>
      </c>
      <c r="W682" s="701">
        <v>0</v>
      </c>
      <c r="X682" s="700">
        <v>0</v>
      </c>
      <c r="Y682" s="701">
        <v>0</v>
      </c>
      <c r="Z682" s="700">
        <v>0</v>
      </c>
      <c r="AA682" s="701">
        <v>0</v>
      </c>
      <c r="AB682" s="706">
        <v>0</v>
      </c>
      <c r="AC682" s="698">
        <v>0</v>
      </c>
      <c r="AD682" s="996"/>
      <c r="AE682" s="997"/>
      <c r="AF682" s="998"/>
    </row>
    <row r="683" spans="1:32" ht="15" customHeight="1" x14ac:dyDescent="0.2">
      <c r="A683" s="11">
        <v>132</v>
      </c>
      <c r="B683" s="277"/>
      <c r="C683" s="287"/>
      <c r="D683" s="287"/>
      <c r="E683" s="288"/>
      <c r="F683" s="1449" t="s">
        <v>113</v>
      </c>
      <c r="G683" s="1450"/>
      <c r="H683" s="1450"/>
      <c r="I683" s="1450"/>
      <c r="J683" s="1450"/>
      <c r="K683" s="1450"/>
      <c r="L683" s="1451"/>
      <c r="M683" s="698">
        <v>0</v>
      </c>
      <c r="N683" s="699">
        <v>0</v>
      </c>
      <c r="O683" s="700">
        <v>0</v>
      </c>
      <c r="P683" s="700">
        <v>0</v>
      </c>
      <c r="Q683" s="705">
        <v>0</v>
      </c>
      <c r="R683" s="700">
        <v>0</v>
      </c>
      <c r="S683" s="701">
        <v>0</v>
      </c>
      <c r="T683" s="700">
        <v>0</v>
      </c>
      <c r="U683" s="701">
        <v>0</v>
      </c>
      <c r="V683" s="700">
        <v>0</v>
      </c>
      <c r="W683" s="701">
        <v>0</v>
      </c>
      <c r="X683" s="700">
        <v>0</v>
      </c>
      <c r="Y683" s="701">
        <v>0</v>
      </c>
      <c r="Z683" s="700">
        <v>0</v>
      </c>
      <c r="AA683" s="701">
        <v>0</v>
      </c>
      <c r="AB683" s="706">
        <v>0</v>
      </c>
      <c r="AC683" s="698">
        <v>0</v>
      </c>
      <c r="AD683" s="996"/>
      <c r="AE683" s="997"/>
      <c r="AF683" s="998"/>
    </row>
    <row r="684" spans="1:32" ht="15" customHeight="1" x14ac:dyDescent="0.2">
      <c r="A684" s="11">
        <v>133</v>
      </c>
      <c r="B684" s="277"/>
      <c r="C684" s="287"/>
      <c r="D684" s="287"/>
      <c r="E684" s="288"/>
      <c r="F684" s="1458" t="s">
        <v>557</v>
      </c>
      <c r="G684" s="1459"/>
      <c r="H684" s="1459"/>
      <c r="I684" s="1459"/>
      <c r="J684" s="1459"/>
      <c r="K684" s="1459"/>
      <c r="L684" s="1460"/>
      <c r="M684" s="698">
        <v>0</v>
      </c>
      <c r="N684" s="699">
        <v>0</v>
      </c>
      <c r="O684" s="700">
        <v>0</v>
      </c>
      <c r="P684" s="700">
        <v>0</v>
      </c>
      <c r="Q684" s="705">
        <v>0</v>
      </c>
      <c r="R684" s="700">
        <v>0</v>
      </c>
      <c r="S684" s="701">
        <v>0</v>
      </c>
      <c r="T684" s="700">
        <v>0</v>
      </c>
      <c r="U684" s="701">
        <v>0</v>
      </c>
      <c r="V684" s="700">
        <v>0</v>
      </c>
      <c r="W684" s="701">
        <v>0</v>
      </c>
      <c r="X684" s="700">
        <v>0</v>
      </c>
      <c r="Y684" s="701">
        <v>0</v>
      </c>
      <c r="Z684" s="700">
        <v>0</v>
      </c>
      <c r="AA684" s="701">
        <v>0</v>
      </c>
      <c r="AB684" s="706">
        <v>0</v>
      </c>
      <c r="AC684" s="698">
        <v>0</v>
      </c>
      <c r="AD684" s="996"/>
      <c r="AE684" s="997"/>
      <c r="AF684" s="998"/>
    </row>
    <row r="685" spans="1:32" ht="15" customHeight="1" x14ac:dyDescent="0.2">
      <c r="A685" s="11">
        <v>134</v>
      </c>
      <c r="B685" s="277"/>
      <c r="C685" s="287"/>
      <c r="D685" s="287"/>
      <c r="E685" s="1452" t="s">
        <v>15</v>
      </c>
      <c r="F685" s="1453"/>
      <c r="G685" s="1453"/>
      <c r="H685" s="1453"/>
      <c r="I685" s="1453"/>
      <c r="J685" s="1453"/>
      <c r="K685" s="1453"/>
      <c r="L685" s="1454"/>
      <c r="M685" s="407">
        <f>SUBTOTAL(9,M686:M688)</f>
        <v>0</v>
      </c>
      <c r="N685" s="410">
        <f t="shared" ref="N685:AC685" si="155">SUBTOTAL(9,N686:N688)</f>
        <v>0</v>
      </c>
      <c r="O685" s="414">
        <f t="shared" si="155"/>
        <v>0</v>
      </c>
      <c r="P685" s="413">
        <f t="shared" si="155"/>
        <v>0</v>
      </c>
      <c r="Q685" s="415">
        <f t="shared" si="155"/>
        <v>0</v>
      </c>
      <c r="R685" s="414">
        <f t="shared" si="155"/>
        <v>0</v>
      </c>
      <c r="S685" s="414">
        <f t="shared" si="155"/>
        <v>0</v>
      </c>
      <c r="T685" s="414">
        <f t="shared" si="155"/>
        <v>0</v>
      </c>
      <c r="U685" s="414">
        <f t="shared" si="155"/>
        <v>0</v>
      </c>
      <c r="V685" s="414">
        <f t="shared" si="155"/>
        <v>0</v>
      </c>
      <c r="W685" s="414">
        <f t="shared" si="155"/>
        <v>0</v>
      </c>
      <c r="X685" s="414">
        <f t="shared" si="155"/>
        <v>0</v>
      </c>
      <c r="Y685" s="414">
        <f t="shared" si="155"/>
        <v>0</v>
      </c>
      <c r="Z685" s="414">
        <f t="shared" si="155"/>
        <v>0</v>
      </c>
      <c r="AA685" s="414">
        <f t="shared" si="155"/>
        <v>0</v>
      </c>
      <c r="AB685" s="424">
        <f t="shared" si="155"/>
        <v>0</v>
      </c>
      <c r="AC685" s="407">
        <f t="shared" si="155"/>
        <v>0</v>
      </c>
      <c r="AD685" s="996"/>
      <c r="AE685" s="997"/>
      <c r="AF685" s="998"/>
    </row>
    <row r="686" spans="1:32" ht="15" customHeight="1" x14ac:dyDescent="0.2">
      <c r="A686" s="11">
        <v>135</v>
      </c>
      <c r="B686" s="277"/>
      <c r="C686" s="287"/>
      <c r="D686" s="287"/>
      <c r="E686" s="288"/>
      <c r="F686" s="1455" t="s">
        <v>109</v>
      </c>
      <c r="G686" s="1456"/>
      <c r="H686" s="1456"/>
      <c r="I686" s="1456"/>
      <c r="J686" s="1456"/>
      <c r="K686" s="1456"/>
      <c r="L686" s="1457"/>
      <c r="M686" s="698">
        <v>0</v>
      </c>
      <c r="N686" s="699">
        <v>0</v>
      </c>
      <c r="O686" s="700">
        <v>0</v>
      </c>
      <c r="P686" s="700">
        <v>0</v>
      </c>
      <c r="Q686" s="705">
        <v>0</v>
      </c>
      <c r="R686" s="700">
        <v>0</v>
      </c>
      <c r="S686" s="701">
        <v>0</v>
      </c>
      <c r="T686" s="700">
        <v>0</v>
      </c>
      <c r="U686" s="701">
        <v>0</v>
      </c>
      <c r="V686" s="700">
        <v>0</v>
      </c>
      <c r="W686" s="701">
        <v>0</v>
      </c>
      <c r="X686" s="700">
        <v>0</v>
      </c>
      <c r="Y686" s="701">
        <v>0</v>
      </c>
      <c r="Z686" s="700">
        <v>0</v>
      </c>
      <c r="AA686" s="701">
        <v>0</v>
      </c>
      <c r="AB686" s="706">
        <v>0</v>
      </c>
      <c r="AC686" s="698">
        <v>0</v>
      </c>
      <c r="AD686" s="996"/>
      <c r="AE686" s="997"/>
      <c r="AF686" s="998"/>
    </row>
    <row r="687" spans="1:32" ht="15" customHeight="1" x14ac:dyDescent="0.2">
      <c r="A687" s="11">
        <v>136</v>
      </c>
      <c r="B687" s="277"/>
      <c r="C687" s="287"/>
      <c r="D687" s="287"/>
      <c r="E687" s="288"/>
      <c r="F687" s="1449" t="s">
        <v>110</v>
      </c>
      <c r="G687" s="1450"/>
      <c r="H687" s="1450"/>
      <c r="I687" s="1450"/>
      <c r="J687" s="1450"/>
      <c r="K687" s="1450"/>
      <c r="L687" s="1451"/>
      <c r="M687" s="698">
        <v>0</v>
      </c>
      <c r="N687" s="699">
        <v>0</v>
      </c>
      <c r="O687" s="700">
        <v>0</v>
      </c>
      <c r="P687" s="700">
        <v>0</v>
      </c>
      <c r="Q687" s="705">
        <v>0</v>
      </c>
      <c r="R687" s="700">
        <v>0</v>
      </c>
      <c r="S687" s="701">
        <v>0</v>
      </c>
      <c r="T687" s="700">
        <v>0</v>
      </c>
      <c r="U687" s="701">
        <v>0</v>
      </c>
      <c r="V687" s="700">
        <v>0</v>
      </c>
      <c r="W687" s="701">
        <v>0</v>
      </c>
      <c r="X687" s="700">
        <v>0</v>
      </c>
      <c r="Y687" s="701">
        <v>0</v>
      </c>
      <c r="Z687" s="700">
        <v>0</v>
      </c>
      <c r="AA687" s="701">
        <v>0</v>
      </c>
      <c r="AB687" s="706">
        <v>0</v>
      </c>
      <c r="AC687" s="698">
        <v>0</v>
      </c>
      <c r="AD687" s="996"/>
      <c r="AE687" s="997"/>
      <c r="AF687" s="998"/>
    </row>
    <row r="688" spans="1:32" ht="15" customHeight="1" x14ac:dyDescent="0.2">
      <c r="A688" s="11">
        <v>137</v>
      </c>
      <c r="B688" s="277"/>
      <c r="C688" s="287"/>
      <c r="D688" s="287"/>
      <c r="E688" s="288"/>
      <c r="F688" s="1458" t="s">
        <v>111</v>
      </c>
      <c r="G688" s="1459"/>
      <c r="H688" s="1459"/>
      <c r="I688" s="1459"/>
      <c r="J688" s="1459"/>
      <c r="K688" s="1459"/>
      <c r="L688" s="1460"/>
      <c r="M688" s="698">
        <v>0</v>
      </c>
      <c r="N688" s="699">
        <v>0</v>
      </c>
      <c r="O688" s="700">
        <v>0</v>
      </c>
      <c r="P688" s="700">
        <v>0</v>
      </c>
      <c r="Q688" s="705">
        <v>0</v>
      </c>
      <c r="R688" s="700">
        <v>0</v>
      </c>
      <c r="S688" s="701">
        <v>0</v>
      </c>
      <c r="T688" s="700">
        <v>0</v>
      </c>
      <c r="U688" s="701">
        <v>0</v>
      </c>
      <c r="V688" s="700">
        <v>0</v>
      </c>
      <c r="W688" s="701">
        <v>0</v>
      </c>
      <c r="X688" s="700">
        <v>0</v>
      </c>
      <c r="Y688" s="701">
        <v>0</v>
      </c>
      <c r="Z688" s="700">
        <v>0</v>
      </c>
      <c r="AA688" s="701">
        <v>0</v>
      </c>
      <c r="AB688" s="706">
        <v>0</v>
      </c>
      <c r="AC688" s="698">
        <v>0</v>
      </c>
      <c r="AD688" s="996"/>
      <c r="AE688" s="997"/>
      <c r="AF688" s="998"/>
    </row>
    <row r="689" spans="1:32" ht="15" customHeight="1" x14ac:dyDescent="0.2">
      <c r="A689" s="11">
        <v>138</v>
      </c>
      <c r="B689" s="277"/>
      <c r="C689" s="287"/>
      <c r="D689" s="287"/>
      <c r="E689" s="1452" t="s">
        <v>18</v>
      </c>
      <c r="F689" s="1453"/>
      <c r="G689" s="1453"/>
      <c r="H689" s="1453"/>
      <c r="I689" s="1453"/>
      <c r="J689" s="1453"/>
      <c r="K689" s="1453"/>
      <c r="L689" s="1454"/>
      <c r="M689" s="407">
        <f>SUBTOTAL(9,M690:M692)</f>
        <v>0</v>
      </c>
      <c r="N689" s="410">
        <f t="shared" ref="N689:AC689" si="156">SUBTOTAL(9,N690:N692)</f>
        <v>0</v>
      </c>
      <c r="O689" s="414">
        <f t="shared" si="156"/>
        <v>0</v>
      </c>
      <c r="P689" s="413">
        <f t="shared" si="156"/>
        <v>0</v>
      </c>
      <c r="Q689" s="415">
        <f t="shared" si="156"/>
        <v>0</v>
      </c>
      <c r="R689" s="414">
        <f t="shared" si="156"/>
        <v>0</v>
      </c>
      <c r="S689" s="414">
        <f t="shared" si="156"/>
        <v>0</v>
      </c>
      <c r="T689" s="414">
        <f t="shared" si="156"/>
        <v>0</v>
      </c>
      <c r="U689" s="414">
        <f t="shared" si="156"/>
        <v>0</v>
      </c>
      <c r="V689" s="414">
        <f t="shared" si="156"/>
        <v>0</v>
      </c>
      <c r="W689" s="414">
        <f t="shared" si="156"/>
        <v>0</v>
      </c>
      <c r="X689" s="414">
        <f t="shared" si="156"/>
        <v>0</v>
      </c>
      <c r="Y689" s="414">
        <f t="shared" si="156"/>
        <v>0</v>
      </c>
      <c r="Z689" s="414">
        <f t="shared" si="156"/>
        <v>0</v>
      </c>
      <c r="AA689" s="414">
        <f t="shared" si="156"/>
        <v>0</v>
      </c>
      <c r="AB689" s="424">
        <f t="shared" si="156"/>
        <v>0</v>
      </c>
      <c r="AC689" s="407">
        <f t="shared" si="156"/>
        <v>0</v>
      </c>
      <c r="AD689" s="996"/>
      <c r="AE689" s="997"/>
      <c r="AF689" s="998"/>
    </row>
    <row r="690" spans="1:32" ht="15" customHeight="1" x14ac:dyDescent="0.2">
      <c r="A690" s="11">
        <v>139</v>
      </c>
      <c r="B690" s="277"/>
      <c r="C690" s="287"/>
      <c r="D690" s="287"/>
      <c r="E690" s="288"/>
      <c r="F690" s="1455" t="s">
        <v>114</v>
      </c>
      <c r="G690" s="1456"/>
      <c r="H690" s="1456"/>
      <c r="I690" s="1456"/>
      <c r="J690" s="1456"/>
      <c r="K690" s="1456"/>
      <c r="L690" s="1457"/>
      <c r="M690" s="698">
        <v>0</v>
      </c>
      <c r="N690" s="699">
        <v>0</v>
      </c>
      <c r="O690" s="700">
        <v>0</v>
      </c>
      <c r="P690" s="700">
        <v>0</v>
      </c>
      <c r="Q690" s="705">
        <v>0</v>
      </c>
      <c r="R690" s="700">
        <v>0</v>
      </c>
      <c r="S690" s="701">
        <v>0</v>
      </c>
      <c r="T690" s="700">
        <v>0</v>
      </c>
      <c r="U690" s="701">
        <v>0</v>
      </c>
      <c r="V690" s="700">
        <v>0</v>
      </c>
      <c r="W690" s="701">
        <v>0</v>
      </c>
      <c r="X690" s="700">
        <v>0</v>
      </c>
      <c r="Y690" s="701">
        <v>0</v>
      </c>
      <c r="Z690" s="700">
        <v>0</v>
      </c>
      <c r="AA690" s="701">
        <v>0</v>
      </c>
      <c r="AB690" s="706">
        <v>0</v>
      </c>
      <c r="AC690" s="698">
        <v>0</v>
      </c>
      <c r="AD690" s="996"/>
      <c r="AE690" s="997"/>
      <c r="AF690" s="998"/>
    </row>
    <row r="691" spans="1:32" ht="15" customHeight="1" x14ac:dyDescent="0.2">
      <c r="A691" s="11">
        <v>140</v>
      </c>
      <c r="B691" s="277"/>
      <c r="C691" s="287"/>
      <c r="D691" s="287"/>
      <c r="E691" s="288"/>
      <c r="F691" s="1449" t="s">
        <v>115</v>
      </c>
      <c r="G691" s="1450"/>
      <c r="H691" s="1450"/>
      <c r="I691" s="1450"/>
      <c r="J691" s="1450"/>
      <c r="K691" s="1450"/>
      <c r="L691" s="1451"/>
      <c r="M691" s="698">
        <v>0</v>
      </c>
      <c r="N691" s="699">
        <v>0</v>
      </c>
      <c r="O691" s="700">
        <v>0</v>
      </c>
      <c r="P691" s="700">
        <v>0</v>
      </c>
      <c r="Q691" s="705">
        <v>0</v>
      </c>
      <c r="R691" s="700">
        <v>0</v>
      </c>
      <c r="S691" s="701">
        <v>0</v>
      </c>
      <c r="T691" s="700">
        <v>0</v>
      </c>
      <c r="U691" s="701">
        <v>0</v>
      </c>
      <c r="V691" s="700">
        <v>0</v>
      </c>
      <c r="W691" s="701">
        <v>0</v>
      </c>
      <c r="X691" s="700">
        <v>0</v>
      </c>
      <c r="Y691" s="701">
        <v>0</v>
      </c>
      <c r="Z691" s="700">
        <v>0</v>
      </c>
      <c r="AA691" s="701">
        <v>0</v>
      </c>
      <c r="AB691" s="706">
        <v>0</v>
      </c>
      <c r="AC691" s="698">
        <v>0</v>
      </c>
      <c r="AD691" s="996"/>
      <c r="AE691" s="997"/>
      <c r="AF691" s="998"/>
    </row>
    <row r="692" spans="1:32" ht="15" customHeight="1" x14ac:dyDescent="0.2">
      <c r="A692" s="11">
        <v>141</v>
      </c>
      <c r="B692" s="277"/>
      <c r="C692" s="287"/>
      <c r="D692" s="287"/>
      <c r="E692" s="288"/>
      <c r="F692" s="1458" t="s">
        <v>558</v>
      </c>
      <c r="G692" s="1459"/>
      <c r="H692" s="1459"/>
      <c r="I692" s="1459"/>
      <c r="J692" s="1459"/>
      <c r="K692" s="1459"/>
      <c r="L692" s="1460"/>
      <c r="M692" s="698">
        <v>0</v>
      </c>
      <c r="N692" s="699">
        <v>0</v>
      </c>
      <c r="O692" s="700">
        <v>0</v>
      </c>
      <c r="P692" s="700">
        <v>0</v>
      </c>
      <c r="Q692" s="705">
        <v>0</v>
      </c>
      <c r="R692" s="700">
        <v>0</v>
      </c>
      <c r="S692" s="701">
        <v>0</v>
      </c>
      <c r="T692" s="700">
        <v>0</v>
      </c>
      <c r="U692" s="701">
        <v>0</v>
      </c>
      <c r="V692" s="700">
        <v>0</v>
      </c>
      <c r="W692" s="701">
        <v>0</v>
      </c>
      <c r="X692" s="700">
        <v>0</v>
      </c>
      <c r="Y692" s="701">
        <v>0</v>
      </c>
      <c r="Z692" s="700">
        <v>0</v>
      </c>
      <c r="AA692" s="701">
        <v>0</v>
      </c>
      <c r="AB692" s="706">
        <v>0</v>
      </c>
      <c r="AC692" s="698">
        <v>0</v>
      </c>
      <c r="AD692" s="996"/>
      <c r="AE692" s="997"/>
      <c r="AF692" s="998"/>
    </row>
    <row r="693" spans="1:32" ht="15" customHeight="1" x14ac:dyDescent="0.2">
      <c r="A693" s="11">
        <v>142</v>
      </c>
      <c r="B693" s="277"/>
      <c r="C693" s="287"/>
      <c r="D693" s="1485" t="s">
        <v>22</v>
      </c>
      <c r="E693" s="1486"/>
      <c r="F693" s="1486"/>
      <c r="G693" s="1486"/>
      <c r="H693" s="1486"/>
      <c r="I693" s="1486"/>
      <c r="J693" s="1486"/>
      <c r="K693" s="1486"/>
      <c r="L693" s="1486"/>
      <c r="M693" s="1486"/>
      <c r="N693" s="1486"/>
      <c r="O693" s="1486"/>
      <c r="P693" s="1486"/>
      <c r="Q693" s="1486"/>
      <c r="R693" s="1486"/>
      <c r="S693" s="1486"/>
      <c r="T693" s="1486"/>
      <c r="U693" s="1486"/>
      <c r="V693" s="1486"/>
      <c r="W693" s="1486"/>
      <c r="X693" s="1486"/>
      <c r="Y693" s="1486"/>
      <c r="Z693" s="1486"/>
      <c r="AA693" s="1486"/>
      <c r="AB693" s="1486"/>
      <c r="AC693" s="1486"/>
      <c r="AD693" s="1486"/>
      <c r="AE693" s="1486"/>
      <c r="AF693" s="1487"/>
    </row>
    <row r="694" spans="1:32" ht="15" customHeight="1" x14ac:dyDescent="0.2">
      <c r="A694" s="11">
        <v>143</v>
      </c>
      <c r="B694" s="277"/>
      <c r="C694" s="287"/>
      <c r="D694" s="287"/>
      <c r="E694" s="1532" t="s">
        <v>118</v>
      </c>
      <c r="F694" s="1533"/>
      <c r="G694" s="1533"/>
      <c r="H694" s="1533"/>
      <c r="I694" s="1533"/>
      <c r="J694" s="1533"/>
      <c r="K694" s="1533"/>
      <c r="L694" s="1534"/>
      <c r="M694" s="407">
        <f>SUBTOTAL(9,M695:M696)</f>
        <v>0</v>
      </c>
      <c r="N694" s="410">
        <f t="shared" ref="N694:AC694" si="157">SUBTOTAL(9,N695:N696)</f>
        <v>0</v>
      </c>
      <c r="O694" s="414">
        <f t="shared" si="157"/>
        <v>0</v>
      </c>
      <c r="P694" s="413">
        <f t="shared" si="157"/>
        <v>0</v>
      </c>
      <c r="Q694" s="415">
        <f t="shared" si="157"/>
        <v>0</v>
      </c>
      <c r="R694" s="414">
        <f t="shared" si="157"/>
        <v>0</v>
      </c>
      <c r="S694" s="414">
        <f t="shared" si="157"/>
        <v>0</v>
      </c>
      <c r="T694" s="414">
        <f t="shared" si="157"/>
        <v>0</v>
      </c>
      <c r="U694" s="414">
        <f t="shared" si="157"/>
        <v>0</v>
      </c>
      <c r="V694" s="414">
        <f t="shared" si="157"/>
        <v>0</v>
      </c>
      <c r="W694" s="414">
        <f t="shared" si="157"/>
        <v>0</v>
      </c>
      <c r="X694" s="414">
        <f t="shared" si="157"/>
        <v>0</v>
      </c>
      <c r="Y694" s="414">
        <f t="shared" si="157"/>
        <v>0</v>
      </c>
      <c r="Z694" s="414">
        <f t="shared" si="157"/>
        <v>0</v>
      </c>
      <c r="AA694" s="414">
        <f t="shared" si="157"/>
        <v>0</v>
      </c>
      <c r="AB694" s="424">
        <f t="shared" si="157"/>
        <v>0</v>
      </c>
      <c r="AC694" s="407">
        <f t="shared" si="157"/>
        <v>0</v>
      </c>
      <c r="AD694" s="996"/>
      <c r="AE694" s="997"/>
      <c r="AF694" s="998"/>
    </row>
    <row r="695" spans="1:32" ht="15" customHeight="1" x14ac:dyDescent="0.2">
      <c r="A695" s="11">
        <v>144</v>
      </c>
      <c r="B695" s="277"/>
      <c r="C695" s="287"/>
      <c r="D695" s="287"/>
      <c r="E695" s="288"/>
      <c r="F695" s="1455" t="s">
        <v>124</v>
      </c>
      <c r="G695" s="1456"/>
      <c r="H695" s="1456"/>
      <c r="I695" s="1456"/>
      <c r="J695" s="1456"/>
      <c r="K695" s="1456"/>
      <c r="L695" s="1457"/>
      <c r="M695" s="698">
        <v>0</v>
      </c>
      <c r="N695" s="699">
        <v>0</v>
      </c>
      <c r="O695" s="700">
        <v>0</v>
      </c>
      <c r="P695" s="700">
        <v>0</v>
      </c>
      <c r="Q695" s="705">
        <v>0</v>
      </c>
      <c r="R695" s="700">
        <v>0</v>
      </c>
      <c r="S695" s="701">
        <v>0</v>
      </c>
      <c r="T695" s="700">
        <v>0</v>
      </c>
      <c r="U695" s="701">
        <v>0</v>
      </c>
      <c r="V695" s="700">
        <v>0</v>
      </c>
      <c r="W695" s="701">
        <v>0</v>
      </c>
      <c r="X695" s="700">
        <v>0</v>
      </c>
      <c r="Y695" s="701">
        <v>0</v>
      </c>
      <c r="Z695" s="700">
        <v>0</v>
      </c>
      <c r="AA695" s="701">
        <v>0</v>
      </c>
      <c r="AB695" s="706">
        <v>0</v>
      </c>
      <c r="AC695" s="698">
        <v>0</v>
      </c>
      <c r="AD695" s="996"/>
      <c r="AE695" s="997"/>
      <c r="AF695" s="998"/>
    </row>
    <row r="696" spans="1:32" ht="15" customHeight="1" x14ac:dyDescent="0.2">
      <c r="A696" s="11">
        <v>145</v>
      </c>
      <c r="B696" s="277"/>
      <c r="C696" s="287"/>
      <c r="D696" s="287"/>
      <c r="E696" s="288"/>
      <c r="F696" s="1458" t="s">
        <v>571</v>
      </c>
      <c r="G696" s="1459"/>
      <c r="H696" s="1459"/>
      <c r="I696" s="1459"/>
      <c r="J696" s="1459"/>
      <c r="K696" s="1459"/>
      <c r="L696" s="1460"/>
      <c r="M696" s="698">
        <v>0</v>
      </c>
      <c r="N696" s="699">
        <v>0</v>
      </c>
      <c r="O696" s="700">
        <v>0</v>
      </c>
      <c r="P696" s="700">
        <v>0</v>
      </c>
      <c r="Q696" s="705">
        <v>0</v>
      </c>
      <c r="R696" s="700">
        <v>0</v>
      </c>
      <c r="S696" s="701">
        <v>0</v>
      </c>
      <c r="T696" s="700">
        <v>0</v>
      </c>
      <c r="U696" s="701">
        <v>0</v>
      </c>
      <c r="V696" s="700">
        <v>0</v>
      </c>
      <c r="W696" s="701">
        <v>0</v>
      </c>
      <c r="X696" s="700">
        <v>0</v>
      </c>
      <c r="Y696" s="701">
        <v>0</v>
      </c>
      <c r="Z696" s="700">
        <v>0</v>
      </c>
      <c r="AA696" s="701">
        <v>0</v>
      </c>
      <c r="AB696" s="706">
        <v>0</v>
      </c>
      <c r="AC696" s="698">
        <v>0</v>
      </c>
      <c r="AD696" s="996"/>
      <c r="AE696" s="997"/>
      <c r="AF696" s="998"/>
    </row>
    <row r="697" spans="1:32" ht="15" customHeight="1" x14ac:dyDescent="0.2">
      <c r="A697" s="11">
        <v>146</v>
      </c>
      <c r="B697" s="277"/>
      <c r="C697" s="287"/>
      <c r="D697" s="287"/>
      <c r="E697" s="1452" t="s">
        <v>119</v>
      </c>
      <c r="F697" s="1453"/>
      <c r="G697" s="1453"/>
      <c r="H697" s="1453"/>
      <c r="I697" s="1453"/>
      <c r="J697" s="1453"/>
      <c r="K697" s="1453"/>
      <c r="L697" s="1454"/>
      <c r="M697" s="407">
        <f>SUBTOTAL(9,M698:M700)</f>
        <v>0</v>
      </c>
      <c r="N697" s="410">
        <f t="shared" ref="N697:AC697" si="158">SUBTOTAL(9,N698:N700)</f>
        <v>0</v>
      </c>
      <c r="O697" s="414">
        <f t="shared" si="158"/>
        <v>0</v>
      </c>
      <c r="P697" s="413">
        <f t="shared" si="158"/>
        <v>0</v>
      </c>
      <c r="Q697" s="415">
        <f t="shared" si="158"/>
        <v>0</v>
      </c>
      <c r="R697" s="414">
        <f t="shared" si="158"/>
        <v>0</v>
      </c>
      <c r="S697" s="414">
        <f t="shared" si="158"/>
        <v>0</v>
      </c>
      <c r="T697" s="414">
        <f t="shared" si="158"/>
        <v>0</v>
      </c>
      <c r="U697" s="414">
        <f t="shared" si="158"/>
        <v>0</v>
      </c>
      <c r="V697" s="414">
        <f t="shared" si="158"/>
        <v>0</v>
      </c>
      <c r="W697" s="414">
        <f t="shared" si="158"/>
        <v>0</v>
      </c>
      <c r="X697" s="414">
        <f t="shared" si="158"/>
        <v>0</v>
      </c>
      <c r="Y697" s="414">
        <f t="shared" si="158"/>
        <v>0</v>
      </c>
      <c r="Z697" s="414">
        <f t="shared" si="158"/>
        <v>0</v>
      </c>
      <c r="AA697" s="414">
        <f t="shared" si="158"/>
        <v>0</v>
      </c>
      <c r="AB697" s="424">
        <f t="shared" si="158"/>
        <v>0</v>
      </c>
      <c r="AC697" s="407">
        <f t="shared" si="158"/>
        <v>0</v>
      </c>
      <c r="AD697" s="996"/>
      <c r="AE697" s="997"/>
      <c r="AF697" s="998"/>
    </row>
    <row r="698" spans="1:32" ht="15" customHeight="1" x14ac:dyDescent="0.2">
      <c r="A698" s="11">
        <v>147</v>
      </c>
      <c r="B698" s="277"/>
      <c r="C698" s="287"/>
      <c r="D698" s="287"/>
      <c r="E698" s="288"/>
      <c r="F698" s="1455" t="s">
        <v>116</v>
      </c>
      <c r="G698" s="1456"/>
      <c r="H698" s="1456"/>
      <c r="I698" s="1456"/>
      <c r="J698" s="1456"/>
      <c r="K698" s="1456"/>
      <c r="L698" s="1457"/>
      <c r="M698" s="698">
        <v>0</v>
      </c>
      <c r="N698" s="699">
        <v>0</v>
      </c>
      <c r="O698" s="700">
        <v>0</v>
      </c>
      <c r="P698" s="700">
        <v>0</v>
      </c>
      <c r="Q698" s="705">
        <v>0</v>
      </c>
      <c r="R698" s="700">
        <v>0</v>
      </c>
      <c r="S698" s="701">
        <v>0</v>
      </c>
      <c r="T698" s="700">
        <v>0</v>
      </c>
      <c r="U698" s="701">
        <v>0</v>
      </c>
      <c r="V698" s="700">
        <v>0</v>
      </c>
      <c r="W698" s="701">
        <v>0</v>
      </c>
      <c r="X698" s="700">
        <v>0</v>
      </c>
      <c r="Y698" s="701">
        <v>0</v>
      </c>
      <c r="Z698" s="700">
        <v>0</v>
      </c>
      <c r="AA698" s="701">
        <v>0</v>
      </c>
      <c r="AB698" s="706">
        <v>0</v>
      </c>
      <c r="AC698" s="698">
        <v>0</v>
      </c>
      <c r="AD698" s="996"/>
      <c r="AE698" s="997"/>
      <c r="AF698" s="998"/>
    </row>
    <row r="699" spans="1:32" ht="15" customHeight="1" x14ac:dyDescent="0.2">
      <c r="A699" s="11">
        <v>148</v>
      </c>
      <c r="B699" s="277"/>
      <c r="C699" s="287"/>
      <c r="D699" s="287"/>
      <c r="E699" s="288"/>
      <c r="F699" s="1449" t="s">
        <v>567</v>
      </c>
      <c r="G699" s="1450"/>
      <c r="H699" s="1450"/>
      <c r="I699" s="1450"/>
      <c r="J699" s="1450"/>
      <c r="K699" s="1450"/>
      <c r="L699" s="1451"/>
      <c r="M699" s="698">
        <v>0</v>
      </c>
      <c r="N699" s="699">
        <v>0</v>
      </c>
      <c r="O699" s="700">
        <v>0</v>
      </c>
      <c r="P699" s="700">
        <v>0</v>
      </c>
      <c r="Q699" s="705">
        <v>0</v>
      </c>
      <c r="R699" s="700">
        <v>0</v>
      </c>
      <c r="S699" s="701">
        <v>0</v>
      </c>
      <c r="T699" s="700">
        <v>0</v>
      </c>
      <c r="U699" s="701">
        <v>0</v>
      </c>
      <c r="V699" s="700">
        <v>0</v>
      </c>
      <c r="W699" s="701">
        <v>0</v>
      </c>
      <c r="X699" s="700">
        <v>0</v>
      </c>
      <c r="Y699" s="701">
        <v>0</v>
      </c>
      <c r="Z699" s="700">
        <v>0</v>
      </c>
      <c r="AA699" s="701">
        <v>0</v>
      </c>
      <c r="AB699" s="706">
        <v>0</v>
      </c>
      <c r="AC699" s="698">
        <v>0</v>
      </c>
      <c r="AD699" s="996"/>
      <c r="AE699" s="997"/>
      <c r="AF699" s="998"/>
    </row>
    <row r="700" spans="1:32" ht="27.75" customHeight="1" x14ac:dyDescent="0.2">
      <c r="A700" s="11">
        <v>149</v>
      </c>
      <c r="B700" s="277"/>
      <c r="C700" s="287"/>
      <c r="D700" s="287"/>
      <c r="E700" s="288"/>
      <c r="F700" s="1458" t="s">
        <v>125</v>
      </c>
      <c r="G700" s="1459"/>
      <c r="H700" s="1459"/>
      <c r="I700" s="1459"/>
      <c r="J700" s="1459"/>
      <c r="K700" s="1459"/>
      <c r="L700" s="1460"/>
      <c r="M700" s="698">
        <v>0</v>
      </c>
      <c r="N700" s="699">
        <v>0</v>
      </c>
      <c r="O700" s="700">
        <v>0</v>
      </c>
      <c r="P700" s="700">
        <v>0</v>
      </c>
      <c r="Q700" s="705"/>
      <c r="R700" s="700">
        <v>0</v>
      </c>
      <c r="S700" s="701">
        <v>0</v>
      </c>
      <c r="T700" s="700">
        <v>0</v>
      </c>
      <c r="U700" s="701">
        <v>0</v>
      </c>
      <c r="V700" s="700">
        <v>0</v>
      </c>
      <c r="W700" s="701">
        <v>0</v>
      </c>
      <c r="X700" s="700">
        <v>0</v>
      </c>
      <c r="Y700" s="701">
        <v>0</v>
      </c>
      <c r="Z700" s="700">
        <v>0</v>
      </c>
      <c r="AA700" s="701">
        <v>0</v>
      </c>
      <c r="AB700" s="706">
        <v>0</v>
      </c>
      <c r="AC700" s="698">
        <v>0</v>
      </c>
      <c r="AD700" s="996"/>
      <c r="AE700" s="997"/>
      <c r="AF700" s="998"/>
    </row>
    <row r="701" spans="1:32" ht="15" customHeight="1" x14ac:dyDescent="0.2">
      <c r="A701" s="11">
        <v>150</v>
      </c>
      <c r="B701" s="277"/>
      <c r="C701" s="287"/>
      <c r="D701" s="287"/>
      <c r="E701" s="1452" t="s">
        <v>120</v>
      </c>
      <c r="F701" s="1453"/>
      <c r="G701" s="1453"/>
      <c r="H701" s="1453"/>
      <c r="I701" s="1453"/>
      <c r="J701" s="1453"/>
      <c r="K701" s="1453"/>
      <c r="L701" s="1454"/>
      <c r="M701" s="407">
        <f>SUBTOTAL(9,M702:M703)</f>
        <v>0</v>
      </c>
      <c r="N701" s="410">
        <f t="shared" ref="N701:AC701" si="159">SUBTOTAL(9,N702:N703)</f>
        <v>0</v>
      </c>
      <c r="O701" s="414">
        <f t="shared" si="159"/>
        <v>0</v>
      </c>
      <c r="P701" s="413">
        <f t="shared" si="159"/>
        <v>0</v>
      </c>
      <c r="Q701" s="415">
        <f t="shared" si="159"/>
        <v>0</v>
      </c>
      <c r="R701" s="414">
        <f t="shared" si="159"/>
        <v>0</v>
      </c>
      <c r="S701" s="414">
        <f t="shared" si="159"/>
        <v>0</v>
      </c>
      <c r="T701" s="414">
        <f t="shared" si="159"/>
        <v>0</v>
      </c>
      <c r="U701" s="414">
        <f t="shared" si="159"/>
        <v>0</v>
      </c>
      <c r="V701" s="414">
        <f t="shared" si="159"/>
        <v>0</v>
      </c>
      <c r="W701" s="414">
        <f t="shared" si="159"/>
        <v>0</v>
      </c>
      <c r="X701" s="414">
        <f t="shared" si="159"/>
        <v>0</v>
      </c>
      <c r="Y701" s="414">
        <f t="shared" si="159"/>
        <v>0</v>
      </c>
      <c r="Z701" s="414">
        <f t="shared" si="159"/>
        <v>0</v>
      </c>
      <c r="AA701" s="414">
        <f t="shared" si="159"/>
        <v>0</v>
      </c>
      <c r="AB701" s="424">
        <f t="shared" si="159"/>
        <v>0</v>
      </c>
      <c r="AC701" s="407">
        <f t="shared" si="159"/>
        <v>0</v>
      </c>
      <c r="AD701" s="996"/>
      <c r="AE701" s="997"/>
      <c r="AF701" s="998"/>
    </row>
    <row r="702" spans="1:32" ht="15" customHeight="1" x14ac:dyDescent="0.2">
      <c r="A702" s="11">
        <v>151</v>
      </c>
      <c r="B702" s="277"/>
      <c r="C702" s="287"/>
      <c r="D702" s="287"/>
      <c r="E702" s="288"/>
      <c r="F702" s="1455" t="s">
        <v>117</v>
      </c>
      <c r="G702" s="1456"/>
      <c r="H702" s="1456"/>
      <c r="I702" s="1456"/>
      <c r="J702" s="1456"/>
      <c r="K702" s="1456"/>
      <c r="L702" s="1457"/>
      <c r="M702" s="698">
        <v>0</v>
      </c>
      <c r="N702" s="699">
        <v>0</v>
      </c>
      <c r="O702" s="700">
        <v>0</v>
      </c>
      <c r="P702" s="700">
        <v>0</v>
      </c>
      <c r="Q702" s="705">
        <v>0</v>
      </c>
      <c r="R702" s="700">
        <v>0</v>
      </c>
      <c r="S702" s="701">
        <v>0</v>
      </c>
      <c r="T702" s="700">
        <v>0</v>
      </c>
      <c r="U702" s="701">
        <v>0</v>
      </c>
      <c r="V702" s="700">
        <v>0</v>
      </c>
      <c r="W702" s="701">
        <v>0</v>
      </c>
      <c r="X702" s="700">
        <v>0</v>
      </c>
      <c r="Y702" s="701">
        <v>0</v>
      </c>
      <c r="Z702" s="700">
        <v>0</v>
      </c>
      <c r="AA702" s="701">
        <v>0</v>
      </c>
      <c r="AB702" s="706">
        <v>0</v>
      </c>
      <c r="AC702" s="698">
        <v>0</v>
      </c>
      <c r="AD702" s="996"/>
      <c r="AE702" s="997"/>
      <c r="AF702" s="998"/>
    </row>
    <row r="703" spans="1:32" ht="15" customHeight="1" x14ac:dyDescent="0.2">
      <c r="A703" s="11">
        <v>152</v>
      </c>
      <c r="B703" s="277"/>
      <c r="C703" s="287"/>
      <c r="D703" s="287"/>
      <c r="E703" s="288"/>
      <c r="F703" s="1458" t="s">
        <v>572</v>
      </c>
      <c r="G703" s="1459"/>
      <c r="H703" s="1459"/>
      <c r="I703" s="1459"/>
      <c r="J703" s="1459"/>
      <c r="K703" s="1459"/>
      <c r="L703" s="1460"/>
      <c r="M703" s="698">
        <v>0</v>
      </c>
      <c r="N703" s="699">
        <v>0</v>
      </c>
      <c r="O703" s="700">
        <v>0</v>
      </c>
      <c r="P703" s="700">
        <v>0</v>
      </c>
      <c r="Q703" s="705">
        <v>0</v>
      </c>
      <c r="R703" s="700">
        <v>0</v>
      </c>
      <c r="S703" s="701">
        <v>0</v>
      </c>
      <c r="T703" s="700">
        <v>0</v>
      </c>
      <c r="U703" s="701">
        <v>0</v>
      </c>
      <c r="V703" s="700">
        <v>0</v>
      </c>
      <c r="W703" s="701">
        <v>0</v>
      </c>
      <c r="X703" s="700">
        <v>0</v>
      </c>
      <c r="Y703" s="701">
        <v>0</v>
      </c>
      <c r="Z703" s="700">
        <v>0</v>
      </c>
      <c r="AA703" s="701">
        <v>0</v>
      </c>
      <c r="AB703" s="706">
        <v>0</v>
      </c>
      <c r="AC703" s="698">
        <v>0</v>
      </c>
      <c r="AD703" s="996"/>
      <c r="AE703" s="997"/>
      <c r="AF703" s="998"/>
    </row>
    <row r="704" spans="1:32" ht="15" customHeight="1" x14ac:dyDescent="0.2">
      <c r="A704" s="11">
        <v>153</v>
      </c>
      <c r="B704" s="277"/>
      <c r="C704" s="287"/>
      <c r="D704" s="287"/>
      <c r="E704" s="1452" t="s">
        <v>121</v>
      </c>
      <c r="F704" s="1453"/>
      <c r="G704" s="1453"/>
      <c r="H704" s="1453"/>
      <c r="I704" s="1453"/>
      <c r="J704" s="1453"/>
      <c r="K704" s="1453"/>
      <c r="L704" s="1454"/>
      <c r="M704" s="407">
        <f>SUBTOTAL(9,M705:M707)</f>
        <v>0</v>
      </c>
      <c r="N704" s="410">
        <f t="shared" ref="N704:AC704" si="160">SUBTOTAL(9,N705:N707)</f>
        <v>0</v>
      </c>
      <c r="O704" s="414">
        <f t="shared" si="160"/>
        <v>0</v>
      </c>
      <c r="P704" s="413">
        <f t="shared" si="160"/>
        <v>0</v>
      </c>
      <c r="Q704" s="415">
        <f t="shared" si="160"/>
        <v>0</v>
      </c>
      <c r="R704" s="414">
        <f t="shared" si="160"/>
        <v>0</v>
      </c>
      <c r="S704" s="414">
        <f t="shared" si="160"/>
        <v>0</v>
      </c>
      <c r="T704" s="414">
        <f t="shared" si="160"/>
        <v>0</v>
      </c>
      <c r="U704" s="414">
        <f t="shared" si="160"/>
        <v>0</v>
      </c>
      <c r="V704" s="414">
        <f t="shared" si="160"/>
        <v>0</v>
      </c>
      <c r="W704" s="414">
        <f t="shared" si="160"/>
        <v>0</v>
      </c>
      <c r="X704" s="414">
        <f t="shared" si="160"/>
        <v>0</v>
      </c>
      <c r="Y704" s="414">
        <f t="shared" si="160"/>
        <v>0</v>
      </c>
      <c r="Z704" s="414">
        <f t="shared" si="160"/>
        <v>0</v>
      </c>
      <c r="AA704" s="414">
        <f t="shared" si="160"/>
        <v>0</v>
      </c>
      <c r="AB704" s="424">
        <f t="shared" si="160"/>
        <v>0</v>
      </c>
      <c r="AC704" s="407">
        <f t="shared" si="160"/>
        <v>0</v>
      </c>
      <c r="AD704" s="996"/>
      <c r="AE704" s="997"/>
      <c r="AF704" s="998"/>
    </row>
    <row r="705" spans="1:32" ht="15" customHeight="1" x14ac:dyDescent="0.2">
      <c r="A705" s="11">
        <v>154</v>
      </c>
      <c r="B705" s="277"/>
      <c r="C705" s="287"/>
      <c r="D705" s="287"/>
      <c r="E705" s="288"/>
      <c r="F705" s="1455" t="s">
        <v>122</v>
      </c>
      <c r="G705" s="1456"/>
      <c r="H705" s="1456"/>
      <c r="I705" s="1456"/>
      <c r="J705" s="1456"/>
      <c r="K705" s="1456"/>
      <c r="L705" s="1457"/>
      <c r="M705" s="698">
        <v>0</v>
      </c>
      <c r="N705" s="699">
        <v>0</v>
      </c>
      <c r="O705" s="700">
        <v>0</v>
      </c>
      <c r="P705" s="700">
        <v>0</v>
      </c>
      <c r="Q705" s="705">
        <v>0</v>
      </c>
      <c r="R705" s="700">
        <v>0</v>
      </c>
      <c r="S705" s="701">
        <v>0</v>
      </c>
      <c r="T705" s="700">
        <v>0</v>
      </c>
      <c r="U705" s="701">
        <v>0</v>
      </c>
      <c r="V705" s="700">
        <v>0</v>
      </c>
      <c r="W705" s="701">
        <v>0</v>
      </c>
      <c r="X705" s="700">
        <v>0</v>
      </c>
      <c r="Y705" s="701">
        <v>0</v>
      </c>
      <c r="Z705" s="700">
        <v>0</v>
      </c>
      <c r="AA705" s="701">
        <v>0</v>
      </c>
      <c r="AB705" s="706">
        <v>0</v>
      </c>
      <c r="AC705" s="698">
        <v>0</v>
      </c>
      <c r="AD705" s="996"/>
      <c r="AE705" s="997"/>
      <c r="AF705" s="998"/>
    </row>
    <row r="706" spans="1:32" ht="15" customHeight="1" x14ac:dyDescent="0.2">
      <c r="A706" s="11">
        <v>155</v>
      </c>
      <c r="B706" s="277"/>
      <c r="C706" s="287"/>
      <c r="D706" s="287"/>
      <c r="E706" s="288"/>
      <c r="F706" s="1449" t="s">
        <v>573</v>
      </c>
      <c r="G706" s="1450"/>
      <c r="H706" s="1450"/>
      <c r="I706" s="1450"/>
      <c r="J706" s="1450"/>
      <c r="K706" s="1450"/>
      <c r="L706" s="1451"/>
      <c r="M706" s="698">
        <v>0</v>
      </c>
      <c r="N706" s="699">
        <v>0</v>
      </c>
      <c r="O706" s="700">
        <v>0</v>
      </c>
      <c r="P706" s="700">
        <v>0</v>
      </c>
      <c r="Q706" s="705">
        <v>0</v>
      </c>
      <c r="R706" s="700">
        <v>0</v>
      </c>
      <c r="S706" s="701">
        <v>0</v>
      </c>
      <c r="T706" s="700">
        <v>0</v>
      </c>
      <c r="U706" s="701">
        <v>0</v>
      </c>
      <c r="V706" s="700">
        <v>0</v>
      </c>
      <c r="W706" s="701">
        <v>0</v>
      </c>
      <c r="X706" s="700">
        <v>0</v>
      </c>
      <c r="Y706" s="701">
        <v>0</v>
      </c>
      <c r="Z706" s="700">
        <v>0</v>
      </c>
      <c r="AA706" s="701">
        <v>0</v>
      </c>
      <c r="AB706" s="706">
        <v>0</v>
      </c>
      <c r="AC706" s="698">
        <v>0</v>
      </c>
      <c r="AD706" s="996"/>
      <c r="AE706" s="997"/>
      <c r="AF706" s="998"/>
    </row>
    <row r="707" spans="1:32" ht="27.75" customHeight="1" x14ac:dyDescent="0.2">
      <c r="A707" s="11">
        <v>156</v>
      </c>
      <c r="B707" s="277"/>
      <c r="C707" s="287"/>
      <c r="D707" s="287"/>
      <c r="E707" s="288"/>
      <c r="F707" s="1458" t="s">
        <v>123</v>
      </c>
      <c r="G707" s="1459"/>
      <c r="H707" s="1459"/>
      <c r="I707" s="1459"/>
      <c r="J707" s="1459"/>
      <c r="K707" s="1459"/>
      <c r="L707" s="1460"/>
      <c r="M707" s="698">
        <v>0</v>
      </c>
      <c r="N707" s="699">
        <v>0</v>
      </c>
      <c r="O707" s="700">
        <v>0</v>
      </c>
      <c r="P707" s="700">
        <v>0</v>
      </c>
      <c r="Q707" s="705">
        <v>0</v>
      </c>
      <c r="R707" s="700">
        <v>0</v>
      </c>
      <c r="S707" s="701">
        <v>0</v>
      </c>
      <c r="T707" s="700">
        <v>0</v>
      </c>
      <c r="U707" s="701">
        <v>0</v>
      </c>
      <c r="V707" s="700">
        <v>0</v>
      </c>
      <c r="W707" s="701">
        <v>0</v>
      </c>
      <c r="X707" s="700">
        <v>0</v>
      </c>
      <c r="Y707" s="701">
        <v>0</v>
      </c>
      <c r="Z707" s="700">
        <v>0</v>
      </c>
      <c r="AA707" s="701">
        <v>0</v>
      </c>
      <c r="AB707" s="706">
        <v>0</v>
      </c>
      <c r="AC707" s="698">
        <v>0</v>
      </c>
      <c r="AD707" s="996"/>
      <c r="AE707" s="997"/>
      <c r="AF707" s="998"/>
    </row>
    <row r="708" spans="1:32" ht="15" customHeight="1" x14ac:dyDescent="0.2">
      <c r="A708" s="11">
        <v>157</v>
      </c>
      <c r="B708" s="277"/>
      <c r="C708" s="287"/>
      <c r="D708" s="287"/>
      <c r="E708" s="1452" t="s">
        <v>546</v>
      </c>
      <c r="F708" s="1453"/>
      <c r="G708" s="1453"/>
      <c r="H708" s="1453"/>
      <c r="I708" s="1453"/>
      <c r="J708" s="1453"/>
      <c r="K708" s="1453"/>
      <c r="L708" s="1454"/>
      <c r="M708" s="407">
        <f>SUBTOTAL(9,M709:M710)</f>
        <v>0</v>
      </c>
      <c r="N708" s="410">
        <f t="shared" ref="N708:AC708" si="161">SUBTOTAL(9,N709:N710)</f>
        <v>0</v>
      </c>
      <c r="O708" s="414">
        <f t="shared" si="161"/>
        <v>0</v>
      </c>
      <c r="P708" s="413">
        <f t="shared" si="161"/>
        <v>0</v>
      </c>
      <c r="Q708" s="415">
        <f t="shared" si="161"/>
        <v>0</v>
      </c>
      <c r="R708" s="414">
        <f t="shared" si="161"/>
        <v>0</v>
      </c>
      <c r="S708" s="414">
        <f t="shared" si="161"/>
        <v>0</v>
      </c>
      <c r="T708" s="414">
        <f t="shared" si="161"/>
        <v>0</v>
      </c>
      <c r="U708" s="414">
        <f t="shared" si="161"/>
        <v>0</v>
      </c>
      <c r="V708" s="414">
        <f t="shared" si="161"/>
        <v>0</v>
      </c>
      <c r="W708" s="414">
        <f t="shared" si="161"/>
        <v>0</v>
      </c>
      <c r="X708" s="414">
        <f t="shared" si="161"/>
        <v>0</v>
      </c>
      <c r="Y708" s="414">
        <f t="shared" si="161"/>
        <v>0</v>
      </c>
      <c r="Z708" s="414">
        <f t="shared" si="161"/>
        <v>0</v>
      </c>
      <c r="AA708" s="414">
        <f t="shared" si="161"/>
        <v>0</v>
      </c>
      <c r="AB708" s="424">
        <f t="shared" si="161"/>
        <v>0</v>
      </c>
      <c r="AC708" s="407">
        <f t="shared" si="161"/>
        <v>0</v>
      </c>
      <c r="AD708" s="996"/>
      <c r="AE708" s="997"/>
      <c r="AF708" s="998"/>
    </row>
    <row r="709" spans="1:32" ht="27" customHeight="1" x14ac:dyDescent="0.2">
      <c r="A709" s="11">
        <v>158</v>
      </c>
      <c r="B709" s="277"/>
      <c r="C709" s="287"/>
      <c r="D709" s="287"/>
      <c r="E709" s="288"/>
      <c r="F709" s="1455" t="s">
        <v>547</v>
      </c>
      <c r="G709" s="1456"/>
      <c r="H709" s="1456"/>
      <c r="I709" s="1456"/>
      <c r="J709" s="1456"/>
      <c r="K709" s="1456"/>
      <c r="L709" s="1457"/>
      <c r="M709" s="698">
        <v>0</v>
      </c>
      <c r="N709" s="699">
        <v>0</v>
      </c>
      <c r="O709" s="700">
        <v>0</v>
      </c>
      <c r="P709" s="700">
        <v>0</v>
      </c>
      <c r="Q709" s="705">
        <v>0</v>
      </c>
      <c r="R709" s="700">
        <v>0</v>
      </c>
      <c r="S709" s="701">
        <v>0</v>
      </c>
      <c r="T709" s="700">
        <v>0</v>
      </c>
      <c r="U709" s="701">
        <v>0</v>
      </c>
      <c r="V709" s="700">
        <v>0</v>
      </c>
      <c r="W709" s="701">
        <v>0</v>
      </c>
      <c r="X709" s="700">
        <v>0</v>
      </c>
      <c r="Y709" s="701">
        <v>0</v>
      </c>
      <c r="Z709" s="700">
        <v>0</v>
      </c>
      <c r="AA709" s="701">
        <v>0</v>
      </c>
      <c r="AB709" s="706">
        <v>0</v>
      </c>
      <c r="AC709" s="698">
        <v>0</v>
      </c>
      <c r="AD709" s="996"/>
      <c r="AE709" s="997"/>
      <c r="AF709" s="998"/>
    </row>
    <row r="710" spans="1:32" ht="15" customHeight="1" x14ac:dyDescent="0.2">
      <c r="A710" s="11">
        <v>159</v>
      </c>
      <c r="B710" s="277"/>
      <c r="C710" s="287"/>
      <c r="D710" s="287"/>
      <c r="E710" s="288"/>
      <c r="F710" s="1458" t="s">
        <v>570</v>
      </c>
      <c r="G710" s="1459"/>
      <c r="H710" s="1459"/>
      <c r="I710" s="1459"/>
      <c r="J710" s="1459"/>
      <c r="K710" s="1459"/>
      <c r="L710" s="1460"/>
      <c r="M710" s="698">
        <v>0</v>
      </c>
      <c r="N710" s="699">
        <v>0</v>
      </c>
      <c r="O710" s="700">
        <v>0</v>
      </c>
      <c r="P710" s="700">
        <v>0</v>
      </c>
      <c r="Q710" s="705">
        <v>0</v>
      </c>
      <c r="R710" s="700">
        <v>0</v>
      </c>
      <c r="S710" s="701">
        <v>0</v>
      </c>
      <c r="T710" s="700">
        <v>0</v>
      </c>
      <c r="U710" s="701">
        <v>0</v>
      </c>
      <c r="V710" s="700">
        <v>0</v>
      </c>
      <c r="W710" s="701">
        <v>0</v>
      </c>
      <c r="X710" s="700">
        <v>0</v>
      </c>
      <c r="Y710" s="701">
        <v>0</v>
      </c>
      <c r="Z710" s="700">
        <v>0</v>
      </c>
      <c r="AA710" s="701">
        <v>0</v>
      </c>
      <c r="AB710" s="706">
        <v>0</v>
      </c>
      <c r="AC710" s="698">
        <v>0</v>
      </c>
      <c r="AD710" s="996"/>
      <c r="AE710" s="997"/>
      <c r="AF710" s="998"/>
    </row>
    <row r="711" spans="1:32" ht="15" customHeight="1" x14ac:dyDescent="0.2">
      <c r="A711" s="11">
        <v>160</v>
      </c>
      <c r="B711" s="277"/>
      <c r="C711" s="287"/>
      <c r="D711" s="287"/>
      <c r="E711" s="1452" t="s">
        <v>548</v>
      </c>
      <c r="F711" s="1453"/>
      <c r="G711" s="1453"/>
      <c r="H711" s="1453"/>
      <c r="I711" s="1453"/>
      <c r="J711" s="1453"/>
      <c r="K711" s="1453"/>
      <c r="L711" s="1454"/>
      <c r="M711" s="407">
        <f>SUBTOTAL(9,M712:M714)</f>
        <v>0</v>
      </c>
      <c r="N711" s="410">
        <f t="shared" ref="N711:AC711" si="162">SUBTOTAL(9,N712:N714)</f>
        <v>0</v>
      </c>
      <c r="O711" s="414">
        <f t="shared" si="162"/>
        <v>0</v>
      </c>
      <c r="P711" s="413">
        <f t="shared" si="162"/>
        <v>0</v>
      </c>
      <c r="Q711" s="415">
        <f t="shared" si="162"/>
        <v>0</v>
      </c>
      <c r="R711" s="414">
        <f t="shared" si="162"/>
        <v>0</v>
      </c>
      <c r="S711" s="414">
        <f t="shared" si="162"/>
        <v>0</v>
      </c>
      <c r="T711" s="414">
        <f t="shared" si="162"/>
        <v>0</v>
      </c>
      <c r="U711" s="414">
        <f t="shared" si="162"/>
        <v>0</v>
      </c>
      <c r="V711" s="414">
        <f t="shared" si="162"/>
        <v>0</v>
      </c>
      <c r="W711" s="414">
        <f t="shared" si="162"/>
        <v>0</v>
      </c>
      <c r="X711" s="414">
        <f t="shared" si="162"/>
        <v>0</v>
      </c>
      <c r="Y711" s="414">
        <f t="shared" si="162"/>
        <v>0</v>
      </c>
      <c r="Z711" s="414">
        <f t="shared" si="162"/>
        <v>0</v>
      </c>
      <c r="AA711" s="414">
        <f t="shared" si="162"/>
        <v>0</v>
      </c>
      <c r="AB711" s="424">
        <f t="shared" si="162"/>
        <v>0</v>
      </c>
      <c r="AC711" s="407">
        <f t="shared" si="162"/>
        <v>0</v>
      </c>
      <c r="AD711" s="996"/>
      <c r="AE711" s="997"/>
      <c r="AF711" s="998"/>
    </row>
    <row r="712" spans="1:32" ht="15" customHeight="1" x14ac:dyDescent="0.2">
      <c r="A712" s="11">
        <v>161</v>
      </c>
      <c r="B712" s="277"/>
      <c r="C712" s="287"/>
      <c r="D712" s="287"/>
      <c r="E712" s="294"/>
      <c r="F712" s="1449" t="s">
        <v>549</v>
      </c>
      <c r="G712" s="1450"/>
      <c r="H712" s="1450"/>
      <c r="I712" s="1450"/>
      <c r="J712" s="1450"/>
      <c r="K712" s="1450"/>
      <c r="L712" s="1451"/>
      <c r="M712" s="702">
        <v>0</v>
      </c>
      <c r="N712" s="699">
        <v>0</v>
      </c>
      <c r="O712" s="700">
        <v>0</v>
      </c>
      <c r="P712" s="700">
        <v>0</v>
      </c>
      <c r="Q712" s="705">
        <v>0</v>
      </c>
      <c r="R712" s="700">
        <v>0</v>
      </c>
      <c r="S712" s="701">
        <v>0</v>
      </c>
      <c r="T712" s="700">
        <v>0</v>
      </c>
      <c r="U712" s="701">
        <v>0</v>
      </c>
      <c r="V712" s="700">
        <v>0</v>
      </c>
      <c r="W712" s="701">
        <v>0</v>
      </c>
      <c r="X712" s="700">
        <v>0</v>
      </c>
      <c r="Y712" s="701">
        <v>0</v>
      </c>
      <c r="Z712" s="700">
        <v>0</v>
      </c>
      <c r="AA712" s="701">
        <v>0</v>
      </c>
      <c r="AB712" s="706">
        <v>0</v>
      </c>
      <c r="AC712" s="698">
        <v>0</v>
      </c>
      <c r="AD712" s="996"/>
      <c r="AE712" s="997"/>
      <c r="AF712" s="998"/>
    </row>
    <row r="713" spans="1:32" x14ac:dyDescent="0.2">
      <c r="A713" s="11">
        <v>162</v>
      </c>
      <c r="B713" s="277"/>
      <c r="C713" s="278"/>
      <c r="D713" s="278"/>
      <c r="E713" s="278"/>
      <c r="F713" s="1455" t="s">
        <v>574</v>
      </c>
      <c r="G713" s="1456"/>
      <c r="H713" s="1456"/>
      <c r="I713" s="1456"/>
      <c r="J713" s="1456"/>
      <c r="K713" s="1456"/>
      <c r="L713" s="1457"/>
      <c r="M713" s="698">
        <v>0</v>
      </c>
      <c r="N713" s="699">
        <v>0</v>
      </c>
      <c r="O713" s="700">
        <v>0</v>
      </c>
      <c r="P713" s="700">
        <v>0</v>
      </c>
      <c r="Q713" s="705">
        <v>0</v>
      </c>
      <c r="R713" s="700">
        <v>0</v>
      </c>
      <c r="S713" s="701">
        <v>0</v>
      </c>
      <c r="T713" s="700">
        <v>0</v>
      </c>
      <c r="U713" s="701">
        <v>0</v>
      </c>
      <c r="V713" s="700">
        <v>0</v>
      </c>
      <c r="W713" s="701">
        <v>0</v>
      </c>
      <c r="X713" s="700">
        <v>0</v>
      </c>
      <c r="Y713" s="701">
        <v>0</v>
      </c>
      <c r="Z713" s="700">
        <v>0</v>
      </c>
      <c r="AA713" s="701">
        <v>0</v>
      </c>
      <c r="AB713" s="706">
        <v>0</v>
      </c>
      <c r="AC713" s="698">
        <v>0</v>
      </c>
      <c r="AD713" s="996"/>
      <c r="AE713" s="997"/>
      <c r="AF713" s="998"/>
    </row>
    <row r="714" spans="1:32" ht="27.75" customHeight="1" x14ac:dyDescent="0.2">
      <c r="A714" s="11">
        <v>163</v>
      </c>
      <c r="B714" s="277"/>
      <c r="C714" s="278"/>
      <c r="D714" s="278"/>
      <c r="E714" s="278"/>
      <c r="F714" s="1458" t="s">
        <v>669</v>
      </c>
      <c r="G714" s="1459"/>
      <c r="H714" s="1459"/>
      <c r="I714" s="1459"/>
      <c r="J714" s="1459"/>
      <c r="K714" s="1459"/>
      <c r="L714" s="1460"/>
      <c r="M714" s="698">
        <v>0</v>
      </c>
      <c r="N714" s="699">
        <v>0</v>
      </c>
      <c r="O714" s="700">
        <v>0</v>
      </c>
      <c r="P714" s="700">
        <v>0</v>
      </c>
      <c r="Q714" s="705">
        <v>0</v>
      </c>
      <c r="R714" s="700">
        <v>0</v>
      </c>
      <c r="S714" s="701">
        <v>0</v>
      </c>
      <c r="T714" s="700">
        <v>0</v>
      </c>
      <c r="U714" s="701">
        <v>0</v>
      </c>
      <c r="V714" s="700">
        <v>0</v>
      </c>
      <c r="W714" s="701">
        <v>0</v>
      </c>
      <c r="X714" s="700">
        <v>0</v>
      </c>
      <c r="Y714" s="701">
        <v>0</v>
      </c>
      <c r="Z714" s="700">
        <v>0</v>
      </c>
      <c r="AA714" s="701">
        <v>0</v>
      </c>
      <c r="AB714" s="706">
        <v>0</v>
      </c>
      <c r="AC714" s="698">
        <v>0</v>
      </c>
      <c r="AD714" s="996"/>
      <c r="AE714" s="997"/>
      <c r="AF714" s="998"/>
    </row>
    <row r="715" spans="1:32" x14ac:dyDescent="0.2">
      <c r="A715" s="11">
        <v>164</v>
      </c>
      <c r="B715" s="277"/>
      <c r="C715" s="278"/>
      <c r="D715" s="1485" t="s">
        <v>23</v>
      </c>
      <c r="E715" s="1486"/>
      <c r="F715" s="1486"/>
      <c r="G715" s="1486"/>
      <c r="H715" s="1486"/>
      <c r="I715" s="1486"/>
      <c r="J715" s="1486"/>
      <c r="K715" s="1486"/>
      <c r="L715" s="1486"/>
      <c r="M715" s="1486"/>
      <c r="N715" s="1486"/>
      <c r="O715" s="1486"/>
      <c r="P715" s="1486"/>
      <c r="Q715" s="1486"/>
      <c r="R715" s="1486"/>
      <c r="S715" s="1486"/>
      <c r="T715" s="1486"/>
      <c r="U715" s="1486"/>
      <c r="V715" s="1486"/>
      <c r="W715" s="1486"/>
      <c r="X715" s="1486"/>
      <c r="Y715" s="1486"/>
      <c r="Z715" s="1486"/>
      <c r="AA715" s="1486"/>
      <c r="AB715" s="1486"/>
      <c r="AC715" s="1486"/>
      <c r="AD715" s="1486"/>
      <c r="AE715" s="1486"/>
      <c r="AF715" s="1487"/>
    </row>
    <row r="716" spans="1:32" x14ac:dyDescent="0.2">
      <c r="A716" s="11">
        <v>165</v>
      </c>
      <c r="B716" s="277"/>
      <c r="C716" s="278"/>
      <c r="D716" s="278"/>
      <c r="E716" s="1532" t="s">
        <v>126</v>
      </c>
      <c r="F716" s="1533"/>
      <c r="G716" s="1533"/>
      <c r="H716" s="1533"/>
      <c r="I716" s="1533"/>
      <c r="J716" s="1533"/>
      <c r="K716" s="1533"/>
      <c r="L716" s="1534"/>
      <c r="M716" s="407">
        <f>SUBTOTAL(9,M717:M718)</f>
        <v>0</v>
      </c>
      <c r="N716" s="410">
        <f t="shared" ref="N716:AC716" si="163">SUBTOTAL(9,N717:N718)</f>
        <v>0</v>
      </c>
      <c r="O716" s="414">
        <f t="shared" si="163"/>
        <v>0</v>
      </c>
      <c r="P716" s="413">
        <f t="shared" si="163"/>
        <v>0</v>
      </c>
      <c r="Q716" s="415">
        <f t="shared" si="163"/>
        <v>0</v>
      </c>
      <c r="R716" s="414">
        <f t="shared" si="163"/>
        <v>0</v>
      </c>
      <c r="S716" s="414">
        <f t="shared" si="163"/>
        <v>0</v>
      </c>
      <c r="T716" s="414">
        <f t="shared" si="163"/>
        <v>0</v>
      </c>
      <c r="U716" s="414">
        <f t="shared" si="163"/>
        <v>0</v>
      </c>
      <c r="V716" s="414">
        <f t="shared" si="163"/>
        <v>0</v>
      </c>
      <c r="W716" s="414">
        <f t="shared" si="163"/>
        <v>0</v>
      </c>
      <c r="X716" s="414">
        <f t="shared" si="163"/>
        <v>0</v>
      </c>
      <c r="Y716" s="414">
        <f t="shared" si="163"/>
        <v>0</v>
      </c>
      <c r="Z716" s="414">
        <f t="shared" si="163"/>
        <v>0</v>
      </c>
      <c r="AA716" s="414">
        <f t="shared" si="163"/>
        <v>0</v>
      </c>
      <c r="AB716" s="424">
        <f t="shared" si="163"/>
        <v>0</v>
      </c>
      <c r="AC716" s="407">
        <f t="shared" si="163"/>
        <v>0</v>
      </c>
      <c r="AD716" s="996"/>
      <c r="AE716" s="997"/>
      <c r="AF716" s="998"/>
    </row>
    <row r="717" spans="1:32" x14ac:dyDescent="0.2">
      <c r="A717" s="11">
        <v>166</v>
      </c>
      <c r="B717" s="277"/>
      <c r="C717" s="278"/>
      <c r="D717" s="278"/>
      <c r="E717" s="278"/>
      <c r="F717" s="1455" t="s">
        <v>127</v>
      </c>
      <c r="G717" s="1456"/>
      <c r="H717" s="1456"/>
      <c r="I717" s="1456"/>
      <c r="J717" s="1456"/>
      <c r="K717" s="1456"/>
      <c r="L717" s="1457"/>
      <c r="M717" s="698">
        <v>0</v>
      </c>
      <c r="N717" s="699">
        <v>0</v>
      </c>
      <c r="O717" s="700">
        <v>0</v>
      </c>
      <c r="P717" s="700">
        <v>0</v>
      </c>
      <c r="Q717" s="705">
        <v>0</v>
      </c>
      <c r="R717" s="700">
        <v>0</v>
      </c>
      <c r="S717" s="701">
        <v>0</v>
      </c>
      <c r="T717" s="700">
        <v>0</v>
      </c>
      <c r="U717" s="701">
        <v>0</v>
      </c>
      <c r="V717" s="700">
        <v>0</v>
      </c>
      <c r="W717" s="701">
        <v>0</v>
      </c>
      <c r="X717" s="700">
        <v>0</v>
      </c>
      <c r="Y717" s="701">
        <v>0</v>
      </c>
      <c r="Z717" s="700">
        <v>0</v>
      </c>
      <c r="AA717" s="701">
        <v>0</v>
      </c>
      <c r="AB717" s="706">
        <v>0</v>
      </c>
      <c r="AC717" s="698">
        <v>0</v>
      </c>
      <c r="AD717" s="996"/>
      <c r="AE717" s="997"/>
      <c r="AF717" s="998"/>
    </row>
    <row r="718" spans="1:32" x14ac:dyDescent="0.2">
      <c r="A718" s="11">
        <v>167</v>
      </c>
      <c r="B718" s="277"/>
      <c r="C718" s="278"/>
      <c r="D718" s="278"/>
      <c r="E718" s="278"/>
      <c r="F718" s="1458" t="s">
        <v>128</v>
      </c>
      <c r="G718" s="1459"/>
      <c r="H718" s="1459"/>
      <c r="I718" s="1459"/>
      <c r="J718" s="1459"/>
      <c r="K718" s="1459"/>
      <c r="L718" s="1460"/>
      <c r="M718" s="698">
        <v>0</v>
      </c>
      <c r="N718" s="699">
        <v>0</v>
      </c>
      <c r="O718" s="700">
        <v>0</v>
      </c>
      <c r="P718" s="700">
        <v>0</v>
      </c>
      <c r="Q718" s="705">
        <v>0</v>
      </c>
      <c r="R718" s="700">
        <v>0</v>
      </c>
      <c r="S718" s="701">
        <v>0</v>
      </c>
      <c r="T718" s="700">
        <v>0</v>
      </c>
      <c r="U718" s="701">
        <v>0</v>
      </c>
      <c r="V718" s="700">
        <v>0</v>
      </c>
      <c r="W718" s="701">
        <v>0</v>
      </c>
      <c r="X718" s="700">
        <v>0</v>
      </c>
      <c r="Y718" s="701">
        <v>0</v>
      </c>
      <c r="Z718" s="700">
        <v>0</v>
      </c>
      <c r="AA718" s="701">
        <v>0</v>
      </c>
      <c r="AB718" s="706">
        <v>0</v>
      </c>
      <c r="AC718" s="698">
        <v>0</v>
      </c>
      <c r="AD718" s="996"/>
      <c r="AE718" s="997"/>
      <c r="AF718" s="998"/>
    </row>
    <row r="719" spans="1:32" x14ac:dyDescent="0.2">
      <c r="A719" s="11">
        <v>168</v>
      </c>
      <c r="B719" s="277"/>
      <c r="C719" s="278"/>
      <c r="D719" s="278"/>
      <c r="E719" s="1452" t="s">
        <v>129</v>
      </c>
      <c r="F719" s="1453"/>
      <c r="G719" s="1453"/>
      <c r="H719" s="1453"/>
      <c r="I719" s="1453"/>
      <c r="J719" s="1453"/>
      <c r="K719" s="1453"/>
      <c r="L719" s="1454"/>
      <c r="M719" s="407">
        <f>SUBTOTAL(9,M720:M721)</f>
        <v>0</v>
      </c>
      <c r="N719" s="410">
        <f t="shared" ref="N719:AC719" si="164">SUBTOTAL(9,N720:N721)</f>
        <v>0</v>
      </c>
      <c r="O719" s="414">
        <f t="shared" si="164"/>
        <v>0</v>
      </c>
      <c r="P719" s="413">
        <f t="shared" si="164"/>
        <v>0</v>
      </c>
      <c r="Q719" s="415">
        <f t="shared" si="164"/>
        <v>0</v>
      </c>
      <c r="R719" s="414">
        <f t="shared" si="164"/>
        <v>0</v>
      </c>
      <c r="S719" s="414">
        <f t="shared" si="164"/>
        <v>0</v>
      </c>
      <c r="T719" s="414">
        <f t="shared" si="164"/>
        <v>0</v>
      </c>
      <c r="U719" s="414">
        <f t="shared" si="164"/>
        <v>0</v>
      </c>
      <c r="V719" s="414">
        <f t="shared" si="164"/>
        <v>0</v>
      </c>
      <c r="W719" s="414">
        <f t="shared" si="164"/>
        <v>0</v>
      </c>
      <c r="X719" s="414">
        <f t="shared" si="164"/>
        <v>0</v>
      </c>
      <c r="Y719" s="414">
        <f t="shared" si="164"/>
        <v>0</v>
      </c>
      <c r="Z719" s="414">
        <f t="shared" si="164"/>
        <v>0</v>
      </c>
      <c r="AA719" s="414">
        <f t="shared" si="164"/>
        <v>0</v>
      </c>
      <c r="AB719" s="424">
        <f t="shared" si="164"/>
        <v>0</v>
      </c>
      <c r="AC719" s="407">
        <f t="shared" si="164"/>
        <v>0</v>
      </c>
      <c r="AD719" s="996"/>
      <c r="AE719" s="997"/>
      <c r="AF719" s="998"/>
    </row>
    <row r="720" spans="1:32" x14ac:dyDescent="0.2">
      <c r="A720" s="11">
        <v>169</v>
      </c>
      <c r="B720" s="277"/>
      <c r="C720" s="278"/>
      <c r="D720" s="278"/>
      <c r="E720" s="278"/>
      <c r="F720" s="1455" t="s">
        <v>130</v>
      </c>
      <c r="G720" s="1456"/>
      <c r="H720" s="1456"/>
      <c r="I720" s="1456"/>
      <c r="J720" s="1456"/>
      <c r="K720" s="1456"/>
      <c r="L720" s="1457"/>
      <c r="M720" s="698">
        <v>0</v>
      </c>
      <c r="N720" s="699">
        <v>0</v>
      </c>
      <c r="O720" s="700">
        <v>0</v>
      </c>
      <c r="P720" s="700">
        <v>0</v>
      </c>
      <c r="Q720" s="705">
        <v>0</v>
      </c>
      <c r="R720" s="700">
        <v>0</v>
      </c>
      <c r="S720" s="701">
        <v>0</v>
      </c>
      <c r="T720" s="700">
        <v>0</v>
      </c>
      <c r="U720" s="701">
        <v>0</v>
      </c>
      <c r="V720" s="700">
        <v>0</v>
      </c>
      <c r="W720" s="701">
        <v>0</v>
      </c>
      <c r="X720" s="700">
        <v>0</v>
      </c>
      <c r="Y720" s="701">
        <v>0</v>
      </c>
      <c r="Z720" s="700">
        <v>0</v>
      </c>
      <c r="AA720" s="701">
        <v>0</v>
      </c>
      <c r="AB720" s="706">
        <v>0</v>
      </c>
      <c r="AC720" s="698">
        <v>0</v>
      </c>
      <c r="AD720" s="996"/>
      <c r="AE720" s="997"/>
      <c r="AF720" s="998"/>
    </row>
    <row r="721" spans="1:32" x14ac:dyDescent="0.2">
      <c r="A721" s="11">
        <v>170</v>
      </c>
      <c r="B721" s="277"/>
      <c r="C721" s="278"/>
      <c r="D721" s="278"/>
      <c r="E721" s="278"/>
      <c r="F721" s="1458" t="s">
        <v>131</v>
      </c>
      <c r="G721" s="1459"/>
      <c r="H721" s="1459"/>
      <c r="I721" s="1459"/>
      <c r="J721" s="1459"/>
      <c r="K721" s="1459"/>
      <c r="L721" s="1460"/>
      <c r="M721" s="698">
        <v>0</v>
      </c>
      <c r="N721" s="699">
        <v>0</v>
      </c>
      <c r="O721" s="700">
        <v>0</v>
      </c>
      <c r="P721" s="700">
        <v>0</v>
      </c>
      <c r="Q721" s="705">
        <v>0</v>
      </c>
      <c r="R721" s="700">
        <v>0</v>
      </c>
      <c r="S721" s="701">
        <v>0</v>
      </c>
      <c r="T721" s="700">
        <v>0</v>
      </c>
      <c r="U721" s="701">
        <v>0</v>
      </c>
      <c r="V721" s="700">
        <v>0</v>
      </c>
      <c r="W721" s="701">
        <v>0</v>
      </c>
      <c r="X721" s="700">
        <v>0</v>
      </c>
      <c r="Y721" s="701">
        <v>0</v>
      </c>
      <c r="Z721" s="700">
        <v>0</v>
      </c>
      <c r="AA721" s="701">
        <v>0</v>
      </c>
      <c r="AB721" s="706">
        <v>0</v>
      </c>
      <c r="AC721" s="698">
        <v>0</v>
      </c>
      <c r="AD721" s="996"/>
      <c r="AE721" s="997"/>
      <c r="AF721" s="998"/>
    </row>
    <row r="722" spans="1:32" x14ac:dyDescent="0.2">
      <c r="A722" s="11">
        <v>171</v>
      </c>
      <c r="B722" s="277"/>
      <c r="C722" s="278"/>
      <c r="D722" s="278"/>
      <c r="E722" s="1452" t="s">
        <v>132</v>
      </c>
      <c r="F722" s="1453"/>
      <c r="G722" s="1453"/>
      <c r="H722" s="1453"/>
      <c r="I722" s="1453"/>
      <c r="J722" s="1453"/>
      <c r="K722" s="1453"/>
      <c r="L722" s="1454"/>
      <c r="M722" s="407">
        <f>SUBTOTAL(9,M723:M724)</f>
        <v>0</v>
      </c>
      <c r="N722" s="410">
        <f t="shared" ref="N722:AC722" si="165">SUBTOTAL(9,N723:N724)</f>
        <v>0</v>
      </c>
      <c r="O722" s="414">
        <f t="shared" si="165"/>
        <v>0</v>
      </c>
      <c r="P722" s="413">
        <f t="shared" si="165"/>
        <v>0</v>
      </c>
      <c r="Q722" s="415">
        <f t="shared" si="165"/>
        <v>0</v>
      </c>
      <c r="R722" s="414">
        <f t="shared" si="165"/>
        <v>0</v>
      </c>
      <c r="S722" s="414">
        <f t="shared" si="165"/>
        <v>0</v>
      </c>
      <c r="T722" s="414">
        <f t="shared" si="165"/>
        <v>0</v>
      </c>
      <c r="U722" s="414">
        <f t="shared" si="165"/>
        <v>0</v>
      </c>
      <c r="V722" s="414">
        <f t="shared" si="165"/>
        <v>0</v>
      </c>
      <c r="W722" s="414">
        <f t="shared" si="165"/>
        <v>0</v>
      </c>
      <c r="X722" s="414">
        <f t="shared" si="165"/>
        <v>0</v>
      </c>
      <c r="Y722" s="414">
        <f t="shared" si="165"/>
        <v>0</v>
      </c>
      <c r="Z722" s="414">
        <f t="shared" si="165"/>
        <v>0</v>
      </c>
      <c r="AA722" s="414">
        <f t="shared" si="165"/>
        <v>0</v>
      </c>
      <c r="AB722" s="424">
        <f t="shared" si="165"/>
        <v>0</v>
      </c>
      <c r="AC722" s="407">
        <f t="shared" si="165"/>
        <v>0</v>
      </c>
      <c r="AD722" s="996"/>
      <c r="AE722" s="997"/>
      <c r="AF722" s="998"/>
    </row>
    <row r="723" spans="1:32" x14ac:dyDescent="0.2">
      <c r="A723" s="11">
        <v>172</v>
      </c>
      <c r="B723" s="277"/>
      <c r="C723" s="278"/>
      <c r="D723" s="278"/>
      <c r="E723" s="278"/>
      <c r="F723" s="1455" t="s">
        <v>133</v>
      </c>
      <c r="G723" s="1456"/>
      <c r="H723" s="1456"/>
      <c r="I723" s="1456"/>
      <c r="J723" s="1456"/>
      <c r="K723" s="1456"/>
      <c r="L723" s="1457"/>
      <c r="M723" s="698">
        <v>0</v>
      </c>
      <c r="N723" s="699">
        <v>0</v>
      </c>
      <c r="O723" s="700">
        <v>0</v>
      </c>
      <c r="P723" s="700">
        <v>0</v>
      </c>
      <c r="Q723" s="705">
        <v>0</v>
      </c>
      <c r="R723" s="700">
        <v>0</v>
      </c>
      <c r="S723" s="701">
        <v>0</v>
      </c>
      <c r="T723" s="700">
        <v>0</v>
      </c>
      <c r="U723" s="701">
        <v>0</v>
      </c>
      <c r="V723" s="700">
        <v>0</v>
      </c>
      <c r="W723" s="701">
        <v>0</v>
      </c>
      <c r="X723" s="700">
        <v>0</v>
      </c>
      <c r="Y723" s="701">
        <v>0</v>
      </c>
      <c r="Z723" s="700">
        <v>0</v>
      </c>
      <c r="AA723" s="701">
        <v>0</v>
      </c>
      <c r="AB723" s="706">
        <v>0</v>
      </c>
      <c r="AC723" s="698">
        <v>0</v>
      </c>
      <c r="AD723" s="996"/>
      <c r="AE723" s="997"/>
      <c r="AF723" s="998"/>
    </row>
    <row r="724" spans="1:32" x14ac:dyDescent="0.2">
      <c r="A724" s="11">
        <v>173</v>
      </c>
      <c r="B724" s="277"/>
      <c r="C724" s="278"/>
      <c r="D724" s="278"/>
      <c r="E724" s="278"/>
      <c r="F724" s="1458" t="s">
        <v>134</v>
      </c>
      <c r="G724" s="1459"/>
      <c r="H724" s="1459"/>
      <c r="I724" s="1459"/>
      <c r="J724" s="1459"/>
      <c r="K724" s="1459"/>
      <c r="L724" s="1460"/>
      <c r="M724" s="698">
        <v>0</v>
      </c>
      <c r="N724" s="699">
        <v>0</v>
      </c>
      <c r="O724" s="700">
        <v>0</v>
      </c>
      <c r="P724" s="700">
        <v>0</v>
      </c>
      <c r="Q724" s="705">
        <v>0</v>
      </c>
      <c r="R724" s="700">
        <v>0</v>
      </c>
      <c r="S724" s="701">
        <v>0</v>
      </c>
      <c r="T724" s="700">
        <v>0</v>
      </c>
      <c r="U724" s="701">
        <v>0</v>
      </c>
      <c r="V724" s="700">
        <v>0</v>
      </c>
      <c r="W724" s="701">
        <v>0</v>
      </c>
      <c r="X724" s="700">
        <v>0</v>
      </c>
      <c r="Y724" s="701">
        <v>0</v>
      </c>
      <c r="Z724" s="700">
        <v>0</v>
      </c>
      <c r="AA724" s="701">
        <v>0</v>
      </c>
      <c r="AB724" s="706">
        <v>0</v>
      </c>
      <c r="AC724" s="698">
        <v>0</v>
      </c>
      <c r="AD724" s="996"/>
      <c r="AE724" s="997"/>
      <c r="AF724" s="998"/>
    </row>
    <row r="725" spans="1:32" x14ac:dyDescent="0.2">
      <c r="A725" s="11">
        <v>174</v>
      </c>
      <c r="B725" s="277"/>
      <c r="C725" s="278"/>
      <c r="D725" s="278"/>
      <c r="E725" s="1452" t="s">
        <v>135</v>
      </c>
      <c r="F725" s="1453"/>
      <c r="G725" s="1453"/>
      <c r="H725" s="1453"/>
      <c r="I725" s="1453"/>
      <c r="J725" s="1453"/>
      <c r="K725" s="1453"/>
      <c r="L725" s="1454"/>
      <c r="M725" s="407">
        <f>SUBTOTAL(9,M726:M727)</f>
        <v>0</v>
      </c>
      <c r="N725" s="410">
        <f t="shared" ref="N725:AC725" si="166">SUBTOTAL(9,N726:N727)</f>
        <v>0</v>
      </c>
      <c r="O725" s="414">
        <f t="shared" si="166"/>
        <v>0</v>
      </c>
      <c r="P725" s="413">
        <f t="shared" si="166"/>
        <v>0</v>
      </c>
      <c r="Q725" s="415">
        <f t="shared" si="166"/>
        <v>0</v>
      </c>
      <c r="R725" s="414">
        <f t="shared" si="166"/>
        <v>0</v>
      </c>
      <c r="S725" s="414">
        <f t="shared" si="166"/>
        <v>0</v>
      </c>
      <c r="T725" s="414">
        <f t="shared" si="166"/>
        <v>0</v>
      </c>
      <c r="U725" s="414">
        <f t="shared" si="166"/>
        <v>0</v>
      </c>
      <c r="V725" s="414">
        <f t="shared" si="166"/>
        <v>0</v>
      </c>
      <c r="W725" s="414">
        <f t="shared" si="166"/>
        <v>0</v>
      </c>
      <c r="X725" s="414">
        <f t="shared" si="166"/>
        <v>0</v>
      </c>
      <c r="Y725" s="414">
        <f t="shared" si="166"/>
        <v>0</v>
      </c>
      <c r="Z725" s="414">
        <f t="shared" si="166"/>
        <v>0</v>
      </c>
      <c r="AA725" s="414">
        <f t="shared" si="166"/>
        <v>0</v>
      </c>
      <c r="AB725" s="424">
        <f t="shared" si="166"/>
        <v>0</v>
      </c>
      <c r="AC725" s="407">
        <f t="shared" si="166"/>
        <v>0</v>
      </c>
      <c r="AD725" s="996"/>
      <c r="AE725" s="997"/>
      <c r="AF725" s="998"/>
    </row>
    <row r="726" spans="1:32" x14ac:dyDescent="0.2">
      <c r="A726" s="11">
        <v>175</v>
      </c>
      <c r="B726" s="277"/>
      <c r="C726" s="278"/>
      <c r="D726" s="278"/>
      <c r="E726" s="278"/>
      <c r="F726" s="1455" t="s">
        <v>136</v>
      </c>
      <c r="G726" s="1456"/>
      <c r="H726" s="1456"/>
      <c r="I726" s="1456"/>
      <c r="J726" s="1456"/>
      <c r="K726" s="1456"/>
      <c r="L726" s="1457"/>
      <c r="M726" s="698">
        <v>0</v>
      </c>
      <c r="N726" s="699">
        <v>0</v>
      </c>
      <c r="O726" s="700">
        <v>0</v>
      </c>
      <c r="P726" s="700">
        <v>0</v>
      </c>
      <c r="Q726" s="705">
        <v>0</v>
      </c>
      <c r="R726" s="700">
        <v>0</v>
      </c>
      <c r="S726" s="701">
        <v>0</v>
      </c>
      <c r="T726" s="700">
        <v>0</v>
      </c>
      <c r="U726" s="701">
        <v>0</v>
      </c>
      <c r="V726" s="700">
        <v>0</v>
      </c>
      <c r="W726" s="701">
        <v>0</v>
      </c>
      <c r="X726" s="700">
        <v>0</v>
      </c>
      <c r="Y726" s="701">
        <v>0</v>
      </c>
      <c r="Z726" s="700">
        <v>0</v>
      </c>
      <c r="AA726" s="701">
        <v>0</v>
      </c>
      <c r="AB726" s="706">
        <v>0</v>
      </c>
      <c r="AC726" s="698">
        <v>0</v>
      </c>
      <c r="AD726" s="996"/>
      <c r="AE726" s="997"/>
      <c r="AF726" s="998"/>
    </row>
    <row r="727" spans="1:32" x14ac:dyDescent="0.2">
      <c r="A727" s="11">
        <v>176</v>
      </c>
      <c r="B727" s="277"/>
      <c r="C727" s="278"/>
      <c r="D727" s="278"/>
      <c r="E727" s="278"/>
      <c r="F727" s="1458" t="s">
        <v>137</v>
      </c>
      <c r="G727" s="1459"/>
      <c r="H727" s="1459"/>
      <c r="I727" s="1459"/>
      <c r="J727" s="1459"/>
      <c r="K727" s="1459"/>
      <c r="L727" s="1460"/>
      <c r="M727" s="698">
        <v>0</v>
      </c>
      <c r="N727" s="699">
        <v>0</v>
      </c>
      <c r="O727" s="700">
        <v>0</v>
      </c>
      <c r="P727" s="700">
        <v>0</v>
      </c>
      <c r="Q727" s="705">
        <v>0</v>
      </c>
      <c r="R727" s="700">
        <v>0</v>
      </c>
      <c r="S727" s="701">
        <v>0</v>
      </c>
      <c r="T727" s="700">
        <v>0</v>
      </c>
      <c r="U727" s="701">
        <v>0</v>
      </c>
      <c r="V727" s="700">
        <v>0</v>
      </c>
      <c r="W727" s="701">
        <v>0</v>
      </c>
      <c r="X727" s="700">
        <v>0</v>
      </c>
      <c r="Y727" s="701">
        <v>0</v>
      </c>
      <c r="Z727" s="700">
        <v>0</v>
      </c>
      <c r="AA727" s="701">
        <v>0</v>
      </c>
      <c r="AB727" s="706">
        <v>0</v>
      </c>
      <c r="AC727" s="698">
        <v>0</v>
      </c>
      <c r="AD727" s="996"/>
      <c r="AE727" s="997"/>
      <c r="AF727" s="998"/>
    </row>
    <row r="728" spans="1:32" x14ac:dyDescent="0.2">
      <c r="A728" s="11">
        <v>177</v>
      </c>
      <c r="B728" s="277"/>
      <c r="C728" s="278"/>
      <c r="D728" s="278"/>
      <c r="E728" s="1452" t="s">
        <v>550</v>
      </c>
      <c r="F728" s="1453"/>
      <c r="G728" s="1453"/>
      <c r="H728" s="1453"/>
      <c r="I728" s="1453"/>
      <c r="J728" s="1453"/>
      <c r="K728" s="1453"/>
      <c r="L728" s="1454"/>
      <c r="M728" s="407">
        <f>SUBTOTAL(9,M729:M730)</f>
        <v>0</v>
      </c>
      <c r="N728" s="410">
        <f t="shared" ref="N728:AC728" si="167">SUBTOTAL(9,N729:N730)</f>
        <v>0</v>
      </c>
      <c r="O728" s="414">
        <f t="shared" si="167"/>
        <v>0</v>
      </c>
      <c r="P728" s="413">
        <f t="shared" si="167"/>
        <v>0</v>
      </c>
      <c r="Q728" s="415">
        <f t="shared" si="167"/>
        <v>0</v>
      </c>
      <c r="R728" s="414">
        <f t="shared" si="167"/>
        <v>0</v>
      </c>
      <c r="S728" s="414">
        <f t="shared" si="167"/>
        <v>0</v>
      </c>
      <c r="T728" s="414">
        <f t="shared" si="167"/>
        <v>0</v>
      </c>
      <c r="U728" s="414">
        <f t="shared" si="167"/>
        <v>0</v>
      </c>
      <c r="V728" s="414">
        <f t="shared" si="167"/>
        <v>0</v>
      </c>
      <c r="W728" s="414">
        <f t="shared" si="167"/>
        <v>0</v>
      </c>
      <c r="X728" s="414">
        <f t="shared" si="167"/>
        <v>0</v>
      </c>
      <c r="Y728" s="414">
        <f t="shared" si="167"/>
        <v>0</v>
      </c>
      <c r="Z728" s="414">
        <f t="shared" si="167"/>
        <v>0</v>
      </c>
      <c r="AA728" s="414">
        <f t="shared" si="167"/>
        <v>0</v>
      </c>
      <c r="AB728" s="424">
        <f t="shared" si="167"/>
        <v>0</v>
      </c>
      <c r="AC728" s="407">
        <f t="shared" si="167"/>
        <v>0</v>
      </c>
      <c r="AD728" s="996"/>
      <c r="AE728" s="997"/>
      <c r="AF728" s="998"/>
    </row>
    <row r="729" spans="1:32" x14ac:dyDescent="0.2">
      <c r="A729" s="11">
        <v>178</v>
      </c>
      <c r="B729" s="277"/>
      <c r="C729" s="278"/>
      <c r="D729" s="278"/>
      <c r="E729" s="278"/>
      <c r="F729" s="1455" t="s">
        <v>551</v>
      </c>
      <c r="G729" s="1456"/>
      <c r="H729" s="1456"/>
      <c r="I729" s="1456"/>
      <c r="J729" s="1456"/>
      <c r="K729" s="1456"/>
      <c r="L729" s="1457"/>
      <c r="M729" s="698">
        <v>0</v>
      </c>
      <c r="N729" s="699">
        <v>0</v>
      </c>
      <c r="O729" s="700">
        <v>0</v>
      </c>
      <c r="P729" s="700">
        <v>0</v>
      </c>
      <c r="Q729" s="705">
        <v>0</v>
      </c>
      <c r="R729" s="700">
        <v>0</v>
      </c>
      <c r="S729" s="701">
        <v>0</v>
      </c>
      <c r="T729" s="700">
        <v>0</v>
      </c>
      <c r="U729" s="701">
        <v>0</v>
      </c>
      <c r="V729" s="700">
        <v>0</v>
      </c>
      <c r="W729" s="701">
        <v>0</v>
      </c>
      <c r="X729" s="700">
        <v>0</v>
      </c>
      <c r="Y729" s="701">
        <v>0</v>
      </c>
      <c r="Z729" s="700">
        <v>0</v>
      </c>
      <c r="AA729" s="701">
        <v>0</v>
      </c>
      <c r="AB729" s="706">
        <v>0</v>
      </c>
      <c r="AC729" s="698">
        <v>0</v>
      </c>
      <c r="AD729" s="996"/>
      <c r="AE729" s="997"/>
      <c r="AF729" s="998"/>
    </row>
    <row r="730" spans="1:32" x14ac:dyDescent="0.2">
      <c r="A730" s="11">
        <v>179</v>
      </c>
      <c r="B730" s="277"/>
      <c r="C730" s="278"/>
      <c r="D730" s="278"/>
      <c r="E730" s="278"/>
      <c r="F730" s="1458" t="s">
        <v>552</v>
      </c>
      <c r="G730" s="1459"/>
      <c r="H730" s="1459"/>
      <c r="I730" s="1459"/>
      <c r="J730" s="1459"/>
      <c r="K730" s="1459"/>
      <c r="L730" s="1460"/>
      <c r="M730" s="698">
        <v>0</v>
      </c>
      <c r="N730" s="699">
        <v>0</v>
      </c>
      <c r="O730" s="700">
        <v>0</v>
      </c>
      <c r="P730" s="700">
        <v>0</v>
      </c>
      <c r="Q730" s="705">
        <v>0</v>
      </c>
      <c r="R730" s="700">
        <v>0</v>
      </c>
      <c r="S730" s="701">
        <v>0</v>
      </c>
      <c r="T730" s="700">
        <v>0</v>
      </c>
      <c r="U730" s="701">
        <v>0</v>
      </c>
      <c r="V730" s="700">
        <v>0</v>
      </c>
      <c r="W730" s="701">
        <v>0</v>
      </c>
      <c r="X730" s="700">
        <v>0</v>
      </c>
      <c r="Y730" s="701">
        <v>0</v>
      </c>
      <c r="Z730" s="700">
        <v>0</v>
      </c>
      <c r="AA730" s="701">
        <v>0</v>
      </c>
      <c r="AB730" s="706">
        <v>0</v>
      </c>
      <c r="AC730" s="698">
        <v>0</v>
      </c>
      <c r="AD730" s="996"/>
      <c r="AE730" s="997"/>
      <c r="AF730" s="998"/>
    </row>
    <row r="731" spans="1:32" x14ac:dyDescent="0.2">
      <c r="A731" s="11">
        <v>180</v>
      </c>
      <c r="B731" s="277"/>
      <c r="C731" s="278"/>
      <c r="D731" s="278"/>
      <c r="E731" s="1452" t="s">
        <v>553</v>
      </c>
      <c r="F731" s="1453"/>
      <c r="G731" s="1453"/>
      <c r="H731" s="1453"/>
      <c r="I731" s="1453"/>
      <c r="J731" s="1453"/>
      <c r="K731" s="1453"/>
      <c r="L731" s="1454"/>
      <c r="M731" s="407">
        <f>SUBTOTAL(9,M732:M733)</f>
        <v>0</v>
      </c>
      <c r="N731" s="410">
        <f t="shared" ref="N731:AC731" si="168">SUBTOTAL(9,N732:N733)</f>
        <v>0</v>
      </c>
      <c r="O731" s="414">
        <f t="shared" si="168"/>
        <v>0</v>
      </c>
      <c r="P731" s="413">
        <f t="shared" si="168"/>
        <v>0</v>
      </c>
      <c r="Q731" s="415">
        <f t="shared" si="168"/>
        <v>0</v>
      </c>
      <c r="R731" s="414">
        <f t="shared" si="168"/>
        <v>0</v>
      </c>
      <c r="S731" s="414">
        <f t="shared" si="168"/>
        <v>0</v>
      </c>
      <c r="T731" s="414">
        <f t="shared" si="168"/>
        <v>0</v>
      </c>
      <c r="U731" s="414">
        <f t="shared" si="168"/>
        <v>0</v>
      </c>
      <c r="V731" s="414">
        <f t="shared" si="168"/>
        <v>0</v>
      </c>
      <c r="W731" s="414">
        <f t="shared" si="168"/>
        <v>0</v>
      </c>
      <c r="X731" s="414">
        <f t="shared" si="168"/>
        <v>0</v>
      </c>
      <c r="Y731" s="414">
        <f t="shared" si="168"/>
        <v>0</v>
      </c>
      <c r="Z731" s="414">
        <f t="shared" si="168"/>
        <v>0</v>
      </c>
      <c r="AA731" s="414">
        <f t="shared" si="168"/>
        <v>0</v>
      </c>
      <c r="AB731" s="424">
        <f t="shared" si="168"/>
        <v>0</v>
      </c>
      <c r="AC731" s="407">
        <f t="shared" si="168"/>
        <v>0</v>
      </c>
      <c r="AD731" s="996"/>
      <c r="AE731" s="997"/>
      <c r="AF731" s="998"/>
    </row>
    <row r="732" spans="1:32" x14ac:dyDescent="0.2">
      <c r="A732" s="11">
        <v>181</v>
      </c>
      <c r="B732" s="277"/>
      <c r="C732" s="278"/>
      <c r="D732" s="278"/>
      <c r="E732" s="278"/>
      <c r="F732" s="1455" t="s">
        <v>554</v>
      </c>
      <c r="G732" s="1456"/>
      <c r="H732" s="1456"/>
      <c r="I732" s="1456"/>
      <c r="J732" s="1456"/>
      <c r="K732" s="1456"/>
      <c r="L732" s="1457"/>
      <c r="M732" s="698">
        <v>0</v>
      </c>
      <c r="N732" s="699">
        <v>0</v>
      </c>
      <c r="O732" s="700">
        <v>0</v>
      </c>
      <c r="P732" s="700">
        <v>0</v>
      </c>
      <c r="Q732" s="705">
        <v>0</v>
      </c>
      <c r="R732" s="700">
        <v>0</v>
      </c>
      <c r="S732" s="701">
        <v>0</v>
      </c>
      <c r="T732" s="700">
        <v>0</v>
      </c>
      <c r="U732" s="701">
        <v>0</v>
      </c>
      <c r="V732" s="700">
        <v>0</v>
      </c>
      <c r="W732" s="701">
        <v>0</v>
      </c>
      <c r="X732" s="700">
        <v>0</v>
      </c>
      <c r="Y732" s="701">
        <v>0</v>
      </c>
      <c r="Z732" s="700">
        <v>0</v>
      </c>
      <c r="AA732" s="701">
        <v>0</v>
      </c>
      <c r="AB732" s="706">
        <v>0</v>
      </c>
      <c r="AC732" s="698">
        <v>0</v>
      </c>
      <c r="AD732" s="996"/>
      <c r="AE732" s="997"/>
      <c r="AF732" s="998"/>
    </row>
    <row r="733" spans="1:32" x14ac:dyDescent="0.2">
      <c r="A733" s="11">
        <v>182</v>
      </c>
      <c r="B733" s="277"/>
      <c r="C733" s="278"/>
      <c r="D733" s="278"/>
      <c r="E733" s="278"/>
      <c r="F733" s="1458" t="s">
        <v>555</v>
      </c>
      <c r="G733" s="1459"/>
      <c r="H733" s="1459"/>
      <c r="I733" s="1459"/>
      <c r="J733" s="1459"/>
      <c r="K733" s="1459"/>
      <c r="L733" s="1460"/>
      <c r="M733" s="698">
        <v>0</v>
      </c>
      <c r="N733" s="699">
        <v>0</v>
      </c>
      <c r="O733" s="700">
        <v>0</v>
      </c>
      <c r="P733" s="700">
        <v>0</v>
      </c>
      <c r="Q733" s="705">
        <v>0</v>
      </c>
      <c r="R733" s="700">
        <v>0</v>
      </c>
      <c r="S733" s="701">
        <v>0</v>
      </c>
      <c r="T733" s="700">
        <v>0</v>
      </c>
      <c r="U733" s="701">
        <v>0</v>
      </c>
      <c r="V733" s="700">
        <v>0</v>
      </c>
      <c r="W733" s="701">
        <v>0</v>
      </c>
      <c r="X733" s="700">
        <v>0</v>
      </c>
      <c r="Y733" s="701">
        <v>0</v>
      </c>
      <c r="Z733" s="700">
        <v>0</v>
      </c>
      <c r="AA733" s="701">
        <v>0</v>
      </c>
      <c r="AB733" s="706">
        <v>0</v>
      </c>
      <c r="AC733" s="698">
        <v>0</v>
      </c>
      <c r="AD733" s="996"/>
      <c r="AE733" s="997"/>
      <c r="AF733" s="998"/>
    </row>
    <row r="734" spans="1:32" x14ac:dyDescent="0.2">
      <c r="A734" s="11">
        <v>183</v>
      </c>
      <c r="B734" s="277"/>
      <c r="C734" s="278"/>
      <c r="D734" s="1485" t="s">
        <v>24</v>
      </c>
      <c r="E734" s="1486"/>
      <c r="F734" s="1486"/>
      <c r="G734" s="1486"/>
      <c r="H734" s="1486"/>
      <c r="I734" s="1486"/>
      <c r="J734" s="1486"/>
      <c r="K734" s="1486"/>
      <c r="L734" s="1487"/>
      <c r="M734" s="407">
        <f>SUBTOTAL(9,M735:M737)</f>
        <v>0</v>
      </c>
      <c r="N734" s="410">
        <f t="shared" ref="N734:AC734" si="169">SUBTOTAL(9,N735:N737)</f>
        <v>0</v>
      </c>
      <c r="O734" s="414">
        <f t="shared" si="169"/>
        <v>0</v>
      </c>
      <c r="P734" s="413">
        <f t="shared" si="169"/>
        <v>0</v>
      </c>
      <c r="Q734" s="415">
        <f t="shared" si="169"/>
        <v>0</v>
      </c>
      <c r="R734" s="414">
        <f t="shared" si="169"/>
        <v>0</v>
      </c>
      <c r="S734" s="414">
        <f t="shared" si="169"/>
        <v>0</v>
      </c>
      <c r="T734" s="414">
        <f t="shared" si="169"/>
        <v>0</v>
      </c>
      <c r="U734" s="414">
        <f t="shared" si="169"/>
        <v>0</v>
      </c>
      <c r="V734" s="414">
        <f t="shared" si="169"/>
        <v>0</v>
      </c>
      <c r="W734" s="414">
        <f t="shared" si="169"/>
        <v>0</v>
      </c>
      <c r="X734" s="414">
        <f t="shared" si="169"/>
        <v>0</v>
      </c>
      <c r="Y734" s="414">
        <f t="shared" si="169"/>
        <v>0</v>
      </c>
      <c r="Z734" s="414">
        <f t="shared" si="169"/>
        <v>0</v>
      </c>
      <c r="AA734" s="414">
        <f t="shared" si="169"/>
        <v>0</v>
      </c>
      <c r="AB734" s="424">
        <f t="shared" si="169"/>
        <v>0</v>
      </c>
      <c r="AC734" s="407">
        <f t="shared" si="169"/>
        <v>0</v>
      </c>
      <c r="AD734" s="996"/>
      <c r="AE734" s="997"/>
      <c r="AF734" s="998"/>
    </row>
    <row r="735" spans="1:32" x14ac:dyDescent="0.2">
      <c r="A735" s="11">
        <v>184</v>
      </c>
      <c r="B735" s="277"/>
      <c r="C735" s="278"/>
      <c r="D735" s="278"/>
      <c r="E735" s="278"/>
      <c r="F735" s="1455" t="s">
        <v>156</v>
      </c>
      <c r="G735" s="1456"/>
      <c r="H735" s="1456"/>
      <c r="I735" s="1456"/>
      <c r="J735" s="1456"/>
      <c r="K735" s="1456"/>
      <c r="L735" s="1457"/>
      <c r="M735" s="698">
        <v>0</v>
      </c>
      <c r="N735" s="699">
        <v>0</v>
      </c>
      <c r="O735" s="700">
        <v>0</v>
      </c>
      <c r="P735" s="700">
        <v>0</v>
      </c>
      <c r="Q735" s="705">
        <v>0</v>
      </c>
      <c r="R735" s="700">
        <v>0</v>
      </c>
      <c r="S735" s="701">
        <v>0</v>
      </c>
      <c r="T735" s="700">
        <v>0</v>
      </c>
      <c r="U735" s="701">
        <v>0</v>
      </c>
      <c r="V735" s="700">
        <v>0</v>
      </c>
      <c r="W735" s="701">
        <v>0</v>
      </c>
      <c r="X735" s="700">
        <v>0</v>
      </c>
      <c r="Y735" s="701">
        <v>0</v>
      </c>
      <c r="Z735" s="700">
        <v>0</v>
      </c>
      <c r="AA735" s="701">
        <v>0</v>
      </c>
      <c r="AB735" s="706">
        <v>0</v>
      </c>
      <c r="AC735" s="698">
        <v>0</v>
      </c>
      <c r="AD735" s="996"/>
      <c r="AE735" s="997"/>
      <c r="AF735" s="998"/>
    </row>
    <row r="736" spans="1:32" x14ac:dyDescent="0.2">
      <c r="A736" s="11">
        <v>185</v>
      </c>
      <c r="B736" s="277"/>
      <c r="C736" s="278"/>
      <c r="D736" s="278"/>
      <c r="E736" s="278"/>
      <c r="F736" s="1449" t="s">
        <v>157</v>
      </c>
      <c r="G736" s="1450"/>
      <c r="H736" s="1450"/>
      <c r="I736" s="1450"/>
      <c r="J736" s="1450"/>
      <c r="K736" s="1450"/>
      <c r="L736" s="1451"/>
      <c r="M736" s="698">
        <v>0</v>
      </c>
      <c r="N736" s="699">
        <v>0</v>
      </c>
      <c r="O736" s="700">
        <v>0</v>
      </c>
      <c r="P736" s="700">
        <v>0</v>
      </c>
      <c r="Q736" s="705">
        <v>0</v>
      </c>
      <c r="R736" s="700">
        <v>0</v>
      </c>
      <c r="S736" s="701">
        <v>0</v>
      </c>
      <c r="T736" s="700">
        <v>0</v>
      </c>
      <c r="U736" s="701">
        <v>0</v>
      </c>
      <c r="V736" s="700">
        <v>0</v>
      </c>
      <c r="W736" s="701">
        <v>0</v>
      </c>
      <c r="X736" s="700">
        <v>0</v>
      </c>
      <c r="Y736" s="701">
        <v>0</v>
      </c>
      <c r="Z736" s="700">
        <v>0</v>
      </c>
      <c r="AA736" s="701">
        <v>0</v>
      </c>
      <c r="AB736" s="706">
        <v>0</v>
      </c>
      <c r="AC736" s="698">
        <v>0</v>
      </c>
      <c r="AD736" s="996"/>
      <c r="AE736" s="997"/>
      <c r="AF736" s="998"/>
    </row>
    <row r="737" spans="1:32" x14ac:dyDescent="0.2">
      <c r="A737" s="11">
        <v>186</v>
      </c>
      <c r="B737" s="277"/>
      <c r="C737" s="278"/>
      <c r="D737" s="278"/>
      <c r="E737" s="278"/>
      <c r="F737" s="1458" t="s">
        <v>25</v>
      </c>
      <c r="G737" s="1459"/>
      <c r="H737" s="1459"/>
      <c r="I737" s="1459"/>
      <c r="J737" s="1459"/>
      <c r="K737" s="1459"/>
      <c r="L737" s="1460"/>
      <c r="M737" s="698">
        <v>0</v>
      </c>
      <c r="N737" s="699">
        <v>0</v>
      </c>
      <c r="O737" s="700">
        <v>0</v>
      </c>
      <c r="P737" s="700">
        <v>0</v>
      </c>
      <c r="Q737" s="705">
        <v>0</v>
      </c>
      <c r="R737" s="700">
        <v>0</v>
      </c>
      <c r="S737" s="701">
        <v>0</v>
      </c>
      <c r="T737" s="700">
        <v>0</v>
      </c>
      <c r="U737" s="701">
        <v>0</v>
      </c>
      <c r="V737" s="700">
        <v>0</v>
      </c>
      <c r="W737" s="701">
        <v>0</v>
      </c>
      <c r="X737" s="700">
        <v>0</v>
      </c>
      <c r="Y737" s="701">
        <v>0</v>
      </c>
      <c r="Z737" s="700">
        <v>0</v>
      </c>
      <c r="AA737" s="701">
        <v>0</v>
      </c>
      <c r="AB737" s="706">
        <v>0</v>
      </c>
      <c r="AC737" s="698">
        <v>0</v>
      </c>
      <c r="AD737" s="996"/>
      <c r="AE737" s="997"/>
      <c r="AF737" s="998"/>
    </row>
    <row r="738" spans="1:32" x14ac:dyDescent="0.2">
      <c r="A738" s="11">
        <v>187</v>
      </c>
      <c r="B738" s="277"/>
      <c r="C738" s="278"/>
      <c r="D738" s="1485" t="s">
        <v>467</v>
      </c>
      <c r="E738" s="1486"/>
      <c r="F738" s="1486"/>
      <c r="G738" s="1486"/>
      <c r="H738" s="1486"/>
      <c r="I738" s="1486"/>
      <c r="J738" s="1486"/>
      <c r="K738" s="1486"/>
      <c r="L738" s="1487"/>
      <c r="M738" s="407">
        <f>SUBTOTAL(9,M739:M740)</f>
        <v>0</v>
      </c>
      <c r="N738" s="1188"/>
      <c r="O738" s="1243"/>
      <c r="P738" s="1243"/>
      <c r="Q738" s="1243"/>
      <c r="R738" s="1243"/>
      <c r="S738" s="1243"/>
      <c r="T738" s="1243"/>
      <c r="U738" s="1243"/>
      <c r="V738" s="1243"/>
      <c r="W738" s="1243"/>
      <c r="X738" s="1243"/>
      <c r="Y738" s="1243"/>
      <c r="Z738" s="1243"/>
      <c r="AA738" s="1243"/>
      <c r="AB738" s="1243"/>
      <c r="AC738" s="1243"/>
      <c r="AD738" s="1017"/>
      <c r="AE738" s="997"/>
      <c r="AF738" s="998"/>
    </row>
    <row r="739" spans="1:32" x14ac:dyDescent="0.2">
      <c r="A739" s="11">
        <v>188</v>
      </c>
      <c r="B739" s="277"/>
      <c r="C739" s="278"/>
      <c r="D739" s="278"/>
      <c r="E739" s="278"/>
      <c r="F739" s="1455" t="s">
        <v>466</v>
      </c>
      <c r="G739" s="1456"/>
      <c r="H739" s="1456"/>
      <c r="I739" s="1456"/>
      <c r="J739" s="1456"/>
      <c r="K739" s="1456"/>
      <c r="L739" s="1457"/>
      <c r="M739" s="698">
        <v>0</v>
      </c>
      <c r="N739" s="1244"/>
      <c r="O739" s="1244"/>
      <c r="P739" s="1244"/>
      <c r="Q739" s="1244"/>
      <c r="R739" s="1244"/>
      <c r="S739" s="1244"/>
      <c r="T739" s="1244"/>
      <c r="U739" s="1244"/>
      <c r="V739" s="1244"/>
      <c r="W739" s="1244"/>
      <c r="X739" s="1244"/>
      <c r="Y739" s="1244"/>
      <c r="Z739" s="1244"/>
      <c r="AA739" s="1244"/>
      <c r="AB739" s="1244"/>
      <c r="AC739" s="1244"/>
      <c r="AD739" s="1017"/>
      <c r="AE739" s="997"/>
      <c r="AF739" s="998"/>
    </row>
    <row r="740" spans="1:32" x14ac:dyDescent="0.2">
      <c r="A740" s="11">
        <v>189</v>
      </c>
      <c r="B740" s="526"/>
      <c r="C740" s="527"/>
      <c r="D740" s="527"/>
      <c r="E740" s="528"/>
      <c r="F740" s="1449" t="s">
        <v>576</v>
      </c>
      <c r="G740" s="1450"/>
      <c r="H740" s="1450"/>
      <c r="I740" s="1450"/>
      <c r="J740" s="1450"/>
      <c r="K740" s="1450"/>
      <c r="L740" s="1451"/>
      <c r="M740" s="698">
        <v>0</v>
      </c>
      <c r="N740" s="961"/>
      <c r="O740" s="961"/>
      <c r="P740" s="961"/>
      <c r="Q740" s="961"/>
      <c r="R740" s="961"/>
      <c r="S740" s="961"/>
      <c r="T740" s="961"/>
      <c r="U740" s="961"/>
      <c r="V740" s="961"/>
      <c r="W740" s="961"/>
      <c r="X740" s="961"/>
      <c r="Y740" s="961"/>
      <c r="Z740" s="961"/>
      <c r="AA740" s="961"/>
      <c r="AB740" s="961"/>
      <c r="AC740" s="961"/>
      <c r="AD740" s="1017"/>
      <c r="AE740" s="997"/>
      <c r="AF740" s="998"/>
    </row>
    <row r="741" spans="1:32" ht="7.5" customHeight="1" x14ac:dyDescent="0.2">
      <c r="A741" s="11"/>
      <c r="B741" s="1679"/>
      <c r="C741" s="1680"/>
      <c r="D741" s="1680"/>
      <c r="E741" s="1680"/>
      <c r="F741" s="1680"/>
      <c r="G741" s="1680"/>
      <c r="H741" s="1680"/>
      <c r="I741" s="1680"/>
      <c r="J741" s="1680"/>
      <c r="K741" s="1680"/>
      <c r="L741" s="1680"/>
      <c r="M741" s="1680"/>
      <c r="N741" s="1680"/>
      <c r="O741" s="1680"/>
      <c r="P741" s="1680"/>
      <c r="Q741" s="1680"/>
      <c r="R741" s="1680"/>
      <c r="S741" s="1680"/>
      <c r="T741" s="1680"/>
      <c r="U741" s="1680"/>
      <c r="V741" s="1680"/>
      <c r="W741" s="1680"/>
      <c r="X741" s="1680"/>
      <c r="Y741" s="1680"/>
      <c r="Z741" s="1680"/>
      <c r="AA741" s="1680"/>
      <c r="AB741" s="1680"/>
      <c r="AC741" s="1680"/>
      <c r="AD741" s="1680"/>
      <c r="AE741" s="1680"/>
      <c r="AF741" s="1681"/>
    </row>
    <row r="742" spans="1:32" ht="22.5" customHeight="1" x14ac:dyDescent="0.2">
      <c r="A742" s="11">
        <v>323</v>
      </c>
      <c r="B742" s="1538" t="s">
        <v>159</v>
      </c>
      <c r="C742" s="1539"/>
      <c r="D742" s="1539"/>
      <c r="E742" s="1539"/>
      <c r="F742" s="1539"/>
      <c r="G742" s="1539"/>
      <c r="H742" s="1539"/>
      <c r="I742" s="1539"/>
      <c r="J742" s="1539"/>
      <c r="K742" s="1539"/>
      <c r="L742" s="1539"/>
      <c r="M742" s="461">
        <f>SUBTOTAL(9,M507:M741)</f>
        <v>0</v>
      </c>
      <c r="N742" s="410">
        <f t="shared" ref="N742:AC742" si="170">SUBTOTAL(9,N509:N740)</f>
        <v>0</v>
      </c>
      <c r="O742" s="414">
        <f t="shared" si="170"/>
        <v>0</v>
      </c>
      <c r="P742" s="413">
        <f t="shared" si="170"/>
        <v>0</v>
      </c>
      <c r="Q742" s="415">
        <f t="shared" si="170"/>
        <v>0</v>
      </c>
      <c r="R742" s="414">
        <f t="shared" si="170"/>
        <v>0</v>
      </c>
      <c r="S742" s="414">
        <f t="shared" si="170"/>
        <v>0</v>
      </c>
      <c r="T742" s="414">
        <f t="shared" si="170"/>
        <v>0</v>
      </c>
      <c r="U742" s="414">
        <f t="shared" si="170"/>
        <v>0</v>
      </c>
      <c r="V742" s="414">
        <f t="shared" si="170"/>
        <v>0</v>
      </c>
      <c r="W742" s="414">
        <f t="shared" si="170"/>
        <v>0</v>
      </c>
      <c r="X742" s="414">
        <f t="shared" si="170"/>
        <v>0</v>
      </c>
      <c r="Y742" s="414">
        <f t="shared" si="170"/>
        <v>0</v>
      </c>
      <c r="Z742" s="414">
        <f t="shared" si="170"/>
        <v>0</v>
      </c>
      <c r="AA742" s="414">
        <f t="shared" si="170"/>
        <v>0</v>
      </c>
      <c r="AB742" s="414">
        <f t="shared" si="170"/>
        <v>0</v>
      </c>
      <c r="AC742" s="424">
        <f t="shared" si="170"/>
        <v>0</v>
      </c>
      <c r="AD742" s="1017"/>
      <c r="AE742" s="997"/>
      <c r="AF742" s="998"/>
    </row>
    <row r="743" spans="1:32" ht="7.5" customHeight="1" x14ac:dyDescent="0.2">
      <c r="B743" s="1679"/>
      <c r="C743" s="1680"/>
      <c r="D743" s="1680"/>
      <c r="E743" s="1680"/>
      <c r="F743" s="1680"/>
      <c r="G743" s="1680"/>
      <c r="H743" s="1680"/>
      <c r="I743" s="1680"/>
      <c r="J743" s="1680"/>
      <c r="K743" s="1680"/>
      <c r="L743" s="1680"/>
      <c r="M743" s="1680"/>
      <c r="N743" s="1680"/>
      <c r="O743" s="1680"/>
      <c r="P743" s="1680"/>
      <c r="Q743" s="1680"/>
      <c r="R743" s="1680"/>
      <c r="S743" s="1680"/>
      <c r="T743" s="1680"/>
      <c r="U743" s="1680"/>
      <c r="V743" s="1680"/>
      <c r="W743" s="1680"/>
      <c r="X743" s="1680"/>
      <c r="Y743" s="1680"/>
      <c r="Z743" s="1680"/>
      <c r="AA743" s="1680"/>
      <c r="AB743" s="1680"/>
      <c r="AC743" s="1680"/>
      <c r="AD743" s="1680"/>
      <c r="AE743" s="1680"/>
      <c r="AF743" s="1681"/>
    </row>
    <row r="744" spans="1:32" ht="22.5" customHeight="1" outlineLevel="1" x14ac:dyDescent="0.2">
      <c r="A744" s="11">
        <v>325</v>
      </c>
      <c r="B744" s="1538" t="s">
        <v>160</v>
      </c>
      <c r="C744" s="1539"/>
      <c r="D744" s="1539"/>
      <c r="E744" s="1539"/>
      <c r="F744" s="1539"/>
      <c r="G744" s="1539"/>
      <c r="H744" s="1539"/>
      <c r="I744" s="1539"/>
      <c r="J744" s="1539"/>
      <c r="K744" s="1539"/>
      <c r="L744" s="1539"/>
      <c r="M744" s="1539"/>
      <c r="N744" s="1539"/>
      <c r="O744" s="1539"/>
      <c r="P744" s="1539"/>
      <c r="Q744" s="1539"/>
      <c r="R744" s="1539"/>
      <c r="S744" s="1539"/>
      <c r="T744" s="1539"/>
      <c r="U744" s="1539"/>
      <c r="V744" s="1539"/>
      <c r="W744" s="1539"/>
      <c r="X744" s="1539"/>
      <c r="Y744" s="1539"/>
      <c r="Z744" s="1539"/>
      <c r="AA744" s="1539"/>
      <c r="AB744" s="1539"/>
      <c r="AC744" s="1539"/>
      <c r="AD744" s="1539"/>
      <c r="AE744" s="1539"/>
      <c r="AF744" s="1539"/>
    </row>
    <row r="745" spans="1:32" x14ac:dyDescent="0.2">
      <c r="A745" s="11">
        <v>188</v>
      </c>
      <c r="B745" s="277"/>
      <c r="C745" s="278"/>
      <c r="D745" s="278"/>
      <c r="E745" s="278"/>
      <c r="F745" s="1449" t="s">
        <v>161</v>
      </c>
      <c r="G745" s="1450"/>
      <c r="H745" s="1450"/>
      <c r="I745" s="1450"/>
      <c r="J745" s="1450"/>
      <c r="K745" s="1450"/>
      <c r="L745" s="1451"/>
      <c r="M745" s="698">
        <v>0</v>
      </c>
      <c r="N745" s="1590"/>
      <c r="O745" s="1591"/>
      <c r="P745" s="1591"/>
      <c r="Q745" s="1591"/>
      <c r="R745" s="1591"/>
      <c r="S745" s="1591"/>
      <c r="T745" s="1591"/>
      <c r="U745" s="1591"/>
      <c r="V745" s="1591"/>
      <c r="W745" s="1591"/>
      <c r="X745" s="1591"/>
      <c r="Y745" s="1591"/>
      <c r="Z745" s="1591"/>
      <c r="AA745" s="1591"/>
      <c r="AB745" s="1591"/>
      <c r="AC745" s="1603"/>
      <c r="AD745" s="1017"/>
      <c r="AE745" s="997"/>
      <c r="AF745" s="998"/>
    </row>
    <row r="746" spans="1:32" ht="7.5" hidden="1" customHeight="1" x14ac:dyDescent="0.2">
      <c r="A746" s="11"/>
      <c r="B746" s="1679"/>
      <c r="C746" s="1680"/>
      <c r="D746" s="1680"/>
      <c r="E746" s="1680"/>
      <c r="F746" s="1680"/>
      <c r="G746" s="1680"/>
      <c r="H746" s="1680"/>
      <c r="I746" s="1680"/>
      <c r="J746" s="1680"/>
      <c r="K746" s="1680"/>
      <c r="L746" s="1680"/>
      <c r="M746" s="1680"/>
      <c r="N746" s="1680"/>
      <c r="O746" s="1680"/>
      <c r="P746" s="1680"/>
      <c r="Q746" s="1680"/>
      <c r="R746" s="1680"/>
      <c r="S746" s="1680"/>
      <c r="T746" s="1680"/>
      <c r="U746" s="1680"/>
      <c r="V746" s="1680"/>
      <c r="W746" s="1680"/>
      <c r="X746" s="1680"/>
      <c r="Y746" s="1680"/>
      <c r="Z746" s="1680"/>
      <c r="AA746" s="1680"/>
      <c r="AB746" s="1680"/>
      <c r="AC746" s="1680"/>
      <c r="AD746" s="1680"/>
      <c r="AE746" s="1680"/>
      <c r="AF746" s="1681"/>
    </row>
    <row r="747" spans="1:32" x14ac:dyDescent="0.2">
      <c r="A747" s="11">
        <v>187</v>
      </c>
      <c r="B747" s="277"/>
      <c r="C747" s="278"/>
      <c r="D747" s="1485" t="s">
        <v>163</v>
      </c>
      <c r="E747" s="1486"/>
      <c r="F747" s="1486"/>
      <c r="G747" s="1486"/>
      <c r="H747" s="1486"/>
      <c r="I747" s="1486"/>
      <c r="J747" s="1486"/>
      <c r="K747" s="1486"/>
      <c r="L747" s="1487"/>
      <c r="M747" s="407">
        <f>SUBTOTAL(9,M748:M754)</f>
        <v>0</v>
      </c>
      <c r="N747" s="1188"/>
      <c r="O747" s="1243"/>
      <c r="P747" s="1243"/>
      <c r="Q747" s="1243"/>
      <c r="R747" s="1243"/>
      <c r="S747" s="1243"/>
      <c r="T747" s="1243"/>
      <c r="U747" s="1243"/>
      <c r="V747" s="1243"/>
      <c r="W747" s="1243"/>
      <c r="X747" s="1243"/>
      <c r="Y747" s="1243"/>
      <c r="Z747" s="1243"/>
      <c r="AA747" s="1243"/>
      <c r="AB747" s="1243"/>
      <c r="AC747" s="1243"/>
      <c r="AD747" s="1017"/>
      <c r="AE747" s="997"/>
      <c r="AF747" s="998"/>
    </row>
    <row r="748" spans="1:32" x14ac:dyDescent="0.2">
      <c r="A748" s="11">
        <v>188</v>
      </c>
      <c r="B748" s="277"/>
      <c r="C748" s="278"/>
      <c r="D748" s="278"/>
      <c r="E748" s="278"/>
      <c r="F748" s="1455" t="s">
        <v>162</v>
      </c>
      <c r="G748" s="1456"/>
      <c r="H748" s="1456"/>
      <c r="I748" s="1456"/>
      <c r="J748" s="1456"/>
      <c r="K748" s="1456"/>
      <c r="L748" s="1457"/>
      <c r="M748" s="698">
        <v>0</v>
      </c>
      <c r="N748" s="1244"/>
      <c r="O748" s="1244"/>
      <c r="P748" s="1244"/>
      <c r="Q748" s="1244"/>
      <c r="R748" s="1244"/>
      <c r="S748" s="1244"/>
      <c r="T748" s="1244"/>
      <c r="U748" s="1244"/>
      <c r="V748" s="1244"/>
      <c r="W748" s="1244"/>
      <c r="X748" s="1244"/>
      <c r="Y748" s="1244"/>
      <c r="Z748" s="1244"/>
      <c r="AA748" s="1244"/>
      <c r="AB748" s="1244"/>
      <c r="AC748" s="1244"/>
      <c r="AD748" s="1017"/>
      <c r="AE748" s="997"/>
      <c r="AF748" s="998"/>
    </row>
    <row r="749" spans="1:32" ht="27.75" customHeight="1" x14ac:dyDescent="0.2">
      <c r="A749" s="11">
        <v>189</v>
      </c>
      <c r="B749" s="277"/>
      <c r="C749" s="278"/>
      <c r="D749" s="278"/>
      <c r="E749" s="278"/>
      <c r="F749" s="1449" t="s">
        <v>164</v>
      </c>
      <c r="G749" s="1450"/>
      <c r="H749" s="1450"/>
      <c r="I749" s="1450"/>
      <c r="J749" s="1450"/>
      <c r="K749" s="1450"/>
      <c r="L749" s="1451"/>
      <c r="M749" s="698">
        <v>0</v>
      </c>
      <c r="N749" s="1244"/>
      <c r="O749" s="1244"/>
      <c r="P749" s="1244"/>
      <c r="Q749" s="1244"/>
      <c r="R749" s="1244"/>
      <c r="S749" s="1244"/>
      <c r="T749" s="1244"/>
      <c r="U749" s="1244"/>
      <c r="V749" s="1244"/>
      <c r="W749" s="1244"/>
      <c r="X749" s="1244"/>
      <c r="Y749" s="1244"/>
      <c r="Z749" s="1244"/>
      <c r="AA749" s="1244"/>
      <c r="AB749" s="1244"/>
      <c r="AC749" s="1244"/>
      <c r="AD749" s="1017"/>
      <c r="AE749" s="997"/>
      <c r="AF749" s="998"/>
    </row>
    <row r="750" spans="1:32" ht="27.75" customHeight="1" x14ac:dyDescent="0.2">
      <c r="A750" s="11">
        <v>189</v>
      </c>
      <c r="B750" s="277"/>
      <c r="C750" s="278"/>
      <c r="D750" s="278"/>
      <c r="E750" s="278"/>
      <c r="F750" s="1449" t="s">
        <v>165</v>
      </c>
      <c r="G750" s="1450"/>
      <c r="H750" s="1450"/>
      <c r="I750" s="1450"/>
      <c r="J750" s="1450"/>
      <c r="K750" s="1450"/>
      <c r="L750" s="1451"/>
      <c r="M750" s="698">
        <v>0</v>
      </c>
      <c r="N750" s="1244"/>
      <c r="O750" s="1244"/>
      <c r="P750" s="1244"/>
      <c r="Q750" s="1244"/>
      <c r="R750" s="1244"/>
      <c r="S750" s="1244"/>
      <c r="T750" s="1244"/>
      <c r="U750" s="1244"/>
      <c r="V750" s="1244"/>
      <c r="W750" s="1244"/>
      <c r="X750" s="1244"/>
      <c r="Y750" s="1244"/>
      <c r="Z750" s="1244"/>
      <c r="AA750" s="1244"/>
      <c r="AB750" s="1244"/>
      <c r="AC750" s="1244"/>
      <c r="AD750" s="1017"/>
      <c r="AE750" s="997"/>
      <c r="AF750" s="998"/>
    </row>
    <row r="751" spans="1:32" ht="27.75" customHeight="1" x14ac:dyDescent="0.2">
      <c r="A751" s="11">
        <v>189</v>
      </c>
      <c r="B751" s="277"/>
      <c r="C751" s="278"/>
      <c r="D751" s="278"/>
      <c r="E751" s="278"/>
      <c r="F751" s="1449" t="s">
        <v>166</v>
      </c>
      <c r="G751" s="1450"/>
      <c r="H751" s="1450"/>
      <c r="I751" s="1450"/>
      <c r="J751" s="1450"/>
      <c r="K751" s="1450"/>
      <c r="L751" s="1451"/>
      <c r="M751" s="698">
        <v>0</v>
      </c>
      <c r="N751" s="1244"/>
      <c r="O751" s="1244"/>
      <c r="P751" s="1244"/>
      <c r="Q751" s="1244"/>
      <c r="R751" s="1244"/>
      <c r="S751" s="1244"/>
      <c r="T751" s="1244"/>
      <c r="U751" s="1244"/>
      <c r="V751" s="1244"/>
      <c r="W751" s="1244"/>
      <c r="X751" s="1244"/>
      <c r="Y751" s="1244"/>
      <c r="Z751" s="1244"/>
      <c r="AA751" s="1244"/>
      <c r="AB751" s="1244"/>
      <c r="AC751" s="1244"/>
      <c r="AD751" s="1017"/>
      <c r="AE751" s="997"/>
      <c r="AF751" s="998"/>
    </row>
    <row r="752" spans="1:32" ht="45" customHeight="1" x14ac:dyDescent="0.2">
      <c r="A752" s="11">
        <v>189</v>
      </c>
      <c r="B752" s="277"/>
      <c r="C752" s="278"/>
      <c r="D752" s="278"/>
      <c r="E752" s="278"/>
      <c r="F752" s="1449" t="s">
        <v>167</v>
      </c>
      <c r="G752" s="1450"/>
      <c r="H752" s="1450"/>
      <c r="I752" s="1450"/>
      <c r="J752" s="1450"/>
      <c r="K752" s="1450"/>
      <c r="L752" s="1451"/>
      <c r="M752" s="698">
        <v>0</v>
      </c>
      <c r="N752" s="1244"/>
      <c r="O752" s="1244"/>
      <c r="P752" s="1244"/>
      <c r="Q752" s="1244"/>
      <c r="R752" s="1244"/>
      <c r="S752" s="1244"/>
      <c r="T752" s="1244"/>
      <c r="U752" s="1244"/>
      <c r="V752" s="1244"/>
      <c r="W752" s="1244"/>
      <c r="X752" s="1244"/>
      <c r="Y752" s="1244"/>
      <c r="Z752" s="1244"/>
      <c r="AA752" s="1244"/>
      <c r="AB752" s="1244"/>
      <c r="AC752" s="1244"/>
      <c r="AD752" s="1017"/>
      <c r="AE752" s="997"/>
      <c r="AF752" s="998"/>
    </row>
    <row r="753" spans="1:32" ht="27.75" customHeight="1" x14ac:dyDescent="0.2">
      <c r="A753" s="11">
        <v>189</v>
      </c>
      <c r="B753" s="277"/>
      <c r="C753" s="278"/>
      <c r="D753" s="278"/>
      <c r="E753" s="278"/>
      <c r="F753" s="1449" t="s">
        <v>451</v>
      </c>
      <c r="G753" s="1450"/>
      <c r="H753" s="1450"/>
      <c r="I753" s="1450"/>
      <c r="J753" s="1450"/>
      <c r="K753" s="1450"/>
      <c r="L753" s="1451"/>
      <c r="M753" s="698">
        <v>0</v>
      </c>
      <c r="N753" s="1244"/>
      <c r="O753" s="1244"/>
      <c r="P753" s="1244"/>
      <c r="Q753" s="1244"/>
      <c r="R753" s="1244"/>
      <c r="S753" s="1244"/>
      <c r="T753" s="1244"/>
      <c r="U753" s="1244"/>
      <c r="V753" s="1244"/>
      <c r="W753" s="1244"/>
      <c r="X753" s="1244"/>
      <c r="Y753" s="1244"/>
      <c r="Z753" s="1244"/>
      <c r="AA753" s="1244"/>
      <c r="AB753" s="1244"/>
      <c r="AC753" s="1244"/>
      <c r="AD753" s="1017"/>
      <c r="AE753" s="997"/>
      <c r="AF753" s="998"/>
    </row>
    <row r="754" spans="1:32" x14ac:dyDescent="0.2">
      <c r="A754" s="11">
        <v>189</v>
      </c>
      <c r="B754" s="277"/>
      <c r="C754" s="278"/>
      <c r="D754" s="278"/>
      <c r="E754" s="278"/>
      <c r="F754" s="1458" t="s">
        <v>168</v>
      </c>
      <c r="G754" s="1459"/>
      <c r="H754" s="1459"/>
      <c r="I754" s="1459"/>
      <c r="J754" s="1459"/>
      <c r="K754" s="1459"/>
      <c r="L754" s="1460"/>
      <c r="M754" s="698">
        <v>0</v>
      </c>
      <c r="N754" s="1244"/>
      <c r="O754" s="1244"/>
      <c r="P754" s="1244"/>
      <c r="Q754" s="1244"/>
      <c r="R754" s="1244"/>
      <c r="S754" s="1244"/>
      <c r="T754" s="1244"/>
      <c r="U754" s="1244"/>
      <c r="V754" s="1244"/>
      <c r="W754" s="1244"/>
      <c r="X754" s="1244"/>
      <c r="Y754" s="1244"/>
      <c r="Z754" s="1244"/>
      <c r="AA754" s="1244"/>
      <c r="AB754" s="1244"/>
      <c r="AC754" s="1244"/>
      <c r="AD754" s="1017"/>
      <c r="AE754" s="997"/>
      <c r="AF754" s="998"/>
    </row>
    <row r="755" spans="1:32" x14ac:dyDescent="0.2">
      <c r="A755" s="11">
        <v>187</v>
      </c>
      <c r="B755" s="277"/>
      <c r="C755" s="278"/>
      <c r="D755" s="1485" t="s">
        <v>169</v>
      </c>
      <c r="E755" s="1486"/>
      <c r="F755" s="1486"/>
      <c r="G755" s="1486"/>
      <c r="H755" s="1486"/>
      <c r="I755" s="1486"/>
      <c r="J755" s="1486"/>
      <c r="K755" s="1486"/>
      <c r="L755" s="1487"/>
      <c r="M755" s="407">
        <f>SUBTOTAL(9,M756:M762)</f>
        <v>0</v>
      </c>
      <c r="N755" s="1244"/>
      <c r="O755" s="1244"/>
      <c r="P755" s="1244"/>
      <c r="Q755" s="1244"/>
      <c r="R755" s="1244"/>
      <c r="S755" s="1244"/>
      <c r="T755" s="1244"/>
      <c r="U755" s="1244"/>
      <c r="V755" s="1244"/>
      <c r="W755" s="1244"/>
      <c r="X755" s="1244"/>
      <c r="Y755" s="1244"/>
      <c r="Z755" s="1244"/>
      <c r="AA755" s="1244"/>
      <c r="AB755" s="1244"/>
      <c r="AC755" s="1244"/>
      <c r="AD755" s="1017"/>
      <c r="AE755" s="997"/>
      <c r="AF755" s="998"/>
    </row>
    <row r="756" spans="1:32" x14ac:dyDescent="0.2">
      <c r="A756" s="11">
        <v>188</v>
      </c>
      <c r="B756" s="277"/>
      <c r="C756" s="278"/>
      <c r="D756" s="278"/>
      <c r="E756" s="278"/>
      <c r="F756" s="1455" t="s">
        <v>170</v>
      </c>
      <c r="G756" s="1456"/>
      <c r="H756" s="1456"/>
      <c r="I756" s="1456"/>
      <c r="J756" s="1456"/>
      <c r="K756" s="1456"/>
      <c r="L756" s="1457"/>
      <c r="M756" s="698">
        <v>0</v>
      </c>
      <c r="N756" s="1244"/>
      <c r="O756" s="1244"/>
      <c r="P756" s="1244"/>
      <c r="Q756" s="1244"/>
      <c r="R756" s="1244"/>
      <c r="S756" s="1244"/>
      <c r="T756" s="1244"/>
      <c r="U756" s="1244"/>
      <c r="V756" s="1244"/>
      <c r="W756" s="1244"/>
      <c r="X756" s="1244"/>
      <c r="Y756" s="1244"/>
      <c r="Z756" s="1244"/>
      <c r="AA756" s="1244"/>
      <c r="AB756" s="1244"/>
      <c r="AC756" s="1244"/>
      <c r="AD756" s="1017"/>
      <c r="AE756" s="997"/>
      <c r="AF756" s="998"/>
    </row>
    <row r="757" spans="1:32" ht="27.75" customHeight="1" x14ac:dyDescent="0.2">
      <c r="A757" s="11">
        <v>189</v>
      </c>
      <c r="B757" s="277"/>
      <c r="C757" s="278"/>
      <c r="D757" s="278"/>
      <c r="E757" s="278"/>
      <c r="F757" s="1449" t="s">
        <v>448</v>
      </c>
      <c r="G757" s="1450"/>
      <c r="H757" s="1450"/>
      <c r="I757" s="1450"/>
      <c r="J757" s="1450"/>
      <c r="K757" s="1450"/>
      <c r="L757" s="1451"/>
      <c r="M757" s="698">
        <v>0</v>
      </c>
      <c r="N757" s="1244"/>
      <c r="O757" s="1244"/>
      <c r="P757" s="1244"/>
      <c r="Q757" s="1244"/>
      <c r="R757" s="1244"/>
      <c r="S757" s="1244"/>
      <c r="T757" s="1244"/>
      <c r="U757" s="1244"/>
      <c r="V757" s="1244"/>
      <c r="W757" s="1244"/>
      <c r="X757" s="1244"/>
      <c r="Y757" s="1244"/>
      <c r="Z757" s="1244"/>
      <c r="AA757" s="1244"/>
      <c r="AB757" s="1244"/>
      <c r="AC757" s="1244"/>
      <c r="AD757" s="1017"/>
      <c r="AE757" s="997"/>
      <c r="AF757" s="998"/>
    </row>
    <row r="758" spans="1:32" ht="45" customHeight="1" x14ac:dyDescent="0.2">
      <c r="A758" s="11">
        <v>189</v>
      </c>
      <c r="B758" s="277"/>
      <c r="C758" s="278"/>
      <c r="D758" s="278"/>
      <c r="E758" s="278"/>
      <c r="F758" s="1449" t="s">
        <v>452</v>
      </c>
      <c r="G758" s="1450"/>
      <c r="H758" s="1450"/>
      <c r="I758" s="1450"/>
      <c r="J758" s="1450"/>
      <c r="K758" s="1450"/>
      <c r="L758" s="1451"/>
      <c r="M758" s="698">
        <v>0</v>
      </c>
      <c r="N758" s="1244"/>
      <c r="O758" s="1244"/>
      <c r="P758" s="1244"/>
      <c r="Q758" s="1244"/>
      <c r="R758" s="1244"/>
      <c r="S758" s="1244"/>
      <c r="T758" s="1244"/>
      <c r="U758" s="1244"/>
      <c r="V758" s="1244"/>
      <c r="W758" s="1244"/>
      <c r="X758" s="1244"/>
      <c r="Y758" s="1244"/>
      <c r="Z758" s="1244"/>
      <c r="AA758" s="1244"/>
      <c r="AB758" s="1244"/>
      <c r="AC758" s="1244"/>
      <c r="AD758" s="1017"/>
      <c r="AE758" s="997"/>
      <c r="AF758" s="998"/>
    </row>
    <row r="759" spans="1:32" ht="27.75" customHeight="1" x14ac:dyDescent="0.2">
      <c r="A759" s="11">
        <v>189</v>
      </c>
      <c r="B759" s="277"/>
      <c r="C759" s="278"/>
      <c r="D759" s="278"/>
      <c r="E759" s="278"/>
      <c r="F759" s="1449" t="s">
        <v>171</v>
      </c>
      <c r="G759" s="1450"/>
      <c r="H759" s="1450"/>
      <c r="I759" s="1450"/>
      <c r="J759" s="1450"/>
      <c r="K759" s="1450"/>
      <c r="L759" s="1451"/>
      <c r="M759" s="698">
        <v>0</v>
      </c>
      <c r="N759" s="1244"/>
      <c r="O759" s="1244"/>
      <c r="P759" s="1244"/>
      <c r="Q759" s="1244"/>
      <c r="R759" s="1244"/>
      <c r="S759" s="1244"/>
      <c r="T759" s="1244"/>
      <c r="U759" s="1244"/>
      <c r="V759" s="1244"/>
      <c r="W759" s="1244"/>
      <c r="X759" s="1244"/>
      <c r="Y759" s="1244"/>
      <c r="Z759" s="1244"/>
      <c r="AA759" s="1244"/>
      <c r="AB759" s="1244"/>
      <c r="AC759" s="1244"/>
      <c r="AD759" s="1017"/>
      <c r="AE759" s="997"/>
      <c r="AF759" s="998"/>
    </row>
    <row r="760" spans="1:32" ht="45" customHeight="1" x14ac:dyDescent="0.2">
      <c r="A760" s="11">
        <v>189</v>
      </c>
      <c r="B760" s="277"/>
      <c r="C760" s="278"/>
      <c r="D760" s="278"/>
      <c r="E760" s="278"/>
      <c r="F760" s="1449" t="s">
        <v>172</v>
      </c>
      <c r="G760" s="1450"/>
      <c r="H760" s="1450"/>
      <c r="I760" s="1450"/>
      <c r="J760" s="1450"/>
      <c r="K760" s="1450"/>
      <c r="L760" s="1451"/>
      <c r="M760" s="698">
        <v>0</v>
      </c>
      <c r="N760" s="1244"/>
      <c r="O760" s="1244"/>
      <c r="P760" s="1244"/>
      <c r="Q760" s="1244"/>
      <c r="R760" s="1244"/>
      <c r="S760" s="1244"/>
      <c r="T760" s="1244"/>
      <c r="U760" s="1244"/>
      <c r="V760" s="1244"/>
      <c r="W760" s="1244"/>
      <c r="X760" s="1244"/>
      <c r="Y760" s="1244"/>
      <c r="Z760" s="1244"/>
      <c r="AA760" s="1244"/>
      <c r="AB760" s="1244"/>
      <c r="AC760" s="1244"/>
      <c r="AD760" s="1017"/>
      <c r="AE760" s="997"/>
      <c r="AF760" s="998"/>
    </row>
    <row r="761" spans="1:32" ht="27.75" customHeight="1" x14ac:dyDescent="0.2">
      <c r="A761" s="11">
        <v>189</v>
      </c>
      <c r="B761" s="277"/>
      <c r="C761" s="278"/>
      <c r="D761" s="278"/>
      <c r="E761" s="278"/>
      <c r="F761" s="1449" t="s">
        <v>449</v>
      </c>
      <c r="G761" s="1450"/>
      <c r="H761" s="1450"/>
      <c r="I761" s="1450"/>
      <c r="J761" s="1450"/>
      <c r="K761" s="1450"/>
      <c r="L761" s="1451"/>
      <c r="M761" s="698">
        <v>0</v>
      </c>
      <c r="N761" s="1244"/>
      <c r="O761" s="1244"/>
      <c r="P761" s="1244"/>
      <c r="Q761" s="1244"/>
      <c r="R761" s="1244"/>
      <c r="S761" s="1244"/>
      <c r="T761" s="1244"/>
      <c r="U761" s="1244"/>
      <c r="V761" s="1244"/>
      <c r="W761" s="1244"/>
      <c r="X761" s="1244"/>
      <c r="Y761" s="1244"/>
      <c r="Z761" s="1244"/>
      <c r="AA761" s="1244"/>
      <c r="AB761" s="1244"/>
      <c r="AC761" s="1244"/>
      <c r="AD761" s="1017"/>
      <c r="AE761" s="997"/>
      <c r="AF761" s="998"/>
    </row>
    <row r="762" spans="1:32" x14ac:dyDescent="0.2">
      <c r="A762" s="11">
        <v>189</v>
      </c>
      <c r="B762" s="277"/>
      <c r="C762" s="278"/>
      <c r="D762" s="278"/>
      <c r="E762" s="278"/>
      <c r="F762" s="1458" t="s">
        <v>173</v>
      </c>
      <c r="G762" s="1459"/>
      <c r="H762" s="1459"/>
      <c r="I762" s="1459"/>
      <c r="J762" s="1459"/>
      <c r="K762" s="1459"/>
      <c r="L762" s="1460"/>
      <c r="M762" s="698">
        <v>0</v>
      </c>
      <c r="N762" s="1244"/>
      <c r="O762" s="1244"/>
      <c r="P762" s="1244"/>
      <c r="Q762" s="1244"/>
      <c r="R762" s="1244"/>
      <c r="S762" s="1244"/>
      <c r="T762" s="1244"/>
      <c r="U762" s="1244"/>
      <c r="V762" s="1244"/>
      <c r="W762" s="1244"/>
      <c r="X762" s="1244"/>
      <c r="Y762" s="1244"/>
      <c r="Z762" s="1244"/>
      <c r="AA762" s="1244"/>
      <c r="AB762" s="1244"/>
      <c r="AC762" s="1244"/>
      <c r="AD762" s="1017"/>
      <c r="AE762" s="997"/>
      <c r="AF762" s="998"/>
    </row>
    <row r="763" spans="1:32" x14ac:dyDescent="0.2">
      <c r="A763" s="11">
        <v>187</v>
      </c>
      <c r="B763" s="277"/>
      <c r="C763" s="278"/>
      <c r="D763" s="1485" t="s">
        <v>174</v>
      </c>
      <c r="E763" s="1486"/>
      <c r="F763" s="1486"/>
      <c r="G763" s="1486"/>
      <c r="H763" s="1486"/>
      <c r="I763" s="1486"/>
      <c r="J763" s="1486"/>
      <c r="K763" s="1486"/>
      <c r="L763" s="1487"/>
      <c r="M763" s="407">
        <f>SUBTOTAL(9,M764:M770)</f>
        <v>0</v>
      </c>
      <c r="N763" s="1244"/>
      <c r="O763" s="1244"/>
      <c r="P763" s="1244"/>
      <c r="Q763" s="1244"/>
      <c r="R763" s="1244"/>
      <c r="S763" s="1244"/>
      <c r="T763" s="1244"/>
      <c r="U763" s="1244"/>
      <c r="V763" s="1244"/>
      <c r="W763" s="1244"/>
      <c r="X763" s="1244"/>
      <c r="Y763" s="1244"/>
      <c r="Z763" s="1244"/>
      <c r="AA763" s="1244"/>
      <c r="AB763" s="1244"/>
      <c r="AC763" s="1244"/>
      <c r="AD763" s="1017"/>
      <c r="AE763" s="997"/>
      <c r="AF763" s="998"/>
    </row>
    <row r="764" spans="1:32" x14ac:dyDescent="0.2">
      <c r="A764" s="11">
        <v>188</v>
      </c>
      <c r="B764" s="277"/>
      <c r="C764" s="278"/>
      <c r="D764" s="278"/>
      <c r="E764" s="278"/>
      <c r="F764" s="1455" t="s">
        <v>175</v>
      </c>
      <c r="G764" s="1456"/>
      <c r="H764" s="1456"/>
      <c r="I764" s="1456"/>
      <c r="J764" s="1456"/>
      <c r="K764" s="1456"/>
      <c r="L764" s="1457"/>
      <c r="M764" s="698">
        <v>0</v>
      </c>
      <c r="N764" s="1244"/>
      <c r="O764" s="1244"/>
      <c r="P764" s="1244"/>
      <c r="Q764" s="1244"/>
      <c r="R764" s="1244"/>
      <c r="S764" s="1244"/>
      <c r="T764" s="1244"/>
      <c r="U764" s="1244"/>
      <c r="V764" s="1244"/>
      <c r="W764" s="1244"/>
      <c r="X764" s="1244"/>
      <c r="Y764" s="1244"/>
      <c r="Z764" s="1244"/>
      <c r="AA764" s="1244"/>
      <c r="AB764" s="1244"/>
      <c r="AC764" s="1244"/>
      <c r="AD764" s="1017"/>
      <c r="AE764" s="997"/>
      <c r="AF764" s="998"/>
    </row>
    <row r="765" spans="1:32" ht="27.75" customHeight="1" x14ac:dyDescent="0.2">
      <c r="A765" s="11">
        <v>189</v>
      </c>
      <c r="B765" s="277"/>
      <c r="C765" s="278"/>
      <c r="D765" s="278"/>
      <c r="E765" s="278"/>
      <c r="F765" s="1449" t="s">
        <v>176</v>
      </c>
      <c r="G765" s="1450"/>
      <c r="H765" s="1450"/>
      <c r="I765" s="1450"/>
      <c r="J765" s="1450"/>
      <c r="K765" s="1450"/>
      <c r="L765" s="1451"/>
      <c r="M765" s="698">
        <v>0</v>
      </c>
      <c r="N765" s="1244"/>
      <c r="O765" s="1244"/>
      <c r="P765" s="1244"/>
      <c r="Q765" s="1244"/>
      <c r="R765" s="1244"/>
      <c r="S765" s="1244"/>
      <c r="T765" s="1244"/>
      <c r="U765" s="1244"/>
      <c r="V765" s="1244"/>
      <c r="W765" s="1244"/>
      <c r="X765" s="1244"/>
      <c r="Y765" s="1244"/>
      <c r="Z765" s="1244"/>
      <c r="AA765" s="1244"/>
      <c r="AB765" s="1244"/>
      <c r="AC765" s="1244"/>
      <c r="AD765" s="1017"/>
      <c r="AE765" s="997"/>
      <c r="AF765" s="998"/>
    </row>
    <row r="766" spans="1:32" ht="45" customHeight="1" x14ac:dyDescent="0.2">
      <c r="A766" s="11">
        <v>189</v>
      </c>
      <c r="B766" s="277"/>
      <c r="C766" s="278"/>
      <c r="D766" s="278"/>
      <c r="E766" s="278"/>
      <c r="F766" s="1449" t="s">
        <v>453</v>
      </c>
      <c r="G766" s="1450"/>
      <c r="H766" s="1450"/>
      <c r="I766" s="1450"/>
      <c r="J766" s="1450"/>
      <c r="K766" s="1450"/>
      <c r="L766" s="1451"/>
      <c r="M766" s="698">
        <v>0</v>
      </c>
      <c r="N766" s="1244"/>
      <c r="O766" s="1244"/>
      <c r="P766" s="1244"/>
      <c r="Q766" s="1244"/>
      <c r="R766" s="1244"/>
      <c r="S766" s="1244"/>
      <c r="T766" s="1244"/>
      <c r="U766" s="1244"/>
      <c r="V766" s="1244"/>
      <c r="W766" s="1244"/>
      <c r="X766" s="1244"/>
      <c r="Y766" s="1244"/>
      <c r="Z766" s="1244"/>
      <c r="AA766" s="1244"/>
      <c r="AB766" s="1244"/>
      <c r="AC766" s="1244"/>
      <c r="AD766" s="1017"/>
      <c r="AE766" s="997"/>
      <c r="AF766" s="998"/>
    </row>
    <row r="767" spans="1:32" ht="27.75" customHeight="1" x14ac:dyDescent="0.2">
      <c r="A767" s="11">
        <v>189</v>
      </c>
      <c r="B767" s="277"/>
      <c r="C767" s="278"/>
      <c r="D767" s="278"/>
      <c r="E767" s="278"/>
      <c r="F767" s="1449" t="s">
        <v>177</v>
      </c>
      <c r="G767" s="1450"/>
      <c r="H767" s="1450"/>
      <c r="I767" s="1450"/>
      <c r="J767" s="1450"/>
      <c r="K767" s="1450"/>
      <c r="L767" s="1451"/>
      <c r="M767" s="698">
        <v>0</v>
      </c>
      <c r="N767" s="1244"/>
      <c r="O767" s="1244"/>
      <c r="P767" s="1244"/>
      <c r="Q767" s="1244"/>
      <c r="R767" s="1244"/>
      <c r="S767" s="1244"/>
      <c r="T767" s="1244"/>
      <c r="U767" s="1244"/>
      <c r="V767" s="1244"/>
      <c r="W767" s="1244"/>
      <c r="X767" s="1244"/>
      <c r="Y767" s="1244"/>
      <c r="Z767" s="1244"/>
      <c r="AA767" s="1244"/>
      <c r="AB767" s="1244"/>
      <c r="AC767" s="1244"/>
      <c r="AD767" s="1017"/>
      <c r="AE767" s="997"/>
      <c r="AF767" s="998"/>
    </row>
    <row r="768" spans="1:32" ht="45" customHeight="1" x14ac:dyDescent="0.2">
      <c r="A768" s="11">
        <v>189</v>
      </c>
      <c r="B768" s="277"/>
      <c r="C768" s="278"/>
      <c r="D768" s="278"/>
      <c r="E768" s="278"/>
      <c r="F768" s="1449" t="s">
        <v>178</v>
      </c>
      <c r="G768" s="1450"/>
      <c r="H768" s="1450"/>
      <c r="I768" s="1450"/>
      <c r="J768" s="1450"/>
      <c r="K768" s="1450"/>
      <c r="L768" s="1451"/>
      <c r="M768" s="698">
        <v>0</v>
      </c>
      <c r="N768" s="1244"/>
      <c r="O768" s="1244"/>
      <c r="P768" s="1244"/>
      <c r="Q768" s="1244"/>
      <c r="R768" s="1244"/>
      <c r="S768" s="1244"/>
      <c r="T768" s="1244"/>
      <c r="U768" s="1244"/>
      <c r="V768" s="1244"/>
      <c r="W768" s="1244"/>
      <c r="X768" s="1244"/>
      <c r="Y768" s="1244"/>
      <c r="Z768" s="1244"/>
      <c r="AA768" s="1244"/>
      <c r="AB768" s="1244"/>
      <c r="AC768" s="1244"/>
      <c r="AD768" s="1017"/>
      <c r="AE768" s="997"/>
      <c r="AF768" s="998"/>
    </row>
    <row r="769" spans="1:89" ht="27.75" customHeight="1" x14ac:dyDescent="0.2">
      <c r="A769" s="11">
        <v>189</v>
      </c>
      <c r="B769" s="277"/>
      <c r="C769" s="278"/>
      <c r="D769" s="278"/>
      <c r="E769" s="278"/>
      <c r="F769" s="1449" t="s">
        <v>450</v>
      </c>
      <c r="G769" s="1450"/>
      <c r="H769" s="1450"/>
      <c r="I769" s="1450"/>
      <c r="J769" s="1450"/>
      <c r="K769" s="1450"/>
      <c r="L769" s="1451"/>
      <c r="M769" s="698">
        <v>0</v>
      </c>
      <c r="N769" s="1244"/>
      <c r="O769" s="1244"/>
      <c r="P769" s="1244"/>
      <c r="Q769" s="1244"/>
      <c r="R769" s="1244"/>
      <c r="S769" s="1244"/>
      <c r="T769" s="1244"/>
      <c r="U769" s="1244"/>
      <c r="V769" s="1244"/>
      <c r="W769" s="1244"/>
      <c r="X769" s="1244"/>
      <c r="Y769" s="1244"/>
      <c r="Z769" s="1244"/>
      <c r="AA769" s="1244"/>
      <c r="AB769" s="1244"/>
      <c r="AC769" s="1244"/>
      <c r="AD769" s="1017"/>
      <c r="AE769" s="997"/>
      <c r="AF769" s="998"/>
      <c r="AG769" s="334"/>
      <c r="AH769" s="334"/>
      <c r="AI769" s="334"/>
      <c r="AJ769" s="334"/>
      <c r="AK769" s="334"/>
      <c r="AL769" s="334"/>
      <c r="AM769" s="334"/>
      <c r="AN769" s="334"/>
      <c r="AO769" s="334"/>
      <c r="AP769" s="334"/>
      <c r="AQ769" s="334"/>
      <c r="AR769" s="334"/>
      <c r="AS769" s="334"/>
      <c r="AT769" s="334"/>
      <c r="AU769" s="334"/>
      <c r="AV769" s="334"/>
      <c r="AW769" s="334"/>
      <c r="AX769" s="334"/>
      <c r="AY769" s="334"/>
      <c r="AZ769" s="334"/>
      <c r="BA769" s="334"/>
      <c r="BB769" s="334"/>
      <c r="BC769" s="334"/>
      <c r="BD769" s="334"/>
      <c r="BE769" s="334"/>
      <c r="BF769" s="334"/>
      <c r="BG769" s="334"/>
      <c r="BH769" s="334"/>
      <c r="BI769" s="334"/>
      <c r="BJ769" s="334"/>
      <c r="BK769" s="334"/>
      <c r="BL769" s="334"/>
      <c r="BM769" s="334"/>
      <c r="BN769" s="334"/>
      <c r="BO769" s="334"/>
      <c r="BP769" s="334"/>
      <c r="BQ769" s="334"/>
      <c r="BR769" s="334"/>
      <c r="BS769" s="334"/>
      <c r="BT769" s="334"/>
      <c r="BU769" s="334"/>
      <c r="BV769" s="334"/>
      <c r="BW769" s="334"/>
      <c r="BX769" s="334"/>
      <c r="BY769" s="334"/>
      <c r="BZ769" s="334"/>
      <c r="CA769" s="334"/>
      <c r="CB769" s="334"/>
      <c r="CC769" s="334"/>
      <c r="CD769" s="334"/>
      <c r="CE769" s="334"/>
      <c r="CF769" s="334"/>
      <c r="CG769" s="334"/>
      <c r="CH769" s="334"/>
      <c r="CI769" s="334"/>
      <c r="CJ769" s="334"/>
      <c r="CK769" s="334"/>
    </row>
    <row r="770" spans="1:89" x14ac:dyDescent="0.2">
      <c r="A770" s="11">
        <v>189</v>
      </c>
      <c r="B770" s="526"/>
      <c r="C770" s="527"/>
      <c r="D770" s="527"/>
      <c r="E770" s="528"/>
      <c r="F770" s="1449" t="s">
        <v>179</v>
      </c>
      <c r="G770" s="1450"/>
      <c r="H770" s="1450"/>
      <c r="I770" s="1450"/>
      <c r="J770" s="1450"/>
      <c r="K770" s="1450"/>
      <c r="L770" s="1451"/>
      <c r="M770" s="698">
        <v>0</v>
      </c>
      <c r="N770" s="961"/>
      <c r="O770" s="961"/>
      <c r="P770" s="961"/>
      <c r="Q770" s="961"/>
      <c r="R770" s="961"/>
      <c r="S770" s="961"/>
      <c r="T770" s="961"/>
      <c r="U770" s="961"/>
      <c r="V770" s="961"/>
      <c r="W770" s="961"/>
      <c r="X770" s="961"/>
      <c r="Y770" s="961"/>
      <c r="Z770" s="961"/>
      <c r="AA770" s="961"/>
      <c r="AB770" s="961"/>
      <c r="AC770" s="961"/>
      <c r="AD770" s="1017"/>
      <c r="AE770" s="997"/>
      <c r="AF770" s="998"/>
      <c r="AG770" s="334"/>
      <c r="AH770" s="334"/>
      <c r="AI770" s="334"/>
      <c r="AJ770" s="334"/>
      <c r="AK770" s="334"/>
      <c r="AL770" s="334"/>
      <c r="AM770" s="334"/>
      <c r="AN770" s="334"/>
      <c r="AO770" s="334"/>
      <c r="AP770" s="334"/>
      <c r="AQ770" s="334"/>
      <c r="AR770" s="334"/>
      <c r="AS770" s="334"/>
      <c r="AT770" s="334"/>
      <c r="AU770" s="334"/>
      <c r="AV770" s="334"/>
      <c r="AW770" s="334"/>
      <c r="AX770" s="334"/>
      <c r="AY770" s="334"/>
      <c r="AZ770" s="334"/>
      <c r="BA770" s="334"/>
      <c r="BB770" s="334"/>
      <c r="BC770" s="334"/>
      <c r="BD770" s="334"/>
      <c r="BE770" s="334"/>
      <c r="BF770" s="334"/>
      <c r="BG770" s="334"/>
      <c r="BH770" s="334"/>
      <c r="BI770" s="334"/>
      <c r="BJ770" s="334"/>
      <c r="BK770" s="334"/>
      <c r="BL770" s="334"/>
      <c r="BM770" s="334"/>
      <c r="BN770" s="334"/>
      <c r="BO770" s="334"/>
      <c r="BP770" s="334"/>
      <c r="BQ770" s="334"/>
      <c r="BR770" s="334"/>
      <c r="BS770" s="334"/>
      <c r="BT770" s="334"/>
      <c r="BU770" s="334"/>
      <c r="BV770" s="334"/>
      <c r="BW770" s="334"/>
      <c r="BX770" s="334"/>
      <c r="BY770" s="334"/>
      <c r="BZ770" s="334"/>
      <c r="CA770" s="334"/>
      <c r="CB770" s="334"/>
      <c r="CC770" s="334"/>
      <c r="CD770" s="334"/>
      <c r="CE770" s="334"/>
      <c r="CF770" s="334"/>
      <c r="CG770" s="334"/>
      <c r="CH770" s="334"/>
      <c r="CI770" s="334"/>
      <c r="CJ770" s="334"/>
      <c r="CK770" s="334"/>
    </row>
    <row r="771" spans="1:89" ht="7.5" customHeight="1" x14ac:dyDescent="0.2">
      <c r="A771" s="11"/>
      <c r="B771" s="1748"/>
      <c r="C771" s="1749"/>
      <c r="D771" s="1749"/>
      <c r="E771" s="1749"/>
      <c r="F771" s="1749"/>
      <c r="G771" s="1749"/>
      <c r="H771" s="1749"/>
      <c r="I771" s="1749"/>
      <c r="J771" s="1749"/>
      <c r="K771" s="1749"/>
      <c r="L771" s="1749"/>
      <c r="M771" s="834"/>
      <c r="N771" s="834"/>
      <c r="O771" s="834"/>
      <c r="P771" s="834"/>
      <c r="Q771" s="834"/>
      <c r="R771" s="834"/>
      <c r="S771" s="834"/>
      <c r="T771" s="834"/>
      <c r="U771" s="834"/>
      <c r="V771" s="834"/>
      <c r="W771" s="834"/>
      <c r="X771" s="834"/>
      <c r="Y771" s="834"/>
      <c r="Z771" s="834"/>
      <c r="AA771" s="834"/>
      <c r="AB771" s="834"/>
      <c r="AC771" s="834"/>
      <c r="AD771" s="834"/>
      <c r="AE771" s="834"/>
      <c r="AF771" s="835"/>
      <c r="AG771" s="334"/>
      <c r="AH771" s="334"/>
      <c r="AI771" s="334"/>
      <c r="AJ771" s="334"/>
      <c r="AK771" s="334"/>
      <c r="AL771" s="334"/>
      <c r="AM771" s="334"/>
      <c r="AN771" s="334"/>
      <c r="AO771" s="334"/>
      <c r="AP771" s="334"/>
      <c r="AQ771" s="334"/>
      <c r="AR771" s="334"/>
      <c r="AS771" s="334"/>
      <c r="AT771" s="334"/>
      <c r="AU771" s="334"/>
      <c r="AV771" s="334"/>
      <c r="AW771" s="334"/>
      <c r="AX771" s="334"/>
      <c r="AY771" s="334"/>
      <c r="AZ771" s="334"/>
      <c r="BA771" s="334"/>
      <c r="BB771" s="334"/>
      <c r="BC771" s="334"/>
      <c r="BD771" s="334"/>
      <c r="BE771" s="334"/>
      <c r="BF771" s="334"/>
      <c r="BG771" s="334"/>
      <c r="BH771" s="334"/>
      <c r="BI771" s="334"/>
      <c r="BJ771" s="334"/>
      <c r="BK771" s="334"/>
      <c r="BL771" s="334"/>
      <c r="BM771" s="334"/>
      <c r="BN771" s="334"/>
      <c r="BO771" s="334"/>
      <c r="BP771" s="334"/>
      <c r="BQ771" s="334"/>
      <c r="BR771" s="334"/>
      <c r="BS771" s="334"/>
      <c r="BT771" s="334"/>
      <c r="BU771" s="334"/>
      <c r="BV771" s="334"/>
      <c r="BW771" s="334"/>
      <c r="BX771" s="334"/>
      <c r="BY771" s="334"/>
      <c r="BZ771" s="334"/>
      <c r="CA771" s="334"/>
      <c r="CB771" s="334"/>
      <c r="CC771" s="334"/>
      <c r="CD771" s="334"/>
      <c r="CE771" s="334"/>
      <c r="CF771" s="334"/>
      <c r="CG771" s="334"/>
      <c r="CH771" s="334"/>
      <c r="CI771" s="334"/>
      <c r="CJ771" s="334"/>
      <c r="CK771" s="334"/>
    </row>
    <row r="772" spans="1:89" ht="22.5" customHeight="1" x14ac:dyDescent="0.2">
      <c r="A772" s="11">
        <v>323</v>
      </c>
      <c r="B772" s="1538" t="s">
        <v>180</v>
      </c>
      <c r="C772" s="1539"/>
      <c r="D772" s="1539"/>
      <c r="E772" s="1539"/>
      <c r="F772" s="1539"/>
      <c r="G772" s="1539"/>
      <c r="H772" s="1539"/>
      <c r="I772" s="1539"/>
      <c r="J772" s="1539"/>
      <c r="K772" s="1539"/>
      <c r="L772" s="1548"/>
      <c r="M772" s="407">
        <f>SUBTOTAL(9,M745:M770)</f>
        <v>0</v>
      </c>
      <c r="N772" s="410">
        <f t="shared" ref="N772:AC772" si="171">SUBTOTAL(9,N745:N770)</f>
        <v>0</v>
      </c>
      <c r="O772" s="414">
        <f t="shared" si="171"/>
        <v>0</v>
      </c>
      <c r="P772" s="413">
        <f t="shared" si="171"/>
        <v>0</v>
      </c>
      <c r="Q772" s="415">
        <f t="shared" si="171"/>
        <v>0</v>
      </c>
      <c r="R772" s="414">
        <f t="shared" si="171"/>
        <v>0</v>
      </c>
      <c r="S772" s="413">
        <f t="shared" si="171"/>
        <v>0</v>
      </c>
      <c r="T772" s="414">
        <f t="shared" si="171"/>
        <v>0</v>
      </c>
      <c r="U772" s="413">
        <f t="shared" si="171"/>
        <v>0</v>
      </c>
      <c r="V772" s="414">
        <f t="shared" si="171"/>
        <v>0</v>
      </c>
      <c r="W772" s="413">
        <f t="shared" si="171"/>
        <v>0</v>
      </c>
      <c r="X772" s="414">
        <f t="shared" si="171"/>
        <v>0</v>
      </c>
      <c r="Y772" s="413">
        <f t="shared" si="171"/>
        <v>0</v>
      </c>
      <c r="Z772" s="414">
        <f t="shared" si="171"/>
        <v>0</v>
      </c>
      <c r="AA772" s="413">
        <f t="shared" si="171"/>
        <v>0</v>
      </c>
      <c r="AB772" s="424">
        <f t="shared" si="171"/>
        <v>0</v>
      </c>
      <c r="AC772" s="407">
        <f t="shared" si="171"/>
        <v>0</v>
      </c>
      <c r="AD772" s="996"/>
      <c r="AE772" s="997"/>
      <c r="AF772" s="998"/>
      <c r="AG772" s="334"/>
      <c r="AH772" s="334"/>
      <c r="AI772" s="334"/>
      <c r="AJ772" s="334"/>
      <c r="AK772" s="334"/>
      <c r="AL772" s="334"/>
      <c r="AM772" s="334"/>
      <c r="AN772" s="334"/>
      <c r="AO772" s="334"/>
      <c r="AP772" s="334"/>
      <c r="AQ772" s="334"/>
      <c r="AR772" s="334"/>
      <c r="AS772" s="334"/>
      <c r="AT772" s="334"/>
      <c r="AU772" s="334"/>
      <c r="AV772" s="334"/>
      <c r="AW772" s="334"/>
      <c r="AX772" s="334"/>
      <c r="AY772" s="334"/>
      <c r="AZ772" s="334"/>
      <c r="BA772" s="334"/>
      <c r="BB772" s="334"/>
      <c r="BC772" s="334"/>
      <c r="BD772" s="334"/>
      <c r="BE772" s="334"/>
      <c r="BF772" s="334"/>
      <c r="BG772" s="334"/>
      <c r="BH772" s="334"/>
      <c r="BI772" s="334"/>
      <c r="BJ772" s="334"/>
      <c r="BK772" s="334"/>
      <c r="BL772" s="334"/>
      <c r="BM772" s="334"/>
      <c r="BN772" s="334"/>
      <c r="BO772" s="334"/>
      <c r="BP772" s="334"/>
      <c r="BQ772" s="334"/>
      <c r="BR772" s="334"/>
      <c r="BS772" s="334"/>
      <c r="BT772" s="334"/>
      <c r="BU772" s="334"/>
      <c r="BV772" s="334"/>
      <c r="BW772" s="334"/>
      <c r="BX772" s="334"/>
      <c r="BY772" s="334"/>
      <c r="BZ772" s="334"/>
      <c r="CA772" s="334"/>
      <c r="CB772" s="334"/>
      <c r="CC772" s="334"/>
      <c r="CD772" s="334"/>
      <c r="CE772" s="334"/>
      <c r="CF772" s="334"/>
      <c r="CG772" s="334"/>
      <c r="CH772" s="334"/>
      <c r="CI772" s="334"/>
      <c r="CJ772" s="334"/>
      <c r="CK772" s="334"/>
    </row>
    <row r="773" spans="1:89" s="10" customFormat="1" hidden="1" x14ac:dyDescent="0.2">
      <c r="A773" s="9"/>
      <c r="B773" s="1629"/>
      <c r="C773" s="898"/>
      <c r="D773" s="898"/>
      <c r="E773" s="898"/>
      <c r="F773" s="898"/>
      <c r="G773" s="898"/>
      <c r="H773" s="898"/>
      <c r="I773" s="898"/>
      <c r="J773" s="898"/>
      <c r="K773" s="898"/>
      <c r="L773" s="898"/>
      <c r="M773" s="898"/>
      <c r="N773" s="898"/>
      <c r="O773" s="898"/>
      <c r="P773" s="898"/>
      <c r="Q773" s="898"/>
      <c r="R773" s="898"/>
      <c r="S773" s="898"/>
      <c r="T773" s="898"/>
      <c r="U773" s="898"/>
      <c r="V773" s="898"/>
      <c r="W773" s="898"/>
      <c r="X773" s="898"/>
      <c r="Y773" s="898"/>
      <c r="Z773" s="898"/>
      <c r="AA773" s="898"/>
      <c r="AB773" s="898"/>
      <c r="AC773" s="898"/>
      <c r="AD773" s="898"/>
      <c r="AE773" s="898"/>
      <c r="AF773" s="899"/>
      <c r="AG773" s="334"/>
      <c r="AH773" s="334"/>
      <c r="AI773" s="334"/>
      <c r="AJ773" s="334"/>
      <c r="AK773" s="334"/>
      <c r="AL773" s="334"/>
      <c r="AM773" s="334"/>
      <c r="AN773" s="334"/>
      <c r="AO773" s="334"/>
      <c r="AP773" s="334"/>
      <c r="AQ773" s="334"/>
      <c r="AR773" s="334"/>
      <c r="AS773" s="334"/>
      <c r="AT773" s="334"/>
      <c r="AU773" s="334"/>
      <c r="AV773" s="334"/>
      <c r="AW773" s="334"/>
      <c r="AX773" s="334"/>
      <c r="AY773" s="334"/>
      <c r="AZ773" s="334"/>
      <c r="BA773" s="334"/>
      <c r="BB773" s="334"/>
      <c r="BC773" s="334"/>
      <c r="BD773" s="334"/>
      <c r="BE773" s="334"/>
      <c r="BF773" s="334"/>
      <c r="BG773" s="334"/>
      <c r="BH773" s="334"/>
      <c r="BI773" s="334"/>
      <c r="BJ773" s="334"/>
      <c r="BK773" s="334"/>
      <c r="BL773" s="334"/>
      <c r="BM773" s="334"/>
      <c r="BN773" s="334"/>
      <c r="BO773" s="334"/>
      <c r="BP773" s="334"/>
      <c r="BQ773" s="334"/>
      <c r="BR773" s="334"/>
      <c r="BS773" s="334"/>
      <c r="BT773" s="334"/>
      <c r="BU773" s="334"/>
      <c r="BV773" s="334"/>
      <c r="BW773" s="334"/>
      <c r="BX773" s="334"/>
      <c r="BY773" s="334"/>
      <c r="BZ773" s="334"/>
      <c r="CA773" s="334"/>
      <c r="CB773" s="334"/>
      <c r="CC773" s="334"/>
      <c r="CD773" s="334"/>
      <c r="CE773" s="334"/>
      <c r="CF773" s="334"/>
      <c r="CG773" s="334"/>
      <c r="CH773" s="334"/>
      <c r="CI773" s="334"/>
      <c r="CJ773" s="334"/>
      <c r="CK773" s="334"/>
    </row>
    <row r="774" spans="1:89" s="10" customFormat="1" hidden="1" x14ac:dyDescent="0.2">
      <c r="A774" s="9"/>
      <c r="B774" s="1753"/>
      <c r="C774" s="904"/>
      <c r="D774" s="904"/>
      <c r="E774" s="904"/>
      <c r="F774" s="904"/>
      <c r="G774" s="904"/>
      <c r="H774" s="904"/>
      <c r="I774" s="904"/>
      <c r="J774" s="904"/>
      <c r="K774" s="904"/>
      <c r="L774" s="904"/>
      <c r="M774" s="904"/>
      <c r="N774" s="904"/>
      <c r="O774" s="904"/>
      <c r="P774" s="904"/>
      <c r="Q774" s="904"/>
      <c r="R774" s="904"/>
      <c r="S774" s="904"/>
      <c r="T774" s="904"/>
      <c r="U774" s="904"/>
      <c r="V774" s="904"/>
      <c r="W774" s="904"/>
      <c r="X774" s="904"/>
      <c r="Y774" s="904"/>
      <c r="Z774" s="904"/>
      <c r="AA774" s="904"/>
      <c r="AB774" s="904"/>
      <c r="AC774" s="904"/>
      <c r="AD774" s="904"/>
      <c r="AE774" s="904"/>
      <c r="AF774" s="905"/>
      <c r="AG774" s="334"/>
      <c r="AH774" s="334"/>
      <c r="AI774" s="334"/>
      <c r="AJ774" s="334"/>
      <c r="AK774" s="334"/>
      <c r="AL774" s="334"/>
      <c r="AM774" s="334"/>
      <c r="AN774" s="334"/>
      <c r="AO774" s="334"/>
      <c r="AP774" s="334"/>
      <c r="AQ774" s="334"/>
      <c r="AR774" s="334"/>
      <c r="AS774" s="334"/>
      <c r="AT774" s="334"/>
      <c r="AU774" s="334"/>
      <c r="AV774" s="334"/>
      <c r="AW774" s="334"/>
      <c r="AX774" s="334"/>
      <c r="AY774" s="334"/>
      <c r="AZ774" s="334"/>
      <c r="BA774" s="334"/>
      <c r="BB774" s="334"/>
      <c r="BC774" s="334"/>
      <c r="BD774" s="334"/>
      <c r="BE774" s="334"/>
      <c r="BF774" s="334"/>
      <c r="BG774" s="334"/>
      <c r="BH774" s="334"/>
      <c r="BI774" s="334"/>
      <c r="BJ774" s="334"/>
      <c r="BK774" s="334"/>
      <c r="BL774" s="334"/>
      <c r="BM774" s="334"/>
      <c r="BN774" s="334"/>
      <c r="BO774" s="334"/>
      <c r="BP774" s="334"/>
      <c r="BQ774" s="334"/>
      <c r="BR774" s="334"/>
      <c r="BS774" s="334"/>
      <c r="BT774" s="334"/>
      <c r="BU774" s="334"/>
      <c r="BV774" s="334"/>
      <c r="BW774" s="334"/>
      <c r="BX774" s="334"/>
      <c r="BY774" s="334"/>
      <c r="BZ774" s="334"/>
      <c r="CA774" s="334"/>
      <c r="CB774" s="334"/>
      <c r="CC774" s="334"/>
      <c r="CD774" s="334"/>
      <c r="CE774" s="334"/>
      <c r="CF774" s="334"/>
      <c r="CG774" s="334"/>
      <c r="CH774" s="334"/>
      <c r="CI774" s="334"/>
      <c r="CJ774" s="334"/>
      <c r="CK774" s="334"/>
    </row>
    <row r="775" spans="1:89" s="10" customFormat="1" hidden="1" x14ac:dyDescent="0.2">
      <c r="A775" s="9"/>
      <c r="B775" s="1626" t="s">
        <v>191</v>
      </c>
      <c r="C775" s="1627"/>
      <c r="D775" s="1627"/>
      <c r="E775" s="1627"/>
      <c r="F775" s="1627"/>
      <c r="G775" s="1627"/>
      <c r="H775" s="1627"/>
      <c r="I775" s="1627"/>
      <c r="J775" s="1627"/>
      <c r="K775" s="1627"/>
      <c r="L775" s="1627"/>
      <c r="M775" s="1627"/>
      <c r="N775" s="1627"/>
      <c r="O775" s="1627"/>
      <c r="P775" s="1627"/>
      <c r="Q775" s="1627"/>
      <c r="R775" s="1627"/>
      <c r="S775" s="1627"/>
      <c r="T775" s="1627"/>
      <c r="U775" s="1627"/>
      <c r="V775" s="1627"/>
      <c r="W775" s="1627"/>
      <c r="X775" s="1627"/>
      <c r="Y775" s="1627"/>
      <c r="Z775" s="1627"/>
      <c r="AA775" s="1627"/>
      <c r="AB775" s="1627"/>
      <c r="AC775" s="1627"/>
      <c r="AD775" s="1627"/>
      <c r="AE775" s="1627"/>
      <c r="AF775" s="1628"/>
      <c r="AG775" s="334"/>
      <c r="AH775" s="334"/>
      <c r="AI775" s="334"/>
      <c r="AJ775" s="334"/>
      <c r="AK775" s="334"/>
      <c r="AL775" s="334"/>
      <c r="AM775" s="334"/>
      <c r="AN775" s="334"/>
      <c r="AO775" s="334"/>
      <c r="AP775" s="334"/>
      <c r="AQ775" s="334"/>
      <c r="AR775" s="334"/>
      <c r="AS775" s="334"/>
      <c r="AT775" s="334"/>
      <c r="AU775" s="334"/>
      <c r="AV775" s="334"/>
      <c r="AW775" s="334"/>
      <c r="AX775" s="334"/>
      <c r="AY775" s="334"/>
      <c r="AZ775" s="334"/>
      <c r="BA775" s="334"/>
      <c r="BB775" s="334"/>
      <c r="BC775" s="334"/>
      <c r="BD775" s="334"/>
      <c r="BE775" s="334"/>
      <c r="BF775" s="334"/>
      <c r="BG775" s="334"/>
      <c r="BH775" s="334"/>
      <c r="BI775" s="334"/>
      <c r="BJ775" s="334"/>
      <c r="BK775" s="334"/>
      <c r="BL775" s="334"/>
      <c r="BM775" s="334"/>
      <c r="BN775" s="334"/>
      <c r="BO775" s="334"/>
      <c r="BP775" s="334"/>
      <c r="BQ775" s="334"/>
      <c r="BR775" s="334"/>
      <c r="BS775" s="334"/>
      <c r="BT775" s="334"/>
      <c r="BU775" s="334"/>
      <c r="BV775" s="334"/>
      <c r="BW775" s="334"/>
      <c r="BX775" s="334"/>
      <c r="BY775" s="334"/>
      <c r="BZ775" s="334"/>
      <c r="CA775" s="334"/>
      <c r="CB775" s="334"/>
      <c r="CC775" s="334"/>
      <c r="CD775" s="334"/>
      <c r="CE775" s="334"/>
      <c r="CF775" s="334"/>
      <c r="CG775" s="334"/>
      <c r="CH775" s="334"/>
      <c r="CI775" s="334"/>
      <c r="CJ775" s="334"/>
      <c r="CK775" s="334"/>
    </row>
    <row r="776" spans="1:89" s="10" customFormat="1" x14ac:dyDescent="0.2">
      <c r="A776" s="9"/>
      <c r="B776" s="1171"/>
      <c r="C776" s="1172"/>
      <c r="D776" s="1172"/>
      <c r="E776" s="1172"/>
      <c r="F776" s="1172"/>
      <c r="G776" s="1172"/>
      <c r="H776" s="1172"/>
      <c r="I776" s="1172"/>
      <c r="J776" s="1172"/>
      <c r="K776" s="1172"/>
      <c r="L776" s="1172"/>
      <c r="M776" s="1172"/>
      <c r="N776" s="1172"/>
      <c r="O776" s="1172"/>
      <c r="P776" s="1172"/>
      <c r="Q776" s="1172"/>
      <c r="R776" s="1172"/>
      <c r="S776" s="1172"/>
      <c r="T776" s="1172"/>
      <c r="U776" s="1172"/>
      <c r="V776" s="1172"/>
      <c r="W776" s="1172"/>
      <c r="X776" s="1172"/>
      <c r="Y776" s="1172"/>
      <c r="Z776" s="1172"/>
      <c r="AA776" s="1172"/>
      <c r="AB776" s="1172"/>
      <c r="AC776" s="1172"/>
      <c r="AD776" s="1172"/>
      <c r="AE776" s="1172"/>
      <c r="AF776" s="1173"/>
      <c r="AG776" s="334"/>
      <c r="AH776" s="334"/>
      <c r="AI776" s="334"/>
      <c r="AJ776" s="334"/>
      <c r="AK776" s="334"/>
      <c r="AL776" s="334"/>
      <c r="AM776" s="334"/>
      <c r="AN776" s="334"/>
      <c r="AO776" s="334"/>
      <c r="AP776" s="334"/>
      <c r="AQ776" s="334"/>
      <c r="AR776" s="334"/>
      <c r="AS776" s="334"/>
      <c r="AT776" s="334"/>
      <c r="AU776" s="334"/>
      <c r="AV776" s="334"/>
      <c r="AW776" s="334"/>
      <c r="AX776" s="334"/>
      <c r="AY776" s="334"/>
      <c r="AZ776" s="334"/>
      <c r="BA776" s="334"/>
      <c r="BB776" s="334"/>
      <c r="BC776" s="334"/>
      <c r="BD776" s="334"/>
      <c r="BE776" s="334"/>
      <c r="BF776" s="334"/>
      <c r="BG776" s="334"/>
      <c r="BH776" s="334"/>
      <c r="BI776" s="334"/>
      <c r="BJ776" s="334"/>
      <c r="BK776" s="334"/>
      <c r="BL776" s="334"/>
      <c r="BM776" s="334"/>
      <c r="BN776" s="334"/>
      <c r="BO776" s="334"/>
      <c r="BP776" s="334"/>
      <c r="BQ776" s="334"/>
      <c r="BR776" s="334"/>
      <c r="BS776" s="334"/>
      <c r="BT776" s="334"/>
      <c r="BU776" s="334"/>
      <c r="BV776" s="334"/>
      <c r="BW776" s="334"/>
      <c r="BX776" s="334"/>
      <c r="BY776" s="334"/>
      <c r="BZ776" s="334"/>
      <c r="CA776" s="334"/>
      <c r="CB776" s="334"/>
      <c r="CC776" s="334"/>
      <c r="CD776" s="334"/>
      <c r="CE776" s="334"/>
      <c r="CF776" s="334"/>
      <c r="CG776" s="334"/>
      <c r="CH776" s="334"/>
      <c r="CI776" s="334"/>
      <c r="CJ776" s="334"/>
      <c r="CK776" s="334"/>
    </row>
    <row r="777" spans="1:89" ht="22.5" customHeight="1" outlineLevel="1" x14ac:dyDescent="0.2">
      <c r="B777" s="1174"/>
      <c r="C777" s="1175"/>
      <c r="D777" s="1175"/>
      <c r="E777" s="1175"/>
      <c r="F777" s="1175"/>
      <c r="G777" s="1175"/>
      <c r="H777" s="1175"/>
      <c r="I777" s="1175"/>
      <c r="J777" s="1175"/>
      <c r="K777" s="1175"/>
      <c r="L777" s="1175"/>
      <c r="M777" s="1175"/>
      <c r="N777" s="1175"/>
      <c r="O777" s="1175"/>
      <c r="P777" s="1175"/>
      <c r="Q777" s="1175"/>
      <c r="R777" s="1175"/>
      <c r="S777" s="1175"/>
      <c r="T777" s="1175"/>
      <c r="U777" s="1175"/>
      <c r="V777" s="1175"/>
      <c r="W777" s="1175"/>
      <c r="X777" s="1175"/>
      <c r="Y777" s="1175"/>
      <c r="Z777" s="1175"/>
      <c r="AA777" s="1175"/>
      <c r="AB777" s="1175"/>
      <c r="AC777" s="1175"/>
      <c r="AD777" s="1175"/>
      <c r="AE777" s="1175"/>
      <c r="AF777" s="1176"/>
      <c r="AG777" s="334"/>
      <c r="AH777" s="334"/>
      <c r="AI777" s="334"/>
      <c r="AJ777" s="334"/>
      <c r="AK777" s="334"/>
      <c r="AL777" s="334"/>
      <c r="AM777" s="334"/>
      <c r="AN777" s="334"/>
      <c r="AO777" s="334"/>
      <c r="AP777" s="334"/>
      <c r="AQ777" s="334"/>
      <c r="AR777" s="334"/>
      <c r="AS777" s="334"/>
      <c r="AT777" s="334"/>
      <c r="AU777" s="334"/>
      <c r="AV777" s="334"/>
      <c r="AW777" s="334"/>
      <c r="AX777" s="334"/>
      <c r="AY777" s="334"/>
      <c r="AZ777" s="334"/>
      <c r="BA777" s="334"/>
      <c r="BB777" s="334"/>
      <c r="BC777" s="334"/>
      <c r="BD777" s="334"/>
      <c r="BE777" s="334"/>
      <c r="BF777" s="334"/>
      <c r="BG777" s="334"/>
      <c r="BH777" s="334"/>
      <c r="BI777" s="334"/>
      <c r="BJ777" s="334"/>
      <c r="BK777" s="334"/>
      <c r="BL777" s="334"/>
      <c r="BM777" s="334"/>
      <c r="BN777" s="334"/>
      <c r="BO777" s="334"/>
      <c r="BP777" s="334"/>
      <c r="BQ777" s="334"/>
      <c r="BR777" s="334"/>
      <c r="BS777" s="334"/>
      <c r="BT777" s="334"/>
      <c r="BU777" s="334"/>
      <c r="BV777" s="334"/>
      <c r="BW777" s="334"/>
      <c r="BX777" s="334"/>
      <c r="BY777" s="334"/>
      <c r="BZ777" s="334"/>
      <c r="CA777" s="334"/>
      <c r="CB777" s="334"/>
      <c r="CC777" s="334"/>
      <c r="CD777" s="334"/>
      <c r="CE777" s="334"/>
      <c r="CF777" s="334"/>
      <c r="CG777" s="334"/>
      <c r="CH777" s="334"/>
      <c r="CI777" s="334"/>
      <c r="CJ777" s="334"/>
      <c r="CK777" s="334"/>
    </row>
    <row r="778" spans="1:89" s="12" customFormat="1" ht="7.5" hidden="1" customHeight="1" outlineLevel="2" x14ac:dyDescent="0.2">
      <c r="B778" s="1750"/>
      <c r="C778" s="1751"/>
      <c r="D778" s="1751"/>
      <c r="E778" s="1751"/>
      <c r="F778" s="1751"/>
      <c r="G778" s="1751"/>
      <c r="H778" s="1751"/>
      <c r="I778" s="1751"/>
      <c r="J778" s="1751"/>
      <c r="K778" s="1751"/>
      <c r="L778" s="1751"/>
      <c r="M778" s="1751"/>
      <c r="N778" s="1751"/>
      <c r="O778" s="1751"/>
      <c r="P778" s="1751"/>
      <c r="Q778" s="1751"/>
      <c r="R778" s="1751"/>
      <c r="S778" s="1751"/>
      <c r="T778" s="1751"/>
      <c r="U778" s="1751"/>
      <c r="V778" s="1751"/>
      <c r="W778" s="1751"/>
      <c r="X778" s="1751"/>
      <c r="Y778" s="1751"/>
      <c r="Z778" s="1751"/>
      <c r="AA778" s="1751"/>
      <c r="AB778" s="1751"/>
      <c r="AC778" s="1751"/>
      <c r="AD778" s="1751"/>
      <c r="AE778" s="1751"/>
      <c r="AF778" s="1752"/>
      <c r="AG778" s="334"/>
      <c r="AH778" s="334"/>
      <c r="AI778" s="334"/>
      <c r="AJ778" s="334"/>
      <c r="AK778" s="334"/>
      <c r="AL778" s="334"/>
      <c r="AM778" s="334"/>
      <c r="AN778" s="334"/>
      <c r="AO778" s="334"/>
      <c r="AP778" s="334"/>
      <c r="AQ778" s="334"/>
      <c r="AR778" s="334"/>
      <c r="AS778" s="334"/>
      <c r="AT778" s="334"/>
      <c r="AU778" s="334"/>
      <c r="AV778" s="334"/>
      <c r="AW778" s="334"/>
      <c r="AX778" s="334"/>
      <c r="AY778" s="334"/>
      <c r="AZ778" s="334"/>
      <c r="BA778" s="334"/>
      <c r="BB778" s="334"/>
      <c r="BC778" s="334"/>
      <c r="BD778" s="334"/>
      <c r="BE778" s="334"/>
      <c r="BF778" s="334"/>
      <c r="BG778" s="334"/>
      <c r="BH778" s="334"/>
      <c r="BI778" s="334"/>
      <c r="BJ778" s="334"/>
      <c r="BK778" s="334"/>
      <c r="BL778" s="334"/>
      <c r="BM778" s="334"/>
      <c r="BN778" s="334"/>
      <c r="BO778" s="334"/>
      <c r="BP778" s="334"/>
      <c r="BQ778" s="334"/>
      <c r="BR778" s="334"/>
      <c r="BS778" s="334"/>
      <c r="BT778" s="334"/>
      <c r="BU778" s="334"/>
      <c r="BV778" s="334"/>
      <c r="BW778" s="334"/>
      <c r="BX778" s="334"/>
      <c r="BY778" s="334"/>
      <c r="BZ778" s="334"/>
      <c r="CA778" s="334"/>
      <c r="CB778" s="334"/>
      <c r="CC778" s="334"/>
      <c r="CD778" s="334"/>
      <c r="CE778" s="334"/>
      <c r="CF778" s="334"/>
      <c r="CG778" s="334"/>
      <c r="CH778" s="334"/>
      <c r="CI778" s="334"/>
      <c r="CJ778" s="334"/>
      <c r="CK778" s="334"/>
    </row>
    <row r="779" spans="1:89" ht="22.5" hidden="1" customHeight="1" outlineLevel="2" x14ac:dyDescent="0.2">
      <c r="B779" s="1123" t="s">
        <v>0</v>
      </c>
      <c r="C779" s="1124"/>
      <c r="D779" s="1124"/>
      <c r="E779" s="1124"/>
      <c r="F779" s="1124"/>
      <c r="G779" s="1124"/>
      <c r="H779" s="1124"/>
      <c r="I779" s="1124"/>
      <c r="J779" s="1124"/>
      <c r="K779" s="1124"/>
      <c r="L779" s="1124"/>
      <c r="M779" s="1124"/>
      <c r="N779" s="1124"/>
      <c r="O779" s="1124"/>
      <c r="P779" s="1124"/>
      <c r="Q779" s="1124"/>
      <c r="R779" s="1124"/>
      <c r="S779" s="1124"/>
      <c r="T779" s="1124"/>
      <c r="U779" s="1124"/>
      <c r="V779" s="1124"/>
      <c r="W779" s="1124"/>
      <c r="X779" s="1124"/>
      <c r="Y779" s="1124"/>
      <c r="Z779" s="1124"/>
      <c r="AA779" s="1124"/>
      <c r="AB779" s="1124"/>
      <c r="AC779" s="1124"/>
      <c r="AD779" s="1124"/>
      <c r="AE779" s="1124"/>
      <c r="AF779" s="1125"/>
      <c r="AG779" s="334"/>
      <c r="AH779" s="334"/>
      <c r="AI779" s="334"/>
      <c r="AJ779" s="334"/>
      <c r="AK779" s="334"/>
      <c r="AL779" s="334"/>
      <c r="AM779" s="334"/>
      <c r="AN779" s="334"/>
      <c r="AO779" s="334"/>
      <c r="AP779" s="334"/>
      <c r="AQ779" s="334"/>
      <c r="AR779" s="334"/>
      <c r="AS779" s="334"/>
      <c r="AT779" s="334"/>
      <c r="AU779" s="334"/>
      <c r="AV779" s="334"/>
      <c r="AW779" s="334"/>
      <c r="AX779" s="334"/>
      <c r="AY779" s="334"/>
      <c r="AZ779" s="334"/>
      <c r="BA779" s="334"/>
      <c r="BB779" s="334"/>
      <c r="BC779" s="334"/>
      <c r="BD779" s="334"/>
      <c r="BE779" s="334"/>
      <c r="BF779" s="334"/>
      <c r="BG779" s="334"/>
      <c r="BH779" s="334"/>
      <c r="BI779" s="334"/>
      <c r="BJ779" s="334"/>
      <c r="BK779" s="334"/>
      <c r="BL779" s="334"/>
      <c r="BM779" s="334"/>
      <c r="BN779" s="334"/>
      <c r="BO779" s="334"/>
      <c r="BP779" s="334"/>
      <c r="BQ779" s="334"/>
      <c r="BR779" s="334"/>
      <c r="BS779" s="334"/>
      <c r="BT779" s="334"/>
      <c r="BU779" s="334"/>
      <c r="BV779" s="334"/>
      <c r="BW779" s="334"/>
      <c r="BX779" s="334"/>
      <c r="BY779" s="334"/>
      <c r="BZ779" s="334"/>
      <c r="CA779" s="334"/>
      <c r="CB779" s="334"/>
      <c r="CC779" s="334"/>
      <c r="CD779" s="334"/>
      <c r="CE779" s="334"/>
      <c r="CF779" s="334"/>
      <c r="CG779" s="334"/>
      <c r="CH779" s="334"/>
      <c r="CI779" s="334"/>
      <c r="CJ779" s="334"/>
      <c r="CK779" s="334"/>
    </row>
    <row r="780" spans="1:89" ht="22.5" hidden="1" customHeight="1" outlineLevel="2" x14ac:dyDescent="0.2">
      <c r="A780" s="11">
        <v>100</v>
      </c>
      <c r="B780" s="1769" t="s">
        <v>1</v>
      </c>
      <c r="C780" s="1770"/>
      <c r="D780" s="1770"/>
      <c r="E780" s="1770"/>
      <c r="F780" s="1782">
        <f>F4</f>
        <v>0</v>
      </c>
      <c r="G780" s="1783"/>
      <c r="H780" s="1783"/>
      <c r="I780" s="1783"/>
      <c r="J780" s="1783"/>
      <c r="K780" s="1783"/>
      <c r="L780" s="1784"/>
      <c r="M780" s="1130" t="s">
        <v>202</v>
      </c>
      <c r="N780" s="1130"/>
      <c r="O780" s="1130"/>
      <c r="P780" s="1130"/>
      <c r="Q780" s="1130"/>
      <c r="R780" s="1130"/>
      <c r="S780" s="1130"/>
      <c r="T780" s="1130"/>
      <c r="U780" s="1130"/>
      <c r="V780" s="1130"/>
      <c r="W780" s="1130"/>
      <c r="X780" s="1130"/>
      <c r="Y780" s="1130"/>
      <c r="Z780" s="1130"/>
      <c r="AA780" s="1130"/>
      <c r="AB780" s="1130"/>
      <c r="AC780" s="1130"/>
      <c r="AD780" s="1130"/>
      <c r="AE780" s="1130"/>
      <c r="AF780" s="1131"/>
      <c r="AG780" s="334"/>
      <c r="AH780" s="334"/>
      <c r="AI780" s="334"/>
      <c r="AJ780" s="334"/>
      <c r="AK780" s="334"/>
      <c r="AL780" s="334"/>
      <c r="AM780" s="334"/>
      <c r="AN780" s="334"/>
      <c r="AO780" s="334"/>
      <c r="AP780" s="334"/>
      <c r="AQ780" s="334"/>
      <c r="AR780" s="334"/>
      <c r="AS780" s="334"/>
      <c r="AT780" s="334"/>
      <c r="AU780" s="334"/>
      <c r="AV780" s="334"/>
      <c r="AW780" s="334"/>
      <c r="AX780" s="334"/>
      <c r="AY780" s="334"/>
      <c r="AZ780" s="334"/>
      <c r="BA780" s="334"/>
      <c r="BB780" s="334"/>
      <c r="BC780" s="334"/>
      <c r="BD780" s="334"/>
      <c r="BE780" s="334"/>
      <c r="BF780" s="334"/>
      <c r="BG780" s="334"/>
      <c r="BH780" s="334"/>
      <c r="BI780" s="334"/>
      <c r="BJ780" s="334"/>
      <c r="BK780" s="334"/>
      <c r="BL780" s="334"/>
      <c r="BM780" s="334"/>
      <c r="BN780" s="334"/>
      <c r="BO780" s="334"/>
      <c r="BP780" s="334"/>
      <c r="BQ780" s="334"/>
      <c r="BR780" s="334"/>
      <c r="BS780" s="334"/>
      <c r="BT780" s="334"/>
      <c r="BU780" s="334"/>
      <c r="BV780" s="334"/>
      <c r="BW780" s="334"/>
      <c r="BX780" s="334"/>
      <c r="BY780" s="334"/>
      <c r="BZ780" s="334"/>
      <c r="CA780" s="334"/>
      <c r="CB780" s="334"/>
      <c r="CC780" s="334"/>
      <c r="CD780" s="334"/>
      <c r="CE780" s="334"/>
      <c r="CF780" s="334"/>
      <c r="CG780" s="334"/>
      <c r="CH780" s="334"/>
      <c r="CI780" s="334"/>
      <c r="CJ780" s="334"/>
      <c r="CK780" s="334"/>
    </row>
    <row r="781" spans="1:89" ht="25.5" hidden="1" customHeight="1" outlineLevel="2" x14ac:dyDescent="0.2">
      <c r="A781" s="11">
        <v>101</v>
      </c>
      <c r="B781" s="1655" t="s">
        <v>743</v>
      </c>
      <c r="C781" s="1286"/>
      <c r="D781" s="1286"/>
      <c r="E781" s="1286"/>
      <c r="F781" s="1499">
        <f>F5</f>
        <v>0</v>
      </c>
      <c r="G781" s="1500"/>
      <c r="H781" s="1500"/>
      <c r="I781" s="1500"/>
      <c r="J781" s="1500"/>
      <c r="K781" s="1500"/>
      <c r="L781" s="1501"/>
      <c r="M781" s="1002" t="s">
        <v>352</v>
      </c>
      <c r="N781" s="606">
        <f>N5</f>
        <v>7</v>
      </c>
      <c r="O781" s="342">
        <f t="shared" ref="O781:AB781" si="172">O5</f>
        <v>14</v>
      </c>
      <c r="P781" s="342">
        <f t="shared" si="172"/>
        <v>21</v>
      </c>
      <c r="Q781" s="598">
        <f t="shared" si="172"/>
        <v>31</v>
      </c>
      <c r="R781" s="594">
        <f t="shared" si="172"/>
        <v>60</v>
      </c>
      <c r="S781" s="342">
        <f t="shared" si="172"/>
        <v>89</v>
      </c>
      <c r="T781" s="342">
        <f t="shared" si="172"/>
        <v>120</v>
      </c>
      <c r="U781" s="342">
        <f t="shared" si="172"/>
        <v>150</v>
      </c>
      <c r="V781" s="342">
        <f t="shared" si="172"/>
        <v>181</v>
      </c>
      <c r="W781" s="342">
        <f t="shared" si="172"/>
        <v>211</v>
      </c>
      <c r="X781" s="342">
        <f t="shared" si="172"/>
        <v>242</v>
      </c>
      <c r="Y781" s="342">
        <f t="shared" si="172"/>
        <v>273</v>
      </c>
      <c r="Z781" s="342">
        <f t="shared" si="172"/>
        <v>303</v>
      </c>
      <c r="AA781" s="342">
        <f t="shared" si="172"/>
        <v>334</v>
      </c>
      <c r="AB781" s="342">
        <f t="shared" si="172"/>
        <v>364</v>
      </c>
      <c r="AC781" s="1504" t="s">
        <v>3</v>
      </c>
      <c r="AD781" s="1570"/>
      <c r="AE781" s="1571"/>
      <c r="AF781" s="1571"/>
    </row>
    <row r="782" spans="1:89" ht="30" hidden="1" customHeight="1" outlineLevel="2" x14ac:dyDescent="0.2">
      <c r="A782" s="11">
        <v>102</v>
      </c>
      <c r="B782" s="1574" t="s">
        <v>2</v>
      </c>
      <c r="C782" s="1575"/>
      <c r="D782" s="1575"/>
      <c r="E782" s="1575"/>
      <c r="F782" s="1575"/>
      <c r="G782" s="1575"/>
      <c r="H782" s="1575"/>
      <c r="I782" s="1575"/>
      <c r="J782" s="1575"/>
      <c r="K782" s="1575"/>
      <c r="L782" s="1576"/>
      <c r="M782" s="1003"/>
      <c r="N782" s="589" t="str">
        <f>N6</f>
        <v>7 
(Semaine 1)</v>
      </c>
      <c r="O782" s="382" t="str">
        <f t="shared" ref="O782:AB782" si="173">O6</f>
        <v>14 
(Semaine 2)</v>
      </c>
      <c r="P782" s="382" t="str">
        <f t="shared" si="173"/>
        <v>21 
(Semaine 3)</v>
      </c>
      <c r="Q782" s="383" t="str">
        <f t="shared" si="173"/>
        <v>31 
(Semaine 4)</v>
      </c>
      <c r="R782" s="384" t="str">
        <f t="shared" si="173"/>
        <v>60 
(Mois 2)</v>
      </c>
      <c r="S782" s="382" t="str">
        <f t="shared" si="173"/>
        <v>89 
(Mois 3)</v>
      </c>
      <c r="T782" s="382" t="str">
        <f t="shared" si="173"/>
        <v>120 
(Mois 4)</v>
      </c>
      <c r="U782" s="382" t="str">
        <f t="shared" si="173"/>
        <v>150 
(Mois 5)</v>
      </c>
      <c r="V782" s="382" t="str">
        <f t="shared" si="173"/>
        <v>181 
(Mois 6)</v>
      </c>
      <c r="W782" s="382" t="str">
        <f t="shared" si="173"/>
        <v>211 
(Mois 7)</v>
      </c>
      <c r="X782" s="382" t="str">
        <f t="shared" si="173"/>
        <v>242 
(Mois 8)</v>
      </c>
      <c r="Y782" s="382" t="str">
        <f t="shared" si="173"/>
        <v>273 
(Mois 9)</v>
      </c>
      <c r="Z782" s="382" t="str">
        <f t="shared" si="173"/>
        <v>303 
(Mois 10)</v>
      </c>
      <c r="AA782" s="382" t="str">
        <f t="shared" si="173"/>
        <v>334 
(Mois 11)</v>
      </c>
      <c r="AB782" s="382" t="str">
        <f t="shared" si="173"/>
        <v>364 
(Mois 12)</v>
      </c>
      <c r="AC782" s="1505"/>
      <c r="AD782" s="1572"/>
      <c r="AE782" s="1573"/>
      <c r="AF782" s="1573"/>
    </row>
    <row r="783" spans="1:89" ht="22.5" customHeight="1" outlineLevel="1" collapsed="1" x14ac:dyDescent="0.2">
      <c r="A783" s="11">
        <v>103</v>
      </c>
      <c r="B783" s="963" t="s">
        <v>5</v>
      </c>
      <c r="C783" s="964"/>
      <c r="D783" s="964"/>
      <c r="E783" s="964"/>
      <c r="F783" s="964"/>
      <c r="G783" s="964"/>
      <c r="H783" s="964"/>
      <c r="I783" s="964"/>
      <c r="J783" s="964"/>
      <c r="K783" s="964"/>
      <c r="L783" s="964"/>
      <c r="M783" s="964"/>
      <c r="N783" s="964"/>
      <c r="O783" s="964"/>
      <c r="P783" s="964"/>
      <c r="Q783" s="964"/>
      <c r="R783" s="964"/>
      <c r="S783" s="964"/>
      <c r="T783" s="964"/>
      <c r="U783" s="964"/>
      <c r="V783" s="964"/>
      <c r="W783" s="964"/>
      <c r="X783" s="964"/>
      <c r="Y783" s="964"/>
      <c r="Z783" s="964"/>
      <c r="AA783" s="964"/>
      <c r="AB783" s="964"/>
      <c r="AC783" s="964"/>
      <c r="AD783" s="964"/>
      <c r="AE783" s="964"/>
      <c r="AF783" s="1101"/>
    </row>
    <row r="784" spans="1:89" ht="15" customHeight="1" outlineLevel="1" x14ac:dyDescent="0.2">
      <c r="A784" s="11">
        <v>104</v>
      </c>
      <c r="B784" s="300"/>
      <c r="C784" s="1025" t="s">
        <v>6</v>
      </c>
      <c r="D784" s="1026"/>
      <c r="E784" s="1026"/>
      <c r="F784" s="1026"/>
      <c r="G784" s="1026"/>
      <c r="H784" s="1026"/>
      <c r="I784" s="1026"/>
      <c r="J784" s="1026"/>
      <c r="K784" s="1026"/>
      <c r="L784" s="1026"/>
      <c r="M784" s="1026"/>
      <c r="N784" s="1026"/>
      <c r="O784" s="1026"/>
      <c r="P784" s="1026"/>
      <c r="Q784" s="1026"/>
      <c r="R784" s="1026"/>
      <c r="S784" s="1026"/>
      <c r="T784" s="1026"/>
      <c r="U784" s="1026"/>
      <c r="V784" s="1026"/>
      <c r="W784" s="1026"/>
      <c r="X784" s="1026"/>
      <c r="Y784" s="1026"/>
      <c r="Z784" s="1026"/>
      <c r="AA784" s="1026"/>
      <c r="AB784" s="1026"/>
      <c r="AC784" s="1026"/>
      <c r="AD784" s="1026"/>
      <c r="AE784" s="1026"/>
      <c r="AF784" s="1027"/>
    </row>
    <row r="785" spans="1:32" ht="15" customHeight="1" outlineLevel="1" x14ac:dyDescent="0.2">
      <c r="A785" s="11">
        <v>105</v>
      </c>
      <c r="B785" s="300"/>
      <c r="C785" s="263"/>
      <c r="D785" s="263"/>
      <c r="E785" s="263"/>
      <c r="F785" s="1013" t="s">
        <v>7</v>
      </c>
      <c r="G785" s="1014"/>
      <c r="H785" s="1014"/>
      <c r="I785" s="1014"/>
      <c r="J785" s="1014"/>
      <c r="K785" s="1014"/>
      <c r="L785" s="1029"/>
      <c r="M785" s="409">
        <f>M9</f>
        <v>0</v>
      </c>
      <c r="N785" s="418">
        <f>M785</f>
        <v>0</v>
      </c>
      <c r="O785" s="1378"/>
      <c r="P785" s="1246"/>
      <c r="Q785" s="1246"/>
      <c r="R785" s="1246"/>
      <c r="S785" s="1246"/>
      <c r="T785" s="1246"/>
      <c r="U785" s="1246"/>
      <c r="V785" s="1246"/>
      <c r="W785" s="1246"/>
      <c r="X785" s="1246"/>
      <c r="Y785" s="1246"/>
      <c r="Z785" s="1246"/>
      <c r="AA785" s="1246"/>
      <c r="AB785" s="1246"/>
      <c r="AC785" s="1246"/>
      <c r="AD785" s="926"/>
      <c r="AE785" s="926"/>
      <c r="AF785" s="927"/>
    </row>
    <row r="786" spans="1:32" ht="15" customHeight="1" outlineLevel="1" x14ac:dyDescent="0.2">
      <c r="A786" s="11">
        <v>106</v>
      </c>
      <c r="B786" s="300"/>
      <c r="C786" s="263"/>
      <c r="D786" s="844" t="s">
        <v>8</v>
      </c>
      <c r="E786" s="845"/>
      <c r="F786" s="845"/>
      <c r="G786" s="845"/>
      <c r="H786" s="845"/>
      <c r="I786" s="845"/>
      <c r="J786" s="845"/>
      <c r="K786" s="845"/>
      <c r="L786" s="846"/>
      <c r="M786" s="407">
        <f>SUBTOTAL(9,M787:M788)</f>
        <v>0</v>
      </c>
      <c r="N786" s="410">
        <f t="shared" ref="N786:AB786" si="174">SUBTOTAL(9,N787:N788)</f>
        <v>0</v>
      </c>
      <c r="O786" s="414">
        <f t="shared" si="174"/>
        <v>0</v>
      </c>
      <c r="P786" s="413">
        <f t="shared" si="174"/>
        <v>0</v>
      </c>
      <c r="Q786" s="415">
        <f t="shared" si="174"/>
        <v>0</v>
      </c>
      <c r="R786" s="414">
        <f t="shared" si="174"/>
        <v>0</v>
      </c>
      <c r="S786" s="413">
        <f t="shared" si="174"/>
        <v>0</v>
      </c>
      <c r="T786" s="414">
        <f t="shared" si="174"/>
        <v>0</v>
      </c>
      <c r="U786" s="413">
        <f t="shared" si="174"/>
        <v>0</v>
      </c>
      <c r="V786" s="414">
        <f t="shared" si="174"/>
        <v>0</v>
      </c>
      <c r="W786" s="413">
        <f t="shared" si="174"/>
        <v>0</v>
      </c>
      <c r="X786" s="414">
        <f t="shared" si="174"/>
        <v>0</v>
      </c>
      <c r="Y786" s="413">
        <f t="shared" si="174"/>
        <v>0</v>
      </c>
      <c r="Z786" s="414">
        <f t="shared" si="174"/>
        <v>0</v>
      </c>
      <c r="AA786" s="413">
        <f t="shared" si="174"/>
        <v>0</v>
      </c>
      <c r="AB786" s="424">
        <f t="shared" si="174"/>
        <v>0</v>
      </c>
      <c r="AC786" s="407">
        <f>SUBTOTAL(9,AC787:AC788)</f>
        <v>0</v>
      </c>
      <c r="AD786" s="1375"/>
      <c r="AE786" s="1375"/>
      <c r="AF786" s="1376"/>
    </row>
    <row r="787" spans="1:32" ht="15" customHeight="1" outlineLevel="1" x14ac:dyDescent="0.2">
      <c r="A787" s="11">
        <v>107</v>
      </c>
      <c r="B787" s="300"/>
      <c r="C787" s="269"/>
      <c r="D787" s="269"/>
      <c r="E787" s="270"/>
      <c r="F787" s="856" t="s">
        <v>9</v>
      </c>
      <c r="G787" s="857"/>
      <c r="H787" s="857"/>
      <c r="I787" s="857"/>
      <c r="J787" s="857"/>
      <c r="K787" s="857"/>
      <c r="L787" s="858"/>
      <c r="M787" s="408">
        <f>M11</f>
        <v>0</v>
      </c>
      <c r="N787" s="416">
        <f t="shared" ref="N787:AB787" si="175">N11</f>
        <v>0</v>
      </c>
      <c r="O787" s="416">
        <f t="shared" si="175"/>
        <v>0</v>
      </c>
      <c r="P787" s="416">
        <f t="shared" si="175"/>
        <v>0</v>
      </c>
      <c r="Q787" s="417">
        <f t="shared" si="175"/>
        <v>0</v>
      </c>
      <c r="R787" s="416">
        <f t="shared" si="175"/>
        <v>0</v>
      </c>
      <c r="S787" s="416">
        <f t="shared" si="175"/>
        <v>0</v>
      </c>
      <c r="T787" s="416">
        <f t="shared" si="175"/>
        <v>0</v>
      </c>
      <c r="U787" s="416">
        <f t="shared" si="175"/>
        <v>0</v>
      </c>
      <c r="V787" s="416">
        <f t="shared" si="175"/>
        <v>0</v>
      </c>
      <c r="W787" s="416">
        <f t="shared" si="175"/>
        <v>0</v>
      </c>
      <c r="X787" s="416">
        <f t="shared" si="175"/>
        <v>0</v>
      </c>
      <c r="Y787" s="416">
        <f t="shared" si="175"/>
        <v>0</v>
      </c>
      <c r="Z787" s="416">
        <f t="shared" si="175"/>
        <v>0</v>
      </c>
      <c r="AA787" s="416">
        <f t="shared" si="175"/>
        <v>0</v>
      </c>
      <c r="AB787" s="425">
        <f t="shared" si="175"/>
        <v>0</v>
      </c>
      <c r="AC787" s="539">
        <f>M787-SUM(N787:AB787)</f>
        <v>0</v>
      </c>
      <c r="AD787" s="942"/>
      <c r="AE787" s="828"/>
      <c r="AF787" s="829"/>
    </row>
    <row r="788" spans="1:32" ht="15" customHeight="1" outlineLevel="1" x14ac:dyDescent="0.2">
      <c r="A788" s="11">
        <v>108</v>
      </c>
      <c r="B788" s="300"/>
      <c r="C788" s="269"/>
      <c r="D788" s="269"/>
      <c r="E788" s="270"/>
      <c r="F788" s="859" t="s">
        <v>10</v>
      </c>
      <c r="G788" s="860"/>
      <c r="H788" s="860"/>
      <c r="I788" s="860"/>
      <c r="J788" s="860"/>
      <c r="K788" s="860"/>
      <c r="L788" s="861"/>
      <c r="M788" s="408">
        <f>M12</f>
        <v>0</v>
      </c>
      <c r="N788" s="416">
        <f>M788</f>
        <v>0</v>
      </c>
      <c r="O788" s="1378"/>
      <c r="P788" s="1246"/>
      <c r="Q788" s="1246"/>
      <c r="R788" s="1246"/>
      <c r="S788" s="1246"/>
      <c r="T788" s="1246"/>
      <c r="U788" s="1246"/>
      <c r="V788" s="1246"/>
      <c r="W788" s="1246"/>
      <c r="X788" s="1246"/>
      <c r="Y788" s="1246"/>
      <c r="Z788" s="1246"/>
      <c r="AA788" s="1246"/>
      <c r="AB788" s="1246"/>
      <c r="AC788" s="1246"/>
      <c r="AD788" s="833"/>
      <c r="AE788" s="834"/>
      <c r="AF788" s="835"/>
    </row>
    <row r="789" spans="1:32" ht="15" customHeight="1" outlineLevel="1" x14ac:dyDescent="0.2">
      <c r="A789" s="11">
        <v>109</v>
      </c>
      <c r="B789" s="300"/>
      <c r="C789" s="263"/>
      <c r="D789" s="844" t="s">
        <v>11</v>
      </c>
      <c r="E789" s="845"/>
      <c r="F789" s="845"/>
      <c r="G789" s="845"/>
      <c r="H789" s="845"/>
      <c r="I789" s="845"/>
      <c r="J789" s="845"/>
      <c r="K789" s="845"/>
      <c r="L789" s="846"/>
      <c r="M789" s="407">
        <f>SUBTOTAL(9,M790:M791)</f>
        <v>0</v>
      </c>
      <c r="N789" s="410">
        <f t="shared" ref="N789:AC789" si="176">SUBTOTAL(9,N790:N791)</f>
        <v>0</v>
      </c>
      <c r="O789" s="414">
        <f t="shared" si="176"/>
        <v>0</v>
      </c>
      <c r="P789" s="413">
        <f t="shared" si="176"/>
        <v>0</v>
      </c>
      <c r="Q789" s="415">
        <f t="shared" si="176"/>
        <v>0</v>
      </c>
      <c r="R789" s="414">
        <f t="shared" si="176"/>
        <v>0</v>
      </c>
      <c r="S789" s="413">
        <f t="shared" si="176"/>
        <v>0</v>
      </c>
      <c r="T789" s="414">
        <f t="shared" si="176"/>
        <v>0</v>
      </c>
      <c r="U789" s="413">
        <f t="shared" si="176"/>
        <v>0</v>
      </c>
      <c r="V789" s="414">
        <f t="shared" si="176"/>
        <v>0</v>
      </c>
      <c r="W789" s="413">
        <f t="shared" si="176"/>
        <v>0</v>
      </c>
      <c r="X789" s="414">
        <f t="shared" si="176"/>
        <v>0</v>
      </c>
      <c r="Y789" s="413">
        <f t="shared" si="176"/>
        <v>0</v>
      </c>
      <c r="Z789" s="414">
        <f t="shared" si="176"/>
        <v>0</v>
      </c>
      <c r="AA789" s="413">
        <f t="shared" si="176"/>
        <v>0</v>
      </c>
      <c r="AB789" s="424">
        <f t="shared" si="176"/>
        <v>0</v>
      </c>
      <c r="AC789" s="407">
        <f t="shared" si="176"/>
        <v>0</v>
      </c>
      <c r="AD789" s="1375"/>
      <c r="AE789" s="1375"/>
      <c r="AF789" s="1376"/>
    </row>
    <row r="790" spans="1:32" ht="15" customHeight="1" outlineLevel="1" x14ac:dyDescent="0.2">
      <c r="A790" s="11">
        <v>110</v>
      </c>
      <c r="B790" s="300"/>
      <c r="C790" s="319"/>
      <c r="D790" s="319"/>
      <c r="E790" s="320"/>
      <c r="F790" s="856" t="s">
        <v>390</v>
      </c>
      <c r="G790" s="857"/>
      <c r="H790" s="857"/>
      <c r="I790" s="857"/>
      <c r="J790" s="857"/>
      <c r="K790" s="857"/>
      <c r="L790" s="858"/>
      <c r="M790" s="408">
        <f>M14</f>
        <v>0</v>
      </c>
      <c r="N790" s="419">
        <f>M790</f>
        <v>0</v>
      </c>
      <c r="O790" s="1245"/>
      <c r="P790" s="1245"/>
      <c r="Q790" s="1245"/>
      <c r="R790" s="1245"/>
      <c r="S790" s="1245"/>
      <c r="T790" s="1245"/>
      <c r="U790" s="1245"/>
      <c r="V790" s="1245"/>
      <c r="W790" s="1245"/>
      <c r="X790" s="1245"/>
      <c r="Y790" s="1245"/>
      <c r="Z790" s="1245"/>
      <c r="AA790" s="1245"/>
      <c r="AB790" s="1245"/>
      <c r="AC790" s="433">
        <f>M790-SUM(N790:AB790)</f>
        <v>0</v>
      </c>
      <c r="AD790" s="942"/>
      <c r="AE790" s="828"/>
      <c r="AF790" s="829"/>
    </row>
    <row r="791" spans="1:32" ht="15" customHeight="1" outlineLevel="1" x14ac:dyDescent="0.2">
      <c r="A791" s="11">
        <v>111</v>
      </c>
      <c r="B791" s="300"/>
      <c r="C791" s="263"/>
      <c r="D791" s="263"/>
      <c r="E791" s="264"/>
      <c r="F791" s="859" t="s">
        <v>203</v>
      </c>
      <c r="G791" s="860"/>
      <c r="H791" s="860"/>
      <c r="I791" s="860"/>
      <c r="J791" s="860"/>
      <c r="K791" s="860"/>
      <c r="L791" s="861"/>
      <c r="M791" s="408">
        <f>M15</f>
        <v>0</v>
      </c>
      <c r="N791" s="419">
        <f t="shared" ref="N791:AB791" si="177">N15</f>
        <v>0</v>
      </c>
      <c r="O791" s="416">
        <f t="shared" si="177"/>
        <v>0</v>
      </c>
      <c r="P791" s="416">
        <f t="shared" si="177"/>
        <v>0</v>
      </c>
      <c r="Q791" s="417">
        <f t="shared" si="177"/>
        <v>0</v>
      </c>
      <c r="R791" s="416">
        <f t="shared" si="177"/>
        <v>0</v>
      </c>
      <c r="S791" s="416">
        <f t="shared" si="177"/>
        <v>0</v>
      </c>
      <c r="T791" s="416">
        <f t="shared" si="177"/>
        <v>0</v>
      </c>
      <c r="U791" s="416">
        <f t="shared" si="177"/>
        <v>0</v>
      </c>
      <c r="V791" s="416">
        <f t="shared" si="177"/>
        <v>0</v>
      </c>
      <c r="W791" s="416">
        <f t="shared" si="177"/>
        <v>0</v>
      </c>
      <c r="X791" s="416">
        <f t="shared" si="177"/>
        <v>0</v>
      </c>
      <c r="Y791" s="416">
        <f t="shared" si="177"/>
        <v>0</v>
      </c>
      <c r="Z791" s="416">
        <f t="shared" si="177"/>
        <v>0</v>
      </c>
      <c r="AA791" s="416">
        <f t="shared" si="177"/>
        <v>0</v>
      </c>
      <c r="AB791" s="425">
        <f t="shared" si="177"/>
        <v>0</v>
      </c>
      <c r="AC791" s="433">
        <f>M791-SUM(N791:AB791)</f>
        <v>0</v>
      </c>
      <c r="AD791" s="833"/>
      <c r="AE791" s="834"/>
      <c r="AF791" s="835"/>
    </row>
    <row r="792" spans="1:32" ht="15" customHeight="1" outlineLevel="1" x14ac:dyDescent="0.2">
      <c r="A792" s="11">
        <v>112</v>
      </c>
      <c r="B792" s="300"/>
      <c r="C792" s="838" t="s">
        <v>12</v>
      </c>
      <c r="D792" s="839"/>
      <c r="E792" s="839"/>
      <c r="F792" s="839"/>
      <c r="G792" s="839"/>
      <c r="H792" s="839"/>
      <c r="I792" s="839"/>
      <c r="J792" s="839"/>
      <c r="K792" s="839"/>
      <c r="L792" s="839"/>
      <c r="M792" s="839"/>
      <c r="N792" s="839"/>
      <c r="O792" s="839"/>
      <c r="P792" s="839"/>
      <c r="Q792" s="839"/>
      <c r="R792" s="839"/>
      <c r="S792" s="839"/>
      <c r="T792" s="839"/>
      <c r="U792" s="839"/>
      <c r="V792" s="839"/>
      <c r="W792" s="839"/>
      <c r="X792" s="839"/>
      <c r="Y792" s="839"/>
      <c r="Z792" s="839"/>
      <c r="AA792" s="839"/>
      <c r="AB792" s="839"/>
      <c r="AC792" s="839"/>
      <c r="AD792" s="839"/>
      <c r="AE792" s="839"/>
      <c r="AF792" s="839"/>
    </row>
    <row r="793" spans="1:32" ht="15" customHeight="1" outlineLevel="1" x14ac:dyDescent="0.2">
      <c r="A793" s="11">
        <v>113</v>
      </c>
      <c r="B793" s="300"/>
      <c r="C793" s="295"/>
      <c r="D793" s="844" t="s">
        <v>64</v>
      </c>
      <c r="E793" s="845"/>
      <c r="F793" s="845"/>
      <c r="G793" s="845"/>
      <c r="H793" s="845"/>
      <c r="I793" s="845"/>
      <c r="J793" s="845"/>
      <c r="K793" s="845"/>
      <c r="L793" s="845"/>
      <c r="M793" s="845"/>
      <c r="N793" s="845"/>
      <c r="O793" s="845"/>
      <c r="P793" s="845"/>
      <c r="Q793" s="845"/>
      <c r="R793" s="845"/>
      <c r="S793" s="845"/>
      <c r="T793" s="845"/>
      <c r="U793" s="845"/>
      <c r="V793" s="845"/>
      <c r="W793" s="845"/>
      <c r="X793" s="845"/>
      <c r="Y793" s="845"/>
      <c r="Z793" s="845"/>
      <c r="AA793" s="845"/>
      <c r="AB793" s="845"/>
      <c r="AC793" s="845"/>
      <c r="AD793" s="845"/>
      <c r="AE793" s="845"/>
      <c r="AF793" s="846"/>
    </row>
    <row r="794" spans="1:32" ht="15" customHeight="1" outlineLevel="1" x14ac:dyDescent="0.2">
      <c r="A794" s="11">
        <v>114</v>
      </c>
      <c r="B794" s="300"/>
      <c r="C794" s="295"/>
      <c r="D794" s="295"/>
      <c r="E794" s="918" t="s">
        <v>66</v>
      </c>
      <c r="F794" s="919"/>
      <c r="G794" s="919"/>
      <c r="H794" s="919"/>
      <c r="I794" s="919"/>
      <c r="J794" s="919"/>
      <c r="K794" s="919"/>
      <c r="L794" s="920"/>
      <c r="M794" s="407">
        <f>SUBTOTAL(9,M795:M798)</f>
        <v>0</v>
      </c>
      <c r="N794" s="410">
        <f t="shared" ref="N794:AC794" si="178">SUBTOTAL(9,N795:N798)</f>
        <v>0</v>
      </c>
      <c r="O794" s="414">
        <f t="shared" si="178"/>
        <v>0</v>
      </c>
      <c r="P794" s="413">
        <f t="shared" si="178"/>
        <v>0</v>
      </c>
      <c r="Q794" s="424">
        <f t="shared" si="178"/>
        <v>0</v>
      </c>
      <c r="R794" s="410">
        <f t="shared" si="178"/>
        <v>0</v>
      </c>
      <c r="S794" s="413">
        <f t="shared" si="178"/>
        <v>0</v>
      </c>
      <c r="T794" s="414">
        <f t="shared" si="178"/>
        <v>0</v>
      </c>
      <c r="U794" s="413">
        <f t="shared" si="178"/>
        <v>0</v>
      </c>
      <c r="V794" s="414">
        <f t="shared" si="178"/>
        <v>0</v>
      </c>
      <c r="W794" s="413">
        <f t="shared" si="178"/>
        <v>0</v>
      </c>
      <c r="X794" s="414">
        <f t="shared" si="178"/>
        <v>0</v>
      </c>
      <c r="Y794" s="413">
        <f t="shared" si="178"/>
        <v>0</v>
      </c>
      <c r="Z794" s="414">
        <f t="shared" si="178"/>
        <v>0</v>
      </c>
      <c r="AA794" s="413">
        <f t="shared" si="178"/>
        <v>0</v>
      </c>
      <c r="AB794" s="424">
        <f t="shared" si="178"/>
        <v>0</v>
      </c>
      <c r="AC794" s="407">
        <f t="shared" si="178"/>
        <v>0</v>
      </c>
      <c r="AD794" s="1689"/>
      <c r="AE794" s="828"/>
      <c r="AF794" s="829"/>
    </row>
    <row r="795" spans="1:32" ht="15" customHeight="1" outlineLevel="1" x14ac:dyDescent="0.2">
      <c r="A795" s="11">
        <v>115</v>
      </c>
      <c r="B795" s="300"/>
      <c r="C795" s="295"/>
      <c r="D795" s="295"/>
      <c r="E795" s="322"/>
      <c r="F795" s="856" t="s">
        <v>65</v>
      </c>
      <c r="G795" s="857"/>
      <c r="H795" s="857"/>
      <c r="I795" s="857"/>
      <c r="J795" s="857"/>
      <c r="K795" s="857"/>
      <c r="L795" s="858"/>
      <c r="M795" s="408">
        <f>M19</f>
        <v>0</v>
      </c>
      <c r="N795" s="420">
        <f>M795*(1-'Annexe 1. Taux de référence'!$E8)+N19*('Annexe 1. Taux de référence'!$E8)</f>
        <v>0</v>
      </c>
      <c r="O795" s="422">
        <f>O19*'Annexe 1. Taux de référence'!$E$8</f>
        <v>0</v>
      </c>
      <c r="P795" s="422">
        <f>P19*'Annexe 1. Taux de référence'!$E$8</f>
        <v>0</v>
      </c>
      <c r="Q795" s="426">
        <f>Q19*'Annexe 1. Taux de référence'!$E$8</f>
        <v>0</v>
      </c>
      <c r="R795" s="419">
        <f>R19*'Annexe 1. Taux de référence'!$E$8</f>
        <v>0</v>
      </c>
      <c r="S795" s="422">
        <f>S19*'Annexe 1. Taux de référence'!$E$8</f>
        <v>0</v>
      </c>
      <c r="T795" s="422">
        <f>T19*'Annexe 1. Taux de référence'!$E$8</f>
        <v>0</v>
      </c>
      <c r="U795" s="422">
        <f>U19*'Annexe 1. Taux de référence'!$E$8</f>
        <v>0</v>
      </c>
      <c r="V795" s="422">
        <f>V19*'Annexe 1. Taux de référence'!$E$8</f>
        <v>0</v>
      </c>
      <c r="W795" s="422">
        <f>W19*'Annexe 1. Taux de référence'!$E$8</f>
        <v>0</v>
      </c>
      <c r="X795" s="422">
        <f>X19*'Annexe 1. Taux de référence'!$E$8</f>
        <v>0</v>
      </c>
      <c r="Y795" s="422">
        <f>Y19*'Annexe 1. Taux de référence'!$E$8</f>
        <v>0</v>
      </c>
      <c r="Z795" s="422">
        <f>Z19*'Annexe 1. Taux de référence'!$E$8</f>
        <v>0</v>
      </c>
      <c r="AA795" s="422">
        <f>AA19*'Annexe 1. Taux de référence'!$E$8</f>
        <v>0</v>
      </c>
      <c r="AB795" s="422">
        <f>AB19*'Annexe 1. Taux de référence'!$E$8</f>
        <v>0</v>
      </c>
      <c r="AC795" s="408">
        <f>M795-SUM(N795:AB795)</f>
        <v>0</v>
      </c>
      <c r="AD795" s="1766"/>
      <c r="AE795" s="1063"/>
      <c r="AF795" s="832"/>
    </row>
    <row r="796" spans="1:32" ht="15" customHeight="1" outlineLevel="1" x14ac:dyDescent="0.2">
      <c r="A796" s="11">
        <v>116</v>
      </c>
      <c r="B796" s="300"/>
      <c r="C796" s="295"/>
      <c r="D796" s="295"/>
      <c r="E796" s="322"/>
      <c r="F796" s="915" t="s">
        <v>68</v>
      </c>
      <c r="G796" s="916"/>
      <c r="H796" s="916"/>
      <c r="I796" s="916"/>
      <c r="J796" s="916"/>
      <c r="K796" s="916"/>
      <c r="L796" s="917"/>
      <c r="M796" s="408">
        <f t="shared" ref="M796:M798" si="179">M20</f>
        <v>0</v>
      </c>
      <c r="N796" s="420">
        <f>M796*(1-'Annexe 1. Taux de référence'!$E9)+N20*('Annexe 1. Taux de référence'!$E9)</f>
        <v>0</v>
      </c>
      <c r="O796" s="422">
        <f>O20*'Annexe 1. Taux de référence'!$E$9</f>
        <v>0</v>
      </c>
      <c r="P796" s="422">
        <f>P20*'Annexe 1. Taux de référence'!$E$9</f>
        <v>0</v>
      </c>
      <c r="Q796" s="426">
        <f>Q20*'Annexe 1. Taux de référence'!$E$9</f>
        <v>0</v>
      </c>
      <c r="R796" s="419">
        <f>R20*'Annexe 1. Taux de référence'!$E$9</f>
        <v>0</v>
      </c>
      <c r="S796" s="422">
        <f>S20*'Annexe 1. Taux de référence'!$E$9</f>
        <v>0</v>
      </c>
      <c r="T796" s="422">
        <f>T20*'Annexe 1. Taux de référence'!$E$9</f>
        <v>0</v>
      </c>
      <c r="U796" s="422">
        <f>U20*'Annexe 1. Taux de référence'!$E$9</f>
        <v>0</v>
      </c>
      <c r="V796" s="422">
        <f>V20*'Annexe 1. Taux de référence'!$E$9</f>
        <v>0</v>
      </c>
      <c r="W796" s="422">
        <f>W20*'Annexe 1. Taux de référence'!$E$9</f>
        <v>0</v>
      </c>
      <c r="X796" s="422">
        <f>X20*'Annexe 1. Taux de référence'!$E$9</f>
        <v>0</v>
      </c>
      <c r="Y796" s="422">
        <f>Y20*'Annexe 1. Taux de référence'!$E$9</f>
        <v>0</v>
      </c>
      <c r="Z796" s="422">
        <f>Z20*'Annexe 1. Taux de référence'!$E$9</f>
        <v>0</v>
      </c>
      <c r="AA796" s="422">
        <f>AA20*'Annexe 1. Taux de référence'!$E$9</f>
        <v>0</v>
      </c>
      <c r="AB796" s="422">
        <f>AB20*'Annexe 1. Taux de référence'!$E$9</f>
        <v>0</v>
      </c>
      <c r="AC796" s="408">
        <f>M796-SUM(N796:AB796)</f>
        <v>0</v>
      </c>
      <c r="AD796" s="1766"/>
      <c r="AE796" s="1063"/>
      <c r="AF796" s="832"/>
    </row>
    <row r="797" spans="1:32" ht="15" customHeight="1" outlineLevel="1" x14ac:dyDescent="0.2">
      <c r="A797" s="11">
        <v>117</v>
      </c>
      <c r="B797" s="300"/>
      <c r="C797" s="263"/>
      <c r="D797" s="263"/>
      <c r="E797" s="264"/>
      <c r="F797" s="915" t="s">
        <v>537</v>
      </c>
      <c r="G797" s="916"/>
      <c r="H797" s="916"/>
      <c r="I797" s="916"/>
      <c r="J797" s="916"/>
      <c r="K797" s="916"/>
      <c r="L797" s="917"/>
      <c r="M797" s="408">
        <f t="shared" si="179"/>
        <v>0</v>
      </c>
      <c r="N797" s="420">
        <f>M797*(1-'Annexe 1. Taux de référence'!$E10)+N21*('Annexe 1. Taux de référence'!$E10)</f>
        <v>0</v>
      </c>
      <c r="O797" s="422">
        <f>O21*'Annexe 1. Taux de référence'!$E$10</f>
        <v>0</v>
      </c>
      <c r="P797" s="422">
        <f>P21*'Annexe 1. Taux de référence'!$E$10</f>
        <v>0</v>
      </c>
      <c r="Q797" s="426">
        <f>Q21*'Annexe 1. Taux de référence'!$E$10</f>
        <v>0</v>
      </c>
      <c r="R797" s="419">
        <f>R21*'Annexe 1. Taux de référence'!$E$10</f>
        <v>0</v>
      </c>
      <c r="S797" s="422">
        <f>S21*'Annexe 1. Taux de référence'!$E$10</f>
        <v>0</v>
      </c>
      <c r="T797" s="422">
        <f>T21*'Annexe 1. Taux de référence'!$E$10</f>
        <v>0</v>
      </c>
      <c r="U797" s="422">
        <f>U21*'Annexe 1. Taux de référence'!$E$10</f>
        <v>0</v>
      </c>
      <c r="V797" s="422">
        <f>V21*'Annexe 1. Taux de référence'!$E$10</f>
        <v>0</v>
      </c>
      <c r="W797" s="422">
        <f>W21*'Annexe 1. Taux de référence'!$E$10</f>
        <v>0</v>
      </c>
      <c r="X797" s="422">
        <f>X21*'Annexe 1. Taux de référence'!$E$10</f>
        <v>0</v>
      </c>
      <c r="Y797" s="422">
        <f>Y21*'Annexe 1. Taux de référence'!$E$10</f>
        <v>0</v>
      </c>
      <c r="Z797" s="422">
        <f>Z21*'Annexe 1. Taux de référence'!$E$10</f>
        <v>0</v>
      </c>
      <c r="AA797" s="422">
        <f>AA21*'Annexe 1. Taux de référence'!$E$10</f>
        <v>0</v>
      </c>
      <c r="AB797" s="422">
        <f>AB21*'Annexe 1. Taux de référence'!$E$10</f>
        <v>0</v>
      </c>
      <c r="AC797" s="408">
        <f>M797-SUM(N797:AB797)</f>
        <v>0</v>
      </c>
      <c r="AD797" s="1766"/>
      <c r="AE797" s="1063"/>
      <c r="AF797" s="832"/>
    </row>
    <row r="798" spans="1:32" s="3" customFormat="1" ht="27.75" customHeight="1" outlineLevel="1" x14ac:dyDescent="0.2">
      <c r="A798" s="11">
        <v>118</v>
      </c>
      <c r="B798" s="300"/>
      <c r="C798" s="295"/>
      <c r="D798" s="295"/>
      <c r="E798" s="296"/>
      <c r="F798" s="859" t="s">
        <v>532</v>
      </c>
      <c r="G798" s="860"/>
      <c r="H798" s="860"/>
      <c r="I798" s="860"/>
      <c r="J798" s="860"/>
      <c r="K798" s="860"/>
      <c r="L798" s="861"/>
      <c r="M798" s="408">
        <f t="shared" si="179"/>
        <v>0</v>
      </c>
      <c r="N798" s="416">
        <f>M798*(1-'Annexe 1. Taux de référence'!$E11)+N22*('Annexe 1. Taux de référence'!$E11)</f>
        <v>0</v>
      </c>
      <c r="O798" s="416">
        <f>O22*'Annexe 1. Taux de référence'!$E$11</f>
        <v>0</v>
      </c>
      <c r="P798" s="416">
        <f>P22*'Annexe 1. Taux de référence'!$E$11</f>
        <v>0</v>
      </c>
      <c r="Q798" s="425">
        <f>Q22*'Annexe 1. Taux de référence'!$E$11</f>
        <v>0</v>
      </c>
      <c r="R798" s="419">
        <f>R22*'Annexe 1. Taux de référence'!$E$11</f>
        <v>0</v>
      </c>
      <c r="S798" s="422">
        <f>S22*'Annexe 1. Taux de référence'!$E$11</f>
        <v>0</v>
      </c>
      <c r="T798" s="422">
        <f>T22*'Annexe 1. Taux de référence'!$E$11</f>
        <v>0</v>
      </c>
      <c r="U798" s="422">
        <f>U22*'Annexe 1. Taux de référence'!$E$11</f>
        <v>0</v>
      </c>
      <c r="V798" s="422">
        <f>V22*'Annexe 1. Taux de référence'!$E$11</f>
        <v>0</v>
      </c>
      <c r="W798" s="422">
        <f>W22*'Annexe 1. Taux de référence'!$E$11</f>
        <v>0</v>
      </c>
      <c r="X798" s="422">
        <f>X22*'Annexe 1. Taux de référence'!$E$11</f>
        <v>0</v>
      </c>
      <c r="Y798" s="422">
        <f>Y22*'Annexe 1. Taux de référence'!$E$11</f>
        <v>0</v>
      </c>
      <c r="Z798" s="422">
        <f>Z22*'Annexe 1. Taux de référence'!$E$11</f>
        <v>0</v>
      </c>
      <c r="AA798" s="422">
        <f>AA22*'Annexe 1. Taux de référence'!$E$11</f>
        <v>0</v>
      </c>
      <c r="AB798" s="422">
        <f>AB22*'Annexe 1. Taux de référence'!$E$11</f>
        <v>0</v>
      </c>
      <c r="AC798" s="408">
        <f>M798-SUM(N798:AB798)</f>
        <v>0</v>
      </c>
      <c r="AD798" s="1766"/>
      <c r="AE798" s="1063"/>
      <c r="AF798" s="832"/>
    </row>
    <row r="799" spans="1:32" ht="15" customHeight="1" outlineLevel="1" x14ac:dyDescent="0.2">
      <c r="A799" s="11">
        <v>119</v>
      </c>
      <c r="B799" s="300"/>
      <c r="C799" s="297"/>
      <c r="D799" s="297"/>
      <c r="E799" s="853" t="s">
        <v>67</v>
      </c>
      <c r="F799" s="854"/>
      <c r="G799" s="854"/>
      <c r="H799" s="854"/>
      <c r="I799" s="854"/>
      <c r="J799" s="854"/>
      <c r="K799" s="854"/>
      <c r="L799" s="855"/>
      <c r="M799" s="407">
        <f>SUBTOTAL(9,M800:M803)</f>
        <v>0</v>
      </c>
      <c r="N799" s="410">
        <f t="shared" ref="N799:AC799" si="180">SUBTOTAL(9,N800:N803)</f>
        <v>0</v>
      </c>
      <c r="O799" s="414">
        <f t="shared" si="180"/>
        <v>0</v>
      </c>
      <c r="P799" s="413">
        <f t="shared" si="180"/>
        <v>0</v>
      </c>
      <c r="Q799" s="424">
        <f t="shared" si="180"/>
        <v>0</v>
      </c>
      <c r="R799" s="410">
        <f t="shared" si="180"/>
        <v>0</v>
      </c>
      <c r="S799" s="413">
        <f t="shared" si="180"/>
        <v>0</v>
      </c>
      <c r="T799" s="414">
        <f t="shared" si="180"/>
        <v>0</v>
      </c>
      <c r="U799" s="413">
        <f t="shared" si="180"/>
        <v>0</v>
      </c>
      <c r="V799" s="414">
        <f t="shared" si="180"/>
        <v>0</v>
      </c>
      <c r="W799" s="413">
        <f t="shared" si="180"/>
        <v>0</v>
      </c>
      <c r="X799" s="414">
        <f t="shared" si="180"/>
        <v>0</v>
      </c>
      <c r="Y799" s="413">
        <f t="shared" si="180"/>
        <v>0</v>
      </c>
      <c r="Z799" s="414">
        <f t="shared" si="180"/>
        <v>0</v>
      </c>
      <c r="AA799" s="413">
        <f t="shared" si="180"/>
        <v>0</v>
      </c>
      <c r="AB799" s="424">
        <f t="shared" si="180"/>
        <v>0</v>
      </c>
      <c r="AC799" s="407">
        <f t="shared" si="180"/>
        <v>0</v>
      </c>
      <c r="AD799" s="1766"/>
      <c r="AE799" s="1063"/>
      <c r="AF799" s="832"/>
    </row>
    <row r="800" spans="1:32" ht="15" customHeight="1" outlineLevel="1" x14ac:dyDescent="0.2">
      <c r="A800" s="11">
        <v>120</v>
      </c>
      <c r="B800" s="300"/>
      <c r="C800" s="319"/>
      <c r="D800" s="319"/>
      <c r="E800" s="319"/>
      <c r="F800" s="856" t="s">
        <v>65</v>
      </c>
      <c r="G800" s="857"/>
      <c r="H800" s="857"/>
      <c r="I800" s="857"/>
      <c r="J800" s="857"/>
      <c r="K800" s="857"/>
      <c r="L800" s="858"/>
      <c r="M800" s="408">
        <f>M24</f>
        <v>0</v>
      </c>
      <c r="N800" s="420">
        <f>M800*(1-'Annexe 1. Taux de référence'!$E13)+N24*('Annexe 1. Taux de référence'!$E13)</f>
        <v>0</v>
      </c>
      <c r="O800" s="422">
        <f>O24*'Annexe 1. Taux de référence'!$E$13</f>
        <v>0</v>
      </c>
      <c r="P800" s="422">
        <f>P24*'Annexe 1. Taux de référence'!$E$13</f>
        <v>0</v>
      </c>
      <c r="Q800" s="426">
        <f>Q24*'Annexe 1. Taux de référence'!$E$13</f>
        <v>0</v>
      </c>
      <c r="R800" s="419">
        <f>R24*'Annexe 1. Taux de référence'!$E$13</f>
        <v>0</v>
      </c>
      <c r="S800" s="422">
        <f>S24*'Annexe 1. Taux de référence'!$E$13</f>
        <v>0</v>
      </c>
      <c r="T800" s="422">
        <f>T24*'Annexe 1. Taux de référence'!$E$13</f>
        <v>0</v>
      </c>
      <c r="U800" s="422">
        <f>U24*'Annexe 1. Taux de référence'!$E$13</f>
        <v>0</v>
      </c>
      <c r="V800" s="422">
        <f>V24*'Annexe 1. Taux de référence'!$E$13</f>
        <v>0</v>
      </c>
      <c r="W800" s="422">
        <f>W24*'Annexe 1. Taux de référence'!$E$13</f>
        <v>0</v>
      </c>
      <c r="X800" s="422">
        <f>X24*'Annexe 1. Taux de référence'!$E$13</f>
        <v>0</v>
      </c>
      <c r="Y800" s="422">
        <f>Y24*'Annexe 1. Taux de référence'!$E$13</f>
        <v>0</v>
      </c>
      <c r="Z800" s="422">
        <f>Z24*'Annexe 1. Taux de référence'!$E$13</f>
        <v>0</v>
      </c>
      <c r="AA800" s="422">
        <f>AA24*'Annexe 1. Taux de référence'!$E$13</f>
        <v>0</v>
      </c>
      <c r="AB800" s="422">
        <f>AB24*'Annexe 1. Taux de référence'!$E$13</f>
        <v>0</v>
      </c>
      <c r="AC800" s="408">
        <f>M800-SUM(N800:AB800)</f>
        <v>0</v>
      </c>
      <c r="AD800" s="1766"/>
      <c r="AE800" s="1063"/>
      <c r="AF800" s="832"/>
    </row>
    <row r="801" spans="1:32" ht="15" customHeight="1" outlineLevel="1" x14ac:dyDescent="0.2">
      <c r="A801" s="11">
        <v>121</v>
      </c>
      <c r="B801" s="300"/>
      <c r="C801" s="319"/>
      <c r="D801" s="319"/>
      <c r="E801" s="319"/>
      <c r="F801" s="915" t="s">
        <v>68</v>
      </c>
      <c r="G801" s="916"/>
      <c r="H801" s="916"/>
      <c r="I801" s="916"/>
      <c r="J801" s="916"/>
      <c r="K801" s="916"/>
      <c r="L801" s="917"/>
      <c r="M801" s="408">
        <f t="shared" ref="M801:M803" si="181">M25</f>
        <v>0</v>
      </c>
      <c r="N801" s="420">
        <f>M801*(1-'Annexe 1. Taux de référence'!$E14)+N25*('Annexe 1. Taux de référence'!$E14)</f>
        <v>0</v>
      </c>
      <c r="O801" s="422">
        <f>O25*'Annexe 1. Taux de référence'!$E$14</f>
        <v>0</v>
      </c>
      <c r="P801" s="422">
        <f>P25*'Annexe 1. Taux de référence'!$E$14</f>
        <v>0</v>
      </c>
      <c r="Q801" s="426">
        <f>Q25*'Annexe 1. Taux de référence'!$E$14</f>
        <v>0</v>
      </c>
      <c r="R801" s="419">
        <f>R25*'Annexe 1. Taux de référence'!$E$14</f>
        <v>0</v>
      </c>
      <c r="S801" s="422">
        <f>S25*'Annexe 1. Taux de référence'!$E$14</f>
        <v>0</v>
      </c>
      <c r="T801" s="422">
        <f>T25*'Annexe 1. Taux de référence'!$E$14</f>
        <v>0</v>
      </c>
      <c r="U801" s="422">
        <f>U25*'Annexe 1. Taux de référence'!$E$14</f>
        <v>0</v>
      </c>
      <c r="V801" s="422">
        <f>V25*'Annexe 1. Taux de référence'!$E$14</f>
        <v>0</v>
      </c>
      <c r="W801" s="422">
        <f>W25*'Annexe 1. Taux de référence'!$E$14</f>
        <v>0</v>
      </c>
      <c r="X801" s="422">
        <f>X25*'Annexe 1. Taux de référence'!$E$14</f>
        <v>0</v>
      </c>
      <c r="Y801" s="422">
        <f>Y25*'Annexe 1. Taux de référence'!$E$14</f>
        <v>0</v>
      </c>
      <c r="Z801" s="422">
        <f>Z25*'Annexe 1. Taux de référence'!$E$14</f>
        <v>0</v>
      </c>
      <c r="AA801" s="422">
        <f>AA25*'Annexe 1. Taux de référence'!$E$14</f>
        <v>0</v>
      </c>
      <c r="AB801" s="422">
        <f>AB25*'Annexe 1. Taux de référence'!$E$14</f>
        <v>0</v>
      </c>
      <c r="AC801" s="408">
        <f>M801-SUM(N801:AB801)</f>
        <v>0</v>
      </c>
      <c r="AD801" s="1766"/>
      <c r="AE801" s="1063"/>
      <c r="AF801" s="832"/>
    </row>
    <row r="802" spans="1:32" ht="15" customHeight="1" outlineLevel="1" x14ac:dyDescent="0.2">
      <c r="A802" s="11">
        <v>122</v>
      </c>
      <c r="B802" s="300"/>
      <c r="C802" s="265"/>
      <c r="D802" s="265"/>
      <c r="E802" s="265"/>
      <c r="F802" s="915" t="s">
        <v>537</v>
      </c>
      <c r="G802" s="916"/>
      <c r="H802" s="916"/>
      <c r="I802" s="916"/>
      <c r="J802" s="916"/>
      <c r="K802" s="916"/>
      <c r="L802" s="917"/>
      <c r="M802" s="408">
        <f t="shared" si="181"/>
        <v>0</v>
      </c>
      <c r="N802" s="420">
        <f>M802*(1-'Annexe 1. Taux de référence'!$E15)+N26*('Annexe 1. Taux de référence'!$E15)</f>
        <v>0</v>
      </c>
      <c r="O802" s="422">
        <f>O26*'Annexe 1. Taux de référence'!$E$15</f>
        <v>0</v>
      </c>
      <c r="P802" s="422">
        <f>P26*'Annexe 1. Taux de référence'!$E$15</f>
        <v>0</v>
      </c>
      <c r="Q802" s="426">
        <f>Q26*'Annexe 1. Taux de référence'!$E$15</f>
        <v>0</v>
      </c>
      <c r="R802" s="419">
        <f>R26*'Annexe 1. Taux de référence'!$E$15</f>
        <v>0</v>
      </c>
      <c r="S802" s="422">
        <f>S26*'Annexe 1. Taux de référence'!$E$15</f>
        <v>0</v>
      </c>
      <c r="T802" s="422">
        <f>T26*'Annexe 1. Taux de référence'!$E$15</f>
        <v>0</v>
      </c>
      <c r="U802" s="422">
        <f>U26*'Annexe 1. Taux de référence'!$E$15</f>
        <v>0</v>
      </c>
      <c r="V802" s="422">
        <f>V26*'Annexe 1. Taux de référence'!$E$15</f>
        <v>0</v>
      </c>
      <c r="W802" s="422">
        <f>W26*'Annexe 1. Taux de référence'!$E$15</f>
        <v>0</v>
      </c>
      <c r="X802" s="422">
        <f>X26*'Annexe 1. Taux de référence'!$E$15</f>
        <v>0</v>
      </c>
      <c r="Y802" s="422">
        <f>Y26*'Annexe 1. Taux de référence'!$E$15</f>
        <v>0</v>
      </c>
      <c r="Z802" s="422">
        <f>Z26*'Annexe 1. Taux de référence'!$E$15</f>
        <v>0</v>
      </c>
      <c r="AA802" s="422">
        <f>AA26*'Annexe 1. Taux de référence'!$E$15</f>
        <v>0</v>
      </c>
      <c r="AB802" s="422">
        <f>AB26*'Annexe 1. Taux de référence'!$E$15</f>
        <v>0</v>
      </c>
      <c r="AC802" s="408">
        <f>M802-SUM(N802:AB802)</f>
        <v>0</v>
      </c>
      <c r="AD802" s="1766"/>
      <c r="AE802" s="1063"/>
      <c r="AF802" s="832"/>
    </row>
    <row r="803" spans="1:32" ht="27.75" customHeight="1" outlineLevel="1" x14ac:dyDescent="0.2">
      <c r="A803" s="11">
        <v>123</v>
      </c>
      <c r="B803" s="300"/>
      <c r="C803" s="263"/>
      <c r="D803" s="263"/>
      <c r="E803" s="263"/>
      <c r="F803" s="859" t="s">
        <v>532</v>
      </c>
      <c r="G803" s="860"/>
      <c r="H803" s="860"/>
      <c r="I803" s="860"/>
      <c r="J803" s="860"/>
      <c r="K803" s="860"/>
      <c r="L803" s="861"/>
      <c r="M803" s="408">
        <f t="shared" si="181"/>
        <v>0</v>
      </c>
      <c r="N803" s="416">
        <f>M803*(1-'Annexe 1. Taux de référence'!$E16)+N27*('Annexe 1. Taux de référence'!$E16)</f>
        <v>0</v>
      </c>
      <c r="O803" s="416">
        <f>O27*'Annexe 1. Taux de référence'!$E$16</f>
        <v>0</v>
      </c>
      <c r="P803" s="416">
        <f>P27*'Annexe 1. Taux de référence'!$E$16</f>
        <v>0</v>
      </c>
      <c r="Q803" s="425">
        <f>Q27*'Annexe 1. Taux de référence'!$E$16</f>
        <v>0</v>
      </c>
      <c r="R803" s="419">
        <f>R27*'Annexe 1. Taux de référence'!$E$16</f>
        <v>0</v>
      </c>
      <c r="S803" s="422">
        <f>S27*'Annexe 1. Taux de référence'!$E$16</f>
        <v>0</v>
      </c>
      <c r="T803" s="422">
        <f>T27*'Annexe 1. Taux de référence'!$E$16</f>
        <v>0</v>
      </c>
      <c r="U803" s="422">
        <f>U27*'Annexe 1. Taux de référence'!$E$16</f>
        <v>0</v>
      </c>
      <c r="V803" s="422">
        <f>V27*'Annexe 1. Taux de référence'!$E$16</f>
        <v>0</v>
      </c>
      <c r="W803" s="422">
        <f>W27*'Annexe 1. Taux de référence'!$E$16</f>
        <v>0</v>
      </c>
      <c r="X803" s="422">
        <f>X27*'Annexe 1. Taux de référence'!$E$16</f>
        <v>0</v>
      </c>
      <c r="Y803" s="422">
        <f>Y27*'Annexe 1. Taux de référence'!$E$16</f>
        <v>0</v>
      </c>
      <c r="Z803" s="422">
        <f>Z27*'Annexe 1. Taux de référence'!$E$16</f>
        <v>0</v>
      </c>
      <c r="AA803" s="422">
        <f>AA27*'Annexe 1. Taux de référence'!$E$16</f>
        <v>0</v>
      </c>
      <c r="AB803" s="422">
        <f>AB27*'Annexe 1. Taux de référence'!$E$16</f>
        <v>0</v>
      </c>
      <c r="AC803" s="408">
        <f>M803-SUM(N803:AB803)</f>
        <v>0</v>
      </c>
      <c r="AD803" s="1766"/>
      <c r="AE803" s="1063"/>
      <c r="AF803" s="832"/>
    </row>
    <row r="804" spans="1:32" ht="15" customHeight="1" outlineLevel="1" x14ac:dyDescent="0.2">
      <c r="A804" s="11">
        <v>124</v>
      </c>
      <c r="B804" s="300"/>
      <c r="C804" s="265"/>
      <c r="D804" s="265"/>
      <c r="E804" s="853" t="s">
        <v>556</v>
      </c>
      <c r="F804" s="854"/>
      <c r="G804" s="854"/>
      <c r="H804" s="854"/>
      <c r="I804" s="854"/>
      <c r="J804" s="854"/>
      <c r="K804" s="854"/>
      <c r="L804" s="855"/>
      <c r="M804" s="407">
        <f>SUBTOTAL(9,M805:M808)</f>
        <v>0</v>
      </c>
      <c r="N804" s="410">
        <f t="shared" ref="N804:AC804" si="182">SUBTOTAL(9,N805:N808)</f>
        <v>0</v>
      </c>
      <c r="O804" s="414">
        <f t="shared" si="182"/>
        <v>0</v>
      </c>
      <c r="P804" s="413">
        <f t="shared" si="182"/>
        <v>0</v>
      </c>
      <c r="Q804" s="424">
        <f t="shared" si="182"/>
        <v>0</v>
      </c>
      <c r="R804" s="410">
        <f t="shared" si="182"/>
        <v>0</v>
      </c>
      <c r="S804" s="413">
        <f t="shared" si="182"/>
        <v>0</v>
      </c>
      <c r="T804" s="414">
        <f t="shared" si="182"/>
        <v>0</v>
      </c>
      <c r="U804" s="413">
        <f t="shared" si="182"/>
        <v>0</v>
      </c>
      <c r="V804" s="414">
        <f t="shared" si="182"/>
        <v>0</v>
      </c>
      <c r="W804" s="413">
        <f t="shared" si="182"/>
        <v>0</v>
      </c>
      <c r="X804" s="414">
        <f t="shared" si="182"/>
        <v>0</v>
      </c>
      <c r="Y804" s="413">
        <f t="shared" si="182"/>
        <v>0</v>
      </c>
      <c r="Z804" s="414">
        <f t="shared" si="182"/>
        <v>0</v>
      </c>
      <c r="AA804" s="413">
        <f t="shared" si="182"/>
        <v>0</v>
      </c>
      <c r="AB804" s="424">
        <f t="shared" si="182"/>
        <v>0</v>
      </c>
      <c r="AC804" s="407">
        <f t="shared" si="182"/>
        <v>0</v>
      </c>
      <c r="AD804" s="1766"/>
      <c r="AE804" s="1063"/>
      <c r="AF804" s="832"/>
    </row>
    <row r="805" spans="1:32" ht="15" customHeight="1" outlineLevel="1" x14ac:dyDescent="0.2">
      <c r="A805" s="11">
        <v>125</v>
      </c>
      <c r="B805" s="300"/>
      <c r="C805" s="319"/>
      <c r="D805" s="319"/>
      <c r="E805" s="319"/>
      <c r="F805" s="856" t="s">
        <v>65</v>
      </c>
      <c r="G805" s="857"/>
      <c r="H805" s="857"/>
      <c r="I805" s="857"/>
      <c r="J805" s="857"/>
      <c r="K805" s="857"/>
      <c r="L805" s="858"/>
      <c r="M805" s="408">
        <f>M29</f>
        <v>0</v>
      </c>
      <c r="N805" s="420">
        <f>M805*(1-'Annexe 1. Taux de référence'!$E18)+N29*('Annexe 1. Taux de référence'!$E18)</f>
        <v>0</v>
      </c>
      <c r="O805" s="422">
        <f>O29*'Annexe 1. Taux de référence'!$E$18</f>
        <v>0</v>
      </c>
      <c r="P805" s="422">
        <f>P29*'Annexe 1. Taux de référence'!$E$18</f>
        <v>0</v>
      </c>
      <c r="Q805" s="426">
        <f>Q29*'Annexe 1. Taux de référence'!$E$18</f>
        <v>0</v>
      </c>
      <c r="R805" s="419">
        <f>R29*'Annexe 1. Taux de référence'!$E$18</f>
        <v>0</v>
      </c>
      <c r="S805" s="422">
        <f>S29*'Annexe 1. Taux de référence'!$E$18</f>
        <v>0</v>
      </c>
      <c r="T805" s="422">
        <f>T29*'Annexe 1. Taux de référence'!$E$18</f>
        <v>0</v>
      </c>
      <c r="U805" s="422">
        <f>U29*'Annexe 1. Taux de référence'!$E$18</f>
        <v>0</v>
      </c>
      <c r="V805" s="422">
        <f>V29*'Annexe 1. Taux de référence'!$E$18</f>
        <v>0</v>
      </c>
      <c r="W805" s="422">
        <f>W29*'Annexe 1. Taux de référence'!$E$18</f>
        <v>0</v>
      </c>
      <c r="X805" s="422">
        <f>X29*'Annexe 1. Taux de référence'!$E$18</f>
        <v>0</v>
      </c>
      <c r="Y805" s="422">
        <f>Y29*'Annexe 1. Taux de référence'!$E$18</f>
        <v>0</v>
      </c>
      <c r="Z805" s="422">
        <f>Z29*'Annexe 1. Taux de référence'!$E$18</f>
        <v>0</v>
      </c>
      <c r="AA805" s="422">
        <f>AA29*'Annexe 1. Taux de référence'!$E$18</f>
        <v>0</v>
      </c>
      <c r="AB805" s="422">
        <f>AB29*'Annexe 1. Taux de référence'!$E$18</f>
        <v>0</v>
      </c>
      <c r="AC805" s="408">
        <f>M805-SUM(N805:AB805)</f>
        <v>0</v>
      </c>
      <c r="AD805" s="1766"/>
      <c r="AE805" s="1063"/>
      <c r="AF805" s="832"/>
    </row>
    <row r="806" spans="1:32" ht="15" customHeight="1" outlineLevel="1" x14ac:dyDescent="0.2">
      <c r="A806" s="11">
        <v>126</v>
      </c>
      <c r="B806" s="300"/>
      <c r="C806" s="266"/>
      <c r="D806" s="266"/>
      <c r="E806" s="266"/>
      <c r="F806" s="915" t="s">
        <v>68</v>
      </c>
      <c r="G806" s="916"/>
      <c r="H806" s="916"/>
      <c r="I806" s="916"/>
      <c r="J806" s="916"/>
      <c r="K806" s="916"/>
      <c r="L806" s="917"/>
      <c r="M806" s="408">
        <f t="shared" ref="M806:M808" si="183">M30</f>
        <v>0</v>
      </c>
      <c r="N806" s="420">
        <f>M806*(1-'Annexe 1. Taux de référence'!$E19)+N30*('Annexe 1. Taux de référence'!$E19)</f>
        <v>0</v>
      </c>
      <c r="O806" s="422">
        <f>O30*'Annexe 1. Taux de référence'!$E$19</f>
        <v>0</v>
      </c>
      <c r="P806" s="422">
        <f>P30*'Annexe 1. Taux de référence'!$E$18</f>
        <v>0</v>
      </c>
      <c r="Q806" s="426">
        <f>Q30*'Annexe 1. Taux de référence'!$E$18</f>
        <v>0</v>
      </c>
      <c r="R806" s="419">
        <f>R30*'Annexe 1. Taux de référence'!$E$18</f>
        <v>0</v>
      </c>
      <c r="S806" s="422">
        <f>S30*'Annexe 1. Taux de référence'!$E$18</f>
        <v>0</v>
      </c>
      <c r="T806" s="422">
        <f>T30*'Annexe 1. Taux de référence'!$E$18</f>
        <v>0</v>
      </c>
      <c r="U806" s="422">
        <f>U30*'Annexe 1. Taux de référence'!$E$18</f>
        <v>0</v>
      </c>
      <c r="V806" s="422">
        <f>V30*'Annexe 1. Taux de référence'!$E$18</f>
        <v>0</v>
      </c>
      <c r="W806" s="422">
        <f>W30*'Annexe 1. Taux de référence'!$E$18</f>
        <v>0</v>
      </c>
      <c r="X806" s="422">
        <f>X30*'Annexe 1. Taux de référence'!$E$18</f>
        <v>0</v>
      </c>
      <c r="Y806" s="422">
        <f>Y30*'Annexe 1. Taux de référence'!$E$18</f>
        <v>0</v>
      </c>
      <c r="Z806" s="422">
        <f>Z30*'Annexe 1. Taux de référence'!$E$18</f>
        <v>0</v>
      </c>
      <c r="AA806" s="422">
        <f>AA30*'Annexe 1. Taux de référence'!$E$18</f>
        <v>0</v>
      </c>
      <c r="AB806" s="422">
        <f>AB30*'Annexe 1. Taux de référence'!$E$18</f>
        <v>0</v>
      </c>
      <c r="AC806" s="408">
        <f>M806-SUM(N806:AB806)</f>
        <v>0</v>
      </c>
      <c r="AD806" s="1766"/>
      <c r="AE806" s="1063"/>
      <c r="AF806" s="832"/>
    </row>
    <row r="807" spans="1:32" ht="15" customHeight="1" outlineLevel="1" x14ac:dyDescent="0.2">
      <c r="A807" s="11">
        <v>127</v>
      </c>
      <c r="B807" s="300"/>
      <c r="C807" s="266"/>
      <c r="D807" s="266"/>
      <c r="E807" s="266"/>
      <c r="F807" s="915" t="s">
        <v>537</v>
      </c>
      <c r="G807" s="916"/>
      <c r="H807" s="916"/>
      <c r="I807" s="916"/>
      <c r="J807" s="916"/>
      <c r="K807" s="916"/>
      <c r="L807" s="917"/>
      <c r="M807" s="408">
        <f t="shared" si="183"/>
        <v>0</v>
      </c>
      <c r="N807" s="420">
        <f>M807*(1-'Annexe 1. Taux de référence'!$E20)+N31*('Annexe 1. Taux de référence'!$E20)</f>
        <v>0</v>
      </c>
      <c r="O807" s="422">
        <f>O31*'Annexe 1. Taux de référence'!$E$21</f>
        <v>0</v>
      </c>
      <c r="P807" s="422">
        <f>P31*'Annexe 1. Taux de référence'!$E$18</f>
        <v>0</v>
      </c>
      <c r="Q807" s="426">
        <f>Q31*'Annexe 1. Taux de référence'!$E$18</f>
        <v>0</v>
      </c>
      <c r="R807" s="419">
        <f>R31*'Annexe 1. Taux de référence'!$E$18</f>
        <v>0</v>
      </c>
      <c r="S807" s="422">
        <f>S31*'Annexe 1. Taux de référence'!$E$18</f>
        <v>0</v>
      </c>
      <c r="T807" s="422">
        <f>T31*'Annexe 1. Taux de référence'!$E$18</f>
        <v>0</v>
      </c>
      <c r="U807" s="422">
        <f>U31*'Annexe 1. Taux de référence'!$E$18</f>
        <v>0</v>
      </c>
      <c r="V807" s="422">
        <f>V31*'Annexe 1. Taux de référence'!$E$18</f>
        <v>0</v>
      </c>
      <c r="W807" s="422">
        <f>W31*'Annexe 1. Taux de référence'!$E$18</f>
        <v>0</v>
      </c>
      <c r="X807" s="422">
        <f>X31*'Annexe 1. Taux de référence'!$E$18</f>
        <v>0</v>
      </c>
      <c r="Y807" s="422">
        <f>Y31*'Annexe 1. Taux de référence'!$E$18</f>
        <v>0</v>
      </c>
      <c r="Z807" s="422">
        <f>Z31*'Annexe 1. Taux de référence'!$E$18</f>
        <v>0</v>
      </c>
      <c r="AA807" s="422">
        <f>AA31*'Annexe 1. Taux de référence'!$E$18</f>
        <v>0</v>
      </c>
      <c r="AB807" s="422">
        <f>AB31*'Annexe 1. Taux de référence'!$E$18</f>
        <v>0</v>
      </c>
      <c r="AC807" s="408">
        <f>M807-SUM(N807:AB807)</f>
        <v>0</v>
      </c>
      <c r="AD807" s="1766"/>
      <c r="AE807" s="1063"/>
      <c r="AF807" s="832"/>
    </row>
    <row r="808" spans="1:32" ht="27.75" customHeight="1" outlineLevel="1" x14ac:dyDescent="0.2">
      <c r="A808" s="11">
        <v>128</v>
      </c>
      <c r="B808" s="300"/>
      <c r="C808" s="298"/>
      <c r="D808" s="298"/>
      <c r="E808" s="298"/>
      <c r="F808" s="859" t="s">
        <v>532</v>
      </c>
      <c r="G808" s="860"/>
      <c r="H808" s="860"/>
      <c r="I808" s="860"/>
      <c r="J808" s="860"/>
      <c r="K808" s="860"/>
      <c r="L808" s="861"/>
      <c r="M808" s="408">
        <f t="shared" si="183"/>
        <v>0</v>
      </c>
      <c r="N808" s="416">
        <f>M808*(1-'Annexe 1. Taux de référence'!$E21)+N32*('Annexe 1. Taux de référence'!$E21)</f>
        <v>0</v>
      </c>
      <c r="O808" s="416">
        <f>O32*'Annexe 1. Taux de référence'!$E$21</f>
        <v>0</v>
      </c>
      <c r="P808" s="416">
        <f>P32*'Annexe 1. Taux de référence'!$E$18</f>
        <v>0</v>
      </c>
      <c r="Q808" s="425">
        <f>Q32*'Annexe 1. Taux de référence'!$E$18</f>
        <v>0</v>
      </c>
      <c r="R808" s="419">
        <f>R32*'Annexe 1. Taux de référence'!$E$18</f>
        <v>0</v>
      </c>
      <c r="S808" s="422">
        <f>S32*'Annexe 1. Taux de référence'!$E$18</f>
        <v>0</v>
      </c>
      <c r="T808" s="422">
        <f>T32*'Annexe 1. Taux de référence'!$E$18</f>
        <v>0</v>
      </c>
      <c r="U808" s="422">
        <f>U32*'Annexe 1. Taux de référence'!$E$18</f>
        <v>0</v>
      </c>
      <c r="V808" s="422">
        <f>V32*'Annexe 1. Taux de référence'!$E$18</f>
        <v>0</v>
      </c>
      <c r="W808" s="422">
        <f>W32*'Annexe 1. Taux de référence'!$E$18</f>
        <v>0</v>
      </c>
      <c r="X808" s="422">
        <f>X32*'Annexe 1. Taux de référence'!$E$18</f>
        <v>0</v>
      </c>
      <c r="Y808" s="422">
        <f>Y32*'Annexe 1. Taux de référence'!$E$18</f>
        <v>0</v>
      </c>
      <c r="Z808" s="422">
        <f>Z32*'Annexe 1. Taux de référence'!$E$18</f>
        <v>0</v>
      </c>
      <c r="AA808" s="422">
        <f>AA32*'Annexe 1. Taux de référence'!$E$18</f>
        <v>0</v>
      </c>
      <c r="AB808" s="422">
        <f>AB32*'Annexe 1. Taux de référence'!$E$18</f>
        <v>0</v>
      </c>
      <c r="AC808" s="408">
        <f>M808-SUM(N808:AB808)</f>
        <v>0</v>
      </c>
      <c r="AD808" s="1767"/>
      <c r="AE808" s="834"/>
      <c r="AF808" s="835"/>
    </row>
    <row r="809" spans="1:32" ht="15" customHeight="1" outlineLevel="1" x14ac:dyDescent="0.2">
      <c r="A809" s="11">
        <v>129</v>
      </c>
      <c r="B809" s="300"/>
      <c r="C809" s="298"/>
      <c r="D809" s="844" t="s">
        <v>13</v>
      </c>
      <c r="E809" s="845"/>
      <c r="F809" s="845"/>
      <c r="G809" s="845"/>
      <c r="H809" s="845"/>
      <c r="I809" s="845"/>
      <c r="J809" s="845"/>
      <c r="K809" s="845"/>
      <c r="L809" s="845"/>
      <c r="M809" s="845"/>
      <c r="N809" s="845"/>
      <c r="O809" s="845"/>
      <c r="P809" s="845"/>
      <c r="Q809" s="845"/>
      <c r="R809" s="845"/>
      <c r="S809" s="845"/>
      <c r="T809" s="845"/>
      <c r="U809" s="845"/>
      <c r="V809" s="845"/>
      <c r="W809" s="845"/>
      <c r="X809" s="845"/>
      <c r="Y809" s="845"/>
      <c r="Z809" s="845"/>
      <c r="AA809" s="845"/>
      <c r="AB809" s="845"/>
      <c r="AC809" s="845"/>
      <c r="AD809" s="845"/>
      <c r="AE809" s="845"/>
      <c r="AF809" s="846"/>
    </row>
    <row r="810" spans="1:32" ht="15" customHeight="1" outlineLevel="1" x14ac:dyDescent="0.2">
      <c r="A810" s="11">
        <v>130</v>
      </c>
      <c r="B810" s="300"/>
      <c r="C810" s="298"/>
      <c r="D810" s="298"/>
      <c r="E810" s="1757" t="s">
        <v>14</v>
      </c>
      <c r="F810" s="1758"/>
      <c r="G810" s="1758"/>
      <c r="H810" s="1758"/>
      <c r="I810" s="1758"/>
      <c r="J810" s="1758"/>
      <c r="K810" s="1758"/>
      <c r="L810" s="1759"/>
      <c r="M810" s="407">
        <f>SUBTOTAL(9,M811:M813)</f>
        <v>0</v>
      </c>
      <c r="N810" s="410">
        <f t="shared" ref="N810:AC810" si="184">SUBTOTAL(9,N811:N813)</f>
        <v>0</v>
      </c>
      <c r="O810" s="414">
        <f t="shared" si="184"/>
        <v>0</v>
      </c>
      <c r="P810" s="413">
        <f t="shared" si="184"/>
        <v>0</v>
      </c>
      <c r="Q810" s="424">
        <f t="shared" si="184"/>
        <v>0</v>
      </c>
      <c r="R810" s="410">
        <f t="shared" si="184"/>
        <v>0</v>
      </c>
      <c r="S810" s="413">
        <f t="shared" si="184"/>
        <v>0</v>
      </c>
      <c r="T810" s="414">
        <f t="shared" si="184"/>
        <v>0</v>
      </c>
      <c r="U810" s="413">
        <f t="shared" si="184"/>
        <v>0</v>
      </c>
      <c r="V810" s="414">
        <f t="shared" si="184"/>
        <v>0</v>
      </c>
      <c r="W810" s="413">
        <f t="shared" si="184"/>
        <v>0</v>
      </c>
      <c r="X810" s="414">
        <f t="shared" si="184"/>
        <v>0</v>
      </c>
      <c r="Y810" s="413">
        <f t="shared" si="184"/>
        <v>0</v>
      </c>
      <c r="Z810" s="414">
        <f t="shared" si="184"/>
        <v>0</v>
      </c>
      <c r="AA810" s="413">
        <f t="shared" si="184"/>
        <v>0</v>
      </c>
      <c r="AB810" s="424">
        <f t="shared" si="184"/>
        <v>0</v>
      </c>
      <c r="AC810" s="407">
        <f t="shared" si="184"/>
        <v>0</v>
      </c>
      <c r="AD810" s="1689"/>
      <c r="AE810" s="828"/>
      <c r="AF810" s="829"/>
    </row>
    <row r="811" spans="1:32" ht="15" customHeight="1" outlineLevel="1" x14ac:dyDescent="0.2">
      <c r="A811" s="11">
        <v>131</v>
      </c>
      <c r="B811" s="300"/>
      <c r="C811" s="298"/>
      <c r="D811" s="298"/>
      <c r="E811" s="299"/>
      <c r="F811" s="856" t="s">
        <v>112</v>
      </c>
      <c r="G811" s="857"/>
      <c r="H811" s="857"/>
      <c r="I811" s="857"/>
      <c r="J811" s="857"/>
      <c r="K811" s="857"/>
      <c r="L811" s="858"/>
      <c r="M811" s="408">
        <f t="shared" ref="M811:M813" si="185">M35</f>
        <v>0</v>
      </c>
      <c r="N811" s="420">
        <f>M811*(1-'Annexe 1. Taux de référence'!$E$24)+N35*('Annexe 1. Taux de référence'!$E$24)</f>
        <v>0</v>
      </c>
      <c r="O811" s="422">
        <f>O35*'Annexe 1. Taux de référence'!$E24</f>
        <v>0</v>
      </c>
      <c r="P811" s="422">
        <f>P35*'Annexe 1. Taux de référence'!$E24</f>
        <v>0</v>
      </c>
      <c r="Q811" s="426">
        <f>Q35*'Annexe 1. Taux de référence'!$E24</f>
        <v>0</v>
      </c>
      <c r="R811" s="419">
        <f>R35*'Annexe 1. Taux de référence'!$E24</f>
        <v>0</v>
      </c>
      <c r="S811" s="422">
        <f>S35*'Annexe 1. Taux de référence'!$E24</f>
        <v>0</v>
      </c>
      <c r="T811" s="422">
        <f>T35*'Annexe 1. Taux de référence'!$E24</f>
        <v>0</v>
      </c>
      <c r="U811" s="422">
        <f>U35*'Annexe 1. Taux de référence'!$E24</f>
        <v>0</v>
      </c>
      <c r="V811" s="422">
        <f>V35*'Annexe 1. Taux de référence'!$E24</f>
        <v>0</v>
      </c>
      <c r="W811" s="422">
        <f>W35*'Annexe 1. Taux de référence'!$E24</f>
        <v>0</v>
      </c>
      <c r="X811" s="422">
        <f>X35*'Annexe 1. Taux de référence'!$E24</f>
        <v>0</v>
      </c>
      <c r="Y811" s="422">
        <f>Y35*'Annexe 1. Taux de référence'!$E24</f>
        <v>0</v>
      </c>
      <c r="Z811" s="422">
        <f>Z35*'Annexe 1. Taux de référence'!$E24</f>
        <v>0</v>
      </c>
      <c r="AA811" s="422">
        <f>AA35*'Annexe 1. Taux de référence'!$E24</f>
        <v>0</v>
      </c>
      <c r="AB811" s="422">
        <f>AB35*'Annexe 1. Taux de référence'!$E24</f>
        <v>0</v>
      </c>
      <c r="AC811" s="408">
        <f>M811-SUM(N811:AB811)</f>
        <v>0</v>
      </c>
      <c r="AD811" s="1766"/>
      <c r="AE811" s="1063"/>
      <c r="AF811" s="832"/>
    </row>
    <row r="812" spans="1:32" ht="15" customHeight="1" outlineLevel="1" x14ac:dyDescent="0.2">
      <c r="A812" s="11">
        <v>132</v>
      </c>
      <c r="B812" s="300"/>
      <c r="C812" s="298"/>
      <c r="D812" s="298"/>
      <c r="E812" s="299"/>
      <c r="F812" s="915" t="s">
        <v>113</v>
      </c>
      <c r="G812" s="916"/>
      <c r="H812" s="916"/>
      <c r="I812" s="916"/>
      <c r="J812" s="916"/>
      <c r="K812" s="916"/>
      <c r="L812" s="917"/>
      <c r="M812" s="408">
        <f t="shared" si="185"/>
        <v>0</v>
      </c>
      <c r="N812" s="420">
        <f>M812*(1-'Annexe 1. Taux de référence'!$E$25)+N36*('Annexe 1. Taux de référence'!$E$25)</f>
        <v>0</v>
      </c>
      <c r="O812" s="422">
        <f>O36*'Annexe 1. Taux de référence'!$E25</f>
        <v>0</v>
      </c>
      <c r="P812" s="422">
        <f>P36*'Annexe 1. Taux de référence'!$E25</f>
        <v>0</v>
      </c>
      <c r="Q812" s="426">
        <f>Q36*'Annexe 1. Taux de référence'!$E25</f>
        <v>0</v>
      </c>
      <c r="R812" s="419">
        <f>R36*'Annexe 1. Taux de référence'!$E25</f>
        <v>0</v>
      </c>
      <c r="S812" s="422">
        <f>S36*'Annexe 1. Taux de référence'!$E25</f>
        <v>0</v>
      </c>
      <c r="T812" s="422">
        <f>T36*'Annexe 1. Taux de référence'!$E25</f>
        <v>0</v>
      </c>
      <c r="U812" s="422">
        <f>U36*'Annexe 1. Taux de référence'!$E25</f>
        <v>0</v>
      </c>
      <c r="V812" s="422">
        <f>V36*'Annexe 1. Taux de référence'!$E25</f>
        <v>0</v>
      </c>
      <c r="W812" s="422">
        <f>W36*'Annexe 1. Taux de référence'!$E25</f>
        <v>0</v>
      </c>
      <c r="X812" s="422">
        <f>X36*'Annexe 1. Taux de référence'!$E25</f>
        <v>0</v>
      </c>
      <c r="Y812" s="422">
        <f>Y36*'Annexe 1. Taux de référence'!$E25</f>
        <v>0</v>
      </c>
      <c r="Z812" s="422">
        <f>Z36*'Annexe 1. Taux de référence'!$E25</f>
        <v>0</v>
      </c>
      <c r="AA812" s="422">
        <f>AA36*'Annexe 1. Taux de référence'!$E25</f>
        <v>0</v>
      </c>
      <c r="AB812" s="422">
        <f>AB36*'Annexe 1. Taux de référence'!$E25</f>
        <v>0</v>
      </c>
      <c r="AC812" s="408">
        <f>M812-SUM(N812:AB812)</f>
        <v>0</v>
      </c>
      <c r="AD812" s="1766"/>
      <c r="AE812" s="1063"/>
      <c r="AF812" s="832"/>
    </row>
    <row r="813" spans="1:32" ht="15" customHeight="1" outlineLevel="1" x14ac:dyDescent="0.2">
      <c r="A813" s="11">
        <v>133</v>
      </c>
      <c r="B813" s="300"/>
      <c r="C813" s="298"/>
      <c r="D813" s="298"/>
      <c r="E813" s="299"/>
      <c r="F813" s="859" t="s">
        <v>557</v>
      </c>
      <c r="G813" s="860"/>
      <c r="H813" s="860"/>
      <c r="I813" s="860"/>
      <c r="J813" s="860"/>
      <c r="K813" s="860"/>
      <c r="L813" s="861"/>
      <c r="M813" s="408">
        <f t="shared" si="185"/>
        <v>0</v>
      </c>
      <c r="N813" s="420">
        <f>M813*(1-'Annexe 1. Taux de référence'!$E$26)+N37*('Annexe 1. Taux de référence'!$E$26)</f>
        <v>0</v>
      </c>
      <c r="O813" s="422">
        <f>O37*'Annexe 1. Taux de référence'!$E26</f>
        <v>0</v>
      </c>
      <c r="P813" s="422">
        <f>P37*'Annexe 1. Taux de référence'!$E26</f>
        <v>0</v>
      </c>
      <c r="Q813" s="426">
        <f>Q37*'Annexe 1. Taux de référence'!$E26</f>
        <v>0</v>
      </c>
      <c r="R813" s="419">
        <f>R37*'Annexe 1. Taux de référence'!$E26</f>
        <v>0</v>
      </c>
      <c r="S813" s="422">
        <f>S37*'Annexe 1. Taux de référence'!$E26</f>
        <v>0</v>
      </c>
      <c r="T813" s="422">
        <f>T37*'Annexe 1. Taux de référence'!$E26</f>
        <v>0</v>
      </c>
      <c r="U813" s="422">
        <f>U37*'Annexe 1. Taux de référence'!$E26</f>
        <v>0</v>
      </c>
      <c r="V813" s="422">
        <f>V37*'Annexe 1. Taux de référence'!$E26</f>
        <v>0</v>
      </c>
      <c r="W813" s="422">
        <f>W37*'Annexe 1. Taux de référence'!$E26</f>
        <v>0</v>
      </c>
      <c r="X813" s="422">
        <f>X37*'Annexe 1. Taux de référence'!$E26</f>
        <v>0</v>
      </c>
      <c r="Y813" s="422">
        <f>Y37*'Annexe 1. Taux de référence'!$E26</f>
        <v>0</v>
      </c>
      <c r="Z813" s="422">
        <f>Z37*'Annexe 1. Taux de référence'!$E26</f>
        <v>0</v>
      </c>
      <c r="AA813" s="422">
        <f>AA37*'Annexe 1. Taux de référence'!$E26</f>
        <v>0</v>
      </c>
      <c r="AB813" s="422">
        <f>AB37*'Annexe 1. Taux de référence'!$E26</f>
        <v>0</v>
      </c>
      <c r="AC813" s="408">
        <f>M813-SUM(N813:AB813)</f>
        <v>0</v>
      </c>
      <c r="AD813" s="1766"/>
      <c r="AE813" s="1063"/>
      <c r="AF813" s="832"/>
    </row>
    <row r="814" spans="1:32" ht="15" customHeight="1" outlineLevel="1" x14ac:dyDescent="0.2">
      <c r="A814" s="11">
        <v>134</v>
      </c>
      <c r="B814" s="300"/>
      <c r="C814" s="298"/>
      <c r="D814" s="298"/>
      <c r="E814" s="1754" t="s">
        <v>15</v>
      </c>
      <c r="F814" s="1755"/>
      <c r="G814" s="1755"/>
      <c r="H814" s="1755"/>
      <c r="I814" s="1755"/>
      <c r="J814" s="1755"/>
      <c r="K814" s="1755"/>
      <c r="L814" s="1756"/>
      <c r="M814" s="407">
        <f>SUBTOTAL(9,M815:M817)</f>
        <v>0</v>
      </c>
      <c r="N814" s="410">
        <f t="shared" ref="N814:AC814" si="186">SUBTOTAL(9,N815:N817)</f>
        <v>0</v>
      </c>
      <c r="O814" s="414">
        <f t="shared" si="186"/>
        <v>0</v>
      </c>
      <c r="P814" s="413">
        <f t="shared" si="186"/>
        <v>0</v>
      </c>
      <c r="Q814" s="424">
        <f t="shared" si="186"/>
        <v>0</v>
      </c>
      <c r="R814" s="410">
        <f t="shared" si="186"/>
        <v>0</v>
      </c>
      <c r="S814" s="413">
        <f t="shared" si="186"/>
        <v>0</v>
      </c>
      <c r="T814" s="414">
        <f t="shared" si="186"/>
        <v>0</v>
      </c>
      <c r="U814" s="413">
        <f t="shared" si="186"/>
        <v>0</v>
      </c>
      <c r="V814" s="414">
        <f t="shared" si="186"/>
        <v>0</v>
      </c>
      <c r="W814" s="413">
        <f t="shared" si="186"/>
        <v>0</v>
      </c>
      <c r="X814" s="414">
        <f t="shared" si="186"/>
        <v>0</v>
      </c>
      <c r="Y814" s="413">
        <f t="shared" si="186"/>
        <v>0</v>
      </c>
      <c r="Z814" s="414">
        <f t="shared" si="186"/>
        <v>0</v>
      </c>
      <c r="AA814" s="413">
        <f t="shared" si="186"/>
        <v>0</v>
      </c>
      <c r="AB814" s="424">
        <f t="shared" si="186"/>
        <v>0</v>
      </c>
      <c r="AC814" s="407">
        <f t="shared" si="186"/>
        <v>0</v>
      </c>
      <c r="AD814" s="1766"/>
      <c r="AE814" s="1063"/>
      <c r="AF814" s="832"/>
    </row>
    <row r="815" spans="1:32" ht="15" customHeight="1" outlineLevel="1" x14ac:dyDescent="0.2">
      <c r="A815" s="11">
        <v>135</v>
      </c>
      <c r="B815" s="300"/>
      <c r="C815" s="298"/>
      <c r="D815" s="298"/>
      <c r="E815" s="299"/>
      <c r="F815" s="856" t="s">
        <v>109</v>
      </c>
      <c r="G815" s="857"/>
      <c r="H815" s="857"/>
      <c r="I815" s="857"/>
      <c r="J815" s="857"/>
      <c r="K815" s="857"/>
      <c r="L815" s="858"/>
      <c r="M815" s="408">
        <f t="shared" ref="M815:M817" si="187">M39</f>
        <v>0</v>
      </c>
      <c r="N815" s="420">
        <f>M815*(1-'Annexe 1. Taux de référence'!$E$28)+N39*('Annexe 1. Taux de référence'!$E$28)</f>
        <v>0</v>
      </c>
      <c r="O815" s="422">
        <f>O39*'Annexe 1. Taux de référence'!$E28</f>
        <v>0</v>
      </c>
      <c r="P815" s="422">
        <f>P39*'Annexe 1. Taux de référence'!$E28</f>
        <v>0</v>
      </c>
      <c r="Q815" s="426">
        <f>Q39*'Annexe 1. Taux de référence'!$E28</f>
        <v>0</v>
      </c>
      <c r="R815" s="419">
        <f>R39*'Annexe 1. Taux de référence'!$E28</f>
        <v>0</v>
      </c>
      <c r="S815" s="422">
        <f>S39*'Annexe 1. Taux de référence'!$E28</f>
        <v>0</v>
      </c>
      <c r="T815" s="422">
        <f>T39*'Annexe 1. Taux de référence'!$E28</f>
        <v>0</v>
      </c>
      <c r="U815" s="422">
        <f>U39*'Annexe 1. Taux de référence'!$E28</f>
        <v>0</v>
      </c>
      <c r="V815" s="422">
        <f>V39*'Annexe 1. Taux de référence'!$E28</f>
        <v>0</v>
      </c>
      <c r="W815" s="422">
        <f>W39*'Annexe 1. Taux de référence'!$E28</f>
        <v>0</v>
      </c>
      <c r="X815" s="422">
        <f>X39*'Annexe 1. Taux de référence'!$E28</f>
        <v>0</v>
      </c>
      <c r="Y815" s="422">
        <f>Y39*'Annexe 1. Taux de référence'!$E28</f>
        <v>0</v>
      </c>
      <c r="Z815" s="422">
        <f>Z39*'Annexe 1. Taux de référence'!$E28</f>
        <v>0</v>
      </c>
      <c r="AA815" s="422">
        <f>AA39*'Annexe 1. Taux de référence'!$E28</f>
        <v>0</v>
      </c>
      <c r="AB815" s="422">
        <f>AB39*'Annexe 1. Taux de référence'!$E28</f>
        <v>0</v>
      </c>
      <c r="AC815" s="408">
        <f>M815-SUM(N815:AB815)</f>
        <v>0</v>
      </c>
      <c r="AD815" s="1766"/>
      <c r="AE815" s="1063"/>
      <c r="AF815" s="832"/>
    </row>
    <row r="816" spans="1:32" ht="15" customHeight="1" outlineLevel="1" x14ac:dyDescent="0.2">
      <c r="A816" s="11">
        <v>136</v>
      </c>
      <c r="B816" s="300"/>
      <c r="C816" s="298"/>
      <c r="D816" s="298"/>
      <c r="E816" s="299"/>
      <c r="F816" s="915" t="s">
        <v>110</v>
      </c>
      <c r="G816" s="916"/>
      <c r="H816" s="916"/>
      <c r="I816" s="916"/>
      <c r="J816" s="916"/>
      <c r="K816" s="916"/>
      <c r="L816" s="917"/>
      <c r="M816" s="408">
        <f t="shared" si="187"/>
        <v>0</v>
      </c>
      <c r="N816" s="420">
        <f>M816*(1-'Annexe 1. Taux de référence'!$E$29)+N40*('Annexe 1. Taux de référence'!$E$29)</f>
        <v>0</v>
      </c>
      <c r="O816" s="422">
        <f>O40*'Annexe 1. Taux de référence'!$E29</f>
        <v>0</v>
      </c>
      <c r="P816" s="422">
        <f>P40*'Annexe 1. Taux de référence'!$E29</f>
        <v>0</v>
      </c>
      <c r="Q816" s="426">
        <f>Q40*'Annexe 1. Taux de référence'!$E29</f>
        <v>0</v>
      </c>
      <c r="R816" s="419">
        <f>R40*'Annexe 1. Taux de référence'!$E29</f>
        <v>0</v>
      </c>
      <c r="S816" s="422">
        <f>S40*'Annexe 1. Taux de référence'!$E29</f>
        <v>0</v>
      </c>
      <c r="T816" s="422">
        <f>T40*'Annexe 1. Taux de référence'!$E29</f>
        <v>0</v>
      </c>
      <c r="U816" s="422">
        <f>U40*'Annexe 1. Taux de référence'!$E29</f>
        <v>0</v>
      </c>
      <c r="V816" s="422">
        <f>V40*'Annexe 1. Taux de référence'!$E29</f>
        <v>0</v>
      </c>
      <c r="W816" s="422">
        <f>W40*'Annexe 1. Taux de référence'!$E29</f>
        <v>0</v>
      </c>
      <c r="X816" s="422">
        <f>X40*'Annexe 1. Taux de référence'!$E29</f>
        <v>0</v>
      </c>
      <c r="Y816" s="422">
        <f>Y40*'Annexe 1. Taux de référence'!$E29</f>
        <v>0</v>
      </c>
      <c r="Z816" s="422">
        <f>Z40*'Annexe 1. Taux de référence'!$E29</f>
        <v>0</v>
      </c>
      <c r="AA816" s="422">
        <f>AA40*'Annexe 1. Taux de référence'!$E29</f>
        <v>0</v>
      </c>
      <c r="AB816" s="422">
        <f>AB40*'Annexe 1. Taux de référence'!$E29</f>
        <v>0</v>
      </c>
      <c r="AC816" s="408">
        <f>M816-SUM(N816:AB816)</f>
        <v>0</v>
      </c>
      <c r="AD816" s="1766"/>
      <c r="AE816" s="1063"/>
      <c r="AF816" s="832"/>
    </row>
    <row r="817" spans="1:32" ht="15" customHeight="1" outlineLevel="1" x14ac:dyDescent="0.2">
      <c r="A817" s="11">
        <v>137</v>
      </c>
      <c r="B817" s="300"/>
      <c r="C817" s="298"/>
      <c r="D817" s="298"/>
      <c r="E817" s="299"/>
      <c r="F817" s="859" t="s">
        <v>559</v>
      </c>
      <c r="G817" s="860"/>
      <c r="H817" s="860"/>
      <c r="I817" s="860"/>
      <c r="J817" s="860"/>
      <c r="K817" s="860"/>
      <c r="L817" s="861"/>
      <c r="M817" s="408">
        <f t="shared" si="187"/>
        <v>0</v>
      </c>
      <c r="N817" s="420">
        <f>M817*(1-'Annexe 1. Taux de référence'!$E30)+N41*('Annexe 1. Taux de référence'!$E30)</f>
        <v>0</v>
      </c>
      <c r="O817" s="422">
        <f>O41*'Annexe 1. Taux de référence'!$E30</f>
        <v>0</v>
      </c>
      <c r="P817" s="422">
        <f>P41*'Annexe 1. Taux de référence'!$E30</f>
        <v>0</v>
      </c>
      <c r="Q817" s="426">
        <f>Q41*'Annexe 1. Taux de référence'!$E30</f>
        <v>0</v>
      </c>
      <c r="R817" s="419">
        <f>R41*'Annexe 1. Taux de référence'!$E30</f>
        <v>0</v>
      </c>
      <c r="S817" s="422">
        <f>S41*'Annexe 1. Taux de référence'!$E30</f>
        <v>0</v>
      </c>
      <c r="T817" s="422">
        <f>T41*'Annexe 1. Taux de référence'!$E30</f>
        <v>0</v>
      </c>
      <c r="U817" s="422">
        <f>U41*'Annexe 1. Taux de référence'!$E30</f>
        <v>0</v>
      </c>
      <c r="V817" s="422">
        <f>V41*'Annexe 1. Taux de référence'!$E30</f>
        <v>0</v>
      </c>
      <c r="W817" s="422">
        <f>W41*'Annexe 1. Taux de référence'!$E30</f>
        <v>0</v>
      </c>
      <c r="X817" s="422">
        <f>X41*'Annexe 1. Taux de référence'!$E30</f>
        <v>0</v>
      </c>
      <c r="Y817" s="422">
        <f>Y41*'Annexe 1. Taux de référence'!$E30</f>
        <v>0</v>
      </c>
      <c r="Z817" s="422">
        <f>Z41*'Annexe 1. Taux de référence'!$E30</f>
        <v>0</v>
      </c>
      <c r="AA817" s="422">
        <f>AA41*'Annexe 1. Taux de référence'!$E30</f>
        <v>0</v>
      </c>
      <c r="AB817" s="422">
        <f>AB41*'Annexe 1. Taux de référence'!$E30</f>
        <v>0</v>
      </c>
      <c r="AC817" s="408">
        <f>M817-SUM(N817:AB817)</f>
        <v>0</v>
      </c>
      <c r="AD817" s="1766"/>
      <c r="AE817" s="1063"/>
      <c r="AF817" s="832"/>
    </row>
    <row r="818" spans="1:32" ht="15" customHeight="1" outlineLevel="1" x14ac:dyDescent="0.2">
      <c r="A818" s="11">
        <v>138</v>
      </c>
      <c r="B818" s="300"/>
      <c r="C818" s="298"/>
      <c r="D818" s="298"/>
      <c r="E818" s="853" t="s">
        <v>18</v>
      </c>
      <c r="F818" s="854"/>
      <c r="G818" s="854"/>
      <c r="H818" s="854"/>
      <c r="I818" s="854"/>
      <c r="J818" s="854"/>
      <c r="K818" s="854"/>
      <c r="L818" s="855"/>
      <c r="M818" s="407">
        <f>SUBTOTAL(9,M819:M821)</f>
        <v>0</v>
      </c>
      <c r="N818" s="410">
        <f t="shared" ref="N818:AC818" si="188">SUBTOTAL(9,N819:N821)</f>
        <v>0</v>
      </c>
      <c r="O818" s="414">
        <f t="shared" si="188"/>
        <v>0</v>
      </c>
      <c r="P818" s="413">
        <f t="shared" si="188"/>
        <v>0</v>
      </c>
      <c r="Q818" s="424">
        <f t="shared" si="188"/>
        <v>0</v>
      </c>
      <c r="R818" s="410">
        <f t="shared" si="188"/>
        <v>0</v>
      </c>
      <c r="S818" s="413">
        <f t="shared" si="188"/>
        <v>0</v>
      </c>
      <c r="T818" s="414">
        <f t="shared" si="188"/>
        <v>0</v>
      </c>
      <c r="U818" s="413">
        <f t="shared" si="188"/>
        <v>0</v>
      </c>
      <c r="V818" s="414">
        <f t="shared" si="188"/>
        <v>0</v>
      </c>
      <c r="W818" s="413">
        <f t="shared" si="188"/>
        <v>0</v>
      </c>
      <c r="X818" s="414">
        <f t="shared" si="188"/>
        <v>0</v>
      </c>
      <c r="Y818" s="413">
        <f t="shared" si="188"/>
        <v>0</v>
      </c>
      <c r="Z818" s="414">
        <f t="shared" si="188"/>
        <v>0</v>
      </c>
      <c r="AA818" s="413">
        <f t="shared" si="188"/>
        <v>0</v>
      </c>
      <c r="AB818" s="424">
        <f t="shared" si="188"/>
        <v>0</v>
      </c>
      <c r="AC818" s="407">
        <f t="shared" si="188"/>
        <v>0</v>
      </c>
      <c r="AD818" s="1766"/>
      <c r="AE818" s="1063"/>
      <c r="AF818" s="832"/>
    </row>
    <row r="819" spans="1:32" ht="15" customHeight="1" outlineLevel="1" x14ac:dyDescent="0.2">
      <c r="A819" s="11">
        <v>139</v>
      </c>
      <c r="B819" s="300"/>
      <c r="C819" s="298"/>
      <c r="D819" s="298"/>
      <c r="E819" s="299"/>
      <c r="F819" s="856" t="s">
        <v>114</v>
      </c>
      <c r="G819" s="857"/>
      <c r="H819" s="857"/>
      <c r="I819" s="857"/>
      <c r="J819" s="857"/>
      <c r="K819" s="857"/>
      <c r="L819" s="858"/>
      <c r="M819" s="408">
        <f t="shared" ref="M819:M821" si="189">M43</f>
        <v>0</v>
      </c>
      <c r="N819" s="420">
        <f>M819*(1-'Annexe 1. Taux de référence'!$E32)+N43*('Annexe 1. Taux de référence'!$E32)</f>
        <v>0</v>
      </c>
      <c r="O819" s="422">
        <f>O43*'Annexe 1. Taux de référence'!$E32</f>
        <v>0</v>
      </c>
      <c r="P819" s="422">
        <f>P43*'Annexe 1. Taux de référence'!$E32</f>
        <v>0</v>
      </c>
      <c r="Q819" s="426">
        <f>Q43*'Annexe 1. Taux de référence'!$E32</f>
        <v>0</v>
      </c>
      <c r="R819" s="419">
        <f>R43*'Annexe 1. Taux de référence'!$E32</f>
        <v>0</v>
      </c>
      <c r="S819" s="422">
        <f>S43*'Annexe 1. Taux de référence'!$E32</f>
        <v>0</v>
      </c>
      <c r="T819" s="422">
        <f>T43*'Annexe 1. Taux de référence'!$E32</f>
        <v>0</v>
      </c>
      <c r="U819" s="422">
        <f>U43*'Annexe 1. Taux de référence'!$E32</f>
        <v>0</v>
      </c>
      <c r="V819" s="422">
        <f>V43*'Annexe 1. Taux de référence'!$E32</f>
        <v>0</v>
      </c>
      <c r="W819" s="422">
        <f>W43*'Annexe 1. Taux de référence'!$E32</f>
        <v>0</v>
      </c>
      <c r="X819" s="422">
        <f>X43*'Annexe 1. Taux de référence'!$E32</f>
        <v>0</v>
      </c>
      <c r="Y819" s="422">
        <f>Y43*'Annexe 1. Taux de référence'!$E32</f>
        <v>0</v>
      </c>
      <c r="Z819" s="422">
        <f>Z43*'Annexe 1. Taux de référence'!$E32</f>
        <v>0</v>
      </c>
      <c r="AA819" s="422">
        <f>AA43*'Annexe 1. Taux de référence'!$E32</f>
        <v>0</v>
      </c>
      <c r="AB819" s="422">
        <f>AB43*'Annexe 1. Taux de référence'!$E32</f>
        <v>0</v>
      </c>
      <c r="AC819" s="408">
        <f>M819-SUM(N819:AB819)</f>
        <v>0</v>
      </c>
      <c r="AD819" s="1766"/>
      <c r="AE819" s="1063"/>
      <c r="AF819" s="832"/>
    </row>
    <row r="820" spans="1:32" ht="15" customHeight="1" outlineLevel="1" x14ac:dyDescent="0.2">
      <c r="A820" s="11">
        <v>140</v>
      </c>
      <c r="B820" s="300"/>
      <c r="C820" s="298"/>
      <c r="D820" s="298"/>
      <c r="E820" s="299"/>
      <c r="F820" s="915" t="s">
        <v>115</v>
      </c>
      <c r="G820" s="916"/>
      <c r="H820" s="916"/>
      <c r="I820" s="916"/>
      <c r="J820" s="916"/>
      <c r="K820" s="916"/>
      <c r="L820" s="917"/>
      <c r="M820" s="408">
        <f t="shared" si="189"/>
        <v>0</v>
      </c>
      <c r="N820" s="420">
        <f>M820*(1-'Annexe 1. Taux de référence'!$E33)+N44*('Annexe 1. Taux de référence'!$E33)</f>
        <v>0</v>
      </c>
      <c r="O820" s="422">
        <f>O44*'Annexe 1. Taux de référence'!$E33</f>
        <v>0</v>
      </c>
      <c r="P820" s="422">
        <f>P44*'Annexe 1. Taux de référence'!$E33</f>
        <v>0</v>
      </c>
      <c r="Q820" s="426">
        <f>Q44*'Annexe 1. Taux de référence'!$E33</f>
        <v>0</v>
      </c>
      <c r="R820" s="419">
        <f>R44*'Annexe 1. Taux de référence'!$E33</f>
        <v>0</v>
      </c>
      <c r="S820" s="422">
        <f>S44*'Annexe 1. Taux de référence'!$E33</f>
        <v>0</v>
      </c>
      <c r="T820" s="422">
        <f>T44*'Annexe 1. Taux de référence'!$E33</f>
        <v>0</v>
      </c>
      <c r="U820" s="422">
        <f>U44*'Annexe 1. Taux de référence'!$E33</f>
        <v>0</v>
      </c>
      <c r="V820" s="422">
        <f>V44*'Annexe 1. Taux de référence'!$E33</f>
        <v>0</v>
      </c>
      <c r="W820" s="422">
        <f>W44*'Annexe 1. Taux de référence'!$E33</f>
        <v>0</v>
      </c>
      <c r="X820" s="422">
        <f>X44*'Annexe 1. Taux de référence'!$E33</f>
        <v>0</v>
      </c>
      <c r="Y820" s="422">
        <f>Y44*'Annexe 1. Taux de référence'!$E33</f>
        <v>0</v>
      </c>
      <c r="Z820" s="422">
        <f>Z44*'Annexe 1. Taux de référence'!$E33</f>
        <v>0</v>
      </c>
      <c r="AA820" s="422">
        <f>AA44*'Annexe 1. Taux de référence'!$E33</f>
        <v>0</v>
      </c>
      <c r="AB820" s="422">
        <f>AB44*'Annexe 1. Taux de référence'!$E33</f>
        <v>0</v>
      </c>
      <c r="AC820" s="408">
        <f>M820-SUM(N820:AB820)</f>
        <v>0</v>
      </c>
      <c r="AD820" s="1766"/>
      <c r="AE820" s="1063"/>
      <c r="AF820" s="832"/>
    </row>
    <row r="821" spans="1:32" ht="15" customHeight="1" outlineLevel="1" x14ac:dyDescent="0.2">
      <c r="A821" s="11">
        <v>141</v>
      </c>
      <c r="B821" s="300"/>
      <c r="C821" s="298"/>
      <c r="D821" s="298"/>
      <c r="E821" s="299"/>
      <c r="F821" s="859" t="s">
        <v>558</v>
      </c>
      <c r="G821" s="860"/>
      <c r="H821" s="860"/>
      <c r="I821" s="860"/>
      <c r="J821" s="860"/>
      <c r="K821" s="860"/>
      <c r="L821" s="861"/>
      <c r="M821" s="408">
        <f t="shared" si="189"/>
        <v>0</v>
      </c>
      <c r="N821" s="420">
        <f>M821*(1-'Annexe 1. Taux de référence'!$E34)+N45*('Annexe 1. Taux de référence'!$E34)</f>
        <v>0</v>
      </c>
      <c r="O821" s="422">
        <f>O45*'Annexe 1. Taux de référence'!$E34</f>
        <v>0</v>
      </c>
      <c r="P821" s="422">
        <f>P45*'Annexe 1. Taux de référence'!$E34</f>
        <v>0</v>
      </c>
      <c r="Q821" s="426">
        <f>Q45*'Annexe 1. Taux de référence'!$E34</f>
        <v>0</v>
      </c>
      <c r="R821" s="419">
        <f>R45*'Annexe 1. Taux de référence'!$E34</f>
        <v>0</v>
      </c>
      <c r="S821" s="422">
        <f>S45*'Annexe 1. Taux de référence'!$E34</f>
        <v>0</v>
      </c>
      <c r="T821" s="422">
        <f>T45*'Annexe 1. Taux de référence'!$E34</f>
        <v>0</v>
      </c>
      <c r="U821" s="422">
        <f>U45*'Annexe 1. Taux de référence'!$E34</f>
        <v>0</v>
      </c>
      <c r="V821" s="422">
        <f>V45*'Annexe 1. Taux de référence'!$E34</f>
        <v>0</v>
      </c>
      <c r="W821" s="422">
        <f>W45*'Annexe 1. Taux de référence'!$E34</f>
        <v>0</v>
      </c>
      <c r="X821" s="422">
        <f>X45*'Annexe 1. Taux de référence'!$E34</f>
        <v>0</v>
      </c>
      <c r="Y821" s="422">
        <f>Y45*'Annexe 1. Taux de référence'!$E34</f>
        <v>0</v>
      </c>
      <c r="Z821" s="422">
        <f>Z45*'Annexe 1. Taux de référence'!$E34</f>
        <v>0</v>
      </c>
      <c r="AA821" s="422">
        <f>AA45*'Annexe 1. Taux de référence'!$E34</f>
        <v>0</v>
      </c>
      <c r="AB821" s="422">
        <f>AB45*'Annexe 1. Taux de référence'!$E34</f>
        <v>0</v>
      </c>
      <c r="AC821" s="408">
        <f>M821-SUM(N821:AB821)</f>
        <v>0</v>
      </c>
      <c r="AD821" s="1767"/>
      <c r="AE821" s="834"/>
      <c r="AF821" s="835"/>
    </row>
    <row r="822" spans="1:32" ht="15" customHeight="1" outlineLevel="1" x14ac:dyDescent="0.2">
      <c r="A822" s="11">
        <v>142</v>
      </c>
      <c r="B822" s="300"/>
      <c r="C822" s="298"/>
      <c r="D822" s="844" t="s">
        <v>22</v>
      </c>
      <c r="E822" s="845"/>
      <c r="F822" s="845"/>
      <c r="G822" s="845"/>
      <c r="H822" s="845"/>
      <c r="I822" s="845"/>
      <c r="J822" s="845"/>
      <c r="K822" s="845"/>
      <c r="L822" s="845"/>
      <c r="M822" s="845"/>
      <c r="N822" s="845"/>
      <c r="O822" s="845"/>
      <c r="P822" s="845"/>
      <c r="Q822" s="845"/>
      <c r="R822" s="845"/>
      <c r="S822" s="845"/>
      <c r="T822" s="845"/>
      <c r="U822" s="845"/>
      <c r="V822" s="845"/>
      <c r="W822" s="845"/>
      <c r="X822" s="845"/>
      <c r="Y822" s="845"/>
      <c r="Z822" s="845"/>
      <c r="AA822" s="845"/>
      <c r="AB822" s="845"/>
      <c r="AC822" s="845"/>
      <c r="AD822" s="845"/>
      <c r="AE822" s="845"/>
      <c r="AF822" s="846"/>
    </row>
    <row r="823" spans="1:32" ht="15" customHeight="1" outlineLevel="1" x14ac:dyDescent="0.2">
      <c r="A823" s="11">
        <v>143</v>
      </c>
      <c r="B823" s="300"/>
      <c r="C823" s="298"/>
      <c r="D823" s="298"/>
      <c r="E823" s="918" t="s">
        <v>118</v>
      </c>
      <c r="F823" s="919"/>
      <c r="G823" s="919"/>
      <c r="H823" s="919"/>
      <c r="I823" s="919"/>
      <c r="J823" s="919"/>
      <c r="K823" s="919"/>
      <c r="L823" s="920"/>
      <c r="M823" s="407">
        <f>SUBTOTAL(9,M824:M825)</f>
        <v>0</v>
      </c>
      <c r="N823" s="410">
        <f t="shared" ref="N823:AC823" si="190">SUBTOTAL(9,N824:N825)</f>
        <v>0</v>
      </c>
      <c r="O823" s="414">
        <f t="shared" si="190"/>
        <v>0</v>
      </c>
      <c r="P823" s="413">
        <f t="shared" si="190"/>
        <v>0</v>
      </c>
      <c r="Q823" s="415">
        <f t="shared" si="190"/>
        <v>0</v>
      </c>
      <c r="R823" s="410">
        <f t="shared" si="190"/>
        <v>0</v>
      </c>
      <c r="S823" s="413">
        <f t="shared" si="190"/>
        <v>0</v>
      </c>
      <c r="T823" s="414">
        <f t="shared" si="190"/>
        <v>0</v>
      </c>
      <c r="U823" s="413">
        <f t="shared" si="190"/>
        <v>0</v>
      </c>
      <c r="V823" s="414">
        <f t="shared" si="190"/>
        <v>0</v>
      </c>
      <c r="W823" s="413">
        <f t="shared" si="190"/>
        <v>0</v>
      </c>
      <c r="X823" s="414">
        <f t="shared" si="190"/>
        <v>0</v>
      </c>
      <c r="Y823" s="413">
        <f t="shared" si="190"/>
        <v>0</v>
      </c>
      <c r="Z823" s="414">
        <f t="shared" si="190"/>
        <v>0</v>
      </c>
      <c r="AA823" s="413">
        <f t="shared" si="190"/>
        <v>0</v>
      </c>
      <c r="AB823" s="424">
        <f t="shared" si="190"/>
        <v>0</v>
      </c>
      <c r="AC823" s="407">
        <f t="shared" si="190"/>
        <v>0</v>
      </c>
      <c r="AD823" s="1689"/>
      <c r="AE823" s="828"/>
      <c r="AF823" s="829"/>
    </row>
    <row r="824" spans="1:32" ht="15" customHeight="1" outlineLevel="1" x14ac:dyDescent="0.2">
      <c r="A824" s="11">
        <v>144</v>
      </c>
      <c r="B824" s="300"/>
      <c r="C824" s="298"/>
      <c r="D824" s="298"/>
      <c r="E824" s="299"/>
      <c r="F824" s="856" t="s">
        <v>124</v>
      </c>
      <c r="G824" s="857"/>
      <c r="H824" s="857"/>
      <c r="I824" s="857"/>
      <c r="J824" s="857"/>
      <c r="K824" s="857"/>
      <c r="L824" s="858"/>
      <c r="M824" s="408">
        <f t="shared" ref="M824:M825" si="191">M48</f>
        <v>0</v>
      </c>
      <c r="N824" s="420">
        <f>M824*(1-'Annexe 1. Taux de référence'!$E37)+N48*('Annexe 1. Taux de référence'!$E37)</f>
        <v>0</v>
      </c>
      <c r="O824" s="422">
        <f>O48*'Annexe 1. Taux de référence'!$E37</f>
        <v>0</v>
      </c>
      <c r="P824" s="422">
        <f>P48*'Annexe 1. Taux de référence'!$E37</f>
        <v>0</v>
      </c>
      <c r="Q824" s="421">
        <f>Q48*'Annexe 1. Taux de référence'!$E37</f>
        <v>0</v>
      </c>
      <c r="R824" s="419">
        <f>R48*'Annexe 1. Taux de référence'!$E37</f>
        <v>0</v>
      </c>
      <c r="S824" s="422">
        <f>S48*'Annexe 1. Taux de référence'!$E37</f>
        <v>0</v>
      </c>
      <c r="T824" s="422">
        <f>T48*'Annexe 1. Taux de référence'!$E37</f>
        <v>0</v>
      </c>
      <c r="U824" s="422">
        <f>U48*'Annexe 1. Taux de référence'!$E37</f>
        <v>0</v>
      </c>
      <c r="V824" s="422">
        <f>V48*'Annexe 1. Taux de référence'!$E37</f>
        <v>0</v>
      </c>
      <c r="W824" s="422">
        <f>W48*'Annexe 1. Taux de référence'!$E37</f>
        <v>0</v>
      </c>
      <c r="X824" s="422">
        <f>X48*'Annexe 1. Taux de référence'!$E37</f>
        <v>0</v>
      </c>
      <c r="Y824" s="422">
        <f>Y48*'Annexe 1. Taux de référence'!$E37</f>
        <v>0</v>
      </c>
      <c r="Z824" s="422">
        <f>Z48*'Annexe 1. Taux de référence'!$E37</f>
        <v>0</v>
      </c>
      <c r="AA824" s="422">
        <f>AA48*'Annexe 1. Taux de référence'!$E37</f>
        <v>0</v>
      </c>
      <c r="AB824" s="422">
        <f>AB48*'Annexe 1. Taux de référence'!$E37</f>
        <v>0</v>
      </c>
      <c r="AC824" s="408">
        <f>M824-SUM(N824:AB824)</f>
        <v>0</v>
      </c>
      <c r="AD824" s="1766"/>
      <c r="AE824" s="1063"/>
      <c r="AF824" s="832"/>
    </row>
    <row r="825" spans="1:32" ht="15" customHeight="1" outlineLevel="1" x14ac:dyDescent="0.2">
      <c r="A825" s="11">
        <v>145</v>
      </c>
      <c r="B825" s="300"/>
      <c r="C825" s="298"/>
      <c r="D825" s="298"/>
      <c r="E825" s="299"/>
      <c r="F825" s="859" t="s">
        <v>571</v>
      </c>
      <c r="G825" s="860"/>
      <c r="H825" s="860"/>
      <c r="I825" s="860"/>
      <c r="J825" s="860"/>
      <c r="K825" s="860"/>
      <c r="L825" s="861"/>
      <c r="M825" s="408">
        <f t="shared" si="191"/>
        <v>0</v>
      </c>
      <c r="N825" s="420">
        <f>M825*(1-'Annexe 1. Taux de référence'!$E38)+N49*('Annexe 1. Taux de référence'!$E38)</f>
        <v>0</v>
      </c>
      <c r="O825" s="422">
        <f>O49*'Annexe 1. Taux de référence'!$E38</f>
        <v>0</v>
      </c>
      <c r="P825" s="422">
        <f>P49*'Annexe 1. Taux de référence'!$E38</f>
        <v>0</v>
      </c>
      <c r="Q825" s="421">
        <f>Q49*'Annexe 1. Taux de référence'!$E38</f>
        <v>0</v>
      </c>
      <c r="R825" s="419">
        <f>R49*'Annexe 1. Taux de référence'!$E38</f>
        <v>0</v>
      </c>
      <c r="S825" s="422">
        <f>S49*'Annexe 1. Taux de référence'!$E38</f>
        <v>0</v>
      </c>
      <c r="T825" s="422">
        <f>T49*'Annexe 1. Taux de référence'!$E38</f>
        <v>0</v>
      </c>
      <c r="U825" s="422">
        <f>U49*'Annexe 1. Taux de référence'!$E38</f>
        <v>0</v>
      </c>
      <c r="V825" s="422">
        <f>V49*'Annexe 1. Taux de référence'!$E38</f>
        <v>0</v>
      </c>
      <c r="W825" s="422">
        <f>W49*'Annexe 1. Taux de référence'!$E38</f>
        <v>0</v>
      </c>
      <c r="X825" s="422">
        <f>X49*'Annexe 1. Taux de référence'!$E38</f>
        <v>0</v>
      </c>
      <c r="Y825" s="422">
        <f>Y49*'Annexe 1. Taux de référence'!$E38</f>
        <v>0</v>
      </c>
      <c r="Z825" s="422">
        <f>Z49*'Annexe 1. Taux de référence'!$E38</f>
        <v>0</v>
      </c>
      <c r="AA825" s="422">
        <f>AA49*'Annexe 1. Taux de référence'!$E38</f>
        <v>0</v>
      </c>
      <c r="AB825" s="422">
        <f>AB49*'Annexe 1. Taux de référence'!$E38</f>
        <v>0</v>
      </c>
      <c r="AC825" s="408">
        <f>M825-SUM(N825:AB825)</f>
        <v>0</v>
      </c>
      <c r="AD825" s="1766"/>
      <c r="AE825" s="1063"/>
      <c r="AF825" s="832"/>
    </row>
    <row r="826" spans="1:32" ht="15" customHeight="1" outlineLevel="1" x14ac:dyDescent="0.2">
      <c r="A826" s="11">
        <v>146</v>
      </c>
      <c r="B826" s="300"/>
      <c r="C826" s="298"/>
      <c r="D826" s="298"/>
      <c r="E826" s="853" t="s">
        <v>119</v>
      </c>
      <c r="F826" s="854"/>
      <c r="G826" s="854"/>
      <c r="H826" s="854"/>
      <c r="I826" s="854"/>
      <c r="J826" s="854"/>
      <c r="K826" s="854"/>
      <c r="L826" s="855"/>
      <c r="M826" s="407">
        <f>SUBTOTAL(9,M827:M829)</f>
        <v>0</v>
      </c>
      <c r="N826" s="410">
        <f t="shared" ref="N826:AC826" si="192">SUBTOTAL(9,N827:N829)</f>
        <v>0</v>
      </c>
      <c r="O826" s="414">
        <f t="shared" si="192"/>
        <v>0</v>
      </c>
      <c r="P826" s="413">
        <f t="shared" si="192"/>
        <v>0</v>
      </c>
      <c r="Q826" s="415">
        <f t="shared" si="192"/>
        <v>0</v>
      </c>
      <c r="R826" s="410">
        <f t="shared" si="192"/>
        <v>0</v>
      </c>
      <c r="S826" s="413">
        <f t="shared" si="192"/>
        <v>0</v>
      </c>
      <c r="T826" s="414">
        <f t="shared" si="192"/>
        <v>0</v>
      </c>
      <c r="U826" s="413">
        <f t="shared" si="192"/>
        <v>0</v>
      </c>
      <c r="V826" s="414">
        <f t="shared" si="192"/>
        <v>0</v>
      </c>
      <c r="W826" s="413">
        <f t="shared" si="192"/>
        <v>0</v>
      </c>
      <c r="X826" s="414">
        <f t="shared" si="192"/>
        <v>0</v>
      </c>
      <c r="Y826" s="413">
        <f t="shared" si="192"/>
        <v>0</v>
      </c>
      <c r="Z826" s="414">
        <f t="shared" si="192"/>
        <v>0</v>
      </c>
      <c r="AA826" s="413">
        <f t="shared" si="192"/>
        <v>0</v>
      </c>
      <c r="AB826" s="424">
        <f t="shared" si="192"/>
        <v>0</v>
      </c>
      <c r="AC826" s="407">
        <f t="shared" si="192"/>
        <v>0</v>
      </c>
      <c r="AD826" s="1766"/>
      <c r="AE826" s="1063"/>
      <c r="AF826" s="832"/>
    </row>
    <row r="827" spans="1:32" ht="15" customHeight="1" outlineLevel="1" x14ac:dyDescent="0.2">
      <c r="A827" s="11">
        <v>147</v>
      </c>
      <c r="B827" s="300"/>
      <c r="C827" s="298"/>
      <c r="D827" s="298"/>
      <c r="E827" s="299"/>
      <c r="F827" s="856" t="s">
        <v>116</v>
      </c>
      <c r="G827" s="857"/>
      <c r="H827" s="857"/>
      <c r="I827" s="857"/>
      <c r="J827" s="857"/>
      <c r="K827" s="857"/>
      <c r="L827" s="858"/>
      <c r="M827" s="408">
        <f t="shared" ref="M827:M829" si="193">M51</f>
        <v>0</v>
      </c>
      <c r="N827" s="420">
        <f>M827*(1-'Annexe 1. Taux de référence'!$E40)+N51*('Annexe 1. Taux de référence'!$E40)</f>
        <v>0</v>
      </c>
      <c r="O827" s="422">
        <f>O51*'Annexe 1. Taux de référence'!$E40</f>
        <v>0</v>
      </c>
      <c r="P827" s="422">
        <f>P51*'Annexe 1. Taux de référence'!$E40</f>
        <v>0</v>
      </c>
      <c r="Q827" s="421">
        <f>Q51*'Annexe 1. Taux de référence'!$E40</f>
        <v>0</v>
      </c>
      <c r="R827" s="419">
        <f>R51*'Annexe 1. Taux de référence'!$E40</f>
        <v>0</v>
      </c>
      <c r="S827" s="422">
        <f>S51*'Annexe 1. Taux de référence'!$E40</f>
        <v>0</v>
      </c>
      <c r="T827" s="422">
        <f>T51*'Annexe 1. Taux de référence'!$E40</f>
        <v>0</v>
      </c>
      <c r="U827" s="422">
        <f>U51*'Annexe 1. Taux de référence'!$E40</f>
        <v>0</v>
      </c>
      <c r="V827" s="422">
        <f>V51*'Annexe 1. Taux de référence'!$E40</f>
        <v>0</v>
      </c>
      <c r="W827" s="422">
        <f>W51*'Annexe 1. Taux de référence'!$E40</f>
        <v>0</v>
      </c>
      <c r="X827" s="422">
        <f>X51*'Annexe 1. Taux de référence'!$E40</f>
        <v>0</v>
      </c>
      <c r="Y827" s="422">
        <f>Y51*'Annexe 1. Taux de référence'!$E40</f>
        <v>0</v>
      </c>
      <c r="Z827" s="422">
        <f>Z51*'Annexe 1. Taux de référence'!$E40</f>
        <v>0</v>
      </c>
      <c r="AA827" s="422">
        <f>AA51*'Annexe 1. Taux de référence'!$E40</f>
        <v>0</v>
      </c>
      <c r="AB827" s="422">
        <f>AB51*'Annexe 1. Taux de référence'!$E40</f>
        <v>0</v>
      </c>
      <c r="AC827" s="408">
        <f>M827-SUM(N827:AB827)</f>
        <v>0</v>
      </c>
      <c r="AD827" s="1766"/>
      <c r="AE827" s="1063"/>
      <c r="AF827" s="832"/>
    </row>
    <row r="828" spans="1:32" ht="15" customHeight="1" outlineLevel="1" x14ac:dyDescent="0.2">
      <c r="A828" s="11">
        <v>148</v>
      </c>
      <c r="B828" s="300"/>
      <c r="C828" s="298"/>
      <c r="D828" s="298"/>
      <c r="E828" s="299"/>
      <c r="F828" s="915" t="s">
        <v>567</v>
      </c>
      <c r="G828" s="916"/>
      <c r="H828" s="916"/>
      <c r="I828" s="916"/>
      <c r="J828" s="916"/>
      <c r="K828" s="916"/>
      <c r="L828" s="917"/>
      <c r="M828" s="408">
        <f t="shared" si="193"/>
        <v>0</v>
      </c>
      <c r="N828" s="420">
        <f>M828*(1-'Annexe 1. Taux de référence'!$E41)+N52*('Annexe 1. Taux de référence'!$E41)</f>
        <v>0</v>
      </c>
      <c r="O828" s="422">
        <f>O52*'Annexe 1. Taux de référence'!$E41</f>
        <v>0</v>
      </c>
      <c r="P828" s="422">
        <f>P52*'Annexe 1. Taux de référence'!$E41</f>
        <v>0</v>
      </c>
      <c r="Q828" s="421">
        <f>Q52*'Annexe 1. Taux de référence'!$E41</f>
        <v>0</v>
      </c>
      <c r="R828" s="419">
        <f>R52*'Annexe 1. Taux de référence'!$E41</f>
        <v>0</v>
      </c>
      <c r="S828" s="422">
        <f>S52*'Annexe 1. Taux de référence'!$E41</f>
        <v>0</v>
      </c>
      <c r="T828" s="422">
        <f>T52*'Annexe 1. Taux de référence'!$E41</f>
        <v>0</v>
      </c>
      <c r="U828" s="422">
        <f>U52*'Annexe 1. Taux de référence'!$E41</f>
        <v>0</v>
      </c>
      <c r="V828" s="422">
        <f>V52*'Annexe 1. Taux de référence'!$E41</f>
        <v>0</v>
      </c>
      <c r="W828" s="422">
        <f>W52*'Annexe 1. Taux de référence'!$E41</f>
        <v>0</v>
      </c>
      <c r="X828" s="422">
        <f>X52*'Annexe 1. Taux de référence'!$E41</f>
        <v>0</v>
      </c>
      <c r="Y828" s="422">
        <f>Y52*'Annexe 1. Taux de référence'!$E41</f>
        <v>0</v>
      </c>
      <c r="Z828" s="422">
        <f>Z52*'Annexe 1. Taux de référence'!$E41</f>
        <v>0</v>
      </c>
      <c r="AA828" s="422">
        <f>AA52*'Annexe 1. Taux de référence'!$E41</f>
        <v>0</v>
      </c>
      <c r="AB828" s="422">
        <f>AB52*'Annexe 1. Taux de référence'!$E41</f>
        <v>0</v>
      </c>
      <c r="AC828" s="408">
        <f>M828-SUM(N828:AB828)</f>
        <v>0</v>
      </c>
      <c r="AD828" s="1766"/>
      <c r="AE828" s="1063"/>
      <c r="AF828" s="832"/>
    </row>
    <row r="829" spans="1:32" ht="27.75" customHeight="1" outlineLevel="1" x14ac:dyDescent="0.2">
      <c r="A829" s="11">
        <v>149</v>
      </c>
      <c r="B829" s="300"/>
      <c r="C829" s="298"/>
      <c r="D829" s="298"/>
      <c r="E829" s="299"/>
      <c r="F829" s="859" t="s">
        <v>125</v>
      </c>
      <c r="G829" s="860"/>
      <c r="H829" s="860"/>
      <c r="I829" s="860"/>
      <c r="J829" s="860"/>
      <c r="K829" s="860"/>
      <c r="L829" s="861"/>
      <c r="M829" s="408">
        <f t="shared" si="193"/>
        <v>0</v>
      </c>
      <c r="N829" s="420">
        <f>M829*(1-'Annexe 1. Taux de référence'!$E42)+N53*('Annexe 1. Taux de référence'!$E42)</f>
        <v>0</v>
      </c>
      <c r="O829" s="422">
        <f>O53*'Annexe 1. Taux de référence'!$E42</f>
        <v>0</v>
      </c>
      <c r="P829" s="422">
        <f>P53*'Annexe 1. Taux de référence'!$E42</f>
        <v>0</v>
      </c>
      <c r="Q829" s="421">
        <f>Q53*'Annexe 1. Taux de référence'!$E42</f>
        <v>0</v>
      </c>
      <c r="R829" s="419">
        <f>R53*'Annexe 1. Taux de référence'!$E42</f>
        <v>0</v>
      </c>
      <c r="S829" s="422">
        <f>S53*'Annexe 1. Taux de référence'!$E42</f>
        <v>0</v>
      </c>
      <c r="T829" s="422">
        <f>T53*'Annexe 1. Taux de référence'!$E42</f>
        <v>0</v>
      </c>
      <c r="U829" s="422">
        <f>U53*'Annexe 1. Taux de référence'!$E42</f>
        <v>0</v>
      </c>
      <c r="V829" s="422">
        <f>V53*'Annexe 1. Taux de référence'!$E42</f>
        <v>0</v>
      </c>
      <c r="W829" s="422">
        <f>W53*'Annexe 1. Taux de référence'!$E42</f>
        <v>0</v>
      </c>
      <c r="X829" s="422">
        <f>X53*'Annexe 1. Taux de référence'!$E42</f>
        <v>0</v>
      </c>
      <c r="Y829" s="422">
        <f>Y53*'Annexe 1. Taux de référence'!$E42</f>
        <v>0</v>
      </c>
      <c r="Z829" s="422">
        <f>Z53*'Annexe 1. Taux de référence'!$E42</f>
        <v>0</v>
      </c>
      <c r="AA829" s="422">
        <f>AA53*'Annexe 1. Taux de référence'!$E42</f>
        <v>0</v>
      </c>
      <c r="AB829" s="422">
        <f>AB53*'Annexe 1. Taux de référence'!$E42</f>
        <v>0</v>
      </c>
      <c r="AC829" s="408">
        <f>M829-SUM(N829:AB829)</f>
        <v>0</v>
      </c>
      <c r="AD829" s="1766"/>
      <c r="AE829" s="1063"/>
      <c r="AF829" s="832"/>
    </row>
    <row r="830" spans="1:32" ht="15" customHeight="1" outlineLevel="1" x14ac:dyDescent="0.2">
      <c r="A830" s="11">
        <v>150</v>
      </c>
      <c r="B830" s="300"/>
      <c r="C830" s="298"/>
      <c r="D830" s="298"/>
      <c r="E830" s="853" t="s">
        <v>120</v>
      </c>
      <c r="F830" s="854"/>
      <c r="G830" s="854"/>
      <c r="H830" s="854"/>
      <c r="I830" s="854"/>
      <c r="J830" s="854"/>
      <c r="K830" s="854"/>
      <c r="L830" s="855"/>
      <c r="M830" s="407">
        <f>SUBTOTAL(9,M831:M832)</f>
        <v>0</v>
      </c>
      <c r="N830" s="410">
        <f t="shared" ref="N830:AC830" si="194">SUBTOTAL(9,N831:N832)</f>
        <v>0</v>
      </c>
      <c r="O830" s="414">
        <f t="shared" si="194"/>
        <v>0</v>
      </c>
      <c r="P830" s="413">
        <f t="shared" si="194"/>
        <v>0</v>
      </c>
      <c r="Q830" s="415">
        <f t="shared" si="194"/>
        <v>0</v>
      </c>
      <c r="R830" s="410">
        <f t="shared" si="194"/>
        <v>0</v>
      </c>
      <c r="S830" s="413">
        <f t="shared" si="194"/>
        <v>0</v>
      </c>
      <c r="T830" s="414">
        <f t="shared" si="194"/>
        <v>0</v>
      </c>
      <c r="U830" s="413">
        <f t="shared" si="194"/>
        <v>0</v>
      </c>
      <c r="V830" s="414">
        <f t="shared" si="194"/>
        <v>0</v>
      </c>
      <c r="W830" s="413">
        <f t="shared" si="194"/>
        <v>0</v>
      </c>
      <c r="X830" s="414">
        <f t="shared" si="194"/>
        <v>0</v>
      </c>
      <c r="Y830" s="413">
        <f t="shared" si="194"/>
        <v>0</v>
      </c>
      <c r="Z830" s="414">
        <f t="shared" si="194"/>
        <v>0</v>
      </c>
      <c r="AA830" s="413">
        <f t="shared" si="194"/>
        <v>0</v>
      </c>
      <c r="AB830" s="424">
        <f t="shared" si="194"/>
        <v>0</v>
      </c>
      <c r="AC830" s="407">
        <f t="shared" si="194"/>
        <v>0</v>
      </c>
      <c r="AD830" s="1766"/>
      <c r="AE830" s="1063"/>
      <c r="AF830" s="832"/>
    </row>
    <row r="831" spans="1:32" ht="15" customHeight="1" outlineLevel="1" x14ac:dyDescent="0.2">
      <c r="A831" s="11">
        <v>151</v>
      </c>
      <c r="B831" s="300"/>
      <c r="C831" s="298"/>
      <c r="D831" s="298"/>
      <c r="E831" s="299"/>
      <c r="F831" s="856" t="s">
        <v>117</v>
      </c>
      <c r="G831" s="857"/>
      <c r="H831" s="857"/>
      <c r="I831" s="857"/>
      <c r="J831" s="857"/>
      <c r="K831" s="857"/>
      <c r="L831" s="858"/>
      <c r="M831" s="408">
        <f t="shared" ref="M831:M832" si="195">M55</f>
        <v>0</v>
      </c>
      <c r="N831" s="420">
        <f>M831*(1-'Annexe 1. Taux de référence'!$E44)+N55*('Annexe 1. Taux de référence'!$E44)</f>
        <v>0</v>
      </c>
      <c r="O831" s="422">
        <f>O55*'Annexe 1. Taux de référence'!$E44</f>
        <v>0</v>
      </c>
      <c r="P831" s="422">
        <f>P55*'Annexe 1. Taux de référence'!$E44</f>
        <v>0</v>
      </c>
      <c r="Q831" s="421">
        <f>Q55*'Annexe 1. Taux de référence'!$E44</f>
        <v>0</v>
      </c>
      <c r="R831" s="419">
        <f>R55*'Annexe 1. Taux de référence'!$E44</f>
        <v>0</v>
      </c>
      <c r="S831" s="422">
        <f>S55*'Annexe 1. Taux de référence'!$E44</f>
        <v>0</v>
      </c>
      <c r="T831" s="422">
        <f>T55*'Annexe 1. Taux de référence'!$E44</f>
        <v>0</v>
      </c>
      <c r="U831" s="422">
        <f>U55*'Annexe 1. Taux de référence'!$E44</f>
        <v>0</v>
      </c>
      <c r="V831" s="422">
        <f>V55*'Annexe 1. Taux de référence'!$E44</f>
        <v>0</v>
      </c>
      <c r="W831" s="422">
        <f>W55*'Annexe 1. Taux de référence'!$E44</f>
        <v>0</v>
      </c>
      <c r="X831" s="422">
        <f>X55*'Annexe 1. Taux de référence'!$E44</f>
        <v>0</v>
      </c>
      <c r="Y831" s="422">
        <f>Y55*'Annexe 1. Taux de référence'!$E44</f>
        <v>0</v>
      </c>
      <c r="Z831" s="422">
        <f>Z55*'Annexe 1. Taux de référence'!$E44</f>
        <v>0</v>
      </c>
      <c r="AA831" s="422">
        <f>AA55*'Annexe 1. Taux de référence'!$E44</f>
        <v>0</v>
      </c>
      <c r="AB831" s="422">
        <f>AB55*'Annexe 1. Taux de référence'!$E44</f>
        <v>0</v>
      </c>
      <c r="AC831" s="408">
        <f>M831-SUM(N831:AB831)</f>
        <v>0</v>
      </c>
      <c r="AD831" s="1766"/>
      <c r="AE831" s="1063"/>
      <c r="AF831" s="832"/>
    </row>
    <row r="832" spans="1:32" ht="15" customHeight="1" outlineLevel="1" x14ac:dyDescent="0.2">
      <c r="A832" s="11">
        <v>152</v>
      </c>
      <c r="B832" s="300"/>
      <c r="C832" s="298"/>
      <c r="D832" s="298"/>
      <c r="E832" s="299"/>
      <c r="F832" s="859" t="s">
        <v>572</v>
      </c>
      <c r="G832" s="860"/>
      <c r="H832" s="860"/>
      <c r="I832" s="860"/>
      <c r="J832" s="860"/>
      <c r="K832" s="860"/>
      <c r="L832" s="861"/>
      <c r="M832" s="408">
        <f t="shared" si="195"/>
        <v>0</v>
      </c>
      <c r="N832" s="420">
        <f>M832*(1-'Annexe 1. Taux de référence'!$E45)+N56*('Annexe 1. Taux de référence'!$E45)</f>
        <v>0</v>
      </c>
      <c r="O832" s="422">
        <f>O56*'Annexe 1. Taux de référence'!$E45</f>
        <v>0</v>
      </c>
      <c r="P832" s="422">
        <f>P56*'Annexe 1. Taux de référence'!$E45</f>
        <v>0</v>
      </c>
      <c r="Q832" s="421">
        <f>Q56*'Annexe 1. Taux de référence'!$E45</f>
        <v>0</v>
      </c>
      <c r="R832" s="419">
        <f>R56*'Annexe 1. Taux de référence'!$E45</f>
        <v>0</v>
      </c>
      <c r="S832" s="422">
        <f>S56*'Annexe 1. Taux de référence'!$E45</f>
        <v>0</v>
      </c>
      <c r="T832" s="422">
        <f>T56*'Annexe 1. Taux de référence'!$E45</f>
        <v>0</v>
      </c>
      <c r="U832" s="422">
        <f>U56*'Annexe 1. Taux de référence'!$E45</f>
        <v>0</v>
      </c>
      <c r="V832" s="422">
        <f>V56*'Annexe 1. Taux de référence'!$E45</f>
        <v>0</v>
      </c>
      <c r="W832" s="422">
        <f>W56*'Annexe 1. Taux de référence'!$E45</f>
        <v>0</v>
      </c>
      <c r="X832" s="422">
        <f>X56*'Annexe 1. Taux de référence'!$E45</f>
        <v>0</v>
      </c>
      <c r="Y832" s="422">
        <f>Y56*'Annexe 1. Taux de référence'!$E45</f>
        <v>0</v>
      </c>
      <c r="Z832" s="422">
        <f>Z56*'Annexe 1. Taux de référence'!$E45</f>
        <v>0</v>
      </c>
      <c r="AA832" s="422">
        <f>AA56*'Annexe 1. Taux de référence'!$E45</f>
        <v>0</v>
      </c>
      <c r="AB832" s="422">
        <f>AB56*'Annexe 1. Taux de référence'!$E45</f>
        <v>0</v>
      </c>
      <c r="AC832" s="408">
        <f>M832-SUM(N832:AB832)</f>
        <v>0</v>
      </c>
      <c r="AD832" s="1766"/>
      <c r="AE832" s="1063"/>
      <c r="AF832" s="832"/>
    </row>
    <row r="833" spans="1:32" ht="15" customHeight="1" outlineLevel="1" x14ac:dyDescent="0.2">
      <c r="A833" s="11">
        <v>153</v>
      </c>
      <c r="B833" s="300"/>
      <c r="C833" s="298"/>
      <c r="D833" s="298"/>
      <c r="E833" s="853" t="s">
        <v>121</v>
      </c>
      <c r="F833" s="854"/>
      <c r="G833" s="854"/>
      <c r="H833" s="854"/>
      <c r="I833" s="854"/>
      <c r="J833" s="854"/>
      <c r="K833" s="854"/>
      <c r="L833" s="855"/>
      <c r="M833" s="407">
        <f>SUBTOTAL(9,M834:M836)</f>
        <v>0</v>
      </c>
      <c r="N833" s="410">
        <f t="shared" ref="N833:AC833" si="196">SUBTOTAL(9,N834:N836)</f>
        <v>0</v>
      </c>
      <c r="O833" s="414">
        <f t="shared" si="196"/>
        <v>0</v>
      </c>
      <c r="P833" s="413">
        <f t="shared" si="196"/>
        <v>0</v>
      </c>
      <c r="Q833" s="415">
        <f t="shared" si="196"/>
        <v>0</v>
      </c>
      <c r="R833" s="410">
        <f t="shared" si="196"/>
        <v>0</v>
      </c>
      <c r="S833" s="413">
        <f t="shared" si="196"/>
        <v>0</v>
      </c>
      <c r="T833" s="414">
        <f t="shared" si="196"/>
        <v>0</v>
      </c>
      <c r="U833" s="413">
        <f t="shared" si="196"/>
        <v>0</v>
      </c>
      <c r="V833" s="414">
        <f t="shared" si="196"/>
        <v>0</v>
      </c>
      <c r="W833" s="413">
        <f t="shared" si="196"/>
        <v>0</v>
      </c>
      <c r="X833" s="414">
        <f t="shared" si="196"/>
        <v>0</v>
      </c>
      <c r="Y833" s="413">
        <f t="shared" si="196"/>
        <v>0</v>
      </c>
      <c r="Z833" s="414">
        <f t="shared" si="196"/>
        <v>0</v>
      </c>
      <c r="AA833" s="413">
        <f t="shared" si="196"/>
        <v>0</v>
      </c>
      <c r="AB833" s="424">
        <f t="shared" si="196"/>
        <v>0</v>
      </c>
      <c r="AC833" s="407">
        <f t="shared" si="196"/>
        <v>0</v>
      </c>
      <c r="AD833" s="1766"/>
      <c r="AE833" s="1063"/>
      <c r="AF833" s="832"/>
    </row>
    <row r="834" spans="1:32" ht="15" customHeight="1" outlineLevel="1" x14ac:dyDescent="0.2">
      <c r="A834" s="11">
        <v>154</v>
      </c>
      <c r="B834" s="300"/>
      <c r="C834" s="298"/>
      <c r="D834" s="298"/>
      <c r="E834" s="299"/>
      <c r="F834" s="856" t="s">
        <v>122</v>
      </c>
      <c r="G834" s="857"/>
      <c r="H834" s="857"/>
      <c r="I834" s="857"/>
      <c r="J834" s="857"/>
      <c r="K834" s="857"/>
      <c r="L834" s="858"/>
      <c r="M834" s="408">
        <f t="shared" ref="M834:M836" si="197">M58</f>
        <v>0</v>
      </c>
      <c r="N834" s="420">
        <f>M834*(1-'Annexe 1. Taux de référence'!$E47)+N58*('Annexe 1. Taux de référence'!$E47)</f>
        <v>0</v>
      </c>
      <c r="O834" s="422">
        <f>O58*'Annexe 1. Taux de référence'!$E47</f>
        <v>0</v>
      </c>
      <c r="P834" s="422">
        <f>P58*'Annexe 1. Taux de référence'!$E47</f>
        <v>0</v>
      </c>
      <c r="Q834" s="421">
        <f>Q58*'Annexe 1. Taux de référence'!$E47</f>
        <v>0</v>
      </c>
      <c r="R834" s="419">
        <f>R58*'Annexe 1. Taux de référence'!$E47</f>
        <v>0</v>
      </c>
      <c r="S834" s="422">
        <f>S58*'Annexe 1. Taux de référence'!$E47</f>
        <v>0</v>
      </c>
      <c r="T834" s="422">
        <f>T58*'Annexe 1. Taux de référence'!$E47</f>
        <v>0</v>
      </c>
      <c r="U834" s="422">
        <f>U58*'Annexe 1. Taux de référence'!$E47</f>
        <v>0</v>
      </c>
      <c r="V834" s="422">
        <f>V58*'Annexe 1. Taux de référence'!$E47</f>
        <v>0</v>
      </c>
      <c r="W834" s="422">
        <f>W58*'Annexe 1. Taux de référence'!$E47</f>
        <v>0</v>
      </c>
      <c r="X834" s="422">
        <f>X58*'Annexe 1. Taux de référence'!$E47</f>
        <v>0</v>
      </c>
      <c r="Y834" s="422">
        <f>Y58*'Annexe 1. Taux de référence'!$E47</f>
        <v>0</v>
      </c>
      <c r="Z834" s="422">
        <f>Z58*'Annexe 1. Taux de référence'!$E47</f>
        <v>0</v>
      </c>
      <c r="AA834" s="422">
        <f>AA58*'Annexe 1. Taux de référence'!$E47</f>
        <v>0</v>
      </c>
      <c r="AB834" s="422">
        <f>AB58*'Annexe 1. Taux de référence'!$E47</f>
        <v>0</v>
      </c>
      <c r="AC834" s="408">
        <f>M834-SUM(N834:AB834)</f>
        <v>0</v>
      </c>
      <c r="AD834" s="1766"/>
      <c r="AE834" s="1063"/>
      <c r="AF834" s="832"/>
    </row>
    <row r="835" spans="1:32" ht="15" customHeight="1" outlineLevel="1" x14ac:dyDescent="0.2">
      <c r="A835" s="11">
        <v>155</v>
      </c>
      <c r="B835" s="300"/>
      <c r="C835" s="298"/>
      <c r="D835" s="298"/>
      <c r="E835" s="299"/>
      <c r="F835" s="915" t="s">
        <v>573</v>
      </c>
      <c r="G835" s="916"/>
      <c r="H835" s="916"/>
      <c r="I835" s="916"/>
      <c r="J835" s="916"/>
      <c r="K835" s="916"/>
      <c r="L835" s="917"/>
      <c r="M835" s="408">
        <f t="shared" si="197"/>
        <v>0</v>
      </c>
      <c r="N835" s="420">
        <f>M835*(1-'Annexe 1. Taux de référence'!$E48)+N59*('Annexe 1. Taux de référence'!$E48)</f>
        <v>0</v>
      </c>
      <c r="O835" s="422">
        <f>O59*'Annexe 1. Taux de référence'!$E48</f>
        <v>0</v>
      </c>
      <c r="P835" s="422">
        <f>P59*'Annexe 1. Taux de référence'!$E48</f>
        <v>0</v>
      </c>
      <c r="Q835" s="421">
        <f>Q59*'Annexe 1. Taux de référence'!$E48</f>
        <v>0</v>
      </c>
      <c r="R835" s="419">
        <f>R59*'Annexe 1. Taux de référence'!$E48</f>
        <v>0</v>
      </c>
      <c r="S835" s="422">
        <f>S59*'Annexe 1. Taux de référence'!$E48</f>
        <v>0</v>
      </c>
      <c r="T835" s="422">
        <f>T59*'Annexe 1. Taux de référence'!$E48</f>
        <v>0</v>
      </c>
      <c r="U835" s="422">
        <f>U59*'Annexe 1. Taux de référence'!$E48</f>
        <v>0</v>
      </c>
      <c r="V835" s="422">
        <f>V59*'Annexe 1. Taux de référence'!$E48</f>
        <v>0</v>
      </c>
      <c r="W835" s="422">
        <f>W59*'Annexe 1. Taux de référence'!$E48</f>
        <v>0</v>
      </c>
      <c r="X835" s="422">
        <f>X59*'Annexe 1. Taux de référence'!$E48</f>
        <v>0</v>
      </c>
      <c r="Y835" s="422">
        <f>Y59*'Annexe 1. Taux de référence'!$E48</f>
        <v>0</v>
      </c>
      <c r="Z835" s="422">
        <f>Z59*'Annexe 1. Taux de référence'!$E48</f>
        <v>0</v>
      </c>
      <c r="AA835" s="422">
        <f>AA59*'Annexe 1. Taux de référence'!$E48</f>
        <v>0</v>
      </c>
      <c r="AB835" s="422">
        <f>AB59*'Annexe 1. Taux de référence'!$E48</f>
        <v>0</v>
      </c>
      <c r="AC835" s="408">
        <f>M835-SUM(N835:AB835)</f>
        <v>0</v>
      </c>
      <c r="AD835" s="1766"/>
      <c r="AE835" s="1063"/>
      <c r="AF835" s="832"/>
    </row>
    <row r="836" spans="1:32" ht="27.75" customHeight="1" outlineLevel="1" x14ac:dyDescent="0.2">
      <c r="A836" s="11">
        <v>156</v>
      </c>
      <c r="B836" s="300"/>
      <c r="C836" s="298"/>
      <c r="D836" s="298"/>
      <c r="E836" s="299"/>
      <c r="F836" s="859" t="s">
        <v>123</v>
      </c>
      <c r="G836" s="860"/>
      <c r="H836" s="860"/>
      <c r="I836" s="860"/>
      <c r="J836" s="860"/>
      <c r="K836" s="860"/>
      <c r="L836" s="861"/>
      <c r="M836" s="408">
        <f t="shared" si="197"/>
        <v>0</v>
      </c>
      <c r="N836" s="420">
        <f>M836*(1-'Annexe 1. Taux de référence'!$E49)+N60*('Annexe 1. Taux de référence'!$E49)</f>
        <v>0</v>
      </c>
      <c r="O836" s="422">
        <f>O60*'Annexe 1. Taux de référence'!$E49</f>
        <v>0</v>
      </c>
      <c r="P836" s="422">
        <f>P60*'Annexe 1. Taux de référence'!$E49</f>
        <v>0</v>
      </c>
      <c r="Q836" s="421">
        <f>Q60*'Annexe 1. Taux de référence'!$E49</f>
        <v>0</v>
      </c>
      <c r="R836" s="419">
        <f>R60*'Annexe 1. Taux de référence'!$E49</f>
        <v>0</v>
      </c>
      <c r="S836" s="422">
        <f>S60*'Annexe 1. Taux de référence'!$E49</f>
        <v>0</v>
      </c>
      <c r="T836" s="422">
        <f>T60*'Annexe 1. Taux de référence'!$E49</f>
        <v>0</v>
      </c>
      <c r="U836" s="422">
        <f>U60*'Annexe 1. Taux de référence'!$E49</f>
        <v>0</v>
      </c>
      <c r="V836" s="422">
        <f>V60*'Annexe 1. Taux de référence'!$E49</f>
        <v>0</v>
      </c>
      <c r="W836" s="422">
        <f>W60*'Annexe 1. Taux de référence'!$E49</f>
        <v>0</v>
      </c>
      <c r="X836" s="422">
        <f>X60*'Annexe 1. Taux de référence'!$E49</f>
        <v>0</v>
      </c>
      <c r="Y836" s="422">
        <f>Y60*'Annexe 1. Taux de référence'!$E49</f>
        <v>0</v>
      </c>
      <c r="Z836" s="422">
        <f>Z60*'Annexe 1. Taux de référence'!$E49</f>
        <v>0</v>
      </c>
      <c r="AA836" s="422">
        <f>AA60*'Annexe 1. Taux de référence'!$E49</f>
        <v>0</v>
      </c>
      <c r="AB836" s="422">
        <f>AB60*'Annexe 1. Taux de référence'!$E49</f>
        <v>0</v>
      </c>
      <c r="AC836" s="408">
        <f>M836-SUM(N836:AB836)</f>
        <v>0</v>
      </c>
      <c r="AD836" s="1766"/>
      <c r="AE836" s="1063"/>
      <c r="AF836" s="832"/>
    </row>
    <row r="837" spans="1:32" ht="15" customHeight="1" outlineLevel="1" x14ac:dyDescent="0.2">
      <c r="A837" s="11">
        <v>157</v>
      </c>
      <c r="B837" s="300"/>
      <c r="C837" s="298"/>
      <c r="D837" s="298"/>
      <c r="E837" s="853" t="s">
        <v>546</v>
      </c>
      <c r="F837" s="854"/>
      <c r="G837" s="854"/>
      <c r="H837" s="854"/>
      <c r="I837" s="854"/>
      <c r="J837" s="854"/>
      <c r="K837" s="854"/>
      <c r="L837" s="855"/>
      <c r="M837" s="407">
        <f>SUBTOTAL(9,M838:M839)</f>
        <v>0</v>
      </c>
      <c r="N837" s="410">
        <f t="shared" ref="N837:AC837" si="198">SUBTOTAL(9,N838:N839)</f>
        <v>0</v>
      </c>
      <c r="O837" s="414">
        <f t="shared" si="198"/>
        <v>0</v>
      </c>
      <c r="P837" s="413">
        <f t="shared" si="198"/>
        <v>0</v>
      </c>
      <c r="Q837" s="415">
        <f t="shared" si="198"/>
        <v>0</v>
      </c>
      <c r="R837" s="410">
        <f t="shared" si="198"/>
        <v>0</v>
      </c>
      <c r="S837" s="413">
        <f t="shared" si="198"/>
        <v>0</v>
      </c>
      <c r="T837" s="414">
        <f t="shared" si="198"/>
        <v>0</v>
      </c>
      <c r="U837" s="413">
        <f t="shared" si="198"/>
        <v>0</v>
      </c>
      <c r="V837" s="414">
        <f t="shared" si="198"/>
        <v>0</v>
      </c>
      <c r="W837" s="413">
        <f t="shared" si="198"/>
        <v>0</v>
      </c>
      <c r="X837" s="414">
        <f t="shared" si="198"/>
        <v>0</v>
      </c>
      <c r="Y837" s="413">
        <f t="shared" si="198"/>
        <v>0</v>
      </c>
      <c r="Z837" s="414">
        <f t="shared" si="198"/>
        <v>0</v>
      </c>
      <c r="AA837" s="413">
        <f t="shared" si="198"/>
        <v>0</v>
      </c>
      <c r="AB837" s="424">
        <f t="shared" si="198"/>
        <v>0</v>
      </c>
      <c r="AC837" s="407">
        <f t="shared" si="198"/>
        <v>0</v>
      </c>
      <c r="AD837" s="1766"/>
      <c r="AE837" s="1063"/>
      <c r="AF837" s="832"/>
    </row>
    <row r="838" spans="1:32" ht="27.75" customHeight="1" outlineLevel="1" x14ac:dyDescent="0.2">
      <c r="A838" s="11">
        <v>158</v>
      </c>
      <c r="B838" s="300"/>
      <c r="C838" s="298"/>
      <c r="D838" s="298"/>
      <c r="E838" s="299"/>
      <c r="F838" s="856" t="s">
        <v>547</v>
      </c>
      <c r="G838" s="857"/>
      <c r="H838" s="857"/>
      <c r="I838" s="857"/>
      <c r="J838" s="857"/>
      <c r="K838" s="857"/>
      <c r="L838" s="858"/>
      <c r="M838" s="408">
        <f t="shared" ref="M838:M839" si="199">M62</f>
        <v>0</v>
      </c>
      <c r="N838" s="420">
        <f>M838*(1-'Annexe 1. Taux de référence'!$E51)+N62*('Annexe 1. Taux de référence'!$E51)</f>
        <v>0</v>
      </c>
      <c r="O838" s="422">
        <f>O62*'Annexe 1. Taux de référence'!$E51</f>
        <v>0</v>
      </c>
      <c r="P838" s="422">
        <f>P62*'Annexe 1. Taux de référence'!$E51</f>
        <v>0</v>
      </c>
      <c r="Q838" s="421">
        <f>Q62*'Annexe 1. Taux de référence'!$E51</f>
        <v>0</v>
      </c>
      <c r="R838" s="419">
        <f>R62*'Annexe 1. Taux de référence'!$E51</f>
        <v>0</v>
      </c>
      <c r="S838" s="422">
        <f>S62*'Annexe 1. Taux de référence'!$E51</f>
        <v>0</v>
      </c>
      <c r="T838" s="422">
        <f>T62*'Annexe 1. Taux de référence'!$E51</f>
        <v>0</v>
      </c>
      <c r="U838" s="422">
        <f>U62*'Annexe 1. Taux de référence'!$E51</f>
        <v>0</v>
      </c>
      <c r="V838" s="422">
        <f>V62*'Annexe 1. Taux de référence'!$E51</f>
        <v>0</v>
      </c>
      <c r="W838" s="422">
        <f>W62*'Annexe 1. Taux de référence'!$E51</f>
        <v>0</v>
      </c>
      <c r="X838" s="422">
        <f>X62*'Annexe 1. Taux de référence'!$E51</f>
        <v>0</v>
      </c>
      <c r="Y838" s="422">
        <f>Y62*'Annexe 1. Taux de référence'!$E51</f>
        <v>0</v>
      </c>
      <c r="Z838" s="422">
        <f>Z62*'Annexe 1. Taux de référence'!$E51</f>
        <v>0</v>
      </c>
      <c r="AA838" s="422">
        <f>AA62*'Annexe 1. Taux de référence'!$E51</f>
        <v>0</v>
      </c>
      <c r="AB838" s="422">
        <f>AB62*'Annexe 1. Taux de référence'!$E51</f>
        <v>0</v>
      </c>
      <c r="AC838" s="408">
        <f>M838-SUM(N838:AB838)</f>
        <v>0</v>
      </c>
      <c r="AD838" s="1766"/>
      <c r="AE838" s="1063"/>
      <c r="AF838" s="832"/>
    </row>
    <row r="839" spans="1:32" ht="15" customHeight="1" outlineLevel="1" x14ac:dyDescent="0.2">
      <c r="A839" s="11">
        <v>159</v>
      </c>
      <c r="B839" s="300"/>
      <c r="C839" s="298"/>
      <c r="D839" s="298"/>
      <c r="E839" s="299"/>
      <c r="F839" s="859" t="s">
        <v>570</v>
      </c>
      <c r="G839" s="860"/>
      <c r="H839" s="860"/>
      <c r="I839" s="860"/>
      <c r="J839" s="860"/>
      <c r="K839" s="860"/>
      <c r="L839" s="861"/>
      <c r="M839" s="408">
        <f t="shared" si="199"/>
        <v>0</v>
      </c>
      <c r="N839" s="420">
        <f>M839*(1-'Annexe 1. Taux de référence'!$E52)+N63*('Annexe 1. Taux de référence'!$E52)</f>
        <v>0</v>
      </c>
      <c r="O839" s="422">
        <f>O63*'Annexe 1. Taux de référence'!$E52</f>
        <v>0</v>
      </c>
      <c r="P839" s="422">
        <f>P63*'Annexe 1. Taux de référence'!$E52</f>
        <v>0</v>
      </c>
      <c r="Q839" s="421">
        <f>Q63*'Annexe 1. Taux de référence'!$E52</f>
        <v>0</v>
      </c>
      <c r="R839" s="419">
        <f>R63*'Annexe 1. Taux de référence'!$E52</f>
        <v>0</v>
      </c>
      <c r="S839" s="422">
        <f>S63*'Annexe 1. Taux de référence'!$E52</f>
        <v>0</v>
      </c>
      <c r="T839" s="422">
        <f>T63*'Annexe 1. Taux de référence'!$E52</f>
        <v>0</v>
      </c>
      <c r="U839" s="422">
        <f>U63*'Annexe 1. Taux de référence'!$E52</f>
        <v>0</v>
      </c>
      <c r="V839" s="422">
        <f>V63*'Annexe 1. Taux de référence'!$E52</f>
        <v>0</v>
      </c>
      <c r="W839" s="422">
        <f>W63*'Annexe 1. Taux de référence'!$E52</f>
        <v>0</v>
      </c>
      <c r="X839" s="422">
        <f>X63*'Annexe 1. Taux de référence'!$E52</f>
        <v>0</v>
      </c>
      <c r="Y839" s="422">
        <f>Y63*'Annexe 1. Taux de référence'!$E52</f>
        <v>0</v>
      </c>
      <c r="Z839" s="422">
        <f>Z63*'Annexe 1. Taux de référence'!$E52</f>
        <v>0</v>
      </c>
      <c r="AA839" s="422">
        <f>AA63*'Annexe 1. Taux de référence'!$E52</f>
        <v>0</v>
      </c>
      <c r="AB839" s="422">
        <f>AB63*'Annexe 1. Taux de référence'!$E52</f>
        <v>0</v>
      </c>
      <c r="AC839" s="408">
        <f>M839-SUM(N839:AB839)</f>
        <v>0</v>
      </c>
      <c r="AD839" s="1766"/>
      <c r="AE839" s="1063"/>
      <c r="AF839" s="832"/>
    </row>
    <row r="840" spans="1:32" ht="15" customHeight="1" outlineLevel="1" x14ac:dyDescent="0.2">
      <c r="A840" s="11">
        <v>160</v>
      </c>
      <c r="B840" s="300"/>
      <c r="C840" s="298"/>
      <c r="D840" s="298"/>
      <c r="E840" s="853" t="s">
        <v>548</v>
      </c>
      <c r="F840" s="854"/>
      <c r="G840" s="854"/>
      <c r="H840" s="854"/>
      <c r="I840" s="854"/>
      <c r="J840" s="854"/>
      <c r="K840" s="854"/>
      <c r="L840" s="855"/>
      <c r="M840" s="407">
        <f>SUBTOTAL(9,M841:M843)</f>
        <v>0</v>
      </c>
      <c r="N840" s="410">
        <f t="shared" ref="N840:AC840" si="200">SUBTOTAL(9,N841:N843)</f>
        <v>0</v>
      </c>
      <c r="O840" s="414">
        <f t="shared" si="200"/>
        <v>0</v>
      </c>
      <c r="P840" s="413">
        <f t="shared" si="200"/>
        <v>0</v>
      </c>
      <c r="Q840" s="415">
        <f t="shared" si="200"/>
        <v>0</v>
      </c>
      <c r="R840" s="410">
        <f t="shared" si="200"/>
        <v>0</v>
      </c>
      <c r="S840" s="413">
        <f t="shared" si="200"/>
        <v>0</v>
      </c>
      <c r="T840" s="414">
        <f t="shared" si="200"/>
        <v>0</v>
      </c>
      <c r="U840" s="413">
        <f t="shared" si="200"/>
        <v>0</v>
      </c>
      <c r="V840" s="414">
        <f t="shared" si="200"/>
        <v>0</v>
      </c>
      <c r="W840" s="413">
        <f t="shared" si="200"/>
        <v>0</v>
      </c>
      <c r="X840" s="414">
        <f t="shared" si="200"/>
        <v>0</v>
      </c>
      <c r="Y840" s="413">
        <f t="shared" si="200"/>
        <v>0</v>
      </c>
      <c r="Z840" s="414">
        <f t="shared" si="200"/>
        <v>0</v>
      </c>
      <c r="AA840" s="413">
        <f t="shared" si="200"/>
        <v>0</v>
      </c>
      <c r="AB840" s="424">
        <f t="shared" si="200"/>
        <v>0</v>
      </c>
      <c r="AC840" s="407">
        <f t="shared" si="200"/>
        <v>0</v>
      </c>
      <c r="AD840" s="1766"/>
      <c r="AE840" s="1063"/>
      <c r="AF840" s="832"/>
    </row>
    <row r="841" spans="1:32" ht="15" customHeight="1" outlineLevel="1" x14ac:dyDescent="0.2">
      <c r="A841" s="11">
        <v>161</v>
      </c>
      <c r="B841" s="300"/>
      <c r="C841" s="298"/>
      <c r="D841" s="298"/>
      <c r="E841" s="299"/>
      <c r="F841" s="856" t="s">
        <v>549</v>
      </c>
      <c r="G841" s="857"/>
      <c r="H841" s="857"/>
      <c r="I841" s="857"/>
      <c r="J841" s="857"/>
      <c r="K841" s="857"/>
      <c r="L841" s="858"/>
      <c r="M841" s="408">
        <f t="shared" ref="M841:M843" si="201">M65</f>
        <v>0</v>
      </c>
      <c r="N841" s="420">
        <f>M841*(1-'Annexe 1. Taux de référence'!$E54)+N65*('Annexe 1. Taux de référence'!$E54)</f>
        <v>0</v>
      </c>
      <c r="O841" s="422">
        <f>O65*'Annexe 1. Taux de référence'!$E54</f>
        <v>0</v>
      </c>
      <c r="P841" s="422">
        <f>P65*'Annexe 1. Taux de référence'!$E54</f>
        <v>0</v>
      </c>
      <c r="Q841" s="421">
        <f>Q65*'Annexe 1. Taux de référence'!$E54</f>
        <v>0</v>
      </c>
      <c r="R841" s="419">
        <f>R65*'Annexe 1. Taux de référence'!$E54</f>
        <v>0</v>
      </c>
      <c r="S841" s="422">
        <f>S65*'Annexe 1. Taux de référence'!$E54</f>
        <v>0</v>
      </c>
      <c r="T841" s="422">
        <f>T65*'Annexe 1. Taux de référence'!$E54</f>
        <v>0</v>
      </c>
      <c r="U841" s="422">
        <f>U65*'Annexe 1. Taux de référence'!$E54</f>
        <v>0</v>
      </c>
      <c r="V841" s="422">
        <f>V65*'Annexe 1. Taux de référence'!$E54</f>
        <v>0</v>
      </c>
      <c r="W841" s="422">
        <f>W65*'Annexe 1. Taux de référence'!$E54</f>
        <v>0</v>
      </c>
      <c r="X841" s="422">
        <f>X65*'Annexe 1. Taux de référence'!$E54</f>
        <v>0</v>
      </c>
      <c r="Y841" s="422">
        <f>Y65*'Annexe 1. Taux de référence'!$E54</f>
        <v>0</v>
      </c>
      <c r="Z841" s="422">
        <f>Z65*'Annexe 1. Taux de référence'!$E54</f>
        <v>0</v>
      </c>
      <c r="AA841" s="422">
        <f>AA65*'Annexe 1. Taux de référence'!$E54</f>
        <v>0</v>
      </c>
      <c r="AB841" s="422">
        <f>AB65*'Annexe 1. Taux de référence'!$E54</f>
        <v>0</v>
      </c>
      <c r="AC841" s="408">
        <f>M841-SUM(N841:AB841)</f>
        <v>0</v>
      </c>
      <c r="AD841" s="1766"/>
      <c r="AE841" s="1063"/>
      <c r="AF841" s="832"/>
    </row>
    <row r="842" spans="1:32" outlineLevel="1" x14ac:dyDescent="0.2">
      <c r="A842" s="11">
        <v>162</v>
      </c>
      <c r="B842" s="300"/>
      <c r="C842" s="295"/>
      <c r="D842" s="295"/>
      <c r="E842" s="295"/>
      <c r="F842" s="915" t="s">
        <v>574</v>
      </c>
      <c r="G842" s="916"/>
      <c r="H842" s="916"/>
      <c r="I842" s="916"/>
      <c r="J842" s="916"/>
      <c r="K842" s="916"/>
      <c r="L842" s="917"/>
      <c r="M842" s="408">
        <f t="shared" si="201"/>
        <v>0</v>
      </c>
      <c r="N842" s="420">
        <f>M842*(1-'Annexe 1. Taux de référence'!$E55)+N66*('Annexe 1. Taux de référence'!$E55)</f>
        <v>0</v>
      </c>
      <c r="O842" s="422">
        <f>O66*'Annexe 1. Taux de référence'!$E55</f>
        <v>0</v>
      </c>
      <c r="P842" s="422">
        <f>P66*'Annexe 1. Taux de référence'!$E55</f>
        <v>0</v>
      </c>
      <c r="Q842" s="421">
        <f>Q66*'Annexe 1. Taux de référence'!$E55</f>
        <v>0</v>
      </c>
      <c r="R842" s="419">
        <f>R66*'Annexe 1. Taux de référence'!$E55</f>
        <v>0</v>
      </c>
      <c r="S842" s="422">
        <f>S66*'Annexe 1. Taux de référence'!$E55</f>
        <v>0</v>
      </c>
      <c r="T842" s="422">
        <f>T66*'Annexe 1. Taux de référence'!$E55</f>
        <v>0</v>
      </c>
      <c r="U842" s="422">
        <f>U66*'Annexe 1. Taux de référence'!$E55</f>
        <v>0</v>
      </c>
      <c r="V842" s="422">
        <f>V66*'Annexe 1. Taux de référence'!$E55</f>
        <v>0</v>
      </c>
      <c r="W842" s="422">
        <f>W66*'Annexe 1. Taux de référence'!$E55</f>
        <v>0</v>
      </c>
      <c r="X842" s="422">
        <f>X66*'Annexe 1. Taux de référence'!$E55</f>
        <v>0</v>
      </c>
      <c r="Y842" s="422">
        <f>Y66*'Annexe 1. Taux de référence'!$E55</f>
        <v>0</v>
      </c>
      <c r="Z842" s="422">
        <f>Z66*'Annexe 1. Taux de référence'!$E55</f>
        <v>0</v>
      </c>
      <c r="AA842" s="422">
        <f>AA66*'Annexe 1. Taux de référence'!$E55</f>
        <v>0</v>
      </c>
      <c r="AB842" s="422">
        <f>AB66*'Annexe 1. Taux de référence'!$E55</f>
        <v>0</v>
      </c>
      <c r="AC842" s="408">
        <f>M842-SUM(N842:AB842)</f>
        <v>0</v>
      </c>
      <c r="AD842" s="1766"/>
      <c r="AE842" s="1063"/>
      <c r="AF842" s="832"/>
    </row>
    <row r="843" spans="1:32" ht="27.75" customHeight="1" outlineLevel="1" x14ac:dyDescent="0.2">
      <c r="A843" s="11">
        <v>163</v>
      </c>
      <c r="B843" s="300"/>
      <c r="C843" s="295"/>
      <c r="D843" s="295"/>
      <c r="E843" s="295"/>
      <c r="F843" s="859" t="s">
        <v>669</v>
      </c>
      <c r="G843" s="860"/>
      <c r="H843" s="860"/>
      <c r="I843" s="860"/>
      <c r="J843" s="860"/>
      <c r="K843" s="860"/>
      <c r="L843" s="861"/>
      <c r="M843" s="408">
        <f t="shared" si="201"/>
        <v>0</v>
      </c>
      <c r="N843" s="420">
        <f>M843*(1-'Annexe 1. Taux de référence'!$E56)+N67*('Annexe 1. Taux de référence'!$E56)</f>
        <v>0</v>
      </c>
      <c r="O843" s="422">
        <f>O67*'Annexe 1. Taux de référence'!$E56</f>
        <v>0</v>
      </c>
      <c r="P843" s="422">
        <f>P67*'Annexe 1. Taux de référence'!$E56</f>
        <v>0</v>
      </c>
      <c r="Q843" s="421">
        <f>Q67*'Annexe 1. Taux de référence'!$E56</f>
        <v>0</v>
      </c>
      <c r="R843" s="419">
        <f>R67*'Annexe 1. Taux de référence'!$E56</f>
        <v>0</v>
      </c>
      <c r="S843" s="422">
        <f>S67*'Annexe 1. Taux de référence'!$E56</f>
        <v>0</v>
      </c>
      <c r="T843" s="422">
        <f>T67*'Annexe 1. Taux de référence'!$E56</f>
        <v>0</v>
      </c>
      <c r="U843" s="422">
        <f>U67*'Annexe 1. Taux de référence'!$E56</f>
        <v>0</v>
      </c>
      <c r="V843" s="422">
        <f>V67*'Annexe 1. Taux de référence'!$E56</f>
        <v>0</v>
      </c>
      <c r="W843" s="422">
        <f>W67*'Annexe 1. Taux de référence'!$E56</f>
        <v>0</v>
      </c>
      <c r="X843" s="422">
        <f>X67*'Annexe 1. Taux de référence'!$E56</f>
        <v>0</v>
      </c>
      <c r="Y843" s="422">
        <f>Y67*'Annexe 1. Taux de référence'!$E56</f>
        <v>0</v>
      </c>
      <c r="Z843" s="422">
        <f>Z67*'Annexe 1. Taux de référence'!$E56</f>
        <v>0</v>
      </c>
      <c r="AA843" s="422">
        <f>AA67*'Annexe 1. Taux de référence'!$E56</f>
        <v>0</v>
      </c>
      <c r="AB843" s="422">
        <f>AB67*'Annexe 1. Taux de référence'!$E56</f>
        <v>0</v>
      </c>
      <c r="AC843" s="408">
        <f>M843-SUM(N843:AB843)</f>
        <v>0</v>
      </c>
      <c r="AD843" s="1767"/>
      <c r="AE843" s="834"/>
      <c r="AF843" s="835"/>
    </row>
    <row r="844" spans="1:32" outlineLevel="1" x14ac:dyDescent="0.2">
      <c r="A844" s="11">
        <v>164</v>
      </c>
      <c r="B844" s="300"/>
      <c r="C844" s="295"/>
      <c r="D844" s="844" t="s">
        <v>23</v>
      </c>
      <c r="E844" s="845"/>
      <c r="F844" s="845"/>
      <c r="G844" s="845"/>
      <c r="H844" s="845"/>
      <c r="I844" s="845"/>
      <c r="J844" s="845"/>
      <c r="K844" s="845"/>
      <c r="L844" s="845"/>
      <c r="M844" s="845"/>
      <c r="N844" s="845"/>
      <c r="O844" s="845"/>
      <c r="P844" s="845"/>
      <c r="Q844" s="845"/>
      <c r="R844" s="845"/>
      <c r="S844" s="845"/>
      <c r="T844" s="845"/>
      <c r="U844" s="845"/>
      <c r="V844" s="845"/>
      <c r="W844" s="845"/>
      <c r="X844" s="845"/>
      <c r="Y844" s="845"/>
      <c r="Z844" s="845"/>
      <c r="AA844" s="845"/>
      <c r="AB844" s="845"/>
      <c r="AC844" s="845"/>
      <c r="AD844" s="845"/>
      <c r="AE844" s="845"/>
      <c r="AF844" s="846"/>
    </row>
    <row r="845" spans="1:32" outlineLevel="1" x14ac:dyDescent="0.2">
      <c r="A845" s="11">
        <v>165</v>
      </c>
      <c r="B845" s="300"/>
      <c r="C845" s="295"/>
      <c r="D845" s="295"/>
      <c r="E845" s="1763" t="s">
        <v>126</v>
      </c>
      <c r="F845" s="1764"/>
      <c r="G845" s="1764"/>
      <c r="H845" s="1764"/>
      <c r="I845" s="1764"/>
      <c r="J845" s="1764"/>
      <c r="K845" s="1764"/>
      <c r="L845" s="1765"/>
      <c r="M845" s="407">
        <f>SUBTOTAL(9,M846:M847)</f>
        <v>0</v>
      </c>
      <c r="N845" s="410">
        <f t="shared" ref="N845:AC845" si="202">SUBTOTAL(9,N846:N847)</f>
        <v>0</v>
      </c>
      <c r="O845" s="414">
        <f t="shared" si="202"/>
        <v>0</v>
      </c>
      <c r="P845" s="413">
        <f t="shared" si="202"/>
        <v>0</v>
      </c>
      <c r="Q845" s="415">
        <f t="shared" si="202"/>
        <v>0</v>
      </c>
      <c r="R845" s="410">
        <f t="shared" si="202"/>
        <v>0</v>
      </c>
      <c r="S845" s="413">
        <f t="shared" si="202"/>
        <v>0</v>
      </c>
      <c r="T845" s="414">
        <f t="shared" si="202"/>
        <v>0</v>
      </c>
      <c r="U845" s="413">
        <f t="shared" si="202"/>
        <v>0</v>
      </c>
      <c r="V845" s="414">
        <f t="shared" si="202"/>
        <v>0</v>
      </c>
      <c r="W845" s="413">
        <f t="shared" si="202"/>
        <v>0</v>
      </c>
      <c r="X845" s="414">
        <f t="shared" si="202"/>
        <v>0</v>
      </c>
      <c r="Y845" s="413">
        <f t="shared" si="202"/>
        <v>0</v>
      </c>
      <c r="Z845" s="414">
        <f t="shared" si="202"/>
        <v>0</v>
      </c>
      <c r="AA845" s="413">
        <f t="shared" si="202"/>
        <v>0</v>
      </c>
      <c r="AB845" s="424">
        <f t="shared" si="202"/>
        <v>0</v>
      </c>
      <c r="AC845" s="407">
        <f t="shared" si="202"/>
        <v>0</v>
      </c>
      <c r="AD845" s="1689"/>
      <c r="AE845" s="828"/>
      <c r="AF845" s="829"/>
    </row>
    <row r="846" spans="1:32" outlineLevel="1" x14ac:dyDescent="0.2">
      <c r="A846" s="11">
        <v>166</v>
      </c>
      <c r="B846" s="300"/>
      <c r="C846" s="295"/>
      <c r="D846" s="295"/>
      <c r="E846" s="295"/>
      <c r="F846" s="856" t="s">
        <v>127</v>
      </c>
      <c r="G846" s="857"/>
      <c r="H846" s="857"/>
      <c r="I846" s="857"/>
      <c r="J846" s="857"/>
      <c r="K846" s="857"/>
      <c r="L846" s="858"/>
      <c r="M846" s="408">
        <f t="shared" ref="M846:M847" si="203">M70</f>
        <v>0</v>
      </c>
      <c r="N846" s="420">
        <f>M846*(1-'Annexe 1. Taux de référence'!$E59)+N70*('Annexe 1. Taux de référence'!$E59)</f>
        <v>0</v>
      </c>
      <c r="O846" s="422">
        <f>O70*'Annexe 1. Taux de référence'!$E59</f>
        <v>0</v>
      </c>
      <c r="P846" s="422">
        <f>P70*'Annexe 1. Taux de référence'!$E59</f>
        <v>0</v>
      </c>
      <c r="Q846" s="421">
        <f>Q70*'Annexe 1. Taux de référence'!$E59</f>
        <v>0</v>
      </c>
      <c r="R846" s="419">
        <f>R70*'Annexe 1. Taux de référence'!$E59</f>
        <v>0</v>
      </c>
      <c r="S846" s="422">
        <f>S70*'Annexe 1. Taux de référence'!$E59</f>
        <v>0</v>
      </c>
      <c r="T846" s="422">
        <f>T70*'Annexe 1. Taux de référence'!$E59</f>
        <v>0</v>
      </c>
      <c r="U846" s="422">
        <f>U70*'Annexe 1. Taux de référence'!$E59</f>
        <v>0</v>
      </c>
      <c r="V846" s="422">
        <f>V70*'Annexe 1. Taux de référence'!$E59</f>
        <v>0</v>
      </c>
      <c r="W846" s="422">
        <f>W70*'Annexe 1. Taux de référence'!$E59</f>
        <v>0</v>
      </c>
      <c r="X846" s="422">
        <f>X70*'Annexe 1. Taux de référence'!$E59</f>
        <v>0</v>
      </c>
      <c r="Y846" s="422">
        <f>Y70*'Annexe 1. Taux de référence'!$E59</f>
        <v>0</v>
      </c>
      <c r="Z846" s="422">
        <f>Z70*'Annexe 1. Taux de référence'!$E59</f>
        <v>0</v>
      </c>
      <c r="AA846" s="422">
        <f>AA70*'Annexe 1. Taux de référence'!$E59</f>
        <v>0</v>
      </c>
      <c r="AB846" s="422">
        <f>AB70*'Annexe 1. Taux de référence'!$E59</f>
        <v>0</v>
      </c>
      <c r="AC846" s="408">
        <f>M846-SUM(N846:AB846)</f>
        <v>0</v>
      </c>
      <c r="AD846" s="1766"/>
      <c r="AE846" s="1063"/>
      <c r="AF846" s="832"/>
    </row>
    <row r="847" spans="1:32" outlineLevel="1" x14ac:dyDescent="0.2">
      <c r="A847" s="11">
        <v>167</v>
      </c>
      <c r="B847" s="300"/>
      <c r="C847" s="295"/>
      <c r="D847" s="295"/>
      <c r="E847" s="295"/>
      <c r="F847" s="859" t="s">
        <v>128</v>
      </c>
      <c r="G847" s="860"/>
      <c r="H847" s="860"/>
      <c r="I847" s="860"/>
      <c r="J847" s="860"/>
      <c r="K847" s="860"/>
      <c r="L847" s="861"/>
      <c r="M847" s="408">
        <f t="shared" si="203"/>
        <v>0</v>
      </c>
      <c r="N847" s="420">
        <f>M847*(1-'Annexe 1. Taux de référence'!$E60)+N71*('Annexe 1. Taux de référence'!$E60)</f>
        <v>0</v>
      </c>
      <c r="O847" s="422">
        <f>O71*'Annexe 1. Taux de référence'!$E60</f>
        <v>0</v>
      </c>
      <c r="P847" s="422">
        <f>P71*'Annexe 1. Taux de référence'!$E60</f>
        <v>0</v>
      </c>
      <c r="Q847" s="421">
        <f>Q71*'Annexe 1. Taux de référence'!$E60</f>
        <v>0</v>
      </c>
      <c r="R847" s="419">
        <f>R71*'Annexe 1. Taux de référence'!$E60</f>
        <v>0</v>
      </c>
      <c r="S847" s="422">
        <f>S71*'Annexe 1. Taux de référence'!$E60</f>
        <v>0</v>
      </c>
      <c r="T847" s="422">
        <f>T71*'Annexe 1. Taux de référence'!$E60</f>
        <v>0</v>
      </c>
      <c r="U847" s="422">
        <f>U71*'Annexe 1. Taux de référence'!$E60</f>
        <v>0</v>
      </c>
      <c r="V847" s="422">
        <f>V71*'Annexe 1. Taux de référence'!$E60</f>
        <v>0</v>
      </c>
      <c r="W847" s="422">
        <f>W71*'Annexe 1. Taux de référence'!$E60</f>
        <v>0</v>
      </c>
      <c r="X847" s="422">
        <f>X71*'Annexe 1. Taux de référence'!$E60</f>
        <v>0</v>
      </c>
      <c r="Y847" s="422">
        <f>Y71*'Annexe 1. Taux de référence'!$E60</f>
        <v>0</v>
      </c>
      <c r="Z847" s="422">
        <f>Z71*'Annexe 1. Taux de référence'!$E60</f>
        <v>0</v>
      </c>
      <c r="AA847" s="422">
        <f>AA71*'Annexe 1. Taux de référence'!$E60</f>
        <v>0</v>
      </c>
      <c r="AB847" s="422">
        <f>AB71*'Annexe 1. Taux de référence'!$E60</f>
        <v>0</v>
      </c>
      <c r="AC847" s="408">
        <f>M847-SUM(N847:AB847)</f>
        <v>0</v>
      </c>
      <c r="AD847" s="1766"/>
      <c r="AE847" s="1063"/>
      <c r="AF847" s="832"/>
    </row>
    <row r="848" spans="1:32" outlineLevel="1" x14ac:dyDescent="0.2">
      <c r="A848" s="11">
        <v>168</v>
      </c>
      <c r="B848" s="300"/>
      <c r="C848" s="295"/>
      <c r="D848" s="295"/>
      <c r="E848" s="1760" t="s">
        <v>129</v>
      </c>
      <c r="F848" s="1761"/>
      <c r="G848" s="1761"/>
      <c r="H848" s="1761"/>
      <c r="I848" s="1761"/>
      <c r="J848" s="1761"/>
      <c r="K848" s="1761"/>
      <c r="L848" s="1762"/>
      <c r="M848" s="407">
        <f>SUBTOTAL(9,M849:M850)</f>
        <v>0</v>
      </c>
      <c r="N848" s="410">
        <f t="shared" ref="N848:AC848" si="204">SUBTOTAL(9,N849:N850)</f>
        <v>0</v>
      </c>
      <c r="O848" s="414">
        <f t="shared" si="204"/>
        <v>0</v>
      </c>
      <c r="P848" s="413">
        <f t="shared" si="204"/>
        <v>0</v>
      </c>
      <c r="Q848" s="415">
        <f t="shared" si="204"/>
        <v>0</v>
      </c>
      <c r="R848" s="410">
        <f t="shared" si="204"/>
        <v>0</v>
      </c>
      <c r="S848" s="413">
        <f t="shared" si="204"/>
        <v>0</v>
      </c>
      <c r="T848" s="414">
        <f t="shared" si="204"/>
        <v>0</v>
      </c>
      <c r="U848" s="413">
        <f t="shared" si="204"/>
        <v>0</v>
      </c>
      <c r="V848" s="414">
        <f t="shared" si="204"/>
        <v>0</v>
      </c>
      <c r="W848" s="413">
        <f t="shared" si="204"/>
        <v>0</v>
      </c>
      <c r="X848" s="414">
        <f t="shared" si="204"/>
        <v>0</v>
      </c>
      <c r="Y848" s="413">
        <f t="shared" si="204"/>
        <v>0</v>
      </c>
      <c r="Z848" s="414">
        <f t="shared" si="204"/>
        <v>0</v>
      </c>
      <c r="AA848" s="413">
        <f t="shared" si="204"/>
        <v>0</v>
      </c>
      <c r="AB848" s="424">
        <f t="shared" si="204"/>
        <v>0</v>
      </c>
      <c r="AC848" s="407">
        <f t="shared" si="204"/>
        <v>0</v>
      </c>
      <c r="AD848" s="1766"/>
      <c r="AE848" s="1063"/>
      <c r="AF848" s="832"/>
    </row>
    <row r="849" spans="1:32" outlineLevel="1" x14ac:dyDescent="0.2">
      <c r="A849" s="11">
        <v>169</v>
      </c>
      <c r="B849" s="300"/>
      <c r="C849" s="295"/>
      <c r="D849" s="295"/>
      <c r="E849" s="295"/>
      <c r="F849" s="856" t="s">
        <v>130</v>
      </c>
      <c r="G849" s="857"/>
      <c r="H849" s="857"/>
      <c r="I849" s="857"/>
      <c r="J849" s="857"/>
      <c r="K849" s="857"/>
      <c r="L849" s="858"/>
      <c r="M849" s="408">
        <f t="shared" ref="M849:M850" si="205">M73</f>
        <v>0</v>
      </c>
      <c r="N849" s="420">
        <f>M849*(1-'Annexe 1. Taux de référence'!$E62)+N73*('Annexe 1. Taux de référence'!$E62)</f>
        <v>0</v>
      </c>
      <c r="O849" s="422">
        <f>O73*'Annexe 1. Taux de référence'!$E62</f>
        <v>0</v>
      </c>
      <c r="P849" s="422">
        <f>P73*'Annexe 1. Taux de référence'!$E62</f>
        <v>0</v>
      </c>
      <c r="Q849" s="421">
        <f>Q73*'Annexe 1. Taux de référence'!$E62</f>
        <v>0</v>
      </c>
      <c r="R849" s="419">
        <f>R73*'Annexe 1. Taux de référence'!$E62</f>
        <v>0</v>
      </c>
      <c r="S849" s="422">
        <f>S73*'Annexe 1. Taux de référence'!$E62</f>
        <v>0</v>
      </c>
      <c r="T849" s="422">
        <f>T73*'Annexe 1. Taux de référence'!$E62</f>
        <v>0</v>
      </c>
      <c r="U849" s="422">
        <f>U73*'Annexe 1. Taux de référence'!$E62</f>
        <v>0</v>
      </c>
      <c r="V849" s="422">
        <f>V73*'Annexe 1. Taux de référence'!$E62</f>
        <v>0</v>
      </c>
      <c r="W849" s="422">
        <f>W73*'Annexe 1. Taux de référence'!$E62</f>
        <v>0</v>
      </c>
      <c r="X849" s="422">
        <f>X73*'Annexe 1. Taux de référence'!$E62</f>
        <v>0</v>
      </c>
      <c r="Y849" s="422">
        <f>Y73*'Annexe 1. Taux de référence'!$E62</f>
        <v>0</v>
      </c>
      <c r="Z849" s="422">
        <f>Z73*'Annexe 1. Taux de référence'!$E62</f>
        <v>0</v>
      </c>
      <c r="AA849" s="422">
        <f>AA73*'Annexe 1. Taux de référence'!$E62</f>
        <v>0</v>
      </c>
      <c r="AB849" s="422">
        <f>AB73*'Annexe 1. Taux de référence'!$E62</f>
        <v>0</v>
      </c>
      <c r="AC849" s="408">
        <f>M849-SUM(N849:AB849)</f>
        <v>0</v>
      </c>
      <c r="AD849" s="1766"/>
      <c r="AE849" s="1063"/>
      <c r="AF849" s="832"/>
    </row>
    <row r="850" spans="1:32" outlineLevel="1" x14ac:dyDescent="0.2">
      <c r="A850" s="11">
        <v>170</v>
      </c>
      <c r="B850" s="300"/>
      <c r="C850" s="295"/>
      <c r="D850" s="295"/>
      <c r="E850" s="295"/>
      <c r="F850" s="859" t="s">
        <v>131</v>
      </c>
      <c r="G850" s="860"/>
      <c r="H850" s="860"/>
      <c r="I850" s="860"/>
      <c r="J850" s="860"/>
      <c r="K850" s="860"/>
      <c r="L850" s="861"/>
      <c r="M850" s="408">
        <f t="shared" si="205"/>
        <v>0</v>
      </c>
      <c r="N850" s="420">
        <f>M850*(1-'Annexe 1. Taux de référence'!$E63)+N74*('Annexe 1. Taux de référence'!$E63)</f>
        <v>0</v>
      </c>
      <c r="O850" s="422">
        <f>O74*'Annexe 1. Taux de référence'!$E63</f>
        <v>0</v>
      </c>
      <c r="P850" s="422">
        <f>P74*'Annexe 1. Taux de référence'!$E63</f>
        <v>0</v>
      </c>
      <c r="Q850" s="421">
        <f>Q74*'Annexe 1. Taux de référence'!$E63</f>
        <v>0</v>
      </c>
      <c r="R850" s="419">
        <f>R74*'Annexe 1. Taux de référence'!$E63</f>
        <v>0</v>
      </c>
      <c r="S850" s="422">
        <f>S74*'Annexe 1. Taux de référence'!$E63</f>
        <v>0</v>
      </c>
      <c r="T850" s="422">
        <f>T74*'Annexe 1. Taux de référence'!$E63</f>
        <v>0</v>
      </c>
      <c r="U850" s="422">
        <f>U74*'Annexe 1. Taux de référence'!$E63</f>
        <v>0</v>
      </c>
      <c r="V850" s="422">
        <f>V74*'Annexe 1. Taux de référence'!$E63</f>
        <v>0</v>
      </c>
      <c r="W850" s="422">
        <f>W74*'Annexe 1. Taux de référence'!$E63</f>
        <v>0</v>
      </c>
      <c r="X850" s="422">
        <f>X74*'Annexe 1. Taux de référence'!$E63</f>
        <v>0</v>
      </c>
      <c r="Y850" s="422">
        <f>Y74*'Annexe 1. Taux de référence'!$E63</f>
        <v>0</v>
      </c>
      <c r="Z850" s="422">
        <f>Z74*'Annexe 1. Taux de référence'!$E63</f>
        <v>0</v>
      </c>
      <c r="AA850" s="422">
        <f>AA74*'Annexe 1. Taux de référence'!$E63</f>
        <v>0</v>
      </c>
      <c r="AB850" s="422">
        <f>AB74*'Annexe 1. Taux de référence'!$E63</f>
        <v>0</v>
      </c>
      <c r="AC850" s="408">
        <f>M850-SUM(N850:AB850)</f>
        <v>0</v>
      </c>
      <c r="AD850" s="1766"/>
      <c r="AE850" s="1063"/>
      <c r="AF850" s="832"/>
    </row>
    <row r="851" spans="1:32" outlineLevel="1" x14ac:dyDescent="0.2">
      <c r="A851" s="11">
        <v>171</v>
      </c>
      <c r="B851" s="300"/>
      <c r="C851" s="295"/>
      <c r="D851" s="295"/>
      <c r="E851" s="1760" t="s">
        <v>132</v>
      </c>
      <c r="F851" s="1761"/>
      <c r="G851" s="1761"/>
      <c r="H851" s="1761"/>
      <c r="I851" s="1761"/>
      <c r="J851" s="1761"/>
      <c r="K851" s="1761"/>
      <c r="L851" s="1762"/>
      <c r="M851" s="407">
        <f>SUBTOTAL(9,M852:M853)</f>
        <v>0</v>
      </c>
      <c r="N851" s="410">
        <f t="shared" ref="N851:AC851" si="206">SUBTOTAL(9,N852:N853)</f>
        <v>0</v>
      </c>
      <c r="O851" s="414">
        <f t="shared" si="206"/>
        <v>0</v>
      </c>
      <c r="P851" s="413">
        <f t="shared" si="206"/>
        <v>0</v>
      </c>
      <c r="Q851" s="415">
        <f t="shared" si="206"/>
        <v>0</v>
      </c>
      <c r="R851" s="410">
        <f t="shared" si="206"/>
        <v>0</v>
      </c>
      <c r="S851" s="413">
        <f t="shared" si="206"/>
        <v>0</v>
      </c>
      <c r="T851" s="414">
        <f t="shared" si="206"/>
        <v>0</v>
      </c>
      <c r="U851" s="413">
        <f t="shared" si="206"/>
        <v>0</v>
      </c>
      <c r="V851" s="414">
        <f t="shared" si="206"/>
        <v>0</v>
      </c>
      <c r="W851" s="413">
        <f t="shared" si="206"/>
        <v>0</v>
      </c>
      <c r="X851" s="414">
        <f t="shared" si="206"/>
        <v>0</v>
      </c>
      <c r="Y851" s="413">
        <f t="shared" si="206"/>
        <v>0</v>
      </c>
      <c r="Z851" s="414">
        <f t="shared" si="206"/>
        <v>0</v>
      </c>
      <c r="AA851" s="413">
        <f t="shared" si="206"/>
        <v>0</v>
      </c>
      <c r="AB851" s="424">
        <f t="shared" si="206"/>
        <v>0</v>
      </c>
      <c r="AC851" s="407">
        <f t="shared" si="206"/>
        <v>0</v>
      </c>
      <c r="AD851" s="1766"/>
      <c r="AE851" s="1063"/>
      <c r="AF851" s="832"/>
    </row>
    <row r="852" spans="1:32" outlineLevel="1" x14ac:dyDescent="0.2">
      <c r="A852" s="11">
        <v>172</v>
      </c>
      <c r="B852" s="300"/>
      <c r="C852" s="295"/>
      <c r="D852" s="295"/>
      <c r="E852" s="295"/>
      <c r="F852" s="856" t="s">
        <v>133</v>
      </c>
      <c r="G852" s="857"/>
      <c r="H852" s="857"/>
      <c r="I852" s="857"/>
      <c r="J852" s="857"/>
      <c r="K852" s="857"/>
      <c r="L852" s="858"/>
      <c r="M852" s="408">
        <f t="shared" ref="M852:M853" si="207">M76</f>
        <v>0</v>
      </c>
      <c r="N852" s="420">
        <f>M852*(1-'Annexe 1. Taux de référence'!$E65)+N76*('Annexe 1. Taux de référence'!$E65)</f>
        <v>0</v>
      </c>
      <c r="O852" s="422">
        <f>O76*'Annexe 1. Taux de référence'!$E65</f>
        <v>0</v>
      </c>
      <c r="P852" s="422">
        <f>P76*'Annexe 1. Taux de référence'!$E65</f>
        <v>0</v>
      </c>
      <c r="Q852" s="421">
        <f>Q76*'Annexe 1. Taux de référence'!$E65</f>
        <v>0</v>
      </c>
      <c r="R852" s="419">
        <f>R76*'Annexe 1. Taux de référence'!$E65</f>
        <v>0</v>
      </c>
      <c r="S852" s="422">
        <f>S76*'Annexe 1. Taux de référence'!$E65</f>
        <v>0</v>
      </c>
      <c r="T852" s="422">
        <f>T76*'Annexe 1. Taux de référence'!$E65</f>
        <v>0</v>
      </c>
      <c r="U852" s="422">
        <f>U76*'Annexe 1. Taux de référence'!$E65</f>
        <v>0</v>
      </c>
      <c r="V852" s="422">
        <f>V76*'Annexe 1. Taux de référence'!$E65</f>
        <v>0</v>
      </c>
      <c r="W852" s="422">
        <f>W76*'Annexe 1. Taux de référence'!$E65</f>
        <v>0</v>
      </c>
      <c r="X852" s="422">
        <f>X76*'Annexe 1. Taux de référence'!$E65</f>
        <v>0</v>
      </c>
      <c r="Y852" s="422">
        <f>Y76*'Annexe 1. Taux de référence'!$E65</f>
        <v>0</v>
      </c>
      <c r="Z852" s="422">
        <f>Z76*'Annexe 1. Taux de référence'!$E65</f>
        <v>0</v>
      </c>
      <c r="AA852" s="422">
        <f>AA76*'Annexe 1. Taux de référence'!$E65</f>
        <v>0</v>
      </c>
      <c r="AB852" s="422">
        <f>AB76*'Annexe 1. Taux de référence'!$E65</f>
        <v>0</v>
      </c>
      <c r="AC852" s="408">
        <f>M852-SUM(N852:AB852)</f>
        <v>0</v>
      </c>
      <c r="AD852" s="1766"/>
      <c r="AE852" s="1063"/>
      <c r="AF852" s="832"/>
    </row>
    <row r="853" spans="1:32" outlineLevel="1" x14ac:dyDescent="0.2">
      <c r="A853" s="11">
        <v>173</v>
      </c>
      <c r="B853" s="300"/>
      <c r="C853" s="295"/>
      <c r="D853" s="295"/>
      <c r="E853" s="295"/>
      <c r="F853" s="859" t="s">
        <v>134</v>
      </c>
      <c r="G853" s="860"/>
      <c r="H853" s="860"/>
      <c r="I853" s="860"/>
      <c r="J853" s="860"/>
      <c r="K853" s="860"/>
      <c r="L853" s="861"/>
      <c r="M853" s="408">
        <f t="shared" si="207"/>
        <v>0</v>
      </c>
      <c r="N853" s="420">
        <f>M853*(1-'Annexe 1. Taux de référence'!$E66)+N77*('Annexe 1. Taux de référence'!$E66)</f>
        <v>0</v>
      </c>
      <c r="O853" s="422">
        <f>O77*'Annexe 1. Taux de référence'!$E66</f>
        <v>0</v>
      </c>
      <c r="P853" s="422">
        <f>P77*'Annexe 1. Taux de référence'!$E66</f>
        <v>0</v>
      </c>
      <c r="Q853" s="421">
        <f>Q77*'Annexe 1. Taux de référence'!$E66</f>
        <v>0</v>
      </c>
      <c r="R853" s="419">
        <f>R77*'Annexe 1. Taux de référence'!$E66</f>
        <v>0</v>
      </c>
      <c r="S853" s="422">
        <f>S77*'Annexe 1. Taux de référence'!$E66</f>
        <v>0</v>
      </c>
      <c r="T853" s="422">
        <f>T77*'Annexe 1. Taux de référence'!$E66</f>
        <v>0</v>
      </c>
      <c r="U853" s="422">
        <f>U77*'Annexe 1. Taux de référence'!$E66</f>
        <v>0</v>
      </c>
      <c r="V853" s="422">
        <f>V77*'Annexe 1. Taux de référence'!$E66</f>
        <v>0</v>
      </c>
      <c r="W853" s="422">
        <f>W77*'Annexe 1. Taux de référence'!$E66</f>
        <v>0</v>
      </c>
      <c r="X853" s="422">
        <f>X77*'Annexe 1. Taux de référence'!$E66</f>
        <v>0</v>
      </c>
      <c r="Y853" s="422">
        <f>Y77*'Annexe 1. Taux de référence'!$E66</f>
        <v>0</v>
      </c>
      <c r="Z853" s="422">
        <f>Z77*'Annexe 1. Taux de référence'!$E66</f>
        <v>0</v>
      </c>
      <c r="AA853" s="422">
        <f>AA77*'Annexe 1. Taux de référence'!$E66</f>
        <v>0</v>
      </c>
      <c r="AB853" s="422">
        <f>AB77*'Annexe 1. Taux de référence'!$E66</f>
        <v>0</v>
      </c>
      <c r="AC853" s="408">
        <f>M853-SUM(N853:AB853)</f>
        <v>0</v>
      </c>
      <c r="AD853" s="1766"/>
      <c r="AE853" s="1063"/>
      <c r="AF853" s="832"/>
    </row>
    <row r="854" spans="1:32" outlineLevel="1" x14ac:dyDescent="0.2">
      <c r="A854" s="11">
        <v>174</v>
      </c>
      <c r="B854" s="300"/>
      <c r="C854" s="295"/>
      <c r="D854" s="295"/>
      <c r="E854" s="1760" t="s">
        <v>135</v>
      </c>
      <c r="F854" s="1761"/>
      <c r="G854" s="1761"/>
      <c r="H854" s="1761"/>
      <c r="I854" s="1761"/>
      <c r="J854" s="1761"/>
      <c r="K854" s="1761"/>
      <c r="L854" s="1762"/>
      <c r="M854" s="407">
        <f>SUBTOTAL(9,M855:M856)</f>
        <v>0</v>
      </c>
      <c r="N854" s="410">
        <f t="shared" ref="N854:AC854" si="208">SUBTOTAL(9,N855:N856)</f>
        <v>0</v>
      </c>
      <c r="O854" s="414">
        <f t="shared" si="208"/>
        <v>0</v>
      </c>
      <c r="P854" s="413">
        <f t="shared" si="208"/>
        <v>0</v>
      </c>
      <c r="Q854" s="415">
        <f t="shared" si="208"/>
        <v>0</v>
      </c>
      <c r="R854" s="410">
        <f t="shared" si="208"/>
        <v>0</v>
      </c>
      <c r="S854" s="413">
        <f t="shared" si="208"/>
        <v>0</v>
      </c>
      <c r="T854" s="414">
        <f t="shared" si="208"/>
        <v>0</v>
      </c>
      <c r="U854" s="413">
        <f t="shared" si="208"/>
        <v>0</v>
      </c>
      <c r="V854" s="414">
        <f t="shared" si="208"/>
        <v>0</v>
      </c>
      <c r="W854" s="413">
        <f t="shared" si="208"/>
        <v>0</v>
      </c>
      <c r="X854" s="414">
        <f t="shared" si="208"/>
        <v>0</v>
      </c>
      <c r="Y854" s="413">
        <f t="shared" si="208"/>
        <v>0</v>
      </c>
      <c r="Z854" s="414">
        <f t="shared" si="208"/>
        <v>0</v>
      </c>
      <c r="AA854" s="413">
        <f t="shared" si="208"/>
        <v>0</v>
      </c>
      <c r="AB854" s="424">
        <f t="shared" si="208"/>
        <v>0</v>
      </c>
      <c r="AC854" s="407">
        <f t="shared" si="208"/>
        <v>0</v>
      </c>
      <c r="AD854" s="1766"/>
      <c r="AE854" s="1063"/>
      <c r="AF854" s="832"/>
    </row>
    <row r="855" spans="1:32" outlineLevel="1" x14ac:dyDescent="0.2">
      <c r="A855" s="11">
        <v>175</v>
      </c>
      <c r="B855" s="300"/>
      <c r="C855" s="295"/>
      <c r="D855" s="295"/>
      <c r="E855" s="295"/>
      <c r="F855" s="856" t="s">
        <v>136</v>
      </c>
      <c r="G855" s="857"/>
      <c r="H855" s="857"/>
      <c r="I855" s="857"/>
      <c r="J855" s="857"/>
      <c r="K855" s="857"/>
      <c r="L855" s="858"/>
      <c r="M855" s="408">
        <f t="shared" ref="M855:M856" si="209">M79</f>
        <v>0</v>
      </c>
      <c r="N855" s="420">
        <f>M855*(1-'Annexe 1. Taux de référence'!$E68)+N79*('Annexe 1. Taux de référence'!$E68)</f>
        <v>0</v>
      </c>
      <c r="O855" s="422">
        <f>O79*'Annexe 1. Taux de référence'!$E68</f>
        <v>0</v>
      </c>
      <c r="P855" s="422">
        <f>P79*'Annexe 1. Taux de référence'!$E68</f>
        <v>0</v>
      </c>
      <c r="Q855" s="421">
        <f>Q79*'Annexe 1. Taux de référence'!$E68</f>
        <v>0</v>
      </c>
      <c r="R855" s="419">
        <f>R79*'Annexe 1. Taux de référence'!$E68</f>
        <v>0</v>
      </c>
      <c r="S855" s="422">
        <f>S79*'Annexe 1. Taux de référence'!$E68</f>
        <v>0</v>
      </c>
      <c r="T855" s="422">
        <f>T79*'Annexe 1. Taux de référence'!$E68</f>
        <v>0</v>
      </c>
      <c r="U855" s="422">
        <f>U79*'Annexe 1. Taux de référence'!$E68</f>
        <v>0</v>
      </c>
      <c r="V855" s="422">
        <f>V79*'Annexe 1. Taux de référence'!$E68</f>
        <v>0</v>
      </c>
      <c r="W855" s="422">
        <f>W79*'Annexe 1. Taux de référence'!$E68</f>
        <v>0</v>
      </c>
      <c r="X855" s="422">
        <f>X79*'Annexe 1. Taux de référence'!$E68</f>
        <v>0</v>
      </c>
      <c r="Y855" s="422">
        <f>Y79*'Annexe 1. Taux de référence'!$E68</f>
        <v>0</v>
      </c>
      <c r="Z855" s="422">
        <f>Z79*'Annexe 1. Taux de référence'!$E68</f>
        <v>0</v>
      </c>
      <c r="AA855" s="422">
        <f>AA79*'Annexe 1. Taux de référence'!$E68</f>
        <v>0</v>
      </c>
      <c r="AB855" s="422">
        <f>AB79*'Annexe 1. Taux de référence'!$E68</f>
        <v>0</v>
      </c>
      <c r="AC855" s="408">
        <f>M855-SUM(N855:AB855)</f>
        <v>0</v>
      </c>
      <c r="AD855" s="1766"/>
      <c r="AE855" s="1063"/>
      <c r="AF855" s="832"/>
    </row>
    <row r="856" spans="1:32" outlineLevel="1" x14ac:dyDescent="0.2">
      <c r="A856" s="11">
        <v>176</v>
      </c>
      <c r="B856" s="300"/>
      <c r="C856" s="295"/>
      <c r="D856" s="295"/>
      <c r="E856" s="295"/>
      <c r="F856" s="859" t="s">
        <v>137</v>
      </c>
      <c r="G856" s="860"/>
      <c r="H856" s="860"/>
      <c r="I856" s="860"/>
      <c r="J856" s="860"/>
      <c r="K856" s="860"/>
      <c r="L856" s="861"/>
      <c r="M856" s="408">
        <f t="shared" si="209"/>
        <v>0</v>
      </c>
      <c r="N856" s="420">
        <f>M856*(1-'Annexe 1. Taux de référence'!$E69)+N80*('Annexe 1. Taux de référence'!$E69)</f>
        <v>0</v>
      </c>
      <c r="O856" s="422">
        <f>O80*'Annexe 1. Taux de référence'!$E69</f>
        <v>0</v>
      </c>
      <c r="P856" s="422">
        <f>P80*'Annexe 1. Taux de référence'!$E69</f>
        <v>0</v>
      </c>
      <c r="Q856" s="421">
        <f>Q80*'Annexe 1. Taux de référence'!$E69</f>
        <v>0</v>
      </c>
      <c r="R856" s="419">
        <f>R80*'Annexe 1. Taux de référence'!$E69</f>
        <v>0</v>
      </c>
      <c r="S856" s="422">
        <f>S80*'Annexe 1. Taux de référence'!$E69</f>
        <v>0</v>
      </c>
      <c r="T856" s="422">
        <f>T80*'Annexe 1. Taux de référence'!$E69</f>
        <v>0</v>
      </c>
      <c r="U856" s="422">
        <f>U80*'Annexe 1. Taux de référence'!$E69</f>
        <v>0</v>
      </c>
      <c r="V856" s="422">
        <f>V80*'Annexe 1. Taux de référence'!$E69</f>
        <v>0</v>
      </c>
      <c r="W856" s="422">
        <f>W80*'Annexe 1. Taux de référence'!$E69</f>
        <v>0</v>
      </c>
      <c r="X856" s="422">
        <f>X80*'Annexe 1. Taux de référence'!$E69</f>
        <v>0</v>
      </c>
      <c r="Y856" s="422">
        <f>Y80*'Annexe 1. Taux de référence'!$E69</f>
        <v>0</v>
      </c>
      <c r="Z856" s="422">
        <f>Z80*'Annexe 1. Taux de référence'!$E69</f>
        <v>0</v>
      </c>
      <c r="AA856" s="422">
        <f>AA80*'Annexe 1. Taux de référence'!$E69</f>
        <v>0</v>
      </c>
      <c r="AB856" s="422">
        <f>AB80*'Annexe 1. Taux de référence'!$E69</f>
        <v>0</v>
      </c>
      <c r="AC856" s="408">
        <f>M856-SUM(N856:AB856)</f>
        <v>0</v>
      </c>
      <c r="AD856" s="1766"/>
      <c r="AE856" s="1063"/>
      <c r="AF856" s="832"/>
    </row>
    <row r="857" spans="1:32" outlineLevel="1" x14ac:dyDescent="0.2">
      <c r="A857" s="11">
        <v>177</v>
      </c>
      <c r="B857" s="300"/>
      <c r="C857" s="295"/>
      <c r="D857" s="295"/>
      <c r="E857" s="1760" t="s">
        <v>550</v>
      </c>
      <c r="F857" s="1761"/>
      <c r="G857" s="1761"/>
      <c r="H857" s="1761"/>
      <c r="I857" s="1761"/>
      <c r="J857" s="1761"/>
      <c r="K857" s="1761"/>
      <c r="L857" s="1762"/>
      <c r="M857" s="407">
        <f>SUBTOTAL(9,M858:M859)</f>
        <v>0</v>
      </c>
      <c r="N857" s="410">
        <f t="shared" ref="N857:AC857" si="210">SUBTOTAL(9,N858:N859)</f>
        <v>0</v>
      </c>
      <c r="O857" s="414">
        <f t="shared" si="210"/>
        <v>0</v>
      </c>
      <c r="P857" s="413">
        <f t="shared" si="210"/>
        <v>0</v>
      </c>
      <c r="Q857" s="415">
        <f t="shared" si="210"/>
        <v>0</v>
      </c>
      <c r="R857" s="410">
        <f t="shared" si="210"/>
        <v>0</v>
      </c>
      <c r="S857" s="413">
        <f t="shared" si="210"/>
        <v>0</v>
      </c>
      <c r="T857" s="414">
        <f t="shared" si="210"/>
        <v>0</v>
      </c>
      <c r="U857" s="413">
        <f t="shared" si="210"/>
        <v>0</v>
      </c>
      <c r="V857" s="414">
        <f t="shared" si="210"/>
        <v>0</v>
      </c>
      <c r="W857" s="413">
        <f t="shared" si="210"/>
        <v>0</v>
      </c>
      <c r="X857" s="414">
        <f t="shared" si="210"/>
        <v>0</v>
      </c>
      <c r="Y857" s="413">
        <f t="shared" si="210"/>
        <v>0</v>
      </c>
      <c r="Z857" s="414">
        <f t="shared" si="210"/>
        <v>0</v>
      </c>
      <c r="AA857" s="413">
        <f t="shared" si="210"/>
        <v>0</v>
      </c>
      <c r="AB857" s="424">
        <f t="shared" si="210"/>
        <v>0</v>
      </c>
      <c r="AC857" s="407">
        <f t="shared" si="210"/>
        <v>0</v>
      </c>
      <c r="AD857" s="1766"/>
      <c r="AE857" s="1063"/>
      <c r="AF857" s="832"/>
    </row>
    <row r="858" spans="1:32" outlineLevel="1" x14ac:dyDescent="0.2">
      <c r="A858" s="11">
        <v>178</v>
      </c>
      <c r="B858" s="300"/>
      <c r="C858" s="295"/>
      <c r="D858" s="295"/>
      <c r="E858" s="295"/>
      <c r="F858" s="856" t="s">
        <v>551</v>
      </c>
      <c r="G858" s="857"/>
      <c r="H858" s="857"/>
      <c r="I858" s="857"/>
      <c r="J858" s="857"/>
      <c r="K858" s="857"/>
      <c r="L858" s="858"/>
      <c r="M858" s="408">
        <f t="shared" ref="M858:M859" si="211">M82</f>
        <v>0</v>
      </c>
      <c r="N858" s="420">
        <f>M858*(1-'Annexe 1. Taux de référence'!$E71)+N82*('Annexe 1. Taux de référence'!$E71)</f>
        <v>0</v>
      </c>
      <c r="O858" s="422">
        <f>O82*'Annexe 1. Taux de référence'!$E71</f>
        <v>0</v>
      </c>
      <c r="P858" s="422">
        <f>P82*'Annexe 1. Taux de référence'!$E71</f>
        <v>0</v>
      </c>
      <c r="Q858" s="421">
        <f>Q82*'Annexe 1. Taux de référence'!$E71</f>
        <v>0</v>
      </c>
      <c r="R858" s="419">
        <f>R82*'Annexe 1. Taux de référence'!$E71</f>
        <v>0</v>
      </c>
      <c r="S858" s="422">
        <f>S82*'Annexe 1. Taux de référence'!$E71</f>
        <v>0</v>
      </c>
      <c r="T858" s="422">
        <f>T82*'Annexe 1. Taux de référence'!$E71</f>
        <v>0</v>
      </c>
      <c r="U858" s="422">
        <f>U82*'Annexe 1. Taux de référence'!$E71</f>
        <v>0</v>
      </c>
      <c r="V858" s="422">
        <f>V82*'Annexe 1. Taux de référence'!$E71</f>
        <v>0</v>
      </c>
      <c r="W858" s="422">
        <f>W82*'Annexe 1. Taux de référence'!$E71</f>
        <v>0</v>
      </c>
      <c r="X858" s="422">
        <f>X82*'Annexe 1. Taux de référence'!$E71</f>
        <v>0</v>
      </c>
      <c r="Y858" s="422">
        <f>Y82*'Annexe 1. Taux de référence'!$E71</f>
        <v>0</v>
      </c>
      <c r="Z858" s="422">
        <f>Z82*'Annexe 1. Taux de référence'!$E71</f>
        <v>0</v>
      </c>
      <c r="AA858" s="422">
        <f>AA82*'Annexe 1. Taux de référence'!$E71</f>
        <v>0</v>
      </c>
      <c r="AB858" s="422">
        <f>AB82*'Annexe 1. Taux de référence'!$E71</f>
        <v>0</v>
      </c>
      <c r="AC858" s="408">
        <f>M858-SUM(N858:AB858)</f>
        <v>0</v>
      </c>
      <c r="AD858" s="1766"/>
      <c r="AE858" s="1063"/>
      <c r="AF858" s="832"/>
    </row>
    <row r="859" spans="1:32" outlineLevel="1" x14ac:dyDescent="0.2">
      <c r="A859" s="11">
        <v>179</v>
      </c>
      <c r="B859" s="300"/>
      <c r="C859" s="295"/>
      <c r="D859" s="295"/>
      <c r="E859" s="295"/>
      <c r="F859" s="859" t="s">
        <v>552</v>
      </c>
      <c r="G859" s="860"/>
      <c r="H859" s="860"/>
      <c r="I859" s="860"/>
      <c r="J859" s="860"/>
      <c r="K859" s="860"/>
      <c r="L859" s="861"/>
      <c r="M859" s="408">
        <f t="shared" si="211"/>
        <v>0</v>
      </c>
      <c r="N859" s="420">
        <f>M859*(1-'Annexe 1. Taux de référence'!$E72)+N83*('Annexe 1. Taux de référence'!$E72)</f>
        <v>0</v>
      </c>
      <c r="O859" s="422">
        <f>O83*'Annexe 1. Taux de référence'!$E72</f>
        <v>0</v>
      </c>
      <c r="P859" s="422">
        <f>P83*'Annexe 1. Taux de référence'!$E72</f>
        <v>0</v>
      </c>
      <c r="Q859" s="421">
        <f>Q83*'Annexe 1. Taux de référence'!$E72</f>
        <v>0</v>
      </c>
      <c r="R859" s="419">
        <f>R83*'Annexe 1. Taux de référence'!$E72</f>
        <v>0</v>
      </c>
      <c r="S859" s="422">
        <f>S83*'Annexe 1. Taux de référence'!$E72</f>
        <v>0</v>
      </c>
      <c r="T859" s="422">
        <f>T83*'Annexe 1. Taux de référence'!$E72</f>
        <v>0</v>
      </c>
      <c r="U859" s="422">
        <f>U83*'Annexe 1. Taux de référence'!$E72</f>
        <v>0</v>
      </c>
      <c r="V859" s="422">
        <f>V83*'Annexe 1. Taux de référence'!$E72</f>
        <v>0</v>
      </c>
      <c r="W859" s="422">
        <f>W83*'Annexe 1. Taux de référence'!$E72</f>
        <v>0</v>
      </c>
      <c r="X859" s="422">
        <f>X83*'Annexe 1. Taux de référence'!$E72</f>
        <v>0</v>
      </c>
      <c r="Y859" s="422">
        <f>Y83*'Annexe 1. Taux de référence'!$E72</f>
        <v>0</v>
      </c>
      <c r="Z859" s="422">
        <f>Z83*'Annexe 1. Taux de référence'!$E72</f>
        <v>0</v>
      </c>
      <c r="AA859" s="422">
        <f>AA83*'Annexe 1. Taux de référence'!$E72</f>
        <v>0</v>
      </c>
      <c r="AB859" s="422">
        <f>AB83*'Annexe 1. Taux de référence'!$E72</f>
        <v>0</v>
      </c>
      <c r="AC859" s="408">
        <f>M859-SUM(N859:AB859)</f>
        <v>0</v>
      </c>
      <c r="AD859" s="1766"/>
      <c r="AE859" s="1063"/>
      <c r="AF859" s="832"/>
    </row>
    <row r="860" spans="1:32" outlineLevel="1" x14ac:dyDescent="0.2">
      <c r="A860" s="11">
        <v>180</v>
      </c>
      <c r="B860" s="300"/>
      <c r="C860" s="295"/>
      <c r="D860" s="295"/>
      <c r="E860" s="1760" t="s">
        <v>553</v>
      </c>
      <c r="F860" s="1761"/>
      <c r="G860" s="1761"/>
      <c r="H860" s="1761"/>
      <c r="I860" s="1761"/>
      <c r="J860" s="1761"/>
      <c r="K860" s="1761"/>
      <c r="L860" s="1762"/>
      <c r="M860" s="407">
        <f>SUBTOTAL(9,M861:M862)</f>
        <v>0</v>
      </c>
      <c r="N860" s="410">
        <f t="shared" ref="N860:AC860" si="212">SUBTOTAL(9,N861:N862)</f>
        <v>0</v>
      </c>
      <c r="O860" s="414">
        <f t="shared" si="212"/>
        <v>0</v>
      </c>
      <c r="P860" s="413">
        <f t="shared" si="212"/>
        <v>0</v>
      </c>
      <c r="Q860" s="415">
        <f t="shared" si="212"/>
        <v>0</v>
      </c>
      <c r="R860" s="410">
        <f t="shared" si="212"/>
        <v>0</v>
      </c>
      <c r="S860" s="413">
        <f t="shared" si="212"/>
        <v>0</v>
      </c>
      <c r="T860" s="414">
        <f t="shared" si="212"/>
        <v>0</v>
      </c>
      <c r="U860" s="413">
        <f t="shared" si="212"/>
        <v>0</v>
      </c>
      <c r="V860" s="414">
        <f t="shared" si="212"/>
        <v>0</v>
      </c>
      <c r="W860" s="413">
        <f t="shared" si="212"/>
        <v>0</v>
      </c>
      <c r="X860" s="414">
        <f t="shared" si="212"/>
        <v>0</v>
      </c>
      <c r="Y860" s="413">
        <f t="shared" si="212"/>
        <v>0</v>
      </c>
      <c r="Z860" s="414">
        <f t="shared" si="212"/>
        <v>0</v>
      </c>
      <c r="AA860" s="413">
        <f t="shared" si="212"/>
        <v>0</v>
      </c>
      <c r="AB860" s="424">
        <f t="shared" si="212"/>
        <v>0</v>
      </c>
      <c r="AC860" s="407">
        <f t="shared" si="212"/>
        <v>0</v>
      </c>
      <c r="AD860" s="1766"/>
      <c r="AE860" s="1063"/>
      <c r="AF860" s="832"/>
    </row>
    <row r="861" spans="1:32" outlineLevel="1" x14ac:dyDescent="0.2">
      <c r="A861" s="11">
        <v>181</v>
      </c>
      <c r="B861" s="300"/>
      <c r="C861" s="295"/>
      <c r="D861" s="295"/>
      <c r="E861" s="295"/>
      <c r="F861" s="856" t="s">
        <v>554</v>
      </c>
      <c r="G861" s="857"/>
      <c r="H861" s="857"/>
      <c r="I861" s="857"/>
      <c r="J861" s="857"/>
      <c r="K861" s="857"/>
      <c r="L861" s="858"/>
      <c r="M861" s="408">
        <f t="shared" ref="M861:M862" si="213">M85</f>
        <v>0</v>
      </c>
      <c r="N861" s="420">
        <f>M861*(1-'Annexe 1. Taux de référence'!$E74)+N85*('Annexe 1. Taux de référence'!$E74)</f>
        <v>0</v>
      </c>
      <c r="O861" s="422">
        <f>O85*'Annexe 1. Taux de référence'!$E74</f>
        <v>0</v>
      </c>
      <c r="P861" s="422">
        <f>P85*'Annexe 1. Taux de référence'!$E74</f>
        <v>0</v>
      </c>
      <c r="Q861" s="421">
        <f>Q85*'Annexe 1. Taux de référence'!$E74</f>
        <v>0</v>
      </c>
      <c r="R861" s="419">
        <f>R85*'Annexe 1. Taux de référence'!$E74</f>
        <v>0</v>
      </c>
      <c r="S861" s="422">
        <f>S85*'Annexe 1. Taux de référence'!$E74</f>
        <v>0</v>
      </c>
      <c r="T861" s="422">
        <f>T85*'Annexe 1. Taux de référence'!$E74</f>
        <v>0</v>
      </c>
      <c r="U861" s="422">
        <f>U85*'Annexe 1. Taux de référence'!$E74</f>
        <v>0</v>
      </c>
      <c r="V861" s="422">
        <f>V85*'Annexe 1. Taux de référence'!$E74</f>
        <v>0</v>
      </c>
      <c r="W861" s="422">
        <f>W85*'Annexe 1. Taux de référence'!$E74</f>
        <v>0</v>
      </c>
      <c r="X861" s="422">
        <f>X85*'Annexe 1. Taux de référence'!$E74</f>
        <v>0</v>
      </c>
      <c r="Y861" s="422">
        <f>Y85*'Annexe 1. Taux de référence'!$E74</f>
        <v>0</v>
      </c>
      <c r="Z861" s="422">
        <f>Z85*'Annexe 1. Taux de référence'!$E74</f>
        <v>0</v>
      </c>
      <c r="AA861" s="422">
        <f>AA85*'Annexe 1. Taux de référence'!$E74</f>
        <v>0</v>
      </c>
      <c r="AB861" s="422">
        <f>AB85*'Annexe 1. Taux de référence'!$E74</f>
        <v>0</v>
      </c>
      <c r="AC861" s="408">
        <f>M861-SUM(N861:AB861)</f>
        <v>0</v>
      </c>
      <c r="AD861" s="1766"/>
      <c r="AE861" s="1063"/>
      <c r="AF861" s="832"/>
    </row>
    <row r="862" spans="1:32" outlineLevel="1" x14ac:dyDescent="0.2">
      <c r="A862" s="11">
        <v>182</v>
      </c>
      <c r="B862" s="300"/>
      <c r="C862" s="295"/>
      <c r="D862" s="295"/>
      <c r="E862" s="295"/>
      <c r="F862" s="859" t="s">
        <v>555</v>
      </c>
      <c r="G862" s="860"/>
      <c r="H862" s="860"/>
      <c r="I862" s="860"/>
      <c r="J862" s="860"/>
      <c r="K862" s="860"/>
      <c r="L862" s="861"/>
      <c r="M862" s="408">
        <f t="shared" si="213"/>
        <v>0</v>
      </c>
      <c r="N862" s="420">
        <f>M862*(1-'Annexe 1. Taux de référence'!$E75)+N86*('Annexe 1. Taux de référence'!$E75)</f>
        <v>0</v>
      </c>
      <c r="O862" s="422">
        <f>O86*'Annexe 1. Taux de référence'!$E75</f>
        <v>0</v>
      </c>
      <c r="P862" s="422">
        <f>P86*'Annexe 1. Taux de référence'!$E75</f>
        <v>0</v>
      </c>
      <c r="Q862" s="421">
        <f>Q86*'Annexe 1. Taux de référence'!$E75</f>
        <v>0</v>
      </c>
      <c r="R862" s="419">
        <f>R86*'Annexe 1. Taux de référence'!$E75</f>
        <v>0</v>
      </c>
      <c r="S862" s="422">
        <f>S86*'Annexe 1. Taux de référence'!$E75</f>
        <v>0</v>
      </c>
      <c r="T862" s="422">
        <f>T86*'Annexe 1. Taux de référence'!$E75</f>
        <v>0</v>
      </c>
      <c r="U862" s="422">
        <f>U86*'Annexe 1. Taux de référence'!$E75</f>
        <v>0</v>
      </c>
      <c r="V862" s="422">
        <f>V86*'Annexe 1. Taux de référence'!$E75</f>
        <v>0</v>
      </c>
      <c r="W862" s="422">
        <f>W86*'Annexe 1. Taux de référence'!$E75</f>
        <v>0</v>
      </c>
      <c r="X862" s="422">
        <f>X86*'Annexe 1. Taux de référence'!$E75</f>
        <v>0</v>
      </c>
      <c r="Y862" s="422">
        <f>Y86*'Annexe 1. Taux de référence'!$E75</f>
        <v>0</v>
      </c>
      <c r="Z862" s="422">
        <f>Z86*'Annexe 1. Taux de référence'!$E75</f>
        <v>0</v>
      </c>
      <c r="AA862" s="422">
        <f>AA86*'Annexe 1. Taux de référence'!$E75</f>
        <v>0</v>
      </c>
      <c r="AB862" s="422">
        <f>AB86*'Annexe 1. Taux de référence'!$E75</f>
        <v>0</v>
      </c>
      <c r="AC862" s="408">
        <f>M862-SUM(N862:AB862)</f>
        <v>0</v>
      </c>
      <c r="AD862" s="1767"/>
      <c r="AE862" s="834"/>
      <c r="AF862" s="835"/>
    </row>
    <row r="863" spans="1:32" outlineLevel="1" x14ac:dyDescent="0.2">
      <c r="A863" s="11">
        <v>183</v>
      </c>
      <c r="B863" s="300"/>
      <c r="C863" s="295"/>
      <c r="D863" s="844" t="s">
        <v>24</v>
      </c>
      <c r="E863" s="845"/>
      <c r="F863" s="845"/>
      <c r="G863" s="845"/>
      <c r="H863" s="845"/>
      <c r="I863" s="845"/>
      <c r="J863" s="845"/>
      <c r="K863" s="845"/>
      <c r="L863" s="846"/>
      <c r="M863" s="407">
        <f>SUBTOTAL(9,M864:M866)</f>
        <v>0</v>
      </c>
      <c r="N863" s="1188"/>
      <c r="O863" s="1188"/>
      <c r="P863" s="1419"/>
      <c r="Q863" s="415">
        <f>SUBTOTAL(9,Q864:Q866)</f>
        <v>0</v>
      </c>
      <c r="R863" s="410">
        <f>SUBTOTAL(9,R864:R866)</f>
        <v>0</v>
      </c>
      <c r="S863" s="413">
        <f>SUBTOTAL(9,S864:S866)</f>
        <v>0</v>
      </c>
      <c r="T863" s="414">
        <f>SUBTOTAL(9,T864:T866)</f>
        <v>0</v>
      </c>
      <c r="U863" s="1188"/>
      <c r="V863" s="1243"/>
      <c r="W863" s="1243"/>
      <c r="X863" s="1243"/>
      <c r="Y863" s="1243"/>
      <c r="Z863" s="1243"/>
      <c r="AA863" s="1243"/>
      <c r="AB863" s="1243"/>
      <c r="AC863" s="407">
        <f>SUBTOTAL(9,AC864:AC866)</f>
        <v>0</v>
      </c>
      <c r="AD863" s="1592"/>
      <c r="AE863" s="1593"/>
      <c r="AF863" s="1594"/>
    </row>
    <row r="864" spans="1:32" outlineLevel="1" x14ac:dyDescent="0.2">
      <c r="A864" s="11">
        <v>184</v>
      </c>
      <c r="B864" s="300"/>
      <c r="C864" s="295"/>
      <c r="D864" s="295"/>
      <c r="E864" s="295"/>
      <c r="F864" s="856" t="s">
        <v>156</v>
      </c>
      <c r="G864" s="857"/>
      <c r="H864" s="857"/>
      <c r="I864" s="857"/>
      <c r="J864" s="857"/>
      <c r="K864" s="857"/>
      <c r="L864" s="858"/>
      <c r="M864" s="408">
        <f t="shared" ref="M864:M866" si="214">M88</f>
        <v>0</v>
      </c>
      <c r="N864" s="1191"/>
      <c r="O864" s="1191"/>
      <c r="P864" s="1420"/>
      <c r="Q864" s="423">
        <f>M864*'Annexe 1. Taux de référence'!$R97</f>
        <v>0</v>
      </c>
      <c r="R864" s="1245"/>
      <c r="S864" s="1246"/>
      <c r="T864" s="1396"/>
      <c r="U864" s="1662"/>
      <c r="V864" s="1662"/>
      <c r="W864" s="1662"/>
      <c r="X864" s="1662"/>
      <c r="Y864" s="1662"/>
      <c r="Z864" s="1662"/>
      <c r="AA864" s="1662"/>
      <c r="AB864" s="1244"/>
      <c r="AC864" s="408">
        <f>M864-SUM(N864:AB864)</f>
        <v>0</v>
      </c>
      <c r="AD864" s="1689"/>
      <c r="AE864" s="828"/>
      <c r="AF864" s="829"/>
    </row>
    <row r="865" spans="1:32" outlineLevel="1" x14ac:dyDescent="0.2">
      <c r="A865" s="11">
        <v>185</v>
      </c>
      <c r="B865" s="300"/>
      <c r="C865" s="295"/>
      <c r="D865" s="295"/>
      <c r="E865" s="295"/>
      <c r="F865" s="915" t="s">
        <v>157</v>
      </c>
      <c r="G865" s="916"/>
      <c r="H865" s="916"/>
      <c r="I865" s="916"/>
      <c r="J865" s="916"/>
      <c r="K865" s="916"/>
      <c r="L865" s="917"/>
      <c r="M865" s="408">
        <f t="shared" si="214"/>
        <v>0</v>
      </c>
      <c r="N865" s="1221"/>
      <c r="O865" s="1221"/>
      <c r="P865" s="1221"/>
      <c r="Q865" s="1221"/>
      <c r="R865" s="419">
        <f>M865*'Annexe 1. Taux de référence'!S$98</f>
        <v>0</v>
      </c>
      <c r="S865" s="421">
        <f>M865*'Annexe 1. Taux de référence'!T$98</f>
        <v>0</v>
      </c>
      <c r="T865" s="422">
        <f>M865*'Annexe 1. Taux de référence'!U$98</f>
        <v>0</v>
      </c>
      <c r="U865" s="1662"/>
      <c r="V865" s="1662"/>
      <c r="W865" s="1662"/>
      <c r="X865" s="1662"/>
      <c r="Y865" s="1662"/>
      <c r="Z865" s="1662"/>
      <c r="AA865" s="1662"/>
      <c r="AB865" s="1244"/>
      <c r="AC865" s="408">
        <f>M865-SUM(N865:AB865)</f>
        <v>0</v>
      </c>
      <c r="AD865" s="1766"/>
      <c r="AE865" s="1063"/>
      <c r="AF865" s="832"/>
    </row>
    <row r="866" spans="1:32" outlineLevel="1" x14ac:dyDescent="0.2">
      <c r="A866" s="11">
        <v>186</v>
      </c>
      <c r="B866" s="300"/>
      <c r="C866" s="295"/>
      <c r="D866" s="295"/>
      <c r="E866" s="295"/>
      <c r="F866" s="859" t="s">
        <v>25</v>
      </c>
      <c r="G866" s="860"/>
      <c r="H866" s="860"/>
      <c r="I866" s="860"/>
      <c r="J866" s="860"/>
      <c r="K866" s="860"/>
      <c r="L866" s="861"/>
      <c r="M866" s="408">
        <f t="shared" si="214"/>
        <v>0</v>
      </c>
      <c r="N866" s="960"/>
      <c r="O866" s="960"/>
      <c r="P866" s="960"/>
      <c r="Q866" s="960"/>
      <c r="R866" s="960"/>
      <c r="S866" s="960"/>
      <c r="T866" s="960"/>
      <c r="U866" s="961"/>
      <c r="V866" s="961"/>
      <c r="W866" s="961"/>
      <c r="X866" s="961"/>
      <c r="Y866" s="961"/>
      <c r="Z866" s="961"/>
      <c r="AA866" s="961"/>
      <c r="AB866" s="961"/>
      <c r="AC866" s="408">
        <f>M866-SUM(N866:AB866)</f>
        <v>0</v>
      </c>
      <c r="AD866" s="1767"/>
      <c r="AE866" s="834"/>
      <c r="AF866" s="835"/>
    </row>
    <row r="867" spans="1:32" outlineLevel="1" x14ac:dyDescent="0.2">
      <c r="A867" s="11">
        <v>187</v>
      </c>
      <c r="B867" s="300"/>
      <c r="C867" s="295"/>
      <c r="D867" s="844" t="s">
        <v>467</v>
      </c>
      <c r="E867" s="845"/>
      <c r="F867" s="845"/>
      <c r="G867" s="845"/>
      <c r="H867" s="845"/>
      <c r="I867" s="845"/>
      <c r="J867" s="845"/>
      <c r="K867" s="845"/>
      <c r="L867" s="846"/>
      <c r="M867" s="407">
        <f>SUBTOTAL(9,M868:M869)</f>
        <v>0</v>
      </c>
      <c r="N867" s="410">
        <f t="shared" ref="N867:AC867" si="215">SUBTOTAL(9,N868:N869)</f>
        <v>0</v>
      </c>
      <c r="O867" s="414">
        <f t="shared" si="215"/>
        <v>0</v>
      </c>
      <c r="P867" s="413">
        <f t="shared" si="215"/>
        <v>0</v>
      </c>
      <c r="Q867" s="415">
        <f t="shared" si="215"/>
        <v>0</v>
      </c>
      <c r="R867" s="410">
        <f t="shared" si="215"/>
        <v>0</v>
      </c>
      <c r="S867" s="413">
        <f t="shared" si="215"/>
        <v>0</v>
      </c>
      <c r="T867" s="414">
        <f t="shared" si="215"/>
        <v>0</v>
      </c>
      <c r="U867" s="413">
        <f t="shared" si="215"/>
        <v>0</v>
      </c>
      <c r="V867" s="414">
        <f t="shared" si="215"/>
        <v>0</v>
      </c>
      <c r="W867" s="413">
        <f t="shared" si="215"/>
        <v>0</v>
      </c>
      <c r="X867" s="414">
        <f t="shared" si="215"/>
        <v>0</v>
      </c>
      <c r="Y867" s="413">
        <f t="shared" si="215"/>
        <v>0</v>
      </c>
      <c r="Z867" s="414">
        <f t="shared" si="215"/>
        <v>0</v>
      </c>
      <c r="AA867" s="413">
        <f t="shared" si="215"/>
        <v>0</v>
      </c>
      <c r="AB867" s="424">
        <f t="shared" si="215"/>
        <v>0</v>
      </c>
      <c r="AC867" s="407">
        <f t="shared" si="215"/>
        <v>0</v>
      </c>
      <c r="AD867" s="1592"/>
      <c r="AE867" s="1593"/>
      <c r="AF867" s="1594"/>
    </row>
    <row r="868" spans="1:32" outlineLevel="1" x14ac:dyDescent="0.2">
      <c r="A868" s="11">
        <v>188</v>
      </c>
      <c r="B868" s="300"/>
      <c r="C868" s="295"/>
      <c r="D868" s="295"/>
      <c r="E868" s="295"/>
      <c r="F868" s="856" t="s">
        <v>466</v>
      </c>
      <c r="G868" s="857"/>
      <c r="H868" s="857"/>
      <c r="I868" s="857"/>
      <c r="J868" s="857"/>
      <c r="K868" s="857"/>
      <c r="L868" s="858"/>
      <c r="M868" s="408">
        <f t="shared" ref="M868:AB869" si="216">M92</f>
        <v>0</v>
      </c>
      <c r="N868" s="420">
        <f t="shared" si="216"/>
        <v>0</v>
      </c>
      <c r="O868" s="422">
        <f t="shared" si="216"/>
        <v>0</v>
      </c>
      <c r="P868" s="422">
        <f t="shared" si="216"/>
        <v>0</v>
      </c>
      <c r="Q868" s="421">
        <f t="shared" si="216"/>
        <v>0</v>
      </c>
      <c r="R868" s="419">
        <f t="shared" si="216"/>
        <v>0</v>
      </c>
      <c r="S868" s="422">
        <f t="shared" si="216"/>
        <v>0</v>
      </c>
      <c r="T868" s="422">
        <f t="shared" si="216"/>
        <v>0</v>
      </c>
      <c r="U868" s="422">
        <f t="shared" si="216"/>
        <v>0</v>
      </c>
      <c r="V868" s="422">
        <f t="shared" si="216"/>
        <v>0</v>
      </c>
      <c r="W868" s="422">
        <f t="shared" si="216"/>
        <v>0</v>
      </c>
      <c r="X868" s="422">
        <f t="shared" si="216"/>
        <v>0</v>
      </c>
      <c r="Y868" s="422">
        <f t="shared" si="216"/>
        <v>0</v>
      </c>
      <c r="Z868" s="422">
        <f t="shared" si="216"/>
        <v>0</v>
      </c>
      <c r="AA868" s="422">
        <f t="shared" si="216"/>
        <v>0</v>
      </c>
      <c r="AB868" s="422">
        <f t="shared" si="216"/>
        <v>0</v>
      </c>
      <c r="AC868" s="408">
        <f>M868-SUM(N868:AB868)</f>
        <v>0</v>
      </c>
      <c r="AD868" s="1689"/>
      <c r="AE868" s="828"/>
      <c r="AF868" s="829"/>
    </row>
    <row r="869" spans="1:32" outlineLevel="1" x14ac:dyDescent="0.2">
      <c r="A869" s="11">
        <v>189</v>
      </c>
      <c r="B869" s="300"/>
      <c r="C869" s="295"/>
      <c r="D869" s="295"/>
      <c r="E869" s="295"/>
      <c r="F869" s="859" t="s">
        <v>576</v>
      </c>
      <c r="G869" s="860"/>
      <c r="H869" s="860"/>
      <c r="I869" s="860"/>
      <c r="J869" s="860"/>
      <c r="K869" s="860"/>
      <c r="L869" s="861"/>
      <c r="M869" s="408">
        <f t="shared" si="216"/>
        <v>0</v>
      </c>
      <c r="N869" s="420">
        <f t="shared" si="216"/>
        <v>0</v>
      </c>
      <c r="O869" s="422">
        <f t="shared" si="216"/>
        <v>0</v>
      </c>
      <c r="P869" s="422">
        <f t="shared" si="216"/>
        <v>0</v>
      </c>
      <c r="Q869" s="421">
        <f t="shared" si="216"/>
        <v>0</v>
      </c>
      <c r="R869" s="419">
        <f t="shared" si="216"/>
        <v>0</v>
      </c>
      <c r="S869" s="422">
        <f t="shared" si="216"/>
        <v>0</v>
      </c>
      <c r="T869" s="422">
        <f t="shared" si="216"/>
        <v>0</v>
      </c>
      <c r="U869" s="422">
        <f t="shared" si="216"/>
        <v>0</v>
      </c>
      <c r="V869" s="422">
        <f t="shared" si="216"/>
        <v>0</v>
      </c>
      <c r="W869" s="422">
        <f t="shared" si="216"/>
        <v>0</v>
      </c>
      <c r="X869" s="422">
        <f t="shared" si="216"/>
        <v>0</v>
      </c>
      <c r="Y869" s="422">
        <f t="shared" si="216"/>
        <v>0</v>
      </c>
      <c r="Z869" s="422">
        <f t="shared" si="216"/>
        <v>0</v>
      </c>
      <c r="AA869" s="422">
        <f t="shared" si="216"/>
        <v>0</v>
      </c>
      <c r="AB869" s="422">
        <f t="shared" si="216"/>
        <v>0</v>
      </c>
      <c r="AC869" s="408">
        <f>M869-SUM(N869:AB869)</f>
        <v>0</v>
      </c>
      <c r="AD869" s="1767"/>
      <c r="AE869" s="834"/>
      <c r="AF869" s="835"/>
    </row>
    <row r="870" spans="1:32" outlineLevel="1" x14ac:dyDescent="0.2">
      <c r="A870" s="11">
        <v>190</v>
      </c>
      <c r="B870" s="300"/>
      <c r="C870" s="1025" t="s">
        <v>26</v>
      </c>
      <c r="D870" s="1026"/>
      <c r="E870" s="1026"/>
      <c r="F870" s="1026"/>
      <c r="G870" s="1026"/>
      <c r="H870" s="1026"/>
      <c r="I870" s="1026"/>
      <c r="J870" s="1026"/>
      <c r="K870" s="1026"/>
      <c r="L870" s="1026"/>
      <c r="M870" s="1026"/>
      <c r="N870" s="1026"/>
      <c r="O870" s="1026"/>
      <c r="P870" s="1026"/>
      <c r="Q870" s="1026"/>
      <c r="R870" s="1026"/>
      <c r="S870" s="1026"/>
      <c r="T870" s="1026"/>
      <c r="U870" s="1026"/>
      <c r="V870" s="1026"/>
      <c r="W870" s="1026"/>
      <c r="X870" s="1026"/>
      <c r="Y870" s="1026"/>
      <c r="Z870" s="1026"/>
      <c r="AA870" s="1026"/>
      <c r="AB870" s="1026"/>
      <c r="AC870" s="1026"/>
      <c r="AD870" s="1026"/>
      <c r="AE870" s="1026"/>
      <c r="AF870" s="1027"/>
    </row>
    <row r="871" spans="1:32" outlineLevel="1" x14ac:dyDescent="0.2">
      <c r="A871" s="11">
        <v>191</v>
      </c>
      <c r="B871" s="300"/>
      <c r="C871" s="295"/>
      <c r="D871" s="844" t="s">
        <v>27</v>
      </c>
      <c r="E871" s="845"/>
      <c r="F871" s="845"/>
      <c r="G871" s="845"/>
      <c r="H871" s="845"/>
      <c r="I871" s="845"/>
      <c r="J871" s="845"/>
      <c r="K871" s="845"/>
      <c r="L871" s="845"/>
      <c r="M871" s="845"/>
      <c r="N871" s="845"/>
      <c r="O871" s="845"/>
      <c r="P871" s="845"/>
      <c r="Q871" s="845"/>
      <c r="R871" s="845"/>
      <c r="S871" s="845"/>
      <c r="T871" s="845"/>
      <c r="U871" s="845"/>
      <c r="V871" s="845"/>
      <c r="W871" s="845"/>
      <c r="X871" s="845"/>
      <c r="Y871" s="845"/>
      <c r="Z871" s="845"/>
      <c r="AA871" s="845"/>
      <c r="AB871" s="845"/>
      <c r="AC871" s="845"/>
      <c r="AD871" s="845"/>
      <c r="AE871" s="845"/>
      <c r="AF871" s="846"/>
    </row>
    <row r="872" spans="1:32" outlineLevel="1" x14ac:dyDescent="0.2">
      <c r="A872" s="11">
        <v>192</v>
      </c>
      <c r="B872" s="300"/>
      <c r="C872" s="295"/>
      <c r="D872" s="295"/>
      <c r="E872" s="918" t="s">
        <v>28</v>
      </c>
      <c r="F872" s="919"/>
      <c r="G872" s="919"/>
      <c r="H872" s="919"/>
      <c r="I872" s="919"/>
      <c r="J872" s="919"/>
      <c r="K872" s="919"/>
      <c r="L872" s="920"/>
      <c r="M872" s="407">
        <f>SUBTOTAL(9,M873:M876)</f>
        <v>0</v>
      </c>
      <c r="N872" s="410">
        <f t="shared" ref="N872:AC872" si="217">SUBTOTAL(9,N873:N876)</f>
        <v>0</v>
      </c>
      <c r="O872" s="414">
        <f t="shared" si="217"/>
        <v>0</v>
      </c>
      <c r="P872" s="413">
        <f t="shared" si="217"/>
        <v>0</v>
      </c>
      <c r="Q872" s="415">
        <f t="shared" si="217"/>
        <v>0</v>
      </c>
      <c r="R872" s="410">
        <f t="shared" si="217"/>
        <v>0</v>
      </c>
      <c r="S872" s="413">
        <f t="shared" si="217"/>
        <v>0</v>
      </c>
      <c r="T872" s="414">
        <f t="shared" si="217"/>
        <v>0</v>
      </c>
      <c r="U872" s="413">
        <f t="shared" si="217"/>
        <v>0</v>
      </c>
      <c r="V872" s="414">
        <f t="shared" si="217"/>
        <v>0</v>
      </c>
      <c r="W872" s="413">
        <f t="shared" si="217"/>
        <v>0</v>
      </c>
      <c r="X872" s="414">
        <f t="shared" si="217"/>
        <v>0</v>
      </c>
      <c r="Y872" s="413">
        <f t="shared" si="217"/>
        <v>0</v>
      </c>
      <c r="Z872" s="414">
        <f t="shared" si="217"/>
        <v>0</v>
      </c>
      <c r="AA872" s="413">
        <f t="shared" si="217"/>
        <v>0</v>
      </c>
      <c r="AB872" s="424">
        <f t="shared" si="217"/>
        <v>0</v>
      </c>
      <c r="AC872" s="407">
        <f t="shared" si="217"/>
        <v>0</v>
      </c>
      <c r="AD872" s="1689"/>
      <c r="AE872" s="828"/>
      <c r="AF872" s="829"/>
    </row>
    <row r="873" spans="1:32" ht="15" customHeight="1" outlineLevel="1" x14ac:dyDescent="0.2">
      <c r="A873" s="11">
        <v>193</v>
      </c>
      <c r="B873" s="300"/>
      <c r="C873" s="295"/>
      <c r="D873" s="295"/>
      <c r="E873" s="295"/>
      <c r="F873" s="856" t="s">
        <v>30</v>
      </c>
      <c r="G873" s="857"/>
      <c r="H873" s="857"/>
      <c r="I873" s="857"/>
      <c r="J873" s="857"/>
      <c r="K873" s="857"/>
      <c r="L873" s="858"/>
      <c r="M873" s="408">
        <f t="shared" ref="M873:AB876" si="218">M97</f>
        <v>0</v>
      </c>
      <c r="N873" s="420">
        <f>M873*(1-'Annexe 1. Taux de référence'!$E82)</f>
        <v>0</v>
      </c>
      <c r="O873" s="1390"/>
      <c r="P873" s="1393"/>
      <c r="Q873" s="1393"/>
      <c r="R873" s="1393"/>
      <c r="S873" s="1393"/>
      <c r="T873" s="1393"/>
      <c r="U873" s="1393"/>
      <c r="V873" s="1393"/>
      <c r="W873" s="1393"/>
      <c r="X873" s="1393"/>
      <c r="Y873" s="1393"/>
      <c r="Z873" s="1393"/>
      <c r="AA873" s="1393"/>
      <c r="AB873" s="1393"/>
      <c r="AC873" s="408">
        <f>M873-SUM(N873:AB873)</f>
        <v>0</v>
      </c>
      <c r="AD873" s="1766"/>
      <c r="AE873" s="1063"/>
      <c r="AF873" s="832"/>
    </row>
    <row r="874" spans="1:32" outlineLevel="1" x14ac:dyDescent="0.2">
      <c r="A874" s="11">
        <v>194</v>
      </c>
      <c r="B874" s="300"/>
      <c r="C874" s="295"/>
      <c r="D874" s="295"/>
      <c r="E874" s="295"/>
      <c r="F874" s="915" t="s">
        <v>29</v>
      </c>
      <c r="G874" s="916"/>
      <c r="H874" s="916"/>
      <c r="I874" s="916"/>
      <c r="J874" s="916"/>
      <c r="K874" s="916"/>
      <c r="L874" s="917"/>
      <c r="M874" s="408">
        <f t="shared" si="218"/>
        <v>0</v>
      </c>
      <c r="N874" s="420">
        <f>M874*(1-'Annexe 1. Taux de référence'!$E83)</f>
        <v>0</v>
      </c>
      <c r="O874" s="1394"/>
      <c r="P874" s="1395"/>
      <c r="Q874" s="1395"/>
      <c r="R874" s="1395"/>
      <c r="S874" s="1395"/>
      <c r="T874" s="1395"/>
      <c r="U874" s="1395"/>
      <c r="V874" s="1395"/>
      <c r="W874" s="1395"/>
      <c r="X874" s="1395"/>
      <c r="Y874" s="1395"/>
      <c r="Z874" s="1395"/>
      <c r="AA874" s="1395"/>
      <c r="AB874" s="1395"/>
      <c r="AC874" s="408">
        <f>M874-SUM(N874:AB874)</f>
        <v>0</v>
      </c>
      <c r="AD874" s="1766"/>
      <c r="AE874" s="1063"/>
      <c r="AF874" s="832"/>
    </row>
    <row r="875" spans="1:32" outlineLevel="1" x14ac:dyDescent="0.2">
      <c r="A875" s="11">
        <v>195</v>
      </c>
      <c r="B875" s="300"/>
      <c r="C875" s="295"/>
      <c r="D875" s="295"/>
      <c r="E875" s="295"/>
      <c r="F875" s="915" t="s">
        <v>31</v>
      </c>
      <c r="G875" s="916"/>
      <c r="H875" s="916"/>
      <c r="I875" s="916"/>
      <c r="J875" s="916"/>
      <c r="K875" s="916"/>
      <c r="L875" s="917"/>
      <c r="M875" s="408">
        <f t="shared" si="218"/>
        <v>0</v>
      </c>
      <c r="N875" s="419">
        <f t="shared" si="218"/>
        <v>0</v>
      </c>
      <c r="O875" s="422">
        <f t="shared" si="218"/>
        <v>0</v>
      </c>
      <c r="P875" s="422">
        <f t="shared" si="218"/>
        <v>0</v>
      </c>
      <c r="Q875" s="423">
        <f t="shared" si="218"/>
        <v>0</v>
      </c>
      <c r="R875" s="419">
        <f t="shared" si="218"/>
        <v>0</v>
      </c>
      <c r="S875" s="422">
        <f t="shared" si="218"/>
        <v>0</v>
      </c>
      <c r="T875" s="422">
        <f t="shared" si="218"/>
        <v>0</v>
      </c>
      <c r="U875" s="422">
        <f t="shared" si="218"/>
        <v>0</v>
      </c>
      <c r="V875" s="422">
        <f t="shared" si="218"/>
        <v>0</v>
      </c>
      <c r="W875" s="422">
        <f t="shared" si="218"/>
        <v>0</v>
      </c>
      <c r="X875" s="422">
        <f t="shared" si="218"/>
        <v>0</v>
      </c>
      <c r="Y875" s="422">
        <f t="shared" si="218"/>
        <v>0</v>
      </c>
      <c r="Z875" s="422">
        <f t="shared" si="218"/>
        <v>0</v>
      </c>
      <c r="AA875" s="422">
        <f t="shared" si="218"/>
        <v>0</v>
      </c>
      <c r="AB875" s="422">
        <f t="shared" si="218"/>
        <v>0</v>
      </c>
      <c r="AC875" s="408">
        <f>M875-SUM(N875:AB875)</f>
        <v>0</v>
      </c>
      <c r="AD875" s="1766"/>
      <c r="AE875" s="1063"/>
      <c r="AF875" s="832"/>
    </row>
    <row r="876" spans="1:32" outlineLevel="1" x14ac:dyDescent="0.2">
      <c r="A876" s="11">
        <v>196</v>
      </c>
      <c r="B876" s="300"/>
      <c r="C876" s="295"/>
      <c r="D876" s="295"/>
      <c r="E876" s="295"/>
      <c r="F876" s="859" t="s">
        <v>32</v>
      </c>
      <c r="G876" s="860"/>
      <c r="H876" s="860"/>
      <c r="I876" s="860"/>
      <c r="J876" s="860"/>
      <c r="K876" s="860"/>
      <c r="L876" s="861"/>
      <c r="M876" s="408">
        <f t="shared" si="218"/>
        <v>0</v>
      </c>
      <c r="N876" s="419">
        <f t="shared" si="218"/>
        <v>0</v>
      </c>
      <c r="O876" s="422">
        <f t="shared" si="218"/>
        <v>0</v>
      </c>
      <c r="P876" s="422">
        <f t="shared" si="218"/>
        <v>0</v>
      </c>
      <c r="Q876" s="423">
        <f t="shared" si="218"/>
        <v>0</v>
      </c>
      <c r="R876" s="419">
        <f t="shared" si="218"/>
        <v>0</v>
      </c>
      <c r="S876" s="422">
        <f t="shared" si="218"/>
        <v>0</v>
      </c>
      <c r="T876" s="422">
        <f t="shared" si="218"/>
        <v>0</v>
      </c>
      <c r="U876" s="422">
        <f t="shared" si="218"/>
        <v>0</v>
      </c>
      <c r="V876" s="422">
        <f t="shared" si="218"/>
        <v>0</v>
      </c>
      <c r="W876" s="422">
        <f t="shared" si="218"/>
        <v>0</v>
      </c>
      <c r="X876" s="422">
        <f t="shared" si="218"/>
        <v>0</v>
      </c>
      <c r="Y876" s="422">
        <f t="shared" si="218"/>
        <v>0</v>
      </c>
      <c r="Z876" s="422">
        <f t="shared" si="218"/>
        <v>0</v>
      </c>
      <c r="AA876" s="422">
        <f t="shared" si="218"/>
        <v>0</v>
      </c>
      <c r="AB876" s="422">
        <f t="shared" si="218"/>
        <v>0</v>
      </c>
      <c r="AC876" s="408">
        <f>M876-SUM(N876:AB876)</f>
        <v>0</v>
      </c>
      <c r="AD876" s="1766"/>
      <c r="AE876" s="1063"/>
      <c r="AF876" s="832"/>
    </row>
    <row r="877" spans="1:32" outlineLevel="1" x14ac:dyDescent="0.2">
      <c r="A877" s="11">
        <v>197</v>
      </c>
      <c r="B877" s="300"/>
      <c r="C877" s="295"/>
      <c r="D877" s="295"/>
      <c r="E877" s="853" t="s">
        <v>33</v>
      </c>
      <c r="F877" s="854"/>
      <c r="G877" s="854"/>
      <c r="H877" s="854"/>
      <c r="I877" s="854"/>
      <c r="J877" s="854"/>
      <c r="K877" s="854"/>
      <c r="L877" s="855"/>
      <c r="M877" s="407">
        <f>SUBTOTAL(9,M878:M879)</f>
        <v>0</v>
      </c>
      <c r="N877" s="410">
        <f t="shared" ref="N877:AC877" si="219">SUBTOTAL(9,N878:N879)</f>
        <v>0</v>
      </c>
      <c r="O877" s="414">
        <f t="shared" si="219"/>
        <v>0</v>
      </c>
      <c r="P877" s="413">
        <f t="shared" si="219"/>
        <v>0</v>
      </c>
      <c r="Q877" s="415">
        <f t="shared" si="219"/>
        <v>0</v>
      </c>
      <c r="R877" s="410">
        <f t="shared" si="219"/>
        <v>0</v>
      </c>
      <c r="S877" s="413">
        <f t="shared" si="219"/>
        <v>0</v>
      </c>
      <c r="T877" s="414">
        <f t="shared" si="219"/>
        <v>0</v>
      </c>
      <c r="U877" s="413">
        <f t="shared" si="219"/>
        <v>0</v>
      </c>
      <c r="V877" s="414">
        <f t="shared" si="219"/>
        <v>0</v>
      </c>
      <c r="W877" s="413">
        <f t="shared" si="219"/>
        <v>0</v>
      </c>
      <c r="X877" s="414">
        <f t="shared" si="219"/>
        <v>0</v>
      </c>
      <c r="Y877" s="413">
        <f t="shared" si="219"/>
        <v>0</v>
      </c>
      <c r="Z877" s="414">
        <f t="shared" si="219"/>
        <v>0</v>
      </c>
      <c r="AA877" s="413">
        <f t="shared" si="219"/>
        <v>0</v>
      </c>
      <c r="AB877" s="424">
        <f t="shared" si="219"/>
        <v>0</v>
      </c>
      <c r="AC877" s="407">
        <f t="shared" si="219"/>
        <v>0</v>
      </c>
      <c r="AD877" s="1766"/>
      <c r="AE877" s="1063"/>
      <c r="AF877" s="832"/>
    </row>
    <row r="878" spans="1:32" outlineLevel="1" x14ac:dyDescent="0.2">
      <c r="A878" s="11">
        <v>198</v>
      </c>
      <c r="B878" s="300"/>
      <c r="C878" s="295"/>
      <c r="D878" s="295"/>
      <c r="E878" s="295"/>
      <c r="F878" s="856" t="s">
        <v>34</v>
      </c>
      <c r="G878" s="857"/>
      <c r="H878" s="857"/>
      <c r="I878" s="857"/>
      <c r="J878" s="857"/>
      <c r="K878" s="857"/>
      <c r="L878" s="858"/>
      <c r="M878" s="408">
        <f t="shared" ref="M878:Q879" si="220">M102</f>
        <v>0</v>
      </c>
      <c r="N878" s="1245"/>
      <c r="O878" s="1392"/>
      <c r="P878" s="1392"/>
      <c r="Q878" s="1392"/>
      <c r="R878" s="1392"/>
      <c r="S878" s="1392"/>
      <c r="T878" s="1392"/>
      <c r="U878" s="1392"/>
      <c r="V878" s="1392"/>
      <c r="W878" s="1392"/>
      <c r="X878" s="1392"/>
      <c r="Y878" s="1392"/>
      <c r="Z878" s="1392"/>
      <c r="AA878" s="1392"/>
      <c r="AB878" s="1392"/>
      <c r="AC878" s="408">
        <f>M878-SUM(N878:AB878)</f>
        <v>0</v>
      </c>
      <c r="AD878" s="1766"/>
      <c r="AE878" s="1063"/>
      <c r="AF878" s="832"/>
    </row>
    <row r="879" spans="1:32" outlineLevel="1" x14ac:dyDescent="0.2">
      <c r="A879" s="11">
        <v>199</v>
      </c>
      <c r="B879" s="300"/>
      <c r="C879" s="295"/>
      <c r="D879" s="295"/>
      <c r="E879" s="295"/>
      <c r="F879" s="859" t="s">
        <v>35</v>
      </c>
      <c r="G879" s="860"/>
      <c r="H879" s="860"/>
      <c r="I879" s="860"/>
      <c r="J879" s="860"/>
      <c r="K879" s="860"/>
      <c r="L879" s="861"/>
      <c r="M879" s="408">
        <f t="shared" si="220"/>
        <v>0</v>
      </c>
      <c r="N879" s="419">
        <f t="shared" si="220"/>
        <v>0</v>
      </c>
      <c r="O879" s="422">
        <f t="shared" si="220"/>
        <v>0</v>
      </c>
      <c r="P879" s="422">
        <f t="shared" si="220"/>
        <v>0</v>
      </c>
      <c r="Q879" s="423">
        <f t="shared" si="220"/>
        <v>0</v>
      </c>
      <c r="R879" s="419">
        <f>IF($AD103="contractuel",R103,SUM($N879:$Q879))</f>
        <v>0</v>
      </c>
      <c r="S879" s="422">
        <f t="shared" ref="S879:AB879" si="221">IF($AD103="contractuel",S103,SUM($N879:$Q879))</f>
        <v>0</v>
      </c>
      <c r="T879" s="422">
        <f t="shared" si="221"/>
        <v>0</v>
      </c>
      <c r="U879" s="422">
        <f t="shared" si="221"/>
        <v>0</v>
      </c>
      <c r="V879" s="422">
        <f t="shared" si="221"/>
        <v>0</v>
      </c>
      <c r="W879" s="422">
        <f t="shared" si="221"/>
        <v>0</v>
      </c>
      <c r="X879" s="422">
        <f t="shared" si="221"/>
        <v>0</v>
      </c>
      <c r="Y879" s="422">
        <f t="shared" si="221"/>
        <v>0</v>
      </c>
      <c r="Z879" s="422">
        <f t="shared" si="221"/>
        <v>0</v>
      </c>
      <c r="AA879" s="422">
        <f t="shared" si="221"/>
        <v>0</v>
      </c>
      <c r="AB879" s="422">
        <f t="shared" si="221"/>
        <v>0</v>
      </c>
      <c r="AC879" s="408">
        <f>M879-SUM(N879:AB879)</f>
        <v>0</v>
      </c>
      <c r="AD879" s="1766"/>
      <c r="AE879" s="1063"/>
      <c r="AF879" s="832"/>
    </row>
    <row r="880" spans="1:32" outlineLevel="1" x14ac:dyDescent="0.2">
      <c r="A880" s="11">
        <v>200</v>
      </c>
      <c r="B880" s="300"/>
      <c r="C880" s="295"/>
      <c r="D880" s="295"/>
      <c r="E880" s="853" t="s">
        <v>36</v>
      </c>
      <c r="F880" s="854"/>
      <c r="G880" s="854"/>
      <c r="H880" s="854"/>
      <c r="I880" s="854"/>
      <c r="J880" s="854"/>
      <c r="K880" s="854"/>
      <c r="L880" s="855"/>
      <c r="M880" s="407">
        <f>SUBTOTAL(9,M881:M882)</f>
        <v>0</v>
      </c>
      <c r="N880" s="410">
        <f t="shared" ref="N880:AC880" si="222">SUBTOTAL(9,N881:N882)</f>
        <v>0</v>
      </c>
      <c r="O880" s="414">
        <f t="shared" si="222"/>
        <v>0</v>
      </c>
      <c r="P880" s="413">
        <f t="shared" si="222"/>
        <v>0</v>
      </c>
      <c r="Q880" s="415">
        <f t="shared" si="222"/>
        <v>0</v>
      </c>
      <c r="R880" s="410">
        <f t="shared" si="222"/>
        <v>0</v>
      </c>
      <c r="S880" s="413">
        <f t="shared" si="222"/>
        <v>0</v>
      </c>
      <c r="T880" s="414">
        <f t="shared" si="222"/>
        <v>0</v>
      </c>
      <c r="U880" s="413">
        <f t="shared" si="222"/>
        <v>0</v>
      </c>
      <c r="V880" s="414">
        <f t="shared" si="222"/>
        <v>0</v>
      </c>
      <c r="W880" s="413">
        <f t="shared" si="222"/>
        <v>0</v>
      </c>
      <c r="X880" s="414">
        <f t="shared" si="222"/>
        <v>0</v>
      </c>
      <c r="Y880" s="413">
        <f t="shared" si="222"/>
        <v>0</v>
      </c>
      <c r="Z880" s="414">
        <f t="shared" si="222"/>
        <v>0</v>
      </c>
      <c r="AA880" s="413">
        <f t="shared" si="222"/>
        <v>0</v>
      </c>
      <c r="AB880" s="424">
        <f t="shared" si="222"/>
        <v>0</v>
      </c>
      <c r="AC880" s="407">
        <f t="shared" si="222"/>
        <v>0</v>
      </c>
      <c r="AD880" s="1766"/>
      <c r="AE880" s="1063"/>
      <c r="AF880" s="832"/>
    </row>
    <row r="881" spans="1:32" outlineLevel="1" x14ac:dyDescent="0.2">
      <c r="A881" s="11">
        <v>201</v>
      </c>
      <c r="B881" s="300"/>
      <c r="C881" s="295"/>
      <c r="D881" s="295"/>
      <c r="E881" s="295"/>
      <c r="F881" s="856" t="s">
        <v>37</v>
      </c>
      <c r="G881" s="857"/>
      <c r="H881" s="857"/>
      <c r="I881" s="857"/>
      <c r="J881" s="857"/>
      <c r="K881" s="857"/>
      <c r="L881" s="858"/>
      <c r="M881" s="408">
        <f t="shared" ref="M881:Q882" si="223">M105</f>
        <v>0</v>
      </c>
      <c r="N881" s="1245"/>
      <c r="O881" s="1392"/>
      <c r="P881" s="1392"/>
      <c r="Q881" s="1392"/>
      <c r="R881" s="1392"/>
      <c r="S881" s="1392"/>
      <c r="T881" s="1392"/>
      <c r="U881" s="1392"/>
      <c r="V881" s="1392"/>
      <c r="W881" s="1392"/>
      <c r="X881" s="1392"/>
      <c r="Y881" s="1392"/>
      <c r="Z881" s="1392"/>
      <c r="AA881" s="1392"/>
      <c r="AB881" s="1392"/>
      <c r="AC881" s="408">
        <f>M881-SUM(N881:AB881)</f>
        <v>0</v>
      </c>
      <c r="AD881" s="1766"/>
      <c r="AE881" s="1063"/>
      <c r="AF881" s="832"/>
    </row>
    <row r="882" spans="1:32" outlineLevel="1" x14ac:dyDescent="0.2">
      <c r="A882" s="11">
        <v>202</v>
      </c>
      <c r="B882" s="300"/>
      <c r="C882" s="295"/>
      <c r="D882" s="295"/>
      <c r="E882" s="295"/>
      <c r="F882" s="859" t="s">
        <v>38</v>
      </c>
      <c r="G882" s="860"/>
      <c r="H882" s="860"/>
      <c r="I882" s="860"/>
      <c r="J882" s="860"/>
      <c r="K882" s="860"/>
      <c r="L882" s="861"/>
      <c r="M882" s="408">
        <f t="shared" si="223"/>
        <v>0</v>
      </c>
      <c r="N882" s="419">
        <f t="shared" si="223"/>
        <v>0</v>
      </c>
      <c r="O882" s="422">
        <f t="shared" si="223"/>
        <v>0</v>
      </c>
      <c r="P882" s="422">
        <f t="shared" si="223"/>
        <v>0</v>
      </c>
      <c r="Q882" s="423">
        <f t="shared" si="223"/>
        <v>0</v>
      </c>
      <c r="R882" s="410">
        <f>IF($AD106="contractuel",R106,SUM($N882:$Q882))</f>
        <v>0</v>
      </c>
      <c r="S882" s="413">
        <f t="shared" ref="S882:AB882" si="224">IF($AD106="contractuel",S106,SUM($N882:$Q882))</f>
        <v>0</v>
      </c>
      <c r="T882" s="414">
        <f t="shared" si="224"/>
        <v>0</v>
      </c>
      <c r="U882" s="413">
        <f t="shared" si="224"/>
        <v>0</v>
      </c>
      <c r="V882" s="414">
        <f t="shared" si="224"/>
        <v>0</v>
      </c>
      <c r="W882" s="413">
        <f t="shared" si="224"/>
        <v>0</v>
      </c>
      <c r="X882" s="414">
        <f t="shared" si="224"/>
        <v>0</v>
      </c>
      <c r="Y882" s="413">
        <f t="shared" si="224"/>
        <v>0</v>
      </c>
      <c r="Z882" s="414">
        <f t="shared" si="224"/>
        <v>0</v>
      </c>
      <c r="AA882" s="413">
        <f t="shared" si="224"/>
        <v>0</v>
      </c>
      <c r="AB882" s="424">
        <f t="shared" si="224"/>
        <v>0</v>
      </c>
      <c r="AC882" s="408">
        <f>M882-SUM(N882:AB882)</f>
        <v>0</v>
      </c>
      <c r="AD882" s="1767"/>
      <c r="AE882" s="834"/>
      <c r="AF882" s="835"/>
    </row>
    <row r="883" spans="1:32" outlineLevel="1" x14ac:dyDescent="0.2">
      <c r="A883" s="11">
        <v>203</v>
      </c>
      <c r="B883" s="300"/>
      <c r="C883" s="295"/>
      <c r="D883" s="844" t="s">
        <v>39</v>
      </c>
      <c r="E883" s="845"/>
      <c r="F883" s="845"/>
      <c r="G883" s="845"/>
      <c r="H883" s="845"/>
      <c r="I883" s="845"/>
      <c r="J883" s="845"/>
      <c r="K883" s="845"/>
      <c r="L883" s="845"/>
      <c r="M883" s="845"/>
      <c r="N883" s="845"/>
      <c r="O883" s="845"/>
      <c r="P883" s="845"/>
      <c r="Q883" s="845"/>
      <c r="R883" s="845"/>
      <c r="S883" s="845"/>
      <c r="T883" s="845"/>
      <c r="U883" s="845"/>
      <c r="V883" s="845"/>
      <c r="W883" s="845"/>
      <c r="X883" s="845"/>
      <c r="Y883" s="845"/>
      <c r="Z883" s="845"/>
      <c r="AA883" s="845"/>
      <c r="AB883" s="845"/>
      <c r="AC883" s="845"/>
      <c r="AD883" s="845"/>
      <c r="AE883" s="845"/>
      <c r="AF883" s="846"/>
    </row>
    <row r="884" spans="1:32" outlineLevel="1" x14ac:dyDescent="0.2">
      <c r="A884" s="11">
        <v>204</v>
      </c>
      <c r="B884" s="300"/>
      <c r="C884" s="295"/>
      <c r="D884" s="295"/>
      <c r="E884" s="853" t="s">
        <v>40</v>
      </c>
      <c r="F884" s="854"/>
      <c r="G884" s="854"/>
      <c r="H884" s="854"/>
      <c r="I884" s="854"/>
      <c r="J884" s="854"/>
      <c r="K884" s="854"/>
      <c r="L884" s="855"/>
      <c r="M884" s="407">
        <f>SUBTOTAL(9,M885:M888)</f>
        <v>0</v>
      </c>
      <c r="N884" s="410">
        <f t="shared" ref="N884:AC884" si="225">SUBTOTAL(9,N885:N888)</f>
        <v>0</v>
      </c>
      <c r="O884" s="414">
        <f t="shared" si="225"/>
        <v>0</v>
      </c>
      <c r="P884" s="413">
        <f t="shared" si="225"/>
        <v>0</v>
      </c>
      <c r="Q884" s="415">
        <f t="shared" si="225"/>
        <v>0</v>
      </c>
      <c r="R884" s="410">
        <f t="shared" si="225"/>
        <v>0</v>
      </c>
      <c r="S884" s="413">
        <f t="shared" si="225"/>
        <v>0</v>
      </c>
      <c r="T884" s="414">
        <f t="shared" si="225"/>
        <v>0</v>
      </c>
      <c r="U884" s="413">
        <f t="shared" si="225"/>
        <v>0</v>
      </c>
      <c r="V884" s="414">
        <f t="shared" si="225"/>
        <v>0</v>
      </c>
      <c r="W884" s="413">
        <f t="shared" si="225"/>
        <v>0</v>
      </c>
      <c r="X884" s="414">
        <f t="shared" si="225"/>
        <v>0</v>
      </c>
      <c r="Y884" s="413">
        <f t="shared" si="225"/>
        <v>0</v>
      </c>
      <c r="Z884" s="414">
        <f t="shared" si="225"/>
        <v>0</v>
      </c>
      <c r="AA884" s="413">
        <f t="shared" si="225"/>
        <v>0</v>
      </c>
      <c r="AB884" s="424">
        <f t="shared" si="225"/>
        <v>0</v>
      </c>
      <c r="AC884" s="407">
        <f t="shared" si="225"/>
        <v>0</v>
      </c>
      <c r="AD884" s="1689"/>
      <c r="AE884" s="828"/>
      <c r="AF884" s="829"/>
    </row>
    <row r="885" spans="1:32" outlineLevel="1" x14ac:dyDescent="0.2">
      <c r="A885" s="11">
        <v>205</v>
      </c>
      <c r="B885" s="300"/>
      <c r="C885" s="295"/>
      <c r="D885" s="295"/>
      <c r="E885" s="295"/>
      <c r="F885" s="856" t="s">
        <v>41</v>
      </c>
      <c r="G885" s="857"/>
      <c r="H885" s="857"/>
      <c r="I885" s="857"/>
      <c r="J885" s="857"/>
      <c r="K885" s="857"/>
      <c r="L885" s="858"/>
      <c r="M885" s="408">
        <f t="shared" ref="M885:AB888" si="226">M109</f>
        <v>0</v>
      </c>
      <c r="N885" s="419">
        <f>M885*(1-'Annexe 1. Taux de référence'!$E86)</f>
        <v>0</v>
      </c>
      <c r="O885" s="1390"/>
      <c r="P885" s="1243"/>
      <c r="Q885" s="1243"/>
      <c r="R885" s="1243"/>
      <c r="S885" s="1243"/>
      <c r="T885" s="1243"/>
      <c r="U885" s="1243"/>
      <c r="V885" s="1243"/>
      <c r="W885" s="1243"/>
      <c r="X885" s="1243"/>
      <c r="Y885" s="1243"/>
      <c r="Z885" s="1243"/>
      <c r="AA885" s="1243"/>
      <c r="AB885" s="1243"/>
      <c r="AC885" s="408">
        <f t="shared" ref="AC885:AC902" si="227">M885-SUM(N885:AB885)</f>
        <v>0</v>
      </c>
      <c r="AD885" s="1766"/>
      <c r="AE885" s="1063"/>
      <c r="AF885" s="832"/>
    </row>
    <row r="886" spans="1:32" outlineLevel="1" x14ac:dyDescent="0.2">
      <c r="A886" s="11">
        <v>206</v>
      </c>
      <c r="B886" s="300"/>
      <c r="C886" s="295"/>
      <c r="D886" s="295"/>
      <c r="E886" s="295"/>
      <c r="F886" s="915" t="s">
        <v>42</v>
      </c>
      <c r="G886" s="916"/>
      <c r="H886" s="916"/>
      <c r="I886" s="916"/>
      <c r="J886" s="916"/>
      <c r="K886" s="916"/>
      <c r="L886" s="917"/>
      <c r="M886" s="408">
        <f t="shared" si="226"/>
        <v>0</v>
      </c>
      <c r="N886" s="419">
        <f>M886*(1-'Annexe 1. Taux de référence'!$E87)</f>
        <v>0</v>
      </c>
      <c r="O886" s="1391"/>
      <c r="P886" s="961"/>
      <c r="Q886" s="961"/>
      <c r="R886" s="961"/>
      <c r="S886" s="961"/>
      <c r="T886" s="961"/>
      <c r="U886" s="961"/>
      <c r="V886" s="961"/>
      <c r="W886" s="961"/>
      <c r="X886" s="961"/>
      <c r="Y886" s="961"/>
      <c r="Z886" s="961"/>
      <c r="AA886" s="961"/>
      <c r="AB886" s="961"/>
      <c r="AC886" s="408">
        <f t="shared" si="227"/>
        <v>0</v>
      </c>
      <c r="AD886" s="1766"/>
      <c r="AE886" s="1063"/>
      <c r="AF886" s="832"/>
    </row>
    <row r="887" spans="1:32" outlineLevel="1" x14ac:dyDescent="0.2">
      <c r="A887" s="11">
        <v>207</v>
      </c>
      <c r="B887" s="300"/>
      <c r="C887" s="295"/>
      <c r="D887" s="295"/>
      <c r="E887" s="295"/>
      <c r="F887" s="915" t="s">
        <v>43</v>
      </c>
      <c r="G887" s="916"/>
      <c r="H887" s="916"/>
      <c r="I887" s="916"/>
      <c r="J887" s="916"/>
      <c r="K887" s="916"/>
      <c r="L887" s="917"/>
      <c r="M887" s="408">
        <f t="shared" si="226"/>
        <v>0</v>
      </c>
      <c r="N887" s="419">
        <f t="shared" si="226"/>
        <v>0</v>
      </c>
      <c r="O887" s="422">
        <f t="shared" si="226"/>
        <v>0</v>
      </c>
      <c r="P887" s="422">
        <f t="shared" si="226"/>
        <v>0</v>
      </c>
      <c r="Q887" s="423">
        <f t="shared" si="226"/>
        <v>0</v>
      </c>
      <c r="R887" s="419">
        <f t="shared" si="226"/>
        <v>0</v>
      </c>
      <c r="S887" s="422">
        <f t="shared" si="226"/>
        <v>0</v>
      </c>
      <c r="T887" s="422">
        <f t="shared" si="226"/>
        <v>0</v>
      </c>
      <c r="U887" s="422">
        <f t="shared" si="226"/>
        <v>0</v>
      </c>
      <c r="V887" s="422">
        <f t="shared" si="226"/>
        <v>0</v>
      </c>
      <c r="W887" s="422">
        <f t="shared" si="226"/>
        <v>0</v>
      </c>
      <c r="X887" s="422">
        <f t="shared" si="226"/>
        <v>0</v>
      </c>
      <c r="Y887" s="422">
        <f t="shared" si="226"/>
        <v>0</v>
      </c>
      <c r="Z887" s="422">
        <f t="shared" si="226"/>
        <v>0</v>
      </c>
      <c r="AA887" s="422">
        <f t="shared" si="226"/>
        <v>0</v>
      </c>
      <c r="AB887" s="422">
        <f t="shared" si="226"/>
        <v>0</v>
      </c>
      <c r="AC887" s="408">
        <f t="shared" si="227"/>
        <v>0</v>
      </c>
      <c r="AD887" s="1766"/>
      <c r="AE887" s="1063"/>
      <c r="AF887" s="832"/>
    </row>
    <row r="888" spans="1:32" outlineLevel="1" x14ac:dyDescent="0.2">
      <c r="A888" s="11">
        <v>208</v>
      </c>
      <c r="B888" s="300"/>
      <c r="C888" s="295"/>
      <c r="D888" s="295"/>
      <c r="E888" s="295"/>
      <c r="F888" s="859" t="s">
        <v>44</v>
      </c>
      <c r="G888" s="860"/>
      <c r="H888" s="860"/>
      <c r="I888" s="860"/>
      <c r="J888" s="860"/>
      <c r="K888" s="860"/>
      <c r="L888" s="861"/>
      <c r="M888" s="408">
        <f t="shared" si="226"/>
        <v>0</v>
      </c>
      <c r="N888" s="419">
        <f t="shared" si="226"/>
        <v>0</v>
      </c>
      <c r="O888" s="422">
        <f t="shared" si="226"/>
        <v>0</v>
      </c>
      <c r="P888" s="422">
        <f t="shared" si="226"/>
        <v>0</v>
      </c>
      <c r="Q888" s="423">
        <f t="shared" si="226"/>
        <v>0</v>
      </c>
      <c r="R888" s="419">
        <f t="shared" si="226"/>
        <v>0</v>
      </c>
      <c r="S888" s="422">
        <f t="shared" si="226"/>
        <v>0</v>
      </c>
      <c r="T888" s="422">
        <f t="shared" si="226"/>
        <v>0</v>
      </c>
      <c r="U888" s="422">
        <f t="shared" si="226"/>
        <v>0</v>
      </c>
      <c r="V888" s="422">
        <f t="shared" si="226"/>
        <v>0</v>
      </c>
      <c r="W888" s="422">
        <f t="shared" si="226"/>
        <v>0</v>
      </c>
      <c r="X888" s="422">
        <f t="shared" si="226"/>
        <v>0</v>
      </c>
      <c r="Y888" s="422">
        <f t="shared" si="226"/>
        <v>0</v>
      </c>
      <c r="Z888" s="422">
        <f t="shared" si="226"/>
        <v>0</v>
      </c>
      <c r="AA888" s="422">
        <f t="shared" si="226"/>
        <v>0</v>
      </c>
      <c r="AB888" s="422">
        <f t="shared" si="226"/>
        <v>0</v>
      </c>
      <c r="AC888" s="408">
        <f t="shared" si="227"/>
        <v>0</v>
      </c>
      <c r="AD888" s="1766"/>
      <c r="AE888" s="1063"/>
      <c r="AF888" s="832"/>
    </row>
    <row r="889" spans="1:32" outlineLevel="1" x14ac:dyDescent="0.2">
      <c r="A889" s="11">
        <v>209</v>
      </c>
      <c r="B889" s="300"/>
      <c r="C889" s="295"/>
      <c r="D889" s="295"/>
      <c r="E889" s="853" t="s">
        <v>45</v>
      </c>
      <c r="F889" s="854"/>
      <c r="G889" s="854"/>
      <c r="H889" s="854"/>
      <c r="I889" s="854"/>
      <c r="J889" s="854"/>
      <c r="K889" s="854"/>
      <c r="L889" s="855"/>
      <c r="M889" s="407">
        <f>SUBTOTAL(9,M890:M891)</f>
        <v>0</v>
      </c>
      <c r="N889" s="410">
        <f t="shared" ref="N889:AC889" si="228">SUBTOTAL(9,N890:N891)</f>
        <v>0</v>
      </c>
      <c r="O889" s="414">
        <f t="shared" si="228"/>
        <v>0</v>
      </c>
      <c r="P889" s="413">
        <f t="shared" si="228"/>
        <v>0</v>
      </c>
      <c r="Q889" s="415">
        <f t="shared" si="228"/>
        <v>0</v>
      </c>
      <c r="R889" s="410">
        <f t="shared" si="228"/>
        <v>0</v>
      </c>
      <c r="S889" s="413">
        <f t="shared" si="228"/>
        <v>0</v>
      </c>
      <c r="T889" s="414">
        <f t="shared" si="228"/>
        <v>0</v>
      </c>
      <c r="U889" s="413">
        <f t="shared" si="228"/>
        <v>0</v>
      </c>
      <c r="V889" s="414">
        <f t="shared" si="228"/>
        <v>0</v>
      </c>
      <c r="W889" s="413">
        <f t="shared" si="228"/>
        <v>0</v>
      </c>
      <c r="X889" s="414">
        <f t="shared" si="228"/>
        <v>0</v>
      </c>
      <c r="Y889" s="413">
        <f t="shared" si="228"/>
        <v>0</v>
      </c>
      <c r="Z889" s="414">
        <f t="shared" si="228"/>
        <v>0</v>
      </c>
      <c r="AA889" s="413">
        <f t="shared" si="228"/>
        <v>0</v>
      </c>
      <c r="AB889" s="424">
        <f t="shared" si="228"/>
        <v>0</v>
      </c>
      <c r="AC889" s="407">
        <f t="shared" si="228"/>
        <v>0</v>
      </c>
      <c r="AD889" s="1766"/>
      <c r="AE889" s="1063"/>
      <c r="AF889" s="832"/>
    </row>
    <row r="890" spans="1:32" outlineLevel="1" x14ac:dyDescent="0.2">
      <c r="A890" s="11">
        <v>210</v>
      </c>
      <c r="B890" s="300"/>
      <c r="C890" s="295"/>
      <c r="D890" s="295"/>
      <c r="E890" s="295"/>
      <c r="F890" s="856" t="s">
        <v>46</v>
      </c>
      <c r="G890" s="857"/>
      <c r="H890" s="857"/>
      <c r="I890" s="857"/>
      <c r="J890" s="857"/>
      <c r="K890" s="857"/>
      <c r="L890" s="858"/>
      <c r="M890" s="408">
        <f t="shared" ref="M890:Q891" si="229">M114</f>
        <v>0</v>
      </c>
      <c r="N890" s="1245"/>
      <c r="O890" s="1392"/>
      <c r="P890" s="1392"/>
      <c r="Q890" s="1392"/>
      <c r="R890" s="1392"/>
      <c r="S890" s="1392"/>
      <c r="T890" s="1392"/>
      <c r="U890" s="1392"/>
      <c r="V890" s="1392"/>
      <c r="W890" s="1392"/>
      <c r="X890" s="1392"/>
      <c r="Y890" s="1392"/>
      <c r="Z890" s="1392"/>
      <c r="AA890" s="1392"/>
      <c r="AB890" s="1392"/>
      <c r="AC890" s="408">
        <f t="shared" si="227"/>
        <v>0</v>
      </c>
      <c r="AD890" s="1766"/>
      <c r="AE890" s="1063"/>
      <c r="AF890" s="832"/>
    </row>
    <row r="891" spans="1:32" outlineLevel="1" x14ac:dyDescent="0.2">
      <c r="A891" s="11">
        <v>211</v>
      </c>
      <c r="B891" s="300"/>
      <c r="C891" s="295"/>
      <c r="D891" s="295"/>
      <c r="E891" s="295"/>
      <c r="F891" s="859" t="s">
        <v>47</v>
      </c>
      <c r="G891" s="860"/>
      <c r="H891" s="860"/>
      <c r="I891" s="860"/>
      <c r="J891" s="860"/>
      <c r="K891" s="860"/>
      <c r="L891" s="861"/>
      <c r="M891" s="408">
        <f t="shared" si="229"/>
        <v>0</v>
      </c>
      <c r="N891" s="419">
        <f t="shared" si="229"/>
        <v>0</v>
      </c>
      <c r="O891" s="422">
        <f t="shared" si="229"/>
        <v>0</v>
      </c>
      <c r="P891" s="422">
        <f t="shared" si="229"/>
        <v>0</v>
      </c>
      <c r="Q891" s="423">
        <f t="shared" si="229"/>
        <v>0</v>
      </c>
      <c r="R891" s="419">
        <f>IF($AD115="contractuel",R115,SUM($N891:$Q891))</f>
        <v>0</v>
      </c>
      <c r="S891" s="422">
        <f t="shared" ref="S891:AB891" si="230">IF($AD115="contractuel",S115,SUM($N891:$Q891))</f>
        <v>0</v>
      </c>
      <c r="T891" s="422">
        <f t="shared" si="230"/>
        <v>0</v>
      </c>
      <c r="U891" s="422">
        <f t="shared" si="230"/>
        <v>0</v>
      </c>
      <c r="V891" s="422">
        <f t="shared" si="230"/>
        <v>0</v>
      </c>
      <c r="W891" s="422">
        <f t="shared" si="230"/>
        <v>0</v>
      </c>
      <c r="X891" s="422">
        <f t="shared" si="230"/>
        <v>0</v>
      </c>
      <c r="Y891" s="422">
        <f t="shared" si="230"/>
        <v>0</v>
      </c>
      <c r="Z891" s="422">
        <f t="shared" si="230"/>
        <v>0</v>
      </c>
      <c r="AA891" s="422">
        <f t="shared" si="230"/>
        <v>0</v>
      </c>
      <c r="AB891" s="422">
        <f t="shared" si="230"/>
        <v>0</v>
      </c>
      <c r="AC891" s="408">
        <f t="shared" si="227"/>
        <v>0</v>
      </c>
      <c r="AD891" s="1766"/>
      <c r="AE891" s="1063"/>
      <c r="AF891" s="832"/>
    </row>
    <row r="892" spans="1:32" outlineLevel="1" x14ac:dyDescent="0.2">
      <c r="A892" s="11">
        <v>212</v>
      </c>
      <c r="B892" s="300"/>
      <c r="C892" s="295"/>
      <c r="D892" s="295"/>
      <c r="E892" s="853" t="s">
        <v>48</v>
      </c>
      <c r="F892" s="854"/>
      <c r="G892" s="854"/>
      <c r="H892" s="854"/>
      <c r="I892" s="854"/>
      <c r="J892" s="854"/>
      <c r="K892" s="854"/>
      <c r="L892" s="855"/>
      <c r="M892" s="407">
        <f t="shared" ref="M892:AC892" si="231">SUBTOTAL(9,M893:M894)</f>
        <v>0</v>
      </c>
      <c r="N892" s="410">
        <f t="shared" si="231"/>
        <v>0</v>
      </c>
      <c r="O892" s="414">
        <f t="shared" si="231"/>
        <v>0</v>
      </c>
      <c r="P892" s="413">
        <f t="shared" si="231"/>
        <v>0</v>
      </c>
      <c r="Q892" s="415">
        <f t="shared" si="231"/>
        <v>0</v>
      </c>
      <c r="R892" s="410">
        <f t="shared" si="231"/>
        <v>0</v>
      </c>
      <c r="S892" s="413">
        <f t="shared" si="231"/>
        <v>0</v>
      </c>
      <c r="T892" s="414">
        <f t="shared" si="231"/>
        <v>0</v>
      </c>
      <c r="U892" s="413">
        <f t="shared" si="231"/>
        <v>0</v>
      </c>
      <c r="V892" s="414">
        <f t="shared" si="231"/>
        <v>0</v>
      </c>
      <c r="W892" s="413">
        <f t="shared" si="231"/>
        <v>0</v>
      </c>
      <c r="X892" s="414">
        <f t="shared" si="231"/>
        <v>0</v>
      </c>
      <c r="Y892" s="413">
        <f t="shared" si="231"/>
        <v>0</v>
      </c>
      <c r="Z892" s="414">
        <f t="shared" si="231"/>
        <v>0</v>
      </c>
      <c r="AA892" s="413">
        <f t="shared" si="231"/>
        <v>0</v>
      </c>
      <c r="AB892" s="424">
        <f t="shared" si="231"/>
        <v>0</v>
      </c>
      <c r="AC892" s="407">
        <f t="shared" si="231"/>
        <v>0</v>
      </c>
      <c r="AD892" s="1766"/>
      <c r="AE892" s="1063"/>
      <c r="AF892" s="832"/>
    </row>
    <row r="893" spans="1:32" outlineLevel="1" x14ac:dyDescent="0.2">
      <c r="A893" s="11">
        <v>213</v>
      </c>
      <c r="B893" s="300"/>
      <c r="C893" s="295"/>
      <c r="D893" s="295"/>
      <c r="E893" s="295"/>
      <c r="F893" s="856" t="s">
        <v>49</v>
      </c>
      <c r="G893" s="857"/>
      <c r="H893" s="857"/>
      <c r="I893" s="857"/>
      <c r="J893" s="857"/>
      <c r="K893" s="857"/>
      <c r="L893" s="858"/>
      <c r="M893" s="408">
        <f t="shared" ref="M893:Q894" si="232">M117</f>
        <v>0</v>
      </c>
      <c r="N893" s="1245"/>
      <c r="O893" s="1246"/>
      <c r="P893" s="1246"/>
      <c r="Q893" s="1246"/>
      <c r="R893" s="1246"/>
      <c r="S893" s="1246"/>
      <c r="T893" s="1246"/>
      <c r="U893" s="1246"/>
      <c r="V893" s="1246"/>
      <c r="W893" s="1246"/>
      <c r="X893" s="1246"/>
      <c r="Y893" s="1246"/>
      <c r="Z893" s="1246"/>
      <c r="AA893" s="1246"/>
      <c r="AB893" s="1246"/>
      <c r="AC893" s="408">
        <f t="shared" si="227"/>
        <v>0</v>
      </c>
      <c r="AD893" s="1766"/>
      <c r="AE893" s="1063"/>
      <c r="AF893" s="832"/>
    </row>
    <row r="894" spans="1:32" outlineLevel="1" x14ac:dyDescent="0.2">
      <c r="A894" s="11">
        <v>214</v>
      </c>
      <c r="B894" s="300"/>
      <c r="C894" s="295"/>
      <c r="D894" s="295"/>
      <c r="E894" s="295"/>
      <c r="F894" s="859" t="s">
        <v>50</v>
      </c>
      <c r="G894" s="860"/>
      <c r="H894" s="860"/>
      <c r="I894" s="860"/>
      <c r="J894" s="860"/>
      <c r="K894" s="860"/>
      <c r="L894" s="861"/>
      <c r="M894" s="408">
        <f t="shared" si="232"/>
        <v>0</v>
      </c>
      <c r="N894" s="419">
        <f t="shared" si="232"/>
        <v>0</v>
      </c>
      <c r="O894" s="422">
        <f t="shared" si="232"/>
        <v>0</v>
      </c>
      <c r="P894" s="422">
        <f t="shared" si="232"/>
        <v>0</v>
      </c>
      <c r="Q894" s="423">
        <f t="shared" si="232"/>
        <v>0</v>
      </c>
      <c r="R894" s="419">
        <f>IF($AD118="contractuel",R118,SUM($N894:$Q894))</f>
        <v>0</v>
      </c>
      <c r="S894" s="422">
        <f t="shared" ref="S894:AB894" si="233">IF($AD118="contractuel",S118,SUM($N894:$Q894))</f>
        <v>0</v>
      </c>
      <c r="T894" s="422">
        <f t="shared" si="233"/>
        <v>0</v>
      </c>
      <c r="U894" s="422">
        <f t="shared" si="233"/>
        <v>0</v>
      </c>
      <c r="V894" s="422">
        <f t="shared" si="233"/>
        <v>0</v>
      </c>
      <c r="W894" s="422">
        <f t="shared" si="233"/>
        <v>0</v>
      </c>
      <c r="X894" s="422">
        <f t="shared" si="233"/>
        <v>0</v>
      </c>
      <c r="Y894" s="422">
        <f t="shared" si="233"/>
        <v>0</v>
      </c>
      <c r="Z894" s="422">
        <f t="shared" si="233"/>
        <v>0</v>
      </c>
      <c r="AA894" s="422">
        <f t="shared" si="233"/>
        <v>0</v>
      </c>
      <c r="AB894" s="422">
        <f t="shared" si="233"/>
        <v>0</v>
      </c>
      <c r="AC894" s="408">
        <f t="shared" si="227"/>
        <v>0</v>
      </c>
      <c r="AD894" s="1767"/>
      <c r="AE894" s="834"/>
      <c r="AF894" s="835"/>
    </row>
    <row r="895" spans="1:32" outlineLevel="1" x14ac:dyDescent="0.2">
      <c r="A895" s="11">
        <v>215</v>
      </c>
      <c r="B895" s="300"/>
      <c r="C895" s="295"/>
      <c r="D895" s="844" t="s">
        <v>51</v>
      </c>
      <c r="E895" s="845"/>
      <c r="F895" s="845"/>
      <c r="G895" s="845"/>
      <c r="H895" s="845"/>
      <c r="I895" s="845"/>
      <c r="J895" s="845"/>
      <c r="K895" s="845"/>
      <c r="L895" s="846"/>
      <c r="M895" s="407">
        <f>SUBTOTAL(9,M896:M898)</f>
        <v>0</v>
      </c>
      <c r="N895" s="410">
        <f t="shared" ref="N895:AC895" si="234">SUBTOTAL(9,N896:N898)</f>
        <v>0</v>
      </c>
      <c r="O895" s="414">
        <f t="shared" si="234"/>
        <v>0</v>
      </c>
      <c r="P895" s="413">
        <f t="shared" si="234"/>
        <v>0</v>
      </c>
      <c r="Q895" s="415">
        <f t="shared" si="234"/>
        <v>0</v>
      </c>
      <c r="R895" s="410">
        <f t="shared" si="234"/>
        <v>0</v>
      </c>
      <c r="S895" s="413">
        <f t="shared" si="234"/>
        <v>0</v>
      </c>
      <c r="T895" s="414">
        <f t="shared" si="234"/>
        <v>0</v>
      </c>
      <c r="U895" s="413">
        <f t="shared" si="234"/>
        <v>0</v>
      </c>
      <c r="V895" s="414">
        <f t="shared" si="234"/>
        <v>0</v>
      </c>
      <c r="W895" s="413">
        <f t="shared" si="234"/>
        <v>0</v>
      </c>
      <c r="X895" s="414">
        <f t="shared" si="234"/>
        <v>0</v>
      </c>
      <c r="Y895" s="413">
        <f t="shared" si="234"/>
        <v>0</v>
      </c>
      <c r="Z895" s="414">
        <f t="shared" si="234"/>
        <v>0</v>
      </c>
      <c r="AA895" s="413">
        <f t="shared" si="234"/>
        <v>0</v>
      </c>
      <c r="AB895" s="424">
        <f t="shared" si="234"/>
        <v>0</v>
      </c>
      <c r="AC895" s="407">
        <f t="shared" si="234"/>
        <v>0</v>
      </c>
      <c r="AD895" s="1592"/>
      <c r="AE895" s="1593"/>
      <c r="AF895" s="1594"/>
    </row>
    <row r="896" spans="1:32" outlineLevel="1" x14ac:dyDescent="0.2">
      <c r="A896" s="11">
        <v>216</v>
      </c>
      <c r="B896" s="300"/>
      <c r="C896" s="295"/>
      <c r="D896" s="295"/>
      <c r="E896" s="295"/>
      <c r="F896" s="856" t="s">
        <v>52</v>
      </c>
      <c r="G896" s="857"/>
      <c r="H896" s="857"/>
      <c r="I896" s="857"/>
      <c r="J896" s="857"/>
      <c r="K896" s="857"/>
      <c r="L896" s="858"/>
      <c r="M896" s="408">
        <f t="shared" ref="M896:AB898" si="235">M120</f>
        <v>0</v>
      </c>
      <c r="N896" s="419">
        <f t="shared" si="235"/>
        <v>0</v>
      </c>
      <c r="O896" s="422">
        <f t="shared" si="235"/>
        <v>0</v>
      </c>
      <c r="P896" s="422">
        <f t="shared" si="235"/>
        <v>0</v>
      </c>
      <c r="Q896" s="423">
        <f t="shared" si="235"/>
        <v>0</v>
      </c>
      <c r="R896" s="419">
        <f t="shared" si="235"/>
        <v>0</v>
      </c>
      <c r="S896" s="422">
        <f t="shared" si="235"/>
        <v>0</v>
      </c>
      <c r="T896" s="422">
        <f t="shared" si="235"/>
        <v>0</v>
      </c>
      <c r="U896" s="422">
        <f t="shared" si="235"/>
        <v>0</v>
      </c>
      <c r="V896" s="422">
        <f t="shared" si="235"/>
        <v>0</v>
      </c>
      <c r="W896" s="422">
        <f t="shared" si="235"/>
        <v>0</v>
      </c>
      <c r="X896" s="422">
        <f t="shared" si="235"/>
        <v>0</v>
      </c>
      <c r="Y896" s="422">
        <f t="shared" si="235"/>
        <v>0</v>
      </c>
      <c r="Z896" s="422">
        <f t="shared" si="235"/>
        <v>0</v>
      </c>
      <c r="AA896" s="422">
        <f t="shared" si="235"/>
        <v>0</v>
      </c>
      <c r="AB896" s="422">
        <f t="shared" si="235"/>
        <v>0</v>
      </c>
      <c r="AC896" s="408">
        <f t="shared" si="227"/>
        <v>0</v>
      </c>
      <c r="AD896" s="1689"/>
      <c r="AE896" s="828"/>
      <c r="AF896" s="829"/>
    </row>
    <row r="897" spans="1:32" outlineLevel="1" x14ac:dyDescent="0.2">
      <c r="A897" s="11">
        <v>217</v>
      </c>
      <c r="B897" s="300"/>
      <c r="C897" s="295"/>
      <c r="D897" s="295"/>
      <c r="E897" s="295"/>
      <c r="F897" s="915" t="s">
        <v>55</v>
      </c>
      <c r="G897" s="916"/>
      <c r="H897" s="916"/>
      <c r="I897" s="916"/>
      <c r="J897" s="916"/>
      <c r="K897" s="916"/>
      <c r="L897" s="917"/>
      <c r="M897" s="408">
        <f t="shared" si="235"/>
        <v>0</v>
      </c>
      <c r="N897" s="419">
        <f t="shared" si="235"/>
        <v>0</v>
      </c>
      <c r="O897" s="422">
        <f t="shared" si="235"/>
        <v>0</v>
      </c>
      <c r="P897" s="422">
        <f t="shared" si="235"/>
        <v>0</v>
      </c>
      <c r="Q897" s="423">
        <f t="shared" si="235"/>
        <v>0</v>
      </c>
      <c r="R897" s="419">
        <f t="shared" si="235"/>
        <v>0</v>
      </c>
      <c r="S897" s="422">
        <f t="shared" si="235"/>
        <v>0</v>
      </c>
      <c r="T897" s="422">
        <f t="shared" si="235"/>
        <v>0</v>
      </c>
      <c r="U897" s="422">
        <f t="shared" si="235"/>
        <v>0</v>
      </c>
      <c r="V897" s="422">
        <f t="shared" si="235"/>
        <v>0</v>
      </c>
      <c r="W897" s="422">
        <f t="shared" si="235"/>
        <v>0</v>
      </c>
      <c r="X897" s="422">
        <f t="shared" si="235"/>
        <v>0</v>
      </c>
      <c r="Y897" s="422">
        <f t="shared" si="235"/>
        <v>0</v>
      </c>
      <c r="Z897" s="422">
        <f t="shared" si="235"/>
        <v>0</v>
      </c>
      <c r="AA897" s="422">
        <f t="shared" si="235"/>
        <v>0</v>
      </c>
      <c r="AB897" s="422">
        <f t="shared" si="235"/>
        <v>0</v>
      </c>
      <c r="AC897" s="408">
        <f t="shared" si="227"/>
        <v>0</v>
      </c>
      <c r="AD897" s="1766"/>
      <c r="AE897" s="1063"/>
      <c r="AF897" s="832"/>
    </row>
    <row r="898" spans="1:32" outlineLevel="1" x14ac:dyDescent="0.2">
      <c r="A898" s="11">
        <v>218</v>
      </c>
      <c r="B898" s="300"/>
      <c r="C898" s="295"/>
      <c r="D898" s="295"/>
      <c r="E898" s="295"/>
      <c r="F898" s="859" t="s">
        <v>56</v>
      </c>
      <c r="G898" s="860"/>
      <c r="H898" s="860"/>
      <c r="I898" s="860"/>
      <c r="J898" s="860"/>
      <c r="K898" s="860"/>
      <c r="L898" s="861"/>
      <c r="M898" s="408">
        <f t="shared" si="235"/>
        <v>0</v>
      </c>
      <c r="N898" s="1062"/>
      <c r="O898" s="1246"/>
      <c r="P898" s="1246"/>
      <c r="Q898" s="1246"/>
      <c r="R898" s="1246"/>
      <c r="S898" s="1246"/>
      <c r="T898" s="1246"/>
      <c r="U898" s="1246"/>
      <c r="V898" s="1246"/>
      <c r="W898" s="1246"/>
      <c r="X898" s="1246"/>
      <c r="Y898" s="1246"/>
      <c r="Z898" s="1246"/>
      <c r="AA898" s="1246"/>
      <c r="AB898" s="1246"/>
      <c r="AC898" s="408">
        <f t="shared" si="227"/>
        <v>0</v>
      </c>
      <c r="AD898" s="1767"/>
      <c r="AE898" s="834"/>
      <c r="AF898" s="835"/>
    </row>
    <row r="899" spans="1:32" outlineLevel="1" x14ac:dyDescent="0.2">
      <c r="A899" s="11">
        <v>219</v>
      </c>
      <c r="B899" s="300"/>
      <c r="C899" s="295"/>
      <c r="D899" s="844" t="s">
        <v>53</v>
      </c>
      <c r="E899" s="845"/>
      <c r="F899" s="845"/>
      <c r="G899" s="845"/>
      <c r="H899" s="845"/>
      <c r="I899" s="845"/>
      <c r="J899" s="845"/>
      <c r="K899" s="845"/>
      <c r="L899" s="846"/>
      <c r="M899" s="407">
        <f>SUBTOTAL(9,M900:M902)</f>
        <v>0</v>
      </c>
      <c r="N899" s="410">
        <f t="shared" ref="N899:AC899" si="236">SUBTOTAL(9,N900:N902)</f>
        <v>0</v>
      </c>
      <c r="O899" s="414">
        <f t="shared" si="236"/>
        <v>0</v>
      </c>
      <c r="P899" s="413">
        <f t="shared" si="236"/>
        <v>0</v>
      </c>
      <c r="Q899" s="415">
        <f t="shared" si="236"/>
        <v>0</v>
      </c>
      <c r="R899" s="410">
        <f t="shared" si="236"/>
        <v>0</v>
      </c>
      <c r="S899" s="413">
        <f t="shared" si="236"/>
        <v>0</v>
      </c>
      <c r="T899" s="414">
        <f t="shared" si="236"/>
        <v>0</v>
      </c>
      <c r="U899" s="413">
        <f t="shared" si="236"/>
        <v>0</v>
      </c>
      <c r="V899" s="414">
        <f t="shared" si="236"/>
        <v>0</v>
      </c>
      <c r="W899" s="413">
        <f t="shared" si="236"/>
        <v>0</v>
      </c>
      <c r="X899" s="414">
        <f t="shared" si="236"/>
        <v>0</v>
      </c>
      <c r="Y899" s="413">
        <f t="shared" si="236"/>
        <v>0</v>
      </c>
      <c r="Z899" s="414">
        <f t="shared" si="236"/>
        <v>0</v>
      </c>
      <c r="AA899" s="413">
        <f t="shared" si="236"/>
        <v>0</v>
      </c>
      <c r="AB899" s="424">
        <f t="shared" si="236"/>
        <v>0</v>
      </c>
      <c r="AC899" s="407">
        <f t="shared" si="236"/>
        <v>0</v>
      </c>
      <c r="AD899" s="1592"/>
      <c r="AE899" s="1593"/>
      <c r="AF899" s="1594"/>
    </row>
    <row r="900" spans="1:32" outlineLevel="1" x14ac:dyDescent="0.2">
      <c r="A900" s="11">
        <v>220</v>
      </c>
      <c r="B900" s="300"/>
      <c r="C900" s="295"/>
      <c r="D900" s="295"/>
      <c r="E900" s="295"/>
      <c r="F900" s="856" t="s">
        <v>54</v>
      </c>
      <c r="G900" s="857"/>
      <c r="H900" s="857"/>
      <c r="I900" s="857"/>
      <c r="J900" s="857"/>
      <c r="K900" s="857"/>
      <c r="L900" s="858"/>
      <c r="M900" s="408">
        <f t="shared" ref="M900:AB902" si="237">M124</f>
        <v>0</v>
      </c>
      <c r="N900" s="419">
        <f t="shared" si="237"/>
        <v>0</v>
      </c>
      <c r="O900" s="422">
        <f t="shared" si="237"/>
        <v>0</v>
      </c>
      <c r="P900" s="422">
        <f t="shared" si="237"/>
        <v>0</v>
      </c>
      <c r="Q900" s="423">
        <f t="shared" si="237"/>
        <v>0</v>
      </c>
      <c r="R900" s="419">
        <f t="shared" si="237"/>
        <v>0</v>
      </c>
      <c r="S900" s="422">
        <f t="shared" si="237"/>
        <v>0</v>
      </c>
      <c r="T900" s="422">
        <f t="shared" si="237"/>
        <v>0</v>
      </c>
      <c r="U900" s="422">
        <f t="shared" si="237"/>
        <v>0</v>
      </c>
      <c r="V900" s="422">
        <f t="shared" si="237"/>
        <v>0</v>
      </c>
      <c r="W900" s="422">
        <f t="shared" si="237"/>
        <v>0</v>
      </c>
      <c r="X900" s="422">
        <f t="shared" si="237"/>
        <v>0</v>
      </c>
      <c r="Y900" s="422">
        <f t="shared" si="237"/>
        <v>0</v>
      </c>
      <c r="Z900" s="422">
        <f t="shared" si="237"/>
        <v>0</v>
      </c>
      <c r="AA900" s="422">
        <f t="shared" si="237"/>
        <v>0</v>
      </c>
      <c r="AB900" s="422">
        <f t="shared" si="237"/>
        <v>0</v>
      </c>
      <c r="AC900" s="408">
        <f t="shared" si="227"/>
        <v>0</v>
      </c>
      <c r="AD900" s="1689"/>
      <c r="AE900" s="828"/>
      <c r="AF900" s="829"/>
    </row>
    <row r="901" spans="1:32" outlineLevel="1" x14ac:dyDescent="0.2">
      <c r="A901" s="11">
        <v>221</v>
      </c>
      <c r="B901" s="300"/>
      <c r="C901" s="295"/>
      <c r="D901" s="295"/>
      <c r="E901" s="295"/>
      <c r="F901" s="915" t="s">
        <v>57</v>
      </c>
      <c r="G901" s="916"/>
      <c r="H901" s="916"/>
      <c r="I901" s="916"/>
      <c r="J901" s="916"/>
      <c r="K901" s="916"/>
      <c r="L901" s="917"/>
      <c r="M901" s="408">
        <f t="shared" si="237"/>
        <v>0</v>
      </c>
      <c r="N901" s="419">
        <f t="shared" si="237"/>
        <v>0</v>
      </c>
      <c r="O901" s="422">
        <f t="shared" si="237"/>
        <v>0</v>
      </c>
      <c r="P901" s="422">
        <f t="shared" si="237"/>
        <v>0</v>
      </c>
      <c r="Q901" s="423">
        <f t="shared" si="237"/>
        <v>0</v>
      </c>
      <c r="R901" s="419">
        <f t="shared" si="237"/>
        <v>0</v>
      </c>
      <c r="S901" s="422">
        <f t="shared" si="237"/>
        <v>0</v>
      </c>
      <c r="T901" s="422">
        <f t="shared" si="237"/>
        <v>0</v>
      </c>
      <c r="U901" s="422">
        <f t="shared" si="237"/>
        <v>0</v>
      </c>
      <c r="V901" s="422">
        <f t="shared" si="237"/>
        <v>0</v>
      </c>
      <c r="W901" s="422">
        <f t="shared" si="237"/>
        <v>0</v>
      </c>
      <c r="X901" s="422">
        <f t="shared" si="237"/>
        <v>0</v>
      </c>
      <c r="Y901" s="422">
        <f t="shared" si="237"/>
        <v>0</v>
      </c>
      <c r="Z901" s="422">
        <f t="shared" si="237"/>
        <v>0</v>
      </c>
      <c r="AA901" s="422">
        <f t="shared" si="237"/>
        <v>0</v>
      </c>
      <c r="AB901" s="422">
        <f t="shared" si="237"/>
        <v>0</v>
      </c>
      <c r="AC901" s="408">
        <f t="shared" si="227"/>
        <v>0</v>
      </c>
      <c r="AD901" s="1766"/>
      <c r="AE901" s="1063"/>
      <c r="AF901" s="832"/>
    </row>
    <row r="902" spans="1:32" outlineLevel="1" x14ac:dyDescent="0.2">
      <c r="A902" s="11">
        <v>222</v>
      </c>
      <c r="B902" s="300"/>
      <c r="C902" s="295"/>
      <c r="D902" s="295"/>
      <c r="E902" s="295"/>
      <c r="F902" s="859" t="s">
        <v>58</v>
      </c>
      <c r="G902" s="860"/>
      <c r="H902" s="860"/>
      <c r="I902" s="860"/>
      <c r="J902" s="860"/>
      <c r="K902" s="860"/>
      <c r="L902" s="861"/>
      <c r="M902" s="408">
        <f t="shared" si="237"/>
        <v>0</v>
      </c>
      <c r="N902" s="1062"/>
      <c r="O902" s="1246"/>
      <c r="P902" s="1246"/>
      <c r="Q902" s="1246"/>
      <c r="R902" s="1246"/>
      <c r="S902" s="1246"/>
      <c r="T902" s="1246"/>
      <c r="U902" s="1246"/>
      <c r="V902" s="1246"/>
      <c r="W902" s="1246"/>
      <c r="X902" s="1246"/>
      <c r="Y902" s="1246"/>
      <c r="Z902" s="1246"/>
      <c r="AA902" s="1246"/>
      <c r="AB902" s="1246"/>
      <c r="AC902" s="408">
        <f t="shared" si="227"/>
        <v>0</v>
      </c>
      <c r="AD902" s="1767"/>
      <c r="AE902" s="834"/>
      <c r="AF902" s="835"/>
    </row>
    <row r="903" spans="1:32" outlineLevel="1" x14ac:dyDescent="0.2">
      <c r="A903" s="11">
        <v>223</v>
      </c>
      <c r="B903" s="300"/>
      <c r="C903" s="295"/>
      <c r="D903" s="844" t="s">
        <v>680</v>
      </c>
      <c r="E903" s="845"/>
      <c r="F903" s="845"/>
      <c r="G903" s="845"/>
      <c r="H903" s="845"/>
      <c r="I903" s="845"/>
      <c r="J903" s="845"/>
      <c r="K903" s="845"/>
      <c r="L903" s="846"/>
      <c r="M903" s="407">
        <f>SUBTOTAL(9,M904:M905)</f>
        <v>0</v>
      </c>
      <c r="N903" s="410">
        <f t="shared" ref="N903:AC903" si="238">SUBTOTAL(9,N904:N905)</f>
        <v>0</v>
      </c>
      <c r="O903" s="414">
        <f t="shared" si="238"/>
        <v>0</v>
      </c>
      <c r="P903" s="413">
        <f t="shared" si="238"/>
        <v>0</v>
      </c>
      <c r="Q903" s="415">
        <f t="shared" si="238"/>
        <v>0</v>
      </c>
      <c r="R903" s="410">
        <f t="shared" si="238"/>
        <v>0</v>
      </c>
      <c r="S903" s="413">
        <f t="shared" si="238"/>
        <v>0</v>
      </c>
      <c r="T903" s="414">
        <f t="shared" si="238"/>
        <v>0</v>
      </c>
      <c r="U903" s="413">
        <f t="shared" si="238"/>
        <v>0</v>
      </c>
      <c r="V903" s="414">
        <f t="shared" si="238"/>
        <v>0</v>
      </c>
      <c r="W903" s="413">
        <f t="shared" si="238"/>
        <v>0</v>
      </c>
      <c r="X903" s="414">
        <f t="shared" si="238"/>
        <v>0</v>
      </c>
      <c r="Y903" s="413">
        <f t="shared" si="238"/>
        <v>0</v>
      </c>
      <c r="Z903" s="414">
        <f t="shared" si="238"/>
        <v>0</v>
      </c>
      <c r="AA903" s="413">
        <f t="shared" si="238"/>
        <v>0</v>
      </c>
      <c r="AB903" s="424">
        <f t="shared" si="238"/>
        <v>0</v>
      </c>
      <c r="AC903" s="407">
        <f t="shared" si="238"/>
        <v>0</v>
      </c>
      <c r="AD903" s="1592"/>
      <c r="AE903" s="1593"/>
      <c r="AF903" s="1594"/>
    </row>
    <row r="904" spans="1:32" outlineLevel="1" x14ac:dyDescent="0.2">
      <c r="A904" s="11">
        <v>224</v>
      </c>
      <c r="B904" s="300"/>
      <c r="C904" s="295"/>
      <c r="D904" s="295"/>
      <c r="E904" s="295"/>
      <c r="F904" s="856" t="s">
        <v>681</v>
      </c>
      <c r="G904" s="857"/>
      <c r="H904" s="857"/>
      <c r="I904" s="857"/>
      <c r="J904" s="857"/>
      <c r="K904" s="857"/>
      <c r="L904" s="858"/>
      <c r="M904" s="408">
        <f t="shared" ref="M904:AB905" si="239">M128</f>
        <v>0</v>
      </c>
      <c r="N904" s="419">
        <f t="shared" si="239"/>
        <v>0</v>
      </c>
      <c r="O904" s="422">
        <f t="shared" si="239"/>
        <v>0</v>
      </c>
      <c r="P904" s="422">
        <f t="shared" si="239"/>
        <v>0</v>
      </c>
      <c r="Q904" s="423">
        <f t="shared" si="239"/>
        <v>0</v>
      </c>
      <c r="R904" s="419">
        <f t="shared" si="239"/>
        <v>0</v>
      </c>
      <c r="S904" s="422">
        <f t="shared" si="239"/>
        <v>0</v>
      </c>
      <c r="T904" s="422">
        <f t="shared" si="239"/>
        <v>0</v>
      </c>
      <c r="U904" s="422">
        <f t="shared" si="239"/>
        <v>0</v>
      </c>
      <c r="V904" s="422">
        <f t="shared" si="239"/>
        <v>0</v>
      </c>
      <c r="W904" s="422">
        <f t="shared" si="239"/>
        <v>0</v>
      </c>
      <c r="X904" s="422">
        <f t="shared" si="239"/>
        <v>0</v>
      </c>
      <c r="Y904" s="422">
        <f t="shared" si="239"/>
        <v>0</v>
      </c>
      <c r="Z904" s="422">
        <f t="shared" si="239"/>
        <v>0</v>
      </c>
      <c r="AA904" s="422">
        <f t="shared" si="239"/>
        <v>0</v>
      </c>
      <c r="AB904" s="422">
        <f t="shared" si="239"/>
        <v>0</v>
      </c>
      <c r="AC904" s="408">
        <f t="shared" ref="AC904:AC905" si="240">M904-SUM(N904:AB904)</f>
        <v>0</v>
      </c>
      <c r="AD904" s="1689"/>
      <c r="AE904" s="828"/>
      <c r="AF904" s="829"/>
    </row>
    <row r="905" spans="1:32" outlineLevel="1" x14ac:dyDescent="0.2">
      <c r="A905" s="11">
        <v>225</v>
      </c>
      <c r="B905" s="300"/>
      <c r="C905" s="295"/>
      <c r="D905" s="295"/>
      <c r="E905" s="295"/>
      <c r="F905" s="859" t="s">
        <v>682</v>
      </c>
      <c r="G905" s="860"/>
      <c r="H905" s="860"/>
      <c r="I905" s="860"/>
      <c r="J905" s="860"/>
      <c r="K905" s="860"/>
      <c r="L905" s="861"/>
      <c r="M905" s="408">
        <f t="shared" si="239"/>
        <v>0</v>
      </c>
      <c r="N905" s="1062"/>
      <c r="O905" s="1246"/>
      <c r="P905" s="1246"/>
      <c r="Q905" s="1246"/>
      <c r="R905" s="1246"/>
      <c r="S905" s="1246"/>
      <c r="T905" s="1246"/>
      <c r="U905" s="1246"/>
      <c r="V905" s="1246"/>
      <c r="W905" s="1246"/>
      <c r="X905" s="1246"/>
      <c r="Y905" s="1246"/>
      <c r="Z905" s="1246"/>
      <c r="AA905" s="1246"/>
      <c r="AB905" s="1246"/>
      <c r="AC905" s="408">
        <f t="shared" si="240"/>
        <v>0</v>
      </c>
      <c r="AD905" s="1767"/>
      <c r="AE905" s="834"/>
      <c r="AF905" s="835"/>
    </row>
    <row r="906" spans="1:32" outlineLevel="1" x14ac:dyDescent="0.2">
      <c r="A906" s="11">
        <v>226</v>
      </c>
      <c r="B906" s="300"/>
      <c r="C906" s="295"/>
      <c r="D906" s="844" t="s">
        <v>59</v>
      </c>
      <c r="E906" s="845"/>
      <c r="F906" s="845"/>
      <c r="G906" s="845"/>
      <c r="H906" s="845"/>
      <c r="I906" s="845"/>
      <c r="J906" s="845"/>
      <c r="K906" s="845"/>
      <c r="L906" s="846"/>
      <c r="M906" s="407">
        <f>SUBTOTAL(9,M907:M910)</f>
        <v>0</v>
      </c>
      <c r="N906" s="410">
        <f t="shared" ref="N906:AC906" si="241">SUBTOTAL(9,N907:N910)</f>
        <v>0</v>
      </c>
      <c r="O906" s="414">
        <f t="shared" si="241"/>
        <v>0</v>
      </c>
      <c r="P906" s="413">
        <f t="shared" si="241"/>
        <v>0</v>
      </c>
      <c r="Q906" s="415">
        <f t="shared" si="241"/>
        <v>0</v>
      </c>
      <c r="R906" s="410">
        <f t="shared" si="241"/>
        <v>0</v>
      </c>
      <c r="S906" s="413">
        <f t="shared" si="241"/>
        <v>0</v>
      </c>
      <c r="T906" s="414">
        <f t="shared" si="241"/>
        <v>0</v>
      </c>
      <c r="U906" s="413">
        <f t="shared" si="241"/>
        <v>0</v>
      </c>
      <c r="V906" s="414">
        <f t="shared" si="241"/>
        <v>0</v>
      </c>
      <c r="W906" s="413">
        <f t="shared" si="241"/>
        <v>0</v>
      </c>
      <c r="X906" s="414">
        <f t="shared" si="241"/>
        <v>0</v>
      </c>
      <c r="Y906" s="413">
        <f t="shared" si="241"/>
        <v>0</v>
      </c>
      <c r="Z906" s="414">
        <f t="shared" si="241"/>
        <v>0</v>
      </c>
      <c r="AA906" s="413">
        <f t="shared" si="241"/>
        <v>0</v>
      </c>
      <c r="AB906" s="424">
        <f t="shared" si="241"/>
        <v>0</v>
      </c>
      <c r="AC906" s="407">
        <f t="shared" si="241"/>
        <v>0</v>
      </c>
      <c r="AD906" s="1592"/>
      <c r="AE906" s="1593"/>
      <c r="AF906" s="1594"/>
    </row>
    <row r="907" spans="1:32" outlineLevel="1" x14ac:dyDescent="0.2">
      <c r="A907" s="11">
        <v>227</v>
      </c>
      <c r="B907" s="300"/>
      <c r="C907" s="295"/>
      <c r="D907" s="295"/>
      <c r="E907" s="295"/>
      <c r="F907" s="856" t="s">
        <v>60</v>
      </c>
      <c r="G907" s="857"/>
      <c r="H907" s="857"/>
      <c r="I907" s="857"/>
      <c r="J907" s="857"/>
      <c r="K907" s="857"/>
      <c r="L907" s="858"/>
      <c r="M907" s="408">
        <f t="shared" ref="M907:AB910" si="242">M131</f>
        <v>0</v>
      </c>
      <c r="N907" s="419">
        <f t="shared" si="242"/>
        <v>0</v>
      </c>
      <c r="O907" s="422">
        <f t="shared" si="242"/>
        <v>0</v>
      </c>
      <c r="P907" s="422">
        <f t="shared" si="242"/>
        <v>0</v>
      </c>
      <c r="Q907" s="423">
        <f t="shared" si="242"/>
        <v>0</v>
      </c>
      <c r="R907" s="419">
        <f t="shared" si="242"/>
        <v>0</v>
      </c>
      <c r="S907" s="422">
        <f t="shared" si="242"/>
        <v>0</v>
      </c>
      <c r="T907" s="422">
        <f t="shared" si="242"/>
        <v>0</v>
      </c>
      <c r="U907" s="422">
        <f t="shared" si="242"/>
        <v>0</v>
      </c>
      <c r="V907" s="422">
        <f t="shared" si="242"/>
        <v>0</v>
      </c>
      <c r="W907" s="422">
        <f t="shared" si="242"/>
        <v>0</v>
      </c>
      <c r="X907" s="422">
        <f t="shared" si="242"/>
        <v>0</v>
      </c>
      <c r="Y907" s="422">
        <f t="shared" si="242"/>
        <v>0</v>
      </c>
      <c r="Z907" s="422">
        <f t="shared" si="242"/>
        <v>0</v>
      </c>
      <c r="AA907" s="422">
        <f t="shared" si="242"/>
        <v>0</v>
      </c>
      <c r="AB907" s="422">
        <f t="shared" si="242"/>
        <v>0</v>
      </c>
      <c r="AC907" s="408">
        <f t="shared" ref="AC907:AC910" si="243">M907-SUM(N907:AB907)</f>
        <v>0</v>
      </c>
      <c r="AD907" s="1689"/>
      <c r="AE907" s="828"/>
      <c r="AF907" s="829"/>
    </row>
    <row r="908" spans="1:32" outlineLevel="1" x14ac:dyDescent="0.2">
      <c r="A908" s="11">
        <v>228</v>
      </c>
      <c r="B908" s="300"/>
      <c r="C908" s="295"/>
      <c r="D908" s="295"/>
      <c r="E908" s="295"/>
      <c r="F908" s="915" t="s">
        <v>62</v>
      </c>
      <c r="G908" s="916"/>
      <c r="H908" s="916"/>
      <c r="I908" s="916"/>
      <c r="J908" s="916"/>
      <c r="K908" s="916"/>
      <c r="L908" s="917"/>
      <c r="M908" s="408">
        <f t="shared" si="242"/>
        <v>0</v>
      </c>
      <c r="N908" s="419">
        <f t="shared" si="242"/>
        <v>0</v>
      </c>
      <c r="O908" s="422">
        <f t="shared" si="242"/>
        <v>0</v>
      </c>
      <c r="P908" s="422">
        <f t="shared" si="242"/>
        <v>0</v>
      </c>
      <c r="Q908" s="423">
        <f t="shared" si="242"/>
        <v>0</v>
      </c>
      <c r="R908" s="419">
        <f t="shared" si="242"/>
        <v>0</v>
      </c>
      <c r="S908" s="422">
        <f t="shared" si="242"/>
        <v>0</v>
      </c>
      <c r="T908" s="422">
        <f t="shared" si="242"/>
        <v>0</v>
      </c>
      <c r="U908" s="422">
        <f t="shared" si="242"/>
        <v>0</v>
      </c>
      <c r="V908" s="422">
        <f t="shared" si="242"/>
        <v>0</v>
      </c>
      <c r="W908" s="422">
        <f t="shared" si="242"/>
        <v>0</v>
      </c>
      <c r="X908" s="422">
        <f t="shared" si="242"/>
        <v>0</v>
      </c>
      <c r="Y908" s="422">
        <f t="shared" si="242"/>
        <v>0</v>
      </c>
      <c r="Z908" s="422">
        <f t="shared" si="242"/>
        <v>0</v>
      </c>
      <c r="AA908" s="422">
        <f t="shared" si="242"/>
        <v>0</v>
      </c>
      <c r="AB908" s="422">
        <f t="shared" si="242"/>
        <v>0</v>
      </c>
      <c r="AC908" s="408">
        <f t="shared" si="243"/>
        <v>0</v>
      </c>
      <c r="AD908" s="1766"/>
      <c r="AE908" s="1063"/>
      <c r="AF908" s="832"/>
    </row>
    <row r="909" spans="1:32" outlineLevel="1" x14ac:dyDescent="0.2">
      <c r="A909" s="11">
        <v>229</v>
      </c>
      <c r="B909" s="300"/>
      <c r="C909" s="295"/>
      <c r="D909" s="295"/>
      <c r="E909" s="295"/>
      <c r="F909" s="915" t="s">
        <v>61</v>
      </c>
      <c r="G909" s="916"/>
      <c r="H909" s="916"/>
      <c r="I909" s="916"/>
      <c r="J909" s="916"/>
      <c r="K909" s="916"/>
      <c r="L909" s="917"/>
      <c r="M909" s="408">
        <f t="shared" si="242"/>
        <v>0</v>
      </c>
      <c r="N909" s="419">
        <f t="shared" si="242"/>
        <v>0</v>
      </c>
      <c r="O909" s="422">
        <f t="shared" si="242"/>
        <v>0</v>
      </c>
      <c r="P909" s="422">
        <f t="shared" si="242"/>
        <v>0</v>
      </c>
      <c r="Q909" s="423">
        <f t="shared" si="242"/>
        <v>0</v>
      </c>
      <c r="R909" s="419">
        <f t="shared" si="242"/>
        <v>0</v>
      </c>
      <c r="S909" s="422">
        <f t="shared" si="242"/>
        <v>0</v>
      </c>
      <c r="T909" s="422">
        <f t="shared" si="242"/>
        <v>0</v>
      </c>
      <c r="U909" s="422">
        <f t="shared" si="242"/>
        <v>0</v>
      </c>
      <c r="V909" s="422">
        <f t="shared" si="242"/>
        <v>0</v>
      </c>
      <c r="W909" s="422">
        <f t="shared" si="242"/>
        <v>0</v>
      </c>
      <c r="X909" s="422">
        <f t="shared" si="242"/>
        <v>0</v>
      </c>
      <c r="Y909" s="422">
        <f t="shared" si="242"/>
        <v>0</v>
      </c>
      <c r="Z909" s="422">
        <f t="shared" si="242"/>
        <v>0</v>
      </c>
      <c r="AA909" s="422">
        <f t="shared" si="242"/>
        <v>0</v>
      </c>
      <c r="AB909" s="422">
        <f t="shared" si="242"/>
        <v>0</v>
      </c>
      <c r="AC909" s="408">
        <f t="shared" si="243"/>
        <v>0</v>
      </c>
      <c r="AD909" s="1766"/>
      <c r="AE909" s="1063"/>
      <c r="AF909" s="832"/>
    </row>
    <row r="910" spans="1:32" outlineLevel="1" x14ac:dyDescent="0.2">
      <c r="A910" s="11">
        <v>230</v>
      </c>
      <c r="B910" s="300"/>
      <c r="C910" s="295"/>
      <c r="D910" s="295"/>
      <c r="E910" s="295"/>
      <c r="F910" s="859" t="s">
        <v>63</v>
      </c>
      <c r="G910" s="860"/>
      <c r="H910" s="860"/>
      <c r="I910" s="860"/>
      <c r="J910" s="860"/>
      <c r="K910" s="860"/>
      <c r="L910" s="861"/>
      <c r="M910" s="408">
        <f t="shared" si="242"/>
        <v>0</v>
      </c>
      <c r="N910" s="419">
        <f t="shared" si="242"/>
        <v>0</v>
      </c>
      <c r="O910" s="422">
        <f t="shared" si="242"/>
        <v>0</v>
      </c>
      <c r="P910" s="422">
        <f t="shared" si="242"/>
        <v>0</v>
      </c>
      <c r="Q910" s="423">
        <f t="shared" si="242"/>
        <v>0</v>
      </c>
      <c r="R910" s="419">
        <f t="shared" si="242"/>
        <v>0</v>
      </c>
      <c r="S910" s="422">
        <f t="shared" si="242"/>
        <v>0</v>
      </c>
      <c r="T910" s="422">
        <f t="shared" si="242"/>
        <v>0</v>
      </c>
      <c r="U910" s="422">
        <f t="shared" si="242"/>
        <v>0</v>
      </c>
      <c r="V910" s="422">
        <f t="shared" si="242"/>
        <v>0</v>
      </c>
      <c r="W910" s="422">
        <f t="shared" si="242"/>
        <v>0</v>
      </c>
      <c r="X910" s="422">
        <f t="shared" si="242"/>
        <v>0</v>
      </c>
      <c r="Y910" s="422">
        <f t="shared" si="242"/>
        <v>0</v>
      </c>
      <c r="Z910" s="422">
        <f t="shared" si="242"/>
        <v>0</v>
      </c>
      <c r="AA910" s="422">
        <f t="shared" si="242"/>
        <v>0</v>
      </c>
      <c r="AB910" s="422">
        <f t="shared" si="242"/>
        <v>0</v>
      </c>
      <c r="AC910" s="408">
        <f t="shared" si="243"/>
        <v>0</v>
      </c>
      <c r="AD910" s="1767"/>
      <c r="AE910" s="834"/>
      <c r="AF910" s="835"/>
    </row>
    <row r="911" spans="1:32" outlineLevel="1" x14ac:dyDescent="0.2">
      <c r="A911" s="11">
        <v>231</v>
      </c>
      <c r="B911" s="300"/>
      <c r="C911" s="1025" t="s">
        <v>427</v>
      </c>
      <c r="D911" s="1026"/>
      <c r="E911" s="1026"/>
      <c r="F911" s="1026"/>
      <c r="G911" s="1026"/>
      <c r="H911" s="1026"/>
      <c r="I911" s="1026"/>
      <c r="J911" s="1026"/>
      <c r="K911" s="1026"/>
      <c r="L911" s="1026"/>
      <c r="M911" s="1026"/>
      <c r="N911" s="1026"/>
      <c r="O911" s="1026"/>
      <c r="P911" s="1026"/>
      <c r="Q911" s="1026"/>
      <c r="R911" s="1026"/>
      <c r="S911" s="1026"/>
      <c r="T911" s="1026"/>
      <c r="U911" s="1026"/>
      <c r="V911" s="1026"/>
      <c r="W911" s="1026"/>
      <c r="X911" s="1026"/>
      <c r="Y911" s="1026"/>
      <c r="Z911" s="1026"/>
      <c r="AA911" s="1026"/>
      <c r="AB911" s="1026"/>
      <c r="AC911" s="1026"/>
      <c r="AD911" s="1026"/>
      <c r="AE911" s="1026"/>
      <c r="AF911" s="1027"/>
    </row>
    <row r="912" spans="1:32" outlineLevel="1" x14ac:dyDescent="0.2">
      <c r="A912" s="11">
        <v>232</v>
      </c>
      <c r="B912" s="300"/>
      <c r="C912" s="295"/>
      <c r="D912" s="844" t="s">
        <v>64</v>
      </c>
      <c r="E912" s="845"/>
      <c r="F912" s="845"/>
      <c r="G912" s="845"/>
      <c r="H912" s="845"/>
      <c r="I912" s="845"/>
      <c r="J912" s="845"/>
      <c r="K912" s="845"/>
      <c r="L912" s="845"/>
      <c r="M912" s="845"/>
      <c r="N912" s="845"/>
      <c r="O912" s="845"/>
      <c r="P912" s="845"/>
      <c r="Q912" s="845"/>
      <c r="R912" s="845"/>
      <c r="S912" s="845"/>
      <c r="T912" s="845"/>
      <c r="U912" s="845"/>
      <c r="V912" s="845"/>
      <c r="W912" s="845"/>
      <c r="X912" s="845"/>
      <c r="Y912" s="845"/>
      <c r="Z912" s="845"/>
      <c r="AA912" s="845"/>
      <c r="AB912" s="845"/>
      <c r="AC912" s="845"/>
      <c r="AD912" s="845"/>
      <c r="AE912" s="845"/>
      <c r="AF912" s="846"/>
    </row>
    <row r="913" spans="1:32" outlineLevel="1" x14ac:dyDescent="0.2">
      <c r="A913" s="11">
        <v>233</v>
      </c>
      <c r="B913" s="300"/>
      <c r="C913" s="295"/>
      <c r="D913" s="295"/>
      <c r="E913" s="918" t="s">
        <v>66</v>
      </c>
      <c r="F913" s="919"/>
      <c r="G913" s="919"/>
      <c r="H913" s="919"/>
      <c r="I913" s="919"/>
      <c r="J913" s="919"/>
      <c r="K913" s="919"/>
      <c r="L913" s="920"/>
      <c r="M913" s="407">
        <f>SUBTOTAL(9,M914:M917)</f>
        <v>0</v>
      </c>
      <c r="N913" s="410">
        <f t="shared" ref="N913:AC913" si="244">SUBTOTAL(9,N914:N917)</f>
        <v>0</v>
      </c>
      <c r="O913" s="414">
        <f t="shared" si="244"/>
        <v>0</v>
      </c>
      <c r="P913" s="413">
        <f t="shared" si="244"/>
        <v>0</v>
      </c>
      <c r="Q913" s="415">
        <f t="shared" si="244"/>
        <v>0</v>
      </c>
      <c r="R913" s="410">
        <f t="shared" si="244"/>
        <v>0</v>
      </c>
      <c r="S913" s="413">
        <f t="shared" si="244"/>
        <v>0</v>
      </c>
      <c r="T913" s="414">
        <f t="shared" si="244"/>
        <v>0</v>
      </c>
      <c r="U913" s="413">
        <f t="shared" si="244"/>
        <v>0</v>
      </c>
      <c r="V913" s="414">
        <f t="shared" si="244"/>
        <v>0</v>
      </c>
      <c r="W913" s="413">
        <f t="shared" si="244"/>
        <v>0</v>
      </c>
      <c r="X913" s="414">
        <f t="shared" si="244"/>
        <v>0</v>
      </c>
      <c r="Y913" s="413">
        <f t="shared" si="244"/>
        <v>0</v>
      </c>
      <c r="Z913" s="414">
        <f t="shared" si="244"/>
        <v>0</v>
      </c>
      <c r="AA913" s="413">
        <f t="shared" si="244"/>
        <v>0</v>
      </c>
      <c r="AB913" s="424">
        <f t="shared" si="244"/>
        <v>0</v>
      </c>
      <c r="AC913" s="407">
        <f t="shared" si="244"/>
        <v>0</v>
      </c>
      <c r="AD913" s="1689"/>
      <c r="AE913" s="828"/>
      <c r="AF913" s="829"/>
    </row>
    <row r="914" spans="1:32" outlineLevel="1" x14ac:dyDescent="0.2">
      <c r="A914" s="11">
        <v>234</v>
      </c>
      <c r="B914" s="300"/>
      <c r="C914" s="295"/>
      <c r="D914" s="295"/>
      <c r="E914" s="322"/>
      <c r="F914" s="856" t="s">
        <v>65</v>
      </c>
      <c r="G914" s="857"/>
      <c r="H914" s="857"/>
      <c r="I914" s="857"/>
      <c r="J914" s="857"/>
      <c r="K914" s="857"/>
      <c r="L914" s="858"/>
      <c r="M914" s="408">
        <f t="shared" ref="M914:AB917" si="245">M138</f>
        <v>0</v>
      </c>
      <c r="N914" s="419">
        <f t="shared" si="245"/>
        <v>0</v>
      </c>
      <c r="O914" s="422">
        <f t="shared" si="245"/>
        <v>0</v>
      </c>
      <c r="P914" s="422">
        <f t="shared" si="245"/>
        <v>0</v>
      </c>
      <c r="Q914" s="423">
        <f t="shared" si="245"/>
        <v>0</v>
      </c>
      <c r="R914" s="419">
        <f t="shared" si="245"/>
        <v>0</v>
      </c>
      <c r="S914" s="422">
        <f t="shared" si="245"/>
        <v>0</v>
      </c>
      <c r="T914" s="422">
        <f>T138</f>
        <v>0</v>
      </c>
      <c r="U914" s="422">
        <f t="shared" si="245"/>
        <v>0</v>
      </c>
      <c r="V914" s="422">
        <f t="shared" si="245"/>
        <v>0</v>
      </c>
      <c r="W914" s="422">
        <f t="shared" si="245"/>
        <v>0</v>
      </c>
      <c r="X914" s="422">
        <f t="shared" si="245"/>
        <v>0</v>
      </c>
      <c r="Y914" s="422">
        <f t="shared" si="245"/>
        <v>0</v>
      </c>
      <c r="Z914" s="422">
        <f t="shared" si="245"/>
        <v>0</v>
      </c>
      <c r="AA914" s="422">
        <f t="shared" si="245"/>
        <v>0</v>
      </c>
      <c r="AB914" s="422">
        <f t="shared" si="245"/>
        <v>0</v>
      </c>
      <c r="AC914" s="408">
        <f t="shared" ref="AC914:AC917" si="246">M914-SUM(N914:AB914)</f>
        <v>0</v>
      </c>
      <c r="AD914" s="1766"/>
      <c r="AE914" s="1063"/>
      <c r="AF914" s="832"/>
    </row>
    <row r="915" spans="1:32" outlineLevel="1" x14ac:dyDescent="0.2">
      <c r="A915" s="11">
        <v>235</v>
      </c>
      <c r="B915" s="300"/>
      <c r="C915" s="295"/>
      <c r="D915" s="295"/>
      <c r="E915" s="322"/>
      <c r="F915" s="915" t="s">
        <v>68</v>
      </c>
      <c r="G915" s="916"/>
      <c r="H915" s="916"/>
      <c r="I915" s="916"/>
      <c r="J915" s="916"/>
      <c r="K915" s="916"/>
      <c r="L915" s="917"/>
      <c r="M915" s="408">
        <f t="shared" si="245"/>
        <v>0</v>
      </c>
      <c r="N915" s="419">
        <f t="shared" si="245"/>
        <v>0</v>
      </c>
      <c r="O915" s="422">
        <f t="shared" si="245"/>
        <v>0</v>
      </c>
      <c r="P915" s="422">
        <f t="shared" si="245"/>
        <v>0</v>
      </c>
      <c r="Q915" s="423">
        <f t="shared" si="245"/>
        <v>0</v>
      </c>
      <c r="R915" s="419">
        <f t="shared" si="245"/>
        <v>0</v>
      </c>
      <c r="S915" s="422">
        <f t="shared" si="245"/>
        <v>0</v>
      </c>
      <c r="T915" s="422">
        <f>T139</f>
        <v>0</v>
      </c>
      <c r="U915" s="422">
        <f t="shared" si="245"/>
        <v>0</v>
      </c>
      <c r="V915" s="422">
        <f t="shared" si="245"/>
        <v>0</v>
      </c>
      <c r="W915" s="422">
        <f t="shared" si="245"/>
        <v>0</v>
      </c>
      <c r="X915" s="422">
        <f t="shared" si="245"/>
        <v>0</v>
      </c>
      <c r="Y915" s="422">
        <f t="shared" si="245"/>
        <v>0</v>
      </c>
      <c r="Z915" s="422">
        <f t="shared" si="245"/>
        <v>0</v>
      </c>
      <c r="AA915" s="422">
        <f t="shared" si="245"/>
        <v>0</v>
      </c>
      <c r="AB915" s="422">
        <f t="shared" si="245"/>
        <v>0</v>
      </c>
      <c r="AC915" s="408">
        <f t="shared" si="246"/>
        <v>0</v>
      </c>
      <c r="AD915" s="1766"/>
      <c r="AE915" s="1063"/>
      <c r="AF915" s="832"/>
    </row>
    <row r="916" spans="1:32" outlineLevel="1" x14ac:dyDescent="0.2">
      <c r="A916" s="11">
        <v>236</v>
      </c>
      <c r="B916" s="300"/>
      <c r="C916" s="295"/>
      <c r="D916" s="263"/>
      <c r="E916" s="264"/>
      <c r="F916" s="915" t="s">
        <v>537</v>
      </c>
      <c r="G916" s="916"/>
      <c r="H916" s="916"/>
      <c r="I916" s="916"/>
      <c r="J916" s="916"/>
      <c r="K916" s="916"/>
      <c r="L916" s="917"/>
      <c r="M916" s="408">
        <f t="shared" si="245"/>
        <v>0</v>
      </c>
      <c r="N916" s="419">
        <f t="shared" si="245"/>
        <v>0</v>
      </c>
      <c r="O916" s="422">
        <f t="shared" si="245"/>
        <v>0</v>
      </c>
      <c r="P916" s="422">
        <f t="shared" si="245"/>
        <v>0</v>
      </c>
      <c r="Q916" s="423">
        <f t="shared" si="245"/>
        <v>0</v>
      </c>
      <c r="R916" s="419">
        <f t="shared" si="245"/>
        <v>0</v>
      </c>
      <c r="S916" s="422">
        <f t="shared" si="245"/>
        <v>0</v>
      </c>
      <c r="T916" s="422">
        <f t="shared" si="245"/>
        <v>0</v>
      </c>
      <c r="U916" s="422">
        <f t="shared" si="245"/>
        <v>0</v>
      </c>
      <c r="V916" s="422">
        <f t="shared" si="245"/>
        <v>0</v>
      </c>
      <c r="W916" s="422">
        <f t="shared" si="245"/>
        <v>0</v>
      </c>
      <c r="X916" s="422">
        <f t="shared" si="245"/>
        <v>0</v>
      </c>
      <c r="Y916" s="422">
        <f t="shared" si="245"/>
        <v>0</v>
      </c>
      <c r="Z916" s="422">
        <f t="shared" si="245"/>
        <v>0</v>
      </c>
      <c r="AA916" s="422">
        <f t="shared" si="245"/>
        <v>0</v>
      </c>
      <c r="AB916" s="422">
        <f t="shared" si="245"/>
        <v>0</v>
      </c>
      <c r="AC916" s="408">
        <f t="shared" si="246"/>
        <v>0</v>
      </c>
      <c r="AD916" s="1766"/>
      <c r="AE916" s="1063"/>
      <c r="AF916" s="832"/>
    </row>
    <row r="917" spans="1:32" ht="27.75" customHeight="1" outlineLevel="1" x14ac:dyDescent="0.2">
      <c r="A917" s="11">
        <v>237</v>
      </c>
      <c r="B917" s="300"/>
      <c r="C917" s="295"/>
      <c r="D917" s="295"/>
      <c r="E917" s="296"/>
      <c r="F917" s="859" t="s">
        <v>532</v>
      </c>
      <c r="G917" s="860"/>
      <c r="H917" s="860"/>
      <c r="I917" s="860"/>
      <c r="J917" s="860"/>
      <c r="K917" s="860"/>
      <c r="L917" s="861"/>
      <c r="M917" s="408">
        <f t="shared" si="245"/>
        <v>0</v>
      </c>
      <c r="N917" s="419">
        <f t="shared" si="245"/>
        <v>0</v>
      </c>
      <c r="O917" s="422">
        <f t="shared" si="245"/>
        <v>0</v>
      </c>
      <c r="P917" s="422">
        <f t="shared" si="245"/>
        <v>0</v>
      </c>
      <c r="Q917" s="423">
        <f t="shared" si="245"/>
        <v>0</v>
      </c>
      <c r="R917" s="419">
        <f t="shared" si="245"/>
        <v>0</v>
      </c>
      <c r="S917" s="422">
        <f t="shared" si="245"/>
        <v>0</v>
      </c>
      <c r="T917" s="422">
        <f t="shared" si="245"/>
        <v>0</v>
      </c>
      <c r="U917" s="422">
        <f t="shared" si="245"/>
        <v>0</v>
      </c>
      <c r="V917" s="422">
        <f t="shared" si="245"/>
        <v>0</v>
      </c>
      <c r="W917" s="422">
        <f t="shared" si="245"/>
        <v>0</v>
      </c>
      <c r="X917" s="422">
        <f t="shared" si="245"/>
        <v>0</v>
      </c>
      <c r="Y917" s="422">
        <f t="shared" si="245"/>
        <v>0</v>
      </c>
      <c r="Z917" s="422">
        <f t="shared" si="245"/>
        <v>0</v>
      </c>
      <c r="AA917" s="422">
        <f t="shared" si="245"/>
        <v>0</v>
      </c>
      <c r="AB917" s="422">
        <f t="shared" si="245"/>
        <v>0</v>
      </c>
      <c r="AC917" s="408">
        <f t="shared" si="246"/>
        <v>0</v>
      </c>
      <c r="AD917" s="1766"/>
      <c r="AE917" s="1063"/>
      <c r="AF917" s="832"/>
    </row>
    <row r="918" spans="1:32" ht="15.75" outlineLevel="1" x14ac:dyDescent="0.2">
      <c r="A918" s="11">
        <v>238</v>
      </c>
      <c r="B918" s="300"/>
      <c r="C918" s="295"/>
      <c r="D918" s="297"/>
      <c r="E918" s="853" t="s">
        <v>67</v>
      </c>
      <c r="F918" s="854"/>
      <c r="G918" s="854"/>
      <c r="H918" s="854"/>
      <c r="I918" s="854"/>
      <c r="J918" s="854"/>
      <c r="K918" s="854"/>
      <c r="L918" s="855"/>
      <c r="M918" s="407">
        <f>SUBTOTAL(9,M919:M922)</f>
        <v>0</v>
      </c>
      <c r="N918" s="410">
        <f t="shared" ref="N918:AC918" si="247">SUBTOTAL(9,N919:N922)</f>
        <v>0</v>
      </c>
      <c r="O918" s="414">
        <f t="shared" si="247"/>
        <v>0</v>
      </c>
      <c r="P918" s="413">
        <f t="shared" si="247"/>
        <v>0</v>
      </c>
      <c r="Q918" s="415">
        <f t="shared" si="247"/>
        <v>0</v>
      </c>
      <c r="R918" s="410">
        <f t="shared" si="247"/>
        <v>0</v>
      </c>
      <c r="S918" s="413">
        <f t="shared" si="247"/>
        <v>0</v>
      </c>
      <c r="T918" s="414">
        <f t="shared" si="247"/>
        <v>0</v>
      </c>
      <c r="U918" s="413">
        <f t="shared" si="247"/>
        <v>0</v>
      </c>
      <c r="V918" s="414">
        <f t="shared" si="247"/>
        <v>0</v>
      </c>
      <c r="W918" s="413">
        <f t="shared" si="247"/>
        <v>0</v>
      </c>
      <c r="X918" s="414">
        <f t="shared" si="247"/>
        <v>0</v>
      </c>
      <c r="Y918" s="413">
        <f t="shared" si="247"/>
        <v>0</v>
      </c>
      <c r="Z918" s="414">
        <f t="shared" si="247"/>
        <v>0</v>
      </c>
      <c r="AA918" s="413">
        <f t="shared" si="247"/>
        <v>0</v>
      </c>
      <c r="AB918" s="424">
        <f t="shared" si="247"/>
        <v>0</v>
      </c>
      <c r="AC918" s="407">
        <f t="shared" si="247"/>
        <v>0</v>
      </c>
      <c r="AD918" s="1766"/>
      <c r="AE918" s="1063"/>
      <c r="AF918" s="832"/>
    </row>
    <row r="919" spans="1:32" outlineLevel="1" x14ac:dyDescent="0.2">
      <c r="A919" s="11">
        <v>239</v>
      </c>
      <c r="B919" s="300"/>
      <c r="C919" s="295"/>
      <c r="D919" s="319"/>
      <c r="E919" s="319"/>
      <c r="F919" s="856" t="s">
        <v>65</v>
      </c>
      <c r="G919" s="857"/>
      <c r="H919" s="857"/>
      <c r="I919" s="857"/>
      <c r="J919" s="857"/>
      <c r="K919" s="857"/>
      <c r="L919" s="858"/>
      <c r="M919" s="408">
        <f t="shared" ref="M919:AB922" si="248">M143</f>
        <v>0</v>
      </c>
      <c r="N919" s="419">
        <f t="shared" si="248"/>
        <v>0</v>
      </c>
      <c r="O919" s="422">
        <f t="shared" si="248"/>
        <v>0</v>
      </c>
      <c r="P919" s="422">
        <f t="shared" si="248"/>
        <v>0</v>
      </c>
      <c r="Q919" s="423">
        <f t="shared" si="248"/>
        <v>0</v>
      </c>
      <c r="R919" s="419">
        <f t="shared" si="248"/>
        <v>0</v>
      </c>
      <c r="S919" s="422">
        <f t="shared" si="248"/>
        <v>0</v>
      </c>
      <c r="T919" s="422">
        <f t="shared" si="248"/>
        <v>0</v>
      </c>
      <c r="U919" s="422">
        <f t="shared" si="248"/>
        <v>0</v>
      </c>
      <c r="V919" s="422">
        <f t="shared" si="248"/>
        <v>0</v>
      </c>
      <c r="W919" s="422">
        <f t="shared" si="248"/>
        <v>0</v>
      </c>
      <c r="X919" s="422">
        <f t="shared" si="248"/>
        <v>0</v>
      </c>
      <c r="Y919" s="422">
        <f t="shared" si="248"/>
        <v>0</v>
      </c>
      <c r="Z919" s="422">
        <f t="shared" si="248"/>
        <v>0</v>
      </c>
      <c r="AA919" s="422">
        <f t="shared" si="248"/>
        <v>0</v>
      </c>
      <c r="AB919" s="422">
        <f t="shared" si="248"/>
        <v>0</v>
      </c>
      <c r="AC919" s="408">
        <f t="shared" ref="AC919:AC922" si="249">M919-SUM(N919:AB919)</f>
        <v>0</v>
      </c>
      <c r="AD919" s="1766"/>
      <c r="AE919" s="1063"/>
      <c r="AF919" s="832"/>
    </row>
    <row r="920" spans="1:32" outlineLevel="1" x14ac:dyDescent="0.2">
      <c r="A920" s="11">
        <v>240</v>
      </c>
      <c r="B920" s="300"/>
      <c r="C920" s="295"/>
      <c r="D920" s="319"/>
      <c r="E920" s="319"/>
      <c r="F920" s="915" t="s">
        <v>68</v>
      </c>
      <c r="G920" s="916"/>
      <c r="H920" s="916"/>
      <c r="I920" s="916"/>
      <c r="J920" s="916"/>
      <c r="K920" s="916"/>
      <c r="L920" s="917"/>
      <c r="M920" s="408">
        <f t="shared" si="248"/>
        <v>0</v>
      </c>
      <c r="N920" s="419">
        <f t="shared" si="248"/>
        <v>0</v>
      </c>
      <c r="O920" s="422">
        <f t="shared" si="248"/>
        <v>0</v>
      </c>
      <c r="P920" s="422">
        <f t="shared" si="248"/>
        <v>0</v>
      </c>
      <c r="Q920" s="423">
        <f t="shared" si="248"/>
        <v>0</v>
      </c>
      <c r="R920" s="419">
        <f t="shared" si="248"/>
        <v>0</v>
      </c>
      <c r="S920" s="422">
        <f t="shared" si="248"/>
        <v>0</v>
      </c>
      <c r="T920" s="422">
        <f t="shared" si="248"/>
        <v>0</v>
      </c>
      <c r="U920" s="422">
        <f t="shared" si="248"/>
        <v>0</v>
      </c>
      <c r="V920" s="422">
        <f t="shared" si="248"/>
        <v>0</v>
      </c>
      <c r="W920" s="422">
        <f t="shared" si="248"/>
        <v>0</v>
      </c>
      <c r="X920" s="422">
        <f t="shared" si="248"/>
        <v>0</v>
      </c>
      <c r="Y920" s="422">
        <f t="shared" si="248"/>
        <v>0</v>
      </c>
      <c r="Z920" s="422">
        <f t="shared" si="248"/>
        <v>0</v>
      </c>
      <c r="AA920" s="422">
        <f t="shared" si="248"/>
        <v>0</v>
      </c>
      <c r="AB920" s="422">
        <f t="shared" si="248"/>
        <v>0</v>
      </c>
      <c r="AC920" s="408">
        <f t="shared" si="249"/>
        <v>0</v>
      </c>
      <c r="AD920" s="1766"/>
      <c r="AE920" s="1063"/>
      <c r="AF920" s="832"/>
    </row>
    <row r="921" spans="1:32" outlineLevel="1" x14ac:dyDescent="0.2">
      <c r="A921" s="11">
        <v>241</v>
      </c>
      <c r="B921" s="300"/>
      <c r="C921" s="295"/>
      <c r="D921" s="265"/>
      <c r="E921" s="265"/>
      <c r="F921" s="915" t="s">
        <v>537</v>
      </c>
      <c r="G921" s="916"/>
      <c r="H921" s="916"/>
      <c r="I921" s="916"/>
      <c r="J921" s="916"/>
      <c r="K921" s="916"/>
      <c r="L921" s="917"/>
      <c r="M921" s="408">
        <f t="shared" si="248"/>
        <v>0</v>
      </c>
      <c r="N921" s="419">
        <f t="shared" si="248"/>
        <v>0</v>
      </c>
      <c r="O921" s="422">
        <f t="shared" si="248"/>
        <v>0</v>
      </c>
      <c r="P921" s="422">
        <f t="shared" si="248"/>
        <v>0</v>
      </c>
      <c r="Q921" s="423">
        <f t="shared" si="248"/>
        <v>0</v>
      </c>
      <c r="R921" s="419">
        <f t="shared" si="248"/>
        <v>0</v>
      </c>
      <c r="S921" s="422">
        <f t="shared" si="248"/>
        <v>0</v>
      </c>
      <c r="T921" s="422">
        <f t="shared" si="248"/>
        <v>0</v>
      </c>
      <c r="U921" s="422">
        <f t="shared" si="248"/>
        <v>0</v>
      </c>
      <c r="V921" s="422">
        <f t="shared" si="248"/>
        <v>0</v>
      </c>
      <c r="W921" s="422">
        <f t="shared" si="248"/>
        <v>0</v>
      </c>
      <c r="X921" s="422">
        <f t="shared" si="248"/>
        <v>0</v>
      </c>
      <c r="Y921" s="422">
        <f t="shared" si="248"/>
        <v>0</v>
      </c>
      <c r="Z921" s="422">
        <f t="shared" si="248"/>
        <v>0</v>
      </c>
      <c r="AA921" s="422">
        <f t="shared" si="248"/>
        <v>0</v>
      </c>
      <c r="AB921" s="422">
        <f t="shared" si="248"/>
        <v>0</v>
      </c>
      <c r="AC921" s="408">
        <f t="shared" si="249"/>
        <v>0</v>
      </c>
      <c r="AD921" s="1766"/>
      <c r="AE921" s="1063"/>
      <c r="AF921" s="832"/>
    </row>
    <row r="922" spans="1:32" ht="27.75" customHeight="1" outlineLevel="1" x14ac:dyDescent="0.2">
      <c r="A922" s="11">
        <v>242</v>
      </c>
      <c r="B922" s="300"/>
      <c r="C922" s="295"/>
      <c r="D922" s="263"/>
      <c r="E922" s="263"/>
      <c r="F922" s="859" t="s">
        <v>532</v>
      </c>
      <c r="G922" s="860"/>
      <c r="H922" s="860"/>
      <c r="I922" s="860"/>
      <c r="J922" s="860"/>
      <c r="K922" s="860"/>
      <c r="L922" s="861"/>
      <c r="M922" s="408">
        <f t="shared" si="248"/>
        <v>0</v>
      </c>
      <c r="N922" s="419">
        <f t="shared" si="248"/>
        <v>0</v>
      </c>
      <c r="O922" s="422">
        <f t="shared" si="248"/>
        <v>0</v>
      </c>
      <c r="P922" s="422">
        <f t="shared" si="248"/>
        <v>0</v>
      </c>
      <c r="Q922" s="423">
        <f t="shared" si="248"/>
        <v>0</v>
      </c>
      <c r="R922" s="419">
        <f t="shared" si="248"/>
        <v>0</v>
      </c>
      <c r="S922" s="422">
        <f t="shared" si="248"/>
        <v>0</v>
      </c>
      <c r="T922" s="422">
        <f t="shared" si="248"/>
        <v>0</v>
      </c>
      <c r="U922" s="422">
        <f t="shared" si="248"/>
        <v>0</v>
      </c>
      <c r="V922" s="422">
        <f t="shared" si="248"/>
        <v>0</v>
      </c>
      <c r="W922" s="422">
        <f t="shared" si="248"/>
        <v>0</v>
      </c>
      <c r="X922" s="422">
        <f t="shared" si="248"/>
        <v>0</v>
      </c>
      <c r="Y922" s="422">
        <f t="shared" si="248"/>
        <v>0</v>
      </c>
      <c r="Z922" s="422">
        <f t="shared" si="248"/>
        <v>0</v>
      </c>
      <c r="AA922" s="422">
        <f t="shared" si="248"/>
        <v>0</v>
      </c>
      <c r="AB922" s="422">
        <f t="shared" si="248"/>
        <v>0</v>
      </c>
      <c r="AC922" s="408">
        <f t="shared" si="249"/>
        <v>0</v>
      </c>
      <c r="AD922" s="1766"/>
      <c r="AE922" s="1063"/>
      <c r="AF922" s="832"/>
    </row>
    <row r="923" spans="1:32" ht="15.75" customHeight="1" outlineLevel="1" x14ac:dyDescent="0.2">
      <c r="A923" s="11">
        <v>243</v>
      </c>
      <c r="B923" s="300"/>
      <c r="C923" s="295"/>
      <c r="D923" s="265"/>
      <c r="E923" s="853" t="s">
        <v>556</v>
      </c>
      <c r="F923" s="854"/>
      <c r="G923" s="854"/>
      <c r="H923" s="854"/>
      <c r="I923" s="854"/>
      <c r="J923" s="854"/>
      <c r="K923" s="854"/>
      <c r="L923" s="855"/>
      <c r="M923" s="407">
        <f>SUBTOTAL(9,M924:M927)</f>
        <v>0</v>
      </c>
      <c r="N923" s="410">
        <f t="shared" ref="N923:AC923" si="250">SUBTOTAL(9,N924:N927)</f>
        <v>0</v>
      </c>
      <c r="O923" s="414">
        <f t="shared" si="250"/>
        <v>0</v>
      </c>
      <c r="P923" s="413">
        <f t="shared" si="250"/>
        <v>0</v>
      </c>
      <c r="Q923" s="415">
        <f t="shared" si="250"/>
        <v>0</v>
      </c>
      <c r="R923" s="410">
        <f t="shared" si="250"/>
        <v>0</v>
      </c>
      <c r="S923" s="413">
        <f t="shared" si="250"/>
        <v>0</v>
      </c>
      <c r="T923" s="414">
        <f t="shared" si="250"/>
        <v>0</v>
      </c>
      <c r="U923" s="413">
        <f t="shared" si="250"/>
        <v>0</v>
      </c>
      <c r="V923" s="414">
        <f t="shared" si="250"/>
        <v>0</v>
      </c>
      <c r="W923" s="413">
        <f t="shared" si="250"/>
        <v>0</v>
      </c>
      <c r="X923" s="414">
        <f t="shared" si="250"/>
        <v>0</v>
      </c>
      <c r="Y923" s="413">
        <f t="shared" si="250"/>
        <v>0</v>
      </c>
      <c r="Z923" s="414">
        <f t="shared" si="250"/>
        <v>0</v>
      </c>
      <c r="AA923" s="413">
        <f t="shared" si="250"/>
        <v>0</v>
      </c>
      <c r="AB923" s="424">
        <f t="shared" si="250"/>
        <v>0</v>
      </c>
      <c r="AC923" s="407">
        <f t="shared" si="250"/>
        <v>0</v>
      </c>
      <c r="AD923" s="1766"/>
      <c r="AE923" s="1063"/>
      <c r="AF923" s="832"/>
    </row>
    <row r="924" spans="1:32" outlineLevel="1" x14ac:dyDescent="0.2">
      <c r="A924" s="11">
        <v>244</v>
      </c>
      <c r="B924" s="300"/>
      <c r="C924" s="295"/>
      <c r="D924" s="319"/>
      <c r="E924" s="319"/>
      <c r="F924" s="856" t="s">
        <v>65</v>
      </c>
      <c r="G924" s="857"/>
      <c r="H924" s="857"/>
      <c r="I924" s="857"/>
      <c r="J924" s="857"/>
      <c r="K924" s="857"/>
      <c r="L924" s="858"/>
      <c r="M924" s="408">
        <f t="shared" ref="M924:AB927" si="251">M148</f>
        <v>0</v>
      </c>
      <c r="N924" s="419">
        <f t="shared" si="251"/>
        <v>0</v>
      </c>
      <c r="O924" s="422">
        <f t="shared" si="251"/>
        <v>0</v>
      </c>
      <c r="P924" s="422">
        <f t="shared" si="251"/>
        <v>0</v>
      </c>
      <c r="Q924" s="423">
        <f t="shared" si="251"/>
        <v>0</v>
      </c>
      <c r="R924" s="419">
        <f t="shared" si="251"/>
        <v>0</v>
      </c>
      <c r="S924" s="422">
        <f t="shared" si="251"/>
        <v>0</v>
      </c>
      <c r="T924" s="422">
        <f t="shared" si="251"/>
        <v>0</v>
      </c>
      <c r="U924" s="422">
        <f t="shared" si="251"/>
        <v>0</v>
      </c>
      <c r="V924" s="422">
        <f t="shared" si="251"/>
        <v>0</v>
      </c>
      <c r="W924" s="422">
        <f t="shared" si="251"/>
        <v>0</v>
      </c>
      <c r="X924" s="422">
        <f t="shared" si="251"/>
        <v>0</v>
      </c>
      <c r="Y924" s="422">
        <f t="shared" si="251"/>
        <v>0</v>
      </c>
      <c r="Z924" s="422">
        <f t="shared" si="251"/>
        <v>0</v>
      </c>
      <c r="AA924" s="422">
        <f t="shared" si="251"/>
        <v>0</v>
      </c>
      <c r="AB924" s="422">
        <f t="shared" si="251"/>
        <v>0</v>
      </c>
      <c r="AC924" s="408">
        <f t="shared" ref="AC924:AC927" si="252">M924-SUM(N924:AB924)</f>
        <v>0</v>
      </c>
      <c r="AD924" s="1766"/>
      <c r="AE924" s="1063"/>
      <c r="AF924" s="832"/>
    </row>
    <row r="925" spans="1:32" outlineLevel="1" x14ac:dyDescent="0.2">
      <c r="A925" s="11">
        <v>245</v>
      </c>
      <c r="B925" s="300"/>
      <c r="C925" s="295"/>
      <c r="D925" s="266"/>
      <c r="E925" s="266"/>
      <c r="F925" s="915" t="s">
        <v>68</v>
      </c>
      <c r="G925" s="916"/>
      <c r="H925" s="916"/>
      <c r="I925" s="916"/>
      <c r="J925" s="916"/>
      <c r="K925" s="916"/>
      <c r="L925" s="917"/>
      <c r="M925" s="408">
        <f t="shared" si="251"/>
        <v>0</v>
      </c>
      <c r="N925" s="419">
        <f t="shared" si="251"/>
        <v>0</v>
      </c>
      <c r="O925" s="422">
        <f t="shared" si="251"/>
        <v>0</v>
      </c>
      <c r="P925" s="422">
        <f t="shared" si="251"/>
        <v>0</v>
      </c>
      <c r="Q925" s="423">
        <f t="shared" si="251"/>
        <v>0</v>
      </c>
      <c r="R925" s="419">
        <f t="shared" si="251"/>
        <v>0</v>
      </c>
      <c r="S925" s="422">
        <f t="shared" si="251"/>
        <v>0</v>
      </c>
      <c r="T925" s="422">
        <f t="shared" si="251"/>
        <v>0</v>
      </c>
      <c r="U925" s="422">
        <f t="shared" si="251"/>
        <v>0</v>
      </c>
      <c r="V925" s="422">
        <f t="shared" si="251"/>
        <v>0</v>
      </c>
      <c r="W925" s="422">
        <f t="shared" si="251"/>
        <v>0</v>
      </c>
      <c r="X925" s="422">
        <f t="shared" si="251"/>
        <v>0</v>
      </c>
      <c r="Y925" s="422">
        <f t="shared" si="251"/>
        <v>0</v>
      </c>
      <c r="Z925" s="422">
        <f t="shared" si="251"/>
        <v>0</v>
      </c>
      <c r="AA925" s="422">
        <f t="shared" si="251"/>
        <v>0</v>
      </c>
      <c r="AB925" s="422">
        <f t="shared" si="251"/>
        <v>0</v>
      </c>
      <c r="AC925" s="408">
        <f t="shared" si="252"/>
        <v>0</v>
      </c>
      <c r="AD925" s="1766"/>
      <c r="AE925" s="1063"/>
      <c r="AF925" s="832"/>
    </row>
    <row r="926" spans="1:32" outlineLevel="1" x14ac:dyDescent="0.2">
      <c r="A926" s="11">
        <v>246</v>
      </c>
      <c r="B926" s="300"/>
      <c r="C926" s="295"/>
      <c r="D926" s="266"/>
      <c r="E926" s="266"/>
      <c r="F926" s="915" t="s">
        <v>537</v>
      </c>
      <c r="G926" s="916"/>
      <c r="H926" s="916"/>
      <c r="I926" s="916"/>
      <c r="J926" s="916"/>
      <c r="K926" s="916"/>
      <c r="L926" s="917"/>
      <c r="M926" s="408">
        <f t="shared" si="251"/>
        <v>0</v>
      </c>
      <c r="N926" s="419">
        <f t="shared" si="251"/>
        <v>0</v>
      </c>
      <c r="O926" s="422">
        <f t="shared" si="251"/>
        <v>0</v>
      </c>
      <c r="P926" s="422">
        <f t="shared" si="251"/>
        <v>0</v>
      </c>
      <c r="Q926" s="423">
        <f t="shared" si="251"/>
        <v>0</v>
      </c>
      <c r="R926" s="419">
        <f t="shared" si="251"/>
        <v>0</v>
      </c>
      <c r="S926" s="422">
        <f t="shared" si="251"/>
        <v>0</v>
      </c>
      <c r="T926" s="422">
        <f t="shared" si="251"/>
        <v>0</v>
      </c>
      <c r="U926" s="422">
        <f t="shared" si="251"/>
        <v>0</v>
      </c>
      <c r="V926" s="422">
        <f t="shared" si="251"/>
        <v>0</v>
      </c>
      <c r="W926" s="422">
        <f t="shared" si="251"/>
        <v>0</v>
      </c>
      <c r="X926" s="422">
        <f t="shared" si="251"/>
        <v>0</v>
      </c>
      <c r="Y926" s="422">
        <f t="shared" si="251"/>
        <v>0</v>
      </c>
      <c r="Z926" s="422">
        <f t="shared" si="251"/>
        <v>0</v>
      </c>
      <c r="AA926" s="422">
        <f t="shared" si="251"/>
        <v>0</v>
      </c>
      <c r="AB926" s="422">
        <f t="shared" si="251"/>
        <v>0</v>
      </c>
      <c r="AC926" s="408">
        <f t="shared" si="252"/>
        <v>0</v>
      </c>
      <c r="AD926" s="1766"/>
      <c r="AE926" s="1063"/>
      <c r="AF926" s="832"/>
    </row>
    <row r="927" spans="1:32" ht="27.75" customHeight="1" outlineLevel="1" x14ac:dyDescent="0.2">
      <c r="A927" s="11">
        <v>247</v>
      </c>
      <c r="B927" s="300"/>
      <c r="C927" s="295"/>
      <c r="D927" s="298"/>
      <c r="E927" s="298"/>
      <c r="F927" s="859" t="s">
        <v>532</v>
      </c>
      <c r="G927" s="860"/>
      <c r="H927" s="860"/>
      <c r="I927" s="860"/>
      <c r="J927" s="860"/>
      <c r="K927" s="860"/>
      <c r="L927" s="861"/>
      <c r="M927" s="408">
        <f t="shared" si="251"/>
        <v>0</v>
      </c>
      <c r="N927" s="419">
        <f t="shared" si="251"/>
        <v>0</v>
      </c>
      <c r="O927" s="422">
        <f t="shared" si="251"/>
        <v>0</v>
      </c>
      <c r="P927" s="422">
        <f t="shared" si="251"/>
        <v>0</v>
      </c>
      <c r="Q927" s="423">
        <f t="shared" si="251"/>
        <v>0</v>
      </c>
      <c r="R927" s="419">
        <f t="shared" si="251"/>
        <v>0</v>
      </c>
      <c r="S927" s="422">
        <f t="shared" si="251"/>
        <v>0</v>
      </c>
      <c r="T927" s="422">
        <f t="shared" si="251"/>
        <v>0</v>
      </c>
      <c r="U927" s="422">
        <f t="shared" si="251"/>
        <v>0</v>
      </c>
      <c r="V927" s="422">
        <f t="shared" si="251"/>
        <v>0</v>
      </c>
      <c r="W927" s="422">
        <f t="shared" si="251"/>
        <v>0</v>
      </c>
      <c r="X927" s="422">
        <f t="shared" si="251"/>
        <v>0</v>
      </c>
      <c r="Y927" s="422">
        <f t="shared" si="251"/>
        <v>0</v>
      </c>
      <c r="Z927" s="422">
        <f t="shared" si="251"/>
        <v>0</v>
      </c>
      <c r="AA927" s="422">
        <f t="shared" si="251"/>
        <v>0</v>
      </c>
      <c r="AB927" s="422">
        <f t="shared" si="251"/>
        <v>0</v>
      </c>
      <c r="AC927" s="408">
        <f t="shared" si="252"/>
        <v>0</v>
      </c>
      <c r="AD927" s="1767"/>
      <c r="AE927" s="834"/>
      <c r="AF927" s="835"/>
    </row>
    <row r="928" spans="1:32" outlineLevel="1" x14ac:dyDescent="0.2">
      <c r="A928" s="11">
        <v>248</v>
      </c>
      <c r="B928" s="300"/>
      <c r="C928" s="295"/>
      <c r="D928" s="844" t="s">
        <v>13</v>
      </c>
      <c r="E928" s="845"/>
      <c r="F928" s="845"/>
      <c r="G928" s="845"/>
      <c r="H928" s="845"/>
      <c r="I928" s="845"/>
      <c r="J928" s="845"/>
      <c r="K928" s="845"/>
      <c r="L928" s="845"/>
      <c r="M928" s="845"/>
      <c r="N928" s="845"/>
      <c r="O928" s="845"/>
      <c r="P928" s="845"/>
      <c r="Q928" s="845"/>
      <c r="R928" s="845"/>
      <c r="S928" s="845"/>
      <c r="T928" s="845"/>
      <c r="U928" s="845"/>
      <c r="V928" s="845"/>
      <c r="W928" s="845"/>
      <c r="X928" s="845"/>
      <c r="Y928" s="845"/>
      <c r="Z928" s="845"/>
      <c r="AA928" s="845"/>
      <c r="AB928" s="845"/>
      <c r="AC928" s="845"/>
      <c r="AD928" s="845"/>
      <c r="AE928" s="845"/>
      <c r="AF928" s="846"/>
    </row>
    <row r="929" spans="1:32" ht="15.75" customHeight="1" outlineLevel="1" x14ac:dyDescent="0.2">
      <c r="A929" s="11">
        <v>249</v>
      </c>
      <c r="B929" s="300"/>
      <c r="C929" s="295"/>
      <c r="D929" s="298"/>
      <c r="E929" s="918" t="s">
        <v>14</v>
      </c>
      <c r="F929" s="919"/>
      <c r="G929" s="919"/>
      <c r="H929" s="919"/>
      <c r="I929" s="919"/>
      <c r="J929" s="919"/>
      <c r="K929" s="919"/>
      <c r="L929" s="920"/>
      <c r="M929" s="407">
        <f>SUBTOTAL(9,M930:M932)</f>
        <v>0</v>
      </c>
      <c r="N929" s="410">
        <f t="shared" ref="N929:AC929" si="253">SUBTOTAL(9,N930:N932)</f>
        <v>0</v>
      </c>
      <c r="O929" s="414">
        <f t="shared" si="253"/>
        <v>0</v>
      </c>
      <c r="P929" s="413">
        <f t="shared" si="253"/>
        <v>0</v>
      </c>
      <c r="Q929" s="415">
        <f t="shared" si="253"/>
        <v>0</v>
      </c>
      <c r="R929" s="410">
        <f t="shared" si="253"/>
        <v>0</v>
      </c>
      <c r="S929" s="413">
        <f t="shared" si="253"/>
        <v>0</v>
      </c>
      <c r="T929" s="414">
        <f t="shared" si="253"/>
        <v>0</v>
      </c>
      <c r="U929" s="413">
        <f t="shared" si="253"/>
        <v>0</v>
      </c>
      <c r="V929" s="414">
        <f t="shared" si="253"/>
        <v>0</v>
      </c>
      <c r="W929" s="413">
        <f t="shared" si="253"/>
        <v>0</v>
      </c>
      <c r="X929" s="414">
        <f t="shared" si="253"/>
        <v>0</v>
      </c>
      <c r="Y929" s="413">
        <f t="shared" si="253"/>
        <v>0</v>
      </c>
      <c r="Z929" s="414">
        <f t="shared" si="253"/>
        <v>0</v>
      </c>
      <c r="AA929" s="413">
        <f t="shared" si="253"/>
        <v>0</v>
      </c>
      <c r="AB929" s="424">
        <f t="shared" si="253"/>
        <v>0</v>
      </c>
      <c r="AC929" s="407">
        <f t="shared" si="253"/>
        <v>0</v>
      </c>
      <c r="AD929" s="1689"/>
      <c r="AE929" s="828"/>
      <c r="AF929" s="829"/>
    </row>
    <row r="930" spans="1:32" outlineLevel="1" x14ac:dyDescent="0.2">
      <c r="A930" s="11">
        <v>250</v>
      </c>
      <c r="B930" s="300"/>
      <c r="C930" s="295"/>
      <c r="D930" s="298"/>
      <c r="E930" s="299"/>
      <c r="F930" s="856" t="s">
        <v>16</v>
      </c>
      <c r="G930" s="857"/>
      <c r="H930" s="857"/>
      <c r="I930" s="857"/>
      <c r="J930" s="857"/>
      <c r="K930" s="857"/>
      <c r="L930" s="858"/>
      <c r="M930" s="408">
        <f t="shared" ref="M930:AB932" si="254">M154</f>
        <v>0</v>
      </c>
      <c r="N930" s="419">
        <f t="shared" si="254"/>
        <v>0</v>
      </c>
      <c r="O930" s="422">
        <f t="shared" si="254"/>
        <v>0</v>
      </c>
      <c r="P930" s="422">
        <f t="shared" si="254"/>
        <v>0</v>
      </c>
      <c r="Q930" s="423">
        <f t="shared" si="254"/>
        <v>0</v>
      </c>
      <c r="R930" s="419">
        <f t="shared" si="254"/>
        <v>0</v>
      </c>
      <c r="S930" s="422">
        <f t="shared" si="254"/>
        <v>0</v>
      </c>
      <c r="T930" s="422">
        <f t="shared" si="254"/>
        <v>0</v>
      </c>
      <c r="U930" s="422">
        <f t="shared" si="254"/>
        <v>0</v>
      </c>
      <c r="V930" s="422">
        <f t="shared" si="254"/>
        <v>0</v>
      </c>
      <c r="W930" s="422">
        <f t="shared" si="254"/>
        <v>0</v>
      </c>
      <c r="X930" s="422">
        <f t="shared" si="254"/>
        <v>0</v>
      </c>
      <c r="Y930" s="422">
        <f t="shared" si="254"/>
        <v>0</v>
      </c>
      <c r="Z930" s="422">
        <f t="shared" si="254"/>
        <v>0</v>
      </c>
      <c r="AA930" s="422">
        <f t="shared" si="254"/>
        <v>0</v>
      </c>
      <c r="AB930" s="422">
        <f t="shared" si="254"/>
        <v>0</v>
      </c>
      <c r="AC930" s="408">
        <f t="shared" ref="AC930:AC932" si="255">M930-SUM(N930:AB930)</f>
        <v>0</v>
      </c>
      <c r="AD930" s="1766"/>
      <c r="AE930" s="1063"/>
      <c r="AF930" s="832"/>
    </row>
    <row r="931" spans="1:32" outlineLevel="1" x14ac:dyDescent="0.2">
      <c r="A931" s="11">
        <v>251</v>
      </c>
      <c r="B931" s="300"/>
      <c r="C931" s="295"/>
      <c r="D931" s="298"/>
      <c r="E931" s="299"/>
      <c r="F931" s="915" t="s">
        <v>17</v>
      </c>
      <c r="G931" s="916"/>
      <c r="H931" s="916"/>
      <c r="I931" s="916"/>
      <c r="J931" s="916"/>
      <c r="K931" s="916"/>
      <c r="L931" s="917"/>
      <c r="M931" s="408">
        <f t="shared" si="254"/>
        <v>0</v>
      </c>
      <c r="N931" s="419">
        <f t="shared" si="254"/>
        <v>0</v>
      </c>
      <c r="O931" s="422">
        <f t="shared" si="254"/>
        <v>0</v>
      </c>
      <c r="P931" s="422">
        <f t="shared" si="254"/>
        <v>0</v>
      </c>
      <c r="Q931" s="423">
        <f t="shared" si="254"/>
        <v>0</v>
      </c>
      <c r="R931" s="419">
        <f t="shared" si="254"/>
        <v>0</v>
      </c>
      <c r="S931" s="422">
        <f t="shared" si="254"/>
        <v>0</v>
      </c>
      <c r="T931" s="422">
        <f t="shared" si="254"/>
        <v>0</v>
      </c>
      <c r="U931" s="422">
        <f t="shared" si="254"/>
        <v>0</v>
      </c>
      <c r="V931" s="422">
        <f t="shared" si="254"/>
        <v>0</v>
      </c>
      <c r="W931" s="422">
        <f t="shared" si="254"/>
        <v>0</v>
      </c>
      <c r="X931" s="422">
        <f t="shared" si="254"/>
        <v>0</v>
      </c>
      <c r="Y931" s="422">
        <f t="shared" si="254"/>
        <v>0</v>
      </c>
      <c r="Z931" s="422">
        <f t="shared" si="254"/>
        <v>0</v>
      </c>
      <c r="AA931" s="422">
        <f t="shared" si="254"/>
        <v>0</v>
      </c>
      <c r="AB931" s="422">
        <f t="shared" si="254"/>
        <v>0</v>
      </c>
      <c r="AC931" s="408">
        <f t="shared" si="255"/>
        <v>0</v>
      </c>
      <c r="AD931" s="1766"/>
      <c r="AE931" s="1063"/>
      <c r="AF931" s="832"/>
    </row>
    <row r="932" spans="1:32" outlineLevel="1" x14ac:dyDescent="0.2">
      <c r="A932" s="11">
        <v>252</v>
      </c>
      <c r="B932" s="300"/>
      <c r="C932" s="295"/>
      <c r="D932" s="298"/>
      <c r="E932" s="299"/>
      <c r="F932" s="859" t="s">
        <v>560</v>
      </c>
      <c r="G932" s="860"/>
      <c r="H932" s="860"/>
      <c r="I932" s="860"/>
      <c r="J932" s="860"/>
      <c r="K932" s="860"/>
      <c r="L932" s="861"/>
      <c r="M932" s="408">
        <f t="shared" si="254"/>
        <v>0</v>
      </c>
      <c r="N932" s="419">
        <f t="shared" si="254"/>
        <v>0</v>
      </c>
      <c r="O932" s="422">
        <f t="shared" si="254"/>
        <v>0</v>
      </c>
      <c r="P932" s="422">
        <f t="shared" si="254"/>
        <v>0</v>
      </c>
      <c r="Q932" s="423">
        <f t="shared" si="254"/>
        <v>0</v>
      </c>
      <c r="R932" s="419">
        <f t="shared" si="254"/>
        <v>0</v>
      </c>
      <c r="S932" s="422">
        <f t="shared" si="254"/>
        <v>0</v>
      </c>
      <c r="T932" s="422">
        <f t="shared" si="254"/>
        <v>0</v>
      </c>
      <c r="U932" s="422">
        <f t="shared" si="254"/>
        <v>0</v>
      </c>
      <c r="V932" s="422">
        <f t="shared" si="254"/>
        <v>0</v>
      </c>
      <c r="W932" s="422">
        <f t="shared" si="254"/>
        <v>0</v>
      </c>
      <c r="X932" s="422">
        <f t="shared" si="254"/>
        <v>0</v>
      </c>
      <c r="Y932" s="422">
        <f t="shared" si="254"/>
        <v>0</v>
      </c>
      <c r="Z932" s="422">
        <f t="shared" si="254"/>
        <v>0</v>
      </c>
      <c r="AA932" s="422">
        <f t="shared" si="254"/>
        <v>0</v>
      </c>
      <c r="AB932" s="422">
        <f t="shared" si="254"/>
        <v>0</v>
      </c>
      <c r="AC932" s="408">
        <f t="shared" si="255"/>
        <v>0</v>
      </c>
      <c r="AD932" s="1766"/>
      <c r="AE932" s="1063"/>
      <c r="AF932" s="832"/>
    </row>
    <row r="933" spans="1:32" outlineLevel="1" x14ac:dyDescent="0.2">
      <c r="A933" s="11">
        <v>253</v>
      </c>
      <c r="B933" s="300"/>
      <c r="C933" s="295"/>
      <c r="D933" s="298"/>
      <c r="E933" s="975" t="s">
        <v>15</v>
      </c>
      <c r="F933" s="976"/>
      <c r="G933" s="976"/>
      <c r="H933" s="976"/>
      <c r="I933" s="976"/>
      <c r="J933" s="976"/>
      <c r="K933" s="976"/>
      <c r="L933" s="977"/>
      <c r="M933" s="407">
        <f>SUBTOTAL(9,M934:M936)</f>
        <v>0</v>
      </c>
      <c r="N933" s="410">
        <f t="shared" ref="N933:AC933" si="256">SUBTOTAL(9,N934:N936)</f>
        <v>0</v>
      </c>
      <c r="O933" s="414">
        <f t="shared" si="256"/>
        <v>0</v>
      </c>
      <c r="P933" s="413">
        <f t="shared" si="256"/>
        <v>0</v>
      </c>
      <c r="Q933" s="415">
        <f t="shared" si="256"/>
        <v>0</v>
      </c>
      <c r="R933" s="410">
        <f t="shared" si="256"/>
        <v>0</v>
      </c>
      <c r="S933" s="413">
        <f t="shared" si="256"/>
        <v>0</v>
      </c>
      <c r="T933" s="414">
        <f t="shared" si="256"/>
        <v>0</v>
      </c>
      <c r="U933" s="413">
        <f t="shared" si="256"/>
        <v>0</v>
      </c>
      <c r="V933" s="414">
        <f t="shared" si="256"/>
        <v>0</v>
      </c>
      <c r="W933" s="413">
        <f t="shared" si="256"/>
        <v>0</v>
      </c>
      <c r="X933" s="414">
        <f t="shared" si="256"/>
        <v>0</v>
      </c>
      <c r="Y933" s="413">
        <f t="shared" si="256"/>
        <v>0</v>
      </c>
      <c r="Z933" s="414">
        <f t="shared" si="256"/>
        <v>0</v>
      </c>
      <c r="AA933" s="413">
        <f t="shared" si="256"/>
        <v>0</v>
      </c>
      <c r="AB933" s="424">
        <f t="shared" si="256"/>
        <v>0</v>
      </c>
      <c r="AC933" s="407">
        <f t="shared" si="256"/>
        <v>0</v>
      </c>
      <c r="AD933" s="1766"/>
      <c r="AE933" s="1063"/>
      <c r="AF933" s="832"/>
    </row>
    <row r="934" spans="1:32" outlineLevel="1" x14ac:dyDescent="0.2">
      <c r="A934" s="11">
        <v>254</v>
      </c>
      <c r="B934" s="300"/>
      <c r="C934" s="295"/>
      <c r="D934" s="298"/>
      <c r="E934" s="299"/>
      <c r="F934" s="856" t="s">
        <v>138</v>
      </c>
      <c r="G934" s="857"/>
      <c r="H934" s="857"/>
      <c r="I934" s="857"/>
      <c r="J934" s="857"/>
      <c r="K934" s="857"/>
      <c r="L934" s="858"/>
      <c r="M934" s="408">
        <f t="shared" ref="M934:AB936" si="257">M158</f>
        <v>0</v>
      </c>
      <c r="N934" s="419">
        <f t="shared" si="257"/>
        <v>0</v>
      </c>
      <c r="O934" s="422">
        <f t="shared" si="257"/>
        <v>0</v>
      </c>
      <c r="P934" s="422">
        <f t="shared" si="257"/>
        <v>0</v>
      </c>
      <c r="Q934" s="423">
        <f t="shared" si="257"/>
        <v>0</v>
      </c>
      <c r="R934" s="419">
        <f t="shared" si="257"/>
        <v>0</v>
      </c>
      <c r="S934" s="422">
        <f t="shared" si="257"/>
        <v>0</v>
      </c>
      <c r="T934" s="422">
        <f t="shared" si="257"/>
        <v>0</v>
      </c>
      <c r="U934" s="422">
        <f t="shared" si="257"/>
        <v>0</v>
      </c>
      <c r="V934" s="422">
        <f t="shared" si="257"/>
        <v>0</v>
      </c>
      <c r="W934" s="422">
        <f t="shared" si="257"/>
        <v>0</v>
      </c>
      <c r="X934" s="422">
        <f t="shared" si="257"/>
        <v>0</v>
      </c>
      <c r="Y934" s="422">
        <f t="shared" si="257"/>
        <v>0</v>
      </c>
      <c r="Z934" s="422">
        <f t="shared" si="257"/>
        <v>0</v>
      </c>
      <c r="AA934" s="422">
        <f t="shared" si="257"/>
        <v>0</v>
      </c>
      <c r="AB934" s="422">
        <f t="shared" si="257"/>
        <v>0</v>
      </c>
      <c r="AC934" s="408">
        <f t="shared" ref="AC934:AC936" si="258">M934-SUM(N934:AB934)</f>
        <v>0</v>
      </c>
      <c r="AD934" s="1766"/>
      <c r="AE934" s="1063"/>
      <c r="AF934" s="832"/>
    </row>
    <row r="935" spans="1:32" outlineLevel="1" x14ac:dyDescent="0.2">
      <c r="A935" s="11">
        <v>255</v>
      </c>
      <c r="B935" s="300"/>
      <c r="C935" s="295"/>
      <c r="D935" s="298"/>
      <c r="E935" s="299"/>
      <c r="F935" s="915" t="s">
        <v>19</v>
      </c>
      <c r="G935" s="916"/>
      <c r="H935" s="916"/>
      <c r="I935" s="916"/>
      <c r="J935" s="916"/>
      <c r="K935" s="916"/>
      <c r="L935" s="917"/>
      <c r="M935" s="408">
        <f t="shared" si="257"/>
        <v>0</v>
      </c>
      <c r="N935" s="419">
        <f t="shared" si="257"/>
        <v>0</v>
      </c>
      <c r="O935" s="422">
        <f t="shared" si="257"/>
        <v>0</v>
      </c>
      <c r="P935" s="422">
        <f t="shared" si="257"/>
        <v>0</v>
      </c>
      <c r="Q935" s="423">
        <f t="shared" si="257"/>
        <v>0</v>
      </c>
      <c r="R935" s="419">
        <f t="shared" si="257"/>
        <v>0</v>
      </c>
      <c r="S935" s="422">
        <f t="shared" si="257"/>
        <v>0</v>
      </c>
      <c r="T935" s="422">
        <f t="shared" si="257"/>
        <v>0</v>
      </c>
      <c r="U935" s="422">
        <f t="shared" si="257"/>
        <v>0</v>
      </c>
      <c r="V935" s="422">
        <f t="shared" si="257"/>
        <v>0</v>
      </c>
      <c r="W935" s="422">
        <f t="shared" si="257"/>
        <v>0</v>
      </c>
      <c r="X935" s="422">
        <f t="shared" si="257"/>
        <v>0</v>
      </c>
      <c r="Y935" s="422">
        <f t="shared" si="257"/>
        <v>0</v>
      </c>
      <c r="Z935" s="422">
        <f t="shared" si="257"/>
        <v>0</v>
      </c>
      <c r="AA935" s="422">
        <f t="shared" si="257"/>
        <v>0</v>
      </c>
      <c r="AB935" s="422">
        <f t="shared" si="257"/>
        <v>0</v>
      </c>
      <c r="AC935" s="408">
        <f t="shared" si="258"/>
        <v>0</v>
      </c>
      <c r="AD935" s="1766"/>
      <c r="AE935" s="1063"/>
      <c r="AF935" s="832"/>
    </row>
    <row r="936" spans="1:32" outlineLevel="1" x14ac:dyDescent="0.2">
      <c r="A936" s="11">
        <v>256</v>
      </c>
      <c r="B936" s="300"/>
      <c r="C936" s="295"/>
      <c r="D936" s="298"/>
      <c r="E936" s="299"/>
      <c r="F936" s="859" t="s">
        <v>561</v>
      </c>
      <c r="G936" s="860"/>
      <c r="H936" s="860"/>
      <c r="I936" s="860"/>
      <c r="J936" s="860"/>
      <c r="K936" s="860"/>
      <c r="L936" s="861"/>
      <c r="M936" s="408">
        <f t="shared" si="257"/>
        <v>0</v>
      </c>
      <c r="N936" s="419">
        <f t="shared" si="257"/>
        <v>0</v>
      </c>
      <c r="O936" s="422">
        <f t="shared" si="257"/>
        <v>0</v>
      </c>
      <c r="P936" s="422">
        <f t="shared" si="257"/>
        <v>0</v>
      </c>
      <c r="Q936" s="423">
        <f t="shared" si="257"/>
        <v>0</v>
      </c>
      <c r="R936" s="419">
        <f t="shared" si="257"/>
        <v>0</v>
      </c>
      <c r="S936" s="422">
        <f t="shared" si="257"/>
        <v>0</v>
      </c>
      <c r="T936" s="422">
        <f t="shared" si="257"/>
        <v>0</v>
      </c>
      <c r="U936" s="422">
        <f t="shared" si="257"/>
        <v>0</v>
      </c>
      <c r="V936" s="422">
        <f t="shared" si="257"/>
        <v>0</v>
      </c>
      <c r="W936" s="422">
        <f t="shared" si="257"/>
        <v>0</v>
      </c>
      <c r="X936" s="422">
        <f t="shared" si="257"/>
        <v>0</v>
      </c>
      <c r="Y936" s="422">
        <f t="shared" si="257"/>
        <v>0</v>
      </c>
      <c r="Z936" s="422">
        <f t="shared" si="257"/>
        <v>0</v>
      </c>
      <c r="AA936" s="422">
        <f t="shared" si="257"/>
        <v>0</v>
      </c>
      <c r="AB936" s="422">
        <f t="shared" si="257"/>
        <v>0</v>
      </c>
      <c r="AC936" s="408">
        <f t="shared" si="258"/>
        <v>0</v>
      </c>
      <c r="AD936" s="1766"/>
      <c r="AE936" s="1063"/>
      <c r="AF936" s="832"/>
    </row>
    <row r="937" spans="1:32" outlineLevel="1" x14ac:dyDescent="0.2">
      <c r="A937" s="11">
        <v>257</v>
      </c>
      <c r="B937" s="300"/>
      <c r="C937" s="295"/>
      <c r="D937" s="298"/>
      <c r="E937" s="853" t="s">
        <v>18</v>
      </c>
      <c r="F937" s="854"/>
      <c r="G937" s="854"/>
      <c r="H937" s="854"/>
      <c r="I937" s="854"/>
      <c r="J937" s="854"/>
      <c r="K937" s="854"/>
      <c r="L937" s="855"/>
      <c r="M937" s="407">
        <f>SUBTOTAL(9,M938:M940)</f>
        <v>0</v>
      </c>
      <c r="N937" s="410">
        <f t="shared" ref="N937:AC937" si="259">SUBTOTAL(9,N938:N940)</f>
        <v>0</v>
      </c>
      <c r="O937" s="414">
        <f t="shared" si="259"/>
        <v>0</v>
      </c>
      <c r="P937" s="413">
        <f t="shared" si="259"/>
        <v>0</v>
      </c>
      <c r="Q937" s="415">
        <f t="shared" si="259"/>
        <v>0</v>
      </c>
      <c r="R937" s="410">
        <f t="shared" si="259"/>
        <v>0</v>
      </c>
      <c r="S937" s="413">
        <f t="shared" si="259"/>
        <v>0</v>
      </c>
      <c r="T937" s="414">
        <f t="shared" si="259"/>
        <v>0</v>
      </c>
      <c r="U937" s="413">
        <f t="shared" si="259"/>
        <v>0</v>
      </c>
      <c r="V937" s="414">
        <f t="shared" si="259"/>
        <v>0</v>
      </c>
      <c r="W937" s="413">
        <f t="shared" si="259"/>
        <v>0</v>
      </c>
      <c r="X937" s="414">
        <f t="shared" si="259"/>
        <v>0</v>
      </c>
      <c r="Y937" s="413">
        <f t="shared" si="259"/>
        <v>0</v>
      </c>
      <c r="Z937" s="414">
        <f t="shared" si="259"/>
        <v>0</v>
      </c>
      <c r="AA937" s="413">
        <f t="shared" si="259"/>
        <v>0</v>
      </c>
      <c r="AB937" s="424">
        <f t="shared" si="259"/>
        <v>0</v>
      </c>
      <c r="AC937" s="407">
        <f t="shared" si="259"/>
        <v>0</v>
      </c>
      <c r="AD937" s="1766"/>
      <c r="AE937" s="1063"/>
      <c r="AF937" s="832"/>
    </row>
    <row r="938" spans="1:32" outlineLevel="1" x14ac:dyDescent="0.2">
      <c r="A938" s="11">
        <v>258</v>
      </c>
      <c r="B938" s="300"/>
      <c r="C938" s="295"/>
      <c r="D938" s="298"/>
      <c r="E938" s="299"/>
      <c r="F938" s="856" t="s">
        <v>20</v>
      </c>
      <c r="G938" s="857"/>
      <c r="H938" s="857"/>
      <c r="I938" s="857"/>
      <c r="J938" s="857"/>
      <c r="K938" s="857"/>
      <c r="L938" s="858"/>
      <c r="M938" s="408">
        <f t="shared" ref="M938:AB940" si="260">M162</f>
        <v>0</v>
      </c>
      <c r="N938" s="419">
        <f t="shared" si="260"/>
        <v>0</v>
      </c>
      <c r="O938" s="422">
        <f t="shared" si="260"/>
        <v>0</v>
      </c>
      <c r="P938" s="422">
        <f t="shared" si="260"/>
        <v>0</v>
      </c>
      <c r="Q938" s="423">
        <f t="shared" si="260"/>
        <v>0</v>
      </c>
      <c r="R938" s="419">
        <f t="shared" si="260"/>
        <v>0</v>
      </c>
      <c r="S938" s="422">
        <f t="shared" si="260"/>
        <v>0</v>
      </c>
      <c r="T938" s="422">
        <f t="shared" si="260"/>
        <v>0</v>
      </c>
      <c r="U938" s="422">
        <f t="shared" si="260"/>
        <v>0</v>
      </c>
      <c r="V938" s="422">
        <f t="shared" si="260"/>
        <v>0</v>
      </c>
      <c r="W938" s="422">
        <f t="shared" si="260"/>
        <v>0</v>
      </c>
      <c r="X938" s="422">
        <f t="shared" si="260"/>
        <v>0</v>
      </c>
      <c r="Y938" s="422">
        <f t="shared" si="260"/>
        <v>0</v>
      </c>
      <c r="Z938" s="422">
        <f t="shared" si="260"/>
        <v>0</v>
      </c>
      <c r="AA938" s="422">
        <f t="shared" si="260"/>
        <v>0</v>
      </c>
      <c r="AB938" s="422">
        <f t="shared" si="260"/>
        <v>0</v>
      </c>
      <c r="AC938" s="408">
        <f t="shared" ref="AC938:AC940" si="261">M938-SUM(N938:AB938)</f>
        <v>0</v>
      </c>
      <c r="AD938" s="1766"/>
      <c r="AE938" s="1063"/>
      <c r="AF938" s="832"/>
    </row>
    <row r="939" spans="1:32" outlineLevel="1" x14ac:dyDescent="0.2">
      <c r="A939" s="11">
        <v>259</v>
      </c>
      <c r="B939" s="300"/>
      <c r="C939" s="295"/>
      <c r="D939" s="298"/>
      <c r="E939" s="299"/>
      <c r="F939" s="915" t="s">
        <v>21</v>
      </c>
      <c r="G939" s="916"/>
      <c r="H939" s="916"/>
      <c r="I939" s="916"/>
      <c r="J939" s="916"/>
      <c r="K939" s="916"/>
      <c r="L939" s="917"/>
      <c r="M939" s="408">
        <f t="shared" si="260"/>
        <v>0</v>
      </c>
      <c r="N939" s="419">
        <f t="shared" si="260"/>
        <v>0</v>
      </c>
      <c r="O939" s="422">
        <f t="shared" si="260"/>
        <v>0</v>
      </c>
      <c r="P939" s="422">
        <f t="shared" si="260"/>
        <v>0</v>
      </c>
      <c r="Q939" s="423">
        <f t="shared" si="260"/>
        <v>0</v>
      </c>
      <c r="R939" s="419">
        <f t="shared" si="260"/>
        <v>0</v>
      </c>
      <c r="S939" s="422">
        <f t="shared" si="260"/>
        <v>0</v>
      </c>
      <c r="T939" s="422">
        <f t="shared" si="260"/>
        <v>0</v>
      </c>
      <c r="U939" s="422">
        <f t="shared" si="260"/>
        <v>0</v>
      </c>
      <c r="V939" s="422">
        <f t="shared" si="260"/>
        <v>0</v>
      </c>
      <c r="W939" s="422">
        <f t="shared" si="260"/>
        <v>0</v>
      </c>
      <c r="X939" s="422">
        <f t="shared" si="260"/>
        <v>0</v>
      </c>
      <c r="Y939" s="422">
        <f t="shared" si="260"/>
        <v>0</v>
      </c>
      <c r="Z939" s="422">
        <f t="shared" si="260"/>
        <v>0</v>
      </c>
      <c r="AA939" s="422">
        <f t="shared" si="260"/>
        <v>0</v>
      </c>
      <c r="AB939" s="422">
        <f t="shared" si="260"/>
        <v>0</v>
      </c>
      <c r="AC939" s="408">
        <f t="shared" si="261"/>
        <v>0</v>
      </c>
      <c r="AD939" s="1766"/>
      <c r="AE939" s="1063"/>
      <c r="AF939" s="832"/>
    </row>
    <row r="940" spans="1:32" outlineLevel="1" x14ac:dyDescent="0.2">
      <c r="A940" s="11">
        <v>260</v>
      </c>
      <c r="B940" s="300"/>
      <c r="C940" s="295"/>
      <c r="D940" s="298"/>
      <c r="E940" s="299"/>
      <c r="F940" s="859" t="s">
        <v>562</v>
      </c>
      <c r="G940" s="860"/>
      <c r="H940" s="860"/>
      <c r="I940" s="860"/>
      <c r="J940" s="860"/>
      <c r="K940" s="860"/>
      <c r="L940" s="861"/>
      <c r="M940" s="408">
        <f t="shared" si="260"/>
        <v>0</v>
      </c>
      <c r="N940" s="419">
        <f t="shared" si="260"/>
        <v>0</v>
      </c>
      <c r="O940" s="422">
        <f t="shared" si="260"/>
        <v>0</v>
      </c>
      <c r="P940" s="422">
        <f t="shared" si="260"/>
        <v>0</v>
      </c>
      <c r="Q940" s="423">
        <f t="shared" si="260"/>
        <v>0</v>
      </c>
      <c r="R940" s="419">
        <f t="shared" si="260"/>
        <v>0</v>
      </c>
      <c r="S940" s="422">
        <f t="shared" si="260"/>
        <v>0</v>
      </c>
      <c r="T940" s="422">
        <f t="shared" si="260"/>
        <v>0</v>
      </c>
      <c r="U940" s="422">
        <f t="shared" si="260"/>
        <v>0</v>
      </c>
      <c r="V940" s="422">
        <f t="shared" si="260"/>
        <v>0</v>
      </c>
      <c r="W940" s="422">
        <f t="shared" si="260"/>
        <v>0</v>
      </c>
      <c r="X940" s="422">
        <f t="shared" si="260"/>
        <v>0</v>
      </c>
      <c r="Y940" s="422">
        <f t="shared" si="260"/>
        <v>0</v>
      </c>
      <c r="Z940" s="422">
        <f t="shared" si="260"/>
        <v>0</v>
      </c>
      <c r="AA940" s="422">
        <f t="shared" si="260"/>
        <v>0</v>
      </c>
      <c r="AB940" s="422">
        <f t="shared" si="260"/>
        <v>0</v>
      </c>
      <c r="AC940" s="408">
        <f t="shared" si="261"/>
        <v>0</v>
      </c>
      <c r="AD940" s="1767"/>
      <c r="AE940" s="834"/>
      <c r="AF940" s="835"/>
    </row>
    <row r="941" spans="1:32" outlineLevel="1" x14ac:dyDescent="0.2">
      <c r="A941" s="11">
        <v>261</v>
      </c>
      <c r="B941" s="300"/>
      <c r="C941" s="295"/>
      <c r="D941" s="844" t="s">
        <v>672</v>
      </c>
      <c r="E941" s="845"/>
      <c r="F941" s="845"/>
      <c r="G941" s="845"/>
      <c r="H941" s="845"/>
      <c r="I941" s="845"/>
      <c r="J941" s="845"/>
      <c r="K941" s="845"/>
      <c r="L941" s="845"/>
      <c r="M941" s="845"/>
      <c r="N941" s="845"/>
      <c r="O941" s="845"/>
      <c r="P941" s="845"/>
      <c r="Q941" s="845"/>
      <c r="R941" s="845"/>
      <c r="S941" s="845"/>
      <c r="T941" s="845"/>
      <c r="U941" s="845"/>
      <c r="V941" s="845"/>
      <c r="W941" s="845"/>
      <c r="X941" s="845"/>
      <c r="Y941" s="845"/>
      <c r="Z941" s="845"/>
      <c r="AA941" s="845"/>
      <c r="AB941" s="845"/>
      <c r="AC941" s="845"/>
      <c r="AD941" s="845"/>
      <c r="AE941" s="845"/>
      <c r="AF941" s="846"/>
    </row>
    <row r="942" spans="1:32" ht="15" customHeight="1" outlineLevel="1" x14ac:dyDescent="0.2">
      <c r="A942" s="11">
        <v>262</v>
      </c>
      <c r="B942" s="300"/>
      <c r="C942" s="298"/>
      <c r="D942" s="298"/>
      <c r="E942" s="918" t="s">
        <v>118</v>
      </c>
      <c r="F942" s="919"/>
      <c r="G942" s="919"/>
      <c r="H942" s="919"/>
      <c r="I942" s="919"/>
      <c r="J942" s="919"/>
      <c r="K942" s="919"/>
      <c r="L942" s="920"/>
      <c r="M942" s="407">
        <f>SUBTOTAL(9,M943:M944)</f>
        <v>0</v>
      </c>
      <c r="N942" s="410">
        <f t="shared" ref="N942:AC942" si="262">SUBTOTAL(9,N943:N944)</f>
        <v>0</v>
      </c>
      <c r="O942" s="414">
        <f t="shared" si="262"/>
        <v>0</v>
      </c>
      <c r="P942" s="413">
        <f t="shared" si="262"/>
        <v>0</v>
      </c>
      <c r="Q942" s="415">
        <f t="shared" si="262"/>
        <v>0</v>
      </c>
      <c r="R942" s="410">
        <f t="shared" si="262"/>
        <v>0</v>
      </c>
      <c r="S942" s="413">
        <f t="shared" si="262"/>
        <v>0</v>
      </c>
      <c r="T942" s="414">
        <f t="shared" si="262"/>
        <v>0</v>
      </c>
      <c r="U942" s="413">
        <f t="shared" si="262"/>
        <v>0</v>
      </c>
      <c r="V942" s="414">
        <f t="shared" si="262"/>
        <v>0</v>
      </c>
      <c r="W942" s="413">
        <f t="shared" si="262"/>
        <v>0</v>
      </c>
      <c r="X942" s="414">
        <f t="shared" si="262"/>
        <v>0</v>
      </c>
      <c r="Y942" s="413">
        <f t="shared" si="262"/>
        <v>0</v>
      </c>
      <c r="Z942" s="414">
        <f t="shared" si="262"/>
        <v>0</v>
      </c>
      <c r="AA942" s="413">
        <f t="shared" si="262"/>
        <v>0</v>
      </c>
      <c r="AB942" s="424">
        <f t="shared" si="262"/>
        <v>0</v>
      </c>
      <c r="AC942" s="407">
        <f t="shared" si="262"/>
        <v>0</v>
      </c>
      <c r="AD942" s="1689"/>
      <c r="AE942" s="828"/>
      <c r="AF942" s="829"/>
    </row>
    <row r="943" spans="1:32" ht="15" customHeight="1" outlineLevel="1" x14ac:dyDescent="0.2">
      <c r="A943" s="11">
        <v>263</v>
      </c>
      <c r="B943" s="300"/>
      <c r="C943" s="298"/>
      <c r="D943" s="298"/>
      <c r="E943" s="299"/>
      <c r="F943" s="856" t="s">
        <v>124</v>
      </c>
      <c r="G943" s="857"/>
      <c r="H943" s="857"/>
      <c r="I943" s="857"/>
      <c r="J943" s="857"/>
      <c r="K943" s="857"/>
      <c r="L943" s="858"/>
      <c r="M943" s="408">
        <f t="shared" ref="M943:AB944" si="263">M167</f>
        <v>0</v>
      </c>
      <c r="N943" s="419">
        <f t="shared" si="263"/>
        <v>0</v>
      </c>
      <c r="O943" s="422">
        <f t="shared" si="263"/>
        <v>0</v>
      </c>
      <c r="P943" s="422">
        <f t="shared" si="263"/>
        <v>0</v>
      </c>
      <c r="Q943" s="423">
        <f t="shared" si="263"/>
        <v>0</v>
      </c>
      <c r="R943" s="419">
        <f t="shared" si="263"/>
        <v>0</v>
      </c>
      <c r="S943" s="422">
        <f t="shared" si="263"/>
        <v>0</v>
      </c>
      <c r="T943" s="422">
        <f t="shared" si="263"/>
        <v>0</v>
      </c>
      <c r="U943" s="422">
        <f t="shared" si="263"/>
        <v>0</v>
      </c>
      <c r="V943" s="422">
        <f t="shared" si="263"/>
        <v>0</v>
      </c>
      <c r="W943" s="422">
        <f t="shared" si="263"/>
        <v>0</v>
      </c>
      <c r="X943" s="422">
        <f t="shared" si="263"/>
        <v>0</v>
      </c>
      <c r="Y943" s="422">
        <f t="shared" si="263"/>
        <v>0</v>
      </c>
      <c r="Z943" s="422">
        <f t="shared" si="263"/>
        <v>0</v>
      </c>
      <c r="AA943" s="422">
        <f t="shared" si="263"/>
        <v>0</v>
      </c>
      <c r="AB943" s="422">
        <f t="shared" si="263"/>
        <v>0</v>
      </c>
      <c r="AC943" s="408">
        <f t="shared" ref="AC943:AC944" si="264">M943-SUM(N943:AB943)</f>
        <v>0</v>
      </c>
      <c r="AD943" s="1766"/>
      <c r="AE943" s="1063"/>
      <c r="AF943" s="832"/>
    </row>
    <row r="944" spans="1:32" ht="15" customHeight="1" outlineLevel="1" x14ac:dyDescent="0.2">
      <c r="A944" s="11">
        <v>264</v>
      </c>
      <c r="B944" s="300"/>
      <c r="C944" s="298"/>
      <c r="D944" s="298"/>
      <c r="E944" s="299"/>
      <c r="F944" s="859" t="s">
        <v>571</v>
      </c>
      <c r="G944" s="860"/>
      <c r="H944" s="860"/>
      <c r="I944" s="860"/>
      <c r="J944" s="860"/>
      <c r="K944" s="860"/>
      <c r="L944" s="861"/>
      <c r="M944" s="408">
        <f t="shared" si="263"/>
        <v>0</v>
      </c>
      <c r="N944" s="419">
        <f t="shared" si="263"/>
        <v>0</v>
      </c>
      <c r="O944" s="422">
        <f t="shared" si="263"/>
        <v>0</v>
      </c>
      <c r="P944" s="422">
        <f t="shared" si="263"/>
        <v>0</v>
      </c>
      <c r="Q944" s="423">
        <f t="shared" si="263"/>
        <v>0</v>
      </c>
      <c r="R944" s="419">
        <f t="shared" si="263"/>
        <v>0</v>
      </c>
      <c r="S944" s="422">
        <f t="shared" si="263"/>
        <v>0</v>
      </c>
      <c r="T944" s="422">
        <f t="shared" si="263"/>
        <v>0</v>
      </c>
      <c r="U944" s="422">
        <f t="shared" si="263"/>
        <v>0</v>
      </c>
      <c r="V944" s="422">
        <f t="shared" si="263"/>
        <v>0</v>
      </c>
      <c r="W944" s="422">
        <f t="shared" si="263"/>
        <v>0</v>
      </c>
      <c r="X944" s="422">
        <f t="shared" si="263"/>
        <v>0</v>
      </c>
      <c r="Y944" s="422">
        <f t="shared" si="263"/>
        <v>0</v>
      </c>
      <c r="Z944" s="422">
        <f t="shared" si="263"/>
        <v>0</v>
      </c>
      <c r="AA944" s="422">
        <f t="shared" si="263"/>
        <v>0</v>
      </c>
      <c r="AB944" s="422">
        <f t="shared" si="263"/>
        <v>0</v>
      </c>
      <c r="AC944" s="408">
        <f t="shared" si="264"/>
        <v>0</v>
      </c>
      <c r="AD944" s="1766"/>
      <c r="AE944" s="1063"/>
      <c r="AF944" s="832"/>
    </row>
    <row r="945" spans="1:32" ht="15" customHeight="1" outlineLevel="1" x14ac:dyDescent="0.2">
      <c r="A945" s="11">
        <v>265</v>
      </c>
      <c r="B945" s="300"/>
      <c r="C945" s="298"/>
      <c r="D945" s="298"/>
      <c r="E945" s="853" t="s">
        <v>119</v>
      </c>
      <c r="F945" s="854"/>
      <c r="G945" s="854"/>
      <c r="H945" s="854"/>
      <c r="I945" s="854"/>
      <c r="J945" s="854"/>
      <c r="K945" s="854"/>
      <c r="L945" s="855"/>
      <c r="M945" s="407">
        <f>SUBTOTAL(9,M946:M948)</f>
        <v>0</v>
      </c>
      <c r="N945" s="410">
        <f t="shared" ref="N945:AC945" si="265">SUBTOTAL(9,N946:N948)</f>
        <v>0</v>
      </c>
      <c r="O945" s="414">
        <f t="shared" si="265"/>
        <v>0</v>
      </c>
      <c r="P945" s="413">
        <f t="shared" si="265"/>
        <v>0</v>
      </c>
      <c r="Q945" s="415">
        <f t="shared" si="265"/>
        <v>0</v>
      </c>
      <c r="R945" s="410">
        <f t="shared" si="265"/>
        <v>0</v>
      </c>
      <c r="S945" s="413">
        <f t="shared" si="265"/>
        <v>0</v>
      </c>
      <c r="T945" s="414">
        <f t="shared" si="265"/>
        <v>0</v>
      </c>
      <c r="U945" s="413">
        <f t="shared" si="265"/>
        <v>0</v>
      </c>
      <c r="V945" s="414">
        <f t="shared" si="265"/>
        <v>0</v>
      </c>
      <c r="W945" s="413">
        <f t="shared" si="265"/>
        <v>0</v>
      </c>
      <c r="X945" s="414">
        <f t="shared" si="265"/>
        <v>0</v>
      </c>
      <c r="Y945" s="413">
        <f t="shared" si="265"/>
        <v>0</v>
      </c>
      <c r="Z945" s="414">
        <f t="shared" si="265"/>
        <v>0</v>
      </c>
      <c r="AA945" s="413">
        <f t="shared" si="265"/>
        <v>0</v>
      </c>
      <c r="AB945" s="424">
        <f t="shared" si="265"/>
        <v>0</v>
      </c>
      <c r="AC945" s="407">
        <f t="shared" si="265"/>
        <v>0</v>
      </c>
      <c r="AD945" s="1766"/>
      <c r="AE945" s="1063"/>
      <c r="AF945" s="832"/>
    </row>
    <row r="946" spans="1:32" ht="15" customHeight="1" outlineLevel="1" x14ac:dyDescent="0.2">
      <c r="A946" s="11">
        <v>266</v>
      </c>
      <c r="B946" s="300"/>
      <c r="C946" s="298"/>
      <c r="D946" s="298"/>
      <c r="E946" s="299"/>
      <c r="F946" s="856" t="s">
        <v>116</v>
      </c>
      <c r="G946" s="857"/>
      <c r="H946" s="857"/>
      <c r="I946" s="857"/>
      <c r="J946" s="857"/>
      <c r="K946" s="857"/>
      <c r="L946" s="858"/>
      <c r="M946" s="408">
        <f t="shared" ref="M946:AB948" si="266">M170</f>
        <v>0</v>
      </c>
      <c r="N946" s="419">
        <f t="shared" si="266"/>
        <v>0</v>
      </c>
      <c r="O946" s="422">
        <f t="shared" si="266"/>
        <v>0</v>
      </c>
      <c r="P946" s="422">
        <f t="shared" si="266"/>
        <v>0</v>
      </c>
      <c r="Q946" s="423">
        <f t="shared" si="266"/>
        <v>0</v>
      </c>
      <c r="R946" s="419">
        <f t="shared" si="266"/>
        <v>0</v>
      </c>
      <c r="S946" s="422">
        <f t="shared" si="266"/>
        <v>0</v>
      </c>
      <c r="T946" s="422">
        <f t="shared" si="266"/>
        <v>0</v>
      </c>
      <c r="U946" s="422">
        <f t="shared" si="266"/>
        <v>0</v>
      </c>
      <c r="V946" s="422">
        <f t="shared" si="266"/>
        <v>0</v>
      </c>
      <c r="W946" s="422">
        <f t="shared" si="266"/>
        <v>0</v>
      </c>
      <c r="X946" s="422">
        <f t="shared" si="266"/>
        <v>0</v>
      </c>
      <c r="Y946" s="422">
        <f t="shared" si="266"/>
        <v>0</v>
      </c>
      <c r="Z946" s="422">
        <f t="shared" si="266"/>
        <v>0</v>
      </c>
      <c r="AA946" s="422">
        <f t="shared" si="266"/>
        <v>0</v>
      </c>
      <c r="AB946" s="422">
        <f t="shared" si="266"/>
        <v>0</v>
      </c>
      <c r="AC946" s="408">
        <f t="shared" ref="AC946:AC948" si="267">M946-SUM(N946:AB946)</f>
        <v>0</v>
      </c>
      <c r="AD946" s="1766"/>
      <c r="AE946" s="1063"/>
      <c r="AF946" s="832"/>
    </row>
    <row r="947" spans="1:32" ht="15" customHeight="1" outlineLevel="1" x14ac:dyDescent="0.2">
      <c r="A947" s="11">
        <v>267</v>
      </c>
      <c r="B947" s="300"/>
      <c r="C947" s="298"/>
      <c r="D947" s="298"/>
      <c r="E947" s="299"/>
      <c r="F947" s="915" t="s">
        <v>567</v>
      </c>
      <c r="G947" s="916"/>
      <c r="H947" s="916"/>
      <c r="I947" s="916"/>
      <c r="J947" s="916"/>
      <c r="K947" s="916"/>
      <c r="L947" s="917"/>
      <c r="M947" s="408">
        <f t="shared" si="266"/>
        <v>0</v>
      </c>
      <c r="N947" s="419">
        <f t="shared" si="266"/>
        <v>0</v>
      </c>
      <c r="O947" s="422">
        <f t="shared" si="266"/>
        <v>0</v>
      </c>
      <c r="P947" s="422">
        <f t="shared" si="266"/>
        <v>0</v>
      </c>
      <c r="Q947" s="423">
        <f t="shared" si="266"/>
        <v>0</v>
      </c>
      <c r="R947" s="419">
        <f t="shared" si="266"/>
        <v>0</v>
      </c>
      <c r="S947" s="422">
        <f t="shared" si="266"/>
        <v>0</v>
      </c>
      <c r="T947" s="422">
        <f t="shared" si="266"/>
        <v>0</v>
      </c>
      <c r="U947" s="422">
        <f t="shared" si="266"/>
        <v>0</v>
      </c>
      <c r="V947" s="422">
        <f t="shared" si="266"/>
        <v>0</v>
      </c>
      <c r="W947" s="422">
        <f t="shared" si="266"/>
        <v>0</v>
      </c>
      <c r="X947" s="422">
        <f t="shared" si="266"/>
        <v>0</v>
      </c>
      <c r="Y947" s="422">
        <f t="shared" si="266"/>
        <v>0</v>
      </c>
      <c r="Z947" s="422">
        <f t="shared" si="266"/>
        <v>0</v>
      </c>
      <c r="AA947" s="422">
        <f t="shared" si="266"/>
        <v>0</v>
      </c>
      <c r="AB947" s="422">
        <f t="shared" si="266"/>
        <v>0</v>
      </c>
      <c r="AC947" s="408">
        <f t="shared" si="267"/>
        <v>0</v>
      </c>
      <c r="AD947" s="1766"/>
      <c r="AE947" s="1063"/>
      <c r="AF947" s="832"/>
    </row>
    <row r="948" spans="1:32" ht="27.75" customHeight="1" outlineLevel="1" x14ac:dyDescent="0.2">
      <c r="A948" s="11">
        <v>268</v>
      </c>
      <c r="B948" s="300"/>
      <c r="C948" s="298"/>
      <c r="D948" s="298"/>
      <c r="E948" s="299"/>
      <c r="F948" s="859" t="s">
        <v>125</v>
      </c>
      <c r="G948" s="860"/>
      <c r="H948" s="860"/>
      <c r="I948" s="860"/>
      <c r="J948" s="860"/>
      <c r="K948" s="860"/>
      <c r="L948" s="861"/>
      <c r="M948" s="408">
        <f t="shared" si="266"/>
        <v>0</v>
      </c>
      <c r="N948" s="419">
        <f t="shared" si="266"/>
        <v>0</v>
      </c>
      <c r="O948" s="422">
        <f t="shared" si="266"/>
        <v>0</v>
      </c>
      <c r="P948" s="422">
        <f t="shared" si="266"/>
        <v>0</v>
      </c>
      <c r="Q948" s="423">
        <f t="shared" si="266"/>
        <v>0</v>
      </c>
      <c r="R948" s="419">
        <f t="shared" si="266"/>
        <v>0</v>
      </c>
      <c r="S948" s="422">
        <f t="shared" si="266"/>
        <v>0</v>
      </c>
      <c r="T948" s="422">
        <f t="shared" si="266"/>
        <v>0</v>
      </c>
      <c r="U948" s="422">
        <f t="shared" si="266"/>
        <v>0</v>
      </c>
      <c r="V948" s="422">
        <f t="shared" si="266"/>
        <v>0</v>
      </c>
      <c r="W948" s="422">
        <f t="shared" si="266"/>
        <v>0</v>
      </c>
      <c r="X948" s="422">
        <f t="shared" si="266"/>
        <v>0</v>
      </c>
      <c r="Y948" s="422">
        <f t="shared" si="266"/>
        <v>0</v>
      </c>
      <c r="Z948" s="422">
        <f t="shared" si="266"/>
        <v>0</v>
      </c>
      <c r="AA948" s="422">
        <f t="shared" si="266"/>
        <v>0</v>
      </c>
      <c r="AB948" s="422">
        <f t="shared" si="266"/>
        <v>0</v>
      </c>
      <c r="AC948" s="408">
        <f t="shared" si="267"/>
        <v>0</v>
      </c>
      <c r="AD948" s="1766"/>
      <c r="AE948" s="1063"/>
      <c r="AF948" s="832"/>
    </row>
    <row r="949" spans="1:32" ht="15" customHeight="1" outlineLevel="1" x14ac:dyDescent="0.2">
      <c r="A949" s="11">
        <v>269</v>
      </c>
      <c r="B949" s="300"/>
      <c r="C949" s="298"/>
      <c r="D949" s="298"/>
      <c r="E949" s="853" t="s">
        <v>120</v>
      </c>
      <c r="F949" s="854"/>
      <c r="G949" s="854"/>
      <c r="H949" s="854"/>
      <c r="I949" s="854"/>
      <c r="J949" s="854"/>
      <c r="K949" s="854"/>
      <c r="L949" s="855"/>
      <c r="M949" s="407">
        <f>SUBTOTAL(9,M950:M951)</f>
        <v>0</v>
      </c>
      <c r="N949" s="410">
        <f t="shared" ref="N949:AC949" si="268">SUBTOTAL(9,N950:N951)</f>
        <v>0</v>
      </c>
      <c r="O949" s="414">
        <f t="shared" si="268"/>
        <v>0</v>
      </c>
      <c r="P949" s="413">
        <f t="shared" si="268"/>
        <v>0</v>
      </c>
      <c r="Q949" s="415">
        <f t="shared" si="268"/>
        <v>0</v>
      </c>
      <c r="R949" s="410">
        <f t="shared" si="268"/>
        <v>0</v>
      </c>
      <c r="S949" s="413">
        <f t="shared" si="268"/>
        <v>0</v>
      </c>
      <c r="T949" s="414">
        <f t="shared" si="268"/>
        <v>0</v>
      </c>
      <c r="U949" s="413">
        <f t="shared" si="268"/>
        <v>0</v>
      </c>
      <c r="V949" s="414">
        <f t="shared" si="268"/>
        <v>0</v>
      </c>
      <c r="W949" s="413">
        <f t="shared" si="268"/>
        <v>0</v>
      </c>
      <c r="X949" s="414">
        <f t="shared" si="268"/>
        <v>0</v>
      </c>
      <c r="Y949" s="413">
        <f t="shared" si="268"/>
        <v>0</v>
      </c>
      <c r="Z949" s="414">
        <f t="shared" si="268"/>
        <v>0</v>
      </c>
      <c r="AA949" s="413">
        <f t="shared" si="268"/>
        <v>0</v>
      </c>
      <c r="AB949" s="424">
        <f t="shared" si="268"/>
        <v>0</v>
      </c>
      <c r="AC949" s="407">
        <f t="shared" si="268"/>
        <v>0</v>
      </c>
      <c r="AD949" s="1766"/>
      <c r="AE949" s="1063"/>
      <c r="AF949" s="832"/>
    </row>
    <row r="950" spans="1:32" ht="15" customHeight="1" outlineLevel="1" x14ac:dyDescent="0.2">
      <c r="A950" s="11">
        <v>270</v>
      </c>
      <c r="B950" s="300"/>
      <c r="C950" s="298"/>
      <c r="D950" s="298"/>
      <c r="E950" s="299"/>
      <c r="F950" s="856" t="s">
        <v>117</v>
      </c>
      <c r="G950" s="857"/>
      <c r="H950" s="857"/>
      <c r="I950" s="857"/>
      <c r="J950" s="857"/>
      <c r="K950" s="857"/>
      <c r="L950" s="857"/>
      <c r="M950" s="408">
        <f t="shared" ref="M950:AB951" si="269">M174</f>
        <v>0</v>
      </c>
      <c r="N950" s="419">
        <f t="shared" si="269"/>
        <v>0</v>
      </c>
      <c r="O950" s="422">
        <f t="shared" si="269"/>
        <v>0</v>
      </c>
      <c r="P950" s="422">
        <f t="shared" si="269"/>
        <v>0</v>
      </c>
      <c r="Q950" s="423">
        <f t="shared" si="269"/>
        <v>0</v>
      </c>
      <c r="R950" s="419">
        <f t="shared" si="269"/>
        <v>0</v>
      </c>
      <c r="S950" s="422">
        <f t="shared" si="269"/>
        <v>0</v>
      </c>
      <c r="T950" s="422">
        <f t="shared" si="269"/>
        <v>0</v>
      </c>
      <c r="U950" s="422">
        <f t="shared" si="269"/>
        <v>0</v>
      </c>
      <c r="V950" s="422">
        <f t="shared" si="269"/>
        <v>0</v>
      </c>
      <c r="W950" s="422">
        <f t="shared" si="269"/>
        <v>0</v>
      </c>
      <c r="X950" s="422">
        <f t="shared" si="269"/>
        <v>0</v>
      </c>
      <c r="Y950" s="422">
        <f t="shared" si="269"/>
        <v>0</v>
      </c>
      <c r="Z950" s="422">
        <f t="shared" si="269"/>
        <v>0</v>
      </c>
      <c r="AA950" s="422">
        <f t="shared" si="269"/>
        <v>0</v>
      </c>
      <c r="AB950" s="422">
        <f t="shared" si="269"/>
        <v>0</v>
      </c>
      <c r="AC950" s="408">
        <f t="shared" ref="AC950:AC951" si="270">M950-SUM(N950:AB950)</f>
        <v>0</v>
      </c>
      <c r="AD950" s="1766"/>
      <c r="AE950" s="1063"/>
      <c r="AF950" s="832"/>
    </row>
    <row r="951" spans="1:32" ht="15" customHeight="1" outlineLevel="1" x14ac:dyDescent="0.2">
      <c r="A951" s="11">
        <v>271</v>
      </c>
      <c r="B951" s="300"/>
      <c r="C951" s="298"/>
      <c r="D951" s="298"/>
      <c r="E951" s="299"/>
      <c r="F951" s="859" t="s">
        <v>572</v>
      </c>
      <c r="G951" s="860"/>
      <c r="H951" s="860"/>
      <c r="I951" s="860"/>
      <c r="J951" s="860"/>
      <c r="K951" s="860"/>
      <c r="L951" s="860"/>
      <c r="M951" s="408">
        <f t="shared" si="269"/>
        <v>0</v>
      </c>
      <c r="N951" s="419">
        <f t="shared" si="269"/>
        <v>0</v>
      </c>
      <c r="O951" s="422">
        <f t="shared" si="269"/>
        <v>0</v>
      </c>
      <c r="P951" s="422">
        <f t="shared" si="269"/>
        <v>0</v>
      </c>
      <c r="Q951" s="423">
        <f t="shared" si="269"/>
        <v>0</v>
      </c>
      <c r="R951" s="419">
        <f t="shared" si="269"/>
        <v>0</v>
      </c>
      <c r="S951" s="422">
        <f t="shared" si="269"/>
        <v>0</v>
      </c>
      <c r="T951" s="422">
        <f t="shared" si="269"/>
        <v>0</v>
      </c>
      <c r="U951" s="422">
        <f t="shared" si="269"/>
        <v>0</v>
      </c>
      <c r="V951" s="422">
        <f t="shared" si="269"/>
        <v>0</v>
      </c>
      <c r="W951" s="422">
        <f t="shared" si="269"/>
        <v>0</v>
      </c>
      <c r="X951" s="422">
        <f t="shared" si="269"/>
        <v>0</v>
      </c>
      <c r="Y951" s="422">
        <f t="shared" si="269"/>
        <v>0</v>
      </c>
      <c r="Z951" s="422">
        <f t="shared" si="269"/>
        <v>0</v>
      </c>
      <c r="AA951" s="422">
        <f t="shared" si="269"/>
        <v>0</v>
      </c>
      <c r="AB951" s="422">
        <f t="shared" si="269"/>
        <v>0</v>
      </c>
      <c r="AC951" s="408">
        <f t="shared" si="270"/>
        <v>0</v>
      </c>
      <c r="AD951" s="1766"/>
      <c r="AE951" s="1063"/>
      <c r="AF951" s="832"/>
    </row>
    <row r="952" spans="1:32" ht="15" customHeight="1" outlineLevel="1" x14ac:dyDescent="0.2">
      <c r="A952" s="11">
        <v>272</v>
      </c>
      <c r="B952" s="300"/>
      <c r="C952" s="298"/>
      <c r="D952" s="298"/>
      <c r="E952" s="853" t="s">
        <v>121</v>
      </c>
      <c r="F952" s="854"/>
      <c r="G952" s="854"/>
      <c r="H952" s="854"/>
      <c r="I952" s="854"/>
      <c r="J952" s="854"/>
      <c r="K952" s="854"/>
      <c r="L952" s="855"/>
      <c r="M952" s="407">
        <f>SUBTOTAL(9,M953:M955)</f>
        <v>0</v>
      </c>
      <c r="N952" s="410">
        <f t="shared" ref="N952:AB952" si="271">SUBTOTAL(9,N953:N955)</f>
        <v>0</v>
      </c>
      <c r="O952" s="414">
        <f t="shared" si="271"/>
        <v>0</v>
      </c>
      <c r="P952" s="413">
        <f t="shared" si="271"/>
        <v>0</v>
      </c>
      <c r="Q952" s="415">
        <f t="shared" si="271"/>
        <v>0</v>
      </c>
      <c r="R952" s="410">
        <f t="shared" si="271"/>
        <v>0</v>
      </c>
      <c r="S952" s="413">
        <f t="shared" si="271"/>
        <v>0</v>
      </c>
      <c r="T952" s="414">
        <f t="shared" si="271"/>
        <v>0</v>
      </c>
      <c r="U952" s="413">
        <f t="shared" si="271"/>
        <v>0</v>
      </c>
      <c r="V952" s="414">
        <f t="shared" si="271"/>
        <v>0</v>
      </c>
      <c r="W952" s="413">
        <f t="shared" si="271"/>
        <v>0</v>
      </c>
      <c r="X952" s="414">
        <f t="shared" si="271"/>
        <v>0</v>
      </c>
      <c r="Y952" s="413">
        <f t="shared" si="271"/>
        <v>0</v>
      </c>
      <c r="Z952" s="414">
        <f t="shared" si="271"/>
        <v>0</v>
      </c>
      <c r="AA952" s="413">
        <f t="shared" si="271"/>
        <v>0</v>
      </c>
      <c r="AB952" s="424">
        <f t="shared" si="271"/>
        <v>0</v>
      </c>
      <c r="AC952" s="407">
        <f>SUBTOTAL(9,AC953:AC955)</f>
        <v>0</v>
      </c>
      <c r="AD952" s="1766"/>
      <c r="AE952" s="1063"/>
      <c r="AF952" s="832"/>
    </row>
    <row r="953" spans="1:32" ht="15" customHeight="1" outlineLevel="1" x14ac:dyDescent="0.2">
      <c r="A953" s="11">
        <v>273</v>
      </c>
      <c r="B953" s="300"/>
      <c r="C953" s="298"/>
      <c r="D953" s="298"/>
      <c r="E953" s="299"/>
      <c r="F953" s="856" t="s">
        <v>122</v>
      </c>
      <c r="G953" s="857"/>
      <c r="H953" s="857"/>
      <c r="I953" s="857"/>
      <c r="J953" s="857"/>
      <c r="K953" s="857"/>
      <c r="L953" s="858"/>
      <c r="M953" s="408">
        <f t="shared" ref="M953:AB955" si="272">M177</f>
        <v>0</v>
      </c>
      <c r="N953" s="419">
        <f t="shared" si="272"/>
        <v>0</v>
      </c>
      <c r="O953" s="422">
        <f t="shared" si="272"/>
        <v>0</v>
      </c>
      <c r="P953" s="422">
        <f t="shared" si="272"/>
        <v>0</v>
      </c>
      <c r="Q953" s="423">
        <f t="shared" si="272"/>
        <v>0</v>
      </c>
      <c r="R953" s="419">
        <f t="shared" si="272"/>
        <v>0</v>
      </c>
      <c r="S953" s="422">
        <f t="shared" si="272"/>
        <v>0</v>
      </c>
      <c r="T953" s="422">
        <f t="shared" si="272"/>
        <v>0</v>
      </c>
      <c r="U953" s="422">
        <f t="shared" si="272"/>
        <v>0</v>
      </c>
      <c r="V953" s="422">
        <f t="shared" si="272"/>
        <v>0</v>
      </c>
      <c r="W953" s="422">
        <f t="shared" si="272"/>
        <v>0</v>
      </c>
      <c r="X953" s="422">
        <f t="shared" si="272"/>
        <v>0</v>
      </c>
      <c r="Y953" s="422">
        <f t="shared" si="272"/>
        <v>0</v>
      </c>
      <c r="Z953" s="422">
        <f t="shared" si="272"/>
        <v>0</v>
      </c>
      <c r="AA953" s="422">
        <f t="shared" si="272"/>
        <v>0</v>
      </c>
      <c r="AB953" s="422">
        <f t="shared" si="272"/>
        <v>0</v>
      </c>
      <c r="AC953" s="408">
        <f t="shared" ref="AC953:AC955" si="273">M953-SUM(N953:AB953)</f>
        <v>0</v>
      </c>
      <c r="AD953" s="1766"/>
      <c r="AE953" s="1063"/>
      <c r="AF953" s="832"/>
    </row>
    <row r="954" spans="1:32" ht="15" customHeight="1" outlineLevel="1" x14ac:dyDescent="0.2">
      <c r="A954" s="11">
        <v>274</v>
      </c>
      <c r="B954" s="300"/>
      <c r="C954" s="298"/>
      <c r="D954" s="298"/>
      <c r="E954" s="299"/>
      <c r="F954" s="915" t="s">
        <v>573</v>
      </c>
      <c r="G954" s="916"/>
      <c r="H954" s="916"/>
      <c r="I954" s="916"/>
      <c r="J954" s="916"/>
      <c r="K954" s="916"/>
      <c r="L954" s="917"/>
      <c r="M954" s="408">
        <f t="shared" si="272"/>
        <v>0</v>
      </c>
      <c r="N954" s="419">
        <f t="shared" si="272"/>
        <v>0</v>
      </c>
      <c r="O954" s="422">
        <f t="shared" si="272"/>
        <v>0</v>
      </c>
      <c r="P954" s="422">
        <f t="shared" si="272"/>
        <v>0</v>
      </c>
      <c r="Q954" s="423">
        <f t="shared" si="272"/>
        <v>0</v>
      </c>
      <c r="R954" s="419">
        <f t="shared" si="272"/>
        <v>0</v>
      </c>
      <c r="S954" s="422">
        <f t="shared" si="272"/>
        <v>0</v>
      </c>
      <c r="T954" s="422">
        <f t="shared" si="272"/>
        <v>0</v>
      </c>
      <c r="U954" s="422">
        <f t="shared" si="272"/>
        <v>0</v>
      </c>
      <c r="V954" s="422">
        <f t="shared" si="272"/>
        <v>0</v>
      </c>
      <c r="W954" s="422">
        <f t="shared" si="272"/>
        <v>0</v>
      </c>
      <c r="X954" s="422">
        <f t="shared" si="272"/>
        <v>0</v>
      </c>
      <c r="Y954" s="422">
        <f t="shared" si="272"/>
        <v>0</v>
      </c>
      <c r="Z954" s="422">
        <f t="shared" si="272"/>
        <v>0</v>
      </c>
      <c r="AA954" s="422">
        <f t="shared" si="272"/>
        <v>0</v>
      </c>
      <c r="AB954" s="422">
        <f t="shared" si="272"/>
        <v>0</v>
      </c>
      <c r="AC954" s="408">
        <f t="shared" si="273"/>
        <v>0</v>
      </c>
      <c r="AD954" s="1766"/>
      <c r="AE954" s="1063"/>
      <c r="AF954" s="832"/>
    </row>
    <row r="955" spans="1:32" ht="27.75" customHeight="1" outlineLevel="1" x14ac:dyDescent="0.2">
      <c r="A955" s="11">
        <v>275</v>
      </c>
      <c r="B955" s="300"/>
      <c r="C955" s="298"/>
      <c r="D955" s="298"/>
      <c r="E955" s="299"/>
      <c r="F955" s="859" t="s">
        <v>123</v>
      </c>
      <c r="G955" s="860"/>
      <c r="H955" s="860"/>
      <c r="I955" s="860"/>
      <c r="J955" s="860"/>
      <c r="K955" s="860"/>
      <c r="L955" s="861"/>
      <c r="M955" s="408">
        <f t="shared" si="272"/>
        <v>0</v>
      </c>
      <c r="N955" s="419">
        <f t="shared" si="272"/>
        <v>0</v>
      </c>
      <c r="O955" s="422">
        <f t="shared" si="272"/>
        <v>0</v>
      </c>
      <c r="P955" s="422">
        <f t="shared" si="272"/>
        <v>0</v>
      </c>
      <c r="Q955" s="423">
        <f t="shared" si="272"/>
        <v>0</v>
      </c>
      <c r="R955" s="419">
        <f t="shared" si="272"/>
        <v>0</v>
      </c>
      <c r="S955" s="422">
        <f t="shared" si="272"/>
        <v>0</v>
      </c>
      <c r="T955" s="422">
        <f t="shared" si="272"/>
        <v>0</v>
      </c>
      <c r="U955" s="422">
        <f t="shared" si="272"/>
        <v>0</v>
      </c>
      <c r="V955" s="422">
        <f t="shared" si="272"/>
        <v>0</v>
      </c>
      <c r="W955" s="422">
        <f t="shared" si="272"/>
        <v>0</v>
      </c>
      <c r="X955" s="422">
        <f t="shared" si="272"/>
        <v>0</v>
      </c>
      <c r="Y955" s="422">
        <f t="shared" si="272"/>
        <v>0</v>
      </c>
      <c r="Z955" s="422">
        <f t="shared" si="272"/>
        <v>0</v>
      </c>
      <c r="AA955" s="422">
        <f t="shared" si="272"/>
        <v>0</v>
      </c>
      <c r="AB955" s="422">
        <f t="shared" si="272"/>
        <v>0</v>
      </c>
      <c r="AC955" s="408">
        <f t="shared" si="273"/>
        <v>0</v>
      </c>
      <c r="AD955" s="1766"/>
      <c r="AE955" s="1063"/>
      <c r="AF955" s="832"/>
    </row>
    <row r="956" spans="1:32" ht="15" customHeight="1" outlineLevel="1" x14ac:dyDescent="0.2">
      <c r="A956" s="11">
        <v>276</v>
      </c>
      <c r="B956" s="300"/>
      <c r="C956" s="298"/>
      <c r="D956" s="298"/>
      <c r="E956" s="853" t="s">
        <v>546</v>
      </c>
      <c r="F956" s="854"/>
      <c r="G956" s="854"/>
      <c r="H956" s="854"/>
      <c r="I956" s="854"/>
      <c r="J956" s="854"/>
      <c r="K956" s="854"/>
      <c r="L956" s="855"/>
      <c r="M956" s="407">
        <f>SUBTOTAL(9,M957:M958)</f>
        <v>0</v>
      </c>
      <c r="N956" s="410">
        <f t="shared" ref="N956:AC956" si="274">SUBTOTAL(9,N957:N958)</f>
        <v>0</v>
      </c>
      <c r="O956" s="414">
        <f t="shared" si="274"/>
        <v>0</v>
      </c>
      <c r="P956" s="413">
        <f t="shared" si="274"/>
        <v>0</v>
      </c>
      <c r="Q956" s="415">
        <f t="shared" si="274"/>
        <v>0</v>
      </c>
      <c r="R956" s="410">
        <f t="shared" si="274"/>
        <v>0</v>
      </c>
      <c r="S956" s="413">
        <f t="shared" si="274"/>
        <v>0</v>
      </c>
      <c r="T956" s="414">
        <f t="shared" si="274"/>
        <v>0</v>
      </c>
      <c r="U956" s="413">
        <f t="shared" si="274"/>
        <v>0</v>
      </c>
      <c r="V956" s="414">
        <f t="shared" si="274"/>
        <v>0</v>
      </c>
      <c r="W956" s="413">
        <f t="shared" si="274"/>
        <v>0</v>
      </c>
      <c r="X956" s="414">
        <f t="shared" si="274"/>
        <v>0</v>
      </c>
      <c r="Y956" s="413">
        <f t="shared" si="274"/>
        <v>0</v>
      </c>
      <c r="Z956" s="414">
        <f t="shared" si="274"/>
        <v>0</v>
      </c>
      <c r="AA956" s="413">
        <f t="shared" si="274"/>
        <v>0</v>
      </c>
      <c r="AB956" s="424">
        <f t="shared" si="274"/>
        <v>0</v>
      </c>
      <c r="AC956" s="407">
        <f t="shared" si="274"/>
        <v>0</v>
      </c>
      <c r="AD956" s="1766"/>
      <c r="AE956" s="1063"/>
      <c r="AF956" s="832"/>
    </row>
    <row r="957" spans="1:32" ht="27.75" customHeight="1" outlineLevel="1" x14ac:dyDescent="0.2">
      <c r="A957" s="11">
        <v>277</v>
      </c>
      <c r="B957" s="300"/>
      <c r="C957" s="298"/>
      <c r="D957" s="298"/>
      <c r="E957" s="299"/>
      <c r="F957" s="856" t="s">
        <v>547</v>
      </c>
      <c r="G957" s="857"/>
      <c r="H957" s="857"/>
      <c r="I957" s="857"/>
      <c r="J957" s="857"/>
      <c r="K957" s="857"/>
      <c r="L957" s="858"/>
      <c r="M957" s="408">
        <f t="shared" ref="M957:AB958" si="275">M181</f>
        <v>0</v>
      </c>
      <c r="N957" s="419">
        <f t="shared" si="275"/>
        <v>0</v>
      </c>
      <c r="O957" s="422">
        <f t="shared" si="275"/>
        <v>0</v>
      </c>
      <c r="P957" s="422">
        <f t="shared" si="275"/>
        <v>0</v>
      </c>
      <c r="Q957" s="423">
        <f t="shared" si="275"/>
        <v>0</v>
      </c>
      <c r="R957" s="419">
        <f t="shared" si="275"/>
        <v>0</v>
      </c>
      <c r="S957" s="422">
        <f t="shared" si="275"/>
        <v>0</v>
      </c>
      <c r="T957" s="422">
        <f t="shared" si="275"/>
        <v>0</v>
      </c>
      <c r="U957" s="422">
        <f t="shared" si="275"/>
        <v>0</v>
      </c>
      <c r="V957" s="422">
        <f t="shared" si="275"/>
        <v>0</v>
      </c>
      <c r="W957" s="422">
        <f t="shared" si="275"/>
        <v>0</v>
      </c>
      <c r="X957" s="422">
        <f t="shared" si="275"/>
        <v>0</v>
      </c>
      <c r="Y957" s="422">
        <f t="shared" si="275"/>
        <v>0</v>
      </c>
      <c r="Z957" s="422">
        <f t="shared" si="275"/>
        <v>0</v>
      </c>
      <c r="AA957" s="422">
        <f t="shared" si="275"/>
        <v>0</v>
      </c>
      <c r="AB957" s="422">
        <f t="shared" si="275"/>
        <v>0</v>
      </c>
      <c r="AC957" s="408">
        <f t="shared" ref="AC957:AC958" si="276">M957-SUM(N957:AB957)</f>
        <v>0</v>
      </c>
      <c r="AD957" s="1766"/>
      <c r="AE957" s="1063"/>
      <c r="AF957" s="832"/>
    </row>
    <row r="958" spans="1:32" ht="15" customHeight="1" outlineLevel="1" x14ac:dyDescent="0.2">
      <c r="A958" s="11">
        <v>278</v>
      </c>
      <c r="B958" s="300"/>
      <c r="C958" s="298"/>
      <c r="D958" s="298"/>
      <c r="E958" s="299"/>
      <c r="F958" s="859" t="s">
        <v>570</v>
      </c>
      <c r="G958" s="860"/>
      <c r="H958" s="860"/>
      <c r="I958" s="860"/>
      <c r="J958" s="860"/>
      <c r="K958" s="860"/>
      <c r="L958" s="861"/>
      <c r="M958" s="408">
        <f t="shared" si="275"/>
        <v>0</v>
      </c>
      <c r="N958" s="419">
        <f t="shared" si="275"/>
        <v>0</v>
      </c>
      <c r="O958" s="422">
        <f t="shared" si="275"/>
        <v>0</v>
      </c>
      <c r="P958" s="422">
        <f t="shared" si="275"/>
        <v>0</v>
      </c>
      <c r="Q958" s="423">
        <f t="shared" si="275"/>
        <v>0</v>
      </c>
      <c r="R958" s="419">
        <f t="shared" si="275"/>
        <v>0</v>
      </c>
      <c r="S958" s="422">
        <f t="shared" si="275"/>
        <v>0</v>
      </c>
      <c r="T958" s="422">
        <f t="shared" si="275"/>
        <v>0</v>
      </c>
      <c r="U958" s="422">
        <f t="shared" si="275"/>
        <v>0</v>
      </c>
      <c r="V958" s="422">
        <f t="shared" si="275"/>
        <v>0</v>
      </c>
      <c r="W958" s="422">
        <f t="shared" si="275"/>
        <v>0</v>
      </c>
      <c r="X958" s="422">
        <f t="shared" si="275"/>
        <v>0</v>
      </c>
      <c r="Y958" s="422">
        <f t="shared" si="275"/>
        <v>0</v>
      </c>
      <c r="Z958" s="422">
        <f t="shared" si="275"/>
        <v>0</v>
      </c>
      <c r="AA958" s="422">
        <f t="shared" si="275"/>
        <v>0</v>
      </c>
      <c r="AB958" s="422">
        <f t="shared" si="275"/>
        <v>0</v>
      </c>
      <c r="AC958" s="408">
        <f t="shared" si="276"/>
        <v>0</v>
      </c>
      <c r="AD958" s="1766"/>
      <c r="AE958" s="1063"/>
      <c r="AF958" s="832"/>
    </row>
    <row r="959" spans="1:32" ht="15" customHeight="1" outlineLevel="1" x14ac:dyDescent="0.2">
      <c r="A959" s="11">
        <v>279</v>
      </c>
      <c r="B959" s="300"/>
      <c r="C959" s="298"/>
      <c r="D959" s="298"/>
      <c r="E959" s="853" t="s">
        <v>548</v>
      </c>
      <c r="F959" s="854"/>
      <c r="G959" s="854"/>
      <c r="H959" s="854"/>
      <c r="I959" s="854"/>
      <c r="J959" s="854"/>
      <c r="K959" s="854"/>
      <c r="L959" s="855"/>
      <c r="M959" s="407">
        <f>SUBTOTAL(9,M960:M962)</f>
        <v>0</v>
      </c>
      <c r="N959" s="410">
        <f t="shared" ref="N959:AC959" si="277">SUBTOTAL(9,N960:N962)</f>
        <v>0</v>
      </c>
      <c r="O959" s="414">
        <f t="shared" si="277"/>
        <v>0</v>
      </c>
      <c r="P959" s="413">
        <f t="shared" si="277"/>
        <v>0</v>
      </c>
      <c r="Q959" s="415">
        <f t="shared" si="277"/>
        <v>0</v>
      </c>
      <c r="R959" s="410">
        <f t="shared" si="277"/>
        <v>0</v>
      </c>
      <c r="S959" s="413">
        <f t="shared" si="277"/>
        <v>0</v>
      </c>
      <c r="T959" s="414">
        <f t="shared" si="277"/>
        <v>0</v>
      </c>
      <c r="U959" s="413">
        <f t="shared" si="277"/>
        <v>0</v>
      </c>
      <c r="V959" s="414">
        <f t="shared" si="277"/>
        <v>0</v>
      </c>
      <c r="W959" s="413">
        <f t="shared" si="277"/>
        <v>0</v>
      </c>
      <c r="X959" s="414">
        <f t="shared" si="277"/>
        <v>0</v>
      </c>
      <c r="Y959" s="413">
        <f t="shared" si="277"/>
        <v>0</v>
      </c>
      <c r="Z959" s="414">
        <f t="shared" si="277"/>
        <v>0</v>
      </c>
      <c r="AA959" s="413">
        <f t="shared" si="277"/>
        <v>0</v>
      </c>
      <c r="AB959" s="424">
        <f t="shared" si="277"/>
        <v>0</v>
      </c>
      <c r="AC959" s="407">
        <f t="shared" si="277"/>
        <v>0</v>
      </c>
      <c r="AD959" s="1766"/>
      <c r="AE959" s="1063"/>
      <c r="AF959" s="832"/>
    </row>
    <row r="960" spans="1:32" ht="15" customHeight="1" outlineLevel="1" x14ac:dyDescent="0.2">
      <c r="A960" s="11">
        <v>280</v>
      </c>
      <c r="B960" s="300"/>
      <c r="C960" s="298"/>
      <c r="D960" s="298"/>
      <c r="E960" s="299"/>
      <c r="F960" s="856" t="s">
        <v>549</v>
      </c>
      <c r="G960" s="857"/>
      <c r="H960" s="857"/>
      <c r="I960" s="857"/>
      <c r="J960" s="857"/>
      <c r="K960" s="857"/>
      <c r="L960" s="858"/>
      <c r="M960" s="408">
        <f t="shared" ref="M960:AB962" si="278">M184</f>
        <v>0</v>
      </c>
      <c r="N960" s="419">
        <f t="shared" si="278"/>
        <v>0</v>
      </c>
      <c r="O960" s="422">
        <f t="shared" si="278"/>
        <v>0</v>
      </c>
      <c r="P960" s="422">
        <f t="shared" si="278"/>
        <v>0</v>
      </c>
      <c r="Q960" s="423">
        <f t="shared" si="278"/>
        <v>0</v>
      </c>
      <c r="R960" s="419">
        <f t="shared" si="278"/>
        <v>0</v>
      </c>
      <c r="S960" s="422">
        <f t="shared" si="278"/>
        <v>0</v>
      </c>
      <c r="T960" s="422">
        <f t="shared" si="278"/>
        <v>0</v>
      </c>
      <c r="U960" s="422">
        <f t="shared" si="278"/>
        <v>0</v>
      </c>
      <c r="V960" s="422">
        <f t="shared" si="278"/>
        <v>0</v>
      </c>
      <c r="W960" s="422">
        <f t="shared" si="278"/>
        <v>0</v>
      </c>
      <c r="X960" s="422">
        <f t="shared" si="278"/>
        <v>0</v>
      </c>
      <c r="Y960" s="422">
        <f t="shared" si="278"/>
        <v>0</v>
      </c>
      <c r="Z960" s="422">
        <f t="shared" si="278"/>
        <v>0</v>
      </c>
      <c r="AA960" s="422">
        <f t="shared" si="278"/>
        <v>0</v>
      </c>
      <c r="AB960" s="422">
        <f t="shared" si="278"/>
        <v>0</v>
      </c>
      <c r="AC960" s="408">
        <f t="shared" ref="AC960:AC962" si="279">M960-SUM(N960:AB960)</f>
        <v>0</v>
      </c>
      <c r="AD960" s="1766"/>
      <c r="AE960" s="1063"/>
      <c r="AF960" s="832"/>
    </row>
    <row r="961" spans="1:32" outlineLevel="1" x14ac:dyDescent="0.2">
      <c r="A961" s="11">
        <v>281</v>
      </c>
      <c r="B961" s="300"/>
      <c r="C961" s="295"/>
      <c r="D961" s="295"/>
      <c r="E961" s="295"/>
      <c r="F961" s="915" t="s">
        <v>574</v>
      </c>
      <c r="G961" s="916"/>
      <c r="H961" s="916"/>
      <c r="I961" s="916"/>
      <c r="J961" s="916"/>
      <c r="K961" s="916"/>
      <c r="L961" s="917"/>
      <c r="M961" s="408">
        <f t="shared" si="278"/>
        <v>0</v>
      </c>
      <c r="N961" s="419">
        <f t="shared" si="278"/>
        <v>0</v>
      </c>
      <c r="O961" s="422">
        <f t="shared" si="278"/>
        <v>0</v>
      </c>
      <c r="P961" s="422">
        <f t="shared" si="278"/>
        <v>0</v>
      </c>
      <c r="Q961" s="423">
        <f t="shared" si="278"/>
        <v>0</v>
      </c>
      <c r="R961" s="419">
        <f t="shared" si="278"/>
        <v>0</v>
      </c>
      <c r="S961" s="422">
        <f t="shared" si="278"/>
        <v>0</v>
      </c>
      <c r="T961" s="422">
        <f t="shared" si="278"/>
        <v>0</v>
      </c>
      <c r="U961" s="422">
        <f t="shared" si="278"/>
        <v>0</v>
      </c>
      <c r="V961" s="422">
        <f t="shared" si="278"/>
        <v>0</v>
      </c>
      <c r="W961" s="422">
        <f t="shared" si="278"/>
        <v>0</v>
      </c>
      <c r="X961" s="422">
        <f t="shared" si="278"/>
        <v>0</v>
      </c>
      <c r="Y961" s="422">
        <f t="shared" si="278"/>
        <v>0</v>
      </c>
      <c r="Z961" s="422">
        <f t="shared" si="278"/>
        <v>0</v>
      </c>
      <c r="AA961" s="422">
        <f t="shared" si="278"/>
        <v>0</v>
      </c>
      <c r="AB961" s="422">
        <f t="shared" si="278"/>
        <v>0</v>
      </c>
      <c r="AC961" s="408">
        <f t="shared" si="279"/>
        <v>0</v>
      </c>
      <c r="AD961" s="1766"/>
      <c r="AE961" s="1063"/>
      <c r="AF961" s="832"/>
    </row>
    <row r="962" spans="1:32" ht="27.75" customHeight="1" outlineLevel="1" x14ac:dyDescent="0.2">
      <c r="A962" s="11">
        <v>282</v>
      </c>
      <c r="B962" s="300"/>
      <c r="C962" s="295"/>
      <c r="D962" s="295"/>
      <c r="E962" s="295"/>
      <c r="F962" s="859" t="s">
        <v>669</v>
      </c>
      <c r="G962" s="860"/>
      <c r="H962" s="860"/>
      <c r="I962" s="860"/>
      <c r="J962" s="860"/>
      <c r="K962" s="860"/>
      <c r="L962" s="861"/>
      <c r="M962" s="408">
        <f t="shared" si="278"/>
        <v>0</v>
      </c>
      <c r="N962" s="419">
        <f t="shared" si="278"/>
        <v>0</v>
      </c>
      <c r="O962" s="422">
        <f t="shared" si="278"/>
        <v>0</v>
      </c>
      <c r="P962" s="422">
        <f t="shared" si="278"/>
        <v>0</v>
      </c>
      <c r="Q962" s="423">
        <f t="shared" si="278"/>
        <v>0</v>
      </c>
      <c r="R962" s="419">
        <f t="shared" si="278"/>
        <v>0</v>
      </c>
      <c r="S962" s="422">
        <f t="shared" si="278"/>
        <v>0</v>
      </c>
      <c r="T962" s="422">
        <f t="shared" si="278"/>
        <v>0</v>
      </c>
      <c r="U962" s="422">
        <f t="shared" si="278"/>
        <v>0</v>
      </c>
      <c r="V962" s="422">
        <f t="shared" si="278"/>
        <v>0</v>
      </c>
      <c r="W962" s="422">
        <f t="shared" si="278"/>
        <v>0</v>
      </c>
      <c r="X962" s="422">
        <f t="shared" si="278"/>
        <v>0</v>
      </c>
      <c r="Y962" s="422">
        <f t="shared" si="278"/>
        <v>0</v>
      </c>
      <c r="Z962" s="422">
        <f t="shared" si="278"/>
        <v>0</v>
      </c>
      <c r="AA962" s="422">
        <f t="shared" si="278"/>
        <v>0</v>
      </c>
      <c r="AB962" s="422">
        <f t="shared" si="278"/>
        <v>0</v>
      </c>
      <c r="AC962" s="408">
        <f t="shared" si="279"/>
        <v>0</v>
      </c>
      <c r="AD962" s="1767"/>
      <c r="AE962" s="834"/>
      <c r="AF962" s="835"/>
    </row>
    <row r="963" spans="1:32" outlineLevel="1" x14ac:dyDescent="0.2">
      <c r="A963" s="11">
        <v>283</v>
      </c>
      <c r="B963" s="300"/>
      <c r="C963" s="295"/>
      <c r="D963" s="844" t="s">
        <v>23</v>
      </c>
      <c r="E963" s="845"/>
      <c r="F963" s="845"/>
      <c r="G963" s="845"/>
      <c r="H963" s="845"/>
      <c r="I963" s="845"/>
      <c r="J963" s="845"/>
      <c r="K963" s="845"/>
      <c r="L963" s="845"/>
      <c r="M963" s="845"/>
      <c r="N963" s="845"/>
      <c r="O963" s="845"/>
      <c r="P963" s="845"/>
      <c r="Q963" s="845"/>
      <c r="R963" s="845"/>
      <c r="S963" s="845"/>
      <c r="T963" s="845"/>
      <c r="U963" s="845"/>
      <c r="V963" s="845"/>
      <c r="W963" s="845"/>
      <c r="X963" s="845"/>
      <c r="Y963" s="845"/>
      <c r="Z963" s="845"/>
      <c r="AA963" s="845"/>
      <c r="AB963" s="845"/>
      <c r="AC963" s="845"/>
      <c r="AD963" s="845"/>
      <c r="AE963" s="845"/>
      <c r="AF963" s="846"/>
    </row>
    <row r="964" spans="1:32" outlineLevel="1" x14ac:dyDescent="0.2">
      <c r="A964" s="11">
        <v>284</v>
      </c>
      <c r="B964" s="300"/>
      <c r="C964" s="295"/>
      <c r="D964" s="295"/>
      <c r="E964" s="918" t="s">
        <v>126</v>
      </c>
      <c r="F964" s="919"/>
      <c r="G964" s="919"/>
      <c r="H964" s="919"/>
      <c r="I964" s="919"/>
      <c r="J964" s="919"/>
      <c r="K964" s="919"/>
      <c r="L964" s="920"/>
      <c r="M964" s="407">
        <f>SUBTOTAL(9,M965:M966)</f>
        <v>0</v>
      </c>
      <c r="N964" s="410">
        <f t="shared" ref="N964:AC964" si="280">SUBTOTAL(9,N965:N966)</f>
        <v>0</v>
      </c>
      <c r="O964" s="414">
        <f t="shared" si="280"/>
        <v>0</v>
      </c>
      <c r="P964" s="413">
        <f t="shared" si="280"/>
        <v>0</v>
      </c>
      <c r="Q964" s="415">
        <f t="shared" si="280"/>
        <v>0</v>
      </c>
      <c r="R964" s="410">
        <f t="shared" si="280"/>
        <v>0</v>
      </c>
      <c r="S964" s="413">
        <f t="shared" si="280"/>
        <v>0</v>
      </c>
      <c r="T964" s="414">
        <f t="shared" si="280"/>
        <v>0</v>
      </c>
      <c r="U964" s="413">
        <f t="shared" si="280"/>
        <v>0</v>
      </c>
      <c r="V964" s="414">
        <f t="shared" si="280"/>
        <v>0</v>
      </c>
      <c r="W964" s="413">
        <f t="shared" si="280"/>
        <v>0</v>
      </c>
      <c r="X964" s="414">
        <f t="shared" si="280"/>
        <v>0</v>
      </c>
      <c r="Y964" s="413">
        <f t="shared" si="280"/>
        <v>0</v>
      </c>
      <c r="Z964" s="414">
        <f t="shared" si="280"/>
        <v>0</v>
      </c>
      <c r="AA964" s="413">
        <f t="shared" si="280"/>
        <v>0</v>
      </c>
      <c r="AB964" s="424">
        <f t="shared" si="280"/>
        <v>0</v>
      </c>
      <c r="AC964" s="407">
        <f t="shared" si="280"/>
        <v>0</v>
      </c>
      <c r="AD964" s="1689"/>
      <c r="AE964" s="828"/>
      <c r="AF964" s="829"/>
    </row>
    <row r="965" spans="1:32" outlineLevel="1" x14ac:dyDescent="0.2">
      <c r="A965" s="11">
        <v>285</v>
      </c>
      <c r="B965" s="300"/>
      <c r="C965" s="295"/>
      <c r="D965" s="295"/>
      <c r="E965" s="295"/>
      <c r="F965" s="856" t="s">
        <v>127</v>
      </c>
      <c r="G965" s="857"/>
      <c r="H965" s="857"/>
      <c r="I965" s="857"/>
      <c r="J965" s="857"/>
      <c r="K965" s="857"/>
      <c r="L965" s="857"/>
      <c r="M965" s="408">
        <f t="shared" ref="M965:AB966" si="281">M189</f>
        <v>0</v>
      </c>
      <c r="N965" s="419">
        <f t="shared" si="281"/>
        <v>0</v>
      </c>
      <c r="O965" s="422">
        <f t="shared" si="281"/>
        <v>0</v>
      </c>
      <c r="P965" s="422">
        <f t="shared" si="281"/>
        <v>0</v>
      </c>
      <c r="Q965" s="423">
        <f t="shared" si="281"/>
        <v>0</v>
      </c>
      <c r="R965" s="419">
        <f t="shared" si="281"/>
        <v>0</v>
      </c>
      <c r="S965" s="422">
        <f t="shared" si="281"/>
        <v>0</v>
      </c>
      <c r="T965" s="422">
        <f t="shared" si="281"/>
        <v>0</v>
      </c>
      <c r="U965" s="422">
        <f t="shared" si="281"/>
        <v>0</v>
      </c>
      <c r="V965" s="422">
        <f t="shared" si="281"/>
        <v>0</v>
      </c>
      <c r="W965" s="422">
        <f t="shared" si="281"/>
        <v>0</v>
      </c>
      <c r="X965" s="422">
        <f t="shared" si="281"/>
        <v>0</v>
      </c>
      <c r="Y965" s="422">
        <f t="shared" si="281"/>
        <v>0</v>
      </c>
      <c r="Z965" s="422">
        <f t="shared" si="281"/>
        <v>0</v>
      </c>
      <c r="AA965" s="422">
        <f t="shared" si="281"/>
        <v>0</v>
      </c>
      <c r="AB965" s="422">
        <f t="shared" si="281"/>
        <v>0</v>
      </c>
      <c r="AC965" s="408">
        <f t="shared" ref="AC965:AC966" si="282">M965-SUM(N965:AB965)</f>
        <v>0</v>
      </c>
      <c r="AD965" s="1766"/>
      <c r="AE965" s="1063"/>
      <c r="AF965" s="832"/>
    </row>
    <row r="966" spans="1:32" outlineLevel="1" x14ac:dyDescent="0.2">
      <c r="A966" s="11">
        <v>286</v>
      </c>
      <c r="B966" s="300"/>
      <c r="C966" s="295"/>
      <c r="D966" s="295"/>
      <c r="E966" s="295"/>
      <c r="F966" s="859" t="s">
        <v>128</v>
      </c>
      <c r="G966" s="860"/>
      <c r="H966" s="860"/>
      <c r="I966" s="860"/>
      <c r="J966" s="860"/>
      <c r="K966" s="860"/>
      <c r="L966" s="860"/>
      <c r="M966" s="408">
        <f t="shared" si="281"/>
        <v>0</v>
      </c>
      <c r="N966" s="419">
        <f t="shared" si="281"/>
        <v>0</v>
      </c>
      <c r="O966" s="422">
        <f t="shared" si="281"/>
        <v>0</v>
      </c>
      <c r="P966" s="422">
        <f t="shared" si="281"/>
        <v>0</v>
      </c>
      <c r="Q966" s="423">
        <f t="shared" si="281"/>
        <v>0</v>
      </c>
      <c r="R966" s="419">
        <f t="shared" si="281"/>
        <v>0</v>
      </c>
      <c r="S966" s="422">
        <f t="shared" si="281"/>
        <v>0</v>
      </c>
      <c r="T966" s="422">
        <f t="shared" si="281"/>
        <v>0</v>
      </c>
      <c r="U966" s="422">
        <f t="shared" si="281"/>
        <v>0</v>
      </c>
      <c r="V966" s="422">
        <f t="shared" si="281"/>
        <v>0</v>
      </c>
      <c r="W966" s="422">
        <f t="shared" si="281"/>
        <v>0</v>
      </c>
      <c r="X966" s="422">
        <f t="shared" si="281"/>
        <v>0</v>
      </c>
      <c r="Y966" s="422">
        <f t="shared" si="281"/>
        <v>0</v>
      </c>
      <c r="Z966" s="422">
        <f t="shared" si="281"/>
        <v>0</v>
      </c>
      <c r="AA966" s="422">
        <f t="shared" si="281"/>
        <v>0</v>
      </c>
      <c r="AB966" s="422">
        <f t="shared" si="281"/>
        <v>0</v>
      </c>
      <c r="AC966" s="408">
        <f t="shared" si="282"/>
        <v>0</v>
      </c>
      <c r="AD966" s="1766"/>
      <c r="AE966" s="1063"/>
      <c r="AF966" s="832"/>
    </row>
    <row r="967" spans="1:32" outlineLevel="1" x14ac:dyDescent="0.2">
      <c r="A967" s="11">
        <v>287</v>
      </c>
      <c r="B967" s="300"/>
      <c r="C967" s="295"/>
      <c r="D967" s="295"/>
      <c r="E967" s="853" t="s">
        <v>129</v>
      </c>
      <c r="F967" s="854"/>
      <c r="G967" s="854"/>
      <c r="H967" s="854"/>
      <c r="I967" s="854"/>
      <c r="J967" s="854"/>
      <c r="K967" s="854"/>
      <c r="L967" s="855"/>
      <c r="M967" s="407">
        <f>SUBTOTAL(9,M968:M969)</f>
        <v>0</v>
      </c>
      <c r="N967" s="410">
        <f t="shared" ref="N967:AC967" si="283">SUBTOTAL(9,N968:N969)</f>
        <v>0</v>
      </c>
      <c r="O967" s="414">
        <f t="shared" si="283"/>
        <v>0</v>
      </c>
      <c r="P967" s="413">
        <f t="shared" si="283"/>
        <v>0</v>
      </c>
      <c r="Q967" s="415">
        <f t="shared" si="283"/>
        <v>0</v>
      </c>
      <c r="R967" s="410">
        <f t="shared" si="283"/>
        <v>0</v>
      </c>
      <c r="S967" s="413">
        <f t="shared" si="283"/>
        <v>0</v>
      </c>
      <c r="T967" s="414">
        <f t="shared" si="283"/>
        <v>0</v>
      </c>
      <c r="U967" s="413">
        <f t="shared" si="283"/>
        <v>0</v>
      </c>
      <c r="V967" s="414">
        <f t="shared" si="283"/>
        <v>0</v>
      </c>
      <c r="W967" s="413">
        <f t="shared" si="283"/>
        <v>0</v>
      </c>
      <c r="X967" s="414">
        <f t="shared" si="283"/>
        <v>0</v>
      </c>
      <c r="Y967" s="413">
        <f t="shared" si="283"/>
        <v>0</v>
      </c>
      <c r="Z967" s="414">
        <f t="shared" si="283"/>
        <v>0</v>
      </c>
      <c r="AA967" s="413">
        <f t="shared" si="283"/>
        <v>0</v>
      </c>
      <c r="AB967" s="424">
        <f t="shared" si="283"/>
        <v>0</v>
      </c>
      <c r="AC967" s="407">
        <f t="shared" si="283"/>
        <v>0</v>
      </c>
      <c r="AD967" s="1766"/>
      <c r="AE967" s="1063"/>
      <c r="AF967" s="832"/>
    </row>
    <row r="968" spans="1:32" outlineLevel="1" x14ac:dyDescent="0.2">
      <c r="A968" s="11">
        <v>288</v>
      </c>
      <c r="B968" s="300"/>
      <c r="C968" s="295"/>
      <c r="D968" s="295"/>
      <c r="E968" s="295"/>
      <c r="F968" s="856" t="s">
        <v>130</v>
      </c>
      <c r="G968" s="857"/>
      <c r="H968" s="857"/>
      <c r="I968" s="857"/>
      <c r="J968" s="857"/>
      <c r="K968" s="857"/>
      <c r="L968" s="857"/>
      <c r="M968" s="408">
        <f t="shared" ref="M968:AB969" si="284">M192</f>
        <v>0</v>
      </c>
      <c r="N968" s="419">
        <f t="shared" si="284"/>
        <v>0</v>
      </c>
      <c r="O968" s="422">
        <f t="shared" si="284"/>
        <v>0</v>
      </c>
      <c r="P968" s="422">
        <f t="shared" si="284"/>
        <v>0</v>
      </c>
      <c r="Q968" s="423">
        <f t="shared" si="284"/>
        <v>0</v>
      </c>
      <c r="R968" s="419">
        <f t="shared" si="284"/>
        <v>0</v>
      </c>
      <c r="S968" s="422">
        <f t="shared" si="284"/>
        <v>0</v>
      </c>
      <c r="T968" s="422">
        <f t="shared" si="284"/>
        <v>0</v>
      </c>
      <c r="U968" s="422">
        <f t="shared" si="284"/>
        <v>0</v>
      </c>
      <c r="V968" s="422">
        <f t="shared" si="284"/>
        <v>0</v>
      </c>
      <c r="W968" s="422">
        <f t="shared" si="284"/>
        <v>0</v>
      </c>
      <c r="X968" s="422">
        <f t="shared" si="284"/>
        <v>0</v>
      </c>
      <c r="Y968" s="422">
        <f t="shared" si="284"/>
        <v>0</v>
      </c>
      <c r="Z968" s="422">
        <f t="shared" si="284"/>
        <v>0</v>
      </c>
      <c r="AA968" s="422">
        <f t="shared" si="284"/>
        <v>0</v>
      </c>
      <c r="AB968" s="422">
        <f t="shared" si="284"/>
        <v>0</v>
      </c>
      <c r="AC968" s="408">
        <f t="shared" ref="AC968:AC969" si="285">M968-SUM(N968:AB968)</f>
        <v>0</v>
      </c>
      <c r="AD968" s="1766"/>
      <c r="AE968" s="1063"/>
      <c r="AF968" s="832"/>
    </row>
    <row r="969" spans="1:32" outlineLevel="1" x14ac:dyDescent="0.2">
      <c r="A969" s="11">
        <v>289</v>
      </c>
      <c r="B969" s="300"/>
      <c r="C969" s="295"/>
      <c r="D969" s="295"/>
      <c r="E969" s="295"/>
      <c r="F969" s="859" t="s">
        <v>131</v>
      </c>
      <c r="G969" s="860"/>
      <c r="H969" s="860"/>
      <c r="I969" s="860"/>
      <c r="J969" s="860"/>
      <c r="K969" s="860"/>
      <c r="L969" s="860"/>
      <c r="M969" s="408">
        <f t="shared" si="284"/>
        <v>0</v>
      </c>
      <c r="N969" s="419">
        <f t="shared" si="284"/>
        <v>0</v>
      </c>
      <c r="O969" s="422">
        <f t="shared" si="284"/>
        <v>0</v>
      </c>
      <c r="P969" s="422">
        <f t="shared" si="284"/>
        <v>0</v>
      </c>
      <c r="Q969" s="423">
        <f t="shared" si="284"/>
        <v>0</v>
      </c>
      <c r="R969" s="419">
        <f t="shared" si="284"/>
        <v>0</v>
      </c>
      <c r="S969" s="422">
        <f t="shared" si="284"/>
        <v>0</v>
      </c>
      <c r="T969" s="422">
        <f t="shared" si="284"/>
        <v>0</v>
      </c>
      <c r="U969" s="422">
        <f t="shared" si="284"/>
        <v>0</v>
      </c>
      <c r="V969" s="422">
        <f t="shared" si="284"/>
        <v>0</v>
      </c>
      <c r="W969" s="422">
        <f t="shared" si="284"/>
        <v>0</v>
      </c>
      <c r="X969" s="422">
        <f t="shared" si="284"/>
        <v>0</v>
      </c>
      <c r="Y969" s="422">
        <f t="shared" si="284"/>
        <v>0</v>
      </c>
      <c r="Z969" s="422">
        <f t="shared" si="284"/>
        <v>0</v>
      </c>
      <c r="AA969" s="422">
        <f t="shared" si="284"/>
        <v>0</v>
      </c>
      <c r="AB969" s="422">
        <f t="shared" si="284"/>
        <v>0</v>
      </c>
      <c r="AC969" s="408">
        <f t="shared" si="285"/>
        <v>0</v>
      </c>
      <c r="AD969" s="1766"/>
      <c r="AE969" s="1063"/>
      <c r="AF969" s="832"/>
    </row>
    <row r="970" spans="1:32" outlineLevel="1" x14ac:dyDescent="0.2">
      <c r="A970" s="11">
        <v>290</v>
      </c>
      <c r="B970" s="300"/>
      <c r="C970" s="295"/>
      <c r="D970" s="295"/>
      <c r="E970" s="853" t="s">
        <v>132</v>
      </c>
      <c r="F970" s="854"/>
      <c r="G970" s="854"/>
      <c r="H970" s="854"/>
      <c r="I970" s="854"/>
      <c r="J970" s="854"/>
      <c r="K970" s="854"/>
      <c r="L970" s="855"/>
      <c r="M970" s="407">
        <f>SUBTOTAL(9,M971:M972)</f>
        <v>0</v>
      </c>
      <c r="N970" s="410">
        <f t="shared" ref="N970:AC970" si="286">SUBTOTAL(9,N971:N972)</f>
        <v>0</v>
      </c>
      <c r="O970" s="414">
        <f t="shared" si="286"/>
        <v>0</v>
      </c>
      <c r="P970" s="413">
        <f t="shared" si="286"/>
        <v>0</v>
      </c>
      <c r="Q970" s="415">
        <f t="shared" si="286"/>
        <v>0</v>
      </c>
      <c r="R970" s="410">
        <f t="shared" si="286"/>
        <v>0</v>
      </c>
      <c r="S970" s="413">
        <f t="shared" si="286"/>
        <v>0</v>
      </c>
      <c r="T970" s="414">
        <f t="shared" si="286"/>
        <v>0</v>
      </c>
      <c r="U970" s="413">
        <f t="shared" si="286"/>
        <v>0</v>
      </c>
      <c r="V970" s="414">
        <f t="shared" si="286"/>
        <v>0</v>
      </c>
      <c r="W970" s="413">
        <f t="shared" si="286"/>
        <v>0</v>
      </c>
      <c r="X970" s="414">
        <f t="shared" si="286"/>
        <v>0</v>
      </c>
      <c r="Y970" s="413">
        <f t="shared" si="286"/>
        <v>0</v>
      </c>
      <c r="Z970" s="414">
        <f t="shared" si="286"/>
        <v>0</v>
      </c>
      <c r="AA970" s="413">
        <f t="shared" si="286"/>
        <v>0</v>
      </c>
      <c r="AB970" s="424">
        <f t="shared" si="286"/>
        <v>0</v>
      </c>
      <c r="AC970" s="407">
        <f t="shared" si="286"/>
        <v>0</v>
      </c>
      <c r="AD970" s="1766"/>
      <c r="AE970" s="1063"/>
      <c r="AF970" s="832"/>
    </row>
    <row r="971" spans="1:32" outlineLevel="1" x14ac:dyDescent="0.2">
      <c r="A971" s="11">
        <v>291</v>
      </c>
      <c r="B971" s="300"/>
      <c r="C971" s="295"/>
      <c r="D971" s="295"/>
      <c r="E971" s="295"/>
      <c r="F971" s="856" t="s">
        <v>133</v>
      </c>
      <c r="G971" s="857"/>
      <c r="H971" s="857"/>
      <c r="I971" s="857"/>
      <c r="J971" s="857"/>
      <c r="K971" s="857"/>
      <c r="L971" s="857"/>
      <c r="M971" s="408">
        <f t="shared" ref="M971:AB972" si="287">M195</f>
        <v>0</v>
      </c>
      <c r="N971" s="419">
        <f t="shared" si="287"/>
        <v>0</v>
      </c>
      <c r="O971" s="422">
        <f t="shared" si="287"/>
        <v>0</v>
      </c>
      <c r="P971" s="422">
        <f t="shared" si="287"/>
        <v>0</v>
      </c>
      <c r="Q971" s="423">
        <f t="shared" si="287"/>
        <v>0</v>
      </c>
      <c r="R971" s="419">
        <f t="shared" si="287"/>
        <v>0</v>
      </c>
      <c r="S971" s="422">
        <f t="shared" si="287"/>
        <v>0</v>
      </c>
      <c r="T971" s="422">
        <f t="shared" si="287"/>
        <v>0</v>
      </c>
      <c r="U971" s="422">
        <f t="shared" si="287"/>
        <v>0</v>
      </c>
      <c r="V971" s="422">
        <f t="shared" si="287"/>
        <v>0</v>
      </c>
      <c r="W971" s="422">
        <f t="shared" si="287"/>
        <v>0</v>
      </c>
      <c r="X971" s="422">
        <f t="shared" si="287"/>
        <v>0</v>
      </c>
      <c r="Y971" s="422">
        <f t="shared" si="287"/>
        <v>0</v>
      </c>
      <c r="Z971" s="422">
        <f t="shared" si="287"/>
        <v>0</v>
      </c>
      <c r="AA971" s="422">
        <f t="shared" si="287"/>
        <v>0</v>
      </c>
      <c r="AB971" s="422">
        <f t="shared" si="287"/>
        <v>0</v>
      </c>
      <c r="AC971" s="408">
        <f t="shared" ref="AC971:AC972" si="288">M971-SUM(N971:AB971)</f>
        <v>0</v>
      </c>
      <c r="AD971" s="1766"/>
      <c r="AE971" s="1063"/>
      <c r="AF971" s="832"/>
    </row>
    <row r="972" spans="1:32" outlineLevel="1" x14ac:dyDescent="0.2">
      <c r="A972" s="11">
        <v>292</v>
      </c>
      <c r="B972" s="300"/>
      <c r="C972" s="295"/>
      <c r="D972" s="295"/>
      <c r="E972" s="295"/>
      <c r="F972" s="859" t="s">
        <v>134</v>
      </c>
      <c r="G972" s="860"/>
      <c r="H972" s="860"/>
      <c r="I972" s="860"/>
      <c r="J972" s="860"/>
      <c r="K972" s="860"/>
      <c r="L972" s="860"/>
      <c r="M972" s="408">
        <f t="shared" si="287"/>
        <v>0</v>
      </c>
      <c r="N972" s="419">
        <f t="shared" si="287"/>
        <v>0</v>
      </c>
      <c r="O972" s="422">
        <f t="shared" si="287"/>
        <v>0</v>
      </c>
      <c r="P972" s="422">
        <f t="shared" si="287"/>
        <v>0</v>
      </c>
      <c r="Q972" s="423">
        <f t="shared" si="287"/>
        <v>0</v>
      </c>
      <c r="R972" s="419">
        <f t="shared" si="287"/>
        <v>0</v>
      </c>
      <c r="S972" s="422">
        <f t="shared" si="287"/>
        <v>0</v>
      </c>
      <c r="T972" s="422">
        <f t="shared" si="287"/>
        <v>0</v>
      </c>
      <c r="U972" s="422">
        <f t="shared" si="287"/>
        <v>0</v>
      </c>
      <c r="V972" s="422">
        <f t="shared" si="287"/>
        <v>0</v>
      </c>
      <c r="W972" s="422">
        <f t="shared" si="287"/>
        <v>0</v>
      </c>
      <c r="X972" s="422">
        <f t="shared" si="287"/>
        <v>0</v>
      </c>
      <c r="Y972" s="422">
        <f t="shared" si="287"/>
        <v>0</v>
      </c>
      <c r="Z972" s="422">
        <f t="shared" si="287"/>
        <v>0</v>
      </c>
      <c r="AA972" s="422">
        <f t="shared" si="287"/>
        <v>0</v>
      </c>
      <c r="AB972" s="422">
        <f t="shared" si="287"/>
        <v>0</v>
      </c>
      <c r="AC972" s="408">
        <f t="shared" si="288"/>
        <v>0</v>
      </c>
      <c r="AD972" s="1766"/>
      <c r="AE972" s="1063"/>
      <c r="AF972" s="832"/>
    </row>
    <row r="973" spans="1:32" outlineLevel="1" x14ac:dyDescent="0.2">
      <c r="A973" s="11">
        <v>293</v>
      </c>
      <c r="B973" s="300"/>
      <c r="C973" s="295"/>
      <c r="D973" s="295"/>
      <c r="E973" s="853" t="s">
        <v>135</v>
      </c>
      <c r="F973" s="854"/>
      <c r="G973" s="854"/>
      <c r="H973" s="854"/>
      <c r="I973" s="854"/>
      <c r="J973" s="854"/>
      <c r="K973" s="854"/>
      <c r="L973" s="855"/>
      <c r="M973" s="407">
        <f>SUBTOTAL(9,M974:M975)</f>
        <v>0</v>
      </c>
      <c r="N973" s="410">
        <f t="shared" ref="N973:AC973" si="289">SUBTOTAL(9,N974:N975)</f>
        <v>0</v>
      </c>
      <c r="O973" s="414">
        <f t="shared" si="289"/>
        <v>0</v>
      </c>
      <c r="P973" s="413">
        <f t="shared" si="289"/>
        <v>0</v>
      </c>
      <c r="Q973" s="415">
        <f t="shared" si="289"/>
        <v>0</v>
      </c>
      <c r="R973" s="410">
        <f t="shared" si="289"/>
        <v>0</v>
      </c>
      <c r="S973" s="413">
        <f t="shared" si="289"/>
        <v>0</v>
      </c>
      <c r="T973" s="414">
        <f t="shared" si="289"/>
        <v>0</v>
      </c>
      <c r="U973" s="413">
        <f t="shared" si="289"/>
        <v>0</v>
      </c>
      <c r="V973" s="414">
        <f t="shared" si="289"/>
        <v>0</v>
      </c>
      <c r="W973" s="413">
        <f t="shared" si="289"/>
        <v>0</v>
      </c>
      <c r="X973" s="414">
        <f t="shared" si="289"/>
        <v>0</v>
      </c>
      <c r="Y973" s="413">
        <f t="shared" si="289"/>
        <v>0</v>
      </c>
      <c r="Z973" s="414">
        <f t="shared" si="289"/>
        <v>0</v>
      </c>
      <c r="AA973" s="413">
        <f t="shared" si="289"/>
        <v>0</v>
      </c>
      <c r="AB973" s="424">
        <f t="shared" si="289"/>
        <v>0</v>
      </c>
      <c r="AC973" s="407">
        <f t="shared" si="289"/>
        <v>0</v>
      </c>
      <c r="AD973" s="1766"/>
      <c r="AE973" s="1063"/>
      <c r="AF973" s="832"/>
    </row>
    <row r="974" spans="1:32" outlineLevel="1" x14ac:dyDescent="0.2">
      <c r="A974" s="11">
        <v>294</v>
      </c>
      <c r="B974" s="300"/>
      <c r="C974" s="295"/>
      <c r="D974" s="295"/>
      <c r="E974" s="295"/>
      <c r="F974" s="856" t="s">
        <v>136</v>
      </c>
      <c r="G974" s="857"/>
      <c r="H974" s="857"/>
      <c r="I974" s="857"/>
      <c r="J974" s="857"/>
      <c r="K974" s="857"/>
      <c r="L974" s="857"/>
      <c r="M974" s="408">
        <f t="shared" ref="M974:AB975" si="290">M198</f>
        <v>0</v>
      </c>
      <c r="N974" s="419">
        <f t="shared" si="290"/>
        <v>0</v>
      </c>
      <c r="O974" s="422">
        <f t="shared" si="290"/>
        <v>0</v>
      </c>
      <c r="P974" s="422">
        <f t="shared" si="290"/>
        <v>0</v>
      </c>
      <c r="Q974" s="423">
        <f t="shared" si="290"/>
        <v>0</v>
      </c>
      <c r="R974" s="419">
        <f t="shared" si="290"/>
        <v>0</v>
      </c>
      <c r="S974" s="422">
        <f t="shared" si="290"/>
        <v>0</v>
      </c>
      <c r="T974" s="422">
        <f t="shared" si="290"/>
        <v>0</v>
      </c>
      <c r="U974" s="422">
        <f t="shared" si="290"/>
        <v>0</v>
      </c>
      <c r="V974" s="422">
        <f t="shared" si="290"/>
        <v>0</v>
      </c>
      <c r="W974" s="422">
        <f t="shared" si="290"/>
        <v>0</v>
      </c>
      <c r="X974" s="422">
        <f t="shared" si="290"/>
        <v>0</v>
      </c>
      <c r="Y974" s="422">
        <f t="shared" si="290"/>
        <v>0</v>
      </c>
      <c r="Z974" s="422">
        <f t="shared" si="290"/>
        <v>0</v>
      </c>
      <c r="AA974" s="422">
        <f t="shared" si="290"/>
        <v>0</v>
      </c>
      <c r="AB974" s="422">
        <f t="shared" si="290"/>
        <v>0</v>
      </c>
      <c r="AC974" s="408">
        <f t="shared" ref="AC974:AC975" si="291">M974-SUM(N974:AB974)</f>
        <v>0</v>
      </c>
      <c r="AD974" s="1766"/>
      <c r="AE974" s="1063"/>
      <c r="AF974" s="832"/>
    </row>
    <row r="975" spans="1:32" outlineLevel="1" x14ac:dyDescent="0.2">
      <c r="A975" s="11">
        <v>295</v>
      </c>
      <c r="B975" s="300"/>
      <c r="C975" s="295"/>
      <c r="D975" s="295"/>
      <c r="E975" s="295"/>
      <c r="F975" s="859" t="s">
        <v>137</v>
      </c>
      <c r="G975" s="860"/>
      <c r="H975" s="860"/>
      <c r="I975" s="860"/>
      <c r="J975" s="860"/>
      <c r="K975" s="860"/>
      <c r="L975" s="860"/>
      <c r="M975" s="408">
        <f t="shared" si="290"/>
        <v>0</v>
      </c>
      <c r="N975" s="419">
        <f t="shared" si="290"/>
        <v>0</v>
      </c>
      <c r="O975" s="422">
        <f t="shared" si="290"/>
        <v>0</v>
      </c>
      <c r="P975" s="422">
        <f t="shared" si="290"/>
        <v>0</v>
      </c>
      <c r="Q975" s="423">
        <f t="shared" si="290"/>
        <v>0</v>
      </c>
      <c r="R975" s="419">
        <f t="shared" si="290"/>
        <v>0</v>
      </c>
      <c r="S975" s="422">
        <f t="shared" si="290"/>
        <v>0</v>
      </c>
      <c r="T975" s="422">
        <f t="shared" si="290"/>
        <v>0</v>
      </c>
      <c r="U975" s="422">
        <f t="shared" si="290"/>
        <v>0</v>
      </c>
      <c r="V975" s="422">
        <f t="shared" si="290"/>
        <v>0</v>
      </c>
      <c r="W975" s="422">
        <f t="shared" si="290"/>
        <v>0</v>
      </c>
      <c r="X975" s="422">
        <f t="shared" si="290"/>
        <v>0</v>
      </c>
      <c r="Y975" s="422">
        <f t="shared" si="290"/>
        <v>0</v>
      </c>
      <c r="Z975" s="422">
        <f t="shared" si="290"/>
        <v>0</v>
      </c>
      <c r="AA975" s="422">
        <f t="shared" si="290"/>
        <v>0</v>
      </c>
      <c r="AB975" s="422">
        <f t="shared" si="290"/>
        <v>0</v>
      </c>
      <c r="AC975" s="408">
        <f t="shared" si="291"/>
        <v>0</v>
      </c>
      <c r="AD975" s="1766"/>
      <c r="AE975" s="1063"/>
      <c r="AF975" s="832"/>
    </row>
    <row r="976" spans="1:32" outlineLevel="1" x14ac:dyDescent="0.2">
      <c r="A976" s="11">
        <v>296</v>
      </c>
      <c r="B976" s="300"/>
      <c r="C976" s="295"/>
      <c r="D976" s="295"/>
      <c r="E976" s="853" t="s">
        <v>550</v>
      </c>
      <c r="F976" s="854"/>
      <c r="G976" s="854"/>
      <c r="H976" s="854"/>
      <c r="I976" s="854"/>
      <c r="J976" s="854"/>
      <c r="K976" s="854"/>
      <c r="L976" s="855"/>
      <c r="M976" s="407">
        <f>SUBTOTAL(9,M977:M978)</f>
        <v>0</v>
      </c>
      <c r="N976" s="410">
        <f t="shared" ref="N976:AC976" si="292">SUBTOTAL(9,N977:N978)</f>
        <v>0</v>
      </c>
      <c r="O976" s="414">
        <f t="shared" si="292"/>
        <v>0</v>
      </c>
      <c r="P976" s="413">
        <f t="shared" si="292"/>
        <v>0</v>
      </c>
      <c r="Q976" s="415">
        <f t="shared" si="292"/>
        <v>0</v>
      </c>
      <c r="R976" s="410">
        <f t="shared" si="292"/>
        <v>0</v>
      </c>
      <c r="S976" s="413">
        <f t="shared" si="292"/>
        <v>0</v>
      </c>
      <c r="T976" s="414">
        <f t="shared" si="292"/>
        <v>0</v>
      </c>
      <c r="U976" s="413">
        <f t="shared" si="292"/>
        <v>0</v>
      </c>
      <c r="V976" s="414">
        <f t="shared" si="292"/>
        <v>0</v>
      </c>
      <c r="W976" s="413">
        <f t="shared" si="292"/>
        <v>0</v>
      </c>
      <c r="X976" s="414">
        <f t="shared" si="292"/>
        <v>0</v>
      </c>
      <c r="Y976" s="413">
        <f t="shared" si="292"/>
        <v>0</v>
      </c>
      <c r="Z976" s="414">
        <f t="shared" si="292"/>
        <v>0</v>
      </c>
      <c r="AA976" s="413">
        <f t="shared" si="292"/>
        <v>0</v>
      </c>
      <c r="AB976" s="424">
        <f t="shared" si="292"/>
        <v>0</v>
      </c>
      <c r="AC976" s="407">
        <f t="shared" si="292"/>
        <v>0</v>
      </c>
      <c r="AD976" s="1766"/>
      <c r="AE976" s="1063"/>
      <c r="AF976" s="832"/>
    </row>
    <row r="977" spans="1:34" outlineLevel="1" x14ac:dyDescent="0.2">
      <c r="A977" s="11">
        <v>297</v>
      </c>
      <c r="B977" s="300"/>
      <c r="C977" s="295"/>
      <c r="D977" s="295"/>
      <c r="E977" s="295"/>
      <c r="F977" s="856" t="s">
        <v>551</v>
      </c>
      <c r="G977" s="857"/>
      <c r="H977" s="857"/>
      <c r="I977" s="857"/>
      <c r="J977" s="857"/>
      <c r="K977" s="857"/>
      <c r="L977" s="857"/>
      <c r="M977" s="408">
        <f t="shared" ref="M977:AB978" si="293">M201</f>
        <v>0</v>
      </c>
      <c r="N977" s="419">
        <f t="shared" si="293"/>
        <v>0</v>
      </c>
      <c r="O977" s="422">
        <f t="shared" si="293"/>
        <v>0</v>
      </c>
      <c r="P977" s="422">
        <f t="shared" si="293"/>
        <v>0</v>
      </c>
      <c r="Q977" s="423">
        <f t="shared" si="293"/>
        <v>0</v>
      </c>
      <c r="R977" s="419">
        <f t="shared" si="293"/>
        <v>0</v>
      </c>
      <c r="S977" s="422">
        <f t="shared" si="293"/>
        <v>0</v>
      </c>
      <c r="T977" s="422">
        <f t="shared" si="293"/>
        <v>0</v>
      </c>
      <c r="U977" s="422">
        <f t="shared" si="293"/>
        <v>0</v>
      </c>
      <c r="V977" s="422">
        <f t="shared" si="293"/>
        <v>0</v>
      </c>
      <c r="W977" s="422">
        <f t="shared" si="293"/>
        <v>0</v>
      </c>
      <c r="X977" s="422">
        <f t="shared" si="293"/>
        <v>0</v>
      </c>
      <c r="Y977" s="422">
        <f t="shared" si="293"/>
        <v>0</v>
      </c>
      <c r="Z977" s="422">
        <f t="shared" si="293"/>
        <v>0</v>
      </c>
      <c r="AA977" s="422">
        <f t="shared" si="293"/>
        <v>0</v>
      </c>
      <c r="AB977" s="422">
        <f t="shared" si="293"/>
        <v>0</v>
      </c>
      <c r="AC977" s="408">
        <f t="shared" ref="AC977:AC978" si="294">M977-SUM(N977:AB977)</f>
        <v>0</v>
      </c>
      <c r="AD977" s="1766"/>
      <c r="AE977" s="1063"/>
      <c r="AF977" s="832"/>
    </row>
    <row r="978" spans="1:34" outlineLevel="1" x14ac:dyDescent="0.2">
      <c r="A978" s="11">
        <v>298</v>
      </c>
      <c r="B978" s="300"/>
      <c r="C978" s="295"/>
      <c r="D978" s="295"/>
      <c r="E978" s="295"/>
      <c r="F978" s="859" t="s">
        <v>552</v>
      </c>
      <c r="G978" s="860"/>
      <c r="H978" s="860"/>
      <c r="I978" s="860"/>
      <c r="J978" s="860"/>
      <c r="K978" s="860"/>
      <c r="L978" s="860"/>
      <c r="M978" s="408">
        <f t="shared" si="293"/>
        <v>0</v>
      </c>
      <c r="N978" s="419">
        <f t="shared" si="293"/>
        <v>0</v>
      </c>
      <c r="O978" s="422">
        <f t="shared" si="293"/>
        <v>0</v>
      </c>
      <c r="P978" s="422">
        <f t="shared" si="293"/>
        <v>0</v>
      </c>
      <c r="Q978" s="423">
        <f t="shared" si="293"/>
        <v>0</v>
      </c>
      <c r="R978" s="419">
        <f t="shared" si="293"/>
        <v>0</v>
      </c>
      <c r="S978" s="422">
        <f t="shared" si="293"/>
        <v>0</v>
      </c>
      <c r="T978" s="422">
        <f t="shared" si="293"/>
        <v>0</v>
      </c>
      <c r="U978" s="422">
        <f t="shared" si="293"/>
        <v>0</v>
      </c>
      <c r="V978" s="422">
        <f t="shared" si="293"/>
        <v>0</v>
      </c>
      <c r="W978" s="422">
        <f t="shared" si="293"/>
        <v>0</v>
      </c>
      <c r="X978" s="422">
        <f t="shared" si="293"/>
        <v>0</v>
      </c>
      <c r="Y978" s="422">
        <f t="shared" si="293"/>
        <v>0</v>
      </c>
      <c r="Z978" s="422">
        <f t="shared" si="293"/>
        <v>0</v>
      </c>
      <c r="AA978" s="422">
        <f t="shared" si="293"/>
        <v>0</v>
      </c>
      <c r="AB978" s="422">
        <f t="shared" si="293"/>
        <v>0</v>
      </c>
      <c r="AC978" s="408">
        <f t="shared" si="294"/>
        <v>0</v>
      </c>
      <c r="AD978" s="1766"/>
      <c r="AE978" s="1063"/>
      <c r="AF978" s="832"/>
    </row>
    <row r="979" spans="1:34" outlineLevel="1" x14ac:dyDescent="0.2">
      <c r="A979" s="11">
        <v>299</v>
      </c>
      <c r="B979" s="300"/>
      <c r="C979" s="295"/>
      <c r="D979" s="295"/>
      <c r="E979" s="853" t="s">
        <v>553</v>
      </c>
      <c r="F979" s="854"/>
      <c r="G979" s="854"/>
      <c r="H979" s="854"/>
      <c r="I979" s="854"/>
      <c r="J979" s="854"/>
      <c r="K979" s="854"/>
      <c r="L979" s="855"/>
      <c r="M979" s="407">
        <f>SUBTOTAL(9,M980:M981)</f>
        <v>0</v>
      </c>
      <c r="N979" s="410">
        <f t="shared" ref="N979:AC979" si="295">SUBTOTAL(9,N980:N981)</f>
        <v>0</v>
      </c>
      <c r="O979" s="414">
        <f t="shared" si="295"/>
        <v>0</v>
      </c>
      <c r="P979" s="413">
        <f t="shared" si="295"/>
        <v>0</v>
      </c>
      <c r="Q979" s="415">
        <f t="shared" si="295"/>
        <v>0</v>
      </c>
      <c r="R979" s="410">
        <f t="shared" si="295"/>
        <v>0</v>
      </c>
      <c r="S979" s="413">
        <f t="shared" si="295"/>
        <v>0</v>
      </c>
      <c r="T979" s="414">
        <f t="shared" si="295"/>
        <v>0</v>
      </c>
      <c r="U979" s="413">
        <f t="shared" si="295"/>
        <v>0</v>
      </c>
      <c r="V979" s="414">
        <f t="shared" si="295"/>
        <v>0</v>
      </c>
      <c r="W979" s="413">
        <f t="shared" si="295"/>
        <v>0</v>
      </c>
      <c r="X979" s="414">
        <f t="shared" si="295"/>
        <v>0</v>
      </c>
      <c r="Y979" s="413">
        <f t="shared" si="295"/>
        <v>0</v>
      </c>
      <c r="Z979" s="414">
        <f t="shared" si="295"/>
        <v>0</v>
      </c>
      <c r="AA979" s="413">
        <f t="shared" si="295"/>
        <v>0</v>
      </c>
      <c r="AB979" s="424">
        <f t="shared" si="295"/>
        <v>0</v>
      </c>
      <c r="AC979" s="407">
        <f t="shared" si="295"/>
        <v>0</v>
      </c>
      <c r="AD979" s="1766"/>
      <c r="AE979" s="1063"/>
      <c r="AF979" s="832"/>
    </row>
    <row r="980" spans="1:34" outlineLevel="1" x14ac:dyDescent="0.2">
      <c r="A980" s="11">
        <v>300</v>
      </c>
      <c r="B980" s="300"/>
      <c r="C980" s="295"/>
      <c r="D980" s="295"/>
      <c r="E980" s="295"/>
      <c r="F980" s="856" t="s">
        <v>554</v>
      </c>
      <c r="G980" s="857"/>
      <c r="H980" s="857"/>
      <c r="I980" s="857"/>
      <c r="J980" s="857"/>
      <c r="K980" s="857"/>
      <c r="L980" s="858"/>
      <c r="M980" s="408">
        <f t="shared" ref="M980:AB981" si="296">M204</f>
        <v>0</v>
      </c>
      <c r="N980" s="419">
        <f t="shared" si="296"/>
        <v>0</v>
      </c>
      <c r="O980" s="422">
        <f t="shared" si="296"/>
        <v>0</v>
      </c>
      <c r="P980" s="422">
        <f t="shared" si="296"/>
        <v>0</v>
      </c>
      <c r="Q980" s="423">
        <f t="shared" si="296"/>
        <v>0</v>
      </c>
      <c r="R980" s="419">
        <f t="shared" si="296"/>
        <v>0</v>
      </c>
      <c r="S980" s="422">
        <f t="shared" si="296"/>
        <v>0</v>
      </c>
      <c r="T980" s="422">
        <f t="shared" si="296"/>
        <v>0</v>
      </c>
      <c r="U980" s="422">
        <f t="shared" si="296"/>
        <v>0</v>
      </c>
      <c r="V980" s="422">
        <f t="shared" si="296"/>
        <v>0</v>
      </c>
      <c r="W980" s="422">
        <f t="shared" si="296"/>
        <v>0</v>
      </c>
      <c r="X980" s="422">
        <f t="shared" si="296"/>
        <v>0</v>
      </c>
      <c r="Y980" s="422">
        <f t="shared" si="296"/>
        <v>0</v>
      </c>
      <c r="Z980" s="422">
        <f t="shared" si="296"/>
        <v>0</v>
      </c>
      <c r="AA980" s="422">
        <f t="shared" si="296"/>
        <v>0</v>
      </c>
      <c r="AB980" s="422">
        <f t="shared" si="296"/>
        <v>0</v>
      </c>
      <c r="AC980" s="408">
        <f t="shared" ref="AC980:AC981" si="297">M980-SUM(N980:AB980)</f>
        <v>0</v>
      </c>
      <c r="AD980" s="1766"/>
      <c r="AE980" s="1063"/>
      <c r="AF980" s="832"/>
    </row>
    <row r="981" spans="1:34" outlineLevel="1" x14ac:dyDescent="0.2">
      <c r="A981" s="11">
        <v>301</v>
      </c>
      <c r="B981" s="300"/>
      <c r="C981" s="295"/>
      <c r="D981" s="295"/>
      <c r="E981" s="295"/>
      <c r="F981" s="859" t="s">
        <v>555</v>
      </c>
      <c r="G981" s="860"/>
      <c r="H981" s="860"/>
      <c r="I981" s="860"/>
      <c r="J981" s="860"/>
      <c r="K981" s="860"/>
      <c r="L981" s="861"/>
      <c r="M981" s="408">
        <f t="shared" si="296"/>
        <v>0</v>
      </c>
      <c r="N981" s="419">
        <f t="shared" si="296"/>
        <v>0</v>
      </c>
      <c r="O981" s="422">
        <f t="shared" si="296"/>
        <v>0</v>
      </c>
      <c r="P981" s="422">
        <f t="shared" si="296"/>
        <v>0</v>
      </c>
      <c r="Q981" s="423">
        <f t="shared" si="296"/>
        <v>0</v>
      </c>
      <c r="R981" s="419">
        <f t="shared" si="296"/>
        <v>0</v>
      </c>
      <c r="S981" s="422">
        <f t="shared" si="296"/>
        <v>0</v>
      </c>
      <c r="T981" s="422">
        <f t="shared" si="296"/>
        <v>0</v>
      </c>
      <c r="U981" s="422">
        <f t="shared" si="296"/>
        <v>0</v>
      </c>
      <c r="V981" s="422">
        <f t="shared" si="296"/>
        <v>0</v>
      </c>
      <c r="W981" s="422">
        <f t="shared" si="296"/>
        <v>0</v>
      </c>
      <c r="X981" s="422">
        <f t="shared" si="296"/>
        <v>0</v>
      </c>
      <c r="Y981" s="422">
        <f t="shared" si="296"/>
        <v>0</v>
      </c>
      <c r="Z981" s="422">
        <f t="shared" si="296"/>
        <v>0</v>
      </c>
      <c r="AA981" s="422">
        <f t="shared" si="296"/>
        <v>0</v>
      </c>
      <c r="AB981" s="422">
        <f t="shared" si="296"/>
        <v>0</v>
      </c>
      <c r="AC981" s="408">
        <f t="shared" si="297"/>
        <v>0</v>
      </c>
      <c r="AD981" s="1767"/>
      <c r="AE981" s="834"/>
      <c r="AF981" s="835"/>
    </row>
    <row r="982" spans="1:34" outlineLevel="1" x14ac:dyDescent="0.2">
      <c r="A982" s="11">
        <v>302</v>
      </c>
      <c r="B982" s="300"/>
      <c r="C982" s="295"/>
      <c r="D982" s="844" t="s">
        <v>24</v>
      </c>
      <c r="E982" s="845"/>
      <c r="F982" s="845"/>
      <c r="G982" s="845"/>
      <c r="H982" s="845"/>
      <c r="I982" s="845"/>
      <c r="J982" s="845"/>
      <c r="K982" s="845"/>
      <c r="L982" s="846"/>
      <c r="M982" s="407">
        <f>SUBTOTAL(9,M983:M985)</f>
        <v>0</v>
      </c>
      <c r="N982" s="410">
        <f t="shared" ref="N982:AC982" si="298">SUBTOTAL(9,N983:N985)</f>
        <v>0</v>
      </c>
      <c r="O982" s="414">
        <f t="shared" si="298"/>
        <v>0</v>
      </c>
      <c r="P982" s="413">
        <f t="shared" si="298"/>
        <v>0</v>
      </c>
      <c r="Q982" s="415">
        <f t="shared" si="298"/>
        <v>0</v>
      </c>
      <c r="R982" s="410">
        <f t="shared" si="298"/>
        <v>0</v>
      </c>
      <c r="S982" s="413">
        <f t="shared" si="298"/>
        <v>0</v>
      </c>
      <c r="T982" s="414">
        <f t="shared" si="298"/>
        <v>0</v>
      </c>
      <c r="U982" s="413">
        <f t="shared" si="298"/>
        <v>0</v>
      </c>
      <c r="V982" s="414">
        <f t="shared" si="298"/>
        <v>0</v>
      </c>
      <c r="W982" s="413">
        <f t="shared" si="298"/>
        <v>0</v>
      </c>
      <c r="X982" s="414">
        <f t="shared" si="298"/>
        <v>0</v>
      </c>
      <c r="Y982" s="413">
        <f t="shared" si="298"/>
        <v>0</v>
      </c>
      <c r="Z982" s="414">
        <f t="shared" si="298"/>
        <v>0</v>
      </c>
      <c r="AA982" s="413">
        <f t="shared" si="298"/>
        <v>0</v>
      </c>
      <c r="AB982" s="424">
        <f t="shared" si="298"/>
        <v>0</v>
      </c>
      <c r="AC982" s="407">
        <f t="shared" si="298"/>
        <v>0</v>
      </c>
      <c r="AD982" s="1592"/>
      <c r="AE982" s="1593"/>
      <c r="AF982" s="1594"/>
    </row>
    <row r="983" spans="1:34" outlineLevel="1" x14ac:dyDescent="0.2">
      <c r="A983" s="11">
        <v>303</v>
      </c>
      <c r="B983" s="300"/>
      <c r="C983" s="295"/>
      <c r="D983" s="295"/>
      <c r="E983" s="295"/>
      <c r="F983" s="856" t="s">
        <v>156</v>
      </c>
      <c r="G983" s="857"/>
      <c r="H983" s="857"/>
      <c r="I983" s="857"/>
      <c r="J983" s="857"/>
      <c r="K983" s="857"/>
      <c r="L983" s="858"/>
      <c r="M983" s="408">
        <f t="shared" ref="M983:AB985" si="299">M207</f>
        <v>0</v>
      </c>
      <c r="N983" s="419">
        <f t="shared" si="299"/>
        <v>0</v>
      </c>
      <c r="O983" s="422">
        <f t="shared" si="299"/>
        <v>0</v>
      </c>
      <c r="P983" s="422">
        <f t="shared" si="299"/>
        <v>0</v>
      </c>
      <c r="Q983" s="423">
        <f t="shared" si="299"/>
        <v>0</v>
      </c>
      <c r="R983" s="419">
        <f t="shared" si="299"/>
        <v>0</v>
      </c>
      <c r="S983" s="422">
        <f t="shared" si="299"/>
        <v>0</v>
      </c>
      <c r="T983" s="422">
        <f t="shared" si="299"/>
        <v>0</v>
      </c>
      <c r="U983" s="422">
        <f t="shared" si="299"/>
        <v>0</v>
      </c>
      <c r="V983" s="422">
        <f t="shared" si="299"/>
        <v>0</v>
      </c>
      <c r="W983" s="422">
        <f t="shared" si="299"/>
        <v>0</v>
      </c>
      <c r="X983" s="422">
        <f t="shared" si="299"/>
        <v>0</v>
      </c>
      <c r="Y983" s="422">
        <f t="shared" si="299"/>
        <v>0</v>
      </c>
      <c r="Z983" s="422">
        <f t="shared" si="299"/>
        <v>0</v>
      </c>
      <c r="AA983" s="422">
        <f t="shared" si="299"/>
        <v>0</v>
      </c>
      <c r="AB983" s="422">
        <f t="shared" si="299"/>
        <v>0</v>
      </c>
      <c r="AC983" s="408">
        <f t="shared" ref="AC983:AC985" si="300">M983-SUM(N983:AB983)</f>
        <v>0</v>
      </c>
      <c r="AD983" s="1689"/>
      <c r="AE983" s="828"/>
      <c r="AF983" s="829"/>
    </row>
    <row r="984" spans="1:34" outlineLevel="1" x14ac:dyDescent="0.2">
      <c r="A984" s="11">
        <v>304</v>
      </c>
      <c r="B984" s="300"/>
      <c r="C984" s="295"/>
      <c r="D984" s="295"/>
      <c r="E984" s="295"/>
      <c r="F984" s="915" t="s">
        <v>157</v>
      </c>
      <c r="G984" s="916"/>
      <c r="H984" s="916"/>
      <c r="I984" s="916"/>
      <c r="J984" s="916"/>
      <c r="K984" s="916"/>
      <c r="L984" s="917"/>
      <c r="M984" s="408">
        <f t="shared" si="299"/>
        <v>0</v>
      </c>
      <c r="N984" s="419">
        <f t="shared" si="299"/>
        <v>0</v>
      </c>
      <c r="O984" s="422">
        <f t="shared" si="299"/>
        <v>0</v>
      </c>
      <c r="P984" s="422">
        <f t="shared" si="299"/>
        <v>0</v>
      </c>
      <c r="Q984" s="423">
        <f t="shared" si="299"/>
        <v>0</v>
      </c>
      <c r="R984" s="419">
        <f t="shared" si="299"/>
        <v>0</v>
      </c>
      <c r="S984" s="422">
        <f t="shared" si="299"/>
        <v>0</v>
      </c>
      <c r="T984" s="422">
        <f t="shared" si="299"/>
        <v>0</v>
      </c>
      <c r="U984" s="422">
        <f t="shared" si="299"/>
        <v>0</v>
      </c>
      <c r="V984" s="422">
        <f t="shared" si="299"/>
        <v>0</v>
      </c>
      <c r="W984" s="422">
        <f t="shared" si="299"/>
        <v>0</v>
      </c>
      <c r="X984" s="422">
        <f t="shared" si="299"/>
        <v>0</v>
      </c>
      <c r="Y984" s="422">
        <f t="shared" si="299"/>
        <v>0</v>
      </c>
      <c r="Z984" s="422">
        <f t="shared" si="299"/>
        <v>0</v>
      </c>
      <c r="AA984" s="422">
        <f t="shared" si="299"/>
        <v>0</v>
      </c>
      <c r="AB984" s="422">
        <f t="shared" si="299"/>
        <v>0</v>
      </c>
      <c r="AC984" s="408">
        <f t="shared" si="300"/>
        <v>0</v>
      </c>
      <c r="AD984" s="1766"/>
      <c r="AE984" s="1063"/>
      <c r="AF984" s="832"/>
    </row>
    <row r="985" spans="1:34" outlineLevel="1" x14ac:dyDescent="0.2">
      <c r="A985" s="11">
        <v>305</v>
      </c>
      <c r="B985" s="300"/>
      <c r="C985" s="295"/>
      <c r="D985" s="295"/>
      <c r="E985" s="295"/>
      <c r="F985" s="859" t="s">
        <v>25</v>
      </c>
      <c r="G985" s="860"/>
      <c r="H985" s="860"/>
      <c r="I985" s="860"/>
      <c r="J985" s="860"/>
      <c r="K985" s="860"/>
      <c r="L985" s="861"/>
      <c r="M985" s="408">
        <f t="shared" si="299"/>
        <v>0</v>
      </c>
      <c r="N985" s="419">
        <f t="shared" si="299"/>
        <v>0</v>
      </c>
      <c r="O985" s="422">
        <f t="shared" si="299"/>
        <v>0</v>
      </c>
      <c r="P985" s="422">
        <f t="shared" si="299"/>
        <v>0</v>
      </c>
      <c r="Q985" s="423">
        <f t="shared" si="299"/>
        <v>0</v>
      </c>
      <c r="R985" s="419">
        <f t="shared" si="299"/>
        <v>0</v>
      </c>
      <c r="S985" s="422">
        <f t="shared" si="299"/>
        <v>0</v>
      </c>
      <c r="T985" s="422">
        <f t="shared" si="299"/>
        <v>0</v>
      </c>
      <c r="U985" s="422">
        <f t="shared" si="299"/>
        <v>0</v>
      </c>
      <c r="V985" s="422">
        <f t="shared" si="299"/>
        <v>0</v>
      </c>
      <c r="W985" s="422">
        <f t="shared" si="299"/>
        <v>0</v>
      </c>
      <c r="X985" s="422">
        <f t="shared" si="299"/>
        <v>0</v>
      </c>
      <c r="Y985" s="422">
        <f t="shared" si="299"/>
        <v>0</v>
      </c>
      <c r="Z985" s="422">
        <f t="shared" si="299"/>
        <v>0</v>
      </c>
      <c r="AA985" s="422">
        <f t="shared" si="299"/>
        <v>0</v>
      </c>
      <c r="AB985" s="422">
        <f t="shared" si="299"/>
        <v>0</v>
      </c>
      <c r="AC985" s="408">
        <f t="shared" si="300"/>
        <v>0</v>
      </c>
      <c r="AD985" s="1767"/>
      <c r="AE985" s="834"/>
      <c r="AF985" s="835"/>
    </row>
    <row r="986" spans="1:34" outlineLevel="1" x14ac:dyDescent="0.2">
      <c r="A986" s="11">
        <v>306</v>
      </c>
      <c r="B986" s="300"/>
      <c r="C986" s="295"/>
      <c r="D986" s="844" t="s">
        <v>467</v>
      </c>
      <c r="E986" s="845"/>
      <c r="F986" s="845"/>
      <c r="G986" s="845"/>
      <c r="H986" s="845"/>
      <c r="I986" s="845"/>
      <c r="J986" s="845"/>
      <c r="K986" s="845"/>
      <c r="L986" s="846"/>
      <c r="M986" s="407">
        <f>SUBTOTAL(9,M987:M989)</f>
        <v>0</v>
      </c>
      <c r="N986" s="410">
        <f t="shared" ref="N986:AB986" si="301">SUBTOTAL(9,N987:N989)</f>
        <v>0</v>
      </c>
      <c r="O986" s="414">
        <f t="shared" si="301"/>
        <v>0</v>
      </c>
      <c r="P986" s="413">
        <f t="shared" si="301"/>
        <v>0</v>
      </c>
      <c r="Q986" s="415">
        <f t="shared" si="301"/>
        <v>0</v>
      </c>
      <c r="R986" s="410">
        <f t="shared" si="301"/>
        <v>0</v>
      </c>
      <c r="S986" s="413">
        <f t="shared" si="301"/>
        <v>0</v>
      </c>
      <c r="T986" s="414">
        <f t="shared" si="301"/>
        <v>0</v>
      </c>
      <c r="U986" s="413">
        <f t="shared" si="301"/>
        <v>0</v>
      </c>
      <c r="V986" s="414">
        <f t="shared" si="301"/>
        <v>0</v>
      </c>
      <c r="W986" s="413">
        <f t="shared" si="301"/>
        <v>0</v>
      </c>
      <c r="X986" s="414">
        <f t="shared" si="301"/>
        <v>0</v>
      </c>
      <c r="Y986" s="413">
        <f t="shared" si="301"/>
        <v>0</v>
      </c>
      <c r="Z986" s="414">
        <f t="shared" si="301"/>
        <v>0</v>
      </c>
      <c r="AA986" s="413">
        <f t="shared" si="301"/>
        <v>0</v>
      </c>
      <c r="AB986" s="424">
        <f t="shared" si="301"/>
        <v>0</v>
      </c>
      <c r="AC986" s="407">
        <f t="shared" ref="AC986" si="302">SUBTOTAL(9,AC987:AC988)</f>
        <v>0</v>
      </c>
      <c r="AD986" s="1592"/>
      <c r="AE986" s="1593"/>
      <c r="AF986" s="1594"/>
    </row>
    <row r="987" spans="1:34" outlineLevel="1" x14ac:dyDescent="0.2">
      <c r="A987" s="11">
        <v>307</v>
      </c>
      <c r="B987" s="300"/>
      <c r="C987" s="273"/>
      <c r="D987" s="273"/>
      <c r="E987" s="273"/>
      <c r="F987" s="856" t="s">
        <v>466</v>
      </c>
      <c r="G987" s="857"/>
      <c r="H987" s="857"/>
      <c r="I987" s="857"/>
      <c r="J987" s="857"/>
      <c r="K987" s="857"/>
      <c r="L987" s="858"/>
      <c r="M987" s="408">
        <f t="shared" ref="M987:AB988" si="303">M211</f>
        <v>0</v>
      </c>
      <c r="N987" s="419">
        <f t="shared" si="303"/>
        <v>0</v>
      </c>
      <c r="O987" s="422">
        <f t="shared" si="303"/>
        <v>0</v>
      </c>
      <c r="P987" s="422">
        <f t="shared" si="303"/>
        <v>0</v>
      </c>
      <c r="Q987" s="423">
        <f t="shared" si="303"/>
        <v>0</v>
      </c>
      <c r="R987" s="419">
        <f t="shared" si="303"/>
        <v>0</v>
      </c>
      <c r="S987" s="422">
        <f t="shared" si="303"/>
        <v>0</v>
      </c>
      <c r="T987" s="422">
        <f t="shared" si="303"/>
        <v>0</v>
      </c>
      <c r="U987" s="422">
        <f t="shared" si="303"/>
        <v>0</v>
      </c>
      <c r="V987" s="422">
        <f t="shared" si="303"/>
        <v>0</v>
      </c>
      <c r="W987" s="422">
        <f t="shared" si="303"/>
        <v>0</v>
      </c>
      <c r="X987" s="422">
        <f t="shared" si="303"/>
        <v>0</v>
      </c>
      <c r="Y987" s="422">
        <f t="shared" si="303"/>
        <v>0</v>
      </c>
      <c r="Z987" s="422">
        <f t="shared" si="303"/>
        <v>0</v>
      </c>
      <c r="AA987" s="422">
        <f t="shared" si="303"/>
        <v>0</v>
      </c>
      <c r="AB987" s="422">
        <f t="shared" si="303"/>
        <v>0</v>
      </c>
      <c r="AC987" s="408">
        <f t="shared" ref="AC987:AC988" si="304">M987-SUM(N987:AB987)</f>
        <v>0</v>
      </c>
      <c r="AD987" s="1689"/>
      <c r="AE987" s="828"/>
      <c r="AF987" s="829"/>
    </row>
    <row r="988" spans="1:34" outlineLevel="1" x14ac:dyDescent="0.2">
      <c r="A988" s="11">
        <v>308</v>
      </c>
      <c r="B988" s="300"/>
      <c r="C988" s="273"/>
      <c r="D988" s="273"/>
      <c r="E988" s="273"/>
      <c r="F988" s="859" t="s">
        <v>576</v>
      </c>
      <c r="G988" s="860"/>
      <c r="H988" s="860"/>
      <c r="I988" s="860"/>
      <c r="J988" s="860"/>
      <c r="K988" s="860"/>
      <c r="L988" s="861"/>
      <c r="M988" s="408">
        <f t="shared" si="303"/>
        <v>0</v>
      </c>
      <c r="N988" s="419">
        <f t="shared" si="303"/>
        <v>0</v>
      </c>
      <c r="O988" s="422">
        <f t="shared" si="303"/>
        <v>0</v>
      </c>
      <c r="P988" s="422">
        <f t="shared" si="303"/>
        <v>0</v>
      </c>
      <c r="Q988" s="423">
        <f t="shared" si="303"/>
        <v>0</v>
      </c>
      <c r="R988" s="419">
        <f t="shared" si="303"/>
        <v>0</v>
      </c>
      <c r="S988" s="422">
        <f t="shared" si="303"/>
        <v>0</v>
      </c>
      <c r="T988" s="422">
        <f t="shared" si="303"/>
        <v>0</v>
      </c>
      <c r="U988" s="422">
        <f t="shared" si="303"/>
        <v>0</v>
      </c>
      <c r="V988" s="422">
        <f t="shared" si="303"/>
        <v>0</v>
      </c>
      <c r="W988" s="422">
        <f t="shared" si="303"/>
        <v>0</v>
      </c>
      <c r="X988" s="422">
        <f t="shared" si="303"/>
        <v>0</v>
      </c>
      <c r="Y988" s="422">
        <f t="shared" si="303"/>
        <v>0</v>
      </c>
      <c r="Z988" s="422">
        <f t="shared" si="303"/>
        <v>0</v>
      </c>
      <c r="AA988" s="422">
        <f t="shared" si="303"/>
        <v>0</v>
      </c>
      <c r="AB988" s="422">
        <f t="shared" si="303"/>
        <v>0</v>
      </c>
      <c r="AC988" s="408">
        <f t="shared" si="304"/>
        <v>0</v>
      </c>
      <c r="AD988" s="1767"/>
      <c r="AE988" s="834"/>
      <c r="AF988" s="835"/>
    </row>
    <row r="989" spans="1:34" outlineLevel="1" x14ac:dyDescent="0.2">
      <c r="A989" s="11">
        <v>231</v>
      </c>
      <c r="B989" s="300"/>
      <c r="C989" s="1025" t="s">
        <v>70</v>
      </c>
      <c r="D989" s="1026"/>
      <c r="E989" s="1026"/>
      <c r="F989" s="1026"/>
      <c r="G989" s="1026"/>
      <c r="H989" s="1026"/>
      <c r="I989" s="1026"/>
      <c r="J989" s="1026"/>
      <c r="K989" s="1026"/>
      <c r="L989" s="1026"/>
      <c r="M989" s="1026"/>
      <c r="N989" s="1026"/>
      <c r="O989" s="1026"/>
      <c r="P989" s="1026"/>
      <c r="Q989" s="1026"/>
      <c r="R989" s="1026"/>
      <c r="S989" s="1026"/>
      <c r="T989" s="1026"/>
      <c r="U989" s="1026"/>
      <c r="V989" s="1026"/>
      <c r="W989" s="1026"/>
      <c r="X989" s="1026"/>
      <c r="Y989" s="1026"/>
      <c r="Z989" s="1026"/>
      <c r="AA989" s="1026"/>
      <c r="AB989" s="1026"/>
      <c r="AC989" s="1026"/>
      <c r="AD989" s="1026"/>
      <c r="AE989" s="1026"/>
      <c r="AF989" s="1027"/>
    </row>
    <row r="990" spans="1:34" outlineLevel="1" x14ac:dyDescent="0.2">
      <c r="A990" s="11">
        <v>310</v>
      </c>
      <c r="B990" s="300"/>
      <c r="C990" s="295"/>
      <c r="D990" s="1060" t="s">
        <v>71</v>
      </c>
      <c r="E990" s="1061"/>
      <c r="F990" s="1061"/>
      <c r="G990" s="1061"/>
      <c r="H990" s="1061"/>
      <c r="I990" s="1061"/>
      <c r="J990" s="1061"/>
      <c r="K990" s="1061"/>
      <c r="L990" s="1072"/>
      <c r="M990" s="407">
        <f>SUBTOTAL(9,M991:M992)</f>
        <v>0</v>
      </c>
      <c r="N990" s="410">
        <f t="shared" ref="N990:AB990" si="305">SUBTOTAL(9,N991:N992)</f>
        <v>0</v>
      </c>
      <c r="O990" s="414">
        <f t="shared" si="305"/>
        <v>0</v>
      </c>
      <c r="P990" s="413">
        <f t="shared" si="305"/>
        <v>0</v>
      </c>
      <c r="Q990" s="415">
        <f t="shared" si="305"/>
        <v>0</v>
      </c>
      <c r="R990" s="410">
        <f t="shared" si="305"/>
        <v>0</v>
      </c>
      <c r="S990" s="413">
        <f t="shared" si="305"/>
        <v>0</v>
      </c>
      <c r="T990" s="414">
        <f t="shared" si="305"/>
        <v>0</v>
      </c>
      <c r="U990" s="413">
        <f t="shared" si="305"/>
        <v>0</v>
      </c>
      <c r="V990" s="414">
        <f t="shared" si="305"/>
        <v>0</v>
      </c>
      <c r="W990" s="413">
        <f t="shared" si="305"/>
        <v>0</v>
      </c>
      <c r="X990" s="414">
        <f t="shared" si="305"/>
        <v>0</v>
      </c>
      <c r="Y990" s="413">
        <f t="shared" si="305"/>
        <v>0</v>
      </c>
      <c r="Z990" s="414">
        <f t="shared" si="305"/>
        <v>0</v>
      </c>
      <c r="AA990" s="413">
        <f t="shared" si="305"/>
        <v>0</v>
      </c>
      <c r="AB990" s="424">
        <f t="shared" si="305"/>
        <v>0</v>
      </c>
      <c r="AC990" s="407">
        <f t="shared" ref="AC990" si="306">SUBTOTAL(9,AC991:AC993)</f>
        <v>0</v>
      </c>
      <c r="AD990" s="1592"/>
      <c r="AE990" s="1593"/>
      <c r="AF990" s="1594"/>
    </row>
    <row r="991" spans="1:34" outlineLevel="1" x14ac:dyDescent="0.2">
      <c r="A991" s="11">
        <v>311</v>
      </c>
      <c r="B991" s="300"/>
      <c r="C991" s="295"/>
      <c r="D991" s="295"/>
      <c r="E991" s="295"/>
      <c r="F991" s="856" t="s">
        <v>72</v>
      </c>
      <c r="G991" s="857"/>
      <c r="H991" s="857"/>
      <c r="I991" s="857"/>
      <c r="J991" s="857"/>
      <c r="K991" s="857"/>
      <c r="L991" s="858"/>
      <c r="M991" s="408">
        <f t="shared" ref="M991:AB992" si="307">M215</f>
        <v>0</v>
      </c>
      <c r="N991" s="1062"/>
      <c r="O991" s="1062"/>
      <c r="P991" s="1062"/>
      <c r="Q991" s="1062"/>
      <c r="R991" s="1062"/>
      <c r="S991" s="1062"/>
      <c r="T991" s="1062"/>
      <c r="U991" s="1062"/>
      <c r="V991" s="1062"/>
      <c r="W991" s="1062"/>
      <c r="X991" s="1062"/>
      <c r="Y991" s="1062"/>
      <c r="Z991" s="1062"/>
      <c r="AA991" s="1062"/>
      <c r="AB991" s="1062"/>
      <c r="AC991" s="408">
        <f t="shared" ref="AC991:AC992" si="308">M991-SUM(N991:AB991)</f>
        <v>0</v>
      </c>
      <c r="AD991" s="1689"/>
      <c r="AE991" s="828"/>
      <c r="AF991" s="829"/>
    </row>
    <row r="992" spans="1:34" outlineLevel="1" x14ac:dyDescent="0.2">
      <c r="A992" s="11">
        <v>312</v>
      </c>
      <c r="B992" s="300"/>
      <c r="C992" s="295"/>
      <c r="D992" s="295"/>
      <c r="E992" s="295"/>
      <c r="F992" s="859" t="s">
        <v>73</v>
      </c>
      <c r="G992" s="860"/>
      <c r="H992" s="860"/>
      <c r="I992" s="860"/>
      <c r="J992" s="860"/>
      <c r="K992" s="860"/>
      <c r="L992" s="861"/>
      <c r="M992" s="408">
        <f t="shared" si="307"/>
        <v>0</v>
      </c>
      <c r="N992" s="419">
        <f t="shared" si="307"/>
        <v>0</v>
      </c>
      <c r="O992" s="422">
        <f t="shared" si="307"/>
        <v>0</v>
      </c>
      <c r="P992" s="422">
        <f t="shared" si="307"/>
        <v>0</v>
      </c>
      <c r="Q992" s="423">
        <f t="shared" si="307"/>
        <v>0</v>
      </c>
      <c r="R992" s="419">
        <f t="shared" si="307"/>
        <v>0</v>
      </c>
      <c r="S992" s="422">
        <f t="shared" si="307"/>
        <v>0</v>
      </c>
      <c r="T992" s="422">
        <f t="shared" si="307"/>
        <v>0</v>
      </c>
      <c r="U992" s="422">
        <f t="shared" si="307"/>
        <v>0</v>
      </c>
      <c r="V992" s="422">
        <f t="shared" si="307"/>
        <v>0</v>
      </c>
      <c r="W992" s="422">
        <f t="shared" si="307"/>
        <v>0</v>
      </c>
      <c r="X992" s="422">
        <f t="shared" si="307"/>
        <v>0</v>
      </c>
      <c r="Y992" s="422">
        <f t="shared" si="307"/>
        <v>0</v>
      </c>
      <c r="Z992" s="422">
        <f t="shared" si="307"/>
        <v>0</v>
      </c>
      <c r="AA992" s="422">
        <f t="shared" si="307"/>
        <v>0</v>
      </c>
      <c r="AB992" s="434">
        <f t="shared" si="307"/>
        <v>0</v>
      </c>
      <c r="AC992" s="408">
        <f t="shared" si="308"/>
        <v>0</v>
      </c>
      <c r="AD992" s="1767"/>
      <c r="AE992" s="834"/>
      <c r="AF992" s="835"/>
      <c r="AH992" s="249">
        <f>SUM(AC1001,AC997,AC993,AC982,AC973,AC967,AC959,AC952,AC949,AC945,AC937,AC933,AC929,AC923,AC913,AC899,AC895,AC892,AC889,AC884,AC880,AC877,AC872,AC863,AC789,AC786,AC964,AC906)</f>
        <v>0</v>
      </c>
    </row>
    <row r="993" spans="1:32" outlineLevel="1" x14ac:dyDescent="0.2">
      <c r="A993" s="11">
        <v>313</v>
      </c>
      <c r="B993" s="300"/>
      <c r="C993" s="295"/>
      <c r="D993" s="844" t="s">
        <v>734</v>
      </c>
      <c r="E993" s="845"/>
      <c r="F993" s="845"/>
      <c r="G993" s="845"/>
      <c r="H993" s="845"/>
      <c r="I993" s="845"/>
      <c r="J993" s="845"/>
      <c r="K993" s="845"/>
      <c r="L993" s="846"/>
      <c r="M993" s="407">
        <f>SUBTOTAL(9,M994:M996)</f>
        <v>0</v>
      </c>
      <c r="N993" s="410">
        <f t="shared" ref="N993:AC993" si="309">SUBTOTAL(9,N994:N996)</f>
        <v>0</v>
      </c>
      <c r="O993" s="414">
        <f t="shared" si="309"/>
        <v>0</v>
      </c>
      <c r="P993" s="413">
        <f t="shared" si="309"/>
        <v>0</v>
      </c>
      <c r="Q993" s="415">
        <f t="shared" si="309"/>
        <v>0</v>
      </c>
      <c r="R993" s="410">
        <f t="shared" si="309"/>
        <v>0</v>
      </c>
      <c r="S993" s="413">
        <f t="shared" si="309"/>
        <v>0</v>
      </c>
      <c r="T993" s="414">
        <f t="shared" si="309"/>
        <v>0</v>
      </c>
      <c r="U993" s="413">
        <f t="shared" si="309"/>
        <v>0</v>
      </c>
      <c r="V993" s="414">
        <f t="shared" si="309"/>
        <v>0</v>
      </c>
      <c r="W993" s="413">
        <f t="shared" si="309"/>
        <v>0</v>
      </c>
      <c r="X993" s="414">
        <f t="shared" si="309"/>
        <v>0</v>
      </c>
      <c r="Y993" s="413">
        <f t="shared" si="309"/>
        <v>0</v>
      </c>
      <c r="Z993" s="414">
        <f t="shared" si="309"/>
        <v>0</v>
      </c>
      <c r="AA993" s="413">
        <f t="shared" si="309"/>
        <v>0</v>
      </c>
      <c r="AB993" s="424">
        <f t="shared" si="309"/>
        <v>0</v>
      </c>
      <c r="AC993" s="407">
        <f t="shared" si="309"/>
        <v>0</v>
      </c>
      <c r="AD993" s="1592"/>
      <c r="AE993" s="1593"/>
      <c r="AF993" s="1594"/>
    </row>
    <row r="994" spans="1:32" outlineLevel="1" x14ac:dyDescent="0.2">
      <c r="A994" s="11">
        <v>314</v>
      </c>
      <c r="B994" s="300"/>
      <c r="C994" s="295"/>
      <c r="D994" s="295"/>
      <c r="E994" s="295"/>
      <c r="F994" s="856" t="s">
        <v>735</v>
      </c>
      <c r="G994" s="857"/>
      <c r="H994" s="857"/>
      <c r="I994" s="857"/>
      <c r="J994" s="857"/>
      <c r="K994" s="857"/>
      <c r="L994" s="857"/>
      <c r="M994" s="408">
        <f t="shared" ref="M994:AB996" si="310">M218</f>
        <v>0</v>
      </c>
      <c r="N994" s="419">
        <f t="shared" si="310"/>
        <v>0</v>
      </c>
      <c r="O994" s="422">
        <f t="shared" si="310"/>
        <v>0</v>
      </c>
      <c r="P994" s="422">
        <f t="shared" si="310"/>
        <v>0</v>
      </c>
      <c r="Q994" s="423">
        <f t="shared" si="310"/>
        <v>0</v>
      </c>
      <c r="R994" s="419">
        <f t="shared" si="310"/>
        <v>0</v>
      </c>
      <c r="S994" s="422">
        <f t="shared" si="310"/>
        <v>0</v>
      </c>
      <c r="T994" s="422">
        <f t="shared" si="310"/>
        <v>0</v>
      </c>
      <c r="U994" s="422">
        <f t="shared" si="310"/>
        <v>0</v>
      </c>
      <c r="V994" s="422">
        <f t="shared" si="310"/>
        <v>0</v>
      </c>
      <c r="W994" s="422">
        <f t="shared" si="310"/>
        <v>0</v>
      </c>
      <c r="X994" s="422">
        <f t="shared" si="310"/>
        <v>0</v>
      </c>
      <c r="Y994" s="422">
        <f t="shared" si="310"/>
        <v>0</v>
      </c>
      <c r="Z994" s="422">
        <f t="shared" si="310"/>
        <v>0</v>
      </c>
      <c r="AA994" s="422">
        <f t="shared" si="310"/>
        <v>0</v>
      </c>
      <c r="AB994" s="434">
        <f t="shared" si="310"/>
        <v>0</v>
      </c>
      <c r="AC994" s="408">
        <f t="shared" ref="AC994:AC996" si="311">M994-SUM(N994:AB994)</f>
        <v>0</v>
      </c>
      <c r="AD994" s="1689"/>
      <c r="AE994" s="828"/>
      <c r="AF994" s="829"/>
    </row>
    <row r="995" spans="1:32" outlineLevel="1" x14ac:dyDescent="0.2">
      <c r="A995" s="11">
        <v>315</v>
      </c>
      <c r="B995" s="300"/>
      <c r="C995" s="295"/>
      <c r="D995" s="295"/>
      <c r="E995" s="295"/>
      <c r="F995" s="915" t="s">
        <v>736</v>
      </c>
      <c r="G995" s="916"/>
      <c r="H995" s="916"/>
      <c r="I995" s="916"/>
      <c r="J995" s="916"/>
      <c r="K995" s="916"/>
      <c r="L995" s="916"/>
      <c r="M995" s="408">
        <f t="shared" si="310"/>
        <v>0</v>
      </c>
      <c r="N995" s="419">
        <f t="shared" si="310"/>
        <v>0</v>
      </c>
      <c r="O995" s="422">
        <f t="shared" si="310"/>
        <v>0</v>
      </c>
      <c r="P995" s="422">
        <f t="shared" si="310"/>
        <v>0</v>
      </c>
      <c r="Q995" s="423">
        <f t="shared" si="310"/>
        <v>0</v>
      </c>
      <c r="R995" s="419">
        <f t="shared" si="310"/>
        <v>0</v>
      </c>
      <c r="S995" s="422">
        <f t="shared" si="310"/>
        <v>0</v>
      </c>
      <c r="T995" s="422">
        <f t="shared" si="310"/>
        <v>0</v>
      </c>
      <c r="U995" s="422">
        <f t="shared" si="310"/>
        <v>0</v>
      </c>
      <c r="V995" s="422">
        <f t="shared" si="310"/>
        <v>0</v>
      </c>
      <c r="W995" s="422">
        <f t="shared" si="310"/>
        <v>0</v>
      </c>
      <c r="X995" s="422">
        <f t="shared" si="310"/>
        <v>0</v>
      </c>
      <c r="Y995" s="422">
        <f t="shared" si="310"/>
        <v>0</v>
      </c>
      <c r="Z995" s="422">
        <f t="shared" si="310"/>
        <v>0</v>
      </c>
      <c r="AA995" s="422">
        <f t="shared" si="310"/>
        <v>0</v>
      </c>
      <c r="AB995" s="434">
        <f t="shared" si="310"/>
        <v>0</v>
      </c>
      <c r="AC995" s="408">
        <f t="shared" si="311"/>
        <v>0</v>
      </c>
      <c r="AD995" s="1766"/>
      <c r="AE995" s="1063"/>
      <c r="AF995" s="832"/>
    </row>
    <row r="996" spans="1:32" outlineLevel="1" x14ac:dyDescent="0.2">
      <c r="A996" s="11">
        <v>316</v>
      </c>
      <c r="B996" s="300"/>
      <c r="C996" s="295"/>
      <c r="D996" s="295"/>
      <c r="E996" s="295"/>
      <c r="F996" s="859" t="s">
        <v>737</v>
      </c>
      <c r="G996" s="860"/>
      <c r="H996" s="860"/>
      <c r="I996" s="860"/>
      <c r="J996" s="860"/>
      <c r="K996" s="860"/>
      <c r="L996" s="860"/>
      <c r="M996" s="408">
        <f t="shared" si="310"/>
        <v>0</v>
      </c>
      <c r="N996" s="1319"/>
      <c r="O996" s="1319"/>
      <c r="P996" s="1319"/>
      <c r="Q996" s="1319"/>
      <c r="R996" s="1319"/>
      <c r="S996" s="1319"/>
      <c r="T996" s="1319"/>
      <c r="U996" s="1319"/>
      <c r="V996" s="1319"/>
      <c r="W996" s="1319"/>
      <c r="X996" s="1319"/>
      <c r="Y996" s="1319"/>
      <c r="Z996" s="1319"/>
      <c r="AA996" s="1319"/>
      <c r="AB996" s="1319"/>
      <c r="AC996" s="408">
        <f t="shared" si="311"/>
        <v>0</v>
      </c>
      <c r="AD996" s="1767"/>
      <c r="AE996" s="834"/>
      <c r="AF996" s="835"/>
    </row>
    <row r="997" spans="1:32" outlineLevel="1" x14ac:dyDescent="0.2">
      <c r="A997" s="11">
        <v>317</v>
      </c>
      <c r="B997" s="300"/>
      <c r="C997" s="295"/>
      <c r="D997" s="844" t="s">
        <v>74</v>
      </c>
      <c r="E997" s="845"/>
      <c r="F997" s="845"/>
      <c r="G997" s="845"/>
      <c r="H997" s="845"/>
      <c r="I997" s="845"/>
      <c r="J997" s="845"/>
      <c r="K997" s="845"/>
      <c r="L997" s="846"/>
      <c r="M997" s="407">
        <f>SUBTOTAL(9,M998:M1000)</f>
        <v>0</v>
      </c>
      <c r="N997" s="1191"/>
      <c r="O997" s="1662"/>
      <c r="P997" s="1662"/>
      <c r="Q997" s="1662"/>
      <c r="R997" s="1662"/>
      <c r="S997" s="1662"/>
      <c r="T997" s="1662"/>
      <c r="U997" s="1662"/>
      <c r="V997" s="1662"/>
      <c r="W997" s="1662"/>
      <c r="X997" s="1662"/>
      <c r="Y997" s="1662"/>
      <c r="Z997" s="1662"/>
      <c r="AA997" s="1662"/>
      <c r="AB997" s="1244"/>
      <c r="AC997" s="407">
        <f>SUBTOTAL(9,AC998:AC1000)</f>
        <v>0</v>
      </c>
      <c r="AD997" s="1592"/>
      <c r="AE997" s="1593"/>
      <c r="AF997" s="1594"/>
    </row>
    <row r="998" spans="1:32" outlineLevel="1" x14ac:dyDescent="0.2">
      <c r="A998" s="11">
        <v>318</v>
      </c>
      <c r="B998" s="300"/>
      <c r="C998" s="295"/>
      <c r="D998" s="295"/>
      <c r="E998" s="295"/>
      <c r="F998" s="856" t="s">
        <v>75</v>
      </c>
      <c r="G998" s="857"/>
      <c r="H998" s="857"/>
      <c r="I998" s="857"/>
      <c r="J998" s="857"/>
      <c r="K998" s="857"/>
      <c r="L998" s="858"/>
      <c r="M998" s="408">
        <f t="shared" ref="M998:M1000" si="312">M222</f>
        <v>0</v>
      </c>
      <c r="N998" s="1244"/>
      <c r="O998" s="1662"/>
      <c r="P998" s="1662"/>
      <c r="Q998" s="1662"/>
      <c r="R998" s="1662"/>
      <c r="S998" s="1662"/>
      <c r="T998" s="1662"/>
      <c r="U998" s="1662"/>
      <c r="V998" s="1662"/>
      <c r="W998" s="1662"/>
      <c r="X998" s="1662"/>
      <c r="Y998" s="1662"/>
      <c r="Z998" s="1662"/>
      <c r="AA998" s="1662"/>
      <c r="AB998" s="1244"/>
      <c r="AC998" s="408">
        <f t="shared" ref="AC998:AC1002" si="313">M998-SUM(N998:AB998)</f>
        <v>0</v>
      </c>
      <c r="AD998" s="1689"/>
      <c r="AE998" s="828"/>
      <c r="AF998" s="829"/>
    </row>
    <row r="999" spans="1:32" outlineLevel="1" x14ac:dyDescent="0.2">
      <c r="A999" s="11">
        <v>319</v>
      </c>
      <c r="B999" s="300"/>
      <c r="C999" s="295"/>
      <c r="D999" s="295"/>
      <c r="E999" s="295"/>
      <c r="F999" s="915" t="s">
        <v>76</v>
      </c>
      <c r="G999" s="916"/>
      <c r="H999" s="916"/>
      <c r="I999" s="916"/>
      <c r="J999" s="916"/>
      <c r="K999" s="916"/>
      <c r="L999" s="917"/>
      <c r="M999" s="408">
        <f t="shared" si="312"/>
        <v>0</v>
      </c>
      <c r="N999" s="1244"/>
      <c r="O999" s="1662"/>
      <c r="P999" s="1662"/>
      <c r="Q999" s="1662"/>
      <c r="R999" s="1662"/>
      <c r="S999" s="1662"/>
      <c r="T999" s="1662"/>
      <c r="U999" s="1662"/>
      <c r="V999" s="1662"/>
      <c r="W999" s="1662"/>
      <c r="X999" s="1662"/>
      <c r="Y999" s="1662"/>
      <c r="Z999" s="1662"/>
      <c r="AA999" s="1662"/>
      <c r="AB999" s="1244"/>
      <c r="AC999" s="408">
        <f t="shared" si="313"/>
        <v>0</v>
      </c>
      <c r="AD999" s="1766"/>
      <c r="AE999" s="1063"/>
      <c r="AF999" s="832"/>
    </row>
    <row r="1000" spans="1:32" outlineLevel="1" x14ac:dyDescent="0.2">
      <c r="A1000" s="11">
        <v>320</v>
      </c>
      <c r="B1000" s="300"/>
      <c r="C1000" s="295"/>
      <c r="D1000" s="295"/>
      <c r="E1000" s="295"/>
      <c r="F1000" s="859" t="s">
        <v>77</v>
      </c>
      <c r="G1000" s="860"/>
      <c r="H1000" s="860"/>
      <c r="I1000" s="860"/>
      <c r="J1000" s="860"/>
      <c r="K1000" s="860"/>
      <c r="L1000" s="861"/>
      <c r="M1000" s="408">
        <f t="shared" si="312"/>
        <v>0</v>
      </c>
      <c r="N1000" s="1244"/>
      <c r="O1000" s="1662"/>
      <c r="P1000" s="1662"/>
      <c r="Q1000" s="1662"/>
      <c r="R1000" s="1662"/>
      <c r="S1000" s="1662"/>
      <c r="T1000" s="1662"/>
      <c r="U1000" s="1662"/>
      <c r="V1000" s="1662"/>
      <c r="W1000" s="1662"/>
      <c r="X1000" s="1662"/>
      <c r="Y1000" s="1662"/>
      <c r="Z1000" s="1662"/>
      <c r="AA1000" s="1662"/>
      <c r="AB1000" s="1244"/>
      <c r="AC1000" s="408">
        <f t="shared" si="313"/>
        <v>0</v>
      </c>
      <c r="AD1000" s="1767"/>
      <c r="AE1000" s="834"/>
      <c r="AF1000" s="835"/>
    </row>
    <row r="1001" spans="1:32" outlineLevel="1" x14ac:dyDescent="0.2">
      <c r="A1001" s="11">
        <v>321</v>
      </c>
      <c r="B1001" s="300"/>
      <c r="C1001" s="295"/>
      <c r="D1001" s="844" t="s">
        <v>70</v>
      </c>
      <c r="E1001" s="845"/>
      <c r="F1001" s="845"/>
      <c r="G1001" s="845"/>
      <c r="H1001" s="845"/>
      <c r="I1001" s="845"/>
      <c r="J1001" s="845"/>
      <c r="K1001" s="845"/>
      <c r="L1001" s="846"/>
      <c r="M1001" s="407">
        <f>SUBTOTAL(9,M1002:M1002)</f>
        <v>0</v>
      </c>
      <c r="N1001" s="1191"/>
      <c r="O1001" s="1191"/>
      <c r="P1001" s="1191"/>
      <c r="Q1001" s="1191"/>
      <c r="R1001" s="1191"/>
      <c r="S1001" s="1191"/>
      <c r="T1001" s="1191"/>
      <c r="U1001" s="1191"/>
      <c r="V1001" s="1191"/>
      <c r="W1001" s="1191"/>
      <c r="X1001" s="1191"/>
      <c r="Y1001" s="1191"/>
      <c r="Z1001" s="1191"/>
      <c r="AA1001" s="1191"/>
      <c r="AB1001" s="1191"/>
      <c r="AC1001" s="407">
        <f>SUBTOTAL(9,AC1002)</f>
        <v>0</v>
      </c>
      <c r="AD1001" s="1592"/>
      <c r="AE1001" s="1593"/>
      <c r="AF1001" s="1594"/>
    </row>
    <row r="1002" spans="1:32" outlineLevel="1" x14ac:dyDescent="0.2">
      <c r="A1002" s="11">
        <v>322</v>
      </c>
      <c r="B1002" s="531"/>
      <c r="C1002" s="523"/>
      <c r="D1002" s="523"/>
      <c r="E1002" s="524"/>
      <c r="F1002" s="856" t="s">
        <v>70</v>
      </c>
      <c r="G1002" s="857"/>
      <c r="H1002" s="857"/>
      <c r="I1002" s="857"/>
      <c r="J1002" s="857"/>
      <c r="K1002" s="857"/>
      <c r="L1002" s="858"/>
      <c r="M1002" s="408">
        <f t="shared" ref="M1002" si="314">M226</f>
        <v>0</v>
      </c>
      <c r="N1002" s="1397"/>
      <c r="O1002" s="961"/>
      <c r="P1002" s="961"/>
      <c r="Q1002" s="961"/>
      <c r="R1002" s="961"/>
      <c r="S1002" s="961"/>
      <c r="T1002" s="961"/>
      <c r="U1002" s="961"/>
      <c r="V1002" s="961"/>
      <c r="W1002" s="961"/>
      <c r="X1002" s="961"/>
      <c r="Y1002" s="961"/>
      <c r="Z1002" s="961"/>
      <c r="AA1002" s="961"/>
      <c r="AB1002" s="961"/>
      <c r="AC1002" s="408">
        <f t="shared" si="313"/>
        <v>0</v>
      </c>
      <c r="AD1002" s="1590"/>
      <c r="AE1002" s="926"/>
      <c r="AF1002" s="927"/>
    </row>
    <row r="1003" spans="1:32" ht="7.5" customHeight="1" outlineLevel="1" x14ac:dyDescent="0.2">
      <c r="A1003" s="11"/>
      <c r="B1003" s="1595"/>
      <c r="C1003" s="1436"/>
      <c r="D1003" s="1436"/>
      <c r="E1003" s="1436"/>
      <c r="F1003" s="1437"/>
      <c r="G1003" s="1437"/>
      <c r="H1003" s="1437"/>
      <c r="I1003" s="1437"/>
      <c r="J1003" s="1437"/>
      <c r="K1003" s="1437"/>
      <c r="L1003" s="1437"/>
      <c r="M1003" s="1437"/>
      <c r="N1003" s="1437"/>
      <c r="O1003" s="1437"/>
      <c r="P1003" s="1437"/>
      <c r="Q1003" s="1437"/>
      <c r="R1003" s="1437"/>
      <c r="S1003" s="1437"/>
      <c r="T1003" s="1437"/>
      <c r="U1003" s="1437"/>
      <c r="V1003" s="1437"/>
      <c r="W1003" s="1437"/>
      <c r="X1003" s="1437"/>
      <c r="Y1003" s="1437"/>
      <c r="Z1003" s="1437"/>
      <c r="AA1003" s="1437"/>
      <c r="AB1003" s="1437"/>
      <c r="AC1003" s="1437"/>
      <c r="AD1003" s="1437"/>
      <c r="AE1003" s="1437"/>
      <c r="AF1003" s="1438"/>
    </row>
    <row r="1004" spans="1:32" ht="22.5" customHeight="1" outlineLevel="1" x14ac:dyDescent="0.2">
      <c r="A1004" s="11">
        <v>323</v>
      </c>
      <c r="B1004" s="963" t="s">
        <v>78</v>
      </c>
      <c r="C1004" s="964"/>
      <c r="D1004" s="964"/>
      <c r="E1004" s="964"/>
      <c r="F1004" s="964"/>
      <c r="G1004" s="964"/>
      <c r="H1004" s="964"/>
      <c r="I1004" s="964"/>
      <c r="J1004" s="964"/>
      <c r="K1004" s="964"/>
      <c r="L1004" s="964"/>
      <c r="M1004" s="407">
        <f>SUBTOTAL(9,M785:M1001)</f>
        <v>0</v>
      </c>
      <c r="N1004" s="410">
        <f t="shared" ref="N1004:AB1004" si="315">SUBTOTAL(9,N785:N1001)</f>
        <v>0</v>
      </c>
      <c r="O1004" s="414">
        <f t="shared" si="315"/>
        <v>0</v>
      </c>
      <c r="P1004" s="413">
        <f t="shared" si="315"/>
        <v>0</v>
      </c>
      <c r="Q1004" s="415">
        <f t="shared" si="315"/>
        <v>0</v>
      </c>
      <c r="R1004" s="414">
        <f t="shared" si="315"/>
        <v>0</v>
      </c>
      <c r="S1004" s="414">
        <f t="shared" si="315"/>
        <v>0</v>
      </c>
      <c r="T1004" s="414">
        <f t="shared" si="315"/>
        <v>0</v>
      </c>
      <c r="U1004" s="414">
        <f t="shared" si="315"/>
        <v>0</v>
      </c>
      <c r="V1004" s="414">
        <f t="shared" si="315"/>
        <v>0</v>
      </c>
      <c r="W1004" s="414">
        <f t="shared" si="315"/>
        <v>0</v>
      </c>
      <c r="X1004" s="414">
        <f t="shared" si="315"/>
        <v>0</v>
      </c>
      <c r="Y1004" s="414">
        <f t="shared" si="315"/>
        <v>0</v>
      </c>
      <c r="Z1004" s="414">
        <f t="shared" si="315"/>
        <v>0</v>
      </c>
      <c r="AA1004" s="414">
        <f t="shared" si="315"/>
        <v>0</v>
      </c>
      <c r="AB1004" s="424">
        <f t="shared" si="315"/>
        <v>0</v>
      </c>
      <c r="AC1004" s="407">
        <f>SUBTOTAL(9,AC785:AC1002)</f>
        <v>0</v>
      </c>
      <c r="AD1004" s="1590"/>
      <c r="AE1004" s="1591"/>
      <c r="AF1004" s="1603"/>
    </row>
    <row r="1005" spans="1:32" ht="7.5" customHeight="1" outlineLevel="1" x14ac:dyDescent="0.2">
      <c r="A1005" s="11">
        <v>324</v>
      </c>
      <c r="B1005" s="1602"/>
      <c r="C1005" s="1437"/>
      <c r="D1005" s="1437"/>
      <c r="E1005" s="1437"/>
      <c r="F1005" s="1437"/>
      <c r="G1005" s="1437"/>
      <c r="H1005" s="1437"/>
      <c r="I1005" s="1437"/>
      <c r="J1005" s="1437"/>
      <c r="K1005" s="1437"/>
      <c r="L1005" s="1437"/>
      <c r="M1005" s="1437"/>
      <c r="N1005" s="1437"/>
      <c r="O1005" s="1437"/>
      <c r="P1005" s="1437"/>
      <c r="Q1005" s="1437"/>
      <c r="R1005" s="1437"/>
      <c r="S1005" s="1437"/>
      <c r="T1005" s="1437"/>
      <c r="U1005" s="1437"/>
      <c r="V1005" s="1437"/>
      <c r="W1005" s="1437"/>
      <c r="X1005" s="1437"/>
      <c r="Y1005" s="1437"/>
      <c r="Z1005" s="1437"/>
      <c r="AA1005" s="1437"/>
      <c r="AB1005" s="1437"/>
      <c r="AC1005" s="1437"/>
      <c r="AD1005" s="1437"/>
      <c r="AE1005" s="1437"/>
      <c r="AF1005" s="1438"/>
    </row>
    <row r="1006" spans="1:32" ht="22.5" customHeight="1" outlineLevel="2" x14ac:dyDescent="0.2">
      <c r="A1006" s="11">
        <v>325</v>
      </c>
      <c r="B1006" s="963" t="s">
        <v>79</v>
      </c>
      <c r="C1006" s="964"/>
      <c r="D1006" s="964"/>
      <c r="E1006" s="964"/>
      <c r="F1006" s="964"/>
      <c r="G1006" s="964"/>
      <c r="H1006" s="964"/>
      <c r="I1006" s="964"/>
      <c r="J1006" s="964"/>
      <c r="K1006" s="964"/>
      <c r="L1006" s="964"/>
      <c r="M1006" s="964"/>
      <c r="N1006" s="964"/>
      <c r="O1006" s="964"/>
      <c r="P1006" s="964"/>
      <c r="Q1006" s="964"/>
      <c r="R1006" s="964"/>
      <c r="S1006" s="964"/>
      <c r="T1006" s="964"/>
      <c r="U1006" s="964"/>
      <c r="V1006" s="964"/>
      <c r="W1006" s="964"/>
      <c r="X1006" s="964"/>
      <c r="Y1006" s="964"/>
      <c r="Z1006" s="964"/>
      <c r="AA1006" s="964"/>
      <c r="AB1006" s="964"/>
      <c r="AC1006" s="964"/>
      <c r="AD1006" s="964"/>
      <c r="AE1006" s="964"/>
      <c r="AF1006" s="1101"/>
    </row>
    <row r="1007" spans="1:32" ht="15" customHeight="1" outlineLevel="1" x14ac:dyDescent="0.2">
      <c r="A1007" s="11">
        <v>326</v>
      </c>
      <c r="B1007" s="300"/>
      <c r="C1007" s="1025" t="s">
        <v>80</v>
      </c>
      <c r="D1007" s="1026"/>
      <c r="E1007" s="1026"/>
      <c r="F1007" s="1026"/>
      <c r="G1007" s="1026"/>
      <c r="H1007" s="1026"/>
      <c r="I1007" s="1026"/>
      <c r="J1007" s="1026"/>
      <c r="K1007" s="1026"/>
      <c r="L1007" s="1026"/>
      <c r="M1007" s="1026"/>
      <c r="N1007" s="1026"/>
      <c r="O1007" s="1026"/>
      <c r="P1007" s="1026"/>
      <c r="Q1007" s="1026"/>
      <c r="R1007" s="1026"/>
      <c r="S1007" s="1026"/>
      <c r="T1007" s="1026"/>
      <c r="U1007" s="1026"/>
      <c r="V1007" s="1026"/>
      <c r="W1007" s="1026"/>
      <c r="X1007" s="1026"/>
      <c r="Y1007" s="1026"/>
      <c r="Z1007" s="1026"/>
      <c r="AA1007" s="1026"/>
      <c r="AB1007" s="1026"/>
      <c r="AC1007" s="1026"/>
      <c r="AD1007" s="1026"/>
      <c r="AE1007" s="1026"/>
      <c r="AF1007" s="1027"/>
    </row>
    <row r="1008" spans="1:32" ht="15" customHeight="1" outlineLevel="1" x14ac:dyDescent="0.2">
      <c r="A1008" s="11">
        <v>327</v>
      </c>
      <c r="B1008" s="300"/>
      <c r="C1008" s="263"/>
      <c r="D1008" s="1597" t="s">
        <v>528</v>
      </c>
      <c r="E1008" s="1598"/>
      <c r="F1008" s="1598"/>
      <c r="G1008" s="1598"/>
      <c r="H1008" s="1598"/>
      <c r="I1008" s="1598"/>
      <c r="J1008" s="1598"/>
      <c r="K1008" s="1598"/>
      <c r="L1008" s="1599"/>
      <c r="M1008" s="407">
        <f>SUBTOTAL(9,M1009:M1013)</f>
        <v>0</v>
      </c>
      <c r="N1008" s="410">
        <f t="shared" ref="N1008:AC1008" si="316">SUBTOTAL(9,N1009:N1013)</f>
        <v>0</v>
      </c>
      <c r="O1008" s="414">
        <f t="shared" si="316"/>
        <v>0</v>
      </c>
      <c r="P1008" s="413">
        <f t="shared" si="316"/>
        <v>0</v>
      </c>
      <c r="Q1008" s="415">
        <f t="shared" si="316"/>
        <v>0</v>
      </c>
      <c r="R1008" s="410">
        <f t="shared" si="316"/>
        <v>0</v>
      </c>
      <c r="S1008" s="414">
        <f t="shared" si="316"/>
        <v>0</v>
      </c>
      <c r="T1008" s="414">
        <f t="shared" si="316"/>
        <v>0</v>
      </c>
      <c r="U1008" s="414">
        <f t="shared" si="316"/>
        <v>0</v>
      </c>
      <c r="V1008" s="414">
        <f t="shared" si="316"/>
        <v>0</v>
      </c>
      <c r="W1008" s="414">
        <f t="shared" si="316"/>
        <v>0</v>
      </c>
      <c r="X1008" s="414">
        <f t="shared" si="316"/>
        <v>0</v>
      </c>
      <c r="Y1008" s="414">
        <f t="shared" si="316"/>
        <v>0</v>
      </c>
      <c r="Z1008" s="414">
        <f t="shared" si="316"/>
        <v>0</v>
      </c>
      <c r="AA1008" s="414">
        <f t="shared" si="316"/>
        <v>0</v>
      </c>
      <c r="AB1008" s="411">
        <f t="shared" si="316"/>
        <v>0</v>
      </c>
      <c r="AC1008" s="415">
        <f t="shared" si="316"/>
        <v>0</v>
      </c>
      <c r="AD1008" s="1592"/>
      <c r="AE1008" s="1593"/>
      <c r="AF1008" s="1594"/>
    </row>
    <row r="1009" spans="1:32" ht="15" customHeight="1" outlineLevel="1" x14ac:dyDescent="0.2">
      <c r="A1009" s="11">
        <v>328</v>
      </c>
      <c r="B1009" s="300"/>
      <c r="C1009" s="269"/>
      <c r="D1009" s="269"/>
      <c r="E1009" s="270"/>
      <c r="F1009" s="856" t="s">
        <v>471</v>
      </c>
      <c r="G1009" s="857"/>
      <c r="H1009" s="857"/>
      <c r="I1009" s="857"/>
      <c r="J1009" s="857"/>
      <c r="K1009" s="857"/>
      <c r="L1009" s="858"/>
      <c r="M1009" s="408">
        <f t="shared" ref="M1009:M1013" si="317">M233</f>
        <v>0</v>
      </c>
      <c r="N1009" s="419">
        <f>M1009*'Annexe 1. Taux de référence'!$S9</f>
        <v>0</v>
      </c>
      <c r="O1009" s="422">
        <f>($M1009-SUM($N1009:N1009))*'Annexe 1. Taux de référence'!$S9</f>
        <v>0</v>
      </c>
      <c r="P1009" s="422">
        <f>($M1009-SUM($N1009:O1009))*'Annexe 1. Taux de référence'!$S9</f>
        <v>0</v>
      </c>
      <c r="Q1009" s="423">
        <f>($M1009-SUM($N1009:P1009))*'Annexe 1. Taux de référence'!$S9</f>
        <v>0</v>
      </c>
      <c r="R1009" s="419">
        <f>($M1009-SUM($N1009:Q1009))*'Annexe 1. Taux de référence'!$U9</f>
        <v>0</v>
      </c>
      <c r="S1009" s="422">
        <f>($M1009-SUM($N1009:R1009))*'Annexe 1. Taux de référence'!$U9</f>
        <v>0</v>
      </c>
      <c r="T1009" s="422">
        <f>($M1009-SUM($N1009:S1009))*'Annexe 1. Taux de référence'!$U9</f>
        <v>0</v>
      </c>
      <c r="U1009" s="422">
        <f>($M1009-SUM($N1009:T1009))*'Annexe 1. Taux de référence'!$U9</f>
        <v>0</v>
      </c>
      <c r="V1009" s="422">
        <f>($M1009-SUM($N1009:U1009))*'Annexe 1. Taux de référence'!$U9</f>
        <v>0</v>
      </c>
      <c r="W1009" s="422">
        <f>($M1009-SUM($N1009:V1009))*'Annexe 1. Taux de référence'!$U9</f>
        <v>0</v>
      </c>
      <c r="X1009" s="422">
        <f>($M1009-SUM($N1009:W1009))*'Annexe 1. Taux de référence'!$U9</f>
        <v>0</v>
      </c>
      <c r="Y1009" s="422">
        <f>($M1009-SUM($N1009:X1009))*'Annexe 1. Taux de référence'!$U9</f>
        <v>0</v>
      </c>
      <c r="Z1009" s="422">
        <f>($M1009-SUM($N1009:Y1009))*'Annexe 1. Taux de référence'!$U9</f>
        <v>0</v>
      </c>
      <c r="AA1009" s="422">
        <f>($M1009-SUM($N1009:Z1009))*'Annexe 1. Taux de référence'!$U9</f>
        <v>0</v>
      </c>
      <c r="AB1009" s="422">
        <f>($M1009-SUM($N1009:AA1009))*'Annexe 1. Taux de référence'!$U9</f>
        <v>0</v>
      </c>
      <c r="AC1009" s="408">
        <f t="shared" ref="AC1009:AC1013" si="318">M1009-SUM(N1009:AB1009)</f>
        <v>0</v>
      </c>
      <c r="AD1009" s="1689"/>
      <c r="AE1009" s="828"/>
      <c r="AF1009" s="829"/>
    </row>
    <row r="1010" spans="1:32" ht="15" customHeight="1" outlineLevel="1" x14ac:dyDescent="0.2">
      <c r="A1010" s="11">
        <v>329</v>
      </c>
      <c r="B1010" s="300"/>
      <c r="C1010" s="269"/>
      <c r="D1010" s="269"/>
      <c r="E1010" s="270"/>
      <c r="F1010" s="915" t="s">
        <v>472</v>
      </c>
      <c r="G1010" s="916"/>
      <c r="H1010" s="916"/>
      <c r="I1010" s="916"/>
      <c r="J1010" s="916"/>
      <c r="K1010" s="916"/>
      <c r="L1010" s="917"/>
      <c r="M1010" s="408">
        <f t="shared" si="317"/>
        <v>0</v>
      </c>
      <c r="N1010" s="419">
        <f>M1010*'Annexe 1. Taux de référence'!$S10</f>
        <v>0</v>
      </c>
      <c r="O1010" s="422">
        <f>($M1010-SUM($N1010:N1010))*'Annexe 1. Taux de référence'!$S10</f>
        <v>0</v>
      </c>
      <c r="P1010" s="422">
        <f>($M1010-SUM($N1010:O1010))*'Annexe 1. Taux de référence'!$S10</f>
        <v>0</v>
      </c>
      <c r="Q1010" s="423">
        <f>($M1010-SUM($N1010:P1010))*'Annexe 1. Taux de référence'!$S10</f>
        <v>0</v>
      </c>
      <c r="R1010" s="419">
        <f>($M1010-SUM($N1010:Q1010))*'Annexe 1. Taux de référence'!$U10</f>
        <v>0</v>
      </c>
      <c r="S1010" s="422">
        <f>($M1010-SUM($N1010:R1010))*'Annexe 1. Taux de référence'!$U10</f>
        <v>0</v>
      </c>
      <c r="T1010" s="422">
        <f>($M1010-SUM($N1010:S1010))*'Annexe 1. Taux de référence'!$U10</f>
        <v>0</v>
      </c>
      <c r="U1010" s="422">
        <f>($M1010-SUM($N1010:T1010))*'Annexe 1. Taux de référence'!$U10</f>
        <v>0</v>
      </c>
      <c r="V1010" s="422">
        <f>($M1010-SUM($N1010:U1010))*'Annexe 1. Taux de référence'!$U10</f>
        <v>0</v>
      </c>
      <c r="W1010" s="422">
        <f>($M1010-SUM($N1010:V1010))*'Annexe 1. Taux de référence'!$U10</f>
        <v>0</v>
      </c>
      <c r="X1010" s="422">
        <f>($M1010-SUM($N1010:W1010))*'Annexe 1. Taux de référence'!$U10</f>
        <v>0</v>
      </c>
      <c r="Y1010" s="422">
        <f>($M1010-SUM($N1010:X1010))*'Annexe 1. Taux de référence'!$U10</f>
        <v>0</v>
      </c>
      <c r="Z1010" s="422">
        <f>($M1010-SUM($N1010:Y1010))*'Annexe 1. Taux de référence'!$U10</f>
        <v>0</v>
      </c>
      <c r="AA1010" s="422">
        <f>($M1010-SUM($N1010:Z1010))*'Annexe 1. Taux de référence'!$U10</f>
        <v>0</v>
      </c>
      <c r="AB1010" s="422">
        <f>($M1010-SUM($N1010:AA1010))*'Annexe 1. Taux de référence'!$U10</f>
        <v>0</v>
      </c>
      <c r="AC1010" s="408">
        <f t="shared" si="318"/>
        <v>0</v>
      </c>
      <c r="AD1010" s="1766"/>
      <c r="AE1010" s="1063"/>
      <c r="AF1010" s="832"/>
    </row>
    <row r="1011" spans="1:32" ht="15" customHeight="1" outlineLevel="1" x14ac:dyDescent="0.2">
      <c r="A1011" s="11">
        <v>330</v>
      </c>
      <c r="B1011" s="300"/>
      <c r="C1011" s="269"/>
      <c r="D1011" s="269"/>
      <c r="E1011" s="270"/>
      <c r="F1011" s="915" t="s">
        <v>473</v>
      </c>
      <c r="G1011" s="916"/>
      <c r="H1011" s="916"/>
      <c r="I1011" s="916"/>
      <c r="J1011" s="916"/>
      <c r="K1011" s="916"/>
      <c r="L1011" s="917"/>
      <c r="M1011" s="408">
        <f t="shared" si="317"/>
        <v>0</v>
      </c>
      <c r="N1011" s="419">
        <f>M1011*'Annexe 1. Taux de référence'!$S11</f>
        <v>0</v>
      </c>
      <c r="O1011" s="422">
        <f>($M1011-SUM($N1011:N1011))*'Annexe 1. Taux de référence'!$S11</f>
        <v>0</v>
      </c>
      <c r="P1011" s="422">
        <f>($M1011-SUM($N1011:O1011))*'Annexe 1. Taux de référence'!$S11</f>
        <v>0</v>
      </c>
      <c r="Q1011" s="423">
        <f>($M1011-SUM($N1011:P1011))*'Annexe 1. Taux de référence'!$S11</f>
        <v>0</v>
      </c>
      <c r="R1011" s="419">
        <f>($M1011-SUM($N1011:Q1011))*'Annexe 1. Taux de référence'!$U11</f>
        <v>0</v>
      </c>
      <c r="S1011" s="422">
        <f>($M1011-SUM($N1011:R1011))*'Annexe 1. Taux de référence'!$U11</f>
        <v>0</v>
      </c>
      <c r="T1011" s="422">
        <f>($M1011-SUM($N1011:S1011))*'Annexe 1. Taux de référence'!$U11</f>
        <v>0</v>
      </c>
      <c r="U1011" s="422">
        <f>($M1011-SUM($N1011:T1011))*'Annexe 1. Taux de référence'!$U11</f>
        <v>0</v>
      </c>
      <c r="V1011" s="422">
        <f>($M1011-SUM($N1011:U1011))*'Annexe 1. Taux de référence'!$U11</f>
        <v>0</v>
      </c>
      <c r="W1011" s="422">
        <f>($M1011-SUM($N1011:V1011))*'Annexe 1. Taux de référence'!$U11</f>
        <v>0</v>
      </c>
      <c r="X1011" s="422">
        <f>($M1011-SUM($N1011:W1011))*'Annexe 1. Taux de référence'!$U11</f>
        <v>0</v>
      </c>
      <c r="Y1011" s="422">
        <f>($M1011-SUM($N1011:X1011))*'Annexe 1. Taux de référence'!$U11</f>
        <v>0</v>
      </c>
      <c r="Z1011" s="422">
        <f>($M1011-SUM($N1011:Y1011))*'Annexe 1. Taux de référence'!$U11</f>
        <v>0</v>
      </c>
      <c r="AA1011" s="422">
        <f>($M1011-SUM($N1011:Z1011))*'Annexe 1. Taux de référence'!$U11</f>
        <v>0</v>
      </c>
      <c r="AB1011" s="422">
        <f>($M1011-SUM($N1011:AA1011))*'Annexe 1. Taux de référence'!$U11</f>
        <v>0</v>
      </c>
      <c r="AC1011" s="408">
        <f t="shared" si="318"/>
        <v>0</v>
      </c>
      <c r="AD1011" s="1766"/>
      <c r="AE1011" s="1063"/>
      <c r="AF1011" s="832"/>
    </row>
    <row r="1012" spans="1:32" ht="15" customHeight="1" outlineLevel="1" x14ac:dyDescent="0.2">
      <c r="A1012" s="11"/>
      <c r="B1012" s="300"/>
      <c r="C1012" s="269"/>
      <c r="D1012" s="269"/>
      <c r="E1012" s="270"/>
      <c r="F1012" s="915" t="s">
        <v>474</v>
      </c>
      <c r="G1012" s="916"/>
      <c r="H1012" s="916"/>
      <c r="I1012" s="916"/>
      <c r="J1012" s="916"/>
      <c r="K1012" s="916"/>
      <c r="L1012" s="917"/>
      <c r="M1012" s="408">
        <f t="shared" si="317"/>
        <v>0</v>
      </c>
      <c r="N1012" s="419">
        <f>M1012*'Annexe 1. Taux de référence'!$S12</f>
        <v>0</v>
      </c>
      <c r="O1012" s="422">
        <f>($M1012-SUM($N1012:N1012))*'Annexe 1. Taux de référence'!$S12</f>
        <v>0</v>
      </c>
      <c r="P1012" s="422">
        <f>($M1012-SUM($N1012:O1012))*'Annexe 1. Taux de référence'!$S12</f>
        <v>0</v>
      </c>
      <c r="Q1012" s="423">
        <f>($M1012-SUM($N1012:P1012))*'Annexe 1. Taux de référence'!$S12</f>
        <v>0</v>
      </c>
      <c r="R1012" s="419">
        <f>($M1012-SUM($N1012:Q1012))*'Annexe 1. Taux de référence'!$U12</f>
        <v>0</v>
      </c>
      <c r="S1012" s="422">
        <f>($M1012-SUM($N1012:R1012))*'Annexe 1. Taux de référence'!$U12</f>
        <v>0</v>
      </c>
      <c r="T1012" s="422">
        <f>($M1012-SUM($N1012:S1012))*'Annexe 1. Taux de référence'!$U12</f>
        <v>0</v>
      </c>
      <c r="U1012" s="422">
        <f>($M1012-SUM($N1012:T1012))*'Annexe 1. Taux de référence'!$U12</f>
        <v>0</v>
      </c>
      <c r="V1012" s="422">
        <f>($M1012-SUM($N1012:U1012))*'Annexe 1. Taux de référence'!$U12</f>
        <v>0</v>
      </c>
      <c r="W1012" s="422">
        <f>($M1012-SUM($N1012:V1012))*'Annexe 1. Taux de référence'!$U12</f>
        <v>0</v>
      </c>
      <c r="X1012" s="422">
        <f>($M1012-SUM($N1012:W1012))*'Annexe 1. Taux de référence'!$U12</f>
        <v>0</v>
      </c>
      <c r="Y1012" s="422">
        <f>($M1012-SUM($N1012:X1012))*'Annexe 1. Taux de référence'!$U12</f>
        <v>0</v>
      </c>
      <c r="Z1012" s="422">
        <f>($M1012-SUM($N1012:Y1012))*'Annexe 1. Taux de référence'!$U12</f>
        <v>0</v>
      </c>
      <c r="AA1012" s="422">
        <f>($M1012-SUM($N1012:Z1012))*'Annexe 1. Taux de référence'!$U12</f>
        <v>0</v>
      </c>
      <c r="AB1012" s="422">
        <f>($M1012-SUM($N1012:AA1012))*'Annexe 1. Taux de référence'!$U12</f>
        <v>0</v>
      </c>
      <c r="AC1012" s="408">
        <f t="shared" si="318"/>
        <v>0</v>
      </c>
      <c r="AD1012" s="1766"/>
      <c r="AE1012" s="1063"/>
      <c r="AF1012" s="832"/>
    </row>
    <row r="1013" spans="1:32" ht="15" customHeight="1" outlineLevel="1" x14ac:dyDescent="0.2">
      <c r="A1013" s="11">
        <v>331</v>
      </c>
      <c r="B1013" s="300"/>
      <c r="C1013" s="269"/>
      <c r="D1013" s="269"/>
      <c r="E1013" s="270"/>
      <c r="F1013" s="859" t="s">
        <v>475</v>
      </c>
      <c r="G1013" s="860"/>
      <c r="H1013" s="860"/>
      <c r="I1013" s="860"/>
      <c r="J1013" s="860"/>
      <c r="K1013" s="860"/>
      <c r="L1013" s="861"/>
      <c r="M1013" s="408">
        <f t="shared" si="317"/>
        <v>0</v>
      </c>
      <c r="N1013" s="419">
        <f>M1013*'Annexe 1. Taux de référence'!$S13</f>
        <v>0</v>
      </c>
      <c r="O1013" s="422">
        <f>($M1013-SUM($N1013:N1013))*'Annexe 1. Taux de référence'!$S13</f>
        <v>0</v>
      </c>
      <c r="P1013" s="422">
        <f>($M1013-SUM($N1013:O1013))*'Annexe 1. Taux de référence'!$S13</f>
        <v>0</v>
      </c>
      <c r="Q1013" s="423">
        <f>($M1013-SUM($N1013:P1013))*'Annexe 1. Taux de référence'!$S13</f>
        <v>0</v>
      </c>
      <c r="R1013" s="419">
        <f>($M1013-SUM($N1013:Q1013))*'Annexe 1. Taux de référence'!$U13</f>
        <v>0</v>
      </c>
      <c r="S1013" s="422">
        <f>($M1013-SUM($N1013:R1013))*'Annexe 1. Taux de référence'!$U13</f>
        <v>0</v>
      </c>
      <c r="T1013" s="422">
        <f>($M1013-SUM($N1013:S1013))*'Annexe 1. Taux de référence'!$U13</f>
        <v>0</v>
      </c>
      <c r="U1013" s="422">
        <f>($M1013-SUM($N1013:T1013))*'Annexe 1. Taux de référence'!$U13</f>
        <v>0</v>
      </c>
      <c r="V1013" s="422">
        <f>($M1013-SUM($N1013:U1013))*'Annexe 1. Taux de référence'!$U13</f>
        <v>0</v>
      </c>
      <c r="W1013" s="422">
        <f>($M1013-SUM($N1013:V1013))*'Annexe 1. Taux de référence'!$U13</f>
        <v>0</v>
      </c>
      <c r="X1013" s="422">
        <f>($M1013-SUM($N1013:W1013))*'Annexe 1. Taux de référence'!$U13</f>
        <v>0</v>
      </c>
      <c r="Y1013" s="422">
        <f>($M1013-SUM($N1013:X1013))*'Annexe 1. Taux de référence'!$U13</f>
        <v>0</v>
      </c>
      <c r="Z1013" s="422">
        <f>($M1013-SUM($N1013:Y1013))*'Annexe 1. Taux de référence'!$U13</f>
        <v>0</v>
      </c>
      <c r="AA1013" s="422">
        <f>($M1013-SUM($N1013:Z1013))*'Annexe 1. Taux de référence'!$U13</f>
        <v>0</v>
      </c>
      <c r="AB1013" s="422">
        <f>($M1013-SUM($N1013:AA1013))*'Annexe 1. Taux de référence'!$U13</f>
        <v>0</v>
      </c>
      <c r="AC1013" s="408">
        <f t="shared" si="318"/>
        <v>0</v>
      </c>
      <c r="AD1013" s="1767"/>
      <c r="AE1013" s="834"/>
      <c r="AF1013" s="835"/>
    </row>
    <row r="1014" spans="1:32" ht="15" customHeight="1" outlineLevel="1" x14ac:dyDescent="0.2">
      <c r="A1014" s="11">
        <v>332</v>
      </c>
      <c r="B1014" s="300"/>
      <c r="C1014" s="263"/>
      <c r="D1014" s="844" t="s">
        <v>585</v>
      </c>
      <c r="E1014" s="845"/>
      <c r="F1014" s="845"/>
      <c r="G1014" s="845"/>
      <c r="H1014" s="845"/>
      <c r="I1014" s="845"/>
      <c r="J1014" s="845"/>
      <c r="K1014" s="845"/>
      <c r="L1014" s="845"/>
      <c r="M1014" s="845"/>
      <c r="N1014" s="845"/>
      <c r="O1014" s="845"/>
      <c r="P1014" s="845"/>
      <c r="Q1014" s="845"/>
      <c r="R1014" s="845"/>
      <c r="S1014" s="845"/>
      <c r="T1014" s="845"/>
      <c r="U1014" s="845"/>
      <c r="V1014" s="845"/>
      <c r="W1014" s="845"/>
      <c r="X1014" s="845"/>
      <c r="Y1014" s="845"/>
      <c r="Z1014" s="845"/>
      <c r="AA1014" s="845"/>
      <c r="AB1014" s="845"/>
      <c r="AC1014" s="845"/>
      <c r="AD1014" s="845"/>
      <c r="AE1014" s="845"/>
      <c r="AF1014" s="846"/>
    </row>
    <row r="1015" spans="1:32" ht="15" customHeight="1" outlineLevel="1" x14ac:dyDescent="0.2">
      <c r="A1015" s="11">
        <v>333</v>
      </c>
      <c r="B1015" s="300"/>
      <c r="C1015" s="263"/>
      <c r="D1015" s="271"/>
      <c r="E1015" s="918" t="s">
        <v>477</v>
      </c>
      <c r="F1015" s="919"/>
      <c r="G1015" s="919"/>
      <c r="H1015" s="919"/>
      <c r="I1015" s="919"/>
      <c r="J1015" s="919"/>
      <c r="K1015" s="919"/>
      <c r="L1015" s="920"/>
      <c r="M1015" s="407">
        <f>SUBTOTAL(9,M1016:M1021)</f>
        <v>0</v>
      </c>
      <c r="N1015" s="410">
        <f t="shared" ref="N1015:Q1015" si="319">SUBTOTAL(9,N1016:N1021)</f>
        <v>0</v>
      </c>
      <c r="O1015" s="414">
        <f t="shared" si="319"/>
        <v>0</v>
      </c>
      <c r="P1015" s="413">
        <f t="shared" si="319"/>
        <v>0</v>
      </c>
      <c r="Q1015" s="415">
        <f t="shared" si="319"/>
        <v>0</v>
      </c>
      <c r="R1015" s="410">
        <f t="shared" ref="R1015:AC1015" si="320">SUBTOTAL(9,R1016:R1021)</f>
        <v>0</v>
      </c>
      <c r="S1015" s="414">
        <f t="shared" si="320"/>
        <v>0</v>
      </c>
      <c r="T1015" s="413">
        <f t="shared" si="320"/>
        <v>0</v>
      </c>
      <c r="U1015" s="413">
        <f t="shared" si="320"/>
        <v>0</v>
      </c>
      <c r="V1015" s="413">
        <f t="shared" si="320"/>
        <v>0</v>
      </c>
      <c r="W1015" s="413">
        <f t="shared" si="320"/>
        <v>0</v>
      </c>
      <c r="X1015" s="413">
        <f t="shared" si="320"/>
        <v>0</v>
      </c>
      <c r="Y1015" s="413">
        <f t="shared" si="320"/>
        <v>0</v>
      </c>
      <c r="Z1015" s="413">
        <f t="shared" si="320"/>
        <v>0</v>
      </c>
      <c r="AA1015" s="413">
        <f t="shared" si="320"/>
        <v>0</v>
      </c>
      <c r="AB1015" s="411">
        <f t="shared" si="320"/>
        <v>0</v>
      </c>
      <c r="AC1015" s="415">
        <f t="shared" si="320"/>
        <v>0</v>
      </c>
      <c r="AD1015" s="1689"/>
      <c r="AE1015" s="828"/>
      <c r="AF1015" s="829"/>
    </row>
    <row r="1016" spans="1:32" ht="15" customHeight="1" outlineLevel="1" x14ac:dyDescent="0.2">
      <c r="A1016" s="11">
        <v>334</v>
      </c>
      <c r="B1016" s="300"/>
      <c r="C1016" s="319"/>
      <c r="D1016" s="319"/>
      <c r="E1016" s="320"/>
      <c r="F1016" s="856" t="s">
        <v>478</v>
      </c>
      <c r="G1016" s="857"/>
      <c r="H1016" s="857"/>
      <c r="I1016" s="857"/>
      <c r="J1016" s="857"/>
      <c r="K1016" s="857"/>
      <c r="L1016" s="858"/>
      <c r="M1016" s="408">
        <f t="shared" ref="M1016:M1021" si="321">M240</f>
        <v>0</v>
      </c>
      <c r="N1016" s="419">
        <f>IF(SUM($N240:N240)="","",SUM(($N240:N240))*'Annexe 1. Taux de référence'!$S16)</f>
        <v>0</v>
      </c>
      <c r="O1016" s="440">
        <f>(SUM($N240:$O240)-SUM($N1016:$N1016))*'Annexe 1. Taux de référence'!$S16</f>
        <v>0</v>
      </c>
      <c r="P1016" s="421">
        <f>(SUM($N240:$P240)-SUM($N1016:$O1016))*'Annexe 1. Taux de référence'!$S16</f>
        <v>0</v>
      </c>
      <c r="Q1016" s="423">
        <f>(SUM($N240:$Q240)-SUM($N1016:$P1016))*'Annexe 1. Taux de référence'!$S16</f>
        <v>0</v>
      </c>
      <c r="R1016" s="419">
        <f>(SUM($N240:$R240)-SUM($N1016:$Q1016))*'Annexe 1. Taux de référence'!$U16</f>
        <v>0</v>
      </c>
      <c r="S1016" s="422">
        <f>(SUM($N240:$S240)-SUM($N1016:$R1016))*'Annexe 1. Taux de référence'!$U16</f>
        <v>0</v>
      </c>
      <c r="T1016" s="422">
        <f>(SUM($N240:$T240)-SUM($N1016:$S1016))*'Annexe 1. Taux de référence'!$U16</f>
        <v>0</v>
      </c>
      <c r="U1016" s="422">
        <f>(SUM($N240:$U240)-SUM($N1016:$T1016))*'Annexe 1. Taux de référence'!$U16</f>
        <v>0</v>
      </c>
      <c r="V1016" s="422">
        <f>(SUM($N240:$V240)-SUM($N1016:$U1016))*'Annexe 1. Taux de référence'!$U16</f>
        <v>0</v>
      </c>
      <c r="W1016" s="422">
        <f>(SUM($N240:$W240)-SUM($N1016:$V1016))*'Annexe 1. Taux de référence'!$U16</f>
        <v>0</v>
      </c>
      <c r="X1016" s="422">
        <f>(SUM($N240:$X240)-SUM($N1016:$W1016))*'Annexe 1. Taux de référence'!$U16</f>
        <v>0</v>
      </c>
      <c r="Y1016" s="422">
        <f>(SUM($N240:$Y240)-SUM($N1016:$X1016))*'Annexe 1. Taux de référence'!$U16</f>
        <v>0</v>
      </c>
      <c r="Z1016" s="422">
        <f>(SUM($N240:$Z240)-SUM($N1016:$Y1016))*'Annexe 1. Taux de référence'!$U16</f>
        <v>0</v>
      </c>
      <c r="AA1016" s="422">
        <f>(SUM($N240:$AA240)-SUM($N1016:$Z1016))*'Annexe 1. Taux de référence'!$U16</f>
        <v>0</v>
      </c>
      <c r="AB1016" s="422">
        <f>(SUM($N240:$AB240)-SUM($N1016:$AA1016))*'Annexe 1. Taux de référence'!$U16</f>
        <v>0</v>
      </c>
      <c r="AC1016" s="408">
        <f t="shared" ref="AC1016:AC1021" si="322">M1016-SUM(N1016:AB1016)</f>
        <v>0</v>
      </c>
      <c r="AD1016" s="1766"/>
      <c r="AE1016" s="1063"/>
      <c r="AF1016" s="832"/>
    </row>
    <row r="1017" spans="1:32" ht="15" customHeight="1" outlineLevel="1" x14ac:dyDescent="0.2">
      <c r="A1017" s="11">
        <v>335</v>
      </c>
      <c r="B1017" s="300"/>
      <c r="C1017" s="319"/>
      <c r="D1017" s="319"/>
      <c r="E1017" s="320"/>
      <c r="F1017" s="915" t="s">
        <v>479</v>
      </c>
      <c r="G1017" s="916"/>
      <c r="H1017" s="916"/>
      <c r="I1017" s="916"/>
      <c r="J1017" s="916"/>
      <c r="K1017" s="916"/>
      <c r="L1017" s="917"/>
      <c r="M1017" s="408">
        <f t="shared" si="321"/>
        <v>0</v>
      </c>
      <c r="N1017" s="419">
        <f>IF(SUM($N241:N241)="","",SUM(($N241:N241))*'Annexe 1. Taux de référence'!$S17)</f>
        <v>0</v>
      </c>
      <c r="O1017" s="440">
        <f>(SUM($N241:$O241)-SUM($N1017:$N1017))*'Annexe 1. Taux de référence'!$S17</f>
        <v>0</v>
      </c>
      <c r="P1017" s="785">
        <f>(SUM($N241:$P241)-SUM($N1017:$O1017))*'Annexe 1. Taux de référence'!$S17</f>
        <v>0</v>
      </c>
      <c r="Q1017" s="439">
        <f>(SUM($N241:$Q241)-SUM($N1017:$P1017))*'Annexe 1. Taux de référence'!$S17</f>
        <v>0</v>
      </c>
      <c r="R1017" s="419">
        <f>(SUM($N241:$R241)-SUM($N1017:$Q1017))*'Annexe 1. Taux de référence'!$U17</f>
        <v>0</v>
      </c>
      <c r="S1017" s="422">
        <f>(SUM($N241:$S241)-SUM($N1017:$R1017))*'Annexe 1. Taux de référence'!$U17</f>
        <v>0</v>
      </c>
      <c r="T1017" s="422">
        <f>(SUM($N241:$T241)-SUM($N1017:$S1017))*'Annexe 1. Taux de référence'!$U17</f>
        <v>0</v>
      </c>
      <c r="U1017" s="422">
        <f>(SUM($N241:$U241)-SUM($N1017:$T1017))*'Annexe 1. Taux de référence'!$U17</f>
        <v>0</v>
      </c>
      <c r="V1017" s="422">
        <f>(SUM($N241:$V241)-SUM($N1017:$U1017))*'Annexe 1. Taux de référence'!$U17</f>
        <v>0</v>
      </c>
      <c r="W1017" s="422">
        <f>(SUM($N241:$W241)-SUM($N1017:$V1017))*'Annexe 1. Taux de référence'!$U17</f>
        <v>0</v>
      </c>
      <c r="X1017" s="422">
        <f>(SUM($N241:$X241)-SUM($N1017:$W1017))*'Annexe 1. Taux de référence'!$U17</f>
        <v>0</v>
      </c>
      <c r="Y1017" s="422">
        <f>(SUM($N241:$Y241)-SUM($N1017:$X1017))*'Annexe 1. Taux de référence'!$U17</f>
        <v>0</v>
      </c>
      <c r="Z1017" s="422">
        <f>(SUM($N241:$Z241)-SUM($N1017:$Y1017))*'Annexe 1. Taux de référence'!$U17</f>
        <v>0</v>
      </c>
      <c r="AA1017" s="422">
        <f>(SUM($N241:$AA241)-SUM($N1017:$Z1017))*'Annexe 1. Taux de référence'!$U17</f>
        <v>0</v>
      </c>
      <c r="AB1017" s="422">
        <f>(SUM($N241:$AB241)-SUM($N1017:$AA1017))*'Annexe 1. Taux de référence'!$U17</f>
        <v>0</v>
      </c>
      <c r="AC1017" s="408">
        <f t="shared" si="322"/>
        <v>0</v>
      </c>
      <c r="AD1017" s="1766"/>
      <c r="AE1017" s="1063"/>
      <c r="AF1017" s="832"/>
    </row>
    <row r="1018" spans="1:32" ht="15" customHeight="1" outlineLevel="1" x14ac:dyDescent="0.2">
      <c r="A1018" s="11">
        <v>336</v>
      </c>
      <c r="B1018" s="300"/>
      <c r="C1018" s="319"/>
      <c r="D1018" s="319"/>
      <c r="E1018" s="320"/>
      <c r="F1018" s="915" t="s">
        <v>480</v>
      </c>
      <c r="G1018" s="916"/>
      <c r="H1018" s="916"/>
      <c r="I1018" s="916"/>
      <c r="J1018" s="916"/>
      <c r="K1018" s="916"/>
      <c r="L1018" s="917"/>
      <c r="M1018" s="408">
        <f t="shared" si="321"/>
        <v>0</v>
      </c>
      <c r="N1018" s="419">
        <f>IF(SUM($N242:N242)="","",SUM(($N242:N242))*'Annexe 1. Taux de référence'!$S18)</f>
        <v>0</v>
      </c>
      <c r="O1018" s="440">
        <f>(SUM($N242:$O242)-SUM($N1018:$N1018))*'Annexe 1. Taux de référence'!$S18</f>
        <v>0</v>
      </c>
      <c r="P1018" s="785">
        <f>(SUM($N242:$P242)-SUM($N1018:$O1018))*'Annexe 1. Taux de référence'!$S18</f>
        <v>0</v>
      </c>
      <c r="Q1018" s="439">
        <f>(SUM($N242:$Q242)-SUM($N1018:$P1018))*'Annexe 1. Taux de référence'!$S18</f>
        <v>0</v>
      </c>
      <c r="R1018" s="419">
        <f>(SUM($N242:$R242)-SUM($N1018:$Q1018))*'Annexe 1. Taux de référence'!$U18</f>
        <v>0</v>
      </c>
      <c r="S1018" s="422">
        <f>(SUM($N242:$S242)-SUM($N1018:$R1018))*'Annexe 1. Taux de référence'!$U18</f>
        <v>0</v>
      </c>
      <c r="T1018" s="422">
        <f>(SUM($N242:$T242)-SUM($N1018:$S1018))*'Annexe 1. Taux de référence'!$U18</f>
        <v>0</v>
      </c>
      <c r="U1018" s="422">
        <f>(SUM($N242:$U242)-SUM($N1018:$T1018))*'Annexe 1. Taux de référence'!$U18</f>
        <v>0</v>
      </c>
      <c r="V1018" s="422">
        <f>(SUM($N242:$V242)-SUM($N1018:$U1018))*'Annexe 1. Taux de référence'!$U18</f>
        <v>0</v>
      </c>
      <c r="W1018" s="422">
        <f>(SUM($N242:$W242)-SUM($N1018:$V1018))*'Annexe 1. Taux de référence'!$U18</f>
        <v>0</v>
      </c>
      <c r="X1018" s="422">
        <f>(SUM($N242:$X242)-SUM($N1018:$W1018))*'Annexe 1. Taux de référence'!$U18</f>
        <v>0</v>
      </c>
      <c r="Y1018" s="422">
        <f>(SUM($N242:$Y242)-SUM($N1018:$X1018))*'Annexe 1. Taux de référence'!$U18</f>
        <v>0</v>
      </c>
      <c r="Z1018" s="422">
        <f>(SUM($N242:$Z242)-SUM($N1018:$Y1018))*'Annexe 1. Taux de référence'!$U18</f>
        <v>0</v>
      </c>
      <c r="AA1018" s="422">
        <f>(SUM($N242:$AA242)-SUM($N1018:$Z1018))*'Annexe 1. Taux de référence'!$U18</f>
        <v>0</v>
      </c>
      <c r="AB1018" s="422">
        <f>(SUM($N242:$AB242)-SUM($N1018:$AA1018))*'Annexe 1. Taux de référence'!$U18</f>
        <v>0</v>
      </c>
      <c r="AC1018" s="408">
        <f t="shared" si="322"/>
        <v>0</v>
      </c>
      <c r="AD1018" s="1766"/>
      <c r="AE1018" s="1063"/>
      <c r="AF1018" s="832"/>
    </row>
    <row r="1019" spans="1:32" ht="15" customHeight="1" outlineLevel="1" x14ac:dyDescent="0.2">
      <c r="A1019" s="11">
        <v>337</v>
      </c>
      <c r="B1019" s="300"/>
      <c r="C1019" s="319"/>
      <c r="D1019" s="319"/>
      <c r="E1019" s="320"/>
      <c r="F1019" s="915" t="s">
        <v>481</v>
      </c>
      <c r="G1019" s="916"/>
      <c r="H1019" s="916"/>
      <c r="I1019" s="916"/>
      <c r="J1019" s="916"/>
      <c r="K1019" s="916"/>
      <c r="L1019" s="917"/>
      <c r="M1019" s="408">
        <f t="shared" si="321"/>
        <v>0</v>
      </c>
      <c r="N1019" s="419">
        <f>IF(SUM($N243:N243)="","",SUM(($N243:N243))*'Annexe 1. Taux de référence'!$S19)</f>
        <v>0</v>
      </c>
      <c r="O1019" s="440">
        <f>(SUM($N243:$O243)-SUM($N1019:$N1019))*'Annexe 1. Taux de référence'!$S19</f>
        <v>0</v>
      </c>
      <c r="P1019" s="785">
        <f>(SUM($N243:$P243)-SUM($N1019:$O1019))*'Annexe 1. Taux de référence'!$S19</f>
        <v>0</v>
      </c>
      <c r="Q1019" s="439">
        <f>(SUM($N243:$Q243)-SUM($N1019:$P1019))*'Annexe 1. Taux de référence'!$S19</f>
        <v>0</v>
      </c>
      <c r="R1019" s="419">
        <f>(SUM($N243:$R243)-SUM($N1019:$Q1019))*'Annexe 1. Taux de référence'!$U19</f>
        <v>0</v>
      </c>
      <c r="S1019" s="422">
        <f>(SUM($N243:$S243)-SUM($N1019:$R1019))*'Annexe 1. Taux de référence'!$U19</f>
        <v>0</v>
      </c>
      <c r="T1019" s="422">
        <f>(SUM($N243:$T243)-SUM($N1019:$S1019))*'Annexe 1. Taux de référence'!$U19</f>
        <v>0</v>
      </c>
      <c r="U1019" s="422">
        <f>(SUM($N243:$U243)-SUM($N1019:$T1019))*'Annexe 1. Taux de référence'!$U19</f>
        <v>0</v>
      </c>
      <c r="V1019" s="422">
        <f>(SUM($N243:$V243)-SUM($N1019:$U1019))*'Annexe 1. Taux de référence'!$U19</f>
        <v>0</v>
      </c>
      <c r="W1019" s="422">
        <f>(SUM($N243:$W243)-SUM($N1019:$V1019))*'Annexe 1. Taux de référence'!$U19</f>
        <v>0</v>
      </c>
      <c r="X1019" s="422">
        <f>(SUM($N243:$X243)-SUM($N1019:$W1019))*'Annexe 1. Taux de référence'!$U19</f>
        <v>0</v>
      </c>
      <c r="Y1019" s="422">
        <f>(SUM($N243:$Y243)-SUM($N1019:$X1019))*'Annexe 1. Taux de référence'!$U19</f>
        <v>0</v>
      </c>
      <c r="Z1019" s="422">
        <f>(SUM($N243:$Z243)-SUM($N1019:$Y1019))*'Annexe 1. Taux de référence'!$U19</f>
        <v>0</v>
      </c>
      <c r="AA1019" s="422">
        <f>(SUM($N243:$AA243)-SUM($N1019:$Z1019))*'Annexe 1. Taux de référence'!$U19</f>
        <v>0</v>
      </c>
      <c r="AB1019" s="422">
        <f>(SUM($N243:$AB243)-SUM($N1019:$AA1019))*'Annexe 1. Taux de référence'!$U19</f>
        <v>0</v>
      </c>
      <c r="AC1019" s="408">
        <f t="shared" si="322"/>
        <v>0</v>
      </c>
      <c r="AD1019" s="1766"/>
      <c r="AE1019" s="1063"/>
      <c r="AF1019" s="832"/>
    </row>
    <row r="1020" spans="1:32" ht="15" customHeight="1" outlineLevel="1" x14ac:dyDescent="0.2">
      <c r="A1020" s="11">
        <v>338</v>
      </c>
      <c r="B1020" s="300"/>
      <c r="C1020" s="319"/>
      <c r="D1020" s="319"/>
      <c r="E1020" s="320"/>
      <c r="F1020" s="915" t="s">
        <v>482</v>
      </c>
      <c r="G1020" s="916"/>
      <c r="H1020" s="916"/>
      <c r="I1020" s="916"/>
      <c r="J1020" s="916"/>
      <c r="K1020" s="916"/>
      <c r="L1020" s="917"/>
      <c r="M1020" s="408">
        <f t="shared" si="321"/>
        <v>0</v>
      </c>
      <c r="N1020" s="419">
        <f>IF(SUM($N244:N244)="","",SUM(($N244:N244))*'Annexe 1. Taux de référence'!$S20)</f>
        <v>0</v>
      </c>
      <c r="O1020" s="440">
        <f>(SUM($N244:$O244)-SUM($N1020:$N1020))*'Annexe 1. Taux de référence'!$S20</f>
        <v>0</v>
      </c>
      <c r="P1020" s="785">
        <f>(SUM($N244:$P244)-SUM($N1020:$O1020))*'Annexe 1. Taux de référence'!$S20</f>
        <v>0</v>
      </c>
      <c r="Q1020" s="439">
        <f>(SUM($N244:$Q244)-SUM($N1020:$P1020))*'Annexe 1. Taux de référence'!$S20</f>
        <v>0</v>
      </c>
      <c r="R1020" s="419">
        <f>(SUM($N244:$R244)-SUM($N1020:$Q1020))*'Annexe 1. Taux de référence'!$U20</f>
        <v>0</v>
      </c>
      <c r="S1020" s="422">
        <f>(SUM($N244:$S244)-SUM($N1020:$R1020))*'Annexe 1. Taux de référence'!$U20</f>
        <v>0</v>
      </c>
      <c r="T1020" s="422">
        <f>(SUM($N244:$T244)-SUM($N1020:$S1020))*'Annexe 1. Taux de référence'!$U20</f>
        <v>0</v>
      </c>
      <c r="U1020" s="422">
        <f>(SUM($N244:$U244)-SUM($N1020:$T1020))*'Annexe 1. Taux de référence'!$U20</f>
        <v>0</v>
      </c>
      <c r="V1020" s="422">
        <f>(SUM($N244:$V244)-SUM($N1020:$U1020))*'Annexe 1. Taux de référence'!$U20</f>
        <v>0</v>
      </c>
      <c r="W1020" s="422">
        <f>(SUM($N244:$W244)-SUM($N1020:$V1020))*'Annexe 1. Taux de référence'!$U20</f>
        <v>0</v>
      </c>
      <c r="X1020" s="422">
        <f>(SUM($N244:$X244)-SUM($N1020:$W1020))*'Annexe 1. Taux de référence'!$U20</f>
        <v>0</v>
      </c>
      <c r="Y1020" s="422">
        <f>(SUM($N244:$Y244)-SUM($N1020:$X1020))*'Annexe 1. Taux de référence'!$U20</f>
        <v>0</v>
      </c>
      <c r="Z1020" s="422">
        <f>(SUM($N244:$Z244)-SUM($N1020:$Y1020))*'Annexe 1. Taux de référence'!$U20</f>
        <v>0</v>
      </c>
      <c r="AA1020" s="422">
        <f>(SUM($N244:$AA244)-SUM($N1020:$Z1020))*'Annexe 1. Taux de référence'!$U20</f>
        <v>0</v>
      </c>
      <c r="AB1020" s="422">
        <f>(SUM($N244:$AB244)-SUM($N1020:$AA1020))*'Annexe 1. Taux de référence'!$U20</f>
        <v>0</v>
      </c>
      <c r="AC1020" s="408">
        <f t="shared" si="322"/>
        <v>0</v>
      </c>
      <c r="AD1020" s="1766"/>
      <c r="AE1020" s="1063"/>
      <c r="AF1020" s="832"/>
    </row>
    <row r="1021" spans="1:32" ht="15" customHeight="1" outlineLevel="1" x14ac:dyDescent="0.2">
      <c r="A1021" s="11">
        <v>339</v>
      </c>
      <c r="B1021" s="300"/>
      <c r="C1021" s="263"/>
      <c r="D1021" s="263"/>
      <c r="E1021" s="264"/>
      <c r="F1021" s="859" t="s">
        <v>483</v>
      </c>
      <c r="G1021" s="860"/>
      <c r="H1021" s="860"/>
      <c r="I1021" s="860"/>
      <c r="J1021" s="860"/>
      <c r="K1021" s="860"/>
      <c r="L1021" s="861"/>
      <c r="M1021" s="408">
        <f t="shared" si="321"/>
        <v>0</v>
      </c>
      <c r="N1021" s="419">
        <f>IF(SUM($N245:N245)="","",SUM(($N245:N245))*'Annexe 1. Taux de référence'!$S21)</f>
        <v>0</v>
      </c>
      <c r="O1021" s="440">
        <f>(SUM($N245:$O245)-SUM($N1021:$N1021))*'Annexe 1. Taux de référence'!$S21</f>
        <v>0</v>
      </c>
      <c r="P1021" s="785">
        <f>(SUM($N245:$P245)-SUM($N1021:$O1021))*'Annexe 1. Taux de référence'!$S21</f>
        <v>0</v>
      </c>
      <c r="Q1021" s="439">
        <f>(SUM($N245:$Q245)-SUM($N1021:$P1021))*'Annexe 1. Taux de référence'!$S21</f>
        <v>0</v>
      </c>
      <c r="R1021" s="419">
        <f>(SUM($N245:$R245)-SUM($N1021:$Q1021))*'Annexe 1. Taux de référence'!$U21</f>
        <v>0</v>
      </c>
      <c r="S1021" s="422">
        <f>(SUM($N245:$S245)-SUM($N1021:$R1021))*'Annexe 1. Taux de référence'!$U21</f>
        <v>0</v>
      </c>
      <c r="T1021" s="422">
        <f>(SUM($N245:$T245)-SUM($N1021:$S1021))*'Annexe 1. Taux de référence'!$U21</f>
        <v>0</v>
      </c>
      <c r="U1021" s="422">
        <f>(SUM($N245:$U245)-SUM($N1021:$T1021))*'Annexe 1. Taux de référence'!$U21</f>
        <v>0</v>
      </c>
      <c r="V1021" s="422">
        <f>(SUM($N245:$V245)-SUM($N1021:$U1021))*'Annexe 1. Taux de référence'!$U21</f>
        <v>0</v>
      </c>
      <c r="W1021" s="422">
        <f>(SUM($N245:$W245)-SUM($N1021:$V1021))*'Annexe 1. Taux de référence'!$U21</f>
        <v>0</v>
      </c>
      <c r="X1021" s="422">
        <f>(SUM($N245:$X245)-SUM($N1021:$W1021))*'Annexe 1. Taux de référence'!$U21</f>
        <v>0</v>
      </c>
      <c r="Y1021" s="422">
        <f>(SUM($N245:$Y245)-SUM($N1021:$X1021))*'Annexe 1. Taux de référence'!$U21</f>
        <v>0</v>
      </c>
      <c r="Z1021" s="422">
        <f>(SUM($N245:$Z245)-SUM($N1021:$Y1021))*'Annexe 1. Taux de référence'!$U21</f>
        <v>0</v>
      </c>
      <c r="AA1021" s="422">
        <f>(SUM($N245:$AA245)-SUM($N1021:$Z1021))*'Annexe 1. Taux de référence'!$U21</f>
        <v>0</v>
      </c>
      <c r="AB1021" s="422">
        <f>(SUM($N245:$AB245)-SUM($N1021:$AA1021))*'Annexe 1. Taux de référence'!$U21</f>
        <v>0</v>
      </c>
      <c r="AC1021" s="408">
        <f t="shared" si="322"/>
        <v>0</v>
      </c>
      <c r="AD1021" s="1766"/>
      <c r="AE1021" s="1063"/>
      <c r="AF1021" s="832"/>
    </row>
    <row r="1022" spans="1:32" ht="15" customHeight="1" outlineLevel="1" x14ac:dyDescent="0.2">
      <c r="A1022" s="11">
        <v>340</v>
      </c>
      <c r="B1022" s="300"/>
      <c r="C1022" s="263"/>
      <c r="D1022" s="271"/>
      <c r="E1022" s="853" t="s">
        <v>484</v>
      </c>
      <c r="F1022" s="854"/>
      <c r="G1022" s="854"/>
      <c r="H1022" s="854"/>
      <c r="I1022" s="854"/>
      <c r="J1022" s="854"/>
      <c r="K1022" s="854"/>
      <c r="L1022" s="855"/>
      <c r="M1022" s="407">
        <f>SUBTOTAL(9,M1023:M1028)</f>
        <v>0</v>
      </c>
      <c r="N1022" s="410">
        <f t="shared" ref="N1022:AC1022" si="323">SUBTOTAL(9,N1023:N1028)</f>
        <v>0</v>
      </c>
      <c r="O1022" s="414">
        <f t="shared" si="323"/>
        <v>0</v>
      </c>
      <c r="P1022" s="413">
        <f t="shared" si="323"/>
        <v>0</v>
      </c>
      <c r="Q1022" s="415">
        <f t="shared" si="323"/>
        <v>0</v>
      </c>
      <c r="R1022" s="410">
        <f t="shared" si="323"/>
        <v>0</v>
      </c>
      <c r="S1022" s="414">
        <f t="shared" si="323"/>
        <v>0</v>
      </c>
      <c r="T1022" s="413">
        <f t="shared" si="323"/>
        <v>0</v>
      </c>
      <c r="U1022" s="413">
        <f t="shared" si="323"/>
        <v>0</v>
      </c>
      <c r="V1022" s="413">
        <f t="shared" si="323"/>
        <v>0</v>
      </c>
      <c r="W1022" s="413">
        <f t="shared" si="323"/>
        <v>0</v>
      </c>
      <c r="X1022" s="413">
        <f t="shared" si="323"/>
        <v>0</v>
      </c>
      <c r="Y1022" s="413">
        <f t="shared" si="323"/>
        <v>0</v>
      </c>
      <c r="Z1022" s="413">
        <f t="shared" si="323"/>
        <v>0</v>
      </c>
      <c r="AA1022" s="413">
        <f t="shared" si="323"/>
        <v>0</v>
      </c>
      <c r="AB1022" s="411">
        <f t="shared" si="323"/>
        <v>0</v>
      </c>
      <c r="AC1022" s="415">
        <f t="shared" si="323"/>
        <v>0</v>
      </c>
      <c r="AD1022" s="1766"/>
      <c r="AE1022" s="1063"/>
      <c r="AF1022" s="832"/>
    </row>
    <row r="1023" spans="1:32" ht="15" customHeight="1" outlineLevel="1" x14ac:dyDescent="0.2">
      <c r="A1023" s="11">
        <v>341</v>
      </c>
      <c r="B1023" s="300"/>
      <c r="C1023" s="319"/>
      <c r="D1023" s="319"/>
      <c r="E1023" s="320"/>
      <c r="F1023" s="856" t="s">
        <v>485</v>
      </c>
      <c r="G1023" s="857"/>
      <c r="H1023" s="857"/>
      <c r="I1023" s="857"/>
      <c r="J1023" s="857"/>
      <c r="K1023" s="857"/>
      <c r="L1023" s="858"/>
      <c r="M1023" s="408">
        <f t="shared" ref="M1023:M1028" si="324">M247</f>
        <v>0</v>
      </c>
      <c r="N1023" s="419">
        <f>IF(N247="",0,N247*'Annexe 1. Taux de référence'!$T23)</f>
        <v>0</v>
      </c>
      <c r="O1023" s="422">
        <f>IF(O247="",0,O247*'Annexe 1. Taux de référence'!$T23)</f>
        <v>0</v>
      </c>
      <c r="P1023" s="422">
        <f>IF(P247="",0,P247*'Annexe 1. Taux de référence'!$T23)</f>
        <v>0</v>
      </c>
      <c r="Q1023" s="423">
        <f>IF(Q247="",0,Q247*'Annexe 1. Taux de référence'!$T23)</f>
        <v>0</v>
      </c>
      <c r="R1023" s="419">
        <f>(SUM($N247:$R247)-SUM($N1023:Q1023))*'Annexe 1. Taux de référence'!$U23</f>
        <v>0</v>
      </c>
      <c r="S1023" s="422">
        <f>(SUM($N247:$R247)-SUM($N1023:R1023))*'Annexe 1. Taux de référence'!$U23</f>
        <v>0</v>
      </c>
      <c r="T1023" s="422">
        <f>(SUM($N247:$R247)-SUM($N1023:S1023))*'Annexe 1. Taux de référence'!$U23</f>
        <v>0</v>
      </c>
      <c r="U1023" s="422">
        <f>(SUM($N247:$R247)-SUM($N1023:T1023))*'Annexe 1. Taux de référence'!$U23</f>
        <v>0</v>
      </c>
      <c r="V1023" s="422">
        <f>(SUM($N247:$R247)-SUM($N1023:U1023))*'Annexe 1. Taux de référence'!$U23</f>
        <v>0</v>
      </c>
      <c r="W1023" s="422">
        <f>(SUM($N247:$R247)-SUM($N1023:V1023))*'Annexe 1. Taux de référence'!$U23</f>
        <v>0</v>
      </c>
      <c r="X1023" s="422">
        <f>(SUM($N247:$R247)-SUM($N1023:W1023))*'Annexe 1. Taux de référence'!$U23</f>
        <v>0</v>
      </c>
      <c r="Y1023" s="422">
        <f>(SUM($N247:$R247)-SUM($N1023:X1023))*'Annexe 1. Taux de référence'!$U23</f>
        <v>0</v>
      </c>
      <c r="Z1023" s="422">
        <f>(SUM($N247:$R247)-SUM($N1023:Y1023))*'Annexe 1. Taux de référence'!$U23</f>
        <v>0</v>
      </c>
      <c r="AA1023" s="422">
        <f>(SUM($N247:$R247)-SUM($N1023:Z1023))*'Annexe 1. Taux de référence'!$U23</f>
        <v>0</v>
      </c>
      <c r="AB1023" s="422">
        <f>(SUM($N247:$R247)-SUM($N1023:AA1023))*'Annexe 1. Taux de référence'!$U23</f>
        <v>0</v>
      </c>
      <c r="AC1023" s="408">
        <f t="shared" ref="AC1023:AC1066" si="325">M1023-SUM(N1023:AB1023)</f>
        <v>0</v>
      </c>
      <c r="AD1023" s="1766"/>
      <c r="AE1023" s="1063"/>
      <c r="AF1023" s="832"/>
    </row>
    <row r="1024" spans="1:32" ht="15" customHeight="1" outlineLevel="1" x14ac:dyDescent="0.2">
      <c r="A1024" s="11">
        <v>342</v>
      </c>
      <c r="B1024" s="300"/>
      <c r="C1024" s="319"/>
      <c r="D1024" s="319"/>
      <c r="E1024" s="320"/>
      <c r="F1024" s="915" t="s">
        <v>486</v>
      </c>
      <c r="G1024" s="916"/>
      <c r="H1024" s="916"/>
      <c r="I1024" s="916"/>
      <c r="J1024" s="916"/>
      <c r="K1024" s="916"/>
      <c r="L1024" s="917"/>
      <c r="M1024" s="408">
        <f t="shared" si="324"/>
        <v>0</v>
      </c>
      <c r="N1024" s="419">
        <f>IF(N248="",0,N248*'Annexe 1. Taux de référence'!$T24)</f>
        <v>0</v>
      </c>
      <c r="O1024" s="422">
        <f>IF(O248="",0,O248*'Annexe 1. Taux de référence'!$T24)</f>
        <v>0</v>
      </c>
      <c r="P1024" s="422">
        <f>IF(P248="",0,P248*'Annexe 1. Taux de référence'!$T24)</f>
        <v>0</v>
      </c>
      <c r="Q1024" s="423">
        <f>IF(Q248="",0,Q248*'Annexe 1. Taux de référence'!$T24)</f>
        <v>0</v>
      </c>
      <c r="R1024" s="419">
        <f>IF(R248="",0,R248*'Annexe 1. Taux de référence'!$U24)</f>
        <v>0</v>
      </c>
      <c r="S1024" s="422">
        <f>(SUM($N248:$Q248,S248)-SUM($N1024:Q1024))*'Annexe 1. Taux de référence'!$U24</f>
        <v>0</v>
      </c>
      <c r="T1024" s="422">
        <f>($R248-$R1024)*'Annexe 1. Taux de référence'!$U24</f>
        <v>0</v>
      </c>
      <c r="U1024" s="422">
        <f>(SUM($N248:$Q248,$S248)-SUM($N1024:Q1024)-S1024)*'Annexe 1. Taux de référence'!$U24</f>
        <v>0</v>
      </c>
      <c r="V1024" s="422">
        <f>($R248-$R1024-T1024)*'Annexe 1. Taux de référence'!$U24</f>
        <v>0</v>
      </c>
      <c r="W1024" s="422">
        <f>(SUM($N248:$Q248,$S248)-SUM($N1024:$Q1024)-$S1024-$U1024)*'Annexe 1. Taux de référence'!$U24</f>
        <v>0</v>
      </c>
      <c r="X1024" s="422">
        <f>($R248-$R1024-$T1024-$V1024)*'Annexe 1. Taux de référence'!$U24</f>
        <v>0</v>
      </c>
      <c r="Y1024" s="422">
        <f>(SUM($N248:$Q248,$S248)-SUM($N1024:Q1024)-$S1024-$U1024-$W1024)*'Annexe 1. Taux de référence'!$U24</f>
        <v>0</v>
      </c>
      <c r="Z1024" s="422">
        <f>($R248-$R1024-$T1024-$V1024-$X1024)*'Annexe 1. Taux de référence'!$U24</f>
        <v>0</v>
      </c>
      <c r="AA1024" s="422">
        <f>(SUM($N248:$Q248,$S248)-SUM($N1024:Q1024)-$S1024-$U1024-$W1024-$Y1024)*'Annexe 1. Taux de référence'!$U24</f>
        <v>0</v>
      </c>
      <c r="AB1024" s="422">
        <f>($R248-$R1024-$T1024-$V1024-$X1024-$Z1024)*'Annexe 1. Taux de référence'!$U24</f>
        <v>0</v>
      </c>
      <c r="AC1024" s="408">
        <f t="shared" si="325"/>
        <v>0</v>
      </c>
      <c r="AD1024" s="1766"/>
      <c r="AE1024" s="1063"/>
      <c r="AF1024" s="832"/>
    </row>
    <row r="1025" spans="1:32" ht="15" customHeight="1" outlineLevel="1" x14ac:dyDescent="0.2">
      <c r="A1025" s="11">
        <v>343</v>
      </c>
      <c r="B1025" s="300"/>
      <c r="C1025" s="319"/>
      <c r="D1025" s="319"/>
      <c r="E1025" s="320"/>
      <c r="F1025" s="915" t="s">
        <v>487</v>
      </c>
      <c r="G1025" s="916"/>
      <c r="H1025" s="916"/>
      <c r="I1025" s="916"/>
      <c r="J1025" s="916"/>
      <c r="K1025" s="916"/>
      <c r="L1025" s="917"/>
      <c r="M1025" s="408">
        <f t="shared" si="324"/>
        <v>0</v>
      </c>
      <c r="N1025" s="419">
        <f>IF(N249="",0,N249*'Annexe 1. Taux de référence'!$T25)</f>
        <v>0</v>
      </c>
      <c r="O1025" s="422">
        <f>IF(O249="",0,O249*'Annexe 1. Taux de référence'!$T25)</f>
        <v>0</v>
      </c>
      <c r="P1025" s="422">
        <f>IF(P249="",0,P249*'Annexe 1. Taux de référence'!$T25)</f>
        <v>0</v>
      </c>
      <c r="Q1025" s="423">
        <f>IF(Q249="",0,Q249*'Annexe 1. Taux de référence'!$T25)</f>
        <v>0</v>
      </c>
      <c r="R1025" s="419">
        <f>IF(R249="",0,R249*'Annexe 1. Taux de référence'!$U25)</f>
        <v>0</v>
      </c>
      <c r="S1025" s="422">
        <f>IF(S249="",0,S249*'Annexe 1. Taux de référence'!$U25)</f>
        <v>0</v>
      </c>
      <c r="T1025" s="422">
        <f>(SUM($N249:$Q249,T249)-SUM($N1025:Q1025))*'Annexe 1. Taux de référence'!$U25</f>
        <v>0</v>
      </c>
      <c r="U1025" s="422">
        <f>($R249+$U249-R1025)*'Annexe 1. Taux de référence'!$U25</f>
        <v>0</v>
      </c>
      <c r="V1025" s="422">
        <f>($S249-$S1025)*'Annexe 1. Taux de référence'!$U25</f>
        <v>0</v>
      </c>
      <c r="W1025" s="422">
        <f>(SUM($N249:$Q249,$T249)-SUM($N1025:$Q1025)-$T1025)*'Annexe 1. Taux de référence'!$U25</f>
        <v>0</v>
      </c>
      <c r="X1025" s="422">
        <f>($R249+$U249-$R1025-$U1025)*'Annexe 1. Taux de référence'!$U25</f>
        <v>0</v>
      </c>
      <c r="Y1025" s="422">
        <f>($S249-$S1025-V1025)*'Annexe 1. Taux de référence'!$U25</f>
        <v>0</v>
      </c>
      <c r="Z1025" s="422">
        <f>(SUM($N249:$Q249,$T249)-SUM($N1025:Q1025)-$T1025-$W1025)*'Annexe 1. Taux de référence'!$U25</f>
        <v>0</v>
      </c>
      <c r="AA1025" s="422">
        <f>($R249+$U249-$R1025-$U1025-$X1025)*'Annexe 1. Taux de référence'!$U25</f>
        <v>0</v>
      </c>
      <c r="AB1025" s="422">
        <f>($S249-$S1025-V1025-Y1025)*'Annexe 1. Taux de référence'!$U25</f>
        <v>0</v>
      </c>
      <c r="AC1025" s="408">
        <f t="shared" si="325"/>
        <v>0</v>
      </c>
      <c r="AD1025" s="1766"/>
      <c r="AE1025" s="1063"/>
      <c r="AF1025" s="832"/>
    </row>
    <row r="1026" spans="1:32" ht="15" customHeight="1" outlineLevel="1" x14ac:dyDescent="0.2">
      <c r="A1026" s="11">
        <v>344</v>
      </c>
      <c r="B1026" s="300"/>
      <c r="C1026" s="319"/>
      <c r="D1026" s="319"/>
      <c r="E1026" s="320"/>
      <c r="F1026" s="915" t="s">
        <v>488</v>
      </c>
      <c r="G1026" s="916"/>
      <c r="H1026" s="916"/>
      <c r="I1026" s="916"/>
      <c r="J1026" s="916"/>
      <c r="K1026" s="916"/>
      <c r="L1026" s="917"/>
      <c r="M1026" s="408">
        <f t="shared" si="324"/>
        <v>0</v>
      </c>
      <c r="N1026" s="419">
        <f>IF(N250="",0,N250*'Annexe 1. Taux de référence'!$T26)</f>
        <v>0</v>
      </c>
      <c r="O1026" s="422">
        <f>IF(O250="",0,O250*'Annexe 1. Taux de référence'!$T26)</f>
        <v>0</v>
      </c>
      <c r="P1026" s="422">
        <f>IF(P250="",0,P250*'Annexe 1. Taux de référence'!$T26)</f>
        <v>0</v>
      </c>
      <c r="Q1026" s="423">
        <f>IF(Q250="",0,Q250*'Annexe 1. Taux de référence'!$T26)</f>
        <v>0</v>
      </c>
      <c r="R1026" s="419">
        <f>IF(R250="",0,R250*'Annexe 1. Taux de référence'!$U26)</f>
        <v>0</v>
      </c>
      <c r="S1026" s="422">
        <f>IF(S250="",0,S250*'Annexe 1. Taux de référence'!$U26)</f>
        <v>0</v>
      </c>
      <c r="T1026" s="422">
        <f>IF(T250="",0,T250*'Annexe 1. Taux de référence'!$U26)</f>
        <v>0</v>
      </c>
      <c r="U1026" s="422">
        <f>IF(U250="",0,U250*'Annexe 1. Taux de référence'!$U26)</f>
        <v>0</v>
      </c>
      <c r="V1026" s="422">
        <f>IF(V250="",0,V250*'Annexe 1. Taux de référence'!$U26)</f>
        <v>0</v>
      </c>
      <c r="W1026" s="422">
        <f>(SUM($N250:$Q250,$W250)-SUM($N1026:$Q1026))*'Annexe 1. Taux de référence'!$U26</f>
        <v>0</v>
      </c>
      <c r="X1026" s="422">
        <f>($R250+$X250-R1026)*'Annexe 1. Taux de référence'!$U26</f>
        <v>0</v>
      </c>
      <c r="Y1026" s="422">
        <f>($S250+$Y250-S1026)*'Annexe 1. Taux de référence'!$U26</f>
        <v>0</v>
      </c>
      <c r="Z1026" s="422">
        <f>($T250-$T1026)*'Annexe 1. Taux de référence'!$U26</f>
        <v>0</v>
      </c>
      <c r="AA1026" s="422">
        <f>($U250-$U1026)*'Annexe 1. Taux de référence'!$U26</f>
        <v>0</v>
      </c>
      <c r="AB1026" s="422">
        <f>($V250-$V1026)*'Annexe 1. Taux de référence'!$U26</f>
        <v>0</v>
      </c>
      <c r="AC1026" s="408">
        <f t="shared" si="325"/>
        <v>0</v>
      </c>
      <c r="AD1026" s="1766"/>
      <c r="AE1026" s="1063"/>
      <c r="AF1026" s="832"/>
    </row>
    <row r="1027" spans="1:32" ht="15" customHeight="1" outlineLevel="1" x14ac:dyDescent="0.2">
      <c r="A1027" s="11">
        <v>345</v>
      </c>
      <c r="B1027" s="300"/>
      <c r="C1027" s="319"/>
      <c r="D1027" s="319"/>
      <c r="E1027" s="320"/>
      <c r="F1027" s="915" t="s">
        <v>489</v>
      </c>
      <c r="G1027" s="916"/>
      <c r="H1027" s="916"/>
      <c r="I1027" s="916"/>
      <c r="J1027" s="916"/>
      <c r="K1027" s="916"/>
      <c r="L1027" s="917"/>
      <c r="M1027" s="408">
        <f t="shared" si="324"/>
        <v>0</v>
      </c>
      <c r="N1027" s="419">
        <f>IF(N251="",0,N251*'Annexe 1. Taux de référence'!$T27)</f>
        <v>0</v>
      </c>
      <c r="O1027" s="422">
        <f>IF(O251="",0,O251*'Annexe 1. Taux de référence'!$T27)</f>
        <v>0</v>
      </c>
      <c r="P1027" s="422">
        <f>IF(P251="",0,P251*'Annexe 1. Taux de référence'!$T27)</f>
        <v>0</v>
      </c>
      <c r="Q1027" s="423">
        <f>IF(Q251="",0,Q251*'Annexe 1. Taux de référence'!$T27)</f>
        <v>0</v>
      </c>
      <c r="R1027" s="419">
        <f>IF(R251="",0,R251*'Annexe 1. Taux de référence'!$U27)</f>
        <v>0</v>
      </c>
      <c r="S1027" s="422">
        <f>IF(S251="",0,S251*'Annexe 1. Taux de référence'!$U27)</f>
        <v>0</v>
      </c>
      <c r="T1027" s="422">
        <f>IF(T251="",0,T251*'Annexe 1. Taux de référence'!$U27)</f>
        <v>0</v>
      </c>
      <c r="U1027" s="422">
        <f>IF(U251="",0,U251*'Annexe 1. Taux de référence'!$U27)</f>
        <v>0</v>
      </c>
      <c r="V1027" s="422">
        <f>IF(V251="",0,V251*'Annexe 1. Taux de référence'!$U27)</f>
        <v>0</v>
      </c>
      <c r="W1027" s="422">
        <f>IF(W251="",0,W251*'Annexe 1. Taux de référence'!$U27)</f>
        <v>0</v>
      </c>
      <c r="X1027" s="422">
        <f>IF(X251="",0,X251*'Annexe 1. Taux de référence'!$U27)</f>
        <v>0</v>
      </c>
      <c r="Y1027" s="422">
        <f>IF(Y251="",0,Y251*'Annexe 1. Taux de référence'!$U27)</f>
        <v>0</v>
      </c>
      <c r="Z1027" s="422">
        <f>IF(Z251="",0,Z251*'Annexe 1. Taux de référence'!$U27)</f>
        <v>0</v>
      </c>
      <c r="AA1027" s="422">
        <f>IF(AA251="",0,AA251*'Annexe 1. Taux de référence'!$U27)</f>
        <v>0</v>
      </c>
      <c r="AB1027" s="422">
        <f>IF(AB251="",0,AB251*'Annexe 1. Taux de référence'!$U27)</f>
        <v>0</v>
      </c>
      <c r="AC1027" s="408">
        <f t="shared" si="325"/>
        <v>0</v>
      </c>
      <c r="AD1027" s="1766"/>
      <c r="AE1027" s="1063"/>
      <c r="AF1027" s="832"/>
    </row>
    <row r="1028" spans="1:32" ht="15" customHeight="1" outlineLevel="1" x14ac:dyDescent="0.2">
      <c r="A1028" s="11">
        <v>346</v>
      </c>
      <c r="B1028" s="300"/>
      <c r="C1028" s="263"/>
      <c r="D1028" s="263"/>
      <c r="E1028" s="264"/>
      <c r="F1028" s="859" t="s">
        <v>490</v>
      </c>
      <c r="G1028" s="860"/>
      <c r="H1028" s="860"/>
      <c r="I1028" s="860"/>
      <c r="J1028" s="860"/>
      <c r="K1028" s="860"/>
      <c r="L1028" s="861"/>
      <c r="M1028" s="408">
        <f t="shared" si="324"/>
        <v>0</v>
      </c>
      <c r="N1028" s="419">
        <f>IF(N252="",0,N252*'Annexe 1. Taux de référence'!$T28)</f>
        <v>0</v>
      </c>
      <c r="O1028" s="422">
        <f>IF(O252="",0,O252*'Annexe 1. Taux de référence'!$T28)</f>
        <v>0</v>
      </c>
      <c r="P1028" s="422">
        <f>IF(P252="",0,P252*'Annexe 1. Taux de référence'!$T28)</f>
        <v>0</v>
      </c>
      <c r="Q1028" s="423">
        <f>IF(Q252="",0,Q252*'Annexe 1. Taux de référence'!$T28)</f>
        <v>0</v>
      </c>
      <c r="R1028" s="419">
        <f>IF(R252="",0,R252*'Annexe 1. Taux de référence'!$U28)</f>
        <v>0</v>
      </c>
      <c r="S1028" s="422">
        <f>IF(S252="",0,S252*'Annexe 1. Taux de référence'!$U28)</f>
        <v>0</v>
      </c>
      <c r="T1028" s="422">
        <f>IF(T252="",0,T252*'Annexe 1. Taux de référence'!$U28)</f>
        <v>0</v>
      </c>
      <c r="U1028" s="422">
        <f>IF(U252="",0,U252*'Annexe 1. Taux de référence'!$U28)</f>
        <v>0</v>
      </c>
      <c r="V1028" s="422">
        <f>IF(V252="",0,V252*'Annexe 1. Taux de référence'!$U28)</f>
        <v>0</v>
      </c>
      <c r="W1028" s="422">
        <f>IF(W252="",0,W252*'Annexe 1. Taux de référence'!$U28)</f>
        <v>0</v>
      </c>
      <c r="X1028" s="422">
        <f>IF(X252="",0,X252*'Annexe 1. Taux de référence'!$U28)</f>
        <v>0</v>
      </c>
      <c r="Y1028" s="422">
        <f>IF(Y252="",0,Y252*'Annexe 1. Taux de référence'!$U28)</f>
        <v>0</v>
      </c>
      <c r="Z1028" s="422">
        <f>IF(Z252="",0,Z252*'Annexe 1. Taux de référence'!$U28)</f>
        <v>0</v>
      </c>
      <c r="AA1028" s="422">
        <f>IF(AA252="",0,AA252*'Annexe 1. Taux de référence'!$U28)</f>
        <v>0</v>
      </c>
      <c r="AB1028" s="422">
        <f>IF(AB252="",0,AB252*'Annexe 1. Taux de référence'!$U28)</f>
        <v>0</v>
      </c>
      <c r="AC1028" s="408">
        <f t="shared" si="325"/>
        <v>0</v>
      </c>
      <c r="AD1028" s="1766"/>
      <c r="AE1028" s="1063"/>
      <c r="AF1028" s="832"/>
    </row>
    <row r="1029" spans="1:32" ht="15" customHeight="1" outlineLevel="1" x14ac:dyDescent="0.2">
      <c r="A1029" s="11">
        <v>347</v>
      </c>
      <c r="B1029" s="300"/>
      <c r="C1029" s="263"/>
      <c r="D1029" s="271"/>
      <c r="E1029" s="853" t="s">
        <v>493</v>
      </c>
      <c r="F1029" s="854"/>
      <c r="G1029" s="854"/>
      <c r="H1029" s="854"/>
      <c r="I1029" s="854"/>
      <c r="J1029" s="854"/>
      <c r="K1029" s="854"/>
      <c r="L1029" s="855"/>
      <c r="M1029" s="407">
        <f>SUBTOTAL(9,M1030:M1035)</f>
        <v>0</v>
      </c>
      <c r="N1029" s="410">
        <f t="shared" ref="N1029:AC1029" si="326">SUBTOTAL(9,N1030:N1035)</f>
        <v>0</v>
      </c>
      <c r="O1029" s="414">
        <f t="shared" si="326"/>
        <v>0</v>
      </c>
      <c r="P1029" s="413">
        <f t="shared" si="326"/>
        <v>0</v>
      </c>
      <c r="Q1029" s="415">
        <f t="shared" si="326"/>
        <v>0</v>
      </c>
      <c r="R1029" s="410">
        <f t="shared" si="326"/>
        <v>0</v>
      </c>
      <c r="S1029" s="414">
        <f t="shared" si="326"/>
        <v>0</v>
      </c>
      <c r="T1029" s="413">
        <f t="shared" si="326"/>
        <v>0</v>
      </c>
      <c r="U1029" s="413">
        <f t="shared" si="326"/>
        <v>0</v>
      </c>
      <c r="V1029" s="413">
        <f t="shared" si="326"/>
        <v>0</v>
      </c>
      <c r="W1029" s="413">
        <f t="shared" si="326"/>
        <v>0</v>
      </c>
      <c r="X1029" s="413">
        <f t="shared" si="326"/>
        <v>0</v>
      </c>
      <c r="Y1029" s="413">
        <f t="shared" si="326"/>
        <v>0</v>
      </c>
      <c r="Z1029" s="413">
        <f t="shared" si="326"/>
        <v>0</v>
      </c>
      <c r="AA1029" s="413">
        <f t="shared" si="326"/>
        <v>0</v>
      </c>
      <c r="AB1029" s="411">
        <f t="shared" si="326"/>
        <v>0</v>
      </c>
      <c r="AC1029" s="415">
        <f t="shared" si="326"/>
        <v>0</v>
      </c>
      <c r="AD1029" s="1766"/>
      <c r="AE1029" s="1063"/>
      <c r="AF1029" s="832"/>
    </row>
    <row r="1030" spans="1:32" ht="15" customHeight="1" outlineLevel="1" x14ac:dyDescent="0.2">
      <c r="A1030" s="11">
        <v>348</v>
      </c>
      <c r="B1030" s="300"/>
      <c r="C1030" s="319"/>
      <c r="D1030" s="319"/>
      <c r="E1030" s="320"/>
      <c r="F1030" s="856" t="s">
        <v>491</v>
      </c>
      <c r="G1030" s="857"/>
      <c r="H1030" s="857"/>
      <c r="I1030" s="857"/>
      <c r="J1030" s="857"/>
      <c r="K1030" s="857"/>
      <c r="L1030" s="858"/>
      <c r="M1030" s="408">
        <f t="shared" ref="M1030:M1035" si="327">M254</f>
        <v>0</v>
      </c>
      <c r="N1030" s="419">
        <f>IF(N254="",0,N254*'Annexe 1. Taux de référence'!$T30)</f>
        <v>0</v>
      </c>
      <c r="O1030" s="422">
        <f>IF(O254="",0,O254*'Annexe 1. Taux de référence'!$T30)</f>
        <v>0</v>
      </c>
      <c r="P1030" s="422">
        <f>IF(P254="",0,P254*'Annexe 1. Taux de référence'!$T30)</f>
        <v>0</v>
      </c>
      <c r="Q1030" s="423">
        <f>IF(Q254="",0,Q254*'Annexe 1. Taux de référence'!$T30)</f>
        <v>0</v>
      </c>
      <c r="R1030" s="419">
        <f>(SUM($N254:$R254)-SUM($N1030:Q1030))*'Annexe 1. Taux de référence'!$U30</f>
        <v>0</v>
      </c>
      <c r="S1030" s="421">
        <f>(SUM($N254:$R254)-SUM($N1030:R1030))*'Annexe 1. Taux de référence'!$U30</f>
        <v>0</v>
      </c>
      <c r="T1030" s="421">
        <f>(SUM($N254:$R254)-SUM($N1030:S1030))*'Annexe 1. Taux de référence'!$U30</f>
        <v>0</v>
      </c>
      <c r="U1030" s="421">
        <f>(SUM($N254:$R254)-SUM($N1030:T1030))*'Annexe 1. Taux de référence'!$U30</f>
        <v>0</v>
      </c>
      <c r="V1030" s="421">
        <f>(SUM($N254:$R254)-SUM($N1030:U1030))*'Annexe 1. Taux de référence'!$U30</f>
        <v>0</v>
      </c>
      <c r="W1030" s="421">
        <f>(SUM($N254:$R254)-SUM($N1030:V1030))*'Annexe 1. Taux de référence'!$U30</f>
        <v>0</v>
      </c>
      <c r="X1030" s="422">
        <f>(SUM($N254:$R254)-SUM($N1030:W1030))*'Annexe 1. Taux de référence'!$U30</f>
        <v>0</v>
      </c>
      <c r="Y1030" s="421">
        <f>(SUM($N254:$R254)-SUM($N1030:X1030))*'Annexe 1. Taux de référence'!$U30</f>
        <v>0</v>
      </c>
      <c r="Z1030" s="421">
        <f>(SUM($N254:$R254)-SUM($N1030:Y1030))*'Annexe 1. Taux de référence'!$U30</f>
        <v>0</v>
      </c>
      <c r="AA1030" s="421">
        <f>(SUM($N254:$R254)-SUM($N1030:Z1030))*'Annexe 1. Taux de référence'!$U30</f>
        <v>0</v>
      </c>
      <c r="AB1030" s="421">
        <f>(SUM($N254:$R254)-SUM($N1030:AA1030))*'Annexe 1. Taux de référence'!$U30</f>
        <v>0</v>
      </c>
      <c r="AC1030" s="408">
        <f t="shared" ref="AC1030:AC1035" si="328">M1030-SUM(N1030:AB1030)</f>
        <v>0</v>
      </c>
      <c r="AD1030" s="1766"/>
      <c r="AE1030" s="1063"/>
      <c r="AF1030" s="832"/>
    </row>
    <row r="1031" spans="1:32" ht="15" customHeight="1" outlineLevel="1" x14ac:dyDescent="0.2">
      <c r="A1031" s="11">
        <v>349</v>
      </c>
      <c r="B1031" s="300"/>
      <c r="C1031" s="319"/>
      <c r="D1031" s="319"/>
      <c r="E1031" s="320"/>
      <c r="F1031" s="915" t="s">
        <v>492</v>
      </c>
      <c r="G1031" s="916"/>
      <c r="H1031" s="916"/>
      <c r="I1031" s="916"/>
      <c r="J1031" s="916"/>
      <c r="K1031" s="916"/>
      <c r="L1031" s="917"/>
      <c r="M1031" s="408">
        <f t="shared" si="327"/>
        <v>0</v>
      </c>
      <c r="N1031" s="419">
        <f>IF(N255="",0,N255*'Annexe 1. Taux de référence'!$T31)</f>
        <v>0</v>
      </c>
      <c r="O1031" s="422">
        <f>IF(O255="",0,O255*'Annexe 1. Taux de référence'!$T31)</f>
        <v>0</v>
      </c>
      <c r="P1031" s="422">
        <f>IF(P255="",0,P255*'Annexe 1. Taux de référence'!$T31)</f>
        <v>0</v>
      </c>
      <c r="Q1031" s="423">
        <f>IF(Q255="",0,Q255*'Annexe 1. Taux de référence'!$T31)</f>
        <v>0</v>
      </c>
      <c r="R1031" s="419">
        <f>IF(R255="",0,R255*'Annexe 1. Taux de référence'!$U31)</f>
        <v>0</v>
      </c>
      <c r="S1031" s="422">
        <f>(SUM($N255:$Q255,S255)-SUM($N1031:Q1031))*'Annexe 1. Taux de référence'!$U31</f>
        <v>0</v>
      </c>
      <c r="T1031" s="422">
        <f>($R255-$R1031)*'Annexe 1. Taux de référence'!$U31</f>
        <v>0</v>
      </c>
      <c r="U1031" s="422">
        <f>(SUM($N255:$Q255,$S255)-SUM($N1031:Q1031)-S1031)*'Annexe 1. Taux de référence'!$U31</f>
        <v>0</v>
      </c>
      <c r="V1031" s="422">
        <f>($R255-$R1031-T1031)*'Annexe 1. Taux de référence'!$U31</f>
        <v>0</v>
      </c>
      <c r="W1031" s="422">
        <f>(SUM($N255:$Q255,$S255)-SUM($N1031:$Q1031)-$S1031-$U1031)*'Annexe 1. Taux de référence'!$U31</f>
        <v>0</v>
      </c>
      <c r="X1031" s="422">
        <f>($R255-$R1031-$T1031-$V1031)*'Annexe 1. Taux de référence'!$U31</f>
        <v>0</v>
      </c>
      <c r="Y1031" s="422">
        <f>(SUM($N255:$Q255,$S255)-SUM($N1031:Q1031)-$S1031-$U1031-$W1031)*'Annexe 1. Taux de référence'!$U31</f>
        <v>0</v>
      </c>
      <c r="Z1031" s="422">
        <f>($R255-$R1031-$T1031-$V1031-$X1031)*'Annexe 1. Taux de référence'!$U31</f>
        <v>0</v>
      </c>
      <c r="AA1031" s="422">
        <f>(SUM($N255:$Q255,$S255)-SUM($N1031:Q1031)-$S1031-$U1031-$W1031-$Y1031)*'Annexe 1. Taux de référence'!$U31</f>
        <v>0</v>
      </c>
      <c r="AB1031" s="422">
        <f>($R255-$R1031-$T1031-$V1031-$X1031-$Z1031)*'Annexe 1. Taux de référence'!$U31</f>
        <v>0</v>
      </c>
      <c r="AC1031" s="408">
        <f t="shared" si="328"/>
        <v>0</v>
      </c>
      <c r="AD1031" s="1766"/>
      <c r="AE1031" s="1063"/>
      <c r="AF1031" s="832"/>
    </row>
    <row r="1032" spans="1:32" ht="15" customHeight="1" outlineLevel="1" x14ac:dyDescent="0.2">
      <c r="A1032" s="11">
        <v>350</v>
      </c>
      <c r="B1032" s="300"/>
      <c r="C1032" s="319"/>
      <c r="D1032" s="319"/>
      <c r="E1032" s="320"/>
      <c r="F1032" s="915" t="s">
        <v>494</v>
      </c>
      <c r="G1032" s="916"/>
      <c r="H1032" s="916"/>
      <c r="I1032" s="916"/>
      <c r="J1032" s="916"/>
      <c r="K1032" s="916"/>
      <c r="L1032" s="917"/>
      <c r="M1032" s="408">
        <f t="shared" si="327"/>
        <v>0</v>
      </c>
      <c r="N1032" s="419">
        <f>IF(N256="",0,N256*'Annexe 1. Taux de référence'!$T32)</f>
        <v>0</v>
      </c>
      <c r="O1032" s="422">
        <f>IF(O256="",0,O256*'Annexe 1. Taux de référence'!$T32)</f>
        <v>0</v>
      </c>
      <c r="P1032" s="422">
        <f>IF(P256="",0,P256*'Annexe 1. Taux de référence'!$T32)</f>
        <v>0</v>
      </c>
      <c r="Q1032" s="423">
        <f>IF(Q256="",0,Q256*'Annexe 1. Taux de référence'!$T32)</f>
        <v>0</v>
      </c>
      <c r="R1032" s="419">
        <f>IF(R256="",0,R256*'Annexe 1. Taux de référence'!$U32)</f>
        <v>0</v>
      </c>
      <c r="S1032" s="422">
        <f>IF(S256="",0,S256*'Annexe 1. Taux de référence'!$U32)</f>
        <v>0</v>
      </c>
      <c r="T1032" s="422">
        <f>(SUM($N256:$Q256,T256)-SUM($N1032:Q1032))*'Annexe 1. Taux de référence'!$U32</f>
        <v>0</v>
      </c>
      <c r="U1032" s="422">
        <f>($R256+$U256-R1032)*'Annexe 1. Taux de référence'!$U32</f>
        <v>0</v>
      </c>
      <c r="V1032" s="422">
        <f>($S256-$S1032)*'Annexe 1. Taux de référence'!$U32</f>
        <v>0</v>
      </c>
      <c r="W1032" s="422">
        <f>(SUM($N256:$Q256,$T256)-SUM($N1032:$Q1032)-$T1032)*'Annexe 1. Taux de référence'!$U32</f>
        <v>0</v>
      </c>
      <c r="X1032" s="422">
        <f>($R256+$U256-$R1032-$U1032)*'Annexe 1. Taux de référence'!$U32</f>
        <v>0</v>
      </c>
      <c r="Y1032" s="422">
        <f>($S256-$S1032-V1032)*'Annexe 1. Taux de référence'!$U32</f>
        <v>0</v>
      </c>
      <c r="Z1032" s="422">
        <f>(SUM($N256:$Q256,$T256)-SUM($N1032:Q1032)-$T1032-$W1032)*'Annexe 1. Taux de référence'!$U32</f>
        <v>0</v>
      </c>
      <c r="AA1032" s="422">
        <f>($R256+$U256-$R1032-$U1032-$X1032)*'Annexe 1. Taux de référence'!$U32</f>
        <v>0</v>
      </c>
      <c r="AB1032" s="422">
        <f>($S256-$S1032-V1032-Y1032)*'Annexe 1. Taux de référence'!$U32</f>
        <v>0</v>
      </c>
      <c r="AC1032" s="408">
        <f t="shared" si="328"/>
        <v>0</v>
      </c>
      <c r="AD1032" s="1766"/>
      <c r="AE1032" s="1063"/>
      <c r="AF1032" s="832"/>
    </row>
    <row r="1033" spans="1:32" ht="15" customHeight="1" outlineLevel="1" x14ac:dyDescent="0.2">
      <c r="A1033" s="11">
        <v>351</v>
      </c>
      <c r="B1033" s="300"/>
      <c r="C1033" s="319"/>
      <c r="D1033" s="319"/>
      <c r="E1033" s="320"/>
      <c r="F1033" s="915" t="s">
        <v>495</v>
      </c>
      <c r="G1033" s="916"/>
      <c r="H1033" s="916"/>
      <c r="I1033" s="916"/>
      <c r="J1033" s="916"/>
      <c r="K1033" s="916"/>
      <c r="L1033" s="917"/>
      <c r="M1033" s="408">
        <f t="shared" si="327"/>
        <v>0</v>
      </c>
      <c r="N1033" s="419">
        <f>IF(N257="",0,N257*'Annexe 1. Taux de référence'!$T33)</f>
        <v>0</v>
      </c>
      <c r="O1033" s="422">
        <f>IF(O257="",0,O257*'Annexe 1. Taux de référence'!$T33)</f>
        <v>0</v>
      </c>
      <c r="P1033" s="422">
        <f>IF(P257="",0,P257*'Annexe 1. Taux de référence'!$T33)</f>
        <v>0</v>
      </c>
      <c r="Q1033" s="423">
        <f>IF(Q257="",0,Q257*'Annexe 1. Taux de référence'!$T33)</f>
        <v>0</v>
      </c>
      <c r="R1033" s="419">
        <f>IF(R257="",0,R257*'Annexe 1. Taux de référence'!$U33)</f>
        <v>0</v>
      </c>
      <c r="S1033" s="422">
        <f>IF(S257="",0,S257*'Annexe 1. Taux de référence'!$U33)</f>
        <v>0</v>
      </c>
      <c r="T1033" s="422">
        <f>IF(T257="",0,T257*'Annexe 1. Taux de référence'!$U33)</f>
        <v>0</v>
      </c>
      <c r="U1033" s="422">
        <f>IF(U257="",0,U257*'Annexe 1. Taux de référence'!$U33)</f>
        <v>0</v>
      </c>
      <c r="V1033" s="422">
        <f>IF(V257="",0,V257*'Annexe 1. Taux de référence'!$U33)</f>
        <v>0</v>
      </c>
      <c r="W1033" s="422">
        <f>(SUM($N257:$Q257,$W257)-SUM($N1033:$Q1033))*'Annexe 1. Taux de référence'!$U33</f>
        <v>0</v>
      </c>
      <c r="X1033" s="422">
        <f>($R257+$X257-R1033)*'Annexe 1. Taux de référence'!$U33</f>
        <v>0</v>
      </c>
      <c r="Y1033" s="422">
        <f>($S257+$Y257-S1033)*'Annexe 1. Taux de référence'!$U33</f>
        <v>0</v>
      </c>
      <c r="Z1033" s="422">
        <f>($T257-$T1033)*'Annexe 1. Taux de référence'!$U33</f>
        <v>0</v>
      </c>
      <c r="AA1033" s="422">
        <f>($U257-$U1033)*'Annexe 1. Taux de référence'!$U33</f>
        <v>0</v>
      </c>
      <c r="AB1033" s="422">
        <f>($V257-$V1033)*'Annexe 1. Taux de référence'!$U33</f>
        <v>0</v>
      </c>
      <c r="AC1033" s="408">
        <f t="shared" si="328"/>
        <v>0</v>
      </c>
      <c r="AD1033" s="1766"/>
      <c r="AE1033" s="1063"/>
      <c r="AF1033" s="832"/>
    </row>
    <row r="1034" spans="1:32" ht="15" customHeight="1" outlineLevel="1" x14ac:dyDescent="0.2">
      <c r="A1034" s="11">
        <v>352</v>
      </c>
      <c r="B1034" s="300"/>
      <c r="C1034" s="319"/>
      <c r="D1034" s="319"/>
      <c r="E1034" s="320"/>
      <c r="F1034" s="915" t="s">
        <v>496</v>
      </c>
      <c r="G1034" s="916"/>
      <c r="H1034" s="916"/>
      <c r="I1034" s="916"/>
      <c r="J1034" s="916"/>
      <c r="K1034" s="916"/>
      <c r="L1034" s="917"/>
      <c r="M1034" s="408">
        <f t="shared" si="327"/>
        <v>0</v>
      </c>
      <c r="N1034" s="419">
        <f>IF(N258="",0,N258*'Annexe 1. Taux de référence'!$T34)</f>
        <v>0</v>
      </c>
      <c r="O1034" s="422">
        <f>IF(O258="",0,O258*'Annexe 1. Taux de référence'!$T34)</f>
        <v>0</v>
      </c>
      <c r="P1034" s="422">
        <f>IF(P258="",0,P258*'Annexe 1. Taux de référence'!$T34)</f>
        <v>0</v>
      </c>
      <c r="Q1034" s="423">
        <f>IF(Q258="",0,Q258*'Annexe 1. Taux de référence'!$T34)</f>
        <v>0</v>
      </c>
      <c r="R1034" s="419">
        <f>IF(R258="",0,R258*'Annexe 1. Taux de référence'!$U34)</f>
        <v>0</v>
      </c>
      <c r="S1034" s="422">
        <f>IF(S258="",0,S258*'Annexe 1. Taux de référence'!$U34)</f>
        <v>0</v>
      </c>
      <c r="T1034" s="422">
        <f>IF(T258="",0,T258*'Annexe 1. Taux de référence'!$U34)</f>
        <v>0</v>
      </c>
      <c r="U1034" s="422">
        <f>IF(U258="",0,U258*'Annexe 1. Taux de référence'!$U34)</f>
        <v>0</v>
      </c>
      <c r="V1034" s="422">
        <f>IF(V258="",0,V258*'Annexe 1. Taux de référence'!$U34)</f>
        <v>0</v>
      </c>
      <c r="W1034" s="422">
        <f>IF(W258="",0,W258*'Annexe 1. Taux de référence'!$U34)</f>
        <v>0</v>
      </c>
      <c r="X1034" s="422">
        <f>IF(X258="",0,X258*'Annexe 1. Taux de référence'!$U34)</f>
        <v>0</v>
      </c>
      <c r="Y1034" s="422">
        <f>IF(Y258="",0,Y258*'Annexe 1. Taux de référence'!$U34)</f>
        <v>0</v>
      </c>
      <c r="Z1034" s="422">
        <f>IF(Z258="",0,Z258*'Annexe 1. Taux de référence'!$U34)</f>
        <v>0</v>
      </c>
      <c r="AA1034" s="422">
        <f>IF(AA258="",0,AA258*'Annexe 1. Taux de référence'!$U34)</f>
        <v>0</v>
      </c>
      <c r="AB1034" s="422">
        <f>IF(AB258="",0,AB258*'Annexe 1. Taux de référence'!$U34)</f>
        <v>0</v>
      </c>
      <c r="AC1034" s="408">
        <f t="shared" si="328"/>
        <v>0</v>
      </c>
      <c r="AD1034" s="1766"/>
      <c r="AE1034" s="1063"/>
      <c r="AF1034" s="832"/>
    </row>
    <row r="1035" spans="1:32" ht="15" customHeight="1" outlineLevel="1" x14ac:dyDescent="0.2">
      <c r="A1035" s="11">
        <v>353</v>
      </c>
      <c r="B1035" s="300"/>
      <c r="C1035" s="263"/>
      <c r="D1035" s="263"/>
      <c r="E1035" s="264"/>
      <c r="F1035" s="859" t="s">
        <v>497</v>
      </c>
      <c r="G1035" s="860"/>
      <c r="H1035" s="860"/>
      <c r="I1035" s="860"/>
      <c r="J1035" s="860"/>
      <c r="K1035" s="860"/>
      <c r="L1035" s="861"/>
      <c r="M1035" s="408">
        <f t="shared" si="327"/>
        <v>0</v>
      </c>
      <c r="N1035" s="419">
        <f>IF(N259="",0,N259*'Annexe 1. Taux de référence'!$T35)</f>
        <v>0</v>
      </c>
      <c r="O1035" s="422">
        <f>IF(O259="",0,O259*'Annexe 1. Taux de référence'!$T35)</f>
        <v>0</v>
      </c>
      <c r="P1035" s="422">
        <f>IF(P259="",0,P259*'Annexe 1. Taux de référence'!$T35)</f>
        <v>0</v>
      </c>
      <c r="Q1035" s="423">
        <f>IF(Q259="",0,Q259*'Annexe 1. Taux de référence'!$T35)</f>
        <v>0</v>
      </c>
      <c r="R1035" s="419">
        <f>IF(R259="",0,R259*'Annexe 1. Taux de référence'!$U35)</f>
        <v>0</v>
      </c>
      <c r="S1035" s="422">
        <f>IF(S259="",0,S259*'Annexe 1. Taux de référence'!$U35)</f>
        <v>0</v>
      </c>
      <c r="T1035" s="422">
        <f>IF(T259="",0,T259*'Annexe 1. Taux de référence'!$U35)</f>
        <v>0</v>
      </c>
      <c r="U1035" s="422">
        <f>IF(U259="",0,U259*'Annexe 1. Taux de référence'!$U35)</f>
        <v>0</v>
      </c>
      <c r="V1035" s="422">
        <f>IF(V259="",0,V259*'Annexe 1. Taux de référence'!$U35)</f>
        <v>0</v>
      </c>
      <c r="W1035" s="422">
        <f>IF(W259="",0,W259*'Annexe 1. Taux de référence'!$U35)</f>
        <v>0</v>
      </c>
      <c r="X1035" s="422">
        <f>IF(X259="",0,X259*'Annexe 1. Taux de référence'!$U35)</f>
        <v>0</v>
      </c>
      <c r="Y1035" s="422">
        <f>IF(Y259="",0,Y259*'Annexe 1. Taux de référence'!$U35)</f>
        <v>0</v>
      </c>
      <c r="Z1035" s="422">
        <f>IF(Z259="",0,Z259*'Annexe 1. Taux de référence'!$U35)</f>
        <v>0</v>
      </c>
      <c r="AA1035" s="422">
        <f>IF(AA259="",0,AA259*'Annexe 1. Taux de référence'!$U35)</f>
        <v>0</v>
      </c>
      <c r="AB1035" s="422">
        <f>IF(AB259="",0,AB259*'Annexe 1. Taux de référence'!$U35)</f>
        <v>0</v>
      </c>
      <c r="AC1035" s="408">
        <f t="shared" si="328"/>
        <v>0</v>
      </c>
      <c r="AD1035" s="1766"/>
      <c r="AE1035" s="1063"/>
      <c r="AF1035" s="832"/>
    </row>
    <row r="1036" spans="1:32" ht="15" customHeight="1" outlineLevel="1" x14ac:dyDescent="0.2">
      <c r="A1036" s="11">
        <v>354</v>
      </c>
      <c r="B1036" s="300"/>
      <c r="C1036" s="263"/>
      <c r="D1036" s="271"/>
      <c r="E1036" s="853" t="s">
        <v>498</v>
      </c>
      <c r="F1036" s="854"/>
      <c r="G1036" s="854"/>
      <c r="H1036" s="854"/>
      <c r="I1036" s="854"/>
      <c r="J1036" s="854"/>
      <c r="K1036" s="854"/>
      <c r="L1036" s="855"/>
      <c r="M1036" s="407">
        <f>SUBTOTAL(9,M1037:M1042)</f>
        <v>0</v>
      </c>
      <c r="N1036" s="410">
        <f t="shared" ref="N1036:AC1036" si="329">SUBTOTAL(9,N1037:N1042)</f>
        <v>0</v>
      </c>
      <c r="O1036" s="414">
        <f t="shared" si="329"/>
        <v>0</v>
      </c>
      <c r="P1036" s="413">
        <f t="shared" si="329"/>
        <v>0</v>
      </c>
      <c r="Q1036" s="415">
        <f t="shared" si="329"/>
        <v>0</v>
      </c>
      <c r="R1036" s="410">
        <f t="shared" si="329"/>
        <v>0</v>
      </c>
      <c r="S1036" s="414">
        <f t="shared" si="329"/>
        <v>0</v>
      </c>
      <c r="T1036" s="413">
        <f t="shared" si="329"/>
        <v>0</v>
      </c>
      <c r="U1036" s="413">
        <f t="shared" si="329"/>
        <v>0</v>
      </c>
      <c r="V1036" s="413">
        <f t="shared" si="329"/>
        <v>0</v>
      </c>
      <c r="W1036" s="413">
        <f t="shared" si="329"/>
        <v>0</v>
      </c>
      <c r="X1036" s="413">
        <f t="shared" si="329"/>
        <v>0</v>
      </c>
      <c r="Y1036" s="413">
        <f t="shared" si="329"/>
        <v>0</v>
      </c>
      <c r="Z1036" s="413">
        <f t="shared" si="329"/>
        <v>0</v>
      </c>
      <c r="AA1036" s="413">
        <f t="shared" si="329"/>
        <v>0</v>
      </c>
      <c r="AB1036" s="411">
        <f t="shared" si="329"/>
        <v>0</v>
      </c>
      <c r="AC1036" s="415">
        <f t="shared" si="329"/>
        <v>0</v>
      </c>
      <c r="AD1036" s="1766"/>
      <c r="AE1036" s="1063"/>
      <c r="AF1036" s="832"/>
    </row>
    <row r="1037" spans="1:32" ht="15" customHeight="1" outlineLevel="1" x14ac:dyDescent="0.2">
      <c r="A1037" s="11">
        <v>355</v>
      </c>
      <c r="B1037" s="300"/>
      <c r="C1037" s="319"/>
      <c r="D1037" s="319"/>
      <c r="E1037" s="320"/>
      <c r="F1037" s="856" t="s">
        <v>499</v>
      </c>
      <c r="G1037" s="857"/>
      <c r="H1037" s="857"/>
      <c r="I1037" s="857"/>
      <c r="J1037" s="857"/>
      <c r="K1037" s="857"/>
      <c r="L1037" s="858"/>
      <c r="M1037" s="408">
        <f t="shared" ref="M1037:M1042" si="330">M261</f>
        <v>0</v>
      </c>
      <c r="N1037" s="419">
        <f>IF(N261="",0,N261*'Annexe 1. Taux de référence'!$T37)</f>
        <v>0</v>
      </c>
      <c r="O1037" s="422">
        <f>IF(O261="",0,O261*'Annexe 1. Taux de référence'!$T37)</f>
        <v>0</v>
      </c>
      <c r="P1037" s="422">
        <f>IF(P261="",0,P261*'Annexe 1. Taux de référence'!$T37)</f>
        <v>0</v>
      </c>
      <c r="Q1037" s="423">
        <f>IF(Q261="",0,Q261*'Annexe 1. Taux de référence'!$T37)</f>
        <v>0</v>
      </c>
      <c r="R1037" s="419">
        <f>(SUM($N261:$R261)-SUM($N1037:Q1037))*'Annexe 1. Taux de référence'!$U37</f>
        <v>0</v>
      </c>
      <c r="S1037" s="421">
        <f>(SUM($N261:$R261)-SUM($N1037:R1037))*'Annexe 1. Taux de référence'!$U37</f>
        <v>0</v>
      </c>
      <c r="T1037" s="421">
        <f>(SUM($N261:$R261)-SUM($N1037:S1037))*'Annexe 1. Taux de référence'!$U37</f>
        <v>0</v>
      </c>
      <c r="U1037" s="421">
        <f>(SUM($N261:$R261)-SUM($N1037:T1037))*'Annexe 1. Taux de référence'!$U37</f>
        <v>0</v>
      </c>
      <c r="V1037" s="421">
        <f>(SUM($N261:$R261)-SUM($N1037:U1037))*'Annexe 1. Taux de référence'!$U37</f>
        <v>0</v>
      </c>
      <c r="W1037" s="421">
        <f>(SUM($N261:$R261)-SUM($N1037:V1037))*'Annexe 1. Taux de référence'!$U37</f>
        <v>0</v>
      </c>
      <c r="X1037" s="422">
        <f>(SUM($N261:$R261)-SUM($N1037:W1037))*'Annexe 1. Taux de référence'!$U37</f>
        <v>0</v>
      </c>
      <c r="Y1037" s="421">
        <f>(SUM($N261:$R261)-SUM($N1037:X1037))*'Annexe 1. Taux de référence'!$U37</f>
        <v>0</v>
      </c>
      <c r="Z1037" s="421">
        <f>(SUM($N261:$R261)-SUM($N1037:Y1037))*'Annexe 1. Taux de référence'!$U37</f>
        <v>0</v>
      </c>
      <c r="AA1037" s="421">
        <f>(SUM($N261:$R261)-SUM($N1037:Z1037))*'Annexe 1. Taux de référence'!$U37</f>
        <v>0</v>
      </c>
      <c r="AB1037" s="421">
        <f>(SUM($N261:$R261)-SUM($N1037:AA1037))*'Annexe 1. Taux de référence'!$U37</f>
        <v>0</v>
      </c>
      <c r="AC1037" s="408">
        <f t="shared" si="325"/>
        <v>0</v>
      </c>
      <c r="AD1037" s="1766"/>
      <c r="AE1037" s="1063"/>
      <c r="AF1037" s="832"/>
    </row>
    <row r="1038" spans="1:32" ht="15" customHeight="1" outlineLevel="1" x14ac:dyDescent="0.2">
      <c r="A1038" s="11">
        <v>356</v>
      </c>
      <c r="B1038" s="300"/>
      <c r="C1038" s="319"/>
      <c r="D1038" s="319"/>
      <c r="E1038" s="320"/>
      <c r="F1038" s="915" t="s">
        <v>500</v>
      </c>
      <c r="G1038" s="916"/>
      <c r="H1038" s="916"/>
      <c r="I1038" s="916"/>
      <c r="J1038" s="916"/>
      <c r="K1038" s="916"/>
      <c r="L1038" s="917"/>
      <c r="M1038" s="408">
        <f t="shared" si="330"/>
        <v>0</v>
      </c>
      <c r="N1038" s="419">
        <f>IF(N262="",0,N262*'Annexe 1. Taux de référence'!$T38)</f>
        <v>0</v>
      </c>
      <c r="O1038" s="422">
        <f>IF(O262="",0,O262*'Annexe 1. Taux de référence'!$T38)</f>
        <v>0</v>
      </c>
      <c r="P1038" s="422">
        <f>IF(P262="",0,P262*'Annexe 1. Taux de référence'!$T38)</f>
        <v>0</v>
      </c>
      <c r="Q1038" s="423">
        <f>IF(Q262="",0,Q262*'Annexe 1. Taux de référence'!$T38)</f>
        <v>0</v>
      </c>
      <c r="R1038" s="419">
        <f>IF(R262="",0,R262*'Annexe 1. Taux de référence'!$U38)</f>
        <v>0</v>
      </c>
      <c r="S1038" s="422">
        <f>IF(S262="",0,S262*'Annexe 1. Taux de référence'!$U38)</f>
        <v>0</v>
      </c>
      <c r="T1038" s="422">
        <f>($R262-$R1038)*'Annexe 1. Taux de référence'!$U38</f>
        <v>0</v>
      </c>
      <c r="U1038" s="422">
        <f>(SUM($N262:$Q262,$S262)-SUM($N1038:Q1038)-S1038)*'Annexe 1. Taux de référence'!$U38</f>
        <v>0</v>
      </c>
      <c r="V1038" s="422">
        <f>($R262-$R1038-T1038)*'Annexe 1. Taux de référence'!$U38</f>
        <v>0</v>
      </c>
      <c r="W1038" s="422">
        <f>(SUM($N262:$Q262,$S262)-SUM($N1038:$Q1038)-$S1038-$U1038)*'Annexe 1. Taux de référence'!$U38</f>
        <v>0</v>
      </c>
      <c r="X1038" s="422">
        <f>($R262-$R1038-$T1038-$V1038)*'Annexe 1. Taux de référence'!$U38</f>
        <v>0</v>
      </c>
      <c r="Y1038" s="422">
        <f>(SUM($N262:$Q262,$S262)-SUM($N1038:Q1038)-$S1038-$U1038-$W1038)*'Annexe 1. Taux de référence'!$U38</f>
        <v>0</v>
      </c>
      <c r="Z1038" s="422">
        <f>($R262-$R1038-$T1038-$V1038-$X1038)*'Annexe 1. Taux de référence'!$U38</f>
        <v>0</v>
      </c>
      <c r="AA1038" s="422">
        <f>(SUM($N262:$Q262,$S262)-SUM($N1038:Q1038)-$S1038-$U1038-$W1038-$Y1038)*'Annexe 1. Taux de référence'!$U38</f>
        <v>0</v>
      </c>
      <c r="AB1038" s="422">
        <f>($R262-$R1038-$T1038-$V1038-$X1038-$Z1038)*'Annexe 1. Taux de référence'!$U38</f>
        <v>0</v>
      </c>
      <c r="AC1038" s="408">
        <f t="shared" si="325"/>
        <v>0</v>
      </c>
      <c r="AD1038" s="1766"/>
      <c r="AE1038" s="1063"/>
      <c r="AF1038" s="832"/>
    </row>
    <row r="1039" spans="1:32" ht="15" customHeight="1" outlineLevel="1" x14ac:dyDescent="0.2">
      <c r="A1039" s="11">
        <v>357</v>
      </c>
      <c r="B1039" s="300"/>
      <c r="C1039" s="319"/>
      <c r="D1039" s="319"/>
      <c r="E1039" s="320"/>
      <c r="F1039" s="915" t="s">
        <v>501</v>
      </c>
      <c r="G1039" s="916"/>
      <c r="H1039" s="916"/>
      <c r="I1039" s="916"/>
      <c r="J1039" s="916"/>
      <c r="K1039" s="916"/>
      <c r="L1039" s="917"/>
      <c r="M1039" s="408">
        <f t="shared" si="330"/>
        <v>0</v>
      </c>
      <c r="N1039" s="419">
        <f>IF(N263="",0,N263*'Annexe 1. Taux de référence'!$T39)</f>
        <v>0</v>
      </c>
      <c r="O1039" s="422">
        <f>IF(O263="",0,O263*'Annexe 1. Taux de référence'!$T39)</f>
        <v>0</v>
      </c>
      <c r="P1039" s="422">
        <f>IF(P263="",0,P263*'Annexe 1. Taux de référence'!$T39)</f>
        <v>0</v>
      </c>
      <c r="Q1039" s="423">
        <f>IF(Q263="",0,Q263*'Annexe 1. Taux de référence'!$T39)</f>
        <v>0</v>
      </c>
      <c r="R1039" s="419">
        <f>IF(R263="",0,R263*'Annexe 1. Taux de référence'!$U39)</f>
        <v>0</v>
      </c>
      <c r="S1039" s="422">
        <f>IF(S263="",0,S263*'Annexe 1. Taux de référence'!$U39)</f>
        <v>0</v>
      </c>
      <c r="T1039" s="422">
        <f>(SUM($N263:$Q263,T263)-SUM($N1039:Q1039))*'Annexe 1. Taux de référence'!$U39</f>
        <v>0</v>
      </c>
      <c r="U1039" s="422">
        <f>($R263+$U263-R1039)*'Annexe 1. Taux de référence'!$U39</f>
        <v>0</v>
      </c>
      <c r="V1039" s="422">
        <f>($S263-$S1039)*'Annexe 1. Taux de référence'!$U39</f>
        <v>0</v>
      </c>
      <c r="W1039" s="422">
        <f>(SUM($N263:$Q263,$T263)-SUM($N1039:$Q1039)-$T1039)*'Annexe 1. Taux de référence'!$U39</f>
        <v>0</v>
      </c>
      <c r="X1039" s="422">
        <f>($R263+$U263-$R1039-$U1039)*'Annexe 1. Taux de référence'!$U39</f>
        <v>0</v>
      </c>
      <c r="Y1039" s="422">
        <f>($S263-$S1039-V1039)*'Annexe 1. Taux de référence'!$U39</f>
        <v>0</v>
      </c>
      <c r="Z1039" s="422">
        <f>(SUM($N263:$Q263,$T263)-SUM($N1039:Q1039)-$T1039-$W1039)*'Annexe 1. Taux de référence'!$U39</f>
        <v>0</v>
      </c>
      <c r="AA1039" s="422">
        <f>($R263+$U263-$R1039-$U1039-$X1039)*'Annexe 1. Taux de référence'!$U39</f>
        <v>0</v>
      </c>
      <c r="AB1039" s="422">
        <f>($S263-$S1039-V1039-Y1039)*'Annexe 1. Taux de référence'!$U39</f>
        <v>0</v>
      </c>
      <c r="AC1039" s="408">
        <f t="shared" si="325"/>
        <v>0</v>
      </c>
      <c r="AD1039" s="1766"/>
      <c r="AE1039" s="1063"/>
      <c r="AF1039" s="832"/>
    </row>
    <row r="1040" spans="1:32" ht="15" customHeight="1" outlineLevel="1" x14ac:dyDescent="0.2">
      <c r="A1040" s="11">
        <v>358</v>
      </c>
      <c r="B1040" s="300"/>
      <c r="C1040" s="319"/>
      <c r="D1040" s="319"/>
      <c r="E1040" s="320"/>
      <c r="F1040" s="915" t="s">
        <v>502</v>
      </c>
      <c r="G1040" s="916"/>
      <c r="H1040" s="916"/>
      <c r="I1040" s="916"/>
      <c r="J1040" s="916"/>
      <c r="K1040" s="916"/>
      <c r="L1040" s="917"/>
      <c r="M1040" s="408">
        <f t="shared" si="330"/>
        <v>0</v>
      </c>
      <c r="N1040" s="419">
        <f>IF(N264="",0,N264*'Annexe 1. Taux de référence'!$T40)</f>
        <v>0</v>
      </c>
      <c r="O1040" s="422">
        <f>IF(O264="",0,O264*'Annexe 1. Taux de référence'!$T40)</f>
        <v>0</v>
      </c>
      <c r="P1040" s="422">
        <f>IF(P264="",0,P264*'Annexe 1. Taux de référence'!$T40)</f>
        <v>0</v>
      </c>
      <c r="Q1040" s="423">
        <f>IF(Q264="",0,Q264*'Annexe 1. Taux de référence'!$T40)</f>
        <v>0</v>
      </c>
      <c r="R1040" s="419">
        <f>IF(R264="",0,R264*'Annexe 1. Taux de référence'!$U40)</f>
        <v>0</v>
      </c>
      <c r="S1040" s="422">
        <f>IF(S264="",0,S264*'Annexe 1. Taux de référence'!$U40)</f>
        <v>0</v>
      </c>
      <c r="T1040" s="422">
        <f>IF(T264="",0,T264*'Annexe 1. Taux de référence'!$U40)</f>
        <v>0</v>
      </c>
      <c r="U1040" s="422">
        <f>IF(U264="",0,U264*'Annexe 1. Taux de référence'!$U40)</f>
        <v>0</v>
      </c>
      <c r="V1040" s="422">
        <f>IF(V264="",0,V264*'Annexe 1. Taux de référence'!$U40)</f>
        <v>0</v>
      </c>
      <c r="W1040" s="422">
        <f>(SUM($N264:$Q264,$W264)-SUM($N1040:$Q1040))*'Annexe 1. Taux de référence'!$U40</f>
        <v>0</v>
      </c>
      <c r="X1040" s="422">
        <f>($R264+$X264-R1040)*'Annexe 1. Taux de référence'!$U40</f>
        <v>0</v>
      </c>
      <c r="Y1040" s="422">
        <f>($S264+$Y264-S1040)*'Annexe 1. Taux de référence'!$U40</f>
        <v>0</v>
      </c>
      <c r="Z1040" s="422">
        <f>($T264-$T1040)*'Annexe 1. Taux de référence'!$U40</f>
        <v>0</v>
      </c>
      <c r="AA1040" s="422">
        <f>($U264-$U1040)*'Annexe 1. Taux de référence'!$U40</f>
        <v>0</v>
      </c>
      <c r="AB1040" s="422">
        <f>($V264-$V1040)*'Annexe 1. Taux de référence'!$U40</f>
        <v>0</v>
      </c>
      <c r="AC1040" s="408">
        <f t="shared" si="325"/>
        <v>0</v>
      </c>
      <c r="AD1040" s="1766"/>
      <c r="AE1040" s="1063"/>
      <c r="AF1040" s="832"/>
    </row>
    <row r="1041" spans="1:32" ht="15" customHeight="1" outlineLevel="1" x14ac:dyDescent="0.2">
      <c r="A1041" s="11">
        <v>359</v>
      </c>
      <c r="B1041" s="300"/>
      <c r="C1041" s="319"/>
      <c r="D1041" s="319"/>
      <c r="E1041" s="320"/>
      <c r="F1041" s="915" t="s">
        <v>503</v>
      </c>
      <c r="G1041" s="916"/>
      <c r="H1041" s="916"/>
      <c r="I1041" s="916"/>
      <c r="J1041" s="916"/>
      <c r="K1041" s="916"/>
      <c r="L1041" s="917"/>
      <c r="M1041" s="408">
        <f t="shared" si="330"/>
        <v>0</v>
      </c>
      <c r="N1041" s="419">
        <f>IF(N265="",0,N265*'Annexe 1. Taux de référence'!$T41)</f>
        <v>0</v>
      </c>
      <c r="O1041" s="422">
        <f>IF(O265="",0,O265*'Annexe 1. Taux de référence'!$T41)</f>
        <v>0</v>
      </c>
      <c r="P1041" s="422">
        <f>IF(P265="",0,P265*'Annexe 1. Taux de référence'!$T41)</f>
        <v>0</v>
      </c>
      <c r="Q1041" s="423">
        <f>IF(Q265="",0,Q265*'Annexe 1. Taux de référence'!$T41)</f>
        <v>0</v>
      </c>
      <c r="R1041" s="420">
        <f>IF(R265="",0,R265*'Annexe 1. Taux de référence'!$U41)</f>
        <v>0</v>
      </c>
      <c r="S1041" s="422">
        <f>IF(S265="",0,S265*'Annexe 1. Taux de référence'!$U41)</f>
        <v>0</v>
      </c>
      <c r="T1041" s="422">
        <f>IF(T265="",0,T265*'Annexe 1. Taux de référence'!$U41)</f>
        <v>0</v>
      </c>
      <c r="U1041" s="422">
        <f>IF(U265="",0,U265*'Annexe 1. Taux de référence'!$U41)</f>
        <v>0</v>
      </c>
      <c r="V1041" s="422">
        <f>IF(V265="",0,V265*'Annexe 1. Taux de référence'!$U41)</f>
        <v>0</v>
      </c>
      <c r="W1041" s="422">
        <f>IF(W265="",0,W265*'Annexe 1. Taux de référence'!$U41)</f>
        <v>0</v>
      </c>
      <c r="X1041" s="422">
        <f>IF(X265="",0,X265*'Annexe 1. Taux de référence'!$U41)</f>
        <v>0</v>
      </c>
      <c r="Y1041" s="422">
        <f>IF(Y265="",0,Y265*'Annexe 1. Taux de référence'!$U41)</f>
        <v>0</v>
      </c>
      <c r="Z1041" s="422">
        <f>IF(Z265="",0,Z265*'Annexe 1. Taux de référence'!$U41)</f>
        <v>0</v>
      </c>
      <c r="AA1041" s="422">
        <f>IF(AA265="",0,AA265*'Annexe 1. Taux de référence'!$U41)</f>
        <v>0</v>
      </c>
      <c r="AB1041" s="421">
        <f>IF(AB265="",0,AB265*'Annexe 1. Taux de référence'!$U41)</f>
        <v>0</v>
      </c>
      <c r="AC1041" s="408">
        <f t="shared" si="325"/>
        <v>0</v>
      </c>
      <c r="AD1041" s="1766"/>
      <c r="AE1041" s="1063"/>
      <c r="AF1041" s="832"/>
    </row>
    <row r="1042" spans="1:32" ht="15" customHeight="1" outlineLevel="1" x14ac:dyDescent="0.2">
      <c r="A1042" s="11">
        <v>360</v>
      </c>
      <c r="B1042" s="300"/>
      <c r="C1042" s="263"/>
      <c r="D1042" s="263"/>
      <c r="E1042" s="264"/>
      <c r="F1042" s="859" t="s">
        <v>504</v>
      </c>
      <c r="G1042" s="860"/>
      <c r="H1042" s="860"/>
      <c r="I1042" s="860"/>
      <c r="J1042" s="860"/>
      <c r="K1042" s="860"/>
      <c r="L1042" s="861"/>
      <c r="M1042" s="408">
        <f t="shared" si="330"/>
        <v>0</v>
      </c>
      <c r="N1042" s="419">
        <f>IF(N266="",0,N266*'Annexe 1. Taux de référence'!$T42)</f>
        <v>0</v>
      </c>
      <c r="O1042" s="422">
        <f>IF(O266="",0,O266*'Annexe 1. Taux de référence'!$T42)</f>
        <v>0</v>
      </c>
      <c r="P1042" s="422">
        <f>IF(P266="",0,P266*'Annexe 1. Taux de référence'!$T42)</f>
        <v>0</v>
      </c>
      <c r="Q1042" s="423">
        <f>IF(Q266="",0,Q266*'Annexe 1. Taux de référence'!$T42)</f>
        <v>0</v>
      </c>
      <c r="R1042" s="420">
        <f>IF(R266="",0,R266*'Annexe 1. Taux de référence'!$U42)</f>
        <v>0</v>
      </c>
      <c r="S1042" s="422">
        <f>IF(S266="",0,S266*'Annexe 1. Taux de référence'!$U42)</f>
        <v>0</v>
      </c>
      <c r="T1042" s="422">
        <f>IF(T266="",0,T266*'Annexe 1. Taux de référence'!$U42)</f>
        <v>0</v>
      </c>
      <c r="U1042" s="422">
        <f>IF(U266="",0,U266*'Annexe 1. Taux de référence'!$U42)</f>
        <v>0</v>
      </c>
      <c r="V1042" s="422">
        <f>IF(V266="",0,V266*'Annexe 1. Taux de référence'!$U42)</f>
        <v>0</v>
      </c>
      <c r="W1042" s="422">
        <f>IF(W266="",0,W266*'Annexe 1. Taux de référence'!$U42)</f>
        <v>0</v>
      </c>
      <c r="X1042" s="422">
        <f>IF(X266="",0,X266*'Annexe 1. Taux de référence'!$U42)</f>
        <v>0</v>
      </c>
      <c r="Y1042" s="422">
        <f>IF(Y266="",0,Y266*'Annexe 1. Taux de référence'!$U42)</f>
        <v>0</v>
      </c>
      <c r="Z1042" s="422">
        <f>IF(Z266="",0,Z266*'Annexe 1. Taux de référence'!$U42)</f>
        <v>0</v>
      </c>
      <c r="AA1042" s="422">
        <f>IF(AA266="",0,AA266*'Annexe 1. Taux de référence'!$U42)</f>
        <v>0</v>
      </c>
      <c r="AB1042" s="421">
        <f>IF(AB266="",0,AB266*'Annexe 1. Taux de référence'!$U42)</f>
        <v>0</v>
      </c>
      <c r="AC1042" s="408">
        <f t="shared" si="325"/>
        <v>0</v>
      </c>
      <c r="AD1042" s="1766"/>
      <c r="AE1042" s="1063"/>
      <c r="AF1042" s="832"/>
    </row>
    <row r="1043" spans="1:32" ht="15" customHeight="1" outlineLevel="1" x14ac:dyDescent="0.2">
      <c r="A1043" s="11">
        <v>361</v>
      </c>
      <c r="B1043" s="300"/>
      <c r="C1043" s="263"/>
      <c r="D1043" s="271"/>
      <c r="E1043" s="853" t="s">
        <v>505</v>
      </c>
      <c r="F1043" s="854"/>
      <c r="G1043" s="854"/>
      <c r="H1043" s="854"/>
      <c r="I1043" s="854"/>
      <c r="J1043" s="854"/>
      <c r="K1043" s="854"/>
      <c r="L1043" s="855"/>
      <c r="M1043" s="407">
        <f>SUBTOTAL(9,M1044:M1049)</f>
        <v>0</v>
      </c>
      <c r="N1043" s="410">
        <f t="shared" ref="N1043:AC1043" si="331">SUBTOTAL(9,N1044:N1049)</f>
        <v>0</v>
      </c>
      <c r="O1043" s="414">
        <f t="shared" si="331"/>
        <v>0</v>
      </c>
      <c r="P1043" s="413">
        <f t="shared" si="331"/>
        <v>0</v>
      </c>
      <c r="Q1043" s="415">
        <f t="shared" si="331"/>
        <v>0</v>
      </c>
      <c r="R1043" s="410">
        <f t="shared" si="331"/>
        <v>0</v>
      </c>
      <c r="S1043" s="414">
        <f t="shared" si="331"/>
        <v>0</v>
      </c>
      <c r="T1043" s="413">
        <f t="shared" si="331"/>
        <v>0</v>
      </c>
      <c r="U1043" s="413">
        <f t="shared" si="331"/>
        <v>0</v>
      </c>
      <c r="V1043" s="413">
        <f t="shared" si="331"/>
        <v>0</v>
      </c>
      <c r="W1043" s="413">
        <f t="shared" si="331"/>
        <v>0</v>
      </c>
      <c r="X1043" s="413">
        <f t="shared" si="331"/>
        <v>0</v>
      </c>
      <c r="Y1043" s="413">
        <f t="shared" si="331"/>
        <v>0</v>
      </c>
      <c r="Z1043" s="413">
        <f t="shared" si="331"/>
        <v>0</v>
      </c>
      <c r="AA1043" s="413">
        <f t="shared" si="331"/>
        <v>0</v>
      </c>
      <c r="AB1043" s="411">
        <f t="shared" si="331"/>
        <v>0</v>
      </c>
      <c r="AC1043" s="415">
        <f t="shared" si="331"/>
        <v>0</v>
      </c>
      <c r="AD1043" s="1766"/>
      <c r="AE1043" s="1063"/>
      <c r="AF1043" s="832"/>
    </row>
    <row r="1044" spans="1:32" ht="15" customHeight="1" outlineLevel="1" x14ac:dyDescent="0.2">
      <c r="A1044" s="11">
        <v>362</v>
      </c>
      <c r="B1044" s="300"/>
      <c r="C1044" s="319"/>
      <c r="D1044" s="319"/>
      <c r="E1044" s="320"/>
      <c r="F1044" s="856" t="s">
        <v>506</v>
      </c>
      <c r="G1044" s="857"/>
      <c r="H1044" s="857"/>
      <c r="I1044" s="857"/>
      <c r="J1044" s="857"/>
      <c r="K1044" s="857"/>
      <c r="L1044" s="858"/>
      <c r="M1044" s="408">
        <f t="shared" ref="M1044:M1049" si="332">M268</f>
        <v>0</v>
      </c>
      <c r="N1044" s="419">
        <f>IF(N268="",0,N268*'Annexe 1. Taux de référence'!$T44)</f>
        <v>0</v>
      </c>
      <c r="O1044" s="422">
        <f>IF(O268="",0,O268*'Annexe 1. Taux de référence'!$T44)</f>
        <v>0</v>
      </c>
      <c r="P1044" s="422">
        <f>IF(P268="",0,P268*'Annexe 1. Taux de référence'!$T44)</f>
        <v>0</v>
      </c>
      <c r="Q1044" s="423">
        <f>IF(Q268="",0,Q268*'Annexe 1. Taux de référence'!$T44)</f>
        <v>0</v>
      </c>
      <c r="R1044" s="419">
        <f>(SUM($N268:$R268)-SUM($N1044:Q1044))*'Annexe 1. Taux de référence'!$U44</f>
        <v>0</v>
      </c>
      <c r="S1044" s="421">
        <f>(SUM($N268:$R268)-SUM($N1044:R1044))*'Annexe 1. Taux de référence'!$U44</f>
        <v>0</v>
      </c>
      <c r="T1044" s="421">
        <f>(SUM($N268:$R268)-SUM($N1044:S1044))*'Annexe 1. Taux de référence'!$U44</f>
        <v>0</v>
      </c>
      <c r="U1044" s="421">
        <f>(SUM($N268:$R268)-SUM($N1044:T1044))*'Annexe 1. Taux de référence'!$U44</f>
        <v>0</v>
      </c>
      <c r="V1044" s="421">
        <f>(SUM($N268:$R268)-SUM($N1044:U1044))*'Annexe 1. Taux de référence'!$U44</f>
        <v>0</v>
      </c>
      <c r="W1044" s="421">
        <f>(SUM($N268:$R268)-SUM($N1044:V1044))*'Annexe 1. Taux de référence'!$U44</f>
        <v>0</v>
      </c>
      <c r="X1044" s="422">
        <f>(SUM($N268:$R268)-SUM($N1044:W1044))*'Annexe 1. Taux de référence'!$U44</f>
        <v>0</v>
      </c>
      <c r="Y1044" s="421">
        <f>(SUM($N268:$R268)-SUM($N1044:X1044))*'Annexe 1. Taux de référence'!$U44</f>
        <v>0</v>
      </c>
      <c r="Z1044" s="421">
        <f>(SUM($N268:$R268)-SUM($N1044:Y1044))*'Annexe 1. Taux de référence'!$U44</f>
        <v>0</v>
      </c>
      <c r="AA1044" s="421">
        <f>(SUM($N268:$R268)-SUM($N1044:Z1044))*'Annexe 1. Taux de référence'!$U44</f>
        <v>0</v>
      </c>
      <c r="AB1044" s="421">
        <f>(SUM($N268:$R268)-SUM($N1044:AA1044))*'Annexe 1. Taux de référence'!$U44</f>
        <v>0</v>
      </c>
      <c r="AC1044" s="408">
        <f t="shared" si="325"/>
        <v>0</v>
      </c>
      <c r="AD1044" s="1766"/>
      <c r="AE1044" s="1063"/>
      <c r="AF1044" s="832"/>
    </row>
    <row r="1045" spans="1:32" ht="15" customHeight="1" outlineLevel="1" x14ac:dyDescent="0.2">
      <c r="A1045" s="11">
        <v>363</v>
      </c>
      <c r="B1045" s="300"/>
      <c r="C1045" s="319"/>
      <c r="D1045" s="319"/>
      <c r="E1045" s="320"/>
      <c r="F1045" s="915" t="s">
        <v>507</v>
      </c>
      <c r="G1045" s="916"/>
      <c r="H1045" s="916"/>
      <c r="I1045" s="916"/>
      <c r="J1045" s="916"/>
      <c r="K1045" s="916"/>
      <c r="L1045" s="917"/>
      <c r="M1045" s="408">
        <f t="shared" si="332"/>
        <v>0</v>
      </c>
      <c r="N1045" s="419">
        <f>IF(N269="",0,N269*'Annexe 1. Taux de référence'!$T45)</f>
        <v>0</v>
      </c>
      <c r="O1045" s="422">
        <f>IF(O269="",0,O269*'Annexe 1. Taux de référence'!$T45)</f>
        <v>0</v>
      </c>
      <c r="P1045" s="422">
        <f>IF(P269="",0,P269*'Annexe 1. Taux de référence'!$T45)</f>
        <v>0</v>
      </c>
      <c r="Q1045" s="423">
        <f>IF(Q269="",0,Q269*'Annexe 1. Taux de référence'!$T45)</f>
        <v>0</v>
      </c>
      <c r="R1045" s="419">
        <f>IF(R269="",0,R269*'Annexe 1. Taux de référence'!$U45)</f>
        <v>0</v>
      </c>
      <c r="S1045" s="422">
        <f>IF(S269="",0,S269*'Annexe 1. Taux de référence'!$U45)</f>
        <v>0</v>
      </c>
      <c r="T1045" s="422">
        <f>($R269-$R1045)*'Annexe 1. Taux de référence'!$U45</f>
        <v>0</v>
      </c>
      <c r="U1045" s="422">
        <f>(SUM($N269:$Q269,$S269)-SUM($N1045:Q1045)-S1045)*'Annexe 1. Taux de référence'!$U45</f>
        <v>0</v>
      </c>
      <c r="V1045" s="422">
        <f>($R269-$R1045-T1045)*'Annexe 1. Taux de référence'!$U45</f>
        <v>0</v>
      </c>
      <c r="W1045" s="422">
        <f>(SUM($N269:$Q269,$S269)-SUM($N1045:$Q1045)-$S1045-$U1045)*'Annexe 1. Taux de référence'!$U45</f>
        <v>0</v>
      </c>
      <c r="X1045" s="422">
        <f>($R269-$R1045-$T1045-$V1045)*'Annexe 1. Taux de référence'!$U45</f>
        <v>0</v>
      </c>
      <c r="Y1045" s="422">
        <f>(SUM($N269:$Q269,$S269)-SUM($N1045:Q1045)-$S1045-$U1045-$W1045)*'Annexe 1. Taux de référence'!$U45</f>
        <v>0</v>
      </c>
      <c r="Z1045" s="422">
        <f>($R269-$R1045-$T1045-$V1045-$X1045)*'Annexe 1. Taux de référence'!$U45</f>
        <v>0</v>
      </c>
      <c r="AA1045" s="422">
        <f>(SUM($N269:$Q269,$S269)-SUM($N1045:Q1045)-$S1045-$U1045-$W1045-$Y1045)*'Annexe 1. Taux de référence'!$U45</f>
        <v>0</v>
      </c>
      <c r="AB1045" s="422">
        <f>($R269-$R1045-$T1045-$V1045-$X1045-$Z1045)*'Annexe 1. Taux de référence'!$U45</f>
        <v>0</v>
      </c>
      <c r="AC1045" s="408">
        <f t="shared" si="325"/>
        <v>0</v>
      </c>
      <c r="AD1045" s="1766"/>
      <c r="AE1045" s="1063"/>
      <c r="AF1045" s="832"/>
    </row>
    <row r="1046" spans="1:32" ht="15" customHeight="1" outlineLevel="1" x14ac:dyDescent="0.2">
      <c r="A1046" s="11">
        <v>364</v>
      </c>
      <c r="B1046" s="300"/>
      <c r="C1046" s="319"/>
      <c r="D1046" s="319"/>
      <c r="E1046" s="320"/>
      <c r="F1046" s="915" t="s">
        <v>508</v>
      </c>
      <c r="G1046" s="916"/>
      <c r="H1046" s="916"/>
      <c r="I1046" s="916"/>
      <c r="J1046" s="916"/>
      <c r="K1046" s="916"/>
      <c r="L1046" s="917"/>
      <c r="M1046" s="408">
        <f t="shared" si="332"/>
        <v>0</v>
      </c>
      <c r="N1046" s="419">
        <f>IF(N270="",0,N270*'Annexe 1. Taux de référence'!$T46)</f>
        <v>0</v>
      </c>
      <c r="O1046" s="422">
        <f>IF(O270="",0,O270*'Annexe 1. Taux de référence'!$T46)</f>
        <v>0</v>
      </c>
      <c r="P1046" s="422">
        <f>IF(P270="",0,P270*'Annexe 1. Taux de référence'!$T46)</f>
        <v>0</v>
      </c>
      <c r="Q1046" s="423">
        <f>IF(Q270="",0,Q270*'Annexe 1. Taux de référence'!$T46)</f>
        <v>0</v>
      </c>
      <c r="R1046" s="419">
        <f>IF(R270="",0,R270*'Annexe 1. Taux de référence'!$U46)</f>
        <v>0</v>
      </c>
      <c r="S1046" s="422">
        <f>IF(S270="",0,S270*'Annexe 1. Taux de référence'!$U46)</f>
        <v>0</v>
      </c>
      <c r="T1046" s="422">
        <f>(SUM($N270:$Q270,T270)-SUM($N1046:Q1046))*'Annexe 1. Taux de référence'!$U46</f>
        <v>0</v>
      </c>
      <c r="U1046" s="422">
        <f>($R270+$U270-R1046)*'Annexe 1. Taux de référence'!$U46</f>
        <v>0</v>
      </c>
      <c r="V1046" s="422">
        <f>($S270-$S1046)*'Annexe 1. Taux de référence'!$U46</f>
        <v>0</v>
      </c>
      <c r="W1046" s="422">
        <f>(SUM($N270:$Q270,$T270)-SUM($N1046:$Q1046)-$T1046)*'Annexe 1. Taux de référence'!$U46</f>
        <v>0</v>
      </c>
      <c r="X1046" s="422">
        <f>($R270+$U270-$R1046-$U1046)*'Annexe 1. Taux de référence'!$U46</f>
        <v>0</v>
      </c>
      <c r="Y1046" s="422">
        <f>($S270-$S1046-V1046)*'Annexe 1. Taux de référence'!$U46</f>
        <v>0</v>
      </c>
      <c r="Z1046" s="422">
        <f>(SUM($N270:$Q270,$T270)-SUM($N1046:Q1046)-$T1046-$W1046)*'Annexe 1. Taux de référence'!$U46</f>
        <v>0</v>
      </c>
      <c r="AA1046" s="422">
        <f>($R270+$U270-$R1046-$U1046-$X1046)*'Annexe 1. Taux de référence'!$U46</f>
        <v>0</v>
      </c>
      <c r="AB1046" s="422">
        <f>($S270-$S1046-V1046-Y1046)*'Annexe 1. Taux de référence'!$U46</f>
        <v>0</v>
      </c>
      <c r="AC1046" s="408">
        <f t="shared" si="325"/>
        <v>0</v>
      </c>
      <c r="AD1046" s="1766"/>
      <c r="AE1046" s="1063"/>
      <c r="AF1046" s="832"/>
    </row>
    <row r="1047" spans="1:32" ht="15" customHeight="1" outlineLevel="1" x14ac:dyDescent="0.2">
      <c r="A1047" s="11">
        <v>365</v>
      </c>
      <c r="B1047" s="300"/>
      <c r="C1047" s="319"/>
      <c r="D1047" s="319"/>
      <c r="E1047" s="320"/>
      <c r="F1047" s="915" t="s">
        <v>509</v>
      </c>
      <c r="G1047" s="916"/>
      <c r="H1047" s="916"/>
      <c r="I1047" s="916"/>
      <c r="J1047" s="916"/>
      <c r="K1047" s="916"/>
      <c r="L1047" s="917"/>
      <c r="M1047" s="408">
        <f t="shared" si="332"/>
        <v>0</v>
      </c>
      <c r="N1047" s="419">
        <f>IF(N271="",0,N271*'Annexe 1. Taux de référence'!$T47)</f>
        <v>0</v>
      </c>
      <c r="O1047" s="422">
        <f>IF(O271="",0,O271*'Annexe 1. Taux de référence'!$T47)</f>
        <v>0</v>
      </c>
      <c r="P1047" s="422">
        <f>IF(P271="",0,P271*'Annexe 1. Taux de référence'!$T47)</f>
        <v>0</v>
      </c>
      <c r="Q1047" s="423">
        <f>IF(Q271="",0,Q271*'Annexe 1. Taux de référence'!$T47)</f>
        <v>0</v>
      </c>
      <c r="R1047" s="419">
        <f>IF(R271="",0,R271*'Annexe 1. Taux de référence'!$U47)</f>
        <v>0</v>
      </c>
      <c r="S1047" s="422">
        <f>IF(S271="",0,S271*'Annexe 1. Taux de référence'!$U47)</f>
        <v>0</v>
      </c>
      <c r="T1047" s="422">
        <f>IF(T271="",0,T271*'Annexe 1. Taux de référence'!$U47)</f>
        <v>0</v>
      </c>
      <c r="U1047" s="422">
        <f>IF(U271="",0,U271*'Annexe 1. Taux de référence'!$U47)</f>
        <v>0</v>
      </c>
      <c r="V1047" s="422">
        <f>IF(V271="",0,V271*'Annexe 1. Taux de référence'!$U47)</f>
        <v>0</v>
      </c>
      <c r="W1047" s="422">
        <f>(SUM($N271:$Q271,$W271)-SUM($N1047:$Q1047))*'Annexe 1. Taux de référence'!$U47</f>
        <v>0</v>
      </c>
      <c r="X1047" s="422">
        <f>($R271+$X271-R1047)*'Annexe 1. Taux de référence'!$U47</f>
        <v>0</v>
      </c>
      <c r="Y1047" s="422">
        <f>($S271+$Y271-S1047)*'Annexe 1. Taux de référence'!$U47</f>
        <v>0</v>
      </c>
      <c r="Z1047" s="422">
        <f>($T271-$T1047)*'Annexe 1. Taux de référence'!$U47</f>
        <v>0</v>
      </c>
      <c r="AA1047" s="422">
        <f>($U271-$U1047)*'Annexe 1. Taux de référence'!$U47</f>
        <v>0</v>
      </c>
      <c r="AB1047" s="422">
        <f>($V271-$V1047)*'Annexe 1. Taux de référence'!$U47</f>
        <v>0</v>
      </c>
      <c r="AC1047" s="408">
        <f t="shared" si="325"/>
        <v>0</v>
      </c>
      <c r="AD1047" s="1766"/>
      <c r="AE1047" s="1063"/>
      <c r="AF1047" s="832"/>
    </row>
    <row r="1048" spans="1:32" ht="15" customHeight="1" outlineLevel="1" x14ac:dyDescent="0.2">
      <c r="A1048" s="11">
        <v>366</v>
      </c>
      <c r="B1048" s="300"/>
      <c r="C1048" s="319"/>
      <c r="D1048" s="319"/>
      <c r="E1048" s="320"/>
      <c r="F1048" s="915" t="s">
        <v>510</v>
      </c>
      <c r="G1048" s="916"/>
      <c r="H1048" s="916"/>
      <c r="I1048" s="916"/>
      <c r="J1048" s="916"/>
      <c r="K1048" s="916"/>
      <c r="L1048" s="917"/>
      <c r="M1048" s="408">
        <f t="shared" si="332"/>
        <v>0</v>
      </c>
      <c r="N1048" s="419">
        <f>IF(N272="",0,N272*'Annexe 1. Taux de référence'!$T48)</f>
        <v>0</v>
      </c>
      <c r="O1048" s="422">
        <f>IF(O272="",0,O272*'Annexe 1. Taux de référence'!$T48)</f>
        <v>0</v>
      </c>
      <c r="P1048" s="422">
        <f>IF(P272="",0,P272*'Annexe 1. Taux de référence'!$T48)</f>
        <v>0</v>
      </c>
      <c r="Q1048" s="423">
        <f>IF(Q272="",0,Q272*'Annexe 1. Taux de référence'!$T48)</f>
        <v>0</v>
      </c>
      <c r="R1048" s="419">
        <f>IF(R272="",0,R272*'Annexe 1. Taux de référence'!$U48)</f>
        <v>0</v>
      </c>
      <c r="S1048" s="422">
        <f>IF(S272="",0,S272*'Annexe 1. Taux de référence'!$U48)</f>
        <v>0</v>
      </c>
      <c r="T1048" s="422">
        <f>IF(T272="",0,T272*'Annexe 1. Taux de référence'!$U48)</f>
        <v>0</v>
      </c>
      <c r="U1048" s="422">
        <f>IF(U272="",0,U272*'Annexe 1. Taux de référence'!$U48)</f>
        <v>0</v>
      </c>
      <c r="V1048" s="422">
        <f>IF(V272="",0,V272*'Annexe 1. Taux de référence'!$U48)</f>
        <v>0</v>
      </c>
      <c r="W1048" s="422">
        <f>(SUM($N272:$Q272,$W272)-SUM($N1048:$Q1048))*'Annexe 1. Taux de référence'!$U48</f>
        <v>0</v>
      </c>
      <c r="X1048" s="422">
        <f>($R272+$X272-R1048)*'Annexe 1. Taux de référence'!$U48</f>
        <v>0</v>
      </c>
      <c r="Y1048" s="422">
        <f>($S272+$Y272-S1048)*'Annexe 1. Taux de référence'!$U48</f>
        <v>0</v>
      </c>
      <c r="Z1048" s="422">
        <f>($T272-$T1048)*'Annexe 1. Taux de référence'!$U48</f>
        <v>0</v>
      </c>
      <c r="AA1048" s="422">
        <f>($U272-$U1048)*'Annexe 1. Taux de référence'!$U48</f>
        <v>0</v>
      </c>
      <c r="AB1048" s="422">
        <f>($V272-$V1048)*'Annexe 1. Taux de référence'!$U48</f>
        <v>0</v>
      </c>
      <c r="AC1048" s="408">
        <f t="shared" si="325"/>
        <v>0</v>
      </c>
      <c r="AD1048" s="1766"/>
      <c r="AE1048" s="1063"/>
      <c r="AF1048" s="832"/>
    </row>
    <row r="1049" spans="1:32" ht="15" customHeight="1" outlineLevel="1" x14ac:dyDescent="0.2">
      <c r="A1049" s="11">
        <v>367</v>
      </c>
      <c r="B1049" s="300"/>
      <c r="C1049" s="263"/>
      <c r="D1049" s="263"/>
      <c r="E1049" s="264"/>
      <c r="F1049" s="859" t="s">
        <v>511</v>
      </c>
      <c r="G1049" s="860"/>
      <c r="H1049" s="860"/>
      <c r="I1049" s="860"/>
      <c r="J1049" s="860"/>
      <c r="K1049" s="860"/>
      <c r="L1049" s="861"/>
      <c r="M1049" s="408">
        <f t="shared" si="332"/>
        <v>0</v>
      </c>
      <c r="N1049" s="419">
        <f>IF(N273="",0,N273*'Annexe 1. Taux de référence'!$T49)</f>
        <v>0</v>
      </c>
      <c r="O1049" s="422">
        <f>IF(O273="",0,O273*'Annexe 1. Taux de référence'!$T49)</f>
        <v>0</v>
      </c>
      <c r="P1049" s="422">
        <f>IF(P273="",0,P273*'Annexe 1. Taux de référence'!$T49)</f>
        <v>0</v>
      </c>
      <c r="Q1049" s="423">
        <f>IF(Q273="",0,Q273*'Annexe 1. Taux de référence'!$T49)</f>
        <v>0</v>
      </c>
      <c r="R1049" s="419">
        <f>IF(R273="",0,R273*'Annexe 1. Taux de référence'!$U49)</f>
        <v>0</v>
      </c>
      <c r="S1049" s="422">
        <f>IF(S273="",0,S273*'Annexe 1. Taux de référence'!$U49)</f>
        <v>0</v>
      </c>
      <c r="T1049" s="422">
        <f>IF(T273="",0,T273*'Annexe 1. Taux de référence'!$U49)</f>
        <v>0</v>
      </c>
      <c r="U1049" s="422">
        <f>IF(U273="",0,U273*'Annexe 1. Taux de référence'!$U49)</f>
        <v>0</v>
      </c>
      <c r="V1049" s="422">
        <f>IF(V273="",0,V273*'Annexe 1. Taux de référence'!$U49)</f>
        <v>0</v>
      </c>
      <c r="W1049" s="422">
        <f>(SUM($N273:$Q273,$W273)-SUM($N1049:$Q1049))*'Annexe 1. Taux de référence'!$U49</f>
        <v>0</v>
      </c>
      <c r="X1049" s="422">
        <f>($R273+$X273-R1049)*'Annexe 1. Taux de référence'!$U49</f>
        <v>0</v>
      </c>
      <c r="Y1049" s="422">
        <f>($S273+$Y273-S1049)*'Annexe 1. Taux de référence'!$U49</f>
        <v>0</v>
      </c>
      <c r="Z1049" s="422">
        <f>($T273-$T1049)*'Annexe 1. Taux de référence'!$U49</f>
        <v>0</v>
      </c>
      <c r="AA1049" s="422">
        <f>($U273-$U1049)*'Annexe 1. Taux de référence'!$U49</f>
        <v>0</v>
      </c>
      <c r="AB1049" s="422">
        <f>($V273-$V1049)*'Annexe 1. Taux de référence'!$U49</f>
        <v>0</v>
      </c>
      <c r="AC1049" s="408">
        <f t="shared" si="325"/>
        <v>0</v>
      </c>
      <c r="AD1049" s="1766"/>
      <c r="AE1049" s="1063"/>
      <c r="AF1049" s="832"/>
    </row>
    <row r="1050" spans="1:32" ht="15" customHeight="1" outlineLevel="1" x14ac:dyDescent="0.2">
      <c r="A1050" s="11">
        <v>368</v>
      </c>
      <c r="B1050" s="300"/>
      <c r="C1050" s="263"/>
      <c r="D1050" s="271"/>
      <c r="E1050" s="853" t="s">
        <v>512</v>
      </c>
      <c r="F1050" s="854"/>
      <c r="G1050" s="854"/>
      <c r="H1050" s="854"/>
      <c r="I1050" s="854"/>
      <c r="J1050" s="854"/>
      <c r="K1050" s="854"/>
      <c r="L1050" s="855"/>
      <c r="M1050" s="407">
        <f>SUBTOTAL(9,M1051:M1056)</f>
        <v>0</v>
      </c>
      <c r="N1050" s="410">
        <f t="shared" ref="N1050:AC1050" si="333">SUBTOTAL(9,N1051:N1056)</f>
        <v>0</v>
      </c>
      <c r="O1050" s="414">
        <f t="shared" si="333"/>
        <v>0</v>
      </c>
      <c r="P1050" s="413">
        <f t="shared" si="333"/>
        <v>0</v>
      </c>
      <c r="Q1050" s="415">
        <f t="shared" si="333"/>
        <v>0</v>
      </c>
      <c r="R1050" s="410">
        <f t="shared" si="333"/>
        <v>0</v>
      </c>
      <c r="S1050" s="414">
        <f t="shared" si="333"/>
        <v>0</v>
      </c>
      <c r="T1050" s="413">
        <f t="shared" si="333"/>
        <v>0</v>
      </c>
      <c r="U1050" s="413">
        <f t="shared" si="333"/>
        <v>0</v>
      </c>
      <c r="V1050" s="413">
        <f t="shared" si="333"/>
        <v>0</v>
      </c>
      <c r="W1050" s="413">
        <f t="shared" si="333"/>
        <v>0</v>
      </c>
      <c r="X1050" s="413">
        <f t="shared" si="333"/>
        <v>0</v>
      </c>
      <c r="Y1050" s="413">
        <f t="shared" si="333"/>
        <v>0</v>
      </c>
      <c r="Z1050" s="413">
        <f t="shared" si="333"/>
        <v>0</v>
      </c>
      <c r="AA1050" s="413">
        <f t="shared" si="333"/>
        <v>0</v>
      </c>
      <c r="AB1050" s="411">
        <f t="shared" si="333"/>
        <v>0</v>
      </c>
      <c r="AC1050" s="415">
        <f t="shared" si="333"/>
        <v>0</v>
      </c>
      <c r="AD1050" s="1766"/>
      <c r="AE1050" s="1063"/>
      <c r="AF1050" s="832"/>
    </row>
    <row r="1051" spans="1:32" ht="15" customHeight="1" outlineLevel="1" x14ac:dyDescent="0.2">
      <c r="A1051" s="11">
        <v>369</v>
      </c>
      <c r="B1051" s="300"/>
      <c r="C1051" s="319"/>
      <c r="D1051" s="319"/>
      <c r="E1051" s="320"/>
      <c r="F1051" s="856" t="s">
        <v>513</v>
      </c>
      <c r="G1051" s="857"/>
      <c r="H1051" s="857"/>
      <c r="I1051" s="857"/>
      <c r="J1051" s="857"/>
      <c r="K1051" s="857"/>
      <c r="L1051" s="858"/>
      <c r="M1051" s="408">
        <f t="shared" ref="M1051:M1056" si="334">M275</f>
        <v>0</v>
      </c>
      <c r="N1051" s="419">
        <f>IF(N275="",0,N275*'Annexe 1. Taux de référence'!$T51)</f>
        <v>0</v>
      </c>
      <c r="O1051" s="422">
        <f>IF(O275="",0,O275*'Annexe 1. Taux de référence'!$T51)</f>
        <v>0</v>
      </c>
      <c r="P1051" s="422">
        <f>IF(P275="",0,P275*'Annexe 1. Taux de référence'!$T51)</f>
        <v>0</v>
      </c>
      <c r="Q1051" s="423">
        <f>IF(Q275="",0,Q275*'Annexe 1. Taux de référence'!$T51)</f>
        <v>0</v>
      </c>
      <c r="R1051" s="419">
        <f>(SUM($N275:$R275)-SUM($N1051:Q1051))*'Annexe 1. Taux de référence'!$U51</f>
        <v>0</v>
      </c>
      <c r="S1051" s="421">
        <f>(SUM($N275:$R275)-SUM($N1051:R1051))*'Annexe 1. Taux de référence'!$U51</f>
        <v>0</v>
      </c>
      <c r="T1051" s="421">
        <f>(SUM($N275:$R275)-SUM($N1051:S1051))*'Annexe 1. Taux de référence'!$U51</f>
        <v>0</v>
      </c>
      <c r="U1051" s="421">
        <f>(SUM($N275:$R275)-SUM($N1051:T1051))*'Annexe 1. Taux de référence'!$U51</f>
        <v>0</v>
      </c>
      <c r="V1051" s="421">
        <f>(SUM($N275:$R275)-SUM($N1051:U1051))*'Annexe 1. Taux de référence'!$U51</f>
        <v>0</v>
      </c>
      <c r="W1051" s="421">
        <f>(SUM($N275:$R275)-SUM($N1051:V1051))*'Annexe 1. Taux de référence'!$U51</f>
        <v>0</v>
      </c>
      <c r="X1051" s="422">
        <f>(SUM($N275:$R275)-SUM($N1051:W1051))*'Annexe 1. Taux de référence'!$U51</f>
        <v>0</v>
      </c>
      <c r="Y1051" s="421">
        <f>(SUM($N275:$R275)-SUM($N1051:X1051))*'Annexe 1. Taux de référence'!$U51</f>
        <v>0</v>
      </c>
      <c r="Z1051" s="421">
        <f>(SUM($N275:$R275)-SUM($N1051:Y1051))*'Annexe 1. Taux de référence'!$U51</f>
        <v>0</v>
      </c>
      <c r="AA1051" s="421">
        <f>(SUM($N275:$R275)-SUM($N1051:Z1051))*'Annexe 1. Taux de référence'!$U51</f>
        <v>0</v>
      </c>
      <c r="AB1051" s="421">
        <f>(SUM($N275:$R275)-SUM($N1051:AA1051))*'Annexe 1. Taux de référence'!$U51</f>
        <v>0</v>
      </c>
      <c r="AC1051" s="408">
        <f t="shared" si="325"/>
        <v>0</v>
      </c>
      <c r="AD1051" s="1766"/>
      <c r="AE1051" s="1063"/>
      <c r="AF1051" s="832"/>
    </row>
    <row r="1052" spans="1:32" ht="15" customHeight="1" outlineLevel="1" x14ac:dyDescent="0.2">
      <c r="A1052" s="11">
        <v>370</v>
      </c>
      <c r="B1052" s="300"/>
      <c r="C1052" s="319"/>
      <c r="D1052" s="319"/>
      <c r="E1052" s="320"/>
      <c r="F1052" s="915" t="s">
        <v>514</v>
      </c>
      <c r="G1052" s="916"/>
      <c r="H1052" s="916"/>
      <c r="I1052" s="916"/>
      <c r="J1052" s="916"/>
      <c r="K1052" s="916"/>
      <c r="L1052" s="917"/>
      <c r="M1052" s="408">
        <f t="shared" si="334"/>
        <v>0</v>
      </c>
      <c r="N1052" s="419">
        <f>IF(N276="",0,N276*'Annexe 1. Taux de référence'!$T52)</f>
        <v>0</v>
      </c>
      <c r="O1052" s="422">
        <f>IF(O276="",0,O276*'Annexe 1. Taux de référence'!$T52)</f>
        <v>0</v>
      </c>
      <c r="P1052" s="422">
        <f>IF(P276="",0,P276*'Annexe 1. Taux de référence'!$T52)</f>
        <v>0</v>
      </c>
      <c r="Q1052" s="439">
        <f>IF(Q276="",0,Q276*'Annexe 1. Taux de référence'!$T52)</f>
        <v>0</v>
      </c>
      <c r="R1052" s="419">
        <f>IF(R276="",0,R276*'Annexe 1. Taux de référence'!$U52)</f>
        <v>0</v>
      </c>
      <c r="S1052" s="440">
        <f>(SUM($N276:$Q276,$S276)-SUM($N1052:O1052))*'Annexe 1. Taux de référence'!$U52</f>
        <v>0</v>
      </c>
      <c r="T1052" s="422">
        <f>($R276-$R1052)*'Annexe 1. Taux de référence'!$U52</f>
        <v>0</v>
      </c>
      <c r="U1052" s="422">
        <f>(SUM($N276:$Q276,$S276)-SUM($N1052:Q1052)-S1052)*'Annexe 1. Taux de référence'!$U52</f>
        <v>0</v>
      </c>
      <c r="V1052" s="422">
        <f>($R276-$R1052-T1052)*'Annexe 1. Taux de référence'!$U52</f>
        <v>0</v>
      </c>
      <c r="W1052" s="422">
        <f>(SUM($N276:$Q276,$S276)-SUM($N1052:$Q1052)-$S1052-$U1052)*'Annexe 1. Taux de référence'!$U52</f>
        <v>0</v>
      </c>
      <c r="X1052" s="422">
        <f>($R276-$R1052-$T1052-$V1052)*'Annexe 1. Taux de référence'!$U52</f>
        <v>0</v>
      </c>
      <c r="Y1052" s="422">
        <f>(SUM($N276:$Q276,$S276)-SUM($N1052:Q1052)-$S1052-$U1052-$W1052)*'Annexe 1. Taux de référence'!$U52</f>
        <v>0</v>
      </c>
      <c r="Z1052" s="422">
        <f>($R276-$R1052-$T1052-$V1052-$X1052)*'Annexe 1. Taux de référence'!$U52</f>
        <v>0</v>
      </c>
      <c r="AA1052" s="422">
        <f>(SUM($N276:$Q276,$S276)-SUM($N1052:Q1052)-$S1052-$U1052-$W1052-$Y1052)*'Annexe 1. Taux de référence'!$U52</f>
        <v>0</v>
      </c>
      <c r="AB1052" s="422">
        <f>($R276-$R1052-$T1052-$V1052-$X1052-$Z1052)*'Annexe 1. Taux de référence'!$U52</f>
        <v>0</v>
      </c>
      <c r="AC1052" s="431">
        <f t="shared" si="325"/>
        <v>0</v>
      </c>
      <c r="AD1052" s="1766"/>
      <c r="AE1052" s="1063"/>
      <c r="AF1052" s="832"/>
    </row>
    <row r="1053" spans="1:32" ht="15" customHeight="1" outlineLevel="1" x14ac:dyDescent="0.2">
      <c r="A1053" s="11">
        <v>371</v>
      </c>
      <c r="B1053" s="300"/>
      <c r="C1053" s="319"/>
      <c r="D1053" s="319"/>
      <c r="E1053" s="320"/>
      <c r="F1053" s="915" t="s">
        <v>515</v>
      </c>
      <c r="G1053" s="916"/>
      <c r="H1053" s="916"/>
      <c r="I1053" s="916"/>
      <c r="J1053" s="916"/>
      <c r="K1053" s="916"/>
      <c r="L1053" s="917"/>
      <c r="M1053" s="408">
        <f t="shared" si="334"/>
        <v>0</v>
      </c>
      <c r="N1053" s="419">
        <f>IF(N277="",0,N277*'Annexe 1. Taux de référence'!$T53)</f>
        <v>0</v>
      </c>
      <c r="O1053" s="422">
        <f>IF(O277="",0,O277*'Annexe 1. Taux de référence'!$T53)</f>
        <v>0</v>
      </c>
      <c r="P1053" s="422">
        <f>IF(P277="",0,P277*'Annexe 1. Taux de référence'!$T53)</f>
        <v>0</v>
      </c>
      <c r="Q1053" s="423">
        <f>IF(Q277="",0,Q277*'Annexe 1. Taux de référence'!$T53)</f>
        <v>0</v>
      </c>
      <c r="R1053" s="419">
        <f>IF(R277="",0,R277*'Annexe 1. Taux de référence'!$U53)</f>
        <v>0</v>
      </c>
      <c r="S1053" s="422">
        <f>IF(S277="",0,S277*'Annexe 1. Taux de référence'!$U53)</f>
        <v>0</v>
      </c>
      <c r="T1053" s="422">
        <f>(SUM($N277:$Q277,T277)-SUM($N1053:Q1053))*'Annexe 1. Taux de référence'!$U53</f>
        <v>0</v>
      </c>
      <c r="U1053" s="422">
        <f>($R277+$U277-R1053)*'Annexe 1. Taux de référence'!$U53</f>
        <v>0</v>
      </c>
      <c r="V1053" s="422">
        <f>($S277-$S1053)*'Annexe 1. Taux de référence'!$U53</f>
        <v>0</v>
      </c>
      <c r="W1053" s="422">
        <f>(SUM($N277:$Q277,$T277)-SUM($N1053:$Q1053)-$T1053)*'Annexe 1. Taux de référence'!$U53</f>
        <v>0</v>
      </c>
      <c r="X1053" s="422">
        <f>($R277+$U277-$R1053-$U1053)*'Annexe 1. Taux de référence'!$U53</f>
        <v>0</v>
      </c>
      <c r="Y1053" s="422">
        <f>($S277-$S1053-V1053)*'Annexe 1. Taux de référence'!$U53</f>
        <v>0</v>
      </c>
      <c r="Z1053" s="422">
        <f>(SUM($N277:$Q277,$T277)-SUM($N1053:Q1053)-$T1053-$W1053)*'Annexe 1. Taux de référence'!$U53</f>
        <v>0</v>
      </c>
      <c r="AA1053" s="422">
        <f>($R277+$U277-$R1053-$U1053-$X1053)*'Annexe 1. Taux de référence'!$U53</f>
        <v>0</v>
      </c>
      <c r="AB1053" s="422">
        <f>($S277-$S1053-V1053-Y1053)*'Annexe 1. Taux de référence'!$U53</f>
        <v>0</v>
      </c>
      <c r="AC1053" s="408">
        <f t="shared" si="325"/>
        <v>0</v>
      </c>
      <c r="AD1053" s="1766"/>
      <c r="AE1053" s="1063"/>
      <c r="AF1053" s="832"/>
    </row>
    <row r="1054" spans="1:32" ht="15" customHeight="1" outlineLevel="1" x14ac:dyDescent="0.2">
      <c r="A1054" s="11">
        <v>372</v>
      </c>
      <c r="B1054" s="300"/>
      <c r="C1054" s="319"/>
      <c r="D1054" s="319"/>
      <c r="E1054" s="320"/>
      <c r="F1054" s="915" t="s">
        <v>516</v>
      </c>
      <c r="G1054" s="916"/>
      <c r="H1054" s="916"/>
      <c r="I1054" s="916"/>
      <c r="J1054" s="916"/>
      <c r="K1054" s="916"/>
      <c r="L1054" s="917"/>
      <c r="M1054" s="408">
        <f t="shared" si="334"/>
        <v>0</v>
      </c>
      <c r="N1054" s="419">
        <f>IF(N278="",0,N278*'Annexe 1. Taux de référence'!$T54)</f>
        <v>0</v>
      </c>
      <c r="O1054" s="422">
        <f>IF(O278="",0,O278*'Annexe 1. Taux de référence'!$T54)</f>
        <v>0</v>
      </c>
      <c r="P1054" s="422">
        <f>IF(P278="",0,P278*'Annexe 1. Taux de référence'!$T54)</f>
        <v>0</v>
      </c>
      <c r="Q1054" s="423">
        <f>IF(Q278="",0,Q278*'Annexe 1. Taux de référence'!$T54)</f>
        <v>0</v>
      </c>
      <c r="R1054" s="419">
        <f>IF(R278="",0,R278*'Annexe 1. Taux de référence'!$U54)</f>
        <v>0</v>
      </c>
      <c r="S1054" s="422">
        <f>IF(S278="",0,S278*'Annexe 1. Taux de référence'!$U54)</f>
        <v>0</v>
      </c>
      <c r="T1054" s="422">
        <f>IF(T278="",0,T278*'Annexe 1. Taux de référence'!$U54)</f>
        <v>0</v>
      </c>
      <c r="U1054" s="422">
        <f>IF(U278="",0,U278*'Annexe 1. Taux de référence'!$U54)</f>
        <v>0</v>
      </c>
      <c r="V1054" s="422">
        <f>IF(V278="",0,V278*'Annexe 1. Taux de référence'!$U54)</f>
        <v>0</v>
      </c>
      <c r="W1054" s="422">
        <f>(SUM($N278:$Q278,$W278)-SUM($N1054:$Q1054))*'Annexe 1. Taux de référence'!$U54</f>
        <v>0</v>
      </c>
      <c r="X1054" s="422">
        <f>($R278+$X278-R1054)*'Annexe 1. Taux de référence'!$U54</f>
        <v>0</v>
      </c>
      <c r="Y1054" s="422">
        <f>($S278+$Y278-S1054)*'Annexe 1. Taux de référence'!$U54</f>
        <v>0</v>
      </c>
      <c r="Z1054" s="422">
        <f>($T278-$T1054)*'Annexe 1. Taux de référence'!$U54</f>
        <v>0</v>
      </c>
      <c r="AA1054" s="422">
        <f>($U278-$U1054)*'Annexe 1. Taux de référence'!$U54</f>
        <v>0</v>
      </c>
      <c r="AB1054" s="422">
        <f>($V278-$V1054)*'Annexe 1. Taux de référence'!$U54</f>
        <v>0</v>
      </c>
      <c r="AC1054" s="408">
        <f t="shared" si="325"/>
        <v>0</v>
      </c>
      <c r="AD1054" s="1766"/>
      <c r="AE1054" s="1063"/>
      <c r="AF1054" s="832"/>
    </row>
    <row r="1055" spans="1:32" ht="15" customHeight="1" outlineLevel="1" x14ac:dyDescent="0.2">
      <c r="A1055" s="11">
        <v>373</v>
      </c>
      <c r="B1055" s="300"/>
      <c r="C1055" s="319"/>
      <c r="D1055" s="319"/>
      <c r="E1055" s="320"/>
      <c r="F1055" s="915" t="s">
        <v>517</v>
      </c>
      <c r="G1055" s="916"/>
      <c r="H1055" s="916"/>
      <c r="I1055" s="916"/>
      <c r="J1055" s="916"/>
      <c r="K1055" s="916"/>
      <c r="L1055" s="917"/>
      <c r="M1055" s="408">
        <f t="shared" si="334"/>
        <v>0</v>
      </c>
      <c r="N1055" s="419">
        <f>IF(N279="",0,N279*'Annexe 1. Taux de référence'!$T55)</f>
        <v>0</v>
      </c>
      <c r="O1055" s="422">
        <f>IF(O279="",0,O279*'Annexe 1. Taux de référence'!$T55)</f>
        <v>0</v>
      </c>
      <c r="P1055" s="422">
        <f>IF(P279="",0,P279*'Annexe 1. Taux de référence'!$T55)</f>
        <v>0</v>
      </c>
      <c r="Q1055" s="423">
        <f>IF(Q279="",0,Q279*'Annexe 1. Taux de référence'!$T55)</f>
        <v>0</v>
      </c>
      <c r="R1055" s="419">
        <f>IF(R279="",0,R279*'Annexe 1. Taux de référence'!$U55)</f>
        <v>0</v>
      </c>
      <c r="S1055" s="422">
        <f>IF(S279="",0,S279*'Annexe 1. Taux de référence'!$U55)</f>
        <v>0</v>
      </c>
      <c r="T1055" s="422">
        <f>IF(T279="",0,T279*'Annexe 1. Taux de référence'!$U55)</f>
        <v>0</v>
      </c>
      <c r="U1055" s="422">
        <f>IF(U279="",0,U279*'Annexe 1. Taux de référence'!$U55)</f>
        <v>0</v>
      </c>
      <c r="V1055" s="422">
        <f>IF(V279="",0,V279*'Annexe 1. Taux de référence'!$U55)</f>
        <v>0</v>
      </c>
      <c r="W1055" s="422">
        <f>IF(W279="",0,W279*'Annexe 1. Taux de référence'!$U55)</f>
        <v>0</v>
      </c>
      <c r="X1055" s="422">
        <f>IF(X279="",0,X279*'Annexe 1. Taux de référence'!$U55)</f>
        <v>0</v>
      </c>
      <c r="Y1055" s="422">
        <f>IF(Y279="",0,Y279*'Annexe 1. Taux de référence'!$U55)</f>
        <v>0</v>
      </c>
      <c r="Z1055" s="422">
        <f>IF(Z279="",0,Z279*'Annexe 1. Taux de référence'!$U55)</f>
        <v>0</v>
      </c>
      <c r="AA1055" s="422">
        <f>IF(AA279="",0,AA279*'Annexe 1. Taux de référence'!$U55)</f>
        <v>0</v>
      </c>
      <c r="AB1055" s="422">
        <f>IF(AB279="",0,AB279*'Annexe 1. Taux de référence'!$U55)</f>
        <v>0</v>
      </c>
      <c r="AC1055" s="408">
        <f t="shared" si="325"/>
        <v>0</v>
      </c>
      <c r="AD1055" s="1766"/>
      <c r="AE1055" s="1063"/>
      <c r="AF1055" s="832"/>
    </row>
    <row r="1056" spans="1:32" ht="15" customHeight="1" outlineLevel="1" x14ac:dyDescent="0.2">
      <c r="A1056" s="11">
        <v>374</v>
      </c>
      <c r="B1056" s="300"/>
      <c r="C1056" s="263"/>
      <c r="D1056" s="263"/>
      <c r="E1056" s="264"/>
      <c r="F1056" s="859" t="s">
        <v>518</v>
      </c>
      <c r="G1056" s="860"/>
      <c r="H1056" s="860"/>
      <c r="I1056" s="860"/>
      <c r="J1056" s="860"/>
      <c r="K1056" s="860"/>
      <c r="L1056" s="861"/>
      <c r="M1056" s="408">
        <f t="shared" si="334"/>
        <v>0</v>
      </c>
      <c r="N1056" s="419">
        <f>IF(N280="",0,N280*'Annexe 1. Taux de référence'!$T56)</f>
        <v>0</v>
      </c>
      <c r="O1056" s="422">
        <f>IF(O280="",0,O280*'Annexe 1. Taux de référence'!$T56)</f>
        <v>0</v>
      </c>
      <c r="P1056" s="422">
        <f>IF(P280="",0,P280*'Annexe 1. Taux de référence'!$T56)</f>
        <v>0</v>
      </c>
      <c r="Q1056" s="423">
        <f>IF(Q280="",0,Q280*'Annexe 1. Taux de référence'!$T56)</f>
        <v>0</v>
      </c>
      <c r="R1056" s="419">
        <f>IF(R280="",0,R280*'Annexe 1. Taux de référence'!$U56)</f>
        <v>0</v>
      </c>
      <c r="S1056" s="422">
        <f>IF(S280="",0,S280*'Annexe 1. Taux de référence'!$U56)</f>
        <v>0</v>
      </c>
      <c r="T1056" s="422">
        <f>IF(T280="",0,T280*'Annexe 1. Taux de référence'!$U56)</f>
        <v>0</v>
      </c>
      <c r="U1056" s="422">
        <f>IF(U280="",0,U280*'Annexe 1. Taux de référence'!$U56)</f>
        <v>0</v>
      </c>
      <c r="V1056" s="422">
        <f>IF(V280="",0,V280*'Annexe 1. Taux de référence'!$U56)</f>
        <v>0</v>
      </c>
      <c r="W1056" s="422">
        <f>IF(W280="",0,W280*'Annexe 1. Taux de référence'!$U56)</f>
        <v>0</v>
      </c>
      <c r="X1056" s="422">
        <f>IF(X280="",0,X280*'Annexe 1. Taux de référence'!$U56)</f>
        <v>0</v>
      </c>
      <c r="Y1056" s="422">
        <f>IF(Y280="",0,Y280*'Annexe 1. Taux de référence'!$U56)</f>
        <v>0</v>
      </c>
      <c r="Z1056" s="422">
        <f>IF(Z280="",0,Z280*'Annexe 1. Taux de référence'!$U56)</f>
        <v>0</v>
      </c>
      <c r="AA1056" s="422">
        <f>IF(AA280="",0,AA280*'Annexe 1. Taux de référence'!$U56)</f>
        <v>0</v>
      </c>
      <c r="AB1056" s="422">
        <f>IF(AB280="",0,AB280*'Annexe 1. Taux de référence'!$U56)</f>
        <v>0</v>
      </c>
      <c r="AC1056" s="408">
        <f t="shared" si="325"/>
        <v>0</v>
      </c>
      <c r="AD1056" s="1766"/>
      <c r="AE1056" s="1063"/>
      <c r="AF1056" s="832"/>
    </row>
    <row r="1057" spans="1:32" ht="15" customHeight="1" outlineLevel="1" x14ac:dyDescent="0.2">
      <c r="A1057" s="11">
        <v>375</v>
      </c>
      <c r="B1057" s="300"/>
      <c r="C1057" s="263"/>
      <c r="D1057" s="271"/>
      <c r="E1057" s="853" t="s">
        <v>529</v>
      </c>
      <c r="F1057" s="854"/>
      <c r="G1057" s="854"/>
      <c r="H1057" s="854"/>
      <c r="I1057" s="854"/>
      <c r="J1057" s="854"/>
      <c r="K1057" s="854"/>
      <c r="L1057" s="855"/>
      <c r="M1057" s="407">
        <f>SUBTOTAL(9,M1058:M1063)</f>
        <v>0</v>
      </c>
      <c r="N1057" s="410">
        <f t="shared" ref="N1057:AC1057" si="335">SUBTOTAL(9,N1058:N1063)</f>
        <v>0</v>
      </c>
      <c r="O1057" s="414">
        <f t="shared" si="335"/>
        <v>0</v>
      </c>
      <c r="P1057" s="413">
        <f t="shared" si="335"/>
        <v>0</v>
      </c>
      <c r="Q1057" s="415">
        <f t="shared" si="335"/>
        <v>0</v>
      </c>
      <c r="R1057" s="410">
        <f t="shared" si="335"/>
        <v>0</v>
      </c>
      <c r="S1057" s="414">
        <f t="shared" si="335"/>
        <v>0</v>
      </c>
      <c r="T1057" s="413">
        <f t="shared" si="335"/>
        <v>0</v>
      </c>
      <c r="U1057" s="413">
        <f t="shared" si="335"/>
        <v>0</v>
      </c>
      <c r="V1057" s="413">
        <f t="shared" si="335"/>
        <v>0</v>
      </c>
      <c r="W1057" s="413">
        <f t="shared" si="335"/>
        <v>0</v>
      </c>
      <c r="X1057" s="413">
        <f t="shared" si="335"/>
        <v>0</v>
      </c>
      <c r="Y1057" s="413">
        <f t="shared" si="335"/>
        <v>0</v>
      </c>
      <c r="Z1057" s="413">
        <f t="shared" si="335"/>
        <v>0</v>
      </c>
      <c r="AA1057" s="413">
        <f t="shared" si="335"/>
        <v>0</v>
      </c>
      <c r="AB1057" s="411">
        <f t="shared" si="335"/>
        <v>0</v>
      </c>
      <c r="AC1057" s="415">
        <f t="shared" si="335"/>
        <v>0</v>
      </c>
      <c r="AD1057" s="1766"/>
      <c r="AE1057" s="1063"/>
      <c r="AF1057" s="832"/>
    </row>
    <row r="1058" spans="1:32" ht="15" customHeight="1" outlineLevel="1" x14ac:dyDescent="0.2">
      <c r="A1058" s="11">
        <v>376</v>
      </c>
      <c r="B1058" s="300"/>
      <c r="C1058" s="319"/>
      <c r="D1058" s="319"/>
      <c r="E1058" s="320"/>
      <c r="F1058" s="856" t="s">
        <v>519</v>
      </c>
      <c r="G1058" s="857"/>
      <c r="H1058" s="857"/>
      <c r="I1058" s="857"/>
      <c r="J1058" s="857"/>
      <c r="K1058" s="857"/>
      <c r="L1058" s="858"/>
      <c r="M1058" s="408">
        <f t="shared" ref="M1058:AB1066" si="336">M282</f>
        <v>0</v>
      </c>
      <c r="N1058" s="419">
        <f>IF(N282="",0,N282*'Annexe 1. Taux de référence'!$T58)</f>
        <v>0</v>
      </c>
      <c r="O1058" s="422">
        <f>IF(O282="",0,O282*'Annexe 1. Taux de référence'!$T58)</f>
        <v>0</v>
      </c>
      <c r="P1058" s="422">
        <f>IF(P282="",0,P282*'Annexe 1. Taux de référence'!$T58)</f>
        <v>0</v>
      </c>
      <c r="Q1058" s="423">
        <f>IF(Q282="",0,Q282*'Annexe 1. Taux de référence'!$T58)</f>
        <v>0</v>
      </c>
      <c r="R1058" s="419">
        <f>(SUM($N282:$R282)-SUM($N1058:Q1058))*'Annexe 1. Taux de référence'!$U58</f>
        <v>0</v>
      </c>
      <c r="S1058" s="421">
        <f>(SUM($N282:$R282)-SUM($N1058:R1058))*'Annexe 1. Taux de référence'!$U58</f>
        <v>0</v>
      </c>
      <c r="T1058" s="421">
        <f>(SUM($N282:$R282)-SUM($N1058:S1058))*'Annexe 1. Taux de référence'!$U58</f>
        <v>0</v>
      </c>
      <c r="U1058" s="421">
        <f>(SUM($N282:$R282)-SUM($N1058:T1058))*'Annexe 1. Taux de référence'!$U58</f>
        <v>0</v>
      </c>
      <c r="V1058" s="421">
        <f>(SUM($N282:$R282)-SUM($N1058:U1058))*'Annexe 1. Taux de référence'!$U58</f>
        <v>0</v>
      </c>
      <c r="W1058" s="421">
        <f>(SUM($N282:$R282)-SUM($N1058:V1058))*'Annexe 1. Taux de référence'!$U58</f>
        <v>0</v>
      </c>
      <c r="X1058" s="422">
        <f>(SUM($N282:$R282)-SUM($N1058:W1058))*'Annexe 1. Taux de référence'!$U58</f>
        <v>0</v>
      </c>
      <c r="Y1058" s="421">
        <f>(SUM($N282:$R282)-SUM($N1058:X1058))*'Annexe 1. Taux de référence'!$U58</f>
        <v>0</v>
      </c>
      <c r="Z1058" s="421">
        <f>(SUM($N282:$R282)-SUM($N1058:Y1058))*'Annexe 1. Taux de référence'!$U58</f>
        <v>0</v>
      </c>
      <c r="AA1058" s="421">
        <f>(SUM($N282:$R282)-SUM($N1058:Z1058))*'Annexe 1. Taux de référence'!$U58</f>
        <v>0</v>
      </c>
      <c r="AB1058" s="421">
        <f>(SUM($N282:$R282)-SUM($N1058:AA1058))*'Annexe 1. Taux de référence'!$U58</f>
        <v>0</v>
      </c>
      <c r="AC1058" s="408">
        <f t="shared" si="325"/>
        <v>0</v>
      </c>
      <c r="AD1058" s="1766"/>
      <c r="AE1058" s="1063"/>
      <c r="AF1058" s="832"/>
    </row>
    <row r="1059" spans="1:32" ht="15" customHeight="1" outlineLevel="1" x14ac:dyDescent="0.2">
      <c r="A1059" s="11">
        <v>377</v>
      </c>
      <c r="B1059" s="300"/>
      <c r="C1059" s="319"/>
      <c r="D1059" s="319"/>
      <c r="E1059" s="320"/>
      <c r="F1059" s="915" t="s">
        <v>520</v>
      </c>
      <c r="G1059" s="916"/>
      <c r="H1059" s="916"/>
      <c r="I1059" s="916"/>
      <c r="J1059" s="916"/>
      <c r="K1059" s="916"/>
      <c r="L1059" s="917"/>
      <c r="M1059" s="408">
        <f t="shared" si="336"/>
        <v>0</v>
      </c>
      <c r="N1059" s="419">
        <f>IF(N283="",0,N283*'Annexe 1. Taux de référence'!$T59)</f>
        <v>0</v>
      </c>
      <c r="O1059" s="422">
        <f>IF(O283="",0,O283*'Annexe 1. Taux de référence'!$T59)</f>
        <v>0</v>
      </c>
      <c r="P1059" s="422">
        <f>IF(P283="",0,P283*'Annexe 1. Taux de référence'!$T59)</f>
        <v>0</v>
      </c>
      <c r="Q1059" s="423">
        <f>IF(Q283="",0,Q283*'Annexe 1. Taux de référence'!$T59)</f>
        <v>0</v>
      </c>
      <c r="R1059" s="419">
        <f>IF(R283="",0,R283*'Annexe 1. Taux de référence'!$U59)</f>
        <v>0</v>
      </c>
      <c r="S1059" s="422">
        <f>IF(S283="",0,S283*'Annexe 1. Taux de référence'!$U59)</f>
        <v>0</v>
      </c>
      <c r="T1059" s="422">
        <f>($R283-$R1059)*'Annexe 1. Taux de référence'!$U59</f>
        <v>0</v>
      </c>
      <c r="U1059" s="422">
        <f>(SUM($N283:$Q283,$S283)-SUM($N1059:Q1059)-S1059)*'Annexe 1. Taux de référence'!$U59</f>
        <v>0</v>
      </c>
      <c r="V1059" s="422">
        <f>($R283-$R1059-T1059)*'Annexe 1. Taux de référence'!$U59</f>
        <v>0</v>
      </c>
      <c r="W1059" s="422">
        <f>(SUM($N283:$Q283,$S283)-SUM($N1059:$Q1059)-$S1059-$U1059)*'Annexe 1. Taux de référence'!$U59</f>
        <v>0</v>
      </c>
      <c r="X1059" s="422">
        <f>($R283-$R1059-$T1059-$V1059)*'Annexe 1. Taux de référence'!$U59</f>
        <v>0</v>
      </c>
      <c r="Y1059" s="422">
        <f>(SUM($N283:$Q283,$S283)-SUM($N1059:Q1059)-$S1059-$U1059-$W1059)*'Annexe 1. Taux de référence'!$U59</f>
        <v>0</v>
      </c>
      <c r="Z1059" s="422">
        <f>($R283-$R1059-$T1059-$V1059-$X1059)*'Annexe 1. Taux de référence'!$U59</f>
        <v>0</v>
      </c>
      <c r="AA1059" s="422">
        <f>(SUM($N283:$Q283,$S283)-SUM($N1059:Q1059)-$S1059-$U1059-$W1059-$Y1059)*'Annexe 1. Taux de référence'!$U59</f>
        <v>0</v>
      </c>
      <c r="AB1059" s="422">
        <f>($R283-$R1059-$T1059-$V1059-$X1059-$Z1059)*'Annexe 1. Taux de référence'!$U59</f>
        <v>0</v>
      </c>
      <c r="AC1059" s="408">
        <f t="shared" si="325"/>
        <v>0</v>
      </c>
      <c r="AD1059" s="1766"/>
      <c r="AE1059" s="1063"/>
      <c r="AF1059" s="832"/>
    </row>
    <row r="1060" spans="1:32" ht="15" customHeight="1" outlineLevel="1" x14ac:dyDescent="0.2">
      <c r="A1060" s="11">
        <v>378</v>
      </c>
      <c r="B1060" s="300"/>
      <c r="C1060" s="319"/>
      <c r="D1060" s="319"/>
      <c r="E1060" s="320"/>
      <c r="F1060" s="915" t="s">
        <v>521</v>
      </c>
      <c r="G1060" s="916"/>
      <c r="H1060" s="916"/>
      <c r="I1060" s="916"/>
      <c r="J1060" s="916"/>
      <c r="K1060" s="916"/>
      <c r="L1060" s="917"/>
      <c r="M1060" s="408">
        <f t="shared" si="336"/>
        <v>0</v>
      </c>
      <c r="N1060" s="419">
        <f>IF(N284="",0,N284*'Annexe 1. Taux de référence'!$T60)</f>
        <v>0</v>
      </c>
      <c r="O1060" s="422">
        <f>IF(O284="",0,O284*'Annexe 1. Taux de référence'!$T60)</f>
        <v>0</v>
      </c>
      <c r="P1060" s="422">
        <f>IF(P284="",0,P284*'Annexe 1. Taux de référence'!$T60)</f>
        <v>0</v>
      </c>
      <c r="Q1060" s="423">
        <f>IF(Q284="",0,Q284*'Annexe 1. Taux de référence'!$T60)</f>
        <v>0</v>
      </c>
      <c r="R1060" s="419">
        <f>IF(R284="",0,R284*'Annexe 1. Taux de référence'!$U60)</f>
        <v>0</v>
      </c>
      <c r="S1060" s="422">
        <f>IF(S284="",0,S284*'Annexe 1. Taux de référence'!$U60)</f>
        <v>0</v>
      </c>
      <c r="T1060" s="422">
        <f>(SUM($N284:$Q284,T284)-SUM($N1060:Q1060))*'Annexe 1. Taux de référence'!$U60</f>
        <v>0</v>
      </c>
      <c r="U1060" s="422">
        <f>($R284+$U284-R1060)*'Annexe 1. Taux de référence'!$U60</f>
        <v>0</v>
      </c>
      <c r="V1060" s="422">
        <f>($S284-$S1060)*'Annexe 1. Taux de référence'!$U60</f>
        <v>0</v>
      </c>
      <c r="W1060" s="422">
        <f>(SUM($N284:$Q284,$T284)-SUM($N1060:$Q1060)-$T1060)*'Annexe 1. Taux de référence'!$U60</f>
        <v>0</v>
      </c>
      <c r="X1060" s="422">
        <f>($R284+$U284-$R1060-$U1060)*'Annexe 1. Taux de référence'!$U60</f>
        <v>0</v>
      </c>
      <c r="Y1060" s="422">
        <f>($S284-$S1060-V1060)*'Annexe 1. Taux de référence'!$U60</f>
        <v>0</v>
      </c>
      <c r="Z1060" s="422">
        <f>(SUM($N284:$Q284,$T284)-SUM($N1060:Q1060)-$T1060-$W1060)*'Annexe 1. Taux de référence'!$U60</f>
        <v>0</v>
      </c>
      <c r="AA1060" s="422">
        <f>($R284+$U284-$R1060-$U1060-$X1060)*'Annexe 1. Taux de référence'!$U60</f>
        <v>0</v>
      </c>
      <c r="AB1060" s="422">
        <f>($S284-$S1060-V1060-Y1060)*'Annexe 1. Taux de référence'!$U60</f>
        <v>0</v>
      </c>
      <c r="AC1060" s="408">
        <f t="shared" si="325"/>
        <v>0</v>
      </c>
      <c r="AD1060" s="1766"/>
      <c r="AE1060" s="1063"/>
      <c r="AF1060" s="832"/>
    </row>
    <row r="1061" spans="1:32" ht="15" customHeight="1" outlineLevel="1" x14ac:dyDescent="0.2">
      <c r="A1061" s="11">
        <v>379</v>
      </c>
      <c r="B1061" s="300"/>
      <c r="C1061" s="319"/>
      <c r="D1061" s="319"/>
      <c r="E1061" s="320"/>
      <c r="F1061" s="915" t="s">
        <v>522</v>
      </c>
      <c r="G1061" s="916"/>
      <c r="H1061" s="916"/>
      <c r="I1061" s="916"/>
      <c r="J1061" s="916"/>
      <c r="K1061" s="916"/>
      <c r="L1061" s="917"/>
      <c r="M1061" s="408">
        <f t="shared" si="336"/>
        <v>0</v>
      </c>
      <c r="N1061" s="419">
        <f>IF(N285="",0,N285*'Annexe 1. Taux de référence'!$T61)</f>
        <v>0</v>
      </c>
      <c r="O1061" s="422">
        <f>IF(O285="",0,O285*'Annexe 1. Taux de référence'!$T61)</f>
        <v>0</v>
      </c>
      <c r="P1061" s="422">
        <f>IF(P285="",0,P285*'Annexe 1. Taux de référence'!$T61)</f>
        <v>0</v>
      </c>
      <c r="Q1061" s="423">
        <f>IF(Q285="",0,Q285*'Annexe 1. Taux de référence'!$T61)</f>
        <v>0</v>
      </c>
      <c r="R1061" s="419">
        <f>IF(R285="",0,R285*'Annexe 1. Taux de référence'!$U61)</f>
        <v>0</v>
      </c>
      <c r="S1061" s="422">
        <f>IF(S285="",0,S285*'Annexe 1. Taux de référence'!$U61)</f>
        <v>0</v>
      </c>
      <c r="T1061" s="422">
        <f>IF(T285="",0,T285*'Annexe 1. Taux de référence'!$U61)</f>
        <v>0</v>
      </c>
      <c r="U1061" s="422">
        <f>IF(U285="",0,U285*'Annexe 1. Taux de référence'!$U61)</f>
        <v>0</v>
      </c>
      <c r="V1061" s="422">
        <f>IF(V285="",0,V285*'Annexe 1. Taux de référence'!$U61)</f>
        <v>0</v>
      </c>
      <c r="W1061" s="422">
        <f>(SUM($N285:$Q285,$W285)-SUM($N1061:$Q1061))*'Annexe 1. Taux de référence'!$U61</f>
        <v>0</v>
      </c>
      <c r="X1061" s="422">
        <f>($R285+$X285-R1061)*'Annexe 1. Taux de référence'!$U61</f>
        <v>0</v>
      </c>
      <c r="Y1061" s="422">
        <f>($S285+$Y285-S1061)*'Annexe 1. Taux de référence'!$U61</f>
        <v>0</v>
      </c>
      <c r="Z1061" s="422">
        <f>($T285-$T1061)*'Annexe 1. Taux de référence'!$U61</f>
        <v>0</v>
      </c>
      <c r="AA1061" s="422">
        <f>($U285-$U1061)*'Annexe 1. Taux de référence'!$U61</f>
        <v>0</v>
      </c>
      <c r="AB1061" s="422">
        <f>($V285-$V1061)*'Annexe 1. Taux de référence'!$U61</f>
        <v>0</v>
      </c>
      <c r="AC1061" s="408">
        <f t="shared" si="325"/>
        <v>0</v>
      </c>
      <c r="AD1061" s="1766"/>
      <c r="AE1061" s="1063"/>
      <c r="AF1061" s="832"/>
    </row>
    <row r="1062" spans="1:32" ht="15" customHeight="1" outlineLevel="1" x14ac:dyDescent="0.2">
      <c r="A1062" s="11">
        <v>380</v>
      </c>
      <c r="B1062" s="300"/>
      <c r="C1062" s="319"/>
      <c r="D1062" s="319"/>
      <c r="E1062" s="320"/>
      <c r="F1062" s="915" t="s">
        <v>523</v>
      </c>
      <c r="G1062" s="916"/>
      <c r="H1062" s="916"/>
      <c r="I1062" s="916"/>
      <c r="J1062" s="916"/>
      <c r="K1062" s="916"/>
      <c r="L1062" s="917"/>
      <c r="M1062" s="408">
        <f t="shared" si="336"/>
        <v>0</v>
      </c>
      <c r="N1062" s="419">
        <f>IF(N286="",0,N286*'Annexe 1. Taux de référence'!$T62)</f>
        <v>0</v>
      </c>
      <c r="O1062" s="422">
        <f>IF(O286="",0,O286*'Annexe 1. Taux de référence'!$T62)</f>
        <v>0</v>
      </c>
      <c r="P1062" s="422">
        <f>IF(P286="",0,P286*'Annexe 1. Taux de référence'!$T62)</f>
        <v>0</v>
      </c>
      <c r="Q1062" s="423">
        <f>IF(Q286="",0,Q286*'Annexe 1. Taux de référence'!$T62)</f>
        <v>0</v>
      </c>
      <c r="R1062" s="419">
        <f>IF(R286="",0,R286*'Annexe 1. Taux de référence'!$U62)</f>
        <v>0</v>
      </c>
      <c r="S1062" s="422">
        <f>IF(S286="",0,S286*'Annexe 1. Taux de référence'!$U62)</f>
        <v>0</v>
      </c>
      <c r="T1062" s="422">
        <f>IF(T286="",0,T286*'Annexe 1. Taux de référence'!$U62)</f>
        <v>0</v>
      </c>
      <c r="U1062" s="422">
        <f>IF(U286="",0,U286*'Annexe 1. Taux de référence'!$U62)</f>
        <v>0</v>
      </c>
      <c r="V1062" s="422">
        <f>IF(V286="",0,V286*'Annexe 1. Taux de référence'!$U62)</f>
        <v>0</v>
      </c>
      <c r="W1062" s="422">
        <f>(SUM($N286:$Q286,$W286)-SUM($N1062:$Q1062))*'Annexe 1. Taux de référence'!$U62</f>
        <v>0</v>
      </c>
      <c r="X1062" s="422">
        <f>($R286+$X286-R1062)*'Annexe 1. Taux de référence'!$U62</f>
        <v>0</v>
      </c>
      <c r="Y1062" s="422">
        <f>($S286+$Y286-S1062)*'Annexe 1. Taux de référence'!$U62</f>
        <v>0</v>
      </c>
      <c r="Z1062" s="422">
        <f>($T286-$T1062)*'Annexe 1. Taux de référence'!$U62</f>
        <v>0</v>
      </c>
      <c r="AA1062" s="422">
        <f>($U286-$U1062)*'Annexe 1. Taux de référence'!$U62</f>
        <v>0</v>
      </c>
      <c r="AB1062" s="422">
        <f>($V286-$V1062)*'Annexe 1. Taux de référence'!$U62</f>
        <v>0</v>
      </c>
      <c r="AC1062" s="408">
        <f t="shared" si="325"/>
        <v>0</v>
      </c>
      <c r="AD1062" s="1766"/>
      <c r="AE1062" s="1063"/>
      <c r="AF1062" s="832"/>
    </row>
    <row r="1063" spans="1:32" ht="15" customHeight="1" outlineLevel="1" x14ac:dyDescent="0.2">
      <c r="A1063" s="11">
        <v>381</v>
      </c>
      <c r="B1063" s="300"/>
      <c r="C1063" s="263"/>
      <c r="D1063" s="263"/>
      <c r="E1063" s="264"/>
      <c r="F1063" s="859" t="s">
        <v>524</v>
      </c>
      <c r="G1063" s="860"/>
      <c r="H1063" s="860"/>
      <c r="I1063" s="860"/>
      <c r="J1063" s="860"/>
      <c r="K1063" s="860"/>
      <c r="L1063" s="861"/>
      <c r="M1063" s="408">
        <f t="shared" si="336"/>
        <v>0</v>
      </c>
      <c r="N1063" s="419">
        <f>IF(N287="",0,N287*'Annexe 1. Taux de référence'!$T63)</f>
        <v>0</v>
      </c>
      <c r="O1063" s="422">
        <f>IF(O287="",0,O287*'Annexe 1. Taux de référence'!$T63)</f>
        <v>0</v>
      </c>
      <c r="P1063" s="422">
        <f>IF(P287="",0,P287*'Annexe 1. Taux de référence'!$T63)</f>
        <v>0</v>
      </c>
      <c r="Q1063" s="423">
        <f>IF(Q287="",0,Q287*'Annexe 1. Taux de référence'!$T63)</f>
        <v>0</v>
      </c>
      <c r="R1063" s="419">
        <f>IF(R287="",0,R287*'Annexe 1. Taux de référence'!$U63)</f>
        <v>0</v>
      </c>
      <c r="S1063" s="422">
        <f>IF(S287="",0,S287*'Annexe 1. Taux de référence'!$U63)</f>
        <v>0</v>
      </c>
      <c r="T1063" s="422">
        <f>IF(T287="",0,T287*'Annexe 1. Taux de référence'!$U63)</f>
        <v>0</v>
      </c>
      <c r="U1063" s="422">
        <f>IF(U287="",0,U287*'Annexe 1. Taux de référence'!$U63)</f>
        <v>0</v>
      </c>
      <c r="V1063" s="422">
        <f>IF(V287="",0,V287*'Annexe 1. Taux de référence'!$U63)</f>
        <v>0</v>
      </c>
      <c r="W1063" s="422">
        <f>(SUM($N287:$Q287,$W287)-SUM($N1063:$Q1063))*'Annexe 1. Taux de référence'!$U63</f>
        <v>0</v>
      </c>
      <c r="X1063" s="422">
        <f>($R287+$X287-R1063)*'Annexe 1. Taux de référence'!$U63</f>
        <v>0</v>
      </c>
      <c r="Y1063" s="422">
        <f>($S287+$Y287-S1063)*'Annexe 1. Taux de référence'!$U63</f>
        <v>0</v>
      </c>
      <c r="Z1063" s="422">
        <f>($T287-$T1063)*'Annexe 1. Taux de référence'!$U63</f>
        <v>0</v>
      </c>
      <c r="AA1063" s="422">
        <f>($U287-$U1063)*'Annexe 1. Taux de référence'!$U63</f>
        <v>0</v>
      </c>
      <c r="AB1063" s="422">
        <f>($V287-$V1063)*'Annexe 1. Taux de référence'!$U63</f>
        <v>0</v>
      </c>
      <c r="AC1063" s="408">
        <f t="shared" si="325"/>
        <v>0</v>
      </c>
      <c r="AD1063" s="1766"/>
      <c r="AE1063" s="1063"/>
      <c r="AF1063" s="832"/>
    </row>
    <row r="1064" spans="1:32" ht="15" customHeight="1" outlineLevel="1" x14ac:dyDescent="0.2">
      <c r="A1064" s="11">
        <v>382</v>
      </c>
      <c r="B1064" s="300"/>
      <c r="C1064" s="263"/>
      <c r="D1064" s="271"/>
      <c r="E1064" s="853" t="s">
        <v>525</v>
      </c>
      <c r="F1064" s="854"/>
      <c r="G1064" s="854"/>
      <c r="H1064" s="854"/>
      <c r="I1064" s="854"/>
      <c r="J1064" s="854"/>
      <c r="K1064" s="854"/>
      <c r="L1064" s="855"/>
      <c r="M1064" s="407">
        <f>SUBTOTAL(9,M1065:M1066)</f>
        <v>0</v>
      </c>
      <c r="N1064" s="410">
        <f t="shared" ref="N1064:AC1064" si="337">SUBTOTAL(9,N1065:N1066)</f>
        <v>0</v>
      </c>
      <c r="O1064" s="414">
        <f t="shared" si="337"/>
        <v>0</v>
      </c>
      <c r="P1064" s="413">
        <f t="shared" si="337"/>
        <v>0</v>
      </c>
      <c r="Q1064" s="415">
        <f t="shared" si="337"/>
        <v>0</v>
      </c>
      <c r="R1064" s="410">
        <f t="shared" si="337"/>
        <v>0</v>
      </c>
      <c r="S1064" s="414">
        <f t="shared" si="337"/>
        <v>0</v>
      </c>
      <c r="T1064" s="413">
        <f t="shared" si="337"/>
        <v>0</v>
      </c>
      <c r="U1064" s="413">
        <f t="shared" si="337"/>
        <v>0</v>
      </c>
      <c r="V1064" s="413">
        <f t="shared" si="337"/>
        <v>0</v>
      </c>
      <c r="W1064" s="413">
        <f t="shared" si="337"/>
        <v>0</v>
      </c>
      <c r="X1064" s="413">
        <f t="shared" si="337"/>
        <v>0</v>
      </c>
      <c r="Y1064" s="413">
        <f t="shared" si="337"/>
        <v>0</v>
      </c>
      <c r="Z1064" s="413">
        <f t="shared" si="337"/>
        <v>0</v>
      </c>
      <c r="AA1064" s="413">
        <f t="shared" si="337"/>
        <v>0</v>
      </c>
      <c r="AB1064" s="411">
        <f t="shared" si="337"/>
        <v>0</v>
      </c>
      <c r="AC1064" s="415">
        <f t="shared" si="337"/>
        <v>0</v>
      </c>
      <c r="AD1064" s="1766"/>
      <c r="AE1064" s="1063"/>
      <c r="AF1064" s="832"/>
    </row>
    <row r="1065" spans="1:32" ht="15" customHeight="1" outlineLevel="1" x14ac:dyDescent="0.2">
      <c r="A1065" s="11">
        <v>383</v>
      </c>
      <c r="B1065" s="300"/>
      <c r="C1065" s="319"/>
      <c r="D1065" s="319"/>
      <c r="E1065" s="320"/>
      <c r="F1065" s="856" t="s">
        <v>526</v>
      </c>
      <c r="G1065" s="857"/>
      <c r="H1065" s="857"/>
      <c r="I1065" s="857"/>
      <c r="J1065" s="857"/>
      <c r="K1065" s="857"/>
      <c r="L1065" s="858"/>
      <c r="M1065" s="408">
        <f t="shared" si="336"/>
        <v>0</v>
      </c>
      <c r="N1065" s="419">
        <f t="shared" si="336"/>
        <v>0</v>
      </c>
      <c r="O1065" s="422">
        <f t="shared" si="336"/>
        <v>0</v>
      </c>
      <c r="P1065" s="422">
        <f t="shared" si="336"/>
        <v>0</v>
      </c>
      <c r="Q1065" s="423">
        <f t="shared" si="336"/>
        <v>0</v>
      </c>
      <c r="R1065" s="419">
        <f t="shared" si="336"/>
        <v>0</v>
      </c>
      <c r="S1065" s="421">
        <f t="shared" si="336"/>
        <v>0</v>
      </c>
      <c r="T1065" s="421">
        <f t="shared" si="336"/>
        <v>0</v>
      </c>
      <c r="U1065" s="421">
        <f t="shared" si="336"/>
        <v>0</v>
      </c>
      <c r="V1065" s="421">
        <f t="shared" si="336"/>
        <v>0</v>
      </c>
      <c r="W1065" s="421">
        <f t="shared" si="336"/>
        <v>0</v>
      </c>
      <c r="X1065" s="422">
        <f t="shared" si="336"/>
        <v>0</v>
      </c>
      <c r="Y1065" s="421">
        <f t="shared" si="336"/>
        <v>0</v>
      </c>
      <c r="Z1065" s="421">
        <f t="shared" si="336"/>
        <v>0</v>
      </c>
      <c r="AA1065" s="421">
        <f t="shared" si="336"/>
        <v>0</v>
      </c>
      <c r="AB1065" s="421">
        <f t="shared" si="336"/>
        <v>0</v>
      </c>
      <c r="AC1065" s="408">
        <f t="shared" si="325"/>
        <v>0</v>
      </c>
      <c r="AD1065" s="1766"/>
      <c r="AE1065" s="1063"/>
      <c r="AF1065" s="832"/>
    </row>
    <row r="1066" spans="1:32" ht="15" customHeight="1" outlineLevel="1" x14ac:dyDescent="0.2">
      <c r="A1066" s="11">
        <v>384</v>
      </c>
      <c r="B1066" s="300"/>
      <c r="C1066" s="319"/>
      <c r="D1066" s="319"/>
      <c r="E1066" s="320"/>
      <c r="F1066" s="859" t="s">
        <v>527</v>
      </c>
      <c r="G1066" s="860"/>
      <c r="H1066" s="860"/>
      <c r="I1066" s="860"/>
      <c r="J1066" s="860"/>
      <c r="K1066" s="860"/>
      <c r="L1066" s="861"/>
      <c r="M1066" s="408">
        <f t="shared" si="336"/>
        <v>0</v>
      </c>
      <c r="N1066" s="419">
        <f t="shared" si="336"/>
        <v>0</v>
      </c>
      <c r="O1066" s="422">
        <f t="shared" si="336"/>
        <v>0</v>
      </c>
      <c r="P1066" s="422">
        <f t="shared" si="336"/>
        <v>0</v>
      </c>
      <c r="Q1066" s="423">
        <f t="shared" si="336"/>
        <v>0</v>
      </c>
      <c r="R1066" s="419">
        <f t="shared" si="336"/>
        <v>0</v>
      </c>
      <c r="S1066" s="422">
        <f t="shared" si="336"/>
        <v>0</v>
      </c>
      <c r="T1066" s="422">
        <f t="shared" si="336"/>
        <v>0</v>
      </c>
      <c r="U1066" s="422">
        <f t="shared" si="336"/>
        <v>0</v>
      </c>
      <c r="V1066" s="422">
        <f t="shared" si="336"/>
        <v>0</v>
      </c>
      <c r="W1066" s="422">
        <f t="shared" si="336"/>
        <v>0</v>
      </c>
      <c r="X1066" s="422">
        <f t="shared" si="336"/>
        <v>0</v>
      </c>
      <c r="Y1066" s="422">
        <f t="shared" si="336"/>
        <v>0</v>
      </c>
      <c r="Z1066" s="422">
        <f t="shared" si="336"/>
        <v>0</v>
      </c>
      <c r="AA1066" s="422">
        <f t="shared" si="336"/>
        <v>0</v>
      </c>
      <c r="AB1066" s="422">
        <f t="shared" si="336"/>
        <v>0</v>
      </c>
      <c r="AC1066" s="408">
        <f t="shared" si="325"/>
        <v>0</v>
      </c>
      <c r="AD1066" s="1767"/>
      <c r="AE1066" s="834"/>
      <c r="AF1066" s="835"/>
    </row>
    <row r="1067" spans="1:32" ht="15" customHeight="1" outlineLevel="1" x14ac:dyDescent="0.2">
      <c r="A1067" s="11">
        <v>385</v>
      </c>
      <c r="B1067" s="300"/>
      <c r="C1067" s="263"/>
      <c r="D1067" s="844" t="s">
        <v>81</v>
      </c>
      <c r="E1067" s="845"/>
      <c r="F1067" s="845"/>
      <c r="G1067" s="845"/>
      <c r="H1067" s="845"/>
      <c r="I1067" s="845"/>
      <c r="J1067" s="845"/>
      <c r="K1067" s="845"/>
      <c r="L1067" s="845"/>
      <c r="M1067" s="845"/>
      <c r="N1067" s="845"/>
      <c r="O1067" s="845"/>
      <c r="P1067" s="845"/>
      <c r="Q1067" s="845"/>
      <c r="R1067" s="845"/>
      <c r="S1067" s="845"/>
      <c r="T1067" s="845"/>
      <c r="U1067" s="845"/>
      <c r="V1067" s="845"/>
      <c r="W1067" s="845"/>
      <c r="X1067" s="845"/>
      <c r="Y1067" s="845"/>
      <c r="Z1067" s="845"/>
      <c r="AA1067" s="845"/>
      <c r="AB1067" s="845"/>
      <c r="AC1067" s="845"/>
      <c r="AD1067" s="845"/>
      <c r="AE1067" s="845"/>
      <c r="AF1067" s="846"/>
    </row>
    <row r="1068" spans="1:32" ht="15" customHeight="1" outlineLevel="1" x14ac:dyDescent="0.2">
      <c r="A1068" s="11">
        <v>386</v>
      </c>
      <c r="B1068" s="300"/>
      <c r="C1068" s="263"/>
      <c r="D1068" s="271"/>
      <c r="E1068" s="918" t="s">
        <v>460</v>
      </c>
      <c r="F1068" s="919"/>
      <c r="G1068" s="919"/>
      <c r="H1068" s="919"/>
      <c r="I1068" s="919"/>
      <c r="J1068" s="919"/>
      <c r="K1068" s="919"/>
      <c r="L1068" s="920"/>
      <c r="M1068" s="407">
        <f>SUBTOTAL(9,M1069:M1071)</f>
        <v>0</v>
      </c>
      <c r="N1068" s="410">
        <f t="shared" ref="N1068:AC1068" si="338">SUBTOTAL(9,N1069:N1071)</f>
        <v>0</v>
      </c>
      <c r="O1068" s="414">
        <f t="shared" si="338"/>
        <v>0</v>
      </c>
      <c r="P1068" s="413">
        <f t="shared" si="338"/>
        <v>0</v>
      </c>
      <c r="Q1068" s="415">
        <f t="shared" si="338"/>
        <v>0</v>
      </c>
      <c r="R1068" s="410">
        <f t="shared" si="338"/>
        <v>0</v>
      </c>
      <c r="S1068" s="414">
        <f t="shared" si="338"/>
        <v>0</v>
      </c>
      <c r="T1068" s="413">
        <f t="shared" si="338"/>
        <v>0</v>
      </c>
      <c r="U1068" s="413">
        <f t="shared" si="338"/>
        <v>0</v>
      </c>
      <c r="V1068" s="413">
        <f t="shared" si="338"/>
        <v>0</v>
      </c>
      <c r="W1068" s="413">
        <f t="shared" si="338"/>
        <v>0</v>
      </c>
      <c r="X1068" s="413">
        <f t="shared" si="338"/>
        <v>0</v>
      </c>
      <c r="Y1068" s="413">
        <f t="shared" si="338"/>
        <v>0</v>
      </c>
      <c r="Z1068" s="413">
        <f t="shared" si="338"/>
        <v>0</v>
      </c>
      <c r="AA1068" s="413">
        <f t="shared" si="338"/>
        <v>0</v>
      </c>
      <c r="AB1068" s="411">
        <f t="shared" si="338"/>
        <v>0</v>
      </c>
      <c r="AC1068" s="415">
        <f t="shared" si="338"/>
        <v>0</v>
      </c>
      <c r="AD1068" s="1689"/>
      <c r="AE1068" s="828"/>
      <c r="AF1068" s="829"/>
    </row>
    <row r="1069" spans="1:32" ht="27.75" customHeight="1" outlineLevel="1" x14ac:dyDescent="0.2">
      <c r="A1069" s="11">
        <v>387</v>
      </c>
      <c r="B1069" s="300"/>
      <c r="C1069" s="319"/>
      <c r="D1069" s="319"/>
      <c r="E1069" s="320"/>
      <c r="F1069" s="856" t="s">
        <v>84</v>
      </c>
      <c r="G1069" s="857"/>
      <c r="H1069" s="857"/>
      <c r="I1069" s="857"/>
      <c r="J1069" s="857"/>
      <c r="K1069" s="857"/>
      <c r="L1069" s="858"/>
      <c r="M1069" s="408">
        <f t="shared" ref="M1069:AB1082" si="339">M293</f>
        <v>0</v>
      </c>
      <c r="N1069" s="419">
        <f>M1069*'Annexe 1. Taux de référence'!S66</f>
        <v>0</v>
      </c>
      <c r="O1069" s="422">
        <f>($M1069-SUM($N1069:$N1069))*'Annexe 1. Taux de référence'!$S66</f>
        <v>0</v>
      </c>
      <c r="P1069" s="422">
        <f>($M1069-SUM($N1069:$O1069))*'Annexe 1. Taux de référence'!$S66</f>
        <v>0</v>
      </c>
      <c r="Q1069" s="423">
        <f>($M1069-SUM($N1069:P1069))*'Annexe 1. Taux de référence'!$S66</f>
        <v>0</v>
      </c>
      <c r="R1069" s="419">
        <f>($M1069-SUM($N1069:Q1069))*'Annexe 1. Taux de référence'!$U66</f>
        <v>0</v>
      </c>
      <c r="S1069" s="421">
        <f>($M1069-SUM($N1069:R1069))*'Annexe 1. Taux de référence'!$U66</f>
        <v>0</v>
      </c>
      <c r="T1069" s="421">
        <f>($M1069-SUM($N1069:S1069))*'Annexe 1. Taux de référence'!$U66</f>
        <v>0</v>
      </c>
      <c r="U1069" s="421">
        <f>($M1069-SUM($N1069:T1069))*'Annexe 1. Taux de référence'!$U66</f>
        <v>0</v>
      </c>
      <c r="V1069" s="421">
        <f>($M1069-SUM($N1069:U1069))*'Annexe 1. Taux de référence'!$U66</f>
        <v>0</v>
      </c>
      <c r="W1069" s="421">
        <f>($M1069-SUM($N1069:V1069))*'Annexe 1. Taux de référence'!$U66</f>
        <v>0</v>
      </c>
      <c r="X1069" s="422">
        <f>($M1069-SUM($N1069:W1069))*'Annexe 1. Taux de référence'!$U66</f>
        <v>0</v>
      </c>
      <c r="Y1069" s="421">
        <f>($M1069-SUM($N1069:X1069))*'Annexe 1. Taux de référence'!$U66</f>
        <v>0</v>
      </c>
      <c r="Z1069" s="421">
        <f>($M1069-SUM($N1069:Y1069))*'Annexe 1. Taux de référence'!$U66</f>
        <v>0</v>
      </c>
      <c r="AA1069" s="421">
        <f>($M1069-SUM($N1069:Z1069))*'Annexe 1. Taux de référence'!$U66</f>
        <v>0</v>
      </c>
      <c r="AB1069" s="421">
        <f>($M1069-SUM($N1069:AA1069))*'Annexe 1. Taux de référence'!$U66</f>
        <v>0</v>
      </c>
      <c r="AC1069" s="408">
        <f t="shared" ref="AC1069:AC1082" si="340">M1069-SUM(N1069:AB1069)</f>
        <v>0</v>
      </c>
      <c r="AD1069" s="1766"/>
      <c r="AE1069" s="1063"/>
      <c r="AF1069" s="832"/>
    </row>
    <row r="1070" spans="1:32" ht="27.75" customHeight="1" outlineLevel="1" x14ac:dyDescent="0.2">
      <c r="A1070" s="11">
        <v>388</v>
      </c>
      <c r="B1070" s="300"/>
      <c r="C1070" s="319"/>
      <c r="D1070" s="319"/>
      <c r="E1070" s="320"/>
      <c r="F1070" s="915" t="s">
        <v>83</v>
      </c>
      <c r="G1070" s="916"/>
      <c r="H1070" s="916"/>
      <c r="I1070" s="916"/>
      <c r="J1070" s="916"/>
      <c r="K1070" s="916"/>
      <c r="L1070" s="917"/>
      <c r="M1070" s="408">
        <f t="shared" si="339"/>
        <v>0</v>
      </c>
      <c r="N1070" s="419">
        <f>M1070*'Annexe 1. Taux de référence'!S67</f>
        <v>0</v>
      </c>
      <c r="O1070" s="422">
        <f>($M1070-SUM($N1070:$N1070))*'Annexe 1. Taux de référence'!$S67</f>
        <v>0</v>
      </c>
      <c r="P1070" s="422">
        <f>($M1070-SUM($N1070:$O1070))*'Annexe 1. Taux de référence'!$S67</f>
        <v>0</v>
      </c>
      <c r="Q1070" s="423">
        <f>($M1070-SUM($N1070:P1070))*'Annexe 1. Taux de référence'!$S67</f>
        <v>0</v>
      </c>
      <c r="R1070" s="419">
        <f>($M1070-SUM($N1070:Q1070))*'Annexe 1. Taux de référence'!$U67</f>
        <v>0</v>
      </c>
      <c r="S1070" s="422">
        <f>($M1070-SUM($N1070:R1070))*'Annexe 1. Taux de référence'!$U67</f>
        <v>0</v>
      </c>
      <c r="T1070" s="422">
        <f>($M1070-SUM($N1070:S1070))*'Annexe 1. Taux de référence'!$U67</f>
        <v>0</v>
      </c>
      <c r="U1070" s="422">
        <f>($M1070-SUM($N1070:T1070))*'Annexe 1. Taux de référence'!$U67</f>
        <v>0</v>
      </c>
      <c r="V1070" s="422">
        <f>($M1070-SUM($N1070:U1070))*'Annexe 1. Taux de référence'!$U67</f>
        <v>0</v>
      </c>
      <c r="W1070" s="422">
        <f>($M1070-SUM($N1070:V1070))*'Annexe 1. Taux de référence'!$U67</f>
        <v>0</v>
      </c>
      <c r="X1070" s="422">
        <f>($M1070-SUM($N1070:W1070))*'Annexe 1. Taux de référence'!$U67</f>
        <v>0</v>
      </c>
      <c r="Y1070" s="422">
        <f>($M1070-SUM($N1070:X1070))*'Annexe 1. Taux de référence'!$U67</f>
        <v>0</v>
      </c>
      <c r="Z1070" s="422">
        <f>($M1070-SUM($N1070:Y1070))*'Annexe 1. Taux de référence'!$U67</f>
        <v>0</v>
      </c>
      <c r="AA1070" s="422">
        <f>($M1070-SUM($N1070:Z1070))*'Annexe 1. Taux de référence'!$U67</f>
        <v>0</v>
      </c>
      <c r="AB1070" s="422">
        <f>($M1070-SUM($N1070:AA1070))*'Annexe 1. Taux de référence'!$U67</f>
        <v>0</v>
      </c>
      <c r="AC1070" s="408">
        <f t="shared" si="340"/>
        <v>0</v>
      </c>
      <c r="AD1070" s="1766"/>
      <c r="AE1070" s="1063"/>
      <c r="AF1070" s="832"/>
    </row>
    <row r="1071" spans="1:32" ht="15" customHeight="1" outlineLevel="1" x14ac:dyDescent="0.2">
      <c r="A1071" s="11">
        <v>389</v>
      </c>
      <c r="B1071" s="300"/>
      <c r="C1071" s="319"/>
      <c r="D1071" s="319"/>
      <c r="E1071" s="320"/>
      <c r="F1071" s="859" t="s">
        <v>82</v>
      </c>
      <c r="G1071" s="860"/>
      <c r="H1071" s="860"/>
      <c r="I1071" s="860"/>
      <c r="J1071" s="860"/>
      <c r="K1071" s="860"/>
      <c r="L1071" s="861"/>
      <c r="M1071" s="408">
        <f t="shared" si="339"/>
        <v>0</v>
      </c>
      <c r="N1071" s="419">
        <f>M1071*'Annexe 1. Taux de référence'!S68</f>
        <v>0</v>
      </c>
      <c r="O1071" s="422">
        <f>($M1071-SUM($N1071:$N1071))*'Annexe 1. Taux de référence'!$S68</f>
        <v>0</v>
      </c>
      <c r="P1071" s="422">
        <f>($M1071-SUM($N1071:$O1071))*'Annexe 1. Taux de référence'!$S68</f>
        <v>0</v>
      </c>
      <c r="Q1071" s="423">
        <f>($M1071-SUM($N1071:P1071))*'Annexe 1. Taux de référence'!$S68</f>
        <v>0</v>
      </c>
      <c r="R1071" s="419">
        <f>($M1071-SUM($N1071:Q1071))*'Annexe 1. Taux de référence'!$U68</f>
        <v>0</v>
      </c>
      <c r="S1071" s="422">
        <f>($M1071-SUM($N1071:R1071))*'Annexe 1. Taux de référence'!$U68</f>
        <v>0</v>
      </c>
      <c r="T1071" s="422">
        <f>($M1071-SUM($N1071:S1071))*'Annexe 1. Taux de référence'!$U68</f>
        <v>0</v>
      </c>
      <c r="U1071" s="422">
        <f>($M1071-SUM($N1071:T1071))*'Annexe 1. Taux de référence'!$U68</f>
        <v>0</v>
      </c>
      <c r="V1071" s="422">
        <f>($M1071-SUM($N1071:U1071))*'Annexe 1. Taux de référence'!$U68</f>
        <v>0</v>
      </c>
      <c r="W1071" s="422">
        <f>($M1071-SUM($N1071:V1071))*'Annexe 1. Taux de référence'!$U68</f>
        <v>0</v>
      </c>
      <c r="X1071" s="422">
        <f>($M1071-SUM($N1071:W1071))*'Annexe 1. Taux de référence'!$U68</f>
        <v>0</v>
      </c>
      <c r="Y1071" s="422">
        <f>($M1071-SUM($N1071:X1071))*'Annexe 1. Taux de référence'!$U68</f>
        <v>0</v>
      </c>
      <c r="Z1071" s="422">
        <f>($M1071-SUM($N1071:Y1071))*'Annexe 1. Taux de référence'!$U68</f>
        <v>0</v>
      </c>
      <c r="AA1071" s="422">
        <f>($M1071-SUM($N1071:Z1071))*'Annexe 1. Taux de référence'!$U68</f>
        <v>0</v>
      </c>
      <c r="AB1071" s="422">
        <f>($M1071-SUM($N1071:AA1071))*'Annexe 1. Taux de référence'!$U68</f>
        <v>0</v>
      </c>
      <c r="AC1071" s="408">
        <f t="shared" si="340"/>
        <v>0</v>
      </c>
      <c r="AD1071" s="1766"/>
      <c r="AE1071" s="1063"/>
      <c r="AF1071" s="832"/>
    </row>
    <row r="1072" spans="1:32" ht="15" customHeight="1" outlineLevel="1" x14ac:dyDescent="0.2">
      <c r="A1072" s="11">
        <v>390</v>
      </c>
      <c r="B1072" s="300"/>
      <c r="C1072" s="263"/>
      <c r="D1072" s="271"/>
      <c r="E1072" s="853" t="s">
        <v>461</v>
      </c>
      <c r="F1072" s="854"/>
      <c r="G1072" s="854"/>
      <c r="H1072" s="854"/>
      <c r="I1072" s="854"/>
      <c r="J1072" s="854"/>
      <c r="K1072" s="854"/>
      <c r="L1072" s="855"/>
      <c r="M1072" s="407">
        <f>SUBTOTAL(9,M1073:M1076)</f>
        <v>0</v>
      </c>
      <c r="N1072" s="410">
        <f t="shared" ref="N1072:AC1072" si="341">SUBTOTAL(9,N1073:N1076)</f>
        <v>0</v>
      </c>
      <c r="O1072" s="414">
        <f t="shared" si="341"/>
        <v>0</v>
      </c>
      <c r="P1072" s="413">
        <f t="shared" si="341"/>
        <v>0</v>
      </c>
      <c r="Q1072" s="415">
        <f t="shared" si="341"/>
        <v>0</v>
      </c>
      <c r="R1072" s="410">
        <f t="shared" si="341"/>
        <v>0</v>
      </c>
      <c r="S1072" s="414">
        <f t="shared" si="341"/>
        <v>0</v>
      </c>
      <c r="T1072" s="413">
        <f t="shared" si="341"/>
        <v>0</v>
      </c>
      <c r="U1072" s="413">
        <f t="shared" si="341"/>
        <v>0</v>
      </c>
      <c r="V1072" s="413">
        <f t="shared" si="341"/>
        <v>0</v>
      </c>
      <c r="W1072" s="413">
        <f t="shared" si="341"/>
        <v>0</v>
      </c>
      <c r="X1072" s="413">
        <f t="shared" si="341"/>
        <v>0</v>
      </c>
      <c r="Y1072" s="413">
        <f t="shared" si="341"/>
        <v>0</v>
      </c>
      <c r="Z1072" s="413">
        <f t="shared" si="341"/>
        <v>0</v>
      </c>
      <c r="AA1072" s="413">
        <f t="shared" si="341"/>
        <v>0</v>
      </c>
      <c r="AB1072" s="411">
        <f t="shared" si="341"/>
        <v>0</v>
      </c>
      <c r="AC1072" s="415">
        <f t="shared" si="341"/>
        <v>0</v>
      </c>
      <c r="AD1072" s="1766"/>
      <c r="AE1072" s="1063"/>
      <c r="AF1072" s="832"/>
    </row>
    <row r="1073" spans="1:32" ht="27.75" customHeight="1" outlineLevel="1" x14ac:dyDescent="0.2">
      <c r="A1073" s="11">
        <v>391</v>
      </c>
      <c r="B1073" s="300"/>
      <c r="C1073" s="319"/>
      <c r="D1073" s="319"/>
      <c r="E1073" s="320"/>
      <c r="F1073" s="856" t="s">
        <v>85</v>
      </c>
      <c r="G1073" s="857"/>
      <c r="H1073" s="857"/>
      <c r="I1073" s="857"/>
      <c r="J1073" s="857"/>
      <c r="K1073" s="857"/>
      <c r="L1073" s="858"/>
      <c r="M1073" s="408">
        <f t="shared" si="339"/>
        <v>0</v>
      </c>
      <c r="N1073" s="419">
        <f>$M1073*'Annexe 1. Taux de référence'!S70</f>
        <v>0</v>
      </c>
      <c r="O1073" s="422">
        <f>$M1073*'Annexe 1. Taux de référence'!S70</f>
        <v>0</v>
      </c>
      <c r="P1073" s="422">
        <f>$M1073*'Annexe 1. Taux de référence'!S70</f>
        <v>0</v>
      </c>
      <c r="Q1073" s="423">
        <f>$M1073*'Annexe 1. Taux de référence'!S70</f>
        <v>0</v>
      </c>
      <c r="R1073" s="1319"/>
      <c r="S1073" s="1243"/>
      <c r="T1073" s="1243"/>
      <c r="U1073" s="1243"/>
      <c r="V1073" s="1243"/>
      <c r="W1073" s="1243"/>
      <c r="X1073" s="1243"/>
      <c r="Y1073" s="1243"/>
      <c r="Z1073" s="1243"/>
      <c r="AA1073" s="1243"/>
      <c r="AB1073" s="1243"/>
      <c r="AC1073" s="408">
        <f t="shared" si="340"/>
        <v>0</v>
      </c>
      <c r="AD1073" s="1766"/>
      <c r="AE1073" s="1063"/>
      <c r="AF1073" s="832"/>
    </row>
    <row r="1074" spans="1:32" ht="27.75" customHeight="1" outlineLevel="1" x14ac:dyDescent="0.2">
      <c r="A1074" s="11">
        <v>392</v>
      </c>
      <c r="B1074" s="300"/>
      <c r="C1074" s="319"/>
      <c r="D1074" s="319"/>
      <c r="E1074" s="320"/>
      <c r="F1074" s="915" t="s">
        <v>86</v>
      </c>
      <c r="G1074" s="916"/>
      <c r="H1074" s="916"/>
      <c r="I1074" s="916"/>
      <c r="J1074" s="916"/>
      <c r="K1074" s="916"/>
      <c r="L1074" s="917"/>
      <c r="M1074" s="408">
        <f t="shared" si="339"/>
        <v>0</v>
      </c>
      <c r="N1074" s="419">
        <f>$M1074*'Annexe 1. Taux de référence'!S71</f>
        <v>0</v>
      </c>
      <c r="O1074" s="422">
        <f>$M1074*'Annexe 1. Taux de référence'!S71</f>
        <v>0</v>
      </c>
      <c r="P1074" s="422">
        <f>$M1074*'Annexe 1. Taux de référence'!S71</f>
        <v>0</v>
      </c>
      <c r="Q1074" s="423">
        <f>$M1074*'Annexe 1. Taux de référence'!S71</f>
        <v>0</v>
      </c>
      <c r="R1074" s="961"/>
      <c r="S1074" s="961"/>
      <c r="T1074" s="961"/>
      <c r="U1074" s="961"/>
      <c r="V1074" s="961"/>
      <c r="W1074" s="961"/>
      <c r="X1074" s="961"/>
      <c r="Y1074" s="961"/>
      <c r="Z1074" s="961"/>
      <c r="AA1074" s="961"/>
      <c r="AB1074" s="961"/>
      <c r="AC1074" s="408">
        <f t="shared" si="340"/>
        <v>0</v>
      </c>
      <c r="AD1074" s="1766"/>
      <c r="AE1074" s="1063"/>
      <c r="AF1074" s="832"/>
    </row>
    <row r="1075" spans="1:32" ht="45" customHeight="1" outlineLevel="1" x14ac:dyDescent="0.2">
      <c r="A1075" s="11">
        <v>393</v>
      </c>
      <c r="B1075" s="300"/>
      <c r="C1075" s="319"/>
      <c r="D1075" s="319"/>
      <c r="E1075" s="320" t="s">
        <v>89</v>
      </c>
      <c r="F1075" s="915" t="s">
        <v>87</v>
      </c>
      <c r="G1075" s="916"/>
      <c r="H1075" s="916"/>
      <c r="I1075" s="916"/>
      <c r="J1075" s="916"/>
      <c r="K1075" s="916"/>
      <c r="L1075" s="917"/>
      <c r="M1075" s="408">
        <f t="shared" si="339"/>
        <v>0</v>
      </c>
      <c r="N1075" s="419">
        <f>$M1075*'Annexe 1. Taux de référence'!S72</f>
        <v>0</v>
      </c>
      <c r="O1075" s="422">
        <f>($M1075-SUM($N1075:$N1075))*'Annexe 1. Taux de référence'!$S72</f>
        <v>0</v>
      </c>
      <c r="P1075" s="422">
        <f>($M1075-SUM($N1075:$O1075))*'Annexe 1. Taux de référence'!$S72</f>
        <v>0</v>
      </c>
      <c r="Q1075" s="423">
        <f>($M1075-SUM($N1075:P1075))*'Annexe 1. Taux de référence'!$S72</f>
        <v>0</v>
      </c>
      <c r="R1075" s="419">
        <f>($M1075-SUM($N1075:Q1075))*'Annexe 1. Taux de référence'!$U72</f>
        <v>0</v>
      </c>
      <c r="S1075" s="421">
        <f>($M1075-SUM($N1075:R1075))*'Annexe 1. Taux de référence'!$U72</f>
        <v>0</v>
      </c>
      <c r="T1075" s="421">
        <f>($M1075-SUM($N1075:S1075))*'Annexe 1. Taux de référence'!$U72</f>
        <v>0</v>
      </c>
      <c r="U1075" s="421">
        <f>($M1075-SUM($N1075:T1075))*'Annexe 1. Taux de référence'!$U72</f>
        <v>0</v>
      </c>
      <c r="V1075" s="421">
        <f>($M1075-SUM($N1075:U1075))*'Annexe 1. Taux de référence'!$U72</f>
        <v>0</v>
      </c>
      <c r="W1075" s="421">
        <f>($M1075-SUM($N1075:V1075))*'Annexe 1. Taux de référence'!$U72</f>
        <v>0</v>
      </c>
      <c r="X1075" s="422">
        <f>($M1075-SUM($N1075:W1075))*'Annexe 1. Taux de référence'!$U72</f>
        <v>0</v>
      </c>
      <c r="Y1075" s="421">
        <f>($M1075-SUM($N1075:X1075))*'Annexe 1. Taux de référence'!$U72</f>
        <v>0</v>
      </c>
      <c r="Z1075" s="421">
        <f>($M1075-SUM($N1075:Y1075))*'Annexe 1. Taux de référence'!$U72</f>
        <v>0</v>
      </c>
      <c r="AA1075" s="421">
        <f>($M1075-SUM($N1075:Z1075))*'Annexe 1. Taux de référence'!$U72</f>
        <v>0</v>
      </c>
      <c r="AB1075" s="421">
        <f>($M1075-SUM($N1075:AA1075))*'Annexe 1. Taux de référence'!$U72</f>
        <v>0</v>
      </c>
      <c r="AC1075" s="408">
        <f t="shared" si="340"/>
        <v>0</v>
      </c>
      <c r="AD1075" s="1766"/>
      <c r="AE1075" s="1063"/>
      <c r="AF1075" s="832"/>
    </row>
    <row r="1076" spans="1:32" ht="45" customHeight="1" outlineLevel="1" x14ac:dyDescent="0.2">
      <c r="A1076" s="11">
        <v>394</v>
      </c>
      <c r="B1076" s="300"/>
      <c r="C1076" s="295"/>
      <c r="D1076" s="295"/>
      <c r="E1076" s="295"/>
      <c r="F1076" s="859" t="s">
        <v>88</v>
      </c>
      <c r="G1076" s="860"/>
      <c r="H1076" s="860"/>
      <c r="I1076" s="860"/>
      <c r="J1076" s="860"/>
      <c r="K1076" s="860"/>
      <c r="L1076" s="861"/>
      <c r="M1076" s="408">
        <f t="shared" si="339"/>
        <v>0</v>
      </c>
      <c r="N1076" s="419">
        <f>$M1076*'Annexe 1. Taux de référence'!S73</f>
        <v>0</v>
      </c>
      <c r="O1076" s="422">
        <f>($M1076-SUM($N1076:$N1076))*'Annexe 1. Taux de référence'!$S73</f>
        <v>0</v>
      </c>
      <c r="P1076" s="422">
        <f>($M1076-SUM($N1076:$O1076))*'Annexe 1. Taux de référence'!$S73</f>
        <v>0</v>
      </c>
      <c r="Q1076" s="423">
        <f>($M1076-SUM($N1076:P1076))*'Annexe 1. Taux de référence'!$S73</f>
        <v>0</v>
      </c>
      <c r="R1076" s="419">
        <f>($M1076-SUM($N1076:Q1076))*'Annexe 1. Taux de référence'!$U73</f>
        <v>0</v>
      </c>
      <c r="S1076" s="422">
        <f>($M1076-SUM($N1076:R1076))*'Annexe 1. Taux de référence'!$U73</f>
        <v>0</v>
      </c>
      <c r="T1076" s="422">
        <f>($M1076-SUM($N1076:S1076))*'Annexe 1. Taux de référence'!$U73</f>
        <v>0</v>
      </c>
      <c r="U1076" s="422">
        <f>($M1076-SUM($N1076:T1076))*'Annexe 1. Taux de référence'!$U73</f>
        <v>0</v>
      </c>
      <c r="V1076" s="422">
        <f>($M1076-SUM($N1076:U1076))*'Annexe 1. Taux de référence'!$U73</f>
        <v>0</v>
      </c>
      <c r="W1076" s="422">
        <f>($M1076-SUM($N1076:V1076))*'Annexe 1. Taux de référence'!$U73</f>
        <v>0</v>
      </c>
      <c r="X1076" s="422">
        <f>($M1076-SUM($N1076:W1076))*'Annexe 1. Taux de référence'!$U73</f>
        <v>0</v>
      </c>
      <c r="Y1076" s="422">
        <f>($M1076-SUM($N1076:X1076))*'Annexe 1. Taux de référence'!$U73</f>
        <v>0</v>
      </c>
      <c r="Z1076" s="422">
        <f>($M1076-SUM($N1076:Y1076))*'Annexe 1. Taux de référence'!$U73</f>
        <v>0</v>
      </c>
      <c r="AA1076" s="422">
        <f>($M1076-SUM($N1076:Z1076))*'Annexe 1. Taux de référence'!$U73</f>
        <v>0</v>
      </c>
      <c r="AB1076" s="422">
        <f>($M1076-SUM($N1076:AA1076))*'Annexe 1. Taux de référence'!$U73</f>
        <v>0</v>
      </c>
      <c r="AC1076" s="408">
        <f t="shared" si="340"/>
        <v>0</v>
      </c>
      <c r="AD1076" s="1766"/>
      <c r="AE1076" s="1063"/>
      <c r="AF1076" s="832"/>
    </row>
    <row r="1077" spans="1:32" outlineLevel="1" x14ac:dyDescent="0.2">
      <c r="A1077" s="11">
        <v>395</v>
      </c>
      <c r="B1077" s="300"/>
      <c r="C1077" s="295"/>
      <c r="D1077" s="295"/>
      <c r="E1077" s="1692" t="s">
        <v>195</v>
      </c>
      <c r="F1077" s="1693"/>
      <c r="G1077" s="1693"/>
      <c r="H1077" s="1693"/>
      <c r="I1077" s="1693"/>
      <c r="J1077" s="1693"/>
      <c r="K1077" s="1693"/>
      <c r="L1077" s="1694"/>
      <c r="M1077" s="407">
        <f>SUBTOTAL(9,M1078:M1082)</f>
        <v>0</v>
      </c>
      <c r="N1077" s="410">
        <f t="shared" ref="N1077:AC1077" si="342">SUBTOTAL(9,N1078:N1082)</f>
        <v>0</v>
      </c>
      <c r="O1077" s="414">
        <f t="shared" si="342"/>
        <v>0</v>
      </c>
      <c r="P1077" s="413">
        <f t="shared" si="342"/>
        <v>0</v>
      </c>
      <c r="Q1077" s="415">
        <f t="shared" si="342"/>
        <v>0</v>
      </c>
      <c r="R1077" s="410">
        <f t="shared" si="342"/>
        <v>0</v>
      </c>
      <c r="S1077" s="414">
        <f t="shared" si="342"/>
        <v>0</v>
      </c>
      <c r="T1077" s="413">
        <f t="shared" si="342"/>
        <v>0</v>
      </c>
      <c r="U1077" s="413">
        <f t="shared" si="342"/>
        <v>0</v>
      </c>
      <c r="V1077" s="413">
        <f t="shared" si="342"/>
        <v>0</v>
      </c>
      <c r="W1077" s="413">
        <f t="shared" si="342"/>
        <v>0</v>
      </c>
      <c r="X1077" s="413">
        <f t="shared" si="342"/>
        <v>0</v>
      </c>
      <c r="Y1077" s="413">
        <f t="shared" si="342"/>
        <v>0</v>
      </c>
      <c r="Z1077" s="413">
        <f t="shared" si="342"/>
        <v>0</v>
      </c>
      <c r="AA1077" s="413">
        <f t="shared" si="342"/>
        <v>0</v>
      </c>
      <c r="AB1077" s="411">
        <f t="shared" si="342"/>
        <v>0</v>
      </c>
      <c r="AC1077" s="415">
        <f t="shared" si="342"/>
        <v>0</v>
      </c>
      <c r="AD1077" s="1766"/>
      <c r="AE1077" s="1063"/>
      <c r="AF1077" s="832"/>
    </row>
    <row r="1078" spans="1:32" ht="27.75" customHeight="1" outlineLevel="1" x14ac:dyDescent="0.2">
      <c r="A1078" s="11">
        <v>396</v>
      </c>
      <c r="B1078" s="300"/>
      <c r="C1078" s="319"/>
      <c r="D1078" s="319"/>
      <c r="E1078" s="320"/>
      <c r="F1078" s="856" t="s">
        <v>196</v>
      </c>
      <c r="G1078" s="857"/>
      <c r="H1078" s="857"/>
      <c r="I1078" s="857"/>
      <c r="J1078" s="857"/>
      <c r="K1078" s="857"/>
      <c r="L1078" s="858"/>
      <c r="M1078" s="408">
        <f t="shared" si="339"/>
        <v>0</v>
      </c>
      <c r="N1078" s="419">
        <f>IF(N302="",0,N302*'Annexe 1. Taux de référence'!$T75)</f>
        <v>0</v>
      </c>
      <c r="O1078" s="422">
        <f>IF(O302="",0,O302*'Annexe 1. Taux de référence'!$T75)</f>
        <v>0</v>
      </c>
      <c r="P1078" s="422">
        <f>IF(P302="",0,P302*'Annexe 1. Taux de référence'!$T75)</f>
        <v>0</v>
      </c>
      <c r="Q1078" s="423">
        <f>IF(Q302="",0,Q302*'Annexe 1. Taux de référence'!$T75)</f>
        <v>0</v>
      </c>
      <c r="R1078" s="419">
        <f>(SUM($N302:$Q302)-SUM($N1078:Q1078))*'Annexe 1. Taux de référence'!$U75</f>
        <v>0</v>
      </c>
      <c r="S1078" s="421">
        <f>(SUM($N302:$Q302)-SUM($N1078:R1078))*'Annexe 1. Taux de référence'!$U75</f>
        <v>0</v>
      </c>
      <c r="T1078" s="421">
        <f>(SUM($N302:$Q302)-SUM($N1078:S1078))*'Annexe 1. Taux de référence'!$U75</f>
        <v>0</v>
      </c>
      <c r="U1078" s="421">
        <f>(SUM($N302:$Q302)-SUM($N1078:T1078))*'Annexe 1. Taux de référence'!$U75</f>
        <v>0</v>
      </c>
      <c r="V1078" s="421">
        <f>(SUM($N302:$Q302)-SUM($N1078:U1078))*'Annexe 1. Taux de référence'!$U75</f>
        <v>0</v>
      </c>
      <c r="W1078" s="421">
        <f>(SUM($N302:$Q302)-SUM($N1078:V1078))*'Annexe 1. Taux de référence'!$U75</f>
        <v>0</v>
      </c>
      <c r="X1078" s="422">
        <f>(SUM($N302:$Q302)-SUM($N1078:W1078))*'Annexe 1. Taux de référence'!$U75</f>
        <v>0</v>
      </c>
      <c r="Y1078" s="421">
        <f>(SUM($N302:$Q302)-SUM($N1078:X1078))*'Annexe 1. Taux de référence'!$U75</f>
        <v>0</v>
      </c>
      <c r="Z1078" s="421">
        <f>(SUM($N302:$Q302)-SUM($N1078:Y1078))*'Annexe 1. Taux de référence'!$U75</f>
        <v>0</v>
      </c>
      <c r="AA1078" s="421">
        <f>(SUM($N302:$Q302)-SUM($N1078:Z1078))*'Annexe 1. Taux de référence'!$U75</f>
        <v>0</v>
      </c>
      <c r="AB1078" s="421">
        <f>(SUM($N302:$Q302)-SUM($N1078:AA1078))*'Annexe 1. Taux de référence'!$U75</f>
        <v>0</v>
      </c>
      <c r="AC1078" s="408">
        <f t="shared" si="340"/>
        <v>0</v>
      </c>
      <c r="AD1078" s="1766"/>
      <c r="AE1078" s="1063"/>
      <c r="AF1078" s="832"/>
    </row>
    <row r="1079" spans="1:32" ht="27.75" customHeight="1" outlineLevel="1" x14ac:dyDescent="0.2">
      <c r="A1079" s="11">
        <v>397</v>
      </c>
      <c r="B1079" s="300"/>
      <c r="C1079" s="319"/>
      <c r="D1079" s="319"/>
      <c r="E1079" s="320"/>
      <c r="F1079" s="915" t="s">
        <v>197</v>
      </c>
      <c r="G1079" s="916"/>
      <c r="H1079" s="916"/>
      <c r="I1079" s="916"/>
      <c r="J1079" s="916"/>
      <c r="K1079" s="916"/>
      <c r="L1079" s="917"/>
      <c r="M1079" s="408">
        <f t="shared" si="339"/>
        <v>0</v>
      </c>
      <c r="N1079" s="419">
        <f>IF(N303="",0,N303*'Annexe 1. Taux de référence'!$T76)</f>
        <v>0</v>
      </c>
      <c r="O1079" s="422">
        <f>IF(O303="",0,O303*'Annexe 1. Taux de référence'!$T76)</f>
        <v>0</v>
      </c>
      <c r="P1079" s="422">
        <f>IF(P303="",0,P303*'Annexe 1. Taux de référence'!$T76)</f>
        <v>0</v>
      </c>
      <c r="Q1079" s="423">
        <f>IF(Q303="",0,Q303*'Annexe 1. Taux de référence'!$T76)</f>
        <v>0</v>
      </c>
      <c r="R1079" s="419">
        <f>(SUM($N303:$Q303)-SUM($N1079:Q1079))*'Annexe 1. Taux de référence'!$U76</f>
        <v>0</v>
      </c>
      <c r="S1079" s="422">
        <f>(SUM($N303:$Q303)-SUM($N1079:R1079))*'Annexe 1. Taux de référence'!$U76</f>
        <v>0</v>
      </c>
      <c r="T1079" s="422">
        <f>(SUM($N303:$Q303)-SUM($N1079:S1079))*'Annexe 1. Taux de référence'!$U76</f>
        <v>0</v>
      </c>
      <c r="U1079" s="422">
        <f>(SUM($N303:$Q303)-SUM($N1079:T1079))*'Annexe 1. Taux de référence'!$U76</f>
        <v>0</v>
      </c>
      <c r="V1079" s="422">
        <f>(SUM($N303:$Q303)-SUM($N1079:U1079))*'Annexe 1. Taux de référence'!$U76</f>
        <v>0</v>
      </c>
      <c r="W1079" s="422">
        <f>(SUM($N303:$Q303)-SUM($N1079:V1079))*'Annexe 1. Taux de référence'!$U76</f>
        <v>0</v>
      </c>
      <c r="X1079" s="422">
        <f>(SUM($N303:$Q303)-SUM($N1079:W1079))*'Annexe 1. Taux de référence'!$U76</f>
        <v>0</v>
      </c>
      <c r="Y1079" s="422">
        <f>(SUM($N303:$Q303)-SUM($N1079:X1079))*'Annexe 1. Taux de référence'!$U76</f>
        <v>0</v>
      </c>
      <c r="Z1079" s="422">
        <f>(SUM($N303:$Q303)-SUM($N1079:Y1079))*'Annexe 1. Taux de référence'!$U76</f>
        <v>0</v>
      </c>
      <c r="AA1079" s="422">
        <f>(SUM($N303:$Q303)-SUM($N1079:Z1079))*'Annexe 1. Taux de référence'!$U76</f>
        <v>0</v>
      </c>
      <c r="AB1079" s="422">
        <f>(SUM($N303:$Q303)-SUM($N1079:AA1079))*'Annexe 1. Taux de référence'!$U76</f>
        <v>0</v>
      </c>
      <c r="AC1079" s="408">
        <f t="shared" si="340"/>
        <v>0</v>
      </c>
      <c r="AD1079" s="1766"/>
      <c r="AE1079" s="1063"/>
      <c r="AF1079" s="832"/>
    </row>
    <row r="1080" spans="1:32" ht="15" customHeight="1" outlineLevel="1" x14ac:dyDescent="0.2">
      <c r="A1080" s="11">
        <v>397</v>
      </c>
      <c r="B1080" s="300"/>
      <c r="C1080" s="319"/>
      <c r="D1080" s="319"/>
      <c r="E1080" s="320"/>
      <c r="F1080" s="915" t="s">
        <v>198</v>
      </c>
      <c r="G1080" s="916"/>
      <c r="H1080" s="916"/>
      <c r="I1080" s="916"/>
      <c r="J1080" s="916"/>
      <c r="K1080" s="916"/>
      <c r="L1080" s="917"/>
      <c r="M1080" s="408">
        <f t="shared" si="339"/>
        <v>0</v>
      </c>
      <c r="N1080" s="419">
        <f>IF(N304="",0,N304*'Annexe 1. Taux de référence'!$T77)</f>
        <v>0</v>
      </c>
      <c r="O1080" s="422">
        <f>IF(O304="",0,O304*'Annexe 1. Taux de référence'!$T77)</f>
        <v>0</v>
      </c>
      <c r="P1080" s="422">
        <f>IF(P304="",0,P304*'Annexe 1. Taux de référence'!$T77)</f>
        <v>0</v>
      </c>
      <c r="Q1080" s="423">
        <f>IF(Q304="",0,Q304*'Annexe 1. Taux de référence'!$T77)</f>
        <v>0</v>
      </c>
      <c r="R1080" s="419">
        <f>(SUM($N304:$Q304)-SUM($N1080:Q1080))*'Annexe 1. Taux de référence'!$U77</f>
        <v>0</v>
      </c>
      <c r="S1080" s="422">
        <f>(SUM($N304:$Q304)-SUM($N1080:R1080))*'Annexe 1. Taux de référence'!$U77</f>
        <v>0</v>
      </c>
      <c r="T1080" s="422">
        <f>(SUM($N304:$Q304)-SUM($N1080:S1080))*'Annexe 1. Taux de référence'!$U77</f>
        <v>0</v>
      </c>
      <c r="U1080" s="422">
        <f>(SUM($N304:$Q304)-SUM($N1080:T1080))*'Annexe 1. Taux de référence'!$U77</f>
        <v>0</v>
      </c>
      <c r="V1080" s="422">
        <f>(SUM($N304:$Q304)-SUM($N1080:U1080))*'Annexe 1. Taux de référence'!$U77</f>
        <v>0</v>
      </c>
      <c r="W1080" s="422">
        <f>(SUM($N304:$Q304)-SUM($N1080:V1080))*'Annexe 1. Taux de référence'!$U77</f>
        <v>0</v>
      </c>
      <c r="X1080" s="422">
        <f>(SUM($N304:$Q304)-SUM($N1080:W1080))*'Annexe 1. Taux de référence'!$U77</f>
        <v>0</v>
      </c>
      <c r="Y1080" s="422">
        <f>(SUM($N304:$Q304)-SUM($N1080:X1080))*'Annexe 1. Taux de référence'!$U77</f>
        <v>0</v>
      </c>
      <c r="Z1080" s="422">
        <f>(SUM($N304:$Q304)-SUM($N1080:Y1080))*'Annexe 1. Taux de référence'!$U77</f>
        <v>0</v>
      </c>
      <c r="AA1080" s="422">
        <f>(SUM($N304:$Q304)-SUM($N1080:Z1080))*'Annexe 1. Taux de référence'!$U77</f>
        <v>0</v>
      </c>
      <c r="AB1080" s="422">
        <f>(SUM($N304:$Q304)-SUM($N1080:AA1080))*'Annexe 1. Taux de référence'!$U77</f>
        <v>0</v>
      </c>
      <c r="AC1080" s="408">
        <f t="shared" si="340"/>
        <v>0</v>
      </c>
      <c r="AD1080" s="1766"/>
      <c r="AE1080" s="1063"/>
      <c r="AF1080" s="832"/>
    </row>
    <row r="1081" spans="1:32" ht="15" customHeight="1" outlineLevel="1" x14ac:dyDescent="0.2">
      <c r="A1081" s="11">
        <v>397</v>
      </c>
      <c r="B1081" s="300"/>
      <c r="C1081" s="319"/>
      <c r="D1081" s="319"/>
      <c r="E1081" s="320"/>
      <c r="F1081" s="915" t="s">
        <v>199</v>
      </c>
      <c r="G1081" s="916"/>
      <c r="H1081" s="916"/>
      <c r="I1081" s="916"/>
      <c r="J1081" s="916"/>
      <c r="K1081" s="916"/>
      <c r="L1081" s="917"/>
      <c r="M1081" s="408">
        <f t="shared" si="339"/>
        <v>0</v>
      </c>
      <c r="N1081" s="419">
        <f t="shared" si="339"/>
        <v>0</v>
      </c>
      <c r="O1081" s="422">
        <f t="shared" si="339"/>
        <v>0</v>
      </c>
      <c r="P1081" s="422">
        <f t="shared" si="339"/>
        <v>0</v>
      </c>
      <c r="Q1081" s="423">
        <f t="shared" si="339"/>
        <v>0</v>
      </c>
      <c r="R1081" s="419">
        <f t="shared" si="339"/>
        <v>0</v>
      </c>
      <c r="S1081" s="422">
        <f t="shared" si="339"/>
        <v>0</v>
      </c>
      <c r="T1081" s="422">
        <f t="shared" si="339"/>
        <v>0</v>
      </c>
      <c r="U1081" s="422">
        <f t="shared" si="339"/>
        <v>0</v>
      </c>
      <c r="V1081" s="422">
        <f t="shared" si="339"/>
        <v>0</v>
      </c>
      <c r="W1081" s="422">
        <f t="shared" si="339"/>
        <v>0</v>
      </c>
      <c r="X1081" s="422">
        <f t="shared" si="339"/>
        <v>0</v>
      </c>
      <c r="Y1081" s="422">
        <f t="shared" si="339"/>
        <v>0</v>
      </c>
      <c r="Z1081" s="422">
        <f t="shared" si="339"/>
        <v>0</v>
      </c>
      <c r="AA1081" s="422">
        <f t="shared" si="339"/>
        <v>0</v>
      </c>
      <c r="AB1081" s="422">
        <f t="shared" si="339"/>
        <v>0</v>
      </c>
      <c r="AC1081" s="408">
        <f t="shared" si="340"/>
        <v>0</v>
      </c>
      <c r="AD1081" s="1766"/>
      <c r="AE1081" s="1063"/>
      <c r="AF1081" s="832"/>
    </row>
    <row r="1082" spans="1:32" ht="15" customHeight="1" outlineLevel="1" x14ac:dyDescent="0.2">
      <c r="A1082" s="11">
        <v>397</v>
      </c>
      <c r="B1082" s="300"/>
      <c r="C1082" s="319"/>
      <c r="D1082" s="319"/>
      <c r="E1082" s="320"/>
      <c r="F1082" s="859" t="s">
        <v>90</v>
      </c>
      <c r="G1082" s="860"/>
      <c r="H1082" s="860"/>
      <c r="I1082" s="860"/>
      <c r="J1082" s="860"/>
      <c r="K1082" s="860"/>
      <c r="L1082" s="861"/>
      <c r="M1082" s="408">
        <f t="shared" si="339"/>
        <v>0</v>
      </c>
      <c r="N1082" s="419">
        <f t="shared" si="339"/>
        <v>0</v>
      </c>
      <c r="O1082" s="422">
        <f t="shared" si="339"/>
        <v>0</v>
      </c>
      <c r="P1082" s="422">
        <f t="shared" si="339"/>
        <v>0</v>
      </c>
      <c r="Q1082" s="423">
        <f t="shared" si="339"/>
        <v>0</v>
      </c>
      <c r="R1082" s="419">
        <f t="shared" si="339"/>
        <v>0</v>
      </c>
      <c r="S1082" s="422">
        <f t="shared" si="339"/>
        <v>0</v>
      </c>
      <c r="T1082" s="422">
        <f t="shared" si="339"/>
        <v>0</v>
      </c>
      <c r="U1082" s="422">
        <f t="shared" si="339"/>
        <v>0</v>
      </c>
      <c r="V1082" s="422">
        <f t="shared" si="339"/>
        <v>0</v>
      </c>
      <c r="W1082" s="422">
        <f t="shared" si="339"/>
        <v>0</v>
      </c>
      <c r="X1082" s="422">
        <f t="shared" si="339"/>
        <v>0</v>
      </c>
      <c r="Y1082" s="422">
        <f t="shared" si="339"/>
        <v>0</v>
      </c>
      <c r="Z1082" s="422">
        <f t="shared" si="339"/>
        <v>0</v>
      </c>
      <c r="AA1082" s="422">
        <f t="shared" si="339"/>
        <v>0</v>
      </c>
      <c r="AB1082" s="422">
        <f t="shared" si="339"/>
        <v>0</v>
      </c>
      <c r="AC1082" s="408">
        <f t="shared" si="340"/>
        <v>0</v>
      </c>
      <c r="AD1082" s="1767"/>
      <c r="AE1082" s="834"/>
      <c r="AF1082" s="835"/>
    </row>
    <row r="1083" spans="1:32" ht="15" customHeight="1" outlineLevel="1" x14ac:dyDescent="0.2">
      <c r="A1083" s="11">
        <v>385</v>
      </c>
      <c r="B1083" s="300"/>
      <c r="C1083" s="263"/>
      <c r="D1083" s="844" t="s">
        <v>91</v>
      </c>
      <c r="E1083" s="845"/>
      <c r="F1083" s="845"/>
      <c r="G1083" s="845"/>
      <c r="H1083" s="845"/>
      <c r="I1083" s="845"/>
      <c r="J1083" s="845"/>
      <c r="K1083" s="845"/>
      <c r="L1083" s="845"/>
      <c r="M1083" s="845"/>
      <c r="N1083" s="845"/>
      <c r="O1083" s="845"/>
      <c r="P1083" s="845"/>
      <c r="Q1083" s="845"/>
      <c r="R1083" s="845"/>
      <c r="S1083" s="845"/>
      <c r="T1083" s="845"/>
      <c r="U1083" s="845"/>
      <c r="V1083" s="845"/>
      <c r="W1083" s="845"/>
      <c r="X1083" s="845"/>
      <c r="Y1083" s="845"/>
      <c r="Z1083" s="845"/>
      <c r="AA1083" s="845"/>
      <c r="AB1083" s="845"/>
      <c r="AC1083" s="845"/>
      <c r="AD1083" s="845"/>
      <c r="AE1083" s="845"/>
      <c r="AF1083" s="846"/>
    </row>
    <row r="1084" spans="1:32" ht="15" customHeight="1" outlineLevel="1" x14ac:dyDescent="0.2">
      <c r="A1084" s="11">
        <v>386</v>
      </c>
      <c r="B1084" s="300"/>
      <c r="C1084" s="263"/>
      <c r="D1084" s="271"/>
      <c r="E1084" s="918" t="s">
        <v>200</v>
      </c>
      <c r="F1084" s="919"/>
      <c r="G1084" s="919"/>
      <c r="H1084" s="919"/>
      <c r="I1084" s="919"/>
      <c r="J1084" s="919"/>
      <c r="K1084" s="919"/>
      <c r="L1084" s="920"/>
      <c r="M1084" s="407">
        <f>SUBTOTAL(9,M1085:M1087)</f>
        <v>0</v>
      </c>
      <c r="N1084" s="410">
        <f t="shared" ref="N1084:AC1084" si="343">SUBTOTAL(9,N1085:N1087)</f>
        <v>0</v>
      </c>
      <c r="O1084" s="414">
        <f t="shared" si="343"/>
        <v>0</v>
      </c>
      <c r="P1084" s="413">
        <f t="shared" si="343"/>
        <v>0</v>
      </c>
      <c r="Q1084" s="415">
        <f t="shared" si="343"/>
        <v>0</v>
      </c>
      <c r="R1084" s="410">
        <f t="shared" si="343"/>
        <v>0</v>
      </c>
      <c r="S1084" s="414">
        <f t="shared" si="343"/>
        <v>0</v>
      </c>
      <c r="T1084" s="413">
        <f t="shared" si="343"/>
        <v>0</v>
      </c>
      <c r="U1084" s="413">
        <f t="shared" si="343"/>
        <v>0</v>
      </c>
      <c r="V1084" s="413">
        <f t="shared" si="343"/>
        <v>0</v>
      </c>
      <c r="W1084" s="413">
        <f t="shared" si="343"/>
        <v>0</v>
      </c>
      <c r="X1084" s="413">
        <f t="shared" si="343"/>
        <v>0</v>
      </c>
      <c r="Y1084" s="413">
        <f t="shared" si="343"/>
        <v>0</v>
      </c>
      <c r="Z1084" s="413">
        <f t="shared" si="343"/>
        <v>0</v>
      </c>
      <c r="AA1084" s="413">
        <f t="shared" si="343"/>
        <v>0</v>
      </c>
      <c r="AB1084" s="411">
        <f t="shared" si="343"/>
        <v>0</v>
      </c>
      <c r="AC1084" s="415">
        <f t="shared" si="343"/>
        <v>0</v>
      </c>
      <c r="AD1084" s="1689"/>
      <c r="AE1084" s="828"/>
      <c r="AF1084" s="829"/>
    </row>
    <row r="1085" spans="1:32" ht="15" customHeight="1" outlineLevel="1" x14ac:dyDescent="0.2">
      <c r="A1085" s="11">
        <v>387</v>
      </c>
      <c r="B1085" s="300"/>
      <c r="C1085" s="319"/>
      <c r="D1085" s="319"/>
      <c r="E1085" s="320"/>
      <c r="F1085" s="856" t="s">
        <v>92</v>
      </c>
      <c r="G1085" s="857"/>
      <c r="H1085" s="857"/>
      <c r="I1085" s="857"/>
      <c r="J1085" s="857"/>
      <c r="K1085" s="857"/>
      <c r="L1085" s="858"/>
      <c r="M1085" s="408">
        <f t="shared" ref="M1085:M1087" si="344">M309</f>
        <v>0</v>
      </c>
      <c r="N1085" s="419">
        <f>IF(N309="",0,N309*'Annexe 1. Taux de référence'!$T81)</f>
        <v>0</v>
      </c>
      <c r="O1085" s="422">
        <f>IF(O309="",0,O309*'Annexe 1. Taux de référence'!$T81)</f>
        <v>0</v>
      </c>
      <c r="P1085" s="422">
        <f>IF(P309="",0,P309*'Annexe 1. Taux de référence'!$T81)</f>
        <v>0</v>
      </c>
      <c r="Q1085" s="423">
        <f>IF(Q309="",0,Q309*'Annexe 1. Taux de référence'!$T81)</f>
        <v>0</v>
      </c>
      <c r="R1085" s="419">
        <f>(SUM($N309:$Q309)-SUM($N1085:Q1085))*'Annexe 1. Taux de référence'!$U81</f>
        <v>0</v>
      </c>
      <c r="S1085" s="421">
        <f>(SUM($N309:$Q309)-SUM($N1085:R1085))*'Annexe 1. Taux de référence'!$U81</f>
        <v>0</v>
      </c>
      <c r="T1085" s="421">
        <f>(SUM($N309:$Q309)-SUM($N1085:S1085))*'Annexe 1. Taux de référence'!$U81</f>
        <v>0</v>
      </c>
      <c r="U1085" s="421">
        <f>(SUM($N309:$Q309)-SUM($N1085:T1085))*'Annexe 1. Taux de référence'!$U81</f>
        <v>0</v>
      </c>
      <c r="V1085" s="421">
        <f>(SUM($N309:$Q309)-SUM($N1085:U1085))*'Annexe 1. Taux de référence'!$U81</f>
        <v>0</v>
      </c>
      <c r="W1085" s="421">
        <f>(SUM($N309:$Q309)-SUM($N1085:V1085))*'Annexe 1. Taux de référence'!$U81</f>
        <v>0</v>
      </c>
      <c r="X1085" s="422">
        <f>(SUM($N309:$Q309)-SUM($N1085:W1085))*'Annexe 1. Taux de référence'!$U81</f>
        <v>0</v>
      </c>
      <c r="Y1085" s="421">
        <f>(SUM($N309:$Q309)-SUM($N1085:X1085))*'Annexe 1. Taux de référence'!$U81</f>
        <v>0</v>
      </c>
      <c r="Z1085" s="421">
        <f>(SUM($N309:$Q309)-SUM($N1085:Y1085))*'Annexe 1. Taux de référence'!$U81</f>
        <v>0</v>
      </c>
      <c r="AA1085" s="421">
        <f>(SUM($N309:$Q309)-SUM($N1085:Z1085))*'Annexe 1. Taux de référence'!$U81</f>
        <v>0</v>
      </c>
      <c r="AB1085" s="421">
        <f>(SUM($N309:$Q309)-SUM($N1085:AA1085))*'Annexe 1. Taux de référence'!$U81</f>
        <v>0</v>
      </c>
      <c r="AC1085" s="408">
        <f t="shared" ref="AC1085:AC1090" si="345">M1085-SUM(N1085:AB1085)</f>
        <v>0</v>
      </c>
      <c r="AD1085" s="1766"/>
      <c r="AE1085" s="1063"/>
      <c r="AF1085" s="832"/>
    </row>
    <row r="1086" spans="1:32" ht="15" customHeight="1" outlineLevel="1" x14ac:dyDescent="0.2">
      <c r="A1086" s="11">
        <v>388</v>
      </c>
      <c r="B1086" s="300"/>
      <c r="C1086" s="319"/>
      <c r="D1086" s="319"/>
      <c r="E1086" s="320"/>
      <c r="F1086" s="915" t="s">
        <v>93</v>
      </c>
      <c r="G1086" s="916"/>
      <c r="H1086" s="916"/>
      <c r="I1086" s="916"/>
      <c r="J1086" s="916"/>
      <c r="K1086" s="916"/>
      <c r="L1086" s="917"/>
      <c r="M1086" s="408">
        <f t="shared" si="344"/>
        <v>0</v>
      </c>
      <c r="N1086" s="419">
        <f>IF(N310="",0,N310*'Annexe 1. Taux de référence'!$T82)</f>
        <v>0</v>
      </c>
      <c r="O1086" s="422">
        <f>IF(O310="",0,O310*'Annexe 1. Taux de référence'!$T82)</f>
        <v>0</v>
      </c>
      <c r="P1086" s="422">
        <f>IF(P310="",0,P310*'Annexe 1. Taux de référence'!$T82)</f>
        <v>0</v>
      </c>
      <c r="Q1086" s="423">
        <f>IF(Q310="",0,Q310*'Annexe 1. Taux de référence'!$T82)</f>
        <v>0</v>
      </c>
      <c r="R1086" s="419">
        <f>IF(R310="",0,R310*'Annexe 1. Taux de référence'!$U82)</f>
        <v>0</v>
      </c>
      <c r="S1086" s="422">
        <f>(SUM($N310:$Q310)-SUM($N1086:Q1086))*'Annexe 1. Taux de référence'!$U82</f>
        <v>0</v>
      </c>
      <c r="T1086" s="422">
        <f>(N($R310-$R1086*'Annexe 1. Taux de référence'!$U82))</f>
        <v>0</v>
      </c>
      <c r="U1086" s="422">
        <f>(SUM($N310:$Q310)-SUM($N1086:$Q1086)-S1086)*'Annexe 1. Taux de référence'!$U82</f>
        <v>0</v>
      </c>
      <c r="V1086" s="422">
        <f>(N($R310)-$R1086-T1086)*'Annexe 1. Taux de référence'!$U82</f>
        <v>0</v>
      </c>
      <c r="W1086" s="422">
        <f>(SUM($N310:$Q310)-SUM($N1086:$Q1086)-S1086-U1086)*'Annexe 1. Taux de référence'!$U82</f>
        <v>0</v>
      </c>
      <c r="X1086" s="422">
        <f>(N($R310)-$R1086-T1086-V1086)*'Annexe 1. Taux de référence'!$U82</f>
        <v>0</v>
      </c>
      <c r="Y1086" s="422">
        <f>(SUM($N310:$Q310)-SUM($N1086:$Q1086)-S1086-U1086-W1086)*'Annexe 1. Taux de référence'!$U82</f>
        <v>0</v>
      </c>
      <c r="Z1086" s="422">
        <f>(N($R310)-$R1086-T1086-V1086-X1086)*'Annexe 1. Taux de référence'!$U82</f>
        <v>0</v>
      </c>
      <c r="AA1086" s="422">
        <f>(SUM($N310:$Q310)-SUM($N1086:$Q1086)-S1086-U1086-W1086-Y1086)*'Annexe 1. Taux de référence'!$U82</f>
        <v>0</v>
      </c>
      <c r="AB1086" s="422">
        <f>(N($R310)-$R1086-T1086-V1086-X1086-Z1086)*'Annexe 1. Taux de référence'!$U82</f>
        <v>0</v>
      </c>
      <c r="AC1086" s="408">
        <f t="shared" si="345"/>
        <v>0</v>
      </c>
      <c r="AD1086" s="1766"/>
      <c r="AE1086" s="1063"/>
      <c r="AF1086" s="832"/>
    </row>
    <row r="1087" spans="1:32" ht="15" customHeight="1" outlineLevel="1" x14ac:dyDescent="0.2">
      <c r="A1087" s="11">
        <v>389</v>
      </c>
      <c r="B1087" s="300"/>
      <c r="C1087" s="319"/>
      <c r="D1087" s="319"/>
      <c r="E1087" s="320"/>
      <c r="F1087" s="859" t="s">
        <v>94</v>
      </c>
      <c r="G1087" s="860"/>
      <c r="H1087" s="860"/>
      <c r="I1087" s="860"/>
      <c r="J1087" s="860"/>
      <c r="K1087" s="860"/>
      <c r="L1087" s="861"/>
      <c r="M1087" s="408">
        <f t="shared" si="344"/>
        <v>0</v>
      </c>
      <c r="N1087" s="419">
        <f>IF(N311="",0,N311*'Annexe 1. Taux de référence'!$T83)</f>
        <v>0</v>
      </c>
      <c r="O1087" s="422">
        <f>IF(O311="",0,O311*'Annexe 1. Taux de référence'!$T83)</f>
        <v>0</v>
      </c>
      <c r="P1087" s="422">
        <f>IF(P311="",0,P311*'Annexe 1. Taux de référence'!$T83)</f>
        <v>0</v>
      </c>
      <c r="Q1087" s="423">
        <f>IF(Q311="",0,Q311*'Annexe 1. Taux de référence'!$T83)</f>
        <v>0</v>
      </c>
      <c r="R1087" s="419">
        <f>IF(R311="",0,R311*'Annexe 1. Taux de référence'!$U83)</f>
        <v>0</v>
      </c>
      <c r="S1087" s="422">
        <f>(SUM($N311:$Q311)-SUM($N1087:Q1087))*'Annexe 1. Taux de référence'!$U83</f>
        <v>0</v>
      </c>
      <c r="T1087" s="422">
        <f>(N($R311-$R1087*'Annexe 1. Taux de référence'!$U83))</f>
        <v>0</v>
      </c>
      <c r="U1087" s="422">
        <f>(SUM($N311:$Q311)-SUM($N1087:$Q1087)-S1087)*'Annexe 1. Taux de référence'!$U83</f>
        <v>0</v>
      </c>
      <c r="V1087" s="422">
        <f>(N($R311)-$R1087-T1087)*'Annexe 1. Taux de référence'!$U83</f>
        <v>0</v>
      </c>
      <c r="W1087" s="422">
        <f>(SUM($N311:$Q311)-SUM($N1087:$Q1087)-S1087-U1087)*'Annexe 1. Taux de référence'!$U83</f>
        <v>0</v>
      </c>
      <c r="X1087" s="422">
        <f>(N($R311)-$R1087-T1087-V1087)*'Annexe 1. Taux de référence'!$U83</f>
        <v>0</v>
      </c>
      <c r="Y1087" s="422">
        <f>(SUM($N311:$Q311)-SUM($N1087:$Q1087)-S1087-U1087-W1087)*'Annexe 1. Taux de référence'!$U83</f>
        <v>0</v>
      </c>
      <c r="Z1087" s="422">
        <f>(N($R311)-$R1087-T1087-V1087-X1087)*'Annexe 1. Taux de référence'!$U83</f>
        <v>0</v>
      </c>
      <c r="AA1087" s="422">
        <f>(SUM($N311:$Q311)-SUM($N1087:$Q1087)-S1087-U1087-W1087-Y1087)*'Annexe 1. Taux de référence'!$U83</f>
        <v>0</v>
      </c>
      <c r="AB1087" s="422">
        <f>(N($R311)-$R1087-T1087-V1087-X1087-Z1087)*'Annexe 1. Taux de référence'!$U83</f>
        <v>0</v>
      </c>
      <c r="AC1087" s="408">
        <f t="shared" ref="AC1087" si="346">M1087-SUM(N1087:AB1087)</f>
        <v>0</v>
      </c>
      <c r="AD1087" s="1766"/>
      <c r="AE1087" s="1063"/>
      <c r="AF1087" s="832"/>
    </row>
    <row r="1088" spans="1:32" ht="15" customHeight="1" outlineLevel="1" x14ac:dyDescent="0.2">
      <c r="A1088" s="11">
        <v>390</v>
      </c>
      <c r="B1088" s="300"/>
      <c r="C1088" s="263"/>
      <c r="D1088" s="271"/>
      <c r="E1088" s="853" t="s">
        <v>95</v>
      </c>
      <c r="F1088" s="854"/>
      <c r="G1088" s="854"/>
      <c r="H1088" s="854"/>
      <c r="I1088" s="854"/>
      <c r="J1088" s="854"/>
      <c r="K1088" s="854"/>
      <c r="L1088" s="855"/>
      <c r="M1088" s="407">
        <f>SUBTOTAL(9,M1089:M1090)</f>
        <v>0</v>
      </c>
      <c r="N1088" s="410">
        <f t="shared" ref="N1088:AC1088" si="347">SUBTOTAL(9,N1089:N1090)</f>
        <v>0</v>
      </c>
      <c r="O1088" s="414">
        <f t="shared" si="347"/>
        <v>0</v>
      </c>
      <c r="P1088" s="413">
        <f t="shared" si="347"/>
        <v>0</v>
      </c>
      <c r="Q1088" s="415">
        <f t="shared" si="347"/>
        <v>0</v>
      </c>
      <c r="R1088" s="410">
        <f t="shared" si="347"/>
        <v>0</v>
      </c>
      <c r="S1088" s="414">
        <f t="shared" si="347"/>
        <v>0</v>
      </c>
      <c r="T1088" s="413">
        <f t="shared" si="347"/>
        <v>0</v>
      </c>
      <c r="U1088" s="413">
        <f t="shared" si="347"/>
        <v>0</v>
      </c>
      <c r="V1088" s="413">
        <f t="shared" si="347"/>
        <v>0</v>
      </c>
      <c r="W1088" s="413">
        <f t="shared" si="347"/>
        <v>0</v>
      </c>
      <c r="X1088" s="413">
        <f t="shared" si="347"/>
        <v>0</v>
      </c>
      <c r="Y1088" s="413">
        <f t="shared" si="347"/>
        <v>0</v>
      </c>
      <c r="Z1088" s="413">
        <f t="shared" si="347"/>
        <v>0</v>
      </c>
      <c r="AA1088" s="413">
        <f t="shared" si="347"/>
        <v>0</v>
      </c>
      <c r="AB1088" s="411">
        <f t="shared" si="347"/>
        <v>0</v>
      </c>
      <c r="AC1088" s="415">
        <f t="shared" si="347"/>
        <v>0</v>
      </c>
      <c r="AD1088" s="1766"/>
      <c r="AE1088" s="1063"/>
      <c r="AF1088" s="832"/>
    </row>
    <row r="1089" spans="1:32" ht="15" customHeight="1" outlineLevel="1" x14ac:dyDescent="0.2">
      <c r="A1089" s="11">
        <v>391</v>
      </c>
      <c r="B1089" s="300"/>
      <c r="C1089" s="319"/>
      <c r="D1089" s="319"/>
      <c r="E1089" s="320"/>
      <c r="F1089" s="856" t="s">
        <v>96</v>
      </c>
      <c r="G1089" s="857"/>
      <c r="H1089" s="857"/>
      <c r="I1089" s="857"/>
      <c r="J1089" s="857"/>
      <c r="K1089" s="857"/>
      <c r="L1089" s="858"/>
      <c r="M1089" s="408">
        <f t="shared" ref="M1089:AB1090" si="348">M313</f>
        <v>0</v>
      </c>
      <c r="N1089" s="419">
        <f t="shared" si="348"/>
        <v>0</v>
      </c>
      <c r="O1089" s="422">
        <f t="shared" si="348"/>
        <v>0</v>
      </c>
      <c r="P1089" s="422">
        <f t="shared" si="348"/>
        <v>0</v>
      </c>
      <c r="Q1089" s="423">
        <f t="shared" si="348"/>
        <v>0</v>
      </c>
      <c r="R1089" s="419">
        <f t="shared" si="348"/>
        <v>0</v>
      </c>
      <c r="S1089" s="421">
        <f t="shared" si="348"/>
        <v>0</v>
      </c>
      <c r="T1089" s="421">
        <f t="shared" si="348"/>
        <v>0</v>
      </c>
      <c r="U1089" s="421">
        <f t="shared" si="348"/>
        <v>0</v>
      </c>
      <c r="V1089" s="421">
        <f t="shared" si="348"/>
        <v>0</v>
      </c>
      <c r="W1089" s="421">
        <f t="shared" si="348"/>
        <v>0</v>
      </c>
      <c r="X1089" s="422">
        <f t="shared" si="348"/>
        <v>0</v>
      </c>
      <c r="Y1089" s="421">
        <f t="shared" si="348"/>
        <v>0</v>
      </c>
      <c r="Z1089" s="421">
        <f t="shared" si="348"/>
        <v>0</v>
      </c>
      <c r="AA1089" s="421">
        <f t="shared" si="348"/>
        <v>0</v>
      </c>
      <c r="AB1089" s="421">
        <f t="shared" si="348"/>
        <v>0</v>
      </c>
      <c r="AC1089" s="408">
        <f t="shared" si="345"/>
        <v>0</v>
      </c>
      <c r="AD1089" s="1766"/>
      <c r="AE1089" s="1063"/>
      <c r="AF1089" s="832"/>
    </row>
    <row r="1090" spans="1:32" ht="15" customHeight="1" outlineLevel="1" x14ac:dyDescent="0.2">
      <c r="A1090" s="11">
        <v>392</v>
      </c>
      <c r="B1090" s="300"/>
      <c r="C1090" s="319"/>
      <c r="D1090" s="319"/>
      <c r="E1090" s="320"/>
      <c r="F1090" s="859" t="s">
        <v>97</v>
      </c>
      <c r="G1090" s="860"/>
      <c r="H1090" s="860"/>
      <c r="I1090" s="860"/>
      <c r="J1090" s="860"/>
      <c r="K1090" s="860"/>
      <c r="L1090" s="861"/>
      <c r="M1090" s="408">
        <f t="shared" si="348"/>
        <v>0</v>
      </c>
      <c r="N1090" s="419">
        <f t="shared" si="348"/>
        <v>0</v>
      </c>
      <c r="O1090" s="422">
        <f t="shared" si="348"/>
        <v>0</v>
      </c>
      <c r="P1090" s="422">
        <f t="shared" si="348"/>
        <v>0</v>
      </c>
      <c r="Q1090" s="423">
        <f t="shared" si="348"/>
        <v>0</v>
      </c>
      <c r="R1090" s="419">
        <f t="shared" si="348"/>
        <v>0</v>
      </c>
      <c r="S1090" s="421">
        <f t="shared" si="348"/>
        <v>0</v>
      </c>
      <c r="T1090" s="421">
        <f t="shared" si="348"/>
        <v>0</v>
      </c>
      <c r="U1090" s="421">
        <f t="shared" si="348"/>
        <v>0</v>
      </c>
      <c r="V1090" s="421">
        <f t="shared" si="348"/>
        <v>0</v>
      </c>
      <c r="W1090" s="421">
        <f t="shared" si="348"/>
        <v>0</v>
      </c>
      <c r="X1090" s="422">
        <f t="shared" si="348"/>
        <v>0</v>
      </c>
      <c r="Y1090" s="421">
        <f t="shared" si="348"/>
        <v>0</v>
      </c>
      <c r="Z1090" s="421">
        <f t="shared" si="348"/>
        <v>0</v>
      </c>
      <c r="AA1090" s="421">
        <f t="shared" si="348"/>
        <v>0</v>
      </c>
      <c r="AB1090" s="421">
        <f t="shared" si="348"/>
        <v>0</v>
      </c>
      <c r="AC1090" s="408">
        <f t="shared" si="345"/>
        <v>0</v>
      </c>
      <c r="AD1090" s="1767"/>
      <c r="AE1090" s="834"/>
      <c r="AF1090" s="835"/>
    </row>
    <row r="1091" spans="1:32" ht="15" customHeight="1" outlineLevel="1" x14ac:dyDescent="0.2">
      <c r="A1091" s="11">
        <v>326</v>
      </c>
      <c r="B1091" s="300"/>
      <c r="C1091" s="1025" t="s">
        <v>98</v>
      </c>
      <c r="D1091" s="1026"/>
      <c r="E1091" s="1026"/>
      <c r="F1091" s="1026"/>
      <c r="G1091" s="1026"/>
      <c r="H1091" s="1026"/>
      <c r="I1091" s="1026"/>
      <c r="J1091" s="1026"/>
      <c r="K1091" s="1026"/>
      <c r="L1091" s="1026"/>
      <c r="M1091" s="1026"/>
      <c r="N1091" s="1026"/>
      <c r="O1091" s="1026"/>
      <c r="P1091" s="1026"/>
      <c r="Q1091" s="1026"/>
      <c r="R1091" s="1026"/>
      <c r="S1091" s="1026"/>
      <c r="T1091" s="1026"/>
      <c r="U1091" s="1026"/>
      <c r="V1091" s="1026"/>
      <c r="W1091" s="1026"/>
      <c r="X1091" s="1026"/>
      <c r="Y1091" s="1026"/>
      <c r="Z1091" s="1026"/>
      <c r="AA1091" s="1026"/>
      <c r="AB1091" s="1026"/>
      <c r="AC1091" s="1026"/>
      <c r="AD1091" s="1026"/>
      <c r="AE1091" s="1026"/>
      <c r="AF1091" s="1027"/>
    </row>
    <row r="1092" spans="1:32" ht="15" customHeight="1" outlineLevel="1" x14ac:dyDescent="0.2">
      <c r="A1092" s="11">
        <v>327</v>
      </c>
      <c r="B1092" s="300"/>
      <c r="C1092" s="263"/>
      <c r="D1092" s="1060" t="s">
        <v>105</v>
      </c>
      <c r="E1092" s="1061"/>
      <c r="F1092" s="1061"/>
      <c r="G1092" s="1061"/>
      <c r="H1092" s="1061"/>
      <c r="I1092" s="1061"/>
      <c r="J1092" s="1061"/>
      <c r="K1092" s="1061"/>
      <c r="L1092" s="1072"/>
      <c r="M1092" s="407">
        <f>SUBTOTAL(9,M1093:M1098)</f>
        <v>0</v>
      </c>
      <c r="N1092" s="410">
        <f t="shared" ref="N1092:AC1092" si="349">SUBTOTAL(9,N1093:N1098)</f>
        <v>0</v>
      </c>
      <c r="O1092" s="414">
        <f t="shared" si="349"/>
        <v>0</v>
      </c>
      <c r="P1092" s="413">
        <f t="shared" si="349"/>
        <v>0</v>
      </c>
      <c r="Q1092" s="415">
        <f t="shared" si="349"/>
        <v>0</v>
      </c>
      <c r="R1092" s="410">
        <f t="shared" si="349"/>
        <v>0</v>
      </c>
      <c r="S1092" s="414">
        <f t="shared" si="349"/>
        <v>0</v>
      </c>
      <c r="T1092" s="413">
        <f t="shared" si="349"/>
        <v>0</v>
      </c>
      <c r="U1092" s="413">
        <f t="shared" si="349"/>
        <v>0</v>
      </c>
      <c r="V1092" s="413">
        <f t="shared" si="349"/>
        <v>0</v>
      </c>
      <c r="W1092" s="413">
        <f t="shared" si="349"/>
        <v>0</v>
      </c>
      <c r="X1092" s="413">
        <f t="shared" si="349"/>
        <v>0</v>
      </c>
      <c r="Y1092" s="413">
        <f t="shared" si="349"/>
        <v>0</v>
      </c>
      <c r="Z1092" s="413">
        <f t="shared" si="349"/>
        <v>0</v>
      </c>
      <c r="AA1092" s="413">
        <f t="shared" si="349"/>
        <v>0</v>
      </c>
      <c r="AB1092" s="411">
        <f t="shared" si="349"/>
        <v>0</v>
      </c>
      <c r="AC1092" s="415">
        <f t="shared" si="349"/>
        <v>0</v>
      </c>
      <c r="AD1092" s="1592"/>
      <c r="AE1092" s="1611"/>
      <c r="AF1092" s="1612"/>
    </row>
    <row r="1093" spans="1:32" ht="15" customHeight="1" outlineLevel="1" x14ac:dyDescent="0.2">
      <c r="A1093" s="11">
        <v>328</v>
      </c>
      <c r="B1093" s="300"/>
      <c r="C1093" s="269"/>
      <c r="D1093" s="269"/>
      <c r="E1093" s="270"/>
      <c r="F1093" s="856" t="s">
        <v>99</v>
      </c>
      <c r="G1093" s="857"/>
      <c r="H1093" s="857"/>
      <c r="I1093" s="857"/>
      <c r="J1093" s="857"/>
      <c r="K1093" s="857"/>
      <c r="L1093" s="858"/>
      <c r="M1093" s="408">
        <f t="shared" ref="M1093:AB1098" si="350">M317</f>
        <v>0</v>
      </c>
      <c r="N1093" s="419">
        <f t="shared" si="350"/>
        <v>0</v>
      </c>
      <c r="O1093" s="422">
        <f t="shared" si="350"/>
        <v>0</v>
      </c>
      <c r="P1093" s="422">
        <f t="shared" si="350"/>
        <v>0</v>
      </c>
      <c r="Q1093" s="423">
        <f t="shared" si="350"/>
        <v>0</v>
      </c>
      <c r="R1093" s="419">
        <f t="shared" si="350"/>
        <v>0</v>
      </c>
      <c r="S1093" s="421">
        <f t="shared" si="350"/>
        <v>0</v>
      </c>
      <c r="T1093" s="421">
        <f t="shared" si="350"/>
        <v>0</v>
      </c>
      <c r="U1093" s="421">
        <f t="shared" si="350"/>
        <v>0</v>
      </c>
      <c r="V1093" s="421">
        <f t="shared" si="350"/>
        <v>0</v>
      </c>
      <c r="W1093" s="421">
        <f t="shared" si="350"/>
        <v>0</v>
      </c>
      <c r="X1093" s="422">
        <f t="shared" si="350"/>
        <v>0</v>
      </c>
      <c r="Y1093" s="421">
        <f t="shared" si="350"/>
        <v>0</v>
      </c>
      <c r="Z1093" s="421">
        <f t="shared" si="350"/>
        <v>0</v>
      </c>
      <c r="AA1093" s="421">
        <f t="shared" si="350"/>
        <v>0</v>
      </c>
      <c r="AB1093" s="421">
        <f t="shared" si="350"/>
        <v>0</v>
      </c>
      <c r="AC1093" s="408">
        <f t="shared" ref="AC1093:AC1104" si="351">M1093-SUM(N1093:AB1093)</f>
        <v>0</v>
      </c>
      <c r="AD1093" s="1689"/>
      <c r="AE1093" s="828"/>
      <c r="AF1093" s="829"/>
    </row>
    <row r="1094" spans="1:32" ht="15" customHeight="1" outlineLevel="1" x14ac:dyDescent="0.2">
      <c r="A1094" s="11">
        <v>329</v>
      </c>
      <c r="B1094" s="300"/>
      <c r="C1094" s="269"/>
      <c r="D1094" s="269"/>
      <c r="E1094" s="270"/>
      <c r="F1094" s="915" t="s">
        <v>100</v>
      </c>
      <c r="G1094" s="916"/>
      <c r="H1094" s="916"/>
      <c r="I1094" s="916"/>
      <c r="J1094" s="916"/>
      <c r="K1094" s="916"/>
      <c r="L1094" s="917"/>
      <c r="M1094" s="408">
        <f t="shared" si="350"/>
        <v>0</v>
      </c>
      <c r="N1094" s="419">
        <f t="shared" si="350"/>
        <v>0</v>
      </c>
      <c r="O1094" s="422">
        <f t="shared" si="350"/>
        <v>0</v>
      </c>
      <c r="P1094" s="422">
        <f t="shared" si="350"/>
        <v>0</v>
      </c>
      <c r="Q1094" s="423">
        <f t="shared" si="350"/>
        <v>0</v>
      </c>
      <c r="R1094" s="419">
        <f t="shared" si="350"/>
        <v>0</v>
      </c>
      <c r="S1094" s="421">
        <f t="shared" si="350"/>
        <v>0</v>
      </c>
      <c r="T1094" s="421">
        <f t="shared" si="350"/>
        <v>0</v>
      </c>
      <c r="U1094" s="421">
        <f t="shared" si="350"/>
        <v>0</v>
      </c>
      <c r="V1094" s="421">
        <f t="shared" si="350"/>
        <v>0</v>
      </c>
      <c r="W1094" s="421">
        <f t="shared" si="350"/>
        <v>0</v>
      </c>
      <c r="X1094" s="422">
        <f t="shared" si="350"/>
        <v>0</v>
      </c>
      <c r="Y1094" s="421">
        <f t="shared" si="350"/>
        <v>0</v>
      </c>
      <c r="Z1094" s="421">
        <f t="shared" si="350"/>
        <v>0</v>
      </c>
      <c r="AA1094" s="421">
        <f t="shared" si="350"/>
        <v>0</v>
      </c>
      <c r="AB1094" s="421">
        <f t="shared" si="350"/>
        <v>0</v>
      </c>
      <c r="AC1094" s="408">
        <f t="shared" si="351"/>
        <v>0</v>
      </c>
      <c r="AD1094" s="1766"/>
      <c r="AE1094" s="1063"/>
      <c r="AF1094" s="832"/>
    </row>
    <row r="1095" spans="1:32" ht="15" customHeight="1" outlineLevel="1" x14ac:dyDescent="0.2">
      <c r="A1095" s="11">
        <v>330</v>
      </c>
      <c r="B1095" s="300"/>
      <c r="C1095" s="269"/>
      <c r="D1095" s="269"/>
      <c r="E1095" s="270"/>
      <c r="F1095" s="915" t="s">
        <v>101</v>
      </c>
      <c r="G1095" s="916"/>
      <c r="H1095" s="916"/>
      <c r="I1095" s="916"/>
      <c r="J1095" s="916"/>
      <c r="K1095" s="916"/>
      <c r="L1095" s="917"/>
      <c r="M1095" s="408">
        <f t="shared" si="350"/>
        <v>0</v>
      </c>
      <c r="N1095" s="419">
        <f t="shared" si="350"/>
        <v>0</v>
      </c>
      <c r="O1095" s="422">
        <f t="shared" si="350"/>
        <v>0</v>
      </c>
      <c r="P1095" s="422">
        <f t="shared" si="350"/>
        <v>0</v>
      </c>
      <c r="Q1095" s="423">
        <f t="shared" si="350"/>
        <v>0</v>
      </c>
      <c r="R1095" s="419">
        <f t="shared" si="350"/>
        <v>0</v>
      </c>
      <c r="S1095" s="421">
        <f t="shared" si="350"/>
        <v>0</v>
      </c>
      <c r="T1095" s="421">
        <f t="shared" si="350"/>
        <v>0</v>
      </c>
      <c r="U1095" s="421">
        <f t="shared" si="350"/>
        <v>0</v>
      </c>
      <c r="V1095" s="421">
        <f t="shared" si="350"/>
        <v>0</v>
      </c>
      <c r="W1095" s="421">
        <f t="shared" si="350"/>
        <v>0</v>
      </c>
      <c r="X1095" s="422">
        <f t="shared" si="350"/>
        <v>0</v>
      </c>
      <c r="Y1095" s="421">
        <f t="shared" si="350"/>
        <v>0</v>
      </c>
      <c r="Z1095" s="421">
        <f t="shared" si="350"/>
        <v>0</v>
      </c>
      <c r="AA1095" s="421">
        <f t="shared" si="350"/>
        <v>0</v>
      </c>
      <c r="AB1095" s="421">
        <f t="shared" si="350"/>
        <v>0</v>
      </c>
      <c r="AC1095" s="408">
        <f t="shared" si="351"/>
        <v>0</v>
      </c>
      <c r="AD1095" s="1766"/>
      <c r="AE1095" s="1063"/>
      <c r="AF1095" s="832"/>
    </row>
    <row r="1096" spans="1:32" ht="15" customHeight="1" outlineLevel="1" x14ac:dyDescent="0.2">
      <c r="A1096" s="11">
        <v>331</v>
      </c>
      <c r="B1096" s="300"/>
      <c r="C1096" s="269"/>
      <c r="D1096" s="269"/>
      <c r="E1096" s="270"/>
      <c r="F1096" s="915" t="s">
        <v>102</v>
      </c>
      <c r="G1096" s="916"/>
      <c r="H1096" s="916"/>
      <c r="I1096" s="916"/>
      <c r="J1096" s="916"/>
      <c r="K1096" s="916"/>
      <c r="L1096" s="917"/>
      <c r="M1096" s="408">
        <f t="shared" si="350"/>
        <v>0</v>
      </c>
      <c r="N1096" s="419">
        <f t="shared" si="350"/>
        <v>0</v>
      </c>
      <c r="O1096" s="422">
        <f t="shared" si="350"/>
        <v>0</v>
      </c>
      <c r="P1096" s="422">
        <f t="shared" si="350"/>
        <v>0</v>
      </c>
      <c r="Q1096" s="423">
        <f t="shared" si="350"/>
        <v>0</v>
      </c>
      <c r="R1096" s="419">
        <f t="shared" si="350"/>
        <v>0</v>
      </c>
      <c r="S1096" s="421">
        <f t="shared" si="350"/>
        <v>0</v>
      </c>
      <c r="T1096" s="421">
        <f t="shared" si="350"/>
        <v>0</v>
      </c>
      <c r="U1096" s="421">
        <f t="shared" si="350"/>
        <v>0</v>
      </c>
      <c r="V1096" s="421">
        <f t="shared" si="350"/>
        <v>0</v>
      </c>
      <c r="W1096" s="421">
        <f t="shared" si="350"/>
        <v>0</v>
      </c>
      <c r="X1096" s="422">
        <f t="shared" si="350"/>
        <v>0</v>
      </c>
      <c r="Y1096" s="421">
        <f t="shared" si="350"/>
        <v>0</v>
      </c>
      <c r="Z1096" s="421">
        <f t="shared" si="350"/>
        <v>0</v>
      </c>
      <c r="AA1096" s="421">
        <f t="shared" si="350"/>
        <v>0</v>
      </c>
      <c r="AB1096" s="421">
        <f t="shared" si="350"/>
        <v>0</v>
      </c>
      <c r="AC1096" s="408">
        <f t="shared" si="351"/>
        <v>0</v>
      </c>
      <c r="AD1096" s="1766"/>
      <c r="AE1096" s="1063"/>
      <c r="AF1096" s="832"/>
    </row>
    <row r="1097" spans="1:32" ht="15" customHeight="1" outlineLevel="1" x14ac:dyDescent="0.2">
      <c r="A1097" s="11">
        <v>331</v>
      </c>
      <c r="B1097" s="300"/>
      <c r="C1097" s="269"/>
      <c r="D1097" s="269"/>
      <c r="E1097" s="270"/>
      <c r="F1097" s="915" t="s">
        <v>103</v>
      </c>
      <c r="G1097" s="916"/>
      <c r="H1097" s="916"/>
      <c r="I1097" s="916"/>
      <c r="J1097" s="916"/>
      <c r="K1097" s="916"/>
      <c r="L1097" s="917"/>
      <c r="M1097" s="408">
        <f t="shared" si="350"/>
        <v>0</v>
      </c>
      <c r="N1097" s="419">
        <f t="shared" si="350"/>
        <v>0</v>
      </c>
      <c r="O1097" s="422">
        <f t="shared" si="350"/>
        <v>0</v>
      </c>
      <c r="P1097" s="422">
        <f t="shared" si="350"/>
        <v>0</v>
      </c>
      <c r="Q1097" s="423">
        <f t="shared" si="350"/>
        <v>0</v>
      </c>
      <c r="R1097" s="419">
        <f t="shared" si="350"/>
        <v>0</v>
      </c>
      <c r="S1097" s="421">
        <f t="shared" si="350"/>
        <v>0</v>
      </c>
      <c r="T1097" s="421">
        <f t="shared" si="350"/>
        <v>0</v>
      </c>
      <c r="U1097" s="421">
        <f t="shared" si="350"/>
        <v>0</v>
      </c>
      <c r="V1097" s="421">
        <f t="shared" si="350"/>
        <v>0</v>
      </c>
      <c r="W1097" s="421">
        <f t="shared" si="350"/>
        <v>0</v>
      </c>
      <c r="X1097" s="422">
        <f t="shared" si="350"/>
        <v>0</v>
      </c>
      <c r="Y1097" s="421">
        <f t="shared" si="350"/>
        <v>0</v>
      </c>
      <c r="Z1097" s="421">
        <f t="shared" si="350"/>
        <v>0</v>
      </c>
      <c r="AA1097" s="421">
        <f t="shared" si="350"/>
        <v>0</v>
      </c>
      <c r="AB1097" s="421">
        <f t="shared" si="350"/>
        <v>0</v>
      </c>
      <c r="AC1097" s="408">
        <f t="shared" si="351"/>
        <v>0</v>
      </c>
      <c r="AD1097" s="1766"/>
      <c r="AE1097" s="1063"/>
      <c r="AF1097" s="832"/>
    </row>
    <row r="1098" spans="1:32" ht="15" customHeight="1" outlineLevel="1" x14ac:dyDescent="0.2">
      <c r="A1098" s="11">
        <v>331</v>
      </c>
      <c r="B1098" s="300"/>
      <c r="C1098" s="269"/>
      <c r="D1098" s="269"/>
      <c r="E1098" s="270"/>
      <c r="F1098" s="859" t="s">
        <v>104</v>
      </c>
      <c r="G1098" s="860"/>
      <c r="H1098" s="860"/>
      <c r="I1098" s="860"/>
      <c r="J1098" s="860"/>
      <c r="K1098" s="860"/>
      <c r="L1098" s="861"/>
      <c r="M1098" s="408">
        <f t="shared" si="350"/>
        <v>0</v>
      </c>
      <c r="N1098" s="419">
        <f t="shared" si="350"/>
        <v>0</v>
      </c>
      <c r="O1098" s="422">
        <f t="shared" si="350"/>
        <v>0</v>
      </c>
      <c r="P1098" s="422">
        <f t="shared" si="350"/>
        <v>0</v>
      </c>
      <c r="Q1098" s="423">
        <f t="shared" si="350"/>
        <v>0</v>
      </c>
      <c r="R1098" s="419">
        <f t="shared" si="350"/>
        <v>0</v>
      </c>
      <c r="S1098" s="421">
        <f t="shared" si="350"/>
        <v>0</v>
      </c>
      <c r="T1098" s="421">
        <f t="shared" si="350"/>
        <v>0</v>
      </c>
      <c r="U1098" s="421">
        <f t="shared" si="350"/>
        <v>0</v>
      </c>
      <c r="V1098" s="421">
        <f t="shared" si="350"/>
        <v>0</v>
      </c>
      <c r="W1098" s="421">
        <f t="shared" si="350"/>
        <v>0</v>
      </c>
      <c r="X1098" s="422">
        <f t="shared" si="350"/>
        <v>0</v>
      </c>
      <c r="Y1098" s="421">
        <f t="shared" si="350"/>
        <v>0</v>
      </c>
      <c r="Z1098" s="421">
        <f t="shared" si="350"/>
        <v>0</v>
      </c>
      <c r="AA1098" s="421">
        <f t="shared" si="350"/>
        <v>0</v>
      </c>
      <c r="AB1098" s="421">
        <f t="shared" si="350"/>
        <v>0</v>
      </c>
      <c r="AC1098" s="408">
        <f t="shared" si="351"/>
        <v>0</v>
      </c>
      <c r="AD1098" s="1767"/>
      <c r="AE1098" s="834"/>
      <c r="AF1098" s="835"/>
    </row>
    <row r="1099" spans="1:32" ht="15" customHeight="1" outlineLevel="1" x14ac:dyDescent="0.2">
      <c r="A1099" s="11">
        <v>327</v>
      </c>
      <c r="B1099" s="300"/>
      <c r="C1099" s="263"/>
      <c r="D1099" s="844" t="s">
        <v>106</v>
      </c>
      <c r="E1099" s="845"/>
      <c r="F1099" s="845"/>
      <c r="G1099" s="845"/>
      <c r="H1099" s="845"/>
      <c r="I1099" s="845"/>
      <c r="J1099" s="845"/>
      <c r="K1099" s="845"/>
      <c r="L1099" s="846"/>
      <c r="M1099" s="407">
        <f>SUBTOTAL(9,M1100:M1104)</f>
        <v>0</v>
      </c>
      <c r="N1099" s="410">
        <f t="shared" ref="N1099:AC1099" si="352">SUBTOTAL(9,N1100:N1104)</f>
        <v>0</v>
      </c>
      <c r="O1099" s="414">
        <f t="shared" si="352"/>
        <v>0</v>
      </c>
      <c r="P1099" s="413">
        <f t="shared" si="352"/>
        <v>0</v>
      </c>
      <c r="Q1099" s="415">
        <f t="shared" si="352"/>
        <v>0</v>
      </c>
      <c r="R1099" s="410">
        <f t="shared" si="352"/>
        <v>0</v>
      </c>
      <c r="S1099" s="414">
        <f t="shared" si="352"/>
        <v>0</v>
      </c>
      <c r="T1099" s="413">
        <f t="shared" si="352"/>
        <v>0</v>
      </c>
      <c r="U1099" s="413">
        <f t="shared" si="352"/>
        <v>0</v>
      </c>
      <c r="V1099" s="413">
        <f t="shared" si="352"/>
        <v>0</v>
      </c>
      <c r="W1099" s="413">
        <f t="shared" si="352"/>
        <v>0</v>
      </c>
      <c r="X1099" s="413">
        <f t="shared" si="352"/>
        <v>0</v>
      </c>
      <c r="Y1099" s="413">
        <f t="shared" si="352"/>
        <v>0</v>
      </c>
      <c r="Z1099" s="413">
        <f t="shared" si="352"/>
        <v>0</v>
      </c>
      <c r="AA1099" s="413">
        <f t="shared" si="352"/>
        <v>0</v>
      </c>
      <c r="AB1099" s="411">
        <f t="shared" si="352"/>
        <v>0</v>
      </c>
      <c r="AC1099" s="415">
        <f t="shared" si="352"/>
        <v>0</v>
      </c>
      <c r="AD1099" s="1592"/>
      <c r="AE1099" s="1611"/>
      <c r="AF1099" s="1612"/>
    </row>
    <row r="1100" spans="1:32" ht="15" customHeight="1" outlineLevel="1" x14ac:dyDescent="0.2">
      <c r="A1100" s="11">
        <v>328</v>
      </c>
      <c r="B1100" s="300"/>
      <c r="C1100" s="269"/>
      <c r="D1100" s="269"/>
      <c r="E1100" s="270"/>
      <c r="F1100" s="856" t="s">
        <v>568</v>
      </c>
      <c r="G1100" s="857"/>
      <c r="H1100" s="857"/>
      <c r="I1100" s="857"/>
      <c r="J1100" s="857"/>
      <c r="K1100" s="857"/>
      <c r="L1100" s="858"/>
      <c r="M1100" s="408">
        <f t="shared" ref="M1100:AB1104" si="353">M324</f>
        <v>0</v>
      </c>
      <c r="N1100" s="419">
        <f t="shared" si="353"/>
        <v>0</v>
      </c>
      <c r="O1100" s="422">
        <f t="shared" si="353"/>
        <v>0</v>
      </c>
      <c r="P1100" s="422">
        <f t="shared" si="353"/>
        <v>0</v>
      </c>
      <c r="Q1100" s="423">
        <f t="shared" si="353"/>
        <v>0</v>
      </c>
      <c r="R1100" s="419">
        <f t="shared" si="353"/>
        <v>0</v>
      </c>
      <c r="S1100" s="421">
        <f t="shared" si="353"/>
        <v>0</v>
      </c>
      <c r="T1100" s="421">
        <f t="shared" si="353"/>
        <v>0</v>
      </c>
      <c r="U1100" s="421">
        <f t="shared" si="353"/>
        <v>0</v>
      </c>
      <c r="V1100" s="421">
        <f t="shared" si="353"/>
        <v>0</v>
      </c>
      <c r="W1100" s="421">
        <f t="shared" si="353"/>
        <v>0</v>
      </c>
      <c r="X1100" s="422">
        <f t="shared" si="353"/>
        <v>0</v>
      </c>
      <c r="Y1100" s="421">
        <f t="shared" si="353"/>
        <v>0</v>
      </c>
      <c r="Z1100" s="421">
        <f t="shared" si="353"/>
        <v>0</v>
      </c>
      <c r="AA1100" s="421">
        <f t="shared" si="353"/>
        <v>0</v>
      </c>
      <c r="AB1100" s="421">
        <f t="shared" si="353"/>
        <v>0</v>
      </c>
      <c r="AC1100" s="408">
        <f t="shared" si="351"/>
        <v>0</v>
      </c>
      <c r="AD1100" s="1689"/>
      <c r="AE1100" s="828"/>
      <c r="AF1100" s="829"/>
    </row>
    <row r="1101" spans="1:32" ht="15" customHeight="1" outlineLevel="1" x14ac:dyDescent="0.2">
      <c r="A1101" s="11">
        <v>329</v>
      </c>
      <c r="B1101" s="300"/>
      <c r="C1101" s="269"/>
      <c r="D1101" s="269"/>
      <c r="E1101" s="270"/>
      <c r="F1101" s="915" t="s">
        <v>582</v>
      </c>
      <c r="G1101" s="916"/>
      <c r="H1101" s="916"/>
      <c r="I1101" s="916"/>
      <c r="J1101" s="916"/>
      <c r="K1101" s="916"/>
      <c r="L1101" s="917"/>
      <c r="M1101" s="408">
        <f t="shared" si="353"/>
        <v>0</v>
      </c>
      <c r="N1101" s="419">
        <f t="shared" si="353"/>
        <v>0</v>
      </c>
      <c r="O1101" s="422">
        <f t="shared" si="353"/>
        <v>0</v>
      </c>
      <c r="P1101" s="422">
        <f t="shared" si="353"/>
        <v>0</v>
      </c>
      <c r="Q1101" s="423">
        <f t="shared" si="353"/>
        <v>0</v>
      </c>
      <c r="R1101" s="419">
        <f t="shared" si="353"/>
        <v>0</v>
      </c>
      <c r="S1101" s="421">
        <f t="shared" si="353"/>
        <v>0</v>
      </c>
      <c r="T1101" s="421">
        <f t="shared" si="353"/>
        <v>0</v>
      </c>
      <c r="U1101" s="421">
        <f t="shared" si="353"/>
        <v>0</v>
      </c>
      <c r="V1101" s="421">
        <f t="shared" si="353"/>
        <v>0</v>
      </c>
      <c r="W1101" s="421">
        <f t="shared" si="353"/>
        <v>0</v>
      </c>
      <c r="X1101" s="422">
        <f t="shared" si="353"/>
        <v>0</v>
      </c>
      <c r="Y1101" s="421">
        <f t="shared" si="353"/>
        <v>0</v>
      </c>
      <c r="Z1101" s="421">
        <f t="shared" si="353"/>
        <v>0</v>
      </c>
      <c r="AA1101" s="421">
        <f t="shared" si="353"/>
        <v>0</v>
      </c>
      <c r="AB1101" s="421">
        <f t="shared" si="353"/>
        <v>0</v>
      </c>
      <c r="AC1101" s="408">
        <f t="shared" si="351"/>
        <v>0</v>
      </c>
      <c r="AD1101" s="1766"/>
      <c r="AE1101" s="1063"/>
      <c r="AF1101" s="832"/>
    </row>
    <row r="1102" spans="1:32" ht="15" customHeight="1" outlineLevel="1" x14ac:dyDescent="0.2">
      <c r="A1102" s="11">
        <v>330</v>
      </c>
      <c r="B1102" s="300"/>
      <c r="C1102" s="269"/>
      <c r="D1102" s="269"/>
      <c r="E1102" s="270"/>
      <c r="F1102" s="915" t="s">
        <v>569</v>
      </c>
      <c r="G1102" s="916"/>
      <c r="H1102" s="916"/>
      <c r="I1102" s="916"/>
      <c r="J1102" s="916"/>
      <c r="K1102" s="916"/>
      <c r="L1102" s="917"/>
      <c r="M1102" s="408">
        <f t="shared" si="353"/>
        <v>0</v>
      </c>
      <c r="N1102" s="419">
        <f t="shared" si="353"/>
        <v>0</v>
      </c>
      <c r="O1102" s="422">
        <f t="shared" si="353"/>
        <v>0</v>
      </c>
      <c r="P1102" s="422">
        <f t="shared" si="353"/>
        <v>0</v>
      </c>
      <c r="Q1102" s="423">
        <f t="shared" si="353"/>
        <v>0</v>
      </c>
      <c r="R1102" s="419">
        <f t="shared" si="353"/>
        <v>0</v>
      </c>
      <c r="S1102" s="421">
        <f t="shared" si="353"/>
        <v>0</v>
      </c>
      <c r="T1102" s="421">
        <f t="shared" si="353"/>
        <v>0</v>
      </c>
      <c r="U1102" s="421">
        <f t="shared" si="353"/>
        <v>0</v>
      </c>
      <c r="V1102" s="421">
        <f t="shared" si="353"/>
        <v>0</v>
      </c>
      <c r="W1102" s="421">
        <f t="shared" si="353"/>
        <v>0</v>
      </c>
      <c r="X1102" s="422">
        <f t="shared" si="353"/>
        <v>0</v>
      </c>
      <c r="Y1102" s="421">
        <f t="shared" si="353"/>
        <v>0</v>
      </c>
      <c r="Z1102" s="421">
        <f t="shared" si="353"/>
        <v>0</v>
      </c>
      <c r="AA1102" s="421">
        <f t="shared" si="353"/>
        <v>0</v>
      </c>
      <c r="AB1102" s="421">
        <f t="shared" si="353"/>
        <v>0</v>
      </c>
      <c r="AC1102" s="408">
        <f t="shared" si="351"/>
        <v>0</v>
      </c>
      <c r="AD1102" s="1766"/>
      <c r="AE1102" s="1063"/>
      <c r="AF1102" s="832"/>
    </row>
    <row r="1103" spans="1:32" ht="15" customHeight="1" outlineLevel="1" x14ac:dyDescent="0.2">
      <c r="A1103" s="11">
        <v>331</v>
      </c>
      <c r="B1103" s="300"/>
      <c r="C1103" s="269"/>
      <c r="D1103" s="269"/>
      <c r="E1103" s="270"/>
      <c r="F1103" s="915" t="s">
        <v>107</v>
      </c>
      <c r="G1103" s="916"/>
      <c r="H1103" s="916"/>
      <c r="I1103" s="916"/>
      <c r="J1103" s="916"/>
      <c r="K1103" s="916"/>
      <c r="L1103" s="917"/>
      <c r="M1103" s="408">
        <f t="shared" si="353"/>
        <v>0</v>
      </c>
      <c r="N1103" s="419">
        <f t="shared" si="353"/>
        <v>0</v>
      </c>
      <c r="O1103" s="422">
        <f t="shared" si="353"/>
        <v>0</v>
      </c>
      <c r="P1103" s="422">
        <f t="shared" si="353"/>
        <v>0</v>
      </c>
      <c r="Q1103" s="423">
        <f t="shared" si="353"/>
        <v>0</v>
      </c>
      <c r="R1103" s="419">
        <f t="shared" si="353"/>
        <v>0</v>
      </c>
      <c r="S1103" s="421">
        <f t="shared" si="353"/>
        <v>0</v>
      </c>
      <c r="T1103" s="421">
        <f t="shared" si="353"/>
        <v>0</v>
      </c>
      <c r="U1103" s="421">
        <f t="shared" si="353"/>
        <v>0</v>
      </c>
      <c r="V1103" s="421">
        <f t="shared" si="353"/>
        <v>0</v>
      </c>
      <c r="W1103" s="421">
        <f t="shared" si="353"/>
        <v>0</v>
      </c>
      <c r="X1103" s="422">
        <f t="shared" si="353"/>
        <v>0</v>
      </c>
      <c r="Y1103" s="421">
        <f t="shared" si="353"/>
        <v>0</v>
      </c>
      <c r="Z1103" s="421">
        <f t="shared" si="353"/>
        <v>0</v>
      </c>
      <c r="AA1103" s="421">
        <f t="shared" si="353"/>
        <v>0</v>
      </c>
      <c r="AB1103" s="421">
        <f t="shared" si="353"/>
        <v>0</v>
      </c>
      <c r="AC1103" s="408">
        <f t="shared" si="351"/>
        <v>0</v>
      </c>
      <c r="AD1103" s="1766"/>
      <c r="AE1103" s="1063"/>
      <c r="AF1103" s="832"/>
    </row>
    <row r="1104" spans="1:32" ht="15" customHeight="1" outlineLevel="1" x14ac:dyDescent="0.2">
      <c r="A1104" s="11">
        <v>331</v>
      </c>
      <c r="B1104" s="300"/>
      <c r="C1104" s="269"/>
      <c r="D1104" s="269"/>
      <c r="E1104" s="270"/>
      <c r="F1104" s="859" t="s">
        <v>462</v>
      </c>
      <c r="G1104" s="860"/>
      <c r="H1104" s="860"/>
      <c r="I1104" s="860"/>
      <c r="J1104" s="860"/>
      <c r="K1104" s="860"/>
      <c r="L1104" s="861"/>
      <c r="M1104" s="408">
        <f t="shared" si="353"/>
        <v>0</v>
      </c>
      <c r="N1104" s="419">
        <f t="shared" si="353"/>
        <v>0</v>
      </c>
      <c r="O1104" s="422">
        <f t="shared" si="353"/>
        <v>0</v>
      </c>
      <c r="P1104" s="422">
        <f t="shared" si="353"/>
        <v>0</v>
      </c>
      <c r="Q1104" s="423">
        <f t="shared" si="353"/>
        <v>0</v>
      </c>
      <c r="R1104" s="419">
        <f t="shared" si="353"/>
        <v>0</v>
      </c>
      <c r="S1104" s="421">
        <f t="shared" si="353"/>
        <v>0</v>
      </c>
      <c r="T1104" s="421">
        <f t="shared" si="353"/>
        <v>0</v>
      </c>
      <c r="U1104" s="421">
        <f t="shared" si="353"/>
        <v>0</v>
      </c>
      <c r="V1104" s="421">
        <f t="shared" si="353"/>
        <v>0</v>
      </c>
      <c r="W1104" s="421">
        <f t="shared" si="353"/>
        <v>0</v>
      </c>
      <c r="X1104" s="422">
        <f t="shared" si="353"/>
        <v>0</v>
      </c>
      <c r="Y1104" s="421">
        <f t="shared" si="353"/>
        <v>0</v>
      </c>
      <c r="Z1104" s="421">
        <f t="shared" si="353"/>
        <v>0</v>
      </c>
      <c r="AA1104" s="421">
        <f t="shared" si="353"/>
        <v>0</v>
      </c>
      <c r="AB1104" s="421">
        <f t="shared" si="353"/>
        <v>0</v>
      </c>
      <c r="AC1104" s="408">
        <f t="shared" si="351"/>
        <v>0</v>
      </c>
      <c r="AD1104" s="1767"/>
      <c r="AE1104" s="834"/>
      <c r="AF1104" s="835"/>
    </row>
    <row r="1105" spans="1:32" ht="15" customHeight="1" outlineLevel="1" x14ac:dyDescent="0.2">
      <c r="A1105" s="11">
        <v>326</v>
      </c>
      <c r="B1105" s="300"/>
      <c r="C1105" s="1025" t="s">
        <v>108</v>
      </c>
      <c r="D1105" s="1026"/>
      <c r="E1105" s="1026"/>
      <c r="F1105" s="1026"/>
      <c r="G1105" s="1026"/>
      <c r="H1105" s="1026"/>
      <c r="I1105" s="1026"/>
      <c r="J1105" s="1026"/>
      <c r="K1105" s="1026"/>
      <c r="L1105" s="1026"/>
      <c r="M1105" s="1026"/>
      <c r="N1105" s="1026"/>
      <c r="O1105" s="1026"/>
      <c r="P1105" s="1026"/>
      <c r="Q1105" s="1026"/>
      <c r="R1105" s="1026"/>
      <c r="S1105" s="1026"/>
      <c r="T1105" s="1026"/>
      <c r="U1105" s="1026"/>
      <c r="V1105" s="1026"/>
      <c r="W1105" s="1026"/>
      <c r="X1105" s="1026"/>
      <c r="Y1105" s="1026"/>
      <c r="Z1105" s="1026"/>
      <c r="AA1105" s="1026"/>
      <c r="AB1105" s="1026"/>
      <c r="AC1105" s="1026"/>
      <c r="AD1105" s="1026"/>
      <c r="AE1105" s="1026"/>
      <c r="AF1105" s="1027"/>
    </row>
    <row r="1106" spans="1:32" outlineLevel="1" x14ac:dyDescent="0.2">
      <c r="A1106" s="11">
        <v>232</v>
      </c>
      <c r="B1106" s="300"/>
      <c r="C1106" s="295"/>
      <c r="D1106" s="1060" t="s">
        <v>64</v>
      </c>
      <c r="E1106" s="1061"/>
      <c r="F1106" s="1061"/>
      <c r="G1106" s="1061"/>
      <c r="H1106" s="1061"/>
      <c r="I1106" s="1061"/>
      <c r="J1106" s="1061"/>
      <c r="K1106" s="1061"/>
      <c r="L1106" s="1061"/>
      <c r="M1106" s="1061"/>
      <c r="N1106" s="1061"/>
      <c r="O1106" s="1061"/>
      <c r="P1106" s="1061"/>
      <c r="Q1106" s="1061"/>
      <c r="R1106" s="1061"/>
      <c r="S1106" s="1061"/>
      <c r="T1106" s="1061"/>
      <c r="U1106" s="1061"/>
      <c r="V1106" s="1061"/>
      <c r="W1106" s="1061"/>
      <c r="X1106" s="1061"/>
      <c r="Y1106" s="1061"/>
      <c r="Z1106" s="1061"/>
      <c r="AA1106" s="1061"/>
      <c r="AB1106" s="1061"/>
      <c r="AC1106" s="1061"/>
      <c r="AD1106" s="1061"/>
      <c r="AE1106" s="1061"/>
      <c r="AF1106" s="1072"/>
    </row>
    <row r="1107" spans="1:32" outlineLevel="1" x14ac:dyDescent="0.2">
      <c r="A1107" s="11">
        <v>233</v>
      </c>
      <c r="B1107" s="300"/>
      <c r="C1107" s="295"/>
      <c r="D1107" s="295"/>
      <c r="E1107" s="918" t="s">
        <v>66</v>
      </c>
      <c r="F1107" s="919"/>
      <c r="G1107" s="919"/>
      <c r="H1107" s="919"/>
      <c r="I1107" s="919"/>
      <c r="J1107" s="919"/>
      <c r="K1107" s="919"/>
      <c r="L1107" s="920"/>
      <c r="M1107" s="407">
        <f>SUBTOTAL(9,M1108:M1111)</f>
        <v>0</v>
      </c>
      <c r="N1107" s="410">
        <f t="shared" ref="N1107:AC1107" si="354">SUBTOTAL(9,N1108:N1111)</f>
        <v>0</v>
      </c>
      <c r="O1107" s="414">
        <f t="shared" si="354"/>
        <v>0</v>
      </c>
      <c r="P1107" s="413">
        <f t="shared" si="354"/>
        <v>0</v>
      </c>
      <c r="Q1107" s="415">
        <f t="shared" si="354"/>
        <v>0</v>
      </c>
      <c r="R1107" s="410">
        <f t="shared" si="354"/>
        <v>0</v>
      </c>
      <c r="S1107" s="414">
        <f t="shared" si="354"/>
        <v>0</v>
      </c>
      <c r="T1107" s="413">
        <f t="shared" si="354"/>
        <v>0</v>
      </c>
      <c r="U1107" s="413">
        <f t="shared" si="354"/>
        <v>0</v>
      </c>
      <c r="V1107" s="413">
        <f t="shared" si="354"/>
        <v>0</v>
      </c>
      <c r="W1107" s="413">
        <f t="shared" si="354"/>
        <v>0</v>
      </c>
      <c r="X1107" s="413">
        <f t="shared" si="354"/>
        <v>0</v>
      </c>
      <c r="Y1107" s="413">
        <f t="shared" si="354"/>
        <v>0</v>
      </c>
      <c r="Z1107" s="413">
        <f t="shared" si="354"/>
        <v>0</v>
      </c>
      <c r="AA1107" s="413">
        <f t="shared" si="354"/>
        <v>0</v>
      </c>
      <c r="AB1107" s="411">
        <f t="shared" si="354"/>
        <v>0</v>
      </c>
      <c r="AC1107" s="415">
        <f t="shared" si="354"/>
        <v>0</v>
      </c>
      <c r="AD1107" s="1689"/>
      <c r="AE1107" s="828"/>
      <c r="AF1107" s="829"/>
    </row>
    <row r="1108" spans="1:32" outlineLevel="1" x14ac:dyDescent="0.2">
      <c r="A1108" s="11">
        <v>234</v>
      </c>
      <c r="B1108" s="300"/>
      <c r="C1108" s="295"/>
      <c r="D1108" s="295"/>
      <c r="E1108" s="322"/>
      <c r="F1108" s="856" t="s">
        <v>65</v>
      </c>
      <c r="G1108" s="857"/>
      <c r="H1108" s="857"/>
      <c r="I1108" s="857"/>
      <c r="J1108" s="857"/>
      <c r="K1108" s="857"/>
      <c r="L1108" s="858"/>
      <c r="M1108" s="408">
        <f t="shared" ref="M1108:AB1111" si="355">M332</f>
        <v>0</v>
      </c>
      <c r="N1108" s="419">
        <f t="shared" si="355"/>
        <v>0</v>
      </c>
      <c r="O1108" s="422">
        <f t="shared" si="355"/>
        <v>0</v>
      </c>
      <c r="P1108" s="422">
        <f t="shared" si="355"/>
        <v>0</v>
      </c>
      <c r="Q1108" s="423">
        <f t="shared" si="355"/>
        <v>0</v>
      </c>
      <c r="R1108" s="419">
        <f t="shared" si="355"/>
        <v>0</v>
      </c>
      <c r="S1108" s="421">
        <f t="shared" si="355"/>
        <v>0</v>
      </c>
      <c r="T1108" s="421">
        <f t="shared" si="355"/>
        <v>0</v>
      </c>
      <c r="U1108" s="421">
        <f t="shared" si="355"/>
        <v>0</v>
      </c>
      <c r="V1108" s="421">
        <f t="shared" si="355"/>
        <v>0</v>
      </c>
      <c r="W1108" s="421">
        <f t="shared" si="355"/>
        <v>0</v>
      </c>
      <c r="X1108" s="422">
        <f t="shared" si="355"/>
        <v>0</v>
      </c>
      <c r="Y1108" s="421">
        <f t="shared" si="355"/>
        <v>0</v>
      </c>
      <c r="Z1108" s="421">
        <f t="shared" si="355"/>
        <v>0</v>
      </c>
      <c r="AA1108" s="421">
        <f t="shared" si="355"/>
        <v>0</v>
      </c>
      <c r="AB1108" s="421">
        <f t="shared" si="355"/>
        <v>0</v>
      </c>
      <c r="AC1108" s="408">
        <f t="shared" ref="AC1108:AC1111" si="356">M1108-SUM(N1108:AB1108)</f>
        <v>0</v>
      </c>
      <c r="AD1108" s="1766"/>
      <c r="AE1108" s="1063"/>
      <c r="AF1108" s="832"/>
    </row>
    <row r="1109" spans="1:32" outlineLevel="1" x14ac:dyDescent="0.2">
      <c r="A1109" s="11">
        <v>235</v>
      </c>
      <c r="B1109" s="300"/>
      <c r="C1109" s="295"/>
      <c r="D1109" s="295"/>
      <c r="E1109" s="322"/>
      <c r="F1109" s="915" t="s">
        <v>68</v>
      </c>
      <c r="G1109" s="916"/>
      <c r="H1109" s="916"/>
      <c r="I1109" s="916"/>
      <c r="J1109" s="916"/>
      <c r="K1109" s="916"/>
      <c r="L1109" s="917"/>
      <c r="M1109" s="408">
        <f t="shared" si="355"/>
        <v>0</v>
      </c>
      <c r="N1109" s="419">
        <f t="shared" si="355"/>
        <v>0</v>
      </c>
      <c r="O1109" s="422">
        <f t="shared" si="355"/>
        <v>0</v>
      </c>
      <c r="P1109" s="422">
        <f t="shared" si="355"/>
        <v>0</v>
      </c>
      <c r="Q1109" s="423">
        <f t="shared" si="355"/>
        <v>0</v>
      </c>
      <c r="R1109" s="419">
        <f t="shared" si="355"/>
        <v>0</v>
      </c>
      <c r="S1109" s="421">
        <f t="shared" si="355"/>
        <v>0</v>
      </c>
      <c r="T1109" s="421">
        <f t="shared" si="355"/>
        <v>0</v>
      </c>
      <c r="U1109" s="421">
        <f t="shared" si="355"/>
        <v>0</v>
      </c>
      <c r="V1109" s="421">
        <f t="shared" si="355"/>
        <v>0</v>
      </c>
      <c r="W1109" s="421">
        <f t="shared" si="355"/>
        <v>0</v>
      </c>
      <c r="X1109" s="422">
        <f t="shared" si="355"/>
        <v>0</v>
      </c>
      <c r="Y1109" s="421">
        <f t="shared" si="355"/>
        <v>0</v>
      </c>
      <c r="Z1109" s="421">
        <f t="shared" si="355"/>
        <v>0</v>
      </c>
      <c r="AA1109" s="421">
        <f t="shared" si="355"/>
        <v>0</v>
      </c>
      <c r="AB1109" s="421">
        <f t="shared" si="355"/>
        <v>0</v>
      </c>
      <c r="AC1109" s="408">
        <f t="shared" si="356"/>
        <v>0</v>
      </c>
      <c r="AD1109" s="1766"/>
      <c r="AE1109" s="1063"/>
      <c r="AF1109" s="832"/>
    </row>
    <row r="1110" spans="1:32" outlineLevel="1" x14ac:dyDescent="0.2">
      <c r="A1110" s="11">
        <v>236</v>
      </c>
      <c r="B1110" s="300"/>
      <c r="C1110" s="295"/>
      <c r="D1110" s="263"/>
      <c r="E1110" s="264"/>
      <c r="F1110" s="915" t="s">
        <v>537</v>
      </c>
      <c r="G1110" s="916"/>
      <c r="H1110" s="916"/>
      <c r="I1110" s="916"/>
      <c r="J1110" s="916"/>
      <c r="K1110" s="916"/>
      <c r="L1110" s="917"/>
      <c r="M1110" s="408">
        <f t="shared" si="355"/>
        <v>0</v>
      </c>
      <c r="N1110" s="419">
        <f t="shared" si="355"/>
        <v>0</v>
      </c>
      <c r="O1110" s="422">
        <f t="shared" si="355"/>
        <v>0</v>
      </c>
      <c r="P1110" s="422">
        <f t="shared" si="355"/>
        <v>0</v>
      </c>
      <c r="Q1110" s="423">
        <f t="shared" si="355"/>
        <v>0</v>
      </c>
      <c r="R1110" s="419">
        <f t="shared" si="355"/>
        <v>0</v>
      </c>
      <c r="S1110" s="421">
        <f t="shared" si="355"/>
        <v>0</v>
      </c>
      <c r="T1110" s="421">
        <f t="shared" si="355"/>
        <v>0</v>
      </c>
      <c r="U1110" s="421">
        <f t="shared" si="355"/>
        <v>0</v>
      </c>
      <c r="V1110" s="421">
        <f t="shared" si="355"/>
        <v>0</v>
      </c>
      <c r="W1110" s="421">
        <f t="shared" si="355"/>
        <v>0</v>
      </c>
      <c r="X1110" s="422">
        <f t="shared" si="355"/>
        <v>0</v>
      </c>
      <c r="Y1110" s="421">
        <f t="shared" si="355"/>
        <v>0</v>
      </c>
      <c r="Z1110" s="421">
        <f t="shared" si="355"/>
        <v>0</v>
      </c>
      <c r="AA1110" s="421">
        <f t="shared" si="355"/>
        <v>0</v>
      </c>
      <c r="AB1110" s="421">
        <f t="shared" si="355"/>
        <v>0</v>
      </c>
      <c r="AC1110" s="408">
        <f t="shared" si="356"/>
        <v>0</v>
      </c>
      <c r="AD1110" s="1766"/>
      <c r="AE1110" s="1063"/>
      <c r="AF1110" s="832"/>
    </row>
    <row r="1111" spans="1:32" ht="27.75" customHeight="1" outlineLevel="1" x14ac:dyDescent="0.2">
      <c r="A1111" s="11">
        <v>237</v>
      </c>
      <c r="B1111" s="300"/>
      <c r="C1111" s="295"/>
      <c r="D1111" s="295"/>
      <c r="E1111" s="296"/>
      <c r="F1111" s="859" t="s">
        <v>532</v>
      </c>
      <c r="G1111" s="860"/>
      <c r="H1111" s="860"/>
      <c r="I1111" s="860"/>
      <c r="J1111" s="860"/>
      <c r="K1111" s="860"/>
      <c r="L1111" s="861"/>
      <c r="M1111" s="408">
        <f t="shared" si="355"/>
        <v>0</v>
      </c>
      <c r="N1111" s="419">
        <f t="shared" si="355"/>
        <v>0</v>
      </c>
      <c r="O1111" s="422">
        <f t="shared" si="355"/>
        <v>0</v>
      </c>
      <c r="P1111" s="422">
        <f t="shared" si="355"/>
        <v>0</v>
      </c>
      <c r="Q1111" s="423">
        <f t="shared" si="355"/>
        <v>0</v>
      </c>
      <c r="R1111" s="419">
        <f t="shared" si="355"/>
        <v>0</v>
      </c>
      <c r="S1111" s="421">
        <f t="shared" si="355"/>
        <v>0</v>
      </c>
      <c r="T1111" s="421">
        <f t="shared" si="355"/>
        <v>0</v>
      </c>
      <c r="U1111" s="421">
        <f t="shared" si="355"/>
        <v>0</v>
      </c>
      <c r="V1111" s="421">
        <f t="shared" si="355"/>
        <v>0</v>
      </c>
      <c r="W1111" s="421">
        <f t="shared" si="355"/>
        <v>0</v>
      </c>
      <c r="X1111" s="422">
        <f t="shared" si="355"/>
        <v>0</v>
      </c>
      <c r="Y1111" s="421">
        <f t="shared" si="355"/>
        <v>0</v>
      </c>
      <c r="Z1111" s="421">
        <f t="shared" si="355"/>
        <v>0</v>
      </c>
      <c r="AA1111" s="421">
        <f t="shared" si="355"/>
        <v>0</v>
      </c>
      <c r="AB1111" s="421">
        <f t="shared" si="355"/>
        <v>0</v>
      </c>
      <c r="AC1111" s="408">
        <f t="shared" si="356"/>
        <v>0</v>
      </c>
      <c r="AD1111" s="1766"/>
      <c r="AE1111" s="1063"/>
      <c r="AF1111" s="832"/>
    </row>
    <row r="1112" spans="1:32" ht="15.75" outlineLevel="1" x14ac:dyDescent="0.2">
      <c r="A1112" s="11">
        <v>238</v>
      </c>
      <c r="B1112" s="300"/>
      <c r="C1112" s="295"/>
      <c r="D1112" s="297"/>
      <c r="E1112" s="853" t="s">
        <v>67</v>
      </c>
      <c r="F1112" s="854"/>
      <c r="G1112" s="854"/>
      <c r="H1112" s="854"/>
      <c r="I1112" s="854"/>
      <c r="J1112" s="854"/>
      <c r="K1112" s="854"/>
      <c r="L1112" s="855"/>
      <c r="M1112" s="407">
        <f>SUBTOTAL(9,M1113:M1116)</f>
        <v>0</v>
      </c>
      <c r="N1112" s="410">
        <f t="shared" ref="N1112:AC1112" si="357">SUBTOTAL(9,N1113:N1116)</f>
        <v>0</v>
      </c>
      <c r="O1112" s="414">
        <f t="shared" si="357"/>
        <v>0</v>
      </c>
      <c r="P1112" s="413">
        <f t="shared" si="357"/>
        <v>0</v>
      </c>
      <c r="Q1112" s="415">
        <f t="shared" si="357"/>
        <v>0</v>
      </c>
      <c r="R1112" s="410">
        <f t="shared" si="357"/>
        <v>0</v>
      </c>
      <c r="S1112" s="414">
        <f t="shared" si="357"/>
        <v>0</v>
      </c>
      <c r="T1112" s="413">
        <f t="shared" si="357"/>
        <v>0</v>
      </c>
      <c r="U1112" s="413">
        <f t="shared" si="357"/>
        <v>0</v>
      </c>
      <c r="V1112" s="413">
        <f t="shared" si="357"/>
        <v>0</v>
      </c>
      <c r="W1112" s="413">
        <f t="shared" si="357"/>
        <v>0</v>
      </c>
      <c r="X1112" s="413">
        <f t="shared" si="357"/>
        <v>0</v>
      </c>
      <c r="Y1112" s="413">
        <f t="shared" si="357"/>
        <v>0</v>
      </c>
      <c r="Z1112" s="413">
        <f t="shared" si="357"/>
        <v>0</v>
      </c>
      <c r="AA1112" s="413">
        <f t="shared" si="357"/>
        <v>0</v>
      </c>
      <c r="AB1112" s="411">
        <f t="shared" si="357"/>
        <v>0</v>
      </c>
      <c r="AC1112" s="415">
        <f t="shared" si="357"/>
        <v>0</v>
      </c>
      <c r="AD1112" s="1766"/>
      <c r="AE1112" s="1063"/>
      <c r="AF1112" s="832"/>
    </row>
    <row r="1113" spans="1:32" outlineLevel="1" x14ac:dyDescent="0.2">
      <c r="A1113" s="11">
        <v>239</v>
      </c>
      <c r="B1113" s="300"/>
      <c r="C1113" s="295"/>
      <c r="D1113" s="319"/>
      <c r="E1113" s="319"/>
      <c r="F1113" s="856" t="s">
        <v>65</v>
      </c>
      <c r="G1113" s="857"/>
      <c r="H1113" s="857"/>
      <c r="I1113" s="857"/>
      <c r="J1113" s="857"/>
      <c r="K1113" s="857"/>
      <c r="L1113" s="858"/>
      <c r="M1113" s="408">
        <f t="shared" ref="M1113:AB1116" si="358">M337</f>
        <v>0</v>
      </c>
      <c r="N1113" s="419">
        <f t="shared" si="358"/>
        <v>0</v>
      </c>
      <c r="O1113" s="422">
        <f t="shared" si="358"/>
        <v>0</v>
      </c>
      <c r="P1113" s="422">
        <f t="shared" si="358"/>
        <v>0</v>
      </c>
      <c r="Q1113" s="423">
        <f t="shared" si="358"/>
        <v>0</v>
      </c>
      <c r="R1113" s="419">
        <f t="shared" si="358"/>
        <v>0</v>
      </c>
      <c r="S1113" s="421">
        <f t="shared" si="358"/>
        <v>0</v>
      </c>
      <c r="T1113" s="421">
        <f t="shared" si="358"/>
        <v>0</v>
      </c>
      <c r="U1113" s="421">
        <f t="shared" si="358"/>
        <v>0</v>
      </c>
      <c r="V1113" s="421">
        <f t="shared" si="358"/>
        <v>0</v>
      </c>
      <c r="W1113" s="421">
        <f t="shared" si="358"/>
        <v>0</v>
      </c>
      <c r="X1113" s="422">
        <f t="shared" si="358"/>
        <v>0</v>
      </c>
      <c r="Y1113" s="421">
        <f t="shared" si="358"/>
        <v>0</v>
      </c>
      <c r="Z1113" s="421">
        <f t="shared" si="358"/>
        <v>0</v>
      </c>
      <c r="AA1113" s="421">
        <f t="shared" si="358"/>
        <v>0</v>
      </c>
      <c r="AB1113" s="421">
        <f t="shared" si="358"/>
        <v>0</v>
      </c>
      <c r="AC1113" s="408">
        <f t="shared" ref="AC1113:AC1116" si="359">M1113-SUM(N1113:AB1113)</f>
        <v>0</v>
      </c>
      <c r="AD1113" s="1766"/>
      <c r="AE1113" s="1063"/>
      <c r="AF1113" s="832"/>
    </row>
    <row r="1114" spans="1:32" outlineLevel="1" x14ac:dyDescent="0.2">
      <c r="A1114" s="11">
        <v>240</v>
      </c>
      <c r="B1114" s="300"/>
      <c r="C1114" s="295"/>
      <c r="D1114" s="319"/>
      <c r="E1114" s="319"/>
      <c r="F1114" s="915" t="s">
        <v>68</v>
      </c>
      <c r="G1114" s="916"/>
      <c r="H1114" s="916"/>
      <c r="I1114" s="916"/>
      <c r="J1114" s="916"/>
      <c r="K1114" s="916"/>
      <c r="L1114" s="917"/>
      <c r="M1114" s="408">
        <f t="shared" si="358"/>
        <v>0</v>
      </c>
      <c r="N1114" s="419">
        <f t="shared" si="358"/>
        <v>0</v>
      </c>
      <c r="O1114" s="422">
        <f t="shared" si="358"/>
        <v>0</v>
      </c>
      <c r="P1114" s="422">
        <f t="shared" si="358"/>
        <v>0</v>
      </c>
      <c r="Q1114" s="423">
        <f t="shared" si="358"/>
        <v>0</v>
      </c>
      <c r="R1114" s="419">
        <f t="shared" si="358"/>
        <v>0</v>
      </c>
      <c r="S1114" s="421">
        <f t="shared" si="358"/>
        <v>0</v>
      </c>
      <c r="T1114" s="421">
        <f t="shared" si="358"/>
        <v>0</v>
      </c>
      <c r="U1114" s="421">
        <f t="shared" si="358"/>
        <v>0</v>
      </c>
      <c r="V1114" s="421">
        <f t="shared" si="358"/>
        <v>0</v>
      </c>
      <c r="W1114" s="421">
        <f t="shared" si="358"/>
        <v>0</v>
      </c>
      <c r="X1114" s="422">
        <f t="shared" si="358"/>
        <v>0</v>
      </c>
      <c r="Y1114" s="421">
        <f t="shared" si="358"/>
        <v>0</v>
      </c>
      <c r="Z1114" s="421">
        <f t="shared" si="358"/>
        <v>0</v>
      </c>
      <c r="AA1114" s="421">
        <f t="shared" si="358"/>
        <v>0</v>
      </c>
      <c r="AB1114" s="421">
        <f t="shared" si="358"/>
        <v>0</v>
      </c>
      <c r="AC1114" s="408">
        <f t="shared" si="359"/>
        <v>0</v>
      </c>
      <c r="AD1114" s="1766"/>
      <c r="AE1114" s="1063"/>
      <c r="AF1114" s="832"/>
    </row>
    <row r="1115" spans="1:32" outlineLevel="1" x14ac:dyDescent="0.2">
      <c r="A1115" s="11">
        <v>241</v>
      </c>
      <c r="B1115" s="300"/>
      <c r="C1115" s="295"/>
      <c r="D1115" s="265"/>
      <c r="E1115" s="265"/>
      <c r="F1115" s="915" t="s">
        <v>537</v>
      </c>
      <c r="G1115" s="916"/>
      <c r="H1115" s="916"/>
      <c r="I1115" s="916"/>
      <c r="J1115" s="916"/>
      <c r="K1115" s="916"/>
      <c r="L1115" s="917"/>
      <c r="M1115" s="408">
        <f t="shared" si="358"/>
        <v>0</v>
      </c>
      <c r="N1115" s="419">
        <f t="shared" si="358"/>
        <v>0</v>
      </c>
      <c r="O1115" s="422">
        <f t="shared" si="358"/>
        <v>0</v>
      </c>
      <c r="P1115" s="422">
        <f t="shared" si="358"/>
        <v>0</v>
      </c>
      <c r="Q1115" s="423">
        <f t="shared" si="358"/>
        <v>0</v>
      </c>
      <c r="R1115" s="419">
        <f t="shared" si="358"/>
        <v>0</v>
      </c>
      <c r="S1115" s="421">
        <f t="shared" si="358"/>
        <v>0</v>
      </c>
      <c r="T1115" s="421">
        <f t="shared" si="358"/>
        <v>0</v>
      </c>
      <c r="U1115" s="421">
        <f t="shared" si="358"/>
        <v>0</v>
      </c>
      <c r="V1115" s="421">
        <f t="shared" si="358"/>
        <v>0</v>
      </c>
      <c r="W1115" s="421">
        <f t="shared" si="358"/>
        <v>0</v>
      </c>
      <c r="X1115" s="422">
        <f t="shared" si="358"/>
        <v>0</v>
      </c>
      <c r="Y1115" s="421">
        <f t="shared" si="358"/>
        <v>0</v>
      </c>
      <c r="Z1115" s="421">
        <f t="shared" si="358"/>
        <v>0</v>
      </c>
      <c r="AA1115" s="421">
        <f t="shared" si="358"/>
        <v>0</v>
      </c>
      <c r="AB1115" s="421">
        <f t="shared" si="358"/>
        <v>0</v>
      </c>
      <c r="AC1115" s="408">
        <f t="shared" si="359"/>
        <v>0</v>
      </c>
      <c r="AD1115" s="1766"/>
      <c r="AE1115" s="1063"/>
      <c r="AF1115" s="832"/>
    </row>
    <row r="1116" spans="1:32" ht="27.75" customHeight="1" outlineLevel="1" x14ac:dyDescent="0.2">
      <c r="A1116" s="11">
        <v>242</v>
      </c>
      <c r="B1116" s="300"/>
      <c r="C1116" s="295"/>
      <c r="D1116" s="263"/>
      <c r="E1116" s="263"/>
      <c r="F1116" s="859" t="s">
        <v>532</v>
      </c>
      <c r="G1116" s="860"/>
      <c r="H1116" s="860"/>
      <c r="I1116" s="860"/>
      <c r="J1116" s="860"/>
      <c r="K1116" s="860"/>
      <c r="L1116" s="861"/>
      <c r="M1116" s="408">
        <f t="shared" si="358"/>
        <v>0</v>
      </c>
      <c r="N1116" s="419">
        <f t="shared" si="358"/>
        <v>0</v>
      </c>
      <c r="O1116" s="422">
        <f t="shared" si="358"/>
        <v>0</v>
      </c>
      <c r="P1116" s="422">
        <f t="shared" si="358"/>
        <v>0</v>
      </c>
      <c r="Q1116" s="423">
        <f t="shared" si="358"/>
        <v>0</v>
      </c>
      <c r="R1116" s="419">
        <f t="shared" si="358"/>
        <v>0</v>
      </c>
      <c r="S1116" s="421">
        <f t="shared" si="358"/>
        <v>0</v>
      </c>
      <c r="T1116" s="421">
        <f t="shared" si="358"/>
        <v>0</v>
      </c>
      <c r="U1116" s="421">
        <f t="shared" si="358"/>
        <v>0</v>
      </c>
      <c r="V1116" s="421">
        <f t="shared" si="358"/>
        <v>0</v>
      </c>
      <c r="W1116" s="421">
        <f t="shared" si="358"/>
        <v>0</v>
      </c>
      <c r="X1116" s="422">
        <f t="shared" si="358"/>
        <v>0</v>
      </c>
      <c r="Y1116" s="421">
        <f t="shared" si="358"/>
        <v>0</v>
      </c>
      <c r="Z1116" s="421">
        <f t="shared" si="358"/>
        <v>0</v>
      </c>
      <c r="AA1116" s="421">
        <f t="shared" si="358"/>
        <v>0</v>
      </c>
      <c r="AB1116" s="421">
        <f t="shared" si="358"/>
        <v>0</v>
      </c>
      <c r="AC1116" s="408">
        <f t="shared" si="359"/>
        <v>0</v>
      </c>
      <c r="AD1116" s="1766"/>
      <c r="AE1116" s="1063"/>
      <c r="AF1116" s="832"/>
    </row>
    <row r="1117" spans="1:32" ht="15.75" customHeight="1" outlineLevel="1" x14ac:dyDescent="0.2">
      <c r="A1117" s="11">
        <v>243</v>
      </c>
      <c r="B1117" s="300"/>
      <c r="C1117" s="295"/>
      <c r="D1117" s="265"/>
      <c r="E1117" s="853" t="s">
        <v>556</v>
      </c>
      <c r="F1117" s="854"/>
      <c r="G1117" s="854"/>
      <c r="H1117" s="854"/>
      <c r="I1117" s="854"/>
      <c r="J1117" s="854"/>
      <c r="K1117" s="854"/>
      <c r="L1117" s="855"/>
      <c r="M1117" s="407">
        <f>SUBTOTAL(9,M1118:M1121)</f>
        <v>0</v>
      </c>
      <c r="N1117" s="410">
        <f t="shared" ref="N1117:AC1117" si="360">SUBTOTAL(9,N1118:N1121)</f>
        <v>0</v>
      </c>
      <c r="O1117" s="414">
        <f t="shared" si="360"/>
        <v>0</v>
      </c>
      <c r="P1117" s="413">
        <f t="shared" si="360"/>
        <v>0</v>
      </c>
      <c r="Q1117" s="415">
        <f t="shared" si="360"/>
        <v>0</v>
      </c>
      <c r="R1117" s="410">
        <f t="shared" si="360"/>
        <v>0</v>
      </c>
      <c r="S1117" s="414">
        <f t="shared" si="360"/>
        <v>0</v>
      </c>
      <c r="T1117" s="413">
        <f t="shared" si="360"/>
        <v>0</v>
      </c>
      <c r="U1117" s="413">
        <f t="shared" si="360"/>
        <v>0</v>
      </c>
      <c r="V1117" s="413">
        <f t="shared" si="360"/>
        <v>0</v>
      </c>
      <c r="W1117" s="413">
        <f t="shared" si="360"/>
        <v>0</v>
      </c>
      <c r="X1117" s="413">
        <f t="shared" si="360"/>
        <v>0</v>
      </c>
      <c r="Y1117" s="413">
        <f t="shared" si="360"/>
        <v>0</v>
      </c>
      <c r="Z1117" s="413">
        <f t="shared" si="360"/>
        <v>0</v>
      </c>
      <c r="AA1117" s="413">
        <f t="shared" si="360"/>
        <v>0</v>
      </c>
      <c r="AB1117" s="411">
        <f t="shared" si="360"/>
        <v>0</v>
      </c>
      <c r="AC1117" s="415">
        <f t="shared" si="360"/>
        <v>0</v>
      </c>
      <c r="AD1117" s="1766"/>
      <c r="AE1117" s="1063"/>
      <c r="AF1117" s="832"/>
    </row>
    <row r="1118" spans="1:32" outlineLevel="1" x14ac:dyDescent="0.2">
      <c r="A1118" s="11">
        <v>244</v>
      </c>
      <c r="B1118" s="300"/>
      <c r="C1118" s="295"/>
      <c r="D1118" s="319"/>
      <c r="E1118" s="319"/>
      <c r="F1118" s="856" t="s">
        <v>65</v>
      </c>
      <c r="G1118" s="857"/>
      <c r="H1118" s="857"/>
      <c r="I1118" s="857"/>
      <c r="J1118" s="857"/>
      <c r="K1118" s="857"/>
      <c r="L1118" s="858"/>
      <c r="M1118" s="408">
        <f t="shared" ref="M1118:AB1121" si="361">M342</f>
        <v>0</v>
      </c>
      <c r="N1118" s="419">
        <f t="shared" si="361"/>
        <v>0</v>
      </c>
      <c r="O1118" s="422">
        <f t="shared" si="361"/>
        <v>0</v>
      </c>
      <c r="P1118" s="422">
        <f t="shared" si="361"/>
        <v>0</v>
      </c>
      <c r="Q1118" s="423">
        <f t="shared" si="361"/>
        <v>0</v>
      </c>
      <c r="R1118" s="419">
        <f t="shared" si="361"/>
        <v>0</v>
      </c>
      <c r="S1118" s="421">
        <f t="shared" si="361"/>
        <v>0</v>
      </c>
      <c r="T1118" s="421">
        <f t="shared" si="361"/>
        <v>0</v>
      </c>
      <c r="U1118" s="421">
        <f t="shared" si="361"/>
        <v>0</v>
      </c>
      <c r="V1118" s="421">
        <f t="shared" si="361"/>
        <v>0</v>
      </c>
      <c r="W1118" s="421">
        <f t="shared" si="361"/>
        <v>0</v>
      </c>
      <c r="X1118" s="422">
        <f t="shared" si="361"/>
        <v>0</v>
      </c>
      <c r="Y1118" s="421">
        <f t="shared" si="361"/>
        <v>0</v>
      </c>
      <c r="Z1118" s="421">
        <f t="shared" si="361"/>
        <v>0</v>
      </c>
      <c r="AA1118" s="421">
        <f t="shared" si="361"/>
        <v>0</v>
      </c>
      <c r="AB1118" s="421">
        <f t="shared" si="361"/>
        <v>0</v>
      </c>
      <c r="AC1118" s="408">
        <f t="shared" ref="AC1118:AC1121" si="362">M1118-SUM(N1118:AB1118)</f>
        <v>0</v>
      </c>
      <c r="AD1118" s="1766"/>
      <c r="AE1118" s="1063"/>
      <c r="AF1118" s="832"/>
    </row>
    <row r="1119" spans="1:32" outlineLevel="1" x14ac:dyDescent="0.2">
      <c r="A1119" s="11">
        <v>245</v>
      </c>
      <c r="B1119" s="300"/>
      <c r="C1119" s="295"/>
      <c r="D1119" s="266"/>
      <c r="E1119" s="266"/>
      <c r="F1119" s="915" t="s">
        <v>68</v>
      </c>
      <c r="G1119" s="916"/>
      <c r="H1119" s="916"/>
      <c r="I1119" s="916"/>
      <c r="J1119" s="916"/>
      <c r="K1119" s="916"/>
      <c r="L1119" s="917"/>
      <c r="M1119" s="408">
        <f t="shared" si="361"/>
        <v>0</v>
      </c>
      <c r="N1119" s="419">
        <f t="shared" si="361"/>
        <v>0</v>
      </c>
      <c r="O1119" s="422">
        <f t="shared" si="361"/>
        <v>0</v>
      </c>
      <c r="P1119" s="422">
        <f t="shared" si="361"/>
        <v>0</v>
      </c>
      <c r="Q1119" s="423">
        <f t="shared" si="361"/>
        <v>0</v>
      </c>
      <c r="R1119" s="419">
        <f t="shared" si="361"/>
        <v>0</v>
      </c>
      <c r="S1119" s="421">
        <f t="shared" si="361"/>
        <v>0</v>
      </c>
      <c r="T1119" s="421">
        <f t="shared" si="361"/>
        <v>0</v>
      </c>
      <c r="U1119" s="421">
        <f t="shared" si="361"/>
        <v>0</v>
      </c>
      <c r="V1119" s="421">
        <f t="shared" si="361"/>
        <v>0</v>
      </c>
      <c r="W1119" s="421">
        <f t="shared" si="361"/>
        <v>0</v>
      </c>
      <c r="X1119" s="422">
        <f t="shared" si="361"/>
        <v>0</v>
      </c>
      <c r="Y1119" s="421">
        <f t="shared" si="361"/>
        <v>0</v>
      </c>
      <c r="Z1119" s="421">
        <f t="shared" si="361"/>
        <v>0</v>
      </c>
      <c r="AA1119" s="421">
        <f t="shared" si="361"/>
        <v>0</v>
      </c>
      <c r="AB1119" s="421">
        <f t="shared" si="361"/>
        <v>0</v>
      </c>
      <c r="AC1119" s="408">
        <f t="shared" si="362"/>
        <v>0</v>
      </c>
      <c r="AD1119" s="1766"/>
      <c r="AE1119" s="1063"/>
      <c r="AF1119" s="832"/>
    </row>
    <row r="1120" spans="1:32" outlineLevel="1" x14ac:dyDescent="0.2">
      <c r="A1120" s="11">
        <v>246</v>
      </c>
      <c r="B1120" s="300"/>
      <c r="C1120" s="295"/>
      <c r="D1120" s="266"/>
      <c r="E1120" s="266"/>
      <c r="F1120" s="915" t="s">
        <v>537</v>
      </c>
      <c r="G1120" s="916"/>
      <c r="H1120" s="916"/>
      <c r="I1120" s="916"/>
      <c r="J1120" s="916"/>
      <c r="K1120" s="916"/>
      <c r="L1120" s="917"/>
      <c r="M1120" s="408">
        <f t="shared" si="361"/>
        <v>0</v>
      </c>
      <c r="N1120" s="419">
        <f t="shared" si="361"/>
        <v>0</v>
      </c>
      <c r="O1120" s="422">
        <f t="shared" si="361"/>
        <v>0</v>
      </c>
      <c r="P1120" s="422">
        <f t="shared" si="361"/>
        <v>0</v>
      </c>
      <c r="Q1120" s="423">
        <f t="shared" si="361"/>
        <v>0</v>
      </c>
      <c r="R1120" s="419">
        <f t="shared" si="361"/>
        <v>0</v>
      </c>
      <c r="S1120" s="421">
        <f t="shared" si="361"/>
        <v>0</v>
      </c>
      <c r="T1120" s="421">
        <f t="shared" si="361"/>
        <v>0</v>
      </c>
      <c r="U1120" s="421">
        <f t="shared" si="361"/>
        <v>0</v>
      </c>
      <c r="V1120" s="421">
        <f t="shared" si="361"/>
        <v>0</v>
      </c>
      <c r="W1120" s="421">
        <f t="shared" si="361"/>
        <v>0</v>
      </c>
      <c r="X1120" s="422">
        <f t="shared" si="361"/>
        <v>0</v>
      </c>
      <c r="Y1120" s="421">
        <f t="shared" si="361"/>
        <v>0</v>
      </c>
      <c r="Z1120" s="421">
        <f t="shared" si="361"/>
        <v>0</v>
      </c>
      <c r="AA1120" s="421">
        <f t="shared" si="361"/>
        <v>0</v>
      </c>
      <c r="AB1120" s="421">
        <f t="shared" si="361"/>
        <v>0</v>
      </c>
      <c r="AC1120" s="408">
        <f t="shared" si="362"/>
        <v>0</v>
      </c>
      <c r="AD1120" s="1766"/>
      <c r="AE1120" s="1063"/>
      <c r="AF1120" s="832"/>
    </row>
    <row r="1121" spans="1:32" ht="27.75" customHeight="1" outlineLevel="1" x14ac:dyDescent="0.2">
      <c r="A1121" s="11">
        <v>247</v>
      </c>
      <c r="B1121" s="300"/>
      <c r="C1121" s="295"/>
      <c r="D1121" s="298"/>
      <c r="E1121" s="298"/>
      <c r="F1121" s="859" t="s">
        <v>532</v>
      </c>
      <c r="G1121" s="860"/>
      <c r="H1121" s="860"/>
      <c r="I1121" s="860"/>
      <c r="J1121" s="860"/>
      <c r="K1121" s="860"/>
      <c r="L1121" s="861"/>
      <c r="M1121" s="408">
        <f t="shared" si="361"/>
        <v>0</v>
      </c>
      <c r="N1121" s="419">
        <f t="shared" si="361"/>
        <v>0</v>
      </c>
      <c r="O1121" s="422">
        <f t="shared" si="361"/>
        <v>0</v>
      </c>
      <c r="P1121" s="422">
        <f t="shared" si="361"/>
        <v>0</v>
      </c>
      <c r="Q1121" s="423">
        <f t="shared" si="361"/>
        <v>0</v>
      </c>
      <c r="R1121" s="419">
        <f t="shared" si="361"/>
        <v>0</v>
      </c>
      <c r="S1121" s="421">
        <f t="shared" si="361"/>
        <v>0</v>
      </c>
      <c r="T1121" s="421">
        <f t="shared" si="361"/>
        <v>0</v>
      </c>
      <c r="U1121" s="421">
        <f t="shared" si="361"/>
        <v>0</v>
      </c>
      <c r="V1121" s="421">
        <f t="shared" si="361"/>
        <v>0</v>
      </c>
      <c r="W1121" s="421">
        <f t="shared" si="361"/>
        <v>0</v>
      </c>
      <c r="X1121" s="422">
        <f t="shared" si="361"/>
        <v>0</v>
      </c>
      <c r="Y1121" s="421">
        <f t="shared" si="361"/>
        <v>0</v>
      </c>
      <c r="Z1121" s="421">
        <f t="shared" si="361"/>
        <v>0</v>
      </c>
      <c r="AA1121" s="421">
        <f t="shared" si="361"/>
        <v>0</v>
      </c>
      <c r="AB1121" s="421">
        <f t="shared" si="361"/>
        <v>0</v>
      </c>
      <c r="AC1121" s="408">
        <f t="shared" si="362"/>
        <v>0</v>
      </c>
      <c r="AD1121" s="1767"/>
      <c r="AE1121" s="834"/>
      <c r="AF1121" s="835"/>
    </row>
    <row r="1122" spans="1:32" ht="15" customHeight="1" outlineLevel="1" x14ac:dyDescent="0.2">
      <c r="A1122" s="11">
        <v>129</v>
      </c>
      <c r="B1122" s="300"/>
      <c r="C1122" s="298"/>
      <c r="D1122" s="844" t="s">
        <v>13</v>
      </c>
      <c r="E1122" s="845"/>
      <c r="F1122" s="845"/>
      <c r="G1122" s="845"/>
      <c r="H1122" s="845"/>
      <c r="I1122" s="845"/>
      <c r="J1122" s="845"/>
      <c r="K1122" s="845"/>
      <c r="L1122" s="845"/>
      <c r="M1122" s="845"/>
      <c r="N1122" s="845"/>
      <c r="O1122" s="845"/>
      <c r="P1122" s="845"/>
      <c r="Q1122" s="845"/>
      <c r="R1122" s="845"/>
      <c r="S1122" s="845"/>
      <c r="T1122" s="845"/>
      <c r="U1122" s="845"/>
      <c r="V1122" s="845"/>
      <c r="W1122" s="845"/>
      <c r="X1122" s="845"/>
      <c r="Y1122" s="845"/>
      <c r="Z1122" s="845"/>
      <c r="AA1122" s="845"/>
      <c r="AB1122" s="845"/>
      <c r="AC1122" s="845"/>
      <c r="AD1122" s="845"/>
      <c r="AE1122" s="845"/>
      <c r="AF1122" s="846"/>
    </row>
    <row r="1123" spans="1:32" ht="15" customHeight="1" outlineLevel="1" x14ac:dyDescent="0.2">
      <c r="A1123" s="11">
        <v>130</v>
      </c>
      <c r="B1123" s="300"/>
      <c r="C1123" s="298"/>
      <c r="D1123" s="298"/>
      <c r="E1123" s="918" t="s">
        <v>14</v>
      </c>
      <c r="F1123" s="919"/>
      <c r="G1123" s="919"/>
      <c r="H1123" s="919"/>
      <c r="I1123" s="919"/>
      <c r="J1123" s="919"/>
      <c r="K1123" s="919"/>
      <c r="L1123" s="920"/>
      <c r="M1123" s="407">
        <f>SUBTOTAL(9,M1124:M1126)</f>
        <v>0</v>
      </c>
      <c r="N1123" s="410">
        <f t="shared" ref="N1123:AC1123" si="363">SUBTOTAL(9,N1124:N1126)</f>
        <v>0</v>
      </c>
      <c r="O1123" s="414">
        <f t="shared" si="363"/>
        <v>0</v>
      </c>
      <c r="P1123" s="413">
        <f t="shared" si="363"/>
        <v>0</v>
      </c>
      <c r="Q1123" s="415">
        <f t="shared" si="363"/>
        <v>0</v>
      </c>
      <c r="R1123" s="410">
        <f t="shared" si="363"/>
        <v>0</v>
      </c>
      <c r="S1123" s="414">
        <f t="shared" si="363"/>
        <v>0</v>
      </c>
      <c r="T1123" s="413">
        <f t="shared" si="363"/>
        <v>0</v>
      </c>
      <c r="U1123" s="413">
        <f t="shared" si="363"/>
        <v>0</v>
      </c>
      <c r="V1123" s="413">
        <f t="shared" si="363"/>
        <v>0</v>
      </c>
      <c r="W1123" s="413">
        <f t="shared" si="363"/>
        <v>0</v>
      </c>
      <c r="X1123" s="413">
        <f t="shared" si="363"/>
        <v>0</v>
      </c>
      <c r="Y1123" s="413">
        <f t="shared" si="363"/>
        <v>0</v>
      </c>
      <c r="Z1123" s="413">
        <f t="shared" si="363"/>
        <v>0</v>
      </c>
      <c r="AA1123" s="413">
        <f t="shared" si="363"/>
        <v>0</v>
      </c>
      <c r="AB1123" s="411">
        <f t="shared" si="363"/>
        <v>0</v>
      </c>
      <c r="AC1123" s="415">
        <f t="shared" si="363"/>
        <v>0</v>
      </c>
      <c r="AD1123" s="1689"/>
      <c r="AE1123" s="828"/>
      <c r="AF1123" s="829"/>
    </row>
    <row r="1124" spans="1:32" ht="15" customHeight="1" outlineLevel="1" x14ac:dyDescent="0.2">
      <c r="A1124" s="11">
        <v>131</v>
      </c>
      <c r="B1124" s="300"/>
      <c r="C1124" s="298"/>
      <c r="D1124" s="298"/>
      <c r="E1124" s="299"/>
      <c r="F1124" s="856" t="s">
        <v>112</v>
      </c>
      <c r="G1124" s="857"/>
      <c r="H1124" s="857"/>
      <c r="I1124" s="857"/>
      <c r="J1124" s="857"/>
      <c r="K1124" s="857"/>
      <c r="L1124" s="858"/>
      <c r="M1124" s="408">
        <f t="shared" ref="M1124:AB1126" si="364">M348</f>
        <v>0</v>
      </c>
      <c r="N1124" s="419">
        <f t="shared" si="364"/>
        <v>0</v>
      </c>
      <c r="O1124" s="422">
        <f t="shared" si="364"/>
        <v>0</v>
      </c>
      <c r="P1124" s="422">
        <f t="shared" si="364"/>
        <v>0</v>
      </c>
      <c r="Q1124" s="423">
        <f t="shared" si="364"/>
        <v>0</v>
      </c>
      <c r="R1124" s="419">
        <f t="shared" si="364"/>
        <v>0</v>
      </c>
      <c r="S1124" s="421">
        <f t="shared" si="364"/>
        <v>0</v>
      </c>
      <c r="T1124" s="421">
        <f t="shared" si="364"/>
        <v>0</v>
      </c>
      <c r="U1124" s="421">
        <f t="shared" si="364"/>
        <v>0</v>
      </c>
      <c r="V1124" s="421">
        <f t="shared" si="364"/>
        <v>0</v>
      </c>
      <c r="W1124" s="421">
        <f t="shared" si="364"/>
        <v>0</v>
      </c>
      <c r="X1124" s="422">
        <f t="shared" si="364"/>
        <v>0</v>
      </c>
      <c r="Y1124" s="421">
        <f t="shared" si="364"/>
        <v>0</v>
      </c>
      <c r="Z1124" s="421">
        <f t="shared" si="364"/>
        <v>0</v>
      </c>
      <c r="AA1124" s="421">
        <f t="shared" si="364"/>
        <v>0</v>
      </c>
      <c r="AB1124" s="421">
        <f t="shared" si="364"/>
        <v>0</v>
      </c>
      <c r="AC1124" s="408">
        <f t="shared" ref="AC1124:AC1126" si="365">M1124-SUM(N1124:AB1124)</f>
        <v>0</v>
      </c>
      <c r="AD1124" s="1766"/>
      <c r="AE1124" s="1063"/>
      <c r="AF1124" s="832"/>
    </row>
    <row r="1125" spans="1:32" ht="15" customHeight="1" outlineLevel="1" x14ac:dyDescent="0.2">
      <c r="A1125" s="11">
        <v>132</v>
      </c>
      <c r="B1125" s="300"/>
      <c r="C1125" s="298"/>
      <c r="D1125" s="298"/>
      <c r="E1125" s="299"/>
      <c r="F1125" s="915" t="s">
        <v>113</v>
      </c>
      <c r="G1125" s="916"/>
      <c r="H1125" s="916"/>
      <c r="I1125" s="916"/>
      <c r="J1125" s="916"/>
      <c r="K1125" s="916"/>
      <c r="L1125" s="917"/>
      <c r="M1125" s="408">
        <f t="shared" si="364"/>
        <v>0</v>
      </c>
      <c r="N1125" s="419">
        <f t="shared" si="364"/>
        <v>0</v>
      </c>
      <c r="O1125" s="422">
        <f t="shared" si="364"/>
        <v>0</v>
      </c>
      <c r="P1125" s="422">
        <f t="shared" si="364"/>
        <v>0</v>
      </c>
      <c r="Q1125" s="423">
        <f t="shared" si="364"/>
        <v>0</v>
      </c>
      <c r="R1125" s="419">
        <f t="shared" si="364"/>
        <v>0</v>
      </c>
      <c r="S1125" s="421">
        <f t="shared" si="364"/>
        <v>0</v>
      </c>
      <c r="T1125" s="421">
        <f t="shared" si="364"/>
        <v>0</v>
      </c>
      <c r="U1125" s="421">
        <f t="shared" si="364"/>
        <v>0</v>
      </c>
      <c r="V1125" s="421">
        <f t="shared" si="364"/>
        <v>0</v>
      </c>
      <c r="W1125" s="421">
        <f t="shared" si="364"/>
        <v>0</v>
      </c>
      <c r="X1125" s="422">
        <f t="shared" si="364"/>
        <v>0</v>
      </c>
      <c r="Y1125" s="421">
        <f t="shared" si="364"/>
        <v>0</v>
      </c>
      <c r="Z1125" s="421">
        <f t="shared" si="364"/>
        <v>0</v>
      </c>
      <c r="AA1125" s="421">
        <f t="shared" si="364"/>
        <v>0</v>
      </c>
      <c r="AB1125" s="421">
        <f t="shared" si="364"/>
        <v>0</v>
      </c>
      <c r="AC1125" s="408">
        <f t="shared" si="365"/>
        <v>0</v>
      </c>
      <c r="AD1125" s="1766"/>
      <c r="AE1125" s="1063"/>
      <c r="AF1125" s="832"/>
    </row>
    <row r="1126" spans="1:32" ht="15" customHeight="1" outlineLevel="1" x14ac:dyDescent="0.2">
      <c r="A1126" s="11">
        <v>133</v>
      </c>
      <c r="B1126" s="300"/>
      <c r="C1126" s="298"/>
      <c r="D1126" s="298"/>
      <c r="E1126" s="299"/>
      <c r="F1126" s="859" t="s">
        <v>557</v>
      </c>
      <c r="G1126" s="860"/>
      <c r="H1126" s="860"/>
      <c r="I1126" s="860"/>
      <c r="J1126" s="860"/>
      <c r="K1126" s="860"/>
      <c r="L1126" s="861"/>
      <c r="M1126" s="408">
        <f t="shared" si="364"/>
        <v>0</v>
      </c>
      <c r="N1126" s="419">
        <f t="shared" si="364"/>
        <v>0</v>
      </c>
      <c r="O1126" s="422">
        <f t="shared" si="364"/>
        <v>0</v>
      </c>
      <c r="P1126" s="422">
        <f t="shared" si="364"/>
        <v>0</v>
      </c>
      <c r="Q1126" s="423">
        <f t="shared" si="364"/>
        <v>0</v>
      </c>
      <c r="R1126" s="419">
        <f t="shared" si="364"/>
        <v>0</v>
      </c>
      <c r="S1126" s="421">
        <f t="shared" si="364"/>
        <v>0</v>
      </c>
      <c r="T1126" s="421">
        <f t="shared" si="364"/>
        <v>0</v>
      </c>
      <c r="U1126" s="421">
        <f t="shared" si="364"/>
        <v>0</v>
      </c>
      <c r="V1126" s="421">
        <f t="shared" si="364"/>
        <v>0</v>
      </c>
      <c r="W1126" s="421">
        <f t="shared" si="364"/>
        <v>0</v>
      </c>
      <c r="X1126" s="422">
        <f t="shared" si="364"/>
        <v>0</v>
      </c>
      <c r="Y1126" s="421">
        <f t="shared" si="364"/>
        <v>0</v>
      </c>
      <c r="Z1126" s="421">
        <f t="shared" si="364"/>
        <v>0</v>
      </c>
      <c r="AA1126" s="421">
        <f t="shared" si="364"/>
        <v>0</v>
      </c>
      <c r="AB1126" s="421">
        <f t="shared" si="364"/>
        <v>0</v>
      </c>
      <c r="AC1126" s="408">
        <f t="shared" si="365"/>
        <v>0</v>
      </c>
      <c r="AD1126" s="1766"/>
      <c r="AE1126" s="1063"/>
      <c r="AF1126" s="832"/>
    </row>
    <row r="1127" spans="1:32" ht="15" customHeight="1" outlineLevel="1" x14ac:dyDescent="0.2">
      <c r="A1127" s="11">
        <v>134</v>
      </c>
      <c r="B1127" s="300"/>
      <c r="C1127" s="298"/>
      <c r="D1127" s="298"/>
      <c r="E1127" s="853" t="s">
        <v>15</v>
      </c>
      <c r="F1127" s="854"/>
      <c r="G1127" s="854"/>
      <c r="H1127" s="854"/>
      <c r="I1127" s="854"/>
      <c r="J1127" s="854"/>
      <c r="K1127" s="854"/>
      <c r="L1127" s="855"/>
      <c r="M1127" s="407">
        <f>SUBTOTAL(9,M1128:M1130)</f>
        <v>0</v>
      </c>
      <c r="N1127" s="410">
        <f t="shared" ref="N1127:AC1127" si="366">SUBTOTAL(9,N1128:N1130)</f>
        <v>0</v>
      </c>
      <c r="O1127" s="414">
        <f t="shared" si="366"/>
        <v>0</v>
      </c>
      <c r="P1127" s="413">
        <f t="shared" si="366"/>
        <v>0</v>
      </c>
      <c r="Q1127" s="415">
        <f t="shared" si="366"/>
        <v>0</v>
      </c>
      <c r="R1127" s="410">
        <f t="shared" si="366"/>
        <v>0</v>
      </c>
      <c r="S1127" s="414">
        <f t="shared" si="366"/>
        <v>0</v>
      </c>
      <c r="T1127" s="413">
        <f t="shared" si="366"/>
        <v>0</v>
      </c>
      <c r="U1127" s="413">
        <f t="shared" si="366"/>
        <v>0</v>
      </c>
      <c r="V1127" s="413">
        <f t="shared" si="366"/>
        <v>0</v>
      </c>
      <c r="W1127" s="413">
        <f t="shared" si="366"/>
        <v>0</v>
      </c>
      <c r="X1127" s="413">
        <f t="shared" si="366"/>
        <v>0</v>
      </c>
      <c r="Y1127" s="413">
        <f t="shared" si="366"/>
        <v>0</v>
      </c>
      <c r="Z1127" s="413">
        <f t="shared" si="366"/>
        <v>0</v>
      </c>
      <c r="AA1127" s="413">
        <f t="shared" si="366"/>
        <v>0</v>
      </c>
      <c r="AB1127" s="411">
        <f t="shared" si="366"/>
        <v>0</v>
      </c>
      <c r="AC1127" s="415">
        <f t="shared" si="366"/>
        <v>0</v>
      </c>
      <c r="AD1127" s="1766"/>
      <c r="AE1127" s="1063"/>
      <c r="AF1127" s="832"/>
    </row>
    <row r="1128" spans="1:32" ht="15" customHeight="1" outlineLevel="1" x14ac:dyDescent="0.2">
      <c r="A1128" s="11">
        <v>135</v>
      </c>
      <c r="B1128" s="300"/>
      <c r="C1128" s="298"/>
      <c r="D1128" s="298"/>
      <c r="E1128" s="299"/>
      <c r="F1128" s="856" t="s">
        <v>109</v>
      </c>
      <c r="G1128" s="857"/>
      <c r="H1128" s="857"/>
      <c r="I1128" s="857"/>
      <c r="J1128" s="857"/>
      <c r="K1128" s="857"/>
      <c r="L1128" s="858"/>
      <c r="M1128" s="408">
        <f t="shared" ref="M1128:AB1130" si="367">M352</f>
        <v>0</v>
      </c>
      <c r="N1128" s="419">
        <f t="shared" si="367"/>
        <v>0</v>
      </c>
      <c r="O1128" s="422">
        <f t="shared" si="367"/>
        <v>0</v>
      </c>
      <c r="P1128" s="422">
        <f t="shared" si="367"/>
        <v>0</v>
      </c>
      <c r="Q1128" s="423">
        <f t="shared" si="367"/>
        <v>0</v>
      </c>
      <c r="R1128" s="419">
        <f t="shared" si="367"/>
        <v>0</v>
      </c>
      <c r="S1128" s="421">
        <f t="shared" si="367"/>
        <v>0</v>
      </c>
      <c r="T1128" s="421">
        <f t="shared" si="367"/>
        <v>0</v>
      </c>
      <c r="U1128" s="421">
        <f t="shared" si="367"/>
        <v>0</v>
      </c>
      <c r="V1128" s="421">
        <f t="shared" si="367"/>
        <v>0</v>
      </c>
      <c r="W1128" s="421">
        <f t="shared" si="367"/>
        <v>0</v>
      </c>
      <c r="X1128" s="422">
        <f t="shared" si="367"/>
        <v>0</v>
      </c>
      <c r="Y1128" s="421">
        <f t="shared" si="367"/>
        <v>0</v>
      </c>
      <c r="Z1128" s="421">
        <f t="shared" si="367"/>
        <v>0</v>
      </c>
      <c r="AA1128" s="421">
        <f t="shared" si="367"/>
        <v>0</v>
      </c>
      <c r="AB1128" s="421">
        <f t="shared" si="367"/>
        <v>0</v>
      </c>
      <c r="AC1128" s="408">
        <f t="shared" ref="AC1128:AC1130" si="368">M1128-SUM(N1128:AB1128)</f>
        <v>0</v>
      </c>
      <c r="AD1128" s="1766"/>
      <c r="AE1128" s="1063"/>
      <c r="AF1128" s="832"/>
    </row>
    <row r="1129" spans="1:32" ht="15" customHeight="1" outlineLevel="1" x14ac:dyDescent="0.2">
      <c r="A1129" s="11">
        <v>136</v>
      </c>
      <c r="B1129" s="300"/>
      <c r="C1129" s="298"/>
      <c r="D1129" s="298"/>
      <c r="E1129" s="299"/>
      <c r="F1129" s="915" t="s">
        <v>110</v>
      </c>
      <c r="G1129" s="916"/>
      <c r="H1129" s="916"/>
      <c r="I1129" s="916"/>
      <c r="J1129" s="916"/>
      <c r="K1129" s="916"/>
      <c r="L1129" s="917"/>
      <c r="M1129" s="408">
        <f t="shared" si="367"/>
        <v>0</v>
      </c>
      <c r="N1129" s="419">
        <f t="shared" si="367"/>
        <v>0</v>
      </c>
      <c r="O1129" s="422">
        <f t="shared" si="367"/>
        <v>0</v>
      </c>
      <c r="P1129" s="422">
        <f t="shared" si="367"/>
        <v>0</v>
      </c>
      <c r="Q1129" s="423">
        <f t="shared" si="367"/>
        <v>0</v>
      </c>
      <c r="R1129" s="419">
        <f t="shared" si="367"/>
        <v>0</v>
      </c>
      <c r="S1129" s="421">
        <f t="shared" si="367"/>
        <v>0</v>
      </c>
      <c r="T1129" s="421">
        <f t="shared" si="367"/>
        <v>0</v>
      </c>
      <c r="U1129" s="421">
        <f t="shared" si="367"/>
        <v>0</v>
      </c>
      <c r="V1129" s="421">
        <f t="shared" si="367"/>
        <v>0</v>
      </c>
      <c r="W1129" s="421">
        <f t="shared" si="367"/>
        <v>0</v>
      </c>
      <c r="X1129" s="422">
        <f t="shared" si="367"/>
        <v>0</v>
      </c>
      <c r="Y1129" s="421">
        <f t="shared" si="367"/>
        <v>0</v>
      </c>
      <c r="Z1129" s="421">
        <f t="shared" si="367"/>
        <v>0</v>
      </c>
      <c r="AA1129" s="421">
        <f t="shared" si="367"/>
        <v>0</v>
      </c>
      <c r="AB1129" s="421">
        <f t="shared" si="367"/>
        <v>0</v>
      </c>
      <c r="AC1129" s="408">
        <f t="shared" si="368"/>
        <v>0</v>
      </c>
      <c r="AD1129" s="1766"/>
      <c r="AE1129" s="1063"/>
      <c r="AF1129" s="832"/>
    </row>
    <row r="1130" spans="1:32" ht="15" customHeight="1" outlineLevel="1" x14ac:dyDescent="0.2">
      <c r="A1130" s="11">
        <v>137</v>
      </c>
      <c r="B1130" s="300"/>
      <c r="C1130" s="298"/>
      <c r="D1130" s="298"/>
      <c r="E1130" s="299"/>
      <c r="F1130" s="859" t="s">
        <v>111</v>
      </c>
      <c r="G1130" s="860"/>
      <c r="H1130" s="860"/>
      <c r="I1130" s="860"/>
      <c r="J1130" s="860"/>
      <c r="K1130" s="860"/>
      <c r="L1130" s="861"/>
      <c r="M1130" s="408">
        <f t="shared" si="367"/>
        <v>0</v>
      </c>
      <c r="N1130" s="419">
        <f t="shared" si="367"/>
        <v>0</v>
      </c>
      <c r="O1130" s="422">
        <f t="shared" si="367"/>
        <v>0</v>
      </c>
      <c r="P1130" s="422">
        <f t="shared" si="367"/>
        <v>0</v>
      </c>
      <c r="Q1130" s="423">
        <f t="shared" si="367"/>
        <v>0</v>
      </c>
      <c r="R1130" s="419">
        <f t="shared" si="367"/>
        <v>0</v>
      </c>
      <c r="S1130" s="421">
        <f t="shared" si="367"/>
        <v>0</v>
      </c>
      <c r="T1130" s="421">
        <f t="shared" si="367"/>
        <v>0</v>
      </c>
      <c r="U1130" s="421">
        <f t="shared" si="367"/>
        <v>0</v>
      </c>
      <c r="V1130" s="421">
        <f t="shared" si="367"/>
        <v>0</v>
      </c>
      <c r="W1130" s="421">
        <f t="shared" si="367"/>
        <v>0</v>
      </c>
      <c r="X1130" s="422">
        <f t="shared" si="367"/>
        <v>0</v>
      </c>
      <c r="Y1130" s="421">
        <f t="shared" si="367"/>
        <v>0</v>
      </c>
      <c r="Z1130" s="421">
        <f t="shared" si="367"/>
        <v>0</v>
      </c>
      <c r="AA1130" s="421">
        <f t="shared" si="367"/>
        <v>0</v>
      </c>
      <c r="AB1130" s="421">
        <f t="shared" si="367"/>
        <v>0</v>
      </c>
      <c r="AC1130" s="408">
        <f t="shared" si="368"/>
        <v>0</v>
      </c>
      <c r="AD1130" s="1766"/>
      <c r="AE1130" s="1063"/>
      <c r="AF1130" s="832"/>
    </row>
    <row r="1131" spans="1:32" ht="15" customHeight="1" outlineLevel="1" x14ac:dyDescent="0.2">
      <c r="A1131" s="11">
        <v>138</v>
      </c>
      <c r="B1131" s="300"/>
      <c r="C1131" s="298"/>
      <c r="D1131" s="298"/>
      <c r="E1131" s="853" t="s">
        <v>18</v>
      </c>
      <c r="F1131" s="854"/>
      <c r="G1131" s="854"/>
      <c r="H1131" s="854"/>
      <c r="I1131" s="854"/>
      <c r="J1131" s="854"/>
      <c r="K1131" s="854"/>
      <c r="L1131" s="855"/>
      <c r="M1131" s="407">
        <f>SUBTOTAL(9,M1132:M1134)</f>
        <v>0</v>
      </c>
      <c r="N1131" s="410">
        <f t="shared" ref="N1131:AB1131" si="369">SUBTOTAL(9,N1132:N1135)</f>
        <v>0</v>
      </c>
      <c r="O1131" s="414">
        <f t="shared" si="369"/>
        <v>0</v>
      </c>
      <c r="P1131" s="413">
        <f t="shared" si="369"/>
        <v>0</v>
      </c>
      <c r="Q1131" s="415">
        <f t="shared" si="369"/>
        <v>0</v>
      </c>
      <c r="R1131" s="410">
        <f t="shared" si="369"/>
        <v>0</v>
      </c>
      <c r="S1131" s="414">
        <f t="shared" si="369"/>
        <v>0</v>
      </c>
      <c r="T1131" s="413">
        <f t="shared" si="369"/>
        <v>0</v>
      </c>
      <c r="U1131" s="413">
        <f t="shared" si="369"/>
        <v>0</v>
      </c>
      <c r="V1131" s="413">
        <f t="shared" si="369"/>
        <v>0</v>
      </c>
      <c r="W1131" s="413">
        <f t="shared" si="369"/>
        <v>0</v>
      </c>
      <c r="X1131" s="413">
        <f t="shared" si="369"/>
        <v>0</v>
      </c>
      <c r="Y1131" s="413">
        <f t="shared" si="369"/>
        <v>0</v>
      </c>
      <c r="Z1131" s="413">
        <f t="shared" si="369"/>
        <v>0</v>
      </c>
      <c r="AA1131" s="413">
        <f t="shared" si="369"/>
        <v>0</v>
      </c>
      <c r="AB1131" s="411">
        <f t="shared" si="369"/>
        <v>0</v>
      </c>
      <c r="AC1131" s="415">
        <f t="shared" ref="AC1131" si="370">SUBTOTAL(9,AC1132:AC1134)</f>
        <v>0</v>
      </c>
      <c r="AD1131" s="1766"/>
      <c r="AE1131" s="1063"/>
      <c r="AF1131" s="832"/>
    </row>
    <row r="1132" spans="1:32" ht="15" customHeight="1" outlineLevel="1" x14ac:dyDescent="0.2">
      <c r="A1132" s="11">
        <v>139</v>
      </c>
      <c r="B1132" s="300"/>
      <c r="C1132" s="298"/>
      <c r="D1132" s="298"/>
      <c r="E1132" s="299"/>
      <c r="F1132" s="856" t="s">
        <v>114</v>
      </c>
      <c r="G1132" s="857"/>
      <c r="H1132" s="857"/>
      <c r="I1132" s="857"/>
      <c r="J1132" s="857"/>
      <c r="K1132" s="857"/>
      <c r="L1132" s="858"/>
      <c r="M1132" s="408">
        <f t="shared" ref="M1132:AB1134" si="371">M356</f>
        <v>0</v>
      </c>
      <c r="N1132" s="419">
        <f t="shared" si="371"/>
        <v>0</v>
      </c>
      <c r="O1132" s="422">
        <f t="shared" si="371"/>
        <v>0</v>
      </c>
      <c r="P1132" s="422">
        <f t="shared" si="371"/>
        <v>0</v>
      </c>
      <c r="Q1132" s="423">
        <f t="shared" si="371"/>
        <v>0</v>
      </c>
      <c r="R1132" s="419">
        <f t="shared" si="371"/>
        <v>0</v>
      </c>
      <c r="S1132" s="421">
        <f t="shared" si="371"/>
        <v>0</v>
      </c>
      <c r="T1132" s="421">
        <f t="shared" si="371"/>
        <v>0</v>
      </c>
      <c r="U1132" s="421">
        <f t="shared" si="371"/>
        <v>0</v>
      </c>
      <c r="V1132" s="421">
        <f t="shared" si="371"/>
        <v>0</v>
      </c>
      <c r="W1132" s="421">
        <f t="shared" si="371"/>
        <v>0</v>
      </c>
      <c r="X1132" s="422">
        <f t="shared" si="371"/>
        <v>0</v>
      </c>
      <c r="Y1132" s="421">
        <f t="shared" si="371"/>
        <v>0</v>
      </c>
      <c r="Z1132" s="421">
        <f t="shared" si="371"/>
        <v>0</v>
      </c>
      <c r="AA1132" s="421">
        <f t="shared" si="371"/>
        <v>0</v>
      </c>
      <c r="AB1132" s="421">
        <f t="shared" si="371"/>
        <v>0</v>
      </c>
      <c r="AC1132" s="408">
        <f t="shared" ref="AC1132:AC1134" si="372">M1132-SUM(N1132:AB1132)</f>
        <v>0</v>
      </c>
      <c r="AD1132" s="1766"/>
      <c r="AE1132" s="1063"/>
      <c r="AF1132" s="832"/>
    </row>
    <row r="1133" spans="1:32" ht="15" customHeight="1" outlineLevel="1" x14ac:dyDescent="0.2">
      <c r="A1133" s="11">
        <v>140</v>
      </c>
      <c r="B1133" s="300"/>
      <c r="C1133" s="298"/>
      <c r="D1133" s="298"/>
      <c r="E1133" s="299"/>
      <c r="F1133" s="915" t="s">
        <v>115</v>
      </c>
      <c r="G1133" s="916"/>
      <c r="H1133" s="916"/>
      <c r="I1133" s="916"/>
      <c r="J1133" s="916"/>
      <c r="K1133" s="916"/>
      <c r="L1133" s="917"/>
      <c r="M1133" s="408">
        <f t="shared" si="371"/>
        <v>0</v>
      </c>
      <c r="N1133" s="419">
        <f t="shared" si="371"/>
        <v>0</v>
      </c>
      <c r="O1133" s="422">
        <f t="shared" si="371"/>
        <v>0</v>
      </c>
      <c r="P1133" s="422">
        <f t="shared" si="371"/>
        <v>0</v>
      </c>
      <c r="Q1133" s="423">
        <f t="shared" si="371"/>
        <v>0</v>
      </c>
      <c r="R1133" s="419">
        <f t="shared" si="371"/>
        <v>0</v>
      </c>
      <c r="S1133" s="421">
        <f t="shared" si="371"/>
        <v>0</v>
      </c>
      <c r="T1133" s="421">
        <f t="shared" si="371"/>
        <v>0</v>
      </c>
      <c r="U1133" s="421">
        <f t="shared" si="371"/>
        <v>0</v>
      </c>
      <c r="V1133" s="421">
        <f t="shared" si="371"/>
        <v>0</v>
      </c>
      <c r="W1133" s="421">
        <f t="shared" si="371"/>
        <v>0</v>
      </c>
      <c r="X1133" s="422">
        <f t="shared" si="371"/>
        <v>0</v>
      </c>
      <c r="Y1133" s="421">
        <f t="shared" si="371"/>
        <v>0</v>
      </c>
      <c r="Z1133" s="421">
        <f t="shared" si="371"/>
        <v>0</v>
      </c>
      <c r="AA1133" s="421">
        <f t="shared" si="371"/>
        <v>0</v>
      </c>
      <c r="AB1133" s="421">
        <f t="shared" si="371"/>
        <v>0</v>
      </c>
      <c r="AC1133" s="408">
        <f t="shared" si="372"/>
        <v>0</v>
      </c>
      <c r="AD1133" s="1766"/>
      <c r="AE1133" s="1063"/>
      <c r="AF1133" s="832"/>
    </row>
    <row r="1134" spans="1:32" ht="15" customHeight="1" outlineLevel="1" x14ac:dyDescent="0.2">
      <c r="A1134" s="11">
        <v>141</v>
      </c>
      <c r="B1134" s="300"/>
      <c r="C1134" s="298"/>
      <c r="D1134" s="298"/>
      <c r="E1134" s="299"/>
      <c r="F1134" s="859" t="s">
        <v>558</v>
      </c>
      <c r="G1134" s="860"/>
      <c r="H1134" s="860"/>
      <c r="I1134" s="860"/>
      <c r="J1134" s="860"/>
      <c r="K1134" s="860"/>
      <c r="L1134" s="861"/>
      <c r="M1134" s="408">
        <f t="shared" si="371"/>
        <v>0</v>
      </c>
      <c r="N1134" s="419">
        <f t="shared" si="371"/>
        <v>0</v>
      </c>
      <c r="O1134" s="422">
        <f t="shared" si="371"/>
        <v>0</v>
      </c>
      <c r="P1134" s="422">
        <f t="shared" si="371"/>
        <v>0</v>
      </c>
      <c r="Q1134" s="423">
        <f t="shared" si="371"/>
        <v>0</v>
      </c>
      <c r="R1134" s="419">
        <f t="shared" si="371"/>
        <v>0</v>
      </c>
      <c r="S1134" s="421">
        <f t="shared" si="371"/>
        <v>0</v>
      </c>
      <c r="T1134" s="421">
        <f t="shared" si="371"/>
        <v>0</v>
      </c>
      <c r="U1134" s="421">
        <f t="shared" si="371"/>
        <v>0</v>
      </c>
      <c r="V1134" s="421">
        <f t="shared" si="371"/>
        <v>0</v>
      </c>
      <c r="W1134" s="421">
        <f t="shared" si="371"/>
        <v>0</v>
      </c>
      <c r="X1134" s="422">
        <f t="shared" si="371"/>
        <v>0</v>
      </c>
      <c r="Y1134" s="421">
        <f t="shared" si="371"/>
        <v>0</v>
      </c>
      <c r="Z1134" s="421">
        <f t="shared" si="371"/>
        <v>0</v>
      </c>
      <c r="AA1134" s="421">
        <f t="shared" si="371"/>
        <v>0</v>
      </c>
      <c r="AB1134" s="421">
        <f t="shared" si="371"/>
        <v>0</v>
      </c>
      <c r="AC1134" s="408">
        <f t="shared" si="372"/>
        <v>0</v>
      </c>
      <c r="AD1134" s="1767"/>
      <c r="AE1134" s="834"/>
      <c r="AF1134" s="835"/>
    </row>
    <row r="1135" spans="1:32" ht="15" customHeight="1" outlineLevel="1" x14ac:dyDescent="0.2">
      <c r="A1135" s="11">
        <v>142</v>
      </c>
      <c r="B1135" s="300"/>
      <c r="C1135" s="298"/>
      <c r="D1135" s="844" t="s">
        <v>22</v>
      </c>
      <c r="E1135" s="845"/>
      <c r="F1135" s="845"/>
      <c r="G1135" s="845"/>
      <c r="H1135" s="845"/>
      <c r="I1135" s="845"/>
      <c r="J1135" s="845"/>
      <c r="K1135" s="845"/>
      <c r="L1135" s="845"/>
      <c r="M1135" s="845"/>
      <c r="N1135" s="845"/>
      <c r="O1135" s="845"/>
      <c r="P1135" s="845"/>
      <c r="Q1135" s="845"/>
      <c r="R1135" s="845"/>
      <c r="S1135" s="845"/>
      <c r="T1135" s="845"/>
      <c r="U1135" s="845"/>
      <c r="V1135" s="845"/>
      <c r="W1135" s="845"/>
      <c r="X1135" s="845"/>
      <c r="Y1135" s="845"/>
      <c r="Z1135" s="845"/>
      <c r="AA1135" s="845"/>
      <c r="AB1135" s="845"/>
      <c r="AC1135" s="845"/>
      <c r="AD1135" s="845"/>
      <c r="AE1135" s="845"/>
      <c r="AF1135" s="846"/>
    </row>
    <row r="1136" spans="1:32" ht="15" customHeight="1" outlineLevel="1" x14ac:dyDescent="0.2">
      <c r="A1136" s="11">
        <v>143</v>
      </c>
      <c r="B1136" s="300"/>
      <c r="C1136" s="298"/>
      <c r="D1136" s="298"/>
      <c r="E1136" s="918" t="s">
        <v>118</v>
      </c>
      <c r="F1136" s="919"/>
      <c r="G1136" s="919"/>
      <c r="H1136" s="919"/>
      <c r="I1136" s="919"/>
      <c r="J1136" s="919"/>
      <c r="K1136" s="919"/>
      <c r="L1136" s="920"/>
      <c r="M1136" s="452">
        <f>SUBTOTAL(9,M1137:M1138)</f>
        <v>0</v>
      </c>
      <c r="N1136" s="453">
        <f t="shared" ref="N1136:AC1136" si="373">SUBTOTAL(9,N1137:N1138)</f>
        <v>0</v>
      </c>
      <c r="O1136" s="454">
        <f t="shared" si="373"/>
        <v>0</v>
      </c>
      <c r="P1136" s="455">
        <f t="shared" si="373"/>
        <v>0</v>
      </c>
      <c r="Q1136" s="456">
        <f t="shared" si="373"/>
        <v>0</v>
      </c>
      <c r="R1136" s="453">
        <f t="shared" si="373"/>
        <v>0</v>
      </c>
      <c r="S1136" s="454">
        <f t="shared" si="373"/>
        <v>0</v>
      </c>
      <c r="T1136" s="455">
        <f t="shared" si="373"/>
        <v>0</v>
      </c>
      <c r="U1136" s="455">
        <f t="shared" si="373"/>
        <v>0</v>
      </c>
      <c r="V1136" s="455">
        <f t="shared" si="373"/>
        <v>0</v>
      </c>
      <c r="W1136" s="455">
        <f t="shared" si="373"/>
        <v>0</v>
      </c>
      <c r="X1136" s="455">
        <f t="shared" si="373"/>
        <v>0</v>
      </c>
      <c r="Y1136" s="455">
        <f t="shared" si="373"/>
        <v>0</v>
      </c>
      <c r="Z1136" s="455">
        <f t="shared" si="373"/>
        <v>0</v>
      </c>
      <c r="AA1136" s="455">
        <f t="shared" si="373"/>
        <v>0</v>
      </c>
      <c r="AB1136" s="459">
        <f t="shared" si="373"/>
        <v>0</v>
      </c>
      <c r="AC1136" s="456">
        <f t="shared" si="373"/>
        <v>0</v>
      </c>
      <c r="AD1136" s="1689"/>
      <c r="AE1136" s="828"/>
      <c r="AF1136" s="829"/>
    </row>
    <row r="1137" spans="1:32" ht="15" customHeight="1" outlineLevel="1" x14ac:dyDescent="0.2">
      <c r="A1137" s="11">
        <v>144</v>
      </c>
      <c r="B1137" s="300"/>
      <c r="C1137" s="298"/>
      <c r="D1137" s="298"/>
      <c r="E1137" s="299"/>
      <c r="F1137" s="856" t="s">
        <v>124</v>
      </c>
      <c r="G1137" s="857"/>
      <c r="H1137" s="857"/>
      <c r="I1137" s="857"/>
      <c r="J1137" s="857"/>
      <c r="K1137" s="857"/>
      <c r="L1137" s="858"/>
      <c r="M1137" s="408">
        <f t="shared" ref="M1137:AB1138" si="374">M361</f>
        <v>0</v>
      </c>
      <c r="N1137" s="419">
        <f t="shared" si="374"/>
        <v>0</v>
      </c>
      <c r="O1137" s="422">
        <f t="shared" si="374"/>
        <v>0</v>
      </c>
      <c r="P1137" s="422">
        <f t="shared" si="374"/>
        <v>0</v>
      </c>
      <c r="Q1137" s="423">
        <f t="shared" si="374"/>
        <v>0</v>
      </c>
      <c r="R1137" s="419">
        <f t="shared" si="374"/>
        <v>0</v>
      </c>
      <c r="S1137" s="421">
        <f t="shared" si="374"/>
        <v>0</v>
      </c>
      <c r="T1137" s="421">
        <f t="shared" si="374"/>
        <v>0</v>
      </c>
      <c r="U1137" s="421">
        <f t="shared" si="374"/>
        <v>0</v>
      </c>
      <c r="V1137" s="421">
        <f t="shared" si="374"/>
        <v>0</v>
      </c>
      <c r="W1137" s="421">
        <f t="shared" si="374"/>
        <v>0</v>
      </c>
      <c r="X1137" s="422">
        <f t="shared" si="374"/>
        <v>0</v>
      </c>
      <c r="Y1137" s="421">
        <f t="shared" si="374"/>
        <v>0</v>
      </c>
      <c r="Z1137" s="421">
        <f t="shared" si="374"/>
        <v>0</v>
      </c>
      <c r="AA1137" s="421">
        <f t="shared" si="374"/>
        <v>0</v>
      </c>
      <c r="AB1137" s="421">
        <f t="shared" si="374"/>
        <v>0</v>
      </c>
      <c r="AC1137" s="408">
        <f t="shared" ref="AC1137:AC1145" si="375">M1137-SUM(N1137:AB1137)</f>
        <v>0</v>
      </c>
      <c r="AD1137" s="1766"/>
      <c r="AE1137" s="1063"/>
      <c r="AF1137" s="832"/>
    </row>
    <row r="1138" spans="1:32" ht="15" customHeight="1" outlineLevel="1" x14ac:dyDescent="0.2">
      <c r="A1138" s="11">
        <v>145</v>
      </c>
      <c r="B1138" s="300"/>
      <c r="C1138" s="298"/>
      <c r="D1138" s="298"/>
      <c r="E1138" s="299"/>
      <c r="F1138" s="859" t="s">
        <v>571</v>
      </c>
      <c r="G1138" s="860"/>
      <c r="H1138" s="860"/>
      <c r="I1138" s="860"/>
      <c r="J1138" s="860"/>
      <c r="K1138" s="860"/>
      <c r="L1138" s="861"/>
      <c r="M1138" s="408">
        <f t="shared" si="374"/>
        <v>0</v>
      </c>
      <c r="N1138" s="419">
        <f t="shared" si="374"/>
        <v>0</v>
      </c>
      <c r="O1138" s="422">
        <f t="shared" si="374"/>
        <v>0</v>
      </c>
      <c r="P1138" s="422">
        <f t="shared" si="374"/>
        <v>0</v>
      </c>
      <c r="Q1138" s="423">
        <f t="shared" si="374"/>
        <v>0</v>
      </c>
      <c r="R1138" s="419">
        <f t="shared" si="374"/>
        <v>0</v>
      </c>
      <c r="S1138" s="421">
        <f t="shared" si="374"/>
        <v>0</v>
      </c>
      <c r="T1138" s="421">
        <f t="shared" si="374"/>
        <v>0</v>
      </c>
      <c r="U1138" s="421">
        <f t="shared" si="374"/>
        <v>0</v>
      </c>
      <c r="V1138" s="421">
        <f t="shared" si="374"/>
        <v>0</v>
      </c>
      <c r="W1138" s="421">
        <f t="shared" si="374"/>
        <v>0</v>
      </c>
      <c r="X1138" s="422">
        <f t="shared" si="374"/>
        <v>0</v>
      </c>
      <c r="Y1138" s="421">
        <f t="shared" si="374"/>
        <v>0</v>
      </c>
      <c r="Z1138" s="421">
        <f t="shared" si="374"/>
        <v>0</v>
      </c>
      <c r="AA1138" s="421">
        <f t="shared" si="374"/>
        <v>0</v>
      </c>
      <c r="AB1138" s="421">
        <f t="shared" si="374"/>
        <v>0</v>
      </c>
      <c r="AC1138" s="408">
        <f t="shared" si="375"/>
        <v>0</v>
      </c>
      <c r="AD1138" s="1766"/>
      <c r="AE1138" s="1063"/>
      <c r="AF1138" s="832"/>
    </row>
    <row r="1139" spans="1:32" ht="15" customHeight="1" outlineLevel="1" x14ac:dyDescent="0.2">
      <c r="A1139" s="11">
        <v>146</v>
      </c>
      <c r="B1139" s="300"/>
      <c r="C1139" s="298"/>
      <c r="D1139" s="298"/>
      <c r="E1139" s="853" t="s">
        <v>119</v>
      </c>
      <c r="F1139" s="854"/>
      <c r="G1139" s="854"/>
      <c r="H1139" s="854"/>
      <c r="I1139" s="854"/>
      <c r="J1139" s="854"/>
      <c r="K1139" s="854"/>
      <c r="L1139" s="855"/>
      <c r="M1139" s="407">
        <f>SUBTOTAL(9,M1140:M1142)</f>
        <v>0</v>
      </c>
      <c r="N1139" s="410">
        <f t="shared" ref="N1139:AC1139" si="376">SUBTOTAL(9,N1140:N1142)</f>
        <v>0</v>
      </c>
      <c r="O1139" s="414">
        <f t="shared" si="376"/>
        <v>0</v>
      </c>
      <c r="P1139" s="413">
        <f t="shared" si="376"/>
        <v>0</v>
      </c>
      <c r="Q1139" s="415">
        <f t="shared" si="376"/>
        <v>0</v>
      </c>
      <c r="R1139" s="410">
        <f t="shared" si="376"/>
        <v>0</v>
      </c>
      <c r="S1139" s="414">
        <f t="shared" si="376"/>
        <v>0</v>
      </c>
      <c r="T1139" s="413">
        <f t="shared" si="376"/>
        <v>0</v>
      </c>
      <c r="U1139" s="413">
        <f t="shared" si="376"/>
        <v>0</v>
      </c>
      <c r="V1139" s="413">
        <f t="shared" si="376"/>
        <v>0</v>
      </c>
      <c r="W1139" s="413">
        <f t="shared" si="376"/>
        <v>0</v>
      </c>
      <c r="X1139" s="413">
        <f t="shared" si="376"/>
        <v>0</v>
      </c>
      <c r="Y1139" s="413">
        <f t="shared" si="376"/>
        <v>0</v>
      </c>
      <c r="Z1139" s="413">
        <f t="shared" si="376"/>
        <v>0</v>
      </c>
      <c r="AA1139" s="413">
        <f t="shared" si="376"/>
        <v>0</v>
      </c>
      <c r="AB1139" s="411">
        <f t="shared" si="376"/>
        <v>0</v>
      </c>
      <c r="AC1139" s="415">
        <f t="shared" si="376"/>
        <v>0</v>
      </c>
      <c r="AD1139" s="1766"/>
      <c r="AE1139" s="1063"/>
      <c r="AF1139" s="832"/>
    </row>
    <row r="1140" spans="1:32" ht="15" customHeight="1" outlineLevel="1" x14ac:dyDescent="0.2">
      <c r="A1140" s="11">
        <v>147</v>
      </c>
      <c r="B1140" s="300"/>
      <c r="C1140" s="298"/>
      <c r="D1140" s="298"/>
      <c r="E1140" s="299"/>
      <c r="F1140" s="856" t="s">
        <v>116</v>
      </c>
      <c r="G1140" s="857"/>
      <c r="H1140" s="857"/>
      <c r="I1140" s="857"/>
      <c r="J1140" s="857"/>
      <c r="K1140" s="857"/>
      <c r="L1140" s="858"/>
      <c r="M1140" s="408">
        <f t="shared" ref="M1140:AB1142" si="377">M364</f>
        <v>0</v>
      </c>
      <c r="N1140" s="419">
        <f t="shared" si="377"/>
        <v>0</v>
      </c>
      <c r="O1140" s="422">
        <f t="shared" si="377"/>
        <v>0</v>
      </c>
      <c r="P1140" s="422">
        <f t="shared" si="377"/>
        <v>0</v>
      </c>
      <c r="Q1140" s="423">
        <f t="shared" si="377"/>
        <v>0</v>
      </c>
      <c r="R1140" s="419">
        <f t="shared" si="377"/>
        <v>0</v>
      </c>
      <c r="S1140" s="421">
        <f t="shared" si="377"/>
        <v>0</v>
      </c>
      <c r="T1140" s="421">
        <f t="shared" si="377"/>
        <v>0</v>
      </c>
      <c r="U1140" s="421">
        <f t="shared" si="377"/>
        <v>0</v>
      </c>
      <c r="V1140" s="421">
        <f t="shared" si="377"/>
        <v>0</v>
      </c>
      <c r="W1140" s="421">
        <f t="shared" si="377"/>
        <v>0</v>
      </c>
      <c r="X1140" s="422">
        <f t="shared" si="377"/>
        <v>0</v>
      </c>
      <c r="Y1140" s="421">
        <f t="shared" si="377"/>
        <v>0</v>
      </c>
      <c r="Z1140" s="421">
        <f t="shared" si="377"/>
        <v>0</v>
      </c>
      <c r="AA1140" s="421">
        <f t="shared" si="377"/>
        <v>0</v>
      </c>
      <c r="AB1140" s="421">
        <f t="shared" si="377"/>
        <v>0</v>
      </c>
      <c r="AC1140" s="408">
        <f t="shared" si="375"/>
        <v>0</v>
      </c>
      <c r="AD1140" s="1766"/>
      <c r="AE1140" s="1063"/>
      <c r="AF1140" s="832"/>
    </row>
    <row r="1141" spans="1:32" ht="15" customHeight="1" outlineLevel="1" x14ac:dyDescent="0.2">
      <c r="A1141" s="11">
        <v>148</v>
      </c>
      <c r="B1141" s="300"/>
      <c r="C1141" s="298"/>
      <c r="D1141" s="298"/>
      <c r="E1141" s="299"/>
      <c r="F1141" s="915" t="s">
        <v>567</v>
      </c>
      <c r="G1141" s="916"/>
      <c r="H1141" s="916"/>
      <c r="I1141" s="916"/>
      <c r="J1141" s="916"/>
      <c r="K1141" s="916"/>
      <c r="L1141" s="917"/>
      <c r="M1141" s="408">
        <f t="shared" si="377"/>
        <v>0</v>
      </c>
      <c r="N1141" s="419">
        <f t="shared" si="377"/>
        <v>0</v>
      </c>
      <c r="O1141" s="422">
        <f t="shared" si="377"/>
        <v>0</v>
      </c>
      <c r="P1141" s="422">
        <f t="shared" si="377"/>
        <v>0</v>
      </c>
      <c r="Q1141" s="423">
        <f t="shared" si="377"/>
        <v>0</v>
      </c>
      <c r="R1141" s="419">
        <f t="shared" si="377"/>
        <v>0</v>
      </c>
      <c r="S1141" s="421">
        <f t="shared" si="377"/>
        <v>0</v>
      </c>
      <c r="T1141" s="421">
        <f t="shared" si="377"/>
        <v>0</v>
      </c>
      <c r="U1141" s="421">
        <f t="shared" si="377"/>
        <v>0</v>
      </c>
      <c r="V1141" s="421">
        <f t="shared" si="377"/>
        <v>0</v>
      </c>
      <c r="W1141" s="421">
        <f t="shared" si="377"/>
        <v>0</v>
      </c>
      <c r="X1141" s="422">
        <f t="shared" si="377"/>
        <v>0</v>
      </c>
      <c r="Y1141" s="421">
        <f t="shared" si="377"/>
        <v>0</v>
      </c>
      <c r="Z1141" s="421">
        <f t="shared" si="377"/>
        <v>0</v>
      </c>
      <c r="AA1141" s="421">
        <f t="shared" si="377"/>
        <v>0</v>
      </c>
      <c r="AB1141" s="421">
        <f t="shared" si="377"/>
        <v>0</v>
      </c>
      <c r="AC1141" s="408">
        <f t="shared" si="375"/>
        <v>0</v>
      </c>
      <c r="AD1141" s="1766"/>
      <c r="AE1141" s="1063"/>
      <c r="AF1141" s="832"/>
    </row>
    <row r="1142" spans="1:32" ht="27.75" customHeight="1" outlineLevel="1" x14ac:dyDescent="0.2">
      <c r="A1142" s="11">
        <v>149</v>
      </c>
      <c r="B1142" s="300"/>
      <c r="C1142" s="298"/>
      <c r="D1142" s="298"/>
      <c r="E1142" s="299"/>
      <c r="F1142" s="859" t="s">
        <v>125</v>
      </c>
      <c r="G1142" s="860"/>
      <c r="H1142" s="860"/>
      <c r="I1142" s="860"/>
      <c r="J1142" s="860"/>
      <c r="K1142" s="860"/>
      <c r="L1142" s="861"/>
      <c r="M1142" s="408">
        <f t="shared" si="377"/>
        <v>0</v>
      </c>
      <c r="N1142" s="419">
        <f t="shared" si="377"/>
        <v>0</v>
      </c>
      <c r="O1142" s="422">
        <f t="shared" si="377"/>
        <v>0</v>
      </c>
      <c r="P1142" s="422">
        <f t="shared" si="377"/>
        <v>0</v>
      </c>
      <c r="Q1142" s="423">
        <f t="shared" si="377"/>
        <v>0</v>
      </c>
      <c r="R1142" s="419">
        <f t="shared" si="377"/>
        <v>0</v>
      </c>
      <c r="S1142" s="421">
        <f t="shared" si="377"/>
        <v>0</v>
      </c>
      <c r="T1142" s="421">
        <f t="shared" si="377"/>
        <v>0</v>
      </c>
      <c r="U1142" s="421">
        <f t="shared" si="377"/>
        <v>0</v>
      </c>
      <c r="V1142" s="421">
        <f t="shared" si="377"/>
        <v>0</v>
      </c>
      <c r="W1142" s="421">
        <f t="shared" si="377"/>
        <v>0</v>
      </c>
      <c r="X1142" s="422">
        <f t="shared" si="377"/>
        <v>0</v>
      </c>
      <c r="Y1142" s="421">
        <f t="shared" si="377"/>
        <v>0</v>
      </c>
      <c r="Z1142" s="421">
        <f t="shared" si="377"/>
        <v>0</v>
      </c>
      <c r="AA1142" s="421">
        <f t="shared" si="377"/>
        <v>0</v>
      </c>
      <c r="AB1142" s="421">
        <f t="shared" si="377"/>
        <v>0</v>
      </c>
      <c r="AC1142" s="408">
        <f t="shared" si="375"/>
        <v>0</v>
      </c>
      <c r="AD1142" s="1766"/>
      <c r="AE1142" s="1063"/>
      <c r="AF1142" s="832"/>
    </row>
    <row r="1143" spans="1:32" ht="15" customHeight="1" outlineLevel="1" x14ac:dyDescent="0.2">
      <c r="A1143" s="11">
        <v>150</v>
      </c>
      <c r="B1143" s="300"/>
      <c r="C1143" s="298"/>
      <c r="D1143" s="298"/>
      <c r="E1143" s="853" t="s">
        <v>120</v>
      </c>
      <c r="F1143" s="854"/>
      <c r="G1143" s="854"/>
      <c r="H1143" s="854"/>
      <c r="I1143" s="854"/>
      <c r="J1143" s="854"/>
      <c r="K1143" s="854"/>
      <c r="L1143" s="855"/>
      <c r="M1143" s="407">
        <f>SUBTOTAL(9,M1144:M1145)</f>
        <v>0</v>
      </c>
      <c r="N1143" s="410">
        <f t="shared" ref="N1143:AC1143" si="378">SUBTOTAL(9,N1144:N1145)</f>
        <v>0</v>
      </c>
      <c r="O1143" s="414">
        <f t="shared" si="378"/>
        <v>0</v>
      </c>
      <c r="P1143" s="413">
        <f t="shared" si="378"/>
        <v>0</v>
      </c>
      <c r="Q1143" s="415">
        <f t="shared" si="378"/>
        <v>0</v>
      </c>
      <c r="R1143" s="410">
        <f t="shared" si="378"/>
        <v>0</v>
      </c>
      <c r="S1143" s="414">
        <f t="shared" si="378"/>
        <v>0</v>
      </c>
      <c r="T1143" s="413">
        <f t="shared" si="378"/>
        <v>0</v>
      </c>
      <c r="U1143" s="413">
        <f t="shared" si="378"/>
        <v>0</v>
      </c>
      <c r="V1143" s="413">
        <f t="shared" si="378"/>
        <v>0</v>
      </c>
      <c r="W1143" s="413">
        <f t="shared" si="378"/>
        <v>0</v>
      </c>
      <c r="X1143" s="413">
        <f t="shared" si="378"/>
        <v>0</v>
      </c>
      <c r="Y1143" s="413">
        <f t="shared" si="378"/>
        <v>0</v>
      </c>
      <c r="Z1143" s="413">
        <f t="shared" si="378"/>
        <v>0</v>
      </c>
      <c r="AA1143" s="413">
        <f t="shared" si="378"/>
        <v>0</v>
      </c>
      <c r="AB1143" s="411">
        <f t="shared" si="378"/>
        <v>0</v>
      </c>
      <c r="AC1143" s="415">
        <f t="shared" si="378"/>
        <v>0</v>
      </c>
      <c r="AD1143" s="1766"/>
      <c r="AE1143" s="1063"/>
      <c r="AF1143" s="832"/>
    </row>
    <row r="1144" spans="1:32" ht="15" customHeight="1" outlineLevel="1" x14ac:dyDescent="0.2">
      <c r="A1144" s="11">
        <v>151</v>
      </c>
      <c r="B1144" s="300"/>
      <c r="C1144" s="298"/>
      <c r="D1144" s="298"/>
      <c r="E1144" s="299"/>
      <c r="F1144" s="856" t="s">
        <v>117</v>
      </c>
      <c r="G1144" s="857"/>
      <c r="H1144" s="857"/>
      <c r="I1144" s="857"/>
      <c r="J1144" s="857"/>
      <c r="K1144" s="857"/>
      <c r="L1144" s="858"/>
      <c r="M1144" s="408">
        <f t="shared" ref="M1144:AB1145" si="379">M368</f>
        <v>0</v>
      </c>
      <c r="N1144" s="419">
        <f t="shared" si="379"/>
        <v>0</v>
      </c>
      <c r="O1144" s="422">
        <f t="shared" si="379"/>
        <v>0</v>
      </c>
      <c r="P1144" s="422">
        <f t="shared" si="379"/>
        <v>0</v>
      </c>
      <c r="Q1144" s="423">
        <f t="shared" si="379"/>
        <v>0</v>
      </c>
      <c r="R1144" s="419">
        <f t="shared" si="379"/>
        <v>0</v>
      </c>
      <c r="S1144" s="421">
        <f t="shared" si="379"/>
        <v>0</v>
      </c>
      <c r="T1144" s="421">
        <f t="shared" si="379"/>
        <v>0</v>
      </c>
      <c r="U1144" s="421">
        <f t="shared" si="379"/>
        <v>0</v>
      </c>
      <c r="V1144" s="421">
        <f t="shared" si="379"/>
        <v>0</v>
      </c>
      <c r="W1144" s="421">
        <f t="shared" si="379"/>
        <v>0</v>
      </c>
      <c r="X1144" s="422">
        <f t="shared" si="379"/>
        <v>0</v>
      </c>
      <c r="Y1144" s="421">
        <f t="shared" si="379"/>
        <v>0</v>
      </c>
      <c r="Z1144" s="421">
        <f t="shared" si="379"/>
        <v>0</v>
      </c>
      <c r="AA1144" s="421">
        <f t="shared" si="379"/>
        <v>0</v>
      </c>
      <c r="AB1144" s="421">
        <f t="shared" si="379"/>
        <v>0</v>
      </c>
      <c r="AC1144" s="408">
        <f t="shared" si="375"/>
        <v>0</v>
      </c>
      <c r="AD1144" s="1766"/>
      <c r="AE1144" s="1063"/>
      <c r="AF1144" s="832"/>
    </row>
    <row r="1145" spans="1:32" ht="15" customHeight="1" outlineLevel="1" x14ac:dyDescent="0.2">
      <c r="A1145" s="11">
        <v>152</v>
      </c>
      <c r="B1145" s="300"/>
      <c r="C1145" s="298"/>
      <c r="D1145" s="298"/>
      <c r="E1145" s="299"/>
      <c r="F1145" s="859" t="s">
        <v>572</v>
      </c>
      <c r="G1145" s="860"/>
      <c r="H1145" s="860"/>
      <c r="I1145" s="860"/>
      <c r="J1145" s="860"/>
      <c r="K1145" s="860"/>
      <c r="L1145" s="861"/>
      <c r="M1145" s="408">
        <f t="shared" si="379"/>
        <v>0</v>
      </c>
      <c r="N1145" s="419">
        <f t="shared" si="379"/>
        <v>0</v>
      </c>
      <c r="O1145" s="422">
        <f t="shared" si="379"/>
        <v>0</v>
      </c>
      <c r="P1145" s="422">
        <f t="shared" si="379"/>
        <v>0</v>
      </c>
      <c r="Q1145" s="423">
        <f t="shared" si="379"/>
        <v>0</v>
      </c>
      <c r="R1145" s="419">
        <f t="shared" si="379"/>
        <v>0</v>
      </c>
      <c r="S1145" s="421">
        <f t="shared" si="379"/>
        <v>0</v>
      </c>
      <c r="T1145" s="421">
        <f t="shared" si="379"/>
        <v>0</v>
      </c>
      <c r="U1145" s="421">
        <f t="shared" si="379"/>
        <v>0</v>
      </c>
      <c r="V1145" s="421">
        <f t="shared" si="379"/>
        <v>0</v>
      </c>
      <c r="W1145" s="421">
        <f t="shared" si="379"/>
        <v>0</v>
      </c>
      <c r="X1145" s="422">
        <f t="shared" si="379"/>
        <v>0</v>
      </c>
      <c r="Y1145" s="421">
        <f t="shared" si="379"/>
        <v>0</v>
      </c>
      <c r="Z1145" s="421">
        <f t="shared" si="379"/>
        <v>0</v>
      </c>
      <c r="AA1145" s="421">
        <f t="shared" si="379"/>
        <v>0</v>
      </c>
      <c r="AB1145" s="421">
        <f t="shared" si="379"/>
        <v>0</v>
      </c>
      <c r="AC1145" s="408">
        <f t="shared" si="375"/>
        <v>0</v>
      </c>
      <c r="AD1145" s="1766"/>
      <c r="AE1145" s="1063"/>
      <c r="AF1145" s="832"/>
    </row>
    <row r="1146" spans="1:32" ht="15" customHeight="1" outlineLevel="1" x14ac:dyDescent="0.2">
      <c r="A1146" s="11">
        <v>153</v>
      </c>
      <c r="B1146" s="300"/>
      <c r="C1146" s="298"/>
      <c r="D1146" s="298"/>
      <c r="E1146" s="853" t="s">
        <v>121</v>
      </c>
      <c r="F1146" s="854"/>
      <c r="G1146" s="854"/>
      <c r="H1146" s="854"/>
      <c r="I1146" s="854"/>
      <c r="J1146" s="854"/>
      <c r="K1146" s="854"/>
      <c r="L1146" s="855"/>
      <c r="M1146" s="407">
        <f>SUBTOTAL(9,M1147:M1149)</f>
        <v>0</v>
      </c>
      <c r="N1146" s="410">
        <f t="shared" ref="N1146:AC1146" si="380">SUBTOTAL(9,N1147:N1149)</f>
        <v>0</v>
      </c>
      <c r="O1146" s="414">
        <f t="shared" si="380"/>
        <v>0</v>
      </c>
      <c r="P1146" s="413">
        <f t="shared" si="380"/>
        <v>0</v>
      </c>
      <c r="Q1146" s="415">
        <f t="shared" si="380"/>
        <v>0</v>
      </c>
      <c r="R1146" s="410">
        <f t="shared" si="380"/>
        <v>0</v>
      </c>
      <c r="S1146" s="414">
        <f t="shared" si="380"/>
        <v>0</v>
      </c>
      <c r="T1146" s="413">
        <f t="shared" si="380"/>
        <v>0</v>
      </c>
      <c r="U1146" s="413">
        <f t="shared" si="380"/>
        <v>0</v>
      </c>
      <c r="V1146" s="413">
        <f t="shared" si="380"/>
        <v>0</v>
      </c>
      <c r="W1146" s="413">
        <f t="shared" si="380"/>
        <v>0</v>
      </c>
      <c r="X1146" s="413">
        <f t="shared" si="380"/>
        <v>0</v>
      </c>
      <c r="Y1146" s="413">
        <f t="shared" si="380"/>
        <v>0</v>
      </c>
      <c r="Z1146" s="413">
        <f t="shared" si="380"/>
        <v>0</v>
      </c>
      <c r="AA1146" s="413">
        <f t="shared" si="380"/>
        <v>0</v>
      </c>
      <c r="AB1146" s="411">
        <f t="shared" si="380"/>
        <v>0</v>
      </c>
      <c r="AC1146" s="415">
        <f t="shared" si="380"/>
        <v>0</v>
      </c>
      <c r="AD1146" s="1766"/>
      <c r="AE1146" s="1063"/>
      <c r="AF1146" s="832"/>
    </row>
    <row r="1147" spans="1:32" ht="15" customHeight="1" outlineLevel="1" x14ac:dyDescent="0.2">
      <c r="A1147" s="11">
        <v>154</v>
      </c>
      <c r="B1147" s="300"/>
      <c r="C1147" s="298"/>
      <c r="D1147" s="298"/>
      <c r="E1147" s="299"/>
      <c r="F1147" s="856" t="s">
        <v>122</v>
      </c>
      <c r="G1147" s="857"/>
      <c r="H1147" s="857"/>
      <c r="I1147" s="857"/>
      <c r="J1147" s="857"/>
      <c r="K1147" s="857"/>
      <c r="L1147" s="858"/>
      <c r="M1147" s="408">
        <f t="shared" ref="M1147:AB1149" si="381">M371</f>
        <v>0</v>
      </c>
      <c r="N1147" s="419">
        <f t="shared" si="381"/>
        <v>0</v>
      </c>
      <c r="O1147" s="422">
        <f t="shared" si="381"/>
        <v>0</v>
      </c>
      <c r="P1147" s="422">
        <f t="shared" si="381"/>
        <v>0</v>
      </c>
      <c r="Q1147" s="423">
        <f t="shared" si="381"/>
        <v>0</v>
      </c>
      <c r="R1147" s="419">
        <f t="shared" si="381"/>
        <v>0</v>
      </c>
      <c r="S1147" s="421">
        <f t="shared" si="381"/>
        <v>0</v>
      </c>
      <c r="T1147" s="421">
        <f t="shared" si="381"/>
        <v>0</v>
      </c>
      <c r="U1147" s="421">
        <f t="shared" si="381"/>
        <v>0</v>
      </c>
      <c r="V1147" s="421">
        <f t="shared" si="381"/>
        <v>0</v>
      </c>
      <c r="W1147" s="421">
        <f t="shared" si="381"/>
        <v>0</v>
      </c>
      <c r="X1147" s="422">
        <f t="shared" si="381"/>
        <v>0</v>
      </c>
      <c r="Y1147" s="421">
        <f t="shared" si="381"/>
        <v>0</v>
      </c>
      <c r="Z1147" s="421">
        <f t="shared" si="381"/>
        <v>0</v>
      </c>
      <c r="AA1147" s="421">
        <f t="shared" si="381"/>
        <v>0</v>
      </c>
      <c r="AB1147" s="421">
        <f t="shared" si="381"/>
        <v>0</v>
      </c>
      <c r="AC1147" s="408">
        <f t="shared" ref="AC1147:AC1149" si="382">M1147-SUM(N1147:AB1147)</f>
        <v>0</v>
      </c>
      <c r="AD1147" s="1766"/>
      <c r="AE1147" s="1063"/>
      <c r="AF1147" s="832"/>
    </row>
    <row r="1148" spans="1:32" ht="15" customHeight="1" outlineLevel="1" x14ac:dyDescent="0.2">
      <c r="A1148" s="11">
        <v>155</v>
      </c>
      <c r="B1148" s="300"/>
      <c r="C1148" s="298"/>
      <c r="D1148" s="298"/>
      <c r="E1148" s="299"/>
      <c r="F1148" s="915" t="s">
        <v>573</v>
      </c>
      <c r="G1148" s="916"/>
      <c r="H1148" s="916"/>
      <c r="I1148" s="916"/>
      <c r="J1148" s="916"/>
      <c r="K1148" s="916"/>
      <c r="L1148" s="917"/>
      <c r="M1148" s="408">
        <f t="shared" si="381"/>
        <v>0</v>
      </c>
      <c r="N1148" s="419">
        <f t="shared" si="381"/>
        <v>0</v>
      </c>
      <c r="O1148" s="422">
        <f t="shared" si="381"/>
        <v>0</v>
      </c>
      <c r="P1148" s="422">
        <f t="shared" si="381"/>
        <v>0</v>
      </c>
      <c r="Q1148" s="423">
        <f t="shared" si="381"/>
        <v>0</v>
      </c>
      <c r="R1148" s="419">
        <f t="shared" si="381"/>
        <v>0</v>
      </c>
      <c r="S1148" s="421">
        <f t="shared" si="381"/>
        <v>0</v>
      </c>
      <c r="T1148" s="421">
        <f t="shared" si="381"/>
        <v>0</v>
      </c>
      <c r="U1148" s="421">
        <f t="shared" si="381"/>
        <v>0</v>
      </c>
      <c r="V1148" s="421">
        <f t="shared" si="381"/>
        <v>0</v>
      </c>
      <c r="W1148" s="421">
        <f t="shared" si="381"/>
        <v>0</v>
      </c>
      <c r="X1148" s="422">
        <f t="shared" si="381"/>
        <v>0</v>
      </c>
      <c r="Y1148" s="421">
        <f t="shared" si="381"/>
        <v>0</v>
      </c>
      <c r="Z1148" s="421">
        <f t="shared" si="381"/>
        <v>0</v>
      </c>
      <c r="AA1148" s="421">
        <f t="shared" si="381"/>
        <v>0</v>
      </c>
      <c r="AB1148" s="421">
        <f t="shared" si="381"/>
        <v>0</v>
      </c>
      <c r="AC1148" s="408">
        <f t="shared" si="382"/>
        <v>0</v>
      </c>
      <c r="AD1148" s="1766"/>
      <c r="AE1148" s="1063"/>
      <c r="AF1148" s="832"/>
    </row>
    <row r="1149" spans="1:32" ht="27.75" customHeight="1" outlineLevel="1" x14ac:dyDescent="0.2">
      <c r="A1149" s="11">
        <v>156</v>
      </c>
      <c r="B1149" s="300"/>
      <c r="C1149" s="298"/>
      <c r="D1149" s="298"/>
      <c r="E1149" s="299"/>
      <c r="F1149" s="859" t="s">
        <v>123</v>
      </c>
      <c r="G1149" s="860"/>
      <c r="H1149" s="860"/>
      <c r="I1149" s="860"/>
      <c r="J1149" s="860"/>
      <c r="K1149" s="860"/>
      <c r="L1149" s="861"/>
      <c r="M1149" s="408">
        <f t="shared" si="381"/>
        <v>0</v>
      </c>
      <c r="N1149" s="419">
        <f t="shared" si="381"/>
        <v>0</v>
      </c>
      <c r="O1149" s="422">
        <f t="shared" si="381"/>
        <v>0</v>
      </c>
      <c r="P1149" s="422">
        <f t="shared" si="381"/>
        <v>0</v>
      </c>
      <c r="Q1149" s="423">
        <f t="shared" si="381"/>
        <v>0</v>
      </c>
      <c r="R1149" s="419">
        <f t="shared" si="381"/>
        <v>0</v>
      </c>
      <c r="S1149" s="421">
        <f t="shared" si="381"/>
        <v>0</v>
      </c>
      <c r="T1149" s="421">
        <f t="shared" si="381"/>
        <v>0</v>
      </c>
      <c r="U1149" s="421">
        <f t="shared" si="381"/>
        <v>0</v>
      </c>
      <c r="V1149" s="421">
        <f t="shared" si="381"/>
        <v>0</v>
      </c>
      <c r="W1149" s="421">
        <f t="shared" si="381"/>
        <v>0</v>
      </c>
      <c r="X1149" s="422">
        <f t="shared" si="381"/>
        <v>0</v>
      </c>
      <c r="Y1149" s="421">
        <f t="shared" si="381"/>
        <v>0</v>
      </c>
      <c r="Z1149" s="421">
        <f t="shared" si="381"/>
        <v>0</v>
      </c>
      <c r="AA1149" s="421">
        <f t="shared" si="381"/>
        <v>0</v>
      </c>
      <c r="AB1149" s="421">
        <f t="shared" si="381"/>
        <v>0</v>
      </c>
      <c r="AC1149" s="408">
        <f t="shared" si="382"/>
        <v>0</v>
      </c>
      <c r="AD1149" s="1766"/>
      <c r="AE1149" s="1063"/>
      <c r="AF1149" s="832"/>
    </row>
    <row r="1150" spans="1:32" ht="15" customHeight="1" outlineLevel="1" x14ac:dyDescent="0.2">
      <c r="A1150" s="11">
        <v>157</v>
      </c>
      <c r="B1150" s="300"/>
      <c r="C1150" s="298"/>
      <c r="D1150" s="298"/>
      <c r="E1150" s="853" t="s">
        <v>546</v>
      </c>
      <c r="F1150" s="854"/>
      <c r="G1150" s="854"/>
      <c r="H1150" s="854"/>
      <c r="I1150" s="854"/>
      <c r="J1150" s="854"/>
      <c r="K1150" s="854"/>
      <c r="L1150" s="855"/>
      <c r="M1150" s="407">
        <f>SUBTOTAL(9,M1151:M1152)</f>
        <v>0</v>
      </c>
      <c r="N1150" s="410">
        <f t="shared" ref="N1150:AC1150" si="383">SUBTOTAL(9,N1151:N1152)</f>
        <v>0</v>
      </c>
      <c r="O1150" s="414">
        <f t="shared" si="383"/>
        <v>0</v>
      </c>
      <c r="P1150" s="413">
        <f t="shared" si="383"/>
        <v>0</v>
      </c>
      <c r="Q1150" s="415">
        <f t="shared" si="383"/>
        <v>0</v>
      </c>
      <c r="R1150" s="410">
        <f t="shared" si="383"/>
        <v>0</v>
      </c>
      <c r="S1150" s="414">
        <f t="shared" si="383"/>
        <v>0</v>
      </c>
      <c r="T1150" s="413">
        <f t="shared" si="383"/>
        <v>0</v>
      </c>
      <c r="U1150" s="413">
        <f t="shared" si="383"/>
        <v>0</v>
      </c>
      <c r="V1150" s="413">
        <f t="shared" si="383"/>
        <v>0</v>
      </c>
      <c r="W1150" s="413">
        <f t="shared" si="383"/>
        <v>0</v>
      </c>
      <c r="X1150" s="413">
        <f t="shared" si="383"/>
        <v>0</v>
      </c>
      <c r="Y1150" s="413">
        <f t="shared" si="383"/>
        <v>0</v>
      </c>
      <c r="Z1150" s="413">
        <f t="shared" si="383"/>
        <v>0</v>
      </c>
      <c r="AA1150" s="413">
        <f t="shared" si="383"/>
        <v>0</v>
      </c>
      <c r="AB1150" s="411">
        <f t="shared" si="383"/>
        <v>0</v>
      </c>
      <c r="AC1150" s="415">
        <f t="shared" si="383"/>
        <v>0</v>
      </c>
      <c r="AD1150" s="1766"/>
      <c r="AE1150" s="1063"/>
      <c r="AF1150" s="832"/>
    </row>
    <row r="1151" spans="1:32" ht="27.75" customHeight="1" outlineLevel="1" x14ac:dyDescent="0.2">
      <c r="A1151" s="11">
        <v>158</v>
      </c>
      <c r="B1151" s="300"/>
      <c r="C1151" s="298"/>
      <c r="D1151" s="298"/>
      <c r="E1151" s="299"/>
      <c r="F1151" s="856" t="s">
        <v>547</v>
      </c>
      <c r="G1151" s="857"/>
      <c r="H1151" s="857"/>
      <c r="I1151" s="857"/>
      <c r="J1151" s="857"/>
      <c r="K1151" s="857"/>
      <c r="L1151" s="858"/>
      <c r="M1151" s="408">
        <f t="shared" ref="M1151:AB1152" si="384">M375</f>
        <v>0</v>
      </c>
      <c r="N1151" s="419">
        <f t="shared" si="384"/>
        <v>0</v>
      </c>
      <c r="O1151" s="422">
        <f t="shared" si="384"/>
        <v>0</v>
      </c>
      <c r="P1151" s="422">
        <f t="shared" si="384"/>
        <v>0</v>
      </c>
      <c r="Q1151" s="423">
        <f t="shared" si="384"/>
        <v>0</v>
      </c>
      <c r="R1151" s="419">
        <f t="shared" si="384"/>
        <v>0</v>
      </c>
      <c r="S1151" s="421">
        <f t="shared" si="384"/>
        <v>0</v>
      </c>
      <c r="T1151" s="421">
        <f t="shared" si="384"/>
        <v>0</v>
      </c>
      <c r="U1151" s="421">
        <f t="shared" si="384"/>
        <v>0</v>
      </c>
      <c r="V1151" s="421">
        <f t="shared" si="384"/>
        <v>0</v>
      </c>
      <c r="W1151" s="421">
        <f t="shared" si="384"/>
        <v>0</v>
      </c>
      <c r="X1151" s="422">
        <f t="shared" si="384"/>
        <v>0</v>
      </c>
      <c r="Y1151" s="421">
        <f t="shared" si="384"/>
        <v>0</v>
      </c>
      <c r="Z1151" s="421">
        <f t="shared" si="384"/>
        <v>0</v>
      </c>
      <c r="AA1151" s="421">
        <f t="shared" si="384"/>
        <v>0</v>
      </c>
      <c r="AB1151" s="421">
        <f t="shared" si="384"/>
        <v>0</v>
      </c>
      <c r="AC1151" s="408">
        <f t="shared" ref="AC1151:AC1152" si="385">M1151-SUM(N1151:AB1151)</f>
        <v>0</v>
      </c>
      <c r="AD1151" s="1766"/>
      <c r="AE1151" s="1063"/>
      <c r="AF1151" s="832"/>
    </row>
    <row r="1152" spans="1:32" ht="15" customHeight="1" outlineLevel="1" x14ac:dyDescent="0.2">
      <c r="A1152" s="11">
        <v>159</v>
      </c>
      <c r="B1152" s="300"/>
      <c r="C1152" s="298"/>
      <c r="D1152" s="298"/>
      <c r="E1152" s="299"/>
      <c r="F1152" s="859" t="s">
        <v>570</v>
      </c>
      <c r="G1152" s="860"/>
      <c r="H1152" s="860"/>
      <c r="I1152" s="860"/>
      <c r="J1152" s="860"/>
      <c r="K1152" s="860"/>
      <c r="L1152" s="861"/>
      <c r="M1152" s="408">
        <f t="shared" si="384"/>
        <v>0</v>
      </c>
      <c r="N1152" s="419">
        <f t="shared" si="384"/>
        <v>0</v>
      </c>
      <c r="O1152" s="422">
        <f t="shared" si="384"/>
        <v>0</v>
      </c>
      <c r="P1152" s="422">
        <f t="shared" si="384"/>
        <v>0</v>
      </c>
      <c r="Q1152" s="423">
        <f t="shared" si="384"/>
        <v>0</v>
      </c>
      <c r="R1152" s="419">
        <f t="shared" si="384"/>
        <v>0</v>
      </c>
      <c r="S1152" s="421">
        <f t="shared" si="384"/>
        <v>0</v>
      </c>
      <c r="T1152" s="421">
        <f t="shared" si="384"/>
        <v>0</v>
      </c>
      <c r="U1152" s="421">
        <f t="shared" si="384"/>
        <v>0</v>
      </c>
      <c r="V1152" s="421">
        <f t="shared" si="384"/>
        <v>0</v>
      </c>
      <c r="W1152" s="421">
        <f t="shared" si="384"/>
        <v>0</v>
      </c>
      <c r="X1152" s="422">
        <f t="shared" si="384"/>
        <v>0</v>
      </c>
      <c r="Y1152" s="421">
        <f t="shared" si="384"/>
        <v>0</v>
      </c>
      <c r="Z1152" s="421">
        <f t="shared" si="384"/>
        <v>0</v>
      </c>
      <c r="AA1152" s="421">
        <f t="shared" si="384"/>
        <v>0</v>
      </c>
      <c r="AB1152" s="421">
        <f t="shared" si="384"/>
        <v>0</v>
      </c>
      <c r="AC1152" s="408">
        <f t="shared" si="385"/>
        <v>0</v>
      </c>
      <c r="AD1152" s="1766"/>
      <c r="AE1152" s="1063"/>
      <c r="AF1152" s="832"/>
    </row>
    <row r="1153" spans="1:32" ht="15" customHeight="1" outlineLevel="1" x14ac:dyDescent="0.2">
      <c r="A1153" s="11">
        <v>160</v>
      </c>
      <c r="B1153" s="300"/>
      <c r="C1153" s="298"/>
      <c r="D1153" s="298"/>
      <c r="E1153" s="853" t="s">
        <v>548</v>
      </c>
      <c r="F1153" s="854"/>
      <c r="G1153" s="854"/>
      <c r="H1153" s="854"/>
      <c r="I1153" s="854"/>
      <c r="J1153" s="854"/>
      <c r="K1153" s="854"/>
      <c r="L1153" s="855"/>
      <c r="M1153" s="407">
        <f>SUBTOTAL(9,M1154:M1156)</f>
        <v>0</v>
      </c>
      <c r="N1153" s="410">
        <f t="shared" ref="N1153:AC1153" si="386">SUBTOTAL(9,N1154:N1156)</f>
        <v>0</v>
      </c>
      <c r="O1153" s="414">
        <f t="shared" si="386"/>
        <v>0</v>
      </c>
      <c r="P1153" s="413">
        <f t="shared" si="386"/>
        <v>0</v>
      </c>
      <c r="Q1153" s="415">
        <f t="shared" si="386"/>
        <v>0</v>
      </c>
      <c r="R1153" s="410">
        <f t="shared" si="386"/>
        <v>0</v>
      </c>
      <c r="S1153" s="414">
        <f t="shared" si="386"/>
        <v>0</v>
      </c>
      <c r="T1153" s="413">
        <f t="shared" si="386"/>
        <v>0</v>
      </c>
      <c r="U1153" s="413">
        <f t="shared" si="386"/>
        <v>0</v>
      </c>
      <c r="V1153" s="413">
        <f t="shared" si="386"/>
        <v>0</v>
      </c>
      <c r="W1153" s="413">
        <f t="shared" si="386"/>
        <v>0</v>
      </c>
      <c r="X1153" s="413">
        <f t="shared" si="386"/>
        <v>0</v>
      </c>
      <c r="Y1153" s="413">
        <f t="shared" si="386"/>
        <v>0</v>
      </c>
      <c r="Z1153" s="413">
        <f t="shared" si="386"/>
        <v>0</v>
      </c>
      <c r="AA1153" s="413">
        <f t="shared" si="386"/>
        <v>0</v>
      </c>
      <c r="AB1153" s="411">
        <f t="shared" si="386"/>
        <v>0</v>
      </c>
      <c r="AC1153" s="415">
        <f t="shared" si="386"/>
        <v>0</v>
      </c>
      <c r="AD1153" s="1766"/>
      <c r="AE1153" s="1063"/>
      <c r="AF1153" s="832"/>
    </row>
    <row r="1154" spans="1:32" ht="15" customHeight="1" outlineLevel="1" x14ac:dyDescent="0.2">
      <c r="A1154" s="11">
        <v>161</v>
      </c>
      <c r="B1154" s="300"/>
      <c r="C1154" s="298"/>
      <c r="D1154" s="298"/>
      <c r="E1154" s="299"/>
      <c r="F1154" s="856" t="s">
        <v>549</v>
      </c>
      <c r="G1154" s="857"/>
      <c r="H1154" s="857"/>
      <c r="I1154" s="857"/>
      <c r="J1154" s="857"/>
      <c r="K1154" s="857"/>
      <c r="L1154" s="858"/>
      <c r="M1154" s="408">
        <f t="shared" ref="M1154:AB1156" si="387">M378</f>
        <v>0</v>
      </c>
      <c r="N1154" s="419">
        <f t="shared" si="387"/>
        <v>0</v>
      </c>
      <c r="O1154" s="422">
        <f t="shared" si="387"/>
        <v>0</v>
      </c>
      <c r="P1154" s="422">
        <f t="shared" si="387"/>
        <v>0</v>
      </c>
      <c r="Q1154" s="423">
        <f t="shared" si="387"/>
        <v>0</v>
      </c>
      <c r="R1154" s="419">
        <f t="shared" si="387"/>
        <v>0</v>
      </c>
      <c r="S1154" s="421">
        <f t="shared" si="387"/>
        <v>0</v>
      </c>
      <c r="T1154" s="421">
        <f t="shared" si="387"/>
        <v>0</v>
      </c>
      <c r="U1154" s="421">
        <f t="shared" si="387"/>
        <v>0</v>
      </c>
      <c r="V1154" s="421">
        <f t="shared" si="387"/>
        <v>0</v>
      </c>
      <c r="W1154" s="421">
        <f t="shared" si="387"/>
        <v>0</v>
      </c>
      <c r="X1154" s="422">
        <f t="shared" si="387"/>
        <v>0</v>
      </c>
      <c r="Y1154" s="421">
        <f t="shared" si="387"/>
        <v>0</v>
      </c>
      <c r="Z1154" s="421">
        <f t="shared" si="387"/>
        <v>0</v>
      </c>
      <c r="AA1154" s="421">
        <f t="shared" si="387"/>
        <v>0</v>
      </c>
      <c r="AB1154" s="421">
        <f t="shared" si="387"/>
        <v>0</v>
      </c>
      <c r="AC1154" s="408">
        <f t="shared" ref="AC1154:AC1156" si="388">M1154-SUM(N1154:AB1154)</f>
        <v>0</v>
      </c>
      <c r="AD1154" s="1766"/>
      <c r="AE1154" s="1063"/>
      <c r="AF1154" s="832"/>
    </row>
    <row r="1155" spans="1:32" outlineLevel="1" x14ac:dyDescent="0.2">
      <c r="A1155" s="11">
        <v>162</v>
      </c>
      <c r="B1155" s="300"/>
      <c r="C1155" s="295"/>
      <c r="D1155" s="295"/>
      <c r="E1155" s="295"/>
      <c r="F1155" s="915" t="s">
        <v>574</v>
      </c>
      <c r="G1155" s="916"/>
      <c r="H1155" s="916"/>
      <c r="I1155" s="916"/>
      <c r="J1155" s="916"/>
      <c r="K1155" s="916"/>
      <c r="L1155" s="917"/>
      <c r="M1155" s="408">
        <f t="shared" si="387"/>
        <v>0</v>
      </c>
      <c r="N1155" s="419">
        <f t="shared" si="387"/>
        <v>0</v>
      </c>
      <c r="O1155" s="422">
        <f t="shared" si="387"/>
        <v>0</v>
      </c>
      <c r="P1155" s="422">
        <f t="shared" si="387"/>
        <v>0</v>
      </c>
      <c r="Q1155" s="423">
        <f t="shared" si="387"/>
        <v>0</v>
      </c>
      <c r="R1155" s="419">
        <f t="shared" si="387"/>
        <v>0</v>
      </c>
      <c r="S1155" s="421">
        <f t="shared" si="387"/>
        <v>0</v>
      </c>
      <c r="T1155" s="421">
        <f t="shared" si="387"/>
        <v>0</v>
      </c>
      <c r="U1155" s="421">
        <f t="shared" si="387"/>
        <v>0</v>
      </c>
      <c r="V1155" s="421">
        <f t="shared" si="387"/>
        <v>0</v>
      </c>
      <c r="W1155" s="421">
        <f t="shared" si="387"/>
        <v>0</v>
      </c>
      <c r="X1155" s="422">
        <f t="shared" si="387"/>
        <v>0</v>
      </c>
      <c r="Y1155" s="421">
        <f t="shared" si="387"/>
        <v>0</v>
      </c>
      <c r="Z1155" s="421">
        <f t="shared" si="387"/>
        <v>0</v>
      </c>
      <c r="AA1155" s="421">
        <f t="shared" si="387"/>
        <v>0</v>
      </c>
      <c r="AB1155" s="421">
        <f t="shared" si="387"/>
        <v>0</v>
      </c>
      <c r="AC1155" s="408">
        <f t="shared" si="388"/>
        <v>0</v>
      </c>
      <c r="AD1155" s="1766"/>
      <c r="AE1155" s="1063"/>
      <c r="AF1155" s="832"/>
    </row>
    <row r="1156" spans="1:32" ht="27.75" customHeight="1" outlineLevel="1" x14ac:dyDescent="0.2">
      <c r="A1156" s="11">
        <v>163</v>
      </c>
      <c r="B1156" s="300"/>
      <c r="C1156" s="295"/>
      <c r="D1156" s="295"/>
      <c r="E1156" s="295"/>
      <c r="F1156" s="859" t="s">
        <v>669</v>
      </c>
      <c r="G1156" s="860"/>
      <c r="H1156" s="860"/>
      <c r="I1156" s="860"/>
      <c r="J1156" s="860"/>
      <c r="K1156" s="860"/>
      <c r="L1156" s="861"/>
      <c r="M1156" s="408">
        <f t="shared" si="387"/>
        <v>0</v>
      </c>
      <c r="N1156" s="419">
        <f t="shared" si="387"/>
        <v>0</v>
      </c>
      <c r="O1156" s="422">
        <f t="shared" si="387"/>
        <v>0</v>
      </c>
      <c r="P1156" s="422">
        <f t="shared" si="387"/>
        <v>0</v>
      </c>
      <c r="Q1156" s="423">
        <f t="shared" si="387"/>
        <v>0</v>
      </c>
      <c r="R1156" s="419">
        <f t="shared" si="387"/>
        <v>0</v>
      </c>
      <c r="S1156" s="421">
        <f t="shared" si="387"/>
        <v>0</v>
      </c>
      <c r="T1156" s="421">
        <f t="shared" si="387"/>
        <v>0</v>
      </c>
      <c r="U1156" s="421">
        <f t="shared" si="387"/>
        <v>0</v>
      </c>
      <c r="V1156" s="421">
        <f t="shared" si="387"/>
        <v>0</v>
      </c>
      <c r="W1156" s="421">
        <f t="shared" si="387"/>
        <v>0</v>
      </c>
      <c r="X1156" s="422">
        <f t="shared" si="387"/>
        <v>0</v>
      </c>
      <c r="Y1156" s="421">
        <f t="shared" si="387"/>
        <v>0</v>
      </c>
      <c r="Z1156" s="421">
        <f t="shared" si="387"/>
        <v>0</v>
      </c>
      <c r="AA1156" s="421">
        <f t="shared" si="387"/>
        <v>0</v>
      </c>
      <c r="AB1156" s="421">
        <f t="shared" si="387"/>
        <v>0</v>
      </c>
      <c r="AC1156" s="408">
        <f t="shared" si="388"/>
        <v>0</v>
      </c>
      <c r="AD1156" s="1767"/>
      <c r="AE1156" s="834"/>
      <c r="AF1156" s="835"/>
    </row>
    <row r="1157" spans="1:32" outlineLevel="1" x14ac:dyDescent="0.2">
      <c r="A1157" s="11">
        <v>164</v>
      </c>
      <c r="B1157" s="300"/>
      <c r="C1157" s="295"/>
      <c r="D1157" s="844" t="s">
        <v>23</v>
      </c>
      <c r="E1157" s="845"/>
      <c r="F1157" s="845"/>
      <c r="G1157" s="845"/>
      <c r="H1157" s="845"/>
      <c r="I1157" s="845"/>
      <c r="J1157" s="845"/>
      <c r="K1157" s="845"/>
      <c r="L1157" s="845"/>
      <c r="M1157" s="845"/>
      <c r="N1157" s="845"/>
      <c r="O1157" s="845"/>
      <c r="P1157" s="845"/>
      <c r="Q1157" s="845"/>
      <c r="R1157" s="845"/>
      <c r="S1157" s="845"/>
      <c r="T1157" s="845"/>
      <c r="U1157" s="845"/>
      <c r="V1157" s="845"/>
      <c r="W1157" s="845"/>
      <c r="X1157" s="845"/>
      <c r="Y1157" s="845"/>
      <c r="Z1157" s="845"/>
      <c r="AA1157" s="845"/>
      <c r="AB1157" s="845"/>
      <c r="AC1157" s="845"/>
      <c r="AD1157" s="845"/>
      <c r="AE1157" s="845"/>
      <c r="AF1157" s="846"/>
    </row>
    <row r="1158" spans="1:32" outlineLevel="1" x14ac:dyDescent="0.2">
      <c r="A1158" s="11">
        <v>165</v>
      </c>
      <c r="B1158" s="300"/>
      <c r="C1158" s="295"/>
      <c r="D1158" s="295"/>
      <c r="E1158" s="918" t="s">
        <v>126</v>
      </c>
      <c r="F1158" s="919"/>
      <c r="G1158" s="919"/>
      <c r="H1158" s="919"/>
      <c r="I1158" s="919"/>
      <c r="J1158" s="919"/>
      <c r="K1158" s="919"/>
      <c r="L1158" s="920"/>
      <c r="M1158" s="452">
        <f>SUBTOTAL(9,M1159:M1160)</f>
        <v>0</v>
      </c>
      <c r="N1158" s="453">
        <f t="shared" ref="N1158:AC1158" si="389">SUBTOTAL(9,N1159:N1160)</f>
        <v>0</v>
      </c>
      <c r="O1158" s="454">
        <f t="shared" si="389"/>
        <v>0</v>
      </c>
      <c r="P1158" s="455">
        <f t="shared" si="389"/>
        <v>0</v>
      </c>
      <c r="Q1158" s="456">
        <f t="shared" si="389"/>
        <v>0</v>
      </c>
      <c r="R1158" s="453">
        <f t="shared" si="389"/>
        <v>0</v>
      </c>
      <c r="S1158" s="454">
        <f t="shared" si="389"/>
        <v>0</v>
      </c>
      <c r="T1158" s="455">
        <f t="shared" si="389"/>
        <v>0</v>
      </c>
      <c r="U1158" s="455">
        <f t="shared" si="389"/>
        <v>0</v>
      </c>
      <c r="V1158" s="455">
        <f t="shared" si="389"/>
        <v>0</v>
      </c>
      <c r="W1158" s="455">
        <f t="shared" si="389"/>
        <v>0</v>
      </c>
      <c r="X1158" s="455">
        <f t="shared" si="389"/>
        <v>0</v>
      </c>
      <c r="Y1158" s="455">
        <f t="shared" si="389"/>
        <v>0</v>
      </c>
      <c r="Z1158" s="455">
        <f t="shared" si="389"/>
        <v>0</v>
      </c>
      <c r="AA1158" s="455">
        <f t="shared" si="389"/>
        <v>0</v>
      </c>
      <c r="AB1158" s="459">
        <f t="shared" si="389"/>
        <v>0</v>
      </c>
      <c r="AC1158" s="456">
        <f t="shared" si="389"/>
        <v>0</v>
      </c>
      <c r="AD1158" s="1689"/>
      <c r="AE1158" s="828"/>
      <c r="AF1158" s="829"/>
    </row>
    <row r="1159" spans="1:32" outlineLevel="1" x14ac:dyDescent="0.2">
      <c r="A1159" s="11">
        <v>166</v>
      </c>
      <c r="B1159" s="300"/>
      <c r="C1159" s="295"/>
      <c r="D1159" s="295"/>
      <c r="E1159" s="295"/>
      <c r="F1159" s="856" t="s">
        <v>127</v>
      </c>
      <c r="G1159" s="857"/>
      <c r="H1159" s="857"/>
      <c r="I1159" s="857"/>
      <c r="J1159" s="857"/>
      <c r="K1159" s="857"/>
      <c r="L1159" s="858"/>
      <c r="M1159" s="408">
        <f t="shared" ref="M1159:AB1160" si="390">M383</f>
        <v>0</v>
      </c>
      <c r="N1159" s="419">
        <f t="shared" si="390"/>
        <v>0</v>
      </c>
      <c r="O1159" s="422">
        <f t="shared" si="390"/>
        <v>0</v>
      </c>
      <c r="P1159" s="422">
        <f t="shared" si="390"/>
        <v>0</v>
      </c>
      <c r="Q1159" s="423">
        <f t="shared" si="390"/>
        <v>0</v>
      </c>
      <c r="R1159" s="419">
        <f t="shared" si="390"/>
        <v>0</v>
      </c>
      <c r="S1159" s="421">
        <f t="shared" si="390"/>
        <v>0</v>
      </c>
      <c r="T1159" s="421">
        <f t="shared" si="390"/>
        <v>0</v>
      </c>
      <c r="U1159" s="421">
        <f t="shared" si="390"/>
        <v>0</v>
      </c>
      <c r="V1159" s="421">
        <f t="shared" si="390"/>
        <v>0</v>
      </c>
      <c r="W1159" s="421">
        <f t="shared" si="390"/>
        <v>0</v>
      </c>
      <c r="X1159" s="422">
        <f t="shared" si="390"/>
        <v>0</v>
      </c>
      <c r="Y1159" s="421">
        <f t="shared" si="390"/>
        <v>0</v>
      </c>
      <c r="Z1159" s="421">
        <f t="shared" si="390"/>
        <v>0</v>
      </c>
      <c r="AA1159" s="421">
        <f t="shared" si="390"/>
        <v>0</v>
      </c>
      <c r="AB1159" s="421">
        <f t="shared" si="390"/>
        <v>0</v>
      </c>
      <c r="AC1159" s="408">
        <f t="shared" ref="AC1159:AC1160" si="391">M1159-SUM(N1159:AB1159)</f>
        <v>0</v>
      </c>
      <c r="AD1159" s="1766"/>
      <c r="AE1159" s="1063"/>
      <c r="AF1159" s="832"/>
    </row>
    <row r="1160" spans="1:32" outlineLevel="1" x14ac:dyDescent="0.2">
      <c r="A1160" s="11">
        <v>167</v>
      </c>
      <c r="B1160" s="300"/>
      <c r="C1160" s="295"/>
      <c r="D1160" s="295"/>
      <c r="E1160" s="295"/>
      <c r="F1160" s="859" t="s">
        <v>128</v>
      </c>
      <c r="G1160" s="860"/>
      <c r="H1160" s="860"/>
      <c r="I1160" s="860"/>
      <c r="J1160" s="860"/>
      <c r="K1160" s="860"/>
      <c r="L1160" s="861"/>
      <c r="M1160" s="408">
        <f t="shared" si="390"/>
        <v>0</v>
      </c>
      <c r="N1160" s="419">
        <f t="shared" si="390"/>
        <v>0</v>
      </c>
      <c r="O1160" s="422">
        <f t="shared" si="390"/>
        <v>0</v>
      </c>
      <c r="P1160" s="422">
        <f t="shared" si="390"/>
        <v>0</v>
      </c>
      <c r="Q1160" s="423">
        <f t="shared" si="390"/>
        <v>0</v>
      </c>
      <c r="R1160" s="419">
        <f t="shared" si="390"/>
        <v>0</v>
      </c>
      <c r="S1160" s="421">
        <f t="shared" si="390"/>
        <v>0</v>
      </c>
      <c r="T1160" s="421">
        <f t="shared" si="390"/>
        <v>0</v>
      </c>
      <c r="U1160" s="421">
        <f t="shared" si="390"/>
        <v>0</v>
      </c>
      <c r="V1160" s="421">
        <f t="shared" si="390"/>
        <v>0</v>
      </c>
      <c r="W1160" s="421">
        <f t="shared" si="390"/>
        <v>0</v>
      </c>
      <c r="X1160" s="422">
        <f t="shared" si="390"/>
        <v>0</v>
      </c>
      <c r="Y1160" s="421">
        <f t="shared" si="390"/>
        <v>0</v>
      </c>
      <c r="Z1160" s="421">
        <f t="shared" si="390"/>
        <v>0</v>
      </c>
      <c r="AA1160" s="421">
        <f t="shared" si="390"/>
        <v>0</v>
      </c>
      <c r="AB1160" s="421">
        <f t="shared" si="390"/>
        <v>0</v>
      </c>
      <c r="AC1160" s="408">
        <f t="shared" si="391"/>
        <v>0</v>
      </c>
      <c r="AD1160" s="1766"/>
      <c r="AE1160" s="1063"/>
      <c r="AF1160" s="832"/>
    </row>
    <row r="1161" spans="1:32" outlineLevel="1" x14ac:dyDescent="0.2">
      <c r="A1161" s="11">
        <v>168</v>
      </c>
      <c r="B1161" s="300"/>
      <c r="C1161" s="295"/>
      <c r="D1161" s="295"/>
      <c r="E1161" s="853" t="s">
        <v>129</v>
      </c>
      <c r="F1161" s="854"/>
      <c r="G1161" s="854"/>
      <c r="H1161" s="854"/>
      <c r="I1161" s="854"/>
      <c r="J1161" s="854"/>
      <c r="K1161" s="854"/>
      <c r="L1161" s="855"/>
      <c r="M1161" s="407">
        <f>SUBTOTAL(9,M1162:M1163)</f>
        <v>0</v>
      </c>
      <c r="N1161" s="410">
        <f t="shared" ref="N1161:AC1161" si="392">SUBTOTAL(9,N1162:N1163)</f>
        <v>0</v>
      </c>
      <c r="O1161" s="414">
        <f t="shared" si="392"/>
        <v>0</v>
      </c>
      <c r="P1161" s="413">
        <f t="shared" si="392"/>
        <v>0</v>
      </c>
      <c r="Q1161" s="415">
        <f t="shared" si="392"/>
        <v>0</v>
      </c>
      <c r="R1161" s="410">
        <f t="shared" si="392"/>
        <v>0</v>
      </c>
      <c r="S1161" s="414">
        <f t="shared" si="392"/>
        <v>0</v>
      </c>
      <c r="T1161" s="413">
        <f t="shared" si="392"/>
        <v>0</v>
      </c>
      <c r="U1161" s="413">
        <f t="shared" si="392"/>
        <v>0</v>
      </c>
      <c r="V1161" s="413">
        <f t="shared" si="392"/>
        <v>0</v>
      </c>
      <c r="W1161" s="413">
        <f t="shared" si="392"/>
        <v>0</v>
      </c>
      <c r="X1161" s="413">
        <f t="shared" si="392"/>
        <v>0</v>
      </c>
      <c r="Y1161" s="413">
        <f t="shared" si="392"/>
        <v>0</v>
      </c>
      <c r="Z1161" s="413">
        <f t="shared" si="392"/>
        <v>0</v>
      </c>
      <c r="AA1161" s="413">
        <f t="shared" si="392"/>
        <v>0</v>
      </c>
      <c r="AB1161" s="411">
        <f t="shared" si="392"/>
        <v>0</v>
      </c>
      <c r="AC1161" s="415">
        <f t="shared" si="392"/>
        <v>0</v>
      </c>
      <c r="AD1161" s="1766"/>
      <c r="AE1161" s="1063"/>
      <c r="AF1161" s="832"/>
    </row>
    <row r="1162" spans="1:32" outlineLevel="1" x14ac:dyDescent="0.2">
      <c r="A1162" s="11">
        <v>169</v>
      </c>
      <c r="B1162" s="300"/>
      <c r="C1162" s="295"/>
      <c r="D1162" s="295"/>
      <c r="E1162" s="295"/>
      <c r="F1162" s="856" t="s">
        <v>130</v>
      </c>
      <c r="G1162" s="857"/>
      <c r="H1162" s="857"/>
      <c r="I1162" s="857"/>
      <c r="J1162" s="857"/>
      <c r="K1162" s="857"/>
      <c r="L1162" s="858"/>
      <c r="M1162" s="408">
        <f t="shared" ref="M1162:AB1163" si="393">M386</f>
        <v>0</v>
      </c>
      <c r="N1162" s="419">
        <f t="shared" si="393"/>
        <v>0</v>
      </c>
      <c r="O1162" s="422">
        <f t="shared" si="393"/>
        <v>0</v>
      </c>
      <c r="P1162" s="422">
        <f t="shared" si="393"/>
        <v>0</v>
      </c>
      <c r="Q1162" s="423">
        <f t="shared" si="393"/>
        <v>0</v>
      </c>
      <c r="R1162" s="419">
        <f t="shared" si="393"/>
        <v>0</v>
      </c>
      <c r="S1162" s="421">
        <f t="shared" si="393"/>
        <v>0</v>
      </c>
      <c r="T1162" s="421">
        <f t="shared" si="393"/>
        <v>0</v>
      </c>
      <c r="U1162" s="421">
        <f t="shared" si="393"/>
        <v>0</v>
      </c>
      <c r="V1162" s="421">
        <f t="shared" si="393"/>
        <v>0</v>
      </c>
      <c r="W1162" s="421">
        <f t="shared" si="393"/>
        <v>0</v>
      </c>
      <c r="X1162" s="422">
        <f t="shared" si="393"/>
        <v>0</v>
      </c>
      <c r="Y1162" s="421">
        <f t="shared" si="393"/>
        <v>0</v>
      </c>
      <c r="Z1162" s="421">
        <f t="shared" si="393"/>
        <v>0</v>
      </c>
      <c r="AA1162" s="421">
        <f t="shared" si="393"/>
        <v>0</v>
      </c>
      <c r="AB1162" s="421">
        <f t="shared" si="393"/>
        <v>0</v>
      </c>
      <c r="AC1162" s="408">
        <f t="shared" ref="AC1162:AC1163" si="394">M1162-SUM(N1162:AB1162)</f>
        <v>0</v>
      </c>
      <c r="AD1162" s="1766"/>
      <c r="AE1162" s="1063"/>
      <c r="AF1162" s="832"/>
    </row>
    <row r="1163" spans="1:32" outlineLevel="1" x14ac:dyDescent="0.2">
      <c r="A1163" s="11">
        <v>170</v>
      </c>
      <c r="B1163" s="300"/>
      <c r="C1163" s="295"/>
      <c r="D1163" s="295"/>
      <c r="E1163" s="295"/>
      <c r="F1163" s="859" t="s">
        <v>131</v>
      </c>
      <c r="G1163" s="860"/>
      <c r="H1163" s="860"/>
      <c r="I1163" s="860"/>
      <c r="J1163" s="860"/>
      <c r="K1163" s="860"/>
      <c r="L1163" s="861"/>
      <c r="M1163" s="408">
        <f t="shared" si="393"/>
        <v>0</v>
      </c>
      <c r="N1163" s="419">
        <f t="shared" si="393"/>
        <v>0</v>
      </c>
      <c r="O1163" s="422">
        <f t="shared" si="393"/>
        <v>0</v>
      </c>
      <c r="P1163" s="422">
        <f t="shared" si="393"/>
        <v>0</v>
      </c>
      <c r="Q1163" s="423">
        <f t="shared" si="393"/>
        <v>0</v>
      </c>
      <c r="R1163" s="419">
        <f t="shared" si="393"/>
        <v>0</v>
      </c>
      <c r="S1163" s="421">
        <f t="shared" si="393"/>
        <v>0</v>
      </c>
      <c r="T1163" s="421">
        <f t="shared" si="393"/>
        <v>0</v>
      </c>
      <c r="U1163" s="421">
        <f t="shared" si="393"/>
        <v>0</v>
      </c>
      <c r="V1163" s="421">
        <f t="shared" si="393"/>
        <v>0</v>
      </c>
      <c r="W1163" s="421">
        <f t="shared" si="393"/>
        <v>0</v>
      </c>
      <c r="X1163" s="422">
        <f t="shared" si="393"/>
        <v>0</v>
      </c>
      <c r="Y1163" s="421">
        <f t="shared" si="393"/>
        <v>0</v>
      </c>
      <c r="Z1163" s="421">
        <f t="shared" si="393"/>
        <v>0</v>
      </c>
      <c r="AA1163" s="421">
        <f t="shared" si="393"/>
        <v>0</v>
      </c>
      <c r="AB1163" s="421">
        <f t="shared" si="393"/>
        <v>0</v>
      </c>
      <c r="AC1163" s="408">
        <f t="shared" si="394"/>
        <v>0</v>
      </c>
      <c r="AD1163" s="1766"/>
      <c r="AE1163" s="1063"/>
      <c r="AF1163" s="832"/>
    </row>
    <row r="1164" spans="1:32" outlineLevel="1" x14ac:dyDescent="0.2">
      <c r="A1164" s="11">
        <v>171</v>
      </c>
      <c r="B1164" s="300"/>
      <c r="C1164" s="295"/>
      <c r="D1164" s="295"/>
      <c r="E1164" s="853" t="s">
        <v>132</v>
      </c>
      <c r="F1164" s="854"/>
      <c r="G1164" s="854"/>
      <c r="H1164" s="854"/>
      <c r="I1164" s="854"/>
      <c r="J1164" s="854"/>
      <c r="K1164" s="854"/>
      <c r="L1164" s="855"/>
      <c r="M1164" s="407">
        <f>SUBTOTAL(9,M1165:M1166)</f>
        <v>0</v>
      </c>
      <c r="N1164" s="410">
        <f t="shared" ref="N1164:AC1164" si="395">SUBTOTAL(9,N1165:N1166)</f>
        <v>0</v>
      </c>
      <c r="O1164" s="414">
        <f t="shared" si="395"/>
        <v>0</v>
      </c>
      <c r="P1164" s="413">
        <f t="shared" si="395"/>
        <v>0</v>
      </c>
      <c r="Q1164" s="415">
        <f t="shared" si="395"/>
        <v>0</v>
      </c>
      <c r="R1164" s="410">
        <f t="shared" si="395"/>
        <v>0</v>
      </c>
      <c r="S1164" s="414">
        <f t="shared" si="395"/>
        <v>0</v>
      </c>
      <c r="T1164" s="413">
        <f t="shared" si="395"/>
        <v>0</v>
      </c>
      <c r="U1164" s="413">
        <f t="shared" si="395"/>
        <v>0</v>
      </c>
      <c r="V1164" s="413">
        <f t="shared" si="395"/>
        <v>0</v>
      </c>
      <c r="W1164" s="413">
        <f t="shared" si="395"/>
        <v>0</v>
      </c>
      <c r="X1164" s="413">
        <f t="shared" si="395"/>
        <v>0</v>
      </c>
      <c r="Y1164" s="413">
        <f t="shared" si="395"/>
        <v>0</v>
      </c>
      <c r="Z1164" s="413">
        <f t="shared" si="395"/>
        <v>0</v>
      </c>
      <c r="AA1164" s="413">
        <f t="shared" si="395"/>
        <v>0</v>
      </c>
      <c r="AB1164" s="411">
        <f t="shared" si="395"/>
        <v>0</v>
      </c>
      <c r="AC1164" s="415">
        <f t="shared" si="395"/>
        <v>0</v>
      </c>
      <c r="AD1164" s="1766"/>
      <c r="AE1164" s="1063"/>
      <c r="AF1164" s="832"/>
    </row>
    <row r="1165" spans="1:32" outlineLevel="1" x14ac:dyDescent="0.2">
      <c r="A1165" s="11">
        <v>172</v>
      </c>
      <c r="B1165" s="300"/>
      <c r="C1165" s="295"/>
      <c r="D1165" s="295"/>
      <c r="E1165" s="295"/>
      <c r="F1165" s="856" t="s">
        <v>133</v>
      </c>
      <c r="G1165" s="857"/>
      <c r="H1165" s="857"/>
      <c r="I1165" s="857"/>
      <c r="J1165" s="857"/>
      <c r="K1165" s="857"/>
      <c r="L1165" s="858"/>
      <c r="M1165" s="408">
        <f t="shared" ref="M1165:AB1166" si="396">M389</f>
        <v>0</v>
      </c>
      <c r="N1165" s="419">
        <f t="shared" si="396"/>
        <v>0</v>
      </c>
      <c r="O1165" s="422">
        <f t="shared" si="396"/>
        <v>0</v>
      </c>
      <c r="P1165" s="422">
        <f t="shared" si="396"/>
        <v>0</v>
      </c>
      <c r="Q1165" s="423">
        <f t="shared" si="396"/>
        <v>0</v>
      </c>
      <c r="R1165" s="419">
        <f t="shared" si="396"/>
        <v>0</v>
      </c>
      <c r="S1165" s="421">
        <f t="shared" si="396"/>
        <v>0</v>
      </c>
      <c r="T1165" s="421">
        <f t="shared" si="396"/>
        <v>0</v>
      </c>
      <c r="U1165" s="421">
        <f t="shared" si="396"/>
        <v>0</v>
      </c>
      <c r="V1165" s="421">
        <f t="shared" si="396"/>
        <v>0</v>
      </c>
      <c r="W1165" s="421">
        <f t="shared" si="396"/>
        <v>0</v>
      </c>
      <c r="X1165" s="422">
        <f t="shared" si="396"/>
        <v>0</v>
      </c>
      <c r="Y1165" s="421">
        <f t="shared" si="396"/>
        <v>0</v>
      </c>
      <c r="Z1165" s="421">
        <f t="shared" si="396"/>
        <v>0</v>
      </c>
      <c r="AA1165" s="421">
        <f t="shared" si="396"/>
        <v>0</v>
      </c>
      <c r="AB1165" s="421">
        <f t="shared" si="396"/>
        <v>0</v>
      </c>
      <c r="AC1165" s="408">
        <f t="shared" ref="AC1165:AC1166" si="397">M1165-SUM(N1165:AB1165)</f>
        <v>0</v>
      </c>
      <c r="AD1165" s="1766"/>
      <c r="AE1165" s="1063"/>
      <c r="AF1165" s="832"/>
    </row>
    <row r="1166" spans="1:32" outlineLevel="1" x14ac:dyDescent="0.2">
      <c r="A1166" s="11">
        <v>173</v>
      </c>
      <c r="B1166" s="300"/>
      <c r="C1166" s="295"/>
      <c r="D1166" s="295"/>
      <c r="E1166" s="295"/>
      <c r="F1166" s="859" t="s">
        <v>134</v>
      </c>
      <c r="G1166" s="860"/>
      <c r="H1166" s="860"/>
      <c r="I1166" s="860"/>
      <c r="J1166" s="860"/>
      <c r="K1166" s="860"/>
      <c r="L1166" s="861"/>
      <c r="M1166" s="408">
        <f t="shared" si="396"/>
        <v>0</v>
      </c>
      <c r="N1166" s="419">
        <f t="shared" si="396"/>
        <v>0</v>
      </c>
      <c r="O1166" s="422">
        <f t="shared" si="396"/>
        <v>0</v>
      </c>
      <c r="P1166" s="422">
        <f t="shared" si="396"/>
        <v>0</v>
      </c>
      <c r="Q1166" s="423">
        <f t="shared" si="396"/>
        <v>0</v>
      </c>
      <c r="R1166" s="419">
        <f t="shared" si="396"/>
        <v>0</v>
      </c>
      <c r="S1166" s="421">
        <f t="shared" si="396"/>
        <v>0</v>
      </c>
      <c r="T1166" s="421">
        <f t="shared" si="396"/>
        <v>0</v>
      </c>
      <c r="U1166" s="421">
        <f t="shared" si="396"/>
        <v>0</v>
      </c>
      <c r="V1166" s="421">
        <f t="shared" si="396"/>
        <v>0</v>
      </c>
      <c r="W1166" s="421">
        <f t="shared" si="396"/>
        <v>0</v>
      </c>
      <c r="X1166" s="422">
        <f t="shared" si="396"/>
        <v>0</v>
      </c>
      <c r="Y1166" s="421">
        <f t="shared" si="396"/>
        <v>0</v>
      </c>
      <c r="Z1166" s="421">
        <f t="shared" si="396"/>
        <v>0</v>
      </c>
      <c r="AA1166" s="421">
        <f t="shared" si="396"/>
        <v>0</v>
      </c>
      <c r="AB1166" s="421">
        <f t="shared" si="396"/>
        <v>0</v>
      </c>
      <c r="AC1166" s="408">
        <f t="shared" si="397"/>
        <v>0</v>
      </c>
      <c r="AD1166" s="1766"/>
      <c r="AE1166" s="1063"/>
      <c r="AF1166" s="832"/>
    </row>
    <row r="1167" spans="1:32" outlineLevel="1" x14ac:dyDescent="0.2">
      <c r="A1167" s="11">
        <v>174</v>
      </c>
      <c r="B1167" s="300"/>
      <c r="C1167" s="295"/>
      <c r="D1167" s="295"/>
      <c r="E1167" s="853" t="s">
        <v>135</v>
      </c>
      <c r="F1167" s="854"/>
      <c r="G1167" s="854"/>
      <c r="H1167" s="854"/>
      <c r="I1167" s="854"/>
      <c r="J1167" s="854"/>
      <c r="K1167" s="854"/>
      <c r="L1167" s="855"/>
      <c r="M1167" s="407">
        <f>SUBTOTAL(9,M1168:M1169)</f>
        <v>0</v>
      </c>
      <c r="N1167" s="410">
        <f t="shared" ref="N1167:AC1167" si="398">SUBTOTAL(9,N1168:N1169)</f>
        <v>0</v>
      </c>
      <c r="O1167" s="414">
        <f t="shared" si="398"/>
        <v>0</v>
      </c>
      <c r="P1167" s="413">
        <f t="shared" si="398"/>
        <v>0</v>
      </c>
      <c r="Q1167" s="415">
        <f t="shared" si="398"/>
        <v>0</v>
      </c>
      <c r="R1167" s="410">
        <f t="shared" si="398"/>
        <v>0</v>
      </c>
      <c r="S1167" s="414">
        <f t="shared" si="398"/>
        <v>0</v>
      </c>
      <c r="T1167" s="413">
        <f t="shared" si="398"/>
        <v>0</v>
      </c>
      <c r="U1167" s="413">
        <f t="shared" si="398"/>
        <v>0</v>
      </c>
      <c r="V1167" s="413">
        <f t="shared" si="398"/>
        <v>0</v>
      </c>
      <c r="W1167" s="413">
        <f t="shared" si="398"/>
        <v>0</v>
      </c>
      <c r="X1167" s="413">
        <f t="shared" si="398"/>
        <v>0</v>
      </c>
      <c r="Y1167" s="413">
        <f t="shared" si="398"/>
        <v>0</v>
      </c>
      <c r="Z1167" s="413">
        <f t="shared" si="398"/>
        <v>0</v>
      </c>
      <c r="AA1167" s="413">
        <f t="shared" si="398"/>
        <v>0</v>
      </c>
      <c r="AB1167" s="411">
        <f t="shared" si="398"/>
        <v>0</v>
      </c>
      <c r="AC1167" s="415">
        <f t="shared" si="398"/>
        <v>0</v>
      </c>
      <c r="AD1167" s="1766"/>
      <c r="AE1167" s="1063"/>
      <c r="AF1167" s="832"/>
    </row>
    <row r="1168" spans="1:32" outlineLevel="1" x14ac:dyDescent="0.2">
      <c r="A1168" s="11">
        <v>175</v>
      </c>
      <c r="B1168" s="300"/>
      <c r="C1168" s="295"/>
      <c r="D1168" s="295"/>
      <c r="E1168" s="295"/>
      <c r="F1168" s="856" t="s">
        <v>136</v>
      </c>
      <c r="G1168" s="857"/>
      <c r="H1168" s="857"/>
      <c r="I1168" s="857"/>
      <c r="J1168" s="857"/>
      <c r="K1168" s="857"/>
      <c r="L1168" s="858"/>
      <c r="M1168" s="408">
        <f t="shared" ref="M1168:AB1169" si="399">M392</f>
        <v>0</v>
      </c>
      <c r="N1168" s="419">
        <f t="shared" si="399"/>
        <v>0</v>
      </c>
      <c r="O1168" s="422">
        <f t="shared" si="399"/>
        <v>0</v>
      </c>
      <c r="P1168" s="422">
        <f t="shared" si="399"/>
        <v>0</v>
      </c>
      <c r="Q1168" s="423">
        <f t="shared" si="399"/>
        <v>0</v>
      </c>
      <c r="R1168" s="419">
        <f t="shared" si="399"/>
        <v>0</v>
      </c>
      <c r="S1168" s="421">
        <f t="shared" si="399"/>
        <v>0</v>
      </c>
      <c r="T1168" s="421">
        <f t="shared" si="399"/>
        <v>0</v>
      </c>
      <c r="U1168" s="421">
        <f t="shared" si="399"/>
        <v>0</v>
      </c>
      <c r="V1168" s="421">
        <f t="shared" si="399"/>
        <v>0</v>
      </c>
      <c r="W1168" s="421">
        <f t="shared" si="399"/>
        <v>0</v>
      </c>
      <c r="X1168" s="422">
        <f t="shared" si="399"/>
        <v>0</v>
      </c>
      <c r="Y1168" s="421">
        <f t="shared" si="399"/>
        <v>0</v>
      </c>
      <c r="Z1168" s="421">
        <f t="shared" si="399"/>
        <v>0</v>
      </c>
      <c r="AA1168" s="421">
        <f t="shared" si="399"/>
        <v>0</v>
      </c>
      <c r="AB1168" s="421">
        <f t="shared" si="399"/>
        <v>0</v>
      </c>
      <c r="AC1168" s="408">
        <f t="shared" ref="AC1168:AC1169" si="400">M1168-SUM(N1168:AB1168)</f>
        <v>0</v>
      </c>
      <c r="AD1168" s="1766"/>
      <c r="AE1168" s="1063"/>
      <c r="AF1168" s="832"/>
    </row>
    <row r="1169" spans="1:32" outlineLevel="1" x14ac:dyDescent="0.2">
      <c r="A1169" s="11">
        <v>176</v>
      </c>
      <c r="B1169" s="300"/>
      <c r="C1169" s="295"/>
      <c r="D1169" s="295"/>
      <c r="E1169" s="295"/>
      <c r="F1169" s="859" t="s">
        <v>137</v>
      </c>
      <c r="G1169" s="860"/>
      <c r="H1169" s="860"/>
      <c r="I1169" s="860"/>
      <c r="J1169" s="860"/>
      <c r="K1169" s="860"/>
      <c r="L1169" s="861"/>
      <c r="M1169" s="408">
        <f t="shared" si="399"/>
        <v>0</v>
      </c>
      <c r="N1169" s="419">
        <f t="shared" si="399"/>
        <v>0</v>
      </c>
      <c r="O1169" s="422">
        <f t="shared" si="399"/>
        <v>0</v>
      </c>
      <c r="P1169" s="422">
        <f t="shared" si="399"/>
        <v>0</v>
      </c>
      <c r="Q1169" s="423">
        <f t="shared" si="399"/>
        <v>0</v>
      </c>
      <c r="R1169" s="419">
        <f t="shared" si="399"/>
        <v>0</v>
      </c>
      <c r="S1169" s="421">
        <f t="shared" si="399"/>
        <v>0</v>
      </c>
      <c r="T1169" s="421">
        <f t="shared" si="399"/>
        <v>0</v>
      </c>
      <c r="U1169" s="421">
        <f t="shared" si="399"/>
        <v>0</v>
      </c>
      <c r="V1169" s="421">
        <f t="shared" si="399"/>
        <v>0</v>
      </c>
      <c r="W1169" s="421">
        <f t="shared" si="399"/>
        <v>0</v>
      </c>
      <c r="X1169" s="422">
        <f t="shared" si="399"/>
        <v>0</v>
      </c>
      <c r="Y1169" s="421">
        <f t="shared" si="399"/>
        <v>0</v>
      </c>
      <c r="Z1169" s="421">
        <f t="shared" si="399"/>
        <v>0</v>
      </c>
      <c r="AA1169" s="421">
        <f t="shared" si="399"/>
        <v>0</v>
      </c>
      <c r="AB1169" s="421">
        <f t="shared" si="399"/>
        <v>0</v>
      </c>
      <c r="AC1169" s="408">
        <f t="shared" si="400"/>
        <v>0</v>
      </c>
      <c r="AD1169" s="1766"/>
      <c r="AE1169" s="1063"/>
      <c r="AF1169" s="832"/>
    </row>
    <row r="1170" spans="1:32" outlineLevel="1" x14ac:dyDescent="0.2">
      <c r="A1170" s="11">
        <v>177</v>
      </c>
      <c r="B1170" s="300"/>
      <c r="C1170" s="295"/>
      <c r="D1170" s="295"/>
      <c r="E1170" s="853" t="s">
        <v>550</v>
      </c>
      <c r="F1170" s="854"/>
      <c r="G1170" s="854"/>
      <c r="H1170" s="854"/>
      <c r="I1170" s="854"/>
      <c r="J1170" s="854"/>
      <c r="K1170" s="854"/>
      <c r="L1170" s="855"/>
      <c r="M1170" s="407">
        <f>SUBTOTAL(9,M1171:M1172)</f>
        <v>0</v>
      </c>
      <c r="N1170" s="410">
        <f t="shared" ref="N1170:AC1170" si="401">SUBTOTAL(9,N1171:N1172)</f>
        <v>0</v>
      </c>
      <c r="O1170" s="414">
        <f t="shared" si="401"/>
        <v>0</v>
      </c>
      <c r="P1170" s="413">
        <f t="shared" si="401"/>
        <v>0</v>
      </c>
      <c r="Q1170" s="415">
        <f t="shared" si="401"/>
        <v>0</v>
      </c>
      <c r="R1170" s="410">
        <f t="shared" si="401"/>
        <v>0</v>
      </c>
      <c r="S1170" s="414">
        <f t="shared" si="401"/>
        <v>0</v>
      </c>
      <c r="T1170" s="413">
        <f t="shared" si="401"/>
        <v>0</v>
      </c>
      <c r="U1170" s="413">
        <f t="shared" si="401"/>
        <v>0</v>
      </c>
      <c r="V1170" s="413">
        <f t="shared" si="401"/>
        <v>0</v>
      </c>
      <c r="W1170" s="413">
        <f t="shared" si="401"/>
        <v>0</v>
      </c>
      <c r="X1170" s="413">
        <f t="shared" si="401"/>
        <v>0</v>
      </c>
      <c r="Y1170" s="413">
        <f t="shared" si="401"/>
        <v>0</v>
      </c>
      <c r="Z1170" s="413">
        <f t="shared" si="401"/>
        <v>0</v>
      </c>
      <c r="AA1170" s="413">
        <f t="shared" si="401"/>
        <v>0</v>
      </c>
      <c r="AB1170" s="411">
        <f t="shared" si="401"/>
        <v>0</v>
      </c>
      <c r="AC1170" s="415">
        <f t="shared" si="401"/>
        <v>0</v>
      </c>
      <c r="AD1170" s="1766"/>
      <c r="AE1170" s="1063"/>
      <c r="AF1170" s="832"/>
    </row>
    <row r="1171" spans="1:32" outlineLevel="1" x14ac:dyDescent="0.2">
      <c r="A1171" s="11">
        <v>178</v>
      </c>
      <c r="B1171" s="300"/>
      <c r="C1171" s="295"/>
      <c r="D1171" s="295"/>
      <c r="E1171" s="295"/>
      <c r="F1171" s="856" t="s">
        <v>551</v>
      </c>
      <c r="G1171" s="857"/>
      <c r="H1171" s="857"/>
      <c r="I1171" s="857"/>
      <c r="J1171" s="857"/>
      <c r="K1171" s="857"/>
      <c r="L1171" s="858"/>
      <c r="M1171" s="408">
        <f t="shared" ref="M1171:AB1172" si="402">M395</f>
        <v>0</v>
      </c>
      <c r="N1171" s="419">
        <f t="shared" si="402"/>
        <v>0</v>
      </c>
      <c r="O1171" s="422">
        <f t="shared" si="402"/>
        <v>0</v>
      </c>
      <c r="P1171" s="422">
        <f t="shared" si="402"/>
        <v>0</v>
      </c>
      <c r="Q1171" s="423">
        <f t="shared" si="402"/>
        <v>0</v>
      </c>
      <c r="R1171" s="419">
        <f t="shared" si="402"/>
        <v>0</v>
      </c>
      <c r="S1171" s="421">
        <f t="shared" si="402"/>
        <v>0</v>
      </c>
      <c r="T1171" s="421">
        <f t="shared" si="402"/>
        <v>0</v>
      </c>
      <c r="U1171" s="421">
        <f t="shared" si="402"/>
        <v>0</v>
      </c>
      <c r="V1171" s="421">
        <f t="shared" si="402"/>
        <v>0</v>
      </c>
      <c r="W1171" s="421">
        <f t="shared" si="402"/>
        <v>0</v>
      </c>
      <c r="X1171" s="422">
        <f t="shared" si="402"/>
        <v>0</v>
      </c>
      <c r="Y1171" s="421">
        <f t="shared" si="402"/>
        <v>0</v>
      </c>
      <c r="Z1171" s="421">
        <f t="shared" si="402"/>
        <v>0</v>
      </c>
      <c r="AA1171" s="421">
        <f t="shared" si="402"/>
        <v>0</v>
      </c>
      <c r="AB1171" s="421">
        <f t="shared" si="402"/>
        <v>0</v>
      </c>
      <c r="AC1171" s="408">
        <f t="shared" ref="AC1171:AC1172" si="403">M1171-SUM(N1171:AB1171)</f>
        <v>0</v>
      </c>
      <c r="AD1171" s="1766"/>
      <c r="AE1171" s="1063"/>
      <c r="AF1171" s="832"/>
    </row>
    <row r="1172" spans="1:32" outlineLevel="1" x14ac:dyDescent="0.2">
      <c r="A1172" s="11">
        <v>179</v>
      </c>
      <c r="B1172" s="300"/>
      <c r="C1172" s="295"/>
      <c r="D1172" s="295"/>
      <c r="E1172" s="295"/>
      <c r="F1172" s="859" t="s">
        <v>552</v>
      </c>
      <c r="G1172" s="860"/>
      <c r="H1172" s="860"/>
      <c r="I1172" s="860"/>
      <c r="J1172" s="860"/>
      <c r="K1172" s="860"/>
      <c r="L1172" s="861"/>
      <c r="M1172" s="408">
        <f t="shared" si="402"/>
        <v>0</v>
      </c>
      <c r="N1172" s="419">
        <f t="shared" si="402"/>
        <v>0</v>
      </c>
      <c r="O1172" s="422">
        <f t="shared" si="402"/>
        <v>0</v>
      </c>
      <c r="P1172" s="422">
        <f t="shared" si="402"/>
        <v>0</v>
      </c>
      <c r="Q1172" s="423">
        <f t="shared" si="402"/>
        <v>0</v>
      </c>
      <c r="R1172" s="419">
        <f t="shared" si="402"/>
        <v>0</v>
      </c>
      <c r="S1172" s="421">
        <f t="shared" si="402"/>
        <v>0</v>
      </c>
      <c r="T1172" s="421">
        <f t="shared" si="402"/>
        <v>0</v>
      </c>
      <c r="U1172" s="421">
        <f t="shared" si="402"/>
        <v>0</v>
      </c>
      <c r="V1172" s="421">
        <f t="shared" si="402"/>
        <v>0</v>
      </c>
      <c r="W1172" s="421">
        <f t="shared" si="402"/>
        <v>0</v>
      </c>
      <c r="X1172" s="422">
        <f t="shared" si="402"/>
        <v>0</v>
      </c>
      <c r="Y1172" s="421">
        <f t="shared" si="402"/>
        <v>0</v>
      </c>
      <c r="Z1172" s="421">
        <f t="shared" si="402"/>
        <v>0</v>
      </c>
      <c r="AA1172" s="421">
        <f t="shared" si="402"/>
        <v>0</v>
      </c>
      <c r="AB1172" s="421">
        <f t="shared" si="402"/>
        <v>0</v>
      </c>
      <c r="AC1172" s="408">
        <f t="shared" si="403"/>
        <v>0</v>
      </c>
      <c r="AD1172" s="1766"/>
      <c r="AE1172" s="1063"/>
      <c r="AF1172" s="832"/>
    </row>
    <row r="1173" spans="1:32" outlineLevel="1" x14ac:dyDescent="0.2">
      <c r="A1173" s="11">
        <v>180</v>
      </c>
      <c r="B1173" s="300"/>
      <c r="C1173" s="295"/>
      <c r="D1173" s="295"/>
      <c r="E1173" s="853" t="s">
        <v>553</v>
      </c>
      <c r="F1173" s="854"/>
      <c r="G1173" s="854"/>
      <c r="H1173" s="854"/>
      <c r="I1173" s="854"/>
      <c r="J1173" s="854"/>
      <c r="K1173" s="854"/>
      <c r="L1173" s="855"/>
      <c r="M1173" s="407">
        <f>SUBTOTAL(9,M1174:M1175)</f>
        <v>0</v>
      </c>
      <c r="N1173" s="410">
        <f t="shared" ref="N1173:AC1173" si="404">SUBTOTAL(9,N1174:N1175)</f>
        <v>0</v>
      </c>
      <c r="O1173" s="414">
        <f t="shared" si="404"/>
        <v>0</v>
      </c>
      <c r="P1173" s="413">
        <f t="shared" si="404"/>
        <v>0</v>
      </c>
      <c r="Q1173" s="415">
        <f t="shared" si="404"/>
        <v>0</v>
      </c>
      <c r="R1173" s="410">
        <f t="shared" si="404"/>
        <v>0</v>
      </c>
      <c r="S1173" s="414">
        <f t="shared" si="404"/>
        <v>0</v>
      </c>
      <c r="T1173" s="413">
        <f t="shared" si="404"/>
        <v>0</v>
      </c>
      <c r="U1173" s="413">
        <f t="shared" si="404"/>
        <v>0</v>
      </c>
      <c r="V1173" s="413">
        <f t="shared" si="404"/>
        <v>0</v>
      </c>
      <c r="W1173" s="413">
        <f t="shared" si="404"/>
        <v>0</v>
      </c>
      <c r="X1173" s="413">
        <f t="shared" si="404"/>
        <v>0</v>
      </c>
      <c r="Y1173" s="413">
        <f t="shared" si="404"/>
        <v>0</v>
      </c>
      <c r="Z1173" s="413">
        <f t="shared" si="404"/>
        <v>0</v>
      </c>
      <c r="AA1173" s="413">
        <f t="shared" si="404"/>
        <v>0</v>
      </c>
      <c r="AB1173" s="411">
        <f t="shared" si="404"/>
        <v>0</v>
      </c>
      <c r="AC1173" s="415">
        <f t="shared" si="404"/>
        <v>0</v>
      </c>
      <c r="AD1173" s="1766"/>
      <c r="AE1173" s="1063"/>
      <c r="AF1173" s="832"/>
    </row>
    <row r="1174" spans="1:32" outlineLevel="1" x14ac:dyDescent="0.2">
      <c r="A1174" s="11">
        <v>181</v>
      </c>
      <c r="B1174" s="300"/>
      <c r="C1174" s="295"/>
      <c r="D1174" s="295"/>
      <c r="E1174" s="295"/>
      <c r="F1174" s="856" t="s">
        <v>554</v>
      </c>
      <c r="G1174" s="857"/>
      <c r="H1174" s="857"/>
      <c r="I1174" s="857"/>
      <c r="J1174" s="857"/>
      <c r="K1174" s="857"/>
      <c r="L1174" s="858"/>
      <c r="M1174" s="408">
        <f t="shared" ref="M1174:AB1175" si="405">M398</f>
        <v>0</v>
      </c>
      <c r="N1174" s="419">
        <f t="shared" si="405"/>
        <v>0</v>
      </c>
      <c r="O1174" s="422">
        <f t="shared" si="405"/>
        <v>0</v>
      </c>
      <c r="P1174" s="422">
        <f t="shared" si="405"/>
        <v>0</v>
      </c>
      <c r="Q1174" s="423">
        <f t="shared" si="405"/>
        <v>0</v>
      </c>
      <c r="R1174" s="419">
        <f t="shared" si="405"/>
        <v>0</v>
      </c>
      <c r="S1174" s="421">
        <f t="shared" si="405"/>
        <v>0</v>
      </c>
      <c r="T1174" s="421">
        <f t="shared" si="405"/>
        <v>0</v>
      </c>
      <c r="U1174" s="421">
        <f t="shared" si="405"/>
        <v>0</v>
      </c>
      <c r="V1174" s="421">
        <f t="shared" si="405"/>
        <v>0</v>
      </c>
      <c r="W1174" s="421">
        <f t="shared" si="405"/>
        <v>0</v>
      </c>
      <c r="X1174" s="422">
        <f t="shared" si="405"/>
        <v>0</v>
      </c>
      <c r="Y1174" s="421">
        <f t="shared" si="405"/>
        <v>0</v>
      </c>
      <c r="Z1174" s="421">
        <f t="shared" si="405"/>
        <v>0</v>
      </c>
      <c r="AA1174" s="421">
        <f t="shared" si="405"/>
        <v>0</v>
      </c>
      <c r="AB1174" s="421">
        <f t="shared" si="405"/>
        <v>0</v>
      </c>
      <c r="AC1174" s="408">
        <f t="shared" ref="AC1174:AC1175" si="406">M1174-SUM(N1174:AB1174)</f>
        <v>0</v>
      </c>
      <c r="AD1174" s="1766"/>
      <c r="AE1174" s="1063"/>
      <c r="AF1174" s="832"/>
    </row>
    <row r="1175" spans="1:32" outlineLevel="1" x14ac:dyDescent="0.2">
      <c r="A1175" s="11">
        <v>182</v>
      </c>
      <c r="B1175" s="300"/>
      <c r="C1175" s="295"/>
      <c r="D1175" s="295"/>
      <c r="E1175" s="295"/>
      <c r="F1175" s="859" t="s">
        <v>555</v>
      </c>
      <c r="G1175" s="860"/>
      <c r="H1175" s="860"/>
      <c r="I1175" s="860"/>
      <c r="J1175" s="860"/>
      <c r="K1175" s="860"/>
      <c r="L1175" s="861"/>
      <c r="M1175" s="408">
        <f t="shared" si="405"/>
        <v>0</v>
      </c>
      <c r="N1175" s="419">
        <f t="shared" si="405"/>
        <v>0</v>
      </c>
      <c r="O1175" s="422">
        <f t="shared" si="405"/>
        <v>0</v>
      </c>
      <c r="P1175" s="422">
        <f t="shared" si="405"/>
        <v>0</v>
      </c>
      <c r="Q1175" s="423">
        <f t="shared" si="405"/>
        <v>0</v>
      </c>
      <c r="R1175" s="419">
        <f t="shared" si="405"/>
        <v>0</v>
      </c>
      <c r="S1175" s="421">
        <f t="shared" si="405"/>
        <v>0</v>
      </c>
      <c r="T1175" s="421">
        <f t="shared" si="405"/>
        <v>0</v>
      </c>
      <c r="U1175" s="421">
        <f t="shared" si="405"/>
        <v>0</v>
      </c>
      <c r="V1175" s="421">
        <f t="shared" si="405"/>
        <v>0</v>
      </c>
      <c r="W1175" s="421">
        <f t="shared" si="405"/>
        <v>0</v>
      </c>
      <c r="X1175" s="422">
        <f t="shared" si="405"/>
        <v>0</v>
      </c>
      <c r="Y1175" s="421">
        <f t="shared" si="405"/>
        <v>0</v>
      </c>
      <c r="Z1175" s="421">
        <f t="shared" si="405"/>
        <v>0</v>
      </c>
      <c r="AA1175" s="421">
        <f t="shared" si="405"/>
        <v>0</v>
      </c>
      <c r="AB1175" s="421">
        <f t="shared" si="405"/>
        <v>0</v>
      </c>
      <c r="AC1175" s="408">
        <f t="shared" si="406"/>
        <v>0</v>
      </c>
      <c r="AD1175" s="1767"/>
      <c r="AE1175" s="834"/>
      <c r="AF1175" s="835"/>
    </row>
    <row r="1176" spans="1:32" outlineLevel="1" x14ac:dyDescent="0.2">
      <c r="A1176" s="11">
        <v>183</v>
      </c>
      <c r="B1176" s="300"/>
      <c r="C1176" s="295"/>
      <c r="D1176" s="844" t="s">
        <v>24</v>
      </c>
      <c r="E1176" s="845"/>
      <c r="F1176" s="845"/>
      <c r="G1176" s="845"/>
      <c r="H1176" s="845"/>
      <c r="I1176" s="845"/>
      <c r="J1176" s="845"/>
      <c r="K1176" s="845"/>
      <c r="L1176" s="846"/>
      <c r="M1176" s="407">
        <f>SUBTOTAL(9,M1177:M1179)</f>
        <v>0</v>
      </c>
      <c r="N1176" s="410">
        <f t="shared" ref="N1176:AC1176" si="407">SUBTOTAL(9,N1177:N1179)</f>
        <v>0</v>
      </c>
      <c r="O1176" s="414">
        <f t="shared" si="407"/>
        <v>0</v>
      </c>
      <c r="P1176" s="413">
        <f t="shared" si="407"/>
        <v>0</v>
      </c>
      <c r="Q1176" s="415">
        <f t="shared" si="407"/>
        <v>0</v>
      </c>
      <c r="R1176" s="410">
        <f t="shared" si="407"/>
        <v>0</v>
      </c>
      <c r="S1176" s="414">
        <f t="shared" si="407"/>
        <v>0</v>
      </c>
      <c r="T1176" s="413">
        <f t="shared" si="407"/>
        <v>0</v>
      </c>
      <c r="U1176" s="413">
        <f t="shared" si="407"/>
        <v>0</v>
      </c>
      <c r="V1176" s="413">
        <f t="shared" si="407"/>
        <v>0</v>
      </c>
      <c r="W1176" s="413">
        <f t="shared" si="407"/>
        <v>0</v>
      </c>
      <c r="X1176" s="413">
        <f t="shared" si="407"/>
        <v>0</v>
      </c>
      <c r="Y1176" s="413">
        <f t="shared" si="407"/>
        <v>0</v>
      </c>
      <c r="Z1176" s="413">
        <f t="shared" si="407"/>
        <v>0</v>
      </c>
      <c r="AA1176" s="413">
        <f t="shared" si="407"/>
        <v>0</v>
      </c>
      <c r="AB1176" s="411">
        <f t="shared" si="407"/>
        <v>0</v>
      </c>
      <c r="AC1176" s="424">
        <f t="shared" si="407"/>
        <v>0</v>
      </c>
      <c r="AD1176" s="1592"/>
      <c r="AE1176" s="1611"/>
      <c r="AF1176" s="1612"/>
    </row>
    <row r="1177" spans="1:32" outlineLevel="1" x14ac:dyDescent="0.2">
      <c r="A1177" s="11">
        <v>184</v>
      </c>
      <c r="B1177" s="300"/>
      <c r="C1177" s="295"/>
      <c r="D1177" s="295"/>
      <c r="E1177" s="295"/>
      <c r="F1177" s="856" t="s">
        <v>156</v>
      </c>
      <c r="G1177" s="857"/>
      <c r="H1177" s="857"/>
      <c r="I1177" s="857"/>
      <c r="J1177" s="857"/>
      <c r="K1177" s="857"/>
      <c r="L1177" s="858"/>
      <c r="M1177" s="408">
        <f t="shared" ref="M1177:AB1179" si="408">M401</f>
        <v>0</v>
      </c>
      <c r="N1177" s="419">
        <f t="shared" si="408"/>
        <v>0</v>
      </c>
      <c r="O1177" s="422">
        <f t="shared" si="408"/>
        <v>0</v>
      </c>
      <c r="P1177" s="422">
        <f t="shared" si="408"/>
        <v>0</v>
      </c>
      <c r="Q1177" s="423">
        <f t="shared" si="408"/>
        <v>0</v>
      </c>
      <c r="R1177" s="419">
        <f t="shared" si="408"/>
        <v>0</v>
      </c>
      <c r="S1177" s="421">
        <f t="shared" si="408"/>
        <v>0</v>
      </c>
      <c r="T1177" s="421">
        <f t="shared" si="408"/>
        <v>0</v>
      </c>
      <c r="U1177" s="421">
        <f t="shared" si="408"/>
        <v>0</v>
      </c>
      <c r="V1177" s="421">
        <f t="shared" si="408"/>
        <v>0</v>
      </c>
      <c r="W1177" s="421">
        <f t="shared" si="408"/>
        <v>0</v>
      </c>
      <c r="X1177" s="422">
        <f t="shared" si="408"/>
        <v>0</v>
      </c>
      <c r="Y1177" s="421">
        <f t="shared" si="408"/>
        <v>0</v>
      </c>
      <c r="Z1177" s="421">
        <f t="shared" si="408"/>
        <v>0</v>
      </c>
      <c r="AA1177" s="421">
        <f t="shared" si="408"/>
        <v>0</v>
      </c>
      <c r="AB1177" s="421">
        <f t="shared" si="408"/>
        <v>0</v>
      </c>
      <c r="AC1177" s="408">
        <f t="shared" ref="AC1177:AC1179" si="409">M1177-SUM(N1177:AB1177)</f>
        <v>0</v>
      </c>
      <c r="AD1177" s="1689"/>
      <c r="AE1177" s="828"/>
      <c r="AF1177" s="829"/>
    </row>
    <row r="1178" spans="1:32" outlineLevel="1" x14ac:dyDescent="0.2">
      <c r="A1178" s="11">
        <v>185</v>
      </c>
      <c r="B1178" s="300"/>
      <c r="C1178" s="295"/>
      <c r="D1178" s="295"/>
      <c r="E1178" s="295"/>
      <c r="F1178" s="915" t="s">
        <v>157</v>
      </c>
      <c r="G1178" s="916"/>
      <c r="H1178" s="916"/>
      <c r="I1178" s="916"/>
      <c r="J1178" s="916"/>
      <c r="K1178" s="916"/>
      <c r="L1178" s="917"/>
      <c r="M1178" s="408">
        <f t="shared" si="408"/>
        <v>0</v>
      </c>
      <c r="N1178" s="419">
        <f t="shared" si="408"/>
        <v>0</v>
      </c>
      <c r="O1178" s="422">
        <f t="shared" si="408"/>
        <v>0</v>
      </c>
      <c r="P1178" s="422">
        <f t="shared" si="408"/>
        <v>0</v>
      </c>
      <c r="Q1178" s="423">
        <f t="shared" si="408"/>
        <v>0</v>
      </c>
      <c r="R1178" s="419">
        <f t="shared" si="408"/>
        <v>0</v>
      </c>
      <c r="S1178" s="421">
        <f t="shared" si="408"/>
        <v>0</v>
      </c>
      <c r="T1178" s="421">
        <f t="shared" si="408"/>
        <v>0</v>
      </c>
      <c r="U1178" s="421">
        <f t="shared" si="408"/>
        <v>0</v>
      </c>
      <c r="V1178" s="421">
        <f t="shared" si="408"/>
        <v>0</v>
      </c>
      <c r="W1178" s="421">
        <f t="shared" si="408"/>
        <v>0</v>
      </c>
      <c r="X1178" s="422">
        <f t="shared" si="408"/>
        <v>0</v>
      </c>
      <c r="Y1178" s="421">
        <f t="shared" si="408"/>
        <v>0</v>
      </c>
      <c r="Z1178" s="421">
        <f t="shared" si="408"/>
        <v>0</v>
      </c>
      <c r="AA1178" s="421">
        <f t="shared" si="408"/>
        <v>0</v>
      </c>
      <c r="AB1178" s="421">
        <f t="shared" si="408"/>
        <v>0</v>
      </c>
      <c r="AC1178" s="408">
        <f t="shared" si="409"/>
        <v>0</v>
      </c>
      <c r="AD1178" s="1766"/>
      <c r="AE1178" s="1063"/>
      <c r="AF1178" s="832"/>
    </row>
    <row r="1179" spans="1:32" outlineLevel="1" x14ac:dyDescent="0.2">
      <c r="A1179" s="11">
        <v>186</v>
      </c>
      <c r="B1179" s="300"/>
      <c r="C1179" s="295"/>
      <c r="D1179" s="295"/>
      <c r="E1179" s="295"/>
      <c r="F1179" s="859" t="s">
        <v>25</v>
      </c>
      <c r="G1179" s="860"/>
      <c r="H1179" s="860"/>
      <c r="I1179" s="860"/>
      <c r="J1179" s="860"/>
      <c r="K1179" s="860"/>
      <c r="L1179" s="861"/>
      <c r="M1179" s="408">
        <f t="shared" si="408"/>
        <v>0</v>
      </c>
      <c r="N1179" s="419">
        <f t="shared" si="408"/>
        <v>0</v>
      </c>
      <c r="O1179" s="422">
        <f t="shared" si="408"/>
        <v>0</v>
      </c>
      <c r="P1179" s="422">
        <f t="shared" si="408"/>
        <v>0</v>
      </c>
      <c r="Q1179" s="423">
        <f t="shared" si="408"/>
        <v>0</v>
      </c>
      <c r="R1179" s="419">
        <f t="shared" si="408"/>
        <v>0</v>
      </c>
      <c r="S1179" s="421">
        <f t="shared" si="408"/>
        <v>0</v>
      </c>
      <c r="T1179" s="421">
        <f t="shared" si="408"/>
        <v>0</v>
      </c>
      <c r="U1179" s="421">
        <f t="shared" si="408"/>
        <v>0</v>
      </c>
      <c r="V1179" s="421">
        <f t="shared" si="408"/>
        <v>0</v>
      </c>
      <c r="W1179" s="421">
        <f t="shared" si="408"/>
        <v>0</v>
      </c>
      <c r="X1179" s="422">
        <f t="shared" si="408"/>
        <v>0</v>
      </c>
      <c r="Y1179" s="421">
        <f t="shared" si="408"/>
        <v>0</v>
      </c>
      <c r="Z1179" s="421">
        <f t="shared" si="408"/>
        <v>0</v>
      </c>
      <c r="AA1179" s="421">
        <f t="shared" si="408"/>
        <v>0</v>
      </c>
      <c r="AB1179" s="421">
        <f t="shared" si="408"/>
        <v>0</v>
      </c>
      <c r="AC1179" s="408">
        <f t="shared" si="409"/>
        <v>0</v>
      </c>
      <c r="AD1179" s="1767"/>
      <c r="AE1179" s="834"/>
      <c r="AF1179" s="835"/>
    </row>
    <row r="1180" spans="1:32" outlineLevel="1" x14ac:dyDescent="0.2">
      <c r="A1180" s="11">
        <v>187</v>
      </c>
      <c r="B1180" s="300"/>
      <c r="C1180" s="295"/>
      <c r="D1180" s="844" t="s">
        <v>467</v>
      </c>
      <c r="E1180" s="845"/>
      <c r="F1180" s="845"/>
      <c r="G1180" s="845"/>
      <c r="H1180" s="845"/>
      <c r="I1180" s="845"/>
      <c r="J1180" s="845"/>
      <c r="K1180" s="845"/>
      <c r="L1180" s="846"/>
      <c r="M1180" s="407">
        <f>SUBTOTAL(9,M1181:M1182)</f>
        <v>0</v>
      </c>
      <c r="N1180" s="410">
        <f t="shared" ref="N1180:AC1180" si="410">SUBTOTAL(9,N1181:N1182)</f>
        <v>0</v>
      </c>
      <c r="O1180" s="414">
        <f t="shared" si="410"/>
        <v>0</v>
      </c>
      <c r="P1180" s="413">
        <f t="shared" si="410"/>
        <v>0</v>
      </c>
      <c r="Q1180" s="415">
        <f t="shared" si="410"/>
        <v>0</v>
      </c>
      <c r="R1180" s="410">
        <f t="shared" si="410"/>
        <v>0</v>
      </c>
      <c r="S1180" s="414">
        <f t="shared" si="410"/>
        <v>0</v>
      </c>
      <c r="T1180" s="413">
        <f t="shared" si="410"/>
        <v>0</v>
      </c>
      <c r="U1180" s="413">
        <f t="shared" si="410"/>
        <v>0</v>
      </c>
      <c r="V1180" s="413">
        <f t="shared" si="410"/>
        <v>0</v>
      </c>
      <c r="W1180" s="413">
        <f t="shared" si="410"/>
        <v>0</v>
      </c>
      <c r="X1180" s="413">
        <f t="shared" si="410"/>
        <v>0</v>
      </c>
      <c r="Y1180" s="413">
        <f t="shared" si="410"/>
        <v>0</v>
      </c>
      <c r="Z1180" s="413">
        <f t="shared" si="410"/>
        <v>0</v>
      </c>
      <c r="AA1180" s="413">
        <f t="shared" si="410"/>
        <v>0</v>
      </c>
      <c r="AB1180" s="411">
        <f t="shared" si="410"/>
        <v>0</v>
      </c>
      <c r="AC1180" s="415">
        <f t="shared" si="410"/>
        <v>0</v>
      </c>
      <c r="AD1180" s="1592"/>
      <c r="AE1180" s="1611"/>
      <c r="AF1180" s="1612"/>
    </row>
    <row r="1181" spans="1:32" outlineLevel="1" x14ac:dyDescent="0.2">
      <c r="A1181" s="11">
        <v>188</v>
      </c>
      <c r="B1181" s="300"/>
      <c r="C1181" s="295"/>
      <c r="D1181" s="295"/>
      <c r="E1181" s="295"/>
      <c r="F1181" s="856" t="s">
        <v>466</v>
      </c>
      <c r="G1181" s="857"/>
      <c r="H1181" s="857"/>
      <c r="I1181" s="857"/>
      <c r="J1181" s="857"/>
      <c r="K1181" s="857"/>
      <c r="L1181" s="858"/>
      <c r="M1181" s="408">
        <f t="shared" ref="M1181:AB1182" si="411">M405</f>
        <v>0</v>
      </c>
      <c r="N1181" s="419">
        <f t="shared" si="411"/>
        <v>0</v>
      </c>
      <c r="O1181" s="422">
        <f t="shared" si="411"/>
        <v>0</v>
      </c>
      <c r="P1181" s="422">
        <f t="shared" si="411"/>
        <v>0</v>
      </c>
      <c r="Q1181" s="423">
        <f t="shared" si="411"/>
        <v>0</v>
      </c>
      <c r="R1181" s="419">
        <f t="shared" si="411"/>
        <v>0</v>
      </c>
      <c r="S1181" s="421">
        <f t="shared" si="411"/>
        <v>0</v>
      </c>
      <c r="T1181" s="421">
        <f t="shared" si="411"/>
        <v>0</v>
      </c>
      <c r="U1181" s="421">
        <f t="shared" si="411"/>
        <v>0</v>
      </c>
      <c r="V1181" s="421">
        <f t="shared" si="411"/>
        <v>0</v>
      </c>
      <c r="W1181" s="421">
        <f t="shared" si="411"/>
        <v>0</v>
      </c>
      <c r="X1181" s="422">
        <f t="shared" si="411"/>
        <v>0</v>
      </c>
      <c r="Y1181" s="421">
        <f t="shared" si="411"/>
        <v>0</v>
      </c>
      <c r="Z1181" s="421">
        <f t="shared" si="411"/>
        <v>0</v>
      </c>
      <c r="AA1181" s="421">
        <f t="shared" si="411"/>
        <v>0</v>
      </c>
      <c r="AB1181" s="421">
        <f t="shared" si="411"/>
        <v>0</v>
      </c>
      <c r="AC1181" s="408">
        <f t="shared" ref="AC1181:AC1182" si="412">M1181-SUM(N1181:AB1181)</f>
        <v>0</v>
      </c>
      <c r="AD1181" s="1689"/>
      <c r="AE1181" s="828"/>
      <c r="AF1181" s="829"/>
    </row>
    <row r="1182" spans="1:32" outlineLevel="1" x14ac:dyDescent="0.2">
      <c r="A1182" s="11">
        <v>189</v>
      </c>
      <c r="B1182" s="300"/>
      <c r="C1182" s="295"/>
      <c r="D1182" s="295"/>
      <c r="E1182" s="295"/>
      <c r="F1182" s="859" t="s">
        <v>576</v>
      </c>
      <c r="G1182" s="860"/>
      <c r="H1182" s="860"/>
      <c r="I1182" s="860"/>
      <c r="J1182" s="860"/>
      <c r="K1182" s="860"/>
      <c r="L1182" s="861"/>
      <c r="M1182" s="408">
        <f t="shared" si="411"/>
        <v>0</v>
      </c>
      <c r="N1182" s="419">
        <f t="shared" si="411"/>
        <v>0</v>
      </c>
      <c r="O1182" s="422">
        <f t="shared" si="411"/>
        <v>0</v>
      </c>
      <c r="P1182" s="422">
        <f t="shared" si="411"/>
        <v>0</v>
      </c>
      <c r="Q1182" s="423">
        <f t="shared" si="411"/>
        <v>0</v>
      </c>
      <c r="R1182" s="419">
        <f t="shared" si="411"/>
        <v>0</v>
      </c>
      <c r="S1182" s="421">
        <f t="shared" si="411"/>
        <v>0</v>
      </c>
      <c r="T1182" s="421">
        <f t="shared" si="411"/>
        <v>0</v>
      </c>
      <c r="U1182" s="421">
        <f t="shared" si="411"/>
        <v>0</v>
      </c>
      <c r="V1182" s="421">
        <f t="shared" si="411"/>
        <v>0</v>
      </c>
      <c r="W1182" s="421">
        <f t="shared" si="411"/>
        <v>0</v>
      </c>
      <c r="X1182" s="422">
        <f t="shared" si="411"/>
        <v>0</v>
      </c>
      <c r="Y1182" s="421">
        <f t="shared" si="411"/>
        <v>0</v>
      </c>
      <c r="Z1182" s="421">
        <f t="shared" si="411"/>
        <v>0</v>
      </c>
      <c r="AA1182" s="421">
        <f t="shared" si="411"/>
        <v>0</v>
      </c>
      <c r="AB1182" s="421">
        <f t="shared" si="411"/>
        <v>0</v>
      </c>
      <c r="AC1182" s="408">
        <f t="shared" si="412"/>
        <v>0</v>
      </c>
      <c r="AD1182" s="1767"/>
      <c r="AE1182" s="834"/>
      <c r="AF1182" s="835"/>
    </row>
    <row r="1183" spans="1:32" ht="15" customHeight="1" outlineLevel="1" x14ac:dyDescent="0.2">
      <c r="A1183" s="11">
        <v>326</v>
      </c>
      <c r="B1183" s="300"/>
      <c r="C1183" s="1025" t="s">
        <v>139</v>
      </c>
      <c r="D1183" s="1026"/>
      <c r="E1183" s="1026"/>
      <c r="F1183" s="1026"/>
      <c r="G1183" s="1026"/>
      <c r="H1183" s="1026"/>
      <c r="I1183" s="1026"/>
      <c r="J1183" s="1026"/>
      <c r="K1183" s="1026"/>
      <c r="L1183" s="1026"/>
      <c r="M1183" s="1026"/>
      <c r="N1183" s="1026"/>
      <c r="O1183" s="1026"/>
      <c r="P1183" s="1026"/>
      <c r="Q1183" s="1026"/>
      <c r="R1183" s="1026"/>
      <c r="S1183" s="1026"/>
      <c r="T1183" s="1026"/>
      <c r="U1183" s="1026"/>
      <c r="V1183" s="1026"/>
      <c r="W1183" s="1026"/>
      <c r="X1183" s="1026"/>
      <c r="Y1183" s="1026"/>
      <c r="Z1183" s="1026"/>
      <c r="AA1183" s="1026"/>
      <c r="AB1183" s="1026"/>
      <c r="AC1183" s="1026"/>
      <c r="AD1183" s="1026"/>
      <c r="AE1183" s="1026"/>
      <c r="AF1183" s="1027"/>
    </row>
    <row r="1184" spans="1:32" outlineLevel="1" x14ac:dyDescent="0.2">
      <c r="A1184" s="11">
        <v>232</v>
      </c>
      <c r="B1184" s="300"/>
      <c r="C1184" s="295"/>
      <c r="D1184" s="844" t="s">
        <v>64</v>
      </c>
      <c r="E1184" s="845"/>
      <c r="F1184" s="845"/>
      <c r="G1184" s="845"/>
      <c r="H1184" s="845"/>
      <c r="I1184" s="845"/>
      <c r="J1184" s="845"/>
      <c r="K1184" s="845"/>
      <c r="L1184" s="845"/>
      <c r="M1184" s="845"/>
      <c r="N1184" s="845"/>
      <c r="O1184" s="845"/>
      <c r="P1184" s="845"/>
      <c r="Q1184" s="845"/>
      <c r="R1184" s="845"/>
      <c r="S1184" s="845"/>
      <c r="T1184" s="845"/>
      <c r="U1184" s="845"/>
      <c r="V1184" s="845"/>
      <c r="W1184" s="845"/>
      <c r="X1184" s="845"/>
      <c r="Y1184" s="845"/>
      <c r="Z1184" s="845"/>
      <c r="AA1184" s="845"/>
      <c r="AB1184" s="845"/>
      <c r="AC1184" s="845"/>
      <c r="AD1184" s="845"/>
      <c r="AE1184" s="845"/>
      <c r="AF1184" s="846"/>
    </row>
    <row r="1185" spans="1:32" outlineLevel="1" x14ac:dyDescent="0.2">
      <c r="A1185" s="11">
        <v>233</v>
      </c>
      <c r="B1185" s="300"/>
      <c r="C1185" s="295"/>
      <c r="D1185" s="295"/>
      <c r="E1185" s="918" t="s">
        <v>66</v>
      </c>
      <c r="F1185" s="919"/>
      <c r="G1185" s="919"/>
      <c r="H1185" s="919"/>
      <c r="I1185" s="919"/>
      <c r="J1185" s="919"/>
      <c r="K1185" s="919"/>
      <c r="L1185" s="920"/>
      <c r="M1185" s="407">
        <f>SUBTOTAL(9,M1186:M1189)</f>
        <v>0</v>
      </c>
      <c r="N1185" s="410">
        <f t="shared" ref="N1185" si="413">SUBTOTAL(9,N1186:N1189)</f>
        <v>0</v>
      </c>
      <c r="O1185" s="1190"/>
      <c r="P1185" s="1381"/>
      <c r="Q1185" s="1381"/>
      <c r="R1185" s="1381"/>
      <c r="S1185" s="1381"/>
      <c r="T1185" s="1381"/>
      <c r="U1185" s="1381"/>
      <c r="V1185" s="1381"/>
      <c r="W1185" s="1381"/>
      <c r="X1185" s="1381"/>
      <c r="Y1185" s="1381"/>
      <c r="Z1185" s="1381"/>
      <c r="AA1185" s="1381"/>
      <c r="AB1185" s="1381"/>
      <c r="AC1185" s="407">
        <f t="shared" ref="AC1185" si="414">SUBTOTAL(9,AC1186:AC1189)</f>
        <v>0</v>
      </c>
      <c r="AD1185" s="1689"/>
      <c r="AE1185" s="828"/>
      <c r="AF1185" s="829"/>
    </row>
    <row r="1186" spans="1:32" outlineLevel="1" x14ac:dyDescent="0.2">
      <c r="A1186" s="11">
        <v>234</v>
      </c>
      <c r="B1186" s="300"/>
      <c r="C1186" s="295"/>
      <c r="D1186" s="295"/>
      <c r="E1186" s="322"/>
      <c r="F1186" s="856" t="s">
        <v>65</v>
      </c>
      <c r="G1186" s="857"/>
      <c r="H1186" s="857"/>
      <c r="I1186" s="857"/>
      <c r="J1186" s="857"/>
      <c r="K1186" s="857"/>
      <c r="L1186" s="858"/>
      <c r="M1186" s="408">
        <f t="shared" ref="M1186:M1199" si="415">M410</f>
        <v>0</v>
      </c>
      <c r="N1186" s="419">
        <f>M1186</f>
        <v>0</v>
      </c>
      <c r="O1186" s="1382"/>
      <c r="P1186" s="1691"/>
      <c r="Q1186" s="1691"/>
      <c r="R1186" s="1691"/>
      <c r="S1186" s="1691"/>
      <c r="T1186" s="1691"/>
      <c r="U1186" s="1691"/>
      <c r="V1186" s="1691"/>
      <c r="W1186" s="1691"/>
      <c r="X1186" s="1691"/>
      <c r="Y1186" s="1691"/>
      <c r="Z1186" s="1691"/>
      <c r="AA1186" s="1691"/>
      <c r="AB1186" s="1381"/>
      <c r="AC1186" s="408">
        <f t="shared" ref="AC1186:AC1199" si="416">M1186-SUM(N1186:AB1186)</f>
        <v>0</v>
      </c>
      <c r="AD1186" s="1766"/>
      <c r="AE1186" s="1063"/>
      <c r="AF1186" s="832"/>
    </row>
    <row r="1187" spans="1:32" outlineLevel="1" x14ac:dyDescent="0.2">
      <c r="A1187" s="11">
        <v>235</v>
      </c>
      <c r="B1187" s="300"/>
      <c r="C1187" s="295"/>
      <c r="D1187" s="295"/>
      <c r="E1187" s="322"/>
      <c r="F1187" s="915" t="s">
        <v>68</v>
      </c>
      <c r="G1187" s="916"/>
      <c r="H1187" s="916"/>
      <c r="I1187" s="916"/>
      <c r="J1187" s="916"/>
      <c r="K1187" s="916"/>
      <c r="L1187" s="917"/>
      <c r="M1187" s="408">
        <f t="shared" si="415"/>
        <v>0</v>
      </c>
      <c r="N1187" s="419">
        <f t="shared" ref="N1187:N1189" si="417">M1187</f>
        <v>0</v>
      </c>
      <c r="O1187" s="1382"/>
      <c r="P1187" s="1691"/>
      <c r="Q1187" s="1691"/>
      <c r="R1187" s="1691"/>
      <c r="S1187" s="1691"/>
      <c r="T1187" s="1691"/>
      <c r="U1187" s="1691"/>
      <c r="V1187" s="1691"/>
      <c r="W1187" s="1691"/>
      <c r="X1187" s="1691"/>
      <c r="Y1187" s="1691"/>
      <c r="Z1187" s="1691"/>
      <c r="AA1187" s="1691"/>
      <c r="AB1187" s="1381"/>
      <c r="AC1187" s="408">
        <f t="shared" si="416"/>
        <v>0</v>
      </c>
      <c r="AD1187" s="1766"/>
      <c r="AE1187" s="1063"/>
      <c r="AF1187" s="832"/>
    </row>
    <row r="1188" spans="1:32" outlineLevel="1" x14ac:dyDescent="0.2">
      <c r="A1188" s="11">
        <v>236</v>
      </c>
      <c r="B1188" s="300"/>
      <c r="C1188" s="295"/>
      <c r="D1188" s="263"/>
      <c r="E1188" s="264"/>
      <c r="F1188" s="915" t="s">
        <v>537</v>
      </c>
      <c r="G1188" s="916"/>
      <c r="H1188" s="916"/>
      <c r="I1188" s="916"/>
      <c r="J1188" s="916"/>
      <c r="K1188" s="916"/>
      <c r="L1188" s="917"/>
      <c r="M1188" s="408">
        <f t="shared" si="415"/>
        <v>0</v>
      </c>
      <c r="N1188" s="419">
        <f t="shared" si="417"/>
        <v>0</v>
      </c>
      <c r="O1188" s="1382"/>
      <c r="P1188" s="1691"/>
      <c r="Q1188" s="1691"/>
      <c r="R1188" s="1691"/>
      <c r="S1188" s="1691"/>
      <c r="T1188" s="1691"/>
      <c r="U1188" s="1691"/>
      <c r="V1188" s="1691"/>
      <c r="W1188" s="1691"/>
      <c r="X1188" s="1691"/>
      <c r="Y1188" s="1691"/>
      <c r="Z1188" s="1691"/>
      <c r="AA1188" s="1691"/>
      <c r="AB1188" s="1381"/>
      <c r="AC1188" s="408">
        <f t="shared" si="416"/>
        <v>0</v>
      </c>
      <c r="AD1188" s="1766"/>
      <c r="AE1188" s="1063"/>
      <c r="AF1188" s="832"/>
    </row>
    <row r="1189" spans="1:32" ht="27.75" customHeight="1" outlineLevel="1" x14ac:dyDescent="0.2">
      <c r="A1189" s="11">
        <v>237</v>
      </c>
      <c r="B1189" s="300"/>
      <c r="C1189" s="295"/>
      <c r="D1189" s="295"/>
      <c r="E1189" s="296"/>
      <c r="F1189" s="859" t="s">
        <v>532</v>
      </c>
      <c r="G1189" s="860"/>
      <c r="H1189" s="860"/>
      <c r="I1189" s="860"/>
      <c r="J1189" s="860"/>
      <c r="K1189" s="860"/>
      <c r="L1189" s="861"/>
      <c r="M1189" s="408">
        <f t="shared" si="415"/>
        <v>0</v>
      </c>
      <c r="N1189" s="419">
        <f t="shared" si="417"/>
        <v>0</v>
      </c>
      <c r="O1189" s="1382"/>
      <c r="P1189" s="1691"/>
      <c r="Q1189" s="1691"/>
      <c r="R1189" s="1691"/>
      <c r="S1189" s="1691"/>
      <c r="T1189" s="1691"/>
      <c r="U1189" s="1691"/>
      <c r="V1189" s="1691"/>
      <c r="W1189" s="1691"/>
      <c r="X1189" s="1691"/>
      <c r="Y1189" s="1691"/>
      <c r="Z1189" s="1691"/>
      <c r="AA1189" s="1691"/>
      <c r="AB1189" s="1381"/>
      <c r="AC1189" s="408">
        <f t="shared" si="416"/>
        <v>0</v>
      </c>
      <c r="AD1189" s="1766"/>
      <c r="AE1189" s="1063"/>
      <c r="AF1189" s="832"/>
    </row>
    <row r="1190" spans="1:32" ht="15.75" outlineLevel="1" x14ac:dyDescent="0.2">
      <c r="A1190" s="11">
        <v>238</v>
      </c>
      <c r="B1190" s="300"/>
      <c r="C1190" s="295"/>
      <c r="D1190" s="297"/>
      <c r="E1190" s="853" t="s">
        <v>67</v>
      </c>
      <c r="F1190" s="854"/>
      <c r="G1190" s="854"/>
      <c r="H1190" s="854"/>
      <c r="I1190" s="854"/>
      <c r="J1190" s="854"/>
      <c r="K1190" s="854"/>
      <c r="L1190" s="855"/>
      <c r="M1190" s="407">
        <f>SUBTOTAL(9,M1191:M1194)</f>
        <v>0</v>
      </c>
      <c r="N1190" s="410">
        <f t="shared" ref="N1190" si="418">SUBTOTAL(9,N1191:N1194)</f>
        <v>0</v>
      </c>
      <c r="O1190" s="1382"/>
      <c r="P1190" s="1691"/>
      <c r="Q1190" s="1691"/>
      <c r="R1190" s="1691"/>
      <c r="S1190" s="1691"/>
      <c r="T1190" s="1691"/>
      <c r="U1190" s="1691"/>
      <c r="V1190" s="1691"/>
      <c r="W1190" s="1691"/>
      <c r="X1190" s="1691"/>
      <c r="Y1190" s="1691"/>
      <c r="Z1190" s="1691"/>
      <c r="AA1190" s="1691"/>
      <c r="AB1190" s="1381"/>
      <c r="AC1190" s="407">
        <f t="shared" ref="AC1190" si="419">SUBTOTAL(9,AC1191:AC1194)</f>
        <v>0</v>
      </c>
      <c r="AD1190" s="1766"/>
      <c r="AE1190" s="1063"/>
      <c r="AF1190" s="832"/>
    </row>
    <row r="1191" spans="1:32" outlineLevel="1" x14ac:dyDescent="0.2">
      <c r="A1191" s="11">
        <v>239</v>
      </c>
      <c r="B1191" s="300"/>
      <c r="C1191" s="295"/>
      <c r="D1191" s="319"/>
      <c r="E1191" s="319"/>
      <c r="F1191" s="856" t="s">
        <v>65</v>
      </c>
      <c r="G1191" s="857"/>
      <c r="H1191" s="857"/>
      <c r="I1191" s="857"/>
      <c r="J1191" s="857"/>
      <c r="K1191" s="857"/>
      <c r="L1191" s="858"/>
      <c r="M1191" s="408">
        <f t="shared" si="415"/>
        <v>0</v>
      </c>
      <c r="N1191" s="419">
        <f>M1191</f>
        <v>0</v>
      </c>
      <c r="O1191" s="1382"/>
      <c r="P1191" s="1691"/>
      <c r="Q1191" s="1691"/>
      <c r="R1191" s="1691"/>
      <c r="S1191" s="1691"/>
      <c r="T1191" s="1691"/>
      <c r="U1191" s="1691"/>
      <c r="V1191" s="1691"/>
      <c r="W1191" s="1691"/>
      <c r="X1191" s="1691"/>
      <c r="Y1191" s="1691"/>
      <c r="Z1191" s="1691"/>
      <c r="AA1191" s="1691"/>
      <c r="AB1191" s="1381"/>
      <c r="AC1191" s="408">
        <f t="shared" si="416"/>
        <v>0</v>
      </c>
      <c r="AD1191" s="1766"/>
      <c r="AE1191" s="1063"/>
      <c r="AF1191" s="832"/>
    </row>
    <row r="1192" spans="1:32" outlineLevel="1" x14ac:dyDescent="0.2">
      <c r="A1192" s="11">
        <v>240</v>
      </c>
      <c r="B1192" s="300"/>
      <c r="C1192" s="295"/>
      <c r="D1192" s="319"/>
      <c r="E1192" s="319"/>
      <c r="F1192" s="915" t="s">
        <v>68</v>
      </c>
      <c r="G1192" s="916"/>
      <c r="H1192" s="916"/>
      <c r="I1192" s="916"/>
      <c r="J1192" s="916"/>
      <c r="K1192" s="916"/>
      <c r="L1192" s="917"/>
      <c r="M1192" s="408">
        <f t="shared" si="415"/>
        <v>0</v>
      </c>
      <c r="N1192" s="419">
        <f t="shared" ref="N1192:N1194" si="420">M1192</f>
        <v>0</v>
      </c>
      <c r="O1192" s="1382"/>
      <c r="P1192" s="1691"/>
      <c r="Q1192" s="1691"/>
      <c r="R1192" s="1691"/>
      <c r="S1192" s="1691"/>
      <c r="T1192" s="1691"/>
      <c r="U1192" s="1691"/>
      <c r="V1192" s="1691"/>
      <c r="W1192" s="1691"/>
      <c r="X1192" s="1691"/>
      <c r="Y1192" s="1691"/>
      <c r="Z1192" s="1691"/>
      <c r="AA1192" s="1691"/>
      <c r="AB1192" s="1381"/>
      <c r="AC1192" s="408">
        <f t="shared" si="416"/>
        <v>0</v>
      </c>
      <c r="AD1192" s="1766"/>
      <c r="AE1192" s="1063"/>
      <c r="AF1192" s="832"/>
    </row>
    <row r="1193" spans="1:32" outlineLevel="1" x14ac:dyDescent="0.2">
      <c r="A1193" s="11">
        <v>241</v>
      </c>
      <c r="B1193" s="300"/>
      <c r="C1193" s="295"/>
      <c r="D1193" s="265"/>
      <c r="E1193" s="265"/>
      <c r="F1193" s="915" t="s">
        <v>537</v>
      </c>
      <c r="G1193" s="916"/>
      <c r="H1193" s="916"/>
      <c r="I1193" s="916"/>
      <c r="J1193" s="916"/>
      <c r="K1193" s="916"/>
      <c r="L1193" s="917"/>
      <c r="M1193" s="408">
        <f t="shared" si="415"/>
        <v>0</v>
      </c>
      <c r="N1193" s="419">
        <f t="shared" si="420"/>
        <v>0</v>
      </c>
      <c r="O1193" s="1382"/>
      <c r="P1193" s="1691"/>
      <c r="Q1193" s="1691"/>
      <c r="R1193" s="1691"/>
      <c r="S1193" s="1691"/>
      <c r="T1193" s="1691"/>
      <c r="U1193" s="1691"/>
      <c r="V1193" s="1691"/>
      <c r="W1193" s="1691"/>
      <c r="X1193" s="1691"/>
      <c r="Y1193" s="1691"/>
      <c r="Z1193" s="1691"/>
      <c r="AA1193" s="1691"/>
      <c r="AB1193" s="1381"/>
      <c r="AC1193" s="408">
        <f t="shared" si="416"/>
        <v>0</v>
      </c>
      <c r="AD1193" s="1766"/>
      <c r="AE1193" s="1063"/>
      <c r="AF1193" s="832"/>
    </row>
    <row r="1194" spans="1:32" ht="27.75" customHeight="1" outlineLevel="1" x14ac:dyDescent="0.2">
      <c r="A1194" s="11">
        <v>242</v>
      </c>
      <c r="B1194" s="300"/>
      <c r="C1194" s="295"/>
      <c r="D1194" s="263"/>
      <c r="E1194" s="263"/>
      <c r="F1194" s="859" t="s">
        <v>532</v>
      </c>
      <c r="G1194" s="860"/>
      <c r="H1194" s="860"/>
      <c r="I1194" s="860"/>
      <c r="J1194" s="860"/>
      <c r="K1194" s="860"/>
      <c r="L1194" s="861"/>
      <c r="M1194" s="408">
        <f t="shared" si="415"/>
        <v>0</v>
      </c>
      <c r="N1194" s="419">
        <f t="shared" si="420"/>
        <v>0</v>
      </c>
      <c r="O1194" s="1382"/>
      <c r="P1194" s="1691"/>
      <c r="Q1194" s="1691"/>
      <c r="R1194" s="1691"/>
      <c r="S1194" s="1691"/>
      <c r="T1194" s="1691"/>
      <c r="U1194" s="1691"/>
      <c r="V1194" s="1691"/>
      <c r="W1194" s="1691"/>
      <c r="X1194" s="1691"/>
      <c r="Y1194" s="1691"/>
      <c r="Z1194" s="1691"/>
      <c r="AA1194" s="1691"/>
      <c r="AB1194" s="1381"/>
      <c r="AC1194" s="408">
        <f t="shared" si="416"/>
        <v>0</v>
      </c>
      <c r="AD1194" s="1766"/>
      <c r="AE1194" s="1063"/>
      <c r="AF1194" s="832"/>
    </row>
    <row r="1195" spans="1:32" ht="15.75" customHeight="1" outlineLevel="1" x14ac:dyDescent="0.2">
      <c r="A1195" s="11">
        <v>243</v>
      </c>
      <c r="B1195" s="300"/>
      <c r="C1195" s="295"/>
      <c r="D1195" s="265"/>
      <c r="E1195" s="853" t="s">
        <v>556</v>
      </c>
      <c r="F1195" s="854"/>
      <c r="G1195" s="854"/>
      <c r="H1195" s="854"/>
      <c r="I1195" s="854"/>
      <c r="J1195" s="854"/>
      <c r="K1195" s="854"/>
      <c r="L1195" s="855"/>
      <c r="M1195" s="407">
        <f>SUBTOTAL(9,M1196:M1199)</f>
        <v>0</v>
      </c>
      <c r="N1195" s="410">
        <f t="shared" ref="N1195" si="421">SUBTOTAL(9,N1196:N1199)</f>
        <v>0</v>
      </c>
      <c r="O1195" s="1382"/>
      <c r="P1195" s="1691"/>
      <c r="Q1195" s="1691"/>
      <c r="R1195" s="1691"/>
      <c r="S1195" s="1691"/>
      <c r="T1195" s="1691"/>
      <c r="U1195" s="1691"/>
      <c r="V1195" s="1691"/>
      <c r="W1195" s="1691"/>
      <c r="X1195" s="1691"/>
      <c r="Y1195" s="1691"/>
      <c r="Z1195" s="1691"/>
      <c r="AA1195" s="1691"/>
      <c r="AB1195" s="1381"/>
      <c r="AC1195" s="407">
        <f t="shared" ref="AC1195" si="422">SUBTOTAL(9,AC1196:AC1199)</f>
        <v>0</v>
      </c>
      <c r="AD1195" s="1766"/>
      <c r="AE1195" s="1063"/>
      <c r="AF1195" s="832"/>
    </row>
    <row r="1196" spans="1:32" outlineLevel="1" x14ac:dyDescent="0.2">
      <c r="A1196" s="11">
        <v>244</v>
      </c>
      <c r="B1196" s="300"/>
      <c r="C1196" s="295"/>
      <c r="D1196" s="319"/>
      <c r="E1196" s="319"/>
      <c r="F1196" s="856" t="s">
        <v>65</v>
      </c>
      <c r="G1196" s="857"/>
      <c r="H1196" s="857"/>
      <c r="I1196" s="857"/>
      <c r="J1196" s="857"/>
      <c r="K1196" s="857"/>
      <c r="L1196" s="858"/>
      <c r="M1196" s="408">
        <f t="shared" si="415"/>
        <v>0</v>
      </c>
      <c r="N1196" s="419">
        <f>M1196</f>
        <v>0</v>
      </c>
      <c r="O1196" s="1382"/>
      <c r="P1196" s="1691"/>
      <c r="Q1196" s="1691"/>
      <c r="R1196" s="1691"/>
      <c r="S1196" s="1691"/>
      <c r="T1196" s="1691"/>
      <c r="U1196" s="1691"/>
      <c r="V1196" s="1691"/>
      <c r="W1196" s="1691"/>
      <c r="X1196" s="1691"/>
      <c r="Y1196" s="1691"/>
      <c r="Z1196" s="1691"/>
      <c r="AA1196" s="1691"/>
      <c r="AB1196" s="1381"/>
      <c r="AC1196" s="408">
        <f t="shared" si="416"/>
        <v>0</v>
      </c>
      <c r="AD1196" s="1766"/>
      <c r="AE1196" s="1063"/>
      <c r="AF1196" s="832"/>
    </row>
    <row r="1197" spans="1:32" outlineLevel="1" x14ac:dyDescent="0.2">
      <c r="A1197" s="11">
        <v>245</v>
      </c>
      <c r="B1197" s="300"/>
      <c r="C1197" s="295"/>
      <c r="D1197" s="266"/>
      <c r="E1197" s="266"/>
      <c r="F1197" s="915" t="s">
        <v>68</v>
      </c>
      <c r="G1197" s="916"/>
      <c r="H1197" s="916"/>
      <c r="I1197" s="916"/>
      <c r="J1197" s="916"/>
      <c r="K1197" s="916"/>
      <c r="L1197" s="917"/>
      <c r="M1197" s="408">
        <f t="shared" si="415"/>
        <v>0</v>
      </c>
      <c r="N1197" s="419">
        <f t="shared" ref="N1197:N1199" si="423">M1197</f>
        <v>0</v>
      </c>
      <c r="O1197" s="1382"/>
      <c r="P1197" s="1691"/>
      <c r="Q1197" s="1691"/>
      <c r="R1197" s="1691"/>
      <c r="S1197" s="1691"/>
      <c r="T1197" s="1691"/>
      <c r="U1197" s="1691"/>
      <c r="V1197" s="1691"/>
      <c r="W1197" s="1691"/>
      <c r="X1197" s="1691"/>
      <c r="Y1197" s="1691"/>
      <c r="Z1197" s="1691"/>
      <c r="AA1197" s="1691"/>
      <c r="AB1197" s="1381"/>
      <c r="AC1197" s="408">
        <f t="shared" si="416"/>
        <v>0</v>
      </c>
      <c r="AD1197" s="1766"/>
      <c r="AE1197" s="1063"/>
      <c r="AF1197" s="832"/>
    </row>
    <row r="1198" spans="1:32" outlineLevel="1" x14ac:dyDescent="0.2">
      <c r="A1198" s="11">
        <v>246</v>
      </c>
      <c r="B1198" s="300"/>
      <c r="C1198" s="295"/>
      <c r="D1198" s="266"/>
      <c r="E1198" s="266"/>
      <c r="F1198" s="915" t="s">
        <v>537</v>
      </c>
      <c r="G1198" s="916"/>
      <c r="H1198" s="916"/>
      <c r="I1198" s="916"/>
      <c r="J1198" s="916"/>
      <c r="K1198" s="916"/>
      <c r="L1198" s="917"/>
      <c r="M1198" s="408">
        <f t="shared" si="415"/>
        <v>0</v>
      </c>
      <c r="N1198" s="419">
        <f t="shared" si="423"/>
        <v>0</v>
      </c>
      <c r="O1198" s="1382"/>
      <c r="P1198" s="1691"/>
      <c r="Q1198" s="1691"/>
      <c r="R1198" s="1691"/>
      <c r="S1198" s="1691"/>
      <c r="T1198" s="1691"/>
      <c r="U1198" s="1691"/>
      <c r="V1198" s="1691"/>
      <c r="W1198" s="1691"/>
      <c r="X1198" s="1691"/>
      <c r="Y1198" s="1691"/>
      <c r="Z1198" s="1691"/>
      <c r="AA1198" s="1691"/>
      <c r="AB1198" s="1381"/>
      <c r="AC1198" s="408">
        <f t="shared" si="416"/>
        <v>0</v>
      </c>
      <c r="AD1198" s="1766"/>
      <c r="AE1198" s="1063"/>
      <c r="AF1198" s="832"/>
    </row>
    <row r="1199" spans="1:32" ht="27.75" customHeight="1" outlineLevel="1" x14ac:dyDescent="0.2">
      <c r="A1199" s="11">
        <v>247</v>
      </c>
      <c r="B1199" s="300"/>
      <c r="C1199" s="295"/>
      <c r="D1199" s="298"/>
      <c r="E1199" s="298"/>
      <c r="F1199" s="859" t="s">
        <v>532</v>
      </c>
      <c r="G1199" s="860"/>
      <c r="H1199" s="860"/>
      <c r="I1199" s="860"/>
      <c r="J1199" s="860"/>
      <c r="K1199" s="860"/>
      <c r="L1199" s="861"/>
      <c r="M1199" s="408">
        <f t="shared" si="415"/>
        <v>0</v>
      </c>
      <c r="N1199" s="419">
        <f t="shared" si="423"/>
        <v>0</v>
      </c>
      <c r="O1199" s="1383"/>
      <c r="P1199" s="1384"/>
      <c r="Q1199" s="1384"/>
      <c r="R1199" s="1384"/>
      <c r="S1199" s="1384"/>
      <c r="T1199" s="1384"/>
      <c r="U1199" s="1384"/>
      <c r="V1199" s="1384"/>
      <c r="W1199" s="1384"/>
      <c r="X1199" s="1384"/>
      <c r="Y1199" s="1384"/>
      <c r="Z1199" s="1384"/>
      <c r="AA1199" s="1384"/>
      <c r="AB1199" s="1384"/>
      <c r="AC1199" s="408">
        <f t="shared" si="416"/>
        <v>0</v>
      </c>
      <c r="AD1199" s="1767"/>
      <c r="AE1199" s="834"/>
      <c r="AF1199" s="835"/>
    </row>
    <row r="1200" spans="1:32" ht="15" customHeight="1" outlineLevel="1" x14ac:dyDescent="0.2">
      <c r="A1200" s="11">
        <v>129</v>
      </c>
      <c r="B1200" s="300"/>
      <c r="C1200" s="298"/>
      <c r="D1200" s="844" t="s">
        <v>13</v>
      </c>
      <c r="E1200" s="845"/>
      <c r="F1200" s="845"/>
      <c r="G1200" s="845"/>
      <c r="H1200" s="845"/>
      <c r="I1200" s="845"/>
      <c r="J1200" s="845"/>
      <c r="K1200" s="845"/>
      <c r="L1200" s="845"/>
      <c r="M1200" s="845"/>
      <c r="N1200" s="845"/>
      <c r="O1200" s="845"/>
      <c r="P1200" s="845"/>
      <c r="Q1200" s="845"/>
      <c r="R1200" s="845"/>
      <c r="S1200" s="845"/>
      <c r="T1200" s="845"/>
      <c r="U1200" s="845"/>
      <c r="V1200" s="845"/>
      <c r="W1200" s="845"/>
      <c r="X1200" s="845"/>
      <c r="Y1200" s="845"/>
      <c r="Z1200" s="845"/>
      <c r="AA1200" s="845"/>
      <c r="AB1200" s="845"/>
      <c r="AC1200" s="845"/>
      <c r="AD1200" s="845"/>
      <c r="AE1200" s="845"/>
      <c r="AF1200" s="846"/>
    </row>
    <row r="1201" spans="1:32" ht="15" customHeight="1" outlineLevel="1" x14ac:dyDescent="0.2">
      <c r="A1201" s="11">
        <v>130</v>
      </c>
      <c r="B1201" s="300"/>
      <c r="C1201" s="298"/>
      <c r="D1201" s="298"/>
      <c r="E1201" s="918" t="s">
        <v>14</v>
      </c>
      <c r="F1201" s="919"/>
      <c r="G1201" s="919"/>
      <c r="H1201" s="919"/>
      <c r="I1201" s="919"/>
      <c r="J1201" s="919"/>
      <c r="K1201" s="919"/>
      <c r="L1201" s="920"/>
      <c r="M1201" s="407">
        <f>SUBTOTAL(9,M1202:M1204)</f>
        <v>0</v>
      </c>
      <c r="N1201" s="410">
        <f t="shared" ref="N1201" si="424">SUBTOTAL(9,N1202:N1204)</f>
        <v>0</v>
      </c>
      <c r="O1201" s="1190"/>
      <c r="P1201" s="1381"/>
      <c r="Q1201" s="1381"/>
      <c r="R1201" s="1381"/>
      <c r="S1201" s="1381"/>
      <c r="T1201" s="1381"/>
      <c r="U1201" s="1381"/>
      <c r="V1201" s="1381"/>
      <c r="W1201" s="1381"/>
      <c r="X1201" s="1381"/>
      <c r="Y1201" s="1381"/>
      <c r="Z1201" s="1381"/>
      <c r="AA1201" s="1381"/>
      <c r="AB1201" s="1381"/>
      <c r="AC1201" s="407">
        <f t="shared" ref="AC1201" si="425">SUBTOTAL(9,AC1202:AC1204)</f>
        <v>0</v>
      </c>
      <c r="AD1201" s="1689"/>
      <c r="AE1201" s="828"/>
      <c r="AF1201" s="829"/>
    </row>
    <row r="1202" spans="1:32" ht="15" customHeight="1" outlineLevel="1" x14ac:dyDescent="0.2">
      <c r="A1202" s="11">
        <v>131</v>
      </c>
      <c r="B1202" s="300"/>
      <c r="C1202" s="298"/>
      <c r="D1202" s="298"/>
      <c r="E1202" s="299"/>
      <c r="F1202" s="856" t="s">
        <v>112</v>
      </c>
      <c r="G1202" s="857"/>
      <c r="H1202" s="857"/>
      <c r="I1202" s="857"/>
      <c r="J1202" s="857"/>
      <c r="K1202" s="857"/>
      <c r="L1202" s="858"/>
      <c r="M1202" s="408">
        <f t="shared" ref="M1202:M1204" si="426">M426</f>
        <v>0</v>
      </c>
      <c r="N1202" s="419">
        <f t="shared" ref="N1202:N1212" si="427">M1202</f>
        <v>0</v>
      </c>
      <c r="O1202" s="1382"/>
      <c r="P1202" s="1691"/>
      <c r="Q1202" s="1691"/>
      <c r="R1202" s="1691"/>
      <c r="S1202" s="1691"/>
      <c r="T1202" s="1691"/>
      <c r="U1202" s="1691"/>
      <c r="V1202" s="1691"/>
      <c r="W1202" s="1691"/>
      <c r="X1202" s="1691"/>
      <c r="Y1202" s="1691"/>
      <c r="Z1202" s="1691"/>
      <c r="AA1202" s="1691"/>
      <c r="AB1202" s="1381"/>
      <c r="AC1202" s="408">
        <f t="shared" ref="AC1202:AC1204" si="428">M1202-SUM(N1202:AB1202)</f>
        <v>0</v>
      </c>
      <c r="AD1202" s="1766"/>
      <c r="AE1202" s="1063"/>
      <c r="AF1202" s="832"/>
    </row>
    <row r="1203" spans="1:32" ht="15" customHeight="1" outlineLevel="1" x14ac:dyDescent="0.2">
      <c r="A1203" s="11">
        <v>132</v>
      </c>
      <c r="B1203" s="300"/>
      <c r="C1203" s="298"/>
      <c r="D1203" s="298"/>
      <c r="E1203" s="299"/>
      <c r="F1203" s="915" t="s">
        <v>113</v>
      </c>
      <c r="G1203" s="916"/>
      <c r="H1203" s="916"/>
      <c r="I1203" s="916"/>
      <c r="J1203" s="916"/>
      <c r="K1203" s="916"/>
      <c r="L1203" s="917"/>
      <c r="M1203" s="408">
        <f t="shared" si="426"/>
        <v>0</v>
      </c>
      <c r="N1203" s="419">
        <f t="shared" si="427"/>
        <v>0</v>
      </c>
      <c r="O1203" s="1382"/>
      <c r="P1203" s="1691"/>
      <c r="Q1203" s="1691"/>
      <c r="R1203" s="1691"/>
      <c r="S1203" s="1691"/>
      <c r="T1203" s="1691"/>
      <c r="U1203" s="1691"/>
      <c r="V1203" s="1691"/>
      <c r="W1203" s="1691"/>
      <c r="X1203" s="1691"/>
      <c r="Y1203" s="1691"/>
      <c r="Z1203" s="1691"/>
      <c r="AA1203" s="1691"/>
      <c r="AB1203" s="1381"/>
      <c r="AC1203" s="408">
        <f t="shared" si="428"/>
        <v>0</v>
      </c>
      <c r="AD1203" s="1766"/>
      <c r="AE1203" s="1063"/>
      <c r="AF1203" s="832"/>
    </row>
    <row r="1204" spans="1:32" ht="15" customHeight="1" outlineLevel="1" x14ac:dyDescent="0.2">
      <c r="A1204" s="11">
        <v>133</v>
      </c>
      <c r="B1204" s="300"/>
      <c r="C1204" s="298"/>
      <c r="D1204" s="298"/>
      <c r="E1204" s="299"/>
      <c r="F1204" s="859" t="s">
        <v>557</v>
      </c>
      <c r="G1204" s="860"/>
      <c r="H1204" s="860"/>
      <c r="I1204" s="860"/>
      <c r="J1204" s="860"/>
      <c r="K1204" s="860"/>
      <c r="L1204" s="861"/>
      <c r="M1204" s="408">
        <f t="shared" si="426"/>
        <v>0</v>
      </c>
      <c r="N1204" s="419">
        <f t="shared" si="427"/>
        <v>0</v>
      </c>
      <c r="O1204" s="1382"/>
      <c r="P1204" s="1691"/>
      <c r="Q1204" s="1691"/>
      <c r="R1204" s="1691"/>
      <c r="S1204" s="1691"/>
      <c r="T1204" s="1691"/>
      <c r="U1204" s="1691"/>
      <c r="V1204" s="1691"/>
      <c r="W1204" s="1691"/>
      <c r="X1204" s="1691"/>
      <c r="Y1204" s="1691"/>
      <c r="Z1204" s="1691"/>
      <c r="AA1204" s="1691"/>
      <c r="AB1204" s="1381"/>
      <c r="AC1204" s="408">
        <f t="shared" si="428"/>
        <v>0</v>
      </c>
      <c r="AD1204" s="1766"/>
      <c r="AE1204" s="1063"/>
      <c r="AF1204" s="832"/>
    </row>
    <row r="1205" spans="1:32" ht="15" customHeight="1" outlineLevel="1" x14ac:dyDescent="0.2">
      <c r="A1205" s="11">
        <v>134</v>
      </c>
      <c r="B1205" s="300"/>
      <c r="C1205" s="298"/>
      <c r="D1205" s="298"/>
      <c r="E1205" s="853" t="s">
        <v>15</v>
      </c>
      <c r="F1205" s="854"/>
      <c r="G1205" s="854"/>
      <c r="H1205" s="854"/>
      <c r="I1205" s="854"/>
      <c r="J1205" s="854"/>
      <c r="K1205" s="854"/>
      <c r="L1205" s="855"/>
      <c r="M1205" s="407">
        <f>SUBTOTAL(9,M1206:M1208)</f>
        <v>0</v>
      </c>
      <c r="N1205" s="410">
        <f t="shared" ref="N1205" si="429">SUBTOTAL(9,N1206:N1208)</f>
        <v>0</v>
      </c>
      <c r="O1205" s="1382"/>
      <c r="P1205" s="1691"/>
      <c r="Q1205" s="1691"/>
      <c r="R1205" s="1691"/>
      <c r="S1205" s="1691"/>
      <c r="T1205" s="1691"/>
      <c r="U1205" s="1691"/>
      <c r="V1205" s="1691"/>
      <c r="W1205" s="1691"/>
      <c r="X1205" s="1691"/>
      <c r="Y1205" s="1691"/>
      <c r="Z1205" s="1691"/>
      <c r="AA1205" s="1691"/>
      <c r="AB1205" s="1381"/>
      <c r="AC1205" s="407">
        <f t="shared" ref="AC1205" si="430">SUBTOTAL(9,AC1206:AC1208)</f>
        <v>0</v>
      </c>
      <c r="AD1205" s="1766"/>
      <c r="AE1205" s="1063"/>
      <c r="AF1205" s="832"/>
    </row>
    <row r="1206" spans="1:32" ht="15" customHeight="1" outlineLevel="1" x14ac:dyDescent="0.2">
      <c r="A1206" s="11">
        <v>135</v>
      </c>
      <c r="B1206" s="300"/>
      <c r="C1206" s="298"/>
      <c r="D1206" s="298"/>
      <c r="E1206" s="299"/>
      <c r="F1206" s="856" t="s">
        <v>109</v>
      </c>
      <c r="G1206" s="857"/>
      <c r="H1206" s="857"/>
      <c r="I1206" s="857"/>
      <c r="J1206" s="857"/>
      <c r="K1206" s="857"/>
      <c r="L1206" s="858"/>
      <c r="M1206" s="408">
        <f t="shared" ref="M1206:M1208" si="431">M430</f>
        <v>0</v>
      </c>
      <c r="N1206" s="419">
        <f t="shared" si="427"/>
        <v>0</v>
      </c>
      <c r="O1206" s="1382"/>
      <c r="P1206" s="1691"/>
      <c r="Q1206" s="1691"/>
      <c r="R1206" s="1691"/>
      <c r="S1206" s="1691"/>
      <c r="T1206" s="1691"/>
      <c r="U1206" s="1691"/>
      <c r="V1206" s="1691"/>
      <c r="W1206" s="1691"/>
      <c r="X1206" s="1691"/>
      <c r="Y1206" s="1691"/>
      <c r="Z1206" s="1691"/>
      <c r="AA1206" s="1691"/>
      <c r="AB1206" s="1381"/>
      <c r="AC1206" s="408">
        <f t="shared" ref="AC1206:AC1208" si="432">M1206-SUM(N1206:AB1206)</f>
        <v>0</v>
      </c>
      <c r="AD1206" s="1766"/>
      <c r="AE1206" s="1063"/>
      <c r="AF1206" s="832"/>
    </row>
    <row r="1207" spans="1:32" ht="15" customHeight="1" outlineLevel="1" x14ac:dyDescent="0.2">
      <c r="A1207" s="11">
        <v>136</v>
      </c>
      <c r="B1207" s="300"/>
      <c r="C1207" s="298"/>
      <c r="D1207" s="298"/>
      <c r="E1207" s="299"/>
      <c r="F1207" s="915" t="s">
        <v>110</v>
      </c>
      <c r="G1207" s="916"/>
      <c r="H1207" s="916"/>
      <c r="I1207" s="916"/>
      <c r="J1207" s="916"/>
      <c r="K1207" s="916"/>
      <c r="L1207" s="917"/>
      <c r="M1207" s="408">
        <f t="shared" si="431"/>
        <v>0</v>
      </c>
      <c r="N1207" s="419">
        <f t="shared" si="427"/>
        <v>0</v>
      </c>
      <c r="O1207" s="1382"/>
      <c r="P1207" s="1691"/>
      <c r="Q1207" s="1691"/>
      <c r="R1207" s="1691"/>
      <c r="S1207" s="1691"/>
      <c r="T1207" s="1691"/>
      <c r="U1207" s="1691"/>
      <c r="V1207" s="1691"/>
      <c r="W1207" s="1691"/>
      <c r="X1207" s="1691"/>
      <c r="Y1207" s="1691"/>
      <c r="Z1207" s="1691"/>
      <c r="AA1207" s="1691"/>
      <c r="AB1207" s="1381"/>
      <c r="AC1207" s="408">
        <f t="shared" si="432"/>
        <v>0</v>
      </c>
      <c r="AD1207" s="1766"/>
      <c r="AE1207" s="1063"/>
      <c r="AF1207" s="832"/>
    </row>
    <row r="1208" spans="1:32" ht="15" customHeight="1" outlineLevel="1" x14ac:dyDescent="0.2">
      <c r="A1208" s="11">
        <v>137</v>
      </c>
      <c r="B1208" s="300"/>
      <c r="C1208" s="298"/>
      <c r="D1208" s="298"/>
      <c r="E1208" s="299"/>
      <c r="F1208" s="859" t="s">
        <v>111</v>
      </c>
      <c r="G1208" s="860"/>
      <c r="H1208" s="860"/>
      <c r="I1208" s="860"/>
      <c r="J1208" s="860"/>
      <c r="K1208" s="860"/>
      <c r="L1208" s="861"/>
      <c r="M1208" s="408">
        <f t="shared" si="431"/>
        <v>0</v>
      </c>
      <c r="N1208" s="419">
        <f t="shared" si="427"/>
        <v>0</v>
      </c>
      <c r="O1208" s="1382"/>
      <c r="P1208" s="1691"/>
      <c r="Q1208" s="1691"/>
      <c r="R1208" s="1691"/>
      <c r="S1208" s="1691"/>
      <c r="T1208" s="1691"/>
      <c r="U1208" s="1691"/>
      <c r="V1208" s="1691"/>
      <c r="W1208" s="1691"/>
      <c r="X1208" s="1691"/>
      <c r="Y1208" s="1691"/>
      <c r="Z1208" s="1691"/>
      <c r="AA1208" s="1691"/>
      <c r="AB1208" s="1381"/>
      <c r="AC1208" s="408">
        <f t="shared" si="432"/>
        <v>0</v>
      </c>
      <c r="AD1208" s="1766"/>
      <c r="AE1208" s="1063"/>
      <c r="AF1208" s="832"/>
    </row>
    <row r="1209" spans="1:32" ht="15" customHeight="1" outlineLevel="1" x14ac:dyDescent="0.2">
      <c r="A1209" s="11">
        <v>138</v>
      </c>
      <c r="B1209" s="300"/>
      <c r="C1209" s="298"/>
      <c r="D1209" s="298"/>
      <c r="E1209" s="853" t="s">
        <v>18</v>
      </c>
      <c r="F1209" s="854"/>
      <c r="G1209" s="854"/>
      <c r="H1209" s="854"/>
      <c r="I1209" s="854"/>
      <c r="J1209" s="854"/>
      <c r="K1209" s="854"/>
      <c r="L1209" s="855"/>
      <c r="M1209" s="407">
        <f>SUBTOTAL(9,M1210:M1212)</f>
        <v>0</v>
      </c>
      <c r="N1209" s="410">
        <f t="shared" ref="N1209" si="433">SUBTOTAL(9,N1210:N1212)</f>
        <v>0</v>
      </c>
      <c r="O1209" s="1382"/>
      <c r="P1209" s="1691"/>
      <c r="Q1209" s="1691"/>
      <c r="R1209" s="1691"/>
      <c r="S1209" s="1691"/>
      <c r="T1209" s="1691"/>
      <c r="U1209" s="1691"/>
      <c r="V1209" s="1691"/>
      <c r="W1209" s="1691"/>
      <c r="X1209" s="1691"/>
      <c r="Y1209" s="1691"/>
      <c r="Z1209" s="1691"/>
      <c r="AA1209" s="1691"/>
      <c r="AB1209" s="1381"/>
      <c r="AC1209" s="407">
        <f t="shared" ref="AC1209" si="434">SUBTOTAL(9,AC1210:AC1212)</f>
        <v>0</v>
      </c>
      <c r="AD1209" s="1766"/>
      <c r="AE1209" s="1063"/>
      <c r="AF1209" s="832"/>
    </row>
    <row r="1210" spans="1:32" ht="15" customHeight="1" outlineLevel="1" x14ac:dyDescent="0.2">
      <c r="A1210" s="11">
        <v>139</v>
      </c>
      <c r="B1210" s="300"/>
      <c r="C1210" s="298"/>
      <c r="D1210" s="298"/>
      <c r="E1210" s="299"/>
      <c r="F1210" s="856" t="s">
        <v>114</v>
      </c>
      <c r="G1210" s="857"/>
      <c r="H1210" s="857"/>
      <c r="I1210" s="857"/>
      <c r="J1210" s="857"/>
      <c r="K1210" s="857"/>
      <c r="L1210" s="858"/>
      <c r="M1210" s="408">
        <f t="shared" ref="M1210:M1212" si="435">M434</f>
        <v>0</v>
      </c>
      <c r="N1210" s="419">
        <f t="shared" si="427"/>
        <v>0</v>
      </c>
      <c r="O1210" s="1382"/>
      <c r="P1210" s="1691"/>
      <c r="Q1210" s="1691"/>
      <c r="R1210" s="1691"/>
      <c r="S1210" s="1691"/>
      <c r="T1210" s="1691"/>
      <c r="U1210" s="1691"/>
      <c r="V1210" s="1691"/>
      <c r="W1210" s="1691"/>
      <c r="X1210" s="1691"/>
      <c r="Y1210" s="1691"/>
      <c r="Z1210" s="1691"/>
      <c r="AA1210" s="1691"/>
      <c r="AB1210" s="1381"/>
      <c r="AC1210" s="408">
        <f t="shared" ref="AC1210:AC1212" si="436">M1210-SUM(N1210:AB1210)</f>
        <v>0</v>
      </c>
      <c r="AD1210" s="1766"/>
      <c r="AE1210" s="1063"/>
      <c r="AF1210" s="832"/>
    </row>
    <row r="1211" spans="1:32" ht="15" customHeight="1" outlineLevel="1" x14ac:dyDescent="0.2">
      <c r="A1211" s="11">
        <v>140</v>
      </c>
      <c r="B1211" s="300"/>
      <c r="C1211" s="298"/>
      <c r="D1211" s="298"/>
      <c r="E1211" s="299"/>
      <c r="F1211" s="915" t="s">
        <v>115</v>
      </c>
      <c r="G1211" s="916"/>
      <c r="H1211" s="916"/>
      <c r="I1211" s="916"/>
      <c r="J1211" s="916"/>
      <c r="K1211" s="916"/>
      <c r="L1211" s="917"/>
      <c r="M1211" s="408">
        <f t="shared" si="435"/>
        <v>0</v>
      </c>
      <c r="N1211" s="419">
        <f t="shared" si="427"/>
        <v>0</v>
      </c>
      <c r="O1211" s="1382"/>
      <c r="P1211" s="1691"/>
      <c r="Q1211" s="1691"/>
      <c r="R1211" s="1691"/>
      <c r="S1211" s="1691"/>
      <c r="T1211" s="1691"/>
      <c r="U1211" s="1691"/>
      <c r="V1211" s="1691"/>
      <c r="W1211" s="1691"/>
      <c r="X1211" s="1691"/>
      <c r="Y1211" s="1691"/>
      <c r="Z1211" s="1691"/>
      <c r="AA1211" s="1691"/>
      <c r="AB1211" s="1381"/>
      <c r="AC1211" s="408">
        <f t="shared" si="436"/>
        <v>0</v>
      </c>
      <c r="AD1211" s="1766"/>
      <c r="AE1211" s="1063"/>
      <c r="AF1211" s="832"/>
    </row>
    <row r="1212" spans="1:32" ht="15" customHeight="1" outlineLevel="1" x14ac:dyDescent="0.2">
      <c r="A1212" s="11">
        <v>141</v>
      </c>
      <c r="B1212" s="300"/>
      <c r="C1212" s="298"/>
      <c r="D1212" s="298"/>
      <c r="E1212" s="299"/>
      <c r="F1212" s="859" t="s">
        <v>558</v>
      </c>
      <c r="G1212" s="860"/>
      <c r="H1212" s="860"/>
      <c r="I1212" s="860"/>
      <c r="J1212" s="860"/>
      <c r="K1212" s="860"/>
      <c r="L1212" s="861"/>
      <c r="M1212" s="448">
        <f t="shared" si="435"/>
        <v>0</v>
      </c>
      <c r="N1212" s="449">
        <f t="shared" si="427"/>
        <v>0</v>
      </c>
      <c r="O1212" s="1382"/>
      <c r="P1212" s="1381"/>
      <c r="Q1212" s="1381"/>
      <c r="R1212" s="1381"/>
      <c r="S1212" s="1381"/>
      <c r="T1212" s="1381"/>
      <c r="U1212" s="1381"/>
      <c r="V1212" s="1381"/>
      <c r="W1212" s="1381"/>
      <c r="X1212" s="1381"/>
      <c r="Y1212" s="1381"/>
      <c r="Z1212" s="1381"/>
      <c r="AA1212" s="1381"/>
      <c r="AB1212" s="1381"/>
      <c r="AC1212" s="448">
        <f t="shared" si="436"/>
        <v>0</v>
      </c>
      <c r="AD1212" s="1766"/>
      <c r="AE1212" s="1063"/>
      <c r="AF1212" s="832"/>
    </row>
    <row r="1213" spans="1:32" ht="15" customHeight="1" outlineLevel="1" x14ac:dyDescent="0.2">
      <c r="A1213" s="11">
        <v>142</v>
      </c>
      <c r="B1213" s="300"/>
      <c r="C1213" s="298"/>
      <c r="D1213" s="844" t="s">
        <v>22</v>
      </c>
      <c r="E1213" s="845"/>
      <c r="F1213" s="845"/>
      <c r="G1213" s="845"/>
      <c r="H1213" s="845"/>
      <c r="I1213" s="845"/>
      <c r="J1213" s="845"/>
      <c r="K1213" s="845"/>
      <c r="L1213" s="845"/>
      <c r="M1213" s="845"/>
      <c r="N1213" s="845"/>
      <c r="O1213" s="845"/>
      <c r="P1213" s="845"/>
      <c r="Q1213" s="845"/>
      <c r="R1213" s="845"/>
      <c r="S1213" s="845"/>
      <c r="T1213" s="845"/>
      <c r="U1213" s="845"/>
      <c r="V1213" s="845"/>
      <c r="W1213" s="845"/>
      <c r="X1213" s="845"/>
      <c r="Y1213" s="845"/>
      <c r="Z1213" s="845"/>
      <c r="AA1213" s="845"/>
      <c r="AB1213" s="845"/>
      <c r="AC1213" s="845"/>
      <c r="AD1213" s="845"/>
      <c r="AE1213" s="845"/>
      <c r="AF1213" s="846"/>
    </row>
    <row r="1214" spans="1:32" ht="15" customHeight="1" outlineLevel="1" x14ac:dyDescent="0.2">
      <c r="A1214" s="11">
        <v>143</v>
      </c>
      <c r="B1214" s="300"/>
      <c r="C1214" s="298"/>
      <c r="D1214" s="298"/>
      <c r="E1214" s="918" t="s">
        <v>118</v>
      </c>
      <c r="F1214" s="919"/>
      <c r="G1214" s="919"/>
      <c r="H1214" s="919"/>
      <c r="I1214" s="919"/>
      <c r="J1214" s="919"/>
      <c r="K1214" s="919"/>
      <c r="L1214" s="920"/>
      <c r="M1214" s="407">
        <f>SUBTOTAL(9,M1215:M1216)</f>
        <v>0</v>
      </c>
      <c r="N1214" s="410">
        <f t="shared" ref="N1214" si="437">SUBTOTAL(9,N1215:N1216)</f>
        <v>0</v>
      </c>
      <c r="O1214" s="1190"/>
      <c r="P1214" s="1244"/>
      <c r="Q1214" s="1244"/>
      <c r="R1214" s="1244"/>
      <c r="S1214" s="1244"/>
      <c r="T1214" s="1244"/>
      <c r="U1214" s="1244"/>
      <c r="V1214" s="1244"/>
      <c r="W1214" s="1244"/>
      <c r="X1214" s="1244"/>
      <c r="Y1214" s="1244"/>
      <c r="Z1214" s="1244"/>
      <c r="AA1214" s="1244"/>
      <c r="AB1214" s="1244"/>
      <c r="AC1214" s="407">
        <f t="shared" ref="AC1214" si="438">SUBTOTAL(9,AC1215:AC1216)</f>
        <v>0</v>
      </c>
      <c r="AD1214" s="1781"/>
      <c r="AE1214" s="1063"/>
      <c r="AF1214" s="832"/>
    </row>
    <row r="1215" spans="1:32" ht="15" customHeight="1" outlineLevel="1" x14ac:dyDescent="0.2">
      <c r="A1215" s="11">
        <v>144</v>
      </c>
      <c r="B1215" s="300"/>
      <c r="C1215" s="298"/>
      <c r="D1215" s="298"/>
      <c r="E1215" s="299"/>
      <c r="F1215" s="856" t="s">
        <v>124</v>
      </c>
      <c r="G1215" s="857"/>
      <c r="H1215" s="857"/>
      <c r="I1215" s="857"/>
      <c r="J1215" s="857"/>
      <c r="K1215" s="857"/>
      <c r="L1215" s="858"/>
      <c r="M1215" s="408">
        <f t="shared" ref="M1215:M1223" si="439">M439</f>
        <v>0</v>
      </c>
      <c r="N1215" s="419">
        <f t="shared" ref="N1215:N1216" si="440">M1215</f>
        <v>0</v>
      </c>
      <c r="O1215" s="1370"/>
      <c r="P1215" s="1662"/>
      <c r="Q1215" s="1662"/>
      <c r="R1215" s="1662"/>
      <c r="S1215" s="1662"/>
      <c r="T1215" s="1662"/>
      <c r="U1215" s="1662"/>
      <c r="V1215" s="1662"/>
      <c r="W1215" s="1662"/>
      <c r="X1215" s="1662"/>
      <c r="Y1215" s="1662"/>
      <c r="Z1215" s="1662"/>
      <c r="AA1215" s="1662"/>
      <c r="AB1215" s="1244"/>
      <c r="AC1215" s="408">
        <f t="shared" ref="AC1215:AC1216" si="441">M1215-SUM(N1215:AB1215)</f>
        <v>0</v>
      </c>
      <c r="AD1215" s="1766"/>
      <c r="AE1215" s="1063"/>
      <c r="AF1215" s="832"/>
    </row>
    <row r="1216" spans="1:32" ht="15" customHeight="1" outlineLevel="1" x14ac:dyDescent="0.2">
      <c r="A1216" s="11">
        <v>145</v>
      </c>
      <c r="B1216" s="300"/>
      <c r="C1216" s="298"/>
      <c r="D1216" s="298"/>
      <c r="E1216" s="299"/>
      <c r="F1216" s="859" t="s">
        <v>571</v>
      </c>
      <c r="G1216" s="860"/>
      <c r="H1216" s="860"/>
      <c r="I1216" s="860"/>
      <c r="J1216" s="860"/>
      <c r="K1216" s="860"/>
      <c r="L1216" s="861"/>
      <c r="M1216" s="408">
        <f t="shared" si="439"/>
        <v>0</v>
      </c>
      <c r="N1216" s="419">
        <f t="shared" si="440"/>
        <v>0</v>
      </c>
      <c r="O1216" s="1370"/>
      <c r="P1216" s="1662"/>
      <c r="Q1216" s="1662"/>
      <c r="R1216" s="1662"/>
      <c r="S1216" s="1662"/>
      <c r="T1216" s="1662"/>
      <c r="U1216" s="1662"/>
      <c r="V1216" s="1662"/>
      <c r="W1216" s="1662"/>
      <c r="X1216" s="1662"/>
      <c r="Y1216" s="1662"/>
      <c r="Z1216" s="1662"/>
      <c r="AA1216" s="1662"/>
      <c r="AB1216" s="1244"/>
      <c r="AC1216" s="408">
        <f t="shared" si="441"/>
        <v>0</v>
      </c>
      <c r="AD1216" s="1766"/>
      <c r="AE1216" s="1063"/>
      <c r="AF1216" s="832"/>
    </row>
    <row r="1217" spans="1:32" ht="15" customHeight="1" outlineLevel="1" x14ac:dyDescent="0.2">
      <c r="A1217" s="11">
        <v>146</v>
      </c>
      <c r="B1217" s="300"/>
      <c r="C1217" s="298"/>
      <c r="D1217" s="298"/>
      <c r="E1217" s="853" t="s">
        <v>119</v>
      </c>
      <c r="F1217" s="854"/>
      <c r="G1217" s="854"/>
      <c r="H1217" s="854"/>
      <c r="I1217" s="854"/>
      <c r="J1217" s="854"/>
      <c r="K1217" s="854"/>
      <c r="L1217" s="855"/>
      <c r="M1217" s="407">
        <f>SUBTOTAL(9,M1218:M1220)</f>
        <v>0</v>
      </c>
      <c r="N1217" s="410">
        <f t="shared" ref="N1217" si="442">SUBTOTAL(9,N1218:N1220)</f>
        <v>0</v>
      </c>
      <c r="O1217" s="1370"/>
      <c r="P1217" s="1662"/>
      <c r="Q1217" s="1662"/>
      <c r="R1217" s="1662"/>
      <c r="S1217" s="1662"/>
      <c r="T1217" s="1662"/>
      <c r="U1217" s="1662"/>
      <c r="V1217" s="1662"/>
      <c r="W1217" s="1662"/>
      <c r="X1217" s="1662"/>
      <c r="Y1217" s="1662"/>
      <c r="Z1217" s="1662"/>
      <c r="AA1217" s="1662"/>
      <c r="AB1217" s="1244"/>
      <c r="AC1217" s="407">
        <f t="shared" ref="AC1217" si="443">SUBTOTAL(9,AC1218:AC1220)</f>
        <v>0</v>
      </c>
      <c r="AD1217" s="1766"/>
      <c r="AE1217" s="1063"/>
      <c r="AF1217" s="832"/>
    </row>
    <row r="1218" spans="1:32" ht="15" customHeight="1" outlineLevel="1" x14ac:dyDescent="0.2">
      <c r="A1218" s="11">
        <v>147</v>
      </c>
      <c r="B1218" s="300"/>
      <c r="C1218" s="298"/>
      <c r="D1218" s="298"/>
      <c r="E1218" s="299"/>
      <c r="F1218" s="856" t="s">
        <v>116</v>
      </c>
      <c r="G1218" s="857"/>
      <c r="H1218" s="857"/>
      <c r="I1218" s="857"/>
      <c r="J1218" s="857"/>
      <c r="K1218" s="857"/>
      <c r="L1218" s="858"/>
      <c r="M1218" s="408">
        <f t="shared" si="439"/>
        <v>0</v>
      </c>
      <c r="N1218" s="419">
        <f t="shared" ref="N1218:N1220" si="444">M1218</f>
        <v>0</v>
      </c>
      <c r="O1218" s="1370"/>
      <c r="P1218" s="1662"/>
      <c r="Q1218" s="1662"/>
      <c r="R1218" s="1662"/>
      <c r="S1218" s="1662"/>
      <c r="T1218" s="1662"/>
      <c r="U1218" s="1662"/>
      <c r="V1218" s="1662"/>
      <c r="W1218" s="1662"/>
      <c r="X1218" s="1662"/>
      <c r="Y1218" s="1662"/>
      <c r="Z1218" s="1662"/>
      <c r="AA1218" s="1662"/>
      <c r="AB1218" s="1244"/>
      <c r="AC1218" s="408">
        <f t="shared" ref="AC1218:AC1220" si="445">M1218-SUM(N1218:AB1218)</f>
        <v>0</v>
      </c>
      <c r="AD1218" s="1766"/>
      <c r="AE1218" s="1063"/>
      <c r="AF1218" s="832"/>
    </row>
    <row r="1219" spans="1:32" ht="15" customHeight="1" outlineLevel="1" x14ac:dyDescent="0.2">
      <c r="A1219" s="11">
        <v>148</v>
      </c>
      <c r="B1219" s="300"/>
      <c r="C1219" s="298"/>
      <c r="D1219" s="298"/>
      <c r="E1219" s="299"/>
      <c r="F1219" s="915" t="s">
        <v>567</v>
      </c>
      <c r="G1219" s="916"/>
      <c r="H1219" s="916"/>
      <c r="I1219" s="916"/>
      <c r="J1219" s="916"/>
      <c r="K1219" s="916"/>
      <c r="L1219" s="917"/>
      <c r="M1219" s="408">
        <f t="shared" si="439"/>
        <v>0</v>
      </c>
      <c r="N1219" s="419">
        <f t="shared" si="444"/>
        <v>0</v>
      </c>
      <c r="O1219" s="1370"/>
      <c r="P1219" s="1662"/>
      <c r="Q1219" s="1662"/>
      <c r="R1219" s="1662"/>
      <c r="S1219" s="1662"/>
      <c r="T1219" s="1662"/>
      <c r="U1219" s="1662"/>
      <c r="V1219" s="1662"/>
      <c r="W1219" s="1662"/>
      <c r="X1219" s="1662"/>
      <c r="Y1219" s="1662"/>
      <c r="Z1219" s="1662"/>
      <c r="AA1219" s="1662"/>
      <c r="AB1219" s="1244"/>
      <c r="AC1219" s="408">
        <f t="shared" si="445"/>
        <v>0</v>
      </c>
      <c r="AD1219" s="1766"/>
      <c r="AE1219" s="1063"/>
      <c r="AF1219" s="832"/>
    </row>
    <row r="1220" spans="1:32" ht="27.75" customHeight="1" outlineLevel="1" x14ac:dyDescent="0.2">
      <c r="A1220" s="11">
        <v>149</v>
      </c>
      <c r="B1220" s="300"/>
      <c r="C1220" s="298"/>
      <c r="D1220" s="298"/>
      <c r="E1220" s="299"/>
      <c r="F1220" s="859" t="s">
        <v>125</v>
      </c>
      <c r="G1220" s="860"/>
      <c r="H1220" s="860"/>
      <c r="I1220" s="860"/>
      <c r="J1220" s="860"/>
      <c r="K1220" s="860"/>
      <c r="L1220" s="861"/>
      <c r="M1220" s="408">
        <f t="shared" si="439"/>
        <v>0</v>
      </c>
      <c r="N1220" s="419">
        <f t="shared" si="444"/>
        <v>0</v>
      </c>
      <c r="O1220" s="1370"/>
      <c r="P1220" s="1662"/>
      <c r="Q1220" s="1662"/>
      <c r="R1220" s="1662"/>
      <c r="S1220" s="1662"/>
      <c r="T1220" s="1662"/>
      <c r="U1220" s="1662"/>
      <c r="V1220" s="1662"/>
      <c r="W1220" s="1662"/>
      <c r="X1220" s="1662"/>
      <c r="Y1220" s="1662"/>
      <c r="Z1220" s="1662"/>
      <c r="AA1220" s="1662"/>
      <c r="AB1220" s="1244"/>
      <c r="AC1220" s="408">
        <f t="shared" si="445"/>
        <v>0</v>
      </c>
      <c r="AD1220" s="1766"/>
      <c r="AE1220" s="1063"/>
      <c r="AF1220" s="832"/>
    </row>
    <row r="1221" spans="1:32" ht="15" customHeight="1" outlineLevel="1" x14ac:dyDescent="0.2">
      <c r="A1221" s="11">
        <v>150</v>
      </c>
      <c r="B1221" s="300"/>
      <c r="C1221" s="298"/>
      <c r="D1221" s="298"/>
      <c r="E1221" s="853" t="s">
        <v>120</v>
      </c>
      <c r="F1221" s="854"/>
      <c r="G1221" s="854"/>
      <c r="H1221" s="854"/>
      <c r="I1221" s="854"/>
      <c r="J1221" s="854"/>
      <c r="K1221" s="854"/>
      <c r="L1221" s="855"/>
      <c r="M1221" s="407">
        <f>SUBTOTAL(9,M1222:M1223)</f>
        <v>0</v>
      </c>
      <c r="N1221" s="410">
        <f t="shared" ref="N1221" si="446">SUBTOTAL(9,N1222:N1223)</f>
        <v>0</v>
      </c>
      <c r="O1221" s="1370"/>
      <c r="P1221" s="1662"/>
      <c r="Q1221" s="1662"/>
      <c r="R1221" s="1662"/>
      <c r="S1221" s="1662"/>
      <c r="T1221" s="1662"/>
      <c r="U1221" s="1662"/>
      <c r="V1221" s="1662"/>
      <c r="W1221" s="1662"/>
      <c r="X1221" s="1662"/>
      <c r="Y1221" s="1662"/>
      <c r="Z1221" s="1662"/>
      <c r="AA1221" s="1662"/>
      <c r="AB1221" s="1244"/>
      <c r="AC1221" s="407">
        <f t="shared" ref="AC1221" si="447">SUBTOTAL(9,AC1222:AC1223)</f>
        <v>0</v>
      </c>
      <c r="AD1221" s="1766"/>
      <c r="AE1221" s="1063"/>
      <c r="AF1221" s="832"/>
    </row>
    <row r="1222" spans="1:32" ht="15" customHeight="1" outlineLevel="1" x14ac:dyDescent="0.2">
      <c r="A1222" s="11">
        <v>151</v>
      </c>
      <c r="B1222" s="300"/>
      <c r="C1222" s="298"/>
      <c r="D1222" s="298"/>
      <c r="E1222" s="299"/>
      <c r="F1222" s="856" t="s">
        <v>117</v>
      </c>
      <c r="G1222" s="857"/>
      <c r="H1222" s="857"/>
      <c r="I1222" s="857"/>
      <c r="J1222" s="857"/>
      <c r="K1222" s="857"/>
      <c r="L1222" s="858"/>
      <c r="M1222" s="408">
        <f t="shared" si="439"/>
        <v>0</v>
      </c>
      <c r="N1222" s="419">
        <f t="shared" ref="N1222:N1223" si="448">M1222</f>
        <v>0</v>
      </c>
      <c r="O1222" s="1370"/>
      <c r="P1222" s="1662"/>
      <c r="Q1222" s="1662"/>
      <c r="R1222" s="1662"/>
      <c r="S1222" s="1662"/>
      <c r="T1222" s="1662"/>
      <c r="U1222" s="1662"/>
      <c r="V1222" s="1662"/>
      <c r="W1222" s="1662"/>
      <c r="X1222" s="1662"/>
      <c r="Y1222" s="1662"/>
      <c r="Z1222" s="1662"/>
      <c r="AA1222" s="1662"/>
      <c r="AB1222" s="1244"/>
      <c r="AC1222" s="408">
        <f t="shared" ref="AC1222:AC1223" si="449">M1222-SUM(N1222:AB1222)</f>
        <v>0</v>
      </c>
      <c r="AD1222" s="1766"/>
      <c r="AE1222" s="1063"/>
      <c r="AF1222" s="832"/>
    </row>
    <row r="1223" spans="1:32" ht="15" customHeight="1" outlineLevel="1" x14ac:dyDescent="0.2">
      <c r="A1223" s="11">
        <v>152</v>
      </c>
      <c r="B1223" s="300"/>
      <c r="C1223" s="298"/>
      <c r="D1223" s="298"/>
      <c r="E1223" s="299"/>
      <c r="F1223" s="859" t="s">
        <v>572</v>
      </c>
      <c r="G1223" s="860"/>
      <c r="H1223" s="860"/>
      <c r="I1223" s="860"/>
      <c r="J1223" s="860"/>
      <c r="K1223" s="860"/>
      <c r="L1223" s="861"/>
      <c r="M1223" s="408">
        <f t="shared" si="439"/>
        <v>0</v>
      </c>
      <c r="N1223" s="419">
        <f t="shared" si="448"/>
        <v>0</v>
      </c>
      <c r="O1223" s="1370"/>
      <c r="P1223" s="1662"/>
      <c r="Q1223" s="1662"/>
      <c r="R1223" s="1662"/>
      <c r="S1223" s="1662"/>
      <c r="T1223" s="1662"/>
      <c r="U1223" s="1662"/>
      <c r="V1223" s="1662"/>
      <c r="W1223" s="1662"/>
      <c r="X1223" s="1662"/>
      <c r="Y1223" s="1662"/>
      <c r="Z1223" s="1662"/>
      <c r="AA1223" s="1662"/>
      <c r="AB1223" s="1244"/>
      <c r="AC1223" s="408">
        <f t="shared" si="449"/>
        <v>0</v>
      </c>
      <c r="AD1223" s="1766"/>
      <c r="AE1223" s="1063"/>
      <c r="AF1223" s="832"/>
    </row>
    <row r="1224" spans="1:32" ht="15" customHeight="1" outlineLevel="1" x14ac:dyDescent="0.2">
      <c r="A1224" s="11">
        <v>153</v>
      </c>
      <c r="B1224" s="300"/>
      <c r="C1224" s="298"/>
      <c r="D1224" s="298"/>
      <c r="E1224" s="853" t="s">
        <v>121</v>
      </c>
      <c r="F1224" s="854"/>
      <c r="G1224" s="854"/>
      <c r="H1224" s="854"/>
      <c r="I1224" s="854"/>
      <c r="J1224" s="854"/>
      <c r="K1224" s="854"/>
      <c r="L1224" s="855"/>
      <c r="M1224" s="407">
        <f>SUBTOTAL(9,M1225:M1227)</f>
        <v>0</v>
      </c>
      <c r="N1224" s="410">
        <f t="shared" ref="N1224" si="450">SUBTOTAL(9,N1225:N1227)</f>
        <v>0</v>
      </c>
      <c r="O1224" s="1370"/>
      <c r="P1224" s="1662"/>
      <c r="Q1224" s="1662"/>
      <c r="R1224" s="1662"/>
      <c r="S1224" s="1662"/>
      <c r="T1224" s="1662"/>
      <c r="U1224" s="1662"/>
      <c r="V1224" s="1662"/>
      <c r="W1224" s="1662"/>
      <c r="X1224" s="1662"/>
      <c r="Y1224" s="1662"/>
      <c r="Z1224" s="1662"/>
      <c r="AA1224" s="1662"/>
      <c r="AB1224" s="1244"/>
      <c r="AC1224" s="407">
        <f t="shared" ref="AC1224" si="451">SUBTOTAL(9,AC1225:AC1227)</f>
        <v>0</v>
      </c>
      <c r="AD1224" s="1766"/>
      <c r="AE1224" s="1063"/>
      <c r="AF1224" s="832"/>
    </row>
    <row r="1225" spans="1:32" ht="15" customHeight="1" outlineLevel="1" x14ac:dyDescent="0.2">
      <c r="A1225" s="11">
        <v>154</v>
      </c>
      <c r="B1225" s="300"/>
      <c r="C1225" s="298"/>
      <c r="D1225" s="298"/>
      <c r="E1225" s="299"/>
      <c r="F1225" s="856" t="s">
        <v>122</v>
      </c>
      <c r="G1225" s="857"/>
      <c r="H1225" s="857"/>
      <c r="I1225" s="857"/>
      <c r="J1225" s="857"/>
      <c r="K1225" s="857"/>
      <c r="L1225" s="858"/>
      <c r="M1225" s="408">
        <f t="shared" ref="M1225:M1227" si="452">M449</f>
        <v>0</v>
      </c>
      <c r="N1225" s="419">
        <f t="shared" ref="N1225:N1227" si="453">M1225</f>
        <v>0</v>
      </c>
      <c r="O1225" s="1370"/>
      <c r="P1225" s="1662"/>
      <c r="Q1225" s="1662"/>
      <c r="R1225" s="1662"/>
      <c r="S1225" s="1662"/>
      <c r="T1225" s="1662"/>
      <c r="U1225" s="1662"/>
      <c r="V1225" s="1662"/>
      <c r="W1225" s="1662"/>
      <c r="X1225" s="1662"/>
      <c r="Y1225" s="1662"/>
      <c r="Z1225" s="1662"/>
      <c r="AA1225" s="1662"/>
      <c r="AB1225" s="1244"/>
      <c r="AC1225" s="408">
        <f t="shared" ref="AC1225:AC1227" si="454">M1225-SUM(N1225:AB1225)</f>
        <v>0</v>
      </c>
      <c r="AD1225" s="1766"/>
      <c r="AE1225" s="1063"/>
      <c r="AF1225" s="832"/>
    </row>
    <row r="1226" spans="1:32" ht="15" customHeight="1" outlineLevel="1" x14ac:dyDescent="0.2">
      <c r="A1226" s="11">
        <v>155</v>
      </c>
      <c r="B1226" s="300"/>
      <c r="C1226" s="298"/>
      <c r="D1226" s="298"/>
      <c r="E1226" s="299"/>
      <c r="F1226" s="915" t="s">
        <v>573</v>
      </c>
      <c r="G1226" s="916"/>
      <c r="H1226" s="916"/>
      <c r="I1226" s="916"/>
      <c r="J1226" s="916"/>
      <c r="K1226" s="916"/>
      <c r="L1226" s="917"/>
      <c r="M1226" s="408">
        <f t="shared" si="452"/>
        <v>0</v>
      </c>
      <c r="N1226" s="419">
        <f t="shared" si="453"/>
        <v>0</v>
      </c>
      <c r="O1226" s="1370"/>
      <c r="P1226" s="1662"/>
      <c r="Q1226" s="1662"/>
      <c r="R1226" s="1662"/>
      <c r="S1226" s="1662"/>
      <c r="T1226" s="1662"/>
      <c r="U1226" s="1662"/>
      <c r="V1226" s="1662"/>
      <c r="W1226" s="1662"/>
      <c r="X1226" s="1662"/>
      <c r="Y1226" s="1662"/>
      <c r="Z1226" s="1662"/>
      <c r="AA1226" s="1662"/>
      <c r="AB1226" s="1244"/>
      <c r="AC1226" s="408">
        <f t="shared" si="454"/>
        <v>0</v>
      </c>
      <c r="AD1226" s="1766"/>
      <c r="AE1226" s="1063"/>
      <c r="AF1226" s="832"/>
    </row>
    <row r="1227" spans="1:32" ht="27.75" customHeight="1" outlineLevel="1" x14ac:dyDescent="0.2">
      <c r="A1227" s="11">
        <v>156</v>
      </c>
      <c r="B1227" s="300"/>
      <c r="C1227" s="298"/>
      <c r="D1227" s="298"/>
      <c r="E1227" s="299"/>
      <c r="F1227" s="859" t="s">
        <v>123</v>
      </c>
      <c r="G1227" s="860"/>
      <c r="H1227" s="860"/>
      <c r="I1227" s="860"/>
      <c r="J1227" s="860"/>
      <c r="K1227" s="860"/>
      <c r="L1227" s="861"/>
      <c r="M1227" s="408">
        <f t="shared" si="452"/>
        <v>0</v>
      </c>
      <c r="N1227" s="419">
        <f t="shared" si="453"/>
        <v>0</v>
      </c>
      <c r="O1227" s="1370"/>
      <c r="P1227" s="1662"/>
      <c r="Q1227" s="1662"/>
      <c r="R1227" s="1662"/>
      <c r="S1227" s="1662"/>
      <c r="T1227" s="1662"/>
      <c r="U1227" s="1662"/>
      <c r="V1227" s="1662"/>
      <c r="W1227" s="1662"/>
      <c r="X1227" s="1662"/>
      <c r="Y1227" s="1662"/>
      <c r="Z1227" s="1662"/>
      <c r="AA1227" s="1662"/>
      <c r="AB1227" s="1244"/>
      <c r="AC1227" s="408">
        <f t="shared" si="454"/>
        <v>0</v>
      </c>
      <c r="AD1227" s="1766"/>
      <c r="AE1227" s="1063"/>
      <c r="AF1227" s="832"/>
    </row>
    <row r="1228" spans="1:32" ht="15" customHeight="1" outlineLevel="1" x14ac:dyDescent="0.2">
      <c r="A1228" s="11">
        <v>157</v>
      </c>
      <c r="B1228" s="300"/>
      <c r="C1228" s="298"/>
      <c r="D1228" s="298"/>
      <c r="E1228" s="853" t="s">
        <v>546</v>
      </c>
      <c r="F1228" s="854"/>
      <c r="G1228" s="854"/>
      <c r="H1228" s="854"/>
      <c r="I1228" s="854"/>
      <c r="J1228" s="854"/>
      <c r="K1228" s="854"/>
      <c r="L1228" s="855"/>
      <c r="M1228" s="407">
        <f>SUBTOTAL(9,M1229:M1230)</f>
        <v>0</v>
      </c>
      <c r="N1228" s="410">
        <f t="shared" ref="N1228" si="455">SUBTOTAL(9,N1229:N1230)</f>
        <v>0</v>
      </c>
      <c r="O1228" s="1190"/>
      <c r="P1228" s="1662"/>
      <c r="Q1228" s="1662"/>
      <c r="R1228" s="1662"/>
      <c r="S1228" s="1662"/>
      <c r="T1228" s="1662"/>
      <c r="U1228" s="1662"/>
      <c r="V1228" s="1662"/>
      <c r="W1228" s="1662"/>
      <c r="X1228" s="1662"/>
      <c r="Y1228" s="1662"/>
      <c r="Z1228" s="1662"/>
      <c r="AA1228" s="1662"/>
      <c r="AB1228" s="1244"/>
      <c r="AC1228" s="407">
        <f t="shared" ref="AC1228" si="456">SUBTOTAL(9,AC1229:AC1230)</f>
        <v>0</v>
      </c>
      <c r="AD1228" s="1766"/>
      <c r="AE1228" s="1063"/>
      <c r="AF1228" s="832"/>
    </row>
    <row r="1229" spans="1:32" ht="27.75" customHeight="1" outlineLevel="1" x14ac:dyDescent="0.2">
      <c r="A1229" s="11">
        <v>158</v>
      </c>
      <c r="B1229" s="300"/>
      <c r="C1229" s="298"/>
      <c r="D1229" s="298"/>
      <c r="E1229" s="299"/>
      <c r="F1229" s="856" t="s">
        <v>547</v>
      </c>
      <c r="G1229" s="857"/>
      <c r="H1229" s="857"/>
      <c r="I1229" s="857"/>
      <c r="J1229" s="857"/>
      <c r="K1229" s="857"/>
      <c r="L1229" s="858"/>
      <c r="M1229" s="408">
        <f t="shared" ref="M1229:M1230" si="457">M453</f>
        <v>0</v>
      </c>
      <c r="N1229" s="419">
        <f t="shared" ref="N1229:N1230" si="458">M1229</f>
        <v>0</v>
      </c>
      <c r="O1229" s="1370"/>
      <c r="P1229" s="1662"/>
      <c r="Q1229" s="1662"/>
      <c r="R1229" s="1662"/>
      <c r="S1229" s="1662"/>
      <c r="T1229" s="1662"/>
      <c r="U1229" s="1662"/>
      <c r="V1229" s="1662"/>
      <c r="W1229" s="1662"/>
      <c r="X1229" s="1662"/>
      <c r="Y1229" s="1662"/>
      <c r="Z1229" s="1662"/>
      <c r="AA1229" s="1662"/>
      <c r="AB1229" s="1244"/>
      <c r="AC1229" s="408">
        <f t="shared" ref="AC1229:AC1230" si="459">M1229-SUM(N1229:AB1229)</f>
        <v>0</v>
      </c>
      <c r="AD1229" s="1766"/>
      <c r="AE1229" s="1063"/>
      <c r="AF1229" s="832"/>
    </row>
    <row r="1230" spans="1:32" ht="15" customHeight="1" outlineLevel="1" x14ac:dyDescent="0.2">
      <c r="A1230" s="11">
        <v>159</v>
      </c>
      <c r="B1230" s="300"/>
      <c r="C1230" s="298"/>
      <c r="D1230" s="298"/>
      <c r="E1230" s="299"/>
      <c r="F1230" s="859" t="s">
        <v>570</v>
      </c>
      <c r="G1230" s="860"/>
      <c r="H1230" s="860"/>
      <c r="I1230" s="860"/>
      <c r="J1230" s="860"/>
      <c r="K1230" s="860"/>
      <c r="L1230" s="861"/>
      <c r="M1230" s="408">
        <f t="shared" si="457"/>
        <v>0</v>
      </c>
      <c r="N1230" s="419">
        <f t="shared" si="458"/>
        <v>0</v>
      </c>
      <c r="O1230" s="1370"/>
      <c r="P1230" s="1662"/>
      <c r="Q1230" s="1662"/>
      <c r="R1230" s="1662"/>
      <c r="S1230" s="1662"/>
      <c r="T1230" s="1662"/>
      <c r="U1230" s="1662"/>
      <c r="V1230" s="1662"/>
      <c r="W1230" s="1662"/>
      <c r="X1230" s="1662"/>
      <c r="Y1230" s="1662"/>
      <c r="Z1230" s="1662"/>
      <c r="AA1230" s="1662"/>
      <c r="AB1230" s="1244"/>
      <c r="AC1230" s="408">
        <f t="shared" si="459"/>
        <v>0</v>
      </c>
      <c r="AD1230" s="1766"/>
      <c r="AE1230" s="1063"/>
      <c r="AF1230" s="832"/>
    </row>
    <row r="1231" spans="1:32" ht="15" customHeight="1" outlineLevel="1" x14ac:dyDescent="0.2">
      <c r="A1231" s="11">
        <v>160</v>
      </c>
      <c r="B1231" s="300"/>
      <c r="C1231" s="298"/>
      <c r="D1231" s="298"/>
      <c r="E1231" s="853" t="s">
        <v>548</v>
      </c>
      <c r="F1231" s="854"/>
      <c r="G1231" s="854"/>
      <c r="H1231" s="854"/>
      <c r="I1231" s="854"/>
      <c r="J1231" s="854"/>
      <c r="K1231" s="854"/>
      <c r="L1231" s="855"/>
      <c r="M1231" s="407">
        <f>SUBTOTAL(9,M1232:M1234)</f>
        <v>0</v>
      </c>
      <c r="N1231" s="410">
        <f t="shared" ref="N1231" si="460">SUBTOTAL(9,N1232:N1234)</f>
        <v>0</v>
      </c>
      <c r="O1231" s="1370"/>
      <c r="P1231" s="1662"/>
      <c r="Q1231" s="1662"/>
      <c r="R1231" s="1662"/>
      <c r="S1231" s="1662"/>
      <c r="T1231" s="1662"/>
      <c r="U1231" s="1662"/>
      <c r="V1231" s="1662"/>
      <c r="W1231" s="1662"/>
      <c r="X1231" s="1662"/>
      <c r="Y1231" s="1662"/>
      <c r="Z1231" s="1662"/>
      <c r="AA1231" s="1662"/>
      <c r="AB1231" s="1244"/>
      <c r="AC1231" s="407">
        <f t="shared" ref="AC1231" si="461">SUBTOTAL(9,AC1232:AC1234)</f>
        <v>0</v>
      </c>
      <c r="AD1231" s="1766"/>
      <c r="AE1231" s="1063"/>
      <c r="AF1231" s="832"/>
    </row>
    <row r="1232" spans="1:32" ht="15" customHeight="1" outlineLevel="1" x14ac:dyDescent="0.2">
      <c r="A1232" s="11">
        <v>161</v>
      </c>
      <c r="B1232" s="300"/>
      <c r="C1232" s="298"/>
      <c r="D1232" s="298"/>
      <c r="E1232" s="299"/>
      <c r="F1232" s="856" t="s">
        <v>549</v>
      </c>
      <c r="G1232" s="857"/>
      <c r="H1232" s="857"/>
      <c r="I1232" s="857"/>
      <c r="J1232" s="857"/>
      <c r="K1232" s="857"/>
      <c r="L1232" s="858"/>
      <c r="M1232" s="408">
        <f t="shared" ref="M1232:M1234" si="462">M456</f>
        <v>0</v>
      </c>
      <c r="N1232" s="419">
        <f t="shared" ref="N1232:N1234" si="463">M1232</f>
        <v>0</v>
      </c>
      <c r="O1232" s="1370"/>
      <c r="P1232" s="1662"/>
      <c r="Q1232" s="1662"/>
      <c r="R1232" s="1662"/>
      <c r="S1232" s="1662"/>
      <c r="T1232" s="1662"/>
      <c r="U1232" s="1662"/>
      <c r="V1232" s="1662"/>
      <c r="W1232" s="1662"/>
      <c r="X1232" s="1662"/>
      <c r="Y1232" s="1662"/>
      <c r="Z1232" s="1662"/>
      <c r="AA1232" s="1662"/>
      <c r="AB1232" s="1244"/>
      <c r="AC1232" s="408">
        <f t="shared" ref="AC1232:AC1234" si="464">M1232-SUM(N1232:AB1232)</f>
        <v>0</v>
      </c>
      <c r="AD1232" s="1766"/>
      <c r="AE1232" s="1063"/>
      <c r="AF1232" s="832"/>
    </row>
    <row r="1233" spans="1:32" outlineLevel="1" x14ac:dyDescent="0.2">
      <c r="A1233" s="11">
        <v>162</v>
      </c>
      <c r="B1233" s="300"/>
      <c r="C1233" s="295"/>
      <c r="D1233" s="295"/>
      <c r="E1233" s="295"/>
      <c r="F1233" s="915" t="s">
        <v>574</v>
      </c>
      <c r="G1233" s="916"/>
      <c r="H1233" s="916"/>
      <c r="I1233" s="916"/>
      <c r="J1233" s="916"/>
      <c r="K1233" s="916"/>
      <c r="L1233" s="917"/>
      <c r="M1233" s="408">
        <f t="shared" si="462"/>
        <v>0</v>
      </c>
      <c r="N1233" s="419">
        <f t="shared" si="463"/>
        <v>0</v>
      </c>
      <c r="O1233" s="1370"/>
      <c r="P1233" s="1662"/>
      <c r="Q1233" s="1662"/>
      <c r="R1233" s="1662"/>
      <c r="S1233" s="1662"/>
      <c r="T1233" s="1662"/>
      <c r="U1233" s="1662"/>
      <c r="V1233" s="1662"/>
      <c r="W1233" s="1662"/>
      <c r="X1233" s="1662"/>
      <c r="Y1233" s="1662"/>
      <c r="Z1233" s="1662"/>
      <c r="AA1233" s="1662"/>
      <c r="AB1233" s="1244"/>
      <c r="AC1233" s="408">
        <f t="shared" si="464"/>
        <v>0</v>
      </c>
      <c r="AD1233" s="1766"/>
      <c r="AE1233" s="1063"/>
      <c r="AF1233" s="832"/>
    </row>
    <row r="1234" spans="1:32" ht="27.75" customHeight="1" outlineLevel="1" x14ac:dyDescent="0.2">
      <c r="A1234" s="11">
        <v>163</v>
      </c>
      <c r="B1234" s="300"/>
      <c r="C1234" s="295"/>
      <c r="D1234" s="295"/>
      <c r="E1234" s="295"/>
      <c r="F1234" s="859" t="s">
        <v>669</v>
      </c>
      <c r="G1234" s="860"/>
      <c r="H1234" s="860"/>
      <c r="I1234" s="860"/>
      <c r="J1234" s="860"/>
      <c r="K1234" s="860"/>
      <c r="L1234" s="861"/>
      <c r="M1234" s="408">
        <f t="shared" si="462"/>
        <v>0</v>
      </c>
      <c r="N1234" s="419">
        <f t="shared" si="463"/>
        <v>0</v>
      </c>
      <c r="O1234" s="1391"/>
      <c r="P1234" s="961"/>
      <c r="Q1234" s="961"/>
      <c r="R1234" s="961"/>
      <c r="S1234" s="961"/>
      <c r="T1234" s="961"/>
      <c r="U1234" s="961"/>
      <c r="V1234" s="961"/>
      <c r="W1234" s="961"/>
      <c r="X1234" s="961"/>
      <c r="Y1234" s="961"/>
      <c r="Z1234" s="961"/>
      <c r="AA1234" s="961"/>
      <c r="AB1234" s="961"/>
      <c r="AC1234" s="408">
        <f t="shared" si="464"/>
        <v>0</v>
      </c>
      <c r="AD1234" s="1767"/>
      <c r="AE1234" s="834"/>
      <c r="AF1234" s="835"/>
    </row>
    <row r="1235" spans="1:32" outlineLevel="1" x14ac:dyDescent="0.2">
      <c r="A1235" s="11">
        <v>164</v>
      </c>
      <c r="B1235" s="300"/>
      <c r="C1235" s="295"/>
      <c r="D1235" s="844" t="s">
        <v>23</v>
      </c>
      <c r="E1235" s="845"/>
      <c r="F1235" s="845"/>
      <c r="G1235" s="845"/>
      <c r="H1235" s="845"/>
      <c r="I1235" s="845"/>
      <c r="J1235" s="845"/>
      <c r="K1235" s="845"/>
      <c r="L1235" s="845"/>
      <c r="M1235" s="845"/>
      <c r="N1235" s="845"/>
      <c r="O1235" s="845"/>
      <c r="P1235" s="845"/>
      <c r="Q1235" s="845"/>
      <c r="R1235" s="845"/>
      <c r="S1235" s="845"/>
      <c r="T1235" s="845"/>
      <c r="U1235" s="845"/>
      <c r="V1235" s="845"/>
      <c r="W1235" s="845"/>
      <c r="X1235" s="845"/>
      <c r="Y1235" s="845"/>
      <c r="Z1235" s="845"/>
      <c r="AA1235" s="845"/>
      <c r="AB1235" s="845"/>
      <c r="AC1235" s="845"/>
      <c r="AD1235" s="845"/>
      <c r="AE1235" s="845"/>
      <c r="AF1235" s="846"/>
    </row>
    <row r="1236" spans="1:32" outlineLevel="1" x14ac:dyDescent="0.2">
      <c r="A1236" s="11">
        <v>165</v>
      </c>
      <c r="B1236" s="300"/>
      <c r="C1236" s="295"/>
      <c r="D1236" s="295"/>
      <c r="E1236" s="918" t="s">
        <v>126</v>
      </c>
      <c r="F1236" s="919"/>
      <c r="G1236" s="919"/>
      <c r="H1236" s="919"/>
      <c r="I1236" s="919"/>
      <c r="J1236" s="919"/>
      <c r="K1236" s="919"/>
      <c r="L1236" s="920"/>
      <c r="M1236" s="407">
        <f>SUBTOTAL(9,M1237:M1238)</f>
        <v>0</v>
      </c>
      <c r="N1236" s="410">
        <f t="shared" ref="N1236" si="465">SUBTOTAL(9,N1237:N1238)</f>
        <v>0</v>
      </c>
      <c r="O1236" s="1190"/>
      <c r="P1236" s="1244"/>
      <c r="Q1236" s="1244"/>
      <c r="R1236" s="1244"/>
      <c r="S1236" s="1244"/>
      <c r="T1236" s="1244"/>
      <c r="U1236" s="1244"/>
      <c r="V1236" s="1244"/>
      <c r="W1236" s="1244"/>
      <c r="X1236" s="1244"/>
      <c r="Y1236" s="1244"/>
      <c r="Z1236" s="1244"/>
      <c r="AA1236" s="1244"/>
      <c r="AB1236" s="1244"/>
      <c r="AC1236" s="407">
        <f t="shared" ref="AC1236" si="466">SUBTOTAL(9,AC1237:AC1238)</f>
        <v>0</v>
      </c>
      <c r="AD1236" s="1689"/>
      <c r="AE1236" s="828"/>
      <c r="AF1236" s="829"/>
    </row>
    <row r="1237" spans="1:32" outlineLevel="1" x14ac:dyDescent="0.2">
      <c r="A1237" s="11">
        <v>166</v>
      </c>
      <c r="B1237" s="300"/>
      <c r="C1237" s="295"/>
      <c r="D1237" s="295"/>
      <c r="E1237" s="295"/>
      <c r="F1237" s="856" t="s">
        <v>127</v>
      </c>
      <c r="G1237" s="857"/>
      <c r="H1237" s="857"/>
      <c r="I1237" s="857"/>
      <c r="J1237" s="857"/>
      <c r="K1237" s="857"/>
      <c r="L1237" s="858"/>
      <c r="M1237" s="408">
        <f t="shared" ref="M1237:M1238" si="467">M461</f>
        <v>0</v>
      </c>
      <c r="N1237" s="419">
        <f t="shared" ref="N1237:N1238" si="468">M1237</f>
        <v>0</v>
      </c>
      <c r="O1237" s="1370"/>
      <c r="P1237" s="1662"/>
      <c r="Q1237" s="1662"/>
      <c r="R1237" s="1662"/>
      <c r="S1237" s="1662"/>
      <c r="T1237" s="1662"/>
      <c r="U1237" s="1662"/>
      <c r="V1237" s="1662"/>
      <c r="W1237" s="1662"/>
      <c r="X1237" s="1662"/>
      <c r="Y1237" s="1662"/>
      <c r="Z1237" s="1662"/>
      <c r="AA1237" s="1662"/>
      <c r="AB1237" s="1244"/>
      <c r="AC1237" s="408">
        <f t="shared" ref="AC1237:AC1238" si="469">M1237-SUM(N1237:AB1237)</f>
        <v>0</v>
      </c>
      <c r="AD1237" s="1766"/>
      <c r="AE1237" s="1063"/>
      <c r="AF1237" s="832"/>
    </row>
    <row r="1238" spans="1:32" outlineLevel="1" x14ac:dyDescent="0.2">
      <c r="A1238" s="11">
        <v>167</v>
      </c>
      <c r="B1238" s="300"/>
      <c r="C1238" s="295"/>
      <c r="D1238" s="295"/>
      <c r="E1238" s="295"/>
      <c r="F1238" s="859" t="s">
        <v>128</v>
      </c>
      <c r="G1238" s="860"/>
      <c r="H1238" s="860"/>
      <c r="I1238" s="860"/>
      <c r="J1238" s="860"/>
      <c r="K1238" s="860"/>
      <c r="L1238" s="861"/>
      <c r="M1238" s="408">
        <f t="shared" si="467"/>
        <v>0</v>
      </c>
      <c r="N1238" s="419">
        <f t="shared" si="468"/>
        <v>0</v>
      </c>
      <c r="O1238" s="1370"/>
      <c r="P1238" s="1662"/>
      <c r="Q1238" s="1662"/>
      <c r="R1238" s="1662"/>
      <c r="S1238" s="1662"/>
      <c r="T1238" s="1662"/>
      <c r="U1238" s="1662"/>
      <c r="V1238" s="1662"/>
      <c r="W1238" s="1662"/>
      <c r="X1238" s="1662"/>
      <c r="Y1238" s="1662"/>
      <c r="Z1238" s="1662"/>
      <c r="AA1238" s="1662"/>
      <c r="AB1238" s="1244"/>
      <c r="AC1238" s="408">
        <f t="shared" si="469"/>
        <v>0</v>
      </c>
      <c r="AD1238" s="1766"/>
      <c r="AE1238" s="1063"/>
      <c r="AF1238" s="832"/>
    </row>
    <row r="1239" spans="1:32" outlineLevel="1" x14ac:dyDescent="0.2">
      <c r="A1239" s="11">
        <v>168</v>
      </c>
      <c r="B1239" s="300"/>
      <c r="C1239" s="295"/>
      <c r="D1239" s="295"/>
      <c r="E1239" s="853" t="s">
        <v>129</v>
      </c>
      <c r="F1239" s="854"/>
      <c r="G1239" s="854"/>
      <c r="H1239" s="854"/>
      <c r="I1239" s="854"/>
      <c r="J1239" s="854"/>
      <c r="K1239" s="854"/>
      <c r="L1239" s="855"/>
      <c r="M1239" s="407">
        <f>SUBTOTAL(9,M1240:M1241)</f>
        <v>0</v>
      </c>
      <c r="N1239" s="410">
        <f t="shared" ref="N1239" si="470">SUBTOTAL(9,N1240:N1241)</f>
        <v>0</v>
      </c>
      <c r="O1239" s="1370"/>
      <c r="P1239" s="1662"/>
      <c r="Q1239" s="1662"/>
      <c r="R1239" s="1662"/>
      <c r="S1239" s="1662"/>
      <c r="T1239" s="1662"/>
      <c r="U1239" s="1662"/>
      <c r="V1239" s="1662"/>
      <c r="W1239" s="1662"/>
      <c r="X1239" s="1662"/>
      <c r="Y1239" s="1662"/>
      <c r="Z1239" s="1662"/>
      <c r="AA1239" s="1662"/>
      <c r="AB1239" s="1244"/>
      <c r="AC1239" s="407">
        <f t="shared" ref="AC1239" si="471">SUBTOTAL(9,AC1240:AC1241)</f>
        <v>0</v>
      </c>
      <c r="AD1239" s="1766"/>
      <c r="AE1239" s="1063"/>
      <c r="AF1239" s="832"/>
    </row>
    <row r="1240" spans="1:32" outlineLevel="1" x14ac:dyDescent="0.2">
      <c r="A1240" s="11">
        <v>169</v>
      </c>
      <c r="B1240" s="300"/>
      <c r="C1240" s="295"/>
      <c r="D1240" s="295"/>
      <c r="E1240" s="295"/>
      <c r="F1240" s="856" t="s">
        <v>130</v>
      </c>
      <c r="G1240" s="857"/>
      <c r="H1240" s="857"/>
      <c r="I1240" s="857"/>
      <c r="J1240" s="857"/>
      <c r="K1240" s="857"/>
      <c r="L1240" s="858"/>
      <c r="M1240" s="408">
        <f t="shared" ref="M1240:M1241" si="472">M464</f>
        <v>0</v>
      </c>
      <c r="N1240" s="419">
        <f t="shared" ref="N1240:N1241" si="473">M1240</f>
        <v>0</v>
      </c>
      <c r="O1240" s="1370"/>
      <c r="P1240" s="1662"/>
      <c r="Q1240" s="1662"/>
      <c r="R1240" s="1662"/>
      <c r="S1240" s="1662"/>
      <c r="T1240" s="1662"/>
      <c r="U1240" s="1662"/>
      <c r="V1240" s="1662"/>
      <c r="W1240" s="1662"/>
      <c r="X1240" s="1662"/>
      <c r="Y1240" s="1662"/>
      <c r="Z1240" s="1662"/>
      <c r="AA1240" s="1662"/>
      <c r="AB1240" s="1244"/>
      <c r="AC1240" s="408">
        <f t="shared" ref="AC1240:AC1241" si="474">M1240-SUM(N1240:AB1240)</f>
        <v>0</v>
      </c>
      <c r="AD1240" s="1766"/>
      <c r="AE1240" s="1063"/>
      <c r="AF1240" s="832"/>
    </row>
    <row r="1241" spans="1:32" outlineLevel="1" x14ac:dyDescent="0.2">
      <c r="A1241" s="11">
        <v>170</v>
      </c>
      <c r="B1241" s="300"/>
      <c r="C1241" s="295"/>
      <c r="D1241" s="295"/>
      <c r="E1241" s="295"/>
      <c r="F1241" s="859" t="s">
        <v>131</v>
      </c>
      <c r="G1241" s="860"/>
      <c r="H1241" s="860"/>
      <c r="I1241" s="860"/>
      <c r="J1241" s="860"/>
      <c r="K1241" s="860"/>
      <c r="L1241" s="861"/>
      <c r="M1241" s="408">
        <f t="shared" si="472"/>
        <v>0</v>
      </c>
      <c r="N1241" s="419">
        <f t="shared" si="473"/>
        <v>0</v>
      </c>
      <c r="O1241" s="1370"/>
      <c r="P1241" s="1662"/>
      <c r="Q1241" s="1662"/>
      <c r="R1241" s="1662"/>
      <c r="S1241" s="1662"/>
      <c r="T1241" s="1662"/>
      <c r="U1241" s="1662"/>
      <c r="V1241" s="1662"/>
      <c r="W1241" s="1662"/>
      <c r="X1241" s="1662"/>
      <c r="Y1241" s="1662"/>
      <c r="Z1241" s="1662"/>
      <c r="AA1241" s="1662"/>
      <c r="AB1241" s="1244"/>
      <c r="AC1241" s="408">
        <f t="shared" si="474"/>
        <v>0</v>
      </c>
      <c r="AD1241" s="1766"/>
      <c r="AE1241" s="1063"/>
      <c r="AF1241" s="832"/>
    </row>
    <row r="1242" spans="1:32" outlineLevel="1" x14ac:dyDescent="0.2">
      <c r="A1242" s="11">
        <v>171</v>
      </c>
      <c r="B1242" s="300"/>
      <c r="C1242" s="295"/>
      <c r="D1242" s="295"/>
      <c r="E1242" s="853" t="s">
        <v>132</v>
      </c>
      <c r="F1242" s="854"/>
      <c r="G1242" s="854"/>
      <c r="H1242" s="854"/>
      <c r="I1242" s="854"/>
      <c r="J1242" s="854"/>
      <c r="K1242" s="854"/>
      <c r="L1242" s="855"/>
      <c r="M1242" s="407">
        <f>SUBTOTAL(9,M1243:M1244)</f>
        <v>0</v>
      </c>
      <c r="N1242" s="410">
        <f t="shared" ref="N1242" si="475">SUBTOTAL(9,N1243:N1244)</f>
        <v>0</v>
      </c>
      <c r="O1242" s="1370"/>
      <c r="P1242" s="1662"/>
      <c r="Q1242" s="1662"/>
      <c r="R1242" s="1662"/>
      <c r="S1242" s="1662"/>
      <c r="T1242" s="1662"/>
      <c r="U1242" s="1662"/>
      <c r="V1242" s="1662"/>
      <c r="W1242" s="1662"/>
      <c r="X1242" s="1662"/>
      <c r="Y1242" s="1662"/>
      <c r="Z1242" s="1662"/>
      <c r="AA1242" s="1662"/>
      <c r="AB1242" s="1244"/>
      <c r="AC1242" s="407">
        <f t="shared" ref="AC1242" si="476">SUBTOTAL(9,AC1243:AC1244)</f>
        <v>0</v>
      </c>
      <c r="AD1242" s="1766"/>
      <c r="AE1242" s="1063"/>
      <c r="AF1242" s="832"/>
    </row>
    <row r="1243" spans="1:32" outlineLevel="1" x14ac:dyDescent="0.2">
      <c r="A1243" s="11">
        <v>172</v>
      </c>
      <c r="B1243" s="300"/>
      <c r="C1243" s="295"/>
      <c r="D1243" s="295"/>
      <c r="E1243" s="295"/>
      <c r="F1243" s="856" t="s">
        <v>133</v>
      </c>
      <c r="G1243" s="857"/>
      <c r="H1243" s="857"/>
      <c r="I1243" s="857"/>
      <c r="J1243" s="857"/>
      <c r="K1243" s="857"/>
      <c r="L1243" s="858"/>
      <c r="M1243" s="408">
        <f t="shared" ref="M1243:M1244" si="477">M467</f>
        <v>0</v>
      </c>
      <c r="N1243" s="419">
        <f t="shared" ref="N1243:N1244" si="478">M1243</f>
        <v>0</v>
      </c>
      <c r="O1243" s="1370"/>
      <c r="P1243" s="1662"/>
      <c r="Q1243" s="1662"/>
      <c r="R1243" s="1662"/>
      <c r="S1243" s="1662"/>
      <c r="T1243" s="1662"/>
      <c r="U1243" s="1662"/>
      <c r="V1243" s="1662"/>
      <c r="W1243" s="1662"/>
      <c r="X1243" s="1662"/>
      <c r="Y1243" s="1662"/>
      <c r="Z1243" s="1662"/>
      <c r="AA1243" s="1662"/>
      <c r="AB1243" s="1244"/>
      <c r="AC1243" s="408">
        <f t="shared" ref="AC1243:AC1244" si="479">M1243-SUM(N1243:AB1243)</f>
        <v>0</v>
      </c>
      <c r="AD1243" s="1766"/>
      <c r="AE1243" s="1063"/>
      <c r="AF1243" s="832"/>
    </row>
    <row r="1244" spans="1:32" outlineLevel="1" x14ac:dyDescent="0.2">
      <c r="A1244" s="11">
        <v>173</v>
      </c>
      <c r="B1244" s="300"/>
      <c r="C1244" s="295"/>
      <c r="D1244" s="295"/>
      <c r="E1244" s="295"/>
      <c r="F1244" s="859" t="s">
        <v>134</v>
      </c>
      <c r="G1244" s="860"/>
      <c r="H1244" s="860"/>
      <c r="I1244" s="860"/>
      <c r="J1244" s="860"/>
      <c r="K1244" s="860"/>
      <c r="L1244" s="861"/>
      <c r="M1244" s="408">
        <f t="shared" si="477"/>
        <v>0</v>
      </c>
      <c r="N1244" s="419">
        <f t="shared" si="478"/>
        <v>0</v>
      </c>
      <c r="O1244" s="1370"/>
      <c r="P1244" s="1662"/>
      <c r="Q1244" s="1662"/>
      <c r="R1244" s="1662"/>
      <c r="S1244" s="1662"/>
      <c r="T1244" s="1662"/>
      <c r="U1244" s="1662"/>
      <c r="V1244" s="1662"/>
      <c r="W1244" s="1662"/>
      <c r="X1244" s="1662"/>
      <c r="Y1244" s="1662"/>
      <c r="Z1244" s="1662"/>
      <c r="AA1244" s="1662"/>
      <c r="AB1244" s="1244"/>
      <c r="AC1244" s="408">
        <f t="shared" si="479"/>
        <v>0</v>
      </c>
      <c r="AD1244" s="1766"/>
      <c r="AE1244" s="1063"/>
      <c r="AF1244" s="832"/>
    </row>
    <row r="1245" spans="1:32" outlineLevel="1" x14ac:dyDescent="0.2">
      <c r="A1245" s="11">
        <v>174</v>
      </c>
      <c r="B1245" s="300"/>
      <c r="C1245" s="295"/>
      <c r="D1245" s="295"/>
      <c r="E1245" s="853" t="s">
        <v>135</v>
      </c>
      <c r="F1245" s="854"/>
      <c r="G1245" s="854"/>
      <c r="H1245" s="854"/>
      <c r="I1245" s="854"/>
      <c r="J1245" s="854"/>
      <c r="K1245" s="854"/>
      <c r="L1245" s="855"/>
      <c r="M1245" s="407">
        <f>SUBTOTAL(9,M1246:M1247)</f>
        <v>0</v>
      </c>
      <c r="N1245" s="410">
        <f t="shared" ref="N1245" si="480">SUBTOTAL(9,N1246:N1247)</f>
        <v>0</v>
      </c>
      <c r="O1245" s="1370"/>
      <c r="P1245" s="1662"/>
      <c r="Q1245" s="1662"/>
      <c r="R1245" s="1662"/>
      <c r="S1245" s="1662"/>
      <c r="T1245" s="1662"/>
      <c r="U1245" s="1662"/>
      <c r="V1245" s="1662"/>
      <c r="W1245" s="1662"/>
      <c r="X1245" s="1662"/>
      <c r="Y1245" s="1662"/>
      <c r="Z1245" s="1662"/>
      <c r="AA1245" s="1662"/>
      <c r="AB1245" s="1244"/>
      <c r="AC1245" s="407">
        <f t="shared" ref="AC1245" si="481">SUBTOTAL(9,AC1246:AC1247)</f>
        <v>0</v>
      </c>
      <c r="AD1245" s="1766"/>
      <c r="AE1245" s="1063"/>
      <c r="AF1245" s="832"/>
    </row>
    <row r="1246" spans="1:32" outlineLevel="1" x14ac:dyDescent="0.2">
      <c r="A1246" s="11">
        <v>175</v>
      </c>
      <c r="B1246" s="300"/>
      <c r="C1246" s="295"/>
      <c r="D1246" s="295"/>
      <c r="E1246" s="295"/>
      <c r="F1246" s="856" t="s">
        <v>136</v>
      </c>
      <c r="G1246" s="857"/>
      <c r="H1246" s="857"/>
      <c r="I1246" s="857"/>
      <c r="J1246" s="857"/>
      <c r="K1246" s="857"/>
      <c r="L1246" s="858"/>
      <c r="M1246" s="408">
        <f t="shared" ref="M1246:M1247" si="482">M470</f>
        <v>0</v>
      </c>
      <c r="N1246" s="419">
        <f t="shared" ref="N1246:N1247" si="483">M1246</f>
        <v>0</v>
      </c>
      <c r="O1246" s="1370"/>
      <c r="P1246" s="1662"/>
      <c r="Q1246" s="1662"/>
      <c r="R1246" s="1662"/>
      <c r="S1246" s="1662"/>
      <c r="T1246" s="1662"/>
      <c r="U1246" s="1662"/>
      <c r="V1246" s="1662"/>
      <c r="W1246" s="1662"/>
      <c r="X1246" s="1662"/>
      <c r="Y1246" s="1662"/>
      <c r="Z1246" s="1662"/>
      <c r="AA1246" s="1662"/>
      <c r="AB1246" s="1244"/>
      <c r="AC1246" s="408">
        <f t="shared" ref="AC1246:AC1247" si="484">M1246-SUM(N1246:AB1246)</f>
        <v>0</v>
      </c>
      <c r="AD1246" s="1766"/>
      <c r="AE1246" s="1063"/>
      <c r="AF1246" s="832"/>
    </row>
    <row r="1247" spans="1:32" outlineLevel="1" x14ac:dyDescent="0.2">
      <c r="A1247" s="11">
        <v>176</v>
      </c>
      <c r="B1247" s="300"/>
      <c r="C1247" s="295"/>
      <c r="D1247" s="295"/>
      <c r="E1247" s="295"/>
      <c r="F1247" s="859" t="s">
        <v>137</v>
      </c>
      <c r="G1247" s="860"/>
      <c r="H1247" s="860"/>
      <c r="I1247" s="860"/>
      <c r="J1247" s="860"/>
      <c r="K1247" s="860"/>
      <c r="L1247" s="861"/>
      <c r="M1247" s="408">
        <f t="shared" si="482"/>
        <v>0</v>
      </c>
      <c r="N1247" s="419">
        <f t="shared" si="483"/>
        <v>0</v>
      </c>
      <c r="O1247" s="1370"/>
      <c r="P1247" s="1662"/>
      <c r="Q1247" s="1662"/>
      <c r="R1247" s="1662"/>
      <c r="S1247" s="1662"/>
      <c r="T1247" s="1662"/>
      <c r="U1247" s="1662"/>
      <c r="V1247" s="1662"/>
      <c r="W1247" s="1662"/>
      <c r="X1247" s="1662"/>
      <c r="Y1247" s="1662"/>
      <c r="Z1247" s="1662"/>
      <c r="AA1247" s="1662"/>
      <c r="AB1247" s="1244"/>
      <c r="AC1247" s="408">
        <f t="shared" si="484"/>
        <v>0</v>
      </c>
      <c r="AD1247" s="1766"/>
      <c r="AE1247" s="1063"/>
      <c r="AF1247" s="832"/>
    </row>
    <row r="1248" spans="1:32" outlineLevel="1" x14ac:dyDescent="0.2">
      <c r="A1248" s="11">
        <v>177</v>
      </c>
      <c r="B1248" s="300"/>
      <c r="C1248" s="295"/>
      <c r="D1248" s="295"/>
      <c r="E1248" s="853" t="s">
        <v>550</v>
      </c>
      <c r="F1248" s="854"/>
      <c r="G1248" s="854"/>
      <c r="H1248" s="854"/>
      <c r="I1248" s="854"/>
      <c r="J1248" s="854"/>
      <c r="K1248" s="854"/>
      <c r="L1248" s="855"/>
      <c r="M1248" s="407">
        <f>SUBTOTAL(9,M1249:M1250)</f>
        <v>0</v>
      </c>
      <c r="N1248" s="410">
        <f t="shared" ref="N1248" si="485">SUBTOTAL(9,N1249:N1250)</f>
        <v>0</v>
      </c>
      <c r="O1248" s="1370"/>
      <c r="P1248" s="1662"/>
      <c r="Q1248" s="1662"/>
      <c r="R1248" s="1662"/>
      <c r="S1248" s="1662"/>
      <c r="T1248" s="1662"/>
      <c r="U1248" s="1662"/>
      <c r="V1248" s="1662"/>
      <c r="W1248" s="1662"/>
      <c r="X1248" s="1662"/>
      <c r="Y1248" s="1662"/>
      <c r="Z1248" s="1662"/>
      <c r="AA1248" s="1662"/>
      <c r="AB1248" s="1244"/>
      <c r="AC1248" s="407">
        <f t="shared" ref="AC1248" si="486">SUBTOTAL(9,AC1249:AC1250)</f>
        <v>0</v>
      </c>
      <c r="AD1248" s="1766"/>
      <c r="AE1248" s="1063"/>
      <c r="AF1248" s="832"/>
    </row>
    <row r="1249" spans="1:32" outlineLevel="1" x14ac:dyDescent="0.2">
      <c r="A1249" s="11">
        <v>178</v>
      </c>
      <c r="B1249" s="300"/>
      <c r="C1249" s="295"/>
      <c r="D1249" s="295"/>
      <c r="E1249" s="295"/>
      <c r="F1249" s="856" t="s">
        <v>551</v>
      </c>
      <c r="G1249" s="857"/>
      <c r="H1249" s="857"/>
      <c r="I1249" s="857"/>
      <c r="J1249" s="857"/>
      <c r="K1249" s="857"/>
      <c r="L1249" s="858"/>
      <c r="M1249" s="408">
        <f t="shared" ref="M1249:M1250" si="487">M473</f>
        <v>0</v>
      </c>
      <c r="N1249" s="419">
        <f t="shared" ref="N1249:N1250" si="488">M1249</f>
        <v>0</v>
      </c>
      <c r="O1249" s="1370"/>
      <c r="P1249" s="1662"/>
      <c r="Q1249" s="1662"/>
      <c r="R1249" s="1662"/>
      <c r="S1249" s="1662"/>
      <c r="T1249" s="1662"/>
      <c r="U1249" s="1662"/>
      <c r="V1249" s="1662"/>
      <c r="W1249" s="1662"/>
      <c r="X1249" s="1662"/>
      <c r="Y1249" s="1662"/>
      <c r="Z1249" s="1662"/>
      <c r="AA1249" s="1662"/>
      <c r="AB1249" s="1244"/>
      <c r="AC1249" s="408">
        <f t="shared" ref="AC1249:AC1250" si="489">M1249-SUM(N1249:AB1249)</f>
        <v>0</v>
      </c>
      <c r="AD1249" s="1766"/>
      <c r="AE1249" s="1063"/>
      <c r="AF1249" s="832"/>
    </row>
    <row r="1250" spans="1:32" outlineLevel="1" x14ac:dyDescent="0.2">
      <c r="A1250" s="11">
        <v>179</v>
      </c>
      <c r="B1250" s="300"/>
      <c r="C1250" s="295"/>
      <c r="D1250" s="295"/>
      <c r="E1250" s="295"/>
      <c r="F1250" s="859" t="s">
        <v>552</v>
      </c>
      <c r="G1250" s="860"/>
      <c r="H1250" s="860"/>
      <c r="I1250" s="860"/>
      <c r="J1250" s="860"/>
      <c r="K1250" s="860"/>
      <c r="L1250" s="861"/>
      <c r="M1250" s="408">
        <f t="shared" si="487"/>
        <v>0</v>
      </c>
      <c r="N1250" s="419">
        <f t="shared" si="488"/>
        <v>0</v>
      </c>
      <c r="O1250" s="1370"/>
      <c r="P1250" s="1662"/>
      <c r="Q1250" s="1662"/>
      <c r="R1250" s="1662"/>
      <c r="S1250" s="1662"/>
      <c r="T1250" s="1662"/>
      <c r="U1250" s="1662"/>
      <c r="V1250" s="1662"/>
      <c r="W1250" s="1662"/>
      <c r="X1250" s="1662"/>
      <c r="Y1250" s="1662"/>
      <c r="Z1250" s="1662"/>
      <c r="AA1250" s="1662"/>
      <c r="AB1250" s="1244"/>
      <c r="AC1250" s="408">
        <f t="shared" si="489"/>
        <v>0</v>
      </c>
      <c r="AD1250" s="1766"/>
      <c r="AE1250" s="1063"/>
      <c r="AF1250" s="832"/>
    </row>
    <row r="1251" spans="1:32" outlineLevel="1" x14ac:dyDescent="0.2">
      <c r="A1251" s="11">
        <v>180</v>
      </c>
      <c r="B1251" s="300"/>
      <c r="C1251" s="295"/>
      <c r="D1251" s="295"/>
      <c r="E1251" s="853" t="s">
        <v>553</v>
      </c>
      <c r="F1251" s="854"/>
      <c r="G1251" s="854"/>
      <c r="H1251" s="854"/>
      <c r="I1251" s="854"/>
      <c r="J1251" s="854"/>
      <c r="K1251" s="854"/>
      <c r="L1251" s="855"/>
      <c r="M1251" s="407">
        <f>SUBTOTAL(9,M1252:M1253)</f>
        <v>0</v>
      </c>
      <c r="N1251" s="410">
        <f t="shared" ref="N1251" si="490">SUBTOTAL(9,N1252:N1253)</f>
        <v>0</v>
      </c>
      <c r="O1251" s="1370"/>
      <c r="P1251" s="1662"/>
      <c r="Q1251" s="1662"/>
      <c r="R1251" s="1662"/>
      <c r="S1251" s="1662"/>
      <c r="T1251" s="1662"/>
      <c r="U1251" s="1662"/>
      <c r="V1251" s="1662"/>
      <c r="W1251" s="1662"/>
      <c r="X1251" s="1662"/>
      <c r="Y1251" s="1662"/>
      <c r="Z1251" s="1662"/>
      <c r="AA1251" s="1662"/>
      <c r="AB1251" s="1244"/>
      <c r="AC1251" s="407">
        <f t="shared" ref="AC1251" si="491">SUBTOTAL(9,AC1252:AC1253)</f>
        <v>0</v>
      </c>
      <c r="AD1251" s="1766"/>
      <c r="AE1251" s="1063"/>
      <c r="AF1251" s="832"/>
    </row>
    <row r="1252" spans="1:32" outlineLevel="1" x14ac:dyDescent="0.2">
      <c r="A1252" s="11">
        <v>181</v>
      </c>
      <c r="B1252" s="300"/>
      <c r="C1252" s="295"/>
      <c r="D1252" s="295"/>
      <c r="E1252" s="295"/>
      <c r="F1252" s="856" t="s">
        <v>554</v>
      </c>
      <c r="G1252" s="857"/>
      <c r="H1252" s="857"/>
      <c r="I1252" s="857"/>
      <c r="J1252" s="857"/>
      <c r="K1252" s="857"/>
      <c r="L1252" s="858"/>
      <c r="M1252" s="408">
        <f t="shared" ref="M1252:M1253" si="492">M476</f>
        <v>0</v>
      </c>
      <c r="N1252" s="419">
        <f t="shared" ref="N1252:N1253" si="493">M1252</f>
        <v>0</v>
      </c>
      <c r="O1252" s="1370"/>
      <c r="P1252" s="1662"/>
      <c r="Q1252" s="1662"/>
      <c r="R1252" s="1662"/>
      <c r="S1252" s="1662"/>
      <c r="T1252" s="1662"/>
      <c r="U1252" s="1662"/>
      <c r="V1252" s="1662"/>
      <c r="W1252" s="1662"/>
      <c r="X1252" s="1662"/>
      <c r="Y1252" s="1662"/>
      <c r="Z1252" s="1662"/>
      <c r="AA1252" s="1662"/>
      <c r="AB1252" s="1244"/>
      <c r="AC1252" s="408">
        <f t="shared" ref="AC1252:AC1253" si="494">M1252-SUM(N1252:AB1252)</f>
        <v>0</v>
      </c>
      <c r="AD1252" s="1766"/>
      <c r="AE1252" s="1063"/>
      <c r="AF1252" s="832"/>
    </row>
    <row r="1253" spans="1:32" outlineLevel="1" x14ac:dyDescent="0.2">
      <c r="A1253" s="11">
        <v>182</v>
      </c>
      <c r="B1253" s="300"/>
      <c r="C1253" s="295"/>
      <c r="D1253" s="295"/>
      <c r="E1253" s="295"/>
      <c r="F1253" s="859" t="s">
        <v>555</v>
      </c>
      <c r="G1253" s="860"/>
      <c r="H1253" s="860"/>
      <c r="I1253" s="860"/>
      <c r="J1253" s="860"/>
      <c r="K1253" s="860"/>
      <c r="L1253" s="861"/>
      <c r="M1253" s="408">
        <f t="shared" si="492"/>
        <v>0</v>
      </c>
      <c r="N1253" s="419">
        <f t="shared" si="493"/>
        <v>0</v>
      </c>
      <c r="O1253" s="1370"/>
      <c r="P1253" s="1662"/>
      <c r="Q1253" s="1662"/>
      <c r="R1253" s="1662"/>
      <c r="S1253" s="1662"/>
      <c r="T1253" s="1662"/>
      <c r="U1253" s="1662"/>
      <c r="V1253" s="1662"/>
      <c r="W1253" s="1662"/>
      <c r="X1253" s="1662"/>
      <c r="Y1253" s="1662"/>
      <c r="Z1253" s="1662"/>
      <c r="AA1253" s="1662"/>
      <c r="AB1253" s="1244"/>
      <c r="AC1253" s="408">
        <f t="shared" si="494"/>
        <v>0</v>
      </c>
      <c r="AD1253" s="1767"/>
      <c r="AE1253" s="834"/>
      <c r="AF1253" s="835"/>
    </row>
    <row r="1254" spans="1:32" outlineLevel="1" x14ac:dyDescent="0.2">
      <c r="A1254" s="11">
        <v>183</v>
      </c>
      <c r="B1254" s="300"/>
      <c r="C1254" s="295"/>
      <c r="D1254" s="844" t="s">
        <v>24</v>
      </c>
      <c r="E1254" s="845"/>
      <c r="F1254" s="845"/>
      <c r="G1254" s="845"/>
      <c r="H1254" s="845"/>
      <c r="I1254" s="845"/>
      <c r="J1254" s="845"/>
      <c r="K1254" s="845"/>
      <c r="L1254" s="846"/>
      <c r="M1254" s="407">
        <f>SUBTOTAL(9,M1255:M1257)</f>
        <v>0</v>
      </c>
      <c r="N1254" s="410">
        <f t="shared" ref="N1254" si="495">SUBTOTAL(9,N1255:N1257)</f>
        <v>0</v>
      </c>
      <c r="O1254" s="1370"/>
      <c r="P1254" s="1662"/>
      <c r="Q1254" s="1662"/>
      <c r="R1254" s="1662"/>
      <c r="S1254" s="1662"/>
      <c r="T1254" s="1662"/>
      <c r="U1254" s="1662"/>
      <c r="V1254" s="1662"/>
      <c r="W1254" s="1662"/>
      <c r="X1254" s="1662"/>
      <c r="Y1254" s="1662"/>
      <c r="Z1254" s="1662"/>
      <c r="AA1254" s="1662"/>
      <c r="AB1254" s="1244"/>
      <c r="AC1254" s="407">
        <f t="shared" ref="AC1254" si="496">SUBTOTAL(9,AC1255:AC1257)</f>
        <v>0</v>
      </c>
      <c r="AD1254" s="1592"/>
      <c r="AE1254" s="1611"/>
      <c r="AF1254" s="1612"/>
    </row>
    <row r="1255" spans="1:32" outlineLevel="1" x14ac:dyDescent="0.2">
      <c r="A1255" s="11">
        <v>184</v>
      </c>
      <c r="B1255" s="300"/>
      <c r="C1255" s="295"/>
      <c r="D1255" s="295"/>
      <c r="E1255" s="295"/>
      <c r="F1255" s="856" t="s">
        <v>156</v>
      </c>
      <c r="G1255" s="857"/>
      <c r="H1255" s="857"/>
      <c r="I1255" s="857"/>
      <c r="J1255" s="857"/>
      <c r="K1255" s="857"/>
      <c r="L1255" s="858"/>
      <c r="M1255" s="408">
        <f t="shared" ref="M1255:M1257" si="497">M479</f>
        <v>0</v>
      </c>
      <c r="N1255" s="419">
        <f t="shared" ref="N1255:N1257" si="498">M1255</f>
        <v>0</v>
      </c>
      <c r="O1255" s="1370"/>
      <c r="P1255" s="1662"/>
      <c r="Q1255" s="1662"/>
      <c r="R1255" s="1662"/>
      <c r="S1255" s="1662"/>
      <c r="T1255" s="1662"/>
      <c r="U1255" s="1662"/>
      <c r="V1255" s="1662"/>
      <c r="W1255" s="1662"/>
      <c r="X1255" s="1662"/>
      <c r="Y1255" s="1662"/>
      <c r="Z1255" s="1662"/>
      <c r="AA1255" s="1662"/>
      <c r="AB1255" s="1244"/>
      <c r="AC1255" s="408">
        <f t="shared" ref="AC1255:AC1257" si="499">M1255-SUM(N1255:AB1255)</f>
        <v>0</v>
      </c>
      <c r="AD1255" s="1689"/>
      <c r="AE1255" s="828"/>
      <c r="AF1255" s="829"/>
    </row>
    <row r="1256" spans="1:32" outlineLevel="1" x14ac:dyDescent="0.2">
      <c r="A1256" s="11">
        <v>185</v>
      </c>
      <c r="B1256" s="300"/>
      <c r="C1256" s="295"/>
      <c r="D1256" s="295"/>
      <c r="E1256" s="295"/>
      <c r="F1256" s="915" t="s">
        <v>157</v>
      </c>
      <c r="G1256" s="916"/>
      <c r="H1256" s="916"/>
      <c r="I1256" s="916"/>
      <c r="J1256" s="916"/>
      <c r="K1256" s="916"/>
      <c r="L1256" s="917"/>
      <c r="M1256" s="408">
        <f t="shared" si="497"/>
        <v>0</v>
      </c>
      <c r="N1256" s="419">
        <f t="shared" si="498"/>
        <v>0</v>
      </c>
      <c r="O1256" s="1370"/>
      <c r="P1256" s="1662"/>
      <c r="Q1256" s="1662"/>
      <c r="R1256" s="1662"/>
      <c r="S1256" s="1662"/>
      <c r="T1256" s="1662"/>
      <c r="U1256" s="1662"/>
      <c r="V1256" s="1662"/>
      <c r="W1256" s="1662"/>
      <c r="X1256" s="1662"/>
      <c r="Y1256" s="1662"/>
      <c r="Z1256" s="1662"/>
      <c r="AA1256" s="1662"/>
      <c r="AB1256" s="1244"/>
      <c r="AC1256" s="408">
        <f t="shared" si="499"/>
        <v>0</v>
      </c>
      <c r="AD1256" s="1766"/>
      <c r="AE1256" s="1063"/>
      <c r="AF1256" s="832"/>
    </row>
    <row r="1257" spans="1:32" outlineLevel="1" x14ac:dyDescent="0.2">
      <c r="A1257" s="11">
        <v>186</v>
      </c>
      <c r="B1257" s="300"/>
      <c r="C1257" s="295"/>
      <c r="D1257" s="295"/>
      <c r="E1257" s="295"/>
      <c r="F1257" s="859" t="s">
        <v>25</v>
      </c>
      <c r="G1257" s="860"/>
      <c r="H1257" s="860"/>
      <c r="I1257" s="860"/>
      <c r="J1257" s="860"/>
      <c r="K1257" s="860"/>
      <c r="L1257" s="861"/>
      <c r="M1257" s="408">
        <f t="shared" si="497"/>
        <v>0</v>
      </c>
      <c r="N1257" s="419">
        <f t="shared" si="498"/>
        <v>0</v>
      </c>
      <c r="O1257" s="1370"/>
      <c r="P1257" s="1662"/>
      <c r="Q1257" s="1662"/>
      <c r="R1257" s="1662"/>
      <c r="S1257" s="1662"/>
      <c r="T1257" s="1662"/>
      <c r="U1257" s="1662"/>
      <c r="V1257" s="1662"/>
      <c r="W1257" s="1662"/>
      <c r="X1257" s="1662"/>
      <c r="Y1257" s="1662"/>
      <c r="Z1257" s="1662"/>
      <c r="AA1257" s="1662"/>
      <c r="AB1257" s="1244"/>
      <c r="AC1257" s="408">
        <f t="shared" si="499"/>
        <v>0</v>
      </c>
      <c r="AD1257" s="1767"/>
      <c r="AE1257" s="834"/>
      <c r="AF1257" s="835"/>
    </row>
    <row r="1258" spans="1:32" outlineLevel="1" x14ac:dyDescent="0.2">
      <c r="A1258" s="11">
        <v>187</v>
      </c>
      <c r="B1258" s="300"/>
      <c r="C1258" s="295"/>
      <c r="D1258" s="844" t="s">
        <v>467</v>
      </c>
      <c r="E1258" s="845"/>
      <c r="F1258" s="845"/>
      <c r="G1258" s="845"/>
      <c r="H1258" s="845"/>
      <c r="I1258" s="845"/>
      <c r="J1258" s="845"/>
      <c r="K1258" s="845"/>
      <c r="L1258" s="846"/>
      <c r="M1258" s="407">
        <f>SUBTOTAL(9,M1259:M1260)</f>
        <v>0</v>
      </c>
      <c r="N1258" s="410">
        <f t="shared" ref="N1258" si="500">SUBTOTAL(9,N1259:N1260)</f>
        <v>0</v>
      </c>
      <c r="O1258" s="1370"/>
      <c r="P1258" s="1662"/>
      <c r="Q1258" s="1662"/>
      <c r="R1258" s="1662"/>
      <c r="S1258" s="1662"/>
      <c r="T1258" s="1662"/>
      <c r="U1258" s="1662"/>
      <c r="V1258" s="1662"/>
      <c r="W1258" s="1662"/>
      <c r="X1258" s="1662"/>
      <c r="Y1258" s="1662"/>
      <c r="Z1258" s="1662"/>
      <c r="AA1258" s="1662"/>
      <c r="AB1258" s="1244"/>
      <c r="AC1258" s="407">
        <f t="shared" ref="AC1258" si="501">SUBTOTAL(9,AC1259:AC1260)</f>
        <v>0</v>
      </c>
      <c r="AD1258" s="1592"/>
      <c r="AE1258" s="1611"/>
      <c r="AF1258" s="1612"/>
    </row>
    <row r="1259" spans="1:32" outlineLevel="1" x14ac:dyDescent="0.2">
      <c r="A1259" s="11">
        <v>188</v>
      </c>
      <c r="B1259" s="300"/>
      <c r="C1259" s="295"/>
      <c r="D1259" s="295"/>
      <c r="E1259" s="295"/>
      <c r="F1259" s="856" t="s">
        <v>466</v>
      </c>
      <c r="G1259" s="857"/>
      <c r="H1259" s="857"/>
      <c r="I1259" s="857"/>
      <c r="J1259" s="857"/>
      <c r="K1259" s="857"/>
      <c r="L1259" s="858"/>
      <c r="M1259" s="408">
        <f t="shared" ref="M1259:M1260" si="502">M483</f>
        <v>0</v>
      </c>
      <c r="N1259" s="419">
        <f t="shared" ref="N1259:N1260" si="503">M1259</f>
        <v>0</v>
      </c>
      <c r="O1259" s="1370"/>
      <c r="P1259" s="1662"/>
      <c r="Q1259" s="1662"/>
      <c r="R1259" s="1662"/>
      <c r="S1259" s="1662"/>
      <c r="T1259" s="1662"/>
      <c r="U1259" s="1662"/>
      <c r="V1259" s="1662"/>
      <c r="W1259" s="1662"/>
      <c r="X1259" s="1662"/>
      <c r="Y1259" s="1662"/>
      <c r="Z1259" s="1662"/>
      <c r="AA1259" s="1662"/>
      <c r="AB1259" s="1244"/>
      <c r="AC1259" s="408">
        <f t="shared" ref="AC1259:AC1260" si="504">M1259-SUM(N1259:AB1259)</f>
        <v>0</v>
      </c>
      <c r="AD1259" s="1689"/>
      <c r="AE1259" s="828"/>
      <c r="AF1259" s="829"/>
    </row>
    <row r="1260" spans="1:32" outlineLevel="1" x14ac:dyDescent="0.2">
      <c r="A1260" s="11">
        <v>189</v>
      </c>
      <c r="B1260" s="300"/>
      <c r="C1260" s="295"/>
      <c r="D1260" s="295"/>
      <c r="E1260" s="295"/>
      <c r="F1260" s="859" t="s">
        <v>576</v>
      </c>
      <c r="G1260" s="860"/>
      <c r="H1260" s="860"/>
      <c r="I1260" s="860"/>
      <c r="J1260" s="860"/>
      <c r="K1260" s="860"/>
      <c r="L1260" s="861"/>
      <c r="M1260" s="408">
        <f t="shared" si="502"/>
        <v>0</v>
      </c>
      <c r="N1260" s="419">
        <f t="shared" si="503"/>
        <v>0</v>
      </c>
      <c r="O1260" s="1370"/>
      <c r="P1260" s="1244"/>
      <c r="Q1260" s="1244"/>
      <c r="R1260" s="1244"/>
      <c r="S1260" s="1244"/>
      <c r="T1260" s="1244"/>
      <c r="U1260" s="1244"/>
      <c r="V1260" s="1244"/>
      <c r="W1260" s="1244"/>
      <c r="X1260" s="1244"/>
      <c r="Y1260" s="1244"/>
      <c r="Z1260" s="1244"/>
      <c r="AA1260" s="1244"/>
      <c r="AB1260" s="1244"/>
      <c r="AC1260" s="408">
        <f t="shared" si="504"/>
        <v>0</v>
      </c>
      <c r="AD1260" s="1767"/>
      <c r="AE1260" s="834"/>
      <c r="AF1260" s="835"/>
    </row>
    <row r="1261" spans="1:32" ht="15" customHeight="1" outlineLevel="1" x14ac:dyDescent="0.2">
      <c r="A1261" s="11">
        <v>326</v>
      </c>
      <c r="B1261" s="300"/>
      <c r="C1261" s="1025" t="s">
        <v>140</v>
      </c>
      <c r="D1261" s="1026"/>
      <c r="E1261" s="1026"/>
      <c r="F1261" s="1026"/>
      <c r="G1261" s="1026"/>
      <c r="H1261" s="1026"/>
      <c r="I1261" s="1026"/>
      <c r="J1261" s="1026"/>
      <c r="K1261" s="1026"/>
      <c r="L1261" s="1026"/>
      <c r="M1261" s="1026"/>
      <c r="N1261" s="1026"/>
      <c r="O1261" s="1026"/>
      <c r="P1261" s="1026"/>
      <c r="Q1261" s="1026"/>
      <c r="R1261" s="1026"/>
      <c r="S1261" s="1026"/>
      <c r="T1261" s="1026"/>
      <c r="U1261" s="1026"/>
      <c r="V1261" s="1026"/>
      <c r="W1261" s="1026"/>
      <c r="X1261" s="1026"/>
      <c r="Y1261" s="1026"/>
      <c r="Z1261" s="1026"/>
      <c r="AA1261" s="1026"/>
      <c r="AB1261" s="1026"/>
      <c r="AC1261" s="1026"/>
      <c r="AD1261" s="1026"/>
      <c r="AE1261" s="1026"/>
      <c r="AF1261" s="1027"/>
    </row>
    <row r="1262" spans="1:32" outlineLevel="1" x14ac:dyDescent="0.2">
      <c r="A1262" s="11">
        <v>232</v>
      </c>
      <c r="B1262" s="300"/>
      <c r="C1262" s="295"/>
      <c r="D1262" s="1060" t="s">
        <v>141</v>
      </c>
      <c r="E1262" s="1061"/>
      <c r="F1262" s="1061"/>
      <c r="G1262" s="1061"/>
      <c r="H1262" s="1061"/>
      <c r="I1262" s="1061"/>
      <c r="J1262" s="1061"/>
      <c r="K1262" s="1061"/>
      <c r="L1262" s="1072"/>
      <c r="M1262" s="407">
        <f>SUBTOTAL(9,M1263:M1264)</f>
        <v>0</v>
      </c>
      <c r="N1262" s="410">
        <f t="shared" ref="N1262:AC1262" si="505">SUBTOTAL(9,N1263:N1264)</f>
        <v>0</v>
      </c>
      <c r="O1262" s="414">
        <f t="shared" si="505"/>
        <v>0</v>
      </c>
      <c r="P1262" s="414">
        <f t="shared" si="505"/>
        <v>0</v>
      </c>
      <c r="Q1262" s="415">
        <f t="shared" si="505"/>
        <v>0</v>
      </c>
      <c r="R1262" s="410">
        <f t="shared" si="505"/>
        <v>0</v>
      </c>
      <c r="S1262" s="414">
        <f t="shared" si="505"/>
        <v>0</v>
      </c>
      <c r="T1262" s="413">
        <f t="shared" si="505"/>
        <v>0</v>
      </c>
      <c r="U1262" s="413">
        <f t="shared" si="505"/>
        <v>0</v>
      </c>
      <c r="V1262" s="413">
        <f t="shared" si="505"/>
        <v>0</v>
      </c>
      <c r="W1262" s="413">
        <f t="shared" si="505"/>
        <v>0</v>
      </c>
      <c r="X1262" s="413">
        <f t="shared" si="505"/>
        <v>0</v>
      </c>
      <c r="Y1262" s="413">
        <f t="shared" si="505"/>
        <v>0</v>
      </c>
      <c r="Z1262" s="413">
        <f t="shared" si="505"/>
        <v>0</v>
      </c>
      <c r="AA1262" s="413">
        <f t="shared" si="505"/>
        <v>0</v>
      </c>
      <c r="AB1262" s="411">
        <f t="shared" si="505"/>
        <v>0</v>
      </c>
      <c r="AC1262" s="407">
        <f t="shared" si="505"/>
        <v>0</v>
      </c>
      <c r="AD1262" s="1592"/>
      <c r="AE1262" s="1611"/>
      <c r="AF1262" s="1612"/>
    </row>
    <row r="1263" spans="1:32" ht="15" customHeight="1" outlineLevel="1" x14ac:dyDescent="0.2">
      <c r="A1263" s="11">
        <v>188</v>
      </c>
      <c r="B1263" s="300"/>
      <c r="C1263" s="295"/>
      <c r="D1263" s="295"/>
      <c r="E1263" s="295"/>
      <c r="F1263" s="856" t="s">
        <v>142</v>
      </c>
      <c r="G1263" s="857"/>
      <c r="H1263" s="857"/>
      <c r="I1263" s="857"/>
      <c r="J1263" s="857"/>
      <c r="K1263" s="857"/>
      <c r="L1263" s="858"/>
      <c r="M1263" s="408">
        <f>M487</f>
        <v>0</v>
      </c>
      <c r="N1263" s="1245"/>
      <c r="O1263" s="1385"/>
      <c r="P1263" s="1385"/>
      <c r="Q1263" s="1385"/>
      <c r="R1263" s="1385"/>
      <c r="S1263" s="1385"/>
      <c r="T1263" s="1385"/>
      <c r="U1263" s="1385"/>
      <c r="V1263" s="1385"/>
      <c r="W1263" s="1385"/>
      <c r="X1263" s="1385"/>
      <c r="Y1263" s="1385"/>
      <c r="Z1263" s="1385"/>
      <c r="AA1263" s="1385"/>
      <c r="AB1263" s="1385"/>
      <c r="AC1263" s="409">
        <f t="shared" ref="AC1263:AC1264" si="506">M1263-SUM(N1263:AB1263)</f>
        <v>0</v>
      </c>
      <c r="AD1263" s="1689"/>
      <c r="AE1263" s="1462"/>
      <c r="AF1263" s="1463"/>
    </row>
    <row r="1264" spans="1:32" ht="15" customHeight="1" outlineLevel="1" x14ac:dyDescent="0.2">
      <c r="A1264" s="11">
        <v>189</v>
      </c>
      <c r="B1264" s="300"/>
      <c r="C1264" s="295"/>
      <c r="D1264" s="295"/>
      <c r="E1264" s="295"/>
      <c r="F1264" s="859" t="s">
        <v>143</v>
      </c>
      <c r="G1264" s="860"/>
      <c r="H1264" s="860"/>
      <c r="I1264" s="860"/>
      <c r="J1264" s="860"/>
      <c r="K1264" s="860"/>
      <c r="L1264" s="861"/>
      <c r="M1264" s="408">
        <f>M488</f>
        <v>0</v>
      </c>
      <c r="N1264" s="419">
        <f t="shared" ref="N1264:AB1264" si="507">N488</f>
        <v>0</v>
      </c>
      <c r="O1264" s="422">
        <f t="shared" si="507"/>
        <v>0</v>
      </c>
      <c r="P1264" s="422">
        <f t="shared" si="507"/>
        <v>0</v>
      </c>
      <c r="Q1264" s="423">
        <f t="shared" si="507"/>
        <v>0</v>
      </c>
      <c r="R1264" s="419">
        <f t="shared" si="507"/>
        <v>0</v>
      </c>
      <c r="S1264" s="421">
        <f t="shared" si="507"/>
        <v>0</v>
      </c>
      <c r="T1264" s="421">
        <f t="shared" si="507"/>
        <v>0</v>
      </c>
      <c r="U1264" s="421">
        <f t="shared" si="507"/>
        <v>0</v>
      </c>
      <c r="V1264" s="421">
        <f t="shared" si="507"/>
        <v>0</v>
      </c>
      <c r="W1264" s="421">
        <f t="shared" si="507"/>
        <v>0</v>
      </c>
      <c r="X1264" s="422">
        <f t="shared" si="507"/>
        <v>0</v>
      </c>
      <c r="Y1264" s="421">
        <f t="shared" si="507"/>
        <v>0</v>
      </c>
      <c r="Z1264" s="421">
        <f t="shared" si="507"/>
        <v>0</v>
      </c>
      <c r="AA1264" s="421">
        <f t="shared" si="507"/>
        <v>0</v>
      </c>
      <c r="AB1264" s="421">
        <f t="shared" si="507"/>
        <v>0</v>
      </c>
      <c r="AC1264" s="408">
        <f t="shared" si="506"/>
        <v>0</v>
      </c>
      <c r="AD1264" s="1690"/>
      <c r="AE1264" s="1468"/>
      <c r="AF1264" s="1469"/>
    </row>
    <row r="1265" spans="1:34" outlineLevel="1" x14ac:dyDescent="0.2">
      <c r="A1265" s="11">
        <v>232</v>
      </c>
      <c r="B1265" s="300"/>
      <c r="C1265" s="295"/>
      <c r="D1265" s="844" t="s">
        <v>144</v>
      </c>
      <c r="E1265" s="845"/>
      <c r="F1265" s="845"/>
      <c r="G1265" s="845"/>
      <c r="H1265" s="845"/>
      <c r="I1265" s="845"/>
      <c r="J1265" s="845"/>
      <c r="K1265" s="845"/>
      <c r="L1265" s="846"/>
      <c r="M1265" s="407">
        <f>SUBTOTAL(9,M1266:M1268)</f>
        <v>0</v>
      </c>
      <c r="N1265" s="410">
        <f>SUBTOTAL(9,N1266:N1268)</f>
        <v>0</v>
      </c>
      <c r="O1265" s="414">
        <f t="shared" ref="O1265:AC1265" si="508">SUBTOTAL(9,O1266:O1268)</f>
        <v>0</v>
      </c>
      <c r="P1265" s="414">
        <f t="shared" si="508"/>
        <v>0</v>
      </c>
      <c r="Q1265" s="415">
        <f t="shared" si="508"/>
        <v>0</v>
      </c>
      <c r="R1265" s="410">
        <f t="shared" si="508"/>
        <v>0</v>
      </c>
      <c r="S1265" s="414">
        <f t="shared" si="508"/>
        <v>0</v>
      </c>
      <c r="T1265" s="413">
        <f t="shared" si="508"/>
        <v>0</v>
      </c>
      <c r="U1265" s="413">
        <f t="shared" si="508"/>
        <v>0</v>
      </c>
      <c r="V1265" s="413">
        <f t="shared" si="508"/>
        <v>0</v>
      </c>
      <c r="W1265" s="413">
        <f t="shared" si="508"/>
        <v>0</v>
      </c>
      <c r="X1265" s="413">
        <f t="shared" si="508"/>
        <v>0</v>
      </c>
      <c r="Y1265" s="413">
        <f t="shared" si="508"/>
        <v>0</v>
      </c>
      <c r="Z1265" s="413">
        <f t="shared" si="508"/>
        <v>0</v>
      </c>
      <c r="AA1265" s="413">
        <f t="shared" si="508"/>
        <v>0</v>
      </c>
      <c r="AB1265" s="411">
        <f t="shared" si="508"/>
        <v>0</v>
      </c>
      <c r="AC1265" s="407">
        <f t="shared" si="508"/>
        <v>0</v>
      </c>
      <c r="AD1265" s="1592"/>
      <c r="AE1265" s="1611"/>
      <c r="AF1265" s="1612"/>
      <c r="AH1265" s="251">
        <f>SUM(N1265,N1262,N1258,N1254,N1251,N1248,N1245,N1242,N1239,N1236,N1231,N1228,N1224,N1221,N1217,N1214,N1209,N1205,N1201,N1195,N1190,N1185,N1180,N1176,N1173,N1170,N1167,N1164,N1161,N1158,N1153,N1150,N1146,N1143,N1139,N1136,N1131,N1127,N1123,N1117,N1112,N1107,N1099,N1092,N1088,N1084,N1077,N1072,N1068,N1064,N1057,N1050,N1043,N1036,N1029,N1022,N1015,N1008)</f>
        <v>0</v>
      </c>
    </row>
    <row r="1266" spans="1:34" ht="15" customHeight="1" outlineLevel="1" x14ac:dyDescent="0.2">
      <c r="A1266" s="11">
        <v>188</v>
      </c>
      <c r="B1266" s="300"/>
      <c r="C1266" s="295"/>
      <c r="D1266" s="295"/>
      <c r="E1266" s="295"/>
      <c r="F1266" s="856" t="s">
        <v>145</v>
      </c>
      <c r="G1266" s="857"/>
      <c r="H1266" s="857"/>
      <c r="I1266" s="857"/>
      <c r="J1266" s="857"/>
      <c r="K1266" s="857"/>
      <c r="L1266" s="858"/>
      <c r="M1266" s="408">
        <f>M490</f>
        <v>0</v>
      </c>
      <c r="N1266" s="419">
        <f t="shared" ref="N1266:AB1267" si="509">N490</f>
        <v>0</v>
      </c>
      <c r="O1266" s="422">
        <f t="shared" si="509"/>
        <v>0</v>
      </c>
      <c r="P1266" s="422">
        <f t="shared" si="509"/>
        <v>0</v>
      </c>
      <c r="Q1266" s="423">
        <f t="shared" si="509"/>
        <v>0</v>
      </c>
      <c r="R1266" s="419">
        <f t="shared" si="509"/>
        <v>0</v>
      </c>
      <c r="S1266" s="421">
        <f t="shared" si="509"/>
        <v>0</v>
      </c>
      <c r="T1266" s="421">
        <f t="shared" si="509"/>
        <v>0</v>
      </c>
      <c r="U1266" s="421">
        <f t="shared" si="509"/>
        <v>0</v>
      </c>
      <c r="V1266" s="421">
        <f t="shared" si="509"/>
        <v>0</v>
      </c>
      <c r="W1266" s="421">
        <f t="shared" si="509"/>
        <v>0</v>
      </c>
      <c r="X1266" s="422">
        <f t="shared" si="509"/>
        <v>0</v>
      </c>
      <c r="Y1266" s="421">
        <f t="shared" si="509"/>
        <v>0</v>
      </c>
      <c r="Z1266" s="421">
        <f t="shared" si="509"/>
        <v>0</v>
      </c>
      <c r="AA1266" s="421">
        <f t="shared" si="509"/>
        <v>0</v>
      </c>
      <c r="AB1266" s="421">
        <f t="shared" si="509"/>
        <v>0</v>
      </c>
      <c r="AC1266" s="408">
        <f t="shared" ref="AC1266:AC1274" si="510">M1266-SUM(N1266:AB1266)</f>
        <v>0</v>
      </c>
      <c r="AD1266" s="1689"/>
      <c r="AE1266" s="1462"/>
      <c r="AF1266" s="1463"/>
    </row>
    <row r="1267" spans="1:34" ht="15" customHeight="1" outlineLevel="1" x14ac:dyDescent="0.2">
      <c r="A1267" s="11">
        <v>189</v>
      </c>
      <c r="B1267" s="300"/>
      <c r="C1267" s="295"/>
      <c r="D1267" s="295"/>
      <c r="E1267" s="295"/>
      <c r="F1267" s="915" t="s">
        <v>146</v>
      </c>
      <c r="G1267" s="916"/>
      <c r="H1267" s="916"/>
      <c r="I1267" s="916"/>
      <c r="J1267" s="916"/>
      <c r="K1267" s="916"/>
      <c r="L1267" s="917"/>
      <c r="M1267" s="408">
        <f>M491</f>
        <v>0</v>
      </c>
      <c r="N1267" s="419">
        <f t="shared" si="509"/>
        <v>0</v>
      </c>
      <c r="O1267" s="422">
        <f t="shared" si="509"/>
        <v>0</v>
      </c>
      <c r="P1267" s="422">
        <f t="shared" si="509"/>
        <v>0</v>
      </c>
      <c r="Q1267" s="423">
        <f t="shared" si="509"/>
        <v>0</v>
      </c>
      <c r="R1267" s="419">
        <f t="shared" si="509"/>
        <v>0</v>
      </c>
      <c r="S1267" s="421">
        <f t="shared" si="509"/>
        <v>0</v>
      </c>
      <c r="T1267" s="421">
        <f t="shared" si="509"/>
        <v>0</v>
      </c>
      <c r="U1267" s="421">
        <f t="shared" si="509"/>
        <v>0</v>
      </c>
      <c r="V1267" s="421">
        <f t="shared" si="509"/>
        <v>0</v>
      </c>
      <c r="W1267" s="421">
        <f t="shared" si="509"/>
        <v>0</v>
      </c>
      <c r="X1267" s="422">
        <f t="shared" si="509"/>
        <v>0</v>
      </c>
      <c r="Y1267" s="421">
        <f t="shared" si="509"/>
        <v>0</v>
      </c>
      <c r="Z1267" s="421">
        <f t="shared" si="509"/>
        <v>0</v>
      </c>
      <c r="AA1267" s="421">
        <f t="shared" si="509"/>
        <v>0</v>
      </c>
      <c r="AB1267" s="421">
        <f t="shared" si="509"/>
        <v>0</v>
      </c>
      <c r="AC1267" s="408">
        <f t="shared" si="510"/>
        <v>0</v>
      </c>
      <c r="AD1267" s="1781"/>
      <c r="AE1267" s="1465"/>
      <c r="AF1267" s="1466"/>
    </row>
    <row r="1268" spans="1:34" outlineLevel="1" x14ac:dyDescent="0.2">
      <c r="A1268" s="11">
        <v>189</v>
      </c>
      <c r="B1268" s="300"/>
      <c r="C1268" s="295"/>
      <c r="D1268" s="295"/>
      <c r="E1268" s="295"/>
      <c r="F1268" s="859" t="s">
        <v>147</v>
      </c>
      <c r="G1268" s="860"/>
      <c r="H1268" s="860"/>
      <c r="I1268" s="860"/>
      <c r="J1268" s="860"/>
      <c r="K1268" s="860"/>
      <c r="L1268" s="861"/>
      <c r="M1268" s="408">
        <f>M492</f>
        <v>0</v>
      </c>
      <c r="N1268" s="1389"/>
      <c r="O1268" s="1243"/>
      <c r="P1268" s="1243"/>
      <c r="Q1268" s="1243"/>
      <c r="R1268" s="1243"/>
      <c r="S1268" s="1243"/>
      <c r="T1268" s="1243"/>
      <c r="U1268" s="1243"/>
      <c r="V1268" s="1243"/>
      <c r="W1268" s="1243"/>
      <c r="X1268" s="1243"/>
      <c r="Y1268" s="1243"/>
      <c r="Z1268" s="1243"/>
      <c r="AA1268" s="1243"/>
      <c r="AB1268" s="1243"/>
      <c r="AC1268" s="408">
        <f t="shared" si="510"/>
        <v>0</v>
      </c>
      <c r="AD1268" s="1690"/>
      <c r="AE1268" s="1468"/>
      <c r="AF1268" s="1469"/>
    </row>
    <row r="1269" spans="1:34" outlineLevel="1" x14ac:dyDescent="0.2">
      <c r="A1269" s="11">
        <v>232</v>
      </c>
      <c r="B1269" s="300"/>
      <c r="C1269" s="295"/>
      <c r="D1269" s="844" t="s">
        <v>148</v>
      </c>
      <c r="E1269" s="845"/>
      <c r="F1269" s="845"/>
      <c r="G1269" s="845"/>
      <c r="H1269" s="845"/>
      <c r="I1269" s="845"/>
      <c r="J1269" s="845"/>
      <c r="K1269" s="845"/>
      <c r="L1269" s="846"/>
      <c r="M1269" s="407">
        <f>SUBTOTAL(9,M1270:M1272)</f>
        <v>0</v>
      </c>
      <c r="N1269" s="1244"/>
      <c r="O1269" s="1662"/>
      <c r="P1269" s="1662"/>
      <c r="Q1269" s="1662"/>
      <c r="R1269" s="1662"/>
      <c r="S1269" s="1662"/>
      <c r="T1269" s="1662"/>
      <c r="U1269" s="1662"/>
      <c r="V1269" s="1662"/>
      <c r="W1269" s="1662"/>
      <c r="X1269" s="1662"/>
      <c r="Y1269" s="1662"/>
      <c r="Z1269" s="1662"/>
      <c r="AA1269" s="1662"/>
      <c r="AB1269" s="1244"/>
      <c r="AC1269" s="407">
        <f>SUBTOTAL(9,AC1270:AC1272)</f>
        <v>0</v>
      </c>
      <c r="AD1269" s="1592"/>
      <c r="AE1269" s="1611"/>
      <c r="AF1269" s="1612"/>
    </row>
    <row r="1270" spans="1:34" ht="15" customHeight="1" outlineLevel="1" x14ac:dyDescent="0.2">
      <c r="A1270" s="11">
        <v>188</v>
      </c>
      <c r="B1270" s="300"/>
      <c r="C1270" s="295"/>
      <c r="D1270" s="295"/>
      <c r="E1270" s="295"/>
      <c r="F1270" s="856" t="s">
        <v>149</v>
      </c>
      <c r="G1270" s="857"/>
      <c r="H1270" s="857"/>
      <c r="I1270" s="857"/>
      <c r="J1270" s="857"/>
      <c r="K1270" s="857"/>
      <c r="L1270" s="858"/>
      <c r="M1270" s="408">
        <f>M494</f>
        <v>0</v>
      </c>
      <c r="N1270" s="1244"/>
      <c r="O1270" s="1662"/>
      <c r="P1270" s="1662"/>
      <c r="Q1270" s="1662"/>
      <c r="R1270" s="1662"/>
      <c r="S1270" s="1662"/>
      <c r="T1270" s="1662"/>
      <c r="U1270" s="1662"/>
      <c r="V1270" s="1662"/>
      <c r="W1270" s="1662"/>
      <c r="X1270" s="1662"/>
      <c r="Y1270" s="1662"/>
      <c r="Z1270" s="1662"/>
      <c r="AA1270" s="1662"/>
      <c r="AB1270" s="1244"/>
      <c r="AC1270" s="408">
        <f t="shared" si="510"/>
        <v>0</v>
      </c>
      <c r="AD1270" s="1689"/>
      <c r="AE1270" s="1462"/>
      <c r="AF1270" s="1463"/>
    </row>
    <row r="1271" spans="1:34" ht="15" customHeight="1" outlineLevel="1" x14ac:dyDescent="0.2">
      <c r="A1271" s="11">
        <v>189</v>
      </c>
      <c r="B1271" s="300" t="s">
        <v>89</v>
      </c>
      <c r="C1271" s="295"/>
      <c r="D1271" s="295"/>
      <c r="E1271" s="295"/>
      <c r="F1271" s="915" t="s">
        <v>150</v>
      </c>
      <c r="G1271" s="916"/>
      <c r="H1271" s="916"/>
      <c r="I1271" s="916"/>
      <c r="J1271" s="916"/>
      <c r="K1271" s="916"/>
      <c r="L1271" s="917"/>
      <c r="M1271" s="408">
        <f>M495</f>
        <v>0</v>
      </c>
      <c r="N1271" s="1244"/>
      <c r="O1271" s="1662"/>
      <c r="P1271" s="1662"/>
      <c r="Q1271" s="1662"/>
      <c r="R1271" s="1662"/>
      <c r="S1271" s="1662"/>
      <c r="T1271" s="1662"/>
      <c r="U1271" s="1662"/>
      <c r="V1271" s="1662"/>
      <c r="W1271" s="1662"/>
      <c r="X1271" s="1662"/>
      <c r="Y1271" s="1662"/>
      <c r="Z1271" s="1662"/>
      <c r="AA1271" s="1662"/>
      <c r="AB1271" s="1244"/>
      <c r="AC1271" s="408">
        <f t="shared" si="510"/>
        <v>0</v>
      </c>
      <c r="AD1271" s="1781"/>
      <c r="AE1271" s="1465"/>
      <c r="AF1271" s="1466"/>
    </row>
    <row r="1272" spans="1:34" ht="15" customHeight="1" outlineLevel="1" x14ac:dyDescent="0.2">
      <c r="A1272" s="11">
        <v>189</v>
      </c>
      <c r="B1272" s="300"/>
      <c r="C1272" s="295"/>
      <c r="D1272" s="295"/>
      <c r="E1272" s="295"/>
      <c r="F1272" s="859" t="s">
        <v>151</v>
      </c>
      <c r="G1272" s="860"/>
      <c r="H1272" s="860"/>
      <c r="I1272" s="860"/>
      <c r="J1272" s="860"/>
      <c r="K1272" s="860"/>
      <c r="L1272" s="861"/>
      <c r="M1272" s="408">
        <f>M496</f>
        <v>0</v>
      </c>
      <c r="N1272" s="1244"/>
      <c r="O1272" s="1662"/>
      <c r="P1272" s="1662"/>
      <c r="Q1272" s="1662"/>
      <c r="R1272" s="1662"/>
      <c r="S1272" s="1662"/>
      <c r="T1272" s="1662"/>
      <c r="U1272" s="1662"/>
      <c r="V1272" s="1662"/>
      <c r="W1272" s="1662"/>
      <c r="X1272" s="1662"/>
      <c r="Y1272" s="1662"/>
      <c r="Z1272" s="1662"/>
      <c r="AA1272" s="1662"/>
      <c r="AB1272" s="1244"/>
      <c r="AC1272" s="408">
        <f t="shared" si="510"/>
        <v>0</v>
      </c>
      <c r="AD1272" s="1690"/>
      <c r="AE1272" s="1468"/>
      <c r="AF1272" s="1469"/>
    </row>
    <row r="1273" spans="1:34" outlineLevel="1" x14ac:dyDescent="0.2">
      <c r="A1273" s="11">
        <v>232</v>
      </c>
      <c r="B1273" s="300"/>
      <c r="C1273" s="295"/>
      <c r="D1273" s="844" t="s">
        <v>140</v>
      </c>
      <c r="E1273" s="845"/>
      <c r="F1273" s="845"/>
      <c r="G1273" s="845"/>
      <c r="H1273" s="845"/>
      <c r="I1273" s="845"/>
      <c r="J1273" s="845"/>
      <c r="K1273" s="845"/>
      <c r="L1273" s="846"/>
      <c r="M1273" s="407">
        <f>SUBTOTAL(9,M1274)</f>
        <v>0</v>
      </c>
      <c r="N1273" s="1244"/>
      <c r="O1273" s="1662"/>
      <c r="P1273" s="1662"/>
      <c r="Q1273" s="1662"/>
      <c r="R1273" s="1662"/>
      <c r="S1273" s="1662"/>
      <c r="T1273" s="1662"/>
      <c r="U1273" s="1662"/>
      <c r="V1273" s="1662"/>
      <c r="W1273" s="1662"/>
      <c r="X1273" s="1662"/>
      <c r="Y1273" s="1662"/>
      <c r="Z1273" s="1662"/>
      <c r="AA1273" s="1662"/>
      <c r="AB1273" s="1244"/>
      <c r="AC1273" s="407">
        <f t="shared" ref="AC1273" si="511">SUBTOTAL(9,AC1274)</f>
        <v>0</v>
      </c>
      <c r="AD1273" s="1592"/>
      <c r="AE1273" s="1611"/>
      <c r="AF1273" s="1612"/>
    </row>
    <row r="1274" spans="1:34" ht="15" customHeight="1" outlineLevel="1" x14ac:dyDescent="0.2">
      <c r="A1274" s="11">
        <v>188</v>
      </c>
      <c r="B1274" s="531"/>
      <c r="C1274" s="523"/>
      <c r="D1274" s="523"/>
      <c r="E1274" s="532"/>
      <c r="F1274" s="856" t="s">
        <v>140</v>
      </c>
      <c r="G1274" s="857"/>
      <c r="H1274" s="857"/>
      <c r="I1274" s="857"/>
      <c r="J1274" s="857"/>
      <c r="K1274" s="857"/>
      <c r="L1274" s="858"/>
      <c r="M1274" s="408">
        <f>M498</f>
        <v>0</v>
      </c>
      <c r="N1274" s="961"/>
      <c r="O1274" s="961"/>
      <c r="P1274" s="961"/>
      <c r="Q1274" s="961"/>
      <c r="R1274" s="961"/>
      <c r="S1274" s="961"/>
      <c r="T1274" s="961"/>
      <c r="U1274" s="961"/>
      <c r="V1274" s="961"/>
      <c r="W1274" s="961"/>
      <c r="X1274" s="961"/>
      <c r="Y1274" s="961"/>
      <c r="Z1274" s="961"/>
      <c r="AA1274" s="961"/>
      <c r="AB1274" s="961"/>
      <c r="AC1274" s="408">
        <f t="shared" si="510"/>
        <v>0</v>
      </c>
      <c r="AD1274" s="1590"/>
      <c r="AE1274" s="1779"/>
      <c r="AF1274" s="1780"/>
    </row>
    <row r="1275" spans="1:34" ht="7.5" customHeight="1" outlineLevel="1" x14ac:dyDescent="0.2">
      <c r="A1275" s="11"/>
      <c r="B1275" s="1602"/>
      <c r="C1275" s="1437"/>
      <c r="D1275" s="1437"/>
      <c r="E1275" s="1437"/>
      <c r="F1275" s="1437"/>
      <c r="G1275" s="1437"/>
      <c r="H1275" s="1437"/>
      <c r="I1275" s="1437"/>
      <c r="J1275" s="1437"/>
      <c r="K1275" s="1437"/>
      <c r="L1275" s="1437"/>
      <c r="M1275" s="1437"/>
      <c r="N1275" s="1437"/>
      <c r="O1275" s="1437"/>
      <c r="P1275" s="1437"/>
      <c r="Q1275" s="1437"/>
      <c r="R1275" s="1437"/>
      <c r="S1275" s="1437"/>
      <c r="T1275" s="1437"/>
      <c r="U1275" s="1437"/>
      <c r="V1275" s="1437"/>
      <c r="W1275" s="1437"/>
      <c r="X1275" s="1437"/>
      <c r="Y1275" s="1437"/>
      <c r="Z1275" s="1437"/>
      <c r="AA1275" s="1437"/>
      <c r="AB1275" s="1437"/>
      <c r="AC1275" s="1437"/>
      <c r="AD1275" s="1437"/>
      <c r="AE1275" s="1437"/>
      <c r="AF1275" s="1438"/>
    </row>
    <row r="1276" spans="1:34" ht="22.5" customHeight="1" outlineLevel="1" x14ac:dyDescent="0.2">
      <c r="A1276" s="11">
        <v>323</v>
      </c>
      <c r="B1276" s="963" t="s">
        <v>152</v>
      </c>
      <c r="C1276" s="964"/>
      <c r="D1276" s="964"/>
      <c r="E1276" s="964"/>
      <c r="F1276" s="964"/>
      <c r="G1276" s="964"/>
      <c r="H1276" s="964"/>
      <c r="I1276" s="964"/>
      <c r="J1276" s="964"/>
      <c r="K1276" s="964"/>
      <c r="L1276" s="964"/>
      <c r="M1276" s="407">
        <f>SUBTOTAL(9,M1008:M1274)</f>
        <v>0</v>
      </c>
      <c r="N1276" s="410">
        <f t="shared" ref="N1276:AC1276" si="512">SUBTOTAL(9,N1008:N1274)</f>
        <v>0</v>
      </c>
      <c r="O1276" s="414">
        <f t="shared" si="512"/>
        <v>0</v>
      </c>
      <c r="P1276" s="414">
        <f t="shared" si="512"/>
        <v>0</v>
      </c>
      <c r="Q1276" s="415">
        <f t="shared" si="512"/>
        <v>0</v>
      </c>
      <c r="R1276" s="410">
        <f t="shared" si="512"/>
        <v>0</v>
      </c>
      <c r="S1276" s="414">
        <f t="shared" si="512"/>
        <v>0</v>
      </c>
      <c r="T1276" s="413">
        <f t="shared" si="512"/>
        <v>0</v>
      </c>
      <c r="U1276" s="413">
        <f t="shared" si="512"/>
        <v>0</v>
      </c>
      <c r="V1276" s="413">
        <f t="shared" si="512"/>
        <v>0</v>
      </c>
      <c r="W1276" s="413">
        <f t="shared" si="512"/>
        <v>0</v>
      </c>
      <c r="X1276" s="413">
        <f t="shared" si="512"/>
        <v>0</v>
      </c>
      <c r="Y1276" s="413">
        <f t="shared" si="512"/>
        <v>0</v>
      </c>
      <c r="Z1276" s="413">
        <f t="shared" si="512"/>
        <v>0</v>
      </c>
      <c r="AA1276" s="413">
        <f t="shared" si="512"/>
        <v>0</v>
      </c>
      <c r="AB1276" s="411">
        <f t="shared" si="512"/>
        <v>0</v>
      </c>
      <c r="AC1276" s="407">
        <f t="shared" si="512"/>
        <v>0</v>
      </c>
      <c r="AD1276" s="963"/>
      <c r="AE1276" s="964"/>
      <c r="AF1276" s="1101"/>
    </row>
    <row r="1277" spans="1:34" ht="7.5" customHeight="1" outlineLevel="1" x14ac:dyDescent="0.2">
      <c r="B1277" s="1602"/>
      <c r="C1277" s="1437"/>
      <c r="D1277" s="1437"/>
      <c r="E1277" s="1437"/>
      <c r="F1277" s="1437"/>
      <c r="G1277" s="1437"/>
      <c r="H1277" s="1437"/>
      <c r="I1277" s="1437"/>
      <c r="J1277" s="1437"/>
      <c r="K1277" s="1437"/>
      <c r="L1277" s="1437"/>
      <c r="M1277" s="1437"/>
      <c r="N1277" s="1437"/>
      <c r="O1277" s="1437"/>
      <c r="P1277" s="1437"/>
      <c r="Q1277" s="1437"/>
      <c r="R1277" s="1437"/>
      <c r="S1277" s="1437"/>
      <c r="T1277" s="1437"/>
      <c r="U1277" s="1437"/>
      <c r="V1277" s="1437"/>
      <c r="W1277" s="1437"/>
      <c r="X1277" s="1437"/>
      <c r="Y1277" s="1437"/>
      <c r="Z1277" s="1437"/>
      <c r="AA1277" s="1437"/>
      <c r="AB1277" s="1437"/>
      <c r="AC1277" s="1437"/>
      <c r="AD1277" s="1437"/>
      <c r="AE1277" s="1437"/>
      <c r="AF1277" s="1438"/>
    </row>
    <row r="1278" spans="1:34" ht="22.5" customHeight="1" outlineLevel="1" x14ac:dyDescent="0.2">
      <c r="A1278" s="11">
        <v>323</v>
      </c>
      <c r="B1278" s="963" t="s">
        <v>153</v>
      </c>
      <c r="C1278" s="964"/>
      <c r="D1278" s="964"/>
      <c r="E1278" s="964"/>
      <c r="F1278" s="964"/>
      <c r="G1278" s="964"/>
      <c r="H1278" s="964"/>
      <c r="I1278" s="964"/>
      <c r="J1278" s="964"/>
      <c r="K1278" s="964"/>
      <c r="L1278" s="964"/>
      <c r="M1278" s="409">
        <f>M502</f>
        <v>0</v>
      </c>
      <c r="N1278" s="979"/>
      <c r="O1278" s="1388"/>
      <c r="P1278" s="1388"/>
      <c r="Q1278" s="1388"/>
      <c r="R1278" s="1388"/>
      <c r="S1278" s="1388"/>
      <c r="T1278" s="1388"/>
      <c r="U1278" s="1388"/>
      <c r="V1278" s="1388"/>
      <c r="W1278" s="1388"/>
      <c r="X1278" s="1388"/>
      <c r="Y1278" s="1388"/>
      <c r="Z1278" s="1388"/>
      <c r="AA1278" s="1388"/>
      <c r="AB1278" s="1388"/>
      <c r="AC1278" s="409">
        <f>M1278-SUM(N1278:AB1278)</f>
        <v>0</v>
      </c>
      <c r="AD1278" s="963"/>
      <c r="AE1278" s="964"/>
      <c r="AF1278" s="1101"/>
    </row>
    <row r="1279" spans="1:34" ht="7.5" customHeight="1" outlineLevel="1" x14ac:dyDescent="0.2">
      <c r="B1279" s="1602"/>
      <c r="C1279" s="1437"/>
      <c r="D1279" s="1437"/>
      <c r="E1279" s="1437"/>
      <c r="F1279" s="1437"/>
      <c r="G1279" s="1437"/>
      <c r="H1279" s="1437"/>
      <c r="I1279" s="1437"/>
      <c r="J1279" s="1437"/>
      <c r="K1279" s="1437"/>
      <c r="L1279" s="1437"/>
      <c r="M1279" s="1437"/>
      <c r="N1279" s="1437"/>
      <c r="O1279" s="1437"/>
      <c r="P1279" s="1437"/>
      <c r="Q1279" s="1437"/>
      <c r="R1279" s="1437"/>
      <c r="S1279" s="1437"/>
      <c r="T1279" s="1437"/>
      <c r="U1279" s="1437"/>
      <c r="V1279" s="1437"/>
      <c r="W1279" s="1437"/>
      <c r="X1279" s="1437"/>
      <c r="Y1279" s="1437"/>
      <c r="Z1279" s="1437"/>
      <c r="AA1279" s="1437"/>
      <c r="AB1279" s="1437"/>
      <c r="AC1279" s="1437"/>
      <c r="AD1279" s="1437"/>
      <c r="AE1279" s="1437"/>
      <c r="AF1279" s="1438"/>
    </row>
    <row r="1280" spans="1:34" ht="22.5" customHeight="1" outlineLevel="1" x14ac:dyDescent="0.2">
      <c r="A1280" s="11">
        <v>323</v>
      </c>
      <c r="B1280" s="963" t="s">
        <v>154</v>
      </c>
      <c r="C1280" s="964"/>
      <c r="D1280" s="964"/>
      <c r="E1280" s="964"/>
      <c r="F1280" s="964"/>
      <c r="G1280" s="964"/>
      <c r="H1280" s="964"/>
      <c r="I1280" s="964"/>
      <c r="J1280" s="964"/>
      <c r="K1280" s="964"/>
      <c r="L1280" s="964"/>
      <c r="M1280" s="407">
        <f>SUM(M1276:M1279)</f>
        <v>0</v>
      </c>
      <c r="N1280" s="410">
        <f t="shared" ref="N1280:AC1280" si="513">SUM(N1276:N1279)</f>
        <v>0</v>
      </c>
      <c r="O1280" s="414">
        <f t="shared" si="513"/>
        <v>0</v>
      </c>
      <c r="P1280" s="414">
        <f t="shared" si="513"/>
        <v>0</v>
      </c>
      <c r="Q1280" s="415">
        <f t="shared" si="513"/>
        <v>0</v>
      </c>
      <c r="R1280" s="410">
        <f t="shared" si="513"/>
        <v>0</v>
      </c>
      <c r="S1280" s="414">
        <f t="shared" si="513"/>
        <v>0</v>
      </c>
      <c r="T1280" s="413">
        <f t="shared" si="513"/>
        <v>0</v>
      </c>
      <c r="U1280" s="413">
        <f t="shared" si="513"/>
        <v>0</v>
      </c>
      <c r="V1280" s="413">
        <f t="shared" si="513"/>
        <v>0</v>
      </c>
      <c r="W1280" s="413">
        <f t="shared" si="513"/>
        <v>0</v>
      </c>
      <c r="X1280" s="413">
        <f t="shared" si="513"/>
        <v>0</v>
      </c>
      <c r="Y1280" s="413">
        <f t="shared" si="513"/>
        <v>0</v>
      </c>
      <c r="Z1280" s="413">
        <f t="shared" si="513"/>
        <v>0</v>
      </c>
      <c r="AA1280" s="413">
        <f t="shared" si="513"/>
        <v>0</v>
      </c>
      <c r="AB1280" s="411">
        <f t="shared" si="513"/>
        <v>0</v>
      </c>
      <c r="AC1280" s="407">
        <f t="shared" si="513"/>
        <v>0</v>
      </c>
      <c r="AD1280" s="963"/>
      <c r="AE1280" s="964"/>
      <c r="AF1280" s="1101"/>
    </row>
    <row r="1281" spans="1:32" ht="7.5" customHeight="1" outlineLevel="1" x14ac:dyDescent="0.2">
      <c r="B1281" s="1602"/>
      <c r="C1281" s="1437"/>
      <c r="D1281" s="1437"/>
      <c r="E1281" s="1437"/>
      <c r="F1281" s="1437"/>
      <c r="G1281" s="1437"/>
      <c r="H1281" s="1437"/>
      <c r="I1281" s="1437"/>
      <c r="J1281" s="1437"/>
      <c r="K1281" s="1437"/>
      <c r="L1281" s="1437"/>
      <c r="M1281" s="1437"/>
      <c r="N1281" s="1437"/>
      <c r="O1281" s="1437"/>
      <c r="P1281" s="1437"/>
      <c r="Q1281" s="1437"/>
      <c r="R1281" s="1437"/>
      <c r="S1281" s="1437"/>
      <c r="T1281" s="1437"/>
      <c r="U1281" s="1437"/>
      <c r="V1281" s="1437"/>
      <c r="W1281" s="1437"/>
      <c r="X1281" s="1437"/>
      <c r="Y1281" s="1437"/>
      <c r="Z1281" s="1437"/>
      <c r="AA1281" s="1437"/>
      <c r="AB1281" s="1437"/>
      <c r="AC1281" s="1437"/>
      <c r="AD1281" s="1437"/>
      <c r="AE1281" s="1437"/>
      <c r="AF1281" s="1438"/>
    </row>
    <row r="1282" spans="1:32" ht="22.5" customHeight="1" outlineLevel="2" x14ac:dyDescent="0.2">
      <c r="A1282" s="11">
        <v>103</v>
      </c>
      <c r="B1282" s="963" t="s">
        <v>155</v>
      </c>
      <c r="C1282" s="964"/>
      <c r="D1282" s="964"/>
      <c r="E1282" s="964"/>
      <c r="F1282" s="964"/>
      <c r="G1282" s="964"/>
      <c r="H1282" s="964"/>
      <c r="I1282" s="964"/>
      <c r="J1282" s="964"/>
      <c r="K1282" s="964"/>
      <c r="L1282" s="964"/>
      <c r="M1282" s="964"/>
      <c r="N1282" s="964"/>
      <c r="O1282" s="964"/>
      <c r="P1282" s="964"/>
      <c r="Q1282" s="964"/>
      <c r="R1282" s="964"/>
      <c r="S1282" s="964"/>
      <c r="T1282" s="964"/>
      <c r="U1282" s="964"/>
      <c r="V1282" s="964"/>
      <c r="W1282" s="964"/>
      <c r="X1282" s="964"/>
      <c r="Y1282" s="964"/>
      <c r="Z1282" s="964"/>
      <c r="AA1282" s="964"/>
      <c r="AB1282" s="964"/>
      <c r="AC1282" s="964"/>
      <c r="AD1282" s="964"/>
      <c r="AE1282" s="964"/>
      <c r="AF1282" s="1101"/>
    </row>
    <row r="1283" spans="1:32" ht="15" customHeight="1" outlineLevel="1" x14ac:dyDescent="0.2">
      <c r="A1283" s="11">
        <v>326</v>
      </c>
      <c r="B1283" s="300"/>
      <c r="C1283" s="1025" t="s">
        <v>731</v>
      </c>
      <c r="D1283" s="1026"/>
      <c r="E1283" s="1026"/>
      <c r="F1283" s="1026"/>
      <c r="G1283" s="1026"/>
      <c r="H1283" s="1026"/>
      <c r="I1283" s="1026"/>
      <c r="J1283" s="1026"/>
      <c r="K1283" s="1026"/>
      <c r="L1283" s="1026"/>
      <c r="M1283" s="1026"/>
      <c r="N1283" s="1026"/>
      <c r="O1283" s="1026"/>
      <c r="P1283" s="1026"/>
      <c r="Q1283" s="1026"/>
      <c r="R1283" s="1026"/>
      <c r="S1283" s="1026"/>
      <c r="T1283" s="1026"/>
      <c r="U1283" s="1026"/>
      <c r="V1283" s="1026"/>
      <c r="W1283" s="1026"/>
      <c r="X1283" s="1026"/>
      <c r="Y1283" s="1026"/>
      <c r="Z1283" s="1026"/>
      <c r="AA1283" s="1026"/>
      <c r="AB1283" s="1026"/>
      <c r="AC1283" s="1026"/>
      <c r="AD1283" s="1026"/>
      <c r="AE1283" s="1026"/>
      <c r="AF1283" s="1027"/>
    </row>
    <row r="1284" spans="1:32" outlineLevel="1" x14ac:dyDescent="0.2">
      <c r="A1284" s="11">
        <v>232</v>
      </c>
      <c r="B1284" s="300"/>
      <c r="C1284" s="295"/>
      <c r="D1284" s="844" t="s">
        <v>64</v>
      </c>
      <c r="E1284" s="845"/>
      <c r="F1284" s="845"/>
      <c r="G1284" s="845"/>
      <c r="H1284" s="845"/>
      <c r="I1284" s="845"/>
      <c r="J1284" s="845"/>
      <c r="K1284" s="845"/>
      <c r="L1284" s="845"/>
      <c r="M1284" s="845"/>
      <c r="N1284" s="845"/>
      <c r="O1284" s="845"/>
      <c r="P1284" s="845"/>
      <c r="Q1284" s="845"/>
      <c r="R1284" s="845"/>
      <c r="S1284" s="845"/>
      <c r="T1284" s="845"/>
      <c r="U1284" s="845"/>
      <c r="V1284" s="845"/>
      <c r="W1284" s="845"/>
      <c r="X1284" s="845"/>
      <c r="Y1284" s="845"/>
      <c r="Z1284" s="845"/>
      <c r="AA1284" s="845"/>
      <c r="AB1284" s="845"/>
      <c r="AC1284" s="845"/>
      <c r="AD1284" s="845"/>
      <c r="AE1284" s="845"/>
      <c r="AF1284" s="846"/>
    </row>
    <row r="1285" spans="1:32" outlineLevel="1" x14ac:dyDescent="0.2">
      <c r="A1285" s="11">
        <v>233</v>
      </c>
      <c r="B1285" s="300"/>
      <c r="C1285" s="295"/>
      <c r="D1285" s="295"/>
      <c r="E1285" s="918" t="s">
        <v>66</v>
      </c>
      <c r="F1285" s="919"/>
      <c r="G1285" s="919"/>
      <c r="H1285" s="919"/>
      <c r="I1285" s="919"/>
      <c r="J1285" s="919"/>
      <c r="K1285" s="919"/>
      <c r="L1285" s="920"/>
      <c r="M1285" s="407">
        <f>SUBTOTAL(9,M1286:M1289)</f>
        <v>0</v>
      </c>
      <c r="N1285" s="410">
        <f t="shared" ref="N1285:AC1285" si="514">SUBTOTAL(9,N1286:N1289)</f>
        <v>0</v>
      </c>
      <c r="O1285" s="414">
        <f t="shared" si="514"/>
        <v>0</v>
      </c>
      <c r="P1285" s="414">
        <f t="shared" si="514"/>
        <v>0</v>
      </c>
      <c r="Q1285" s="415">
        <f t="shared" si="514"/>
        <v>0</v>
      </c>
      <c r="R1285" s="410">
        <f t="shared" si="514"/>
        <v>0</v>
      </c>
      <c r="S1285" s="414">
        <f t="shared" si="514"/>
        <v>0</v>
      </c>
      <c r="T1285" s="413">
        <f t="shared" si="514"/>
        <v>0</v>
      </c>
      <c r="U1285" s="413">
        <f t="shared" si="514"/>
        <v>0</v>
      </c>
      <c r="V1285" s="413">
        <f t="shared" si="514"/>
        <v>0</v>
      </c>
      <c r="W1285" s="413">
        <f t="shared" si="514"/>
        <v>0</v>
      </c>
      <c r="X1285" s="413">
        <f t="shared" si="514"/>
        <v>0</v>
      </c>
      <c r="Y1285" s="413">
        <f t="shared" si="514"/>
        <v>0</v>
      </c>
      <c r="Z1285" s="413">
        <f t="shared" si="514"/>
        <v>0</v>
      </c>
      <c r="AA1285" s="413">
        <f t="shared" si="514"/>
        <v>0</v>
      </c>
      <c r="AB1285" s="411">
        <f t="shared" si="514"/>
        <v>0</v>
      </c>
      <c r="AC1285" s="407">
        <f t="shared" si="514"/>
        <v>0</v>
      </c>
      <c r="AD1285" s="1689"/>
      <c r="AE1285" s="1582"/>
      <c r="AF1285" s="1588"/>
    </row>
    <row r="1286" spans="1:32" outlineLevel="1" x14ac:dyDescent="0.2">
      <c r="A1286" s="11">
        <v>234</v>
      </c>
      <c r="B1286" s="300"/>
      <c r="C1286" s="295"/>
      <c r="D1286" s="295"/>
      <c r="E1286" s="322"/>
      <c r="F1286" s="856" t="s">
        <v>65</v>
      </c>
      <c r="G1286" s="857"/>
      <c r="H1286" s="857"/>
      <c r="I1286" s="857"/>
      <c r="J1286" s="857"/>
      <c r="K1286" s="857"/>
      <c r="L1286" s="858"/>
      <c r="M1286" s="408">
        <f t="shared" ref="M1286:M1289" si="515">M510</f>
        <v>0</v>
      </c>
      <c r="N1286" s="419">
        <f>M1286*(1-'Annexe 1. Taux de référence'!$E8)+N510*(1-'Annexe 1. Taux de référence'!$E8)</f>
        <v>0</v>
      </c>
      <c r="O1286" s="422">
        <f>O510*(1-'Annexe 1. Taux de référence'!$E8)</f>
        <v>0</v>
      </c>
      <c r="P1286" s="422">
        <f>P510*(1-'Annexe 1. Taux de référence'!$E8)</f>
        <v>0</v>
      </c>
      <c r="Q1286" s="423">
        <f>Q510*(1-'Annexe 1. Taux de référence'!$E8)</f>
        <v>0</v>
      </c>
      <c r="R1286" s="419">
        <f>R510*(1-'Annexe 1. Taux de référence'!$E8)</f>
        <v>0</v>
      </c>
      <c r="S1286" s="421">
        <f>S510*(1-'Annexe 1. Taux de référence'!$E8)</f>
        <v>0</v>
      </c>
      <c r="T1286" s="421">
        <f>T510*(1-'Annexe 1. Taux de référence'!$E8)</f>
        <v>0</v>
      </c>
      <c r="U1286" s="421">
        <f>U510*(1-'Annexe 1. Taux de référence'!$E8)</f>
        <v>0</v>
      </c>
      <c r="V1286" s="421">
        <f>V510*(1-'Annexe 1. Taux de référence'!$E8)</f>
        <v>0</v>
      </c>
      <c r="W1286" s="421">
        <f>W510*(1-'Annexe 1. Taux de référence'!$E8)</f>
        <v>0</v>
      </c>
      <c r="X1286" s="422">
        <f>X510*(1-'Annexe 1. Taux de référence'!$E8)</f>
        <v>0</v>
      </c>
      <c r="Y1286" s="421">
        <f>Y510*(1-'Annexe 1. Taux de référence'!$E8)</f>
        <v>0</v>
      </c>
      <c r="Z1286" s="421">
        <f>Z510*(1-'Annexe 1. Taux de référence'!$E8)</f>
        <v>0</v>
      </c>
      <c r="AA1286" s="421">
        <f>AA510*(1-'Annexe 1. Taux de référence'!$E8)</f>
        <v>0</v>
      </c>
      <c r="AB1286" s="421">
        <f>AB510*(1-'Annexe 1. Taux de référence'!$E8)</f>
        <v>0</v>
      </c>
      <c r="AC1286" s="408">
        <f>AC510</f>
        <v>0</v>
      </c>
      <c r="AD1286" s="1766"/>
      <c r="AE1286" s="1063"/>
      <c r="AF1286" s="832"/>
    </row>
    <row r="1287" spans="1:32" outlineLevel="1" x14ac:dyDescent="0.2">
      <c r="A1287" s="11">
        <v>235</v>
      </c>
      <c r="B1287" s="300"/>
      <c r="C1287" s="295"/>
      <c r="D1287" s="295"/>
      <c r="E1287" s="322"/>
      <c r="F1287" s="915" t="s">
        <v>68</v>
      </c>
      <c r="G1287" s="916"/>
      <c r="H1287" s="916"/>
      <c r="I1287" s="916"/>
      <c r="J1287" s="916"/>
      <c r="K1287" s="916"/>
      <c r="L1287" s="917"/>
      <c r="M1287" s="408">
        <f t="shared" si="515"/>
        <v>0</v>
      </c>
      <c r="N1287" s="419">
        <f>M1287*(1-'Annexe 1. Taux de référence'!$E9)+N511*(1-'Annexe 1. Taux de référence'!$E9)</f>
        <v>0</v>
      </c>
      <c r="O1287" s="422">
        <f>O511*(1-'Annexe 1. Taux de référence'!$E9)</f>
        <v>0</v>
      </c>
      <c r="P1287" s="422">
        <f>P511*(1-'Annexe 1. Taux de référence'!$E9)</f>
        <v>0</v>
      </c>
      <c r="Q1287" s="423">
        <f>Q511*(1-'Annexe 1. Taux de référence'!$E9)</f>
        <v>0</v>
      </c>
      <c r="R1287" s="419">
        <f>R511*(1-'Annexe 1. Taux de référence'!$E9)</f>
        <v>0</v>
      </c>
      <c r="S1287" s="421">
        <f>S511*(1-'Annexe 1. Taux de référence'!$E9)</f>
        <v>0</v>
      </c>
      <c r="T1287" s="421">
        <f>T511*(1-'Annexe 1. Taux de référence'!$E9)</f>
        <v>0</v>
      </c>
      <c r="U1287" s="421">
        <f>U511*(1-'Annexe 1. Taux de référence'!$E9)</f>
        <v>0</v>
      </c>
      <c r="V1287" s="421">
        <f>V511*(1-'Annexe 1. Taux de référence'!$E9)</f>
        <v>0</v>
      </c>
      <c r="W1287" s="421">
        <f>W511*(1-'Annexe 1. Taux de référence'!$E9)</f>
        <v>0</v>
      </c>
      <c r="X1287" s="422">
        <f>X511*(1-'Annexe 1. Taux de référence'!$E9)</f>
        <v>0</v>
      </c>
      <c r="Y1287" s="421">
        <f>Y511*(1-'Annexe 1. Taux de référence'!$E9)</f>
        <v>0</v>
      </c>
      <c r="Z1287" s="421">
        <f>Z511*(1-'Annexe 1. Taux de référence'!$E9)</f>
        <v>0</v>
      </c>
      <c r="AA1287" s="421">
        <f>AA511*(1-'Annexe 1. Taux de référence'!$E9)</f>
        <v>0</v>
      </c>
      <c r="AB1287" s="421">
        <f>AB511*(1-'Annexe 1. Taux de référence'!$E9)</f>
        <v>0</v>
      </c>
      <c r="AC1287" s="408">
        <f t="shared" ref="AC1287:AC1299" si="516">AC511</f>
        <v>0</v>
      </c>
      <c r="AD1287" s="1766"/>
      <c r="AE1287" s="1063"/>
      <c r="AF1287" s="832"/>
    </row>
    <row r="1288" spans="1:32" outlineLevel="1" x14ac:dyDescent="0.2">
      <c r="A1288" s="11">
        <v>236</v>
      </c>
      <c r="B1288" s="300"/>
      <c r="C1288" s="295"/>
      <c r="D1288" s="263"/>
      <c r="E1288" s="264"/>
      <c r="F1288" s="915" t="s">
        <v>537</v>
      </c>
      <c r="G1288" s="916"/>
      <c r="H1288" s="916"/>
      <c r="I1288" s="916"/>
      <c r="J1288" s="916"/>
      <c r="K1288" s="916"/>
      <c r="L1288" s="917"/>
      <c r="M1288" s="408">
        <f t="shared" si="515"/>
        <v>0</v>
      </c>
      <c r="N1288" s="419">
        <f>M1288*(1-'Annexe 1. Taux de référence'!$E10)+N512*(1-'Annexe 1. Taux de référence'!$E10)</f>
        <v>0</v>
      </c>
      <c r="O1288" s="422">
        <f>O512*(1-'Annexe 1. Taux de référence'!$E10)</f>
        <v>0</v>
      </c>
      <c r="P1288" s="422">
        <f>P512*(1-'Annexe 1. Taux de référence'!$E10)</f>
        <v>0</v>
      </c>
      <c r="Q1288" s="423">
        <f>Q512*(1-'Annexe 1. Taux de référence'!$E10)</f>
        <v>0</v>
      </c>
      <c r="R1288" s="419">
        <f>R512*(1-'Annexe 1. Taux de référence'!$E10)</f>
        <v>0</v>
      </c>
      <c r="S1288" s="421">
        <f>S512*(1-'Annexe 1. Taux de référence'!$E10)</f>
        <v>0</v>
      </c>
      <c r="T1288" s="421">
        <f>T512*(1-'Annexe 1. Taux de référence'!$E10)</f>
        <v>0</v>
      </c>
      <c r="U1288" s="421">
        <f>U512*(1-'Annexe 1. Taux de référence'!$E10)</f>
        <v>0</v>
      </c>
      <c r="V1288" s="421">
        <f>V512*(1-'Annexe 1. Taux de référence'!$E10)</f>
        <v>0</v>
      </c>
      <c r="W1288" s="421">
        <f>W512*(1-'Annexe 1. Taux de référence'!$E10)</f>
        <v>0</v>
      </c>
      <c r="X1288" s="422">
        <f>X512*(1-'Annexe 1. Taux de référence'!$E10)</f>
        <v>0</v>
      </c>
      <c r="Y1288" s="421">
        <f>Y512*(1-'Annexe 1. Taux de référence'!$E10)</f>
        <v>0</v>
      </c>
      <c r="Z1288" s="421">
        <f>Z512*(1-'Annexe 1. Taux de référence'!$E10)</f>
        <v>0</v>
      </c>
      <c r="AA1288" s="421">
        <f>AA512*(1-'Annexe 1. Taux de référence'!$E10)</f>
        <v>0</v>
      </c>
      <c r="AB1288" s="421">
        <f>AB512*(1-'Annexe 1. Taux de référence'!$E10)</f>
        <v>0</v>
      </c>
      <c r="AC1288" s="408">
        <f t="shared" si="516"/>
        <v>0</v>
      </c>
      <c r="AD1288" s="1766"/>
      <c r="AE1288" s="1063"/>
      <c r="AF1288" s="832"/>
    </row>
    <row r="1289" spans="1:32" ht="27.75" customHeight="1" outlineLevel="1" x14ac:dyDescent="0.2">
      <c r="A1289" s="11">
        <v>237</v>
      </c>
      <c r="B1289" s="300"/>
      <c r="C1289" s="295"/>
      <c r="D1289" s="295"/>
      <c r="E1289" s="296"/>
      <c r="F1289" s="859" t="s">
        <v>532</v>
      </c>
      <c r="G1289" s="860"/>
      <c r="H1289" s="860"/>
      <c r="I1289" s="860"/>
      <c r="J1289" s="860"/>
      <c r="K1289" s="860"/>
      <c r="L1289" s="861"/>
      <c r="M1289" s="408">
        <f t="shared" si="515"/>
        <v>0</v>
      </c>
      <c r="N1289" s="419">
        <f>M1289*(1-'Annexe 1. Taux de référence'!$E11)+N513*(1-'Annexe 1. Taux de référence'!$E11)</f>
        <v>0</v>
      </c>
      <c r="O1289" s="422">
        <f>O513*(1-'Annexe 1. Taux de référence'!$E11)</f>
        <v>0</v>
      </c>
      <c r="P1289" s="422">
        <f>P513*(1-'Annexe 1. Taux de référence'!$E11)</f>
        <v>0</v>
      </c>
      <c r="Q1289" s="423">
        <f>Q513*(1-'Annexe 1. Taux de référence'!$E11)</f>
        <v>0</v>
      </c>
      <c r="R1289" s="419">
        <f>R513*(1-'Annexe 1. Taux de référence'!$E11)</f>
        <v>0</v>
      </c>
      <c r="S1289" s="421">
        <f>S513*(1-'Annexe 1. Taux de référence'!$E11)</f>
        <v>0</v>
      </c>
      <c r="T1289" s="421">
        <f>T513*(1-'Annexe 1. Taux de référence'!$E11)</f>
        <v>0</v>
      </c>
      <c r="U1289" s="421">
        <f>U513*(1-'Annexe 1. Taux de référence'!$E11)</f>
        <v>0</v>
      </c>
      <c r="V1289" s="421">
        <f>V513*(1-'Annexe 1. Taux de référence'!$E11)</f>
        <v>0</v>
      </c>
      <c r="W1289" s="421">
        <f>W513*(1-'Annexe 1. Taux de référence'!$E11)</f>
        <v>0</v>
      </c>
      <c r="X1289" s="422">
        <f>X513*(1-'Annexe 1. Taux de référence'!$E11)</f>
        <v>0</v>
      </c>
      <c r="Y1289" s="421">
        <f>Y513*(1-'Annexe 1. Taux de référence'!$E11)</f>
        <v>0</v>
      </c>
      <c r="Z1289" s="421">
        <f>Z513*(1-'Annexe 1. Taux de référence'!$E11)</f>
        <v>0</v>
      </c>
      <c r="AA1289" s="421">
        <f>AA513*(1-'Annexe 1. Taux de référence'!$E11)</f>
        <v>0</v>
      </c>
      <c r="AB1289" s="421">
        <f>AB513*(1-'Annexe 1. Taux de référence'!$E11)</f>
        <v>0</v>
      </c>
      <c r="AC1289" s="408">
        <f t="shared" si="516"/>
        <v>0</v>
      </c>
      <c r="AD1289" s="1766"/>
      <c r="AE1289" s="1063"/>
      <c r="AF1289" s="832"/>
    </row>
    <row r="1290" spans="1:32" ht="15.75" outlineLevel="1" x14ac:dyDescent="0.2">
      <c r="A1290" s="11">
        <v>238</v>
      </c>
      <c r="B1290" s="300"/>
      <c r="C1290" s="295"/>
      <c r="D1290" s="297"/>
      <c r="E1290" s="853" t="s">
        <v>67</v>
      </c>
      <c r="F1290" s="854"/>
      <c r="G1290" s="854"/>
      <c r="H1290" s="854"/>
      <c r="I1290" s="854"/>
      <c r="J1290" s="854"/>
      <c r="K1290" s="854"/>
      <c r="L1290" s="855"/>
      <c r="M1290" s="407">
        <f>SUBTOTAL(9,M1291:M1294)</f>
        <v>0</v>
      </c>
      <c r="N1290" s="410">
        <f t="shared" ref="N1290:AC1290" si="517">SUBTOTAL(9,N1291:N1294)</f>
        <v>0</v>
      </c>
      <c r="O1290" s="414">
        <f t="shared" si="517"/>
        <v>0</v>
      </c>
      <c r="P1290" s="414">
        <f t="shared" si="517"/>
        <v>0</v>
      </c>
      <c r="Q1290" s="415">
        <f t="shared" si="517"/>
        <v>0</v>
      </c>
      <c r="R1290" s="410">
        <f t="shared" si="517"/>
        <v>0</v>
      </c>
      <c r="S1290" s="414">
        <f t="shared" si="517"/>
        <v>0</v>
      </c>
      <c r="T1290" s="413">
        <f t="shared" si="517"/>
        <v>0</v>
      </c>
      <c r="U1290" s="413">
        <f t="shared" si="517"/>
        <v>0</v>
      </c>
      <c r="V1290" s="413">
        <f t="shared" si="517"/>
        <v>0</v>
      </c>
      <c r="W1290" s="413">
        <f t="shared" si="517"/>
        <v>0</v>
      </c>
      <c r="X1290" s="413">
        <f t="shared" si="517"/>
        <v>0</v>
      </c>
      <c r="Y1290" s="413">
        <f t="shared" si="517"/>
        <v>0</v>
      </c>
      <c r="Z1290" s="413">
        <f t="shared" si="517"/>
        <v>0</v>
      </c>
      <c r="AA1290" s="413">
        <f t="shared" si="517"/>
        <v>0</v>
      </c>
      <c r="AB1290" s="411">
        <f t="shared" si="517"/>
        <v>0</v>
      </c>
      <c r="AC1290" s="407">
        <f t="shared" si="517"/>
        <v>0</v>
      </c>
      <c r="AD1290" s="1766"/>
      <c r="AE1290" s="1063"/>
      <c r="AF1290" s="832"/>
    </row>
    <row r="1291" spans="1:32" outlineLevel="1" x14ac:dyDescent="0.2">
      <c r="A1291" s="11">
        <v>239</v>
      </c>
      <c r="B1291" s="300"/>
      <c r="C1291" s="295"/>
      <c r="D1291" s="319"/>
      <c r="E1291" s="319"/>
      <c r="F1291" s="856" t="s">
        <v>65</v>
      </c>
      <c r="G1291" s="857"/>
      <c r="H1291" s="857"/>
      <c r="I1291" s="857"/>
      <c r="J1291" s="857"/>
      <c r="K1291" s="857"/>
      <c r="L1291" s="858"/>
      <c r="M1291" s="408">
        <f t="shared" ref="M1291:M1294" si="518">M515</f>
        <v>0</v>
      </c>
      <c r="N1291" s="419">
        <f>M1291*(1-'Annexe 1. Taux de référence'!$E13)+N515*(1-'Annexe 1. Taux de référence'!$E13)</f>
        <v>0</v>
      </c>
      <c r="O1291" s="422">
        <f>O515*(1-'Annexe 1. Taux de référence'!$E13)</f>
        <v>0</v>
      </c>
      <c r="P1291" s="422">
        <f>P515*(1-'Annexe 1. Taux de référence'!$E13)</f>
        <v>0</v>
      </c>
      <c r="Q1291" s="423">
        <f>Q515*(1-'Annexe 1. Taux de référence'!$E13)</f>
        <v>0</v>
      </c>
      <c r="R1291" s="419">
        <f>R515*(1-'Annexe 1. Taux de référence'!$E13)</f>
        <v>0</v>
      </c>
      <c r="S1291" s="421">
        <f>S515*(1-'Annexe 1. Taux de référence'!$E13)</f>
        <v>0</v>
      </c>
      <c r="T1291" s="421">
        <f>T515*(1-'Annexe 1. Taux de référence'!$E13)</f>
        <v>0</v>
      </c>
      <c r="U1291" s="421">
        <f>U515*(1-'Annexe 1. Taux de référence'!$E13)</f>
        <v>0</v>
      </c>
      <c r="V1291" s="421">
        <f>V515*(1-'Annexe 1. Taux de référence'!$E13)</f>
        <v>0</v>
      </c>
      <c r="W1291" s="421">
        <f>W515*(1-'Annexe 1. Taux de référence'!$E13)</f>
        <v>0</v>
      </c>
      <c r="X1291" s="422">
        <f>X515*(1-'Annexe 1. Taux de référence'!$E13)</f>
        <v>0</v>
      </c>
      <c r="Y1291" s="421">
        <f>Y515*(1-'Annexe 1. Taux de référence'!$E13)</f>
        <v>0</v>
      </c>
      <c r="Z1291" s="421">
        <f>Z515*(1-'Annexe 1. Taux de référence'!$E13)</f>
        <v>0</v>
      </c>
      <c r="AA1291" s="421">
        <f>AA515*(1-'Annexe 1. Taux de référence'!$E13)</f>
        <v>0</v>
      </c>
      <c r="AB1291" s="421">
        <f>AB515*(1-'Annexe 1. Taux de référence'!$E13)</f>
        <v>0</v>
      </c>
      <c r="AC1291" s="408">
        <f t="shared" si="516"/>
        <v>0</v>
      </c>
      <c r="AD1291" s="1766"/>
      <c r="AE1291" s="1063"/>
      <c r="AF1291" s="832"/>
    </row>
    <row r="1292" spans="1:32" outlineLevel="1" x14ac:dyDescent="0.2">
      <c r="A1292" s="11">
        <v>240</v>
      </c>
      <c r="B1292" s="300"/>
      <c r="C1292" s="295"/>
      <c r="D1292" s="319"/>
      <c r="E1292" s="319"/>
      <c r="F1292" s="915" t="s">
        <v>68</v>
      </c>
      <c r="G1292" s="916"/>
      <c r="H1292" s="916"/>
      <c r="I1292" s="916"/>
      <c r="J1292" s="916"/>
      <c r="K1292" s="916"/>
      <c r="L1292" s="917"/>
      <c r="M1292" s="408">
        <f t="shared" si="518"/>
        <v>0</v>
      </c>
      <c r="N1292" s="419">
        <f>M1292*(1-'Annexe 1. Taux de référence'!$E14)+N516*(1-'Annexe 1. Taux de référence'!$E14)</f>
        <v>0</v>
      </c>
      <c r="O1292" s="422">
        <f>O516*(1-'Annexe 1. Taux de référence'!$E14)</f>
        <v>0</v>
      </c>
      <c r="P1292" s="422">
        <f>P516*(1-'Annexe 1. Taux de référence'!$E14)</f>
        <v>0</v>
      </c>
      <c r="Q1292" s="423">
        <f>Q516*(1-'Annexe 1. Taux de référence'!$E14)</f>
        <v>0</v>
      </c>
      <c r="R1292" s="419">
        <f>R516*(1-'Annexe 1. Taux de référence'!$E14)</f>
        <v>0</v>
      </c>
      <c r="S1292" s="421">
        <f>S516*(1-'Annexe 1. Taux de référence'!$E14)</f>
        <v>0</v>
      </c>
      <c r="T1292" s="421">
        <f>T516*(1-'Annexe 1. Taux de référence'!$E14)</f>
        <v>0</v>
      </c>
      <c r="U1292" s="421">
        <f>U516*(1-'Annexe 1. Taux de référence'!$E14)</f>
        <v>0</v>
      </c>
      <c r="V1292" s="421">
        <f>V516*(1-'Annexe 1. Taux de référence'!$E14)</f>
        <v>0</v>
      </c>
      <c r="W1292" s="421">
        <f>W516*(1-'Annexe 1. Taux de référence'!$E14)</f>
        <v>0</v>
      </c>
      <c r="X1292" s="422">
        <f>X516*(1-'Annexe 1. Taux de référence'!$E14)</f>
        <v>0</v>
      </c>
      <c r="Y1292" s="421">
        <f>Y516*(1-'Annexe 1. Taux de référence'!$E14)</f>
        <v>0</v>
      </c>
      <c r="Z1292" s="421">
        <f>Z516*(1-'Annexe 1. Taux de référence'!$E14)</f>
        <v>0</v>
      </c>
      <c r="AA1292" s="421">
        <f>AA516*(1-'Annexe 1. Taux de référence'!$E14)</f>
        <v>0</v>
      </c>
      <c r="AB1292" s="421">
        <f>AB516*(1-'Annexe 1. Taux de référence'!$E14)</f>
        <v>0</v>
      </c>
      <c r="AC1292" s="408">
        <f t="shared" si="516"/>
        <v>0</v>
      </c>
      <c r="AD1292" s="1766"/>
      <c r="AE1292" s="1063"/>
      <c r="AF1292" s="832"/>
    </row>
    <row r="1293" spans="1:32" outlineLevel="1" x14ac:dyDescent="0.2">
      <c r="A1293" s="11">
        <v>241</v>
      </c>
      <c r="B1293" s="300"/>
      <c r="C1293" s="295"/>
      <c r="D1293" s="265"/>
      <c r="E1293" s="265"/>
      <c r="F1293" s="915" t="s">
        <v>537</v>
      </c>
      <c r="G1293" s="916"/>
      <c r="H1293" s="916"/>
      <c r="I1293" s="916"/>
      <c r="J1293" s="916"/>
      <c r="K1293" s="916"/>
      <c r="L1293" s="917"/>
      <c r="M1293" s="408">
        <f t="shared" si="518"/>
        <v>0</v>
      </c>
      <c r="N1293" s="419">
        <f>M1293*(1-'Annexe 1. Taux de référence'!$E15)+N517*(1-'Annexe 1. Taux de référence'!$E15)</f>
        <v>0</v>
      </c>
      <c r="O1293" s="422">
        <f>O517*(1-'Annexe 1. Taux de référence'!$E15)</f>
        <v>0</v>
      </c>
      <c r="P1293" s="422">
        <f>P517*(1-'Annexe 1. Taux de référence'!$E15)</f>
        <v>0</v>
      </c>
      <c r="Q1293" s="423">
        <f>Q517*(1-'Annexe 1. Taux de référence'!$E15)</f>
        <v>0</v>
      </c>
      <c r="R1293" s="419">
        <f>R517*(1-'Annexe 1. Taux de référence'!$E15)</f>
        <v>0</v>
      </c>
      <c r="S1293" s="421">
        <f>S517*(1-'Annexe 1. Taux de référence'!$E15)</f>
        <v>0</v>
      </c>
      <c r="T1293" s="421">
        <f>T517*(1-'Annexe 1. Taux de référence'!$E15)</f>
        <v>0</v>
      </c>
      <c r="U1293" s="421">
        <f>U517*(1-'Annexe 1. Taux de référence'!$E15)</f>
        <v>0</v>
      </c>
      <c r="V1293" s="421">
        <f>V517*(1-'Annexe 1. Taux de référence'!$E15)</f>
        <v>0</v>
      </c>
      <c r="W1293" s="421">
        <f>W517*(1-'Annexe 1. Taux de référence'!$E15)</f>
        <v>0</v>
      </c>
      <c r="X1293" s="422">
        <f>X517*(1-'Annexe 1. Taux de référence'!$E15)</f>
        <v>0</v>
      </c>
      <c r="Y1293" s="421">
        <f>Y517*(1-'Annexe 1. Taux de référence'!$E15)</f>
        <v>0</v>
      </c>
      <c r="Z1293" s="421">
        <f>Z517*(1-'Annexe 1. Taux de référence'!$E15)</f>
        <v>0</v>
      </c>
      <c r="AA1293" s="421">
        <f>AA517*(1-'Annexe 1. Taux de référence'!$E15)</f>
        <v>0</v>
      </c>
      <c r="AB1293" s="421">
        <f>AB517*(1-'Annexe 1. Taux de référence'!$E15)</f>
        <v>0</v>
      </c>
      <c r="AC1293" s="408">
        <f t="shared" si="516"/>
        <v>0</v>
      </c>
      <c r="AD1293" s="1766"/>
      <c r="AE1293" s="1063"/>
      <c r="AF1293" s="832"/>
    </row>
    <row r="1294" spans="1:32" ht="27.75" customHeight="1" outlineLevel="1" x14ac:dyDescent="0.2">
      <c r="A1294" s="11">
        <v>242</v>
      </c>
      <c r="B1294" s="300"/>
      <c r="C1294" s="295"/>
      <c r="D1294" s="263"/>
      <c r="E1294" s="263"/>
      <c r="F1294" s="859" t="s">
        <v>532</v>
      </c>
      <c r="G1294" s="860"/>
      <c r="H1294" s="860"/>
      <c r="I1294" s="860"/>
      <c r="J1294" s="860"/>
      <c r="K1294" s="860"/>
      <c r="L1294" s="861"/>
      <c r="M1294" s="408">
        <f t="shared" si="518"/>
        <v>0</v>
      </c>
      <c r="N1294" s="419">
        <f>M1294*(1-'Annexe 1. Taux de référence'!$E16)+N518*(1-'Annexe 1. Taux de référence'!$E16)</f>
        <v>0</v>
      </c>
      <c r="O1294" s="422">
        <f>O518*(1-'Annexe 1. Taux de référence'!$E16)</f>
        <v>0</v>
      </c>
      <c r="P1294" s="422">
        <f>P518*(1-'Annexe 1. Taux de référence'!$E16)</f>
        <v>0</v>
      </c>
      <c r="Q1294" s="423">
        <f>Q518*(1-'Annexe 1. Taux de référence'!$E16)</f>
        <v>0</v>
      </c>
      <c r="R1294" s="419">
        <f>R518*(1-'Annexe 1. Taux de référence'!$E16)</f>
        <v>0</v>
      </c>
      <c r="S1294" s="421">
        <f>S518*(1-'Annexe 1. Taux de référence'!$E16)</f>
        <v>0</v>
      </c>
      <c r="T1294" s="421">
        <f>T518*(1-'Annexe 1. Taux de référence'!$E16)</f>
        <v>0</v>
      </c>
      <c r="U1294" s="421">
        <f>U518*(1-'Annexe 1. Taux de référence'!$E16)</f>
        <v>0</v>
      </c>
      <c r="V1294" s="421">
        <f>V518*(1-'Annexe 1. Taux de référence'!$E16)</f>
        <v>0</v>
      </c>
      <c r="W1294" s="421">
        <f>W518*(1-'Annexe 1. Taux de référence'!$E16)</f>
        <v>0</v>
      </c>
      <c r="X1294" s="422">
        <f>X518*(1-'Annexe 1. Taux de référence'!$E16)</f>
        <v>0</v>
      </c>
      <c r="Y1294" s="421">
        <f>Y518*(1-'Annexe 1. Taux de référence'!$E16)</f>
        <v>0</v>
      </c>
      <c r="Z1294" s="421">
        <f>Z518*(1-'Annexe 1. Taux de référence'!$E16)</f>
        <v>0</v>
      </c>
      <c r="AA1294" s="421">
        <f>AA518*(1-'Annexe 1. Taux de référence'!$E16)</f>
        <v>0</v>
      </c>
      <c r="AB1294" s="421">
        <f>AB518*(1-'Annexe 1. Taux de référence'!$E16)</f>
        <v>0</v>
      </c>
      <c r="AC1294" s="408">
        <f t="shared" si="516"/>
        <v>0</v>
      </c>
      <c r="AD1294" s="1766"/>
      <c r="AE1294" s="1063"/>
      <c r="AF1294" s="832"/>
    </row>
    <row r="1295" spans="1:32" ht="15.75" customHeight="1" outlineLevel="1" x14ac:dyDescent="0.2">
      <c r="A1295" s="11">
        <v>243</v>
      </c>
      <c r="B1295" s="300"/>
      <c r="C1295" s="295"/>
      <c r="D1295" s="265"/>
      <c r="E1295" s="853" t="s">
        <v>556</v>
      </c>
      <c r="F1295" s="854"/>
      <c r="G1295" s="854"/>
      <c r="H1295" s="854"/>
      <c r="I1295" s="854"/>
      <c r="J1295" s="854"/>
      <c r="K1295" s="854"/>
      <c r="L1295" s="855"/>
      <c r="M1295" s="407">
        <f>SUBTOTAL(9,M1296:M1299)</f>
        <v>0</v>
      </c>
      <c r="N1295" s="410">
        <f t="shared" ref="N1295:AC1295" si="519">SUBTOTAL(9,N1296:N1299)</f>
        <v>0</v>
      </c>
      <c r="O1295" s="414">
        <f t="shared" si="519"/>
        <v>0</v>
      </c>
      <c r="P1295" s="414">
        <f t="shared" si="519"/>
        <v>0</v>
      </c>
      <c r="Q1295" s="415">
        <f t="shared" si="519"/>
        <v>0</v>
      </c>
      <c r="R1295" s="410">
        <f t="shared" si="519"/>
        <v>0</v>
      </c>
      <c r="S1295" s="414">
        <f t="shared" si="519"/>
        <v>0</v>
      </c>
      <c r="T1295" s="413">
        <f t="shared" si="519"/>
        <v>0</v>
      </c>
      <c r="U1295" s="413">
        <f t="shared" si="519"/>
        <v>0</v>
      </c>
      <c r="V1295" s="413">
        <f t="shared" si="519"/>
        <v>0</v>
      </c>
      <c r="W1295" s="413">
        <f t="shared" si="519"/>
        <v>0</v>
      </c>
      <c r="X1295" s="413">
        <f t="shared" si="519"/>
        <v>0</v>
      </c>
      <c r="Y1295" s="413">
        <f t="shared" si="519"/>
        <v>0</v>
      </c>
      <c r="Z1295" s="413">
        <f t="shared" si="519"/>
        <v>0</v>
      </c>
      <c r="AA1295" s="413">
        <f t="shared" si="519"/>
        <v>0</v>
      </c>
      <c r="AB1295" s="411">
        <f t="shared" si="519"/>
        <v>0</v>
      </c>
      <c r="AC1295" s="407">
        <f t="shared" si="519"/>
        <v>0</v>
      </c>
      <c r="AD1295" s="1766"/>
      <c r="AE1295" s="1063"/>
      <c r="AF1295" s="832"/>
    </row>
    <row r="1296" spans="1:32" outlineLevel="1" x14ac:dyDescent="0.2">
      <c r="A1296" s="11">
        <v>244</v>
      </c>
      <c r="B1296" s="300"/>
      <c r="C1296" s="295"/>
      <c r="D1296" s="319"/>
      <c r="E1296" s="319"/>
      <c r="F1296" s="856" t="s">
        <v>65</v>
      </c>
      <c r="G1296" s="857"/>
      <c r="H1296" s="857"/>
      <c r="I1296" s="857"/>
      <c r="J1296" s="857"/>
      <c r="K1296" s="857"/>
      <c r="L1296" s="858"/>
      <c r="M1296" s="408">
        <f t="shared" ref="M1296:M1299" si="520">M520</f>
        <v>0</v>
      </c>
      <c r="N1296" s="419">
        <f>M1296*(1-'Annexe 1. Taux de référence'!$E18)+N520*(1-'Annexe 1. Taux de référence'!$E18)</f>
        <v>0</v>
      </c>
      <c r="O1296" s="422">
        <f>O520*(1-'Annexe 1. Taux de référence'!$E18)</f>
        <v>0</v>
      </c>
      <c r="P1296" s="422">
        <f>P520*(1-'Annexe 1. Taux de référence'!$E18)</f>
        <v>0</v>
      </c>
      <c r="Q1296" s="423">
        <f>Q520*(1-'Annexe 1. Taux de référence'!$E18)</f>
        <v>0</v>
      </c>
      <c r="R1296" s="419">
        <f>R520*(1-'Annexe 1. Taux de référence'!$E18)</f>
        <v>0</v>
      </c>
      <c r="S1296" s="421">
        <f>S520*(1-'Annexe 1. Taux de référence'!$E18)</f>
        <v>0</v>
      </c>
      <c r="T1296" s="421">
        <f>T520*(1-'Annexe 1. Taux de référence'!$E18)</f>
        <v>0</v>
      </c>
      <c r="U1296" s="421">
        <f>U520*(1-'Annexe 1. Taux de référence'!$E18)</f>
        <v>0</v>
      </c>
      <c r="V1296" s="421">
        <f>V520*(1-'Annexe 1. Taux de référence'!$E18)</f>
        <v>0</v>
      </c>
      <c r="W1296" s="421">
        <f>W520*(1-'Annexe 1. Taux de référence'!$E18)</f>
        <v>0</v>
      </c>
      <c r="X1296" s="422">
        <f>X520*(1-'Annexe 1. Taux de référence'!$E18)</f>
        <v>0</v>
      </c>
      <c r="Y1296" s="421">
        <f>Y520*(1-'Annexe 1. Taux de référence'!$E18)</f>
        <v>0</v>
      </c>
      <c r="Z1296" s="421">
        <f>Z520*(1-'Annexe 1. Taux de référence'!$E18)</f>
        <v>0</v>
      </c>
      <c r="AA1296" s="421">
        <f>AA520*(1-'Annexe 1. Taux de référence'!$E18)</f>
        <v>0</v>
      </c>
      <c r="AB1296" s="421">
        <f>AB520*(1-'Annexe 1. Taux de référence'!$E18)</f>
        <v>0</v>
      </c>
      <c r="AC1296" s="408">
        <f t="shared" si="516"/>
        <v>0</v>
      </c>
      <c r="AD1296" s="1766"/>
      <c r="AE1296" s="1063"/>
      <c r="AF1296" s="832"/>
    </row>
    <row r="1297" spans="1:32" outlineLevel="1" x14ac:dyDescent="0.2">
      <c r="A1297" s="11">
        <v>245</v>
      </c>
      <c r="B1297" s="300"/>
      <c r="C1297" s="295"/>
      <c r="D1297" s="266"/>
      <c r="E1297" s="266"/>
      <c r="F1297" s="915" t="s">
        <v>68</v>
      </c>
      <c r="G1297" s="916"/>
      <c r="H1297" s="916"/>
      <c r="I1297" s="916"/>
      <c r="J1297" s="916"/>
      <c r="K1297" s="916"/>
      <c r="L1297" s="917"/>
      <c r="M1297" s="408">
        <f t="shared" si="520"/>
        <v>0</v>
      </c>
      <c r="N1297" s="419">
        <f>M1297*(1-'Annexe 1. Taux de référence'!$E19)+N521*(1-'Annexe 1. Taux de référence'!$E19)</f>
        <v>0</v>
      </c>
      <c r="O1297" s="422">
        <f>O521*(1-'Annexe 1. Taux de référence'!$E19)</f>
        <v>0</v>
      </c>
      <c r="P1297" s="422">
        <f>P521*(1-'Annexe 1. Taux de référence'!$E19)</f>
        <v>0</v>
      </c>
      <c r="Q1297" s="423">
        <f>Q521*(1-'Annexe 1. Taux de référence'!$E19)</f>
        <v>0</v>
      </c>
      <c r="R1297" s="419">
        <f>R521*(1-'Annexe 1. Taux de référence'!$E19)</f>
        <v>0</v>
      </c>
      <c r="S1297" s="421">
        <f>S521*(1-'Annexe 1. Taux de référence'!$E19)</f>
        <v>0</v>
      </c>
      <c r="T1297" s="421">
        <f>T521*(1-'Annexe 1. Taux de référence'!$E19)</f>
        <v>0</v>
      </c>
      <c r="U1297" s="421">
        <f>U521*(1-'Annexe 1. Taux de référence'!$E19)</f>
        <v>0</v>
      </c>
      <c r="V1297" s="421">
        <f>V521*(1-'Annexe 1. Taux de référence'!$E19)</f>
        <v>0</v>
      </c>
      <c r="W1297" s="421">
        <f>W521*(1-'Annexe 1. Taux de référence'!$E19)</f>
        <v>0</v>
      </c>
      <c r="X1297" s="422">
        <f>X521*(1-'Annexe 1. Taux de référence'!$E19)</f>
        <v>0</v>
      </c>
      <c r="Y1297" s="421">
        <f>Y521*(1-'Annexe 1. Taux de référence'!$E19)</f>
        <v>0</v>
      </c>
      <c r="Z1297" s="421">
        <f>Z521*(1-'Annexe 1. Taux de référence'!$E19)</f>
        <v>0</v>
      </c>
      <c r="AA1297" s="421">
        <f>AA521*(1-'Annexe 1. Taux de référence'!$E19)</f>
        <v>0</v>
      </c>
      <c r="AB1297" s="421">
        <f>AB521*(1-'Annexe 1. Taux de référence'!$E19)</f>
        <v>0</v>
      </c>
      <c r="AC1297" s="408">
        <f t="shared" si="516"/>
        <v>0</v>
      </c>
      <c r="AD1297" s="1766"/>
      <c r="AE1297" s="1063"/>
      <c r="AF1297" s="832"/>
    </row>
    <row r="1298" spans="1:32" outlineLevel="1" x14ac:dyDescent="0.2">
      <c r="A1298" s="11">
        <v>246</v>
      </c>
      <c r="B1298" s="300"/>
      <c r="C1298" s="295"/>
      <c r="D1298" s="266"/>
      <c r="E1298" s="266"/>
      <c r="F1298" s="915" t="s">
        <v>537</v>
      </c>
      <c r="G1298" s="916"/>
      <c r="H1298" s="916"/>
      <c r="I1298" s="916"/>
      <c r="J1298" s="916"/>
      <c r="K1298" s="916"/>
      <c r="L1298" s="917"/>
      <c r="M1298" s="408">
        <f t="shared" si="520"/>
        <v>0</v>
      </c>
      <c r="N1298" s="419">
        <f>M1298*(1-'Annexe 1. Taux de référence'!$E20)+N522*(1-'Annexe 1. Taux de référence'!$E20)</f>
        <v>0</v>
      </c>
      <c r="O1298" s="422">
        <f>O522*(1-'Annexe 1. Taux de référence'!$E20)</f>
        <v>0</v>
      </c>
      <c r="P1298" s="422">
        <f>P522*(1-'Annexe 1. Taux de référence'!$E20)</f>
        <v>0</v>
      </c>
      <c r="Q1298" s="423">
        <f>Q522*(1-'Annexe 1. Taux de référence'!$E20)</f>
        <v>0</v>
      </c>
      <c r="R1298" s="419">
        <f>R522*(1-'Annexe 1. Taux de référence'!$E20)</f>
        <v>0</v>
      </c>
      <c r="S1298" s="421">
        <f>S522*(1-'Annexe 1. Taux de référence'!$E20)</f>
        <v>0</v>
      </c>
      <c r="T1298" s="421">
        <f>T522*(1-'Annexe 1. Taux de référence'!$E20)</f>
        <v>0</v>
      </c>
      <c r="U1298" s="421">
        <f>U522*(1-'Annexe 1. Taux de référence'!$E20)</f>
        <v>0</v>
      </c>
      <c r="V1298" s="421">
        <f>V522*(1-'Annexe 1. Taux de référence'!$E20)</f>
        <v>0</v>
      </c>
      <c r="W1298" s="421">
        <f>W522*(1-'Annexe 1. Taux de référence'!$E20)</f>
        <v>0</v>
      </c>
      <c r="X1298" s="422">
        <f>X522*(1-'Annexe 1. Taux de référence'!$E20)</f>
        <v>0</v>
      </c>
      <c r="Y1298" s="421">
        <f>Y522*(1-'Annexe 1. Taux de référence'!$E20)</f>
        <v>0</v>
      </c>
      <c r="Z1298" s="421">
        <f>Z522*(1-'Annexe 1. Taux de référence'!$E20)</f>
        <v>0</v>
      </c>
      <c r="AA1298" s="421">
        <f>AA522*(1-'Annexe 1. Taux de référence'!$E20)</f>
        <v>0</v>
      </c>
      <c r="AB1298" s="421">
        <f>AB522*(1-'Annexe 1. Taux de référence'!$E20)</f>
        <v>0</v>
      </c>
      <c r="AC1298" s="408">
        <f t="shared" si="516"/>
        <v>0</v>
      </c>
      <c r="AD1298" s="1766"/>
      <c r="AE1298" s="1063"/>
      <c r="AF1298" s="832"/>
    </row>
    <row r="1299" spans="1:32" ht="27.75" customHeight="1" outlineLevel="1" x14ac:dyDescent="0.2">
      <c r="A1299" s="11">
        <v>247</v>
      </c>
      <c r="B1299" s="300"/>
      <c r="C1299" s="295"/>
      <c r="D1299" s="298"/>
      <c r="E1299" s="298"/>
      <c r="F1299" s="859" t="s">
        <v>532</v>
      </c>
      <c r="G1299" s="860"/>
      <c r="H1299" s="860"/>
      <c r="I1299" s="860"/>
      <c r="J1299" s="860"/>
      <c r="K1299" s="860"/>
      <c r="L1299" s="861"/>
      <c r="M1299" s="408">
        <f t="shared" si="520"/>
        <v>0</v>
      </c>
      <c r="N1299" s="419">
        <f>M1299*(1-'Annexe 1. Taux de référence'!$E21)+N523*(1-'Annexe 1. Taux de référence'!$E21)</f>
        <v>0</v>
      </c>
      <c r="O1299" s="422">
        <f>O523*(1-'Annexe 1. Taux de référence'!$E21)</f>
        <v>0</v>
      </c>
      <c r="P1299" s="422">
        <f>P523*(1-'Annexe 1. Taux de référence'!$E21)</f>
        <v>0</v>
      </c>
      <c r="Q1299" s="423">
        <f>Q523*(1-'Annexe 1. Taux de référence'!$E21)</f>
        <v>0</v>
      </c>
      <c r="R1299" s="419">
        <f>R523*(1-'Annexe 1. Taux de référence'!$E21)</f>
        <v>0</v>
      </c>
      <c r="S1299" s="421">
        <f>S523*(1-'Annexe 1. Taux de référence'!$E21)</f>
        <v>0</v>
      </c>
      <c r="T1299" s="421">
        <f>T523*(1-'Annexe 1. Taux de référence'!$E21)</f>
        <v>0</v>
      </c>
      <c r="U1299" s="421">
        <f>U523*(1-'Annexe 1. Taux de référence'!$E21)</f>
        <v>0</v>
      </c>
      <c r="V1299" s="421">
        <f>V523*(1-'Annexe 1. Taux de référence'!$E21)</f>
        <v>0</v>
      </c>
      <c r="W1299" s="421">
        <f>W523*(1-'Annexe 1. Taux de référence'!$E21)</f>
        <v>0</v>
      </c>
      <c r="X1299" s="422">
        <f>X523*(1-'Annexe 1. Taux de référence'!$E21)</f>
        <v>0</v>
      </c>
      <c r="Y1299" s="421">
        <f>Y523*(1-'Annexe 1. Taux de référence'!$E21)</f>
        <v>0</v>
      </c>
      <c r="Z1299" s="421">
        <f>Z523*(1-'Annexe 1. Taux de référence'!$E21)</f>
        <v>0</v>
      </c>
      <c r="AA1299" s="421">
        <f>AA523*(1-'Annexe 1. Taux de référence'!$E21)</f>
        <v>0</v>
      </c>
      <c r="AB1299" s="421">
        <f>AB523*(1-'Annexe 1. Taux de référence'!$E21)</f>
        <v>0</v>
      </c>
      <c r="AC1299" s="408">
        <f t="shared" si="516"/>
        <v>0</v>
      </c>
      <c r="AD1299" s="1767"/>
      <c r="AE1299" s="834"/>
      <c r="AF1299" s="835"/>
    </row>
    <row r="1300" spans="1:32" ht="15" customHeight="1" outlineLevel="1" x14ac:dyDescent="0.2">
      <c r="A1300" s="11">
        <v>129</v>
      </c>
      <c r="B1300" s="300"/>
      <c r="C1300" s="298"/>
      <c r="D1300" s="844" t="s">
        <v>13</v>
      </c>
      <c r="E1300" s="845"/>
      <c r="F1300" s="845"/>
      <c r="G1300" s="845"/>
      <c r="H1300" s="845"/>
      <c r="I1300" s="845"/>
      <c r="J1300" s="845"/>
      <c r="K1300" s="845"/>
      <c r="L1300" s="845"/>
      <c r="M1300" s="845"/>
      <c r="N1300" s="845"/>
      <c r="O1300" s="845"/>
      <c r="P1300" s="845"/>
      <c r="Q1300" s="845"/>
      <c r="R1300" s="845"/>
      <c r="S1300" s="845"/>
      <c r="T1300" s="845"/>
      <c r="U1300" s="845"/>
      <c r="V1300" s="845"/>
      <c r="W1300" s="845"/>
      <c r="X1300" s="845"/>
      <c r="Y1300" s="845"/>
      <c r="Z1300" s="845"/>
      <c r="AA1300" s="845"/>
      <c r="AB1300" s="845"/>
      <c r="AC1300" s="845"/>
      <c r="AD1300" s="845"/>
      <c r="AE1300" s="845"/>
      <c r="AF1300" s="846"/>
    </row>
    <row r="1301" spans="1:32" ht="15" customHeight="1" outlineLevel="1" x14ac:dyDescent="0.2">
      <c r="A1301" s="11">
        <v>130</v>
      </c>
      <c r="B1301" s="300"/>
      <c r="C1301" s="298"/>
      <c r="D1301" s="298"/>
      <c r="E1301" s="918" t="s">
        <v>14</v>
      </c>
      <c r="F1301" s="919"/>
      <c r="G1301" s="919"/>
      <c r="H1301" s="919"/>
      <c r="I1301" s="919"/>
      <c r="J1301" s="919"/>
      <c r="K1301" s="919"/>
      <c r="L1301" s="920"/>
      <c r="M1301" s="407">
        <f>SUBTOTAL(9,M1302:M1304)</f>
        <v>0</v>
      </c>
      <c r="N1301" s="410">
        <f t="shared" ref="N1301:AC1301" si="521">SUBTOTAL(9,N1302:N1304)</f>
        <v>0</v>
      </c>
      <c r="O1301" s="414">
        <f t="shared" si="521"/>
        <v>0</v>
      </c>
      <c r="P1301" s="414">
        <f t="shared" si="521"/>
        <v>0</v>
      </c>
      <c r="Q1301" s="415">
        <f t="shared" si="521"/>
        <v>0</v>
      </c>
      <c r="R1301" s="410">
        <f t="shared" si="521"/>
        <v>0</v>
      </c>
      <c r="S1301" s="414">
        <f t="shared" si="521"/>
        <v>0</v>
      </c>
      <c r="T1301" s="413">
        <f t="shared" si="521"/>
        <v>0</v>
      </c>
      <c r="U1301" s="413">
        <f t="shared" si="521"/>
        <v>0</v>
      </c>
      <c r="V1301" s="413">
        <f t="shared" si="521"/>
        <v>0</v>
      </c>
      <c r="W1301" s="413">
        <f t="shared" si="521"/>
        <v>0</v>
      </c>
      <c r="X1301" s="413">
        <f t="shared" si="521"/>
        <v>0</v>
      </c>
      <c r="Y1301" s="413">
        <f t="shared" si="521"/>
        <v>0</v>
      </c>
      <c r="Z1301" s="413">
        <f t="shared" si="521"/>
        <v>0</v>
      </c>
      <c r="AA1301" s="413">
        <f t="shared" si="521"/>
        <v>0</v>
      </c>
      <c r="AB1301" s="411">
        <f t="shared" si="521"/>
        <v>0</v>
      </c>
      <c r="AC1301" s="407">
        <f t="shared" si="521"/>
        <v>0</v>
      </c>
      <c r="AD1301" s="1689"/>
      <c r="AE1301" s="1582"/>
      <c r="AF1301" s="1588"/>
    </row>
    <row r="1302" spans="1:32" ht="15" customHeight="1" outlineLevel="1" x14ac:dyDescent="0.2">
      <c r="A1302" s="11">
        <v>131</v>
      </c>
      <c r="B1302" s="300"/>
      <c r="C1302" s="298"/>
      <c r="D1302" s="298"/>
      <c r="E1302" s="299"/>
      <c r="F1302" s="856" t="s">
        <v>112</v>
      </c>
      <c r="G1302" s="857"/>
      <c r="H1302" s="857"/>
      <c r="I1302" s="857"/>
      <c r="J1302" s="857"/>
      <c r="K1302" s="857"/>
      <c r="L1302" s="858"/>
      <c r="M1302" s="408">
        <f t="shared" ref="M1302:M1304" si="522">M526</f>
        <v>0</v>
      </c>
      <c r="N1302" s="419">
        <f>M1302*(1-'Annexe 1. Taux de référence'!$E24)+N526*(1-'Annexe 1. Taux de référence'!$E24)</f>
        <v>0</v>
      </c>
      <c r="O1302" s="422">
        <f>O526*(1-'Annexe 1. Taux de référence'!$E24)</f>
        <v>0</v>
      </c>
      <c r="P1302" s="422">
        <f>P526*(1-'Annexe 1. Taux de référence'!$E24)</f>
        <v>0</v>
      </c>
      <c r="Q1302" s="423">
        <f>Q526*(1-'Annexe 1. Taux de référence'!$E24)</f>
        <v>0</v>
      </c>
      <c r="R1302" s="419">
        <f>R526*(1-'Annexe 1. Taux de référence'!$E24)</f>
        <v>0</v>
      </c>
      <c r="S1302" s="421">
        <f>S526*(1-'Annexe 1. Taux de référence'!$E24)</f>
        <v>0</v>
      </c>
      <c r="T1302" s="421">
        <f>T526*(1-'Annexe 1. Taux de référence'!$E24)</f>
        <v>0</v>
      </c>
      <c r="U1302" s="421">
        <f>U526*(1-'Annexe 1. Taux de référence'!$E24)</f>
        <v>0</v>
      </c>
      <c r="V1302" s="421">
        <f>V526*(1-'Annexe 1. Taux de référence'!$E24)</f>
        <v>0</v>
      </c>
      <c r="W1302" s="421">
        <f>W526*(1-'Annexe 1. Taux de référence'!$E24)</f>
        <v>0</v>
      </c>
      <c r="X1302" s="422">
        <f>X526*(1-'Annexe 1. Taux de référence'!$E24)</f>
        <v>0</v>
      </c>
      <c r="Y1302" s="421">
        <f>Y526*(1-'Annexe 1. Taux de référence'!$E24)</f>
        <v>0</v>
      </c>
      <c r="Z1302" s="421">
        <f>Z526*(1-'Annexe 1. Taux de référence'!$E24)</f>
        <v>0</v>
      </c>
      <c r="AA1302" s="421">
        <f>AA526*(1-'Annexe 1. Taux de référence'!$E24)</f>
        <v>0</v>
      </c>
      <c r="AB1302" s="421">
        <f>AB526*(1-'Annexe 1. Taux de référence'!$E24)</f>
        <v>0</v>
      </c>
      <c r="AC1302" s="408">
        <f t="shared" ref="AC1302:AC1304" si="523">AC526</f>
        <v>0</v>
      </c>
      <c r="AD1302" s="1766"/>
      <c r="AE1302" s="1063"/>
      <c r="AF1302" s="832"/>
    </row>
    <row r="1303" spans="1:32" ht="15" customHeight="1" outlineLevel="1" x14ac:dyDescent="0.2">
      <c r="A1303" s="11">
        <v>132</v>
      </c>
      <c r="B1303" s="300"/>
      <c r="C1303" s="298"/>
      <c r="D1303" s="298"/>
      <c r="E1303" s="299"/>
      <c r="F1303" s="915" t="s">
        <v>113</v>
      </c>
      <c r="G1303" s="916"/>
      <c r="H1303" s="916"/>
      <c r="I1303" s="916"/>
      <c r="J1303" s="916"/>
      <c r="K1303" s="916"/>
      <c r="L1303" s="917"/>
      <c r="M1303" s="408">
        <f t="shared" si="522"/>
        <v>0</v>
      </c>
      <c r="N1303" s="419">
        <f>M1303*(1-'Annexe 1. Taux de référence'!$E25)+N527*(1-'Annexe 1. Taux de référence'!$E25)</f>
        <v>0</v>
      </c>
      <c r="O1303" s="422">
        <f>O527*(1-'Annexe 1. Taux de référence'!$E25)</f>
        <v>0</v>
      </c>
      <c r="P1303" s="422">
        <f>P527*(1-'Annexe 1. Taux de référence'!$E25)</f>
        <v>0</v>
      </c>
      <c r="Q1303" s="423">
        <f>Q527*(1-'Annexe 1. Taux de référence'!$E25)</f>
        <v>0</v>
      </c>
      <c r="R1303" s="419">
        <f>R527*(1-'Annexe 1. Taux de référence'!$E25)</f>
        <v>0</v>
      </c>
      <c r="S1303" s="421">
        <f>S527*(1-'Annexe 1. Taux de référence'!$E25)</f>
        <v>0</v>
      </c>
      <c r="T1303" s="421">
        <f>T527*(1-'Annexe 1. Taux de référence'!$E25)</f>
        <v>0</v>
      </c>
      <c r="U1303" s="421">
        <f>U527*(1-'Annexe 1. Taux de référence'!$E25)</f>
        <v>0</v>
      </c>
      <c r="V1303" s="421">
        <f>V527*(1-'Annexe 1. Taux de référence'!$E25)</f>
        <v>0</v>
      </c>
      <c r="W1303" s="421">
        <f>W527*(1-'Annexe 1. Taux de référence'!$E25)</f>
        <v>0</v>
      </c>
      <c r="X1303" s="422">
        <f>X527*(1-'Annexe 1. Taux de référence'!$E25)</f>
        <v>0</v>
      </c>
      <c r="Y1303" s="421">
        <f>Y527*(1-'Annexe 1. Taux de référence'!$E25)</f>
        <v>0</v>
      </c>
      <c r="Z1303" s="421">
        <f>Z527*(1-'Annexe 1. Taux de référence'!$E25)</f>
        <v>0</v>
      </c>
      <c r="AA1303" s="421">
        <f>AA527*(1-'Annexe 1. Taux de référence'!$E25)</f>
        <v>0</v>
      </c>
      <c r="AB1303" s="421">
        <f>AB527*(1-'Annexe 1. Taux de référence'!$E25)</f>
        <v>0</v>
      </c>
      <c r="AC1303" s="408">
        <f t="shared" si="523"/>
        <v>0</v>
      </c>
      <c r="AD1303" s="1766"/>
      <c r="AE1303" s="1063"/>
      <c r="AF1303" s="832"/>
    </row>
    <row r="1304" spans="1:32" ht="15" customHeight="1" outlineLevel="1" x14ac:dyDescent="0.2">
      <c r="A1304" s="11">
        <v>133</v>
      </c>
      <c r="B1304" s="300"/>
      <c r="C1304" s="298"/>
      <c r="D1304" s="298"/>
      <c r="E1304" s="299"/>
      <c r="F1304" s="859" t="s">
        <v>557</v>
      </c>
      <c r="G1304" s="860"/>
      <c r="H1304" s="860"/>
      <c r="I1304" s="860"/>
      <c r="J1304" s="860"/>
      <c r="K1304" s="860"/>
      <c r="L1304" s="861"/>
      <c r="M1304" s="408">
        <f t="shared" si="522"/>
        <v>0</v>
      </c>
      <c r="N1304" s="419">
        <f>M1304*(1-'Annexe 1. Taux de référence'!$E26)+N528*(1-'Annexe 1. Taux de référence'!$E26)</f>
        <v>0</v>
      </c>
      <c r="O1304" s="422">
        <f>O528*(1-'Annexe 1. Taux de référence'!$E26)</f>
        <v>0</v>
      </c>
      <c r="P1304" s="422">
        <f>P528*(1-'Annexe 1. Taux de référence'!$E26)</f>
        <v>0</v>
      </c>
      <c r="Q1304" s="423">
        <f>Q528*(1-'Annexe 1. Taux de référence'!$E26)</f>
        <v>0</v>
      </c>
      <c r="R1304" s="419">
        <f>R528*(1-'Annexe 1. Taux de référence'!$E26)</f>
        <v>0</v>
      </c>
      <c r="S1304" s="421">
        <f>S528*(1-'Annexe 1. Taux de référence'!$E26)</f>
        <v>0</v>
      </c>
      <c r="T1304" s="421">
        <f>T528*(1-'Annexe 1. Taux de référence'!$E26)</f>
        <v>0</v>
      </c>
      <c r="U1304" s="421">
        <f>U528*(1-'Annexe 1. Taux de référence'!$E26)</f>
        <v>0</v>
      </c>
      <c r="V1304" s="421">
        <f>V528*(1-'Annexe 1. Taux de référence'!$E26)</f>
        <v>0</v>
      </c>
      <c r="W1304" s="421">
        <f>W528*(1-'Annexe 1. Taux de référence'!$E26)</f>
        <v>0</v>
      </c>
      <c r="X1304" s="422">
        <f>X528*(1-'Annexe 1. Taux de référence'!$E26)</f>
        <v>0</v>
      </c>
      <c r="Y1304" s="421">
        <f>Y528*(1-'Annexe 1. Taux de référence'!$E26)</f>
        <v>0</v>
      </c>
      <c r="Z1304" s="421">
        <f>Z528*(1-'Annexe 1. Taux de référence'!$E26)</f>
        <v>0</v>
      </c>
      <c r="AA1304" s="421">
        <f>AA528*(1-'Annexe 1. Taux de référence'!$E26)</f>
        <v>0</v>
      </c>
      <c r="AB1304" s="421">
        <f>AB528*(1-'Annexe 1. Taux de référence'!$E26)</f>
        <v>0</v>
      </c>
      <c r="AC1304" s="408">
        <f t="shared" si="523"/>
        <v>0</v>
      </c>
      <c r="AD1304" s="1766"/>
      <c r="AE1304" s="1063"/>
      <c r="AF1304" s="832"/>
    </row>
    <row r="1305" spans="1:32" ht="15" customHeight="1" outlineLevel="1" x14ac:dyDescent="0.2">
      <c r="A1305" s="11">
        <v>134</v>
      </c>
      <c r="B1305" s="300"/>
      <c r="C1305" s="298"/>
      <c r="D1305" s="298"/>
      <c r="E1305" s="853" t="s">
        <v>15</v>
      </c>
      <c r="F1305" s="854"/>
      <c r="G1305" s="854"/>
      <c r="H1305" s="854"/>
      <c r="I1305" s="854"/>
      <c r="J1305" s="854"/>
      <c r="K1305" s="854"/>
      <c r="L1305" s="855"/>
      <c r="M1305" s="407">
        <f>SUBTOTAL(9,M1306:M1308)</f>
        <v>0</v>
      </c>
      <c r="N1305" s="410">
        <f t="shared" ref="N1305:AC1305" si="524">SUBTOTAL(9,N1306:N1308)</f>
        <v>0</v>
      </c>
      <c r="O1305" s="414">
        <f t="shared" si="524"/>
        <v>0</v>
      </c>
      <c r="P1305" s="414">
        <f t="shared" si="524"/>
        <v>0</v>
      </c>
      <c r="Q1305" s="415">
        <f t="shared" si="524"/>
        <v>0</v>
      </c>
      <c r="R1305" s="410">
        <f t="shared" si="524"/>
        <v>0</v>
      </c>
      <c r="S1305" s="414">
        <f t="shared" si="524"/>
        <v>0</v>
      </c>
      <c r="T1305" s="413">
        <f t="shared" si="524"/>
        <v>0</v>
      </c>
      <c r="U1305" s="413">
        <f t="shared" si="524"/>
        <v>0</v>
      </c>
      <c r="V1305" s="413">
        <f t="shared" si="524"/>
        <v>0</v>
      </c>
      <c r="W1305" s="413">
        <f t="shared" si="524"/>
        <v>0</v>
      </c>
      <c r="X1305" s="413">
        <f t="shared" si="524"/>
        <v>0</v>
      </c>
      <c r="Y1305" s="413">
        <f t="shared" si="524"/>
        <v>0</v>
      </c>
      <c r="Z1305" s="413">
        <f t="shared" si="524"/>
        <v>0</v>
      </c>
      <c r="AA1305" s="413">
        <f t="shared" si="524"/>
        <v>0</v>
      </c>
      <c r="AB1305" s="411">
        <f t="shared" si="524"/>
        <v>0</v>
      </c>
      <c r="AC1305" s="407">
        <f t="shared" si="524"/>
        <v>0</v>
      </c>
      <c r="AD1305" s="1766"/>
      <c r="AE1305" s="1063"/>
      <c r="AF1305" s="832"/>
    </row>
    <row r="1306" spans="1:32" ht="15" customHeight="1" outlineLevel="1" x14ac:dyDescent="0.2">
      <c r="A1306" s="11">
        <v>135</v>
      </c>
      <c r="B1306" s="300"/>
      <c r="C1306" s="298"/>
      <c r="D1306" s="298"/>
      <c r="E1306" s="299"/>
      <c r="F1306" s="856" t="s">
        <v>109</v>
      </c>
      <c r="G1306" s="857"/>
      <c r="H1306" s="857"/>
      <c r="I1306" s="857"/>
      <c r="J1306" s="857"/>
      <c r="K1306" s="857"/>
      <c r="L1306" s="858"/>
      <c r="M1306" s="408">
        <f t="shared" ref="M1306:M1308" si="525">M530</f>
        <v>0</v>
      </c>
      <c r="N1306" s="419">
        <f>M1306*(1-'Annexe 1. Taux de référence'!$E28)+N530*(1-'Annexe 1. Taux de référence'!$E28)</f>
        <v>0</v>
      </c>
      <c r="O1306" s="422">
        <f>O530*(1-'Annexe 1. Taux de référence'!$E28)</f>
        <v>0</v>
      </c>
      <c r="P1306" s="422">
        <f>P530*(1-'Annexe 1. Taux de référence'!$E28)</f>
        <v>0</v>
      </c>
      <c r="Q1306" s="423">
        <f>Q530*(1-'Annexe 1. Taux de référence'!$E28)</f>
        <v>0</v>
      </c>
      <c r="R1306" s="419">
        <f>R530*(1-'Annexe 1. Taux de référence'!$E28)</f>
        <v>0</v>
      </c>
      <c r="S1306" s="421">
        <f>S530*(1-'Annexe 1. Taux de référence'!$E28)</f>
        <v>0</v>
      </c>
      <c r="T1306" s="421">
        <f>T530*(1-'Annexe 1. Taux de référence'!$E28)</f>
        <v>0</v>
      </c>
      <c r="U1306" s="421">
        <f>U530*(1-'Annexe 1. Taux de référence'!$E28)</f>
        <v>0</v>
      </c>
      <c r="V1306" s="421">
        <f>V530*(1-'Annexe 1. Taux de référence'!$E28)</f>
        <v>0</v>
      </c>
      <c r="W1306" s="421">
        <f>W530*(1-'Annexe 1. Taux de référence'!$E28)</f>
        <v>0</v>
      </c>
      <c r="X1306" s="422">
        <f>X530*(1-'Annexe 1. Taux de référence'!$E28)</f>
        <v>0</v>
      </c>
      <c r="Y1306" s="421">
        <f>Y530*(1-'Annexe 1. Taux de référence'!$E28)</f>
        <v>0</v>
      </c>
      <c r="Z1306" s="421">
        <f>Z530*(1-'Annexe 1. Taux de référence'!$E28)</f>
        <v>0</v>
      </c>
      <c r="AA1306" s="421">
        <f>AA530*(1-'Annexe 1. Taux de référence'!$E28)</f>
        <v>0</v>
      </c>
      <c r="AB1306" s="421">
        <f>AB530*(1-'Annexe 1. Taux de référence'!$E28)</f>
        <v>0</v>
      </c>
      <c r="AC1306" s="408">
        <f t="shared" ref="AC1306:AC1312" si="526">AC530</f>
        <v>0</v>
      </c>
      <c r="AD1306" s="1766"/>
      <c r="AE1306" s="1063"/>
      <c r="AF1306" s="832"/>
    </row>
    <row r="1307" spans="1:32" ht="15" customHeight="1" outlineLevel="1" x14ac:dyDescent="0.2">
      <c r="A1307" s="11">
        <v>136</v>
      </c>
      <c r="B1307" s="300"/>
      <c r="C1307" s="298"/>
      <c r="D1307" s="298"/>
      <c r="E1307" s="299"/>
      <c r="F1307" s="915" t="s">
        <v>110</v>
      </c>
      <c r="G1307" s="916"/>
      <c r="H1307" s="916"/>
      <c r="I1307" s="916"/>
      <c r="J1307" s="916"/>
      <c r="K1307" s="916"/>
      <c r="L1307" s="917"/>
      <c r="M1307" s="408">
        <f t="shared" si="525"/>
        <v>0</v>
      </c>
      <c r="N1307" s="419">
        <f>M1307*(1-'Annexe 1. Taux de référence'!$E29)+N531*(1-'Annexe 1. Taux de référence'!$E29)</f>
        <v>0</v>
      </c>
      <c r="O1307" s="422">
        <f>O531*(1-'Annexe 1. Taux de référence'!$E29)</f>
        <v>0</v>
      </c>
      <c r="P1307" s="422">
        <f>P531*(1-'Annexe 1. Taux de référence'!$E29)</f>
        <v>0</v>
      </c>
      <c r="Q1307" s="423">
        <f>Q531*(1-'Annexe 1. Taux de référence'!$E29)</f>
        <v>0</v>
      </c>
      <c r="R1307" s="419">
        <f>R531*(1-'Annexe 1. Taux de référence'!$E29)</f>
        <v>0</v>
      </c>
      <c r="S1307" s="421">
        <f>S531*(1-'Annexe 1. Taux de référence'!$E29)</f>
        <v>0</v>
      </c>
      <c r="T1307" s="421">
        <f>T531*(1-'Annexe 1. Taux de référence'!$E29)</f>
        <v>0</v>
      </c>
      <c r="U1307" s="421">
        <f>U531*(1-'Annexe 1. Taux de référence'!$E29)</f>
        <v>0</v>
      </c>
      <c r="V1307" s="421">
        <f>V531*(1-'Annexe 1. Taux de référence'!$E29)</f>
        <v>0</v>
      </c>
      <c r="W1307" s="421">
        <f>W531*(1-'Annexe 1. Taux de référence'!$E29)</f>
        <v>0</v>
      </c>
      <c r="X1307" s="422">
        <f>X531*(1-'Annexe 1. Taux de référence'!$E29)</f>
        <v>0</v>
      </c>
      <c r="Y1307" s="421">
        <f>Y531*(1-'Annexe 1. Taux de référence'!$E29)</f>
        <v>0</v>
      </c>
      <c r="Z1307" s="421">
        <f>Z531*(1-'Annexe 1. Taux de référence'!$E29)</f>
        <v>0</v>
      </c>
      <c r="AA1307" s="421">
        <f>AA531*(1-'Annexe 1. Taux de référence'!$E29)</f>
        <v>0</v>
      </c>
      <c r="AB1307" s="421">
        <f>AB531*(1-'Annexe 1. Taux de référence'!$E29)</f>
        <v>0</v>
      </c>
      <c r="AC1307" s="408">
        <f t="shared" si="526"/>
        <v>0</v>
      </c>
      <c r="AD1307" s="1766"/>
      <c r="AE1307" s="1063"/>
      <c r="AF1307" s="832"/>
    </row>
    <row r="1308" spans="1:32" ht="15" customHeight="1" outlineLevel="1" x14ac:dyDescent="0.2">
      <c r="A1308" s="11">
        <v>137</v>
      </c>
      <c r="B1308" s="300"/>
      <c r="C1308" s="298"/>
      <c r="D1308" s="298"/>
      <c r="E1308" s="299"/>
      <c r="F1308" s="859" t="s">
        <v>111</v>
      </c>
      <c r="G1308" s="860"/>
      <c r="H1308" s="860"/>
      <c r="I1308" s="860"/>
      <c r="J1308" s="860"/>
      <c r="K1308" s="860"/>
      <c r="L1308" s="861"/>
      <c r="M1308" s="408">
        <f t="shared" si="525"/>
        <v>0</v>
      </c>
      <c r="N1308" s="419">
        <f>M1308*(1-'Annexe 1. Taux de référence'!$E30)+N532*(1-'Annexe 1. Taux de référence'!$E30)</f>
        <v>0</v>
      </c>
      <c r="O1308" s="422">
        <f>O532*(1-'Annexe 1. Taux de référence'!$E30)</f>
        <v>0</v>
      </c>
      <c r="P1308" s="422">
        <f>P532*(1-'Annexe 1. Taux de référence'!$E30)</f>
        <v>0</v>
      </c>
      <c r="Q1308" s="423">
        <f>Q532*(1-'Annexe 1. Taux de référence'!$E30)</f>
        <v>0</v>
      </c>
      <c r="R1308" s="419">
        <f>R532*(1-'Annexe 1. Taux de référence'!$E30)</f>
        <v>0</v>
      </c>
      <c r="S1308" s="421">
        <f>S532*(1-'Annexe 1. Taux de référence'!$E30)</f>
        <v>0</v>
      </c>
      <c r="T1308" s="421">
        <f>T532*(1-'Annexe 1. Taux de référence'!$E30)</f>
        <v>0</v>
      </c>
      <c r="U1308" s="421">
        <f>U532*(1-'Annexe 1. Taux de référence'!$E30)</f>
        <v>0</v>
      </c>
      <c r="V1308" s="421">
        <f>V532*(1-'Annexe 1. Taux de référence'!$E30)</f>
        <v>0</v>
      </c>
      <c r="W1308" s="421">
        <f>W532*(1-'Annexe 1. Taux de référence'!$E30)</f>
        <v>0</v>
      </c>
      <c r="X1308" s="422">
        <f>X532*(1-'Annexe 1. Taux de référence'!$E30)</f>
        <v>0</v>
      </c>
      <c r="Y1308" s="421">
        <f>Y532*(1-'Annexe 1. Taux de référence'!$E30)</f>
        <v>0</v>
      </c>
      <c r="Z1308" s="421">
        <f>Z532*(1-'Annexe 1. Taux de référence'!$E30)</f>
        <v>0</v>
      </c>
      <c r="AA1308" s="421">
        <f>AA532*(1-'Annexe 1. Taux de référence'!$E30)</f>
        <v>0</v>
      </c>
      <c r="AB1308" s="421">
        <f>AB532*(1-'Annexe 1. Taux de référence'!$E30)</f>
        <v>0</v>
      </c>
      <c r="AC1308" s="408">
        <f t="shared" si="526"/>
        <v>0</v>
      </c>
      <c r="AD1308" s="1766"/>
      <c r="AE1308" s="1063"/>
      <c r="AF1308" s="832"/>
    </row>
    <row r="1309" spans="1:32" ht="15" customHeight="1" outlineLevel="1" x14ac:dyDescent="0.2">
      <c r="A1309" s="11">
        <v>138</v>
      </c>
      <c r="B1309" s="300"/>
      <c r="C1309" s="298"/>
      <c r="D1309" s="298"/>
      <c r="E1309" s="853" t="s">
        <v>18</v>
      </c>
      <c r="F1309" s="854"/>
      <c r="G1309" s="854"/>
      <c r="H1309" s="854"/>
      <c r="I1309" s="854"/>
      <c r="J1309" s="854"/>
      <c r="K1309" s="854"/>
      <c r="L1309" s="855"/>
      <c r="M1309" s="407">
        <f>SUBTOTAL(9,M1310:M1312)</f>
        <v>0</v>
      </c>
      <c r="N1309" s="410">
        <f t="shared" ref="N1309:AC1309" si="527">SUBTOTAL(9,N1310:N1312)</f>
        <v>0</v>
      </c>
      <c r="O1309" s="414">
        <f t="shared" si="527"/>
        <v>0</v>
      </c>
      <c r="P1309" s="414">
        <f t="shared" si="527"/>
        <v>0</v>
      </c>
      <c r="Q1309" s="415">
        <f t="shared" si="527"/>
        <v>0</v>
      </c>
      <c r="R1309" s="410">
        <f t="shared" si="527"/>
        <v>0</v>
      </c>
      <c r="S1309" s="414">
        <f t="shared" si="527"/>
        <v>0</v>
      </c>
      <c r="T1309" s="413">
        <f t="shared" si="527"/>
        <v>0</v>
      </c>
      <c r="U1309" s="413">
        <f t="shared" si="527"/>
        <v>0</v>
      </c>
      <c r="V1309" s="413">
        <f t="shared" si="527"/>
        <v>0</v>
      </c>
      <c r="W1309" s="413">
        <f t="shared" si="527"/>
        <v>0</v>
      </c>
      <c r="X1309" s="413">
        <f t="shared" si="527"/>
        <v>0</v>
      </c>
      <c r="Y1309" s="413">
        <f t="shared" si="527"/>
        <v>0</v>
      </c>
      <c r="Z1309" s="413">
        <f t="shared" si="527"/>
        <v>0</v>
      </c>
      <c r="AA1309" s="413">
        <f t="shared" si="527"/>
        <v>0</v>
      </c>
      <c r="AB1309" s="411">
        <f t="shared" si="527"/>
        <v>0</v>
      </c>
      <c r="AC1309" s="407">
        <f t="shared" si="527"/>
        <v>0</v>
      </c>
      <c r="AD1309" s="1766"/>
      <c r="AE1309" s="1063"/>
      <c r="AF1309" s="832"/>
    </row>
    <row r="1310" spans="1:32" ht="15" customHeight="1" outlineLevel="1" x14ac:dyDescent="0.2">
      <c r="A1310" s="11">
        <v>139</v>
      </c>
      <c r="B1310" s="300"/>
      <c r="C1310" s="298"/>
      <c r="D1310" s="298"/>
      <c r="E1310" s="299"/>
      <c r="F1310" s="856" t="s">
        <v>114</v>
      </c>
      <c r="G1310" s="857"/>
      <c r="H1310" s="857"/>
      <c r="I1310" s="857"/>
      <c r="J1310" s="857"/>
      <c r="K1310" s="857"/>
      <c r="L1310" s="858"/>
      <c r="M1310" s="408">
        <f t="shared" ref="M1310:M1312" si="528">M534</f>
        <v>0</v>
      </c>
      <c r="N1310" s="419">
        <f>M1310*(1-'Annexe 1. Taux de référence'!$E32)+N534*(1-'Annexe 1. Taux de référence'!$E32)</f>
        <v>0</v>
      </c>
      <c r="O1310" s="422">
        <f>O534*(1-'Annexe 1. Taux de référence'!$E32)</f>
        <v>0</v>
      </c>
      <c r="P1310" s="422">
        <f>P534*(1-'Annexe 1. Taux de référence'!$E32)</f>
        <v>0</v>
      </c>
      <c r="Q1310" s="423">
        <f>Q534*(1-'Annexe 1. Taux de référence'!$E32)</f>
        <v>0</v>
      </c>
      <c r="R1310" s="419">
        <f>R534*(1-'Annexe 1. Taux de référence'!$E32)</f>
        <v>0</v>
      </c>
      <c r="S1310" s="421">
        <f>S534*(1-'Annexe 1. Taux de référence'!$E32)</f>
        <v>0</v>
      </c>
      <c r="T1310" s="421">
        <f>T534*(1-'Annexe 1. Taux de référence'!$E32)</f>
        <v>0</v>
      </c>
      <c r="U1310" s="421">
        <f>U534*(1-'Annexe 1. Taux de référence'!$E32)</f>
        <v>0</v>
      </c>
      <c r="V1310" s="421">
        <f>V534*(1-'Annexe 1. Taux de référence'!$E32)</f>
        <v>0</v>
      </c>
      <c r="W1310" s="421">
        <f>W534*(1-'Annexe 1. Taux de référence'!$E32)</f>
        <v>0</v>
      </c>
      <c r="X1310" s="422">
        <f>X534*(1-'Annexe 1. Taux de référence'!$E32)</f>
        <v>0</v>
      </c>
      <c r="Y1310" s="421">
        <f>Y534*(1-'Annexe 1. Taux de référence'!$E32)</f>
        <v>0</v>
      </c>
      <c r="Z1310" s="421">
        <f>Z534*(1-'Annexe 1. Taux de référence'!$E32)</f>
        <v>0</v>
      </c>
      <c r="AA1310" s="421">
        <f>AA534*(1-'Annexe 1. Taux de référence'!$E32)</f>
        <v>0</v>
      </c>
      <c r="AB1310" s="421">
        <f>AB534*(1-'Annexe 1. Taux de référence'!$E32)</f>
        <v>0</v>
      </c>
      <c r="AC1310" s="408">
        <f t="shared" si="526"/>
        <v>0</v>
      </c>
      <c r="AD1310" s="1766"/>
      <c r="AE1310" s="1063"/>
      <c r="AF1310" s="832"/>
    </row>
    <row r="1311" spans="1:32" ht="15" customHeight="1" outlineLevel="1" x14ac:dyDescent="0.2">
      <c r="A1311" s="11">
        <v>140</v>
      </c>
      <c r="B1311" s="300"/>
      <c r="C1311" s="298"/>
      <c r="D1311" s="298"/>
      <c r="E1311" s="299"/>
      <c r="F1311" s="915" t="s">
        <v>115</v>
      </c>
      <c r="G1311" s="916"/>
      <c r="H1311" s="916"/>
      <c r="I1311" s="916"/>
      <c r="J1311" s="916"/>
      <c r="K1311" s="916"/>
      <c r="L1311" s="917"/>
      <c r="M1311" s="408">
        <f t="shared" si="528"/>
        <v>0</v>
      </c>
      <c r="N1311" s="419">
        <f>M1311*(1-'Annexe 1. Taux de référence'!$E33)+N535*(1-'Annexe 1. Taux de référence'!$E33)</f>
        <v>0</v>
      </c>
      <c r="O1311" s="422">
        <f>O535*(1-'Annexe 1. Taux de référence'!$E33)</f>
        <v>0</v>
      </c>
      <c r="P1311" s="422">
        <f>P535*(1-'Annexe 1. Taux de référence'!$E33)</f>
        <v>0</v>
      </c>
      <c r="Q1311" s="423">
        <f>Q535*(1-'Annexe 1. Taux de référence'!$E33)</f>
        <v>0</v>
      </c>
      <c r="R1311" s="419">
        <f>R535*(1-'Annexe 1. Taux de référence'!$E33)</f>
        <v>0</v>
      </c>
      <c r="S1311" s="421">
        <f>S535*(1-'Annexe 1. Taux de référence'!$E33)</f>
        <v>0</v>
      </c>
      <c r="T1311" s="421">
        <f>T535*(1-'Annexe 1. Taux de référence'!$E33)</f>
        <v>0</v>
      </c>
      <c r="U1311" s="421">
        <f>U535*(1-'Annexe 1. Taux de référence'!$E33)</f>
        <v>0</v>
      </c>
      <c r="V1311" s="421">
        <f>V535*(1-'Annexe 1. Taux de référence'!$E33)</f>
        <v>0</v>
      </c>
      <c r="W1311" s="421">
        <f>W535*(1-'Annexe 1. Taux de référence'!$E33)</f>
        <v>0</v>
      </c>
      <c r="X1311" s="422">
        <f>X535*(1-'Annexe 1. Taux de référence'!$E33)</f>
        <v>0</v>
      </c>
      <c r="Y1311" s="421">
        <f>Y535*(1-'Annexe 1. Taux de référence'!$E33)</f>
        <v>0</v>
      </c>
      <c r="Z1311" s="421">
        <f>Z535*(1-'Annexe 1. Taux de référence'!$E33)</f>
        <v>0</v>
      </c>
      <c r="AA1311" s="421">
        <f>AA535*(1-'Annexe 1. Taux de référence'!$E33)</f>
        <v>0</v>
      </c>
      <c r="AB1311" s="421">
        <f>AB535*(1-'Annexe 1. Taux de référence'!$E33)</f>
        <v>0</v>
      </c>
      <c r="AC1311" s="408">
        <f t="shared" si="526"/>
        <v>0</v>
      </c>
      <c r="AD1311" s="1766"/>
      <c r="AE1311" s="1063"/>
      <c r="AF1311" s="832"/>
    </row>
    <row r="1312" spans="1:32" ht="15" customHeight="1" outlineLevel="1" x14ac:dyDescent="0.2">
      <c r="A1312" s="11">
        <v>141</v>
      </c>
      <c r="B1312" s="300"/>
      <c r="C1312" s="298"/>
      <c r="D1312" s="298"/>
      <c r="E1312" s="299"/>
      <c r="F1312" s="859" t="s">
        <v>558</v>
      </c>
      <c r="G1312" s="860"/>
      <c r="H1312" s="860"/>
      <c r="I1312" s="860"/>
      <c r="J1312" s="860"/>
      <c r="K1312" s="860"/>
      <c r="L1312" s="861"/>
      <c r="M1312" s="408">
        <f t="shared" si="528"/>
        <v>0</v>
      </c>
      <c r="N1312" s="419">
        <f>M1312*(1-'Annexe 1. Taux de référence'!$E34)+N536*(1-'Annexe 1. Taux de référence'!$E34)</f>
        <v>0</v>
      </c>
      <c r="O1312" s="422">
        <f>O536*(1-'Annexe 1. Taux de référence'!$E34)</f>
        <v>0</v>
      </c>
      <c r="P1312" s="422">
        <f>P536*(1-'Annexe 1. Taux de référence'!$E34)</f>
        <v>0</v>
      </c>
      <c r="Q1312" s="423">
        <f>Q536*(1-'Annexe 1. Taux de référence'!$E34)</f>
        <v>0</v>
      </c>
      <c r="R1312" s="419">
        <f>R536*(1-'Annexe 1. Taux de référence'!$E34)</f>
        <v>0</v>
      </c>
      <c r="S1312" s="421">
        <f>S536*(1-'Annexe 1. Taux de référence'!$E34)</f>
        <v>0</v>
      </c>
      <c r="T1312" s="421">
        <f>T536*(1-'Annexe 1. Taux de référence'!$E34)</f>
        <v>0</v>
      </c>
      <c r="U1312" s="421">
        <f>U536*(1-'Annexe 1. Taux de référence'!$E34)</f>
        <v>0</v>
      </c>
      <c r="V1312" s="421">
        <f>V536*(1-'Annexe 1. Taux de référence'!$E34)</f>
        <v>0</v>
      </c>
      <c r="W1312" s="421">
        <f>W536*(1-'Annexe 1. Taux de référence'!$E34)</f>
        <v>0</v>
      </c>
      <c r="X1312" s="422">
        <f>X536*(1-'Annexe 1. Taux de référence'!$E34)</f>
        <v>0</v>
      </c>
      <c r="Y1312" s="421">
        <f>Y536*(1-'Annexe 1. Taux de référence'!$E34)</f>
        <v>0</v>
      </c>
      <c r="Z1312" s="421">
        <f>Z536*(1-'Annexe 1. Taux de référence'!$E34)</f>
        <v>0</v>
      </c>
      <c r="AA1312" s="421">
        <f>AA536*(1-'Annexe 1. Taux de référence'!$E34)</f>
        <v>0</v>
      </c>
      <c r="AB1312" s="421">
        <f>AB536*(1-'Annexe 1. Taux de référence'!$E34)</f>
        <v>0</v>
      </c>
      <c r="AC1312" s="408">
        <f t="shared" si="526"/>
        <v>0</v>
      </c>
      <c r="AD1312" s="1767"/>
      <c r="AE1312" s="834"/>
      <c r="AF1312" s="835"/>
    </row>
    <row r="1313" spans="1:35" ht="15" customHeight="1" outlineLevel="1" x14ac:dyDescent="0.2">
      <c r="A1313" s="11">
        <v>142</v>
      </c>
      <c r="B1313" s="300"/>
      <c r="C1313" s="298"/>
      <c r="D1313" s="844" t="s">
        <v>22</v>
      </c>
      <c r="E1313" s="845"/>
      <c r="F1313" s="845"/>
      <c r="G1313" s="845"/>
      <c r="H1313" s="845"/>
      <c r="I1313" s="845"/>
      <c r="J1313" s="845"/>
      <c r="K1313" s="845"/>
      <c r="L1313" s="845"/>
      <c r="M1313" s="845"/>
      <c r="N1313" s="845"/>
      <c r="O1313" s="845"/>
      <c r="P1313" s="845"/>
      <c r="Q1313" s="845"/>
      <c r="R1313" s="845"/>
      <c r="S1313" s="845"/>
      <c r="T1313" s="845"/>
      <c r="U1313" s="845"/>
      <c r="V1313" s="845"/>
      <c r="W1313" s="845"/>
      <c r="X1313" s="845"/>
      <c r="Y1313" s="845"/>
      <c r="Z1313" s="845"/>
      <c r="AA1313" s="845"/>
      <c r="AB1313" s="845"/>
      <c r="AC1313" s="845"/>
      <c r="AD1313" s="845"/>
      <c r="AE1313" s="845"/>
      <c r="AF1313" s="846"/>
    </row>
    <row r="1314" spans="1:35" ht="15" customHeight="1" outlineLevel="1" x14ac:dyDescent="0.2">
      <c r="A1314" s="11">
        <v>143</v>
      </c>
      <c r="B1314" s="300"/>
      <c r="C1314" s="298"/>
      <c r="D1314" s="298"/>
      <c r="E1314" s="918" t="s">
        <v>118</v>
      </c>
      <c r="F1314" s="919"/>
      <c r="G1314" s="919"/>
      <c r="H1314" s="919"/>
      <c r="I1314" s="919"/>
      <c r="J1314" s="919"/>
      <c r="K1314" s="919"/>
      <c r="L1314" s="920"/>
      <c r="M1314" s="407">
        <f>SUBTOTAL(9,M1315:M1316)</f>
        <v>0</v>
      </c>
      <c r="N1314" s="410">
        <f t="shared" ref="N1314:AC1314" si="529">SUBTOTAL(9,N1315:N1316)</f>
        <v>0</v>
      </c>
      <c r="O1314" s="414">
        <f t="shared" si="529"/>
        <v>0</v>
      </c>
      <c r="P1314" s="414">
        <f t="shared" si="529"/>
        <v>0</v>
      </c>
      <c r="Q1314" s="415">
        <f t="shared" si="529"/>
        <v>0</v>
      </c>
      <c r="R1314" s="410">
        <f t="shared" si="529"/>
        <v>0</v>
      </c>
      <c r="S1314" s="414">
        <f t="shared" si="529"/>
        <v>0</v>
      </c>
      <c r="T1314" s="413">
        <f t="shared" si="529"/>
        <v>0</v>
      </c>
      <c r="U1314" s="413">
        <f t="shared" si="529"/>
        <v>0</v>
      </c>
      <c r="V1314" s="413">
        <f t="shared" si="529"/>
        <v>0</v>
      </c>
      <c r="W1314" s="413">
        <f t="shared" si="529"/>
        <v>0</v>
      </c>
      <c r="X1314" s="413">
        <f t="shared" si="529"/>
        <v>0</v>
      </c>
      <c r="Y1314" s="413">
        <f t="shared" si="529"/>
        <v>0</v>
      </c>
      <c r="Z1314" s="413">
        <f t="shared" si="529"/>
        <v>0</v>
      </c>
      <c r="AA1314" s="413">
        <f t="shared" si="529"/>
        <v>0</v>
      </c>
      <c r="AB1314" s="411">
        <f t="shared" si="529"/>
        <v>0</v>
      </c>
      <c r="AC1314" s="407">
        <f t="shared" si="529"/>
        <v>0</v>
      </c>
      <c r="AD1314" s="1689"/>
      <c r="AE1314" s="1582"/>
      <c r="AF1314" s="1588"/>
    </row>
    <row r="1315" spans="1:35" ht="15" customHeight="1" outlineLevel="1" x14ac:dyDescent="0.2">
      <c r="A1315" s="11">
        <v>144</v>
      </c>
      <c r="B1315" s="300"/>
      <c r="C1315" s="298"/>
      <c r="D1315" s="298"/>
      <c r="E1315" s="299"/>
      <c r="F1315" s="856" t="s">
        <v>124</v>
      </c>
      <c r="G1315" s="857"/>
      <c r="H1315" s="857"/>
      <c r="I1315" s="857"/>
      <c r="J1315" s="857"/>
      <c r="K1315" s="857"/>
      <c r="L1315" s="858"/>
      <c r="M1315" s="408">
        <f t="shared" ref="M1315:M1316" si="530">M539</f>
        <v>0</v>
      </c>
      <c r="N1315" s="419">
        <f>M1315*(1-'Annexe 1. Taux de référence'!$E37)+N539*(1-'Annexe 1. Taux de référence'!$E37)</f>
        <v>0</v>
      </c>
      <c r="O1315" s="422">
        <f>O539*(1-'Annexe 1. Taux de référence'!$E37)</f>
        <v>0</v>
      </c>
      <c r="P1315" s="422">
        <f>P539*(1-'Annexe 1. Taux de référence'!$E37)</f>
        <v>0</v>
      </c>
      <c r="Q1315" s="423">
        <f>Q539*(1-'Annexe 1. Taux de référence'!$E37)</f>
        <v>0</v>
      </c>
      <c r="R1315" s="419">
        <f>R539*(1-'Annexe 1. Taux de référence'!$E37)</f>
        <v>0</v>
      </c>
      <c r="S1315" s="421">
        <f>S539*(1-'Annexe 1. Taux de référence'!$E37)</f>
        <v>0</v>
      </c>
      <c r="T1315" s="421">
        <f>T539*(1-'Annexe 1. Taux de référence'!$E37)</f>
        <v>0</v>
      </c>
      <c r="U1315" s="421">
        <f>U539*(1-'Annexe 1. Taux de référence'!$E37)</f>
        <v>0</v>
      </c>
      <c r="V1315" s="421">
        <f>V539*(1-'Annexe 1. Taux de référence'!$E37)</f>
        <v>0</v>
      </c>
      <c r="W1315" s="421">
        <f>W539*(1-'Annexe 1. Taux de référence'!$E37)</f>
        <v>0</v>
      </c>
      <c r="X1315" s="422">
        <f>X539*(1-'Annexe 1. Taux de référence'!$E37)</f>
        <v>0</v>
      </c>
      <c r="Y1315" s="421">
        <f>Y539*(1-'Annexe 1. Taux de référence'!$E37)</f>
        <v>0</v>
      </c>
      <c r="Z1315" s="421">
        <f>Z539*(1-'Annexe 1. Taux de référence'!$E37)</f>
        <v>0</v>
      </c>
      <c r="AA1315" s="421">
        <f>AA539*(1-'Annexe 1. Taux de référence'!$E37)</f>
        <v>0</v>
      </c>
      <c r="AB1315" s="421">
        <f>AB539*(1-'Annexe 1. Taux de référence'!$E37)</f>
        <v>0</v>
      </c>
      <c r="AC1315" s="408">
        <f t="shared" ref="AC1315:AC1334" si="531">AC539</f>
        <v>0</v>
      </c>
      <c r="AD1315" s="1766"/>
      <c r="AE1315" s="1063"/>
      <c r="AF1315" s="832"/>
    </row>
    <row r="1316" spans="1:35" ht="15" customHeight="1" outlineLevel="1" x14ac:dyDescent="0.2">
      <c r="A1316" s="11">
        <v>145</v>
      </c>
      <c r="B1316" s="300"/>
      <c r="C1316" s="298"/>
      <c r="D1316" s="298"/>
      <c r="E1316" s="299"/>
      <c r="F1316" s="859" t="s">
        <v>571</v>
      </c>
      <c r="G1316" s="860"/>
      <c r="H1316" s="860"/>
      <c r="I1316" s="860"/>
      <c r="J1316" s="860"/>
      <c r="K1316" s="860"/>
      <c r="L1316" s="861"/>
      <c r="M1316" s="408">
        <f t="shared" si="530"/>
        <v>0</v>
      </c>
      <c r="N1316" s="419">
        <f>M1316*(1-'Annexe 1. Taux de référence'!$E38)+N540*(1-'Annexe 1. Taux de référence'!$E38)</f>
        <v>0</v>
      </c>
      <c r="O1316" s="422">
        <f>O540*(1-'Annexe 1. Taux de référence'!$E38)</f>
        <v>0</v>
      </c>
      <c r="P1316" s="422">
        <f>P540*(1-'Annexe 1. Taux de référence'!$E38)</f>
        <v>0</v>
      </c>
      <c r="Q1316" s="423">
        <f>Q540*(1-'Annexe 1. Taux de référence'!$E38)</f>
        <v>0</v>
      </c>
      <c r="R1316" s="419">
        <f>R540*(1-'Annexe 1. Taux de référence'!$E38)</f>
        <v>0</v>
      </c>
      <c r="S1316" s="421">
        <f>S540*(1-'Annexe 1. Taux de référence'!$E38)</f>
        <v>0</v>
      </c>
      <c r="T1316" s="421">
        <f>T540*(1-'Annexe 1. Taux de référence'!$E38)</f>
        <v>0</v>
      </c>
      <c r="U1316" s="421">
        <f>U540*(1-'Annexe 1. Taux de référence'!$E38)</f>
        <v>0</v>
      </c>
      <c r="V1316" s="421">
        <f>V540*(1-'Annexe 1. Taux de référence'!$E38)</f>
        <v>0</v>
      </c>
      <c r="W1316" s="421">
        <f>W540*(1-'Annexe 1. Taux de référence'!$E38)</f>
        <v>0</v>
      </c>
      <c r="X1316" s="422">
        <f>X540*(1-'Annexe 1. Taux de référence'!$E38)</f>
        <v>0</v>
      </c>
      <c r="Y1316" s="421">
        <f>Y540*(1-'Annexe 1. Taux de référence'!$E38)</f>
        <v>0</v>
      </c>
      <c r="Z1316" s="421">
        <f>Z540*(1-'Annexe 1. Taux de référence'!$E38)</f>
        <v>0</v>
      </c>
      <c r="AA1316" s="421">
        <f>AA540*(1-'Annexe 1. Taux de référence'!$E38)</f>
        <v>0</v>
      </c>
      <c r="AB1316" s="421">
        <f>AB540*(1-'Annexe 1. Taux de référence'!$E38)</f>
        <v>0</v>
      </c>
      <c r="AC1316" s="408">
        <f t="shared" si="531"/>
        <v>0</v>
      </c>
      <c r="AD1316" s="1766"/>
      <c r="AE1316" s="1063"/>
      <c r="AF1316" s="832"/>
    </row>
    <row r="1317" spans="1:35" ht="15" customHeight="1" outlineLevel="1" x14ac:dyDescent="0.2">
      <c r="A1317" s="11">
        <v>146</v>
      </c>
      <c r="B1317" s="300"/>
      <c r="C1317" s="298"/>
      <c r="D1317" s="298"/>
      <c r="E1317" s="853" t="s">
        <v>119</v>
      </c>
      <c r="F1317" s="854"/>
      <c r="G1317" s="854"/>
      <c r="H1317" s="854"/>
      <c r="I1317" s="854"/>
      <c r="J1317" s="854"/>
      <c r="K1317" s="854"/>
      <c r="L1317" s="855"/>
      <c r="M1317" s="407">
        <f>SUBTOTAL(9,M1318:M1320)</f>
        <v>0</v>
      </c>
      <c r="N1317" s="410">
        <f t="shared" ref="N1317:AC1317" si="532">SUBTOTAL(9,N1318:N1320)</f>
        <v>0</v>
      </c>
      <c r="O1317" s="414">
        <f t="shared" si="532"/>
        <v>0</v>
      </c>
      <c r="P1317" s="414">
        <f t="shared" si="532"/>
        <v>0</v>
      </c>
      <c r="Q1317" s="415">
        <f t="shared" si="532"/>
        <v>0</v>
      </c>
      <c r="R1317" s="410">
        <f t="shared" si="532"/>
        <v>0</v>
      </c>
      <c r="S1317" s="414">
        <f t="shared" si="532"/>
        <v>0</v>
      </c>
      <c r="T1317" s="413">
        <f t="shared" si="532"/>
        <v>0</v>
      </c>
      <c r="U1317" s="413">
        <f t="shared" si="532"/>
        <v>0</v>
      </c>
      <c r="V1317" s="413">
        <f t="shared" si="532"/>
        <v>0</v>
      </c>
      <c r="W1317" s="413">
        <f t="shared" si="532"/>
        <v>0</v>
      </c>
      <c r="X1317" s="413">
        <f t="shared" si="532"/>
        <v>0</v>
      </c>
      <c r="Y1317" s="413">
        <f t="shared" si="532"/>
        <v>0</v>
      </c>
      <c r="Z1317" s="413">
        <f t="shared" si="532"/>
        <v>0</v>
      </c>
      <c r="AA1317" s="413">
        <f t="shared" si="532"/>
        <v>0</v>
      </c>
      <c r="AB1317" s="411">
        <f t="shared" si="532"/>
        <v>0</v>
      </c>
      <c r="AC1317" s="407">
        <f t="shared" si="532"/>
        <v>0</v>
      </c>
      <c r="AD1317" s="1766"/>
      <c r="AE1317" s="1063"/>
      <c r="AF1317" s="832"/>
    </row>
    <row r="1318" spans="1:35" ht="15" customHeight="1" outlineLevel="1" x14ac:dyDescent="0.2">
      <c r="A1318" s="11">
        <v>147</v>
      </c>
      <c r="B1318" s="300"/>
      <c r="C1318" s="298"/>
      <c r="D1318" s="298"/>
      <c r="E1318" s="299"/>
      <c r="F1318" s="856" t="s">
        <v>116</v>
      </c>
      <c r="G1318" s="857"/>
      <c r="H1318" s="857"/>
      <c r="I1318" s="857"/>
      <c r="J1318" s="857"/>
      <c r="K1318" s="857"/>
      <c r="L1318" s="858"/>
      <c r="M1318" s="408">
        <f t="shared" ref="M1318:M1320" si="533">M542</f>
        <v>0</v>
      </c>
      <c r="N1318" s="419">
        <f>M1318*(1-'Annexe 1. Taux de référence'!$E40)+N542*(1-'Annexe 1. Taux de référence'!$E40)</f>
        <v>0</v>
      </c>
      <c r="O1318" s="422">
        <f>O542*(1-'Annexe 1. Taux de référence'!$E40)</f>
        <v>0</v>
      </c>
      <c r="P1318" s="422">
        <f>P542*(1-'Annexe 1. Taux de référence'!$E40)</f>
        <v>0</v>
      </c>
      <c r="Q1318" s="423">
        <f>Q542*(1-'Annexe 1. Taux de référence'!$E40)</f>
        <v>0</v>
      </c>
      <c r="R1318" s="419">
        <f>R542*(1-'Annexe 1. Taux de référence'!$E40)</f>
        <v>0</v>
      </c>
      <c r="S1318" s="421">
        <f>S542*(1-'Annexe 1. Taux de référence'!$E40)</f>
        <v>0</v>
      </c>
      <c r="T1318" s="421">
        <f>T542*(1-'Annexe 1. Taux de référence'!$E40)</f>
        <v>0</v>
      </c>
      <c r="U1318" s="421">
        <f>U542*(1-'Annexe 1. Taux de référence'!$E40)</f>
        <v>0</v>
      </c>
      <c r="V1318" s="421">
        <f>V542*(1-'Annexe 1. Taux de référence'!$E40)</f>
        <v>0</v>
      </c>
      <c r="W1318" s="421">
        <f>W542*(1-'Annexe 1. Taux de référence'!$E40)</f>
        <v>0</v>
      </c>
      <c r="X1318" s="422">
        <f>X542*(1-'Annexe 1. Taux de référence'!$E40)</f>
        <v>0</v>
      </c>
      <c r="Y1318" s="421">
        <f>Y542*(1-'Annexe 1. Taux de référence'!$E40)</f>
        <v>0</v>
      </c>
      <c r="Z1318" s="421">
        <f>Z542*(1-'Annexe 1. Taux de référence'!$E40)</f>
        <v>0</v>
      </c>
      <c r="AA1318" s="421">
        <f>AA542*(1-'Annexe 1. Taux de référence'!$E40)</f>
        <v>0</v>
      </c>
      <c r="AB1318" s="421">
        <f>AB542*(1-'Annexe 1. Taux de référence'!$E40)</f>
        <v>0</v>
      </c>
      <c r="AC1318" s="408">
        <f t="shared" si="531"/>
        <v>0</v>
      </c>
      <c r="AD1318" s="1766"/>
      <c r="AE1318" s="1063"/>
      <c r="AF1318" s="832"/>
    </row>
    <row r="1319" spans="1:35" ht="15" customHeight="1" outlineLevel="1" x14ac:dyDescent="0.2">
      <c r="A1319" s="11">
        <v>148</v>
      </c>
      <c r="B1319" s="300"/>
      <c r="C1319" s="298"/>
      <c r="D1319" s="298"/>
      <c r="E1319" s="299"/>
      <c r="F1319" s="915" t="s">
        <v>567</v>
      </c>
      <c r="G1319" s="916"/>
      <c r="H1319" s="916"/>
      <c r="I1319" s="916"/>
      <c r="J1319" s="916"/>
      <c r="K1319" s="916"/>
      <c r="L1319" s="917"/>
      <c r="M1319" s="408">
        <f t="shared" si="533"/>
        <v>0</v>
      </c>
      <c r="N1319" s="419">
        <f>M1319*(1-'Annexe 1. Taux de référence'!$E41)+N543*(1-'Annexe 1. Taux de référence'!$E41)</f>
        <v>0</v>
      </c>
      <c r="O1319" s="422">
        <f>O543*(1-'Annexe 1. Taux de référence'!$E41)</f>
        <v>0</v>
      </c>
      <c r="P1319" s="422">
        <f>P543*(1-'Annexe 1. Taux de référence'!$E41)</f>
        <v>0</v>
      </c>
      <c r="Q1319" s="423">
        <f>Q543*(1-'Annexe 1. Taux de référence'!$E41)</f>
        <v>0</v>
      </c>
      <c r="R1319" s="419">
        <f>R543*(1-'Annexe 1. Taux de référence'!$E41)</f>
        <v>0</v>
      </c>
      <c r="S1319" s="421">
        <f>S543*(1-'Annexe 1. Taux de référence'!$E41)</f>
        <v>0</v>
      </c>
      <c r="T1319" s="421">
        <f>T543*(1-'Annexe 1. Taux de référence'!$E41)</f>
        <v>0</v>
      </c>
      <c r="U1319" s="421">
        <f>U543*(1-'Annexe 1. Taux de référence'!$E41)</f>
        <v>0</v>
      </c>
      <c r="V1319" s="421">
        <f>V543*(1-'Annexe 1. Taux de référence'!$E41)</f>
        <v>0</v>
      </c>
      <c r="W1319" s="421">
        <f>W543*(1-'Annexe 1. Taux de référence'!$E41)</f>
        <v>0</v>
      </c>
      <c r="X1319" s="422">
        <f>X543*(1-'Annexe 1. Taux de référence'!$E41)</f>
        <v>0</v>
      </c>
      <c r="Y1319" s="421">
        <f>Y543*(1-'Annexe 1. Taux de référence'!$E41)</f>
        <v>0</v>
      </c>
      <c r="Z1319" s="421">
        <f>Z543*(1-'Annexe 1. Taux de référence'!$E41)</f>
        <v>0</v>
      </c>
      <c r="AA1319" s="421">
        <f>AA543*(1-'Annexe 1. Taux de référence'!$E41)</f>
        <v>0</v>
      </c>
      <c r="AB1319" s="421">
        <f>AB543*(1-'Annexe 1. Taux de référence'!$E41)</f>
        <v>0</v>
      </c>
      <c r="AC1319" s="408">
        <f t="shared" si="531"/>
        <v>0</v>
      </c>
      <c r="AD1319" s="1766"/>
      <c r="AE1319" s="1063"/>
      <c r="AF1319" s="832"/>
    </row>
    <row r="1320" spans="1:35" ht="27.75" customHeight="1" outlineLevel="1" x14ac:dyDescent="0.2">
      <c r="A1320" s="11">
        <v>149</v>
      </c>
      <c r="B1320" s="300"/>
      <c r="C1320" s="298"/>
      <c r="D1320" s="298"/>
      <c r="E1320" s="299"/>
      <c r="F1320" s="859" t="s">
        <v>125</v>
      </c>
      <c r="G1320" s="860"/>
      <c r="H1320" s="860"/>
      <c r="I1320" s="860"/>
      <c r="J1320" s="860"/>
      <c r="K1320" s="860"/>
      <c r="L1320" s="861"/>
      <c r="M1320" s="408">
        <f t="shared" si="533"/>
        <v>0</v>
      </c>
      <c r="N1320" s="419">
        <f>M1320*(1-'Annexe 1. Taux de référence'!$E42)+N544*(1-'Annexe 1. Taux de référence'!$E42)</f>
        <v>0</v>
      </c>
      <c r="O1320" s="422">
        <f>O544*(1-'Annexe 1. Taux de référence'!$E42)</f>
        <v>0</v>
      </c>
      <c r="P1320" s="422">
        <f>P544*(1-'Annexe 1. Taux de référence'!$E42)</f>
        <v>0</v>
      </c>
      <c r="Q1320" s="423">
        <f>Q544*(1-'Annexe 1. Taux de référence'!$E42)</f>
        <v>0</v>
      </c>
      <c r="R1320" s="419">
        <f>R544*(1-'Annexe 1. Taux de référence'!$E42)</f>
        <v>0</v>
      </c>
      <c r="S1320" s="421">
        <f>S544*(1-'Annexe 1. Taux de référence'!$E42)</f>
        <v>0</v>
      </c>
      <c r="T1320" s="421">
        <f>T544*(1-'Annexe 1. Taux de référence'!$E42)</f>
        <v>0</v>
      </c>
      <c r="U1320" s="421">
        <f>U544*(1-'Annexe 1. Taux de référence'!$E42)</f>
        <v>0</v>
      </c>
      <c r="V1320" s="421">
        <f>V544*(1-'Annexe 1. Taux de référence'!$E42)</f>
        <v>0</v>
      </c>
      <c r="W1320" s="421">
        <f>W544*(1-'Annexe 1. Taux de référence'!$E42)</f>
        <v>0</v>
      </c>
      <c r="X1320" s="422">
        <f>X544*(1-'Annexe 1. Taux de référence'!$E42)</f>
        <v>0</v>
      </c>
      <c r="Y1320" s="421">
        <f>Y544*(1-'Annexe 1. Taux de référence'!$E42)</f>
        <v>0</v>
      </c>
      <c r="Z1320" s="421">
        <f>Z544*(1-'Annexe 1. Taux de référence'!$E42)</f>
        <v>0</v>
      </c>
      <c r="AA1320" s="421">
        <f>AA544*(1-'Annexe 1. Taux de référence'!$E42)</f>
        <v>0</v>
      </c>
      <c r="AB1320" s="421">
        <f>AB544*(1-'Annexe 1. Taux de référence'!$E42)</f>
        <v>0</v>
      </c>
      <c r="AC1320" s="408">
        <f t="shared" si="531"/>
        <v>0</v>
      </c>
      <c r="AD1320" s="1766"/>
      <c r="AE1320" s="1063"/>
      <c r="AF1320" s="832"/>
      <c r="AI1320" s="4" t="s">
        <v>89</v>
      </c>
    </row>
    <row r="1321" spans="1:35" ht="15" customHeight="1" outlineLevel="1" x14ac:dyDescent="0.2">
      <c r="A1321" s="11">
        <v>150</v>
      </c>
      <c r="B1321" s="300"/>
      <c r="C1321" s="298"/>
      <c r="D1321" s="298"/>
      <c r="E1321" s="853" t="s">
        <v>120</v>
      </c>
      <c r="F1321" s="854"/>
      <c r="G1321" s="854"/>
      <c r="H1321" s="854"/>
      <c r="I1321" s="854"/>
      <c r="J1321" s="854"/>
      <c r="K1321" s="854"/>
      <c r="L1321" s="855"/>
      <c r="M1321" s="407">
        <f>SUBTOTAL(9,M1322:M1323)</f>
        <v>0</v>
      </c>
      <c r="N1321" s="410">
        <f t="shared" ref="N1321:AC1321" si="534">SUBTOTAL(9,N1322:N1323)</f>
        <v>0</v>
      </c>
      <c r="O1321" s="414">
        <f t="shared" si="534"/>
        <v>0</v>
      </c>
      <c r="P1321" s="414">
        <f t="shared" si="534"/>
        <v>0</v>
      </c>
      <c r="Q1321" s="415">
        <f t="shared" si="534"/>
        <v>0</v>
      </c>
      <c r="R1321" s="410">
        <f t="shared" si="534"/>
        <v>0</v>
      </c>
      <c r="S1321" s="414">
        <f t="shared" si="534"/>
        <v>0</v>
      </c>
      <c r="T1321" s="413">
        <f t="shared" si="534"/>
        <v>0</v>
      </c>
      <c r="U1321" s="413">
        <f t="shared" si="534"/>
        <v>0</v>
      </c>
      <c r="V1321" s="413">
        <f t="shared" si="534"/>
        <v>0</v>
      </c>
      <c r="W1321" s="413">
        <f t="shared" si="534"/>
        <v>0</v>
      </c>
      <c r="X1321" s="413">
        <f t="shared" si="534"/>
        <v>0</v>
      </c>
      <c r="Y1321" s="413">
        <f t="shared" si="534"/>
        <v>0</v>
      </c>
      <c r="Z1321" s="413">
        <f t="shared" si="534"/>
        <v>0</v>
      </c>
      <c r="AA1321" s="413">
        <f t="shared" si="534"/>
        <v>0</v>
      </c>
      <c r="AB1321" s="411">
        <f t="shared" si="534"/>
        <v>0</v>
      </c>
      <c r="AC1321" s="407">
        <f t="shared" si="534"/>
        <v>0</v>
      </c>
      <c r="AD1321" s="1766"/>
      <c r="AE1321" s="1063"/>
      <c r="AF1321" s="832"/>
    </row>
    <row r="1322" spans="1:35" ht="15" customHeight="1" outlineLevel="1" x14ac:dyDescent="0.2">
      <c r="A1322" s="11">
        <v>151</v>
      </c>
      <c r="B1322" s="300"/>
      <c r="C1322" s="298"/>
      <c r="D1322" s="298"/>
      <c r="E1322" s="299"/>
      <c r="F1322" s="856" t="s">
        <v>117</v>
      </c>
      <c r="G1322" s="857"/>
      <c r="H1322" s="857"/>
      <c r="I1322" s="857"/>
      <c r="J1322" s="857"/>
      <c r="K1322" s="857"/>
      <c r="L1322" s="858"/>
      <c r="M1322" s="408">
        <f t="shared" ref="M1322:M1323" si="535">M546</f>
        <v>0</v>
      </c>
      <c r="N1322" s="419">
        <f>M1322*(1-'Annexe 1. Taux de référence'!$E44)+N546*(1-'Annexe 1. Taux de référence'!$E44)</f>
        <v>0</v>
      </c>
      <c r="O1322" s="422">
        <f>O546*(1-'Annexe 1. Taux de référence'!$E44)</f>
        <v>0</v>
      </c>
      <c r="P1322" s="422">
        <f>P546*(1-'Annexe 1. Taux de référence'!$E44)</f>
        <v>0</v>
      </c>
      <c r="Q1322" s="423">
        <f>Q546*(1-'Annexe 1. Taux de référence'!$E44)</f>
        <v>0</v>
      </c>
      <c r="R1322" s="419">
        <f>R546*(1-'Annexe 1. Taux de référence'!$E44)</f>
        <v>0</v>
      </c>
      <c r="S1322" s="421">
        <f>S546*(1-'Annexe 1. Taux de référence'!$E44)</f>
        <v>0</v>
      </c>
      <c r="T1322" s="421">
        <f>T546*(1-'Annexe 1. Taux de référence'!$E44)</f>
        <v>0</v>
      </c>
      <c r="U1322" s="421">
        <f>U546*(1-'Annexe 1. Taux de référence'!$E44)</f>
        <v>0</v>
      </c>
      <c r="V1322" s="421">
        <f>V546*(1-'Annexe 1. Taux de référence'!$E44)</f>
        <v>0</v>
      </c>
      <c r="W1322" s="421">
        <f>W546*(1-'Annexe 1. Taux de référence'!$E44)</f>
        <v>0</v>
      </c>
      <c r="X1322" s="422">
        <f>X546*(1-'Annexe 1. Taux de référence'!$E44)</f>
        <v>0</v>
      </c>
      <c r="Y1322" s="421">
        <f>Y546*(1-'Annexe 1. Taux de référence'!$E44)</f>
        <v>0</v>
      </c>
      <c r="Z1322" s="421">
        <f>Z546*(1-'Annexe 1. Taux de référence'!$E44)</f>
        <v>0</v>
      </c>
      <c r="AA1322" s="421">
        <f>AA546*(1-'Annexe 1. Taux de référence'!$E44)</f>
        <v>0</v>
      </c>
      <c r="AB1322" s="421">
        <f>AB546*(1-'Annexe 1. Taux de référence'!$E44)</f>
        <v>0</v>
      </c>
      <c r="AC1322" s="408">
        <f t="shared" si="531"/>
        <v>0</v>
      </c>
      <c r="AD1322" s="1766"/>
      <c r="AE1322" s="1063"/>
      <c r="AF1322" s="832"/>
    </row>
    <row r="1323" spans="1:35" ht="15" customHeight="1" outlineLevel="1" x14ac:dyDescent="0.2">
      <c r="A1323" s="11">
        <v>152</v>
      </c>
      <c r="B1323" s="300"/>
      <c r="C1323" s="298"/>
      <c r="D1323" s="298"/>
      <c r="E1323" s="299"/>
      <c r="F1323" s="859" t="s">
        <v>572</v>
      </c>
      <c r="G1323" s="860"/>
      <c r="H1323" s="860"/>
      <c r="I1323" s="860"/>
      <c r="J1323" s="860"/>
      <c r="K1323" s="860"/>
      <c r="L1323" s="861"/>
      <c r="M1323" s="408">
        <f t="shared" si="535"/>
        <v>0</v>
      </c>
      <c r="N1323" s="419">
        <f>M1323*(1-'Annexe 1. Taux de référence'!$E45)+N547*(1-'Annexe 1. Taux de référence'!$E45)</f>
        <v>0</v>
      </c>
      <c r="O1323" s="422">
        <f>O547*(1-'Annexe 1. Taux de référence'!$E45)</f>
        <v>0</v>
      </c>
      <c r="P1323" s="422">
        <f>P547*(1-'Annexe 1. Taux de référence'!$E45)</f>
        <v>0</v>
      </c>
      <c r="Q1323" s="423">
        <f>Q547*(1-'Annexe 1. Taux de référence'!$E45)</f>
        <v>0</v>
      </c>
      <c r="R1323" s="419">
        <f>R547*(1-'Annexe 1. Taux de référence'!$E45)</f>
        <v>0</v>
      </c>
      <c r="S1323" s="421">
        <f>S547*(1-'Annexe 1. Taux de référence'!$E45)</f>
        <v>0</v>
      </c>
      <c r="T1323" s="421">
        <f>T547*(1-'Annexe 1. Taux de référence'!$E45)</f>
        <v>0</v>
      </c>
      <c r="U1323" s="421">
        <f>U547*(1-'Annexe 1. Taux de référence'!$E45)</f>
        <v>0</v>
      </c>
      <c r="V1323" s="421">
        <f>V547*(1-'Annexe 1. Taux de référence'!$E45)</f>
        <v>0</v>
      </c>
      <c r="W1323" s="421">
        <f>W547*(1-'Annexe 1. Taux de référence'!$E45)</f>
        <v>0</v>
      </c>
      <c r="X1323" s="422">
        <f>X547*(1-'Annexe 1. Taux de référence'!$E45)</f>
        <v>0</v>
      </c>
      <c r="Y1323" s="421">
        <f>Y547*(1-'Annexe 1. Taux de référence'!$E45)</f>
        <v>0</v>
      </c>
      <c r="Z1323" s="421">
        <f>Z547*(1-'Annexe 1. Taux de référence'!$E45)</f>
        <v>0</v>
      </c>
      <c r="AA1323" s="421">
        <f>AA547*(1-'Annexe 1. Taux de référence'!$E45)</f>
        <v>0</v>
      </c>
      <c r="AB1323" s="421">
        <f>AB547*(1-'Annexe 1. Taux de référence'!$E45)</f>
        <v>0</v>
      </c>
      <c r="AC1323" s="408">
        <f t="shared" si="531"/>
        <v>0</v>
      </c>
      <c r="AD1323" s="1766"/>
      <c r="AE1323" s="1063"/>
      <c r="AF1323" s="832"/>
    </row>
    <row r="1324" spans="1:35" ht="15" customHeight="1" outlineLevel="1" x14ac:dyDescent="0.2">
      <c r="A1324" s="11">
        <v>153</v>
      </c>
      <c r="B1324" s="300"/>
      <c r="C1324" s="298"/>
      <c r="D1324" s="298"/>
      <c r="E1324" s="853" t="s">
        <v>121</v>
      </c>
      <c r="F1324" s="854"/>
      <c r="G1324" s="854"/>
      <c r="H1324" s="854"/>
      <c r="I1324" s="854"/>
      <c r="J1324" s="854"/>
      <c r="K1324" s="854"/>
      <c r="L1324" s="855"/>
      <c r="M1324" s="407">
        <f>SUBTOTAL(9,M1325:M1327)</f>
        <v>0</v>
      </c>
      <c r="N1324" s="410">
        <f t="shared" ref="N1324:AC1324" si="536">SUBTOTAL(9,N1325:N1327)</f>
        <v>0</v>
      </c>
      <c r="O1324" s="414">
        <f t="shared" si="536"/>
        <v>0</v>
      </c>
      <c r="P1324" s="414">
        <f t="shared" si="536"/>
        <v>0</v>
      </c>
      <c r="Q1324" s="415">
        <f t="shared" si="536"/>
        <v>0</v>
      </c>
      <c r="R1324" s="410">
        <f t="shared" si="536"/>
        <v>0</v>
      </c>
      <c r="S1324" s="414">
        <f t="shared" si="536"/>
        <v>0</v>
      </c>
      <c r="T1324" s="413">
        <f t="shared" si="536"/>
        <v>0</v>
      </c>
      <c r="U1324" s="413">
        <f t="shared" si="536"/>
        <v>0</v>
      </c>
      <c r="V1324" s="413">
        <f t="shared" si="536"/>
        <v>0</v>
      </c>
      <c r="W1324" s="413">
        <f t="shared" si="536"/>
        <v>0</v>
      </c>
      <c r="X1324" s="413">
        <f t="shared" si="536"/>
        <v>0</v>
      </c>
      <c r="Y1324" s="413">
        <f t="shared" si="536"/>
        <v>0</v>
      </c>
      <c r="Z1324" s="413">
        <f t="shared" si="536"/>
        <v>0</v>
      </c>
      <c r="AA1324" s="413">
        <f t="shared" si="536"/>
        <v>0</v>
      </c>
      <c r="AB1324" s="411">
        <f t="shared" si="536"/>
        <v>0</v>
      </c>
      <c r="AC1324" s="407">
        <f t="shared" si="536"/>
        <v>0</v>
      </c>
      <c r="AD1324" s="1766"/>
      <c r="AE1324" s="1063"/>
      <c r="AF1324" s="832"/>
    </row>
    <row r="1325" spans="1:35" ht="15" customHeight="1" outlineLevel="1" x14ac:dyDescent="0.2">
      <c r="A1325" s="11">
        <v>154</v>
      </c>
      <c r="B1325" s="300"/>
      <c r="C1325" s="298"/>
      <c r="D1325" s="298"/>
      <c r="E1325" s="299"/>
      <c r="F1325" s="856" t="s">
        <v>122</v>
      </c>
      <c r="G1325" s="857"/>
      <c r="H1325" s="857"/>
      <c r="I1325" s="857"/>
      <c r="J1325" s="857"/>
      <c r="K1325" s="857"/>
      <c r="L1325" s="858"/>
      <c r="M1325" s="408">
        <f t="shared" ref="M1325:M1327" si="537">M549</f>
        <v>0</v>
      </c>
      <c r="N1325" s="419">
        <f>M1325*(1-'Annexe 1. Taux de référence'!$E47)+N549*(1-'Annexe 1. Taux de référence'!$E47)</f>
        <v>0</v>
      </c>
      <c r="O1325" s="422">
        <f>O549*(1-'Annexe 1. Taux de référence'!$E47)</f>
        <v>0</v>
      </c>
      <c r="P1325" s="422">
        <f>P549*(1-'Annexe 1. Taux de référence'!$E47)</f>
        <v>0</v>
      </c>
      <c r="Q1325" s="423">
        <f>Q549*(1-'Annexe 1. Taux de référence'!$E47)</f>
        <v>0</v>
      </c>
      <c r="R1325" s="419">
        <f>R549*(1-'Annexe 1. Taux de référence'!$E47)</f>
        <v>0</v>
      </c>
      <c r="S1325" s="421">
        <f>S549*(1-'Annexe 1. Taux de référence'!$E47)</f>
        <v>0</v>
      </c>
      <c r="T1325" s="421">
        <f>T549*(1-'Annexe 1. Taux de référence'!$E47)</f>
        <v>0</v>
      </c>
      <c r="U1325" s="421">
        <f>U549*(1-'Annexe 1. Taux de référence'!$E47)</f>
        <v>0</v>
      </c>
      <c r="V1325" s="421">
        <f>V549*(1-'Annexe 1. Taux de référence'!$E47)</f>
        <v>0</v>
      </c>
      <c r="W1325" s="421">
        <f>W549*(1-'Annexe 1. Taux de référence'!$E47)</f>
        <v>0</v>
      </c>
      <c r="X1325" s="422">
        <f>X549*(1-'Annexe 1. Taux de référence'!$E47)</f>
        <v>0</v>
      </c>
      <c r="Y1325" s="421">
        <f>Y549*(1-'Annexe 1. Taux de référence'!$E47)</f>
        <v>0</v>
      </c>
      <c r="Z1325" s="421">
        <f>Z549*(1-'Annexe 1. Taux de référence'!$E47)</f>
        <v>0</v>
      </c>
      <c r="AA1325" s="421">
        <f>AA549*(1-'Annexe 1. Taux de référence'!$E47)</f>
        <v>0</v>
      </c>
      <c r="AB1325" s="421">
        <f>AB549*(1-'Annexe 1. Taux de référence'!$E47)</f>
        <v>0</v>
      </c>
      <c r="AC1325" s="408">
        <f t="shared" si="531"/>
        <v>0</v>
      </c>
      <c r="AD1325" s="1766"/>
      <c r="AE1325" s="1063"/>
      <c r="AF1325" s="832"/>
    </row>
    <row r="1326" spans="1:35" ht="15" customHeight="1" outlineLevel="1" x14ac:dyDescent="0.2">
      <c r="A1326" s="11">
        <v>155</v>
      </c>
      <c r="B1326" s="300"/>
      <c r="C1326" s="298"/>
      <c r="D1326" s="298"/>
      <c r="E1326" s="299"/>
      <c r="F1326" s="915" t="s">
        <v>573</v>
      </c>
      <c r="G1326" s="916"/>
      <c r="H1326" s="916"/>
      <c r="I1326" s="916"/>
      <c r="J1326" s="916"/>
      <c r="K1326" s="916"/>
      <c r="L1326" s="917"/>
      <c r="M1326" s="408">
        <f t="shared" si="537"/>
        <v>0</v>
      </c>
      <c r="N1326" s="419">
        <f>M1326*(1-'Annexe 1. Taux de référence'!$E48)+N550*(1-'Annexe 1. Taux de référence'!$E48)</f>
        <v>0</v>
      </c>
      <c r="O1326" s="422">
        <f>O550*(1-'Annexe 1. Taux de référence'!$E48)</f>
        <v>0</v>
      </c>
      <c r="P1326" s="422">
        <f>P550*(1-'Annexe 1. Taux de référence'!$E48)</f>
        <v>0</v>
      </c>
      <c r="Q1326" s="423">
        <f>Q550*(1-'Annexe 1. Taux de référence'!$E48)</f>
        <v>0</v>
      </c>
      <c r="R1326" s="419">
        <f>R550*(1-'Annexe 1. Taux de référence'!$E48)</f>
        <v>0</v>
      </c>
      <c r="S1326" s="421">
        <f>S550*(1-'Annexe 1. Taux de référence'!$E48)</f>
        <v>0</v>
      </c>
      <c r="T1326" s="421">
        <f>T550*(1-'Annexe 1. Taux de référence'!$E48)</f>
        <v>0</v>
      </c>
      <c r="U1326" s="421">
        <f>U550*(1-'Annexe 1. Taux de référence'!$E48)</f>
        <v>0</v>
      </c>
      <c r="V1326" s="421">
        <f>V550*(1-'Annexe 1. Taux de référence'!$E48)</f>
        <v>0</v>
      </c>
      <c r="W1326" s="421">
        <f>W550*(1-'Annexe 1. Taux de référence'!$E48)</f>
        <v>0</v>
      </c>
      <c r="X1326" s="422">
        <f>X550*(1-'Annexe 1. Taux de référence'!$E48)</f>
        <v>0</v>
      </c>
      <c r="Y1326" s="421">
        <f>Y550*(1-'Annexe 1. Taux de référence'!$E48)</f>
        <v>0</v>
      </c>
      <c r="Z1326" s="421">
        <f>Z550*(1-'Annexe 1. Taux de référence'!$E48)</f>
        <v>0</v>
      </c>
      <c r="AA1326" s="421">
        <f>AA550*(1-'Annexe 1. Taux de référence'!$E48)</f>
        <v>0</v>
      </c>
      <c r="AB1326" s="421">
        <f>AB550*(1-'Annexe 1. Taux de référence'!$E48)</f>
        <v>0</v>
      </c>
      <c r="AC1326" s="408">
        <f t="shared" si="531"/>
        <v>0</v>
      </c>
      <c r="AD1326" s="1766"/>
      <c r="AE1326" s="1063"/>
      <c r="AF1326" s="832"/>
    </row>
    <row r="1327" spans="1:35" ht="27.75" customHeight="1" outlineLevel="1" x14ac:dyDescent="0.2">
      <c r="A1327" s="11">
        <v>156</v>
      </c>
      <c r="B1327" s="300"/>
      <c r="C1327" s="298"/>
      <c r="D1327" s="298"/>
      <c r="E1327" s="299"/>
      <c r="F1327" s="859" t="s">
        <v>123</v>
      </c>
      <c r="G1327" s="860"/>
      <c r="H1327" s="860"/>
      <c r="I1327" s="860"/>
      <c r="J1327" s="860"/>
      <c r="K1327" s="860"/>
      <c r="L1327" s="861"/>
      <c r="M1327" s="408">
        <f t="shared" si="537"/>
        <v>0</v>
      </c>
      <c r="N1327" s="419">
        <f>M1327*(1-'Annexe 1. Taux de référence'!$E49)+N551*(1-'Annexe 1. Taux de référence'!$E49)</f>
        <v>0</v>
      </c>
      <c r="O1327" s="422">
        <f>O551*(1-'Annexe 1. Taux de référence'!$E49)</f>
        <v>0</v>
      </c>
      <c r="P1327" s="422">
        <f>P551*(1-'Annexe 1. Taux de référence'!$E49)</f>
        <v>0</v>
      </c>
      <c r="Q1327" s="423">
        <f>Q551*(1-'Annexe 1. Taux de référence'!$E49)</f>
        <v>0</v>
      </c>
      <c r="R1327" s="419">
        <f>R551*(1-'Annexe 1. Taux de référence'!$E49)</f>
        <v>0</v>
      </c>
      <c r="S1327" s="421">
        <f>S551*(1-'Annexe 1. Taux de référence'!$E49)</f>
        <v>0</v>
      </c>
      <c r="T1327" s="421">
        <f>T551*(1-'Annexe 1. Taux de référence'!$E49)</f>
        <v>0</v>
      </c>
      <c r="U1327" s="421">
        <f>U551*(1-'Annexe 1. Taux de référence'!$E49)</f>
        <v>0</v>
      </c>
      <c r="V1327" s="421">
        <f>V551*(1-'Annexe 1. Taux de référence'!$E49)</f>
        <v>0</v>
      </c>
      <c r="W1327" s="421">
        <f>W551*(1-'Annexe 1. Taux de référence'!$E49)</f>
        <v>0</v>
      </c>
      <c r="X1327" s="422">
        <f>X551*(1-'Annexe 1. Taux de référence'!$E49)</f>
        <v>0</v>
      </c>
      <c r="Y1327" s="421">
        <f>Y551*(1-'Annexe 1. Taux de référence'!$E49)</f>
        <v>0</v>
      </c>
      <c r="Z1327" s="421">
        <f>Z551*(1-'Annexe 1. Taux de référence'!$E49)</f>
        <v>0</v>
      </c>
      <c r="AA1327" s="421">
        <f>AA551*(1-'Annexe 1. Taux de référence'!$E49)</f>
        <v>0</v>
      </c>
      <c r="AB1327" s="421">
        <f>AB551*(1-'Annexe 1. Taux de référence'!$E49)</f>
        <v>0</v>
      </c>
      <c r="AC1327" s="408">
        <f t="shared" si="531"/>
        <v>0</v>
      </c>
      <c r="AD1327" s="1766"/>
      <c r="AE1327" s="1063"/>
      <c r="AF1327" s="832"/>
    </row>
    <row r="1328" spans="1:35" ht="15" customHeight="1" outlineLevel="1" x14ac:dyDescent="0.2">
      <c r="A1328" s="11">
        <v>157</v>
      </c>
      <c r="B1328" s="300"/>
      <c r="C1328" s="298"/>
      <c r="D1328" s="298"/>
      <c r="E1328" s="853" t="s">
        <v>546</v>
      </c>
      <c r="F1328" s="854"/>
      <c r="G1328" s="854"/>
      <c r="H1328" s="854"/>
      <c r="I1328" s="854"/>
      <c r="J1328" s="854"/>
      <c r="K1328" s="854"/>
      <c r="L1328" s="855"/>
      <c r="M1328" s="407">
        <f>SUBTOTAL(9,M1329:M1330)</f>
        <v>0</v>
      </c>
      <c r="N1328" s="410">
        <f t="shared" ref="N1328:AC1328" si="538">SUBTOTAL(9,N1329:N1330)</f>
        <v>0</v>
      </c>
      <c r="O1328" s="414">
        <f t="shared" si="538"/>
        <v>0</v>
      </c>
      <c r="P1328" s="414">
        <f t="shared" si="538"/>
        <v>0</v>
      </c>
      <c r="Q1328" s="415">
        <f t="shared" si="538"/>
        <v>0</v>
      </c>
      <c r="R1328" s="410">
        <f t="shared" si="538"/>
        <v>0</v>
      </c>
      <c r="S1328" s="414">
        <f t="shared" si="538"/>
        <v>0</v>
      </c>
      <c r="T1328" s="413">
        <f t="shared" si="538"/>
        <v>0</v>
      </c>
      <c r="U1328" s="413">
        <f t="shared" si="538"/>
        <v>0</v>
      </c>
      <c r="V1328" s="413">
        <f t="shared" si="538"/>
        <v>0</v>
      </c>
      <c r="W1328" s="413">
        <f t="shared" si="538"/>
        <v>0</v>
      </c>
      <c r="X1328" s="413">
        <f t="shared" si="538"/>
        <v>0</v>
      </c>
      <c r="Y1328" s="413">
        <f t="shared" si="538"/>
        <v>0</v>
      </c>
      <c r="Z1328" s="413">
        <f t="shared" si="538"/>
        <v>0</v>
      </c>
      <c r="AA1328" s="413">
        <f t="shared" si="538"/>
        <v>0</v>
      </c>
      <c r="AB1328" s="411">
        <f t="shared" si="538"/>
        <v>0</v>
      </c>
      <c r="AC1328" s="407">
        <f t="shared" si="538"/>
        <v>0</v>
      </c>
      <c r="AD1328" s="1766"/>
      <c r="AE1328" s="1063"/>
      <c r="AF1328" s="832"/>
    </row>
    <row r="1329" spans="1:32" ht="27.75" customHeight="1" outlineLevel="1" x14ac:dyDescent="0.2">
      <c r="A1329" s="11">
        <v>158</v>
      </c>
      <c r="B1329" s="300"/>
      <c r="C1329" s="298"/>
      <c r="D1329" s="298"/>
      <c r="E1329" s="299"/>
      <c r="F1329" s="856" t="s">
        <v>547</v>
      </c>
      <c r="G1329" s="857"/>
      <c r="H1329" s="857"/>
      <c r="I1329" s="857"/>
      <c r="J1329" s="857"/>
      <c r="K1329" s="857"/>
      <c r="L1329" s="858"/>
      <c r="M1329" s="408">
        <f t="shared" ref="M1329:M1330" si="539">M553</f>
        <v>0</v>
      </c>
      <c r="N1329" s="419">
        <f>M1329*(1-'Annexe 1. Taux de référence'!$E51)+N553*(1-'Annexe 1. Taux de référence'!$E51)</f>
        <v>0</v>
      </c>
      <c r="O1329" s="422">
        <f>O553*(1-'Annexe 1. Taux de référence'!$E51)</f>
        <v>0</v>
      </c>
      <c r="P1329" s="422">
        <f>P553*(1-'Annexe 1. Taux de référence'!$E51)</f>
        <v>0</v>
      </c>
      <c r="Q1329" s="423">
        <f>Q553*(1-'Annexe 1. Taux de référence'!$E51)</f>
        <v>0</v>
      </c>
      <c r="R1329" s="419">
        <f>R553*(1-'Annexe 1. Taux de référence'!$E51)</f>
        <v>0</v>
      </c>
      <c r="S1329" s="421">
        <f>S553*(1-'Annexe 1. Taux de référence'!$E51)</f>
        <v>0</v>
      </c>
      <c r="T1329" s="421">
        <f>T553*(1-'Annexe 1. Taux de référence'!$E51)</f>
        <v>0</v>
      </c>
      <c r="U1329" s="421">
        <f>U553*(1-'Annexe 1. Taux de référence'!$E51)</f>
        <v>0</v>
      </c>
      <c r="V1329" s="421">
        <f>V553*(1-'Annexe 1. Taux de référence'!$E51)</f>
        <v>0</v>
      </c>
      <c r="W1329" s="421">
        <f>W553*(1-'Annexe 1. Taux de référence'!$E51)</f>
        <v>0</v>
      </c>
      <c r="X1329" s="422">
        <f>X553*(1-'Annexe 1. Taux de référence'!$E51)</f>
        <v>0</v>
      </c>
      <c r="Y1329" s="421">
        <f>Y553*(1-'Annexe 1. Taux de référence'!$E51)</f>
        <v>0</v>
      </c>
      <c r="Z1329" s="421">
        <f>Z553*(1-'Annexe 1. Taux de référence'!$E51)</f>
        <v>0</v>
      </c>
      <c r="AA1329" s="421">
        <f>AA553*(1-'Annexe 1. Taux de référence'!$E51)</f>
        <v>0</v>
      </c>
      <c r="AB1329" s="421">
        <f>AB553*(1-'Annexe 1. Taux de référence'!$E51)</f>
        <v>0</v>
      </c>
      <c r="AC1329" s="408">
        <f t="shared" si="531"/>
        <v>0</v>
      </c>
      <c r="AD1329" s="1766"/>
      <c r="AE1329" s="1063"/>
      <c r="AF1329" s="832"/>
    </row>
    <row r="1330" spans="1:32" ht="15" customHeight="1" outlineLevel="1" x14ac:dyDescent="0.2">
      <c r="A1330" s="11">
        <v>159</v>
      </c>
      <c r="B1330" s="300"/>
      <c r="C1330" s="298"/>
      <c r="D1330" s="298"/>
      <c r="E1330" s="299"/>
      <c r="F1330" s="859" t="s">
        <v>570</v>
      </c>
      <c r="G1330" s="860"/>
      <c r="H1330" s="860"/>
      <c r="I1330" s="860"/>
      <c r="J1330" s="860"/>
      <c r="K1330" s="860"/>
      <c r="L1330" s="861"/>
      <c r="M1330" s="408">
        <f t="shared" si="539"/>
        <v>0</v>
      </c>
      <c r="N1330" s="419">
        <f>M1330*(1-'Annexe 1. Taux de référence'!$E52)+N554*(1-'Annexe 1. Taux de référence'!$E52)</f>
        <v>0</v>
      </c>
      <c r="O1330" s="422">
        <f>O554*(1-'Annexe 1. Taux de référence'!$E52)</f>
        <v>0</v>
      </c>
      <c r="P1330" s="422">
        <f>P554*(1-'Annexe 1. Taux de référence'!$E52)</f>
        <v>0</v>
      </c>
      <c r="Q1330" s="423">
        <f>Q554*(1-'Annexe 1. Taux de référence'!$E52)</f>
        <v>0</v>
      </c>
      <c r="R1330" s="419">
        <f>R554*(1-'Annexe 1. Taux de référence'!$E52)</f>
        <v>0</v>
      </c>
      <c r="S1330" s="421">
        <f>S554*(1-'Annexe 1. Taux de référence'!$E52)</f>
        <v>0</v>
      </c>
      <c r="T1330" s="421">
        <f>T554*(1-'Annexe 1. Taux de référence'!$E52)</f>
        <v>0</v>
      </c>
      <c r="U1330" s="421">
        <f>U554*(1-'Annexe 1. Taux de référence'!$E52)</f>
        <v>0</v>
      </c>
      <c r="V1330" s="421">
        <f>V554*(1-'Annexe 1. Taux de référence'!$E52)</f>
        <v>0</v>
      </c>
      <c r="W1330" s="421">
        <f>W554*(1-'Annexe 1. Taux de référence'!$E52)</f>
        <v>0</v>
      </c>
      <c r="X1330" s="422">
        <f>X554*(1-'Annexe 1. Taux de référence'!$E52)</f>
        <v>0</v>
      </c>
      <c r="Y1330" s="421">
        <f>Y554*(1-'Annexe 1. Taux de référence'!$E52)</f>
        <v>0</v>
      </c>
      <c r="Z1330" s="421">
        <f>Z554*(1-'Annexe 1. Taux de référence'!$E52)</f>
        <v>0</v>
      </c>
      <c r="AA1330" s="421">
        <f>AA554*(1-'Annexe 1. Taux de référence'!$E52)</f>
        <v>0</v>
      </c>
      <c r="AB1330" s="421">
        <f>AB554*(1-'Annexe 1. Taux de référence'!$E52)</f>
        <v>0</v>
      </c>
      <c r="AC1330" s="408">
        <f t="shared" si="531"/>
        <v>0</v>
      </c>
      <c r="AD1330" s="1766"/>
      <c r="AE1330" s="1063"/>
      <c r="AF1330" s="832"/>
    </row>
    <row r="1331" spans="1:32" ht="15" customHeight="1" outlineLevel="1" x14ac:dyDescent="0.2">
      <c r="A1331" s="11">
        <v>160</v>
      </c>
      <c r="B1331" s="300"/>
      <c r="C1331" s="298"/>
      <c r="D1331" s="298"/>
      <c r="E1331" s="853" t="s">
        <v>548</v>
      </c>
      <c r="F1331" s="854"/>
      <c r="G1331" s="854"/>
      <c r="H1331" s="854"/>
      <c r="I1331" s="854"/>
      <c r="J1331" s="854"/>
      <c r="K1331" s="854"/>
      <c r="L1331" s="855"/>
      <c r="M1331" s="407">
        <f>SUBTOTAL(9,M1332:M1334)</f>
        <v>0</v>
      </c>
      <c r="N1331" s="410">
        <f t="shared" ref="N1331:AC1331" si="540">SUBTOTAL(9,N1332:N1334)</f>
        <v>0</v>
      </c>
      <c r="O1331" s="414">
        <f t="shared" si="540"/>
        <v>0</v>
      </c>
      <c r="P1331" s="414">
        <f t="shared" si="540"/>
        <v>0</v>
      </c>
      <c r="Q1331" s="415">
        <f t="shared" si="540"/>
        <v>0</v>
      </c>
      <c r="R1331" s="410">
        <f t="shared" si="540"/>
        <v>0</v>
      </c>
      <c r="S1331" s="414">
        <f t="shared" si="540"/>
        <v>0</v>
      </c>
      <c r="T1331" s="413">
        <f t="shared" si="540"/>
        <v>0</v>
      </c>
      <c r="U1331" s="413">
        <f t="shared" si="540"/>
        <v>0</v>
      </c>
      <c r="V1331" s="413">
        <f t="shared" si="540"/>
        <v>0</v>
      </c>
      <c r="W1331" s="413">
        <f t="shared" si="540"/>
        <v>0</v>
      </c>
      <c r="X1331" s="413">
        <f t="shared" si="540"/>
        <v>0</v>
      </c>
      <c r="Y1331" s="413">
        <f t="shared" si="540"/>
        <v>0</v>
      </c>
      <c r="Z1331" s="413">
        <f t="shared" si="540"/>
        <v>0</v>
      </c>
      <c r="AA1331" s="413">
        <f t="shared" si="540"/>
        <v>0</v>
      </c>
      <c r="AB1331" s="411">
        <f t="shared" si="540"/>
        <v>0</v>
      </c>
      <c r="AC1331" s="407">
        <f t="shared" si="540"/>
        <v>0</v>
      </c>
      <c r="AD1331" s="1766"/>
      <c r="AE1331" s="1063"/>
      <c r="AF1331" s="832"/>
    </row>
    <row r="1332" spans="1:32" ht="15" customHeight="1" outlineLevel="1" x14ac:dyDescent="0.2">
      <c r="A1332" s="11">
        <v>161</v>
      </c>
      <c r="B1332" s="300"/>
      <c r="C1332" s="298"/>
      <c r="D1332" s="298"/>
      <c r="E1332" s="299"/>
      <c r="F1332" s="856" t="s">
        <v>549</v>
      </c>
      <c r="G1332" s="857"/>
      <c r="H1332" s="857"/>
      <c r="I1332" s="857"/>
      <c r="J1332" s="857"/>
      <c r="K1332" s="857"/>
      <c r="L1332" s="858"/>
      <c r="M1332" s="408">
        <f t="shared" ref="M1332:M1334" si="541">M556</f>
        <v>0</v>
      </c>
      <c r="N1332" s="419">
        <f>M1332*(1-'Annexe 1. Taux de référence'!$E54)+N556*(1-'Annexe 1. Taux de référence'!$E54)</f>
        <v>0</v>
      </c>
      <c r="O1332" s="422">
        <f>O556*(1-'Annexe 1. Taux de référence'!$E54)</f>
        <v>0</v>
      </c>
      <c r="P1332" s="422">
        <f>P556*(1-'Annexe 1. Taux de référence'!$E54)</f>
        <v>0</v>
      </c>
      <c r="Q1332" s="423">
        <f>Q556*(1-'Annexe 1. Taux de référence'!$E54)</f>
        <v>0</v>
      </c>
      <c r="R1332" s="419">
        <f>R556*(1-'Annexe 1. Taux de référence'!$E54)</f>
        <v>0</v>
      </c>
      <c r="S1332" s="421">
        <f>S556*(1-'Annexe 1. Taux de référence'!$E54)</f>
        <v>0</v>
      </c>
      <c r="T1332" s="421">
        <f>T556*(1-'Annexe 1. Taux de référence'!$E54)</f>
        <v>0</v>
      </c>
      <c r="U1332" s="421">
        <f>U556*(1-'Annexe 1. Taux de référence'!$E54)</f>
        <v>0</v>
      </c>
      <c r="V1332" s="421">
        <f>V556*(1-'Annexe 1. Taux de référence'!$E54)</f>
        <v>0</v>
      </c>
      <c r="W1332" s="421">
        <f>W556*(1-'Annexe 1. Taux de référence'!$E54)</f>
        <v>0</v>
      </c>
      <c r="X1332" s="422">
        <f>X556*(1-'Annexe 1. Taux de référence'!$E54)</f>
        <v>0</v>
      </c>
      <c r="Y1332" s="421">
        <f>Y556*(1-'Annexe 1. Taux de référence'!$E54)</f>
        <v>0</v>
      </c>
      <c r="Z1332" s="421">
        <f>Z556*(1-'Annexe 1. Taux de référence'!$E54)</f>
        <v>0</v>
      </c>
      <c r="AA1332" s="421">
        <f>AA556*(1-'Annexe 1. Taux de référence'!$E54)</f>
        <v>0</v>
      </c>
      <c r="AB1332" s="421">
        <f>AB556*(1-'Annexe 1. Taux de référence'!$E54)</f>
        <v>0</v>
      </c>
      <c r="AC1332" s="408">
        <f t="shared" si="531"/>
        <v>0</v>
      </c>
      <c r="AD1332" s="1766"/>
      <c r="AE1332" s="1063"/>
      <c r="AF1332" s="832"/>
    </row>
    <row r="1333" spans="1:32" outlineLevel="1" x14ac:dyDescent="0.2">
      <c r="A1333" s="11">
        <v>162</v>
      </c>
      <c r="B1333" s="300"/>
      <c r="C1333" s="295"/>
      <c r="D1333" s="295"/>
      <c r="E1333" s="295"/>
      <c r="F1333" s="915" t="s">
        <v>574</v>
      </c>
      <c r="G1333" s="916"/>
      <c r="H1333" s="916"/>
      <c r="I1333" s="916"/>
      <c r="J1333" s="916"/>
      <c r="K1333" s="916"/>
      <c r="L1333" s="917"/>
      <c r="M1333" s="408">
        <f t="shared" si="541"/>
        <v>0</v>
      </c>
      <c r="N1333" s="419">
        <f>M1333*(1-'Annexe 1. Taux de référence'!$E55)+N557*(1-'Annexe 1. Taux de référence'!$E55)</f>
        <v>0</v>
      </c>
      <c r="O1333" s="422">
        <f>O557*(1-'Annexe 1. Taux de référence'!$E55)</f>
        <v>0</v>
      </c>
      <c r="P1333" s="422">
        <f>P557*(1-'Annexe 1. Taux de référence'!$E55)</f>
        <v>0</v>
      </c>
      <c r="Q1333" s="423">
        <f>Q557*(1-'Annexe 1. Taux de référence'!$E55)</f>
        <v>0</v>
      </c>
      <c r="R1333" s="419">
        <f>R557*(1-'Annexe 1. Taux de référence'!$E55)</f>
        <v>0</v>
      </c>
      <c r="S1333" s="421">
        <f>S557*(1-'Annexe 1. Taux de référence'!$E55)</f>
        <v>0</v>
      </c>
      <c r="T1333" s="421">
        <f>T557*(1-'Annexe 1. Taux de référence'!$E55)</f>
        <v>0</v>
      </c>
      <c r="U1333" s="421">
        <f>U557*(1-'Annexe 1. Taux de référence'!$E55)</f>
        <v>0</v>
      </c>
      <c r="V1333" s="421">
        <f>V557*(1-'Annexe 1. Taux de référence'!$E55)</f>
        <v>0</v>
      </c>
      <c r="W1333" s="421">
        <f>W557*(1-'Annexe 1. Taux de référence'!$E55)</f>
        <v>0</v>
      </c>
      <c r="X1333" s="422">
        <f>X557*(1-'Annexe 1. Taux de référence'!$E55)</f>
        <v>0</v>
      </c>
      <c r="Y1333" s="421">
        <f>Y557*(1-'Annexe 1. Taux de référence'!$E55)</f>
        <v>0</v>
      </c>
      <c r="Z1333" s="421">
        <f>Z557*(1-'Annexe 1. Taux de référence'!$E55)</f>
        <v>0</v>
      </c>
      <c r="AA1333" s="421">
        <f>AA557*(1-'Annexe 1. Taux de référence'!$E55)</f>
        <v>0</v>
      </c>
      <c r="AB1333" s="421">
        <f>AB557*(1-'Annexe 1. Taux de référence'!$E55)</f>
        <v>0</v>
      </c>
      <c r="AC1333" s="408">
        <f t="shared" si="531"/>
        <v>0</v>
      </c>
      <c r="AD1333" s="1766"/>
      <c r="AE1333" s="1063"/>
      <c r="AF1333" s="832"/>
    </row>
    <row r="1334" spans="1:32" ht="27.75" customHeight="1" outlineLevel="1" x14ac:dyDescent="0.2">
      <c r="A1334" s="11">
        <v>163</v>
      </c>
      <c r="B1334" s="300"/>
      <c r="C1334" s="295"/>
      <c r="D1334" s="295"/>
      <c r="E1334" s="295"/>
      <c r="F1334" s="859" t="s">
        <v>669</v>
      </c>
      <c r="G1334" s="860"/>
      <c r="H1334" s="860"/>
      <c r="I1334" s="860"/>
      <c r="J1334" s="860"/>
      <c r="K1334" s="860"/>
      <c r="L1334" s="861"/>
      <c r="M1334" s="408">
        <f t="shared" si="541"/>
        <v>0</v>
      </c>
      <c r="N1334" s="419">
        <f>M1334*(1-'Annexe 1. Taux de référence'!$E56)+N558*(1-'Annexe 1. Taux de référence'!$E56)</f>
        <v>0</v>
      </c>
      <c r="O1334" s="422">
        <f>O558*(1-'Annexe 1. Taux de référence'!$E56)</f>
        <v>0</v>
      </c>
      <c r="P1334" s="422">
        <f>P558*(1-'Annexe 1. Taux de référence'!$E56)</f>
        <v>0</v>
      </c>
      <c r="Q1334" s="423">
        <f>Q558*(1-'Annexe 1. Taux de référence'!$E56)</f>
        <v>0</v>
      </c>
      <c r="R1334" s="419">
        <f>R558*(1-'Annexe 1. Taux de référence'!$E56)</f>
        <v>0</v>
      </c>
      <c r="S1334" s="421">
        <f>S558*(1-'Annexe 1. Taux de référence'!$E56)</f>
        <v>0</v>
      </c>
      <c r="T1334" s="421">
        <f>T558*(1-'Annexe 1. Taux de référence'!$E56)</f>
        <v>0</v>
      </c>
      <c r="U1334" s="421">
        <f>U558*(1-'Annexe 1. Taux de référence'!$E56)</f>
        <v>0</v>
      </c>
      <c r="V1334" s="421">
        <f>V558*(1-'Annexe 1. Taux de référence'!$E56)</f>
        <v>0</v>
      </c>
      <c r="W1334" s="421">
        <f>W558*(1-'Annexe 1. Taux de référence'!$E56)</f>
        <v>0</v>
      </c>
      <c r="X1334" s="422">
        <f>X558*(1-'Annexe 1. Taux de référence'!$E56)</f>
        <v>0</v>
      </c>
      <c r="Y1334" s="421">
        <f>Y558*(1-'Annexe 1. Taux de référence'!$E56)</f>
        <v>0</v>
      </c>
      <c r="Z1334" s="421">
        <f>Z558*(1-'Annexe 1. Taux de référence'!$E56)</f>
        <v>0</v>
      </c>
      <c r="AA1334" s="421">
        <f>AA558*(1-'Annexe 1. Taux de référence'!$E56)</f>
        <v>0</v>
      </c>
      <c r="AB1334" s="421">
        <f>AB558*(1-'Annexe 1. Taux de référence'!$E56)</f>
        <v>0</v>
      </c>
      <c r="AC1334" s="408">
        <f t="shared" si="531"/>
        <v>0</v>
      </c>
      <c r="AD1334" s="1767"/>
      <c r="AE1334" s="834"/>
      <c r="AF1334" s="835"/>
    </row>
    <row r="1335" spans="1:32" outlineLevel="1" x14ac:dyDescent="0.2">
      <c r="A1335" s="11">
        <v>164</v>
      </c>
      <c r="B1335" s="300"/>
      <c r="C1335" s="295"/>
      <c r="D1335" s="844" t="s">
        <v>23</v>
      </c>
      <c r="E1335" s="845"/>
      <c r="F1335" s="845"/>
      <c r="G1335" s="845"/>
      <c r="H1335" s="845"/>
      <c r="I1335" s="845"/>
      <c r="J1335" s="845"/>
      <c r="K1335" s="845"/>
      <c r="L1335" s="845"/>
      <c r="M1335" s="845"/>
      <c r="N1335" s="845"/>
      <c r="O1335" s="845"/>
      <c r="P1335" s="845"/>
      <c r="Q1335" s="845"/>
      <c r="R1335" s="845"/>
      <c r="S1335" s="845"/>
      <c r="T1335" s="845"/>
      <c r="U1335" s="845"/>
      <c r="V1335" s="845"/>
      <c r="W1335" s="845"/>
      <c r="X1335" s="845"/>
      <c r="Y1335" s="845"/>
      <c r="Z1335" s="845"/>
      <c r="AA1335" s="845"/>
      <c r="AB1335" s="845"/>
      <c r="AC1335" s="845"/>
      <c r="AD1335" s="845"/>
      <c r="AE1335" s="845"/>
      <c r="AF1335" s="846"/>
    </row>
    <row r="1336" spans="1:32" outlineLevel="1" x14ac:dyDescent="0.2">
      <c r="A1336" s="11">
        <v>165</v>
      </c>
      <c r="B1336" s="300"/>
      <c r="C1336" s="295"/>
      <c r="D1336" s="295"/>
      <c r="E1336" s="918" t="s">
        <v>126</v>
      </c>
      <c r="F1336" s="919"/>
      <c r="G1336" s="919"/>
      <c r="H1336" s="919"/>
      <c r="I1336" s="919"/>
      <c r="J1336" s="919"/>
      <c r="K1336" s="919"/>
      <c r="L1336" s="920"/>
      <c r="M1336" s="407">
        <f>SUBTOTAL(9,M1337:M1338)</f>
        <v>0</v>
      </c>
      <c r="N1336" s="410">
        <f t="shared" ref="N1336:AC1336" si="542">SUBTOTAL(9,N1337:N1338)</f>
        <v>0</v>
      </c>
      <c r="O1336" s="414">
        <f t="shared" si="542"/>
        <v>0</v>
      </c>
      <c r="P1336" s="414">
        <f t="shared" si="542"/>
        <v>0</v>
      </c>
      <c r="Q1336" s="415">
        <f t="shared" si="542"/>
        <v>0</v>
      </c>
      <c r="R1336" s="410">
        <f t="shared" si="542"/>
        <v>0</v>
      </c>
      <c r="S1336" s="414">
        <f t="shared" si="542"/>
        <v>0</v>
      </c>
      <c r="T1336" s="413">
        <f t="shared" si="542"/>
        <v>0</v>
      </c>
      <c r="U1336" s="413">
        <f t="shared" si="542"/>
        <v>0</v>
      </c>
      <c r="V1336" s="413">
        <f t="shared" si="542"/>
        <v>0</v>
      </c>
      <c r="W1336" s="413">
        <f t="shared" si="542"/>
        <v>0</v>
      </c>
      <c r="X1336" s="413">
        <f t="shared" si="542"/>
        <v>0</v>
      </c>
      <c r="Y1336" s="413">
        <f t="shared" si="542"/>
        <v>0</v>
      </c>
      <c r="Z1336" s="413">
        <f t="shared" si="542"/>
        <v>0</v>
      </c>
      <c r="AA1336" s="413">
        <f t="shared" si="542"/>
        <v>0</v>
      </c>
      <c r="AB1336" s="411">
        <f t="shared" si="542"/>
        <v>0</v>
      </c>
      <c r="AC1336" s="407">
        <f t="shared" si="542"/>
        <v>0</v>
      </c>
      <c r="AD1336" s="1689"/>
      <c r="AE1336" s="1582"/>
      <c r="AF1336" s="1588"/>
    </row>
    <row r="1337" spans="1:32" outlineLevel="1" x14ac:dyDescent="0.2">
      <c r="A1337" s="11">
        <v>166</v>
      </c>
      <c r="B1337" s="300"/>
      <c r="C1337" s="295"/>
      <c r="D1337" s="295"/>
      <c r="E1337" s="295"/>
      <c r="F1337" s="856" t="s">
        <v>127</v>
      </c>
      <c r="G1337" s="857"/>
      <c r="H1337" s="857"/>
      <c r="I1337" s="857"/>
      <c r="J1337" s="857"/>
      <c r="K1337" s="857"/>
      <c r="L1337" s="858"/>
      <c r="M1337" s="408">
        <f t="shared" ref="M1337:M1338" si="543">M561</f>
        <v>0</v>
      </c>
      <c r="N1337" s="419">
        <f>M1337*(1-'Annexe 1. Taux de référence'!$E59)+N561*(1-'Annexe 1. Taux de référence'!$E59)</f>
        <v>0</v>
      </c>
      <c r="O1337" s="422">
        <f>O561*(1-'Annexe 1. Taux de référence'!$E59)</f>
        <v>0</v>
      </c>
      <c r="P1337" s="422">
        <f>P561*(1-'Annexe 1. Taux de référence'!$E59)</f>
        <v>0</v>
      </c>
      <c r="Q1337" s="423">
        <f>Q561*(1-'Annexe 1. Taux de référence'!$E59)</f>
        <v>0</v>
      </c>
      <c r="R1337" s="419">
        <f>R561*(1-'Annexe 1. Taux de référence'!$E59)</f>
        <v>0</v>
      </c>
      <c r="S1337" s="421">
        <f>S561*(1-'Annexe 1. Taux de référence'!$E59)</f>
        <v>0</v>
      </c>
      <c r="T1337" s="421">
        <f>T561*(1-'Annexe 1. Taux de référence'!$E59)</f>
        <v>0</v>
      </c>
      <c r="U1337" s="421">
        <f>U561*(1-'Annexe 1. Taux de référence'!$E59)</f>
        <v>0</v>
      </c>
      <c r="V1337" s="421">
        <f>V561*(1-'Annexe 1. Taux de référence'!$E59)</f>
        <v>0</v>
      </c>
      <c r="W1337" s="421">
        <f>W561*(1-'Annexe 1. Taux de référence'!$E59)</f>
        <v>0</v>
      </c>
      <c r="X1337" s="422">
        <f>X561*(1-'Annexe 1. Taux de référence'!$E59)</f>
        <v>0</v>
      </c>
      <c r="Y1337" s="421">
        <f>Y561*(1-'Annexe 1. Taux de référence'!$E59)</f>
        <v>0</v>
      </c>
      <c r="Z1337" s="421">
        <f>Z561*(1-'Annexe 1. Taux de référence'!$E59)</f>
        <v>0</v>
      </c>
      <c r="AA1337" s="421">
        <f>AA561*(1-'Annexe 1. Taux de référence'!$E59)</f>
        <v>0</v>
      </c>
      <c r="AB1337" s="421">
        <f>AB561*(1-'Annexe 1. Taux de référence'!$E59)</f>
        <v>0</v>
      </c>
      <c r="AC1337" s="408">
        <f t="shared" ref="AC1337:AC1338" si="544">AC561</f>
        <v>0</v>
      </c>
      <c r="AD1337" s="1766"/>
      <c r="AE1337" s="1063"/>
      <c r="AF1337" s="832"/>
    </row>
    <row r="1338" spans="1:32" outlineLevel="1" x14ac:dyDescent="0.2">
      <c r="A1338" s="11">
        <v>167</v>
      </c>
      <c r="B1338" s="300"/>
      <c r="C1338" s="295"/>
      <c r="D1338" s="295"/>
      <c r="E1338" s="295"/>
      <c r="F1338" s="859" t="s">
        <v>128</v>
      </c>
      <c r="G1338" s="860"/>
      <c r="H1338" s="860"/>
      <c r="I1338" s="860"/>
      <c r="J1338" s="860"/>
      <c r="K1338" s="860"/>
      <c r="L1338" s="861"/>
      <c r="M1338" s="408">
        <f t="shared" si="543"/>
        <v>0</v>
      </c>
      <c r="N1338" s="419">
        <f>M1338*(1-'Annexe 1. Taux de référence'!$E60)+N562*(1-'Annexe 1. Taux de référence'!$E60)</f>
        <v>0</v>
      </c>
      <c r="O1338" s="422">
        <f>O562*(1-'Annexe 1. Taux de référence'!$E60)</f>
        <v>0</v>
      </c>
      <c r="P1338" s="422">
        <f>P562*(1-'Annexe 1. Taux de référence'!$E60)</f>
        <v>0</v>
      </c>
      <c r="Q1338" s="423">
        <f>Q562*(1-'Annexe 1. Taux de référence'!$E60)</f>
        <v>0</v>
      </c>
      <c r="R1338" s="419">
        <f>R562*(1-'Annexe 1. Taux de référence'!$E60)</f>
        <v>0</v>
      </c>
      <c r="S1338" s="421">
        <f>S562*(1-'Annexe 1. Taux de référence'!$E60)</f>
        <v>0</v>
      </c>
      <c r="T1338" s="421">
        <f>T562*(1-'Annexe 1. Taux de référence'!$E60)</f>
        <v>0</v>
      </c>
      <c r="U1338" s="421">
        <f>U562*(1-'Annexe 1. Taux de référence'!$E60)</f>
        <v>0</v>
      </c>
      <c r="V1338" s="421">
        <f>V562*(1-'Annexe 1. Taux de référence'!$E60)</f>
        <v>0</v>
      </c>
      <c r="W1338" s="421">
        <f>W562*(1-'Annexe 1. Taux de référence'!$E60)</f>
        <v>0</v>
      </c>
      <c r="X1338" s="422">
        <f>X562*(1-'Annexe 1. Taux de référence'!$E60)</f>
        <v>0</v>
      </c>
      <c r="Y1338" s="421">
        <f>Y562*(1-'Annexe 1. Taux de référence'!$E60)</f>
        <v>0</v>
      </c>
      <c r="Z1338" s="421">
        <f>Z562*(1-'Annexe 1. Taux de référence'!$E60)</f>
        <v>0</v>
      </c>
      <c r="AA1338" s="421">
        <f>AA562*(1-'Annexe 1. Taux de référence'!$E60)</f>
        <v>0</v>
      </c>
      <c r="AB1338" s="421">
        <f>AB562*(1-'Annexe 1. Taux de référence'!$E60)</f>
        <v>0</v>
      </c>
      <c r="AC1338" s="408">
        <f t="shared" si="544"/>
        <v>0</v>
      </c>
      <c r="AD1338" s="1766"/>
      <c r="AE1338" s="1063"/>
      <c r="AF1338" s="832"/>
    </row>
    <row r="1339" spans="1:32" outlineLevel="1" x14ac:dyDescent="0.2">
      <c r="A1339" s="11">
        <v>168</v>
      </c>
      <c r="B1339" s="300"/>
      <c r="C1339" s="295"/>
      <c r="D1339" s="295"/>
      <c r="E1339" s="853" t="s">
        <v>129</v>
      </c>
      <c r="F1339" s="854"/>
      <c r="G1339" s="854"/>
      <c r="H1339" s="854"/>
      <c r="I1339" s="854"/>
      <c r="J1339" s="854"/>
      <c r="K1339" s="854"/>
      <c r="L1339" s="855"/>
      <c r="M1339" s="407">
        <f>SUBTOTAL(9,M1340:M1341)</f>
        <v>0</v>
      </c>
      <c r="N1339" s="410">
        <f t="shared" ref="N1339:AC1339" si="545">SUBTOTAL(9,N1340:N1341)</f>
        <v>0</v>
      </c>
      <c r="O1339" s="414">
        <f t="shared" si="545"/>
        <v>0</v>
      </c>
      <c r="P1339" s="414">
        <f t="shared" si="545"/>
        <v>0</v>
      </c>
      <c r="Q1339" s="415">
        <f t="shared" si="545"/>
        <v>0</v>
      </c>
      <c r="R1339" s="410">
        <f t="shared" si="545"/>
        <v>0</v>
      </c>
      <c r="S1339" s="414">
        <f t="shared" si="545"/>
        <v>0</v>
      </c>
      <c r="T1339" s="413">
        <f t="shared" si="545"/>
        <v>0</v>
      </c>
      <c r="U1339" s="413">
        <f t="shared" si="545"/>
        <v>0</v>
      </c>
      <c r="V1339" s="413">
        <f t="shared" si="545"/>
        <v>0</v>
      </c>
      <c r="W1339" s="413">
        <f t="shared" si="545"/>
        <v>0</v>
      </c>
      <c r="X1339" s="413">
        <f t="shared" si="545"/>
        <v>0</v>
      </c>
      <c r="Y1339" s="413">
        <f t="shared" si="545"/>
        <v>0</v>
      </c>
      <c r="Z1339" s="413">
        <f t="shared" si="545"/>
        <v>0</v>
      </c>
      <c r="AA1339" s="413">
        <f t="shared" si="545"/>
        <v>0</v>
      </c>
      <c r="AB1339" s="411">
        <f t="shared" si="545"/>
        <v>0</v>
      </c>
      <c r="AC1339" s="407">
        <f t="shared" si="545"/>
        <v>0</v>
      </c>
      <c r="AD1339" s="1766"/>
      <c r="AE1339" s="1063"/>
      <c r="AF1339" s="832"/>
    </row>
    <row r="1340" spans="1:32" outlineLevel="1" x14ac:dyDescent="0.2">
      <c r="A1340" s="11">
        <v>169</v>
      </c>
      <c r="B1340" s="300"/>
      <c r="C1340" s="295"/>
      <c r="D1340" s="295"/>
      <c r="E1340" s="295"/>
      <c r="F1340" s="856" t="s">
        <v>130</v>
      </c>
      <c r="G1340" s="857"/>
      <c r="H1340" s="857"/>
      <c r="I1340" s="857"/>
      <c r="J1340" s="857"/>
      <c r="K1340" s="857"/>
      <c r="L1340" s="858"/>
      <c r="M1340" s="408">
        <f t="shared" ref="M1340:M1341" si="546">M564</f>
        <v>0</v>
      </c>
      <c r="N1340" s="419">
        <f>M1340*(1-'Annexe 1. Taux de référence'!$E62)+N564*(1-'Annexe 1. Taux de référence'!$E62)</f>
        <v>0</v>
      </c>
      <c r="O1340" s="422">
        <f>O564*(1-'Annexe 1. Taux de référence'!$E62)</f>
        <v>0</v>
      </c>
      <c r="P1340" s="422">
        <f>P564*(1-'Annexe 1. Taux de référence'!$E62)</f>
        <v>0</v>
      </c>
      <c r="Q1340" s="423">
        <f>Q564*(1-'Annexe 1. Taux de référence'!$E62)</f>
        <v>0</v>
      </c>
      <c r="R1340" s="419">
        <f>R564*(1-'Annexe 1. Taux de référence'!$E62)</f>
        <v>0</v>
      </c>
      <c r="S1340" s="421">
        <f>S564*(1-'Annexe 1. Taux de référence'!$E62)</f>
        <v>0</v>
      </c>
      <c r="T1340" s="421">
        <f>T564*(1-'Annexe 1. Taux de référence'!$E62)</f>
        <v>0</v>
      </c>
      <c r="U1340" s="421">
        <f>U564*(1-'Annexe 1. Taux de référence'!$E62)</f>
        <v>0</v>
      </c>
      <c r="V1340" s="421">
        <f>V564*(1-'Annexe 1. Taux de référence'!$E62)</f>
        <v>0</v>
      </c>
      <c r="W1340" s="421">
        <f>W564*(1-'Annexe 1. Taux de référence'!$E62)</f>
        <v>0</v>
      </c>
      <c r="X1340" s="422">
        <f>X564*(1-'Annexe 1. Taux de référence'!$E62)</f>
        <v>0</v>
      </c>
      <c r="Y1340" s="421">
        <f>Y564*(1-'Annexe 1. Taux de référence'!$E62)</f>
        <v>0</v>
      </c>
      <c r="Z1340" s="421">
        <f>Z564*(1-'Annexe 1. Taux de référence'!$E62)</f>
        <v>0</v>
      </c>
      <c r="AA1340" s="421">
        <f>AA564*(1-'Annexe 1. Taux de référence'!$E62)</f>
        <v>0</v>
      </c>
      <c r="AB1340" s="421">
        <f>AB564*(1-'Annexe 1. Taux de référence'!$E62)</f>
        <v>0</v>
      </c>
      <c r="AC1340" s="408">
        <f t="shared" ref="AC1340:AC1357" si="547">AC564</f>
        <v>0</v>
      </c>
      <c r="AD1340" s="1766"/>
      <c r="AE1340" s="1063"/>
      <c r="AF1340" s="832"/>
    </row>
    <row r="1341" spans="1:32" outlineLevel="1" x14ac:dyDescent="0.2">
      <c r="A1341" s="11">
        <v>170</v>
      </c>
      <c r="B1341" s="300"/>
      <c r="C1341" s="295"/>
      <c r="D1341" s="295"/>
      <c r="E1341" s="295"/>
      <c r="F1341" s="859" t="s">
        <v>131</v>
      </c>
      <c r="G1341" s="860"/>
      <c r="H1341" s="860"/>
      <c r="I1341" s="860"/>
      <c r="J1341" s="860"/>
      <c r="K1341" s="860"/>
      <c r="L1341" s="861"/>
      <c r="M1341" s="408">
        <f t="shared" si="546"/>
        <v>0</v>
      </c>
      <c r="N1341" s="419">
        <f>M1341*(1-'Annexe 1. Taux de référence'!$E63)+N565*(1-'Annexe 1. Taux de référence'!$E63)</f>
        <v>0</v>
      </c>
      <c r="O1341" s="422">
        <f>O565*(1-'Annexe 1. Taux de référence'!$E63)</f>
        <v>0</v>
      </c>
      <c r="P1341" s="422">
        <f>P565*(1-'Annexe 1. Taux de référence'!$E63)</f>
        <v>0</v>
      </c>
      <c r="Q1341" s="423">
        <f>Q565*(1-'Annexe 1. Taux de référence'!$E63)</f>
        <v>0</v>
      </c>
      <c r="R1341" s="419">
        <f>R565*(1-'Annexe 1. Taux de référence'!$E63)</f>
        <v>0</v>
      </c>
      <c r="S1341" s="421">
        <f>S565*(1-'Annexe 1. Taux de référence'!$E63)</f>
        <v>0</v>
      </c>
      <c r="T1341" s="421">
        <f>T565*(1-'Annexe 1. Taux de référence'!$E63)</f>
        <v>0</v>
      </c>
      <c r="U1341" s="421">
        <f>U565*(1-'Annexe 1. Taux de référence'!$E63)</f>
        <v>0</v>
      </c>
      <c r="V1341" s="421">
        <f>V565*(1-'Annexe 1. Taux de référence'!$E63)</f>
        <v>0</v>
      </c>
      <c r="W1341" s="421">
        <f>W565*(1-'Annexe 1. Taux de référence'!$E63)</f>
        <v>0</v>
      </c>
      <c r="X1341" s="422">
        <f>X565*(1-'Annexe 1. Taux de référence'!$E63)</f>
        <v>0</v>
      </c>
      <c r="Y1341" s="421">
        <f>Y565*(1-'Annexe 1. Taux de référence'!$E63)</f>
        <v>0</v>
      </c>
      <c r="Z1341" s="421">
        <f>Z565*(1-'Annexe 1. Taux de référence'!$E63)</f>
        <v>0</v>
      </c>
      <c r="AA1341" s="421">
        <f>AA565*(1-'Annexe 1. Taux de référence'!$E63)</f>
        <v>0</v>
      </c>
      <c r="AB1341" s="421">
        <f>AB565*(1-'Annexe 1. Taux de référence'!$E63)</f>
        <v>0</v>
      </c>
      <c r="AC1341" s="408">
        <f t="shared" si="547"/>
        <v>0</v>
      </c>
      <c r="AD1341" s="1766"/>
      <c r="AE1341" s="1063"/>
      <c r="AF1341" s="832"/>
    </row>
    <row r="1342" spans="1:32" outlineLevel="1" x14ac:dyDescent="0.2">
      <c r="A1342" s="11">
        <v>171</v>
      </c>
      <c r="B1342" s="300"/>
      <c r="C1342" s="295"/>
      <c r="D1342" s="295"/>
      <c r="E1342" s="853" t="s">
        <v>132</v>
      </c>
      <c r="F1342" s="854"/>
      <c r="G1342" s="854"/>
      <c r="H1342" s="854"/>
      <c r="I1342" s="854"/>
      <c r="J1342" s="854"/>
      <c r="K1342" s="854"/>
      <c r="L1342" s="855"/>
      <c r="M1342" s="407">
        <f>SUBTOTAL(9,M1343:M1344)</f>
        <v>0</v>
      </c>
      <c r="N1342" s="410">
        <f t="shared" ref="N1342:AC1342" si="548">SUBTOTAL(9,N1343:N1344)</f>
        <v>0</v>
      </c>
      <c r="O1342" s="414">
        <f t="shared" si="548"/>
        <v>0</v>
      </c>
      <c r="P1342" s="414">
        <f t="shared" si="548"/>
        <v>0</v>
      </c>
      <c r="Q1342" s="415">
        <f t="shared" si="548"/>
        <v>0</v>
      </c>
      <c r="R1342" s="410">
        <f t="shared" si="548"/>
        <v>0</v>
      </c>
      <c r="S1342" s="414">
        <f t="shared" si="548"/>
        <v>0</v>
      </c>
      <c r="T1342" s="413">
        <f t="shared" si="548"/>
        <v>0</v>
      </c>
      <c r="U1342" s="413">
        <f t="shared" si="548"/>
        <v>0</v>
      </c>
      <c r="V1342" s="413">
        <f t="shared" si="548"/>
        <v>0</v>
      </c>
      <c r="W1342" s="413">
        <f t="shared" si="548"/>
        <v>0</v>
      </c>
      <c r="X1342" s="413">
        <f t="shared" si="548"/>
        <v>0</v>
      </c>
      <c r="Y1342" s="413">
        <f t="shared" si="548"/>
        <v>0</v>
      </c>
      <c r="Z1342" s="413">
        <f t="shared" si="548"/>
        <v>0</v>
      </c>
      <c r="AA1342" s="413">
        <f t="shared" si="548"/>
        <v>0</v>
      </c>
      <c r="AB1342" s="411">
        <f t="shared" si="548"/>
        <v>0</v>
      </c>
      <c r="AC1342" s="407">
        <f t="shared" si="548"/>
        <v>0</v>
      </c>
      <c r="AD1342" s="1766"/>
      <c r="AE1342" s="1063"/>
      <c r="AF1342" s="832"/>
    </row>
    <row r="1343" spans="1:32" outlineLevel="1" x14ac:dyDescent="0.2">
      <c r="A1343" s="11">
        <v>172</v>
      </c>
      <c r="B1343" s="300"/>
      <c r="C1343" s="295"/>
      <c r="D1343" s="295"/>
      <c r="E1343" s="295"/>
      <c r="F1343" s="856" t="s">
        <v>133</v>
      </c>
      <c r="G1343" s="857"/>
      <c r="H1343" s="857"/>
      <c r="I1343" s="857"/>
      <c r="J1343" s="857"/>
      <c r="K1343" s="857"/>
      <c r="L1343" s="858"/>
      <c r="M1343" s="408">
        <f t="shared" ref="M1343:M1344" si="549">M567</f>
        <v>0</v>
      </c>
      <c r="N1343" s="419">
        <f>M1343*(1-'Annexe 1. Taux de référence'!$E65)+N567*(1-'Annexe 1. Taux de référence'!$E65)</f>
        <v>0</v>
      </c>
      <c r="O1343" s="422">
        <f>O567*(1-'Annexe 1. Taux de référence'!$E65)</f>
        <v>0</v>
      </c>
      <c r="P1343" s="422">
        <f>P567*(1-'Annexe 1. Taux de référence'!$E65)</f>
        <v>0</v>
      </c>
      <c r="Q1343" s="423">
        <f>Q567*(1-'Annexe 1. Taux de référence'!$E65)</f>
        <v>0</v>
      </c>
      <c r="R1343" s="419">
        <f>R567*(1-'Annexe 1. Taux de référence'!$E65)</f>
        <v>0</v>
      </c>
      <c r="S1343" s="421">
        <f>S567*(1-'Annexe 1. Taux de référence'!$E65)</f>
        <v>0</v>
      </c>
      <c r="T1343" s="421">
        <f>T567*(1-'Annexe 1. Taux de référence'!$E65)</f>
        <v>0</v>
      </c>
      <c r="U1343" s="421">
        <f>U567*(1-'Annexe 1. Taux de référence'!$E65)</f>
        <v>0</v>
      </c>
      <c r="V1343" s="421">
        <f>V567*(1-'Annexe 1. Taux de référence'!$E65)</f>
        <v>0</v>
      </c>
      <c r="W1343" s="421">
        <f>W567*(1-'Annexe 1. Taux de référence'!$E65)</f>
        <v>0</v>
      </c>
      <c r="X1343" s="422">
        <f>X567*(1-'Annexe 1. Taux de référence'!$E65)</f>
        <v>0</v>
      </c>
      <c r="Y1343" s="421">
        <f>Y567*(1-'Annexe 1. Taux de référence'!$E65)</f>
        <v>0</v>
      </c>
      <c r="Z1343" s="421">
        <f>Z567*(1-'Annexe 1. Taux de référence'!$E65)</f>
        <v>0</v>
      </c>
      <c r="AA1343" s="421">
        <f>AA567*(1-'Annexe 1. Taux de référence'!$E65)</f>
        <v>0</v>
      </c>
      <c r="AB1343" s="421">
        <f>AB567*(1-'Annexe 1. Taux de référence'!$E65)</f>
        <v>0</v>
      </c>
      <c r="AC1343" s="408">
        <f t="shared" si="547"/>
        <v>0</v>
      </c>
      <c r="AD1343" s="1766"/>
      <c r="AE1343" s="1063"/>
      <c r="AF1343" s="832"/>
    </row>
    <row r="1344" spans="1:32" outlineLevel="1" x14ac:dyDescent="0.2">
      <c r="A1344" s="11">
        <v>173</v>
      </c>
      <c r="B1344" s="300"/>
      <c r="C1344" s="295"/>
      <c r="D1344" s="295"/>
      <c r="E1344" s="295"/>
      <c r="F1344" s="859" t="s">
        <v>134</v>
      </c>
      <c r="G1344" s="860"/>
      <c r="H1344" s="860"/>
      <c r="I1344" s="860"/>
      <c r="J1344" s="860"/>
      <c r="K1344" s="860"/>
      <c r="L1344" s="861"/>
      <c r="M1344" s="408">
        <f t="shared" si="549"/>
        <v>0</v>
      </c>
      <c r="N1344" s="419">
        <f>M1344*(1-'Annexe 1. Taux de référence'!$E66)+N568*(1-'Annexe 1. Taux de référence'!$E66)</f>
        <v>0</v>
      </c>
      <c r="O1344" s="422">
        <f>O568*(1-'Annexe 1. Taux de référence'!$E66)</f>
        <v>0</v>
      </c>
      <c r="P1344" s="422">
        <f>P568*(1-'Annexe 1. Taux de référence'!$E66)</f>
        <v>0</v>
      </c>
      <c r="Q1344" s="423">
        <f>Q568*(1-'Annexe 1. Taux de référence'!$E66)</f>
        <v>0</v>
      </c>
      <c r="R1344" s="419">
        <f>R568*(1-'Annexe 1. Taux de référence'!$E66)</f>
        <v>0</v>
      </c>
      <c r="S1344" s="421">
        <f>S568*(1-'Annexe 1. Taux de référence'!$E66)</f>
        <v>0</v>
      </c>
      <c r="T1344" s="421">
        <f>T568*(1-'Annexe 1. Taux de référence'!$E66)</f>
        <v>0</v>
      </c>
      <c r="U1344" s="421">
        <f>U568*(1-'Annexe 1. Taux de référence'!$E66)</f>
        <v>0</v>
      </c>
      <c r="V1344" s="421">
        <f>V568*(1-'Annexe 1. Taux de référence'!$E66)</f>
        <v>0</v>
      </c>
      <c r="W1344" s="421">
        <f>W568*(1-'Annexe 1. Taux de référence'!$E66)</f>
        <v>0</v>
      </c>
      <c r="X1344" s="422">
        <f>X568*(1-'Annexe 1. Taux de référence'!$E66)</f>
        <v>0</v>
      </c>
      <c r="Y1344" s="421">
        <f>Y568*(1-'Annexe 1. Taux de référence'!$E66)</f>
        <v>0</v>
      </c>
      <c r="Z1344" s="421">
        <f>Z568*(1-'Annexe 1. Taux de référence'!$E66)</f>
        <v>0</v>
      </c>
      <c r="AA1344" s="421">
        <f>AA568*(1-'Annexe 1. Taux de référence'!$E66)</f>
        <v>0</v>
      </c>
      <c r="AB1344" s="421">
        <f>AB568*(1-'Annexe 1. Taux de référence'!$E66)</f>
        <v>0</v>
      </c>
      <c r="AC1344" s="408">
        <f t="shared" si="547"/>
        <v>0</v>
      </c>
      <c r="AD1344" s="1766"/>
      <c r="AE1344" s="1063"/>
      <c r="AF1344" s="832"/>
    </row>
    <row r="1345" spans="1:32" outlineLevel="1" x14ac:dyDescent="0.2">
      <c r="A1345" s="11">
        <v>174</v>
      </c>
      <c r="B1345" s="300"/>
      <c r="C1345" s="295"/>
      <c r="D1345" s="295"/>
      <c r="E1345" s="853" t="s">
        <v>135</v>
      </c>
      <c r="F1345" s="854"/>
      <c r="G1345" s="854"/>
      <c r="H1345" s="854"/>
      <c r="I1345" s="854"/>
      <c r="J1345" s="854"/>
      <c r="K1345" s="854"/>
      <c r="L1345" s="855"/>
      <c r="M1345" s="407">
        <f>SUBTOTAL(9,M1346:M1347)</f>
        <v>0</v>
      </c>
      <c r="N1345" s="410">
        <f t="shared" ref="N1345:AC1345" si="550">SUBTOTAL(9,N1346:N1347)</f>
        <v>0</v>
      </c>
      <c r="O1345" s="414">
        <f t="shared" si="550"/>
        <v>0</v>
      </c>
      <c r="P1345" s="414">
        <f t="shared" si="550"/>
        <v>0</v>
      </c>
      <c r="Q1345" s="415">
        <f t="shared" si="550"/>
        <v>0</v>
      </c>
      <c r="R1345" s="410">
        <f t="shared" si="550"/>
        <v>0</v>
      </c>
      <c r="S1345" s="414">
        <f t="shared" si="550"/>
        <v>0</v>
      </c>
      <c r="T1345" s="413">
        <f t="shared" si="550"/>
        <v>0</v>
      </c>
      <c r="U1345" s="413">
        <f t="shared" si="550"/>
        <v>0</v>
      </c>
      <c r="V1345" s="413">
        <f t="shared" si="550"/>
        <v>0</v>
      </c>
      <c r="W1345" s="413">
        <f t="shared" si="550"/>
        <v>0</v>
      </c>
      <c r="X1345" s="413">
        <f t="shared" si="550"/>
        <v>0</v>
      </c>
      <c r="Y1345" s="413">
        <f t="shared" si="550"/>
        <v>0</v>
      </c>
      <c r="Z1345" s="413">
        <f t="shared" si="550"/>
        <v>0</v>
      </c>
      <c r="AA1345" s="413">
        <f t="shared" si="550"/>
        <v>0</v>
      </c>
      <c r="AB1345" s="411">
        <f t="shared" si="550"/>
        <v>0</v>
      </c>
      <c r="AC1345" s="407">
        <f t="shared" si="550"/>
        <v>0</v>
      </c>
      <c r="AD1345" s="1766"/>
      <c r="AE1345" s="1063"/>
      <c r="AF1345" s="832"/>
    </row>
    <row r="1346" spans="1:32" outlineLevel="1" x14ac:dyDescent="0.2">
      <c r="A1346" s="11">
        <v>175</v>
      </c>
      <c r="B1346" s="300"/>
      <c r="C1346" s="295"/>
      <c r="D1346" s="295"/>
      <c r="E1346" s="295"/>
      <c r="F1346" s="856" t="s">
        <v>136</v>
      </c>
      <c r="G1346" s="857"/>
      <c r="H1346" s="857"/>
      <c r="I1346" s="857"/>
      <c r="J1346" s="857"/>
      <c r="K1346" s="857"/>
      <c r="L1346" s="858"/>
      <c r="M1346" s="408">
        <f t="shared" ref="M1346:M1347" si="551">M570</f>
        <v>0</v>
      </c>
      <c r="N1346" s="419">
        <f>M1346*(1-'Annexe 1. Taux de référence'!$E68)+N570*(1-'Annexe 1. Taux de référence'!$E68)</f>
        <v>0</v>
      </c>
      <c r="O1346" s="422">
        <f>O570*(1-'Annexe 1. Taux de référence'!$E68)</f>
        <v>0</v>
      </c>
      <c r="P1346" s="422">
        <f>P570*(1-'Annexe 1. Taux de référence'!$E68)</f>
        <v>0</v>
      </c>
      <c r="Q1346" s="423">
        <f>Q570*(1-'Annexe 1. Taux de référence'!$E68)</f>
        <v>0</v>
      </c>
      <c r="R1346" s="419">
        <f>R570*(1-'Annexe 1. Taux de référence'!$E68)</f>
        <v>0</v>
      </c>
      <c r="S1346" s="421">
        <f>S570*(1-'Annexe 1. Taux de référence'!$E68)</f>
        <v>0</v>
      </c>
      <c r="T1346" s="421">
        <f>T570*(1-'Annexe 1. Taux de référence'!$E68)</f>
        <v>0</v>
      </c>
      <c r="U1346" s="421">
        <f>U570*(1-'Annexe 1. Taux de référence'!$E68)</f>
        <v>0</v>
      </c>
      <c r="V1346" s="421">
        <f>V570*(1-'Annexe 1. Taux de référence'!$E68)</f>
        <v>0</v>
      </c>
      <c r="W1346" s="421">
        <f>W570*(1-'Annexe 1. Taux de référence'!$E68)</f>
        <v>0</v>
      </c>
      <c r="X1346" s="422">
        <f>X570*(1-'Annexe 1. Taux de référence'!$E68)</f>
        <v>0</v>
      </c>
      <c r="Y1346" s="421">
        <f>Y570*(1-'Annexe 1. Taux de référence'!$E68)</f>
        <v>0</v>
      </c>
      <c r="Z1346" s="421">
        <f>Z570*(1-'Annexe 1. Taux de référence'!$E68)</f>
        <v>0</v>
      </c>
      <c r="AA1346" s="421">
        <f>AA570*(1-'Annexe 1. Taux de référence'!$E68)</f>
        <v>0</v>
      </c>
      <c r="AB1346" s="421">
        <f>AB570*(1-'Annexe 1. Taux de référence'!$E68)</f>
        <v>0</v>
      </c>
      <c r="AC1346" s="408">
        <f t="shared" si="547"/>
        <v>0</v>
      </c>
      <c r="AD1346" s="1766"/>
      <c r="AE1346" s="1063"/>
      <c r="AF1346" s="832"/>
    </row>
    <row r="1347" spans="1:32" outlineLevel="1" x14ac:dyDescent="0.2">
      <c r="A1347" s="11">
        <v>176</v>
      </c>
      <c r="B1347" s="300"/>
      <c r="C1347" s="295"/>
      <c r="D1347" s="295"/>
      <c r="E1347" s="295"/>
      <c r="F1347" s="859" t="s">
        <v>137</v>
      </c>
      <c r="G1347" s="860"/>
      <c r="H1347" s="860"/>
      <c r="I1347" s="860"/>
      <c r="J1347" s="860"/>
      <c r="K1347" s="860"/>
      <c r="L1347" s="861"/>
      <c r="M1347" s="408">
        <f t="shared" si="551"/>
        <v>0</v>
      </c>
      <c r="N1347" s="419">
        <f>M1347*(1-'Annexe 1. Taux de référence'!$E69)+N571*(1-'Annexe 1. Taux de référence'!$E69)</f>
        <v>0</v>
      </c>
      <c r="O1347" s="422">
        <f>O571*(1-'Annexe 1. Taux de référence'!$E69)</f>
        <v>0</v>
      </c>
      <c r="P1347" s="422">
        <f>P571*(1-'Annexe 1. Taux de référence'!$E69)</f>
        <v>0</v>
      </c>
      <c r="Q1347" s="423">
        <f>Q571*(1-'Annexe 1. Taux de référence'!$E69)</f>
        <v>0</v>
      </c>
      <c r="R1347" s="419">
        <f>R571*(1-'Annexe 1. Taux de référence'!$E69)</f>
        <v>0</v>
      </c>
      <c r="S1347" s="421">
        <f>S571*(1-'Annexe 1. Taux de référence'!$E69)</f>
        <v>0</v>
      </c>
      <c r="T1347" s="421">
        <f>T571*(1-'Annexe 1. Taux de référence'!$E69)</f>
        <v>0</v>
      </c>
      <c r="U1347" s="421">
        <f>U571*(1-'Annexe 1. Taux de référence'!$E69)</f>
        <v>0</v>
      </c>
      <c r="V1347" s="421">
        <f>V571*(1-'Annexe 1. Taux de référence'!$E69)</f>
        <v>0</v>
      </c>
      <c r="W1347" s="421">
        <f>W571*(1-'Annexe 1. Taux de référence'!$E69)</f>
        <v>0</v>
      </c>
      <c r="X1347" s="422">
        <f>X571*(1-'Annexe 1. Taux de référence'!$E69)</f>
        <v>0</v>
      </c>
      <c r="Y1347" s="421">
        <f>Y571*(1-'Annexe 1. Taux de référence'!$E69)</f>
        <v>0</v>
      </c>
      <c r="Z1347" s="421">
        <f>Z571*(1-'Annexe 1. Taux de référence'!$E69)</f>
        <v>0</v>
      </c>
      <c r="AA1347" s="421">
        <f>AA571*(1-'Annexe 1. Taux de référence'!$E69)</f>
        <v>0</v>
      </c>
      <c r="AB1347" s="421">
        <f>AB571*(1-'Annexe 1. Taux de référence'!$E69)</f>
        <v>0</v>
      </c>
      <c r="AC1347" s="408">
        <f t="shared" si="547"/>
        <v>0</v>
      </c>
      <c r="AD1347" s="1766"/>
      <c r="AE1347" s="1063"/>
      <c r="AF1347" s="832"/>
    </row>
    <row r="1348" spans="1:32" outlineLevel="1" x14ac:dyDescent="0.2">
      <c r="A1348" s="11">
        <v>177</v>
      </c>
      <c r="B1348" s="300"/>
      <c r="C1348" s="295"/>
      <c r="D1348" s="295"/>
      <c r="E1348" s="853" t="s">
        <v>550</v>
      </c>
      <c r="F1348" s="854"/>
      <c r="G1348" s="854"/>
      <c r="H1348" s="854"/>
      <c r="I1348" s="854"/>
      <c r="J1348" s="854"/>
      <c r="K1348" s="854"/>
      <c r="L1348" s="855"/>
      <c r="M1348" s="407">
        <f>SUBTOTAL(9,M1349:M1350)</f>
        <v>0</v>
      </c>
      <c r="N1348" s="410">
        <f t="shared" ref="N1348:AC1348" si="552">SUBTOTAL(9,N1349:N1350)</f>
        <v>0</v>
      </c>
      <c r="O1348" s="414">
        <f t="shared" si="552"/>
        <v>0</v>
      </c>
      <c r="P1348" s="414">
        <f t="shared" si="552"/>
        <v>0</v>
      </c>
      <c r="Q1348" s="415">
        <f t="shared" si="552"/>
        <v>0</v>
      </c>
      <c r="R1348" s="410">
        <f t="shared" si="552"/>
        <v>0</v>
      </c>
      <c r="S1348" s="414">
        <f t="shared" si="552"/>
        <v>0</v>
      </c>
      <c r="T1348" s="413">
        <f t="shared" si="552"/>
        <v>0</v>
      </c>
      <c r="U1348" s="413">
        <f t="shared" si="552"/>
        <v>0</v>
      </c>
      <c r="V1348" s="413">
        <f t="shared" si="552"/>
        <v>0</v>
      </c>
      <c r="W1348" s="413">
        <f t="shared" si="552"/>
        <v>0</v>
      </c>
      <c r="X1348" s="413">
        <f t="shared" si="552"/>
        <v>0</v>
      </c>
      <c r="Y1348" s="413">
        <f t="shared" si="552"/>
        <v>0</v>
      </c>
      <c r="Z1348" s="413">
        <f t="shared" si="552"/>
        <v>0</v>
      </c>
      <c r="AA1348" s="413">
        <f t="shared" si="552"/>
        <v>0</v>
      </c>
      <c r="AB1348" s="411">
        <f t="shared" si="552"/>
        <v>0</v>
      </c>
      <c r="AC1348" s="407">
        <f t="shared" si="552"/>
        <v>0</v>
      </c>
      <c r="AD1348" s="1766"/>
      <c r="AE1348" s="1063"/>
      <c r="AF1348" s="832"/>
    </row>
    <row r="1349" spans="1:32" outlineLevel="1" x14ac:dyDescent="0.2">
      <c r="A1349" s="11">
        <v>178</v>
      </c>
      <c r="B1349" s="300"/>
      <c r="C1349" s="295"/>
      <c r="D1349" s="295"/>
      <c r="E1349" s="295"/>
      <c r="F1349" s="856" t="s">
        <v>551</v>
      </c>
      <c r="G1349" s="857"/>
      <c r="H1349" s="857"/>
      <c r="I1349" s="857"/>
      <c r="J1349" s="857"/>
      <c r="K1349" s="857"/>
      <c r="L1349" s="858"/>
      <c r="M1349" s="408">
        <f t="shared" ref="M1349:M1350" si="553">M573</f>
        <v>0</v>
      </c>
      <c r="N1349" s="419">
        <f>M1349*(1-'Annexe 1. Taux de référence'!$E71)+N573*(1-'Annexe 1. Taux de référence'!$E71)</f>
        <v>0</v>
      </c>
      <c r="O1349" s="422">
        <f>O573*(1-'Annexe 1. Taux de référence'!$E71)</f>
        <v>0</v>
      </c>
      <c r="P1349" s="422">
        <f>P573*(1-'Annexe 1. Taux de référence'!$E71)</f>
        <v>0</v>
      </c>
      <c r="Q1349" s="423">
        <f>Q573*(1-'Annexe 1. Taux de référence'!$E71)</f>
        <v>0</v>
      </c>
      <c r="R1349" s="419">
        <f>R573*(1-'Annexe 1. Taux de référence'!$E71)</f>
        <v>0</v>
      </c>
      <c r="S1349" s="421">
        <f>S573*(1-'Annexe 1. Taux de référence'!$E71)</f>
        <v>0</v>
      </c>
      <c r="T1349" s="421">
        <f>T573*(1-'Annexe 1. Taux de référence'!$E71)</f>
        <v>0</v>
      </c>
      <c r="U1349" s="421">
        <f>U573*(1-'Annexe 1. Taux de référence'!$E71)</f>
        <v>0</v>
      </c>
      <c r="V1349" s="421">
        <f>V573*(1-'Annexe 1. Taux de référence'!$E71)</f>
        <v>0</v>
      </c>
      <c r="W1349" s="421">
        <f>W573*(1-'Annexe 1. Taux de référence'!$E71)</f>
        <v>0</v>
      </c>
      <c r="X1349" s="422">
        <f>X573*(1-'Annexe 1. Taux de référence'!$E71)</f>
        <v>0</v>
      </c>
      <c r="Y1349" s="421">
        <f>Y573*(1-'Annexe 1. Taux de référence'!$E71)</f>
        <v>0</v>
      </c>
      <c r="Z1349" s="421">
        <f>Z573*(1-'Annexe 1. Taux de référence'!$E71)</f>
        <v>0</v>
      </c>
      <c r="AA1349" s="421">
        <f>AA573*(1-'Annexe 1. Taux de référence'!$E71)</f>
        <v>0</v>
      </c>
      <c r="AB1349" s="421">
        <f>AB573*(1-'Annexe 1. Taux de référence'!$E71)</f>
        <v>0</v>
      </c>
      <c r="AC1349" s="408">
        <f t="shared" si="547"/>
        <v>0</v>
      </c>
      <c r="AD1349" s="1766"/>
      <c r="AE1349" s="1063"/>
      <c r="AF1349" s="832"/>
    </row>
    <row r="1350" spans="1:32" outlineLevel="1" x14ac:dyDescent="0.2">
      <c r="A1350" s="11">
        <v>179</v>
      </c>
      <c r="B1350" s="300"/>
      <c r="C1350" s="295"/>
      <c r="D1350" s="295"/>
      <c r="E1350" s="295"/>
      <c r="F1350" s="859" t="s">
        <v>552</v>
      </c>
      <c r="G1350" s="860"/>
      <c r="H1350" s="860"/>
      <c r="I1350" s="860"/>
      <c r="J1350" s="860"/>
      <c r="K1350" s="860"/>
      <c r="L1350" s="861"/>
      <c r="M1350" s="408">
        <f t="shared" si="553"/>
        <v>0</v>
      </c>
      <c r="N1350" s="419">
        <f>M1350*(1-'Annexe 1. Taux de référence'!$E72)+N574*(1-'Annexe 1. Taux de référence'!$E72)</f>
        <v>0</v>
      </c>
      <c r="O1350" s="422">
        <f>O574*(1-'Annexe 1. Taux de référence'!$E72)</f>
        <v>0</v>
      </c>
      <c r="P1350" s="422">
        <f>P574*(1-'Annexe 1. Taux de référence'!$E72)</f>
        <v>0</v>
      </c>
      <c r="Q1350" s="423">
        <f>Q574*(1-'Annexe 1. Taux de référence'!$E72)</f>
        <v>0</v>
      </c>
      <c r="R1350" s="419">
        <f>R574*(1-'Annexe 1. Taux de référence'!$E72)</f>
        <v>0</v>
      </c>
      <c r="S1350" s="421">
        <f>S574*(1-'Annexe 1. Taux de référence'!$E72)</f>
        <v>0</v>
      </c>
      <c r="T1350" s="421">
        <f>T574*(1-'Annexe 1. Taux de référence'!$E72)</f>
        <v>0</v>
      </c>
      <c r="U1350" s="421">
        <f>U574*(1-'Annexe 1. Taux de référence'!$E72)</f>
        <v>0</v>
      </c>
      <c r="V1350" s="421">
        <f>V574*(1-'Annexe 1. Taux de référence'!$E72)</f>
        <v>0</v>
      </c>
      <c r="W1350" s="421">
        <f>W574*(1-'Annexe 1. Taux de référence'!$E72)</f>
        <v>0</v>
      </c>
      <c r="X1350" s="422">
        <f>X574*(1-'Annexe 1. Taux de référence'!$E72)</f>
        <v>0</v>
      </c>
      <c r="Y1350" s="421">
        <f>Y574*(1-'Annexe 1. Taux de référence'!$E72)</f>
        <v>0</v>
      </c>
      <c r="Z1350" s="421">
        <f>Z574*(1-'Annexe 1. Taux de référence'!$E72)</f>
        <v>0</v>
      </c>
      <c r="AA1350" s="421">
        <f>AA574*(1-'Annexe 1. Taux de référence'!$E72)</f>
        <v>0</v>
      </c>
      <c r="AB1350" s="421">
        <f>AB574*(1-'Annexe 1. Taux de référence'!$E72)</f>
        <v>0</v>
      </c>
      <c r="AC1350" s="408">
        <f t="shared" si="547"/>
        <v>0</v>
      </c>
      <c r="AD1350" s="1766"/>
      <c r="AE1350" s="1063"/>
      <c r="AF1350" s="832"/>
    </row>
    <row r="1351" spans="1:32" outlineLevel="1" x14ac:dyDescent="0.2">
      <c r="A1351" s="11">
        <v>180</v>
      </c>
      <c r="B1351" s="300"/>
      <c r="C1351" s="295"/>
      <c r="D1351" s="295"/>
      <c r="E1351" s="853" t="s">
        <v>553</v>
      </c>
      <c r="F1351" s="854"/>
      <c r="G1351" s="854"/>
      <c r="H1351" s="854"/>
      <c r="I1351" s="854"/>
      <c r="J1351" s="854"/>
      <c r="K1351" s="854"/>
      <c r="L1351" s="855"/>
      <c r="M1351" s="407">
        <f>SUBTOTAL(9,M1352:M1353)</f>
        <v>0</v>
      </c>
      <c r="N1351" s="410">
        <f t="shared" ref="N1351:AC1351" si="554">SUBTOTAL(9,N1352:N1353)</f>
        <v>0</v>
      </c>
      <c r="O1351" s="414">
        <f t="shared" si="554"/>
        <v>0</v>
      </c>
      <c r="P1351" s="414">
        <f t="shared" si="554"/>
        <v>0</v>
      </c>
      <c r="Q1351" s="415">
        <f t="shared" si="554"/>
        <v>0</v>
      </c>
      <c r="R1351" s="410">
        <f t="shared" si="554"/>
        <v>0</v>
      </c>
      <c r="S1351" s="414">
        <f t="shared" si="554"/>
        <v>0</v>
      </c>
      <c r="T1351" s="413">
        <f t="shared" si="554"/>
        <v>0</v>
      </c>
      <c r="U1351" s="413">
        <f t="shared" si="554"/>
        <v>0</v>
      </c>
      <c r="V1351" s="413">
        <f t="shared" si="554"/>
        <v>0</v>
      </c>
      <c r="W1351" s="413">
        <f t="shared" si="554"/>
        <v>0</v>
      </c>
      <c r="X1351" s="413">
        <f t="shared" si="554"/>
        <v>0</v>
      </c>
      <c r="Y1351" s="413">
        <f t="shared" si="554"/>
        <v>0</v>
      </c>
      <c r="Z1351" s="413">
        <f t="shared" si="554"/>
        <v>0</v>
      </c>
      <c r="AA1351" s="413">
        <f t="shared" si="554"/>
        <v>0</v>
      </c>
      <c r="AB1351" s="411">
        <f t="shared" si="554"/>
        <v>0</v>
      </c>
      <c r="AC1351" s="407">
        <f t="shared" si="554"/>
        <v>0</v>
      </c>
      <c r="AD1351" s="1766"/>
      <c r="AE1351" s="1063"/>
      <c r="AF1351" s="832"/>
    </row>
    <row r="1352" spans="1:32" outlineLevel="1" x14ac:dyDescent="0.2">
      <c r="A1352" s="11">
        <v>181</v>
      </c>
      <c r="B1352" s="300"/>
      <c r="C1352" s="295"/>
      <c r="D1352" s="295"/>
      <c r="E1352" s="295"/>
      <c r="F1352" s="856" t="s">
        <v>554</v>
      </c>
      <c r="G1352" s="857"/>
      <c r="H1352" s="857"/>
      <c r="I1352" s="857"/>
      <c r="J1352" s="857"/>
      <c r="K1352" s="857"/>
      <c r="L1352" s="858"/>
      <c r="M1352" s="408">
        <f t="shared" ref="M1352:M1353" si="555">M576</f>
        <v>0</v>
      </c>
      <c r="N1352" s="419">
        <f>M1352*(1-'Annexe 1. Taux de référence'!$E74)+N576*(1-'Annexe 1. Taux de référence'!$E74)</f>
        <v>0</v>
      </c>
      <c r="O1352" s="422">
        <f>O576*(1-'Annexe 1. Taux de référence'!$E74)</f>
        <v>0</v>
      </c>
      <c r="P1352" s="422">
        <f>P576*(1-'Annexe 1. Taux de référence'!$E74)</f>
        <v>0</v>
      </c>
      <c r="Q1352" s="423">
        <f>Q576*(1-'Annexe 1. Taux de référence'!$E74)</f>
        <v>0</v>
      </c>
      <c r="R1352" s="419">
        <f>R576*(1-'Annexe 1. Taux de référence'!$E74)</f>
        <v>0</v>
      </c>
      <c r="S1352" s="421">
        <f>S576*(1-'Annexe 1. Taux de référence'!$E74)</f>
        <v>0</v>
      </c>
      <c r="T1352" s="421">
        <f>T576*(1-'Annexe 1. Taux de référence'!$E74)</f>
        <v>0</v>
      </c>
      <c r="U1352" s="421">
        <f>U576*(1-'Annexe 1. Taux de référence'!$E74)</f>
        <v>0</v>
      </c>
      <c r="V1352" s="421">
        <f>V576*(1-'Annexe 1. Taux de référence'!$E74)</f>
        <v>0</v>
      </c>
      <c r="W1352" s="421">
        <f>W576*(1-'Annexe 1. Taux de référence'!$E74)</f>
        <v>0</v>
      </c>
      <c r="X1352" s="422">
        <f>X576*(1-'Annexe 1. Taux de référence'!$E74)</f>
        <v>0</v>
      </c>
      <c r="Y1352" s="421">
        <f>Y576*(1-'Annexe 1. Taux de référence'!$E74)</f>
        <v>0</v>
      </c>
      <c r="Z1352" s="421">
        <f>Z576*(1-'Annexe 1. Taux de référence'!$E74)</f>
        <v>0</v>
      </c>
      <c r="AA1352" s="421">
        <f>AA576*(1-'Annexe 1. Taux de référence'!$E74)</f>
        <v>0</v>
      </c>
      <c r="AB1352" s="421">
        <f>AB576*(1-'Annexe 1. Taux de référence'!$E74)</f>
        <v>0</v>
      </c>
      <c r="AC1352" s="408">
        <f t="shared" si="547"/>
        <v>0</v>
      </c>
      <c r="AD1352" s="1766"/>
      <c r="AE1352" s="1063"/>
      <c r="AF1352" s="832"/>
    </row>
    <row r="1353" spans="1:32" outlineLevel="1" x14ac:dyDescent="0.2">
      <c r="A1353" s="11">
        <v>182</v>
      </c>
      <c r="B1353" s="300"/>
      <c r="C1353" s="295"/>
      <c r="D1353" s="295"/>
      <c r="E1353" s="295"/>
      <c r="F1353" s="859" t="s">
        <v>555</v>
      </c>
      <c r="G1353" s="860"/>
      <c r="H1353" s="860"/>
      <c r="I1353" s="860"/>
      <c r="J1353" s="860"/>
      <c r="K1353" s="860"/>
      <c r="L1353" s="861"/>
      <c r="M1353" s="408">
        <f t="shared" si="555"/>
        <v>0</v>
      </c>
      <c r="N1353" s="419">
        <f>M1353*(1-'Annexe 1. Taux de référence'!$E75)+N577*(1-'Annexe 1. Taux de référence'!$E75)</f>
        <v>0</v>
      </c>
      <c r="O1353" s="422">
        <f>O577*(1-'Annexe 1. Taux de référence'!$E75)</f>
        <v>0</v>
      </c>
      <c r="P1353" s="422">
        <f>P577*(1-'Annexe 1. Taux de référence'!$E75)</f>
        <v>0</v>
      </c>
      <c r="Q1353" s="423">
        <f>Q577*(1-'Annexe 1. Taux de référence'!$E75)</f>
        <v>0</v>
      </c>
      <c r="R1353" s="419">
        <f>R577*(1-'Annexe 1. Taux de référence'!$E75)</f>
        <v>0</v>
      </c>
      <c r="S1353" s="421">
        <f>S577*(1-'Annexe 1. Taux de référence'!$E75)</f>
        <v>0</v>
      </c>
      <c r="T1353" s="421">
        <f>T577*(1-'Annexe 1. Taux de référence'!$E75)</f>
        <v>0</v>
      </c>
      <c r="U1353" s="421">
        <f>U577*(1-'Annexe 1. Taux de référence'!$E75)</f>
        <v>0</v>
      </c>
      <c r="V1353" s="421">
        <f>V577*(1-'Annexe 1. Taux de référence'!$E75)</f>
        <v>0</v>
      </c>
      <c r="W1353" s="421">
        <f>W577*(1-'Annexe 1. Taux de référence'!$E75)</f>
        <v>0</v>
      </c>
      <c r="X1353" s="422">
        <f>X577*(1-'Annexe 1. Taux de référence'!$E75)</f>
        <v>0</v>
      </c>
      <c r="Y1353" s="421">
        <f>Y577*(1-'Annexe 1. Taux de référence'!$E75)</f>
        <v>0</v>
      </c>
      <c r="Z1353" s="421">
        <f>Z577*(1-'Annexe 1. Taux de référence'!$E75)</f>
        <v>0</v>
      </c>
      <c r="AA1353" s="421">
        <f>AA577*(1-'Annexe 1. Taux de référence'!$E75)</f>
        <v>0</v>
      </c>
      <c r="AB1353" s="421">
        <f>AB577*(1-'Annexe 1. Taux de référence'!$E75)</f>
        <v>0</v>
      </c>
      <c r="AC1353" s="408">
        <f t="shared" si="547"/>
        <v>0</v>
      </c>
      <c r="AD1353" s="1767"/>
      <c r="AE1353" s="834"/>
      <c r="AF1353" s="835"/>
    </row>
    <row r="1354" spans="1:32" outlineLevel="1" x14ac:dyDescent="0.2">
      <c r="A1354" s="11">
        <v>183</v>
      </c>
      <c r="B1354" s="300"/>
      <c r="C1354" s="295"/>
      <c r="D1354" s="844" t="s">
        <v>24</v>
      </c>
      <c r="E1354" s="845"/>
      <c r="F1354" s="845"/>
      <c r="G1354" s="845"/>
      <c r="H1354" s="845"/>
      <c r="I1354" s="845"/>
      <c r="J1354" s="845"/>
      <c r="K1354" s="845"/>
      <c r="L1354" s="846"/>
      <c r="M1354" s="407">
        <f>SUBTOTAL(9,M1355:M1357)</f>
        <v>0</v>
      </c>
      <c r="N1354" s="1371"/>
      <c r="O1354" s="1371"/>
      <c r="P1354" s="1372"/>
      <c r="Q1354" s="415">
        <f t="shared" ref="Q1354:AC1354" si="556">SUBTOTAL(9,Q1355:Q1357)</f>
        <v>0</v>
      </c>
      <c r="R1354" s="410">
        <f t="shared" si="556"/>
        <v>0</v>
      </c>
      <c r="S1354" s="414">
        <f t="shared" si="556"/>
        <v>0</v>
      </c>
      <c r="T1354" s="413">
        <f t="shared" si="556"/>
        <v>0</v>
      </c>
      <c r="U1354" s="413">
        <f t="shared" si="556"/>
        <v>0</v>
      </c>
      <c r="V1354" s="413">
        <f t="shared" si="556"/>
        <v>0</v>
      </c>
      <c r="W1354" s="413">
        <f t="shared" si="556"/>
        <v>0</v>
      </c>
      <c r="X1354" s="413">
        <f t="shared" si="556"/>
        <v>0</v>
      </c>
      <c r="Y1354" s="413">
        <f t="shared" si="556"/>
        <v>0</v>
      </c>
      <c r="Z1354" s="413">
        <f t="shared" si="556"/>
        <v>0</v>
      </c>
      <c r="AA1354" s="413">
        <f t="shared" si="556"/>
        <v>0</v>
      </c>
      <c r="AB1354" s="411">
        <f t="shared" si="556"/>
        <v>0</v>
      </c>
      <c r="AC1354" s="407">
        <f t="shared" si="556"/>
        <v>0</v>
      </c>
      <c r="AD1354" s="1592"/>
      <c r="AE1354" s="1611"/>
      <c r="AF1354" s="1612"/>
    </row>
    <row r="1355" spans="1:32" outlineLevel="1" x14ac:dyDescent="0.2">
      <c r="A1355" s="11">
        <v>184</v>
      </c>
      <c r="B1355" s="300"/>
      <c r="C1355" s="295"/>
      <c r="D1355" s="295"/>
      <c r="E1355" s="295"/>
      <c r="F1355" s="856" t="s">
        <v>156</v>
      </c>
      <c r="G1355" s="857"/>
      <c r="H1355" s="857"/>
      <c r="I1355" s="857"/>
      <c r="J1355" s="857"/>
      <c r="K1355" s="857"/>
      <c r="L1355" s="858"/>
      <c r="M1355" s="408">
        <f t="shared" ref="M1355:M1357" si="557">M579</f>
        <v>0</v>
      </c>
      <c r="N1355" s="1373"/>
      <c r="O1355" s="1373"/>
      <c r="P1355" s="1374"/>
      <c r="Q1355" s="423">
        <f>(M1355+SUM($N579:$Q579))*'Annexe 1. Taux de référence'!$R$97</f>
        <v>0</v>
      </c>
      <c r="R1355" s="419">
        <f>R579*'Annexe 1. Taux de référence'!$R$97</f>
        <v>0</v>
      </c>
      <c r="S1355" s="421">
        <f>S579*'Annexe 1. Taux de référence'!$R$97</f>
        <v>0</v>
      </c>
      <c r="T1355" s="421">
        <f>T579*'Annexe 1. Taux de référence'!$R$97</f>
        <v>0</v>
      </c>
      <c r="U1355" s="421">
        <f>U579*'Annexe 1. Taux de référence'!$R$97</f>
        <v>0</v>
      </c>
      <c r="V1355" s="421">
        <f>V579*'Annexe 1. Taux de référence'!$R$97</f>
        <v>0</v>
      </c>
      <c r="W1355" s="421">
        <f>W579*'Annexe 1. Taux de référence'!$R$97</f>
        <v>0</v>
      </c>
      <c r="X1355" s="422">
        <f>X579*'Annexe 1. Taux de référence'!$R$97</f>
        <v>0</v>
      </c>
      <c r="Y1355" s="421">
        <f>Y579*'Annexe 1. Taux de référence'!$R$97</f>
        <v>0</v>
      </c>
      <c r="Z1355" s="421">
        <f>Z579*'Annexe 1. Taux de référence'!$R$97</f>
        <v>0</v>
      </c>
      <c r="AA1355" s="421">
        <f>AA579*'Annexe 1. Taux de référence'!$R$97</f>
        <v>0</v>
      </c>
      <c r="AB1355" s="421">
        <f>AB579*'Annexe 1. Taux de référence'!$R$97</f>
        <v>0</v>
      </c>
      <c r="AC1355" s="408">
        <f t="shared" si="547"/>
        <v>0</v>
      </c>
      <c r="AD1355" s="1689"/>
      <c r="AE1355" s="1582"/>
      <c r="AF1355" s="1588"/>
    </row>
    <row r="1356" spans="1:32" outlineLevel="1" x14ac:dyDescent="0.2">
      <c r="A1356" s="11">
        <v>185</v>
      </c>
      <c r="B1356" s="300"/>
      <c r="C1356" s="295"/>
      <c r="D1356" s="295"/>
      <c r="E1356" s="295"/>
      <c r="F1356" s="915" t="s">
        <v>157</v>
      </c>
      <c r="G1356" s="916"/>
      <c r="H1356" s="916"/>
      <c r="I1356" s="916"/>
      <c r="J1356" s="916"/>
      <c r="K1356" s="916"/>
      <c r="L1356" s="917"/>
      <c r="M1356" s="408">
        <f t="shared" si="557"/>
        <v>0</v>
      </c>
      <c r="N1356" s="1373"/>
      <c r="O1356" s="1373"/>
      <c r="P1356" s="1373"/>
      <c r="Q1356" s="406"/>
      <c r="R1356" s="419">
        <f>($M1356+SUM($N580:$R580))*'Annexe 1. Taux de référence'!$S$98</f>
        <v>0</v>
      </c>
      <c r="S1356" s="421">
        <f>(M1356+SUM($N580:$R580))*'Annexe 1. Taux de référence'!$T$98+S580*('Annexe 1. Taux de référence'!$S$98+'Annexe 1. Taux de référence'!$T$98)</f>
        <v>0</v>
      </c>
      <c r="T1356" s="421">
        <f>($M1356+SUM($N580:$S580))*'Annexe 1. Taux de référence'!$U$98+$T580*('Annexe 1. Taux de référence'!$S$98+'Annexe 1. Taux de référence'!$T$98+'Annexe 1. Taux de référence'!$U$98)</f>
        <v>0</v>
      </c>
      <c r="U1356" s="421">
        <f>U580*('Annexe 1. Taux de référence'!$S$98+'Annexe 1. Taux de référence'!$T$98+'Annexe 1. Taux de référence'!$U$98)</f>
        <v>0</v>
      </c>
      <c r="V1356" s="421">
        <f>V580*('Annexe 1. Taux de référence'!$S$98+'Annexe 1. Taux de référence'!$T$98+'Annexe 1. Taux de référence'!$U$98)</f>
        <v>0</v>
      </c>
      <c r="W1356" s="421">
        <f>W580*('Annexe 1. Taux de référence'!$S$98+'Annexe 1. Taux de référence'!$T$98+'Annexe 1. Taux de référence'!$U$98)</f>
        <v>0</v>
      </c>
      <c r="X1356" s="422">
        <f>X580*('Annexe 1. Taux de référence'!$S$98+'Annexe 1. Taux de référence'!$T$98+'Annexe 1. Taux de référence'!$U$98)</f>
        <v>0</v>
      </c>
      <c r="Y1356" s="421">
        <f>Y580*('Annexe 1. Taux de référence'!$S$98+'Annexe 1. Taux de référence'!$T$98+'Annexe 1. Taux de référence'!$U$98)</f>
        <v>0</v>
      </c>
      <c r="Z1356" s="421">
        <f>Z580*('Annexe 1. Taux de référence'!$S$98+'Annexe 1. Taux de référence'!$T$98+'Annexe 1. Taux de référence'!$U$98)</f>
        <v>0</v>
      </c>
      <c r="AA1356" s="421">
        <f>AA580*('Annexe 1. Taux de référence'!$S$98+'Annexe 1. Taux de référence'!$T$98+'Annexe 1. Taux de référence'!$U$98)</f>
        <v>0</v>
      </c>
      <c r="AB1356" s="421">
        <f>AB580*('Annexe 1. Taux de référence'!$S$98+'Annexe 1. Taux de référence'!$T$98+'Annexe 1. Taux de référence'!$U$98)</f>
        <v>0</v>
      </c>
      <c r="AC1356" s="408">
        <f t="shared" si="547"/>
        <v>0</v>
      </c>
      <c r="AD1356" s="1766"/>
      <c r="AE1356" s="1063"/>
      <c r="AF1356" s="832"/>
    </row>
    <row r="1357" spans="1:32" outlineLevel="1" x14ac:dyDescent="0.2">
      <c r="A1357" s="11">
        <v>186</v>
      </c>
      <c r="B1357" s="300"/>
      <c r="C1357" s="295"/>
      <c r="D1357" s="295"/>
      <c r="E1357" s="295"/>
      <c r="F1357" s="859" t="s">
        <v>25</v>
      </c>
      <c r="G1357" s="860"/>
      <c r="H1357" s="860"/>
      <c r="I1357" s="860"/>
      <c r="J1357" s="860"/>
      <c r="K1357" s="860"/>
      <c r="L1357" s="861"/>
      <c r="M1357" s="408">
        <f t="shared" si="557"/>
        <v>0</v>
      </c>
      <c r="N1357" s="1373"/>
      <c r="O1357" s="1373"/>
      <c r="P1357" s="1373"/>
      <c r="Q1357" s="1373"/>
      <c r="R1357" s="1373"/>
      <c r="S1357" s="1373"/>
      <c r="T1357" s="1373"/>
      <c r="U1357" s="1373"/>
      <c r="V1357" s="1373"/>
      <c r="W1357" s="1373"/>
      <c r="X1357" s="1373"/>
      <c r="Y1357" s="1373"/>
      <c r="Z1357" s="1373"/>
      <c r="AA1357" s="1373"/>
      <c r="AB1357" s="1373"/>
      <c r="AC1357" s="408">
        <f t="shared" si="547"/>
        <v>0</v>
      </c>
      <c r="AD1357" s="1767"/>
      <c r="AE1357" s="834"/>
      <c r="AF1357" s="835"/>
    </row>
    <row r="1358" spans="1:32" outlineLevel="1" x14ac:dyDescent="0.2">
      <c r="A1358" s="11">
        <v>187</v>
      </c>
      <c r="B1358" s="300"/>
      <c r="C1358" s="295"/>
      <c r="D1358" s="844" t="s">
        <v>467</v>
      </c>
      <c r="E1358" s="845"/>
      <c r="F1358" s="845"/>
      <c r="G1358" s="845"/>
      <c r="H1358" s="845"/>
      <c r="I1358" s="845"/>
      <c r="J1358" s="845"/>
      <c r="K1358" s="845"/>
      <c r="L1358" s="846"/>
      <c r="M1358" s="407">
        <f>SUBTOTAL(9,M1359:M1360)</f>
        <v>0</v>
      </c>
      <c r="N1358" s="844"/>
      <c r="O1358" s="845"/>
      <c r="P1358" s="845"/>
      <c r="Q1358" s="845"/>
      <c r="R1358" s="845"/>
      <c r="S1358" s="845"/>
      <c r="T1358" s="845"/>
      <c r="U1358" s="845"/>
      <c r="V1358" s="845"/>
      <c r="W1358" s="845"/>
      <c r="X1358" s="845"/>
      <c r="Y1358" s="845"/>
      <c r="Z1358" s="845"/>
      <c r="AA1358" s="845"/>
      <c r="AB1358" s="845"/>
      <c r="AC1358" s="845"/>
      <c r="AD1358" s="845"/>
      <c r="AE1358" s="845"/>
      <c r="AF1358" s="846"/>
    </row>
    <row r="1359" spans="1:32" outlineLevel="1" x14ac:dyDescent="0.2">
      <c r="A1359" s="11">
        <v>188</v>
      </c>
      <c r="B1359" s="300"/>
      <c r="C1359" s="295"/>
      <c r="D1359" s="295"/>
      <c r="E1359" s="295"/>
      <c r="F1359" s="856" t="s">
        <v>466</v>
      </c>
      <c r="G1359" s="857"/>
      <c r="H1359" s="857"/>
      <c r="I1359" s="857"/>
      <c r="J1359" s="857"/>
      <c r="K1359" s="857"/>
      <c r="L1359" s="858"/>
      <c r="M1359" s="408">
        <f t="shared" ref="M1359:M1360" si="558">M583</f>
        <v>0</v>
      </c>
      <c r="N1359" s="1689"/>
      <c r="O1359" s="828"/>
      <c r="P1359" s="828"/>
      <c r="Q1359" s="828"/>
      <c r="R1359" s="828"/>
      <c r="S1359" s="828"/>
      <c r="T1359" s="828"/>
      <c r="U1359" s="828"/>
      <c r="V1359" s="828"/>
      <c r="W1359" s="828"/>
      <c r="X1359" s="828"/>
      <c r="Y1359" s="828"/>
      <c r="Z1359" s="828"/>
      <c r="AA1359" s="828"/>
      <c r="AB1359" s="828"/>
      <c r="AC1359" s="828"/>
      <c r="AD1359" s="828"/>
      <c r="AE1359" s="828"/>
      <c r="AF1359" s="829"/>
    </row>
    <row r="1360" spans="1:32" outlineLevel="1" x14ac:dyDescent="0.2">
      <c r="A1360" s="11">
        <v>189</v>
      </c>
      <c r="B1360" s="300"/>
      <c r="C1360" s="295"/>
      <c r="D1360" s="295"/>
      <c r="E1360" s="295"/>
      <c r="F1360" s="859" t="s">
        <v>576</v>
      </c>
      <c r="G1360" s="860"/>
      <c r="H1360" s="860"/>
      <c r="I1360" s="860"/>
      <c r="J1360" s="860"/>
      <c r="K1360" s="860"/>
      <c r="L1360" s="861"/>
      <c r="M1360" s="408">
        <f t="shared" si="558"/>
        <v>0</v>
      </c>
      <c r="N1360" s="1767"/>
      <c r="O1360" s="834"/>
      <c r="P1360" s="834"/>
      <c r="Q1360" s="834"/>
      <c r="R1360" s="834"/>
      <c r="S1360" s="834"/>
      <c r="T1360" s="834"/>
      <c r="U1360" s="834"/>
      <c r="V1360" s="834"/>
      <c r="W1360" s="834"/>
      <c r="X1360" s="834"/>
      <c r="Y1360" s="834"/>
      <c r="Z1360" s="834"/>
      <c r="AA1360" s="834"/>
      <c r="AB1360" s="834"/>
      <c r="AC1360" s="834"/>
      <c r="AD1360" s="834"/>
      <c r="AE1360" s="834"/>
      <c r="AF1360" s="835"/>
    </row>
    <row r="1361" spans="1:32" ht="15" customHeight="1" outlineLevel="1" x14ac:dyDescent="0.2">
      <c r="A1361" s="11">
        <v>326</v>
      </c>
      <c r="B1361" s="300"/>
      <c r="C1361" s="1025" t="s">
        <v>428</v>
      </c>
      <c r="D1361" s="1026"/>
      <c r="E1361" s="1026"/>
      <c r="F1361" s="1026"/>
      <c r="G1361" s="1026"/>
      <c r="H1361" s="1026"/>
      <c r="I1361" s="1026"/>
      <c r="J1361" s="1026"/>
      <c r="K1361" s="1026"/>
      <c r="L1361" s="1026"/>
      <c r="M1361" s="1026"/>
      <c r="N1361" s="1026"/>
      <c r="O1361" s="1026"/>
      <c r="P1361" s="1026"/>
      <c r="Q1361" s="1026"/>
      <c r="R1361" s="1026"/>
      <c r="S1361" s="1026"/>
      <c r="T1361" s="1026"/>
      <c r="U1361" s="1026"/>
      <c r="V1361" s="1026"/>
      <c r="W1361" s="1026"/>
      <c r="X1361" s="1026"/>
      <c r="Y1361" s="1026"/>
      <c r="Z1361" s="1026"/>
      <c r="AA1361" s="1026"/>
      <c r="AB1361" s="1026"/>
      <c r="AC1361" s="1026"/>
      <c r="AD1361" s="1026"/>
      <c r="AE1361" s="1026"/>
      <c r="AF1361" s="1027"/>
    </row>
    <row r="1362" spans="1:32" outlineLevel="1" x14ac:dyDescent="0.2">
      <c r="A1362" s="11">
        <v>232</v>
      </c>
      <c r="B1362" s="300"/>
      <c r="C1362" s="295"/>
      <c r="D1362" s="844" t="s">
        <v>64</v>
      </c>
      <c r="E1362" s="845"/>
      <c r="F1362" s="845"/>
      <c r="G1362" s="845"/>
      <c r="H1362" s="845"/>
      <c r="I1362" s="845"/>
      <c r="J1362" s="845"/>
      <c r="K1362" s="845"/>
      <c r="L1362" s="845"/>
      <c r="M1362" s="845"/>
      <c r="N1362" s="845"/>
      <c r="O1362" s="845"/>
      <c r="P1362" s="845"/>
      <c r="Q1362" s="845"/>
      <c r="R1362" s="845"/>
      <c r="S1362" s="845"/>
      <c r="T1362" s="845"/>
      <c r="U1362" s="845"/>
      <c r="V1362" s="845"/>
      <c r="W1362" s="845"/>
      <c r="X1362" s="845"/>
      <c r="Y1362" s="845"/>
      <c r="Z1362" s="845"/>
      <c r="AA1362" s="845"/>
      <c r="AB1362" s="845"/>
      <c r="AC1362" s="845"/>
      <c r="AD1362" s="845"/>
      <c r="AE1362" s="845"/>
      <c r="AF1362" s="846"/>
    </row>
    <row r="1363" spans="1:32" outlineLevel="1" x14ac:dyDescent="0.2">
      <c r="A1363" s="11">
        <v>233</v>
      </c>
      <c r="B1363" s="300"/>
      <c r="C1363" s="295"/>
      <c r="D1363" s="295"/>
      <c r="E1363" s="918" t="s">
        <v>66</v>
      </c>
      <c r="F1363" s="919"/>
      <c r="G1363" s="919"/>
      <c r="H1363" s="919"/>
      <c r="I1363" s="919"/>
      <c r="J1363" s="919"/>
      <c r="K1363" s="919"/>
      <c r="L1363" s="920"/>
      <c r="M1363" s="407">
        <f>SUBTOTAL(9,M1364:M1367)</f>
        <v>0</v>
      </c>
      <c r="N1363" s="410">
        <f t="shared" ref="N1363:AC1363" si="559">SUBTOTAL(9,N1364:N1367)</f>
        <v>0</v>
      </c>
      <c r="O1363" s="414">
        <f t="shared" si="559"/>
        <v>0</v>
      </c>
      <c r="P1363" s="414">
        <f t="shared" si="559"/>
        <v>0</v>
      </c>
      <c r="Q1363" s="415">
        <f t="shared" si="559"/>
        <v>0</v>
      </c>
      <c r="R1363" s="410">
        <f t="shared" si="559"/>
        <v>0</v>
      </c>
      <c r="S1363" s="414">
        <f t="shared" si="559"/>
        <v>0</v>
      </c>
      <c r="T1363" s="413">
        <f t="shared" si="559"/>
        <v>0</v>
      </c>
      <c r="U1363" s="413">
        <f t="shared" si="559"/>
        <v>0</v>
      </c>
      <c r="V1363" s="413">
        <f t="shared" si="559"/>
        <v>0</v>
      </c>
      <c r="W1363" s="413">
        <f t="shared" si="559"/>
        <v>0</v>
      </c>
      <c r="X1363" s="413">
        <f t="shared" si="559"/>
        <v>0</v>
      </c>
      <c r="Y1363" s="413">
        <f t="shared" si="559"/>
        <v>0</v>
      </c>
      <c r="Z1363" s="413">
        <f t="shared" si="559"/>
        <v>0</v>
      </c>
      <c r="AA1363" s="413">
        <f t="shared" si="559"/>
        <v>0</v>
      </c>
      <c r="AB1363" s="411">
        <f t="shared" si="559"/>
        <v>0</v>
      </c>
      <c r="AC1363" s="407">
        <f t="shared" si="559"/>
        <v>0</v>
      </c>
      <c r="AD1363" s="1689"/>
      <c r="AE1363" s="1582"/>
      <c r="AF1363" s="1588"/>
    </row>
    <row r="1364" spans="1:32" outlineLevel="1" x14ac:dyDescent="0.2">
      <c r="A1364" s="11">
        <v>234</v>
      </c>
      <c r="B1364" s="300"/>
      <c r="C1364" s="295"/>
      <c r="D1364" s="295"/>
      <c r="E1364" s="322"/>
      <c r="F1364" s="856" t="s">
        <v>65</v>
      </c>
      <c r="G1364" s="857"/>
      <c r="H1364" s="857"/>
      <c r="I1364" s="857"/>
      <c r="J1364" s="857"/>
      <c r="K1364" s="857"/>
      <c r="L1364" s="858"/>
      <c r="M1364" s="408">
        <f t="shared" ref="M1364:M1367" si="560">M588</f>
        <v>0</v>
      </c>
      <c r="N1364" s="419">
        <f>M1364*(1-'Annexe 1. Taux de référence'!$E8)+N588*(1-'Annexe 1. Taux de référence'!$E8)</f>
        <v>0</v>
      </c>
      <c r="O1364" s="422">
        <f>O588*(1-'Annexe 1. Taux de référence'!$E8)</f>
        <v>0</v>
      </c>
      <c r="P1364" s="422">
        <f>P588*(1-'Annexe 1. Taux de référence'!$E8)</f>
        <v>0</v>
      </c>
      <c r="Q1364" s="423">
        <f>Q588*(1-'Annexe 1. Taux de référence'!$E8)</f>
        <v>0</v>
      </c>
      <c r="R1364" s="419">
        <f>R588*(1-'Annexe 1. Taux de référence'!$E8)</f>
        <v>0</v>
      </c>
      <c r="S1364" s="421">
        <f>S588*(1-'Annexe 1. Taux de référence'!$E8)</f>
        <v>0</v>
      </c>
      <c r="T1364" s="421">
        <f>T588*(1-'Annexe 1. Taux de référence'!$E8)</f>
        <v>0</v>
      </c>
      <c r="U1364" s="421">
        <f>U588*(1-'Annexe 1. Taux de référence'!$E8)</f>
        <v>0</v>
      </c>
      <c r="V1364" s="421">
        <f>V588*(1-'Annexe 1. Taux de référence'!$E8)</f>
        <v>0</v>
      </c>
      <c r="W1364" s="421">
        <f>W588*(1-'Annexe 1. Taux de référence'!$E8)</f>
        <v>0</v>
      </c>
      <c r="X1364" s="422">
        <f>X588*(1-'Annexe 1. Taux de référence'!$E8)</f>
        <v>0</v>
      </c>
      <c r="Y1364" s="421">
        <f>Y588*(1-'Annexe 1. Taux de référence'!$E8)</f>
        <v>0</v>
      </c>
      <c r="Z1364" s="421">
        <f>Z588*(1-'Annexe 1. Taux de référence'!$E8)</f>
        <v>0</v>
      </c>
      <c r="AA1364" s="421">
        <f>AA588*(1-'Annexe 1. Taux de référence'!$E8)</f>
        <v>0</v>
      </c>
      <c r="AB1364" s="421">
        <f>AB588*(1-'Annexe 1. Taux de référence'!$E8)</f>
        <v>0</v>
      </c>
      <c r="AC1364" s="408">
        <f t="shared" ref="AC1364:AC1377" si="561">AC588</f>
        <v>0</v>
      </c>
      <c r="AD1364" s="1766"/>
      <c r="AE1364" s="1063"/>
      <c r="AF1364" s="832"/>
    </row>
    <row r="1365" spans="1:32" outlineLevel="1" x14ac:dyDescent="0.2">
      <c r="A1365" s="11">
        <v>235</v>
      </c>
      <c r="B1365" s="300"/>
      <c r="C1365" s="295"/>
      <c r="D1365" s="295"/>
      <c r="E1365" s="322"/>
      <c r="F1365" s="915" t="s">
        <v>68</v>
      </c>
      <c r="G1365" s="916"/>
      <c r="H1365" s="916"/>
      <c r="I1365" s="916"/>
      <c r="J1365" s="916"/>
      <c r="K1365" s="916"/>
      <c r="L1365" s="917"/>
      <c r="M1365" s="408">
        <f t="shared" si="560"/>
        <v>0</v>
      </c>
      <c r="N1365" s="419">
        <f>M1365*(1-'Annexe 1. Taux de référence'!$E9)+N589*(1-'Annexe 1. Taux de référence'!$E9)</f>
        <v>0</v>
      </c>
      <c r="O1365" s="422">
        <f>O589*(1-'Annexe 1. Taux de référence'!$E9)</f>
        <v>0</v>
      </c>
      <c r="P1365" s="422">
        <f>P589*(1-'Annexe 1. Taux de référence'!$E9)</f>
        <v>0</v>
      </c>
      <c r="Q1365" s="423">
        <f>Q589*(1-'Annexe 1. Taux de référence'!$E9)</f>
        <v>0</v>
      </c>
      <c r="R1365" s="419">
        <f>R589*(1-'Annexe 1. Taux de référence'!$E9)</f>
        <v>0</v>
      </c>
      <c r="S1365" s="421">
        <f>S589*(1-'Annexe 1. Taux de référence'!$E9)</f>
        <v>0</v>
      </c>
      <c r="T1365" s="421">
        <f>T589*(1-'Annexe 1. Taux de référence'!$E9)</f>
        <v>0</v>
      </c>
      <c r="U1365" s="421">
        <f>U589*(1-'Annexe 1. Taux de référence'!$E9)</f>
        <v>0</v>
      </c>
      <c r="V1365" s="421">
        <f>V589*(1-'Annexe 1. Taux de référence'!$E9)</f>
        <v>0</v>
      </c>
      <c r="W1365" s="421">
        <f>W589*(1-'Annexe 1. Taux de référence'!$E9)</f>
        <v>0</v>
      </c>
      <c r="X1365" s="422">
        <f>X589*(1-'Annexe 1. Taux de référence'!$E9)</f>
        <v>0</v>
      </c>
      <c r="Y1365" s="421">
        <f>Y589*(1-'Annexe 1. Taux de référence'!$E9)</f>
        <v>0</v>
      </c>
      <c r="Z1365" s="421">
        <f>Z589*(1-'Annexe 1. Taux de référence'!$E9)</f>
        <v>0</v>
      </c>
      <c r="AA1365" s="421">
        <f>AA589*(1-'Annexe 1. Taux de référence'!$E9)</f>
        <v>0</v>
      </c>
      <c r="AB1365" s="421">
        <f>AB589*(1-'Annexe 1. Taux de référence'!$E9)</f>
        <v>0</v>
      </c>
      <c r="AC1365" s="408">
        <f t="shared" si="561"/>
        <v>0</v>
      </c>
      <c r="AD1365" s="1766"/>
      <c r="AE1365" s="1063"/>
      <c r="AF1365" s="832"/>
    </row>
    <row r="1366" spans="1:32" outlineLevel="1" x14ac:dyDescent="0.2">
      <c r="A1366" s="11">
        <v>236</v>
      </c>
      <c r="B1366" s="300"/>
      <c r="C1366" s="295"/>
      <c r="D1366" s="263"/>
      <c r="E1366" s="264"/>
      <c r="F1366" s="915" t="s">
        <v>537</v>
      </c>
      <c r="G1366" s="916"/>
      <c r="H1366" s="916"/>
      <c r="I1366" s="916"/>
      <c r="J1366" s="916"/>
      <c r="K1366" s="916"/>
      <c r="L1366" s="917"/>
      <c r="M1366" s="408">
        <f t="shared" si="560"/>
        <v>0</v>
      </c>
      <c r="N1366" s="419">
        <f>M1366*(1-'Annexe 1. Taux de référence'!$E10)+N590*(1-'Annexe 1. Taux de référence'!$E10)</f>
        <v>0</v>
      </c>
      <c r="O1366" s="422">
        <f>O590*(1-'Annexe 1. Taux de référence'!$E10)</f>
        <v>0</v>
      </c>
      <c r="P1366" s="422">
        <f>P590*(1-'Annexe 1. Taux de référence'!$E10)</f>
        <v>0</v>
      </c>
      <c r="Q1366" s="423">
        <f>Q590*(1-'Annexe 1. Taux de référence'!$E10)</f>
        <v>0</v>
      </c>
      <c r="R1366" s="419">
        <f>R590*(1-'Annexe 1. Taux de référence'!$E10)</f>
        <v>0</v>
      </c>
      <c r="S1366" s="421">
        <f>S590*(1-'Annexe 1. Taux de référence'!$E10)</f>
        <v>0</v>
      </c>
      <c r="T1366" s="421">
        <f>T590*(1-'Annexe 1. Taux de référence'!$E10)</f>
        <v>0</v>
      </c>
      <c r="U1366" s="421">
        <f>U590*(1-'Annexe 1. Taux de référence'!$E10)</f>
        <v>0</v>
      </c>
      <c r="V1366" s="421">
        <f>V590*(1-'Annexe 1. Taux de référence'!$E10)</f>
        <v>0</v>
      </c>
      <c r="W1366" s="421">
        <f>W590*(1-'Annexe 1. Taux de référence'!$E10)</f>
        <v>0</v>
      </c>
      <c r="X1366" s="422">
        <f>X590*(1-'Annexe 1. Taux de référence'!$E10)</f>
        <v>0</v>
      </c>
      <c r="Y1366" s="421">
        <f>Y590*(1-'Annexe 1. Taux de référence'!$E10)</f>
        <v>0</v>
      </c>
      <c r="Z1366" s="421">
        <f>Z590*(1-'Annexe 1. Taux de référence'!$E10)</f>
        <v>0</v>
      </c>
      <c r="AA1366" s="421">
        <f>AA590*(1-'Annexe 1. Taux de référence'!$E10)</f>
        <v>0</v>
      </c>
      <c r="AB1366" s="421">
        <f>AB590*(1-'Annexe 1. Taux de référence'!$E10)</f>
        <v>0</v>
      </c>
      <c r="AC1366" s="408">
        <f t="shared" si="561"/>
        <v>0</v>
      </c>
      <c r="AD1366" s="1766"/>
      <c r="AE1366" s="1063"/>
      <c r="AF1366" s="832"/>
    </row>
    <row r="1367" spans="1:32" ht="27.75" customHeight="1" outlineLevel="1" x14ac:dyDescent="0.2">
      <c r="A1367" s="11">
        <v>237</v>
      </c>
      <c r="B1367" s="300"/>
      <c r="C1367" s="295"/>
      <c r="D1367" s="295"/>
      <c r="E1367" s="296"/>
      <c r="F1367" s="859" t="s">
        <v>532</v>
      </c>
      <c r="G1367" s="860"/>
      <c r="H1367" s="860"/>
      <c r="I1367" s="860"/>
      <c r="J1367" s="860"/>
      <c r="K1367" s="860"/>
      <c r="L1367" s="861"/>
      <c r="M1367" s="408">
        <f t="shared" si="560"/>
        <v>0</v>
      </c>
      <c r="N1367" s="419">
        <f>M1367*(1-'Annexe 1. Taux de référence'!$E11)+N591*(1-'Annexe 1. Taux de référence'!$E11)</f>
        <v>0</v>
      </c>
      <c r="O1367" s="422">
        <f>O591*(1-'Annexe 1. Taux de référence'!$E11)</f>
        <v>0</v>
      </c>
      <c r="P1367" s="422">
        <f>P591*(1-'Annexe 1. Taux de référence'!$E11)</f>
        <v>0</v>
      </c>
      <c r="Q1367" s="423">
        <f>Q591*(1-'Annexe 1. Taux de référence'!$E11)</f>
        <v>0</v>
      </c>
      <c r="R1367" s="419">
        <f>R591*(1-'Annexe 1. Taux de référence'!$E11)</f>
        <v>0</v>
      </c>
      <c r="S1367" s="421">
        <f>S591*(1-'Annexe 1. Taux de référence'!$E11)</f>
        <v>0</v>
      </c>
      <c r="T1367" s="421">
        <f>T591*(1-'Annexe 1. Taux de référence'!$E11)</f>
        <v>0</v>
      </c>
      <c r="U1367" s="421">
        <f>U591*(1-'Annexe 1. Taux de référence'!$E11)</f>
        <v>0</v>
      </c>
      <c r="V1367" s="421">
        <f>V591*(1-'Annexe 1. Taux de référence'!$E11)</f>
        <v>0</v>
      </c>
      <c r="W1367" s="421">
        <f>W591*(1-'Annexe 1. Taux de référence'!$E11)</f>
        <v>0</v>
      </c>
      <c r="X1367" s="422">
        <f>X591*(1-'Annexe 1. Taux de référence'!$E11)</f>
        <v>0</v>
      </c>
      <c r="Y1367" s="421">
        <f>Y591*(1-'Annexe 1. Taux de référence'!$E11)</f>
        <v>0</v>
      </c>
      <c r="Z1367" s="421">
        <f>Z591*(1-'Annexe 1. Taux de référence'!$E11)</f>
        <v>0</v>
      </c>
      <c r="AA1367" s="421">
        <f>AA591*(1-'Annexe 1. Taux de référence'!$E11)</f>
        <v>0</v>
      </c>
      <c r="AB1367" s="421">
        <f>AB591*(1-'Annexe 1. Taux de référence'!$E11)</f>
        <v>0</v>
      </c>
      <c r="AC1367" s="408">
        <f t="shared" si="561"/>
        <v>0</v>
      </c>
      <c r="AD1367" s="1766"/>
      <c r="AE1367" s="1063"/>
      <c r="AF1367" s="832"/>
    </row>
    <row r="1368" spans="1:32" ht="15.75" outlineLevel="1" x14ac:dyDescent="0.2">
      <c r="A1368" s="11">
        <v>238</v>
      </c>
      <c r="B1368" s="300"/>
      <c r="C1368" s="295"/>
      <c r="D1368" s="297"/>
      <c r="E1368" s="853" t="s">
        <v>67</v>
      </c>
      <c r="F1368" s="854"/>
      <c r="G1368" s="854"/>
      <c r="H1368" s="854"/>
      <c r="I1368" s="854"/>
      <c r="J1368" s="854"/>
      <c r="K1368" s="854"/>
      <c r="L1368" s="855"/>
      <c r="M1368" s="407">
        <f>SUBTOTAL(9,M1369:M1372)</f>
        <v>0</v>
      </c>
      <c r="N1368" s="410">
        <f t="shared" ref="N1368:AC1368" si="562">SUBTOTAL(9,N1369:N1372)</f>
        <v>0</v>
      </c>
      <c r="O1368" s="414">
        <f t="shared" si="562"/>
        <v>0</v>
      </c>
      <c r="P1368" s="414">
        <f t="shared" si="562"/>
        <v>0</v>
      </c>
      <c r="Q1368" s="415">
        <f t="shared" si="562"/>
        <v>0</v>
      </c>
      <c r="R1368" s="410">
        <f t="shared" si="562"/>
        <v>0</v>
      </c>
      <c r="S1368" s="414">
        <f t="shared" si="562"/>
        <v>0</v>
      </c>
      <c r="T1368" s="413">
        <f t="shared" si="562"/>
        <v>0</v>
      </c>
      <c r="U1368" s="413">
        <f t="shared" si="562"/>
        <v>0</v>
      </c>
      <c r="V1368" s="413">
        <f t="shared" si="562"/>
        <v>0</v>
      </c>
      <c r="W1368" s="413">
        <f t="shared" si="562"/>
        <v>0</v>
      </c>
      <c r="X1368" s="413">
        <f t="shared" si="562"/>
        <v>0</v>
      </c>
      <c r="Y1368" s="413">
        <f t="shared" si="562"/>
        <v>0</v>
      </c>
      <c r="Z1368" s="413">
        <f t="shared" si="562"/>
        <v>0</v>
      </c>
      <c r="AA1368" s="413">
        <f t="shared" si="562"/>
        <v>0</v>
      </c>
      <c r="AB1368" s="411">
        <f t="shared" si="562"/>
        <v>0</v>
      </c>
      <c r="AC1368" s="407">
        <f t="shared" si="562"/>
        <v>0</v>
      </c>
      <c r="AD1368" s="1766"/>
      <c r="AE1368" s="1063"/>
      <c r="AF1368" s="832"/>
    </row>
    <row r="1369" spans="1:32" outlineLevel="1" x14ac:dyDescent="0.2">
      <c r="A1369" s="11">
        <v>239</v>
      </c>
      <c r="B1369" s="300"/>
      <c r="C1369" s="295"/>
      <c r="D1369" s="319"/>
      <c r="E1369" s="319"/>
      <c r="F1369" s="856" t="s">
        <v>65</v>
      </c>
      <c r="G1369" s="857"/>
      <c r="H1369" s="857"/>
      <c r="I1369" s="857"/>
      <c r="J1369" s="857"/>
      <c r="K1369" s="857"/>
      <c r="L1369" s="858"/>
      <c r="M1369" s="408">
        <f t="shared" ref="M1369:M1372" si="563">M593</f>
        <v>0</v>
      </c>
      <c r="N1369" s="419">
        <f>M1369*(1-'Annexe 1. Taux de référence'!$E13)+N593*(1-'Annexe 1. Taux de référence'!$E13)</f>
        <v>0</v>
      </c>
      <c r="O1369" s="422">
        <f>O593*(1-'Annexe 1. Taux de référence'!$E13)</f>
        <v>0</v>
      </c>
      <c r="P1369" s="422">
        <f>P593*(1-'Annexe 1. Taux de référence'!$E13)</f>
        <v>0</v>
      </c>
      <c r="Q1369" s="423">
        <f>Q593*(1-'Annexe 1. Taux de référence'!$E13)</f>
        <v>0</v>
      </c>
      <c r="R1369" s="419">
        <f>R593*(1-'Annexe 1. Taux de référence'!$E13)</f>
        <v>0</v>
      </c>
      <c r="S1369" s="421">
        <f>S593*(1-'Annexe 1. Taux de référence'!$E13)</f>
        <v>0</v>
      </c>
      <c r="T1369" s="421">
        <f>T593*(1-'Annexe 1. Taux de référence'!$E13)</f>
        <v>0</v>
      </c>
      <c r="U1369" s="421">
        <f>U593*(1-'Annexe 1. Taux de référence'!$E13)</f>
        <v>0</v>
      </c>
      <c r="V1369" s="421">
        <f>V593*(1-'Annexe 1. Taux de référence'!$E13)</f>
        <v>0</v>
      </c>
      <c r="W1369" s="421">
        <f>W593*(1-'Annexe 1. Taux de référence'!$E13)</f>
        <v>0</v>
      </c>
      <c r="X1369" s="422">
        <f>X593*(1-'Annexe 1. Taux de référence'!$E13)</f>
        <v>0</v>
      </c>
      <c r="Y1369" s="421">
        <f>Y593*(1-'Annexe 1. Taux de référence'!$E13)</f>
        <v>0</v>
      </c>
      <c r="Z1369" s="421">
        <f>Z593*(1-'Annexe 1. Taux de référence'!$E13)</f>
        <v>0</v>
      </c>
      <c r="AA1369" s="421">
        <f>AA593*(1-'Annexe 1. Taux de référence'!$E13)</f>
        <v>0</v>
      </c>
      <c r="AB1369" s="421">
        <f>AB593*(1-'Annexe 1. Taux de référence'!$E13)</f>
        <v>0</v>
      </c>
      <c r="AC1369" s="408">
        <f t="shared" si="561"/>
        <v>0</v>
      </c>
      <c r="AD1369" s="1766"/>
      <c r="AE1369" s="1063"/>
      <c r="AF1369" s="832"/>
    </row>
    <row r="1370" spans="1:32" outlineLevel="1" x14ac:dyDescent="0.2">
      <c r="A1370" s="11">
        <v>240</v>
      </c>
      <c r="B1370" s="300"/>
      <c r="C1370" s="295"/>
      <c r="D1370" s="319"/>
      <c r="E1370" s="319"/>
      <c r="F1370" s="915" t="s">
        <v>68</v>
      </c>
      <c r="G1370" s="916"/>
      <c r="H1370" s="916"/>
      <c r="I1370" s="916"/>
      <c r="J1370" s="916"/>
      <c r="K1370" s="916"/>
      <c r="L1370" s="917"/>
      <c r="M1370" s="408">
        <f t="shared" si="563"/>
        <v>0</v>
      </c>
      <c r="N1370" s="419">
        <f>M1370*(1-'Annexe 1. Taux de référence'!$E14)+N594*(1-'Annexe 1. Taux de référence'!$E14)</f>
        <v>0</v>
      </c>
      <c r="O1370" s="422">
        <f>O594*(1-'Annexe 1. Taux de référence'!$E14)</f>
        <v>0</v>
      </c>
      <c r="P1370" s="422">
        <f>P594*(1-'Annexe 1. Taux de référence'!$E14)</f>
        <v>0</v>
      </c>
      <c r="Q1370" s="423">
        <f>Q594*(1-'Annexe 1. Taux de référence'!$E14)</f>
        <v>0</v>
      </c>
      <c r="R1370" s="419">
        <f>R594*(1-'Annexe 1. Taux de référence'!$E14)</f>
        <v>0</v>
      </c>
      <c r="S1370" s="421">
        <f>S594*(1-'Annexe 1. Taux de référence'!$E14)</f>
        <v>0</v>
      </c>
      <c r="T1370" s="421">
        <f>T594*(1-'Annexe 1. Taux de référence'!$E14)</f>
        <v>0</v>
      </c>
      <c r="U1370" s="421">
        <f>U594*(1-'Annexe 1. Taux de référence'!$E14)</f>
        <v>0</v>
      </c>
      <c r="V1370" s="421">
        <f>V594*(1-'Annexe 1. Taux de référence'!$E14)</f>
        <v>0</v>
      </c>
      <c r="W1370" s="421">
        <f>W594*(1-'Annexe 1. Taux de référence'!$E14)</f>
        <v>0</v>
      </c>
      <c r="X1370" s="422">
        <f>X594*(1-'Annexe 1. Taux de référence'!$E14)</f>
        <v>0</v>
      </c>
      <c r="Y1370" s="421">
        <f>Y594*(1-'Annexe 1. Taux de référence'!$E14)</f>
        <v>0</v>
      </c>
      <c r="Z1370" s="421">
        <f>Z594*(1-'Annexe 1. Taux de référence'!$E14)</f>
        <v>0</v>
      </c>
      <c r="AA1370" s="421">
        <f>AA594*(1-'Annexe 1. Taux de référence'!$E14)</f>
        <v>0</v>
      </c>
      <c r="AB1370" s="421">
        <f>AB594*(1-'Annexe 1. Taux de référence'!$E14)</f>
        <v>0</v>
      </c>
      <c r="AC1370" s="408">
        <f t="shared" si="561"/>
        <v>0</v>
      </c>
      <c r="AD1370" s="1766"/>
      <c r="AE1370" s="1063"/>
      <c r="AF1370" s="832"/>
    </row>
    <row r="1371" spans="1:32" outlineLevel="1" x14ac:dyDescent="0.2">
      <c r="A1371" s="11">
        <v>241</v>
      </c>
      <c r="B1371" s="300"/>
      <c r="C1371" s="295"/>
      <c r="D1371" s="265"/>
      <c r="E1371" s="265"/>
      <c r="F1371" s="915" t="s">
        <v>537</v>
      </c>
      <c r="G1371" s="916"/>
      <c r="H1371" s="916"/>
      <c r="I1371" s="916"/>
      <c r="J1371" s="916"/>
      <c r="K1371" s="916"/>
      <c r="L1371" s="917"/>
      <c r="M1371" s="408">
        <f t="shared" si="563"/>
        <v>0</v>
      </c>
      <c r="N1371" s="419">
        <f>M1371*(1-'Annexe 1. Taux de référence'!$E15)+N595*(1-'Annexe 1. Taux de référence'!$E15)</f>
        <v>0</v>
      </c>
      <c r="O1371" s="422">
        <f>O595*(1-'Annexe 1. Taux de référence'!$E15)</f>
        <v>0</v>
      </c>
      <c r="P1371" s="422">
        <f>P595*(1-'Annexe 1. Taux de référence'!$E15)</f>
        <v>0</v>
      </c>
      <c r="Q1371" s="423">
        <f>Q595*(1-'Annexe 1. Taux de référence'!$E15)</f>
        <v>0</v>
      </c>
      <c r="R1371" s="419">
        <f>R595*(1-'Annexe 1. Taux de référence'!$E15)</f>
        <v>0</v>
      </c>
      <c r="S1371" s="421">
        <f>S595*(1-'Annexe 1. Taux de référence'!$E15)</f>
        <v>0</v>
      </c>
      <c r="T1371" s="421">
        <f>T595*(1-'Annexe 1. Taux de référence'!$E15)</f>
        <v>0</v>
      </c>
      <c r="U1371" s="421">
        <f>U595*(1-'Annexe 1. Taux de référence'!$E15)</f>
        <v>0</v>
      </c>
      <c r="V1371" s="421">
        <f>V595*(1-'Annexe 1. Taux de référence'!$E15)</f>
        <v>0</v>
      </c>
      <c r="W1371" s="421">
        <f>W595*(1-'Annexe 1. Taux de référence'!$E15)</f>
        <v>0</v>
      </c>
      <c r="X1371" s="422">
        <f>X595*(1-'Annexe 1. Taux de référence'!$E15)</f>
        <v>0</v>
      </c>
      <c r="Y1371" s="421">
        <f>Y595*(1-'Annexe 1. Taux de référence'!$E15)</f>
        <v>0</v>
      </c>
      <c r="Z1371" s="421">
        <f>Z595*(1-'Annexe 1. Taux de référence'!$E15)</f>
        <v>0</v>
      </c>
      <c r="AA1371" s="421">
        <f>AA595*(1-'Annexe 1. Taux de référence'!$E15)</f>
        <v>0</v>
      </c>
      <c r="AB1371" s="421">
        <f>AB595*(1-'Annexe 1. Taux de référence'!$E15)</f>
        <v>0</v>
      </c>
      <c r="AC1371" s="408">
        <f t="shared" si="561"/>
        <v>0</v>
      </c>
      <c r="AD1371" s="1766"/>
      <c r="AE1371" s="1063"/>
      <c r="AF1371" s="832"/>
    </row>
    <row r="1372" spans="1:32" ht="27.75" customHeight="1" outlineLevel="1" x14ac:dyDescent="0.2">
      <c r="A1372" s="11">
        <v>242</v>
      </c>
      <c r="B1372" s="300"/>
      <c r="C1372" s="295"/>
      <c r="D1372" s="263"/>
      <c r="E1372" s="263"/>
      <c r="F1372" s="859" t="s">
        <v>532</v>
      </c>
      <c r="G1372" s="860"/>
      <c r="H1372" s="860"/>
      <c r="I1372" s="860"/>
      <c r="J1372" s="860"/>
      <c r="K1372" s="860"/>
      <c r="L1372" s="861"/>
      <c r="M1372" s="408">
        <f t="shared" si="563"/>
        <v>0</v>
      </c>
      <c r="N1372" s="419">
        <f>M1372*(1-'Annexe 1. Taux de référence'!$E16)+N596*(1-'Annexe 1. Taux de référence'!$E16)</f>
        <v>0</v>
      </c>
      <c r="O1372" s="422">
        <f>O596*(1-'Annexe 1. Taux de référence'!$E16)</f>
        <v>0</v>
      </c>
      <c r="P1372" s="422">
        <f>P596*(1-'Annexe 1. Taux de référence'!$E16)</f>
        <v>0</v>
      </c>
      <c r="Q1372" s="423">
        <f>Q596*(1-'Annexe 1. Taux de référence'!$E16)</f>
        <v>0</v>
      </c>
      <c r="R1372" s="419">
        <f>R596*(1-'Annexe 1. Taux de référence'!$E16)</f>
        <v>0</v>
      </c>
      <c r="S1372" s="421">
        <f>S596*(1-'Annexe 1. Taux de référence'!$E16)</f>
        <v>0</v>
      </c>
      <c r="T1372" s="421">
        <f>T596*(1-'Annexe 1. Taux de référence'!$E16)</f>
        <v>0</v>
      </c>
      <c r="U1372" s="421">
        <f>U596*(1-'Annexe 1. Taux de référence'!$E16)</f>
        <v>0</v>
      </c>
      <c r="V1372" s="421">
        <f>V596*(1-'Annexe 1. Taux de référence'!$E16)</f>
        <v>0</v>
      </c>
      <c r="W1372" s="421">
        <f>W596*(1-'Annexe 1. Taux de référence'!$E16)</f>
        <v>0</v>
      </c>
      <c r="X1372" s="422">
        <f>X596*(1-'Annexe 1. Taux de référence'!$E16)</f>
        <v>0</v>
      </c>
      <c r="Y1372" s="421">
        <f>Y596*(1-'Annexe 1. Taux de référence'!$E16)</f>
        <v>0</v>
      </c>
      <c r="Z1372" s="421">
        <f>Z596*(1-'Annexe 1. Taux de référence'!$E16)</f>
        <v>0</v>
      </c>
      <c r="AA1372" s="421">
        <f>AA596*(1-'Annexe 1. Taux de référence'!$E16)</f>
        <v>0</v>
      </c>
      <c r="AB1372" s="421">
        <f>AB596*(1-'Annexe 1. Taux de référence'!$E16)</f>
        <v>0</v>
      </c>
      <c r="AC1372" s="408">
        <f t="shared" si="561"/>
        <v>0</v>
      </c>
      <c r="AD1372" s="1766"/>
      <c r="AE1372" s="1063"/>
      <c r="AF1372" s="832"/>
    </row>
    <row r="1373" spans="1:32" ht="15.75" customHeight="1" outlineLevel="1" x14ac:dyDescent="0.2">
      <c r="A1373" s="11">
        <v>243</v>
      </c>
      <c r="B1373" s="300"/>
      <c r="C1373" s="295"/>
      <c r="D1373" s="265"/>
      <c r="E1373" s="853" t="s">
        <v>556</v>
      </c>
      <c r="F1373" s="854"/>
      <c r="G1373" s="854"/>
      <c r="H1373" s="854"/>
      <c r="I1373" s="854"/>
      <c r="J1373" s="854"/>
      <c r="K1373" s="854"/>
      <c r="L1373" s="855"/>
      <c r="M1373" s="407">
        <f>SUBTOTAL(9,M1374:M1377)</f>
        <v>0</v>
      </c>
      <c r="N1373" s="410">
        <f t="shared" ref="N1373:AC1373" si="564">SUBTOTAL(9,N1374:N1377)</f>
        <v>0</v>
      </c>
      <c r="O1373" s="414">
        <f t="shared" si="564"/>
        <v>0</v>
      </c>
      <c r="P1373" s="414">
        <f t="shared" si="564"/>
        <v>0</v>
      </c>
      <c r="Q1373" s="415">
        <f t="shared" si="564"/>
        <v>0</v>
      </c>
      <c r="R1373" s="410">
        <f t="shared" si="564"/>
        <v>0</v>
      </c>
      <c r="S1373" s="414">
        <f t="shared" si="564"/>
        <v>0</v>
      </c>
      <c r="T1373" s="413">
        <f t="shared" si="564"/>
        <v>0</v>
      </c>
      <c r="U1373" s="413">
        <f t="shared" si="564"/>
        <v>0</v>
      </c>
      <c r="V1373" s="413">
        <f t="shared" si="564"/>
        <v>0</v>
      </c>
      <c r="W1373" s="413">
        <f t="shared" si="564"/>
        <v>0</v>
      </c>
      <c r="X1373" s="413">
        <f t="shared" si="564"/>
        <v>0</v>
      </c>
      <c r="Y1373" s="413">
        <f t="shared" si="564"/>
        <v>0</v>
      </c>
      <c r="Z1373" s="413">
        <f t="shared" si="564"/>
        <v>0</v>
      </c>
      <c r="AA1373" s="413">
        <f t="shared" si="564"/>
        <v>0</v>
      </c>
      <c r="AB1373" s="411">
        <f t="shared" si="564"/>
        <v>0</v>
      </c>
      <c r="AC1373" s="407">
        <f t="shared" si="564"/>
        <v>0</v>
      </c>
      <c r="AD1373" s="1766"/>
      <c r="AE1373" s="1063"/>
      <c r="AF1373" s="832"/>
    </row>
    <row r="1374" spans="1:32" outlineLevel="1" x14ac:dyDescent="0.2">
      <c r="A1374" s="11">
        <v>244</v>
      </c>
      <c r="B1374" s="300"/>
      <c r="C1374" s="295"/>
      <c r="D1374" s="319"/>
      <c r="E1374" s="319"/>
      <c r="F1374" s="856" t="s">
        <v>65</v>
      </c>
      <c r="G1374" s="857"/>
      <c r="H1374" s="857"/>
      <c r="I1374" s="857"/>
      <c r="J1374" s="857"/>
      <c r="K1374" s="857"/>
      <c r="L1374" s="858"/>
      <c r="M1374" s="408">
        <f t="shared" ref="M1374:M1377" si="565">M598</f>
        <v>0</v>
      </c>
      <c r="N1374" s="419">
        <f>M1374*(1-'Annexe 1. Taux de référence'!$E18)+N598*(1-'Annexe 1. Taux de référence'!$E18)</f>
        <v>0</v>
      </c>
      <c r="O1374" s="422">
        <f>O598*(1-'Annexe 1. Taux de référence'!$E18)</f>
        <v>0</v>
      </c>
      <c r="P1374" s="422">
        <f>P598*(1-'Annexe 1. Taux de référence'!$E18)</f>
        <v>0</v>
      </c>
      <c r="Q1374" s="423">
        <f>Q598*(1-'Annexe 1. Taux de référence'!$E18)</f>
        <v>0</v>
      </c>
      <c r="R1374" s="419">
        <f>R598*(1-'Annexe 1. Taux de référence'!$E18)</f>
        <v>0</v>
      </c>
      <c r="S1374" s="421">
        <f>S598*(1-'Annexe 1. Taux de référence'!$E18)</f>
        <v>0</v>
      </c>
      <c r="T1374" s="421">
        <f>T598*(1-'Annexe 1. Taux de référence'!$E18)</f>
        <v>0</v>
      </c>
      <c r="U1374" s="421">
        <f>U598*(1-'Annexe 1. Taux de référence'!$E18)</f>
        <v>0</v>
      </c>
      <c r="V1374" s="421">
        <f>V598*(1-'Annexe 1. Taux de référence'!$E18)</f>
        <v>0</v>
      </c>
      <c r="W1374" s="421">
        <f>W598*(1-'Annexe 1. Taux de référence'!$E18)</f>
        <v>0</v>
      </c>
      <c r="X1374" s="422">
        <f>X598*(1-'Annexe 1. Taux de référence'!$E18)</f>
        <v>0</v>
      </c>
      <c r="Y1374" s="421">
        <f>Y598*(1-'Annexe 1. Taux de référence'!$E18)</f>
        <v>0</v>
      </c>
      <c r="Z1374" s="421">
        <f>Z598*(1-'Annexe 1. Taux de référence'!$E18)</f>
        <v>0</v>
      </c>
      <c r="AA1374" s="421">
        <f>AA598*(1-'Annexe 1. Taux de référence'!$E18)</f>
        <v>0</v>
      </c>
      <c r="AB1374" s="421">
        <f>AB598*(1-'Annexe 1. Taux de référence'!$E18)</f>
        <v>0</v>
      </c>
      <c r="AC1374" s="408">
        <f t="shared" si="561"/>
        <v>0</v>
      </c>
      <c r="AD1374" s="1766"/>
      <c r="AE1374" s="1063"/>
      <c r="AF1374" s="832"/>
    </row>
    <row r="1375" spans="1:32" outlineLevel="1" x14ac:dyDescent="0.2">
      <c r="A1375" s="11">
        <v>245</v>
      </c>
      <c r="B1375" s="300"/>
      <c r="C1375" s="295"/>
      <c r="D1375" s="266"/>
      <c r="E1375" s="266"/>
      <c r="F1375" s="915" t="s">
        <v>68</v>
      </c>
      <c r="G1375" s="916"/>
      <c r="H1375" s="916"/>
      <c r="I1375" s="916"/>
      <c r="J1375" s="916"/>
      <c r="K1375" s="916"/>
      <c r="L1375" s="917"/>
      <c r="M1375" s="408">
        <f t="shared" si="565"/>
        <v>0</v>
      </c>
      <c r="N1375" s="419">
        <f>M1375*(1-'Annexe 1. Taux de référence'!$E19)+N599*(1-'Annexe 1. Taux de référence'!$E19)</f>
        <v>0</v>
      </c>
      <c r="O1375" s="422">
        <f>O599*(1-'Annexe 1. Taux de référence'!$E19)</f>
        <v>0</v>
      </c>
      <c r="P1375" s="422">
        <f>P599*(1-'Annexe 1. Taux de référence'!$E19)</f>
        <v>0</v>
      </c>
      <c r="Q1375" s="423">
        <f>Q599*(1-'Annexe 1. Taux de référence'!$E19)</f>
        <v>0</v>
      </c>
      <c r="R1375" s="419">
        <f>R599*(1-'Annexe 1. Taux de référence'!$E19)</f>
        <v>0</v>
      </c>
      <c r="S1375" s="421">
        <f>S599*(1-'Annexe 1. Taux de référence'!$E19)</f>
        <v>0</v>
      </c>
      <c r="T1375" s="421">
        <f>T599*(1-'Annexe 1. Taux de référence'!$E19)</f>
        <v>0</v>
      </c>
      <c r="U1375" s="421">
        <f>U599*(1-'Annexe 1. Taux de référence'!$E19)</f>
        <v>0</v>
      </c>
      <c r="V1375" s="421">
        <f>V599*(1-'Annexe 1. Taux de référence'!$E19)</f>
        <v>0</v>
      </c>
      <c r="W1375" s="421">
        <f>W599*(1-'Annexe 1. Taux de référence'!$E19)</f>
        <v>0</v>
      </c>
      <c r="X1375" s="422">
        <f>X599*(1-'Annexe 1. Taux de référence'!$E19)</f>
        <v>0</v>
      </c>
      <c r="Y1375" s="421">
        <f>Y599*(1-'Annexe 1. Taux de référence'!$E19)</f>
        <v>0</v>
      </c>
      <c r="Z1375" s="421">
        <f>Z599*(1-'Annexe 1. Taux de référence'!$E19)</f>
        <v>0</v>
      </c>
      <c r="AA1375" s="421">
        <f>AA599*(1-'Annexe 1. Taux de référence'!$E19)</f>
        <v>0</v>
      </c>
      <c r="AB1375" s="421">
        <f>AB599*(1-'Annexe 1. Taux de référence'!$E19)</f>
        <v>0</v>
      </c>
      <c r="AC1375" s="408">
        <f t="shared" si="561"/>
        <v>0</v>
      </c>
      <c r="AD1375" s="1766"/>
      <c r="AE1375" s="1063"/>
      <c r="AF1375" s="832"/>
    </row>
    <row r="1376" spans="1:32" outlineLevel="1" x14ac:dyDescent="0.2">
      <c r="A1376" s="11">
        <v>246</v>
      </c>
      <c r="B1376" s="300"/>
      <c r="C1376" s="295"/>
      <c r="D1376" s="266"/>
      <c r="E1376" s="266"/>
      <c r="F1376" s="915" t="s">
        <v>537</v>
      </c>
      <c r="G1376" s="916"/>
      <c r="H1376" s="916"/>
      <c r="I1376" s="916"/>
      <c r="J1376" s="916"/>
      <c r="K1376" s="916"/>
      <c r="L1376" s="917"/>
      <c r="M1376" s="408">
        <f t="shared" si="565"/>
        <v>0</v>
      </c>
      <c r="N1376" s="419">
        <f>M1376*(1-'Annexe 1. Taux de référence'!$E20)+N600*(1-'Annexe 1. Taux de référence'!$E20)</f>
        <v>0</v>
      </c>
      <c r="O1376" s="422">
        <f>O600*(1-'Annexe 1. Taux de référence'!$E20)</f>
        <v>0</v>
      </c>
      <c r="P1376" s="422">
        <f>P600*(1-'Annexe 1. Taux de référence'!$E20)</f>
        <v>0</v>
      </c>
      <c r="Q1376" s="423">
        <f>Q600*(1-'Annexe 1. Taux de référence'!$E20)</f>
        <v>0</v>
      </c>
      <c r="R1376" s="419">
        <f>R600*(1-'Annexe 1. Taux de référence'!$E20)</f>
        <v>0</v>
      </c>
      <c r="S1376" s="421">
        <f>S600*(1-'Annexe 1. Taux de référence'!$E20)</f>
        <v>0</v>
      </c>
      <c r="T1376" s="421">
        <f>T600*(1-'Annexe 1. Taux de référence'!$E20)</f>
        <v>0</v>
      </c>
      <c r="U1376" s="421">
        <f>U600*(1-'Annexe 1. Taux de référence'!$E20)</f>
        <v>0</v>
      </c>
      <c r="V1376" s="421">
        <f>V600*(1-'Annexe 1. Taux de référence'!$E20)</f>
        <v>0</v>
      </c>
      <c r="W1376" s="421">
        <f>W600*(1-'Annexe 1. Taux de référence'!$E20)</f>
        <v>0</v>
      </c>
      <c r="X1376" s="422">
        <f>X600*(1-'Annexe 1. Taux de référence'!$E20)</f>
        <v>0</v>
      </c>
      <c r="Y1376" s="421">
        <f>Y600*(1-'Annexe 1. Taux de référence'!$E20)</f>
        <v>0</v>
      </c>
      <c r="Z1376" s="421">
        <f>Z600*(1-'Annexe 1. Taux de référence'!$E20)</f>
        <v>0</v>
      </c>
      <c r="AA1376" s="421">
        <f>AA600*(1-'Annexe 1. Taux de référence'!$E20)</f>
        <v>0</v>
      </c>
      <c r="AB1376" s="421">
        <f>AB600*(1-'Annexe 1. Taux de référence'!$E20)</f>
        <v>0</v>
      </c>
      <c r="AC1376" s="408">
        <f t="shared" si="561"/>
        <v>0</v>
      </c>
      <c r="AD1376" s="1766"/>
      <c r="AE1376" s="1063"/>
      <c r="AF1376" s="832"/>
    </row>
    <row r="1377" spans="1:32" ht="27.75" customHeight="1" outlineLevel="1" x14ac:dyDescent="0.2">
      <c r="A1377" s="11">
        <v>247</v>
      </c>
      <c r="B1377" s="300"/>
      <c r="C1377" s="295"/>
      <c r="D1377" s="298"/>
      <c r="E1377" s="298"/>
      <c r="F1377" s="859" t="s">
        <v>532</v>
      </c>
      <c r="G1377" s="860"/>
      <c r="H1377" s="860"/>
      <c r="I1377" s="860"/>
      <c r="J1377" s="860"/>
      <c r="K1377" s="860"/>
      <c r="L1377" s="861"/>
      <c r="M1377" s="408">
        <f t="shared" si="565"/>
        <v>0</v>
      </c>
      <c r="N1377" s="419">
        <f>M1377*(1-'Annexe 1. Taux de référence'!$E21)+N601*(1-'Annexe 1. Taux de référence'!$E21)</f>
        <v>0</v>
      </c>
      <c r="O1377" s="422">
        <f>O601*(1-'Annexe 1. Taux de référence'!$E21)</f>
        <v>0</v>
      </c>
      <c r="P1377" s="422">
        <f>P601*(1-'Annexe 1. Taux de référence'!$E21)</f>
        <v>0</v>
      </c>
      <c r="Q1377" s="423">
        <f>Q601*(1-'Annexe 1. Taux de référence'!$E21)</f>
        <v>0</v>
      </c>
      <c r="R1377" s="419">
        <f>R601*(1-'Annexe 1. Taux de référence'!$E21)</f>
        <v>0</v>
      </c>
      <c r="S1377" s="421">
        <f>S601*(1-'Annexe 1. Taux de référence'!$E21)</f>
        <v>0</v>
      </c>
      <c r="T1377" s="421">
        <f>T601*(1-'Annexe 1. Taux de référence'!$E21)</f>
        <v>0</v>
      </c>
      <c r="U1377" s="421">
        <f>U601*(1-'Annexe 1. Taux de référence'!$E21)</f>
        <v>0</v>
      </c>
      <c r="V1377" s="421">
        <f>V601*(1-'Annexe 1. Taux de référence'!$E21)</f>
        <v>0</v>
      </c>
      <c r="W1377" s="421">
        <f>W601*(1-'Annexe 1. Taux de référence'!$E21)</f>
        <v>0</v>
      </c>
      <c r="X1377" s="422">
        <f>X601*(1-'Annexe 1. Taux de référence'!$E21)</f>
        <v>0</v>
      </c>
      <c r="Y1377" s="421">
        <f>Y601*(1-'Annexe 1. Taux de référence'!$E21)</f>
        <v>0</v>
      </c>
      <c r="Z1377" s="421">
        <f>Z601*(1-'Annexe 1. Taux de référence'!$E21)</f>
        <v>0</v>
      </c>
      <c r="AA1377" s="421">
        <f>AA601*(1-'Annexe 1. Taux de référence'!$E21)</f>
        <v>0</v>
      </c>
      <c r="AB1377" s="421">
        <f>AB601*(1-'Annexe 1. Taux de référence'!$E21)</f>
        <v>0</v>
      </c>
      <c r="AC1377" s="408">
        <f t="shared" si="561"/>
        <v>0</v>
      </c>
      <c r="AD1377" s="1767"/>
      <c r="AE1377" s="834"/>
      <c r="AF1377" s="835"/>
    </row>
    <row r="1378" spans="1:32" ht="15" customHeight="1" outlineLevel="1" x14ac:dyDescent="0.2">
      <c r="A1378" s="11">
        <v>129</v>
      </c>
      <c r="B1378" s="300"/>
      <c r="C1378" s="298"/>
      <c r="D1378" s="844" t="s">
        <v>13</v>
      </c>
      <c r="E1378" s="845"/>
      <c r="F1378" s="845"/>
      <c r="G1378" s="845"/>
      <c r="H1378" s="845"/>
      <c r="I1378" s="845"/>
      <c r="J1378" s="845"/>
      <c r="K1378" s="845"/>
      <c r="L1378" s="845"/>
      <c r="M1378" s="845"/>
      <c r="N1378" s="845"/>
      <c r="O1378" s="845"/>
      <c r="P1378" s="845"/>
      <c r="Q1378" s="845"/>
      <c r="R1378" s="845"/>
      <c r="S1378" s="845"/>
      <c r="T1378" s="845"/>
      <c r="U1378" s="845"/>
      <c r="V1378" s="845"/>
      <c r="W1378" s="845"/>
      <c r="X1378" s="845"/>
      <c r="Y1378" s="845"/>
      <c r="Z1378" s="845"/>
      <c r="AA1378" s="845"/>
      <c r="AB1378" s="845"/>
      <c r="AC1378" s="845"/>
      <c r="AD1378" s="845"/>
      <c r="AE1378" s="845"/>
      <c r="AF1378" s="846"/>
    </row>
    <row r="1379" spans="1:32" ht="15" customHeight="1" outlineLevel="1" x14ac:dyDescent="0.2">
      <c r="A1379" s="11">
        <v>130</v>
      </c>
      <c r="B1379" s="300"/>
      <c r="C1379" s="298"/>
      <c r="D1379" s="298"/>
      <c r="E1379" s="918" t="s">
        <v>14</v>
      </c>
      <c r="F1379" s="919"/>
      <c r="G1379" s="919"/>
      <c r="H1379" s="919"/>
      <c r="I1379" s="919"/>
      <c r="J1379" s="919"/>
      <c r="K1379" s="919"/>
      <c r="L1379" s="920"/>
      <c r="M1379" s="407">
        <f>SUBTOTAL(9,M1380:M1382)</f>
        <v>0</v>
      </c>
      <c r="N1379" s="410">
        <f t="shared" ref="N1379:AC1379" si="566">SUBTOTAL(9,N1380:N1382)</f>
        <v>0</v>
      </c>
      <c r="O1379" s="414">
        <f t="shared" si="566"/>
        <v>0</v>
      </c>
      <c r="P1379" s="414">
        <f t="shared" si="566"/>
        <v>0</v>
      </c>
      <c r="Q1379" s="415">
        <f t="shared" si="566"/>
        <v>0</v>
      </c>
      <c r="R1379" s="410">
        <f t="shared" si="566"/>
        <v>0</v>
      </c>
      <c r="S1379" s="414">
        <f t="shared" si="566"/>
        <v>0</v>
      </c>
      <c r="T1379" s="413">
        <f t="shared" si="566"/>
        <v>0</v>
      </c>
      <c r="U1379" s="413">
        <f t="shared" si="566"/>
        <v>0</v>
      </c>
      <c r="V1379" s="413">
        <f t="shared" si="566"/>
        <v>0</v>
      </c>
      <c r="W1379" s="413">
        <f t="shared" si="566"/>
        <v>0</v>
      </c>
      <c r="X1379" s="413">
        <f t="shared" si="566"/>
        <v>0</v>
      </c>
      <c r="Y1379" s="413">
        <f t="shared" si="566"/>
        <v>0</v>
      </c>
      <c r="Z1379" s="413">
        <f t="shared" si="566"/>
        <v>0</v>
      </c>
      <c r="AA1379" s="413">
        <f t="shared" si="566"/>
        <v>0</v>
      </c>
      <c r="AB1379" s="411">
        <f t="shared" si="566"/>
        <v>0</v>
      </c>
      <c r="AC1379" s="407">
        <f t="shared" si="566"/>
        <v>0</v>
      </c>
      <c r="AD1379" s="1689"/>
      <c r="AE1379" s="1582"/>
      <c r="AF1379" s="1588"/>
    </row>
    <row r="1380" spans="1:32" ht="15" customHeight="1" outlineLevel="1" x14ac:dyDescent="0.2">
      <c r="A1380" s="11">
        <v>131</v>
      </c>
      <c r="B1380" s="300"/>
      <c r="C1380" s="298"/>
      <c r="D1380" s="298"/>
      <c r="E1380" s="299"/>
      <c r="F1380" s="856" t="s">
        <v>112</v>
      </c>
      <c r="G1380" s="857"/>
      <c r="H1380" s="857"/>
      <c r="I1380" s="857"/>
      <c r="J1380" s="857"/>
      <c r="K1380" s="857"/>
      <c r="L1380" s="858"/>
      <c r="M1380" s="408">
        <f t="shared" ref="M1380:M1382" si="567">M604</f>
        <v>0</v>
      </c>
      <c r="N1380" s="419">
        <f>M1380*(1-'Annexe 1. Taux de référence'!$E24)+N604*(1-'Annexe 1. Taux de référence'!$E24)</f>
        <v>0</v>
      </c>
      <c r="O1380" s="422">
        <f>O604*(1-'Annexe 1. Taux de référence'!$E24)</f>
        <v>0</v>
      </c>
      <c r="P1380" s="422">
        <f>P604*(1-'Annexe 1. Taux de référence'!$E24)</f>
        <v>0</v>
      </c>
      <c r="Q1380" s="423">
        <f>Q604*(1-'Annexe 1. Taux de référence'!$E24)</f>
        <v>0</v>
      </c>
      <c r="R1380" s="419">
        <f>R604*(1-'Annexe 1. Taux de référence'!$E24)</f>
        <v>0</v>
      </c>
      <c r="S1380" s="421">
        <f>S604*(1-'Annexe 1. Taux de référence'!$E24)</f>
        <v>0</v>
      </c>
      <c r="T1380" s="421">
        <f>T604*(1-'Annexe 1. Taux de référence'!$E24)</f>
        <v>0</v>
      </c>
      <c r="U1380" s="421">
        <f>U604*(1-'Annexe 1. Taux de référence'!$E24)</f>
        <v>0</v>
      </c>
      <c r="V1380" s="421">
        <f>V604*(1-'Annexe 1. Taux de référence'!$E24)</f>
        <v>0</v>
      </c>
      <c r="W1380" s="421">
        <f>W604*(1-'Annexe 1. Taux de référence'!$E24)</f>
        <v>0</v>
      </c>
      <c r="X1380" s="422">
        <f>X604*(1-'Annexe 1. Taux de référence'!$E24)</f>
        <v>0</v>
      </c>
      <c r="Y1380" s="421">
        <f>Y604*(1-'Annexe 1. Taux de référence'!$E24)</f>
        <v>0</v>
      </c>
      <c r="Z1380" s="421">
        <f>Z604*(1-'Annexe 1. Taux de référence'!$E24)</f>
        <v>0</v>
      </c>
      <c r="AA1380" s="421">
        <f>AA604*(1-'Annexe 1. Taux de référence'!$E24)</f>
        <v>0</v>
      </c>
      <c r="AB1380" s="421">
        <f>AB604*(1-'Annexe 1. Taux de référence'!$E24)</f>
        <v>0</v>
      </c>
      <c r="AC1380" s="408">
        <f t="shared" ref="AC1380:AC1390" si="568">AC604</f>
        <v>0</v>
      </c>
      <c r="AD1380" s="1766"/>
      <c r="AE1380" s="1063"/>
      <c r="AF1380" s="832"/>
    </row>
    <row r="1381" spans="1:32" ht="15" customHeight="1" outlineLevel="1" x14ac:dyDescent="0.2">
      <c r="A1381" s="11">
        <v>132</v>
      </c>
      <c r="B1381" s="300"/>
      <c r="C1381" s="298"/>
      <c r="D1381" s="298"/>
      <c r="E1381" s="299"/>
      <c r="F1381" s="915" t="s">
        <v>113</v>
      </c>
      <c r="G1381" s="916"/>
      <c r="H1381" s="916"/>
      <c r="I1381" s="916"/>
      <c r="J1381" s="916"/>
      <c r="K1381" s="916"/>
      <c r="L1381" s="917"/>
      <c r="M1381" s="408">
        <f t="shared" si="567"/>
        <v>0</v>
      </c>
      <c r="N1381" s="419">
        <f>M1381*(1-'Annexe 1. Taux de référence'!$E25)+N605*(1-'Annexe 1. Taux de référence'!$E25)</f>
        <v>0</v>
      </c>
      <c r="O1381" s="422">
        <f>O605*(1-'Annexe 1. Taux de référence'!$E25)</f>
        <v>0</v>
      </c>
      <c r="P1381" s="422">
        <f>P605*(1-'Annexe 1. Taux de référence'!$E25)</f>
        <v>0</v>
      </c>
      <c r="Q1381" s="423">
        <f>Q605*(1-'Annexe 1. Taux de référence'!$E25)</f>
        <v>0</v>
      </c>
      <c r="R1381" s="419">
        <f>R605*(1-'Annexe 1. Taux de référence'!$E25)</f>
        <v>0</v>
      </c>
      <c r="S1381" s="421">
        <f>S605*(1-'Annexe 1. Taux de référence'!$E25)</f>
        <v>0</v>
      </c>
      <c r="T1381" s="421">
        <f>T605*(1-'Annexe 1. Taux de référence'!$E25)</f>
        <v>0</v>
      </c>
      <c r="U1381" s="421">
        <f>U605*(1-'Annexe 1. Taux de référence'!$E25)</f>
        <v>0</v>
      </c>
      <c r="V1381" s="421">
        <f>V605*(1-'Annexe 1. Taux de référence'!$E25)</f>
        <v>0</v>
      </c>
      <c r="W1381" s="421">
        <f>W605*(1-'Annexe 1. Taux de référence'!$E25)</f>
        <v>0</v>
      </c>
      <c r="X1381" s="422">
        <f>X605*(1-'Annexe 1. Taux de référence'!$E25)</f>
        <v>0</v>
      </c>
      <c r="Y1381" s="421">
        <f>Y605*(1-'Annexe 1. Taux de référence'!$E25)</f>
        <v>0</v>
      </c>
      <c r="Z1381" s="421">
        <f>Z605*(1-'Annexe 1. Taux de référence'!$E25)</f>
        <v>0</v>
      </c>
      <c r="AA1381" s="421">
        <f>AA605*(1-'Annexe 1. Taux de référence'!$E25)</f>
        <v>0</v>
      </c>
      <c r="AB1381" s="421">
        <f>AB605*(1-'Annexe 1. Taux de référence'!$E25)</f>
        <v>0</v>
      </c>
      <c r="AC1381" s="408">
        <f t="shared" si="568"/>
        <v>0</v>
      </c>
      <c r="AD1381" s="1766"/>
      <c r="AE1381" s="1063"/>
      <c r="AF1381" s="832"/>
    </row>
    <row r="1382" spans="1:32" ht="15" customHeight="1" outlineLevel="1" x14ac:dyDescent="0.2">
      <c r="A1382" s="11">
        <v>133</v>
      </c>
      <c r="B1382" s="300"/>
      <c r="C1382" s="298"/>
      <c r="D1382" s="298"/>
      <c r="E1382" s="299"/>
      <c r="F1382" s="859" t="s">
        <v>557</v>
      </c>
      <c r="G1382" s="860"/>
      <c r="H1382" s="860"/>
      <c r="I1382" s="860"/>
      <c r="J1382" s="860"/>
      <c r="K1382" s="860"/>
      <c r="L1382" s="861"/>
      <c r="M1382" s="408">
        <f t="shared" si="567"/>
        <v>0</v>
      </c>
      <c r="N1382" s="419">
        <f>M1382*(1-'Annexe 1. Taux de référence'!$E26)+N606*(1-'Annexe 1. Taux de référence'!$E26)</f>
        <v>0</v>
      </c>
      <c r="O1382" s="422">
        <f>O606*(1-'Annexe 1. Taux de référence'!$E26)</f>
        <v>0</v>
      </c>
      <c r="P1382" s="422">
        <f>P606*(1-'Annexe 1. Taux de référence'!$E26)</f>
        <v>0</v>
      </c>
      <c r="Q1382" s="423">
        <f>Q606*(1-'Annexe 1. Taux de référence'!$E26)</f>
        <v>0</v>
      </c>
      <c r="R1382" s="419">
        <f>R606*(1-'Annexe 1. Taux de référence'!$E26)</f>
        <v>0</v>
      </c>
      <c r="S1382" s="421">
        <f>S606*(1-'Annexe 1. Taux de référence'!$E26)</f>
        <v>0</v>
      </c>
      <c r="T1382" s="421">
        <f>T606*(1-'Annexe 1. Taux de référence'!$E26)</f>
        <v>0</v>
      </c>
      <c r="U1382" s="421">
        <f>U606*(1-'Annexe 1. Taux de référence'!$E26)</f>
        <v>0</v>
      </c>
      <c r="V1382" s="421">
        <f>V606*(1-'Annexe 1. Taux de référence'!$E26)</f>
        <v>0</v>
      </c>
      <c r="W1382" s="421">
        <f>W606*(1-'Annexe 1. Taux de référence'!$E26)</f>
        <v>0</v>
      </c>
      <c r="X1382" s="422">
        <f>X606*(1-'Annexe 1. Taux de référence'!$E26)</f>
        <v>0</v>
      </c>
      <c r="Y1382" s="421">
        <f>Y606*(1-'Annexe 1. Taux de référence'!$E26)</f>
        <v>0</v>
      </c>
      <c r="Z1382" s="421">
        <f>Z606*(1-'Annexe 1. Taux de référence'!$E26)</f>
        <v>0</v>
      </c>
      <c r="AA1382" s="421">
        <f>AA606*(1-'Annexe 1. Taux de référence'!$E26)</f>
        <v>0</v>
      </c>
      <c r="AB1382" s="421">
        <f>AB606*(1-'Annexe 1. Taux de référence'!$E26)</f>
        <v>0</v>
      </c>
      <c r="AC1382" s="408">
        <f t="shared" si="568"/>
        <v>0</v>
      </c>
      <c r="AD1382" s="1766"/>
      <c r="AE1382" s="1063"/>
      <c r="AF1382" s="832"/>
    </row>
    <row r="1383" spans="1:32" ht="15" customHeight="1" outlineLevel="1" x14ac:dyDescent="0.2">
      <c r="A1383" s="11">
        <v>134</v>
      </c>
      <c r="B1383" s="300"/>
      <c r="C1383" s="298"/>
      <c r="D1383" s="298"/>
      <c r="E1383" s="853" t="s">
        <v>15</v>
      </c>
      <c r="F1383" s="854"/>
      <c r="G1383" s="854"/>
      <c r="H1383" s="854"/>
      <c r="I1383" s="854"/>
      <c r="J1383" s="854"/>
      <c r="K1383" s="854"/>
      <c r="L1383" s="855"/>
      <c r="M1383" s="407">
        <f>SUBTOTAL(9,M1384:M1386)</f>
        <v>0</v>
      </c>
      <c r="N1383" s="410">
        <f t="shared" ref="N1383:AC1383" si="569">SUBTOTAL(9,N1384:N1386)</f>
        <v>0</v>
      </c>
      <c r="O1383" s="414">
        <f t="shared" si="569"/>
        <v>0</v>
      </c>
      <c r="P1383" s="414">
        <f t="shared" si="569"/>
        <v>0</v>
      </c>
      <c r="Q1383" s="415">
        <f t="shared" si="569"/>
        <v>0</v>
      </c>
      <c r="R1383" s="410">
        <f t="shared" si="569"/>
        <v>0</v>
      </c>
      <c r="S1383" s="414">
        <f t="shared" si="569"/>
        <v>0</v>
      </c>
      <c r="T1383" s="413">
        <f t="shared" si="569"/>
        <v>0</v>
      </c>
      <c r="U1383" s="413">
        <f t="shared" si="569"/>
        <v>0</v>
      </c>
      <c r="V1383" s="413">
        <f t="shared" si="569"/>
        <v>0</v>
      </c>
      <c r="W1383" s="413">
        <f t="shared" si="569"/>
        <v>0</v>
      </c>
      <c r="X1383" s="413">
        <f t="shared" si="569"/>
        <v>0</v>
      </c>
      <c r="Y1383" s="413">
        <f t="shared" si="569"/>
        <v>0</v>
      </c>
      <c r="Z1383" s="413">
        <f t="shared" si="569"/>
        <v>0</v>
      </c>
      <c r="AA1383" s="413">
        <f t="shared" si="569"/>
        <v>0</v>
      </c>
      <c r="AB1383" s="411">
        <f t="shared" si="569"/>
        <v>0</v>
      </c>
      <c r="AC1383" s="407">
        <f t="shared" si="569"/>
        <v>0</v>
      </c>
      <c r="AD1383" s="1766"/>
      <c r="AE1383" s="1063"/>
      <c r="AF1383" s="832"/>
    </row>
    <row r="1384" spans="1:32" ht="15" customHeight="1" outlineLevel="1" x14ac:dyDescent="0.2">
      <c r="A1384" s="11">
        <v>135</v>
      </c>
      <c r="B1384" s="300"/>
      <c r="C1384" s="298"/>
      <c r="D1384" s="298"/>
      <c r="E1384" s="299"/>
      <c r="F1384" s="856" t="s">
        <v>109</v>
      </c>
      <c r="G1384" s="857"/>
      <c r="H1384" s="857"/>
      <c r="I1384" s="857"/>
      <c r="J1384" s="857"/>
      <c r="K1384" s="857"/>
      <c r="L1384" s="858"/>
      <c r="M1384" s="408">
        <f t="shared" ref="M1384:M1386" si="570">M608</f>
        <v>0</v>
      </c>
      <c r="N1384" s="419">
        <f>M1384*(1-'Annexe 1. Taux de référence'!$E28)+N608*(1-'Annexe 1. Taux de référence'!$E28)</f>
        <v>0</v>
      </c>
      <c r="O1384" s="422">
        <f>O608*(1-'Annexe 1. Taux de référence'!$E28)</f>
        <v>0</v>
      </c>
      <c r="P1384" s="422">
        <f>P608*(1-'Annexe 1. Taux de référence'!$E28)</f>
        <v>0</v>
      </c>
      <c r="Q1384" s="423">
        <f>Q608*(1-'Annexe 1. Taux de référence'!$E28)</f>
        <v>0</v>
      </c>
      <c r="R1384" s="419">
        <f>R608*(1-'Annexe 1. Taux de référence'!$E28)</f>
        <v>0</v>
      </c>
      <c r="S1384" s="421">
        <f>S608*(1-'Annexe 1. Taux de référence'!$E28)</f>
        <v>0</v>
      </c>
      <c r="T1384" s="421">
        <f>T608*(1-'Annexe 1. Taux de référence'!$E28)</f>
        <v>0</v>
      </c>
      <c r="U1384" s="421">
        <f>U608*(1-'Annexe 1. Taux de référence'!$E28)</f>
        <v>0</v>
      </c>
      <c r="V1384" s="421">
        <f>V608*(1-'Annexe 1. Taux de référence'!$E28)</f>
        <v>0</v>
      </c>
      <c r="W1384" s="421">
        <f>W608*(1-'Annexe 1. Taux de référence'!$E28)</f>
        <v>0</v>
      </c>
      <c r="X1384" s="422">
        <f>X608*(1-'Annexe 1. Taux de référence'!$E28)</f>
        <v>0</v>
      </c>
      <c r="Y1384" s="421">
        <f>Y608*(1-'Annexe 1. Taux de référence'!$E28)</f>
        <v>0</v>
      </c>
      <c r="Z1384" s="421">
        <f>Z608*(1-'Annexe 1. Taux de référence'!$E28)</f>
        <v>0</v>
      </c>
      <c r="AA1384" s="421">
        <f>AA608*(1-'Annexe 1. Taux de référence'!$E28)</f>
        <v>0</v>
      </c>
      <c r="AB1384" s="421">
        <f>AB608*(1-'Annexe 1. Taux de référence'!$E28)</f>
        <v>0</v>
      </c>
      <c r="AC1384" s="408">
        <f t="shared" si="568"/>
        <v>0</v>
      </c>
      <c r="AD1384" s="1766"/>
      <c r="AE1384" s="1063"/>
      <c r="AF1384" s="832"/>
    </row>
    <row r="1385" spans="1:32" ht="15" customHeight="1" outlineLevel="1" x14ac:dyDescent="0.2">
      <c r="A1385" s="11">
        <v>136</v>
      </c>
      <c r="B1385" s="300"/>
      <c r="C1385" s="298"/>
      <c r="D1385" s="298"/>
      <c r="E1385" s="299"/>
      <c r="F1385" s="915" t="s">
        <v>110</v>
      </c>
      <c r="G1385" s="916"/>
      <c r="H1385" s="916"/>
      <c r="I1385" s="916"/>
      <c r="J1385" s="916"/>
      <c r="K1385" s="916"/>
      <c r="L1385" s="917"/>
      <c r="M1385" s="408">
        <f t="shared" si="570"/>
        <v>0</v>
      </c>
      <c r="N1385" s="419">
        <f>M1385*(1-'Annexe 1. Taux de référence'!$E29)+N609*(1-'Annexe 1. Taux de référence'!$E29)</f>
        <v>0</v>
      </c>
      <c r="O1385" s="422">
        <f>O609*(1-'Annexe 1. Taux de référence'!$E29)</f>
        <v>0</v>
      </c>
      <c r="P1385" s="422">
        <f>P609*(1-'Annexe 1. Taux de référence'!$E29)</f>
        <v>0</v>
      </c>
      <c r="Q1385" s="423">
        <f>Q609*(1-'Annexe 1. Taux de référence'!$E29)</f>
        <v>0</v>
      </c>
      <c r="R1385" s="419">
        <f>R609*(1-'Annexe 1. Taux de référence'!$E29)</f>
        <v>0</v>
      </c>
      <c r="S1385" s="421">
        <f>S609*(1-'Annexe 1. Taux de référence'!$E29)</f>
        <v>0</v>
      </c>
      <c r="T1385" s="421">
        <f>T609*(1-'Annexe 1. Taux de référence'!$E29)</f>
        <v>0</v>
      </c>
      <c r="U1385" s="421">
        <f>U609*(1-'Annexe 1. Taux de référence'!$E29)</f>
        <v>0</v>
      </c>
      <c r="V1385" s="421">
        <f>V609*(1-'Annexe 1. Taux de référence'!$E29)</f>
        <v>0</v>
      </c>
      <c r="W1385" s="421">
        <f>W609*(1-'Annexe 1. Taux de référence'!$E29)</f>
        <v>0</v>
      </c>
      <c r="X1385" s="422">
        <f>X609*(1-'Annexe 1. Taux de référence'!$E29)</f>
        <v>0</v>
      </c>
      <c r="Y1385" s="421">
        <f>Y609*(1-'Annexe 1. Taux de référence'!$E29)</f>
        <v>0</v>
      </c>
      <c r="Z1385" s="421">
        <f>Z609*(1-'Annexe 1. Taux de référence'!$E29)</f>
        <v>0</v>
      </c>
      <c r="AA1385" s="421">
        <f>AA609*(1-'Annexe 1. Taux de référence'!$E29)</f>
        <v>0</v>
      </c>
      <c r="AB1385" s="421">
        <f>AB609*(1-'Annexe 1. Taux de référence'!$E29)</f>
        <v>0</v>
      </c>
      <c r="AC1385" s="408">
        <f t="shared" si="568"/>
        <v>0</v>
      </c>
      <c r="AD1385" s="1766"/>
      <c r="AE1385" s="1063"/>
      <c r="AF1385" s="832"/>
    </row>
    <row r="1386" spans="1:32" ht="15" customHeight="1" outlineLevel="1" x14ac:dyDescent="0.2">
      <c r="A1386" s="11">
        <v>137</v>
      </c>
      <c r="B1386" s="300"/>
      <c r="C1386" s="298"/>
      <c r="D1386" s="298"/>
      <c r="E1386" s="299"/>
      <c r="F1386" s="859" t="s">
        <v>111</v>
      </c>
      <c r="G1386" s="860"/>
      <c r="H1386" s="860"/>
      <c r="I1386" s="860"/>
      <c r="J1386" s="860"/>
      <c r="K1386" s="860"/>
      <c r="L1386" s="861"/>
      <c r="M1386" s="408">
        <f t="shared" si="570"/>
        <v>0</v>
      </c>
      <c r="N1386" s="419">
        <f>M1386*(1-'Annexe 1. Taux de référence'!$E30)+N610*(1-'Annexe 1. Taux de référence'!$E30)</f>
        <v>0</v>
      </c>
      <c r="O1386" s="422">
        <f>O610*(1-'Annexe 1. Taux de référence'!$E30)</f>
        <v>0</v>
      </c>
      <c r="P1386" s="422">
        <f>P610*(1-'Annexe 1. Taux de référence'!$E30)</f>
        <v>0</v>
      </c>
      <c r="Q1386" s="423">
        <f>Q610*(1-'Annexe 1. Taux de référence'!$E30)</f>
        <v>0</v>
      </c>
      <c r="R1386" s="419">
        <f>R610*(1-'Annexe 1. Taux de référence'!$E30)</f>
        <v>0</v>
      </c>
      <c r="S1386" s="421">
        <f>S610*(1-'Annexe 1. Taux de référence'!$E30)</f>
        <v>0</v>
      </c>
      <c r="T1386" s="421">
        <f>T610*(1-'Annexe 1. Taux de référence'!$E30)</f>
        <v>0</v>
      </c>
      <c r="U1386" s="421">
        <f>U610*(1-'Annexe 1. Taux de référence'!$E30)</f>
        <v>0</v>
      </c>
      <c r="V1386" s="421">
        <f>V610*(1-'Annexe 1. Taux de référence'!$E30)</f>
        <v>0</v>
      </c>
      <c r="W1386" s="421">
        <f>W610*(1-'Annexe 1. Taux de référence'!$E30)</f>
        <v>0</v>
      </c>
      <c r="X1386" s="422">
        <f>X610*(1-'Annexe 1. Taux de référence'!$E30)</f>
        <v>0</v>
      </c>
      <c r="Y1386" s="421">
        <f>Y610*(1-'Annexe 1. Taux de référence'!$E30)</f>
        <v>0</v>
      </c>
      <c r="Z1386" s="421">
        <f>Z610*(1-'Annexe 1. Taux de référence'!$E30)</f>
        <v>0</v>
      </c>
      <c r="AA1386" s="421">
        <f>AA610*(1-'Annexe 1. Taux de référence'!$E30)</f>
        <v>0</v>
      </c>
      <c r="AB1386" s="421">
        <f>AB610*(1-'Annexe 1. Taux de référence'!$E30)</f>
        <v>0</v>
      </c>
      <c r="AC1386" s="408">
        <f t="shared" si="568"/>
        <v>0</v>
      </c>
      <c r="AD1386" s="1766"/>
      <c r="AE1386" s="1063"/>
      <c r="AF1386" s="832"/>
    </row>
    <row r="1387" spans="1:32" ht="15" customHeight="1" outlineLevel="1" x14ac:dyDescent="0.2">
      <c r="A1387" s="11">
        <v>138</v>
      </c>
      <c r="B1387" s="300"/>
      <c r="C1387" s="298"/>
      <c r="D1387" s="298"/>
      <c r="E1387" s="853" t="s">
        <v>18</v>
      </c>
      <c r="F1387" s="854"/>
      <c r="G1387" s="854"/>
      <c r="H1387" s="854"/>
      <c r="I1387" s="854"/>
      <c r="J1387" s="854"/>
      <c r="K1387" s="854"/>
      <c r="L1387" s="855"/>
      <c r="M1387" s="407">
        <f>SUBTOTAL(9,M1388:M1390)</f>
        <v>0</v>
      </c>
      <c r="N1387" s="410">
        <f t="shared" ref="N1387:AC1387" si="571">SUBTOTAL(9,N1388:N1390)</f>
        <v>0</v>
      </c>
      <c r="O1387" s="414">
        <f t="shared" si="571"/>
        <v>0</v>
      </c>
      <c r="P1387" s="414">
        <f t="shared" si="571"/>
        <v>0</v>
      </c>
      <c r="Q1387" s="415">
        <f t="shared" si="571"/>
        <v>0</v>
      </c>
      <c r="R1387" s="410">
        <f t="shared" si="571"/>
        <v>0</v>
      </c>
      <c r="S1387" s="414">
        <f t="shared" si="571"/>
        <v>0</v>
      </c>
      <c r="T1387" s="413">
        <f t="shared" si="571"/>
        <v>0</v>
      </c>
      <c r="U1387" s="413">
        <f t="shared" si="571"/>
        <v>0</v>
      </c>
      <c r="V1387" s="413">
        <f t="shared" si="571"/>
        <v>0</v>
      </c>
      <c r="W1387" s="413">
        <f t="shared" si="571"/>
        <v>0</v>
      </c>
      <c r="X1387" s="413">
        <f t="shared" si="571"/>
        <v>0</v>
      </c>
      <c r="Y1387" s="413">
        <f t="shared" si="571"/>
        <v>0</v>
      </c>
      <c r="Z1387" s="413">
        <f t="shared" si="571"/>
        <v>0</v>
      </c>
      <c r="AA1387" s="413">
        <f t="shared" si="571"/>
        <v>0</v>
      </c>
      <c r="AB1387" s="411">
        <f t="shared" si="571"/>
        <v>0</v>
      </c>
      <c r="AC1387" s="407">
        <f t="shared" si="571"/>
        <v>0</v>
      </c>
      <c r="AD1387" s="1766"/>
      <c r="AE1387" s="1063"/>
      <c r="AF1387" s="832"/>
    </row>
    <row r="1388" spans="1:32" ht="15" customHeight="1" outlineLevel="1" x14ac:dyDescent="0.2">
      <c r="A1388" s="11">
        <v>139</v>
      </c>
      <c r="B1388" s="300"/>
      <c r="C1388" s="298"/>
      <c r="D1388" s="298"/>
      <c r="E1388" s="299"/>
      <c r="F1388" s="856" t="s">
        <v>114</v>
      </c>
      <c r="G1388" s="857"/>
      <c r="H1388" s="857"/>
      <c r="I1388" s="857"/>
      <c r="J1388" s="857"/>
      <c r="K1388" s="857"/>
      <c r="L1388" s="858"/>
      <c r="M1388" s="408">
        <f t="shared" ref="M1388:M1390" si="572">M612</f>
        <v>0</v>
      </c>
      <c r="N1388" s="419">
        <f>M1388*(1-'Annexe 1. Taux de référence'!$E32)+N612*(1-'Annexe 1. Taux de référence'!$E32)</f>
        <v>0</v>
      </c>
      <c r="O1388" s="422">
        <f>O612*(1-'Annexe 1. Taux de référence'!$E32)</f>
        <v>0</v>
      </c>
      <c r="P1388" s="422">
        <f>P612*(1-'Annexe 1. Taux de référence'!$E32)</f>
        <v>0</v>
      </c>
      <c r="Q1388" s="423">
        <f>Q612*(1-'Annexe 1. Taux de référence'!$E32)</f>
        <v>0</v>
      </c>
      <c r="R1388" s="419">
        <f>R612*(1-'Annexe 1. Taux de référence'!$E32)</f>
        <v>0</v>
      </c>
      <c r="S1388" s="421">
        <f>S612*(1-'Annexe 1. Taux de référence'!$E32)</f>
        <v>0</v>
      </c>
      <c r="T1388" s="421">
        <f>T612*(1-'Annexe 1. Taux de référence'!$E32)</f>
        <v>0</v>
      </c>
      <c r="U1388" s="421">
        <f>U612*(1-'Annexe 1. Taux de référence'!$E32)</f>
        <v>0</v>
      </c>
      <c r="V1388" s="421">
        <f>V612*(1-'Annexe 1. Taux de référence'!$E32)</f>
        <v>0</v>
      </c>
      <c r="W1388" s="421">
        <f>W612*(1-'Annexe 1. Taux de référence'!$E32)</f>
        <v>0</v>
      </c>
      <c r="X1388" s="422">
        <f>X612*(1-'Annexe 1. Taux de référence'!$E32)</f>
        <v>0</v>
      </c>
      <c r="Y1388" s="421">
        <f>Y612*(1-'Annexe 1. Taux de référence'!$E32)</f>
        <v>0</v>
      </c>
      <c r="Z1388" s="421">
        <f>Z612*(1-'Annexe 1. Taux de référence'!$E32)</f>
        <v>0</v>
      </c>
      <c r="AA1388" s="421">
        <f>AA612*(1-'Annexe 1. Taux de référence'!$E32)</f>
        <v>0</v>
      </c>
      <c r="AB1388" s="421">
        <f>AB612*(1-'Annexe 1. Taux de référence'!$E32)</f>
        <v>0</v>
      </c>
      <c r="AC1388" s="408">
        <f t="shared" si="568"/>
        <v>0</v>
      </c>
      <c r="AD1388" s="1766"/>
      <c r="AE1388" s="1063"/>
      <c r="AF1388" s="832"/>
    </row>
    <row r="1389" spans="1:32" ht="15" customHeight="1" outlineLevel="1" x14ac:dyDescent="0.2">
      <c r="A1389" s="11">
        <v>140</v>
      </c>
      <c r="B1389" s="300"/>
      <c r="C1389" s="298"/>
      <c r="D1389" s="298"/>
      <c r="E1389" s="299"/>
      <c r="F1389" s="915" t="s">
        <v>115</v>
      </c>
      <c r="G1389" s="916"/>
      <c r="H1389" s="916"/>
      <c r="I1389" s="916"/>
      <c r="J1389" s="916"/>
      <c r="K1389" s="916"/>
      <c r="L1389" s="917"/>
      <c r="M1389" s="408">
        <f t="shared" si="572"/>
        <v>0</v>
      </c>
      <c r="N1389" s="419">
        <f>M1389*(1-'Annexe 1. Taux de référence'!$E33)+N613*(1-'Annexe 1. Taux de référence'!$E33)</f>
        <v>0</v>
      </c>
      <c r="O1389" s="422">
        <f>O613*(1-'Annexe 1. Taux de référence'!$E33)</f>
        <v>0</v>
      </c>
      <c r="P1389" s="422">
        <f>P613*(1-'Annexe 1. Taux de référence'!$E33)</f>
        <v>0</v>
      </c>
      <c r="Q1389" s="423">
        <f>Q613*(1-'Annexe 1. Taux de référence'!$E33)</f>
        <v>0</v>
      </c>
      <c r="R1389" s="419">
        <f>R613*(1-'Annexe 1. Taux de référence'!$E33)</f>
        <v>0</v>
      </c>
      <c r="S1389" s="421">
        <f>S613*(1-'Annexe 1. Taux de référence'!$E33)</f>
        <v>0</v>
      </c>
      <c r="T1389" s="421">
        <f>T613*(1-'Annexe 1. Taux de référence'!$E33)</f>
        <v>0</v>
      </c>
      <c r="U1389" s="421">
        <f>U613*(1-'Annexe 1. Taux de référence'!$E33)</f>
        <v>0</v>
      </c>
      <c r="V1389" s="421">
        <f>V613*(1-'Annexe 1. Taux de référence'!$E33)</f>
        <v>0</v>
      </c>
      <c r="W1389" s="421">
        <f>W613*(1-'Annexe 1. Taux de référence'!$E33)</f>
        <v>0</v>
      </c>
      <c r="X1389" s="422">
        <f>X613*(1-'Annexe 1. Taux de référence'!$E33)</f>
        <v>0</v>
      </c>
      <c r="Y1389" s="421">
        <f>Y613*(1-'Annexe 1. Taux de référence'!$E33)</f>
        <v>0</v>
      </c>
      <c r="Z1389" s="421">
        <f>Z613*(1-'Annexe 1. Taux de référence'!$E33)</f>
        <v>0</v>
      </c>
      <c r="AA1389" s="421">
        <f>AA613*(1-'Annexe 1. Taux de référence'!$E33)</f>
        <v>0</v>
      </c>
      <c r="AB1389" s="421">
        <f>AB613*(1-'Annexe 1. Taux de référence'!$E33)</f>
        <v>0</v>
      </c>
      <c r="AC1389" s="408">
        <f t="shared" si="568"/>
        <v>0</v>
      </c>
      <c r="AD1389" s="1766"/>
      <c r="AE1389" s="1063"/>
      <c r="AF1389" s="832"/>
    </row>
    <row r="1390" spans="1:32" ht="15" customHeight="1" outlineLevel="1" x14ac:dyDescent="0.2">
      <c r="A1390" s="11">
        <v>141</v>
      </c>
      <c r="B1390" s="300"/>
      <c r="C1390" s="298"/>
      <c r="D1390" s="298"/>
      <c r="E1390" s="299"/>
      <c r="F1390" s="859" t="s">
        <v>558</v>
      </c>
      <c r="G1390" s="860"/>
      <c r="H1390" s="860"/>
      <c r="I1390" s="860"/>
      <c r="J1390" s="860"/>
      <c r="K1390" s="860"/>
      <c r="L1390" s="861"/>
      <c r="M1390" s="408">
        <f t="shared" si="572"/>
        <v>0</v>
      </c>
      <c r="N1390" s="419">
        <f>M1390*(1-'Annexe 1. Taux de référence'!$E34)+N614*(1-'Annexe 1. Taux de référence'!$E34)</f>
        <v>0</v>
      </c>
      <c r="O1390" s="422">
        <f>O614*(1-'Annexe 1. Taux de référence'!$E34)</f>
        <v>0</v>
      </c>
      <c r="P1390" s="422">
        <f>P614*(1-'Annexe 1. Taux de référence'!$E34)</f>
        <v>0</v>
      </c>
      <c r="Q1390" s="423">
        <f>Q614*(1-'Annexe 1. Taux de référence'!$E34)</f>
        <v>0</v>
      </c>
      <c r="R1390" s="419">
        <f>R614*(1-'Annexe 1. Taux de référence'!$E34)</f>
        <v>0</v>
      </c>
      <c r="S1390" s="421">
        <f>S614*(1-'Annexe 1. Taux de référence'!$E34)</f>
        <v>0</v>
      </c>
      <c r="T1390" s="421">
        <f>T614*(1-'Annexe 1. Taux de référence'!$E34)</f>
        <v>0</v>
      </c>
      <c r="U1390" s="421">
        <f>U614*(1-'Annexe 1. Taux de référence'!$E34)</f>
        <v>0</v>
      </c>
      <c r="V1390" s="421">
        <f>V614*(1-'Annexe 1. Taux de référence'!$E34)</f>
        <v>0</v>
      </c>
      <c r="W1390" s="421">
        <f>W614*(1-'Annexe 1. Taux de référence'!$E34)</f>
        <v>0</v>
      </c>
      <c r="X1390" s="422">
        <f>X614*(1-'Annexe 1. Taux de référence'!$E34)</f>
        <v>0</v>
      </c>
      <c r="Y1390" s="421">
        <f>Y614*(1-'Annexe 1. Taux de référence'!$E34)</f>
        <v>0</v>
      </c>
      <c r="Z1390" s="421">
        <f>Z614*(1-'Annexe 1. Taux de référence'!$E34)</f>
        <v>0</v>
      </c>
      <c r="AA1390" s="421">
        <f>AA614*(1-'Annexe 1. Taux de référence'!$E34)</f>
        <v>0</v>
      </c>
      <c r="AB1390" s="421">
        <f>AB614*(1-'Annexe 1. Taux de référence'!$E34)</f>
        <v>0</v>
      </c>
      <c r="AC1390" s="408">
        <f t="shared" si="568"/>
        <v>0</v>
      </c>
      <c r="AD1390" s="1767"/>
      <c r="AE1390" s="834"/>
      <c r="AF1390" s="835"/>
    </row>
    <row r="1391" spans="1:32" ht="15" customHeight="1" outlineLevel="1" x14ac:dyDescent="0.2">
      <c r="A1391" s="11">
        <v>142</v>
      </c>
      <c r="B1391" s="300"/>
      <c r="C1391" s="298"/>
      <c r="D1391" s="844" t="s">
        <v>22</v>
      </c>
      <c r="E1391" s="845"/>
      <c r="F1391" s="845"/>
      <c r="G1391" s="845"/>
      <c r="H1391" s="845"/>
      <c r="I1391" s="845"/>
      <c r="J1391" s="845"/>
      <c r="K1391" s="845"/>
      <c r="L1391" s="845"/>
      <c r="M1391" s="845"/>
      <c r="N1391" s="845"/>
      <c r="O1391" s="845"/>
      <c r="P1391" s="845"/>
      <c r="Q1391" s="845"/>
      <c r="R1391" s="845"/>
      <c r="S1391" s="845"/>
      <c r="T1391" s="845"/>
      <c r="U1391" s="845"/>
      <c r="V1391" s="845"/>
      <c r="W1391" s="845"/>
      <c r="X1391" s="845"/>
      <c r="Y1391" s="845"/>
      <c r="Z1391" s="845"/>
      <c r="AA1391" s="845"/>
      <c r="AB1391" s="845"/>
      <c r="AC1391" s="845"/>
      <c r="AD1391" s="845"/>
      <c r="AE1391" s="845"/>
      <c r="AF1391" s="846"/>
    </row>
    <row r="1392" spans="1:32" ht="15" customHeight="1" outlineLevel="1" x14ac:dyDescent="0.2">
      <c r="A1392" s="11">
        <v>143</v>
      </c>
      <c r="B1392" s="300"/>
      <c r="C1392" s="298"/>
      <c r="D1392" s="298"/>
      <c r="E1392" s="918" t="s">
        <v>118</v>
      </c>
      <c r="F1392" s="919"/>
      <c r="G1392" s="919"/>
      <c r="H1392" s="919"/>
      <c r="I1392" s="919"/>
      <c r="J1392" s="919"/>
      <c r="K1392" s="919"/>
      <c r="L1392" s="920"/>
      <c r="M1392" s="407">
        <f>SUBTOTAL(9,M1393:M1394)</f>
        <v>0</v>
      </c>
      <c r="N1392" s="410">
        <f t="shared" ref="N1392:AC1392" si="573">SUBTOTAL(9,N1393:N1394)</f>
        <v>0</v>
      </c>
      <c r="O1392" s="414">
        <f t="shared" si="573"/>
        <v>0</v>
      </c>
      <c r="P1392" s="414">
        <f t="shared" si="573"/>
        <v>0</v>
      </c>
      <c r="Q1392" s="415">
        <f t="shared" si="573"/>
        <v>0</v>
      </c>
      <c r="R1392" s="410">
        <f t="shared" si="573"/>
        <v>0</v>
      </c>
      <c r="S1392" s="414">
        <f t="shared" si="573"/>
        <v>0</v>
      </c>
      <c r="T1392" s="413">
        <f t="shared" si="573"/>
        <v>0</v>
      </c>
      <c r="U1392" s="413">
        <f t="shared" si="573"/>
        <v>0</v>
      </c>
      <c r="V1392" s="413">
        <f t="shared" si="573"/>
        <v>0</v>
      </c>
      <c r="W1392" s="413">
        <f t="shared" si="573"/>
        <v>0</v>
      </c>
      <c r="X1392" s="413">
        <f t="shared" si="573"/>
        <v>0</v>
      </c>
      <c r="Y1392" s="413">
        <f t="shared" si="573"/>
        <v>0</v>
      </c>
      <c r="Z1392" s="413">
        <f t="shared" si="573"/>
        <v>0</v>
      </c>
      <c r="AA1392" s="413">
        <f t="shared" si="573"/>
        <v>0</v>
      </c>
      <c r="AB1392" s="411">
        <f t="shared" si="573"/>
        <v>0</v>
      </c>
      <c r="AC1392" s="407">
        <f t="shared" si="573"/>
        <v>0</v>
      </c>
      <c r="AD1392" s="1689"/>
      <c r="AE1392" s="1582"/>
      <c r="AF1392" s="1588"/>
    </row>
    <row r="1393" spans="1:32" ht="15" customHeight="1" outlineLevel="1" x14ac:dyDescent="0.2">
      <c r="A1393" s="11">
        <v>144</v>
      </c>
      <c r="B1393" s="300"/>
      <c r="C1393" s="298"/>
      <c r="D1393" s="298"/>
      <c r="E1393" s="299"/>
      <c r="F1393" s="856" t="s">
        <v>124</v>
      </c>
      <c r="G1393" s="857"/>
      <c r="H1393" s="857"/>
      <c r="I1393" s="857"/>
      <c r="J1393" s="857"/>
      <c r="K1393" s="857"/>
      <c r="L1393" s="858"/>
      <c r="M1393" s="408">
        <f t="shared" ref="M1393:M1394" si="574">M617</f>
        <v>0</v>
      </c>
      <c r="N1393" s="419">
        <f>M1393*(1-'Annexe 1. Taux de référence'!$E37)+N617*(1-'Annexe 1. Taux de référence'!$E37)</f>
        <v>0</v>
      </c>
      <c r="O1393" s="422">
        <f>O617*(1-'Annexe 1. Taux de référence'!$E37)</f>
        <v>0</v>
      </c>
      <c r="P1393" s="422">
        <f>P617*(1-'Annexe 1. Taux de référence'!$E37)</f>
        <v>0</v>
      </c>
      <c r="Q1393" s="423">
        <f>Q617*(1-'Annexe 1. Taux de référence'!$E37)</f>
        <v>0</v>
      </c>
      <c r="R1393" s="419">
        <f>R617*(1-'Annexe 1. Taux de référence'!$E37)</f>
        <v>0</v>
      </c>
      <c r="S1393" s="421">
        <f>S617*(1-'Annexe 1. Taux de référence'!$E37)</f>
        <v>0</v>
      </c>
      <c r="T1393" s="421">
        <f>T617*(1-'Annexe 1. Taux de référence'!$E37)</f>
        <v>0</v>
      </c>
      <c r="U1393" s="421">
        <f>U617*(1-'Annexe 1. Taux de référence'!$E37)</f>
        <v>0</v>
      </c>
      <c r="V1393" s="421">
        <f>V617*(1-'Annexe 1. Taux de référence'!$E37)</f>
        <v>0</v>
      </c>
      <c r="W1393" s="421">
        <f>W617*(1-'Annexe 1. Taux de référence'!$E37)</f>
        <v>0</v>
      </c>
      <c r="X1393" s="422">
        <f>X617*(1-'Annexe 1. Taux de référence'!$E37)</f>
        <v>0</v>
      </c>
      <c r="Y1393" s="421">
        <f>Y617*(1-'Annexe 1. Taux de référence'!$E37)</f>
        <v>0</v>
      </c>
      <c r="Z1393" s="421">
        <f>Z617*(1-'Annexe 1. Taux de référence'!$E37)</f>
        <v>0</v>
      </c>
      <c r="AA1393" s="421">
        <f>AA617*(1-'Annexe 1. Taux de référence'!$E37)</f>
        <v>0</v>
      </c>
      <c r="AB1393" s="421">
        <f>AB617*(1-'Annexe 1. Taux de référence'!$E37)</f>
        <v>0</v>
      </c>
      <c r="AC1393" s="408">
        <f t="shared" ref="AC1393:AC1412" si="575">AC617</f>
        <v>0</v>
      </c>
      <c r="AD1393" s="1766"/>
      <c r="AE1393" s="1063"/>
      <c r="AF1393" s="832"/>
    </row>
    <row r="1394" spans="1:32" ht="15" customHeight="1" outlineLevel="1" x14ac:dyDescent="0.2">
      <c r="A1394" s="11">
        <v>145</v>
      </c>
      <c r="B1394" s="300"/>
      <c r="C1394" s="298"/>
      <c r="D1394" s="298"/>
      <c r="E1394" s="299"/>
      <c r="F1394" s="859" t="s">
        <v>571</v>
      </c>
      <c r="G1394" s="860"/>
      <c r="H1394" s="860"/>
      <c r="I1394" s="860"/>
      <c r="J1394" s="860"/>
      <c r="K1394" s="860"/>
      <c r="L1394" s="861"/>
      <c r="M1394" s="408">
        <f t="shared" si="574"/>
        <v>0</v>
      </c>
      <c r="N1394" s="419">
        <f>M1394*(1-'Annexe 1. Taux de référence'!$E38)+N618*(1-'Annexe 1. Taux de référence'!$E38)</f>
        <v>0</v>
      </c>
      <c r="O1394" s="422">
        <f>O618*(1-'Annexe 1. Taux de référence'!$E38)</f>
        <v>0</v>
      </c>
      <c r="P1394" s="422">
        <f>P618*(1-'Annexe 1. Taux de référence'!$E38)</f>
        <v>0</v>
      </c>
      <c r="Q1394" s="423">
        <f>Q618*(1-'Annexe 1. Taux de référence'!$E38)</f>
        <v>0</v>
      </c>
      <c r="R1394" s="419">
        <f>R618*(1-'Annexe 1. Taux de référence'!$E38)</f>
        <v>0</v>
      </c>
      <c r="S1394" s="421">
        <f>S618*(1-'Annexe 1. Taux de référence'!$E38)</f>
        <v>0</v>
      </c>
      <c r="T1394" s="421">
        <f>T618*(1-'Annexe 1. Taux de référence'!$E38)</f>
        <v>0</v>
      </c>
      <c r="U1394" s="421">
        <f>U618*(1-'Annexe 1. Taux de référence'!$E38)</f>
        <v>0</v>
      </c>
      <c r="V1394" s="421">
        <f>V618*(1-'Annexe 1. Taux de référence'!$E38)</f>
        <v>0</v>
      </c>
      <c r="W1394" s="421">
        <f>W618*(1-'Annexe 1. Taux de référence'!$E38)</f>
        <v>0</v>
      </c>
      <c r="X1394" s="422">
        <f>X618*(1-'Annexe 1. Taux de référence'!$E38)</f>
        <v>0</v>
      </c>
      <c r="Y1394" s="421">
        <f>Y618*(1-'Annexe 1. Taux de référence'!$E38)</f>
        <v>0</v>
      </c>
      <c r="Z1394" s="421">
        <f>Z618*(1-'Annexe 1. Taux de référence'!$E38)</f>
        <v>0</v>
      </c>
      <c r="AA1394" s="421">
        <f>AA618*(1-'Annexe 1. Taux de référence'!$E38)</f>
        <v>0</v>
      </c>
      <c r="AB1394" s="421">
        <f>AB618*(1-'Annexe 1. Taux de référence'!$E38)</f>
        <v>0</v>
      </c>
      <c r="AC1394" s="408">
        <f t="shared" si="575"/>
        <v>0</v>
      </c>
      <c r="AD1394" s="1766"/>
      <c r="AE1394" s="1063"/>
      <c r="AF1394" s="832"/>
    </row>
    <row r="1395" spans="1:32" ht="15" customHeight="1" outlineLevel="1" x14ac:dyDescent="0.2">
      <c r="A1395" s="11">
        <v>146</v>
      </c>
      <c r="B1395" s="300"/>
      <c r="C1395" s="298"/>
      <c r="D1395" s="298"/>
      <c r="E1395" s="853" t="s">
        <v>119</v>
      </c>
      <c r="F1395" s="854"/>
      <c r="G1395" s="854"/>
      <c r="H1395" s="854"/>
      <c r="I1395" s="854"/>
      <c r="J1395" s="854"/>
      <c r="K1395" s="854"/>
      <c r="L1395" s="855"/>
      <c r="M1395" s="407">
        <f>SUBTOTAL(9,M1396:M1398)</f>
        <v>0</v>
      </c>
      <c r="N1395" s="410">
        <f t="shared" ref="N1395:AC1395" si="576">SUBTOTAL(9,N1396:N1398)</f>
        <v>0</v>
      </c>
      <c r="O1395" s="414">
        <f t="shared" si="576"/>
        <v>0</v>
      </c>
      <c r="P1395" s="414">
        <f t="shared" si="576"/>
        <v>0</v>
      </c>
      <c r="Q1395" s="415">
        <f t="shared" si="576"/>
        <v>0</v>
      </c>
      <c r="R1395" s="410">
        <f t="shared" si="576"/>
        <v>0</v>
      </c>
      <c r="S1395" s="414">
        <f t="shared" si="576"/>
        <v>0</v>
      </c>
      <c r="T1395" s="413">
        <f t="shared" si="576"/>
        <v>0</v>
      </c>
      <c r="U1395" s="413">
        <f t="shared" si="576"/>
        <v>0</v>
      </c>
      <c r="V1395" s="413">
        <f t="shared" si="576"/>
        <v>0</v>
      </c>
      <c r="W1395" s="413">
        <f t="shared" si="576"/>
        <v>0</v>
      </c>
      <c r="X1395" s="413">
        <f t="shared" si="576"/>
        <v>0</v>
      </c>
      <c r="Y1395" s="413">
        <f t="shared" si="576"/>
        <v>0</v>
      </c>
      <c r="Z1395" s="413">
        <f t="shared" si="576"/>
        <v>0</v>
      </c>
      <c r="AA1395" s="413">
        <f t="shared" si="576"/>
        <v>0</v>
      </c>
      <c r="AB1395" s="411">
        <f t="shared" si="576"/>
        <v>0</v>
      </c>
      <c r="AC1395" s="407">
        <f t="shared" si="576"/>
        <v>0</v>
      </c>
      <c r="AD1395" s="1766"/>
      <c r="AE1395" s="1063"/>
      <c r="AF1395" s="832"/>
    </row>
    <row r="1396" spans="1:32" ht="15" customHeight="1" outlineLevel="1" x14ac:dyDescent="0.2">
      <c r="A1396" s="11">
        <v>147</v>
      </c>
      <c r="B1396" s="300"/>
      <c r="C1396" s="298"/>
      <c r="D1396" s="298"/>
      <c r="E1396" s="299"/>
      <c r="F1396" s="856" t="s">
        <v>116</v>
      </c>
      <c r="G1396" s="857"/>
      <c r="H1396" s="857"/>
      <c r="I1396" s="857"/>
      <c r="J1396" s="857"/>
      <c r="K1396" s="857"/>
      <c r="L1396" s="858"/>
      <c r="M1396" s="408">
        <f t="shared" ref="M1396:M1398" si="577">M620</f>
        <v>0</v>
      </c>
      <c r="N1396" s="419">
        <f>M1396*(1-'Annexe 1. Taux de référence'!$E40)+N620*(1-'Annexe 1. Taux de référence'!$E40)</f>
        <v>0</v>
      </c>
      <c r="O1396" s="422">
        <f>O620*(1-'Annexe 1. Taux de référence'!$E40)</f>
        <v>0</v>
      </c>
      <c r="P1396" s="422">
        <f>P620*(1-'Annexe 1. Taux de référence'!$E40)</f>
        <v>0</v>
      </c>
      <c r="Q1396" s="423">
        <f>Q620*(1-'Annexe 1. Taux de référence'!$E40)</f>
        <v>0</v>
      </c>
      <c r="R1396" s="419">
        <f>R620*(1-'Annexe 1. Taux de référence'!$E40)</f>
        <v>0</v>
      </c>
      <c r="S1396" s="421">
        <f>S620*(1-'Annexe 1. Taux de référence'!$E40)</f>
        <v>0</v>
      </c>
      <c r="T1396" s="421">
        <f>T620*(1-'Annexe 1. Taux de référence'!$E40)</f>
        <v>0</v>
      </c>
      <c r="U1396" s="421">
        <f>U620*(1-'Annexe 1. Taux de référence'!$E40)</f>
        <v>0</v>
      </c>
      <c r="V1396" s="421">
        <f>V620*(1-'Annexe 1. Taux de référence'!$E40)</f>
        <v>0</v>
      </c>
      <c r="W1396" s="421">
        <f>W620*(1-'Annexe 1. Taux de référence'!$E40)</f>
        <v>0</v>
      </c>
      <c r="X1396" s="422">
        <f>X620*(1-'Annexe 1. Taux de référence'!$E40)</f>
        <v>0</v>
      </c>
      <c r="Y1396" s="421">
        <f>Y620*(1-'Annexe 1. Taux de référence'!$E40)</f>
        <v>0</v>
      </c>
      <c r="Z1396" s="421">
        <f>Z620*(1-'Annexe 1. Taux de référence'!$E40)</f>
        <v>0</v>
      </c>
      <c r="AA1396" s="421">
        <f>AA620*(1-'Annexe 1. Taux de référence'!$E40)</f>
        <v>0</v>
      </c>
      <c r="AB1396" s="421">
        <f>AB620*(1-'Annexe 1. Taux de référence'!$E40)</f>
        <v>0</v>
      </c>
      <c r="AC1396" s="408">
        <f t="shared" si="575"/>
        <v>0</v>
      </c>
      <c r="AD1396" s="1766"/>
      <c r="AE1396" s="1063"/>
      <c r="AF1396" s="832"/>
    </row>
    <row r="1397" spans="1:32" ht="15" customHeight="1" outlineLevel="1" x14ac:dyDescent="0.2">
      <c r="A1397" s="11">
        <v>148</v>
      </c>
      <c r="B1397" s="300"/>
      <c r="C1397" s="298"/>
      <c r="D1397" s="298"/>
      <c r="E1397" s="299"/>
      <c r="F1397" s="915" t="s">
        <v>567</v>
      </c>
      <c r="G1397" s="916"/>
      <c r="H1397" s="916"/>
      <c r="I1397" s="916"/>
      <c r="J1397" s="916"/>
      <c r="K1397" s="916"/>
      <c r="L1397" s="917"/>
      <c r="M1397" s="408">
        <f t="shared" si="577"/>
        <v>0</v>
      </c>
      <c r="N1397" s="419">
        <f>M1397*(1-'Annexe 1. Taux de référence'!$E41)+N621*(1-'Annexe 1. Taux de référence'!$E41)</f>
        <v>0</v>
      </c>
      <c r="O1397" s="422">
        <f>O621*(1-'Annexe 1. Taux de référence'!$E41)</f>
        <v>0</v>
      </c>
      <c r="P1397" s="422">
        <f>P621*(1-'Annexe 1. Taux de référence'!$E41)</f>
        <v>0</v>
      </c>
      <c r="Q1397" s="423">
        <f>Q621*(1-'Annexe 1. Taux de référence'!$E41)</f>
        <v>0</v>
      </c>
      <c r="R1397" s="419">
        <f>R621*(1-'Annexe 1. Taux de référence'!$E41)</f>
        <v>0</v>
      </c>
      <c r="S1397" s="421">
        <f>S621*(1-'Annexe 1. Taux de référence'!$E41)</f>
        <v>0</v>
      </c>
      <c r="T1397" s="421">
        <f>T621*(1-'Annexe 1. Taux de référence'!$E41)</f>
        <v>0</v>
      </c>
      <c r="U1397" s="421">
        <f>U621*(1-'Annexe 1. Taux de référence'!$E41)</f>
        <v>0</v>
      </c>
      <c r="V1397" s="421">
        <f>V621*(1-'Annexe 1. Taux de référence'!$E41)</f>
        <v>0</v>
      </c>
      <c r="W1397" s="421">
        <f>W621*(1-'Annexe 1. Taux de référence'!$E41)</f>
        <v>0</v>
      </c>
      <c r="X1397" s="422">
        <f>X621*(1-'Annexe 1. Taux de référence'!$E41)</f>
        <v>0</v>
      </c>
      <c r="Y1397" s="421">
        <f>Y621*(1-'Annexe 1. Taux de référence'!$E41)</f>
        <v>0</v>
      </c>
      <c r="Z1397" s="421">
        <f>Z621*(1-'Annexe 1. Taux de référence'!$E41)</f>
        <v>0</v>
      </c>
      <c r="AA1397" s="421">
        <f>AA621*(1-'Annexe 1. Taux de référence'!$E41)</f>
        <v>0</v>
      </c>
      <c r="AB1397" s="421">
        <f>AB621*(1-'Annexe 1. Taux de référence'!$E41)</f>
        <v>0</v>
      </c>
      <c r="AC1397" s="408">
        <f t="shared" si="575"/>
        <v>0</v>
      </c>
      <c r="AD1397" s="1766"/>
      <c r="AE1397" s="1063"/>
      <c r="AF1397" s="832"/>
    </row>
    <row r="1398" spans="1:32" ht="27.75" customHeight="1" outlineLevel="1" x14ac:dyDescent="0.2">
      <c r="A1398" s="11">
        <v>149</v>
      </c>
      <c r="B1398" s="300"/>
      <c r="C1398" s="298"/>
      <c r="D1398" s="298"/>
      <c r="E1398" s="299"/>
      <c r="F1398" s="859" t="s">
        <v>125</v>
      </c>
      <c r="G1398" s="860"/>
      <c r="H1398" s="860"/>
      <c r="I1398" s="860"/>
      <c r="J1398" s="860"/>
      <c r="K1398" s="860"/>
      <c r="L1398" s="861"/>
      <c r="M1398" s="408">
        <f t="shared" si="577"/>
        <v>0</v>
      </c>
      <c r="N1398" s="419">
        <f>M1398*(1-'Annexe 1. Taux de référence'!$E42)+N622*(1-'Annexe 1. Taux de référence'!$E42)</f>
        <v>0</v>
      </c>
      <c r="O1398" s="422">
        <f>O622*(1-'Annexe 1. Taux de référence'!$E42)</f>
        <v>0</v>
      </c>
      <c r="P1398" s="422">
        <f>P622*(1-'Annexe 1. Taux de référence'!$E42)</f>
        <v>0</v>
      </c>
      <c r="Q1398" s="423">
        <f>Q622*(1-'Annexe 1. Taux de référence'!$E42)</f>
        <v>0</v>
      </c>
      <c r="R1398" s="419">
        <f>R622*(1-'Annexe 1. Taux de référence'!$E42)</f>
        <v>0</v>
      </c>
      <c r="S1398" s="421">
        <f>S622*(1-'Annexe 1. Taux de référence'!$E42)</f>
        <v>0</v>
      </c>
      <c r="T1398" s="421">
        <f>T622*(1-'Annexe 1. Taux de référence'!$E42)</f>
        <v>0</v>
      </c>
      <c r="U1398" s="421">
        <f>U622*(1-'Annexe 1. Taux de référence'!$E42)</f>
        <v>0</v>
      </c>
      <c r="V1398" s="421">
        <f>V622*(1-'Annexe 1. Taux de référence'!$E42)</f>
        <v>0</v>
      </c>
      <c r="W1398" s="421">
        <f>W622*(1-'Annexe 1. Taux de référence'!$E42)</f>
        <v>0</v>
      </c>
      <c r="X1398" s="422">
        <f>X622*(1-'Annexe 1. Taux de référence'!$E42)</f>
        <v>0</v>
      </c>
      <c r="Y1398" s="421">
        <f>Y622*(1-'Annexe 1. Taux de référence'!$E42)</f>
        <v>0</v>
      </c>
      <c r="Z1398" s="421">
        <f>Z622*(1-'Annexe 1. Taux de référence'!$E42)</f>
        <v>0</v>
      </c>
      <c r="AA1398" s="421">
        <f>AA622*(1-'Annexe 1. Taux de référence'!$E42)</f>
        <v>0</v>
      </c>
      <c r="AB1398" s="421">
        <f>AB622*(1-'Annexe 1. Taux de référence'!$E42)</f>
        <v>0</v>
      </c>
      <c r="AC1398" s="408">
        <f t="shared" si="575"/>
        <v>0</v>
      </c>
      <c r="AD1398" s="1766"/>
      <c r="AE1398" s="1063"/>
      <c r="AF1398" s="832"/>
    </row>
    <row r="1399" spans="1:32" ht="15" customHeight="1" outlineLevel="1" x14ac:dyDescent="0.2">
      <c r="A1399" s="11">
        <v>150</v>
      </c>
      <c r="B1399" s="300"/>
      <c r="C1399" s="298"/>
      <c r="D1399" s="298"/>
      <c r="E1399" s="853" t="s">
        <v>120</v>
      </c>
      <c r="F1399" s="854"/>
      <c r="G1399" s="854"/>
      <c r="H1399" s="854"/>
      <c r="I1399" s="854"/>
      <c r="J1399" s="854"/>
      <c r="K1399" s="854"/>
      <c r="L1399" s="855"/>
      <c r="M1399" s="407">
        <f>SUBTOTAL(9,M1400:M1401)</f>
        <v>0</v>
      </c>
      <c r="N1399" s="410">
        <f t="shared" ref="N1399:AC1399" si="578">SUBTOTAL(9,N1400:N1401)</f>
        <v>0</v>
      </c>
      <c r="O1399" s="414">
        <f t="shared" si="578"/>
        <v>0</v>
      </c>
      <c r="P1399" s="414">
        <f t="shared" si="578"/>
        <v>0</v>
      </c>
      <c r="Q1399" s="415">
        <f t="shared" si="578"/>
        <v>0</v>
      </c>
      <c r="R1399" s="410">
        <f t="shared" si="578"/>
        <v>0</v>
      </c>
      <c r="S1399" s="414">
        <f t="shared" si="578"/>
        <v>0</v>
      </c>
      <c r="T1399" s="413">
        <f t="shared" si="578"/>
        <v>0</v>
      </c>
      <c r="U1399" s="413">
        <f t="shared" si="578"/>
        <v>0</v>
      </c>
      <c r="V1399" s="413">
        <f t="shared" si="578"/>
        <v>0</v>
      </c>
      <c r="W1399" s="413">
        <f t="shared" si="578"/>
        <v>0</v>
      </c>
      <c r="X1399" s="413">
        <f t="shared" si="578"/>
        <v>0</v>
      </c>
      <c r="Y1399" s="413">
        <f t="shared" si="578"/>
        <v>0</v>
      </c>
      <c r="Z1399" s="413">
        <f t="shared" si="578"/>
        <v>0</v>
      </c>
      <c r="AA1399" s="413">
        <f t="shared" si="578"/>
        <v>0</v>
      </c>
      <c r="AB1399" s="411">
        <f t="shared" si="578"/>
        <v>0</v>
      </c>
      <c r="AC1399" s="407">
        <f t="shared" si="578"/>
        <v>0</v>
      </c>
      <c r="AD1399" s="1766"/>
      <c r="AE1399" s="1063"/>
      <c r="AF1399" s="832"/>
    </row>
    <row r="1400" spans="1:32" ht="15" customHeight="1" outlineLevel="1" x14ac:dyDescent="0.2">
      <c r="A1400" s="11">
        <v>151</v>
      </c>
      <c r="B1400" s="300"/>
      <c r="C1400" s="298"/>
      <c r="D1400" s="298"/>
      <c r="E1400" s="299"/>
      <c r="F1400" s="856" t="s">
        <v>117</v>
      </c>
      <c r="G1400" s="857"/>
      <c r="H1400" s="857"/>
      <c r="I1400" s="857"/>
      <c r="J1400" s="857"/>
      <c r="K1400" s="857"/>
      <c r="L1400" s="858"/>
      <c r="M1400" s="408">
        <f t="shared" ref="M1400:M1401" si="579">M624</f>
        <v>0</v>
      </c>
      <c r="N1400" s="419">
        <f>M1400*(1-'Annexe 1. Taux de référence'!$E44)+N624*(1-'Annexe 1. Taux de référence'!$E44)</f>
        <v>0</v>
      </c>
      <c r="O1400" s="422">
        <f>O624*(1-'Annexe 1. Taux de référence'!$E44)</f>
        <v>0</v>
      </c>
      <c r="P1400" s="422">
        <f>P624*(1-'Annexe 1. Taux de référence'!$E44)</f>
        <v>0</v>
      </c>
      <c r="Q1400" s="423">
        <f>Q624*(1-'Annexe 1. Taux de référence'!$E44)</f>
        <v>0</v>
      </c>
      <c r="R1400" s="419">
        <f>R624*(1-'Annexe 1. Taux de référence'!$E44)</f>
        <v>0</v>
      </c>
      <c r="S1400" s="421">
        <f>S624*(1-'Annexe 1. Taux de référence'!$E44)</f>
        <v>0</v>
      </c>
      <c r="T1400" s="421">
        <f>T624*(1-'Annexe 1. Taux de référence'!$E44)</f>
        <v>0</v>
      </c>
      <c r="U1400" s="421">
        <f>U624*(1-'Annexe 1. Taux de référence'!$E44)</f>
        <v>0</v>
      </c>
      <c r="V1400" s="421">
        <f>V624*(1-'Annexe 1. Taux de référence'!$E44)</f>
        <v>0</v>
      </c>
      <c r="W1400" s="421">
        <f>W624*(1-'Annexe 1. Taux de référence'!$E44)</f>
        <v>0</v>
      </c>
      <c r="X1400" s="422">
        <f>X624*(1-'Annexe 1. Taux de référence'!$E44)</f>
        <v>0</v>
      </c>
      <c r="Y1400" s="421">
        <f>Y624*(1-'Annexe 1. Taux de référence'!$E44)</f>
        <v>0</v>
      </c>
      <c r="Z1400" s="421">
        <f>Z624*(1-'Annexe 1. Taux de référence'!$E44)</f>
        <v>0</v>
      </c>
      <c r="AA1400" s="421">
        <f>AA624*(1-'Annexe 1. Taux de référence'!$E44)</f>
        <v>0</v>
      </c>
      <c r="AB1400" s="421">
        <f>AB624*(1-'Annexe 1. Taux de référence'!$E44)</f>
        <v>0</v>
      </c>
      <c r="AC1400" s="408">
        <f t="shared" si="575"/>
        <v>0</v>
      </c>
      <c r="AD1400" s="1766"/>
      <c r="AE1400" s="1063"/>
      <c r="AF1400" s="832"/>
    </row>
    <row r="1401" spans="1:32" ht="15" customHeight="1" outlineLevel="1" x14ac:dyDescent="0.2">
      <c r="A1401" s="11">
        <v>152</v>
      </c>
      <c r="B1401" s="300"/>
      <c r="C1401" s="298"/>
      <c r="D1401" s="298"/>
      <c r="E1401" s="299"/>
      <c r="F1401" s="859" t="s">
        <v>572</v>
      </c>
      <c r="G1401" s="860"/>
      <c r="H1401" s="860"/>
      <c r="I1401" s="860"/>
      <c r="J1401" s="860"/>
      <c r="K1401" s="860"/>
      <c r="L1401" s="861"/>
      <c r="M1401" s="408">
        <f t="shared" si="579"/>
        <v>0</v>
      </c>
      <c r="N1401" s="419">
        <f>M1401*(1-'Annexe 1. Taux de référence'!$E45)+N625*(1-'Annexe 1. Taux de référence'!$E45)</f>
        <v>0</v>
      </c>
      <c r="O1401" s="422">
        <f>O625*(1-'Annexe 1. Taux de référence'!$E45)</f>
        <v>0</v>
      </c>
      <c r="P1401" s="422">
        <f>P625*(1-'Annexe 1. Taux de référence'!$E45)</f>
        <v>0</v>
      </c>
      <c r="Q1401" s="423">
        <f>Q625*(1-'Annexe 1. Taux de référence'!$E45)</f>
        <v>0</v>
      </c>
      <c r="R1401" s="419">
        <f>R625*(1-'Annexe 1. Taux de référence'!$E45)</f>
        <v>0</v>
      </c>
      <c r="S1401" s="421">
        <f>S625*(1-'Annexe 1. Taux de référence'!$E45)</f>
        <v>0</v>
      </c>
      <c r="T1401" s="421">
        <f>T625*(1-'Annexe 1. Taux de référence'!$E45)</f>
        <v>0</v>
      </c>
      <c r="U1401" s="421">
        <f>U625*(1-'Annexe 1. Taux de référence'!$E45)</f>
        <v>0</v>
      </c>
      <c r="V1401" s="421">
        <f>V625*(1-'Annexe 1. Taux de référence'!$E45)</f>
        <v>0</v>
      </c>
      <c r="W1401" s="421">
        <f>W625*(1-'Annexe 1. Taux de référence'!$E45)</f>
        <v>0</v>
      </c>
      <c r="X1401" s="422">
        <f>X625*(1-'Annexe 1. Taux de référence'!$E45)</f>
        <v>0</v>
      </c>
      <c r="Y1401" s="421">
        <f>Y625*(1-'Annexe 1. Taux de référence'!$E45)</f>
        <v>0</v>
      </c>
      <c r="Z1401" s="421">
        <f>Z625*(1-'Annexe 1. Taux de référence'!$E45)</f>
        <v>0</v>
      </c>
      <c r="AA1401" s="421">
        <f>AA625*(1-'Annexe 1. Taux de référence'!$E45)</f>
        <v>0</v>
      </c>
      <c r="AB1401" s="421">
        <f>AB625*(1-'Annexe 1. Taux de référence'!$E45)</f>
        <v>0</v>
      </c>
      <c r="AC1401" s="408">
        <f t="shared" si="575"/>
        <v>0</v>
      </c>
      <c r="AD1401" s="1766"/>
      <c r="AE1401" s="1063"/>
      <c r="AF1401" s="832"/>
    </row>
    <row r="1402" spans="1:32" ht="15" customHeight="1" outlineLevel="1" x14ac:dyDescent="0.2">
      <c r="A1402" s="11">
        <v>153</v>
      </c>
      <c r="B1402" s="300"/>
      <c r="C1402" s="298"/>
      <c r="D1402" s="298"/>
      <c r="E1402" s="853" t="s">
        <v>121</v>
      </c>
      <c r="F1402" s="854"/>
      <c r="G1402" s="854"/>
      <c r="H1402" s="854"/>
      <c r="I1402" s="854"/>
      <c r="J1402" s="854"/>
      <c r="K1402" s="854"/>
      <c r="L1402" s="855"/>
      <c r="M1402" s="407">
        <f>SUBTOTAL(9,M1403:M1405)</f>
        <v>0</v>
      </c>
      <c r="N1402" s="410">
        <f t="shared" ref="N1402:AC1402" si="580">SUBTOTAL(9,N1403:N1405)</f>
        <v>0</v>
      </c>
      <c r="O1402" s="414">
        <f t="shared" si="580"/>
        <v>0</v>
      </c>
      <c r="P1402" s="414">
        <f t="shared" si="580"/>
        <v>0</v>
      </c>
      <c r="Q1402" s="415">
        <f t="shared" si="580"/>
        <v>0</v>
      </c>
      <c r="R1402" s="410">
        <f t="shared" si="580"/>
        <v>0</v>
      </c>
      <c r="S1402" s="414">
        <f t="shared" si="580"/>
        <v>0</v>
      </c>
      <c r="T1402" s="413">
        <f t="shared" si="580"/>
        <v>0</v>
      </c>
      <c r="U1402" s="413">
        <f t="shared" si="580"/>
        <v>0</v>
      </c>
      <c r="V1402" s="413">
        <f t="shared" si="580"/>
        <v>0</v>
      </c>
      <c r="W1402" s="413">
        <f t="shared" si="580"/>
        <v>0</v>
      </c>
      <c r="X1402" s="413">
        <f t="shared" si="580"/>
        <v>0</v>
      </c>
      <c r="Y1402" s="413">
        <f t="shared" si="580"/>
        <v>0</v>
      </c>
      <c r="Z1402" s="413">
        <f t="shared" si="580"/>
        <v>0</v>
      </c>
      <c r="AA1402" s="413">
        <f t="shared" si="580"/>
        <v>0</v>
      </c>
      <c r="AB1402" s="411">
        <f t="shared" si="580"/>
        <v>0</v>
      </c>
      <c r="AC1402" s="407">
        <f t="shared" si="580"/>
        <v>0</v>
      </c>
      <c r="AD1402" s="1766"/>
      <c r="AE1402" s="1063"/>
      <c r="AF1402" s="832"/>
    </row>
    <row r="1403" spans="1:32" ht="15" customHeight="1" outlineLevel="1" x14ac:dyDescent="0.2">
      <c r="A1403" s="11">
        <v>154</v>
      </c>
      <c r="B1403" s="300"/>
      <c r="C1403" s="298"/>
      <c r="D1403" s="298"/>
      <c r="E1403" s="299"/>
      <c r="F1403" s="856" t="s">
        <v>122</v>
      </c>
      <c r="G1403" s="857"/>
      <c r="H1403" s="857"/>
      <c r="I1403" s="857"/>
      <c r="J1403" s="857"/>
      <c r="K1403" s="857"/>
      <c r="L1403" s="858"/>
      <c r="M1403" s="408">
        <f t="shared" ref="M1403:M1405" si="581">M627</f>
        <v>0</v>
      </c>
      <c r="N1403" s="419">
        <f>M1403*(1-'Annexe 1. Taux de référence'!$E47)+N627*(1-'Annexe 1. Taux de référence'!$E47)</f>
        <v>0</v>
      </c>
      <c r="O1403" s="422">
        <f>O627*(1-'Annexe 1. Taux de référence'!$E47)</f>
        <v>0</v>
      </c>
      <c r="P1403" s="422">
        <f>P627*(1-'Annexe 1. Taux de référence'!$E47)</f>
        <v>0</v>
      </c>
      <c r="Q1403" s="423">
        <f>Q627*(1-'Annexe 1. Taux de référence'!$E47)</f>
        <v>0</v>
      </c>
      <c r="R1403" s="419">
        <f>R627*(1-'Annexe 1. Taux de référence'!$E47)</f>
        <v>0</v>
      </c>
      <c r="S1403" s="421">
        <f>S627*(1-'Annexe 1. Taux de référence'!$E47)</f>
        <v>0</v>
      </c>
      <c r="T1403" s="421">
        <f>T627*(1-'Annexe 1. Taux de référence'!$E47)</f>
        <v>0</v>
      </c>
      <c r="U1403" s="421">
        <f>U627*(1-'Annexe 1. Taux de référence'!$E47)</f>
        <v>0</v>
      </c>
      <c r="V1403" s="421">
        <f>V627*(1-'Annexe 1. Taux de référence'!$E47)</f>
        <v>0</v>
      </c>
      <c r="W1403" s="421">
        <f>W627*(1-'Annexe 1. Taux de référence'!$E47)</f>
        <v>0</v>
      </c>
      <c r="X1403" s="422">
        <f>X627*(1-'Annexe 1. Taux de référence'!$E47)</f>
        <v>0</v>
      </c>
      <c r="Y1403" s="421">
        <f>Y627*(1-'Annexe 1. Taux de référence'!$E47)</f>
        <v>0</v>
      </c>
      <c r="Z1403" s="421">
        <f>Z627*(1-'Annexe 1. Taux de référence'!$E47)</f>
        <v>0</v>
      </c>
      <c r="AA1403" s="421">
        <f>AA627*(1-'Annexe 1. Taux de référence'!$E47)</f>
        <v>0</v>
      </c>
      <c r="AB1403" s="421">
        <f>AB627*(1-'Annexe 1. Taux de référence'!$E47)</f>
        <v>0</v>
      </c>
      <c r="AC1403" s="408">
        <f t="shared" si="575"/>
        <v>0</v>
      </c>
      <c r="AD1403" s="1766"/>
      <c r="AE1403" s="1063"/>
      <c r="AF1403" s="832"/>
    </row>
    <row r="1404" spans="1:32" ht="15" customHeight="1" outlineLevel="1" x14ac:dyDescent="0.2">
      <c r="A1404" s="11">
        <v>155</v>
      </c>
      <c r="B1404" s="300"/>
      <c r="C1404" s="298"/>
      <c r="D1404" s="298"/>
      <c r="E1404" s="299"/>
      <c r="F1404" s="915" t="s">
        <v>573</v>
      </c>
      <c r="G1404" s="916"/>
      <c r="H1404" s="916"/>
      <c r="I1404" s="916"/>
      <c r="J1404" s="916"/>
      <c r="K1404" s="916"/>
      <c r="L1404" s="917"/>
      <c r="M1404" s="408">
        <f t="shared" si="581"/>
        <v>0</v>
      </c>
      <c r="N1404" s="419">
        <f>M1404*(1-'Annexe 1. Taux de référence'!$E48)+N628*(1-'Annexe 1. Taux de référence'!$E48)</f>
        <v>0</v>
      </c>
      <c r="O1404" s="422">
        <f>O628*(1-'Annexe 1. Taux de référence'!$E48)</f>
        <v>0</v>
      </c>
      <c r="P1404" s="422">
        <f>P628*(1-'Annexe 1. Taux de référence'!$E48)</f>
        <v>0</v>
      </c>
      <c r="Q1404" s="423">
        <f>Q628*(1-'Annexe 1. Taux de référence'!$E48)</f>
        <v>0</v>
      </c>
      <c r="R1404" s="419">
        <f>R628*(1-'Annexe 1. Taux de référence'!$E48)</f>
        <v>0</v>
      </c>
      <c r="S1404" s="421">
        <f>S628*(1-'Annexe 1. Taux de référence'!$E48)</f>
        <v>0</v>
      </c>
      <c r="T1404" s="421">
        <f>T628*(1-'Annexe 1. Taux de référence'!$E48)</f>
        <v>0</v>
      </c>
      <c r="U1404" s="421">
        <f>U628*(1-'Annexe 1. Taux de référence'!$E48)</f>
        <v>0</v>
      </c>
      <c r="V1404" s="421">
        <f>V628*(1-'Annexe 1. Taux de référence'!$E48)</f>
        <v>0</v>
      </c>
      <c r="W1404" s="421">
        <f>W628*(1-'Annexe 1. Taux de référence'!$E48)</f>
        <v>0</v>
      </c>
      <c r="X1404" s="422">
        <f>X628*(1-'Annexe 1. Taux de référence'!$E48)</f>
        <v>0</v>
      </c>
      <c r="Y1404" s="421">
        <f>Y628*(1-'Annexe 1. Taux de référence'!$E48)</f>
        <v>0</v>
      </c>
      <c r="Z1404" s="421">
        <f>Z628*(1-'Annexe 1. Taux de référence'!$E48)</f>
        <v>0</v>
      </c>
      <c r="AA1404" s="421">
        <f>AA628*(1-'Annexe 1. Taux de référence'!$E48)</f>
        <v>0</v>
      </c>
      <c r="AB1404" s="421">
        <f>AB628*(1-'Annexe 1. Taux de référence'!$E48)</f>
        <v>0</v>
      </c>
      <c r="AC1404" s="408">
        <f t="shared" si="575"/>
        <v>0</v>
      </c>
      <c r="AD1404" s="1766"/>
      <c r="AE1404" s="1063"/>
      <c r="AF1404" s="832"/>
    </row>
    <row r="1405" spans="1:32" ht="27.75" customHeight="1" outlineLevel="1" x14ac:dyDescent="0.2">
      <c r="A1405" s="11">
        <v>156</v>
      </c>
      <c r="B1405" s="300"/>
      <c r="C1405" s="298"/>
      <c r="D1405" s="298"/>
      <c r="E1405" s="299"/>
      <c r="F1405" s="859" t="s">
        <v>123</v>
      </c>
      <c r="G1405" s="860"/>
      <c r="H1405" s="860"/>
      <c r="I1405" s="860"/>
      <c r="J1405" s="860"/>
      <c r="K1405" s="860"/>
      <c r="L1405" s="861"/>
      <c r="M1405" s="408">
        <f t="shared" si="581"/>
        <v>0</v>
      </c>
      <c r="N1405" s="419">
        <f>M1405*(1-'Annexe 1. Taux de référence'!$E49)+N629*(1-'Annexe 1. Taux de référence'!$E49)</f>
        <v>0</v>
      </c>
      <c r="O1405" s="422">
        <f>O629*(1-'Annexe 1. Taux de référence'!$E49)</f>
        <v>0</v>
      </c>
      <c r="P1405" s="422">
        <f>P629*(1-'Annexe 1. Taux de référence'!$E49)</f>
        <v>0</v>
      </c>
      <c r="Q1405" s="423">
        <f>Q629*(1-'Annexe 1. Taux de référence'!$E49)</f>
        <v>0</v>
      </c>
      <c r="R1405" s="419">
        <f>R629*(1-'Annexe 1. Taux de référence'!$E49)</f>
        <v>0</v>
      </c>
      <c r="S1405" s="421">
        <f>S629*(1-'Annexe 1. Taux de référence'!$E49)</f>
        <v>0</v>
      </c>
      <c r="T1405" s="421">
        <f>T629*(1-'Annexe 1. Taux de référence'!$E49)</f>
        <v>0</v>
      </c>
      <c r="U1405" s="421">
        <f>U629*(1-'Annexe 1. Taux de référence'!$E49)</f>
        <v>0</v>
      </c>
      <c r="V1405" s="421">
        <f>V629*(1-'Annexe 1. Taux de référence'!$E49)</f>
        <v>0</v>
      </c>
      <c r="W1405" s="421">
        <f>W629*(1-'Annexe 1. Taux de référence'!$E49)</f>
        <v>0</v>
      </c>
      <c r="X1405" s="422">
        <f>X629*(1-'Annexe 1. Taux de référence'!$E49)</f>
        <v>0</v>
      </c>
      <c r="Y1405" s="421">
        <f>Y629*(1-'Annexe 1. Taux de référence'!$E49)</f>
        <v>0</v>
      </c>
      <c r="Z1405" s="421">
        <f>Z629*(1-'Annexe 1. Taux de référence'!$E49)</f>
        <v>0</v>
      </c>
      <c r="AA1405" s="421">
        <f>AA629*(1-'Annexe 1. Taux de référence'!$E49)</f>
        <v>0</v>
      </c>
      <c r="AB1405" s="421">
        <f>AB629*(1-'Annexe 1. Taux de référence'!$E49)</f>
        <v>0</v>
      </c>
      <c r="AC1405" s="408">
        <f t="shared" si="575"/>
        <v>0</v>
      </c>
      <c r="AD1405" s="1766"/>
      <c r="AE1405" s="1063"/>
      <c r="AF1405" s="832"/>
    </row>
    <row r="1406" spans="1:32" ht="15" customHeight="1" outlineLevel="1" x14ac:dyDescent="0.2">
      <c r="A1406" s="11">
        <v>157</v>
      </c>
      <c r="B1406" s="300"/>
      <c r="C1406" s="298"/>
      <c r="D1406" s="298"/>
      <c r="E1406" s="853" t="s">
        <v>546</v>
      </c>
      <c r="F1406" s="854"/>
      <c r="G1406" s="854"/>
      <c r="H1406" s="854"/>
      <c r="I1406" s="854"/>
      <c r="J1406" s="854"/>
      <c r="K1406" s="854"/>
      <c r="L1406" s="855"/>
      <c r="M1406" s="407">
        <f>SUBTOTAL(9,M1407:M1408)</f>
        <v>0</v>
      </c>
      <c r="N1406" s="410">
        <f t="shared" ref="N1406:AC1406" si="582">SUBTOTAL(9,N1407:N1408)</f>
        <v>0</v>
      </c>
      <c r="O1406" s="414">
        <f t="shared" si="582"/>
        <v>0</v>
      </c>
      <c r="P1406" s="414">
        <f t="shared" si="582"/>
        <v>0</v>
      </c>
      <c r="Q1406" s="415">
        <f t="shared" si="582"/>
        <v>0</v>
      </c>
      <c r="R1406" s="410">
        <f t="shared" si="582"/>
        <v>0</v>
      </c>
      <c r="S1406" s="414">
        <f t="shared" si="582"/>
        <v>0</v>
      </c>
      <c r="T1406" s="413">
        <f t="shared" si="582"/>
        <v>0</v>
      </c>
      <c r="U1406" s="413">
        <f t="shared" si="582"/>
        <v>0</v>
      </c>
      <c r="V1406" s="413">
        <f t="shared" si="582"/>
        <v>0</v>
      </c>
      <c r="W1406" s="413">
        <f t="shared" si="582"/>
        <v>0</v>
      </c>
      <c r="X1406" s="413">
        <f t="shared" si="582"/>
        <v>0</v>
      </c>
      <c r="Y1406" s="413">
        <f t="shared" si="582"/>
        <v>0</v>
      </c>
      <c r="Z1406" s="413">
        <f t="shared" si="582"/>
        <v>0</v>
      </c>
      <c r="AA1406" s="413">
        <f t="shared" si="582"/>
        <v>0</v>
      </c>
      <c r="AB1406" s="411">
        <f t="shared" si="582"/>
        <v>0</v>
      </c>
      <c r="AC1406" s="407">
        <f t="shared" si="582"/>
        <v>0</v>
      </c>
      <c r="AD1406" s="1766"/>
      <c r="AE1406" s="1063"/>
      <c r="AF1406" s="832"/>
    </row>
    <row r="1407" spans="1:32" ht="27" customHeight="1" outlineLevel="1" x14ac:dyDescent="0.2">
      <c r="A1407" s="11">
        <v>158</v>
      </c>
      <c r="B1407" s="300"/>
      <c r="C1407" s="298"/>
      <c r="D1407" s="298"/>
      <c r="E1407" s="299"/>
      <c r="F1407" s="856" t="s">
        <v>547</v>
      </c>
      <c r="G1407" s="857"/>
      <c r="H1407" s="857"/>
      <c r="I1407" s="857"/>
      <c r="J1407" s="857"/>
      <c r="K1407" s="857"/>
      <c r="L1407" s="858"/>
      <c r="M1407" s="408">
        <f t="shared" ref="M1407:M1408" si="583">M631</f>
        <v>0</v>
      </c>
      <c r="N1407" s="419">
        <f>M1407*(1-'Annexe 1. Taux de référence'!$E51)+N631*(1-'Annexe 1. Taux de référence'!$E51)</f>
        <v>0</v>
      </c>
      <c r="O1407" s="422">
        <f>O631*(1-'Annexe 1. Taux de référence'!$E51)</f>
        <v>0</v>
      </c>
      <c r="P1407" s="422">
        <f>P631*(1-'Annexe 1. Taux de référence'!$E51)</f>
        <v>0</v>
      </c>
      <c r="Q1407" s="423">
        <f>Q631*(1-'Annexe 1. Taux de référence'!$E51)</f>
        <v>0</v>
      </c>
      <c r="R1407" s="419">
        <f>R631*(1-'Annexe 1. Taux de référence'!$E51)</f>
        <v>0</v>
      </c>
      <c r="S1407" s="421">
        <f>S631*(1-'Annexe 1. Taux de référence'!$E51)</f>
        <v>0</v>
      </c>
      <c r="T1407" s="421">
        <f>T631*(1-'Annexe 1. Taux de référence'!$E51)</f>
        <v>0</v>
      </c>
      <c r="U1407" s="421">
        <f>U631*(1-'Annexe 1. Taux de référence'!$E51)</f>
        <v>0</v>
      </c>
      <c r="V1407" s="421">
        <f>V631*(1-'Annexe 1. Taux de référence'!$E51)</f>
        <v>0</v>
      </c>
      <c r="W1407" s="421">
        <f>W631*(1-'Annexe 1. Taux de référence'!$E51)</f>
        <v>0</v>
      </c>
      <c r="X1407" s="422">
        <f>X631*(1-'Annexe 1. Taux de référence'!$E51)</f>
        <v>0</v>
      </c>
      <c r="Y1407" s="421">
        <f>Y631*(1-'Annexe 1. Taux de référence'!$E51)</f>
        <v>0</v>
      </c>
      <c r="Z1407" s="421">
        <f>Z631*(1-'Annexe 1. Taux de référence'!$E51)</f>
        <v>0</v>
      </c>
      <c r="AA1407" s="421">
        <f>AA631*(1-'Annexe 1. Taux de référence'!$E51)</f>
        <v>0</v>
      </c>
      <c r="AB1407" s="421">
        <f>AB631*(1-'Annexe 1. Taux de référence'!$E51)</f>
        <v>0</v>
      </c>
      <c r="AC1407" s="408">
        <f t="shared" si="575"/>
        <v>0</v>
      </c>
      <c r="AD1407" s="1766"/>
      <c r="AE1407" s="1063"/>
      <c r="AF1407" s="832"/>
    </row>
    <row r="1408" spans="1:32" ht="15" customHeight="1" outlineLevel="1" x14ac:dyDescent="0.2">
      <c r="A1408" s="11">
        <v>159</v>
      </c>
      <c r="B1408" s="300"/>
      <c r="C1408" s="298"/>
      <c r="D1408" s="298"/>
      <c r="E1408" s="299"/>
      <c r="F1408" s="859" t="s">
        <v>570</v>
      </c>
      <c r="G1408" s="860"/>
      <c r="H1408" s="860"/>
      <c r="I1408" s="860"/>
      <c r="J1408" s="860"/>
      <c r="K1408" s="860"/>
      <c r="L1408" s="861"/>
      <c r="M1408" s="408">
        <f t="shared" si="583"/>
        <v>0</v>
      </c>
      <c r="N1408" s="419">
        <f>M1408*(1-'Annexe 1. Taux de référence'!$E52)+N632*(1-'Annexe 1. Taux de référence'!$E52)</f>
        <v>0</v>
      </c>
      <c r="O1408" s="422">
        <f>O632*(1-'Annexe 1. Taux de référence'!$E52)</f>
        <v>0</v>
      </c>
      <c r="P1408" s="422">
        <f>P632*(1-'Annexe 1. Taux de référence'!$E52)</f>
        <v>0</v>
      </c>
      <c r="Q1408" s="423">
        <f>Q632*(1-'Annexe 1. Taux de référence'!$E52)</f>
        <v>0</v>
      </c>
      <c r="R1408" s="419">
        <f>R632*(1-'Annexe 1. Taux de référence'!$E52)</f>
        <v>0</v>
      </c>
      <c r="S1408" s="421">
        <f>S632*(1-'Annexe 1. Taux de référence'!$E52)</f>
        <v>0</v>
      </c>
      <c r="T1408" s="421">
        <f>T632*(1-'Annexe 1. Taux de référence'!$E52)</f>
        <v>0</v>
      </c>
      <c r="U1408" s="421">
        <f>U632*(1-'Annexe 1. Taux de référence'!$E52)</f>
        <v>0</v>
      </c>
      <c r="V1408" s="421">
        <f>V632*(1-'Annexe 1. Taux de référence'!$E52)</f>
        <v>0</v>
      </c>
      <c r="W1408" s="421">
        <f>W632*(1-'Annexe 1. Taux de référence'!$E52)</f>
        <v>0</v>
      </c>
      <c r="X1408" s="422">
        <f>X632*(1-'Annexe 1. Taux de référence'!$E52)</f>
        <v>0</v>
      </c>
      <c r="Y1408" s="421">
        <f>Y632*(1-'Annexe 1. Taux de référence'!$E52)</f>
        <v>0</v>
      </c>
      <c r="Z1408" s="421">
        <f>Z632*(1-'Annexe 1. Taux de référence'!$E52)</f>
        <v>0</v>
      </c>
      <c r="AA1408" s="421">
        <f>AA632*(1-'Annexe 1. Taux de référence'!$E52)</f>
        <v>0</v>
      </c>
      <c r="AB1408" s="421">
        <f>AB632*(1-'Annexe 1. Taux de référence'!$E52)</f>
        <v>0</v>
      </c>
      <c r="AC1408" s="408">
        <f t="shared" si="575"/>
        <v>0</v>
      </c>
      <c r="AD1408" s="1766"/>
      <c r="AE1408" s="1063"/>
      <c r="AF1408" s="832"/>
    </row>
    <row r="1409" spans="1:32" ht="15" customHeight="1" outlineLevel="1" x14ac:dyDescent="0.2">
      <c r="A1409" s="11">
        <v>160</v>
      </c>
      <c r="B1409" s="300"/>
      <c r="C1409" s="298"/>
      <c r="D1409" s="298"/>
      <c r="E1409" s="853" t="s">
        <v>548</v>
      </c>
      <c r="F1409" s="854"/>
      <c r="G1409" s="854"/>
      <c r="H1409" s="854"/>
      <c r="I1409" s="854"/>
      <c r="J1409" s="854"/>
      <c r="K1409" s="854"/>
      <c r="L1409" s="855"/>
      <c r="M1409" s="407">
        <f>SUBTOTAL(9,M1410:M1412)</f>
        <v>0</v>
      </c>
      <c r="N1409" s="410">
        <f t="shared" ref="N1409:AC1409" si="584">SUBTOTAL(9,N1410:N1412)</f>
        <v>0</v>
      </c>
      <c r="O1409" s="414">
        <f t="shared" si="584"/>
        <v>0</v>
      </c>
      <c r="P1409" s="414">
        <f t="shared" si="584"/>
        <v>0</v>
      </c>
      <c r="Q1409" s="415">
        <f t="shared" si="584"/>
        <v>0</v>
      </c>
      <c r="R1409" s="410">
        <f t="shared" si="584"/>
        <v>0</v>
      </c>
      <c r="S1409" s="414">
        <f t="shared" si="584"/>
        <v>0</v>
      </c>
      <c r="T1409" s="413">
        <f t="shared" si="584"/>
        <v>0</v>
      </c>
      <c r="U1409" s="413">
        <f t="shared" si="584"/>
        <v>0</v>
      </c>
      <c r="V1409" s="413">
        <f t="shared" si="584"/>
        <v>0</v>
      </c>
      <c r="W1409" s="413">
        <f t="shared" si="584"/>
        <v>0</v>
      </c>
      <c r="X1409" s="413">
        <f t="shared" si="584"/>
        <v>0</v>
      </c>
      <c r="Y1409" s="413">
        <f t="shared" si="584"/>
        <v>0</v>
      </c>
      <c r="Z1409" s="413">
        <f t="shared" si="584"/>
        <v>0</v>
      </c>
      <c r="AA1409" s="413">
        <f t="shared" si="584"/>
        <v>0</v>
      </c>
      <c r="AB1409" s="411">
        <f t="shared" si="584"/>
        <v>0</v>
      </c>
      <c r="AC1409" s="407">
        <f t="shared" si="584"/>
        <v>0</v>
      </c>
      <c r="AD1409" s="1766"/>
      <c r="AE1409" s="1063"/>
      <c r="AF1409" s="832"/>
    </row>
    <row r="1410" spans="1:32" ht="15" customHeight="1" outlineLevel="1" x14ac:dyDescent="0.2">
      <c r="A1410" s="11">
        <v>161</v>
      </c>
      <c r="B1410" s="300"/>
      <c r="C1410" s="298"/>
      <c r="D1410" s="298"/>
      <c r="E1410" s="299"/>
      <c r="F1410" s="856" t="s">
        <v>549</v>
      </c>
      <c r="G1410" s="857"/>
      <c r="H1410" s="857"/>
      <c r="I1410" s="857"/>
      <c r="J1410" s="857"/>
      <c r="K1410" s="857"/>
      <c r="L1410" s="858"/>
      <c r="M1410" s="408">
        <f t="shared" ref="M1410:M1412" si="585">M634</f>
        <v>0</v>
      </c>
      <c r="N1410" s="419">
        <f>M1410*(1-'Annexe 1. Taux de référence'!$E54)+N634*(1-'Annexe 1. Taux de référence'!$E54)</f>
        <v>0</v>
      </c>
      <c r="O1410" s="422">
        <f>O634*(1-'Annexe 1. Taux de référence'!$E54)</f>
        <v>0</v>
      </c>
      <c r="P1410" s="422">
        <f>P634*(1-'Annexe 1. Taux de référence'!$E54)</f>
        <v>0</v>
      </c>
      <c r="Q1410" s="423">
        <f>Q634*(1-'Annexe 1. Taux de référence'!$E54)</f>
        <v>0</v>
      </c>
      <c r="R1410" s="419">
        <f>R634*(1-'Annexe 1. Taux de référence'!$E54)</f>
        <v>0</v>
      </c>
      <c r="S1410" s="421">
        <f>S634*(1-'Annexe 1. Taux de référence'!$E54)</f>
        <v>0</v>
      </c>
      <c r="T1410" s="421">
        <f>T634*(1-'Annexe 1. Taux de référence'!$E54)</f>
        <v>0</v>
      </c>
      <c r="U1410" s="421">
        <f>U634*(1-'Annexe 1. Taux de référence'!$E54)</f>
        <v>0</v>
      </c>
      <c r="V1410" s="421">
        <f>V634*(1-'Annexe 1. Taux de référence'!$E54)</f>
        <v>0</v>
      </c>
      <c r="W1410" s="421">
        <f>W634*(1-'Annexe 1. Taux de référence'!$E54)</f>
        <v>0</v>
      </c>
      <c r="X1410" s="422">
        <f>X634*(1-'Annexe 1. Taux de référence'!$E54)</f>
        <v>0</v>
      </c>
      <c r="Y1410" s="421">
        <f>Y634*(1-'Annexe 1. Taux de référence'!$E54)</f>
        <v>0</v>
      </c>
      <c r="Z1410" s="421">
        <f>Z634*(1-'Annexe 1. Taux de référence'!$E54)</f>
        <v>0</v>
      </c>
      <c r="AA1410" s="421">
        <f>AA634*(1-'Annexe 1. Taux de référence'!$E54)</f>
        <v>0</v>
      </c>
      <c r="AB1410" s="421">
        <f>AB634*(1-'Annexe 1. Taux de référence'!$E54)</f>
        <v>0</v>
      </c>
      <c r="AC1410" s="408">
        <f t="shared" si="575"/>
        <v>0</v>
      </c>
      <c r="AD1410" s="1766"/>
      <c r="AE1410" s="1063"/>
      <c r="AF1410" s="832"/>
    </row>
    <row r="1411" spans="1:32" outlineLevel="1" x14ac:dyDescent="0.2">
      <c r="A1411" s="11">
        <v>162</v>
      </c>
      <c r="B1411" s="300"/>
      <c r="C1411" s="295"/>
      <c r="D1411" s="295"/>
      <c r="E1411" s="295"/>
      <c r="F1411" s="915" t="s">
        <v>574</v>
      </c>
      <c r="G1411" s="916"/>
      <c r="H1411" s="916"/>
      <c r="I1411" s="916"/>
      <c r="J1411" s="916"/>
      <c r="K1411" s="916"/>
      <c r="L1411" s="917"/>
      <c r="M1411" s="408">
        <f t="shared" si="585"/>
        <v>0</v>
      </c>
      <c r="N1411" s="419">
        <f>M1411*(1-'Annexe 1. Taux de référence'!$E55)+N635*(1-'Annexe 1. Taux de référence'!$E55)</f>
        <v>0</v>
      </c>
      <c r="O1411" s="422">
        <f>O635*(1-'Annexe 1. Taux de référence'!$E55)</f>
        <v>0</v>
      </c>
      <c r="P1411" s="422">
        <f>P635*(1-'Annexe 1. Taux de référence'!$E55)</f>
        <v>0</v>
      </c>
      <c r="Q1411" s="423">
        <f>Q635*(1-'Annexe 1. Taux de référence'!$E55)</f>
        <v>0</v>
      </c>
      <c r="R1411" s="419">
        <f>R635*(1-'Annexe 1. Taux de référence'!$E55)</f>
        <v>0</v>
      </c>
      <c r="S1411" s="421">
        <f>S635*(1-'Annexe 1. Taux de référence'!$E55)</f>
        <v>0</v>
      </c>
      <c r="T1411" s="421">
        <f>T635*(1-'Annexe 1. Taux de référence'!$E55)</f>
        <v>0</v>
      </c>
      <c r="U1411" s="421">
        <f>U635*(1-'Annexe 1. Taux de référence'!$E55)</f>
        <v>0</v>
      </c>
      <c r="V1411" s="421">
        <f>V635*(1-'Annexe 1. Taux de référence'!$E55)</f>
        <v>0</v>
      </c>
      <c r="W1411" s="421">
        <f>W635*(1-'Annexe 1. Taux de référence'!$E55)</f>
        <v>0</v>
      </c>
      <c r="X1411" s="422">
        <f>X635*(1-'Annexe 1. Taux de référence'!$E55)</f>
        <v>0</v>
      </c>
      <c r="Y1411" s="421">
        <f>Y635*(1-'Annexe 1. Taux de référence'!$E55)</f>
        <v>0</v>
      </c>
      <c r="Z1411" s="421">
        <f>Z635*(1-'Annexe 1. Taux de référence'!$E55)</f>
        <v>0</v>
      </c>
      <c r="AA1411" s="421">
        <f>AA635*(1-'Annexe 1. Taux de référence'!$E55)</f>
        <v>0</v>
      </c>
      <c r="AB1411" s="421">
        <f>AB635*(1-'Annexe 1. Taux de référence'!$E55)</f>
        <v>0</v>
      </c>
      <c r="AC1411" s="408">
        <f t="shared" si="575"/>
        <v>0</v>
      </c>
      <c r="AD1411" s="1766"/>
      <c r="AE1411" s="1063"/>
      <c r="AF1411" s="832"/>
    </row>
    <row r="1412" spans="1:32" ht="27.75" customHeight="1" outlineLevel="1" x14ac:dyDescent="0.2">
      <c r="A1412" s="11">
        <v>163</v>
      </c>
      <c r="B1412" s="300"/>
      <c r="C1412" s="295"/>
      <c r="D1412" s="295"/>
      <c r="E1412" s="295"/>
      <c r="F1412" s="859" t="s">
        <v>669</v>
      </c>
      <c r="G1412" s="860"/>
      <c r="H1412" s="860"/>
      <c r="I1412" s="860"/>
      <c r="J1412" s="860"/>
      <c r="K1412" s="860"/>
      <c r="L1412" s="861"/>
      <c r="M1412" s="408">
        <f t="shared" si="585"/>
        <v>0</v>
      </c>
      <c r="N1412" s="419">
        <f>M1412*(1-'Annexe 1. Taux de référence'!$E56)+N636*(1-'Annexe 1. Taux de référence'!$E56)</f>
        <v>0</v>
      </c>
      <c r="O1412" s="422">
        <f>O636*(1-'Annexe 1. Taux de référence'!$E56)</f>
        <v>0</v>
      </c>
      <c r="P1412" s="422">
        <f>P636*(1-'Annexe 1. Taux de référence'!$E56)</f>
        <v>0</v>
      </c>
      <c r="Q1412" s="423">
        <f>Q636*(1-'Annexe 1. Taux de référence'!$E56)</f>
        <v>0</v>
      </c>
      <c r="R1412" s="419">
        <f>R636*(1-'Annexe 1. Taux de référence'!$E56)</f>
        <v>0</v>
      </c>
      <c r="S1412" s="421">
        <f>S636*(1-'Annexe 1. Taux de référence'!$E56)</f>
        <v>0</v>
      </c>
      <c r="T1412" s="421">
        <f>T636*(1-'Annexe 1. Taux de référence'!$E56)</f>
        <v>0</v>
      </c>
      <c r="U1412" s="421">
        <f>U636*(1-'Annexe 1. Taux de référence'!$E56)</f>
        <v>0</v>
      </c>
      <c r="V1412" s="421">
        <f>V636*(1-'Annexe 1. Taux de référence'!$E56)</f>
        <v>0</v>
      </c>
      <c r="W1412" s="421">
        <f>W636*(1-'Annexe 1. Taux de référence'!$E56)</f>
        <v>0</v>
      </c>
      <c r="X1412" s="422">
        <f>X636*(1-'Annexe 1. Taux de référence'!$E56)</f>
        <v>0</v>
      </c>
      <c r="Y1412" s="421">
        <f>Y636*(1-'Annexe 1. Taux de référence'!$E56)</f>
        <v>0</v>
      </c>
      <c r="Z1412" s="421">
        <f>Z636*(1-'Annexe 1. Taux de référence'!$E56)</f>
        <v>0</v>
      </c>
      <c r="AA1412" s="421">
        <f>AA636*(1-'Annexe 1. Taux de référence'!$E56)</f>
        <v>0</v>
      </c>
      <c r="AB1412" s="421">
        <f>AB636*(1-'Annexe 1. Taux de référence'!$E56)</f>
        <v>0</v>
      </c>
      <c r="AC1412" s="408">
        <f t="shared" si="575"/>
        <v>0</v>
      </c>
      <c r="AD1412" s="1767"/>
      <c r="AE1412" s="834"/>
      <c r="AF1412" s="835"/>
    </row>
    <row r="1413" spans="1:32" outlineLevel="1" x14ac:dyDescent="0.2">
      <c r="A1413" s="11">
        <v>164</v>
      </c>
      <c r="B1413" s="300"/>
      <c r="C1413" s="295"/>
      <c r="D1413" s="844" t="s">
        <v>23</v>
      </c>
      <c r="E1413" s="845"/>
      <c r="F1413" s="845"/>
      <c r="G1413" s="845"/>
      <c r="H1413" s="845"/>
      <c r="I1413" s="845"/>
      <c r="J1413" s="845"/>
      <c r="K1413" s="845"/>
      <c r="L1413" s="845"/>
      <c r="M1413" s="845"/>
      <c r="N1413" s="845"/>
      <c r="O1413" s="845"/>
      <c r="P1413" s="845"/>
      <c r="Q1413" s="845"/>
      <c r="R1413" s="845"/>
      <c r="S1413" s="845"/>
      <c r="T1413" s="845"/>
      <c r="U1413" s="845"/>
      <c r="V1413" s="845"/>
      <c r="W1413" s="845"/>
      <c r="X1413" s="845"/>
      <c r="Y1413" s="845"/>
      <c r="Z1413" s="845"/>
      <c r="AA1413" s="845"/>
      <c r="AB1413" s="845"/>
      <c r="AC1413" s="845"/>
      <c r="AD1413" s="845"/>
      <c r="AE1413" s="845"/>
      <c r="AF1413" s="846"/>
    </row>
    <row r="1414" spans="1:32" outlineLevel="1" x14ac:dyDescent="0.2">
      <c r="A1414" s="11">
        <v>165</v>
      </c>
      <c r="B1414" s="300"/>
      <c r="C1414" s="295"/>
      <c r="D1414" s="295"/>
      <c r="E1414" s="918" t="s">
        <v>126</v>
      </c>
      <c r="F1414" s="919"/>
      <c r="G1414" s="919"/>
      <c r="H1414" s="919"/>
      <c r="I1414" s="919"/>
      <c r="J1414" s="919"/>
      <c r="K1414" s="919"/>
      <c r="L1414" s="920"/>
      <c r="M1414" s="407">
        <f>SUBTOTAL(9,M1415:M1416)</f>
        <v>0</v>
      </c>
      <c r="N1414" s="410">
        <f t="shared" ref="N1414:AC1414" si="586">SUBTOTAL(9,N1415:N1416)</f>
        <v>0</v>
      </c>
      <c r="O1414" s="414">
        <f t="shared" si="586"/>
        <v>0</v>
      </c>
      <c r="P1414" s="414">
        <f t="shared" si="586"/>
        <v>0</v>
      </c>
      <c r="Q1414" s="415">
        <f t="shared" si="586"/>
        <v>0</v>
      </c>
      <c r="R1414" s="410">
        <f t="shared" si="586"/>
        <v>0</v>
      </c>
      <c r="S1414" s="414">
        <f t="shared" si="586"/>
        <v>0</v>
      </c>
      <c r="T1414" s="413">
        <f t="shared" si="586"/>
        <v>0</v>
      </c>
      <c r="U1414" s="413">
        <f t="shared" si="586"/>
        <v>0</v>
      </c>
      <c r="V1414" s="413">
        <f t="shared" si="586"/>
        <v>0</v>
      </c>
      <c r="W1414" s="413">
        <f t="shared" si="586"/>
        <v>0</v>
      </c>
      <c r="X1414" s="413">
        <f t="shared" si="586"/>
        <v>0</v>
      </c>
      <c r="Y1414" s="413">
        <f t="shared" si="586"/>
        <v>0</v>
      </c>
      <c r="Z1414" s="413">
        <f t="shared" si="586"/>
        <v>0</v>
      </c>
      <c r="AA1414" s="413">
        <f t="shared" si="586"/>
        <v>0</v>
      </c>
      <c r="AB1414" s="411">
        <f t="shared" si="586"/>
        <v>0</v>
      </c>
      <c r="AC1414" s="407">
        <f t="shared" si="586"/>
        <v>0</v>
      </c>
      <c r="AD1414" s="1689"/>
      <c r="AE1414" s="1582"/>
      <c r="AF1414" s="1588"/>
    </row>
    <row r="1415" spans="1:32" outlineLevel="1" x14ac:dyDescent="0.2">
      <c r="A1415" s="11">
        <v>166</v>
      </c>
      <c r="B1415" s="300"/>
      <c r="C1415" s="295"/>
      <c r="D1415" s="295"/>
      <c r="E1415" s="295"/>
      <c r="F1415" s="856" t="s">
        <v>127</v>
      </c>
      <c r="G1415" s="857"/>
      <c r="H1415" s="857"/>
      <c r="I1415" s="857"/>
      <c r="J1415" s="857"/>
      <c r="K1415" s="857"/>
      <c r="L1415" s="858"/>
      <c r="M1415" s="408">
        <f t="shared" ref="M1415:M1416" si="587">M639</f>
        <v>0</v>
      </c>
      <c r="N1415" s="419">
        <f>M1415*(1-'Annexe 1. Taux de référence'!$E59)+N639*(1-'Annexe 1. Taux de référence'!$E59)</f>
        <v>0</v>
      </c>
      <c r="O1415" s="422">
        <f>O639*(1-'Annexe 1. Taux de référence'!$E59)</f>
        <v>0</v>
      </c>
      <c r="P1415" s="422">
        <f>P639*(1-'Annexe 1. Taux de référence'!$E59)</f>
        <v>0</v>
      </c>
      <c r="Q1415" s="423">
        <f>Q639*(1-'Annexe 1. Taux de référence'!$E59)</f>
        <v>0</v>
      </c>
      <c r="R1415" s="419">
        <f>R639*(1-'Annexe 1. Taux de référence'!$E59)</f>
        <v>0</v>
      </c>
      <c r="S1415" s="421">
        <f>S639*(1-'Annexe 1. Taux de référence'!$E59)</f>
        <v>0</v>
      </c>
      <c r="T1415" s="421">
        <f>T639*(1-'Annexe 1. Taux de référence'!$E59)</f>
        <v>0</v>
      </c>
      <c r="U1415" s="421">
        <f>U639*(1-'Annexe 1. Taux de référence'!$E59)</f>
        <v>0</v>
      </c>
      <c r="V1415" s="421">
        <f>V639*(1-'Annexe 1. Taux de référence'!$E59)</f>
        <v>0</v>
      </c>
      <c r="W1415" s="421">
        <f>W639*(1-'Annexe 1. Taux de référence'!$E59)</f>
        <v>0</v>
      </c>
      <c r="X1415" s="422">
        <f>X639*(1-'Annexe 1. Taux de référence'!$E59)</f>
        <v>0</v>
      </c>
      <c r="Y1415" s="421">
        <f>Y639*(1-'Annexe 1. Taux de référence'!$E59)</f>
        <v>0</v>
      </c>
      <c r="Z1415" s="421">
        <f>Z639*(1-'Annexe 1. Taux de référence'!$E59)</f>
        <v>0</v>
      </c>
      <c r="AA1415" s="421">
        <f>AA639*(1-'Annexe 1. Taux de référence'!$E59)</f>
        <v>0</v>
      </c>
      <c r="AB1415" s="421">
        <f>AB639*(1-'Annexe 1. Taux de référence'!$E59)</f>
        <v>0</v>
      </c>
      <c r="AC1415" s="408">
        <f t="shared" ref="AC1415:AC1416" si="588">AC639</f>
        <v>0</v>
      </c>
      <c r="AD1415" s="1766"/>
      <c r="AE1415" s="1063"/>
      <c r="AF1415" s="832"/>
    </row>
    <row r="1416" spans="1:32" outlineLevel="1" x14ac:dyDescent="0.2">
      <c r="A1416" s="11">
        <v>167</v>
      </c>
      <c r="B1416" s="300"/>
      <c r="C1416" s="295"/>
      <c r="D1416" s="295"/>
      <c r="E1416" s="295"/>
      <c r="F1416" s="859" t="s">
        <v>128</v>
      </c>
      <c r="G1416" s="860"/>
      <c r="H1416" s="860"/>
      <c r="I1416" s="860"/>
      <c r="J1416" s="860"/>
      <c r="K1416" s="860"/>
      <c r="L1416" s="861"/>
      <c r="M1416" s="408">
        <f t="shared" si="587"/>
        <v>0</v>
      </c>
      <c r="N1416" s="419">
        <f>M1416*(1-'Annexe 1. Taux de référence'!$E60)+N640*(1-'Annexe 1. Taux de référence'!$E60)</f>
        <v>0</v>
      </c>
      <c r="O1416" s="422">
        <f>O640*(1-'Annexe 1. Taux de référence'!$E60)</f>
        <v>0</v>
      </c>
      <c r="P1416" s="422">
        <f>P640*(1-'Annexe 1. Taux de référence'!$E60)</f>
        <v>0</v>
      </c>
      <c r="Q1416" s="423">
        <f>Q640*(1-'Annexe 1. Taux de référence'!$E60)</f>
        <v>0</v>
      </c>
      <c r="R1416" s="419">
        <f>R640*(1-'Annexe 1. Taux de référence'!$E60)</f>
        <v>0</v>
      </c>
      <c r="S1416" s="421">
        <f>S640*(1-'Annexe 1. Taux de référence'!$E60)</f>
        <v>0</v>
      </c>
      <c r="T1416" s="421">
        <f>T640*(1-'Annexe 1. Taux de référence'!$E60)</f>
        <v>0</v>
      </c>
      <c r="U1416" s="421">
        <f>U640*(1-'Annexe 1. Taux de référence'!$E60)</f>
        <v>0</v>
      </c>
      <c r="V1416" s="421">
        <f>V640*(1-'Annexe 1. Taux de référence'!$E60)</f>
        <v>0</v>
      </c>
      <c r="W1416" s="421">
        <f>W640*(1-'Annexe 1. Taux de référence'!$E60)</f>
        <v>0</v>
      </c>
      <c r="X1416" s="422">
        <f>X640*(1-'Annexe 1. Taux de référence'!$E60)</f>
        <v>0</v>
      </c>
      <c r="Y1416" s="421">
        <f>Y640*(1-'Annexe 1. Taux de référence'!$E60)</f>
        <v>0</v>
      </c>
      <c r="Z1416" s="421">
        <f>Z640*(1-'Annexe 1. Taux de référence'!$E60)</f>
        <v>0</v>
      </c>
      <c r="AA1416" s="421">
        <f>AA640*(1-'Annexe 1. Taux de référence'!$E60)</f>
        <v>0</v>
      </c>
      <c r="AB1416" s="421">
        <f>AB640*(1-'Annexe 1. Taux de référence'!$E60)</f>
        <v>0</v>
      </c>
      <c r="AC1416" s="408">
        <f t="shared" si="588"/>
        <v>0</v>
      </c>
      <c r="AD1416" s="1766"/>
      <c r="AE1416" s="1063"/>
      <c r="AF1416" s="832"/>
    </row>
    <row r="1417" spans="1:32" outlineLevel="1" x14ac:dyDescent="0.2">
      <c r="A1417" s="11">
        <v>168</v>
      </c>
      <c r="B1417" s="300"/>
      <c r="C1417" s="295"/>
      <c r="D1417" s="295"/>
      <c r="E1417" s="853" t="s">
        <v>129</v>
      </c>
      <c r="F1417" s="854"/>
      <c r="G1417" s="854"/>
      <c r="H1417" s="854"/>
      <c r="I1417" s="854"/>
      <c r="J1417" s="854"/>
      <c r="K1417" s="854"/>
      <c r="L1417" s="855"/>
      <c r="M1417" s="407">
        <f>SUBTOTAL(9,M1418:M1419)</f>
        <v>0</v>
      </c>
      <c r="N1417" s="410">
        <f t="shared" ref="N1417:AC1417" si="589">SUBTOTAL(9,N1418:N1419)</f>
        <v>0</v>
      </c>
      <c r="O1417" s="414">
        <f t="shared" si="589"/>
        <v>0</v>
      </c>
      <c r="P1417" s="414">
        <f t="shared" si="589"/>
        <v>0</v>
      </c>
      <c r="Q1417" s="415">
        <f t="shared" si="589"/>
        <v>0</v>
      </c>
      <c r="R1417" s="410">
        <f t="shared" si="589"/>
        <v>0</v>
      </c>
      <c r="S1417" s="414">
        <f t="shared" si="589"/>
        <v>0</v>
      </c>
      <c r="T1417" s="413">
        <f t="shared" si="589"/>
        <v>0</v>
      </c>
      <c r="U1417" s="413">
        <f t="shared" si="589"/>
        <v>0</v>
      </c>
      <c r="V1417" s="413">
        <f t="shared" si="589"/>
        <v>0</v>
      </c>
      <c r="W1417" s="413">
        <f t="shared" si="589"/>
        <v>0</v>
      </c>
      <c r="X1417" s="413">
        <f t="shared" si="589"/>
        <v>0</v>
      </c>
      <c r="Y1417" s="413">
        <f t="shared" si="589"/>
        <v>0</v>
      </c>
      <c r="Z1417" s="413">
        <f t="shared" si="589"/>
        <v>0</v>
      </c>
      <c r="AA1417" s="413">
        <f t="shared" si="589"/>
        <v>0</v>
      </c>
      <c r="AB1417" s="411">
        <f t="shared" si="589"/>
        <v>0</v>
      </c>
      <c r="AC1417" s="407">
        <f t="shared" si="589"/>
        <v>0</v>
      </c>
      <c r="AD1417" s="1766"/>
      <c r="AE1417" s="1063"/>
      <c r="AF1417" s="832"/>
    </row>
    <row r="1418" spans="1:32" outlineLevel="1" x14ac:dyDescent="0.2">
      <c r="A1418" s="11">
        <v>169</v>
      </c>
      <c r="B1418" s="300"/>
      <c r="C1418" s="295"/>
      <c r="D1418" s="295"/>
      <c r="E1418" s="295"/>
      <c r="F1418" s="856" t="s">
        <v>130</v>
      </c>
      <c r="G1418" s="857"/>
      <c r="H1418" s="857"/>
      <c r="I1418" s="857"/>
      <c r="J1418" s="857"/>
      <c r="K1418" s="857"/>
      <c r="L1418" s="858"/>
      <c r="M1418" s="408">
        <f t="shared" ref="M1418:M1419" si="590">M642</f>
        <v>0</v>
      </c>
      <c r="N1418" s="419">
        <f>M1418*(1-'Annexe 1. Taux de référence'!$E62)+N642*(1-'Annexe 1. Taux de référence'!$E62)</f>
        <v>0</v>
      </c>
      <c r="O1418" s="422">
        <f>O642*(1-'Annexe 1. Taux de référence'!$E62)</f>
        <v>0</v>
      </c>
      <c r="P1418" s="422">
        <f>P642*(1-'Annexe 1. Taux de référence'!$E62)</f>
        <v>0</v>
      </c>
      <c r="Q1418" s="423">
        <f>Q642*(1-'Annexe 1. Taux de référence'!$E62)</f>
        <v>0</v>
      </c>
      <c r="R1418" s="419">
        <f>R642*(1-'Annexe 1. Taux de référence'!$E62)</f>
        <v>0</v>
      </c>
      <c r="S1418" s="421">
        <f>S642*(1-'Annexe 1. Taux de référence'!$E62)</f>
        <v>0</v>
      </c>
      <c r="T1418" s="421">
        <f>T642*(1-'Annexe 1. Taux de référence'!$E62)</f>
        <v>0</v>
      </c>
      <c r="U1418" s="421">
        <f>U642*(1-'Annexe 1. Taux de référence'!$E62)</f>
        <v>0</v>
      </c>
      <c r="V1418" s="421">
        <f>V642*(1-'Annexe 1. Taux de référence'!$E62)</f>
        <v>0</v>
      </c>
      <c r="W1418" s="421">
        <f>W642*(1-'Annexe 1. Taux de référence'!$E62)</f>
        <v>0</v>
      </c>
      <c r="X1418" s="422">
        <f>X642*(1-'Annexe 1. Taux de référence'!$E62)</f>
        <v>0</v>
      </c>
      <c r="Y1418" s="421">
        <f>Y642*(1-'Annexe 1. Taux de référence'!$E62)</f>
        <v>0</v>
      </c>
      <c r="Z1418" s="421">
        <f>Z642*(1-'Annexe 1. Taux de référence'!$E62)</f>
        <v>0</v>
      </c>
      <c r="AA1418" s="421">
        <f>AA642*(1-'Annexe 1. Taux de référence'!$E62)</f>
        <v>0</v>
      </c>
      <c r="AB1418" s="421">
        <f>AB642*(1-'Annexe 1. Taux de référence'!$E62)</f>
        <v>0</v>
      </c>
      <c r="AC1418" s="408">
        <f t="shared" ref="AC1418:AC1419" si="591">AC642</f>
        <v>0</v>
      </c>
      <c r="AD1418" s="1766"/>
      <c r="AE1418" s="1063"/>
      <c r="AF1418" s="832"/>
    </row>
    <row r="1419" spans="1:32" outlineLevel="1" x14ac:dyDescent="0.2">
      <c r="A1419" s="11">
        <v>170</v>
      </c>
      <c r="B1419" s="300"/>
      <c r="C1419" s="295"/>
      <c r="D1419" s="295"/>
      <c r="E1419" s="295"/>
      <c r="F1419" s="859" t="s">
        <v>131</v>
      </c>
      <c r="G1419" s="860"/>
      <c r="H1419" s="860"/>
      <c r="I1419" s="860"/>
      <c r="J1419" s="860"/>
      <c r="K1419" s="860"/>
      <c r="L1419" s="861"/>
      <c r="M1419" s="408">
        <f t="shared" si="590"/>
        <v>0</v>
      </c>
      <c r="N1419" s="419">
        <f>M1419*(1-'Annexe 1. Taux de référence'!$E63)+N643*(1-'Annexe 1. Taux de référence'!$E63)</f>
        <v>0</v>
      </c>
      <c r="O1419" s="422">
        <f>O643*(1-'Annexe 1. Taux de référence'!$E63)</f>
        <v>0</v>
      </c>
      <c r="P1419" s="422">
        <f>P643*(1-'Annexe 1. Taux de référence'!$E63)</f>
        <v>0</v>
      </c>
      <c r="Q1419" s="423">
        <f>Q643*(1-'Annexe 1. Taux de référence'!$E63)</f>
        <v>0</v>
      </c>
      <c r="R1419" s="419">
        <f>R643*(1-'Annexe 1. Taux de référence'!$E63)</f>
        <v>0</v>
      </c>
      <c r="S1419" s="421">
        <f>S643*(1-'Annexe 1. Taux de référence'!$E63)</f>
        <v>0</v>
      </c>
      <c r="T1419" s="421">
        <f>T643*(1-'Annexe 1. Taux de référence'!$E63)</f>
        <v>0</v>
      </c>
      <c r="U1419" s="421">
        <f>U643*(1-'Annexe 1. Taux de référence'!$E63)</f>
        <v>0</v>
      </c>
      <c r="V1419" s="421">
        <f>V643*(1-'Annexe 1. Taux de référence'!$E63)</f>
        <v>0</v>
      </c>
      <c r="W1419" s="421">
        <f>W643*(1-'Annexe 1. Taux de référence'!$E63)</f>
        <v>0</v>
      </c>
      <c r="X1419" s="422">
        <f>X643*(1-'Annexe 1. Taux de référence'!$E63)</f>
        <v>0</v>
      </c>
      <c r="Y1419" s="421">
        <f>Y643*(1-'Annexe 1. Taux de référence'!$E63)</f>
        <v>0</v>
      </c>
      <c r="Z1419" s="421">
        <f>Z643*(1-'Annexe 1. Taux de référence'!$E63)</f>
        <v>0</v>
      </c>
      <c r="AA1419" s="421">
        <f>AA643*(1-'Annexe 1. Taux de référence'!$E63)</f>
        <v>0</v>
      </c>
      <c r="AB1419" s="421">
        <f>AB643*(1-'Annexe 1. Taux de référence'!$E63)</f>
        <v>0</v>
      </c>
      <c r="AC1419" s="408">
        <f t="shared" si="591"/>
        <v>0</v>
      </c>
      <c r="AD1419" s="1766"/>
      <c r="AE1419" s="1063"/>
      <c r="AF1419" s="832"/>
    </row>
    <row r="1420" spans="1:32" outlineLevel="1" x14ac:dyDescent="0.2">
      <c r="A1420" s="11">
        <v>171</v>
      </c>
      <c r="B1420" s="300"/>
      <c r="C1420" s="295"/>
      <c r="D1420" s="295"/>
      <c r="E1420" s="853" t="s">
        <v>132</v>
      </c>
      <c r="F1420" s="854"/>
      <c r="G1420" s="854"/>
      <c r="H1420" s="854"/>
      <c r="I1420" s="854"/>
      <c r="J1420" s="854"/>
      <c r="K1420" s="854"/>
      <c r="L1420" s="855"/>
      <c r="M1420" s="407">
        <f>SUBTOTAL(9,M1421:M1422)</f>
        <v>0</v>
      </c>
      <c r="N1420" s="410">
        <f t="shared" ref="N1420:AC1420" si="592">SUBTOTAL(9,N1421:N1422)</f>
        <v>0</v>
      </c>
      <c r="O1420" s="414">
        <f t="shared" si="592"/>
        <v>0</v>
      </c>
      <c r="P1420" s="414">
        <f t="shared" si="592"/>
        <v>0</v>
      </c>
      <c r="Q1420" s="415">
        <f t="shared" si="592"/>
        <v>0</v>
      </c>
      <c r="R1420" s="410">
        <f t="shared" si="592"/>
        <v>0</v>
      </c>
      <c r="S1420" s="414">
        <f t="shared" si="592"/>
        <v>0</v>
      </c>
      <c r="T1420" s="413">
        <f t="shared" si="592"/>
        <v>0</v>
      </c>
      <c r="U1420" s="413">
        <f t="shared" si="592"/>
        <v>0</v>
      </c>
      <c r="V1420" s="413">
        <f t="shared" si="592"/>
        <v>0</v>
      </c>
      <c r="W1420" s="413">
        <f t="shared" si="592"/>
        <v>0</v>
      </c>
      <c r="X1420" s="413">
        <f t="shared" si="592"/>
        <v>0</v>
      </c>
      <c r="Y1420" s="413">
        <f t="shared" si="592"/>
        <v>0</v>
      </c>
      <c r="Z1420" s="413">
        <f t="shared" si="592"/>
        <v>0</v>
      </c>
      <c r="AA1420" s="413">
        <f t="shared" si="592"/>
        <v>0</v>
      </c>
      <c r="AB1420" s="411">
        <f t="shared" si="592"/>
        <v>0</v>
      </c>
      <c r="AC1420" s="407">
        <f t="shared" si="592"/>
        <v>0</v>
      </c>
      <c r="AD1420" s="1766"/>
      <c r="AE1420" s="1063"/>
      <c r="AF1420" s="832"/>
    </row>
    <row r="1421" spans="1:32" outlineLevel="1" x14ac:dyDescent="0.2">
      <c r="A1421" s="11">
        <v>172</v>
      </c>
      <c r="B1421" s="300"/>
      <c r="C1421" s="295"/>
      <c r="D1421" s="295"/>
      <c r="E1421" s="295"/>
      <c r="F1421" s="856" t="s">
        <v>133</v>
      </c>
      <c r="G1421" s="857"/>
      <c r="H1421" s="857"/>
      <c r="I1421" s="857"/>
      <c r="J1421" s="857"/>
      <c r="K1421" s="857"/>
      <c r="L1421" s="858"/>
      <c r="M1421" s="408">
        <f t="shared" ref="M1421:M1422" si="593">M645</f>
        <v>0</v>
      </c>
      <c r="N1421" s="419">
        <f>M1421*(1-'Annexe 1. Taux de référence'!$E65)+N645*(1-'Annexe 1. Taux de référence'!$E65)</f>
        <v>0</v>
      </c>
      <c r="O1421" s="422">
        <f>O645*(1-'Annexe 1. Taux de référence'!$E65)</f>
        <v>0</v>
      </c>
      <c r="P1421" s="422">
        <f>P645*(1-'Annexe 1. Taux de référence'!$E65)</f>
        <v>0</v>
      </c>
      <c r="Q1421" s="423">
        <f>Q645*(1-'Annexe 1. Taux de référence'!$E65)</f>
        <v>0</v>
      </c>
      <c r="R1421" s="419">
        <f>R645*(1-'Annexe 1. Taux de référence'!$E65)</f>
        <v>0</v>
      </c>
      <c r="S1421" s="421">
        <f>S645*(1-'Annexe 1. Taux de référence'!$E65)</f>
        <v>0</v>
      </c>
      <c r="T1421" s="421">
        <f>T645*(1-'Annexe 1. Taux de référence'!$E65)</f>
        <v>0</v>
      </c>
      <c r="U1421" s="421">
        <f>U645*(1-'Annexe 1. Taux de référence'!$E65)</f>
        <v>0</v>
      </c>
      <c r="V1421" s="421">
        <f>V645*(1-'Annexe 1. Taux de référence'!$E65)</f>
        <v>0</v>
      </c>
      <c r="W1421" s="421">
        <f>W645*(1-'Annexe 1. Taux de référence'!$E65)</f>
        <v>0</v>
      </c>
      <c r="X1421" s="422">
        <f>X645*(1-'Annexe 1. Taux de référence'!$E65)</f>
        <v>0</v>
      </c>
      <c r="Y1421" s="421">
        <f>Y645*(1-'Annexe 1. Taux de référence'!$E65)</f>
        <v>0</v>
      </c>
      <c r="Z1421" s="421">
        <f>Z645*(1-'Annexe 1. Taux de référence'!$E65)</f>
        <v>0</v>
      </c>
      <c r="AA1421" s="421">
        <f>AA645*(1-'Annexe 1. Taux de référence'!$E65)</f>
        <v>0</v>
      </c>
      <c r="AB1421" s="421">
        <f>AB645*(1-'Annexe 1. Taux de référence'!$E65)</f>
        <v>0</v>
      </c>
      <c r="AC1421" s="408">
        <f t="shared" ref="AC1421:AC1422" si="594">AC645</f>
        <v>0</v>
      </c>
      <c r="AD1421" s="1766"/>
      <c r="AE1421" s="1063"/>
      <c r="AF1421" s="832"/>
    </row>
    <row r="1422" spans="1:32" outlineLevel="1" x14ac:dyDescent="0.2">
      <c r="A1422" s="11">
        <v>173</v>
      </c>
      <c r="B1422" s="300"/>
      <c r="C1422" s="295"/>
      <c r="D1422" s="295"/>
      <c r="E1422" s="295"/>
      <c r="F1422" s="859" t="s">
        <v>134</v>
      </c>
      <c r="G1422" s="860"/>
      <c r="H1422" s="860"/>
      <c r="I1422" s="860"/>
      <c r="J1422" s="860"/>
      <c r="K1422" s="860"/>
      <c r="L1422" s="861"/>
      <c r="M1422" s="408">
        <f t="shared" si="593"/>
        <v>0</v>
      </c>
      <c r="N1422" s="419">
        <f>M1422*(1-'Annexe 1. Taux de référence'!$E66)+N646*(1-'Annexe 1. Taux de référence'!$E66)</f>
        <v>0</v>
      </c>
      <c r="O1422" s="422">
        <f>O646*(1-'Annexe 1. Taux de référence'!$E66)</f>
        <v>0</v>
      </c>
      <c r="P1422" s="422">
        <f>P646*(1-'Annexe 1. Taux de référence'!$E66)</f>
        <v>0</v>
      </c>
      <c r="Q1422" s="423">
        <f>Q646*(1-'Annexe 1. Taux de référence'!$E66)</f>
        <v>0</v>
      </c>
      <c r="R1422" s="419">
        <f>R646*(1-'Annexe 1. Taux de référence'!$E66)</f>
        <v>0</v>
      </c>
      <c r="S1422" s="421">
        <f>S646*(1-'Annexe 1. Taux de référence'!$E66)</f>
        <v>0</v>
      </c>
      <c r="T1422" s="421">
        <f>T646*(1-'Annexe 1. Taux de référence'!$E66)</f>
        <v>0</v>
      </c>
      <c r="U1422" s="421">
        <f>U646*(1-'Annexe 1. Taux de référence'!$E66)</f>
        <v>0</v>
      </c>
      <c r="V1422" s="421">
        <f>V646*(1-'Annexe 1. Taux de référence'!$E66)</f>
        <v>0</v>
      </c>
      <c r="W1422" s="421">
        <f>W646*(1-'Annexe 1. Taux de référence'!$E66)</f>
        <v>0</v>
      </c>
      <c r="X1422" s="422">
        <f>X646*(1-'Annexe 1. Taux de référence'!$E66)</f>
        <v>0</v>
      </c>
      <c r="Y1422" s="421">
        <f>Y646*(1-'Annexe 1. Taux de référence'!$E66)</f>
        <v>0</v>
      </c>
      <c r="Z1422" s="421">
        <f>Z646*(1-'Annexe 1. Taux de référence'!$E66)</f>
        <v>0</v>
      </c>
      <c r="AA1422" s="421">
        <f>AA646*(1-'Annexe 1. Taux de référence'!$E66)</f>
        <v>0</v>
      </c>
      <c r="AB1422" s="421">
        <f>AB646*(1-'Annexe 1. Taux de référence'!$E66)</f>
        <v>0</v>
      </c>
      <c r="AC1422" s="408">
        <f t="shared" si="594"/>
        <v>0</v>
      </c>
      <c r="AD1422" s="1766"/>
      <c r="AE1422" s="1063"/>
      <c r="AF1422" s="832"/>
    </row>
    <row r="1423" spans="1:32" outlineLevel="1" x14ac:dyDescent="0.2">
      <c r="A1423" s="11">
        <v>174</v>
      </c>
      <c r="B1423" s="300"/>
      <c r="C1423" s="295"/>
      <c r="D1423" s="295"/>
      <c r="E1423" s="853" t="s">
        <v>135</v>
      </c>
      <c r="F1423" s="854"/>
      <c r="G1423" s="854"/>
      <c r="H1423" s="854"/>
      <c r="I1423" s="854"/>
      <c r="J1423" s="854"/>
      <c r="K1423" s="854"/>
      <c r="L1423" s="855"/>
      <c r="M1423" s="407">
        <f>SUBTOTAL(9,M1424:M1425)</f>
        <v>0</v>
      </c>
      <c r="N1423" s="410">
        <f t="shared" ref="N1423:AC1423" si="595">SUBTOTAL(9,N1424:N1425)</f>
        <v>0</v>
      </c>
      <c r="O1423" s="414">
        <f t="shared" si="595"/>
        <v>0</v>
      </c>
      <c r="P1423" s="414">
        <f t="shared" si="595"/>
        <v>0</v>
      </c>
      <c r="Q1423" s="415">
        <f t="shared" si="595"/>
        <v>0</v>
      </c>
      <c r="R1423" s="410">
        <f t="shared" si="595"/>
        <v>0</v>
      </c>
      <c r="S1423" s="414">
        <f t="shared" si="595"/>
        <v>0</v>
      </c>
      <c r="T1423" s="413">
        <f t="shared" si="595"/>
        <v>0</v>
      </c>
      <c r="U1423" s="413">
        <f t="shared" si="595"/>
        <v>0</v>
      </c>
      <c r="V1423" s="413">
        <f t="shared" si="595"/>
        <v>0</v>
      </c>
      <c r="W1423" s="413">
        <f t="shared" si="595"/>
        <v>0</v>
      </c>
      <c r="X1423" s="413">
        <f t="shared" si="595"/>
        <v>0</v>
      </c>
      <c r="Y1423" s="413">
        <f t="shared" si="595"/>
        <v>0</v>
      </c>
      <c r="Z1423" s="413">
        <f t="shared" si="595"/>
        <v>0</v>
      </c>
      <c r="AA1423" s="413">
        <f t="shared" si="595"/>
        <v>0</v>
      </c>
      <c r="AB1423" s="411">
        <f t="shared" si="595"/>
        <v>0</v>
      </c>
      <c r="AC1423" s="407">
        <f t="shared" si="595"/>
        <v>0</v>
      </c>
      <c r="AD1423" s="1766"/>
      <c r="AE1423" s="1063"/>
      <c r="AF1423" s="832"/>
    </row>
    <row r="1424" spans="1:32" outlineLevel="1" x14ac:dyDescent="0.2">
      <c r="A1424" s="11">
        <v>175</v>
      </c>
      <c r="B1424" s="300"/>
      <c r="C1424" s="295"/>
      <c r="D1424" s="295"/>
      <c r="E1424" s="295"/>
      <c r="F1424" s="856" t="s">
        <v>136</v>
      </c>
      <c r="G1424" s="857"/>
      <c r="H1424" s="857"/>
      <c r="I1424" s="857"/>
      <c r="J1424" s="857"/>
      <c r="K1424" s="857"/>
      <c r="L1424" s="858"/>
      <c r="M1424" s="408">
        <f t="shared" ref="M1424:M1425" si="596">M648</f>
        <v>0</v>
      </c>
      <c r="N1424" s="419">
        <f>M1424*(1-'Annexe 1. Taux de référence'!$E68)+N648*(1-'Annexe 1. Taux de référence'!$E68)</f>
        <v>0</v>
      </c>
      <c r="O1424" s="422">
        <f>O648*(1-'Annexe 1. Taux de référence'!$E68)</f>
        <v>0</v>
      </c>
      <c r="P1424" s="422">
        <f>P648*(1-'Annexe 1. Taux de référence'!$E68)</f>
        <v>0</v>
      </c>
      <c r="Q1424" s="423">
        <f>Q648*(1-'Annexe 1. Taux de référence'!$E68)</f>
        <v>0</v>
      </c>
      <c r="R1424" s="419">
        <f>R648*(1-'Annexe 1. Taux de référence'!$E68)</f>
        <v>0</v>
      </c>
      <c r="S1424" s="421">
        <f>S648*(1-'Annexe 1. Taux de référence'!$E68)</f>
        <v>0</v>
      </c>
      <c r="T1424" s="421">
        <f>T648*(1-'Annexe 1. Taux de référence'!$E68)</f>
        <v>0</v>
      </c>
      <c r="U1424" s="421">
        <f>U648*(1-'Annexe 1. Taux de référence'!$E68)</f>
        <v>0</v>
      </c>
      <c r="V1424" s="421">
        <f>V648*(1-'Annexe 1. Taux de référence'!$E68)</f>
        <v>0</v>
      </c>
      <c r="W1424" s="421">
        <f>W648*(1-'Annexe 1. Taux de référence'!$E68)</f>
        <v>0</v>
      </c>
      <c r="X1424" s="422">
        <f>X648*(1-'Annexe 1. Taux de référence'!$E68)</f>
        <v>0</v>
      </c>
      <c r="Y1424" s="421">
        <f>Y648*(1-'Annexe 1. Taux de référence'!$E68)</f>
        <v>0</v>
      </c>
      <c r="Z1424" s="421">
        <f>Z648*(1-'Annexe 1. Taux de référence'!$E68)</f>
        <v>0</v>
      </c>
      <c r="AA1424" s="421">
        <f>AA648*(1-'Annexe 1. Taux de référence'!$E68)</f>
        <v>0</v>
      </c>
      <c r="AB1424" s="421">
        <f>AB648*(1-'Annexe 1. Taux de référence'!$E68)</f>
        <v>0</v>
      </c>
      <c r="AC1424" s="408">
        <f t="shared" ref="AC1424:AC1425" si="597">AC648</f>
        <v>0</v>
      </c>
      <c r="AD1424" s="1766"/>
      <c r="AE1424" s="1063"/>
      <c r="AF1424" s="832"/>
    </row>
    <row r="1425" spans="1:32" outlineLevel="1" x14ac:dyDescent="0.2">
      <c r="A1425" s="11">
        <v>176</v>
      </c>
      <c r="B1425" s="300"/>
      <c r="C1425" s="295"/>
      <c r="D1425" s="295"/>
      <c r="E1425" s="295"/>
      <c r="F1425" s="859" t="s">
        <v>137</v>
      </c>
      <c r="G1425" s="860"/>
      <c r="H1425" s="860"/>
      <c r="I1425" s="860"/>
      <c r="J1425" s="860"/>
      <c r="K1425" s="860"/>
      <c r="L1425" s="861"/>
      <c r="M1425" s="408">
        <f t="shared" si="596"/>
        <v>0</v>
      </c>
      <c r="N1425" s="419">
        <f>M1425*(1-'Annexe 1. Taux de référence'!$E69)+N649*(1-'Annexe 1. Taux de référence'!$E69)</f>
        <v>0</v>
      </c>
      <c r="O1425" s="422">
        <f>O649*(1-'Annexe 1. Taux de référence'!$E69)</f>
        <v>0</v>
      </c>
      <c r="P1425" s="422">
        <f>P649*(1-'Annexe 1. Taux de référence'!$E69)</f>
        <v>0</v>
      </c>
      <c r="Q1425" s="423">
        <f>Q649*(1-'Annexe 1. Taux de référence'!$E69)</f>
        <v>0</v>
      </c>
      <c r="R1425" s="419">
        <f>R649*(1-'Annexe 1. Taux de référence'!$E69)</f>
        <v>0</v>
      </c>
      <c r="S1425" s="421">
        <f>S649*(1-'Annexe 1. Taux de référence'!$E69)</f>
        <v>0</v>
      </c>
      <c r="T1425" s="421">
        <f>T649*(1-'Annexe 1. Taux de référence'!$E69)</f>
        <v>0</v>
      </c>
      <c r="U1425" s="421">
        <f>U649*(1-'Annexe 1. Taux de référence'!$E69)</f>
        <v>0</v>
      </c>
      <c r="V1425" s="421">
        <f>V649*(1-'Annexe 1. Taux de référence'!$E69)</f>
        <v>0</v>
      </c>
      <c r="W1425" s="421">
        <f>W649*(1-'Annexe 1. Taux de référence'!$E69)</f>
        <v>0</v>
      </c>
      <c r="X1425" s="422">
        <f>X649*(1-'Annexe 1. Taux de référence'!$E69)</f>
        <v>0</v>
      </c>
      <c r="Y1425" s="421">
        <f>Y649*(1-'Annexe 1. Taux de référence'!$E69)</f>
        <v>0</v>
      </c>
      <c r="Z1425" s="421">
        <f>Z649*(1-'Annexe 1. Taux de référence'!$E69)</f>
        <v>0</v>
      </c>
      <c r="AA1425" s="421">
        <f>AA649*(1-'Annexe 1. Taux de référence'!$E69)</f>
        <v>0</v>
      </c>
      <c r="AB1425" s="421">
        <f>AB649*(1-'Annexe 1. Taux de référence'!$E69)</f>
        <v>0</v>
      </c>
      <c r="AC1425" s="408">
        <f t="shared" si="597"/>
        <v>0</v>
      </c>
      <c r="AD1425" s="1766"/>
      <c r="AE1425" s="1063"/>
      <c r="AF1425" s="832"/>
    </row>
    <row r="1426" spans="1:32" outlineLevel="1" x14ac:dyDescent="0.2">
      <c r="A1426" s="11">
        <v>177</v>
      </c>
      <c r="B1426" s="300"/>
      <c r="C1426" s="295"/>
      <c r="D1426" s="295"/>
      <c r="E1426" s="853" t="s">
        <v>550</v>
      </c>
      <c r="F1426" s="854"/>
      <c r="G1426" s="854"/>
      <c r="H1426" s="854"/>
      <c r="I1426" s="854"/>
      <c r="J1426" s="854"/>
      <c r="K1426" s="854"/>
      <c r="L1426" s="855"/>
      <c r="M1426" s="407">
        <f>SUBTOTAL(9,M1427:M1428)</f>
        <v>0</v>
      </c>
      <c r="N1426" s="410">
        <f t="shared" ref="N1426:AC1426" si="598">SUBTOTAL(9,N1427:N1428)</f>
        <v>0</v>
      </c>
      <c r="O1426" s="414">
        <f t="shared" si="598"/>
        <v>0</v>
      </c>
      <c r="P1426" s="414">
        <f t="shared" si="598"/>
        <v>0</v>
      </c>
      <c r="Q1426" s="415">
        <f t="shared" si="598"/>
        <v>0</v>
      </c>
      <c r="R1426" s="410">
        <f t="shared" si="598"/>
        <v>0</v>
      </c>
      <c r="S1426" s="414">
        <f t="shared" si="598"/>
        <v>0</v>
      </c>
      <c r="T1426" s="413">
        <f t="shared" si="598"/>
        <v>0</v>
      </c>
      <c r="U1426" s="413">
        <f t="shared" si="598"/>
        <v>0</v>
      </c>
      <c r="V1426" s="413">
        <f t="shared" si="598"/>
        <v>0</v>
      </c>
      <c r="W1426" s="413">
        <f t="shared" si="598"/>
        <v>0</v>
      </c>
      <c r="X1426" s="413">
        <f t="shared" si="598"/>
        <v>0</v>
      </c>
      <c r="Y1426" s="413">
        <f t="shared" si="598"/>
        <v>0</v>
      </c>
      <c r="Z1426" s="413">
        <f t="shared" si="598"/>
        <v>0</v>
      </c>
      <c r="AA1426" s="413">
        <f t="shared" si="598"/>
        <v>0</v>
      </c>
      <c r="AB1426" s="411">
        <f t="shared" si="598"/>
        <v>0</v>
      </c>
      <c r="AC1426" s="407">
        <f t="shared" si="598"/>
        <v>0</v>
      </c>
      <c r="AD1426" s="1766"/>
      <c r="AE1426" s="1063"/>
      <c r="AF1426" s="832"/>
    </row>
    <row r="1427" spans="1:32" outlineLevel="1" x14ac:dyDescent="0.2">
      <c r="A1427" s="11">
        <v>178</v>
      </c>
      <c r="B1427" s="300"/>
      <c r="C1427" s="295"/>
      <c r="D1427" s="295"/>
      <c r="E1427" s="295"/>
      <c r="F1427" s="856" t="s">
        <v>551</v>
      </c>
      <c r="G1427" s="857"/>
      <c r="H1427" s="857"/>
      <c r="I1427" s="857"/>
      <c r="J1427" s="857"/>
      <c r="K1427" s="857"/>
      <c r="L1427" s="858"/>
      <c r="M1427" s="408">
        <f t="shared" ref="M1427:M1428" si="599">M651</f>
        <v>0</v>
      </c>
      <c r="N1427" s="419">
        <f>M1427*(1-'Annexe 1. Taux de référence'!$E71)+N651*(1-'Annexe 1. Taux de référence'!$E71)</f>
        <v>0</v>
      </c>
      <c r="O1427" s="422">
        <f>O651*(1-'Annexe 1. Taux de référence'!$E71)</f>
        <v>0</v>
      </c>
      <c r="P1427" s="422">
        <f>P651*(1-'Annexe 1. Taux de référence'!$E71)</f>
        <v>0</v>
      </c>
      <c r="Q1427" s="423">
        <f>Q651*(1-'Annexe 1. Taux de référence'!$E71)</f>
        <v>0</v>
      </c>
      <c r="R1427" s="419">
        <f>R651*(1-'Annexe 1. Taux de référence'!$E71)</f>
        <v>0</v>
      </c>
      <c r="S1427" s="421">
        <f>S651*(1-'Annexe 1. Taux de référence'!$E71)</f>
        <v>0</v>
      </c>
      <c r="T1427" s="421">
        <f>T651*(1-'Annexe 1. Taux de référence'!$E71)</f>
        <v>0</v>
      </c>
      <c r="U1427" s="421">
        <f>U651*(1-'Annexe 1. Taux de référence'!$E71)</f>
        <v>0</v>
      </c>
      <c r="V1427" s="421">
        <f>V651*(1-'Annexe 1. Taux de référence'!$E71)</f>
        <v>0</v>
      </c>
      <c r="W1427" s="421">
        <f>W651*(1-'Annexe 1. Taux de référence'!$E71)</f>
        <v>0</v>
      </c>
      <c r="X1427" s="422">
        <f>X651*(1-'Annexe 1. Taux de référence'!$E71)</f>
        <v>0</v>
      </c>
      <c r="Y1427" s="421">
        <f>Y651*(1-'Annexe 1. Taux de référence'!$E71)</f>
        <v>0</v>
      </c>
      <c r="Z1427" s="421">
        <f>Z651*(1-'Annexe 1. Taux de référence'!$E71)</f>
        <v>0</v>
      </c>
      <c r="AA1427" s="421">
        <f>AA651*(1-'Annexe 1. Taux de référence'!$E71)</f>
        <v>0</v>
      </c>
      <c r="AB1427" s="421">
        <f>AB651*(1-'Annexe 1. Taux de référence'!$E71)</f>
        <v>0</v>
      </c>
      <c r="AC1427" s="408">
        <f t="shared" ref="AC1427:AC1428" si="600">AC651</f>
        <v>0</v>
      </c>
      <c r="AD1427" s="1766"/>
      <c r="AE1427" s="1063"/>
      <c r="AF1427" s="832"/>
    </row>
    <row r="1428" spans="1:32" outlineLevel="1" x14ac:dyDescent="0.2">
      <c r="A1428" s="11">
        <v>179</v>
      </c>
      <c r="B1428" s="300"/>
      <c r="C1428" s="295"/>
      <c r="D1428" s="295"/>
      <c r="E1428" s="295"/>
      <c r="F1428" s="859" t="s">
        <v>552</v>
      </c>
      <c r="G1428" s="860"/>
      <c r="H1428" s="860"/>
      <c r="I1428" s="860"/>
      <c r="J1428" s="860"/>
      <c r="K1428" s="860"/>
      <c r="L1428" s="861"/>
      <c r="M1428" s="408">
        <f t="shared" si="599"/>
        <v>0</v>
      </c>
      <c r="N1428" s="419">
        <f>M1428*(1-'Annexe 1. Taux de référence'!$E72)+N652*(1-'Annexe 1. Taux de référence'!$E72)</f>
        <v>0</v>
      </c>
      <c r="O1428" s="422">
        <f>O652*(1-'Annexe 1. Taux de référence'!$E72)</f>
        <v>0</v>
      </c>
      <c r="P1428" s="422">
        <f>P652*(1-'Annexe 1. Taux de référence'!$E72)</f>
        <v>0</v>
      </c>
      <c r="Q1428" s="423">
        <f>Q652*(1-'Annexe 1. Taux de référence'!$E72)</f>
        <v>0</v>
      </c>
      <c r="R1428" s="419">
        <f>R652*(1-'Annexe 1. Taux de référence'!$E72)</f>
        <v>0</v>
      </c>
      <c r="S1428" s="421">
        <f>S652*(1-'Annexe 1. Taux de référence'!$E72)</f>
        <v>0</v>
      </c>
      <c r="T1428" s="421">
        <f>T652*(1-'Annexe 1. Taux de référence'!$E72)</f>
        <v>0</v>
      </c>
      <c r="U1428" s="421">
        <f>U652*(1-'Annexe 1. Taux de référence'!$E72)</f>
        <v>0</v>
      </c>
      <c r="V1428" s="421">
        <f>V652*(1-'Annexe 1. Taux de référence'!$E72)</f>
        <v>0</v>
      </c>
      <c r="W1428" s="421">
        <f>W652*(1-'Annexe 1. Taux de référence'!$E72)</f>
        <v>0</v>
      </c>
      <c r="X1428" s="422">
        <f>X652*(1-'Annexe 1. Taux de référence'!$E72)</f>
        <v>0</v>
      </c>
      <c r="Y1428" s="421">
        <f>Y652*(1-'Annexe 1. Taux de référence'!$E72)</f>
        <v>0</v>
      </c>
      <c r="Z1428" s="421">
        <f>Z652*(1-'Annexe 1. Taux de référence'!$E72)</f>
        <v>0</v>
      </c>
      <c r="AA1428" s="421">
        <f>AA652*(1-'Annexe 1. Taux de référence'!$E72)</f>
        <v>0</v>
      </c>
      <c r="AB1428" s="421">
        <f>AB652*(1-'Annexe 1. Taux de référence'!$E72)</f>
        <v>0</v>
      </c>
      <c r="AC1428" s="408">
        <f t="shared" si="600"/>
        <v>0</v>
      </c>
      <c r="AD1428" s="1766"/>
      <c r="AE1428" s="1063"/>
      <c r="AF1428" s="832"/>
    </row>
    <row r="1429" spans="1:32" outlineLevel="1" x14ac:dyDescent="0.2">
      <c r="A1429" s="11">
        <v>180</v>
      </c>
      <c r="B1429" s="300"/>
      <c r="C1429" s="295"/>
      <c r="D1429" s="295"/>
      <c r="E1429" s="853" t="s">
        <v>553</v>
      </c>
      <c r="F1429" s="854"/>
      <c r="G1429" s="854"/>
      <c r="H1429" s="854"/>
      <c r="I1429" s="854"/>
      <c r="J1429" s="854"/>
      <c r="K1429" s="854"/>
      <c r="L1429" s="855"/>
      <c r="M1429" s="407">
        <f>SUBTOTAL(9,M1430:M1431)</f>
        <v>0</v>
      </c>
      <c r="N1429" s="410">
        <f t="shared" ref="N1429:AC1429" si="601">SUBTOTAL(9,N1430:N1431)</f>
        <v>0</v>
      </c>
      <c r="O1429" s="414">
        <f t="shared" si="601"/>
        <v>0</v>
      </c>
      <c r="P1429" s="414">
        <f t="shared" si="601"/>
        <v>0</v>
      </c>
      <c r="Q1429" s="415">
        <f t="shared" si="601"/>
        <v>0</v>
      </c>
      <c r="R1429" s="410">
        <f t="shared" si="601"/>
        <v>0</v>
      </c>
      <c r="S1429" s="414">
        <f t="shared" si="601"/>
        <v>0</v>
      </c>
      <c r="T1429" s="413">
        <f t="shared" si="601"/>
        <v>0</v>
      </c>
      <c r="U1429" s="413">
        <f t="shared" si="601"/>
        <v>0</v>
      </c>
      <c r="V1429" s="413">
        <f t="shared" si="601"/>
        <v>0</v>
      </c>
      <c r="W1429" s="413">
        <f t="shared" si="601"/>
        <v>0</v>
      </c>
      <c r="X1429" s="413">
        <f t="shared" si="601"/>
        <v>0</v>
      </c>
      <c r="Y1429" s="413">
        <f t="shared" si="601"/>
        <v>0</v>
      </c>
      <c r="Z1429" s="413">
        <f t="shared" si="601"/>
        <v>0</v>
      </c>
      <c r="AA1429" s="413">
        <f t="shared" si="601"/>
        <v>0</v>
      </c>
      <c r="AB1429" s="411">
        <f t="shared" si="601"/>
        <v>0</v>
      </c>
      <c r="AC1429" s="407">
        <f t="shared" si="601"/>
        <v>0</v>
      </c>
      <c r="AD1429" s="1766"/>
      <c r="AE1429" s="1063"/>
      <c r="AF1429" s="832"/>
    </row>
    <row r="1430" spans="1:32" outlineLevel="1" x14ac:dyDescent="0.2">
      <c r="A1430" s="11">
        <v>181</v>
      </c>
      <c r="B1430" s="300"/>
      <c r="C1430" s="295"/>
      <c r="D1430" s="295"/>
      <c r="E1430" s="295"/>
      <c r="F1430" s="856" t="s">
        <v>554</v>
      </c>
      <c r="G1430" s="857"/>
      <c r="H1430" s="857"/>
      <c r="I1430" s="857"/>
      <c r="J1430" s="857"/>
      <c r="K1430" s="857"/>
      <c r="L1430" s="858"/>
      <c r="M1430" s="408">
        <f t="shared" ref="M1430:M1431" si="602">M654</f>
        <v>0</v>
      </c>
      <c r="N1430" s="419">
        <f>M1430*(1-'Annexe 1. Taux de référence'!$E74)+N654*(1-'Annexe 1. Taux de référence'!$E74)</f>
        <v>0</v>
      </c>
      <c r="O1430" s="422">
        <f>O654*(1-'Annexe 1. Taux de référence'!$E74)</f>
        <v>0</v>
      </c>
      <c r="P1430" s="422">
        <f>P654*(1-'Annexe 1. Taux de référence'!$E74)</f>
        <v>0</v>
      </c>
      <c r="Q1430" s="423">
        <f>Q654*(1-'Annexe 1. Taux de référence'!$E74)</f>
        <v>0</v>
      </c>
      <c r="R1430" s="419">
        <f>R654*(1-'Annexe 1. Taux de référence'!$E74)</f>
        <v>0</v>
      </c>
      <c r="S1430" s="421">
        <f>S654*(1-'Annexe 1. Taux de référence'!$E74)</f>
        <v>0</v>
      </c>
      <c r="T1430" s="421">
        <f>T654*(1-'Annexe 1. Taux de référence'!$E74)</f>
        <v>0</v>
      </c>
      <c r="U1430" s="421">
        <f>U654*(1-'Annexe 1. Taux de référence'!$E74)</f>
        <v>0</v>
      </c>
      <c r="V1430" s="421">
        <f>V654*(1-'Annexe 1. Taux de référence'!$E74)</f>
        <v>0</v>
      </c>
      <c r="W1430" s="421">
        <f>W654*(1-'Annexe 1. Taux de référence'!$E74)</f>
        <v>0</v>
      </c>
      <c r="X1430" s="422">
        <f>X654*(1-'Annexe 1. Taux de référence'!$E74)</f>
        <v>0</v>
      </c>
      <c r="Y1430" s="421">
        <f>Y654*(1-'Annexe 1. Taux de référence'!$E74)</f>
        <v>0</v>
      </c>
      <c r="Z1430" s="421">
        <f>Z654*(1-'Annexe 1. Taux de référence'!$E74)</f>
        <v>0</v>
      </c>
      <c r="AA1430" s="421">
        <f>AA654*(1-'Annexe 1. Taux de référence'!$E74)</f>
        <v>0</v>
      </c>
      <c r="AB1430" s="421">
        <f>AB654*(1-'Annexe 1. Taux de référence'!$E74)</f>
        <v>0</v>
      </c>
      <c r="AC1430" s="408">
        <f t="shared" ref="AC1430:AC1431" si="603">AC654</f>
        <v>0</v>
      </c>
      <c r="AD1430" s="1766"/>
      <c r="AE1430" s="1063"/>
      <c r="AF1430" s="832"/>
    </row>
    <row r="1431" spans="1:32" outlineLevel="1" x14ac:dyDescent="0.2">
      <c r="A1431" s="11">
        <v>182</v>
      </c>
      <c r="B1431" s="300"/>
      <c r="C1431" s="295"/>
      <c r="D1431" s="295"/>
      <c r="E1431" s="295"/>
      <c r="F1431" s="859" t="s">
        <v>555</v>
      </c>
      <c r="G1431" s="860"/>
      <c r="H1431" s="860"/>
      <c r="I1431" s="860"/>
      <c r="J1431" s="860"/>
      <c r="K1431" s="860"/>
      <c r="L1431" s="861"/>
      <c r="M1431" s="408">
        <f t="shared" si="602"/>
        <v>0</v>
      </c>
      <c r="N1431" s="419">
        <f>M1431*(1-'Annexe 1. Taux de référence'!$E75)+N655*(1-'Annexe 1. Taux de référence'!$E75)</f>
        <v>0</v>
      </c>
      <c r="O1431" s="422">
        <f>O655*(1-'Annexe 1. Taux de référence'!$E75)</f>
        <v>0</v>
      </c>
      <c r="P1431" s="422">
        <f>P655*(1-'Annexe 1. Taux de référence'!$E75)</f>
        <v>0</v>
      </c>
      <c r="Q1431" s="423">
        <f>Q655*(1-'Annexe 1. Taux de référence'!$E75)</f>
        <v>0</v>
      </c>
      <c r="R1431" s="419">
        <f>R655*(1-'Annexe 1. Taux de référence'!$E75)</f>
        <v>0</v>
      </c>
      <c r="S1431" s="421">
        <f>S655*(1-'Annexe 1. Taux de référence'!$E75)</f>
        <v>0</v>
      </c>
      <c r="T1431" s="421">
        <f>T655*(1-'Annexe 1. Taux de référence'!$E75)</f>
        <v>0</v>
      </c>
      <c r="U1431" s="421">
        <f>U655*(1-'Annexe 1. Taux de référence'!$E75)</f>
        <v>0</v>
      </c>
      <c r="V1431" s="421">
        <f>V655*(1-'Annexe 1. Taux de référence'!$E75)</f>
        <v>0</v>
      </c>
      <c r="W1431" s="421">
        <f>W655*(1-'Annexe 1. Taux de référence'!$E75)</f>
        <v>0</v>
      </c>
      <c r="X1431" s="422">
        <f>X655*(1-'Annexe 1. Taux de référence'!$E75)</f>
        <v>0</v>
      </c>
      <c r="Y1431" s="421">
        <f>Y655*(1-'Annexe 1. Taux de référence'!$E75)</f>
        <v>0</v>
      </c>
      <c r="Z1431" s="421">
        <f>Z655*(1-'Annexe 1. Taux de référence'!$E75)</f>
        <v>0</v>
      </c>
      <c r="AA1431" s="421">
        <f>AA655*(1-'Annexe 1. Taux de référence'!$E75)</f>
        <v>0</v>
      </c>
      <c r="AB1431" s="421">
        <f>AB655*(1-'Annexe 1. Taux de référence'!$E75)</f>
        <v>0</v>
      </c>
      <c r="AC1431" s="408">
        <f t="shared" si="603"/>
        <v>0</v>
      </c>
      <c r="AD1431" s="1767"/>
      <c r="AE1431" s="834"/>
      <c r="AF1431" s="835"/>
    </row>
    <row r="1432" spans="1:32" outlineLevel="1" x14ac:dyDescent="0.2">
      <c r="A1432" s="11">
        <v>183</v>
      </c>
      <c r="B1432" s="300"/>
      <c r="C1432" s="295"/>
      <c r="D1432" s="844" t="s">
        <v>24</v>
      </c>
      <c r="E1432" s="845"/>
      <c r="F1432" s="845"/>
      <c r="G1432" s="845"/>
      <c r="H1432" s="845"/>
      <c r="I1432" s="845"/>
      <c r="J1432" s="845"/>
      <c r="K1432" s="845"/>
      <c r="L1432" s="846"/>
      <c r="M1432" s="407">
        <f>SUBTOTAL(9,M1433:M1435)</f>
        <v>0</v>
      </c>
      <c r="N1432" s="1188"/>
      <c r="O1432" s="1243"/>
      <c r="P1432" s="1405"/>
      <c r="Q1432" s="415">
        <f t="shared" ref="Q1432:AC1432" si="604">SUBTOTAL(9,Q1433:Q1435)</f>
        <v>0</v>
      </c>
      <c r="R1432" s="410">
        <f t="shared" si="604"/>
        <v>0</v>
      </c>
      <c r="S1432" s="414">
        <f t="shared" si="604"/>
        <v>0</v>
      </c>
      <c r="T1432" s="413">
        <f t="shared" si="604"/>
        <v>0</v>
      </c>
      <c r="U1432" s="413">
        <f t="shared" si="604"/>
        <v>0</v>
      </c>
      <c r="V1432" s="413">
        <f t="shared" si="604"/>
        <v>0</v>
      </c>
      <c r="W1432" s="413">
        <f t="shared" si="604"/>
        <v>0</v>
      </c>
      <c r="X1432" s="413">
        <f t="shared" si="604"/>
        <v>0</v>
      </c>
      <c r="Y1432" s="413">
        <f t="shared" si="604"/>
        <v>0</v>
      </c>
      <c r="Z1432" s="413">
        <f t="shared" si="604"/>
        <v>0</v>
      </c>
      <c r="AA1432" s="413">
        <f t="shared" si="604"/>
        <v>0</v>
      </c>
      <c r="AB1432" s="411">
        <f t="shared" si="604"/>
        <v>0</v>
      </c>
      <c r="AC1432" s="407">
        <f t="shared" si="604"/>
        <v>0</v>
      </c>
      <c r="AD1432" s="1592"/>
      <c r="AE1432" s="1611"/>
      <c r="AF1432" s="1612"/>
    </row>
    <row r="1433" spans="1:32" outlineLevel="1" x14ac:dyDescent="0.2">
      <c r="A1433" s="11">
        <v>184</v>
      </c>
      <c r="B1433" s="300"/>
      <c r="C1433" s="295"/>
      <c r="D1433" s="295"/>
      <c r="E1433" s="295"/>
      <c r="F1433" s="856" t="s">
        <v>156</v>
      </c>
      <c r="G1433" s="857"/>
      <c r="H1433" s="857"/>
      <c r="I1433" s="857"/>
      <c r="J1433" s="857"/>
      <c r="K1433" s="857"/>
      <c r="L1433" s="858"/>
      <c r="M1433" s="408">
        <f t="shared" ref="M1433:M1435" si="605">M657</f>
        <v>0</v>
      </c>
      <c r="N1433" s="1244"/>
      <c r="O1433" s="1662"/>
      <c r="P1433" s="1406"/>
      <c r="Q1433" s="423">
        <f>($M1433+SUM($N657:$Q657))*'Annexe 1. Taux de référence'!$R$97</f>
        <v>0</v>
      </c>
      <c r="R1433" s="419">
        <f>R657*'Annexe 1. Taux de référence'!$R$97</f>
        <v>0</v>
      </c>
      <c r="S1433" s="421">
        <f>S657*'Annexe 1. Taux de référence'!$R$97</f>
        <v>0</v>
      </c>
      <c r="T1433" s="421">
        <f>T657*'Annexe 1. Taux de référence'!$R$97</f>
        <v>0</v>
      </c>
      <c r="U1433" s="421">
        <f>U657*'Annexe 1. Taux de référence'!$R$97</f>
        <v>0</v>
      </c>
      <c r="V1433" s="421">
        <f>V657*'Annexe 1. Taux de référence'!$R$97</f>
        <v>0</v>
      </c>
      <c r="W1433" s="421">
        <f>W657*'Annexe 1. Taux de référence'!$R$97</f>
        <v>0</v>
      </c>
      <c r="X1433" s="422">
        <f>X657*'Annexe 1. Taux de référence'!$R$97</f>
        <v>0</v>
      </c>
      <c r="Y1433" s="421">
        <f>Y657*'Annexe 1. Taux de référence'!$R$97</f>
        <v>0</v>
      </c>
      <c r="Z1433" s="421">
        <f>Z657*'Annexe 1. Taux de référence'!$R$97</f>
        <v>0</v>
      </c>
      <c r="AA1433" s="421">
        <f>AA657*'Annexe 1. Taux de référence'!$R$97</f>
        <v>0</v>
      </c>
      <c r="AB1433" s="421">
        <f>AB657*'Annexe 1. Taux de référence'!$R$97</f>
        <v>0</v>
      </c>
      <c r="AC1433" s="408">
        <f t="shared" ref="AC1433:AC1435" si="606">AC657</f>
        <v>0</v>
      </c>
      <c r="AD1433" s="1689"/>
      <c r="AE1433" s="1582"/>
      <c r="AF1433" s="1588"/>
    </row>
    <row r="1434" spans="1:32" outlineLevel="1" x14ac:dyDescent="0.2">
      <c r="A1434" s="11">
        <v>185</v>
      </c>
      <c r="B1434" s="300"/>
      <c r="C1434" s="295"/>
      <c r="D1434" s="295"/>
      <c r="E1434" s="295"/>
      <c r="F1434" s="915" t="s">
        <v>157</v>
      </c>
      <c r="G1434" s="916"/>
      <c r="H1434" s="916"/>
      <c r="I1434" s="916"/>
      <c r="J1434" s="916"/>
      <c r="K1434" s="916"/>
      <c r="L1434" s="917"/>
      <c r="M1434" s="408">
        <f t="shared" si="605"/>
        <v>0</v>
      </c>
      <c r="N1434" s="1221"/>
      <c r="O1434" s="1662"/>
      <c r="P1434" s="1662"/>
      <c r="Q1434" s="1244"/>
      <c r="R1434" s="419">
        <f>($M1434+SUM($N658:$R658))*'Annexe 1. Taux de référence'!$S$98</f>
        <v>0</v>
      </c>
      <c r="S1434" s="421">
        <f>(M1434+SUM($N658:$R658))*'Annexe 1. Taux de référence'!$T$98+S658*('Annexe 1. Taux de référence'!$S$98+'Annexe 1. Taux de référence'!$T$98)</f>
        <v>0</v>
      </c>
      <c r="T1434" s="421">
        <f>($M1434+SUM($N658:$S658))*'Annexe 1. Taux de référence'!$U$98+$T658*('Annexe 1. Taux de référence'!$S$98+'Annexe 1. Taux de référence'!$T$98+'Annexe 1. Taux de référence'!$U$98)</f>
        <v>0</v>
      </c>
      <c r="U1434" s="421">
        <f>U658*('Annexe 1. Taux de référence'!$S$98+'Annexe 1. Taux de référence'!$T$98+'Annexe 1. Taux de référence'!$U$98)</f>
        <v>0</v>
      </c>
      <c r="V1434" s="421">
        <f>V658*('Annexe 1. Taux de référence'!$S$98+'Annexe 1. Taux de référence'!$T$98+'Annexe 1. Taux de référence'!$U$98)</f>
        <v>0</v>
      </c>
      <c r="W1434" s="421">
        <f>W658*('Annexe 1. Taux de référence'!$S$98+'Annexe 1. Taux de référence'!$T$98+'Annexe 1. Taux de référence'!$U$98)</f>
        <v>0</v>
      </c>
      <c r="X1434" s="422">
        <f>X658*('Annexe 1. Taux de référence'!$S$98+'Annexe 1. Taux de référence'!$T$98+'Annexe 1. Taux de référence'!$U$98)</f>
        <v>0</v>
      </c>
      <c r="Y1434" s="421">
        <f>Y658*('Annexe 1. Taux de référence'!$S$98+'Annexe 1. Taux de référence'!$T$98+'Annexe 1. Taux de référence'!$U$98)</f>
        <v>0</v>
      </c>
      <c r="Z1434" s="421">
        <f>Z658*('Annexe 1. Taux de référence'!$S$98+'Annexe 1. Taux de référence'!$T$98+'Annexe 1. Taux de référence'!$U$98)</f>
        <v>0</v>
      </c>
      <c r="AA1434" s="421">
        <f>AA658*('Annexe 1. Taux de référence'!$S$98+'Annexe 1. Taux de référence'!$T$98+'Annexe 1. Taux de référence'!$U$98)</f>
        <v>0</v>
      </c>
      <c r="AB1434" s="421">
        <f>AB658*('Annexe 1. Taux de référence'!$S$98+'Annexe 1. Taux de référence'!$T$98+'Annexe 1. Taux de référence'!$U$98)</f>
        <v>0</v>
      </c>
      <c r="AC1434" s="408">
        <f t="shared" si="606"/>
        <v>0</v>
      </c>
      <c r="AD1434" s="1766"/>
      <c r="AE1434" s="1063"/>
      <c r="AF1434" s="832"/>
    </row>
    <row r="1435" spans="1:32" outlineLevel="1" x14ac:dyDescent="0.2">
      <c r="A1435" s="11">
        <v>186</v>
      </c>
      <c r="B1435" s="300"/>
      <c r="C1435" s="295"/>
      <c r="D1435" s="295"/>
      <c r="E1435" s="295"/>
      <c r="F1435" s="859" t="s">
        <v>25</v>
      </c>
      <c r="G1435" s="860"/>
      <c r="H1435" s="860"/>
      <c r="I1435" s="860"/>
      <c r="J1435" s="860"/>
      <c r="K1435" s="860"/>
      <c r="L1435" s="861"/>
      <c r="M1435" s="408">
        <f t="shared" si="605"/>
        <v>0</v>
      </c>
      <c r="N1435" s="435"/>
      <c r="O1435" s="435"/>
      <c r="P1435" s="435"/>
      <c r="Q1435" s="435"/>
      <c r="R1435" s="435"/>
      <c r="S1435" s="435"/>
      <c r="T1435" s="435"/>
      <c r="U1435" s="435"/>
      <c r="V1435" s="435"/>
      <c r="W1435" s="435"/>
      <c r="X1435" s="435"/>
      <c r="Y1435" s="435"/>
      <c r="Z1435" s="435"/>
      <c r="AA1435" s="435"/>
      <c r="AB1435" s="435"/>
      <c r="AC1435" s="408">
        <f t="shared" si="606"/>
        <v>0</v>
      </c>
      <c r="AD1435" s="1767"/>
      <c r="AE1435" s="834"/>
      <c r="AF1435" s="835"/>
    </row>
    <row r="1436" spans="1:32" outlineLevel="1" x14ac:dyDescent="0.2">
      <c r="A1436" s="11">
        <v>187</v>
      </c>
      <c r="B1436" s="300"/>
      <c r="C1436" s="295"/>
      <c r="D1436" s="844" t="s">
        <v>467</v>
      </c>
      <c r="E1436" s="845"/>
      <c r="F1436" s="845"/>
      <c r="G1436" s="845"/>
      <c r="H1436" s="845"/>
      <c r="I1436" s="845"/>
      <c r="J1436" s="845"/>
      <c r="K1436" s="845"/>
      <c r="L1436" s="846"/>
      <c r="M1436" s="407">
        <f>SUBTOTAL(9,M1437:M1438)</f>
        <v>0</v>
      </c>
      <c r="N1436" s="844"/>
      <c r="O1436" s="845"/>
      <c r="P1436" s="845"/>
      <c r="Q1436" s="845"/>
      <c r="R1436" s="845"/>
      <c r="S1436" s="845"/>
      <c r="T1436" s="845"/>
      <c r="U1436" s="845"/>
      <c r="V1436" s="845"/>
      <c r="W1436" s="845"/>
      <c r="X1436" s="845"/>
      <c r="Y1436" s="845"/>
      <c r="Z1436" s="845"/>
      <c r="AA1436" s="845"/>
      <c r="AB1436" s="845"/>
      <c r="AC1436" s="845"/>
      <c r="AD1436" s="845"/>
      <c r="AE1436" s="845"/>
      <c r="AF1436" s="846"/>
    </row>
    <row r="1437" spans="1:32" outlineLevel="1" x14ac:dyDescent="0.2">
      <c r="A1437" s="11">
        <v>188</v>
      </c>
      <c r="B1437" s="300"/>
      <c r="C1437" s="295"/>
      <c r="D1437" s="295"/>
      <c r="E1437" s="295"/>
      <c r="F1437" s="856" t="s">
        <v>466</v>
      </c>
      <c r="G1437" s="857"/>
      <c r="H1437" s="857"/>
      <c r="I1437" s="857"/>
      <c r="J1437" s="857"/>
      <c r="K1437" s="857"/>
      <c r="L1437" s="858"/>
      <c r="M1437" s="408">
        <f t="shared" ref="M1437:M1438" si="607">M661</f>
        <v>0</v>
      </c>
      <c r="N1437" s="1689"/>
      <c r="O1437" s="828"/>
      <c r="P1437" s="828"/>
      <c r="Q1437" s="828"/>
      <c r="R1437" s="828"/>
      <c r="S1437" s="828"/>
      <c r="T1437" s="828"/>
      <c r="U1437" s="828"/>
      <c r="V1437" s="828"/>
      <c r="W1437" s="828"/>
      <c r="X1437" s="828"/>
      <c r="Y1437" s="828"/>
      <c r="Z1437" s="828"/>
      <c r="AA1437" s="828"/>
      <c r="AB1437" s="828"/>
      <c r="AC1437" s="828"/>
      <c r="AD1437" s="828"/>
      <c r="AE1437" s="828"/>
      <c r="AF1437" s="829"/>
    </row>
    <row r="1438" spans="1:32" outlineLevel="1" x14ac:dyDescent="0.2">
      <c r="A1438" s="11">
        <v>189</v>
      </c>
      <c r="B1438" s="300"/>
      <c r="C1438" s="295"/>
      <c r="D1438" s="295"/>
      <c r="E1438" s="295"/>
      <c r="F1438" s="859" t="s">
        <v>576</v>
      </c>
      <c r="G1438" s="860"/>
      <c r="H1438" s="860"/>
      <c r="I1438" s="860"/>
      <c r="J1438" s="860"/>
      <c r="K1438" s="860"/>
      <c r="L1438" s="861"/>
      <c r="M1438" s="408">
        <f t="shared" si="607"/>
        <v>0</v>
      </c>
      <c r="N1438" s="1767"/>
      <c r="O1438" s="834"/>
      <c r="P1438" s="834"/>
      <c r="Q1438" s="834"/>
      <c r="R1438" s="834"/>
      <c r="S1438" s="834"/>
      <c r="T1438" s="834"/>
      <c r="U1438" s="834"/>
      <c r="V1438" s="834"/>
      <c r="W1438" s="834"/>
      <c r="X1438" s="834"/>
      <c r="Y1438" s="834"/>
      <c r="Z1438" s="834"/>
      <c r="AA1438" s="834"/>
      <c r="AB1438" s="834"/>
      <c r="AC1438" s="834"/>
      <c r="AD1438" s="834"/>
      <c r="AE1438" s="834"/>
      <c r="AF1438" s="835"/>
    </row>
    <row r="1439" spans="1:32" ht="15" customHeight="1" outlineLevel="1" x14ac:dyDescent="0.2">
      <c r="A1439" s="11">
        <v>326</v>
      </c>
      <c r="B1439" s="300"/>
      <c r="C1439" s="1025" t="s">
        <v>429</v>
      </c>
      <c r="D1439" s="1026"/>
      <c r="E1439" s="1026"/>
      <c r="F1439" s="1026"/>
      <c r="G1439" s="1026"/>
      <c r="H1439" s="1026"/>
      <c r="I1439" s="1026"/>
      <c r="J1439" s="1026"/>
      <c r="K1439" s="1026"/>
      <c r="L1439" s="1026"/>
      <c r="M1439" s="1026"/>
      <c r="N1439" s="1026"/>
      <c r="O1439" s="1026"/>
      <c r="P1439" s="1026"/>
      <c r="Q1439" s="1026"/>
      <c r="R1439" s="1026"/>
      <c r="S1439" s="1026"/>
      <c r="T1439" s="1026"/>
      <c r="U1439" s="1026"/>
      <c r="V1439" s="1026"/>
      <c r="W1439" s="1026"/>
      <c r="X1439" s="1026"/>
      <c r="Y1439" s="1026"/>
      <c r="Z1439" s="1026"/>
      <c r="AA1439" s="1026"/>
      <c r="AB1439" s="1026"/>
      <c r="AC1439" s="1026"/>
      <c r="AD1439" s="1026"/>
      <c r="AE1439" s="1026"/>
      <c r="AF1439" s="1027"/>
    </row>
    <row r="1440" spans="1:32" outlineLevel="1" x14ac:dyDescent="0.2">
      <c r="A1440" s="11">
        <v>232</v>
      </c>
      <c r="B1440" s="300"/>
      <c r="C1440" s="295"/>
      <c r="D1440" s="844" t="s">
        <v>64</v>
      </c>
      <c r="E1440" s="845"/>
      <c r="F1440" s="845"/>
      <c r="G1440" s="845"/>
      <c r="H1440" s="845"/>
      <c r="I1440" s="845"/>
      <c r="J1440" s="845"/>
      <c r="K1440" s="845"/>
      <c r="L1440" s="845"/>
      <c r="M1440" s="845"/>
      <c r="N1440" s="845"/>
      <c r="O1440" s="845"/>
      <c r="P1440" s="845"/>
      <c r="Q1440" s="845"/>
      <c r="R1440" s="845"/>
      <c r="S1440" s="845"/>
      <c r="T1440" s="845"/>
      <c r="U1440" s="845"/>
      <c r="V1440" s="845"/>
      <c r="W1440" s="845"/>
      <c r="X1440" s="845"/>
      <c r="Y1440" s="845"/>
      <c r="Z1440" s="845"/>
      <c r="AA1440" s="845"/>
      <c r="AB1440" s="845"/>
      <c r="AC1440" s="845"/>
      <c r="AD1440" s="845"/>
      <c r="AE1440" s="845"/>
      <c r="AF1440" s="846"/>
    </row>
    <row r="1441" spans="1:32" outlineLevel="1" x14ac:dyDescent="0.2">
      <c r="A1441" s="11">
        <v>233</v>
      </c>
      <c r="B1441" s="300"/>
      <c r="C1441" s="295"/>
      <c r="D1441" s="295"/>
      <c r="E1441" s="918" t="s">
        <v>66</v>
      </c>
      <c r="F1441" s="919"/>
      <c r="G1441" s="919"/>
      <c r="H1441" s="919"/>
      <c r="I1441" s="919"/>
      <c r="J1441" s="919"/>
      <c r="K1441" s="919"/>
      <c r="L1441" s="920"/>
      <c r="M1441" s="407">
        <f>SUBTOTAL(9,M1442:M1445)</f>
        <v>0</v>
      </c>
      <c r="N1441" s="410">
        <f t="shared" ref="N1441:AC1441" si="608">SUBTOTAL(9,N1442:N1445)</f>
        <v>0</v>
      </c>
      <c r="O1441" s="414">
        <f t="shared" si="608"/>
        <v>0</v>
      </c>
      <c r="P1441" s="414">
        <f t="shared" si="608"/>
        <v>0</v>
      </c>
      <c r="Q1441" s="415">
        <f t="shared" si="608"/>
        <v>0</v>
      </c>
      <c r="R1441" s="410">
        <f t="shared" si="608"/>
        <v>0</v>
      </c>
      <c r="S1441" s="414">
        <f t="shared" si="608"/>
        <v>0</v>
      </c>
      <c r="T1441" s="413">
        <f t="shared" si="608"/>
        <v>0</v>
      </c>
      <c r="U1441" s="413">
        <f t="shared" si="608"/>
        <v>0</v>
      </c>
      <c r="V1441" s="413">
        <f t="shared" si="608"/>
        <v>0</v>
      </c>
      <c r="W1441" s="413">
        <f t="shared" si="608"/>
        <v>0</v>
      </c>
      <c r="X1441" s="413">
        <f t="shared" si="608"/>
        <v>0</v>
      </c>
      <c r="Y1441" s="413">
        <f t="shared" si="608"/>
        <v>0</v>
      </c>
      <c r="Z1441" s="413">
        <f t="shared" si="608"/>
        <v>0</v>
      </c>
      <c r="AA1441" s="413">
        <f t="shared" si="608"/>
        <v>0</v>
      </c>
      <c r="AB1441" s="411">
        <f t="shared" si="608"/>
        <v>0</v>
      </c>
      <c r="AC1441" s="407">
        <f t="shared" si="608"/>
        <v>0</v>
      </c>
      <c r="AD1441" s="1689"/>
      <c r="AE1441" s="1582"/>
      <c r="AF1441" s="1588"/>
    </row>
    <row r="1442" spans="1:32" outlineLevel="1" x14ac:dyDescent="0.2">
      <c r="A1442" s="11">
        <v>234</v>
      </c>
      <c r="B1442" s="300"/>
      <c r="C1442" s="295"/>
      <c r="D1442" s="295"/>
      <c r="E1442" s="322"/>
      <c r="F1442" s="856" t="s">
        <v>65</v>
      </c>
      <c r="G1442" s="857"/>
      <c r="H1442" s="857"/>
      <c r="I1442" s="857"/>
      <c r="J1442" s="857"/>
      <c r="K1442" s="857"/>
      <c r="L1442" s="858"/>
      <c r="M1442" s="408">
        <f t="shared" ref="M1442:M1445" si="609">M666</f>
        <v>0</v>
      </c>
      <c r="N1442" s="419">
        <f>M1442*(1-'Annexe 1. Taux de référence'!$E8)+N666*(1-'Annexe 1. Taux de référence'!$E8)</f>
        <v>0</v>
      </c>
      <c r="O1442" s="422">
        <f>O666*(1-'Annexe 1. Taux de référence'!$E8)</f>
        <v>0</v>
      </c>
      <c r="P1442" s="422">
        <f>P666*(1-'Annexe 1. Taux de référence'!$E8)</f>
        <v>0</v>
      </c>
      <c r="Q1442" s="423">
        <f>Q666*(1-'Annexe 1. Taux de référence'!$E8)</f>
        <v>0</v>
      </c>
      <c r="R1442" s="419">
        <f>R666*(1-'Annexe 1. Taux de référence'!$E8)</f>
        <v>0</v>
      </c>
      <c r="S1442" s="421">
        <f>S666*(1-'Annexe 1. Taux de référence'!$E8)</f>
        <v>0</v>
      </c>
      <c r="T1442" s="421">
        <f>T666*(1-'Annexe 1. Taux de référence'!$E8)</f>
        <v>0</v>
      </c>
      <c r="U1442" s="421">
        <f>U666*(1-'Annexe 1. Taux de référence'!$E8)</f>
        <v>0</v>
      </c>
      <c r="V1442" s="421">
        <f>V666*(1-'Annexe 1. Taux de référence'!$E8)</f>
        <v>0</v>
      </c>
      <c r="W1442" s="421">
        <f>W666*(1-'Annexe 1. Taux de référence'!$E8)</f>
        <v>0</v>
      </c>
      <c r="X1442" s="422">
        <f>X666*(1-'Annexe 1. Taux de référence'!$E8)</f>
        <v>0</v>
      </c>
      <c r="Y1442" s="421">
        <f>Y666*(1-'Annexe 1. Taux de référence'!$E8)</f>
        <v>0</v>
      </c>
      <c r="Z1442" s="421">
        <f>Z666*(1-'Annexe 1. Taux de référence'!$E8)</f>
        <v>0</v>
      </c>
      <c r="AA1442" s="421">
        <f>AA666*(1-'Annexe 1. Taux de référence'!$E8)</f>
        <v>0</v>
      </c>
      <c r="AB1442" s="421">
        <f>AB666*(1-'Annexe 1. Taux de référence'!$E8)</f>
        <v>0</v>
      </c>
      <c r="AC1442" s="408">
        <f t="shared" ref="AC1442:AC1455" si="610">AC666</f>
        <v>0</v>
      </c>
      <c r="AD1442" s="1766"/>
      <c r="AE1442" s="1063"/>
      <c r="AF1442" s="832"/>
    </row>
    <row r="1443" spans="1:32" outlineLevel="1" x14ac:dyDescent="0.2">
      <c r="A1443" s="11">
        <v>235</v>
      </c>
      <c r="B1443" s="300"/>
      <c r="C1443" s="295"/>
      <c r="D1443" s="295"/>
      <c r="E1443" s="322"/>
      <c r="F1443" s="915" t="s">
        <v>68</v>
      </c>
      <c r="G1443" s="916"/>
      <c r="H1443" s="916"/>
      <c r="I1443" s="916"/>
      <c r="J1443" s="916"/>
      <c r="K1443" s="916"/>
      <c r="L1443" s="917"/>
      <c r="M1443" s="408">
        <f t="shared" si="609"/>
        <v>0</v>
      </c>
      <c r="N1443" s="419">
        <f>M1443*(1-'Annexe 1. Taux de référence'!$E9)+N667*(1-'Annexe 1. Taux de référence'!$E9)</f>
        <v>0</v>
      </c>
      <c r="O1443" s="422">
        <f>O667*(1-'Annexe 1. Taux de référence'!$E9)</f>
        <v>0</v>
      </c>
      <c r="P1443" s="422">
        <f>P667*(1-'Annexe 1. Taux de référence'!$E9)</f>
        <v>0</v>
      </c>
      <c r="Q1443" s="423">
        <f>Q667*(1-'Annexe 1. Taux de référence'!$E9)</f>
        <v>0</v>
      </c>
      <c r="R1443" s="419">
        <f>R667*(1-'Annexe 1. Taux de référence'!$E9)</f>
        <v>0</v>
      </c>
      <c r="S1443" s="421">
        <f>S667*(1-'Annexe 1. Taux de référence'!$E9)</f>
        <v>0</v>
      </c>
      <c r="T1443" s="421">
        <f>T667*(1-'Annexe 1. Taux de référence'!$E9)</f>
        <v>0</v>
      </c>
      <c r="U1443" s="421">
        <f>U667*(1-'Annexe 1. Taux de référence'!$E9)</f>
        <v>0</v>
      </c>
      <c r="V1443" s="421">
        <f>V667*(1-'Annexe 1. Taux de référence'!$E9)</f>
        <v>0</v>
      </c>
      <c r="W1443" s="421">
        <f>W667*(1-'Annexe 1. Taux de référence'!$E9)</f>
        <v>0</v>
      </c>
      <c r="X1443" s="422">
        <f>X667*(1-'Annexe 1. Taux de référence'!$E9)</f>
        <v>0</v>
      </c>
      <c r="Y1443" s="421">
        <f>Y667*(1-'Annexe 1. Taux de référence'!$E9)</f>
        <v>0</v>
      </c>
      <c r="Z1443" s="421">
        <f>Z667*(1-'Annexe 1. Taux de référence'!$E9)</f>
        <v>0</v>
      </c>
      <c r="AA1443" s="421">
        <f>AA667*(1-'Annexe 1. Taux de référence'!$E9)</f>
        <v>0</v>
      </c>
      <c r="AB1443" s="421">
        <f>AB667*(1-'Annexe 1. Taux de référence'!$E9)</f>
        <v>0</v>
      </c>
      <c r="AC1443" s="408">
        <f t="shared" si="610"/>
        <v>0</v>
      </c>
      <c r="AD1443" s="1766"/>
      <c r="AE1443" s="1063"/>
      <c r="AF1443" s="832"/>
    </row>
    <row r="1444" spans="1:32" outlineLevel="1" x14ac:dyDescent="0.2">
      <c r="A1444" s="11">
        <v>236</v>
      </c>
      <c r="B1444" s="300"/>
      <c r="C1444" s="295"/>
      <c r="D1444" s="263"/>
      <c r="E1444" s="264"/>
      <c r="F1444" s="915" t="s">
        <v>537</v>
      </c>
      <c r="G1444" s="916"/>
      <c r="H1444" s="916"/>
      <c r="I1444" s="916"/>
      <c r="J1444" s="916"/>
      <c r="K1444" s="916"/>
      <c r="L1444" s="917"/>
      <c r="M1444" s="408">
        <f t="shared" si="609"/>
        <v>0</v>
      </c>
      <c r="N1444" s="419">
        <f>M1444*(1-'Annexe 1. Taux de référence'!$E10)+N668*(1-'Annexe 1. Taux de référence'!$E10)</f>
        <v>0</v>
      </c>
      <c r="O1444" s="422">
        <f>O668*(1-'Annexe 1. Taux de référence'!$E10)</f>
        <v>0</v>
      </c>
      <c r="P1444" s="422">
        <f>P668*(1-'Annexe 1. Taux de référence'!$E10)</f>
        <v>0</v>
      </c>
      <c r="Q1444" s="423">
        <f>Q668*(1-'Annexe 1. Taux de référence'!$E10)</f>
        <v>0</v>
      </c>
      <c r="R1444" s="419">
        <f>R668*(1-'Annexe 1. Taux de référence'!$E10)</f>
        <v>0</v>
      </c>
      <c r="S1444" s="421">
        <f>S668*(1-'Annexe 1. Taux de référence'!$E10)</f>
        <v>0</v>
      </c>
      <c r="T1444" s="421">
        <f>T668*(1-'Annexe 1. Taux de référence'!$E10)</f>
        <v>0</v>
      </c>
      <c r="U1444" s="421">
        <f>U668*(1-'Annexe 1. Taux de référence'!$E10)</f>
        <v>0</v>
      </c>
      <c r="V1444" s="421">
        <f>V668*(1-'Annexe 1. Taux de référence'!$E10)</f>
        <v>0</v>
      </c>
      <c r="W1444" s="421">
        <f>W668*(1-'Annexe 1. Taux de référence'!$E10)</f>
        <v>0</v>
      </c>
      <c r="X1444" s="422">
        <f>X668*(1-'Annexe 1. Taux de référence'!$E10)</f>
        <v>0</v>
      </c>
      <c r="Y1444" s="421">
        <f>Y668*(1-'Annexe 1. Taux de référence'!$E10)</f>
        <v>0</v>
      </c>
      <c r="Z1444" s="421">
        <f>Z668*(1-'Annexe 1. Taux de référence'!$E10)</f>
        <v>0</v>
      </c>
      <c r="AA1444" s="421">
        <f>AA668*(1-'Annexe 1. Taux de référence'!$E10)</f>
        <v>0</v>
      </c>
      <c r="AB1444" s="421">
        <f>AB668*(1-'Annexe 1. Taux de référence'!$E10)</f>
        <v>0</v>
      </c>
      <c r="AC1444" s="408">
        <f t="shared" si="610"/>
        <v>0</v>
      </c>
      <c r="AD1444" s="1766"/>
      <c r="AE1444" s="1063"/>
      <c r="AF1444" s="832"/>
    </row>
    <row r="1445" spans="1:32" ht="27.75" customHeight="1" outlineLevel="1" x14ac:dyDescent="0.2">
      <c r="A1445" s="11">
        <v>237</v>
      </c>
      <c r="B1445" s="300"/>
      <c r="C1445" s="295"/>
      <c r="D1445" s="295"/>
      <c r="E1445" s="296"/>
      <c r="F1445" s="859" t="s">
        <v>532</v>
      </c>
      <c r="G1445" s="860"/>
      <c r="H1445" s="860"/>
      <c r="I1445" s="860"/>
      <c r="J1445" s="860"/>
      <c r="K1445" s="860"/>
      <c r="L1445" s="861"/>
      <c r="M1445" s="408">
        <f t="shared" si="609"/>
        <v>0</v>
      </c>
      <c r="N1445" s="419">
        <f>M1445*(1-'Annexe 1. Taux de référence'!$E11)+N669*(1-'Annexe 1. Taux de référence'!$E11)</f>
        <v>0</v>
      </c>
      <c r="O1445" s="422">
        <f>O669*(1-'Annexe 1. Taux de référence'!$E11)</f>
        <v>0</v>
      </c>
      <c r="P1445" s="422">
        <f>P669*(1-'Annexe 1. Taux de référence'!$E11)</f>
        <v>0</v>
      </c>
      <c r="Q1445" s="423">
        <f>Q669*(1-'Annexe 1. Taux de référence'!$E11)</f>
        <v>0</v>
      </c>
      <c r="R1445" s="419">
        <f>R669*(1-'Annexe 1. Taux de référence'!$E11)</f>
        <v>0</v>
      </c>
      <c r="S1445" s="421">
        <f>S669*(1-'Annexe 1. Taux de référence'!$E11)</f>
        <v>0</v>
      </c>
      <c r="T1445" s="421">
        <f>T669*(1-'Annexe 1. Taux de référence'!$E11)</f>
        <v>0</v>
      </c>
      <c r="U1445" s="421">
        <f>U669*(1-'Annexe 1. Taux de référence'!$E11)</f>
        <v>0</v>
      </c>
      <c r="V1445" s="421">
        <f>V669*(1-'Annexe 1. Taux de référence'!$E11)</f>
        <v>0</v>
      </c>
      <c r="W1445" s="421">
        <f>W669*(1-'Annexe 1. Taux de référence'!$E11)</f>
        <v>0</v>
      </c>
      <c r="X1445" s="422">
        <f>X669*(1-'Annexe 1. Taux de référence'!$E11)</f>
        <v>0</v>
      </c>
      <c r="Y1445" s="421">
        <f>Y669*(1-'Annexe 1. Taux de référence'!$E11)</f>
        <v>0</v>
      </c>
      <c r="Z1445" s="421">
        <f>Z669*(1-'Annexe 1. Taux de référence'!$E11)</f>
        <v>0</v>
      </c>
      <c r="AA1445" s="421">
        <f>AA669*(1-'Annexe 1. Taux de référence'!$E11)</f>
        <v>0</v>
      </c>
      <c r="AB1445" s="421">
        <f>AB669*(1-'Annexe 1. Taux de référence'!$E11)</f>
        <v>0</v>
      </c>
      <c r="AC1445" s="408">
        <f t="shared" si="610"/>
        <v>0</v>
      </c>
      <c r="AD1445" s="1766"/>
      <c r="AE1445" s="1063"/>
      <c r="AF1445" s="832"/>
    </row>
    <row r="1446" spans="1:32" ht="15.75" outlineLevel="1" x14ac:dyDescent="0.2">
      <c r="A1446" s="11">
        <v>238</v>
      </c>
      <c r="B1446" s="300"/>
      <c r="C1446" s="295"/>
      <c r="D1446" s="297"/>
      <c r="E1446" s="853" t="s">
        <v>67</v>
      </c>
      <c r="F1446" s="854"/>
      <c r="G1446" s="854"/>
      <c r="H1446" s="854"/>
      <c r="I1446" s="854"/>
      <c r="J1446" s="854"/>
      <c r="K1446" s="854"/>
      <c r="L1446" s="855"/>
      <c r="M1446" s="407">
        <f>SUBTOTAL(9,M1447:M1450)</f>
        <v>0</v>
      </c>
      <c r="N1446" s="410">
        <f t="shared" ref="N1446:AC1446" si="611">SUBTOTAL(9,N1447:N1450)</f>
        <v>0</v>
      </c>
      <c r="O1446" s="414">
        <f t="shared" si="611"/>
        <v>0</v>
      </c>
      <c r="P1446" s="414">
        <f t="shared" si="611"/>
        <v>0</v>
      </c>
      <c r="Q1446" s="415">
        <f t="shared" si="611"/>
        <v>0</v>
      </c>
      <c r="R1446" s="410">
        <f t="shared" si="611"/>
        <v>0</v>
      </c>
      <c r="S1446" s="414">
        <f t="shared" si="611"/>
        <v>0</v>
      </c>
      <c r="T1446" s="413">
        <f t="shared" si="611"/>
        <v>0</v>
      </c>
      <c r="U1446" s="413">
        <f t="shared" si="611"/>
        <v>0</v>
      </c>
      <c r="V1446" s="413">
        <f t="shared" si="611"/>
        <v>0</v>
      </c>
      <c r="W1446" s="413">
        <f t="shared" si="611"/>
        <v>0</v>
      </c>
      <c r="X1446" s="413">
        <f t="shared" si="611"/>
        <v>0</v>
      </c>
      <c r="Y1446" s="413">
        <f t="shared" si="611"/>
        <v>0</v>
      </c>
      <c r="Z1446" s="413">
        <f t="shared" si="611"/>
        <v>0</v>
      </c>
      <c r="AA1446" s="413">
        <f t="shared" si="611"/>
        <v>0</v>
      </c>
      <c r="AB1446" s="411">
        <f t="shared" si="611"/>
        <v>0</v>
      </c>
      <c r="AC1446" s="407">
        <f t="shared" si="611"/>
        <v>0</v>
      </c>
      <c r="AD1446" s="1766"/>
      <c r="AE1446" s="1063"/>
      <c r="AF1446" s="832"/>
    </row>
    <row r="1447" spans="1:32" outlineLevel="1" x14ac:dyDescent="0.2">
      <c r="A1447" s="11">
        <v>239</v>
      </c>
      <c r="B1447" s="300"/>
      <c r="C1447" s="295"/>
      <c r="D1447" s="319"/>
      <c r="E1447" s="319"/>
      <c r="F1447" s="856" t="s">
        <v>65</v>
      </c>
      <c r="G1447" s="857"/>
      <c r="H1447" s="857"/>
      <c r="I1447" s="857"/>
      <c r="J1447" s="857"/>
      <c r="K1447" s="857"/>
      <c r="L1447" s="858"/>
      <c r="M1447" s="408">
        <f t="shared" ref="M1447:M1450" si="612">M671</f>
        <v>0</v>
      </c>
      <c r="N1447" s="419">
        <f>M1447*(1-'Annexe 1. Taux de référence'!$E13)+N671*(1-'Annexe 1. Taux de référence'!$E13)</f>
        <v>0</v>
      </c>
      <c r="O1447" s="422">
        <f>O671*(1-'Annexe 1. Taux de référence'!$E13)</f>
        <v>0</v>
      </c>
      <c r="P1447" s="422">
        <f>P671*(1-'Annexe 1. Taux de référence'!$E13)</f>
        <v>0</v>
      </c>
      <c r="Q1447" s="423">
        <f>Q671*(1-'Annexe 1. Taux de référence'!$E13)</f>
        <v>0</v>
      </c>
      <c r="R1447" s="419">
        <f>R671*(1-'Annexe 1. Taux de référence'!$E13)</f>
        <v>0</v>
      </c>
      <c r="S1447" s="421">
        <f>S671*(1-'Annexe 1. Taux de référence'!$E13)</f>
        <v>0</v>
      </c>
      <c r="T1447" s="421">
        <f>T671*(1-'Annexe 1. Taux de référence'!$E13)</f>
        <v>0</v>
      </c>
      <c r="U1447" s="421">
        <f>U671*(1-'Annexe 1. Taux de référence'!$E13)</f>
        <v>0</v>
      </c>
      <c r="V1447" s="421">
        <f>V671*(1-'Annexe 1. Taux de référence'!$E13)</f>
        <v>0</v>
      </c>
      <c r="W1447" s="421">
        <f>W671*(1-'Annexe 1. Taux de référence'!$E13)</f>
        <v>0</v>
      </c>
      <c r="X1447" s="422">
        <f>X671*(1-'Annexe 1. Taux de référence'!$E13)</f>
        <v>0</v>
      </c>
      <c r="Y1447" s="421">
        <f>Y671*(1-'Annexe 1. Taux de référence'!$E13)</f>
        <v>0</v>
      </c>
      <c r="Z1447" s="421">
        <f>Z671*(1-'Annexe 1. Taux de référence'!$E13)</f>
        <v>0</v>
      </c>
      <c r="AA1447" s="421">
        <f>AA671*(1-'Annexe 1. Taux de référence'!$E13)</f>
        <v>0</v>
      </c>
      <c r="AB1447" s="421">
        <f>AB671*(1-'Annexe 1. Taux de référence'!$E13)</f>
        <v>0</v>
      </c>
      <c r="AC1447" s="408">
        <f t="shared" si="610"/>
        <v>0</v>
      </c>
      <c r="AD1447" s="1766"/>
      <c r="AE1447" s="1063"/>
      <c r="AF1447" s="832"/>
    </row>
    <row r="1448" spans="1:32" outlineLevel="1" x14ac:dyDescent="0.2">
      <c r="A1448" s="11">
        <v>240</v>
      </c>
      <c r="B1448" s="300"/>
      <c r="C1448" s="295"/>
      <c r="D1448" s="319"/>
      <c r="E1448" s="319"/>
      <c r="F1448" s="915" t="s">
        <v>68</v>
      </c>
      <c r="G1448" s="916"/>
      <c r="H1448" s="916"/>
      <c r="I1448" s="916"/>
      <c r="J1448" s="916"/>
      <c r="K1448" s="916"/>
      <c r="L1448" s="917"/>
      <c r="M1448" s="408">
        <f t="shared" si="612"/>
        <v>0</v>
      </c>
      <c r="N1448" s="419">
        <f>M1448*(1-'Annexe 1. Taux de référence'!$E14)+N672*(1-'Annexe 1. Taux de référence'!$E14)</f>
        <v>0</v>
      </c>
      <c r="O1448" s="422">
        <f>O672*(1-'Annexe 1. Taux de référence'!$E14)</f>
        <v>0</v>
      </c>
      <c r="P1448" s="422">
        <f>P672*(1-'Annexe 1. Taux de référence'!$E14)</f>
        <v>0</v>
      </c>
      <c r="Q1448" s="423">
        <f>Q672*(1-'Annexe 1. Taux de référence'!$E14)</f>
        <v>0</v>
      </c>
      <c r="R1448" s="419">
        <f>R672*(1-'Annexe 1. Taux de référence'!$E14)</f>
        <v>0</v>
      </c>
      <c r="S1448" s="421">
        <f>S672*(1-'Annexe 1. Taux de référence'!$E14)</f>
        <v>0</v>
      </c>
      <c r="T1448" s="421">
        <f>T672*(1-'Annexe 1. Taux de référence'!$E14)</f>
        <v>0</v>
      </c>
      <c r="U1448" s="421">
        <f>U672*(1-'Annexe 1. Taux de référence'!$E14)</f>
        <v>0</v>
      </c>
      <c r="V1448" s="421">
        <f>V672*(1-'Annexe 1. Taux de référence'!$E14)</f>
        <v>0</v>
      </c>
      <c r="W1448" s="421">
        <f>W672*(1-'Annexe 1. Taux de référence'!$E14)</f>
        <v>0</v>
      </c>
      <c r="X1448" s="422">
        <f>X672*(1-'Annexe 1. Taux de référence'!$E14)</f>
        <v>0</v>
      </c>
      <c r="Y1448" s="421">
        <f>Y672*(1-'Annexe 1. Taux de référence'!$E14)</f>
        <v>0</v>
      </c>
      <c r="Z1448" s="421">
        <f>Z672*(1-'Annexe 1. Taux de référence'!$E14)</f>
        <v>0</v>
      </c>
      <c r="AA1448" s="421">
        <f>AA672*(1-'Annexe 1. Taux de référence'!$E14)</f>
        <v>0</v>
      </c>
      <c r="AB1448" s="421">
        <f>AB672*(1-'Annexe 1. Taux de référence'!$E14)</f>
        <v>0</v>
      </c>
      <c r="AC1448" s="408">
        <f t="shared" si="610"/>
        <v>0</v>
      </c>
      <c r="AD1448" s="1766"/>
      <c r="AE1448" s="1063"/>
      <c r="AF1448" s="832"/>
    </row>
    <row r="1449" spans="1:32" outlineLevel="1" x14ac:dyDescent="0.2">
      <c r="A1449" s="11">
        <v>241</v>
      </c>
      <c r="B1449" s="300"/>
      <c r="C1449" s="295"/>
      <c r="D1449" s="265"/>
      <c r="E1449" s="265"/>
      <c r="F1449" s="915" t="s">
        <v>537</v>
      </c>
      <c r="G1449" s="916"/>
      <c r="H1449" s="916"/>
      <c r="I1449" s="916"/>
      <c r="J1449" s="916"/>
      <c r="K1449" s="916"/>
      <c r="L1449" s="917"/>
      <c r="M1449" s="408">
        <f t="shared" si="612"/>
        <v>0</v>
      </c>
      <c r="N1449" s="419">
        <f>M1449*(1-'Annexe 1. Taux de référence'!$E15)+N673*(1-'Annexe 1. Taux de référence'!$E15)</f>
        <v>0</v>
      </c>
      <c r="O1449" s="422">
        <f>O673*(1-'Annexe 1. Taux de référence'!$E15)</f>
        <v>0</v>
      </c>
      <c r="P1449" s="422">
        <f>P673*(1-'Annexe 1. Taux de référence'!$E15)</f>
        <v>0</v>
      </c>
      <c r="Q1449" s="423">
        <f>Q673*(1-'Annexe 1. Taux de référence'!$E15)</f>
        <v>0</v>
      </c>
      <c r="R1449" s="419">
        <f>R673*(1-'Annexe 1. Taux de référence'!$E15)</f>
        <v>0</v>
      </c>
      <c r="S1449" s="421">
        <f>S673*(1-'Annexe 1. Taux de référence'!$E15)</f>
        <v>0</v>
      </c>
      <c r="T1449" s="421">
        <f>T673*(1-'Annexe 1. Taux de référence'!$E15)</f>
        <v>0</v>
      </c>
      <c r="U1449" s="421">
        <f>U673*(1-'Annexe 1. Taux de référence'!$E15)</f>
        <v>0</v>
      </c>
      <c r="V1449" s="421">
        <f>V673*(1-'Annexe 1. Taux de référence'!$E15)</f>
        <v>0</v>
      </c>
      <c r="W1449" s="421">
        <f>W673*(1-'Annexe 1. Taux de référence'!$E15)</f>
        <v>0</v>
      </c>
      <c r="X1449" s="422">
        <f>X673*(1-'Annexe 1. Taux de référence'!$E15)</f>
        <v>0</v>
      </c>
      <c r="Y1449" s="421">
        <f>Y673*(1-'Annexe 1. Taux de référence'!$E15)</f>
        <v>0</v>
      </c>
      <c r="Z1449" s="421">
        <f>Z673*(1-'Annexe 1. Taux de référence'!$E15)</f>
        <v>0</v>
      </c>
      <c r="AA1449" s="421">
        <f>AA673*(1-'Annexe 1. Taux de référence'!$E15)</f>
        <v>0</v>
      </c>
      <c r="AB1449" s="421">
        <f>AB673*(1-'Annexe 1. Taux de référence'!$E15)</f>
        <v>0</v>
      </c>
      <c r="AC1449" s="408">
        <f t="shared" si="610"/>
        <v>0</v>
      </c>
      <c r="AD1449" s="1766"/>
      <c r="AE1449" s="1063"/>
      <c r="AF1449" s="832"/>
    </row>
    <row r="1450" spans="1:32" ht="27.75" customHeight="1" outlineLevel="1" x14ac:dyDescent="0.2">
      <c r="A1450" s="11">
        <v>242</v>
      </c>
      <c r="B1450" s="300"/>
      <c r="C1450" s="295"/>
      <c r="D1450" s="263"/>
      <c r="E1450" s="263"/>
      <c r="F1450" s="859" t="s">
        <v>532</v>
      </c>
      <c r="G1450" s="860"/>
      <c r="H1450" s="860"/>
      <c r="I1450" s="860"/>
      <c r="J1450" s="860"/>
      <c r="K1450" s="860"/>
      <c r="L1450" s="861"/>
      <c r="M1450" s="408">
        <f t="shared" si="612"/>
        <v>0</v>
      </c>
      <c r="N1450" s="419">
        <f>M1450*(1-'Annexe 1. Taux de référence'!$E16)+N674*(1-'Annexe 1. Taux de référence'!$E16)</f>
        <v>0</v>
      </c>
      <c r="O1450" s="422">
        <f>O674*(1-'Annexe 1. Taux de référence'!$E16)</f>
        <v>0</v>
      </c>
      <c r="P1450" s="422">
        <f>P674*(1-'Annexe 1. Taux de référence'!$E16)</f>
        <v>0</v>
      </c>
      <c r="Q1450" s="423">
        <f>Q674*(1-'Annexe 1. Taux de référence'!$E16)</f>
        <v>0</v>
      </c>
      <c r="R1450" s="419">
        <f>R674*(1-'Annexe 1. Taux de référence'!$E16)</f>
        <v>0</v>
      </c>
      <c r="S1450" s="421">
        <f>S674*(1-'Annexe 1. Taux de référence'!$E16)</f>
        <v>0</v>
      </c>
      <c r="T1450" s="421">
        <f>T674*(1-'Annexe 1. Taux de référence'!$E16)</f>
        <v>0</v>
      </c>
      <c r="U1450" s="421">
        <f>U674*(1-'Annexe 1. Taux de référence'!$E16)</f>
        <v>0</v>
      </c>
      <c r="V1450" s="421">
        <f>V674*(1-'Annexe 1. Taux de référence'!$E16)</f>
        <v>0</v>
      </c>
      <c r="W1450" s="421">
        <f>W674*(1-'Annexe 1. Taux de référence'!$E16)</f>
        <v>0</v>
      </c>
      <c r="X1450" s="422">
        <f>X674*(1-'Annexe 1. Taux de référence'!$E16)</f>
        <v>0</v>
      </c>
      <c r="Y1450" s="421">
        <f>Y674*(1-'Annexe 1. Taux de référence'!$E16)</f>
        <v>0</v>
      </c>
      <c r="Z1450" s="421">
        <f>Z674*(1-'Annexe 1. Taux de référence'!$E16)</f>
        <v>0</v>
      </c>
      <c r="AA1450" s="421">
        <f>AA674*(1-'Annexe 1. Taux de référence'!$E16)</f>
        <v>0</v>
      </c>
      <c r="AB1450" s="421">
        <f>AB674*(1-'Annexe 1. Taux de référence'!$E16)</f>
        <v>0</v>
      </c>
      <c r="AC1450" s="408">
        <f t="shared" si="610"/>
        <v>0</v>
      </c>
      <c r="AD1450" s="1766"/>
      <c r="AE1450" s="1063"/>
      <c r="AF1450" s="832"/>
    </row>
    <row r="1451" spans="1:32" ht="15.75" customHeight="1" outlineLevel="1" x14ac:dyDescent="0.2">
      <c r="A1451" s="11">
        <v>243</v>
      </c>
      <c r="B1451" s="300"/>
      <c r="C1451" s="295"/>
      <c r="D1451" s="265"/>
      <c r="E1451" s="853" t="s">
        <v>556</v>
      </c>
      <c r="F1451" s="854"/>
      <c r="G1451" s="854"/>
      <c r="H1451" s="854"/>
      <c r="I1451" s="854"/>
      <c r="J1451" s="854"/>
      <c r="K1451" s="854"/>
      <c r="L1451" s="855"/>
      <c r="M1451" s="407">
        <f>SUBTOTAL(9,M1452:M1455)</f>
        <v>0</v>
      </c>
      <c r="N1451" s="410">
        <f t="shared" ref="N1451:AC1451" si="613">SUBTOTAL(9,N1452:N1455)</f>
        <v>0</v>
      </c>
      <c r="O1451" s="414">
        <f t="shared" si="613"/>
        <v>0</v>
      </c>
      <c r="P1451" s="414">
        <f t="shared" si="613"/>
        <v>0</v>
      </c>
      <c r="Q1451" s="415">
        <f t="shared" si="613"/>
        <v>0</v>
      </c>
      <c r="R1451" s="410">
        <f t="shared" si="613"/>
        <v>0</v>
      </c>
      <c r="S1451" s="414">
        <f t="shared" si="613"/>
        <v>0</v>
      </c>
      <c r="T1451" s="413">
        <f t="shared" si="613"/>
        <v>0</v>
      </c>
      <c r="U1451" s="413">
        <f t="shared" si="613"/>
        <v>0</v>
      </c>
      <c r="V1451" s="413">
        <f t="shared" si="613"/>
        <v>0</v>
      </c>
      <c r="W1451" s="413">
        <f t="shared" si="613"/>
        <v>0</v>
      </c>
      <c r="X1451" s="413">
        <f t="shared" si="613"/>
        <v>0</v>
      </c>
      <c r="Y1451" s="413">
        <f t="shared" si="613"/>
        <v>0</v>
      </c>
      <c r="Z1451" s="413">
        <f t="shared" si="613"/>
        <v>0</v>
      </c>
      <c r="AA1451" s="413">
        <f t="shared" si="613"/>
        <v>0</v>
      </c>
      <c r="AB1451" s="411">
        <f t="shared" si="613"/>
        <v>0</v>
      </c>
      <c r="AC1451" s="407">
        <f t="shared" si="613"/>
        <v>0</v>
      </c>
      <c r="AD1451" s="1766"/>
      <c r="AE1451" s="1063"/>
      <c r="AF1451" s="832"/>
    </row>
    <row r="1452" spans="1:32" outlineLevel="1" x14ac:dyDescent="0.2">
      <c r="A1452" s="11">
        <v>244</v>
      </c>
      <c r="B1452" s="300"/>
      <c r="C1452" s="295"/>
      <c r="D1452" s="319"/>
      <c r="E1452" s="319"/>
      <c r="F1452" s="856" t="s">
        <v>65</v>
      </c>
      <c r="G1452" s="857"/>
      <c r="H1452" s="857"/>
      <c r="I1452" s="857"/>
      <c r="J1452" s="857"/>
      <c r="K1452" s="857"/>
      <c r="L1452" s="858"/>
      <c r="M1452" s="408">
        <f t="shared" ref="M1452:M1455" si="614">M676</f>
        <v>0</v>
      </c>
      <c r="N1452" s="419">
        <f>M1452*(1-'Annexe 1. Taux de référence'!$E18)+N676*(1-'Annexe 1. Taux de référence'!$E18)</f>
        <v>0</v>
      </c>
      <c r="O1452" s="422">
        <f>O676*(1-'Annexe 1. Taux de référence'!$E18)</f>
        <v>0</v>
      </c>
      <c r="P1452" s="422">
        <f>P676*(1-'Annexe 1. Taux de référence'!$E18)</f>
        <v>0</v>
      </c>
      <c r="Q1452" s="423">
        <f>Q676*(1-'Annexe 1. Taux de référence'!$E18)</f>
        <v>0</v>
      </c>
      <c r="R1452" s="419">
        <f>R676*(1-'Annexe 1. Taux de référence'!$E18)</f>
        <v>0</v>
      </c>
      <c r="S1452" s="421">
        <f>S676*(1-'Annexe 1. Taux de référence'!$E18)</f>
        <v>0</v>
      </c>
      <c r="T1452" s="421">
        <f>T676*(1-'Annexe 1. Taux de référence'!$E18)</f>
        <v>0</v>
      </c>
      <c r="U1452" s="421">
        <f>U676*(1-'Annexe 1. Taux de référence'!$E18)</f>
        <v>0</v>
      </c>
      <c r="V1452" s="421">
        <f>V676*(1-'Annexe 1. Taux de référence'!$E18)</f>
        <v>0</v>
      </c>
      <c r="W1452" s="421">
        <f>W676*(1-'Annexe 1. Taux de référence'!$E18)</f>
        <v>0</v>
      </c>
      <c r="X1452" s="422">
        <f>X676*(1-'Annexe 1. Taux de référence'!$E18)</f>
        <v>0</v>
      </c>
      <c r="Y1452" s="421">
        <f>Y676*(1-'Annexe 1. Taux de référence'!$E18)</f>
        <v>0</v>
      </c>
      <c r="Z1452" s="421">
        <f>Z676*(1-'Annexe 1. Taux de référence'!$E18)</f>
        <v>0</v>
      </c>
      <c r="AA1452" s="421">
        <f>AA676*(1-'Annexe 1. Taux de référence'!$E18)</f>
        <v>0</v>
      </c>
      <c r="AB1452" s="421">
        <f>AB676*(1-'Annexe 1. Taux de référence'!$E18)</f>
        <v>0</v>
      </c>
      <c r="AC1452" s="408">
        <f t="shared" si="610"/>
        <v>0</v>
      </c>
      <c r="AD1452" s="1766"/>
      <c r="AE1452" s="1063"/>
      <c r="AF1452" s="832"/>
    </row>
    <row r="1453" spans="1:32" outlineLevel="1" x14ac:dyDescent="0.2">
      <c r="A1453" s="11">
        <v>245</v>
      </c>
      <c r="B1453" s="300"/>
      <c r="C1453" s="295"/>
      <c r="D1453" s="266"/>
      <c r="E1453" s="266"/>
      <c r="F1453" s="915" t="s">
        <v>68</v>
      </c>
      <c r="G1453" s="916"/>
      <c r="H1453" s="916"/>
      <c r="I1453" s="916"/>
      <c r="J1453" s="916"/>
      <c r="K1453" s="916"/>
      <c r="L1453" s="917"/>
      <c r="M1453" s="408">
        <f t="shared" si="614"/>
        <v>0</v>
      </c>
      <c r="N1453" s="419">
        <f>M1453*(1-'Annexe 1. Taux de référence'!$E19)+N677*(1-'Annexe 1. Taux de référence'!$E19)</f>
        <v>0</v>
      </c>
      <c r="O1453" s="422">
        <f>O677*(1-'Annexe 1. Taux de référence'!$E19)</f>
        <v>0</v>
      </c>
      <c r="P1453" s="422">
        <f>P677*(1-'Annexe 1. Taux de référence'!$E19)</f>
        <v>0</v>
      </c>
      <c r="Q1453" s="423">
        <f>Q677*(1-'Annexe 1. Taux de référence'!$E19)</f>
        <v>0</v>
      </c>
      <c r="R1453" s="419">
        <f>R677*(1-'Annexe 1. Taux de référence'!$E19)</f>
        <v>0</v>
      </c>
      <c r="S1453" s="421">
        <f>S677*(1-'Annexe 1. Taux de référence'!$E19)</f>
        <v>0</v>
      </c>
      <c r="T1453" s="421">
        <f>T677*(1-'Annexe 1. Taux de référence'!$E19)</f>
        <v>0</v>
      </c>
      <c r="U1453" s="421">
        <f>U677*(1-'Annexe 1. Taux de référence'!$E19)</f>
        <v>0</v>
      </c>
      <c r="V1453" s="421">
        <f>V677*(1-'Annexe 1. Taux de référence'!$E19)</f>
        <v>0</v>
      </c>
      <c r="W1453" s="421">
        <f>W677*(1-'Annexe 1. Taux de référence'!$E19)</f>
        <v>0</v>
      </c>
      <c r="X1453" s="422">
        <f>X677*(1-'Annexe 1. Taux de référence'!$E19)</f>
        <v>0</v>
      </c>
      <c r="Y1453" s="421">
        <f>Y677*(1-'Annexe 1. Taux de référence'!$E19)</f>
        <v>0</v>
      </c>
      <c r="Z1453" s="421">
        <f>Z677*(1-'Annexe 1. Taux de référence'!$E19)</f>
        <v>0</v>
      </c>
      <c r="AA1453" s="421">
        <f>AA677*(1-'Annexe 1. Taux de référence'!$E19)</f>
        <v>0</v>
      </c>
      <c r="AB1453" s="421">
        <f>AB677*(1-'Annexe 1. Taux de référence'!$E19)</f>
        <v>0</v>
      </c>
      <c r="AC1453" s="408">
        <f t="shared" si="610"/>
        <v>0</v>
      </c>
      <c r="AD1453" s="1766"/>
      <c r="AE1453" s="1063"/>
      <c r="AF1453" s="832"/>
    </row>
    <row r="1454" spans="1:32" outlineLevel="1" x14ac:dyDescent="0.2">
      <c r="A1454" s="11">
        <v>246</v>
      </c>
      <c r="B1454" s="300"/>
      <c r="C1454" s="295"/>
      <c r="D1454" s="266"/>
      <c r="E1454" s="266"/>
      <c r="F1454" s="915" t="s">
        <v>537</v>
      </c>
      <c r="G1454" s="916"/>
      <c r="H1454" s="916"/>
      <c r="I1454" s="916"/>
      <c r="J1454" s="916"/>
      <c r="K1454" s="916"/>
      <c r="L1454" s="917"/>
      <c r="M1454" s="408">
        <f t="shared" si="614"/>
        <v>0</v>
      </c>
      <c r="N1454" s="419">
        <f>M1454*(1-'Annexe 1. Taux de référence'!$E20)+N678*(1-'Annexe 1. Taux de référence'!$E20)</f>
        <v>0</v>
      </c>
      <c r="O1454" s="422">
        <f>O678*(1-'Annexe 1. Taux de référence'!$E20)</f>
        <v>0</v>
      </c>
      <c r="P1454" s="422">
        <f>P678*(1-'Annexe 1. Taux de référence'!$E20)</f>
        <v>0</v>
      </c>
      <c r="Q1454" s="423">
        <f>Q678*(1-'Annexe 1. Taux de référence'!$E20)</f>
        <v>0</v>
      </c>
      <c r="R1454" s="419">
        <f>R678*(1-'Annexe 1. Taux de référence'!$E20)</f>
        <v>0</v>
      </c>
      <c r="S1454" s="421">
        <f>S678*(1-'Annexe 1. Taux de référence'!$E20)</f>
        <v>0</v>
      </c>
      <c r="T1454" s="421">
        <f>T678*(1-'Annexe 1. Taux de référence'!$E20)</f>
        <v>0</v>
      </c>
      <c r="U1454" s="421">
        <f>U678*(1-'Annexe 1. Taux de référence'!$E20)</f>
        <v>0</v>
      </c>
      <c r="V1454" s="421">
        <f>V678*(1-'Annexe 1. Taux de référence'!$E20)</f>
        <v>0</v>
      </c>
      <c r="W1454" s="421">
        <f>W678*(1-'Annexe 1. Taux de référence'!$E20)</f>
        <v>0</v>
      </c>
      <c r="X1454" s="422">
        <f>X678*(1-'Annexe 1. Taux de référence'!$E20)</f>
        <v>0</v>
      </c>
      <c r="Y1454" s="421">
        <f>Y678*(1-'Annexe 1. Taux de référence'!$E20)</f>
        <v>0</v>
      </c>
      <c r="Z1454" s="421">
        <f>Z678*(1-'Annexe 1. Taux de référence'!$E20)</f>
        <v>0</v>
      </c>
      <c r="AA1454" s="421">
        <f>AA678*(1-'Annexe 1. Taux de référence'!$E20)</f>
        <v>0</v>
      </c>
      <c r="AB1454" s="421">
        <f>AB678*(1-'Annexe 1. Taux de référence'!$E20)</f>
        <v>0</v>
      </c>
      <c r="AC1454" s="408">
        <f t="shared" si="610"/>
        <v>0</v>
      </c>
      <c r="AD1454" s="1766"/>
      <c r="AE1454" s="1063"/>
      <c r="AF1454" s="832"/>
    </row>
    <row r="1455" spans="1:32" ht="27.75" customHeight="1" outlineLevel="1" x14ac:dyDescent="0.2">
      <c r="A1455" s="11">
        <v>247</v>
      </c>
      <c r="B1455" s="300"/>
      <c r="C1455" s="295"/>
      <c r="D1455" s="298"/>
      <c r="E1455" s="298"/>
      <c r="F1455" s="859" t="s">
        <v>532</v>
      </c>
      <c r="G1455" s="860"/>
      <c r="H1455" s="860"/>
      <c r="I1455" s="860"/>
      <c r="J1455" s="860"/>
      <c r="K1455" s="860"/>
      <c r="L1455" s="861"/>
      <c r="M1455" s="408">
        <f t="shared" si="614"/>
        <v>0</v>
      </c>
      <c r="N1455" s="419">
        <f>M1455*(1-'Annexe 1. Taux de référence'!$E21)+N679*(1-'Annexe 1. Taux de référence'!$E21)</f>
        <v>0</v>
      </c>
      <c r="O1455" s="422">
        <f>O679*(1-'Annexe 1. Taux de référence'!$E21)</f>
        <v>0</v>
      </c>
      <c r="P1455" s="422">
        <f>P679*(1-'Annexe 1. Taux de référence'!$E21)</f>
        <v>0</v>
      </c>
      <c r="Q1455" s="423">
        <f>Q679*(1-'Annexe 1. Taux de référence'!$E21)</f>
        <v>0</v>
      </c>
      <c r="R1455" s="419">
        <f>R679*(1-'Annexe 1. Taux de référence'!$E21)</f>
        <v>0</v>
      </c>
      <c r="S1455" s="421">
        <f>S679*(1-'Annexe 1. Taux de référence'!$E21)</f>
        <v>0</v>
      </c>
      <c r="T1455" s="421">
        <f>T679*(1-'Annexe 1. Taux de référence'!$E21)</f>
        <v>0</v>
      </c>
      <c r="U1455" s="421">
        <f>U679*(1-'Annexe 1. Taux de référence'!$E21)</f>
        <v>0</v>
      </c>
      <c r="V1455" s="421">
        <f>V679*(1-'Annexe 1. Taux de référence'!$E21)</f>
        <v>0</v>
      </c>
      <c r="W1455" s="421">
        <f>W679*(1-'Annexe 1. Taux de référence'!$E21)</f>
        <v>0</v>
      </c>
      <c r="X1455" s="422">
        <f>X679*(1-'Annexe 1. Taux de référence'!$E21)</f>
        <v>0</v>
      </c>
      <c r="Y1455" s="421">
        <f>Y679*(1-'Annexe 1. Taux de référence'!$E21)</f>
        <v>0</v>
      </c>
      <c r="Z1455" s="421">
        <f>Z679*(1-'Annexe 1. Taux de référence'!$E21)</f>
        <v>0</v>
      </c>
      <c r="AA1455" s="421">
        <f>AA679*(1-'Annexe 1. Taux de référence'!$E21)</f>
        <v>0</v>
      </c>
      <c r="AB1455" s="421">
        <f>AB679*(1-'Annexe 1. Taux de référence'!$E21)</f>
        <v>0</v>
      </c>
      <c r="AC1455" s="408">
        <f t="shared" si="610"/>
        <v>0</v>
      </c>
      <c r="AD1455" s="1767"/>
      <c r="AE1455" s="834"/>
      <c r="AF1455" s="835"/>
    </row>
    <row r="1456" spans="1:32" ht="15" customHeight="1" outlineLevel="1" x14ac:dyDescent="0.2">
      <c r="A1456" s="11">
        <v>129</v>
      </c>
      <c r="B1456" s="300"/>
      <c r="C1456" s="298"/>
      <c r="D1456" s="844" t="s">
        <v>13</v>
      </c>
      <c r="E1456" s="845"/>
      <c r="F1456" s="845"/>
      <c r="G1456" s="845"/>
      <c r="H1456" s="845"/>
      <c r="I1456" s="845"/>
      <c r="J1456" s="845"/>
      <c r="K1456" s="845"/>
      <c r="L1456" s="845"/>
      <c r="M1456" s="845"/>
      <c r="N1456" s="845"/>
      <c r="O1456" s="845"/>
      <c r="P1456" s="845"/>
      <c r="Q1456" s="845"/>
      <c r="R1456" s="845"/>
      <c r="S1456" s="845"/>
      <c r="T1456" s="845"/>
      <c r="U1456" s="845"/>
      <c r="V1456" s="845"/>
      <c r="W1456" s="845"/>
      <c r="X1456" s="845"/>
      <c r="Y1456" s="845"/>
      <c r="Z1456" s="845"/>
      <c r="AA1456" s="845"/>
      <c r="AB1456" s="845"/>
      <c r="AC1456" s="845"/>
      <c r="AD1456" s="845"/>
      <c r="AE1456" s="845"/>
      <c r="AF1456" s="846"/>
    </row>
    <row r="1457" spans="1:32" ht="15" customHeight="1" outlineLevel="1" x14ac:dyDescent="0.2">
      <c r="A1457" s="11">
        <v>130</v>
      </c>
      <c r="B1457" s="300"/>
      <c r="C1457" s="298"/>
      <c r="D1457" s="298"/>
      <c r="E1457" s="853" t="s">
        <v>14</v>
      </c>
      <c r="F1457" s="854"/>
      <c r="G1457" s="854"/>
      <c r="H1457" s="854"/>
      <c r="I1457" s="854"/>
      <c r="J1457" s="854"/>
      <c r="K1457" s="854"/>
      <c r="L1457" s="1768"/>
      <c r="M1457" s="411">
        <f>SUBTOTAL(9,M1458:M1460)</f>
        <v>0</v>
      </c>
      <c r="N1457" s="410">
        <f t="shared" ref="N1457:AC1457" si="615">SUBTOTAL(9,N1458:N1460)</f>
        <v>0</v>
      </c>
      <c r="O1457" s="414">
        <f t="shared" si="615"/>
        <v>0</v>
      </c>
      <c r="P1457" s="414">
        <f t="shared" si="615"/>
        <v>0</v>
      </c>
      <c r="Q1457" s="415">
        <f t="shared" si="615"/>
        <v>0</v>
      </c>
      <c r="R1457" s="410">
        <f t="shared" si="615"/>
        <v>0</v>
      </c>
      <c r="S1457" s="414">
        <f t="shared" si="615"/>
        <v>0</v>
      </c>
      <c r="T1457" s="413">
        <f t="shared" si="615"/>
        <v>0</v>
      </c>
      <c r="U1457" s="413">
        <f t="shared" si="615"/>
        <v>0</v>
      </c>
      <c r="V1457" s="413">
        <f t="shared" si="615"/>
        <v>0</v>
      </c>
      <c r="W1457" s="413">
        <f t="shared" si="615"/>
        <v>0</v>
      </c>
      <c r="X1457" s="413">
        <f t="shared" si="615"/>
        <v>0</v>
      </c>
      <c r="Y1457" s="413">
        <f t="shared" si="615"/>
        <v>0</v>
      </c>
      <c r="Z1457" s="413">
        <f t="shared" si="615"/>
        <v>0</v>
      </c>
      <c r="AA1457" s="413">
        <f t="shared" si="615"/>
        <v>0</v>
      </c>
      <c r="AB1457" s="411">
        <f t="shared" si="615"/>
        <v>0</v>
      </c>
      <c r="AC1457" s="407">
        <f t="shared" si="615"/>
        <v>0</v>
      </c>
      <c r="AD1457" s="1689"/>
      <c r="AE1457" s="1582"/>
      <c r="AF1457" s="1588"/>
    </row>
    <row r="1458" spans="1:32" ht="15" customHeight="1" outlineLevel="1" x14ac:dyDescent="0.2">
      <c r="A1458" s="11">
        <v>131</v>
      </c>
      <c r="B1458" s="300"/>
      <c r="C1458" s="298"/>
      <c r="D1458" s="298"/>
      <c r="E1458" s="299"/>
      <c r="F1458" s="856" t="s">
        <v>112</v>
      </c>
      <c r="G1458" s="857"/>
      <c r="H1458" s="857"/>
      <c r="I1458" s="857"/>
      <c r="J1458" s="857"/>
      <c r="K1458" s="857"/>
      <c r="L1458" s="858"/>
      <c r="M1458" s="408">
        <f t="shared" ref="M1458:M1460" si="616">M682</f>
        <v>0</v>
      </c>
      <c r="N1458" s="419">
        <f>M1458*(1-'Annexe 1. Taux de référence'!$E24)+N682*(1-'Annexe 1. Taux de référence'!$E24)</f>
        <v>0</v>
      </c>
      <c r="O1458" s="422">
        <f>O682*(1-'Annexe 1. Taux de référence'!$E24)</f>
        <v>0</v>
      </c>
      <c r="P1458" s="422">
        <f>P682*(1-'Annexe 1. Taux de référence'!$E24)</f>
        <v>0</v>
      </c>
      <c r="Q1458" s="423">
        <f>Q682*(1-'Annexe 1. Taux de référence'!$E24)</f>
        <v>0</v>
      </c>
      <c r="R1458" s="419">
        <f>R682*(1-'Annexe 1. Taux de référence'!$E24)</f>
        <v>0</v>
      </c>
      <c r="S1458" s="421">
        <f>S682*(1-'Annexe 1. Taux de référence'!$E24)</f>
        <v>0</v>
      </c>
      <c r="T1458" s="421">
        <f>T682*(1-'Annexe 1. Taux de référence'!$E24)</f>
        <v>0</v>
      </c>
      <c r="U1458" s="421">
        <f>U682*(1-'Annexe 1. Taux de référence'!$E24)</f>
        <v>0</v>
      </c>
      <c r="V1458" s="421">
        <f>V682*(1-'Annexe 1. Taux de référence'!$E24)</f>
        <v>0</v>
      </c>
      <c r="W1458" s="421">
        <f>W682*(1-'Annexe 1. Taux de référence'!$E24)</f>
        <v>0</v>
      </c>
      <c r="X1458" s="422">
        <f>X682*(1-'Annexe 1. Taux de référence'!$E24)</f>
        <v>0</v>
      </c>
      <c r="Y1458" s="421">
        <f>Y682*(1-'Annexe 1. Taux de référence'!$E24)</f>
        <v>0</v>
      </c>
      <c r="Z1458" s="421">
        <f>Z682*(1-'Annexe 1. Taux de référence'!$E24)</f>
        <v>0</v>
      </c>
      <c r="AA1458" s="421">
        <f>AA682*(1-'Annexe 1. Taux de référence'!$E24)</f>
        <v>0</v>
      </c>
      <c r="AB1458" s="421">
        <f>AB682*(1-'Annexe 1. Taux de référence'!$E24)</f>
        <v>0</v>
      </c>
      <c r="AC1458" s="408">
        <f t="shared" ref="AC1458:AC1460" si="617">AC682</f>
        <v>0</v>
      </c>
      <c r="AD1458" s="1766"/>
      <c r="AE1458" s="1063"/>
      <c r="AF1458" s="832"/>
    </row>
    <row r="1459" spans="1:32" ht="15" customHeight="1" outlineLevel="1" x14ac:dyDescent="0.2">
      <c r="A1459" s="11">
        <v>132</v>
      </c>
      <c r="B1459" s="300"/>
      <c r="C1459" s="298"/>
      <c r="D1459" s="298"/>
      <c r="E1459" s="299"/>
      <c r="F1459" s="915" t="s">
        <v>113</v>
      </c>
      <c r="G1459" s="916"/>
      <c r="H1459" s="916"/>
      <c r="I1459" s="916"/>
      <c r="J1459" s="916"/>
      <c r="K1459" s="916"/>
      <c r="L1459" s="917"/>
      <c r="M1459" s="408">
        <f t="shared" si="616"/>
        <v>0</v>
      </c>
      <c r="N1459" s="419">
        <f>M1459*(1-'Annexe 1. Taux de référence'!$E25)+N683*(1-'Annexe 1. Taux de référence'!$E25)</f>
        <v>0</v>
      </c>
      <c r="O1459" s="422">
        <f>O683*(1-'Annexe 1. Taux de référence'!$E25)</f>
        <v>0</v>
      </c>
      <c r="P1459" s="422">
        <f>P683*(1-'Annexe 1. Taux de référence'!$E25)</f>
        <v>0</v>
      </c>
      <c r="Q1459" s="423">
        <f>Q683*(1-'Annexe 1. Taux de référence'!$E25)</f>
        <v>0</v>
      </c>
      <c r="R1459" s="419">
        <f>R683*(1-'Annexe 1. Taux de référence'!$E25)</f>
        <v>0</v>
      </c>
      <c r="S1459" s="421">
        <f>S683*(1-'Annexe 1. Taux de référence'!$E25)</f>
        <v>0</v>
      </c>
      <c r="T1459" s="421">
        <f>T683*(1-'Annexe 1. Taux de référence'!$E25)</f>
        <v>0</v>
      </c>
      <c r="U1459" s="421">
        <f>U683*(1-'Annexe 1. Taux de référence'!$E25)</f>
        <v>0</v>
      </c>
      <c r="V1459" s="421">
        <f>V683*(1-'Annexe 1. Taux de référence'!$E25)</f>
        <v>0</v>
      </c>
      <c r="W1459" s="421">
        <f>W683*(1-'Annexe 1. Taux de référence'!$E25)</f>
        <v>0</v>
      </c>
      <c r="X1459" s="422">
        <f>X683*(1-'Annexe 1. Taux de référence'!$E25)</f>
        <v>0</v>
      </c>
      <c r="Y1459" s="421">
        <f>Y683*(1-'Annexe 1. Taux de référence'!$E25)</f>
        <v>0</v>
      </c>
      <c r="Z1459" s="421">
        <f>Z683*(1-'Annexe 1. Taux de référence'!$E25)</f>
        <v>0</v>
      </c>
      <c r="AA1459" s="421">
        <f>AA683*(1-'Annexe 1. Taux de référence'!$E25)</f>
        <v>0</v>
      </c>
      <c r="AB1459" s="421">
        <f>AB683*(1-'Annexe 1. Taux de référence'!$E25)</f>
        <v>0</v>
      </c>
      <c r="AC1459" s="408">
        <f t="shared" si="617"/>
        <v>0</v>
      </c>
      <c r="AD1459" s="1766"/>
      <c r="AE1459" s="1063"/>
      <c r="AF1459" s="832"/>
    </row>
    <row r="1460" spans="1:32" ht="15" customHeight="1" outlineLevel="1" x14ac:dyDescent="0.2">
      <c r="A1460" s="11">
        <v>133</v>
      </c>
      <c r="B1460" s="300"/>
      <c r="C1460" s="298"/>
      <c r="D1460" s="298"/>
      <c r="E1460" s="299"/>
      <c r="F1460" s="859" t="s">
        <v>557</v>
      </c>
      <c r="G1460" s="860"/>
      <c r="H1460" s="860"/>
      <c r="I1460" s="860"/>
      <c r="J1460" s="860"/>
      <c r="K1460" s="860"/>
      <c r="L1460" s="861"/>
      <c r="M1460" s="408">
        <f t="shared" si="616"/>
        <v>0</v>
      </c>
      <c r="N1460" s="419">
        <f>M1460*(1-'Annexe 1. Taux de référence'!$E26)+N684*(1-'Annexe 1. Taux de référence'!$E26)</f>
        <v>0</v>
      </c>
      <c r="O1460" s="422">
        <f>O684*(1-'Annexe 1. Taux de référence'!$E26)</f>
        <v>0</v>
      </c>
      <c r="P1460" s="422">
        <f>P684*(1-'Annexe 1. Taux de référence'!$E26)</f>
        <v>0</v>
      </c>
      <c r="Q1460" s="423">
        <f>Q684*(1-'Annexe 1. Taux de référence'!$E26)</f>
        <v>0</v>
      </c>
      <c r="R1460" s="419">
        <f>R684*(1-'Annexe 1. Taux de référence'!$E26)</f>
        <v>0</v>
      </c>
      <c r="S1460" s="421">
        <f>S684*(1-'Annexe 1. Taux de référence'!$E26)</f>
        <v>0</v>
      </c>
      <c r="T1460" s="421">
        <f>T684*(1-'Annexe 1. Taux de référence'!$E26)</f>
        <v>0</v>
      </c>
      <c r="U1460" s="421">
        <f>U684*(1-'Annexe 1. Taux de référence'!$E26)</f>
        <v>0</v>
      </c>
      <c r="V1460" s="421">
        <f>V684*(1-'Annexe 1. Taux de référence'!$E26)</f>
        <v>0</v>
      </c>
      <c r="W1460" s="421">
        <f>W684*(1-'Annexe 1. Taux de référence'!$E26)</f>
        <v>0</v>
      </c>
      <c r="X1460" s="422">
        <f>X684*(1-'Annexe 1. Taux de référence'!$E26)</f>
        <v>0</v>
      </c>
      <c r="Y1460" s="421">
        <f>Y684*(1-'Annexe 1. Taux de référence'!$E26)</f>
        <v>0</v>
      </c>
      <c r="Z1460" s="421">
        <f>Z684*(1-'Annexe 1. Taux de référence'!$E26)</f>
        <v>0</v>
      </c>
      <c r="AA1460" s="421">
        <f>AA684*(1-'Annexe 1. Taux de référence'!$E26)</f>
        <v>0</v>
      </c>
      <c r="AB1460" s="421">
        <f>AB684*(1-'Annexe 1. Taux de référence'!$E26)</f>
        <v>0</v>
      </c>
      <c r="AC1460" s="408">
        <f t="shared" si="617"/>
        <v>0</v>
      </c>
      <c r="AD1460" s="1766"/>
      <c r="AE1460" s="1063"/>
      <c r="AF1460" s="832"/>
    </row>
    <row r="1461" spans="1:32" ht="15" customHeight="1" outlineLevel="1" x14ac:dyDescent="0.2">
      <c r="A1461" s="11">
        <v>134</v>
      </c>
      <c r="B1461" s="300"/>
      <c r="C1461" s="298"/>
      <c r="D1461" s="298"/>
      <c r="E1461" s="853" t="s">
        <v>15</v>
      </c>
      <c r="F1461" s="854"/>
      <c r="G1461" s="854"/>
      <c r="H1461" s="854"/>
      <c r="I1461" s="854"/>
      <c r="J1461" s="854"/>
      <c r="K1461" s="854"/>
      <c r="L1461" s="1768"/>
      <c r="M1461" s="411">
        <f>SUBTOTAL(9,M1462:M1464)</f>
        <v>0</v>
      </c>
      <c r="N1461" s="410">
        <f t="shared" ref="N1461:AC1461" si="618">SUBTOTAL(9,N1462:N1464)</f>
        <v>0</v>
      </c>
      <c r="O1461" s="414">
        <f t="shared" si="618"/>
        <v>0</v>
      </c>
      <c r="P1461" s="414">
        <f t="shared" si="618"/>
        <v>0</v>
      </c>
      <c r="Q1461" s="415">
        <f t="shared" si="618"/>
        <v>0</v>
      </c>
      <c r="R1461" s="410">
        <f t="shared" si="618"/>
        <v>0</v>
      </c>
      <c r="S1461" s="414">
        <f t="shared" si="618"/>
        <v>0</v>
      </c>
      <c r="T1461" s="413">
        <f t="shared" si="618"/>
        <v>0</v>
      </c>
      <c r="U1461" s="413">
        <f t="shared" si="618"/>
        <v>0</v>
      </c>
      <c r="V1461" s="413">
        <f t="shared" si="618"/>
        <v>0</v>
      </c>
      <c r="W1461" s="413">
        <f t="shared" si="618"/>
        <v>0</v>
      </c>
      <c r="X1461" s="413">
        <f t="shared" si="618"/>
        <v>0</v>
      </c>
      <c r="Y1461" s="413">
        <f t="shared" si="618"/>
        <v>0</v>
      </c>
      <c r="Z1461" s="413">
        <f t="shared" si="618"/>
        <v>0</v>
      </c>
      <c r="AA1461" s="413">
        <f t="shared" si="618"/>
        <v>0</v>
      </c>
      <c r="AB1461" s="411">
        <f t="shared" si="618"/>
        <v>0</v>
      </c>
      <c r="AC1461" s="407">
        <f t="shared" si="618"/>
        <v>0</v>
      </c>
      <c r="AD1461" s="1766"/>
      <c r="AE1461" s="1063"/>
      <c r="AF1461" s="832"/>
    </row>
    <row r="1462" spans="1:32" ht="15" customHeight="1" outlineLevel="1" x14ac:dyDescent="0.2">
      <c r="A1462" s="11">
        <v>135</v>
      </c>
      <c r="B1462" s="300"/>
      <c r="C1462" s="298"/>
      <c r="D1462" s="298"/>
      <c r="E1462" s="299"/>
      <c r="F1462" s="856" t="s">
        <v>109</v>
      </c>
      <c r="G1462" s="857"/>
      <c r="H1462" s="857"/>
      <c r="I1462" s="857"/>
      <c r="J1462" s="857"/>
      <c r="K1462" s="857"/>
      <c r="L1462" s="858"/>
      <c r="M1462" s="408">
        <f t="shared" ref="M1462:M1464" si="619">M686</f>
        <v>0</v>
      </c>
      <c r="N1462" s="419">
        <f>M1462*(1-'Annexe 1. Taux de référence'!$E28)+N686*(1-'Annexe 1. Taux de référence'!$E28)</f>
        <v>0</v>
      </c>
      <c r="O1462" s="422">
        <f>O686*(1-'Annexe 1. Taux de référence'!$E28)</f>
        <v>0</v>
      </c>
      <c r="P1462" s="422">
        <f>P686*(1-'Annexe 1. Taux de référence'!$E28)</f>
        <v>0</v>
      </c>
      <c r="Q1462" s="423">
        <f>Q686*(1-'Annexe 1. Taux de référence'!$E28)</f>
        <v>0</v>
      </c>
      <c r="R1462" s="419">
        <f>R686*(1-'Annexe 1. Taux de référence'!$E28)</f>
        <v>0</v>
      </c>
      <c r="S1462" s="421">
        <f>S686*(1-'Annexe 1. Taux de référence'!$E28)</f>
        <v>0</v>
      </c>
      <c r="T1462" s="421">
        <f>T686*(1-'Annexe 1. Taux de référence'!$E28)</f>
        <v>0</v>
      </c>
      <c r="U1462" s="421">
        <f>U686*(1-'Annexe 1. Taux de référence'!$E28)</f>
        <v>0</v>
      </c>
      <c r="V1462" s="421">
        <f>V686*(1-'Annexe 1. Taux de référence'!$E28)</f>
        <v>0</v>
      </c>
      <c r="W1462" s="421">
        <f>W686*(1-'Annexe 1. Taux de référence'!$E28)</f>
        <v>0</v>
      </c>
      <c r="X1462" s="422">
        <f>X686*(1-'Annexe 1. Taux de référence'!$E28)</f>
        <v>0</v>
      </c>
      <c r="Y1462" s="421">
        <f>Y686*(1-'Annexe 1. Taux de référence'!$E28)</f>
        <v>0</v>
      </c>
      <c r="Z1462" s="421">
        <f>Z686*(1-'Annexe 1. Taux de référence'!$E28)</f>
        <v>0</v>
      </c>
      <c r="AA1462" s="421">
        <f>AA686*(1-'Annexe 1. Taux de référence'!$E28)</f>
        <v>0</v>
      </c>
      <c r="AB1462" s="421">
        <f>AB686*(1-'Annexe 1. Taux de référence'!$E28)</f>
        <v>0</v>
      </c>
      <c r="AC1462" s="408">
        <f t="shared" ref="AC1462:AC1464" si="620">AC686</f>
        <v>0</v>
      </c>
      <c r="AD1462" s="1766"/>
      <c r="AE1462" s="1063"/>
      <c r="AF1462" s="832"/>
    </row>
    <row r="1463" spans="1:32" ht="15" customHeight="1" outlineLevel="1" x14ac:dyDescent="0.2">
      <c r="A1463" s="11">
        <v>136</v>
      </c>
      <c r="B1463" s="300"/>
      <c r="C1463" s="298"/>
      <c r="D1463" s="298"/>
      <c r="E1463" s="299"/>
      <c r="F1463" s="915" t="s">
        <v>110</v>
      </c>
      <c r="G1463" s="916"/>
      <c r="H1463" s="916"/>
      <c r="I1463" s="916"/>
      <c r="J1463" s="916"/>
      <c r="K1463" s="916"/>
      <c r="L1463" s="917"/>
      <c r="M1463" s="408">
        <f t="shared" si="619"/>
        <v>0</v>
      </c>
      <c r="N1463" s="419">
        <f>M1463*(1-'Annexe 1. Taux de référence'!$E29)+N687*(1-'Annexe 1. Taux de référence'!$E29)</f>
        <v>0</v>
      </c>
      <c r="O1463" s="422">
        <f>O687*(1-'Annexe 1. Taux de référence'!$E29)</f>
        <v>0</v>
      </c>
      <c r="P1463" s="422">
        <f>P687*(1-'Annexe 1. Taux de référence'!$E29)</f>
        <v>0</v>
      </c>
      <c r="Q1463" s="423">
        <f>Q687*(1-'Annexe 1. Taux de référence'!$E29)</f>
        <v>0</v>
      </c>
      <c r="R1463" s="419">
        <f>R687*(1-'Annexe 1. Taux de référence'!$E29)</f>
        <v>0</v>
      </c>
      <c r="S1463" s="421">
        <f>S687*(1-'Annexe 1. Taux de référence'!$E29)</f>
        <v>0</v>
      </c>
      <c r="T1463" s="421">
        <f>T687*(1-'Annexe 1. Taux de référence'!$E29)</f>
        <v>0</v>
      </c>
      <c r="U1463" s="421">
        <f>U687*(1-'Annexe 1. Taux de référence'!$E29)</f>
        <v>0</v>
      </c>
      <c r="V1463" s="421">
        <f>V687*(1-'Annexe 1. Taux de référence'!$E29)</f>
        <v>0</v>
      </c>
      <c r="W1463" s="421">
        <f>W687*(1-'Annexe 1. Taux de référence'!$E29)</f>
        <v>0</v>
      </c>
      <c r="X1463" s="422">
        <f>X687*(1-'Annexe 1. Taux de référence'!$E29)</f>
        <v>0</v>
      </c>
      <c r="Y1463" s="421">
        <f>Y687*(1-'Annexe 1. Taux de référence'!$E29)</f>
        <v>0</v>
      </c>
      <c r="Z1463" s="421">
        <f>Z687*(1-'Annexe 1. Taux de référence'!$E29)</f>
        <v>0</v>
      </c>
      <c r="AA1463" s="421">
        <f>AA687*(1-'Annexe 1. Taux de référence'!$E29)</f>
        <v>0</v>
      </c>
      <c r="AB1463" s="421">
        <f>AB687*(1-'Annexe 1. Taux de référence'!$E29)</f>
        <v>0</v>
      </c>
      <c r="AC1463" s="408">
        <f t="shared" si="620"/>
        <v>0</v>
      </c>
      <c r="AD1463" s="1766"/>
      <c r="AE1463" s="1063"/>
      <c r="AF1463" s="832"/>
    </row>
    <row r="1464" spans="1:32" ht="15" customHeight="1" outlineLevel="1" x14ac:dyDescent="0.2">
      <c r="A1464" s="11">
        <v>137</v>
      </c>
      <c r="B1464" s="300"/>
      <c r="C1464" s="298"/>
      <c r="D1464" s="298"/>
      <c r="E1464" s="299"/>
      <c r="F1464" s="859" t="s">
        <v>111</v>
      </c>
      <c r="G1464" s="860"/>
      <c r="H1464" s="860"/>
      <c r="I1464" s="860"/>
      <c r="J1464" s="860"/>
      <c r="K1464" s="860"/>
      <c r="L1464" s="861"/>
      <c r="M1464" s="408">
        <f t="shared" si="619"/>
        <v>0</v>
      </c>
      <c r="N1464" s="419">
        <f>M1464*(1-'Annexe 1. Taux de référence'!$E30)+N688*(1-'Annexe 1. Taux de référence'!$E30)</f>
        <v>0</v>
      </c>
      <c r="O1464" s="422">
        <f>O688*(1-'Annexe 1. Taux de référence'!$E30)</f>
        <v>0</v>
      </c>
      <c r="P1464" s="422">
        <f>P688*(1-'Annexe 1. Taux de référence'!$E30)</f>
        <v>0</v>
      </c>
      <c r="Q1464" s="423">
        <f>Q688*(1-'Annexe 1. Taux de référence'!$E30)</f>
        <v>0</v>
      </c>
      <c r="R1464" s="419">
        <f>R688*(1-'Annexe 1. Taux de référence'!$E30)</f>
        <v>0</v>
      </c>
      <c r="S1464" s="421">
        <f>S688*(1-'Annexe 1. Taux de référence'!$E30)</f>
        <v>0</v>
      </c>
      <c r="T1464" s="421">
        <f>T688*(1-'Annexe 1. Taux de référence'!$E30)</f>
        <v>0</v>
      </c>
      <c r="U1464" s="421">
        <f>U688*(1-'Annexe 1. Taux de référence'!$E30)</f>
        <v>0</v>
      </c>
      <c r="V1464" s="421">
        <f>V688*(1-'Annexe 1. Taux de référence'!$E30)</f>
        <v>0</v>
      </c>
      <c r="W1464" s="421">
        <f>W688*(1-'Annexe 1. Taux de référence'!$E30)</f>
        <v>0</v>
      </c>
      <c r="X1464" s="422">
        <f>X688*(1-'Annexe 1. Taux de référence'!$E30)</f>
        <v>0</v>
      </c>
      <c r="Y1464" s="421">
        <f>Y688*(1-'Annexe 1. Taux de référence'!$E30)</f>
        <v>0</v>
      </c>
      <c r="Z1464" s="421">
        <f>Z688*(1-'Annexe 1. Taux de référence'!$E30)</f>
        <v>0</v>
      </c>
      <c r="AA1464" s="421">
        <f>AA688*(1-'Annexe 1. Taux de référence'!$E30)</f>
        <v>0</v>
      </c>
      <c r="AB1464" s="421">
        <f>AB688*(1-'Annexe 1. Taux de référence'!$E30)</f>
        <v>0</v>
      </c>
      <c r="AC1464" s="408">
        <f t="shared" si="620"/>
        <v>0</v>
      </c>
      <c r="AD1464" s="1766"/>
      <c r="AE1464" s="1063"/>
      <c r="AF1464" s="832"/>
    </row>
    <row r="1465" spans="1:32" ht="15" customHeight="1" outlineLevel="1" x14ac:dyDescent="0.2">
      <c r="A1465" s="11">
        <v>138</v>
      </c>
      <c r="B1465" s="300"/>
      <c r="C1465" s="298"/>
      <c r="D1465" s="298"/>
      <c r="E1465" s="853" t="s">
        <v>18</v>
      </c>
      <c r="F1465" s="854"/>
      <c r="G1465" s="854"/>
      <c r="H1465" s="854"/>
      <c r="I1465" s="854"/>
      <c r="J1465" s="854"/>
      <c r="K1465" s="854"/>
      <c r="L1465" s="1768"/>
      <c r="M1465" s="411">
        <f>SUBTOTAL(9,M1466:M1468)</f>
        <v>0</v>
      </c>
      <c r="N1465" s="410">
        <f t="shared" ref="N1465:AC1465" si="621">SUBTOTAL(9,N1466:N1468)</f>
        <v>0</v>
      </c>
      <c r="O1465" s="414">
        <f t="shared" si="621"/>
        <v>0</v>
      </c>
      <c r="P1465" s="414">
        <f t="shared" si="621"/>
        <v>0</v>
      </c>
      <c r="Q1465" s="415">
        <f t="shared" si="621"/>
        <v>0</v>
      </c>
      <c r="R1465" s="410">
        <f t="shared" si="621"/>
        <v>0</v>
      </c>
      <c r="S1465" s="414">
        <f t="shared" si="621"/>
        <v>0</v>
      </c>
      <c r="T1465" s="413">
        <f t="shared" si="621"/>
        <v>0</v>
      </c>
      <c r="U1465" s="413">
        <f t="shared" si="621"/>
        <v>0</v>
      </c>
      <c r="V1465" s="413">
        <f t="shared" si="621"/>
        <v>0</v>
      </c>
      <c r="W1465" s="413">
        <f t="shared" si="621"/>
        <v>0</v>
      </c>
      <c r="X1465" s="413">
        <f t="shared" si="621"/>
        <v>0</v>
      </c>
      <c r="Y1465" s="413">
        <f t="shared" si="621"/>
        <v>0</v>
      </c>
      <c r="Z1465" s="413">
        <f t="shared" si="621"/>
        <v>0</v>
      </c>
      <c r="AA1465" s="413">
        <f t="shared" si="621"/>
        <v>0</v>
      </c>
      <c r="AB1465" s="411">
        <f t="shared" si="621"/>
        <v>0</v>
      </c>
      <c r="AC1465" s="407">
        <f t="shared" si="621"/>
        <v>0</v>
      </c>
      <c r="AD1465" s="1766"/>
      <c r="AE1465" s="1063"/>
      <c r="AF1465" s="832"/>
    </row>
    <row r="1466" spans="1:32" ht="15" customHeight="1" outlineLevel="1" x14ac:dyDescent="0.2">
      <c r="A1466" s="11">
        <v>139</v>
      </c>
      <c r="B1466" s="300"/>
      <c r="C1466" s="298"/>
      <c r="D1466" s="298"/>
      <c r="E1466" s="299"/>
      <c r="F1466" s="856" t="s">
        <v>114</v>
      </c>
      <c r="G1466" s="857"/>
      <c r="H1466" s="857"/>
      <c r="I1466" s="857"/>
      <c r="J1466" s="857"/>
      <c r="K1466" s="857"/>
      <c r="L1466" s="858"/>
      <c r="M1466" s="408">
        <f t="shared" ref="M1466:M1468" si="622">M690</f>
        <v>0</v>
      </c>
      <c r="N1466" s="419">
        <f>M1466*(1-'Annexe 1. Taux de référence'!$E32)+N690*(1-'Annexe 1. Taux de référence'!$E32)</f>
        <v>0</v>
      </c>
      <c r="O1466" s="422">
        <f>O690*(1-'Annexe 1. Taux de référence'!$E32)</f>
        <v>0</v>
      </c>
      <c r="P1466" s="422">
        <f>P690*(1-'Annexe 1. Taux de référence'!$E32)</f>
        <v>0</v>
      </c>
      <c r="Q1466" s="423">
        <f>Q690*(1-'Annexe 1. Taux de référence'!$E32)</f>
        <v>0</v>
      </c>
      <c r="R1466" s="419">
        <f>R690*(1-'Annexe 1. Taux de référence'!$E32)</f>
        <v>0</v>
      </c>
      <c r="S1466" s="421">
        <f>S690*(1-'Annexe 1. Taux de référence'!$E32)</f>
        <v>0</v>
      </c>
      <c r="T1466" s="421">
        <f>T690*(1-'Annexe 1. Taux de référence'!$E32)</f>
        <v>0</v>
      </c>
      <c r="U1466" s="421">
        <f>U690*(1-'Annexe 1. Taux de référence'!$E32)</f>
        <v>0</v>
      </c>
      <c r="V1466" s="421">
        <f>V690*(1-'Annexe 1. Taux de référence'!$E32)</f>
        <v>0</v>
      </c>
      <c r="W1466" s="421">
        <f>W690*(1-'Annexe 1. Taux de référence'!$E32)</f>
        <v>0</v>
      </c>
      <c r="X1466" s="422">
        <f>X690*(1-'Annexe 1. Taux de référence'!$E32)</f>
        <v>0</v>
      </c>
      <c r="Y1466" s="421">
        <f>Y690*(1-'Annexe 1. Taux de référence'!$E32)</f>
        <v>0</v>
      </c>
      <c r="Z1466" s="421">
        <f>Z690*(1-'Annexe 1. Taux de référence'!$E32)</f>
        <v>0</v>
      </c>
      <c r="AA1466" s="421">
        <f>AA690*(1-'Annexe 1. Taux de référence'!$E32)</f>
        <v>0</v>
      </c>
      <c r="AB1466" s="421">
        <f>AB690*(1-'Annexe 1. Taux de référence'!$E32)</f>
        <v>0</v>
      </c>
      <c r="AC1466" s="408">
        <f t="shared" ref="AC1466:AC1468" si="623">AC690</f>
        <v>0</v>
      </c>
      <c r="AD1466" s="1766"/>
      <c r="AE1466" s="1063"/>
      <c r="AF1466" s="832"/>
    </row>
    <row r="1467" spans="1:32" ht="15" customHeight="1" outlineLevel="1" x14ac:dyDescent="0.2">
      <c r="A1467" s="11">
        <v>140</v>
      </c>
      <c r="B1467" s="300"/>
      <c r="C1467" s="298"/>
      <c r="D1467" s="298"/>
      <c r="E1467" s="299"/>
      <c r="F1467" s="915" t="s">
        <v>115</v>
      </c>
      <c r="G1467" s="916"/>
      <c r="H1467" s="916"/>
      <c r="I1467" s="916"/>
      <c r="J1467" s="916"/>
      <c r="K1467" s="916"/>
      <c r="L1467" s="917"/>
      <c r="M1467" s="408">
        <f t="shared" si="622"/>
        <v>0</v>
      </c>
      <c r="N1467" s="419">
        <f>M1467*(1-'Annexe 1. Taux de référence'!$E33)+N691*(1-'Annexe 1. Taux de référence'!$E33)</f>
        <v>0</v>
      </c>
      <c r="O1467" s="422">
        <f>O691*(1-'Annexe 1. Taux de référence'!$E33)</f>
        <v>0</v>
      </c>
      <c r="P1467" s="422">
        <f>P691*(1-'Annexe 1. Taux de référence'!$E33)</f>
        <v>0</v>
      </c>
      <c r="Q1467" s="423">
        <f>Q691*(1-'Annexe 1. Taux de référence'!$E33)</f>
        <v>0</v>
      </c>
      <c r="R1467" s="419">
        <f>R691*(1-'Annexe 1. Taux de référence'!$E33)</f>
        <v>0</v>
      </c>
      <c r="S1467" s="421">
        <f>S691*(1-'Annexe 1. Taux de référence'!$E33)</f>
        <v>0</v>
      </c>
      <c r="T1467" s="421">
        <f>T691*(1-'Annexe 1. Taux de référence'!$E33)</f>
        <v>0</v>
      </c>
      <c r="U1467" s="421">
        <f>U691*(1-'Annexe 1. Taux de référence'!$E33)</f>
        <v>0</v>
      </c>
      <c r="V1467" s="421">
        <f>V691*(1-'Annexe 1. Taux de référence'!$E33)</f>
        <v>0</v>
      </c>
      <c r="W1467" s="421">
        <f>W691*(1-'Annexe 1. Taux de référence'!$E33)</f>
        <v>0</v>
      </c>
      <c r="X1467" s="422">
        <f>X691*(1-'Annexe 1. Taux de référence'!$E33)</f>
        <v>0</v>
      </c>
      <c r="Y1467" s="421">
        <f>Y691*(1-'Annexe 1. Taux de référence'!$E33)</f>
        <v>0</v>
      </c>
      <c r="Z1467" s="421">
        <f>Z691*(1-'Annexe 1. Taux de référence'!$E33)</f>
        <v>0</v>
      </c>
      <c r="AA1467" s="421">
        <f>AA691*(1-'Annexe 1. Taux de référence'!$E33)</f>
        <v>0</v>
      </c>
      <c r="AB1467" s="421">
        <f>AB691*(1-'Annexe 1. Taux de référence'!$E33)</f>
        <v>0</v>
      </c>
      <c r="AC1467" s="408">
        <f t="shared" si="623"/>
        <v>0</v>
      </c>
      <c r="AD1467" s="1766"/>
      <c r="AE1467" s="1063"/>
      <c r="AF1467" s="832"/>
    </row>
    <row r="1468" spans="1:32" ht="15" customHeight="1" outlineLevel="1" x14ac:dyDescent="0.2">
      <c r="A1468" s="11">
        <v>141</v>
      </c>
      <c r="B1468" s="300"/>
      <c r="C1468" s="298"/>
      <c r="D1468" s="298"/>
      <c r="E1468" s="299"/>
      <c r="F1468" s="859" t="s">
        <v>558</v>
      </c>
      <c r="G1468" s="860"/>
      <c r="H1468" s="860"/>
      <c r="I1468" s="860"/>
      <c r="J1468" s="860"/>
      <c r="K1468" s="860"/>
      <c r="L1468" s="861"/>
      <c r="M1468" s="408">
        <f t="shared" si="622"/>
        <v>0</v>
      </c>
      <c r="N1468" s="419">
        <f>M1468*(1-'Annexe 1. Taux de référence'!$E34)+N692*(1-'Annexe 1. Taux de référence'!$E34)</f>
        <v>0</v>
      </c>
      <c r="O1468" s="422">
        <f>O692*(1-'Annexe 1. Taux de référence'!$E34)</f>
        <v>0</v>
      </c>
      <c r="P1468" s="422">
        <f>P692*(1-'Annexe 1. Taux de référence'!$E34)</f>
        <v>0</v>
      </c>
      <c r="Q1468" s="423">
        <f>Q692*(1-'Annexe 1. Taux de référence'!$E34)</f>
        <v>0</v>
      </c>
      <c r="R1468" s="419">
        <f>R692*(1-'Annexe 1. Taux de référence'!$E34)</f>
        <v>0</v>
      </c>
      <c r="S1468" s="421">
        <f>S692*(1-'Annexe 1. Taux de référence'!$E34)</f>
        <v>0</v>
      </c>
      <c r="T1468" s="421">
        <f>T692*(1-'Annexe 1. Taux de référence'!$E34)</f>
        <v>0</v>
      </c>
      <c r="U1468" s="421">
        <f>U692*(1-'Annexe 1. Taux de référence'!$E34)</f>
        <v>0</v>
      </c>
      <c r="V1468" s="421">
        <f>V692*(1-'Annexe 1. Taux de référence'!$E34)</f>
        <v>0</v>
      </c>
      <c r="W1468" s="421">
        <f>W692*(1-'Annexe 1. Taux de référence'!$E34)</f>
        <v>0</v>
      </c>
      <c r="X1468" s="422">
        <f>X692*(1-'Annexe 1. Taux de référence'!$E34)</f>
        <v>0</v>
      </c>
      <c r="Y1468" s="421">
        <f>Y692*(1-'Annexe 1. Taux de référence'!$E34)</f>
        <v>0</v>
      </c>
      <c r="Z1468" s="421">
        <f>Z692*(1-'Annexe 1. Taux de référence'!$E34)</f>
        <v>0</v>
      </c>
      <c r="AA1468" s="421">
        <f>AA692*(1-'Annexe 1. Taux de référence'!$E34)</f>
        <v>0</v>
      </c>
      <c r="AB1468" s="421">
        <f>AB692*(1-'Annexe 1. Taux de référence'!$E34)</f>
        <v>0</v>
      </c>
      <c r="AC1468" s="408">
        <f t="shared" si="623"/>
        <v>0</v>
      </c>
      <c r="AD1468" s="1767"/>
      <c r="AE1468" s="834"/>
      <c r="AF1468" s="835"/>
    </row>
    <row r="1469" spans="1:32" ht="15" customHeight="1" outlineLevel="1" x14ac:dyDescent="0.2">
      <c r="A1469" s="11">
        <v>142</v>
      </c>
      <c r="B1469" s="300"/>
      <c r="C1469" s="298"/>
      <c r="D1469" s="844" t="s">
        <v>22</v>
      </c>
      <c r="E1469" s="845"/>
      <c r="F1469" s="845"/>
      <c r="G1469" s="845"/>
      <c r="H1469" s="845"/>
      <c r="I1469" s="845"/>
      <c r="J1469" s="845"/>
      <c r="K1469" s="845"/>
      <c r="L1469" s="845"/>
      <c r="M1469" s="845"/>
      <c r="N1469" s="845"/>
      <c r="O1469" s="845"/>
      <c r="P1469" s="845"/>
      <c r="Q1469" s="845"/>
      <c r="R1469" s="845"/>
      <c r="S1469" s="845"/>
      <c r="T1469" s="845"/>
      <c r="U1469" s="845"/>
      <c r="V1469" s="845"/>
      <c r="W1469" s="845"/>
      <c r="X1469" s="845"/>
      <c r="Y1469" s="845"/>
      <c r="Z1469" s="845"/>
      <c r="AA1469" s="845"/>
      <c r="AB1469" s="845"/>
      <c r="AC1469" s="845"/>
      <c r="AD1469" s="845"/>
      <c r="AE1469" s="845"/>
      <c r="AF1469" s="846"/>
    </row>
    <row r="1470" spans="1:32" ht="15" customHeight="1" outlineLevel="1" x14ac:dyDescent="0.2">
      <c r="A1470" s="11">
        <v>143</v>
      </c>
      <c r="B1470" s="300"/>
      <c r="C1470" s="298"/>
      <c r="D1470" s="298"/>
      <c r="E1470" s="918" t="s">
        <v>118</v>
      </c>
      <c r="F1470" s="919"/>
      <c r="G1470" s="919"/>
      <c r="H1470" s="919"/>
      <c r="I1470" s="919"/>
      <c r="J1470" s="919"/>
      <c r="K1470" s="919"/>
      <c r="L1470" s="920"/>
      <c r="M1470" s="407">
        <f>SUBTOTAL(9,M1471:M1472)</f>
        <v>0</v>
      </c>
      <c r="N1470" s="410">
        <f t="shared" ref="N1470:AC1470" si="624">SUBTOTAL(9,N1471:N1472)</f>
        <v>0</v>
      </c>
      <c r="O1470" s="414">
        <f t="shared" si="624"/>
        <v>0</v>
      </c>
      <c r="P1470" s="414">
        <f t="shared" si="624"/>
        <v>0</v>
      </c>
      <c r="Q1470" s="415">
        <f t="shared" si="624"/>
        <v>0</v>
      </c>
      <c r="R1470" s="410">
        <f t="shared" si="624"/>
        <v>0</v>
      </c>
      <c r="S1470" s="414">
        <f t="shared" si="624"/>
        <v>0</v>
      </c>
      <c r="T1470" s="413">
        <f t="shared" si="624"/>
        <v>0</v>
      </c>
      <c r="U1470" s="413">
        <f t="shared" si="624"/>
        <v>0</v>
      </c>
      <c r="V1470" s="413">
        <f t="shared" si="624"/>
        <v>0</v>
      </c>
      <c r="W1470" s="413">
        <f t="shared" si="624"/>
        <v>0</v>
      </c>
      <c r="X1470" s="413">
        <f t="shared" si="624"/>
        <v>0</v>
      </c>
      <c r="Y1470" s="413">
        <f t="shared" si="624"/>
        <v>0</v>
      </c>
      <c r="Z1470" s="413">
        <f t="shared" si="624"/>
        <v>0</v>
      </c>
      <c r="AA1470" s="413">
        <f t="shared" si="624"/>
        <v>0</v>
      </c>
      <c r="AB1470" s="411">
        <f t="shared" si="624"/>
        <v>0</v>
      </c>
      <c r="AC1470" s="407">
        <f t="shared" si="624"/>
        <v>0</v>
      </c>
      <c r="AD1470" s="1689"/>
      <c r="AE1470" s="1582"/>
      <c r="AF1470" s="1588"/>
    </row>
    <row r="1471" spans="1:32" ht="15" customHeight="1" outlineLevel="1" x14ac:dyDescent="0.2">
      <c r="A1471" s="11">
        <v>144</v>
      </c>
      <c r="B1471" s="300"/>
      <c r="C1471" s="298"/>
      <c r="D1471" s="298"/>
      <c r="E1471" s="299"/>
      <c r="F1471" s="856" t="s">
        <v>124</v>
      </c>
      <c r="G1471" s="857"/>
      <c r="H1471" s="857"/>
      <c r="I1471" s="857"/>
      <c r="J1471" s="857"/>
      <c r="K1471" s="857"/>
      <c r="L1471" s="858"/>
      <c r="M1471" s="408">
        <f t="shared" ref="M1471:M1472" si="625">M695</f>
        <v>0</v>
      </c>
      <c r="N1471" s="419">
        <f>M1471*(1-'Annexe 1. Taux de référence'!$E37)+N695*(1-'Annexe 1. Taux de référence'!$E37)</f>
        <v>0</v>
      </c>
      <c r="O1471" s="422">
        <f>O695*(1-'Annexe 1. Taux de référence'!$E37)</f>
        <v>0</v>
      </c>
      <c r="P1471" s="422">
        <f>P695*(1-'Annexe 1. Taux de référence'!$E37)</f>
        <v>0</v>
      </c>
      <c r="Q1471" s="423">
        <f>Q695*(1-'Annexe 1. Taux de référence'!$E37)</f>
        <v>0</v>
      </c>
      <c r="R1471" s="419">
        <f>R695*(1-'Annexe 1. Taux de référence'!$E37)</f>
        <v>0</v>
      </c>
      <c r="S1471" s="421">
        <f>S695*(1-'Annexe 1. Taux de référence'!$E37)</f>
        <v>0</v>
      </c>
      <c r="T1471" s="421">
        <f>T695*(1-'Annexe 1. Taux de référence'!$E37)</f>
        <v>0</v>
      </c>
      <c r="U1471" s="421">
        <f>U695*(1-'Annexe 1. Taux de référence'!$E37)</f>
        <v>0</v>
      </c>
      <c r="V1471" s="421">
        <f>V695*(1-'Annexe 1. Taux de référence'!$E37)</f>
        <v>0</v>
      </c>
      <c r="W1471" s="421">
        <f>W695*(1-'Annexe 1. Taux de référence'!$E37)</f>
        <v>0</v>
      </c>
      <c r="X1471" s="422">
        <f>X695*(1-'Annexe 1. Taux de référence'!$E37)</f>
        <v>0</v>
      </c>
      <c r="Y1471" s="421">
        <f>Y695*(1-'Annexe 1. Taux de référence'!$E37)</f>
        <v>0</v>
      </c>
      <c r="Z1471" s="421">
        <f>Z695*(1-'Annexe 1. Taux de référence'!$E37)</f>
        <v>0</v>
      </c>
      <c r="AA1471" s="421">
        <f>AA695*(1-'Annexe 1. Taux de référence'!$E37)</f>
        <v>0</v>
      </c>
      <c r="AB1471" s="421">
        <f>AB695*(1-'Annexe 1. Taux de référence'!$E37)</f>
        <v>0</v>
      </c>
      <c r="AC1471" s="408">
        <f t="shared" ref="AC1471:AC1472" si="626">AC695</f>
        <v>0</v>
      </c>
      <c r="AD1471" s="1766"/>
      <c r="AE1471" s="1063"/>
      <c r="AF1471" s="832"/>
    </row>
    <row r="1472" spans="1:32" ht="15" customHeight="1" outlineLevel="1" x14ac:dyDescent="0.2">
      <c r="A1472" s="11">
        <v>145</v>
      </c>
      <c r="B1472" s="300"/>
      <c r="C1472" s="298"/>
      <c r="D1472" s="298"/>
      <c r="E1472" s="299"/>
      <c r="F1472" s="859" t="s">
        <v>571</v>
      </c>
      <c r="G1472" s="860"/>
      <c r="H1472" s="860"/>
      <c r="I1472" s="860"/>
      <c r="J1472" s="860"/>
      <c r="K1472" s="860"/>
      <c r="L1472" s="861"/>
      <c r="M1472" s="408">
        <f t="shared" si="625"/>
        <v>0</v>
      </c>
      <c r="N1472" s="419">
        <f>M1472*(1-'Annexe 1. Taux de référence'!$E38)+N696*(1-'Annexe 1. Taux de référence'!$E38)</f>
        <v>0</v>
      </c>
      <c r="O1472" s="422">
        <f>O696*(1-'Annexe 1. Taux de référence'!$E38)</f>
        <v>0</v>
      </c>
      <c r="P1472" s="422">
        <f>P696*(1-'Annexe 1. Taux de référence'!$E38)</f>
        <v>0</v>
      </c>
      <c r="Q1472" s="423">
        <f>Q696*(1-'Annexe 1. Taux de référence'!$E38)</f>
        <v>0</v>
      </c>
      <c r="R1472" s="419">
        <f>R696*(1-'Annexe 1. Taux de référence'!$E38)</f>
        <v>0</v>
      </c>
      <c r="S1472" s="421">
        <f>S696*(1-'Annexe 1. Taux de référence'!$E38)</f>
        <v>0</v>
      </c>
      <c r="T1472" s="421">
        <f>T696*(1-'Annexe 1. Taux de référence'!$E38)</f>
        <v>0</v>
      </c>
      <c r="U1472" s="421">
        <f>U696*(1-'Annexe 1. Taux de référence'!$E38)</f>
        <v>0</v>
      </c>
      <c r="V1472" s="421">
        <f>V696*(1-'Annexe 1. Taux de référence'!$E38)</f>
        <v>0</v>
      </c>
      <c r="W1472" s="421">
        <f>W696*(1-'Annexe 1. Taux de référence'!$E38)</f>
        <v>0</v>
      </c>
      <c r="X1472" s="422">
        <f>X696*(1-'Annexe 1. Taux de référence'!$E38)</f>
        <v>0</v>
      </c>
      <c r="Y1472" s="421">
        <f>Y696*(1-'Annexe 1. Taux de référence'!$E38)</f>
        <v>0</v>
      </c>
      <c r="Z1472" s="421">
        <f>Z696*(1-'Annexe 1. Taux de référence'!$E38)</f>
        <v>0</v>
      </c>
      <c r="AA1472" s="421">
        <f>AA696*(1-'Annexe 1. Taux de référence'!$E38)</f>
        <v>0</v>
      </c>
      <c r="AB1472" s="421">
        <f>AB696*(1-'Annexe 1. Taux de référence'!$E38)</f>
        <v>0</v>
      </c>
      <c r="AC1472" s="408">
        <f t="shared" si="626"/>
        <v>0</v>
      </c>
      <c r="AD1472" s="1766"/>
      <c r="AE1472" s="1063"/>
      <c r="AF1472" s="832"/>
    </row>
    <row r="1473" spans="1:32" ht="15" customHeight="1" outlineLevel="1" x14ac:dyDescent="0.2">
      <c r="A1473" s="11">
        <v>146</v>
      </c>
      <c r="B1473" s="300"/>
      <c r="C1473" s="298"/>
      <c r="D1473" s="298"/>
      <c r="E1473" s="853" t="s">
        <v>119</v>
      </c>
      <c r="F1473" s="854"/>
      <c r="G1473" s="854"/>
      <c r="H1473" s="854"/>
      <c r="I1473" s="854"/>
      <c r="J1473" s="854"/>
      <c r="K1473" s="854"/>
      <c r="L1473" s="855"/>
      <c r="M1473" s="407">
        <f>SUBTOTAL(9,M1474:M1476)</f>
        <v>0</v>
      </c>
      <c r="N1473" s="410">
        <f t="shared" ref="N1473:AC1473" si="627">SUBTOTAL(9,N1474:N1476)</f>
        <v>0</v>
      </c>
      <c r="O1473" s="414">
        <f t="shared" si="627"/>
        <v>0</v>
      </c>
      <c r="P1473" s="414">
        <f t="shared" si="627"/>
        <v>0</v>
      </c>
      <c r="Q1473" s="415">
        <f t="shared" si="627"/>
        <v>0</v>
      </c>
      <c r="R1473" s="410">
        <f t="shared" si="627"/>
        <v>0</v>
      </c>
      <c r="S1473" s="414">
        <f t="shared" si="627"/>
        <v>0</v>
      </c>
      <c r="T1473" s="413">
        <f t="shared" si="627"/>
        <v>0</v>
      </c>
      <c r="U1473" s="413">
        <f t="shared" si="627"/>
        <v>0</v>
      </c>
      <c r="V1473" s="413">
        <f t="shared" si="627"/>
        <v>0</v>
      </c>
      <c r="W1473" s="413">
        <f t="shared" si="627"/>
        <v>0</v>
      </c>
      <c r="X1473" s="413">
        <f t="shared" si="627"/>
        <v>0</v>
      </c>
      <c r="Y1473" s="413">
        <f t="shared" si="627"/>
        <v>0</v>
      </c>
      <c r="Z1473" s="413">
        <f t="shared" si="627"/>
        <v>0</v>
      </c>
      <c r="AA1473" s="413">
        <f t="shared" si="627"/>
        <v>0</v>
      </c>
      <c r="AB1473" s="411">
        <f t="shared" si="627"/>
        <v>0</v>
      </c>
      <c r="AC1473" s="407">
        <f t="shared" si="627"/>
        <v>0</v>
      </c>
      <c r="AD1473" s="1766"/>
      <c r="AE1473" s="1063"/>
      <c r="AF1473" s="832"/>
    </row>
    <row r="1474" spans="1:32" ht="15" customHeight="1" outlineLevel="1" x14ac:dyDescent="0.2">
      <c r="A1474" s="11">
        <v>147</v>
      </c>
      <c r="B1474" s="300"/>
      <c r="C1474" s="298"/>
      <c r="D1474" s="298"/>
      <c r="E1474" s="299"/>
      <c r="F1474" s="856" t="s">
        <v>116</v>
      </c>
      <c r="G1474" s="857"/>
      <c r="H1474" s="857"/>
      <c r="I1474" s="857"/>
      <c r="J1474" s="857"/>
      <c r="K1474" s="857"/>
      <c r="L1474" s="858"/>
      <c r="M1474" s="408">
        <f t="shared" ref="M1474:M1476" si="628">M698</f>
        <v>0</v>
      </c>
      <c r="N1474" s="419">
        <f>M1474*(1-'Annexe 1. Taux de référence'!$E40)+N698*(1-'Annexe 1. Taux de référence'!$E40)</f>
        <v>0</v>
      </c>
      <c r="O1474" s="422">
        <f>O698*(1-'Annexe 1. Taux de référence'!$E40)</f>
        <v>0</v>
      </c>
      <c r="P1474" s="422">
        <f>P698*(1-'Annexe 1. Taux de référence'!$E40)</f>
        <v>0</v>
      </c>
      <c r="Q1474" s="423">
        <f>Q698*(1-'Annexe 1. Taux de référence'!$E40)</f>
        <v>0</v>
      </c>
      <c r="R1474" s="419">
        <f>R698*(1-'Annexe 1. Taux de référence'!$E40)</f>
        <v>0</v>
      </c>
      <c r="S1474" s="421">
        <f>S698*(1-'Annexe 1. Taux de référence'!$E40)</f>
        <v>0</v>
      </c>
      <c r="T1474" s="421">
        <f>T698*(1-'Annexe 1. Taux de référence'!$E40)</f>
        <v>0</v>
      </c>
      <c r="U1474" s="421">
        <f>U698*(1-'Annexe 1. Taux de référence'!$E40)</f>
        <v>0</v>
      </c>
      <c r="V1474" s="421">
        <f>V698*(1-'Annexe 1. Taux de référence'!$E40)</f>
        <v>0</v>
      </c>
      <c r="W1474" s="421">
        <f>W698*(1-'Annexe 1. Taux de référence'!$E40)</f>
        <v>0</v>
      </c>
      <c r="X1474" s="422">
        <f>X698*(1-'Annexe 1. Taux de référence'!$E40)</f>
        <v>0</v>
      </c>
      <c r="Y1474" s="421">
        <f>Y698*(1-'Annexe 1. Taux de référence'!$E40)</f>
        <v>0</v>
      </c>
      <c r="Z1474" s="421">
        <f>Z698*(1-'Annexe 1. Taux de référence'!$E40)</f>
        <v>0</v>
      </c>
      <c r="AA1474" s="421">
        <f>AA698*(1-'Annexe 1. Taux de référence'!$E40)</f>
        <v>0</v>
      </c>
      <c r="AB1474" s="421">
        <f>AB698*(1-'Annexe 1. Taux de référence'!$E40)</f>
        <v>0</v>
      </c>
      <c r="AC1474" s="408">
        <f t="shared" ref="AC1474:AC1476" si="629">AC698</f>
        <v>0</v>
      </c>
      <c r="AD1474" s="1766"/>
      <c r="AE1474" s="1063"/>
      <c r="AF1474" s="832"/>
    </row>
    <row r="1475" spans="1:32" ht="15" customHeight="1" outlineLevel="1" x14ac:dyDescent="0.2">
      <c r="A1475" s="11">
        <v>148</v>
      </c>
      <c r="B1475" s="300"/>
      <c r="C1475" s="298"/>
      <c r="D1475" s="298"/>
      <c r="E1475" s="299"/>
      <c r="F1475" s="915" t="s">
        <v>567</v>
      </c>
      <c r="G1475" s="916"/>
      <c r="H1475" s="916"/>
      <c r="I1475" s="916"/>
      <c r="J1475" s="916"/>
      <c r="K1475" s="916"/>
      <c r="L1475" s="917"/>
      <c r="M1475" s="408">
        <f t="shared" si="628"/>
        <v>0</v>
      </c>
      <c r="N1475" s="419">
        <f>M1475*(1-'Annexe 1. Taux de référence'!$E41)+N699*(1-'Annexe 1. Taux de référence'!$E41)</f>
        <v>0</v>
      </c>
      <c r="O1475" s="422">
        <f>O699*(1-'Annexe 1. Taux de référence'!$E41)</f>
        <v>0</v>
      </c>
      <c r="P1475" s="422">
        <f>P699*(1-'Annexe 1. Taux de référence'!$E41)</f>
        <v>0</v>
      </c>
      <c r="Q1475" s="423">
        <f>Q699*(1-'Annexe 1. Taux de référence'!$E41)</f>
        <v>0</v>
      </c>
      <c r="R1475" s="419">
        <f>R699*(1-'Annexe 1. Taux de référence'!$E41)</f>
        <v>0</v>
      </c>
      <c r="S1475" s="421">
        <f>S699*(1-'Annexe 1. Taux de référence'!$E41)</f>
        <v>0</v>
      </c>
      <c r="T1475" s="421">
        <f>T699*(1-'Annexe 1. Taux de référence'!$E41)</f>
        <v>0</v>
      </c>
      <c r="U1475" s="421">
        <f>U699*(1-'Annexe 1. Taux de référence'!$E41)</f>
        <v>0</v>
      </c>
      <c r="V1475" s="421">
        <f>V699*(1-'Annexe 1. Taux de référence'!$E41)</f>
        <v>0</v>
      </c>
      <c r="W1475" s="421">
        <f>W699*(1-'Annexe 1. Taux de référence'!$E41)</f>
        <v>0</v>
      </c>
      <c r="X1475" s="422">
        <f>X699*(1-'Annexe 1. Taux de référence'!$E41)</f>
        <v>0</v>
      </c>
      <c r="Y1475" s="421">
        <f>Y699*(1-'Annexe 1. Taux de référence'!$E41)</f>
        <v>0</v>
      </c>
      <c r="Z1475" s="421">
        <f>Z699*(1-'Annexe 1. Taux de référence'!$E41)</f>
        <v>0</v>
      </c>
      <c r="AA1475" s="421">
        <f>AA699*(1-'Annexe 1. Taux de référence'!$E41)</f>
        <v>0</v>
      </c>
      <c r="AB1475" s="421">
        <f>AB699*(1-'Annexe 1. Taux de référence'!$E41)</f>
        <v>0</v>
      </c>
      <c r="AC1475" s="408">
        <f t="shared" si="629"/>
        <v>0</v>
      </c>
      <c r="AD1475" s="1766"/>
      <c r="AE1475" s="1063"/>
      <c r="AF1475" s="832"/>
    </row>
    <row r="1476" spans="1:32" ht="27.75" customHeight="1" outlineLevel="1" x14ac:dyDescent="0.2">
      <c r="A1476" s="11">
        <v>149</v>
      </c>
      <c r="B1476" s="300"/>
      <c r="C1476" s="298"/>
      <c r="D1476" s="298"/>
      <c r="E1476" s="299"/>
      <c r="F1476" s="859" t="s">
        <v>125</v>
      </c>
      <c r="G1476" s="860"/>
      <c r="H1476" s="860"/>
      <c r="I1476" s="860"/>
      <c r="J1476" s="860"/>
      <c r="K1476" s="860"/>
      <c r="L1476" s="861"/>
      <c r="M1476" s="408">
        <f t="shared" si="628"/>
        <v>0</v>
      </c>
      <c r="N1476" s="419">
        <f>M1476*(1-'Annexe 1. Taux de référence'!$E42)+N700*(1-'Annexe 1. Taux de référence'!$E42)</f>
        <v>0</v>
      </c>
      <c r="O1476" s="422">
        <f>O700*(1-'Annexe 1. Taux de référence'!$E42)</f>
        <v>0</v>
      </c>
      <c r="P1476" s="422">
        <f>P700*(1-'Annexe 1. Taux de référence'!$E42)</f>
        <v>0</v>
      </c>
      <c r="Q1476" s="423">
        <f>Q700*(1-'Annexe 1. Taux de référence'!$E42)</f>
        <v>0</v>
      </c>
      <c r="R1476" s="419">
        <f>R700*(1-'Annexe 1. Taux de référence'!$E42)</f>
        <v>0</v>
      </c>
      <c r="S1476" s="421">
        <f>S700*(1-'Annexe 1. Taux de référence'!$E42)</f>
        <v>0</v>
      </c>
      <c r="T1476" s="421">
        <f>T700*(1-'Annexe 1. Taux de référence'!$E42)</f>
        <v>0</v>
      </c>
      <c r="U1476" s="421">
        <f>U700*(1-'Annexe 1. Taux de référence'!$E42)</f>
        <v>0</v>
      </c>
      <c r="V1476" s="421">
        <f>V700*(1-'Annexe 1. Taux de référence'!$E42)</f>
        <v>0</v>
      </c>
      <c r="W1476" s="421">
        <f>W700*(1-'Annexe 1. Taux de référence'!$E42)</f>
        <v>0</v>
      </c>
      <c r="X1476" s="422">
        <f>X700*(1-'Annexe 1. Taux de référence'!$E42)</f>
        <v>0</v>
      </c>
      <c r="Y1476" s="421">
        <f>Y700*(1-'Annexe 1. Taux de référence'!$E42)</f>
        <v>0</v>
      </c>
      <c r="Z1476" s="421">
        <f>Z700*(1-'Annexe 1. Taux de référence'!$E42)</f>
        <v>0</v>
      </c>
      <c r="AA1476" s="421">
        <f>AA700*(1-'Annexe 1. Taux de référence'!$E42)</f>
        <v>0</v>
      </c>
      <c r="AB1476" s="421">
        <f>AB700*(1-'Annexe 1. Taux de référence'!$E42)</f>
        <v>0</v>
      </c>
      <c r="AC1476" s="408">
        <f t="shared" si="629"/>
        <v>0</v>
      </c>
      <c r="AD1476" s="1766"/>
      <c r="AE1476" s="1063"/>
      <c r="AF1476" s="832"/>
    </row>
    <row r="1477" spans="1:32" ht="15" customHeight="1" outlineLevel="1" x14ac:dyDescent="0.2">
      <c r="A1477" s="11">
        <v>150</v>
      </c>
      <c r="B1477" s="300"/>
      <c r="C1477" s="298"/>
      <c r="D1477" s="298"/>
      <c r="E1477" s="853" t="s">
        <v>120</v>
      </c>
      <c r="F1477" s="854"/>
      <c r="G1477" s="854"/>
      <c r="H1477" s="854"/>
      <c r="I1477" s="854"/>
      <c r="J1477" s="854"/>
      <c r="K1477" s="854"/>
      <c r="L1477" s="855"/>
      <c r="M1477" s="407">
        <f>SUBTOTAL(9,M1478:M1479)</f>
        <v>0</v>
      </c>
      <c r="N1477" s="410">
        <f t="shared" ref="N1477:AC1477" si="630">SUBTOTAL(9,N1478:N1479)</f>
        <v>0</v>
      </c>
      <c r="O1477" s="414">
        <f t="shared" si="630"/>
        <v>0</v>
      </c>
      <c r="P1477" s="414">
        <f t="shared" si="630"/>
        <v>0</v>
      </c>
      <c r="Q1477" s="415">
        <f t="shared" si="630"/>
        <v>0</v>
      </c>
      <c r="R1477" s="410">
        <f t="shared" si="630"/>
        <v>0</v>
      </c>
      <c r="S1477" s="414">
        <f t="shared" si="630"/>
        <v>0</v>
      </c>
      <c r="T1477" s="413">
        <f t="shared" si="630"/>
        <v>0</v>
      </c>
      <c r="U1477" s="413">
        <f t="shared" si="630"/>
        <v>0</v>
      </c>
      <c r="V1477" s="413">
        <f t="shared" si="630"/>
        <v>0</v>
      </c>
      <c r="W1477" s="413">
        <f t="shared" si="630"/>
        <v>0</v>
      </c>
      <c r="X1477" s="413">
        <f t="shared" si="630"/>
        <v>0</v>
      </c>
      <c r="Y1477" s="413">
        <f t="shared" si="630"/>
        <v>0</v>
      </c>
      <c r="Z1477" s="413">
        <f t="shared" si="630"/>
        <v>0</v>
      </c>
      <c r="AA1477" s="413">
        <f t="shared" si="630"/>
        <v>0</v>
      </c>
      <c r="AB1477" s="411">
        <f t="shared" si="630"/>
        <v>0</v>
      </c>
      <c r="AC1477" s="407">
        <f t="shared" si="630"/>
        <v>0</v>
      </c>
      <c r="AD1477" s="1766"/>
      <c r="AE1477" s="1063"/>
      <c r="AF1477" s="832"/>
    </row>
    <row r="1478" spans="1:32" ht="15" customHeight="1" outlineLevel="1" x14ac:dyDescent="0.2">
      <c r="A1478" s="11">
        <v>151</v>
      </c>
      <c r="B1478" s="300"/>
      <c r="C1478" s="298"/>
      <c r="D1478" s="298"/>
      <c r="E1478" s="299"/>
      <c r="F1478" s="856" t="s">
        <v>117</v>
      </c>
      <c r="G1478" s="857"/>
      <c r="H1478" s="857"/>
      <c r="I1478" s="857"/>
      <c r="J1478" s="857"/>
      <c r="K1478" s="857"/>
      <c r="L1478" s="858"/>
      <c r="M1478" s="408">
        <f t="shared" ref="M1478:M1479" si="631">M702</f>
        <v>0</v>
      </c>
      <c r="N1478" s="419">
        <f>M1478*(1-'Annexe 1. Taux de référence'!$E44)+N702*(1-'Annexe 1. Taux de référence'!$E44)</f>
        <v>0</v>
      </c>
      <c r="O1478" s="422">
        <f>O702*(1-'Annexe 1. Taux de référence'!$E44)</f>
        <v>0</v>
      </c>
      <c r="P1478" s="422">
        <f>P702*(1-'Annexe 1. Taux de référence'!$E44)</f>
        <v>0</v>
      </c>
      <c r="Q1478" s="423">
        <f>Q702*(1-'Annexe 1. Taux de référence'!$E44)</f>
        <v>0</v>
      </c>
      <c r="R1478" s="419">
        <f>R702*(1-'Annexe 1. Taux de référence'!$E44)</f>
        <v>0</v>
      </c>
      <c r="S1478" s="421">
        <f>S702*(1-'Annexe 1. Taux de référence'!$E44)</f>
        <v>0</v>
      </c>
      <c r="T1478" s="421">
        <f>T702*(1-'Annexe 1. Taux de référence'!$E44)</f>
        <v>0</v>
      </c>
      <c r="U1478" s="421">
        <f>U702*(1-'Annexe 1. Taux de référence'!$E44)</f>
        <v>0</v>
      </c>
      <c r="V1478" s="421">
        <f>V702*(1-'Annexe 1. Taux de référence'!$E44)</f>
        <v>0</v>
      </c>
      <c r="W1478" s="421">
        <f>W702*(1-'Annexe 1. Taux de référence'!$E44)</f>
        <v>0</v>
      </c>
      <c r="X1478" s="422">
        <f>X702*(1-'Annexe 1. Taux de référence'!$E44)</f>
        <v>0</v>
      </c>
      <c r="Y1478" s="421">
        <f>Y702*(1-'Annexe 1. Taux de référence'!$E44)</f>
        <v>0</v>
      </c>
      <c r="Z1478" s="421">
        <f>Z702*(1-'Annexe 1. Taux de référence'!$E44)</f>
        <v>0</v>
      </c>
      <c r="AA1478" s="421">
        <f>AA702*(1-'Annexe 1. Taux de référence'!$E44)</f>
        <v>0</v>
      </c>
      <c r="AB1478" s="421">
        <f>AB702*(1-'Annexe 1. Taux de référence'!$E44)</f>
        <v>0</v>
      </c>
      <c r="AC1478" s="408">
        <f t="shared" ref="AC1478:AC1479" si="632">AC702</f>
        <v>0</v>
      </c>
      <c r="AD1478" s="1766"/>
      <c r="AE1478" s="1063"/>
      <c r="AF1478" s="832"/>
    </row>
    <row r="1479" spans="1:32" ht="15" customHeight="1" outlineLevel="1" x14ac:dyDescent="0.2">
      <c r="A1479" s="11">
        <v>152</v>
      </c>
      <c r="B1479" s="300"/>
      <c r="C1479" s="298"/>
      <c r="D1479" s="298"/>
      <c r="E1479" s="299"/>
      <c r="F1479" s="859" t="s">
        <v>572</v>
      </c>
      <c r="G1479" s="860"/>
      <c r="H1479" s="860"/>
      <c r="I1479" s="860"/>
      <c r="J1479" s="860"/>
      <c r="K1479" s="860"/>
      <c r="L1479" s="861"/>
      <c r="M1479" s="408">
        <f t="shared" si="631"/>
        <v>0</v>
      </c>
      <c r="N1479" s="419">
        <f>M1479*(1-'Annexe 1. Taux de référence'!$E45)+N703*(1-'Annexe 1. Taux de référence'!$E45)</f>
        <v>0</v>
      </c>
      <c r="O1479" s="422">
        <f>O703*(1-'Annexe 1. Taux de référence'!$E45)</f>
        <v>0</v>
      </c>
      <c r="P1479" s="422">
        <f>P703*(1-'Annexe 1. Taux de référence'!$E45)</f>
        <v>0</v>
      </c>
      <c r="Q1479" s="423">
        <f>Q703*(1-'Annexe 1. Taux de référence'!$E45)</f>
        <v>0</v>
      </c>
      <c r="R1479" s="419">
        <f>R703*(1-'Annexe 1. Taux de référence'!$E45)</f>
        <v>0</v>
      </c>
      <c r="S1479" s="421">
        <f>S703*(1-'Annexe 1. Taux de référence'!$E45)</f>
        <v>0</v>
      </c>
      <c r="T1479" s="421">
        <f>T703*(1-'Annexe 1. Taux de référence'!$E45)</f>
        <v>0</v>
      </c>
      <c r="U1479" s="421">
        <f>U703*(1-'Annexe 1. Taux de référence'!$E45)</f>
        <v>0</v>
      </c>
      <c r="V1479" s="421">
        <f>V703*(1-'Annexe 1. Taux de référence'!$E45)</f>
        <v>0</v>
      </c>
      <c r="W1479" s="421">
        <f>W703*(1-'Annexe 1. Taux de référence'!$E45)</f>
        <v>0</v>
      </c>
      <c r="X1479" s="422">
        <f>X703*(1-'Annexe 1. Taux de référence'!$E45)</f>
        <v>0</v>
      </c>
      <c r="Y1479" s="421">
        <f>Y703*(1-'Annexe 1. Taux de référence'!$E45)</f>
        <v>0</v>
      </c>
      <c r="Z1479" s="421">
        <f>Z703*(1-'Annexe 1. Taux de référence'!$E45)</f>
        <v>0</v>
      </c>
      <c r="AA1479" s="421">
        <f>AA703*(1-'Annexe 1. Taux de référence'!$E45)</f>
        <v>0</v>
      </c>
      <c r="AB1479" s="421">
        <f>AB703*(1-'Annexe 1. Taux de référence'!$E45)</f>
        <v>0</v>
      </c>
      <c r="AC1479" s="408">
        <f t="shared" si="632"/>
        <v>0</v>
      </c>
      <c r="AD1479" s="1766"/>
      <c r="AE1479" s="1063"/>
      <c r="AF1479" s="832"/>
    </row>
    <row r="1480" spans="1:32" ht="15" customHeight="1" outlineLevel="1" x14ac:dyDescent="0.2">
      <c r="A1480" s="11">
        <v>153</v>
      </c>
      <c r="B1480" s="300"/>
      <c r="C1480" s="298"/>
      <c r="D1480" s="298"/>
      <c r="E1480" s="853" t="s">
        <v>121</v>
      </c>
      <c r="F1480" s="854"/>
      <c r="G1480" s="854"/>
      <c r="H1480" s="854"/>
      <c r="I1480" s="854"/>
      <c r="J1480" s="854"/>
      <c r="K1480" s="854"/>
      <c r="L1480" s="855"/>
      <c r="M1480" s="407">
        <f>SUBTOTAL(9,M1481:M1483)</f>
        <v>0</v>
      </c>
      <c r="N1480" s="410">
        <f t="shared" ref="N1480:AC1480" si="633">SUBTOTAL(9,N1481:N1483)</f>
        <v>0</v>
      </c>
      <c r="O1480" s="414">
        <f t="shared" si="633"/>
        <v>0</v>
      </c>
      <c r="P1480" s="414">
        <f t="shared" si="633"/>
        <v>0</v>
      </c>
      <c r="Q1480" s="415">
        <f t="shared" si="633"/>
        <v>0</v>
      </c>
      <c r="R1480" s="410">
        <f t="shared" si="633"/>
        <v>0</v>
      </c>
      <c r="S1480" s="414">
        <f t="shared" si="633"/>
        <v>0</v>
      </c>
      <c r="T1480" s="413">
        <f t="shared" si="633"/>
        <v>0</v>
      </c>
      <c r="U1480" s="413">
        <f t="shared" si="633"/>
        <v>0</v>
      </c>
      <c r="V1480" s="413">
        <f t="shared" si="633"/>
        <v>0</v>
      </c>
      <c r="W1480" s="413">
        <f t="shared" si="633"/>
        <v>0</v>
      </c>
      <c r="X1480" s="413">
        <f t="shared" si="633"/>
        <v>0</v>
      </c>
      <c r="Y1480" s="413">
        <f t="shared" si="633"/>
        <v>0</v>
      </c>
      <c r="Z1480" s="413">
        <f t="shared" si="633"/>
        <v>0</v>
      </c>
      <c r="AA1480" s="413">
        <f t="shared" si="633"/>
        <v>0</v>
      </c>
      <c r="AB1480" s="411">
        <f t="shared" si="633"/>
        <v>0</v>
      </c>
      <c r="AC1480" s="407">
        <f t="shared" si="633"/>
        <v>0</v>
      </c>
      <c r="AD1480" s="1766"/>
      <c r="AE1480" s="1063"/>
      <c r="AF1480" s="832"/>
    </row>
    <row r="1481" spans="1:32" ht="15" customHeight="1" outlineLevel="1" x14ac:dyDescent="0.2">
      <c r="A1481" s="11">
        <v>154</v>
      </c>
      <c r="B1481" s="300"/>
      <c r="C1481" s="298"/>
      <c r="D1481" s="298"/>
      <c r="E1481" s="299"/>
      <c r="F1481" s="856" t="s">
        <v>122</v>
      </c>
      <c r="G1481" s="857"/>
      <c r="H1481" s="857"/>
      <c r="I1481" s="857"/>
      <c r="J1481" s="857"/>
      <c r="K1481" s="857"/>
      <c r="L1481" s="858"/>
      <c r="M1481" s="408">
        <f t="shared" ref="M1481:M1483" si="634">M705</f>
        <v>0</v>
      </c>
      <c r="N1481" s="419">
        <f>M1481*(1-'Annexe 1. Taux de référence'!$E47)+N705*(1-'Annexe 1. Taux de référence'!$E47)</f>
        <v>0</v>
      </c>
      <c r="O1481" s="422">
        <f>O705*(1-'Annexe 1. Taux de référence'!$E47)</f>
        <v>0</v>
      </c>
      <c r="P1481" s="422">
        <f>P705*(1-'Annexe 1. Taux de référence'!$E47)</f>
        <v>0</v>
      </c>
      <c r="Q1481" s="423">
        <f>Q705*(1-'Annexe 1. Taux de référence'!$E47)</f>
        <v>0</v>
      </c>
      <c r="R1481" s="419">
        <f>R705*(1-'Annexe 1. Taux de référence'!$E47)</f>
        <v>0</v>
      </c>
      <c r="S1481" s="421">
        <f>S705*(1-'Annexe 1. Taux de référence'!$E47)</f>
        <v>0</v>
      </c>
      <c r="T1481" s="421">
        <f>T705*(1-'Annexe 1. Taux de référence'!$E47)</f>
        <v>0</v>
      </c>
      <c r="U1481" s="421">
        <f>U705*(1-'Annexe 1. Taux de référence'!$E47)</f>
        <v>0</v>
      </c>
      <c r="V1481" s="421">
        <f>V705*(1-'Annexe 1. Taux de référence'!$E47)</f>
        <v>0</v>
      </c>
      <c r="W1481" s="421">
        <f>W705*(1-'Annexe 1. Taux de référence'!$E47)</f>
        <v>0</v>
      </c>
      <c r="X1481" s="422">
        <f>X705*(1-'Annexe 1. Taux de référence'!$E47)</f>
        <v>0</v>
      </c>
      <c r="Y1481" s="421">
        <f>Y705*(1-'Annexe 1. Taux de référence'!$E47)</f>
        <v>0</v>
      </c>
      <c r="Z1481" s="421">
        <f>Z705*(1-'Annexe 1. Taux de référence'!$E47)</f>
        <v>0</v>
      </c>
      <c r="AA1481" s="421">
        <f>AA705*(1-'Annexe 1. Taux de référence'!$E47)</f>
        <v>0</v>
      </c>
      <c r="AB1481" s="421">
        <f>AB705*(1-'Annexe 1. Taux de référence'!$E47)</f>
        <v>0</v>
      </c>
      <c r="AC1481" s="408">
        <f t="shared" ref="AC1481:AC1483" si="635">AC705</f>
        <v>0</v>
      </c>
      <c r="AD1481" s="1766"/>
      <c r="AE1481" s="1063"/>
      <c r="AF1481" s="832"/>
    </row>
    <row r="1482" spans="1:32" ht="15" customHeight="1" outlineLevel="1" x14ac:dyDescent="0.2">
      <c r="A1482" s="11">
        <v>155</v>
      </c>
      <c r="B1482" s="300"/>
      <c r="C1482" s="298"/>
      <c r="D1482" s="298"/>
      <c r="E1482" s="299"/>
      <c r="F1482" s="915" t="s">
        <v>573</v>
      </c>
      <c r="G1482" s="916"/>
      <c r="H1482" s="916"/>
      <c r="I1482" s="916"/>
      <c r="J1482" s="916"/>
      <c r="K1482" s="916"/>
      <c r="L1482" s="917"/>
      <c r="M1482" s="408">
        <f t="shared" si="634"/>
        <v>0</v>
      </c>
      <c r="N1482" s="419">
        <f>M1482*(1-'Annexe 1. Taux de référence'!$E48)+N706*(1-'Annexe 1. Taux de référence'!$E48)</f>
        <v>0</v>
      </c>
      <c r="O1482" s="422">
        <f>O706*(1-'Annexe 1. Taux de référence'!$E48)</f>
        <v>0</v>
      </c>
      <c r="P1482" s="422">
        <f>P706*(1-'Annexe 1. Taux de référence'!$E48)</f>
        <v>0</v>
      </c>
      <c r="Q1482" s="423">
        <f>Q706*(1-'Annexe 1. Taux de référence'!$E48)</f>
        <v>0</v>
      </c>
      <c r="R1482" s="419">
        <f>R706*(1-'Annexe 1. Taux de référence'!$E48)</f>
        <v>0</v>
      </c>
      <c r="S1482" s="421">
        <f>S706*(1-'Annexe 1. Taux de référence'!$E48)</f>
        <v>0</v>
      </c>
      <c r="T1482" s="421">
        <f>T706*(1-'Annexe 1. Taux de référence'!$E48)</f>
        <v>0</v>
      </c>
      <c r="U1482" s="421">
        <f>U706*(1-'Annexe 1. Taux de référence'!$E48)</f>
        <v>0</v>
      </c>
      <c r="V1482" s="421">
        <f>V706*(1-'Annexe 1. Taux de référence'!$E48)</f>
        <v>0</v>
      </c>
      <c r="W1482" s="421">
        <f>W706*(1-'Annexe 1. Taux de référence'!$E48)</f>
        <v>0</v>
      </c>
      <c r="X1482" s="422">
        <f>X706*(1-'Annexe 1. Taux de référence'!$E48)</f>
        <v>0</v>
      </c>
      <c r="Y1482" s="421">
        <f>Y706*(1-'Annexe 1. Taux de référence'!$E48)</f>
        <v>0</v>
      </c>
      <c r="Z1482" s="421">
        <f>Z706*(1-'Annexe 1. Taux de référence'!$E48)</f>
        <v>0</v>
      </c>
      <c r="AA1482" s="421">
        <f>AA706*(1-'Annexe 1. Taux de référence'!$E48)</f>
        <v>0</v>
      </c>
      <c r="AB1482" s="421">
        <f>AB706*(1-'Annexe 1. Taux de référence'!$E48)</f>
        <v>0</v>
      </c>
      <c r="AC1482" s="408">
        <f t="shared" si="635"/>
        <v>0</v>
      </c>
      <c r="AD1482" s="1766"/>
      <c r="AE1482" s="1063"/>
      <c r="AF1482" s="832"/>
    </row>
    <row r="1483" spans="1:32" ht="27.75" customHeight="1" outlineLevel="1" x14ac:dyDescent="0.2">
      <c r="A1483" s="11">
        <v>156</v>
      </c>
      <c r="B1483" s="300"/>
      <c r="C1483" s="298"/>
      <c r="D1483" s="298"/>
      <c r="E1483" s="299"/>
      <c r="F1483" s="859" t="s">
        <v>123</v>
      </c>
      <c r="G1483" s="860"/>
      <c r="H1483" s="860"/>
      <c r="I1483" s="860"/>
      <c r="J1483" s="860"/>
      <c r="K1483" s="860"/>
      <c r="L1483" s="861"/>
      <c r="M1483" s="408">
        <f t="shared" si="634"/>
        <v>0</v>
      </c>
      <c r="N1483" s="419">
        <f>M1483*(1-'Annexe 1. Taux de référence'!$E49)+N707*(1-'Annexe 1. Taux de référence'!$E49)</f>
        <v>0</v>
      </c>
      <c r="O1483" s="422">
        <f>O707*(1-'Annexe 1. Taux de référence'!$E49)</f>
        <v>0</v>
      </c>
      <c r="P1483" s="422">
        <f>P707*(1-'Annexe 1. Taux de référence'!$E49)</f>
        <v>0</v>
      </c>
      <c r="Q1483" s="423">
        <f>Q707*(1-'Annexe 1. Taux de référence'!$E49)</f>
        <v>0</v>
      </c>
      <c r="R1483" s="419">
        <f>R707*(1-'Annexe 1. Taux de référence'!$E49)</f>
        <v>0</v>
      </c>
      <c r="S1483" s="421">
        <f>S707*(1-'Annexe 1. Taux de référence'!$E49)</f>
        <v>0</v>
      </c>
      <c r="T1483" s="421">
        <f>T707*(1-'Annexe 1. Taux de référence'!$E49)</f>
        <v>0</v>
      </c>
      <c r="U1483" s="421">
        <f>U707*(1-'Annexe 1. Taux de référence'!$E49)</f>
        <v>0</v>
      </c>
      <c r="V1483" s="421">
        <f>V707*(1-'Annexe 1. Taux de référence'!$E49)</f>
        <v>0</v>
      </c>
      <c r="W1483" s="421">
        <f>W707*(1-'Annexe 1. Taux de référence'!$E49)</f>
        <v>0</v>
      </c>
      <c r="X1483" s="422">
        <f>X707*(1-'Annexe 1. Taux de référence'!$E49)</f>
        <v>0</v>
      </c>
      <c r="Y1483" s="421">
        <f>Y707*(1-'Annexe 1. Taux de référence'!$E49)</f>
        <v>0</v>
      </c>
      <c r="Z1483" s="421">
        <f>Z707*(1-'Annexe 1. Taux de référence'!$E49)</f>
        <v>0</v>
      </c>
      <c r="AA1483" s="421">
        <f>AA707*(1-'Annexe 1. Taux de référence'!$E49)</f>
        <v>0</v>
      </c>
      <c r="AB1483" s="421">
        <f>AB707*(1-'Annexe 1. Taux de référence'!$E49)</f>
        <v>0</v>
      </c>
      <c r="AC1483" s="408">
        <f t="shared" si="635"/>
        <v>0</v>
      </c>
      <c r="AD1483" s="1766"/>
      <c r="AE1483" s="1063"/>
      <c r="AF1483" s="832"/>
    </row>
    <row r="1484" spans="1:32" ht="15" customHeight="1" outlineLevel="1" x14ac:dyDescent="0.2">
      <c r="A1484" s="11">
        <v>157</v>
      </c>
      <c r="B1484" s="300"/>
      <c r="C1484" s="298"/>
      <c r="D1484" s="298"/>
      <c r="E1484" s="853" t="s">
        <v>546</v>
      </c>
      <c r="F1484" s="854"/>
      <c r="G1484" s="854"/>
      <c r="H1484" s="854"/>
      <c r="I1484" s="854"/>
      <c r="J1484" s="854"/>
      <c r="K1484" s="854"/>
      <c r="L1484" s="855"/>
      <c r="M1484" s="407">
        <f>SUBTOTAL(9,M1485:M1486)</f>
        <v>0</v>
      </c>
      <c r="N1484" s="410">
        <f t="shared" ref="N1484:AC1484" si="636">SUBTOTAL(9,N1485:N1486)</f>
        <v>0</v>
      </c>
      <c r="O1484" s="414">
        <f t="shared" si="636"/>
        <v>0</v>
      </c>
      <c r="P1484" s="414">
        <f t="shared" si="636"/>
        <v>0</v>
      </c>
      <c r="Q1484" s="415">
        <f t="shared" si="636"/>
        <v>0</v>
      </c>
      <c r="R1484" s="410">
        <f t="shared" si="636"/>
        <v>0</v>
      </c>
      <c r="S1484" s="414">
        <f t="shared" si="636"/>
        <v>0</v>
      </c>
      <c r="T1484" s="413">
        <f t="shared" si="636"/>
        <v>0</v>
      </c>
      <c r="U1484" s="413">
        <f t="shared" si="636"/>
        <v>0</v>
      </c>
      <c r="V1484" s="413">
        <f t="shared" si="636"/>
        <v>0</v>
      </c>
      <c r="W1484" s="413">
        <f t="shared" si="636"/>
        <v>0</v>
      </c>
      <c r="X1484" s="413">
        <f t="shared" si="636"/>
        <v>0</v>
      </c>
      <c r="Y1484" s="413">
        <f t="shared" si="636"/>
        <v>0</v>
      </c>
      <c r="Z1484" s="413">
        <f t="shared" si="636"/>
        <v>0</v>
      </c>
      <c r="AA1484" s="413">
        <f t="shared" si="636"/>
        <v>0</v>
      </c>
      <c r="AB1484" s="411">
        <f t="shared" si="636"/>
        <v>0</v>
      </c>
      <c r="AC1484" s="407">
        <f t="shared" si="636"/>
        <v>0</v>
      </c>
      <c r="AD1484" s="1766"/>
      <c r="AE1484" s="1063"/>
      <c r="AF1484" s="832"/>
    </row>
    <row r="1485" spans="1:32" ht="27" customHeight="1" outlineLevel="1" x14ac:dyDescent="0.2">
      <c r="A1485" s="11">
        <v>158</v>
      </c>
      <c r="B1485" s="300"/>
      <c r="C1485" s="298"/>
      <c r="D1485" s="298"/>
      <c r="E1485" s="299"/>
      <c r="F1485" s="856" t="s">
        <v>547</v>
      </c>
      <c r="G1485" s="857"/>
      <c r="H1485" s="857"/>
      <c r="I1485" s="857"/>
      <c r="J1485" s="857"/>
      <c r="K1485" s="857"/>
      <c r="L1485" s="858"/>
      <c r="M1485" s="408">
        <f t="shared" ref="M1485:M1486" si="637">M709</f>
        <v>0</v>
      </c>
      <c r="N1485" s="419">
        <f>M1485*(1-'Annexe 1. Taux de référence'!$E51)+N709*(1-'Annexe 1. Taux de référence'!$E51)</f>
        <v>0</v>
      </c>
      <c r="O1485" s="422">
        <f>O709*(1-'Annexe 1. Taux de référence'!$E51)</f>
        <v>0</v>
      </c>
      <c r="P1485" s="422">
        <f>P709*(1-'Annexe 1. Taux de référence'!$E51)</f>
        <v>0</v>
      </c>
      <c r="Q1485" s="423">
        <f>Q709*(1-'Annexe 1. Taux de référence'!$E51)</f>
        <v>0</v>
      </c>
      <c r="R1485" s="419">
        <f>R709*(1-'Annexe 1. Taux de référence'!$E51)</f>
        <v>0</v>
      </c>
      <c r="S1485" s="421">
        <f>S709*(1-'Annexe 1. Taux de référence'!$E51)</f>
        <v>0</v>
      </c>
      <c r="T1485" s="421">
        <f>T709*(1-'Annexe 1. Taux de référence'!$E51)</f>
        <v>0</v>
      </c>
      <c r="U1485" s="421">
        <f>U709*(1-'Annexe 1. Taux de référence'!$E51)</f>
        <v>0</v>
      </c>
      <c r="V1485" s="421">
        <f>V709*(1-'Annexe 1. Taux de référence'!$E51)</f>
        <v>0</v>
      </c>
      <c r="W1485" s="421">
        <f>W709*(1-'Annexe 1. Taux de référence'!$E51)</f>
        <v>0</v>
      </c>
      <c r="X1485" s="422">
        <f>X709*(1-'Annexe 1. Taux de référence'!$E51)</f>
        <v>0</v>
      </c>
      <c r="Y1485" s="421">
        <f>Y709*(1-'Annexe 1. Taux de référence'!$E51)</f>
        <v>0</v>
      </c>
      <c r="Z1485" s="421">
        <f>Z709*(1-'Annexe 1. Taux de référence'!$E51)</f>
        <v>0</v>
      </c>
      <c r="AA1485" s="421">
        <f>AA709*(1-'Annexe 1. Taux de référence'!$E51)</f>
        <v>0</v>
      </c>
      <c r="AB1485" s="421">
        <f>AB709*(1-'Annexe 1. Taux de référence'!$E51)</f>
        <v>0</v>
      </c>
      <c r="AC1485" s="408">
        <f t="shared" ref="AC1485:AC1486" si="638">AC709</f>
        <v>0</v>
      </c>
      <c r="AD1485" s="1766"/>
      <c r="AE1485" s="1063"/>
      <c r="AF1485" s="832"/>
    </row>
    <row r="1486" spans="1:32" ht="15" customHeight="1" outlineLevel="1" x14ac:dyDescent="0.2">
      <c r="A1486" s="11">
        <v>159</v>
      </c>
      <c r="B1486" s="300"/>
      <c r="C1486" s="298"/>
      <c r="D1486" s="298"/>
      <c r="E1486" s="299"/>
      <c r="F1486" s="859" t="s">
        <v>570</v>
      </c>
      <c r="G1486" s="860"/>
      <c r="H1486" s="860"/>
      <c r="I1486" s="860"/>
      <c r="J1486" s="860"/>
      <c r="K1486" s="860"/>
      <c r="L1486" s="861"/>
      <c r="M1486" s="408">
        <f t="shared" si="637"/>
        <v>0</v>
      </c>
      <c r="N1486" s="419">
        <f>M1486*(1-'Annexe 1. Taux de référence'!$E52)+N710*(1-'Annexe 1. Taux de référence'!$E52)</f>
        <v>0</v>
      </c>
      <c r="O1486" s="422">
        <f>O710*(1-'Annexe 1. Taux de référence'!$E52)</f>
        <v>0</v>
      </c>
      <c r="P1486" s="422">
        <f>P710*(1-'Annexe 1. Taux de référence'!$E52)</f>
        <v>0</v>
      </c>
      <c r="Q1486" s="423">
        <f>Q710*(1-'Annexe 1. Taux de référence'!$E52)</f>
        <v>0</v>
      </c>
      <c r="R1486" s="419">
        <f>R710*(1-'Annexe 1. Taux de référence'!$E52)</f>
        <v>0</v>
      </c>
      <c r="S1486" s="421">
        <f>S710*(1-'Annexe 1. Taux de référence'!$E52)</f>
        <v>0</v>
      </c>
      <c r="T1486" s="421">
        <f>T710*(1-'Annexe 1. Taux de référence'!$E52)</f>
        <v>0</v>
      </c>
      <c r="U1486" s="421">
        <f>U710*(1-'Annexe 1. Taux de référence'!$E52)</f>
        <v>0</v>
      </c>
      <c r="V1486" s="421">
        <f>V710*(1-'Annexe 1. Taux de référence'!$E52)</f>
        <v>0</v>
      </c>
      <c r="W1486" s="421">
        <f>W710*(1-'Annexe 1. Taux de référence'!$E52)</f>
        <v>0</v>
      </c>
      <c r="X1486" s="422">
        <f>X710*(1-'Annexe 1. Taux de référence'!$E52)</f>
        <v>0</v>
      </c>
      <c r="Y1486" s="421">
        <f>Y710*(1-'Annexe 1. Taux de référence'!$E52)</f>
        <v>0</v>
      </c>
      <c r="Z1486" s="421">
        <f>Z710*(1-'Annexe 1. Taux de référence'!$E52)</f>
        <v>0</v>
      </c>
      <c r="AA1486" s="421">
        <f>AA710*(1-'Annexe 1. Taux de référence'!$E52)</f>
        <v>0</v>
      </c>
      <c r="AB1486" s="421">
        <f>AB710*(1-'Annexe 1. Taux de référence'!$E52)</f>
        <v>0</v>
      </c>
      <c r="AC1486" s="408">
        <f t="shared" si="638"/>
        <v>0</v>
      </c>
      <c r="AD1486" s="1766"/>
      <c r="AE1486" s="1063"/>
      <c r="AF1486" s="832"/>
    </row>
    <row r="1487" spans="1:32" ht="15" customHeight="1" outlineLevel="1" x14ac:dyDescent="0.2">
      <c r="A1487" s="11">
        <v>160</v>
      </c>
      <c r="B1487" s="300"/>
      <c r="C1487" s="298"/>
      <c r="D1487" s="298"/>
      <c r="E1487" s="853" t="s">
        <v>548</v>
      </c>
      <c r="F1487" s="854"/>
      <c r="G1487" s="854"/>
      <c r="H1487" s="854"/>
      <c r="I1487" s="854"/>
      <c r="J1487" s="854"/>
      <c r="K1487" s="854"/>
      <c r="L1487" s="855"/>
      <c r="M1487" s="407">
        <f>SUBTOTAL(9,M1488:M1490)</f>
        <v>0</v>
      </c>
      <c r="N1487" s="410">
        <f t="shared" ref="N1487:AC1487" si="639">SUBTOTAL(9,N1488:N1490)</f>
        <v>0</v>
      </c>
      <c r="O1487" s="414">
        <f t="shared" si="639"/>
        <v>0</v>
      </c>
      <c r="P1487" s="414">
        <f t="shared" si="639"/>
        <v>0</v>
      </c>
      <c r="Q1487" s="415">
        <f t="shared" si="639"/>
        <v>0</v>
      </c>
      <c r="R1487" s="410">
        <f t="shared" si="639"/>
        <v>0</v>
      </c>
      <c r="S1487" s="414">
        <f t="shared" si="639"/>
        <v>0</v>
      </c>
      <c r="T1487" s="413">
        <f t="shared" si="639"/>
        <v>0</v>
      </c>
      <c r="U1487" s="413">
        <f t="shared" si="639"/>
        <v>0</v>
      </c>
      <c r="V1487" s="413">
        <f t="shared" si="639"/>
        <v>0</v>
      </c>
      <c r="W1487" s="413">
        <f t="shared" si="639"/>
        <v>0</v>
      </c>
      <c r="X1487" s="413">
        <f t="shared" si="639"/>
        <v>0</v>
      </c>
      <c r="Y1487" s="413">
        <f t="shared" si="639"/>
        <v>0</v>
      </c>
      <c r="Z1487" s="413">
        <f t="shared" si="639"/>
        <v>0</v>
      </c>
      <c r="AA1487" s="413">
        <f t="shared" si="639"/>
        <v>0</v>
      </c>
      <c r="AB1487" s="411">
        <f t="shared" si="639"/>
        <v>0</v>
      </c>
      <c r="AC1487" s="407">
        <f t="shared" si="639"/>
        <v>0</v>
      </c>
      <c r="AD1487" s="1766"/>
      <c r="AE1487" s="1063"/>
      <c r="AF1487" s="832"/>
    </row>
    <row r="1488" spans="1:32" ht="15" customHeight="1" outlineLevel="1" x14ac:dyDescent="0.2">
      <c r="A1488" s="11">
        <v>161</v>
      </c>
      <c r="B1488" s="300"/>
      <c r="C1488" s="298"/>
      <c r="D1488" s="298"/>
      <c r="E1488" s="299"/>
      <c r="F1488" s="856" t="s">
        <v>549</v>
      </c>
      <c r="G1488" s="857"/>
      <c r="H1488" s="857"/>
      <c r="I1488" s="857"/>
      <c r="J1488" s="857"/>
      <c r="K1488" s="857"/>
      <c r="L1488" s="858"/>
      <c r="M1488" s="408">
        <f t="shared" ref="M1488:M1490" si="640">M712</f>
        <v>0</v>
      </c>
      <c r="N1488" s="419">
        <f>M1488*(1-'Annexe 1. Taux de référence'!$E54)+N712*(1-'Annexe 1. Taux de référence'!$E54)</f>
        <v>0</v>
      </c>
      <c r="O1488" s="422">
        <f>O712*(1-'Annexe 1. Taux de référence'!$E54)</f>
        <v>0</v>
      </c>
      <c r="P1488" s="422">
        <f>P712*(1-'Annexe 1. Taux de référence'!$E54)</f>
        <v>0</v>
      </c>
      <c r="Q1488" s="423">
        <f>Q712*(1-'Annexe 1. Taux de référence'!$E54)</f>
        <v>0</v>
      </c>
      <c r="R1488" s="419">
        <f>R712*(1-'Annexe 1. Taux de référence'!$E54)</f>
        <v>0</v>
      </c>
      <c r="S1488" s="421">
        <f>S712*(1-'Annexe 1. Taux de référence'!$E54)</f>
        <v>0</v>
      </c>
      <c r="T1488" s="421">
        <f>T712*(1-'Annexe 1. Taux de référence'!$E54)</f>
        <v>0</v>
      </c>
      <c r="U1488" s="421">
        <f>U712*(1-'Annexe 1. Taux de référence'!$E54)</f>
        <v>0</v>
      </c>
      <c r="V1488" s="421">
        <f>V712*(1-'Annexe 1. Taux de référence'!$E54)</f>
        <v>0</v>
      </c>
      <c r="W1488" s="421">
        <f>W712*(1-'Annexe 1. Taux de référence'!$E54)</f>
        <v>0</v>
      </c>
      <c r="X1488" s="422">
        <f>X712*(1-'Annexe 1. Taux de référence'!$E54)</f>
        <v>0</v>
      </c>
      <c r="Y1488" s="421">
        <f>Y712*(1-'Annexe 1. Taux de référence'!$E54)</f>
        <v>0</v>
      </c>
      <c r="Z1488" s="421">
        <f>Z712*(1-'Annexe 1. Taux de référence'!$E54)</f>
        <v>0</v>
      </c>
      <c r="AA1488" s="421">
        <f>AA712*(1-'Annexe 1. Taux de référence'!$E54)</f>
        <v>0</v>
      </c>
      <c r="AB1488" s="421">
        <f>AB712*(1-'Annexe 1. Taux de référence'!$E54)</f>
        <v>0</v>
      </c>
      <c r="AC1488" s="408">
        <f t="shared" ref="AC1488:AC1490" si="641">AC712</f>
        <v>0</v>
      </c>
      <c r="AD1488" s="1766"/>
      <c r="AE1488" s="1063"/>
      <c r="AF1488" s="832"/>
    </row>
    <row r="1489" spans="1:32" outlineLevel="1" x14ac:dyDescent="0.2">
      <c r="A1489" s="11">
        <v>162</v>
      </c>
      <c r="B1489" s="300"/>
      <c r="C1489" s="295"/>
      <c r="D1489" s="295"/>
      <c r="E1489" s="295"/>
      <c r="F1489" s="915" t="s">
        <v>574</v>
      </c>
      <c r="G1489" s="916"/>
      <c r="H1489" s="916"/>
      <c r="I1489" s="916"/>
      <c r="J1489" s="916"/>
      <c r="K1489" s="916"/>
      <c r="L1489" s="917"/>
      <c r="M1489" s="408">
        <f t="shared" si="640"/>
        <v>0</v>
      </c>
      <c r="N1489" s="419">
        <f>M1489*(1-'Annexe 1. Taux de référence'!$E55)+N713*(1-'Annexe 1. Taux de référence'!$E55)</f>
        <v>0</v>
      </c>
      <c r="O1489" s="422">
        <f>O713*(1-'Annexe 1. Taux de référence'!$E55)</f>
        <v>0</v>
      </c>
      <c r="P1489" s="422">
        <f>P713*(1-'Annexe 1. Taux de référence'!$E55)</f>
        <v>0</v>
      </c>
      <c r="Q1489" s="423">
        <f>Q713*(1-'Annexe 1. Taux de référence'!$E55)</f>
        <v>0</v>
      </c>
      <c r="R1489" s="419">
        <f>R713*(1-'Annexe 1. Taux de référence'!$E55)</f>
        <v>0</v>
      </c>
      <c r="S1489" s="421">
        <f>S713*(1-'Annexe 1. Taux de référence'!$E55)</f>
        <v>0</v>
      </c>
      <c r="T1489" s="421">
        <f>T713*(1-'Annexe 1. Taux de référence'!$E55)</f>
        <v>0</v>
      </c>
      <c r="U1489" s="421">
        <f>U713*(1-'Annexe 1. Taux de référence'!$E55)</f>
        <v>0</v>
      </c>
      <c r="V1489" s="421">
        <f>V713*(1-'Annexe 1. Taux de référence'!$E55)</f>
        <v>0</v>
      </c>
      <c r="W1489" s="421">
        <f>W713*(1-'Annexe 1. Taux de référence'!$E55)</f>
        <v>0</v>
      </c>
      <c r="X1489" s="422">
        <f>X713*(1-'Annexe 1. Taux de référence'!$E55)</f>
        <v>0</v>
      </c>
      <c r="Y1489" s="421">
        <f>Y713*(1-'Annexe 1. Taux de référence'!$E55)</f>
        <v>0</v>
      </c>
      <c r="Z1489" s="421">
        <f>Z713*(1-'Annexe 1. Taux de référence'!$E55)</f>
        <v>0</v>
      </c>
      <c r="AA1489" s="421">
        <f>AA713*(1-'Annexe 1. Taux de référence'!$E55)</f>
        <v>0</v>
      </c>
      <c r="AB1489" s="421">
        <f>AB713*(1-'Annexe 1. Taux de référence'!$E55)</f>
        <v>0</v>
      </c>
      <c r="AC1489" s="408">
        <f t="shared" si="641"/>
        <v>0</v>
      </c>
      <c r="AD1489" s="1766"/>
      <c r="AE1489" s="1063"/>
      <c r="AF1489" s="832"/>
    </row>
    <row r="1490" spans="1:32" ht="27.75" customHeight="1" outlineLevel="1" x14ac:dyDescent="0.2">
      <c r="A1490" s="11">
        <v>163</v>
      </c>
      <c r="B1490" s="300"/>
      <c r="C1490" s="295"/>
      <c r="D1490" s="295"/>
      <c r="E1490" s="295"/>
      <c r="F1490" s="859" t="s">
        <v>669</v>
      </c>
      <c r="G1490" s="860"/>
      <c r="H1490" s="860"/>
      <c r="I1490" s="860"/>
      <c r="J1490" s="860"/>
      <c r="K1490" s="860"/>
      <c r="L1490" s="861"/>
      <c r="M1490" s="408">
        <f t="shared" si="640"/>
        <v>0</v>
      </c>
      <c r="N1490" s="419">
        <f>M1490*(1-'Annexe 1. Taux de référence'!$E56)+N714*(1-'Annexe 1. Taux de référence'!$E56)</f>
        <v>0</v>
      </c>
      <c r="O1490" s="422">
        <f>O714*(1-'Annexe 1. Taux de référence'!$E56)</f>
        <v>0</v>
      </c>
      <c r="P1490" s="422">
        <f>P714*(1-'Annexe 1. Taux de référence'!$E56)</f>
        <v>0</v>
      </c>
      <c r="Q1490" s="423">
        <f>Q714*(1-'Annexe 1. Taux de référence'!$E56)</f>
        <v>0</v>
      </c>
      <c r="R1490" s="419">
        <f>R714*(1-'Annexe 1. Taux de référence'!$E56)</f>
        <v>0</v>
      </c>
      <c r="S1490" s="421">
        <f>S714*(1-'Annexe 1. Taux de référence'!$E56)</f>
        <v>0</v>
      </c>
      <c r="T1490" s="421">
        <f>T714*(1-'Annexe 1. Taux de référence'!$E56)</f>
        <v>0</v>
      </c>
      <c r="U1490" s="421">
        <f>U714*(1-'Annexe 1. Taux de référence'!$E56)</f>
        <v>0</v>
      </c>
      <c r="V1490" s="421">
        <f>V714*(1-'Annexe 1. Taux de référence'!$E56)</f>
        <v>0</v>
      </c>
      <c r="W1490" s="421">
        <f>W714*(1-'Annexe 1. Taux de référence'!$E56)</f>
        <v>0</v>
      </c>
      <c r="X1490" s="422">
        <f>X714*(1-'Annexe 1. Taux de référence'!$E56)</f>
        <v>0</v>
      </c>
      <c r="Y1490" s="421">
        <f>Y714*(1-'Annexe 1. Taux de référence'!$E56)</f>
        <v>0</v>
      </c>
      <c r="Z1490" s="421">
        <f>Z714*(1-'Annexe 1. Taux de référence'!$E56)</f>
        <v>0</v>
      </c>
      <c r="AA1490" s="421">
        <f>AA714*(1-'Annexe 1. Taux de référence'!$E56)</f>
        <v>0</v>
      </c>
      <c r="AB1490" s="421">
        <f>AB714*(1-'Annexe 1. Taux de référence'!$E56)</f>
        <v>0</v>
      </c>
      <c r="AC1490" s="408">
        <f t="shared" si="641"/>
        <v>0</v>
      </c>
      <c r="AD1490" s="1767"/>
      <c r="AE1490" s="834"/>
      <c r="AF1490" s="835"/>
    </row>
    <row r="1491" spans="1:32" outlineLevel="1" x14ac:dyDescent="0.2">
      <c r="A1491" s="11">
        <v>164</v>
      </c>
      <c r="B1491" s="300"/>
      <c r="C1491" s="295"/>
      <c r="D1491" s="844" t="s">
        <v>23</v>
      </c>
      <c r="E1491" s="845"/>
      <c r="F1491" s="845"/>
      <c r="G1491" s="845"/>
      <c r="H1491" s="845"/>
      <c r="I1491" s="845"/>
      <c r="J1491" s="845"/>
      <c r="K1491" s="845"/>
      <c r="L1491" s="845"/>
      <c r="M1491" s="845"/>
      <c r="N1491" s="845"/>
      <c r="O1491" s="845"/>
      <c r="P1491" s="845"/>
      <c r="Q1491" s="845"/>
      <c r="R1491" s="845"/>
      <c r="S1491" s="845"/>
      <c r="T1491" s="845"/>
      <c r="U1491" s="845"/>
      <c r="V1491" s="845"/>
      <c r="W1491" s="845"/>
      <c r="X1491" s="845"/>
      <c r="Y1491" s="845"/>
      <c r="Z1491" s="845"/>
      <c r="AA1491" s="845"/>
      <c r="AB1491" s="845"/>
      <c r="AC1491" s="845"/>
      <c r="AD1491" s="845"/>
      <c r="AE1491" s="845"/>
      <c r="AF1491" s="846"/>
    </row>
    <row r="1492" spans="1:32" outlineLevel="1" x14ac:dyDescent="0.2">
      <c r="A1492" s="11">
        <v>165</v>
      </c>
      <c r="B1492" s="300"/>
      <c r="C1492" s="295"/>
      <c r="D1492" s="295"/>
      <c r="E1492" s="918" t="s">
        <v>126</v>
      </c>
      <c r="F1492" s="919"/>
      <c r="G1492" s="919"/>
      <c r="H1492" s="919"/>
      <c r="I1492" s="919"/>
      <c r="J1492" s="919"/>
      <c r="K1492" s="919"/>
      <c r="L1492" s="920"/>
      <c r="M1492" s="452">
        <f>SUBTOTAL(9,M1493:M1494)</f>
        <v>0</v>
      </c>
      <c r="N1492" s="453">
        <f t="shared" ref="N1492:AC1492" si="642">SUBTOTAL(9,N1493:N1494)</f>
        <v>0</v>
      </c>
      <c r="O1492" s="454">
        <f t="shared" si="642"/>
        <v>0</v>
      </c>
      <c r="P1492" s="454">
        <f t="shared" si="642"/>
        <v>0</v>
      </c>
      <c r="Q1492" s="456">
        <f t="shared" si="642"/>
        <v>0</v>
      </c>
      <c r="R1492" s="453">
        <f t="shared" si="642"/>
        <v>0</v>
      </c>
      <c r="S1492" s="454">
        <f t="shared" si="642"/>
        <v>0</v>
      </c>
      <c r="T1492" s="455">
        <f t="shared" si="642"/>
        <v>0</v>
      </c>
      <c r="U1492" s="455">
        <f t="shared" si="642"/>
        <v>0</v>
      </c>
      <c r="V1492" s="455">
        <f t="shared" si="642"/>
        <v>0</v>
      </c>
      <c r="W1492" s="455">
        <f t="shared" si="642"/>
        <v>0</v>
      </c>
      <c r="X1492" s="455">
        <f t="shared" si="642"/>
        <v>0</v>
      </c>
      <c r="Y1492" s="455">
        <f t="shared" si="642"/>
        <v>0</v>
      </c>
      <c r="Z1492" s="455">
        <f t="shared" si="642"/>
        <v>0</v>
      </c>
      <c r="AA1492" s="455">
        <f t="shared" si="642"/>
        <v>0</v>
      </c>
      <c r="AB1492" s="459">
        <f t="shared" si="642"/>
        <v>0</v>
      </c>
      <c r="AC1492" s="452">
        <f t="shared" si="642"/>
        <v>0</v>
      </c>
      <c r="AD1492" s="1689"/>
      <c r="AE1492" s="1582"/>
      <c r="AF1492" s="1588"/>
    </row>
    <row r="1493" spans="1:32" outlineLevel="1" x14ac:dyDescent="0.2">
      <c r="A1493" s="11">
        <v>166</v>
      </c>
      <c r="B1493" s="300"/>
      <c r="C1493" s="295"/>
      <c r="D1493" s="295"/>
      <c r="E1493" s="295"/>
      <c r="F1493" s="856" t="s">
        <v>127</v>
      </c>
      <c r="G1493" s="857"/>
      <c r="H1493" s="857"/>
      <c r="I1493" s="857"/>
      <c r="J1493" s="857"/>
      <c r="K1493" s="857"/>
      <c r="L1493" s="858"/>
      <c r="M1493" s="408">
        <f t="shared" ref="M1493:M1494" si="643">M717</f>
        <v>0</v>
      </c>
      <c r="N1493" s="419">
        <f>M1493*(1-'Annexe 1. Taux de référence'!$E59)+N717*(1-'Annexe 1. Taux de référence'!$E59)</f>
        <v>0</v>
      </c>
      <c r="O1493" s="422">
        <f>O717*(1-'Annexe 1. Taux de référence'!$E59)</f>
        <v>0</v>
      </c>
      <c r="P1493" s="422">
        <f>P717*(1-'Annexe 1. Taux de référence'!$E59)</f>
        <v>0</v>
      </c>
      <c r="Q1493" s="423">
        <f>Q717*(1-'Annexe 1. Taux de référence'!$E59)</f>
        <v>0</v>
      </c>
      <c r="R1493" s="419">
        <f>R717*(1-'Annexe 1. Taux de référence'!$E59)</f>
        <v>0</v>
      </c>
      <c r="S1493" s="421">
        <f>S717*(1-'Annexe 1. Taux de référence'!$E59)</f>
        <v>0</v>
      </c>
      <c r="T1493" s="421">
        <f>T717*(1-'Annexe 1. Taux de référence'!$E59)</f>
        <v>0</v>
      </c>
      <c r="U1493" s="421">
        <f>U717*(1-'Annexe 1. Taux de référence'!$E59)</f>
        <v>0</v>
      </c>
      <c r="V1493" s="421">
        <f>V717*(1-'Annexe 1. Taux de référence'!$E59)</f>
        <v>0</v>
      </c>
      <c r="W1493" s="421">
        <f>W717*(1-'Annexe 1. Taux de référence'!$E59)</f>
        <v>0</v>
      </c>
      <c r="X1493" s="422">
        <f>X717*(1-'Annexe 1. Taux de référence'!$E59)</f>
        <v>0</v>
      </c>
      <c r="Y1493" s="421">
        <f>Y717*(1-'Annexe 1. Taux de référence'!$E59)</f>
        <v>0</v>
      </c>
      <c r="Z1493" s="421">
        <f>Z717*(1-'Annexe 1. Taux de référence'!$E59)</f>
        <v>0</v>
      </c>
      <c r="AA1493" s="421">
        <f>AA717*(1-'Annexe 1. Taux de référence'!$E59)</f>
        <v>0</v>
      </c>
      <c r="AB1493" s="421">
        <f>AB717*(1-'Annexe 1. Taux de référence'!$E59)</f>
        <v>0</v>
      </c>
      <c r="AC1493" s="408">
        <f t="shared" ref="AC1493:AC1494" si="644">AC717</f>
        <v>0</v>
      </c>
      <c r="AD1493" s="1766"/>
      <c r="AE1493" s="1063"/>
      <c r="AF1493" s="832"/>
    </row>
    <row r="1494" spans="1:32" outlineLevel="1" x14ac:dyDescent="0.2">
      <c r="A1494" s="11">
        <v>167</v>
      </c>
      <c r="B1494" s="300"/>
      <c r="C1494" s="295"/>
      <c r="D1494" s="295"/>
      <c r="E1494" s="295"/>
      <c r="F1494" s="859" t="s">
        <v>128</v>
      </c>
      <c r="G1494" s="860"/>
      <c r="H1494" s="860"/>
      <c r="I1494" s="860"/>
      <c r="J1494" s="860"/>
      <c r="K1494" s="860"/>
      <c r="L1494" s="861"/>
      <c r="M1494" s="408">
        <f t="shared" si="643"/>
        <v>0</v>
      </c>
      <c r="N1494" s="419">
        <f>M1494*(1-'Annexe 1. Taux de référence'!$E60)+N718*(1-'Annexe 1. Taux de référence'!$E60)</f>
        <v>0</v>
      </c>
      <c r="O1494" s="422">
        <f>O718*(1-'Annexe 1. Taux de référence'!$E60)</f>
        <v>0</v>
      </c>
      <c r="P1494" s="422">
        <f>P718*(1-'Annexe 1. Taux de référence'!$E60)</f>
        <v>0</v>
      </c>
      <c r="Q1494" s="423">
        <f>Q718*(1-'Annexe 1. Taux de référence'!$E60)</f>
        <v>0</v>
      </c>
      <c r="R1494" s="419">
        <f>R718*(1-'Annexe 1. Taux de référence'!$E60)</f>
        <v>0</v>
      </c>
      <c r="S1494" s="421">
        <f>S718*(1-'Annexe 1. Taux de référence'!$E60)</f>
        <v>0</v>
      </c>
      <c r="T1494" s="421">
        <f>T718*(1-'Annexe 1. Taux de référence'!$E60)</f>
        <v>0</v>
      </c>
      <c r="U1494" s="421">
        <f>U718*(1-'Annexe 1. Taux de référence'!$E60)</f>
        <v>0</v>
      </c>
      <c r="V1494" s="421">
        <f>V718*(1-'Annexe 1. Taux de référence'!$E60)</f>
        <v>0</v>
      </c>
      <c r="W1494" s="421">
        <f>W718*(1-'Annexe 1. Taux de référence'!$E60)</f>
        <v>0</v>
      </c>
      <c r="X1494" s="422">
        <f>X718*(1-'Annexe 1. Taux de référence'!$E60)</f>
        <v>0</v>
      </c>
      <c r="Y1494" s="421">
        <f>Y718*(1-'Annexe 1. Taux de référence'!$E60)</f>
        <v>0</v>
      </c>
      <c r="Z1494" s="421">
        <f>Z718*(1-'Annexe 1. Taux de référence'!$E60)</f>
        <v>0</v>
      </c>
      <c r="AA1494" s="421">
        <f>AA718*(1-'Annexe 1. Taux de référence'!$E60)</f>
        <v>0</v>
      </c>
      <c r="AB1494" s="421">
        <f>AB718*(1-'Annexe 1. Taux de référence'!$E60)</f>
        <v>0</v>
      </c>
      <c r="AC1494" s="408">
        <f t="shared" si="644"/>
        <v>0</v>
      </c>
      <c r="AD1494" s="1766"/>
      <c r="AE1494" s="1063"/>
      <c r="AF1494" s="832"/>
    </row>
    <row r="1495" spans="1:32" outlineLevel="1" x14ac:dyDescent="0.2">
      <c r="A1495" s="11">
        <v>168</v>
      </c>
      <c r="B1495" s="300"/>
      <c r="C1495" s="295"/>
      <c r="D1495" s="295"/>
      <c r="E1495" s="853" t="s">
        <v>129</v>
      </c>
      <c r="F1495" s="854"/>
      <c r="G1495" s="854"/>
      <c r="H1495" s="854"/>
      <c r="I1495" s="854"/>
      <c r="J1495" s="854"/>
      <c r="K1495" s="854"/>
      <c r="L1495" s="855"/>
      <c r="M1495" s="407">
        <f>SUBTOTAL(9,M1496:M1497)</f>
        <v>0</v>
      </c>
      <c r="N1495" s="410">
        <f t="shared" ref="N1495:AC1495" si="645">SUBTOTAL(9,N1496:N1497)</f>
        <v>0</v>
      </c>
      <c r="O1495" s="414">
        <f t="shared" si="645"/>
        <v>0</v>
      </c>
      <c r="P1495" s="414">
        <f t="shared" si="645"/>
        <v>0</v>
      </c>
      <c r="Q1495" s="415">
        <f t="shared" si="645"/>
        <v>0</v>
      </c>
      <c r="R1495" s="410">
        <f t="shared" si="645"/>
        <v>0</v>
      </c>
      <c r="S1495" s="414">
        <f t="shared" si="645"/>
        <v>0</v>
      </c>
      <c r="T1495" s="413">
        <f t="shared" si="645"/>
        <v>0</v>
      </c>
      <c r="U1495" s="413">
        <f t="shared" si="645"/>
        <v>0</v>
      </c>
      <c r="V1495" s="413">
        <f t="shared" si="645"/>
        <v>0</v>
      </c>
      <c r="W1495" s="413">
        <f t="shared" si="645"/>
        <v>0</v>
      </c>
      <c r="X1495" s="413">
        <f t="shared" si="645"/>
        <v>0</v>
      </c>
      <c r="Y1495" s="413">
        <f t="shared" si="645"/>
        <v>0</v>
      </c>
      <c r="Z1495" s="413">
        <f t="shared" si="645"/>
        <v>0</v>
      </c>
      <c r="AA1495" s="413">
        <f t="shared" si="645"/>
        <v>0</v>
      </c>
      <c r="AB1495" s="411">
        <f t="shared" si="645"/>
        <v>0</v>
      </c>
      <c r="AC1495" s="407">
        <f t="shared" si="645"/>
        <v>0</v>
      </c>
      <c r="AD1495" s="1766"/>
      <c r="AE1495" s="1063"/>
      <c r="AF1495" s="832"/>
    </row>
    <row r="1496" spans="1:32" outlineLevel="1" x14ac:dyDescent="0.2">
      <c r="A1496" s="11">
        <v>169</v>
      </c>
      <c r="B1496" s="300"/>
      <c r="C1496" s="295"/>
      <c r="D1496" s="295"/>
      <c r="E1496" s="295"/>
      <c r="F1496" s="856" t="s">
        <v>130</v>
      </c>
      <c r="G1496" s="857"/>
      <c r="H1496" s="857"/>
      <c r="I1496" s="857"/>
      <c r="J1496" s="857"/>
      <c r="K1496" s="857"/>
      <c r="L1496" s="858"/>
      <c r="M1496" s="408">
        <f t="shared" ref="M1496:M1497" si="646">M720</f>
        <v>0</v>
      </c>
      <c r="N1496" s="419">
        <f>M1496*(1-'Annexe 1. Taux de référence'!$E62)+N720*(1-'Annexe 1. Taux de référence'!$E62)</f>
        <v>0</v>
      </c>
      <c r="O1496" s="422">
        <f>O720*(1-'Annexe 1. Taux de référence'!$E62)</f>
        <v>0</v>
      </c>
      <c r="P1496" s="422">
        <f>P720*(1-'Annexe 1. Taux de référence'!$E62)</f>
        <v>0</v>
      </c>
      <c r="Q1496" s="423">
        <f>Q720*(1-'Annexe 1. Taux de référence'!$E62)</f>
        <v>0</v>
      </c>
      <c r="R1496" s="419">
        <f>R720*(1-'Annexe 1. Taux de référence'!$E62)</f>
        <v>0</v>
      </c>
      <c r="S1496" s="421">
        <f>S720*(1-'Annexe 1. Taux de référence'!$E62)</f>
        <v>0</v>
      </c>
      <c r="T1496" s="421">
        <f>T720*(1-'Annexe 1. Taux de référence'!$E62)</f>
        <v>0</v>
      </c>
      <c r="U1496" s="421">
        <f>U720*(1-'Annexe 1. Taux de référence'!$E62)</f>
        <v>0</v>
      </c>
      <c r="V1496" s="421">
        <f>V720*(1-'Annexe 1. Taux de référence'!$E62)</f>
        <v>0</v>
      </c>
      <c r="W1496" s="421">
        <f>W720*(1-'Annexe 1. Taux de référence'!$E62)</f>
        <v>0</v>
      </c>
      <c r="X1496" s="422">
        <f>X720*(1-'Annexe 1. Taux de référence'!$E62)</f>
        <v>0</v>
      </c>
      <c r="Y1496" s="421">
        <f>Y720*(1-'Annexe 1. Taux de référence'!$E62)</f>
        <v>0</v>
      </c>
      <c r="Z1496" s="421">
        <f>Z720*(1-'Annexe 1. Taux de référence'!$E62)</f>
        <v>0</v>
      </c>
      <c r="AA1496" s="421">
        <f>AA720*(1-'Annexe 1. Taux de référence'!$E62)</f>
        <v>0</v>
      </c>
      <c r="AB1496" s="421">
        <f>AB720*(1-'Annexe 1. Taux de référence'!$E62)</f>
        <v>0</v>
      </c>
      <c r="AC1496" s="408">
        <f t="shared" ref="AC1496:AC1497" si="647">AC720</f>
        <v>0</v>
      </c>
      <c r="AD1496" s="1766"/>
      <c r="AE1496" s="1063"/>
      <c r="AF1496" s="832"/>
    </row>
    <row r="1497" spans="1:32" outlineLevel="1" x14ac:dyDescent="0.2">
      <c r="A1497" s="11">
        <v>170</v>
      </c>
      <c r="B1497" s="300"/>
      <c r="C1497" s="295"/>
      <c r="D1497" s="295"/>
      <c r="E1497" s="295"/>
      <c r="F1497" s="859" t="s">
        <v>131</v>
      </c>
      <c r="G1497" s="860"/>
      <c r="H1497" s="860"/>
      <c r="I1497" s="860"/>
      <c r="J1497" s="860"/>
      <c r="K1497" s="860"/>
      <c r="L1497" s="861"/>
      <c r="M1497" s="408">
        <f t="shared" si="646"/>
        <v>0</v>
      </c>
      <c r="N1497" s="419">
        <f>M1497*(1-'Annexe 1. Taux de référence'!$E63)+N721*(1-'Annexe 1. Taux de référence'!$E63)</f>
        <v>0</v>
      </c>
      <c r="O1497" s="422">
        <f>O721*(1-'Annexe 1. Taux de référence'!$E63)</f>
        <v>0</v>
      </c>
      <c r="P1497" s="422">
        <f>P721*(1-'Annexe 1. Taux de référence'!$E63)</f>
        <v>0</v>
      </c>
      <c r="Q1497" s="423">
        <f>Q721*(1-'Annexe 1. Taux de référence'!$E63)</f>
        <v>0</v>
      </c>
      <c r="R1497" s="419">
        <f>R721*(1-'Annexe 1. Taux de référence'!$E63)</f>
        <v>0</v>
      </c>
      <c r="S1497" s="421">
        <f>S721*(1-'Annexe 1. Taux de référence'!$E63)</f>
        <v>0</v>
      </c>
      <c r="T1497" s="421">
        <f>T721*(1-'Annexe 1. Taux de référence'!$E63)</f>
        <v>0</v>
      </c>
      <c r="U1497" s="421">
        <f>U721*(1-'Annexe 1. Taux de référence'!$E63)</f>
        <v>0</v>
      </c>
      <c r="V1497" s="421">
        <f>V721*(1-'Annexe 1. Taux de référence'!$E63)</f>
        <v>0</v>
      </c>
      <c r="W1497" s="421">
        <f>W721*(1-'Annexe 1. Taux de référence'!$E63)</f>
        <v>0</v>
      </c>
      <c r="X1497" s="422">
        <f>X721*(1-'Annexe 1. Taux de référence'!$E63)</f>
        <v>0</v>
      </c>
      <c r="Y1497" s="421">
        <f>Y721*(1-'Annexe 1. Taux de référence'!$E63)</f>
        <v>0</v>
      </c>
      <c r="Z1497" s="421">
        <f>Z721*(1-'Annexe 1. Taux de référence'!$E63)</f>
        <v>0</v>
      </c>
      <c r="AA1497" s="421">
        <f>AA721*(1-'Annexe 1. Taux de référence'!$E63)</f>
        <v>0</v>
      </c>
      <c r="AB1497" s="421">
        <f>AB721*(1-'Annexe 1. Taux de référence'!$E63)</f>
        <v>0</v>
      </c>
      <c r="AC1497" s="408">
        <f t="shared" si="647"/>
        <v>0</v>
      </c>
      <c r="AD1497" s="1766"/>
      <c r="AE1497" s="1063"/>
      <c r="AF1497" s="832"/>
    </row>
    <row r="1498" spans="1:32" outlineLevel="1" x14ac:dyDescent="0.2">
      <c r="A1498" s="11">
        <v>171</v>
      </c>
      <c r="B1498" s="300"/>
      <c r="C1498" s="295"/>
      <c r="D1498" s="295"/>
      <c r="E1498" s="853" t="s">
        <v>132</v>
      </c>
      <c r="F1498" s="854"/>
      <c r="G1498" s="854"/>
      <c r="H1498" s="854"/>
      <c r="I1498" s="854"/>
      <c r="J1498" s="854"/>
      <c r="K1498" s="854"/>
      <c r="L1498" s="855"/>
      <c r="M1498" s="407">
        <f>SUBTOTAL(9,M1499:M1500)</f>
        <v>0</v>
      </c>
      <c r="N1498" s="410">
        <f t="shared" ref="N1498:AC1498" si="648">SUBTOTAL(9,N1499:N1500)</f>
        <v>0</v>
      </c>
      <c r="O1498" s="414">
        <f t="shared" si="648"/>
        <v>0</v>
      </c>
      <c r="P1498" s="414">
        <f t="shared" si="648"/>
        <v>0</v>
      </c>
      <c r="Q1498" s="415">
        <f t="shared" si="648"/>
        <v>0</v>
      </c>
      <c r="R1498" s="410">
        <f t="shared" si="648"/>
        <v>0</v>
      </c>
      <c r="S1498" s="414">
        <f t="shared" si="648"/>
        <v>0</v>
      </c>
      <c r="T1498" s="413">
        <f t="shared" si="648"/>
        <v>0</v>
      </c>
      <c r="U1498" s="413">
        <f t="shared" si="648"/>
        <v>0</v>
      </c>
      <c r="V1498" s="413">
        <f t="shared" si="648"/>
        <v>0</v>
      </c>
      <c r="W1498" s="413">
        <f t="shared" si="648"/>
        <v>0</v>
      </c>
      <c r="X1498" s="413">
        <f t="shared" si="648"/>
        <v>0</v>
      </c>
      <c r="Y1498" s="413">
        <f t="shared" si="648"/>
        <v>0</v>
      </c>
      <c r="Z1498" s="413">
        <f t="shared" si="648"/>
        <v>0</v>
      </c>
      <c r="AA1498" s="413">
        <f t="shared" si="648"/>
        <v>0</v>
      </c>
      <c r="AB1498" s="411">
        <f t="shared" si="648"/>
        <v>0</v>
      </c>
      <c r="AC1498" s="407">
        <f t="shared" si="648"/>
        <v>0</v>
      </c>
      <c r="AD1498" s="1766"/>
      <c r="AE1498" s="1063"/>
      <c r="AF1498" s="832"/>
    </row>
    <row r="1499" spans="1:32" outlineLevel="1" x14ac:dyDescent="0.2">
      <c r="A1499" s="11">
        <v>172</v>
      </c>
      <c r="B1499" s="300"/>
      <c r="C1499" s="295"/>
      <c r="D1499" s="295"/>
      <c r="E1499" s="295"/>
      <c r="F1499" s="856" t="s">
        <v>133</v>
      </c>
      <c r="G1499" s="857"/>
      <c r="H1499" s="857"/>
      <c r="I1499" s="857"/>
      <c r="J1499" s="857"/>
      <c r="K1499" s="857"/>
      <c r="L1499" s="858"/>
      <c r="M1499" s="408">
        <f t="shared" ref="M1499:M1500" si="649">M723</f>
        <v>0</v>
      </c>
      <c r="N1499" s="419">
        <f>M1499*(1-'Annexe 1. Taux de référence'!$E65)+N723*(1-'Annexe 1. Taux de référence'!$E65)</f>
        <v>0</v>
      </c>
      <c r="O1499" s="422">
        <f>O723*(1-'Annexe 1. Taux de référence'!$E65)</f>
        <v>0</v>
      </c>
      <c r="P1499" s="422">
        <f>P723*(1-'Annexe 1. Taux de référence'!$E65)</f>
        <v>0</v>
      </c>
      <c r="Q1499" s="423">
        <f>Q723*(1-'Annexe 1. Taux de référence'!$E65)</f>
        <v>0</v>
      </c>
      <c r="R1499" s="419">
        <f>R723*(1-'Annexe 1. Taux de référence'!$E65)</f>
        <v>0</v>
      </c>
      <c r="S1499" s="421">
        <f>S723*(1-'Annexe 1. Taux de référence'!$E65)</f>
        <v>0</v>
      </c>
      <c r="T1499" s="421">
        <f>T723*(1-'Annexe 1. Taux de référence'!$E65)</f>
        <v>0</v>
      </c>
      <c r="U1499" s="421">
        <f>U723*(1-'Annexe 1. Taux de référence'!$E65)</f>
        <v>0</v>
      </c>
      <c r="V1499" s="421">
        <f>V723*(1-'Annexe 1. Taux de référence'!$E65)</f>
        <v>0</v>
      </c>
      <c r="W1499" s="421">
        <f>W723*(1-'Annexe 1. Taux de référence'!$E65)</f>
        <v>0</v>
      </c>
      <c r="X1499" s="422">
        <f>X723*(1-'Annexe 1. Taux de référence'!$E65)</f>
        <v>0</v>
      </c>
      <c r="Y1499" s="421">
        <f>Y723*(1-'Annexe 1. Taux de référence'!$E65)</f>
        <v>0</v>
      </c>
      <c r="Z1499" s="421">
        <f>Z723*(1-'Annexe 1. Taux de référence'!$E65)</f>
        <v>0</v>
      </c>
      <c r="AA1499" s="421">
        <f>AA723*(1-'Annexe 1. Taux de référence'!$E65)</f>
        <v>0</v>
      </c>
      <c r="AB1499" s="421">
        <f>AB723*(1-'Annexe 1. Taux de référence'!$E65)</f>
        <v>0</v>
      </c>
      <c r="AC1499" s="408">
        <f t="shared" ref="AC1499:AC1500" si="650">AC723</f>
        <v>0</v>
      </c>
      <c r="AD1499" s="1766"/>
      <c r="AE1499" s="1063"/>
      <c r="AF1499" s="832"/>
    </row>
    <row r="1500" spans="1:32" outlineLevel="1" x14ac:dyDescent="0.2">
      <c r="A1500" s="11">
        <v>173</v>
      </c>
      <c r="B1500" s="300"/>
      <c r="C1500" s="295"/>
      <c r="D1500" s="295"/>
      <c r="E1500" s="295"/>
      <c r="F1500" s="859" t="s">
        <v>134</v>
      </c>
      <c r="G1500" s="860"/>
      <c r="H1500" s="860"/>
      <c r="I1500" s="860"/>
      <c r="J1500" s="860"/>
      <c r="K1500" s="860"/>
      <c r="L1500" s="861"/>
      <c r="M1500" s="408">
        <f t="shared" si="649"/>
        <v>0</v>
      </c>
      <c r="N1500" s="419">
        <f>M1500*(1-'Annexe 1. Taux de référence'!$E66)+N724*(1-'Annexe 1. Taux de référence'!$E66)</f>
        <v>0</v>
      </c>
      <c r="O1500" s="422">
        <f>O724*(1-'Annexe 1. Taux de référence'!$E66)</f>
        <v>0</v>
      </c>
      <c r="P1500" s="422">
        <f>P724*(1-'Annexe 1. Taux de référence'!$E66)</f>
        <v>0</v>
      </c>
      <c r="Q1500" s="423">
        <f>Q724*(1-'Annexe 1. Taux de référence'!$E66)</f>
        <v>0</v>
      </c>
      <c r="R1500" s="419">
        <f>R724*(1-'Annexe 1. Taux de référence'!$E66)</f>
        <v>0</v>
      </c>
      <c r="S1500" s="421">
        <f>S724*(1-'Annexe 1. Taux de référence'!$E66)</f>
        <v>0</v>
      </c>
      <c r="T1500" s="421">
        <f>T724*(1-'Annexe 1. Taux de référence'!$E66)</f>
        <v>0</v>
      </c>
      <c r="U1500" s="421">
        <f>U724*(1-'Annexe 1. Taux de référence'!$E66)</f>
        <v>0</v>
      </c>
      <c r="V1500" s="421">
        <f>V724*(1-'Annexe 1. Taux de référence'!$E66)</f>
        <v>0</v>
      </c>
      <c r="W1500" s="421">
        <f>W724*(1-'Annexe 1. Taux de référence'!$E66)</f>
        <v>0</v>
      </c>
      <c r="X1500" s="422">
        <f>X724*(1-'Annexe 1. Taux de référence'!$E66)</f>
        <v>0</v>
      </c>
      <c r="Y1500" s="421">
        <f>Y724*(1-'Annexe 1. Taux de référence'!$E66)</f>
        <v>0</v>
      </c>
      <c r="Z1500" s="421">
        <f>Z724*(1-'Annexe 1. Taux de référence'!$E66)</f>
        <v>0</v>
      </c>
      <c r="AA1500" s="421">
        <f>AA724*(1-'Annexe 1. Taux de référence'!$E66)</f>
        <v>0</v>
      </c>
      <c r="AB1500" s="421">
        <f>AB724*(1-'Annexe 1. Taux de référence'!$E66)</f>
        <v>0</v>
      </c>
      <c r="AC1500" s="408">
        <f t="shared" si="650"/>
        <v>0</v>
      </c>
      <c r="AD1500" s="1766"/>
      <c r="AE1500" s="1063"/>
      <c r="AF1500" s="832"/>
    </row>
    <row r="1501" spans="1:32" outlineLevel="1" x14ac:dyDescent="0.2">
      <c r="A1501" s="11">
        <v>174</v>
      </c>
      <c r="B1501" s="300"/>
      <c r="C1501" s="295"/>
      <c r="D1501" s="295"/>
      <c r="E1501" s="853" t="s">
        <v>135</v>
      </c>
      <c r="F1501" s="854"/>
      <c r="G1501" s="854"/>
      <c r="H1501" s="854"/>
      <c r="I1501" s="854"/>
      <c r="J1501" s="854"/>
      <c r="K1501" s="854"/>
      <c r="L1501" s="855"/>
      <c r="M1501" s="407">
        <f>SUBTOTAL(9,M1502:M1503)</f>
        <v>0</v>
      </c>
      <c r="N1501" s="410">
        <f t="shared" ref="N1501:AC1501" si="651">SUBTOTAL(9,N1502:N1503)</f>
        <v>0</v>
      </c>
      <c r="O1501" s="414">
        <f t="shared" si="651"/>
        <v>0</v>
      </c>
      <c r="P1501" s="414">
        <f t="shared" si="651"/>
        <v>0</v>
      </c>
      <c r="Q1501" s="415">
        <f t="shared" si="651"/>
        <v>0</v>
      </c>
      <c r="R1501" s="410">
        <f t="shared" si="651"/>
        <v>0</v>
      </c>
      <c r="S1501" s="414">
        <f t="shared" si="651"/>
        <v>0</v>
      </c>
      <c r="T1501" s="413">
        <f t="shared" si="651"/>
        <v>0</v>
      </c>
      <c r="U1501" s="413">
        <f t="shared" si="651"/>
        <v>0</v>
      </c>
      <c r="V1501" s="413">
        <f t="shared" si="651"/>
        <v>0</v>
      </c>
      <c r="W1501" s="413">
        <f t="shared" si="651"/>
        <v>0</v>
      </c>
      <c r="X1501" s="413">
        <f t="shared" si="651"/>
        <v>0</v>
      </c>
      <c r="Y1501" s="413">
        <f t="shared" si="651"/>
        <v>0</v>
      </c>
      <c r="Z1501" s="413">
        <f t="shared" si="651"/>
        <v>0</v>
      </c>
      <c r="AA1501" s="413">
        <f t="shared" si="651"/>
        <v>0</v>
      </c>
      <c r="AB1501" s="411">
        <f t="shared" si="651"/>
        <v>0</v>
      </c>
      <c r="AC1501" s="407">
        <f t="shared" si="651"/>
        <v>0</v>
      </c>
      <c r="AD1501" s="1766"/>
      <c r="AE1501" s="1063"/>
      <c r="AF1501" s="832"/>
    </row>
    <row r="1502" spans="1:32" outlineLevel="1" x14ac:dyDescent="0.2">
      <c r="A1502" s="11">
        <v>175</v>
      </c>
      <c r="B1502" s="300"/>
      <c r="C1502" s="295"/>
      <c r="D1502" s="295"/>
      <c r="E1502" s="295"/>
      <c r="F1502" s="856" t="s">
        <v>136</v>
      </c>
      <c r="G1502" s="857"/>
      <c r="H1502" s="857"/>
      <c r="I1502" s="857"/>
      <c r="J1502" s="857"/>
      <c r="K1502" s="857"/>
      <c r="L1502" s="858"/>
      <c r="M1502" s="408">
        <f t="shared" ref="M1502:M1503" si="652">M726</f>
        <v>0</v>
      </c>
      <c r="N1502" s="419">
        <f>M1502*(1-'Annexe 1. Taux de référence'!$E68)+N726*(1-'Annexe 1. Taux de référence'!$E68)</f>
        <v>0</v>
      </c>
      <c r="O1502" s="422">
        <f>O726*(1-'Annexe 1. Taux de référence'!$E68)</f>
        <v>0</v>
      </c>
      <c r="P1502" s="422">
        <f>P726*(1-'Annexe 1. Taux de référence'!$E68)</f>
        <v>0</v>
      </c>
      <c r="Q1502" s="423">
        <f>Q726*(1-'Annexe 1. Taux de référence'!$E68)</f>
        <v>0</v>
      </c>
      <c r="R1502" s="419">
        <f>R726*(1-'Annexe 1. Taux de référence'!$E68)</f>
        <v>0</v>
      </c>
      <c r="S1502" s="421">
        <f>S726*(1-'Annexe 1. Taux de référence'!$E68)</f>
        <v>0</v>
      </c>
      <c r="T1502" s="421">
        <f>T726*(1-'Annexe 1. Taux de référence'!$E68)</f>
        <v>0</v>
      </c>
      <c r="U1502" s="421">
        <f>U726*(1-'Annexe 1. Taux de référence'!$E68)</f>
        <v>0</v>
      </c>
      <c r="V1502" s="421">
        <f>V726*(1-'Annexe 1. Taux de référence'!$E68)</f>
        <v>0</v>
      </c>
      <c r="W1502" s="421">
        <f>W726*(1-'Annexe 1. Taux de référence'!$E68)</f>
        <v>0</v>
      </c>
      <c r="X1502" s="422">
        <f>X726*(1-'Annexe 1. Taux de référence'!$E68)</f>
        <v>0</v>
      </c>
      <c r="Y1502" s="421">
        <f>Y726*(1-'Annexe 1. Taux de référence'!$E68)</f>
        <v>0</v>
      </c>
      <c r="Z1502" s="421">
        <f>Z726*(1-'Annexe 1. Taux de référence'!$E68)</f>
        <v>0</v>
      </c>
      <c r="AA1502" s="421">
        <f>AA726*(1-'Annexe 1. Taux de référence'!$E68)</f>
        <v>0</v>
      </c>
      <c r="AB1502" s="421">
        <f>AB726*(1-'Annexe 1. Taux de référence'!$E68)</f>
        <v>0</v>
      </c>
      <c r="AC1502" s="408">
        <f t="shared" ref="AC1502:AC1503" si="653">AC726</f>
        <v>0</v>
      </c>
      <c r="AD1502" s="1766"/>
      <c r="AE1502" s="1063"/>
      <c r="AF1502" s="832"/>
    </row>
    <row r="1503" spans="1:32" outlineLevel="1" x14ac:dyDescent="0.2">
      <c r="A1503" s="11">
        <v>176</v>
      </c>
      <c r="B1503" s="300"/>
      <c r="C1503" s="295"/>
      <c r="D1503" s="295"/>
      <c r="E1503" s="295"/>
      <c r="F1503" s="859" t="s">
        <v>137</v>
      </c>
      <c r="G1503" s="860"/>
      <c r="H1503" s="860"/>
      <c r="I1503" s="860"/>
      <c r="J1503" s="860"/>
      <c r="K1503" s="860"/>
      <c r="L1503" s="861"/>
      <c r="M1503" s="408">
        <f t="shared" si="652"/>
        <v>0</v>
      </c>
      <c r="N1503" s="419">
        <f>M1503*(1-'Annexe 1. Taux de référence'!$E69)+N727*(1-'Annexe 1. Taux de référence'!$E69)</f>
        <v>0</v>
      </c>
      <c r="O1503" s="422">
        <f>O727*(1-'Annexe 1. Taux de référence'!$E69)</f>
        <v>0</v>
      </c>
      <c r="P1503" s="422">
        <f>P727*(1-'Annexe 1. Taux de référence'!$E69)</f>
        <v>0</v>
      </c>
      <c r="Q1503" s="423">
        <f>Q727*(1-'Annexe 1. Taux de référence'!$E69)</f>
        <v>0</v>
      </c>
      <c r="R1503" s="419">
        <f>R727*(1-'Annexe 1. Taux de référence'!$E69)</f>
        <v>0</v>
      </c>
      <c r="S1503" s="421">
        <f>S727*(1-'Annexe 1. Taux de référence'!$E69)</f>
        <v>0</v>
      </c>
      <c r="T1503" s="421">
        <f>T727*(1-'Annexe 1. Taux de référence'!$E69)</f>
        <v>0</v>
      </c>
      <c r="U1503" s="421">
        <f>U727*(1-'Annexe 1. Taux de référence'!$E69)</f>
        <v>0</v>
      </c>
      <c r="V1503" s="421">
        <f>V727*(1-'Annexe 1. Taux de référence'!$E69)</f>
        <v>0</v>
      </c>
      <c r="W1503" s="421">
        <f>W727*(1-'Annexe 1. Taux de référence'!$E69)</f>
        <v>0</v>
      </c>
      <c r="X1503" s="422">
        <f>X727*(1-'Annexe 1. Taux de référence'!$E69)</f>
        <v>0</v>
      </c>
      <c r="Y1503" s="421">
        <f>Y727*(1-'Annexe 1. Taux de référence'!$E69)</f>
        <v>0</v>
      </c>
      <c r="Z1503" s="421">
        <f>Z727*(1-'Annexe 1. Taux de référence'!$E69)</f>
        <v>0</v>
      </c>
      <c r="AA1503" s="421">
        <f>AA727*(1-'Annexe 1. Taux de référence'!$E69)</f>
        <v>0</v>
      </c>
      <c r="AB1503" s="421">
        <f>AB727*(1-'Annexe 1. Taux de référence'!$E69)</f>
        <v>0</v>
      </c>
      <c r="AC1503" s="408">
        <f t="shared" si="653"/>
        <v>0</v>
      </c>
      <c r="AD1503" s="1766"/>
      <c r="AE1503" s="1063"/>
      <c r="AF1503" s="832"/>
    </row>
    <row r="1504" spans="1:32" outlineLevel="1" x14ac:dyDescent="0.2">
      <c r="A1504" s="11">
        <v>177</v>
      </c>
      <c r="B1504" s="300"/>
      <c r="C1504" s="295"/>
      <c r="D1504" s="295"/>
      <c r="E1504" s="853" t="s">
        <v>550</v>
      </c>
      <c r="F1504" s="854"/>
      <c r="G1504" s="854"/>
      <c r="H1504" s="854"/>
      <c r="I1504" s="854"/>
      <c r="J1504" s="854"/>
      <c r="K1504" s="854"/>
      <c r="L1504" s="855"/>
      <c r="M1504" s="407">
        <f>SUBTOTAL(9,M1505:M1506)</f>
        <v>0</v>
      </c>
      <c r="N1504" s="410">
        <f t="shared" ref="N1504:AC1504" si="654">SUBTOTAL(9,N1505:N1506)</f>
        <v>0</v>
      </c>
      <c r="O1504" s="414">
        <f t="shared" si="654"/>
        <v>0</v>
      </c>
      <c r="P1504" s="414">
        <f t="shared" si="654"/>
        <v>0</v>
      </c>
      <c r="Q1504" s="415">
        <f t="shared" si="654"/>
        <v>0</v>
      </c>
      <c r="R1504" s="410">
        <f t="shared" si="654"/>
        <v>0</v>
      </c>
      <c r="S1504" s="414">
        <f t="shared" si="654"/>
        <v>0</v>
      </c>
      <c r="T1504" s="413">
        <f t="shared" si="654"/>
        <v>0</v>
      </c>
      <c r="U1504" s="413">
        <f t="shared" si="654"/>
        <v>0</v>
      </c>
      <c r="V1504" s="413">
        <f t="shared" si="654"/>
        <v>0</v>
      </c>
      <c r="W1504" s="413">
        <f t="shared" si="654"/>
        <v>0</v>
      </c>
      <c r="X1504" s="413">
        <f t="shared" si="654"/>
        <v>0</v>
      </c>
      <c r="Y1504" s="413">
        <f t="shared" si="654"/>
        <v>0</v>
      </c>
      <c r="Z1504" s="413">
        <f t="shared" si="654"/>
        <v>0</v>
      </c>
      <c r="AA1504" s="413">
        <f t="shared" si="654"/>
        <v>0</v>
      </c>
      <c r="AB1504" s="411">
        <f t="shared" si="654"/>
        <v>0</v>
      </c>
      <c r="AC1504" s="407">
        <f t="shared" si="654"/>
        <v>0</v>
      </c>
      <c r="AD1504" s="1766"/>
      <c r="AE1504" s="1063"/>
      <c r="AF1504" s="832"/>
    </row>
    <row r="1505" spans="1:32" outlineLevel="1" x14ac:dyDescent="0.2">
      <c r="A1505" s="11">
        <v>178</v>
      </c>
      <c r="B1505" s="300"/>
      <c r="C1505" s="295"/>
      <c r="D1505" s="295"/>
      <c r="E1505" s="295"/>
      <c r="F1505" s="856" t="s">
        <v>551</v>
      </c>
      <c r="G1505" s="857"/>
      <c r="H1505" s="857"/>
      <c r="I1505" s="857"/>
      <c r="J1505" s="857"/>
      <c r="K1505" s="857"/>
      <c r="L1505" s="858"/>
      <c r="M1505" s="408">
        <f t="shared" ref="M1505:M1506" si="655">M729</f>
        <v>0</v>
      </c>
      <c r="N1505" s="419">
        <f>M1505*(1-'Annexe 1. Taux de référence'!$E71)+N729*(1-'Annexe 1. Taux de référence'!$E71)</f>
        <v>0</v>
      </c>
      <c r="O1505" s="422">
        <f>O729*(1-'Annexe 1. Taux de référence'!$E71)</f>
        <v>0</v>
      </c>
      <c r="P1505" s="422">
        <f>P729*(1-'Annexe 1. Taux de référence'!$E71)</f>
        <v>0</v>
      </c>
      <c r="Q1505" s="423">
        <f>Q729*(1-'Annexe 1. Taux de référence'!$E71)</f>
        <v>0</v>
      </c>
      <c r="R1505" s="419">
        <f>R729*(1-'Annexe 1. Taux de référence'!$E71)</f>
        <v>0</v>
      </c>
      <c r="S1505" s="421">
        <f>S729*(1-'Annexe 1. Taux de référence'!$E71)</f>
        <v>0</v>
      </c>
      <c r="T1505" s="421">
        <f>T729*(1-'Annexe 1. Taux de référence'!$E71)</f>
        <v>0</v>
      </c>
      <c r="U1505" s="421">
        <f>U729*(1-'Annexe 1. Taux de référence'!$E71)</f>
        <v>0</v>
      </c>
      <c r="V1505" s="421">
        <f>V729*(1-'Annexe 1. Taux de référence'!$E71)</f>
        <v>0</v>
      </c>
      <c r="W1505" s="421">
        <f>W729*(1-'Annexe 1. Taux de référence'!$E71)</f>
        <v>0</v>
      </c>
      <c r="X1505" s="422">
        <f>X729*(1-'Annexe 1. Taux de référence'!$E71)</f>
        <v>0</v>
      </c>
      <c r="Y1505" s="421">
        <f>Y729*(1-'Annexe 1. Taux de référence'!$E71)</f>
        <v>0</v>
      </c>
      <c r="Z1505" s="421">
        <f>Z729*(1-'Annexe 1. Taux de référence'!$E71)</f>
        <v>0</v>
      </c>
      <c r="AA1505" s="421">
        <f>AA729*(1-'Annexe 1. Taux de référence'!$E71)</f>
        <v>0</v>
      </c>
      <c r="AB1505" s="421">
        <f>AB729*(1-'Annexe 1. Taux de référence'!$E71)</f>
        <v>0</v>
      </c>
      <c r="AC1505" s="408">
        <f t="shared" ref="AC1505:AC1506" si="656">AC729</f>
        <v>0</v>
      </c>
      <c r="AD1505" s="1766"/>
      <c r="AE1505" s="1063"/>
      <c r="AF1505" s="832"/>
    </row>
    <row r="1506" spans="1:32" outlineLevel="1" x14ac:dyDescent="0.2">
      <c r="A1506" s="11">
        <v>179</v>
      </c>
      <c r="B1506" s="300"/>
      <c r="C1506" s="295"/>
      <c r="D1506" s="295"/>
      <c r="E1506" s="295"/>
      <c r="F1506" s="859" t="s">
        <v>552</v>
      </c>
      <c r="G1506" s="860"/>
      <c r="H1506" s="860"/>
      <c r="I1506" s="860"/>
      <c r="J1506" s="860"/>
      <c r="K1506" s="860"/>
      <c r="L1506" s="861"/>
      <c r="M1506" s="408">
        <f t="shared" si="655"/>
        <v>0</v>
      </c>
      <c r="N1506" s="419">
        <f>M1506*(1-'Annexe 1. Taux de référence'!$E72)+N730*(1-'Annexe 1. Taux de référence'!$E72)</f>
        <v>0</v>
      </c>
      <c r="O1506" s="422">
        <f>O730*(1-'Annexe 1. Taux de référence'!$E72)</f>
        <v>0</v>
      </c>
      <c r="P1506" s="422">
        <f>P730*(1-'Annexe 1. Taux de référence'!$E72)</f>
        <v>0</v>
      </c>
      <c r="Q1506" s="423">
        <f>Q730*(1-'Annexe 1. Taux de référence'!$E72)</f>
        <v>0</v>
      </c>
      <c r="R1506" s="419">
        <f>R730*(1-'Annexe 1. Taux de référence'!$E72)</f>
        <v>0</v>
      </c>
      <c r="S1506" s="421">
        <f>S730*(1-'Annexe 1. Taux de référence'!$E72)</f>
        <v>0</v>
      </c>
      <c r="T1506" s="421">
        <f>T730*(1-'Annexe 1. Taux de référence'!$E72)</f>
        <v>0</v>
      </c>
      <c r="U1506" s="421">
        <f>U730*(1-'Annexe 1. Taux de référence'!$E72)</f>
        <v>0</v>
      </c>
      <c r="V1506" s="421">
        <f>V730*(1-'Annexe 1. Taux de référence'!$E72)</f>
        <v>0</v>
      </c>
      <c r="W1506" s="421">
        <f>W730*(1-'Annexe 1. Taux de référence'!$E72)</f>
        <v>0</v>
      </c>
      <c r="X1506" s="422">
        <f>X730*(1-'Annexe 1. Taux de référence'!$E72)</f>
        <v>0</v>
      </c>
      <c r="Y1506" s="421">
        <f>Y730*(1-'Annexe 1. Taux de référence'!$E72)</f>
        <v>0</v>
      </c>
      <c r="Z1506" s="421">
        <f>Z730*(1-'Annexe 1. Taux de référence'!$E72)</f>
        <v>0</v>
      </c>
      <c r="AA1506" s="421">
        <f>AA730*(1-'Annexe 1. Taux de référence'!$E72)</f>
        <v>0</v>
      </c>
      <c r="AB1506" s="421">
        <f>AB730*(1-'Annexe 1. Taux de référence'!$E72)</f>
        <v>0</v>
      </c>
      <c r="AC1506" s="408">
        <f t="shared" si="656"/>
        <v>0</v>
      </c>
      <c r="AD1506" s="1766"/>
      <c r="AE1506" s="1063"/>
      <c r="AF1506" s="832"/>
    </row>
    <row r="1507" spans="1:32" outlineLevel="1" x14ac:dyDescent="0.2">
      <c r="A1507" s="11">
        <v>180</v>
      </c>
      <c r="B1507" s="300"/>
      <c r="C1507" s="295"/>
      <c r="D1507" s="295"/>
      <c r="E1507" s="853" t="s">
        <v>553</v>
      </c>
      <c r="F1507" s="854"/>
      <c r="G1507" s="854"/>
      <c r="H1507" s="854"/>
      <c r="I1507" s="854"/>
      <c r="J1507" s="854"/>
      <c r="K1507" s="854"/>
      <c r="L1507" s="855"/>
      <c r="M1507" s="407">
        <f>SUBTOTAL(9,M1508:M1509)</f>
        <v>0</v>
      </c>
      <c r="N1507" s="410">
        <f t="shared" ref="N1507:AC1507" si="657">SUBTOTAL(9,N1508:N1509)</f>
        <v>0</v>
      </c>
      <c r="O1507" s="414">
        <f t="shared" si="657"/>
        <v>0</v>
      </c>
      <c r="P1507" s="414">
        <f t="shared" si="657"/>
        <v>0</v>
      </c>
      <c r="Q1507" s="415">
        <f t="shared" si="657"/>
        <v>0</v>
      </c>
      <c r="R1507" s="410">
        <f t="shared" si="657"/>
        <v>0</v>
      </c>
      <c r="S1507" s="414">
        <f t="shared" si="657"/>
        <v>0</v>
      </c>
      <c r="T1507" s="413">
        <f t="shared" si="657"/>
        <v>0</v>
      </c>
      <c r="U1507" s="413">
        <f t="shared" si="657"/>
        <v>0</v>
      </c>
      <c r="V1507" s="413">
        <f t="shared" si="657"/>
        <v>0</v>
      </c>
      <c r="W1507" s="413">
        <f t="shared" si="657"/>
        <v>0</v>
      </c>
      <c r="X1507" s="413">
        <f t="shared" si="657"/>
        <v>0</v>
      </c>
      <c r="Y1507" s="413">
        <f t="shared" si="657"/>
        <v>0</v>
      </c>
      <c r="Z1507" s="413">
        <f t="shared" si="657"/>
        <v>0</v>
      </c>
      <c r="AA1507" s="413">
        <f t="shared" si="657"/>
        <v>0</v>
      </c>
      <c r="AB1507" s="411">
        <f t="shared" si="657"/>
        <v>0</v>
      </c>
      <c r="AC1507" s="407">
        <f t="shared" si="657"/>
        <v>0</v>
      </c>
      <c r="AD1507" s="1766"/>
      <c r="AE1507" s="1063"/>
      <c r="AF1507" s="832"/>
    </row>
    <row r="1508" spans="1:32" outlineLevel="1" x14ac:dyDescent="0.2">
      <c r="A1508" s="11">
        <v>181</v>
      </c>
      <c r="B1508" s="300"/>
      <c r="C1508" s="295"/>
      <c r="D1508" s="295"/>
      <c r="E1508" s="295"/>
      <c r="F1508" s="856" t="s">
        <v>554</v>
      </c>
      <c r="G1508" s="857"/>
      <c r="H1508" s="857"/>
      <c r="I1508" s="857"/>
      <c r="J1508" s="857"/>
      <c r="K1508" s="857"/>
      <c r="L1508" s="858"/>
      <c r="M1508" s="408">
        <f t="shared" ref="M1508:M1509" si="658">M732</f>
        <v>0</v>
      </c>
      <c r="N1508" s="419">
        <f>M1508*(1-'Annexe 1. Taux de référence'!$E74)+N732*(1-'Annexe 1. Taux de référence'!$E74)</f>
        <v>0</v>
      </c>
      <c r="O1508" s="422">
        <f>O732*(1-'Annexe 1. Taux de référence'!$E74)</f>
        <v>0</v>
      </c>
      <c r="P1508" s="422">
        <f>P732*(1-'Annexe 1. Taux de référence'!$E74)</f>
        <v>0</v>
      </c>
      <c r="Q1508" s="423">
        <f>Q732*(1-'Annexe 1. Taux de référence'!$E74)</f>
        <v>0</v>
      </c>
      <c r="R1508" s="419">
        <f>R732*(1-'Annexe 1. Taux de référence'!$E74)</f>
        <v>0</v>
      </c>
      <c r="S1508" s="421">
        <f>S732*(1-'Annexe 1. Taux de référence'!$E74)</f>
        <v>0</v>
      </c>
      <c r="T1508" s="421">
        <f>T732*(1-'Annexe 1. Taux de référence'!$E74)</f>
        <v>0</v>
      </c>
      <c r="U1508" s="421">
        <f>U732*(1-'Annexe 1. Taux de référence'!$E74)</f>
        <v>0</v>
      </c>
      <c r="V1508" s="421">
        <f>V732*(1-'Annexe 1. Taux de référence'!$E74)</f>
        <v>0</v>
      </c>
      <c r="W1508" s="421">
        <f>W732*(1-'Annexe 1. Taux de référence'!$E74)</f>
        <v>0</v>
      </c>
      <c r="X1508" s="422">
        <f>X732*(1-'Annexe 1. Taux de référence'!$E74)</f>
        <v>0</v>
      </c>
      <c r="Y1508" s="421">
        <f>Y732*(1-'Annexe 1. Taux de référence'!$E74)</f>
        <v>0</v>
      </c>
      <c r="Z1508" s="421">
        <f>Z732*(1-'Annexe 1. Taux de référence'!$E74)</f>
        <v>0</v>
      </c>
      <c r="AA1508" s="421">
        <f>AA732*(1-'Annexe 1. Taux de référence'!$E74)</f>
        <v>0</v>
      </c>
      <c r="AB1508" s="421">
        <f>AB732*(1-'Annexe 1. Taux de référence'!$E74)</f>
        <v>0</v>
      </c>
      <c r="AC1508" s="408">
        <f t="shared" ref="AC1508:AC1509" si="659">AC732</f>
        <v>0</v>
      </c>
      <c r="AD1508" s="1766"/>
      <c r="AE1508" s="1063"/>
      <c r="AF1508" s="832"/>
    </row>
    <row r="1509" spans="1:32" outlineLevel="1" x14ac:dyDescent="0.2">
      <c r="A1509" s="11">
        <v>182</v>
      </c>
      <c r="B1509" s="300"/>
      <c r="C1509" s="295"/>
      <c r="D1509" s="295"/>
      <c r="E1509" s="295"/>
      <c r="F1509" s="915" t="s">
        <v>555</v>
      </c>
      <c r="G1509" s="916"/>
      <c r="H1509" s="916"/>
      <c r="I1509" s="916"/>
      <c r="J1509" s="916"/>
      <c r="K1509" s="916"/>
      <c r="L1509" s="917"/>
      <c r="M1509" s="408">
        <f t="shared" si="658"/>
        <v>0</v>
      </c>
      <c r="N1509" s="419">
        <f>M1509*(1-'Annexe 1. Taux de référence'!$E75)+N733*(1-'Annexe 1. Taux de référence'!$E75)</f>
        <v>0</v>
      </c>
      <c r="O1509" s="422">
        <f>O733*(1-'Annexe 1. Taux de référence'!$E75)</f>
        <v>0</v>
      </c>
      <c r="P1509" s="422">
        <f>P733*(1-'Annexe 1. Taux de référence'!$E75)</f>
        <v>0</v>
      </c>
      <c r="Q1509" s="423">
        <f>Q733*(1-'Annexe 1. Taux de référence'!$E75)</f>
        <v>0</v>
      </c>
      <c r="R1509" s="419">
        <f>R733*(1-'Annexe 1. Taux de référence'!$E75)</f>
        <v>0</v>
      </c>
      <c r="S1509" s="421">
        <f>S733*(1-'Annexe 1. Taux de référence'!$E75)</f>
        <v>0</v>
      </c>
      <c r="T1509" s="421">
        <f>T733*(1-'Annexe 1. Taux de référence'!$E75)</f>
        <v>0</v>
      </c>
      <c r="U1509" s="421">
        <f>U733*(1-'Annexe 1. Taux de référence'!$E75)</f>
        <v>0</v>
      </c>
      <c r="V1509" s="421">
        <f>V733*(1-'Annexe 1. Taux de référence'!$E75)</f>
        <v>0</v>
      </c>
      <c r="W1509" s="421">
        <f>W733*(1-'Annexe 1. Taux de référence'!$E75)</f>
        <v>0</v>
      </c>
      <c r="X1509" s="422">
        <f>X733*(1-'Annexe 1. Taux de référence'!$E75)</f>
        <v>0</v>
      </c>
      <c r="Y1509" s="421">
        <f>Y733*(1-'Annexe 1. Taux de référence'!$E75)</f>
        <v>0</v>
      </c>
      <c r="Z1509" s="421">
        <f>Z733*(1-'Annexe 1. Taux de référence'!$E75)</f>
        <v>0</v>
      </c>
      <c r="AA1509" s="421">
        <f>AA733*(1-'Annexe 1. Taux de référence'!$E75)</f>
        <v>0</v>
      </c>
      <c r="AB1509" s="421">
        <f>AB733*(1-'Annexe 1. Taux de référence'!$E75)</f>
        <v>0</v>
      </c>
      <c r="AC1509" s="408">
        <f t="shared" si="659"/>
        <v>0</v>
      </c>
      <c r="AD1509" s="1767"/>
      <c r="AE1509" s="834"/>
      <c r="AF1509" s="835"/>
    </row>
    <row r="1510" spans="1:32" outlineLevel="1" x14ac:dyDescent="0.2">
      <c r="A1510" s="11">
        <v>183</v>
      </c>
      <c r="B1510" s="300"/>
      <c r="C1510" s="295"/>
      <c r="D1510" s="844" t="s">
        <v>24</v>
      </c>
      <c r="E1510" s="845"/>
      <c r="F1510" s="845"/>
      <c r="G1510" s="845"/>
      <c r="H1510" s="845"/>
      <c r="I1510" s="845"/>
      <c r="J1510" s="845"/>
      <c r="K1510" s="845"/>
      <c r="L1510" s="846"/>
      <c r="M1510" s="407">
        <f>SUBTOTAL(9,M1511:M1513)</f>
        <v>0</v>
      </c>
      <c r="N1510" s="1188"/>
      <c r="O1510" s="1243"/>
      <c r="P1510" s="1405"/>
      <c r="Q1510" s="415">
        <f t="shared" ref="Q1510:AC1510" si="660">SUBTOTAL(9,Q1511:Q1513)</f>
        <v>0</v>
      </c>
      <c r="R1510" s="410">
        <f t="shared" si="660"/>
        <v>0</v>
      </c>
      <c r="S1510" s="414">
        <f t="shared" si="660"/>
        <v>0</v>
      </c>
      <c r="T1510" s="413">
        <f t="shared" si="660"/>
        <v>0</v>
      </c>
      <c r="U1510" s="413">
        <f t="shared" si="660"/>
        <v>0</v>
      </c>
      <c r="V1510" s="413">
        <f t="shared" si="660"/>
        <v>0</v>
      </c>
      <c r="W1510" s="413">
        <f t="shared" si="660"/>
        <v>0</v>
      </c>
      <c r="X1510" s="413">
        <f t="shared" si="660"/>
        <v>0</v>
      </c>
      <c r="Y1510" s="413">
        <f t="shared" si="660"/>
        <v>0</v>
      </c>
      <c r="Z1510" s="413">
        <f t="shared" si="660"/>
        <v>0</v>
      </c>
      <c r="AA1510" s="413">
        <f t="shared" si="660"/>
        <v>0</v>
      </c>
      <c r="AB1510" s="411">
        <f t="shared" si="660"/>
        <v>0</v>
      </c>
      <c r="AC1510" s="407">
        <f t="shared" si="660"/>
        <v>0</v>
      </c>
      <c r="AD1510" s="1592"/>
      <c r="AE1510" s="1611"/>
      <c r="AF1510" s="1612"/>
    </row>
    <row r="1511" spans="1:32" outlineLevel="1" x14ac:dyDescent="0.2">
      <c r="A1511" s="11">
        <v>184</v>
      </c>
      <c r="B1511" s="300"/>
      <c r="C1511" s="295"/>
      <c r="D1511" s="295"/>
      <c r="E1511" s="295"/>
      <c r="F1511" s="915" t="s">
        <v>156</v>
      </c>
      <c r="G1511" s="916"/>
      <c r="H1511" s="916"/>
      <c r="I1511" s="916"/>
      <c r="J1511" s="916"/>
      <c r="K1511" s="916"/>
      <c r="L1511" s="917"/>
      <c r="M1511" s="408">
        <f t="shared" ref="M1511:M1513" si="661">M735</f>
        <v>0</v>
      </c>
      <c r="N1511" s="1244"/>
      <c r="O1511" s="1662"/>
      <c r="P1511" s="1406"/>
      <c r="Q1511" s="423">
        <f>($M1511+SUM($N735:$Q735))*'Annexe 1. Taux de référence'!$R$97</f>
        <v>0</v>
      </c>
      <c r="R1511" s="419">
        <f>R735*'Annexe 1. Taux de référence'!$R$97</f>
        <v>0</v>
      </c>
      <c r="S1511" s="421">
        <f>S735*'Annexe 1. Taux de référence'!$R$97</f>
        <v>0</v>
      </c>
      <c r="T1511" s="421">
        <f>T735*'Annexe 1. Taux de référence'!$R$97</f>
        <v>0</v>
      </c>
      <c r="U1511" s="421">
        <f>U735*'Annexe 1. Taux de référence'!$R$97</f>
        <v>0</v>
      </c>
      <c r="V1511" s="421">
        <f>V735*'Annexe 1. Taux de référence'!$R$97</f>
        <v>0</v>
      </c>
      <c r="W1511" s="421">
        <f>W735*'Annexe 1. Taux de référence'!$R$97</f>
        <v>0</v>
      </c>
      <c r="X1511" s="422">
        <f>X735*'Annexe 1. Taux de référence'!$R$97</f>
        <v>0</v>
      </c>
      <c r="Y1511" s="421">
        <f>Y735*'Annexe 1. Taux de référence'!$R$97</f>
        <v>0</v>
      </c>
      <c r="Z1511" s="421">
        <f>Z735*'Annexe 1. Taux de référence'!$R$97</f>
        <v>0</v>
      </c>
      <c r="AA1511" s="421">
        <f>AA735*'Annexe 1. Taux de référence'!$R$97</f>
        <v>0</v>
      </c>
      <c r="AB1511" s="421">
        <f>AB735*'Annexe 1. Taux de référence'!$R$97</f>
        <v>0</v>
      </c>
      <c r="AC1511" s="408">
        <f t="shared" ref="AC1511:AC1513" si="662">AC735</f>
        <v>0</v>
      </c>
      <c r="AD1511" s="1689"/>
      <c r="AE1511" s="1582"/>
      <c r="AF1511" s="1588"/>
    </row>
    <row r="1512" spans="1:32" outlineLevel="1" x14ac:dyDescent="0.2">
      <c r="A1512" s="11">
        <v>185</v>
      </c>
      <c r="B1512" s="300"/>
      <c r="C1512" s="295"/>
      <c r="D1512" s="295"/>
      <c r="E1512" s="295"/>
      <c r="F1512" s="915" t="s">
        <v>157</v>
      </c>
      <c r="G1512" s="916"/>
      <c r="H1512" s="916"/>
      <c r="I1512" s="916"/>
      <c r="J1512" s="916"/>
      <c r="K1512" s="916"/>
      <c r="L1512" s="917"/>
      <c r="M1512" s="408">
        <f t="shared" si="661"/>
        <v>0</v>
      </c>
      <c r="N1512" s="1221"/>
      <c r="O1512" s="1662"/>
      <c r="P1512" s="1662"/>
      <c r="Q1512" s="1244"/>
      <c r="R1512" s="419">
        <f>($M1512+SUM($N736:$R736))*'Annexe 1. Taux de référence'!$S$98</f>
        <v>0</v>
      </c>
      <c r="S1512" s="421">
        <f>(M1512+SUM($N736:$R736))*'Annexe 1. Taux de référence'!$T$98+S736*('Annexe 1. Taux de référence'!$S$98+'Annexe 1. Taux de référence'!$T$98)</f>
        <v>0</v>
      </c>
      <c r="T1512" s="421">
        <f>($M1512+SUM($N736:$S736))*'Annexe 1. Taux de référence'!$U$98+$T736*('Annexe 1. Taux de référence'!$S$98+'Annexe 1. Taux de référence'!$T$98+'Annexe 1. Taux de référence'!$U$98)</f>
        <v>0</v>
      </c>
      <c r="U1512" s="421">
        <f>U736*('Annexe 1. Taux de référence'!$S$98+'Annexe 1. Taux de référence'!$T$98+'Annexe 1. Taux de référence'!$U$98)</f>
        <v>0</v>
      </c>
      <c r="V1512" s="421">
        <f>V736*('Annexe 1. Taux de référence'!$S$98+'Annexe 1. Taux de référence'!$T$98+'Annexe 1. Taux de référence'!$U$98)</f>
        <v>0</v>
      </c>
      <c r="W1512" s="421">
        <f>W736*('Annexe 1. Taux de référence'!$S$98+'Annexe 1. Taux de référence'!$T$98+'Annexe 1. Taux de référence'!$U$98)</f>
        <v>0</v>
      </c>
      <c r="X1512" s="422">
        <f>X736*('Annexe 1. Taux de référence'!$S$98+'Annexe 1. Taux de référence'!$T$98+'Annexe 1. Taux de référence'!$U$98)</f>
        <v>0</v>
      </c>
      <c r="Y1512" s="421">
        <f>Y736*('Annexe 1. Taux de référence'!$S$98+'Annexe 1. Taux de référence'!$T$98+'Annexe 1. Taux de référence'!$U$98)</f>
        <v>0</v>
      </c>
      <c r="Z1512" s="421">
        <f>Z736*('Annexe 1. Taux de référence'!$S$98+'Annexe 1. Taux de référence'!$T$98+'Annexe 1. Taux de référence'!$U$98)</f>
        <v>0</v>
      </c>
      <c r="AA1512" s="421">
        <f>AA736*('Annexe 1. Taux de référence'!$S$98+'Annexe 1. Taux de référence'!$T$98+'Annexe 1. Taux de référence'!$U$98)</f>
        <v>0</v>
      </c>
      <c r="AB1512" s="421">
        <f>AB736*('Annexe 1. Taux de référence'!$S$98+'Annexe 1. Taux de référence'!$T$98+'Annexe 1. Taux de référence'!$U$98)</f>
        <v>0</v>
      </c>
      <c r="AC1512" s="408">
        <f t="shared" si="662"/>
        <v>0</v>
      </c>
      <c r="AD1512" s="1766"/>
      <c r="AE1512" s="1063"/>
      <c r="AF1512" s="832"/>
    </row>
    <row r="1513" spans="1:32" outlineLevel="1" x14ac:dyDescent="0.2">
      <c r="A1513" s="11">
        <v>186</v>
      </c>
      <c r="B1513" s="300"/>
      <c r="C1513" s="295"/>
      <c r="D1513" s="295"/>
      <c r="E1513" s="295"/>
      <c r="F1513" s="915" t="s">
        <v>25</v>
      </c>
      <c r="G1513" s="916"/>
      <c r="H1513" s="916"/>
      <c r="I1513" s="916"/>
      <c r="J1513" s="916"/>
      <c r="K1513" s="916"/>
      <c r="L1513" s="917"/>
      <c r="M1513" s="408">
        <f t="shared" si="661"/>
        <v>0</v>
      </c>
      <c r="N1513" s="1207"/>
      <c r="O1513" s="834"/>
      <c r="P1513" s="834"/>
      <c r="Q1513" s="834"/>
      <c r="R1513" s="834"/>
      <c r="S1513" s="834"/>
      <c r="T1513" s="834"/>
      <c r="U1513" s="834"/>
      <c r="V1513" s="834"/>
      <c r="W1513" s="834"/>
      <c r="X1513" s="834"/>
      <c r="Y1513" s="834"/>
      <c r="Z1513" s="834"/>
      <c r="AA1513" s="834"/>
      <c r="AB1513" s="1208"/>
      <c r="AC1513" s="408">
        <f t="shared" si="662"/>
        <v>0</v>
      </c>
      <c r="AD1513" s="1767"/>
      <c r="AE1513" s="834"/>
      <c r="AF1513" s="835"/>
    </row>
    <row r="1514" spans="1:32" outlineLevel="1" x14ac:dyDescent="0.2">
      <c r="A1514" s="11">
        <v>187</v>
      </c>
      <c r="B1514" s="300"/>
      <c r="C1514" s="295"/>
      <c r="D1514" s="844" t="s">
        <v>467</v>
      </c>
      <c r="E1514" s="845"/>
      <c r="F1514" s="845"/>
      <c r="G1514" s="845"/>
      <c r="H1514" s="845"/>
      <c r="I1514" s="845"/>
      <c r="J1514" s="845"/>
      <c r="K1514" s="845"/>
      <c r="L1514" s="846"/>
      <c r="M1514" s="407">
        <f>SUBTOTAL(9,M1515:M1516)</f>
        <v>0</v>
      </c>
      <c r="N1514" s="1623"/>
      <c r="O1514" s="1624"/>
      <c r="P1514" s="1624"/>
      <c r="Q1514" s="1624"/>
      <c r="R1514" s="1624"/>
      <c r="S1514" s="1624"/>
      <c r="T1514" s="1624"/>
      <c r="U1514" s="1624"/>
      <c r="V1514" s="1624"/>
      <c r="W1514" s="1624"/>
      <c r="X1514" s="1624"/>
      <c r="Y1514" s="1624"/>
      <c r="Z1514" s="1624"/>
      <c r="AA1514" s="1624"/>
      <c r="AB1514" s="1624"/>
      <c r="AC1514" s="1624"/>
      <c r="AD1514" s="1624"/>
      <c r="AE1514" s="1624"/>
      <c r="AF1514" s="1625"/>
    </row>
    <row r="1515" spans="1:32" outlineLevel="1" x14ac:dyDescent="0.2">
      <c r="A1515" s="11">
        <v>188</v>
      </c>
      <c r="B1515" s="300"/>
      <c r="C1515" s="295"/>
      <c r="D1515" s="295"/>
      <c r="E1515" s="295"/>
      <c r="F1515" s="915" t="s">
        <v>466</v>
      </c>
      <c r="G1515" s="916"/>
      <c r="H1515" s="916"/>
      <c r="I1515" s="916"/>
      <c r="J1515" s="916"/>
      <c r="K1515" s="916"/>
      <c r="L1515" s="917"/>
      <c r="M1515" s="408">
        <f t="shared" ref="M1515:M1516" si="663">M739</f>
        <v>0</v>
      </c>
      <c r="N1515" s="1689"/>
      <c r="O1515" s="828"/>
      <c r="P1515" s="828"/>
      <c r="Q1515" s="828"/>
      <c r="R1515" s="828"/>
      <c r="S1515" s="828"/>
      <c r="T1515" s="828"/>
      <c r="U1515" s="828"/>
      <c r="V1515" s="828"/>
      <c r="W1515" s="828"/>
      <c r="X1515" s="828"/>
      <c r="Y1515" s="828"/>
      <c r="Z1515" s="828"/>
      <c r="AA1515" s="828"/>
      <c r="AB1515" s="828"/>
      <c r="AC1515" s="828"/>
      <c r="AD1515" s="828"/>
      <c r="AE1515" s="828"/>
      <c r="AF1515" s="829"/>
    </row>
    <row r="1516" spans="1:32" outlineLevel="1" x14ac:dyDescent="0.2">
      <c r="A1516" s="11">
        <v>189</v>
      </c>
      <c r="B1516" s="300"/>
      <c r="C1516" s="295"/>
      <c r="D1516" s="295"/>
      <c r="E1516" s="295"/>
      <c r="F1516" s="915" t="s">
        <v>576</v>
      </c>
      <c r="G1516" s="916"/>
      <c r="H1516" s="916"/>
      <c r="I1516" s="916"/>
      <c r="J1516" s="916"/>
      <c r="K1516" s="916"/>
      <c r="L1516" s="917"/>
      <c r="M1516" s="408">
        <f t="shared" si="663"/>
        <v>0</v>
      </c>
      <c r="N1516" s="1767"/>
      <c r="O1516" s="834"/>
      <c r="P1516" s="834"/>
      <c r="Q1516" s="834"/>
      <c r="R1516" s="834"/>
      <c r="S1516" s="834"/>
      <c r="T1516" s="834"/>
      <c r="U1516" s="834"/>
      <c r="V1516" s="834"/>
      <c r="W1516" s="834"/>
      <c r="X1516" s="834"/>
      <c r="Y1516" s="834"/>
      <c r="Z1516" s="834"/>
      <c r="AA1516" s="834"/>
      <c r="AB1516" s="834"/>
      <c r="AC1516" s="834"/>
      <c r="AD1516" s="834"/>
      <c r="AE1516" s="834"/>
      <c r="AF1516" s="835"/>
    </row>
    <row r="1517" spans="1:32" ht="7.5" customHeight="1" outlineLevel="1" x14ac:dyDescent="0.2">
      <c r="A1517" s="11"/>
      <c r="B1517" s="1602"/>
      <c r="C1517" s="1437"/>
      <c r="D1517" s="1437"/>
      <c r="E1517" s="1437"/>
      <c r="F1517" s="1437"/>
      <c r="G1517" s="1437"/>
      <c r="H1517" s="1437"/>
      <c r="I1517" s="1437"/>
      <c r="J1517" s="1437"/>
      <c r="K1517" s="1437"/>
      <c r="L1517" s="1437"/>
      <c r="M1517" s="1437"/>
      <c r="N1517" s="1437"/>
      <c r="O1517" s="1437"/>
      <c r="P1517" s="1437"/>
      <c r="Q1517" s="1437"/>
      <c r="R1517" s="1437"/>
      <c r="S1517" s="1437"/>
      <c r="T1517" s="1437"/>
      <c r="U1517" s="1437"/>
      <c r="V1517" s="1437"/>
      <c r="W1517" s="1437"/>
      <c r="X1517" s="1437"/>
      <c r="Y1517" s="1437"/>
      <c r="Z1517" s="1437"/>
      <c r="AA1517" s="1437"/>
      <c r="AB1517" s="1437"/>
      <c r="AC1517" s="1437"/>
      <c r="AD1517" s="1437"/>
      <c r="AE1517" s="1437"/>
      <c r="AF1517" s="1438"/>
    </row>
    <row r="1518" spans="1:32" ht="22.5" customHeight="1" outlineLevel="1" x14ac:dyDescent="0.2">
      <c r="A1518" s="11">
        <v>323</v>
      </c>
      <c r="B1518" s="963" t="s">
        <v>159</v>
      </c>
      <c r="C1518" s="964"/>
      <c r="D1518" s="964"/>
      <c r="E1518" s="964"/>
      <c r="F1518" s="964"/>
      <c r="G1518" s="964"/>
      <c r="H1518" s="964"/>
      <c r="I1518" s="964"/>
      <c r="J1518" s="964"/>
      <c r="K1518" s="964"/>
      <c r="L1518" s="964"/>
      <c r="M1518" s="407">
        <f>SUBTOTAL(9,M1283:M1517)</f>
        <v>0</v>
      </c>
      <c r="N1518" s="410">
        <f t="shared" ref="N1518:AC1518" si="664">SUBTOTAL(9,N1283:N1517)</f>
        <v>0</v>
      </c>
      <c r="O1518" s="414">
        <f t="shared" si="664"/>
        <v>0</v>
      </c>
      <c r="P1518" s="414">
        <f t="shared" si="664"/>
        <v>0</v>
      </c>
      <c r="Q1518" s="415">
        <f t="shared" si="664"/>
        <v>0</v>
      </c>
      <c r="R1518" s="410">
        <f t="shared" si="664"/>
        <v>0</v>
      </c>
      <c r="S1518" s="414">
        <f>SUBTOTAL(9,S1283:S1513)</f>
        <v>0</v>
      </c>
      <c r="T1518" s="413">
        <f t="shared" si="664"/>
        <v>0</v>
      </c>
      <c r="U1518" s="413">
        <f t="shared" si="664"/>
        <v>0</v>
      </c>
      <c r="V1518" s="413">
        <f t="shared" si="664"/>
        <v>0</v>
      </c>
      <c r="W1518" s="413">
        <f t="shared" si="664"/>
        <v>0</v>
      </c>
      <c r="X1518" s="413">
        <f t="shared" si="664"/>
        <v>0</v>
      </c>
      <c r="Y1518" s="413">
        <f t="shared" si="664"/>
        <v>0</v>
      </c>
      <c r="Z1518" s="413">
        <f t="shared" si="664"/>
        <v>0</v>
      </c>
      <c r="AA1518" s="413">
        <f t="shared" si="664"/>
        <v>0</v>
      </c>
      <c r="AB1518" s="411">
        <f t="shared" si="664"/>
        <v>0</v>
      </c>
      <c r="AC1518" s="407">
        <f t="shared" si="664"/>
        <v>0</v>
      </c>
      <c r="AD1518" s="963"/>
      <c r="AE1518" s="964"/>
      <c r="AF1518" s="1101"/>
    </row>
    <row r="1519" spans="1:32" ht="7.5" customHeight="1" outlineLevel="1" x14ac:dyDescent="0.2">
      <c r="B1519" s="1602"/>
      <c r="C1519" s="1437"/>
      <c r="D1519" s="1437"/>
      <c r="E1519" s="1437"/>
      <c r="F1519" s="1437"/>
      <c r="G1519" s="1437"/>
      <c r="H1519" s="1437"/>
      <c r="I1519" s="1437"/>
      <c r="J1519" s="1437"/>
      <c r="K1519" s="1437"/>
      <c r="L1519" s="1437"/>
      <c r="M1519" s="1437"/>
      <c r="N1519" s="1437"/>
      <c r="O1519" s="1437"/>
      <c r="P1519" s="1437"/>
      <c r="Q1519" s="1437"/>
      <c r="R1519" s="1437"/>
      <c r="S1519" s="1437"/>
      <c r="T1519" s="1437"/>
      <c r="U1519" s="1437"/>
      <c r="V1519" s="1437"/>
      <c r="W1519" s="1437"/>
      <c r="X1519" s="1437"/>
      <c r="Y1519" s="1437"/>
      <c r="Z1519" s="1437"/>
      <c r="AA1519" s="1437"/>
      <c r="AB1519" s="1437"/>
      <c r="AC1519" s="1437"/>
      <c r="AD1519" s="1437"/>
      <c r="AE1519" s="1437"/>
      <c r="AF1519" s="1438"/>
    </row>
    <row r="1520" spans="1:32" ht="22.5" customHeight="1" outlineLevel="2" x14ac:dyDescent="0.2">
      <c r="A1520" s="11">
        <v>325</v>
      </c>
      <c r="B1520" s="963" t="s">
        <v>160</v>
      </c>
      <c r="C1520" s="964"/>
      <c r="D1520" s="964"/>
      <c r="E1520" s="964"/>
      <c r="F1520" s="964"/>
      <c r="G1520" s="964"/>
      <c r="H1520" s="964"/>
      <c r="I1520" s="964"/>
      <c r="J1520" s="964"/>
      <c r="K1520" s="964"/>
      <c r="L1520" s="964"/>
      <c r="M1520" s="964"/>
      <c r="N1520" s="964"/>
      <c r="O1520" s="964"/>
      <c r="P1520" s="964"/>
      <c r="Q1520" s="964"/>
      <c r="R1520" s="964"/>
      <c r="S1520" s="964"/>
      <c r="T1520" s="964"/>
      <c r="U1520" s="964"/>
      <c r="V1520" s="964"/>
      <c r="W1520" s="964"/>
      <c r="X1520" s="964"/>
      <c r="Y1520" s="964"/>
      <c r="Z1520" s="964"/>
      <c r="AA1520" s="964"/>
      <c r="AB1520" s="964"/>
      <c r="AC1520" s="964"/>
      <c r="AD1520" s="964"/>
      <c r="AE1520" s="964"/>
      <c r="AF1520" s="1101"/>
    </row>
    <row r="1521" spans="1:32" outlineLevel="1" x14ac:dyDescent="0.2">
      <c r="A1521" s="11">
        <v>188</v>
      </c>
      <c r="B1521" s="300"/>
      <c r="C1521" s="295"/>
      <c r="D1521" s="295"/>
      <c r="E1521" s="295"/>
      <c r="F1521" s="856" t="s">
        <v>161</v>
      </c>
      <c r="G1521" s="857"/>
      <c r="H1521" s="857"/>
      <c r="I1521" s="857"/>
      <c r="J1521" s="857"/>
      <c r="K1521" s="857"/>
      <c r="L1521" s="858"/>
      <c r="M1521" s="408">
        <f t="shared" ref="M1521" si="665">M745</f>
        <v>0</v>
      </c>
      <c r="N1521" s="419">
        <f>M1521</f>
        <v>0</v>
      </c>
      <c r="O1521" s="1386"/>
      <c r="P1521" s="1387"/>
      <c r="Q1521" s="1387"/>
      <c r="R1521" s="1387"/>
      <c r="S1521" s="1387"/>
      <c r="T1521" s="1387"/>
      <c r="U1521" s="1387"/>
      <c r="V1521" s="1387"/>
      <c r="W1521" s="1387"/>
      <c r="X1521" s="1387"/>
      <c r="Y1521" s="1387"/>
      <c r="Z1521" s="1387"/>
      <c r="AA1521" s="1387"/>
      <c r="AB1521" s="1387"/>
      <c r="AC1521" s="408">
        <f t="shared" ref="AC1521" si="666">M1521-SUM(N1521:AB1521)</f>
        <v>0</v>
      </c>
      <c r="AD1521" s="1590"/>
      <c r="AE1521" s="926"/>
      <c r="AF1521" s="927"/>
    </row>
    <row r="1522" spans="1:32" ht="7.5" hidden="1" customHeight="1" outlineLevel="1" x14ac:dyDescent="0.2">
      <c r="A1522" s="11"/>
      <c r="B1522" s="1432"/>
      <c r="C1522" s="1433"/>
      <c r="D1522" s="1436"/>
      <c r="E1522" s="1436"/>
      <c r="F1522" s="1436"/>
      <c r="G1522" s="1436"/>
      <c r="H1522" s="1436"/>
      <c r="I1522" s="1436"/>
      <c r="J1522" s="1436"/>
      <c r="K1522" s="1436"/>
      <c r="L1522" s="1436"/>
      <c r="M1522" s="1436"/>
      <c r="N1522" s="1436"/>
      <c r="O1522" s="1436"/>
      <c r="P1522" s="1436"/>
      <c r="Q1522" s="1436"/>
      <c r="R1522" s="1436"/>
      <c r="S1522" s="1436"/>
      <c r="T1522" s="1436"/>
      <c r="U1522" s="1436"/>
      <c r="V1522" s="1436"/>
      <c r="W1522" s="1436"/>
      <c r="X1522" s="1436"/>
      <c r="Y1522" s="1436"/>
      <c r="Z1522" s="1436"/>
      <c r="AA1522" s="1436"/>
      <c r="AB1522" s="1436"/>
      <c r="AC1522" s="1436"/>
      <c r="AD1522" s="1436"/>
      <c r="AE1522" s="1436"/>
      <c r="AF1522" s="1596"/>
    </row>
    <row r="1523" spans="1:32" outlineLevel="1" x14ac:dyDescent="0.2">
      <c r="A1523" s="11">
        <v>187</v>
      </c>
      <c r="B1523" s="300"/>
      <c r="C1523" s="296"/>
      <c r="D1523" s="844" t="s">
        <v>163</v>
      </c>
      <c r="E1523" s="845"/>
      <c r="F1523" s="845"/>
      <c r="G1523" s="845"/>
      <c r="H1523" s="845"/>
      <c r="I1523" s="845"/>
      <c r="J1523" s="845"/>
      <c r="K1523" s="845"/>
      <c r="L1523" s="846"/>
      <c r="M1523" s="407">
        <f>SUBTOTAL(9,M1524:M1530)</f>
        <v>0</v>
      </c>
      <c r="N1523" s="1188"/>
      <c r="O1523" s="1243"/>
      <c r="P1523" s="1243"/>
      <c r="Q1523" s="1243"/>
      <c r="R1523" s="1243"/>
      <c r="S1523" s="1243"/>
      <c r="T1523" s="1243"/>
      <c r="U1523" s="1243"/>
      <c r="V1523" s="1243"/>
      <c r="W1523" s="1243"/>
      <c r="X1523" s="1243"/>
      <c r="Y1523" s="1243"/>
      <c r="Z1523" s="1243"/>
      <c r="AA1523" s="1243"/>
      <c r="AB1523" s="1243"/>
      <c r="AC1523" s="407">
        <f t="shared" ref="AC1523" si="667">SUBTOTAL(9,AC1524:AC1530)</f>
        <v>0</v>
      </c>
      <c r="AD1523" s="1773"/>
      <c r="AE1523" s="1774"/>
      <c r="AF1523" s="1775"/>
    </row>
    <row r="1524" spans="1:32" outlineLevel="1" x14ac:dyDescent="0.2">
      <c r="A1524" s="11">
        <v>188</v>
      </c>
      <c r="B1524" s="300"/>
      <c r="C1524" s="295"/>
      <c r="D1524" s="295"/>
      <c r="E1524" s="295"/>
      <c r="F1524" s="915" t="s">
        <v>162</v>
      </c>
      <c r="G1524" s="916"/>
      <c r="H1524" s="916"/>
      <c r="I1524" s="916"/>
      <c r="J1524" s="916"/>
      <c r="K1524" s="916"/>
      <c r="L1524" s="917"/>
      <c r="M1524" s="408">
        <f t="shared" ref="M1524:M1530" si="668">M748</f>
        <v>0</v>
      </c>
      <c r="N1524" s="1244"/>
      <c r="O1524" s="1662"/>
      <c r="P1524" s="1662"/>
      <c r="Q1524" s="1662"/>
      <c r="R1524" s="1662"/>
      <c r="S1524" s="1662"/>
      <c r="T1524" s="1662"/>
      <c r="U1524" s="1662"/>
      <c r="V1524" s="1662"/>
      <c r="W1524" s="1662"/>
      <c r="X1524" s="1662"/>
      <c r="Y1524" s="1662"/>
      <c r="Z1524" s="1662"/>
      <c r="AA1524" s="1662"/>
      <c r="AB1524" s="1244"/>
      <c r="AC1524" s="408">
        <f t="shared" ref="AC1524:AC1546" si="669">M1524-SUM(N1524:AB1524)</f>
        <v>0</v>
      </c>
      <c r="AD1524" s="1689"/>
      <c r="AE1524" s="828"/>
      <c r="AF1524" s="829"/>
    </row>
    <row r="1525" spans="1:32" ht="27.75" customHeight="1" outlineLevel="1" x14ac:dyDescent="0.2">
      <c r="A1525" s="11">
        <v>189</v>
      </c>
      <c r="B1525" s="300"/>
      <c r="C1525" s="295"/>
      <c r="D1525" s="295"/>
      <c r="E1525" s="295"/>
      <c r="F1525" s="915" t="s">
        <v>164</v>
      </c>
      <c r="G1525" s="916"/>
      <c r="H1525" s="916"/>
      <c r="I1525" s="916"/>
      <c r="J1525" s="916"/>
      <c r="K1525" s="916"/>
      <c r="L1525" s="917"/>
      <c r="M1525" s="408">
        <f t="shared" si="668"/>
        <v>0</v>
      </c>
      <c r="N1525" s="1244"/>
      <c r="O1525" s="1662"/>
      <c r="P1525" s="1662"/>
      <c r="Q1525" s="1662"/>
      <c r="R1525" s="1662"/>
      <c r="S1525" s="1662"/>
      <c r="T1525" s="1662"/>
      <c r="U1525" s="1662"/>
      <c r="V1525" s="1662"/>
      <c r="W1525" s="1662"/>
      <c r="X1525" s="1662"/>
      <c r="Y1525" s="1662"/>
      <c r="Z1525" s="1662"/>
      <c r="AA1525" s="1662"/>
      <c r="AB1525" s="1244"/>
      <c r="AC1525" s="408">
        <f t="shared" si="669"/>
        <v>0</v>
      </c>
      <c r="AD1525" s="1766"/>
      <c r="AE1525" s="1063"/>
      <c r="AF1525" s="832"/>
    </row>
    <row r="1526" spans="1:32" ht="27.75" customHeight="1" outlineLevel="1" x14ac:dyDescent="0.2">
      <c r="A1526" s="11">
        <v>189</v>
      </c>
      <c r="B1526" s="300"/>
      <c r="C1526" s="295"/>
      <c r="D1526" s="295"/>
      <c r="E1526" s="295"/>
      <c r="F1526" s="915" t="s">
        <v>165</v>
      </c>
      <c r="G1526" s="916"/>
      <c r="H1526" s="916"/>
      <c r="I1526" s="916"/>
      <c r="J1526" s="916"/>
      <c r="K1526" s="916"/>
      <c r="L1526" s="917"/>
      <c r="M1526" s="408">
        <f t="shared" si="668"/>
        <v>0</v>
      </c>
      <c r="N1526" s="1244"/>
      <c r="O1526" s="1662"/>
      <c r="P1526" s="1662"/>
      <c r="Q1526" s="1662"/>
      <c r="R1526" s="1662"/>
      <c r="S1526" s="1662"/>
      <c r="T1526" s="1662"/>
      <c r="U1526" s="1662"/>
      <c r="V1526" s="1662"/>
      <c r="W1526" s="1662"/>
      <c r="X1526" s="1662"/>
      <c r="Y1526" s="1662"/>
      <c r="Z1526" s="1662"/>
      <c r="AA1526" s="1662"/>
      <c r="AB1526" s="1244"/>
      <c r="AC1526" s="408">
        <f t="shared" si="669"/>
        <v>0</v>
      </c>
      <c r="AD1526" s="1766"/>
      <c r="AE1526" s="1063"/>
      <c r="AF1526" s="832"/>
    </row>
    <row r="1527" spans="1:32" ht="27.75" customHeight="1" outlineLevel="1" x14ac:dyDescent="0.2">
      <c r="A1527" s="11">
        <v>189</v>
      </c>
      <c r="B1527" s="300"/>
      <c r="C1527" s="295"/>
      <c r="D1527" s="295"/>
      <c r="E1527" s="295"/>
      <c r="F1527" s="915" t="s">
        <v>166</v>
      </c>
      <c r="G1527" s="916"/>
      <c r="H1527" s="916"/>
      <c r="I1527" s="916"/>
      <c r="J1527" s="916"/>
      <c r="K1527" s="916"/>
      <c r="L1527" s="917"/>
      <c r="M1527" s="408">
        <f t="shared" si="668"/>
        <v>0</v>
      </c>
      <c r="N1527" s="1244"/>
      <c r="O1527" s="1662"/>
      <c r="P1527" s="1662"/>
      <c r="Q1527" s="1662"/>
      <c r="R1527" s="1662"/>
      <c r="S1527" s="1662"/>
      <c r="T1527" s="1662"/>
      <c r="U1527" s="1662"/>
      <c r="V1527" s="1662"/>
      <c r="W1527" s="1662"/>
      <c r="X1527" s="1662"/>
      <c r="Y1527" s="1662"/>
      <c r="Z1527" s="1662"/>
      <c r="AA1527" s="1662"/>
      <c r="AB1527" s="1244"/>
      <c r="AC1527" s="408">
        <f t="shared" si="669"/>
        <v>0</v>
      </c>
      <c r="AD1527" s="1766"/>
      <c r="AE1527" s="1063"/>
      <c r="AF1527" s="832"/>
    </row>
    <row r="1528" spans="1:32" ht="45" customHeight="1" outlineLevel="1" x14ac:dyDescent="0.2">
      <c r="A1528" s="11">
        <v>189</v>
      </c>
      <c r="B1528" s="300"/>
      <c r="C1528" s="295"/>
      <c r="D1528" s="295"/>
      <c r="E1528" s="295"/>
      <c r="F1528" s="915" t="s">
        <v>167</v>
      </c>
      <c r="G1528" s="916"/>
      <c r="H1528" s="916"/>
      <c r="I1528" s="916"/>
      <c r="J1528" s="916"/>
      <c r="K1528" s="916"/>
      <c r="L1528" s="917"/>
      <c r="M1528" s="408">
        <f t="shared" si="668"/>
        <v>0</v>
      </c>
      <c r="N1528" s="1244"/>
      <c r="O1528" s="1662"/>
      <c r="P1528" s="1662"/>
      <c r="Q1528" s="1662"/>
      <c r="R1528" s="1662"/>
      <c r="S1528" s="1662"/>
      <c r="T1528" s="1662"/>
      <c r="U1528" s="1662"/>
      <c r="V1528" s="1662"/>
      <c r="W1528" s="1662"/>
      <c r="X1528" s="1662"/>
      <c r="Y1528" s="1662"/>
      <c r="Z1528" s="1662"/>
      <c r="AA1528" s="1662"/>
      <c r="AB1528" s="1244"/>
      <c r="AC1528" s="408">
        <f t="shared" si="669"/>
        <v>0</v>
      </c>
      <c r="AD1528" s="1766"/>
      <c r="AE1528" s="1063"/>
      <c r="AF1528" s="832"/>
    </row>
    <row r="1529" spans="1:32" ht="27.75" customHeight="1" outlineLevel="1" x14ac:dyDescent="0.2">
      <c r="A1529" s="11">
        <v>189</v>
      </c>
      <c r="B1529" s="300"/>
      <c r="C1529" s="295"/>
      <c r="D1529" s="295"/>
      <c r="E1529" s="295"/>
      <c r="F1529" s="915" t="s">
        <v>451</v>
      </c>
      <c r="G1529" s="916"/>
      <c r="H1529" s="916"/>
      <c r="I1529" s="916"/>
      <c r="J1529" s="916"/>
      <c r="K1529" s="916"/>
      <c r="L1529" s="917"/>
      <c r="M1529" s="408">
        <f t="shared" si="668"/>
        <v>0</v>
      </c>
      <c r="N1529" s="1244"/>
      <c r="O1529" s="1662"/>
      <c r="P1529" s="1662"/>
      <c r="Q1529" s="1662"/>
      <c r="R1529" s="1662"/>
      <c r="S1529" s="1662"/>
      <c r="T1529" s="1662"/>
      <c r="U1529" s="1662"/>
      <c r="V1529" s="1662"/>
      <c r="W1529" s="1662"/>
      <c r="X1529" s="1662"/>
      <c r="Y1529" s="1662"/>
      <c r="Z1529" s="1662"/>
      <c r="AA1529" s="1662"/>
      <c r="AB1529" s="1244"/>
      <c r="AC1529" s="408">
        <f t="shared" si="669"/>
        <v>0</v>
      </c>
      <c r="AD1529" s="1766"/>
      <c r="AE1529" s="1063"/>
      <c r="AF1529" s="832"/>
    </row>
    <row r="1530" spans="1:32" outlineLevel="1" x14ac:dyDescent="0.2">
      <c r="A1530" s="11">
        <v>189</v>
      </c>
      <c r="B1530" s="300"/>
      <c r="C1530" s="295"/>
      <c r="D1530" s="295"/>
      <c r="E1530" s="295"/>
      <c r="F1530" s="915" t="s">
        <v>168</v>
      </c>
      <c r="G1530" s="916"/>
      <c r="H1530" s="916"/>
      <c r="I1530" s="916"/>
      <c r="J1530" s="916"/>
      <c r="K1530" s="916"/>
      <c r="L1530" s="917"/>
      <c r="M1530" s="408">
        <f t="shared" si="668"/>
        <v>0</v>
      </c>
      <c r="N1530" s="1244"/>
      <c r="O1530" s="1662"/>
      <c r="P1530" s="1662"/>
      <c r="Q1530" s="1662"/>
      <c r="R1530" s="1662"/>
      <c r="S1530" s="1662"/>
      <c r="T1530" s="1662"/>
      <c r="U1530" s="1662"/>
      <c r="V1530" s="1662"/>
      <c r="W1530" s="1662"/>
      <c r="X1530" s="1662"/>
      <c r="Y1530" s="1662"/>
      <c r="Z1530" s="1662"/>
      <c r="AA1530" s="1662"/>
      <c r="AB1530" s="1244"/>
      <c r="AC1530" s="408">
        <f t="shared" si="669"/>
        <v>0</v>
      </c>
      <c r="AD1530" s="1767"/>
      <c r="AE1530" s="834"/>
      <c r="AF1530" s="835"/>
    </row>
    <row r="1531" spans="1:32" outlineLevel="1" x14ac:dyDescent="0.2">
      <c r="A1531" s="11">
        <v>187</v>
      </c>
      <c r="B1531" s="300"/>
      <c r="C1531" s="295"/>
      <c r="D1531" s="844" t="s">
        <v>169</v>
      </c>
      <c r="E1531" s="845"/>
      <c r="F1531" s="845"/>
      <c r="G1531" s="845"/>
      <c r="H1531" s="845"/>
      <c r="I1531" s="845"/>
      <c r="J1531" s="845"/>
      <c r="K1531" s="845"/>
      <c r="L1531" s="846"/>
      <c r="M1531" s="407">
        <f>SUBTOTAL(9,M1532:M1538)</f>
        <v>0</v>
      </c>
      <c r="N1531" s="1244"/>
      <c r="O1531" s="1662"/>
      <c r="P1531" s="1662"/>
      <c r="Q1531" s="1662"/>
      <c r="R1531" s="1662"/>
      <c r="S1531" s="1662"/>
      <c r="T1531" s="1662"/>
      <c r="U1531" s="1662"/>
      <c r="V1531" s="1662"/>
      <c r="W1531" s="1662"/>
      <c r="X1531" s="1662"/>
      <c r="Y1531" s="1662"/>
      <c r="Z1531" s="1662"/>
      <c r="AA1531" s="1662"/>
      <c r="AB1531" s="1244"/>
      <c r="AC1531" s="407">
        <f t="shared" ref="AC1531" si="670">SUBTOTAL(9,AC1532:AC1538)</f>
        <v>0</v>
      </c>
      <c r="AD1531" s="1776"/>
      <c r="AE1531" s="1777"/>
      <c r="AF1531" s="1778"/>
    </row>
    <row r="1532" spans="1:32" outlineLevel="1" x14ac:dyDescent="0.2">
      <c r="A1532" s="11">
        <v>188</v>
      </c>
      <c r="B1532" s="300"/>
      <c r="C1532" s="295"/>
      <c r="D1532" s="295"/>
      <c r="E1532" s="295"/>
      <c r="F1532" s="915" t="s">
        <v>170</v>
      </c>
      <c r="G1532" s="916"/>
      <c r="H1532" s="916"/>
      <c r="I1532" s="916"/>
      <c r="J1532" s="916"/>
      <c r="K1532" s="916"/>
      <c r="L1532" s="917"/>
      <c r="M1532" s="408">
        <f t="shared" ref="M1532:M1538" si="671">M756</f>
        <v>0</v>
      </c>
      <c r="N1532" s="1244"/>
      <c r="O1532" s="1662"/>
      <c r="P1532" s="1662"/>
      <c r="Q1532" s="1662"/>
      <c r="R1532" s="1662"/>
      <c r="S1532" s="1662"/>
      <c r="T1532" s="1662"/>
      <c r="U1532" s="1662"/>
      <c r="V1532" s="1662"/>
      <c r="W1532" s="1662"/>
      <c r="X1532" s="1662"/>
      <c r="Y1532" s="1662"/>
      <c r="Z1532" s="1662"/>
      <c r="AA1532" s="1662"/>
      <c r="AB1532" s="1244"/>
      <c r="AC1532" s="408">
        <f t="shared" si="669"/>
        <v>0</v>
      </c>
      <c r="AD1532" s="1689"/>
      <c r="AE1532" s="828"/>
      <c r="AF1532" s="829"/>
    </row>
    <row r="1533" spans="1:32" ht="27.75" customHeight="1" outlineLevel="1" x14ac:dyDescent="0.2">
      <c r="A1533" s="11">
        <v>189</v>
      </c>
      <c r="B1533" s="300"/>
      <c r="C1533" s="295"/>
      <c r="D1533" s="295"/>
      <c r="E1533" s="295"/>
      <c r="F1533" s="915" t="s">
        <v>448</v>
      </c>
      <c r="G1533" s="916"/>
      <c r="H1533" s="916"/>
      <c r="I1533" s="916"/>
      <c r="J1533" s="916"/>
      <c r="K1533" s="916"/>
      <c r="L1533" s="917"/>
      <c r="M1533" s="408">
        <f t="shared" si="671"/>
        <v>0</v>
      </c>
      <c r="N1533" s="1244"/>
      <c r="O1533" s="1662"/>
      <c r="P1533" s="1662"/>
      <c r="Q1533" s="1662"/>
      <c r="R1533" s="1662"/>
      <c r="S1533" s="1662"/>
      <c r="T1533" s="1662"/>
      <c r="U1533" s="1662"/>
      <c r="V1533" s="1662"/>
      <c r="W1533" s="1662"/>
      <c r="X1533" s="1662"/>
      <c r="Y1533" s="1662"/>
      <c r="Z1533" s="1662"/>
      <c r="AA1533" s="1662"/>
      <c r="AB1533" s="1244"/>
      <c r="AC1533" s="408">
        <f t="shared" si="669"/>
        <v>0</v>
      </c>
      <c r="AD1533" s="1766"/>
      <c r="AE1533" s="1063"/>
      <c r="AF1533" s="832"/>
    </row>
    <row r="1534" spans="1:32" ht="45" customHeight="1" outlineLevel="1" x14ac:dyDescent="0.2">
      <c r="A1534" s="11">
        <v>189</v>
      </c>
      <c r="B1534" s="300"/>
      <c r="C1534" s="295"/>
      <c r="D1534" s="295"/>
      <c r="E1534" s="295"/>
      <c r="F1534" s="915" t="s">
        <v>452</v>
      </c>
      <c r="G1534" s="916"/>
      <c r="H1534" s="916"/>
      <c r="I1534" s="916"/>
      <c r="J1534" s="916"/>
      <c r="K1534" s="916"/>
      <c r="L1534" s="917"/>
      <c r="M1534" s="408">
        <f t="shared" si="671"/>
        <v>0</v>
      </c>
      <c r="N1534" s="1244"/>
      <c r="O1534" s="1662"/>
      <c r="P1534" s="1662"/>
      <c r="Q1534" s="1662"/>
      <c r="R1534" s="1662"/>
      <c r="S1534" s="1662"/>
      <c r="T1534" s="1662"/>
      <c r="U1534" s="1662"/>
      <c r="V1534" s="1662"/>
      <c r="W1534" s="1662"/>
      <c r="X1534" s="1662"/>
      <c r="Y1534" s="1662"/>
      <c r="Z1534" s="1662"/>
      <c r="AA1534" s="1662"/>
      <c r="AB1534" s="1244"/>
      <c r="AC1534" s="408">
        <f t="shared" si="669"/>
        <v>0</v>
      </c>
      <c r="AD1534" s="1766"/>
      <c r="AE1534" s="1063"/>
      <c r="AF1534" s="832"/>
    </row>
    <row r="1535" spans="1:32" ht="27.75" customHeight="1" outlineLevel="1" x14ac:dyDescent="0.2">
      <c r="A1535" s="11">
        <v>189</v>
      </c>
      <c r="B1535" s="300"/>
      <c r="C1535" s="295"/>
      <c r="D1535" s="295"/>
      <c r="E1535" s="295"/>
      <c r="F1535" s="915" t="s">
        <v>171</v>
      </c>
      <c r="G1535" s="916"/>
      <c r="H1535" s="916"/>
      <c r="I1535" s="916"/>
      <c r="J1535" s="916"/>
      <c r="K1535" s="916"/>
      <c r="L1535" s="917"/>
      <c r="M1535" s="408">
        <f t="shared" si="671"/>
        <v>0</v>
      </c>
      <c r="N1535" s="1244"/>
      <c r="O1535" s="1662"/>
      <c r="P1535" s="1662"/>
      <c r="Q1535" s="1662"/>
      <c r="R1535" s="1662"/>
      <c r="S1535" s="1662"/>
      <c r="T1535" s="1662"/>
      <c r="U1535" s="1662"/>
      <c r="V1535" s="1662"/>
      <c r="W1535" s="1662"/>
      <c r="X1535" s="1662"/>
      <c r="Y1535" s="1662"/>
      <c r="Z1535" s="1662"/>
      <c r="AA1535" s="1662"/>
      <c r="AB1535" s="1244"/>
      <c r="AC1535" s="408">
        <f t="shared" si="669"/>
        <v>0</v>
      </c>
      <c r="AD1535" s="1766"/>
      <c r="AE1535" s="1063"/>
      <c r="AF1535" s="832"/>
    </row>
    <row r="1536" spans="1:32" ht="45" customHeight="1" outlineLevel="1" x14ac:dyDescent="0.2">
      <c r="A1536" s="11">
        <v>189</v>
      </c>
      <c r="B1536" s="300"/>
      <c r="C1536" s="295"/>
      <c r="D1536" s="295"/>
      <c r="E1536" s="295"/>
      <c r="F1536" s="915" t="s">
        <v>172</v>
      </c>
      <c r="G1536" s="916"/>
      <c r="H1536" s="916"/>
      <c r="I1536" s="916"/>
      <c r="J1536" s="916"/>
      <c r="K1536" s="916"/>
      <c r="L1536" s="917"/>
      <c r="M1536" s="408">
        <f t="shared" si="671"/>
        <v>0</v>
      </c>
      <c r="N1536" s="1244"/>
      <c r="O1536" s="1662"/>
      <c r="P1536" s="1662"/>
      <c r="Q1536" s="1662"/>
      <c r="R1536" s="1662"/>
      <c r="S1536" s="1662"/>
      <c r="T1536" s="1662"/>
      <c r="U1536" s="1662"/>
      <c r="V1536" s="1662"/>
      <c r="W1536" s="1662"/>
      <c r="X1536" s="1662"/>
      <c r="Y1536" s="1662"/>
      <c r="Z1536" s="1662"/>
      <c r="AA1536" s="1662"/>
      <c r="AB1536" s="1244"/>
      <c r="AC1536" s="408">
        <f t="shared" si="669"/>
        <v>0</v>
      </c>
      <c r="AD1536" s="1766"/>
      <c r="AE1536" s="1063"/>
      <c r="AF1536" s="832"/>
    </row>
    <row r="1537" spans="1:32" ht="27.75" customHeight="1" outlineLevel="1" x14ac:dyDescent="0.2">
      <c r="A1537" s="11">
        <v>189</v>
      </c>
      <c r="B1537" s="300"/>
      <c r="C1537" s="295"/>
      <c r="D1537" s="295"/>
      <c r="E1537" s="295"/>
      <c r="F1537" s="915" t="s">
        <v>449</v>
      </c>
      <c r="G1537" s="916"/>
      <c r="H1537" s="916"/>
      <c r="I1537" s="916"/>
      <c r="J1537" s="916"/>
      <c r="K1537" s="916"/>
      <c r="L1537" s="917"/>
      <c r="M1537" s="408">
        <f t="shared" si="671"/>
        <v>0</v>
      </c>
      <c r="N1537" s="1244"/>
      <c r="O1537" s="1662"/>
      <c r="P1537" s="1662"/>
      <c r="Q1537" s="1662"/>
      <c r="R1537" s="1662"/>
      <c r="S1537" s="1662"/>
      <c r="T1537" s="1662"/>
      <c r="U1537" s="1662"/>
      <c r="V1537" s="1662"/>
      <c r="W1537" s="1662"/>
      <c r="X1537" s="1662"/>
      <c r="Y1537" s="1662"/>
      <c r="Z1537" s="1662"/>
      <c r="AA1537" s="1662"/>
      <c r="AB1537" s="1244"/>
      <c r="AC1537" s="408">
        <f t="shared" si="669"/>
        <v>0</v>
      </c>
      <c r="AD1537" s="1766"/>
      <c r="AE1537" s="1063"/>
      <c r="AF1537" s="832"/>
    </row>
    <row r="1538" spans="1:32" outlineLevel="1" x14ac:dyDescent="0.2">
      <c r="A1538" s="11">
        <v>189</v>
      </c>
      <c r="B1538" s="300"/>
      <c r="C1538" s="295"/>
      <c r="D1538" s="295"/>
      <c r="E1538" s="295"/>
      <c r="F1538" s="915" t="s">
        <v>173</v>
      </c>
      <c r="G1538" s="916"/>
      <c r="H1538" s="916"/>
      <c r="I1538" s="916"/>
      <c r="J1538" s="916"/>
      <c r="K1538" s="916"/>
      <c r="L1538" s="917"/>
      <c r="M1538" s="408">
        <f t="shared" si="671"/>
        <v>0</v>
      </c>
      <c r="N1538" s="1244"/>
      <c r="O1538" s="1662"/>
      <c r="P1538" s="1662"/>
      <c r="Q1538" s="1662"/>
      <c r="R1538" s="1662"/>
      <c r="S1538" s="1662"/>
      <c r="T1538" s="1662"/>
      <c r="U1538" s="1662"/>
      <c r="V1538" s="1662"/>
      <c r="W1538" s="1662"/>
      <c r="X1538" s="1662"/>
      <c r="Y1538" s="1662"/>
      <c r="Z1538" s="1662"/>
      <c r="AA1538" s="1662"/>
      <c r="AB1538" s="1244"/>
      <c r="AC1538" s="408">
        <f t="shared" si="669"/>
        <v>0</v>
      </c>
      <c r="AD1538" s="1767"/>
      <c r="AE1538" s="834"/>
      <c r="AF1538" s="835"/>
    </row>
    <row r="1539" spans="1:32" outlineLevel="1" x14ac:dyDescent="0.2">
      <c r="A1539" s="11">
        <v>187</v>
      </c>
      <c r="B1539" s="300"/>
      <c r="C1539" s="295"/>
      <c r="D1539" s="844" t="s">
        <v>174</v>
      </c>
      <c r="E1539" s="845"/>
      <c r="F1539" s="845"/>
      <c r="G1539" s="845"/>
      <c r="H1539" s="845"/>
      <c r="I1539" s="845"/>
      <c r="J1539" s="845"/>
      <c r="K1539" s="845"/>
      <c r="L1539" s="846"/>
      <c r="M1539" s="407">
        <f>SUBTOTAL(9,M1540:M1546)</f>
        <v>0</v>
      </c>
      <c r="N1539" s="1244"/>
      <c r="O1539" s="1662"/>
      <c r="P1539" s="1662"/>
      <c r="Q1539" s="1662"/>
      <c r="R1539" s="1662"/>
      <c r="S1539" s="1662"/>
      <c r="T1539" s="1662"/>
      <c r="U1539" s="1662"/>
      <c r="V1539" s="1662"/>
      <c r="W1539" s="1662"/>
      <c r="X1539" s="1662"/>
      <c r="Y1539" s="1662"/>
      <c r="Z1539" s="1662"/>
      <c r="AA1539" s="1662"/>
      <c r="AB1539" s="1244"/>
      <c r="AC1539" s="407">
        <f t="shared" ref="AC1539" si="672">SUBTOTAL(9,AC1540:AC1546)</f>
        <v>0</v>
      </c>
      <c r="AD1539" s="1776"/>
      <c r="AE1539" s="1777"/>
      <c r="AF1539" s="1778"/>
    </row>
    <row r="1540" spans="1:32" outlineLevel="1" x14ac:dyDescent="0.2">
      <c r="A1540" s="11">
        <v>188</v>
      </c>
      <c r="B1540" s="300"/>
      <c r="C1540" s="295"/>
      <c r="D1540" s="295"/>
      <c r="E1540" s="295"/>
      <c r="F1540" s="915" t="s">
        <v>175</v>
      </c>
      <c r="G1540" s="916"/>
      <c r="H1540" s="916"/>
      <c r="I1540" s="916"/>
      <c r="J1540" s="916"/>
      <c r="K1540" s="916"/>
      <c r="L1540" s="917"/>
      <c r="M1540" s="408">
        <f t="shared" ref="M1540:M1546" si="673">M764</f>
        <v>0</v>
      </c>
      <c r="N1540" s="1244"/>
      <c r="O1540" s="1662"/>
      <c r="P1540" s="1662"/>
      <c r="Q1540" s="1662"/>
      <c r="R1540" s="1662"/>
      <c r="S1540" s="1662"/>
      <c r="T1540" s="1662"/>
      <c r="U1540" s="1662"/>
      <c r="V1540" s="1662"/>
      <c r="W1540" s="1662"/>
      <c r="X1540" s="1662"/>
      <c r="Y1540" s="1662"/>
      <c r="Z1540" s="1662"/>
      <c r="AA1540" s="1662"/>
      <c r="AB1540" s="1244"/>
      <c r="AC1540" s="408">
        <f t="shared" si="669"/>
        <v>0</v>
      </c>
      <c r="AD1540" s="1689"/>
      <c r="AE1540" s="828"/>
      <c r="AF1540" s="829"/>
    </row>
    <row r="1541" spans="1:32" ht="27.75" customHeight="1" outlineLevel="1" x14ac:dyDescent="0.2">
      <c r="A1541" s="11">
        <v>189</v>
      </c>
      <c r="B1541" s="300"/>
      <c r="C1541" s="295"/>
      <c r="D1541" s="295"/>
      <c r="E1541" s="295"/>
      <c r="F1541" s="915" t="s">
        <v>176</v>
      </c>
      <c r="G1541" s="916"/>
      <c r="H1541" s="916"/>
      <c r="I1541" s="916"/>
      <c r="J1541" s="916"/>
      <c r="K1541" s="916"/>
      <c r="L1541" s="917"/>
      <c r="M1541" s="408">
        <f t="shared" si="673"/>
        <v>0</v>
      </c>
      <c r="N1541" s="1244"/>
      <c r="O1541" s="1662"/>
      <c r="P1541" s="1662"/>
      <c r="Q1541" s="1662"/>
      <c r="R1541" s="1662"/>
      <c r="S1541" s="1662"/>
      <c r="T1541" s="1662"/>
      <c r="U1541" s="1662"/>
      <c r="V1541" s="1662"/>
      <c r="W1541" s="1662"/>
      <c r="X1541" s="1662"/>
      <c r="Y1541" s="1662"/>
      <c r="Z1541" s="1662"/>
      <c r="AA1541" s="1662"/>
      <c r="AB1541" s="1244"/>
      <c r="AC1541" s="408">
        <f t="shared" si="669"/>
        <v>0</v>
      </c>
      <c r="AD1541" s="1766"/>
      <c r="AE1541" s="1063"/>
      <c r="AF1541" s="832"/>
    </row>
    <row r="1542" spans="1:32" ht="45" customHeight="1" outlineLevel="1" x14ac:dyDescent="0.2">
      <c r="A1542" s="11">
        <v>189</v>
      </c>
      <c r="B1542" s="300"/>
      <c r="C1542" s="295"/>
      <c r="D1542" s="295"/>
      <c r="E1542" s="295"/>
      <c r="F1542" s="915" t="s">
        <v>453</v>
      </c>
      <c r="G1542" s="916"/>
      <c r="H1542" s="916"/>
      <c r="I1542" s="916"/>
      <c r="J1542" s="916"/>
      <c r="K1542" s="916"/>
      <c r="L1542" s="917"/>
      <c r="M1542" s="408">
        <f t="shared" si="673"/>
        <v>0</v>
      </c>
      <c r="N1542" s="1244"/>
      <c r="O1542" s="1662"/>
      <c r="P1542" s="1662"/>
      <c r="Q1542" s="1662"/>
      <c r="R1542" s="1662"/>
      <c r="S1542" s="1662"/>
      <c r="T1542" s="1662"/>
      <c r="U1542" s="1662"/>
      <c r="V1542" s="1662"/>
      <c r="W1542" s="1662"/>
      <c r="X1542" s="1662"/>
      <c r="Y1542" s="1662"/>
      <c r="Z1542" s="1662"/>
      <c r="AA1542" s="1662"/>
      <c r="AB1542" s="1244"/>
      <c r="AC1542" s="408">
        <f t="shared" si="669"/>
        <v>0</v>
      </c>
      <c r="AD1542" s="1766"/>
      <c r="AE1542" s="1063"/>
      <c r="AF1542" s="832"/>
    </row>
    <row r="1543" spans="1:32" ht="27.75" customHeight="1" outlineLevel="1" x14ac:dyDescent="0.2">
      <c r="A1543" s="11">
        <v>189</v>
      </c>
      <c r="B1543" s="300"/>
      <c r="C1543" s="295"/>
      <c r="D1543" s="295"/>
      <c r="E1543" s="295"/>
      <c r="F1543" s="915" t="s">
        <v>177</v>
      </c>
      <c r="G1543" s="916"/>
      <c r="H1543" s="916"/>
      <c r="I1543" s="916"/>
      <c r="J1543" s="916"/>
      <c r="K1543" s="916"/>
      <c r="L1543" s="917"/>
      <c r="M1543" s="408">
        <f t="shared" si="673"/>
        <v>0</v>
      </c>
      <c r="N1543" s="1244"/>
      <c r="O1543" s="1662"/>
      <c r="P1543" s="1662"/>
      <c r="Q1543" s="1662"/>
      <c r="R1543" s="1662"/>
      <c r="S1543" s="1662"/>
      <c r="T1543" s="1662"/>
      <c r="U1543" s="1662"/>
      <c r="V1543" s="1662"/>
      <c r="W1543" s="1662"/>
      <c r="X1543" s="1662"/>
      <c r="Y1543" s="1662"/>
      <c r="Z1543" s="1662"/>
      <c r="AA1543" s="1662"/>
      <c r="AB1543" s="1244"/>
      <c r="AC1543" s="408">
        <f t="shared" si="669"/>
        <v>0</v>
      </c>
      <c r="AD1543" s="1766"/>
      <c r="AE1543" s="1063"/>
      <c r="AF1543" s="832"/>
    </row>
    <row r="1544" spans="1:32" ht="45" customHeight="1" outlineLevel="1" x14ac:dyDescent="0.2">
      <c r="A1544" s="11">
        <v>189</v>
      </c>
      <c r="B1544" s="300"/>
      <c r="C1544" s="295"/>
      <c r="D1544" s="295"/>
      <c r="E1544" s="295"/>
      <c r="F1544" s="915" t="s">
        <v>178</v>
      </c>
      <c r="G1544" s="916"/>
      <c r="H1544" s="916"/>
      <c r="I1544" s="916"/>
      <c r="J1544" s="916"/>
      <c r="K1544" s="916"/>
      <c r="L1544" s="917"/>
      <c r="M1544" s="408">
        <f t="shared" si="673"/>
        <v>0</v>
      </c>
      <c r="N1544" s="1244"/>
      <c r="O1544" s="1662"/>
      <c r="P1544" s="1662"/>
      <c r="Q1544" s="1662"/>
      <c r="R1544" s="1662"/>
      <c r="S1544" s="1662"/>
      <c r="T1544" s="1662"/>
      <c r="U1544" s="1662"/>
      <c r="V1544" s="1662"/>
      <c r="W1544" s="1662"/>
      <c r="X1544" s="1662"/>
      <c r="Y1544" s="1662"/>
      <c r="Z1544" s="1662"/>
      <c r="AA1544" s="1662"/>
      <c r="AB1544" s="1244"/>
      <c r="AC1544" s="408">
        <f t="shared" si="669"/>
        <v>0</v>
      </c>
      <c r="AD1544" s="1766"/>
      <c r="AE1544" s="1063"/>
      <c r="AF1544" s="832"/>
    </row>
    <row r="1545" spans="1:32" ht="27.75" customHeight="1" outlineLevel="1" x14ac:dyDescent="0.2">
      <c r="A1545" s="11">
        <v>189</v>
      </c>
      <c r="B1545" s="300"/>
      <c r="C1545" s="295"/>
      <c r="D1545" s="295"/>
      <c r="E1545" s="295"/>
      <c r="F1545" s="915" t="s">
        <v>450</v>
      </c>
      <c r="G1545" s="916"/>
      <c r="H1545" s="916"/>
      <c r="I1545" s="916"/>
      <c r="J1545" s="916"/>
      <c r="K1545" s="916"/>
      <c r="L1545" s="917"/>
      <c r="M1545" s="408">
        <f t="shared" si="673"/>
        <v>0</v>
      </c>
      <c r="N1545" s="1244"/>
      <c r="O1545" s="1662"/>
      <c r="P1545" s="1662"/>
      <c r="Q1545" s="1662"/>
      <c r="R1545" s="1662"/>
      <c r="S1545" s="1662"/>
      <c r="T1545" s="1662"/>
      <c r="U1545" s="1662"/>
      <c r="V1545" s="1662"/>
      <c r="W1545" s="1662"/>
      <c r="X1545" s="1662"/>
      <c r="Y1545" s="1662"/>
      <c r="Z1545" s="1662"/>
      <c r="AA1545" s="1662"/>
      <c r="AB1545" s="1244"/>
      <c r="AC1545" s="408">
        <f t="shared" si="669"/>
        <v>0</v>
      </c>
      <c r="AD1545" s="1766"/>
      <c r="AE1545" s="1063"/>
      <c r="AF1545" s="832"/>
    </row>
    <row r="1546" spans="1:32" outlineLevel="1" x14ac:dyDescent="0.2">
      <c r="A1546" s="11">
        <v>189</v>
      </c>
      <c r="B1546" s="531"/>
      <c r="C1546" s="523"/>
      <c r="D1546" s="523"/>
      <c r="E1546" s="532"/>
      <c r="F1546" s="915" t="s">
        <v>179</v>
      </c>
      <c r="G1546" s="916"/>
      <c r="H1546" s="916"/>
      <c r="I1546" s="916"/>
      <c r="J1546" s="916"/>
      <c r="K1546" s="916"/>
      <c r="L1546" s="917"/>
      <c r="M1546" s="408">
        <f t="shared" si="673"/>
        <v>0</v>
      </c>
      <c r="N1546" s="961"/>
      <c r="O1546" s="961"/>
      <c r="P1546" s="961"/>
      <c r="Q1546" s="961"/>
      <c r="R1546" s="961"/>
      <c r="S1546" s="961"/>
      <c r="T1546" s="961"/>
      <c r="U1546" s="961"/>
      <c r="V1546" s="961"/>
      <c r="W1546" s="961"/>
      <c r="X1546" s="961"/>
      <c r="Y1546" s="961"/>
      <c r="Z1546" s="961"/>
      <c r="AA1546" s="961"/>
      <c r="AB1546" s="961"/>
      <c r="AC1546" s="408">
        <f t="shared" si="669"/>
        <v>0</v>
      </c>
      <c r="AD1546" s="1767"/>
      <c r="AE1546" s="834"/>
      <c r="AF1546" s="835"/>
    </row>
    <row r="1547" spans="1:32" ht="7.5" customHeight="1" outlineLevel="1" x14ac:dyDescent="0.2">
      <c r="A1547" s="11"/>
      <c r="B1547" s="1595"/>
      <c r="C1547" s="1436"/>
      <c r="D1547" s="1436"/>
      <c r="E1547" s="1436"/>
      <c r="F1547" s="1436"/>
      <c r="G1547" s="1436"/>
      <c r="H1547" s="1436"/>
      <c r="I1547" s="1436"/>
      <c r="J1547" s="1436"/>
      <c r="K1547" s="1436"/>
      <c r="L1547" s="1596"/>
      <c r="M1547" s="1429"/>
      <c r="N1547" s="1430"/>
      <c r="O1547" s="1430"/>
      <c r="P1547" s="1430"/>
      <c r="Q1547" s="1430"/>
      <c r="R1547" s="1430"/>
      <c r="S1547" s="1430"/>
      <c r="T1547" s="1430"/>
      <c r="U1547" s="1430"/>
      <c r="V1547" s="1430"/>
      <c r="W1547" s="1430"/>
      <c r="X1547" s="1430"/>
      <c r="Y1547" s="1430"/>
      <c r="Z1547" s="1430"/>
      <c r="AA1547" s="1430"/>
      <c r="AB1547" s="1430"/>
      <c r="AC1547" s="1430"/>
      <c r="AD1547" s="1771"/>
      <c r="AE1547" s="1771"/>
      <c r="AF1547" s="1772"/>
    </row>
    <row r="1548" spans="1:32" ht="22.5" customHeight="1" outlineLevel="1" x14ac:dyDescent="0.2">
      <c r="A1548" s="11">
        <v>323</v>
      </c>
      <c r="B1548" s="963" t="s">
        <v>180</v>
      </c>
      <c r="C1548" s="964"/>
      <c r="D1548" s="964"/>
      <c r="E1548" s="964"/>
      <c r="F1548" s="964"/>
      <c r="G1548" s="964"/>
      <c r="H1548" s="964"/>
      <c r="I1548" s="964"/>
      <c r="J1548" s="964"/>
      <c r="K1548" s="964"/>
      <c r="L1548" s="964"/>
      <c r="M1548" s="407">
        <f>SUBTOTAL(9,M1521:M1547)</f>
        <v>0</v>
      </c>
      <c r="N1548" s="410">
        <f t="shared" ref="N1548:AC1548" si="674">SUBTOTAL(9,N1521:N1547)</f>
        <v>0</v>
      </c>
      <c r="O1548" s="414">
        <f t="shared" si="674"/>
        <v>0</v>
      </c>
      <c r="P1548" s="414">
        <f t="shared" si="674"/>
        <v>0</v>
      </c>
      <c r="Q1548" s="415">
        <f t="shared" si="674"/>
        <v>0</v>
      </c>
      <c r="R1548" s="410">
        <f t="shared" si="674"/>
        <v>0</v>
      </c>
      <c r="S1548" s="414">
        <f t="shared" si="674"/>
        <v>0</v>
      </c>
      <c r="T1548" s="413">
        <f t="shared" si="674"/>
        <v>0</v>
      </c>
      <c r="U1548" s="413">
        <f t="shared" si="674"/>
        <v>0</v>
      </c>
      <c r="V1548" s="413">
        <f t="shared" si="674"/>
        <v>0</v>
      </c>
      <c r="W1548" s="413">
        <f t="shared" si="674"/>
        <v>0</v>
      </c>
      <c r="X1548" s="413">
        <f t="shared" si="674"/>
        <v>0</v>
      </c>
      <c r="Y1548" s="413">
        <f t="shared" si="674"/>
        <v>0</v>
      </c>
      <c r="Z1548" s="413">
        <f t="shared" si="674"/>
        <v>0</v>
      </c>
      <c r="AA1548" s="413">
        <f t="shared" si="674"/>
        <v>0</v>
      </c>
      <c r="AB1548" s="411">
        <f t="shared" si="674"/>
        <v>0</v>
      </c>
      <c r="AC1548" s="407">
        <f t="shared" si="674"/>
        <v>0</v>
      </c>
      <c r="AD1548" s="963"/>
      <c r="AE1548" s="964"/>
      <c r="AF1548" s="1101"/>
    </row>
    <row r="1549" spans="1:32" ht="7.5" hidden="1" customHeight="1" x14ac:dyDescent="0.2">
      <c r="B1549" s="1602"/>
      <c r="C1549" s="1437"/>
      <c r="D1549" s="1437"/>
      <c r="E1549" s="1437"/>
      <c r="F1549" s="1437"/>
      <c r="G1549" s="1437"/>
      <c r="H1549" s="1437"/>
      <c r="I1549" s="1437"/>
      <c r="J1549" s="1437"/>
      <c r="K1549" s="1437"/>
      <c r="L1549" s="1437"/>
      <c r="M1549" s="1437"/>
      <c r="N1549" s="1437"/>
      <c r="O1549" s="1437"/>
      <c r="P1549" s="1437"/>
      <c r="Q1549" s="1437"/>
      <c r="R1549" s="1437"/>
      <c r="S1549" s="1437"/>
      <c r="T1549" s="1437"/>
      <c r="U1549" s="1437"/>
      <c r="V1549" s="1437"/>
      <c r="W1549" s="1437"/>
      <c r="X1549" s="1437"/>
      <c r="Y1549" s="1437"/>
      <c r="Z1549" s="1437"/>
      <c r="AA1549" s="1437"/>
      <c r="AB1549" s="1437"/>
      <c r="AC1549" s="1437"/>
      <c r="AD1549" s="1437"/>
      <c r="AE1549" s="1437"/>
      <c r="AF1549" s="1438"/>
    </row>
    <row r="1550" spans="1:32" ht="7.5" customHeight="1" x14ac:dyDescent="0.2">
      <c r="B1550" s="1602"/>
      <c r="C1550" s="1437"/>
      <c r="D1550" s="1437"/>
      <c r="E1550" s="1437"/>
      <c r="F1550" s="1437"/>
      <c r="G1550" s="1437"/>
      <c r="H1550" s="1437"/>
      <c r="I1550" s="1437"/>
      <c r="J1550" s="1437"/>
      <c r="K1550" s="1437"/>
      <c r="L1550" s="1437"/>
      <c r="M1550" s="1437"/>
      <c r="N1550" s="1437"/>
      <c r="O1550" s="1437"/>
      <c r="P1550" s="1437"/>
      <c r="Q1550" s="1437"/>
      <c r="R1550" s="1437"/>
      <c r="S1550" s="1437"/>
      <c r="T1550" s="1437"/>
      <c r="U1550" s="1437"/>
      <c r="V1550" s="1437"/>
      <c r="W1550" s="1437"/>
      <c r="X1550" s="1437"/>
      <c r="Y1550" s="1437"/>
      <c r="Z1550" s="1437"/>
      <c r="AA1550" s="1437"/>
      <c r="AB1550" s="1437"/>
      <c r="AC1550" s="1437"/>
      <c r="AD1550" s="1437"/>
      <c r="AE1550" s="1437"/>
      <c r="AF1550" s="1438"/>
    </row>
    <row r="1551" spans="1:32" ht="22.5" customHeight="1" x14ac:dyDescent="0.2">
      <c r="A1551" s="11">
        <v>900</v>
      </c>
      <c r="B1551" s="963" t="s">
        <v>188</v>
      </c>
      <c r="C1551" s="964"/>
      <c r="D1551" s="964"/>
      <c r="E1551" s="964"/>
      <c r="F1551" s="964"/>
      <c r="G1551" s="964"/>
      <c r="H1551" s="964"/>
      <c r="I1551" s="964"/>
      <c r="J1551" s="964"/>
      <c r="K1551" s="964"/>
      <c r="L1551" s="964"/>
      <c r="M1551" s="964"/>
      <c r="N1551" s="410">
        <f>SUM(SUBTOTAL(9,N785:N791),SUBTOTAL(9,N795:N802,N811,N824:N828,N831:N835,N847,N850),N873:N874,N885,N886,SUBTOTAL(9,N1286:N1293,N1302,N1315:N1319,N1322:N1326,N1338,N1341),SUBTOTAL(9,N1364:N1371,N1380,N1393:N1397,N1400:N1404,N1416,N1419),SUBTOTAL(9,N1442:N1449,N1458,N1471:N1475,N1478:N1482,N1494,N1497))</f>
        <v>0</v>
      </c>
      <c r="O1551" s="414">
        <f t="shared" ref="O1551:AB1551" si="675">SUM(SUBTOTAL(9,O785:O791),SUBTOTAL(9,O795:O802,O811,O824:O828,O831:O835,O847,O850),O873:O874,O885,O886,SUBTOTAL(9,O1286:O1293,O1302,O1315:O1319,O1322:O1326,O1338,O1341),SUBTOTAL(9,O1364:O1371,O1380,O1393:O1397,O1400:O1404,O1416,O1419),SUBTOTAL(9,O1442:O1449,O1458,O1471:O1475,O1478:O1482,O1494,O1497))</f>
        <v>0</v>
      </c>
      <c r="P1551" s="414">
        <f t="shared" si="675"/>
        <v>0</v>
      </c>
      <c r="Q1551" s="415">
        <f t="shared" si="675"/>
        <v>0</v>
      </c>
      <c r="R1551" s="410">
        <f t="shared" si="675"/>
        <v>0</v>
      </c>
      <c r="S1551" s="414">
        <f t="shared" si="675"/>
        <v>0</v>
      </c>
      <c r="T1551" s="413">
        <f t="shared" si="675"/>
        <v>0</v>
      </c>
      <c r="U1551" s="413">
        <f t="shared" si="675"/>
        <v>0</v>
      </c>
      <c r="V1551" s="413">
        <f t="shared" si="675"/>
        <v>0</v>
      </c>
      <c r="W1551" s="413">
        <f t="shared" si="675"/>
        <v>0</v>
      </c>
      <c r="X1551" s="413">
        <f t="shared" si="675"/>
        <v>0</v>
      </c>
      <c r="Y1551" s="413">
        <f t="shared" si="675"/>
        <v>0</v>
      </c>
      <c r="Z1551" s="413">
        <f t="shared" si="675"/>
        <v>0</v>
      </c>
      <c r="AA1551" s="413">
        <f t="shared" si="675"/>
        <v>0</v>
      </c>
      <c r="AB1551" s="411">
        <f t="shared" si="675"/>
        <v>0</v>
      </c>
      <c r="AC1551" s="407">
        <f>SUM(SUBTOTAL(9,AC785:AC791),SUBTOTAL(9,AC795:AC802,AC811,AC824:AC828,AC831:AC835,AC847,AC850),AC873:AC874,AC885:AC886,SUBTOTAL(9,AC1286:AC1293,AC1302,AC1315:AC1319,AC1322:AC1326,AC1338,AC1341),SUBTOTAL(9,AC1364:AC1371,AC1380,AC1393:AC1397,AC1400:AC1404,AC1416,AC1419),SUBTOTAL(9,AC1442:AC1449,AC1458,AC1471:AC1475,AC1478:AC1482,AC1494,AC1497))</f>
        <v>0</v>
      </c>
      <c r="AD1551" s="963"/>
      <c r="AE1551" s="964"/>
      <c r="AF1551" s="1101"/>
    </row>
    <row r="1552" spans="1:32" ht="22.5" customHeight="1" x14ac:dyDescent="0.2">
      <c r="A1552" s="11">
        <v>901</v>
      </c>
      <c r="B1552" s="963" t="s">
        <v>192</v>
      </c>
      <c r="C1552" s="964"/>
      <c r="D1552" s="964"/>
      <c r="E1552" s="964"/>
      <c r="F1552" s="964"/>
      <c r="G1552" s="964"/>
      <c r="H1552" s="964"/>
      <c r="I1552" s="964"/>
      <c r="J1552" s="964"/>
      <c r="K1552" s="964"/>
      <c r="L1552" s="964"/>
      <c r="M1552" s="964"/>
      <c r="N1552" s="410">
        <f>SUM(N1004,N1280,N1518,N1521)-N1551</f>
        <v>0</v>
      </c>
      <c r="O1552" s="414">
        <f t="shared" ref="O1552:AC1552" si="676">SUM(O1004,O1280,O1518,O1521)-O1551</f>
        <v>0</v>
      </c>
      <c r="P1552" s="414">
        <f t="shared" si="676"/>
        <v>0</v>
      </c>
      <c r="Q1552" s="415">
        <f t="shared" si="676"/>
        <v>0</v>
      </c>
      <c r="R1552" s="410">
        <f t="shared" si="676"/>
        <v>0</v>
      </c>
      <c r="S1552" s="414">
        <f>SUM(S1004,S1280,S1518,S1521)-S1551</f>
        <v>0</v>
      </c>
      <c r="T1552" s="413">
        <f t="shared" si="676"/>
        <v>0</v>
      </c>
      <c r="U1552" s="413">
        <f t="shared" si="676"/>
        <v>0</v>
      </c>
      <c r="V1552" s="413">
        <f t="shared" si="676"/>
        <v>0</v>
      </c>
      <c r="W1552" s="413">
        <f t="shared" si="676"/>
        <v>0</v>
      </c>
      <c r="X1552" s="413">
        <f t="shared" si="676"/>
        <v>0</v>
      </c>
      <c r="Y1552" s="413">
        <f t="shared" si="676"/>
        <v>0</v>
      </c>
      <c r="Z1552" s="413">
        <f t="shared" si="676"/>
        <v>0</v>
      </c>
      <c r="AA1552" s="413">
        <f t="shared" si="676"/>
        <v>0</v>
      </c>
      <c r="AB1552" s="411">
        <f t="shared" si="676"/>
        <v>0</v>
      </c>
      <c r="AC1552" s="407">
        <f t="shared" si="676"/>
        <v>0</v>
      </c>
      <c r="AD1552" s="963"/>
      <c r="AE1552" s="964"/>
      <c r="AF1552" s="1101"/>
    </row>
    <row r="1553" spans="1:32" ht="22.5" customHeight="1" x14ac:dyDescent="0.2">
      <c r="A1553" s="11">
        <v>902</v>
      </c>
      <c r="B1553" s="963" t="s">
        <v>189</v>
      </c>
      <c r="C1553" s="964"/>
      <c r="D1553" s="964"/>
      <c r="E1553" s="964"/>
      <c r="F1553" s="964"/>
      <c r="G1553" s="964"/>
      <c r="H1553" s="964"/>
      <c r="I1553" s="964"/>
      <c r="J1553" s="964"/>
      <c r="K1553" s="964"/>
      <c r="L1553" s="964"/>
      <c r="M1553" s="964"/>
      <c r="N1553" s="410">
        <f>SUM(N1551:N1552)</f>
        <v>0</v>
      </c>
      <c r="O1553" s="414">
        <f t="shared" ref="O1553:AC1553" si="677">SUM(O1551:O1552)</f>
        <v>0</v>
      </c>
      <c r="P1553" s="414">
        <f t="shared" si="677"/>
        <v>0</v>
      </c>
      <c r="Q1553" s="415">
        <f t="shared" si="677"/>
        <v>0</v>
      </c>
      <c r="R1553" s="410">
        <f t="shared" si="677"/>
        <v>0</v>
      </c>
      <c r="S1553" s="414">
        <f t="shared" si="677"/>
        <v>0</v>
      </c>
      <c r="T1553" s="413">
        <f t="shared" si="677"/>
        <v>0</v>
      </c>
      <c r="U1553" s="413">
        <f t="shared" si="677"/>
        <v>0</v>
      </c>
      <c r="V1553" s="413">
        <f t="shared" si="677"/>
        <v>0</v>
      </c>
      <c r="W1553" s="413">
        <f t="shared" si="677"/>
        <v>0</v>
      </c>
      <c r="X1553" s="413">
        <f t="shared" si="677"/>
        <v>0</v>
      </c>
      <c r="Y1553" s="413">
        <f t="shared" si="677"/>
        <v>0</v>
      </c>
      <c r="Z1553" s="413">
        <f t="shared" si="677"/>
        <v>0</v>
      </c>
      <c r="AA1553" s="413">
        <f t="shared" si="677"/>
        <v>0</v>
      </c>
      <c r="AB1553" s="411">
        <f t="shared" si="677"/>
        <v>0</v>
      </c>
      <c r="AC1553" s="407">
        <f t="shared" si="677"/>
        <v>0</v>
      </c>
      <c r="AD1553" s="963"/>
      <c r="AE1553" s="964"/>
      <c r="AF1553" s="1101"/>
    </row>
    <row r="1554" spans="1:32" ht="7.5" customHeight="1" x14ac:dyDescent="0.2">
      <c r="B1554" s="1602"/>
      <c r="C1554" s="1437"/>
      <c r="D1554" s="1437"/>
      <c r="E1554" s="1437"/>
      <c r="F1554" s="1437"/>
      <c r="G1554" s="1437"/>
      <c r="H1554" s="1437"/>
      <c r="I1554" s="1437"/>
      <c r="J1554" s="1437"/>
      <c r="K1554" s="1437"/>
      <c r="L1554" s="1437"/>
      <c r="M1554" s="1437"/>
      <c r="N1554" s="1437"/>
      <c r="O1554" s="1437"/>
      <c r="P1554" s="1437"/>
      <c r="Q1554" s="1437"/>
      <c r="R1554" s="1437"/>
      <c r="S1554" s="1437"/>
      <c r="T1554" s="1437"/>
      <c r="U1554" s="1437"/>
      <c r="V1554" s="1437"/>
      <c r="W1554" s="1437"/>
      <c r="X1554" s="1437"/>
      <c r="Y1554" s="1437"/>
      <c r="Z1554" s="1437"/>
      <c r="AA1554" s="1437"/>
      <c r="AB1554" s="1437"/>
      <c r="AC1554" s="1437"/>
      <c r="AD1554" s="1437"/>
      <c r="AE1554" s="1437"/>
      <c r="AF1554" s="1438"/>
    </row>
    <row r="1555" spans="1:32" ht="22.5" customHeight="1" x14ac:dyDescent="0.2">
      <c r="A1555" s="11">
        <v>903</v>
      </c>
      <c r="B1555" s="963" t="s">
        <v>190</v>
      </c>
      <c r="C1555" s="964"/>
      <c r="D1555" s="964"/>
      <c r="E1555" s="964"/>
      <c r="F1555" s="964"/>
      <c r="G1555" s="964"/>
      <c r="H1555" s="964"/>
      <c r="I1555" s="964"/>
      <c r="J1555" s="964"/>
      <c r="K1555" s="964"/>
      <c r="L1555" s="964"/>
      <c r="M1555" s="964"/>
      <c r="N1555" s="410">
        <f>SUM($N1553:N1553)</f>
        <v>0</v>
      </c>
      <c r="O1555" s="414">
        <f>SUM($N1553:O1553)</f>
        <v>0</v>
      </c>
      <c r="P1555" s="414">
        <f>SUM($N1553:P1553)</f>
        <v>0</v>
      </c>
      <c r="Q1555" s="415">
        <f>SUM($N1553:Q1553)</f>
        <v>0</v>
      </c>
      <c r="R1555" s="410">
        <f>SUM($N1553:R1553)</f>
        <v>0</v>
      </c>
      <c r="S1555" s="414">
        <f>SUM($N1553:S1553)</f>
        <v>0</v>
      </c>
      <c r="T1555" s="413">
        <f>SUM($N1553:T1553)</f>
        <v>0</v>
      </c>
      <c r="U1555" s="413">
        <f>SUM($N1553:U1553)</f>
        <v>0</v>
      </c>
      <c r="V1555" s="413">
        <f>SUM($N1553:V1553)</f>
        <v>0</v>
      </c>
      <c r="W1555" s="413">
        <f>SUM($N1553:W1553)</f>
        <v>0</v>
      </c>
      <c r="X1555" s="413">
        <f>SUM($N1553:X1553)</f>
        <v>0</v>
      </c>
      <c r="Y1555" s="413">
        <f>SUM($N1553:Y1553)</f>
        <v>0</v>
      </c>
      <c r="Z1555" s="413">
        <f>SUM($N1553:Z1553)</f>
        <v>0</v>
      </c>
      <c r="AA1555" s="413">
        <f>SUM($N1553:AA1553)</f>
        <v>0</v>
      </c>
      <c r="AB1555" s="411">
        <f>SUM($N1553:AB1553)</f>
        <v>0</v>
      </c>
      <c r="AC1555" s="407">
        <f>SUM($M1553:AC1553)</f>
        <v>0</v>
      </c>
      <c r="AD1555" s="963"/>
      <c r="AE1555" s="964"/>
      <c r="AF1555" s="1101"/>
    </row>
    <row r="1556" spans="1:32" x14ac:dyDescent="0.2">
      <c r="AD1556" s="74"/>
      <c r="AE1556" s="74"/>
      <c r="AF1556" s="74"/>
    </row>
    <row r="1557" spans="1:32" x14ac:dyDescent="0.2">
      <c r="AD1557" s="74"/>
      <c r="AE1557" s="74"/>
      <c r="AF1557" s="74"/>
    </row>
    <row r="1559" spans="1:32" x14ac:dyDescent="0.2">
      <c r="AD1559" s="74"/>
      <c r="AE1559" s="74"/>
      <c r="AF1559" s="74"/>
    </row>
    <row r="1560" spans="1:32" x14ac:dyDescent="0.2">
      <c r="AD1560" s="74"/>
      <c r="AE1560" s="74"/>
      <c r="AF1560" s="74"/>
    </row>
    <row r="1561" spans="1:32" x14ac:dyDescent="0.2">
      <c r="AD1561" s="74"/>
      <c r="AE1561" s="74"/>
      <c r="AF1561" s="74"/>
    </row>
    <row r="1562" spans="1:32" x14ac:dyDescent="0.2">
      <c r="AD1562" s="74"/>
      <c r="AE1562" s="74"/>
      <c r="AF1562" s="74"/>
    </row>
    <row r="1563" spans="1:32" x14ac:dyDescent="0.2">
      <c r="AD1563" s="74"/>
      <c r="AE1563" s="74"/>
      <c r="AF1563" s="74"/>
    </row>
    <row r="1564" spans="1:32" x14ac:dyDescent="0.2">
      <c r="AD1564" s="74"/>
      <c r="AE1564" s="74"/>
      <c r="AF1564" s="74"/>
    </row>
    <row r="1565" spans="1:32" x14ac:dyDescent="0.2">
      <c r="AD1565" s="74"/>
      <c r="AE1565" s="74"/>
      <c r="AF1565" s="74"/>
    </row>
    <row r="1566" spans="1:32" x14ac:dyDescent="0.2">
      <c r="AD1566" s="74"/>
      <c r="AE1566" s="74"/>
      <c r="AF1566" s="74"/>
    </row>
    <row r="1567" spans="1:32" x14ac:dyDescent="0.2">
      <c r="AD1567" s="74"/>
      <c r="AE1567" s="74"/>
      <c r="AF1567" s="74"/>
    </row>
    <row r="1568" spans="1:32" x14ac:dyDescent="0.2">
      <c r="AD1568" s="74"/>
      <c r="AE1568" s="74"/>
      <c r="AF1568" s="74"/>
    </row>
    <row r="1569" spans="30:32" x14ac:dyDescent="0.2">
      <c r="AD1569" s="74"/>
      <c r="AE1569" s="74"/>
      <c r="AF1569" s="74"/>
    </row>
    <row r="1570" spans="30:32" x14ac:dyDescent="0.2">
      <c r="AD1570" s="74"/>
      <c r="AE1570" s="74"/>
      <c r="AF1570" s="74"/>
    </row>
    <row r="1571" spans="30:32" x14ac:dyDescent="0.2">
      <c r="AD1571" s="74"/>
      <c r="AE1571" s="74"/>
      <c r="AF1571" s="74"/>
    </row>
    <row r="1572" spans="30:32" x14ac:dyDescent="0.2">
      <c r="AD1572" s="74"/>
      <c r="AE1572" s="74"/>
      <c r="AF1572" s="74"/>
    </row>
    <row r="1573" spans="30:32" x14ac:dyDescent="0.2">
      <c r="AD1573" s="74"/>
      <c r="AE1573" s="74"/>
      <c r="AF1573" s="74"/>
    </row>
    <row r="1574" spans="30:32" x14ac:dyDescent="0.2">
      <c r="AD1574" s="74"/>
      <c r="AE1574" s="74"/>
      <c r="AF1574" s="74"/>
    </row>
    <row r="1575" spans="30:32" x14ac:dyDescent="0.2">
      <c r="AD1575" s="74"/>
      <c r="AE1575" s="74"/>
      <c r="AF1575" s="74"/>
    </row>
    <row r="1576" spans="30:32" x14ac:dyDescent="0.2">
      <c r="AD1576" s="74"/>
      <c r="AE1576" s="74"/>
      <c r="AF1576" s="74"/>
    </row>
    <row r="1577" spans="30:32" x14ac:dyDescent="0.2">
      <c r="AD1577" s="74"/>
      <c r="AE1577" s="74"/>
      <c r="AF1577" s="74"/>
    </row>
  </sheetData>
  <sheetProtection password="CF06" sheet="1" objects="1" scenarios="1" selectLockedCells="1"/>
  <mergeCells count="2478">
    <mergeCell ref="V277:AB277"/>
    <mergeCell ref="Z257:AB257"/>
    <mergeCell ref="Z264:AB264"/>
    <mergeCell ref="Z271:AB271"/>
    <mergeCell ref="Z278:AB278"/>
    <mergeCell ref="Z285:AB285"/>
    <mergeCell ref="V284:AB284"/>
    <mergeCell ref="T283:AB283"/>
    <mergeCell ref="S282:AB282"/>
    <mergeCell ref="AC275:AC278"/>
    <mergeCell ref="AC282:AC285"/>
    <mergeCell ref="AC302:AC304"/>
    <mergeCell ref="R309:AB309"/>
    <mergeCell ref="S310:AB310"/>
    <mergeCell ref="T311:AB311"/>
    <mergeCell ref="AC309:AC311"/>
    <mergeCell ref="AC247:AC250"/>
    <mergeCell ref="S247:AB247"/>
    <mergeCell ref="Z250:AB250"/>
    <mergeCell ref="V249:AB249"/>
    <mergeCell ref="T248:AB248"/>
    <mergeCell ref="S254:AB254"/>
    <mergeCell ref="S261:AB261"/>
    <mergeCell ref="S268:AB268"/>
    <mergeCell ref="S275:AB275"/>
    <mergeCell ref="T255:AB255"/>
    <mergeCell ref="T262:AB262"/>
    <mergeCell ref="T269:AB269"/>
    <mergeCell ref="T276:AB276"/>
    <mergeCell ref="AC254:AC257"/>
    <mergeCell ref="AC261:AC264"/>
    <mergeCell ref="AC268:AC271"/>
    <mergeCell ref="V256:AB256"/>
    <mergeCell ref="V263:AB263"/>
    <mergeCell ref="V270:AB270"/>
    <mergeCell ref="O1228:AB1234"/>
    <mergeCell ref="O1236:AB1260"/>
    <mergeCell ref="N1268:AB1274"/>
    <mergeCell ref="AD884:AF894"/>
    <mergeCell ref="AD872:AF882"/>
    <mergeCell ref="AD868:AF869"/>
    <mergeCell ref="AD864:AF866"/>
    <mergeCell ref="AD845:AF862"/>
    <mergeCell ref="AD823:AF843"/>
    <mergeCell ref="AD810:AF821"/>
    <mergeCell ref="AD794:AF808"/>
    <mergeCell ref="AD790:AF791"/>
    <mergeCell ref="AD787:AF788"/>
    <mergeCell ref="O785:AF785"/>
    <mergeCell ref="D822:AF822"/>
    <mergeCell ref="M780:AF780"/>
    <mergeCell ref="F780:L780"/>
    <mergeCell ref="B775:AF777"/>
    <mergeCell ref="AD1177:AF1179"/>
    <mergeCell ref="AD1158:AF1175"/>
    <mergeCell ref="AD1176:AF1176"/>
    <mergeCell ref="AD1180:AF1180"/>
    <mergeCell ref="AD1181:AF1182"/>
    <mergeCell ref="D871:AF871"/>
    <mergeCell ref="D883:AF883"/>
    <mergeCell ref="AD895:AF895"/>
    <mergeCell ref="AD899:AF899"/>
    <mergeCell ref="AD903:AF903"/>
    <mergeCell ref="AD906:AF906"/>
    <mergeCell ref="N493:AC498"/>
    <mergeCell ref="N863:P864"/>
    <mergeCell ref="U863:AB866"/>
    <mergeCell ref="R864:T864"/>
    <mergeCell ref="N866:T866"/>
    <mergeCell ref="AD1136:AF1156"/>
    <mergeCell ref="AD1123:AF1134"/>
    <mergeCell ref="AD1107:AF1121"/>
    <mergeCell ref="AD1100:AF1104"/>
    <mergeCell ref="AD1093:AF1098"/>
    <mergeCell ref="AD1084:AF1090"/>
    <mergeCell ref="AD1068:AF1082"/>
    <mergeCell ref="AD1015:AF1066"/>
    <mergeCell ref="AD1009:AF1013"/>
    <mergeCell ref="AD1002:AF1002"/>
    <mergeCell ref="AD998:AF1000"/>
    <mergeCell ref="AD994:AF996"/>
    <mergeCell ref="AD991:AF992"/>
    <mergeCell ref="AD987:AF988"/>
    <mergeCell ref="AD983:AF985"/>
    <mergeCell ref="AD964:AF981"/>
    <mergeCell ref="AD942:AF962"/>
    <mergeCell ref="C784:AF784"/>
    <mergeCell ref="AD786:AF786"/>
    <mergeCell ref="AD789:AF789"/>
    <mergeCell ref="C792:AF792"/>
    <mergeCell ref="D793:AF793"/>
    <mergeCell ref="D809:AF809"/>
    <mergeCell ref="N893:AB893"/>
    <mergeCell ref="N890:AB890"/>
    <mergeCell ref="O885:AB886"/>
    <mergeCell ref="N881:AB881"/>
    <mergeCell ref="AD1511:AF1513"/>
    <mergeCell ref="AD1492:AF1509"/>
    <mergeCell ref="AD1470:AF1490"/>
    <mergeCell ref="AD1457:AF1468"/>
    <mergeCell ref="AD1441:AF1455"/>
    <mergeCell ref="N1437:AF1438"/>
    <mergeCell ref="AD1433:AF1435"/>
    <mergeCell ref="AD1414:AF1431"/>
    <mergeCell ref="AD1392:AF1412"/>
    <mergeCell ref="AD1379:AF1390"/>
    <mergeCell ref="AD1363:AF1377"/>
    <mergeCell ref="N1359:AF1360"/>
    <mergeCell ref="N1436:AF1436"/>
    <mergeCell ref="C1439:AF1439"/>
    <mergeCell ref="F1538:L1538"/>
    <mergeCell ref="F1526:L1526"/>
    <mergeCell ref="F1527:L1527"/>
    <mergeCell ref="F1528:L1528"/>
    <mergeCell ref="F1530:L1530"/>
    <mergeCell ref="F1532:L1532"/>
    <mergeCell ref="F1521:L1521"/>
    <mergeCell ref="F1524:L1524"/>
    <mergeCell ref="F1525:L1525"/>
    <mergeCell ref="D1514:L1514"/>
    <mergeCell ref="F1515:L1515"/>
    <mergeCell ref="F1516:L1516"/>
    <mergeCell ref="B1518:L1518"/>
    <mergeCell ref="N1510:P1511"/>
    <mergeCell ref="N1512:Q1512"/>
    <mergeCell ref="N1523:AB1546"/>
    <mergeCell ref="F1536:L1536"/>
    <mergeCell ref="F1537:L1537"/>
    <mergeCell ref="O1185:AB1199"/>
    <mergeCell ref="O1201:AB1212"/>
    <mergeCell ref="O1214:AB1227"/>
    <mergeCell ref="AD1539:AF1539"/>
    <mergeCell ref="AD1548:AF1548"/>
    <mergeCell ref="AD1551:AF1551"/>
    <mergeCell ref="AD1552:AF1552"/>
    <mergeCell ref="AD1262:AF1262"/>
    <mergeCell ref="AD1265:AF1265"/>
    <mergeCell ref="AD1269:AF1269"/>
    <mergeCell ref="AD1254:AF1254"/>
    <mergeCell ref="AD1510:AF1510"/>
    <mergeCell ref="AD1518:AF1518"/>
    <mergeCell ref="AD1274:AF1274"/>
    <mergeCell ref="AD1270:AF1272"/>
    <mergeCell ref="AD1266:AF1268"/>
    <mergeCell ref="AD1263:AF1264"/>
    <mergeCell ref="AD1259:AF1260"/>
    <mergeCell ref="AD1255:AF1257"/>
    <mergeCell ref="AD1236:AF1253"/>
    <mergeCell ref="AD1214:AF1234"/>
    <mergeCell ref="AD1201:AF1212"/>
    <mergeCell ref="AD1185:AF1199"/>
    <mergeCell ref="AD1273:AF1273"/>
    <mergeCell ref="AD1540:AF1546"/>
    <mergeCell ref="AD1532:AF1538"/>
    <mergeCell ref="AD1524:AF1530"/>
    <mergeCell ref="AD1521:AF1521"/>
    <mergeCell ref="N1515:AF1516"/>
    <mergeCell ref="N1354:P1354"/>
    <mergeCell ref="N1355:P1355"/>
    <mergeCell ref="N1356:P1356"/>
    <mergeCell ref="AD1553:AF1553"/>
    <mergeCell ref="B1277:AF1277"/>
    <mergeCell ref="N1357:AB1357"/>
    <mergeCell ref="AD863:AF863"/>
    <mergeCell ref="AD867:AF867"/>
    <mergeCell ref="N1514:AF1514"/>
    <mergeCell ref="B1520:AF1520"/>
    <mergeCell ref="AD1523:AF1523"/>
    <mergeCell ref="AD1531:AF1531"/>
    <mergeCell ref="B1282:AF1282"/>
    <mergeCell ref="C1283:AF1283"/>
    <mergeCell ref="D1284:AF1284"/>
    <mergeCell ref="D1335:AF1335"/>
    <mergeCell ref="D1313:AF1313"/>
    <mergeCell ref="D1300:AF1300"/>
    <mergeCell ref="N1358:AF1358"/>
    <mergeCell ref="C1361:AF1361"/>
    <mergeCell ref="D1362:AF1362"/>
    <mergeCell ref="D1413:AF1413"/>
    <mergeCell ref="D1391:AF1391"/>
    <mergeCell ref="D1106:AF1106"/>
    <mergeCell ref="D1122:AF1122"/>
    <mergeCell ref="D1135:AF1135"/>
    <mergeCell ref="D1157:AF1157"/>
    <mergeCell ref="C1183:AF1183"/>
    <mergeCell ref="D1184:AF1184"/>
    <mergeCell ref="D1200:AF1200"/>
    <mergeCell ref="D1235:AF1235"/>
    <mergeCell ref="D1213:AF1213"/>
    <mergeCell ref="C1261:AF1261"/>
    <mergeCell ref="AD1258:AF1258"/>
    <mergeCell ref="AD982:AF982"/>
    <mergeCell ref="N878:AB878"/>
    <mergeCell ref="O873:AB874"/>
    <mergeCell ref="E889:L889"/>
    <mergeCell ref="F890:L890"/>
    <mergeCell ref="F907:L907"/>
    <mergeCell ref="F908:L908"/>
    <mergeCell ref="F909:L909"/>
    <mergeCell ref="F910:L910"/>
    <mergeCell ref="F901:L901"/>
    <mergeCell ref="F902:L902"/>
    <mergeCell ref="D903:L903"/>
    <mergeCell ref="F904:L904"/>
    <mergeCell ref="F905:L905"/>
    <mergeCell ref="D906:L906"/>
    <mergeCell ref="D895:L895"/>
    <mergeCell ref="F896:L896"/>
    <mergeCell ref="F897:L897"/>
    <mergeCell ref="F898:L898"/>
    <mergeCell ref="D899:L899"/>
    <mergeCell ref="F900:L900"/>
    <mergeCell ref="D1067:AF1067"/>
    <mergeCell ref="D1083:AF1083"/>
    <mergeCell ref="C1091:AF1091"/>
    <mergeCell ref="C1105:AF1105"/>
    <mergeCell ref="N991:AB991"/>
    <mergeCell ref="N1263:AB1263"/>
    <mergeCell ref="F1065:L1065"/>
    <mergeCell ref="F1066:L1066"/>
    <mergeCell ref="E1068:L1068"/>
    <mergeCell ref="E1236:L1236"/>
    <mergeCell ref="F1237:L1237"/>
    <mergeCell ref="F1238:L1238"/>
    <mergeCell ref="E1239:L1239"/>
    <mergeCell ref="F1240:L1240"/>
    <mergeCell ref="F1229:L1229"/>
    <mergeCell ref="F1230:L1230"/>
    <mergeCell ref="E1231:L1231"/>
    <mergeCell ref="F1232:L1232"/>
    <mergeCell ref="F1233:L1233"/>
    <mergeCell ref="F1234:L1234"/>
    <mergeCell ref="F1223:L1223"/>
    <mergeCell ref="AD1092:AF1092"/>
    <mergeCell ref="AD1099:AF1099"/>
    <mergeCell ref="F1260:L1260"/>
    <mergeCell ref="D1262:L1262"/>
    <mergeCell ref="F1263:L1263"/>
    <mergeCell ref="D1254:L1254"/>
    <mergeCell ref="F1255:L1255"/>
    <mergeCell ref="F1256:L1256"/>
    <mergeCell ref="F1021:L1021"/>
    <mergeCell ref="E1022:L1022"/>
    <mergeCell ref="F1010:L1010"/>
    <mergeCell ref="AD772:AF772"/>
    <mergeCell ref="F1264:L1264"/>
    <mergeCell ref="F1253:L1253"/>
    <mergeCell ref="AD1555:AF1555"/>
    <mergeCell ref="M1547:AF1547"/>
    <mergeCell ref="R1073:AB1074"/>
    <mergeCell ref="O1521:AB1521"/>
    <mergeCell ref="AD1432:AF1432"/>
    <mergeCell ref="AD1354:AF1354"/>
    <mergeCell ref="AD1355:AF1357"/>
    <mergeCell ref="N220:AC226"/>
    <mergeCell ref="C231:AF231"/>
    <mergeCell ref="N232:AC237"/>
    <mergeCell ref="N292:AC300"/>
    <mergeCell ref="N660:AC662"/>
    <mergeCell ref="N738:AC740"/>
    <mergeCell ref="N745:AC745"/>
    <mergeCell ref="N747:AC770"/>
    <mergeCell ref="O788:AC788"/>
    <mergeCell ref="O790:AB790"/>
    <mergeCell ref="AD1004:AF1004"/>
    <mergeCell ref="AD1276:AF1276"/>
    <mergeCell ref="AD1278:AF1278"/>
    <mergeCell ref="N1002:AB1002"/>
    <mergeCell ref="N502:AC502"/>
    <mergeCell ref="AD745:AF745"/>
    <mergeCell ref="AD759:AF759"/>
    <mergeCell ref="AD707:AF707"/>
    <mergeCell ref="AD708:AF708"/>
    <mergeCell ref="AD709:AF709"/>
    <mergeCell ref="AD710:AF710"/>
    <mergeCell ref="AD711:AF711"/>
    <mergeCell ref="AD767:AF767"/>
    <mergeCell ref="AD648:AF648"/>
    <mergeCell ref="AD714:AF714"/>
    <mergeCell ref="AD716:AF716"/>
    <mergeCell ref="AD717:AF717"/>
    <mergeCell ref="AD718:AF718"/>
    <mergeCell ref="AD719:AF719"/>
    <mergeCell ref="AD720:AF720"/>
    <mergeCell ref="AD721:AF721"/>
    <mergeCell ref="AD739:AF739"/>
    <mergeCell ref="AD740:AF740"/>
    <mergeCell ref="AD742:AF742"/>
    <mergeCell ref="AD668:AF668"/>
    <mergeCell ref="AD669:AF669"/>
    <mergeCell ref="B783:AF783"/>
    <mergeCell ref="AD670:AF670"/>
    <mergeCell ref="AD671:AF671"/>
    <mergeCell ref="AD672:AF672"/>
    <mergeCell ref="AD673:AF673"/>
    <mergeCell ref="AD674:AF674"/>
    <mergeCell ref="AD675:AF675"/>
    <mergeCell ref="AD676:AF676"/>
    <mergeCell ref="AD677:AF677"/>
    <mergeCell ref="AD704:AF704"/>
    <mergeCell ref="AD705:AF705"/>
    <mergeCell ref="B780:E780"/>
    <mergeCell ref="B781:E781"/>
    <mergeCell ref="F781:L781"/>
    <mergeCell ref="M781:M782"/>
    <mergeCell ref="AC781:AC782"/>
    <mergeCell ref="F769:L769"/>
    <mergeCell ref="AD770:AF770"/>
    <mergeCell ref="AD620:AF620"/>
    <mergeCell ref="AD621:AF621"/>
    <mergeCell ref="AD622:AF622"/>
    <mergeCell ref="AD623:AF623"/>
    <mergeCell ref="AD624:AF624"/>
    <mergeCell ref="AD625:AF625"/>
    <mergeCell ref="AD626:AF626"/>
    <mergeCell ref="AD627:AF627"/>
    <mergeCell ref="AD628:AF628"/>
    <mergeCell ref="AD629:AF629"/>
    <mergeCell ref="AD630:AF630"/>
    <mergeCell ref="AD631:AF631"/>
    <mergeCell ref="AD632:AF632"/>
    <mergeCell ref="AD633:AF633"/>
    <mergeCell ref="AD634:AF634"/>
    <mergeCell ref="AD635:AF635"/>
    <mergeCell ref="AD636:AF636"/>
    <mergeCell ref="AD569:AF569"/>
    <mergeCell ref="AD570:AF570"/>
    <mergeCell ref="AD571:AF571"/>
    <mergeCell ref="AD572:AF572"/>
    <mergeCell ref="AD573:AF573"/>
    <mergeCell ref="AD574:AF574"/>
    <mergeCell ref="AD575:AF575"/>
    <mergeCell ref="AD576:AF576"/>
    <mergeCell ref="AD577:AF577"/>
    <mergeCell ref="AD578:AF578"/>
    <mergeCell ref="AD579:AF579"/>
    <mergeCell ref="AD580:AF580"/>
    <mergeCell ref="AD581:AF581"/>
    <mergeCell ref="AD597:AF597"/>
    <mergeCell ref="AD617:AF617"/>
    <mergeCell ref="AD618:AF618"/>
    <mergeCell ref="AD619:AF619"/>
    <mergeCell ref="AD544:AF544"/>
    <mergeCell ref="AD509:AF509"/>
    <mergeCell ref="AD510:AF510"/>
    <mergeCell ref="AD511:AF511"/>
    <mergeCell ref="AD512:AF512"/>
    <mergeCell ref="AD513:AF513"/>
    <mergeCell ref="AD514:AF514"/>
    <mergeCell ref="AD515:AF515"/>
    <mergeCell ref="AD516:AF516"/>
    <mergeCell ref="AD517:AF517"/>
    <mergeCell ref="AD504:AF504"/>
    <mergeCell ref="AD558:AF558"/>
    <mergeCell ref="AD560:AF560"/>
    <mergeCell ref="AD565:AF565"/>
    <mergeCell ref="AD566:AF566"/>
    <mergeCell ref="AD567:AF567"/>
    <mergeCell ref="AD568:AF568"/>
    <mergeCell ref="AD479:AF479"/>
    <mergeCell ref="AD480:AF480"/>
    <mergeCell ref="AD481:AF481"/>
    <mergeCell ref="AD482:AF482"/>
    <mergeCell ref="AD483:AF483"/>
    <mergeCell ref="AD484:AF484"/>
    <mergeCell ref="AD486:AF486"/>
    <mergeCell ref="AD487:AF487"/>
    <mergeCell ref="AD488:AF488"/>
    <mergeCell ref="AD489:AF489"/>
    <mergeCell ref="AD490:AF490"/>
    <mergeCell ref="AD491:AF491"/>
    <mergeCell ref="AD492:AF492"/>
    <mergeCell ref="AD493:AF493"/>
    <mergeCell ref="AD494:AF494"/>
    <mergeCell ref="AD495:AF495"/>
    <mergeCell ref="AD496:AF496"/>
    <mergeCell ref="AD462:AF462"/>
    <mergeCell ref="AD463:AF463"/>
    <mergeCell ref="AD464:AF464"/>
    <mergeCell ref="AD465:AF465"/>
    <mergeCell ref="AD466:AF466"/>
    <mergeCell ref="AD467:AF467"/>
    <mergeCell ref="AD468:AF468"/>
    <mergeCell ref="AD469:AF469"/>
    <mergeCell ref="AD470:AF470"/>
    <mergeCell ref="AD471:AF471"/>
    <mergeCell ref="AD472:AF472"/>
    <mergeCell ref="AD473:AF473"/>
    <mergeCell ref="AD474:AF474"/>
    <mergeCell ref="AD475:AF475"/>
    <mergeCell ref="AD476:AF476"/>
    <mergeCell ref="AD477:AF477"/>
    <mergeCell ref="AD478:AF478"/>
    <mergeCell ref="AD406:AF406"/>
    <mergeCell ref="AD409:AF409"/>
    <mergeCell ref="AD410:AF410"/>
    <mergeCell ref="AD411:AF411"/>
    <mergeCell ref="AD412:AF412"/>
    <mergeCell ref="AD413:AF413"/>
    <mergeCell ref="AD414:AF414"/>
    <mergeCell ref="AD415:AF415"/>
    <mergeCell ref="AD416:AF416"/>
    <mergeCell ref="AD440:AF440"/>
    <mergeCell ref="AD441:AF441"/>
    <mergeCell ref="AD442:AF442"/>
    <mergeCell ref="AD443:AF443"/>
    <mergeCell ref="AD444:AF444"/>
    <mergeCell ref="AD445:AF445"/>
    <mergeCell ref="AD455:AF455"/>
    <mergeCell ref="AD456:AF456"/>
    <mergeCell ref="AD389:AF389"/>
    <mergeCell ref="AD390:AF390"/>
    <mergeCell ref="AD391:AF391"/>
    <mergeCell ref="AD392:AF392"/>
    <mergeCell ref="AD393:AF393"/>
    <mergeCell ref="AD394:AF394"/>
    <mergeCell ref="AD395:AF395"/>
    <mergeCell ref="AD396:AF396"/>
    <mergeCell ref="AD397:AF397"/>
    <mergeCell ref="AD398:AF398"/>
    <mergeCell ref="AD399:AF399"/>
    <mergeCell ref="AD400:AF400"/>
    <mergeCell ref="AD401:AF401"/>
    <mergeCell ref="AD402:AF402"/>
    <mergeCell ref="AD403:AF403"/>
    <mergeCell ref="AD404:AF404"/>
    <mergeCell ref="AD405:AF405"/>
    <mergeCell ref="AD371:AF371"/>
    <mergeCell ref="AD372:AF372"/>
    <mergeCell ref="AD373:AF373"/>
    <mergeCell ref="AD374:AF374"/>
    <mergeCell ref="AD375:AF375"/>
    <mergeCell ref="AD376:AF376"/>
    <mergeCell ref="AD377:AF377"/>
    <mergeCell ref="AD378:AF378"/>
    <mergeCell ref="AD379:AF379"/>
    <mergeCell ref="AD380:AF380"/>
    <mergeCell ref="AD382:AF382"/>
    <mergeCell ref="AD383:AF383"/>
    <mergeCell ref="AD384:AF384"/>
    <mergeCell ref="AD385:AF385"/>
    <mergeCell ref="AD386:AF386"/>
    <mergeCell ref="AD387:AF387"/>
    <mergeCell ref="AD388:AF388"/>
    <mergeCell ref="AD353:AF353"/>
    <mergeCell ref="AD354:AF354"/>
    <mergeCell ref="AD355:AF355"/>
    <mergeCell ref="AD356:AF356"/>
    <mergeCell ref="AD357:AF357"/>
    <mergeCell ref="AD358:AF358"/>
    <mergeCell ref="AD360:AF360"/>
    <mergeCell ref="AD361:AF361"/>
    <mergeCell ref="AD362:AF362"/>
    <mergeCell ref="AD363:AF363"/>
    <mergeCell ref="AD364:AF364"/>
    <mergeCell ref="AD365:AF365"/>
    <mergeCell ref="AD366:AF366"/>
    <mergeCell ref="AD367:AF367"/>
    <mergeCell ref="AD368:AF368"/>
    <mergeCell ref="AD369:AF369"/>
    <mergeCell ref="AD370:AF370"/>
    <mergeCell ref="AD335:AF335"/>
    <mergeCell ref="AD336:AF336"/>
    <mergeCell ref="AD337:AF337"/>
    <mergeCell ref="AD338:AF338"/>
    <mergeCell ref="AD339:AF339"/>
    <mergeCell ref="AD340:AF340"/>
    <mergeCell ref="AD341:AF341"/>
    <mergeCell ref="AD342:AF342"/>
    <mergeCell ref="AD343:AF343"/>
    <mergeCell ref="AD344:AF344"/>
    <mergeCell ref="AD345:AF345"/>
    <mergeCell ref="AD347:AF347"/>
    <mergeCell ref="AD348:AF348"/>
    <mergeCell ref="AD349:AF349"/>
    <mergeCell ref="AD350:AF350"/>
    <mergeCell ref="AD351:AF351"/>
    <mergeCell ref="AD352:AF352"/>
    <mergeCell ref="AD276:AF276"/>
    <mergeCell ref="AD277:AF277"/>
    <mergeCell ref="AD278:AF278"/>
    <mergeCell ref="AD279:AF279"/>
    <mergeCell ref="AD280:AF280"/>
    <mergeCell ref="AD281:AF281"/>
    <mergeCell ref="AD282:AF282"/>
    <mergeCell ref="AD283:AF283"/>
    <mergeCell ref="AD284:AF284"/>
    <mergeCell ref="AD312:AF312"/>
    <mergeCell ref="AD313:AF313"/>
    <mergeCell ref="AD324:AF324"/>
    <mergeCell ref="AD325:AF325"/>
    <mergeCell ref="AD326:AF326"/>
    <mergeCell ref="AD327:AF327"/>
    <mergeCell ref="AD328:AF328"/>
    <mergeCell ref="AD331:AF331"/>
    <mergeCell ref="AD259:AF259"/>
    <mergeCell ref="AD260:AF260"/>
    <mergeCell ref="AD261:AF261"/>
    <mergeCell ref="AD262:AF262"/>
    <mergeCell ref="AD263:AF263"/>
    <mergeCell ref="AD264:AF264"/>
    <mergeCell ref="AD265:AF265"/>
    <mergeCell ref="AD266:AF266"/>
    <mergeCell ref="AD267:AF267"/>
    <mergeCell ref="AD268:AF268"/>
    <mergeCell ref="AD269:AF269"/>
    <mergeCell ref="AD270:AF270"/>
    <mergeCell ref="AD271:AF271"/>
    <mergeCell ref="AD272:AF272"/>
    <mergeCell ref="AD273:AF273"/>
    <mergeCell ref="AD274:AF274"/>
    <mergeCell ref="AD275:AF275"/>
    <mergeCell ref="AD228:AF228"/>
    <mergeCell ref="AD242:AF242"/>
    <mergeCell ref="AD244:AF244"/>
    <mergeCell ref="AD245:AF245"/>
    <mergeCell ref="AD246:AF246"/>
    <mergeCell ref="AD247:AF247"/>
    <mergeCell ref="AD248:AF248"/>
    <mergeCell ref="AD249:AF249"/>
    <mergeCell ref="AD250:AF250"/>
    <mergeCell ref="AD251:AF251"/>
    <mergeCell ref="AD252:AF252"/>
    <mergeCell ref="AD253:AF253"/>
    <mergeCell ref="AD254:AF254"/>
    <mergeCell ref="AD255:AF255"/>
    <mergeCell ref="AD256:AF256"/>
    <mergeCell ref="AD257:AF257"/>
    <mergeCell ref="AD258:AF258"/>
    <mergeCell ref="AD182:AF182"/>
    <mergeCell ref="AD183:AF183"/>
    <mergeCell ref="AD184:AF184"/>
    <mergeCell ref="AD185:AF185"/>
    <mergeCell ref="AD186:AF186"/>
    <mergeCell ref="AD188:AF188"/>
    <mergeCell ref="AD189:AF189"/>
    <mergeCell ref="AD190:AF190"/>
    <mergeCell ref="AD191:AF191"/>
    <mergeCell ref="AD192:AF192"/>
    <mergeCell ref="AD193:AF193"/>
    <mergeCell ref="AD194:AF194"/>
    <mergeCell ref="AD195:AF195"/>
    <mergeCell ref="AD196:AF196"/>
    <mergeCell ref="AD197:AF197"/>
    <mergeCell ref="AD211:AF211"/>
    <mergeCell ref="AD214:AF214"/>
    <mergeCell ref="AD164:AF164"/>
    <mergeCell ref="AD166:AF166"/>
    <mergeCell ref="AD167:AF167"/>
    <mergeCell ref="AD168:AF168"/>
    <mergeCell ref="AD169:AF169"/>
    <mergeCell ref="AD170:AF170"/>
    <mergeCell ref="AD171:AF171"/>
    <mergeCell ref="AD172:AF172"/>
    <mergeCell ref="AD173:AF173"/>
    <mergeCell ref="AD174:AF174"/>
    <mergeCell ref="AD175:AF175"/>
    <mergeCell ref="AD176:AF176"/>
    <mergeCell ref="AD177:AF177"/>
    <mergeCell ref="AD178:AF178"/>
    <mergeCell ref="AD179:AF179"/>
    <mergeCell ref="AD180:AF180"/>
    <mergeCell ref="AD181:AF181"/>
    <mergeCell ref="AD146:AF146"/>
    <mergeCell ref="AD147:AF147"/>
    <mergeCell ref="AD148:AF148"/>
    <mergeCell ref="AD149:AF149"/>
    <mergeCell ref="AD150:AF150"/>
    <mergeCell ref="AD151:AF151"/>
    <mergeCell ref="AD153:AF153"/>
    <mergeCell ref="AD154:AF154"/>
    <mergeCell ref="AD155:AF155"/>
    <mergeCell ref="AD156:AF156"/>
    <mergeCell ref="AD157:AF157"/>
    <mergeCell ref="AD158:AF158"/>
    <mergeCell ref="AD159:AF159"/>
    <mergeCell ref="AD160:AF160"/>
    <mergeCell ref="AD161:AF161"/>
    <mergeCell ref="AD162:AF162"/>
    <mergeCell ref="AD163:AF163"/>
    <mergeCell ref="AD126:AF126"/>
    <mergeCell ref="AD127:AF127"/>
    <mergeCell ref="AD128:AF128"/>
    <mergeCell ref="AD129:AF129"/>
    <mergeCell ref="AD130:AF130"/>
    <mergeCell ref="AD131:AF131"/>
    <mergeCell ref="AD132:AF132"/>
    <mergeCell ref="AD133:AF133"/>
    <mergeCell ref="AD134:AF134"/>
    <mergeCell ref="AD137:AF137"/>
    <mergeCell ref="AD138:AF138"/>
    <mergeCell ref="AD139:AF139"/>
    <mergeCell ref="AD140:AF140"/>
    <mergeCell ref="AD141:AF141"/>
    <mergeCell ref="AD142:AF142"/>
    <mergeCell ref="AD143:AF143"/>
    <mergeCell ref="AD144:AF144"/>
    <mergeCell ref="AC135:AF135"/>
    <mergeCell ref="N126:AC126"/>
    <mergeCell ref="N129:AC129"/>
    <mergeCell ref="AD108:AF108"/>
    <mergeCell ref="AD109:AF109"/>
    <mergeCell ref="AD110:AF110"/>
    <mergeCell ref="AD111:AF111"/>
    <mergeCell ref="AD112:AF112"/>
    <mergeCell ref="AD113:AF113"/>
    <mergeCell ref="AD114:AF114"/>
    <mergeCell ref="AD115:AF115"/>
    <mergeCell ref="AD116:AF116"/>
    <mergeCell ref="AD117:AF117"/>
    <mergeCell ref="AD118:AF118"/>
    <mergeCell ref="AD119:AF119"/>
    <mergeCell ref="AD120:AF120"/>
    <mergeCell ref="AD121:AF121"/>
    <mergeCell ref="AD122:AF122"/>
    <mergeCell ref="AC94:AF94"/>
    <mergeCell ref="AD103:AF103"/>
    <mergeCell ref="AD104:AF104"/>
    <mergeCell ref="AD105:AF105"/>
    <mergeCell ref="AD106:AF106"/>
    <mergeCell ref="N122:AC122"/>
    <mergeCell ref="D107:AF107"/>
    <mergeCell ref="E113:L113"/>
    <mergeCell ref="F114:L114"/>
    <mergeCell ref="F115:L115"/>
    <mergeCell ref="E116:L116"/>
    <mergeCell ref="F117:L117"/>
    <mergeCell ref="F118:L118"/>
    <mergeCell ref="E108:L108"/>
    <mergeCell ref="F109:L109"/>
    <mergeCell ref="F110:L110"/>
    <mergeCell ref="F111:L111"/>
    <mergeCell ref="AD92:AF92"/>
    <mergeCell ref="AD93:AF93"/>
    <mergeCell ref="AD96:AF96"/>
    <mergeCell ref="AD97:AF97"/>
    <mergeCell ref="AD98:AF98"/>
    <mergeCell ref="AD99:AF99"/>
    <mergeCell ref="AD100:AF100"/>
    <mergeCell ref="AD101:AF101"/>
    <mergeCell ref="AD102:AF102"/>
    <mergeCell ref="AD73:AF73"/>
    <mergeCell ref="AD74:AF74"/>
    <mergeCell ref="AD75:AF75"/>
    <mergeCell ref="AD76:AF76"/>
    <mergeCell ref="AD77:AF77"/>
    <mergeCell ref="AD78:AF78"/>
    <mergeCell ref="AD79:AF79"/>
    <mergeCell ref="AD80:AF80"/>
    <mergeCell ref="AD81:AF81"/>
    <mergeCell ref="AD82:AF82"/>
    <mergeCell ref="AD83:AF83"/>
    <mergeCell ref="AD84:AF84"/>
    <mergeCell ref="AD85:AF85"/>
    <mergeCell ref="AD86:AF86"/>
    <mergeCell ref="AD87:AF87"/>
    <mergeCell ref="AD88:AF88"/>
    <mergeCell ref="AD89:AF89"/>
    <mergeCell ref="D95:AF95"/>
    <mergeCell ref="F93:L93"/>
    <mergeCell ref="C94:AB94"/>
    <mergeCell ref="AD90:AF90"/>
    <mergeCell ref="F83:L83"/>
    <mergeCell ref="E84:L84"/>
    <mergeCell ref="F85:L85"/>
    <mergeCell ref="F86:L86"/>
    <mergeCell ref="D87:L87"/>
    <mergeCell ref="F88:L88"/>
    <mergeCell ref="F77:L77"/>
    <mergeCell ref="E78:L78"/>
    <mergeCell ref="F79:L79"/>
    <mergeCell ref="F80:L80"/>
    <mergeCell ref="E81:L81"/>
    <mergeCell ref="F82:L82"/>
    <mergeCell ref="F76:L76"/>
    <mergeCell ref="F65:L65"/>
    <mergeCell ref="AD91:AF91"/>
    <mergeCell ref="F31:L31"/>
    <mergeCell ref="AD56:AF56"/>
    <mergeCell ref="AD57:AF57"/>
    <mergeCell ref="AD58:AF58"/>
    <mergeCell ref="AD59:AF59"/>
    <mergeCell ref="AD60:AF60"/>
    <mergeCell ref="AD61:AF61"/>
    <mergeCell ref="AD62:AF62"/>
    <mergeCell ref="AD63:AF63"/>
    <mergeCell ref="AD64:AF64"/>
    <mergeCell ref="AD65:AF65"/>
    <mergeCell ref="AD66:AF66"/>
    <mergeCell ref="AD67:AF67"/>
    <mergeCell ref="AD69:AF69"/>
    <mergeCell ref="AD70:AF70"/>
    <mergeCell ref="AD71:AF71"/>
    <mergeCell ref="AD72:AF72"/>
    <mergeCell ref="F48:L48"/>
    <mergeCell ref="AD49:AF49"/>
    <mergeCell ref="AD50:AF50"/>
    <mergeCell ref="AD51:AF51"/>
    <mergeCell ref="AD52:AF52"/>
    <mergeCell ref="AD53:AF53"/>
    <mergeCell ref="AD54:AF54"/>
    <mergeCell ref="AD55:AF55"/>
    <mergeCell ref="F51:L51"/>
    <mergeCell ref="F52:L52"/>
    <mergeCell ref="F49:L49"/>
    <mergeCell ref="E50:L50"/>
    <mergeCell ref="AD45:AF45"/>
    <mergeCell ref="AD47:AF47"/>
    <mergeCell ref="F44:L44"/>
    <mergeCell ref="F45:L45"/>
    <mergeCell ref="F53:L53"/>
    <mergeCell ref="E54:L54"/>
    <mergeCell ref="F55:L55"/>
    <mergeCell ref="F56:L56"/>
    <mergeCell ref="E57:L57"/>
    <mergeCell ref="F58:L58"/>
    <mergeCell ref="F59:L59"/>
    <mergeCell ref="D68:AF68"/>
    <mergeCell ref="C213:AB213"/>
    <mergeCell ref="AC213:AF213"/>
    <mergeCell ref="C315:AF315"/>
    <mergeCell ref="C329:AF329"/>
    <mergeCell ref="C407:AF407"/>
    <mergeCell ref="C585:AF585"/>
    <mergeCell ref="C663:AF663"/>
    <mergeCell ref="D1539:L1539"/>
    <mergeCell ref="D1531:L1531"/>
    <mergeCell ref="D1523:L1523"/>
    <mergeCell ref="B1522:AF1522"/>
    <mergeCell ref="E1084:L1084"/>
    <mergeCell ref="F1085:L1085"/>
    <mergeCell ref="D316:L316"/>
    <mergeCell ref="D346:AF346"/>
    <mergeCell ref="D359:AF359"/>
    <mergeCell ref="D381:AF381"/>
    <mergeCell ref="D217:L217"/>
    <mergeCell ref="F1071:L1071"/>
    <mergeCell ref="E1072:L1072"/>
    <mergeCell ref="F1073:L1073"/>
    <mergeCell ref="F1074:L1074"/>
    <mergeCell ref="B744:AF744"/>
    <mergeCell ref="C485:AF485"/>
    <mergeCell ref="C507:AF507"/>
    <mergeCell ref="D508:AF508"/>
    <mergeCell ref="AD221:AF221"/>
    <mergeCell ref="AD224:AF224"/>
    <mergeCell ref="AD225:AF225"/>
    <mergeCell ref="AD226:AF226"/>
    <mergeCell ref="AD215:AF215"/>
    <mergeCell ref="AD216:AF216"/>
    <mergeCell ref="AD217:AF217"/>
    <mergeCell ref="AD218:AF218"/>
    <mergeCell ref="AD219:AF219"/>
    <mergeCell ref="AD220:AF220"/>
    <mergeCell ref="AD545:AF545"/>
    <mergeCell ref="AD546:AF546"/>
    <mergeCell ref="D210:L210"/>
    <mergeCell ref="D206:L206"/>
    <mergeCell ref="F1069:L1069"/>
    <mergeCell ref="F1070:L1070"/>
    <mergeCell ref="F1059:L1059"/>
    <mergeCell ref="F1060:L1060"/>
    <mergeCell ref="F1061:L1061"/>
    <mergeCell ref="F1062:L1062"/>
    <mergeCell ref="F1063:L1063"/>
    <mergeCell ref="E1064:L1064"/>
    <mergeCell ref="F1024:L1024"/>
    <mergeCell ref="F1025:L1025"/>
    <mergeCell ref="F1026:L1026"/>
    <mergeCell ref="F1027:L1027"/>
    <mergeCell ref="F1028:L1028"/>
    <mergeCell ref="F1017:L1017"/>
    <mergeCell ref="F1018:L1018"/>
    <mergeCell ref="F1019:L1019"/>
    <mergeCell ref="F1020:L1020"/>
    <mergeCell ref="AD232:AF232"/>
    <mergeCell ref="AD233:AF233"/>
    <mergeCell ref="AD145:AF145"/>
    <mergeCell ref="F1055:L1055"/>
    <mergeCell ref="F1056:L1056"/>
    <mergeCell ref="E1057:L1057"/>
    <mergeCell ref="F1058:L1058"/>
    <mergeCell ref="F1047:L1047"/>
    <mergeCell ref="F1048:L1048"/>
    <mergeCell ref="F1049:L1049"/>
    <mergeCell ref="E1050:L1050"/>
    <mergeCell ref="F1051:L1051"/>
    <mergeCell ref="F1052:L1052"/>
    <mergeCell ref="F1041:L1041"/>
    <mergeCell ref="F1042:L1042"/>
    <mergeCell ref="E1043:L1043"/>
    <mergeCell ref="F1044:L1044"/>
    <mergeCell ref="F1045:L1045"/>
    <mergeCell ref="F1046:L1046"/>
    <mergeCell ref="F1035:L1035"/>
    <mergeCell ref="E1036:L1036"/>
    <mergeCell ref="F1037:L1037"/>
    <mergeCell ref="F1038:L1038"/>
    <mergeCell ref="F1039:L1039"/>
    <mergeCell ref="F1040:L1040"/>
    <mergeCell ref="F1053:L1053"/>
    <mergeCell ref="F1054:L1054"/>
    <mergeCell ref="E1029:L1029"/>
    <mergeCell ref="F1030:L1030"/>
    <mergeCell ref="F1031:L1031"/>
    <mergeCell ref="F1032:L1032"/>
    <mergeCell ref="F1033:L1033"/>
    <mergeCell ref="AD222:AF222"/>
    <mergeCell ref="AD223:AF223"/>
    <mergeCell ref="F1034:L1034"/>
    <mergeCell ref="F1023:L1023"/>
    <mergeCell ref="AD123:AF123"/>
    <mergeCell ref="AD124:AF124"/>
    <mergeCell ref="AD125:AF125"/>
    <mergeCell ref="B1554:AF1554"/>
    <mergeCell ref="B1549:AF1549"/>
    <mergeCell ref="B1519:AF1519"/>
    <mergeCell ref="B1517:AF1517"/>
    <mergeCell ref="F1508:L1508"/>
    <mergeCell ref="F1509:L1509"/>
    <mergeCell ref="D1510:L1510"/>
    <mergeCell ref="F1511:L1511"/>
    <mergeCell ref="F1512:L1512"/>
    <mergeCell ref="F1513:L1513"/>
    <mergeCell ref="F1502:L1502"/>
    <mergeCell ref="F1503:L1503"/>
    <mergeCell ref="E1504:L1504"/>
    <mergeCell ref="F1505:L1505"/>
    <mergeCell ref="F1506:L1506"/>
    <mergeCell ref="E1507:L1507"/>
    <mergeCell ref="B1553:M1553"/>
    <mergeCell ref="F1529:L1529"/>
    <mergeCell ref="AD547:AF547"/>
    <mergeCell ref="D136:AF136"/>
    <mergeCell ref="D152:AF152"/>
    <mergeCell ref="D165:AF165"/>
    <mergeCell ref="D187:AF187"/>
    <mergeCell ref="F1545:L1545"/>
    <mergeCell ref="F1533:L1533"/>
    <mergeCell ref="F1534:L1534"/>
    <mergeCell ref="F1535:L1535"/>
    <mergeCell ref="B1555:M1555"/>
    <mergeCell ref="F1546:L1546"/>
    <mergeCell ref="B1547:L1547"/>
    <mergeCell ref="B1548:L1548"/>
    <mergeCell ref="B1551:M1551"/>
    <mergeCell ref="B1552:M1552"/>
    <mergeCell ref="F1540:L1540"/>
    <mergeCell ref="F1541:L1541"/>
    <mergeCell ref="F1542:L1542"/>
    <mergeCell ref="F1543:L1543"/>
    <mergeCell ref="F1544:L1544"/>
    <mergeCell ref="D1008:L1008"/>
    <mergeCell ref="F1490:L1490"/>
    <mergeCell ref="E1492:L1492"/>
    <mergeCell ref="F1493:L1493"/>
    <mergeCell ref="F1494:L1494"/>
    <mergeCell ref="E1495:L1495"/>
    <mergeCell ref="E1484:L1484"/>
    <mergeCell ref="F1499:L1499"/>
    <mergeCell ref="F1500:L1500"/>
    <mergeCell ref="E1501:L1501"/>
    <mergeCell ref="F1485:L1485"/>
    <mergeCell ref="F1486:L1486"/>
    <mergeCell ref="E1487:L1487"/>
    <mergeCell ref="F1488:L1488"/>
    <mergeCell ref="F1489:L1489"/>
    <mergeCell ref="F1478:L1478"/>
    <mergeCell ref="F1479:L1479"/>
    <mergeCell ref="E1480:L1480"/>
    <mergeCell ref="F1481:L1481"/>
    <mergeCell ref="D1440:AF1440"/>
    <mergeCell ref="D1456:AF1456"/>
    <mergeCell ref="F1407:L1407"/>
    <mergeCell ref="F1398:L1398"/>
    <mergeCell ref="F1438:L1438"/>
    <mergeCell ref="E1441:L1441"/>
    <mergeCell ref="F1442:L1442"/>
    <mergeCell ref="F1443:L1443"/>
    <mergeCell ref="D1432:L1432"/>
    <mergeCell ref="F1482:L1482"/>
    <mergeCell ref="E1473:L1473"/>
    <mergeCell ref="F1496:L1496"/>
    <mergeCell ref="F1497:L1497"/>
    <mergeCell ref="E1498:L1498"/>
    <mergeCell ref="F1483:L1483"/>
    <mergeCell ref="F1472:L1472"/>
    <mergeCell ref="F1474:L1474"/>
    <mergeCell ref="F1475:L1475"/>
    <mergeCell ref="F1476:L1476"/>
    <mergeCell ref="E1477:L1477"/>
    <mergeCell ref="F1467:L1467"/>
    <mergeCell ref="F1468:L1468"/>
    <mergeCell ref="E1470:L1470"/>
    <mergeCell ref="F1471:L1471"/>
    <mergeCell ref="D1491:AF1491"/>
    <mergeCell ref="D1469:AF1469"/>
    <mergeCell ref="N1432:P1433"/>
    <mergeCell ref="N1434:Q1434"/>
    <mergeCell ref="E1461:L1461"/>
    <mergeCell ref="F1462:L1462"/>
    <mergeCell ref="F1463:L1463"/>
    <mergeCell ref="F1464:L1464"/>
    <mergeCell ref="E1465:L1465"/>
    <mergeCell ref="F1466:L1466"/>
    <mergeCell ref="E1457:L1457"/>
    <mergeCell ref="F1458:L1458"/>
    <mergeCell ref="F1459:L1459"/>
    <mergeCell ref="F1460:L1460"/>
    <mergeCell ref="F1450:L1450"/>
    <mergeCell ref="E1451:L1451"/>
    <mergeCell ref="F1452:L1452"/>
    <mergeCell ref="F1453:L1453"/>
    <mergeCell ref="F1454:L1454"/>
    <mergeCell ref="F1455:L1455"/>
    <mergeCell ref="F1444:L1444"/>
    <mergeCell ref="F1445:L1445"/>
    <mergeCell ref="E1446:L1446"/>
    <mergeCell ref="F1447:L1447"/>
    <mergeCell ref="F1448:L1448"/>
    <mergeCell ref="F1449:L1449"/>
    <mergeCell ref="F1433:L1433"/>
    <mergeCell ref="F1434:L1434"/>
    <mergeCell ref="F1435:L1435"/>
    <mergeCell ref="D1436:L1436"/>
    <mergeCell ref="F1437:L1437"/>
    <mergeCell ref="F1430:L1430"/>
    <mergeCell ref="F1431:L1431"/>
    <mergeCell ref="E1426:L1426"/>
    <mergeCell ref="F1427:L1427"/>
    <mergeCell ref="F1428:L1428"/>
    <mergeCell ref="E1429:L1429"/>
    <mergeCell ref="F1393:L1393"/>
    <mergeCell ref="F1394:L1394"/>
    <mergeCell ref="E1395:L1395"/>
    <mergeCell ref="F1385:L1385"/>
    <mergeCell ref="F1386:L1386"/>
    <mergeCell ref="E1379:L1379"/>
    <mergeCell ref="F1380:L1380"/>
    <mergeCell ref="F1381:L1381"/>
    <mergeCell ref="F1382:L1382"/>
    <mergeCell ref="E1383:L1383"/>
    <mergeCell ref="F1384:L1384"/>
    <mergeCell ref="E1420:L1420"/>
    <mergeCell ref="F1421:L1421"/>
    <mergeCell ref="F1422:L1422"/>
    <mergeCell ref="E1423:L1423"/>
    <mergeCell ref="F1424:L1424"/>
    <mergeCell ref="F1425:L1425"/>
    <mergeCell ref="E1414:L1414"/>
    <mergeCell ref="F1415:L1415"/>
    <mergeCell ref="F1416:L1416"/>
    <mergeCell ref="E1417:L1417"/>
    <mergeCell ref="F1418:L1418"/>
    <mergeCell ref="F1419:L1419"/>
    <mergeCell ref="F1412:L1412"/>
    <mergeCell ref="E1402:L1402"/>
    <mergeCell ref="F1408:L1408"/>
    <mergeCell ref="E1409:L1409"/>
    <mergeCell ref="F1410:L1410"/>
    <mergeCell ref="F1411:L1411"/>
    <mergeCell ref="F1404:L1404"/>
    <mergeCell ref="F1405:L1405"/>
    <mergeCell ref="E1406:L1406"/>
    <mergeCell ref="E1387:L1387"/>
    <mergeCell ref="F1388:L1388"/>
    <mergeCell ref="F1389:L1389"/>
    <mergeCell ref="E1339:L1339"/>
    <mergeCell ref="F1340:L1340"/>
    <mergeCell ref="F1341:L1341"/>
    <mergeCell ref="E1342:L1342"/>
    <mergeCell ref="F1343:L1343"/>
    <mergeCell ref="E1368:L1368"/>
    <mergeCell ref="F1369:L1369"/>
    <mergeCell ref="F1370:L1370"/>
    <mergeCell ref="F1371:L1371"/>
    <mergeCell ref="F1372:L1372"/>
    <mergeCell ref="E1373:L1373"/>
    <mergeCell ref="F1403:L1403"/>
    <mergeCell ref="E1363:L1363"/>
    <mergeCell ref="F1364:L1364"/>
    <mergeCell ref="F1365:L1365"/>
    <mergeCell ref="F1366:L1366"/>
    <mergeCell ref="F1367:L1367"/>
    <mergeCell ref="E1399:L1399"/>
    <mergeCell ref="F1400:L1400"/>
    <mergeCell ref="F1401:L1401"/>
    <mergeCell ref="D1378:AF1378"/>
    <mergeCell ref="F1357:L1357"/>
    <mergeCell ref="D1358:L1358"/>
    <mergeCell ref="F1359:L1359"/>
    <mergeCell ref="F1360:L1360"/>
    <mergeCell ref="F1396:L1396"/>
    <mergeCell ref="F1397:L1397"/>
    <mergeCell ref="F1374:L1374"/>
    <mergeCell ref="F1375:L1375"/>
    <mergeCell ref="F1376:L1376"/>
    <mergeCell ref="F1377:L1377"/>
    <mergeCell ref="E1392:L1392"/>
    <mergeCell ref="F1356:L1356"/>
    <mergeCell ref="F1334:L1334"/>
    <mergeCell ref="E1336:L1336"/>
    <mergeCell ref="F1337:L1337"/>
    <mergeCell ref="F1353:L1353"/>
    <mergeCell ref="D1354:L1354"/>
    <mergeCell ref="F1355:L1355"/>
    <mergeCell ref="F1390:L1390"/>
    <mergeCell ref="AD1336:AF1353"/>
    <mergeCell ref="AD1314:AF1334"/>
    <mergeCell ref="F1326:L1326"/>
    <mergeCell ref="F1327:L1327"/>
    <mergeCell ref="E1328:L1328"/>
    <mergeCell ref="F1329:L1329"/>
    <mergeCell ref="F1330:L1330"/>
    <mergeCell ref="E1331:L1331"/>
    <mergeCell ref="F1350:L1350"/>
    <mergeCell ref="E1351:L1351"/>
    <mergeCell ref="F1303:L1303"/>
    <mergeCell ref="F1304:L1304"/>
    <mergeCell ref="E1305:L1305"/>
    <mergeCell ref="F1306:L1306"/>
    <mergeCell ref="F1307:L1307"/>
    <mergeCell ref="F1308:L1308"/>
    <mergeCell ref="F1332:L1332"/>
    <mergeCell ref="F1333:L1333"/>
    <mergeCell ref="F1352:L1352"/>
    <mergeCell ref="F1312:L1312"/>
    <mergeCell ref="F1344:L1344"/>
    <mergeCell ref="E1345:L1345"/>
    <mergeCell ref="F1346:L1346"/>
    <mergeCell ref="F1347:L1347"/>
    <mergeCell ref="E1348:L1348"/>
    <mergeCell ref="F1349:L1349"/>
    <mergeCell ref="F1338:L1338"/>
    <mergeCell ref="F1259:L1259"/>
    <mergeCell ref="F1298:L1298"/>
    <mergeCell ref="F1299:L1299"/>
    <mergeCell ref="E1301:L1301"/>
    <mergeCell ref="F1302:L1302"/>
    <mergeCell ref="F1292:L1292"/>
    <mergeCell ref="F1293:L1293"/>
    <mergeCell ref="F1294:L1294"/>
    <mergeCell ref="E1295:L1295"/>
    <mergeCell ref="F1296:L1296"/>
    <mergeCell ref="F1297:L1297"/>
    <mergeCell ref="F1320:L1320"/>
    <mergeCell ref="E1321:L1321"/>
    <mergeCell ref="F1322:L1322"/>
    <mergeCell ref="F1323:L1323"/>
    <mergeCell ref="E1324:L1324"/>
    <mergeCell ref="F1325:L1325"/>
    <mergeCell ref="F1315:L1315"/>
    <mergeCell ref="F1316:L1316"/>
    <mergeCell ref="E1317:L1317"/>
    <mergeCell ref="F1318:L1318"/>
    <mergeCell ref="F1319:L1319"/>
    <mergeCell ref="E1309:L1309"/>
    <mergeCell ref="F1310:L1310"/>
    <mergeCell ref="F1311:L1311"/>
    <mergeCell ref="B1275:AF1275"/>
    <mergeCell ref="AD1301:AF1312"/>
    <mergeCell ref="AD1285:AF1299"/>
    <mergeCell ref="F1227:L1227"/>
    <mergeCell ref="E1228:L1228"/>
    <mergeCell ref="B1276:L1276"/>
    <mergeCell ref="E1242:L1242"/>
    <mergeCell ref="F1243:L1243"/>
    <mergeCell ref="F1244:L1244"/>
    <mergeCell ref="E1245:L1245"/>
    <mergeCell ref="F1246:L1246"/>
    <mergeCell ref="F1286:L1286"/>
    <mergeCell ref="F1287:L1287"/>
    <mergeCell ref="F1288:L1288"/>
    <mergeCell ref="F1289:L1289"/>
    <mergeCell ref="E1290:L1290"/>
    <mergeCell ref="F1291:L1291"/>
    <mergeCell ref="E1314:L1314"/>
    <mergeCell ref="B1278:L1278"/>
    <mergeCell ref="B1280:L1280"/>
    <mergeCell ref="E1285:L1285"/>
    <mergeCell ref="F1271:L1271"/>
    <mergeCell ref="F1272:L1272"/>
    <mergeCell ref="D1273:L1273"/>
    <mergeCell ref="F1274:L1274"/>
    <mergeCell ref="D1265:L1265"/>
    <mergeCell ref="F1266:L1266"/>
    <mergeCell ref="F1267:L1267"/>
    <mergeCell ref="F1268:L1268"/>
    <mergeCell ref="D1269:L1269"/>
    <mergeCell ref="F1270:L1270"/>
    <mergeCell ref="B1279:AF1279"/>
    <mergeCell ref="B1281:AF1281"/>
    <mergeCell ref="N1278:AB1278"/>
    <mergeCell ref="AD1280:AF1280"/>
    <mergeCell ref="F1196:L1196"/>
    <mergeCell ref="F1197:L1197"/>
    <mergeCell ref="F1198:L1198"/>
    <mergeCell ref="F1199:L1199"/>
    <mergeCell ref="F1187:L1187"/>
    <mergeCell ref="F1188:L1188"/>
    <mergeCell ref="F1171:L1171"/>
    <mergeCell ref="F1172:L1172"/>
    <mergeCell ref="F1165:L1165"/>
    <mergeCell ref="F1166:L1166"/>
    <mergeCell ref="E1167:L1167"/>
    <mergeCell ref="F1168:L1168"/>
    <mergeCell ref="F1257:L1257"/>
    <mergeCell ref="D1258:L1258"/>
    <mergeCell ref="F1247:L1247"/>
    <mergeCell ref="E1248:L1248"/>
    <mergeCell ref="F1249:L1249"/>
    <mergeCell ref="F1250:L1250"/>
    <mergeCell ref="E1251:L1251"/>
    <mergeCell ref="F1252:L1252"/>
    <mergeCell ref="E1217:L1217"/>
    <mergeCell ref="F1218:L1218"/>
    <mergeCell ref="F1219:L1219"/>
    <mergeCell ref="F1220:L1220"/>
    <mergeCell ref="E1221:L1221"/>
    <mergeCell ref="F1222:L1222"/>
    <mergeCell ref="F1215:L1215"/>
    <mergeCell ref="F1216:L1216"/>
    <mergeCell ref="F1241:L1241"/>
    <mergeCell ref="E1224:L1224"/>
    <mergeCell ref="F1225:L1225"/>
    <mergeCell ref="F1226:L1226"/>
    <mergeCell ref="F1212:L1212"/>
    <mergeCell ref="E1214:L1214"/>
    <mergeCell ref="F1177:L1177"/>
    <mergeCell ref="F1137:L1137"/>
    <mergeCell ref="F1138:L1138"/>
    <mergeCell ref="E1139:L1139"/>
    <mergeCell ref="F1140:L1140"/>
    <mergeCell ref="F1130:L1130"/>
    <mergeCell ref="E1131:L1131"/>
    <mergeCell ref="F1132:L1132"/>
    <mergeCell ref="F1133:L1133"/>
    <mergeCell ref="F1134:L1134"/>
    <mergeCell ref="F1155:L1155"/>
    <mergeCell ref="F1156:L1156"/>
    <mergeCell ref="E1158:L1158"/>
    <mergeCell ref="F1178:L1178"/>
    <mergeCell ref="F1179:L1179"/>
    <mergeCell ref="D1180:L1180"/>
    <mergeCell ref="F1181:L1181"/>
    <mergeCell ref="F1182:L1182"/>
    <mergeCell ref="F1206:L1206"/>
    <mergeCell ref="F1207:L1207"/>
    <mergeCell ref="F1208:L1208"/>
    <mergeCell ref="E1209:L1209"/>
    <mergeCell ref="F1210:L1210"/>
    <mergeCell ref="F1211:L1211"/>
    <mergeCell ref="E1201:L1201"/>
    <mergeCell ref="F1202:L1202"/>
    <mergeCell ref="F1203:L1203"/>
    <mergeCell ref="F1204:L1204"/>
    <mergeCell ref="E1205:L1205"/>
    <mergeCell ref="E1195:L1195"/>
    <mergeCell ref="E1153:L1153"/>
    <mergeCell ref="F1154:L1154"/>
    <mergeCell ref="F1147:L1147"/>
    <mergeCell ref="F1148:L1148"/>
    <mergeCell ref="F1149:L1149"/>
    <mergeCell ref="E1150:L1150"/>
    <mergeCell ref="F1151:L1151"/>
    <mergeCell ref="F1152:L1152"/>
    <mergeCell ref="F1141:L1141"/>
    <mergeCell ref="F1142:L1142"/>
    <mergeCell ref="E1143:L1143"/>
    <mergeCell ref="F1144:L1144"/>
    <mergeCell ref="F1145:L1145"/>
    <mergeCell ref="E1146:L1146"/>
    <mergeCell ref="F1169:L1169"/>
    <mergeCell ref="E1170:L1170"/>
    <mergeCell ref="F1159:L1159"/>
    <mergeCell ref="F1160:L1160"/>
    <mergeCell ref="E1161:L1161"/>
    <mergeCell ref="F1162:L1162"/>
    <mergeCell ref="F1163:L1163"/>
    <mergeCell ref="E1164:L1164"/>
    <mergeCell ref="F1119:L1119"/>
    <mergeCell ref="F1120:L1120"/>
    <mergeCell ref="F1121:L1121"/>
    <mergeCell ref="E1123:L1123"/>
    <mergeCell ref="F1113:L1113"/>
    <mergeCell ref="F1114:L1114"/>
    <mergeCell ref="F1115:L1115"/>
    <mergeCell ref="F1116:L1116"/>
    <mergeCell ref="E1117:L1117"/>
    <mergeCell ref="F1118:L1118"/>
    <mergeCell ref="E1107:L1107"/>
    <mergeCell ref="F1108:L1108"/>
    <mergeCell ref="F1109:L1109"/>
    <mergeCell ref="F1110:L1110"/>
    <mergeCell ref="F1111:L1111"/>
    <mergeCell ref="E1112:L1112"/>
    <mergeCell ref="E1136:L1136"/>
    <mergeCell ref="F1124:L1124"/>
    <mergeCell ref="F1125:L1125"/>
    <mergeCell ref="F1126:L1126"/>
    <mergeCell ref="E1127:L1127"/>
    <mergeCell ref="F1128:L1128"/>
    <mergeCell ref="F1129:L1129"/>
    <mergeCell ref="F1101:L1101"/>
    <mergeCell ref="F1102:L1102"/>
    <mergeCell ref="F1103:L1103"/>
    <mergeCell ref="F1104:L1104"/>
    <mergeCell ref="F1095:L1095"/>
    <mergeCell ref="F1096:L1096"/>
    <mergeCell ref="F1097:L1097"/>
    <mergeCell ref="F1098:L1098"/>
    <mergeCell ref="D1099:L1099"/>
    <mergeCell ref="F1100:L1100"/>
    <mergeCell ref="F1089:L1089"/>
    <mergeCell ref="F1090:L1090"/>
    <mergeCell ref="D1092:L1092"/>
    <mergeCell ref="F1093:L1093"/>
    <mergeCell ref="F1094:L1094"/>
    <mergeCell ref="F1075:L1075"/>
    <mergeCell ref="F1076:L1076"/>
    <mergeCell ref="F1086:L1086"/>
    <mergeCell ref="F1087:L1087"/>
    <mergeCell ref="E1088:L1088"/>
    <mergeCell ref="E1077:L1077"/>
    <mergeCell ref="F1078:L1078"/>
    <mergeCell ref="F1079:L1079"/>
    <mergeCell ref="F1080:L1080"/>
    <mergeCell ref="F1081:L1081"/>
    <mergeCell ref="F1082:L1082"/>
    <mergeCell ref="F1013:L1013"/>
    <mergeCell ref="E1015:L1015"/>
    <mergeCell ref="F1016:L1016"/>
    <mergeCell ref="D1001:L1001"/>
    <mergeCell ref="F1002:L1002"/>
    <mergeCell ref="B1004:L1004"/>
    <mergeCell ref="F1009:L1009"/>
    <mergeCell ref="F995:L995"/>
    <mergeCell ref="F996:L996"/>
    <mergeCell ref="D997:L997"/>
    <mergeCell ref="F998:L998"/>
    <mergeCell ref="F999:L999"/>
    <mergeCell ref="F1000:L1000"/>
    <mergeCell ref="B1003:AF1003"/>
    <mergeCell ref="B1005:AF1005"/>
    <mergeCell ref="N1001:AB1001"/>
    <mergeCell ref="N996:AB996"/>
    <mergeCell ref="N997:AB1000"/>
    <mergeCell ref="AD997:AF997"/>
    <mergeCell ref="AD1001:AF1001"/>
    <mergeCell ref="AD1008:AF1008"/>
    <mergeCell ref="C1007:AF1007"/>
    <mergeCell ref="B1006:AF1006"/>
    <mergeCell ref="D1014:AF1014"/>
    <mergeCell ref="F1011:L1011"/>
    <mergeCell ref="F1012:L1012"/>
    <mergeCell ref="F988:L988"/>
    <mergeCell ref="D990:L990"/>
    <mergeCell ref="F991:L991"/>
    <mergeCell ref="F992:L992"/>
    <mergeCell ref="F994:L994"/>
    <mergeCell ref="F980:L980"/>
    <mergeCell ref="F981:L981"/>
    <mergeCell ref="F983:L983"/>
    <mergeCell ref="F984:L984"/>
    <mergeCell ref="F985:L985"/>
    <mergeCell ref="F987:L987"/>
    <mergeCell ref="F974:L974"/>
    <mergeCell ref="F975:L975"/>
    <mergeCell ref="E976:L976"/>
    <mergeCell ref="F977:L977"/>
    <mergeCell ref="F978:L978"/>
    <mergeCell ref="E979:L979"/>
    <mergeCell ref="D993:L993"/>
    <mergeCell ref="D986:L986"/>
    <mergeCell ref="D982:L982"/>
    <mergeCell ref="C989:AF989"/>
    <mergeCell ref="AD990:AF990"/>
    <mergeCell ref="AD993:AF993"/>
    <mergeCell ref="AD986:AF986"/>
    <mergeCell ref="F968:L968"/>
    <mergeCell ref="F969:L969"/>
    <mergeCell ref="E970:L970"/>
    <mergeCell ref="F971:L971"/>
    <mergeCell ref="F972:L972"/>
    <mergeCell ref="E973:L973"/>
    <mergeCell ref="F962:L962"/>
    <mergeCell ref="E964:L964"/>
    <mergeCell ref="F965:L965"/>
    <mergeCell ref="F966:L966"/>
    <mergeCell ref="E967:L967"/>
    <mergeCell ref="E956:L956"/>
    <mergeCell ref="F957:L957"/>
    <mergeCell ref="F958:L958"/>
    <mergeCell ref="E959:L959"/>
    <mergeCell ref="F960:L960"/>
    <mergeCell ref="F961:L961"/>
    <mergeCell ref="D963:AF963"/>
    <mergeCell ref="F950:L950"/>
    <mergeCell ref="F951:L951"/>
    <mergeCell ref="E952:L952"/>
    <mergeCell ref="F953:L953"/>
    <mergeCell ref="F954:L954"/>
    <mergeCell ref="F955:L955"/>
    <mergeCell ref="F944:L944"/>
    <mergeCell ref="E945:L945"/>
    <mergeCell ref="F946:L946"/>
    <mergeCell ref="F947:L947"/>
    <mergeCell ref="F948:L948"/>
    <mergeCell ref="E949:L949"/>
    <mergeCell ref="F938:L938"/>
    <mergeCell ref="F939:L939"/>
    <mergeCell ref="F940:L940"/>
    <mergeCell ref="E942:L942"/>
    <mergeCell ref="F943:L943"/>
    <mergeCell ref="D941:AF941"/>
    <mergeCell ref="AD929:AF940"/>
    <mergeCell ref="F932:L932"/>
    <mergeCell ref="E933:L933"/>
    <mergeCell ref="F934:L934"/>
    <mergeCell ref="F935:L935"/>
    <mergeCell ref="F936:L936"/>
    <mergeCell ref="E937:L937"/>
    <mergeCell ref="F925:L925"/>
    <mergeCell ref="F926:L926"/>
    <mergeCell ref="F927:L927"/>
    <mergeCell ref="E929:L929"/>
    <mergeCell ref="F930:L930"/>
    <mergeCell ref="F931:L931"/>
    <mergeCell ref="F919:L919"/>
    <mergeCell ref="F920:L920"/>
    <mergeCell ref="F921:L921"/>
    <mergeCell ref="F922:L922"/>
    <mergeCell ref="E923:L923"/>
    <mergeCell ref="F924:L924"/>
    <mergeCell ref="D928:AF928"/>
    <mergeCell ref="AD913:AF927"/>
    <mergeCell ref="E913:L913"/>
    <mergeCell ref="F914:L914"/>
    <mergeCell ref="F915:L915"/>
    <mergeCell ref="F916:L916"/>
    <mergeCell ref="F917:L917"/>
    <mergeCell ref="E918:L918"/>
    <mergeCell ref="D912:AF912"/>
    <mergeCell ref="N898:AB898"/>
    <mergeCell ref="AD907:AF910"/>
    <mergeCell ref="AD904:AF905"/>
    <mergeCell ref="AD900:AF902"/>
    <mergeCell ref="AD896:AF898"/>
    <mergeCell ref="F856:L856"/>
    <mergeCell ref="E857:L857"/>
    <mergeCell ref="D863:L863"/>
    <mergeCell ref="F891:L891"/>
    <mergeCell ref="E892:L892"/>
    <mergeCell ref="F893:L893"/>
    <mergeCell ref="F894:L894"/>
    <mergeCell ref="E884:L884"/>
    <mergeCell ref="F885:L885"/>
    <mergeCell ref="F886:L886"/>
    <mergeCell ref="F887:L887"/>
    <mergeCell ref="F888:L888"/>
    <mergeCell ref="E877:L877"/>
    <mergeCell ref="F878:L878"/>
    <mergeCell ref="F879:L879"/>
    <mergeCell ref="E880:L880"/>
    <mergeCell ref="F881:L881"/>
    <mergeCell ref="F882:L882"/>
    <mergeCell ref="F874:L874"/>
    <mergeCell ref="F875:L875"/>
    <mergeCell ref="F876:L876"/>
    <mergeCell ref="C870:AF870"/>
    <mergeCell ref="C911:AF911"/>
    <mergeCell ref="N865:Q865"/>
    <mergeCell ref="N902:AB902"/>
    <mergeCell ref="N905:AB905"/>
    <mergeCell ref="E848:L848"/>
    <mergeCell ref="F849:L849"/>
    <mergeCell ref="F850:L850"/>
    <mergeCell ref="E851:L851"/>
    <mergeCell ref="E840:L840"/>
    <mergeCell ref="F841:L841"/>
    <mergeCell ref="F842:L842"/>
    <mergeCell ref="F843:L843"/>
    <mergeCell ref="E845:L845"/>
    <mergeCell ref="F834:L834"/>
    <mergeCell ref="F835:L835"/>
    <mergeCell ref="F836:L836"/>
    <mergeCell ref="E837:L837"/>
    <mergeCell ref="F838:L838"/>
    <mergeCell ref="F839:L839"/>
    <mergeCell ref="E872:L872"/>
    <mergeCell ref="F873:L873"/>
    <mergeCell ref="F865:L865"/>
    <mergeCell ref="F866:L866"/>
    <mergeCell ref="D867:L867"/>
    <mergeCell ref="F868:L868"/>
    <mergeCell ref="F869:L869"/>
    <mergeCell ref="F858:L858"/>
    <mergeCell ref="F859:L859"/>
    <mergeCell ref="E860:L860"/>
    <mergeCell ref="F861:L861"/>
    <mergeCell ref="F862:L862"/>
    <mergeCell ref="F864:L864"/>
    <mergeCell ref="F852:L852"/>
    <mergeCell ref="F853:L853"/>
    <mergeCell ref="E854:L854"/>
    <mergeCell ref="F855:L855"/>
    <mergeCell ref="E830:L830"/>
    <mergeCell ref="F831:L831"/>
    <mergeCell ref="F832:L832"/>
    <mergeCell ref="E833:L833"/>
    <mergeCell ref="E823:L823"/>
    <mergeCell ref="F824:L824"/>
    <mergeCell ref="F825:L825"/>
    <mergeCell ref="E826:L826"/>
    <mergeCell ref="F827:L827"/>
    <mergeCell ref="F816:L816"/>
    <mergeCell ref="F817:L817"/>
    <mergeCell ref="E818:L818"/>
    <mergeCell ref="F819:L819"/>
    <mergeCell ref="F820:L820"/>
    <mergeCell ref="F821:L821"/>
    <mergeCell ref="F846:L846"/>
    <mergeCell ref="F847:L847"/>
    <mergeCell ref="D844:AF844"/>
    <mergeCell ref="F811:L811"/>
    <mergeCell ref="F812:L812"/>
    <mergeCell ref="F813:L813"/>
    <mergeCell ref="E814:L814"/>
    <mergeCell ref="F815:L815"/>
    <mergeCell ref="F805:L805"/>
    <mergeCell ref="F806:L806"/>
    <mergeCell ref="F807:L807"/>
    <mergeCell ref="F808:L808"/>
    <mergeCell ref="E799:L799"/>
    <mergeCell ref="F800:L800"/>
    <mergeCell ref="F801:L801"/>
    <mergeCell ref="F802:L802"/>
    <mergeCell ref="F803:L803"/>
    <mergeCell ref="E804:L804"/>
    <mergeCell ref="F828:L828"/>
    <mergeCell ref="F829:L829"/>
    <mergeCell ref="E810:L810"/>
    <mergeCell ref="AD781:AF782"/>
    <mergeCell ref="B782:L782"/>
    <mergeCell ref="B779:AF779"/>
    <mergeCell ref="B771:AF771"/>
    <mergeCell ref="B778:AF778"/>
    <mergeCell ref="B773:AF774"/>
    <mergeCell ref="F757:L757"/>
    <mergeCell ref="F758:L758"/>
    <mergeCell ref="F759:L759"/>
    <mergeCell ref="F760:L760"/>
    <mergeCell ref="F761:L761"/>
    <mergeCell ref="F762:L762"/>
    <mergeCell ref="F751:L751"/>
    <mergeCell ref="F752:L752"/>
    <mergeCell ref="F753:L753"/>
    <mergeCell ref="F754:L754"/>
    <mergeCell ref="D755:L755"/>
    <mergeCell ref="F756:L756"/>
    <mergeCell ref="AD768:AF768"/>
    <mergeCell ref="AD769:AF769"/>
    <mergeCell ref="F770:L770"/>
    <mergeCell ref="B772:L772"/>
    <mergeCell ref="D763:L763"/>
    <mergeCell ref="F764:L764"/>
    <mergeCell ref="F765:L765"/>
    <mergeCell ref="F766:L766"/>
    <mergeCell ref="F767:L767"/>
    <mergeCell ref="F768:L768"/>
    <mergeCell ref="AD763:AF763"/>
    <mergeCell ref="AD764:AF764"/>
    <mergeCell ref="AD765:AF765"/>
    <mergeCell ref="AD766:AF766"/>
    <mergeCell ref="D747:L747"/>
    <mergeCell ref="F748:L748"/>
    <mergeCell ref="F749:L749"/>
    <mergeCell ref="F750:L750"/>
    <mergeCell ref="B746:AF746"/>
    <mergeCell ref="AD760:AF760"/>
    <mergeCell ref="AD761:AF761"/>
    <mergeCell ref="AD762:AF762"/>
    <mergeCell ref="AD747:AF747"/>
    <mergeCell ref="AD748:AF748"/>
    <mergeCell ref="AD749:AF749"/>
    <mergeCell ref="AD750:AF750"/>
    <mergeCell ref="AD751:AF751"/>
    <mergeCell ref="AD752:AF752"/>
    <mergeCell ref="AD753:AF753"/>
    <mergeCell ref="AD754:AF754"/>
    <mergeCell ref="AD755:AF755"/>
    <mergeCell ref="AD756:AF756"/>
    <mergeCell ref="AD757:AF757"/>
    <mergeCell ref="AD758:AF758"/>
    <mergeCell ref="D738:L738"/>
    <mergeCell ref="F739:L739"/>
    <mergeCell ref="F740:L740"/>
    <mergeCell ref="B742:L742"/>
    <mergeCell ref="F745:L745"/>
    <mergeCell ref="F732:L732"/>
    <mergeCell ref="F733:L733"/>
    <mergeCell ref="D734:L734"/>
    <mergeCell ref="F735:L735"/>
    <mergeCell ref="F736:L736"/>
    <mergeCell ref="F737:L737"/>
    <mergeCell ref="F726:L726"/>
    <mergeCell ref="F727:L727"/>
    <mergeCell ref="E728:L728"/>
    <mergeCell ref="F729:L729"/>
    <mergeCell ref="F730:L730"/>
    <mergeCell ref="E731:L731"/>
    <mergeCell ref="B743:AF743"/>
    <mergeCell ref="B741:AF741"/>
    <mergeCell ref="AD726:AF726"/>
    <mergeCell ref="AD727:AF727"/>
    <mergeCell ref="AD728:AF728"/>
    <mergeCell ref="AD729:AF729"/>
    <mergeCell ref="AD730:AF730"/>
    <mergeCell ref="AD731:AF731"/>
    <mergeCell ref="AD732:AF732"/>
    <mergeCell ref="AD733:AF733"/>
    <mergeCell ref="AD734:AF734"/>
    <mergeCell ref="AD735:AF735"/>
    <mergeCell ref="AD736:AF736"/>
    <mergeCell ref="AD737:AF737"/>
    <mergeCell ref="AD738:AF738"/>
    <mergeCell ref="F720:L720"/>
    <mergeCell ref="F721:L721"/>
    <mergeCell ref="E722:L722"/>
    <mergeCell ref="F723:L723"/>
    <mergeCell ref="F724:L724"/>
    <mergeCell ref="E725:L725"/>
    <mergeCell ref="F714:L714"/>
    <mergeCell ref="E716:L716"/>
    <mergeCell ref="F717:L717"/>
    <mergeCell ref="F718:L718"/>
    <mergeCell ref="E719:L719"/>
    <mergeCell ref="E708:L708"/>
    <mergeCell ref="F709:L709"/>
    <mergeCell ref="F710:L710"/>
    <mergeCell ref="E711:L711"/>
    <mergeCell ref="F712:L712"/>
    <mergeCell ref="F713:L713"/>
    <mergeCell ref="D715:AF715"/>
    <mergeCell ref="AD722:AF722"/>
    <mergeCell ref="AD723:AF723"/>
    <mergeCell ref="AD724:AF724"/>
    <mergeCell ref="AD725:AF725"/>
    <mergeCell ref="AD713:AF713"/>
    <mergeCell ref="AD712:AF712"/>
    <mergeCell ref="F702:L702"/>
    <mergeCell ref="F703:L703"/>
    <mergeCell ref="E704:L704"/>
    <mergeCell ref="F705:L705"/>
    <mergeCell ref="F706:L706"/>
    <mergeCell ref="F707:L707"/>
    <mergeCell ref="F696:L696"/>
    <mergeCell ref="E697:L697"/>
    <mergeCell ref="F698:L698"/>
    <mergeCell ref="F699:L699"/>
    <mergeCell ref="F700:L700"/>
    <mergeCell ref="E701:L701"/>
    <mergeCell ref="F690:L690"/>
    <mergeCell ref="F691:L691"/>
    <mergeCell ref="F692:L692"/>
    <mergeCell ref="E694:L694"/>
    <mergeCell ref="F695:L695"/>
    <mergeCell ref="D693:AF693"/>
    <mergeCell ref="AD690:AF690"/>
    <mergeCell ref="AD691:AF691"/>
    <mergeCell ref="AD692:AF692"/>
    <mergeCell ref="AD694:AF694"/>
    <mergeCell ref="AD695:AF695"/>
    <mergeCell ref="AD696:AF696"/>
    <mergeCell ref="AD697:AF697"/>
    <mergeCell ref="AD698:AF698"/>
    <mergeCell ref="AD699:AF699"/>
    <mergeCell ref="AD700:AF700"/>
    <mergeCell ref="AD701:AF701"/>
    <mergeCell ref="AD702:AF702"/>
    <mergeCell ref="AD703:AF703"/>
    <mergeCell ref="AD706:AF706"/>
    <mergeCell ref="F684:L684"/>
    <mergeCell ref="E685:L685"/>
    <mergeCell ref="F686:L686"/>
    <mergeCell ref="F687:L687"/>
    <mergeCell ref="F688:L688"/>
    <mergeCell ref="E689:L689"/>
    <mergeCell ref="F679:L679"/>
    <mergeCell ref="E681:L681"/>
    <mergeCell ref="F682:L682"/>
    <mergeCell ref="F683:L683"/>
    <mergeCell ref="F673:L673"/>
    <mergeCell ref="F674:L674"/>
    <mergeCell ref="E675:L675"/>
    <mergeCell ref="F676:L676"/>
    <mergeCell ref="F677:L677"/>
    <mergeCell ref="F678:L678"/>
    <mergeCell ref="D680:AF680"/>
    <mergeCell ref="AD684:AF684"/>
    <mergeCell ref="AD685:AF685"/>
    <mergeCell ref="AD686:AF686"/>
    <mergeCell ref="AD687:AF687"/>
    <mergeCell ref="AD688:AF688"/>
    <mergeCell ref="AD689:AF689"/>
    <mergeCell ref="AD678:AF678"/>
    <mergeCell ref="AD679:AF679"/>
    <mergeCell ref="AD681:AF681"/>
    <mergeCell ref="AD682:AF682"/>
    <mergeCell ref="AD683:AF683"/>
    <mergeCell ref="F667:L667"/>
    <mergeCell ref="F668:L668"/>
    <mergeCell ref="F669:L669"/>
    <mergeCell ref="E670:L670"/>
    <mergeCell ref="F671:L671"/>
    <mergeCell ref="F672:L672"/>
    <mergeCell ref="F661:L661"/>
    <mergeCell ref="F662:L662"/>
    <mergeCell ref="E665:L665"/>
    <mergeCell ref="F666:L666"/>
    <mergeCell ref="E653:L653"/>
    <mergeCell ref="F654:L654"/>
    <mergeCell ref="F655:L655"/>
    <mergeCell ref="F657:L657"/>
    <mergeCell ref="F658:L658"/>
    <mergeCell ref="F659:L659"/>
    <mergeCell ref="D664:AF664"/>
    <mergeCell ref="D660:L660"/>
    <mergeCell ref="D656:L656"/>
    <mergeCell ref="AD653:AF653"/>
    <mergeCell ref="AD654:AF654"/>
    <mergeCell ref="AD655:AF655"/>
    <mergeCell ref="AD656:AF656"/>
    <mergeCell ref="AD657:AF657"/>
    <mergeCell ref="AD658:AF658"/>
    <mergeCell ref="AD659:AF659"/>
    <mergeCell ref="AD660:AF660"/>
    <mergeCell ref="AD661:AF661"/>
    <mergeCell ref="AD662:AF662"/>
    <mergeCell ref="AD665:AF665"/>
    <mergeCell ref="AD666:AF666"/>
    <mergeCell ref="AD667:AF667"/>
    <mergeCell ref="E647:L647"/>
    <mergeCell ref="F648:L648"/>
    <mergeCell ref="F649:L649"/>
    <mergeCell ref="E650:L650"/>
    <mergeCell ref="F651:L651"/>
    <mergeCell ref="F652:L652"/>
    <mergeCell ref="E641:L641"/>
    <mergeCell ref="F642:L642"/>
    <mergeCell ref="F643:L643"/>
    <mergeCell ref="E644:L644"/>
    <mergeCell ref="F645:L645"/>
    <mergeCell ref="F646:L646"/>
    <mergeCell ref="F635:L635"/>
    <mergeCell ref="F636:L636"/>
    <mergeCell ref="E638:L638"/>
    <mergeCell ref="F639:L639"/>
    <mergeCell ref="F640:L640"/>
    <mergeCell ref="D637:AF637"/>
    <mergeCell ref="AD652:AF652"/>
    <mergeCell ref="AD649:AF649"/>
    <mergeCell ref="AD650:AF650"/>
    <mergeCell ref="AD651:AF651"/>
    <mergeCell ref="AD638:AF638"/>
    <mergeCell ref="AD639:AF639"/>
    <mergeCell ref="AD640:AF640"/>
    <mergeCell ref="AD641:AF641"/>
    <mergeCell ref="AD642:AF642"/>
    <mergeCell ref="AD643:AF643"/>
    <mergeCell ref="AD644:AF644"/>
    <mergeCell ref="AD645:AF645"/>
    <mergeCell ref="AD646:AF646"/>
    <mergeCell ref="AD647:AF647"/>
    <mergeCell ref="F629:L629"/>
    <mergeCell ref="E630:L630"/>
    <mergeCell ref="F631:L631"/>
    <mergeCell ref="F632:L632"/>
    <mergeCell ref="E633:L633"/>
    <mergeCell ref="F634:L634"/>
    <mergeCell ref="E623:L623"/>
    <mergeCell ref="F624:L624"/>
    <mergeCell ref="F625:L625"/>
    <mergeCell ref="E626:L626"/>
    <mergeCell ref="F627:L627"/>
    <mergeCell ref="F628:L628"/>
    <mergeCell ref="F617:L617"/>
    <mergeCell ref="F618:L618"/>
    <mergeCell ref="E619:L619"/>
    <mergeCell ref="F620:L620"/>
    <mergeCell ref="F621:L621"/>
    <mergeCell ref="F622:L622"/>
    <mergeCell ref="E611:L611"/>
    <mergeCell ref="F612:L612"/>
    <mergeCell ref="F613:L613"/>
    <mergeCell ref="F614:L614"/>
    <mergeCell ref="E616:L616"/>
    <mergeCell ref="F605:L605"/>
    <mergeCell ref="F606:L606"/>
    <mergeCell ref="E607:L607"/>
    <mergeCell ref="F608:L608"/>
    <mergeCell ref="F609:L609"/>
    <mergeCell ref="F610:L610"/>
    <mergeCell ref="F600:L600"/>
    <mergeCell ref="F601:L601"/>
    <mergeCell ref="E603:L603"/>
    <mergeCell ref="F604:L604"/>
    <mergeCell ref="D615:AF615"/>
    <mergeCell ref="D602:AF602"/>
    <mergeCell ref="AD616:AF616"/>
    <mergeCell ref="AD600:AF600"/>
    <mergeCell ref="AD601:AF601"/>
    <mergeCell ref="AD603:AF603"/>
    <mergeCell ref="AD604:AF604"/>
    <mergeCell ref="AD605:AF605"/>
    <mergeCell ref="AD606:AF606"/>
    <mergeCell ref="AD607:AF607"/>
    <mergeCell ref="AD608:AF608"/>
    <mergeCell ref="AD609:AF609"/>
    <mergeCell ref="AD610:AF610"/>
    <mergeCell ref="AD611:AF611"/>
    <mergeCell ref="AD612:AF612"/>
    <mergeCell ref="AD613:AF613"/>
    <mergeCell ref="AD614:AF614"/>
    <mergeCell ref="F594:L594"/>
    <mergeCell ref="F595:L595"/>
    <mergeCell ref="F596:L596"/>
    <mergeCell ref="E597:L597"/>
    <mergeCell ref="F598:L598"/>
    <mergeCell ref="F599:L599"/>
    <mergeCell ref="F588:L588"/>
    <mergeCell ref="F589:L589"/>
    <mergeCell ref="F590:L590"/>
    <mergeCell ref="F591:L591"/>
    <mergeCell ref="E592:L592"/>
    <mergeCell ref="F593:L593"/>
    <mergeCell ref="N582:AC584"/>
    <mergeCell ref="F583:L583"/>
    <mergeCell ref="F584:L584"/>
    <mergeCell ref="E587:L587"/>
    <mergeCell ref="D586:AF586"/>
    <mergeCell ref="AD582:AF582"/>
    <mergeCell ref="AD583:AF583"/>
    <mergeCell ref="AD584:AF584"/>
    <mergeCell ref="AD587:AF587"/>
    <mergeCell ref="AD588:AF588"/>
    <mergeCell ref="AD589:AF589"/>
    <mergeCell ref="AD590:AF590"/>
    <mergeCell ref="AD591:AF591"/>
    <mergeCell ref="AD592:AF592"/>
    <mergeCell ref="AD593:AF593"/>
    <mergeCell ref="AD594:AF594"/>
    <mergeCell ref="AD595:AF595"/>
    <mergeCell ref="AD596:AF596"/>
    <mergeCell ref="AD598:AF598"/>
    <mergeCell ref="AD599:AF599"/>
    <mergeCell ref="F577:L577"/>
    <mergeCell ref="D578:L578"/>
    <mergeCell ref="F579:L579"/>
    <mergeCell ref="F580:L580"/>
    <mergeCell ref="F581:L581"/>
    <mergeCell ref="D582:L582"/>
    <mergeCell ref="F571:L571"/>
    <mergeCell ref="E572:L572"/>
    <mergeCell ref="F573:L573"/>
    <mergeCell ref="F574:L574"/>
    <mergeCell ref="E575:L575"/>
    <mergeCell ref="F576:L576"/>
    <mergeCell ref="F565:L565"/>
    <mergeCell ref="E566:L566"/>
    <mergeCell ref="F567:L567"/>
    <mergeCell ref="F568:L568"/>
    <mergeCell ref="E569:L569"/>
    <mergeCell ref="F570:L570"/>
    <mergeCell ref="E560:L560"/>
    <mergeCell ref="F561:L561"/>
    <mergeCell ref="F562:L562"/>
    <mergeCell ref="E563:L563"/>
    <mergeCell ref="F564:L564"/>
    <mergeCell ref="F553:L553"/>
    <mergeCell ref="F554:L554"/>
    <mergeCell ref="E555:L555"/>
    <mergeCell ref="F556:L556"/>
    <mergeCell ref="F557:L557"/>
    <mergeCell ref="F558:L558"/>
    <mergeCell ref="F547:L547"/>
    <mergeCell ref="E548:L548"/>
    <mergeCell ref="F549:L549"/>
    <mergeCell ref="F550:L550"/>
    <mergeCell ref="F551:L551"/>
    <mergeCell ref="E552:L552"/>
    <mergeCell ref="D559:AF559"/>
    <mergeCell ref="AD561:AF561"/>
    <mergeCell ref="AD562:AF562"/>
    <mergeCell ref="AD563:AF563"/>
    <mergeCell ref="AD564:AF564"/>
    <mergeCell ref="AD548:AF548"/>
    <mergeCell ref="AD549:AF549"/>
    <mergeCell ref="AD550:AF550"/>
    <mergeCell ref="AD551:AF551"/>
    <mergeCell ref="AD552:AF552"/>
    <mergeCell ref="AD553:AF553"/>
    <mergeCell ref="AD554:AF554"/>
    <mergeCell ref="AD555:AF555"/>
    <mergeCell ref="AD556:AF556"/>
    <mergeCell ref="AD557:AF557"/>
    <mergeCell ref="E541:L541"/>
    <mergeCell ref="F542:L542"/>
    <mergeCell ref="F543:L543"/>
    <mergeCell ref="F544:L544"/>
    <mergeCell ref="E545:L545"/>
    <mergeCell ref="F546:L546"/>
    <mergeCell ref="F535:L535"/>
    <mergeCell ref="F536:L536"/>
    <mergeCell ref="E538:L538"/>
    <mergeCell ref="F539:L539"/>
    <mergeCell ref="F540:L540"/>
    <mergeCell ref="E529:L529"/>
    <mergeCell ref="F530:L530"/>
    <mergeCell ref="F531:L531"/>
    <mergeCell ref="F532:L532"/>
    <mergeCell ref="E533:L533"/>
    <mergeCell ref="F534:L534"/>
    <mergeCell ref="D537:AF537"/>
    <mergeCell ref="AD529:AF529"/>
    <mergeCell ref="AD530:AF530"/>
    <mergeCell ref="AD531:AF531"/>
    <mergeCell ref="AD532:AF532"/>
    <mergeCell ref="AD533:AF533"/>
    <mergeCell ref="AD534:AF534"/>
    <mergeCell ref="AD535:AF535"/>
    <mergeCell ref="AD536:AF536"/>
    <mergeCell ref="AD538:AF538"/>
    <mergeCell ref="AD539:AF539"/>
    <mergeCell ref="AD540:AF540"/>
    <mergeCell ref="AD541:AF541"/>
    <mergeCell ref="AD542:AF542"/>
    <mergeCell ref="AD543:AF543"/>
    <mergeCell ref="E525:L525"/>
    <mergeCell ref="F526:L526"/>
    <mergeCell ref="F527:L527"/>
    <mergeCell ref="F528:L528"/>
    <mergeCell ref="F518:L518"/>
    <mergeCell ref="E519:L519"/>
    <mergeCell ref="F520:L520"/>
    <mergeCell ref="F521:L521"/>
    <mergeCell ref="F522:L522"/>
    <mergeCell ref="F523:L523"/>
    <mergeCell ref="F511:L511"/>
    <mergeCell ref="F512:L512"/>
    <mergeCell ref="F513:L513"/>
    <mergeCell ref="F515:L515"/>
    <mergeCell ref="F516:L516"/>
    <mergeCell ref="F517:L517"/>
    <mergeCell ref="D524:AF524"/>
    <mergeCell ref="AD525:AF525"/>
    <mergeCell ref="AD526:AF526"/>
    <mergeCell ref="AD527:AF527"/>
    <mergeCell ref="AD528:AF528"/>
    <mergeCell ref="E514:L514"/>
    <mergeCell ref="AD518:AF518"/>
    <mergeCell ref="AD519:AF519"/>
    <mergeCell ref="AD520:AF520"/>
    <mergeCell ref="AD521:AF521"/>
    <mergeCell ref="AD522:AF522"/>
    <mergeCell ref="AD523:AF523"/>
    <mergeCell ref="B502:L502"/>
    <mergeCell ref="B504:L504"/>
    <mergeCell ref="B506:AF506"/>
    <mergeCell ref="F510:L510"/>
    <mergeCell ref="F495:L495"/>
    <mergeCell ref="F496:L496"/>
    <mergeCell ref="F498:L498"/>
    <mergeCell ref="B500:L500"/>
    <mergeCell ref="F487:L487"/>
    <mergeCell ref="F488:L488"/>
    <mergeCell ref="F490:L490"/>
    <mergeCell ref="F491:L491"/>
    <mergeCell ref="F492:L492"/>
    <mergeCell ref="F494:L494"/>
    <mergeCell ref="F480:L480"/>
    <mergeCell ref="F481:L481"/>
    <mergeCell ref="D482:L482"/>
    <mergeCell ref="F483:L483"/>
    <mergeCell ref="F484:L484"/>
    <mergeCell ref="B505:AF505"/>
    <mergeCell ref="B503:AF503"/>
    <mergeCell ref="B501:AF501"/>
    <mergeCell ref="B499:AF499"/>
    <mergeCell ref="D493:L493"/>
    <mergeCell ref="D497:L497"/>
    <mergeCell ref="D489:L489"/>
    <mergeCell ref="D486:L486"/>
    <mergeCell ref="AD497:AF497"/>
    <mergeCell ref="AD498:AF498"/>
    <mergeCell ref="AD500:AF500"/>
    <mergeCell ref="E509:L509"/>
    <mergeCell ref="AD502:AF502"/>
    <mergeCell ref="F474:L474"/>
    <mergeCell ref="E475:L475"/>
    <mergeCell ref="F476:L476"/>
    <mergeCell ref="F477:L477"/>
    <mergeCell ref="D478:L478"/>
    <mergeCell ref="F479:L479"/>
    <mergeCell ref="F468:L468"/>
    <mergeCell ref="E469:L469"/>
    <mergeCell ref="F470:L470"/>
    <mergeCell ref="F471:L471"/>
    <mergeCell ref="E472:L472"/>
    <mergeCell ref="F473:L473"/>
    <mergeCell ref="F462:L462"/>
    <mergeCell ref="E463:L463"/>
    <mergeCell ref="F464:L464"/>
    <mergeCell ref="F465:L465"/>
    <mergeCell ref="E466:L466"/>
    <mergeCell ref="F467:L467"/>
    <mergeCell ref="F456:L456"/>
    <mergeCell ref="F457:L457"/>
    <mergeCell ref="F458:L458"/>
    <mergeCell ref="E460:L460"/>
    <mergeCell ref="F461:L461"/>
    <mergeCell ref="F449:L449"/>
    <mergeCell ref="F450:L450"/>
    <mergeCell ref="F451:L451"/>
    <mergeCell ref="E452:L452"/>
    <mergeCell ref="F453:L453"/>
    <mergeCell ref="F454:L454"/>
    <mergeCell ref="F443:L443"/>
    <mergeCell ref="F444:L444"/>
    <mergeCell ref="E445:L445"/>
    <mergeCell ref="F446:L446"/>
    <mergeCell ref="F447:L447"/>
    <mergeCell ref="E448:L448"/>
    <mergeCell ref="D459:AF459"/>
    <mergeCell ref="AD457:AF457"/>
    <mergeCell ref="AD458:AF458"/>
    <mergeCell ref="AD460:AF460"/>
    <mergeCell ref="AD461:AF461"/>
    <mergeCell ref="E455:L455"/>
    <mergeCell ref="AD446:AF446"/>
    <mergeCell ref="AD447:AF447"/>
    <mergeCell ref="AD448:AF448"/>
    <mergeCell ref="AD449:AF449"/>
    <mergeCell ref="AD450:AF450"/>
    <mergeCell ref="AD451:AF451"/>
    <mergeCell ref="AD452:AF452"/>
    <mergeCell ref="AD453:AF453"/>
    <mergeCell ref="AD454:AF454"/>
    <mergeCell ref="E438:L438"/>
    <mergeCell ref="F439:L439"/>
    <mergeCell ref="F440:L440"/>
    <mergeCell ref="E441:L441"/>
    <mergeCell ref="F442:L442"/>
    <mergeCell ref="F431:L431"/>
    <mergeCell ref="F432:L432"/>
    <mergeCell ref="E433:L433"/>
    <mergeCell ref="F434:L434"/>
    <mergeCell ref="F435:L435"/>
    <mergeCell ref="F436:L436"/>
    <mergeCell ref="E425:L425"/>
    <mergeCell ref="F426:L426"/>
    <mergeCell ref="F427:L427"/>
    <mergeCell ref="F428:L428"/>
    <mergeCell ref="E429:L429"/>
    <mergeCell ref="F430:L430"/>
    <mergeCell ref="D437:AF437"/>
    <mergeCell ref="AD426:AF426"/>
    <mergeCell ref="AD427:AF427"/>
    <mergeCell ref="AD428:AF428"/>
    <mergeCell ref="AD429:AF429"/>
    <mergeCell ref="AD430:AF430"/>
    <mergeCell ref="AD431:AF431"/>
    <mergeCell ref="AD432:AF432"/>
    <mergeCell ref="AD433:AF433"/>
    <mergeCell ref="AD434:AF434"/>
    <mergeCell ref="AD435:AF435"/>
    <mergeCell ref="AD436:AF436"/>
    <mergeCell ref="AD438:AF438"/>
    <mergeCell ref="AD439:AF439"/>
    <mergeCell ref="AD425:AF425"/>
    <mergeCell ref="F420:L420"/>
    <mergeCell ref="F421:L421"/>
    <mergeCell ref="F422:L422"/>
    <mergeCell ref="F423:L423"/>
    <mergeCell ref="E414:L414"/>
    <mergeCell ref="F415:L415"/>
    <mergeCell ref="F416:L416"/>
    <mergeCell ref="F417:L417"/>
    <mergeCell ref="F418:L418"/>
    <mergeCell ref="E419:L419"/>
    <mergeCell ref="E409:L409"/>
    <mergeCell ref="F410:L410"/>
    <mergeCell ref="F411:L411"/>
    <mergeCell ref="F412:L412"/>
    <mergeCell ref="F413:L413"/>
    <mergeCell ref="D408:AF408"/>
    <mergeCell ref="D424:AF424"/>
    <mergeCell ref="AD419:AF419"/>
    <mergeCell ref="AD420:AF420"/>
    <mergeCell ref="AD421:AF421"/>
    <mergeCell ref="AD422:AF422"/>
    <mergeCell ref="AD423:AF423"/>
    <mergeCell ref="AD417:AF417"/>
    <mergeCell ref="AD418:AF418"/>
    <mergeCell ref="F401:L401"/>
    <mergeCell ref="F402:L402"/>
    <mergeCell ref="F403:L403"/>
    <mergeCell ref="F405:L405"/>
    <mergeCell ref="F406:L406"/>
    <mergeCell ref="E394:L394"/>
    <mergeCell ref="F395:L395"/>
    <mergeCell ref="F396:L396"/>
    <mergeCell ref="E397:L397"/>
    <mergeCell ref="F398:L398"/>
    <mergeCell ref="F399:L399"/>
    <mergeCell ref="E388:L388"/>
    <mergeCell ref="F389:L389"/>
    <mergeCell ref="F390:L390"/>
    <mergeCell ref="E391:L391"/>
    <mergeCell ref="F392:L392"/>
    <mergeCell ref="F393:L393"/>
    <mergeCell ref="D404:L404"/>
    <mergeCell ref="D400:L400"/>
    <mergeCell ref="E382:L382"/>
    <mergeCell ref="F383:L383"/>
    <mergeCell ref="F384:L384"/>
    <mergeCell ref="E385:L385"/>
    <mergeCell ref="F386:L386"/>
    <mergeCell ref="F387:L387"/>
    <mergeCell ref="F376:L376"/>
    <mergeCell ref="E377:L377"/>
    <mergeCell ref="F378:L378"/>
    <mergeCell ref="F379:L379"/>
    <mergeCell ref="F380:L380"/>
    <mergeCell ref="E370:L370"/>
    <mergeCell ref="F371:L371"/>
    <mergeCell ref="F372:L372"/>
    <mergeCell ref="F373:L373"/>
    <mergeCell ref="E374:L374"/>
    <mergeCell ref="F375:L375"/>
    <mergeCell ref="F364:L364"/>
    <mergeCell ref="F365:L365"/>
    <mergeCell ref="F366:L366"/>
    <mergeCell ref="E367:L367"/>
    <mergeCell ref="F368:L368"/>
    <mergeCell ref="F369:L369"/>
    <mergeCell ref="F358:L358"/>
    <mergeCell ref="E360:L360"/>
    <mergeCell ref="F361:L361"/>
    <mergeCell ref="F362:L362"/>
    <mergeCell ref="E363:L363"/>
    <mergeCell ref="F352:L352"/>
    <mergeCell ref="F353:L353"/>
    <mergeCell ref="F354:L354"/>
    <mergeCell ref="E355:L355"/>
    <mergeCell ref="F356:L356"/>
    <mergeCell ref="F357:L357"/>
    <mergeCell ref="E347:L347"/>
    <mergeCell ref="F348:L348"/>
    <mergeCell ref="F349:L349"/>
    <mergeCell ref="F350:L350"/>
    <mergeCell ref="E351:L351"/>
    <mergeCell ref="E341:L341"/>
    <mergeCell ref="F342:L342"/>
    <mergeCell ref="F343:L343"/>
    <mergeCell ref="F344:L344"/>
    <mergeCell ref="F345:L345"/>
    <mergeCell ref="F335:L335"/>
    <mergeCell ref="E336:L336"/>
    <mergeCell ref="F337:L337"/>
    <mergeCell ref="F338:L338"/>
    <mergeCell ref="F339:L339"/>
    <mergeCell ref="F340:L340"/>
    <mergeCell ref="E331:L331"/>
    <mergeCell ref="F332:L332"/>
    <mergeCell ref="F333:L333"/>
    <mergeCell ref="F334:L334"/>
    <mergeCell ref="D323:L323"/>
    <mergeCell ref="F324:L324"/>
    <mergeCell ref="F325:L325"/>
    <mergeCell ref="F326:L326"/>
    <mergeCell ref="F327:L327"/>
    <mergeCell ref="F328:L328"/>
    <mergeCell ref="F317:L317"/>
    <mergeCell ref="F318:L318"/>
    <mergeCell ref="F319:L319"/>
    <mergeCell ref="F320:L320"/>
    <mergeCell ref="F321:L321"/>
    <mergeCell ref="F322:L322"/>
    <mergeCell ref="D330:AF330"/>
    <mergeCell ref="AD332:AF332"/>
    <mergeCell ref="AD333:AF333"/>
    <mergeCell ref="AD334:AF334"/>
    <mergeCell ref="F310:L310"/>
    <mergeCell ref="F311:L311"/>
    <mergeCell ref="E312:L312"/>
    <mergeCell ref="F313:L313"/>
    <mergeCell ref="F314:L314"/>
    <mergeCell ref="AD310:AF310"/>
    <mergeCell ref="AD311:AF311"/>
    <mergeCell ref="AD314:AF314"/>
    <mergeCell ref="AD316:AF316"/>
    <mergeCell ref="AD317:AF317"/>
    <mergeCell ref="AD318:AF318"/>
    <mergeCell ref="AD319:AF319"/>
    <mergeCell ref="AD320:AF320"/>
    <mergeCell ref="AD321:AF321"/>
    <mergeCell ref="AD322:AF322"/>
    <mergeCell ref="AD323:AF323"/>
    <mergeCell ref="F304:L304"/>
    <mergeCell ref="F305:L305"/>
    <mergeCell ref="F306:L306"/>
    <mergeCell ref="E308:L308"/>
    <mergeCell ref="F309:L309"/>
    <mergeCell ref="F298:L298"/>
    <mergeCell ref="F299:L299"/>
    <mergeCell ref="F300:L300"/>
    <mergeCell ref="E301:L301"/>
    <mergeCell ref="F302:L302"/>
    <mergeCell ref="F303:L303"/>
    <mergeCell ref="D307:AF307"/>
    <mergeCell ref="AD298:AF298"/>
    <mergeCell ref="AD299:AF299"/>
    <mergeCell ref="AD300:AF300"/>
    <mergeCell ref="AD301:AF301"/>
    <mergeCell ref="AD302:AF302"/>
    <mergeCell ref="AD303:AF303"/>
    <mergeCell ref="AD304:AF304"/>
    <mergeCell ref="AD305:AF305"/>
    <mergeCell ref="AD306:AF306"/>
    <mergeCell ref="AD308:AF308"/>
    <mergeCell ref="AD309:AF309"/>
    <mergeCell ref="E292:L292"/>
    <mergeCell ref="F293:L293"/>
    <mergeCell ref="F294:L294"/>
    <mergeCell ref="F295:L295"/>
    <mergeCell ref="E296:L296"/>
    <mergeCell ref="F297:L297"/>
    <mergeCell ref="F286:L286"/>
    <mergeCell ref="F287:L287"/>
    <mergeCell ref="E288:L288"/>
    <mergeCell ref="F289:L289"/>
    <mergeCell ref="F290:L290"/>
    <mergeCell ref="F280:L280"/>
    <mergeCell ref="E281:L281"/>
    <mergeCell ref="F282:L282"/>
    <mergeCell ref="F283:L283"/>
    <mergeCell ref="F284:L284"/>
    <mergeCell ref="F285:L285"/>
    <mergeCell ref="D291:AF291"/>
    <mergeCell ref="AD294:AF294"/>
    <mergeCell ref="AD295:AF295"/>
    <mergeCell ref="AD296:AF296"/>
    <mergeCell ref="AD297:AF297"/>
    <mergeCell ref="AD285:AF285"/>
    <mergeCell ref="AD286:AF286"/>
    <mergeCell ref="AD287:AF287"/>
    <mergeCell ref="AD288:AF288"/>
    <mergeCell ref="AD289:AF289"/>
    <mergeCell ref="AD290:AF290"/>
    <mergeCell ref="AD292:AF292"/>
    <mergeCell ref="AD293:AF293"/>
    <mergeCell ref="E274:L274"/>
    <mergeCell ref="F275:L275"/>
    <mergeCell ref="F276:L276"/>
    <mergeCell ref="F277:L277"/>
    <mergeCell ref="F278:L278"/>
    <mergeCell ref="F279:L279"/>
    <mergeCell ref="F268:L268"/>
    <mergeCell ref="F269:L269"/>
    <mergeCell ref="F270:L270"/>
    <mergeCell ref="F271:L271"/>
    <mergeCell ref="F272:L272"/>
    <mergeCell ref="F273:L273"/>
    <mergeCell ref="F262:L262"/>
    <mergeCell ref="F263:L263"/>
    <mergeCell ref="F264:L264"/>
    <mergeCell ref="F265:L265"/>
    <mergeCell ref="F266:L266"/>
    <mergeCell ref="E267:L267"/>
    <mergeCell ref="F256:L256"/>
    <mergeCell ref="F257:L257"/>
    <mergeCell ref="F258:L258"/>
    <mergeCell ref="F259:L259"/>
    <mergeCell ref="E260:L260"/>
    <mergeCell ref="F261:L261"/>
    <mergeCell ref="F250:L250"/>
    <mergeCell ref="F251:L251"/>
    <mergeCell ref="F252:L252"/>
    <mergeCell ref="E253:L253"/>
    <mergeCell ref="F254:L254"/>
    <mergeCell ref="F255:L255"/>
    <mergeCell ref="F244:L244"/>
    <mergeCell ref="F245:L245"/>
    <mergeCell ref="E246:L246"/>
    <mergeCell ref="F247:L247"/>
    <mergeCell ref="F248:L248"/>
    <mergeCell ref="F249:L249"/>
    <mergeCell ref="E239:L239"/>
    <mergeCell ref="F240:L240"/>
    <mergeCell ref="F241:L241"/>
    <mergeCell ref="F242:L242"/>
    <mergeCell ref="F243:L243"/>
    <mergeCell ref="D232:L232"/>
    <mergeCell ref="F233:L233"/>
    <mergeCell ref="F234:L234"/>
    <mergeCell ref="F235:L235"/>
    <mergeCell ref="F236:L236"/>
    <mergeCell ref="F237:L237"/>
    <mergeCell ref="F224:L224"/>
    <mergeCell ref="D225:L225"/>
    <mergeCell ref="F226:L226"/>
    <mergeCell ref="B228:L228"/>
    <mergeCell ref="F218:L218"/>
    <mergeCell ref="F219:L219"/>
    <mergeCell ref="F220:L220"/>
    <mergeCell ref="D221:L221"/>
    <mergeCell ref="F222:L222"/>
    <mergeCell ref="F223:L223"/>
    <mergeCell ref="B229:AF229"/>
    <mergeCell ref="B227:AF227"/>
    <mergeCell ref="D238:AF238"/>
    <mergeCell ref="AD234:AF234"/>
    <mergeCell ref="AD235:AF235"/>
    <mergeCell ref="AD236:AF236"/>
    <mergeCell ref="AD237:AF237"/>
    <mergeCell ref="AD239:AF239"/>
    <mergeCell ref="AD240:AF240"/>
    <mergeCell ref="AD241:AF241"/>
    <mergeCell ref="AD243:AF243"/>
    <mergeCell ref="F211:L211"/>
    <mergeCell ref="F212:L212"/>
    <mergeCell ref="D214:L214"/>
    <mergeCell ref="F215:L215"/>
    <mergeCell ref="F216:L216"/>
    <mergeCell ref="B230:AF230"/>
    <mergeCell ref="E203:L203"/>
    <mergeCell ref="F204:L204"/>
    <mergeCell ref="F205:L205"/>
    <mergeCell ref="F207:L207"/>
    <mergeCell ref="F208:L208"/>
    <mergeCell ref="F209:L209"/>
    <mergeCell ref="E197:L197"/>
    <mergeCell ref="F198:L198"/>
    <mergeCell ref="F199:L199"/>
    <mergeCell ref="E200:L200"/>
    <mergeCell ref="F201:L201"/>
    <mergeCell ref="F202:L202"/>
    <mergeCell ref="AD198:AF198"/>
    <mergeCell ref="AD199:AF199"/>
    <mergeCell ref="AD200:AF200"/>
    <mergeCell ref="AD201:AF201"/>
    <mergeCell ref="AD202:AF202"/>
    <mergeCell ref="AD203:AF203"/>
    <mergeCell ref="AD204:AF204"/>
    <mergeCell ref="AD205:AF205"/>
    <mergeCell ref="AD206:AF206"/>
    <mergeCell ref="AD207:AF207"/>
    <mergeCell ref="AD208:AF208"/>
    <mergeCell ref="AD209:AF209"/>
    <mergeCell ref="AD210:AF210"/>
    <mergeCell ref="AD212:AF212"/>
    <mergeCell ref="E191:L191"/>
    <mergeCell ref="F192:L192"/>
    <mergeCell ref="F193:L193"/>
    <mergeCell ref="E194:L194"/>
    <mergeCell ref="F195:L195"/>
    <mergeCell ref="F196:L196"/>
    <mergeCell ref="F185:L185"/>
    <mergeCell ref="F186:L186"/>
    <mergeCell ref="E188:L188"/>
    <mergeCell ref="F189:L189"/>
    <mergeCell ref="F190:L190"/>
    <mergeCell ref="F179:L179"/>
    <mergeCell ref="E180:L180"/>
    <mergeCell ref="F181:L181"/>
    <mergeCell ref="F182:L182"/>
    <mergeCell ref="E183:L183"/>
    <mergeCell ref="F184:L184"/>
    <mergeCell ref="E173:L173"/>
    <mergeCell ref="F174:L174"/>
    <mergeCell ref="F175:L175"/>
    <mergeCell ref="E176:L176"/>
    <mergeCell ref="F177:L177"/>
    <mergeCell ref="F178:L178"/>
    <mergeCell ref="F167:L167"/>
    <mergeCell ref="F168:L168"/>
    <mergeCell ref="E169:L169"/>
    <mergeCell ref="F170:L170"/>
    <mergeCell ref="F171:L171"/>
    <mergeCell ref="F172:L172"/>
    <mergeCell ref="E161:L161"/>
    <mergeCell ref="F162:L162"/>
    <mergeCell ref="F163:L163"/>
    <mergeCell ref="F164:L164"/>
    <mergeCell ref="E166:L166"/>
    <mergeCell ref="F155:L155"/>
    <mergeCell ref="F156:L156"/>
    <mergeCell ref="E157:L157"/>
    <mergeCell ref="F158:L158"/>
    <mergeCell ref="F159:L159"/>
    <mergeCell ref="F160:L160"/>
    <mergeCell ref="F149:L149"/>
    <mergeCell ref="F150:L150"/>
    <mergeCell ref="F151:L151"/>
    <mergeCell ref="E153:L153"/>
    <mergeCell ref="F154:L154"/>
    <mergeCell ref="F143:L143"/>
    <mergeCell ref="F144:L144"/>
    <mergeCell ref="F145:L145"/>
    <mergeCell ref="F146:L146"/>
    <mergeCell ref="E147:L147"/>
    <mergeCell ref="F148:L148"/>
    <mergeCell ref="F138:L138"/>
    <mergeCell ref="F139:L139"/>
    <mergeCell ref="F140:L140"/>
    <mergeCell ref="F141:L141"/>
    <mergeCell ref="E142:L142"/>
    <mergeCell ref="F131:L131"/>
    <mergeCell ref="F132:L132"/>
    <mergeCell ref="F133:L133"/>
    <mergeCell ref="F134:L134"/>
    <mergeCell ref="F125:L125"/>
    <mergeCell ref="F126:L126"/>
    <mergeCell ref="D127:L127"/>
    <mergeCell ref="F128:L128"/>
    <mergeCell ref="F129:L129"/>
    <mergeCell ref="D130:L130"/>
    <mergeCell ref="D119:L119"/>
    <mergeCell ref="F120:L120"/>
    <mergeCell ref="F121:L121"/>
    <mergeCell ref="F122:L122"/>
    <mergeCell ref="D123:L123"/>
    <mergeCell ref="F124:L124"/>
    <mergeCell ref="C135:AB135"/>
    <mergeCell ref="F112:L112"/>
    <mergeCell ref="E101:L101"/>
    <mergeCell ref="F102:L102"/>
    <mergeCell ref="F103:L103"/>
    <mergeCell ref="E104:L104"/>
    <mergeCell ref="F105:L105"/>
    <mergeCell ref="F106:L106"/>
    <mergeCell ref="E96:L96"/>
    <mergeCell ref="F97:L97"/>
    <mergeCell ref="F98:L98"/>
    <mergeCell ref="F99:L99"/>
    <mergeCell ref="F100:L100"/>
    <mergeCell ref="F89:L89"/>
    <mergeCell ref="F90:L90"/>
    <mergeCell ref="D91:L91"/>
    <mergeCell ref="F92:L92"/>
    <mergeCell ref="E137:L137"/>
    <mergeCell ref="AD18:AF18"/>
    <mergeCell ref="AD19:AF19"/>
    <mergeCell ref="AD20:AF20"/>
    <mergeCell ref="AD21:AF21"/>
    <mergeCell ref="AD22:AF22"/>
    <mergeCell ref="AD23:AF23"/>
    <mergeCell ref="AD24:AF24"/>
    <mergeCell ref="C16:AF16"/>
    <mergeCell ref="D17:AF17"/>
    <mergeCell ref="F32:L32"/>
    <mergeCell ref="E34:L34"/>
    <mergeCell ref="F35:L35"/>
    <mergeCell ref="F27:L27"/>
    <mergeCell ref="E28:L28"/>
    <mergeCell ref="F29:L29"/>
    <mergeCell ref="AD48:AF48"/>
    <mergeCell ref="AD31:AF31"/>
    <mergeCell ref="AD32:AF32"/>
    <mergeCell ref="AD34:AF34"/>
    <mergeCell ref="AD35:AF35"/>
    <mergeCell ref="AD36:AF36"/>
    <mergeCell ref="D46:AF46"/>
    <mergeCell ref="D33:AF33"/>
    <mergeCell ref="E47:L47"/>
    <mergeCell ref="F36:L36"/>
    <mergeCell ref="F37:L37"/>
    <mergeCell ref="E38:L38"/>
    <mergeCell ref="F39:L39"/>
    <mergeCell ref="F40:L40"/>
    <mergeCell ref="F41:L41"/>
    <mergeCell ref="F11:L11"/>
    <mergeCell ref="F12:L12"/>
    <mergeCell ref="F71:L71"/>
    <mergeCell ref="E72:L72"/>
    <mergeCell ref="F73:L73"/>
    <mergeCell ref="F74:L74"/>
    <mergeCell ref="E75:L75"/>
    <mergeCell ref="AD26:AF26"/>
    <mergeCell ref="AD27:AF27"/>
    <mergeCell ref="F25:L25"/>
    <mergeCell ref="F26:L26"/>
    <mergeCell ref="AD28:AF28"/>
    <mergeCell ref="AD29:AF29"/>
    <mergeCell ref="AD30:AF30"/>
    <mergeCell ref="AD37:AF37"/>
    <mergeCell ref="AD38:AF38"/>
    <mergeCell ref="AD39:AF39"/>
    <mergeCell ref="AD40:AF40"/>
    <mergeCell ref="AD41:AF41"/>
    <mergeCell ref="AD42:AF42"/>
    <mergeCell ref="AD43:AF43"/>
    <mergeCell ref="AD44:AF44"/>
    <mergeCell ref="F66:L66"/>
    <mergeCell ref="F67:L67"/>
    <mergeCell ref="E69:L69"/>
    <mergeCell ref="F70:L70"/>
    <mergeCell ref="F60:L60"/>
    <mergeCell ref="E61:L61"/>
    <mergeCell ref="F62:L62"/>
    <mergeCell ref="F63:L63"/>
    <mergeCell ref="E64:L64"/>
    <mergeCell ref="AD15:AF15"/>
    <mergeCell ref="B2:AF2"/>
    <mergeCell ref="B3:AF3"/>
    <mergeCell ref="B4:E4"/>
    <mergeCell ref="B5:E5"/>
    <mergeCell ref="F5:L5"/>
    <mergeCell ref="M5:M6"/>
    <mergeCell ref="AC5:AC6"/>
    <mergeCell ref="AD5:AF6"/>
    <mergeCell ref="B6:L6"/>
    <mergeCell ref="F19:L19"/>
    <mergeCell ref="F20:L20"/>
    <mergeCell ref="F21:L21"/>
    <mergeCell ref="F22:L22"/>
    <mergeCell ref="E23:L23"/>
    <mergeCell ref="F24:L24"/>
    <mergeCell ref="D13:L13"/>
    <mergeCell ref="F30:L30"/>
    <mergeCell ref="F14:L14"/>
    <mergeCell ref="F15:L15"/>
    <mergeCell ref="E18:L18"/>
    <mergeCell ref="B7:AF7"/>
    <mergeCell ref="C8:AF8"/>
    <mergeCell ref="F9:L9"/>
    <mergeCell ref="D10:L10"/>
    <mergeCell ref="F4:L4"/>
    <mergeCell ref="N9:AC9"/>
    <mergeCell ref="N12:AC12"/>
    <mergeCell ref="N14:AC14"/>
    <mergeCell ref="AD9:AF9"/>
    <mergeCell ref="AD10:AF10"/>
    <mergeCell ref="AD11:AF11"/>
    <mergeCell ref="AD12:AF12"/>
    <mergeCell ref="N1513:AB1513"/>
    <mergeCell ref="E794:L794"/>
    <mergeCell ref="F795:L795"/>
    <mergeCell ref="F796:L796"/>
    <mergeCell ref="F797:L797"/>
    <mergeCell ref="B1550:AF1550"/>
    <mergeCell ref="M4:AF4"/>
    <mergeCell ref="E1173:L1173"/>
    <mergeCell ref="F1174:L1174"/>
    <mergeCell ref="F1175:L1175"/>
    <mergeCell ref="D1176:L1176"/>
    <mergeCell ref="F1189:L1189"/>
    <mergeCell ref="E1190:L1190"/>
    <mergeCell ref="F1191:L1191"/>
    <mergeCell ref="F1192:L1192"/>
    <mergeCell ref="F1193:L1193"/>
    <mergeCell ref="F1194:L1194"/>
    <mergeCell ref="E1185:L1185"/>
    <mergeCell ref="F1186:L1186"/>
    <mergeCell ref="F798:L798"/>
    <mergeCell ref="AD25:AF25"/>
    <mergeCell ref="F787:L787"/>
    <mergeCell ref="F788:L788"/>
    <mergeCell ref="D789:L789"/>
    <mergeCell ref="F790:L790"/>
    <mergeCell ref="F791:L791"/>
    <mergeCell ref="F785:L785"/>
    <mergeCell ref="D786:L786"/>
    <mergeCell ref="E42:L42"/>
    <mergeCell ref="F43:L43"/>
    <mergeCell ref="AD13:AF13"/>
    <mergeCell ref="AD14:AF14"/>
  </mergeCells>
  <conditionalFormatting sqref="F4:L5">
    <cfRule type="cellIs" dxfId="1" priority="1" operator="equal">
      <formula>0</formula>
    </cfRule>
  </conditionalFormatting>
  <pageMargins left="0" right="0" top="0" bottom="0" header="0" footer="0"/>
  <pageSetup paperSize="5" scale="62" orientation="landscape" r:id="rId1"/>
  <headerFooter alignWithMargins="0">
    <oddHeader>&amp;R
&amp;G</oddHeader>
  </headerFooter>
  <rowBreaks count="35" manualBreakCount="35">
    <brk id="53" min="1" max="31" man="1"/>
    <brk id="93" min="1" max="31" man="1"/>
    <brk id="134" min="1" max="31" man="1"/>
    <brk id="179" min="1" max="31" man="1"/>
    <brk id="229" min="1" max="31" man="1"/>
    <brk id="280" min="1" max="31" man="1"/>
    <brk id="314" min="1" max="31" man="1"/>
    <brk id="358" min="1" max="31" man="1"/>
    <brk id="406" min="1" max="31" man="1"/>
    <brk id="454" min="1" max="31" man="1"/>
    <brk id="505" min="1" max="31" man="1"/>
    <brk id="551" min="1" max="31" man="1"/>
    <brk id="596" min="1" max="31" man="1"/>
    <brk id="636" min="1" max="31" man="1"/>
    <brk id="679" min="1" max="31" man="1"/>
    <brk id="727" min="1" max="31" man="1"/>
    <brk id="743" min="1" max="31" man="1"/>
    <brk id="772" min="1" max="31" man="1"/>
    <brk id="825" min="1" max="31" man="1"/>
    <brk id="869" min="1" max="31" man="1"/>
    <brk id="910" min="1" max="31" man="1"/>
    <brk id="955" min="1" max="31" man="1"/>
    <brk id="1005" min="1" max="31" man="1"/>
    <brk id="1056" min="1" max="31" man="1"/>
    <brk id="1098" min="1" max="31" man="1"/>
    <brk id="1145" min="1" max="31" man="1"/>
    <brk id="1189" min="1" max="31" man="1"/>
    <brk id="1234" min="1" max="31" man="1"/>
    <brk id="1281" min="1" max="31" man="1"/>
    <brk id="1329" min="1" max="31" man="1"/>
    <brk id="1377" min="1" max="31" man="1"/>
    <brk id="1425" min="1" max="31" man="1"/>
    <brk id="1472" min="1" max="31" man="1"/>
    <brk id="1490" min="1" max="31" man="1"/>
    <brk id="1519" min="1" max="31" man="1"/>
  </rowBreak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Q1577"/>
  <sheetViews>
    <sheetView view="pageBreakPreview" topLeftCell="B1" zoomScale="80" zoomScaleNormal="90" zoomScaleSheetLayoutView="80" workbookViewId="0">
      <pane ySplit="6" topLeftCell="A40" activePane="bottomLeft" state="frozen"/>
      <selection activeCell="B1" sqref="B1"/>
      <selection pane="bottomLeft" activeCell="M9" sqref="M9"/>
    </sheetView>
  </sheetViews>
  <sheetFormatPr baseColWidth="10" defaultColWidth="9.33203125" defaultRowHeight="15" outlineLevelRow="2" outlineLevelCol="1" x14ac:dyDescent="0.2"/>
  <cols>
    <col min="1" max="1" width="7.33203125" style="4" hidden="1" customWidth="1" outlineLevel="1"/>
    <col min="2" max="2" width="2.5" style="4" customWidth="1" collapsed="1"/>
    <col min="3" max="4" width="3.83203125" style="4" customWidth="1"/>
    <col min="5" max="5" width="20.5" style="4" customWidth="1"/>
    <col min="6" max="11" width="9" style="80" customWidth="1" outlineLevel="1"/>
    <col min="12" max="12" width="10" style="80" customWidth="1" outlineLevel="1"/>
    <col min="13" max="13" width="13.33203125" style="4" customWidth="1"/>
    <col min="14" max="14" width="13.33203125" style="1" customWidth="1"/>
    <col min="15" max="28" width="13.33203125" style="4" customWidth="1"/>
    <col min="29" max="29" width="13.33203125" style="25" customWidth="1"/>
    <col min="30" max="32" width="9.33203125" style="70"/>
    <col min="33" max="16384" width="9.33203125" style="4"/>
  </cols>
  <sheetData>
    <row r="1" spans="1:95" s="76" customFormat="1" outlineLevel="1" x14ac:dyDescent="0.2">
      <c r="A1" s="75"/>
      <c r="B1" s="75"/>
      <c r="F1" s="79"/>
      <c r="G1" s="79"/>
      <c r="H1" s="79"/>
      <c r="I1" s="79"/>
      <c r="J1" s="79"/>
      <c r="K1" s="79"/>
      <c r="L1" s="79"/>
      <c r="N1" s="77"/>
      <c r="AC1" s="55"/>
      <c r="AF1" s="78"/>
    </row>
    <row r="2" spans="1:95" s="70" customFormat="1" ht="22.5" customHeight="1" outlineLevel="1" x14ac:dyDescent="0.2">
      <c r="A2" s="5"/>
      <c r="B2" s="1490" t="s">
        <v>814</v>
      </c>
      <c r="C2" s="1491"/>
      <c r="D2" s="1491"/>
      <c r="E2" s="1491"/>
      <c r="F2" s="1491"/>
      <c r="G2" s="1491"/>
      <c r="H2" s="1491"/>
      <c r="I2" s="1491"/>
      <c r="J2" s="1491"/>
      <c r="K2" s="1491"/>
      <c r="L2" s="1491"/>
      <c r="M2" s="1491"/>
      <c r="N2" s="1491"/>
      <c r="O2" s="1491"/>
      <c r="P2" s="1491"/>
      <c r="Q2" s="1491"/>
      <c r="R2" s="1491"/>
      <c r="S2" s="1491"/>
      <c r="T2" s="1491"/>
      <c r="U2" s="1491"/>
      <c r="V2" s="1491"/>
      <c r="W2" s="1491"/>
      <c r="X2" s="1491"/>
      <c r="Y2" s="1491"/>
      <c r="Z2" s="1491"/>
      <c r="AA2" s="1491"/>
      <c r="AB2" s="1491"/>
      <c r="AC2" s="1491"/>
      <c r="AD2" s="1491"/>
      <c r="AE2" s="1491"/>
      <c r="AF2" s="1492"/>
    </row>
    <row r="3" spans="1:95" s="70" customFormat="1" ht="22.5" customHeight="1" outlineLevel="1" x14ac:dyDescent="0.2">
      <c r="A3" s="5"/>
      <c r="B3" s="1493" t="s">
        <v>425</v>
      </c>
      <c r="C3" s="1494"/>
      <c r="D3" s="1494"/>
      <c r="E3" s="1494"/>
      <c r="F3" s="1494"/>
      <c r="G3" s="1494"/>
      <c r="H3" s="1494"/>
      <c r="I3" s="1494"/>
      <c r="J3" s="1494"/>
      <c r="K3" s="1494"/>
      <c r="L3" s="1494"/>
      <c r="M3" s="1494"/>
      <c r="N3" s="1494"/>
      <c r="O3" s="1494"/>
      <c r="P3" s="1494"/>
      <c r="Q3" s="1494"/>
      <c r="R3" s="1494"/>
      <c r="S3" s="1494"/>
      <c r="T3" s="1494"/>
      <c r="U3" s="1494"/>
      <c r="V3" s="1494"/>
      <c r="W3" s="1494"/>
      <c r="X3" s="1494"/>
      <c r="Y3" s="1494"/>
      <c r="Z3" s="1494"/>
      <c r="AA3" s="1494"/>
      <c r="AB3" s="1494"/>
      <c r="AC3" s="1494"/>
      <c r="AD3" s="1494"/>
      <c r="AE3" s="1494"/>
      <c r="AF3" s="1495"/>
    </row>
    <row r="4" spans="1:95" s="70" customFormat="1" ht="22.5" customHeight="1" outlineLevel="1" x14ac:dyDescent="0.2">
      <c r="A4" s="11">
        <v>100</v>
      </c>
      <c r="B4" s="1496" t="s">
        <v>1</v>
      </c>
      <c r="C4" s="1497"/>
      <c r="D4" s="1497"/>
      <c r="E4" s="1497"/>
      <c r="F4" s="1791">
        <f>'2. FTNC CAN'!F4</f>
        <v>0</v>
      </c>
      <c r="G4" s="1792"/>
      <c r="H4" s="1792"/>
      <c r="I4" s="1792"/>
      <c r="J4" s="1792"/>
      <c r="K4" s="1792"/>
      <c r="L4" s="1793"/>
      <c r="M4" s="1488" t="s">
        <v>202</v>
      </c>
      <c r="N4" s="1488"/>
      <c r="O4" s="1488"/>
      <c r="P4" s="1488"/>
      <c r="Q4" s="1488"/>
      <c r="R4" s="1488"/>
      <c r="S4" s="1488"/>
      <c r="T4" s="1488"/>
      <c r="U4" s="1488"/>
      <c r="V4" s="1488"/>
      <c r="W4" s="1488"/>
      <c r="X4" s="1488"/>
      <c r="Y4" s="1488"/>
      <c r="Z4" s="1488"/>
      <c r="AA4" s="1488"/>
      <c r="AB4" s="1488"/>
      <c r="AC4" s="1488"/>
      <c r="AD4" s="1488"/>
      <c r="AE4" s="1488"/>
      <c r="AF4" s="1489"/>
    </row>
    <row r="5" spans="1:95" s="70" customFormat="1" ht="25.5" customHeight="1" outlineLevel="1" x14ac:dyDescent="0.2">
      <c r="A5" s="11">
        <v>101</v>
      </c>
      <c r="B5" s="1287" t="s">
        <v>743</v>
      </c>
      <c r="C5" s="1286"/>
      <c r="D5" s="1286"/>
      <c r="E5" s="1498"/>
      <c r="F5" s="1499">
        <f>'2. FTNC CAN'!F5:L5</f>
        <v>0</v>
      </c>
      <c r="G5" s="1500"/>
      <c r="H5" s="1500"/>
      <c r="I5" s="1500"/>
      <c r="J5" s="1500"/>
      <c r="K5" s="1500"/>
      <c r="L5" s="1500"/>
      <c r="M5" s="1786" t="s">
        <v>352</v>
      </c>
      <c r="N5" s="815">
        <f>'2. FTNC CAN'!N5</f>
        <v>7</v>
      </c>
      <c r="O5" s="816">
        <f>'2. FTNC CAN'!O5</f>
        <v>14</v>
      </c>
      <c r="P5" s="816">
        <f>'2. FTNC CAN'!P5</f>
        <v>21</v>
      </c>
      <c r="Q5" s="817">
        <f>'2. FTNC CAN'!Q5</f>
        <v>31</v>
      </c>
      <c r="R5" s="818">
        <f>'2. FTNC CAN'!R5</f>
        <v>60</v>
      </c>
      <c r="S5" s="816">
        <f>'2. FTNC CAN'!S5</f>
        <v>89</v>
      </c>
      <c r="T5" s="816">
        <f>'2. FTNC CAN'!T5</f>
        <v>120</v>
      </c>
      <c r="U5" s="816">
        <f>'2. FTNC CAN'!U5</f>
        <v>150</v>
      </c>
      <c r="V5" s="816">
        <f>'2. FTNC CAN'!V5</f>
        <v>181</v>
      </c>
      <c r="W5" s="816">
        <f>'2. FTNC CAN'!W5</f>
        <v>211</v>
      </c>
      <c r="X5" s="816">
        <f>'2. FTNC CAN'!X5</f>
        <v>242</v>
      </c>
      <c r="Y5" s="816">
        <f>'2. FTNC CAN'!Y5</f>
        <v>273</v>
      </c>
      <c r="Z5" s="816">
        <f>'2. FTNC CAN'!Z5</f>
        <v>303</v>
      </c>
      <c r="AA5" s="816">
        <f>'2. FTNC CAN'!AA5</f>
        <v>334</v>
      </c>
      <c r="AB5" s="816">
        <f>'2. FTNC CAN'!AB5</f>
        <v>364</v>
      </c>
      <c r="AC5" s="1729" t="s">
        <v>3</v>
      </c>
      <c r="AD5" s="1731" t="s">
        <v>4</v>
      </c>
      <c r="AE5" s="1732"/>
      <c r="AF5" s="1732"/>
    </row>
    <row r="6" spans="1:95" s="70" customFormat="1" ht="30" customHeight="1" outlineLevel="1" x14ac:dyDescent="0.2">
      <c r="A6" s="11">
        <v>102</v>
      </c>
      <c r="B6" s="1789" t="s">
        <v>2</v>
      </c>
      <c r="C6" s="1790"/>
      <c r="D6" s="1790"/>
      <c r="E6" s="1790"/>
      <c r="F6" s="1790"/>
      <c r="G6" s="1790"/>
      <c r="H6" s="1790"/>
      <c r="I6" s="1790"/>
      <c r="J6" s="1790"/>
      <c r="K6" s="1790"/>
      <c r="L6" s="1790"/>
      <c r="M6" s="1787"/>
      <c r="N6" s="819" t="str">
        <f>'2. FTNC CAN'!N6</f>
        <v>7 
(Semaine 1)</v>
      </c>
      <c r="O6" s="820" t="str">
        <f>'2. FTNC CAN'!O6</f>
        <v>14 
(Semaine 2)</v>
      </c>
      <c r="P6" s="820" t="str">
        <f>'2. FTNC CAN'!P6</f>
        <v>21 
(Semaine 3)</v>
      </c>
      <c r="Q6" s="821" t="str">
        <f>'2. FTNC CAN'!Q6</f>
        <v>31 
(Semaine 4)</v>
      </c>
      <c r="R6" s="822" t="str">
        <f>'2. FTNC CAN'!R6</f>
        <v>60 
(Mois 2)</v>
      </c>
      <c r="S6" s="820" t="str">
        <f>'2. FTNC CAN'!S6</f>
        <v>89 
(Mois 3)</v>
      </c>
      <c r="T6" s="820" t="str">
        <f>'2. FTNC CAN'!T6</f>
        <v>120 
(Mois 4)</v>
      </c>
      <c r="U6" s="820" t="str">
        <f>'2. FTNC CAN'!U6</f>
        <v>150 
(Mois 5)</v>
      </c>
      <c r="V6" s="820" t="str">
        <f>'2. FTNC CAN'!V6</f>
        <v>181 
(Mois 6)</v>
      </c>
      <c r="W6" s="820" t="str">
        <f>'2. FTNC CAN'!W6</f>
        <v>211 
(Mois 7)</v>
      </c>
      <c r="X6" s="820" t="str">
        <f>'2. FTNC CAN'!X6</f>
        <v>242 
(Mois 8)</v>
      </c>
      <c r="Y6" s="820" t="str">
        <f>'2. FTNC CAN'!Y6</f>
        <v>273 
(Mois 9)</v>
      </c>
      <c r="Z6" s="820" t="str">
        <f>'2. FTNC CAN'!Z6</f>
        <v>303 
(Mois 10)</v>
      </c>
      <c r="AA6" s="820" t="str">
        <f>'2. FTNC CAN'!AA6</f>
        <v>334 
(Mois 11)</v>
      </c>
      <c r="AB6" s="820" t="str">
        <f>'2. FTNC CAN'!AB6</f>
        <v>364 
(Mois 12)</v>
      </c>
      <c r="AC6" s="1730"/>
      <c r="AD6" s="1733"/>
      <c r="AE6" s="1734"/>
      <c r="AF6" s="1788"/>
      <c r="AG6" s="536"/>
      <c r="AH6" s="529"/>
      <c r="AI6" s="529"/>
      <c r="AJ6" s="529"/>
      <c r="AK6" s="529"/>
      <c r="AL6" s="529"/>
      <c r="AM6" s="529"/>
      <c r="AN6" s="529"/>
      <c r="AO6" s="529"/>
      <c r="AP6" s="529"/>
      <c r="AQ6" s="529"/>
      <c r="AR6" s="529"/>
      <c r="AS6" s="529"/>
      <c r="AT6" s="529"/>
      <c r="AU6" s="529"/>
      <c r="AV6" s="529"/>
      <c r="AW6" s="529"/>
      <c r="AX6" s="529"/>
      <c r="AY6" s="529"/>
      <c r="AZ6" s="529"/>
      <c r="BA6" s="529"/>
      <c r="BB6" s="529"/>
      <c r="BC6" s="529"/>
      <c r="BD6" s="529"/>
      <c r="BE6" s="529"/>
      <c r="BF6" s="529"/>
      <c r="BG6" s="529"/>
      <c r="BH6" s="529"/>
      <c r="BI6" s="529"/>
      <c r="BJ6" s="529"/>
      <c r="BK6" s="529"/>
      <c r="BL6" s="529"/>
      <c r="BM6" s="529"/>
      <c r="BN6" s="529"/>
      <c r="BO6" s="529"/>
      <c r="BP6" s="529"/>
      <c r="BQ6" s="529"/>
      <c r="BR6" s="529"/>
      <c r="BS6" s="529"/>
      <c r="BT6" s="529"/>
      <c r="BU6" s="529"/>
      <c r="BV6" s="529"/>
      <c r="BW6" s="529"/>
      <c r="BX6" s="529"/>
      <c r="BY6" s="529"/>
      <c r="BZ6" s="529"/>
      <c r="CA6" s="529"/>
      <c r="CB6" s="529"/>
      <c r="CC6" s="529"/>
      <c r="CD6" s="529"/>
      <c r="CE6" s="529"/>
      <c r="CF6" s="529"/>
      <c r="CG6" s="529"/>
      <c r="CH6" s="529"/>
      <c r="CI6" s="529"/>
      <c r="CJ6" s="529"/>
      <c r="CK6" s="529"/>
      <c r="CL6" s="529"/>
      <c r="CM6" s="529"/>
      <c r="CN6" s="529"/>
      <c r="CO6" s="529"/>
      <c r="CP6" s="529"/>
      <c r="CQ6" s="529"/>
    </row>
    <row r="7" spans="1:95" s="70" customFormat="1" ht="22.5" customHeight="1" outlineLevel="1" x14ac:dyDescent="0.2">
      <c r="A7" s="11">
        <v>103</v>
      </c>
      <c r="B7" s="1513" t="s">
        <v>5</v>
      </c>
      <c r="C7" s="1514"/>
      <c r="D7" s="1514"/>
      <c r="E7" s="1514"/>
      <c r="F7" s="1514"/>
      <c r="G7" s="1514"/>
      <c r="H7" s="1514"/>
      <c r="I7" s="1514"/>
      <c r="J7" s="1514"/>
      <c r="K7" s="1514"/>
      <c r="L7" s="1514"/>
      <c r="M7" s="1514"/>
      <c r="N7" s="1514"/>
      <c r="O7" s="1514"/>
      <c r="P7" s="1514"/>
      <c r="Q7" s="1514"/>
      <c r="R7" s="1514"/>
      <c r="S7" s="1514"/>
      <c r="T7" s="1514"/>
      <c r="U7" s="1514"/>
      <c r="V7" s="1514"/>
      <c r="W7" s="1514"/>
      <c r="X7" s="1514"/>
      <c r="Y7" s="1514"/>
      <c r="Z7" s="1514"/>
      <c r="AA7" s="1514"/>
      <c r="AB7" s="1514"/>
      <c r="AC7" s="1514"/>
      <c r="AD7" s="1514"/>
      <c r="AE7" s="1514"/>
      <c r="AF7" s="1514"/>
      <c r="AG7" s="536"/>
      <c r="AH7" s="529"/>
      <c r="AI7" s="529"/>
      <c r="AJ7" s="529"/>
      <c r="AK7" s="529"/>
      <c r="AL7" s="529"/>
      <c r="AM7" s="529"/>
      <c r="AN7" s="529"/>
      <c r="AO7" s="529"/>
      <c r="AP7" s="529"/>
      <c r="AQ7" s="529"/>
      <c r="AR7" s="529"/>
      <c r="AS7" s="529"/>
      <c r="AT7" s="529"/>
      <c r="AU7" s="529"/>
      <c r="AV7" s="529"/>
      <c r="AW7" s="529"/>
      <c r="AX7" s="529"/>
      <c r="AY7" s="529"/>
      <c r="AZ7" s="529"/>
      <c r="BA7" s="529"/>
      <c r="BB7" s="529"/>
      <c r="BC7" s="529"/>
      <c r="BD7" s="529"/>
      <c r="BE7" s="529"/>
      <c r="BF7" s="529"/>
      <c r="BG7" s="529"/>
      <c r="BH7" s="529"/>
      <c r="BI7" s="529"/>
      <c r="BJ7" s="529"/>
      <c r="BK7" s="529"/>
      <c r="BL7" s="529"/>
      <c r="BM7" s="529"/>
      <c r="BN7" s="529"/>
      <c r="BO7" s="529"/>
      <c r="BP7" s="529"/>
      <c r="BQ7" s="529"/>
      <c r="BR7" s="529"/>
      <c r="BS7" s="529"/>
      <c r="BT7" s="529"/>
      <c r="BU7" s="529"/>
      <c r="BV7" s="529"/>
      <c r="BW7" s="529"/>
      <c r="BX7" s="529"/>
      <c r="BY7" s="529"/>
      <c r="BZ7" s="529"/>
      <c r="CA7" s="529"/>
      <c r="CB7" s="529"/>
      <c r="CC7" s="529"/>
      <c r="CD7" s="529"/>
      <c r="CE7" s="529"/>
      <c r="CF7" s="529"/>
      <c r="CG7" s="529"/>
      <c r="CH7" s="529"/>
      <c r="CI7" s="529"/>
      <c r="CJ7" s="529"/>
      <c r="CK7" s="529"/>
      <c r="CL7" s="529"/>
      <c r="CM7" s="529"/>
      <c r="CN7" s="529"/>
      <c r="CO7" s="529"/>
      <c r="CP7" s="529"/>
      <c r="CQ7" s="529"/>
    </row>
    <row r="8" spans="1:95" s="70" customFormat="1" ht="15" customHeight="1" x14ac:dyDescent="0.2">
      <c r="A8" s="11">
        <v>104</v>
      </c>
      <c r="B8" s="5"/>
      <c r="C8" s="1516" t="s">
        <v>6</v>
      </c>
      <c r="D8" s="1517"/>
      <c r="E8" s="1517"/>
      <c r="F8" s="1517"/>
      <c r="G8" s="1517"/>
      <c r="H8" s="1517"/>
      <c r="I8" s="1517"/>
      <c r="J8" s="1517"/>
      <c r="K8" s="1517"/>
      <c r="L8" s="1517"/>
      <c r="M8" s="1517"/>
      <c r="N8" s="1517"/>
      <c r="O8" s="1517"/>
      <c r="P8" s="1517"/>
      <c r="Q8" s="1517"/>
      <c r="R8" s="1517"/>
      <c r="S8" s="1517"/>
      <c r="T8" s="1517"/>
      <c r="U8" s="1517"/>
      <c r="V8" s="1517"/>
      <c r="W8" s="1517"/>
      <c r="X8" s="1517"/>
      <c r="Y8" s="1517"/>
      <c r="Z8" s="1517"/>
      <c r="AA8" s="1517"/>
      <c r="AB8" s="1517"/>
      <c r="AC8" s="1517"/>
      <c r="AD8" s="1517"/>
      <c r="AE8" s="1517"/>
      <c r="AF8" s="1517"/>
      <c r="AG8" s="536"/>
      <c r="AH8" s="529"/>
      <c r="AI8" s="529"/>
      <c r="AJ8" s="529"/>
      <c r="AK8" s="529"/>
      <c r="AL8" s="529"/>
      <c r="AM8" s="529"/>
      <c r="AN8" s="529"/>
      <c r="AO8" s="529"/>
      <c r="AP8" s="529"/>
      <c r="AQ8" s="529"/>
      <c r="AR8" s="529"/>
      <c r="AS8" s="529"/>
      <c r="AT8" s="529"/>
      <c r="AU8" s="529"/>
      <c r="AV8" s="529"/>
      <c r="AW8" s="529"/>
      <c r="AX8" s="529"/>
      <c r="AY8" s="529"/>
      <c r="AZ8" s="529"/>
      <c r="BA8" s="529"/>
      <c r="BB8" s="529"/>
      <c r="BC8" s="529"/>
      <c r="BD8" s="529"/>
      <c r="BE8" s="529"/>
      <c r="BF8" s="529"/>
      <c r="BG8" s="529"/>
      <c r="BH8" s="529"/>
      <c r="BI8" s="529"/>
      <c r="BJ8" s="529"/>
      <c r="BK8" s="529"/>
      <c r="BL8" s="529"/>
      <c r="BM8" s="529"/>
      <c r="BN8" s="529"/>
      <c r="BO8" s="529"/>
      <c r="BP8" s="529"/>
      <c r="BQ8" s="529"/>
      <c r="BR8" s="529"/>
      <c r="BS8" s="529"/>
      <c r="BT8" s="529"/>
      <c r="BU8" s="529"/>
      <c r="BV8" s="529"/>
      <c r="BW8" s="529"/>
      <c r="BX8" s="529"/>
      <c r="BY8" s="529"/>
      <c r="BZ8" s="529"/>
      <c r="CA8" s="529"/>
      <c r="CB8" s="529"/>
      <c r="CC8" s="529"/>
      <c r="CD8" s="529"/>
      <c r="CE8" s="529"/>
      <c r="CF8" s="529"/>
      <c r="CG8" s="529"/>
      <c r="CH8" s="529"/>
      <c r="CI8" s="529"/>
      <c r="CJ8" s="529"/>
      <c r="CK8" s="529"/>
      <c r="CL8" s="529"/>
      <c r="CM8" s="529"/>
      <c r="CN8" s="529"/>
      <c r="CO8" s="529"/>
      <c r="CP8" s="529"/>
      <c r="CQ8" s="529"/>
    </row>
    <row r="9" spans="1:95" s="70" customFormat="1" ht="15" customHeight="1" x14ac:dyDescent="0.2">
      <c r="A9" s="11">
        <v>105</v>
      </c>
      <c r="B9" s="277"/>
      <c r="C9" s="280"/>
      <c r="D9" s="280"/>
      <c r="E9" s="280"/>
      <c r="F9" s="1519" t="s">
        <v>7</v>
      </c>
      <c r="G9" s="1520"/>
      <c r="H9" s="1520"/>
      <c r="I9" s="1520"/>
      <c r="J9" s="1520"/>
      <c r="K9" s="1520"/>
      <c r="L9" s="1521"/>
      <c r="M9" s="698">
        <v>0</v>
      </c>
      <c r="N9" s="1307"/>
      <c r="O9" s="1308"/>
      <c r="P9" s="1308"/>
      <c r="Q9" s="1308"/>
      <c r="R9" s="1308"/>
      <c r="S9" s="1308"/>
      <c r="T9" s="1308"/>
      <c r="U9" s="1308"/>
      <c r="V9" s="1308"/>
      <c r="W9" s="1308"/>
      <c r="X9" s="1308"/>
      <c r="Y9" s="1308"/>
      <c r="Z9" s="1308"/>
      <c r="AA9" s="1308"/>
      <c r="AB9" s="1308"/>
      <c r="AC9" s="1309"/>
      <c r="AD9" s="996"/>
      <c r="AE9" s="997"/>
      <c r="AF9" s="997"/>
      <c r="AG9" s="536"/>
      <c r="AH9" s="529"/>
      <c r="AI9" s="529"/>
      <c r="AJ9" s="529"/>
      <c r="AK9" s="529"/>
      <c r="AL9" s="529"/>
      <c r="AM9" s="529"/>
      <c r="AN9" s="529"/>
      <c r="AO9" s="529"/>
      <c r="AP9" s="529"/>
      <c r="AQ9" s="529"/>
      <c r="AR9" s="529"/>
      <c r="AS9" s="529"/>
      <c r="AT9" s="529"/>
      <c r="AU9" s="529"/>
      <c r="AV9" s="529"/>
      <c r="AW9" s="529"/>
      <c r="AX9" s="529"/>
      <c r="AY9" s="529"/>
      <c r="AZ9" s="529"/>
      <c r="BA9" s="529"/>
      <c r="BB9" s="529"/>
      <c r="BC9" s="529"/>
      <c r="BD9" s="529"/>
      <c r="BE9" s="529"/>
      <c r="BF9" s="529"/>
      <c r="BG9" s="529"/>
      <c r="BH9" s="529"/>
      <c r="BI9" s="529"/>
      <c r="BJ9" s="529"/>
      <c r="BK9" s="529"/>
      <c r="BL9" s="529"/>
      <c r="BM9" s="529"/>
      <c r="BN9" s="529"/>
      <c r="BO9" s="529"/>
      <c r="BP9" s="529"/>
      <c r="BQ9" s="529"/>
      <c r="BR9" s="529"/>
      <c r="BS9" s="529"/>
      <c r="BT9" s="529"/>
      <c r="BU9" s="529"/>
      <c r="BV9" s="529"/>
      <c r="BW9" s="529"/>
      <c r="BX9" s="529"/>
      <c r="BY9" s="529"/>
      <c r="BZ9" s="529"/>
      <c r="CA9" s="529"/>
      <c r="CB9" s="529"/>
      <c r="CC9" s="529"/>
      <c r="CD9" s="529"/>
      <c r="CE9" s="529"/>
      <c r="CF9" s="529"/>
      <c r="CG9" s="529"/>
      <c r="CH9" s="529"/>
      <c r="CI9" s="529"/>
      <c r="CJ9" s="529"/>
      <c r="CK9" s="529"/>
      <c r="CL9" s="529"/>
      <c r="CM9" s="529"/>
      <c r="CN9" s="529"/>
      <c r="CO9" s="529"/>
      <c r="CP9" s="529"/>
      <c r="CQ9" s="529"/>
    </row>
    <row r="10" spans="1:95" s="70" customFormat="1" ht="15" customHeight="1" x14ac:dyDescent="0.2">
      <c r="A10" s="11">
        <v>106</v>
      </c>
      <c r="B10" s="277"/>
      <c r="C10" s="280"/>
      <c r="D10" s="1485" t="s">
        <v>8</v>
      </c>
      <c r="E10" s="1486"/>
      <c r="F10" s="1486"/>
      <c r="G10" s="1486"/>
      <c r="H10" s="1486"/>
      <c r="I10" s="1486"/>
      <c r="J10" s="1486"/>
      <c r="K10" s="1486"/>
      <c r="L10" s="1487"/>
      <c r="M10" s="407">
        <f>SUBTOTAL(9,M11:M12)</f>
        <v>0</v>
      </c>
      <c r="N10" s="412">
        <f>SUBTOTAL(9,N11)</f>
        <v>0</v>
      </c>
      <c r="O10" s="414">
        <f t="shared" ref="O10:AC10" si="0">SUBTOTAL(9,O11)</f>
        <v>0</v>
      </c>
      <c r="P10" s="413">
        <f t="shared" si="0"/>
        <v>0</v>
      </c>
      <c r="Q10" s="415">
        <f t="shared" si="0"/>
        <v>0</v>
      </c>
      <c r="R10" s="413">
        <f t="shared" si="0"/>
        <v>0</v>
      </c>
      <c r="S10" s="414">
        <f t="shared" si="0"/>
        <v>0</v>
      </c>
      <c r="T10" s="414">
        <f t="shared" si="0"/>
        <v>0</v>
      </c>
      <c r="U10" s="414">
        <f t="shared" si="0"/>
        <v>0</v>
      </c>
      <c r="V10" s="414">
        <f t="shared" si="0"/>
        <v>0</v>
      </c>
      <c r="W10" s="414">
        <f t="shared" si="0"/>
        <v>0</v>
      </c>
      <c r="X10" s="414">
        <f t="shared" si="0"/>
        <v>0</v>
      </c>
      <c r="Y10" s="414">
        <f t="shared" si="0"/>
        <v>0</v>
      </c>
      <c r="Z10" s="414">
        <f t="shared" si="0"/>
        <v>0</v>
      </c>
      <c r="AA10" s="414">
        <f t="shared" si="0"/>
        <v>0</v>
      </c>
      <c r="AB10" s="415">
        <f t="shared" si="0"/>
        <v>0</v>
      </c>
      <c r="AC10" s="415">
        <f t="shared" si="0"/>
        <v>0</v>
      </c>
      <c r="AD10" s="996"/>
      <c r="AE10" s="997"/>
      <c r="AF10" s="997"/>
      <c r="AG10" s="536"/>
      <c r="AH10" s="529"/>
      <c r="AI10" s="529"/>
      <c r="AJ10" s="529"/>
      <c r="AK10" s="529"/>
      <c r="AL10" s="529"/>
      <c r="AM10" s="529"/>
      <c r="AN10" s="529"/>
      <c r="AO10" s="529"/>
      <c r="AP10" s="529"/>
      <c r="AQ10" s="529"/>
      <c r="AR10" s="529"/>
      <c r="AS10" s="529"/>
      <c r="AT10" s="529"/>
      <c r="AU10" s="529"/>
      <c r="AV10" s="529"/>
      <c r="AW10" s="529"/>
      <c r="AX10" s="529"/>
      <c r="AY10" s="529"/>
      <c r="AZ10" s="529"/>
      <c r="BA10" s="529"/>
      <c r="BB10" s="529"/>
      <c r="BC10" s="529"/>
      <c r="BD10" s="529"/>
      <c r="BE10" s="529"/>
      <c r="BF10" s="529"/>
      <c r="BG10" s="529"/>
      <c r="BH10" s="529"/>
      <c r="BI10" s="529"/>
      <c r="BJ10" s="529"/>
      <c r="BK10" s="529"/>
      <c r="BL10" s="529"/>
      <c r="BM10" s="529"/>
      <c r="BN10" s="529"/>
      <c r="BO10" s="529"/>
      <c r="BP10" s="529"/>
      <c r="BQ10" s="529"/>
      <c r="BR10" s="529"/>
      <c r="BS10" s="529"/>
      <c r="BT10" s="529"/>
      <c r="BU10" s="529"/>
      <c r="BV10" s="529"/>
      <c r="BW10" s="529"/>
      <c r="BX10" s="529"/>
      <c r="BY10" s="529"/>
      <c r="BZ10" s="529"/>
      <c r="CA10" s="529"/>
      <c r="CB10" s="529"/>
      <c r="CC10" s="529"/>
      <c r="CD10" s="529"/>
      <c r="CE10" s="529"/>
      <c r="CF10" s="529"/>
      <c r="CG10" s="529"/>
      <c r="CH10" s="529"/>
      <c r="CI10" s="529"/>
      <c r="CJ10" s="529"/>
      <c r="CK10" s="529"/>
      <c r="CL10" s="529"/>
      <c r="CM10" s="529"/>
      <c r="CN10" s="529"/>
      <c r="CO10" s="529"/>
      <c r="CP10" s="529"/>
      <c r="CQ10" s="529"/>
    </row>
    <row r="11" spans="1:95" s="70" customFormat="1" ht="15" customHeight="1" x14ac:dyDescent="0.2">
      <c r="A11" s="11">
        <v>107</v>
      </c>
      <c r="B11" s="277"/>
      <c r="C11" s="289"/>
      <c r="D11" s="289"/>
      <c r="E11" s="290"/>
      <c r="F11" s="1455" t="s">
        <v>9</v>
      </c>
      <c r="G11" s="1456"/>
      <c r="H11" s="1456"/>
      <c r="I11" s="1456"/>
      <c r="J11" s="1456"/>
      <c r="K11" s="1456"/>
      <c r="L11" s="1457"/>
      <c r="M11" s="698">
        <v>0</v>
      </c>
      <c r="N11" s="704">
        <v>0</v>
      </c>
      <c r="O11" s="700">
        <v>0</v>
      </c>
      <c r="P11" s="701">
        <v>0</v>
      </c>
      <c r="Q11" s="705">
        <v>0</v>
      </c>
      <c r="R11" s="701">
        <v>0</v>
      </c>
      <c r="S11" s="701">
        <v>0</v>
      </c>
      <c r="T11" s="701">
        <v>0</v>
      </c>
      <c r="U11" s="701">
        <v>0</v>
      </c>
      <c r="V11" s="701">
        <v>0</v>
      </c>
      <c r="W11" s="701">
        <v>0</v>
      </c>
      <c r="X11" s="701">
        <v>0</v>
      </c>
      <c r="Y11" s="701">
        <v>0</v>
      </c>
      <c r="Z11" s="701">
        <v>0</v>
      </c>
      <c r="AA11" s="701">
        <v>0</v>
      </c>
      <c r="AB11" s="705">
        <v>0</v>
      </c>
      <c r="AC11" s="705">
        <v>0</v>
      </c>
      <c r="AD11" s="996"/>
      <c r="AE11" s="997"/>
      <c r="AF11" s="997"/>
      <c r="AG11" s="536"/>
      <c r="AH11" s="529"/>
      <c r="AI11" s="529"/>
      <c r="AJ11" s="529"/>
      <c r="AK11" s="529"/>
      <c r="AL11" s="529"/>
      <c r="AM11" s="529"/>
      <c r="AN11" s="529"/>
      <c r="AO11" s="529"/>
      <c r="AP11" s="529"/>
      <c r="AQ11" s="529"/>
      <c r="AR11" s="529"/>
      <c r="AS11" s="529"/>
      <c r="AT11" s="529"/>
      <c r="AU11" s="529"/>
      <c r="AV11" s="529"/>
      <c r="AW11" s="529"/>
      <c r="AX11" s="529"/>
      <c r="AY11" s="529"/>
      <c r="AZ11" s="529"/>
      <c r="BA11" s="529"/>
      <c r="BB11" s="529"/>
      <c r="BC11" s="529"/>
      <c r="BD11" s="529"/>
      <c r="BE11" s="529"/>
      <c r="BF11" s="529"/>
      <c r="BG11" s="529"/>
      <c r="BH11" s="529"/>
      <c r="BI11" s="529"/>
      <c r="BJ11" s="529"/>
      <c r="BK11" s="529"/>
      <c r="BL11" s="529"/>
      <c r="BM11" s="529"/>
      <c r="BN11" s="529"/>
      <c r="BO11" s="529"/>
      <c r="BP11" s="529"/>
      <c r="BQ11" s="529"/>
      <c r="BR11" s="529"/>
      <c r="BS11" s="529"/>
      <c r="BT11" s="529"/>
      <c r="BU11" s="529"/>
      <c r="BV11" s="529"/>
      <c r="BW11" s="529"/>
      <c r="BX11" s="529"/>
      <c r="BY11" s="529"/>
      <c r="BZ11" s="529"/>
      <c r="CA11" s="529"/>
      <c r="CB11" s="529"/>
      <c r="CC11" s="529"/>
      <c r="CD11" s="529"/>
      <c r="CE11" s="529"/>
      <c r="CF11" s="529"/>
      <c r="CG11" s="529"/>
      <c r="CH11" s="529"/>
      <c r="CI11" s="529"/>
      <c r="CJ11" s="529"/>
      <c r="CK11" s="529"/>
      <c r="CL11" s="529"/>
      <c r="CM11" s="529"/>
      <c r="CN11" s="529"/>
      <c r="CO11" s="529"/>
      <c r="CP11" s="529"/>
      <c r="CQ11" s="529"/>
    </row>
    <row r="12" spans="1:95" s="70" customFormat="1" ht="15" customHeight="1" x14ac:dyDescent="0.2">
      <c r="A12" s="11">
        <v>108</v>
      </c>
      <c r="B12" s="277"/>
      <c r="C12" s="289"/>
      <c r="D12" s="289"/>
      <c r="E12" s="290"/>
      <c r="F12" s="1458" t="s">
        <v>10</v>
      </c>
      <c r="G12" s="1459"/>
      <c r="H12" s="1459"/>
      <c r="I12" s="1459"/>
      <c r="J12" s="1459"/>
      <c r="K12" s="1459"/>
      <c r="L12" s="1460"/>
      <c r="M12" s="698">
        <v>0</v>
      </c>
      <c r="N12" s="1307"/>
      <c r="O12" s="1308"/>
      <c r="P12" s="1308"/>
      <c r="Q12" s="1308"/>
      <c r="R12" s="1308"/>
      <c r="S12" s="1308"/>
      <c r="T12" s="1308"/>
      <c r="U12" s="1308"/>
      <c r="V12" s="1308"/>
      <c r="W12" s="1308"/>
      <c r="X12" s="1308"/>
      <c r="Y12" s="1308"/>
      <c r="Z12" s="1308"/>
      <c r="AA12" s="1308"/>
      <c r="AB12" s="1308"/>
      <c r="AC12" s="1309"/>
      <c r="AD12" s="996"/>
      <c r="AE12" s="997"/>
      <c r="AF12" s="997"/>
      <c r="AG12" s="536"/>
      <c r="AH12" s="529"/>
      <c r="AI12" s="529"/>
      <c r="AJ12" s="529"/>
      <c r="AK12" s="529"/>
      <c r="AL12" s="529"/>
      <c r="AM12" s="529"/>
      <c r="AN12" s="529"/>
      <c r="AO12" s="529"/>
      <c r="AP12" s="529"/>
      <c r="AQ12" s="529"/>
      <c r="AR12" s="529"/>
      <c r="AS12" s="529"/>
      <c r="AT12" s="529"/>
      <c r="AU12" s="529"/>
      <c r="AV12" s="529"/>
      <c r="AW12" s="529"/>
      <c r="AX12" s="529"/>
      <c r="AY12" s="529"/>
      <c r="AZ12" s="529"/>
      <c r="BA12" s="529"/>
      <c r="BB12" s="529"/>
      <c r="BC12" s="529"/>
      <c r="BD12" s="529"/>
      <c r="BE12" s="529"/>
      <c r="BF12" s="529"/>
      <c r="BG12" s="529"/>
      <c r="BH12" s="529"/>
      <c r="BI12" s="529"/>
      <c r="BJ12" s="529"/>
      <c r="BK12" s="529"/>
      <c r="BL12" s="529"/>
      <c r="BM12" s="529"/>
      <c r="BN12" s="529"/>
      <c r="BO12" s="529"/>
      <c r="BP12" s="529"/>
      <c r="BQ12" s="529"/>
      <c r="BR12" s="529"/>
      <c r="BS12" s="529"/>
      <c r="BT12" s="529"/>
      <c r="BU12" s="529"/>
      <c r="BV12" s="529"/>
      <c r="BW12" s="529"/>
      <c r="BX12" s="529"/>
      <c r="BY12" s="529"/>
      <c r="BZ12" s="529"/>
      <c r="CA12" s="529"/>
      <c r="CB12" s="529"/>
      <c r="CC12" s="529"/>
      <c r="CD12" s="529"/>
      <c r="CE12" s="529"/>
      <c r="CF12" s="529"/>
      <c r="CG12" s="529"/>
      <c r="CH12" s="529"/>
      <c r="CI12" s="529"/>
      <c r="CJ12" s="529"/>
      <c r="CK12" s="529"/>
      <c r="CL12" s="529"/>
      <c r="CM12" s="529"/>
      <c r="CN12" s="529"/>
      <c r="CO12" s="529"/>
      <c r="CP12" s="529"/>
      <c r="CQ12" s="529"/>
    </row>
    <row r="13" spans="1:95" s="70" customFormat="1" ht="15" customHeight="1" x14ac:dyDescent="0.2">
      <c r="A13" s="11">
        <v>109</v>
      </c>
      <c r="B13" s="277"/>
      <c r="C13" s="280"/>
      <c r="D13" s="1485" t="s">
        <v>11</v>
      </c>
      <c r="E13" s="1486"/>
      <c r="F13" s="1486"/>
      <c r="G13" s="1486"/>
      <c r="H13" s="1486"/>
      <c r="I13" s="1486"/>
      <c r="J13" s="1486"/>
      <c r="K13" s="1486"/>
      <c r="L13" s="1487"/>
      <c r="M13" s="407">
        <f>SUM(M14:M15)</f>
        <v>0</v>
      </c>
      <c r="N13" s="410">
        <f>SUBTOTAL(9,N15)</f>
        <v>0</v>
      </c>
      <c r="O13" s="414">
        <f t="shared" ref="O13:AC13" si="1">SUBTOTAL(9,O15)</f>
        <v>0</v>
      </c>
      <c r="P13" s="413">
        <f t="shared" si="1"/>
        <v>0</v>
      </c>
      <c r="Q13" s="411">
        <f t="shared" si="1"/>
        <v>0</v>
      </c>
      <c r="R13" s="413">
        <f t="shared" si="1"/>
        <v>0</v>
      </c>
      <c r="S13" s="414">
        <f t="shared" si="1"/>
        <v>0</v>
      </c>
      <c r="T13" s="414">
        <f t="shared" si="1"/>
        <v>0</v>
      </c>
      <c r="U13" s="414">
        <f t="shared" si="1"/>
        <v>0</v>
      </c>
      <c r="V13" s="414">
        <f t="shared" si="1"/>
        <v>0</v>
      </c>
      <c r="W13" s="414">
        <f t="shared" si="1"/>
        <v>0</v>
      </c>
      <c r="X13" s="414">
        <f t="shared" si="1"/>
        <v>0</v>
      </c>
      <c r="Y13" s="414">
        <f t="shared" si="1"/>
        <v>0</v>
      </c>
      <c r="Z13" s="414">
        <f t="shared" si="1"/>
        <v>0</v>
      </c>
      <c r="AA13" s="414">
        <f t="shared" si="1"/>
        <v>0</v>
      </c>
      <c r="AB13" s="415">
        <f t="shared" si="1"/>
        <v>0</v>
      </c>
      <c r="AC13" s="415">
        <f t="shared" si="1"/>
        <v>0</v>
      </c>
      <c r="AD13" s="996"/>
      <c r="AE13" s="997"/>
      <c r="AF13" s="997"/>
      <c r="AG13" s="536"/>
      <c r="AH13" s="529"/>
      <c r="AI13" s="529"/>
      <c r="AJ13" s="529"/>
      <c r="AK13" s="529"/>
      <c r="AL13" s="529"/>
      <c r="AM13" s="529"/>
      <c r="AN13" s="529"/>
      <c r="AO13" s="529"/>
      <c r="AP13" s="529"/>
      <c r="AQ13" s="529"/>
      <c r="AR13" s="529"/>
      <c r="AS13" s="529"/>
      <c r="AT13" s="529"/>
      <c r="AU13" s="529"/>
      <c r="AV13" s="529"/>
      <c r="AW13" s="529"/>
      <c r="AX13" s="529"/>
      <c r="AY13" s="529"/>
      <c r="AZ13" s="529"/>
      <c r="BA13" s="529"/>
      <c r="BB13" s="529"/>
      <c r="BC13" s="529"/>
      <c r="BD13" s="529"/>
      <c r="BE13" s="529"/>
      <c r="BF13" s="529"/>
      <c r="BG13" s="529"/>
      <c r="BH13" s="529"/>
      <c r="BI13" s="529"/>
      <c r="BJ13" s="529"/>
      <c r="BK13" s="529"/>
      <c r="BL13" s="529"/>
      <c r="BM13" s="529"/>
      <c r="BN13" s="529"/>
      <c r="BO13" s="529"/>
      <c r="BP13" s="529"/>
      <c r="BQ13" s="529"/>
      <c r="BR13" s="529"/>
      <c r="BS13" s="529"/>
      <c r="BT13" s="529"/>
      <c r="BU13" s="529"/>
      <c r="BV13" s="529"/>
      <c r="BW13" s="529"/>
      <c r="BX13" s="529"/>
      <c r="BY13" s="529"/>
      <c r="BZ13" s="529"/>
      <c r="CA13" s="529"/>
      <c r="CB13" s="529"/>
      <c r="CC13" s="529"/>
      <c r="CD13" s="529"/>
      <c r="CE13" s="529"/>
      <c r="CF13" s="529"/>
      <c r="CG13" s="529"/>
      <c r="CH13" s="529"/>
      <c r="CI13" s="529"/>
      <c r="CJ13" s="529"/>
      <c r="CK13" s="529"/>
      <c r="CL13" s="529"/>
      <c r="CM13" s="529"/>
      <c r="CN13" s="529"/>
      <c r="CO13" s="529"/>
      <c r="CP13" s="529"/>
      <c r="CQ13" s="529"/>
    </row>
    <row r="14" spans="1:95" s="70" customFormat="1" ht="15" customHeight="1" x14ac:dyDescent="0.2">
      <c r="A14" s="11">
        <v>110</v>
      </c>
      <c r="B14" s="277"/>
      <c r="C14" s="284"/>
      <c r="D14" s="284"/>
      <c r="E14" s="291"/>
      <c r="F14" s="1455" t="s">
        <v>390</v>
      </c>
      <c r="G14" s="1456"/>
      <c r="H14" s="1456"/>
      <c r="I14" s="1456"/>
      <c r="J14" s="1456"/>
      <c r="K14" s="1456"/>
      <c r="L14" s="1457"/>
      <c r="M14" s="698">
        <v>0</v>
      </c>
      <c r="N14" s="1307"/>
      <c r="O14" s="1308"/>
      <c r="P14" s="1308"/>
      <c r="Q14" s="1308"/>
      <c r="R14" s="1308"/>
      <c r="S14" s="1308"/>
      <c r="T14" s="1308"/>
      <c r="U14" s="1308"/>
      <c r="V14" s="1308"/>
      <c r="W14" s="1308"/>
      <c r="X14" s="1308"/>
      <c r="Y14" s="1308"/>
      <c r="Z14" s="1308"/>
      <c r="AA14" s="1308"/>
      <c r="AB14" s="1308"/>
      <c r="AC14" s="1309"/>
      <c r="AD14" s="996"/>
      <c r="AE14" s="997"/>
      <c r="AF14" s="997"/>
      <c r="AG14" s="536"/>
      <c r="AH14" s="529"/>
      <c r="AI14" s="529"/>
      <c r="AJ14" s="529"/>
      <c r="AK14" s="529"/>
      <c r="AL14" s="529"/>
      <c r="AM14" s="529"/>
      <c r="AN14" s="529"/>
      <c r="AO14" s="529"/>
      <c r="AP14" s="529"/>
      <c r="AQ14" s="529"/>
      <c r="AR14" s="529"/>
      <c r="AS14" s="529"/>
      <c r="AT14" s="529"/>
      <c r="AU14" s="529"/>
      <c r="AV14" s="529"/>
      <c r="AW14" s="529"/>
      <c r="AX14" s="529"/>
      <c r="AY14" s="529"/>
      <c r="AZ14" s="529"/>
      <c r="BA14" s="529"/>
      <c r="BB14" s="529"/>
      <c r="BC14" s="529"/>
      <c r="BD14" s="529"/>
      <c r="BE14" s="529"/>
      <c r="BF14" s="529"/>
      <c r="BG14" s="529"/>
      <c r="BH14" s="529"/>
      <c r="BI14" s="529"/>
      <c r="BJ14" s="529"/>
      <c r="BK14" s="529"/>
      <c r="BL14" s="529"/>
      <c r="BM14" s="529"/>
      <c r="BN14" s="529"/>
      <c r="BO14" s="529"/>
      <c r="BP14" s="529"/>
      <c r="BQ14" s="529"/>
      <c r="BR14" s="529"/>
      <c r="BS14" s="529"/>
      <c r="BT14" s="529"/>
      <c r="BU14" s="529"/>
      <c r="BV14" s="529"/>
      <c r="BW14" s="529"/>
      <c r="BX14" s="529"/>
      <c r="BY14" s="529"/>
      <c r="BZ14" s="529"/>
      <c r="CA14" s="529"/>
      <c r="CB14" s="529"/>
      <c r="CC14" s="529"/>
      <c r="CD14" s="529"/>
      <c r="CE14" s="529"/>
      <c r="CF14" s="529"/>
      <c r="CG14" s="529"/>
      <c r="CH14" s="529"/>
      <c r="CI14" s="529"/>
      <c r="CJ14" s="529"/>
      <c r="CK14" s="529"/>
      <c r="CL14" s="529"/>
      <c r="CM14" s="529"/>
      <c r="CN14" s="529"/>
      <c r="CO14" s="529"/>
      <c r="CP14" s="529"/>
      <c r="CQ14" s="529"/>
    </row>
    <row r="15" spans="1:95" s="70" customFormat="1" ht="15" customHeight="1" x14ac:dyDescent="0.2">
      <c r="A15" s="11">
        <v>111</v>
      </c>
      <c r="B15" s="277"/>
      <c r="C15" s="280"/>
      <c r="D15" s="280"/>
      <c r="E15" s="281"/>
      <c r="F15" s="1458" t="s">
        <v>203</v>
      </c>
      <c r="G15" s="1459"/>
      <c r="H15" s="1459"/>
      <c r="I15" s="1459"/>
      <c r="J15" s="1459"/>
      <c r="K15" s="1459"/>
      <c r="L15" s="1460"/>
      <c r="M15" s="698">
        <v>0</v>
      </c>
      <c r="N15" s="699">
        <v>0</v>
      </c>
      <c r="O15" s="700">
        <v>0</v>
      </c>
      <c r="P15" s="701">
        <v>0</v>
      </c>
      <c r="Q15" s="702">
        <v>0</v>
      </c>
      <c r="R15" s="701">
        <v>0</v>
      </c>
      <c r="S15" s="701">
        <v>0</v>
      </c>
      <c r="T15" s="701">
        <v>0</v>
      </c>
      <c r="U15" s="701">
        <v>0</v>
      </c>
      <c r="V15" s="701">
        <v>0</v>
      </c>
      <c r="W15" s="701">
        <v>0</v>
      </c>
      <c r="X15" s="701">
        <v>0</v>
      </c>
      <c r="Y15" s="701">
        <v>0</v>
      </c>
      <c r="Z15" s="701">
        <v>0</v>
      </c>
      <c r="AA15" s="701">
        <v>0</v>
      </c>
      <c r="AB15" s="703">
        <v>0</v>
      </c>
      <c r="AC15" s="698">
        <v>0</v>
      </c>
      <c r="AD15" s="996"/>
      <c r="AE15" s="997"/>
      <c r="AF15" s="997"/>
      <c r="AG15" s="536"/>
      <c r="AH15" s="529"/>
      <c r="AI15" s="529"/>
      <c r="AJ15" s="529"/>
      <c r="AK15" s="529"/>
      <c r="AL15" s="529"/>
      <c r="AM15" s="529"/>
      <c r="AN15" s="529"/>
      <c r="AO15" s="529"/>
      <c r="AP15" s="529"/>
      <c r="AQ15" s="529"/>
      <c r="AR15" s="529"/>
      <c r="AS15" s="529"/>
      <c r="AT15" s="529"/>
      <c r="AU15" s="529"/>
      <c r="AV15" s="529"/>
      <c r="AW15" s="529"/>
      <c r="AX15" s="529"/>
      <c r="AY15" s="529"/>
      <c r="AZ15" s="529"/>
      <c r="BA15" s="529"/>
      <c r="BB15" s="529"/>
      <c r="BC15" s="529"/>
      <c r="BD15" s="529"/>
      <c r="BE15" s="529"/>
      <c r="BF15" s="529"/>
      <c r="BG15" s="529"/>
      <c r="BH15" s="529"/>
      <c r="BI15" s="529"/>
      <c r="BJ15" s="529"/>
      <c r="BK15" s="529"/>
      <c r="BL15" s="529"/>
      <c r="BM15" s="529"/>
      <c r="BN15" s="529"/>
      <c r="BO15" s="529"/>
      <c r="BP15" s="529"/>
      <c r="BQ15" s="529"/>
      <c r="BR15" s="529"/>
      <c r="BS15" s="529"/>
      <c r="BT15" s="529"/>
      <c r="BU15" s="529"/>
      <c r="BV15" s="529"/>
      <c r="BW15" s="529"/>
      <c r="BX15" s="529"/>
      <c r="BY15" s="529"/>
      <c r="BZ15" s="529"/>
      <c r="CA15" s="529"/>
      <c r="CB15" s="529"/>
      <c r="CC15" s="529"/>
      <c r="CD15" s="529"/>
      <c r="CE15" s="529"/>
      <c r="CF15" s="529"/>
      <c r="CG15" s="529"/>
      <c r="CH15" s="529"/>
      <c r="CI15" s="529"/>
      <c r="CJ15" s="529"/>
      <c r="CK15" s="529"/>
      <c r="CL15" s="529"/>
      <c r="CM15" s="529"/>
      <c r="CN15" s="529"/>
      <c r="CO15" s="529"/>
      <c r="CP15" s="529"/>
      <c r="CQ15" s="529"/>
    </row>
    <row r="16" spans="1:95" s="70" customFormat="1" ht="15" customHeight="1" x14ac:dyDescent="0.2">
      <c r="A16" s="11">
        <v>112</v>
      </c>
      <c r="B16" s="277"/>
      <c r="C16" s="1482" t="s">
        <v>12</v>
      </c>
      <c r="D16" s="1483"/>
      <c r="E16" s="1483"/>
      <c r="F16" s="1483"/>
      <c r="G16" s="1483"/>
      <c r="H16" s="1483"/>
      <c r="I16" s="1483"/>
      <c r="J16" s="1483"/>
      <c r="K16" s="1483"/>
      <c r="L16" s="1483"/>
      <c r="M16" s="1483"/>
      <c r="N16" s="1483"/>
      <c r="O16" s="1483"/>
      <c r="P16" s="1483"/>
      <c r="Q16" s="1483"/>
      <c r="R16" s="1483"/>
      <c r="S16" s="1483"/>
      <c r="T16" s="1483"/>
      <c r="U16" s="1483"/>
      <c r="V16" s="1483"/>
      <c r="W16" s="1483"/>
      <c r="X16" s="1483"/>
      <c r="Y16" s="1483"/>
      <c r="Z16" s="1483"/>
      <c r="AA16" s="1483"/>
      <c r="AB16" s="1483"/>
      <c r="AC16" s="1483"/>
      <c r="AD16" s="1483"/>
      <c r="AE16" s="1483"/>
      <c r="AF16" s="1483"/>
      <c r="AG16" s="536"/>
      <c r="AH16" s="529"/>
      <c r="AI16" s="529"/>
      <c r="AJ16" s="529"/>
      <c r="AK16" s="529"/>
      <c r="AL16" s="529"/>
      <c r="AM16" s="529"/>
      <c r="AN16" s="529"/>
      <c r="AO16" s="529"/>
      <c r="AP16" s="529"/>
      <c r="AQ16" s="529"/>
      <c r="AR16" s="529"/>
      <c r="AS16" s="529"/>
      <c r="AT16" s="529"/>
      <c r="AU16" s="529"/>
      <c r="AV16" s="529"/>
      <c r="AW16" s="529"/>
      <c r="AX16" s="529"/>
      <c r="AY16" s="529"/>
      <c r="AZ16" s="529"/>
      <c r="BA16" s="529"/>
      <c r="BB16" s="529"/>
      <c r="BC16" s="529"/>
      <c r="BD16" s="529"/>
      <c r="BE16" s="529"/>
      <c r="BF16" s="529"/>
      <c r="BG16" s="529"/>
      <c r="BH16" s="529"/>
      <c r="BI16" s="529"/>
      <c r="BJ16" s="529"/>
      <c r="BK16" s="529"/>
      <c r="BL16" s="529"/>
      <c r="BM16" s="529"/>
      <c r="BN16" s="529"/>
      <c r="BO16" s="529"/>
      <c r="BP16" s="529"/>
      <c r="BQ16" s="529"/>
      <c r="BR16" s="529"/>
      <c r="BS16" s="529"/>
      <c r="BT16" s="529"/>
      <c r="BU16" s="529"/>
      <c r="BV16" s="529"/>
      <c r="BW16" s="529"/>
      <c r="BX16" s="529"/>
      <c r="BY16" s="529"/>
      <c r="BZ16" s="529"/>
      <c r="CA16" s="529"/>
      <c r="CB16" s="529"/>
      <c r="CC16" s="529"/>
      <c r="CD16" s="529"/>
      <c r="CE16" s="529"/>
      <c r="CF16" s="529"/>
      <c r="CG16" s="529"/>
      <c r="CH16" s="529"/>
      <c r="CI16" s="529"/>
      <c r="CJ16" s="529"/>
      <c r="CK16" s="529"/>
      <c r="CL16" s="529"/>
      <c r="CM16" s="529"/>
      <c r="CN16" s="529"/>
      <c r="CO16" s="529"/>
      <c r="CP16" s="529"/>
      <c r="CQ16" s="529"/>
    </row>
    <row r="17" spans="1:95" s="70" customFormat="1" ht="15" customHeight="1" x14ac:dyDescent="0.2">
      <c r="A17" s="11">
        <v>113</v>
      </c>
      <c r="B17" s="277"/>
      <c r="C17" s="278"/>
      <c r="D17" s="1485" t="s">
        <v>64</v>
      </c>
      <c r="E17" s="1641"/>
      <c r="F17" s="1641"/>
      <c r="G17" s="1641"/>
      <c r="H17" s="1641"/>
      <c r="I17" s="1641"/>
      <c r="J17" s="1641"/>
      <c r="K17" s="1641"/>
      <c r="L17" s="1641"/>
      <c r="M17" s="1486"/>
      <c r="N17" s="1486"/>
      <c r="O17" s="1486"/>
      <c r="P17" s="1486"/>
      <c r="Q17" s="1486"/>
      <c r="R17" s="1486"/>
      <c r="S17" s="1486"/>
      <c r="T17" s="1486"/>
      <c r="U17" s="1486"/>
      <c r="V17" s="1486"/>
      <c r="W17" s="1486"/>
      <c r="X17" s="1486"/>
      <c r="Y17" s="1486"/>
      <c r="Z17" s="1486"/>
      <c r="AA17" s="1486"/>
      <c r="AB17" s="1486"/>
      <c r="AC17" s="1486"/>
      <c r="AD17" s="1486"/>
      <c r="AE17" s="1486"/>
      <c r="AF17" s="1486"/>
      <c r="AG17" s="536"/>
      <c r="AH17" s="529"/>
      <c r="AI17" s="529"/>
      <c r="AJ17" s="529"/>
      <c r="AK17" s="529"/>
      <c r="AL17" s="529"/>
      <c r="AM17" s="529"/>
      <c r="AN17" s="529"/>
      <c r="AO17" s="529"/>
      <c r="AP17" s="529"/>
      <c r="AQ17" s="529"/>
      <c r="AR17" s="529"/>
      <c r="AS17" s="529"/>
      <c r="AT17" s="529"/>
      <c r="AU17" s="529"/>
      <c r="AV17" s="529"/>
      <c r="AW17" s="529"/>
      <c r="AX17" s="529"/>
      <c r="AY17" s="529"/>
      <c r="AZ17" s="529"/>
      <c r="BA17" s="529"/>
      <c r="BB17" s="529"/>
      <c r="BC17" s="529"/>
      <c r="BD17" s="529"/>
      <c r="BE17" s="529"/>
      <c r="BF17" s="529"/>
      <c r="BG17" s="529"/>
      <c r="BH17" s="529"/>
      <c r="BI17" s="529"/>
      <c r="BJ17" s="529"/>
      <c r="BK17" s="529"/>
      <c r="BL17" s="529"/>
      <c r="BM17" s="529"/>
      <c r="BN17" s="529"/>
      <c r="BO17" s="529"/>
      <c r="BP17" s="529"/>
      <c r="BQ17" s="529"/>
      <c r="BR17" s="529"/>
      <c r="BS17" s="529"/>
      <c r="BT17" s="529"/>
      <c r="BU17" s="529"/>
      <c r="BV17" s="529"/>
      <c r="BW17" s="529"/>
      <c r="BX17" s="529"/>
      <c r="BY17" s="529"/>
      <c r="BZ17" s="529"/>
      <c r="CA17" s="529"/>
      <c r="CB17" s="529"/>
      <c r="CC17" s="529"/>
      <c r="CD17" s="529"/>
      <c r="CE17" s="529"/>
      <c r="CF17" s="529"/>
      <c r="CG17" s="529"/>
      <c r="CH17" s="529"/>
      <c r="CI17" s="529"/>
      <c r="CJ17" s="529"/>
      <c r="CK17" s="529"/>
      <c r="CL17" s="529"/>
      <c r="CM17" s="529"/>
      <c r="CN17" s="529"/>
      <c r="CO17" s="529"/>
      <c r="CP17" s="529"/>
      <c r="CQ17" s="529"/>
    </row>
    <row r="18" spans="1:95" s="70" customFormat="1" ht="15" customHeight="1" x14ac:dyDescent="0.2">
      <c r="A18" s="11">
        <v>114</v>
      </c>
      <c r="B18" s="277"/>
      <c r="C18" s="278"/>
      <c r="D18" s="278"/>
      <c r="E18" s="1452" t="s">
        <v>66</v>
      </c>
      <c r="F18" s="1453"/>
      <c r="G18" s="1453"/>
      <c r="H18" s="1453"/>
      <c r="I18" s="1453"/>
      <c r="J18" s="1453"/>
      <c r="K18" s="1453"/>
      <c r="L18" s="1454"/>
      <c r="M18" s="407">
        <f>SUM(M19:M22)</f>
        <v>0</v>
      </c>
      <c r="N18" s="410">
        <f t="shared" ref="N18:AC18" si="2">SUBTOTAL(9,N19:N22)</f>
        <v>0</v>
      </c>
      <c r="O18" s="414">
        <f t="shared" si="2"/>
        <v>0</v>
      </c>
      <c r="P18" s="413">
        <f t="shared" si="2"/>
        <v>0</v>
      </c>
      <c r="Q18" s="411">
        <f t="shared" si="2"/>
        <v>0</v>
      </c>
      <c r="R18" s="414">
        <f t="shared" si="2"/>
        <v>0</v>
      </c>
      <c r="S18" s="414">
        <f t="shared" si="2"/>
        <v>0</v>
      </c>
      <c r="T18" s="414">
        <f t="shared" si="2"/>
        <v>0</v>
      </c>
      <c r="U18" s="414">
        <f t="shared" si="2"/>
        <v>0</v>
      </c>
      <c r="V18" s="414">
        <f t="shared" si="2"/>
        <v>0</v>
      </c>
      <c r="W18" s="414">
        <f t="shared" si="2"/>
        <v>0</v>
      </c>
      <c r="X18" s="414">
        <f t="shared" si="2"/>
        <v>0</v>
      </c>
      <c r="Y18" s="414">
        <f t="shared" si="2"/>
        <v>0</v>
      </c>
      <c r="Z18" s="414">
        <f t="shared" si="2"/>
        <v>0</v>
      </c>
      <c r="AA18" s="414">
        <f t="shared" si="2"/>
        <v>0</v>
      </c>
      <c r="AB18" s="424">
        <f t="shared" si="2"/>
        <v>0</v>
      </c>
      <c r="AC18" s="407">
        <f t="shared" si="2"/>
        <v>0</v>
      </c>
      <c r="AD18" s="996"/>
      <c r="AE18" s="997"/>
      <c r="AF18" s="997"/>
      <c r="AG18" s="536"/>
      <c r="AH18" s="529"/>
      <c r="AI18" s="529"/>
      <c r="AJ18" s="529"/>
      <c r="AK18" s="529"/>
      <c r="AL18" s="529"/>
      <c r="AM18" s="529"/>
      <c r="AN18" s="529"/>
      <c r="AO18" s="529"/>
      <c r="AP18" s="529"/>
      <c r="AQ18" s="529"/>
      <c r="AR18" s="529"/>
      <c r="AS18" s="529"/>
      <c r="AT18" s="529"/>
      <c r="AU18" s="529"/>
      <c r="AV18" s="529"/>
      <c r="AW18" s="529"/>
      <c r="AX18" s="529"/>
      <c r="AY18" s="529"/>
      <c r="AZ18" s="529"/>
      <c r="BA18" s="529"/>
      <c r="BB18" s="529"/>
      <c r="BC18" s="529"/>
      <c r="BD18" s="529"/>
      <c r="BE18" s="529"/>
      <c r="BF18" s="529"/>
      <c r="BG18" s="529"/>
      <c r="BH18" s="529"/>
      <c r="BI18" s="529"/>
      <c r="BJ18" s="529"/>
      <c r="BK18" s="529"/>
      <c r="BL18" s="529"/>
      <c r="BM18" s="529"/>
      <c r="BN18" s="529"/>
      <c r="BO18" s="529"/>
      <c r="BP18" s="529"/>
      <c r="BQ18" s="529"/>
      <c r="BR18" s="529"/>
      <c r="BS18" s="529"/>
      <c r="BT18" s="529"/>
      <c r="BU18" s="529"/>
      <c r="BV18" s="529"/>
      <c r="BW18" s="529"/>
      <c r="BX18" s="529"/>
      <c r="BY18" s="529"/>
      <c r="BZ18" s="529"/>
      <c r="CA18" s="529"/>
      <c r="CB18" s="529"/>
      <c r="CC18" s="529"/>
      <c r="CD18" s="529"/>
      <c r="CE18" s="529"/>
      <c r="CF18" s="529"/>
      <c r="CG18" s="529"/>
      <c r="CH18" s="529"/>
      <c r="CI18" s="529"/>
      <c r="CJ18" s="529"/>
      <c r="CK18" s="529"/>
      <c r="CL18" s="529"/>
      <c r="CM18" s="529"/>
      <c r="CN18" s="529"/>
      <c r="CO18" s="529"/>
      <c r="CP18" s="529"/>
      <c r="CQ18" s="529"/>
    </row>
    <row r="19" spans="1:95" s="70" customFormat="1" ht="15" customHeight="1" x14ac:dyDescent="0.2">
      <c r="A19" s="11">
        <v>115</v>
      </c>
      <c r="B19" s="277"/>
      <c r="C19" s="278"/>
      <c r="D19" s="278"/>
      <c r="E19" s="279"/>
      <c r="F19" s="1455" t="s">
        <v>65</v>
      </c>
      <c r="G19" s="1456"/>
      <c r="H19" s="1456"/>
      <c r="I19" s="1456"/>
      <c r="J19" s="1456"/>
      <c r="K19" s="1456"/>
      <c r="L19" s="1457"/>
      <c r="M19" s="698">
        <v>0</v>
      </c>
      <c r="N19" s="704">
        <v>0</v>
      </c>
      <c r="O19" s="700">
        <v>0</v>
      </c>
      <c r="P19" s="701">
        <v>0</v>
      </c>
      <c r="Q19" s="702">
        <v>0</v>
      </c>
      <c r="R19" s="701">
        <v>0</v>
      </c>
      <c r="S19" s="701">
        <v>0</v>
      </c>
      <c r="T19" s="701">
        <v>0</v>
      </c>
      <c r="U19" s="701">
        <v>0</v>
      </c>
      <c r="V19" s="701">
        <v>0</v>
      </c>
      <c r="W19" s="701">
        <v>0</v>
      </c>
      <c r="X19" s="701">
        <v>0</v>
      </c>
      <c r="Y19" s="701">
        <v>0</v>
      </c>
      <c r="Z19" s="701">
        <v>0</v>
      </c>
      <c r="AA19" s="701">
        <v>0</v>
      </c>
      <c r="AB19" s="703">
        <v>0</v>
      </c>
      <c r="AC19" s="698">
        <v>0</v>
      </c>
      <c r="AD19" s="996"/>
      <c r="AE19" s="997"/>
      <c r="AF19" s="997"/>
      <c r="AG19" s="536"/>
      <c r="AH19" s="529"/>
      <c r="AI19" s="529"/>
      <c r="AJ19" s="529"/>
      <c r="AK19" s="529"/>
      <c r="AL19" s="529"/>
      <c r="AM19" s="529"/>
      <c r="AN19" s="529"/>
      <c r="AO19" s="529"/>
      <c r="AP19" s="529"/>
      <c r="AQ19" s="529"/>
      <c r="AR19" s="529"/>
      <c r="AS19" s="529"/>
      <c r="AT19" s="529"/>
      <c r="AU19" s="529"/>
      <c r="AV19" s="529"/>
      <c r="AW19" s="529"/>
      <c r="AX19" s="529"/>
      <c r="AY19" s="529"/>
      <c r="AZ19" s="529"/>
      <c r="BA19" s="529"/>
      <c r="BB19" s="529"/>
      <c r="BC19" s="529"/>
      <c r="BD19" s="529"/>
      <c r="BE19" s="529"/>
      <c r="BF19" s="529"/>
      <c r="BG19" s="529"/>
      <c r="BH19" s="529"/>
      <c r="BI19" s="529"/>
      <c r="BJ19" s="529"/>
      <c r="BK19" s="529"/>
      <c r="BL19" s="529"/>
      <c r="BM19" s="529"/>
      <c r="BN19" s="529"/>
      <c r="BO19" s="529"/>
      <c r="BP19" s="529"/>
      <c r="BQ19" s="529"/>
      <c r="BR19" s="529"/>
      <c r="BS19" s="529"/>
      <c r="BT19" s="529"/>
      <c r="BU19" s="529"/>
      <c r="BV19" s="529"/>
      <c r="BW19" s="529"/>
      <c r="BX19" s="529"/>
      <c r="BY19" s="529"/>
      <c r="BZ19" s="529"/>
      <c r="CA19" s="529"/>
      <c r="CB19" s="529"/>
      <c r="CC19" s="529"/>
      <c r="CD19" s="529"/>
      <c r="CE19" s="529"/>
      <c r="CF19" s="529"/>
      <c r="CG19" s="529"/>
      <c r="CH19" s="529"/>
      <c r="CI19" s="529"/>
      <c r="CJ19" s="529"/>
      <c r="CK19" s="529"/>
      <c r="CL19" s="529"/>
      <c r="CM19" s="529"/>
      <c r="CN19" s="529"/>
      <c r="CO19" s="529"/>
      <c r="CP19" s="529"/>
      <c r="CQ19" s="529"/>
    </row>
    <row r="20" spans="1:95" s="70" customFormat="1" ht="15" customHeight="1" x14ac:dyDescent="0.2">
      <c r="A20" s="11">
        <v>116</v>
      </c>
      <c r="B20" s="277"/>
      <c r="C20" s="278"/>
      <c r="D20" s="278"/>
      <c r="E20" s="279"/>
      <c r="F20" s="1449" t="s">
        <v>68</v>
      </c>
      <c r="G20" s="1450"/>
      <c r="H20" s="1450"/>
      <c r="I20" s="1450"/>
      <c r="J20" s="1450"/>
      <c r="K20" s="1450"/>
      <c r="L20" s="1451"/>
      <c r="M20" s="698">
        <v>0</v>
      </c>
      <c r="N20" s="704">
        <v>0</v>
      </c>
      <c r="O20" s="700">
        <v>0</v>
      </c>
      <c r="P20" s="701">
        <v>0</v>
      </c>
      <c r="Q20" s="702">
        <v>0</v>
      </c>
      <c r="R20" s="701">
        <v>0</v>
      </c>
      <c r="S20" s="701">
        <v>0</v>
      </c>
      <c r="T20" s="701">
        <v>0</v>
      </c>
      <c r="U20" s="701">
        <v>0</v>
      </c>
      <c r="V20" s="701">
        <v>0</v>
      </c>
      <c r="W20" s="701">
        <v>0</v>
      </c>
      <c r="X20" s="701">
        <v>0</v>
      </c>
      <c r="Y20" s="701">
        <v>0</v>
      </c>
      <c r="Z20" s="701">
        <v>0</v>
      </c>
      <c r="AA20" s="701">
        <v>0</v>
      </c>
      <c r="AB20" s="703"/>
      <c r="AC20" s="698">
        <v>0</v>
      </c>
      <c r="AD20" s="996"/>
      <c r="AE20" s="997"/>
      <c r="AF20" s="997"/>
      <c r="AG20" s="536"/>
      <c r="AH20" s="529"/>
      <c r="AI20" s="529"/>
      <c r="AJ20" s="529"/>
      <c r="AK20" s="529"/>
      <c r="AL20" s="529"/>
      <c r="AM20" s="529"/>
      <c r="AN20" s="529"/>
      <c r="AO20" s="529"/>
      <c r="AP20" s="529"/>
      <c r="AQ20" s="529"/>
      <c r="AR20" s="529"/>
      <c r="AS20" s="529"/>
      <c r="AT20" s="529"/>
      <c r="AU20" s="529"/>
      <c r="AV20" s="529"/>
      <c r="AW20" s="529"/>
      <c r="AX20" s="529"/>
      <c r="AY20" s="529"/>
      <c r="AZ20" s="529"/>
      <c r="BA20" s="529"/>
      <c r="BB20" s="529"/>
      <c r="BC20" s="529"/>
      <c r="BD20" s="529"/>
      <c r="BE20" s="529"/>
      <c r="BF20" s="529"/>
      <c r="BG20" s="529"/>
      <c r="BH20" s="529"/>
      <c r="BI20" s="529"/>
      <c r="BJ20" s="529"/>
      <c r="BK20" s="529"/>
      <c r="BL20" s="529"/>
      <c r="BM20" s="529"/>
      <c r="BN20" s="529"/>
      <c r="BO20" s="529"/>
      <c r="BP20" s="529"/>
      <c r="BQ20" s="529"/>
      <c r="BR20" s="529"/>
      <c r="BS20" s="529"/>
      <c r="BT20" s="529"/>
      <c r="BU20" s="529"/>
      <c r="BV20" s="529"/>
      <c r="BW20" s="529"/>
      <c r="BX20" s="529"/>
      <c r="BY20" s="529"/>
      <c r="BZ20" s="529"/>
      <c r="CA20" s="529"/>
      <c r="CB20" s="529"/>
      <c r="CC20" s="529"/>
      <c r="CD20" s="529"/>
      <c r="CE20" s="529"/>
      <c r="CF20" s="529"/>
      <c r="CG20" s="529"/>
      <c r="CH20" s="529"/>
      <c r="CI20" s="529"/>
      <c r="CJ20" s="529"/>
      <c r="CK20" s="529"/>
      <c r="CL20" s="529"/>
      <c r="CM20" s="529"/>
      <c r="CN20" s="529"/>
      <c r="CO20" s="529"/>
      <c r="CP20" s="529"/>
      <c r="CQ20" s="529"/>
    </row>
    <row r="21" spans="1:95" s="70" customFormat="1" ht="15" customHeight="1" x14ac:dyDescent="0.2">
      <c r="A21" s="11">
        <v>117</v>
      </c>
      <c r="B21" s="277"/>
      <c r="C21" s="280"/>
      <c r="D21" s="280"/>
      <c r="E21" s="281"/>
      <c r="F21" s="1449" t="s">
        <v>537</v>
      </c>
      <c r="G21" s="1450"/>
      <c r="H21" s="1450"/>
      <c r="I21" s="1450"/>
      <c r="J21" s="1450"/>
      <c r="K21" s="1450"/>
      <c r="L21" s="1451"/>
      <c r="M21" s="698">
        <v>0</v>
      </c>
      <c r="N21" s="704">
        <v>0</v>
      </c>
      <c r="O21" s="700">
        <v>0</v>
      </c>
      <c r="P21" s="701">
        <v>0</v>
      </c>
      <c r="Q21" s="702">
        <v>0</v>
      </c>
      <c r="R21" s="701">
        <v>0</v>
      </c>
      <c r="S21" s="701">
        <v>0</v>
      </c>
      <c r="T21" s="701">
        <v>0</v>
      </c>
      <c r="U21" s="701">
        <v>0</v>
      </c>
      <c r="V21" s="701">
        <v>0</v>
      </c>
      <c r="W21" s="701">
        <v>0</v>
      </c>
      <c r="X21" s="701">
        <v>0</v>
      </c>
      <c r="Y21" s="701">
        <v>0</v>
      </c>
      <c r="Z21" s="701">
        <v>0</v>
      </c>
      <c r="AA21" s="701">
        <v>0</v>
      </c>
      <c r="AB21" s="703">
        <v>0</v>
      </c>
      <c r="AC21" s="698">
        <v>0</v>
      </c>
      <c r="AD21" s="996"/>
      <c r="AE21" s="997"/>
      <c r="AF21" s="997"/>
      <c r="AG21" s="536"/>
      <c r="AH21" s="529"/>
      <c r="AI21" s="529"/>
      <c r="AJ21" s="529"/>
      <c r="AK21" s="529"/>
      <c r="AL21" s="529"/>
      <c r="AM21" s="529"/>
      <c r="AN21" s="529"/>
      <c r="AO21" s="529"/>
      <c r="AP21" s="529"/>
      <c r="AQ21" s="529"/>
      <c r="AR21" s="529"/>
      <c r="AS21" s="529"/>
      <c r="AT21" s="529"/>
      <c r="AU21" s="529"/>
      <c r="AV21" s="529"/>
      <c r="AW21" s="529"/>
      <c r="AX21" s="529"/>
      <c r="AY21" s="529"/>
      <c r="AZ21" s="529"/>
      <c r="BA21" s="529"/>
      <c r="BB21" s="529"/>
      <c r="BC21" s="529"/>
      <c r="BD21" s="529"/>
      <c r="BE21" s="529"/>
      <c r="BF21" s="529"/>
      <c r="BG21" s="529"/>
      <c r="BH21" s="529"/>
      <c r="BI21" s="529"/>
      <c r="BJ21" s="529"/>
      <c r="BK21" s="529"/>
      <c r="BL21" s="529"/>
      <c r="BM21" s="529"/>
      <c r="BN21" s="529"/>
      <c r="BO21" s="529"/>
      <c r="BP21" s="529"/>
      <c r="BQ21" s="529"/>
      <c r="BR21" s="529"/>
      <c r="BS21" s="529"/>
      <c r="BT21" s="529"/>
      <c r="BU21" s="529"/>
      <c r="BV21" s="529"/>
      <c r="BW21" s="529"/>
      <c r="BX21" s="529"/>
      <c r="BY21" s="529"/>
      <c r="BZ21" s="529"/>
      <c r="CA21" s="529"/>
      <c r="CB21" s="529"/>
      <c r="CC21" s="529"/>
      <c r="CD21" s="529"/>
      <c r="CE21" s="529"/>
      <c r="CF21" s="529"/>
      <c r="CG21" s="529"/>
      <c r="CH21" s="529"/>
      <c r="CI21" s="529"/>
      <c r="CJ21" s="529"/>
      <c r="CK21" s="529"/>
      <c r="CL21" s="529"/>
      <c r="CM21" s="529"/>
      <c r="CN21" s="529"/>
      <c r="CO21" s="529"/>
      <c r="CP21" s="529"/>
      <c r="CQ21" s="529"/>
    </row>
    <row r="22" spans="1:95" s="70" customFormat="1" ht="27.75" customHeight="1" x14ac:dyDescent="0.2">
      <c r="A22" s="11">
        <v>118</v>
      </c>
      <c r="B22" s="277"/>
      <c r="C22" s="278"/>
      <c r="D22" s="278"/>
      <c r="E22" s="282"/>
      <c r="F22" s="1458" t="s">
        <v>532</v>
      </c>
      <c r="G22" s="1459"/>
      <c r="H22" s="1459"/>
      <c r="I22" s="1459"/>
      <c r="J22" s="1459"/>
      <c r="K22" s="1459"/>
      <c r="L22" s="1460"/>
      <c r="M22" s="698">
        <v>0</v>
      </c>
      <c r="N22" s="704">
        <v>0</v>
      </c>
      <c r="O22" s="700">
        <v>0</v>
      </c>
      <c r="P22" s="701">
        <v>0</v>
      </c>
      <c r="Q22" s="702">
        <v>0</v>
      </c>
      <c r="R22" s="701">
        <v>0</v>
      </c>
      <c r="S22" s="701">
        <v>0</v>
      </c>
      <c r="T22" s="701">
        <v>0</v>
      </c>
      <c r="U22" s="701">
        <v>0</v>
      </c>
      <c r="V22" s="701">
        <v>0</v>
      </c>
      <c r="W22" s="701">
        <v>0</v>
      </c>
      <c r="X22" s="701">
        <v>0</v>
      </c>
      <c r="Y22" s="701">
        <v>0</v>
      </c>
      <c r="Z22" s="701">
        <v>0</v>
      </c>
      <c r="AA22" s="701">
        <v>0</v>
      </c>
      <c r="AB22" s="703">
        <v>0</v>
      </c>
      <c r="AC22" s="698">
        <v>0</v>
      </c>
      <c r="AD22" s="996"/>
      <c r="AE22" s="997"/>
      <c r="AF22" s="997"/>
      <c r="AG22" s="536"/>
      <c r="AH22" s="529"/>
      <c r="AI22" s="529"/>
      <c r="AJ22" s="529"/>
      <c r="AK22" s="529"/>
      <c r="AL22" s="529"/>
      <c r="AM22" s="529"/>
      <c r="AN22" s="529"/>
      <c r="AO22" s="529"/>
      <c r="AP22" s="529"/>
      <c r="AQ22" s="529"/>
      <c r="AR22" s="529"/>
      <c r="AS22" s="529"/>
      <c r="AT22" s="529"/>
      <c r="AU22" s="529"/>
      <c r="AV22" s="529"/>
      <c r="AW22" s="529"/>
      <c r="AX22" s="529"/>
      <c r="AY22" s="529"/>
      <c r="AZ22" s="529"/>
      <c r="BA22" s="529"/>
      <c r="BB22" s="529"/>
      <c r="BC22" s="529"/>
      <c r="BD22" s="529"/>
      <c r="BE22" s="529"/>
      <c r="BF22" s="529"/>
      <c r="BG22" s="529"/>
      <c r="BH22" s="529"/>
      <c r="BI22" s="529"/>
      <c r="BJ22" s="529"/>
      <c r="BK22" s="529"/>
      <c r="BL22" s="529"/>
      <c r="BM22" s="529"/>
      <c r="BN22" s="529"/>
      <c r="BO22" s="529"/>
      <c r="BP22" s="529"/>
      <c r="BQ22" s="529"/>
      <c r="BR22" s="529"/>
      <c r="BS22" s="529"/>
      <c r="BT22" s="529"/>
      <c r="BU22" s="529"/>
      <c r="BV22" s="529"/>
      <c r="BW22" s="529"/>
      <c r="BX22" s="529"/>
      <c r="BY22" s="529"/>
      <c r="BZ22" s="529"/>
      <c r="CA22" s="529"/>
      <c r="CB22" s="529"/>
      <c r="CC22" s="529"/>
      <c r="CD22" s="529"/>
      <c r="CE22" s="529"/>
      <c r="CF22" s="529"/>
      <c r="CG22" s="529"/>
      <c r="CH22" s="529"/>
      <c r="CI22" s="529"/>
      <c r="CJ22" s="529"/>
      <c r="CK22" s="529"/>
      <c r="CL22" s="529"/>
      <c r="CM22" s="529"/>
      <c r="CN22" s="529"/>
      <c r="CO22" s="529"/>
      <c r="CP22" s="529"/>
      <c r="CQ22" s="529"/>
    </row>
    <row r="23" spans="1:95" s="70" customFormat="1" ht="15" customHeight="1" x14ac:dyDescent="0.2">
      <c r="A23" s="11">
        <v>119</v>
      </c>
      <c r="B23" s="277"/>
      <c r="C23" s="283"/>
      <c r="D23" s="283"/>
      <c r="E23" s="1452" t="s">
        <v>67</v>
      </c>
      <c r="F23" s="1453"/>
      <c r="G23" s="1453"/>
      <c r="H23" s="1453"/>
      <c r="I23" s="1453"/>
      <c r="J23" s="1453"/>
      <c r="K23" s="1453"/>
      <c r="L23" s="1454"/>
      <c r="M23" s="407">
        <f>SUM(M24:M27)</f>
        <v>0</v>
      </c>
      <c r="N23" s="410">
        <f t="shared" ref="N23:AC23" si="3">SUBTOTAL(9,N24:N27)</f>
        <v>0</v>
      </c>
      <c r="O23" s="414">
        <f t="shared" si="3"/>
        <v>0</v>
      </c>
      <c r="P23" s="413">
        <f t="shared" si="3"/>
        <v>0</v>
      </c>
      <c r="Q23" s="411">
        <f t="shared" si="3"/>
        <v>0</v>
      </c>
      <c r="R23" s="414">
        <f t="shared" si="3"/>
        <v>0</v>
      </c>
      <c r="S23" s="414">
        <f t="shared" si="3"/>
        <v>0</v>
      </c>
      <c r="T23" s="414">
        <f t="shared" si="3"/>
        <v>0</v>
      </c>
      <c r="U23" s="414">
        <f t="shared" si="3"/>
        <v>0</v>
      </c>
      <c r="V23" s="414">
        <f t="shared" si="3"/>
        <v>0</v>
      </c>
      <c r="W23" s="414">
        <f t="shared" si="3"/>
        <v>0</v>
      </c>
      <c r="X23" s="414">
        <f t="shared" si="3"/>
        <v>0</v>
      </c>
      <c r="Y23" s="414">
        <f t="shared" si="3"/>
        <v>0</v>
      </c>
      <c r="Z23" s="414">
        <f t="shared" si="3"/>
        <v>0</v>
      </c>
      <c r="AA23" s="414">
        <f t="shared" si="3"/>
        <v>0</v>
      </c>
      <c r="AB23" s="424">
        <f t="shared" si="3"/>
        <v>0</v>
      </c>
      <c r="AC23" s="407">
        <f t="shared" si="3"/>
        <v>0</v>
      </c>
      <c r="AD23" s="996"/>
      <c r="AE23" s="997"/>
      <c r="AF23" s="997"/>
      <c r="AG23" s="536"/>
      <c r="AH23" s="529"/>
      <c r="AI23" s="529"/>
      <c r="AJ23" s="529"/>
      <c r="AK23" s="529"/>
      <c r="AL23" s="529"/>
      <c r="AM23" s="529"/>
      <c r="AN23" s="529"/>
      <c r="AO23" s="529"/>
      <c r="AP23" s="529"/>
      <c r="AQ23" s="529"/>
      <c r="AR23" s="529"/>
      <c r="AS23" s="529"/>
      <c r="AT23" s="529"/>
      <c r="AU23" s="529"/>
      <c r="AV23" s="529"/>
      <c r="AW23" s="529"/>
      <c r="AX23" s="529"/>
      <c r="AY23" s="529"/>
      <c r="AZ23" s="529"/>
      <c r="BA23" s="529"/>
      <c r="BB23" s="529"/>
      <c r="BC23" s="529"/>
      <c r="BD23" s="529"/>
      <c r="BE23" s="529"/>
      <c r="BF23" s="529"/>
      <c r="BG23" s="529"/>
      <c r="BH23" s="529"/>
      <c r="BI23" s="529"/>
      <c r="BJ23" s="529"/>
      <c r="BK23" s="529"/>
      <c r="BL23" s="529"/>
      <c r="BM23" s="529"/>
      <c r="BN23" s="529"/>
      <c r="BO23" s="529"/>
      <c r="BP23" s="529"/>
      <c r="BQ23" s="529"/>
      <c r="BR23" s="529"/>
      <c r="BS23" s="529"/>
      <c r="BT23" s="529"/>
      <c r="BU23" s="529"/>
      <c r="BV23" s="529"/>
      <c r="BW23" s="529"/>
      <c r="BX23" s="529"/>
      <c r="BY23" s="529"/>
      <c r="BZ23" s="529"/>
      <c r="CA23" s="529"/>
      <c r="CB23" s="529"/>
      <c r="CC23" s="529"/>
      <c r="CD23" s="529"/>
      <c r="CE23" s="529"/>
      <c r="CF23" s="529"/>
      <c r="CG23" s="529"/>
      <c r="CH23" s="529"/>
      <c r="CI23" s="529"/>
      <c r="CJ23" s="529"/>
      <c r="CK23" s="529"/>
      <c r="CL23" s="529"/>
      <c r="CM23" s="529"/>
      <c r="CN23" s="529"/>
      <c r="CO23" s="529"/>
      <c r="CP23" s="529"/>
      <c r="CQ23" s="529"/>
    </row>
    <row r="24" spans="1:95" s="70" customFormat="1" ht="15" customHeight="1" x14ac:dyDescent="0.2">
      <c r="A24" s="11">
        <v>120</v>
      </c>
      <c r="B24" s="277"/>
      <c r="C24" s="284"/>
      <c r="D24" s="284"/>
      <c r="E24" s="284"/>
      <c r="F24" s="1455" t="s">
        <v>65</v>
      </c>
      <c r="G24" s="1456"/>
      <c r="H24" s="1456"/>
      <c r="I24" s="1456"/>
      <c r="J24" s="1456"/>
      <c r="K24" s="1456"/>
      <c r="L24" s="1457"/>
      <c r="M24" s="698">
        <v>0</v>
      </c>
      <c r="N24" s="704">
        <v>0</v>
      </c>
      <c r="O24" s="700">
        <v>0</v>
      </c>
      <c r="P24" s="701">
        <v>0</v>
      </c>
      <c r="Q24" s="702">
        <v>0</v>
      </c>
      <c r="R24" s="700">
        <v>0</v>
      </c>
      <c r="S24" s="701">
        <v>0</v>
      </c>
      <c r="T24" s="700">
        <v>0</v>
      </c>
      <c r="U24" s="701">
        <v>0</v>
      </c>
      <c r="V24" s="700">
        <v>0</v>
      </c>
      <c r="W24" s="701">
        <v>0</v>
      </c>
      <c r="X24" s="700">
        <v>0</v>
      </c>
      <c r="Y24" s="701">
        <v>0</v>
      </c>
      <c r="Z24" s="700">
        <v>0</v>
      </c>
      <c r="AA24" s="701">
        <v>0</v>
      </c>
      <c r="AB24" s="706">
        <v>0</v>
      </c>
      <c r="AC24" s="698">
        <v>0</v>
      </c>
      <c r="AD24" s="996"/>
      <c r="AE24" s="997"/>
      <c r="AF24" s="997"/>
      <c r="AG24" s="536"/>
      <c r="AH24" s="529"/>
      <c r="AI24" s="529"/>
      <c r="AJ24" s="529"/>
      <c r="AK24" s="529"/>
      <c r="AL24" s="529"/>
      <c r="AM24" s="529"/>
      <c r="AN24" s="529"/>
      <c r="AO24" s="529"/>
      <c r="AP24" s="529"/>
      <c r="AQ24" s="529"/>
      <c r="AR24" s="529"/>
      <c r="AS24" s="529"/>
      <c r="AT24" s="529"/>
      <c r="AU24" s="529"/>
      <c r="AV24" s="529"/>
      <c r="AW24" s="529"/>
      <c r="AX24" s="529"/>
      <c r="AY24" s="529"/>
      <c r="AZ24" s="529"/>
      <c r="BA24" s="529"/>
      <c r="BB24" s="529"/>
      <c r="BC24" s="529"/>
      <c r="BD24" s="529"/>
      <c r="BE24" s="529"/>
      <c r="BF24" s="529"/>
      <c r="BG24" s="529"/>
      <c r="BH24" s="529"/>
      <c r="BI24" s="529"/>
      <c r="BJ24" s="529"/>
      <c r="BK24" s="529"/>
      <c r="BL24" s="529"/>
      <c r="BM24" s="529"/>
      <c r="BN24" s="529"/>
      <c r="BO24" s="529"/>
      <c r="BP24" s="529"/>
      <c r="BQ24" s="529"/>
      <c r="BR24" s="529"/>
      <c r="BS24" s="529"/>
      <c r="BT24" s="529"/>
      <c r="BU24" s="529"/>
      <c r="BV24" s="529"/>
      <c r="BW24" s="529"/>
      <c r="BX24" s="529"/>
      <c r="BY24" s="529"/>
      <c r="BZ24" s="529"/>
      <c r="CA24" s="529"/>
      <c r="CB24" s="529"/>
      <c r="CC24" s="529"/>
      <c r="CD24" s="529"/>
      <c r="CE24" s="529"/>
      <c r="CF24" s="529"/>
      <c r="CG24" s="529"/>
      <c r="CH24" s="529"/>
      <c r="CI24" s="529"/>
      <c r="CJ24" s="529"/>
      <c r="CK24" s="529"/>
      <c r="CL24" s="529"/>
      <c r="CM24" s="529"/>
      <c r="CN24" s="529"/>
      <c r="CO24" s="529"/>
      <c r="CP24" s="529"/>
      <c r="CQ24" s="529"/>
    </row>
    <row r="25" spans="1:95" s="70" customFormat="1" ht="15" customHeight="1" x14ac:dyDescent="0.2">
      <c r="A25" s="11">
        <v>121</v>
      </c>
      <c r="B25" s="277"/>
      <c r="C25" s="284"/>
      <c r="D25" s="284"/>
      <c r="E25" s="284"/>
      <c r="F25" s="1449" t="s">
        <v>68</v>
      </c>
      <c r="G25" s="1450"/>
      <c r="H25" s="1450"/>
      <c r="I25" s="1450"/>
      <c r="J25" s="1450"/>
      <c r="K25" s="1450"/>
      <c r="L25" s="1451"/>
      <c r="M25" s="698">
        <v>0</v>
      </c>
      <c r="N25" s="704">
        <v>0</v>
      </c>
      <c r="O25" s="700">
        <v>0</v>
      </c>
      <c r="P25" s="701">
        <v>0</v>
      </c>
      <c r="Q25" s="702">
        <v>0</v>
      </c>
      <c r="R25" s="700">
        <v>0</v>
      </c>
      <c r="S25" s="701">
        <v>0</v>
      </c>
      <c r="T25" s="700">
        <v>0</v>
      </c>
      <c r="U25" s="701">
        <v>0</v>
      </c>
      <c r="V25" s="700">
        <v>0</v>
      </c>
      <c r="W25" s="701">
        <v>0</v>
      </c>
      <c r="X25" s="700">
        <v>0</v>
      </c>
      <c r="Y25" s="701">
        <v>0</v>
      </c>
      <c r="Z25" s="700">
        <v>0</v>
      </c>
      <c r="AA25" s="701">
        <v>0</v>
      </c>
      <c r="AB25" s="706">
        <v>0</v>
      </c>
      <c r="AC25" s="698">
        <v>0</v>
      </c>
      <c r="AD25" s="996"/>
      <c r="AE25" s="997"/>
      <c r="AF25" s="997"/>
      <c r="AG25" s="536"/>
      <c r="AH25" s="529"/>
      <c r="AI25" s="529"/>
      <c r="AJ25" s="529"/>
      <c r="AK25" s="529"/>
      <c r="AL25" s="529"/>
      <c r="AM25" s="529"/>
      <c r="AN25" s="529"/>
      <c r="AO25" s="529"/>
      <c r="AP25" s="529"/>
      <c r="AQ25" s="529"/>
      <c r="AR25" s="529"/>
      <c r="AS25" s="529"/>
      <c r="AT25" s="529"/>
      <c r="AU25" s="529"/>
      <c r="AV25" s="529"/>
      <c r="AW25" s="529"/>
      <c r="AX25" s="529"/>
      <c r="AY25" s="529"/>
      <c r="AZ25" s="529"/>
      <c r="BA25" s="529"/>
      <c r="BB25" s="529"/>
      <c r="BC25" s="529"/>
      <c r="BD25" s="529"/>
      <c r="BE25" s="529"/>
      <c r="BF25" s="529"/>
      <c r="BG25" s="529"/>
      <c r="BH25" s="529"/>
      <c r="BI25" s="529"/>
      <c r="BJ25" s="529"/>
      <c r="BK25" s="529"/>
      <c r="BL25" s="529"/>
      <c r="BM25" s="529"/>
      <c r="BN25" s="529"/>
      <c r="BO25" s="529"/>
      <c r="BP25" s="529"/>
      <c r="BQ25" s="529"/>
      <c r="BR25" s="529"/>
      <c r="BS25" s="529"/>
      <c r="BT25" s="529"/>
      <c r="BU25" s="529"/>
      <c r="BV25" s="529"/>
      <c r="BW25" s="529"/>
      <c r="BX25" s="529"/>
      <c r="BY25" s="529"/>
      <c r="BZ25" s="529"/>
      <c r="CA25" s="529"/>
      <c r="CB25" s="529"/>
      <c r="CC25" s="529"/>
      <c r="CD25" s="529"/>
      <c r="CE25" s="529"/>
      <c r="CF25" s="529"/>
      <c r="CG25" s="529"/>
      <c r="CH25" s="529"/>
      <c r="CI25" s="529"/>
      <c r="CJ25" s="529"/>
      <c r="CK25" s="529"/>
      <c r="CL25" s="529"/>
      <c r="CM25" s="529"/>
      <c r="CN25" s="529"/>
      <c r="CO25" s="529"/>
      <c r="CP25" s="529"/>
      <c r="CQ25" s="529"/>
    </row>
    <row r="26" spans="1:95" s="70" customFormat="1" ht="15" customHeight="1" x14ac:dyDescent="0.2">
      <c r="A26" s="11">
        <v>122</v>
      </c>
      <c r="B26" s="277"/>
      <c r="C26" s="285"/>
      <c r="D26" s="285"/>
      <c r="E26" s="285"/>
      <c r="F26" s="1449" t="s">
        <v>537</v>
      </c>
      <c r="G26" s="1450"/>
      <c r="H26" s="1450"/>
      <c r="I26" s="1450"/>
      <c r="J26" s="1450"/>
      <c r="K26" s="1450"/>
      <c r="L26" s="1451"/>
      <c r="M26" s="698">
        <v>0</v>
      </c>
      <c r="N26" s="704">
        <v>0</v>
      </c>
      <c r="O26" s="700">
        <v>0</v>
      </c>
      <c r="P26" s="701">
        <v>0</v>
      </c>
      <c r="Q26" s="702">
        <v>0</v>
      </c>
      <c r="R26" s="700">
        <v>0</v>
      </c>
      <c r="S26" s="701">
        <v>0</v>
      </c>
      <c r="T26" s="700">
        <v>0</v>
      </c>
      <c r="U26" s="701">
        <v>0</v>
      </c>
      <c r="V26" s="700">
        <v>0</v>
      </c>
      <c r="W26" s="701">
        <v>0</v>
      </c>
      <c r="X26" s="700">
        <v>0</v>
      </c>
      <c r="Y26" s="701">
        <v>0</v>
      </c>
      <c r="Z26" s="700">
        <v>0</v>
      </c>
      <c r="AA26" s="701">
        <v>0</v>
      </c>
      <c r="AB26" s="706">
        <v>0</v>
      </c>
      <c r="AC26" s="698">
        <v>0</v>
      </c>
      <c r="AD26" s="996"/>
      <c r="AE26" s="997"/>
      <c r="AF26" s="997"/>
      <c r="AG26" s="536"/>
      <c r="AH26" s="529"/>
      <c r="AI26" s="529"/>
      <c r="AJ26" s="529"/>
      <c r="AK26" s="529"/>
      <c r="AL26" s="529"/>
      <c r="AM26" s="529"/>
      <c r="AN26" s="529"/>
      <c r="AO26" s="529"/>
      <c r="AP26" s="529"/>
      <c r="AQ26" s="529"/>
      <c r="AR26" s="529"/>
      <c r="AS26" s="529"/>
      <c r="AT26" s="529"/>
      <c r="AU26" s="529"/>
      <c r="AV26" s="529"/>
      <c r="AW26" s="529"/>
      <c r="AX26" s="529"/>
      <c r="AY26" s="529"/>
      <c r="AZ26" s="529"/>
      <c r="BA26" s="529"/>
      <c r="BB26" s="529"/>
      <c r="BC26" s="529"/>
      <c r="BD26" s="529"/>
      <c r="BE26" s="529"/>
      <c r="BF26" s="529"/>
      <c r="BG26" s="529"/>
      <c r="BH26" s="529"/>
      <c r="BI26" s="529"/>
      <c r="BJ26" s="529"/>
      <c r="BK26" s="529"/>
      <c r="BL26" s="529"/>
      <c r="BM26" s="529"/>
      <c r="BN26" s="529"/>
      <c r="BO26" s="529"/>
      <c r="BP26" s="529"/>
      <c r="BQ26" s="529"/>
      <c r="BR26" s="529"/>
      <c r="BS26" s="529"/>
      <c r="BT26" s="529"/>
      <c r="BU26" s="529"/>
      <c r="BV26" s="529"/>
      <c r="BW26" s="529"/>
      <c r="BX26" s="529"/>
      <c r="BY26" s="529"/>
      <c r="BZ26" s="529"/>
      <c r="CA26" s="529"/>
      <c r="CB26" s="529"/>
      <c r="CC26" s="529"/>
      <c r="CD26" s="529"/>
      <c r="CE26" s="529"/>
      <c r="CF26" s="529"/>
      <c r="CG26" s="529"/>
      <c r="CH26" s="529"/>
      <c r="CI26" s="529"/>
      <c r="CJ26" s="529"/>
      <c r="CK26" s="529"/>
      <c r="CL26" s="529"/>
      <c r="CM26" s="529"/>
      <c r="CN26" s="529"/>
      <c r="CO26" s="529"/>
      <c r="CP26" s="529"/>
      <c r="CQ26" s="529"/>
    </row>
    <row r="27" spans="1:95" s="70" customFormat="1" ht="27.75" customHeight="1" x14ac:dyDescent="0.2">
      <c r="A27" s="11">
        <v>123</v>
      </c>
      <c r="B27" s="277"/>
      <c r="C27" s="280"/>
      <c r="D27" s="280"/>
      <c r="E27" s="280"/>
      <c r="F27" s="1458" t="s">
        <v>532</v>
      </c>
      <c r="G27" s="1459"/>
      <c r="H27" s="1459"/>
      <c r="I27" s="1459"/>
      <c r="J27" s="1459"/>
      <c r="K27" s="1459"/>
      <c r="L27" s="1460"/>
      <c r="M27" s="698">
        <v>0</v>
      </c>
      <c r="N27" s="704">
        <v>0</v>
      </c>
      <c r="O27" s="700">
        <v>0</v>
      </c>
      <c r="P27" s="701">
        <v>0</v>
      </c>
      <c r="Q27" s="702">
        <v>0</v>
      </c>
      <c r="R27" s="700">
        <v>0</v>
      </c>
      <c r="S27" s="701">
        <v>0</v>
      </c>
      <c r="T27" s="700">
        <v>0</v>
      </c>
      <c r="U27" s="701">
        <v>0</v>
      </c>
      <c r="V27" s="700">
        <v>0</v>
      </c>
      <c r="W27" s="701">
        <v>0</v>
      </c>
      <c r="X27" s="700">
        <v>0</v>
      </c>
      <c r="Y27" s="701">
        <v>0</v>
      </c>
      <c r="Z27" s="700">
        <v>0</v>
      </c>
      <c r="AA27" s="701">
        <v>0</v>
      </c>
      <c r="AB27" s="706">
        <v>0</v>
      </c>
      <c r="AC27" s="698">
        <v>0</v>
      </c>
      <c r="AD27" s="996"/>
      <c r="AE27" s="997"/>
      <c r="AF27" s="997"/>
      <c r="AG27" s="536"/>
      <c r="AH27" s="529"/>
      <c r="AI27" s="529"/>
      <c r="AJ27" s="529"/>
      <c r="AK27" s="529"/>
      <c r="AL27" s="529"/>
      <c r="AM27" s="529"/>
      <c r="AN27" s="529"/>
      <c r="AO27" s="529"/>
      <c r="AP27" s="529"/>
      <c r="AQ27" s="529"/>
      <c r="AR27" s="529"/>
      <c r="AS27" s="529"/>
      <c r="AT27" s="529"/>
      <c r="AU27" s="529"/>
      <c r="AV27" s="529"/>
      <c r="AW27" s="529"/>
      <c r="AX27" s="529"/>
      <c r="AY27" s="529"/>
      <c r="AZ27" s="529"/>
      <c r="BA27" s="529"/>
      <c r="BB27" s="529"/>
      <c r="BC27" s="529"/>
      <c r="BD27" s="529"/>
      <c r="BE27" s="529"/>
      <c r="BF27" s="529"/>
      <c r="BG27" s="529"/>
      <c r="BH27" s="529"/>
      <c r="BI27" s="529"/>
      <c r="BJ27" s="529"/>
      <c r="BK27" s="529"/>
      <c r="BL27" s="529"/>
      <c r="BM27" s="529"/>
      <c r="BN27" s="529"/>
      <c r="BO27" s="529"/>
      <c r="BP27" s="529"/>
      <c r="BQ27" s="529"/>
      <c r="BR27" s="529"/>
      <c r="BS27" s="529"/>
      <c r="BT27" s="529"/>
      <c r="BU27" s="529"/>
      <c r="BV27" s="529"/>
      <c r="BW27" s="529"/>
      <c r="BX27" s="529"/>
      <c r="BY27" s="529"/>
      <c r="BZ27" s="529"/>
      <c r="CA27" s="529"/>
      <c r="CB27" s="529"/>
      <c r="CC27" s="529"/>
      <c r="CD27" s="529"/>
      <c r="CE27" s="529"/>
      <c r="CF27" s="529"/>
      <c r="CG27" s="529"/>
      <c r="CH27" s="529"/>
      <c r="CI27" s="529"/>
      <c r="CJ27" s="529"/>
      <c r="CK27" s="529"/>
      <c r="CL27" s="529"/>
      <c r="CM27" s="529"/>
      <c r="CN27" s="529"/>
      <c r="CO27" s="529"/>
      <c r="CP27" s="529"/>
      <c r="CQ27" s="529"/>
    </row>
    <row r="28" spans="1:95" s="70" customFormat="1" ht="15" customHeight="1" x14ac:dyDescent="0.2">
      <c r="A28" s="11">
        <v>124</v>
      </c>
      <c r="B28" s="277"/>
      <c r="C28" s="285"/>
      <c r="D28" s="285"/>
      <c r="E28" s="1452" t="s">
        <v>671</v>
      </c>
      <c r="F28" s="1453"/>
      <c r="G28" s="1453"/>
      <c r="H28" s="1453"/>
      <c r="I28" s="1453"/>
      <c r="J28" s="1453"/>
      <c r="K28" s="1453"/>
      <c r="L28" s="1454"/>
      <c r="M28" s="407">
        <f>SUM(M29:M32)</f>
        <v>0</v>
      </c>
      <c r="N28" s="410">
        <f t="shared" ref="N28:AC28" si="4">SUBTOTAL(9,N29:N32)</f>
        <v>0</v>
      </c>
      <c r="O28" s="414">
        <f t="shared" si="4"/>
        <v>0</v>
      </c>
      <c r="P28" s="413">
        <f t="shared" si="4"/>
        <v>0</v>
      </c>
      <c r="Q28" s="411">
        <f t="shared" si="4"/>
        <v>0</v>
      </c>
      <c r="R28" s="414">
        <f t="shared" si="4"/>
        <v>0</v>
      </c>
      <c r="S28" s="414">
        <f t="shared" si="4"/>
        <v>0</v>
      </c>
      <c r="T28" s="414">
        <f t="shared" si="4"/>
        <v>0</v>
      </c>
      <c r="U28" s="414">
        <f t="shared" si="4"/>
        <v>0</v>
      </c>
      <c r="V28" s="414">
        <f t="shared" si="4"/>
        <v>0</v>
      </c>
      <c r="W28" s="414">
        <f t="shared" si="4"/>
        <v>0</v>
      </c>
      <c r="X28" s="414">
        <f t="shared" si="4"/>
        <v>0</v>
      </c>
      <c r="Y28" s="414">
        <f t="shared" si="4"/>
        <v>0</v>
      </c>
      <c r="Z28" s="414">
        <f t="shared" si="4"/>
        <v>0</v>
      </c>
      <c r="AA28" s="414">
        <f t="shared" si="4"/>
        <v>0</v>
      </c>
      <c r="AB28" s="424">
        <f t="shared" si="4"/>
        <v>0</v>
      </c>
      <c r="AC28" s="407">
        <f t="shared" si="4"/>
        <v>0</v>
      </c>
      <c r="AD28" s="996"/>
      <c r="AE28" s="997"/>
      <c r="AF28" s="997"/>
      <c r="AG28" s="536"/>
      <c r="AH28" s="529"/>
      <c r="AI28" s="529"/>
      <c r="AJ28" s="529"/>
      <c r="AK28" s="529"/>
      <c r="AL28" s="529"/>
      <c r="AM28" s="529"/>
      <c r="AN28" s="529"/>
      <c r="AO28" s="529"/>
      <c r="AP28" s="529"/>
      <c r="AQ28" s="529"/>
      <c r="AR28" s="529"/>
      <c r="AS28" s="529"/>
      <c r="AT28" s="529"/>
      <c r="AU28" s="529"/>
      <c r="AV28" s="529"/>
      <c r="AW28" s="529"/>
      <c r="AX28" s="529"/>
      <c r="AY28" s="529"/>
      <c r="AZ28" s="529"/>
      <c r="BA28" s="529"/>
      <c r="BB28" s="529"/>
      <c r="BC28" s="529"/>
      <c r="BD28" s="529"/>
      <c r="BE28" s="529"/>
      <c r="BF28" s="529"/>
      <c r="BG28" s="529"/>
      <c r="BH28" s="529"/>
      <c r="BI28" s="529"/>
      <c r="BJ28" s="529"/>
      <c r="BK28" s="529"/>
      <c r="BL28" s="529"/>
      <c r="BM28" s="529"/>
      <c r="BN28" s="529"/>
      <c r="BO28" s="529"/>
      <c r="BP28" s="529"/>
      <c r="BQ28" s="529"/>
      <c r="BR28" s="529"/>
      <c r="BS28" s="529"/>
      <c r="BT28" s="529"/>
      <c r="BU28" s="529"/>
      <c r="BV28" s="529"/>
      <c r="BW28" s="529"/>
      <c r="BX28" s="529"/>
      <c r="BY28" s="529"/>
      <c r="BZ28" s="529"/>
      <c r="CA28" s="529"/>
      <c r="CB28" s="529"/>
      <c r="CC28" s="529"/>
      <c r="CD28" s="529"/>
      <c r="CE28" s="529"/>
      <c r="CF28" s="529"/>
      <c r="CG28" s="529"/>
      <c r="CH28" s="529"/>
      <c r="CI28" s="529"/>
      <c r="CJ28" s="529"/>
      <c r="CK28" s="529"/>
      <c r="CL28" s="529"/>
      <c r="CM28" s="529"/>
      <c r="CN28" s="529"/>
      <c r="CO28" s="529"/>
      <c r="CP28" s="529"/>
      <c r="CQ28" s="529"/>
    </row>
    <row r="29" spans="1:95" s="70" customFormat="1" ht="15" customHeight="1" x14ac:dyDescent="0.2">
      <c r="A29" s="11">
        <v>125</v>
      </c>
      <c r="B29" s="277"/>
      <c r="C29" s="284"/>
      <c r="D29" s="284"/>
      <c r="E29" s="284"/>
      <c r="F29" s="1455" t="s">
        <v>65</v>
      </c>
      <c r="G29" s="1456"/>
      <c r="H29" s="1456"/>
      <c r="I29" s="1456"/>
      <c r="J29" s="1456"/>
      <c r="K29" s="1456"/>
      <c r="L29" s="1457"/>
      <c r="M29" s="698">
        <v>0</v>
      </c>
      <c r="N29" s="704">
        <v>0</v>
      </c>
      <c r="O29" s="700">
        <v>0</v>
      </c>
      <c r="P29" s="701">
        <v>0</v>
      </c>
      <c r="Q29" s="702">
        <v>0</v>
      </c>
      <c r="R29" s="700">
        <v>0</v>
      </c>
      <c r="S29" s="701">
        <v>0</v>
      </c>
      <c r="T29" s="700">
        <v>0</v>
      </c>
      <c r="U29" s="701">
        <v>0</v>
      </c>
      <c r="V29" s="700">
        <v>0</v>
      </c>
      <c r="W29" s="701">
        <v>0</v>
      </c>
      <c r="X29" s="700">
        <v>0</v>
      </c>
      <c r="Y29" s="701">
        <v>0</v>
      </c>
      <c r="Z29" s="700">
        <v>0</v>
      </c>
      <c r="AA29" s="701">
        <v>0</v>
      </c>
      <c r="AB29" s="706">
        <v>0</v>
      </c>
      <c r="AC29" s="698">
        <v>0</v>
      </c>
      <c r="AD29" s="996"/>
      <c r="AE29" s="997"/>
      <c r="AF29" s="997"/>
      <c r="AG29" s="536"/>
      <c r="AH29" s="529"/>
      <c r="AI29" s="529"/>
      <c r="AJ29" s="529"/>
      <c r="AK29" s="529"/>
      <c r="AL29" s="529"/>
      <c r="AM29" s="529"/>
      <c r="AN29" s="529"/>
      <c r="AO29" s="529"/>
      <c r="AP29" s="529"/>
      <c r="AQ29" s="529"/>
      <c r="AR29" s="529"/>
      <c r="AS29" s="529"/>
      <c r="AT29" s="529"/>
      <c r="AU29" s="529"/>
      <c r="AV29" s="529"/>
      <c r="AW29" s="529"/>
      <c r="AX29" s="529"/>
      <c r="AY29" s="529"/>
      <c r="AZ29" s="529"/>
      <c r="BA29" s="529"/>
      <c r="BB29" s="529"/>
      <c r="BC29" s="529"/>
      <c r="BD29" s="529"/>
      <c r="BE29" s="529"/>
      <c r="BF29" s="529"/>
      <c r="BG29" s="529"/>
      <c r="BH29" s="529"/>
      <c r="BI29" s="529"/>
      <c r="BJ29" s="529"/>
      <c r="BK29" s="529"/>
      <c r="BL29" s="529"/>
      <c r="BM29" s="529"/>
      <c r="BN29" s="529"/>
      <c r="BO29" s="529"/>
      <c r="BP29" s="529"/>
      <c r="BQ29" s="529"/>
      <c r="BR29" s="529"/>
      <c r="BS29" s="529"/>
      <c r="BT29" s="529"/>
      <c r="BU29" s="529"/>
      <c r="BV29" s="529"/>
      <c r="BW29" s="529"/>
      <c r="BX29" s="529"/>
      <c r="BY29" s="529"/>
      <c r="BZ29" s="529"/>
      <c r="CA29" s="529"/>
      <c r="CB29" s="529"/>
      <c r="CC29" s="529"/>
      <c r="CD29" s="529"/>
      <c r="CE29" s="529"/>
      <c r="CF29" s="529"/>
      <c r="CG29" s="529"/>
      <c r="CH29" s="529"/>
      <c r="CI29" s="529"/>
      <c r="CJ29" s="529"/>
      <c r="CK29" s="529"/>
      <c r="CL29" s="529"/>
      <c r="CM29" s="529"/>
      <c r="CN29" s="529"/>
      <c r="CO29" s="529"/>
      <c r="CP29" s="529"/>
      <c r="CQ29" s="529"/>
    </row>
    <row r="30" spans="1:95" s="70" customFormat="1" ht="15" customHeight="1" x14ac:dyDescent="0.2">
      <c r="A30" s="11">
        <v>126</v>
      </c>
      <c r="B30" s="277"/>
      <c r="C30" s="286"/>
      <c r="D30" s="286"/>
      <c r="E30" s="286"/>
      <c r="F30" s="1449" t="s">
        <v>68</v>
      </c>
      <c r="G30" s="1450"/>
      <c r="H30" s="1450"/>
      <c r="I30" s="1450"/>
      <c r="J30" s="1450"/>
      <c r="K30" s="1450"/>
      <c r="L30" s="1451"/>
      <c r="M30" s="698">
        <v>0</v>
      </c>
      <c r="N30" s="704">
        <v>0</v>
      </c>
      <c r="O30" s="700">
        <v>0</v>
      </c>
      <c r="P30" s="701">
        <v>0</v>
      </c>
      <c r="Q30" s="702">
        <v>0</v>
      </c>
      <c r="R30" s="700">
        <v>0</v>
      </c>
      <c r="S30" s="701">
        <v>0</v>
      </c>
      <c r="T30" s="700">
        <v>0</v>
      </c>
      <c r="U30" s="701">
        <v>0</v>
      </c>
      <c r="V30" s="700">
        <v>0</v>
      </c>
      <c r="W30" s="701">
        <v>0</v>
      </c>
      <c r="X30" s="700">
        <v>0</v>
      </c>
      <c r="Y30" s="701">
        <v>0</v>
      </c>
      <c r="Z30" s="700">
        <v>0</v>
      </c>
      <c r="AA30" s="701">
        <v>0</v>
      </c>
      <c r="AB30" s="706">
        <v>0</v>
      </c>
      <c r="AC30" s="698">
        <v>0</v>
      </c>
      <c r="AD30" s="996"/>
      <c r="AE30" s="997"/>
      <c r="AF30" s="997"/>
      <c r="AG30" s="536"/>
      <c r="AH30" s="529"/>
      <c r="AI30" s="529"/>
      <c r="AJ30" s="529"/>
      <c r="AK30" s="529"/>
      <c r="AL30" s="529"/>
      <c r="AM30" s="529"/>
      <c r="AN30" s="529"/>
      <c r="AO30" s="529"/>
      <c r="AP30" s="529"/>
      <c r="AQ30" s="529"/>
      <c r="AR30" s="529"/>
      <c r="AS30" s="529"/>
      <c r="AT30" s="529"/>
      <c r="AU30" s="529"/>
      <c r="AV30" s="529"/>
      <c r="AW30" s="529"/>
      <c r="AX30" s="529"/>
      <c r="AY30" s="529"/>
      <c r="AZ30" s="529"/>
      <c r="BA30" s="529"/>
      <c r="BB30" s="529"/>
      <c r="BC30" s="529"/>
      <c r="BD30" s="529"/>
      <c r="BE30" s="529"/>
      <c r="BF30" s="529"/>
      <c r="BG30" s="529"/>
      <c r="BH30" s="529"/>
      <c r="BI30" s="529"/>
      <c r="BJ30" s="529"/>
      <c r="BK30" s="529"/>
      <c r="BL30" s="529"/>
      <c r="BM30" s="529"/>
      <c r="BN30" s="529"/>
      <c r="BO30" s="529"/>
      <c r="BP30" s="529"/>
      <c r="BQ30" s="529"/>
      <c r="BR30" s="529"/>
      <c r="BS30" s="529"/>
      <c r="BT30" s="529"/>
      <c r="BU30" s="529"/>
      <c r="BV30" s="529"/>
      <c r="BW30" s="529"/>
      <c r="BX30" s="529"/>
      <c r="BY30" s="529"/>
      <c r="BZ30" s="529"/>
      <c r="CA30" s="529"/>
      <c r="CB30" s="529"/>
      <c r="CC30" s="529"/>
      <c r="CD30" s="529"/>
      <c r="CE30" s="529"/>
      <c r="CF30" s="529"/>
      <c r="CG30" s="529"/>
      <c r="CH30" s="529"/>
      <c r="CI30" s="529"/>
      <c r="CJ30" s="529"/>
      <c r="CK30" s="529"/>
      <c r="CL30" s="529"/>
      <c r="CM30" s="529"/>
      <c r="CN30" s="529"/>
      <c r="CO30" s="529"/>
      <c r="CP30" s="529"/>
      <c r="CQ30" s="529"/>
    </row>
    <row r="31" spans="1:95" s="70" customFormat="1" ht="15" customHeight="1" x14ac:dyDescent="0.2">
      <c r="A31" s="11">
        <v>127</v>
      </c>
      <c r="B31" s="277"/>
      <c r="C31" s="286"/>
      <c r="D31" s="286"/>
      <c r="E31" s="286"/>
      <c r="F31" s="1449" t="s">
        <v>537</v>
      </c>
      <c r="G31" s="1450"/>
      <c r="H31" s="1450"/>
      <c r="I31" s="1450"/>
      <c r="J31" s="1450"/>
      <c r="K31" s="1450"/>
      <c r="L31" s="1451"/>
      <c r="M31" s="698">
        <v>0</v>
      </c>
      <c r="N31" s="704">
        <v>0</v>
      </c>
      <c r="O31" s="700">
        <v>0</v>
      </c>
      <c r="P31" s="701">
        <v>0</v>
      </c>
      <c r="Q31" s="702">
        <v>0</v>
      </c>
      <c r="R31" s="700">
        <v>0</v>
      </c>
      <c r="S31" s="701">
        <v>0</v>
      </c>
      <c r="T31" s="700">
        <v>0</v>
      </c>
      <c r="U31" s="701">
        <v>0</v>
      </c>
      <c r="V31" s="700">
        <v>0</v>
      </c>
      <c r="W31" s="701">
        <v>0</v>
      </c>
      <c r="X31" s="700">
        <v>0</v>
      </c>
      <c r="Y31" s="701">
        <v>0</v>
      </c>
      <c r="Z31" s="700">
        <v>0</v>
      </c>
      <c r="AA31" s="701">
        <v>0</v>
      </c>
      <c r="AB31" s="706">
        <v>0</v>
      </c>
      <c r="AC31" s="698">
        <v>0</v>
      </c>
      <c r="AD31" s="996"/>
      <c r="AE31" s="997"/>
      <c r="AF31" s="997"/>
      <c r="AG31" s="536"/>
      <c r="AH31" s="529"/>
      <c r="AI31" s="529"/>
      <c r="AJ31" s="529"/>
      <c r="AK31" s="529"/>
      <c r="AL31" s="529"/>
      <c r="AM31" s="529"/>
      <c r="AN31" s="529"/>
      <c r="AO31" s="529"/>
      <c r="AP31" s="529"/>
      <c r="AQ31" s="529"/>
      <c r="AR31" s="529"/>
      <c r="AS31" s="529"/>
      <c r="AT31" s="529"/>
      <c r="AU31" s="529"/>
      <c r="AV31" s="529"/>
      <c r="AW31" s="529"/>
      <c r="AX31" s="529"/>
      <c r="AY31" s="529"/>
      <c r="AZ31" s="529"/>
      <c r="BA31" s="529"/>
      <c r="BB31" s="529"/>
      <c r="BC31" s="529"/>
      <c r="BD31" s="529"/>
      <c r="BE31" s="529"/>
      <c r="BF31" s="529"/>
      <c r="BG31" s="529"/>
      <c r="BH31" s="529"/>
      <c r="BI31" s="529"/>
      <c r="BJ31" s="529"/>
      <c r="BK31" s="529"/>
      <c r="BL31" s="529"/>
      <c r="BM31" s="529"/>
      <c r="BN31" s="529"/>
      <c r="BO31" s="529"/>
      <c r="BP31" s="529"/>
      <c r="BQ31" s="529"/>
      <c r="BR31" s="529"/>
      <c r="BS31" s="529"/>
      <c r="BT31" s="529"/>
      <c r="BU31" s="529"/>
      <c r="BV31" s="529"/>
      <c r="BW31" s="529"/>
      <c r="BX31" s="529"/>
      <c r="BY31" s="529"/>
      <c r="BZ31" s="529"/>
      <c r="CA31" s="529"/>
      <c r="CB31" s="529"/>
      <c r="CC31" s="529"/>
      <c r="CD31" s="529"/>
      <c r="CE31" s="529"/>
      <c r="CF31" s="529"/>
      <c r="CG31" s="529"/>
      <c r="CH31" s="529"/>
      <c r="CI31" s="529"/>
      <c r="CJ31" s="529"/>
      <c r="CK31" s="529"/>
      <c r="CL31" s="529"/>
      <c r="CM31" s="529"/>
      <c r="CN31" s="529"/>
      <c r="CO31" s="529"/>
      <c r="CP31" s="529"/>
      <c r="CQ31" s="529"/>
    </row>
    <row r="32" spans="1:95" s="70" customFormat="1" ht="27.75" customHeight="1" x14ac:dyDescent="0.2">
      <c r="A32" s="11">
        <v>128</v>
      </c>
      <c r="B32" s="277"/>
      <c r="C32" s="287"/>
      <c r="D32" s="287"/>
      <c r="E32" s="287"/>
      <c r="F32" s="1458" t="s">
        <v>532</v>
      </c>
      <c r="G32" s="1459"/>
      <c r="H32" s="1459"/>
      <c r="I32" s="1459"/>
      <c r="J32" s="1459"/>
      <c r="K32" s="1459"/>
      <c r="L32" s="1460"/>
      <c r="M32" s="698">
        <v>0</v>
      </c>
      <c r="N32" s="704">
        <v>0</v>
      </c>
      <c r="O32" s="700">
        <v>0</v>
      </c>
      <c r="P32" s="701">
        <v>0</v>
      </c>
      <c r="Q32" s="702">
        <v>0</v>
      </c>
      <c r="R32" s="700">
        <v>0</v>
      </c>
      <c r="S32" s="701">
        <v>0</v>
      </c>
      <c r="T32" s="700">
        <v>0</v>
      </c>
      <c r="U32" s="701">
        <v>0</v>
      </c>
      <c r="V32" s="700">
        <v>0</v>
      </c>
      <c r="W32" s="701">
        <v>0</v>
      </c>
      <c r="X32" s="700">
        <v>0</v>
      </c>
      <c r="Y32" s="701">
        <v>0</v>
      </c>
      <c r="Z32" s="700">
        <v>0</v>
      </c>
      <c r="AA32" s="701">
        <v>0</v>
      </c>
      <c r="AB32" s="706">
        <v>0</v>
      </c>
      <c r="AC32" s="698">
        <v>0</v>
      </c>
      <c r="AD32" s="996"/>
      <c r="AE32" s="997"/>
      <c r="AF32" s="997"/>
      <c r="AG32" s="536"/>
      <c r="AH32" s="529"/>
      <c r="AI32" s="529"/>
      <c r="AJ32" s="529"/>
      <c r="AK32" s="529"/>
      <c r="AL32" s="529"/>
      <c r="AM32" s="529"/>
      <c r="AN32" s="529"/>
      <c r="AO32" s="529"/>
      <c r="AP32" s="529"/>
      <c r="AQ32" s="529"/>
      <c r="AR32" s="529"/>
      <c r="AS32" s="529"/>
      <c r="AT32" s="529"/>
      <c r="AU32" s="529"/>
      <c r="AV32" s="529"/>
      <c r="AW32" s="529"/>
      <c r="AX32" s="529"/>
      <c r="AY32" s="529"/>
      <c r="AZ32" s="529"/>
      <c r="BA32" s="529"/>
      <c r="BB32" s="529"/>
      <c r="BC32" s="529"/>
      <c r="BD32" s="529"/>
      <c r="BE32" s="529"/>
      <c r="BF32" s="529"/>
      <c r="BG32" s="529"/>
      <c r="BH32" s="529"/>
      <c r="BI32" s="529"/>
      <c r="BJ32" s="529"/>
      <c r="BK32" s="529"/>
      <c r="BL32" s="529"/>
      <c r="BM32" s="529"/>
      <c r="BN32" s="529"/>
      <c r="BO32" s="529"/>
      <c r="BP32" s="529"/>
      <c r="BQ32" s="529"/>
      <c r="BR32" s="529"/>
      <c r="BS32" s="529"/>
      <c r="BT32" s="529"/>
      <c r="BU32" s="529"/>
      <c r="BV32" s="529"/>
      <c r="BW32" s="529"/>
      <c r="BX32" s="529"/>
      <c r="BY32" s="529"/>
      <c r="BZ32" s="529"/>
      <c r="CA32" s="529"/>
      <c r="CB32" s="529"/>
      <c r="CC32" s="529"/>
      <c r="CD32" s="529"/>
      <c r="CE32" s="529"/>
      <c r="CF32" s="529"/>
      <c r="CG32" s="529"/>
      <c r="CH32" s="529"/>
      <c r="CI32" s="529"/>
      <c r="CJ32" s="529"/>
      <c r="CK32" s="529"/>
      <c r="CL32" s="529"/>
      <c r="CM32" s="529"/>
      <c r="CN32" s="529"/>
      <c r="CO32" s="529"/>
      <c r="CP32" s="529"/>
      <c r="CQ32" s="529"/>
    </row>
    <row r="33" spans="1:95" s="70" customFormat="1" ht="15" customHeight="1" x14ac:dyDescent="0.2">
      <c r="A33" s="11">
        <v>129</v>
      </c>
      <c r="B33" s="277"/>
      <c r="C33" s="287"/>
      <c r="D33" s="1485" t="s">
        <v>13</v>
      </c>
      <c r="E33" s="1486"/>
      <c r="F33" s="1486"/>
      <c r="G33" s="1486"/>
      <c r="H33" s="1486"/>
      <c r="I33" s="1486"/>
      <c r="J33" s="1486"/>
      <c r="K33" s="1486"/>
      <c r="L33" s="1486"/>
      <c r="M33" s="1486"/>
      <c r="N33" s="1486"/>
      <c r="O33" s="1486"/>
      <c r="P33" s="1486"/>
      <c r="Q33" s="1486"/>
      <c r="R33" s="1486"/>
      <c r="S33" s="1486"/>
      <c r="T33" s="1486"/>
      <c r="U33" s="1486"/>
      <c r="V33" s="1486"/>
      <c r="W33" s="1486"/>
      <c r="X33" s="1486"/>
      <c r="Y33" s="1486"/>
      <c r="Z33" s="1486"/>
      <c r="AA33" s="1486"/>
      <c r="AB33" s="1486"/>
      <c r="AC33" s="1486"/>
      <c r="AD33" s="1486"/>
      <c r="AE33" s="1486"/>
      <c r="AF33" s="1486"/>
      <c r="AG33" s="536"/>
      <c r="AH33" s="529"/>
      <c r="AI33" s="529"/>
      <c r="AJ33" s="529"/>
      <c r="AK33" s="529"/>
      <c r="AL33" s="529"/>
      <c r="AM33" s="529"/>
      <c r="AN33" s="529"/>
      <c r="AO33" s="529"/>
      <c r="AP33" s="529"/>
      <c r="AQ33" s="529"/>
      <c r="AR33" s="529"/>
      <c r="AS33" s="529"/>
      <c r="AT33" s="529"/>
      <c r="AU33" s="529"/>
      <c r="AV33" s="529"/>
      <c r="AW33" s="529"/>
      <c r="AX33" s="529"/>
      <c r="AY33" s="529"/>
      <c r="AZ33" s="529"/>
      <c r="BA33" s="529"/>
      <c r="BB33" s="529"/>
      <c r="BC33" s="529"/>
      <c r="BD33" s="529"/>
      <c r="BE33" s="529"/>
      <c r="BF33" s="529"/>
      <c r="BG33" s="529"/>
      <c r="BH33" s="529"/>
      <c r="BI33" s="529"/>
      <c r="BJ33" s="529"/>
      <c r="BK33" s="529"/>
      <c r="BL33" s="529"/>
      <c r="BM33" s="529"/>
      <c r="BN33" s="529"/>
      <c r="BO33" s="529"/>
      <c r="BP33" s="529"/>
      <c r="BQ33" s="529"/>
      <c r="BR33" s="529"/>
      <c r="BS33" s="529"/>
      <c r="BT33" s="529"/>
      <c r="BU33" s="529"/>
      <c r="BV33" s="529"/>
      <c r="BW33" s="529"/>
      <c r="BX33" s="529"/>
      <c r="BY33" s="529"/>
      <c r="BZ33" s="529"/>
      <c r="CA33" s="529"/>
      <c r="CB33" s="529"/>
      <c r="CC33" s="529"/>
      <c r="CD33" s="529"/>
      <c r="CE33" s="529"/>
      <c r="CF33" s="529"/>
      <c r="CG33" s="529"/>
      <c r="CH33" s="529"/>
      <c r="CI33" s="529"/>
      <c r="CJ33" s="529"/>
      <c r="CK33" s="529"/>
      <c r="CL33" s="529"/>
      <c r="CM33" s="529"/>
      <c r="CN33" s="529"/>
      <c r="CO33" s="529"/>
      <c r="CP33" s="529"/>
      <c r="CQ33" s="529"/>
    </row>
    <row r="34" spans="1:95" s="70" customFormat="1" ht="15" customHeight="1" x14ac:dyDescent="0.2">
      <c r="A34" s="11">
        <v>130</v>
      </c>
      <c r="B34" s="277"/>
      <c r="C34" s="287"/>
      <c r="D34" s="287"/>
      <c r="E34" s="1532" t="s">
        <v>14</v>
      </c>
      <c r="F34" s="1533"/>
      <c r="G34" s="1533"/>
      <c r="H34" s="1533"/>
      <c r="I34" s="1533"/>
      <c r="J34" s="1533"/>
      <c r="K34" s="1533"/>
      <c r="L34" s="1534"/>
      <c r="M34" s="407">
        <f>SUM(M35:M37)</f>
        <v>0</v>
      </c>
      <c r="N34" s="410">
        <f t="shared" ref="N34:AC34" si="5">SUBTOTAL(9,N35:N37)</f>
        <v>0</v>
      </c>
      <c r="O34" s="414">
        <f t="shared" si="5"/>
        <v>0</v>
      </c>
      <c r="P34" s="413">
        <f t="shared" si="5"/>
        <v>0</v>
      </c>
      <c r="Q34" s="411">
        <f t="shared" si="5"/>
        <v>0</v>
      </c>
      <c r="R34" s="414">
        <f t="shared" si="5"/>
        <v>0</v>
      </c>
      <c r="S34" s="414">
        <f t="shared" si="5"/>
        <v>0</v>
      </c>
      <c r="T34" s="414">
        <f t="shared" si="5"/>
        <v>0</v>
      </c>
      <c r="U34" s="414">
        <f t="shared" si="5"/>
        <v>0</v>
      </c>
      <c r="V34" s="414">
        <f t="shared" si="5"/>
        <v>0</v>
      </c>
      <c r="W34" s="414">
        <f t="shared" si="5"/>
        <v>0</v>
      </c>
      <c r="X34" s="414">
        <f t="shared" si="5"/>
        <v>0</v>
      </c>
      <c r="Y34" s="414">
        <f t="shared" si="5"/>
        <v>0</v>
      </c>
      <c r="Z34" s="414">
        <f t="shared" si="5"/>
        <v>0</v>
      </c>
      <c r="AA34" s="414">
        <f t="shared" si="5"/>
        <v>0</v>
      </c>
      <c r="AB34" s="424">
        <f t="shared" si="5"/>
        <v>0</v>
      </c>
      <c r="AC34" s="407">
        <f t="shared" si="5"/>
        <v>0</v>
      </c>
      <c r="AD34" s="996"/>
      <c r="AE34" s="997"/>
      <c r="AF34" s="997"/>
      <c r="AG34" s="536"/>
      <c r="AH34" s="529"/>
      <c r="AI34" s="529"/>
      <c r="AJ34" s="529"/>
      <c r="AK34" s="529"/>
      <c r="AL34" s="529"/>
      <c r="AM34" s="529"/>
      <c r="AN34" s="529"/>
      <c r="AO34" s="529"/>
      <c r="AP34" s="529"/>
      <c r="AQ34" s="529"/>
      <c r="AR34" s="529"/>
      <c r="AS34" s="529"/>
      <c r="AT34" s="529"/>
      <c r="AU34" s="529"/>
      <c r="AV34" s="529"/>
      <c r="AW34" s="529"/>
      <c r="AX34" s="529"/>
      <c r="AY34" s="529"/>
      <c r="AZ34" s="529"/>
      <c r="BA34" s="529"/>
      <c r="BB34" s="529"/>
      <c r="BC34" s="529"/>
      <c r="BD34" s="529"/>
      <c r="BE34" s="529"/>
      <c r="BF34" s="529"/>
      <c r="BG34" s="529"/>
      <c r="BH34" s="529"/>
      <c r="BI34" s="529"/>
      <c r="BJ34" s="529"/>
      <c r="BK34" s="529"/>
      <c r="BL34" s="529"/>
      <c r="BM34" s="529"/>
      <c r="BN34" s="529"/>
      <c r="BO34" s="529"/>
      <c r="BP34" s="529"/>
      <c r="BQ34" s="529"/>
      <c r="BR34" s="529"/>
      <c r="BS34" s="529"/>
      <c r="BT34" s="529"/>
      <c r="BU34" s="529"/>
      <c r="BV34" s="529"/>
      <c r="BW34" s="529"/>
      <c r="BX34" s="529"/>
      <c r="BY34" s="529"/>
      <c r="BZ34" s="529"/>
      <c r="CA34" s="529"/>
      <c r="CB34" s="529"/>
      <c r="CC34" s="529"/>
      <c r="CD34" s="529"/>
      <c r="CE34" s="529"/>
      <c r="CF34" s="529"/>
      <c r="CG34" s="529"/>
      <c r="CH34" s="529"/>
      <c r="CI34" s="529"/>
      <c r="CJ34" s="529"/>
      <c r="CK34" s="529"/>
      <c r="CL34" s="529"/>
      <c r="CM34" s="529"/>
      <c r="CN34" s="529"/>
      <c r="CO34" s="529"/>
      <c r="CP34" s="529"/>
      <c r="CQ34" s="529"/>
    </row>
    <row r="35" spans="1:95" s="70" customFormat="1" ht="15" customHeight="1" x14ac:dyDescent="0.2">
      <c r="A35" s="11">
        <v>131</v>
      </c>
      <c r="B35" s="277"/>
      <c r="C35" s="287"/>
      <c r="D35" s="287"/>
      <c r="E35" s="288"/>
      <c r="F35" s="1455" t="s">
        <v>112</v>
      </c>
      <c r="G35" s="1456"/>
      <c r="H35" s="1456"/>
      <c r="I35" s="1456"/>
      <c r="J35" s="1456"/>
      <c r="K35" s="1456"/>
      <c r="L35" s="1457"/>
      <c r="M35" s="698">
        <v>0</v>
      </c>
      <c r="N35" s="704">
        <v>0</v>
      </c>
      <c r="O35" s="700">
        <v>0</v>
      </c>
      <c r="P35" s="701">
        <v>0</v>
      </c>
      <c r="Q35" s="702">
        <v>0</v>
      </c>
      <c r="R35" s="700">
        <v>0</v>
      </c>
      <c r="S35" s="701">
        <v>0</v>
      </c>
      <c r="T35" s="700">
        <v>0</v>
      </c>
      <c r="U35" s="701">
        <v>0</v>
      </c>
      <c r="V35" s="700">
        <v>0</v>
      </c>
      <c r="W35" s="701">
        <v>0</v>
      </c>
      <c r="X35" s="700">
        <v>0</v>
      </c>
      <c r="Y35" s="701">
        <v>0</v>
      </c>
      <c r="Z35" s="700">
        <v>0</v>
      </c>
      <c r="AA35" s="701">
        <v>0</v>
      </c>
      <c r="AB35" s="706">
        <v>0</v>
      </c>
      <c r="AC35" s="698">
        <v>0</v>
      </c>
      <c r="AD35" s="996"/>
      <c r="AE35" s="997"/>
      <c r="AF35" s="997"/>
      <c r="AG35" s="536"/>
      <c r="AH35" s="529"/>
      <c r="AI35" s="529"/>
      <c r="AJ35" s="529"/>
      <c r="AK35" s="529"/>
      <c r="AL35" s="529"/>
      <c r="AM35" s="529"/>
      <c r="AN35" s="529"/>
      <c r="AO35" s="529"/>
      <c r="AP35" s="529"/>
      <c r="AQ35" s="529"/>
      <c r="AR35" s="529"/>
      <c r="AS35" s="529"/>
      <c r="AT35" s="529"/>
      <c r="AU35" s="529"/>
      <c r="AV35" s="529"/>
      <c r="AW35" s="529"/>
      <c r="AX35" s="529"/>
      <c r="AY35" s="529"/>
      <c r="AZ35" s="529"/>
      <c r="BA35" s="529"/>
      <c r="BB35" s="529"/>
      <c r="BC35" s="529"/>
      <c r="BD35" s="529"/>
      <c r="BE35" s="529"/>
      <c r="BF35" s="529"/>
      <c r="BG35" s="529"/>
      <c r="BH35" s="529"/>
      <c r="BI35" s="529"/>
      <c r="BJ35" s="529"/>
      <c r="BK35" s="529"/>
      <c r="BL35" s="529"/>
      <c r="BM35" s="529"/>
      <c r="BN35" s="529"/>
      <c r="BO35" s="529"/>
      <c r="BP35" s="529"/>
      <c r="BQ35" s="529"/>
      <c r="BR35" s="529"/>
      <c r="BS35" s="529"/>
      <c r="BT35" s="529"/>
      <c r="BU35" s="529"/>
      <c r="BV35" s="529"/>
      <c r="BW35" s="529"/>
      <c r="BX35" s="529"/>
      <c r="BY35" s="529"/>
      <c r="BZ35" s="529"/>
      <c r="CA35" s="529"/>
      <c r="CB35" s="529"/>
      <c r="CC35" s="529"/>
      <c r="CD35" s="529"/>
      <c r="CE35" s="529"/>
      <c r="CF35" s="529"/>
      <c r="CG35" s="529"/>
      <c r="CH35" s="529"/>
      <c r="CI35" s="529"/>
      <c r="CJ35" s="529"/>
      <c r="CK35" s="529"/>
      <c r="CL35" s="529"/>
      <c r="CM35" s="529"/>
      <c r="CN35" s="529"/>
      <c r="CO35" s="529"/>
      <c r="CP35" s="529"/>
      <c r="CQ35" s="529"/>
    </row>
    <row r="36" spans="1:95" s="70" customFormat="1" ht="15" customHeight="1" x14ac:dyDescent="0.2">
      <c r="A36" s="11">
        <v>132</v>
      </c>
      <c r="B36" s="277"/>
      <c r="C36" s="287"/>
      <c r="D36" s="287"/>
      <c r="E36" s="288"/>
      <c r="F36" s="1449" t="s">
        <v>113</v>
      </c>
      <c r="G36" s="1450"/>
      <c r="H36" s="1450"/>
      <c r="I36" s="1450"/>
      <c r="J36" s="1450"/>
      <c r="K36" s="1450"/>
      <c r="L36" s="1451"/>
      <c r="M36" s="698">
        <v>0</v>
      </c>
      <c r="N36" s="704">
        <v>0</v>
      </c>
      <c r="O36" s="700">
        <v>0</v>
      </c>
      <c r="P36" s="701">
        <v>0</v>
      </c>
      <c r="Q36" s="702">
        <v>0</v>
      </c>
      <c r="R36" s="700">
        <v>0</v>
      </c>
      <c r="S36" s="701">
        <v>0</v>
      </c>
      <c r="T36" s="700">
        <v>0</v>
      </c>
      <c r="U36" s="701">
        <v>0</v>
      </c>
      <c r="V36" s="700">
        <v>0</v>
      </c>
      <c r="W36" s="701">
        <v>0</v>
      </c>
      <c r="X36" s="700">
        <v>0</v>
      </c>
      <c r="Y36" s="701">
        <v>0</v>
      </c>
      <c r="Z36" s="700">
        <v>0</v>
      </c>
      <c r="AA36" s="701">
        <v>0</v>
      </c>
      <c r="AB36" s="706">
        <v>0</v>
      </c>
      <c r="AC36" s="698">
        <v>0</v>
      </c>
      <c r="AD36" s="996"/>
      <c r="AE36" s="997"/>
      <c r="AF36" s="997"/>
      <c r="AG36" s="536"/>
      <c r="AH36" s="529"/>
      <c r="AI36" s="529"/>
      <c r="AJ36" s="529"/>
      <c r="AK36" s="529"/>
      <c r="AL36" s="529"/>
      <c r="AM36" s="529"/>
      <c r="AN36" s="529"/>
      <c r="AO36" s="529"/>
      <c r="AP36" s="529"/>
      <c r="AQ36" s="529"/>
      <c r="AR36" s="529"/>
      <c r="AS36" s="529"/>
      <c r="AT36" s="529"/>
      <c r="AU36" s="529"/>
      <c r="AV36" s="529"/>
      <c r="AW36" s="529"/>
      <c r="AX36" s="529"/>
      <c r="AY36" s="529"/>
      <c r="AZ36" s="529"/>
      <c r="BA36" s="529"/>
      <c r="BB36" s="529"/>
      <c r="BC36" s="529"/>
      <c r="BD36" s="529"/>
      <c r="BE36" s="529"/>
      <c r="BF36" s="529"/>
      <c r="BG36" s="529"/>
      <c r="BH36" s="529"/>
      <c r="BI36" s="529"/>
      <c r="BJ36" s="529"/>
      <c r="BK36" s="529"/>
      <c r="BL36" s="529"/>
      <c r="BM36" s="529"/>
      <c r="BN36" s="529"/>
      <c r="BO36" s="529"/>
      <c r="BP36" s="529"/>
      <c r="BQ36" s="529"/>
      <c r="BR36" s="529"/>
      <c r="BS36" s="529"/>
      <c r="BT36" s="529"/>
      <c r="BU36" s="529"/>
      <c r="BV36" s="529"/>
      <c r="BW36" s="529"/>
      <c r="BX36" s="529"/>
      <c r="BY36" s="529"/>
      <c r="BZ36" s="529"/>
      <c r="CA36" s="529"/>
      <c r="CB36" s="529"/>
      <c r="CC36" s="529"/>
      <c r="CD36" s="529"/>
      <c r="CE36" s="529"/>
      <c r="CF36" s="529"/>
      <c r="CG36" s="529"/>
      <c r="CH36" s="529"/>
      <c r="CI36" s="529"/>
      <c r="CJ36" s="529"/>
      <c r="CK36" s="529"/>
      <c r="CL36" s="529"/>
      <c r="CM36" s="529"/>
      <c r="CN36" s="529"/>
      <c r="CO36" s="529"/>
      <c r="CP36" s="529"/>
      <c r="CQ36" s="529"/>
    </row>
    <row r="37" spans="1:95" s="70" customFormat="1" ht="15" customHeight="1" x14ac:dyDescent="0.2">
      <c r="A37" s="11">
        <v>133</v>
      </c>
      <c r="B37" s="277"/>
      <c r="C37" s="287"/>
      <c r="D37" s="287"/>
      <c r="E37" s="288"/>
      <c r="F37" s="1458" t="s">
        <v>670</v>
      </c>
      <c r="G37" s="1459"/>
      <c r="H37" s="1459"/>
      <c r="I37" s="1459"/>
      <c r="J37" s="1459"/>
      <c r="K37" s="1459"/>
      <c r="L37" s="1460"/>
      <c r="M37" s="698">
        <v>0</v>
      </c>
      <c r="N37" s="704">
        <v>0</v>
      </c>
      <c r="O37" s="700">
        <v>0</v>
      </c>
      <c r="P37" s="701">
        <v>0</v>
      </c>
      <c r="Q37" s="702">
        <v>0</v>
      </c>
      <c r="R37" s="700">
        <v>0</v>
      </c>
      <c r="S37" s="701">
        <v>0</v>
      </c>
      <c r="T37" s="700">
        <v>0</v>
      </c>
      <c r="U37" s="701">
        <v>0</v>
      </c>
      <c r="V37" s="700">
        <v>0</v>
      </c>
      <c r="W37" s="701">
        <v>0</v>
      </c>
      <c r="X37" s="700">
        <v>0</v>
      </c>
      <c r="Y37" s="701">
        <v>0</v>
      </c>
      <c r="Z37" s="700">
        <v>0</v>
      </c>
      <c r="AA37" s="701">
        <v>0</v>
      </c>
      <c r="AB37" s="706">
        <v>0</v>
      </c>
      <c r="AC37" s="698">
        <v>0</v>
      </c>
      <c r="AD37" s="996"/>
      <c r="AE37" s="997"/>
      <c r="AF37" s="997"/>
      <c r="AG37" s="536"/>
      <c r="AH37" s="529"/>
      <c r="AI37" s="529"/>
      <c r="AJ37" s="529"/>
      <c r="AK37" s="529"/>
      <c r="AL37" s="529"/>
      <c r="AM37" s="529"/>
      <c r="AN37" s="529"/>
      <c r="AO37" s="529"/>
      <c r="AP37" s="529"/>
      <c r="AQ37" s="529"/>
      <c r="AR37" s="529"/>
      <c r="AS37" s="529"/>
      <c r="AT37" s="529"/>
      <c r="AU37" s="529"/>
      <c r="AV37" s="529"/>
      <c r="AW37" s="529"/>
      <c r="AX37" s="529"/>
      <c r="AY37" s="529"/>
      <c r="AZ37" s="529"/>
      <c r="BA37" s="529"/>
      <c r="BB37" s="529"/>
      <c r="BC37" s="529"/>
      <c r="BD37" s="529"/>
      <c r="BE37" s="529"/>
      <c r="BF37" s="529"/>
      <c r="BG37" s="529"/>
      <c r="BH37" s="529"/>
      <c r="BI37" s="529"/>
      <c r="BJ37" s="529"/>
      <c r="BK37" s="529"/>
      <c r="BL37" s="529"/>
      <c r="BM37" s="529"/>
      <c r="BN37" s="529"/>
      <c r="BO37" s="529"/>
      <c r="BP37" s="529"/>
      <c r="BQ37" s="529"/>
      <c r="BR37" s="529"/>
      <c r="BS37" s="529"/>
      <c r="BT37" s="529"/>
      <c r="BU37" s="529"/>
      <c r="BV37" s="529"/>
      <c r="BW37" s="529"/>
      <c r="BX37" s="529"/>
      <c r="BY37" s="529"/>
      <c r="BZ37" s="529"/>
      <c r="CA37" s="529"/>
      <c r="CB37" s="529"/>
      <c r="CC37" s="529"/>
      <c r="CD37" s="529"/>
      <c r="CE37" s="529"/>
      <c r="CF37" s="529"/>
      <c r="CG37" s="529"/>
      <c r="CH37" s="529"/>
      <c r="CI37" s="529"/>
      <c r="CJ37" s="529"/>
      <c r="CK37" s="529"/>
      <c r="CL37" s="529"/>
      <c r="CM37" s="529"/>
      <c r="CN37" s="529"/>
      <c r="CO37" s="529"/>
      <c r="CP37" s="529"/>
      <c r="CQ37" s="529"/>
    </row>
    <row r="38" spans="1:95" s="70" customFormat="1" ht="15" customHeight="1" x14ac:dyDescent="0.2">
      <c r="A38" s="11">
        <v>134</v>
      </c>
      <c r="B38" s="277"/>
      <c r="C38" s="287"/>
      <c r="D38" s="287"/>
      <c r="E38" s="1452" t="s">
        <v>15</v>
      </c>
      <c r="F38" s="1453"/>
      <c r="G38" s="1453"/>
      <c r="H38" s="1453"/>
      <c r="I38" s="1453"/>
      <c r="J38" s="1453"/>
      <c r="K38" s="1453"/>
      <c r="L38" s="1454"/>
      <c r="M38" s="407">
        <f>SUM(M39:M41)</f>
        <v>0</v>
      </c>
      <c r="N38" s="410">
        <f t="shared" ref="N38:AC38" si="6">SUBTOTAL(9,N39:N41)</f>
        <v>0</v>
      </c>
      <c r="O38" s="414">
        <f t="shared" si="6"/>
        <v>0</v>
      </c>
      <c r="P38" s="413">
        <f t="shared" si="6"/>
        <v>0</v>
      </c>
      <c r="Q38" s="411">
        <f t="shared" si="6"/>
        <v>0</v>
      </c>
      <c r="R38" s="414">
        <f t="shared" si="6"/>
        <v>0</v>
      </c>
      <c r="S38" s="414">
        <f t="shared" si="6"/>
        <v>0</v>
      </c>
      <c r="T38" s="414">
        <f t="shared" si="6"/>
        <v>0</v>
      </c>
      <c r="U38" s="414">
        <f t="shared" si="6"/>
        <v>0</v>
      </c>
      <c r="V38" s="414">
        <f t="shared" si="6"/>
        <v>0</v>
      </c>
      <c r="W38" s="414">
        <f t="shared" si="6"/>
        <v>0</v>
      </c>
      <c r="X38" s="414">
        <f t="shared" si="6"/>
        <v>0</v>
      </c>
      <c r="Y38" s="414">
        <f t="shared" si="6"/>
        <v>0</v>
      </c>
      <c r="Z38" s="414">
        <f t="shared" si="6"/>
        <v>0</v>
      </c>
      <c r="AA38" s="414">
        <f t="shared" si="6"/>
        <v>0</v>
      </c>
      <c r="AB38" s="424">
        <f t="shared" si="6"/>
        <v>0</v>
      </c>
      <c r="AC38" s="407">
        <f t="shared" si="6"/>
        <v>0</v>
      </c>
      <c r="AD38" s="996"/>
      <c r="AE38" s="997"/>
      <c r="AF38" s="997"/>
      <c r="AG38" s="536"/>
      <c r="AH38" s="529"/>
      <c r="AI38" s="529"/>
      <c r="AJ38" s="529"/>
      <c r="AK38" s="529"/>
      <c r="AL38" s="529"/>
      <c r="AM38" s="529"/>
      <c r="AN38" s="529"/>
      <c r="AO38" s="529"/>
      <c r="AP38" s="529"/>
      <c r="AQ38" s="529"/>
      <c r="AR38" s="529"/>
      <c r="AS38" s="529"/>
      <c r="AT38" s="529"/>
      <c r="AU38" s="529"/>
      <c r="AV38" s="529"/>
      <c r="AW38" s="529"/>
      <c r="AX38" s="529"/>
      <c r="AY38" s="529"/>
      <c r="AZ38" s="529"/>
      <c r="BA38" s="529"/>
      <c r="BB38" s="529"/>
      <c r="BC38" s="529"/>
      <c r="BD38" s="529"/>
      <c r="BE38" s="529"/>
      <c r="BF38" s="529"/>
      <c r="BG38" s="529"/>
      <c r="BH38" s="529"/>
      <c r="BI38" s="529"/>
      <c r="BJ38" s="529"/>
      <c r="BK38" s="529"/>
      <c r="BL38" s="529"/>
      <c r="BM38" s="529"/>
      <c r="BN38" s="529"/>
      <c r="BO38" s="529"/>
      <c r="BP38" s="529"/>
      <c r="BQ38" s="529"/>
      <c r="BR38" s="529"/>
      <c r="BS38" s="529"/>
      <c r="BT38" s="529"/>
      <c r="BU38" s="529"/>
      <c r="BV38" s="529"/>
      <c r="BW38" s="529"/>
      <c r="BX38" s="529"/>
      <c r="BY38" s="529"/>
      <c r="BZ38" s="529"/>
      <c r="CA38" s="529"/>
      <c r="CB38" s="529"/>
      <c r="CC38" s="529"/>
      <c r="CD38" s="529"/>
      <c r="CE38" s="529"/>
      <c r="CF38" s="529"/>
      <c r="CG38" s="529"/>
      <c r="CH38" s="529"/>
      <c r="CI38" s="529"/>
      <c r="CJ38" s="529"/>
      <c r="CK38" s="529"/>
      <c r="CL38" s="529"/>
      <c r="CM38" s="529"/>
      <c r="CN38" s="529"/>
      <c r="CO38" s="529"/>
      <c r="CP38" s="529"/>
      <c r="CQ38" s="529"/>
    </row>
    <row r="39" spans="1:95" s="70" customFormat="1" ht="15" customHeight="1" x14ac:dyDescent="0.2">
      <c r="A39" s="11">
        <v>135</v>
      </c>
      <c r="B39" s="277"/>
      <c r="C39" s="287"/>
      <c r="D39" s="287"/>
      <c r="E39" s="288"/>
      <c r="F39" s="1455" t="s">
        <v>109</v>
      </c>
      <c r="G39" s="1456"/>
      <c r="H39" s="1456"/>
      <c r="I39" s="1456"/>
      <c r="J39" s="1456"/>
      <c r="K39" s="1456"/>
      <c r="L39" s="1457"/>
      <c r="M39" s="698">
        <v>0</v>
      </c>
      <c r="N39" s="704">
        <v>0</v>
      </c>
      <c r="O39" s="700">
        <v>0</v>
      </c>
      <c r="P39" s="701">
        <v>0</v>
      </c>
      <c r="Q39" s="702">
        <v>0</v>
      </c>
      <c r="R39" s="700">
        <v>0</v>
      </c>
      <c r="S39" s="701">
        <v>0</v>
      </c>
      <c r="T39" s="700">
        <v>0</v>
      </c>
      <c r="U39" s="701">
        <v>0</v>
      </c>
      <c r="V39" s="700">
        <v>0</v>
      </c>
      <c r="W39" s="701">
        <v>0</v>
      </c>
      <c r="X39" s="700">
        <v>0</v>
      </c>
      <c r="Y39" s="701">
        <v>0</v>
      </c>
      <c r="Z39" s="700">
        <v>0</v>
      </c>
      <c r="AA39" s="701">
        <v>0</v>
      </c>
      <c r="AB39" s="706">
        <v>0</v>
      </c>
      <c r="AC39" s="698">
        <v>0</v>
      </c>
      <c r="AD39" s="996"/>
      <c r="AE39" s="997"/>
      <c r="AF39" s="997"/>
      <c r="AG39" s="536"/>
      <c r="AH39" s="529"/>
      <c r="AI39" s="529"/>
      <c r="AJ39" s="529"/>
      <c r="AK39" s="529"/>
      <c r="AL39" s="529"/>
      <c r="AM39" s="529"/>
      <c r="AN39" s="529"/>
      <c r="AO39" s="529"/>
      <c r="AP39" s="529"/>
      <c r="AQ39" s="529"/>
      <c r="AR39" s="529"/>
      <c r="AS39" s="529"/>
      <c r="AT39" s="529"/>
      <c r="AU39" s="529"/>
      <c r="AV39" s="529"/>
      <c r="AW39" s="529"/>
      <c r="AX39" s="529"/>
      <c r="AY39" s="529"/>
      <c r="AZ39" s="529"/>
      <c r="BA39" s="529"/>
      <c r="BB39" s="529"/>
      <c r="BC39" s="529"/>
      <c r="BD39" s="529"/>
      <c r="BE39" s="529"/>
      <c r="BF39" s="529"/>
      <c r="BG39" s="529"/>
      <c r="BH39" s="529"/>
      <c r="BI39" s="529"/>
      <c r="BJ39" s="529"/>
      <c r="BK39" s="529"/>
      <c r="BL39" s="529"/>
      <c r="BM39" s="529"/>
      <c r="BN39" s="529"/>
      <c r="BO39" s="529"/>
      <c r="BP39" s="529"/>
      <c r="BQ39" s="529"/>
      <c r="BR39" s="529"/>
      <c r="BS39" s="529"/>
      <c r="BT39" s="529"/>
      <c r="BU39" s="529"/>
      <c r="BV39" s="529"/>
      <c r="BW39" s="529"/>
      <c r="BX39" s="529"/>
      <c r="BY39" s="529"/>
      <c r="BZ39" s="529"/>
      <c r="CA39" s="529"/>
      <c r="CB39" s="529"/>
      <c r="CC39" s="529"/>
      <c r="CD39" s="529"/>
      <c r="CE39" s="529"/>
      <c r="CF39" s="529"/>
      <c r="CG39" s="529"/>
      <c r="CH39" s="529"/>
      <c r="CI39" s="529"/>
      <c r="CJ39" s="529"/>
      <c r="CK39" s="529"/>
      <c r="CL39" s="529"/>
      <c r="CM39" s="529"/>
      <c r="CN39" s="529"/>
      <c r="CO39" s="529"/>
      <c r="CP39" s="529"/>
      <c r="CQ39" s="529"/>
    </row>
    <row r="40" spans="1:95" s="70" customFormat="1" ht="15" customHeight="1" x14ac:dyDescent="0.2">
      <c r="A40" s="11">
        <v>136</v>
      </c>
      <c r="B40" s="277"/>
      <c r="C40" s="287"/>
      <c r="D40" s="287"/>
      <c r="E40" s="288"/>
      <c r="F40" s="1449" t="s">
        <v>110</v>
      </c>
      <c r="G40" s="1450"/>
      <c r="H40" s="1450"/>
      <c r="I40" s="1450"/>
      <c r="J40" s="1450"/>
      <c r="K40" s="1450"/>
      <c r="L40" s="1451"/>
      <c r="M40" s="698">
        <v>0</v>
      </c>
      <c r="N40" s="704">
        <v>0</v>
      </c>
      <c r="O40" s="700">
        <v>0</v>
      </c>
      <c r="P40" s="701">
        <v>0</v>
      </c>
      <c r="Q40" s="702">
        <v>0</v>
      </c>
      <c r="R40" s="700">
        <v>0</v>
      </c>
      <c r="S40" s="701">
        <v>0</v>
      </c>
      <c r="T40" s="700">
        <v>0</v>
      </c>
      <c r="U40" s="701">
        <v>0</v>
      </c>
      <c r="V40" s="700">
        <v>0</v>
      </c>
      <c r="W40" s="701">
        <v>0</v>
      </c>
      <c r="X40" s="700">
        <v>0</v>
      </c>
      <c r="Y40" s="701">
        <v>0</v>
      </c>
      <c r="Z40" s="700">
        <v>0</v>
      </c>
      <c r="AA40" s="701">
        <v>0</v>
      </c>
      <c r="AB40" s="706">
        <v>0</v>
      </c>
      <c r="AC40" s="698">
        <v>0</v>
      </c>
      <c r="AD40" s="996"/>
      <c r="AE40" s="997"/>
      <c r="AF40" s="997"/>
      <c r="AG40" s="536"/>
      <c r="AH40" s="529"/>
      <c r="AI40" s="529"/>
      <c r="AJ40" s="529"/>
      <c r="AK40" s="529"/>
      <c r="AL40" s="529"/>
      <c r="AM40" s="529"/>
      <c r="AN40" s="529"/>
      <c r="AO40" s="529"/>
      <c r="AP40" s="529"/>
      <c r="AQ40" s="529"/>
      <c r="AR40" s="529"/>
      <c r="AS40" s="529"/>
      <c r="AT40" s="529"/>
      <c r="AU40" s="529"/>
      <c r="AV40" s="529"/>
      <c r="AW40" s="529"/>
      <c r="AX40" s="529"/>
      <c r="AY40" s="529"/>
      <c r="AZ40" s="529"/>
      <c r="BA40" s="529"/>
      <c r="BB40" s="529"/>
      <c r="BC40" s="529"/>
      <c r="BD40" s="529"/>
      <c r="BE40" s="529"/>
      <c r="BF40" s="529"/>
      <c r="BG40" s="529"/>
      <c r="BH40" s="529"/>
      <c r="BI40" s="529"/>
      <c r="BJ40" s="529"/>
      <c r="BK40" s="529"/>
      <c r="BL40" s="529"/>
      <c r="BM40" s="529"/>
      <c r="BN40" s="529"/>
      <c r="BO40" s="529"/>
      <c r="BP40" s="529"/>
      <c r="BQ40" s="529"/>
      <c r="BR40" s="529"/>
      <c r="BS40" s="529"/>
      <c r="BT40" s="529"/>
      <c r="BU40" s="529"/>
      <c r="BV40" s="529"/>
      <c r="BW40" s="529"/>
      <c r="BX40" s="529"/>
      <c r="BY40" s="529"/>
      <c r="BZ40" s="529"/>
      <c r="CA40" s="529"/>
      <c r="CB40" s="529"/>
      <c r="CC40" s="529"/>
      <c r="CD40" s="529"/>
      <c r="CE40" s="529"/>
      <c r="CF40" s="529"/>
      <c r="CG40" s="529"/>
      <c r="CH40" s="529"/>
      <c r="CI40" s="529"/>
      <c r="CJ40" s="529"/>
      <c r="CK40" s="529"/>
      <c r="CL40" s="529"/>
      <c r="CM40" s="529"/>
      <c r="CN40" s="529"/>
      <c r="CO40" s="529"/>
      <c r="CP40" s="529"/>
      <c r="CQ40" s="529"/>
    </row>
    <row r="41" spans="1:95" s="70" customFormat="1" ht="15" customHeight="1" x14ac:dyDescent="0.2">
      <c r="A41" s="11">
        <v>137</v>
      </c>
      <c r="B41" s="277"/>
      <c r="C41" s="287"/>
      <c r="D41" s="287"/>
      <c r="E41" s="288"/>
      <c r="F41" s="1458" t="s">
        <v>559</v>
      </c>
      <c r="G41" s="1459"/>
      <c r="H41" s="1459"/>
      <c r="I41" s="1459"/>
      <c r="J41" s="1459"/>
      <c r="K41" s="1459"/>
      <c r="L41" s="1460"/>
      <c r="M41" s="698">
        <v>0</v>
      </c>
      <c r="N41" s="704">
        <v>0</v>
      </c>
      <c r="O41" s="700">
        <v>0</v>
      </c>
      <c r="P41" s="701">
        <v>0</v>
      </c>
      <c r="Q41" s="702">
        <v>0</v>
      </c>
      <c r="R41" s="700">
        <v>0</v>
      </c>
      <c r="S41" s="701">
        <v>0</v>
      </c>
      <c r="T41" s="700">
        <v>0</v>
      </c>
      <c r="U41" s="701">
        <v>0</v>
      </c>
      <c r="V41" s="700">
        <v>0</v>
      </c>
      <c r="W41" s="701">
        <v>0</v>
      </c>
      <c r="X41" s="700">
        <v>0</v>
      </c>
      <c r="Y41" s="701">
        <v>0</v>
      </c>
      <c r="Z41" s="700">
        <v>0</v>
      </c>
      <c r="AA41" s="701">
        <v>0</v>
      </c>
      <c r="AB41" s="706">
        <v>0</v>
      </c>
      <c r="AC41" s="698">
        <v>0</v>
      </c>
      <c r="AD41" s="996"/>
      <c r="AE41" s="997"/>
      <c r="AF41" s="997"/>
      <c r="AG41" s="536"/>
      <c r="AH41" s="529"/>
      <c r="AI41" s="529"/>
      <c r="AJ41" s="529"/>
      <c r="AK41" s="529"/>
      <c r="AL41" s="529"/>
      <c r="AM41" s="529"/>
      <c r="AN41" s="529"/>
      <c r="AO41" s="529"/>
      <c r="AP41" s="529"/>
      <c r="AQ41" s="529"/>
      <c r="AR41" s="529"/>
      <c r="AS41" s="529"/>
      <c r="AT41" s="529"/>
      <c r="AU41" s="529"/>
      <c r="AV41" s="529"/>
      <c r="AW41" s="529"/>
      <c r="AX41" s="529"/>
      <c r="AY41" s="529"/>
      <c r="AZ41" s="529"/>
      <c r="BA41" s="529"/>
      <c r="BB41" s="529"/>
      <c r="BC41" s="529"/>
      <c r="BD41" s="529"/>
      <c r="BE41" s="529"/>
      <c r="BF41" s="529"/>
      <c r="BG41" s="529"/>
      <c r="BH41" s="529"/>
      <c r="BI41" s="529"/>
      <c r="BJ41" s="529"/>
      <c r="BK41" s="529"/>
      <c r="BL41" s="529"/>
      <c r="BM41" s="529"/>
      <c r="BN41" s="529"/>
      <c r="BO41" s="529"/>
      <c r="BP41" s="529"/>
      <c r="BQ41" s="529"/>
      <c r="BR41" s="529"/>
      <c r="BS41" s="529"/>
      <c r="BT41" s="529"/>
      <c r="BU41" s="529"/>
      <c r="BV41" s="529"/>
      <c r="BW41" s="529"/>
      <c r="BX41" s="529"/>
      <c r="BY41" s="529"/>
      <c r="BZ41" s="529"/>
      <c r="CA41" s="529"/>
      <c r="CB41" s="529"/>
      <c r="CC41" s="529"/>
      <c r="CD41" s="529"/>
      <c r="CE41" s="529"/>
      <c r="CF41" s="529"/>
      <c r="CG41" s="529"/>
      <c r="CH41" s="529"/>
      <c r="CI41" s="529"/>
      <c r="CJ41" s="529"/>
      <c r="CK41" s="529"/>
      <c r="CL41" s="529"/>
      <c r="CM41" s="529"/>
      <c r="CN41" s="529"/>
      <c r="CO41" s="529"/>
      <c r="CP41" s="529"/>
      <c r="CQ41" s="529"/>
    </row>
    <row r="42" spans="1:95" s="70" customFormat="1" ht="15" customHeight="1" x14ac:dyDescent="0.2">
      <c r="A42" s="11">
        <v>138</v>
      </c>
      <c r="B42" s="277"/>
      <c r="C42" s="287"/>
      <c r="D42" s="287"/>
      <c r="E42" s="1452" t="s">
        <v>18</v>
      </c>
      <c r="F42" s="1453"/>
      <c r="G42" s="1453"/>
      <c r="H42" s="1453"/>
      <c r="I42" s="1453"/>
      <c r="J42" s="1453"/>
      <c r="K42" s="1453"/>
      <c r="L42" s="1454"/>
      <c r="M42" s="407">
        <f>SUM(M43:M45)</f>
        <v>0</v>
      </c>
      <c r="N42" s="410">
        <f t="shared" ref="N42:AC42" si="7">SUBTOTAL(9,N43:N45)</f>
        <v>0</v>
      </c>
      <c r="O42" s="414">
        <f t="shared" si="7"/>
        <v>0</v>
      </c>
      <c r="P42" s="413">
        <f t="shared" si="7"/>
        <v>0</v>
      </c>
      <c r="Q42" s="411">
        <f t="shared" si="7"/>
        <v>0</v>
      </c>
      <c r="R42" s="414">
        <f t="shared" si="7"/>
        <v>0</v>
      </c>
      <c r="S42" s="414">
        <f t="shared" si="7"/>
        <v>0</v>
      </c>
      <c r="T42" s="414">
        <f t="shared" si="7"/>
        <v>0</v>
      </c>
      <c r="U42" s="414">
        <f t="shared" si="7"/>
        <v>0</v>
      </c>
      <c r="V42" s="414">
        <f t="shared" si="7"/>
        <v>0</v>
      </c>
      <c r="W42" s="414">
        <f t="shared" si="7"/>
        <v>0</v>
      </c>
      <c r="X42" s="414">
        <f t="shared" si="7"/>
        <v>0</v>
      </c>
      <c r="Y42" s="414">
        <f t="shared" si="7"/>
        <v>0</v>
      </c>
      <c r="Z42" s="414">
        <f t="shared" si="7"/>
        <v>0</v>
      </c>
      <c r="AA42" s="414">
        <f t="shared" si="7"/>
        <v>0</v>
      </c>
      <c r="AB42" s="424">
        <f t="shared" si="7"/>
        <v>0</v>
      </c>
      <c r="AC42" s="407">
        <f t="shared" si="7"/>
        <v>0</v>
      </c>
      <c r="AD42" s="996"/>
      <c r="AE42" s="997"/>
      <c r="AF42" s="997"/>
      <c r="AG42" s="536"/>
      <c r="AH42" s="529"/>
      <c r="AI42" s="529"/>
      <c r="AJ42" s="529"/>
      <c r="AK42" s="529"/>
      <c r="AL42" s="529"/>
      <c r="AM42" s="529"/>
      <c r="AN42" s="529"/>
      <c r="AO42" s="529"/>
      <c r="AP42" s="529"/>
      <c r="AQ42" s="529"/>
      <c r="AR42" s="529"/>
      <c r="AS42" s="529"/>
      <c r="AT42" s="529"/>
      <c r="AU42" s="529"/>
      <c r="AV42" s="529"/>
      <c r="AW42" s="529"/>
      <c r="AX42" s="529"/>
      <c r="AY42" s="529"/>
      <c r="AZ42" s="529"/>
      <c r="BA42" s="529"/>
      <c r="BB42" s="529"/>
      <c r="BC42" s="529"/>
      <c r="BD42" s="529"/>
      <c r="BE42" s="529"/>
      <c r="BF42" s="529"/>
      <c r="BG42" s="529"/>
      <c r="BH42" s="529"/>
      <c r="BI42" s="529"/>
      <c r="BJ42" s="529"/>
      <c r="BK42" s="529"/>
      <c r="BL42" s="529"/>
      <c r="BM42" s="529"/>
      <c r="BN42" s="529"/>
      <c r="BO42" s="529"/>
      <c r="BP42" s="529"/>
      <c r="BQ42" s="529"/>
      <c r="BR42" s="529"/>
      <c r="BS42" s="529"/>
      <c r="BT42" s="529"/>
      <c r="BU42" s="529"/>
      <c r="BV42" s="529"/>
      <c r="BW42" s="529"/>
      <c r="BX42" s="529"/>
      <c r="BY42" s="529"/>
      <c r="BZ42" s="529"/>
      <c r="CA42" s="529"/>
      <c r="CB42" s="529"/>
      <c r="CC42" s="529"/>
      <c r="CD42" s="529"/>
      <c r="CE42" s="529"/>
      <c r="CF42" s="529"/>
      <c r="CG42" s="529"/>
      <c r="CH42" s="529"/>
      <c r="CI42" s="529"/>
      <c r="CJ42" s="529"/>
      <c r="CK42" s="529"/>
      <c r="CL42" s="529"/>
      <c r="CM42" s="529"/>
      <c r="CN42" s="529"/>
      <c r="CO42" s="529"/>
      <c r="CP42" s="529"/>
      <c r="CQ42" s="529"/>
    </row>
    <row r="43" spans="1:95" s="70" customFormat="1" ht="15" customHeight="1" x14ac:dyDescent="0.2">
      <c r="A43" s="11">
        <v>139</v>
      </c>
      <c r="B43" s="277"/>
      <c r="C43" s="287"/>
      <c r="D43" s="287"/>
      <c r="E43" s="288"/>
      <c r="F43" s="1455" t="s">
        <v>114</v>
      </c>
      <c r="G43" s="1456"/>
      <c r="H43" s="1456"/>
      <c r="I43" s="1456"/>
      <c r="J43" s="1456"/>
      <c r="K43" s="1456"/>
      <c r="L43" s="1457"/>
      <c r="M43" s="698">
        <v>0</v>
      </c>
      <c r="N43" s="704">
        <v>0</v>
      </c>
      <c r="O43" s="700">
        <v>0</v>
      </c>
      <c r="P43" s="701">
        <v>0</v>
      </c>
      <c r="Q43" s="702">
        <v>0</v>
      </c>
      <c r="R43" s="700">
        <v>0</v>
      </c>
      <c r="S43" s="701">
        <v>0</v>
      </c>
      <c r="T43" s="700">
        <v>0</v>
      </c>
      <c r="U43" s="701">
        <v>0</v>
      </c>
      <c r="V43" s="700">
        <v>0</v>
      </c>
      <c r="W43" s="701">
        <v>0</v>
      </c>
      <c r="X43" s="700">
        <v>0</v>
      </c>
      <c r="Y43" s="701">
        <v>0</v>
      </c>
      <c r="Z43" s="700">
        <v>0</v>
      </c>
      <c r="AA43" s="701">
        <v>0</v>
      </c>
      <c r="AB43" s="706">
        <v>0</v>
      </c>
      <c r="AC43" s="698">
        <v>0</v>
      </c>
      <c r="AD43" s="996"/>
      <c r="AE43" s="997"/>
      <c r="AF43" s="997"/>
      <c r="AG43" s="536"/>
      <c r="AH43" s="529"/>
      <c r="AI43" s="529"/>
      <c r="AJ43" s="529"/>
      <c r="AK43" s="529"/>
      <c r="AL43" s="529"/>
      <c r="AM43" s="529"/>
      <c r="AN43" s="529"/>
      <c r="AO43" s="529"/>
      <c r="AP43" s="529"/>
      <c r="AQ43" s="529"/>
      <c r="AR43" s="529"/>
      <c r="AS43" s="529"/>
      <c r="AT43" s="529"/>
      <c r="AU43" s="529"/>
      <c r="AV43" s="529"/>
      <c r="AW43" s="529"/>
      <c r="AX43" s="529"/>
      <c r="AY43" s="529"/>
      <c r="AZ43" s="529"/>
      <c r="BA43" s="529"/>
      <c r="BB43" s="529"/>
      <c r="BC43" s="529"/>
      <c r="BD43" s="529"/>
      <c r="BE43" s="529"/>
      <c r="BF43" s="529"/>
      <c r="BG43" s="529"/>
      <c r="BH43" s="529"/>
      <c r="BI43" s="529"/>
      <c r="BJ43" s="529"/>
      <c r="BK43" s="529"/>
      <c r="BL43" s="529"/>
      <c r="BM43" s="529"/>
      <c r="BN43" s="529"/>
      <c r="BO43" s="529"/>
      <c r="BP43" s="529"/>
      <c r="BQ43" s="529"/>
      <c r="BR43" s="529"/>
      <c r="BS43" s="529"/>
      <c r="BT43" s="529"/>
      <c r="BU43" s="529"/>
      <c r="BV43" s="529"/>
      <c r="BW43" s="529"/>
      <c r="BX43" s="529"/>
      <c r="BY43" s="529"/>
      <c r="BZ43" s="529"/>
      <c r="CA43" s="529"/>
      <c r="CB43" s="529"/>
      <c r="CC43" s="529"/>
      <c r="CD43" s="529"/>
      <c r="CE43" s="529"/>
      <c r="CF43" s="529"/>
      <c r="CG43" s="529"/>
      <c r="CH43" s="529"/>
      <c r="CI43" s="529"/>
      <c r="CJ43" s="529"/>
      <c r="CK43" s="529"/>
      <c r="CL43" s="529"/>
      <c r="CM43" s="529"/>
      <c r="CN43" s="529"/>
      <c r="CO43" s="529"/>
      <c r="CP43" s="529"/>
      <c r="CQ43" s="529"/>
    </row>
    <row r="44" spans="1:95" s="70" customFormat="1" ht="15" customHeight="1" x14ac:dyDescent="0.2">
      <c r="A44" s="11">
        <v>140</v>
      </c>
      <c r="B44" s="277"/>
      <c r="C44" s="287"/>
      <c r="D44" s="287"/>
      <c r="E44" s="288"/>
      <c r="F44" s="1449" t="s">
        <v>115</v>
      </c>
      <c r="G44" s="1450"/>
      <c r="H44" s="1450"/>
      <c r="I44" s="1450"/>
      <c r="J44" s="1450"/>
      <c r="K44" s="1450"/>
      <c r="L44" s="1451"/>
      <c r="M44" s="698">
        <v>0</v>
      </c>
      <c r="N44" s="704">
        <v>0</v>
      </c>
      <c r="O44" s="700">
        <v>0</v>
      </c>
      <c r="P44" s="701">
        <v>0</v>
      </c>
      <c r="Q44" s="702">
        <v>0</v>
      </c>
      <c r="R44" s="700">
        <v>0</v>
      </c>
      <c r="S44" s="701">
        <v>0</v>
      </c>
      <c r="T44" s="700">
        <v>0</v>
      </c>
      <c r="U44" s="701">
        <v>0</v>
      </c>
      <c r="V44" s="700">
        <v>0</v>
      </c>
      <c r="W44" s="701">
        <v>0</v>
      </c>
      <c r="X44" s="700">
        <v>0</v>
      </c>
      <c r="Y44" s="701">
        <v>0</v>
      </c>
      <c r="Z44" s="700">
        <v>0</v>
      </c>
      <c r="AA44" s="701">
        <v>0</v>
      </c>
      <c r="AB44" s="706">
        <v>0</v>
      </c>
      <c r="AC44" s="698">
        <v>0</v>
      </c>
      <c r="AD44" s="996"/>
      <c r="AE44" s="997"/>
      <c r="AF44" s="997"/>
      <c r="AG44" s="536"/>
      <c r="AH44" s="529"/>
      <c r="AI44" s="529"/>
      <c r="AJ44" s="529"/>
      <c r="AK44" s="529"/>
      <c r="AL44" s="529"/>
      <c r="AM44" s="529"/>
      <c r="AN44" s="529"/>
      <c r="AO44" s="529"/>
      <c r="AP44" s="529"/>
      <c r="AQ44" s="529"/>
      <c r="AR44" s="529"/>
      <c r="AS44" s="529"/>
      <c r="AT44" s="529"/>
      <c r="AU44" s="529"/>
      <c r="AV44" s="529"/>
      <c r="AW44" s="529"/>
      <c r="AX44" s="529"/>
      <c r="AY44" s="529"/>
      <c r="AZ44" s="529"/>
      <c r="BA44" s="529"/>
      <c r="BB44" s="529"/>
      <c r="BC44" s="529"/>
      <c r="BD44" s="529"/>
      <c r="BE44" s="529"/>
      <c r="BF44" s="529"/>
      <c r="BG44" s="529"/>
      <c r="BH44" s="529"/>
      <c r="BI44" s="529"/>
      <c r="BJ44" s="529"/>
      <c r="BK44" s="529"/>
      <c r="BL44" s="529"/>
      <c r="BM44" s="529"/>
      <c r="BN44" s="529"/>
      <c r="BO44" s="529"/>
      <c r="BP44" s="529"/>
      <c r="BQ44" s="529"/>
      <c r="BR44" s="529"/>
      <c r="BS44" s="529"/>
      <c r="BT44" s="529"/>
      <c r="BU44" s="529"/>
      <c r="BV44" s="529"/>
      <c r="BW44" s="529"/>
      <c r="BX44" s="529"/>
      <c r="BY44" s="529"/>
      <c r="BZ44" s="529"/>
      <c r="CA44" s="529"/>
      <c r="CB44" s="529"/>
      <c r="CC44" s="529"/>
      <c r="CD44" s="529"/>
      <c r="CE44" s="529"/>
      <c r="CF44" s="529"/>
      <c r="CG44" s="529"/>
      <c r="CH44" s="529"/>
      <c r="CI44" s="529"/>
      <c r="CJ44" s="529"/>
      <c r="CK44" s="529"/>
      <c r="CL44" s="529"/>
      <c r="CM44" s="529"/>
      <c r="CN44" s="529"/>
      <c r="CO44" s="529"/>
      <c r="CP44" s="529"/>
      <c r="CQ44" s="529"/>
    </row>
    <row r="45" spans="1:95" s="70" customFormat="1" ht="15" customHeight="1" x14ac:dyDescent="0.2">
      <c r="A45" s="11">
        <v>141</v>
      </c>
      <c r="B45" s="277"/>
      <c r="C45" s="287"/>
      <c r="D45" s="287"/>
      <c r="E45" s="288"/>
      <c r="F45" s="1458" t="s">
        <v>558</v>
      </c>
      <c r="G45" s="1459"/>
      <c r="H45" s="1459"/>
      <c r="I45" s="1459"/>
      <c r="J45" s="1459"/>
      <c r="K45" s="1459"/>
      <c r="L45" s="1460"/>
      <c r="M45" s="698">
        <v>0</v>
      </c>
      <c r="N45" s="704">
        <v>0</v>
      </c>
      <c r="O45" s="700">
        <v>0</v>
      </c>
      <c r="P45" s="701">
        <v>0</v>
      </c>
      <c r="Q45" s="702">
        <v>0</v>
      </c>
      <c r="R45" s="700">
        <v>0</v>
      </c>
      <c r="S45" s="701">
        <v>0</v>
      </c>
      <c r="T45" s="700">
        <v>0</v>
      </c>
      <c r="U45" s="701">
        <v>0</v>
      </c>
      <c r="V45" s="700">
        <v>0</v>
      </c>
      <c r="W45" s="701">
        <v>0</v>
      </c>
      <c r="X45" s="700">
        <v>0</v>
      </c>
      <c r="Y45" s="701">
        <v>0</v>
      </c>
      <c r="Z45" s="700">
        <v>0</v>
      </c>
      <c r="AA45" s="701">
        <v>0</v>
      </c>
      <c r="AB45" s="706">
        <v>0</v>
      </c>
      <c r="AC45" s="698">
        <v>0</v>
      </c>
      <c r="AD45" s="996"/>
      <c r="AE45" s="997"/>
      <c r="AF45" s="997"/>
      <c r="AG45" s="536"/>
      <c r="AH45" s="529"/>
      <c r="AI45" s="529"/>
      <c r="AJ45" s="529"/>
      <c r="AK45" s="529"/>
      <c r="AL45" s="529"/>
      <c r="AM45" s="529"/>
      <c r="AN45" s="529"/>
      <c r="AO45" s="529"/>
      <c r="AP45" s="529"/>
      <c r="AQ45" s="529"/>
      <c r="AR45" s="529"/>
      <c r="AS45" s="529"/>
      <c r="AT45" s="529"/>
      <c r="AU45" s="529"/>
      <c r="AV45" s="529"/>
      <c r="AW45" s="529"/>
      <c r="AX45" s="529"/>
      <c r="AY45" s="529"/>
      <c r="AZ45" s="529"/>
      <c r="BA45" s="529"/>
      <c r="BB45" s="529"/>
      <c r="BC45" s="529"/>
      <c r="BD45" s="529"/>
      <c r="BE45" s="529"/>
      <c r="BF45" s="529"/>
      <c r="BG45" s="529"/>
      <c r="BH45" s="529"/>
      <c r="BI45" s="529"/>
      <c r="BJ45" s="529"/>
      <c r="BK45" s="529"/>
      <c r="BL45" s="529"/>
      <c r="BM45" s="529"/>
      <c r="BN45" s="529"/>
      <c r="BO45" s="529"/>
      <c r="BP45" s="529"/>
      <c r="BQ45" s="529"/>
      <c r="BR45" s="529"/>
      <c r="BS45" s="529"/>
      <c r="BT45" s="529"/>
      <c r="BU45" s="529"/>
      <c r="BV45" s="529"/>
      <c r="BW45" s="529"/>
      <c r="BX45" s="529"/>
      <c r="BY45" s="529"/>
      <c r="BZ45" s="529"/>
      <c r="CA45" s="529"/>
      <c r="CB45" s="529"/>
      <c r="CC45" s="529"/>
      <c r="CD45" s="529"/>
      <c r="CE45" s="529"/>
      <c r="CF45" s="529"/>
      <c r="CG45" s="529"/>
      <c r="CH45" s="529"/>
      <c r="CI45" s="529"/>
      <c r="CJ45" s="529"/>
      <c r="CK45" s="529"/>
      <c r="CL45" s="529"/>
      <c r="CM45" s="529"/>
      <c r="CN45" s="529"/>
      <c r="CO45" s="529"/>
      <c r="CP45" s="529"/>
      <c r="CQ45" s="529"/>
    </row>
    <row r="46" spans="1:95" s="70" customFormat="1" ht="15" customHeight="1" x14ac:dyDescent="0.2">
      <c r="A46" s="11">
        <v>142</v>
      </c>
      <c r="B46" s="277"/>
      <c r="C46" s="287"/>
      <c r="D46" s="1485" t="s">
        <v>22</v>
      </c>
      <c r="E46" s="1486"/>
      <c r="F46" s="1486"/>
      <c r="G46" s="1486"/>
      <c r="H46" s="1486"/>
      <c r="I46" s="1486"/>
      <c r="J46" s="1486"/>
      <c r="K46" s="1486"/>
      <c r="L46" s="1486"/>
      <c r="M46" s="1486"/>
      <c r="N46" s="1486"/>
      <c r="O46" s="1486"/>
      <c r="P46" s="1486"/>
      <c r="Q46" s="1486"/>
      <c r="R46" s="1486"/>
      <c r="S46" s="1486"/>
      <c r="T46" s="1486"/>
      <c r="U46" s="1486"/>
      <c r="V46" s="1486"/>
      <c r="W46" s="1486"/>
      <c r="X46" s="1486"/>
      <c r="Y46" s="1486"/>
      <c r="Z46" s="1486"/>
      <c r="AA46" s="1486"/>
      <c r="AB46" s="1486"/>
      <c r="AC46" s="1486"/>
      <c r="AD46" s="1486"/>
      <c r="AE46" s="1486"/>
      <c r="AF46" s="1486"/>
      <c r="AG46" s="536"/>
      <c r="AH46" s="529"/>
      <c r="AI46" s="529"/>
      <c r="AJ46" s="529"/>
      <c r="AK46" s="529"/>
      <c r="AL46" s="529"/>
      <c r="AM46" s="529"/>
      <c r="AN46" s="529"/>
      <c r="AO46" s="529"/>
      <c r="AP46" s="529"/>
      <c r="AQ46" s="529"/>
      <c r="AR46" s="529"/>
      <c r="AS46" s="529"/>
      <c r="AT46" s="529"/>
      <c r="AU46" s="529"/>
      <c r="AV46" s="529"/>
      <c r="AW46" s="529"/>
      <c r="AX46" s="529"/>
      <c r="AY46" s="529"/>
      <c r="AZ46" s="529"/>
      <c r="BA46" s="529"/>
      <c r="BB46" s="529"/>
      <c r="BC46" s="529"/>
      <c r="BD46" s="529"/>
      <c r="BE46" s="529"/>
      <c r="BF46" s="529"/>
      <c r="BG46" s="529"/>
      <c r="BH46" s="529"/>
      <c r="BI46" s="529"/>
      <c r="BJ46" s="529"/>
      <c r="BK46" s="529"/>
      <c r="BL46" s="529"/>
      <c r="BM46" s="529"/>
      <c r="BN46" s="529"/>
      <c r="BO46" s="529"/>
      <c r="BP46" s="529"/>
      <c r="BQ46" s="529"/>
      <c r="BR46" s="529"/>
      <c r="BS46" s="529"/>
      <c r="BT46" s="529"/>
      <c r="BU46" s="529"/>
      <c r="BV46" s="529"/>
      <c r="BW46" s="529"/>
      <c r="BX46" s="529"/>
      <c r="BY46" s="529"/>
      <c r="BZ46" s="529"/>
      <c r="CA46" s="529"/>
      <c r="CB46" s="529"/>
      <c r="CC46" s="529"/>
      <c r="CD46" s="529"/>
      <c r="CE46" s="529"/>
      <c r="CF46" s="529"/>
      <c r="CG46" s="529"/>
      <c r="CH46" s="529"/>
      <c r="CI46" s="529"/>
      <c r="CJ46" s="529"/>
      <c r="CK46" s="529"/>
      <c r="CL46" s="529"/>
      <c r="CM46" s="529"/>
      <c r="CN46" s="529"/>
      <c r="CO46" s="529"/>
      <c r="CP46" s="529"/>
      <c r="CQ46" s="529"/>
    </row>
    <row r="47" spans="1:95" s="70" customFormat="1" ht="15" customHeight="1" x14ac:dyDescent="0.2">
      <c r="A47" s="11">
        <v>143</v>
      </c>
      <c r="B47" s="277"/>
      <c r="C47" s="287"/>
      <c r="D47" s="287"/>
      <c r="E47" s="1532" t="s">
        <v>118</v>
      </c>
      <c r="F47" s="1533"/>
      <c r="G47" s="1533"/>
      <c r="H47" s="1533"/>
      <c r="I47" s="1533"/>
      <c r="J47" s="1533"/>
      <c r="K47" s="1533"/>
      <c r="L47" s="1534"/>
      <c r="M47" s="407">
        <f>SUM(M48:M49)</f>
        <v>0</v>
      </c>
      <c r="N47" s="410">
        <f t="shared" ref="N47:AC47" si="8">SUBTOTAL(9,N48:N49)</f>
        <v>0</v>
      </c>
      <c r="O47" s="414">
        <f t="shared" si="8"/>
        <v>0</v>
      </c>
      <c r="P47" s="413">
        <f t="shared" si="8"/>
        <v>0</v>
      </c>
      <c r="Q47" s="411">
        <f t="shared" si="8"/>
        <v>0</v>
      </c>
      <c r="R47" s="414">
        <f t="shared" si="8"/>
        <v>0</v>
      </c>
      <c r="S47" s="414">
        <f t="shared" si="8"/>
        <v>0</v>
      </c>
      <c r="T47" s="414">
        <f t="shared" si="8"/>
        <v>0</v>
      </c>
      <c r="U47" s="414">
        <f t="shared" si="8"/>
        <v>0</v>
      </c>
      <c r="V47" s="414">
        <f t="shared" si="8"/>
        <v>0</v>
      </c>
      <c r="W47" s="414">
        <f t="shared" si="8"/>
        <v>0</v>
      </c>
      <c r="X47" s="414">
        <f t="shared" si="8"/>
        <v>0</v>
      </c>
      <c r="Y47" s="414">
        <f t="shared" si="8"/>
        <v>0</v>
      </c>
      <c r="Z47" s="414">
        <f t="shared" si="8"/>
        <v>0</v>
      </c>
      <c r="AA47" s="414">
        <f t="shared" si="8"/>
        <v>0</v>
      </c>
      <c r="AB47" s="424">
        <f t="shared" si="8"/>
        <v>0</v>
      </c>
      <c r="AC47" s="407">
        <f t="shared" si="8"/>
        <v>0</v>
      </c>
      <c r="AD47" s="996"/>
      <c r="AE47" s="997"/>
      <c r="AF47" s="997"/>
      <c r="AG47" s="536"/>
      <c r="AH47" s="529"/>
      <c r="AI47" s="529"/>
      <c r="AJ47" s="529"/>
      <c r="AK47" s="529"/>
      <c r="AL47" s="529"/>
      <c r="AM47" s="529"/>
      <c r="AN47" s="529"/>
      <c r="AO47" s="529"/>
      <c r="AP47" s="529"/>
      <c r="AQ47" s="529"/>
      <c r="AR47" s="529"/>
      <c r="AS47" s="529"/>
      <c r="AT47" s="529"/>
      <c r="AU47" s="529"/>
      <c r="AV47" s="529"/>
      <c r="AW47" s="529"/>
      <c r="AX47" s="529"/>
      <c r="AY47" s="529"/>
      <c r="AZ47" s="529"/>
      <c r="BA47" s="529"/>
      <c r="BB47" s="529"/>
      <c r="BC47" s="529"/>
      <c r="BD47" s="529"/>
      <c r="BE47" s="529"/>
      <c r="BF47" s="529"/>
      <c r="BG47" s="529"/>
      <c r="BH47" s="529"/>
      <c r="BI47" s="529"/>
      <c r="BJ47" s="529"/>
      <c r="BK47" s="529"/>
      <c r="BL47" s="529"/>
      <c r="BM47" s="529"/>
      <c r="BN47" s="529"/>
      <c r="BO47" s="529"/>
      <c r="BP47" s="529"/>
      <c r="BQ47" s="529"/>
      <c r="BR47" s="529"/>
      <c r="BS47" s="529"/>
      <c r="BT47" s="529"/>
      <c r="BU47" s="529"/>
      <c r="BV47" s="529"/>
      <c r="BW47" s="529"/>
      <c r="BX47" s="529"/>
      <c r="BY47" s="529"/>
      <c r="BZ47" s="529"/>
      <c r="CA47" s="529"/>
      <c r="CB47" s="529"/>
      <c r="CC47" s="529"/>
      <c r="CD47" s="529"/>
      <c r="CE47" s="529"/>
      <c r="CF47" s="529"/>
      <c r="CG47" s="529"/>
      <c r="CH47" s="529"/>
      <c r="CI47" s="529"/>
      <c r="CJ47" s="529"/>
      <c r="CK47" s="529"/>
      <c r="CL47" s="529"/>
      <c r="CM47" s="529"/>
      <c r="CN47" s="529"/>
      <c r="CO47" s="529"/>
      <c r="CP47" s="529"/>
      <c r="CQ47" s="529"/>
    </row>
    <row r="48" spans="1:95" s="70" customFormat="1" ht="15" customHeight="1" x14ac:dyDescent="0.2">
      <c r="A48" s="11">
        <v>144</v>
      </c>
      <c r="B48" s="277"/>
      <c r="C48" s="287"/>
      <c r="D48" s="287"/>
      <c r="E48" s="288"/>
      <c r="F48" s="1455" t="s">
        <v>124</v>
      </c>
      <c r="G48" s="1456"/>
      <c r="H48" s="1456"/>
      <c r="I48" s="1456"/>
      <c r="J48" s="1456"/>
      <c r="K48" s="1456"/>
      <c r="L48" s="1457"/>
      <c r="M48" s="698">
        <v>0</v>
      </c>
      <c r="N48" s="699">
        <v>0</v>
      </c>
      <c r="O48" s="700">
        <v>0</v>
      </c>
      <c r="P48" s="701">
        <v>0</v>
      </c>
      <c r="Q48" s="702">
        <v>0</v>
      </c>
      <c r="R48" s="700">
        <v>0</v>
      </c>
      <c r="S48" s="701">
        <v>0</v>
      </c>
      <c r="T48" s="700">
        <v>0</v>
      </c>
      <c r="U48" s="701">
        <v>0</v>
      </c>
      <c r="V48" s="700">
        <v>0</v>
      </c>
      <c r="W48" s="701">
        <v>0</v>
      </c>
      <c r="X48" s="700">
        <v>0</v>
      </c>
      <c r="Y48" s="701">
        <v>0</v>
      </c>
      <c r="Z48" s="700">
        <v>0</v>
      </c>
      <c r="AA48" s="701">
        <v>0</v>
      </c>
      <c r="AB48" s="706">
        <v>0</v>
      </c>
      <c r="AC48" s="698">
        <v>0</v>
      </c>
      <c r="AD48" s="996"/>
      <c r="AE48" s="997"/>
      <c r="AF48" s="997"/>
      <c r="AG48" s="536"/>
      <c r="AH48" s="529"/>
      <c r="AI48" s="529"/>
      <c r="AJ48" s="529"/>
      <c r="AK48" s="529"/>
      <c r="AL48" s="529"/>
      <c r="AM48" s="529"/>
      <c r="AN48" s="529"/>
      <c r="AO48" s="529"/>
      <c r="AP48" s="529"/>
      <c r="AQ48" s="529"/>
      <c r="AR48" s="529"/>
      <c r="AS48" s="529"/>
      <c r="AT48" s="529"/>
      <c r="AU48" s="529"/>
      <c r="AV48" s="529"/>
      <c r="AW48" s="529"/>
      <c r="AX48" s="529"/>
      <c r="AY48" s="529"/>
      <c r="AZ48" s="529"/>
      <c r="BA48" s="529"/>
      <c r="BB48" s="529"/>
      <c r="BC48" s="529"/>
      <c r="BD48" s="529"/>
      <c r="BE48" s="529"/>
      <c r="BF48" s="529"/>
      <c r="BG48" s="529"/>
      <c r="BH48" s="529"/>
      <c r="BI48" s="529"/>
      <c r="BJ48" s="529"/>
      <c r="BK48" s="529"/>
      <c r="BL48" s="529"/>
      <c r="BM48" s="529"/>
      <c r="BN48" s="529"/>
      <c r="BO48" s="529"/>
      <c r="BP48" s="529"/>
      <c r="BQ48" s="529"/>
      <c r="BR48" s="529"/>
      <c r="BS48" s="529"/>
      <c r="BT48" s="529"/>
      <c r="BU48" s="529"/>
      <c r="BV48" s="529"/>
      <c r="BW48" s="529"/>
      <c r="BX48" s="529"/>
      <c r="BY48" s="529"/>
      <c r="BZ48" s="529"/>
      <c r="CA48" s="529"/>
      <c r="CB48" s="529"/>
      <c r="CC48" s="529"/>
      <c r="CD48" s="529"/>
      <c r="CE48" s="529"/>
      <c r="CF48" s="529"/>
      <c r="CG48" s="529"/>
      <c r="CH48" s="529"/>
      <c r="CI48" s="529"/>
      <c r="CJ48" s="529"/>
      <c r="CK48" s="529"/>
      <c r="CL48" s="529"/>
      <c r="CM48" s="529"/>
      <c r="CN48" s="529"/>
      <c r="CO48" s="529"/>
      <c r="CP48" s="529"/>
      <c r="CQ48" s="529"/>
    </row>
    <row r="49" spans="1:95" s="70" customFormat="1" ht="15" customHeight="1" x14ac:dyDescent="0.2">
      <c r="A49" s="11">
        <v>145</v>
      </c>
      <c r="B49" s="277"/>
      <c r="C49" s="287"/>
      <c r="D49" s="287"/>
      <c r="E49" s="288"/>
      <c r="F49" s="1458" t="s">
        <v>571</v>
      </c>
      <c r="G49" s="1459"/>
      <c r="H49" s="1459"/>
      <c r="I49" s="1459"/>
      <c r="J49" s="1459"/>
      <c r="K49" s="1459"/>
      <c r="L49" s="1460"/>
      <c r="M49" s="698">
        <v>0</v>
      </c>
      <c r="N49" s="699">
        <v>0</v>
      </c>
      <c r="O49" s="700">
        <v>0</v>
      </c>
      <c r="P49" s="701">
        <v>0</v>
      </c>
      <c r="Q49" s="702">
        <v>0</v>
      </c>
      <c r="R49" s="700">
        <v>0</v>
      </c>
      <c r="S49" s="701">
        <v>0</v>
      </c>
      <c r="T49" s="700"/>
      <c r="U49" s="701">
        <v>0</v>
      </c>
      <c r="V49" s="700">
        <v>0</v>
      </c>
      <c r="W49" s="701">
        <v>0</v>
      </c>
      <c r="X49" s="700">
        <v>0</v>
      </c>
      <c r="Y49" s="701">
        <v>0</v>
      </c>
      <c r="Z49" s="700">
        <v>0</v>
      </c>
      <c r="AA49" s="701">
        <v>0</v>
      </c>
      <c r="AB49" s="706">
        <v>0</v>
      </c>
      <c r="AC49" s="698">
        <v>0</v>
      </c>
      <c r="AD49" s="996"/>
      <c r="AE49" s="997"/>
      <c r="AF49" s="997"/>
      <c r="AG49" s="536"/>
      <c r="AH49" s="529"/>
      <c r="AI49" s="529"/>
      <c r="AJ49" s="529"/>
      <c r="AK49" s="529"/>
      <c r="AL49" s="529"/>
      <c r="AM49" s="529"/>
      <c r="AN49" s="529"/>
      <c r="AO49" s="529"/>
      <c r="AP49" s="529"/>
      <c r="AQ49" s="529"/>
      <c r="AR49" s="529"/>
      <c r="AS49" s="529"/>
      <c r="AT49" s="529"/>
      <c r="AU49" s="529"/>
      <c r="AV49" s="529"/>
      <c r="AW49" s="529"/>
      <c r="AX49" s="529"/>
      <c r="AY49" s="529"/>
      <c r="AZ49" s="529"/>
      <c r="BA49" s="529"/>
      <c r="BB49" s="529"/>
      <c r="BC49" s="529"/>
      <c r="BD49" s="529"/>
      <c r="BE49" s="529"/>
      <c r="BF49" s="529"/>
      <c r="BG49" s="529"/>
      <c r="BH49" s="529"/>
      <c r="BI49" s="529"/>
      <c r="BJ49" s="529"/>
      <c r="BK49" s="529"/>
      <c r="BL49" s="529"/>
      <c r="BM49" s="529"/>
      <c r="BN49" s="529"/>
      <c r="BO49" s="529"/>
      <c r="BP49" s="529"/>
      <c r="BQ49" s="529"/>
      <c r="BR49" s="529"/>
      <c r="BS49" s="529"/>
      <c r="BT49" s="529"/>
      <c r="BU49" s="529"/>
      <c r="BV49" s="529"/>
      <c r="BW49" s="529"/>
      <c r="BX49" s="529"/>
      <c r="BY49" s="529"/>
      <c r="BZ49" s="529"/>
      <c r="CA49" s="529"/>
      <c r="CB49" s="529"/>
      <c r="CC49" s="529"/>
      <c r="CD49" s="529"/>
      <c r="CE49" s="529"/>
      <c r="CF49" s="529"/>
      <c r="CG49" s="529"/>
      <c r="CH49" s="529"/>
      <c r="CI49" s="529"/>
      <c r="CJ49" s="529"/>
      <c r="CK49" s="529"/>
      <c r="CL49" s="529"/>
      <c r="CM49" s="529"/>
      <c r="CN49" s="529"/>
      <c r="CO49" s="529"/>
      <c r="CP49" s="529"/>
      <c r="CQ49" s="529"/>
    </row>
    <row r="50" spans="1:95" s="70" customFormat="1" ht="15" customHeight="1" x14ac:dyDescent="0.2">
      <c r="A50" s="11">
        <v>146</v>
      </c>
      <c r="B50" s="277"/>
      <c r="C50" s="287"/>
      <c r="D50" s="287"/>
      <c r="E50" s="1452" t="s">
        <v>119</v>
      </c>
      <c r="F50" s="1453"/>
      <c r="G50" s="1453"/>
      <c r="H50" s="1453"/>
      <c r="I50" s="1453"/>
      <c r="J50" s="1453"/>
      <c r="K50" s="1453"/>
      <c r="L50" s="1454"/>
      <c r="M50" s="407">
        <f>SUM(M51:M53)</f>
        <v>0</v>
      </c>
      <c r="N50" s="410">
        <f t="shared" ref="N50:AC50" si="9">SUBTOTAL(9,N51:N53)</f>
        <v>0</v>
      </c>
      <c r="O50" s="414">
        <f t="shared" si="9"/>
        <v>0</v>
      </c>
      <c r="P50" s="413">
        <f t="shared" si="9"/>
        <v>0</v>
      </c>
      <c r="Q50" s="411">
        <f t="shared" si="9"/>
        <v>0</v>
      </c>
      <c r="R50" s="414">
        <f t="shared" si="9"/>
        <v>0</v>
      </c>
      <c r="S50" s="414">
        <f t="shared" si="9"/>
        <v>0</v>
      </c>
      <c r="T50" s="414">
        <f t="shared" si="9"/>
        <v>0</v>
      </c>
      <c r="U50" s="414">
        <f t="shared" si="9"/>
        <v>0</v>
      </c>
      <c r="V50" s="414">
        <f t="shared" si="9"/>
        <v>0</v>
      </c>
      <c r="W50" s="414">
        <f t="shared" si="9"/>
        <v>0</v>
      </c>
      <c r="X50" s="414">
        <f t="shared" si="9"/>
        <v>0</v>
      </c>
      <c r="Y50" s="414">
        <f t="shared" si="9"/>
        <v>0</v>
      </c>
      <c r="Z50" s="414">
        <f t="shared" si="9"/>
        <v>0</v>
      </c>
      <c r="AA50" s="414">
        <f t="shared" si="9"/>
        <v>0</v>
      </c>
      <c r="AB50" s="424">
        <f t="shared" si="9"/>
        <v>0</v>
      </c>
      <c r="AC50" s="407">
        <f t="shared" si="9"/>
        <v>0</v>
      </c>
      <c r="AD50" s="996"/>
      <c r="AE50" s="997"/>
      <c r="AF50" s="997"/>
      <c r="AG50" s="536"/>
      <c r="AH50" s="529"/>
      <c r="AI50" s="529"/>
      <c r="AJ50" s="529"/>
      <c r="AK50" s="529"/>
      <c r="AL50" s="529"/>
      <c r="AM50" s="529"/>
      <c r="AN50" s="529"/>
      <c r="AO50" s="529"/>
      <c r="AP50" s="529"/>
      <c r="AQ50" s="529"/>
      <c r="AR50" s="529"/>
      <c r="AS50" s="529"/>
      <c r="AT50" s="529"/>
      <c r="AU50" s="529"/>
      <c r="AV50" s="529"/>
      <c r="AW50" s="529"/>
      <c r="AX50" s="529"/>
      <c r="AY50" s="529"/>
      <c r="AZ50" s="529"/>
      <c r="BA50" s="529"/>
      <c r="BB50" s="529"/>
      <c r="BC50" s="529"/>
      <c r="BD50" s="529"/>
      <c r="BE50" s="529"/>
      <c r="BF50" s="529"/>
      <c r="BG50" s="529"/>
      <c r="BH50" s="529"/>
      <c r="BI50" s="529"/>
      <c r="BJ50" s="529"/>
      <c r="BK50" s="529"/>
      <c r="BL50" s="529"/>
      <c r="BM50" s="529"/>
      <c r="BN50" s="529"/>
      <c r="BO50" s="529"/>
      <c r="BP50" s="529"/>
      <c r="BQ50" s="529"/>
      <c r="BR50" s="529"/>
      <c r="BS50" s="529"/>
      <c r="BT50" s="529"/>
      <c r="BU50" s="529"/>
      <c r="BV50" s="529"/>
      <c r="BW50" s="529"/>
      <c r="BX50" s="529"/>
      <c r="BY50" s="529"/>
      <c r="BZ50" s="529"/>
      <c r="CA50" s="529"/>
      <c r="CB50" s="529"/>
      <c r="CC50" s="529"/>
      <c r="CD50" s="529"/>
      <c r="CE50" s="529"/>
      <c r="CF50" s="529"/>
      <c r="CG50" s="529"/>
      <c r="CH50" s="529"/>
      <c r="CI50" s="529"/>
      <c r="CJ50" s="529"/>
      <c r="CK50" s="529"/>
      <c r="CL50" s="529"/>
      <c r="CM50" s="529"/>
      <c r="CN50" s="529"/>
      <c r="CO50" s="529"/>
      <c r="CP50" s="529"/>
      <c r="CQ50" s="529"/>
    </row>
    <row r="51" spans="1:95" s="70" customFormat="1" ht="15" customHeight="1" x14ac:dyDescent="0.2">
      <c r="A51" s="11">
        <v>147</v>
      </c>
      <c r="B51" s="277"/>
      <c r="C51" s="287"/>
      <c r="D51" s="287"/>
      <c r="E51" s="288"/>
      <c r="F51" s="1455" t="s">
        <v>116</v>
      </c>
      <c r="G51" s="1456"/>
      <c r="H51" s="1456"/>
      <c r="I51" s="1456"/>
      <c r="J51" s="1456"/>
      <c r="K51" s="1456"/>
      <c r="L51" s="1457"/>
      <c r="M51" s="698">
        <v>0</v>
      </c>
      <c r="N51" s="699">
        <v>0</v>
      </c>
      <c r="O51" s="700">
        <v>0</v>
      </c>
      <c r="P51" s="701">
        <v>0</v>
      </c>
      <c r="Q51" s="702">
        <v>0</v>
      </c>
      <c r="R51" s="700">
        <v>0</v>
      </c>
      <c r="S51" s="701">
        <v>0</v>
      </c>
      <c r="T51" s="700">
        <v>0</v>
      </c>
      <c r="U51" s="701">
        <v>0</v>
      </c>
      <c r="V51" s="700">
        <v>0</v>
      </c>
      <c r="W51" s="701">
        <v>0</v>
      </c>
      <c r="X51" s="700">
        <v>0</v>
      </c>
      <c r="Y51" s="701">
        <v>0</v>
      </c>
      <c r="Z51" s="700">
        <v>0</v>
      </c>
      <c r="AA51" s="701">
        <v>0</v>
      </c>
      <c r="AB51" s="706">
        <v>0</v>
      </c>
      <c r="AC51" s="698">
        <v>0</v>
      </c>
      <c r="AD51" s="996"/>
      <c r="AE51" s="997"/>
      <c r="AF51" s="997"/>
      <c r="AG51" s="536"/>
      <c r="AH51" s="529"/>
      <c r="AI51" s="529"/>
      <c r="AJ51" s="529"/>
      <c r="AK51" s="529"/>
      <c r="AL51" s="529"/>
      <c r="AM51" s="529"/>
      <c r="AN51" s="529"/>
      <c r="AO51" s="529"/>
      <c r="AP51" s="529"/>
      <c r="AQ51" s="529"/>
      <c r="AR51" s="529"/>
      <c r="AS51" s="529"/>
      <c r="AT51" s="529"/>
      <c r="AU51" s="529"/>
      <c r="AV51" s="529"/>
      <c r="AW51" s="529"/>
      <c r="AX51" s="529"/>
      <c r="AY51" s="529"/>
      <c r="AZ51" s="529"/>
      <c r="BA51" s="529"/>
      <c r="BB51" s="529"/>
      <c r="BC51" s="529"/>
      <c r="BD51" s="529"/>
      <c r="BE51" s="529"/>
      <c r="BF51" s="529"/>
      <c r="BG51" s="529"/>
      <c r="BH51" s="529"/>
      <c r="BI51" s="529"/>
      <c r="BJ51" s="529"/>
      <c r="BK51" s="529"/>
      <c r="BL51" s="529"/>
      <c r="BM51" s="529"/>
      <c r="BN51" s="529"/>
      <c r="BO51" s="529"/>
      <c r="BP51" s="529"/>
      <c r="BQ51" s="529"/>
      <c r="BR51" s="529"/>
      <c r="BS51" s="529"/>
      <c r="BT51" s="529"/>
      <c r="BU51" s="529"/>
      <c r="BV51" s="529"/>
      <c r="BW51" s="529"/>
      <c r="BX51" s="529"/>
      <c r="BY51" s="529"/>
      <c r="BZ51" s="529"/>
      <c r="CA51" s="529"/>
      <c r="CB51" s="529"/>
      <c r="CC51" s="529"/>
      <c r="CD51" s="529"/>
      <c r="CE51" s="529"/>
      <c r="CF51" s="529"/>
      <c r="CG51" s="529"/>
      <c r="CH51" s="529"/>
      <c r="CI51" s="529"/>
      <c r="CJ51" s="529"/>
      <c r="CK51" s="529"/>
      <c r="CL51" s="529"/>
      <c r="CM51" s="529"/>
      <c r="CN51" s="529"/>
      <c r="CO51" s="529"/>
      <c r="CP51" s="529"/>
      <c r="CQ51" s="529"/>
    </row>
    <row r="52" spans="1:95" s="70" customFormat="1" ht="15" customHeight="1" x14ac:dyDescent="0.2">
      <c r="A52" s="11">
        <v>148</v>
      </c>
      <c r="B52" s="277"/>
      <c r="C52" s="287"/>
      <c r="D52" s="287"/>
      <c r="E52" s="288"/>
      <c r="F52" s="1449" t="s">
        <v>567</v>
      </c>
      <c r="G52" s="1450"/>
      <c r="H52" s="1450"/>
      <c r="I52" s="1450"/>
      <c r="J52" s="1450"/>
      <c r="K52" s="1450"/>
      <c r="L52" s="1451"/>
      <c r="M52" s="698">
        <v>0</v>
      </c>
      <c r="N52" s="699">
        <v>0</v>
      </c>
      <c r="O52" s="700">
        <v>0</v>
      </c>
      <c r="P52" s="701">
        <v>0</v>
      </c>
      <c r="Q52" s="702">
        <v>0</v>
      </c>
      <c r="R52" s="700">
        <v>0</v>
      </c>
      <c r="S52" s="701">
        <v>0</v>
      </c>
      <c r="T52" s="700">
        <v>0</v>
      </c>
      <c r="U52" s="701">
        <v>0</v>
      </c>
      <c r="V52" s="700">
        <v>0</v>
      </c>
      <c r="W52" s="701">
        <v>0</v>
      </c>
      <c r="X52" s="700">
        <v>0</v>
      </c>
      <c r="Y52" s="701">
        <v>0</v>
      </c>
      <c r="Z52" s="700">
        <v>0</v>
      </c>
      <c r="AA52" s="701">
        <v>0</v>
      </c>
      <c r="AB52" s="706">
        <v>0</v>
      </c>
      <c r="AC52" s="698">
        <v>0</v>
      </c>
      <c r="AD52" s="996"/>
      <c r="AE52" s="997"/>
      <c r="AF52" s="997"/>
      <c r="AG52" s="536"/>
      <c r="AH52" s="529"/>
      <c r="AI52" s="529"/>
      <c r="AJ52" s="529"/>
      <c r="AK52" s="529"/>
      <c r="AL52" s="529"/>
      <c r="AM52" s="529"/>
      <c r="AN52" s="529"/>
      <c r="AO52" s="529"/>
      <c r="AP52" s="529"/>
      <c r="AQ52" s="529"/>
      <c r="AR52" s="529"/>
      <c r="AS52" s="529"/>
      <c r="AT52" s="529"/>
      <c r="AU52" s="529"/>
      <c r="AV52" s="529"/>
      <c r="AW52" s="529"/>
      <c r="AX52" s="529"/>
      <c r="AY52" s="529"/>
      <c r="AZ52" s="529"/>
      <c r="BA52" s="529"/>
      <c r="BB52" s="529"/>
      <c r="BC52" s="529"/>
      <c r="BD52" s="529"/>
      <c r="BE52" s="529"/>
      <c r="BF52" s="529"/>
      <c r="BG52" s="529"/>
      <c r="BH52" s="529"/>
      <c r="BI52" s="529"/>
      <c r="BJ52" s="529"/>
      <c r="BK52" s="529"/>
      <c r="BL52" s="529"/>
      <c r="BM52" s="529"/>
      <c r="BN52" s="529"/>
      <c r="BO52" s="529"/>
      <c r="BP52" s="529"/>
      <c r="BQ52" s="529"/>
      <c r="BR52" s="529"/>
      <c r="BS52" s="529"/>
      <c r="BT52" s="529"/>
      <c r="BU52" s="529"/>
      <c r="BV52" s="529"/>
      <c r="BW52" s="529"/>
      <c r="BX52" s="529"/>
      <c r="BY52" s="529"/>
      <c r="BZ52" s="529"/>
      <c r="CA52" s="529"/>
      <c r="CB52" s="529"/>
      <c r="CC52" s="529"/>
      <c r="CD52" s="529"/>
      <c r="CE52" s="529"/>
      <c r="CF52" s="529"/>
      <c r="CG52" s="529"/>
      <c r="CH52" s="529"/>
      <c r="CI52" s="529"/>
      <c r="CJ52" s="529"/>
      <c r="CK52" s="529"/>
      <c r="CL52" s="529"/>
      <c r="CM52" s="529"/>
      <c r="CN52" s="529"/>
      <c r="CO52" s="529"/>
      <c r="CP52" s="529"/>
      <c r="CQ52" s="529"/>
    </row>
    <row r="53" spans="1:95" s="70" customFormat="1" ht="27.75" customHeight="1" x14ac:dyDescent="0.2">
      <c r="A53" s="11">
        <v>149</v>
      </c>
      <c r="B53" s="277"/>
      <c r="C53" s="287"/>
      <c r="D53" s="287"/>
      <c r="E53" s="288"/>
      <c r="F53" s="1458" t="s">
        <v>125</v>
      </c>
      <c r="G53" s="1459"/>
      <c r="H53" s="1459"/>
      <c r="I53" s="1459"/>
      <c r="J53" s="1459"/>
      <c r="K53" s="1459"/>
      <c r="L53" s="1460"/>
      <c r="M53" s="698">
        <v>0</v>
      </c>
      <c r="N53" s="699">
        <v>0</v>
      </c>
      <c r="O53" s="700">
        <v>0</v>
      </c>
      <c r="P53" s="701">
        <v>0</v>
      </c>
      <c r="Q53" s="702">
        <v>0</v>
      </c>
      <c r="R53" s="700">
        <v>0</v>
      </c>
      <c r="S53" s="701">
        <v>0</v>
      </c>
      <c r="T53" s="700">
        <v>0</v>
      </c>
      <c r="U53" s="701">
        <v>0</v>
      </c>
      <c r="V53" s="700">
        <v>0</v>
      </c>
      <c r="W53" s="701">
        <v>0</v>
      </c>
      <c r="X53" s="700">
        <v>0</v>
      </c>
      <c r="Y53" s="701">
        <v>0</v>
      </c>
      <c r="Z53" s="700">
        <v>0</v>
      </c>
      <c r="AA53" s="701">
        <v>0</v>
      </c>
      <c r="AB53" s="706">
        <v>0</v>
      </c>
      <c r="AC53" s="698">
        <v>0</v>
      </c>
      <c r="AD53" s="996"/>
      <c r="AE53" s="997"/>
      <c r="AF53" s="997"/>
      <c r="AG53" s="536"/>
      <c r="AH53" s="529"/>
      <c r="AI53" s="529"/>
      <c r="AJ53" s="529"/>
      <c r="AK53" s="529"/>
      <c r="AL53" s="529"/>
      <c r="AM53" s="529"/>
      <c r="AN53" s="529"/>
      <c r="AO53" s="529"/>
      <c r="AP53" s="529"/>
      <c r="AQ53" s="529"/>
      <c r="AR53" s="529"/>
      <c r="AS53" s="529"/>
      <c r="AT53" s="529"/>
      <c r="AU53" s="529"/>
      <c r="AV53" s="529"/>
      <c r="AW53" s="529"/>
      <c r="AX53" s="529"/>
      <c r="AY53" s="529"/>
      <c r="AZ53" s="529"/>
      <c r="BA53" s="529"/>
      <c r="BB53" s="529"/>
      <c r="BC53" s="529"/>
      <c r="BD53" s="529"/>
      <c r="BE53" s="529"/>
      <c r="BF53" s="529"/>
      <c r="BG53" s="529"/>
      <c r="BH53" s="529"/>
      <c r="BI53" s="529"/>
      <c r="BJ53" s="529"/>
      <c r="BK53" s="529"/>
      <c r="BL53" s="529"/>
      <c r="BM53" s="529"/>
      <c r="BN53" s="529"/>
      <c r="BO53" s="529"/>
      <c r="BP53" s="529"/>
      <c r="BQ53" s="529"/>
      <c r="BR53" s="529"/>
      <c r="BS53" s="529"/>
      <c r="BT53" s="529"/>
      <c r="BU53" s="529"/>
      <c r="BV53" s="529"/>
      <c r="BW53" s="529"/>
      <c r="BX53" s="529"/>
      <c r="BY53" s="529"/>
      <c r="BZ53" s="529"/>
      <c r="CA53" s="529"/>
      <c r="CB53" s="529"/>
      <c r="CC53" s="529"/>
      <c r="CD53" s="529"/>
      <c r="CE53" s="529"/>
      <c r="CF53" s="529"/>
      <c r="CG53" s="529"/>
      <c r="CH53" s="529"/>
      <c r="CI53" s="529"/>
      <c r="CJ53" s="529"/>
      <c r="CK53" s="529"/>
      <c r="CL53" s="529"/>
      <c r="CM53" s="529"/>
      <c r="CN53" s="529"/>
      <c r="CO53" s="529"/>
      <c r="CP53" s="529"/>
      <c r="CQ53" s="529"/>
    </row>
    <row r="54" spans="1:95" s="70" customFormat="1" ht="15" customHeight="1" x14ac:dyDescent="0.2">
      <c r="A54" s="11">
        <v>150</v>
      </c>
      <c r="B54" s="277"/>
      <c r="C54" s="287"/>
      <c r="D54" s="287"/>
      <c r="E54" s="1452" t="s">
        <v>120</v>
      </c>
      <c r="F54" s="1453"/>
      <c r="G54" s="1453"/>
      <c r="H54" s="1453"/>
      <c r="I54" s="1453"/>
      <c r="J54" s="1453"/>
      <c r="K54" s="1453"/>
      <c r="L54" s="1454"/>
      <c r="M54" s="407">
        <f>SUM(M55:M56)</f>
        <v>0</v>
      </c>
      <c r="N54" s="410">
        <f t="shared" ref="N54:AC54" si="10">SUBTOTAL(9,N55:N56)</f>
        <v>0</v>
      </c>
      <c r="O54" s="414">
        <f t="shared" si="10"/>
        <v>0</v>
      </c>
      <c r="P54" s="413">
        <f t="shared" si="10"/>
        <v>0</v>
      </c>
      <c r="Q54" s="411">
        <f t="shared" si="10"/>
        <v>0</v>
      </c>
      <c r="R54" s="414">
        <f t="shared" si="10"/>
        <v>0</v>
      </c>
      <c r="S54" s="414">
        <f t="shared" si="10"/>
        <v>0</v>
      </c>
      <c r="T54" s="414">
        <f t="shared" si="10"/>
        <v>0</v>
      </c>
      <c r="U54" s="414">
        <f t="shared" si="10"/>
        <v>0</v>
      </c>
      <c r="V54" s="414">
        <f t="shared" si="10"/>
        <v>0</v>
      </c>
      <c r="W54" s="414">
        <f t="shared" si="10"/>
        <v>0</v>
      </c>
      <c r="X54" s="414">
        <f t="shared" si="10"/>
        <v>0</v>
      </c>
      <c r="Y54" s="414">
        <f t="shared" si="10"/>
        <v>0</v>
      </c>
      <c r="Z54" s="414">
        <f t="shared" si="10"/>
        <v>0</v>
      </c>
      <c r="AA54" s="414">
        <f t="shared" si="10"/>
        <v>0</v>
      </c>
      <c r="AB54" s="424">
        <f t="shared" si="10"/>
        <v>0</v>
      </c>
      <c r="AC54" s="407">
        <f t="shared" si="10"/>
        <v>0</v>
      </c>
      <c r="AD54" s="996"/>
      <c r="AE54" s="997"/>
      <c r="AF54" s="997"/>
      <c r="AG54" s="536"/>
      <c r="AH54" s="529"/>
      <c r="AI54" s="529"/>
      <c r="AJ54" s="529"/>
      <c r="AK54" s="529"/>
      <c r="AL54" s="529"/>
      <c r="AM54" s="529"/>
      <c r="AN54" s="529"/>
      <c r="AO54" s="529"/>
      <c r="AP54" s="529"/>
      <c r="AQ54" s="529"/>
      <c r="AR54" s="529"/>
      <c r="AS54" s="529"/>
      <c r="AT54" s="529"/>
      <c r="AU54" s="529"/>
      <c r="AV54" s="529"/>
      <c r="AW54" s="529"/>
      <c r="AX54" s="529"/>
      <c r="AY54" s="529"/>
      <c r="AZ54" s="529"/>
      <c r="BA54" s="529"/>
      <c r="BB54" s="529"/>
      <c r="BC54" s="529"/>
      <c r="BD54" s="529"/>
      <c r="BE54" s="529"/>
      <c r="BF54" s="529"/>
      <c r="BG54" s="529"/>
      <c r="BH54" s="529"/>
      <c r="BI54" s="529"/>
      <c r="BJ54" s="529"/>
      <c r="BK54" s="529"/>
      <c r="BL54" s="529"/>
      <c r="BM54" s="529"/>
      <c r="BN54" s="529"/>
      <c r="BO54" s="529"/>
      <c r="BP54" s="529"/>
      <c r="BQ54" s="529"/>
      <c r="BR54" s="529"/>
      <c r="BS54" s="529"/>
      <c r="BT54" s="529"/>
      <c r="BU54" s="529"/>
      <c r="BV54" s="529"/>
      <c r="BW54" s="529"/>
      <c r="BX54" s="529"/>
      <c r="BY54" s="529"/>
      <c r="BZ54" s="529"/>
      <c r="CA54" s="529"/>
      <c r="CB54" s="529"/>
      <c r="CC54" s="529"/>
      <c r="CD54" s="529"/>
      <c r="CE54" s="529"/>
      <c r="CF54" s="529"/>
      <c r="CG54" s="529"/>
      <c r="CH54" s="529"/>
      <c r="CI54" s="529"/>
      <c r="CJ54" s="529"/>
      <c r="CK54" s="529"/>
      <c r="CL54" s="529"/>
      <c r="CM54" s="529"/>
      <c r="CN54" s="529"/>
      <c r="CO54" s="529"/>
      <c r="CP54" s="529"/>
      <c r="CQ54" s="529"/>
    </row>
    <row r="55" spans="1:95" s="70" customFormat="1" ht="15" customHeight="1" x14ac:dyDescent="0.2">
      <c r="A55" s="11">
        <v>151</v>
      </c>
      <c r="B55" s="277"/>
      <c r="C55" s="287"/>
      <c r="D55" s="287"/>
      <c r="E55" s="288"/>
      <c r="F55" s="1455" t="s">
        <v>117</v>
      </c>
      <c r="G55" s="1456"/>
      <c r="H55" s="1456"/>
      <c r="I55" s="1456"/>
      <c r="J55" s="1456"/>
      <c r="K55" s="1456"/>
      <c r="L55" s="1457"/>
      <c r="M55" s="698">
        <v>0</v>
      </c>
      <c r="N55" s="699">
        <v>0</v>
      </c>
      <c r="O55" s="700">
        <v>0</v>
      </c>
      <c r="P55" s="701">
        <v>0</v>
      </c>
      <c r="Q55" s="702">
        <v>0</v>
      </c>
      <c r="R55" s="700">
        <v>0</v>
      </c>
      <c r="S55" s="701">
        <v>0</v>
      </c>
      <c r="T55" s="700">
        <v>0</v>
      </c>
      <c r="U55" s="701">
        <v>0</v>
      </c>
      <c r="V55" s="700">
        <v>0</v>
      </c>
      <c r="W55" s="701">
        <v>0</v>
      </c>
      <c r="X55" s="700">
        <v>0</v>
      </c>
      <c r="Y55" s="701">
        <v>0</v>
      </c>
      <c r="Z55" s="700">
        <v>0</v>
      </c>
      <c r="AA55" s="701">
        <v>0</v>
      </c>
      <c r="AB55" s="706">
        <v>0</v>
      </c>
      <c r="AC55" s="698">
        <v>0</v>
      </c>
      <c r="AD55" s="996"/>
      <c r="AE55" s="997"/>
      <c r="AF55" s="997"/>
      <c r="AG55" s="536"/>
      <c r="AH55" s="529"/>
      <c r="AI55" s="529"/>
      <c r="AJ55" s="529"/>
      <c r="AK55" s="529"/>
      <c r="AL55" s="529"/>
      <c r="AM55" s="529"/>
      <c r="AN55" s="529"/>
      <c r="AO55" s="529"/>
      <c r="AP55" s="529"/>
      <c r="AQ55" s="529"/>
      <c r="AR55" s="529"/>
      <c r="AS55" s="529"/>
      <c r="AT55" s="529"/>
      <c r="AU55" s="529"/>
      <c r="AV55" s="529"/>
      <c r="AW55" s="529"/>
      <c r="AX55" s="529"/>
      <c r="AY55" s="529"/>
      <c r="AZ55" s="529"/>
      <c r="BA55" s="529"/>
      <c r="BB55" s="529"/>
      <c r="BC55" s="529"/>
      <c r="BD55" s="529"/>
      <c r="BE55" s="529"/>
      <c r="BF55" s="529"/>
      <c r="BG55" s="529"/>
      <c r="BH55" s="529"/>
      <c r="BI55" s="529"/>
      <c r="BJ55" s="529"/>
      <c r="BK55" s="529"/>
      <c r="BL55" s="529"/>
      <c r="BM55" s="529"/>
      <c r="BN55" s="529"/>
      <c r="BO55" s="529"/>
      <c r="BP55" s="529"/>
      <c r="BQ55" s="529"/>
      <c r="BR55" s="529"/>
      <c r="BS55" s="529"/>
      <c r="BT55" s="529"/>
      <c r="BU55" s="529"/>
      <c r="BV55" s="529"/>
      <c r="BW55" s="529"/>
      <c r="BX55" s="529"/>
      <c r="BY55" s="529"/>
      <c r="BZ55" s="529"/>
      <c r="CA55" s="529"/>
      <c r="CB55" s="529"/>
      <c r="CC55" s="529"/>
      <c r="CD55" s="529"/>
      <c r="CE55" s="529"/>
      <c r="CF55" s="529"/>
      <c r="CG55" s="529"/>
      <c r="CH55" s="529"/>
      <c r="CI55" s="529"/>
      <c r="CJ55" s="529"/>
      <c r="CK55" s="529"/>
      <c r="CL55" s="529"/>
      <c r="CM55" s="529"/>
      <c r="CN55" s="529"/>
      <c r="CO55" s="529"/>
      <c r="CP55" s="529"/>
      <c r="CQ55" s="529"/>
    </row>
    <row r="56" spans="1:95" s="70" customFormat="1" ht="15" customHeight="1" x14ac:dyDescent="0.2">
      <c r="A56" s="11">
        <v>152</v>
      </c>
      <c r="B56" s="277"/>
      <c r="C56" s="287"/>
      <c r="D56" s="287"/>
      <c r="E56" s="288"/>
      <c r="F56" s="1458" t="s">
        <v>572</v>
      </c>
      <c r="G56" s="1459"/>
      <c r="H56" s="1459"/>
      <c r="I56" s="1459"/>
      <c r="J56" s="1459"/>
      <c r="K56" s="1459"/>
      <c r="L56" s="1460"/>
      <c r="M56" s="698">
        <v>0</v>
      </c>
      <c r="N56" s="699">
        <v>0</v>
      </c>
      <c r="O56" s="700">
        <v>0</v>
      </c>
      <c r="P56" s="701">
        <v>0</v>
      </c>
      <c r="Q56" s="702">
        <v>0</v>
      </c>
      <c r="R56" s="700">
        <v>0</v>
      </c>
      <c r="S56" s="701">
        <v>0</v>
      </c>
      <c r="T56" s="700">
        <v>0</v>
      </c>
      <c r="U56" s="701">
        <v>0</v>
      </c>
      <c r="V56" s="700">
        <v>0</v>
      </c>
      <c r="W56" s="701">
        <v>0</v>
      </c>
      <c r="X56" s="700">
        <v>0</v>
      </c>
      <c r="Y56" s="701">
        <v>0</v>
      </c>
      <c r="Z56" s="700">
        <v>0</v>
      </c>
      <c r="AA56" s="701">
        <v>0</v>
      </c>
      <c r="AB56" s="706">
        <v>0</v>
      </c>
      <c r="AC56" s="698">
        <v>0</v>
      </c>
      <c r="AD56" s="996"/>
      <c r="AE56" s="997"/>
      <c r="AF56" s="997"/>
      <c r="AG56" s="536"/>
      <c r="AH56" s="529"/>
      <c r="AI56" s="529"/>
      <c r="AJ56" s="529"/>
      <c r="AK56" s="529"/>
      <c r="AL56" s="529"/>
      <c r="AM56" s="529"/>
      <c r="AN56" s="529"/>
      <c r="AO56" s="529"/>
      <c r="AP56" s="529"/>
      <c r="AQ56" s="529"/>
      <c r="AR56" s="529"/>
      <c r="AS56" s="529"/>
      <c r="AT56" s="529"/>
      <c r="AU56" s="529"/>
      <c r="AV56" s="529"/>
      <c r="AW56" s="529"/>
      <c r="AX56" s="529"/>
      <c r="AY56" s="529"/>
      <c r="AZ56" s="529"/>
      <c r="BA56" s="529"/>
      <c r="BB56" s="529"/>
      <c r="BC56" s="529"/>
      <c r="BD56" s="529"/>
      <c r="BE56" s="529"/>
      <c r="BF56" s="529"/>
      <c r="BG56" s="529"/>
      <c r="BH56" s="529"/>
      <c r="BI56" s="529"/>
      <c r="BJ56" s="529"/>
      <c r="BK56" s="529"/>
      <c r="BL56" s="529"/>
      <c r="BM56" s="529"/>
      <c r="BN56" s="529"/>
      <c r="BO56" s="529"/>
      <c r="BP56" s="529"/>
      <c r="BQ56" s="529"/>
      <c r="BR56" s="529"/>
      <c r="BS56" s="529"/>
      <c r="BT56" s="529"/>
      <c r="BU56" s="529"/>
      <c r="BV56" s="529"/>
      <c r="BW56" s="529"/>
      <c r="BX56" s="529"/>
      <c r="BY56" s="529"/>
      <c r="BZ56" s="529"/>
      <c r="CA56" s="529"/>
      <c r="CB56" s="529"/>
      <c r="CC56" s="529"/>
      <c r="CD56" s="529"/>
      <c r="CE56" s="529"/>
      <c r="CF56" s="529"/>
      <c r="CG56" s="529"/>
      <c r="CH56" s="529"/>
      <c r="CI56" s="529"/>
      <c r="CJ56" s="529"/>
      <c r="CK56" s="529"/>
      <c r="CL56" s="529"/>
      <c r="CM56" s="529"/>
      <c r="CN56" s="529"/>
      <c r="CO56" s="529"/>
      <c r="CP56" s="529"/>
      <c r="CQ56" s="529"/>
    </row>
    <row r="57" spans="1:95" s="70" customFormat="1" ht="15" customHeight="1" x14ac:dyDescent="0.2">
      <c r="A57" s="11">
        <v>153</v>
      </c>
      <c r="B57" s="277"/>
      <c r="C57" s="287"/>
      <c r="D57" s="287"/>
      <c r="E57" s="1452" t="s">
        <v>121</v>
      </c>
      <c r="F57" s="1453"/>
      <c r="G57" s="1453"/>
      <c r="H57" s="1453"/>
      <c r="I57" s="1453"/>
      <c r="J57" s="1453"/>
      <c r="K57" s="1453"/>
      <c r="L57" s="1454"/>
      <c r="M57" s="407">
        <f>SUM(M58:M60)</f>
        <v>0</v>
      </c>
      <c r="N57" s="410">
        <f t="shared" ref="N57:AC57" si="11">SUBTOTAL(9,N58:N60)</f>
        <v>0</v>
      </c>
      <c r="O57" s="414">
        <f t="shared" si="11"/>
        <v>0</v>
      </c>
      <c r="P57" s="413">
        <f t="shared" si="11"/>
        <v>0</v>
      </c>
      <c r="Q57" s="411">
        <f t="shared" si="11"/>
        <v>0</v>
      </c>
      <c r="R57" s="414">
        <f t="shared" si="11"/>
        <v>0</v>
      </c>
      <c r="S57" s="414">
        <f t="shared" si="11"/>
        <v>0</v>
      </c>
      <c r="T57" s="414">
        <f t="shared" si="11"/>
        <v>0</v>
      </c>
      <c r="U57" s="414">
        <f t="shared" si="11"/>
        <v>0</v>
      </c>
      <c r="V57" s="414">
        <f t="shared" si="11"/>
        <v>0</v>
      </c>
      <c r="W57" s="414">
        <f t="shared" si="11"/>
        <v>0</v>
      </c>
      <c r="X57" s="414">
        <f t="shared" si="11"/>
        <v>0</v>
      </c>
      <c r="Y57" s="414">
        <f t="shared" si="11"/>
        <v>0</v>
      </c>
      <c r="Z57" s="414">
        <f t="shared" si="11"/>
        <v>0</v>
      </c>
      <c r="AA57" s="414">
        <f t="shared" si="11"/>
        <v>0</v>
      </c>
      <c r="AB57" s="424">
        <f t="shared" si="11"/>
        <v>0</v>
      </c>
      <c r="AC57" s="407">
        <f t="shared" si="11"/>
        <v>0</v>
      </c>
      <c r="AD57" s="996"/>
      <c r="AE57" s="997"/>
      <c r="AF57" s="997"/>
      <c r="AG57" s="536"/>
      <c r="AH57" s="529"/>
      <c r="AI57" s="529"/>
      <c r="AJ57" s="529"/>
      <c r="AK57" s="529"/>
      <c r="AL57" s="529"/>
      <c r="AM57" s="529"/>
      <c r="AN57" s="529"/>
      <c r="AO57" s="529"/>
      <c r="AP57" s="529"/>
      <c r="AQ57" s="529"/>
      <c r="AR57" s="529"/>
      <c r="AS57" s="529"/>
      <c r="AT57" s="529"/>
      <c r="AU57" s="529"/>
      <c r="AV57" s="529"/>
      <c r="AW57" s="529"/>
      <c r="AX57" s="529"/>
      <c r="AY57" s="529"/>
      <c r="AZ57" s="529"/>
      <c r="BA57" s="529"/>
      <c r="BB57" s="529"/>
      <c r="BC57" s="529"/>
      <c r="BD57" s="529"/>
      <c r="BE57" s="529"/>
      <c r="BF57" s="529"/>
      <c r="BG57" s="529"/>
      <c r="BH57" s="529"/>
      <c r="BI57" s="529"/>
      <c r="BJ57" s="529"/>
      <c r="BK57" s="529"/>
      <c r="BL57" s="529"/>
      <c r="BM57" s="529"/>
      <c r="BN57" s="529"/>
      <c r="BO57" s="529"/>
      <c r="BP57" s="529"/>
      <c r="BQ57" s="529"/>
      <c r="BR57" s="529"/>
      <c r="BS57" s="529"/>
      <c r="BT57" s="529"/>
      <c r="BU57" s="529"/>
      <c r="BV57" s="529"/>
      <c r="BW57" s="529"/>
      <c r="BX57" s="529"/>
      <c r="BY57" s="529"/>
      <c r="BZ57" s="529"/>
      <c r="CA57" s="529"/>
      <c r="CB57" s="529"/>
      <c r="CC57" s="529"/>
      <c r="CD57" s="529"/>
      <c r="CE57" s="529"/>
      <c r="CF57" s="529"/>
      <c r="CG57" s="529"/>
      <c r="CH57" s="529"/>
      <c r="CI57" s="529"/>
      <c r="CJ57" s="529"/>
      <c r="CK57" s="529"/>
      <c r="CL57" s="529"/>
      <c r="CM57" s="529"/>
      <c r="CN57" s="529"/>
      <c r="CO57" s="529"/>
      <c r="CP57" s="529"/>
      <c r="CQ57" s="529"/>
    </row>
    <row r="58" spans="1:95" s="70" customFormat="1" ht="15" customHeight="1" x14ac:dyDescent="0.2">
      <c r="A58" s="11">
        <v>154</v>
      </c>
      <c r="B58" s="277"/>
      <c r="C58" s="287"/>
      <c r="D58" s="287"/>
      <c r="E58" s="288"/>
      <c r="F58" s="1455" t="s">
        <v>122</v>
      </c>
      <c r="G58" s="1456"/>
      <c r="H58" s="1456"/>
      <c r="I58" s="1456"/>
      <c r="J58" s="1456"/>
      <c r="K58" s="1456"/>
      <c r="L58" s="1457"/>
      <c r="M58" s="698">
        <v>0</v>
      </c>
      <c r="N58" s="699">
        <v>0</v>
      </c>
      <c r="O58" s="700">
        <v>0</v>
      </c>
      <c r="P58" s="701">
        <v>0</v>
      </c>
      <c r="Q58" s="702">
        <v>0</v>
      </c>
      <c r="R58" s="700">
        <v>0</v>
      </c>
      <c r="S58" s="701">
        <v>0</v>
      </c>
      <c r="T58" s="700">
        <v>0</v>
      </c>
      <c r="U58" s="701">
        <v>0</v>
      </c>
      <c r="V58" s="700">
        <v>0</v>
      </c>
      <c r="W58" s="701">
        <v>0</v>
      </c>
      <c r="X58" s="700">
        <v>0</v>
      </c>
      <c r="Y58" s="701">
        <v>0</v>
      </c>
      <c r="Z58" s="700">
        <v>0</v>
      </c>
      <c r="AA58" s="701">
        <v>0</v>
      </c>
      <c r="AB58" s="706">
        <v>0</v>
      </c>
      <c r="AC58" s="698">
        <v>0</v>
      </c>
      <c r="AD58" s="996"/>
      <c r="AE58" s="997"/>
      <c r="AF58" s="997"/>
      <c r="AG58" s="536"/>
      <c r="AH58" s="529"/>
      <c r="AI58" s="529"/>
      <c r="AJ58" s="529"/>
      <c r="AK58" s="529"/>
      <c r="AL58" s="529"/>
      <c r="AM58" s="529"/>
      <c r="AN58" s="529"/>
      <c r="AO58" s="529"/>
      <c r="AP58" s="529"/>
      <c r="AQ58" s="529"/>
      <c r="AR58" s="529"/>
      <c r="AS58" s="529"/>
      <c r="AT58" s="529"/>
      <c r="AU58" s="529"/>
      <c r="AV58" s="529"/>
      <c r="AW58" s="529"/>
      <c r="AX58" s="529"/>
      <c r="AY58" s="529"/>
      <c r="AZ58" s="529"/>
      <c r="BA58" s="529"/>
      <c r="BB58" s="529"/>
      <c r="BC58" s="529"/>
      <c r="BD58" s="529"/>
      <c r="BE58" s="529"/>
      <c r="BF58" s="529"/>
      <c r="BG58" s="529"/>
      <c r="BH58" s="529"/>
      <c r="BI58" s="529"/>
      <c r="BJ58" s="529"/>
      <c r="BK58" s="529"/>
      <c r="BL58" s="529"/>
      <c r="BM58" s="529"/>
      <c r="BN58" s="529"/>
      <c r="BO58" s="529"/>
      <c r="BP58" s="529"/>
      <c r="BQ58" s="529"/>
      <c r="BR58" s="529"/>
      <c r="BS58" s="529"/>
      <c r="BT58" s="529"/>
      <c r="BU58" s="529"/>
      <c r="BV58" s="529"/>
      <c r="BW58" s="529"/>
      <c r="BX58" s="529"/>
      <c r="BY58" s="529"/>
      <c r="BZ58" s="529"/>
      <c r="CA58" s="529"/>
      <c r="CB58" s="529"/>
      <c r="CC58" s="529"/>
      <c r="CD58" s="529"/>
      <c r="CE58" s="529"/>
      <c r="CF58" s="529"/>
      <c r="CG58" s="529"/>
      <c r="CH58" s="529"/>
      <c r="CI58" s="529"/>
      <c r="CJ58" s="529"/>
      <c r="CK58" s="529"/>
      <c r="CL58" s="529"/>
      <c r="CM58" s="529"/>
      <c r="CN58" s="529"/>
      <c r="CO58" s="529"/>
      <c r="CP58" s="529"/>
      <c r="CQ58" s="529"/>
    </row>
    <row r="59" spans="1:95" s="70" customFormat="1" ht="15" customHeight="1" x14ac:dyDescent="0.2">
      <c r="A59" s="11">
        <v>155</v>
      </c>
      <c r="B59" s="277"/>
      <c r="C59" s="287"/>
      <c r="D59" s="287"/>
      <c r="E59" s="288"/>
      <c r="F59" s="1449" t="s">
        <v>573</v>
      </c>
      <c r="G59" s="1450"/>
      <c r="H59" s="1450"/>
      <c r="I59" s="1450"/>
      <c r="J59" s="1450"/>
      <c r="K59" s="1450"/>
      <c r="L59" s="1451"/>
      <c r="M59" s="698">
        <v>0</v>
      </c>
      <c r="N59" s="699">
        <v>0</v>
      </c>
      <c r="O59" s="700">
        <v>0</v>
      </c>
      <c r="P59" s="701">
        <v>0</v>
      </c>
      <c r="Q59" s="702">
        <v>0</v>
      </c>
      <c r="R59" s="700">
        <v>0</v>
      </c>
      <c r="S59" s="701">
        <v>0</v>
      </c>
      <c r="T59" s="700">
        <v>0</v>
      </c>
      <c r="U59" s="701">
        <v>0</v>
      </c>
      <c r="V59" s="700">
        <v>0</v>
      </c>
      <c r="W59" s="701">
        <v>0</v>
      </c>
      <c r="X59" s="700">
        <v>0</v>
      </c>
      <c r="Y59" s="701">
        <v>0</v>
      </c>
      <c r="Z59" s="700">
        <v>0</v>
      </c>
      <c r="AA59" s="701">
        <v>0</v>
      </c>
      <c r="AB59" s="706">
        <v>0</v>
      </c>
      <c r="AC59" s="698">
        <v>0</v>
      </c>
      <c r="AD59" s="996"/>
      <c r="AE59" s="997"/>
      <c r="AF59" s="997"/>
      <c r="AG59" s="536"/>
      <c r="AH59" s="529"/>
      <c r="AI59" s="529"/>
      <c r="AJ59" s="529"/>
      <c r="AK59" s="529"/>
      <c r="AL59" s="529"/>
      <c r="AM59" s="529"/>
      <c r="AN59" s="529"/>
      <c r="AO59" s="529"/>
      <c r="AP59" s="529"/>
      <c r="AQ59" s="529"/>
      <c r="AR59" s="529"/>
      <c r="AS59" s="529"/>
      <c r="AT59" s="529"/>
      <c r="AU59" s="529"/>
      <c r="AV59" s="529"/>
      <c r="AW59" s="529"/>
      <c r="AX59" s="529"/>
      <c r="AY59" s="529"/>
      <c r="AZ59" s="529"/>
      <c r="BA59" s="529"/>
      <c r="BB59" s="529"/>
      <c r="BC59" s="529"/>
      <c r="BD59" s="529"/>
      <c r="BE59" s="529"/>
      <c r="BF59" s="529"/>
      <c r="BG59" s="529"/>
      <c r="BH59" s="529"/>
      <c r="BI59" s="529"/>
      <c r="BJ59" s="529"/>
      <c r="BK59" s="529"/>
      <c r="BL59" s="529"/>
      <c r="BM59" s="529"/>
      <c r="BN59" s="529"/>
      <c r="BO59" s="529"/>
      <c r="BP59" s="529"/>
      <c r="BQ59" s="529"/>
      <c r="BR59" s="529"/>
      <c r="BS59" s="529"/>
      <c r="BT59" s="529"/>
      <c r="BU59" s="529"/>
      <c r="BV59" s="529"/>
      <c r="BW59" s="529"/>
      <c r="BX59" s="529"/>
      <c r="BY59" s="529"/>
      <c r="BZ59" s="529"/>
      <c r="CA59" s="529"/>
      <c r="CB59" s="529"/>
      <c r="CC59" s="529"/>
      <c r="CD59" s="529"/>
      <c r="CE59" s="529"/>
      <c r="CF59" s="529"/>
      <c r="CG59" s="529"/>
      <c r="CH59" s="529"/>
      <c r="CI59" s="529"/>
      <c r="CJ59" s="529"/>
      <c r="CK59" s="529"/>
      <c r="CL59" s="529"/>
      <c r="CM59" s="529"/>
      <c r="CN59" s="529"/>
      <c r="CO59" s="529"/>
      <c r="CP59" s="529"/>
      <c r="CQ59" s="529"/>
    </row>
    <row r="60" spans="1:95" s="70" customFormat="1" ht="27.75" customHeight="1" x14ac:dyDescent="0.2">
      <c r="A60" s="11">
        <v>156</v>
      </c>
      <c r="B60" s="277"/>
      <c r="C60" s="287"/>
      <c r="D60" s="287"/>
      <c r="E60" s="288"/>
      <c r="F60" s="1458" t="s">
        <v>123</v>
      </c>
      <c r="G60" s="1459"/>
      <c r="H60" s="1459"/>
      <c r="I60" s="1459"/>
      <c r="J60" s="1459"/>
      <c r="K60" s="1459"/>
      <c r="L60" s="1460"/>
      <c r="M60" s="698">
        <v>0</v>
      </c>
      <c r="N60" s="699">
        <v>0</v>
      </c>
      <c r="O60" s="700">
        <v>0</v>
      </c>
      <c r="P60" s="701">
        <v>0</v>
      </c>
      <c r="Q60" s="702">
        <v>0</v>
      </c>
      <c r="R60" s="700">
        <v>0</v>
      </c>
      <c r="S60" s="701">
        <v>0</v>
      </c>
      <c r="T60" s="700">
        <v>0</v>
      </c>
      <c r="U60" s="701">
        <v>0</v>
      </c>
      <c r="V60" s="700">
        <v>0</v>
      </c>
      <c r="W60" s="701">
        <v>0</v>
      </c>
      <c r="X60" s="700">
        <v>0</v>
      </c>
      <c r="Y60" s="701">
        <v>0</v>
      </c>
      <c r="Z60" s="700">
        <v>0</v>
      </c>
      <c r="AA60" s="701">
        <v>0</v>
      </c>
      <c r="AB60" s="706">
        <v>0</v>
      </c>
      <c r="AC60" s="698">
        <v>0</v>
      </c>
      <c r="AD60" s="996"/>
      <c r="AE60" s="997"/>
      <c r="AF60" s="997"/>
      <c r="AG60" s="536"/>
      <c r="AH60" s="529"/>
      <c r="AI60" s="529"/>
      <c r="AJ60" s="529"/>
      <c r="AK60" s="529"/>
      <c r="AL60" s="529"/>
      <c r="AM60" s="529"/>
      <c r="AN60" s="529"/>
      <c r="AO60" s="529"/>
      <c r="AP60" s="529"/>
      <c r="AQ60" s="529"/>
      <c r="AR60" s="529"/>
      <c r="AS60" s="529"/>
      <c r="AT60" s="529"/>
      <c r="AU60" s="529"/>
      <c r="AV60" s="529"/>
      <c r="AW60" s="529"/>
      <c r="AX60" s="529"/>
      <c r="AY60" s="529"/>
      <c r="AZ60" s="529"/>
      <c r="BA60" s="529"/>
      <c r="BB60" s="529"/>
      <c r="BC60" s="529"/>
      <c r="BD60" s="529"/>
      <c r="BE60" s="529"/>
      <c r="BF60" s="529"/>
      <c r="BG60" s="529"/>
      <c r="BH60" s="529"/>
      <c r="BI60" s="529"/>
      <c r="BJ60" s="529"/>
      <c r="BK60" s="529"/>
      <c r="BL60" s="529"/>
      <c r="BM60" s="529"/>
      <c r="BN60" s="529"/>
      <c r="BO60" s="529"/>
      <c r="BP60" s="529"/>
      <c r="BQ60" s="529"/>
      <c r="BR60" s="529"/>
      <c r="BS60" s="529"/>
      <c r="BT60" s="529"/>
      <c r="BU60" s="529"/>
      <c r="BV60" s="529"/>
      <c r="BW60" s="529"/>
      <c r="BX60" s="529"/>
      <c r="BY60" s="529"/>
      <c r="BZ60" s="529"/>
      <c r="CA60" s="529"/>
      <c r="CB60" s="529"/>
      <c r="CC60" s="529"/>
      <c r="CD60" s="529"/>
      <c r="CE60" s="529"/>
      <c r="CF60" s="529"/>
      <c r="CG60" s="529"/>
      <c r="CH60" s="529"/>
      <c r="CI60" s="529"/>
      <c r="CJ60" s="529"/>
      <c r="CK60" s="529"/>
      <c r="CL60" s="529"/>
      <c r="CM60" s="529"/>
      <c r="CN60" s="529"/>
      <c r="CO60" s="529"/>
      <c r="CP60" s="529"/>
      <c r="CQ60" s="529"/>
    </row>
    <row r="61" spans="1:95" s="70" customFormat="1" ht="15" customHeight="1" x14ac:dyDescent="0.2">
      <c r="A61" s="11">
        <v>157</v>
      </c>
      <c r="B61" s="277"/>
      <c r="C61" s="287"/>
      <c r="D61" s="287"/>
      <c r="E61" s="1452" t="s">
        <v>546</v>
      </c>
      <c r="F61" s="1453"/>
      <c r="G61" s="1453"/>
      <c r="H61" s="1453"/>
      <c r="I61" s="1453"/>
      <c r="J61" s="1453"/>
      <c r="K61" s="1453"/>
      <c r="L61" s="1454"/>
      <c r="M61" s="407">
        <f>SUM(M62:M63)</f>
        <v>0</v>
      </c>
      <c r="N61" s="410">
        <f t="shared" ref="N61:AC61" si="12">SUBTOTAL(9,N62:N63)</f>
        <v>0</v>
      </c>
      <c r="O61" s="414">
        <f t="shared" si="12"/>
        <v>0</v>
      </c>
      <c r="P61" s="413">
        <f t="shared" si="12"/>
        <v>0</v>
      </c>
      <c r="Q61" s="411">
        <f t="shared" si="12"/>
        <v>0</v>
      </c>
      <c r="R61" s="414">
        <f t="shared" si="12"/>
        <v>0</v>
      </c>
      <c r="S61" s="414">
        <f t="shared" si="12"/>
        <v>0</v>
      </c>
      <c r="T61" s="414">
        <f t="shared" si="12"/>
        <v>0</v>
      </c>
      <c r="U61" s="414">
        <f t="shared" si="12"/>
        <v>0</v>
      </c>
      <c r="V61" s="414">
        <f t="shared" si="12"/>
        <v>0</v>
      </c>
      <c r="W61" s="414">
        <f t="shared" si="12"/>
        <v>0</v>
      </c>
      <c r="X61" s="414">
        <f t="shared" si="12"/>
        <v>0</v>
      </c>
      <c r="Y61" s="414">
        <f t="shared" si="12"/>
        <v>0</v>
      </c>
      <c r="Z61" s="414">
        <f t="shared" si="12"/>
        <v>0</v>
      </c>
      <c r="AA61" s="414">
        <f t="shared" si="12"/>
        <v>0</v>
      </c>
      <c r="AB61" s="424">
        <f t="shared" si="12"/>
        <v>0</v>
      </c>
      <c r="AC61" s="407">
        <f t="shared" si="12"/>
        <v>0</v>
      </c>
      <c r="AD61" s="996"/>
      <c r="AE61" s="997"/>
      <c r="AF61" s="997"/>
      <c r="AG61" s="536"/>
      <c r="AH61" s="529"/>
      <c r="AI61" s="529"/>
      <c r="AJ61" s="529"/>
      <c r="AK61" s="529"/>
      <c r="AL61" s="529"/>
      <c r="AM61" s="529"/>
      <c r="AN61" s="529"/>
      <c r="AO61" s="529"/>
      <c r="AP61" s="529"/>
      <c r="AQ61" s="529"/>
      <c r="AR61" s="529"/>
      <c r="AS61" s="529"/>
      <c r="AT61" s="529"/>
      <c r="AU61" s="529"/>
      <c r="AV61" s="529"/>
      <c r="AW61" s="529"/>
      <c r="AX61" s="529"/>
      <c r="AY61" s="529"/>
      <c r="AZ61" s="529"/>
      <c r="BA61" s="529"/>
      <c r="BB61" s="529"/>
      <c r="BC61" s="529"/>
      <c r="BD61" s="529"/>
      <c r="BE61" s="529"/>
      <c r="BF61" s="529"/>
      <c r="BG61" s="529"/>
      <c r="BH61" s="529"/>
      <c r="BI61" s="529"/>
      <c r="BJ61" s="529"/>
      <c r="BK61" s="529"/>
      <c r="BL61" s="529"/>
      <c r="BM61" s="529"/>
      <c r="BN61" s="529"/>
      <c r="BO61" s="529"/>
      <c r="BP61" s="529"/>
      <c r="BQ61" s="529"/>
      <c r="BR61" s="529"/>
      <c r="BS61" s="529"/>
      <c r="BT61" s="529"/>
      <c r="BU61" s="529"/>
      <c r="BV61" s="529"/>
      <c r="BW61" s="529"/>
      <c r="BX61" s="529"/>
      <c r="BY61" s="529"/>
      <c r="BZ61" s="529"/>
      <c r="CA61" s="529"/>
      <c r="CB61" s="529"/>
      <c r="CC61" s="529"/>
      <c r="CD61" s="529"/>
      <c r="CE61" s="529"/>
      <c r="CF61" s="529"/>
      <c r="CG61" s="529"/>
      <c r="CH61" s="529"/>
      <c r="CI61" s="529"/>
      <c r="CJ61" s="529"/>
      <c r="CK61" s="529"/>
      <c r="CL61" s="529"/>
      <c r="CM61" s="529"/>
      <c r="CN61" s="529"/>
      <c r="CO61" s="529"/>
      <c r="CP61" s="529"/>
      <c r="CQ61" s="529"/>
    </row>
    <row r="62" spans="1:95" s="70" customFormat="1" ht="27.75" customHeight="1" x14ac:dyDescent="0.2">
      <c r="A62" s="11">
        <v>158</v>
      </c>
      <c r="B62" s="277"/>
      <c r="C62" s="287"/>
      <c r="D62" s="287"/>
      <c r="E62" s="288"/>
      <c r="F62" s="1455" t="s">
        <v>547</v>
      </c>
      <c r="G62" s="1456"/>
      <c r="H62" s="1456"/>
      <c r="I62" s="1456"/>
      <c r="J62" s="1456"/>
      <c r="K62" s="1456"/>
      <c r="L62" s="1457"/>
      <c r="M62" s="698">
        <v>0</v>
      </c>
      <c r="N62" s="699">
        <v>0</v>
      </c>
      <c r="O62" s="700">
        <v>0</v>
      </c>
      <c r="P62" s="701">
        <v>0</v>
      </c>
      <c r="Q62" s="702">
        <v>0</v>
      </c>
      <c r="R62" s="700">
        <v>0</v>
      </c>
      <c r="S62" s="701">
        <v>0</v>
      </c>
      <c r="T62" s="700">
        <v>0</v>
      </c>
      <c r="U62" s="701">
        <v>0</v>
      </c>
      <c r="V62" s="700">
        <v>0</v>
      </c>
      <c r="W62" s="701">
        <v>0</v>
      </c>
      <c r="X62" s="700">
        <v>0</v>
      </c>
      <c r="Y62" s="701">
        <v>0</v>
      </c>
      <c r="Z62" s="700">
        <v>0</v>
      </c>
      <c r="AA62" s="701">
        <v>0</v>
      </c>
      <c r="AB62" s="706">
        <v>0</v>
      </c>
      <c r="AC62" s="698">
        <v>0</v>
      </c>
      <c r="AD62" s="996"/>
      <c r="AE62" s="997"/>
      <c r="AF62" s="997"/>
      <c r="AG62" s="536"/>
      <c r="AH62" s="529"/>
      <c r="AI62" s="529"/>
      <c r="AJ62" s="529"/>
      <c r="AK62" s="529"/>
      <c r="AL62" s="529"/>
      <c r="AM62" s="529"/>
      <c r="AN62" s="529"/>
      <c r="AO62" s="529"/>
      <c r="AP62" s="529"/>
      <c r="AQ62" s="529"/>
      <c r="AR62" s="529"/>
      <c r="AS62" s="529"/>
      <c r="AT62" s="529"/>
      <c r="AU62" s="529"/>
      <c r="AV62" s="529"/>
      <c r="AW62" s="529"/>
      <c r="AX62" s="529"/>
      <c r="AY62" s="529"/>
      <c r="AZ62" s="529"/>
      <c r="BA62" s="529"/>
      <c r="BB62" s="529"/>
      <c r="BC62" s="529"/>
      <c r="BD62" s="529"/>
      <c r="BE62" s="529"/>
      <c r="BF62" s="529"/>
      <c r="BG62" s="529"/>
      <c r="BH62" s="529"/>
      <c r="BI62" s="529"/>
      <c r="BJ62" s="529"/>
      <c r="BK62" s="529"/>
      <c r="BL62" s="529"/>
      <c r="BM62" s="529"/>
      <c r="BN62" s="529"/>
      <c r="BO62" s="529"/>
      <c r="BP62" s="529"/>
      <c r="BQ62" s="529"/>
      <c r="BR62" s="529"/>
      <c r="BS62" s="529"/>
      <c r="BT62" s="529"/>
      <c r="BU62" s="529"/>
      <c r="BV62" s="529"/>
      <c r="BW62" s="529"/>
      <c r="BX62" s="529"/>
      <c r="BY62" s="529"/>
      <c r="BZ62" s="529"/>
      <c r="CA62" s="529"/>
      <c r="CB62" s="529"/>
      <c r="CC62" s="529"/>
      <c r="CD62" s="529"/>
      <c r="CE62" s="529"/>
      <c r="CF62" s="529"/>
      <c r="CG62" s="529"/>
      <c r="CH62" s="529"/>
      <c r="CI62" s="529"/>
      <c r="CJ62" s="529"/>
      <c r="CK62" s="529"/>
      <c r="CL62" s="529"/>
      <c r="CM62" s="529"/>
      <c r="CN62" s="529"/>
      <c r="CO62" s="529"/>
      <c r="CP62" s="529"/>
      <c r="CQ62" s="529"/>
    </row>
    <row r="63" spans="1:95" s="70" customFormat="1" ht="15" customHeight="1" x14ac:dyDescent="0.2">
      <c r="A63" s="11">
        <v>159</v>
      </c>
      <c r="B63" s="277"/>
      <c r="C63" s="287"/>
      <c r="D63" s="287"/>
      <c r="E63" s="288"/>
      <c r="F63" s="1458" t="s">
        <v>570</v>
      </c>
      <c r="G63" s="1459"/>
      <c r="H63" s="1459"/>
      <c r="I63" s="1459"/>
      <c r="J63" s="1459"/>
      <c r="K63" s="1459"/>
      <c r="L63" s="1460"/>
      <c r="M63" s="698">
        <v>0</v>
      </c>
      <c r="N63" s="699">
        <v>0</v>
      </c>
      <c r="O63" s="700">
        <v>0</v>
      </c>
      <c r="P63" s="701">
        <v>0</v>
      </c>
      <c r="Q63" s="702">
        <v>0</v>
      </c>
      <c r="R63" s="700">
        <v>0</v>
      </c>
      <c r="S63" s="701">
        <v>0</v>
      </c>
      <c r="T63" s="700"/>
      <c r="U63" s="701">
        <v>0</v>
      </c>
      <c r="V63" s="700">
        <v>0</v>
      </c>
      <c r="W63" s="701">
        <v>0</v>
      </c>
      <c r="X63" s="700">
        <v>0</v>
      </c>
      <c r="Y63" s="701">
        <v>0</v>
      </c>
      <c r="Z63" s="700">
        <v>0</v>
      </c>
      <c r="AA63" s="701">
        <v>0</v>
      </c>
      <c r="AB63" s="706">
        <v>0</v>
      </c>
      <c r="AC63" s="698">
        <v>0</v>
      </c>
      <c r="AD63" s="996"/>
      <c r="AE63" s="997"/>
      <c r="AF63" s="997"/>
      <c r="AG63" s="536"/>
      <c r="AH63" s="529"/>
      <c r="AI63" s="529"/>
      <c r="AJ63" s="529"/>
      <c r="AK63" s="529"/>
      <c r="AL63" s="529"/>
      <c r="AM63" s="529"/>
      <c r="AN63" s="529"/>
      <c r="AO63" s="529"/>
      <c r="AP63" s="529"/>
      <c r="AQ63" s="529"/>
      <c r="AR63" s="529"/>
      <c r="AS63" s="529"/>
      <c r="AT63" s="529"/>
      <c r="AU63" s="529"/>
      <c r="AV63" s="529"/>
      <c r="AW63" s="529"/>
      <c r="AX63" s="529"/>
      <c r="AY63" s="529"/>
      <c r="AZ63" s="529"/>
      <c r="BA63" s="529"/>
      <c r="BB63" s="529"/>
      <c r="BC63" s="529"/>
      <c r="BD63" s="529"/>
      <c r="BE63" s="529"/>
      <c r="BF63" s="529"/>
      <c r="BG63" s="529"/>
      <c r="BH63" s="529"/>
      <c r="BI63" s="529"/>
      <c r="BJ63" s="529"/>
      <c r="BK63" s="529"/>
      <c r="BL63" s="529"/>
      <c r="BM63" s="529"/>
      <c r="BN63" s="529"/>
      <c r="BO63" s="529"/>
      <c r="BP63" s="529"/>
      <c r="BQ63" s="529"/>
      <c r="BR63" s="529"/>
      <c r="BS63" s="529"/>
      <c r="BT63" s="529"/>
      <c r="BU63" s="529"/>
      <c r="BV63" s="529"/>
      <c r="BW63" s="529"/>
      <c r="BX63" s="529"/>
      <c r="BY63" s="529"/>
      <c r="BZ63" s="529"/>
      <c r="CA63" s="529"/>
      <c r="CB63" s="529"/>
      <c r="CC63" s="529"/>
      <c r="CD63" s="529"/>
      <c r="CE63" s="529"/>
      <c r="CF63" s="529"/>
      <c r="CG63" s="529"/>
      <c r="CH63" s="529"/>
      <c r="CI63" s="529"/>
      <c r="CJ63" s="529"/>
      <c r="CK63" s="529"/>
      <c r="CL63" s="529"/>
      <c r="CM63" s="529"/>
      <c r="CN63" s="529"/>
      <c r="CO63" s="529"/>
      <c r="CP63" s="529"/>
      <c r="CQ63" s="529"/>
    </row>
    <row r="64" spans="1:95" s="70" customFormat="1" ht="15" customHeight="1" x14ac:dyDescent="0.2">
      <c r="A64" s="11">
        <v>160</v>
      </c>
      <c r="B64" s="277"/>
      <c r="C64" s="287"/>
      <c r="D64" s="287"/>
      <c r="E64" s="1452" t="s">
        <v>548</v>
      </c>
      <c r="F64" s="1453"/>
      <c r="G64" s="1453"/>
      <c r="H64" s="1453"/>
      <c r="I64" s="1453"/>
      <c r="J64" s="1453"/>
      <c r="K64" s="1453"/>
      <c r="L64" s="1454"/>
      <c r="M64" s="407">
        <f>SUM(M65:M67)</f>
        <v>0</v>
      </c>
      <c r="N64" s="410">
        <f t="shared" ref="N64:AC64" si="13">SUBTOTAL(9,N65:N67)</f>
        <v>0</v>
      </c>
      <c r="O64" s="414">
        <f t="shared" si="13"/>
        <v>0</v>
      </c>
      <c r="P64" s="413">
        <f t="shared" si="13"/>
        <v>0</v>
      </c>
      <c r="Q64" s="411">
        <f t="shared" si="13"/>
        <v>0</v>
      </c>
      <c r="R64" s="414">
        <f t="shared" si="13"/>
        <v>0</v>
      </c>
      <c r="S64" s="414">
        <f t="shared" si="13"/>
        <v>0</v>
      </c>
      <c r="T64" s="414">
        <f t="shared" si="13"/>
        <v>0</v>
      </c>
      <c r="U64" s="414">
        <f t="shared" si="13"/>
        <v>0</v>
      </c>
      <c r="V64" s="414">
        <f t="shared" si="13"/>
        <v>0</v>
      </c>
      <c r="W64" s="414">
        <f t="shared" si="13"/>
        <v>0</v>
      </c>
      <c r="X64" s="414">
        <f t="shared" si="13"/>
        <v>0</v>
      </c>
      <c r="Y64" s="414">
        <f t="shared" si="13"/>
        <v>0</v>
      </c>
      <c r="Z64" s="414">
        <f t="shared" si="13"/>
        <v>0</v>
      </c>
      <c r="AA64" s="414">
        <f t="shared" si="13"/>
        <v>0</v>
      </c>
      <c r="AB64" s="424">
        <f t="shared" si="13"/>
        <v>0</v>
      </c>
      <c r="AC64" s="407">
        <f t="shared" si="13"/>
        <v>0</v>
      </c>
      <c r="AD64" s="996"/>
      <c r="AE64" s="997"/>
      <c r="AF64" s="997"/>
      <c r="AG64" s="536"/>
      <c r="AH64" s="529"/>
      <c r="AI64" s="529"/>
      <c r="AJ64" s="529"/>
      <c r="AK64" s="529"/>
      <c r="AL64" s="529"/>
      <c r="AM64" s="529"/>
      <c r="AN64" s="529"/>
      <c r="AO64" s="529"/>
      <c r="AP64" s="529"/>
      <c r="AQ64" s="529"/>
      <c r="AR64" s="529"/>
      <c r="AS64" s="529"/>
      <c r="AT64" s="529"/>
      <c r="AU64" s="529"/>
      <c r="AV64" s="529"/>
      <c r="AW64" s="529"/>
      <c r="AX64" s="529"/>
      <c r="AY64" s="529"/>
      <c r="AZ64" s="529"/>
      <c r="BA64" s="529"/>
      <c r="BB64" s="529"/>
      <c r="BC64" s="529"/>
      <c r="BD64" s="529"/>
      <c r="BE64" s="529"/>
      <c r="BF64" s="529"/>
      <c r="BG64" s="529"/>
      <c r="BH64" s="529"/>
      <c r="BI64" s="529"/>
      <c r="BJ64" s="529"/>
      <c r="BK64" s="529"/>
      <c r="BL64" s="529"/>
      <c r="BM64" s="529"/>
      <c r="BN64" s="529"/>
      <c r="BO64" s="529"/>
      <c r="BP64" s="529"/>
      <c r="BQ64" s="529"/>
      <c r="BR64" s="529"/>
      <c r="BS64" s="529"/>
      <c r="BT64" s="529"/>
      <c r="BU64" s="529"/>
      <c r="BV64" s="529"/>
      <c r="BW64" s="529"/>
      <c r="BX64" s="529"/>
      <c r="BY64" s="529"/>
      <c r="BZ64" s="529"/>
      <c r="CA64" s="529"/>
      <c r="CB64" s="529"/>
      <c r="CC64" s="529"/>
      <c r="CD64" s="529"/>
      <c r="CE64" s="529"/>
      <c r="CF64" s="529"/>
      <c r="CG64" s="529"/>
      <c r="CH64" s="529"/>
      <c r="CI64" s="529"/>
      <c r="CJ64" s="529"/>
      <c r="CK64" s="529"/>
      <c r="CL64" s="529"/>
      <c r="CM64" s="529"/>
      <c r="CN64" s="529"/>
      <c r="CO64" s="529"/>
      <c r="CP64" s="529"/>
      <c r="CQ64" s="529"/>
    </row>
    <row r="65" spans="1:95" s="70" customFormat="1" ht="15" customHeight="1" x14ac:dyDescent="0.2">
      <c r="A65" s="11">
        <v>161</v>
      </c>
      <c r="B65" s="277"/>
      <c r="C65" s="287"/>
      <c r="D65" s="287"/>
      <c r="E65" s="288"/>
      <c r="F65" s="1455" t="s">
        <v>549</v>
      </c>
      <c r="G65" s="1456"/>
      <c r="H65" s="1456"/>
      <c r="I65" s="1456"/>
      <c r="J65" s="1456"/>
      <c r="K65" s="1456"/>
      <c r="L65" s="1457"/>
      <c r="M65" s="698">
        <v>0</v>
      </c>
      <c r="N65" s="699">
        <v>0</v>
      </c>
      <c r="O65" s="700">
        <v>0</v>
      </c>
      <c r="P65" s="701">
        <v>0</v>
      </c>
      <c r="Q65" s="702">
        <v>0</v>
      </c>
      <c r="R65" s="700">
        <v>0</v>
      </c>
      <c r="S65" s="701">
        <v>0</v>
      </c>
      <c r="T65" s="700">
        <v>0</v>
      </c>
      <c r="U65" s="701">
        <v>0</v>
      </c>
      <c r="V65" s="700">
        <v>0</v>
      </c>
      <c r="W65" s="701">
        <v>0</v>
      </c>
      <c r="X65" s="700">
        <v>0</v>
      </c>
      <c r="Y65" s="701">
        <v>0</v>
      </c>
      <c r="Z65" s="700">
        <v>0</v>
      </c>
      <c r="AA65" s="701">
        <v>0</v>
      </c>
      <c r="AB65" s="706">
        <v>0</v>
      </c>
      <c r="AC65" s="698">
        <v>0</v>
      </c>
      <c r="AD65" s="996"/>
      <c r="AE65" s="997"/>
      <c r="AF65" s="997"/>
      <c r="AG65" s="536"/>
      <c r="AH65" s="529"/>
      <c r="AI65" s="529"/>
      <c r="AJ65" s="529"/>
      <c r="AK65" s="529"/>
      <c r="AL65" s="529"/>
      <c r="AM65" s="529"/>
      <c r="AN65" s="529"/>
      <c r="AO65" s="529"/>
      <c r="AP65" s="529"/>
      <c r="AQ65" s="529"/>
      <c r="AR65" s="529"/>
      <c r="AS65" s="529"/>
      <c r="AT65" s="529"/>
      <c r="AU65" s="529"/>
      <c r="AV65" s="529"/>
      <c r="AW65" s="529"/>
      <c r="AX65" s="529"/>
      <c r="AY65" s="529"/>
      <c r="AZ65" s="529"/>
      <c r="BA65" s="529"/>
      <c r="BB65" s="529"/>
      <c r="BC65" s="529"/>
      <c r="BD65" s="529"/>
      <c r="BE65" s="529"/>
      <c r="BF65" s="529"/>
      <c r="BG65" s="529"/>
      <c r="BH65" s="529"/>
      <c r="BI65" s="529"/>
      <c r="BJ65" s="529"/>
      <c r="BK65" s="529"/>
      <c r="BL65" s="529"/>
      <c r="BM65" s="529"/>
      <c r="BN65" s="529"/>
      <c r="BO65" s="529"/>
      <c r="BP65" s="529"/>
      <c r="BQ65" s="529"/>
      <c r="BR65" s="529"/>
      <c r="BS65" s="529"/>
      <c r="BT65" s="529"/>
      <c r="BU65" s="529"/>
      <c r="BV65" s="529"/>
      <c r="BW65" s="529"/>
      <c r="BX65" s="529"/>
      <c r="BY65" s="529"/>
      <c r="BZ65" s="529"/>
      <c r="CA65" s="529"/>
      <c r="CB65" s="529"/>
      <c r="CC65" s="529"/>
      <c r="CD65" s="529"/>
      <c r="CE65" s="529"/>
      <c r="CF65" s="529"/>
      <c r="CG65" s="529"/>
      <c r="CH65" s="529"/>
      <c r="CI65" s="529"/>
      <c r="CJ65" s="529"/>
      <c r="CK65" s="529"/>
      <c r="CL65" s="529"/>
      <c r="CM65" s="529"/>
      <c r="CN65" s="529"/>
      <c r="CO65" s="529"/>
      <c r="CP65" s="529"/>
      <c r="CQ65" s="529"/>
    </row>
    <row r="66" spans="1:95" s="70" customFormat="1" x14ac:dyDescent="0.2">
      <c r="A66" s="11">
        <v>162</v>
      </c>
      <c r="B66" s="277"/>
      <c r="C66" s="278"/>
      <c r="D66" s="278"/>
      <c r="E66" s="278"/>
      <c r="F66" s="1449" t="s">
        <v>574</v>
      </c>
      <c r="G66" s="1450"/>
      <c r="H66" s="1450"/>
      <c r="I66" s="1450"/>
      <c r="J66" s="1450"/>
      <c r="K66" s="1450"/>
      <c r="L66" s="1451"/>
      <c r="M66" s="698">
        <v>0</v>
      </c>
      <c r="N66" s="699">
        <v>0</v>
      </c>
      <c r="O66" s="700">
        <v>0</v>
      </c>
      <c r="P66" s="701">
        <v>0</v>
      </c>
      <c r="Q66" s="702">
        <v>0</v>
      </c>
      <c r="R66" s="700">
        <v>0</v>
      </c>
      <c r="S66" s="701">
        <v>0</v>
      </c>
      <c r="T66" s="700">
        <v>0</v>
      </c>
      <c r="U66" s="701">
        <v>0</v>
      </c>
      <c r="V66" s="700">
        <v>0</v>
      </c>
      <c r="W66" s="701">
        <v>0</v>
      </c>
      <c r="X66" s="700">
        <v>0</v>
      </c>
      <c r="Y66" s="701">
        <v>0</v>
      </c>
      <c r="Z66" s="700">
        <v>0</v>
      </c>
      <c r="AA66" s="701">
        <v>0</v>
      </c>
      <c r="AB66" s="706">
        <v>0</v>
      </c>
      <c r="AC66" s="698">
        <v>0</v>
      </c>
      <c r="AD66" s="996"/>
      <c r="AE66" s="997"/>
      <c r="AF66" s="997"/>
      <c r="AG66" s="536"/>
      <c r="AH66" s="529"/>
      <c r="AI66" s="529"/>
      <c r="AJ66" s="529"/>
      <c r="AK66" s="529"/>
      <c r="AL66" s="529"/>
      <c r="AM66" s="529"/>
      <c r="AN66" s="529"/>
      <c r="AO66" s="529"/>
      <c r="AP66" s="529"/>
      <c r="AQ66" s="529"/>
      <c r="AR66" s="529"/>
      <c r="AS66" s="529"/>
      <c r="AT66" s="529"/>
      <c r="AU66" s="529"/>
      <c r="AV66" s="529"/>
      <c r="AW66" s="529"/>
      <c r="AX66" s="529"/>
      <c r="AY66" s="529"/>
      <c r="AZ66" s="529"/>
      <c r="BA66" s="529"/>
      <c r="BB66" s="529"/>
      <c r="BC66" s="529"/>
      <c r="BD66" s="529"/>
      <c r="BE66" s="529"/>
      <c r="BF66" s="529"/>
      <c r="BG66" s="529"/>
      <c r="BH66" s="529"/>
      <c r="BI66" s="529"/>
      <c r="BJ66" s="529"/>
      <c r="BK66" s="529"/>
      <c r="BL66" s="529"/>
      <c r="BM66" s="529"/>
      <c r="BN66" s="529"/>
      <c r="BO66" s="529"/>
      <c r="BP66" s="529"/>
      <c r="BQ66" s="529"/>
      <c r="BR66" s="529"/>
      <c r="BS66" s="529"/>
      <c r="BT66" s="529"/>
      <c r="BU66" s="529"/>
      <c r="BV66" s="529"/>
      <c r="BW66" s="529"/>
      <c r="BX66" s="529"/>
      <c r="BY66" s="529"/>
      <c r="BZ66" s="529"/>
      <c r="CA66" s="529"/>
      <c r="CB66" s="529"/>
      <c r="CC66" s="529"/>
      <c r="CD66" s="529"/>
      <c r="CE66" s="529"/>
      <c r="CF66" s="529"/>
      <c r="CG66" s="529"/>
      <c r="CH66" s="529"/>
      <c r="CI66" s="529"/>
      <c r="CJ66" s="529"/>
      <c r="CK66" s="529"/>
      <c r="CL66" s="529"/>
      <c r="CM66" s="529"/>
      <c r="CN66" s="529"/>
      <c r="CO66" s="529"/>
      <c r="CP66" s="529"/>
      <c r="CQ66" s="529"/>
    </row>
    <row r="67" spans="1:95" s="70" customFormat="1" ht="27.75" customHeight="1" x14ac:dyDescent="0.2">
      <c r="A67" s="11">
        <v>163</v>
      </c>
      <c r="B67" s="277"/>
      <c r="C67" s="278"/>
      <c r="D67" s="278"/>
      <c r="E67" s="278"/>
      <c r="F67" s="1458" t="s">
        <v>669</v>
      </c>
      <c r="G67" s="1459"/>
      <c r="H67" s="1459"/>
      <c r="I67" s="1459"/>
      <c r="J67" s="1459"/>
      <c r="K67" s="1459"/>
      <c r="L67" s="1460"/>
      <c r="M67" s="698">
        <v>0</v>
      </c>
      <c r="N67" s="699">
        <v>0</v>
      </c>
      <c r="O67" s="700">
        <v>0</v>
      </c>
      <c r="P67" s="701">
        <v>0</v>
      </c>
      <c r="Q67" s="702">
        <v>0</v>
      </c>
      <c r="R67" s="700">
        <v>0</v>
      </c>
      <c r="S67" s="701">
        <v>0</v>
      </c>
      <c r="T67" s="700">
        <v>0</v>
      </c>
      <c r="U67" s="701">
        <v>0</v>
      </c>
      <c r="V67" s="700">
        <v>0</v>
      </c>
      <c r="W67" s="701">
        <v>0</v>
      </c>
      <c r="X67" s="700">
        <v>0</v>
      </c>
      <c r="Y67" s="701">
        <v>0</v>
      </c>
      <c r="Z67" s="700">
        <v>0</v>
      </c>
      <c r="AA67" s="701">
        <v>0</v>
      </c>
      <c r="AB67" s="706">
        <v>0</v>
      </c>
      <c r="AC67" s="698">
        <v>0</v>
      </c>
      <c r="AD67" s="996"/>
      <c r="AE67" s="997"/>
      <c r="AF67" s="997"/>
      <c r="AG67" s="536"/>
      <c r="AH67" s="529"/>
      <c r="AI67" s="529"/>
      <c r="AJ67" s="529"/>
      <c r="AK67" s="529"/>
      <c r="AL67" s="529"/>
      <c r="AM67" s="529"/>
      <c r="AN67" s="529"/>
      <c r="AO67" s="529"/>
      <c r="AP67" s="529"/>
      <c r="AQ67" s="529"/>
      <c r="AR67" s="529"/>
      <c r="AS67" s="529"/>
      <c r="AT67" s="529"/>
      <c r="AU67" s="529"/>
      <c r="AV67" s="529"/>
      <c r="AW67" s="529"/>
      <c r="AX67" s="529"/>
      <c r="AY67" s="529"/>
      <c r="AZ67" s="529"/>
      <c r="BA67" s="529"/>
      <c r="BB67" s="529"/>
      <c r="BC67" s="529"/>
      <c r="BD67" s="529"/>
      <c r="BE67" s="529"/>
      <c r="BF67" s="529"/>
      <c r="BG67" s="529"/>
      <c r="BH67" s="529"/>
      <c r="BI67" s="529"/>
      <c r="BJ67" s="529"/>
      <c r="BK67" s="529"/>
      <c r="BL67" s="529"/>
      <c r="BM67" s="529"/>
      <c r="BN67" s="529"/>
      <c r="BO67" s="529"/>
      <c r="BP67" s="529"/>
      <c r="BQ67" s="529"/>
      <c r="BR67" s="529"/>
      <c r="BS67" s="529"/>
      <c r="BT67" s="529"/>
      <c r="BU67" s="529"/>
      <c r="BV67" s="529"/>
      <c r="BW67" s="529"/>
      <c r="BX67" s="529"/>
      <c r="BY67" s="529"/>
      <c r="BZ67" s="529"/>
      <c r="CA67" s="529"/>
      <c r="CB67" s="529"/>
      <c r="CC67" s="529"/>
      <c r="CD67" s="529"/>
      <c r="CE67" s="529"/>
      <c r="CF67" s="529"/>
      <c r="CG67" s="529"/>
      <c r="CH67" s="529"/>
      <c r="CI67" s="529"/>
      <c r="CJ67" s="529"/>
      <c r="CK67" s="529"/>
      <c r="CL67" s="529"/>
      <c r="CM67" s="529"/>
      <c r="CN67" s="529"/>
      <c r="CO67" s="529"/>
      <c r="CP67" s="529"/>
      <c r="CQ67" s="529"/>
    </row>
    <row r="68" spans="1:95" s="70" customFormat="1" x14ac:dyDescent="0.2">
      <c r="A68" s="11">
        <v>164</v>
      </c>
      <c r="B68" s="277"/>
      <c r="C68" s="278"/>
      <c r="D68" s="1485" t="s">
        <v>23</v>
      </c>
      <c r="E68" s="1486"/>
      <c r="F68" s="1486"/>
      <c r="G68" s="1486"/>
      <c r="H68" s="1486"/>
      <c r="I68" s="1486"/>
      <c r="J68" s="1486"/>
      <c r="K68" s="1486"/>
      <c r="L68" s="1486"/>
      <c r="M68" s="1486"/>
      <c r="N68" s="1486"/>
      <c r="O68" s="1486"/>
      <c r="P68" s="1486"/>
      <c r="Q68" s="1486"/>
      <c r="R68" s="1486"/>
      <c r="S68" s="1486"/>
      <c r="T68" s="1486"/>
      <c r="U68" s="1486"/>
      <c r="V68" s="1486"/>
      <c r="W68" s="1486"/>
      <c r="X68" s="1486"/>
      <c r="Y68" s="1486"/>
      <c r="Z68" s="1486"/>
      <c r="AA68" s="1486"/>
      <c r="AB68" s="1486"/>
      <c r="AC68" s="1486"/>
      <c r="AD68" s="1486"/>
      <c r="AE68" s="1486"/>
      <c r="AF68" s="1486"/>
      <c r="AG68" s="536"/>
      <c r="AH68" s="529"/>
      <c r="AI68" s="529"/>
      <c r="AJ68" s="529"/>
      <c r="AK68" s="529"/>
      <c r="AL68" s="529"/>
      <c r="AM68" s="529"/>
      <c r="AN68" s="529"/>
      <c r="AO68" s="529"/>
      <c r="AP68" s="529"/>
      <c r="AQ68" s="529"/>
      <c r="AR68" s="529"/>
      <c r="AS68" s="529"/>
      <c r="AT68" s="529"/>
      <c r="AU68" s="529"/>
      <c r="AV68" s="529"/>
      <c r="AW68" s="529"/>
      <c r="AX68" s="529"/>
      <c r="AY68" s="529"/>
      <c r="AZ68" s="529"/>
      <c r="BA68" s="529"/>
      <c r="BB68" s="529"/>
      <c r="BC68" s="529"/>
      <c r="BD68" s="529"/>
      <c r="BE68" s="529"/>
      <c r="BF68" s="529"/>
      <c r="BG68" s="529"/>
      <c r="BH68" s="529"/>
      <c r="BI68" s="529"/>
      <c r="BJ68" s="529"/>
      <c r="BK68" s="529"/>
      <c r="BL68" s="529"/>
      <c r="BM68" s="529"/>
      <c r="BN68" s="529"/>
      <c r="BO68" s="529"/>
      <c r="BP68" s="529"/>
      <c r="BQ68" s="529"/>
      <c r="BR68" s="529"/>
      <c r="BS68" s="529"/>
      <c r="BT68" s="529"/>
      <c r="BU68" s="529"/>
      <c r="BV68" s="529"/>
      <c r="BW68" s="529"/>
      <c r="BX68" s="529"/>
      <c r="BY68" s="529"/>
      <c r="BZ68" s="529"/>
      <c r="CA68" s="529"/>
      <c r="CB68" s="529"/>
      <c r="CC68" s="529"/>
      <c r="CD68" s="529"/>
      <c r="CE68" s="529"/>
      <c r="CF68" s="529"/>
      <c r="CG68" s="529"/>
      <c r="CH68" s="529"/>
      <c r="CI68" s="529"/>
      <c r="CJ68" s="529"/>
      <c r="CK68" s="529"/>
      <c r="CL68" s="529"/>
      <c r="CM68" s="529"/>
      <c r="CN68" s="529"/>
      <c r="CO68" s="529"/>
      <c r="CP68" s="529"/>
      <c r="CQ68" s="529"/>
    </row>
    <row r="69" spans="1:95" s="70" customFormat="1" x14ac:dyDescent="0.2">
      <c r="A69" s="11">
        <v>165</v>
      </c>
      <c r="B69" s="277"/>
      <c r="C69" s="278"/>
      <c r="D69" s="278"/>
      <c r="E69" s="1532" t="s">
        <v>126</v>
      </c>
      <c r="F69" s="1533"/>
      <c r="G69" s="1533"/>
      <c r="H69" s="1533"/>
      <c r="I69" s="1533"/>
      <c r="J69" s="1533"/>
      <c r="K69" s="1533"/>
      <c r="L69" s="1534"/>
      <c r="M69" s="407">
        <f>SUM(M70:M71)</f>
        <v>0</v>
      </c>
      <c r="N69" s="410">
        <f t="shared" ref="N69:AC69" si="14">SUBTOTAL(9,N70:N71)</f>
        <v>0</v>
      </c>
      <c r="O69" s="414">
        <f t="shared" si="14"/>
        <v>0</v>
      </c>
      <c r="P69" s="413">
        <f t="shared" si="14"/>
        <v>0</v>
      </c>
      <c r="Q69" s="411">
        <f t="shared" si="14"/>
        <v>0</v>
      </c>
      <c r="R69" s="414">
        <f t="shared" si="14"/>
        <v>0</v>
      </c>
      <c r="S69" s="414">
        <f t="shared" si="14"/>
        <v>0</v>
      </c>
      <c r="T69" s="414">
        <f t="shared" si="14"/>
        <v>0</v>
      </c>
      <c r="U69" s="414">
        <f t="shared" si="14"/>
        <v>0</v>
      </c>
      <c r="V69" s="414">
        <f t="shared" si="14"/>
        <v>0</v>
      </c>
      <c r="W69" s="414">
        <f t="shared" si="14"/>
        <v>0</v>
      </c>
      <c r="X69" s="414">
        <f t="shared" si="14"/>
        <v>0</v>
      </c>
      <c r="Y69" s="414">
        <f t="shared" si="14"/>
        <v>0</v>
      </c>
      <c r="Z69" s="414">
        <f t="shared" si="14"/>
        <v>0</v>
      </c>
      <c r="AA69" s="414">
        <f t="shared" si="14"/>
        <v>0</v>
      </c>
      <c r="AB69" s="424">
        <f t="shared" si="14"/>
        <v>0</v>
      </c>
      <c r="AC69" s="407">
        <f t="shared" si="14"/>
        <v>0</v>
      </c>
      <c r="AD69" s="996"/>
      <c r="AE69" s="997"/>
      <c r="AF69" s="997"/>
      <c r="AG69" s="536"/>
      <c r="AH69" s="529"/>
      <c r="AI69" s="529"/>
      <c r="AJ69" s="529"/>
      <c r="AK69" s="529"/>
      <c r="AL69" s="529"/>
      <c r="AM69" s="529"/>
      <c r="AN69" s="529"/>
      <c r="AO69" s="529"/>
      <c r="AP69" s="529"/>
      <c r="AQ69" s="529"/>
      <c r="AR69" s="529"/>
      <c r="AS69" s="529"/>
      <c r="AT69" s="529"/>
      <c r="AU69" s="529"/>
      <c r="AV69" s="529"/>
      <c r="AW69" s="529"/>
      <c r="AX69" s="529"/>
      <c r="AY69" s="529"/>
      <c r="AZ69" s="529"/>
      <c r="BA69" s="529"/>
      <c r="BB69" s="529"/>
      <c r="BC69" s="529"/>
      <c r="BD69" s="529"/>
      <c r="BE69" s="529"/>
      <c r="BF69" s="529"/>
      <c r="BG69" s="529"/>
      <c r="BH69" s="529"/>
      <c r="BI69" s="529"/>
      <c r="BJ69" s="529"/>
      <c r="BK69" s="529"/>
      <c r="BL69" s="529"/>
      <c r="BM69" s="529"/>
      <c r="BN69" s="529"/>
      <c r="BO69" s="529"/>
      <c r="BP69" s="529"/>
      <c r="BQ69" s="529"/>
      <c r="BR69" s="529"/>
      <c r="BS69" s="529"/>
      <c r="BT69" s="529"/>
      <c r="BU69" s="529"/>
      <c r="BV69" s="529"/>
      <c r="BW69" s="529"/>
      <c r="BX69" s="529"/>
      <c r="BY69" s="529"/>
      <c r="BZ69" s="529"/>
      <c r="CA69" s="529"/>
      <c r="CB69" s="529"/>
      <c r="CC69" s="529"/>
      <c r="CD69" s="529"/>
      <c r="CE69" s="529"/>
      <c r="CF69" s="529"/>
      <c r="CG69" s="529"/>
      <c r="CH69" s="529"/>
      <c r="CI69" s="529"/>
      <c r="CJ69" s="529"/>
      <c r="CK69" s="529"/>
      <c r="CL69" s="529"/>
      <c r="CM69" s="529"/>
      <c r="CN69" s="529"/>
      <c r="CO69" s="529"/>
      <c r="CP69" s="529"/>
      <c r="CQ69" s="529"/>
    </row>
    <row r="70" spans="1:95" s="70" customFormat="1" x14ac:dyDescent="0.2">
      <c r="A70" s="11">
        <v>166</v>
      </c>
      <c r="B70" s="277"/>
      <c r="C70" s="278"/>
      <c r="D70" s="278"/>
      <c r="E70" s="278"/>
      <c r="F70" s="1455" t="s">
        <v>127</v>
      </c>
      <c r="G70" s="1456"/>
      <c r="H70" s="1456"/>
      <c r="I70" s="1456"/>
      <c r="J70" s="1456"/>
      <c r="K70" s="1456"/>
      <c r="L70" s="1457"/>
      <c r="M70" s="698">
        <v>0</v>
      </c>
      <c r="N70" s="699">
        <v>0</v>
      </c>
      <c r="O70" s="700">
        <v>0</v>
      </c>
      <c r="P70" s="701">
        <v>0</v>
      </c>
      <c r="Q70" s="702">
        <v>0</v>
      </c>
      <c r="R70" s="700">
        <v>0</v>
      </c>
      <c r="S70" s="701">
        <v>0</v>
      </c>
      <c r="T70" s="700">
        <v>0</v>
      </c>
      <c r="U70" s="701">
        <v>0</v>
      </c>
      <c r="V70" s="700">
        <v>0</v>
      </c>
      <c r="W70" s="701">
        <v>0</v>
      </c>
      <c r="X70" s="700">
        <v>0</v>
      </c>
      <c r="Y70" s="701">
        <v>0</v>
      </c>
      <c r="Z70" s="700">
        <v>0</v>
      </c>
      <c r="AA70" s="701">
        <v>0</v>
      </c>
      <c r="AB70" s="706">
        <v>0</v>
      </c>
      <c r="AC70" s="698">
        <v>0</v>
      </c>
      <c r="AD70" s="996"/>
      <c r="AE70" s="997"/>
      <c r="AF70" s="997"/>
      <c r="AG70" s="536"/>
      <c r="AH70" s="529"/>
      <c r="AI70" s="529"/>
      <c r="AJ70" s="529"/>
      <c r="AK70" s="529"/>
      <c r="AL70" s="529"/>
      <c r="AM70" s="529"/>
      <c r="AN70" s="529"/>
      <c r="AO70" s="529"/>
      <c r="AP70" s="529"/>
      <c r="AQ70" s="529"/>
      <c r="AR70" s="529"/>
      <c r="AS70" s="529"/>
      <c r="AT70" s="529"/>
      <c r="AU70" s="529"/>
      <c r="AV70" s="529"/>
      <c r="AW70" s="529"/>
      <c r="AX70" s="529"/>
      <c r="AY70" s="529"/>
      <c r="AZ70" s="529"/>
      <c r="BA70" s="529"/>
      <c r="BB70" s="529"/>
      <c r="BC70" s="529"/>
      <c r="BD70" s="529"/>
      <c r="BE70" s="529"/>
      <c r="BF70" s="529"/>
      <c r="BG70" s="529"/>
      <c r="BH70" s="529"/>
      <c r="BI70" s="529"/>
      <c r="BJ70" s="529"/>
      <c r="BK70" s="529"/>
      <c r="BL70" s="529"/>
      <c r="BM70" s="529"/>
      <c r="BN70" s="529"/>
      <c r="BO70" s="529"/>
      <c r="BP70" s="529"/>
      <c r="BQ70" s="529"/>
      <c r="BR70" s="529"/>
      <c r="BS70" s="529"/>
      <c r="BT70" s="529"/>
      <c r="BU70" s="529"/>
      <c r="BV70" s="529"/>
      <c r="BW70" s="529"/>
      <c r="BX70" s="529"/>
      <c r="BY70" s="529"/>
      <c r="BZ70" s="529"/>
      <c r="CA70" s="529"/>
      <c r="CB70" s="529"/>
      <c r="CC70" s="529"/>
      <c r="CD70" s="529"/>
      <c r="CE70" s="529"/>
      <c r="CF70" s="529"/>
      <c r="CG70" s="529"/>
      <c r="CH70" s="529"/>
      <c r="CI70" s="529"/>
      <c r="CJ70" s="529"/>
      <c r="CK70" s="529"/>
      <c r="CL70" s="529"/>
      <c r="CM70" s="529"/>
      <c r="CN70" s="529"/>
      <c r="CO70" s="529"/>
      <c r="CP70" s="529"/>
      <c r="CQ70" s="529"/>
    </row>
    <row r="71" spans="1:95" s="70" customFormat="1" x14ac:dyDescent="0.2">
      <c r="A71" s="11">
        <v>167</v>
      </c>
      <c r="B71" s="277"/>
      <c r="C71" s="278"/>
      <c r="D71" s="278"/>
      <c r="E71" s="278"/>
      <c r="F71" s="1458" t="s">
        <v>128</v>
      </c>
      <c r="G71" s="1459"/>
      <c r="H71" s="1459"/>
      <c r="I71" s="1459"/>
      <c r="J71" s="1459"/>
      <c r="K71" s="1459"/>
      <c r="L71" s="1460"/>
      <c r="M71" s="698">
        <v>0</v>
      </c>
      <c r="N71" s="699">
        <v>0</v>
      </c>
      <c r="O71" s="700">
        <v>0</v>
      </c>
      <c r="P71" s="701">
        <v>0</v>
      </c>
      <c r="Q71" s="702">
        <v>0</v>
      </c>
      <c r="R71" s="700">
        <v>0</v>
      </c>
      <c r="S71" s="701">
        <v>0</v>
      </c>
      <c r="T71" s="700">
        <v>0</v>
      </c>
      <c r="U71" s="701">
        <v>0</v>
      </c>
      <c r="V71" s="700">
        <v>0</v>
      </c>
      <c r="W71" s="701">
        <v>0</v>
      </c>
      <c r="X71" s="700">
        <v>0</v>
      </c>
      <c r="Y71" s="701">
        <v>0</v>
      </c>
      <c r="Z71" s="700">
        <v>0</v>
      </c>
      <c r="AA71" s="701">
        <v>0</v>
      </c>
      <c r="AB71" s="706">
        <v>0</v>
      </c>
      <c r="AC71" s="698">
        <v>0</v>
      </c>
      <c r="AD71" s="996"/>
      <c r="AE71" s="997"/>
      <c r="AF71" s="997"/>
      <c r="AG71" s="536"/>
      <c r="AH71" s="529"/>
      <c r="AI71" s="529"/>
      <c r="AJ71" s="529"/>
      <c r="AK71" s="529"/>
      <c r="AL71" s="529"/>
      <c r="AM71" s="529"/>
      <c r="AN71" s="529"/>
      <c r="AO71" s="529"/>
      <c r="AP71" s="529"/>
      <c r="AQ71" s="529"/>
      <c r="AR71" s="529"/>
      <c r="AS71" s="529"/>
      <c r="AT71" s="529"/>
      <c r="AU71" s="529"/>
      <c r="AV71" s="529"/>
      <c r="AW71" s="529"/>
      <c r="AX71" s="529"/>
      <c r="AY71" s="529"/>
      <c r="AZ71" s="529"/>
      <c r="BA71" s="529"/>
      <c r="BB71" s="529"/>
      <c r="BC71" s="529"/>
      <c r="BD71" s="529"/>
      <c r="BE71" s="529"/>
      <c r="BF71" s="529"/>
      <c r="BG71" s="529"/>
      <c r="BH71" s="529"/>
      <c r="BI71" s="529"/>
      <c r="BJ71" s="529"/>
      <c r="BK71" s="529"/>
      <c r="BL71" s="529"/>
      <c r="BM71" s="529"/>
      <c r="BN71" s="529"/>
      <c r="BO71" s="529"/>
      <c r="BP71" s="529"/>
      <c r="BQ71" s="529"/>
      <c r="BR71" s="529"/>
      <c r="BS71" s="529"/>
      <c r="BT71" s="529"/>
      <c r="BU71" s="529"/>
      <c r="BV71" s="529"/>
      <c r="BW71" s="529"/>
      <c r="BX71" s="529"/>
      <c r="BY71" s="529"/>
      <c r="BZ71" s="529"/>
      <c r="CA71" s="529"/>
      <c r="CB71" s="529"/>
      <c r="CC71" s="529"/>
      <c r="CD71" s="529"/>
      <c r="CE71" s="529"/>
      <c r="CF71" s="529"/>
      <c r="CG71" s="529"/>
      <c r="CH71" s="529"/>
      <c r="CI71" s="529"/>
      <c r="CJ71" s="529"/>
      <c r="CK71" s="529"/>
      <c r="CL71" s="529"/>
      <c r="CM71" s="529"/>
      <c r="CN71" s="529"/>
      <c r="CO71" s="529"/>
      <c r="CP71" s="529"/>
      <c r="CQ71" s="529"/>
    </row>
    <row r="72" spans="1:95" s="70" customFormat="1" x14ac:dyDescent="0.2">
      <c r="A72" s="11">
        <v>168</v>
      </c>
      <c r="B72" s="277"/>
      <c r="C72" s="278"/>
      <c r="D72" s="278"/>
      <c r="E72" s="1452" t="s">
        <v>129</v>
      </c>
      <c r="F72" s="1453"/>
      <c r="G72" s="1453"/>
      <c r="H72" s="1453"/>
      <c r="I72" s="1453"/>
      <c r="J72" s="1453"/>
      <c r="K72" s="1453"/>
      <c r="L72" s="1454"/>
      <c r="M72" s="407">
        <f>SUM(M73:M74)</f>
        <v>0</v>
      </c>
      <c r="N72" s="410">
        <f t="shared" ref="N72:AC72" si="15">SUBTOTAL(9,N73:N74)</f>
        <v>0</v>
      </c>
      <c r="O72" s="414">
        <f t="shared" si="15"/>
        <v>0</v>
      </c>
      <c r="P72" s="413">
        <f t="shared" si="15"/>
        <v>0</v>
      </c>
      <c r="Q72" s="411">
        <f t="shared" si="15"/>
        <v>0</v>
      </c>
      <c r="R72" s="414">
        <f t="shared" si="15"/>
        <v>0</v>
      </c>
      <c r="S72" s="414">
        <f t="shared" si="15"/>
        <v>0</v>
      </c>
      <c r="T72" s="414">
        <f t="shared" si="15"/>
        <v>0</v>
      </c>
      <c r="U72" s="414">
        <f t="shared" si="15"/>
        <v>0</v>
      </c>
      <c r="V72" s="414">
        <f t="shared" si="15"/>
        <v>0</v>
      </c>
      <c r="W72" s="414">
        <f t="shared" si="15"/>
        <v>0</v>
      </c>
      <c r="X72" s="414">
        <f t="shared" si="15"/>
        <v>0</v>
      </c>
      <c r="Y72" s="414">
        <f t="shared" si="15"/>
        <v>0</v>
      </c>
      <c r="Z72" s="414">
        <f t="shared" si="15"/>
        <v>0</v>
      </c>
      <c r="AA72" s="414">
        <f t="shared" si="15"/>
        <v>0</v>
      </c>
      <c r="AB72" s="424">
        <f t="shared" si="15"/>
        <v>0</v>
      </c>
      <c r="AC72" s="407">
        <f t="shared" si="15"/>
        <v>0</v>
      </c>
      <c r="AD72" s="996"/>
      <c r="AE72" s="997"/>
      <c r="AF72" s="997"/>
      <c r="AG72" s="536"/>
      <c r="AH72" s="529"/>
      <c r="AI72" s="529"/>
      <c r="AJ72" s="529"/>
      <c r="AK72" s="529"/>
      <c r="AL72" s="529"/>
      <c r="AM72" s="529"/>
      <c r="AN72" s="529"/>
      <c r="AO72" s="529"/>
      <c r="AP72" s="529"/>
      <c r="AQ72" s="529"/>
      <c r="AR72" s="529"/>
      <c r="AS72" s="529"/>
      <c r="AT72" s="529"/>
      <c r="AU72" s="529"/>
      <c r="AV72" s="529"/>
      <c r="AW72" s="529"/>
      <c r="AX72" s="529"/>
      <c r="AY72" s="529"/>
      <c r="AZ72" s="529"/>
      <c r="BA72" s="529"/>
      <c r="BB72" s="529"/>
      <c r="BC72" s="529"/>
      <c r="BD72" s="529"/>
      <c r="BE72" s="529"/>
      <c r="BF72" s="529"/>
      <c r="BG72" s="529"/>
      <c r="BH72" s="529"/>
      <c r="BI72" s="529"/>
      <c r="BJ72" s="529"/>
      <c r="BK72" s="529"/>
      <c r="BL72" s="529"/>
      <c r="BM72" s="529"/>
      <c r="BN72" s="529"/>
      <c r="BO72" s="529"/>
      <c r="BP72" s="529"/>
      <c r="BQ72" s="529"/>
      <c r="BR72" s="529"/>
      <c r="BS72" s="529"/>
      <c r="BT72" s="529"/>
      <c r="BU72" s="529"/>
      <c r="BV72" s="529"/>
      <c r="BW72" s="529"/>
      <c r="BX72" s="529"/>
      <c r="BY72" s="529"/>
      <c r="BZ72" s="529"/>
      <c r="CA72" s="529"/>
      <c r="CB72" s="529"/>
      <c r="CC72" s="529"/>
      <c r="CD72" s="529"/>
      <c r="CE72" s="529"/>
      <c r="CF72" s="529"/>
      <c r="CG72" s="529"/>
      <c r="CH72" s="529"/>
      <c r="CI72" s="529"/>
      <c r="CJ72" s="529"/>
      <c r="CK72" s="529"/>
      <c r="CL72" s="529"/>
      <c r="CM72" s="529"/>
      <c r="CN72" s="529"/>
      <c r="CO72" s="529"/>
      <c r="CP72" s="529"/>
      <c r="CQ72" s="529"/>
    </row>
    <row r="73" spans="1:95" s="70" customFormat="1" x14ac:dyDescent="0.2">
      <c r="A73" s="11">
        <v>169</v>
      </c>
      <c r="B73" s="277"/>
      <c r="C73" s="278"/>
      <c r="D73" s="278"/>
      <c r="E73" s="278"/>
      <c r="F73" s="1455" t="s">
        <v>130</v>
      </c>
      <c r="G73" s="1456"/>
      <c r="H73" s="1456"/>
      <c r="I73" s="1456"/>
      <c r="J73" s="1456"/>
      <c r="K73" s="1456"/>
      <c r="L73" s="1457"/>
      <c r="M73" s="698">
        <v>0</v>
      </c>
      <c r="N73" s="699">
        <v>0</v>
      </c>
      <c r="O73" s="700">
        <v>0</v>
      </c>
      <c r="P73" s="700">
        <v>0</v>
      </c>
      <c r="Q73" s="705">
        <v>0</v>
      </c>
      <c r="R73" s="700">
        <v>0</v>
      </c>
      <c r="S73" s="701">
        <v>0</v>
      </c>
      <c r="T73" s="700">
        <v>0</v>
      </c>
      <c r="U73" s="701">
        <v>0</v>
      </c>
      <c r="V73" s="700">
        <v>0</v>
      </c>
      <c r="W73" s="701">
        <v>0</v>
      </c>
      <c r="X73" s="700">
        <v>0</v>
      </c>
      <c r="Y73" s="701">
        <v>0</v>
      </c>
      <c r="Z73" s="700">
        <v>0</v>
      </c>
      <c r="AA73" s="701">
        <v>0</v>
      </c>
      <c r="AB73" s="706">
        <v>0</v>
      </c>
      <c r="AC73" s="698">
        <v>0</v>
      </c>
      <c r="AD73" s="996"/>
      <c r="AE73" s="997"/>
      <c r="AF73" s="997"/>
      <c r="AG73" s="536"/>
      <c r="AH73" s="529"/>
      <c r="AI73" s="529"/>
      <c r="AJ73" s="529"/>
      <c r="AK73" s="529"/>
      <c r="AL73" s="529"/>
      <c r="AM73" s="529"/>
      <c r="AN73" s="529"/>
      <c r="AO73" s="529"/>
      <c r="AP73" s="529"/>
      <c r="AQ73" s="529"/>
      <c r="AR73" s="529"/>
      <c r="AS73" s="529"/>
      <c r="AT73" s="529"/>
      <c r="AU73" s="529"/>
      <c r="AV73" s="529"/>
      <c r="AW73" s="529"/>
      <c r="AX73" s="529"/>
      <c r="AY73" s="529"/>
      <c r="AZ73" s="529"/>
      <c r="BA73" s="529"/>
      <c r="BB73" s="529"/>
      <c r="BC73" s="529"/>
      <c r="BD73" s="529"/>
      <c r="BE73" s="529"/>
      <c r="BF73" s="529"/>
      <c r="BG73" s="529"/>
      <c r="BH73" s="529"/>
      <c r="BI73" s="529"/>
      <c r="BJ73" s="529"/>
      <c r="BK73" s="529"/>
      <c r="BL73" s="529"/>
      <c r="BM73" s="529"/>
      <c r="BN73" s="529"/>
      <c r="BO73" s="529"/>
      <c r="BP73" s="529"/>
      <c r="BQ73" s="529"/>
      <c r="BR73" s="529"/>
      <c r="BS73" s="529"/>
      <c r="BT73" s="529"/>
      <c r="BU73" s="529"/>
      <c r="BV73" s="529"/>
      <c r="BW73" s="529"/>
      <c r="BX73" s="529"/>
      <c r="BY73" s="529"/>
      <c r="BZ73" s="529"/>
      <c r="CA73" s="529"/>
      <c r="CB73" s="529"/>
      <c r="CC73" s="529"/>
      <c r="CD73" s="529"/>
      <c r="CE73" s="529"/>
      <c r="CF73" s="529"/>
      <c r="CG73" s="529"/>
      <c r="CH73" s="529"/>
      <c r="CI73" s="529"/>
      <c r="CJ73" s="529"/>
      <c r="CK73" s="529"/>
      <c r="CL73" s="529"/>
      <c r="CM73" s="529"/>
      <c r="CN73" s="529"/>
      <c r="CO73" s="529"/>
      <c r="CP73" s="529"/>
      <c r="CQ73" s="529"/>
    </row>
    <row r="74" spans="1:95" s="70" customFormat="1" x14ac:dyDescent="0.2">
      <c r="A74" s="11">
        <v>170</v>
      </c>
      <c r="B74" s="277"/>
      <c r="C74" s="278"/>
      <c r="D74" s="278"/>
      <c r="E74" s="278"/>
      <c r="F74" s="1458" t="s">
        <v>131</v>
      </c>
      <c r="G74" s="1459"/>
      <c r="H74" s="1459"/>
      <c r="I74" s="1459"/>
      <c r="J74" s="1459"/>
      <c r="K74" s="1459"/>
      <c r="L74" s="1460"/>
      <c r="M74" s="698">
        <v>0</v>
      </c>
      <c r="N74" s="699">
        <v>0</v>
      </c>
      <c r="O74" s="700">
        <v>0</v>
      </c>
      <c r="P74" s="700">
        <v>0</v>
      </c>
      <c r="Q74" s="705">
        <v>0</v>
      </c>
      <c r="R74" s="700">
        <v>0</v>
      </c>
      <c r="S74" s="701">
        <v>0</v>
      </c>
      <c r="T74" s="700">
        <v>0</v>
      </c>
      <c r="U74" s="701">
        <v>0</v>
      </c>
      <c r="V74" s="700">
        <v>0</v>
      </c>
      <c r="W74" s="701">
        <v>0</v>
      </c>
      <c r="X74" s="700">
        <v>0</v>
      </c>
      <c r="Y74" s="701">
        <v>0</v>
      </c>
      <c r="Z74" s="700">
        <v>0</v>
      </c>
      <c r="AA74" s="701">
        <v>0</v>
      </c>
      <c r="AB74" s="706">
        <v>0</v>
      </c>
      <c r="AC74" s="698">
        <v>0</v>
      </c>
      <c r="AD74" s="996"/>
      <c r="AE74" s="997"/>
      <c r="AF74" s="997"/>
      <c r="AG74" s="536"/>
      <c r="AH74" s="529"/>
      <c r="AI74" s="529"/>
      <c r="AJ74" s="529"/>
      <c r="AK74" s="529"/>
      <c r="AL74" s="529"/>
      <c r="AM74" s="529"/>
      <c r="AN74" s="529"/>
      <c r="AO74" s="529"/>
      <c r="AP74" s="529"/>
      <c r="AQ74" s="529"/>
      <c r="AR74" s="529"/>
      <c r="AS74" s="529"/>
      <c r="AT74" s="529"/>
      <c r="AU74" s="529"/>
      <c r="AV74" s="529"/>
      <c r="AW74" s="529"/>
      <c r="AX74" s="529"/>
      <c r="AY74" s="529"/>
      <c r="AZ74" s="529"/>
      <c r="BA74" s="529"/>
      <c r="BB74" s="529"/>
      <c r="BC74" s="529"/>
      <c r="BD74" s="529"/>
      <c r="BE74" s="529"/>
      <c r="BF74" s="529"/>
      <c r="BG74" s="529"/>
      <c r="BH74" s="529"/>
      <c r="BI74" s="529"/>
      <c r="BJ74" s="529"/>
      <c r="BK74" s="529"/>
      <c r="BL74" s="529"/>
      <c r="BM74" s="529"/>
      <c r="BN74" s="529"/>
      <c r="BO74" s="529"/>
      <c r="BP74" s="529"/>
      <c r="BQ74" s="529"/>
      <c r="BR74" s="529"/>
      <c r="BS74" s="529"/>
      <c r="BT74" s="529"/>
      <c r="BU74" s="529"/>
      <c r="BV74" s="529"/>
      <c r="BW74" s="529"/>
      <c r="BX74" s="529"/>
      <c r="BY74" s="529"/>
      <c r="BZ74" s="529"/>
      <c r="CA74" s="529"/>
      <c r="CB74" s="529"/>
      <c r="CC74" s="529"/>
      <c r="CD74" s="529"/>
      <c r="CE74" s="529"/>
      <c r="CF74" s="529"/>
      <c r="CG74" s="529"/>
      <c r="CH74" s="529"/>
      <c r="CI74" s="529"/>
      <c r="CJ74" s="529"/>
      <c r="CK74" s="529"/>
      <c r="CL74" s="529"/>
      <c r="CM74" s="529"/>
      <c r="CN74" s="529"/>
      <c r="CO74" s="529"/>
      <c r="CP74" s="529"/>
      <c r="CQ74" s="529"/>
    </row>
    <row r="75" spans="1:95" s="70" customFormat="1" x14ac:dyDescent="0.2">
      <c r="A75" s="11">
        <v>171</v>
      </c>
      <c r="B75" s="277"/>
      <c r="C75" s="278"/>
      <c r="D75" s="278"/>
      <c r="E75" s="1452" t="s">
        <v>132</v>
      </c>
      <c r="F75" s="1453"/>
      <c r="G75" s="1453"/>
      <c r="H75" s="1453"/>
      <c r="I75" s="1453"/>
      <c r="J75" s="1453"/>
      <c r="K75" s="1453"/>
      <c r="L75" s="1454"/>
      <c r="M75" s="407">
        <f>SUM(M76:M77)</f>
        <v>0</v>
      </c>
      <c r="N75" s="410">
        <f t="shared" ref="N75:AC75" si="16">SUBTOTAL(9,N76:N77)</f>
        <v>0</v>
      </c>
      <c r="O75" s="414">
        <f t="shared" si="16"/>
        <v>0</v>
      </c>
      <c r="P75" s="413">
        <f t="shared" si="16"/>
        <v>0</v>
      </c>
      <c r="Q75" s="415">
        <f t="shared" si="16"/>
        <v>0</v>
      </c>
      <c r="R75" s="414">
        <f t="shared" si="16"/>
        <v>0</v>
      </c>
      <c r="S75" s="414">
        <f t="shared" si="16"/>
        <v>0</v>
      </c>
      <c r="T75" s="414">
        <f t="shared" si="16"/>
        <v>0</v>
      </c>
      <c r="U75" s="414">
        <f t="shared" si="16"/>
        <v>0</v>
      </c>
      <c r="V75" s="414">
        <f t="shared" si="16"/>
        <v>0</v>
      </c>
      <c r="W75" s="414">
        <f t="shared" si="16"/>
        <v>0</v>
      </c>
      <c r="X75" s="414">
        <f t="shared" si="16"/>
        <v>0</v>
      </c>
      <c r="Y75" s="414">
        <f t="shared" si="16"/>
        <v>0</v>
      </c>
      <c r="Z75" s="414">
        <f t="shared" si="16"/>
        <v>0</v>
      </c>
      <c r="AA75" s="414">
        <f t="shared" si="16"/>
        <v>0</v>
      </c>
      <c r="AB75" s="424">
        <f t="shared" si="16"/>
        <v>0</v>
      </c>
      <c r="AC75" s="407">
        <f t="shared" si="16"/>
        <v>0</v>
      </c>
      <c r="AD75" s="996"/>
      <c r="AE75" s="997"/>
      <c r="AF75" s="997"/>
      <c r="AG75" s="536"/>
      <c r="AH75" s="529"/>
      <c r="AI75" s="529"/>
      <c r="AJ75" s="529"/>
      <c r="AK75" s="529"/>
      <c r="AL75" s="529"/>
      <c r="AM75" s="529"/>
      <c r="AN75" s="529"/>
      <c r="AO75" s="529"/>
      <c r="AP75" s="529"/>
      <c r="AQ75" s="529"/>
      <c r="AR75" s="529"/>
      <c r="AS75" s="529"/>
      <c r="AT75" s="529"/>
      <c r="AU75" s="529"/>
      <c r="AV75" s="529"/>
      <c r="AW75" s="529"/>
      <c r="AX75" s="529"/>
      <c r="AY75" s="529"/>
      <c r="AZ75" s="529"/>
      <c r="BA75" s="529"/>
      <c r="BB75" s="529"/>
      <c r="BC75" s="529"/>
      <c r="BD75" s="529"/>
      <c r="BE75" s="529"/>
      <c r="BF75" s="529"/>
      <c r="BG75" s="529"/>
      <c r="BH75" s="529"/>
      <c r="BI75" s="529"/>
      <c r="BJ75" s="529"/>
      <c r="BK75" s="529"/>
      <c r="BL75" s="529"/>
      <c r="BM75" s="529"/>
      <c r="BN75" s="529"/>
      <c r="BO75" s="529"/>
      <c r="BP75" s="529"/>
      <c r="BQ75" s="529"/>
      <c r="BR75" s="529"/>
      <c r="BS75" s="529"/>
      <c r="BT75" s="529"/>
      <c r="BU75" s="529"/>
      <c r="BV75" s="529"/>
      <c r="BW75" s="529"/>
      <c r="BX75" s="529"/>
      <c r="BY75" s="529"/>
      <c r="BZ75" s="529"/>
      <c r="CA75" s="529"/>
      <c r="CB75" s="529"/>
      <c r="CC75" s="529"/>
      <c r="CD75" s="529"/>
      <c r="CE75" s="529"/>
      <c r="CF75" s="529"/>
      <c r="CG75" s="529"/>
      <c r="CH75" s="529"/>
      <c r="CI75" s="529"/>
      <c r="CJ75" s="529"/>
      <c r="CK75" s="529"/>
      <c r="CL75" s="529"/>
      <c r="CM75" s="529"/>
      <c r="CN75" s="529"/>
      <c r="CO75" s="529"/>
      <c r="CP75" s="529"/>
      <c r="CQ75" s="529"/>
    </row>
    <row r="76" spans="1:95" s="70" customFormat="1" x14ac:dyDescent="0.2">
      <c r="A76" s="11">
        <v>172</v>
      </c>
      <c r="B76" s="277"/>
      <c r="C76" s="278"/>
      <c r="D76" s="278"/>
      <c r="E76" s="278"/>
      <c r="F76" s="1455" t="s">
        <v>133</v>
      </c>
      <c r="G76" s="1456"/>
      <c r="H76" s="1456"/>
      <c r="I76" s="1456"/>
      <c r="J76" s="1456"/>
      <c r="K76" s="1456"/>
      <c r="L76" s="1457"/>
      <c r="M76" s="698">
        <v>0</v>
      </c>
      <c r="N76" s="699">
        <v>0</v>
      </c>
      <c r="O76" s="700">
        <v>0</v>
      </c>
      <c r="P76" s="700">
        <v>0</v>
      </c>
      <c r="Q76" s="705">
        <v>0</v>
      </c>
      <c r="R76" s="700">
        <v>0</v>
      </c>
      <c r="S76" s="701">
        <v>0</v>
      </c>
      <c r="T76" s="700">
        <v>0</v>
      </c>
      <c r="U76" s="701">
        <v>0</v>
      </c>
      <c r="V76" s="700">
        <v>0</v>
      </c>
      <c r="W76" s="701">
        <v>0</v>
      </c>
      <c r="X76" s="700">
        <v>0</v>
      </c>
      <c r="Y76" s="701">
        <v>0</v>
      </c>
      <c r="Z76" s="700">
        <v>0</v>
      </c>
      <c r="AA76" s="701">
        <v>0</v>
      </c>
      <c r="AB76" s="706">
        <v>0</v>
      </c>
      <c r="AC76" s="698">
        <v>0</v>
      </c>
      <c r="AD76" s="996"/>
      <c r="AE76" s="997"/>
      <c r="AF76" s="997"/>
      <c r="AG76" s="536"/>
      <c r="AH76" s="529"/>
      <c r="AI76" s="529"/>
      <c r="AJ76" s="529"/>
      <c r="AK76" s="529"/>
      <c r="AL76" s="529"/>
      <c r="AM76" s="529"/>
      <c r="AN76" s="529"/>
      <c r="AO76" s="529"/>
      <c r="AP76" s="529"/>
      <c r="AQ76" s="529"/>
      <c r="AR76" s="529"/>
      <c r="AS76" s="529"/>
      <c r="AT76" s="529"/>
      <c r="AU76" s="529"/>
      <c r="AV76" s="529"/>
      <c r="AW76" s="529"/>
      <c r="AX76" s="529"/>
      <c r="AY76" s="529"/>
      <c r="AZ76" s="529"/>
      <c r="BA76" s="529"/>
      <c r="BB76" s="529"/>
      <c r="BC76" s="529"/>
      <c r="BD76" s="529"/>
      <c r="BE76" s="529"/>
      <c r="BF76" s="529"/>
      <c r="BG76" s="529"/>
      <c r="BH76" s="529"/>
      <c r="BI76" s="529"/>
      <c r="BJ76" s="529"/>
      <c r="BK76" s="529"/>
      <c r="BL76" s="529"/>
      <c r="BM76" s="529"/>
      <c r="BN76" s="529"/>
      <c r="BO76" s="529"/>
      <c r="BP76" s="529"/>
      <c r="BQ76" s="529"/>
      <c r="BR76" s="529"/>
      <c r="BS76" s="529"/>
      <c r="BT76" s="529"/>
      <c r="BU76" s="529"/>
      <c r="BV76" s="529"/>
      <c r="BW76" s="529"/>
      <c r="BX76" s="529"/>
      <c r="BY76" s="529"/>
      <c r="BZ76" s="529"/>
      <c r="CA76" s="529"/>
      <c r="CB76" s="529"/>
      <c r="CC76" s="529"/>
      <c r="CD76" s="529"/>
      <c r="CE76" s="529"/>
      <c r="CF76" s="529"/>
      <c r="CG76" s="529"/>
      <c r="CH76" s="529"/>
      <c r="CI76" s="529"/>
      <c r="CJ76" s="529"/>
      <c r="CK76" s="529"/>
      <c r="CL76" s="529"/>
      <c r="CM76" s="529"/>
      <c r="CN76" s="529"/>
      <c r="CO76" s="529"/>
      <c r="CP76" s="529"/>
      <c r="CQ76" s="529"/>
    </row>
    <row r="77" spans="1:95" s="70" customFormat="1" x14ac:dyDescent="0.2">
      <c r="A77" s="11">
        <v>173</v>
      </c>
      <c r="B77" s="277"/>
      <c r="C77" s="278"/>
      <c r="D77" s="278"/>
      <c r="E77" s="278"/>
      <c r="F77" s="1458" t="s">
        <v>134</v>
      </c>
      <c r="G77" s="1459"/>
      <c r="H77" s="1459"/>
      <c r="I77" s="1459"/>
      <c r="J77" s="1459"/>
      <c r="K77" s="1459"/>
      <c r="L77" s="1460"/>
      <c r="M77" s="698">
        <v>0</v>
      </c>
      <c r="N77" s="699">
        <v>0</v>
      </c>
      <c r="O77" s="700">
        <v>0</v>
      </c>
      <c r="P77" s="700">
        <v>0</v>
      </c>
      <c r="Q77" s="705">
        <v>0</v>
      </c>
      <c r="R77" s="700">
        <v>0</v>
      </c>
      <c r="S77" s="701">
        <v>0</v>
      </c>
      <c r="T77" s="700">
        <v>0</v>
      </c>
      <c r="U77" s="701">
        <v>0</v>
      </c>
      <c r="V77" s="700">
        <v>0</v>
      </c>
      <c r="W77" s="701">
        <v>0</v>
      </c>
      <c r="X77" s="700">
        <v>0</v>
      </c>
      <c r="Y77" s="701">
        <v>0</v>
      </c>
      <c r="Z77" s="700">
        <v>0</v>
      </c>
      <c r="AA77" s="701">
        <v>0</v>
      </c>
      <c r="AB77" s="706">
        <v>0</v>
      </c>
      <c r="AC77" s="698">
        <v>0</v>
      </c>
      <c r="AD77" s="996"/>
      <c r="AE77" s="997"/>
      <c r="AF77" s="997"/>
      <c r="AG77" s="536"/>
      <c r="AH77" s="529"/>
      <c r="AI77" s="529"/>
      <c r="AJ77" s="529"/>
      <c r="AK77" s="529"/>
      <c r="AL77" s="529"/>
      <c r="AM77" s="529"/>
      <c r="AN77" s="529"/>
      <c r="AO77" s="529"/>
      <c r="AP77" s="529"/>
      <c r="AQ77" s="529"/>
      <c r="AR77" s="529"/>
      <c r="AS77" s="529"/>
      <c r="AT77" s="529"/>
      <c r="AU77" s="529"/>
      <c r="AV77" s="529"/>
      <c r="AW77" s="529"/>
      <c r="AX77" s="529"/>
      <c r="AY77" s="529"/>
      <c r="AZ77" s="529"/>
      <c r="BA77" s="529"/>
      <c r="BB77" s="529"/>
      <c r="BC77" s="529"/>
      <c r="BD77" s="529"/>
      <c r="BE77" s="529"/>
      <c r="BF77" s="529"/>
      <c r="BG77" s="529"/>
      <c r="BH77" s="529"/>
      <c r="BI77" s="529"/>
      <c r="BJ77" s="529"/>
      <c r="BK77" s="529"/>
      <c r="BL77" s="529"/>
      <c r="BM77" s="529"/>
      <c r="BN77" s="529"/>
      <c r="BO77" s="529"/>
      <c r="BP77" s="529"/>
      <c r="BQ77" s="529"/>
      <c r="BR77" s="529"/>
      <c r="BS77" s="529"/>
      <c r="BT77" s="529"/>
      <c r="BU77" s="529"/>
      <c r="BV77" s="529"/>
      <c r="BW77" s="529"/>
      <c r="BX77" s="529"/>
      <c r="BY77" s="529"/>
      <c r="BZ77" s="529"/>
      <c r="CA77" s="529"/>
      <c r="CB77" s="529"/>
      <c r="CC77" s="529"/>
      <c r="CD77" s="529"/>
      <c r="CE77" s="529"/>
      <c r="CF77" s="529"/>
      <c r="CG77" s="529"/>
      <c r="CH77" s="529"/>
      <c r="CI77" s="529"/>
      <c r="CJ77" s="529"/>
      <c r="CK77" s="529"/>
      <c r="CL77" s="529"/>
      <c r="CM77" s="529"/>
      <c r="CN77" s="529"/>
      <c r="CO77" s="529"/>
      <c r="CP77" s="529"/>
      <c r="CQ77" s="529"/>
    </row>
    <row r="78" spans="1:95" s="70" customFormat="1" x14ac:dyDescent="0.2">
      <c r="A78" s="11">
        <v>174</v>
      </c>
      <c r="B78" s="277"/>
      <c r="C78" s="278"/>
      <c r="D78" s="278"/>
      <c r="E78" s="1452" t="s">
        <v>135</v>
      </c>
      <c r="F78" s="1453"/>
      <c r="G78" s="1453"/>
      <c r="H78" s="1453"/>
      <c r="I78" s="1453"/>
      <c r="J78" s="1453"/>
      <c r="K78" s="1453"/>
      <c r="L78" s="1454"/>
      <c r="M78" s="407">
        <f>SUM(M79:M80)</f>
        <v>0</v>
      </c>
      <c r="N78" s="410">
        <f t="shared" ref="N78:AC78" si="17">SUBTOTAL(9,N79:N80)</f>
        <v>0</v>
      </c>
      <c r="O78" s="414">
        <f t="shared" si="17"/>
        <v>0</v>
      </c>
      <c r="P78" s="413">
        <f t="shared" si="17"/>
        <v>0</v>
      </c>
      <c r="Q78" s="415">
        <f t="shared" si="17"/>
        <v>0</v>
      </c>
      <c r="R78" s="414">
        <f t="shared" si="17"/>
        <v>0</v>
      </c>
      <c r="S78" s="414">
        <f t="shared" si="17"/>
        <v>0</v>
      </c>
      <c r="T78" s="414">
        <f t="shared" si="17"/>
        <v>0</v>
      </c>
      <c r="U78" s="414">
        <f t="shared" si="17"/>
        <v>0</v>
      </c>
      <c r="V78" s="414">
        <f t="shared" si="17"/>
        <v>0</v>
      </c>
      <c r="W78" s="414">
        <f t="shared" si="17"/>
        <v>0</v>
      </c>
      <c r="X78" s="414">
        <f t="shared" si="17"/>
        <v>0</v>
      </c>
      <c r="Y78" s="414">
        <f t="shared" si="17"/>
        <v>0</v>
      </c>
      <c r="Z78" s="414">
        <f t="shared" si="17"/>
        <v>0</v>
      </c>
      <c r="AA78" s="414">
        <f t="shared" si="17"/>
        <v>0</v>
      </c>
      <c r="AB78" s="424">
        <f t="shared" si="17"/>
        <v>0</v>
      </c>
      <c r="AC78" s="407">
        <f t="shared" si="17"/>
        <v>0</v>
      </c>
      <c r="AD78" s="996"/>
      <c r="AE78" s="997"/>
      <c r="AF78" s="997"/>
      <c r="AG78" s="536"/>
      <c r="AH78" s="529"/>
      <c r="AI78" s="529"/>
      <c r="AJ78" s="529"/>
      <c r="AK78" s="529"/>
      <c r="AL78" s="529"/>
      <c r="AM78" s="529"/>
      <c r="AN78" s="529"/>
      <c r="AO78" s="529"/>
      <c r="AP78" s="529"/>
      <c r="AQ78" s="529"/>
      <c r="AR78" s="529"/>
      <c r="AS78" s="529"/>
      <c r="AT78" s="529"/>
      <c r="AU78" s="529"/>
      <c r="AV78" s="529"/>
      <c r="AW78" s="529"/>
      <c r="AX78" s="529"/>
      <c r="AY78" s="529"/>
      <c r="AZ78" s="529"/>
      <c r="BA78" s="529"/>
      <c r="BB78" s="529"/>
      <c r="BC78" s="529"/>
      <c r="BD78" s="529"/>
      <c r="BE78" s="529"/>
      <c r="BF78" s="529"/>
      <c r="BG78" s="529"/>
      <c r="BH78" s="529"/>
      <c r="BI78" s="529"/>
      <c r="BJ78" s="529"/>
      <c r="BK78" s="529"/>
      <c r="BL78" s="529"/>
      <c r="BM78" s="529"/>
      <c r="BN78" s="529"/>
      <c r="BO78" s="529"/>
      <c r="BP78" s="529"/>
      <c r="BQ78" s="529"/>
      <c r="BR78" s="529"/>
      <c r="BS78" s="529"/>
      <c r="BT78" s="529"/>
      <c r="BU78" s="529"/>
      <c r="BV78" s="529"/>
      <c r="BW78" s="529"/>
      <c r="BX78" s="529"/>
      <c r="BY78" s="529"/>
      <c r="BZ78" s="529"/>
      <c r="CA78" s="529"/>
      <c r="CB78" s="529"/>
      <c r="CC78" s="529"/>
      <c r="CD78" s="529"/>
      <c r="CE78" s="529"/>
      <c r="CF78" s="529"/>
      <c r="CG78" s="529"/>
      <c r="CH78" s="529"/>
      <c r="CI78" s="529"/>
      <c r="CJ78" s="529"/>
      <c r="CK78" s="529"/>
      <c r="CL78" s="529"/>
      <c r="CM78" s="529"/>
      <c r="CN78" s="529"/>
      <c r="CO78" s="529"/>
      <c r="CP78" s="529"/>
      <c r="CQ78" s="529"/>
    </row>
    <row r="79" spans="1:95" s="70" customFormat="1" x14ac:dyDescent="0.2">
      <c r="A79" s="11">
        <v>175</v>
      </c>
      <c r="B79" s="277"/>
      <c r="C79" s="278"/>
      <c r="D79" s="278"/>
      <c r="E79" s="278"/>
      <c r="F79" s="1455" t="s">
        <v>136</v>
      </c>
      <c r="G79" s="1456"/>
      <c r="H79" s="1456"/>
      <c r="I79" s="1456"/>
      <c r="J79" s="1456"/>
      <c r="K79" s="1456"/>
      <c r="L79" s="1457"/>
      <c r="M79" s="698">
        <v>0</v>
      </c>
      <c r="N79" s="699">
        <v>0</v>
      </c>
      <c r="O79" s="700">
        <v>0</v>
      </c>
      <c r="P79" s="700">
        <v>0</v>
      </c>
      <c r="Q79" s="705">
        <v>0</v>
      </c>
      <c r="R79" s="700">
        <v>0</v>
      </c>
      <c r="S79" s="701">
        <v>0</v>
      </c>
      <c r="T79" s="700">
        <v>0</v>
      </c>
      <c r="U79" s="701">
        <v>0</v>
      </c>
      <c r="V79" s="700">
        <v>0</v>
      </c>
      <c r="W79" s="701">
        <v>0</v>
      </c>
      <c r="X79" s="700">
        <v>0</v>
      </c>
      <c r="Y79" s="701">
        <v>0</v>
      </c>
      <c r="Z79" s="700">
        <v>0</v>
      </c>
      <c r="AA79" s="701">
        <v>0</v>
      </c>
      <c r="AB79" s="706">
        <v>0</v>
      </c>
      <c r="AC79" s="698">
        <v>0</v>
      </c>
      <c r="AD79" s="996"/>
      <c r="AE79" s="997"/>
      <c r="AF79" s="997"/>
      <c r="AG79" s="536"/>
      <c r="AH79" s="529"/>
      <c r="AI79" s="529"/>
      <c r="AJ79" s="529"/>
      <c r="AK79" s="529"/>
      <c r="AL79" s="529"/>
      <c r="AM79" s="529"/>
      <c r="AN79" s="529"/>
      <c r="AO79" s="529"/>
      <c r="AP79" s="529"/>
      <c r="AQ79" s="529"/>
      <c r="AR79" s="529"/>
      <c r="AS79" s="529"/>
      <c r="AT79" s="529"/>
      <c r="AU79" s="529"/>
      <c r="AV79" s="529"/>
      <c r="AW79" s="529"/>
      <c r="AX79" s="529"/>
      <c r="AY79" s="529"/>
      <c r="AZ79" s="529"/>
      <c r="BA79" s="529"/>
      <c r="BB79" s="529"/>
      <c r="BC79" s="529"/>
      <c r="BD79" s="529"/>
      <c r="BE79" s="529"/>
      <c r="BF79" s="529"/>
      <c r="BG79" s="529"/>
      <c r="BH79" s="529"/>
      <c r="BI79" s="529"/>
      <c r="BJ79" s="529"/>
      <c r="BK79" s="529"/>
      <c r="BL79" s="529"/>
      <c r="BM79" s="529"/>
      <c r="BN79" s="529"/>
      <c r="BO79" s="529"/>
      <c r="BP79" s="529"/>
      <c r="BQ79" s="529"/>
      <c r="BR79" s="529"/>
      <c r="BS79" s="529"/>
      <c r="BT79" s="529"/>
      <c r="BU79" s="529"/>
      <c r="BV79" s="529"/>
      <c r="BW79" s="529"/>
      <c r="BX79" s="529"/>
      <c r="BY79" s="529"/>
      <c r="BZ79" s="529"/>
      <c r="CA79" s="529"/>
      <c r="CB79" s="529"/>
      <c r="CC79" s="529"/>
      <c r="CD79" s="529"/>
      <c r="CE79" s="529"/>
      <c r="CF79" s="529"/>
      <c r="CG79" s="529"/>
      <c r="CH79" s="529"/>
      <c r="CI79" s="529"/>
      <c r="CJ79" s="529"/>
      <c r="CK79" s="529"/>
      <c r="CL79" s="529"/>
      <c r="CM79" s="529"/>
      <c r="CN79" s="529"/>
      <c r="CO79" s="529"/>
      <c r="CP79" s="529"/>
      <c r="CQ79" s="529"/>
    </row>
    <row r="80" spans="1:95" s="70" customFormat="1" x14ac:dyDescent="0.2">
      <c r="A80" s="11">
        <v>176</v>
      </c>
      <c r="B80" s="277"/>
      <c r="C80" s="278"/>
      <c r="D80" s="278"/>
      <c r="E80" s="278"/>
      <c r="F80" s="1458" t="s">
        <v>137</v>
      </c>
      <c r="G80" s="1459"/>
      <c r="H80" s="1459"/>
      <c r="I80" s="1459"/>
      <c r="J80" s="1459"/>
      <c r="K80" s="1459"/>
      <c r="L80" s="1460"/>
      <c r="M80" s="698">
        <v>0</v>
      </c>
      <c r="N80" s="699">
        <v>0</v>
      </c>
      <c r="O80" s="700">
        <v>0</v>
      </c>
      <c r="P80" s="700">
        <v>0</v>
      </c>
      <c r="Q80" s="705">
        <v>0</v>
      </c>
      <c r="R80" s="700">
        <v>0</v>
      </c>
      <c r="S80" s="701">
        <v>0</v>
      </c>
      <c r="T80" s="700">
        <v>0</v>
      </c>
      <c r="U80" s="701">
        <v>0</v>
      </c>
      <c r="V80" s="700">
        <v>0</v>
      </c>
      <c r="W80" s="701">
        <v>0</v>
      </c>
      <c r="X80" s="700">
        <v>0</v>
      </c>
      <c r="Y80" s="701">
        <v>0</v>
      </c>
      <c r="Z80" s="700">
        <v>0</v>
      </c>
      <c r="AA80" s="701">
        <v>0</v>
      </c>
      <c r="AB80" s="706">
        <v>0</v>
      </c>
      <c r="AC80" s="698">
        <v>0</v>
      </c>
      <c r="AD80" s="996"/>
      <c r="AE80" s="997"/>
      <c r="AF80" s="997"/>
      <c r="AG80" s="536"/>
      <c r="AH80" s="529"/>
      <c r="AI80" s="529"/>
      <c r="AJ80" s="529"/>
      <c r="AK80" s="529"/>
      <c r="AL80" s="529"/>
      <c r="AM80" s="529"/>
      <c r="AN80" s="529"/>
      <c r="AO80" s="529"/>
      <c r="AP80" s="529"/>
      <c r="AQ80" s="529"/>
      <c r="AR80" s="529"/>
      <c r="AS80" s="529"/>
      <c r="AT80" s="529"/>
      <c r="AU80" s="529"/>
      <c r="AV80" s="529"/>
      <c r="AW80" s="529"/>
      <c r="AX80" s="529"/>
      <c r="AY80" s="529"/>
      <c r="AZ80" s="529"/>
      <c r="BA80" s="529"/>
      <c r="BB80" s="529"/>
      <c r="BC80" s="529"/>
      <c r="BD80" s="529"/>
      <c r="BE80" s="529"/>
      <c r="BF80" s="529"/>
      <c r="BG80" s="529"/>
      <c r="BH80" s="529"/>
      <c r="BI80" s="529"/>
      <c r="BJ80" s="529"/>
      <c r="BK80" s="529"/>
      <c r="BL80" s="529"/>
      <c r="BM80" s="529"/>
      <c r="BN80" s="529"/>
      <c r="BO80" s="529"/>
      <c r="BP80" s="529"/>
      <c r="BQ80" s="529"/>
      <c r="BR80" s="529"/>
      <c r="BS80" s="529"/>
      <c r="BT80" s="529"/>
      <c r="BU80" s="529"/>
      <c r="BV80" s="529"/>
      <c r="BW80" s="529"/>
      <c r="BX80" s="529"/>
      <c r="BY80" s="529"/>
      <c r="BZ80" s="529"/>
      <c r="CA80" s="529"/>
      <c r="CB80" s="529"/>
      <c r="CC80" s="529"/>
      <c r="CD80" s="529"/>
      <c r="CE80" s="529"/>
      <c r="CF80" s="529"/>
      <c r="CG80" s="529"/>
      <c r="CH80" s="529"/>
      <c r="CI80" s="529"/>
      <c r="CJ80" s="529"/>
      <c r="CK80" s="529"/>
      <c r="CL80" s="529"/>
      <c r="CM80" s="529"/>
      <c r="CN80" s="529"/>
      <c r="CO80" s="529"/>
      <c r="CP80" s="529"/>
      <c r="CQ80" s="529"/>
    </row>
    <row r="81" spans="1:95" s="70" customFormat="1" x14ac:dyDescent="0.2">
      <c r="A81" s="11">
        <v>177</v>
      </c>
      <c r="B81" s="277"/>
      <c r="C81" s="278"/>
      <c r="D81" s="278"/>
      <c r="E81" s="1452" t="s">
        <v>550</v>
      </c>
      <c r="F81" s="1453"/>
      <c r="G81" s="1453"/>
      <c r="H81" s="1453"/>
      <c r="I81" s="1453"/>
      <c r="J81" s="1453"/>
      <c r="K81" s="1453"/>
      <c r="L81" s="1454"/>
      <c r="M81" s="407">
        <f>SUM(M82:M83)</f>
        <v>0</v>
      </c>
      <c r="N81" s="410">
        <f t="shared" ref="N81:AC81" si="18">SUBTOTAL(9,N82:N83)</f>
        <v>0</v>
      </c>
      <c r="O81" s="414">
        <f t="shared" si="18"/>
        <v>0</v>
      </c>
      <c r="P81" s="413">
        <f t="shared" si="18"/>
        <v>0</v>
      </c>
      <c r="Q81" s="415">
        <f t="shared" si="18"/>
        <v>0</v>
      </c>
      <c r="R81" s="414">
        <f t="shared" si="18"/>
        <v>0</v>
      </c>
      <c r="S81" s="414">
        <f t="shared" si="18"/>
        <v>0</v>
      </c>
      <c r="T81" s="414">
        <f t="shared" si="18"/>
        <v>0</v>
      </c>
      <c r="U81" s="414">
        <f t="shared" si="18"/>
        <v>0</v>
      </c>
      <c r="V81" s="414">
        <f t="shared" si="18"/>
        <v>0</v>
      </c>
      <c r="W81" s="414">
        <f t="shared" si="18"/>
        <v>0</v>
      </c>
      <c r="X81" s="414">
        <f t="shared" si="18"/>
        <v>0</v>
      </c>
      <c r="Y81" s="414">
        <f t="shared" si="18"/>
        <v>0</v>
      </c>
      <c r="Z81" s="414">
        <f t="shared" si="18"/>
        <v>0</v>
      </c>
      <c r="AA81" s="414">
        <f t="shared" si="18"/>
        <v>0</v>
      </c>
      <c r="AB81" s="424">
        <f t="shared" si="18"/>
        <v>0</v>
      </c>
      <c r="AC81" s="407">
        <f t="shared" si="18"/>
        <v>0</v>
      </c>
      <c r="AD81" s="996"/>
      <c r="AE81" s="997"/>
      <c r="AF81" s="997"/>
      <c r="AG81" s="536"/>
      <c r="AH81" s="529"/>
      <c r="AI81" s="529"/>
      <c r="AJ81" s="529"/>
      <c r="AK81" s="529"/>
      <c r="AL81" s="529"/>
      <c r="AM81" s="529"/>
      <c r="AN81" s="529"/>
      <c r="AO81" s="529"/>
      <c r="AP81" s="529"/>
      <c r="AQ81" s="529"/>
      <c r="AR81" s="529"/>
      <c r="AS81" s="529"/>
      <c r="AT81" s="529"/>
      <c r="AU81" s="529"/>
      <c r="AV81" s="529"/>
      <c r="AW81" s="529"/>
      <c r="AX81" s="529"/>
      <c r="AY81" s="529"/>
      <c r="AZ81" s="529"/>
      <c r="BA81" s="529"/>
      <c r="BB81" s="529"/>
      <c r="BC81" s="529"/>
      <c r="BD81" s="529"/>
      <c r="BE81" s="529"/>
      <c r="BF81" s="529"/>
      <c r="BG81" s="529"/>
      <c r="BH81" s="529"/>
      <c r="BI81" s="529"/>
      <c r="BJ81" s="529"/>
      <c r="BK81" s="529"/>
      <c r="BL81" s="529"/>
      <c r="BM81" s="529"/>
      <c r="BN81" s="529"/>
      <c r="BO81" s="529"/>
      <c r="BP81" s="529"/>
      <c r="BQ81" s="529"/>
      <c r="BR81" s="529"/>
      <c r="BS81" s="529"/>
      <c r="BT81" s="529"/>
      <c r="BU81" s="529"/>
      <c r="BV81" s="529"/>
      <c r="BW81" s="529"/>
      <c r="BX81" s="529"/>
      <c r="BY81" s="529"/>
      <c r="BZ81" s="529"/>
      <c r="CA81" s="529"/>
      <c r="CB81" s="529"/>
      <c r="CC81" s="529"/>
      <c r="CD81" s="529"/>
      <c r="CE81" s="529"/>
      <c r="CF81" s="529"/>
      <c r="CG81" s="529"/>
      <c r="CH81" s="529"/>
      <c r="CI81" s="529"/>
      <c r="CJ81" s="529"/>
      <c r="CK81" s="529"/>
      <c r="CL81" s="529"/>
      <c r="CM81" s="529"/>
      <c r="CN81" s="529"/>
      <c r="CO81" s="529"/>
      <c r="CP81" s="529"/>
      <c r="CQ81" s="529"/>
    </row>
    <row r="82" spans="1:95" s="70" customFormat="1" x14ac:dyDescent="0.2">
      <c r="A82" s="11">
        <v>178</v>
      </c>
      <c r="B82" s="277"/>
      <c r="C82" s="278"/>
      <c r="D82" s="278"/>
      <c r="E82" s="278"/>
      <c r="F82" s="1455" t="s">
        <v>551</v>
      </c>
      <c r="G82" s="1456"/>
      <c r="H82" s="1456"/>
      <c r="I82" s="1456"/>
      <c r="J82" s="1456"/>
      <c r="K82" s="1456"/>
      <c r="L82" s="1457"/>
      <c r="M82" s="698">
        <v>0</v>
      </c>
      <c r="N82" s="699">
        <v>0</v>
      </c>
      <c r="O82" s="700">
        <v>0</v>
      </c>
      <c r="P82" s="700">
        <v>0</v>
      </c>
      <c r="Q82" s="705">
        <v>0</v>
      </c>
      <c r="R82" s="700">
        <v>0</v>
      </c>
      <c r="S82" s="701">
        <v>0</v>
      </c>
      <c r="T82" s="700">
        <v>0</v>
      </c>
      <c r="U82" s="701">
        <v>0</v>
      </c>
      <c r="V82" s="700">
        <v>0</v>
      </c>
      <c r="W82" s="701">
        <v>0</v>
      </c>
      <c r="X82" s="700">
        <v>0</v>
      </c>
      <c r="Y82" s="701">
        <v>0</v>
      </c>
      <c r="Z82" s="700">
        <v>0</v>
      </c>
      <c r="AA82" s="701">
        <v>0</v>
      </c>
      <c r="AB82" s="706">
        <v>0</v>
      </c>
      <c r="AC82" s="698">
        <v>0</v>
      </c>
      <c r="AD82" s="996"/>
      <c r="AE82" s="997"/>
      <c r="AF82" s="997"/>
      <c r="AG82" s="536"/>
      <c r="AH82" s="529"/>
      <c r="AI82" s="529"/>
      <c r="AJ82" s="529"/>
      <c r="AK82" s="529"/>
      <c r="AL82" s="529"/>
      <c r="AM82" s="529"/>
      <c r="AN82" s="529"/>
      <c r="AO82" s="529"/>
      <c r="AP82" s="529"/>
      <c r="AQ82" s="529"/>
      <c r="AR82" s="529"/>
      <c r="AS82" s="529"/>
      <c r="AT82" s="529"/>
      <c r="AU82" s="529"/>
      <c r="AV82" s="529"/>
      <c r="AW82" s="529"/>
      <c r="AX82" s="529"/>
      <c r="AY82" s="529"/>
      <c r="AZ82" s="529"/>
      <c r="BA82" s="529"/>
      <c r="BB82" s="529"/>
      <c r="BC82" s="529"/>
      <c r="BD82" s="529"/>
      <c r="BE82" s="529"/>
      <c r="BF82" s="529"/>
      <c r="BG82" s="529"/>
      <c r="BH82" s="529"/>
      <c r="BI82" s="529"/>
      <c r="BJ82" s="529"/>
      <c r="BK82" s="529"/>
      <c r="BL82" s="529"/>
      <c r="BM82" s="529"/>
      <c r="BN82" s="529"/>
      <c r="BO82" s="529"/>
      <c r="BP82" s="529"/>
      <c r="BQ82" s="529"/>
      <c r="BR82" s="529"/>
      <c r="BS82" s="529"/>
      <c r="BT82" s="529"/>
      <c r="BU82" s="529"/>
      <c r="BV82" s="529"/>
      <c r="BW82" s="529"/>
      <c r="BX82" s="529"/>
      <c r="BY82" s="529"/>
      <c r="BZ82" s="529"/>
      <c r="CA82" s="529"/>
      <c r="CB82" s="529"/>
      <c r="CC82" s="529"/>
      <c r="CD82" s="529"/>
      <c r="CE82" s="529"/>
      <c r="CF82" s="529"/>
      <c r="CG82" s="529"/>
      <c r="CH82" s="529"/>
      <c r="CI82" s="529"/>
      <c r="CJ82" s="529"/>
      <c r="CK82" s="529"/>
      <c r="CL82" s="529"/>
      <c r="CM82" s="529"/>
      <c r="CN82" s="529"/>
      <c r="CO82" s="529"/>
      <c r="CP82" s="529"/>
      <c r="CQ82" s="529"/>
    </row>
    <row r="83" spans="1:95" s="70" customFormat="1" x14ac:dyDescent="0.2">
      <c r="A83" s="11">
        <v>179</v>
      </c>
      <c r="B83" s="277"/>
      <c r="C83" s="278"/>
      <c r="D83" s="278"/>
      <c r="E83" s="278"/>
      <c r="F83" s="1458" t="s">
        <v>552</v>
      </c>
      <c r="G83" s="1459"/>
      <c r="H83" s="1459"/>
      <c r="I83" s="1459"/>
      <c r="J83" s="1459"/>
      <c r="K83" s="1459"/>
      <c r="L83" s="1460"/>
      <c r="M83" s="698">
        <v>0</v>
      </c>
      <c r="N83" s="699">
        <v>0</v>
      </c>
      <c r="O83" s="700">
        <v>0</v>
      </c>
      <c r="P83" s="700">
        <v>0</v>
      </c>
      <c r="Q83" s="705">
        <v>0</v>
      </c>
      <c r="R83" s="700">
        <v>0</v>
      </c>
      <c r="S83" s="701">
        <v>0</v>
      </c>
      <c r="T83" s="700">
        <v>0</v>
      </c>
      <c r="U83" s="701">
        <v>0</v>
      </c>
      <c r="V83" s="700">
        <v>0</v>
      </c>
      <c r="W83" s="701">
        <v>0</v>
      </c>
      <c r="X83" s="700">
        <v>0</v>
      </c>
      <c r="Y83" s="701">
        <v>0</v>
      </c>
      <c r="Z83" s="700">
        <v>0</v>
      </c>
      <c r="AA83" s="701">
        <v>0</v>
      </c>
      <c r="AB83" s="706">
        <v>0</v>
      </c>
      <c r="AC83" s="698">
        <v>0</v>
      </c>
      <c r="AD83" s="996"/>
      <c r="AE83" s="997"/>
      <c r="AF83" s="997"/>
      <c r="AG83" s="536"/>
      <c r="AH83" s="529"/>
      <c r="AI83" s="529"/>
      <c r="AJ83" s="529"/>
      <c r="AK83" s="529"/>
      <c r="AL83" s="529"/>
      <c r="AM83" s="529"/>
      <c r="AN83" s="529"/>
      <c r="AO83" s="529"/>
      <c r="AP83" s="529"/>
      <c r="AQ83" s="529"/>
      <c r="AR83" s="529"/>
      <c r="AS83" s="529"/>
      <c r="AT83" s="529"/>
      <c r="AU83" s="529"/>
      <c r="AV83" s="529"/>
      <c r="AW83" s="529"/>
      <c r="AX83" s="529"/>
      <c r="AY83" s="529"/>
      <c r="AZ83" s="529"/>
      <c r="BA83" s="529"/>
      <c r="BB83" s="529"/>
      <c r="BC83" s="529"/>
      <c r="BD83" s="529"/>
      <c r="BE83" s="529"/>
      <c r="BF83" s="529"/>
      <c r="BG83" s="529"/>
      <c r="BH83" s="529"/>
      <c r="BI83" s="529"/>
      <c r="BJ83" s="529"/>
      <c r="BK83" s="529"/>
      <c r="BL83" s="529"/>
      <c r="BM83" s="529"/>
      <c r="BN83" s="529"/>
      <c r="BO83" s="529"/>
      <c r="BP83" s="529"/>
      <c r="BQ83" s="529"/>
      <c r="BR83" s="529"/>
      <c r="BS83" s="529"/>
      <c r="BT83" s="529"/>
      <c r="BU83" s="529"/>
      <c r="BV83" s="529"/>
      <c r="BW83" s="529"/>
      <c r="BX83" s="529"/>
      <c r="BY83" s="529"/>
      <c r="BZ83" s="529"/>
      <c r="CA83" s="529"/>
      <c r="CB83" s="529"/>
      <c r="CC83" s="529"/>
      <c r="CD83" s="529"/>
      <c r="CE83" s="529"/>
      <c r="CF83" s="529"/>
      <c r="CG83" s="529"/>
      <c r="CH83" s="529"/>
      <c r="CI83" s="529"/>
      <c r="CJ83" s="529"/>
      <c r="CK83" s="529"/>
      <c r="CL83" s="529"/>
      <c r="CM83" s="529"/>
      <c r="CN83" s="529"/>
      <c r="CO83" s="529"/>
      <c r="CP83" s="529"/>
      <c r="CQ83" s="529"/>
    </row>
    <row r="84" spans="1:95" s="70" customFormat="1" x14ac:dyDescent="0.2">
      <c r="A84" s="11">
        <v>180</v>
      </c>
      <c r="B84" s="277"/>
      <c r="C84" s="278"/>
      <c r="D84" s="278"/>
      <c r="E84" s="1452" t="s">
        <v>553</v>
      </c>
      <c r="F84" s="1453"/>
      <c r="G84" s="1453"/>
      <c r="H84" s="1453"/>
      <c r="I84" s="1453"/>
      <c r="J84" s="1453"/>
      <c r="K84" s="1453"/>
      <c r="L84" s="1454"/>
      <c r="M84" s="407">
        <f>SUM(M85:M86)</f>
        <v>0</v>
      </c>
      <c r="N84" s="410">
        <f t="shared" ref="N84:AC84" si="19">SUBTOTAL(9,N85:N86)</f>
        <v>0</v>
      </c>
      <c r="O84" s="414">
        <f t="shared" si="19"/>
        <v>0</v>
      </c>
      <c r="P84" s="413">
        <f t="shared" si="19"/>
        <v>0</v>
      </c>
      <c r="Q84" s="415">
        <f t="shared" si="19"/>
        <v>0</v>
      </c>
      <c r="R84" s="414">
        <f t="shared" si="19"/>
        <v>0</v>
      </c>
      <c r="S84" s="414">
        <f t="shared" si="19"/>
        <v>0</v>
      </c>
      <c r="T84" s="414">
        <f t="shared" si="19"/>
        <v>0</v>
      </c>
      <c r="U84" s="414">
        <f t="shared" si="19"/>
        <v>0</v>
      </c>
      <c r="V84" s="414">
        <f t="shared" si="19"/>
        <v>0</v>
      </c>
      <c r="W84" s="414">
        <f t="shared" si="19"/>
        <v>0</v>
      </c>
      <c r="X84" s="414">
        <f t="shared" si="19"/>
        <v>0</v>
      </c>
      <c r="Y84" s="414">
        <f t="shared" si="19"/>
        <v>0</v>
      </c>
      <c r="Z84" s="414">
        <f t="shared" si="19"/>
        <v>0</v>
      </c>
      <c r="AA84" s="414">
        <f t="shared" si="19"/>
        <v>0</v>
      </c>
      <c r="AB84" s="424">
        <f t="shared" si="19"/>
        <v>0</v>
      </c>
      <c r="AC84" s="407">
        <f t="shared" si="19"/>
        <v>0</v>
      </c>
      <c r="AD84" s="996"/>
      <c r="AE84" s="997"/>
      <c r="AF84" s="997"/>
      <c r="AG84" s="536"/>
      <c r="AH84" s="529"/>
      <c r="AI84" s="529"/>
      <c r="AJ84" s="529"/>
      <c r="AK84" s="529"/>
      <c r="AL84" s="529"/>
      <c r="AM84" s="529"/>
      <c r="AN84" s="529"/>
      <c r="AO84" s="529"/>
      <c r="AP84" s="529"/>
      <c r="AQ84" s="529"/>
      <c r="AR84" s="529"/>
      <c r="AS84" s="529"/>
      <c r="AT84" s="529"/>
      <c r="AU84" s="529"/>
      <c r="AV84" s="529"/>
      <c r="AW84" s="529"/>
      <c r="AX84" s="529"/>
      <c r="AY84" s="529"/>
      <c r="AZ84" s="529"/>
      <c r="BA84" s="529"/>
      <c r="BB84" s="529"/>
      <c r="BC84" s="529"/>
      <c r="BD84" s="529"/>
      <c r="BE84" s="529"/>
      <c r="BF84" s="529"/>
      <c r="BG84" s="529"/>
      <c r="BH84" s="529"/>
      <c r="BI84" s="529"/>
      <c r="BJ84" s="529"/>
      <c r="BK84" s="529"/>
      <c r="BL84" s="529"/>
      <c r="BM84" s="529"/>
      <c r="BN84" s="529"/>
      <c r="BO84" s="529"/>
      <c r="BP84" s="529"/>
      <c r="BQ84" s="529"/>
      <c r="BR84" s="529"/>
      <c r="BS84" s="529"/>
      <c r="BT84" s="529"/>
      <c r="BU84" s="529"/>
      <c r="BV84" s="529"/>
      <c r="BW84" s="529"/>
      <c r="BX84" s="529"/>
      <c r="BY84" s="529"/>
      <c r="BZ84" s="529"/>
      <c r="CA84" s="529"/>
      <c r="CB84" s="529"/>
      <c r="CC84" s="529"/>
      <c r="CD84" s="529"/>
      <c r="CE84" s="529"/>
      <c r="CF84" s="529"/>
      <c r="CG84" s="529"/>
      <c r="CH84" s="529"/>
      <c r="CI84" s="529"/>
      <c r="CJ84" s="529"/>
      <c r="CK84" s="529"/>
      <c r="CL84" s="529"/>
      <c r="CM84" s="529"/>
      <c r="CN84" s="529"/>
      <c r="CO84" s="529"/>
      <c r="CP84" s="529"/>
      <c r="CQ84" s="529"/>
    </row>
    <row r="85" spans="1:95" s="70" customFormat="1" x14ac:dyDescent="0.2">
      <c r="A85" s="11">
        <v>181</v>
      </c>
      <c r="B85" s="277"/>
      <c r="C85" s="278"/>
      <c r="D85" s="278"/>
      <c r="E85" s="278"/>
      <c r="F85" s="1455" t="s">
        <v>554</v>
      </c>
      <c r="G85" s="1456"/>
      <c r="H85" s="1456"/>
      <c r="I85" s="1456"/>
      <c r="J85" s="1456"/>
      <c r="K85" s="1456"/>
      <c r="L85" s="1457"/>
      <c r="M85" s="698">
        <v>0</v>
      </c>
      <c r="N85" s="699">
        <v>0</v>
      </c>
      <c r="O85" s="700">
        <v>0</v>
      </c>
      <c r="P85" s="700">
        <v>0</v>
      </c>
      <c r="Q85" s="705">
        <v>0</v>
      </c>
      <c r="R85" s="700">
        <v>0</v>
      </c>
      <c r="S85" s="701">
        <v>0</v>
      </c>
      <c r="T85" s="700">
        <v>0</v>
      </c>
      <c r="U85" s="701">
        <v>0</v>
      </c>
      <c r="V85" s="700">
        <v>0</v>
      </c>
      <c r="W85" s="701">
        <v>0</v>
      </c>
      <c r="X85" s="700">
        <v>0</v>
      </c>
      <c r="Y85" s="701">
        <v>0</v>
      </c>
      <c r="Z85" s="700">
        <v>0</v>
      </c>
      <c r="AA85" s="701">
        <v>0</v>
      </c>
      <c r="AB85" s="706">
        <v>0</v>
      </c>
      <c r="AC85" s="698">
        <v>0</v>
      </c>
      <c r="AD85" s="996"/>
      <c r="AE85" s="997"/>
      <c r="AF85" s="997"/>
      <c r="AG85" s="536"/>
      <c r="AH85" s="529"/>
      <c r="AI85" s="529"/>
      <c r="AJ85" s="529"/>
      <c r="AK85" s="529"/>
      <c r="AL85" s="529"/>
      <c r="AM85" s="529"/>
      <c r="AN85" s="529"/>
      <c r="AO85" s="529"/>
      <c r="AP85" s="529"/>
      <c r="AQ85" s="529"/>
      <c r="AR85" s="529"/>
      <c r="AS85" s="529"/>
      <c r="AT85" s="529"/>
      <c r="AU85" s="529"/>
      <c r="AV85" s="529"/>
      <c r="AW85" s="529"/>
      <c r="AX85" s="529"/>
      <c r="AY85" s="529"/>
      <c r="AZ85" s="529"/>
      <c r="BA85" s="529"/>
      <c r="BB85" s="529"/>
      <c r="BC85" s="529"/>
      <c r="BD85" s="529"/>
      <c r="BE85" s="529"/>
      <c r="BF85" s="529"/>
      <c r="BG85" s="529"/>
      <c r="BH85" s="529"/>
      <c r="BI85" s="529"/>
      <c r="BJ85" s="529"/>
      <c r="BK85" s="529"/>
      <c r="BL85" s="529"/>
      <c r="BM85" s="529"/>
      <c r="BN85" s="529"/>
      <c r="BO85" s="529"/>
      <c r="BP85" s="529"/>
      <c r="BQ85" s="529"/>
      <c r="BR85" s="529"/>
      <c r="BS85" s="529"/>
      <c r="BT85" s="529"/>
      <c r="BU85" s="529"/>
      <c r="BV85" s="529"/>
      <c r="BW85" s="529"/>
      <c r="BX85" s="529"/>
      <c r="BY85" s="529"/>
      <c r="BZ85" s="529"/>
      <c r="CA85" s="529"/>
      <c r="CB85" s="529"/>
      <c r="CC85" s="529"/>
      <c r="CD85" s="529"/>
      <c r="CE85" s="529"/>
      <c r="CF85" s="529"/>
      <c r="CG85" s="529"/>
      <c r="CH85" s="529"/>
      <c r="CI85" s="529"/>
      <c r="CJ85" s="529"/>
      <c r="CK85" s="529"/>
      <c r="CL85" s="529"/>
      <c r="CM85" s="529"/>
      <c r="CN85" s="529"/>
      <c r="CO85" s="529"/>
      <c r="CP85" s="529"/>
      <c r="CQ85" s="529"/>
    </row>
    <row r="86" spans="1:95" s="70" customFormat="1" x14ac:dyDescent="0.2">
      <c r="A86" s="11">
        <v>182</v>
      </c>
      <c r="B86" s="277"/>
      <c r="C86" s="278"/>
      <c r="D86" s="278"/>
      <c r="E86" s="278"/>
      <c r="F86" s="1458" t="s">
        <v>555</v>
      </c>
      <c r="G86" s="1459"/>
      <c r="H86" s="1459"/>
      <c r="I86" s="1459"/>
      <c r="J86" s="1459"/>
      <c r="K86" s="1459"/>
      <c r="L86" s="1460"/>
      <c r="M86" s="698">
        <v>0</v>
      </c>
      <c r="N86" s="699">
        <v>0</v>
      </c>
      <c r="O86" s="700">
        <v>0</v>
      </c>
      <c r="P86" s="700">
        <v>0</v>
      </c>
      <c r="Q86" s="705">
        <v>0</v>
      </c>
      <c r="R86" s="700">
        <v>0</v>
      </c>
      <c r="S86" s="701">
        <v>0</v>
      </c>
      <c r="T86" s="700">
        <v>0</v>
      </c>
      <c r="U86" s="701">
        <v>0</v>
      </c>
      <c r="V86" s="700">
        <v>0</v>
      </c>
      <c r="W86" s="701">
        <v>0</v>
      </c>
      <c r="X86" s="700">
        <v>0</v>
      </c>
      <c r="Y86" s="701">
        <v>0</v>
      </c>
      <c r="Z86" s="700">
        <v>0</v>
      </c>
      <c r="AA86" s="701">
        <v>0</v>
      </c>
      <c r="AB86" s="706">
        <v>0</v>
      </c>
      <c r="AC86" s="698">
        <v>0</v>
      </c>
      <c r="AD86" s="996"/>
      <c r="AE86" s="997"/>
      <c r="AF86" s="997"/>
      <c r="AG86" s="536"/>
      <c r="AH86" s="529"/>
      <c r="AI86" s="529"/>
      <c r="AJ86" s="529"/>
      <c r="AK86" s="529"/>
      <c r="AL86" s="529"/>
      <c r="AM86" s="529"/>
      <c r="AN86" s="529"/>
      <c r="AO86" s="529"/>
      <c r="AP86" s="529"/>
      <c r="AQ86" s="529"/>
      <c r="AR86" s="529"/>
      <c r="AS86" s="529"/>
      <c r="AT86" s="529"/>
      <c r="AU86" s="529"/>
      <c r="AV86" s="529"/>
      <c r="AW86" s="529"/>
      <c r="AX86" s="529"/>
      <c r="AY86" s="529"/>
      <c r="AZ86" s="529"/>
      <c r="BA86" s="529"/>
      <c r="BB86" s="529"/>
      <c r="BC86" s="529"/>
      <c r="BD86" s="529"/>
      <c r="BE86" s="529"/>
      <c r="BF86" s="529"/>
      <c r="BG86" s="529"/>
      <c r="BH86" s="529"/>
      <c r="BI86" s="529"/>
      <c r="BJ86" s="529"/>
      <c r="BK86" s="529"/>
      <c r="BL86" s="529"/>
      <c r="BM86" s="529"/>
      <c r="BN86" s="529"/>
      <c r="BO86" s="529"/>
      <c r="BP86" s="529"/>
      <c r="BQ86" s="529"/>
      <c r="BR86" s="529"/>
      <c r="BS86" s="529"/>
      <c r="BT86" s="529"/>
      <c r="BU86" s="529"/>
      <c r="BV86" s="529"/>
      <c r="BW86" s="529"/>
      <c r="BX86" s="529"/>
      <c r="BY86" s="529"/>
      <c r="BZ86" s="529"/>
      <c r="CA86" s="529"/>
      <c r="CB86" s="529"/>
      <c r="CC86" s="529"/>
      <c r="CD86" s="529"/>
      <c r="CE86" s="529"/>
      <c r="CF86" s="529"/>
      <c r="CG86" s="529"/>
      <c r="CH86" s="529"/>
      <c r="CI86" s="529"/>
      <c r="CJ86" s="529"/>
      <c r="CK86" s="529"/>
      <c r="CL86" s="529"/>
      <c r="CM86" s="529"/>
      <c r="CN86" s="529"/>
      <c r="CO86" s="529"/>
      <c r="CP86" s="529"/>
      <c r="CQ86" s="529"/>
    </row>
    <row r="87" spans="1:95" s="70" customFormat="1" x14ac:dyDescent="0.2">
      <c r="A87" s="11">
        <v>183</v>
      </c>
      <c r="B87" s="277"/>
      <c r="C87" s="278"/>
      <c r="D87" s="1485" t="s">
        <v>24</v>
      </c>
      <c r="E87" s="1486"/>
      <c r="F87" s="1486"/>
      <c r="G87" s="1486"/>
      <c r="H87" s="1486"/>
      <c r="I87" s="1486"/>
      <c r="J87" s="1486"/>
      <c r="K87" s="1486"/>
      <c r="L87" s="1487"/>
      <c r="M87" s="407">
        <f>SUM(M88:M90)</f>
        <v>0</v>
      </c>
      <c r="N87" s="808"/>
      <c r="O87" s="809"/>
      <c r="P87" s="809"/>
      <c r="Q87" s="415">
        <f>SUBTOTAL(9,Q88:Q90)</f>
        <v>0</v>
      </c>
      <c r="R87" s="414">
        <f t="shared" ref="R87:T87" si="20">SUBTOTAL(9,R88:R90)</f>
        <v>0</v>
      </c>
      <c r="S87" s="414">
        <f t="shared" si="20"/>
        <v>0</v>
      </c>
      <c r="T87" s="414">
        <f t="shared" si="20"/>
        <v>0</v>
      </c>
      <c r="U87" s="809"/>
      <c r="V87" s="809"/>
      <c r="W87" s="809"/>
      <c r="X87" s="809"/>
      <c r="Y87" s="809"/>
      <c r="Z87" s="809"/>
      <c r="AA87" s="809"/>
      <c r="AB87" s="810"/>
      <c r="AC87" s="407"/>
      <c r="AD87" s="1017"/>
      <c r="AE87" s="997"/>
      <c r="AF87" s="997"/>
      <c r="AG87" s="536"/>
      <c r="AH87" s="529"/>
      <c r="AI87" s="529"/>
      <c r="AJ87" s="529"/>
      <c r="AK87" s="529"/>
      <c r="AL87" s="529"/>
      <c r="AM87" s="529"/>
      <c r="AN87" s="529"/>
      <c r="AO87" s="529"/>
      <c r="AP87" s="529"/>
      <c r="AQ87" s="529"/>
      <c r="AR87" s="529"/>
      <c r="AS87" s="529"/>
      <c r="AT87" s="529"/>
      <c r="AU87" s="529"/>
      <c r="AV87" s="529"/>
      <c r="AW87" s="529"/>
      <c r="AX87" s="529"/>
      <c r="AY87" s="529"/>
      <c r="AZ87" s="529"/>
      <c r="BA87" s="529"/>
      <c r="BB87" s="529"/>
      <c r="BC87" s="529"/>
      <c r="BD87" s="529"/>
      <c r="BE87" s="529"/>
      <c r="BF87" s="529"/>
      <c r="BG87" s="529"/>
      <c r="BH87" s="529"/>
      <c r="BI87" s="529"/>
      <c r="BJ87" s="529"/>
      <c r="BK87" s="529"/>
      <c r="BL87" s="529"/>
      <c r="BM87" s="529"/>
      <c r="BN87" s="529"/>
      <c r="BO87" s="529"/>
      <c r="BP87" s="529"/>
      <c r="BQ87" s="529"/>
      <c r="BR87" s="529"/>
      <c r="BS87" s="529"/>
      <c r="BT87" s="529"/>
      <c r="BU87" s="529"/>
      <c r="BV87" s="529"/>
      <c r="BW87" s="529"/>
      <c r="BX87" s="529"/>
      <c r="BY87" s="529"/>
      <c r="BZ87" s="529"/>
      <c r="CA87" s="529"/>
      <c r="CB87" s="529"/>
      <c r="CC87" s="529"/>
      <c r="CD87" s="529"/>
      <c r="CE87" s="529"/>
      <c r="CF87" s="529"/>
      <c r="CG87" s="529"/>
      <c r="CH87" s="529"/>
      <c r="CI87" s="529"/>
      <c r="CJ87" s="529"/>
      <c r="CK87" s="529"/>
      <c r="CL87" s="529"/>
      <c r="CM87" s="529"/>
      <c r="CN87" s="529"/>
      <c r="CO87" s="529"/>
      <c r="CP87" s="529"/>
      <c r="CQ87" s="529"/>
    </row>
    <row r="88" spans="1:95" s="70" customFormat="1" x14ac:dyDescent="0.2">
      <c r="A88" s="11">
        <v>184</v>
      </c>
      <c r="B88" s="277"/>
      <c r="C88" s="278"/>
      <c r="D88" s="278"/>
      <c r="E88" s="278"/>
      <c r="F88" s="1455" t="s">
        <v>156</v>
      </c>
      <c r="G88" s="1456"/>
      <c r="H88" s="1456"/>
      <c r="I88" s="1456"/>
      <c r="J88" s="1456"/>
      <c r="K88" s="1456"/>
      <c r="L88" s="1457"/>
      <c r="M88" s="698">
        <v>0</v>
      </c>
      <c r="N88" s="807"/>
      <c r="O88" s="807"/>
      <c r="P88" s="807"/>
      <c r="Q88" s="706">
        <v>0</v>
      </c>
      <c r="R88" s="806"/>
      <c r="S88" s="807"/>
      <c r="T88" s="807"/>
      <c r="U88" s="807"/>
      <c r="V88" s="807"/>
      <c r="W88" s="807"/>
      <c r="X88" s="807"/>
      <c r="Y88" s="807"/>
      <c r="Z88" s="807"/>
      <c r="AA88" s="807"/>
      <c r="AB88" s="807"/>
      <c r="AC88" s="698">
        <v>0</v>
      </c>
      <c r="AD88" s="1017"/>
      <c r="AE88" s="997"/>
      <c r="AF88" s="997"/>
      <c r="AG88" s="536"/>
      <c r="AH88" s="529"/>
      <c r="AI88" s="529"/>
      <c r="AJ88" s="529"/>
      <c r="AK88" s="529"/>
      <c r="AL88" s="529"/>
      <c r="AM88" s="529"/>
      <c r="AN88" s="529"/>
      <c r="AO88" s="529"/>
      <c r="AP88" s="529"/>
      <c r="AQ88" s="529"/>
      <c r="AR88" s="529"/>
      <c r="AS88" s="529"/>
      <c r="AT88" s="529"/>
      <c r="AU88" s="529"/>
      <c r="AV88" s="529"/>
      <c r="AW88" s="529"/>
      <c r="AX88" s="529"/>
      <c r="AY88" s="529"/>
      <c r="AZ88" s="529"/>
      <c r="BA88" s="529"/>
      <c r="BB88" s="529"/>
      <c r="BC88" s="529"/>
      <c r="BD88" s="529"/>
      <c r="BE88" s="529"/>
      <c r="BF88" s="529"/>
      <c r="BG88" s="529"/>
      <c r="BH88" s="529"/>
      <c r="BI88" s="529"/>
      <c r="BJ88" s="529"/>
      <c r="BK88" s="529"/>
      <c r="BL88" s="529"/>
      <c r="BM88" s="529"/>
      <c r="BN88" s="529"/>
      <c r="BO88" s="529"/>
      <c r="BP88" s="529"/>
      <c r="BQ88" s="529"/>
      <c r="BR88" s="529"/>
      <c r="BS88" s="529"/>
      <c r="BT88" s="529"/>
      <c r="BU88" s="529"/>
      <c r="BV88" s="529"/>
      <c r="BW88" s="529"/>
      <c r="BX88" s="529"/>
      <c r="BY88" s="529"/>
      <c r="BZ88" s="529"/>
      <c r="CA88" s="529"/>
      <c r="CB88" s="529"/>
      <c r="CC88" s="529"/>
      <c r="CD88" s="529"/>
      <c r="CE88" s="529"/>
      <c r="CF88" s="529"/>
      <c r="CG88" s="529"/>
      <c r="CH88" s="529"/>
      <c r="CI88" s="529"/>
      <c r="CJ88" s="529"/>
      <c r="CK88" s="529"/>
      <c r="CL88" s="529"/>
      <c r="CM88" s="529"/>
      <c r="CN88" s="529"/>
      <c r="CO88" s="529"/>
      <c r="CP88" s="529"/>
      <c r="CQ88" s="529"/>
    </row>
    <row r="89" spans="1:95" s="70" customFormat="1" x14ac:dyDescent="0.2">
      <c r="A89" s="11">
        <v>185</v>
      </c>
      <c r="B89" s="277"/>
      <c r="C89" s="278"/>
      <c r="D89" s="278"/>
      <c r="E89" s="278"/>
      <c r="F89" s="1449" t="s">
        <v>157</v>
      </c>
      <c r="G89" s="1450"/>
      <c r="H89" s="1450"/>
      <c r="I89" s="1450"/>
      <c r="J89" s="1450"/>
      <c r="K89" s="1450"/>
      <c r="L89" s="1451"/>
      <c r="M89" s="698">
        <v>0</v>
      </c>
      <c r="N89" s="807"/>
      <c r="O89" s="807"/>
      <c r="P89" s="807"/>
      <c r="Q89" s="807"/>
      <c r="R89" s="699">
        <v>0</v>
      </c>
      <c r="S89" s="700">
        <v>0</v>
      </c>
      <c r="T89" s="700">
        <v>0</v>
      </c>
      <c r="U89" s="807"/>
      <c r="V89" s="807"/>
      <c r="W89" s="807"/>
      <c r="X89" s="807"/>
      <c r="Y89" s="807"/>
      <c r="Z89" s="807"/>
      <c r="AA89" s="807"/>
      <c r="AB89" s="807"/>
      <c r="AC89" s="698">
        <v>0</v>
      </c>
      <c r="AD89" s="1017"/>
      <c r="AE89" s="997"/>
      <c r="AF89" s="997"/>
      <c r="AG89" s="536"/>
      <c r="AH89" s="529"/>
      <c r="AI89" s="529"/>
      <c r="AJ89" s="529"/>
      <c r="AK89" s="529"/>
      <c r="AL89" s="529"/>
      <c r="AM89" s="529"/>
      <c r="AN89" s="529"/>
      <c r="AO89" s="529"/>
      <c r="AP89" s="529"/>
      <c r="AQ89" s="529"/>
      <c r="AR89" s="529"/>
      <c r="AS89" s="529"/>
      <c r="AT89" s="529"/>
      <c r="AU89" s="529"/>
      <c r="AV89" s="529"/>
      <c r="AW89" s="529"/>
      <c r="AX89" s="529"/>
      <c r="AY89" s="529"/>
      <c r="AZ89" s="529"/>
      <c r="BA89" s="529"/>
      <c r="BB89" s="529"/>
      <c r="BC89" s="529"/>
      <c r="BD89" s="529"/>
      <c r="BE89" s="529"/>
      <c r="BF89" s="529"/>
      <c r="BG89" s="529"/>
      <c r="BH89" s="529"/>
      <c r="BI89" s="529"/>
      <c r="BJ89" s="529"/>
      <c r="BK89" s="529"/>
      <c r="BL89" s="529"/>
      <c r="BM89" s="529"/>
      <c r="BN89" s="529"/>
      <c r="BO89" s="529"/>
      <c r="BP89" s="529"/>
      <c r="BQ89" s="529"/>
      <c r="BR89" s="529"/>
      <c r="BS89" s="529"/>
      <c r="BT89" s="529"/>
      <c r="BU89" s="529"/>
      <c r="BV89" s="529"/>
      <c r="BW89" s="529"/>
      <c r="BX89" s="529"/>
      <c r="BY89" s="529"/>
      <c r="BZ89" s="529"/>
      <c r="CA89" s="529"/>
      <c r="CB89" s="529"/>
      <c r="CC89" s="529"/>
      <c r="CD89" s="529"/>
      <c r="CE89" s="529"/>
      <c r="CF89" s="529"/>
      <c r="CG89" s="529"/>
      <c r="CH89" s="529"/>
      <c r="CI89" s="529"/>
      <c r="CJ89" s="529"/>
      <c r="CK89" s="529"/>
      <c r="CL89" s="529"/>
      <c r="CM89" s="529"/>
      <c r="CN89" s="529"/>
      <c r="CO89" s="529"/>
      <c r="CP89" s="529"/>
      <c r="CQ89" s="529"/>
    </row>
    <row r="90" spans="1:95" s="70" customFormat="1" x14ac:dyDescent="0.2">
      <c r="A90" s="11">
        <v>186</v>
      </c>
      <c r="B90" s="277"/>
      <c r="C90" s="278"/>
      <c r="D90" s="278"/>
      <c r="E90" s="278"/>
      <c r="F90" s="1458" t="s">
        <v>25</v>
      </c>
      <c r="G90" s="1459"/>
      <c r="H90" s="1459"/>
      <c r="I90" s="1459"/>
      <c r="J90" s="1459"/>
      <c r="K90" s="1459"/>
      <c r="L90" s="1460"/>
      <c r="M90" s="698">
        <v>0</v>
      </c>
      <c r="N90" s="811"/>
      <c r="O90" s="812"/>
      <c r="P90" s="812"/>
      <c r="Q90" s="812"/>
      <c r="R90" s="811"/>
      <c r="S90" s="812"/>
      <c r="T90" s="812"/>
      <c r="U90" s="812"/>
      <c r="V90" s="812"/>
      <c r="W90" s="812"/>
      <c r="X90" s="812"/>
      <c r="Y90" s="812"/>
      <c r="Z90" s="812"/>
      <c r="AA90" s="812"/>
      <c r="AB90" s="813"/>
      <c r="AC90" s="407"/>
      <c r="AD90" s="1017"/>
      <c r="AE90" s="997"/>
      <c r="AF90" s="997"/>
      <c r="AG90" s="536"/>
      <c r="AH90" s="529"/>
      <c r="AI90" s="529"/>
      <c r="AJ90" s="529"/>
      <c r="AK90" s="529"/>
      <c r="AL90" s="529"/>
      <c r="AM90" s="529"/>
      <c r="AN90" s="529"/>
      <c r="AO90" s="529"/>
      <c r="AP90" s="529"/>
      <c r="AQ90" s="529"/>
      <c r="AR90" s="529"/>
      <c r="AS90" s="529"/>
      <c r="AT90" s="529"/>
      <c r="AU90" s="529"/>
      <c r="AV90" s="529"/>
      <c r="AW90" s="529"/>
      <c r="AX90" s="529"/>
      <c r="AY90" s="529"/>
      <c r="AZ90" s="529"/>
      <c r="BA90" s="529"/>
      <c r="BB90" s="529"/>
      <c r="BC90" s="529"/>
      <c r="BD90" s="529"/>
      <c r="BE90" s="529"/>
      <c r="BF90" s="529"/>
      <c r="BG90" s="529"/>
      <c r="BH90" s="529"/>
      <c r="BI90" s="529"/>
      <c r="BJ90" s="529"/>
      <c r="BK90" s="529"/>
      <c r="BL90" s="529"/>
      <c r="BM90" s="529"/>
      <c r="BN90" s="529"/>
      <c r="BO90" s="529"/>
      <c r="BP90" s="529"/>
      <c r="BQ90" s="529"/>
      <c r="BR90" s="529"/>
      <c r="BS90" s="529"/>
      <c r="BT90" s="529"/>
      <c r="BU90" s="529"/>
      <c r="BV90" s="529"/>
      <c r="BW90" s="529"/>
      <c r="BX90" s="529"/>
      <c r="BY90" s="529"/>
      <c r="BZ90" s="529"/>
      <c r="CA90" s="529"/>
      <c r="CB90" s="529"/>
      <c r="CC90" s="529"/>
      <c r="CD90" s="529"/>
      <c r="CE90" s="529"/>
      <c r="CF90" s="529"/>
      <c r="CG90" s="529"/>
      <c r="CH90" s="529"/>
      <c r="CI90" s="529"/>
      <c r="CJ90" s="529"/>
      <c r="CK90" s="529"/>
      <c r="CL90" s="529"/>
      <c r="CM90" s="529"/>
      <c r="CN90" s="529"/>
      <c r="CO90" s="529"/>
      <c r="CP90" s="529"/>
      <c r="CQ90" s="529"/>
    </row>
    <row r="91" spans="1:95" s="70" customFormat="1" x14ac:dyDescent="0.2">
      <c r="A91" s="11">
        <v>187</v>
      </c>
      <c r="B91" s="277"/>
      <c r="C91" s="278"/>
      <c r="D91" s="1485" t="s">
        <v>467</v>
      </c>
      <c r="E91" s="1486"/>
      <c r="F91" s="1486"/>
      <c r="G91" s="1486"/>
      <c r="H91" s="1486"/>
      <c r="I91" s="1486"/>
      <c r="J91" s="1486"/>
      <c r="K91" s="1486"/>
      <c r="L91" s="1487"/>
      <c r="M91" s="407">
        <f>SUM(M92:M93)</f>
        <v>0</v>
      </c>
      <c r="N91" s="410">
        <f t="shared" ref="N91:AC91" si="21">SUBTOTAL(9,N92:N93)</f>
        <v>0</v>
      </c>
      <c r="O91" s="414">
        <f t="shared" si="21"/>
        <v>0</v>
      </c>
      <c r="P91" s="413">
        <f t="shared" si="21"/>
        <v>0</v>
      </c>
      <c r="Q91" s="411">
        <f t="shared" si="21"/>
        <v>0</v>
      </c>
      <c r="R91" s="414">
        <f t="shared" si="21"/>
        <v>0</v>
      </c>
      <c r="S91" s="414">
        <f t="shared" si="21"/>
        <v>0</v>
      </c>
      <c r="T91" s="414">
        <f t="shared" si="21"/>
        <v>0</v>
      </c>
      <c r="U91" s="414">
        <f t="shared" si="21"/>
        <v>0</v>
      </c>
      <c r="V91" s="414">
        <f t="shared" si="21"/>
        <v>0</v>
      </c>
      <c r="W91" s="414">
        <f t="shared" si="21"/>
        <v>0</v>
      </c>
      <c r="X91" s="414">
        <f t="shared" si="21"/>
        <v>0</v>
      </c>
      <c r="Y91" s="414">
        <f t="shared" si="21"/>
        <v>0</v>
      </c>
      <c r="Z91" s="414">
        <f t="shared" si="21"/>
        <v>0</v>
      </c>
      <c r="AA91" s="414">
        <f t="shared" si="21"/>
        <v>0</v>
      </c>
      <c r="AB91" s="424">
        <f t="shared" si="21"/>
        <v>0</v>
      </c>
      <c r="AC91" s="407">
        <f t="shared" si="21"/>
        <v>0</v>
      </c>
      <c r="AD91" s="996"/>
      <c r="AE91" s="997"/>
      <c r="AF91" s="997"/>
      <c r="AG91" s="536"/>
      <c r="AH91" s="529"/>
      <c r="AI91" s="529"/>
      <c r="AJ91" s="529"/>
      <c r="AK91" s="529"/>
      <c r="AL91" s="529"/>
      <c r="AM91" s="529"/>
      <c r="AN91" s="529"/>
      <c r="AO91" s="529"/>
      <c r="AP91" s="529"/>
      <c r="AQ91" s="529"/>
      <c r="AR91" s="529"/>
      <c r="AS91" s="529"/>
      <c r="AT91" s="529"/>
      <c r="AU91" s="529"/>
      <c r="AV91" s="529"/>
      <c r="AW91" s="529"/>
      <c r="AX91" s="529"/>
      <c r="AY91" s="529"/>
      <c r="AZ91" s="529"/>
      <c r="BA91" s="529"/>
      <c r="BB91" s="529"/>
      <c r="BC91" s="529"/>
      <c r="BD91" s="529"/>
      <c r="BE91" s="529"/>
      <c r="BF91" s="529"/>
      <c r="BG91" s="529"/>
      <c r="BH91" s="529"/>
      <c r="BI91" s="529"/>
      <c r="BJ91" s="529"/>
      <c r="BK91" s="529"/>
      <c r="BL91" s="529"/>
      <c r="BM91" s="529"/>
      <c r="BN91" s="529"/>
      <c r="BO91" s="529"/>
      <c r="BP91" s="529"/>
      <c r="BQ91" s="529"/>
      <c r="BR91" s="529"/>
      <c r="BS91" s="529"/>
      <c r="BT91" s="529"/>
      <c r="BU91" s="529"/>
      <c r="BV91" s="529"/>
      <c r="BW91" s="529"/>
      <c r="BX91" s="529"/>
      <c r="BY91" s="529"/>
      <c r="BZ91" s="529"/>
      <c r="CA91" s="529"/>
      <c r="CB91" s="529"/>
      <c r="CC91" s="529"/>
      <c r="CD91" s="529"/>
      <c r="CE91" s="529"/>
      <c r="CF91" s="529"/>
      <c r="CG91" s="529"/>
      <c r="CH91" s="529"/>
      <c r="CI91" s="529"/>
      <c r="CJ91" s="529"/>
      <c r="CK91" s="529"/>
      <c r="CL91" s="529"/>
      <c r="CM91" s="529"/>
      <c r="CN91" s="529"/>
      <c r="CO91" s="529"/>
      <c r="CP91" s="529"/>
      <c r="CQ91" s="529"/>
    </row>
    <row r="92" spans="1:95" s="70" customFormat="1" x14ac:dyDescent="0.2">
      <c r="A92" s="11">
        <v>188</v>
      </c>
      <c r="B92" s="277"/>
      <c r="C92" s="278"/>
      <c r="D92" s="278"/>
      <c r="E92" s="278"/>
      <c r="F92" s="1455" t="s">
        <v>466</v>
      </c>
      <c r="G92" s="1456"/>
      <c r="H92" s="1456"/>
      <c r="I92" s="1456"/>
      <c r="J92" s="1456"/>
      <c r="K92" s="1456"/>
      <c r="L92" s="1457"/>
      <c r="M92" s="698">
        <v>0</v>
      </c>
      <c r="N92" s="699">
        <v>0</v>
      </c>
      <c r="O92" s="700">
        <v>0</v>
      </c>
      <c r="P92" s="700">
        <v>0</v>
      </c>
      <c r="Q92" s="705">
        <v>0</v>
      </c>
      <c r="R92" s="700">
        <v>0</v>
      </c>
      <c r="S92" s="701">
        <v>0</v>
      </c>
      <c r="T92" s="700">
        <v>0</v>
      </c>
      <c r="U92" s="701">
        <v>0</v>
      </c>
      <c r="V92" s="700">
        <v>0</v>
      </c>
      <c r="W92" s="701">
        <v>0</v>
      </c>
      <c r="X92" s="700">
        <v>0</v>
      </c>
      <c r="Y92" s="701">
        <v>0</v>
      </c>
      <c r="Z92" s="700">
        <v>0</v>
      </c>
      <c r="AA92" s="701">
        <v>0</v>
      </c>
      <c r="AB92" s="706">
        <v>0</v>
      </c>
      <c r="AC92" s="698">
        <v>0</v>
      </c>
      <c r="AD92" s="996"/>
      <c r="AE92" s="997"/>
      <c r="AF92" s="997"/>
      <c r="AG92" s="536"/>
      <c r="AH92" s="529"/>
      <c r="AI92" s="529"/>
      <c r="AJ92" s="529"/>
      <c r="AK92" s="529"/>
      <c r="AL92" s="529"/>
      <c r="AM92" s="529"/>
      <c r="AN92" s="529"/>
      <c r="AO92" s="529"/>
      <c r="AP92" s="529"/>
      <c r="AQ92" s="529"/>
      <c r="AR92" s="529"/>
      <c r="AS92" s="529"/>
      <c r="AT92" s="529"/>
      <c r="AU92" s="529"/>
      <c r="AV92" s="529"/>
      <c r="AW92" s="529"/>
      <c r="AX92" s="529"/>
      <c r="AY92" s="529"/>
      <c r="AZ92" s="529"/>
      <c r="BA92" s="529"/>
      <c r="BB92" s="529"/>
      <c r="BC92" s="529"/>
      <c r="BD92" s="529"/>
      <c r="BE92" s="529"/>
      <c r="BF92" s="529"/>
      <c r="BG92" s="529"/>
      <c r="BH92" s="529"/>
      <c r="BI92" s="529"/>
      <c r="BJ92" s="529"/>
      <c r="BK92" s="529"/>
      <c r="BL92" s="529"/>
      <c r="BM92" s="529"/>
      <c r="BN92" s="529"/>
      <c r="BO92" s="529"/>
      <c r="BP92" s="529"/>
      <c r="BQ92" s="529"/>
      <c r="BR92" s="529"/>
      <c r="BS92" s="529"/>
      <c r="BT92" s="529"/>
      <c r="BU92" s="529"/>
      <c r="BV92" s="529"/>
      <c r="BW92" s="529"/>
      <c r="BX92" s="529"/>
      <c r="BY92" s="529"/>
      <c r="BZ92" s="529"/>
      <c r="CA92" s="529"/>
      <c r="CB92" s="529"/>
      <c r="CC92" s="529"/>
      <c r="CD92" s="529"/>
      <c r="CE92" s="529"/>
      <c r="CF92" s="529"/>
      <c r="CG92" s="529"/>
      <c r="CH92" s="529"/>
      <c r="CI92" s="529"/>
      <c r="CJ92" s="529"/>
      <c r="CK92" s="529"/>
      <c r="CL92" s="529"/>
      <c r="CM92" s="529"/>
      <c r="CN92" s="529"/>
      <c r="CO92" s="529"/>
      <c r="CP92" s="529"/>
      <c r="CQ92" s="529"/>
    </row>
    <row r="93" spans="1:95" s="70" customFormat="1" x14ac:dyDescent="0.2">
      <c r="A93" s="11">
        <v>189</v>
      </c>
      <c r="B93" s="277"/>
      <c r="C93" s="278"/>
      <c r="D93" s="278"/>
      <c r="E93" s="278"/>
      <c r="F93" s="1449" t="s">
        <v>576</v>
      </c>
      <c r="G93" s="1450"/>
      <c r="H93" s="1450"/>
      <c r="I93" s="1450"/>
      <c r="J93" s="1450"/>
      <c r="K93" s="1450"/>
      <c r="L93" s="1451"/>
      <c r="M93" s="698">
        <v>0</v>
      </c>
      <c r="N93" s="699">
        <v>0</v>
      </c>
      <c r="O93" s="700">
        <v>0</v>
      </c>
      <c r="P93" s="700">
        <v>0</v>
      </c>
      <c r="Q93" s="705">
        <v>0</v>
      </c>
      <c r="R93" s="700">
        <v>0</v>
      </c>
      <c r="S93" s="701">
        <v>0</v>
      </c>
      <c r="T93" s="700">
        <v>0</v>
      </c>
      <c r="U93" s="701">
        <v>0</v>
      </c>
      <c r="V93" s="700">
        <v>0</v>
      </c>
      <c r="W93" s="701">
        <v>0</v>
      </c>
      <c r="X93" s="700">
        <v>0</v>
      </c>
      <c r="Y93" s="701">
        <v>0</v>
      </c>
      <c r="Z93" s="700">
        <v>0</v>
      </c>
      <c r="AA93" s="701">
        <v>0</v>
      </c>
      <c r="AB93" s="706">
        <v>0</v>
      </c>
      <c r="AC93" s="698">
        <v>0</v>
      </c>
      <c r="AD93" s="996"/>
      <c r="AE93" s="997"/>
      <c r="AF93" s="997"/>
      <c r="AG93" s="536"/>
      <c r="AH93" s="529"/>
      <c r="AI93" s="529"/>
      <c r="AJ93" s="529"/>
      <c r="AK93" s="529"/>
      <c r="AL93" s="529"/>
      <c r="AM93" s="529"/>
      <c r="AN93" s="529"/>
      <c r="AO93" s="529"/>
      <c r="AP93" s="529"/>
      <c r="AQ93" s="529"/>
      <c r="AR93" s="529"/>
      <c r="AS93" s="529"/>
      <c r="AT93" s="529"/>
      <c r="AU93" s="529"/>
      <c r="AV93" s="529"/>
      <c r="AW93" s="529"/>
      <c r="AX93" s="529"/>
      <c r="AY93" s="529"/>
      <c r="AZ93" s="529"/>
      <c r="BA93" s="529"/>
      <c r="BB93" s="529"/>
      <c r="BC93" s="529"/>
      <c r="BD93" s="529"/>
      <c r="BE93" s="529"/>
      <c r="BF93" s="529"/>
      <c r="BG93" s="529"/>
      <c r="BH93" s="529"/>
      <c r="BI93" s="529"/>
      <c r="BJ93" s="529"/>
      <c r="BK93" s="529"/>
      <c r="BL93" s="529"/>
      <c r="BM93" s="529"/>
      <c r="BN93" s="529"/>
      <c r="BO93" s="529"/>
      <c r="BP93" s="529"/>
      <c r="BQ93" s="529"/>
      <c r="BR93" s="529"/>
      <c r="BS93" s="529"/>
      <c r="BT93" s="529"/>
      <c r="BU93" s="529"/>
      <c r="BV93" s="529"/>
      <c r="BW93" s="529"/>
      <c r="BX93" s="529"/>
      <c r="BY93" s="529"/>
      <c r="BZ93" s="529"/>
      <c r="CA93" s="529"/>
      <c r="CB93" s="529"/>
      <c r="CC93" s="529"/>
      <c r="CD93" s="529"/>
      <c r="CE93" s="529"/>
      <c r="CF93" s="529"/>
      <c r="CG93" s="529"/>
      <c r="CH93" s="529"/>
      <c r="CI93" s="529"/>
      <c r="CJ93" s="529"/>
      <c r="CK93" s="529"/>
      <c r="CL93" s="529"/>
      <c r="CM93" s="529"/>
      <c r="CN93" s="529"/>
      <c r="CO93" s="529"/>
      <c r="CP93" s="529"/>
      <c r="CQ93" s="529"/>
    </row>
    <row r="94" spans="1:95" s="70" customFormat="1" x14ac:dyDescent="0.2">
      <c r="A94" s="11">
        <v>190</v>
      </c>
      <c r="B94" s="277"/>
      <c r="C94" s="1546" t="s">
        <v>26</v>
      </c>
      <c r="D94" s="1531"/>
      <c r="E94" s="1531"/>
      <c r="F94" s="1531"/>
      <c r="G94" s="1531"/>
      <c r="H94" s="1531"/>
      <c r="I94" s="1531"/>
      <c r="J94" s="1531"/>
      <c r="K94" s="1531"/>
      <c r="L94" s="1531"/>
      <c r="M94" s="1531"/>
      <c r="N94" s="1531"/>
      <c r="O94" s="1531"/>
      <c r="P94" s="1531"/>
      <c r="Q94" s="1531"/>
      <c r="R94" s="1531"/>
      <c r="S94" s="1531"/>
      <c r="T94" s="1531"/>
      <c r="U94" s="1531"/>
      <c r="V94" s="1531"/>
      <c r="W94" s="1531"/>
      <c r="X94" s="1531"/>
      <c r="Y94" s="1531"/>
      <c r="Z94" s="1531"/>
      <c r="AA94" s="1531"/>
      <c r="AB94" s="1531"/>
      <c r="AC94" s="1546"/>
      <c r="AD94" s="1531"/>
      <c r="AE94" s="1531"/>
      <c r="AF94" s="1531"/>
      <c r="AG94" s="536"/>
      <c r="AH94" s="529"/>
      <c r="AI94" s="529"/>
      <c r="AJ94" s="529"/>
      <c r="AK94" s="529"/>
      <c r="AL94" s="529"/>
      <c r="AM94" s="529"/>
      <c r="AN94" s="529"/>
      <c r="AO94" s="529"/>
      <c r="AP94" s="529"/>
      <c r="AQ94" s="529"/>
      <c r="AR94" s="529"/>
      <c r="AS94" s="529"/>
      <c r="AT94" s="529"/>
      <c r="AU94" s="529"/>
      <c r="AV94" s="529"/>
      <c r="AW94" s="529"/>
      <c r="AX94" s="529"/>
      <c r="AY94" s="529"/>
      <c r="AZ94" s="529"/>
      <c r="BA94" s="529"/>
      <c r="BB94" s="529"/>
      <c r="BC94" s="529"/>
      <c r="BD94" s="529"/>
      <c r="BE94" s="529"/>
      <c r="BF94" s="529"/>
      <c r="BG94" s="529"/>
      <c r="BH94" s="529"/>
      <c r="BI94" s="529"/>
      <c r="BJ94" s="529"/>
      <c r="BK94" s="529"/>
      <c r="BL94" s="529"/>
      <c r="BM94" s="529"/>
      <c r="BN94" s="529"/>
      <c r="BO94" s="529"/>
      <c r="BP94" s="529"/>
      <c r="BQ94" s="529"/>
      <c r="BR94" s="529"/>
      <c r="BS94" s="529"/>
      <c r="BT94" s="529"/>
      <c r="BU94" s="529"/>
      <c r="BV94" s="529"/>
      <c r="BW94" s="529"/>
      <c r="BX94" s="529"/>
      <c r="BY94" s="529"/>
      <c r="BZ94" s="529"/>
      <c r="CA94" s="529"/>
      <c r="CB94" s="529"/>
      <c r="CC94" s="529"/>
      <c r="CD94" s="529"/>
      <c r="CE94" s="529"/>
      <c r="CF94" s="529"/>
      <c r="CG94" s="529"/>
      <c r="CH94" s="529"/>
      <c r="CI94" s="529"/>
      <c r="CJ94" s="529"/>
      <c r="CK94" s="529"/>
      <c r="CL94" s="529"/>
      <c r="CM94" s="529"/>
      <c r="CN94" s="529"/>
      <c r="CO94" s="529"/>
      <c r="CP94" s="529"/>
      <c r="CQ94" s="529"/>
    </row>
    <row r="95" spans="1:95" s="70" customFormat="1" x14ac:dyDescent="0.2">
      <c r="A95" s="11">
        <v>191</v>
      </c>
      <c r="B95" s="277"/>
      <c r="C95" s="278"/>
      <c r="D95" s="1485" t="s">
        <v>27</v>
      </c>
      <c r="E95" s="1641"/>
      <c r="F95" s="1641"/>
      <c r="G95" s="1641"/>
      <c r="H95" s="1641"/>
      <c r="I95" s="1641"/>
      <c r="J95" s="1641"/>
      <c r="K95" s="1641"/>
      <c r="L95" s="1641"/>
      <c r="M95" s="1486"/>
      <c r="N95" s="1486"/>
      <c r="O95" s="1486"/>
      <c r="P95" s="1486"/>
      <c r="Q95" s="1486"/>
      <c r="R95" s="1486"/>
      <c r="S95" s="1486"/>
      <c r="T95" s="1486"/>
      <c r="U95" s="1486"/>
      <c r="V95" s="1486"/>
      <c r="W95" s="1486"/>
      <c r="X95" s="1486"/>
      <c r="Y95" s="1486"/>
      <c r="Z95" s="1486"/>
      <c r="AA95" s="1486"/>
      <c r="AB95" s="1486"/>
      <c r="AC95" s="1486"/>
      <c r="AD95" s="1486"/>
      <c r="AE95" s="1486"/>
      <c r="AF95" s="1486"/>
      <c r="AG95" s="536"/>
      <c r="AH95" s="529"/>
      <c r="AI95" s="529"/>
      <c r="AJ95" s="529"/>
      <c r="AK95" s="529"/>
      <c r="AL95" s="529"/>
      <c r="AM95" s="529"/>
      <c r="AN95" s="529"/>
      <c r="AO95" s="529"/>
      <c r="AP95" s="529"/>
      <c r="AQ95" s="529"/>
      <c r="AR95" s="529"/>
      <c r="AS95" s="529"/>
      <c r="AT95" s="529"/>
      <c r="AU95" s="529"/>
      <c r="AV95" s="529"/>
      <c r="AW95" s="529"/>
      <c r="AX95" s="529"/>
      <c r="AY95" s="529"/>
      <c r="AZ95" s="529"/>
      <c r="BA95" s="529"/>
      <c r="BB95" s="529"/>
      <c r="BC95" s="529"/>
      <c r="BD95" s="529"/>
      <c r="BE95" s="529"/>
      <c r="BF95" s="529"/>
      <c r="BG95" s="529"/>
      <c r="BH95" s="529"/>
      <c r="BI95" s="529"/>
      <c r="BJ95" s="529"/>
      <c r="BK95" s="529"/>
      <c r="BL95" s="529"/>
      <c r="BM95" s="529"/>
      <c r="BN95" s="529"/>
      <c r="BO95" s="529"/>
      <c r="BP95" s="529"/>
      <c r="BQ95" s="529"/>
      <c r="BR95" s="529"/>
      <c r="BS95" s="529"/>
      <c r="BT95" s="529"/>
      <c r="BU95" s="529"/>
      <c r="BV95" s="529"/>
      <c r="BW95" s="529"/>
      <c r="BX95" s="529"/>
      <c r="BY95" s="529"/>
      <c r="BZ95" s="529"/>
      <c r="CA95" s="529"/>
      <c r="CB95" s="529"/>
      <c r="CC95" s="529"/>
      <c r="CD95" s="529"/>
      <c r="CE95" s="529"/>
      <c r="CF95" s="529"/>
      <c r="CG95" s="529"/>
      <c r="CH95" s="529"/>
      <c r="CI95" s="529"/>
      <c r="CJ95" s="529"/>
      <c r="CK95" s="529"/>
      <c r="CL95" s="529"/>
      <c r="CM95" s="529"/>
      <c r="CN95" s="529"/>
      <c r="CO95" s="529"/>
      <c r="CP95" s="529"/>
      <c r="CQ95" s="529"/>
    </row>
    <row r="96" spans="1:95" s="70" customFormat="1" x14ac:dyDescent="0.2">
      <c r="A96" s="11">
        <v>192</v>
      </c>
      <c r="B96" s="277"/>
      <c r="C96" s="278"/>
      <c r="D96" s="278"/>
      <c r="E96" s="1452" t="s">
        <v>28</v>
      </c>
      <c r="F96" s="1453"/>
      <c r="G96" s="1453"/>
      <c r="H96" s="1453"/>
      <c r="I96" s="1453"/>
      <c r="J96" s="1453"/>
      <c r="K96" s="1453"/>
      <c r="L96" s="1454"/>
      <c r="M96" s="407">
        <f>SUM(M97:M100)</f>
        <v>0</v>
      </c>
      <c r="N96" s="410">
        <f t="shared" ref="N96:AC96" si="22">SUBTOTAL(9,N97:N100)</f>
        <v>0</v>
      </c>
      <c r="O96" s="414">
        <f t="shared" si="22"/>
        <v>0</v>
      </c>
      <c r="P96" s="413">
        <f t="shared" si="22"/>
        <v>0</v>
      </c>
      <c r="Q96" s="415">
        <f t="shared" si="22"/>
        <v>0</v>
      </c>
      <c r="R96" s="414">
        <f t="shared" si="22"/>
        <v>0</v>
      </c>
      <c r="S96" s="414">
        <f t="shared" si="22"/>
        <v>0</v>
      </c>
      <c r="T96" s="414">
        <f t="shared" si="22"/>
        <v>0</v>
      </c>
      <c r="U96" s="414">
        <f t="shared" si="22"/>
        <v>0</v>
      </c>
      <c r="V96" s="414">
        <f t="shared" si="22"/>
        <v>0</v>
      </c>
      <c r="W96" s="414">
        <f t="shared" si="22"/>
        <v>0</v>
      </c>
      <c r="X96" s="414">
        <f t="shared" si="22"/>
        <v>0</v>
      </c>
      <c r="Y96" s="414">
        <f t="shared" si="22"/>
        <v>0</v>
      </c>
      <c r="Z96" s="414">
        <f t="shared" si="22"/>
        <v>0</v>
      </c>
      <c r="AA96" s="414">
        <f t="shared" si="22"/>
        <v>0</v>
      </c>
      <c r="AB96" s="424">
        <f t="shared" si="22"/>
        <v>0</v>
      </c>
      <c r="AC96" s="407">
        <f t="shared" si="22"/>
        <v>0</v>
      </c>
      <c r="AD96" s="996"/>
      <c r="AE96" s="997"/>
      <c r="AF96" s="997"/>
      <c r="AG96" s="536"/>
      <c r="AH96" s="529"/>
      <c r="AI96" s="529"/>
      <c r="AJ96" s="529"/>
      <c r="AK96" s="529"/>
      <c r="AL96" s="529"/>
      <c r="AM96" s="529"/>
      <c r="AN96" s="529"/>
      <c r="AO96" s="529"/>
      <c r="AP96" s="529"/>
      <c r="AQ96" s="529"/>
      <c r="AR96" s="529"/>
      <c r="AS96" s="529"/>
      <c r="AT96" s="529"/>
      <c r="AU96" s="529"/>
      <c r="AV96" s="529"/>
      <c r="AW96" s="529"/>
      <c r="AX96" s="529"/>
      <c r="AY96" s="529"/>
      <c r="AZ96" s="529"/>
      <c r="BA96" s="529"/>
      <c r="BB96" s="529"/>
      <c r="BC96" s="529"/>
      <c r="BD96" s="529"/>
      <c r="BE96" s="529"/>
      <c r="BF96" s="529"/>
      <c r="BG96" s="529"/>
      <c r="BH96" s="529"/>
      <c r="BI96" s="529"/>
      <c r="BJ96" s="529"/>
      <c r="BK96" s="529"/>
      <c r="BL96" s="529"/>
      <c r="BM96" s="529"/>
      <c r="BN96" s="529"/>
      <c r="BO96" s="529"/>
      <c r="BP96" s="529"/>
      <c r="BQ96" s="529"/>
      <c r="BR96" s="529"/>
      <c r="BS96" s="529"/>
      <c r="BT96" s="529"/>
      <c r="BU96" s="529"/>
      <c r="BV96" s="529"/>
      <c r="BW96" s="529"/>
      <c r="BX96" s="529"/>
      <c r="BY96" s="529"/>
      <c r="BZ96" s="529"/>
      <c r="CA96" s="529"/>
      <c r="CB96" s="529"/>
      <c r="CC96" s="529"/>
      <c r="CD96" s="529"/>
      <c r="CE96" s="529"/>
      <c r="CF96" s="529"/>
      <c r="CG96" s="529"/>
      <c r="CH96" s="529"/>
      <c r="CI96" s="529"/>
      <c r="CJ96" s="529"/>
      <c r="CK96" s="529"/>
      <c r="CL96" s="529"/>
      <c r="CM96" s="529"/>
      <c r="CN96" s="529"/>
      <c r="CO96" s="529"/>
      <c r="CP96" s="529"/>
      <c r="CQ96" s="529"/>
    </row>
    <row r="97" spans="1:95" s="70" customFormat="1" ht="15" customHeight="1" x14ac:dyDescent="0.2">
      <c r="A97" s="11">
        <v>193</v>
      </c>
      <c r="B97" s="277"/>
      <c r="C97" s="278"/>
      <c r="D97" s="278"/>
      <c r="E97" s="278"/>
      <c r="F97" s="1455" t="s">
        <v>30</v>
      </c>
      <c r="G97" s="1456"/>
      <c r="H97" s="1456"/>
      <c r="I97" s="1456"/>
      <c r="J97" s="1456"/>
      <c r="K97" s="1456"/>
      <c r="L97" s="1457"/>
      <c r="M97" s="698">
        <v>0</v>
      </c>
      <c r="N97" s="699">
        <v>0</v>
      </c>
      <c r="O97" s="700">
        <v>0</v>
      </c>
      <c r="P97" s="700">
        <v>0</v>
      </c>
      <c r="Q97" s="705">
        <v>0</v>
      </c>
      <c r="R97" s="700">
        <v>0</v>
      </c>
      <c r="S97" s="701">
        <v>0</v>
      </c>
      <c r="T97" s="700">
        <v>0</v>
      </c>
      <c r="U97" s="701">
        <v>0</v>
      </c>
      <c r="V97" s="700">
        <v>0</v>
      </c>
      <c r="W97" s="701">
        <v>0</v>
      </c>
      <c r="X97" s="700">
        <v>0</v>
      </c>
      <c r="Y97" s="701">
        <v>0</v>
      </c>
      <c r="Z97" s="700">
        <v>0</v>
      </c>
      <c r="AA97" s="701">
        <v>0</v>
      </c>
      <c r="AB97" s="706">
        <v>0</v>
      </c>
      <c r="AC97" s="698">
        <v>0</v>
      </c>
      <c r="AD97" s="996"/>
      <c r="AE97" s="997"/>
      <c r="AF97" s="997"/>
      <c r="AG97" s="536"/>
      <c r="AH97" s="529"/>
      <c r="AI97" s="529"/>
      <c r="AJ97" s="529"/>
      <c r="AK97" s="529"/>
      <c r="AL97" s="529"/>
      <c r="AM97" s="529"/>
      <c r="AN97" s="529"/>
      <c r="AO97" s="529"/>
      <c r="AP97" s="529"/>
      <c r="AQ97" s="529"/>
      <c r="AR97" s="529"/>
      <c r="AS97" s="529"/>
      <c r="AT97" s="529"/>
      <c r="AU97" s="529"/>
      <c r="AV97" s="529"/>
      <c r="AW97" s="529"/>
      <c r="AX97" s="529"/>
      <c r="AY97" s="529"/>
      <c r="AZ97" s="529"/>
      <c r="BA97" s="529"/>
      <c r="BB97" s="529"/>
      <c r="BC97" s="529"/>
      <c r="BD97" s="529"/>
      <c r="BE97" s="529"/>
      <c r="BF97" s="529"/>
      <c r="BG97" s="529"/>
      <c r="BH97" s="529"/>
      <c r="BI97" s="529"/>
      <c r="BJ97" s="529"/>
      <c r="BK97" s="529"/>
      <c r="BL97" s="529"/>
      <c r="BM97" s="529"/>
      <c r="BN97" s="529"/>
      <c r="BO97" s="529"/>
      <c r="BP97" s="529"/>
      <c r="BQ97" s="529"/>
      <c r="BR97" s="529"/>
      <c r="BS97" s="529"/>
      <c r="BT97" s="529"/>
      <c r="BU97" s="529"/>
      <c r="BV97" s="529"/>
      <c r="BW97" s="529"/>
      <c r="BX97" s="529"/>
      <c r="BY97" s="529"/>
      <c r="BZ97" s="529"/>
      <c r="CA97" s="529"/>
      <c r="CB97" s="529"/>
      <c r="CC97" s="529"/>
      <c r="CD97" s="529"/>
      <c r="CE97" s="529"/>
      <c r="CF97" s="529"/>
      <c r="CG97" s="529"/>
      <c r="CH97" s="529"/>
      <c r="CI97" s="529"/>
      <c r="CJ97" s="529"/>
      <c r="CK97" s="529"/>
      <c r="CL97" s="529"/>
      <c r="CM97" s="529"/>
      <c r="CN97" s="529"/>
      <c r="CO97" s="529"/>
      <c r="CP97" s="529"/>
      <c r="CQ97" s="529"/>
    </row>
    <row r="98" spans="1:95" s="70" customFormat="1" x14ac:dyDescent="0.2">
      <c r="A98" s="11">
        <v>194</v>
      </c>
      <c r="B98" s="277"/>
      <c r="C98" s="278"/>
      <c r="D98" s="278"/>
      <c r="E98" s="278"/>
      <c r="F98" s="1449" t="s">
        <v>29</v>
      </c>
      <c r="G98" s="1450"/>
      <c r="H98" s="1450"/>
      <c r="I98" s="1450"/>
      <c r="J98" s="1450"/>
      <c r="K98" s="1450"/>
      <c r="L98" s="1451"/>
      <c r="M98" s="698">
        <v>0</v>
      </c>
      <c r="N98" s="699">
        <v>0</v>
      </c>
      <c r="O98" s="700">
        <v>0</v>
      </c>
      <c r="P98" s="700">
        <v>0</v>
      </c>
      <c r="Q98" s="705">
        <v>0</v>
      </c>
      <c r="R98" s="700">
        <v>0</v>
      </c>
      <c r="S98" s="701">
        <v>0</v>
      </c>
      <c r="T98" s="700">
        <v>0</v>
      </c>
      <c r="U98" s="701">
        <v>0</v>
      </c>
      <c r="V98" s="700">
        <v>0</v>
      </c>
      <c r="W98" s="701">
        <v>0</v>
      </c>
      <c r="X98" s="700">
        <v>0</v>
      </c>
      <c r="Y98" s="701">
        <v>0</v>
      </c>
      <c r="Z98" s="700">
        <v>0</v>
      </c>
      <c r="AA98" s="701">
        <v>0</v>
      </c>
      <c r="AB98" s="706">
        <v>0</v>
      </c>
      <c r="AC98" s="698">
        <v>0</v>
      </c>
      <c r="AD98" s="996"/>
      <c r="AE98" s="997"/>
      <c r="AF98" s="997"/>
      <c r="AG98" s="536"/>
      <c r="AH98" s="529"/>
      <c r="AI98" s="529"/>
      <c r="AJ98" s="529"/>
      <c r="AK98" s="529"/>
      <c r="AL98" s="529"/>
      <c r="AM98" s="529"/>
      <c r="AN98" s="529"/>
      <c r="AO98" s="529"/>
      <c r="AP98" s="529"/>
      <c r="AQ98" s="529"/>
      <c r="AR98" s="529"/>
      <c r="AS98" s="529"/>
      <c r="AT98" s="529"/>
      <c r="AU98" s="529"/>
      <c r="AV98" s="529"/>
      <c r="AW98" s="529"/>
      <c r="AX98" s="529"/>
      <c r="AY98" s="529"/>
      <c r="AZ98" s="529"/>
      <c r="BA98" s="529"/>
      <c r="BB98" s="529"/>
      <c r="BC98" s="529"/>
      <c r="BD98" s="529"/>
      <c r="BE98" s="529"/>
      <c r="BF98" s="529"/>
      <c r="BG98" s="529"/>
      <c r="BH98" s="529"/>
      <c r="BI98" s="529"/>
      <c r="BJ98" s="529"/>
      <c r="BK98" s="529"/>
      <c r="BL98" s="529"/>
      <c r="BM98" s="529"/>
      <c r="BN98" s="529"/>
      <c r="BO98" s="529"/>
      <c r="BP98" s="529"/>
      <c r="BQ98" s="529"/>
      <c r="BR98" s="529"/>
      <c r="BS98" s="529"/>
      <c r="BT98" s="529"/>
      <c r="BU98" s="529"/>
      <c r="BV98" s="529"/>
      <c r="BW98" s="529"/>
      <c r="BX98" s="529"/>
      <c r="BY98" s="529"/>
      <c r="BZ98" s="529"/>
      <c r="CA98" s="529"/>
      <c r="CB98" s="529"/>
      <c r="CC98" s="529"/>
      <c r="CD98" s="529"/>
      <c r="CE98" s="529"/>
      <c r="CF98" s="529"/>
      <c r="CG98" s="529"/>
      <c r="CH98" s="529"/>
      <c r="CI98" s="529"/>
      <c r="CJ98" s="529"/>
      <c r="CK98" s="529"/>
      <c r="CL98" s="529"/>
      <c r="CM98" s="529"/>
      <c r="CN98" s="529"/>
      <c r="CO98" s="529"/>
      <c r="CP98" s="529"/>
      <c r="CQ98" s="529"/>
    </row>
    <row r="99" spans="1:95" s="70" customFormat="1" x14ac:dyDescent="0.2">
      <c r="A99" s="11">
        <v>195</v>
      </c>
      <c r="B99" s="277"/>
      <c r="C99" s="278"/>
      <c r="D99" s="278"/>
      <c r="E99" s="278"/>
      <c r="F99" s="1449" t="s">
        <v>31</v>
      </c>
      <c r="G99" s="1450"/>
      <c r="H99" s="1450"/>
      <c r="I99" s="1450"/>
      <c r="J99" s="1450"/>
      <c r="K99" s="1450"/>
      <c r="L99" s="1451"/>
      <c r="M99" s="698">
        <v>0</v>
      </c>
      <c r="N99" s="699">
        <v>0</v>
      </c>
      <c r="O99" s="700">
        <v>0</v>
      </c>
      <c r="P99" s="700">
        <v>0</v>
      </c>
      <c r="Q99" s="705">
        <v>0</v>
      </c>
      <c r="R99" s="700">
        <v>0</v>
      </c>
      <c r="S99" s="701">
        <v>0</v>
      </c>
      <c r="T99" s="700">
        <v>0</v>
      </c>
      <c r="U99" s="701">
        <v>0</v>
      </c>
      <c r="V99" s="700">
        <v>0</v>
      </c>
      <c r="W99" s="701">
        <v>0</v>
      </c>
      <c r="X99" s="700">
        <v>0</v>
      </c>
      <c r="Y99" s="701">
        <v>0</v>
      </c>
      <c r="Z99" s="700">
        <v>0</v>
      </c>
      <c r="AA99" s="701">
        <v>0</v>
      </c>
      <c r="AB99" s="706">
        <v>0</v>
      </c>
      <c r="AC99" s="698">
        <v>0</v>
      </c>
      <c r="AD99" s="996"/>
      <c r="AE99" s="997"/>
      <c r="AF99" s="997"/>
      <c r="AG99" s="536"/>
      <c r="AH99" s="529"/>
      <c r="AI99" s="529"/>
      <c r="AJ99" s="529"/>
      <c r="AK99" s="529"/>
      <c r="AL99" s="529"/>
      <c r="AM99" s="529"/>
      <c r="AN99" s="529"/>
      <c r="AO99" s="529"/>
      <c r="AP99" s="529"/>
      <c r="AQ99" s="529"/>
      <c r="AR99" s="529"/>
      <c r="AS99" s="529"/>
      <c r="AT99" s="529"/>
      <c r="AU99" s="529"/>
      <c r="AV99" s="529"/>
      <c r="AW99" s="529"/>
      <c r="AX99" s="529"/>
      <c r="AY99" s="529"/>
      <c r="AZ99" s="529"/>
      <c r="BA99" s="529"/>
      <c r="BB99" s="529"/>
      <c r="BC99" s="529"/>
      <c r="BD99" s="529"/>
      <c r="BE99" s="529"/>
      <c r="BF99" s="529"/>
      <c r="BG99" s="529"/>
      <c r="BH99" s="529"/>
      <c r="BI99" s="529"/>
      <c r="BJ99" s="529"/>
      <c r="BK99" s="529"/>
      <c r="BL99" s="529"/>
      <c r="BM99" s="529"/>
      <c r="BN99" s="529"/>
      <c r="BO99" s="529"/>
      <c r="BP99" s="529"/>
      <c r="BQ99" s="529"/>
      <c r="BR99" s="529"/>
      <c r="BS99" s="529"/>
      <c r="BT99" s="529"/>
      <c r="BU99" s="529"/>
      <c r="BV99" s="529"/>
      <c r="BW99" s="529"/>
      <c r="BX99" s="529"/>
      <c r="BY99" s="529"/>
      <c r="BZ99" s="529"/>
      <c r="CA99" s="529"/>
      <c r="CB99" s="529"/>
      <c r="CC99" s="529"/>
      <c r="CD99" s="529"/>
      <c r="CE99" s="529"/>
      <c r="CF99" s="529"/>
      <c r="CG99" s="529"/>
      <c r="CH99" s="529"/>
      <c r="CI99" s="529"/>
      <c r="CJ99" s="529"/>
      <c r="CK99" s="529"/>
      <c r="CL99" s="529"/>
      <c r="CM99" s="529"/>
      <c r="CN99" s="529"/>
      <c r="CO99" s="529"/>
      <c r="CP99" s="529"/>
      <c r="CQ99" s="529"/>
    </row>
    <row r="100" spans="1:95" s="70" customFormat="1" x14ac:dyDescent="0.2">
      <c r="A100" s="11">
        <v>196</v>
      </c>
      <c r="B100" s="277"/>
      <c r="C100" s="278"/>
      <c r="D100" s="278"/>
      <c r="E100" s="278"/>
      <c r="F100" s="1458" t="s">
        <v>32</v>
      </c>
      <c r="G100" s="1459"/>
      <c r="H100" s="1459"/>
      <c r="I100" s="1459"/>
      <c r="J100" s="1459"/>
      <c r="K100" s="1459"/>
      <c r="L100" s="1460"/>
      <c r="M100" s="698">
        <v>0</v>
      </c>
      <c r="N100" s="699">
        <v>0</v>
      </c>
      <c r="O100" s="700">
        <v>0</v>
      </c>
      <c r="P100" s="700">
        <v>0</v>
      </c>
      <c r="Q100" s="705">
        <v>0</v>
      </c>
      <c r="R100" s="700">
        <v>0</v>
      </c>
      <c r="S100" s="701">
        <v>0</v>
      </c>
      <c r="T100" s="700">
        <v>0</v>
      </c>
      <c r="U100" s="701">
        <v>0</v>
      </c>
      <c r="V100" s="700">
        <v>0</v>
      </c>
      <c r="W100" s="701">
        <v>0</v>
      </c>
      <c r="X100" s="700">
        <v>0</v>
      </c>
      <c r="Y100" s="701">
        <v>0</v>
      </c>
      <c r="Z100" s="700">
        <v>0</v>
      </c>
      <c r="AA100" s="701">
        <v>0</v>
      </c>
      <c r="AB100" s="706">
        <v>0</v>
      </c>
      <c r="AC100" s="698">
        <v>0</v>
      </c>
      <c r="AD100" s="996"/>
      <c r="AE100" s="997"/>
      <c r="AF100" s="997"/>
      <c r="AG100" s="536"/>
      <c r="AH100" s="529"/>
      <c r="AI100" s="529"/>
      <c r="AJ100" s="529"/>
      <c r="AK100" s="529"/>
      <c r="AL100" s="529"/>
      <c r="AM100" s="529"/>
      <c r="AN100" s="529"/>
      <c r="AO100" s="529"/>
      <c r="AP100" s="529"/>
      <c r="AQ100" s="529"/>
      <c r="AR100" s="529"/>
      <c r="AS100" s="529"/>
      <c r="AT100" s="529"/>
      <c r="AU100" s="529"/>
      <c r="AV100" s="529"/>
      <c r="AW100" s="529"/>
      <c r="AX100" s="529"/>
      <c r="AY100" s="529"/>
      <c r="AZ100" s="529"/>
      <c r="BA100" s="529"/>
      <c r="BB100" s="529"/>
      <c r="BC100" s="529"/>
      <c r="BD100" s="529"/>
      <c r="BE100" s="529"/>
      <c r="BF100" s="529"/>
      <c r="BG100" s="529"/>
      <c r="BH100" s="529"/>
      <c r="BI100" s="529"/>
      <c r="BJ100" s="529"/>
      <c r="BK100" s="529"/>
      <c r="BL100" s="529"/>
      <c r="BM100" s="529"/>
      <c r="BN100" s="529"/>
      <c r="BO100" s="529"/>
      <c r="BP100" s="529"/>
      <c r="BQ100" s="529"/>
      <c r="BR100" s="529"/>
      <c r="BS100" s="529"/>
      <c r="BT100" s="529"/>
      <c r="BU100" s="529"/>
      <c r="BV100" s="529"/>
      <c r="BW100" s="529"/>
      <c r="BX100" s="529"/>
      <c r="BY100" s="529"/>
      <c r="BZ100" s="529"/>
      <c r="CA100" s="529"/>
      <c r="CB100" s="529"/>
      <c r="CC100" s="529"/>
      <c r="CD100" s="529"/>
      <c r="CE100" s="529"/>
      <c r="CF100" s="529"/>
      <c r="CG100" s="529"/>
      <c r="CH100" s="529"/>
      <c r="CI100" s="529"/>
      <c r="CJ100" s="529"/>
      <c r="CK100" s="529"/>
      <c r="CL100" s="529"/>
      <c r="CM100" s="529"/>
      <c r="CN100" s="529"/>
      <c r="CO100" s="529"/>
      <c r="CP100" s="529"/>
      <c r="CQ100" s="529"/>
    </row>
    <row r="101" spans="1:95" s="70" customFormat="1" x14ac:dyDescent="0.2">
      <c r="A101" s="11">
        <v>197</v>
      </c>
      <c r="B101" s="277"/>
      <c r="C101" s="278"/>
      <c r="D101" s="278"/>
      <c r="E101" s="1452" t="s">
        <v>33</v>
      </c>
      <c r="F101" s="1453"/>
      <c r="G101" s="1453"/>
      <c r="H101" s="1453"/>
      <c r="I101" s="1453"/>
      <c r="J101" s="1453"/>
      <c r="K101" s="1453"/>
      <c r="L101" s="1454"/>
      <c r="M101" s="407">
        <f>SUM(M102:M103)</f>
        <v>0</v>
      </c>
      <c r="N101" s="410">
        <f t="shared" ref="N101:AC101" si="23">SUBTOTAL(9,N102:N103)</f>
        <v>0</v>
      </c>
      <c r="O101" s="414">
        <f t="shared" si="23"/>
        <v>0</v>
      </c>
      <c r="P101" s="413">
        <f t="shared" si="23"/>
        <v>0</v>
      </c>
      <c r="Q101" s="415">
        <f t="shared" si="23"/>
        <v>0</v>
      </c>
      <c r="R101" s="414">
        <f t="shared" si="23"/>
        <v>0</v>
      </c>
      <c r="S101" s="414">
        <f t="shared" si="23"/>
        <v>0</v>
      </c>
      <c r="T101" s="414">
        <f t="shared" si="23"/>
        <v>0</v>
      </c>
      <c r="U101" s="414">
        <f t="shared" si="23"/>
        <v>0</v>
      </c>
      <c r="V101" s="414">
        <f t="shared" si="23"/>
        <v>0</v>
      </c>
      <c r="W101" s="414">
        <f t="shared" si="23"/>
        <v>0</v>
      </c>
      <c r="X101" s="414">
        <f t="shared" si="23"/>
        <v>0</v>
      </c>
      <c r="Y101" s="414">
        <f t="shared" si="23"/>
        <v>0</v>
      </c>
      <c r="Z101" s="414">
        <f t="shared" si="23"/>
        <v>0</v>
      </c>
      <c r="AA101" s="414">
        <f t="shared" si="23"/>
        <v>0</v>
      </c>
      <c r="AB101" s="424">
        <f t="shared" si="23"/>
        <v>0</v>
      </c>
      <c r="AC101" s="407">
        <f t="shared" si="23"/>
        <v>0</v>
      </c>
      <c r="AD101" s="996"/>
      <c r="AE101" s="997"/>
      <c r="AF101" s="997"/>
      <c r="AG101" s="536"/>
      <c r="AH101" s="529"/>
      <c r="AI101" s="529"/>
      <c r="AJ101" s="529"/>
      <c r="AK101" s="529"/>
      <c r="AL101" s="529"/>
      <c r="AM101" s="529"/>
      <c r="AN101" s="529"/>
      <c r="AO101" s="529"/>
      <c r="AP101" s="529"/>
      <c r="AQ101" s="529"/>
      <c r="AR101" s="529"/>
      <c r="AS101" s="529"/>
      <c r="AT101" s="529"/>
      <c r="AU101" s="529"/>
      <c r="AV101" s="529"/>
      <c r="AW101" s="529"/>
      <c r="AX101" s="529"/>
      <c r="AY101" s="529"/>
      <c r="AZ101" s="529"/>
      <c r="BA101" s="529"/>
      <c r="BB101" s="529"/>
      <c r="BC101" s="529"/>
      <c r="BD101" s="529"/>
      <c r="BE101" s="529"/>
      <c r="BF101" s="529"/>
      <c r="BG101" s="529"/>
      <c r="BH101" s="529"/>
      <c r="BI101" s="529"/>
      <c r="BJ101" s="529"/>
      <c r="BK101" s="529"/>
      <c r="BL101" s="529"/>
      <c r="BM101" s="529"/>
      <c r="BN101" s="529"/>
      <c r="BO101" s="529"/>
      <c r="BP101" s="529"/>
      <c r="BQ101" s="529"/>
      <c r="BR101" s="529"/>
      <c r="BS101" s="529"/>
      <c r="BT101" s="529"/>
      <c r="BU101" s="529"/>
      <c r="BV101" s="529"/>
      <c r="BW101" s="529"/>
      <c r="BX101" s="529"/>
      <c r="BY101" s="529"/>
      <c r="BZ101" s="529"/>
      <c r="CA101" s="529"/>
      <c r="CB101" s="529"/>
      <c r="CC101" s="529"/>
      <c r="CD101" s="529"/>
      <c r="CE101" s="529"/>
      <c r="CF101" s="529"/>
      <c r="CG101" s="529"/>
      <c r="CH101" s="529"/>
      <c r="CI101" s="529"/>
      <c r="CJ101" s="529"/>
      <c r="CK101" s="529"/>
      <c r="CL101" s="529"/>
      <c r="CM101" s="529"/>
      <c r="CN101" s="529"/>
      <c r="CO101" s="529"/>
      <c r="CP101" s="529"/>
      <c r="CQ101" s="529"/>
    </row>
    <row r="102" spans="1:95" s="70" customFormat="1" x14ac:dyDescent="0.2">
      <c r="A102" s="11">
        <v>198</v>
      </c>
      <c r="B102" s="277"/>
      <c r="C102" s="278"/>
      <c r="D102" s="278"/>
      <c r="E102" s="278"/>
      <c r="F102" s="1455" t="s">
        <v>34</v>
      </c>
      <c r="G102" s="1456"/>
      <c r="H102" s="1456"/>
      <c r="I102" s="1456"/>
      <c r="J102" s="1456"/>
      <c r="K102" s="1456"/>
      <c r="L102" s="1457"/>
      <c r="M102" s="698">
        <v>0</v>
      </c>
      <c r="N102" s="699">
        <v>0</v>
      </c>
      <c r="O102" s="700">
        <v>0</v>
      </c>
      <c r="P102" s="700">
        <v>0</v>
      </c>
      <c r="Q102" s="705">
        <v>0</v>
      </c>
      <c r="R102" s="700">
        <v>0</v>
      </c>
      <c r="S102" s="701">
        <v>0</v>
      </c>
      <c r="T102" s="700">
        <v>0</v>
      </c>
      <c r="U102" s="701">
        <v>0</v>
      </c>
      <c r="V102" s="700">
        <v>0</v>
      </c>
      <c r="W102" s="701">
        <v>0</v>
      </c>
      <c r="X102" s="700">
        <v>0</v>
      </c>
      <c r="Y102" s="701">
        <v>0</v>
      </c>
      <c r="Z102" s="700">
        <v>0</v>
      </c>
      <c r="AA102" s="701">
        <v>0</v>
      </c>
      <c r="AB102" s="706">
        <v>0</v>
      </c>
      <c r="AC102" s="698">
        <v>0</v>
      </c>
      <c r="AD102" s="996"/>
      <c r="AE102" s="997"/>
      <c r="AF102" s="997"/>
      <c r="AG102" s="536"/>
      <c r="AH102" s="529"/>
      <c r="AI102" s="529"/>
      <c r="AJ102" s="529"/>
      <c r="AK102" s="529"/>
      <c r="AL102" s="529"/>
      <c r="AM102" s="529"/>
      <c r="AN102" s="529"/>
      <c r="AO102" s="529"/>
      <c r="AP102" s="529"/>
      <c r="AQ102" s="529"/>
      <c r="AR102" s="529"/>
      <c r="AS102" s="529"/>
      <c r="AT102" s="529"/>
      <c r="AU102" s="529"/>
      <c r="AV102" s="529"/>
      <c r="AW102" s="529"/>
      <c r="AX102" s="529"/>
      <c r="AY102" s="529"/>
      <c r="AZ102" s="529"/>
      <c r="BA102" s="529"/>
      <c r="BB102" s="529"/>
      <c r="BC102" s="529"/>
      <c r="BD102" s="529"/>
      <c r="BE102" s="529"/>
      <c r="BF102" s="529"/>
      <c r="BG102" s="529"/>
      <c r="BH102" s="529"/>
      <c r="BI102" s="529"/>
      <c r="BJ102" s="529"/>
      <c r="BK102" s="529"/>
      <c r="BL102" s="529"/>
      <c r="BM102" s="529"/>
      <c r="BN102" s="529"/>
      <c r="BO102" s="529"/>
      <c r="BP102" s="529"/>
      <c r="BQ102" s="529"/>
      <c r="BR102" s="529"/>
      <c r="BS102" s="529"/>
      <c r="BT102" s="529"/>
      <c r="BU102" s="529"/>
      <c r="BV102" s="529"/>
      <c r="BW102" s="529"/>
      <c r="BX102" s="529"/>
      <c r="BY102" s="529"/>
      <c r="BZ102" s="529"/>
      <c r="CA102" s="529"/>
      <c r="CB102" s="529"/>
      <c r="CC102" s="529"/>
      <c r="CD102" s="529"/>
      <c r="CE102" s="529"/>
      <c r="CF102" s="529"/>
      <c r="CG102" s="529"/>
      <c r="CH102" s="529"/>
      <c r="CI102" s="529"/>
      <c r="CJ102" s="529"/>
      <c r="CK102" s="529"/>
      <c r="CL102" s="529"/>
      <c r="CM102" s="529"/>
      <c r="CN102" s="529"/>
      <c r="CO102" s="529"/>
      <c r="CP102" s="529"/>
      <c r="CQ102" s="529"/>
    </row>
    <row r="103" spans="1:95" s="70" customFormat="1" x14ac:dyDescent="0.2">
      <c r="A103" s="11">
        <v>199</v>
      </c>
      <c r="B103" s="277"/>
      <c r="C103" s="278"/>
      <c r="D103" s="278"/>
      <c r="E103" s="278"/>
      <c r="F103" s="1458" t="s">
        <v>35</v>
      </c>
      <c r="G103" s="1459"/>
      <c r="H103" s="1459"/>
      <c r="I103" s="1459"/>
      <c r="J103" s="1459"/>
      <c r="K103" s="1459"/>
      <c r="L103" s="1460"/>
      <c r="M103" s="698">
        <v>0</v>
      </c>
      <c r="N103" s="699">
        <v>0</v>
      </c>
      <c r="O103" s="700">
        <v>0</v>
      </c>
      <c r="P103" s="700">
        <v>0</v>
      </c>
      <c r="Q103" s="705">
        <v>0</v>
      </c>
      <c r="R103" s="700">
        <v>0</v>
      </c>
      <c r="S103" s="701">
        <v>0</v>
      </c>
      <c r="T103" s="700">
        <v>0</v>
      </c>
      <c r="U103" s="701">
        <v>0</v>
      </c>
      <c r="V103" s="700">
        <v>0</v>
      </c>
      <c r="W103" s="701">
        <v>0</v>
      </c>
      <c r="X103" s="700">
        <v>0</v>
      </c>
      <c r="Y103" s="701">
        <v>0</v>
      </c>
      <c r="Z103" s="700">
        <v>0</v>
      </c>
      <c r="AA103" s="701">
        <v>0</v>
      </c>
      <c r="AB103" s="706">
        <v>0</v>
      </c>
      <c r="AC103" s="698">
        <v>0</v>
      </c>
      <c r="AD103" s="996"/>
      <c r="AE103" s="997"/>
      <c r="AF103" s="997"/>
      <c r="AG103" s="536"/>
      <c r="AH103" s="529"/>
      <c r="AI103" s="529"/>
      <c r="AJ103" s="529"/>
      <c r="AK103" s="529"/>
      <c r="AL103" s="529"/>
      <c r="AM103" s="529"/>
      <c r="AN103" s="529"/>
      <c r="AO103" s="529"/>
      <c r="AP103" s="529"/>
      <c r="AQ103" s="529"/>
      <c r="AR103" s="529"/>
      <c r="AS103" s="529"/>
      <c r="AT103" s="529"/>
      <c r="AU103" s="529"/>
      <c r="AV103" s="529"/>
      <c r="AW103" s="529"/>
      <c r="AX103" s="529"/>
      <c r="AY103" s="529"/>
      <c r="AZ103" s="529"/>
      <c r="BA103" s="529"/>
      <c r="BB103" s="529"/>
      <c r="BC103" s="529"/>
      <c r="BD103" s="529"/>
      <c r="BE103" s="529"/>
      <c r="BF103" s="529"/>
      <c r="BG103" s="529"/>
      <c r="BH103" s="529"/>
      <c r="BI103" s="529"/>
      <c r="BJ103" s="529"/>
      <c r="BK103" s="529"/>
      <c r="BL103" s="529"/>
      <c r="BM103" s="529"/>
      <c r="BN103" s="529"/>
      <c r="BO103" s="529"/>
      <c r="BP103" s="529"/>
      <c r="BQ103" s="529"/>
      <c r="BR103" s="529"/>
      <c r="BS103" s="529"/>
      <c r="BT103" s="529"/>
      <c r="BU103" s="529"/>
      <c r="BV103" s="529"/>
      <c r="BW103" s="529"/>
      <c r="BX103" s="529"/>
      <c r="BY103" s="529"/>
      <c r="BZ103" s="529"/>
      <c r="CA103" s="529"/>
      <c r="CB103" s="529"/>
      <c r="CC103" s="529"/>
      <c r="CD103" s="529"/>
      <c r="CE103" s="529"/>
      <c r="CF103" s="529"/>
      <c r="CG103" s="529"/>
      <c r="CH103" s="529"/>
      <c r="CI103" s="529"/>
      <c r="CJ103" s="529"/>
      <c r="CK103" s="529"/>
      <c r="CL103" s="529"/>
      <c r="CM103" s="529"/>
      <c r="CN103" s="529"/>
      <c r="CO103" s="529"/>
      <c r="CP103" s="529"/>
      <c r="CQ103" s="529"/>
    </row>
    <row r="104" spans="1:95" s="70" customFormat="1" x14ac:dyDescent="0.2">
      <c r="A104" s="11">
        <v>200</v>
      </c>
      <c r="B104" s="277"/>
      <c r="C104" s="278"/>
      <c r="D104" s="278"/>
      <c r="E104" s="1452" t="s">
        <v>36</v>
      </c>
      <c r="F104" s="1453"/>
      <c r="G104" s="1453"/>
      <c r="H104" s="1453"/>
      <c r="I104" s="1453"/>
      <c r="J104" s="1453"/>
      <c r="K104" s="1453"/>
      <c r="L104" s="1454"/>
      <c r="M104" s="407">
        <f>SUM(M105:M106)</f>
        <v>0</v>
      </c>
      <c r="N104" s="410">
        <f t="shared" ref="N104:AC104" si="24">SUBTOTAL(9,N105:N106)</f>
        <v>0</v>
      </c>
      <c r="O104" s="414">
        <f t="shared" si="24"/>
        <v>0</v>
      </c>
      <c r="P104" s="413">
        <f t="shared" si="24"/>
        <v>0</v>
      </c>
      <c r="Q104" s="415">
        <f t="shared" si="24"/>
        <v>0</v>
      </c>
      <c r="R104" s="414">
        <f t="shared" si="24"/>
        <v>0</v>
      </c>
      <c r="S104" s="414">
        <f t="shared" si="24"/>
        <v>0</v>
      </c>
      <c r="T104" s="414">
        <f t="shared" si="24"/>
        <v>0</v>
      </c>
      <c r="U104" s="414">
        <f t="shared" si="24"/>
        <v>0</v>
      </c>
      <c r="V104" s="414">
        <f t="shared" si="24"/>
        <v>0</v>
      </c>
      <c r="W104" s="414">
        <f t="shared" si="24"/>
        <v>0</v>
      </c>
      <c r="X104" s="414">
        <f t="shared" si="24"/>
        <v>0</v>
      </c>
      <c r="Y104" s="414">
        <f t="shared" si="24"/>
        <v>0</v>
      </c>
      <c r="Z104" s="414">
        <f t="shared" si="24"/>
        <v>0</v>
      </c>
      <c r="AA104" s="414">
        <f t="shared" si="24"/>
        <v>0</v>
      </c>
      <c r="AB104" s="424">
        <f t="shared" si="24"/>
        <v>0</v>
      </c>
      <c r="AC104" s="407">
        <f t="shared" si="24"/>
        <v>0</v>
      </c>
      <c r="AD104" s="996"/>
      <c r="AE104" s="997"/>
      <c r="AF104" s="997"/>
      <c r="AG104" s="536"/>
      <c r="AH104" s="529"/>
      <c r="AI104" s="529"/>
      <c r="AJ104" s="529"/>
      <c r="AK104" s="529"/>
      <c r="AL104" s="529"/>
      <c r="AM104" s="529"/>
      <c r="AN104" s="529"/>
      <c r="AO104" s="529"/>
      <c r="AP104" s="529"/>
      <c r="AQ104" s="529"/>
      <c r="AR104" s="529"/>
      <c r="AS104" s="529"/>
      <c r="AT104" s="529"/>
      <c r="AU104" s="529"/>
      <c r="AV104" s="529"/>
      <c r="AW104" s="529"/>
      <c r="AX104" s="529"/>
      <c r="AY104" s="529"/>
      <c r="AZ104" s="529"/>
      <c r="BA104" s="529"/>
      <c r="BB104" s="529"/>
      <c r="BC104" s="529"/>
      <c r="BD104" s="529"/>
      <c r="BE104" s="529"/>
      <c r="BF104" s="529"/>
      <c r="BG104" s="529"/>
      <c r="BH104" s="529"/>
      <c r="BI104" s="529"/>
      <c r="BJ104" s="529"/>
      <c r="BK104" s="529"/>
      <c r="BL104" s="529"/>
      <c r="BM104" s="529"/>
      <c r="BN104" s="529"/>
      <c r="BO104" s="529"/>
      <c r="BP104" s="529"/>
      <c r="BQ104" s="529"/>
      <c r="BR104" s="529"/>
      <c r="BS104" s="529"/>
      <c r="BT104" s="529"/>
      <c r="BU104" s="529"/>
      <c r="BV104" s="529"/>
      <c r="BW104" s="529"/>
      <c r="BX104" s="529"/>
      <c r="BY104" s="529"/>
      <c r="BZ104" s="529"/>
      <c r="CA104" s="529"/>
      <c r="CB104" s="529"/>
      <c r="CC104" s="529"/>
      <c r="CD104" s="529"/>
      <c r="CE104" s="529"/>
      <c r="CF104" s="529"/>
      <c r="CG104" s="529"/>
      <c r="CH104" s="529"/>
      <c r="CI104" s="529"/>
      <c r="CJ104" s="529"/>
      <c r="CK104" s="529"/>
      <c r="CL104" s="529"/>
      <c r="CM104" s="529"/>
      <c r="CN104" s="529"/>
      <c r="CO104" s="529"/>
      <c r="CP104" s="529"/>
      <c r="CQ104" s="529"/>
    </row>
    <row r="105" spans="1:95" s="70" customFormat="1" x14ac:dyDescent="0.2">
      <c r="A105" s="11">
        <v>201</v>
      </c>
      <c r="B105" s="277"/>
      <c r="C105" s="278"/>
      <c r="D105" s="278"/>
      <c r="E105" s="278"/>
      <c r="F105" s="1455" t="s">
        <v>37</v>
      </c>
      <c r="G105" s="1456"/>
      <c r="H105" s="1456"/>
      <c r="I105" s="1456"/>
      <c r="J105" s="1456"/>
      <c r="K105" s="1456"/>
      <c r="L105" s="1457"/>
      <c r="M105" s="698">
        <v>0</v>
      </c>
      <c r="N105" s="699">
        <v>0</v>
      </c>
      <c r="O105" s="700">
        <v>0</v>
      </c>
      <c r="P105" s="700">
        <v>0</v>
      </c>
      <c r="Q105" s="705">
        <v>0</v>
      </c>
      <c r="R105" s="700">
        <v>0</v>
      </c>
      <c r="S105" s="701">
        <v>0</v>
      </c>
      <c r="T105" s="700">
        <v>0</v>
      </c>
      <c r="U105" s="701">
        <v>0</v>
      </c>
      <c r="V105" s="700">
        <v>0</v>
      </c>
      <c r="W105" s="701">
        <v>0</v>
      </c>
      <c r="X105" s="700">
        <v>0</v>
      </c>
      <c r="Y105" s="701">
        <v>0</v>
      </c>
      <c r="Z105" s="700">
        <v>0</v>
      </c>
      <c r="AA105" s="701">
        <v>0</v>
      </c>
      <c r="AB105" s="706">
        <v>0</v>
      </c>
      <c r="AC105" s="698">
        <v>0</v>
      </c>
      <c r="AD105" s="996"/>
      <c r="AE105" s="997"/>
      <c r="AF105" s="997"/>
      <c r="AG105" s="536"/>
      <c r="AH105" s="529"/>
      <c r="AI105" s="529"/>
      <c r="AJ105" s="529"/>
      <c r="AK105" s="529"/>
      <c r="AL105" s="529"/>
      <c r="AM105" s="529"/>
      <c r="AN105" s="529"/>
      <c r="AO105" s="529"/>
      <c r="AP105" s="529"/>
      <c r="AQ105" s="529"/>
      <c r="AR105" s="529"/>
      <c r="AS105" s="529"/>
      <c r="AT105" s="529"/>
      <c r="AU105" s="529"/>
      <c r="AV105" s="529"/>
      <c r="AW105" s="529"/>
      <c r="AX105" s="529"/>
      <c r="AY105" s="529"/>
      <c r="AZ105" s="529"/>
      <c r="BA105" s="529"/>
      <c r="BB105" s="529"/>
      <c r="BC105" s="529"/>
      <c r="BD105" s="529"/>
      <c r="BE105" s="529"/>
      <c r="BF105" s="529"/>
      <c r="BG105" s="529"/>
      <c r="BH105" s="529"/>
      <c r="BI105" s="529"/>
      <c r="BJ105" s="529"/>
      <c r="BK105" s="529"/>
      <c r="BL105" s="529"/>
      <c r="BM105" s="529"/>
      <c r="BN105" s="529"/>
      <c r="BO105" s="529"/>
      <c r="BP105" s="529"/>
      <c r="BQ105" s="529"/>
      <c r="BR105" s="529"/>
      <c r="BS105" s="529"/>
      <c r="BT105" s="529"/>
      <c r="BU105" s="529"/>
      <c r="BV105" s="529"/>
      <c r="BW105" s="529"/>
      <c r="BX105" s="529"/>
      <c r="BY105" s="529"/>
      <c r="BZ105" s="529"/>
      <c r="CA105" s="529"/>
      <c r="CB105" s="529"/>
      <c r="CC105" s="529"/>
      <c r="CD105" s="529"/>
      <c r="CE105" s="529"/>
      <c r="CF105" s="529"/>
      <c r="CG105" s="529"/>
      <c r="CH105" s="529"/>
      <c r="CI105" s="529"/>
      <c r="CJ105" s="529"/>
      <c r="CK105" s="529"/>
      <c r="CL105" s="529"/>
      <c r="CM105" s="529"/>
      <c r="CN105" s="529"/>
      <c r="CO105" s="529"/>
      <c r="CP105" s="529"/>
      <c r="CQ105" s="529"/>
    </row>
    <row r="106" spans="1:95" s="70" customFormat="1" x14ac:dyDescent="0.2">
      <c r="A106" s="11">
        <v>202</v>
      </c>
      <c r="B106" s="277"/>
      <c r="C106" s="278"/>
      <c r="D106" s="278"/>
      <c r="E106" s="278"/>
      <c r="F106" s="1458" t="s">
        <v>38</v>
      </c>
      <c r="G106" s="1459"/>
      <c r="H106" s="1459"/>
      <c r="I106" s="1459"/>
      <c r="J106" s="1459"/>
      <c r="K106" s="1459"/>
      <c r="L106" s="1460"/>
      <c r="M106" s="698">
        <v>0</v>
      </c>
      <c r="N106" s="699">
        <v>0</v>
      </c>
      <c r="O106" s="700">
        <v>0</v>
      </c>
      <c r="P106" s="700">
        <v>0</v>
      </c>
      <c r="Q106" s="705">
        <v>0</v>
      </c>
      <c r="R106" s="700">
        <v>0</v>
      </c>
      <c r="S106" s="701">
        <v>0</v>
      </c>
      <c r="T106" s="700">
        <v>0</v>
      </c>
      <c r="U106" s="701">
        <v>0</v>
      </c>
      <c r="V106" s="700">
        <v>0</v>
      </c>
      <c r="W106" s="701">
        <v>0</v>
      </c>
      <c r="X106" s="700">
        <v>0</v>
      </c>
      <c r="Y106" s="701">
        <v>0</v>
      </c>
      <c r="Z106" s="700">
        <v>0</v>
      </c>
      <c r="AA106" s="701">
        <v>0</v>
      </c>
      <c r="AB106" s="706">
        <v>0</v>
      </c>
      <c r="AC106" s="698">
        <v>0</v>
      </c>
      <c r="AD106" s="996"/>
      <c r="AE106" s="997"/>
      <c r="AF106" s="997"/>
      <c r="AG106" s="536"/>
      <c r="AH106" s="529"/>
      <c r="AI106" s="529"/>
      <c r="AJ106" s="529"/>
      <c r="AK106" s="529"/>
      <c r="AL106" s="529"/>
      <c r="AM106" s="529"/>
      <c r="AN106" s="529"/>
      <c r="AO106" s="529"/>
      <c r="AP106" s="529"/>
      <c r="AQ106" s="529"/>
      <c r="AR106" s="529"/>
      <c r="AS106" s="529"/>
      <c r="AT106" s="529"/>
      <c r="AU106" s="529"/>
      <c r="AV106" s="529"/>
      <c r="AW106" s="529"/>
      <c r="AX106" s="529"/>
      <c r="AY106" s="529"/>
      <c r="AZ106" s="529"/>
      <c r="BA106" s="529"/>
      <c r="BB106" s="529"/>
      <c r="BC106" s="529"/>
      <c r="BD106" s="529"/>
      <c r="BE106" s="529"/>
      <c r="BF106" s="529"/>
      <c r="BG106" s="529"/>
      <c r="BH106" s="529"/>
      <c r="BI106" s="529"/>
      <c r="BJ106" s="529"/>
      <c r="BK106" s="529"/>
      <c r="BL106" s="529"/>
      <c r="BM106" s="529"/>
      <c r="BN106" s="529"/>
      <c r="BO106" s="529"/>
      <c r="BP106" s="529"/>
      <c r="BQ106" s="529"/>
      <c r="BR106" s="529"/>
      <c r="BS106" s="529"/>
      <c r="BT106" s="529"/>
      <c r="BU106" s="529"/>
      <c r="BV106" s="529"/>
      <c r="BW106" s="529"/>
      <c r="BX106" s="529"/>
      <c r="BY106" s="529"/>
      <c r="BZ106" s="529"/>
      <c r="CA106" s="529"/>
      <c r="CB106" s="529"/>
      <c r="CC106" s="529"/>
      <c r="CD106" s="529"/>
      <c r="CE106" s="529"/>
      <c r="CF106" s="529"/>
      <c r="CG106" s="529"/>
      <c r="CH106" s="529"/>
      <c r="CI106" s="529"/>
      <c r="CJ106" s="529"/>
      <c r="CK106" s="529"/>
      <c r="CL106" s="529"/>
      <c r="CM106" s="529"/>
      <c r="CN106" s="529"/>
      <c r="CO106" s="529"/>
      <c r="CP106" s="529"/>
      <c r="CQ106" s="529"/>
    </row>
    <row r="107" spans="1:95" s="70" customFormat="1" x14ac:dyDescent="0.2">
      <c r="A107" s="11">
        <v>203</v>
      </c>
      <c r="B107" s="277"/>
      <c r="C107" s="278"/>
      <c r="D107" s="1485" t="s">
        <v>39</v>
      </c>
      <c r="E107" s="1641"/>
      <c r="F107" s="1641"/>
      <c r="G107" s="1641"/>
      <c r="H107" s="1641"/>
      <c r="I107" s="1641"/>
      <c r="J107" s="1641"/>
      <c r="K107" s="1641"/>
      <c r="L107" s="1641"/>
      <c r="M107" s="1486"/>
      <c r="N107" s="1486"/>
      <c r="O107" s="1486"/>
      <c r="P107" s="1486"/>
      <c r="Q107" s="1486"/>
      <c r="R107" s="1486"/>
      <c r="S107" s="1486"/>
      <c r="T107" s="1486"/>
      <c r="U107" s="1486"/>
      <c r="V107" s="1486"/>
      <c r="W107" s="1486"/>
      <c r="X107" s="1486"/>
      <c r="Y107" s="1486"/>
      <c r="Z107" s="1486"/>
      <c r="AA107" s="1486"/>
      <c r="AB107" s="1486"/>
      <c r="AC107" s="1486"/>
      <c r="AD107" s="1486"/>
      <c r="AE107" s="1486"/>
      <c r="AF107" s="1486"/>
      <c r="AG107" s="536"/>
      <c r="AH107" s="529"/>
      <c r="AI107" s="529"/>
      <c r="AJ107" s="529"/>
      <c r="AK107" s="529"/>
      <c r="AL107" s="529"/>
      <c r="AM107" s="529"/>
      <c r="AN107" s="529"/>
      <c r="AO107" s="529"/>
      <c r="AP107" s="529"/>
      <c r="AQ107" s="529"/>
      <c r="AR107" s="529"/>
      <c r="AS107" s="529"/>
      <c r="AT107" s="529"/>
      <c r="AU107" s="529"/>
      <c r="AV107" s="529"/>
      <c r="AW107" s="529"/>
      <c r="AX107" s="529"/>
      <c r="AY107" s="529"/>
      <c r="AZ107" s="529"/>
      <c r="BA107" s="529"/>
      <c r="BB107" s="529"/>
      <c r="BC107" s="529"/>
      <c r="BD107" s="529"/>
      <c r="BE107" s="529"/>
      <c r="BF107" s="529"/>
      <c r="BG107" s="529"/>
      <c r="BH107" s="529"/>
      <c r="BI107" s="529"/>
      <c r="BJ107" s="529"/>
      <c r="BK107" s="529"/>
      <c r="BL107" s="529"/>
      <c r="BM107" s="529"/>
      <c r="BN107" s="529"/>
      <c r="BO107" s="529"/>
      <c r="BP107" s="529"/>
      <c r="BQ107" s="529"/>
      <c r="BR107" s="529"/>
      <c r="BS107" s="529"/>
      <c r="BT107" s="529"/>
      <c r="BU107" s="529"/>
      <c r="BV107" s="529"/>
      <c r="BW107" s="529"/>
      <c r="BX107" s="529"/>
      <c r="BY107" s="529"/>
      <c r="BZ107" s="529"/>
      <c r="CA107" s="529"/>
      <c r="CB107" s="529"/>
      <c r="CC107" s="529"/>
      <c r="CD107" s="529"/>
      <c r="CE107" s="529"/>
      <c r="CF107" s="529"/>
      <c r="CG107" s="529"/>
      <c r="CH107" s="529"/>
      <c r="CI107" s="529"/>
      <c r="CJ107" s="529"/>
      <c r="CK107" s="529"/>
      <c r="CL107" s="529"/>
      <c r="CM107" s="529"/>
      <c r="CN107" s="529"/>
      <c r="CO107" s="529"/>
      <c r="CP107" s="529"/>
      <c r="CQ107" s="529"/>
    </row>
    <row r="108" spans="1:95" s="70" customFormat="1" x14ac:dyDescent="0.2">
      <c r="A108" s="11">
        <v>204</v>
      </c>
      <c r="B108" s="277"/>
      <c r="C108" s="278"/>
      <c r="D108" s="278"/>
      <c r="E108" s="1452" t="s">
        <v>40</v>
      </c>
      <c r="F108" s="1453"/>
      <c r="G108" s="1453"/>
      <c r="H108" s="1453"/>
      <c r="I108" s="1453"/>
      <c r="J108" s="1453"/>
      <c r="K108" s="1453"/>
      <c r="L108" s="1454"/>
      <c r="M108" s="407">
        <f>SUM(M109:M112)</f>
        <v>0</v>
      </c>
      <c r="N108" s="410">
        <f t="shared" ref="N108:AC108" si="25">SUBTOTAL(9,N109:N112)</f>
        <v>0</v>
      </c>
      <c r="O108" s="414">
        <f t="shared" si="25"/>
        <v>0</v>
      </c>
      <c r="P108" s="413">
        <f t="shared" si="25"/>
        <v>0</v>
      </c>
      <c r="Q108" s="415">
        <f t="shared" si="25"/>
        <v>0</v>
      </c>
      <c r="R108" s="414">
        <f t="shared" si="25"/>
        <v>0</v>
      </c>
      <c r="S108" s="414">
        <f t="shared" si="25"/>
        <v>0</v>
      </c>
      <c r="T108" s="414">
        <f t="shared" si="25"/>
        <v>0</v>
      </c>
      <c r="U108" s="414">
        <f t="shared" si="25"/>
        <v>0</v>
      </c>
      <c r="V108" s="414">
        <f t="shared" si="25"/>
        <v>0</v>
      </c>
      <c r="W108" s="414">
        <f t="shared" si="25"/>
        <v>0</v>
      </c>
      <c r="X108" s="414">
        <f t="shared" si="25"/>
        <v>0</v>
      </c>
      <c r="Y108" s="414">
        <f t="shared" si="25"/>
        <v>0</v>
      </c>
      <c r="Z108" s="414">
        <f t="shared" si="25"/>
        <v>0</v>
      </c>
      <c r="AA108" s="414">
        <f t="shared" si="25"/>
        <v>0</v>
      </c>
      <c r="AB108" s="424">
        <f t="shared" si="25"/>
        <v>0</v>
      </c>
      <c r="AC108" s="407">
        <f t="shared" si="25"/>
        <v>0</v>
      </c>
      <c r="AD108" s="996"/>
      <c r="AE108" s="997"/>
      <c r="AF108" s="997"/>
      <c r="AG108" s="536"/>
      <c r="AH108" s="529"/>
      <c r="AI108" s="529"/>
      <c r="AJ108" s="529"/>
      <c r="AK108" s="529"/>
      <c r="AL108" s="529"/>
      <c r="AM108" s="529"/>
      <c r="AN108" s="529"/>
      <c r="AO108" s="529"/>
      <c r="AP108" s="529"/>
      <c r="AQ108" s="529"/>
      <c r="AR108" s="529"/>
      <c r="AS108" s="529"/>
      <c r="AT108" s="529"/>
      <c r="AU108" s="529"/>
      <c r="AV108" s="529"/>
      <c r="AW108" s="529"/>
      <c r="AX108" s="529"/>
      <c r="AY108" s="529"/>
      <c r="AZ108" s="529"/>
      <c r="BA108" s="529"/>
      <c r="BB108" s="529"/>
      <c r="BC108" s="529"/>
      <c r="BD108" s="529"/>
      <c r="BE108" s="529"/>
      <c r="BF108" s="529"/>
      <c r="BG108" s="529"/>
      <c r="BH108" s="529"/>
      <c r="BI108" s="529"/>
      <c r="BJ108" s="529"/>
      <c r="BK108" s="529"/>
      <c r="BL108" s="529"/>
      <c r="BM108" s="529"/>
      <c r="BN108" s="529"/>
      <c r="BO108" s="529"/>
      <c r="BP108" s="529"/>
      <c r="BQ108" s="529"/>
      <c r="BR108" s="529"/>
      <c r="BS108" s="529"/>
      <c r="BT108" s="529"/>
      <c r="BU108" s="529"/>
      <c r="BV108" s="529"/>
      <c r="BW108" s="529"/>
      <c r="BX108" s="529"/>
      <c r="BY108" s="529"/>
      <c r="BZ108" s="529"/>
      <c r="CA108" s="529"/>
      <c r="CB108" s="529"/>
      <c r="CC108" s="529"/>
      <c r="CD108" s="529"/>
      <c r="CE108" s="529"/>
      <c r="CF108" s="529"/>
      <c r="CG108" s="529"/>
      <c r="CH108" s="529"/>
      <c r="CI108" s="529"/>
      <c r="CJ108" s="529"/>
      <c r="CK108" s="529"/>
      <c r="CL108" s="529"/>
      <c r="CM108" s="529"/>
      <c r="CN108" s="529"/>
      <c r="CO108" s="529"/>
      <c r="CP108" s="529"/>
      <c r="CQ108" s="529"/>
    </row>
    <row r="109" spans="1:95" s="70" customFormat="1" x14ac:dyDescent="0.2">
      <c r="A109" s="11">
        <v>205</v>
      </c>
      <c r="B109" s="277"/>
      <c r="C109" s="278"/>
      <c r="D109" s="278"/>
      <c r="E109" s="278"/>
      <c r="F109" s="1455" t="s">
        <v>41</v>
      </c>
      <c r="G109" s="1456"/>
      <c r="H109" s="1456"/>
      <c r="I109" s="1456"/>
      <c r="J109" s="1456"/>
      <c r="K109" s="1456"/>
      <c r="L109" s="1457"/>
      <c r="M109" s="698">
        <v>0</v>
      </c>
      <c r="N109" s="699">
        <v>0</v>
      </c>
      <c r="O109" s="700">
        <v>0</v>
      </c>
      <c r="P109" s="700">
        <v>0</v>
      </c>
      <c r="Q109" s="705">
        <v>0</v>
      </c>
      <c r="R109" s="700">
        <v>0</v>
      </c>
      <c r="S109" s="701">
        <v>0</v>
      </c>
      <c r="T109" s="700">
        <v>0</v>
      </c>
      <c r="U109" s="701">
        <v>0</v>
      </c>
      <c r="V109" s="700">
        <v>0</v>
      </c>
      <c r="W109" s="701">
        <v>0</v>
      </c>
      <c r="X109" s="700">
        <v>0</v>
      </c>
      <c r="Y109" s="701">
        <v>0</v>
      </c>
      <c r="Z109" s="700">
        <v>0</v>
      </c>
      <c r="AA109" s="701">
        <v>0</v>
      </c>
      <c r="AB109" s="706">
        <v>0</v>
      </c>
      <c r="AC109" s="698">
        <v>0</v>
      </c>
      <c r="AD109" s="996"/>
      <c r="AE109" s="997"/>
      <c r="AF109" s="997"/>
      <c r="AG109" s="536"/>
      <c r="AH109" s="529"/>
      <c r="AI109" s="529"/>
      <c r="AJ109" s="529"/>
      <c r="AK109" s="529"/>
      <c r="AL109" s="529"/>
      <c r="AM109" s="529"/>
      <c r="AN109" s="529"/>
      <c r="AO109" s="529"/>
      <c r="AP109" s="529"/>
      <c r="AQ109" s="529"/>
      <c r="AR109" s="529"/>
      <c r="AS109" s="529"/>
      <c r="AT109" s="529"/>
      <c r="AU109" s="529"/>
      <c r="AV109" s="529"/>
      <c r="AW109" s="529"/>
      <c r="AX109" s="529"/>
      <c r="AY109" s="529"/>
      <c r="AZ109" s="529"/>
      <c r="BA109" s="529"/>
      <c r="BB109" s="529"/>
      <c r="BC109" s="529"/>
      <c r="BD109" s="529"/>
      <c r="BE109" s="529"/>
      <c r="BF109" s="529"/>
      <c r="BG109" s="529"/>
      <c r="BH109" s="529"/>
      <c r="BI109" s="529"/>
      <c r="BJ109" s="529"/>
      <c r="BK109" s="529"/>
      <c r="BL109" s="529"/>
      <c r="BM109" s="529"/>
      <c r="BN109" s="529"/>
      <c r="BO109" s="529"/>
      <c r="BP109" s="529"/>
      <c r="BQ109" s="529"/>
      <c r="BR109" s="529"/>
      <c r="BS109" s="529"/>
      <c r="BT109" s="529"/>
      <c r="BU109" s="529"/>
      <c r="BV109" s="529"/>
      <c r="BW109" s="529"/>
      <c r="BX109" s="529"/>
      <c r="BY109" s="529"/>
      <c r="BZ109" s="529"/>
      <c r="CA109" s="529"/>
      <c r="CB109" s="529"/>
      <c r="CC109" s="529"/>
      <c r="CD109" s="529"/>
      <c r="CE109" s="529"/>
      <c r="CF109" s="529"/>
      <c r="CG109" s="529"/>
      <c r="CH109" s="529"/>
      <c r="CI109" s="529"/>
      <c r="CJ109" s="529"/>
      <c r="CK109" s="529"/>
      <c r="CL109" s="529"/>
      <c r="CM109" s="529"/>
      <c r="CN109" s="529"/>
      <c r="CO109" s="529"/>
      <c r="CP109" s="529"/>
      <c r="CQ109" s="529"/>
    </row>
    <row r="110" spans="1:95" s="70" customFormat="1" x14ac:dyDescent="0.2">
      <c r="A110" s="11">
        <v>206</v>
      </c>
      <c r="B110" s="277"/>
      <c r="C110" s="278"/>
      <c r="D110" s="278"/>
      <c r="E110" s="278"/>
      <c r="F110" s="1449" t="s">
        <v>42</v>
      </c>
      <c r="G110" s="1450"/>
      <c r="H110" s="1450"/>
      <c r="I110" s="1450"/>
      <c r="J110" s="1450"/>
      <c r="K110" s="1450"/>
      <c r="L110" s="1451"/>
      <c r="M110" s="698">
        <v>0</v>
      </c>
      <c r="N110" s="699">
        <v>0</v>
      </c>
      <c r="O110" s="700">
        <v>0</v>
      </c>
      <c r="P110" s="700">
        <v>0</v>
      </c>
      <c r="Q110" s="705">
        <v>0</v>
      </c>
      <c r="R110" s="700">
        <v>0</v>
      </c>
      <c r="S110" s="701">
        <v>0</v>
      </c>
      <c r="T110" s="700">
        <v>0</v>
      </c>
      <c r="U110" s="701">
        <v>0</v>
      </c>
      <c r="V110" s="700">
        <v>0</v>
      </c>
      <c r="W110" s="701">
        <v>0</v>
      </c>
      <c r="X110" s="700">
        <v>0</v>
      </c>
      <c r="Y110" s="701">
        <v>0</v>
      </c>
      <c r="Z110" s="700">
        <v>0</v>
      </c>
      <c r="AA110" s="701">
        <v>0</v>
      </c>
      <c r="AB110" s="706">
        <v>0</v>
      </c>
      <c r="AC110" s="698">
        <v>0</v>
      </c>
      <c r="AD110" s="996"/>
      <c r="AE110" s="997"/>
      <c r="AF110" s="997"/>
      <c r="AG110" s="536"/>
      <c r="AH110" s="529"/>
      <c r="AI110" s="529"/>
      <c r="AJ110" s="529"/>
      <c r="AK110" s="529"/>
      <c r="AL110" s="529"/>
      <c r="AM110" s="529"/>
      <c r="AN110" s="529"/>
      <c r="AO110" s="529"/>
      <c r="AP110" s="529"/>
      <c r="AQ110" s="529"/>
      <c r="AR110" s="529"/>
      <c r="AS110" s="529"/>
      <c r="AT110" s="529"/>
      <c r="AU110" s="529"/>
      <c r="AV110" s="529"/>
      <c r="AW110" s="529"/>
      <c r="AX110" s="529"/>
      <c r="AY110" s="529"/>
      <c r="AZ110" s="529"/>
      <c r="BA110" s="529"/>
      <c r="BB110" s="529"/>
      <c r="BC110" s="529"/>
      <c r="BD110" s="529"/>
      <c r="BE110" s="529"/>
      <c r="BF110" s="529"/>
      <c r="BG110" s="529"/>
      <c r="BH110" s="529"/>
      <c r="BI110" s="529"/>
      <c r="BJ110" s="529"/>
      <c r="BK110" s="529"/>
      <c r="BL110" s="529"/>
      <c r="BM110" s="529"/>
      <c r="BN110" s="529"/>
      <c r="BO110" s="529"/>
      <c r="BP110" s="529"/>
      <c r="BQ110" s="529"/>
      <c r="BR110" s="529"/>
      <c r="BS110" s="529"/>
      <c r="BT110" s="529"/>
      <c r="BU110" s="529"/>
      <c r="BV110" s="529"/>
      <c r="BW110" s="529"/>
      <c r="BX110" s="529"/>
      <c r="BY110" s="529"/>
      <c r="BZ110" s="529"/>
      <c r="CA110" s="529"/>
      <c r="CB110" s="529"/>
      <c r="CC110" s="529"/>
      <c r="CD110" s="529"/>
      <c r="CE110" s="529"/>
      <c r="CF110" s="529"/>
      <c r="CG110" s="529"/>
      <c r="CH110" s="529"/>
      <c r="CI110" s="529"/>
      <c r="CJ110" s="529"/>
      <c r="CK110" s="529"/>
      <c r="CL110" s="529"/>
      <c r="CM110" s="529"/>
      <c r="CN110" s="529"/>
      <c r="CO110" s="529"/>
      <c r="CP110" s="529"/>
      <c r="CQ110" s="529"/>
    </row>
    <row r="111" spans="1:95" s="70" customFormat="1" x14ac:dyDescent="0.2">
      <c r="A111" s="11">
        <v>207</v>
      </c>
      <c r="B111" s="277"/>
      <c r="C111" s="278"/>
      <c r="D111" s="278"/>
      <c r="E111" s="278"/>
      <c r="F111" s="1449" t="s">
        <v>43</v>
      </c>
      <c r="G111" s="1450"/>
      <c r="H111" s="1450"/>
      <c r="I111" s="1450"/>
      <c r="J111" s="1450"/>
      <c r="K111" s="1450"/>
      <c r="L111" s="1451"/>
      <c r="M111" s="698">
        <v>0</v>
      </c>
      <c r="N111" s="699">
        <v>0</v>
      </c>
      <c r="O111" s="700">
        <v>0</v>
      </c>
      <c r="P111" s="700">
        <v>0</v>
      </c>
      <c r="Q111" s="705">
        <v>0</v>
      </c>
      <c r="R111" s="700">
        <v>0</v>
      </c>
      <c r="S111" s="701">
        <v>0</v>
      </c>
      <c r="T111" s="700">
        <v>0</v>
      </c>
      <c r="U111" s="701">
        <v>0</v>
      </c>
      <c r="V111" s="700">
        <v>0</v>
      </c>
      <c r="W111" s="701">
        <v>0</v>
      </c>
      <c r="X111" s="700">
        <v>0</v>
      </c>
      <c r="Y111" s="701">
        <v>0</v>
      </c>
      <c r="Z111" s="700">
        <v>0</v>
      </c>
      <c r="AA111" s="701">
        <v>0</v>
      </c>
      <c r="AB111" s="706">
        <v>0</v>
      </c>
      <c r="AC111" s="698">
        <v>0</v>
      </c>
      <c r="AD111" s="996"/>
      <c r="AE111" s="997"/>
      <c r="AF111" s="997"/>
      <c r="AG111" s="536"/>
      <c r="AH111" s="529"/>
      <c r="AI111" s="529"/>
      <c r="AJ111" s="529"/>
      <c r="AK111" s="529"/>
      <c r="AL111" s="529"/>
      <c r="AM111" s="529"/>
      <c r="AN111" s="529"/>
      <c r="AO111" s="529"/>
      <c r="AP111" s="529"/>
      <c r="AQ111" s="529"/>
      <c r="AR111" s="529"/>
      <c r="AS111" s="529"/>
      <c r="AT111" s="529"/>
      <c r="AU111" s="529"/>
      <c r="AV111" s="529"/>
      <c r="AW111" s="529"/>
      <c r="AX111" s="529"/>
      <c r="AY111" s="529"/>
      <c r="AZ111" s="529"/>
      <c r="BA111" s="529"/>
      <c r="BB111" s="529"/>
      <c r="BC111" s="529"/>
      <c r="BD111" s="529"/>
      <c r="BE111" s="529"/>
      <c r="BF111" s="529"/>
      <c r="BG111" s="529"/>
      <c r="BH111" s="529"/>
      <c r="BI111" s="529"/>
      <c r="BJ111" s="529"/>
      <c r="BK111" s="529"/>
      <c r="BL111" s="529"/>
      <c r="BM111" s="529"/>
      <c r="BN111" s="529"/>
      <c r="BO111" s="529"/>
      <c r="BP111" s="529"/>
      <c r="BQ111" s="529"/>
      <c r="BR111" s="529"/>
      <c r="BS111" s="529"/>
      <c r="BT111" s="529"/>
      <c r="BU111" s="529"/>
      <c r="BV111" s="529"/>
      <c r="BW111" s="529"/>
      <c r="BX111" s="529"/>
      <c r="BY111" s="529"/>
      <c r="BZ111" s="529"/>
      <c r="CA111" s="529"/>
      <c r="CB111" s="529"/>
      <c r="CC111" s="529"/>
      <c r="CD111" s="529"/>
      <c r="CE111" s="529"/>
      <c r="CF111" s="529"/>
      <c r="CG111" s="529"/>
      <c r="CH111" s="529"/>
      <c r="CI111" s="529"/>
      <c r="CJ111" s="529"/>
      <c r="CK111" s="529"/>
      <c r="CL111" s="529"/>
      <c r="CM111" s="529"/>
      <c r="CN111" s="529"/>
      <c r="CO111" s="529"/>
      <c r="CP111" s="529"/>
      <c r="CQ111" s="529"/>
    </row>
    <row r="112" spans="1:95" s="70" customFormat="1" x14ac:dyDescent="0.2">
      <c r="A112" s="11">
        <v>208</v>
      </c>
      <c r="B112" s="277"/>
      <c r="C112" s="278"/>
      <c r="D112" s="278"/>
      <c r="E112" s="278"/>
      <c r="F112" s="1458" t="s">
        <v>44</v>
      </c>
      <c r="G112" s="1459"/>
      <c r="H112" s="1459"/>
      <c r="I112" s="1459"/>
      <c r="J112" s="1459"/>
      <c r="K112" s="1459"/>
      <c r="L112" s="1460"/>
      <c r="M112" s="698">
        <v>0</v>
      </c>
      <c r="N112" s="699">
        <v>0</v>
      </c>
      <c r="O112" s="700">
        <v>0</v>
      </c>
      <c r="P112" s="700">
        <v>0</v>
      </c>
      <c r="Q112" s="705">
        <v>0</v>
      </c>
      <c r="R112" s="700">
        <v>0</v>
      </c>
      <c r="S112" s="701">
        <v>0</v>
      </c>
      <c r="T112" s="700">
        <v>0</v>
      </c>
      <c r="U112" s="701">
        <v>0</v>
      </c>
      <c r="V112" s="700">
        <v>0</v>
      </c>
      <c r="W112" s="701">
        <v>0</v>
      </c>
      <c r="X112" s="700">
        <v>0</v>
      </c>
      <c r="Y112" s="701">
        <v>0</v>
      </c>
      <c r="Z112" s="700">
        <v>0</v>
      </c>
      <c r="AA112" s="701">
        <v>0</v>
      </c>
      <c r="AB112" s="706">
        <v>0</v>
      </c>
      <c r="AC112" s="698">
        <v>0</v>
      </c>
      <c r="AD112" s="996"/>
      <c r="AE112" s="997"/>
      <c r="AF112" s="997"/>
      <c r="AG112" s="536"/>
      <c r="AH112" s="529"/>
      <c r="AI112" s="529"/>
      <c r="AJ112" s="529"/>
      <c r="AK112" s="529"/>
      <c r="AL112" s="529"/>
      <c r="AM112" s="529"/>
      <c r="AN112" s="529"/>
      <c r="AO112" s="529"/>
      <c r="AP112" s="529"/>
      <c r="AQ112" s="529"/>
      <c r="AR112" s="529"/>
      <c r="AS112" s="529"/>
      <c r="AT112" s="529"/>
      <c r="AU112" s="529"/>
      <c r="AV112" s="529"/>
      <c r="AW112" s="529"/>
      <c r="AX112" s="529"/>
      <c r="AY112" s="529"/>
      <c r="AZ112" s="529"/>
      <c r="BA112" s="529"/>
      <c r="BB112" s="529"/>
      <c r="BC112" s="529"/>
      <c r="BD112" s="529"/>
      <c r="BE112" s="529"/>
      <c r="BF112" s="529"/>
      <c r="BG112" s="529"/>
      <c r="BH112" s="529"/>
      <c r="BI112" s="529"/>
      <c r="BJ112" s="529"/>
      <c r="BK112" s="529"/>
      <c r="BL112" s="529"/>
      <c r="BM112" s="529"/>
      <c r="BN112" s="529"/>
      <c r="BO112" s="529"/>
      <c r="BP112" s="529"/>
      <c r="BQ112" s="529"/>
      <c r="BR112" s="529"/>
      <c r="BS112" s="529"/>
      <c r="BT112" s="529"/>
      <c r="BU112" s="529"/>
      <c r="BV112" s="529"/>
      <c r="BW112" s="529"/>
      <c r="BX112" s="529"/>
      <c r="BY112" s="529"/>
      <c r="BZ112" s="529"/>
      <c r="CA112" s="529"/>
      <c r="CB112" s="529"/>
      <c r="CC112" s="529"/>
      <c r="CD112" s="529"/>
      <c r="CE112" s="529"/>
      <c r="CF112" s="529"/>
      <c r="CG112" s="529"/>
      <c r="CH112" s="529"/>
      <c r="CI112" s="529"/>
      <c r="CJ112" s="529"/>
      <c r="CK112" s="529"/>
      <c r="CL112" s="529"/>
      <c r="CM112" s="529"/>
      <c r="CN112" s="529"/>
      <c r="CO112" s="529"/>
      <c r="CP112" s="529"/>
      <c r="CQ112" s="529"/>
    </row>
    <row r="113" spans="1:95" s="70" customFormat="1" x14ac:dyDescent="0.2">
      <c r="A113" s="11">
        <v>209</v>
      </c>
      <c r="B113" s="277"/>
      <c r="C113" s="278"/>
      <c r="D113" s="278"/>
      <c r="E113" s="1452" t="s">
        <v>45</v>
      </c>
      <c r="F113" s="1453"/>
      <c r="G113" s="1453"/>
      <c r="H113" s="1453"/>
      <c r="I113" s="1453"/>
      <c r="J113" s="1453"/>
      <c r="K113" s="1453"/>
      <c r="L113" s="1454"/>
      <c r="M113" s="407">
        <f>SUM(M114:M115)</f>
        <v>0</v>
      </c>
      <c r="N113" s="410">
        <f t="shared" ref="N113:AC113" si="26">SUBTOTAL(9,N114:N115)</f>
        <v>0</v>
      </c>
      <c r="O113" s="414">
        <f t="shared" si="26"/>
        <v>0</v>
      </c>
      <c r="P113" s="413">
        <f t="shared" si="26"/>
        <v>0</v>
      </c>
      <c r="Q113" s="415">
        <f t="shared" si="26"/>
        <v>0</v>
      </c>
      <c r="R113" s="414">
        <f t="shared" si="26"/>
        <v>0</v>
      </c>
      <c r="S113" s="414">
        <f t="shared" si="26"/>
        <v>0</v>
      </c>
      <c r="T113" s="414">
        <f t="shared" si="26"/>
        <v>0</v>
      </c>
      <c r="U113" s="414">
        <f t="shared" si="26"/>
        <v>0</v>
      </c>
      <c r="V113" s="414">
        <f t="shared" si="26"/>
        <v>0</v>
      </c>
      <c r="W113" s="414">
        <f t="shared" si="26"/>
        <v>0</v>
      </c>
      <c r="X113" s="414">
        <f t="shared" si="26"/>
        <v>0</v>
      </c>
      <c r="Y113" s="414">
        <f t="shared" si="26"/>
        <v>0</v>
      </c>
      <c r="Z113" s="414">
        <f t="shared" si="26"/>
        <v>0</v>
      </c>
      <c r="AA113" s="414">
        <f t="shared" si="26"/>
        <v>0</v>
      </c>
      <c r="AB113" s="424">
        <f t="shared" si="26"/>
        <v>0</v>
      </c>
      <c r="AC113" s="407">
        <f t="shared" si="26"/>
        <v>0</v>
      </c>
      <c r="AD113" s="996"/>
      <c r="AE113" s="997"/>
      <c r="AF113" s="997"/>
      <c r="AG113" s="536"/>
      <c r="AH113" s="529"/>
      <c r="AI113" s="529"/>
      <c r="AJ113" s="529"/>
      <c r="AK113" s="529"/>
      <c r="AL113" s="529"/>
      <c r="AM113" s="529"/>
      <c r="AN113" s="529"/>
      <c r="AO113" s="529"/>
      <c r="AP113" s="529"/>
      <c r="AQ113" s="529"/>
      <c r="AR113" s="529"/>
      <c r="AS113" s="529"/>
      <c r="AT113" s="529"/>
      <c r="AU113" s="529"/>
      <c r="AV113" s="529"/>
      <c r="AW113" s="529"/>
      <c r="AX113" s="529"/>
      <c r="AY113" s="529"/>
      <c r="AZ113" s="529"/>
      <c r="BA113" s="529"/>
      <c r="BB113" s="529"/>
      <c r="BC113" s="529"/>
      <c r="BD113" s="529"/>
      <c r="BE113" s="529"/>
      <c r="BF113" s="529"/>
      <c r="BG113" s="529"/>
      <c r="BH113" s="529"/>
      <c r="BI113" s="529"/>
      <c r="BJ113" s="529"/>
      <c r="BK113" s="529"/>
      <c r="BL113" s="529"/>
      <c r="BM113" s="529"/>
      <c r="BN113" s="529"/>
      <c r="BO113" s="529"/>
      <c r="BP113" s="529"/>
      <c r="BQ113" s="529"/>
      <c r="BR113" s="529"/>
      <c r="BS113" s="529"/>
      <c r="BT113" s="529"/>
      <c r="BU113" s="529"/>
      <c r="BV113" s="529"/>
      <c r="BW113" s="529"/>
      <c r="BX113" s="529"/>
      <c r="BY113" s="529"/>
      <c r="BZ113" s="529"/>
      <c r="CA113" s="529"/>
      <c r="CB113" s="529"/>
      <c r="CC113" s="529"/>
      <c r="CD113" s="529"/>
      <c r="CE113" s="529"/>
      <c r="CF113" s="529"/>
      <c r="CG113" s="529"/>
      <c r="CH113" s="529"/>
      <c r="CI113" s="529"/>
      <c r="CJ113" s="529"/>
      <c r="CK113" s="529"/>
      <c r="CL113" s="529"/>
      <c r="CM113" s="529"/>
      <c r="CN113" s="529"/>
      <c r="CO113" s="529"/>
      <c r="CP113" s="529"/>
      <c r="CQ113" s="529"/>
    </row>
    <row r="114" spans="1:95" s="70" customFormat="1" x14ac:dyDescent="0.2">
      <c r="A114" s="11">
        <v>210</v>
      </c>
      <c r="B114" s="277"/>
      <c r="C114" s="278"/>
      <c r="D114" s="278"/>
      <c r="E114" s="278"/>
      <c r="F114" s="1455" t="s">
        <v>46</v>
      </c>
      <c r="G114" s="1456"/>
      <c r="H114" s="1456"/>
      <c r="I114" s="1456"/>
      <c r="J114" s="1456"/>
      <c r="K114" s="1456"/>
      <c r="L114" s="1457"/>
      <c r="M114" s="698">
        <v>0</v>
      </c>
      <c r="N114" s="699">
        <v>0</v>
      </c>
      <c r="O114" s="700">
        <v>0</v>
      </c>
      <c r="P114" s="700">
        <v>0</v>
      </c>
      <c r="Q114" s="705">
        <v>0</v>
      </c>
      <c r="R114" s="700">
        <v>0</v>
      </c>
      <c r="S114" s="701">
        <v>0</v>
      </c>
      <c r="T114" s="700">
        <v>0</v>
      </c>
      <c r="U114" s="701">
        <v>0</v>
      </c>
      <c r="V114" s="700">
        <v>0</v>
      </c>
      <c r="W114" s="701">
        <v>0</v>
      </c>
      <c r="X114" s="700">
        <v>0</v>
      </c>
      <c r="Y114" s="701">
        <v>0</v>
      </c>
      <c r="Z114" s="700">
        <v>0</v>
      </c>
      <c r="AA114" s="701">
        <v>0</v>
      </c>
      <c r="AB114" s="706">
        <v>0</v>
      </c>
      <c r="AC114" s="698">
        <v>0</v>
      </c>
      <c r="AD114" s="996"/>
      <c r="AE114" s="997"/>
      <c r="AF114" s="997"/>
      <c r="AG114" s="536"/>
      <c r="AH114" s="529"/>
      <c r="AI114" s="529"/>
      <c r="AJ114" s="529"/>
      <c r="AK114" s="529"/>
      <c r="AL114" s="529"/>
      <c r="AM114" s="529"/>
      <c r="AN114" s="529"/>
      <c r="AO114" s="529"/>
      <c r="AP114" s="529"/>
      <c r="AQ114" s="529"/>
      <c r="AR114" s="529"/>
      <c r="AS114" s="529"/>
      <c r="AT114" s="529"/>
      <c r="AU114" s="529"/>
      <c r="AV114" s="529"/>
      <c r="AW114" s="529"/>
      <c r="AX114" s="529"/>
      <c r="AY114" s="529"/>
      <c r="AZ114" s="529"/>
      <c r="BA114" s="529"/>
      <c r="BB114" s="529"/>
      <c r="BC114" s="529"/>
      <c r="BD114" s="529"/>
      <c r="BE114" s="529"/>
      <c r="BF114" s="529"/>
      <c r="BG114" s="529"/>
      <c r="BH114" s="529"/>
      <c r="BI114" s="529"/>
      <c r="BJ114" s="529"/>
      <c r="BK114" s="529"/>
      <c r="BL114" s="529"/>
      <c r="BM114" s="529"/>
      <c r="BN114" s="529"/>
      <c r="BO114" s="529"/>
      <c r="BP114" s="529"/>
      <c r="BQ114" s="529"/>
      <c r="BR114" s="529"/>
      <c r="BS114" s="529"/>
      <c r="BT114" s="529"/>
      <c r="BU114" s="529"/>
      <c r="BV114" s="529"/>
      <c r="BW114" s="529"/>
      <c r="BX114" s="529"/>
      <c r="BY114" s="529"/>
      <c r="BZ114" s="529"/>
      <c r="CA114" s="529"/>
      <c r="CB114" s="529"/>
      <c r="CC114" s="529"/>
      <c r="CD114" s="529"/>
      <c r="CE114" s="529"/>
      <c r="CF114" s="529"/>
      <c r="CG114" s="529"/>
      <c r="CH114" s="529"/>
      <c r="CI114" s="529"/>
      <c r="CJ114" s="529"/>
      <c r="CK114" s="529"/>
      <c r="CL114" s="529"/>
      <c r="CM114" s="529"/>
      <c r="CN114" s="529"/>
      <c r="CO114" s="529"/>
      <c r="CP114" s="529"/>
      <c r="CQ114" s="529"/>
    </row>
    <row r="115" spans="1:95" s="70" customFormat="1" x14ac:dyDescent="0.2">
      <c r="A115" s="11">
        <v>211</v>
      </c>
      <c r="B115" s="277"/>
      <c r="C115" s="278"/>
      <c r="D115" s="278"/>
      <c r="E115" s="278"/>
      <c r="F115" s="1458" t="s">
        <v>47</v>
      </c>
      <c r="G115" s="1459"/>
      <c r="H115" s="1459"/>
      <c r="I115" s="1459"/>
      <c r="J115" s="1459"/>
      <c r="K115" s="1459"/>
      <c r="L115" s="1460"/>
      <c r="M115" s="698">
        <v>0</v>
      </c>
      <c r="N115" s="699">
        <v>0</v>
      </c>
      <c r="O115" s="700">
        <v>0</v>
      </c>
      <c r="P115" s="700">
        <v>0</v>
      </c>
      <c r="Q115" s="705">
        <v>0</v>
      </c>
      <c r="R115" s="700">
        <v>0</v>
      </c>
      <c r="S115" s="701">
        <v>0</v>
      </c>
      <c r="T115" s="700">
        <v>0</v>
      </c>
      <c r="U115" s="701">
        <v>0</v>
      </c>
      <c r="V115" s="700">
        <v>0</v>
      </c>
      <c r="W115" s="701">
        <v>0</v>
      </c>
      <c r="X115" s="700">
        <v>0</v>
      </c>
      <c r="Y115" s="701">
        <v>0</v>
      </c>
      <c r="Z115" s="700">
        <v>0</v>
      </c>
      <c r="AA115" s="701">
        <v>0</v>
      </c>
      <c r="AB115" s="706">
        <v>0</v>
      </c>
      <c r="AC115" s="698">
        <v>0</v>
      </c>
      <c r="AD115" s="996"/>
      <c r="AE115" s="997"/>
      <c r="AF115" s="997"/>
      <c r="AG115" s="536"/>
      <c r="AH115" s="529"/>
      <c r="AI115" s="529"/>
      <c r="AJ115" s="529"/>
      <c r="AK115" s="529"/>
      <c r="AL115" s="529"/>
      <c r="AM115" s="529"/>
      <c r="AN115" s="529"/>
      <c r="AO115" s="529"/>
      <c r="AP115" s="529"/>
      <c r="AQ115" s="529"/>
      <c r="AR115" s="529"/>
      <c r="AS115" s="529"/>
      <c r="AT115" s="529"/>
      <c r="AU115" s="529"/>
      <c r="AV115" s="529"/>
      <c r="AW115" s="529"/>
      <c r="AX115" s="529"/>
      <c r="AY115" s="529"/>
      <c r="AZ115" s="529"/>
      <c r="BA115" s="529"/>
      <c r="BB115" s="529"/>
      <c r="BC115" s="529"/>
      <c r="BD115" s="529"/>
      <c r="BE115" s="529"/>
      <c r="BF115" s="529"/>
      <c r="BG115" s="529"/>
      <c r="BH115" s="529"/>
      <c r="BI115" s="529"/>
      <c r="BJ115" s="529"/>
      <c r="BK115" s="529"/>
      <c r="BL115" s="529"/>
      <c r="BM115" s="529"/>
      <c r="BN115" s="529"/>
      <c r="BO115" s="529"/>
      <c r="BP115" s="529"/>
      <c r="BQ115" s="529"/>
      <c r="BR115" s="529"/>
      <c r="BS115" s="529"/>
      <c r="BT115" s="529"/>
      <c r="BU115" s="529"/>
      <c r="BV115" s="529"/>
      <c r="BW115" s="529"/>
      <c r="BX115" s="529"/>
      <c r="BY115" s="529"/>
      <c r="BZ115" s="529"/>
      <c r="CA115" s="529"/>
      <c r="CB115" s="529"/>
      <c r="CC115" s="529"/>
      <c r="CD115" s="529"/>
      <c r="CE115" s="529"/>
      <c r="CF115" s="529"/>
      <c r="CG115" s="529"/>
      <c r="CH115" s="529"/>
      <c r="CI115" s="529"/>
      <c r="CJ115" s="529"/>
      <c r="CK115" s="529"/>
      <c r="CL115" s="529"/>
      <c r="CM115" s="529"/>
      <c r="CN115" s="529"/>
      <c r="CO115" s="529"/>
      <c r="CP115" s="529"/>
      <c r="CQ115" s="529"/>
    </row>
    <row r="116" spans="1:95" s="70" customFormat="1" x14ac:dyDescent="0.2">
      <c r="A116" s="11">
        <v>212</v>
      </c>
      <c r="B116" s="277"/>
      <c r="C116" s="278"/>
      <c r="D116" s="278"/>
      <c r="E116" s="1452" t="s">
        <v>201</v>
      </c>
      <c r="F116" s="1453"/>
      <c r="G116" s="1453"/>
      <c r="H116" s="1453"/>
      <c r="I116" s="1453"/>
      <c r="J116" s="1453"/>
      <c r="K116" s="1453"/>
      <c r="L116" s="1454"/>
      <c r="M116" s="407">
        <f>SUM(M117:M118)</f>
        <v>0</v>
      </c>
      <c r="N116" s="410">
        <f t="shared" ref="N116:AC116" si="27">SUBTOTAL(9,N117:N118)</f>
        <v>0</v>
      </c>
      <c r="O116" s="414">
        <f t="shared" si="27"/>
        <v>0</v>
      </c>
      <c r="P116" s="413">
        <f t="shared" si="27"/>
        <v>0</v>
      </c>
      <c r="Q116" s="415">
        <f t="shared" si="27"/>
        <v>0</v>
      </c>
      <c r="R116" s="414">
        <f t="shared" si="27"/>
        <v>0</v>
      </c>
      <c r="S116" s="414">
        <f t="shared" si="27"/>
        <v>0</v>
      </c>
      <c r="T116" s="414">
        <f t="shared" si="27"/>
        <v>0</v>
      </c>
      <c r="U116" s="414">
        <f t="shared" si="27"/>
        <v>0</v>
      </c>
      <c r="V116" s="414">
        <f t="shared" si="27"/>
        <v>0</v>
      </c>
      <c r="W116" s="414">
        <f t="shared" si="27"/>
        <v>0</v>
      </c>
      <c r="X116" s="414">
        <f t="shared" si="27"/>
        <v>0</v>
      </c>
      <c r="Y116" s="414">
        <f t="shared" si="27"/>
        <v>0</v>
      </c>
      <c r="Z116" s="414">
        <f t="shared" si="27"/>
        <v>0</v>
      </c>
      <c r="AA116" s="414">
        <f t="shared" si="27"/>
        <v>0</v>
      </c>
      <c r="AB116" s="424">
        <f t="shared" si="27"/>
        <v>0</v>
      </c>
      <c r="AC116" s="407">
        <f t="shared" si="27"/>
        <v>0</v>
      </c>
      <c r="AD116" s="996"/>
      <c r="AE116" s="997"/>
      <c r="AF116" s="997"/>
      <c r="AG116" s="536"/>
      <c r="AH116" s="529"/>
      <c r="AI116" s="529"/>
      <c r="AJ116" s="529"/>
      <c r="AK116" s="529"/>
      <c r="AL116" s="529"/>
      <c r="AM116" s="529"/>
      <c r="AN116" s="529"/>
      <c r="AO116" s="529"/>
      <c r="AP116" s="529"/>
      <c r="AQ116" s="529"/>
      <c r="AR116" s="529"/>
      <c r="AS116" s="529"/>
      <c r="AT116" s="529"/>
      <c r="AU116" s="529"/>
      <c r="AV116" s="529"/>
      <c r="AW116" s="529"/>
      <c r="AX116" s="529"/>
      <c r="AY116" s="529"/>
      <c r="AZ116" s="529"/>
      <c r="BA116" s="529"/>
      <c r="BB116" s="529"/>
      <c r="BC116" s="529"/>
      <c r="BD116" s="529"/>
      <c r="BE116" s="529"/>
      <c r="BF116" s="529"/>
      <c r="BG116" s="529"/>
      <c r="BH116" s="529"/>
      <c r="BI116" s="529"/>
      <c r="BJ116" s="529"/>
      <c r="BK116" s="529"/>
      <c r="BL116" s="529"/>
      <c r="BM116" s="529"/>
      <c r="BN116" s="529"/>
      <c r="BO116" s="529"/>
      <c r="BP116" s="529"/>
      <c r="BQ116" s="529"/>
      <c r="BR116" s="529"/>
      <c r="BS116" s="529"/>
      <c r="BT116" s="529"/>
      <c r="BU116" s="529"/>
      <c r="BV116" s="529"/>
      <c r="BW116" s="529"/>
      <c r="BX116" s="529"/>
      <c r="BY116" s="529"/>
      <c r="BZ116" s="529"/>
      <c r="CA116" s="529"/>
      <c r="CB116" s="529"/>
      <c r="CC116" s="529"/>
      <c r="CD116" s="529"/>
      <c r="CE116" s="529"/>
      <c r="CF116" s="529"/>
      <c r="CG116" s="529"/>
      <c r="CH116" s="529"/>
      <c r="CI116" s="529"/>
      <c r="CJ116" s="529"/>
      <c r="CK116" s="529"/>
      <c r="CL116" s="529"/>
      <c r="CM116" s="529"/>
      <c r="CN116" s="529"/>
      <c r="CO116" s="529"/>
      <c r="CP116" s="529"/>
      <c r="CQ116" s="529"/>
    </row>
    <row r="117" spans="1:95" s="70" customFormat="1" x14ac:dyDescent="0.2">
      <c r="A117" s="11">
        <v>213</v>
      </c>
      <c r="B117" s="277"/>
      <c r="C117" s="278"/>
      <c r="D117" s="278"/>
      <c r="E117" s="278"/>
      <c r="F117" s="1455" t="s">
        <v>49</v>
      </c>
      <c r="G117" s="1456"/>
      <c r="H117" s="1456"/>
      <c r="I117" s="1456"/>
      <c r="J117" s="1456"/>
      <c r="K117" s="1456"/>
      <c r="L117" s="1457"/>
      <c r="M117" s="698">
        <v>0</v>
      </c>
      <c r="N117" s="699">
        <v>0</v>
      </c>
      <c r="O117" s="700">
        <v>0</v>
      </c>
      <c r="P117" s="700">
        <v>0</v>
      </c>
      <c r="Q117" s="705">
        <v>0</v>
      </c>
      <c r="R117" s="700">
        <v>0</v>
      </c>
      <c r="S117" s="701">
        <v>0</v>
      </c>
      <c r="T117" s="701">
        <v>0</v>
      </c>
      <c r="U117" s="701">
        <v>0</v>
      </c>
      <c r="V117" s="700">
        <v>0</v>
      </c>
      <c r="W117" s="701">
        <v>0</v>
      </c>
      <c r="X117" s="700">
        <v>0</v>
      </c>
      <c r="Y117" s="701">
        <v>0</v>
      </c>
      <c r="Z117" s="700">
        <v>0</v>
      </c>
      <c r="AA117" s="701">
        <v>0</v>
      </c>
      <c r="AB117" s="706">
        <v>0</v>
      </c>
      <c r="AC117" s="698">
        <v>0</v>
      </c>
      <c r="AD117" s="996"/>
      <c r="AE117" s="997"/>
      <c r="AF117" s="997"/>
      <c r="AG117" s="536"/>
      <c r="AH117" s="529"/>
      <c r="AI117" s="529"/>
      <c r="AJ117" s="529"/>
      <c r="AK117" s="529"/>
      <c r="AL117" s="529"/>
      <c r="AM117" s="529"/>
      <c r="AN117" s="529"/>
      <c r="AO117" s="529"/>
      <c r="AP117" s="529"/>
      <c r="AQ117" s="529"/>
      <c r="AR117" s="529"/>
      <c r="AS117" s="529"/>
      <c r="AT117" s="529"/>
      <c r="AU117" s="529"/>
      <c r="AV117" s="529"/>
      <c r="AW117" s="529"/>
      <c r="AX117" s="529"/>
      <c r="AY117" s="529"/>
      <c r="AZ117" s="529"/>
      <c r="BA117" s="529"/>
      <c r="BB117" s="529"/>
      <c r="BC117" s="529"/>
      <c r="BD117" s="529"/>
      <c r="BE117" s="529"/>
      <c r="BF117" s="529"/>
      <c r="BG117" s="529"/>
      <c r="BH117" s="529"/>
      <c r="BI117" s="529"/>
      <c r="BJ117" s="529"/>
      <c r="BK117" s="529"/>
      <c r="BL117" s="529"/>
      <c r="BM117" s="529"/>
      <c r="BN117" s="529"/>
      <c r="BO117" s="529"/>
      <c r="BP117" s="529"/>
      <c r="BQ117" s="529"/>
      <c r="BR117" s="529"/>
      <c r="BS117" s="529"/>
      <c r="BT117" s="529"/>
      <c r="BU117" s="529"/>
      <c r="BV117" s="529"/>
      <c r="BW117" s="529"/>
      <c r="BX117" s="529"/>
      <c r="BY117" s="529"/>
      <c r="BZ117" s="529"/>
      <c r="CA117" s="529"/>
      <c r="CB117" s="529"/>
      <c r="CC117" s="529"/>
      <c r="CD117" s="529"/>
      <c r="CE117" s="529"/>
      <c r="CF117" s="529"/>
      <c r="CG117" s="529"/>
      <c r="CH117" s="529"/>
      <c r="CI117" s="529"/>
      <c r="CJ117" s="529"/>
      <c r="CK117" s="529"/>
      <c r="CL117" s="529"/>
      <c r="CM117" s="529"/>
      <c r="CN117" s="529"/>
      <c r="CO117" s="529"/>
      <c r="CP117" s="529"/>
      <c r="CQ117" s="529"/>
    </row>
    <row r="118" spans="1:95" s="70" customFormat="1" x14ac:dyDescent="0.2">
      <c r="A118" s="11">
        <v>214</v>
      </c>
      <c r="B118" s="277"/>
      <c r="C118" s="278"/>
      <c r="D118" s="278"/>
      <c r="E118" s="278"/>
      <c r="F118" s="1458" t="s">
        <v>50</v>
      </c>
      <c r="G118" s="1459"/>
      <c r="H118" s="1459"/>
      <c r="I118" s="1459"/>
      <c r="J118" s="1459"/>
      <c r="K118" s="1459"/>
      <c r="L118" s="1460"/>
      <c r="M118" s="698">
        <v>0</v>
      </c>
      <c r="N118" s="699">
        <v>0</v>
      </c>
      <c r="O118" s="700">
        <v>0</v>
      </c>
      <c r="P118" s="700">
        <v>0</v>
      </c>
      <c r="Q118" s="705">
        <v>0</v>
      </c>
      <c r="R118" s="700">
        <v>0</v>
      </c>
      <c r="S118" s="701">
        <v>0</v>
      </c>
      <c r="T118" s="700">
        <v>0</v>
      </c>
      <c r="U118" s="701">
        <v>0</v>
      </c>
      <c r="V118" s="700">
        <v>0</v>
      </c>
      <c r="W118" s="701">
        <v>0</v>
      </c>
      <c r="X118" s="700">
        <v>0</v>
      </c>
      <c r="Y118" s="701">
        <v>0</v>
      </c>
      <c r="Z118" s="700">
        <v>0</v>
      </c>
      <c r="AA118" s="701">
        <v>0</v>
      </c>
      <c r="AB118" s="706">
        <v>0</v>
      </c>
      <c r="AC118" s="698">
        <v>0</v>
      </c>
      <c r="AD118" s="996"/>
      <c r="AE118" s="997"/>
      <c r="AF118" s="997"/>
      <c r="AG118" s="536"/>
      <c r="AH118" s="529"/>
      <c r="AI118" s="529"/>
      <c r="AJ118" s="529"/>
      <c r="AK118" s="529"/>
      <c r="AL118" s="529"/>
      <c r="AM118" s="529"/>
      <c r="AN118" s="529"/>
      <c r="AO118" s="529"/>
      <c r="AP118" s="529"/>
      <c r="AQ118" s="529"/>
      <c r="AR118" s="529"/>
      <c r="AS118" s="529"/>
      <c r="AT118" s="529"/>
      <c r="AU118" s="529"/>
      <c r="AV118" s="529"/>
      <c r="AW118" s="529"/>
      <c r="AX118" s="529"/>
      <c r="AY118" s="529"/>
      <c r="AZ118" s="529"/>
      <c r="BA118" s="529"/>
      <c r="BB118" s="529"/>
      <c r="BC118" s="529"/>
      <c r="BD118" s="529"/>
      <c r="BE118" s="529"/>
      <c r="BF118" s="529"/>
      <c r="BG118" s="529"/>
      <c r="BH118" s="529"/>
      <c r="BI118" s="529"/>
      <c r="BJ118" s="529"/>
      <c r="BK118" s="529"/>
      <c r="BL118" s="529"/>
      <c r="BM118" s="529"/>
      <c r="BN118" s="529"/>
      <c r="BO118" s="529"/>
      <c r="BP118" s="529"/>
      <c r="BQ118" s="529"/>
      <c r="BR118" s="529"/>
      <c r="BS118" s="529"/>
      <c r="BT118" s="529"/>
      <c r="BU118" s="529"/>
      <c r="BV118" s="529"/>
      <c r="BW118" s="529"/>
      <c r="BX118" s="529"/>
      <c r="BY118" s="529"/>
      <c r="BZ118" s="529"/>
      <c r="CA118" s="529"/>
      <c r="CB118" s="529"/>
      <c r="CC118" s="529"/>
      <c r="CD118" s="529"/>
      <c r="CE118" s="529"/>
      <c r="CF118" s="529"/>
      <c r="CG118" s="529"/>
      <c r="CH118" s="529"/>
      <c r="CI118" s="529"/>
      <c r="CJ118" s="529"/>
      <c r="CK118" s="529"/>
      <c r="CL118" s="529"/>
      <c r="CM118" s="529"/>
      <c r="CN118" s="529"/>
      <c r="CO118" s="529"/>
      <c r="CP118" s="529"/>
      <c r="CQ118" s="529"/>
    </row>
    <row r="119" spans="1:95" s="70" customFormat="1" x14ac:dyDescent="0.2">
      <c r="A119" s="11">
        <v>215</v>
      </c>
      <c r="B119" s="277"/>
      <c r="C119" s="278"/>
      <c r="D119" s="1485" t="s">
        <v>51</v>
      </c>
      <c r="E119" s="1486"/>
      <c r="F119" s="1486"/>
      <c r="G119" s="1486"/>
      <c r="H119" s="1486"/>
      <c r="I119" s="1486"/>
      <c r="J119" s="1486"/>
      <c r="K119" s="1486"/>
      <c r="L119" s="1487"/>
      <c r="M119" s="407">
        <f>SUM(M120:M122)</f>
        <v>0</v>
      </c>
      <c r="N119" s="410">
        <f>SUBTOTAL(9,N120:N121)</f>
        <v>0</v>
      </c>
      <c r="O119" s="414">
        <f t="shared" ref="O119:AC119" si="28">SUBTOTAL(9,O120:O121)</f>
        <v>0</v>
      </c>
      <c r="P119" s="413">
        <f t="shared" si="28"/>
        <v>0</v>
      </c>
      <c r="Q119" s="415">
        <f t="shared" si="28"/>
        <v>0</v>
      </c>
      <c r="R119" s="414">
        <f t="shared" si="28"/>
        <v>0</v>
      </c>
      <c r="S119" s="414">
        <f t="shared" si="28"/>
        <v>0</v>
      </c>
      <c r="T119" s="414">
        <f t="shared" si="28"/>
        <v>0</v>
      </c>
      <c r="U119" s="414">
        <f t="shared" si="28"/>
        <v>0</v>
      </c>
      <c r="V119" s="414">
        <f t="shared" si="28"/>
        <v>0</v>
      </c>
      <c r="W119" s="414">
        <f t="shared" si="28"/>
        <v>0</v>
      </c>
      <c r="X119" s="414">
        <f t="shared" si="28"/>
        <v>0</v>
      </c>
      <c r="Y119" s="414">
        <f t="shared" si="28"/>
        <v>0</v>
      </c>
      <c r="Z119" s="414">
        <f t="shared" si="28"/>
        <v>0</v>
      </c>
      <c r="AA119" s="414">
        <f t="shared" si="28"/>
        <v>0</v>
      </c>
      <c r="AB119" s="424">
        <f t="shared" si="28"/>
        <v>0</v>
      </c>
      <c r="AC119" s="407">
        <f t="shared" si="28"/>
        <v>0</v>
      </c>
      <c r="AD119" s="996"/>
      <c r="AE119" s="997"/>
      <c r="AF119" s="997"/>
      <c r="AG119" s="536"/>
      <c r="AH119" s="529"/>
      <c r="AI119" s="529"/>
      <c r="AJ119" s="529"/>
      <c r="AK119" s="529"/>
      <c r="AL119" s="529"/>
      <c r="AM119" s="529"/>
      <c r="AN119" s="529"/>
      <c r="AO119" s="529"/>
      <c r="AP119" s="529"/>
      <c r="AQ119" s="529"/>
      <c r="AR119" s="529"/>
      <c r="AS119" s="529"/>
      <c r="AT119" s="529"/>
      <c r="AU119" s="529"/>
      <c r="AV119" s="529"/>
      <c r="AW119" s="529"/>
      <c r="AX119" s="529"/>
      <c r="AY119" s="529"/>
      <c r="AZ119" s="529"/>
      <c r="BA119" s="529"/>
      <c r="BB119" s="529"/>
      <c r="BC119" s="529"/>
      <c r="BD119" s="529"/>
      <c r="BE119" s="529"/>
      <c r="BF119" s="529"/>
      <c r="BG119" s="529"/>
      <c r="BH119" s="529"/>
      <c r="BI119" s="529"/>
      <c r="BJ119" s="529"/>
      <c r="BK119" s="529"/>
      <c r="BL119" s="529"/>
      <c r="BM119" s="529"/>
      <c r="BN119" s="529"/>
      <c r="BO119" s="529"/>
      <c r="BP119" s="529"/>
      <c r="BQ119" s="529"/>
      <c r="BR119" s="529"/>
      <c r="BS119" s="529"/>
      <c r="BT119" s="529"/>
      <c r="BU119" s="529"/>
      <c r="BV119" s="529"/>
      <c r="BW119" s="529"/>
      <c r="BX119" s="529"/>
      <c r="BY119" s="529"/>
      <c r="BZ119" s="529"/>
      <c r="CA119" s="529"/>
      <c r="CB119" s="529"/>
      <c r="CC119" s="529"/>
      <c r="CD119" s="529"/>
      <c r="CE119" s="529"/>
      <c r="CF119" s="529"/>
      <c r="CG119" s="529"/>
      <c r="CH119" s="529"/>
      <c r="CI119" s="529"/>
      <c r="CJ119" s="529"/>
      <c r="CK119" s="529"/>
      <c r="CL119" s="529"/>
      <c r="CM119" s="529"/>
      <c r="CN119" s="529"/>
      <c r="CO119" s="529"/>
      <c r="CP119" s="529"/>
      <c r="CQ119" s="529"/>
    </row>
    <row r="120" spans="1:95" s="70" customFormat="1" x14ac:dyDescent="0.2">
      <c r="A120" s="11">
        <v>216</v>
      </c>
      <c r="B120" s="277"/>
      <c r="C120" s="278"/>
      <c r="D120" s="278"/>
      <c r="E120" s="278"/>
      <c r="F120" s="1455" t="s">
        <v>52</v>
      </c>
      <c r="G120" s="1456"/>
      <c r="H120" s="1456"/>
      <c r="I120" s="1456"/>
      <c r="J120" s="1456"/>
      <c r="K120" s="1456"/>
      <c r="L120" s="1457"/>
      <c r="M120" s="698">
        <v>0</v>
      </c>
      <c r="N120" s="699">
        <v>0</v>
      </c>
      <c r="O120" s="700">
        <v>0</v>
      </c>
      <c r="P120" s="700">
        <v>0</v>
      </c>
      <c r="Q120" s="705">
        <v>0</v>
      </c>
      <c r="R120" s="700">
        <v>0</v>
      </c>
      <c r="S120" s="701">
        <v>0</v>
      </c>
      <c r="T120" s="700">
        <v>0</v>
      </c>
      <c r="U120" s="701">
        <v>0</v>
      </c>
      <c r="V120" s="700">
        <v>0</v>
      </c>
      <c r="W120" s="701">
        <v>0</v>
      </c>
      <c r="X120" s="700">
        <v>0</v>
      </c>
      <c r="Y120" s="701">
        <v>0</v>
      </c>
      <c r="Z120" s="700">
        <v>0</v>
      </c>
      <c r="AA120" s="701">
        <v>0</v>
      </c>
      <c r="AB120" s="706">
        <v>0</v>
      </c>
      <c r="AC120" s="698">
        <v>0</v>
      </c>
      <c r="AD120" s="996"/>
      <c r="AE120" s="997"/>
      <c r="AF120" s="997"/>
      <c r="AG120" s="536"/>
      <c r="AH120" s="529"/>
      <c r="AI120" s="529"/>
      <c r="AJ120" s="529"/>
      <c r="AK120" s="529"/>
      <c r="AL120" s="529"/>
      <c r="AM120" s="529"/>
      <c r="AN120" s="529"/>
      <c r="AO120" s="529"/>
      <c r="AP120" s="529"/>
      <c r="AQ120" s="529"/>
      <c r="AR120" s="529"/>
      <c r="AS120" s="529"/>
      <c r="AT120" s="529"/>
      <c r="AU120" s="529"/>
      <c r="AV120" s="529"/>
      <c r="AW120" s="529"/>
      <c r="AX120" s="529"/>
      <c r="AY120" s="529"/>
      <c r="AZ120" s="529"/>
      <c r="BA120" s="529"/>
      <c r="BB120" s="529"/>
      <c r="BC120" s="529"/>
      <c r="BD120" s="529"/>
      <c r="BE120" s="529"/>
      <c r="BF120" s="529"/>
      <c r="BG120" s="529"/>
      <c r="BH120" s="529"/>
      <c r="BI120" s="529"/>
      <c r="BJ120" s="529"/>
      <c r="BK120" s="529"/>
      <c r="BL120" s="529"/>
      <c r="BM120" s="529"/>
      <c r="BN120" s="529"/>
      <c r="BO120" s="529"/>
      <c r="BP120" s="529"/>
      <c r="BQ120" s="529"/>
      <c r="BR120" s="529"/>
      <c r="BS120" s="529"/>
      <c r="BT120" s="529"/>
      <c r="BU120" s="529"/>
      <c r="BV120" s="529"/>
      <c r="BW120" s="529"/>
      <c r="BX120" s="529"/>
      <c r="BY120" s="529"/>
      <c r="BZ120" s="529"/>
      <c r="CA120" s="529"/>
      <c r="CB120" s="529"/>
      <c r="CC120" s="529"/>
      <c r="CD120" s="529"/>
      <c r="CE120" s="529"/>
      <c r="CF120" s="529"/>
      <c r="CG120" s="529"/>
      <c r="CH120" s="529"/>
      <c r="CI120" s="529"/>
      <c r="CJ120" s="529"/>
      <c r="CK120" s="529"/>
      <c r="CL120" s="529"/>
      <c r="CM120" s="529"/>
      <c r="CN120" s="529"/>
      <c r="CO120" s="529"/>
      <c r="CP120" s="529"/>
      <c r="CQ120" s="529"/>
    </row>
    <row r="121" spans="1:95" s="70" customFormat="1" x14ac:dyDescent="0.2">
      <c r="A121" s="11">
        <v>217</v>
      </c>
      <c r="B121" s="277"/>
      <c r="C121" s="278"/>
      <c r="D121" s="278"/>
      <c r="E121" s="278"/>
      <c r="F121" s="1449" t="s">
        <v>55</v>
      </c>
      <c r="G121" s="1450"/>
      <c r="H121" s="1450"/>
      <c r="I121" s="1450"/>
      <c r="J121" s="1450"/>
      <c r="K121" s="1450"/>
      <c r="L121" s="1451"/>
      <c r="M121" s="698">
        <v>0</v>
      </c>
      <c r="N121" s="699">
        <v>0</v>
      </c>
      <c r="O121" s="700">
        <v>0</v>
      </c>
      <c r="P121" s="700">
        <v>0</v>
      </c>
      <c r="Q121" s="705">
        <v>0</v>
      </c>
      <c r="R121" s="700">
        <v>0</v>
      </c>
      <c r="S121" s="701">
        <v>0</v>
      </c>
      <c r="T121" s="700">
        <v>0</v>
      </c>
      <c r="U121" s="701">
        <v>0</v>
      </c>
      <c r="V121" s="700">
        <v>0</v>
      </c>
      <c r="W121" s="701">
        <v>0</v>
      </c>
      <c r="X121" s="700">
        <v>0</v>
      </c>
      <c r="Y121" s="701">
        <v>0</v>
      </c>
      <c r="Z121" s="700">
        <v>0</v>
      </c>
      <c r="AA121" s="701">
        <v>0</v>
      </c>
      <c r="AB121" s="706">
        <v>0</v>
      </c>
      <c r="AC121" s="698">
        <v>0</v>
      </c>
      <c r="AD121" s="996"/>
      <c r="AE121" s="997"/>
      <c r="AF121" s="997"/>
      <c r="AG121" s="536"/>
      <c r="AH121" s="529"/>
      <c r="AI121" s="529"/>
      <c r="AJ121" s="529"/>
      <c r="AK121" s="529"/>
      <c r="AL121" s="529"/>
      <c r="AM121" s="529"/>
      <c r="AN121" s="529"/>
      <c r="AO121" s="529"/>
      <c r="AP121" s="529"/>
      <c r="AQ121" s="529"/>
      <c r="AR121" s="529"/>
      <c r="AS121" s="529"/>
      <c r="AT121" s="529"/>
      <c r="AU121" s="529"/>
      <c r="AV121" s="529"/>
      <c r="AW121" s="529"/>
      <c r="AX121" s="529"/>
      <c r="AY121" s="529"/>
      <c r="AZ121" s="529"/>
      <c r="BA121" s="529"/>
      <c r="BB121" s="529"/>
      <c r="BC121" s="529"/>
      <c r="BD121" s="529"/>
      <c r="BE121" s="529"/>
      <c r="BF121" s="529"/>
      <c r="BG121" s="529"/>
      <c r="BH121" s="529"/>
      <c r="BI121" s="529"/>
      <c r="BJ121" s="529"/>
      <c r="BK121" s="529"/>
      <c r="BL121" s="529"/>
      <c r="BM121" s="529"/>
      <c r="BN121" s="529"/>
      <c r="BO121" s="529"/>
      <c r="BP121" s="529"/>
      <c r="BQ121" s="529"/>
      <c r="BR121" s="529"/>
      <c r="BS121" s="529"/>
      <c r="BT121" s="529"/>
      <c r="BU121" s="529"/>
      <c r="BV121" s="529"/>
      <c r="BW121" s="529"/>
      <c r="BX121" s="529"/>
      <c r="BY121" s="529"/>
      <c r="BZ121" s="529"/>
      <c r="CA121" s="529"/>
      <c r="CB121" s="529"/>
      <c r="CC121" s="529"/>
      <c r="CD121" s="529"/>
      <c r="CE121" s="529"/>
      <c r="CF121" s="529"/>
      <c r="CG121" s="529"/>
      <c r="CH121" s="529"/>
      <c r="CI121" s="529"/>
      <c r="CJ121" s="529"/>
      <c r="CK121" s="529"/>
      <c r="CL121" s="529"/>
      <c r="CM121" s="529"/>
      <c r="CN121" s="529"/>
      <c r="CO121" s="529"/>
      <c r="CP121" s="529"/>
      <c r="CQ121" s="529"/>
    </row>
    <row r="122" spans="1:95" s="70" customFormat="1" x14ac:dyDescent="0.2">
      <c r="A122" s="11">
        <v>218</v>
      </c>
      <c r="B122" s="277"/>
      <c r="C122" s="278"/>
      <c r="D122" s="278"/>
      <c r="E122" s="278"/>
      <c r="F122" s="1458" t="s">
        <v>56</v>
      </c>
      <c r="G122" s="1459"/>
      <c r="H122" s="1459"/>
      <c r="I122" s="1459"/>
      <c r="J122" s="1459"/>
      <c r="K122" s="1459"/>
      <c r="L122" s="1460"/>
      <c r="M122" s="698">
        <v>0</v>
      </c>
      <c r="N122" s="1062"/>
      <c r="O122" s="1246"/>
      <c r="P122" s="1246"/>
      <c r="Q122" s="1246"/>
      <c r="R122" s="1246"/>
      <c r="S122" s="1246"/>
      <c r="T122" s="1246"/>
      <c r="U122" s="1246"/>
      <c r="V122" s="1246"/>
      <c r="W122" s="1246"/>
      <c r="X122" s="1246"/>
      <c r="Y122" s="1246"/>
      <c r="Z122" s="1246"/>
      <c r="AA122" s="1246"/>
      <c r="AB122" s="1246"/>
      <c r="AC122" s="1246"/>
      <c r="AD122" s="1017"/>
      <c r="AE122" s="997"/>
      <c r="AF122" s="997"/>
      <c r="AG122" s="536"/>
      <c r="AH122" s="529"/>
      <c r="AI122" s="529"/>
      <c r="AJ122" s="529"/>
      <c r="AK122" s="529"/>
      <c r="AL122" s="529"/>
      <c r="AM122" s="529"/>
      <c r="AN122" s="529"/>
      <c r="AO122" s="529"/>
      <c r="AP122" s="529"/>
      <c r="AQ122" s="529"/>
      <c r="AR122" s="529"/>
      <c r="AS122" s="529"/>
      <c r="AT122" s="529"/>
      <c r="AU122" s="529"/>
      <c r="AV122" s="529"/>
      <c r="AW122" s="529"/>
      <c r="AX122" s="529"/>
      <c r="AY122" s="529"/>
      <c r="AZ122" s="529"/>
      <c r="BA122" s="529"/>
      <c r="BB122" s="529"/>
      <c r="BC122" s="529"/>
      <c r="BD122" s="529"/>
      <c r="BE122" s="529"/>
      <c r="BF122" s="529"/>
      <c r="BG122" s="529"/>
      <c r="BH122" s="529"/>
      <c r="BI122" s="529"/>
      <c r="BJ122" s="529"/>
      <c r="BK122" s="529"/>
      <c r="BL122" s="529"/>
      <c r="BM122" s="529"/>
      <c r="BN122" s="529"/>
      <c r="BO122" s="529"/>
      <c r="BP122" s="529"/>
      <c r="BQ122" s="529"/>
      <c r="BR122" s="529"/>
      <c r="BS122" s="529"/>
      <c r="BT122" s="529"/>
      <c r="BU122" s="529"/>
      <c r="BV122" s="529"/>
      <c r="BW122" s="529"/>
      <c r="BX122" s="529"/>
      <c r="BY122" s="529"/>
      <c r="BZ122" s="529"/>
      <c r="CA122" s="529"/>
      <c r="CB122" s="529"/>
      <c r="CC122" s="529"/>
      <c r="CD122" s="529"/>
      <c r="CE122" s="529"/>
      <c r="CF122" s="529"/>
      <c r="CG122" s="529"/>
      <c r="CH122" s="529"/>
      <c r="CI122" s="529"/>
      <c r="CJ122" s="529"/>
      <c r="CK122" s="529"/>
      <c r="CL122" s="529"/>
      <c r="CM122" s="529"/>
      <c r="CN122" s="529"/>
      <c r="CO122" s="529"/>
      <c r="CP122" s="529"/>
      <c r="CQ122" s="529"/>
    </row>
    <row r="123" spans="1:95" s="70" customFormat="1" x14ac:dyDescent="0.2">
      <c r="A123" s="11">
        <v>219</v>
      </c>
      <c r="B123" s="277"/>
      <c r="C123" s="278"/>
      <c r="D123" s="1485" t="s">
        <v>53</v>
      </c>
      <c r="E123" s="1486"/>
      <c r="F123" s="1486"/>
      <c r="G123" s="1486"/>
      <c r="H123" s="1486"/>
      <c r="I123" s="1486"/>
      <c r="J123" s="1486"/>
      <c r="K123" s="1486"/>
      <c r="L123" s="1487"/>
      <c r="M123" s="407">
        <f>SUM(M124:M126)</f>
        <v>0</v>
      </c>
      <c r="N123" s="410">
        <f>SUBTOTAL(9,N124:N125)</f>
        <v>0</v>
      </c>
      <c r="O123" s="414">
        <f t="shared" ref="O123:AC123" si="29">SUBTOTAL(9,O124:O125)</f>
        <v>0</v>
      </c>
      <c r="P123" s="413">
        <f t="shared" si="29"/>
        <v>0</v>
      </c>
      <c r="Q123" s="415">
        <f t="shared" si="29"/>
        <v>0</v>
      </c>
      <c r="R123" s="414">
        <f t="shared" si="29"/>
        <v>0</v>
      </c>
      <c r="S123" s="414">
        <f t="shared" si="29"/>
        <v>0</v>
      </c>
      <c r="T123" s="414">
        <f t="shared" si="29"/>
        <v>0</v>
      </c>
      <c r="U123" s="414">
        <f t="shared" si="29"/>
        <v>0</v>
      </c>
      <c r="V123" s="414">
        <f t="shared" si="29"/>
        <v>0</v>
      </c>
      <c r="W123" s="414">
        <f t="shared" si="29"/>
        <v>0</v>
      </c>
      <c r="X123" s="414">
        <f t="shared" si="29"/>
        <v>0</v>
      </c>
      <c r="Y123" s="414">
        <f t="shared" si="29"/>
        <v>0</v>
      </c>
      <c r="Z123" s="414">
        <f t="shared" si="29"/>
        <v>0</v>
      </c>
      <c r="AA123" s="414">
        <f t="shared" si="29"/>
        <v>0</v>
      </c>
      <c r="AB123" s="424">
        <f t="shared" si="29"/>
        <v>0</v>
      </c>
      <c r="AC123" s="412">
        <f t="shared" si="29"/>
        <v>0</v>
      </c>
      <c r="AD123" s="1017"/>
      <c r="AE123" s="997"/>
      <c r="AF123" s="997"/>
      <c r="AG123" s="536"/>
      <c r="AH123" s="529"/>
      <c r="AI123" s="529"/>
      <c r="AJ123" s="529"/>
      <c r="AK123" s="529"/>
      <c r="AL123" s="529"/>
      <c r="AM123" s="529"/>
      <c r="AN123" s="529"/>
      <c r="AO123" s="529"/>
      <c r="AP123" s="529"/>
      <c r="AQ123" s="529"/>
      <c r="AR123" s="529"/>
      <c r="AS123" s="529"/>
      <c r="AT123" s="529"/>
      <c r="AU123" s="529"/>
      <c r="AV123" s="529"/>
      <c r="AW123" s="529"/>
      <c r="AX123" s="529"/>
      <c r="AY123" s="529"/>
      <c r="AZ123" s="529"/>
      <c r="BA123" s="529"/>
      <c r="BB123" s="529"/>
      <c r="BC123" s="529"/>
      <c r="BD123" s="529"/>
      <c r="BE123" s="529"/>
      <c r="BF123" s="529"/>
      <c r="BG123" s="529"/>
      <c r="BH123" s="529"/>
      <c r="BI123" s="529"/>
      <c r="BJ123" s="529"/>
      <c r="BK123" s="529"/>
      <c r="BL123" s="529"/>
      <c r="BM123" s="529"/>
      <c r="BN123" s="529"/>
      <c r="BO123" s="529"/>
      <c r="BP123" s="529"/>
      <c r="BQ123" s="529"/>
      <c r="BR123" s="529"/>
      <c r="BS123" s="529"/>
      <c r="BT123" s="529"/>
      <c r="BU123" s="529"/>
      <c r="BV123" s="529"/>
      <c r="BW123" s="529"/>
      <c r="BX123" s="529"/>
      <c r="BY123" s="529"/>
      <c r="BZ123" s="529"/>
      <c r="CA123" s="529"/>
      <c r="CB123" s="529"/>
      <c r="CC123" s="529"/>
      <c r="CD123" s="529"/>
      <c r="CE123" s="529"/>
      <c r="CF123" s="529"/>
      <c r="CG123" s="529"/>
      <c r="CH123" s="529"/>
      <c r="CI123" s="529"/>
      <c r="CJ123" s="529"/>
      <c r="CK123" s="529"/>
      <c r="CL123" s="529"/>
      <c r="CM123" s="529"/>
      <c r="CN123" s="529"/>
      <c r="CO123" s="529"/>
      <c r="CP123" s="529"/>
      <c r="CQ123" s="529"/>
    </row>
    <row r="124" spans="1:95" s="70" customFormat="1" x14ac:dyDescent="0.2">
      <c r="A124" s="11">
        <v>220</v>
      </c>
      <c r="B124" s="277"/>
      <c r="C124" s="278"/>
      <c r="D124" s="278"/>
      <c r="E124" s="278"/>
      <c r="F124" s="1455" t="s">
        <v>54</v>
      </c>
      <c r="G124" s="1456"/>
      <c r="H124" s="1456"/>
      <c r="I124" s="1456"/>
      <c r="J124" s="1456"/>
      <c r="K124" s="1456"/>
      <c r="L124" s="1457"/>
      <c r="M124" s="698">
        <v>0</v>
      </c>
      <c r="N124" s="699">
        <v>0</v>
      </c>
      <c r="O124" s="700">
        <v>0</v>
      </c>
      <c r="P124" s="700">
        <v>0</v>
      </c>
      <c r="Q124" s="705">
        <v>0</v>
      </c>
      <c r="R124" s="700">
        <v>0</v>
      </c>
      <c r="S124" s="701">
        <v>0</v>
      </c>
      <c r="T124" s="700">
        <v>0</v>
      </c>
      <c r="U124" s="701">
        <v>0</v>
      </c>
      <c r="V124" s="700">
        <v>0</v>
      </c>
      <c r="W124" s="701">
        <v>0</v>
      </c>
      <c r="X124" s="700">
        <v>0</v>
      </c>
      <c r="Y124" s="701">
        <v>0</v>
      </c>
      <c r="Z124" s="700">
        <v>0</v>
      </c>
      <c r="AA124" s="701">
        <v>0</v>
      </c>
      <c r="AB124" s="706">
        <v>0</v>
      </c>
      <c r="AC124" s="704">
        <v>0</v>
      </c>
      <c r="AD124" s="1017"/>
      <c r="AE124" s="997"/>
      <c r="AF124" s="997"/>
      <c r="AG124" s="536"/>
      <c r="AH124" s="529"/>
      <c r="AI124" s="529"/>
      <c r="AJ124" s="529"/>
      <c r="AK124" s="529"/>
      <c r="AL124" s="529"/>
      <c r="AM124" s="529"/>
      <c r="AN124" s="529"/>
      <c r="AO124" s="529"/>
      <c r="AP124" s="529"/>
      <c r="AQ124" s="529"/>
      <c r="AR124" s="529"/>
      <c r="AS124" s="529"/>
      <c r="AT124" s="529"/>
      <c r="AU124" s="529"/>
      <c r="AV124" s="529"/>
      <c r="AW124" s="529"/>
      <c r="AX124" s="529"/>
      <c r="AY124" s="529"/>
      <c r="AZ124" s="529"/>
      <c r="BA124" s="529"/>
      <c r="BB124" s="529"/>
      <c r="BC124" s="529"/>
      <c r="BD124" s="529"/>
      <c r="BE124" s="529"/>
      <c r="BF124" s="529"/>
      <c r="BG124" s="529"/>
      <c r="BH124" s="529"/>
      <c r="BI124" s="529"/>
      <c r="BJ124" s="529"/>
      <c r="BK124" s="529"/>
      <c r="BL124" s="529"/>
      <c r="BM124" s="529"/>
      <c r="BN124" s="529"/>
      <c r="BO124" s="529"/>
      <c r="BP124" s="529"/>
      <c r="BQ124" s="529"/>
      <c r="BR124" s="529"/>
      <c r="BS124" s="529"/>
      <c r="BT124" s="529"/>
      <c r="BU124" s="529"/>
      <c r="BV124" s="529"/>
      <c r="BW124" s="529"/>
      <c r="BX124" s="529"/>
      <c r="BY124" s="529"/>
      <c r="BZ124" s="529"/>
      <c r="CA124" s="529"/>
      <c r="CB124" s="529"/>
      <c r="CC124" s="529"/>
      <c r="CD124" s="529"/>
      <c r="CE124" s="529"/>
      <c r="CF124" s="529"/>
      <c r="CG124" s="529"/>
      <c r="CH124" s="529"/>
      <c r="CI124" s="529"/>
      <c r="CJ124" s="529"/>
      <c r="CK124" s="529"/>
      <c r="CL124" s="529"/>
      <c r="CM124" s="529"/>
      <c r="CN124" s="529"/>
      <c r="CO124" s="529"/>
      <c r="CP124" s="529"/>
      <c r="CQ124" s="529"/>
    </row>
    <row r="125" spans="1:95" s="70" customFormat="1" x14ac:dyDescent="0.2">
      <c r="A125" s="11">
        <v>221</v>
      </c>
      <c r="B125" s="277"/>
      <c r="C125" s="278"/>
      <c r="D125" s="278"/>
      <c r="E125" s="278"/>
      <c r="F125" s="1449" t="s">
        <v>57</v>
      </c>
      <c r="G125" s="1450"/>
      <c r="H125" s="1450"/>
      <c r="I125" s="1450"/>
      <c r="J125" s="1450"/>
      <c r="K125" s="1450"/>
      <c r="L125" s="1451"/>
      <c r="M125" s="698">
        <v>0</v>
      </c>
      <c r="N125" s="699">
        <v>0</v>
      </c>
      <c r="O125" s="700">
        <v>0</v>
      </c>
      <c r="P125" s="700">
        <v>0</v>
      </c>
      <c r="Q125" s="705">
        <v>0</v>
      </c>
      <c r="R125" s="700">
        <v>0</v>
      </c>
      <c r="S125" s="701">
        <v>0</v>
      </c>
      <c r="T125" s="700">
        <v>0</v>
      </c>
      <c r="U125" s="701">
        <v>0</v>
      </c>
      <c r="V125" s="700">
        <v>0</v>
      </c>
      <c r="W125" s="701">
        <v>0</v>
      </c>
      <c r="X125" s="700">
        <v>0</v>
      </c>
      <c r="Y125" s="701">
        <v>0</v>
      </c>
      <c r="Z125" s="700">
        <v>0</v>
      </c>
      <c r="AA125" s="701">
        <v>0</v>
      </c>
      <c r="AB125" s="706">
        <v>0</v>
      </c>
      <c r="AC125" s="704">
        <v>0</v>
      </c>
      <c r="AD125" s="1017"/>
      <c r="AE125" s="997"/>
      <c r="AF125" s="997"/>
      <c r="AG125" s="536"/>
      <c r="AH125" s="529"/>
      <c r="AI125" s="529"/>
      <c r="AJ125" s="529"/>
      <c r="AK125" s="529"/>
      <c r="AL125" s="529"/>
      <c r="AM125" s="529"/>
      <c r="AN125" s="529"/>
      <c r="AO125" s="529"/>
      <c r="AP125" s="529"/>
      <c r="AQ125" s="529"/>
      <c r="AR125" s="529"/>
      <c r="AS125" s="529"/>
      <c r="AT125" s="529"/>
      <c r="AU125" s="529"/>
      <c r="AV125" s="529"/>
      <c r="AW125" s="529"/>
      <c r="AX125" s="529"/>
      <c r="AY125" s="529"/>
      <c r="AZ125" s="529"/>
      <c r="BA125" s="529"/>
      <c r="BB125" s="529"/>
      <c r="BC125" s="529"/>
      <c r="BD125" s="529"/>
      <c r="BE125" s="529"/>
      <c r="BF125" s="529"/>
      <c r="BG125" s="529"/>
      <c r="BH125" s="529"/>
      <c r="BI125" s="529"/>
      <c r="BJ125" s="529"/>
      <c r="BK125" s="529"/>
      <c r="BL125" s="529"/>
      <c r="BM125" s="529"/>
      <c r="BN125" s="529"/>
      <c r="BO125" s="529"/>
      <c r="BP125" s="529"/>
      <c r="BQ125" s="529"/>
      <c r="BR125" s="529"/>
      <c r="BS125" s="529"/>
      <c r="BT125" s="529"/>
      <c r="BU125" s="529"/>
      <c r="BV125" s="529"/>
      <c r="BW125" s="529"/>
      <c r="BX125" s="529"/>
      <c r="BY125" s="529"/>
      <c r="BZ125" s="529"/>
      <c r="CA125" s="529"/>
      <c r="CB125" s="529"/>
      <c r="CC125" s="529"/>
      <c r="CD125" s="529"/>
      <c r="CE125" s="529"/>
      <c r="CF125" s="529"/>
      <c r="CG125" s="529"/>
      <c r="CH125" s="529"/>
      <c r="CI125" s="529"/>
      <c r="CJ125" s="529"/>
      <c r="CK125" s="529"/>
      <c r="CL125" s="529"/>
      <c r="CM125" s="529"/>
      <c r="CN125" s="529"/>
      <c r="CO125" s="529"/>
      <c r="CP125" s="529"/>
      <c r="CQ125" s="529"/>
    </row>
    <row r="126" spans="1:95" s="70" customFormat="1" x14ac:dyDescent="0.2">
      <c r="A126" s="11">
        <v>222</v>
      </c>
      <c r="B126" s="277"/>
      <c r="C126" s="278"/>
      <c r="D126" s="278"/>
      <c r="E126" s="278"/>
      <c r="F126" s="1458" t="s">
        <v>58</v>
      </c>
      <c r="G126" s="1459"/>
      <c r="H126" s="1459"/>
      <c r="I126" s="1459"/>
      <c r="J126" s="1459"/>
      <c r="K126" s="1459"/>
      <c r="L126" s="1460"/>
      <c r="M126" s="698">
        <v>0</v>
      </c>
      <c r="N126" s="1062"/>
      <c r="O126" s="1246"/>
      <c r="P126" s="1246"/>
      <c r="Q126" s="1246"/>
      <c r="R126" s="1246"/>
      <c r="S126" s="1246"/>
      <c r="T126" s="1246"/>
      <c r="U126" s="1246"/>
      <c r="V126" s="1246"/>
      <c r="W126" s="1246"/>
      <c r="X126" s="1246"/>
      <c r="Y126" s="1246"/>
      <c r="Z126" s="1246"/>
      <c r="AA126" s="1246"/>
      <c r="AB126" s="1246"/>
      <c r="AC126" s="1246"/>
      <c r="AD126" s="1017"/>
      <c r="AE126" s="997"/>
      <c r="AF126" s="997"/>
      <c r="AG126" s="536"/>
      <c r="AH126" s="529"/>
      <c r="AI126" s="529"/>
      <c r="AJ126" s="529"/>
      <c r="AK126" s="529"/>
      <c r="AL126" s="529"/>
      <c r="AM126" s="529"/>
      <c r="AN126" s="529"/>
      <c r="AO126" s="529"/>
      <c r="AP126" s="529"/>
      <c r="AQ126" s="529"/>
      <c r="AR126" s="529"/>
      <c r="AS126" s="529"/>
      <c r="AT126" s="529"/>
      <c r="AU126" s="529"/>
      <c r="AV126" s="529"/>
      <c r="AW126" s="529"/>
      <c r="AX126" s="529"/>
      <c r="AY126" s="529"/>
      <c r="AZ126" s="529"/>
      <c r="BA126" s="529"/>
      <c r="BB126" s="529"/>
      <c r="BC126" s="529"/>
      <c r="BD126" s="529"/>
      <c r="BE126" s="529"/>
      <c r="BF126" s="529"/>
      <c r="BG126" s="529"/>
      <c r="BH126" s="529"/>
      <c r="BI126" s="529"/>
      <c r="BJ126" s="529"/>
      <c r="BK126" s="529"/>
      <c r="BL126" s="529"/>
      <c r="BM126" s="529"/>
      <c r="BN126" s="529"/>
      <c r="BO126" s="529"/>
      <c r="BP126" s="529"/>
      <c r="BQ126" s="529"/>
      <c r="BR126" s="529"/>
      <c r="BS126" s="529"/>
      <c r="BT126" s="529"/>
      <c r="BU126" s="529"/>
      <c r="BV126" s="529"/>
      <c r="BW126" s="529"/>
      <c r="BX126" s="529"/>
      <c r="BY126" s="529"/>
      <c r="BZ126" s="529"/>
      <c r="CA126" s="529"/>
      <c r="CB126" s="529"/>
      <c r="CC126" s="529"/>
      <c r="CD126" s="529"/>
      <c r="CE126" s="529"/>
      <c r="CF126" s="529"/>
      <c r="CG126" s="529"/>
      <c r="CH126" s="529"/>
      <c r="CI126" s="529"/>
      <c r="CJ126" s="529"/>
      <c r="CK126" s="529"/>
      <c r="CL126" s="529"/>
      <c r="CM126" s="529"/>
      <c r="CN126" s="529"/>
      <c r="CO126" s="529"/>
      <c r="CP126" s="529"/>
      <c r="CQ126" s="529"/>
    </row>
    <row r="127" spans="1:95" s="70" customFormat="1" x14ac:dyDescent="0.2">
      <c r="A127" s="11">
        <v>223</v>
      </c>
      <c r="B127" s="277"/>
      <c r="C127" s="278"/>
      <c r="D127" s="1485" t="s">
        <v>680</v>
      </c>
      <c r="E127" s="1486"/>
      <c r="F127" s="1486"/>
      <c r="G127" s="1486"/>
      <c r="H127" s="1486"/>
      <c r="I127" s="1486"/>
      <c r="J127" s="1486"/>
      <c r="K127" s="1486"/>
      <c r="L127" s="1487"/>
      <c r="M127" s="407">
        <f>SUM(M128:M129)</f>
        <v>0</v>
      </c>
      <c r="N127" s="410">
        <f>SUBTOTAL(9,N128)</f>
        <v>0</v>
      </c>
      <c r="O127" s="414">
        <f t="shared" ref="O127:AC127" si="30">SUBTOTAL(9,O128)</f>
        <v>0</v>
      </c>
      <c r="P127" s="413">
        <f t="shared" si="30"/>
        <v>0</v>
      </c>
      <c r="Q127" s="411">
        <f t="shared" si="30"/>
        <v>0</v>
      </c>
      <c r="R127" s="414">
        <f t="shared" si="30"/>
        <v>0</v>
      </c>
      <c r="S127" s="414">
        <f t="shared" si="30"/>
        <v>0</v>
      </c>
      <c r="T127" s="414">
        <f t="shared" si="30"/>
        <v>0</v>
      </c>
      <c r="U127" s="414">
        <f t="shared" si="30"/>
        <v>0</v>
      </c>
      <c r="V127" s="414">
        <f t="shared" si="30"/>
        <v>0</v>
      </c>
      <c r="W127" s="414">
        <f t="shared" si="30"/>
        <v>0</v>
      </c>
      <c r="X127" s="414">
        <f t="shared" si="30"/>
        <v>0</v>
      </c>
      <c r="Y127" s="414">
        <f t="shared" si="30"/>
        <v>0</v>
      </c>
      <c r="Z127" s="414">
        <f t="shared" si="30"/>
        <v>0</v>
      </c>
      <c r="AA127" s="414">
        <f t="shared" si="30"/>
        <v>0</v>
      </c>
      <c r="AB127" s="424">
        <f t="shared" si="30"/>
        <v>0</v>
      </c>
      <c r="AC127" s="412">
        <f t="shared" si="30"/>
        <v>0</v>
      </c>
      <c r="AD127" s="1017"/>
      <c r="AE127" s="997"/>
      <c r="AF127" s="997"/>
      <c r="AG127" s="536"/>
      <c r="AH127" s="529"/>
      <c r="AI127" s="529"/>
      <c r="AJ127" s="529"/>
      <c r="AK127" s="529"/>
      <c r="AL127" s="529"/>
      <c r="AM127" s="529"/>
      <c r="AN127" s="529"/>
      <c r="AO127" s="529"/>
      <c r="AP127" s="529"/>
      <c r="AQ127" s="529"/>
      <c r="AR127" s="529"/>
      <c r="AS127" s="529"/>
      <c r="AT127" s="529"/>
      <c r="AU127" s="529"/>
      <c r="AV127" s="529"/>
      <c r="AW127" s="529"/>
      <c r="AX127" s="529"/>
      <c r="AY127" s="529"/>
      <c r="AZ127" s="529"/>
      <c r="BA127" s="529"/>
      <c r="BB127" s="529"/>
      <c r="BC127" s="529"/>
      <c r="BD127" s="529"/>
      <c r="BE127" s="529"/>
      <c r="BF127" s="529"/>
      <c r="BG127" s="529"/>
      <c r="BH127" s="529"/>
      <c r="BI127" s="529"/>
      <c r="BJ127" s="529"/>
      <c r="BK127" s="529"/>
      <c r="BL127" s="529"/>
      <c r="BM127" s="529"/>
      <c r="BN127" s="529"/>
      <c r="BO127" s="529"/>
      <c r="BP127" s="529"/>
      <c r="BQ127" s="529"/>
      <c r="BR127" s="529"/>
      <c r="BS127" s="529"/>
      <c r="BT127" s="529"/>
      <c r="BU127" s="529"/>
      <c r="BV127" s="529"/>
      <c r="BW127" s="529"/>
      <c r="BX127" s="529"/>
      <c r="BY127" s="529"/>
      <c r="BZ127" s="529"/>
      <c r="CA127" s="529"/>
      <c r="CB127" s="529"/>
      <c r="CC127" s="529"/>
      <c r="CD127" s="529"/>
      <c r="CE127" s="529"/>
      <c r="CF127" s="529"/>
      <c r="CG127" s="529"/>
      <c r="CH127" s="529"/>
      <c r="CI127" s="529"/>
      <c r="CJ127" s="529"/>
      <c r="CK127" s="529"/>
      <c r="CL127" s="529"/>
      <c r="CM127" s="529"/>
      <c r="CN127" s="529"/>
      <c r="CO127" s="529"/>
      <c r="CP127" s="529"/>
      <c r="CQ127" s="529"/>
    </row>
    <row r="128" spans="1:95" s="70" customFormat="1" x14ac:dyDescent="0.2">
      <c r="A128" s="11">
        <v>224</v>
      </c>
      <c r="B128" s="277"/>
      <c r="C128" s="278"/>
      <c r="D128" s="278"/>
      <c r="E128" s="278"/>
      <c r="F128" s="1455" t="s">
        <v>681</v>
      </c>
      <c r="G128" s="1456"/>
      <c r="H128" s="1456"/>
      <c r="I128" s="1456"/>
      <c r="J128" s="1456"/>
      <c r="K128" s="1456"/>
      <c r="L128" s="1457"/>
      <c r="M128" s="698">
        <v>0</v>
      </c>
      <c r="N128" s="699">
        <v>0</v>
      </c>
      <c r="O128" s="700">
        <v>0</v>
      </c>
      <c r="P128" s="700">
        <v>0</v>
      </c>
      <c r="Q128" s="705">
        <v>0</v>
      </c>
      <c r="R128" s="700">
        <v>0</v>
      </c>
      <c r="S128" s="701">
        <v>0</v>
      </c>
      <c r="T128" s="700">
        <v>0</v>
      </c>
      <c r="U128" s="701">
        <v>0</v>
      </c>
      <c r="V128" s="700">
        <v>0</v>
      </c>
      <c r="W128" s="701">
        <v>0</v>
      </c>
      <c r="X128" s="700">
        <v>0</v>
      </c>
      <c r="Y128" s="701">
        <v>0</v>
      </c>
      <c r="Z128" s="700">
        <v>0</v>
      </c>
      <c r="AA128" s="701">
        <v>0</v>
      </c>
      <c r="AB128" s="706">
        <v>0</v>
      </c>
      <c r="AC128" s="704">
        <v>0</v>
      </c>
      <c r="AD128" s="1017"/>
      <c r="AE128" s="997"/>
      <c r="AF128" s="997"/>
      <c r="AG128" s="536"/>
      <c r="AH128" s="529"/>
      <c r="AI128" s="529"/>
      <c r="AJ128" s="529"/>
      <c r="AK128" s="529"/>
      <c r="AL128" s="529"/>
      <c r="AM128" s="529"/>
      <c r="AN128" s="529"/>
      <c r="AO128" s="529"/>
      <c r="AP128" s="529"/>
      <c r="AQ128" s="529"/>
      <c r="AR128" s="529"/>
      <c r="AS128" s="529"/>
      <c r="AT128" s="529"/>
      <c r="AU128" s="529"/>
      <c r="AV128" s="529"/>
      <c r="AW128" s="529"/>
      <c r="AX128" s="529"/>
      <c r="AY128" s="529"/>
      <c r="AZ128" s="529"/>
      <c r="BA128" s="529"/>
      <c r="BB128" s="529"/>
      <c r="BC128" s="529"/>
      <c r="BD128" s="529"/>
      <c r="BE128" s="529"/>
      <c r="BF128" s="529"/>
      <c r="BG128" s="529"/>
      <c r="BH128" s="529"/>
      <c r="BI128" s="529"/>
      <c r="BJ128" s="529"/>
      <c r="BK128" s="529"/>
      <c r="BL128" s="529"/>
      <c r="BM128" s="529"/>
      <c r="BN128" s="529"/>
      <c r="BO128" s="529"/>
      <c r="BP128" s="529"/>
      <c r="BQ128" s="529"/>
      <c r="BR128" s="529"/>
      <c r="BS128" s="529"/>
      <c r="BT128" s="529"/>
      <c r="BU128" s="529"/>
      <c r="BV128" s="529"/>
      <c r="BW128" s="529"/>
      <c r="BX128" s="529"/>
      <c r="BY128" s="529"/>
      <c r="BZ128" s="529"/>
      <c r="CA128" s="529"/>
      <c r="CB128" s="529"/>
      <c r="CC128" s="529"/>
      <c r="CD128" s="529"/>
      <c r="CE128" s="529"/>
      <c r="CF128" s="529"/>
      <c r="CG128" s="529"/>
      <c r="CH128" s="529"/>
      <c r="CI128" s="529"/>
      <c r="CJ128" s="529"/>
      <c r="CK128" s="529"/>
      <c r="CL128" s="529"/>
      <c r="CM128" s="529"/>
      <c r="CN128" s="529"/>
      <c r="CO128" s="529"/>
      <c r="CP128" s="529"/>
      <c r="CQ128" s="529"/>
    </row>
    <row r="129" spans="1:95" s="70" customFormat="1" x14ac:dyDescent="0.2">
      <c r="A129" s="11">
        <v>225</v>
      </c>
      <c r="B129" s="277"/>
      <c r="C129" s="278"/>
      <c r="D129" s="278"/>
      <c r="E129" s="278"/>
      <c r="F129" s="1458" t="s">
        <v>682</v>
      </c>
      <c r="G129" s="1459"/>
      <c r="H129" s="1459"/>
      <c r="I129" s="1459"/>
      <c r="J129" s="1459"/>
      <c r="K129" s="1459"/>
      <c r="L129" s="1460"/>
      <c r="M129" s="698">
        <v>0</v>
      </c>
      <c r="N129" s="1062"/>
      <c r="O129" s="1246"/>
      <c r="P129" s="1246"/>
      <c r="Q129" s="1246"/>
      <c r="R129" s="1246"/>
      <c r="S129" s="1246"/>
      <c r="T129" s="1246"/>
      <c r="U129" s="1246"/>
      <c r="V129" s="1246"/>
      <c r="W129" s="1246"/>
      <c r="X129" s="1246"/>
      <c r="Y129" s="1246"/>
      <c r="Z129" s="1246"/>
      <c r="AA129" s="1246"/>
      <c r="AB129" s="1246"/>
      <c r="AC129" s="1246"/>
      <c r="AD129" s="1017"/>
      <c r="AE129" s="997"/>
      <c r="AF129" s="997"/>
      <c r="AG129" s="536"/>
      <c r="AH129" s="529"/>
      <c r="AI129" s="529"/>
      <c r="AJ129" s="529"/>
      <c r="AK129" s="529"/>
      <c r="AL129" s="529"/>
      <c r="AM129" s="529"/>
      <c r="AN129" s="529"/>
      <c r="AO129" s="529"/>
      <c r="AP129" s="529"/>
      <c r="AQ129" s="529"/>
      <c r="AR129" s="529"/>
      <c r="AS129" s="529"/>
      <c r="AT129" s="529"/>
      <c r="AU129" s="529"/>
      <c r="AV129" s="529"/>
      <c r="AW129" s="529"/>
      <c r="AX129" s="529"/>
      <c r="AY129" s="529"/>
      <c r="AZ129" s="529"/>
      <c r="BA129" s="529"/>
      <c r="BB129" s="529"/>
      <c r="BC129" s="529"/>
      <c r="BD129" s="529"/>
      <c r="BE129" s="529"/>
      <c r="BF129" s="529"/>
      <c r="BG129" s="529"/>
      <c r="BH129" s="529"/>
      <c r="BI129" s="529"/>
      <c r="BJ129" s="529"/>
      <c r="BK129" s="529"/>
      <c r="BL129" s="529"/>
      <c r="BM129" s="529"/>
      <c r="BN129" s="529"/>
      <c r="BO129" s="529"/>
      <c r="BP129" s="529"/>
      <c r="BQ129" s="529"/>
      <c r="BR129" s="529"/>
      <c r="BS129" s="529"/>
      <c r="BT129" s="529"/>
      <c r="BU129" s="529"/>
      <c r="BV129" s="529"/>
      <c r="BW129" s="529"/>
      <c r="BX129" s="529"/>
      <c r="BY129" s="529"/>
      <c r="BZ129" s="529"/>
      <c r="CA129" s="529"/>
      <c r="CB129" s="529"/>
      <c r="CC129" s="529"/>
      <c r="CD129" s="529"/>
      <c r="CE129" s="529"/>
      <c r="CF129" s="529"/>
      <c r="CG129" s="529"/>
      <c r="CH129" s="529"/>
      <c r="CI129" s="529"/>
      <c r="CJ129" s="529"/>
      <c r="CK129" s="529"/>
      <c r="CL129" s="529"/>
      <c r="CM129" s="529"/>
      <c r="CN129" s="529"/>
      <c r="CO129" s="529"/>
      <c r="CP129" s="529"/>
      <c r="CQ129" s="529"/>
    </row>
    <row r="130" spans="1:95" s="70" customFormat="1" x14ac:dyDescent="0.2">
      <c r="A130" s="11">
        <v>226</v>
      </c>
      <c r="B130" s="277"/>
      <c r="C130" s="278"/>
      <c r="D130" s="1485" t="s">
        <v>59</v>
      </c>
      <c r="E130" s="1486"/>
      <c r="F130" s="1486"/>
      <c r="G130" s="1486"/>
      <c r="H130" s="1486"/>
      <c r="I130" s="1486"/>
      <c r="J130" s="1486"/>
      <c r="K130" s="1486"/>
      <c r="L130" s="1487"/>
      <c r="M130" s="407">
        <f>SUM(M131:M134)</f>
        <v>0</v>
      </c>
      <c r="N130" s="410">
        <f t="shared" ref="N130:AC130" si="31">SUBTOTAL(9,N131:N134)</f>
        <v>0</v>
      </c>
      <c r="O130" s="414">
        <f t="shared" si="31"/>
        <v>0</v>
      </c>
      <c r="P130" s="413">
        <f t="shared" si="31"/>
        <v>0</v>
      </c>
      <c r="Q130" s="411">
        <f t="shared" si="31"/>
        <v>0</v>
      </c>
      <c r="R130" s="414">
        <f t="shared" si="31"/>
        <v>0</v>
      </c>
      <c r="S130" s="414">
        <f t="shared" si="31"/>
        <v>0</v>
      </c>
      <c r="T130" s="414">
        <f t="shared" si="31"/>
        <v>0</v>
      </c>
      <c r="U130" s="414">
        <f t="shared" si="31"/>
        <v>0</v>
      </c>
      <c r="V130" s="414">
        <f t="shared" si="31"/>
        <v>0</v>
      </c>
      <c r="W130" s="414">
        <f t="shared" si="31"/>
        <v>0</v>
      </c>
      <c r="X130" s="414">
        <f t="shared" si="31"/>
        <v>0</v>
      </c>
      <c r="Y130" s="414">
        <f t="shared" si="31"/>
        <v>0</v>
      </c>
      <c r="Z130" s="414">
        <f t="shared" si="31"/>
        <v>0</v>
      </c>
      <c r="AA130" s="414">
        <f t="shared" si="31"/>
        <v>0</v>
      </c>
      <c r="AB130" s="424">
        <f t="shared" si="31"/>
        <v>0</v>
      </c>
      <c r="AC130" s="412">
        <f t="shared" si="31"/>
        <v>0</v>
      </c>
      <c r="AD130" s="1017"/>
      <c r="AE130" s="997"/>
      <c r="AF130" s="997"/>
      <c r="AG130" s="536"/>
      <c r="AH130" s="529"/>
      <c r="AI130" s="529"/>
      <c r="AJ130" s="529"/>
      <c r="AK130" s="529"/>
      <c r="AL130" s="529"/>
      <c r="AM130" s="529"/>
      <c r="AN130" s="529"/>
      <c r="AO130" s="529"/>
      <c r="AP130" s="529"/>
      <c r="AQ130" s="529"/>
      <c r="AR130" s="529"/>
      <c r="AS130" s="529"/>
      <c r="AT130" s="529"/>
      <c r="AU130" s="529"/>
      <c r="AV130" s="529"/>
      <c r="AW130" s="529"/>
      <c r="AX130" s="529"/>
      <c r="AY130" s="529"/>
      <c r="AZ130" s="529"/>
      <c r="BA130" s="529"/>
      <c r="BB130" s="529"/>
      <c r="BC130" s="529"/>
      <c r="BD130" s="529"/>
      <c r="BE130" s="529"/>
      <c r="BF130" s="529"/>
      <c r="BG130" s="529"/>
      <c r="BH130" s="529"/>
      <c r="BI130" s="529"/>
      <c r="BJ130" s="529"/>
      <c r="BK130" s="529"/>
      <c r="BL130" s="529"/>
      <c r="BM130" s="529"/>
      <c r="BN130" s="529"/>
      <c r="BO130" s="529"/>
      <c r="BP130" s="529"/>
      <c r="BQ130" s="529"/>
      <c r="BR130" s="529"/>
      <c r="BS130" s="529"/>
      <c r="BT130" s="529"/>
      <c r="BU130" s="529"/>
      <c r="BV130" s="529"/>
      <c r="BW130" s="529"/>
      <c r="BX130" s="529"/>
      <c r="BY130" s="529"/>
      <c r="BZ130" s="529"/>
      <c r="CA130" s="529"/>
      <c r="CB130" s="529"/>
      <c r="CC130" s="529"/>
      <c r="CD130" s="529"/>
      <c r="CE130" s="529"/>
      <c r="CF130" s="529"/>
      <c r="CG130" s="529"/>
      <c r="CH130" s="529"/>
      <c r="CI130" s="529"/>
      <c r="CJ130" s="529"/>
      <c r="CK130" s="529"/>
      <c r="CL130" s="529"/>
      <c r="CM130" s="529"/>
      <c r="CN130" s="529"/>
      <c r="CO130" s="529"/>
      <c r="CP130" s="529"/>
      <c r="CQ130" s="529"/>
    </row>
    <row r="131" spans="1:95" s="70" customFormat="1" x14ac:dyDescent="0.2">
      <c r="A131" s="11">
        <v>227</v>
      </c>
      <c r="B131" s="277"/>
      <c r="C131" s="278"/>
      <c r="D131" s="278"/>
      <c r="E131" s="278"/>
      <c r="F131" s="1455" t="s">
        <v>60</v>
      </c>
      <c r="G131" s="1456"/>
      <c r="H131" s="1456"/>
      <c r="I131" s="1456"/>
      <c r="J131" s="1456"/>
      <c r="K131" s="1456"/>
      <c r="L131" s="1457"/>
      <c r="M131" s="698">
        <v>0</v>
      </c>
      <c r="N131" s="699">
        <v>0</v>
      </c>
      <c r="O131" s="700">
        <v>0</v>
      </c>
      <c r="P131" s="700">
        <v>0</v>
      </c>
      <c r="Q131" s="705">
        <v>0</v>
      </c>
      <c r="R131" s="700">
        <v>0</v>
      </c>
      <c r="S131" s="701">
        <v>0</v>
      </c>
      <c r="T131" s="700">
        <v>0</v>
      </c>
      <c r="U131" s="701">
        <v>0</v>
      </c>
      <c r="V131" s="700">
        <v>0</v>
      </c>
      <c r="W131" s="701">
        <v>0</v>
      </c>
      <c r="X131" s="700">
        <v>0</v>
      </c>
      <c r="Y131" s="701">
        <v>0</v>
      </c>
      <c r="Z131" s="700">
        <v>0</v>
      </c>
      <c r="AA131" s="701">
        <v>0</v>
      </c>
      <c r="AB131" s="706">
        <v>0</v>
      </c>
      <c r="AC131" s="698">
        <v>0</v>
      </c>
      <c r="AD131" s="996"/>
      <c r="AE131" s="997"/>
      <c r="AF131" s="997"/>
      <c r="AG131" s="536"/>
      <c r="AH131" s="529"/>
      <c r="AI131" s="529"/>
      <c r="AJ131" s="529"/>
      <c r="AK131" s="529"/>
      <c r="AL131" s="529"/>
      <c r="AM131" s="529"/>
      <c r="AN131" s="529"/>
      <c r="AO131" s="529"/>
      <c r="AP131" s="529"/>
      <c r="AQ131" s="529"/>
      <c r="AR131" s="529"/>
      <c r="AS131" s="529"/>
      <c r="AT131" s="529"/>
      <c r="AU131" s="529"/>
      <c r="AV131" s="529"/>
      <c r="AW131" s="529"/>
      <c r="AX131" s="529"/>
      <c r="AY131" s="529"/>
      <c r="AZ131" s="529"/>
      <c r="BA131" s="529"/>
      <c r="BB131" s="529"/>
      <c r="BC131" s="529"/>
      <c r="BD131" s="529"/>
      <c r="BE131" s="529"/>
      <c r="BF131" s="529"/>
      <c r="BG131" s="529"/>
      <c r="BH131" s="529"/>
      <c r="BI131" s="529"/>
      <c r="BJ131" s="529"/>
      <c r="BK131" s="529"/>
      <c r="BL131" s="529"/>
      <c r="BM131" s="529"/>
      <c r="BN131" s="529"/>
      <c r="BO131" s="529"/>
      <c r="BP131" s="529"/>
      <c r="BQ131" s="529"/>
      <c r="BR131" s="529"/>
      <c r="BS131" s="529"/>
      <c r="BT131" s="529"/>
      <c r="BU131" s="529"/>
      <c r="BV131" s="529"/>
      <c r="BW131" s="529"/>
      <c r="BX131" s="529"/>
      <c r="BY131" s="529"/>
      <c r="BZ131" s="529"/>
      <c r="CA131" s="529"/>
      <c r="CB131" s="529"/>
      <c r="CC131" s="529"/>
      <c r="CD131" s="529"/>
      <c r="CE131" s="529"/>
      <c r="CF131" s="529"/>
      <c r="CG131" s="529"/>
      <c r="CH131" s="529"/>
      <c r="CI131" s="529"/>
      <c r="CJ131" s="529"/>
      <c r="CK131" s="529"/>
      <c r="CL131" s="529"/>
      <c r="CM131" s="529"/>
      <c r="CN131" s="529"/>
      <c r="CO131" s="529"/>
      <c r="CP131" s="529"/>
      <c r="CQ131" s="529"/>
    </row>
    <row r="132" spans="1:95" s="70" customFormat="1" x14ac:dyDescent="0.2">
      <c r="A132" s="11">
        <v>228</v>
      </c>
      <c r="B132" s="277"/>
      <c r="C132" s="278"/>
      <c r="D132" s="278"/>
      <c r="E132" s="278"/>
      <c r="F132" s="1449" t="s">
        <v>62</v>
      </c>
      <c r="G132" s="1450"/>
      <c r="H132" s="1450"/>
      <c r="I132" s="1450"/>
      <c r="J132" s="1450"/>
      <c r="K132" s="1450"/>
      <c r="L132" s="1451"/>
      <c r="M132" s="698">
        <v>0</v>
      </c>
      <c r="N132" s="699">
        <v>0</v>
      </c>
      <c r="O132" s="700">
        <v>0</v>
      </c>
      <c r="P132" s="700">
        <v>0</v>
      </c>
      <c r="Q132" s="705">
        <v>0</v>
      </c>
      <c r="R132" s="700">
        <v>0</v>
      </c>
      <c r="S132" s="701">
        <v>0</v>
      </c>
      <c r="T132" s="700">
        <v>0</v>
      </c>
      <c r="U132" s="701">
        <v>0</v>
      </c>
      <c r="V132" s="700">
        <v>0</v>
      </c>
      <c r="W132" s="701">
        <v>0</v>
      </c>
      <c r="X132" s="700">
        <v>0</v>
      </c>
      <c r="Y132" s="701">
        <v>0</v>
      </c>
      <c r="Z132" s="700">
        <v>0</v>
      </c>
      <c r="AA132" s="701">
        <v>0</v>
      </c>
      <c r="AB132" s="706">
        <v>0</v>
      </c>
      <c r="AC132" s="698">
        <v>0</v>
      </c>
      <c r="AD132" s="996"/>
      <c r="AE132" s="997"/>
      <c r="AF132" s="997"/>
      <c r="AG132" s="536"/>
      <c r="AH132" s="529"/>
      <c r="AI132" s="529"/>
      <c r="AJ132" s="529"/>
      <c r="AK132" s="529"/>
      <c r="AL132" s="529"/>
      <c r="AM132" s="529"/>
      <c r="AN132" s="529"/>
      <c r="AO132" s="529"/>
      <c r="AP132" s="529"/>
      <c r="AQ132" s="529"/>
      <c r="AR132" s="529"/>
      <c r="AS132" s="529"/>
      <c r="AT132" s="529"/>
      <c r="AU132" s="529"/>
      <c r="AV132" s="529"/>
      <c r="AW132" s="529"/>
      <c r="AX132" s="529"/>
      <c r="AY132" s="529"/>
      <c r="AZ132" s="529"/>
      <c r="BA132" s="529"/>
      <c r="BB132" s="529"/>
      <c r="BC132" s="529"/>
      <c r="BD132" s="529"/>
      <c r="BE132" s="529"/>
      <c r="BF132" s="529"/>
      <c r="BG132" s="529"/>
      <c r="BH132" s="529"/>
      <c r="BI132" s="529"/>
      <c r="BJ132" s="529"/>
      <c r="BK132" s="529"/>
      <c r="BL132" s="529"/>
      <c r="BM132" s="529"/>
      <c r="BN132" s="529"/>
      <c r="BO132" s="529"/>
      <c r="BP132" s="529"/>
      <c r="BQ132" s="529"/>
      <c r="BR132" s="529"/>
      <c r="BS132" s="529"/>
      <c r="BT132" s="529"/>
      <c r="BU132" s="529"/>
      <c r="BV132" s="529"/>
      <c r="BW132" s="529"/>
      <c r="BX132" s="529"/>
      <c r="BY132" s="529"/>
      <c r="BZ132" s="529"/>
      <c r="CA132" s="529"/>
      <c r="CB132" s="529"/>
      <c r="CC132" s="529"/>
      <c r="CD132" s="529"/>
      <c r="CE132" s="529"/>
      <c r="CF132" s="529"/>
      <c r="CG132" s="529"/>
      <c r="CH132" s="529"/>
      <c r="CI132" s="529"/>
      <c r="CJ132" s="529"/>
      <c r="CK132" s="529"/>
      <c r="CL132" s="529"/>
      <c r="CM132" s="529"/>
      <c r="CN132" s="529"/>
      <c r="CO132" s="529"/>
      <c r="CP132" s="529"/>
      <c r="CQ132" s="529"/>
    </row>
    <row r="133" spans="1:95" s="70" customFormat="1" x14ac:dyDescent="0.2">
      <c r="A133" s="11">
        <v>229</v>
      </c>
      <c r="B133" s="277"/>
      <c r="C133" s="278"/>
      <c r="D133" s="278"/>
      <c r="E133" s="278"/>
      <c r="F133" s="1449" t="s">
        <v>61</v>
      </c>
      <c r="G133" s="1450"/>
      <c r="H133" s="1450"/>
      <c r="I133" s="1450"/>
      <c r="J133" s="1450"/>
      <c r="K133" s="1450"/>
      <c r="L133" s="1451"/>
      <c r="M133" s="698">
        <v>0</v>
      </c>
      <c r="N133" s="699">
        <v>0</v>
      </c>
      <c r="O133" s="700">
        <v>0</v>
      </c>
      <c r="P133" s="700">
        <v>0</v>
      </c>
      <c r="Q133" s="705">
        <v>0</v>
      </c>
      <c r="R133" s="700">
        <v>0</v>
      </c>
      <c r="S133" s="701">
        <v>0</v>
      </c>
      <c r="T133" s="700">
        <v>0</v>
      </c>
      <c r="U133" s="701">
        <v>0</v>
      </c>
      <c r="V133" s="700">
        <v>0</v>
      </c>
      <c r="W133" s="701">
        <v>0</v>
      </c>
      <c r="X133" s="700">
        <v>0</v>
      </c>
      <c r="Y133" s="701">
        <v>0</v>
      </c>
      <c r="Z133" s="700">
        <v>0</v>
      </c>
      <c r="AA133" s="701">
        <v>0</v>
      </c>
      <c r="AB133" s="706">
        <v>0</v>
      </c>
      <c r="AC133" s="698">
        <v>0</v>
      </c>
      <c r="AD133" s="996"/>
      <c r="AE133" s="997"/>
      <c r="AF133" s="997"/>
      <c r="AG133" s="536"/>
      <c r="AH133" s="529"/>
      <c r="AI133" s="529"/>
      <c r="AJ133" s="529"/>
      <c r="AK133" s="529"/>
      <c r="AL133" s="529"/>
      <c r="AM133" s="529"/>
      <c r="AN133" s="529"/>
      <c r="AO133" s="529"/>
      <c r="AP133" s="529"/>
      <c r="AQ133" s="529"/>
      <c r="AR133" s="529"/>
      <c r="AS133" s="529"/>
      <c r="AT133" s="529"/>
      <c r="AU133" s="529"/>
      <c r="AV133" s="529"/>
      <c r="AW133" s="529"/>
      <c r="AX133" s="529"/>
      <c r="AY133" s="529"/>
      <c r="AZ133" s="529"/>
      <c r="BA133" s="529"/>
      <c r="BB133" s="529"/>
      <c r="BC133" s="529"/>
      <c r="BD133" s="529"/>
      <c r="BE133" s="529"/>
      <c r="BF133" s="529"/>
      <c r="BG133" s="529"/>
      <c r="BH133" s="529"/>
      <c r="BI133" s="529"/>
      <c r="BJ133" s="529"/>
      <c r="BK133" s="529"/>
      <c r="BL133" s="529"/>
      <c r="BM133" s="529"/>
      <c r="BN133" s="529"/>
      <c r="BO133" s="529"/>
      <c r="BP133" s="529"/>
      <c r="BQ133" s="529"/>
      <c r="BR133" s="529"/>
      <c r="BS133" s="529"/>
      <c r="BT133" s="529"/>
      <c r="BU133" s="529"/>
      <c r="BV133" s="529"/>
      <c r="BW133" s="529"/>
      <c r="BX133" s="529"/>
      <c r="BY133" s="529"/>
      <c r="BZ133" s="529"/>
      <c r="CA133" s="529"/>
      <c r="CB133" s="529"/>
      <c r="CC133" s="529"/>
      <c r="CD133" s="529"/>
      <c r="CE133" s="529"/>
      <c r="CF133" s="529"/>
      <c r="CG133" s="529"/>
      <c r="CH133" s="529"/>
      <c r="CI133" s="529"/>
      <c r="CJ133" s="529"/>
      <c r="CK133" s="529"/>
      <c r="CL133" s="529"/>
      <c r="CM133" s="529"/>
      <c r="CN133" s="529"/>
      <c r="CO133" s="529"/>
      <c r="CP133" s="529"/>
      <c r="CQ133" s="529"/>
    </row>
    <row r="134" spans="1:95" s="70" customFormat="1" x14ac:dyDescent="0.2">
      <c r="A134" s="11">
        <v>230</v>
      </c>
      <c r="B134" s="277"/>
      <c r="C134" s="278"/>
      <c r="D134" s="278"/>
      <c r="E134" s="278"/>
      <c r="F134" s="1449" t="s">
        <v>63</v>
      </c>
      <c r="G134" s="1450"/>
      <c r="H134" s="1450"/>
      <c r="I134" s="1450"/>
      <c r="J134" s="1450"/>
      <c r="K134" s="1450"/>
      <c r="L134" s="1451"/>
      <c r="M134" s="698">
        <v>0</v>
      </c>
      <c r="N134" s="699">
        <v>0</v>
      </c>
      <c r="O134" s="700">
        <v>0</v>
      </c>
      <c r="P134" s="700">
        <v>0</v>
      </c>
      <c r="Q134" s="705">
        <v>0</v>
      </c>
      <c r="R134" s="700">
        <v>0</v>
      </c>
      <c r="S134" s="701">
        <v>0</v>
      </c>
      <c r="T134" s="700">
        <v>0</v>
      </c>
      <c r="U134" s="701">
        <v>0</v>
      </c>
      <c r="V134" s="700">
        <v>0</v>
      </c>
      <c r="W134" s="701">
        <v>0</v>
      </c>
      <c r="X134" s="700">
        <v>0</v>
      </c>
      <c r="Y134" s="701">
        <v>0</v>
      </c>
      <c r="Z134" s="700">
        <v>0</v>
      </c>
      <c r="AA134" s="701">
        <v>0</v>
      </c>
      <c r="AB134" s="706">
        <v>0</v>
      </c>
      <c r="AC134" s="698">
        <v>0</v>
      </c>
      <c r="AD134" s="996"/>
      <c r="AE134" s="997"/>
      <c r="AF134" s="997"/>
      <c r="AG134" s="536"/>
      <c r="AH134" s="529"/>
      <c r="AI134" s="529"/>
      <c r="AJ134" s="529"/>
      <c r="AK134" s="529"/>
      <c r="AL134" s="529"/>
      <c r="AM134" s="529"/>
      <c r="AN134" s="529"/>
      <c r="AO134" s="529"/>
      <c r="AP134" s="529"/>
      <c r="AQ134" s="529"/>
      <c r="AR134" s="529"/>
      <c r="AS134" s="529"/>
      <c r="AT134" s="529"/>
      <c r="AU134" s="529"/>
      <c r="AV134" s="529"/>
      <c r="AW134" s="529"/>
      <c r="AX134" s="529"/>
      <c r="AY134" s="529"/>
      <c r="AZ134" s="529"/>
      <c r="BA134" s="529"/>
      <c r="BB134" s="529"/>
      <c r="BC134" s="529"/>
      <c r="BD134" s="529"/>
      <c r="BE134" s="529"/>
      <c r="BF134" s="529"/>
      <c r="BG134" s="529"/>
      <c r="BH134" s="529"/>
      <c r="BI134" s="529"/>
      <c r="BJ134" s="529"/>
      <c r="BK134" s="529"/>
      <c r="BL134" s="529"/>
      <c r="BM134" s="529"/>
      <c r="BN134" s="529"/>
      <c r="BO134" s="529"/>
      <c r="BP134" s="529"/>
      <c r="BQ134" s="529"/>
      <c r="BR134" s="529"/>
      <c r="BS134" s="529"/>
      <c r="BT134" s="529"/>
      <c r="BU134" s="529"/>
      <c r="BV134" s="529"/>
      <c r="BW134" s="529"/>
      <c r="BX134" s="529"/>
      <c r="BY134" s="529"/>
      <c r="BZ134" s="529"/>
      <c r="CA134" s="529"/>
      <c r="CB134" s="529"/>
      <c r="CC134" s="529"/>
      <c r="CD134" s="529"/>
      <c r="CE134" s="529"/>
      <c r="CF134" s="529"/>
      <c r="CG134" s="529"/>
      <c r="CH134" s="529"/>
      <c r="CI134" s="529"/>
      <c r="CJ134" s="529"/>
      <c r="CK134" s="529"/>
      <c r="CL134" s="529"/>
      <c r="CM134" s="529"/>
      <c r="CN134" s="529"/>
      <c r="CO134" s="529"/>
      <c r="CP134" s="529"/>
      <c r="CQ134" s="529"/>
    </row>
    <row r="135" spans="1:95" s="70" customFormat="1" x14ac:dyDescent="0.2">
      <c r="A135" s="11">
        <v>231</v>
      </c>
      <c r="B135" s="277"/>
      <c r="C135" s="1546" t="s">
        <v>427</v>
      </c>
      <c r="D135" s="1531"/>
      <c r="E135" s="1531"/>
      <c r="F135" s="1531"/>
      <c r="G135" s="1531"/>
      <c r="H135" s="1531"/>
      <c r="I135" s="1531"/>
      <c r="J135" s="1531"/>
      <c r="K135" s="1531"/>
      <c r="L135" s="1531"/>
      <c r="M135" s="1531"/>
      <c r="N135" s="1531"/>
      <c r="O135" s="1531"/>
      <c r="P135" s="1531"/>
      <c r="Q135" s="1531"/>
      <c r="R135" s="1531"/>
      <c r="S135" s="1531"/>
      <c r="T135" s="1531"/>
      <c r="U135" s="1531"/>
      <c r="V135" s="1531"/>
      <c r="W135" s="1531"/>
      <c r="X135" s="1531"/>
      <c r="Y135" s="1531"/>
      <c r="Z135" s="1531"/>
      <c r="AA135" s="1531"/>
      <c r="AB135" s="1531"/>
      <c r="AC135" s="1546"/>
      <c r="AD135" s="1531"/>
      <c r="AE135" s="1531"/>
      <c r="AF135" s="1531"/>
      <c r="AG135" s="536"/>
      <c r="AH135" s="529"/>
      <c r="AI135" s="529"/>
      <c r="AJ135" s="529"/>
      <c r="AK135" s="529"/>
      <c r="AL135" s="529"/>
      <c r="AM135" s="529"/>
      <c r="AN135" s="529"/>
      <c r="AO135" s="529"/>
      <c r="AP135" s="529"/>
      <c r="AQ135" s="529"/>
      <c r="AR135" s="529"/>
      <c r="AS135" s="529"/>
      <c r="AT135" s="529"/>
      <c r="AU135" s="529"/>
      <c r="AV135" s="529"/>
      <c r="AW135" s="529"/>
      <c r="AX135" s="529"/>
      <c r="AY135" s="529"/>
      <c r="AZ135" s="529"/>
      <c r="BA135" s="529"/>
      <c r="BB135" s="529"/>
      <c r="BC135" s="529"/>
      <c r="BD135" s="529"/>
      <c r="BE135" s="529"/>
      <c r="BF135" s="529"/>
      <c r="BG135" s="529"/>
      <c r="BH135" s="529"/>
      <c r="BI135" s="529"/>
      <c r="BJ135" s="529"/>
      <c r="BK135" s="529"/>
      <c r="BL135" s="529"/>
      <c r="BM135" s="529"/>
      <c r="BN135" s="529"/>
      <c r="BO135" s="529"/>
      <c r="BP135" s="529"/>
      <c r="BQ135" s="529"/>
      <c r="BR135" s="529"/>
      <c r="BS135" s="529"/>
      <c r="BT135" s="529"/>
      <c r="BU135" s="529"/>
      <c r="BV135" s="529"/>
      <c r="BW135" s="529"/>
      <c r="BX135" s="529"/>
      <c r="BY135" s="529"/>
      <c r="BZ135" s="529"/>
      <c r="CA135" s="529"/>
      <c r="CB135" s="529"/>
      <c r="CC135" s="529"/>
      <c r="CD135" s="529"/>
      <c r="CE135" s="529"/>
      <c r="CF135" s="529"/>
      <c r="CG135" s="529"/>
      <c r="CH135" s="529"/>
      <c r="CI135" s="529"/>
      <c r="CJ135" s="529"/>
      <c r="CK135" s="529"/>
      <c r="CL135" s="529"/>
      <c r="CM135" s="529"/>
      <c r="CN135" s="529"/>
      <c r="CO135" s="529"/>
      <c r="CP135" s="529"/>
      <c r="CQ135" s="529"/>
    </row>
    <row r="136" spans="1:95" s="70" customFormat="1" x14ac:dyDescent="0.2">
      <c r="A136" s="11">
        <v>232</v>
      </c>
      <c r="B136" s="277"/>
      <c r="C136" s="278"/>
      <c r="D136" s="1485" t="s">
        <v>64</v>
      </c>
      <c r="E136" s="1486"/>
      <c r="F136" s="1486"/>
      <c r="G136" s="1486"/>
      <c r="H136" s="1486"/>
      <c r="I136" s="1486"/>
      <c r="J136" s="1486"/>
      <c r="K136" s="1486"/>
      <c r="L136" s="1486"/>
      <c r="M136" s="1486"/>
      <c r="N136" s="1486"/>
      <c r="O136" s="1486"/>
      <c r="P136" s="1486"/>
      <c r="Q136" s="1486"/>
      <c r="R136" s="1486"/>
      <c r="S136" s="1486"/>
      <c r="T136" s="1486"/>
      <c r="U136" s="1486"/>
      <c r="V136" s="1486"/>
      <c r="W136" s="1486"/>
      <c r="X136" s="1486"/>
      <c r="Y136" s="1486"/>
      <c r="Z136" s="1486"/>
      <c r="AA136" s="1486"/>
      <c r="AB136" s="1486"/>
      <c r="AC136" s="1486"/>
      <c r="AD136" s="1486"/>
      <c r="AE136" s="1486"/>
      <c r="AF136" s="1486"/>
      <c r="AG136" s="536"/>
      <c r="AH136" s="529"/>
      <c r="AI136" s="529"/>
      <c r="AJ136" s="529"/>
      <c r="AK136" s="529"/>
      <c r="AL136" s="529"/>
      <c r="AM136" s="529"/>
      <c r="AN136" s="529"/>
      <c r="AO136" s="529"/>
      <c r="AP136" s="529"/>
      <c r="AQ136" s="529"/>
      <c r="AR136" s="529"/>
      <c r="AS136" s="529"/>
      <c r="AT136" s="529"/>
      <c r="AU136" s="529"/>
      <c r="AV136" s="529"/>
      <c r="AW136" s="529"/>
      <c r="AX136" s="529"/>
      <c r="AY136" s="529"/>
      <c r="AZ136" s="529"/>
      <c r="BA136" s="529"/>
      <c r="BB136" s="529"/>
      <c r="BC136" s="529"/>
      <c r="BD136" s="529"/>
      <c r="BE136" s="529"/>
      <c r="BF136" s="529"/>
      <c r="BG136" s="529"/>
      <c r="BH136" s="529"/>
      <c r="BI136" s="529"/>
      <c r="BJ136" s="529"/>
      <c r="BK136" s="529"/>
      <c r="BL136" s="529"/>
      <c r="BM136" s="529"/>
      <c r="BN136" s="529"/>
      <c r="BO136" s="529"/>
      <c r="BP136" s="529"/>
      <c r="BQ136" s="529"/>
      <c r="BR136" s="529"/>
      <c r="BS136" s="529"/>
      <c r="BT136" s="529"/>
      <c r="BU136" s="529"/>
      <c r="BV136" s="529"/>
      <c r="BW136" s="529"/>
      <c r="BX136" s="529"/>
      <c r="BY136" s="529"/>
      <c r="BZ136" s="529"/>
      <c r="CA136" s="529"/>
      <c r="CB136" s="529"/>
      <c r="CC136" s="529"/>
      <c r="CD136" s="529"/>
      <c r="CE136" s="529"/>
      <c r="CF136" s="529"/>
      <c r="CG136" s="529"/>
      <c r="CH136" s="529"/>
      <c r="CI136" s="529"/>
      <c r="CJ136" s="529"/>
      <c r="CK136" s="529"/>
      <c r="CL136" s="529"/>
      <c r="CM136" s="529"/>
      <c r="CN136" s="529"/>
      <c r="CO136" s="529"/>
      <c r="CP136" s="529"/>
      <c r="CQ136" s="529"/>
    </row>
    <row r="137" spans="1:95" s="70" customFormat="1" x14ac:dyDescent="0.2">
      <c r="A137" s="11">
        <v>233</v>
      </c>
      <c r="B137" s="277"/>
      <c r="C137" s="278"/>
      <c r="D137" s="278"/>
      <c r="E137" s="1532" t="s">
        <v>66</v>
      </c>
      <c r="F137" s="1533"/>
      <c r="G137" s="1533"/>
      <c r="H137" s="1533"/>
      <c r="I137" s="1533"/>
      <c r="J137" s="1533"/>
      <c r="K137" s="1533"/>
      <c r="L137" s="1534"/>
      <c r="M137" s="407">
        <f>SUM(M138:M141)</f>
        <v>0</v>
      </c>
      <c r="N137" s="410">
        <f t="shared" ref="N137:AC137" si="32">SUBTOTAL(9,N138:N141)</f>
        <v>0</v>
      </c>
      <c r="O137" s="414">
        <f t="shared" si="32"/>
        <v>0</v>
      </c>
      <c r="P137" s="413">
        <f t="shared" si="32"/>
        <v>0</v>
      </c>
      <c r="Q137" s="411">
        <f t="shared" si="32"/>
        <v>0</v>
      </c>
      <c r="R137" s="414">
        <f t="shared" si="32"/>
        <v>0</v>
      </c>
      <c r="S137" s="414">
        <f t="shared" si="32"/>
        <v>0</v>
      </c>
      <c r="T137" s="414">
        <f>SUBTOTAL(9,T138:T141)</f>
        <v>0</v>
      </c>
      <c r="U137" s="414">
        <f t="shared" si="32"/>
        <v>0</v>
      </c>
      <c r="V137" s="414">
        <f t="shared" si="32"/>
        <v>0</v>
      </c>
      <c r="W137" s="414">
        <f t="shared" si="32"/>
        <v>0</v>
      </c>
      <c r="X137" s="414">
        <f t="shared" si="32"/>
        <v>0</v>
      </c>
      <c r="Y137" s="414">
        <f t="shared" si="32"/>
        <v>0</v>
      </c>
      <c r="Z137" s="414">
        <f t="shared" si="32"/>
        <v>0</v>
      </c>
      <c r="AA137" s="414">
        <f t="shared" si="32"/>
        <v>0</v>
      </c>
      <c r="AB137" s="424">
        <f t="shared" si="32"/>
        <v>0</v>
      </c>
      <c r="AC137" s="407">
        <f t="shared" si="32"/>
        <v>0</v>
      </c>
      <c r="AD137" s="996"/>
      <c r="AE137" s="997"/>
      <c r="AF137" s="997"/>
      <c r="AG137" s="536"/>
      <c r="AH137" s="529"/>
      <c r="AI137" s="529"/>
      <c r="AJ137" s="529"/>
      <c r="AK137" s="529"/>
      <c r="AL137" s="529"/>
      <c r="AM137" s="529"/>
      <c r="AN137" s="529"/>
      <c r="AO137" s="529"/>
      <c r="AP137" s="529"/>
      <c r="AQ137" s="529"/>
      <c r="AR137" s="529"/>
      <c r="AS137" s="529"/>
      <c r="AT137" s="529"/>
      <c r="AU137" s="529"/>
      <c r="AV137" s="529"/>
      <c r="AW137" s="529"/>
      <c r="AX137" s="529"/>
      <c r="AY137" s="529"/>
      <c r="AZ137" s="529"/>
      <c r="BA137" s="529"/>
      <c r="BB137" s="529"/>
      <c r="BC137" s="529"/>
      <c r="BD137" s="529"/>
      <c r="BE137" s="529"/>
      <c r="BF137" s="529"/>
      <c r="BG137" s="529"/>
      <c r="BH137" s="529"/>
      <c r="BI137" s="529"/>
      <c r="BJ137" s="529"/>
      <c r="BK137" s="529"/>
      <c r="BL137" s="529"/>
      <c r="BM137" s="529"/>
      <c r="BN137" s="529"/>
      <c r="BO137" s="529"/>
      <c r="BP137" s="529"/>
      <c r="BQ137" s="529"/>
      <c r="BR137" s="529"/>
      <c r="BS137" s="529"/>
      <c r="BT137" s="529"/>
      <c r="BU137" s="529"/>
      <c r="BV137" s="529"/>
      <c r="BW137" s="529"/>
      <c r="BX137" s="529"/>
      <c r="BY137" s="529"/>
      <c r="BZ137" s="529"/>
      <c r="CA137" s="529"/>
      <c r="CB137" s="529"/>
      <c r="CC137" s="529"/>
      <c r="CD137" s="529"/>
      <c r="CE137" s="529"/>
      <c r="CF137" s="529"/>
      <c r="CG137" s="529"/>
      <c r="CH137" s="529"/>
      <c r="CI137" s="529"/>
      <c r="CJ137" s="529"/>
      <c r="CK137" s="529"/>
      <c r="CL137" s="529"/>
      <c r="CM137" s="529"/>
      <c r="CN137" s="529"/>
      <c r="CO137" s="529"/>
      <c r="CP137" s="529"/>
      <c r="CQ137" s="529"/>
    </row>
    <row r="138" spans="1:95" s="70" customFormat="1" x14ac:dyDescent="0.2">
      <c r="A138" s="11">
        <v>234</v>
      </c>
      <c r="B138" s="277"/>
      <c r="C138" s="278"/>
      <c r="D138" s="278"/>
      <c r="E138" s="279"/>
      <c r="F138" s="1455" t="s">
        <v>65</v>
      </c>
      <c r="G138" s="1456"/>
      <c r="H138" s="1456"/>
      <c r="I138" s="1456"/>
      <c r="J138" s="1456"/>
      <c r="K138" s="1456"/>
      <c r="L138" s="1457"/>
      <c r="M138" s="698">
        <v>0</v>
      </c>
      <c r="N138" s="699">
        <v>0</v>
      </c>
      <c r="O138" s="700">
        <v>0</v>
      </c>
      <c r="P138" s="700">
        <v>0</v>
      </c>
      <c r="Q138" s="705">
        <v>0</v>
      </c>
      <c r="R138" s="700">
        <v>0</v>
      </c>
      <c r="S138" s="701">
        <v>0</v>
      </c>
      <c r="T138" s="700">
        <v>0</v>
      </c>
      <c r="U138" s="701">
        <v>0</v>
      </c>
      <c r="V138" s="700">
        <v>0</v>
      </c>
      <c r="W138" s="701">
        <v>0</v>
      </c>
      <c r="X138" s="700">
        <v>0</v>
      </c>
      <c r="Y138" s="701">
        <v>0</v>
      </c>
      <c r="Z138" s="700">
        <v>0</v>
      </c>
      <c r="AA138" s="701">
        <v>0</v>
      </c>
      <c r="AB138" s="706">
        <v>0</v>
      </c>
      <c r="AC138" s="698">
        <v>0</v>
      </c>
      <c r="AD138" s="996"/>
      <c r="AE138" s="997"/>
      <c r="AF138" s="997"/>
      <c r="AG138" s="536"/>
      <c r="AH138" s="529"/>
      <c r="AI138" s="529"/>
      <c r="AJ138" s="529"/>
      <c r="AK138" s="529"/>
      <c r="AL138" s="529"/>
      <c r="AM138" s="529"/>
      <c r="AN138" s="529"/>
      <c r="AO138" s="529"/>
      <c r="AP138" s="529"/>
      <c r="AQ138" s="529"/>
      <c r="AR138" s="529"/>
      <c r="AS138" s="529"/>
      <c r="AT138" s="529"/>
      <c r="AU138" s="529"/>
      <c r="AV138" s="529"/>
      <c r="AW138" s="529"/>
      <c r="AX138" s="529"/>
      <c r="AY138" s="529"/>
      <c r="AZ138" s="529"/>
      <c r="BA138" s="529"/>
      <c r="BB138" s="529"/>
      <c r="BC138" s="529"/>
      <c r="BD138" s="529"/>
      <c r="BE138" s="529"/>
      <c r="BF138" s="529"/>
      <c r="BG138" s="529"/>
      <c r="BH138" s="529"/>
      <c r="BI138" s="529"/>
      <c r="BJ138" s="529"/>
      <c r="BK138" s="529"/>
      <c r="BL138" s="529"/>
      <c r="BM138" s="529"/>
      <c r="BN138" s="529"/>
      <c r="BO138" s="529"/>
      <c r="BP138" s="529"/>
      <c r="BQ138" s="529"/>
      <c r="BR138" s="529"/>
      <c r="BS138" s="529"/>
      <c r="BT138" s="529"/>
      <c r="BU138" s="529"/>
      <c r="BV138" s="529"/>
      <c r="BW138" s="529"/>
      <c r="BX138" s="529"/>
      <c r="BY138" s="529"/>
      <c r="BZ138" s="529"/>
      <c r="CA138" s="529"/>
      <c r="CB138" s="529"/>
      <c r="CC138" s="529"/>
      <c r="CD138" s="529"/>
      <c r="CE138" s="529"/>
      <c r="CF138" s="529"/>
      <c r="CG138" s="529"/>
      <c r="CH138" s="529"/>
      <c r="CI138" s="529"/>
      <c r="CJ138" s="529"/>
      <c r="CK138" s="529"/>
      <c r="CL138" s="529"/>
      <c r="CM138" s="529"/>
      <c r="CN138" s="529"/>
      <c r="CO138" s="529"/>
      <c r="CP138" s="529"/>
      <c r="CQ138" s="529"/>
    </row>
    <row r="139" spans="1:95" s="70" customFormat="1" x14ac:dyDescent="0.2">
      <c r="A139" s="11">
        <v>235</v>
      </c>
      <c r="B139" s="277"/>
      <c r="C139" s="278"/>
      <c r="D139" s="278"/>
      <c r="E139" s="279"/>
      <c r="F139" s="1449" t="s">
        <v>68</v>
      </c>
      <c r="G139" s="1450"/>
      <c r="H139" s="1450"/>
      <c r="I139" s="1450"/>
      <c r="J139" s="1450"/>
      <c r="K139" s="1450"/>
      <c r="L139" s="1451"/>
      <c r="M139" s="698">
        <v>0</v>
      </c>
      <c r="N139" s="699">
        <v>0</v>
      </c>
      <c r="O139" s="700">
        <v>0</v>
      </c>
      <c r="P139" s="700">
        <v>0</v>
      </c>
      <c r="Q139" s="705">
        <v>0</v>
      </c>
      <c r="R139" s="700">
        <v>0</v>
      </c>
      <c r="S139" s="701">
        <v>0</v>
      </c>
      <c r="T139" s="700">
        <v>0</v>
      </c>
      <c r="U139" s="701">
        <v>0</v>
      </c>
      <c r="V139" s="700">
        <v>0</v>
      </c>
      <c r="W139" s="701">
        <v>0</v>
      </c>
      <c r="X139" s="700">
        <v>0</v>
      </c>
      <c r="Y139" s="701">
        <v>0</v>
      </c>
      <c r="Z139" s="700">
        <v>0</v>
      </c>
      <c r="AA139" s="701">
        <v>0</v>
      </c>
      <c r="AB139" s="706">
        <v>0</v>
      </c>
      <c r="AC139" s="698">
        <v>0</v>
      </c>
      <c r="AD139" s="996"/>
      <c r="AE139" s="997"/>
      <c r="AF139" s="997"/>
      <c r="AG139" s="536"/>
      <c r="AH139" s="529"/>
      <c r="AI139" s="529"/>
      <c r="AJ139" s="529"/>
      <c r="AK139" s="529"/>
      <c r="AL139" s="529"/>
      <c r="AM139" s="529"/>
      <c r="AN139" s="529"/>
      <c r="AO139" s="529"/>
      <c r="AP139" s="529"/>
      <c r="AQ139" s="529"/>
      <c r="AR139" s="529"/>
      <c r="AS139" s="529"/>
      <c r="AT139" s="529"/>
      <c r="AU139" s="529"/>
      <c r="AV139" s="529"/>
      <c r="AW139" s="529"/>
      <c r="AX139" s="529"/>
      <c r="AY139" s="529"/>
      <c r="AZ139" s="529"/>
      <c r="BA139" s="529"/>
      <c r="BB139" s="529"/>
      <c r="BC139" s="529"/>
      <c r="BD139" s="529"/>
      <c r="BE139" s="529"/>
      <c r="BF139" s="529"/>
      <c r="BG139" s="529"/>
      <c r="BH139" s="529"/>
      <c r="BI139" s="529"/>
      <c r="BJ139" s="529"/>
      <c r="BK139" s="529"/>
      <c r="BL139" s="529"/>
      <c r="BM139" s="529"/>
      <c r="BN139" s="529"/>
      <c r="BO139" s="529"/>
      <c r="BP139" s="529"/>
      <c r="BQ139" s="529"/>
      <c r="BR139" s="529"/>
      <c r="BS139" s="529"/>
      <c r="BT139" s="529"/>
      <c r="BU139" s="529"/>
      <c r="BV139" s="529"/>
      <c r="BW139" s="529"/>
      <c r="BX139" s="529"/>
      <c r="BY139" s="529"/>
      <c r="BZ139" s="529"/>
      <c r="CA139" s="529"/>
      <c r="CB139" s="529"/>
      <c r="CC139" s="529"/>
      <c r="CD139" s="529"/>
      <c r="CE139" s="529"/>
      <c r="CF139" s="529"/>
      <c r="CG139" s="529"/>
      <c r="CH139" s="529"/>
      <c r="CI139" s="529"/>
      <c r="CJ139" s="529"/>
      <c r="CK139" s="529"/>
      <c r="CL139" s="529"/>
      <c r="CM139" s="529"/>
      <c r="CN139" s="529"/>
      <c r="CO139" s="529"/>
      <c r="CP139" s="529"/>
      <c r="CQ139" s="529"/>
    </row>
    <row r="140" spans="1:95" s="70" customFormat="1" x14ac:dyDescent="0.2">
      <c r="A140" s="11">
        <v>236</v>
      </c>
      <c r="B140" s="277"/>
      <c r="C140" s="278"/>
      <c r="D140" s="280"/>
      <c r="E140" s="281"/>
      <c r="F140" s="1449" t="s">
        <v>537</v>
      </c>
      <c r="G140" s="1450"/>
      <c r="H140" s="1450"/>
      <c r="I140" s="1450"/>
      <c r="J140" s="1450"/>
      <c r="K140" s="1450"/>
      <c r="L140" s="1451"/>
      <c r="M140" s="698">
        <v>0</v>
      </c>
      <c r="N140" s="699">
        <v>0</v>
      </c>
      <c r="O140" s="700">
        <v>0</v>
      </c>
      <c r="P140" s="700">
        <v>0</v>
      </c>
      <c r="Q140" s="705">
        <v>0</v>
      </c>
      <c r="R140" s="700">
        <v>0</v>
      </c>
      <c r="S140" s="701">
        <v>0</v>
      </c>
      <c r="T140" s="700">
        <v>0</v>
      </c>
      <c r="U140" s="701">
        <v>0</v>
      </c>
      <c r="V140" s="700">
        <v>0</v>
      </c>
      <c r="W140" s="701">
        <v>0</v>
      </c>
      <c r="X140" s="700">
        <v>0</v>
      </c>
      <c r="Y140" s="701">
        <v>0</v>
      </c>
      <c r="Z140" s="700">
        <v>0</v>
      </c>
      <c r="AA140" s="701">
        <v>0</v>
      </c>
      <c r="AB140" s="706">
        <v>0</v>
      </c>
      <c r="AC140" s="698">
        <v>0</v>
      </c>
      <c r="AD140" s="996"/>
      <c r="AE140" s="997"/>
      <c r="AF140" s="997"/>
      <c r="AG140" s="536"/>
      <c r="AH140" s="529"/>
      <c r="AI140" s="529"/>
      <c r="AJ140" s="529"/>
      <c r="AK140" s="529"/>
      <c r="AL140" s="529"/>
      <c r="AM140" s="529"/>
      <c r="AN140" s="529"/>
      <c r="AO140" s="529"/>
      <c r="AP140" s="529"/>
      <c r="AQ140" s="529"/>
      <c r="AR140" s="529"/>
      <c r="AS140" s="529"/>
      <c r="AT140" s="529"/>
      <c r="AU140" s="529"/>
      <c r="AV140" s="529"/>
      <c r="AW140" s="529"/>
      <c r="AX140" s="529"/>
      <c r="AY140" s="529"/>
      <c r="AZ140" s="529"/>
      <c r="BA140" s="529"/>
      <c r="BB140" s="529"/>
      <c r="BC140" s="529"/>
      <c r="BD140" s="529"/>
      <c r="BE140" s="529"/>
      <c r="BF140" s="529"/>
      <c r="BG140" s="529"/>
      <c r="BH140" s="529"/>
      <c r="BI140" s="529"/>
      <c r="BJ140" s="529"/>
      <c r="BK140" s="529"/>
      <c r="BL140" s="529"/>
      <c r="BM140" s="529"/>
      <c r="BN140" s="529"/>
      <c r="BO140" s="529"/>
      <c r="BP140" s="529"/>
      <c r="BQ140" s="529"/>
      <c r="BR140" s="529"/>
      <c r="BS140" s="529"/>
      <c r="BT140" s="529"/>
      <c r="BU140" s="529"/>
      <c r="BV140" s="529"/>
      <c r="BW140" s="529"/>
      <c r="BX140" s="529"/>
      <c r="BY140" s="529"/>
      <c r="BZ140" s="529"/>
      <c r="CA140" s="529"/>
      <c r="CB140" s="529"/>
      <c r="CC140" s="529"/>
      <c r="CD140" s="529"/>
      <c r="CE140" s="529"/>
      <c r="CF140" s="529"/>
      <c r="CG140" s="529"/>
      <c r="CH140" s="529"/>
      <c r="CI140" s="529"/>
      <c r="CJ140" s="529"/>
      <c r="CK140" s="529"/>
      <c r="CL140" s="529"/>
      <c r="CM140" s="529"/>
      <c r="CN140" s="529"/>
      <c r="CO140" s="529"/>
      <c r="CP140" s="529"/>
      <c r="CQ140" s="529"/>
    </row>
    <row r="141" spans="1:95" s="70" customFormat="1" ht="27.75" customHeight="1" x14ac:dyDescent="0.2">
      <c r="A141" s="11">
        <v>237</v>
      </c>
      <c r="B141" s="277"/>
      <c r="C141" s="278"/>
      <c r="D141" s="278"/>
      <c r="E141" s="282"/>
      <c r="F141" s="1458" t="s">
        <v>532</v>
      </c>
      <c r="G141" s="1459"/>
      <c r="H141" s="1459"/>
      <c r="I141" s="1459"/>
      <c r="J141" s="1459"/>
      <c r="K141" s="1459"/>
      <c r="L141" s="1460"/>
      <c r="M141" s="698">
        <v>0</v>
      </c>
      <c r="N141" s="699">
        <v>0</v>
      </c>
      <c r="O141" s="700">
        <v>0</v>
      </c>
      <c r="P141" s="700">
        <v>0</v>
      </c>
      <c r="Q141" s="705">
        <v>0</v>
      </c>
      <c r="R141" s="700">
        <v>0</v>
      </c>
      <c r="S141" s="701">
        <v>0</v>
      </c>
      <c r="T141" s="700">
        <v>0</v>
      </c>
      <c r="U141" s="701">
        <v>0</v>
      </c>
      <c r="V141" s="700">
        <v>0</v>
      </c>
      <c r="W141" s="701">
        <v>0</v>
      </c>
      <c r="X141" s="700">
        <v>0</v>
      </c>
      <c r="Y141" s="701">
        <v>0</v>
      </c>
      <c r="Z141" s="700">
        <v>0</v>
      </c>
      <c r="AA141" s="701">
        <v>0</v>
      </c>
      <c r="AB141" s="706">
        <v>0</v>
      </c>
      <c r="AC141" s="698">
        <v>0</v>
      </c>
      <c r="AD141" s="996"/>
      <c r="AE141" s="997"/>
      <c r="AF141" s="997"/>
      <c r="AG141" s="536"/>
      <c r="AH141" s="529"/>
      <c r="AI141" s="529"/>
      <c r="AJ141" s="529"/>
      <c r="AK141" s="529"/>
      <c r="AL141" s="529"/>
      <c r="AM141" s="529"/>
      <c r="AN141" s="529"/>
      <c r="AO141" s="529"/>
      <c r="AP141" s="529"/>
      <c r="AQ141" s="529"/>
      <c r="AR141" s="529"/>
      <c r="AS141" s="529"/>
      <c r="AT141" s="529"/>
      <c r="AU141" s="529"/>
      <c r="AV141" s="529"/>
      <c r="AW141" s="529"/>
      <c r="AX141" s="529"/>
      <c r="AY141" s="529"/>
      <c r="AZ141" s="529"/>
      <c r="BA141" s="529"/>
      <c r="BB141" s="529"/>
      <c r="BC141" s="529"/>
      <c r="BD141" s="529"/>
      <c r="BE141" s="529"/>
      <c r="BF141" s="529"/>
      <c r="BG141" s="529"/>
      <c r="BH141" s="529"/>
      <c r="BI141" s="529"/>
      <c r="BJ141" s="529"/>
      <c r="BK141" s="529"/>
      <c r="BL141" s="529"/>
      <c r="BM141" s="529"/>
      <c r="BN141" s="529"/>
      <c r="BO141" s="529"/>
      <c r="BP141" s="529"/>
      <c r="BQ141" s="529"/>
      <c r="BR141" s="529"/>
      <c r="BS141" s="529"/>
      <c r="BT141" s="529"/>
      <c r="BU141" s="529"/>
      <c r="BV141" s="529"/>
      <c r="BW141" s="529"/>
      <c r="BX141" s="529"/>
      <c r="BY141" s="529"/>
      <c r="BZ141" s="529"/>
      <c r="CA141" s="529"/>
      <c r="CB141" s="529"/>
      <c r="CC141" s="529"/>
      <c r="CD141" s="529"/>
      <c r="CE141" s="529"/>
      <c r="CF141" s="529"/>
      <c r="CG141" s="529"/>
      <c r="CH141" s="529"/>
      <c r="CI141" s="529"/>
      <c r="CJ141" s="529"/>
      <c r="CK141" s="529"/>
      <c r="CL141" s="529"/>
      <c r="CM141" s="529"/>
      <c r="CN141" s="529"/>
      <c r="CO141" s="529"/>
      <c r="CP141" s="529"/>
      <c r="CQ141" s="529"/>
    </row>
    <row r="142" spans="1:95" s="70" customFormat="1" ht="15.75" x14ac:dyDescent="0.2">
      <c r="A142" s="11">
        <v>238</v>
      </c>
      <c r="B142" s="277"/>
      <c r="C142" s="278"/>
      <c r="D142" s="283"/>
      <c r="E142" s="1452" t="s">
        <v>67</v>
      </c>
      <c r="F142" s="1453"/>
      <c r="G142" s="1453"/>
      <c r="H142" s="1453"/>
      <c r="I142" s="1453"/>
      <c r="J142" s="1453"/>
      <c r="K142" s="1453"/>
      <c r="L142" s="1454"/>
      <c r="M142" s="407">
        <f>SUM(M143:M146)</f>
        <v>0</v>
      </c>
      <c r="N142" s="410">
        <f t="shared" ref="N142:AC142" si="33">SUBTOTAL(9,N143:N146)</f>
        <v>0</v>
      </c>
      <c r="O142" s="414">
        <f t="shared" si="33"/>
        <v>0</v>
      </c>
      <c r="P142" s="413">
        <f t="shared" si="33"/>
        <v>0</v>
      </c>
      <c r="Q142" s="411">
        <f t="shared" si="33"/>
        <v>0</v>
      </c>
      <c r="R142" s="414">
        <f t="shared" si="33"/>
        <v>0</v>
      </c>
      <c r="S142" s="414">
        <f t="shared" si="33"/>
        <v>0</v>
      </c>
      <c r="T142" s="414">
        <f t="shared" si="33"/>
        <v>0</v>
      </c>
      <c r="U142" s="414">
        <f t="shared" si="33"/>
        <v>0</v>
      </c>
      <c r="V142" s="414">
        <f t="shared" si="33"/>
        <v>0</v>
      </c>
      <c r="W142" s="414">
        <f t="shared" si="33"/>
        <v>0</v>
      </c>
      <c r="X142" s="414">
        <f t="shared" si="33"/>
        <v>0</v>
      </c>
      <c r="Y142" s="414">
        <f t="shared" si="33"/>
        <v>0</v>
      </c>
      <c r="Z142" s="414">
        <f t="shared" si="33"/>
        <v>0</v>
      </c>
      <c r="AA142" s="414">
        <f t="shared" si="33"/>
        <v>0</v>
      </c>
      <c r="AB142" s="424">
        <f t="shared" si="33"/>
        <v>0</v>
      </c>
      <c r="AC142" s="407">
        <f t="shared" si="33"/>
        <v>0</v>
      </c>
      <c r="AD142" s="996"/>
      <c r="AE142" s="997"/>
      <c r="AF142" s="997"/>
      <c r="AG142" s="536"/>
      <c r="AH142" s="529"/>
      <c r="AI142" s="529"/>
      <c r="AJ142" s="529"/>
      <c r="AK142" s="529"/>
      <c r="AL142" s="529"/>
      <c r="AM142" s="529"/>
      <c r="AN142" s="529"/>
      <c r="AO142" s="529"/>
      <c r="AP142" s="529"/>
      <c r="AQ142" s="529"/>
      <c r="AR142" s="529"/>
      <c r="AS142" s="529"/>
      <c r="AT142" s="529"/>
      <c r="AU142" s="529"/>
      <c r="AV142" s="529"/>
      <c r="AW142" s="529"/>
      <c r="AX142" s="529"/>
      <c r="AY142" s="529"/>
      <c r="AZ142" s="529"/>
      <c r="BA142" s="529"/>
      <c r="BB142" s="529"/>
      <c r="BC142" s="529"/>
      <c r="BD142" s="529"/>
      <c r="BE142" s="529"/>
      <c r="BF142" s="529"/>
      <c r="BG142" s="529"/>
      <c r="BH142" s="529"/>
      <c r="BI142" s="529"/>
      <c r="BJ142" s="529"/>
      <c r="BK142" s="529"/>
      <c r="BL142" s="529"/>
      <c r="BM142" s="529"/>
      <c r="BN142" s="529"/>
      <c r="BO142" s="529"/>
      <c r="BP142" s="529"/>
      <c r="BQ142" s="529"/>
      <c r="BR142" s="529"/>
      <c r="BS142" s="529"/>
      <c r="BT142" s="529"/>
      <c r="BU142" s="529"/>
      <c r="BV142" s="529"/>
      <c r="BW142" s="529"/>
      <c r="BX142" s="529"/>
      <c r="BY142" s="529"/>
      <c r="BZ142" s="529"/>
      <c r="CA142" s="529"/>
      <c r="CB142" s="529"/>
      <c r="CC142" s="529"/>
      <c r="CD142" s="529"/>
      <c r="CE142" s="529"/>
      <c r="CF142" s="529"/>
      <c r="CG142" s="529"/>
      <c r="CH142" s="529"/>
      <c r="CI142" s="529"/>
      <c r="CJ142" s="529"/>
      <c r="CK142" s="529"/>
      <c r="CL142" s="529"/>
      <c r="CM142" s="529"/>
      <c r="CN142" s="529"/>
      <c r="CO142" s="529"/>
      <c r="CP142" s="529"/>
      <c r="CQ142" s="529"/>
    </row>
    <row r="143" spans="1:95" s="70" customFormat="1" x14ac:dyDescent="0.2">
      <c r="A143" s="11">
        <v>239</v>
      </c>
      <c r="B143" s="277"/>
      <c r="C143" s="278"/>
      <c r="D143" s="284"/>
      <c r="E143" s="284"/>
      <c r="F143" s="1455" t="s">
        <v>65</v>
      </c>
      <c r="G143" s="1456"/>
      <c r="H143" s="1456"/>
      <c r="I143" s="1456"/>
      <c r="J143" s="1456"/>
      <c r="K143" s="1456"/>
      <c r="L143" s="1457"/>
      <c r="M143" s="698">
        <v>0</v>
      </c>
      <c r="N143" s="699">
        <v>0</v>
      </c>
      <c r="O143" s="700">
        <v>0</v>
      </c>
      <c r="P143" s="700">
        <v>0</v>
      </c>
      <c r="Q143" s="705">
        <v>0</v>
      </c>
      <c r="R143" s="700">
        <v>0</v>
      </c>
      <c r="S143" s="701">
        <v>0</v>
      </c>
      <c r="T143" s="700">
        <v>0</v>
      </c>
      <c r="U143" s="701">
        <v>0</v>
      </c>
      <c r="V143" s="700">
        <v>0</v>
      </c>
      <c r="W143" s="701">
        <v>0</v>
      </c>
      <c r="X143" s="700">
        <v>0</v>
      </c>
      <c r="Y143" s="701">
        <v>0</v>
      </c>
      <c r="Z143" s="700">
        <v>0</v>
      </c>
      <c r="AA143" s="701">
        <v>0</v>
      </c>
      <c r="AB143" s="706">
        <v>0</v>
      </c>
      <c r="AC143" s="698">
        <v>0</v>
      </c>
      <c r="AD143" s="996"/>
      <c r="AE143" s="997"/>
      <c r="AF143" s="997"/>
      <c r="AG143" s="536"/>
      <c r="AH143" s="529"/>
      <c r="AI143" s="529"/>
      <c r="AJ143" s="529"/>
      <c r="AK143" s="529"/>
      <c r="AL143" s="529"/>
      <c r="AM143" s="529"/>
      <c r="AN143" s="529"/>
      <c r="AO143" s="529"/>
      <c r="AP143" s="529"/>
      <c r="AQ143" s="529"/>
      <c r="AR143" s="529"/>
      <c r="AS143" s="529"/>
      <c r="AT143" s="529"/>
      <c r="AU143" s="529"/>
      <c r="AV143" s="529"/>
      <c r="AW143" s="529"/>
      <c r="AX143" s="529"/>
      <c r="AY143" s="529"/>
      <c r="AZ143" s="529"/>
      <c r="BA143" s="529"/>
      <c r="BB143" s="529"/>
      <c r="BC143" s="529"/>
      <c r="BD143" s="529"/>
      <c r="BE143" s="529"/>
      <c r="BF143" s="529"/>
      <c r="BG143" s="529"/>
      <c r="BH143" s="529"/>
      <c r="BI143" s="529"/>
      <c r="BJ143" s="529"/>
      <c r="BK143" s="529"/>
      <c r="BL143" s="529"/>
      <c r="BM143" s="529"/>
      <c r="BN143" s="529"/>
      <c r="BO143" s="529"/>
      <c r="BP143" s="529"/>
      <c r="BQ143" s="529"/>
      <c r="BR143" s="529"/>
      <c r="BS143" s="529"/>
      <c r="BT143" s="529"/>
      <c r="BU143" s="529"/>
      <c r="BV143" s="529"/>
      <c r="BW143" s="529"/>
      <c r="BX143" s="529"/>
      <c r="BY143" s="529"/>
      <c r="BZ143" s="529"/>
      <c r="CA143" s="529"/>
      <c r="CB143" s="529"/>
      <c r="CC143" s="529"/>
      <c r="CD143" s="529"/>
      <c r="CE143" s="529"/>
      <c r="CF143" s="529"/>
      <c r="CG143" s="529"/>
      <c r="CH143" s="529"/>
      <c r="CI143" s="529"/>
      <c r="CJ143" s="529"/>
      <c r="CK143" s="529"/>
      <c r="CL143" s="529"/>
      <c r="CM143" s="529"/>
      <c r="CN143" s="529"/>
      <c r="CO143" s="529"/>
      <c r="CP143" s="529"/>
      <c r="CQ143" s="529"/>
    </row>
    <row r="144" spans="1:95" s="70" customFormat="1" x14ac:dyDescent="0.2">
      <c r="A144" s="11">
        <v>240</v>
      </c>
      <c r="B144" s="277"/>
      <c r="C144" s="278"/>
      <c r="D144" s="284"/>
      <c r="E144" s="284"/>
      <c r="F144" s="1449" t="s">
        <v>68</v>
      </c>
      <c r="G144" s="1450"/>
      <c r="H144" s="1450"/>
      <c r="I144" s="1450"/>
      <c r="J144" s="1450"/>
      <c r="K144" s="1450"/>
      <c r="L144" s="1451"/>
      <c r="M144" s="698">
        <v>0</v>
      </c>
      <c r="N144" s="699">
        <v>0</v>
      </c>
      <c r="O144" s="700">
        <v>0</v>
      </c>
      <c r="P144" s="700">
        <v>0</v>
      </c>
      <c r="Q144" s="705">
        <v>0</v>
      </c>
      <c r="R144" s="700">
        <v>0</v>
      </c>
      <c r="S144" s="701">
        <v>0</v>
      </c>
      <c r="T144" s="700">
        <v>0</v>
      </c>
      <c r="U144" s="701">
        <v>0</v>
      </c>
      <c r="V144" s="700">
        <v>0</v>
      </c>
      <c r="W144" s="701">
        <v>0</v>
      </c>
      <c r="X144" s="700">
        <v>0</v>
      </c>
      <c r="Y144" s="701">
        <v>0</v>
      </c>
      <c r="Z144" s="700">
        <v>0</v>
      </c>
      <c r="AA144" s="701">
        <v>0</v>
      </c>
      <c r="AB144" s="706">
        <v>0</v>
      </c>
      <c r="AC144" s="698">
        <v>0</v>
      </c>
      <c r="AD144" s="996"/>
      <c r="AE144" s="997"/>
      <c r="AF144" s="997"/>
      <c r="AG144" s="536"/>
      <c r="AH144" s="529"/>
      <c r="AI144" s="529"/>
      <c r="AJ144" s="529"/>
      <c r="AK144" s="529"/>
      <c r="AL144" s="529"/>
      <c r="AM144" s="529"/>
      <c r="AN144" s="529"/>
      <c r="AO144" s="529"/>
      <c r="AP144" s="529"/>
      <c r="AQ144" s="529"/>
      <c r="AR144" s="529"/>
      <c r="AS144" s="529"/>
      <c r="AT144" s="529"/>
      <c r="AU144" s="529"/>
      <c r="AV144" s="529"/>
      <c r="AW144" s="529"/>
      <c r="AX144" s="529"/>
      <c r="AY144" s="529"/>
      <c r="AZ144" s="529"/>
      <c r="BA144" s="529"/>
      <c r="BB144" s="529"/>
      <c r="BC144" s="529"/>
      <c r="BD144" s="529"/>
      <c r="BE144" s="529"/>
      <c r="BF144" s="529"/>
      <c r="BG144" s="529"/>
      <c r="BH144" s="529"/>
      <c r="BI144" s="529"/>
      <c r="BJ144" s="529"/>
      <c r="BK144" s="529"/>
      <c r="BL144" s="529"/>
      <c r="BM144" s="529"/>
      <c r="BN144" s="529"/>
      <c r="BO144" s="529"/>
      <c r="BP144" s="529"/>
      <c r="BQ144" s="529"/>
      <c r="BR144" s="529"/>
      <c r="BS144" s="529"/>
      <c r="BT144" s="529"/>
      <c r="BU144" s="529"/>
      <c r="BV144" s="529"/>
      <c r="BW144" s="529"/>
      <c r="BX144" s="529"/>
      <c r="BY144" s="529"/>
      <c r="BZ144" s="529"/>
      <c r="CA144" s="529"/>
      <c r="CB144" s="529"/>
      <c r="CC144" s="529"/>
      <c r="CD144" s="529"/>
      <c r="CE144" s="529"/>
      <c r="CF144" s="529"/>
      <c r="CG144" s="529"/>
      <c r="CH144" s="529"/>
      <c r="CI144" s="529"/>
      <c r="CJ144" s="529"/>
      <c r="CK144" s="529"/>
      <c r="CL144" s="529"/>
      <c r="CM144" s="529"/>
      <c r="CN144" s="529"/>
      <c r="CO144" s="529"/>
      <c r="CP144" s="529"/>
      <c r="CQ144" s="529"/>
    </row>
    <row r="145" spans="1:95" s="70" customFormat="1" x14ac:dyDescent="0.2">
      <c r="A145" s="11">
        <v>241</v>
      </c>
      <c r="B145" s="277"/>
      <c r="C145" s="278"/>
      <c r="D145" s="285"/>
      <c r="E145" s="285"/>
      <c r="F145" s="1449" t="s">
        <v>537</v>
      </c>
      <c r="G145" s="1450"/>
      <c r="H145" s="1450"/>
      <c r="I145" s="1450"/>
      <c r="J145" s="1450"/>
      <c r="K145" s="1450"/>
      <c r="L145" s="1451"/>
      <c r="M145" s="698">
        <v>0</v>
      </c>
      <c r="N145" s="699">
        <v>0</v>
      </c>
      <c r="O145" s="700">
        <v>0</v>
      </c>
      <c r="P145" s="700">
        <v>0</v>
      </c>
      <c r="Q145" s="705">
        <v>0</v>
      </c>
      <c r="R145" s="700">
        <v>0</v>
      </c>
      <c r="S145" s="701">
        <v>0</v>
      </c>
      <c r="T145" s="700">
        <v>0</v>
      </c>
      <c r="U145" s="701">
        <v>0</v>
      </c>
      <c r="V145" s="700">
        <v>0</v>
      </c>
      <c r="W145" s="701">
        <v>0</v>
      </c>
      <c r="X145" s="700">
        <v>0</v>
      </c>
      <c r="Y145" s="701">
        <v>0</v>
      </c>
      <c r="Z145" s="700">
        <v>0</v>
      </c>
      <c r="AA145" s="701">
        <v>0</v>
      </c>
      <c r="AB145" s="706">
        <v>0</v>
      </c>
      <c r="AC145" s="698">
        <v>0</v>
      </c>
      <c r="AD145" s="996"/>
      <c r="AE145" s="997"/>
      <c r="AF145" s="997"/>
      <c r="AG145" s="536"/>
      <c r="AH145" s="529"/>
      <c r="AI145" s="529"/>
      <c r="AJ145" s="529"/>
      <c r="AK145" s="529"/>
      <c r="AL145" s="529"/>
      <c r="AM145" s="529"/>
      <c r="AN145" s="529"/>
      <c r="AO145" s="529"/>
      <c r="AP145" s="529"/>
      <c r="AQ145" s="529"/>
      <c r="AR145" s="529"/>
      <c r="AS145" s="529"/>
      <c r="AT145" s="529"/>
      <c r="AU145" s="529"/>
      <c r="AV145" s="529"/>
      <c r="AW145" s="529"/>
      <c r="AX145" s="529"/>
      <c r="AY145" s="529"/>
      <c r="AZ145" s="529"/>
      <c r="BA145" s="529"/>
      <c r="BB145" s="529"/>
      <c r="BC145" s="529"/>
      <c r="BD145" s="529"/>
      <c r="BE145" s="529"/>
      <c r="BF145" s="529"/>
      <c r="BG145" s="529"/>
      <c r="BH145" s="529"/>
      <c r="BI145" s="529"/>
      <c r="BJ145" s="529"/>
      <c r="BK145" s="529"/>
      <c r="BL145" s="529"/>
      <c r="BM145" s="529"/>
      <c r="BN145" s="529"/>
      <c r="BO145" s="529"/>
      <c r="BP145" s="529"/>
      <c r="BQ145" s="529"/>
      <c r="BR145" s="529"/>
      <c r="BS145" s="529"/>
      <c r="BT145" s="529"/>
      <c r="BU145" s="529"/>
      <c r="BV145" s="529"/>
      <c r="BW145" s="529"/>
      <c r="BX145" s="529"/>
      <c r="BY145" s="529"/>
      <c r="BZ145" s="529"/>
      <c r="CA145" s="529"/>
      <c r="CB145" s="529"/>
      <c r="CC145" s="529"/>
      <c r="CD145" s="529"/>
      <c r="CE145" s="529"/>
      <c r="CF145" s="529"/>
      <c r="CG145" s="529"/>
      <c r="CH145" s="529"/>
      <c r="CI145" s="529"/>
      <c r="CJ145" s="529"/>
      <c r="CK145" s="529"/>
      <c r="CL145" s="529"/>
      <c r="CM145" s="529"/>
      <c r="CN145" s="529"/>
      <c r="CO145" s="529"/>
      <c r="CP145" s="529"/>
      <c r="CQ145" s="529"/>
    </row>
    <row r="146" spans="1:95" s="70" customFormat="1" ht="27.75" customHeight="1" x14ac:dyDescent="0.2">
      <c r="A146" s="11">
        <v>242</v>
      </c>
      <c r="B146" s="277"/>
      <c r="C146" s="278"/>
      <c r="D146" s="280"/>
      <c r="E146" s="280"/>
      <c r="F146" s="1458" t="s">
        <v>532</v>
      </c>
      <c r="G146" s="1459"/>
      <c r="H146" s="1459"/>
      <c r="I146" s="1459"/>
      <c r="J146" s="1459"/>
      <c r="K146" s="1459"/>
      <c r="L146" s="1460"/>
      <c r="M146" s="698">
        <v>0</v>
      </c>
      <c r="N146" s="699">
        <v>0</v>
      </c>
      <c r="O146" s="700">
        <v>0</v>
      </c>
      <c r="P146" s="700">
        <v>0</v>
      </c>
      <c r="Q146" s="705">
        <v>0</v>
      </c>
      <c r="R146" s="700">
        <v>0</v>
      </c>
      <c r="S146" s="701">
        <v>0</v>
      </c>
      <c r="T146" s="700">
        <v>0</v>
      </c>
      <c r="U146" s="701">
        <v>0</v>
      </c>
      <c r="V146" s="700">
        <v>0</v>
      </c>
      <c r="W146" s="701">
        <v>0</v>
      </c>
      <c r="X146" s="700">
        <v>0</v>
      </c>
      <c r="Y146" s="701">
        <v>0</v>
      </c>
      <c r="Z146" s="700">
        <v>0</v>
      </c>
      <c r="AA146" s="701">
        <v>0</v>
      </c>
      <c r="AB146" s="706">
        <v>0</v>
      </c>
      <c r="AC146" s="698">
        <v>0</v>
      </c>
      <c r="AD146" s="996"/>
      <c r="AE146" s="997"/>
      <c r="AF146" s="997"/>
      <c r="AG146" s="536"/>
      <c r="AH146" s="529"/>
      <c r="AI146" s="529"/>
      <c r="AJ146" s="529"/>
      <c r="AK146" s="529"/>
      <c r="AL146" s="529"/>
      <c r="AM146" s="529"/>
      <c r="AN146" s="529"/>
      <c r="AO146" s="529"/>
      <c r="AP146" s="529"/>
      <c r="AQ146" s="529"/>
      <c r="AR146" s="529"/>
      <c r="AS146" s="529"/>
      <c r="AT146" s="529"/>
      <c r="AU146" s="529"/>
      <c r="AV146" s="529"/>
      <c r="AW146" s="529"/>
      <c r="AX146" s="529"/>
      <c r="AY146" s="529"/>
      <c r="AZ146" s="529"/>
      <c r="BA146" s="529"/>
      <c r="BB146" s="529"/>
      <c r="BC146" s="529"/>
      <c r="BD146" s="529"/>
      <c r="BE146" s="529"/>
      <c r="BF146" s="529"/>
      <c r="BG146" s="529"/>
      <c r="BH146" s="529"/>
      <c r="BI146" s="529"/>
      <c r="BJ146" s="529"/>
      <c r="BK146" s="529"/>
      <c r="BL146" s="529"/>
      <c r="BM146" s="529"/>
      <c r="BN146" s="529"/>
      <c r="BO146" s="529"/>
      <c r="BP146" s="529"/>
      <c r="BQ146" s="529"/>
      <c r="BR146" s="529"/>
      <c r="BS146" s="529"/>
      <c r="BT146" s="529"/>
      <c r="BU146" s="529"/>
      <c r="BV146" s="529"/>
      <c r="BW146" s="529"/>
      <c r="BX146" s="529"/>
      <c r="BY146" s="529"/>
      <c r="BZ146" s="529"/>
      <c r="CA146" s="529"/>
      <c r="CB146" s="529"/>
      <c r="CC146" s="529"/>
      <c r="CD146" s="529"/>
      <c r="CE146" s="529"/>
      <c r="CF146" s="529"/>
      <c r="CG146" s="529"/>
      <c r="CH146" s="529"/>
      <c r="CI146" s="529"/>
      <c r="CJ146" s="529"/>
      <c r="CK146" s="529"/>
      <c r="CL146" s="529"/>
      <c r="CM146" s="529"/>
      <c r="CN146" s="529"/>
      <c r="CO146" s="529"/>
      <c r="CP146" s="529"/>
      <c r="CQ146" s="529"/>
    </row>
    <row r="147" spans="1:95" s="70" customFormat="1" ht="15.75" customHeight="1" x14ac:dyDescent="0.2">
      <c r="A147" s="11">
        <v>243</v>
      </c>
      <c r="B147" s="277"/>
      <c r="C147" s="278"/>
      <c r="D147" s="285"/>
      <c r="E147" s="1452" t="s">
        <v>556</v>
      </c>
      <c r="F147" s="1453"/>
      <c r="G147" s="1453"/>
      <c r="H147" s="1453"/>
      <c r="I147" s="1453"/>
      <c r="J147" s="1453"/>
      <c r="K147" s="1453"/>
      <c r="L147" s="1454"/>
      <c r="M147" s="407">
        <f>SUM(M148:M151)</f>
        <v>0</v>
      </c>
      <c r="N147" s="410">
        <f t="shared" ref="N147:AC147" si="34">SUBTOTAL(9,N148:N151)</f>
        <v>0</v>
      </c>
      <c r="O147" s="414">
        <f t="shared" si="34"/>
        <v>0</v>
      </c>
      <c r="P147" s="413">
        <f t="shared" si="34"/>
        <v>0</v>
      </c>
      <c r="Q147" s="415">
        <f t="shared" si="34"/>
        <v>0</v>
      </c>
      <c r="R147" s="414">
        <f t="shared" si="34"/>
        <v>0</v>
      </c>
      <c r="S147" s="414">
        <f t="shared" si="34"/>
        <v>0</v>
      </c>
      <c r="T147" s="414">
        <f t="shared" si="34"/>
        <v>0</v>
      </c>
      <c r="U147" s="414">
        <f t="shared" si="34"/>
        <v>0</v>
      </c>
      <c r="V147" s="414">
        <f t="shared" si="34"/>
        <v>0</v>
      </c>
      <c r="W147" s="414">
        <f t="shared" si="34"/>
        <v>0</v>
      </c>
      <c r="X147" s="414">
        <f t="shared" si="34"/>
        <v>0</v>
      </c>
      <c r="Y147" s="414">
        <f t="shared" si="34"/>
        <v>0</v>
      </c>
      <c r="Z147" s="414">
        <f t="shared" si="34"/>
        <v>0</v>
      </c>
      <c r="AA147" s="414">
        <f t="shared" si="34"/>
        <v>0</v>
      </c>
      <c r="AB147" s="424">
        <f t="shared" si="34"/>
        <v>0</v>
      </c>
      <c r="AC147" s="407">
        <f t="shared" si="34"/>
        <v>0</v>
      </c>
      <c r="AD147" s="996"/>
      <c r="AE147" s="997"/>
      <c r="AF147" s="997"/>
      <c r="AG147" s="536"/>
      <c r="AH147" s="529"/>
      <c r="AI147" s="529"/>
      <c r="AJ147" s="529"/>
      <c r="AK147" s="529"/>
      <c r="AL147" s="529"/>
      <c r="AM147" s="529"/>
      <c r="AN147" s="529"/>
      <c r="AO147" s="529"/>
      <c r="AP147" s="529"/>
      <c r="AQ147" s="529"/>
      <c r="AR147" s="529"/>
      <c r="AS147" s="529"/>
      <c r="AT147" s="529"/>
      <c r="AU147" s="529"/>
      <c r="AV147" s="529"/>
      <c r="AW147" s="529"/>
      <c r="AX147" s="529"/>
      <c r="AY147" s="529"/>
      <c r="AZ147" s="529"/>
      <c r="BA147" s="529"/>
      <c r="BB147" s="529"/>
      <c r="BC147" s="529"/>
      <c r="BD147" s="529"/>
      <c r="BE147" s="529"/>
      <c r="BF147" s="529"/>
      <c r="BG147" s="529"/>
      <c r="BH147" s="529"/>
      <c r="BI147" s="529"/>
      <c r="BJ147" s="529"/>
      <c r="BK147" s="529"/>
      <c r="BL147" s="529"/>
      <c r="BM147" s="529"/>
      <c r="BN147" s="529"/>
      <c r="BO147" s="529"/>
      <c r="BP147" s="529"/>
      <c r="BQ147" s="529"/>
      <c r="BR147" s="529"/>
      <c r="BS147" s="529"/>
      <c r="BT147" s="529"/>
      <c r="BU147" s="529"/>
      <c r="BV147" s="529"/>
      <c r="BW147" s="529"/>
      <c r="BX147" s="529"/>
      <c r="BY147" s="529"/>
      <c r="BZ147" s="529"/>
      <c r="CA147" s="529"/>
      <c r="CB147" s="529"/>
      <c r="CC147" s="529"/>
      <c r="CD147" s="529"/>
      <c r="CE147" s="529"/>
      <c r="CF147" s="529"/>
      <c r="CG147" s="529"/>
      <c r="CH147" s="529"/>
      <c r="CI147" s="529"/>
      <c r="CJ147" s="529"/>
      <c r="CK147" s="529"/>
      <c r="CL147" s="529"/>
      <c r="CM147" s="529"/>
      <c r="CN147" s="529"/>
      <c r="CO147" s="529"/>
      <c r="CP147" s="529"/>
      <c r="CQ147" s="529"/>
    </row>
    <row r="148" spans="1:95" s="70" customFormat="1" x14ac:dyDescent="0.2">
      <c r="A148" s="11">
        <v>244</v>
      </c>
      <c r="B148" s="277"/>
      <c r="C148" s="278"/>
      <c r="D148" s="284"/>
      <c r="E148" s="284"/>
      <c r="F148" s="1455" t="s">
        <v>65</v>
      </c>
      <c r="G148" s="1456"/>
      <c r="H148" s="1456"/>
      <c r="I148" s="1456"/>
      <c r="J148" s="1456"/>
      <c r="K148" s="1456"/>
      <c r="L148" s="1457"/>
      <c r="M148" s="698">
        <v>0</v>
      </c>
      <c r="N148" s="699">
        <v>0</v>
      </c>
      <c r="O148" s="700">
        <v>0</v>
      </c>
      <c r="P148" s="700">
        <v>0</v>
      </c>
      <c r="Q148" s="705">
        <v>0</v>
      </c>
      <c r="R148" s="700">
        <v>0</v>
      </c>
      <c r="S148" s="701">
        <v>0</v>
      </c>
      <c r="T148" s="700">
        <v>0</v>
      </c>
      <c r="U148" s="701">
        <v>0</v>
      </c>
      <c r="V148" s="700">
        <v>0</v>
      </c>
      <c r="W148" s="701">
        <v>0</v>
      </c>
      <c r="X148" s="700">
        <v>0</v>
      </c>
      <c r="Y148" s="701">
        <v>0</v>
      </c>
      <c r="Z148" s="700">
        <v>0</v>
      </c>
      <c r="AA148" s="701">
        <v>0</v>
      </c>
      <c r="AB148" s="706">
        <v>0</v>
      </c>
      <c r="AC148" s="698">
        <v>0</v>
      </c>
      <c r="AD148" s="996"/>
      <c r="AE148" s="997"/>
      <c r="AF148" s="997"/>
      <c r="AG148" s="536"/>
      <c r="AH148" s="529"/>
      <c r="AI148" s="529"/>
      <c r="AJ148" s="529"/>
      <c r="AK148" s="529"/>
      <c r="AL148" s="529"/>
      <c r="AM148" s="529"/>
      <c r="AN148" s="529"/>
      <c r="AO148" s="529"/>
      <c r="AP148" s="529"/>
      <c r="AQ148" s="529"/>
      <c r="AR148" s="529"/>
      <c r="AS148" s="529"/>
      <c r="AT148" s="529"/>
      <c r="AU148" s="529"/>
      <c r="AV148" s="529"/>
      <c r="AW148" s="529"/>
      <c r="AX148" s="529"/>
      <c r="AY148" s="529"/>
      <c r="AZ148" s="529"/>
      <c r="BA148" s="529"/>
      <c r="BB148" s="529"/>
      <c r="BC148" s="529"/>
      <c r="BD148" s="529"/>
      <c r="BE148" s="529"/>
      <c r="BF148" s="529"/>
      <c r="BG148" s="529"/>
      <c r="BH148" s="529"/>
      <c r="BI148" s="529"/>
      <c r="BJ148" s="529"/>
      <c r="BK148" s="529"/>
      <c r="BL148" s="529"/>
      <c r="BM148" s="529"/>
      <c r="BN148" s="529"/>
      <c r="BO148" s="529"/>
      <c r="BP148" s="529"/>
      <c r="BQ148" s="529"/>
      <c r="BR148" s="529"/>
      <c r="BS148" s="529"/>
      <c r="BT148" s="529"/>
      <c r="BU148" s="529"/>
      <c r="BV148" s="529"/>
      <c r="BW148" s="529"/>
      <c r="BX148" s="529"/>
      <c r="BY148" s="529"/>
      <c r="BZ148" s="529"/>
      <c r="CA148" s="529"/>
      <c r="CB148" s="529"/>
      <c r="CC148" s="529"/>
      <c r="CD148" s="529"/>
      <c r="CE148" s="529"/>
      <c r="CF148" s="529"/>
      <c r="CG148" s="529"/>
      <c r="CH148" s="529"/>
      <c r="CI148" s="529"/>
      <c r="CJ148" s="529"/>
      <c r="CK148" s="529"/>
      <c r="CL148" s="529"/>
      <c r="CM148" s="529"/>
      <c r="CN148" s="529"/>
      <c r="CO148" s="529"/>
      <c r="CP148" s="529"/>
      <c r="CQ148" s="529"/>
    </row>
    <row r="149" spans="1:95" s="70" customFormat="1" x14ac:dyDescent="0.2">
      <c r="A149" s="11">
        <v>245</v>
      </c>
      <c r="B149" s="277"/>
      <c r="C149" s="278"/>
      <c r="D149" s="286"/>
      <c r="E149" s="286"/>
      <c r="F149" s="1449" t="s">
        <v>68</v>
      </c>
      <c r="G149" s="1450"/>
      <c r="H149" s="1450"/>
      <c r="I149" s="1450"/>
      <c r="J149" s="1450"/>
      <c r="K149" s="1450"/>
      <c r="L149" s="1451"/>
      <c r="M149" s="698">
        <v>0</v>
      </c>
      <c r="N149" s="699">
        <v>0</v>
      </c>
      <c r="O149" s="700">
        <v>0</v>
      </c>
      <c r="P149" s="700">
        <v>0</v>
      </c>
      <c r="Q149" s="705">
        <v>0</v>
      </c>
      <c r="R149" s="700">
        <v>0</v>
      </c>
      <c r="S149" s="701">
        <v>0</v>
      </c>
      <c r="T149" s="700">
        <v>0</v>
      </c>
      <c r="U149" s="701">
        <v>0</v>
      </c>
      <c r="V149" s="700">
        <v>0</v>
      </c>
      <c r="W149" s="701">
        <v>0</v>
      </c>
      <c r="X149" s="700">
        <v>0</v>
      </c>
      <c r="Y149" s="701">
        <v>0</v>
      </c>
      <c r="Z149" s="700">
        <v>0</v>
      </c>
      <c r="AA149" s="701">
        <v>0</v>
      </c>
      <c r="AB149" s="706">
        <v>0</v>
      </c>
      <c r="AC149" s="698">
        <v>0</v>
      </c>
      <c r="AD149" s="996"/>
      <c r="AE149" s="997"/>
      <c r="AF149" s="997"/>
      <c r="AG149" s="536"/>
      <c r="AH149" s="529"/>
      <c r="AI149" s="529"/>
      <c r="AJ149" s="529"/>
      <c r="AK149" s="529"/>
      <c r="AL149" s="529"/>
      <c r="AM149" s="529"/>
      <c r="AN149" s="529"/>
      <c r="AO149" s="529"/>
      <c r="AP149" s="529"/>
      <c r="AQ149" s="529"/>
      <c r="AR149" s="529"/>
      <c r="AS149" s="529"/>
      <c r="AT149" s="529"/>
      <c r="AU149" s="529"/>
      <c r="AV149" s="529"/>
      <c r="AW149" s="529"/>
      <c r="AX149" s="529"/>
      <c r="AY149" s="529"/>
      <c r="AZ149" s="529"/>
      <c r="BA149" s="529"/>
      <c r="BB149" s="529"/>
      <c r="BC149" s="529"/>
      <c r="BD149" s="529"/>
      <c r="BE149" s="529"/>
      <c r="BF149" s="529"/>
      <c r="BG149" s="529"/>
      <c r="BH149" s="529"/>
      <c r="BI149" s="529"/>
      <c r="BJ149" s="529"/>
      <c r="BK149" s="529"/>
      <c r="BL149" s="529"/>
      <c r="BM149" s="529"/>
      <c r="BN149" s="529"/>
      <c r="BO149" s="529"/>
      <c r="BP149" s="529"/>
      <c r="BQ149" s="529"/>
      <c r="BR149" s="529"/>
      <c r="BS149" s="529"/>
      <c r="BT149" s="529"/>
      <c r="BU149" s="529"/>
      <c r="BV149" s="529"/>
      <c r="BW149" s="529"/>
      <c r="BX149" s="529"/>
      <c r="BY149" s="529"/>
      <c r="BZ149" s="529"/>
      <c r="CA149" s="529"/>
      <c r="CB149" s="529"/>
      <c r="CC149" s="529"/>
      <c r="CD149" s="529"/>
      <c r="CE149" s="529"/>
      <c r="CF149" s="529"/>
      <c r="CG149" s="529"/>
      <c r="CH149" s="529"/>
      <c r="CI149" s="529"/>
      <c r="CJ149" s="529"/>
      <c r="CK149" s="529"/>
      <c r="CL149" s="529"/>
      <c r="CM149" s="529"/>
      <c r="CN149" s="529"/>
      <c r="CO149" s="529"/>
      <c r="CP149" s="529"/>
      <c r="CQ149" s="529"/>
    </row>
    <row r="150" spans="1:95" s="70" customFormat="1" x14ac:dyDescent="0.2">
      <c r="A150" s="11">
        <v>246</v>
      </c>
      <c r="B150" s="277"/>
      <c r="C150" s="278"/>
      <c r="D150" s="286"/>
      <c r="E150" s="286"/>
      <c r="F150" s="1449" t="s">
        <v>537</v>
      </c>
      <c r="G150" s="1450"/>
      <c r="H150" s="1450"/>
      <c r="I150" s="1450"/>
      <c r="J150" s="1450"/>
      <c r="K150" s="1450"/>
      <c r="L150" s="1451"/>
      <c r="M150" s="698">
        <v>0</v>
      </c>
      <c r="N150" s="699">
        <v>0</v>
      </c>
      <c r="O150" s="700">
        <v>0</v>
      </c>
      <c r="P150" s="700">
        <v>0</v>
      </c>
      <c r="Q150" s="705">
        <v>0</v>
      </c>
      <c r="R150" s="700">
        <v>0</v>
      </c>
      <c r="S150" s="701">
        <v>0</v>
      </c>
      <c r="T150" s="700">
        <v>0</v>
      </c>
      <c r="U150" s="701">
        <v>0</v>
      </c>
      <c r="V150" s="700">
        <v>0</v>
      </c>
      <c r="W150" s="701">
        <v>0</v>
      </c>
      <c r="X150" s="700">
        <v>0</v>
      </c>
      <c r="Y150" s="701">
        <v>0</v>
      </c>
      <c r="Z150" s="700">
        <v>0</v>
      </c>
      <c r="AA150" s="701">
        <v>0</v>
      </c>
      <c r="AB150" s="706">
        <v>0</v>
      </c>
      <c r="AC150" s="698">
        <v>0</v>
      </c>
      <c r="AD150" s="996"/>
      <c r="AE150" s="997"/>
      <c r="AF150" s="997"/>
      <c r="AG150" s="536"/>
      <c r="AH150" s="529"/>
      <c r="AI150" s="529"/>
      <c r="AJ150" s="529"/>
      <c r="AK150" s="529"/>
      <c r="AL150" s="529"/>
      <c r="AM150" s="529"/>
      <c r="AN150" s="529"/>
      <c r="AO150" s="529"/>
      <c r="AP150" s="529"/>
      <c r="AQ150" s="529"/>
      <c r="AR150" s="529"/>
      <c r="AS150" s="529"/>
      <c r="AT150" s="529"/>
      <c r="AU150" s="529"/>
      <c r="AV150" s="529"/>
      <c r="AW150" s="529"/>
      <c r="AX150" s="529"/>
      <c r="AY150" s="529"/>
      <c r="AZ150" s="529"/>
      <c r="BA150" s="529"/>
      <c r="BB150" s="529"/>
      <c r="BC150" s="529"/>
      <c r="BD150" s="529"/>
      <c r="BE150" s="529"/>
      <c r="BF150" s="529"/>
      <c r="BG150" s="529"/>
      <c r="BH150" s="529"/>
      <c r="BI150" s="529"/>
      <c r="BJ150" s="529"/>
      <c r="BK150" s="529"/>
      <c r="BL150" s="529"/>
      <c r="BM150" s="529"/>
      <c r="BN150" s="529"/>
      <c r="BO150" s="529"/>
      <c r="BP150" s="529"/>
      <c r="BQ150" s="529"/>
      <c r="BR150" s="529"/>
      <c r="BS150" s="529"/>
      <c r="BT150" s="529"/>
      <c r="BU150" s="529"/>
      <c r="BV150" s="529"/>
      <c r="BW150" s="529"/>
      <c r="BX150" s="529"/>
      <c r="BY150" s="529"/>
      <c r="BZ150" s="529"/>
      <c r="CA150" s="529"/>
      <c r="CB150" s="529"/>
      <c r="CC150" s="529"/>
      <c r="CD150" s="529"/>
      <c r="CE150" s="529"/>
      <c r="CF150" s="529"/>
      <c r="CG150" s="529"/>
      <c r="CH150" s="529"/>
      <c r="CI150" s="529"/>
      <c r="CJ150" s="529"/>
      <c r="CK150" s="529"/>
      <c r="CL150" s="529"/>
      <c r="CM150" s="529"/>
      <c r="CN150" s="529"/>
      <c r="CO150" s="529"/>
      <c r="CP150" s="529"/>
      <c r="CQ150" s="529"/>
    </row>
    <row r="151" spans="1:95" s="70" customFormat="1" ht="27.75" customHeight="1" x14ac:dyDescent="0.2">
      <c r="A151" s="11">
        <v>247</v>
      </c>
      <c r="B151" s="277"/>
      <c r="C151" s="278"/>
      <c r="D151" s="287"/>
      <c r="E151" s="287"/>
      <c r="F151" s="1458" t="s">
        <v>532</v>
      </c>
      <c r="G151" s="1459"/>
      <c r="H151" s="1459"/>
      <c r="I151" s="1459"/>
      <c r="J151" s="1459"/>
      <c r="K151" s="1459"/>
      <c r="L151" s="1460"/>
      <c r="M151" s="698">
        <v>0</v>
      </c>
      <c r="N151" s="699">
        <v>0</v>
      </c>
      <c r="O151" s="700">
        <v>0</v>
      </c>
      <c r="P151" s="700">
        <v>0</v>
      </c>
      <c r="Q151" s="705">
        <v>0</v>
      </c>
      <c r="R151" s="700">
        <v>0</v>
      </c>
      <c r="S151" s="701">
        <v>0</v>
      </c>
      <c r="T151" s="700">
        <v>0</v>
      </c>
      <c r="U151" s="701">
        <v>0</v>
      </c>
      <c r="V151" s="700">
        <v>0</v>
      </c>
      <c r="W151" s="701">
        <v>0</v>
      </c>
      <c r="X151" s="700">
        <v>0</v>
      </c>
      <c r="Y151" s="701">
        <v>0</v>
      </c>
      <c r="Z151" s="700">
        <v>0</v>
      </c>
      <c r="AA151" s="701">
        <v>0</v>
      </c>
      <c r="AB151" s="706">
        <v>0</v>
      </c>
      <c r="AC151" s="698">
        <v>0</v>
      </c>
      <c r="AD151" s="996"/>
      <c r="AE151" s="997"/>
      <c r="AF151" s="997"/>
      <c r="AG151" s="536"/>
      <c r="AH151" s="529"/>
      <c r="AI151" s="529"/>
      <c r="AJ151" s="529"/>
      <c r="AK151" s="529"/>
      <c r="AL151" s="529"/>
      <c r="AM151" s="529"/>
      <c r="AN151" s="529"/>
      <c r="AO151" s="529"/>
      <c r="AP151" s="529"/>
      <c r="AQ151" s="529"/>
      <c r="AR151" s="529"/>
      <c r="AS151" s="529"/>
      <c r="AT151" s="529"/>
      <c r="AU151" s="529"/>
      <c r="AV151" s="529"/>
      <c r="AW151" s="529"/>
      <c r="AX151" s="529"/>
      <c r="AY151" s="529"/>
      <c r="AZ151" s="529"/>
      <c r="BA151" s="529"/>
      <c r="BB151" s="529"/>
      <c r="BC151" s="529"/>
      <c r="BD151" s="529"/>
      <c r="BE151" s="529"/>
      <c r="BF151" s="529"/>
      <c r="BG151" s="529"/>
      <c r="BH151" s="529"/>
      <c r="BI151" s="529"/>
      <c r="BJ151" s="529"/>
      <c r="BK151" s="529"/>
      <c r="BL151" s="529"/>
      <c r="BM151" s="529"/>
      <c r="BN151" s="529"/>
      <c r="BO151" s="529"/>
      <c r="BP151" s="529"/>
      <c r="BQ151" s="529"/>
      <c r="BR151" s="529"/>
      <c r="BS151" s="529"/>
      <c r="BT151" s="529"/>
      <c r="BU151" s="529"/>
      <c r="BV151" s="529"/>
      <c r="BW151" s="529"/>
      <c r="BX151" s="529"/>
      <c r="BY151" s="529"/>
      <c r="BZ151" s="529"/>
      <c r="CA151" s="529"/>
      <c r="CB151" s="529"/>
      <c r="CC151" s="529"/>
      <c r="CD151" s="529"/>
      <c r="CE151" s="529"/>
      <c r="CF151" s="529"/>
      <c r="CG151" s="529"/>
      <c r="CH151" s="529"/>
      <c r="CI151" s="529"/>
      <c r="CJ151" s="529"/>
      <c r="CK151" s="529"/>
      <c r="CL151" s="529"/>
      <c r="CM151" s="529"/>
      <c r="CN151" s="529"/>
      <c r="CO151" s="529"/>
      <c r="CP151" s="529"/>
      <c r="CQ151" s="529"/>
    </row>
    <row r="152" spans="1:95" s="70" customFormat="1" x14ac:dyDescent="0.2">
      <c r="A152" s="11">
        <v>248</v>
      </c>
      <c r="B152" s="277"/>
      <c r="C152" s="278"/>
      <c r="D152" s="1485" t="s">
        <v>13</v>
      </c>
      <c r="E152" s="1486"/>
      <c r="F152" s="1486"/>
      <c r="G152" s="1486"/>
      <c r="H152" s="1486"/>
      <c r="I152" s="1486"/>
      <c r="J152" s="1486"/>
      <c r="K152" s="1486"/>
      <c r="L152" s="1486"/>
      <c r="M152" s="1486"/>
      <c r="N152" s="1486"/>
      <c r="O152" s="1486"/>
      <c r="P152" s="1486"/>
      <c r="Q152" s="1486"/>
      <c r="R152" s="1486"/>
      <c r="S152" s="1486"/>
      <c r="T152" s="1486"/>
      <c r="U152" s="1486"/>
      <c r="V152" s="1486"/>
      <c r="W152" s="1486"/>
      <c r="X152" s="1486"/>
      <c r="Y152" s="1486"/>
      <c r="Z152" s="1486"/>
      <c r="AA152" s="1486"/>
      <c r="AB152" s="1486"/>
      <c r="AC152" s="1486"/>
      <c r="AD152" s="1486"/>
      <c r="AE152" s="1486"/>
      <c r="AF152" s="1486"/>
      <c r="AG152" s="536"/>
      <c r="AH152" s="529"/>
      <c r="AI152" s="529"/>
      <c r="AJ152" s="529"/>
      <c r="AK152" s="529"/>
      <c r="AL152" s="529"/>
      <c r="AM152" s="529"/>
      <c r="AN152" s="529"/>
      <c r="AO152" s="529"/>
      <c r="AP152" s="529"/>
      <c r="AQ152" s="529"/>
      <c r="AR152" s="529"/>
      <c r="AS152" s="529"/>
      <c r="AT152" s="529"/>
      <c r="AU152" s="529"/>
      <c r="AV152" s="529"/>
      <c r="AW152" s="529"/>
      <c r="AX152" s="529"/>
      <c r="AY152" s="529"/>
      <c r="AZ152" s="529"/>
      <c r="BA152" s="529"/>
      <c r="BB152" s="529"/>
      <c r="BC152" s="529"/>
      <c r="BD152" s="529"/>
      <c r="BE152" s="529"/>
      <c r="BF152" s="529"/>
      <c r="BG152" s="529"/>
      <c r="BH152" s="529"/>
      <c r="BI152" s="529"/>
      <c r="BJ152" s="529"/>
      <c r="BK152" s="529"/>
      <c r="BL152" s="529"/>
      <c r="BM152" s="529"/>
      <c r="BN152" s="529"/>
      <c r="BO152" s="529"/>
      <c r="BP152" s="529"/>
      <c r="BQ152" s="529"/>
      <c r="BR152" s="529"/>
      <c r="BS152" s="529"/>
      <c r="BT152" s="529"/>
      <c r="BU152" s="529"/>
      <c r="BV152" s="529"/>
      <c r="BW152" s="529"/>
      <c r="BX152" s="529"/>
      <c r="BY152" s="529"/>
      <c r="BZ152" s="529"/>
      <c r="CA152" s="529"/>
      <c r="CB152" s="529"/>
      <c r="CC152" s="529"/>
      <c r="CD152" s="529"/>
      <c r="CE152" s="529"/>
      <c r="CF152" s="529"/>
      <c r="CG152" s="529"/>
      <c r="CH152" s="529"/>
      <c r="CI152" s="529"/>
      <c r="CJ152" s="529"/>
      <c r="CK152" s="529"/>
      <c r="CL152" s="529"/>
      <c r="CM152" s="529"/>
      <c r="CN152" s="529"/>
      <c r="CO152" s="529"/>
      <c r="CP152" s="529"/>
      <c r="CQ152" s="529"/>
    </row>
    <row r="153" spans="1:95" s="70" customFormat="1" ht="15.75" customHeight="1" x14ac:dyDescent="0.2">
      <c r="A153" s="11">
        <v>249</v>
      </c>
      <c r="B153" s="277"/>
      <c r="C153" s="278"/>
      <c r="D153" s="287"/>
      <c r="E153" s="1532" t="s">
        <v>14</v>
      </c>
      <c r="F153" s="1533"/>
      <c r="G153" s="1533"/>
      <c r="H153" s="1533"/>
      <c r="I153" s="1533"/>
      <c r="J153" s="1533"/>
      <c r="K153" s="1533"/>
      <c r="L153" s="1534"/>
      <c r="M153" s="407">
        <f>SUM(M154:M156)</f>
        <v>0</v>
      </c>
      <c r="N153" s="410">
        <f t="shared" ref="N153:AC153" si="35">SUBTOTAL(9,N154:N156)</f>
        <v>0</v>
      </c>
      <c r="O153" s="414">
        <f t="shared" si="35"/>
        <v>0</v>
      </c>
      <c r="P153" s="413">
        <f t="shared" si="35"/>
        <v>0</v>
      </c>
      <c r="Q153" s="415">
        <f t="shared" si="35"/>
        <v>0</v>
      </c>
      <c r="R153" s="414">
        <f t="shared" si="35"/>
        <v>0</v>
      </c>
      <c r="S153" s="414">
        <f t="shared" si="35"/>
        <v>0</v>
      </c>
      <c r="T153" s="414">
        <f t="shared" si="35"/>
        <v>0</v>
      </c>
      <c r="U153" s="414">
        <f t="shared" si="35"/>
        <v>0</v>
      </c>
      <c r="V153" s="414">
        <f t="shared" si="35"/>
        <v>0</v>
      </c>
      <c r="W153" s="414">
        <f t="shared" si="35"/>
        <v>0</v>
      </c>
      <c r="X153" s="414">
        <f t="shared" si="35"/>
        <v>0</v>
      </c>
      <c r="Y153" s="414">
        <f t="shared" si="35"/>
        <v>0</v>
      </c>
      <c r="Z153" s="414">
        <f t="shared" si="35"/>
        <v>0</v>
      </c>
      <c r="AA153" s="414">
        <f t="shared" si="35"/>
        <v>0</v>
      </c>
      <c r="AB153" s="424">
        <f t="shared" si="35"/>
        <v>0</v>
      </c>
      <c r="AC153" s="407">
        <f t="shared" si="35"/>
        <v>0</v>
      </c>
      <c r="AD153" s="996"/>
      <c r="AE153" s="997"/>
      <c r="AF153" s="997"/>
      <c r="AG153" s="536"/>
      <c r="AH153" s="529"/>
      <c r="AI153" s="529"/>
      <c r="AJ153" s="529"/>
      <c r="AK153" s="529"/>
      <c r="AL153" s="529"/>
      <c r="AM153" s="529"/>
      <c r="AN153" s="529"/>
      <c r="AO153" s="529"/>
      <c r="AP153" s="529"/>
      <c r="AQ153" s="529"/>
      <c r="AR153" s="529"/>
      <c r="AS153" s="529"/>
      <c r="AT153" s="529"/>
      <c r="AU153" s="529"/>
      <c r="AV153" s="529"/>
      <c r="AW153" s="529"/>
      <c r="AX153" s="529"/>
      <c r="AY153" s="529"/>
      <c r="AZ153" s="529"/>
      <c r="BA153" s="529"/>
      <c r="BB153" s="529"/>
      <c r="BC153" s="529"/>
      <c r="BD153" s="529"/>
      <c r="BE153" s="529"/>
      <c r="BF153" s="529"/>
      <c r="BG153" s="529"/>
      <c r="BH153" s="529"/>
      <c r="BI153" s="529"/>
      <c r="BJ153" s="529"/>
      <c r="BK153" s="529"/>
      <c r="BL153" s="529"/>
      <c r="BM153" s="529"/>
      <c r="BN153" s="529"/>
      <c r="BO153" s="529"/>
      <c r="BP153" s="529"/>
      <c r="BQ153" s="529"/>
      <c r="BR153" s="529"/>
      <c r="BS153" s="529"/>
      <c r="BT153" s="529"/>
      <c r="BU153" s="529"/>
      <c r="BV153" s="529"/>
      <c r="BW153" s="529"/>
      <c r="BX153" s="529"/>
      <c r="BY153" s="529"/>
      <c r="BZ153" s="529"/>
      <c r="CA153" s="529"/>
      <c r="CB153" s="529"/>
      <c r="CC153" s="529"/>
      <c r="CD153" s="529"/>
      <c r="CE153" s="529"/>
      <c r="CF153" s="529"/>
      <c r="CG153" s="529"/>
      <c r="CH153" s="529"/>
      <c r="CI153" s="529"/>
      <c r="CJ153" s="529"/>
      <c r="CK153" s="529"/>
      <c r="CL153" s="529"/>
      <c r="CM153" s="529"/>
      <c r="CN153" s="529"/>
      <c r="CO153" s="529"/>
      <c r="CP153" s="529"/>
      <c r="CQ153" s="529"/>
    </row>
    <row r="154" spans="1:95" s="70" customFormat="1" x14ac:dyDescent="0.2">
      <c r="A154" s="11">
        <v>250</v>
      </c>
      <c r="B154" s="277"/>
      <c r="C154" s="278"/>
      <c r="D154" s="287"/>
      <c r="E154" s="288"/>
      <c r="F154" s="1455" t="s">
        <v>16</v>
      </c>
      <c r="G154" s="1456"/>
      <c r="H154" s="1456"/>
      <c r="I154" s="1456"/>
      <c r="J154" s="1456"/>
      <c r="K154" s="1456"/>
      <c r="L154" s="1457"/>
      <c r="M154" s="698">
        <v>0</v>
      </c>
      <c r="N154" s="699">
        <v>0</v>
      </c>
      <c r="O154" s="700">
        <v>0</v>
      </c>
      <c r="P154" s="700">
        <v>0</v>
      </c>
      <c r="Q154" s="705">
        <v>0</v>
      </c>
      <c r="R154" s="700">
        <v>0</v>
      </c>
      <c r="S154" s="701">
        <v>0</v>
      </c>
      <c r="T154" s="700">
        <v>0</v>
      </c>
      <c r="U154" s="701">
        <v>0</v>
      </c>
      <c r="V154" s="700">
        <v>0</v>
      </c>
      <c r="W154" s="701">
        <v>0</v>
      </c>
      <c r="X154" s="700">
        <v>0</v>
      </c>
      <c r="Y154" s="701">
        <v>0</v>
      </c>
      <c r="Z154" s="700">
        <v>0</v>
      </c>
      <c r="AA154" s="701">
        <v>0</v>
      </c>
      <c r="AB154" s="706">
        <v>0</v>
      </c>
      <c r="AC154" s="698">
        <v>0</v>
      </c>
      <c r="AD154" s="996"/>
      <c r="AE154" s="997"/>
      <c r="AF154" s="997"/>
      <c r="AG154" s="536"/>
      <c r="AH154" s="529"/>
      <c r="AI154" s="529"/>
      <c r="AJ154" s="529"/>
      <c r="AK154" s="529"/>
      <c r="AL154" s="529"/>
      <c r="AM154" s="529"/>
      <c r="AN154" s="529"/>
      <c r="AO154" s="529"/>
      <c r="AP154" s="529"/>
      <c r="AQ154" s="529"/>
      <c r="AR154" s="529"/>
      <c r="AS154" s="529"/>
      <c r="AT154" s="529"/>
      <c r="AU154" s="529"/>
      <c r="AV154" s="529"/>
      <c r="AW154" s="529"/>
      <c r="AX154" s="529"/>
      <c r="AY154" s="529"/>
      <c r="AZ154" s="529"/>
      <c r="BA154" s="529"/>
      <c r="BB154" s="529"/>
      <c r="BC154" s="529"/>
      <c r="BD154" s="529"/>
      <c r="BE154" s="529"/>
      <c r="BF154" s="529"/>
      <c r="BG154" s="529"/>
      <c r="BH154" s="529"/>
      <c r="BI154" s="529"/>
      <c r="BJ154" s="529"/>
      <c r="BK154" s="529"/>
      <c r="BL154" s="529"/>
      <c r="BM154" s="529"/>
      <c r="BN154" s="529"/>
      <c r="BO154" s="529"/>
      <c r="BP154" s="529"/>
      <c r="BQ154" s="529"/>
      <c r="BR154" s="529"/>
      <c r="BS154" s="529"/>
      <c r="BT154" s="529"/>
      <c r="BU154" s="529"/>
      <c r="BV154" s="529"/>
      <c r="BW154" s="529"/>
      <c r="BX154" s="529"/>
      <c r="BY154" s="529"/>
      <c r="BZ154" s="529"/>
      <c r="CA154" s="529"/>
      <c r="CB154" s="529"/>
      <c r="CC154" s="529"/>
      <c r="CD154" s="529"/>
      <c r="CE154" s="529"/>
      <c r="CF154" s="529"/>
      <c r="CG154" s="529"/>
      <c r="CH154" s="529"/>
      <c r="CI154" s="529"/>
      <c r="CJ154" s="529"/>
      <c r="CK154" s="529"/>
      <c r="CL154" s="529"/>
      <c r="CM154" s="529"/>
      <c r="CN154" s="529"/>
      <c r="CO154" s="529"/>
      <c r="CP154" s="529"/>
      <c r="CQ154" s="529"/>
    </row>
    <row r="155" spans="1:95" s="70" customFormat="1" x14ac:dyDescent="0.2">
      <c r="A155" s="11">
        <v>251</v>
      </c>
      <c r="B155" s="277"/>
      <c r="C155" s="278"/>
      <c r="D155" s="287"/>
      <c r="E155" s="288"/>
      <c r="F155" s="1449" t="s">
        <v>17</v>
      </c>
      <c r="G155" s="1450"/>
      <c r="H155" s="1450"/>
      <c r="I155" s="1450"/>
      <c r="J155" s="1450"/>
      <c r="K155" s="1450"/>
      <c r="L155" s="1451"/>
      <c r="M155" s="698">
        <v>0</v>
      </c>
      <c r="N155" s="699">
        <v>0</v>
      </c>
      <c r="O155" s="700">
        <v>0</v>
      </c>
      <c r="P155" s="700">
        <v>0</v>
      </c>
      <c r="Q155" s="705">
        <v>0</v>
      </c>
      <c r="R155" s="700">
        <v>0</v>
      </c>
      <c r="S155" s="701">
        <v>0</v>
      </c>
      <c r="T155" s="700">
        <v>0</v>
      </c>
      <c r="U155" s="701">
        <v>0</v>
      </c>
      <c r="V155" s="700">
        <v>0</v>
      </c>
      <c r="W155" s="701">
        <v>0</v>
      </c>
      <c r="X155" s="700">
        <v>0</v>
      </c>
      <c r="Y155" s="701">
        <v>0</v>
      </c>
      <c r="Z155" s="700">
        <v>0</v>
      </c>
      <c r="AA155" s="701">
        <v>0</v>
      </c>
      <c r="AB155" s="706">
        <v>0</v>
      </c>
      <c r="AC155" s="698">
        <v>0</v>
      </c>
      <c r="AD155" s="996"/>
      <c r="AE155" s="997"/>
      <c r="AF155" s="997"/>
      <c r="AG155" s="536"/>
      <c r="AH155" s="529"/>
      <c r="AI155" s="529"/>
      <c r="AJ155" s="529"/>
      <c r="AK155" s="529"/>
      <c r="AL155" s="529"/>
      <c r="AM155" s="529"/>
      <c r="AN155" s="529"/>
      <c r="AO155" s="529"/>
      <c r="AP155" s="529"/>
      <c r="AQ155" s="529"/>
      <c r="AR155" s="529"/>
      <c r="AS155" s="529"/>
      <c r="AT155" s="529"/>
      <c r="AU155" s="529"/>
      <c r="AV155" s="529"/>
      <c r="AW155" s="529"/>
      <c r="AX155" s="529"/>
      <c r="AY155" s="529"/>
      <c r="AZ155" s="529"/>
      <c r="BA155" s="529"/>
      <c r="BB155" s="529"/>
      <c r="BC155" s="529"/>
      <c r="BD155" s="529"/>
      <c r="BE155" s="529"/>
      <c r="BF155" s="529"/>
      <c r="BG155" s="529"/>
      <c r="BH155" s="529"/>
      <c r="BI155" s="529"/>
      <c r="BJ155" s="529"/>
      <c r="BK155" s="529"/>
      <c r="BL155" s="529"/>
      <c r="BM155" s="529"/>
      <c r="BN155" s="529"/>
      <c r="BO155" s="529"/>
      <c r="BP155" s="529"/>
      <c r="BQ155" s="529"/>
      <c r="BR155" s="529"/>
      <c r="BS155" s="529"/>
      <c r="BT155" s="529"/>
      <c r="BU155" s="529"/>
      <c r="BV155" s="529"/>
      <c r="BW155" s="529"/>
      <c r="BX155" s="529"/>
      <c r="BY155" s="529"/>
      <c r="BZ155" s="529"/>
      <c r="CA155" s="529"/>
      <c r="CB155" s="529"/>
      <c r="CC155" s="529"/>
      <c r="CD155" s="529"/>
      <c r="CE155" s="529"/>
      <c r="CF155" s="529"/>
      <c r="CG155" s="529"/>
      <c r="CH155" s="529"/>
      <c r="CI155" s="529"/>
      <c r="CJ155" s="529"/>
      <c r="CK155" s="529"/>
      <c r="CL155" s="529"/>
      <c r="CM155" s="529"/>
      <c r="CN155" s="529"/>
      <c r="CO155" s="529"/>
      <c r="CP155" s="529"/>
      <c r="CQ155" s="529"/>
    </row>
    <row r="156" spans="1:95" s="70" customFormat="1" x14ac:dyDescent="0.2">
      <c r="A156" s="11">
        <v>252</v>
      </c>
      <c r="B156" s="277"/>
      <c r="C156" s="278"/>
      <c r="D156" s="287"/>
      <c r="E156" s="288"/>
      <c r="F156" s="1458" t="s">
        <v>560</v>
      </c>
      <c r="G156" s="1459"/>
      <c r="H156" s="1459"/>
      <c r="I156" s="1459"/>
      <c r="J156" s="1459"/>
      <c r="K156" s="1459"/>
      <c r="L156" s="1460"/>
      <c r="M156" s="698">
        <v>0</v>
      </c>
      <c r="N156" s="699">
        <v>0</v>
      </c>
      <c r="O156" s="700">
        <v>0</v>
      </c>
      <c r="P156" s="700">
        <v>0</v>
      </c>
      <c r="Q156" s="705">
        <v>0</v>
      </c>
      <c r="R156" s="700">
        <v>0</v>
      </c>
      <c r="S156" s="701">
        <v>0</v>
      </c>
      <c r="T156" s="700">
        <v>0</v>
      </c>
      <c r="U156" s="701">
        <v>0</v>
      </c>
      <c r="V156" s="700">
        <v>0</v>
      </c>
      <c r="W156" s="701">
        <v>0</v>
      </c>
      <c r="X156" s="700">
        <v>0</v>
      </c>
      <c r="Y156" s="701">
        <v>0</v>
      </c>
      <c r="Z156" s="700">
        <v>0</v>
      </c>
      <c r="AA156" s="701">
        <v>0</v>
      </c>
      <c r="AB156" s="706">
        <v>0</v>
      </c>
      <c r="AC156" s="698">
        <v>0</v>
      </c>
      <c r="AD156" s="996"/>
      <c r="AE156" s="997"/>
      <c r="AF156" s="997"/>
      <c r="AG156" s="536"/>
      <c r="AH156" s="529"/>
      <c r="AI156" s="529"/>
      <c r="AJ156" s="529"/>
      <c r="AK156" s="529"/>
      <c r="AL156" s="529"/>
      <c r="AM156" s="529"/>
      <c r="AN156" s="529"/>
      <c r="AO156" s="529"/>
      <c r="AP156" s="529"/>
      <c r="AQ156" s="529"/>
      <c r="AR156" s="529"/>
      <c r="AS156" s="529"/>
      <c r="AT156" s="529"/>
      <c r="AU156" s="529"/>
      <c r="AV156" s="529"/>
      <c r="AW156" s="529"/>
      <c r="AX156" s="529"/>
      <c r="AY156" s="529"/>
      <c r="AZ156" s="529"/>
      <c r="BA156" s="529"/>
      <c r="BB156" s="529"/>
      <c r="BC156" s="529"/>
      <c r="BD156" s="529"/>
      <c r="BE156" s="529"/>
      <c r="BF156" s="529"/>
      <c r="BG156" s="529"/>
      <c r="BH156" s="529"/>
      <c r="BI156" s="529"/>
      <c r="BJ156" s="529"/>
      <c r="BK156" s="529"/>
      <c r="BL156" s="529"/>
      <c r="BM156" s="529"/>
      <c r="BN156" s="529"/>
      <c r="BO156" s="529"/>
      <c r="BP156" s="529"/>
      <c r="BQ156" s="529"/>
      <c r="BR156" s="529"/>
      <c r="BS156" s="529"/>
      <c r="BT156" s="529"/>
      <c r="BU156" s="529"/>
      <c r="BV156" s="529"/>
      <c r="BW156" s="529"/>
      <c r="BX156" s="529"/>
      <c r="BY156" s="529"/>
      <c r="BZ156" s="529"/>
      <c r="CA156" s="529"/>
      <c r="CB156" s="529"/>
      <c r="CC156" s="529"/>
      <c r="CD156" s="529"/>
      <c r="CE156" s="529"/>
      <c r="CF156" s="529"/>
      <c r="CG156" s="529"/>
      <c r="CH156" s="529"/>
      <c r="CI156" s="529"/>
      <c r="CJ156" s="529"/>
      <c r="CK156" s="529"/>
      <c r="CL156" s="529"/>
      <c r="CM156" s="529"/>
      <c r="CN156" s="529"/>
      <c r="CO156" s="529"/>
      <c r="CP156" s="529"/>
      <c r="CQ156" s="529"/>
    </row>
    <row r="157" spans="1:95" s="70" customFormat="1" x14ac:dyDescent="0.2">
      <c r="A157" s="11">
        <v>253</v>
      </c>
      <c r="B157" s="277"/>
      <c r="C157" s="278"/>
      <c r="D157" s="287"/>
      <c r="E157" s="1525" t="s">
        <v>15</v>
      </c>
      <c r="F157" s="1526"/>
      <c r="G157" s="1526"/>
      <c r="H157" s="1526"/>
      <c r="I157" s="1526"/>
      <c r="J157" s="1526"/>
      <c r="K157" s="1526"/>
      <c r="L157" s="1527"/>
      <c r="M157" s="407">
        <f>SUM(M158:M160)</f>
        <v>0</v>
      </c>
      <c r="N157" s="410">
        <f t="shared" ref="N157:AC157" si="36">SUBTOTAL(9,N158:N160)</f>
        <v>0</v>
      </c>
      <c r="O157" s="414">
        <f t="shared" si="36"/>
        <v>0</v>
      </c>
      <c r="P157" s="413">
        <f t="shared" si="36"/>
        <v>0</v>
      </c>
      <c r="Q157" s="415">
        <f t="shared" si="36"/>
        <v>0</v>
      </c>
      <c r="R157" s="414">
        <f t="shared" si="36"/>
        <v>0</v>
      </c>
      <c r="S157" s="414">
        <f t="shared" si="36"/>
        <v>0</v>
      </c>
      <c r="T157" s="414">
        <f t="shared" si="36"/>
        <v>0</v>
      </c>
      <c r="U157" s="414">
        <f t="shared" si="36"/>
        <v>0</v>
      </c>
      <c r="V157" s="414">
        <f t="shared" si="36"/>
        <v>0</v>
      </c>
      <c r="W157" s="414">
        <f t="shared" si="36"/>
        <v>0</v>
      </c>
      <c r="X157" s="414">
        <f t="shared" si="36"/>
        <v>0</v>
      </c>
      <c r="Y157" s="414">
        <f t="shared" si="36"/>
        <v>0</v>
      </c>
      <c r="Z157" s="414">
        <f t="shared" si="36"/>
        <v>0</v>
      </c>
      <c r="AA157" s="414">
        <f t="shared" si="36"/>
        <v>0</v>
      </c>
      <c r="AB157" s="424">
        <f t="shared" si="36"/>
        <v>0</v>
      </c>
      <c r="AC157" s="407">
        <f t="shared" si="36"/>
        <v>0</v>
      </c>
      <c r="AD157" s="996"/>
      <c r="AE157" s="997"/>
      <c r="AF157" s="997"/>
      <c r="AG157" s="536"/>
      <c r="AH157" s="529"/>
      <c r="AI157" s="529"/>
      <c r="AJ157" s="529"/>
      <c r="AK157" s="529"/>
      <c r="AL157" s="529"/>
      <c r="AM157" s="529"/>
      <c r="AN157" s="529"/>
      <c r="AO157" s="529"/>
      <c r="AP157" s="529"/>
      <c r="AQ157" s="529"/>
      <c r="AR157" s="529"/>
      <c r="AS157" s="529"/>
      <c r="AT157" s="529"/>
      <c r="AU157" s="529"/>
      <c r="AV157" s="529"/>
      <c r="AW157" s="529"/>
      <c r="AX157" s="529"/>
      <c r="AY157" s="529"/>
      <c r="AZ157" s="529"/>
      <c r="BA157" s="529"/>
      <c r="BB157" s="529"/>
      <c r="BC157" s="529"/>
      <c r="BD157" s="529"/>
      <c r="BE157" s="529"/>
      <c r="BF157" s="529"/>
      <c r="BG157" s="529"/>
      <c r="BH157" s="529"/>
      <c r="BI157" s="529"/>
      <c r="BJ157" s="529"/>
      <c r="BK157" s="529"/>
      <c r="BL157" s="529"/>
      <c r="BM157" s="529"/>
      <c r="BN157" s="529"/>
      <c r="BO157" s="529"/>
      <c r="BP157" s="529"/>
      <c r="BQ157" s="529"/>
      <c r="BR157" s="529"/>
      <c r="BS157" s="529"/>
      <c r="BT157" s="529"/>
      <c r="BU157" s="529"/>
      <c r="BV157" s="529"/>
      <c r="BW157" s="529"/>
      <c r="BX157" s="529"/>
      <c r="BY157" s="529"/>
      <c r="BZ157" s="529"/>
      <c r="CA157" s="529"/>
      <c r="CB157" s="529"/>
      <c r="CC157" s="529"/>
      <c r="CD157" s="529"/>
      <c r="CE157" s="529"/>
      <c r="CF157" s="529"/>
      <c r="CG157" s="529"/>
      <c r="CH157" s="529"/>
      <c r="CI157" s="529"/>
      <c r="CJ157" s="529"/>
      <c r="CK157" s="529"/>
      <c r="CL157" s="529"/>
      <c r="CM157" s="529"/>
      <c r="CN157" s="529"/>
      <c r="CO157" s="529"/>
      <c r="CP157" s="529"/>
      <c r="CQ157" s="529"/>
    </row>
    <row r="158" spans="1:95" s="70" customFormat="1" x14ac:dyDescent="0.2">
      <c r="A158" s="11">
        <v>254</v>
      </c>
      <c r="B158" s="277"/>
      <c r="C158" s="278"/>
      <c r="D158" s="287"/>
      <c r="E158" s="288"/>
      <c r="F158" s="1455" t="s">
        <v>138</v>
      </c>
      <c r="G158" s="1456"/>
      <c r="H158" s="1456"/>
      <c r="I158" s="1456"/>
      <c r="J158" s="1456"/>
      <c r="K158" s="1456"/>
      <c r="L158" s="1457"/>
      <c r="M158" s="698">
        <v>0</v>
      </c>
      <c r="N158" s="699">
        <v>0</v>
      </c>
      <c r="O158" s="700">
        <v>0</v>
      </c>
      <c r="P158" s="700">
        <v>0</v>
      </c>
      <c r="Q158" s="705">
        <v>0</v>
      </c>
      <c r="R158" s="700">
        <v>0</v>
      </c>
      <c r="S158" s="701">
        <v>0</v>
      </c>
      <c r="T158" s="700">
        <v>0</v>
      </c>
      <c r="U158" s="701">
        <v>0</v>
      </c>
      <c r="V158" s="700">
        <v>0</v>
      </c>
      <c r="W158" s="701">
        <v>0</v>
      </c>
      <c r="X158" s="700">
        <v>0</v>
      </c>
      <c r="Y158" s="701">
        <v>0</v>
      </c>
      <c r="Z158" s="700">
        <v>0</v>
      </c>
      <c r="AA158" s="701">
        <v>0</v>
      </c>
      <c r="AB158" s="706">
        <v>0</v>
      </c>
      <c r="AC158" s="698">
        <v>0</v>
      </c>
      <c r="AD158" s="996"/>
      <c r="AE158" s="997"/>
      <c r="AF158" s="997"/>
      <c r="AG158" s="536"/>
      <c r="AH158" s="529"/>
      <c r="AI158" s="529"/>
      <c r="AJ158" s="529"/>
      <c r="AK158" s="529"/>
      <c r="AL158" s="529"/>
      <c r="AM158" s="529"/>
      <c r="AN158" s="529"/>
      <c r="AO158" s="529"/>
      <c r="AP158" s="529"/>
      <c r="AQ158" s="529"/>
      <c r="AR158" s="529"/>
      <c r="AS158" s="529"/>
      <c r="AT158" s="529"/>
      <c r="AU158" s="529"/>
      <c r="AV158" s="529"/>
      <c r="AW158" s="529"/>
      <c r="AX158" s="529"/>
      <c r="AY158" s="529"/>
      <c r="AZ158" s="529"/>
      <c r="BA158" s="529"/>
      <c r="BB158" s="529"/>
      <c r="BC158" s="529"/>
      <c r="BD158" s="529"/>
      <c r="BE158" s="529"/>
      <c r="BF158" s="529"/>
      <c r="BG158" s="529"/>
      <c r="BH158" s="529"/>
      <c r="BI158" s="529"/>
      <c r="BJ158" s="529"/>
      <c r="BK158" s="529"/>
      <c r="BL158" s="529"/>
      <c r="BM158" s="529"/>
      <c r="BN158" s="529"/>
      <c r="BO158" s="529"/>
      <c r="BP158" s="529"/>
      <c r="BQ158" s="529"/>
      <c r="BR158" s="529"/>
      <c r="BS158" s="529"/>
      <c r="BT158" s="529"/>
      <c r="BU158" s="529"/>
      <c r="BV158" s="529"/>
      <c r="BW158" s="529"/>
      <c r="BX158" s="529"/>
      <c r="BY158" s="529"/>
      <c r="BZ158" s="529"/>
      <c r="CA158" s="529"/>
      <c r="CB158" s="529"/>
      <c r="CC158" s="529"/>
      <c r="CD158" s="529"/>
      <c r="CE158" s="529"/>
      <c r="CF158" s="529"/>
      <c r="CG158" s="529"/>
      <c r="CH158" s="529"/>
      <c r="CI158" s="529"/>
      <c r="CJ158" s="529"/>
      <c r="CK158" s="529"/>
      <c r="CL158" s="529"/>
      <c r="CM158" s="529"/>
      <c r="CN158" s="529"/>
      <c r="CO158" s="529"/>
      <c r="CP158" s="529"/>
      <c r="CQ158" s="529"/>
    </row>
    <row r="159" spans="1:95" s="70" customFormat="1" x14ac:dyDescent="0.2">
      <c r="A159" s="11">
        <v>255</v>
      </c>
      <c r="B159" s="277"/>
      <c r="C159" s="278"/>
      <c r="D159" s="287"/>
      <c r="E159" s="288"/>
      <c r="F159" s="1449" t="s">
        <v>19</v>
      </c>
      <c r="G159" s="1450"/>
      <c r="H159" s="1450"/>
      <c r="I159" s="1450"/>
      <c r="J159" s="1450"/>
      <c r="K159" s="1450"/>
      <c r="L159" s="1451"/>
      <c r="M159" s="698">
        <v>0</v>
      </c>
      <c r="N159" s="699">
        <v>0</v>
      </c>
      <c r="O159" s="700">
        <v>0</v>
      </c>
      <c r="P159" s="700">
        <v>0</v>
      </c>
      <c r="Q159" s="705">
        <v>0</v>
      </c>
      <c r="R159" s="700">
        <v>0</v>
      </c>
      <c r="S159" s="701">
        <v>0</v>
      </c>
      <c r="T159" s="700">
        <v>0</v>
      </c>
      <c r="U159" s="701">
        <v>0</v>
      </c>
      <c r="V159" s="700">
        <v>0</v>
      </c>
      <c r="W159" s="701">
        <v>0</v>
      </c>
      <c r="X159" s="700">
        <v>0</v>
      </c>
      <c r="Y159" s="701">
        <v>0</v>
      </c>
      <c r="Z159" s="700">
        <v>0</v>
      </c>
      <c r="AA159" s="701">
        <v>0</v>
      </c>
      <c r="AB159" s="706">
        <v>0</v>
      </c>
      <c r="AC159" s="698">
        <v>0</v>
      </c>
      <c r="AD159" s="996"/>
      <c r="AE159" s="997"/>
      <c r="AF159" s="997"/>
      <c r="AG159" s="536"/>
      <c r="AH159" s="529"/>
      <c r="AI159" s="529"/>
      <c r="AJ159" s="529"/>
      <c r="AK159" s="529"/>
      <c r="AL159" s="529"/>
      <c r="AM159" s="529"/>
      <c r="AN159" s="529"/>
      <c r="AO159" s="529"/>
      <c r="AP159" s="529"/>
      <c r="AQ159" s="529"/>
      <c r="AR159" s="529"/>
      <c r="AS159" s="529"/>
      <c r="AT159" s="529"/>
      <c r="AU159" s="529"/>
      <c r="AV159" s="529"/>
      <c r="AW159" s="529"/>
      <c r="AX159" s="529"/>
      <c r="AY159" s="529"/>
      <c r="AZ159" s="529"/>
      <c r="BA159" s="529"/>
      <c r="BB159" s="529"/>
      <c r="BC159" s="529"/>
      <c r="BD159" s="529"/>
      <c r="BE159" s="529"/>
      <c r="BF159" s="529"/>
      <c r="BG159" s="529"/>
      <c r="BH159" s="529"/>
      <c r="BI159" s="529"/>
      <c r="BJ159" s="529"/>
      <c r="BK159" s="529"/>
      <c r="BL159" s="529"/>
      <c r="BM159" s="529"/>
      <c r="BN159" s="529"/>
      <c r="BO159" s="529"/>
      <c r="BP159" s="529"/>
      <c r="BQ159" s="529"/>
      <c r="BR159" s="529"/>
      <c r="BS159" s="529"/>
      <c r="BT159" s="529"/>
      <c r="BU159" s="529"/>
      <c r="BV159" s="529"/>
      <c r="BW159" s="529"/>
      <c r="BX159" s="529"/>
      <c r="BY159" s="529"/>
      <c r="BZ159" s="529"/>
      <c r="CA159" s="529"/>
      <c r="CB159" s="529"/>
      <c r="CC159" s="529"/>
      <c r="CD159" s="529"/>
      <c r="CE159" s="529"/>
      <c r="CF159" s="529"/>
      <c r="CG159" s="529"/>
      <c r="CH159" s="529"/>
      <c r="CI159" s="529"/>
      <c r="CJ159" s="529"/>
      <c r="CK159" s="529"/>
      <c r="CL159" s="529"/>
      <c r="CM159" s="529"/>
      <c r="CN159" s="529"/>
      <c r="CO159" s="529"/>
      <c r="CP159" s="529"/>
      <c r="CQ159" s="529"/>
    </row>
    <row r="160" spans="1:95" s="70" customFormat="1" x14ac:dyDescent="0.2">
      <c r="A160" s="11">
        <v>256</v>
      </c>
      <c r="B160" s="277"/>
      <c r="C160" s="278"/>
      <c r="D160" s="287"/>
      <c r="E160" s="288"/>
      <c r="F160" s="1458" t="s">
        <v>561</v>
      </c>
      <c r="G160" s="1459"/>
      <c r="H160" s="1459"/>
      <c r="I160" s="1459"/>
      <c r="J160" s="1459"/>
      <c r="K160" s="1459"/>
      <c r="L160" s="1459"/>
      <c r="M160" s="698">
        <v>0</v>
      </c>
      <c r="N160" s="701">
        <v>0</v>
      </c>
      <c r="O160" s="700">
        <v>0</v>
      </c>
      <c r="P160" s="700">
        <v>0</v>
      </c>
      <c r="Q160" s="705">
        <v>0</v>
      </c>
      <c r="R160" s="700">
        <v>0</v>
      </c>
      <c r="S160" s="701">
        <v>0</v>
      </c>
      <c r="T160" s="700">
        <v>0</v>
      </c>
      <c r="U160" s="701">
        <v>0</v>
      </c>
      <c r="V160" s="700">
        <v>0</v>
      </c>
      <c r="W160" s="701">
        <v>0</v>
      </c>
      <c r="X160" s="700">
        <v>0</v>
      </c>
      <c r="Y160" s="701">
        <v>0</v>
      </c>
      <c r="Z160" s="700">
        <v>0</v>
      </c>
      <c r="AA160" s="701">
        <v>0</v>
      </c>
      <c r="AB160" s="706">
        <v>0</v>
      </c>
      <c r="AC160" s="698">
        <v>0</v>
      </c>
      <c r="AD160" s="996"/>
      <c r="AE160" s="997"/>
      <c r="AF160" s="997"/>
      <c r="AG160" s="536"/>
      <c r="AH160" s="529"/>
      <c r="AI160" s="529"/>
      <c r="AJ160" s="529"/>
      <c r="AK160" s="529"/>
      <c r="AL160" s="529"/>
      <c r="AM160" s="529"/>
      <c r="AN160" s="529"/>
      <c r="AO160" s="529"/>
      <c r="AP160" s="529"/>
      <c r="AQ160" s="529"/>
      <c r="AR160" s="529"/>
      <c r="AS160" s="529"/>
      <c r="AT160" s="529"/>
      <c r="AU160" s="529"/>
      <c r="AV160" s="529"/>
      <c r="AW160" s="529"/>
      <c r="AX160" s="529"/>
      <c r="AY160" s="529"/>
      <c r="AZ160" s="529"/>
      <c r="BA160" s="529"/>
      <c r="BB160" s="529"/>
      <c r="BC160" s="529"/>
      <c r="BD160" s="529"/>
      <c r="BE160" s="529"/>
      <c r="BF160" s="529"/>
      <c r="BG160" s="529"/>
      <c r="BH160" s="529"/>
      <c r="BI160" s="529"/>
      <c r="BJ160" s="529"/>
      <c r="BK160" s="529"/>
      <c r="BL160" s="529"/>
      <c r="BM160" s="529"/>
      <c r="BN160" s="529"/>
      <c r="BO160" s="529"/>
      <c r="BP160" s="529"/>
      <c r="BQ160" s="529"/>
      <c r="BR160" s="529"/>
      <c r="BS160" s="529"/>
      <c r="BT160" s="529"/>
      <c r="BU160" s="529"/>
      <c r="BV160" s="529"/>
      <c r="BW160" s="529"/>
      <c r="BX160" s="529"/>
      <c r="BY160" s="529"/>
      <c r="BZ160" s="529"/>
      <c r="CA160" s="529"/>
      <c r="CB160" s="529"/>
      <c r="CC160" s="529"/>
      <c r="CD160" s="529"/>
      <c r="CE160" s="529"/>
      <c r="CF160" s="529"/>
      <c r="CG160" s="529"/>
      <c r="CH160" s="529"/>
      <c r="CI160" s="529"/>
      <c r="CJ160" s="529"/>
      <c r="CK160" s="529"/>
      <c r="CL160" s="529"/>
      <c r="CM160" s="529"/>
      <c r="CN160" s="529"/>
      <c r="CO160" s="529"/>
      <c r="CP160" s="529"/>
      <c r="CQ160" s="529"/>
    </row>
    <row r="161" spans="1:95" s="70" customFormat="1" x14ac:dyDescent="0.2">
      <c r="A161" s="11">
        <v>257</v>
      </c>
      <c r="B161" s="277"/>
      <c r="C161" s="278"/>
      <c r="D161" s="287"/>
      <c r="E161" s="1452" t="s">
        <v>18</v>
      </c>
      <c r="F161" s="1453"/>
      <c r="G161" s="1453"/>
      <c r="H161" s="1453"/>
      <c r="I161" s="1453"/>
      <c r="J161" s="1453"/>
      <c r="K161" s="1453"/>
      <c r="L161" s="1454"/>
      <c r="M161" s="407">
        <f>SUM(M162:M164)</f>
        <v>0</v>
      </c>
      <c r="N161" s="410">
        <f t="shared" ref="N161:AC161" si="37">SUBTOTAL(9,N162:N164)</f>
        <v>0</v>
      </c>
      <c r="O161" s="414">
        <f t="shared" si="37"/>
        <v>0</v>
      </c>
      <c r="P161" s="413">
        <f t="shared" si="37"/>
        <v>0</v>
      </c>
      <c r="Q161" s="415">
        <f t="shared" si="37"/>
        <v>0</v>
      </c>
      <c r="R161" s="414">
        <f t="shared" si="37"/>
        <v>0</v>
      </c>
      <c r="S161" s="414">
        <f t="shared" si="37"/>
        <v>0</v>
      </c>
      <c r="T161" s="414">
        <f t="shared" si="37"/>
        <v>0</v>
      </c>
      <c r="U161" s="414">
        <f t="shared" si="37"/>
        <v>0</v>
      </c>
      <c r="V161" s="414">
        <f t="shared" si="37"/>
        <v>0</v>
      </c>
      <c r="W161" s="414">
        <f t="shared" si="37"/>
        <v>0</v>
      </c>
      <c r="X161" s="414">
        <f t="shared" si="37"/>
        <v>0</v>
      </c>
      <c r="Y161" s="414">
        <f t="shared" si="37"/>
        <v>0</v>
      </c>
      <c r="Z161" s="414">
        <f t="shared" si="37"/>
        <v>0</v>
      </c>
      <c r="AA161" s="414">
        <f t="shared" si="37"/>
        <v>0</v>
      </c>
      <c r="AB161" s="424">
        <f t="shared" si="37"/>
        <v>0</v>
      </c>
      <c r="AC161" s="407">
        <f t="shared" si="37"/>
        <v>0</v>
      </c>
      <c r="AD161" s="996"/>
      <c r="AE161" s="997"/>
      <c r="AF161" s="997"/>
      <c r="AG161" s="536"/>
      <c r="AH161" s="529"/>
      <c r="AI161" s="529"/>
      <c r="AJ161" s="529"/>
      <c r="AK161" s="529"/>
      <c r="AL161" s="529"/>
      <c r="AM161" s="529"/>
      <c r="AN161" s="529"/>
      <c r="AO161" s="529"/>
      <c r="AP161" s="529"/>
      <c r="AQ161" s="529"/>
      <c r="AR161" s="529"/>
      <c r="AS161" s="529"/>
      <c r="AT161" s="529"/>
      <c r="AU161" s="529"/>
      <c r="AV161" s="529"/>
      <c r="AW161" s="529"/>
      <c r="AX161" s="529"/>
      <c r="AY161" s="529"/>
      <c r="AZ161" s="529"/>
      <c r="BA161" s="529"/>
      <c r="BB161" s="529"/>
      <c r="BC161" s="529"/>
      <c r="BD161" s="529"/>
      <c r="BE161" s="529"/>
      <c r="BF161" s="529"/>
      <c r="BG161" s="529"/>
      <c r="BH161" s="529"/>
      <c r="BI161" s="529"/>
      <c r="BJ161" s="529"/>
      <c r="BK161" s="529"/>
      <c r="BL161" s="529"/>
      <c r="BM161" s="529"/>
      <c r="BN161" s="529"/>
      <c r="BO161" s="529"/>
      <c r="BP161" s="529"/>
      <c r="BQ161" s="529"/>
      <c r="BR161" s="529"/>
      <c r="BS161" s="529"/>
      <c r="BT161" s="529"/>
      <c r="BU161" s="529"/>
      <c r="BV161" s="529"/>
      <c r="BW161" s="529"/>
      <c r="BX161" s="529"/>
      <c r="BY161" s="529"/>
      <c r="BZ161" s="529"/>
      <c r="CA161" s="529"/>
      <c r="CB161" s="529"/>
      <c r="CC161" s="529"/>
      <c r="CD161" s="529"/>
      <c r="CE161" s="529"/>
      <c r="CF161" s="529"/>
      <c r="CG161" s="529"/>
      <c r="CH161" s="529"/>
      <c r="CI161" s="529"/>
      <c r="CJ161" s="529"/>
      <c r="CK161" s="529"/>
      <c r="CL161" s="529"/>
      <c r="CM161" s="529"/>
      <c r="CN161" s="529"/>
      <c r="CO161" s="529"/>
      <c r="CP161" s="529"/>
      <c r="CQ161" s="529"/>
    </row>
    <row r="162" spans="1:95" s="70" customFormat="1" x14ac:dyDescent="0.2">
      <c r="A162" s="11">
        <v>258</v>
      </c>
      <c r="B162" s="277"/>
      <c r="C162" s="278"/>
      <c r="D162" s="287"/>
      <c r="E162" s="288"/>
      <c r="F162" s="1455" t="s">
        <v>20</v>
      </c>
      <c r="G162" s="1456"/>
      <c r="H162" s="1456"/>
      <c r="I162" s="1456"/>
      <c r="J162" s="1456"/>
      <c r="K162" s="1456"/>
      <c r="L162" s="1457"/>
      <c r="M162" s="698">
        <v>0</v>
      </c>
      <c r="N162" s="699">
        <v>0</v>
      </c>
      <c r="O162" s="700">
        <v>0</v>
      </c>
      <c r="P162" s="700">
        <v>0</v>
      </c>
      <c r="Q162" s="705">
        <v>0</v>
      </c>
      <c r="R162" s="700">
        <v>0</v>
      </c>
      <c r="S162" s="701">
        <v>0</v>
      </c>
      <c r="T162" s="700">
        <v>0</v>
      </c>
      <c r="U162" s="701">
        <v>0</v>
      </c>
      <c r="V162" s="700">
        <v>0</v>
      </c>
      <c r="W162" s="701">
        <v>0</v>
      </c>
      <c r="X162" s="700">
        <v>0</v>
      </c>
      <c r="Y162" s="701">
        <v>0</v>
      </c>
      <c r="Z162" s="700">
        <v>0</v>
      </c>
      <c r="AA162" s="701">
        <v>0</v>
      </c>
      <c r="AB162" s="706">
        <v>0</v>
      </c>
      <c r="AC162" s="698">
        <v>0</v>
      </c>
      <c r="AD162" s="996"/>
      <c r="AE162" s="997"/>
      <c r="AF162" s="997"/>
      <c r="AG162" s="536"/>
      <c r="AH162" s="529"/>
      <c r="AI162" s="529"/>
      <c r="AJ162" s="529"/>
      <c r="AK162" s="529"/>
      <c r="AL162" s="529"/>
      <c r="AM162" s="529"/>
      <c r="AN162" s="529"/>
      <c r="AO162" s="529"/>
      <c r="AP162" s="529"/>
      <c r="AQ162" s="529"/>
      <c r="AR162" s="529"/>
      <c r="AS162" s="529"/>
      <c r="AT162" s="529"/>
      <c r="AU162" s="529"/>
      <c r="AV162" s="529"/>
      <c r="AW162" s="529"/>
      <c r="AX162" s="529"/>
      <c r="AY162" s="529"/>
      <c r="AZ162" s="529"/>
      <c r="BA162" s="529"/>
      <c r="BB162" s="529"/>
      <c r="BC162" s="529"/>
      <c r="BD162" s="529"/>
      <c r="BE162" s="529"/>
      <c r="BF162" s="529"/>
      <c r="BG162" s="529"/>
      <c r="BH162" s="529"/>
      <c r="BI162" s="529"/>
      <c r="BJ162" s="529"/>
      <c r="BK162" s="529"/>
      <c r="BL162" s="529"/>
      <c r="BM162" s="529"/>
      <c r="BN162" s="529"/>
      <c r="BO162" s="529"/>
      <c r="BP162" s="529"/>
      <c r="BQ162" s="529"/>
      <c r="BR162" s="529"/>
      <c r="BS162" s="529"/>
      <c r="BT162" s="529"/>
      <c r="BU162" s="529"/>
      <c r="BV162" s="529"/>
      <c r="BW162" s="529"/>
      <c r="BX162" s="529"/>
      <c r="BY162" s="529"/>
      <c r="BZ162" s="529"/>
      <c r="CA162" s="529"/>
      <c r="CB162" s="529"/>
      <c r="CC162" s="529"/>
      <c r="CD162" s="529"/>
      <c r="CE162" s="529"/>
      <c r="CF162" s="529"/>
      <c r="CG162" s="529"/>
      <c r="CH162" s="529"/>
      <c r="CI162" s="529"/>
      <c r="CJ162" s="529"/>
      <c r="CK162" s="529"/>
      <c r="CL162" s="529"/>
      <c r="CM162" s="529"/>
      <c r="CN162" s="529"/>
      <c r="CO162" s="529"/>
      <c r="CP162" s="529"/>
      <c r="CQ162" s="529"/>
    </row>
    <row r="163" spans="1:95" s="70" customFormat="1" x14ac:dyDescent="0.2">
      <c r="A163" s="11">
        <v>259</v>
      </c>
      <c r="B163" s="277"/>
      <c r="C163" s="278"/>
      <c r="D163" s="287"/>
      <c r="E163" s="288"/>
      <c r="F163" s="1449" t="s">
        <v>21</v>
      </c>
      <c r="G163" s="1450"/>
      <c r="H163" s="1450"/>
      <c r="I163" s="1450"/>
      <c r="J163" s="1450"/>
      <c r="K163" s="1450"/>
      <c r="L163" s="1451"/>
      <c r="M163" s="698">
        <v>0</v>
      </c>
      <c r="N163" s="699">
        <v>0</v>
      </c>
      <c r="O163" s="700">
        <v>0</v>
      </c>
      <c r="P163" s="700">
        <v>0</v>
      </c>
      <c r="Q163" s="705">
        <v>0</v>
      </c>
      <c r="R163" s="700">
        <v>0</v>
      </c>
      <c r="S163" s="701">
        <v>0</v>
      </c>
      <c r="T163" s="700">
        <v>0</v>
      </c>
      <c r="U163" s="701">
        <v>0</v>
      </c>
      <c r="V163" s="700">
        <v>0</v>
      </c>
      <c r="W163" s="701">
        <v>0</v>
      </c>
      <c r="X163" s="700">
        <v>0</v>
      </c>
      <c r="Y163" s="701">
        <v>0</v>
      </c>
      <c r="Z163" s="700">
        <v>0</v>
      </c>
      <c r="AA163" s="701">
        <v>0</v>
      </c>
      <c r="AB163" s="706">
        <v>0</v>
      </c>
      <c r="AC163" s="698">
        <v>0</v>
      </c>
      <c r="AD163" s="996"/>
      <c r="AE163" s="997"/>
      <c r="AF163" s="997"/>
      <c r="AG163" s="536"/>
      <c r="AH163" s="529"/>
      <c r="AI163" s="529"/>
      <c r="AJ163" s="529"/>
      <c r="AK163" s="529"/>
      <c r="AL163" s="529"/>
      <c r="AM163" s="529"/>
      <c r="AN163" s="529"/>
      <c r="AO163" s="529"/>
      <c r="AP163" s="529"/>
      <c r="AQ163" s="529"/>
      <c r="AR163" s="529"/>
      <c r="AS163" s="529"/>
      <c r="AT163" s="529"/>
      <c r="AU163" s="529"/>
      <c r="AV163" s="529"/>
      <c r="AW163" s="529"/>
      <c r="AX163" s="529"/>
      <c r="AY163" s="529"/>
      <c r="AZ163" s="529"/>
      <c r="BA163" s="529"/>
      <c r="BB163" s="529"/>
      <c r="BC163" s="529"/>
      <c r="BD163" s="529"/>
      <c r="BE163" s="529"/>
      <c r="BF163" s="529"/>
      <c r="BG163" s="529"/>
      <c r="BH163" s="529"/>
      <c r="BI163" s="529"/>
      <c r="BJ163" s="529"/>
      <c r="BK163" s="529"/>
      <c r="BL163" s="529"/>
      <c r="BM163" s="529"/>
      <c r="BN163" s="529"/>
      <c r="BO163" s="529"/>
      <c r="BP163" s="529"/>
      <c r="BQ163" s="529"/>
      <c r="BR163" s="529"/>
      <c r="BS163" s="529"/>
      <c r="BT163" s="529"/>
      <c r="BU163" s="529"/>
      <c r="BV163" s="529"/>
      <c r="BW163" s="529"/>
      <c r="BX163" s="529"/>
      <c r="BY163" s="529"/>
      <c r="BZ163" s="529"/>
      <c r="CA163" s="529"/>
      <c r="CB163" s="529"/>
      <c r="CC163" s="529"/>
      <c r="CD163" s="529"/>
      <c r="CE163" s="529"/>
      <c r="CF163" s="529"/>
      <c r="CG163" s="529"/>
      <c r="CH163" s="529"/>
      <c r="CI163" s="529"/>
      <c r="CJ163" s="529"/>
      <c r="CK163" s="529"/>
      <c r="CL163" s="529"/>
      <c r="CM163" s="529"/>
      <c r="CN163" s="529"/>
      <c r="CO163" s="529"/>
      <c r="CP163" s="529"/>
      <c r="CQ163" s="529"/>
    </row>
    <row r="164" spans="1:95" s="70" customFormat="1" x14ac:dyDescent="0.2">
      <c r="A164" s="11">
        <v>260</v>
      </c>
      <c r="B164" s="277"/>
      <c r="C164" s="278"/>
      <c r="D164" s="287"/>
      <c r="E164" s="288"/>
      <c r="F164" s="1458" t="s">
        <v>562</v>
      </c>
      <c r="G164" s="1459"/>
      <c r="H164" s="1459"/>
      <c r="I164" s="1459"/>
      <c r="J164" s="1459"/>
      <c r="K164" s="1459"/>
      <c r="L164" s="1460"/>
      <c r="M164" s="698">
        <v>0</v>
      </c>
      <c r="N164" s="699">
        <v>0</v>
      </c>
      <c r="O164" s="700">
        <v>0</v>
      </c>
      <c r="P164" s="700">
        <v>0</v>
      </c>
      <c r="Q164" s="705">
        <v>0</v>
      </c>
      <c r="R164" s="700">
        <v>0</v>
      </c>
      <c r="S164" s="701">
        <v>0</v>
      </c>
      <c r="T164" s="700">
        <v>0</v>
      </c>
      <c r="U164" s="701">
        <v>0</v>
      </c>
      <c r="V164" s="700">
        <v>0</v>
      </c>
      <c r="W164" s="701">
        <v>0</v>
      </c>
      <c r="X164" s="700">
        <v>0</v>
      </c>
      <c r="Y164" s="701">
        <v>0</v>
      </c>
      <c r="Z164" s="700">
        <v>0</v>
      </c>
      <c r="AA164" s="701">
        <v>0</v>
      </c>
      <c r="AB164" s="706">
        <v>0</v>
      </c>
      <c r="AC164" s="698">
        <v>0</v>
      </c>
      <c r="AD164" s="996"/>
      <c r="AE164" s="997"/>
      <c r="AF164" s="997"/>
      <c r="AG164" s="536"/>
      <c r="AH164" s="529"/>
      <c r="AI164" s="529"/>
      <c r="AJ164" s="529"/>
      <c r="AK164" s="529"/>
      <c r="AL164" s="529"/>
      <c r="AM164" s="529"/>
      <c r="AN164" s="529"/>
      <c r="AO164" s="529"/>
      <c r="AP164" s="529"/>
      <c r="AQ164" s="529"/>
      <c r="AR164" s="529"/>
      <c r="AS164" s="529"/>
      <c r="AT164" s="529"/>
      <c r="AU164" s="529"/>
      <c r="AV164" s="529"/>
      <c r="AW164" s="529"/>
      <c r="AX164" s="529"/>
      <c r="AY164" s="529"/>
      <c r="AZ164" s="529"/>
      <c r="BA164" s="529"/>
      <c r="BB164" s="529"/>
      <c r="BC164" s="529"/>
      <c r="BD164" s="529"/>
      <c r="BE164" s="529"/>
      <c r="BF164" s="529"/>
      <c r="BG164" s="529"/>
      <c r="BH164" s="529"/>
      <c r="BI164" s="529"/>
      <c r="BJ164" s="529"/>
      <c r="BK164" s="529"/>
      <c r="BL164" s="529"/>
      <c r="BM164" s="529"/>
      <c r="BN164" s="529"/>
      <c r="BO164" s="529"/>
      <c r="BP164" s="529"/>
      <c r="BQ164" s="529"/>
      <c r="BR164" s="529"/>
      <c r="BS164" s="529"/>
      <c r="BT164" s="529"/>
      <c r="BU164" s="529"/>
      <c r="BV164" s="529"/>
      <c r="BW164" s="529"/>
      <c r="BX164" s="529"/>
      <c r="BY164" s="529"/>
      <c r="BZ164" s="529"/>
      <c r="CA164" s="529"/>
      <c r="CB164" s="529"/>
      <c r="CC164" s="529"/>
      <c r="CD164" s="529"/>
      <c r="CE164" s="529"/>
      <c r="CF164" s="529"/>
      <c r="CG164" s="529"/>
      <c r="CH164" s="529"/>
      <c r="CI164" s="529"/>
      <c r="CJ164" s="529"/>
      <c r="CK164" s="529"/>
      <c r="CL164" s="529"/>
      <c r="CM164" s="529"/>
      <c r="CN164" s="529"/>
      <c r="CO164" s="529"/>
      <c r="CP164" s="529"/>
      <c r="CQ164" s="529"/>
    </row>
    <row r="165" spans="1:95" s="70" customFormat="1" x14ac:dyDescent="0.2">
      <c r="A165" s="11">
        <v>261</v>
      </c>
      <c r="B165" s="277"/>
      <c r="C165" s="278"/>
      <c r="D165" s="1485" t="s">
        <v>672</v>
      </c>
      <c r="E165" s="1641"/>
      <c r="F165" s="1641"/>
      <c r="G165" s="1641"/>
      <c r="H165" s="1641"/>
      <c r="I165" s="1641"/>
      <c r="J165" s="1641"/>
      <c r="K165" s="1641"/>
      <c r="L165" s="1641"/>
      <c r="M165" s="1486"/>
      <c r="N165" s="1486"/>
      <c r="O165" s="1486"/>
      <c r="P165" s="1486"/>
      <c r="Q165" s="1486"/>
      <c r="R165" s="1486"/>
      <c r="S165" s="1486"/>
      <c r="T165" s="1486"/>
      <c r="U165" s="1486"/>
      <c r="V165" s="1486"/>
      <c r="W165" s="1486"/>
      <c r="X165" s="1486"/>
      <c r="Y165" s="1486"/>
      <c r="Z165" s="1486"/>
      <c r="AA165" s="1486"/>
      <c r="AB165" s="1486"/>
      <c r="AC165" s="1486"/>
      <c r="AD165" s="1486"/>
      <c r="AE165" s="1486"/>
      <c r="AF165" s="1486"/>
      <c r="AG165" s="536"/>
      <c r="AH165" s="529"/>
      <c r="AI165" s="529"/>
      <c r="AJ165" s="529"/>
      <c r="AK165" s="529"/>
      <c r="AL165" s="529"/>
      <c r="AM165" s="529"/>
      <c r="AN165" s="529"/>
      <c r="AO165" s="529"/>
      <c r="AP165" s="529"/>
      <c r="AQ165" s="529"/>
      <c r="AR165" s="529"/>
      <c r="AS165" s="529"/>
      <c r="AT165" s="529"/>
      <c r="AU165" s="529"/>
      <c r="AV165" s="529"/>
      <c r="AW165" s="529"/>
      <c r="AX165" s="529"/>
      <c r="AY165" s="529"/>
      <c r="AZ165" s="529"/>
      <c r="BA165" s="529"/>
      <c r="BB165" s="529"/>
      <c r="BC165" s="529"/>
      <c r="BD165" s="529"/>
      <c r="BE165" s="529"/>
      <c r="BF165" s="529"/>
      <c r="BG165" s="529"/>
      <c r="BH165" s="529"/>
      <c r="BI165" s="529"/>
      <c r="BJ165" s="529"/>
      <c r="BK165" s="529"/>
      <c r="BL165" s="529"/>
      <c r="BM165" s="529"/>
      <c r="BN165" s="529"/>
      <c r="BO165" s="529"/>
      <c r="BP165" s="529"/>
      <c r="BQ165" s="529"/>
      <c r="BR165" s="529"/>
      <c r="BS165" s="529"/>
      <c r="BT165" s="529"/>
      <c r="BU165" s="529"/>
      <c r="BV165" s="529"/>
      <c r="BW165" s="529"/>
      <c r="BX165" s="529"/>
      <c r="BY165" s="529"/>
      <c r="BZ165" s="529"/>
      <c r="CA165" s="529"/>
      <c r="CB165" s="529"/>
      <c r="CC165" s="529"/>
      <c r="CD165" s="529"/>
      <c r="CE165" s="529"/>
      <c r="CF165" s="529"/>
      <c r="CG165" s="529"/>
      <c r="CH165" s="529"/>
      <c r="CI165" s="529"/>
      <c r="CJ165" s="529"/>
      <c r="CK165" s="529"/>
      <c r="CL165" s="529"/>
      <c r="CM165" s="529"/>
      <c r="CN165" s="529"/>
      <c r="CO165" s="529"/>
      <c r="CP165" s="529"/>
      <c r="CQ165" s="529"/>
    </row>
    <row r="166" spans="1:95" s="70" customFormat="1" ht="15" customHeight="1" x14ac:dyDescent="0.2">
      <c r="A166" s="11">
        <v>262</v>
      </c>
      <c r="B166" s="277"/>
      <c r="C166" s="287"/>
      <c r="D166" s="287"/>
      <c r="E166" s="1452" t="s">
        <v>118</v>
      </c>
      <c r="F166" s="1453"/>
      <c r="G166" s="1453"/>
      <c r="H166" s="1453"/>
      <c r="I166" s="1453"/>
      <c r="J166" s="1453"/>
      <c r="K166" s="1453"/>
      <c r="L166" s="1454"/>
      <c r="M166" s="407">
        <f>SUM(M167:M168)</f>
        <v>0</v>
      </c>
      <c r="N166" s="410">
        <f t="shared" ref="N166:AC166" si="38">SUBTOTAL(9,N167:N168)</f>
        <v>0</v>
      </c>
      <c r="O166" s="414">
        <f t="shared" si="38"/>
        <v>0</v>
      </c>
      <c r="P166" s="413">
        <f t="shared" si="38"/>
        <v>0</v>
      </c>
      <c r="Q166" s="415">
        <f t="shared" si="38"/>
        <v>0</v>
      </c>
      <c r="R166" s="414">
        <f t="shared" si="38"/>
        <v>0</v>
      </c>
      <c r="S166" s="414">
        <f t="shared" si="38"/>
        <v>0</v>
      </c>
      <c r="T166" s="414">
        <f t="shared" si="38"/>
        <v>0</v>
      </c>
      <c r="U166" s="414">
        <f t="shared" si="38"/>
        <v>0</v>
      </c>
      <c r="V166" s="414">
        <f t="shared" si="38"/>
        <v>0</v>
      </c>
      <c r="W166" s="414">
        <f t="shared" si="38"/>
        <v>0</v>
      </c>
      <c r="X166" s="414">
        <f t="shared" si="38"/>
        <v>0</v>
      </c>
      <c r="Y166" s="414">
        <f t="shared" si="38"/>
        <v>0</v>
      </c>
      <c r="Z166" s="414">
        <f t="shared" si="38"/>
        <v>0</v>
      </c>
      <c r="AA166" s="414">
        <f t="shared" si="38"/>
        <v>0</v>
      </c>
      <c r="AB166" s="424">
        <f t="shared" si="38"/>
        <v>0</v>
      </c>
      <c r="AC166" s="407">
        <f t="shared" si="38"/>
        <v>0</v>
      </c>
      <c r="AD166" s="996"/>
      <c r="AE166" s="997"/>
      <c r="AF166" s="997"/>
      <c r="AG166" s="536"/>
      <c r="AH166" s="529"/>
      <c r="AI166" s="529"/>
      <c r="AJ166" s="529"/>
      <c r="AK166" s="529"/>
      <c r="AL166" s="529"/>
      <c r="AM166" s="529"/>
      <c r="AN166" s="529"/>
      <c r="AO166" s="529"/>
      <c r="AP166" s="529"/>
      <c r="AQ166" s="529"/>
      <c r="AR166" s="529"/>
      <c r="AS166" s="529"/>
      <c r="AT166" s="529"/>
      <c r="AU166" s="529"/>
      <c r="AV166" s="529"/>
      <c r="AW166" s="529"/>
      <c r="AX166" s="529"/>
      <c r="AY166" s="529"/>
      <c r="AZ166" s="529"/>
      <c r="BA166" s="529"/>
      <c r="BB166" s="529"/>
      <c r="BC166" s="529"/>
      <c r="BD166" s="529"/>
      <c r="BE166" s="529"/>
      <c r="BF166" s="529"/>
      <c r="BG166" s="529"/>
      <c r="BH166" s="529"/>
      <c r="BI166" s="529"/>
      <c r="BJ166" s="529"/>
      <c r="BK166" s="529"/>
      <c r="BL166" s="529"/>
      <c r="BM166" s="529"/>
      <c r="BN166" s="529"/>
      <c r="BO166" s="529"/>
      <c r="BP166" s="529"/>
      <c r="BQ166" s="529"/>
      <c r="BR166" s="529"/>
      <c r="BS166" s="529"/>
      <c r="BT166" s="529"/>
      <c r="BU166" s="529"/>
      <c r="BV166" s="529"/>
      <c r="BW166" s="529"/>
      <c r="BX166" s="529"/>
      <c r="BY166" s="529"/>
      <c r="BZ166" s="529"/>
      <c r="CA166" s="529"/>
      <c r="CB166" s="529"/>
      <c r="CC166" s="529"/>
      <c r="CD166" s="529"/>
      <c r="CE166" s="529"/>
      <c r="CF166" s="529"/>
      <c r="CG166" s="529"/>
      <c r="CH166" s="529"/>
      <c r="CI166" s="529"/>
      <c r="CJ166" s="529"/>
      <c r="CK166" s="529"/>
      <c r="CL166" s="529"/>
      <c r="CM166" s="529"/>
      <c r="CN166" s="529"/>
      <c r="CO166" s="529"/>
      <c r="CP166" s="529"/>
      <c r="CQ166" s="529"/>
    </row>
    <row r="167" spans="1:95" s="70" customFormat="1" ht="15" customHeight="1" x14ac:dyDescent="0.2">
      <c r="A167" s="11">
        <v>263</v>
      </c>
      <c r="B167" s="277"/>
      <c r="C167" s="287"/>
      <c r="D167" s="287"/>
      <c r="E167" s="288"/>
      <c r="F167" s="1455" t="s">
        <v>124</v>
      </c>
      <c r="G167" s="1456"/>
      <c r="H167" s="1456"/>
      <c r="I167" s="1456"/>
      <c r="J167" s="1456"/>
      <c r="K167" s="1456"/>
      <c r="L167" s="1457"/>
      <c r="M167" s="698">
        <v>0</v>
      </c>
      <c r="N167" s="699">
        <v>0</v>
      </c>
      <c r="O167" s="700">
        <v>0</v>
      </c>
      <c r="P167" s="700"/>
      <c r="Q167" s="705"/>
      <c r="R167" s="700">
        <v>0</v>
      </c>
      <c r="S167" s="701">
        <v>0</v>
      </c>
      <c r="T167" s="700">
        <v>0</v>
      </c>
      <c r="U167" s="701">
        <v>0</v>
      </c>
      <c r="V167" s="700">
        <v>0</v>
      </c>
      <c r="W167" s="701">
        <v>0</v>
      </c>
      <c r="X167" s="700">
        <v>0</v>
      </c>
      <c r="Y167" s="701">
        <v>0</v>
      </c>
      <c r="Z167" s="700">
        <v>0</v>
      </c>
      <c r="AA167" s="701">
        <v>0</v>
      </c>
      <c r="AB167" s="706">
        <v>0</v>
      </c>
      <c r="AC167" s="698">
        <v>0</v>
      </c>
      <c r="AD167" s="996"/>
      <c r="AE167" s="997"/>
      <c r="AF167" s="997"/>
      <c r="AG167" s="536"/>
      <c r="AH167" s="529"/>
      <c r="AI167" s="529"/>
      <c r="AJ167" s="529"/>
      <c r="AK167" s="529"/>
      <c r="AL167" s="529"/>
      <c r="AM167" s="529"/>
      <c r="AN167" s="529"/>
      <c r="AO167" s="529"/>
      <c r="AP167" s="529"/>
      <c r="AQ167" s="529"/>
      <c r="AR167" s="529"/>
      <c r="AS167" s="529"/>
      <c r="AT167" s="529"/>
      <c r="AU167" s="529"/>
      <c r="AV167" s="529"/>
      <c r="AW167" s="529"/>
      <c r="AX167" s="529"/>
      <c r="AY167" s="529"/>
      <c r="AZ167" s="529"/>
      <c r="BA167" s="529"/>
      <c r="BB167" s="529"/>
      <c r="BC167" s="529"/>
      <c r="BD167" s="529"/>
      <c r="BE167" s="529"/>
      <c r="BF167" s="529"/>
      <c r="BG167" s="529"/>
      <c r="BH167" s="529"/>
      <c r="BI167" s="529"/>
      <c r="BJ167" s="529"/>
      <c r="BK167" s="529"/>
      <c r="BL167" s="529"/>
      <c r="BM167" s="529"/>
      <c r="BN167" s="529"/>
      <c r="BO167" s="529"/>
      <c r="BP167" s="529"/>
      <c r="BQ167" s="529"/>
      <c r="BR167" s="529"/>
      <c r="BS167" s="529"/>
      <c r="BT167" s="529"/>
      <c r="BU167" s="529"/>
      <c r="BV167" s="529"/>
      <c r="BW167" s="529"/>
      <c r="BX167" s="529"/>
      <c r="BY167" s="529"/>
      <c r="BZ167" s="529"/>
      <c r="CA167" s="529"/>
      <c r="CB167" s="529"/>
      <c r="CC167" s="529"/>
      <c r="CD167" s="529"/>
      <c r="CE167" s="529"/>
      <c r="CF167" s="529"/>
      <c r="CG167" s="529"/>
      <c r="CH167" s="529"/>
      <c r="CI167" s="529"/>
      <c r="CJ167" s="529"/>
      <c r="CK167" s="529"/>
      <c r="CL167" s="529"/>
      <c r="CM167" s="529"/>
      <c r="CN167" s="529"/>
      <c r="CO167" s="529"/>
      <c r="CP167" s="529"/>
      <c r="CQ167" s="529"/>
    </row>
    <row r="168" spans="1:95" s="70" customFormat="1" ht="15" customHeight="1" x14ac:dyDescent="0.2">
      <c r="A168" s="11">
        <v>264</v>
      </c>
      <c r="B168" s="277"/>
      <c r="C168" s="287"/>
      <c r="D168" s="287"/>
      <c r="E168" s="288"/>
      <c r="F168" s="1458" t="s">
        <v>571</v>
      </c>
      <c r="G168" s="1459"/>
      <c r="H168" s="1459"/>
      <c r="I168" s="1459"/>
      <c r="J168" s="1459"/>
      <c r="K168" s="1459"/>
      <c r="L168" s="1460"/>
      <c r="M168" s="698">
        <v>0</v>
      </c>
      <c r="N168" s="699">
        <v>0</v>
      </c>
      <c r="O168" s="700"/>
      <c r="P168" s="700"/>
      <c r="Q168" s="705"/>
      <c r="R168" s="700">
        <v>0</v>
      </c>
      <c r="S168" s="701">
        <v>0</v>
      </c>
      <c r="T168" s="700">
        <v>0</v>
      </c>
      <c r="U168" s="701">
        <v>0</v>
      </c>
      <c r="V168" s="700">
        <v>0</v>
      </c>
      <c r="W168" s="701">
        <v>0</v>
      </c>
      <c r="X168" s="700">
        <v>0</v>
      </c>
      <c r="Y168" s="701">
        <v>0</v>
      </c>
      <c r="Z168" s="700">
        <v>0</v>
      </c>
      <c r="AA168" s="701">
        <v>0</v>
      </c>
      <c r="AB168" s="706">
        <v>0</v>
      </c>
      <c r="AC168" s="698">
        <v>0</v>
      </c>
      <c r="AD168" s="996"/>
      <c r="AE168" s="997"/>
      <c r="AF168" s="997"/>
      <c r="AG168" s="536"/>
      <c r="AH168" s="529"/>
      <c r="AI168" s="529"/>
      <c r="AJ168" s="529"/>
      <c r="AK168" s="529"/>
      <c r="AL168" s="529"/>
      <c r="AM168" s="529"/>
      <c r="AN168" s="529"/>
      <c r="AO168" s="529"/>
      <c r="AP168" s="529"/>
      <c r="AQ168" s="529"/>
      <c r="AR168" s="529"/>
      <c r="AS168" s="529"/>
      <c r="AT168" s="529"/>
      <c r="AU168" s="529"/>
      <c r="AV168" s="529"/>
      <c r="AW168" s="529"/>
      <c r="AX168" s="529"/>
      <c r="AY168" s="529"/>
      <c r="AZ168" s="529"/>
      <c r="BA168" s="529"/>
      <c r="BB168" s="529"/>
      <c r="BC168" s="529"/>
      <c r="BD168" s="529"/>
      <c r="BE168" s="529"/>
      <c r="BF168" s="529"/>
      <c r="BG168" s="529"/>
      <c r="BH168" s="529"/>
      <c r="BI168" s="529"/>
      <c r="BJ168" s="529"/>
      <c r="BK168" s="529"/>
      <c r="BL168" s="529"/>
      <c r="BM168" s="529"/>
      <c r="BN168" s="529"/>
      <c r="BO168" s="529"/>
      <c r="BP168" s="529"/>
      <c r="BQ168" s="529"/>
      <c r="BR168" s="529"/>
      <c r="BS168" s="529"/>
      <c r="BT168" s="529"/>
      <c r="BU168" s="529"/>
      <c r="BV168" s="529"/>
      <c r="BW168" s="529"/>
      <c r="BX168" s="529"/>
      <c r="BY168" s="529"/>
      <c r="BZ168" s="529"/>
      <c r="CA168" s="529"/>
      <c r="CB168" s="529"/>
      <c r="CC168" s="529"/>
      <c r="CD168" s="529"/>
      <c r="CE168" s="529"/>
      <c r="CF168" s="529"/>
      <c r="CG168" s="529"/>
      <c r="CH168" s="529"/>
      <c r="CI168" s="529"/>
      <c r="CJ168" s="529"/>
      <c r="CK168" s="529"/>
      <c r="CL168" s="529"/>
      <c r="CM168" s="529"/>
      <c r="CN168" s="529"/>
      <c r="CO168" s="529"/>
      <c r="CP168" s="529"/>
      <c r="CQ168" s="529"/>
    </row>
    <row r="169" spans="1:95" s="70" customFormat="1" ht="15" customHeight="1" x14ac:dyDescent="0.2">
      <c r="A169" s="11">
        <v>265</v>
      </c>
      <c r="B169" s="277"/>
      <c r="C169" s="287"/>
      <c r="D169" s="287"/>
      <c r="E169" s="1452" t="s">
        <v>119</v>
      </c>
      <c r="F169" s="1453"/>
      <c r="G169" s="1453"/>
      <c r="H169" s="1453"/>
      <c r="I169" s="1453"/>
      <c r="J169" s="1453"/>
      <c r="K169" s="1453"/>
      <c r="L169" s="1454"/>
      <c r="M169" s="407">
        <f>SUM(M170:M172)</f>
        <v>0</v>
      </c>
      <c r="N169" s="410">
        <f t="shared" ref="N169:AC169" si="39">SUBTOTAL(9,N170:N172)</f>
        <v>0</v>
      </c>
      <c r="O169" s="414">
        <f t="shared" si="39"/>
        <v>0</v>
      </c>
      <c r="P169" s="413">
        <f t="shared" si="39"/>
        <v>0</v>
      </c>
      <c r="Q169" s="415">
        <f t="shared" si="39"/>
        <v>0</v>
      </c>
      <c r="R169" s="414">
        <f t="shared" si="39"/>
        <v>0</v>
      </c>
      <c r="S169" s="414">
        <f t="shared" si="39"/>
        <v>0</v>
      </c>
      <c r="T169" s="414">
        <f t="shared" si="39"/>
        <v>0</v>
      </c>
      <c r="U169" s="414">
        <f t="shared" si="39"/>
        <v>0</v>
      </c>
      <c r="V169" s="414">
        <f t="shared" si="39"/>
        <v>0</v>
      </c>
      <c r="W169" s="414">
        <f t="shared" si="39"/>
        <v>0</v>
      </c>
      <c r="X169" s="414">
        <f t="shared" si="39"/>
        <v>0</v>
      </c>
      <c r="Y169" s="414">
        <f t="shared" si="39"/>
        <v>0</v>
      </c>
      <c r="Z169" s="414">
        <f t="shared" si="39"/>
        <v>0</v>
      </c>
      <c r="AA169" s="414">
        <f t="shared" si="39"/>
        <v>0</v>
      </c>
      <c r="AB169" s="424">
        <f t="shared" si="39"/>
        <v>0</v>
      </c>
      <c r="AC169" s="407">
        <f t="shared" si="39"/>
        <v>0</v>
      </c>
      <c r="AD169" s="996"/>
      <c r="AE169" s="997"/>
      <c r="AF169" s="997"/>
      <c r="AG169" s="536"/>
      <c r="AH169" s="529"/>
      <c r="AI169" s="529"/>
      <c r="AJ169" s="529"/>
      <c r="AK169" s="529"/>
      <c r="AL169" s="529"/>
      <c r="AM169" s="529"/>
      <c r="AN169" s="529"/>
      <c r="AO169" s="529"/>
      <c r="AP169" s="529"/>
      <c r="AQ169" s="529"/>
      <c r="AR169" s="529"/>
      <c r="AS169" s="529"/>
      <c r="AT169" s="529"/>
      <c r="AU169" s="529"/>
      <c r="AV169" s="529"/>
      <c r="AW169" s="529"/>
      <c r="AX169" s="529"/>
      <c r="AY169" s="529"/>
      <c r="AZ169" s="529"/>
      <c r="BA169" s="529"/>
      <c r="BB169" s="529"/>
      <c r="BC169" s="529"/>
      <c r="BD169" s="529"/>
      <c r="BE169" s="529"/>
      <c r="BF169" s="529"/>
      <c r="BG169" s="529"/>
      <c r="BH169" s="529"/>
      <c r="BI169" s="529"/>
      <c r="BJ169" s="529"/>
      <c r="BK169" s="529"/>
      <c r="BL169" s="529"/>
      <c r="BM169" s="529"/>
      <c r="BN169" s="529"/>
      <c r="BO169" s="529"/>
      <c r="BP169" s="529"/>
      <c r="BQ169" s="529"/>
      <c r="BR169" s="529"/>
      <c r="BS169" s="529"/>
      <c r="BT169" s="529"/>
      <c r="BU169" s="529"/>
      <c r="BV169" s="529"/>
      <c r="BW169" s="529"/>
      <c r="BX169" s="529"/>
      <c r="BY169" s="529"/>
      <c r="BZ169" s="529"/>
      <c r="CA169" s="529"/>
      <c r="CB169" s="529"/>
      <c r="CC169" s="529"/>
      <c r="CD169" s="529"/>
      <c r="CE169" s="529"/>
      <c r="CF169" s="529"/>
      <c r="CG169" s="529"/>
      <c r="CH169" s="529"/>
      <c r="CI169" s="529"/>
      <c r="CJ169" s="529"/>
      <c r="CK169" s="529"/>
      <c r="CL169" s="529"/>
      <c r="CM169" s="529"/>
      <c r="CN169" s="529"/>
      <c r="CO169" s="529"/>
      <c r="CP169" s="529"/>
      <c r="CQ169" s="529"/>
    </row>
    <row r="170" spans="1:95" s="70" customFormat="1" ht="15" customHeight="1" x14ac:dyDescent="0.2">
      <c r="A170" s="11">
        <v>266</v>
      </c>
      <c r="B170" s="277"/>
      <c r="C170" s="287"/>
      <c r="D170" s="287"/>
      <c r="E170" s="288"/>
      <c r="F170" s="1455" t="s">
        <v>116</v>
      </c>
      <c r="G170" s="1456"/>
      <c r="H170" s="1456"/>
      <c r="I170" s="1456"/>
      <c r="J170" s="1456"/>
      <c r="K170" s="1456"/>
      <c r="L170" s="1457"/>
      <c r="M170" s="698">
        <v>0</v>
      </c>
      <c r="N170" s="699">
        <v>0</v>
      </c>
      <c r="O170" s="700">
        <v>0</v>
      </c>
      <c r="P170" s="700">
        <v>0</v>
      </c>
      <c r="Q170" s="705">
        <v>0</v>
      </c>
      <c r="R170" s="700">
        <v>0</v>
      </c>
      <c r="S170" s="701">
        <v>0</v>
      </c>
      <c r="T170" s="700">
        <v>0</v>
      </c>
      <c r="U170" s="701">
        <v>0</v>
      </c>
      <c r="V170" s="700">
        <v>0</v>
      </c>
      <c r="W170" s="701">
        <v>0</v>
      </c>
      <c r="X170" s="700">
        <v>0</v>
      </c>
      <c r="Y170" s="701">
        <v>0</v>
      </c>
      <c r="Z170" s="700">
        <v>0</v>
      </c>
      <c r="AA170" s="701">
        <v>0</v>
      </c>
      <c r="AB170" s="706">
        <v>0</v>
      </c>
      <c r="AC170" s="698">
        <v>0</v>
      </c>
      <c r="AD170" s="996"/>
      <c r="AE170" s="997"/>
      <c r="AF170" s="997"/>
      <c r="AG170" s="536"/>
      <c r="AH170" s="529"/>
      <c r="AI170" s="529"/>
      <c r="AJ170" s="529"/>
      <c r="AK170" s="529"/>
      <c r="AL170" s="529"/>
      <c r="AM170" s="529"/>
      <c r="AN170" s="529"/>
      <c r="AO170" s="529"/>
      <c r="AP170" s="529"/>
      <c r="AQ170" s="529"/>
      <c r="AR170" s="529"/>
      <c r="AS170" s="529"/>
      <c r="AT170" s="529"/>
      <c r="AU170" s="529"/>
      <c r="AV170" s="529"/>
      <c r="AW170" s="529"/>
      <c r="AX170" s="529"/>
      <c r="AY170" s="529"/>
      <c r="AZ170" s="529"/>
      <c r="BA170" s="529"/>
      <c r="BB170" s="529"/>
      <c r="BC170" s="529"/>
      <c r="BD170" s="529"/>
      <c r="BE170" s="529"/>
      <c r="BF170" s="529"/>
      <c r="BG170" s="529"/>
      <c r="BH170" s="529"/>
      <c r="BI170" s="529"/>
      <c r="BJ170" s="529"/>
      <c r="BK170" s="529"/>
      <c r="BL170" s="529"/>
      <c r="BM170" s="529"/>
      <c r="BN170" s="529"/>
      <c r="BO170" s="529"/>
      <c r="BP170" s="529"/>
      <c r="BQ170" s="529"/>
      <c r="BR170" s="529"/>
      <c r="BS170" s="529"/>
      <c r="BT170" s="529"/>
      <c r="BU170" s="529"/>
      <c r="BV170" s="529"/>
      <c r="BW170" s="529"/>
      <c r="BX170" s="529"/>
      <c r="BY170" s="529"/>
      <c r="BZ170" s="529"/>
      <c r="CA170" s="529"/>
      <c r="CB170" s="529"/>
      <c r="CC170" s="529"/>
      <c r="CD170" s="529"/>
      <c r="CE170" s="529"/>
      <c r="CF170" s="529"/>
      <c r="CG170" s="529"/>
      <c r="CH170" s="529"/>
      <c r="CI170" s="529"/>
      <c r="CJ170" s="529"/>
      <c r="CK170" s="529"/>
      <c r="CL170" s="529"/>
      <c r="CM170" s="529"/>
      <c r="CN170" s="529"/>
      <c r="CO170" s="529"/>
      <c r="CP170" s="529"/>
      <c r="CQ170" s="529"/>
    </row>
    <row r="171" spans="1:95" s="70" customFormat="1" ht="15" customHeight="1" x14ac:dyDescent="0.2">
      <c r="A171" s="11">
        <v>267</v>
      </c>
      <c r="B171" s="277"/>
      <c r="C171" s="287"/>
      <c r="D171" s="287"/>
      <c r="E171" s="288"/>
      <c r="F171" s="1449" t="s">
        <v>567</v>
      </c>
      <c r="G171" s="1450"/>
      <c r="H171" s="1450"/>
      <c r="I171" s="1450"/>
      <c r="J171" s="1450"/>
      <c r="K171" s="1450"/>
      <c r="L171" s="1451"/>
      <c r="M171" s="698">
        <v>0</v>
      </c>
      <c r="N171" s="699">
        <v>0</v>
      </c>
      <c r="O171" s="700">
        <v>0</v>
      </c>
      <c r="P171" s="700">
        <v>0</v>
      </c>
      <c r="Q171" s="705">
        <v>0</v>
      </c>
      <c r="R171" s="700">
        <v>0</v>
      </c>
      <c r="S171" s="701">
        <v>0</v>
      </c>
      <c r="T171" s="700">
        <v>0</v>
      </c>
      <c r="U171" s="701">
        <v>0</v>
      </c>
      <c r="V171" s="700">
        <v>0</v>
      </c>
      <c r="W171" s="701">
        <v>0</v>
      </c>
      <c r="X171" s="700">
        <v>0</v>
      </c>
      <c r="Y171" s="701">
        <v>0</v>
      </c>
      <c r="Z171" s="700">
        <v>0</v>
      </c>
      <c r="AA171" s="701">
        <v>0</v>
      </c>
      <c r="AB171" s="706">
        <v>0</v>
      </c>
      <c r="AC171" s="698">
        <v>0</v>
      </c>
      <c r="AD171" s="996"/>
      <c r="AE171" s="997"/>
      <c r="AF171" s="997"/>
      <c r="AG171" s="536"/>
      <c r="AH171" s="529"/>
      <c r="AI171" s="529"/>
      <c r="AJ171" s="529"/>
      <c r="AK171" s="529"/>
      <c r="AL171" s="529"/>
      <c r="AM171" s="529"/>
      <c r="AN171" s="529"/>
      <c r="AO171" s="529"/>
      <c r="AP171" s="529"/>
      <c r="AQ171" s="529"/>
      <c r="AR171" s="529"/>
      <c r="AS171" s="529"/>
      <c r="AT171" s="529"/>
      <c r="AU171" s="529"/>
      <c r="AV171" s="529"/>
      <c r="AW171" s="529"/>
      <c r="AX171" s="529"/>
      <c r="AY171" s="529"/>
      <c r="AZ171" s="529"/>
      <c r="BA171" s="529"/>
      <c r="BB171" s="529"/>
      <c r="BC171" s="529"/>
      <c r="BD171" s="529"/>
      <c r="BE171" s="529"/>
      <c r="BF171" s="529"/>
      <c r="BG171" s="529"/>
      <c r="BH171" s="529"/>
      <c r="BI171" s="529"/>
      <c r="BJ171" s="529"/>
      <c r="BK171" s="529"/>
      <c r="BL171" s="529"/>
      <c r="BM171" s="529"/>
      <c r="BN171" s="529"/>
      <c r="BO171" s="529"/>
      <c r="BP171" s="529"/>
      <c r="BQ171" s="529"/>
      <c r="BR171" s="529"/>
      <c r="BS171" s="529"/>
      <c r="BT171" s="529"/>
      <c r="BU171" s="529"/>
      <c r="BV171" s="529"/>
      <c r="BW171" s="529"/>
      <c r="BX171" s="529"/>
      <c r="BY171" s="529"/>
      <c r="BZ171" s="529"/>
      <c r="CA171" s="529"/>
      <c r="CB171" s="529"/>
      <c r="CC171" s="529"/>
      <c r="CD171" s="529"/>
      <c r="CE171" s="529"/>
      <c r="CF171" s="529"/>
      <c r="CG171" s="529"/>
      <c r="CH171" s="529"/>
      <c r="CI171" s="529"/>
      <c r="CJ171" s="529"/>
      <c r="CK171" s="529"/>
      <c r="CL171" s="529"/>
      <c r="CM171" s="529"/>
      <c r="CN171" s="529"/>
      <c r="CO171" s="529"/>
      <c r="CP171" s="529"/>
      <c r="CQ171" s="529"/>
    </row>
    <row r="172" spans="1:95" s="70" customFormat="1" ht="27.75" customHeight="1" x14ac:dyDescent="0.2">
      <c r="A172" s="11">
        <v>268</v>
      </c>
      <c r="B172" s="277"/>
      <c r="C172" s="287"/>
      <c r="D172" s="287"/>
      <c r="E172" s="288"/>
      <c r="F172" s="1458" t="s">
        <v>125</v>
      </c>
      <c r="G172" s="1459"/>
      <c r="H172" s="1459"/>
      <c r="I172" s="1459"/>
      <c r="J172" s="1459"/>
      <c r="K172" s="1459"/>
      <c r="L172" s="1460"/>
      <c r="M172" s="698">
        <v>0</v>
      </c>
      <c r="N172" s="699">
        <v>0</v>
      </c>
      <c r="O172" s="700">
        <v>0</v>
      </c>
      <c r="P172" s="700">
        <v>0</v>
      </c>
      <c r="Q172" s="705">
        <v>0</v>
      </c>
      <c r="R172" s="700">
        <v>0</v>
      </c>
      <c r="S172" s="701">
        <v>0</v>
      </c>
      <c r="T172" s="700">
        <v>0</v>
      </c>
      <c r="U172" s="701">
        <v>0</v>
      </c>
      <c r="V172" s="700">
        <v>0</v>
      </c>
      <c r="W172" s="701">
        <v>0</v>
      </c>
      <c r="X172" s="700">
        <v>0</v>
      </c>
      <c r="Y172" s="701">
        <v>0</v>
      </c>
      <c r="Z172" s="700">
        <v>0</v>
      </c>
      <c r="AA172" s="701">
        <v>0</v>
      </c>
      <c r="AB172" s="706">
        <v>0</v>
      </c>
      <c r="AC172" s="698">
        <v>0</v>
      </c>
      <c r="AD172" s="996"/>
      <c r="AE172" s="997"/>
      <c r="AF172" s="997"/>
      <c r="AG172" s="536"/>
      <c r="AH172" s="529"/>
      <c r="AI172" s="529"/>
      <c r="AJ172" s="529"/>
      <c r="AK172" s="529"/>
      <c r="AL172" s="529"/>
      <c r="AM172" s="529"/>
      <c r="AN172" s="529"/>
      <c r="AO172" s="529"/>
      <c r="AP172" s="529"/>
      <c r="AQ172" s="529"/>
      <c r="AR172" s="529"/>
      <c r="AS172" s="529"/>
      <c r="AT172" s="529"/>
      <c r="AU172" s="529"/>
      <c r="AV172" s="529"/>
      <c r="AW172" s="529"/>
      <c r="AX172" s="529"/>
      <c r="AY172" s="529"/>
      <c r="AZ172" s="529"/>
      <c r="BA172" s="529"/>
      <c r="BB172" s="529"/>
      <c r="BC172" s="529"/>
      <c r="BD172" s="529"/>
      <c r="BE172" s="529"/>
      <c r="BF172" s="529"/>
      <c r="BG172" s="529"/>
      <c r="BH172" s="529"/>
      <c r="BI172" s="529"/>
      <c r="BJ172" s="529"/>
      <c r="BK172" s="529"/>
      <c r="BL172" s="529"/>
      <c r="BM172" s="529"/>
      <c r="BN172" s="529"/>
      <c r="BO172" s="529"/>
      <c r="BP172" s="529"/>
      <c r="BQ172" s="529"/>
      <c r="BR172" s="529"/>
      <c r="BS172" s="529"/>
      <c r="BT172" s="529"/>
      <c r="BU172" s="529"/>
      <c r="BV172" s="529"/>
      <c r="BW172" s="529"/>
      <c r="BX172" s="529"/>
      <c r="BY172" s="529"/>
      <c r="BZ172" s="529"/>
      <c r="CA172" s="529"/>
      <c r="CB172" s="529"/>
      <c r="CC172" s="529"/>
      <c r="CD172" s="529"/>
      <c r="CE172" s="529"/>
      <c r="CF172" s="529"/>
      <c r="CG172" s="529"/>
      <c r="CH172" s="529"/>
      <c r="CI172" s="529"/>
      <c r="CJ172" s="529"/>
      <c r="CK172" s="529"/>
      <c r="CL172" s="529"/>
      <c r="CM172" s="529"/>
      <c r="CN172" s="529"/>
      <c r="CO172" s="529"/>
      <c r="CP172" s="529"/>
      <c r="CQ172" s="529"/>
    </row>
    <row r="173" spans="1:95" s="70" customFormat="1" ht="15" customHeight="1" x14ac:dyDescent="0.2">
      <c r="A173" s="11">
        <v>269</v>
      </c>
      <c r="B173" s="277"/>
      <c r="C173" s="287"/>
      <c r="D173" s="287"/>
      <c r="E173" s="1452" t="s">
        <v>120</v>
      </c>
      <c r="F173" s="1453"/>
      <c r="G173" s="1453"/>
      <c r="H173" s="1453"/>
      <c r="I173" s="1453"/>
      <c r="J173" s="1453"/>
      <c r="K173" s="1453"/>
      <c r="L173" s="1454"/>
      <c r="M173" s="407">
        <f>SUM(M174:M175)</f>
        <v>0</v>
      </c>
      <c r="N173" s="410">
        <f t="shared" ref="N173:AB173" si="40">SUBTOTAL(9,N174:N175)</f>
        <v>0</v>
      </c>
      <c r="O173" s="414">
        <f t="shared" si="40"/>
        <v>0</v>
      </c>
      <c r="P173" s="413">
        <f t="shared" si="40"/>
        <v>0</v>
      </c>
      <c r="Q173" s="415">
        <f t="shared" si="40"/>
        <v>0</v>
      </c>
      <c r="R173" s="414">
        <f t="shared" si="40"/>
        <v>0</v>
      </c>
      <c r="S173" s="414">
        <f t="shared" si="40"/>
        <v>0</v>
      </c>
      <c r="T173" s="414">
        <f t="shared" si="40"/>
        <v>0</v>
      </c>
      <c r="U173" s="414">
        <f t="shared" si="40"/>
        <v>0</v>
      </c>
      <c r="V173" s="414">
        <f t="shared" si="40"/>
        <v>0</v>
      </c>
      <c r="W173" s="414">
        <f t="shared" si="40"/>
        <v>0</v>
      </c>
      <c r="X173" s="414">
        <f t="shared" si="40"/>
        <v>0</v>
      </c>
      <c r="Y173" s="414">
        <f t="shared" si="40"/>
        <v>0</v>
      </c>
      <c r="Z173" s="414">
        <f t="shared" si="40"/>
        <v>0</v>
      </c>
      <c r="AA173" s="414">
        <f t="shared" si="40"/>
        <v>0</v>
      </c>
      <c r="AB173" s="424">
        <f t="shared" si="40"/>
        <v>0</v>
      </c>
      <c r="AC173" s="407">
        <f t="shared" ref="AC173" si="41">SUM(AC174:AC175)</f>
        <v>0</v>
      </c>
      <c r="AD173" s="996"/>
      <c r="AE173" s="997"/>
      <c r="AF173" s="997"/>
      <c r="AG173" s="536"/>
      <c r="AH173" s="529"/>
      <c r="AI173" s="529"/>
      <c r="AJ173" s="529"/>
      <c r="AK173" s="529"/>
      <c r="AL173" s="529"/>
      <c r="AM173" s="529"/>
      <c r="AN173" s="529"/>
      <c r="AO173" s="529"/>
      <c r="AP173" s="529"/>
      <c r="AQ173" s="529"/>
      <c r="AR173" s="529"/>
      <c r="AS173" s="529"/>
      <c r="AT173" s="529"/>
      <c r="AU173" s="529"/>
      <c r="AV173" s="529"/>
      <c r="AW173" s="529"/>
      <c r="AX173" s="529"/>
      <c r="AY173" s="529"/>
      <c r="AZ173" s="529"/>
      <c r="BA173" s="529"/>
      <c r="BB173" s="529"/>
      <c r="BC173" s="529"/>
      <c r="BD173" s="529"/>
      <c r="BE173" s="529"/>
      <c r="BF173" s="529"/>
      <c r="BG173" s="529"/>
      <c r="BH173" s="529"/>
      <c r="BI173" s="529"/>
      <c r="BJ173" s="529"/>
      <c r="BK173" s="529"/>
      <c r="BL173" s="529"/>
      <c r="BM173" s="529"/>
      <c r="BN173" s="529"/>
      <c r="BO173" s="529"/>
      <c r="BP173" s="529"/>
      <c r="BQ173" s="529"/>
      <c r="BR173" s="529"/>
      <c r="BS173" s="529"/>
      <c r="BT173" s="529"/>
      <c r="BU173" s="529"/>
      <c r="BV173" s="529"/>
      <c r="BW173" s="529"/>
      <c r="BX173" s="529"/>
      <c r="BY173" s="529"/>
      <c r="BZ173" s="529"/>
      <c r="CA173" s="529"/>
      <c r="CB173" s="529"/>
      <c r="CC173" s="529"/>
      <c r="CD173" s="529"/>
      <c r="CE173" s="529"/>
      <c r="CF173" s="529"/>
      <c r="CG173" s="529"/>
      <c r="CH173" s="529"/>
      <c r="CI173" s="529"/>
      <c r="CJ173" s="529"/>
      <c r="CK173" s="529"/>
      <c r="CL173" s="529"/>
      <c r="CM173" s="529"/>
      <c r="CN173" s="529"/>
      <c r="CO173" s="529"/>
      <c r="CP173" s="529"/>
      <c r="CQ173" s="529"/>
    </row>
    <row r="174" spans="1:95" s="70" customFormat="1" ht="15" customHeight="1" x14ac:dyDescent="0.2">
      <c r="A174" s="11">
        <v>270</v>
      </c>
      <c r="B174" s="277"/>
      <c r="C174" s="287"/>
      <c r="D174" s="287"/>
      <c r="E174" s="288"/>
      <c r="F174" s="1455" t="s">
        <v>117</v>
      </c>
      <c r="G174" s="1456"/>
      <c r="H174" s="1456"/>
      <c r="I174" s="1456"/>
      <c r="J174" s="1456"/>
      <c r="K174" s="1456"/>
      <c r="L174" s="1456"/>
      <c r="M174" s="698">
        <v>0</v>
      </c>
      <c r="N174" s="699">
        <v>0</v>
      </c>
      <c r="O174" s="700">
        <v>0</v>
      </c>
      <c r="P174" s="700">
        <v>0</v>
      </c>
      <c r="Q174" s="705">
        <v>0</v>
      </c>
      <c r="R174" s="700">
        <v>0</v>
      </c>
      <c r="S174" s="701">
        <v>0</v>
      </c>
      <c r="T174" s="700">
        <v>0</v>
      </c>
      <c r="U174" s="701">
        <v>0</v>
      </c>
      <c r="V174" s="700">
        <v>0</v>
      </c>
      <c r="W174" s="701">
        <v>0</v>
      </c>
      <c r="X174" s="700">
        <v>0</v>
      </c>
      <c r="Y174" s="701">
        <v>0</v>
      </c>
      <c r="Z174" s="700">
        <v>0</v>
      </c>
      <c r="AA174" s="701">
        <v>0</v>
      </c>
      <c r="AB174" s="706">
        <v>0</v>
      </c>
      <c r="AC174" s="698">
        <v>0</v>
      </c>
      <c r="AD174" s="996"/>
      <c r="AE174" s="997"/>
      <c r="AF174" s="997"/>
      <c r="AG174" s="536"/>
      <c r="AH174" s="529"/>
      <c r="AI174" s="529"/>
      <c r="AJ174" s="529"/>
      <c r="AK174" s="529"/>
      <c r="AL174" s="529"/>
      <c r="AM174" s="529"/>
      <c r="AN174" s="529"/>
      <c r="AO174" s="529"/>
      <c r="AP174" s="529"/>
      <c r="AQ174" s="529"/>
      <c r="AR174" s="529"/>
      <c r="AS174" s="529"/>
      <c r="AT174" s="529"/>
      <c r="AU174" s="529"/>
      <c r="AV174" s="529"/>
      <c r="AW174" s="529"/>
      <c r="AX174" s="529"/>
      <c r="AY174" s="529"/>
      <c r="AZ174" s="529"/>
      <c r="BA174" s="529"/>
      <c r="BB174" s="529"/>
      <c r="BC174" s="529"/>
      <c r="BD174" s="529"/>
      <c r="BE174" s="529"/>
      <c r="BF174" s="529"/>
      <c r="BG174" s="529"/>
      <c r="BH174" s="529"/>
      <c r="BI174" s="529"/>
      <c r="BJ174" s="529"/>
      <c r="BK174" s="529"/>
      <c r="BL174" s="529"/>
      <c r="BM174" s="529"/>
      <c r="BN174" s="529"/>
      <c r="BO174" s="529"/>
      <c r="BP174" s="529"/>
      <c r="BQ174" s="529"/>
      <c r="BR174" s="529"/>
      <c r="BS174" s="529"/>
      <c r="BT174" s="529"/>
      <c r="BU174" s="529"/>
      <c r="BV174" s="529"/>
      <c r="BW174" s="529"/>
      <c r="BX174" s="529"/>
      <c r="BY174" s="529"/>
      <c r="BZ174" s="529"/>
      <c r="CA174" s="529"/>
      <c r="CB174" s="529"/>
      <c r="CC174" s="529"/>
      <c r="CD174" s="529"/>
      <c r="CE174" s="529"/>
      <c r="CF174" s="529"/>
      <c r="CG174" s="529"/>
      <c r="CH174" s="529"/>
      <c r="CI174" s="529"/>
      <c r="CJ174" s="529"/>
      <c r="CK174" s="529"/>
      <c r="CL174" s="529"/>
      <c r="CM174" s="529"/>
      <c r="CN174" s="529"/>
      <c r="CO174" s="529"/>
      <c r="CP174" s="529"/>
      <c r="CQ174" s="529"/>
    </row>
    <row r="175" spans="1:95" s="70" customFormat="1" ht="15" customHeight="1" x14ac:dyDescent="0.2">
      <c r="A175" s="11">
        <v>271</v>
      </c>
      <c r="B175" s="277"/>
      <c r="C175" s="287"/>
      <c r="D175" s="287"/>
      <c r="E175" s="288"/>
      <c r="F175" s="1458" t="s">
        <v>572</v>
      </c>
      <c r="G175" s="1459"/>
      <c r="H175" s="1459"/>
      <c r="I175" s="1459"/>
      <c r="J175" s="1459"/>
      <c r="K175" s="1459"/>
      <c r="L175" s="1459"/>
      <c r="M175" s="698">
        <v>0</v>
      </c>
      <c r="N175" s="699">
        <v>0</v>
      </c>
      <c r="O175" s="700">
        <v>0</v>
      </c>
      <c r="P175" s="700">
        <v>0</v>
      </c>
      <c r="Q175" s="705">
        <v>0</v>
      </c>
      <c r="R175" s="700">
        <v>0</v>
      </c>
      <c r="S175" s="701">
        <v>0</v>
      </c>
      <c r="T175" s="700">
        <v>0</v>
      </c>
      <c r="U175" s="701">
        <v>0</v>
      </c>
      <c r="V175" s="700">
        <v>0</v>
      </c>
      <c r="W175" s="701">
        <v>0</v>
      </c>
      <c r="X175" s="700">
        <v>0</v>
      </c>
      <c r="Y175" s="701">
        <v>0</v>
      </c>
      <c r="Z175" s="700">
        <v>0</v>
      </c>
      <c r="AA175" s="701">
        <v>0</v>
      </c>
      <c r="AB175" s="706">
        <v>0</v>
      </c>
      <c r="AC175" s="698">
        <v>0</v>
      </c>
      <c r="AD175" s="996"/>
      <c r="AE175" s="997"/>
      <c r="AF175" s="997"/>
      <c r="AG175" s="536"/>
      <c r="AH175" s="529"/>
      <c r="AI175" s="529"/>
      <c r="AJ175" s="529"/>
      <c r="AK175" s="529"/>
      <c r="AL175" s="529"/>
      <c r="AM175" s="529"/>
      <c r="AN175" s="529"/>
      <c r="AO175" s="529"/>
      <c r="AP175" s="529"/>
      <c r="AQ175" s="529"/>
      <c r="AR175" s="529"/>
      <c r="AS175" s="529"/>
      <c r="AT175" s="529"/>
      <c r="AU175" s="529"/>
      <c r="AV175" s="529"/>
      <c r="AW175" s="529"/>
      <c r="AX175" s="529"/>
      <c r="AY175" s="529"/>
      <c r="AZ175" s="529"/>
      <c r="BA175" s="529"/>
      <c r="BB175" s="529"/>
      <c r="BC175" s="529"/>
      <c r="BD175" s="529"/>
      <c r="BE175" s="529"/>
      <c r="BF175" s="529"/>
      <c r="BG175" s="529"/>
      <c r="BH175" s="529"/>
      <c r="BI175" s="529"/>
      <c r="BJ175" s="529"/>
      <c r="BK175" s="529"/>
      <c r="BL175" s="529"/>
      <c r="BM175" s="529"/>
      <c r="BN175" s="529"/>
      <c r="BO175" s="529"/>
      <c r="BP175" s="529"/>
      <c r="BQ175" s="529"/>
      <c r="BR175" s="529"/>
      <c r="BS175" s="529"/>
      <c r="BT175" s="529"/>
      <c r="BU175" s="529"/>
      <c r="BV175" s="529"/>
      <c r="BW175" s="529"/>
      <c r="BX175" s="529"/>
      <c r="BY175" s="529"/>
      <c r="BZ175" s="529"/>
      <c r="CA175" s="529"/>
      <c r="CB175" s="529"/>
      <c r="CC175" s="529"/>
      <c r="CD175" s="529"/>
      <c r="CE175" s="529"/>
      <c r="CF175" s="529"/>
      <c r="CG175" s="529"/>
      <c r="CH175" s="529"/>
      <c r="CI175" s="529"/>
      <c r="CJ175" s="529"/>
      <c r="CK175" s="529"/>
      <c r="CL175" s="529"/>
      <c r="CM175" s="529"/>
      <c r="CN175" s="529"/>
      <c r="CO175" s="529"/>
      <c r="CP175" s="529"/>
      <c r="CQ175" s="529"/>
    </row>
    <row r="176" spans="1:95" s="70" customFormat="1" ht="15" customHeight="1" x14ac:dyDescent="0.2">
      <c r="A176" s="11">
        <v>272</v>
      </c>
      <c r="B176" s="277"/>
      <c r="C176" s="287"/>
      <c r="D176" s="287"/>
      <c r="E176" s="1452" t="s">
        <v>121</v>
      </c>
      <c r="F176" s="1453"/>
      <c r="G176" s="1453"/>
      <c r="H176" s="1453"/>
      <c r="I176" s="1453"/>
      <c r="J176" s="1453"/>
      <c r="K176" s="1453"/>
      <c r="L176" s="1454"/>
      <c r="M176" s="407">
        <f>SUM(M177:M179)</f>
        <v>0</v>
      </c>
      <c r="N176" s="410">
        <f t="shared" ref="N176:AC176" si="42">SUBTOTAL(9,N177:N179)</f>
        <v>0</v>
      </c>
      <c r="O176" s="414">
        <f t="shared" si="42"/>
        <v>0</v>
      </c>
      <c r="P176" s="413">
        <f t="shared" si="42"/>
        <v>0</v>
      </c>
      <c r="Q176" s="415">
        <f t="shared" si="42"/>
        <v>0</v>
      </c>
      <c r="R176" s="414">
        <f t="shared" si="42"/>
        <v>0</v>
      </c>
      <c r="S176" s="414">
        <f t="shared" si="42"/>
        <v>0</v>
      </c>
      <c r="T176" s="414">
        <f t="shared" si="42"/>
        <v>0</v>
      </c>
      <c r="U176" s="414">
        <f t="shared" si="42"/>
        <v>0</v>
      </c>
      <c r="V176" s="414">
        <f t="shared" si="42"/>
        <v>0</v>
      </c>
      <c r="W176" s="414">
        <f t="shared" si="42"/>
        <v>0</v>
      </c>
      <c r="X176" s="414">
        <f t="shared" si="42"/>
        <v>0</v>
      </c>
      <c r="Y176" s="414">
        <f t="shared" si="42"/>
        <v>0</v>
      </c>
      <c r="Z176" s="414">
        <f t="shared" si="42"/>
        <v>0</v>
      </c>
      <c r="AA176" s="414">
        <f t="shared" si="42"/>
        <v>0</v>
      </c>
      <c r="AB176" s="424">
        <f t="shared" si="42"/>
        <v>0</v>
      </c>
      <c r="AC176" s="407">
        <f t="shared" si="42"/>
        <v>0</v>
      </c>
      <c r="AD176" s="996"/>
      <c r="AE176" s="997"/>
      <c r="AF176" s="997"/>
      <c r="AG176" s="536"/>
      <c r="AH176" s="529"/>
      <c r="AI176" s="529"/>
      <c r="AJ176" s="529"/>
      <c r="AK176" s="529"/>
      <c r="AL176" s="529"/>
      <c r="AM176" s="529"/>
      <c r="AN176" s="529"/>
      <c r="AO176" s="529"/>
      <c r="AP176" s="529"/>
      <c r="AQ176" s="529"/>
      <c r="AR176" s="529"/>
      <c r="AS176" s="529"/>
      <c r="AT176" s="529"/>
      <c r="AU176" s="529"/>
      <c r="AV176" s="529"/>
      <c r="AW176" s="529"/>
      <c r="AX176" s="529"/>
      <c r="AY176" s="529"/>
      <c r="AZ176" s="529"/>
      <c r="BA176" s="529"/>
      <c r="BB176" s="529"/>
      <c r="BC176" s="529"/>
      <c r="BD176" s="529"/>
      <c r="BE176" s="529"/>
      <c r="BF176" s="529"/>
      <c r="BG176" s="529"/>
      <c r="BH176" s="529"/>
      <c r="BI176" s="529"/>
      <c r="BJ176" s="529"/>
      <c r="BK176" s="529"/>
      <c r="BL176" s="529"/>
      <c r="BM176" s="529"/>
      <c r="BN176" s="529"/>
      <c r="BO176" s="529"/>
      <c r="BP176" s="529"/>
      <c r="BQ176" s="529"/>
      <c r="BR176" s="529"/>
      <c r="BS176" s="529"/>
      <c r="BT176" s="529"/>
      <c r="BU176" s="529"/>
      <c r="BV176" s="529"/>
      <c r="BW176" s="529"/>
      <c r="BX176" s="529"/>
      <c r="BY176" s="529"/>
      <c r="BZ176" s="529"/>
      <c r="CA176" s="529"/>
      <c r="CB176" s="529"/>
      <c r="CC176" s="529"/>
      <c r="CD176" s="529"/>
      <c r="CE176" s="529"/>
      <c r="CF176" s="529"/>
      <c r="CG176" s="529"/>
      <c r="CH176" s="529"/>
      <c r="CI176" s="529"/>
      <c r="CJ176" s="529"/>
      <c r="CK176" s="529"/>
      <c r="CL176" s="529"/>
      <c r="CM176" s="529"/>
      <c r="CN176" s="529"/>
      <c r="CO176" s="529"/>
      <c r="CP176" s="529"/>
      <c r="CQ176" s="529"/>
    </row>
    <row r="177" spans="1:95" s="70" customFormat="1" ht="15" customHeight="1" x14ac:dyDescent="0.2">
      <c r="A177" s="11">
        <v>273</v>
      </c>
      <c r="B177" s="277"/>
      <c r="C177" s="287"/>
      <c r="D177" s="287"/>
      <c r="E177" s="288"/>
      <c r="F177" s="1455" t="s">
        <v>122</v>
      </c>
      <c r="G177" s="1456"/>
      <c r="H177" s="1456"/>
      <c r="I177" s="1456"/>
      <c r="J177" s="1456"/>
      <c r="K177" s="1456"/>
      <c r="L177" s="1457"/>
      <c r="M177" s="698">
        <v>0</v>
      </c>
      <c r="N177" s="699">
        <v>0</v>
      </c>
      <c r="O177" s="700">
        <v>0</v>
      </c>
      <c r="P177" s="700">
        <v>0</v>
      </c>
      <c r="Q177" s="705">
        <v>0</v>
      </c>
      <c r="R177" s="700">
        <v>0</v>
      </c>
      <c r="S177" s="701">
        <v>0</v>
      </c>
      <c r="T177" s="700">
        <v>0</v>
      </c>
      <c r="U177" s="701">
        <v>0</v>
      </c>
      <c r="V177" s="700">
        <v>0</v>
      </c>
      <c r="W177" s="701">
        <v>0</v>
      </c>
      <c r="X177" s="700">
        <v>0</v>
      </c>
      <c r="Y177" s="701">
        <v>0</v>
      </c>
      <c r="Z177" s="700">
        <v>0</v>
      </c>
      <c r="AA177" s="701">
        <v>0</v>
      </c>
      <c r="AB177" s="706">
        <v>0</v>
      </c>
      <c r="AC177" s="698">
        <v>0</v>
      </c>
      <c r="AD177" s="996"/>
      <c r="AE177" s="997"/>
      <c r="AF177" s="997"/>
      <c r="AG177" s="536"/>
      <c r="AH177" s="529"/>
      <c r="AI177" s="529"/>
      <c r="AJ177" s="529"/>
      <c r="AK177" s="529"/>
      <c r="AL177" s="529"/>
      <c r="AM177" s="529"/>
      <c r="AN177" s="529"/>
      <c r="AO177" s="529"/>
      <c r="AP177" s="529"/>
      <c r="AQ177" s="529"/>
      <c r="AR177" s="529"/>
      <c r="AS177" s="529"/>
      <c r="AT177" s="529"/>
      <c r="AU177" s="529"/>
      <c r="AV177" s="529"/>
      <c r="AW177" s="529"/>
      <c r="AX177" s="529"/>
      <c r="AY177" s="529"/>
      <c r="AZ177" s="529"/>
      <c r="BA177" s="529"/>
      <c r="BB177" s="529"/>
      <c r="BC177" s="529"/>
      <c r="BD177" s="529"/>
      <c r="BE177" s="529"/>
      <c r="BF177" s="529"/>
      <c r="BG177" s="529"/>
      <c r="BH177" s="529"/>
      <c r="BI177" s="529"/>
      <c r="BJ177" s="529"/>
      <c r="BK177" s="529"/>
      <c r="BL177" s="529"/>
      <c r="BM177" s="529"/>
      <c r="BN177" s="529"/>
      <c r="BO177" s="529"/>
      <c r="BP177" s="529"/>
      <c r="BQ177" s="529"/>
      <c r="BR177" s="529"/>
      <c r="BS177" s="529"/>
      <c r="BT177" s="529"/>
      <c r="BU177" s="529"/>
      <c r="BV177" s="529"/>
      <c r="BW177" s="529"/>
      <c r="BX177" s="529"/>
      <c r="BY177" s="529"/>
      <c r="BZ177" s="529"/>
      <c r="CA177" s="529"/>
      <c r="CB177" s="529"/>
      <c r="CC177" s="529"/>
      <c r="CD177" s="529"/>
      <c r="CE177" s="529"/>
      <c r="CF177" s="529"/>
      <c r="CG177" s="529"/>
      <c r="CH177" s="529"/>
      <c r="CI177" s="529"/>
      <c r="CJ177" s="529"/>
      <c r="CK177" s="529"/>
      <c r="CL177" s="529"/>
      <c r="CM177" s="529"/>
      <c r="CN177" s="529"/>
      <c r="CO177" s="529"/>
      <c r="CP177" s="529"/>
      <c r="CQ177" s="529"/>
    </row>
    <row r="178" spans="1:95" s="70" customFormat="1" ht="15" customHeight="1" x14ac:dyDescent="0.2">
      <c r="A178" s="11">
        <v>274</v>
      </c>
      <c r="B178" s="277"/>
      <c r="C178" s="287"/>
      <c r="D178" s="287"/>
      <c r="E178" s="288"/>
      <c r="F178" s="1449" t="s">
        <v>573</v>
      </c>
      <c r="G178" s="1450"/>
      <c r="H178" s="1450"/>
      <c r="I178" s="1450"/>
      <c r="J178" s="1450"/>
      <c r="K178" s="1450"/>
      <c r="L178" s="1451"/>
      <c r="M178" s="698">
        <v>0</v>
      </c>
      <c r="N178" s="699">
        <v>0</v>
      </c>
      <c r="O178" s="700">
        <v>0</v>
      </c>
      <c r="P178" s="700">
        <v>0</v>
      </c>
      <c r="Q178" s="705">
        <v>0</v>
      </c>
      <c r="R178" s="700">
        <v>0</v>
      </c>
      <c r="S178" s="701">
        <v>0</v>
      </c>
      <c r="T178" s="700">
        <v>0</v>
      </c>
      <c r="U178" s="701">
        <v>0</v>
      </c>
      <c r="V178" s="700">
        <v>0</v>
      </c>
      <c r="W178" s="701">
        <v>0</v>
      </c>
      <c r="X178" s="700">
        <v>0</v>
      </c>
      <c r="Y178" s="701">
        <v>0</v>
      </c>
      <c r="Z178" s="700">
        <v>0</v>
      </c>
      <c r="AA178" s="701">
        <v>0</v>
      </c>
      <c r="AB178" s="706">
        <v>0</v>
      </c>
      <c r="AC178" s="698">
        <v>0</v>
      </c>
      <c r="AD178" s="996"/>
      <c r="AE178" s="997"/>
      <c r="AF178" s="997"/>
      <c r="AG178" s="536"/>
      <c r="AH178" s="529"/>
      <c r="AI178" s="529"/>
      <c r="AJ178" s="529"/>
      <c r="AK178" s="529"/>
      <c r="AL178" s="529"/>
      <c r="AM178" s="529"/>
      <c r="AN178" s="529"/>
      <c r="AO178" s="529"/>
      <c r="AP178" s="529"/>
      <c r="AQ178" s="529"/>
      <c r="AR178" s="529"/>
      <c r="AS178" s="529"/>
      <c r="AT178" s="529"/>
      <c r="AU178" s="529"/>
      <c r="AV178" s="529"/>
      <c r="AW178" s="529"/>
      <c r="AX178" s="529"/>
      <c r="AY178" s="529"/>
      <c r="AZ178" s="529"/>
      <c r="BA178" s="529"/>
      <c r="BB178" s="529"/>
      <c r="BC178" s="529"/>
      <c r="BD178" s="529"/>
      <c r="BE178" s="529"/>
      <c r="BF178" s="529"/>
      <c r="BG178" s="529"/>
      <c r="BH178" s="529"/>
      <c r="BI178" s="529"/>
      <c r="BJ178" s="529"/>
      <c r="BK178" s="529"/>
      <c r="BL178" s="529"/>
      <c r="BM178" s="529"/>
      <c r="BN178" s="529"/>
      <c r="BO178" s="529"/>
      <c r="BP178" s="529"/>
      <c r="BQ178" s="529"/>
      <c r="BR178" s="529"/>
      <c r="BS178" s="529"/>
      <c r="BT178" s="529"/>
      <c r="BU178" s="529"/>
      <c r="BV178" s="529"/>
      <c r="BW178" s="529"/>
      <c r="BX178" s="529"/>
      <c r="BY178" s="529"/>
      <c r="BZ178" s="529"/>
      <c r="CA178" s="529"/>
      <c r="CB178" s="529"/>
      <c r="CC178" s="529"/>
      <c r="CD178" s="529"/>
      <c r="CE178" s="529"/>
      <c r="CF178" s="529"/>
      <c r="CG178" s="529"/>
      <c r="CH178" s="529"/>
      <c r="CI178" s="529"/>
      <c r="CJ178" s="529"/>
      <c r="CK178" s="529"/>
      <c r="CL178" s="529"/>
      <c r="CM178" s="529"/>
      <c r="CN178" s="529"/>
      <c r="CO178" s="529"/>
      <c r="CP178" s="529"/>
      <c r="CQ178" s="529"/>
    </row>
    <row r="179" spans="1:95" s="70" customFormat="1" ht="27.75" customHeight="1" x14ac:dyDescent="0.2">
      <c r="A179" s="11">
        <v>275</v>
      </c>
      <c r="B179" s="277"/>
      <c r="C179" s="287"/>
      <c r="D179" s="287"/>
      <c r="E179" s="288"/>
      <c r="F179" s="1458" t="s">
        <v>123</v>
      </c>
      <c r="G179" s="1459"/>
      <c r="H179" s="1459"/>
      <c r="I179" s="1459"/>
      <c r="J179" s="1459"/>
      <c r="K179" s="1459"/>
      <c r="L179" s="1460"/>
      <c r="M179" s="698">
        <v>0</v>
      </c>
      <c r="N179" s="699">
        <v>0</v>
      </c>
      <c r="O179" s="700">
        <v>0</v>
      </c>
      <c r="P179" s="700">
        <v>0</v>
      </c>
      <c r="Q179" s="705">
        <v>0</v>
      </c>
      <c r="R179" s="700">
        <v>0</v>
      </c>
      <c r="S179" s="701">
        <v>0</v>
      </c>
      <c r="T179" s="700">
        <v>0</v>
      </c>
      <c r="U179" s="701">
        <v>0</v>
      </c>
      <c r="V179" s="700">
        <v>0</v>
      </c>
      <c r="W179" s="701">
        <v>0</v>
      </c>
      <c r="X179" s="700">
        <v>0</v>
      </c>
      <c r="Y179" s="701">
        <v>0</v>
      </c>
      <c r="Z179" s="700">
        <v>0</v>
      </c>
      <c r="AA179" s="701">
        <v>0</v>
      </c>
      <c r="AB179" s="706">
        <v>0</v>
      </c>
      <c r="AC179" s="698">
        <v>0</v>
      </c>
      <c r="AD179" s="996"/>
      <c r="AE179" s="997"/>
      <c r="AF179" s="997"/>
      <c r="AG179" s="536"/>
      <c r="AH179" s="529"/>
      <c r="AI179" s="529"/>
      <c r="AJ179" s="529"/>
      <c r="AK179" s="529"/>
      <c r="AL179" s="529"/>
      <c r="AM179" s="529"/>
      <c r="AN179" s="529"/>
      <c r="AO179" s="529"/>
      <c r="AP179" s="529"/>
      <c r="AQ179" s="529"/>
      <c r="AR179" s="529"/>
      <c r="AS179" s="529"/>
      <c r="AT179" s="529"/>
      <c r="AU179" s="529"/>
      <c r="AV179" s="529"/>
      <c r="AW179" s="529"/>
      <c r="AX179" s="529"/>
      <c r="AY179" s="529"/>
      <c r="AZ179" s="529"/>
      <c r="BA179" s="529"/>
      <c r="BB179" s="529"/>
      <c r="BC179" s="529"/>
      <c r="BD179" s="529"/>
      <c r="BE179" s="529"/>
      <c r="BF179" s="529"/>
      <c r="BG179" s="529"/>
      <c r="BH179" s="529"/>
      <c r="BI179" s="529"/>
      <c r="BJ179" s="529"/>
      <c r="BK179" s="529"/>
      <c r="BL179" s="529"/>
      <c r="BM179" s="529"/>
      <c r="BN179" s="529"/>
      <c r="BO179" s="529"/>
      <c r="BP179" s="529"/>
      <c r="BQ179" s="529"/>
      <c r="BR179" s="529"/>
      <c r="BS179" s="529"/>
      <c r="BT179" s="529"/>
      <c r="BU179" s="529"/>
      <c r="BV179" s="529"/>
      <c r="BW179" s="529"/>
      <c r="BX179" s="529"/>
      <c r="BY179" s="529"/>
      <c r="BZ179" s="529"/>
      <c r="CA179" s="529"/>
      <c r="CB179" s="529"/>
      <c r="CC179" s="529"/>
      <c r="CD179" s="529"/>
      <c r="CE179" s="529"/>
      <c r="CF179" s="529"/>
      <c r="CG179" s="529"/>
      <c r="CH179" s="529"/>
      <c r="CI179" s="529"/>
      <c r="CJ179" s="529"/>
      <c r="CK179" s="529"/>
      <c r="CL179" s="529"/>
      <c r="CM179" s="529"/>
      <c r="CN179" s="529"/>
      <c r="CO179" s="529"/>
      <c r="CP179" s="529"/>
      <c r="CQ179" s="529"/>
    </row>
    <row r="180" spans="1:95" s="70" customFormat="1" ht="15" customHeight="1" x14ac:dyDescent="0.2">
      <c r="A180" s="11">
        <v>276</v>
      </c>
      <c r="B180" s="277"/>
      <c r="C180" s="287"/>
      <c r="D180" s="287"/>
      <c r="E180" s="1452" t="s">
        <v>546</v>
      </c>
      <c r="F180" s="1453"/>
      <c r="G180" s="1453"/>
      <c r="H180" s="1453"/>
      <c r="I180" s="1453"/>
      <c r="J180" s="1453"/>
      <c r="K180" s="1453"/>
      <c r="L180" s="1454"/>
      <c r="M180" s="407">
        <f>SUM(M181:M182)</f>
        <v>0</v>
      </c>
      <c r="N180" s="410">
        <f t="shared" ref="N180:AC180" si="43">SUBTOTAL(9,N181:N182)</f>
        <v>0</v>
      </c>
      <c r="O180" s="414">
        <f t="shared" si="43"/>
        <v>0</v>
      </c>
      <c r="P180" s="413">
        <f t="shared" si="43"/>
        <v>0</v>
      </c>
      <c r="Q180" s="415">
        <f t="shared" si="43"/>
        <v>0</v>
      </c>
      <c r="R180" s="414">
        <f t="shared" si="43"/>
        <v>0</v>
      </c>
      <c r="S180" s="414">
        <f t="shared" si="43"/>
        <v>0</v>
      </c>
      <c r="T180" s="414">
        <f t="shared" si="43"/>
        <v>0</v>
      </c>
      <c r="U180" s="414">
        <f t="shared" si="43"/>
        <v>0</v>
      </c>
      <c r="V180" s="414">
        <f t="shared" si="43"/>
        <v>0</v>
      </c>
      <c r="W180" s="414">
        <f t="shared" si="43"/>
        <v>0</v>
      </c>
      <c r="X180" s="414">
        <f t="shared" si="43"/>
        <v>0</v>
      </c>
      <c r="Y180" s="414">
        <f t="shared" si="43"/>
        <v>0</v>
      </c>
      <c r="Z180" s="414">
        <f t="shared" si="43"/>
        <v>0</v>
      </c>
      <c r="AA180" s="414">
        <f t="shared" si="43"/>
        <v>0</v>
      </c>
      <c r="AB180" s="424">
        <f t="shared" si="43"/>
        <v>0</v>
      </c>
      <c r="AC180" s="407">
        <f t="shared" si="43"/>
        <v>0</v>
      </c>
      <c r="AD180" s="996"/>
      <c r="AE180" s="997"/>
      <c r="AF180" s="997"/>
      <c r="AG180" s="536"/>
      <c r="AH180" s="529"/>
      <c r="AI180" s="529"/>
      <c r="AJ180" s="529"/>
      <c r="AK180" s="529"/>
      <c r="AL180" s="529"/>
      <c r="AM180" s="529"/>
      <c r="AN180" s="529"/>
      <c r="AO180" s="529"/>
      <c r="AP180" s="529"/>
      <c r="AQ180" s="529"/>
      <c r="AR180" s="529"/>
      <c r="AS180" s="529"/>
      <c r="AT180" s="529"/>
      <c r="AU180" s="529"/>
      <c r="AV180" s="529"/>
      <c r="AW180" s="529"/>
      <c r="AX180" s="529"/>
      <c r="AY180" s="529"/>
      <c r="AZ180" s="529"/>
      <c r="BA180" s="529"/>
      <c r="BB180" s="529"/>
      <c r="BC180" s="529"/>
      <c r="BD180" s="529"/>
      <c r="BE180" s="529"/>
      <c r="BF180" s="529"/>
      <c r="BG180" s="529"/>
      <c r="BH180" s="529"/>
      <c r="BI180" s="529"/>
      <c r="BJ180" s="529"/>
      <c r="BK180" s="529"/>
      <c r="BL180" s="529"/>
      <c r="BM180" s="529"/>
      <c r="BN180" s="529"/>
      <c r="BO180" s="529"/>
      <c r="BP180" s="529"/>
      <c r="BQ180" s="529"/>
      <c r="BR180" s="529"/>
      <c r="BS180" s="529"/>
      <c r="BT180" s="529"/>
      <c r="BU180" s="529"/>
      <c r="BV180" s="529"/>
      <c r="BW180" s="529"/>
      <c r="BX180" s="529"/>
      <c r="BY180" s="529"/>
      <c r="BZ180" s="529"/>
      <c r="CA180" s="529"/>
      <c r="CB180" s="529"/>
      <c r="CC180" s="529"/>
      <c r="CD180" s="529"/>
      <c r="CE180" s="529"/>
      <c r="CF180" s="529"/>
      <c r="CG180" s="529"/>
      <c r="CH180" s="529"/>
      <c r="CI180" s="529"/>
      <c r="CJ180" s="529"/>
      <c r="CK180" s="529"/>
      <c r="CL180" s="529"/>
      <c r="CM180" s="529"/>
      <c r="CN180" s="529"/>
      <c r="CO180" s="529"/>
      <c r="CP180" s="529"/>
      <c r="CQ180" s="529"/>
    </row>
    <row r="181" spans="1:95" s="70" customFormat="1" ht="27.75" customHeight="1" x14ac:dyDescent="0.2">
      <c r="A181" s="11">
        <v>277</v>
      </c>
      <c r="B181" s="277"/>
      <c r="C181" s="287"/>
      <c r="D181" s="287"/>
      <c r="E181" s="288"/>
      <c r="F181" s="1455" t="s">
        <v>547</v>
      </c>
      <c r="G181" s="1456"/>
      <c r="H181" s="1456"/>
      <c r="I181" s="1456"/>
      <c r="J181" s="1456"/>
      <c r="K181" s="1456"/>
      <c r="L181" s="1457"/>
      <c r="M181" s="698">
        <v>0</v>
      </c>
      <c r="N181" s="699">
        <v>0</v>
      </c>
      <c r="O181" s="700">
        <v>0</v>
      </c>
      <c r="P181" s="700">
        <v>0</v>
      </c>
      <c r="Q181" s="705">
        <v>0</v>
      </c>
      <c r="R181" s="700">
        <v>0</v>
      </c>
      <c r="S181" s="701">
        <v>0</v>
      </c>
      <c r="T181" s="700">
        <v>0</v>
      </c>
      <c r="U181" s="701">
        <v>0</v>
      </c>
      <c r="V181" s="700">
        <v>0</v>
      </c>
      <c r="W181" s="701">
        <v>0</v>
      </c>
      <c r="X181" s="700">
        <v>0</v>
      </c>
      <c r="Y181" s="701">
        <v>0</v>
      </c>
      <c r="Z181" s="700">
        <v>0</v>
      </c>
      <c r="AA181" s="701">
        <v>0</v>
      </c>
      <c r="AB181" s="706">
        <v>0</v>
      </c>
      <c r="AC181" s="698">
        <v>0</v>
      </c>
      <c r="AD181" s="996"/>
      <c r="AE181" s="997"/>
      <c r="AF181" s="997"/>
      <c r="AG181" s="536"/>
      <c r="AH181" s="529"/>
      <c r="AI181" s="529"/>
      <c r="AJ181" s="529"/>
      <c r="AK181" s="529"/>
      <c r="AL181" s="529"/>
      <c r="AM181" s="529"/>
      <c r="AN181" s="529"/>
      <c r="AO181" s="529"/>
      <c r="AP181" s="529"/>
      <c r="AQ181" s="529"/>
      <c r="AR181" s="529"/>
      <c r="AS181" s="529"/>
      <c r="AT181" s="529"/>
      <c r="AU181" s="529"/>
      <c r="AV181" s="529"/>
      <c r="AW181" s="529"/>
      <c r="AX181" s="529"/>
      <c r="AY181" s="529"/>
      <c r="AZ181" s="529"/>
      <c r="BA181" s="529"/>
      <c r="BB181" s="529"/>
      <c r="BC181" s="529"/>
      <c r="BD181" s="529"/>
      <c r="BE181" s="529"/>
      <c r="BF181" s="529"/>
      <c r="BG181" s="529"/>
      <c r="BH181" s="529"/>
      <c r="BI181" s="529"/>
      <c r="BJ181" s="529"/>
      <c r="BK181" s="529"/>
      <c r="BL181" s="529"/>
      <c r="BM181" s="529"/>
      <c r="BN181" s="529"/>
      <c r="BO181" s="529"/>
      <c r="BP181" s="529"/>
      <c r="BQ181" s="529"/>
      <c r="BR181" s="529"/>
      <c r="BS181" s="529"/>
      <c r="BT181" s="529"/>
      <c r="BU181" s="529"/>
      <c r="BV181" s="529"/>
      <c r="BW181" s="529"/>
      <c r="BX181" s="529"/>
      <c r="BY181" s="529"/>
      <c r="BZ181" s="529"/>
      <c r="CA181" s="529"/>
      <c r="CB181" s="529"/>
      <c r="CC181" s="529"/>
      <c r="CD181" s="529"/>
      <c r="CE181" s="529"/>
      <c r="CF181" s="529"/>
      <c r="CG181" s="529"/>
      <c r="CH181" s="529"/>
      <c r="CI181" s="529"/>
      <c r="CJ181" s="529"/>
      <c r="CK181" s="529"/>
      <c r="CL181" s="529"/>
      <c r="CM181" s="529"/>
      <c r="CN181" s="529"/>
      <c r="CO181" s="529"/>
      <c r="CP181" s="529"/>
      <c r="CQ181" s="529"/>
    </row>
    <row r="182" spans="1:95" s="70" customFormat="1" ht="15" customHeight="1" x14ac:dyDescent="0.2">
      <c r="A182" s="11">
        <v>278</v>
      </c>
      <c r="B182" s="277"/>
      <c r="C182" s="287"/>
      <c r="D182" s="287"/>
      <c r="E182" s="288"/>
      <c r="F182" s="1458" t="s">
        <v>570</v>
      </c>
      <c r="G182" s="1459"/>
      <c r="H182" s="1459"/>
      <c r="I182" s="1459"/>
      <c r="J182" s="1459"/>
      <c r="K182" s="1459"/>
      <c r="L182" s="1460"/>
      <c r="M182" s="698">
        <v>0</v>
      </c>
      <c r="N182" s="699">
        <v>0</v>
      </c>
      <c r="O182" s="700">
        <v>0</v>
      </c>
      <c r="P182" s="700">
        <v>0</v>
      </c>
      <c r="Q182" s="705">
        <v>0</v>
      </c>
      <c r="R182" s="700">
        <v>0</v>
      </c>
      <c r="S182" s="701">
        <v>0</v>
      </c>
      <c r="T182" s="700">
        <v>0</v>
      </c>
      <c r="U182" s="701">
        <v>0</v>
      </c>
      <c r="V182" s="700">
        <v>0</v>
      </c>
      <c r="W182" s="701">
        <v>0</v>
      </c>
      <c r="X182" s="700">
        <v>0</v>
      </c>
      <c r="Y182" s="701">
        <v>0</v>
      </c>
      <c r="Z182" s="700">
        <v>0</v>
      </c>
      <c r="AA182" s="701">
        <v>0</v>
      </c>
      <c r="AB182" s="706">
        <v>0</v>
      </c>
      <c r="AC182" s="698">
        <v>0</v>
      </c>
      <c r="AD182" s="996"/>
      <c r="AE182" s="997"/>
      <c r="AF182" s="997"/>
      <c r="AG182" s="536"/>
      <c r="AH182" s="529"/>
      <c r="AI182" s="529"/>
      <c r="AJ182" s="529"/>
      <c r="AK182" s="529"/>
      <c r="AL182" s="529"/>
      <c r="AM182" s="529"/>
      <c r="AN182" s="529"/>
      <c r="AO182" s="529"/>
      <c r="AP182" s="529"/>
      <c r="AQ182" s="529"/>
      <c r="AR182" s="529"/>
      <c r="AS182" s="529"/>
      <c r="AT182" s="529"/>
      <c r="AU182" s="529"/>
      <c r="AV182" s="529"/>
      <c r="AW182" s="529"/>
      <c r="AX182" s="529"/>
      <c r="AY182" s="529"/>
      <c r="AZ182" s="529"/>
      <c r="BA182" s="529"/>
      <c r="BB182" s="529"/>
      <c r="BC182" s="529"/>
      <c r="BD182" s="529"/>
      <c r="BE182" s="529"/>
      <c r="BF182" s="529"/>
      <c r="BG182" s="529"/>
      <c r="BH182" s="529"/>
      <c r="BI182" s="529"/>
      <c r="BJ182" s="529"/>
      <c r="BK182" s="529"/>
      <c r="BL182" s="529"/>
      <c r="BM182" s="529"/>
      <c r="BN182" s="529"/>
      <c r="BO182" s="529"/>
      <c r="BP182" s="529"/>
      <c r="BQ182" s="529"/>
      <c r="BR182" s="529"/>
      <c r="BS182" s="529"/>
      <c r="BT182" s="529"/>
      <c r="BU182" s="529"/>
      <c r="BV182" s="529"/>
      <c r="BW182" s="529"/>
      <c r="BX182" s="529"/>
      <c r="BY182" s="529"/>
      <c r="BZ182" s="529"/>
      <c r="CA182" s="529"/>
      <c r="CB182" s="529"/>
      <c r="CC182" s="529"/>
      <c r="CD182" s="529"/>
      <c r="CE182" s="529"/>
      <c r="CF182" s="529"/>
      <c r="CG182" s="529"/>
      <c r="CH182" s="529"/>
      <c r="CI182" s="529"/>
      <c r="CJ182" s="529"/>
      <c r="CK182" s="529"/>
      <c r="CL182" s="529"/>
      <c r="CM182" s="529"/>
      <c r="CN182" s="529"/>
      <c r="CO182" s="529"/>
      <c r="CP182" s="529"/>
      <c r="CQ182" s="529"/>
    </row>
    <row r="183" spans="1:95" s="70" customFormat="1" ht="15" customHeight="1" x14ac:dyDescent="0.2">
      <c r="A183" s="11">
        <v>279</v>
      </c>
      <c r="B183" s="277"/>
      <c r="C183" s="287"/>
      <c r="D183" s="287"/>
      <c r="E183" s="1452" t="s">
        <v>548</v>
      </c>
      <c r="F183" s="1453"/>
      <c r="G183" s="1453"/>
      <c r="H183" s="1453"/>
      <c r="I183" s="1453"/>
      <c r="J183" s="1453"/>
      <c r="K183" s="1453"/>
      <c r="L183" s="1454"/>
      <c r="M183" s="407">
        <f>SUM(M184:M186)</f>
        <v>0</v>
      </c>
      <c r="N183" s="410">
        <f t="shared" ref="N183:AC183" si="44">SUBTOTAL(9,N184:N186)</f>
        <v>0</v>
      </c>
      <c r="O183" s="414">
        <f t="shared" si="44"/>
        <v>0</v>
      </c>
      <c r="P183" s="413">
        <f t="shared" si="44"/>
        <v>0</v>
      </c>
      <c r="Q183" s="415">
        <f t="shared" si="44"/>
        <v>0</v>
      </c>
      <c r="R183" s="414">
        <f t="shared" si="44"/>
        <v>0</v>
      </c>
      <c r="S183" s="414">
        <f t="shared" si="44"/>
        <v>0</v>
      </c>
      <c r="T183" s="414">
        <f t="shared" si="44"/>
        <v>0</v>
      </c>
      <c r="U183" s="414">
        <f t="shared" si="44"/>
        <v>0</v>
      </c>
      <c r="V183" s="414">
        <f t="shared" si="44"/>
        <v>0</v>
      </c>
      <c r="W183" s="414">
        <f t="shared" si="44"/>
        <v>0</v>
      </c>
      <c r="X183" s="414">
        <f t="shared" si="44"/>
        <v>0</v>
      </c>
      <c r="Y183" s="414">
        <f t="shared" si="44"/>
        <v>0</v>
      </c>
      <c r="Z183" s="414">
        <f t="shared" si="44"/>
        <v>0</v>
      </c>
      <c r="AA183" s="414">
        <f t="shared" si="44"/>
        <v>0</v>
      </c>
      <c r="AB183" s="424">
        <f t="shared" si="44"/>
        <v>0</v>
      </c>
      <c r="AC183" s="407">
        <f t="shared" si="44"/>
        <v>0</v>
      </c>
      <c r="AD183" s="996"/>
      <c r="AE183" s="997"/>
      <c r="AF183" s="997"/>
      <c r="AG183" s="536"/>
      <c r="AH183" s="529"/>
      <c r="AI183" s="529"/>
      <c r="AJ183" s="529"/>
      <c r="AK183" s="529"/>
      <c r="AL183" s="529"/>
      <c r="AM183" s="529"/>
      <c r="AN183" s="529"/>
      <c r="AO183" s="529"/>
      <c r="AP183" s="529"/>
      <c r="AQ183" s="529"/>
      <c r="AR183" s="529"/>
      <c r="AS183" s="529"/>
      <c r="AT183" s="529"/>
      <c r="AU183" s="529"/>
      <c r="AV183" s="529"/>
      <c r="AW183" s="529"/>
      <c r="AX183" s="529"/>
      <c r="AY183" s="529"/>
      <c r="AZ183" s="529"/>
      <c r="BA183" s="529"/>
      <c r="BB183" s="529"/>
      <c r="BC183" s="529"/>
      <c r="BD183" s="529"/>
      <c r="BE183" s="529"/>
      <c r="BF183" s="529"/>
      <c r="BG183" s="529"/>
      <c r="BH183" s="529"/>
      <c r="BI183" s="529"/>
      <c r="BJ183" s="529"/>
      <c r="BK183" s="529"/>
      <c r="BL183" s="529"/>
      <c r="BM183" s="529"/>
      <c r="BN183" s="529"/>
      <c r="BO183" s="529"/>
      <c r="BP183" s="529"/>
      <c r="BQ183" s="529"/>
      <c r="BR183" s="529"/>
      <c r="BS183" s="529"/>
      <c r="BT183" s="529"/>
      <c r="BU183" s="529"/>
      <c r="BV183" s="529"/>
      <c r="BW183" s="529"/>
      <c r="BX183" s="529"/>
      <c r="BY183" s="529"/>
      <c r="BZ183" s="529"/>
      <c r="CA183" s="529"/>
      <c r="CB183" s="529"/>
      <c r="CC183" s="529"/>
      <c r="CD183" s="529"/>
      <c r="CE183" s="529"/>
      <c r="CF183" s="529"/>
      <c r="CG183" s="529"/>
      <c r="CH183" s="529"/>
      <c r="CI183" s="529"/>
      <c r="CJ183" s="529"/>
      <c r="CK183" s="529"/>
      <c r="CL183" s="529"/>
      <c r="CM183" s="529"/>
      <c r="CN183" s="529"/>
      <c r="CO183" s="529"/>
      <c r="CP183" s="529"/>
      <c r="CQ183" s="529"/>
    </row>
    <row r="184" spans="1:95" s="70" customFormat="1" ht="15" customHeight="1" x14ac:dyDescent="0.2">
      <c r="A184" s="11">
        <v>280</v>
      </c>
      <c r="B184" s="277"/>
      <c r="C184" s="287"/>
      <c r="D184" s="287"/>
      <c r="E184" s="288"/>
      <c r="F184" s="1455" t="s">
        <v>549</v>
      </c>
      <c r="G184" s="1456"/>
      <c r="H184" s="1456"/>
      <c r="I184" s="1456"/>
      <c r="J184" s="1456"/>
      <c r="K184" s="1456"/>
      <c r="L184" s="1457"/>
      <c r="M184" s="698">
        <v>0</v>
      </c>
      <c r="N184" s="699">
        <v>0</v>
      </c>
      <c r="O184" s="700">
        <v>0</v>
      </c>
      <c r="P184" s="700">
        <v>0</v>
      </c>
      <c r="Q184" s="705">
        <v>0</v>
      </c>
      <c r="R184" s="700">
        <v>0</v>
      </c>
      <c r="S184" s="701">
        <v>0</v>
      </c>
      <c r="T184" s="700">
        <v>0</v>
      </c>
      <c r="U184" s="701">
        <v>0</v>
      </c>
      <c r="V184" s="700">
        <v>0</v>
      </c>
      <c r="W184" s="701">
        <v>0</v>
      </c>
      <c r="X184" s="700">
        <v>0</v>
      </c>
      <c r="Y184" s="701">
        <v>0</v>
      </c>
      <c r="Z184" s="700">
        <v>0</v>
      </c>
      <c r="AA184" s="701">
        <v>0</v>
      </c>
      <c r="AB184" s="706">
        <v>0</v>
      </c>
      <c r="AC184" s="698">
        <v>0</v>
      </c>
      <c r="AD184" s="996"/>
      <c r="AE184" s="997"/>
      <c r="AF184" s="997"/>
      <c r="AG184" s="536"/>
      <c r="AH184" s="529"/>
      <c r="AI184" s="529"/>
      <c r="AJ184" s="529"/>
      <c r="AK184" s="529"/>
      <c r="AL184" s="529"/>
      <c r="AM184" s="529"/>
      <c r="AN184" s="529"/>
      <c r="AO184" s="529"/>
      <c r="AP184" s="529"/>
      <c r="AQ184" s="529"/>
      <c r="AR184" s="529"/>
      <c r="AS184" s="529"/>
      <c r="AT184" s="529"/>
      <c r="AU184" s="529"/>
      <c r="AV184" s="529"/>
      <c r="AW184" s="529"/>
      <c r="AX184" s="529"/>
      <c r="AY184" s="529"/>
      <c r="AZ184" s="529"/>
      <c r="BA184" s="529"/>
      <c r="BB184" s="529"/>
      <c r="BC184" s="529"/>
      <c r="BD184" s="529"/>
      <c r="BE184" s="529"/>
      <c r="BF184" s="529"/>
      <c r="BG184" s="529"/>
      <c r="BH184" s="529"/>
      <c r="BI184" s="529"/>
      <c r="BJ184" s="529"/>
      <c r="BK184" s="529"/>
      <c r="BL184" s="529"/>
      <c r="BM184" s="529"/>
      <c r="BN184" s="529"/>
      <c r="BO184" s="529"/>
      <c r="BP184" s="529"/>
      <c r="BQ184" s="529"/>
      <c r="BR184" s="529"/>
      <c r="BS184" s="529"/>
      <c r="BT184" s="529"/>
      <c r="BU184" s="529"/>
      <c r="BV184" s="529"/>
      <c r="BW184" s="529"/>
      <c r="BX184" s="529"/>
      <c r="BY184" s="529"/>
      <c r="BZ184" s="529"/>
      <c r="CA184" s="529"/>
      <c r="CB184" s="529"/>
      <c r="CC184" s="529"/>
      <c r="CD184" s="529"/>
      <c r="CE184" s="529"/>
      <c r="CF184" s="529"/>
      <c r="CG184" s="529"/>
      <c r="CH184" s="529"/>
      <c r="CI184" s="529"/>
      <c r="CJ184" s="529"/>
      <c r="CK184" s="529"/>
      <c r="CL184" s="529"/>
      <c r="CM184" s="529"/>
      <c r="CN184" s="529"/>
      <c r="CO184" s="529"/>
      <c r="CP184" s="529"/>
      <c r="CQ184" s="529"/>
    </row>
    <row r="185" spans="1:95" s="70" customFormat="1" x14ac:dyDescent="0.2">
      <c r="A185" s="11">
        <v>281</v>
      </c>
      <c r="B185" s="277"/>
      <c r="C185" s="278"/>
      <c r="D185" s="278"/>
      <c r="E185" s="278"/>
      <c r="F185" s="1449" t="s">
        <v>574</v>
      </c>
      <c r="G185" s="1450"/>
      <c r="H185" s="1450"/>
      <c r="I185" s="1450"/>
      <c r="J185" s="1450"/>
      <c r="K185" s="1450"/>
      <c r="L185" s="1451"/>
      <c r="M185" s="698">
        <v>0</v>
      </c>
      <c r="N185" s="699">
        <v>0</v>
      </c>
      <c r="O185" s="700">
        <v>0</v>
      </c>
      <c r="P185" s="700">
        <v>0</v>
      </c>
      <c r="Q185" s="705">
        <v>0</v>
      </c>
      <c r="R185" s="700">
        <v>0</v>
      </c>
      <c r="S185" s="701">
        <v>0</v>
      </c>
      <c r="T185" s="700">
        <v>0</v>
      </c>
      <c r="U185" s="701">
        <v>0</v>
      </c>
      <c r="V185" s="700">
        <v>0</v>
      </c>
      <c r="W185" s="701">
        <v>0</v>
      </c>
      <c r="X185" s="700">
        <v>0</v>
      </c>
      <c r="Y185" s="701">
        <v>0</v>
      </c>
      <c r="Z185" s="700">
        <v>0</v>
      </c>
      <c r="AA185" s="701">
        <v>0</v>
      </c>
      <c r="AB185" s="706">
        <v>0</v>
      </c>
      <c r="AC185" s="698">
        <v>0</v>
      </c>
      <c r="AD185" s="996"/>
      <c r="AE185" s="997"/>
      <c r="AF185" s="997"/>
      <c r="AG185" s="536"/>
      <c r="AH185" s="529"/>
      <c r="AI185" s="529"/>
      <c r="AJ185" s="529"/>
      <c r="AK185" s="529"/>
      <c r="AL185" s="529"/>
      <c r="AM185" s="529"/>
      <c r="AN185" s="529"/>
      <c r="AO185" s="529"/>
      <c r="AP185" s="529"/>
      <c r="AQ185" s="529"/>
      <c r="AR185" s="529"/>
      <c r="AS185" s="529"/>
      <c r="AT185" s="529"/>
      <c r="AU185" s="529"/>
      <c r="AV185" s="529"/>
      <c r="AW185" s="529"/>
      <c r="AX185" s="529"/>
      <c r="AY185" s="529"/>
      <c r="AZ185" s="529"/>
      <c r="BA185" s="529"/>
      <c r="BB185" s="529"/>
      <c r="BC185" s="529"/>
      <c r="BD185" s="529"/>
      <c r="BE185" s="529"/>
      <c r="BF185" s="529"/>
      <c r="BG185" s="529"/>
      <c r="BH185" s="529"/>
      <c r="BI185" s="529"/>
      <c r="BJ185" s="529"/>
      <c r="BK185" s="529"/>
      <c r="BL185" s="529"/>
      <c r="BM185" s="529"/>
      <c r="BN185" s="529"/>
      <c r="BO185" s="529"/>
      <c r="BP185" s="529"/>
      <c r="BQ185" s="529"/>
      <c r="BR185" s="529"/>
      <c r="BS185" s="529"/>
      <c r="BT185" s="529"/>
      <c r="BU185" s="529"/>
      <c r="BV185" s="529"/>
      <c r="BW185" s="529"/>
      <c r="BX185" s="529"/>
      <c r="BY185" s="529"/>
      <c r="BZ185" s="529"/>
      <c r="CA185" s="529"/>
      <c r="CB185" s="529"/>
      <c r="CC185" s="529"/>
      <c r="CD185" s="529"/>
      <c r="CE185" s="529"/>
      <c r="CF185" s="529"/>
      <c r="CG185" s="529"/>
      <c r="CH185" s="529"/>
      <c r="CI185" s="529"/>
      <c r="CJ185" s="529"/>
      <c r="CK185" s="529"/>
      <c r="CL185" s="529"/>
      <c r="CM185" s="529"/>
      <c r="CN185" s="529"/>
      <c r="CO185" s="529"/>
      <c r="CP185" s="529"/>
      <c r="CQ185" s="529"/>
    </row>
    <row r="186" spans="1:95" s="70" customFormat="1" ht="27.75" customHeight="1" x14ac:dyDescent="0.2">
      <c r="A186" s="11">
        <v>282</v>
      </c>
      <c r="B186" s="277"/>
      <c r="C186" s="278"/>
      <c r="D186" s="278"/>
      <c r="E186" s="278"/>
      <c r="F186" s="1458" t="s">
        <v>669</v>
      </c>
      <c r="G186" s="1459"/>
      <c r="H186" s="1459"/>
      <c r="I186" s="1459"/>
      <c r="J186" s="1459"/>
      <c r="K186" s="1459"/>
      <c r="L186" s="1460"/>
      <c r="M186" s="698">
        <v>0</v>
      </c>
      <c r="N186" s="699">
        <v>0</v>
      </c>
      <c r="O186" s="700">
        <v>0</v>
      </c>
      <c r="P186" s="700">
        <v>0</v>
      </c>
      <c r="Q186" s="705">
        <v>0</v>
      </c>
      <c r="R186" s="700">
        <v>0</v>
      </c>
      <c r="S186" s="701">
        <v>0</v>
      </c>
      <c r="T186" s="700">
        <v>0</v>
      </c>
      <c r="U186" s="701">
        <v>0</v>
      </c>
      <c r="V186" s="700">
        <v>0</v>
      </c>
      <c r="W186" s="701">
        <v>0</v>
      </c>
      <c r="X186" s="700">
        <v>0</v>
      </c>
      <c r="Y186" s="701">
        <v>0</v>
      </c>
      <c r="Z186" s="700">
        <v>0</v>
      </c>
      <c r="AA186" s="701">
        <v>0</v>
      </c>
      <c r="AB186" s="706">
        <v>0</v>
      </c>
      <c r="AC186" s="698">
        <v>0</v>
      </c>
      <c r="AD186" s="996"/>
      <c r="AE186" s="997"/>
      <c r="AF186" s="997"/>
      <c r="AG186" s="536"/>
      <c r="AH186" s="529"/>
      <c r="AI186" s="529"/>
      <c r="AJ186" s="529"/>
      <c r="AK186" s="529"/>
      <c r="AL186" s="529"/>
      <c r="AM186" s="529"/>
      <c r="AN186" s="529"/>
      <c r="AO186" s="529"/>
      <c r="AP186" s="529"/>
      <c r="AQ186" s="529"/>
      <c r="AR186" s="529"/>
      <c r="AS186" s="529"/>
      <c r="AT186" s="529"/>
      <c r="AU186" s="529"/>
      <c r="AV186" s="529"/>
      <c r="AW186" s="529"/>
      <c r="AX186" s="529"/>
      <c r="AY186" s="529"/>
      <c r="AZ186" s="529"/>
      <c r="BA186" s="529"/>
      <c r="BB186" s="529"/>
      <c r="BC186" s="529"/>
      <c r="BD186" s="529"/>
      <c r="BE186" s="529"/>
      <c r="BF186" s="529"/>
      <c r="BG186" s="529"/>
      <c r="BH186" s="529"/>
      <c r="BI186" s="529"/>
      <c r="BJ186" s="529"/>
      <c r="BK186" s="529"/>
      <c r="BL186" s="529"/>
      <c r="BM186" s="529"/>
      <c r="BN186" s="529"/>
      <c r="BO186" s="529"/>
      <c r="BP186" s="529"/>
      <c r="BQ186" s="529"/>
      <c r="BR186" s="529"/>
      <c r="BS186" s="529"/>
      <c r="BT186" s="529"/>
      <c r="BU186" s="529"/>
      <c r="BV186" s="529"/>
      <c r="BW186" s="529"/>
      <c r="BX186" s="529"/>
      <c r="BY186" s="529"/>
      <c r="BZ186" s="529"/>
      <c r="CA186" s="529"/>
      <c r="CB186" s="529"/>
      <c r="CC186" s="529"/>
      <c r="CD186" s="529"/>
      <c r="CE186" s="529"/>
      <c r="CF186" s="529"/>
      <c r="CG186" s="529"/>
      <c r="CH186" s="529"/>
      <c r="CI186" s="529"/>
      <c r="CJ186" s="529"/>
      <c r="CK186" s="529"/>
      <c r="CL186" s="529"/>
      <c r="CM186" s="529"/>
      <c r="CN186" s="529"/>
      <c r="CO186" s="529"/>
      <c r="CP186" s="529"/>
      <c r="CQ186" s="529"/>
    </row>
    <row r="187" spans="1:95" s="70" customFormat="1" x14ac:dyDescent="0.2">
      <c r="A187" s="11">
        <v>283</v>
      </c>
      <c r="B187" s="277"/>
      <c r="C187" s="278"/>
      <c r="D187" s="1485" t="s">
        <v>23</v>
      </c>
      <c r="E187" s="1486"/>
      <c r="F187" s="1486"/>
      <c r="G187" s="1486"/>
      <c r="H187" s="1486"/>
      <c r="I187" s="1486"/>
      <c r="J187" s="1486"/>
      <c r="K187" s="1486"/>
      <c r="L187" s="1486"/>
      <c r="M187" s="1486"/>
      <c r="N187" s="1486"/>
      <c r="O187" s="1486"/>
      <c r="P187" s="1486"/>
      <c r="Q187" s="1486"/>
      <c r="R187" s="1486"/>
      <c r="S187" s="1486"/>
      <c r="T187" s="1486"/>
      <c r="U187" s="1486"/>
      <c r="V187" s="1486"/>
      <c r="W187" s="1486"/>
      <c r="X187" s="1486"/>
      <c r="Y187" s="1486"/>
      <c r="Z187" s="1486"/>
      <c r="AA187" s="1486"/>
      <c r="AB187" s="1486"/>
      <c r="AC187" s="1486"/>
      <c r="AD187" s="1486"/>
      <c r="AE187" s="1486"/>
      <c r="AF187" s="1486"/>
      <c r="AG187" s="536"/>
      <c r="AH187" s="529"/>
      <c r="AI187" s="529"/>
      <c r="AJ187" s="529"/>
      <c r="AK187" s="529"/>
      <c r="AL187" s="529"/>
      <c r="AM187" s="529"/>
      <c r="AN187" s="529"/>
      <c r="AO187" s="529"/>
      <c r="AP187" s="529"/>
      <c r="AQ187" s="529"/>
      <c r="AR187" s="529"/>
      <c r="AS187" s="529"/>
      <c r="AT187" s="529"/>
      <c r="AU187" s="529"/>
      <c r="AV187" s="529"/>
      <c r="AW187" s="529"/>
      <c r="AX187" s="529"/>
      <c r="AY187" s="529"/>
      <c r="AZ187" s="529"/>
      <c r="BA187" s="529"/>
      <c r="BB187" s="529"/>
      <c r="BC187" s="529"/>
      <c r="BD187" s="529"/>
      <c r="BE187" s="529"/>
      <c r="BF187" s="529"/>
      <c r="BG187" s="529"/>
      <c r="BH187" s="529"/>
      <c r="BI187" s="529"/>
      <c r="BJ187" s="529"/>
      <c r="BK187" s="529"/>
      <c r="BL187" s="529"/>
      <c r="BM187" s="529"/>
      <c r="BN187" s="529"/>
      <c r="BO187" s="529"/>
      <c r="BP187" s="529"/>
      <c r="BQ187" s="529"/>
      <c r="BR187" s="529"/>
      <c r="BS187" s="529"/>
      <c r="BT187" s="529"/>
      <c r="BU187" s="529"/>
      <c r="BV187" s="529"/>
      <c r="BW187" s="529"/>
      <c r="BX187" s="529"/>
      <c r="BY187" s="529"/>
      <c r="BZ187" s="529"/>
      <c r="CA187" s="529"/>
      <c r="CB187" s="529"/>
      <c r="CC187" s="529"/>
      <c r="CD187" s="529"/>
      <c r="CE187" s="529"/>
      <c r="CF187" s="529"/>
      <c r="CG187" s="529"/>
      <c r="CH187" s="529"/>
      <c r="CI187" s="529"/>
      <c r="CJ187" s="529"/>
      <c r="CK187" s="529"/>
      <c r="CL187" s="529"/>
      <c r="CM187" s="529"/>
      <c r="CN187" s="529"/>
      <c r="CO187" s="529"/>
      <c r="CP187" s="529"/>
      <c r="CQ187" s="529"/>
    </row>
    <row r="188" spans="1:95" s="70" customFormat="1" x14ac:dyDescent="0.2">
      <c r="A188" s="11">
        <v>284</v>
      </c>
      <c r="B188" s="277"/>
      <c r="C188" s="278"/>
      <c r="D188" s="278"/>
      <c r="E188" s="1452" t="s">
        <v>126</v>
      </c>
      <c r="F188" s="1453"/>
      <c r="G188" s="1453"/>
      <c r="H188" s="1453"/>
      <c r="I188" s="1453"/>
      <c r="J188" s="1453"/>
      <c r="K188" s="1453"/>
      <c r="L188" s="1454"/>
      <c r="M188" s="407">
        <f>SUM(M189:M190)</f>
        <v>0</v>
      </c>
      <c r="N188" s="410">
        <f t="shared" ref="N188:AC188" si="45">SUBTOTAL(9,N189:N190)</f>
        <v>0</v>
      </c>
      <c r="O188" s="414">
        <f t="shared" si="45"/>
        <v>0</v>
      </c>
      <c r="P188" s="413">
        <f t="shared" si="45"/>
        <v>0</v>
      </c>
      <c r="Q188" s="415">
        <f t="shared" si="45"/>
        <v>0</v>
      </c>
      <c r="R188" s="414">
        <f t="shared" si="45"/>
        <v>0</v>
      </c>
      <c r="S188" s="414">
        <f t="shared" si="45"/>
        <v>0</v>
      </c>
      <c r="T188" s="414">
        <f t="shared" si="45"/>
        <v>0</v>
      </c>
      <c r="U188" s="414">
        <f t="shared" si="45"/>
        <v>0</v>
      </c>
      <c r="V188" s="414">
        <f t="shared" si="45"/>
        <v>0</v>
      </c>
      <c r="W188" s="414">
        <f t="shared" si="45"/>
        <v>0</v>
      </c>
      <c r="X188" s="414">
        <f t="shared" si="45"/>
        <v>0</v>
      </c>
      <c r="Y188" s="414">
        <f t="shared" si="45"/>
        <v>0</v>
      </c>
      <c r="Z188" s="414">
        <f t="shared" si="45"/>
        <v>0</v>
      </c>
      <c r="AA188" s="414">
        <f t="shared" si="45"/>
        <v>0</v>
      </c>
      <c r="AB188" s="424">
        <f t="shared" si="45"/>
        <v>0</v>
      </c>
      <c r="AC188" s="407">
        <f t="shared" si="45"/>
        <v>0</v>
      </c>
      <c r="AD188" s="996"/>
      <c r="AE188" s="997"/>
      <c r="AF188" s="997"/>
      <c r="AG188" s="536"/>
      <c r="AH188" s="529"/>
      <c r="AI188" s="529"/>
      <c r="AJ188" s="529"/>
      <c r="AK188" s="529"/>
      <c r="AL188" s="529"/>
      <c r="AM188" s="529"/>
      <c r="AN188" s="529"/>
      <c r="AO188" s="529"/>
      <c r="AP188" s="529"/>
      <c r="AQ188" s="529"/>
      <c r="AR188" s="529"/>
      <c r="AS188" s="529"/>
      <c r="AT188" s="529"/>
      <c r="AU188" s="529"/>
      <c r="AV188" s="529"/>
      <c r="AW188" s="529"/>
      <c r="AX188" s="529"/>
      <c r="AY188" s="529"/>
      <c r="AZ188" s="529"/>
      <c r="BA188" s="529"/>
      <c r="BB188" s="529"/>
      <c r="BC188" s="529"/>
      <c r="BD188" s="529"/>
      <c r="BE188" s="529"/>
      <c r="BF188" s="529"/>
      <c r="BG188" s="529"/>
      <c r="BH188" s="529"/>
      <c r="BI188" s="529"/>
      <c r="BJ188" s="529"/>
      <c r="BK188" s="529"/>
      <c r="BL188" s="529"/>
      <c r="BM188" s="529"/>
      <c r="BN188" s="529"/>
      <c r="BO188" s="529"/>
      <c r="BP188" s="529"/>
      <c r="BQ188" s="529"/>
      <c r="BR188" s="529"/>
      <c r="BS188" s="529"/>
      <c r="BT188" s="529"/>
      <c r="BU188" s="529"/>
      <c r="BV188" s="529"/>
      <c r="BW188" s="529"/>
      <c r="BX188" s="529"/>
      <c r="BY188" s="529"/>
      <c r="BZ188" s="529"/>
      <c r="CA188" s="529"/>
      <c r="CB188" s="529"/>
      <c r="CC188" s="529"/>
      <c r="CD188" s="529"/>
      <c r="CE188" s="529"/>
      <c r="CF188" s="529"/>
      <c r="CG188" s="529"/>
      <c r="CH188" s="529"/>
      <c r="CI188" s="529"/>
      <c r="CJ188" s="529"/>
      <c r="CK188" s="529"/>
      <c r="CL188" s="529"/>
      <c r="CM188" s="529"/>
      <c r="CN188" s="529"/>
      <c r="CO188" s="529"/>
      <c r="CP188" s="529"/>
      <c r="CQ188" s="529"/>
    </row>
    <row r="189" spans="1:95" s="70" customFormat="1" x14ac:dyDescent="0.2">
      <c r="A189" s="11">
        <v>285</v>
      </c>
      <c r="B189" s="277"/>
      <c r="C189" s="278"/>
      <c r="D189" s="278"/>
      <c r="E189" s="278"/>
      <c r="F189" s="1455" t="s">
        <v>127</v>
      </c>
      <c r="G189" s="1456"/>
      <c r="H189" s="1456"/>
      <c r="I189" s="1456"/>
      <c r="J189" s="1456"/>
      <c r="K189" s="1456"/>
      <c r="L189" s="1457"/>
      <c r="M189" s="698">
        <v>0</v>
      </c>
      <c r="N189" s="699">
        <v>0</v>
      </c>
      <c r="O189" s="700">
        <v>0</v>
      </c>
      <c r="P189" s="700">
        <v>0</v>
      </c>
      <c r="Q189" s="705">
        <v>0</v>
      </c>
      <c r="R189" s="700">
        <v>0</v>
      </c>
      <c r="S189" s="701">
        <v>0</v>
      </c>
      <c r="T189" s="700">
        <v>0</v>
      </c>
      <c r="U189" s="701">
        <v>0</v>
      </c>
      <c r="V189" s="700">
        <v>0</v>
      </c>
      <c r="W189" s="701">
        <v>0</v>
      </c>
      <c r="X189" s="700">
        <v>0</v>
      </c>
      <c r="Y189" s="701">
        <v>0</v>
      </c>
      <c r="Z189" s="700">
        <v>0</v>
      </c>
      <c r="AA189" s="701">
        <v>0</v>
      </c>
      <c r="AB189" s="706">
        <v>0</v>
      </c>
      <c r="AC189" s="698">
        <v>0</v>
      </c>
      <c r="AD189" s="996"/>
      <c r="AE189" s="997"/>
      <c r="AF189" s="997"/>
      <c r="AG189" s="536"/>
      <c r="AH189" s="529"/>
      <c r="AI189" s="529"/>
      <c r="AJ189" s="529"/>
      <c r="AK189" s="529"/>
      <c r="AL189" s="529"/>
      <c r="AM189" s="529"/>
      <c r="AN189" s="529"/>
      <c r="AO189" s="529"/>
      <c r="AP189" s="529"/>
      <c r="AQ189" s="529"/>
      <c r="AR189" s="529"/>
      <c r="AS189" s="529"/>
      <c r="AT189" s="529"/>
      <c r="AU189" s="529"/>
      <c r="AV189" s="529"/>
      <c r="AW189" s="529"/>
      <c r="AX189" s="529"/>
      <c r="AY189" s="529"/>
      <c r="AZ189" s="529"/>
      <c r="BA189" s="529"/>
      <c r="BB189" s="529"/>
      <c r="BC189" s="529"/>
      <c r="BD189" s="529"/>
      <c r="BE189" s="529"/>
      <c r="BF189" s="529"/>
      <c r="BG189" s="529"/>
      <c r="BH189" s="529"/>
      <c r="BI189" s="529"/>
      <c r="BJ189" s="529"/>
      <c r="BK189" s="529"/>
      <c r="BL189" s="529"/>
      <c r="BM189" s="529"/>
      <c r="BN189" s="529"/>
      <c r="BO189" s="529"/>
      <c r="BP189" s="529"/>
      <c r="BQ189" s="529"/>
      <c r="BR189" s="529"/>
      <c r="BS189" s="529"/>
      <c r="BT189" s="529"/>
      <c r="BU189" s="529"/>
      <c r="BV189" s="529"/>
      <c r="BW189" s="529"/>
      <c r="BX189" s="529"/>
      <c r="BY189" s="529"/>
      <c r="BZ189" s="529"/>
      <c r="CA189" s="529"/>
      <c r="CB189" s="529"/>
      <c r="CC189" s="529"/>
      <c r="CD189" s="529"/>
      <c r="CE189" s="529"/>
      <c r="CF189" s="529"/>
      <c r="CG189" s="529"/>
      <c r="CH189" s="529"/>
      <c r="CI189" s="529"/>
      <c r="CJ189" s="529"/>
      <c r="CK189" s="529"/>
      <c r="CL189" s="529"/>
      <c r="CM189" s="529"/>
      <c r="CN189" s="529"/>
      <c r="CO189" s="529"/>
      <c r="CP189" s="529"/>
      <c r="CQ189" s="529"/>
    </row>
    <row r="190" spans="1:95" s="70" customFormat="1" x14ac:dyDescent="0.2">
      <c r="A190" s="11">
        <v>286</v>
      </c>
      <c r="B190" s="277"/>
      <c r="C190" s="278"/>
      <c r="D190" s="278"/>
      <c r="E190" s="278"/>
      <c r="F190" s="1458" t="s">
        <v>128</v>
      </c>
      <c r="G190" s="1459"/>
      <c r="H190" s="1459"/>
      <c r="I190" s="1459"/>
      <c r="J190" s="1459"/>
      <c r="K190" s="1459"/>
      <c r="L190" s="1460"/>
      <c r="M190" s="698">
        <v>0</v>
      </c>
      <c r="N190" s="699">
        <v>0</v>
      </c>
      <c r="O190" s="700">
        <v>0</v>
      </c>
      <c r="P190" s="700">
        <v>0</v>
      </c>
      <c r="Q190" s="705">
        <v>0</v>
      </c>
      <c r="R190" s="700">
        <v>0</v>
      </c>
      <c r="S190" s="701">
        <v>0</v>
      </c>
      <c r="T190" s="700">
        <v>0</v>
      </c>
      <c r="U190" s="701">
        <v>0</v>
      </c>
      <c r="V190" s="700">
        <v>0</v>
      </c>
      <c r="W190" s="701">
        <v>0</v>
      </c>
      <c r="X190" s="700">
        <v>0</v>
      </c>
      <c r="Y190" s="701">
        <v>0</v>
      </c>
      <c r="Z190" s="700">
        <v>0</v>
      </c>
      <c r="AA190" s="701">
        <v>0</v>
      </c>
      <c r="AB190" s="706">
        <v>0</v>
      </c>
      <c r="AC190" s="698">
        <v>0</v>
      </c>
      <c r="AD190" s="996"/>
      <c r="AE190" s="997"/>
      <c r="AF190" s="997"/>
      <c r="AG190" s="536"/>
      <c r="AH190" s="529"/>
      <c r="AI190" s="529"/>
      <c r="AJ190" s="529"/>
      <c r="AK190" s="529"/>
      <c r="AL190" s="529"/>
      <c r="AM190" s="529"/>
      <c r="AN190" s="529"/>
      <c r="AO190" s="529"/>
      <c r="AP190" s="529"/>
      <c r="AQ190" s="529"/>
      <c r="AR190" s="529"/>
      <c r="AS190" s="529"/>
      <c r="AT190" s="529"/>
      <c r="AU190" s="529"/>
      <c r="AV190" s="529"/>
      <c r="AW190" s="529"/>
      <c r="AX190" s="529"/>
      <c r="AY190" s="529"/>
      <c r="AZ190" s="529"/>
      <c r="BA190" s="529"/>
      <c r="BB190" s="529"/>
      <c r="BC190" s="529"/>
      <c r="BD190" s="529"/>
      <c r="BE190" s="529"/>
      <c r="BF190" s="529"/>
      <c r="BG190" s="529"/>
      <c r="BH190" s="529"/>
      <c r="BI190" s="529"/>
      <c r="BJ190" s="529"/>
      <c r="BK190" s="529"/>
      <c r="BL190" s="529"/>
      <c r="BM190" s="529"/>
      <c r="BN190" s="529"/>
      <c r="BO190" s="529"/>
      <c r="BP190" s="529"/>
      <c r="BQ190" s="529"/>
      <c r="BR190" s="529"/>
      <c r="BS190" s="529"/>
      <c r="BT190" s="529"/>
      <c r="BU190" s="529"/>
      <c r="BV190" s="529"/>
      <c r="BW190" s="529"/>
      <c r="BX190" s="529"/>
      <c r="BY190" s="529"/>
      <c r="BZ190" s="529"/>
      <c r="CA190" s="529"/>
      <c r="CB190" s="529"/>
      <c r="CC190" s="529"/>
      <c r="CD190" s="529"/>
      <c r="CE190" s="529"/>
      <c r="CF190" s="529"/>
      <c r="CG190" s="529"/>
      <c r="CH190" s="529"/>
      <c r="CI190" s="529"/>
      <c r="CJ190" s="529"/>
      <c r="CK190" s="529"/>
      <c r="CL190" s="529"/>
      <c r="CM190" s="529"/>
      <c r="CN190" s="529"/>
      <c r="CO190" s="529"/>
      <c r="CP190" s="529"/>
      <c r="CQ190" s="529"/>
    </row>
    <row r="191" spans="1:95" s="70" customFormat="1" x14ac:dyDescent="0.2">
      <c r="A191" s="11">
        <v>287</v>
      </c>
      <c r="B191" s="277"/>
      <c r="C191" s="278"/>
      <c r="D191" s="278"/>
      <c r="E191" s="1452" t="s">
        <v>129</v>
      </c>
      <c r="F191" s="1453"/>
      <c r="G191" s="1453"/>
      <c r="H191" s="1453"/>
      <c r="I191" s="1453"/>
      <c r="J191" s="1453"/>
      <c r="K191" s="1453"/>
      <c r="L191" s="1454"/>
      <c r="M191" s="407">
        <f>SUM(M192:M193)</f>
        <v>0</v>
      </c>
      <c r="N191" s="410">
        <f t="shared" ref="N191:AC191" si="46">SUBTOTAL(9,N192:N193)</f>
        <v>0</v>
      </c>
      <c r="O191" s="414">
        <f t="shared" si="46"/>
        <v>0</v>
      </c>
      <c r="P191" s="413">
        <f t="shared" si="46"/>
        <v>0</v>
      </c>
      <c r="Q191" s="415">
        <f t="shared" si="46"/>
        <v>0</v>
      </c>
      <c r="R191" s="414">
        <f t="shared" si="46"/>
        <v>0</v>
      </c>
      <c r="S191" s="414">
        <f t="shared" si="46"/>
        <v>0</v>
      </c>
      <c r="T191" s="414">
        <f t="shared" si="46"/>
        <v>0</v>
      </c>
      <c r="U191" s="414">
        <f t="shared" si="46"/>
        <v>0</v>
      </c>
      <c r="V191" s="414">
        <f t="shared" si="46"/>
        <v>0</v>
      </c>
      <c r="W191" s="414">
        <f t="shared" si="46"/>
        <v>0</v>
      </c>
      <c r="X191" s="414">
        <f t="shared" si="46"/>
        <v>0</v>
      </c>
      <c r="Y191" s="414">
        <f t="shared" si="46"/>
        <v>0</v>
      </c>
      <c r="Z191" s="414">
        <f t="shared" si="46"/>
        <v>0</v>
      </c>
      <c r="AA191" s="414">
        <f t="shared" si="46"/>
        <v>0</v>
      </c>
      <c r="AB191" s="424">
        <f t="shared" si="46"/>
        <v>0</v>
      </c>
      <c r="AC191" s="407">
        <f t="shared" si="46"/>
        <v>0</v>
      </c>
      <c r="AD191" s="996"/>
      <c r="AE191" s="997"/>
      <c r="AF191" s="997"/>
      <c r="AG191" s="536"/>
      <c r="AH191" s="529"/>
      <c r="AI191" s="529"/>
      <c r="AJ191" s="529"/>
      <c r="AK191" s="529"/>
      <c r="AL191" s="529"/>
      <c r="AM191" s="529"/>
      <c r="AN191" s="529"/>
      <c r="AO191" s="529"/>
      <c r="AP191" s="529"/>
      <c r="AQ191" s="529"/>
      <c r="AR191" s="529"/>
      <c r="AS191" s="529"/>
      <c r="AT191" s="529"/>
      <c r="AU191" s="529"/>
      <c r="AV191" s="529"/>
      <c r="AW191" s="529"/>
      <c r="AX191" s="529"/>
      <c r="AY191" s="529"/>
      <c r="AZ191" s="529"/>
      <c r="BA191" s="529"/>
      <c r="BB191" s="529"/>
      <c r="BC191" s="529"/>
      <c r="BD191" s="529"/>
      <c r="BE191" s="529"/>
      <c r="BF191" s="529"/>
      <c r="BG191" s="529"/>
      <c r="BH191" s="529"/>
      <c r="BI191" s="529"/>
      <c r="BJ191" s="529"/>
      <c r="BK191" s="529"/>
      <c r="BL191" s="529"/>
      <c r="BM191" s="529"/>
      <c r="BN191" s="529"/>
      <c r="BO191" s="529"/>
      <c r="BP191" s="529"/>
      <c r="BQ191" s="529"/>
      <c r="BR191" s="529"/>
      <c r="BS191" s="529"/>
      <c r="BT191" s="529"/>
      <c r="BU191" s="529"/>
      <c r="BV191" s="529"/>
      <c r="BW191" s="529"/>
      <c r="BX191" s="529"/>
      <c r="BY191" s="529"/>
      <c r="BZ191" s="529"/>
      <c r="CA191" s="529"/>
      <c r="CB191" s="529"/>
      <c r="CC191" s="529"/>
      <c r="CD191" s="529"/>
      <c r="CE191" s="529"/>
      <c r="CF191" s="529"/>
      <c r="CG191" s="529"/>
      <c r="CH191" s="529"/>
      <c r="CI191" s="529"/>
      <c r="CJ191" s="529"/>
      <c r="CK191" s="529"/>
      <c r="CL191" s="529"/>
      <c r="CM191" s="529"/>
      <c r="CN191" s="529"/>
      <c r="CO191" s="529"/>
      <c r="CP191" s="529"/>
      <c r="CQ191" s="529"/>
    </row>
    <row r="192" spans="1:95" s="70" customFormat="1" x14ac:dyDescent="0.2">
      <c r="A192" s="11">
        <v>288</v>
      </c>
      <c r="B192" s="277"/>
      <c r="C192" s="278"/>
      <c r="D192" s="278"/>
      <c r="E192" s="278"/>
      <c r="F192" s="1455" t="s">
        <v>130</v>
      </c>
      <c r="G192" s="1456"/>
      <c r="H192" s="1456"/>
      <c r="I192" s="1456"/>
      <c r="J192" s="1456"/>
      <c r="K192" s="1456"/>
      <c r="L192" s="1456"/>
      <c r="M192" s="698">
        <v>0</v>
      </c>
      <c r="N192" s="699">
        <v>0</v>
      </c>
      <c r="O192" s="700">
        <v>0</v>
      </c>
      <c r="P192" s="700">
        <v>0</v>
      </c>
      <c r="Q192" s="705">
        <v>0</v>
      </c>
      <c r="R192" s="700">
        <v>0</v>
      </c>
      <c r="S192" s="701">
        <v>0</v>
      </c>
      <c r="T192" s="700">
        <v>0</v>
      </c>
      <c r="U192" s="701">
        <v>0</v>
      </c>
      <c r="V192" s="700">
        <v>0</v>
      </c>
      <c r="W192" s="701">
        <v>0</v>
      </c>
      <c r="X192" s="700">
        <v>0</v>
      </c>
      <c r="Y192" s="701">
        <v>0</v>
      </c>
      <c r="Z192" s="700">
        <v>0</v>
      </c>
      <c r="AA192" s="701">
        <v>0</v>
      </c>
      <c r="AB192" s="706">
        <v>0</v>
      </c>
      <c r="AC192" s="698">
        <v>0</v>
      </c>
      <c r="AD192" s="996"/>
      <c r="AE192" s="997"/>
      <c r="AF192" s="997"/>
      <c r="AG192" s="536"/>
      <c r="AH192" s="529"/>
      <c r="AI192" s="529"/>
      <c r="AJ192" s="529"/>
      <c r="AK192" s="529"/>
      <c r="AL192" s="529"/>
      <c r="AM192" s="529"/>
      <c r="AN192" s="529"/>
      <c r="AO192" s="529"/>
      <c r="AP192" s="529"/>
      <c r="AQ192" s="529"/>
      <c r="AR192" s="529"/>
      <c r="AS192" s="529"/>
      <c r="AT192" s="529"/>
      <c r="AU192" s="529"/>
      <c r="AV192" s="529"/>
      <c r="AW192" s="529"/>
      <c r="AX192" s="529"/>
      <c r="AY192" s="529"/>
      <c r="AZ192" s="529"/>
      <c r="BA192" s="529"/>
      <c r="BB192" s="529"/>
      <c r="BC192" s="529"/>
      <c r="BD192" s="529"/>
      <c r="BE192" s="529"/>
      <c r="BF192" s="529"/>
      <c r="BG192" s="529"/>
      <c r="BH192" s="529"/>
      <c r="BI192" s="529"/>
      <c r="BJ192" s="529"/>
      <c r="BK192" s="529"/>
      <c r="BL192" s="529"/>
      <c r="BM192" s="529"/>
      <c r="BN192" s="529"/>
      <c r="BO192" s="529"/>
      <c r="BP192" s="529"/>
      <c r="BQ192" s="529"/>
      <c r="BR192" s="529"/>
      <c r="BS192" s="529"/>
      <c r="BT192" s="529"/>
      <c r="BU192" s="529"/>
      <c r="BV192" s="529"/>
      <c r="BW192" s="529"/>
      <c r="BX192" s="529"/>
      <c r="BY192" s="529"/>
      <c r="BZ192" s="529"/>
      <c r="CA192" s="529"/>
      <c r="CB192" s="529"/>
      <c r="CC192" s="529"/>
      <c r="CD192" s="529"/>
      <c r="CE192" s="529"/>
      <c r="CF192" s="529"/>
      <c r="CG192" s="529"/>
      <c r="CH192" s="529"/>
      <c r="CI192" s="529"/>
      <c r="CJ192" s="529"/>
      <c r="CK192" s="529"/>
      <c r="CL192" s="529"/>
      <c r="CM192" s="529"/>
      <c r="CN192" s="529"/>
      <c r="CO192" s="529"/>
      <c r="CP192" s="529"/>
      <c r="CQ192" s="529"/>
    </row>
    <row r="193" spans="1:95" s="70" customFormat="1" x14ac:dyDescent="0.2">
      <c r="A193" s="11">
        <v>289</v>
      </c>
      <c r="B193" s="277"/>
      <c r="C193" s="278"/>
      <c r="D193" s="278"/>
      <c r="E193" s="278"/>
      <c r="F193" s="1458" t="s">
        <v>131</v>
      </c>
      <c r="G193" s="1459"/>
      <c r="H193" s="1459"/>
      <c r="I193" s="1459"/>
      <c r="J193" s="1459"/>
      <c r="K193" s="1459"/>
      <c r="L193" s="1459"/>
      <c r="M193" s="698">
        <v>0</v>
      </c>
      <c r="N193" s="699">
        <v>0</v>
      </c>
      <c r="O193" s="700">
        <v>0</v>
      </c>
      <c r="P193" s="700">
        <v>0</v>
      </c>
      <c r="Q193" s="705">
        <v>0</v>
      </c>
      <c r="R193" s="700">
        <v>0</v>
      </c>
      <c r="S193" s="701">
        <v>0</v>
      </c>
      <c r="T193" s="700">
        <v>0</v>
      </c>
      <c r="U193" s="701">
        <v>0</v>
      </c>
      <c r="V193" s="700">
        <v>0</v>
      </c>
      <c r="W193" s="701">
        <v>0</v>
      </c>
      <c r="X193" s="700">
        <v>0</v>
      </c>
      <c r="Y193" s="701">
        <v>0</v>
      </c>
      <c r="Z193" s="700">
        <v>0</v>
      </c>
      <c r="AA193" s="701">
        <v>0</v>
      </c>
      <c r="AB193" s="706">
        <v>0</v>
      </c>
      <c r="AC193" s="698">
        <v>0</v>
      </c>
      <c r="AD193" s="996"/>
      <c r="AE193" s="997"/>
      <c r="AF193" s="997"/>
      <c r="AG193" s="536"/>
      <c r="AH193" s="529"/>
      <c r="AI193" s="529"/>
      <c r="AJ193" s="529"/>
      <c r="AK193" s="529"/>
      <c r="AL193" s="529"/>
      <c r="AM193" s="529"/>
      <c r="AN193" s="529"/>
      <c r="AO193" s="529"/>
      <c r="AP193" s="529"/>
      <c r="AQ193" s="529"/>
      <c r="AR193" s="529"/>
      <c r="AS193" s="529"/>
      <c r="AT193" s="529"/>
      <c r="AU193" s="529"/>
      <c r="AV193" s="529"/>
      <c r="AW193" s="529"/>
      <c r="AX193" s="529"/>
      <c r="AY193" s="529"/>
      <c r="AZ193" s="529"/>
      <c r="BA193" s="529"/>
      <c r="BB193" s="529"/>
      <c r="BC193" s="529"/>
      <c r="BD193" s="529"/>
      <c r="BE193" s="529"/>
      <c r="BF193" s="529"/>
      <c r="BG193" s="529"/>
      <c r="BH193" s="529"/>
      <c r="BI193" s="529"/>
      <c r="BJ193" s="529"/>
      <c r="BK193" s="529"/>
      <c r="BL193" s="529"/>
      <c r="BM193" s="529"/>
      <c r="BN193" s="529"/>
      <c r="BO193" s="529"/>
      <c r="BP193" s="529"/>
      <c r="BQ193" s="529"/>
      <c r="BR193" s="529"/>
      <c r="BS193" s="529"/>
      <c r="BT193" s="529"/>
      <c r="BU193" s="529"/>
      <c r="BV193" s="529"/>
      <c r="BW193" s="529"/>
      <c r="BX193" s="529"/>
      <c r="BY193" s="529"/>
      <c r="BZ193" s="529"/>
      <c r="CA193" s="529"/>
      <c r="CB193" s="529"/>
      <c r="CC193" s="529"/>
      <c r="CD193" s="529"/>
      <c r="CE193" s="529"/>
      <c r="CF193" s="529"/>
      <c r="CG193" s="529"/>
      <c r="CH193" s="529"/>
      <c r="CI193" s="529"/>
      <c r="CJ193" s="529"/>
      <c r="CK193" s="529"/>
      <c r="CL193" s="529"/>
      <c r="CM193" s="529"/>
      <c r="CN193" s="529"/>
      <c r="CO193" s="529"/>
      <c r="CP193" s="529"/>
      <c r="CQ193" s="529"/>
    </row>
    <row r="194" spans="1:95" s="70" customFormat="1" x14ac:dyDescent="0.2">
      <c r="A194" s="11">
        <v>290</v>
      </c>
      <c r="B194" s="277"/>
      <c r="C194" s="278"/>
      <c r="D194" s="278"/>
      <c r="E194" s="1452" t="s">
        <v>132</v>
      </c>
      <c r="F194" s="1453"/>
      <c r="G194" s="1453"/>
      <c r="H194" s="1453"/>
      <c r="I194" s="1453"/>
      <c r="J194" s="1453"/>
      <c r="K194" s="1453"/>
      <c r="L194" s="1454"/>
      <c r="M194" s="407">
        <f>SUM(M195:M196)</f>
        <v>0</v>
      </c>
      <c r="N194" s="410">
        <f t="shared" ref="N194:AC194" si="47">SUBTOTAL(9,N195:N196)</f>
        <v>0</v>
      </c>
      <c r="O194" s="414">
        <f t="shared" si="47"/>
        <v>0</v>
      </c>
      <c r="P194" s="413">
        <f t="shared" si="47"/>
        <v>0</v>
      </c>
      <c r="Q194" s="415">
        <f t="shared" si="47"/>
        <v>0</v>
      </c>
      <c r="R194" s="414">
        <f t="shared" si="47"/>
        <v>0</v>
      </c>
      <c r="S194" s="414">
        <f t="shared" si="47"/>
        <v>0</v>
      </c>
      <c r="T194" s="414">
        <f t="shared" si="47"/>
        <v>0</v>
      </c>
      <c r="U194" s="414">
        <f t="shared" si="47"/>
        <v>0</v>
      </c>
      <c r="V194" s="414">
        <f t="shared" si="47"/>
        <v>0</v>
      </c>
      <c r="W194" s="414">
        <f t="shared" si="47"/>
        <v>0</v>
      </c>
      <c r="X194" s="414">
        <f t="shared" si="47"/>
        <v>0</v>
      </c>
      <c r="Y194" s="414">
        <f t="shared" si="47"/>
        <v>0</v>
      </c>
      <c r="Z194" s="414">
        <f t="shared" si="47"/>
        <v>0</v>
      </c>
      <c r="AA194" s="414">
        <f t="shared" si="47"/>
        <v>0</v>
      </c>
      <c r="AB194" s="424">
        <f t="shared" si="47"/>
        <v>0</v>
      </c>
      <c r="AC194" s="407">
        <f t="shared" si="47"/>
        <v>0</v>
      </c>
      <c r="AD194" s="996"/>
      <c r="AE194" s="997"/>
      <c r="AF194" s="997"/>
      <c r="AG194" s="536"/>
      <c r="AH194" s="529"/>
      <c r="AI194" s="529"/>
      <c r="AJ194" s="529"/>
      <c r="AK194" s="529"/>
      <c r="AL194" s="529"/>
      <c r="AM194" s="529"/>
      <c r="AN194" s="529"/>
      <c r="AO194" s="529"/>
      <c r="AP194" s="529"/>
      <c r="AQ194" s="529"/>
      <c r="AR194" s="529"/>
      <c r="AS194" s="529"/>
      <c r="AT194" s="529"/>
      <c r="AU194" s="529"/>
      <c r="AV194" s="529"/>
      <c r="AW194" s="529"/>
      <c r="AX194" s="529"/>
      <c r="AY194" s="529"/>
      <c r="AZ194" s="529"/>
      <c r="BA194" s="529"/>
      <c r="BB194" s="529"/>
      <c r="BC194" s="529"/>
      <c r="BD194" s="529"/>
      <c r="BE194" s="529"/>
      <c r="BF194" s="529"/>
      <c r="BG194" s="529"/>
      <c r="BH194" s="529"/>
      <c r="BI194" s="529"/>
      <c r="BJ194" s="529"/>
      <c r="BK194" s="529"/>
      <c r="BL194" s="529"/>
      <c r="BM194" s="529"/>
      <c r="BN194" s="529"/>
      <c r="BO194" s="529"/>
      <c r="BP194" s="529"/>
      <c r="BQ194" s="529"/>
      <c r="BR194" s="529"/>
      <c r="BS194" s="529"/>
      <c r="BT194" s="529"/>
      <c r="BU194" s="529"/>
      <c r="BV194" s="529"/>
      <c r="BW194" s="529"/>
      <c r="BX194" s="529"/>
      <c r="BY194" s="529"/>
      <c r="BZ194" s="529"/>
      <c r="CA194" s="529"/>
      <c r="CB194" s="529"/>
      <c r="CC194" s="529"/>
      <c r="CD194" s="529"/>
      <c r="CE194" s="529"/>
      <c r="CF194" s="529"/>
      <c r="CG194" s="529"/>
      <c r="CH194" s="529"/>
      <c r="CI194" s="529"/>
      <c r="CJ194" s="529"/>
      <c r="CK194" s="529"/>
      <c r="CL194" s="529"/>
      <c r="CM194" s="529"/>
      <c r="CN194" s="529"/>
      <c r="CO194" s="529"/>
      <c r="CP194" s="529"/>
      <c r="CQ194" s="529"/>
    </row>
    <row r="195" spans="1:95" s="70" customFormat="1" x14ac:dyDescent="0.2">
      <c r="A195" s="11">
        <v>291</v>
      </c>
      <c r="B195" s="277"/>
      <c r="C195" s="278"/>
      <c r="D195" s="278"/>
      <c r="E195" s="278"/>
      <c r="F195" s="1455" t="s">
        <v>133</v>
      </c>
      <c r="G195" s="1456"/>
      <c r="H195" s="1456"/>
      <c r="I195" s="1456"/>
      <c r="J195" s="1456"/>
      <c r="K195" s="1456"/>
      <c r="L195" s="1456"/>
      <c r="M195" s="698">
        <v>0</v>
      </c>
      <c r="N195" s="699">
        <v>0</v>
      </c>
      <c r="O195" s="700">
        <v>0</v>
      </c>
      <c r="P195" s="700">
        <v>0</v>
      </c>
      <c r="Q195" s="705">
        <v>0</v>
      </c>
      <c r="R195" s="700">
        <v>0</v>
      </c>
      <c r="S195" s="701">
        <v>0</v>
      </c>
      <c r="T195" s="700">
        <v>0</v>
      </c>
      <c r="U195" s="701">
        <v>0</v>
      </c>
      <c r="V195" s="700">
        <v>0</v>
      </c>
      <c r="W195" s="701">
        <v>0</v>
      </c>
      <c r="X195" s="700">
        <v>0</v>
      </c>
      <c r="Y195" s="701">
        <v>0</v>
      </c>
      <c r="Z195" s="700">
        <v>0</v>
      </c>
      <c r="AA195" s="701">
        <v>0</v>
      </c>
      <c r="AB195" s="706">
        <v>0</v>
      </c>
      <c r="AC195" s="698">
        <v>0</v>
      </c>
      <c r="AD195" s="996"/>
      <c r="AE195" s="997"/>
      <c r="AF195" s="997"/>
      <c r="AG195" s="536"/>
      <c r="AH195" s="529"/>
      <c r="AI195" s="529"/>
      <c r="AJ195" s="529"/>
      <c r="AK195" s="529"/>
      <c r="AL195" s="529"/>
      <c r="AM195" s="529"/>
      <c r="AN195" s="529"/>
      <c r="AO195" s="529"/>
      <c r="AP195" s="529"/>
      <c r="AQ195" s="529"/>
      <c r="AR195" s="529"/>
      <c r="AS195" s="529"/>
      <c r="AT195" s="529"/>
      <c r="AU195" s="529"/>
      <c r="AV195" s="529"/>
      <c r="AW195" s="529"/>
      <c r="AX195" s="529"/>
      <c r="AY195" s="529"/>
      <c r="AZ195" s="529"/>
      <c r="BA195" s="529"/>
      <c r="BB195" s="529"/>
      <c r="BC195" s="529"/>
      <c r="BD195" s="529"/>
      <c r="BE195" s="529"/>
      <c r="BF195" s="529"/>
      <c r="BG195" s="529"/>
      <c r="BH195" s="529"/>
      <c r="BI195" s="529"/>
      <c r="BJ195" s="529"/>
      <c r="BK195" s="529"/>
      <c r="BL195" s="529"/>
      <c r="BM195" s="529"/>
      <c r="BN195" s="529"/>
      <c r="BO195" s="529"/>
      <c r="BP195" s="529"/>
      <c r="BQ195" s="529"/>
      <c r="BR195" s="529"/>
      <c r="BS195" s="529"/>
      <c r="BT195" s="529"/>
      <c r="BU195" s="529"/>
      <c r="BV195" s="529"/>
      <c r="BW195" s="529"/>
      <c r="BX195" s="529"/>
      <c r="BY195" s="529"/>
      <c r="BZ195" s="529"/>
      <c r="CA195" s="529"/>
      <c r="CB195" s="529"/>
      <c r="CC195" s="529"/>
      <c r="CD195" s="529"/>
      <c r="CE195" s="529"/>
      <c r="CF195" s="529"/>
      <c r="CG195" s="529"/>
      <c r="CH195" s="529"/>
      <c r="CI195" s="529"/>
      <c r="CJ195" s="529"/>
      <c r="CK195" s="529"/>
      <c r="CL195" s="529"/>
      <c r="CM195" s="529"/>
      <c r="CN195" s="529"/>
      <c r="CO195" s="529"/>
      <c r="CP195" s="529"/>
      <c r="CQ195" s="529"/>
    </row>
    <row r="196" spans="1:95" s="70" customFormat="1" x14ac:dyDescent="0.2">
      <c r="A196" s="11">
        <v>292</v>
      </c>
      <c r="B196" s="277"/>
      <c r="C196" s="278"/>
      <c r="D196" s="278"/>
      <c r="E196" s="278"/>
      <c r="F196" s="1458" t="s">
        <v>134</v>
      </c>
      <c r="G196" s="1459"/>
      <c r="H196" s="1459"/>
      <c r="I196" s="1459"/>
      <c r="J196" s="1459"/>
      <c r="K196" s="1459"/>
      <c r="L196" s="1459"/>
      <c r="M196" s="698">
        <v>0</v>
      </c>
      <c r="N196" s="699">
        <v>0</v>
      </c>
      <c r="O196" s="700">
        <v>0</v>
      </c>
      <c r="P196" s="700">
        <v>0</v>
      </c>
      <c r="Q196" s="705">
        <v>0</v>
      </c>
      <c r="R196" s="700">
        <v>0</v>
      </c>
      <c r="S196" s="701">
        <v>0</v>
      </c>
      <c r="T196" s="700">
        <v>0</v>
      </c>
      <c r="U196" s="701">
        <v>0</v>
      </c>
      <c r="V196" s="700">
        <v>0</v>
      </c>
      <c r="W196" s="701">
        <v>0</v>
      </c>
      <c r="X196" s="700">
        <v>0</v>
      </c>
      <c r="Y196" s="701">
        <v>0</v>
      </c>
      <c r="Z196" s="700">
        <v>0</v>
      </c>
      <c r="AA196" s="701">
        <v>0</v>
      </c>
      <c r="AB196" s="706">
        <v>0</v>
      </c>
      <c r="AC196" s="698">
        <v>0</v>
      </c>
      <c r="AD196" s="996"/>
      <c r="AE196" s="997"/>
      <c r="AF196" s="997"/>
      <c r="AG196" s="536"/>
      <c r="AH196" s="529"/>
      <c r="AI196" s="529"/>
      <c r="AJ196" s="529"/>
      <c r="AK196" s="529"/>
      <c r="AL196" s="529"/>
      <c r="AM196" s="529"/>
      <c r="AN196" s="529"/>
      <c r="AO196" s="529"/>
      <c r="AP196" s="529"/>
      <c r="AQ196" s="529"/>
      <c r="AR196" s="529"/>
      <c r="AS196" s="529"/>
      <c r="AT196" s="529"/>
      <c r="AU196" s="529"/>
      <c r="AV196" s="529"/>
      <c r="AW196" s="529"/>
      <c r="AX196" s="529"/>
      <c r="AY196" s="529"/>
      <c r="AZ196" s="529"/>
      <c r="BA196" s="529"/>
      <c r="BB196" s="529"/>
      <c r="BC196" s="529"/>
      <c r="BD196" s="529"/>
      <c r="BE196" s="529"/>
      <c r="BF196" s="529"/>
      <c r="BG196" s="529"/>
      <c r="BH196" s="529"/>
      <c r="BI196" s="529"/>
      <c r="BJ196" s="529"/>
      <c r="BK196" s="529"/>
      <c r="BL196" s="529"/>
      <c r="BM196" s="529"/>
      <c r="BN196" s="529"/>
      <c r="BO196" s="529"/>
      <c r="BP196" s="529"/>
      <c r="BQ196" s="529"/>
      <c r="BR196" s="529"/>
      <c r="BS196" s="529"/>
      <c r="BT196" s="529"/>
      <c r="BU196" s="529"/>
      <c r="BV196" s="529"/>
      <c r="BW196" s="529"/>
      <c r="BX196" s="529"/>
      <c r="BY196" s="529"/>
      <c r="BZ196" s="529"/>
      <c r="CA196" s="529"/>
      <c r="CB196" s="529"/>
      <c r="CC196" s="529"/>
      <c r="CD196" s="529"/>
      <c r="CE196" s="529"/>
      <c r="CF196" s="529"/>
      <c r="CG196" s="529"/>
      <c r="CH196" s="529"/>
      <c r="CI196" s="529"/>
      <c r="CJ196" s="529"/>
      <c r="CK196" s="529"/>
      <c r="CL196" s="529"/>
      <c r="CM196" s="529"/>
      <c r="CN196" s="529"/>
      <c r="CO196" s="529"/>
      <c r="CP196" s="529"/>
      <c r="CQ196" s="529"/>
    </row>
    <row r="197" spans="1:95" s="70" customFormat="1" x14ac:dyDescent="0.2">
      <c r="A197" s="11">
        <v>293</v>
      </c>
      <c r="B197" s="277"/>
      <c r="C197" s="278"/>
      <c r="D197" s="278"/>
      <c r="E197" s="1452" t="s">
        <v>135</v>
      </c>
      <c r="F197" s="1453"/>
      <c r="G197" s="1453"/>
      <c r="H197" s="1453"/>
      <c r="I197" s="1453"/>
      <c r="J197" s="1453"/>
      <c r="K197" s="1453"/>
      <c r="L197" s="1454"/>
      <c r="M197" s="407">
        <f>SUM(M198:M199)</f>
        <v>0</v>
      </c>
      <c r="N197" s="410">
        <f t="shared" ref="N197:AC197" si="48">SUBTOTAL(9,N198:N199)</f>
        <v>0</v>
      </c>
      <c r="O197" s="414">
        <f t="shared" si="48"/>
        <v>0</v>
      </c>
      <c r="P197" s="413">
        <f t="shared" si="48"/>
        <v>0</v>
      </c>
      <c r="Q197" s="415">
        <f t="shared" si="48"/>
        <v>0</v>
      </c>
      <c r="R197" s="414">
        <f t="shared" si="48"/>
        <v>0</v>
      </c>
      <c r="S197" s="414">
        <f t="shared" si="48"/>
        <v>0</v>
      </c>
      <c r="T197" s="414">
        <f t="shared" si="48"/>
        <v>0</v>
      </c>
      <c r="U197" s="414">
        <f t="shared" si="48"/>
        <v>0</v>
      </c>
      <c r="V197" s="414">
        <f t="shared" si="48"/>
        <v>0</v>
      </c>
      <c r="W197" s="414">
        <f t="shared" si="48"/>
        <v>0</v>
      </c>
      <c r="X197" s="414">
        <f t="shared" si="48"/>
        <v>0</v>
      </c>
      <c r="Y197" s="414">
        <f t="shared" si="48"/>
        <v>0</v>
      </c>
      <c r="Z197" s="414">
        <f t="shared" si="48"/>
        <v>0</v>
      </c>
      <c r="AA197" s="414">
        <f t="shared" si="48"/>
        <v>0</v>
      </c>
      <c r="AB197" s="424">
        <f t="shared" si="48"/>
        <v>0</v>
      </c>
      <c r="AC197" s="407">
        <f t="shared" si="48"/>
        <v>0</v>
      </c>
      <c r="AD197" s="996"/>
      <c r="AE197" s="997"/>
      <c r="AF197" s="997"/>
      <c r="AG197" s="536"/>
      <c r="AH197" s="529"/>
      <c r="AI197" s="529"/>
      <c r="AJ197" s="529"/>
      <c r="AK197" s="529"/>
      <c r="AL197" s="529"/>
      <c r="AM197" s="529"/>
      <c r="AN197" s="529"/>
      <c r="AO197" s="529"/>
      <c r="AP197" s="529"/>
      <c r="AQ197" s="529"/>
      <c r="AR197" s="529"/>
      <c r="AS197" s="529"/>
      <c r="AT197" s="529"/>
      <c r="AU197" s="529"/>
      <c r="AV197" s="529"/>
      <c r="AW197" s="529"/>
      <c r="AX197" s="529"/>
      <c r="AY197" s="529"/>
      <c r="AZ197" s="529"/>
      <c r="BA197" s="529"/>
      <c r="BB197" s="529"/>
      <c r="BC197" s="529"/>
      <c r="BD197" s="529"/>
      <c r="BE197" s="529"/>
      <c r="BF197" s="529"/>
      <c r="BG197" s="529"/>
      <c r="BH197" s="529"/>
      <c r="BI197" s="529"/>
      <c r="BJ197" s="529"/>
      <c r="BK197" s="529"/>
      <c r="BL197" s="529"/>
      <c r="BM197" s="529"/>
      <c r="BN197" s="529"/>
      <c r="BO197" s="529"/>
      <c r="BP197" s="529"/>
      <c r="BQ197" s="529"/>
      <c r="BR197" s="529"/>
      <c r="BS197" s="529"/>
      <c r="BT197" s="529"/>
      <c r="BU197" s="529"/>
      <c r="BV197" s="529"/>
      <c r="BW197" s="529"/>
      <c r="BX197" s="529"/>
      <c r="BY197" s="529"/>
      <c r="BZ197" s="529"/>
      <c r="CA197" s="529"/>
      <c r="CB197" s="529"/>
      <c r="CC197" s="529"/>
      <c r="CD197" s="529"/>
      <c r="CE197" s="529"/>
      <c r="CF197" s="529"/>
      <c r="CG197" s="529"/>
      <c r="CH197" s="529"/>
      <c r="CI197" s="529"/>
      <c r="CJ197" s="529"/>
      <c r="CK197" s="529"/>
      <c r="CL197" s="529"/>
      <c r="CM197" s="529"/>
      <c r="CN197" s="529"/>
      <c r="CO197" s="529"/>
      <c r="CP197" s="529"/>
      <c r="CQ197" s="529"/>
    </row>
    <row r="198" spans="1:95" s="70" customFormat="1" x14ac:dyDescent="0.2">
      <c r="A198" s="11">
        <v>294</v>
      </c>
      <c r="B198" s="277"/>
      <c r="C198" s="278"/>
      <c r="D198" s="278"/>
      <c r="E198" s="278"/>
      <c r="F198" s="1455" t="s">
        <v>136</v>
      </c>
      <c r="G198" s="1456"/>
      <c r="H198" s="1456"/>
      <c r="I198" s="1456"/>
      <c r="J198" s="1456"/>
      <c r="K198" s="1456"/>
      <c r="L198" s="1456"/>
      <c r="M198" s="698">
        <v>0</v>
      </c>
      <c r="N198" s="699">
        <v>0</v>
      </c>
      <c r="O198" s="700">
        <v>0</v>
      </c>
      <c r="P198" s="700">
        <v>0</v>
      </c>
      <c r="Q198" s="705">
        <v>0</v>
      </c>
      <c r="R198" s="700">
        <v>0</v>
      </c>
      <c r="S198" s="701">
        <v>0</v>
      </c>
      <c r="T198" s="700">
        <v>0</v>
      </c>
      <c r="U198" s="701">
        <v>0</v>
      </c>
      <c r="V198" s="700">
        <v>0</v>
      </c>
      <c r="W198" s="701">
        <v>0</v>
      </c>
      <c r="X198" s="700">
        <v>0</v>
      </c>
      <c r="Y198" s="701">
        <v>0</v>
      </c>
      <c r="Z198" s="700">
        <v>0</v>
      </c>
      <c r="AA198" s="701">
        <v>0</v>
      </c>
      <c r="AB198" s="706">
        <v>0</v>
      </c>
      <c r="AC198" s="698">
        <v>0</v>
      </c>
      <c r="AD198" s="996"/>
      <c r="AE198" s="997"/>
      <c r="AF198" s="997"/>
      <c r="AG198" s="536"/>
      <c r="AH198" s="529"/>
      <c r="AI198" s="529"/>
      <c r="AJ198" s="529"/>
      <c r="AK198" s="529"/>
      <c r="AL198" s="529"/>
      <c r="AM198" s="529"/>
      <c r="AN198" s="529"/>
      <c r="AO198" s="529"/>
      <c r="AP198" s="529"/>
      <c r="AQ198" s="529"/>
      <c r="AR198" s="529"/>
      <c r="AS198" s="529"/>
      <c r="AT198" s="529"/>
      <c r="AU198" s="529"/>
      <c r="AV198" s="529"/>
      <c r="AW198" s="529"/>
      <c r="AX198" s="529"/>
      <c r="AY198" s="529"/>
      <c r="AZ198" s="529"/>
      <c r="BA198" s="529"/>
      <c r="BB198" s="529"/>
      <c r="BC198" s="529"/>
      <c r="BD198" s="529"/>
      <c r="BE198" s="529"/>
      <c r="BF198" s="529"/>
      <c r="BG198" s="529"/>
      <c r="BH198" s="529"/>
      <c r="BI198" s="529"/>
      <c r="BJ198" s="529"/>
      <c r="BK198" s="529"/>
      <c r="BL198" s="529"/>
      <c r="BM198" s="529"/>
      <c r="BN198" s="529"/>
      <c r="BO198" s="529"/>
      <c r="BP198" s="529"/>
      <c r="BQ198" s="529"/>
      <c r="BR198" s="529"/>
      <c r="BS198" s="529"/>
      <c r="BT198" s="529"/>
      <c r="BU198" s="529"/>
      <c r="BV198" s="529"/>
      <c r="BW198" s="529"/>
      <c r="BX198" s="529"/>
      <c r="BY198" s="529"/>
      <c r="BZ198" s="529"/>
      <c r="CA198" s="529"/>
      <c r="CB198" s="529"/>
      <c r="CC198" s="529"/>
      <c r="CD198" s="529"/>
      <c r="CE198" s="529"/>
      <c r="CF198" s="529"/>
      <c r="CG198" s="529"/>
      <c r="CH198" s="529"/>
      <c r="CI198" s="529"/>
      <c r="CJ198" s="529"/>
      <c r="CK198" s="529"/>
      <c r="CL198" s="529"/>
      <c r="CM198" s="529"/>
      <c r="CN198" s="529"/>
      <c r="CO198" s="529"/>
      <c r="CP198" s="529"/>
      <c r="CQ198" s="529"/>
    </row>
    <row r="199" spans="1:95" s="70" customFormat="1" x14ac:dyDescent="0.2">
      <c r="A199" s="11">
        <v>295</v>
      </c>
      <c r="B199" s="277"/>
      <c r="C199" s="278"/>
      <c r="D199" s="278"/>
      <c r="E199" s="278"/>
      <c r="F199" s="1458" t="s">
        <v>137</v>
      </c>
      <c r="G199" s="1459"/>
      <c r="H199" s="1459"/>
      <c r="I199" s="1459"/>
      <c r="J199" s="1459"/>
      <c r="K199" s="1459"/>
      <c r="L199" s="1459"/>
      <c r="M199" s="698">
        <v>0</v>
      </c>
      <c r="N199" s="699">
        <v>0</v>
      </c>
      <c r="O199" s="700">
        <v>0</v>
      </c>
      <c r="P199" s="700">
        <v>0</v>
      </c>
      <c r="Q199" s="705">
        <v>0</v>
      </c>
      <c r="R199" s="700">
        <v>0</v>
      </c>
      <c r="S199" s="701">
        <v>0</v>
      </c>
      <c r="T199" s="700">
        <v>0</v>
      </c>
      <c r="U199" s="701">
        <v>0</v>
      </c>
      <c r="V199" s="700">
        <v>0</v>
      </c>
      <c r="W199" s="701">
        <v>0</v>
      </c>
      <c r="X199" s="700">
        <v>0</v>
      </c>
      <c r="Y199" s="701">
        <v>0</v>
      </c>
      <c r="Z199" s="700">
        <v>0</v>
      </c>
      <c r="AA199" s="701">
        <v>0</v>
      </c>
      <c r="AB199" s="706">
        <v>0</v>
      </c>
      <c r="AC199" s="698">
        <v>0</v>
      </c>
      <c r="AD199" s="996"/>
      <c r="AE199" s="997"/>
      <c r="AF199" s="997"/>
      <c r="AG199" s="536"/>
      <c r="AH199" s="529"/>
      <c r="AI199" s="529"/>
      <c r="AJ199" s="529"/>
      <c r="AK199" s="529"/>
      <c r="AL199" s="529"/>
      <c r="AM199" s="529"/>
      <c r="AN199" s="529"/>
      <c r="AO199" s="529"/>
      <c r="AP199" s="529"/>
      <c r="AQ199" s="529"/>
      <c r="AR199" s="529"/>
      <c r="AS199" s="529"/>
      <c r="AT199" s="529"/>
      <c r="AU199" s="529"/>
      <c r="AV199" s="529"/>
      <c r="AW199" s="529"/>
      <c r="AX199" s="529"/>
      <c r="AY199" s="529"/>
      <c r="AZ199" s="529"/>
      <c r="BA199" s="529"/>
      <c r="BB199" s="529"/>
      <c r="BC199" s="529"/>
      <c r="BD199" s="529"/>
      <c r="BE199" s="529"/>
      <c r="BF199" s="529"/>
      <c r="BG199" s="529"/>
      <c r="BH199" s="529"/>
      <c r="BI199" s="529"/>
      <c r="BJ199" s="529"/>
      <c r="BK199" s="529"/>
      <c r="BL199" s="529"/>
      <c r="BM199" s="529"/>
      <c r="BN199" s="529"/>
      <c r="BO199" s="529"/>
      <c r="BP199" s="529"/>
      <c r="BQ199" s="529"/>
      <c r="BR199" s="529"/>
      <c r="BS199" s="529"/>
      <c r="BT199" s="529"/>
      <c r="BU199" s="529"/>
      <c r="BV199" s="529"/>
      <c r="BW199" s="529"/>
      <c r="BX199" s="529"/>
      <c r="BY199" s="529"/>
      <c r="BZ199" s="529"/>
      <c r="CA199" s="529"/>
      <c r="CB199" s="529"/>
      <c r="CC199" s="529"/>
      <c r="CD199" s="529"/>
      <c r="CE199" s="529"/>
      <c r="CF199" s="529"/>
      <c r="CG199" s="529"/>
      <c r="CH199" s="529"/>
      <c r="CI199" s="529"/>
      <c r="CJ199" s="529"/>
      <c r="CK199" s="529"/>
      <c r="CL199" s="529"/>
      <c r="CM199" s="529"/>
      <c r="CN199" s="529"/>
      <c r="CO199" s="529"/>
      <c r="CP199" s="529"/>
      <c r="CQ199" s="529"/>
    </row>
    <row r="200" spans="1:95" s="70" customFormat="1" x14ac:dyDescent="0.2">
      <c r="A200" s="11">
        <v>296</v>
      </c>
      <c r="B200" s="277"/>
      <c r="C200" s="278"/>
      <c r="D200" s="278"/>
      <c r="E200" s="1452" t="s">
        <v>550</v>
      </c>
      <c r="F200" s="1453"/>
      <c r="G200" s="1453"/>
      <c r="H200" s="1453"/>
      <c r="I200" s="1453"/>
      <c r="J200" s="1453"/>
      <c r="K200" s="1453"/>
      <c r="L200" s="1454"/>
      <c r="M200" s="407">
        <f>SUM(M201:M202)</f>
        <v>0</v>
      </c>
      <c r="N200" s="410">
        <f t="shared" ref="N200:AC200" si="49">SUBTOTAL(9,N201:N202)</f>
        <v>0</v>
      </c>
      <c r="O200" s="414">
        <f t="shared" si="49"/>
        <v>0</v>
      </c>
      <c r="P200" s="413">
        <f t="shared" si="49"/>
        <v>0</v>
      </c>
      <c r="Q200" s="415">
        <f t="shared" si="49"/>
        <v>0</v>
      </c>
      <c r="R200" s="414">
        <f t="shared" si="49"/>
        <v>0</v>
      </c>
      <c r="S200" s="414">
        <f t="shared" si="49"/>
        <v>0</v>
      </c>
      <c r="T200" s="414">
        <f t="shared" si="49"/>
        <v>0</v>
      </c>
      <c r="U200" s="414">
        <f t="shared" si="49"/>
        <v>0</v>
      </c>
      <c r="V200" s="414">
        <f t="shared" si="49"/>
        <v>0</v>
      </c>
      <c r="W200" s="414">
        <f t="shared" si="49"/>
        <v>0</v>
      </c>
      <c r="X200" s="414">
        <f t="shared" si="49"/>
        <v>0</v>
      </c>
      <c r="Y200" s="414">
        <f t="shared" si="49"/>
        <v>0</v>
      </c>
      <c r="Z200" s="414">
        <f t="shared" si="49"/>
        <v>0</v>
      </c>
      <c r="AA200" s="414">
        <f t="shared" si="49"/>
        <v>0</v>
      </c>
      <c r="AB200" s="424">
        <f t="shared" si="49"/>
        <v>0</v>
      </c>
      <c r="AC200" s="407">
        <f t="shared" si="49"/>
        <v>0</v>
      </c>
      <c r="AD200" s="996"/>
      <c r="AE200" s="997"/>
      <c r="AF200" s="997"/>
      <c r="AG200" s="536"/>
      <c r="AH200" s="529"/>
      <c r="AI200" s="529"/>
      <c r="AJ200" s="529"/>
      <c r="AK200" s="529"/>
      <c r="AL200" s="529"/>
      <c r="AM200" s="529"/>
      <c r="AN200" s="529"/>
      <c r="AO200" s="529"/>
      <c r="AP200" s="529"/>
      <c r="AQ200" s="529"/>
      <c r="AR200" s="529"/>
      <c r="AS200" s="529"/>
      <c r="AT200" s="529"/>
      <c r="AU200" s="529"/>
      <c r="AV200" s="529"/>
      <c r="AW200" s="529"/>
      <c r="AX200" s="529"/>
      <c r="AY200" s="529"/>
      <c r="AZ200" s="529"/>
      <c r="BA200" s="529"/>
      <c r="BB200" s="529"/>
      <c r="BC200" s="529"/>
      <c r="BD200" s="529"/>
      <c r="BE200" s="529"/>
      <c r="BF200" s="529"/>
      <c r="BG200" s="529"/>
      <c r="BH200" s="529"/>
      <c r="BI200" s="529"/>
      <c r="BJ200" s="529"/>
      <c r="BK200" s="529"/>
      <c r="BL200" s="529"/>
      <c r="BM200" s="529"/>
      <c r="BN200" s="529"/>
      <c r="BO200" s="529"/>
      <c r="BP200" s="529"/>
      <c r="BQ200" s="529"/>
      <c r="BR200" s="529"/>
      <c r="BS200" s="529"/>
      <c r="BT200" s="529"/>
      <c r="BU200" s="529"/>
      <c r="BV200" s="529"/>
      <c r="BW200" s="529"/>
      <c r="BX200" s="529"/>
      <c r="BY200" s="529"/>
      <c r="BZ200" s="529"/>
      <c r="CA200" s="529"/>
      <c r="CB200" s="529"/>
      <c r="CC200" s="529"/>
      <c r="CD200" s="529"/>
      <c r="CE200" s="529"/>
      <c r="CF200" s="529"/>
      <c r="CG200" s="529"/>
      <c r="CH200" s="529"/>
      <c r="CI200" s="529"/>
      <c r="CJ200" s="529"/>
      <c r="CK200" s="529"/>
      <c r="CL200" s="529"/>
      <c r="CM200" s="529"/>
      <c r="CN200" s="529"/>
      <c r="CO200" s="529"/>
      <c r="CP200" s="529"/>
      <c r="CQ200" s="529"/>
    </row>
    <row r="201" spans="1:95" s="70" customFormat="1" x14ac:dyDescent="0.2">
      <c r="A201" s="11">
        <v>297</v>
      </c>
      <c r="B201" s="277"/>
      <c r="C201" s="278"/>
      <c r="D201" s="278"/>
      <c r="E201" s="278"/>
      <c r="F201" s="1455" t="s">
        <v>551</v>
      </c>
      <c r="G201" s="1456"/>
      <c r="H201" s="1456"/>
      <c r="I201" s="1456"/>
      <c r="J201" s="1456"/>
      <c r="K201" s="1456"/>
      <c r="L201" s="1456"/>
      <c r="M201" s="698">
        <v>0</v>
      </c>
      <c r="N201" s="699">
        <v>0</v>
      </c>
      <c r="O201" s="700">
        <v>0</v>
      </c>
      <c r="P201" s="700">
        <v>0</v>
      </c>
      <c r="Q201" s="705">
        <v>0</v>
      </c>
      <c r="R201" s="700">
        <v>0</v>
      </c>
      <c r="S201" s="701">
        <v>0</v>
      </c>
      <c r="T201" s="700">
        <v>0</v>
      </c>
      <c r="U201" s="701">
        <v>0</v>
      </c>
      <c r="V201" s="700">
        <v>0</v>
      </c>
      <c r="W201" s="701">
        <v>0</v>
      </c>
      <c r="X201" s="700">
        <v>0</v>
      </c>
      <c r="Y201" s="701">
        <v>0</v>
      </c>
      <c r="Z201" s="700">
        <v>0</v>
      </c>
      <c r="AA201" s="701">
        <v>0</v>
      </c>
      <c r="AB201" s="706">
        <v>0</v>
      </c>
      <c r="AC201" s="698">
        <v>0</v>
      </c>
      <c r="AD201" s="996"/>
      <c r="AE201" s="997"/>
      <c r="AF201" s="997"/>
      <c r="AG201" s="536"/>
      <c r="AH201" s="529"/>
      <c r="AI201" s="529"/>
      <c r="AJ201" s="529"/>
      <c r="AK201" s="529"/>
      <c r="AL201" s="529"/>
      <c r="AM201" s="529"/>
      <c r="AN201" s="529"/>
      <c r="AO201" s="529"/>
      <c r="AP201" s="529"/>
      <c r="AQ201" s="529"/>
      <c r="AR201" s="529"/>
      <c r="AS201" s="529"/>
      <c r="AT201" s="529"/>
      <c r="AU201" s="529"/>
      <c r="AV201" s="529"/>
      <c r="AW201" s="529"/>
      <c r="AX201" s="529"/>
      <c r="AY201" s="529"/>
      <c r="AZ201" s="529"/>
      <c r="BA201" s="529"/>
      <c r="BB201" s="529"/>
      <c r="BC201" s="529"/>
      <c r="BD201" s="529"/>
      <c r="BE201" s="529"/>
      <c r="BF201" s="529"/>
      <c r="BG201" s="529"/>
      <c r="BH201" s="529"/>
      <c r="BI201" s="529"/>
      <c r="BJ201" s="529"/>
      <c r="BK201" s="529"/>
      <c r="BL201" s="529"/>
      <c r="BM201" s="529"/>
      <c r="BN201" s="529"/>
      <c r="BO201" s="529"/>
      <c r="BP201" s="529"/>
      <c r="BQ201" s="529"/>
      <c r="BR201" s="529"/>
      <c r="BS201" s="529"/>
      <c r="BT201" s="529"/>
      <c r="BU201" s="529"/>
      <c r="BV201" s="529"/>
      <c r="BW201" s="529"/>
      <c r="BX201" s="529"/>
      <c r="BY201" s="529"/>
      <c r="BZ201" s="529"/>
      <c r="CA201" s="529"/>
      <c r="CB201" s="529"/>
      <c r="CC201" s="529"/>
      <c r="CD201" s="529"/>
      <c r="CE201" s="529"/>
      <c r="CF201" s="529"/>
      <c r="CG201" s="529"/>
      <c r="CH201" s="529"/>
      <c r="CI201" s="529"/>
      <c r="CJ201" s="529"/>
      <c r="CK201" s="529"/>
      <c r="CL201" s="529"/>
      <c r="CM201" s="529"/>
      <c r="CN201" s="529"/>
      <c r="CO201" s="529"/>
      <c r="CP201" s="529"/>
      <c r="CQ201" s="529"/>
    </row>
    <row r="202" spans="1:95" s="70" customFormat="1" x14ac:dyDescent="0.2">
      <c r="A202" s="11">
        <v>298</v>
      </c>
      <c r="B202" s="277"/>
      <c r="C202" s="278"/>
      <c r="D202" s="278"/>
      <c r="E202" s="278"/>
      <c r="F202" s="1458" t="s">
        <v>552</v>
      </c>
      <c r="G202" s="1459"/>
      <c r="H202" s="1459"/>
      <c r="I202" s="1459"/>
      <c r="J202" s="1459"/>
      <c r="K202" s="1459"/>
      <c r="L202" s="1459"/>
      <c r="M202" s="698">
        <v>0</v>
      </c>
      <c r="N202" s="699">
        <v>0</v>
      </c>
      <c r="O202" s="700">
        <v>0</v>
      </c>
      <c r="P202" s="700">
        <v>0</v>
      </c>
      <c r="Q202" s="705">
        <v>0</v>
      </c>
      <c r="R202" s="700">
        <v>0</v>
      </c>
      <c r="S202" s="701">
        <v>0</v>
      </c>
      <c r="T202" s="700">
        <v>0</v>
      </c>
      <c r="U202" s="701">
        <v>0</v>
      </c>
      <c r="V202" s="700">
        <v>0</v>
      </c>
      <c r="W202" s="701">
        <v>0</v>
      </c>
      <c r="X202" s="700">
        <v>0</v>
      </c>
      <c r="Y202" s="701">
        <v>0</v>
      </c>
      <c r="Z202" s="700">
        <v>0</v>
      </c>
      <c r="AA202" s="701">
        <v>0</v>
      </c>
      <c r="AB202" s="706">
        <v>0</v>
      </c>
      <c r="AC202" s="698">
        <v>0</v>
      </c>
      <c r="AD202" s="996"/>
      <c r="AE202" s="997"/>
      <c r="AF202" s="997"/>
      <c r="AG202" s="536"/>
      <c r="AH202" s="529"/>
      <c r="AI202" s="529"/>
      <c r="AJ202" s="529"/>
      <c r="AK202" s="529"/>
      <c r="AL202" s="529"/>
      <c r="AM202" s="529"/>
      <c r="AN202" s="529"/>
      <c r="AO202" s="529"/>
      <c r="AP202" s="529"/>
      <c r="AQ202" s="529"/>
      <c r="AR202" s="529"/>
      <c r="AS202" s="529"/>
      <c r="AT202" s="529"/>
      <c r="AU202" s="529"/>
      <c r="AV202" s="529"/>
      <c r="AW202" s="529"/>
      <c r="AX202" s="529"/>
      <c r="AY202" s="529"/>
      <c r="AZ202" s="529"/>
      <c r="BA202" s="529"/>
      <c r="BB202" s="529"/>
      <c r="BC202" s="529"/>
      <c r="BD202" s="529"/>
      <c r="BE202" s="529"/>
      <c r="BF202" s="529"/>
      <c r="BG202" s="529"/>
      <c r="BH202" s="529"/>
      <c r="BI202" s="529"/>
      <c r="BJ202" s="529"/>
      <c r="BK202" s="529"/>
      <c r="BL202" s="529"/>
      <c r="BM202" s="529"/>
      <c r="BN202" s="529"/>
      <c r="BO202" s="529"/>
      <c r="BP202" s="529"/>
      <c r="BQ202" s="529"/>
      <c r="BR202" s="529"/>
      <c r="BS202" s="529"/>
      <c r="BT202" s="529"/>
      <c r="BU202" s="529"/>
      <c r="BV202" s="529"/>
      <c r="BW202" s="529"/>
      <c r="BX202" s="529"/>
      <c r="BY202" s="529"/>
      <c r="BZ202" s="529"/>
      <c r="CA202" s="529"/>
      <c r="CB202" s="529"/>
      <c r="CC202" s="529"/>
      <c r="CD202" s="529"/>
      <c r="CE202" s="529"/>
      <c r="CF202" s="529"/>
      <c r="CG202" s="529"/>
      <c r="CH202" s="529"/>
      <c r="CI202" s="529"/>
      <c r="CJ202" s="529"/>
      <c r="CK202" s="529"/>
      <c r="CL202" s="529"/>
      <c r="CM202" s="529"/>
      <c r="CN202" s="529"/>
      <c r="CO202" s="529"/>
      <c r="CP202" s="529"/>
      <c r="CQ202" s="529"/>
    </row>
    <row r="203" spans="1:95" s="70" customFormat="1" x14ac:dyDescent="0.2">
      <c r="A203" s="11">
        <v>299</v>
      </c>
      <c r="B203" s="277"/>
      <c r="C203" s="278"/>
      <c r="D203" s="278"/>
      <c r="E203" s="1452" t="s">
        <v>553</v>
      </c>
      <c r="F203" s="1453"/>
      <c r="G203" s="1453"/>
      <c r="H203" s="1453"/>
      <c r="I203" s="1453"/>
      <c r="J203" s="1453"/>
      <c r="K203" s="1453"/>
      <c r="L203" s="1454"/>
      <c r="M203" s="407">
        <f>SUM(M204:M205)</f>
        <v>0</v>
      </c>
      <c r="N203" s="410">
        <f t="shared" ref="N203:AC203" si="50">SUBTOTAL(9,N204:N205)</f>
        <v>0</v>
      </c>
      <c r="O203" s="414">
        <f t="shared" si="50"/>
        <v>0</v>
      </c>
      <c r="P203" s="413">
        <f t="shared" si="50"/>
        <v>0</v>
      </c>
      <c r="Q203" s="415">
        <f t="shared" si="50"/>
        <v>0</v>
      </c>
      <c r="R203" s="414">
        <f t="shared" si="50"/>
        <v>0</v>
      </c>
      <c r="S203" s="414">
        <f t="shared" si="50"/>
        <v>0</v>
      </c>
      <c r="T203" s="414">
        <f t="shared" si="50"/>
        <v>0</v>
      </c>
      <c r="U203" s="414">
        <f t="shared" si="50"/>
        <v>0</v>
      </c>
      <c r="V203" s="414">
        <f t="shared" si="50"/>
        <v>0</v>
      </c>
      <c r="W203" s="414">
        <f t="shared" si="50"/>
        <v>0</v>
      </c>
      <c r="X203" s="414">
        <f t="shared" si="50"/>
        <v>0</v>
      </c>
      <c r="Y203" s="414">
        <f t="shared" si="50"/>
        <v>0</v>
      </c>
      <c r="Z203" s="414">
        <f t="shared" si="50"/>
        <v>0</v>
      </c>
      <c r="AA203" s="414">
        <f t="shared" si="50"/>
        <v>0</v>
      </c>
      <c r="AB203" s="424">
        <f t="shared" si="50"/>
        <v>0</v>
      </c>
      <c r="AC203" s="407">
        <f t="shared" si="50"/>
        <v>0</v>
      </c>
      <c r="AD203" s="996"/>
      <c r="AE203" s="997"/>
      <c r="AF203" s="997"/>
      <c r="AG203" s="536"/>
      <c r="AH203" s="529"/>
      <c r="AI203" s="529"/>
      <c r="AJ203" s="529"/>
      <c r="AK203" s="529"/>
      <c r="AL203" s="529"/>
      <c r="AM203" s="529"/>
      <c r="AN203" s="529"/>
      <c r="AO203" s="529"/>
      <c r="AP203" s="529"/>
      <c r="AQ203" s="529"/>
      <c r="AR203" s="529"/>
      <c r="AS203" s="529"/>
      <c r="AT203" s="529"/>
      <c r="AU203" s="529"/>
      <c r="AV203" s="529"/>
      <c r="AW203" s="529"/>
      <c r="AX203" s="529"/>
      <c r="AY203" s="529"/>
      <c r="AZ203" s="529"/>
      <c r="BA203" s="529"/>
      <c r="BB203" s="529"/>
      <c r="BC203" s="529"/>
      <c r="BD203" s="529"/>
      <c r="BE203" s="529"/>
      <c r="BF203" s="529"/>
      <c r="BG203" s="529"/>
      <c r="BH203" s="529"/>
      <c r="BI203" s="529"/>
      <c r="BJ203" s="529"/>
      <c r="BK203" s="529"/>
      <c r="BL203" s="529"/>
      <c r="BM203" s="529"/>
      <c r="BN203" s="529"/>
      <c r="BO203" s="529"/>
      <c r="BP203" s="529"/>
      <c r="BQ203" s="529"/>
      <c r="BR203" s="529"/>
      <c r="BS203" s="529"/>
      <c r="BT203" s="529"/>
      <c r="BU203" s="529"/>
      <c r="BV203" s="529"/>
      <c r="BW203" s="529"/>
      <c r="BX203" s="529"/>
      <c r="BY203" s="529"/>
      <c r="BZ203" s="529"/>
      <c r="CA203" s="529"/>
      <c r="CB203" s="529"/>
      <c r="CC203" s="529"/>
      <c r="CD203" s="529"/>
      <c r="CE203" s="529"/>
      <c r="CF203" s="529"/>
      <c r="CG203" s="529"/>
      <c r="CH203" s="529"/>
      <c r="CI203" s="529"/>
      <c r="CJ203" s="529"/>
      <c r="CK203" s="529"/>
      <c r="CL203" s="529"/>
      <c r="CM203" s="529"/>
      <c r="CN203" s="529"/>
      <c r="CO203" s="529"/>
      <c r="CP203" s="529"/>
      <c r="CQ203" s="529"/>
    </row>
    <row r="204" spans="1:95" s="70" customFormat="1" x14ac:dyDescent="0.2">
      <c r="A204" s="11">
        <v>300</v>
      </c>
      <c r="B204" s="277"/>
      <c r="C204" s="278"/>
      <c r="D204" s="278"/>
      <c r="E204" s="278"/>
      <c r="F204" s="1455" t="s">
        <v>554</v>
      </c>
      <c r="G204" s="1456"/>
      <c r="H204" s="1456"/>
      <c r="I204" s="1456"/>
      <c r="J204" s="1456"/>
      <c r="K204" s="1456"/>
      <c r="L204" s="1457"/>
      <c r="M204" s="698">
        <v>0</v>
      </c>
      <c r="N204" s="699">
        <v>0</v>
      </c>
      <c r="O204" s="700">
        <v>0</v>
      </c>
      <c r="P204" s="700">
        <v>0</v>
      </c>
      <c r="Q204" s="705">
        <v>0</v>
      </c>
      <c r="R204" s="700">
        <v>0</v>
      </c>
      <c r="S204" s="701">
        <v>0</v>
      </c>
      <c r="T204" s="700">
        <v>0</v>
      </c>
      <c r="U204" s="701">
        <v>0</v>
      </c>
      <c r="V204" s="700">
        <v>0</v>
      </c>
      <c r="W204" s="701">
        <v>0</v>
      </c>
      <c r="X204" s="700">
        <v>0</v>
      </c>
      <c r="Y204" s="701">
        <v>0</v>
      </c>
      <c r="Z204" s="700">
        <v>0</v>
      </c>
      <c r="AA204" s="701">
        <v>0</v>
      </c>
      <c r="AB204" s="706">
        <v>0</v>
      </c>
      <c r="AC204" s="698">
        <v>0</v>
      </c>
      <c r="AD204" s="996"/>
      <c r="AE204" s="997"/>
      <c r="AF204" s="997"/>
      <c r="AG204" s="536"/>
      <c r="AH204" s="529"/>
      <c r="AI204" s="529"/>
      <c r="AJ204" s="529"/>
      <c r="AK204" s="529"/>
      <c r="AL204" s="529"/>
      <c r="AM204" s="529"/>
      <c r="AN204" s="529"/>
      <c r="AO204" s="529"/>
      <c r="AP204" s="529"/>
      <c r="AQ204" s="529"/>
      <c r="AR204" s="529"/>
      <c r="AS204" s="529"/>
      <c r="AT204" s="529"/>
      <c r="AU204" s="529"/>
      <c r="AV204" s="529"/>
      <c r="AW204" s="529"/>
      <c r="AX204" s="529"/>
      <c r="AY204" s="529"/>
      <c r="AZ204" s="529"/>
      <c r="BA204" s="529"/>
      <c r="BB204" s="529"/>
      <c r="BC204" s="529"/>
      <c r="BD204" s="529"/>
      <c r="BE204" s="529"/>
      <c r="BF204" s="529"/>
      <c r="BG204" s="529"/>
      <c r="BH204" s="529"/>
      <c r="BI204" s="529"/>
      <c r="BJ204" s="529"/>
      <c r="BK204" s="529"/>
      <c r="BL204" s="529"/>
      <c r="BM204" s="529"/>
      <c r="BN204" s="529"/>
      <c r="BO204" s="529"/>
      <c r="BP204" s="529"/>
      <c r="BQ204" s="529"/>
      <c r="BR204" s="529"/>
      <c r="BS204" s="529"/>
      <c r="BT204" s="529"/>
      <c r="BU204" s="529"/>
      <c r="BV204" s="529"/>
      <c r="BW204" s="529"/>
      <c r="BX204" s="529"/>
      <c r="BY204" s="529"/>
      <c r="BZ204" s="529"/>
      <c r="CA204" s="529"/>
      <c r="CB204" s="529"/>
      <c r="CC204" s="529"/>
      <c r="CD204" s="529"/>
      <c r="CE204" s="529"/>
      <c r="CF204" s="529"/>
      <c r="CG204" s="529"/>
      <c r="CH204" s="529"/>
      <c r="CI204" s="529"/>
      <c r="CJ204" s="529"/>
      <c r="CK204" s="529"/>
      <c r="CL204" s="529"/>
      <c r="CM204" s="529"/>
      <c r="CN204" s="529"/>
      <c r="CO204" s="529"/>
      <c r="CP204" s="529"/>
      <c r="CQ204" s="529"/>
    </row>
    <row r="205" spans="1:95" s="70" customFormat="1" x14ac:dyDescent="0.2">
      <c r="A205" s="11">
        <v>301</v>
      </c>
      <c r="B205" s="277"/>
      <c r="C205" s="278"/>
      <c r="D205" s="278"/>
      <c r="E205" s="278"/>
      <c r="F205" s="1458" t="s">
        <v>555</v>
      </c>
      <c r="G205" s="1459"/>
      <c r="H205" s="1459"/>
      <c r="I205" s="1459"/>
      <c r="J205" s="1459"/>
      <c r="K205" s="1459"/>
      <c r="L205" s="1460"/>
      <c r="M205" s="698">
        <v>0</v>
      </c>
      <c r="N205" s="699">
        <v>0</v>
      </c>
      <c r="O205" s="700">
        <v>0</v>
      </c>
      <c r="P205" s="700">
        <v>0</v>
      </c>
      <c r="Q205" s="705">
        <v>0</v>
      </c>
      <c r="R205" s="700">
        <v>0</v>
      </c>
      <c r="S205" s="701">
        <v>0</v>
      </c>
      <c r="T205" s="700">
        <v>0</v>
      </c>
      <c r="U205" s="701">
        <v>0</v>
      </c>
      <c r="V205" s="700">
        <v>0</v>
      </c>
      <c r="W205" s="701">
        <v>0</v>
      </c>
      <c r="X205" s="700">
        <v>0</v>
      </c>
      <c r="Y205" s="701">
        <v>0</v>
      </c>
      <c r="Z205" s="700">
        <v>0</v>
      </c>
      <c r="AA205" s="701">
        <v>0</v>
      </c>
      <c r="AB205" s="706">
        <v>0</v>
      </c>
      <c r="AC205" s="698">
        <v>0</v>
      </c>
      <c r="AD205" s="996"/>
      <c r="AE205" s="997"/>
      <c r="AF205" s="997"/>
      <c r="AG205" s="536"/>
      <c r="AH205" s="529"/>
      <c r="AI205" s="529"/>
      <c r="AJ205" s="529"/>
      <c r="AK205" s="529"/>
      <c r="AL205" s="529"/>
      <c r="AM205" s="529"/>
      <c r="AN205" s="529"/>
      <c r="AO205" s="529"/>
      <c r="AP205" s="529"/>
      <c r="AQ205" s="529"/>
      <c r="AR205" s="529"/>
      <c r="AS205" s="529"/>
      <c r="AT205" s="529"/>
      <c r="AU205" s="529"/>
      <c r="AV205" s="529"/>
      <c r="AW205" s="529"/>
      <c r="AX205" s="529"/>
      <c r="AY205" s="529"/>
      <c r="AZ205" s="529"/>
      <c r="BA205" s="529"/>
      <c r="BB205" s="529"/>
      <c r="BC205" s="529"/>
      <c r="BD205" s="529"/>
      <c r="BE205" s="529"/>
      <c r="BF205" s="529"/>
      <c r="BG205" s="529"/>
      <c r="BH205" s="529"/>
      <c r="BI205" s="529"/>
      <c r="BJ205" s="529"/>
      <c r="BK205" s="529"/>
      <c r="BL205" s="529"/>
      <c r="BM205" s="529"/>
      <c r="BN205" s="529"/>
      <c r="BO205" s="529"/>
      <c r="BP205" s="529"/>
      <c r="BQ205" s="529"/>
      <c r="BR205" s="529"/>
      <c r="BS205" s="529"/>
      <c r="BT205" s="529"/>
      <c r="BU205" s="529"/>
      <c r="BV205" s="529"/>
      <c r="BW205" s="529"/>
      <c r="BX205" s="529"/>
      <c r="BY205" s="529"/>
      <c r="BZ205" s="529"/>
      <c r="CA205" s="529"/>
      <c r="CB205" s="529"/>
      <c r="CC205" s="529"/>
      <c r="CD205" s="529"/>
      <c r="CE205" s="529"/>
      <c r="CF205" s="529"/>
      <c r="CG205" s="529"/>
      <c r="CH205" s="529"/>
      <c r="CI205" s="529"/>
      <c r="CJ205" s="529"/>
      <c r="CK205" s="529"/>
      <c r="CL205" s="529"/>
      <c r="CM205" s="529"/>
      <c r="CN205" s="529"/>
      <c r="CO205" s="529"/>
      <c r="CP205" s="529"/>
      <c r="CQ205" s="529"/>
    </row>
    <row r="206" spans="1:95" s="70" customFormat="1" x14ac:dyDescent="0.2">
      <c r="A206" s="11">
        <v>302</v>
      </c>
      <c r="B206" s="277"/>
      <c r="C206" s="278"/>
      <c r="D206" s="1485" t="s">
        <v>24</v>
      </c>
      <c r="E206" s="1486"/>
      <c r="F206" s="1486"/>
      <c r="G206" s="1486"/>
      <c r="H206" s="1486"/>
      <c r="I206" s="1486"/>
      <c r="J206" s="1486"/>
      <c r="K206" s="1486"/>
      <c r="L206" s="1487"/>
      <c r="M206" s="407">
        <f>SUM(M207:M209)</f>
        <v>0</v>
      </c>
      <c r="N206" s="410">
        <f t="shared" ref="N206:AC206" si="51">SUBTOTAL(9,N207:N209)</f>
        <v>0</v>
      </c>
      <c r="O206" s="414">
        <f t="shared" si="51"/>
        <v>0</v>
      </c>
      <c r="P206" s="413">
        <f t="shared" si="51"/>
        <v>0</v>
      </c>
      <c r="Q206" s="415">
        <f t="shared" si="51"/>
        <v>0</v>
      </c>
      <c r="R206" s="414">
        <f t="shared" si="51"/>
        <v>0</v>
      </c>
      <c r="S206" s="414">
        <f t="shared" si="51"/>
        <v>0</v>
      </c>
      <c r="T206" s="414">
        <f t="shared" si="51"/>
        <v>0</v>
      </c>
      <c r="U206" s="414">
        <f t="shared" si="51"/>
        <v>0</v>
      </c>
      <c r="V206" s="414">
        <f t="shared" si="51"/>
        <v>0</v>
      </c>
      <c r="W206" s="414">
        <f t="shared" si="51"/>
        <v>0</v>
      </c>
      <c r="X206" s="414">
        <f t="shared" si="51"/>
        <v>0</v>
      </c>
      <c r="Y206" s="414">
        <f t="shared" si="51"/>
        <v>0</v>
      </c>
      <c r="Z206" s="414">
        <f t="shared" si="51"/>
        <v>0</v>
      </c>
      <c r="AA206" s="414">
        <f t="shared" si="51"/>
        <v>0</v>
      </c>
      <c r="AB206" s="424">
        <f t="shared" si="51"/>
        <v>0</v>
      </c>
      <c r="AC206" s="407">
        <f t="shared" si="51"/>
        <v>0</v>
      </c>
      <c r="AD206" s="996"/>
      <c r="AE206" s="997"/>
      <c r="AF206" s="997"/>
      <c r="AG206" s="536"/>
      <c r="AH206" s="529"/>
      <c r="AI206" s="529"/>
      <c r="AJ206" s="529"/>
      <c r="AK206" s="529"/>
      <c r="AL206" s="529"/>
      <c r="AM206" s="529"/>
      <c r="AN206" s="529"/>
      <c r="AO206" s="529"/>
      <c r="AP206" s="529"/>
      <c r="AQ206" s="529"/>
      <c r="AR206" s="529"/>
      <c r="AS206" s="529"/>
      <c r="AT206" s="529"/>
      <c r="AU206" s="529"/>
      <c r="AV206" s="529"/>
      <c r="AW206" s="529"/>
      <c r="AX206" s="529"/>
      <c r="AY206" s="529"/>
      <c r="AZ206" s="529"/>
      <c r="BA206" s="529"/>
      <c r="BB206" s="529"/>
      <c r="BC206" s="529"/>
      <c r="BD206" s="529"/>
      <c r="BE206" s="529"/>
      <c r="BF206" s="529"/>
      <c r="BG206" s="529"/>
      <c r="BH206" s="529"/>
      <c r="BI206" s="529"/>
      <c r="BJ206" s="529"/>
      <c r="BK206" s="529"/>
      <c r="BL206" s="529"/>
      <c r="BM206" s="529"/>
      <c r="BN206" s="529"/>
      <c r="BO206" s="529"/>
      <c r="BP206" s="529"/>
      <c r="BQ206" s="529"/>
      <c r="BR206" s="529"/>
      <c r="BS206" s="529"/>
      <c r="BT206" s="529"/>
      <c r="BU206" s="529"/>
      <c r="BV206" s="529"/>
      <c r="BW206" s="529"/>
      <c r="BX206" s="529"/>
      <c r="BY206" s="529"/>
      <c r="BZ206" s="529"/>
      <c r="CA206" s="529"/>
      <c r="CB206" s="529"/>
      <c r="CC206" s="529"/>
      <c r="CD206" s="529"/>
      <c r="CE206" s="529"/>
      <c r="CF206" s="529"/>
      <c r="CG206" s="529"/>
      <c r="CH206" s="529"/>
      <c r="CI206" s="529"/>
      <c r="CJ206" s="529"/>
      <c r="CK206" s="529"/>
      <c r="CL206" s="529"/>
      <c r="CM206" s="529"/>
      <c r="CN206" s="529"/>
      <c r="CO206" s="529"/>
      <c r="CP206" s="529"/>
      <c r="CQ206" s="529"/>
    </row>
    <row r="207" spans="1:95" s="70" customFormat="1" x14ac:dyDescent="0.2">
      <c r="A207" s="11">
        <v>303</v>
      </c>
      <c r="B207" s="277"/>
      <c r="C207" s="278"/>
      <c r="D207" s="278"/>
      <c r="E207" s="278"/>
      <c r="F207" s="1455" t="s">
        <v>156</v>
      </c>
      <c r="G207" s="1456"/>
      <c r="H207" s="1456"/>
      <c r="I207" s="1456"/>
      <c r="J207" s="1456"/>
      <c r="K207" s="1456"/>
      <c r="L207" s="1457"/>
      <c r="M207" s="698">
        <v>0</v>
      </c>
      <c r="N207" s="699">
        <v>0</v>
      </c>
      <c r="O207" s="700">
        <v>0</v>
      </c>
      <c r="P207" s="700">
        <v>0</v>
      </c>
      <c r="Q207" s="705">
        <v>0</v>
      </c>
      <c r="R207" s="700">
        <v>0</v>
      </c>
      <c r="S207" s="701">
        <v>0</v>
      </c>
      <c r="T207" s="700">
        <v>0</v>
      </c>
      <c r="U207" s="701">
        <v>0</v>
      </c>
      <c r="V207" s="700">
        <v>0</v>
      </c>
      <c r="W207" s="701">
        <v>0</v>
      </c>
      <c r="X207" s="700">
        <v>0</v>
      </c>
      <c r="Y207" s="701">
        <v>0</v>
      </c>
      <c r="Z207" s="700">
        <v>0</v>
      </c>
      <c r="AA207" s="701">
        <v>0</v>
      </c>
      <c r="AB207" s="706">
        <v>0</v>
      </c>
      <c r="AC207" s="698">
        <v>0</v>
      </c>
      <c r="AD207" s="996"/>
      <c r="AE207" s="997"/>
      <c r="AF207" s="997"/>
      <c r="AG207" s="536"/>
      <c r="AH207" s="529"/>
      <c r="AI207" s="529"/>
      <c r="AJ207" s="529"/>
      <c r="AK207" s="529"/>
      <c r="AL207" s="529"/>
      <c r="AM207" s="529"/>
      <c r="AN207" s="529"/>
      <c r="AO207" s="529"/>
      <c r="AP207" s="529"/>
      <c r="AQ207" s="529"/>
      <c r="AR207" s="529"/>
      <c r="AS207" s="529"/>
      <c r="AT207" s="529"/>
      <c r="AU207" s="529"/>
      <c r="AV207" s="529"/>
      <c r="AW207" s="529"/>
      <c r="AX207" s="529"/>
      <c r="AY207" s="529"/>
      <c r="AZ207" s="529"/>
      <c r="BA207" s="529"/>
      <c r="BB207" s="529"/>
      <c r="BC207" s="529"/>
      <c r="BD207" s="529"/>
      <c r="BE207" s="529"/>
      <c r="BF207" s="529"/>
      <c r="BG207" s="529"/>
      <c r="BH207" s="529"/>
      <c r="BI207" s="529"/>
      <c r="BJ207" s="529"/>
      <c r="BK207" s="529"/>
      <c r="BL207" s="529"/>
      <c r="BM207" s="529"/>
      <c r="BN207" s="529"/>
      <c r="BO207" s="529"/>
      <c r="BP207" s="529"/>
      <c r="BQ207" s="529"/>
      <c r="BR207" s="529"/>
      <c r="BS207" s="529"/>
      <c r="BT207" s="529"/>
      <c r="BU207" s="529"/>
      <c r="BV207" s="529"/>
      <c r="BW207" s="529"/>
      <c r="BX207" s="529"/>
      <c r="BY207" s="529"/>
      <c r="BZ207" s="529"/>
      <c r="CA207" s="529"/>
      <c r="CB207" s="529"/>
      <c r="CC207" s="529"/>
      <c r="CD207" s="529"/>
      <c r="CE207" s="529"/>
      <c r="CF207" s="529"/>
      <c r="CG207" s="529"/>
      <c r="CH207" s="529"/>
      <c r="CI207" s="529"/>
      <c r="CJ207" s="529"/>
      <c r="CK207" s="529"/>
      <c r="CL207" s="529"/>
      <c r="CM207" s="529"/>
      <c r="CN207" s="529"/>
      <c r="CO207" s="529"/>
      <c r="CP207" s="529"/>
      <c r="CQ207" s="529"/>
    </row>
    <row r="208" spans="1:95" s="70" customFormat="1" x14ac:dyDescent="0.2">
      <c r="A208" s="11">
        <v>304</v>
      </c>
      <c r="B208" s="277"/>
      <c r="C208" s="278"/>
      <c r="D208" s="278"/>
      <c r="E208" s="278"/>
      <c r="F208" s="1449" t="s">
        <v>157</v>
      </c>
      <c r="G208" s="1450"/>
      <c r="H208" s="1450"/>
      <c r="I208" s="1450"/>
      <c r="J208" s="1450"/>
      <c r="K208" s="1450"/>
      <c r="L208" s="1451"/>
      <c r="M208" s="698">
        <v>0</v>
      </c>
      <c r="N208" s="699">
        <v>0</v>
      </c>
      <c r="O208" s="700">
        <v>0</v>
      </c>
      <c r="P208" s="700">
        <v>0</v>
      </c>
      <c r="Q208" s="705">
        <v>0</v>
      </c>
      <c r="R208" s="700">
        <v>0</v>
      </c>
      <c r="S208" s="701">
        <v>0</v>
      </c>
      <c r="T208" s="700">
        <v>0</v>
      </c>
      <c r="U208" s="701">
        <v>0</v>
      </c>
      <c r="V208" s="700">
        <v>0</v>
      </c>
      <c r="W208" s="701">
        <v>0</v>
      </c>
      <c r="X208" s="700">
        <v>0</v>
      </c>
      <c r="Y208" s="701">
        <v>0</v>
      </c>
      <c r="Z208" s="700">
        <v>0</v>
      </c>
      <c r="AA208" s="701">
        <v>0</v>
      </c>
      <c r="AB208" s="706">
        <v>0</v>
      </c>
      <c r="AC208" s="698">
        <v>0</v>
      </c>
      <c r="AD208" s="996"/>
      <c r="AE208" s="997"/>
      <c r="AF208" s="997"/>
      <c r="AG208" s="536"/>
      <c r="AH208" s="529"/>
      <c r="AI208" s="529"/>
      <c r="AJ208" s="529"/>
      <c r="AK208" s="529"/>
      <c r="AL208" s="529"/>
      <c r="AM208" s="529"/>
      <c r="AN208" s="529"/>
      <c r="AO208" s="529"/>
      <c r="AP208" s="529"/>
      <c r="AQ208" s="529"/>
      <c r="AR208" s="529"/>
      <c r="AS208" s="529"/>
      <c r="AT208" s="529"/>
      <c r="AU208" s="529"/>
      <c r="AV208" s="529"/>
      <c r="AW208" s="529"/>
      <c r="AX208" s="529"/>
      <c r="AY208" s="529"/>
      <c r="AZ208" s="529"/>
      <c r="BA208" s="529"/>
      <c r="BB208" s="529"/>
      <c r="BC208" s="529"/>
      <c r="BD208" s="529"/>
      <c r="BE208" s="529"/>
      <c r="BF208" s="529"/>
      <c r="BG208" s="529"/>
      <c r="BH208" s="529"/>
      <c r="BI208" s="529"/>
      <c r="BJ208" s="529"/>
      <c r="BK208" s="529"/>
      <c r="BL208" s="529"/>
      <c r="BM208" s="529"/>
      <c r="BN208" s="529"/>
      <c r="BO208" s="529"/>
      <c r="BP208" s="529"/>
      <c r="BQ208" s="529"/>
      <c r="BR208" s="529"/>
      <c r="BS208" s="529"/>
      <c r="BT208" s="529"/>
      <c r="BU208" s="529"/>
      <c r="BV208" s="529"/>
      <c r="BW208" s="529"/>
      <c r="BX208" s="529"/>
      <c r="BY208" s="529"/>
      <c r="BZ208" s="529"/>
      <c r="CA208" s="529"/>
      <c r="CB208" s="529"/>
      <c r="CC208" s="529"/>
      <c r="CD208" s="529"/>
      <c r="CE208" s="529"/>
      <c r="CF208" s="529"/>
      <c r="CG208" s="529"/>
      <c r="CH208" s="529"/>
      <c r="CI208" s="529"/>
      <c r="CJ208" s="529"/>
      <c r="CK208" s="529"/>
      <c r="CL208" s="529"/>
      <c r="CM208" s="529"/>
      <c r="CN208" s="529"/>
      <c r="CO208" s="529"/>
      <c r="CP208" s="529"/>
      <c r="CQ208" s="529"/>
    </row>
    <row r="209" spans="1:95" s="70" customFormat="1" x14ac:dyDescent="0.2">
      <c r="A209" s="11">
        <v>305</v>
      </c>
      <c r="B209" s="277"/>
      <c r="C209" s="278"/>
      <c r="D209" s="278"/>
      <c r="E209" s="278"/>
      <c r="F209" s="1458" t="s">
        <v>25</v>
      </c>
      <c r="G209" s="1459"/>
      <c r="H209" s="1459"/>
      <c r="I209" s="1459"/>
      <c r="J209" s="1459"/>
      <c r="K209" s="1459"/>
      <c r="L209" s="1460"/>
      <c r="M209" s="698">
        <v>0</v>
      </c>
      <c r="N209" s="699">
        <v>0</v>
      </c>
      <c r="O209" s="700">
        <v>0</v>
      </c>
      <c r="P209" s="700">
        <v>0</v>
      </c>
      <c r="Q209" s="705">
        <v>0</v>
      </c>
      <c r="R209" s="700">
        <v>0</v>
      </c>
      <c r="S209" s="701">
        <v>0</v>
      </c>
      <c r="T209" s="700">
        <v>0</v>
      </c>
      <c r="U209" s="701">
        <v>0</v>
      </c>
      <c r="V209" s="700">
        <v>0</v>
      </c>
      <c r="W209" s="701">
        <v>0</v>
      </c>
      <c r="X209" s="700">
        <v>0</v>
      </c>
      <c r="Y209" s="701">
        <v>0</v>
      </c>
      <c r="Z209" s="700">
        <v>0</v>
      </c>
      <c r="AA209" s="701">
        <v>0</v>
      </c>
      <c r="AB209" s="706">
        <v>0</v>
      </c>
      <c r="AC209" s="698">
        <v>0</v>
      </c>
      <c r="AD209" s="996"/>
      <c r="AE209" s="997"/>
      <c r="AF209" s="997"/>
      <c r="AG209" s="536"/>
      <c r="AH209" s="529"/>
      <c r="AI209" s="529"/>
      <c r="AJ209" s="529"/>
      <c r="AK209" s="529"/>
      <c r="AL209" s="529"/>
      <c r="AM209" s="529"/>
      <c r="AN209" s="529"/>
      <c r="AO209" s="529"/>
      <c r="AP209" s="529"/>
      <c r="AQ209" s="529"/>
      <c r="AR209" s="529"/>
      <c r="AS209" s="529"/>
      <c r="AT209" s="529"/>
      <c r="AU209" s="529"/>
      <c r="AV209" s="529"/>
      <c r="AW209" s="529"/>
      <c r="AX209" s="529"/>
      <c r="AY209" s="529"/>
      <c r="AZ209" s="529"/>
      <c r="BA209" s="529"/>
      <c r="BB209" s="529"/>
      <c r="BC209" s="529"/>
      <c r="BD209" s="529"/>
      <c r="BE209" s="529"/>
      <c r="BF209" s="529"/>
      <c r="BG209" s="529"/>
      <c r="BH209" s="529"/>
      <c r="BI209" s="529"/>
      <c r="BJ209" s="529"/>
      <c r="BK209" s="529"/>
      <c r="BL209" s="529"/>
      <c r="BM209" s="529"/>
      <c r="BN209" s="529"/>
      <c r="BO209" s="529"/>
      <c r="BP209" s="529"/>
      <c r="BQ209" s="529"/>
      <c r="BR209" s="529"/>
      <c r="BS209" s="529"/>
      <c r="BT209" s="529"/>
      <c r="BU209" s="529"/>
      <c r="BV209" s="529"/>
      <c r="BW209" s="529"/>
      <c r="BX209" s="529"/>
      <c r="BY209" s="529"/>
      <c r="BZ209" s="529"/>
      <c r="CA209" s="529"/>
      <c r="CB209" s="529"/>
      <c r="CC209" s="529"/>
      <c r="CD209" s="529"/>
      <c r="CE209" s="529"/>
      <c r="CF209" s="529"/>
      <c r="CG209" s="529"/>
      <c r="CH209" s="529"/>
      <c r="CI209" s="529"/>
      <c r="CJ209" s="529"/>
      <c r="CK209" s="529"/>
      <c r="CL209" s="529"/>
      <c r="CM209" s="529"/>
      <c r="CN209" s="529"/>
      <c r="CO209" s="529"/>
      <c r="CP209" s="529"/>
      <c r="CQ209" s="529"/>
    </row>
    <row r="210" spans="1:95" s="70" customFormat="1" x14ac:dyDescent="0.2">
      <c r="A210" s="11">
        <v>306</v>
      </c>
      <c r="B210" s="277"/>
      <c r="C210" s="278"/>
      <c r="D210" s="1485" t="s">
        <v>467</v>
      </c>
      <c r="E210" s="1486"/>
      <c r="F210" s="1486"/>
      <c r="G210" s="1486"/>
      <c r="H210" s="1486"/>
      <c r="I210" s="1486"/>
      <c r="J210" s="1486"/>
      <c r="K210" s="1486"/>
      <c r="L210" s="1487"/>
      <c r="M210" s="407">
        <f>SUM(M211:M212)</f>
        <v>0</v>
      </c>
      <c r="N210" s="410">
        <f t="shared" ref="N210:AC210" si="52">SUBTOTAL(9,N211:N212)</f>
        <v>0</v>
      </c>
      <c r="O210" s="414">
        <f t="shared" si="52"/>
        <v>0</v>
      </c>
      <c r="P210" s="413">
        <f t="shared" si="52"/>
        <v>0</v>
      </c>
      <c r="Q210" s="415">
        <f t="shared" si="52"/>
        <v>0</v>
      </c>
      <c r="R210" s="414">
        <f t="shared" si="52"/>
        <v>0</v>
      </c>
      <c r="S210" s="414">
        <f t="shared" si="52"/>
        <v>0</v>
      </c>
      <c r="T210" s="414">
        <f t="shared" si="52"/>
        <v>0</v>
      </c>
      <c r="U210" s="414">
        <f t="shared" si="52"/>
        <v>0</v>
      </c>
      <c r="V210" s="414">
        <f t="shared" si="52"/>
        <v>0</v>
      </c>
      <c r="W210" s="414">
        <f t="shared" si="52"/>
        <v>0</v>
      </c>
      <c r="X210" s="414">
        <f t="shared" si="52"/>
        <v>0</v>
      </c>
      <c r="Y210" s="414">
        <f t="shared" si="52"/>
        <v>0</v>
      </c>
      <c r="Z210" s="414">
        <f t="shared" si="52"/>
        <v>0</v>
      </c>
      <c r="AA210" s="414">
        <f t="shared" si="52"/>
        <v>0</v>
      </c>
      <c r="AB210" s="424">
        <f t="shared" si="52"/>
        <v>0</v>
      </c>
      <c r="AC210" s="407">
        <f t="shared" si="52"/>
        <v>0</v>
      </c>
      <c r="AD210" s="996"/>
      <c r="AE210" s="997"/>
      <c r="AF210" s="997"/>
      <c r="AG210" s="536"/>
      <c r="AH210" s="529"/>
      <c r="AI210" s="529"/>
      <c r="AJ210" s="529"/>
      <c r="AK210" s="529"/>
      <c r="AL210" s="529"/>
      <c r="AM210" s="529"/>
      <c r="AN210" s="529"/>
      <c r="AO210" s="529"/>
      <c r="AP210" s="529"/>
      <c r="AQ210" s="529"/>
      <c r="AR210" s="529"/>
      <c r="AS210" s="529"/>
      <c r="AT210" s="529"/>
      <c r="AU210" s="529"/>
      <c r="AV210" s="529"/>
      <c r="AW210" s="529"/>
      <c r="AX210" s="529"/>
      <c r="AY210" s="529"/>
      <c r="AZ210" s="529"/>
      <c r="BA210" s="529"/>
      <c r="BB210" s="529"/>
      <c r="BC210" s="529"/>
      <c r="BD210" s="529"/>
      <c r="BE210" s="529"/>
      <c r="BF210" s="529"/>
      <c r="BG210" s="529"/>
      <c r="BH210" s="529"/>
      <c r="BI210" s="529"/>
      <c r="BJ210" s="529"/>
      <c r="BK210" s="529"/>
      <c r="BL210" s="529"/>
      <c r="BM210" s="529"/>
      <c r="BN210" s="529"/>
      <c r="BO210" s="529"/>
      <c r="BP210" s="529"/>
      <c r="BQ210" s="529"/>
      <c r="BR210" s="529"/>
      <c r="BS210" s="529"/>
      <c r="BT210" s="529"/>
      <c r="BU210" s="529"/>
      <c r="BV210" s="529"/>
      <c r="BW210" s="529"/>
      <c r="BX210" s="529"/>
      <c r="BY210" s="529"/>
      <c r="BZ210" s="529"/>
      <c r="CA210" s="529"/>
      <c r="CB210" s="529"/>
      <c r="CC210" s="529"/>
      <c r="CD210" s="529"/>
      <c r="CE210" s="529"/>
      <c r="CF210" s="529"/>
      <c r="CG210" s="529"/>
      <c r="CH210" s="529"/>
      <c r="CI210" s="529"/>
      <c r="CJ210" s="529"/>
      <c r="CK210" s="529"/>
      <c r="CL210" s="529"/>
      <c r="CM210" s="529"/>
      <c r="CN210" s="529"/>
      <c r="CO210" s="529"/>
      <c r="CP210" s="529"/>
      <c r="CQ210" s="529"/>
    </row>
    <row r="211" spans="1:95" s="70" customFormat="1" x14ac:dyDescent="0.2">
      <c r="A211" s="11">
        <v>307</v>
      </c>
      <c r="B211" s="277"/>
      <c r="C211" s="292"/>
      <c r="D211" s="292"/>
      <c r="E211" s="292"/>
      <c r="F211" s="1455" t="s">
        <v>466</v>
      </c>
      <c r="G211" s="1456"/>
      <c r="H211" s="1456"/>
      <c r="I211" s="1456"/>
      <c r="J211" s="1456"/>
      <c r="K211" s="1456"/>
      <c r="L211" s="1457"/>
      <c r="M211" s="698">
        <v>0</v>
      </c>
      <c r="N211" s="699">
        <v>0</v>
      </c>
      <c r="O211" s="700">
        <v>0</v>
      </c>
      <c r="P211" s="700">
        <v>0</v>
      </c>
      <c r="Q211" s="705">
        <v>0</v>
      </c>
      <c r="R211" s="700">
        <v>0</v>
      </c>
      <c r="S211" s="701">
        <v>0</v>
      </c>
      <c r="T211" s="700">
        <v>0</v>
      </c>
      <c r="U211" s="701">
        <v>0</v>
      </c>
      <c r="V211" s="700">
        <v>0</v>
      </c>
      <c r="W211" s="701">
        <v>0</v>
      </c>
      <c r="X211" s="700">
        <v>0</v>
      </c>
      <c r="Y211" s="701">
        <v>0</v>
      </c>
      <c r="Z211" s="700">
        <v>0</v>
      </c>
      <c r="AA211" s="701">
        <v>0</v>
      </c>
      <c r="AB211" s="706">
        <v>0</v>
      </c>
      <c r="AC211" s="698">
        <v>0</v>
      </c>
      <c r="AD211" s="996"/>
      <c r="AE211" s="997"/>
      <c r="AF211" s="997"/>
      <c r="AG211" s="536"/>
      <c r="AH211" s="529"/>
      <c r="AI211" s="529"/>
      <c r="AJ211" s="529"/>
      <c r="AK211" s="529"/>
      <c r="AL211" s="529"/>
      <c r="AM211" s="529"/>
      <c r="AN211" s="529"/>
      <c r="AO211" s="529"/>
      <c r="AP211" s="529"/>
      <c r="AQ211" s="529"/>
      <c r="AR211" s="529"/>
      <c r="AS211" s="529"/>
      <c r="AT211" s="529"/>
      <c r="AU211" s="529"/>
      <c r="AV211" s="529"/>
      <c r="AW211" s="529"/>
      <c r="AX211" s="529"/>
      <c r="AY211" s="529"/>
      <c r="AZ211" s="529"/>
      <c r="BA211" s="529"/>
      <c r="BB211" s="529"/>
      <c r="BC211" s="529"/>
      <c r="BD211" s="529"/>
      <c r="BE211" s="529"/>
      <c r="BF211" s="529"/>
      <c r="BG211" s="529"/>
      <c r="BH211" s="529"/>
      <c r="BI211" s="529"/>
      <c r="BJ211" s="529"/>
      <c r="BK211" s="529"/>
      <c r="BL211" s="529"/>
      <c r="BM211" s="529"/>
      <c r="BN211" s="529"/>
      <c r="BO211" s="529"/>
      <c r="BP211" s="529"/>
      <c r="BQ211" s="529"/>
      <c r="BR211" s="529"/>
      <c r="BS211" s="529"/>
      <c r="BT211" s="529"/>
      <c r="BU211" s="529"/>
      <c r="BV211" s="529"/>
      <c r="BW211" s="529"/>
      <c r="BX211" s="529"/>
      <c r="BY211" s="529"/>
      <c r="BZ211" s="529"/>
      <c r="CA211" s="529"/>
      <c r="CB211" s="529"/>
      <c r="CC211" s="529"/>
      <c r="CD211" s="529"/>
      <c r="CE211" s="529"/>
      <c r="CF211" s="529"/>
      <c r="CG211" s="529"/>
      <c r="CH211" s="529"/>
      <c r="CI211" s="529"/>
      <c r="CJ211" s="529"/>
      <c r="CK211" s="529"/>
      <c r="CL211" s="529"/>
      <c r="CM211" s="529"/>
      <c r="CN211" s="529"/>
      <c r="CO211" s="529"/>
      <c r="CP211" s="529"/>
      <c r="CQ211" s="529"/>
    </row>
    <row r="212" spans="1:95" s="70" customFormat="1" x14ac:dyDescent="0.2">
      <c r="A212" s="11">
        <v>308</v>
      </c>
      <c r="B212" s="277"/>
      <c r="C212" s="292"/>
      <c r="D212" s="292"/>
      <c r="E212" s="292"/>
      <c r="F212" s="1449" t="s">
        <v>576</v>
      </c>
      <c r="G212" s="1450"/>
      <c r="H212" s="1450"/>
      <c r="I212" s="1450"/>
      <c r="J212" s="1450"/>
      <c r="K212" s="1450"/>
      <c r="L212" s="1451"/>
      <c r="M212" s="698">
        <v>0</v>
      </c>
      <c r="N212" s="699">
        <v>0</v>
      </c>
      <c r="O212" s="700">
        <v>0</v>
      </c>
      <c r="P212" s="700">
        <v>0</v>
      </c>
      <c r="Q212" s="705">
        <v>0</v>
      </c>
      <c r="R212" s="700">
        <v>0</v>
      </c>
      <c r="S212" s="701">
        <v>0</v>
      </c>
      <c r="T212" s="700">
        <v>0</v>
      </c>
      <c r="U212" s="701">
        <v>0</v>
      </c>
      <c r="V212" s="700">
        <v>0</v>
      </c>
      <c r="W212" s="701">
        <v>0</v>
      </c>
      <c r="X212" s="700">
        <v>0</v>
      </c>
      <c r="Y212" s="701">
        <v>0</v>
      </c>
      <c r="Z212" s="700">
        <v>0</v>
      </c>
      <c r="AA212" s="701">
        <v>0</v>
      </c>
      <c r="AB212" s="706">
        <v>0</v>
      </c>
      <c r="AC212" s="698">
        <v>0</v>
      </c>
      <c r="AD212" s="996"/>
      <c r="AE212" s="997"/>
      <c r="AF212" s="997"/>
      <c r="AG212" s="536"/>
      <c r="AH212" s="529"/>
      <c r="AI212" s="529"/>
      <c r="AJ212" s="529"/>
      <c r="AK212" s="529"/>
      <c r="AL212" s="529"/>
      <c r="AM212" s="529"/>
      <c r="AN212" s="529"/>
      <c r="AO212" s="529"/>
      <c r="AP212" s="529"/>
      <c r="AQ212" s="529"/>
      <c r="AR212" s="529"/>
      <c r="AS212" s="529"/>
      <c r="AT212" s="529"/>
      <c r="AU212" s="529"/>
      <c r="AV212" s="529"/>
      <c r="AW212" s="529"/>
      <c r="AX212" s="529"/>
      <c r="AY212" s="529"/>
      <c r="AZ212" s="529"/>
      <c r="BA212" s="529"/>
      <c r="BB212" s="529"/>
      <c r="BC212" s="529"/>
      <c r="BD212" s="529"/>
      <c r="BE212" s="529"/>
      <c r="BF212" s="529"/>
      <c r="BG212" s="529"/>
      <c r="BH212" s="529"/>
      <c r="BI212" s="529"/>
      <c r="BJ212" s="529"/>
      <c r="BK212" s="529"/>
      <c r="BL212" s="529"/>
      <c r="BM212" s="529"/>
      <c r="BN212" s="529"/>
      <c r="BO212" s="529"/>
      <c r="BP212" s="529"/>
      <c r="BQ212" s="529"/>
      <c r="BR212" s="529"/>
      <c r="BS212" s="529"/>
      <c r="BT212" s="529"/>
      <c r="BU212" s="529"/>
      <c r="BV212" s="529"/>
      <c r="BW212" s="529"/>
      <c r="BX212" s="529"/>
      <c r="BY212" s="529"/>
      <c r="BZ212" s="529"/>
      <c r="CA212" s="529"/>
      <c r="CB212" s="529"/>
      <c r="CC212" s="529"/>
      <c r="CD212" s="529"/>
      <c r="CE212" s="529"/>
      <c r="CF212" s="529"/>
      <c r="CG212" s="529"/>
      <c r="CH212" s="529"/>
      <c r="CI212" s="529"/>
      <c r="CJ212" s="529"/>
      <c r="CK212" s="529"/>
      <c r="CL212" s="529"/>
      <c r="CM212" s="529"/>
      <c r="CN212" s="529"/>
      <c r="CO212" s="529"/>
      <c r="CP212" s="529"/>
      <c r="CQ212" s="529"/>
    </row>
    <row r="213" spans="1:95" s="70" customFormat="1" x14ac:dyDescent="0.2">
      <c r="A213" s="11">
        <v>231</v>
      </c>
      <c r="B213" s="277"/>
      <c r="C213" s="1546" t="s">
        <v>70</v>
      </c>
      <c r="D213" s="1531"/>
      <c r="E213" s="1531"/>
      <c r="F213" s="1531"/>
      <c r="G213" s="1531"/>
      <c r="H213" s="1531"/>
      <c r="I213" s="1531"/>
      <c r="J213" s="1531"/>
      <c r="K213" s="1531"/>
      <c r="L213" s="1531"/>
      <c r="M213" s="1531"/>
      <c r="N213" s="1531"/>
      <c r="O213" s="1531"/>
      <c r="P213" s="1531"/>
      <c r="Q213" s="1531"/>
      <c r="R213" s="1531"/>
      <c r="S213" s="1531"/>
      <c r="T213" s="1531"/>
      <c r="U213" s="1531"/>
      <c r="V213" s="1531"/>
      <c r="W213" s="1531"/>
      <c r="X213" s="1531"/>
      <c r="Y213" s="1531"/>
      <c r="Z213" s="1531"/>
      <c r="AA213" s="1531"/>
      <c r="AB213" s="1531"/>
      <c r="AC213" s="1531"/>
      <c r="AD213" s="1531"/>
      <c r="AE213" s="1531"/>
      <c r="AF213" s="1531"/>
      <c r="AG213" s="536"/>
      <c r="AH213" s="529"/>
      <c r="AI213" s="529"/>
      <c r="AJ213" s="529"/>
      <c r="AK213" s="529"/>
      <c r="AL213" s="529"/>
      <c r="AM213" s="529"/>
      <c r="AN213" s="529"/>
      <c r="AO213" s="529"/>
      <c r="AP213" s="529"/>
      <c r="AQ213" s="529"/>
      <c r="AR213" s="529"/>
      <c r="AS213" s="529"/>
      <c r="AT213" s="529"/>
      <c r="AU213" s="529"/>
      <c r="AV213" s="529"/>
      <c r="AW213" s="529"/>
      <c r="AX213" s="529"/>
      <c r="AY213" s="529"/>
      <c r="AZ213" s="529"/>
      <c r="BA213" s="529"/>
      <c r="BB213" s="529"/>
      <c r="BC213" s="529"/>
      <c r="BD213" s="529"/>
      <c r="BE213" s="529"/>
      <c r="BF213" s="529"/>
      <c r="BG213" s="529"/>
      <c r="BH213" s="529"/>
      <c r="BI213" s="529"/>
      <c r="BJ213" s="529"/>
      <c r="BK213" s="529"/>
      <c r="BL213" s="529"/>
      <c r="BM213" s="529"/>
      <c r="BN213" s="529"/>
      <c r="BO213" s="529"/>
      <c r="BP213" s="529"/>
      <c r="BQ213" s="529"/>
      <c r="BR213" s="529"/>
      <c r="BS213" s="529"/>
      <c r="BT213" s="529"/>
      <c r="BU213" s="529"/>
      <c r="BV213" s="529"/>
      <c r="BW213" s="529"/>
      <c r="BX213" s="529"/>
      <c r="BY213" s="529"/>
      <c r="BZ213" s="529"/>
      <c r="CA213" s="529"/>
      <c r="CB213" s="529"/>
      <c r="CC213" s="529"/>
      <c r="CD213" s="529"/>
      <c r="CE213" s="529"/>
      <c r="CF213" s="529"/>
      <c r="CG213" s="529"/>
      <c r="CH213" s="529"/>
      <c r="CI213" s="529"/>
      <c r="CJ213" s="529"/>
      <c r="CK213" s="529"/>
      <c r="CL213" s="529"/>
      <c r="CM213" s="529"/>
      <c r="CN213" s="529"/>
      <c r="CO213" s="529"/>
      <c r="CP213" s="529"/>
      <c r="CQ213" s="529"/>
    </row>
    <row r="214" spans="1:95" s="70" customFormat="1" x14ac:dyDescent="0.2">
      <c r="A214" s="11">
        <v>310</v>
      </c>
      <c r="B214" s="277"/>
      <c r="C214" s="278"/>
      <c r="D214" s="1485" t="s">
        <v>71</v>
      </c>
      <c r="E214" s="1486"/>
      <c r="F214" s="1486"/>
      <c r="G214" s="1486"/>
      <c r="H214" s="1486"/>
      <c r="I214" s="1486"/>
      <c r="J214" s="1486"/>
      <c r="K214" s="1486"/>
      <c r="L214" s="1487"/>
      <c r="M214" s="407">
        <f>SUM(M215:M216)</f>
        <v>0</v>
      </c>
      <c r="N214" s="410">
        <f t="shared" ref="N214:AC214" si="53">SUBTOTAL(9,N215:N216)</f>
        <v>0</v>
      </c>
      <c r="O214" s="414">
        <f t="shared" si="53"/>
        <v>0</v>
      </c>
      <c r="P214" s="413">
        <f t="shared" si="53"/>
        <v>0</v>
      </c>
      <c r="Q214" s="415">
        <f t="shared" si="53"/>
        <v>0</v>
      </c>
      <c r="R214" s="414">
        <f t="shared" si="53"/>
        <v>0</v>
      </c>
      <c r="S214" s="414">
        <f t="shared" si="53"/>
        <v>0</v>
      </c>
      <c r="T214" s="414">
        <f t="shared" si="53"/>
        <v>0</v>
      </c>
      <c r="U214" s="414">
        <f t="shared" si="53"/>
        <v>0</v>
      </c>
      <c r="V214" s="414">
        <f t="shared" si="53"/>
        <v>0</v>
      </c>
      <c r="W214" s="414">
        <f t="shared" si="53"/>
        <v>0</v>
      </c>
      <c r="X214" s="414">
        <f t="shared" si="53"/>
        <v>0</v>
      </c>
      <c r="Y214" s="414">
        <f t="shared" si="53"/>
        <v>0</v>
      </c>
      <c r="Z214" s="414">
        <f t="shared" si="53"/>
        <v>0</v>
      </c>
      <c r="AA214" s="414">
        <f t="shared" si="53"/>
        <v>0</v>
      </c>
      <c r="AB214" s="424">
        <f t="shared" si="53"/>
        <v>0</v>
      </c>
      <c r="AC214" s="407">
        <f t="shared" si="53"/>
        <v>0</v>
      </c>
      <c r="AD214" s="996"/>
      <c r="AE214" s="997"/>
      <c r="AF214" s="997"/>
      <c r="AG214" s="536"/>
      <c r="AH214" s="529"/>
      <c r="AI214" s="529"/>
      <c r="AJ214" s="529"/>
      <c r="AK214" s="529"/>
      <c r="AL214" s="529"/>
      <c r="AM214" s="529"/>
      <c r="AN214" s="529"/>
      <c r="AO214" s="529"/>
      <c r="AP214" s="529"/>
      <c r="AQ214" s="529"/>
      <c r="AR214" s="529"/>
      <c r="AS214" s="529"/>
      <c r="AT214" s="529"/>
      <c r="AU214" s="529"/>
      <c r="AV214" s="529"/>
      <c r="AW214" s="529"/>
      <c r="AX214" s="529"/>
      <c r="AY214" s="529"/>
      <c r="AZ214" s="529"/>
      <c r="BA214" s="529"/>
      <c r="BB214" s="529"/>
      <c r="BC214" s="529"/>
      <c r="BD214" s="529"/>
      <c r="BE214" s="529"/>
      <c r="BF214" s="529"/>
      <c r="BG214" s="529"/>
      <c r="BH214" s="529"/>
      <c r="BI214" s="529"/>
      <c r="BJ214" s="529"/>
      <c r="BK214" s="529"/>
      <c r="BL214" s="529"/>
      <c r="BM214" s="529"/>
      <c r="BN214" s="529"/>
      <c r="BO214" s="529"/>
      <c r="BP214" s="529"/>
      <c r="BQ214" s="529"/>
      <c r="BR214" s="529"/>
      <c r="BS214" s="529"/>
      <c r="BT214" s="529"/>
      <c r="BU214" s="529"/>
      <c r="BV214" s="529"/>
      <c r="BW214" s="529"/>
      <c r="BX214" s="529"/>
      <c r="BY214" s="529"/>
      <c r="BZ214" s="529"/>
      <c r="CA214" s="529"/>
      <c r="CB214" s="529"/>
      <c r="CC214" s="529"/>
      <c r="CD214" s="529"/>
      <c r="CE214" s="529"/>
      <c r="CF214" s="529"/>
      <c r="CG214" s="529"/>
      <c r="CH214" s="529"/>
      <c r="CI214" s="529"/>
      <c r="CJ214" s="529"/>
      <c r="CK214" s="529"/>
      <c r="CL214" s="529"/>
      <c r="CM214" s="529"/>
      <c r="CN214" s="529"/>
      <c r="CO214" s="529"/>
      <c r="CP214" s="529"/>
      <c r="CQ214" s="529"/>
    </row>
    <row r="215" spans="1:95" s="70" customFormat="1" x14ac:dyDescent="0.2">
      <c r="A215" s="11">
        <v>311</v>
      </c>
      <c r="B215" s="277"/>
      <c r="C215" s="278"/>
      <c r="D215" s="278"/>
      <c r="E215" s="278"/>
      <c r="F215" s="1455" t="s">
        <v>72</v>
      </c>
      <c r="G215" s="1456"/>
      <c r="H215" s="1456"/>
      <c r="I215" s="1456"/>
      <c r="J215" s="1456"/>
      <c r="K215" s="1456"/>
      <c r="L215" s="1457"/>
      <c r="M215" s="698">
        <v>0</v>
      </c>
      <c r="N215" s="699">
        <v>0</v>
      </c>
      <c r="O215" s="700">
        <v>0</v>
      </c>
      <c r="P215" s="700">
        <v>0</v>
      </c>
      <c r="Q215" s="705">
        <v>0</v>
      </c>
      <c r="R215" s="700">
        <v>0</v>
      </c>
      <c r="S215" s="701">
        <v>0</v>
      </c>
      <c r="T215" s="700">
        <v>0</v>
      </c>
      <c r="U215" s="701">
        <v>0</v>
      </c>
      <c r="V215" s="700">
        <v>0</v>
      </c>
      <c r="W215" s="701">
        <v>0</v>
      </c>
      <c r="X215" s="700">
        <v>0</v>
      </c>
      <c r="Y215" s="701">
        <v>0</v>
      </c>
      <c r="Z215" s="700">
        <v>0</v>
      </c>
      <c r="AA215" s="701">
        <v>0</v>
      </c>
      <c r="AB215" s="706">
        <v>0</v>
      </c>
      <c r="AC215" s="698">
        <v>0</v>
      </c>
      <c r="AD215" s="996"/>
      <c r="AE215" s="997"/>
      <c r="AF215" s="997"/>
      <c r="AG215" s="536"/>
      <c r="AH215" s="529"/>
      <c r="AI215" s="529"/>
      <c r="AJ215" s="529"/>
      <c r="AK215" s="529"/>
      <c r="AL215" s="529"/>
      <c r="AM215" s="529"/>
      <c r="AN215" s="529"/>
      <c r="AO215" s="529"/>
      <c r="AP215" s="529"/>
      <c r="AQ215" s="529"/>
      <c r="AR215" s="529"/>
      <c r="AS215" s="529"/>
      <c r="AT215" s="529"/>
      <c r="AU215" s="529"/>
      <c r="AV215" s="529"/>
      <c r="AW215" s="529"/>
      <c r="AX215" s="529"/>
      <c r="AY215" s="529"/>
      <c r="AZ215" s="529"/>
      <c r="BA215" s="529"/>
      <c r="BB215" s="529"/>
      <c r="BC215" s="529"/>
      <c r="BD215" s="529"/>
      <c r="BE215" s="529"/>
      <c r="BF215" s="529"/>
      <c r="BG215" s="529"/>
      <c r="BH215" s="529"/>
      <c r="BI215" s="529"/>
      <c r="BJ215" s="529"/>
      <c r="BK215" s="529"/>
      <c r="BL215" s="529"/>
      <c r="BM215" s="529"/>
      <c r="BN215" s="529"/>
      <c r="BO215" s="529"/>
      <c r="BP215" s="529"/>
      <c r="BQ215" s="529"/>
      <c r="BR215" s="529"/>
      <c r="BS215" s="529"/>
      <c r="BT215" s="529"/>
      <c r="BU215" s="529"/>
      <c r="BV215" s="529"/>
      <c r="BW215" s="529"/>
      <c r="BX215" s="529"/>
      <c r="BY215" s="529"/>
      <c r="BZ215" s="529"/>
      <c r="CA215" s="529"/>
      <c r="CB215" s="529"/>
      <c r="CC215" s="529"/>
      <c r="CD215" s="529"/>
      <c r="CE215" s="529"/>
      <c r="CF215" s="529"/>
      <c r="CG215" s="529"/>
      <c r="CH215" s="529"/>
      <c r="CI215" s="529"/>
      <c r="CJ215" s="529"/>
      <c r="CK215" s="529"/>
      <c r="CL215" s="529"/>
      <c r="CM215" s="529"/>
      <c r="CN215" s="529"/>
      <c r="CO215" s="529"/>
      <c r="CP215" s="529"/>
      <c r="CQ215" s="529"/>
    </row>
    <row r="216" spans="1:95" s="70" customFormat="1" x14ac:dyDescent="0.2">
      <c r="A216" s="11">
        <v>312</v>
      </c>
      <c r="B216" s="277"/>
      <c r="C216" s="278"/>
      <c r="D216" s="278"/>
      <c r="E216" s="278"/>
      <c r="F216" s="1458" t="s">
        <v>73</v>
      </c>
      <c r="G216" s="1459"/>
      <c r="H216" s="1459"/>
      <c r="I216" s="1459"/>
      <c r="J216" s="1459"/>
      <c r="K216" s="1459"/>
      <c r="L216" s="1460"/>
      <c r="M216" s="698">
        <v>0</v>
      </c>
      <c r="N216" s="699">
        <v>0</v>
      </c>
      <c r="O216" s="700">
        <v>0</v>
      </c>
      <c r="P216" s="700">
        <v>0</v>
      </c>
      <c r="Q216" s="705">
        <v>0</v>
      </c>
      <c r="R216" s="700">
        <v>0</v>
      </c>
      <c r="S216" s="701">
        <v>0</v>
      </c>
      <c r="T216" s="700">
        <v>0</v>
      </c>
      <c r="U216" s="701">
        <v>0</v>
      </c>
      <c r="V216" s="700">
        <v>0</v>
      </c>
      <c r="W216" s="701">
        <v>0</v>
      </c>
      <c r="X216" s="700">
        <v>0</v>
      </c>
      <c r="Y216" s="701">
        <v>0</v>
      </c>
      <c r="Z216" s="700">
        <v>0</v>
      </c>
      <c r="AA216" s="701">
        <v>0</v>
      </c>
      <c r="AB216" s="706">
        <v>0</v>
      </c>
      <c r="AC216" s="698">
        <v>0</v>
      </c>
      <c r="AD216" s="996"/>
      <c r="AE216" s="997"/>
      <c r="AF216" s="997"/>
      <c r="AG216" s="536"/>
      <c r="AH216" s="529"/>
      <c r="AI216" s="529"/>
      <c r="AJ216" s="529"/>
      <c r="AK216" s="529"/>
      <c r="AL216" s="529"/>
      <c r="AM216" s="529"/>
      <c r="AN216" s="529"/>
      <c r="AO216" s="529"/>
      <c r="AP216" s="529"/>
      <c r="AQ216" s="529"/>
      <c r="AR216" s="529"/>
      <c r="AS216" s="529"/>
      <c r="AT216" s="529"/>
      <c r="AU216" s="529"/>
      <c r="AV216" s="529"/>
      <c r="AW216" s="529"/>
      <c r="AX216" s="529"/>
      <c r="AY216" s="529"/>
      <c r="AZ216" s="529"/>
      <c r="BA216" s="529"/>
      <c r="BB216" s="529"/>
      <c r="BC216" s="529"/>
      <c r="BD216" s="529"/>
      <c r="BE216" s="529"/>
      <c r="BF216" s="529"/>
      <c r="BG216" s="529"/>
      <c r="BH216" s="529"/>
      <c r="BI216" s="529"/>
      <c r="BJ216" s="529"/>
      <c r="BK216" s="529"/>
      <c r="BL216" s="529"/>
      <c r="BM216" s="529"/>
      <c r="BN216" s="529"/>
      <c r="BO216" s="529"/>
      <c r="BP216" s="529"/>
      <c r="BQ216" s="529"/>
      <c r="BR216" s="529"/>
      <c r="BS216" s="529"/>
      <c r="BT216" s="529"/>
      <c r="BU216" s="529"/>
      <c r="BV216" s="529"/>
      <c r="BW216" s="529"/>
      <c r="BX216" s="529"/>
      <c r="BY216" s="529"/>
      <c r="BZ216" s="529"/>
      <c r="CA216" s="529"/>
      <c r="CB216" s="529"/>
      <c r="CC216" s="529"/>
      <c r="CD216" s="529"/>
      <c r="CE216" s="529"/>
      <c r="CF216" s="529"/>
      <c r="CG216" s="529"/>
      <c r="CH216" s="529"/>
      <c r="CI216" s="529"/>
      <c r="CJ216" s="529"/>
      <c r="CK216" s="529"/>
      <c r="CL216" s="529"/>
      <c r="CM216" s="529"/>
      <c r="CN216" s="529"/>
      <c r="CO216" s="529"/>
      <c r="CP216" s="529"/>
      <c r="CQ216" s="529"/>
    </row>
    <row r="217" spans="1:95" s="70" customFormat="1" x14ac:dyDescent="0.2">
      <c r="A217" s="11">
        <v>313</v>
      </c>
      <c r="B217" s="277"/>
      <c r="C217" s="278"/>
      <c r="D217" s="1485" t="s">
        <v>734</v>
      </c>
      <c r="E217" s="1486"/>
      <c r="F217" s="1486"/>
      <c r="G217" s="1486"/>
      <c r="H217" s="1486"/>
      <c r="I217" s="1486"/>
      <c r="J217" s="1486"/>
      <c r="K217" s="1486"/>
      <c r="L217" s="1487"/>
      <c r="M217" s="407">
        <f>SUM(M218:M220)</f>
        <v>0</v>
      </c>
      <c r="N217" s="410">
        <f t="shared" ref="N217:AC217" si="54">SUBTOTAL(9,N218:N220)</f>
        <v>0</v>
      </c>
      <c r="O217" s="414">
        <f t="shared" si="54"/>
        <v>0</v>
      </c>
      <c r="P217" s="413">
        <f t="shared" si="54"/>
        <v>0</v>
      </c>
      <c r="Q217" s="415">
        <f t="shared" si="54"/>
        <v>0</v>
      </c>
      <c r="R217" s="414">
        <f t="shared" si="54"/>
        <v>0</v>
      </c>
      <c r="S217" s="414">
        <f t="shared" si="54"/>
        <v>0</v>
      </c>
      <c r="T217" s="414">
        <f t="shared" si="54"/>
        <v>0</v>
      </c>
      <c r="U217" s="414">
        <f t="shared" si="54"/>
        <v>0</v>
      </c>
      <c r="V217" s="414">
        <f t="shared" si="54"/>
        <v>0</v>
      </c>
      <c r="W217" s="414">
        <f t="shared" si="54"/>
        <v>0</v>
      </c>
      <c r="X217" s="414">
        <f t="shared" si="54"/>
        <v>0</v>
      </c>
      <c r="Y217" s="414">
        <f t="shared" si="54"/>
        <v>0</v>
      </c>
      <c r="Z217" s="414">
        <f t="shared" si="54"/>
        <v>0</v>
      </c>
      <c r="AA217" s="414">
        <f t="shared" si="54"/>
        <v>0</v>
      </c>
      <c r="AB217" s="424">
        <f t="shared" si="54"/>
        <v>0</v>
      </c>
      <c r="AC217" s="407">
        <f t="shared" si="54"/>
        <v>0</v>
      </c>
      <c r="AD217" s="996"/>
      <c r="AE217" s="997"/>
      <c r="AF217" s="997"/>
      <c r="AG217" s="536"/>
      <c r="AH217" s="529"/>
      <c r="AI217" s="529"/>
      <c r="AJ217" s="529"/>
      <c r="AK217" s="529"/>
      <c r="AL217" s="529"/>
      <c r="AM217" s="529"/>
      <c r="AN217" s="529"/>
      <c r="AO217" s="529"/>
      <c r="AP217" s="529"/>
      <c r="AQ217" s="529"/>
      <c r="AR217" s="529"/>
      <c r="AS217" s="529"/>
      <c r="AT217" s="529"/>
      <c r="AU217" s="529"/>
      <c r="AV217" s="529"/>
      <c r="AW217" s="529"/>
      <c r="AX217" s="529"/>
      <c r="AY217" s="529"/>
      <c r="AZ217" s="529"/>
      <c r="BA217" s="529"/>
      <c r="BB217" s="529"/>
      <c r="BC217" s="529"/>
      <c r="BD217" s="529"/>
      <c r="BE217" s="529"/>
      <c r="BF217" s="529"/>
      <c r="BG217" s="529"/>
      <c r="BH217" s="529"/>
      <c r="BI217" s="529"/>
      <c r="BJ217" s="529"/>
      <c r="BK217" s="529"/>
      <c r="BL217" s="529"/>
      <c r="BM217" s="529"/>
      <c r="BN217" s="529"/>
      <c r="BO217" s="529"/>
      <c r="BP217" s="529"/>
      <c r="BQ217" s="529"/>
      <c r="BR217" s="529"/>
      <c r="BS217" s="529"/>
      <c r="BT217" s="529"/>
      <c r="BU217" s="529"/>
      <c r="BV217" s="529"/>
      <c r="BW217" s="529"/>
      <c r="BX217" s="529"/>
      <c r="BY217" s="529"/>
      <c r="BZ217" s="529"/>
      <c r="CA217" s="529"/>
      <c r="CB217" s="529"/>
      <c r="CC217" s="529"/>
      <c r="CD217" s="529"/>
      <c r="CE217" s="529"/>
      <c r="CF217" s="529"/>
      <c r="CG217" s="529"/>
      <c r="CH217" s="529"/>
      <c r="CI217" s="529"/>
      <c r="CJ217" s="529"/>
      <c r="CK217" s="529"/>
      <c r="CL217" s="529"/>
      <c r="CM217" s="529"/>
      <c r="CN217" s="529"/>
      <c r="CO217" s="529"/>
      <c r="CP217" s="529"/>
      <c r="CQ217" s="529"/>
    </row>
    <row r="218" spans="1:95" s="70" customFormat="1" x14ac:dyDescent="0.2">
      <c r="A218" s="11">
        <v>314</v>
      </c>
      <c r="B218" s="277"/>
      <c r="C218" s="278"/>
      <c r="D218" s="278"/>
      <c r="E218" s="278"/>
      <c r="F218" s="1455" t="s">
        <v>735</v>
      </c>
      <c r="G218" s="1456"/>
      <c r="H218" s="1456"/>
      <c r="I218" s="1456"/>
      <c r="J218" s="1456"/>
      <c r="K218" s="1456"/>
      <c r="L218" s="1456"/>
      <c r="M218" s="698">
        <v>0</v>
      </c>
      <c r="N218" s="699">
        <v>0</v>
      </c>
      <c r="O218" s="700">
        <v>0</v>
      </c>
      <c r="P218" s="700">
        <v>0</v>
      </c>
      <c r="Q218" s="705">
        <v>0</v>
      </c>
      <c r="R218" s="700">
        <v>0</v>
      </c>
      <c r="S218" s="701">
        <v>0</v>
      </c>
      <c r="T218" s="700">
        <v>0</v>
      </c>
      <c r="U218" s="701">
        <v>0</v>
      </c>
      <c r="V218" s="700">
        <v>0</v>
      </c>
      <c r="W218" s="701">
        <v>0</v>
      </c>
      <c r="X218" s="700">
        <v>0</v>
      </c>
      <c r="Y218" s="701">
        <v>0</v>
      </c>
      <c r="Z218" s="700">
        <v>0</v>
      </c>
      <c r="AA218" s="701">
        <v>0</v>
      </c>
      <c r="AB218" s="706">
        <v>0</v>
      </c>
      <c r="AC218" s="698">
        <v>0</v>
      </c>
      <c r="AD218" s="996"/>
      <c r="AE218" s="997"/>
      <c r="AF218" s="997"/>
      <c r="AG218" s="536"/>
      <c r="AH218" s="529"/>
      <c r="AI218" s="529"/>
      <c r="AJ218" s="529"/>
      <c r="AK218" s="529"/>
      <c r="AL218" s="529"/>
      <c r="AM218" s="529"/>
      <c r="AN218" s="529"/>
      <c r="AO218" s="529"/>
      <c r="AP218" s="529"/>
      <c r="AQ218" s="529"/>
      <c r="AR218" s="529"/>
      <c r="AS218" s="529"/>
      <c r="AT218" s="529"/>
      <c r="AU218" s="529"/>
      <c r="AV218" s="529"/>
      <c r="AW218" s="529"/>
      <c r="AX218" s="529"/>
      <c r="AY218" s="529"/>
      <c r="AZ218" s="529"/>
      <c r="BA218" s="529"/>
      <c r="BB218" s="529"/>
      <c r="BC218" s="529"/>
      <c r="BD218" s="529"/>
      <c r="BE218" s="529"/>
      <c r="BF218" s="529"/>
      <c r="BG218" s="529"/>
      <c r="BH218" s="529"/>
      <c r="BI218" s="529"/>
      <c r="BJ218" s="529"/>
      <c r="BK218" s="529"/>
      <c r="BL218" s="529"/>
      <c r="BM218" s="529"/>
      <c r="BN218" s="529"/>
      <c r="BO218" s="529"/>
      <c r="BP218" s="529"/>
      <c r="BQ218" s="529"/>
      <c r="BR218" s="529"/>
      <c r="BS218" s="529"/>
      <c r="BT218" s="529"/>
      <c r="BU218" s="529"/>
      <c r="BV218" s="529"/>
      <c r="BW218" s="529"/>
      <c r="BX218" s="529"/>
      <c r="BY218" s="529"/>
      <c r="BZ218" s="529"/>
      <c r="CA218" s="529"/>
      <c r="CB218" s="529"/>
      <c r="CC218" s="529"/>
      <c r="CD218" s="529"/>
      <c r="CE218" s="529"/>
      <c r="CF218" s="529"/>
      <c r="CG218" s="529"/>
      <c r="CH218" s="529"/>
      <c r="CI218" s="529"/>
      <c r="CJ218" s="529"/>
      <c r="CK218" s="529"/>
      <c r="CL218" s="529"/>
      <c r="CM218" s="529"/>
      <c r="CN218" s="529"/>
      <c r="CO218" s="529"/>
      <c r="CP218" s="529"/>
      <c r="CQ218" s="529"/>
    </row>
    <row r="219" spans="1:95" s="70" customFormat="1" x14ac:dyDescent="0.2">
      <c r="A219" s="11">
        <v>315</v>
      </c>
      <c r="B219" s="277"/>
      <c r="C219" s="278"/>
      <c r="D219" s="278"/>
      <c r="E219" s="278"/>
      <c r="F219" s="1449" t="s">
        <v>736</v>
      </c>
      <c r="G219" s="1450"/>
      <c r="H219" s="1450"/>
      <c r="I219" s="1450"/>
      <c r="J219" s="1450"/>
      <c r="K219" s="1450"/>
      <c r="L219" s="1450"/>
      <c r="M219" s="698">
        <v>0</v>
      </c>
      <c r="N219" s="699">
        <v>0</v>
      </c>
      <c r="O219" s="700">
        <v>0</v>
      </c>
      <c r="P219" s="700">
        <v>0</v>
      </c>
      <c r="Q219" s="705">
        <v>0</v>
      </c>
      <c r="R219" s="700">
        <v>0</v>
      </c>
      <c r="S219" s="701">
        <v>0</v>
      </c>
      <c r="T219" s="700">
        <v>0</v>
      </c>
      <c r="U219" s="701">
        <v>0</v>
      </c>
      <c r="V219" s="700">
        <v>0</v>
      </c>
      <c r="W219" s="701">
        <v>0</v>
      </c>
      <c r="X219" s="700">
        <v>0</v>
      </c>
      <c r="Y219" s="701">
        <v>0</v>
      </c>
      <c r="Z219" s="700">
        <v>0</v>
      </c>
      <c r="AA219" s="701">
        <v>0</v>
      </c>
      <c r="AB219" s="706">
        <v>0</v>
      </c>
      <c r="AC219" s="704">
        <v>0</v>
      </c>
      <c r="AD219" s="1017"/>
      <c r="AE219" s="997"/>
      <c r="AF219" s="997"/>
      <c r="AG219" s="536"/>
      <c r="AH219" s="529"/>
      <c r="AI219" s="529"/>
      <c r="AJ219" s="529"/>
      <c r="AK219" s="529"/>
      <c r="AL219" s="529"/>
      <c r="AM219" s="529"/>
      <c r="AN219" s="529"/>
      <c r="AO219" s="529"/>
      <c r="AP219" s="529"/>
      <c r="AQ219" s="529"/>
      <c r="AR219" s="529"/>
      <c r="AS219" s="529"/>
      <c r="AT219" s="529"/>
      <c r="AU219" s="529"/>
      <c r="AV219" s="529"/>
      <c r="AW219" s="529"/>
      <c r="AX219" s="529"/>
      <c r="AY219" s="529"/>
      <c r="AZ219" s="529"/>
      <c r="BA219" s="529"/>
      <c r="BB219" s="529"/>
      <c r="BC219" s="529"/>
      <c r="BD219" s="529"/>
      <c r="BE219" s="529"/>
      <c r="BF219" s="529"/>
      <c r="BG219" s="529"/>
      <c r="BH219" s="529"/>
      <c r="BI219" s="529"/>
      <c r="BJ219" s="529"/>
      <c r="BK219" s="529"/>
      <c r="BL219" s="529"/>
      <c r="BM219" s="529"/>
      <c r="BN219" s="529"/>
      <c r="BO219" s="529"/>
      <c r="BP219" s="529"/>
      <c r="BQ219" s="529"/>
      <c r="BR219" s="529"/>
      <c r="BS219" s="529"/>
      <c r="BT219" s="529"/>
      <c r="BU219" s="529"/>
      <c r="BV219" s="529"/>
      <c r="BW219" s="529"/>
      <c r="BX219" s="529"/>
      <c r="BY219" s="529"/>
      <c r="BZ219" s="529"/>
      <c r="CA219" s="529"/>
      <c r="CB219" s="529"/>
      <c r="CC219" s="529"/>
      <c r="CD219" s="529"/>
      <c r="CE219" s="529"/>
      <c r="CF219" s="529"/>
      <c r="CG219" s="529"/>
      <c r="CH219" s="529"/>
      <c r="CI219" s="529"/>
      <c r="CJ219" s="529"/>
      <c r="CK219" s="529"/>
      <c r="CL219" s="529"/>
      <c r="CM219" s="529"/>
      <c r="CN219" s="529"/>
      <c r="CO219" s="529"/>
      <c r="CP219" s="529"/>
      <c r="CQ219" s="529"/>
    </row>
    <row r="220" spans="1:95" s="70" customFormat="1" x14ac:dyDescent="0.2">
      <c r="A220" s="11">
        <v>316</v>
      </c>
      <c r="B220" s="277"/>
      <c r="C220" s="278"/>
      <c r="D220" s="278"/>
      <c r="E220" s="278"/>
      <c r="F220" s="1458" t="s">
        <v>737</v>
      </c>
      <c r="G220" s="1459"/>
      <c r="H220" s="1459"/>
      <c r="I220" s="1459"/>
      <c r="J220" s="1459"/>
      <c r="K220" s="1459"/>
      <c r="L220" s="1459"/>
      <c r="M220" s="698">
        <v>0</v>
      </c>
      <c r="N220" s="1319"/>
      <c r="O220" s="1243"/>
      <c r="P220" s="1243"/>
      <c r="Q220" s="1243"/>
      <c r="R220" s="1243"/>
      <c r="S220" s="1243"/>
      <c r="T220" s="1243"/>
      <c r="U220" s="1243"/>
      <c r="V220" s="1243"/>
      <c r="W220" s="1243"/>
      <c r="X220" s="1243"/>
      <c r="Y220" s="1243"/>
      <c r="Z220" s="1243"/>
      <c r="AA220" s="1243"/>
      <c r="AB220" s="1243"/>
      <c r="AC220" s="1243"/>
      <c r="AD220" s="1017"/>
      <c r="AE220" s="997"/>
      <c r="AF220" s="997"/>
      <c r="AG220" s="536"/>
      <c r="AH220" s="529"/>
      <c r="AI220" s="529"/>
      <c r="AJ220" s="529"/>
      <c r="AK220" s="529"/>
      <c r="AL220" s="529"/>
      <c r="AM220" s="529"/>
      <c r="AN220" s="529"/>
      <c r="AO220" s="529"/>
      <c r="AP220" s="529"/>
      <c r="AQ220" s="529"/>
      <c r="AR220" s="529"/>
      <c r="AS220" s="529"/>
      <c r="AT220" s="529"/>
      <c r="AU220" s="529"/>
      <c r="AV220" s="529"/>
      <c r="AW220" s="529"/>
      <c r="AX220" s="529"/>
      <c r="AY220" s="529"/>
      <c r="AZ220" s="529"/>
      <c r="BA220" s="529"/>
      <c r="BB220" s="529"/>
      <c r="BC220" s="529"/>
      <c r="BD220" s="529"/>
      <c r="BE220" s="529"/>
      <c r="BF220" s="529"/>
      <c r="BG220" s="529"/>
      <c r="BH220" s="529"/>
      <c r="BI220" s="529"/>
      <c r="BJ220" s="529"/>
      <c r="BK220" s="529"/>
      <c r="BL220" s="529"/>
      <c r="BM220" s="529"/>
      <c r="BN220" s="529"/>
      <c r="BO220" s="529"/>
      <c r="BP220" s="529"/>
      <c r="BQ220" s="529"/>
      <c r="BR220" s="529"/>
      <c r="BS220" s="529"/>
      <c r="BT220" s="529"/>
      <c r="BU220" s="529"/>
      <c r="BV220" s="529"/>
      <c r="BW220" s="529"/>
      <c r="BX220" s="529"/>
      <c r="BY220" s="529"/>
      <c r="BZ220" s="529"/>
      <c r="CA220" s="529"/>
      <c r="CB220" s="529"/>
      <c r="CC220" s="529"/>
      <c r="CD220" s="529"/>
      <c r="CE220" s="529"/>
      <c r="CF220" s="529"/>
      <c r="CG220" s="529"/>
      <c r="CH220" s="529"/>
      <c r="CI220" s="529"/>
      <c r="CJ220" s="529"/>
      <c r="CK220" s="529"/>
      <c r="CL220" s="529"/>
      <c r="CM220" s="529"/>
      <c r="CN220" s="529"/>
      <c r="CO220" s="529"/>
      <c r="CP220" s="529"/>
      <c r="CQ220" s="529"/>
    </row>
    <row r="221" spans="1:95" s="70" customFormat="1" x14ac:dyDescent="0.2">
      <c r="A221" s="11">
        <v>317</v>
      </c>
      <c r="B221" s="277"/>
      <c r="C221" s="278"/>
      <c r="D221" s="1485" t="s">
        <v>74</v>
      </c>
      <c r="E221" s="1486"/>
      <c r="F221" s="1486"/>
      <c r="G221" s="1486"/>
      <c r="H221" s="1486"/>
      <c r="I221" s="1486"/>
      <c r="J221" s="1486"/>
      <c r="K221" s="1486"/>
      <c r="L221" s="1487"/>
      <c r="M221" s="407">
        <f>SUM(M222:M224)</f>
        <v>0</v>
      </c>
      <c r="N221" s="1244"/>
      <c r="O221" s="1244"/>
      <c r="P221" s="1244"/>
      <c r="Q221" s="1244"/>
      <c r="R221" s="1244"/>
      <c r="S221" s="1244"/>
      <c r="T221" s="1244"/>
      <c r="U221" s="1244"/>
      <c r="V221" s="1244"/>
      <c r="W221" s="1244"/>
      <c r="X221" s="1244"/>
      <c r="Y221" s="1244"/>
      <c r="Z221" s="1244"/>
      <c r="AA221" s="1244"/>
      <c r="AB221" s="1244"/>
      <c r="AC221" s="1244"/>
      <c r="AD221" s="1017"/>
      <c r="AE221" s="997"/>
      <c r="AF221" s="997"/>
      <c r="AG221" s="536"/>
      <c r="AH221" s="529"/>
      <c r="AI221" s="529"/>
      <c r="AJ221" s="529"/>
      <c r="AK221" s="529"/>
      <c r="AL221" s="529"/>
      <c r="AM221" s="529"/>
      <c r="AN221" s="529"/>
      <c r="AO221" s="529"/>
      <c r="AP221" s="529"/>
      <c r="AQ221" s="529"/>
      <c r="AR221" s="529"/>
      <c r="AS221" s="529"/>
      <c r="AT221" s="529"/>
      <c r="AU221" s="529"/>
      <c r="AV221" s="529"/>
      <c r="AW221" s="529"/>
      <c r="AX221" s="529"/>
      <c r="AY221" s="529"/>
      <c r="AZ221" s="529"/>
      <c r="BA221" s="529"/>
      <c r="BB221" s="529"/>
      <c r="BC221" s="529"/>
      <c r="BD221" s="529"/>
      <c r="BE221" s="529"/>
      <c r="BF221" s="529"/>
      <c r="BG221" s="529"/>
      <c r="BH221" s="529"/>
      <c r="BI221" s="529"/>
      <c r="BJ221" s="529"/>
      <c r="BK221" s="529"/>
      <c r="BL221" s="529"/>
      <c r="BM221" s="529"/>
      <c r="BN221" s="529"/>
      <c r="BO221" s="529"/>
      <c r="BP221" s="529"/>
      <c r="BQ221" s="529"/>
      <c r="BR221" s="529"/>
      <c r="BS221" s="529"/>
      <c r="BT221" s="529"/>
      <c r="BU221" s="529"/>
      <c r="BV221" s="529"/>
      <c r="BW221" s="529"/>
      <c r="BX221" s="529"/>
      <c r="BY221" s="529"/>
      <c r="BZ221" s="529"/>
      <c r="CA221" s="529"/>
      <c r="CB221" s="529"/>
      <c r="CC221" s="529"/>
      <c r="CD221" s="529"/>
      <c r="CE221" s="529"/>
      <c r="CF221" s="529"/>
      <c r="CG221" s="529"/>
      <c r="CH221" s="529"/>
      <c r="CI221" s="529"/>
      <c r="CJ221" s="529"/>
      <c r="CK221" s="529"/>
      <c r="CL221" s="529"/>
      <c r="CM221" s="529"/>
      <c r="CN221" s="529"/>
      <c r="CO221" s="529"/>
      <c r="CP221" s="529"/>
      <c r="CQ221" s="529"/>
    </row>
    <row r="222" spans="1:95" s="70" customFormat="1" x14ac:dyDescent="0.2">
      <c r="A222" s="11">
        <v>318</v>
      </c>
      <c r="B222" s="277"/>
      <c r="C222" s="278"/>
      <c r="D222" s="278"/>
      <c r="E222" s="278"/>
      <c r="F222" s="1455" t="s">
        <v>75</v>
      </c>
      <c r="G222" s="1456"/>
      <c r="H222" s="1456"/>
      <c r="I222" s="1456"/>
      <c r="J222" s="1456"/>
      <c r="K222" s="1456"/>
      <c r="L222" s="1457"/>
      <c r="M222" s="698">
        <v>0</v>
      </c>
      <c r="N222" s="1244"/>
      <c r="O222" s="1244"/>
      <c r="P222" s="1244"/>
      <c r="Q222" s="1244"/>
      <c r="R222" s="1244"/>
      <c r="S222" s="1244"/>
      <c r="T222" s="1244"/>
      <c r="U222" s="1244"/>
      <c r="V222" s="1244"/>
      <c r="W222" s="1244"/>
      <c r="X222" s="1244"/>
      <c r="Y222" s="1244"/>
      <c r="Z222" s="1244"/>
      <c r="AA222" s="1244"/>
      <c r="AB222" s="1244"/>
      <c r="AC222" s="1244"/>
      <c r="AD222" s="1017"/>
      <c r="AE222" s="997"/>
      <c r="AF222" s="997"/>
      <c r="AG222" s="536"/>
      <c r="AH222" s="529"/>
      <c r="AI222" s="529"/>
      <c r="AJ222" s="529"/>
      <c r="AK222" s="529"/>
      <c r="AL222" s="529"/>
      <c r="AM222" s="529"/>
      <c r="AN222" s="529"/>
      <c r="AO222" s="529"/>
      <c r="AP222" s="529"/>
      <c r="AQ222" s="529"/>
      <c r="AR222" s="529"/>
      <c r="AS222" s="529"/>
      <c r="AT222" s="529"/>
      <c r="AU222" s="529"/>
      <c r="AV222" s="529"/>
      <c r="AW222" s="529"/>
      <c r="AX222" s="529"/>
      <c r="AY222" s="529"/>
      <c r="AZ222" s="529"/>
      <c r="BA222" s="529"/>
      <c r="BB222" s="529"/>
      <c r="BC222" s="529"/>
      <c r="BD222" s="529"/>
      <c r="BE222" s="529"/>
      <c r="BF222" s="529"/>
      <c r="BG222" s="529"/>
      <c r="BH222" s="529"/>
      <c r="BI222" s="529"/>
      <c r="BJ222" s="529"/>
      <c r="BK222" s="529"/>
      <c r="BL222" s="529"/>
      <c r="BM222" s="529"/>
      <c r="BN222" s="529"/>
      <c r="BO222" s="529"/>
      <c r="BP222" s="529"/>
      <c r="BQ222" s="529"/>
      <c r="BR222" s="529"/>
      <c r="BS222" s="529"/>
      <c r="BT222" s="529"/>
      <c r="BU222" s="529"/>
      <c r="BV222" s="529"/>
      <c r="BW222" s="529"/>
      <c r="BX222" s="529"/>
      <c r="BY222" s="529"/>
      <c r="BZ222" s="529"/>
      <c r="CA222" s="529"/>
      <c r="CB222" s="529"/>
      <c r="CC222" s="529"/>
      <c r="CD222" s="529"/>
      <c r="CE222" s="529"/>
      <c r="CF222" s="529"/>
      <c r="CG222" s="529"/>
      <c r="CH222" s="529"/>
      <c r="CI222" s="529"/>
      <c r="CJ222" s="529"/>
      <c r="CK222" s="529"/>
      <c r="CL222" s="529"/>
      <c r="CM222" s="529"/>
      <c r="CN222" s="529"/>
      <c r="CO222" s="529"/>
      <c r="CP222" s="529"/>
      <c r="CQ222" s="529"/>
    </row>
    <row r="223" spans="1:95" s="70" customFormat="1" x14ac:dyDescent="0.2">
      <c r="A223" s="11">
        <v>319</v>
      </c>
      <c r="B223" s="277"/>
      <c r="C223" s="278"/>
      <c r="D223" s="278"/>
      <c r="E223" s="278"/>
      <c r="F223" s="1449" t="s">
        <v>76</v>
      </c>
      <c r="G223" s="1450"/>
      <c r="H223" s="1450"/>
      <c r="I223" s="1450"/>
      <c r="J223" s="1450"/>
      <c r="K223" s="1450"/>
      <c r="L223" s="1451"/>
      <c r="M223" s="698">
        <v>0</v>
      </c>
      <c r="N223" s="1244"/>
      <c r="O223" s="1244"/>
      <c r="P223" s="1244"/>
      <c r="Q223" s="1244"/>
      <c r="R223" s="1244"/>
      <c r="S223" s="1244"/>
      <c r="T223" s="1244"/>
      <c r="U223" s="1244"/>
      <c r="V223" s="1244"/>
      <c r="W223" s="1244"/>
      <c r="X223" s="1244"/>
      <c r="Y223" s="1244"/>
      <c r="Z223" s="1244"/>
      <c r="AA223" s="1244"/>
      <c r="AB223" s="1244"/>
      <c r="AC223" s="1244"/>
      <c r="AD223" s="1017"/>
      <c r="AE223" s="997"/>
      <c r="AF223" s="997"/>
      <c r="AG223" s="536"/>
      <c r="AH223" s="529"/>
      <c r="AI223" s="529"/>
      <c r="AJ223" s="529"/>
      <c r="AK223" s="529"/>
      <c r="AL223" s="529"/>
      <c r="AM223" s="529"/>
      <c r="AN223" s="529"/>
      <c r="AO223" s="529"/>
      <c r="AP223" s="529"/>
      <c r="AQ223" s="529"/>
      <c r="AR223" s="529"/>
      <c r="AS223" s="529"/>
      <c r="AT223" s="529"/>
      <c r="AU223" s="529"/>
      <c r="AV223" s="529"/>
      <c r="AW223" s="529"/>
      <c r="AX223" s="529"/>
      <c r="AY223" s="529"/>
      <c r="AZ223" s="529"/>
      <c r="BA223" s="529"/>
      <c r="BB223" s="529"/>
      <c r="BC223" s="529"/>
      <c r="BD223" s="529"/>
      <c r="BE223" s="529"/>
      <c r="BF223" s="529"/>
      <c r="BG223" s="529"/>
      <c r="BH223" s="529"/>
      <c r="BI223" s="529"/>
      <c r="BJ223" s="529"/>
      <c r="BK223" s="529"/>
      <c r="BL223" s="529"/>
      <c r="BM223" s="529"/>
      <c r="BN223" s="529"/>
      <c r="BO223" s="529"/>
      <c r="BP223" s="529"/>
      <c r="BQ223" s="529"/>
      <c r="BR223" s="529"/>
      <c r="BS223" s="529"/>
      <c r="BT223" s="529"/>
      <c r="BU223" s="529"/>
      <c r="BV223" s="529"/>
      <c r="BW223" s="529"/>
      <c r="BX223" s="529"/>
      <c r="BY223" s="529"/>
      <c r="BZ223" s="529"/>
      <c r="CA223" s="529"/>
      <c r="CB223" s="529"/>
      <c r="CC223" s="529"/>
      <c r="CD223" s="529"/>
      <c r="CE223" s="529"/>
      <c r="CF223" s="529"/>
      <c r="CG223" s="529"/>
      <c r="CH223" s="529"/>
      <c r="CI223" s="529"/>
      <c r="CJ223" s="529"/>
      <c r="CK223" s="529"/>
      <c r="CL223" s="529"/>
      <c r="CM223" s="529"/>
      <c r="CN223" s="529"/>
      <c r="CO223" s="529"/>
      <c r="CP223" s="529"/>
      <c r="CQ223" s="529"/>
    </row>
    <row r="224" spans="1:95" s="70" customFormat="1" x14ac:dyDescent="0.2">
      <c r="A224" s="11">
        <v>320</v>
      </c>
      <c r="B224" s="277"/>
      <c r="C224" s="278"/>
      <c r="D224" s="278"/>
      <c r="E224" s="278"/>
      <c r="F224" s="1458" t="s">
        <v>77</v>
      </c>
      <c r="G224" s="1459"/>
      <c r="H224" s="1459"/>
      <c r="I224" s="1459"/>
      <c r="J224" s="1459"/>
      <c r="K224" s="1459"/>
      <c r="L224" s="1460"/>
      <c r="M224" s="698">
        <v>0</v>
      </c>
      <c r="N224" s="1244"/>
      <c r="O224" s="1244"/>
      <c r="P224" s="1244"/>
      <c r="Q224" s="1244"/>
      <c r="R224" s="1244"/>
      <c r="S224" s="1244"/>
      <c r="T224" s="1244"/>
      <c r="U224" s="1244"/>
      <c r="V224" s="1244"/>
      <c r="W224" s="1244"/>
      <c r="X224" s="1244"/>
      <c r="Y224" s="1244"/>
      <c r="Z224" s="1244"/>
      <c r="AA224" s="1244"/>
      <c r="AB224" s="1244"/>
      <c r="AC224" s="1244"/>
      <c r="AD224" s="1017"/>
      <c r="AE224" s="997"/>
      <c r="AF224" s="997"/>
      <c r="AG224" s="536"/>
      <c r="AH224" s="529"/>
      <c r="AI224" s="529"/>
      <c r="AJ224" s="529"/>
      <c r="AK224" s="529"/>
      <c r="AL224" s="529"/>
      <c r="AM224" s="529"/>
      <c r="AN224" s="529"/>
      <c r="AO224" s="529"/>
      <c r="AP224" s="529"/>
      <c r="AQ224" s="529"/>
      <c r="AR224" s="529"/>
      <c r="AS224" s="529"/>
      <c r="AT224" s="529"/>
      <c r="AU224" s="529"/>
      <c r="AV224" s="529"/>
      <c r="AW224" s="529"/>
      <c r="AX224" s="529"/>
      <c r="AY224" s="529"/>
      <c r="AZ224" s="529"/>
      <c r="BA224" s="529"/>
      <c r="BB224" s="529"/>
      <c r="BC224" s="529"/>
      <c r="BD224" s="529"/>
      <c r="BE224" s="529"/>
      <c r="BF224" s="529"/>
      <c r="BG224" s="529"/>
      <c r="BH224" s="529"/>
      <c r="BI224" s="529"/>
      <c r="BJ224" s="529"/>
      <c r="BK224" s="529"/>
      <c r="BL224" s="529"/>
      <c r="BM224" s="529"/>
      <c r="BN224" s="529"/>
      <c r="BO224" s="529"/>
      <c r="BP224" s="529"/>
      <c r="BQ224" s="529"/>
      <c r="BR224" s="529"/>
      <c r="BS224" s="529"/>
      <c r="BT224" s="529"/>
      <c r="BU224" s="529"/>
      <c r="BV224" s="529"/>
      <c r="BW224" s="529"/>
      <c r="BX224" s="529"/>
      <c r="BY224" s="529"/>
      <c r="BZ224" s="529"/>
      <c r="CA224" s="529"/>
      <c r="CB224" s="529"/>
      <c r="CC224" s="529"/>
      <c r="CD224" s="529"/>
      <c r="CE224" s="529"/>
      <c r="CF224" s="529"/>
      <c r="CG224" s="529"/>
      <c r="CH224" s="529"/>
      <c r="CI224" s="529"/>
      <c r="CJ224" s="529"/>
      <c r="CK224" s="529"/>
      <c r="CL224" s="529"/>
      <c r="CM224" s="529"/>
      <c r="CN224" s="529"/>
      <c r="CO224" s="529"/>
      <c r="CP224" s="529"/>
      <c r="CQ224" s="529"/>
    </row>
    <row r="225" spans="1:95" s="70" customFormat="1" x14ac:dyDescent="0.2">
      <c r="A225" s="11">
        <v>321</v>
      </c>
      <c r="B225" s="277"/>
      <c r="C225" s="278"/>
      <c r="D225" s="1485" t="s">
        <v>70</v>
      </c>
      <c r="E225" s="1486"/>
      <c r="F225" s="1486"/>
      <c r="G225" s="1486"/>
      <c r="H225" s="1486"/>
      <c r="I225" s="1486"/>
      <c r="J225" s="1486"/>
      <c r="K225" s="1486"/>
      <c r="L225" s="1487"/>
      <c r="M225" s="407">
        <f>M226</f>
        <v>0</v>
      </c>
      <c r="N225" s="1244"/>
      <c r="O225" s="1244"/>
      <c r="P225" s="1244"/>
      <c r="Q225" s="1244"/>
      <c r="R225" s="1244"/>
      <c r="S225" s="1244"/>
      <c r="T225" s="1244"/>
      <c r="U225" s="1244"/>
      <c r="V225" s="1244"/>
      <c r="W225" s="1244"/>
      <c r="X225" s="1244"/>
      <c r="Y225" s="1244"/>
      <c r="Z225" s="1244"/>
      <c r="AA225" s="1244"/>
      <c r="AB225" s="1244"/>
      <c r="AC225" s="1244"/>
      <c r="AD225" s="1017"/>
      <c r="AE225" s="997"/>
      <c r="AF225" s="997"/>
      <c r="AG225" s="536"/>
      <c r="AH225" s="529"/>
      <c r="AI225" s="529"/>
      <c r="AJ225" s="529"/>
      <c r="AK225" s="529"/>
      <c r="AL225" s="529"/>
      <c r="AM225" s="529"/>
      <c r="AN225" s="529"/>
      <c r="AO225" s="529"/>
      <c r="AP225" s="529"/>
      <c r="AQ225" s="529"/>
      <c r="AR225" s="529"/>
      <c r="AS225" s="529"/>
      <c r="AT225" s="529"/>
      <c r="AU225" s="529"/>
      <c r="AV225" s="529"/>
      <c r="AW225" s="529"/>
      <c r="AX225" s="529"/>
      <c r="AY225" s="529"/>
      <c r="AZ225" s="529"/>
      <c r="BA225" s="529"/>
      <c r="BB225" s="529"/>
      <c r="BC225" s="529"/>
      <c r="BD225" s="529"/>
      <c r="BE225" s="529"/>
      <c r="BF225" s="529"/>
      <c r="BG225" s="529"/>
      <c r="BH225" s="529"/>
      <c r="BI225" s="529"/>
      <c r="BJ225" s="529"/>
      <c r="BK225" s="529"/>
      <c r="BL225" s="529"/>
      <c r="BM225" s="529"/>
      <c r="BN225" s="529"/>
      <c r="BO225" s="529"/>
      <c r="BP225" s="529"/>
      <c r="BQ225" s="529"/>
      <c r="BR225" s="529"/>
      <c r="BS225" s="529"/>
      <c r="BT225" s="529"/>
      <c r="BU225" s="529"/>
      <c r="BV225" s="529"/>
      <c r="BW225" s="529"/>
      <c r="BX225" s="529"/>
      <c r="BY225" s="529"/>
      <c r="BZ225" s="529"/>
      <c r="CA225" s="529"/>
      <c r="CB225" s="529"/>
      <c r="CC225" s="529"/>
      <c r="CD225" s="529"/>
      <c r="CE225" s="529"/>
      <c r="CF225" s="529"/>
      <c r="CG225" s="529"/>
      <c r="CH225" s="529"/>
      <c r="CI225" s="529"/>
      <c r="CJ225" s="529"/>
      <c r="CK225" s="529"/>
      <c r="CL225" s="529"/>
      <c r="CM225" s="529"/>
      <c r="CN225" s="529"/>
      <c r="CO225" s="529"/>
      <c r="CP225" s="529"/>
      <c r="CQ225" s="529"/>
    </row>
    <row r="226" spans="1:95" s="70" customFormat="1" x14ac:dyDescent="0.2">
      <c r="A226" s="11">
        <v>322</v>
      </c>
      <c r="B226" s="526"/>
      <c r="C226" s="527"/>
      <c r="D226" s="527"/>
      <c r="E226" s="525"/>
      <c r="F226" s="1519" t="s">
        <v>70</v>
      </c>
      <c r="G226" s="1520"/>
      <c r="H226" s="1520"/>
      <c r="I226" s="1520"/>
      <c r="J226" s="1520"/>
      <c r="K226" s="1520"/>
      <c r="L226" s="1521"/>
      <c r="M226" s="698">
        <v>0</v>
      </c>
      <c r="N226" s="961"/>
      <c r="O226" s="961"/>
      <c r="P226" s="961"/>
      <c r="Q226" s="961"/>
      <c r="R226" s="961"/>
      <c r="S226" s="961"/>
      <c r="T226" s="961"/>
      <c r="U226" s="961"/>
      <c r="V226" s="961"/>
      <c r="W226" s="961"/>
      <c r="X226" s="961"/>
      <c r="Y226" s="961"/>
      <c r="Z226" s="961"/>
      <c r="AA226" s="961"/>
      <c r="AB226" s="961"/>
      <c r="AC226" s="961"/>
      <c r="AD226" s="1017"/>
      <c r="AE226" s="997"/>
      <c r="AF226" s="997"/>
      <c r="AG226" s="536"/>
      <c r="AH226" s="529"/>
      <c r="AI226" s="529"/>
      <c r="AJ226" s="529"/>
      <c r="AK226" s="529"/>
      <c r="AL226" s="529"/>
      <c r="AM226" s="529"/>
      <c r="AN226" s="529"/>
      <c r="AO226" s="529"/>
      <c r="AP226" s="529"/>
      <c r="AQ226" s="529"/>
      <c r="AR226" s="529"/>
      <c r="AS226" s="529"/>
      <c r="AT226" s="529"/>
      <c r="AU226" s="529"/>
      <c r="AV226" s="529"/>
      <c r="AW226" s="529"/>
      <c r="AX226" s="529"/>
      <c r="AY226" s="529"/>
      <c r="AZ226" s="529"/>
      <c r="BA226" s="529"/>
      <c r="BB226" s="529"/>
      <c r="BC226" s="529"/>
      <c r="BD226" s="529"/>
      <c r="BE226" s="529"/>
      <c r="BF226" s="529"/>
      <c r="BG226" s="529"/>
      <c r="BH226" s="529"/>
      <c r="BI226" s="529"/>
      <c r="BJ226" s="529"/>
      <c r="BK226" s="529"/>
      <c r="BL226" s="529"/>
      <c r="BM226" s="529"/>
      <c r="BN226" s="529"/>
      <c r="BO226" s="529"/>
      <c r="BP226" s="529"/>
      <c r="BQ226" s="529"/>
      <c r="BR226" s="529"/>
      <c r="BS226" s="529"/>
      <c r="BT226" s="529"/>
      <c r="BU226" s="529"/>
      <c r="BV226" s="529"/>
      <c r="BW226" s="529"/>
      <c r="BX226" s="529"/>
      <c r="BY226" s="529"/>
      <c r="BZ226" s="529"/>
      <c r="CA226" s="529"/>
      <c r="CB226" s="529"/>
      <c r="CC226" s="529"/>
      <c r="CD226" s="529"/>
      <c r="CE226" s="529"/>
      <c r="CF226" s="529"/>
      <c r="CG226" s="529"/>
      <c r="CH226" s="529"/>
      <c r="CI226" s="529"/>
      <c r="CJ226" s="529"/>
      <c r="CK226" s="529"/>
      <c r="CL226" s="529"/>
      <c r="CM226" s="529"/>
      <c r="CN226" s="529"/>
      <c r="CO226" s="529"/>
      <c r="CP226" s="529"/>
      <c r="CQ226" s="529"/>
    </row>
    <row r="227" spans="1:95" s="70" customFormat="1" ht="7.5" customHeight="1" x14ac:dyDescent="0.2">
      <c r="A227" s="11"/>
      <c r="B227" s="1553"/>
      <c r="C227" s="1554"/>
      <c r="D227" s="1554"/>
      <c r="E227" s="1554"/>
      <c r="F227" s="1529"/>
      <c r="G227" s="1529"/>
      <c r="H227" s="1529"/>
      <c r="I227" s="1529"/>
      <c r="J227" s="1529"/>
      <c r="K227" s="1529"/>
      <c r="L227" s="1529"/>
      <c r="M227" s="1529"/>
      <c r="N227" s="1529"/>
      <c r="O227" s="1529"/>
      <c r="P227" s="1529"/>
      <c r="Q227" s="1529"/>
      <c r="R227" s="1529"/>
      <c r="S227" s="1529"/>
      <c r="T227" s="1529"/>
      <c r="U227" s="1529"/>
      <c r="V227" s="1529"/>
      <c r="W227" s="1529"/>
      <c r="X227" s="1529"/>
      <c r="Y227" s="1529"/>
      <c r="Z227" s="1529"/>
      <c r="AA227" s="1529"/>
      <c r="AB227" s="1529"/>
      <c r="AC227" s="1529"/>
      <c r="AD227" s="1529"/>
      <c r="AE227" s="1529"/>
      <c r="AF227" s="1529"/>
      <c r="AG227" s="536"/>
      <c r="AH227" s="529"/>
      <c r="AI227" s="529"/>
      <c r="AJ227" s="529"/>
      <c r="AK227" s="529"/>
      <c r="AL227" s="529"/>
      <c r="AM227" s="529"/>
      <c r="AN227" s="529"/>
      <c r="AO227" s="529"/>
      <c r="AP227" s="529"/>
      <c r="AQ227" s="529"/>
      <c r="AR227" s="529"/>
      <c r="AS227" s="529"/>
      <c r="AT227" s="529"/>
      <c r="AU227" s="529"/>
      <c r="AV227" s="529"/>
      <c r="AW227" s="529"/>
      <c r="AX227" s="529"/>
      <c r="AY227" s="529"/>
      <c r="AZ227" s="529"/>
      <c r="BA227" s="529"/>
      <c r="BB227" s="529"/>
      <c r="BC227" s="529"/>
      <c r="BD227" s="529"/>
      <c r="BE227" s="529"/>
      <c r="BF227" s="529"/>
      <c r="BG227" s="529"/>
      <c r="BH227" s="529"/>
      <c r="BI227" s="529"/>
      <c r="BJ227" s="529"/>
      <c r="BK227" s="529"/>
      <c r="BL227" s="529"/>
      <c r="BM227" s="529"/>
      <c r="BN227" s="529"/>
      <c r="BO227" s="529"/>
      <c r="BP227" s="529"/>
      <c r="BQ227" s="529"/>
      <c r="BR227" s="529"/>
      <c r="BS227" s="529"/>
      <c r="BT227" s="529"/>
      <c r="BU227" s="529"/>
      <c r="BV227" s="529"/>
      <c r="BW227" s="529"/>
      <c r="BX227" s="529"/>
      <c r="BY227" s="529"/>
      <c r="BZ227" s="529"/>
      <c r="CA227" s="529"/>
      <c r="CB227" s="529"/>
      <c r="CC227" s="529"/>
      <c r="CD227" s="529"/>
      <c r="CE227" s="529"/>
      <c r="CF227" s="529"/>
      <c r="CG227" s="529"/>
      <c r="CH227" s="529"/>
      <c r="CI227" s="529"/>
      <c r="CJ227" s="529"/>
      <c r="CK227" s="529"/>
      <c r="CL227" s="529"/>
      <c r="CM227" s="529"/>
      <c r="CN227" s="529"/>
      <c r="CO227" s="529"/>
      <c r="CP227" s="529"/>
      <c r="CQ227" s="529"/>
    </row>
    <row r="228" spans="1:95" s="70" customFormat="1" ht="22.5" customHeight="1" x14ac:dyDescent="0.2">
      <c r="A228" s="11">
        <v>323</v>
      </c>
      <c r="B228" s="1538" t="s">
        <v>78</v>
      </c>
      <c r="C228" s="1539"/>
      <c r="D228" s="1539"/>
      <c r="E228" s="1539"/>
      <c r="F228" s="1539"/>
      <c r="G228" s="1539"/>
      <c r="H228" s="1539"/>
      <c r="I228" s="1539"/>
      <c r="J228" s="1539"/>
      <c r="K228" s="1539"/>
      <c r="L228" s="1539"/>
      <c r="M228" s="407">
        <f>SUM(M225,M221,M217,M214,M210,M206,M203,M200,M197,M194,M191,M188,M183,M180,M176,M173,M169,M166,M161,M157,M153,M147,M142,M137,M130,M127,M123,M119,M116,M113,M108,M104,M101,M96,M91,M87,M84,M81,M78,M75,M72,M69,M64,M61,M57,M54,M50,M47,M42,M38,M34,M28,M23,M18,M13,M10,M9)</f>
        <v>0</v>
      </c>
      <c r="N228" s="410">
        <f t="shared" ref="N228:AC228" si="55">SUBTOTAL(9,N9:N226)</f>
        <v>0</v>
      </c>
      <c r="O228" s="414">
        <f t="shared" si="55"/>
        <v>0</v>
      </c>
      <c r="P228" s="413">
        <f t="shared" si="55"/>
        <v>0</v>
      </c>
      <c r="Q228" s="415">
        <f t="shared" si="55"/>
        <v>0</v>
      </c>
      <c r="R228" s="410">
        <f t="shared" si="55"/>
        <v>0</v>
      </c>
      <c r="S228" s="413">
        <f t="shared" si="55"/>
        <v>0</v>
      </c>
      <c r="T228" s="413">
        <f t="shared" si="55"/>
        <v>0</v>
      </c>
      <c r="U228" s="413">
        <f t="shared" si="55"/>
        <v>0</v>
      </c>
      <c r="V228" s="413">
        <f t="shared" si="55"/>
        <v>0</v>
      </c>
      <c r="W228" s="413">
        <f t="shared" si="55"/>
        <v>0</v>
      </c>
      <c r="X228" s="413">
        <f t="shared" si="55"/>
        <v>0</v>
      </c>
      <c r="Y228" s="413">
        <f t="shared" si="55"/>
        <v>0</v>
      </c>
      <c r="Z228" s="413">
        <f t="shared" si="55"/>
        <v>0</v>
      </c>
      <c r="AA228" s="413">
        <f t="shared" si="55"/>
        <v>0</v>
      </c>
      <c r="AB228" s="415">
        <f t="shared" si="55"/>
        <v>0</v>
      </c>
      <c r="AC228" s="415">
        <f t="shared" si="55"/>
        <v>0</v>
      </c>
      <c r="AD228" s="996"/>
      <c r="AE228" s="997"/>
      <c r="AF228" s="997"/>
      <c r="AG228" s="536"/>
      <c r="AH228" s="529"/>
      <c r="AI228" s="529"/>
      <c r="AJ228" s="529"/>
      <c r="AK228" s="529"/>
      <c r="AL228" s="529"/>
      <c r="AM228" s="529"/>
      <c r="AN228" s="529"/>
      <c r="AO228" s="529"/>
      <c r="AP228" s="529"/>
      <c r="AQ228" s="529"/>
      <c r="AR228" s="529"/>
      <c r="AS228" s="529"/>
      <c r="AT228" s="529"/>
      <c r="AU228" s="529"/>
      <c r="AV228" s="529"/>
      <c r="AW228" s="529"/>
      <c r="AX228" s="529"/>
      <c r="AY228" s="529"/>
      <c r="AZ228" s="529"/>
      <c r="BA228" s="529"/>
      <c r="BB228" s="529"/>
      <c r="BC228" s="529"/>
      <c r="BD228" s="529"/>
      <c r="BE228" s="529"/>
      <c r="BF228" s="529"/>
      <c r="BG228" s="529"/>
      <c r="BH228" s="529"/>
      <c r="BI228" s="529"/>
      <c r="BJ228" s="529"/>
      <c r="BK228" s="529"/>
      <c r="BL228" s="529"/>
      <c r="BM228" s="529"/>
      <c r="BN228" s="529"/>
      <c r="BO228" s="529"/>
      <c r="BP228" s="529"/>
      <c r="BQ228" s="529"/>
      <c r="BR228" s="529"/>
      <c r="BS228" s="529"/>
      <c r="BT228" s="529"/>
      <c r="BU228" s="529"/>
      <c r="BV228" s="529"/>
      <c r="BW228" s="529"/>
      <c r="BX228" s="529"/>
      <c r="BY228" s="529"/>
      <c r="BZ228" s="529"/>
      <c r="CA228" s="529"/>
      <c r="CB228" s="529"/>
      <c r="CC228" s="529"/>
      <c r="CD228" s="529"/>
      <c r="CE228" s="529"/>
      <c r="CF228" s="529"/>
      <c r="CG228" s="529"/>
      <c r="CH228" s="529"/>
      <c r="CI228" s="529"/>
      <c r="CJ228" s="529"/>
      <c r="CK228" s="529"/>
      <c r="CL228" s="529"/>
      <c r="CM228" s="529"/>
      <c r="CN228" s="529"/>
      <c r="CO228" s="529"/>
      <c r="CP228" s="529"/>
      <c r="CQ228" s="529"/>
    </row>
    <row r="229" spans="1:95" s="70" customFormat="1" ht="7.5" customHeight="1" x14ac:dyDescent="0.2">
      <c r="A229" s="11">
        <v>324</v>
      </c>
      <c r="B229" s="1674"/>
      <c r="C229" s="1675"/>
      <c r="D229" s="1675"/>
      <c r="E229" s="1675"/>
      <c r="F229" s="1675"/>
      <c r="G229" s="1675"/>
      <c r="H229" s="1675"/>
      <c r="I229" s="1675"/>
      <c r="J229" s="1675"/>
      <c r="K229" s="1675"/>
      <c r="L229" s="1675"/>
      <c r="M229" s="1675"/>
      <c r="N229" s="1675"/>
      <c r="O229" s="1675"/>
      <c r="P229" s="1675"/>
      <c r="Q229" s="1675"/>
      <c r="R229" s="1675"/>
      <c r="S229" s="1675"/>
      <c r="T229" s="1675"/>
      <c r="U229" s="1675"/>
      <c r="V229" s="1675"/>
      <c r="W229" s="1675"/>
      <c r="X229" s="1675"/>
      <c r="Y229" s="1675"/>
      <c r="Z229" s="1675"/>
      <c r="AA229" s="1675"/>
      <c r="AB229" s="1675"/>
      <c r="AC229" s="1675"/>
      <c r="AD229" s="1675"/>
      <c r="AE229" s="1675"/>
      <c r="AF229" s="1675"/>
      <c r="AG229" s="536"/>
      <c r="AH229" s="529"/>
      <c r="AI229" s="529"/>
      <c r="AJ229" s="529"/>
      <c r="AK229" s="529"/>
      <c r="AL229" s="529"/>
      <c r="AM229" s="529"/>
      <c r="AN229" s="529"/>
      <c r="AO229" s="529"/>
      <c r="AP229" s="529"/>
      <c r="AQ229" s="529"/>
      <c r="AR229" s="529"/>
      <c r="AS229" s="529"/>
      <c r="AT229" s="529"/>
      <c r="AU229" s="529"/>
      <c r="AV229" s="529"/>
      <c r="AW229" s="529"/>
      <c r="AX229" s="529"/>
      <c r="AY229" s="529"/>
      <c r="AZ229" s="529"/>
      <c r="BA229" s="529"/>
      <c r="BB229" s="529"/>
      <c r="BC229" s="529"/>
      <c r="BD229" s="529"/>
      <c r="BE229" s="529"/>
      <c r="BF229" s="529"/>
      <c r="BG229" s="529"/>
      <c r="BH229" s="529"/>
      <c r="BI229" s="529"/>
      <c r="BJ229" s="529"/>
      <c r="BK229" s="529"/>
      <c r="BL229" s="529"/>
      <c r="BM229" s="529"/>
      <c r="BN229" s="529"/>
      <c r="BO229" s="529"/>
      <c r="BP229" s="529"/>
      <c r="BQ229" s="529"/>
      <c r="BR229" s="529"/>
      <c r="BS229" s="529"/>
      <c r="BT229" s="529"/>
      <c r="BU229" s="529"/>
      <c r="BV229" s="529"/>
      <c r="BW229" s="529"/>
      <c r="BX229" s="529"/>
      <c r="BY229" s="529"/>
      <c r="BZ229" s="529"/>
      <c r="CA229" s="529"/>
      <c r="CB229" s="529"/>
      <c r="CC229" s="529"/>
      <c r="CD229" s="529"/>
      <c r="CE229" s="529"/>
      <c r="CF229" s="529"/>
      <c r="CG229" s="529"/>
      <c r="CH229" s="529"/>
      <c r="CI229" s="529"/>
      <c r="CJ229" s="529"/>
      <c r="CK229" s="529"/>
      <c r="CL229" s="529"/>
      <c r="CM229" s="529"/>
      <c r="CN229" s="529"/>
      <c r="CO229" s="529"/>
      <c r="CP229" s="529"/>
      <c r="CQ229" s="529"/>
    </row>
    <row r="230" spans="1:95" s="70" customFormat="1" ht="22.5" customHeight="1" outlineLevel="1" x14ac:dyDescent="0.2">
      <c r="A230" s="11">
        <v>325</v>
      </c>
      <c r="B230" s="1796" t="s">
        <v>79</v>
      </c>
      <c r="C230" s="1797"/>
      <c r="D230" s="1797"/>
      <c r="E230" s="1797"/>
      <c r="F230" s="1797"/>
      <c r="G230" s="1797"/>
      <c r="H230" s="1797"/>
      <c r="I230" s="1797"/>
      <c r="J230" s="1797"/>
      <c r="K230" s="1797"/>
      <c r="L230" s="1797"/>
      <c r="M230" s="1797"/>
      <c r="N230" s="1797"/>
      <c r="O230" s="1797"/>
      <c r="P230" s="1797"/>
      <c r="Q230" s="1797"/>
      <c r="R230" s="1797"/>
      <c r="S230" s="1797"/>
      <c r="T230" s="1797"/>
      <c r="U230" s="1797"/>
      <c r="V230" s="1797"/>
      <c r="W230" s="1797"/>
      <c r="X230" s="1797"/>
      <c r="Y230" s="1797"/>
      <c r="Z230" s="1797"/>
      <c r="AA230" s="1797"/>
      <c r="AB230" s="1797"/>
      <c r="AC230" s="1797"/>
      <c r="AD230" s="1797"/>
      <c r="AE230" s="1797"/>
      <c r="AF230" s="1797"/>
      <c r="AG230" s="536"/>
      <c r="AH230" s="529"/>
      <c r="AI230" s="529"/>
      <c r="AJ230" s="529"/>
      <c r="AK230" s="529"/>
      <c r="AL230" s="529"/>
      <c r="AM230" s="529"/>
      <c r="AN230" s="529"/>
      <c r="AO230" s="529"/>
      <c r="AP230" s="529"/>
      <c r="AQ230" s="529"/>
      <c r="AR230" s="529"/>
      <c r="AS230" s="529"/>
      <c r="AT230" s="529"/>
      <c r="AU230" s="529"/>
      <c r="AV230" s="529"/>
      <c r="AW230" s="529"/>
      <c r="AX230" s="529"/>
      <c r="AY230" s="529"/>
      <c r="AZ230" s="529"/>
      <c r="BA230" s="529"/>
      <c r="BB230" s="529"/>
      <c r="BC230" s="529"/>
      <c r="BD230" s="529"/>
      <c r="BE230" s="529"/>
      <c r="BF230" s="529"/>
      <c r="BG230" s="529"/>
      <c r="BH230" s="529"/>
      <c r="BI230" s="529"/>
      <c r="BJ230" s="529"/>
      <c r="BK230" s="529"/>
      <c r="BL230" s="529"/>
      <c r="BM230" s="529"/>
      <c r="BN230" s="529"/>
      <c r="BO230" s="529"/>
      <c r="BP230" s="529"/>
      <c r="BQ230" s="529"/>
      <c r="BR230" s="529"/>
      <c r="BS230" s="529"/>
      <c r="BT230" s="529"/>
      <c r="BU230" s="529"/>
      <c r="BV230" s="529"/>
      <c r="BW230" s="529"/>
      <c r="BX230" s="529"/>
      <c r="BY230" s="529"/>
      <c r="BZ230" s="529"/>
      <c r="CA230" s="529"/>
      <c r="CB230" s="529"/>
      <c r="CC230" s="529"/>
      <c r="CD230" s="529"/>
      <c r="CE230" s="529"/>
      <c r="CF230" s="529"/>
      <c r="CG230" s="529"/>
      <c r="CH230" s="529"/>
      <c r="CI230" s="529"/>
      <c r="CJ230" s="529"/>
      <c r="CK230" s="529"/>
      <c r="CL230" s="529"/>
      <c r="CM230" s="529"/>
      <c r="CN230" s="529"/>
      <c r="CO230" s="529"/>
      <c r="CP230" s="529"/>
      <c r="CQ230" s="529"/>
    </row>
    <row r="231" spans="1:95" s="70" customFormat="1" ht="15" customHeight="1" x14ac:dyDescent="0.2">
      <c r="A231" s="11">
        <v>326</v>
      </c>
      <c r="B231" s="5"/>
      <c r="C231" s="1794" t="s">
        <v>80</v>
      </c>
      <c r="D231" s="1795"/>
      <c r="E231" s="1795"/>
      <c r="F231" s="1795"/>
      <c r="G231" s="1795"/>
      <c r="H231" s="1795"/>
      <c r="I231" s="1795"/>
      <c r="J231" s="1795"/>
      <c r="K231" s="1795"/>
      <c r="L231" s="1795"/>
      <c r="M231" s="1795"/>
      <c r="N231" s="1795"/>
      <c r="O231" s="1795"/>
      <c r="P231" s="1795"/>
      <c r="Q231" s="1795"/>
      <c r="R231" s="1795"/>
      <c r="S231" s="1795"/>
      <c r="T231" s="1795"/>
      <c r="U231" s="1795"/>
      <c r="V231" s="1795"/>
      <c r="W231" s="1795"/>
      <c r="X231" s="1795"/>
      <c r="Y231" s="1795"/>
      <c r="Z231" s="1795"/>
      <c r="AA231" s="1795"/>
      <c r="AB231" s="1795"/>
      <c r="AC231" s="1795"/>
      <c r="AD231" s="1795"/>
      <c r="AE231" s="1795"/>
      <c r="AF231" s="1795"/>
      <c r="AG231" s="536"/>
      <c r="AH231" s="529"/>
      <c r="AI231" s="529"/>
      <c r="AJ231" s="529"/>
      <c r="AK231" s="529"/>
      <c r="AL231" s="529"/>
      <c r="AM231" s="529"/>
      <c r="AN231" s="529"/>
      <c r="AO231" s="529"/>
      <c r="AP231" s="529"/>
      <c r="AQ231" s="529"/>
      <c r="AR231" s="529"/>
      <c r="AS231" s="529"/>
      <c r="AT231" s="529"/>
      <c r="AU231" s="529"/>
      <c r="AV231" s="529"/>
      <c r="AW231" s="529"/>
      <c r="AX231" s="529"/>
      <c r="AY231" s="529"/>
      <c r="AZ231" s="529"/>
      <c r="BA231" s="529"/>
      <c r="BB231" s="529"/>
      <c r="BC231" s="529"/>
      <c r="BD231" s="529"/>
      <c r="BE231" s="529"/>
      <c r="BF231" s="529"/>
      <c r="BG231" s="529"/>
      <c r="BH231" s="529"/>
      <c r="BI231" s="529"/>
      <c r="BJ231" s="529"/>
      <c r="BK231" s="529"/>
      <c r="BL231" s="529"/>
      <c r="BM231" s="529"/>
      <c r="BN231" s="529"/>
      <c r="BO231" s="529"/>
      <c r="BP231" s="529"/>
      <c r="BQ231" s="529"/>
      <c r="BR231" s="529"/>
      <c r="BS231" s="529"/>
      <c r="BT231" s="529"/>
      <c r="BU231" s="529"/>
      <c r="BV231" s="529"/>
      <c r="BW231" s="529"/>
      <c r="BX231" s="529"/>
      <c r="BY231" s="529"/>
      <c r="BZ231" s="529"/>
      <c r="CA231" s="529"/>
      <c r="CB231" s="529"/>
      <c r="CC231" s="529"/>
      <c r="CD231" s="529"/>
      <c r="CE231" s="529"/>
      <c r="CF231" s="529"/>
      <c r="CG231" s="529"/>
      <c r="CH231" s="529"/>
      <c r="CI231" s="529"/>
      <c r="CJ231" s="529"/>
      <c r="CK231" s="529"/>
      <c r="CL231" s="529"/>
      <c r="CM231" s="529"/>
      <c r="CN231" s="529"/>
      <c r="CO231" s="529"/>
      <c r="CP231" s="529"/>
      <c r="CQ231" s="529"/>
    </row>
    <row r="232" spans="1:95" s="70" customFormat="1" ht="15" customHeight="1" x14ac:dyDescent="0.2">
      <c r="A232" s="11">
        <v>327</v>
      </c>
      <c r="B232" s="277"/>
      <c r="C232" s="280"/>
      <c r="D232" s="1535" t="s">
        <v>528</v>
      </c>
      <c r="E232" s="1486"/>
      <c r="F232" s="1486"/>
      <c r="G232" s="1486"/>
      <c r="H232" s="1486"/>
      <c r="I232" s="1486"/>
      <c r="J232" s="1486"/>
      <c r="K232" s="1486"/>
      <c r="L232" s="1487"/>
      <c r="M232" s="407">
        <f>SUM(M233:M237)</f>
        <v>0</v>
      </c>
      <c r="N232" s="990"/>
      <c r="O232" s="1582"/>
      <c r="P232" s="1582"/>
      <c r="Q232" s="1582"/>
      <c r="R232" s="1582"/>
      <c r="S232" s="1582"/>
      <c r="T232" s="1582"/>
      <c r="U232" s="1582"/>
      <c r="V232" s="1582"/>
      <c r="W232" s="1582"/>
      <c r="X232" s="1582"/>
      <c r="Y232" s="1582"/>
      <c r="Z232" s="1582"/>
      <c r="AA232" s="1582"/>
      <c r="AB232" s="1582"/>
      <c r="AC232" s="1588"/>
      <c r="AD232" s="996"/>
      <c r="AE232" s="997"/>
      <c r="AF232" s="997"/>
      <c r="AG232" s="536"/>
      <c r="AH232" s="529"/>
      <c r="AI232" s="529"/>
      <c r="AJ232" s="529"/>
      <c r="AK232" s="529"/>
      <c r="AL232" s="529"/>
      <c r="AM232" s="529"/>
      <c r="AN232" s="529"/>
      <c r="AO232" s="529"/>
      <c r="AP232" s="529"/>
      <c r="AQ232" s="529"/>
      <c r="AR232" s="529"/>
      <c r="AS232" s="529"/>
      <c r="AT232" s="529"/>
      <c r="AU232" s="529"/>
      <c r="AV232" s="529"/>
      <c r="AW232" s="529"/>
      <c r="AX232" s="529"/>
      <c r="AY232" s="529"/>
      <c r="AZ232" s="529"/>
      <c r="BA232" s="529"/>
      <c r="BB232" s="529"/>
      <c r="BC232" s="529"/>
      <c r="BD232" s="529"/>
      <c r="BE232" s="529"/>
      <c r="BF232" s="529"/>
      <c r="BG232" s="529"/>
      <c r="BH232" s="529"/>
      <c r="BI232" s="529"/>
      <c r="BJ232" s="529"/>
      <c r="BK232" s="529"/>
      <c r="BL232" s="529"/>
      <c r="BM232" s="529"/>
      <c r="BN232" s="529"/>
      <c r="BO232" s="529"/>
      <c r="BP232" s="529"/>
      <c r="BQ232" s="529"/>
      <c r="BR232" s="529"/>
      <c r="BS232" s="529"/>
      <c r="BT232" s="529"/>
      <c r="BU232" s="529"/>
      <c r="BV232" s="529"/>
      <c r="BW232" s="529"/>
      <c r="BX232" s="529"/>
      <c r="BY232" s="529"/>
      <c r="BZ232" s="529"/>
      <c r="CA232" s="529"/>
      <c r="CB232" s="529"/>
      <c r="CC232" s="529"/>
      <c r="CD232" s="529"/>
      <c r="CE232" s="529"/>
      <c r="CF232" s="529"/>
      <c r="CG232" s="529"/>
      <c r="CH232" s="529"/>
      <c r="CI232" s="529"/>
      <c r="CJ232" s="529"/>
      <c r="CK232" s="529"/>
      <c r="CL232" s="529"/>
      <c r="CM232" s="529"/>
      <c r="CN232" s="529"/>
      <c r="CO232" s="529"/>
      <c r="CP232" s="529"/>
      <c r="CQ232" s="529"/>
    </row>
    <row r="233" spans="1:95" s="70" customFormat="1" ht="15" customHeight="1" x14ac:dyDescent="0.2">
      <c r="A233" s="11">
        <v>328</v>
      </c>
      <c r="B233" s="277"/>
      <c r="C233" s="289"/>
      <c r="D233" s="289"/>
      <c r="E233" s="290"/>
      <c r="F233" s="1455" t="s">
        <v>471</v>
      </c>
      <c r="G233" s="1456"/>
      <c r="H233" s="1456"/>
      <c r="I233" s="1456"/>
      <c r="J233" s="1456"/>
      <c r="K233" s="1456"/>
      <c r="L233" s="1457"/>
      <c r="M233" s="698">
        <v>0</v>
      </c>
      <c r="N233" s="1583"/>
      <c r="O233" s="1809"/>
      <c r="P233" s="1809"/>
      <c r="Q233" s="1809"/>
      <c r="R233" s="1809"/>
      <c r="S233" s="1809"/>
      <c r="T233" s="1809"/>
      <c r="U233" s="1809"/>
      <c r="V233" s="1809"/>
      <c r="W233" s="1809"/>
      <c r="X233" s="1809"/>
      <c r="Y233" s="1809"/>
      <c r="Z233" s="1809"/>
      <c r="AA233" s="1809"/>
      <c r="AB233" s="1809"/>
      <c r="AC233" s="1589"/>
      <c r="AD233" s="996"/>
      <c r="AE233" s="997"/>
      <c r="AF233" s="997"/>
      <c r="AG233" s="536"/>
      <c r="AH233" s="529"/>
      <c r="AI233" s="529"/>
      <c r="AJ233" s="529"/>
      <c r="AK233" s="529"/>
      <c r="AL233" s="529"/>
      <c r="AM233" s="529"/>
      <c r="AN233" s="529"/>
      <c r="AO233" s="529"/>
      <c r="AP233" s="529"/>
      <c r="AQ233" s="529"/>
      <c r="AR233" s="529"/>
      <c r="AS233" s="529"/>
      <c r="AT233" s="529"/>
      <c r="AU233" s="529"/>
      <c r="AV233" s="529"/>
      <c r="AW233" s="529"/>
      <c r="AX233" s="529"/>
      <c r="AY233" s="529"/>
      <c r="AZ233" s="529"/>
      <c r="BA233" s="529"/>
      <c r="BB233" s="529"/>
      <c r="BC233" s="529"/>
      <c r="BD233" s="529"/>
      <c r="BE233" s="529"/>
      <c r="BF233" s="529"/>
      <c r="BG233" s="529"/>
      <c r="BH233" s="529"/>
      <c r="BI233" s="529"/>
      <c r="BJ233" s="529"/>
      <c r="BK233" s="529"/>
      <c r="BL233" s="529"/>
      <c r="BM233" s="529"/>
      <c r="BN233" s="529"/>
      <c r="BO233" s="529"/>
      <c r="BP233" s="529"/>
      <c r="BQ233" s="529"/>
      <c r="BR233" s="529"/>
      <c r="BS233" s="529"/>
      <c r="BT233" s="529"/>
      <c r="BU233" s="529"/>
      <c r="BV233" s="529"/>
      <c r="BW233" s="529"/>
      <c r="BX233" s="529"/>
      <c r="BY233" s="529"/>
      <c r="BZ233" s="529"/>
      <c r="CA233" s="529"/>
      <c r="CB233" s="529"/>
      <c r="CC233" s="529"/>
      <c r="CD233" s="529"/>
      <c r="CE233" s="529"/>
      <c r="CF233" s="529"/>
      <c r="CG233" s="529"/>
      <c r="CH233" s="529"/>
      <c r="CI233" s="529"/>
      <c r="CJ233" s="529"/>
      <c r="CK233" s="529"/>
      <c r="CL233" s="529"/>
      <c r="CM233" s="529"/>
      <c r="CN233" s="529"/>
      <c r="CO233" s="529"/>
      <c r="CP233" s="529"/>
      <c r="CQ233" s="529"/>
    </row>
    <row r="234" spans="1:95" s="70" customFormat="1" ht="15" customHeight="1" x14ac:dyDescent="0.2">
      <c r="A234" s="11">
        <v>329</v>
      </c>
      <c r="B234" s="277"/>
      <c r="C234" s="289"/>
      <c r="D234" s="289"/>
      <c r="E234" s="290"/>
      <c r="F234" s="1449" t="s">
        <v>472</v>
      </c>
      <c r="G234" s="1450"/>
      <c r="H234" s="1450"/>
      <c r="I234" s="1450"/>
      <c r="J234" s="1450"/>
      <c r="K234" s="1450"/>
      <c r="L234" s="1451"/>
      <c r="M234" s="698">
        <v>0</v>
      </c>
      <c r="N234" s="1583"/>
      <c r="O234" s="1809"/>
      <c r="P234" s="1809"/>
      <c r="Q234" s="1809"/>
      <c r="R234" s="1809"/>
      <c r="S234" s="1809"/>
      <c r="T234" s="1809"/>
      <c r="U234" s="1809"/>
      <c r="V234" s="1809"/>
      <c r="W234" s="1809"/>
      <c r="X234" s="1809"/>
      <c r="Y234" s="1809"/>
      <c r="Z234" s="1809"/>
      <c r="AA234" s="1809"/>
      <c r="AB234" s="1809"/>
      <c r="AC234" s="1589"/>
      <c r="AD234" s="996"/>
      <c r="AE234" s="997"/>
      <c r="AF234" s="997"/>
      <c r="AG234" s="536"/>
      <c r="AH234" s="529"/>
      <c r="AI234" s="529"/>
      <c r="AJ234" s="529"/>
      <c r="AK234" s="529"/>
      <c r="AL234" s="529"/>
      <c r="AM234" s="529"/>
      <c r="AN234" s="529"/>
      <c r="AO234" s="529"/>
      <c r="AP234" s="529"/>
      <c r="AQ234" s="529"/>
      <c r="AR234" s="529"/>
      <c r="AS234" s="529"/>
      <c r="AT234" s="529"/>
      <c r="AU234" s="529"/>
      <c r="AV234" s="529"/>
      <c r="AW234" s="529"/>
      <c r="AX234" s="529"/>
      <c r="AY234" s="529"/>
      <c r="AZ234" s="529"/>
      <c r="BA234" s="529"/>
      <c r="BB234" s="529"/>
      <c r="BC234" s="529"/>
      <c r="BD234" s="529"/>
      <c r="BE234" s="529"/>
      <c r="BF234" s="529"/>
      <c r="BG234" s="529"/>
      <c r="BH234" s="529"/>
      <c r="BI234" s="529"/>
      <c r="BJ234" s="529"/>
      <c r="BK234" s="529"/>
      <c r="BL234" s="529"/>
      <c r="BM234" s="529"/>
      <c r="BN234" s="529"/>
      <c r="BO234" s="529"/>
      <c r="BP234" s="529"/>
      <c r="BQ234" s="529"/>
      <c r="BR234" s="529"/>
      <c r="BS234" s="529"/>
      <c r="BT234" s="529"/>
      <c r="BU234" s="529"/>
      <c r="BV234" s="529"/>
      <c r="BW234" s="529"/>
      <c r="BX234" s="529"/>
      <c r="BY234" s="529"/>
      <c r="BZ234" s="529"/>
      <c r="CA234" s="529"/>
      <c r="CB234" s="529"/>
      <c r="CC234" s="529"/>
      <c r="CD234" s="529"/>
      <c r="CE234" s="529"/>
      <c r="CF234" s="529"/>
      <c r="CG234" s="529"/>
      <c r="CH234" s="529"/>
      <c r="CI234" s="529"/>
      <c r="CJ234" s="529"/>
      <c r="CK234" s="529"/>
      <c r="CL234" s="529"/>
      <c r="CM234" s="529"/>
      <c r="CN234" s="529"/>
      <c r="CO234" s="529"/>
      <c r="CP234" s="529"/>
      <c r="CQ234" s="529"/>
    </row>
    <row r="235" spans="1:95" s="70" customFormat="1" ht="15" customHeight="1" x14ac:dyDescent="0.2">
      <c r="A235" s="11"/>
      <c r="B235" s="277"/>
      <c r="C235" s="289"/>
      <c r="D235" s="289"/>
      <c r="E235" s="290"/>
      <c r="F235" s="1449" t="s">
        <v>473</v>
      </c>
      <c r="G235" s="1450"/>
      <c r="H235" s="1450"/>
      <c r="I235" s="1450"/>
      <c r="J235" s="1450"/>
      <c r="K235" s="1450"/>
      <c r="L235" s="1451"/>
      <c r="M235" s="698">
        <v>0</v>
      </c>
      <c r="N235" s="1583"/>
      <c r="O235" s="1809"/>
      <c r="P235" s="1809"/>
      <c r="Q235" s="1809"/>
      <c r="R235" s="1809"/>
      <c r="S235" s="1809"/>
      <c r="T235" s="1809"/>
      <c r="U235" s="1809"/>
      <c r="V235" s="1809"/>
      <c r="W235" s="1809"/>
      <c r="X235" s="1809"/>
      <c r="Y235" s="1809"/>
      <c r="Z235" s="1809"/>
      <c r="AA235" s="1809"/>
      <c r="AB235" s="1809"/>
      <c r="AC235" s="1589"/>
      <c r="AD235" s="996"/>
      <c r="AE235" s="997"/>
      <c r="AF235" s="997"/>
      <c r="AG235" s="536"/>
      <c r="AH235" s="529"/>
      <c r="AI235" s="529"/>
      <c r="AJ235" s="529"/>
      <c r="AK235" s="529"/>
      <c r="AL235" s="529"/>
      <c r="AM235" s="529"/>
      <c r="AN235" s="529"/>
      <c r="AO235" s="529"/>
      <c r="AP235" s="529"/>
      <c r="AQ235" s="529"/>
      <c r="AR235" s="529"/>
      <c r="AS235" s="529"/>
      <c r="AT235" s="529"/>
      <c r="AU235" s="529"/>
      <c r="AV235" s="529"/>
      <c r="AW235" s="529"/>
      <c r="AX235" s="529"/>
      <c r="AY235" s="529"/>
      <c r="AZ235" s="529"/>
      <c r="BA235" s="529"/>
      <c r="BB235" s="529"/>
      <c r="BC235" s="529"/>
      <c r="BD235" s="529"/>
      <c r="BE235" s="529"/>
      <c r="BF235" s="529"/>
      <c r="BG235" s="529"/>
      <c r="BH235" s="529"/>
      <c r="BI235" s="529"/>
      <c r="BJ235" s="529"/>
      <c r="BK235" s="529"/>
      <c r="BL235" s="529"/>
      <c r="BM235" s="529"/>
      <c r="BN235" s="529"/>
      <c r="BO235" s="529"/>
      <c r="BP235" s="529"/>
      <c r="BQ235" s="529"/>
      <c r="BR235" s="529"/>
      <c r="BS235" s="529"/>
      <c r="BT235" s="529"/>
      <c r="BU235" s="529"/>
      <c r="BV235" s="529"/>
      <c r="BW235" s="529"/>
      <c r="BX235" s="529"/>
      <c r="BY235" s="529"/>
      <c r="BZ235" s="529"/>
      <c r="CA235" s="529"/>
      <c r="CB235" s="529"/>
      <c r="CC235" s="529"/>
      <c r="CD235" s="529"/>
      <c r="CE235" s="529"/>
      <c r="CF235" s="529"/>
      <c r="CG235" s="529"/>
      <c r="CH235" s="529"/>
      <c r="CI235" s="529"/>
      <c r="CJ235" s="529"/>
      <c r="CK235" s="529"/>
      <c r="CL235" s="529"/>
      <c r="CM235" s="529"/>
      <c r="CN235" s="529"/>
      <c r="CO235" s="529"/>
      <c r="CP235" s="529"/>
      <c r="CQ235" s="529"/>
    </row>
    <row r="236" spans="1:95" s="70" customFormat="1" ht="15" customHeight="1" x14ac:dyDescent="0.2">
      <c r="A236" s="11">
        <v>330</v>
      </c>
      <c r="B236" s="277"/>
      <c r="C236" s="289"/>
      <c r="D236" s="289"/>
      <c r="E236" s="290"/>
      <c r="F236" s="1449" t="s">
        <v>474</v>
      </c>
      <c r="G236" s="1450"/>
      <c r="H236" s="1450"/>
      <c r="I236" s="1450"/>
      <c r="J236" s="1450"/>
      <c r="K236" s="1450"/>
      <c r="L236" s="1451"/>
      <c r="M236" s="698">
        <v>0</v>
      </c>
      <c r="N236" s="1583"/>
      <c r="O236" s="1809"/>
      <c r="P236" s="1809"/>
      <c r="Q236" s="1809"/>
      <c r="R236" s="1809"/>
      <c r="S236" s="1809"/>
      <c r="T236" s="1809"/>
      <c r="U236" s="1809"/>
      <c r="V236" s="1809"/>
      <c r="W236" s="1809"/>
      <c r="X236" s="1809"/>
      <c r="Y236" s="1809"/>
      <c r="Z236" s="1809"/>
      <c r="AA236" s="1809"/>
      <c r="AB236" s="1809"/>
      <c r="AC236" s="1589"/>
      <c r="AD236" s="996"/>
      <c r="AE236" s="997"/>
      <c r="AF236" s="997"/>
      <c r="AG236" s="536"/>
      <c r="AH236" s="529"/>
      <c r="AI236" s="529"/>
      <c r="AJ236" s="529"/>
      <c r="AK236" s="529"/>
      <c r="AL236" s="529"/>
      <c r="AM236" s="529"/>
      <c r="AN236" s="529"/>
      <c r="AO236" s="529"/>
      <c r="AP236" s="529"/>
      <c r="AQ236" s="529"/>
      <c r="AR236" s="529"/>
      <c r="AS236" s="529"/>
      <c r="AT236" s="529"/>
      <c r="AU236" s="529"/>
      <c r="AV236" s="529"/>
      <c r="AW236" s="529"/>
      <c r="AX236" s="529"/>
      <c r="AY236" s="529"/>
      <c r="AZ236" s="529"/>
      <c r="BA236" s="529"/>
      <c r="BB236" s="529"/>
      <c r="BC236" s="529"/>
      <c r="BD236" s="529"/>
      <c r="BE236" s="529"/>
      <c r="BF236" s="529"/>
      <c r="BG236" s="529"/>
      <c r="BH236" s="529"/>
      <c r="BI236" s="529"/>
      <c r="BJ236" s="529"/>
      <c r="BK236" s="529"/>
      <c r="BL236" s="529"/>
      <c r="BM236" s="529"/>
      <c r="BN236" s="529"/>
      <c r="BO236" s="529"/>
      <c r="BP236" s="529"/>
      <c r="BQ236" s="529"/>
      <c r="BR236" s="529"/>
      <c r="BS236" s="529"/>
      <c r="BT236" s="529"/>
      <c r="BU236" s="529"/>
      <c r="BV236" s="529"/>
      <c r="BW236" s="529"/>
      <c r="BX236" s="529"/>
      <c r="BY236" s="529"/>
      <c r="BZ236" s="529"/>
      <c r="CA236" s="529"/>
      <c r="CB236" s="529"/>
      <c r="CC236" s="529"/>
      <c r="CD236" s="529"/>
      <c r="CE236" s="529"/>
      <c r="CF236" s="529"/>
      <c r="CG236" s="529"/>
      <c r="CH236" s="529"/>
      <c r="CI236" s="529"/>
      <c r="CJ236" s="529"/>
      <c r="CK236" s="529"/>
      <c r="CL236" s="529"/>
      <c r="CM236" s="529"/>
      <c r="CN236" s="529"/>
      <c r="CO236" s="529"/>
      <c r="CP236" s="529"/>
      <c r="CQ236" s="529"/>
    </row>
    <row r="237" spans="1:95" s="70" customFormat="1" ht="15" customHeight="1" x14ac:dyDescent="0.2">
      <c r="A237" s="11">
        <v>331</v>
      </c>
      <c r="B237" s="277"/>
      <c r="C237" s="289"/>
      <c r="D237" s="289"/>
      <c r="E237" s="290"/>
      <c r="F237" s="1458" t="s">
        <v>475</v>
      </c>
      <c r="G237" s="1459"/>
      <c r="H237" s="1459"/>
      <c r="I237" s="1459"/>
      <c r="J237" s="1459"/>
      <c r="K237" s="1459"/>
      <c r="L237" s="1460"/>
      <c r="M237" s="698">
        <v>0</v>
      </c>
      <c r="N237" s="1585"/>
      <c r="O237" s="1586"/>
      <c r="P237" s="1586"/>
      <c r="Q237" s="1586"/>
      <c r="R237" s="1586"/>
      <c r="S237" s="1586"/>
      <c r="T237" s="1586"/>
      <c r="U237" s="1586"/>
      <c r="V237" s="1586"/>
      <c r="W237" s="1586"/>
      <c r="X237" s="1586"/>
      <c r="Y237" s="1586"/>
      <c r="Z237" s="1586"/>
      <c r="AA237" s="1586"/>
      <c r="AB237" s="1586"/>
      <c r="AC237" s="1587"/>
      <c r="AD237" s="996"/>
      <c r="AE237" s="997"/>
      <c r="AF237" s="997"/>
      <c r="AG237" s="536"/>
      <c r="AH237" s="529"/>
      <c r="AI237" s="529"/>
      <c r="AJ237" s="529"/>
      <c r="AK237" s="529"/>
      <c r="AL237" s="529"/>
      <c r="AM237" s="529"/>
      <c r="AN237" s="529"/>
      <c r="AO237" s="529"/>
      <c r="AP237" s="529"/>
      <c r="AQ237" s="529"/>
      <c r="AR237" s="529"/>
      <c r="AS237" s="529"/>
      <c r="AT237" s="529"/>
      <c r="AU237" s="529"/>
      <c r="AV237" s="529"/>
      <c r="AW237" s="529"/>
      <c r="AX237" s="529"/>
      <c r="AY237" s="529"/>
      <c r="AZ237" s="529"/>
      <c r="BA237" s="529"/>
      <c r="BB237" s="529"/>
      <c r="BC237" s="529"/>
      <c r="BD237" s="529"/>
      <c r="BE237" s="529"/>
      <c r="BF237" s="529"/>
      <c r="BG237" s="529"/>
      <c r="BH237" s="529"/>
      <c r="BI237" s="529"/>
      <c r="BJ237" s="529"/>
      <c r="BK237" s="529"/>
      <c r="BL237" s="529"/>
      <c r="BM237" s="529"/>
      <c r="BN237" s="529"/>
      <c r="BO237" s="529"/>
      <c r="BP237" s="529"/>
      <c r="BQ237" s="529"/>
      <c r="BR237" s="529"/>
      <c r="BS237" s="529"/>
      <c r="BT237" s="529"/>
      <c r="BU237" s="529"/>
      <c r="BV237" s="529"/>
      <c r="BW237" s="529"/>
      <c r="BX237" s="529"/>
      <c r="BY237" s="529"/>
      <c r="BZ237" s="529"/>
      <c r="CA237" s="529"/>
      <c r="CB237" s="529"/>
      <c r="CC237" s="529"/>
      <c r="CD237" s="529"/>
      <c r="CE237" s="529"/>
      <c r="CF237" s="529"/>
      <c r="CG237" s="529"/>
      <c r="CH237" s="529"/>
      <c r="CI237" s="529"/>
      <c r="CJ237" s="529"/>
      <c r="CK237" s="529"/>
      <c r="CL237" s="529"/>
      <c r="CM237" s="529"/>
      <c r="CN237" s="529"/>
      <c r="CO237" s="529"/>
      <c r="CP237" s="529"/>
      <c r="CQ237" s="529"/>
    </row>
    <row r="238" spans="1:95" s="70" customFormat="1" ht="15" customHeight="1" x14ac:dyDescent="0.2">
      <c r="A238" s="11">
        <v>332</v>
      </c>
      <c r="B238" s="277"/>
      <c r="C238" s="280"/>
      <c r="D238" s="1485" t="s">
        <v>476</v>
      </c>
      <c r="E238" s="1641"/>
      <c r="F238" s="1641"/>
      <c r="G238" s="1641"/>
      <c r="H238" s="1641"/>
      <c r="I238" s="1641"/>
      <c r="J238" s="1641"/>
      <c r="K238" s="1641"/>
      <c r="L238" s="1641"/>
      <c r="M238" s="1486"/>
      <c r="N238" s="1486"/>
      <c r="O238" s="1486"/>
      <c r="P238" s="1486"/>
      <c r="Q238" s="1486"/>
      <c r="R238" s="1486"/>
      <c r="S238" s="1486"/>
      <c r="T238" s="1486"/>
      <c r="U238" s="1486"/>
      <c r="V238" s="1486"/>
      <c r="W238" s="1486"/>
      <c r="X238" s="1486"/>
      <c r="Y238" s="1486"/>
      <c r="Z238" s="1486"/>
      <c r="AA238" s="1486"/>
      <c r="AB238" s="1486"/>
      <c r="AC238" s="1486"/>
      <c r="AD238" s="1486"/>
      <c r="AE238" s="1486"/>
      <c r="AF238" s="1486"/>
      <c r="AG238" s="536"/>
      <c r="AH238" s="529"/>
      <c r="AI238" s="529"/>
      <c r="AJ238" s="529"/>
      <c r="AK238" s="529"/>
      <c r="AL238" s="529"/>
      <c r="AM238" s="529"/>
      <c r="AN238" s="529"/>
      <c r="AO238" s="529"/>
      <c r="AP238" s="529"/>
      <c r="AQ238" s="529"/>
      <c r="AR238" s="529"/>
      <c r="AS238" s="529"/>
      <c r="AT238" s="529"/>
      <c r="AU238" s="529"/>
      <c r="AV238" s="529"/>
      <c r="AW238" s="529"/>
      <c r="AX238" s="529"/>
      <c r="AY238" s="529"/>
      <c r="AZ238" s="529"/>
      <c r="BA238" s="529"/>
      <c r="BB238" s="529"/>
      <c r="BC238" s="529"/>
      <c r="BD238" s="529"/>
      <c r="BE238" s="529"/>
      <c r="BF238" s="529"/>
      <c r="BG238" s="529"/>
      <c r="BH238" s="529"/>
      <c r="BI238" s="529"/>
      <c r="BJ238" s="529"/>
      <c r="BK238" s="529"/>
      <c r="BL238" s="529"/>
      <c r="BM238" s="529"/>
      <c r="BN238" s="529"/>
      <c r="BO238" s="529"/>
      <c r="BP238" s="529"/>
      <c r="BQ238" s="529"/>
      <c r="BR238" s="529"/>
      <c r="BS238" s="529"/>
      <c r="BT238" s="529"/>
      <c r="BU238" s="529"/>
      <c r="BV238" s="529"/>
      <c r="BW238" s="529"/>
      <c r="BX238" s="529"/>
      <c r="BY238" s="529"/>
      <c r="BZ238" s="529"/>
      <c r="CA238" s="529"/>
      <c r="CB238" s="529"/>
      <c r="CC238" s="529"/>
      <c r="CD238" s="529"/>
      <c r="CE238" s="529"/>
      <c r="CF238" s="529"/>
      <c r="CG238" s="529"/>
      <c r="CH238" s="529"/>
      <c r="CI238" s="529"/>
      <c r="CJ238" s="529"/>
      <c r="CK238" s="529"/>
      <c r="CL238" s="529"/>
      <c r="CM238" s="529"/>
      <c r="CN238" s="529"/>
      <c r="CO238" s="529"/>
      <c r="CP238" s="529"/>
      <c r="CQ238" s="529"/>
    </row>
    <row r="239" spans="1:95" s="70" customFormat="1" ht="15" customHeight="1" x14ac:dyDescent="0.2">
      <c r="A239" s="11">
        <v>333</v>
      </c>
      <c r="B239" s="277"/>
      <c r="C239" s="280"/>
      <c r="D239" s="293"/>
      <c r="E239" s="1452" t="s">
        <v>477</v>
      </c>
      <c r="F239" s="1453"/>
      <c r="G239" s="1453"/>
      <c r="H239" s="1453"/>
      <c r="I239" s="1453"/>
      <c r="J239" s="1453"/>
      <c r="K239" s="1453"/>
      <c r="L239" s="1454"/>
      <c r="M239" s="407">
        <f>SUM(M240:M245)</f>
        <v>0</v>
      </c>
      <c r="N239" s="410">
        <f t="shared" ref="N239:AC239" si="56">SUBTOTAL(9,N240:N245)</f>
        <v>0</v>
      </c>
      <c r="O239" s="414">
        <f t="shared" si="56"/>
        <v>0</v>
      </c>
      <c r="P239" s="413">
        <f t="shared" si="56"/>
        <v>0</v>
      </c>
      <c r="Q239" s="415">
        <f t="shared" si="56"/>
        <v>0</v>
      </c>
      <c r="R239" s="414">
        <f t="shared" si="56"/>
        <v>0</v>
      </c>
      <c r="S239" s="414">
        <f t="shared" si="56"/>
        <v>0</v>
      </c>
      <c r="T239" s="414">
        <f t="shared" si="56"/>
        <v>0</v>
      </c>
      <c r="U239" s="414">
        <f t="shared" si="56"/>
        <v>0</v>
      </c>
      <c r="V239" s="414">
        <f t="shared" si="56"/>
        <v>0</v>
      </c>
      <c r="W239" s="414">
        <f t="shared" si="56"/>
        <v>0</v>
      </c>
      <c r="X239" s="414">
        <f t="shared" si="56"/>
        <v>0</v>
      </c>
      <c r="Y239" s="414">
        <f t="shared" si="56"/>
        <v>0</v>
      </c>
      <c r="Z239" s="414">
        <f t="shared" si="56"/>
        <v>0</v>
      </c>
      <c r="AA239" s="414">
        <f t="shared" si="56"/>
        <v>0</v>
      </c>
      <c r="AB239" s="424">
        <f t="shared" si="56"/>
        <v>0</v>
      </c>
      <c r="AC239" s="407">
        <f t="shared" si="56"/>
        <v>0</v>
      </c>
      <c r="AD239" s="996"/>
      <c r="AE239" s="997"/>
      <c r="AF239" s="997"/>
      <c r="AG239" s="536"/>
      <c r="AH239" s="529"/>
      <c r="AI239" s="529"/>
      <c r="AJ239" s="529"/>
      <c r="AK239" s="529"/>
      <c r="AL239" s="529"/>
      <c r="AM239" s="529"/>
      <c r="AN239" s="529"/>
      <c r="AO239" s="529"/>
      <c r="AP239" s="529"/>
      <c r="AQ239" s="529"/>
      <c r="AR239" s="529"/>
      <c r="AS239" s="529"/>
      <c r="AT239" s="529"/>
      <c r="AU239" s="529"/>
      <c r="AV239" s="529"/>
      <c r="AW239" s="529"/>
      <c r="AX239" s="529"/>
      <c r="AY239" s="529"/>
      <c r="AZ239" s="529"/>
      <c r="BA239" s="529"/>
      <c r="BB239" s="529"/>
      <c r="BC239" s="529"/>
      <c r="BD239" s="529"/>
      <c r="BE239" s="529"/>
      <c r="BF239" s="529"/>
      <c r="BG239" s="529"/>
      <c r="BH239" s="529"/>
      <c r="BI239" s="529"/>
      <c r="BJ239" s="529"/>
      <c r="BK239" s="529"/>
      <c r="BL239" s="529"/>
      <c r="BM239" s="529"/>
      <c r="BN239" s="529"/>
      <c r="BO239" s="529"/>
      <c r="BP239" s="529"/>
      <c r="BQ239" s="529"/>
      <c r="BR239" s="529"/>
      <c r="BS239" s="529"/>
      <c r="BT239" s="529"/>
      <c r="BU239" s="529"/>
      <c r="BV239" s="529"/>
      <c r="BW239" s="529"/>
      <c r="BX239" s="529"/>
      <c r="BY239" s="529"/>
      <c r="BZ239" s="529"/>
      <c r="CA239" s="529"/>
      <c r="CB239" s="529"/>
      <c r="CC239" s="529"/>
      <c r="CD239" s="529"/>
      <c r="CE239" s="529"/>
      <c r="CF239" s="529"/>
      <c r="CG239" s="529"/>
      <c r="CH239" s="529"/>
      <c r="CI239" s="529"/>
      <c r="CJ239" s="529"/>
      <c r="CK239" s="529"/>
      <c r="CL239" s="529"/>
      <c r="CM239" s="529"/>
      <c r="CN239" s="529"/>
      <c r="CO239" s="529"/>
      <c r="CP239" s="529"/>
      <c r="CQ239" s="529"/>
    </row>
    <row r="240" spans="1:95" s="70" customFormat="1" ht="15" customHeight="1" x14ac:dyDescent="0.2">
      <c r="A240" s="11">
        <v>334</v>
      </c>
      <c r="B240" s="277"/>
      <c r="C240" s="284"/>
      <c r="D240" s="284"/>
      <c r="E240" s="291"/>
      <c r="F240" s="1455" t="s">
        <v>478</v>
      </c>
      <c r="G240" s="1456"/>
      <c r="H240" s="1456"/>
      <c r="I240" s="1456"/>
      <c r="J240" s="1456"/>
      <c r="K240" s="1456"/>
      <c r="L240" s="1457"/>
      <c r="M240" s="698">
        <v>0</v>
      </c>
      <c r="N240" s="699">
        <v>0</v>
      </c>
      <c r="O240" s="700">
        <v>0</v>
      </c>
      <c r="P240" s="700">
        <v>0</v>
      </c>
      <c r="Q240" s="705">
        <v>0</v>
      </c>
      <c r="R240" s="700">
        <v>0</v>
      </c>
      <c r="S240" s="701">
        <v>0</v>
      </c>
      <c r="T240" s="700">
        <v>0</v>
      </c>
      <c r="U240" s="701">
        <v>0</v>
      </c>
      <c r="V240" s="700">
        <v>0</v>
      </c>
      <c r="W240" s="701">
        <v>0</v>
      </c>
      <c r="X240" s="700">
        <v>0</v>
      </c>
      <c r="Y240" s="701">
        <v>0</v>
      </c>
      <c r="Z240" s="700">
        <v>0</v>
      </c>
      <c r="AA240" s="701">
        <v>0</v>
      </c>
      <c r="AB240" s="706">
        <v>0</v>
      </c>
      <c r="AC240" s="698">
        <v>0</v>
      </c>
      <c r="AD240" s="996"/>
      <c r="AE240" s="997"/>
      <c r="AF240" s="997"/>
      <c r="AG240" s="536"/>
      <c r="AH240" s="529"/>
      <c r="AI240" s="529"/>
      <c r="AJ240" s="529"/>
      <c r="AK240" s="529"/>
      <c r="AL240" s="529"/>
      <c r="AM240" s="529"/>
      <c r="AN240" s="529"/>
      <c r="AO240" s="529"/>
      <c r="AP240" s="529"/>
      <c r="AQ240" s="529"/>
      <c r="AR240" s="529"/>
      <c r="AS240" s="529"/>
      <c r="AT240" s="529"/>
      <c r="AU240" s="529"/>
      <c r="AV240" s="529"/>
      <c r="AW240" s="529"/>
      <c r="AX240" s="529"/>
      <c r="AY240" s="529"/>
      <c r="AZ240" s="529"/>
      <c r="BA240" s="529"/>
      <c r="BB240" s="529"/>
      <c r="BC240" s="529"/>
      <c r="BD240" s="529"/>
      <c r="BE240" s="529"/>
      <c r="BF240" s="529"/>
      <c r="BG240" s="529"/>
      <c r="BH240" s="529"/>
      <c r="BI240" s="529"/>
      <c r="BJ240" s="529"/>
      <c r="BK240" s="529"/>
      <c r="BL240" s="529"/>
      <c r="BM240" s="529"/>
      <c r="BN240" s="529"/>
      <c r="BO240" s="529"/>
      <c r="BP240" s="529"/>
      <c r="BQ240" s="529"/>
      <c r="BR240" s="529"/>
      <c r="BS240" s="529"/>
      <c r="BT240" s="529"/>
      <c r="BU240" s="529"/>
      <c r="BV240" s="529"/>
      <c r="BW240" s="529"/>
      <c r="BX240" s="529"/>
      <c r="BY240" s="529"/>
      <c r="BZ240" s="529"/>
      <c r="CA240" s="529"/>
      <c r="CB240" s="529"/>
      <c r="CC240" s="529"/>
      <c r="CD240" s="529"/>
      <c r="CE240" s="529"/>
      <c r="CF240" s="529"/>
      <c r="CG240" s="529"/>
      <c r="CH240" s="529"/>
      <c r="CI240" s="529"/>
      <c r="CJ240" s="529"/>
      <c r="CK240" s="529"/>
      <c r="CL240" s="529"/>
      <c r="CM240" s="529"/>
      <c r="CN240" s="529"/>
      <c r="CO240" s="529"/>
      <c r="CP240" s="529"/>
      <c r="CQ240" s="529"/>
    </row>
    <row r="241" spans="1:95" s="70" customFormat="1" ht="15" customHeight="1" x14ac:dyDescent="0.2">
      <c r="A241" s="11">
        <v>335</v>
      </c>
      <c r="B241" s="277"/>
      <c r="C241" s="284"/>
      <c r="D241" s="284"/>
      <c r="E241" s="291"/>
      <c r="F241" s="1449" t="s">
        <v>479</v>
      </c>
      <c r="G241" s="1450"/>
      <c r="H241" s="1450"/>
      <c r="I241" s="1450"/>
      <c r="J241" s="1450"/>
      <c r="K241" s="1450"/>
      <c r="L241" s="1451"/>
      <c r="M241" s="698">
        <v>0</v>
      </c>
      <c r="N241" s="699">
        <v>0</v>
      </c>
      <c r="O241" s="700">
        <v>0</v>
      </c>
      <c r="P241" s="700">
        <v>0</v>
      </c>
      <c r="Q241" s="705">
        <v>0</v>
      </c>
      <c r="R241" s="700">
        <v>0</v>
      </c>
      <c r="S241" s="701">
        <v>0</v>
      </c>
      <c r="T241" s="700">
        <v>0</v>
      </c>
      <c r="U241" s="701">
        <v>0</v>
      </c>
      <c r="V241" s="700">
        <v>0</v>
      </c>
      <c r="W241" s="701">
        <v>0</v>
      </c>
      <c r="X241" s="700">
        <v>0</v>
      </c>
      <c r="Y241" s="701">
        <v>0</v>
      </c>
      <c r="Z241" s="700">
        <v>0</v>
      </c>
      <c r="AA241" s="701">
        <v>0</v>
      </c>
      <c r="AB241" s="706">
        <v>0</v>
      </c>
      <c r="AC241" s="698">
        <v>0</v>
      </c>
      <c r="AD241" s="996"/>
      <c r="AE241" s="997"/>
      <c r="AF241" s="997"/>
      <c r="AG241" s="536"/>
      <c r="AH241" s="529"/>
      <c r="AI241" s="529"/>
      <c r="AJ241" s="529"/>
      <c r="AK241" s="529"/>
      <c r="AL241" s="529"/>
      <c r="AM241" s="529"/>
      <c r="AN241" s="529"/>
      <c r="AO241" s="529"/>
      <c r="AP241" s="529"/>
      <c r="AQ241" s="529"/>
      <c r="AR241" s="529"/>
      <c r="AS241" s="529"/>
      <c r="AT241" s="529"/>
      <c r="AU241" s="529"/>
      <c r="AV241" s="529"/>
      <c r="AW241" s="529"/>
      <c r="AX241" s="529"/>
      <c r="AY241" s="529"/>
      <c r="AZ241" s="529"/>
      <c r="BA241" s="529"/>
      <c r="BB241" s="529"/>
      <c r="BC241" s="529"/>
      <c r="BD241" s="529"/>
      <c r="BE241" s="529"/>
      <c r="BF241" s="529"/>
      <c r="BG241" s="529"/>
      <c r="BH241" s="529"/>
      <c r="BI241" s="529"/>
      <c r="BJ241" s="529"/>
      <c r="BK241" s="529"/>
      <c r="BL241" s="529"/>
      <c r="BM241" s="529"/>
      <c r="BN241" s="529"/>
      <c r="BO241" s="529"/>
      <c r="BP241" s="529"/>
      <c r="BQ241" s="529"/>
      <c r="BR241" s="529"/>
      <c r="BS241" s="529"/>
      <c r="BT241" s="529"/>
      <c r="BU241" s="529"/>
      <c r="BV241" s="529"/>
      <c r="BW241" s="529"/>
      <c r="BX241" s="529"/>
      <c r="BY241" s="529"/>
      <c r="BZ241" s="529"/>
      <c r="CA241" s="529"/>
      <c r="CB241" s="529"/>
      <c r="CC241" s="529"/>
      <c r="CD241" s="529"/>
      <c r="CE241" s="529"/>
      <c r="CF241" s="529"/>
      <c r="CG241" s="529"/>
      <c r="CH241" s="529"/>
      <c r="CI241" s="529"/>
      <c r="CJ241" s="529"/>
      <c r="CK241" s="529"/>
      <c r="CL241" s="529"/>
      <c r="CM241" s="529"/>
      <c r="CN241" s="529"/>
      <c r="CO241" s="529"/>
      <c r="CP241" s="529"/>
      <c r="CQ241" s="529"/>
    </row>
    <row r="242" spans="1:95" s="70" customFormat="1" ht="15" customHeight="1" x14ac:dyDescent="0.2">
      <c r="A242" s="11">
        <v>336</v>
      </c>
      <c r="B242" s="277"/>
      <c r="C242" s="284"/>
      <c r="D242" s="284"/>
      <c r="E242" s="291"/>
      <c r="F242" s="1449" t="s">
        <v>480</v>
      </c>
      <c r="G242" s="1450"/>
      <c r="H242" s="1450"/>
      <c r="I242" s="1450"/>
      <c r="J242" s="1450"/>
      <c r="K242" s="1450"/>
      <c r="L242" s="1451"/>
      <c r="M242" s="698">
        <v>0</v>
      </c>
      <c r="N242" s="699">
        <v>0</v>
      </c>
      <c r="O242" s="700">
        <v>0</v>
      </c>
      <c r="P242" s="700">
        <v>0</v>
      </c>
      <c r="Q242" s="705">
        <v>0</v>
      </c>
      <c r="R242" s="700">
        <v>0</v>
      </c>
      <c r="S242" s="701">
        <v>0</v>
      </c>
      <c r="T242" s="700">
        <v>0</v>
      </c>
      <c r="U242" s="701">
        <v>0</v>
      </c>
      <c r="V242" s="700">
        <v>0</v>
      </c>
      <c r="W242" s="701">
        <v>0</v>
      </c>
      <c r="X242" s="700">
        <v>0</v>
      </c>
      <c r="Y242" s="701">
        <v>0</v>
      </c>
      <c r="Z242" s="700">
        <v>0</v>
      </c>
      <c r="AA242" s="701">
        <v>0</v>
      </c>
      <c r="AB242" s="706">
        <v>0</v>
      </c>
      <c r="AC242" s="698">
        <v>0</v>
      </c>
      <c r="AD242" s="996"/>
      <c r="AE242" s="997"/>
      <c r="AF242" s="997"/>
      <c r="AG242" s="536"/>
      <c r="AH242" s="529"/>
      <c r="AI242" s="529"/>
      <c r="AJ242" s="529"/>
      <c r="AK242" s="529"/>
      <c r="AL242" s="529"/>
      <c r="AM242" s="529"/>
      <c r="AN242" s="529"/>
      <c r="AO242" s="529"/>
      <c r="AP242" s="529"/>
      <c r="AQ242" s="529"/>
      <c r="AR242" s="529"/>
      <c r="AS242" s="529"/>
      <c r="AT242" s="529"/>
      <c r="AU242" s="529"/>
      <c r="AV242" s="529"/>
      <c r="AW242" s="529"/>
      <c r="AX242" s="529"/>
      <c r="AY242" s="529"/>
      <c r="AZ242" s="529"/>
      <c r="BA242" s="529"/>
      <c r="BB242" s="529"/>
      <c r="BC242" s="529"/>
      <c r="BD242" s="529"/>
      <c r="BE242" s="529"/>
      <c r="BF242" s="529"/>
      <c r="BG242" s="529"/>
      <c r="BH242" s="529"/>
      <c r="BI242" s="529"/>
      <c r="BJ242" s="529"/>
      <c r="BK242" s="529"/>
      <c r="BL242" s="529"/>
      <c r="BM242" s="529"/>
      <c r="BN242" s="529"/>
      <c r="BO242" s="529"/>
      <c r="BP242" s="529"/>
      <c r="BQ242" s="529"/>
      <c r="BR242" s="529"/>
      <c r="BS242" s="529"/>
      <c r="BT242" s="529"/>
      <c r="BU242" s="529"/>
      <c r="BV242" s="529"/>
      <c r="BW242" s="529"/>
      <c r="BX242" s="529"/>
      <c r="BY242" s="529"/>
      <c r="BZ242" s="529"/>
      <c r="CA242" s="529"/>
      <c r="CB242" s="529"/>
      <c r="CC242" s="529"/>
      <c r="CD242" s="529"/>
      <c r="CE242" s="529"/>
      <c r="CF242" s="529"/>
      <c r="CG242" s="529"/>
      <c r="CH242" s="529"/>
      <c r="CI242" s="529"/>
      <c r="CJ242" s="529"/>
      <c r="CK242" s="529"/>
      <c r="CL242" s="529"/>
      <c r="CM242" s="529"/>
      <c r="CN242" s="529"/>
      <c r="CO242" s="529"/>
      <c r="CP242" s="529"/>
      <c r="CQ242" s="529"/>
    </row>
    <row r="243" spans="1:95" s="70" customFormat="1" ht="15" customHeight="1" x14ac:dyDescent="0.2">
      <c r="A243" s="11">
        <v>337</v>
      </c>
      <c r="B243" s="277"/>
      <c r="C243" s="284"/>
      <c r="D243" s="284"/>
      <c r="E243" s="291"/>
      <c r="F243" s="1449" t="s">
        <v>481</v>
      </c>
      <c r="G243" s="1450"/>
      <c r="H243" s="1450"/>
      <c r="I243" s="1450"/>
      <c r="J243" s="1450"/>
      <c r="K243" s="1450"/>
      <c r="L243" s="1451"/>
      <c r="M243" s="698">
        <v>0</v>
      </c>
      <c r="N243" s="699">
        <v>0</v>
      </c>
      <c r="O243" s="700">
        <v>0</v>
      </c>
      <c r="P243" s="700">
        <v>0</v>
      </c>
      <c r="Q243" s="705">
        <v>0</v>
      </c>
      <c r="R243" s="700">
        <v>0</v>
      </c>
      <c r="S243" s="701">
        <v>0</v>
      </c>
      <c r="T243" s="700">
        <v>0</v>
      </c>
      <c r="U243" s="701">
        <v>0</v>
      </c>
      <c r="V243" s="700">
        <v>0</v>
      </c>
      <c r="W243" s="701">
        <v>0</v>
      </c>
      <c r="X243" s="700">
        <v>0</v>
      </c>
      <c r="Y243" s="701">
        <v>0</v>
      </c>
      <c r="Z243" s="700">
        <v>0</v>
      </c>
      <c r="AA243" s="701">
        <v>0</v>
      </c>
      <c r="AB243" s="706">
        <v>0</v>
      </c>
      <c r="AC243" s="698">
        <v>0</v>
      </c>
      <c r="AD243" s="996"/>
      <c r="AE243" s="997"/>
      <c r="AF243" s="997"/>
      <c r="AG243" s="536"/>
      <c r="AH243" s="529"/>
      <c r="AI243" s="529"/>
      <c r="AJ243" s="529"/>
      <c r="AK243" s="529"/>
      <c r="AL243" s="529"/>
      <c r="AM243" s="529"/>
      <c r="AN243" s="529"/>
      <c r="AO243" s="529"/>
      <c r="AP243" s="529"/>
      <c r="AQ243" s="529"/>
      <c r="AR243" s="529"/>
      <c r="AS243" s="529"/>
      <c r="AT243" s="529"/>
      <c r="AU243" s="529"/>
      <c r="AV243" s="529"/>
      <c r="AW243" s="529"/>
      <c r="AX243" s="529"/>
      <c r="AY243" s="529"/>
      <c r="AZ243" s="529"/>
      <c r="BA243" s="529"/>
      <c r="BB243" s="529"/>
      <c r="BC243" s="529"/>
      <c r="BD243" s="529"/>
      <c r="BE243" s="529"/>
      <c r="BF243" s="529"/>
      <c r="BG243" s="529"/>
      <c r="BH243" s="529"/>
      <c r="BI243" s="529"/>
      <c r="BJ243" s="529"/>
      <c r="BK243" s="529"/>
      <c r="BL243" s="529"/>
      <c r="BM243" s="529"/>
      <c r="BN243" s="529"/>
      <c r="BO243" s="529"/>
      <c r="BP243" s="529"/>
      <c r="BQ243" s="529"/>
      <c r="BR243" s="529"/>
      <c r="BS243" s="529"/>
      <c r="BT243" s="529"/>
      <c r="BU243" s="529"/>
      <c r="BV243" s="529"/>
      <c r="BW243" s="529"/>
      <c r="BX243" s="529"/>
      <c r="BY243" s="529"/>
      <c r="BZ243" s="529"/>
      <c r="CA243" s="529"/>
      <c r="CB243" s="529"/>
      <c r="CC243" s="529"/>
      <c r="CD243" s="529"/>
      <c r="CE243" s="529"/>
      <c r="CF243" s="529"/>
      <c r="CG243" s="529"/>
      <c r="CH243" s="529"/>
      <c r="CI243" s="529"/>
      <c r="CJ243" s="529"/>
      <c r="CK243" s="529"/>
      <c r="CL243" s="529"/>
      <c r="CM243" s="529"/>
      <c r="CN243" s="529"/>
      <c r="CO243" s="529"/>
      <c r="CP243" s="529"/>
      <c r="CQ243" s="529"/>
    </row>
    <row r="244" spans="1:95" s="70" customFormat="1" ht="15" customHeight="1" x14ac:dyDescent="0.2">
      <c r="A244" s="11">
        <v>338</v>
      </c>
      <c r="B244" s="277"/>
      <c r="C244" s="284"/>
      <c r="D244" s="284"/>
      <c r="E244" s="291"/>
      <c r="F244" s="1449" t="s">
        <v>482</v>
      </c>
      <c r="G244" s="1450"/>
      <c r="H244" s="1450"/>
      <c r="I244" s="1450"/>
      <c r="J244" s="1450"/>
      <c r="K244" s="1450"/>
      <c r="L244" s="1451"/>
      <c r="M244" s="698">
        <v>0</v>
      </c>
      <c r="N244" s="699">
        <v>0</v>
      </c>
      <c r="O244" s="700">
        <v>0</v>
      </c>
      <c r="P244" s="700">
        <v>0</v>
      </c>
      <c r="Q244" s="705">
        <v>0</v>
      </c>
      <c r="R244" s="700">
        <v>0</v>
      </c>
      <c r="S244" s="701">
        <v>0</v>
      </c>
      <c r="T244" s="700">
        <v>0</v>
      </c>
      <c r="U244" s="701">
        <v>0</v>
      </c>
      <c r="V244" s="700">
        <v>0</v>
      </c>
      <c r="W244" s="701">
        <v>0</v>
      </c>
      <c r="X244" s="700">
        <v>0</v>
      </c>
      <c r="Y244" s="701">
        <v>0</v>
      </c>
      <c r="Z244" s="700">
        <v>0</v>
      </c>
      <c r="AA244" s="701">
        <v>0</v>
      </c>
      <c r="AB244" s="706">
        <v>0</v>
      </c>
      <c r="AC244" s="698">
        <v>0</v>
      </c>
      <c r="AD244" s="996"/>
      <c r="AE244" s="997"/>
      <c r="AF244" s="997"/>
      <c r="AG244" s="536"/>
      <c r="AH244" s="529"/>
      <c r="AI244" s="529"/>
      <c r="AJ244" s="529"/>
      <c r="AK244" s="529"/>
      <c r="AL244" s="529"/>
      <c r="AM244" s="529"/>
      <c r="AN244" s="529"/>
      <c r="AO244" s="529"/>
      <c r="AP244" s="529"/>
      <c r="AQ244" s="529"/>
      <c r="AR244" s="529"/>
      <c r="AS244" s="529"/>
      <c r="AT244" s="529"/>
      <c r="AU244" s="529"/>
      <c r="AV244" s="529"/>
      <c r="AW244" s="529"/>
      <c r="AX244" s="529"/>
      <c r="AY244" s="529"/>
      <c r="AZ244" s="529"/>
      <c r="BA244" s="529"/>
      <c r="BB244" s="529"/>
      <c r="BC244" s="529"/>
      <c r="BD244" s="529"/>
      <c r="BE244" s="529"/>
      <c r="BF244" s="529"/>
      <c r="BG244" s="529"/>
      <c r="BH244" s="529"/>
      <c r="BI244" s="529"/>
      <c r="BJ244" s="529"/>
      <c r="BK244" s="529"/>
      <c r="BL244" s="529"/>
      <c r="BM244" s="529"/>
      <c r="BN244" s="529"/>
      <c r="BO244" s="529"/>
      <c r="BP244" s="529"/>
      <c r="BQ244" s="529"/>
      <c r="BR244" s="529"/>
      <c r="BS244" s="529"/>
      <c r="BT244" s="529"/>
      <c r="BU244" s="529"/>
      <c r="BV244" s="529"/>
      <c r="BW244" s="529"/>
      <c r="BX244" s="529"/>
      <c r="BY244" s="529"/>
      <c r="BZ244" s="529"/>
      <c r="CA244" s="529"/>
      <c r="CB244" s="529"/>
      <c r="CC244" s="529"/>
      <c r="CD244" s="529"/>
      <c r="CE244" s="529"/>
      <c r="CF244" s="529"/>
      <c r="CG244" s="529"/>
      <c r="CH244" s="529"/>
      <c r="CI244" s="529"/>
      <c r="CJ244" s="529"/>
      <c r="CK244" s="529"/>
      <c r="CL244" s="529"/>
      <c r="CM244" s="529"/>
      <c r="CN244" s="529"/>
      <c r="CO244" s="529"/>
      <c r="CP244" s="529"/>
      <c r="CQ244" s="529"/>
    </row>
    <row r="245" spans="1:95" s="70" customFormat="1" ht="15" customHeight="1" x14ac:dyDescent="0.2">
      <c r="A245" s="11">
        <v>339</v>
      </c>
      <c r="B245" s="277"/>
      <c r="C245" s="280"/>
      <c r="D245" s="280"/>
      <c r="E245" s="281"/>
      <c r="F245" s="1458" t="s">
        <v>483</v>
      </c>
      <c r="G245" s="1459"/>
      <c r="H245" s="1459"/>
      <c r="I245" s="1459"/>
      <c r="J245" s="1459"/>
      <c r="K245" s="1459"/>
      <c r="L245" s="1460"/>
      <c r="M245" s="698">
        <v>0</v>
      </c>
      <c r="N245" s="699">
        <v>0</v>
      </c>
      <c r="O245" s="700">
        <v>0</v>
      </c>
      <c r="P245" s="700">
        <v>0</v>
      </c>
      <c r="Q245" s="705">
        <v>0</v>
      </c>
      <c r="R245" s="700">
        <v>0</v>
      </c>
      <c r="S245" s="701">
        <v>0</v>
      </c>
      <c r="T245" s="700">
        <v>0</v>
      </c>
      <c r="U245" s="701">
        <v>0</v>
      </c>
      <c r="V245" s="700">
        <v>0</v>
      </c>
      <c r="W245" s="701">
        <v>0</v>
      </c>
      <c r="X245" s="700">
        <v>0</v>
      </c>
      <c r="Y245" s="701">
        <v>0</v>
      </c>
      <c r="Z245" s="700">
        <v>0</v>
      </c>
      <c r="AA245" s="701">
        <v>0</v>
      </c>
      <c r="AB245" s="706">
        <v>0</v>
      </c>
      <c r="AC245" s="698">
        <v>0</v>
      </c>
      <c r="AD245" s="996"/>
      <c r="AE245" s="997"/>
      <c r="AF245" s="997"/>
      <c r="AG245" s="536"/>
      <c r="AH245" s="529"/>
      <c r="AI245" s="529"/>
      <c r="AJ245" s="529"/>
      <c r="AK245" s="529"/>
      <c r="AL245" s="529"/>
      <c r="AM245" s="529"/>
      <c r="AN245" s="529"/>
      <c r="AO245" s="529"/>
      <c r="AP245" s="529"/>
      <c r="AQ245" s="529"/>
      <c r="AR245" s="529"/>
      <c r="AS245" s="529"/>
      <c r="AT245" s="529"/>
      <c r="AU245" s="529"/>
      <c r="AV245" s="529"/>
      <c r="AW245" s="529"/>
      <c r="AX245" s="529"/>
      <c r="AY245" s="529"/>
      <c r="AZ245" s="529"/>
      <c r="BA245" s="529"/>
      <c r="BB245" s="529"/>
      <c r="BC245" s="529"/>
      <c r="BD245" s="529"/>
      <c r="BE245" s="529"/>
      <c r="BF245" s="529"/>
      <c r="BG245" s="529"/>
      <c r="BH245" s="529"/>
      <c r="BI245" s="529"/>
      <c r="BJ245" s="529"/>
      <c r="BK245" s="529"/>
      <c r="BL245" s="529"/>
      <c r="BM245" s="529"/>
      <c r="BN245" s="529"/>
      <c r="BO245" s="529"/>
      <c r="BP245" s="529"/>
      <c r="BQ245" s="529"/>
      <c r="BR245" s="529"/>
      <c r="BS245" s="529"/>
      <c r="BT245" s="529"/>
      <c r="BU245" s="529"/>
      <c r="BV245" s="529"/>
      <c r="BW245" s="529"/>
      <c r="BX245" s="529"/>
      <c r="BY245" s="529"/>
      <c r="BZ245" s="529"/>
      <c r="CA245" s="529"/>
      <c r="CB245" s="529"/>
      <c r="CC245" s="529"/>
      <c r="CD245" s="529"/>
      <c r="CE245" s="529"/>
      <c r="CF245" s="529"/>
      <c r="CG245" s="529"/>
      <c r="CH245" s="529"/>
      <c r="CI245" s="529"/>
      <c r="CJ245" s="529"/>
      <c r="CK245" s="529"/>
      <c r="CL245" s="529"/>
      <c r="CM245" s="529"/>
      <c r="CN245" s="529"/>
      <c r="CO245" s="529"/>
      <c r="CP245" s="529"/>
      <c r="CQ245" s="529"/>
    </row>
    <row r="246" spans="1:95" s="70" customFormat="1" ht="15" customHeight="1" x14ac:dyDescent="0.2">
      <c r="A246" s="11">
        <v>340</v>
      </c>
      <c r="B246" s="277"/>
      <c r="C246" s="280"/>
      <c r="D246" s="293"/>
      <c r="E246" s="1452" t="s">
        <v>484</v>
      </c>
      <c r="F246" s="1453"/>
      <c r="G246" s="1453"/>
      <c r="H246" s="1453"/>
      <c r="I246" s="1453"/>
      <c r="J246" s="1453"/>
      <c r="K246" s="1453"/>
      <c r="L246" s="1454"/>
      <c r="M246" s="407">
        <f>SUM(M247:M252)</f>
        <v>0</v>
      </c>
      <c r="N246" s="410">
        <f t="shared" ref="N246:AC246" si="57">SUBTOTAL(9,N247:N252)</f>
        <v>0</v>
      </c>
      <c r="O246" s="414">
        <f t="shared" si="57"/>
        <v>0</v>
      </c>
      <c r="P246" s="413">
        <f t="shared" si="57"/>
        <v>0</v>
      </c>
      <c r="Q246" s="415">
        <f t="shared" si="57"/>
        <v>0</v>
      </c>
      <c r="R246" s="414">
        <f t="shared" si="57"/>
        <v>0</v>
      </c>
      <c r="S246" s="414">
        <f t="shared" si="57"/>
        <v>0</v>
      </c>
      <c r="T246" s="414">
        <f t="shared" si="57"/>
        <v>0</v>
      </c>
      <c r="U246" s="414">
        <f t="shared" si="57"/>
        <v>0</v>
      </c>
      <c r="V246" s="414">
        <f t="shared" si="57"/>
        <v>0</v>
      </c>
      <c r="W246" s="414">
        <f t="shared" si="57"/>
        <v>0</v>
      </c>
      <c r="X246" s="414">
        <f t="shared" si="57"/>
        <v>0</v>
      </c>
      <c r="Y246" s="414">
        <f t="shared" si="57"/>
        <v>0</v>
      </c>
      <c r="Z246" s="414">
        <f t="shared" si="57"/>
        <v>0</v>
      </c>
      <c r="AA246" s="414">
        <f t="shared" si="57"/>
        <v>0</v>
      </c>
      <c r="AB246" s="424">
        <f t="shared" si="57"/>
        <v>0</v>
      </c>
      <c r="AC246" s="407">
        <f t="shared" si="57"/>
        <v>0</v>
      </c>
      <c r="AD246" s="996"/>
      <c r="AE246" s="997"/>
      <c r="AF246" s="997"/>
      <c r="AG246" s="536"/>
      <c r="AH246" s="529"/>
      <c r="AI246" s="529"/>
      <c r="AJ246" s="529"/>
      <c r="AK246" s="529"/>
      <c r="AL246" s="529"/>
      <c r="AM246" s="529"/>
      <c r="AN246" s="529"/>
      <c r="AO246" s="529"/>
      <c r="AP246" s="529"/>
      <c r="AQ246" s="529"/>
      <c r="AR246" s="529"/>
      <c r="AS246" s="529"/>
      <c r="AT246" s="529"/>
      <c r="AU246" s="529"/>
      <c r="AV246" s="529"/>
      <c r="AW246" s="529"/>
      <c r="AX246" s="529"/>
      <c r="AY246" s="529"/>
      <c r="AZ246" s="529"/>
      <c r="BA246" s="529"/>
      <c r="BB246" s="529"/>
      <c r="BC246" s="529"/>
      <c r="BD246" s="529"/>
      <c r="BE246" s="529"/>
      <c r="BF246" s="529"/>
      <c r="BG246" s="529"/>
      <c r="BH246" s="529"/>
      <c r="BI246" s="529"/>
      <c r="BJ246" s="529"/>
      <c r="BK246" s="529"/>
      <c r="BL246" s="529"/>
      <c r="BM246" s="529"/>
      <c r="BN246" s="529"/>
      <c r="BO246" s="529"/>
      <c r="BP246" s="529"/>
      <c r="BQ246" s="529"/>
      <c r="BR246" s="529"/>
      <c r="BS246" s="529"/>
      <c r="BT246" s="529"/>
      <c r="BU246" s="529"/>
      <c r="BV246" s="529"/>
      <c r="BW246" s="529"/>
      <c r="BX246" s="529"/>
      <c r="BY246" s="529"/>
      <c r="BZ246" s="529"/>
      <c r="CA246" s="529"/>
      <c r="CB246" s="529"/>
      <c r="CC246" s="529"/>
      <c r="CD246" s="529"/>
      <c r="CE246" s="529"/>
      <c r="CF246" s="529"/>
      <c r="CG246" s="529"/>
      <c r="CH246" s="529"/>
      <c r="CI246" s="529"/>
      <c r="CJ246" s="529"/>
      <c r="CK246" s="529"/>
      <c r="CL246" s="529"/>
      <c r="CM246" s="529"/>
      <c r="CN246" s="529"/>
      <c r="CO246" s="529"/>
      <c r="CP246" s="529"/>
      <c r="CQ246" s="529"/>
    </row>
    <row r="247" spans="1:95" s="70" customFormat="1" ht="15" customHeight="1" x14ac:dyDescent="0.2">
      <c r="A247" s="11">
        <v>341</v>
      </c>
      <c r="B247" s="277"/>
      <c r="C247" s="284"/>
      <c r="D247" s="284"/>
      <c r="E247" s="291"/>
      <c r="F247" s="1455" t="s">
        <v>485</v>
      </c>
      <c r="G247" s="1456"/>
      <c r="H247" s="1456"/>
      <c r="I247" s="1456"/>
      <c r="J247" s="1456"/>
      <c r="K247" s="1456"/>
      <c r="L247" s="1457"/>
      <c r="M247" s="698">
        <v>0</v>
      </c>
      <c r="N247" s="699">
        <v>0</v>
      </c>
      <c r="O247" s="700">
        <v>0</v>
      </c>
      <c r="P247" s="700">
        <v>0</v>
      </c>
      <c r="Q247" s="705">
        <v>0</v>
      </c>
      <c r="R247" s="700">
        <v>0</v>
      </c>
      <c r="S247" s="1785"/>
      <c r="T247" s="1150"/>
      <c r="U247" s="1150"/>
      <c r="V247" s="1150"/>
      <c r="W247" s="1150"/>
      <c r="X247" s="1150"/>
      <c r="Y247" s="1150"/>
      <c r="Z247" s="1150"/>
      <c r="AA247" s="1150"/>
      <c r="AB247" s="1151"/>
      <c r="AC247" s="1158"/>
      <c r="AD247" s="996"/>
      <c r="AE247" s="997"/>
      <c r="AF247" s="997"/>
      <c r="AG247" s="536"/>
      <c r="AH247" s="529"/>
      <c r="AI247" s="529"/>
      <c r="AJ247" s="529"/>
      <c r="AK247" s="529"/>
      <c r="AL247" s="529"/>
      <c r="AM247" s="529"/>
      <c r="AN247" s="529"/>
      <c r="AO247" s="529"/>
      <c r="AP247" s="529"/>
      <c r="AQ247" s="529"/>
      <c r="AR247" s="529"/>
      <c r="AS247" s="529"/>
      <c r="AT247" s="529"/>
      <c r="AU247" s="529"/>
      <c r="AV247" s="529"/>
      <c r="AW247" s="529"/>
      <c r="AX247" s="529"/>
      <c r="AY247" s="529"/>
      <c r="AZ247" s="529"/>
      <c r="BA247" s="529"/>
      <c r="BB247" s="529"/>
      <c r="BC247" s="529"/>
      <c r="BD247" s="529"/>
      <c r="BE247" s="529"/>
      <c r="BF247" s="529"/>
      <c r="BG247" s="529"/>
      <c r="BH247" s="529"/>
      <c r="BI247" s="529"/>
      <c r="BJ247" s="529"/>
      <c r="BK247" s="529"/>
      <c r="BL247" s="529"/>
      <c r="BM247" s="529"/>
      <c r="BN247" s="529"/>
      <c r="BO247" s="529"/>
      <c r="BP247" s="529"/>
      <c r="BQ247" s="529"/>
      <c r="BR247" s="529"/>
      <c r="BS247" s="529"/>
      <c r="BT247" s="529"/>
      <c r="BU247" s="529"/>
      <c r="BV247" s="529"/>
      <c r="BW247" s="529"/>
      <c r="BX247" s="529"/>
      <c r="BY247" s="529"/>
      <c r="BZ247" s="529"/>
      <c r="CA247" s="529"/>
      <c r="CB247" s="529"/>
      <c r="CC247" s="529"/>
      <c r="CD247" s="529"/>
      <c r="CE247" s="529"/>
      <c r="CF247" s="529"/>
      <c r="CG247" s="529"/>
      <c r="CH247" s="529"/>
      <c r="CI247" s="529"/>
      <c r="CJ247" s="529"/>
      <c r="CK247" s="529"/>
      <c r="CL247" s="529"/>
      <c r="CM247" s="529"/>
      <c r="CN247" s="529"/>
      <c r="CO247" s="529"/>
      <c r="CP247" s="529"/>
      <c r="CQ247" s="529"/>
    </row>
    <row r="248" spans="1:95" s="70" customFormat="1" ht="15" customHeight="1" x14ac:dyDescent="0.2">
      <c r="A248" s="11">
        <v>342</v>
      </c>
      <c r="B248" s="277"/>
      <c r="C248" s="284"/>
      <c r="D248" s="284"/>
      <c r="E248" s="291"/>
      <c r="F248" s="1449" t="s">
        <v>486</v>
      </c>
      <c r="G248" s="1450"/>
      <c r="H248" s="1450"/>
      <c r="I248" s="1450"/>
      <c r="J248" s="1450"/>
      <c r="K248" s="1450"/>
      <c r="L248" s="1451"/>
      <c r="M248" s="698">
        <v>0</v>
      </c>
      <c r="N248" s="699">
        <v>0</v>
      </c>
      <c r="O248" s="700">
        <v>0</v>
      </c>
      <c r="P248" s="700">
        <v>0</v>
      </c>
      <c r="Q248" s="705">
        <v>0</v>
      </c>
      <c r="R248" s="700">
        <v>0</v>
      </c>
      <c r="S248" s="701">
        <v>0</v>
      </c>
      <c r="T248" s="1698"/>
      <c r="U248" s="1153"/>
      <c r="V248" s="1153"/>
      <c r="W248" s="1153"/>
      <c r="X248" s="1153"/>
      <c r="Y248" s="1153"/>
      <c r="Z248" s="1153"/>
      <c r="AA248" s="1153"/>
      <c r="AB248" s="1154"/>
      <c r="AC248" s="1163"/>
      <c r="AD248" s="996"/>
      <c r="AE248" s="997"/>
      <c r="AF248" s="997"/>
      <c r="AG248" s="536"/>
      <c r="AH248" s="529"/>
      <c r="AI248" s="529"/>
      <c r="AJ248" s="529"/>
      <c r="AK248" s="529"/>
      <c r="AL248" s="529"/>
      <c r="AM248" s="529"/>
      <c r="AN248" s="529"/>
      <c r="AO248" s="529"/>
      <c r="AP248" s="529"/>
      <c r="AQ248" s="529"/>
      <c r="AR248" s="529"/>
      <c r="AS248" s="529"/>
      <c r="AT248" s="529"/>
      <c r="AU248" s="529"/>
      <c r="AV248" s="529"/>
      <c r="AW248" s="529"/>
      <c r="AX248" s="529"/>
      <c r="AY248" s="529"/>
      <c r="AZ248" s="529"/>
      <c r="BA248" s="529"/>
      <c r="BB248" s="529"/>
      <c r="BC248" s="529"/>
      <c r="BD248" s="529"/>
      <c r="BE248" s="529"/>
      <c r="BF248" s="529"/>
      <c r="BG248" s="529"/>
      <c r="BH248" s="529"/>
      <c r="BI248" s="529"/>
      <c r="BJ248" s="529"/>
      <c r="BK248" s="529"/>
      <c r="BL248" s="529"/>
      <c r="BM248" s="529"/>
      <c r="BN248" s="529"/>
      <c r="BO248" s="529"/>
      <c r="BP248" s="529"/>
      <c r="BQ248" s="529"/>
      <c r="BR248" s="529"/>
      <c r="BS248" s="529"/>
      <c r="BT248" s="529"/>
      <c r="BU248" s="529"/>
      <c r="BV248" s="529"/>
      <c r="BW248" s="529"/>
      <c r="BX248" s="529"/>
      <c r="BY248" s="529"/>
      <c r="BZ248" s="529"/>
      <c r="CA248" s="529"/>
      <c r="CB248" s="529"/>
      <c r="CC248" s="529"/>
      <c r="CD248" s="529"/>
      <c r="CE248" s="529"/>
      <c r="CF248" s="529"/>
      <c r="CG248" s="529"/>
      <c r="CH248" s="529"/>
      <c r="CI248" s="529"/>
      <c r="CJ248" s="529"/>
      <c r="CK248" s="529"/>
      <c r="CL248" s="529"/>
      <c r="CM248" s="529"/>
      <c r="CN248" s="529"/>
      <c r="CO248" s="529"/>
      <c r="CP248" s="529"/>
      <c r="CQ248" s="529"/>
    </row>
    <row r="249" spans="1:95" s="70" customFormat="1" ht="15" customHeight="1" x14ac:dyDescent="0.2">
      <c r="A249" s="11">
        <v>343</v>
      </c>
      <c r="B249" s="277"/>
      <c r="C249" s="284"/>
      <c r="D249" s="284"/>
      <c r="E249" s="291"/>
      <c r="F249" s="1449" t="s">
        <v>487</v>
      </c>
      <c r="G249" s="1450"/>
      <c r="H249" s="1450"/>
      <c r="I249" s="1450"/>
      <c r="J249" s="1450"/>
      <c r="K249" s="1450"/>
      <c r="L249" s="1451"/>
      <c r="M249" s="698">
        <v>0</v>
      </c>
      <c r="N249" s="699">
        <v>0</v>
      </c>
      <c r="O249" s="700">
        <v>0</v>
      </c>
      <c r="P249" s="700">
        <v>0</v>
      </c>
      <c r="Q249" s="705">
        <v>0</v>
      </c>
      <c r="R249" s="700">
        <v>0</v>
      </c>
      <c r="S249" s="701">
        <v>0</v>
      </c>
      <c r="T249" s="700">
        <v>0</v>
      </c>
      <c r="U249" s="701">
        <v>0</v>
      </c>
      <c r="V249" s="1698"/>
      <c r="W249" s="1153"/>
      <c r="X249" s="1153"/>
      <c r="Y249" s="1153"/>
      <c r="Z249" s="1153"/>
      <c r="AA249" s="1153"/>
      <c r="AB249" s="1154"/>
      <c r="AC249" s="1163"/>
      <c r="AD249" s="996"/>
      <c r="AE249" s="997"/>
      <c r="AF249" s="997"/>
      <c r="AG249" s="536"/>
      <c r="AH249" s="529"/>
      <c r="AI249" s="529"/>
      <c r="AJ249" s="529"/>
      <c r="AK249" s="529"/>
      <c r="AL249" s="529"/>
      <c r="AM249" s="529"/>
      <c r="AN249" s="529"/>
      <c r="AO249" s="529"/>
      <c r="AP249" s="529"/>
      <c r="AQ249" s="529"/>
      <c r="AR249" s="529"/>
      <c r="AS249" s="529"/>
      <c r="AT249" s="529"/>
      <c r="AU249" s="529"/>
      <c r="AV249" s="529"/>
      <c r="AW249" s="529"/>
      <c r="AX249" s="529"/>
      <c r="AY249" s="529"/>
      <c r="AZ249" s="529"/>
      <c r="BA249" s="529"/>
      <c r="BB249" s="529"/>
      <c r="BC249" s="529"/>
      <c r="BD249" s="529"/>
      <c r="BE249" s="529"/>
      <c r="BF249" s="529"/>
      <c r="BG249" s="529"/>
      <c r="BH249" s="529"/>
      <c r="BI249" s="529"/>
      <c r="BJ249" s="529"/>
      <c r="BK249" s="529"/>
      <c r="BL249" s="529"/>
      <c r="BM249" s="529"/>
      <c r="BN249" s="529"/>
      <c r="BO249" s="529"/>
      <c r="BP249" s="529"/>
      <c r="BQ249" s="529"/>
      <c r="BR249" s="529"/>
      <c r="BS249" s="529"/>
      <c r="BT249" s="529"/>
      <c r="BU249" s="529"/>
      <c r="BV249" s="529"/>
      <c r="BW249" s="529"/>
      <c r="BX249" s="529"/>
      <c r="BY249" s="529"/>
      <c r="BZ249" s="529"/>
      <c r="CA249" s="529"/>
      <c r="CB249" s="529"/>
      <c r="CC249" s="529"/>
      <c r="CD249" s="529"/>
      <c r="CE249" s="529"/>
      <c r="CF249" s="529"/>
      <c r="CG249" s="529"/>
      <c r="CH249" s="529"/>
      <c r="CI249" s="529"/>
      <c r="CJ249" s="529"/>
      <c r="CK249" s="529"/>
      <c r="CL249" s="529"/>
      <c r="CM249" s="529"/>
      <c r="CN249" s="529"/>
      <c r="CO249" s="529"/>
      <c r="CP249" s="529"/>
      <c r="CQ249" s="529"/>
    </row>
    <row r="250" spans="1:95" s="70" customFormat="1" ht="15" customHeight="1" x14ac:dyDescent="0.2">
      <c r="A250" s="11">
        <v>344</v>
      </c>
      <c r="B250" s="277"/>
      <c r="C250" s="284"/>
      <c r="D250" s="284"/>
      <c r="E250" s="291"/>
      <c r="F250" s="1449" t="s">
        <v>488</v>
      </c>
      <c r="G250" s="1450"/>
      <c r="H250" s="1450"/>
      <c r="I250" s="1450"/>
      <c r="J250" s="1450"/>
      <c r="K250" s="1450"/>
      <c r="L250" s="1451"/>
      <c r="M250" s="698">
        <v>0</v>
      </c>
      <c r="N250" s="699">
        <v>0</v>
      </c>
      <c r="O250" s="700">
        <v>0</v>
      </c>
      <c r="P250" s="700">
        <v>0</v>
      </c>
      <c r="Q250" s="705">
        <v>0</v>
      </c>
      <c r="R250" s="700">
        <v>0</v>
      </c>
      <c r="S250" s="701">
        <v>0</v>
      </c>
      <c r="T250" s="700">
        <v>0</v>
      </c>
      <c r="U250" s="701">
        <v>0</v>
      </c>
      <c r="V250" s="700">
        <v>0</v>
      </c>
      <c r="W250" s="701">
        <v>0</v>
      </c>
      <c r="X250" s="700">
        <v>0</v>
      </c>
      <c r="Y250" s="701">
        <v>0</v>
      </c>
      <c r="Z250" s="1162"/>
      <c r="AA250" s="1156"/>
      <c r="AB250" s="1157"/>
      <c r="AC250" s="1164"/>
      <c r="AD250" s="996"/>
      <c r="AE250" s="997"/>
      <c r="AF250" s="997"/>
      <c r="AG250" s="536"/>
      <c r="AH250" s="529"/>
      <c r="AI250" s="529"/>
      <c r="AJ250" s="529"/>
      <c r="AK250" s="529"/>
      <c r="AL250" s="529"/>
      <c r="AM250" s="529"/>
      <c r="AN250" s="529"/>
      <c r="AO250" s="529"/>
      <c r="AP250" s="529"/>
      <c r="AQ250" s="529"/>
      <c r="AR250" s="529"/>
      <c r="AS250" s="529"/>
      <c r="AT250" s="529"/>
      <c r="AU250" s="529"/>
      <c r="AV250" s="529"/>
      <c r="AW250" s="529"/>
      <c r="AX250" s="529"/>
      <c r="AY250" s="529"/>
      <c r="AZ250" s="529"/>
      <c r="BA250" s="529"/>
      <c r="BB250" s="529"/>
      <c r="BC250" s="529"/>
      <c r="BD250" s="529"/>
      <c r="BE250" s="529"/>
      <c r="BF250" s="529"/>
      <c r="BG250" s="529"/>
      <c r="BH250" s="529"/>
      <c r="BI250" s="529"/>
      <c r="BJ250" s="529"/>
      <c r="BK250" s="529"/>
      <c r="BL250" s="529"/>
      <c r="BM250" s="529"/>
      <c r="BN250" s="529"/>
      <c r="BO250" s="529"/>
      <c r="BP250" s="529"/>
      <c r="BQ250" s="529"/>
      <c r="BR250" s="529"/>
      <c r="BS250" s="529"/>
      <c r="BT250" s="529"/>
      <c r="BU250" s="529"/>
      <c r="BV250" s="529"/>
      <c r="BW250" s="529"/>
      <c r="BX250" s="529"/>
      <c r="BY250" s="529"/>
      <c r="BZ250" s="529"/>
      <c r="CA250" s="529"/>
      <c r="CB250" s="529"/>
      <c r="CC250" s="529"/>
      <c r="CD250" s="529"/>
      <c r="CE250" s="529"/>
      <c r="CF250" s="529"/>
      <c r="CG250" s="529"/>
      <c r="CH250" s="529"/>
      <c r="CI250" s="529"/>
      <c r="CJ250" s="529"/>
      <c r="CK250" s="529"/>
      <c r="CL250" s="529"/>
      <c r="CM250" s="529"/>
      <c r="CN250" s="529"/>
      <c r="CO250" s="529"/>
      <c r="CP250" s="529"/>
      <c r="CQ250" s="529"/>
    </row>
    <row r="251" spans="1:95" s="70" customFormat="1" ht="15" customHeight="1" x14ac:dyDescent="0.2">
      <c r="A251" s="11">
        <v>345</v>
      </c>
      <c r="B251" s="277"/>
      <c r="C251" s="284"/>
      <c r="D251" s="284"/>
      <c r="E251" s="291"/>
      <c r="F251" s="1449" t="s">
        <v>489</v>
      </c>
      <c r="G251" s="1450"/>
      <c r="H251" s="1450"/>
      <c r="I251" s="1450"/>
      <c r="J251" s="1450"/>
      <c r="K251" s="1450"/>
      <c r="L251" s="1451"/>
      <c r="M251" s="698">
        <v>0</v>
      </c>
      <c r="N251" s="699">
        <v>0</v>
      </c>
      <c r="O251" s="700">
        <v>0</v>
      </c>
      <c r="P251" s="700">
        <v>0</v>
      </c>
      <c r="Q251" s="705">
        <v>0</v>
      </c>
      <c r="R251" s="700">
        <v>0</v>
      </c>
      <c r="S251" s="701">
        <v>0</v>
      </c>
      <c r="T251" s="700">
        <v>0</v>
      </c>
      <c r="U251" s="701">
        <v>0</v>
      </c>
      <c r="V251" s="700">
        <v>0</v>
      </c>
      <c r="W251" s="701">
        <v>0</v>
      </c>
      <c r="X251" s="700">
        <v>0</v>
      </c>
      <c r="Y251" s="701">
        <v>0</v>
      </c>
      <c r="Z251" s="700">
        <v>0</v>
      </c>
      <c r="AA251" s="701">
        <v>0</v>
      </c>
      <c r="AB251" s="706">
        <v>0</v>
      </c>
      <c r="AC251" s="698">
        <v>0</v>
      </c>
      <c r="AD251" s="996"/>
      <c r="AE251" s="997"/>
      <c r="AF251" s="997"/>
      <c r="AG251" s="536"/>
      <c r="AH251" s="529"/>
      <c r="AI251" s="529"/>
      <c r="AJ251" s="529"/>
      <c r="AK251" s="529"/>
      <c r="AL251" s="529"/>
      <c r="AM251" s="529"/>
      <c r="AN251" s="529"/>
      <c r="AO251" s="529"/>
      <c r="AP251" s="529"/>
      <c r="AQ251" s="529"/>
      <c r="AR251" s="529"/>
      <c r="AS251" s="529"/>
      <c r="AT251" s="529"/>
      <c r="AU251" s="529"/>
      <c r="AV251" s="529"/>
      <c r="AW251" s="529"/>
      <c r="AX251" s="529"/>
      <c r="AY251" s="529"/>
      <c r="AZ251" s="529"/>
      <c r="BA251" s="529"/>
      <c r="BB251" s="529"/>
      <c r="BC251" s="529"/>
      <c r="BD251" s="529"/>
      <c r="BE251" s="529"/>
      <c r="BF251" s="529"/>
      <c r="BG251" s="529"/>
      <c r="BH251" s="529"/>
      <c r="BI251" s="529"/>
      <c r="BJ251" s="529"/>
      <c r="BK251" s="529"/>
      <c r="BL251" s="529"/>
      <c r="BM251" s="529"/>
      <c r="BN251" s="529"/>
      <c r="BO251" s="529"/>
      <c r="BP251" s="529"/>
      <c r="BQ251" s="529"/>
      <c r="BR251" s="529"/>
      <c r="BS251" s="529"/>
      <c r="BT251" s="529"/>
      <c r="BU251" s="529"/>
      <c r="BV251" s="529"/>
      <c r="BW251" s="529"/>
      <c r="BX251" s="529"/>
      <c r="BY251" s="529"/>
      <c r="BZ251" s="529"/>
      <c r="CA251" s="529"/>
      <c r="CB251" s="529"/>
      <c r="CC251" s="529"/>
      <c r="CD251" s="529"/>
      <c r="CE251" s="529"/>
      <c r="CF251" s="529"/>
      <c r="CG251" s="529"/>
      <c r="CH251" s="529"/>
      <c r="CI251" s="529"/>
      <c r="CJ251" s="529"/>
      <c r="CK251" s="529"/>
      <c r="CL251" s="529"/>
      <c r="CM251" s="529"/>
      <c r="CN251" s="529"/>
      <c r="CO251" s="529"/>
      <c r="CP251" s="529"/>
      <c r="CQ251" s="529"/>
    </row>
    <row r="252" spans="1:95" s="70" customFormat="1" ht="15" customHeight="1" x14ac:dyDescent="0.2">
      <c r="A252" s="11">
        <v>346</v>
      </c>
      <c r="B252" s="277"/>
      <c r="C252" s="280"/>
      <c r="D252" s="280"/>
      <c r="E252" s="281"/>
      <c r="F252" s="1458" t="s">
        <v>490</v>
      </c>
      <c r="G252" s="1459"/>
      <c r="H252" s="1459"/>
      <c r="I252" s="1459"/>
      <c r="J252" s="1459"/>
      <c r="K252" s="1459"/>
      <c r="L252" s="1460"/>
      <c r="M252" s="698">
        <v>0</v>
      </c>
      <c r="N252" s="699">
        <v>0</v>
      </c>
      <c r="O252" s="700">
        <v>0</v>
      </c>
      <c r="P252" s="700">
        <v>0</v>
      </c>
      <c r="Q252" s="705">
        <v>0</v>
      </c>
      <c r="R252" s="700">
        <v>0</v>
      </c>
      <c r="S252" s="701">
        <v>0</v>
      </c>
      <c r="T252" s="700">
        <v>0</v>
      </c>
      <c r="U252" s="701">
        <v>0</v>
      </c>
      <c r="V252" s="700">
        <v>0</v>
      </c>
      <c r="W252" s="701">
        <v>0</v>
      </c>
      <c r="X252" s="700">
        <v>0</v>
      </c>
      <c r="Y252" s="701">
        <v>0</v>
      </c>
      <c r="Z252" s="700">
        <v>0</v>
      </c>
      <c r="AA252" s="701">
        <v>0</v>
      </c>
      <c r="AB252" s="706">
        <v>0</v>
      </c>
      <c r="AC252" s="698">
        <v>0</v>
      </c>
      <c r="AD252" s="996"/>
      <c r="AE252" s="997"/>
      <c r="AF252" s="997"/>
      <c r="AG252" s="536"/>
      <c r="AH252" s="529"/>
      <c r="AI252" s="529"/>
      <c r="AJ252" s="529"/>
      <c r="AK252" s="529"/>
      <c r="AL252" s="529"/>
      <c r="AM252" s="529"/>
      <c r="AN252" s="529"/>
      <c r="AO252" s="529"/>
      <c r="AP252" s="529"/>
      <c r="AQ252" s="529"/>
      <c r="AR252" s="529"/>
      <c r="AS252" s="529"/>
      <c r="AT252" s="529"/>
      <c r="AU252" s="529"/>
      <c r="AV252" s="529"/>
      <c r="AW252" s="529"/>
      <c r="AX252" s="529"/>
      <c r="AY252" s="529"/>
      <c r="AZ252" s="529"/>
      <c r="BA252" s="529"/>
      <c r="BB252" s="529"/>
      <c r="BC252" s="529"/>
      <c r="BD252" s="529"/>
      <c r="BE252" s="529"/>
      <c r="BF252" s="529"/>
      <c r="BG252" s="529"/>
      <c r="BH252" s="529"/>
      <c r="BI252" s="529"/>
      <c r="BJ252" s="529"/>
      <c r="BK252" s="529"/>
      <c r="BL252" s="529"/>
      <c r="BM252" s="529"/>
      <c r="BN252" s="529"/>
      <c r="BO252" s="529"/>
      <c r="BP252" s="529"/>
      <c r="BQ252" s="529"/>
      <c r="BR252" s="529"/>
      <c r="BS252" s="529"/>
      <c r="BT252" s="529"/>
      <c r="BU252" s="529"/>
      <c r="BV252" s="529"/>
      <c r="BW252" s="529"/>
      <c r="BX252" s="529"/>
      <c r="BY252" s="529"/>
      <c r="BZ252" s="529"/>
      <c r="CA252" s="529"/>
      <c r="CB252" s="529"/>
      <c r="CC252" s="529"/>
      <c r="CD252" s="529"/>
      <c r="CE252" s="529"/>
      <c r="CF252" s="529"/>
      <c r="CG252" s="529"/>
      <c r="CH252" s="529"/>
      <c r="CI252" s="529"/>
      <c r="CJ252" s="529"/>
      <c r="CK252" s="529"/>
      <c r="CL252" s="529"/>
      <c r="CM252" s="529"/>
      <c r="CN252" s="529"/>
      <c r="CO252" s="529"/>
      <c r="CP252" s="529"/>
      <c r="CQ252" s="529"/>
    </row>
    <row r="253" spans="1:95" s="70" customFormat="1" ht="15" customHeight="1" x14ac:dyDescent="0.2">
      <c r="A253" s="11">
        <v>347</v>
      </c>
      <c r="B253" s="277"/>
      <c r="C253" s="280"/>
      <c r="D253" s="293"/>
      <c r="E253" s="1452" t="s">
        <v>493</v>
      </c>
      <c r="F253" s="1453"/>
      <c r="G253" s="1453"/>
      <c r="H253" s="1453"/>
      <c r="I253" s="1453"/>
      <c r="J253" s="1453"/>
      <c r="K253" s="1453"/>
      <c r="L253" s="1454"/>
      <c r="M253" s="407">
        <f>SUM(M254:M259)</f>
        <v>0</v>
      </c>
      <c r="N253" s="410">
        <f t="shared" ref="N253:AC253" si="58">SUBTOTAL(9,N254:N259)</f>
        <v>0</v>
      </c>
      <c r="O253" s="414">
        <f t="shared" si="58"/>
        <v>0</v>
      </c>
      <c r="P253" s="413">
        <f t="shared" si="58"/>
        <v>0</v>
      </c>
      <c r="Q253" s="415">
        <f t="shared" si="58"/>
        <v>0</v>
      </c>
      <c r="R253" s="414">
        <f t="shared" si="58"/>
        <v>0</v>
      </c>
      <c r="S253" s="414">
        <f t="shared" si="58"/>
        <v>0</v>
      </c>
      <c r="T253" s="414">
        <f t="shared" si="58"/>
        <v>0</v>
      </c>
      <c r="U253" s="414">
        <f t="shared" si="58"/>
        <v>0</v>
      </c>
      <c r="V253" s="414">
        <f t="shared" si="58"/>
        <v>0</v>
      </c>
      <c r="W253" s="414">
        <f t="shared" si="58"/>
        <v>0</v>
      </c>
      <c r="X253" s="414">
        <f t="shared" si="58"/>
        <v>0</v>
      </c>
      <c r="Y253" s="414">
        <f t="shared" si="58"/>
        <v>0</v>
      </c>
      <c r="Z253" s="414">
        <f t="shared" si="58"/>
        <v>0</v>
      </c>
      <c r="AA253" s="414">
        <f t="shared" si="58"/>
        <v>0</v>
      </c>
      <c r="AB253" s="424">
        <f t="shared" si="58"/>
        <v>0</v>
      </c>
      <c r="AC253" s="407">
        <f t="shared" si="58"/>
        <v>0</v>
      </c>
      <c r="AD253" s="996"/>
      <c r="AE253" s="997"/>
      <c r="AF253" s="997"/>
      <c r="AG253" s="536"/>
      <c r="AH253" s="529"/>
      <c r="AI253" s="529"/>
      <c r="AJ253" s="529"/>
      <c r="AK253" s="529"/>
      <c r="AL253" s="529"/>
      <c r="AM253" s="529"/>
      <c r="AN253" s="529"/>
      <c r="AO253" s="529"/>
      <c r="AP253" s="529"/>
      <c r="AQ253" s="529"/>
      <c r="AR253" s="529"/>
      <c r="AS253" s="529"/>
      <c r="AT253" s="529"/>
      <c r="AU253" s="529"/>
      <c r="AV253" s="529"/>
      <c r="AW253" s="529"/>
      <c r="AX253" s="529"/>
      <c r="AY253" s="529"/>
      <c r="AZ253" s="529"/>
      <c r="BA253" s="529"/>
      <c r="BB253" s="529"/>
      <c r="BC253" s="529"/>
      <c r="BD253" s="529"/>
      <c r="BE253" s="529"/>
      <c r="BF253" s="529"/>
      <c r="BG253" s="529"/>
      <c r="BH253" s="529"/>
      <c r="BI253" s="529"/>
      <c r="BJ253" s="529"/>
      <c r="BK253" s="529"/>
      <c r="BL253" s="529"/>
      <c r="BM253" s="529"/>
      <c r="BN253" s="529"/>
      <c r="BO253" s="529"/>
      <c r="BP253" s="529"/>
      <c r="BQ253" s="529"/>
      <c r="BR253" s="529"/>
      <c r="BS253" s="529"/>
      <c r="BT253" s="529"/>
      <c r="BU253" s="529"/>
      <c r="BV253" s="529"/>
      <c r="BW253" s="529"/>
      <c r="BX253" s="529"/>
      <c r="BY253" s="529"/>
      <c r="BZ253" s="529"/>
      <c r="CA253" s="529"/>
      <c r="CB253" s="529"/>
      <c r="CC253" s="529"/>
      <c r="CD253" s="529"/>
      <c r="CE253" s="529"/>
      <c r="CF253" s="529"/>
      <c r="CG253" s="529"/>
      <c r="CH253" s="529"/>
      <c r="CI253" s="529"/>
      <c r="CJ253" s="529"/>
      <c r="CK253" s="529"/>
      <c r="CL253" s="529"/>
      <c r="CM253" s="529"/>
      <c r="CN253" s="529"/>
      <c r="CO253" s="529"/>
      <c r="CP253" s="529"/>
      <c r="CQ253" s="529"/>
    </row>
    <row r="254" spans="1:95" s="70" customFormat="1" ht="15" customHeight="1" x14ac:dyDescent="0.2">
      <c r="A254" s="11">
        <v>348</v>
      </c>
      <c r="B254" s="277"/>
      <c r="C254" s="284"/>
      <c r="D254" s="284"/>
      <c r="E254" s="291"/>
      <c r="F254" s="1455" t="s">
        <v>491</v>
      </c>
      <c r="G254" s="1456"/>
      <c r="H254" s="1456"/>
      <c r="I254" s="1456"/>
      <c r="J254" s="1456"/>
      <c r="K254" s="1456"/>
      <c r="L254" s="1457"/>
      <c r="M254" s="698">
        <v>0</v>
      </c>
      <c r="N254" s="699">
        <v>0</v>
      </c>
      <c r="O254" s="700">
        <v>0</v>
      </c>
      <c r="P254" s="700">
        <v>0</v>
      </c>
      <c r="Q254" s="705">
        <v>0</v>
      </c>
      <c r="R254" s="700">
        <v>0</v>
      </c>
      <c r="S254" s="1785"/>
      <c r="T254" s="1150"/>
      <c r="U254" s="1150"/>
      <c r="V254" s="1150"/>
      <c r="W254" s="1150"/>
      <c r="X254" s="1150"/>
      <c r="Y254" s="1150"/>
      <c r="Z254" s="1150"/>
      <c r="AA254" s="1150"/>
      <c r="AB254" s="1151"/>
      <c r="AC254" s="1158"/>
      <c r="AD254" s="996"/>
      <c r="AE254" s="997"/>
      <c r="AF254" s="997"/>
      <c r="AG254" s="536"/>
      <c r="AH254" s="529"/>
      <c r="AI254" s="529"/>
      <c r="AJ254" s="529"/>
      <c r="AK254" s="529"/>
      <c r="AL254" s="529"/>
      <c r="AM254" s="529"/>
      <c r="AN254" s="529"/>
      <c r="AO254" s="529"/>
      <c r="AP254" s="529"/>
      <c r="AQ254" s="529"/>
      <c r="AR254" s="529"/>
      <c r="AS254" s="529"/>
      <c r="AT254" s="529"/>
      <c r="AU254" s="529"/>
      <c r="AV254" s="529"/>
      <c r="AW254" s="529"/>
      <c r="AX254" s="529"/>
      <c r="AY254" s="529"/>
      <c r="AZ254" s="529"/>
      <c r="BA254" s="529"/>
      <c r="BB254" s="529"/>
      <c r="BC254" s="529"/>
      <c r="BD254" s="529"/>
      <c r="BE254" s="529"/>
      <c r="BF254" s="529"/>
      <c r="BG254" s="529"/>
      <c r="BH254" s="529"/>
      <c r="BI254" s="529"/>
      <c r="BJ254" s="529"/>
      <c r="BK254" s="529"/>
      <c r="BL254" s="529"/>
      <c r="BM254" s="529"/>
      <c r="BN254" s="529"/>
      <c r="BO254" s="529"/>
      <c r="BP254" s="529"/>
      <c r="BQ254" s="529"/>
      <c r="BR254" s="529"/>
      <c r="BS254" s="529"/>
      <c r="BT254" s="529"/>
      <c r="BU254" s="529"/>
      <c r="BV254" s="529"/>
      <c r="BW254" s="529"/>
      <c r="BX254" s="529"/>
      <c r="BY254" s="529"/>
      <c r="BZ254" s="529"/>
      <c r="CA254" s="529"/>
      <c r="CB254" s="529"/>
      <c r="CC254" s="529"/>
      <c r="CD254" s="529"/>
      <c r="CE254" s="529"/>
      <c r="CF254" s="529"/>
      <c r="CG254" s="529"/>
      <c r="CH254" s="529"/>
      <c r="CI254" s="529"/>
      <c r="CJ254" s="529"/>
      <c r="CK254" s="529"/>
      <c r="CL254" s="529"/>
      <c r="CM254" s="529"/>
      <c r="CN254" s="529"/>
      <c r="CO254" s="529"/>
      <c r="CP254" s="529"/>
      <c r="CQ254" s="529"/>
    </row>
    <row r="255" spans="1:95" s="70" customFormat="1" ht="15" customHeight="1" x14ac:dyDescent="0.2">
      <c r="A255" s="11">
        <v>349</v>
      </c>
      <c r="B255" s="277"/>
      <c r="C255" s="284"/>
      <c r="D255" s="284"/>
      <c r="E255" s="291"/>
      <c r="F255" s="1449" t="s">
        <v>492</v>
      </c>
      <c r="G255" s="1450"/>
      <c r="H255" s="1450"/>
      <c r="I255" s="1450"/>
      <c r="J255" s="1450"/>
      <c r="K255" s="1450"/>
      <c r="L255" s="1451"/>
      <c r="M255" s="698">
        <v>0</v>
      </c>
      <c r="N255" s="699">
        <v>0</v>
      </c>
      <c r="O255" s="700">
        <v>0</v>
      </c>
      <c r="P255" s="700">
        <v>0</v>
      </c>
      <c r="Q255" s="705">
        <v>0</v>
      </c>
      <c r="R255" s="700">
        <v>0</v>
      </c>
      <c r="S255" s="701">
        <v>0</v>
      </c>
      <c r="T255" s="1698"/>
      <c r="U255" s="1153"/>
      <c r="V255" s="1153"/>
      <c r="W255" s="1153"/>
      <c r="X255" s="1153"/>
      <c r="Y255" s="1153"/>
      <c r="Z255" s="1153"/>
      <c r="AA255" s="1153"/>
      <c r="AB255" s="1154"/>
      <c r="AC255" s="1163"/>
      <c r="AD255" s="996"/>
      <c r="AE255" s="997"/>
      <c r="AF255" s="997"/>
      <c r="AG255" s="536"/>
      <c r="AH255" s="529"/>
      <c r="AI255" s="529"/>
      <c r="AJ255" s="529"/>
      <c r="AK255" s="529"/>
      <c r="AL255" s="529"/>
      <c r="AM255" s="529"/>
      <c r="AN255" s="529"/>
      <c r="AO255" s="529"/>
      <c r="AP255" s="529"/>
      <c r="AQ255" s="529"/>
      <c r="AR255" s="529"/>
      <c r="AS255" s="529"/>
      <c r="AT255" s="529"/>
      <c r="AU255" s="529"/>
      <c r="AV255" s="529"/>
      <c r="AW255" s="529"/>
      <c r="AX255" s="529"/>
      <c r="AY255" s="529"/>
      <c r="AZ255" s="529"/>
      <c r="BA255" s="529"/>
      <c r="BB255" s="529"/>
      <c r="BC255" s="529"/>
      <c r="BD255" s="529"/>
      <c r="BE255" s="529"/>
      <c r="BF255" s="529"/>
      <c r="BG255" s="529"/>
      <c r="BH255" s="529"/>
      <c r="BI255" s="529"/>
      <c r="BJ255" s="529"/>
      <c r="BK255" s="529"/>
      <c r="BL255" s="529"/>
      <c r="BM255" s="529"/>
      <c r="BN255" s="529"/>
      <c r="BO255" s="529"/>
      <c r="BP255" s="529"/>
      <c r="BQ255" s="529"/>
      <c r="BR255" s="529"/>
      <c r="BS255" s="529"/>
      <c r="BT255" s="529"/>
      <c r="BU255" s="529"/>
      <c r="BV255" s="529"/>
      <c r="BW255" s="529"/>
      <c r="BX255" s="529"/>
      <c r="BY255" s="529"/>
      <c r="BZ255" s="529"/>
      <c r="CA255" s="529"/>
      <c r="CB255" s="529"/>
      <c r="CC255" s="529"/>
      <c r="CD255" s="529"/>
      <c r="CE255" s="529"/>
      <c r="CF255" s="529"/>
      <c r="CG255" s="529"/>
      <c r="CH255" s="529"/>
      <c r="CI255" s="529"/>
      <c r="CJ255" s="529"/>
      <c r="CK255" s="529"/>
      <c r="CL255" s="529"/>
      <c r="CM255" s="529"/>
      <c r="CN255" s="529"/>
      <c r="CO255" s="529"/>
      <c r="CP255" s="529"/>
      <c r="CQ255" s="529"/>
    </row>
    <row r="256" spans="1:95" s="70" customFormat="1" ht="15" customHeight="1" x14ac:dyDescent="0.2">
      <c r="A256" s="11">
        <v>350</v>
      </c>
      <c r="B256" s="277"/>
      <c r="C256" s="284"/>
      <c r="D256" s="284"/>
      <c r="E256" s="291"/>
      <c r="F256" s="1449" t="s">
        <v>494</v>
      </c>
      <c r="G256" s="1450"/>
      <c r="H256" s="1450"/>
      <c r="I256" s="1450"/>
      <c r="J256" s="1450"/>
      <c r="K256" s="1450"/>
      <c r="L256" s="1451"/>
      <c r="M256" s="698">
        <v>0</v>
      </c>
      <c r="N256" s="699">
        <v>0</v>
      </c>
      <c r="O256" s="700">
        <v>0</v>
      </c>
      <c r="P256" s="700">
        <v>0</v>
      </c>
      <c r="Q256" s="705">
        <v>0</v>
      </c>
      <c r="R256" s="700">
        <v>0</v>
      </c>
      <c r="S256" s="701">
        <v>0</v>
      </c>
      <c r="T256" s="700">
        <v>0</v>
      </c>
      <c r="U256" s="700">
        <v>0</v>
      </c>
      <c r="V256" s="1698"/>
      <c r="W256" s="1153"/>
      <c r="X256" s="1153"/>
      <c r="Y256" s="1153"/>
      <c r="Z256" s="1153"/>
      <c r="AA256" s="1153"/>
      <c r="AB256" s="1154"/>
      <c r="AC256" s="1163"/>
      <c r="AD256" s="996"/>
      <c r="AE256" s="997"/>
      <c r="AF256" s="997"/>
      <c r="AG256" s="536"/>
      <c r="AH256" s="529"/>
      <c r="AI256" s="529"/>
      <c r="AJ256" s="529"/>
      <c r="AK256" s="529"/>
      <c r="AL256" s="529"/>
      <c r="AM256" s="529"/>
      <c r="AN256" s="529"/>
      <c r="AO256" s="529"/>
      <c r="AP256" s="529"/>
      <c r="AQ256" s="529"/>
      <c r="AR256" s="529"/>
      <c r="AS256" s="529"/>
      <c r="AT256" s="529"/>
      <c r="AU256" s="529"/>
      <c r="AV256" s="529"/>
      <c r="AW256" s="529"/>
      <c r="AX256" s="529"/>
      <c r="AY256" s="529"/>
      <c r="AZ256" s="529"/>
      <c r="BA256" s="529"/>
      <c r="BB256" s="529"/>
      <c r="BC256" s="529"/>
      <c r="BD256" s="529"/>
      <c r="BE256" s="529"/>
      <c r="BF256" s="529"/>
      <c r="BG256" s="529"/>
      <c r="BH256" s="529"/>
      <c r="BI256" s="529"/>
      <c r="BJ256" s="529"/>
      <c r="BK256" s="529"/>
      <c r="BL256" s="529"/>
      <c r="BM256" s="529"/>
      <c r="BN256" s="529"/>
      <c r="BO256" s="529"/>
      <c r="BP256" s="529"/>
      <c r="BQ256" s="529"/>
      <c r="BR256" s="529"/>
      <c r="BS256" s="529"/>
      <c r="BT256" s="529"/>
      <c r="BU256" s="529"/>
      <c r="BV256" s="529"/>
      <c r="BW256" s="529"/>
      <c r="BX256" s="529"/>
      <c r="BY256" s="529"/>
      <c r="BZ256" s="529"/>
      <c r="CA256" s="529"/>
      <c r="CB256" s="529"/>
      <c r="CC256" s="529"/>
      <c r="CD256" s="529"/>
      <c r="CE256" s="529"/>
      <c r="CF256" s="529"/>
      <c r="CG256" s="529"/>
      <c r="CH256" s="529"/>
      <c r="CI256" s="529"/>
      <c r="CJ256" s="529"/>
      <c r="CK256" s="529"/>
      <c r="CL256" s="529"/>
      <c r="CM256" s="529"/>
      <c r="CN256" s="529"/>
      <c r="CO256" s="529"/>
      <c r="CP256" s="529"/>
      <c r="CQ256" s="529"/>
    </row>
    <row r="257" spans="1:95" s="70" customFormat="1" ht="15" customHeight="1" x14ac:dyDescent="0.2">
      <c r="A257" s="11">
        <v>351</v>
      </c>
      <c r="B257" s="277"/>
      <c r="C257" s="284"/>
      <c r="D257" s="284"/>
      <c r="E257" s="291"/>
      <c r="F257" s="1449" t="s">
        <v>495</v>
      </c>
      <c r="G257" s="1450"/>
      <c r="H257" s="1450"/>
      <c r="I257" s="1450"/>
      <c r="J257" s="1450"/>
      <c r="K257" s="1450"/>
      <c r="L257" s="1451"/>
      <c r="M257" s="698">
        <v>0</v>
      </c>
      <c r="N257" s="699">
        <v>0</v>
      </c>
      <c r="O257" s="700">
        <v>0</v>
      </c>
      <c r="P257" s="700">
        <v>0</v>
      </c>
      <c r="Q257" s="705">
        <v>0</v>
      </c>
      <c r="R257" s="700">
        <v>0</v>
      </c>
      <c r="S257" s="701">
        <v>0</v>
      </c>
      <c r="T257" s="701">
        <v>0</v>
      </c>
      <c r="U257" s="701">
        <v>0</v>
      </c>
      <c r="V257" s="700">
        <v>0</v>
      </c>
      <c r="W257" s="701">
        <v>0</v>
      </c>
      <c r="X257" s="700">
        <v>0</v>
      </c>
      <c r="Y257" s="701">
        <v>0</v>
      </c>
      <c r="Z257" s="1162"/>
      <c r="AA257" s="1156"/>
      <c r="AB257" s="1157"/>
      <c r="AC257" s="1164"/>
      <c r="AD257" s="996"/>
      <c r="AE257" s="997"/>
      <c r="AF257" s="997"/>
      <c r="AG257" s="536"/>
      <c r="AH257" s="529"/>
      <c r="AI257" s="529"/>
      <c r="AJ257" s="529"/>
      <c r="AK257" s="529"/>
      <c r="AL257" s="529"/>
      <c r="AM257" s="529"/>
      <c r="AN257" s="529"/>
      <c r="AO257" s="529"/>
      <c r="AP257" s="529"/>
      <c r="AQ257" s="529"/>
      <c r="AR257" s="529"/>
      <c r="AS257" s="529"/>
      <c r="AT257" s="529"/>
      <c r="AU257" s="529"/>
      <c r="AV257" s="529"/>
      <c r="AW257" s="529"/>
      <c r="AX257" s="529"/>
      <c r="AY257" s="529"/>
      <c r="AZ257" s="529"/>
      <c r="BA257" s="529"/>
      <c r="BB257" s="529"/>
      <c r="BC257" s="529"/>
      <c r="BD257" s="529"/>
      <c r="BE257" s="529"/>
      <c r="BF257" s="529"/>
      <c r="BG257" s="529"/>
      <c r="BH257" s="529"/>
      <c r="BI257" s="529"/>
      <c r="BJ257" s="529"/>
      <c r="BK257" s="529"/>
      <c r="BL257" s="529"/>
      <c r="BM257" s="529"/>
      <c r="BN257" s="529"/>
      <c r="BO257" s="529"/>
      <c r="BP257" s="529"/>
      <c r="BQ257" s="529"/>
      <c r="BR257" s="529"/>
      <c r="BS257" s="529"/>
      <c r="BT257" s="529"/>
      <c r="BU257" s="529"/>
      <c r="BV257" s="529"/>
      <c r="BW257" s="529"/>
      <c r="BX257" s="529"/>
      <c r="BY257" s="529"/>
      <c r="BZ257" s="529"/>
      <c r="CA257" s="529"/>
      <c r="CB257" s="529"/>
      <c r="CC257" s="529"/>
      <c r="CD257" s="529"/>
      <c r="CE257" s="529"/>
      <c r="CF257" s="529"/>
      <c r="CG257" s="529"/>
      <c r="CH257" s="529"/>
      <c r="CI257" s="529"/>
      <c r="CJ257" s="529"/>
      <c r="CK257" s="529"/>
      <c r="CL257" s="529"/>
      <c r="CM257" s="529"/>
      <c r="CN257" s="529"/>
      <c r="CO257" s="529"/>
      <c r="CP257" s="529"/>
      <c r="CQ257" s="529"/>
    </row>
    <row r="258" spans="1:95" s="70" customFormat="1" ht="15" customHeight="1" x14ac:dyDescent="0.2">
      <c r="A258" s="11">
        <v>352</v>
      </c>
      <c r="B258" s="277"/>
      <c r="C258" s="284"/>
      <c r="D258" s="284"/>
      <c r="E258" s="291"/>
      <c r="F258" s="1449" t="s">
        <v>496</v>
      </c>
      <c r="G258" s="1450"/>
      <c r="H258" s="1450"/>
      <c r="I258" s="1450"/>
      <c r="J258" s="1450"/>
      <c r="K258" s="1450"/>
      <c r="L258" s="1451"/>
      <c r="M258" s="698">
        <v>0</v>
      </c>
      <c r="N258" s="699">
        <v>0</v>
      </c>
      <c r="O258" s="700">
        <v>0</v>
      </c>
      <c r="P258" s="700">
        <v>0</v>
      </c>
      <c r="Q258" s="705">
        <v>0</v>
      </c>
      <c r="R258" s="700">
        <v>0</v>
      </c>
      <c r="S258" s="701">
        <v>0</v>
      </c>
      <c r="T258" s="701">
        <v>0</v>
      </c>
      <c r="U258" s="701">
        <v>0</v>
      </c>
      <c r="V258" s="700">
        <v>0</v>
      </c>
      <c r="W258" s="701">
        <v>0</v>
      </c>
      <c r="X258" s="700">
        <v>0</v>
      </c>
      <c r="Y258" s="701">
        <v>0</v>
      </c>
      <c r="Z258" s="700">
        <v>0</v>
      </c>
      <c r="AA258" s="701">
        <v>0</v>
      </c>
      <c r="AB258" s="706">
        <v>0</v>
      </c>
      <c r="AC258" s="698">
        <v>0</v>
      </c>
      <c r="AD258" s="996"/>
      <c r="AE258" s="997"/>
      <c r="AF258" s="997"/>
      <c r="AG258" s="536"/>
      <c r="AH258" s="529"/>
      <c r="AI258" s="529"/>
      <c r="AJ258" s="529"/>
      <c r="AK258" s="529"/>
      <c r="AL258" s="529"/>
      <c r="AM258" s="529"/>
      <c r="AN258" s="529"/>
      <c r="AO258" s="529"/>
      <c r="AP258" s="529"/>
      <c r="AQ258" s="529"/>
      <c r="AR258" s="529"/>
      <c r="AS258" s="529"/>
      <c r="AT258" s="529"/>
      <c r="AU258" s="529"/>
      <c r="AV258" s="529"/>
      <c r="AW258" s="529"/>
      <c r="AX258" s="529"/>
      <c r="AY258" s="529"/>
      <c r="AZ258" s="529"/>
      <c r="BA258" s="529"/>
      <c r="BB258" s="529"/>
      <c r="BC258" s="529"/>
      <c r="BD258" s="529"/>
      <c r="BE258" s="529"/>
      <c r="BF258" s="529"/>
      <c r="BG258" s="529"/>
      <c r="BH258" s="529"/>
      <c r="BI258" s="529"/>
      <c r="BJ258" s="529"/>
      <c r="BK258" s="529"/>
      <c r="BL258" s="529"/>
      <c r="BM258" s="529"/>
      <c r="BN258" s="529"/>
      <c r="BO258" s="529"/>
      <c r="BP258" s="529"/>
      <c r="BQ258" s="529"/>
      <c r="BR258" s="529"/>
      <c r="BS258" s="529"/>
      <c r="BT258" s="529"/>
      <c r="BU258" s="529"/>
      <c r="BV258" s="529"/>
      <c r="BW258" s="529"/>
      <c r="BX258" s="529"/>
      <c r="BY258" s="529"/>
      <c r="BZ258" s="529"/>
      <c r="CA258" s="529"/>
      <c r="CB258" s="529"/>
      <c r="CC258" s="529"/>
      <c r="CD258" s="529"/>
      <c r="CE258" s="529"/>
      <c r="CF258" s="529"/>
      <c r="CG258" s="529"/>
      <c r="CH258" s="529"/>
      <c r="CI258" s="529"/>
      <c r="CJ258" s="529"/>
      <c r="CK258" s="529"/>
      <c r="CL258" s="529"/>
      <c r="CM258" s="529"/>
      <c r="CN258" s="529"/>
      <c r="CO258" s="529"/>
      <c r="CP258" s="529"/>
      <c r="CQ258" s="529"/>
    </row>
    <row r="259" spans="1:95" s="70" customFormat="1" ht="15" customHeight="1" x14ac:dyDescent="0.2">
      <c r="A259" s="11">
        <v>353</v>
      </c>
      <c r="B259" s="277"/>
      <c r="C259" s="280"/>
      <c r="D259" s="280"/>
      <c r="E259" s="281"/>
      <c r="F259" s="1458" t="s">
        <v>497</v>
      </c>
      <c r="G259" s="1459"/>
      <c r="H259" s="1459"/>
      <c r="I259" s="1459"/>
      <c r="J259" s="1459"/>
      <c r="K259" s="1459"/>
      <c r="L259" s="1460"/>
      <c r="M259" s="698">
        <v>0</v>
      </c>
      <c r="N259" s="699">
        <v>0</v>
      </c>
      <c r="O259" s="700">
        <v>0</v>
      </c>
      <c r="P259" s="700">
        <v>0</v>
      </c>
      <c r="Q259" s="705">
        <v>0</v>
      </c>
      <c r="R259" s="700">
        <v>0</v>
      </c>
      <c r="S259" s="701">
        <v>0</v>
      </c>
      <c r="T259" s="700">
        <v>0</v>
      </c>
      <c r="U259" s="701">
        <v>0</v>
      </c>
      <c r="V259" s="700">
        <v>0</v>
      </c>
      <c r="W259" s="701">
        <v>0</v>
      </c>
      <c r="X259" s="700">
        <v>0</v>
      </c>
      <c r="Y259" s="701">
        <v>0</v>
      </c>
      <c r="Z259" s="700">
        <v>0</v>
      </c>
      <c r="AA259" s="701">
        <v>0</v>
      </c>
      <c r="AB259" s="706">
        <v>0</v>
      </c>
      <c r="AC259" s="698">
        <v>0</v>
      </c>
      <c r="AD259" s="996"/>
      <c r="AE259" s="997"/>
      <c r="AF259" s="997"/>
      <c r="AG259" s="536"/>
      <c r="AH259" s="529"/>
      <c r="AI259" s="529"/>
      <c r="AJ259" s="529"/>
      <c r="AK259" s="529"/>
      <c r="AL259" s="529"/>
      <c r="AM259" s="529"/>
      <c r="AN259" s="529"/>
      <c r="AO259" s="529"/>
      <c r="AP259" s="529"/>
      <c r="AQ259" s="529"/>
      <c r="AR259" s="529"/>
      <c r="AS259" s="529"/>
      <c r="AT259" s="529"/>
      <c r="AU259" s="529"/>
      <c r="AV259" s="529"/>
      <c r="AW259" s="529"/>
      <c r="AX259" s="529"/>
      <c r="AY259" s="529"/>
      <c r="AZ259" s="529"/>
      <c r="BA259" s="529"/>
      <c r="BB259" s="529"/>
      <c r="BC259" s="529"/>
      <c r="BD259" s="529"/>
      <c r="BE259" s="529"/>
      <c r="BF259" s="529"/>
      <c r="BG259" s="529"/>
      <c r="BH259" s="529"/>
      <c r="BI259" s="529"/>
      <c r="BJ259" s="529"/>
      <c r="BK259" s="529"/>
      <c r="BL259" s="529"/>
      <c r="BM259" s="529"/>
      <c r="BN259" s="529"/>
      <c r="BO259" s="529"/>
      <c r="BP259" s="529"/>
      <c r="BQ259" s="529"/>
      <c r="BR259" s="529"/>
      <c r="BS259" s="529"/>
      <c r="BT259" s="529"/>
      <c r="BU259" s="529"/>
      <c r="BV259" s="529"/>
      <c r="BW259" s="529"/>
      <c r="BX259" s="529"/>
      <c r="BY259" s="529"/>
      <c r="BZ259" s="529"/>
      <c r="CA259" s="529"/>
      <c r="CB259" s="529"/>
      <c r="CC259" s="529"/>
      <c r="CD259" s="529"/>
      <c r="CE259" s="529"/>
      <c r="CF259" s="529"/>
      <c r="CG259" s="529"/>
      <c r="CH259" s="529"/>
      <c r="CI259" s="529"/>
      <c r="CJ259" s="529"/>
      <c r="CK259" s="529"/>
      <c r="CL259" s="529"/>
      <c r="CM259" s="529"/>
      <c r="CN259" s="529"/>
      <c r="CO259" s="529"/>
      <c r="CP259" s="529"/>
      <c r="CQ259" s="529"/>
    </row>
    <row r="260" spans="1:95" s="70" customFormat="1" ht="15" customHeight="1" x14ac:dyDescent="0.2">
      <c r="A260" s="11">
        <v>354</v>
      </c>
      <c r="B260" s="277"/>
      <c r="C260" s="280"/>
      <c r="D260" s="293"/>
      <c r="E260" s="1452" t="s">
        <v>498</v>
      </c>
      <c r="F260" s="1453"/>
      <c r="G260" s="1453"/>
      <c r="H260" s="1453"/>
      <c r="I260" s="1453"/>
      <c r="J260" s="1453"/>
      <c r="K260" s="1453"/>
      <c r="L260" s="1454"/>
      <c r="M260" s="407">
        <f>SUM(M261:M266)</f>
        <v>0</v>
      </c>
      <c r="N260" s="410">
        <f t="shared" ref="N260:AC260" si="59">SUBTOTAL(9,N261:N266)</f>
        <v>0</v>
      </c>
      <c r="O260" s="414">
        <f t="shared" si="59"/>
        <v>0</v>
      </c>
      <c r="P260" s="413">
        <f t="shared" si="59"/>
        <v>0</v>
      </c>
      <c r="Q260" s="415">
        <f t="shared" si="59"/>
        <v>0</v>
      </c>
      <c r="R260" s="414">
        <f t="shared" si="59"/>
        <v>0</v>
      </c>
      <c r="S260" s="414">
        <f t="shared" si="59"/>
        <v>0</v>
      </c>
      <c r="T260" s="414">
        <f t="shared" si="59"/>
        <v>0</v>
      </c>
      <c r="U260" s="414">
        <f t="shared" si="59"/>
        <v>0</v>
      </c>
      <c r="V260" s="414">
        <f t="shared" si="59"/>
        <v>0</v>
      </c>
      <c r="W260" s="414">
        <f t="shared" si="59"/>
        <v>0</v>
      </c>
      <c r="X260" s="414">
        <f t="shared" si="59"/>
        <v>0</v>
      </c>
      <c r="Y260" s="414">
        <f t="shared" si="59"/>
        <v>0</v>
      </c>
      <c r="Z260" s="414">
        <f t="shared" si="59"/>
        <v>0</v>
      </c>
      <c r="AA260" s="414">
        <f t="shared" si="59"/>
        <v>0</v>
      </c>
      <c r="AB260" s="424">
        <f t="shared" si="59"/>
        <v>0</v>
      </c>
      <c r="AC260" s="407">
        <f t="shared" si="59"/>
        <v>0</v>
      </c>
      <c r="AD260" s="996"/>
      <c r="AE260" s="997"/>
      <c r="AF260" s="997"/>
      <c r="AG260" s="536"/>
      <c r="AH260" s="529"/>
      <c r="AI260" s="529"/>
      <c r="AJ260" s="529"/>
      <c r="AK260" s="529"/>
      <c r="AL260" s="529"/>
      <c r="AM260" s="529"/>
      <c r="AN260" s="529"/>
      <c r="AO260" s="529"/>
      <c r="AP260" s="529"/>
      <c r="AQ260" s="529"/>
      <c r="AR260" s="529"/>
      <c r="AS260" s="529"/>
      <c r="AT260" s="529"/>
      <c r="AU260" s="529"/>
      <c r="AV260" s="529"/>
      <c r="AW260" s="529"/>
      <c r="AX260" s="529"/>
      <c r="AY260" s="529"/>
      <c r="AZ260" s="529"/>
      <c r="BA260" s="529"/>
      <c r="BB260" s="529"/>
      <c r="BC260" s="529"/>
      <c r="BD260" s="529"/>
      <c r="BE260" s="529"/>
      <c r="BF260" s="529"/>
      <c r="BG260" s="529"/>
      <c r="BH260" s="529"/>
      <c r="BI260" s="529"/>
      <c r="BJ260" s="529"/>
      <c r="BK260" s="529"/>
      <c r="BL260" s="529"/>
      <c r="BM260" s="529"/>
      <c r="BN260" s="529"/>
      <c r="BO260" s="529"/>
      <c r="BP260" s="529"/>
      <c r="BQ260" s="529"/>
      <c r="BR260" s="529"/>
      <c r="BS260" s="529"/>
      <c r="BT260" s="529"/>
      <c r="BU260" s="529"/>
      <c r="BV260" s="529"/>
      <c r="BW260" s="529"/>
      <c r="BX260" s="529"/>
      <c r="BY260" s="529"/>
      <c r="BZ260" s="529"/>
      <c r="CA260" s="529"/>
      <c r="CB260" s="529"/>
      <c r="CC260" s="529"/>
      <c r="CD260" s="529"/>
      <c r="CE260" s="529"/>
      <c r="CF260" s="529"/>
      <c r="CG260" s="529"/>
      <c r="CH260" s="529"/>
      <c r="CI260" s="529"/>
      <c r="CJ260" s="529"/>
      <c r="CK260" s="529"/>
      <c r="CL260" s="529"/>
      <c r="CM260" s="529"/>
      <c r="CN260" s="529"/>
      <c r="CO260" s="529"/>
      <c r="CP260" s="529"/>
      <c r="CQ260" s="529"/>
    </row>
    <row r="261" spans="1:95" s="70" customFormat="1" ht="15" customHeight="1" x14ac:dyDescent="0.2">
      <c r="A261" s="11">
        <v>355</v>
      </c>
      <c r="B261" s="277"/>
      <c r="C261" s="284"/>
      <c r="D261" s="284"/>
      <c r="E261" s="291"/>
      <c r="F261" s="1455" t="s">
        <v>499</v>
      </c>
      <c r="G261" s="1456"/>
      <c r="H261" s="1456"/>
      <c r="I261" s="1456"/>
      <c r="J261" s="1456"/>
      <c r="K261" s="1456"/>
      <c r="L261" s="1457"/>
      <c r="M261" s="698">
        <v>0</v>
      </c>
      <c r="N261" s="699">
        <v>0</v>
      </c>
      <c r="O261" s="700">
        <v>0</v>
      </c>
      <c r="P261" s="700">
        <v>0</v>
      </c>
      <c r="Q261" s="705">
        <v>0</v>
      </c>
      <c r="R261" s="700">
        <v>0</v>
      </c>
      <c r="S261" s="1785"/>
      <c r="T261" s="1150"/>
      <c r="U261" s="1150"/>
      <c r="V261" s="1150"/>
      <c r="W261" s="1150"/>
      <c r="X261" s="1150"/>
      <c r="Y261" s="1150"/>
      <c r="Z261" s="1150"/>
      <c r="AA261" s="1150"/>
      <c r="AB261" s="1151"/>
      <c r="AC261" s="1158"/>
      <c r="AD261" s="996"/>
      <c r="AE261" s="997"/>
      <c r="AF261" s="997"/>
      <c r="AG261" s="536"/>
      <c r="AH261" s="529"/>
      <c r="AI261" s="529"/>
      <c r="AJ261" s="529"/>
      <c r="AK261" s="529"/>
      <c r="AL261" s="529"/>
      <c r="AM261" s="529"/>
      <c r="AN261" s="529"/>
      <c r="AO261" s="529"/>
      <c r="AP261" s="529"/>
      <c r="AQ261" s="529"/>
      <c r="AR261" s="529"/>
      <c r="AS261" s="529"/>
      <c r="AT261" s="529"/>
      <c r="AU261" s="529"/>
      <c r="AV261" s="529"/>
      <c r="AW261" s="529"/>
      <c r="AX261" s="529"/>
      <c r="AY261" s="529"/>
      <c r="AZ261" s="529"/>
      <c r="BA261" s="529"/>
      <c r="BB261" s="529"/>
      <c r="BC261" s="529"/>
      <c r="BD261" s="529"/>
      <c r="BE261" s="529"/>
      <c r="BF261" s="529"/>
      <c r="BG261" s="529"/>
      <c r="BH261" s="529"/>
      <c r="BI261" s="529"/>
      <c r="BJ261" s="529"/>
      <c r="BK261" s="529"/>
      <c r="BL261" s="529"/>
      <c r="BM261" s="529"/>
      <c r="BN261" s="529"/>
      <c r="BO261" s="529"/>
      <c r="BP261" s="529"/>
      <c r="BQ261" s="529"/>
      <c r="BR261" s="529"/>
      <c r="BS261" s="529"/>
      <c r="BT261" s="529"/>
      <c r="BU261" s="529"/>
      <c r="BV261" s="529"/>
      <c r="BW261" s="529"/>
      <c r="BX261" s="529"/>
      <c r="BY261" s="529"/>
      <c r="BZ261" s="529"/>
      <c r="CA261" s="529"/>
      <c r="CB261" s="529"/>
      <c r="CC261" s="529"/>
      <c r="CD261" s="529"/>
      <c r="CE261" s="529"/>
      <c r="CF261" s="529"/>
      <c r="CG261" s="529"/>
      <c r="CH261" s="529"/>
      <c r="CI261" s="529"/>
      <c r="CJ261" s="529"/>
      <c r="CK261" s="529"/>
      <c r="CL261" s="529"/>
      <c r="CM261" s="529"/>
      <c r="CN261" s="529"/>
      <c r="CO261" s="529"/>
      <c r="CP261" s="529"/>
      <c r="CQ261" s="529"/>
    </row>
    <row r="262" spans="1:95" s="70" customFormat="1" ht="15" customHeight="1" x14ac:dyDescent="0.2">
      <c r="A262" s="11">
        <v>356</v>
      </c>
      <c r="B262" s="277"/>
      <c r="C262" s="284"/>
      <c r="D262" s="284"/>
      <c r="E262" s="291"/>
      <c r="F262" s="1449" t="s">
        <v>500</v>
      </c>
      <c r="G262" s="1450"/>
      <c r="H262" s="1450"/>
      <c r="I262" s="1450"/>
      <c r="J262" s="1450"/>
      <c r="K262" s="1450"/>
      <c r="L262" s="1451"/>
      <c r="M262" s="698">
        <v>0</v>
      </c>
      <c r="N262" s="699">
        <v>0</v>
      </c>
      <c r="O262" s="700">
        <v>0</v>
      </c>
      <c r="P262" s="700">
        <v>0</v>
      </c>
      <c r="Q262" s="705">
        <v>0</v>
      </c>
      <c r="R262" s="700">
        <v>0</v>
      </c>
      <c r="S262" s="700">
        <v>0</v>
      </c>
      <c r="T262" s="1698"/>
      <c r="U262" s="1153"/>
      <c r="V262" s="1153"/>
      <c r="W262" s="1153"/>
      <c r="X262" s="1153"/>
      <c r="Y262" s="1153"/>
      <c r="Z262" s="1153"/>
      <c r="AA262" s="1153"/>
      <c r="AB262" s="1154"/>
      <c r="AC262" s="1163"/>
      <c r="AD262" s="996"/>
      <c r="AE262" s="997"/>
      <c r="AF262" s="997"/>
      <c r="AG262" s="536"/>
      <c r="AH262" s="529"/>
      <c r="AI262" s="529"/>
      <c r="AJ262" s="529"/>
      <c r="AK262" s="529"/>
      <c r="AL262" s="529"/>
      <c r="AM262" s="529"/>
      <c r="AN262" s="529"/>
      <c r="AO262" s="529"/>
      <c r="AP262" s="529"/>
      <c r="AQ262" s="529"/>
      <c r="AR262" s="529"/>
      <c r="AS262" s="529"/>
      <c r="AT262" s="529"/>
      <c r="AU262" s="529"/>
      <c r="AV262" s="529"/>
      <c r="AW262" s="529"/>
      <c r="AX262" s="529"/>
      <c r="AY262" s="529"/>
      <c r="AZ262" s="529"/>
      <c r="BA262" s="529"/>
      <c r="BB262" s="529"/>
      <c r="BC262" s="529"/>
      <c r="BD262" s="529"/>
      <c r="BE262" s="529"/>
      <c r="BF262" s="529"/>
      <c r="BG262" s="529"/>
      <c r="BH262" s="529"/>
      <c r="BI262" s="529"/>
      <c r="BJ262" s="529"/>
      <c r="BK262" s="529"/>
      <c r="BL262" s="529"/>
      <c r="BM262" s="529"/>
      <c r="BN262" s="529"/>
      <c r="BO262" s="529"/>
      <c r="BP262" s="529"/>
      <c r="BQ262" s="529"/>
      <c r="BR262" s="529"/>
      <c r="BS262" s="529"/>
      <c r="BT262" s="529"/>
      <c r="BU262" s="529"/>
      <c r="BV262" s="529"/>
      <c r="BW262" s="529"/>
      <c r="BX262" s="529"/>
      <c r="BY262" s="529"/>
      <c r="BZ262" s="529"/>
      <c r="CA262" s="529"/>
      <c r="CB262" s="529"/>
      <c r="CC262" s="529"/>
      <c r="CD262" s="529"/>
      <c r="CE262" s="529"/>
      <c r="CF262" s="529"/>
      <c r="CG262" s="529"/>
      <c r="CH262" s="529"/>
      <c r="CI262" s="529"/>
      <c r="CJ262" s="529"/>
      <c r="CK262" s="529"/>
      <c r="CL262" s="529"/>
      <c r="CM262" s="529"/>
      <c r="CN262" s="529"/>
      <c r="CO262" s="529"/>
      <c r="CP262" s="529"/>
      <c r="CQ262" s="529"/>
    </row>
    <row r="263" spans="1:95" s="70" customFormat="1" ht="15" customHeight="1" x14ac:dyDescent="0.2">
      <c r="A263" s="11">
        <v>357</v>
      </c>
      <c r="B263" s="277"/>
      <c r="C263" s="284"/>
      <c r="D263" s="284"/>
      <c r="E263" s="291"/>
      <c r="F263" s="1449" t="s">
        <v>501</v>
      </c>
      <c r="G263" s="1450"/>
      <c r="H263" s="1450"/>
      <c r="I263" s="1450"/>
      <c r="J263" s="1450"/>
      <c r="K263" s="1450"/>
      <c r="L263" s="1451"/>
      <c r="M263" s="698">
        <v>0</v>
      </c>
      <c r="N263" s="699">
        <v>0</v>
      </c>
      <c r="O263" s="700">
        <v>0</v>
      </c>
      <c r="P263" s="700">
        <v>0</v>
      </c>
      <c r="Q263" s="705">
        <v>0</v>
      </c>
      <c r="R263" s="700">
        <v>0</v>
      </c>
      <c r="S263" s="701">
        <v>0</v>
      </c>
      <c r="T263" s="700">
        <v>0</v>
      </c>
      <c r="U263" s="701">
        <v>0</v>
      </c>
      <c r="V263" s="1698"/>
      <c r="W263" s="1153"/>
      <c r="X263" s="1153"/>
      <c r="Y263" s="1153"/>
      <c r="Z263" s="1153"/>
      <c r="AA263" s="1153"/>
      <c r="AB263" s="1154"/>
      <c r="AC263" s="1163"/>
      <c r="AD263" s="996"/>
      <c r="AE263" s="997"/>
      <c r="AF263" s="997"/>
      <c r="AG263" s="536"/>
      <c r="AH263" s="529"/>
      <c r="AI263" s="529"/>
      <c r="AJ263" s="529"/>
      <c r="AK263" s="529"/>
      <c r="AL263" s="529"/>
      <c r="AM263" s="529"/>
      <c r="AN263" s="529"/>
      <c r="AO263" s="529"/>
      <c r="AP263" s="529"/>
      <c r="AQ263" s="529"/>
      <c r="AR263" s="529"/>
      <c r="AS263" s="529"/>
      <c r="AT263" s="529"/>
      <c r="AU263" s="529"/>
      <c r="AV263" s="529"/>
      <c r="AW263" s="529"/>
      <c r="AX263" s="529"/>
      <c r="AY263" s="529"/>
      <c r="AZ263" s="529"/>
      <c r="BA263" s="529"/>
      <c r="BB263" s="529"/>
      <c r="BC263" s="529"/>
      <c r="BD263" s="529"/>
      <c r="BE263" s="529"/>
      <c r="BF263" s="529"/>
      <c r="BG263" s="529"/>
      <c r="BH263" s="529"/>
      <c r="BI263" s="529"/>
      <c r="BJ263" s="529"/>
      <c r="BK263" s="529"/>
      <c r="BL263" s="529"/>
      <c r="BM263" s="529"/>
      <c r="BN263" s="529"/>
      <c r="BO263" s="529"/>
      <c r="BP263" s="529"/>
      <c r="BQ263" s="529"/>
      <c r="BR263" s="529"/>
      <c r="BS263" s="529"/>
      <c r="BT263" s="529"/>
      <c r="BU263" s="529"/>
      <c r="BV263" s="529"/>
      <c r="BW263" s="529"/>
      <c r="BX263" s="529"/>
      <c r="BY263" s="529"/>
      <c r="BZ263" s="529"/>
      <c r="CA263" s="529"/>
      <c r="CB263" s="529"/>
      <c r="CC263" s="529"/>
      <c r="CD263" s="529"/>
      <c r="CE263" s="529"/>
      <c r="CF263" s="529"/>
      <c r="CG263" s="529"/>
      <c r="CH263" s="529"/>
      <c r="CI263" s="529"/>
      <c r="CJ263" s="529"/>
      <c r="CK263" s="529"/>
      <c r="CL263" s="529"/>
      <c r="CM263" s="529"/>
      <c r="CN263" s="529"/>
      <c r="CO263" s="529"/>
      <c r="CP263" s="529"/>
      <c r="CQ263" s="529"/>
    </row>
    <row r="264" spans="1:95" s="70" customFormat="1" ht="15" customHeight="1" x14ac:dyDescent="0.2">
      <c r="A264" s="11">
        <v>358</v>
      </c>
      <c r="B264" s="277"/>
      <c r="C264" s="284"/>
      <c r="D264" s="284"/>
      <c r="E264" s="291"/>
      <c r="F264" s="1449" t="s">
        <v>502</v>
      </c>
      <c r="G264" s="1450"/>
      <c r="H264" s="1450"/>
      <c r="I264" s="1450"/>
      <c r="J264" s="1450"/>
      <c r="K264" s="1450"/>
      <c r="L264" s="1451"/>
      <c r="M264" s="698">
        <v>0</v>
      </c>
      <c r="N264" s="699">
        <v>0</v>
      </c>
      <c r="O264" s="700">
        <v>0</v>
      </c>
      <c r="P264" s="700">
        <v>0</v>
      </c>
      <c r="Q264" s="705">
        <v>0</v>
      </c>
      <c r="R264" s="700">
        <v>0</v>
      </c>
      <c r="S264" s="701">
        <v>0</v>
      </c>
      <c r="T264" s="700">
        <v>0</v>
      </c>
      <c r="U264" s="701">
        <v>0</v>
      </c>
      <c r="V264" s="700">
        <v>0</v>
      </c>
      <c r="W264" s="701">
        <v>0</v>
      </c>
      <c r="X264" s="700">
        <v>0</v>
      </c>
      <c r="Y264" s="701">
        <v>0</v>
      </c>
      <c r="Z264" s="1162"/>
      <c r="AA264" s="1156"/>
      <c r="AB264" s="1157"/>
      <c r="AC264" s="1164"/>
      <c r="AD264" s="996"/>
      <c r="AE264" s="997"/>
      <c r="AF264" s="997"/>
      <c r="AG264" s="536"/>
      <c r="AH264" s="529"/>
      <c r="AI264" s="529"/>
      <c r="AJ264" s="529"/>
      <c r="AK264" s="529"/>
      <c r="AL264" s="529"/>
      <c r="AM264" s="529"/>
      <c r="AN264" s="529"/>
      <c r="AO264" s="529"/>
      <c r="AP264" s="529"/>
      <c r="AQ264" s="529"/>
      <c r="AR264" s="529"/>
      <c r="AS264" s="529"/>
      <c r="AT264" s="529"/>
      <c r="AU264" s="529"/>
      <c r="AV264" s="529"/>
      <c r="AW264" s="529"/>
      <c r="AX264" s="529"/>
      <c r="AY264" s="529"/>
      <c r="AZ264" s="529"/>
      <c r="BA264" s="529"/>
      <c r="BB264" s="529"/>
      <c r="BC264" s="529"/>
      <c r="BD264" s="529"/>
      <c r="BE264" s="529"/>
      <c r="BF264" s="529"/>
      <c r="BG264" s="529"/>
      <c r="BH264" s="529"/>
      <c r="BI264" s="529"/>
      <c r="BJ264" s="529"/>
      <c r="BK264" s="529"/>
      <c r="BL264" s="529"/>
      <c r="BM264" s="529"/>
      <c r="BN264" s="529"/>
      <c r="BO264" s="529"/>
      <c r="BP264" s="529"/>
      <c r="BQ264" s="529"/>
      <c r="BR264" s="529"/>
      <c r="BS264" s="529"/>
      <c r="BT264" s="529"/>
      <c r="BU264" s="529"/>
      <c r="BV264" s="529"/>
      <c r="BW264" s="529"/>
      <c r="BX264" s="529"/>
      <c r="BY264" s="529"/>
      <c r="BZ264" s="529"/>
      <c r="CA264" s="529"/>
      <c r="CB264" s="529"/>
      <c r="CC264" s="529"/>
      <c r="CD264" s="529"/>
      <c r="CE264" s="529"/>
      <c r="CF264" s="529"/>
      <c r="CG264" s="529"/>
      <c r="CH264" s="529"/>
      <c r="CI264" s="529"/>
      <c r="CJ264" s="529"/>
      <c r="CK264" s="529"/>
      <c r="CL264" s="529"/>
      <c r="CM264" s="529"/>
      <c r="CN264" s="529"/>
      <c r="CO264" s="529"/>
      <c r="CP264" s="529"/>
      <c r="CQ264" s="529"/>
    </row>
    <row r="265" spans="1:95" s="70" customFormat="1" ht="15" customHeight="1" x14ac:dyDescent="0.2">
      <c r="A265" s="11">
        <v>359</v>
      </c>
      <c r="B265" s="277"/>
      <c r="C265" s="284"/>
      <c r="D265" s="284"/>
      <c r="E265" s="291"/>
      <c r="F265" s="1449" t="s">
        <v>503</v>
      </c>
      <c r="G265" s="1450"/>
      <c r="H265" s="1450"/>
      <c r="I265" s="1450"/>
      <c r="J265" s="1450"/>
      <c r="K265" s="1450"/>
      <c r="L265" s="1451"/>
      <c r="M265" s="698">
        <v>0</v>
      </c>
      <c r="N265" s="699">
        <v>0</v>
      </c>
      <c r="O265" s="700">
        <v>0</v>
      </c>
      <c r="P265" s="700">
        <v>0</v>
      </c>
      <c r="Q265" s="705">
        <v>0</v>
      </c>
      <c r="R265" s="700">
        <v>0</v>
      </c>
      <c r="S265" s="701">
        <v>0</v>
      </c>
      <c r="T265" s="700">
        <v>0</v>
      </c>
      <c r="U265" s="701">
        <v>0</v>
      </c>
      <c r="V265" s="700">
        <v>0</v>
      </c>
      <c r="W265" s="701">
        <v>0</v>
      </c>
      <c r="X265" s="700">
        <v>0</v>
      </c>
      <c r="Y265" s="701">
        <v>0</v>
      </c>
      <c r="Z265" s="700">
        <v>0</v>
      </c>
      <c r="AA265" s="701">
        <v>0</v>
      </c>
      <c r="AB265" s="706">
        <v>0</v>
      </c>
      <c r="AC265" s="698">
        <v>0</v>
      </c>
      <c r="AD265" s="996"/>
      <c r="AE265" s="997"/>
      <c r="AF265" s="997"/>
      <c r="AG265" s="536"/>
      <c r="AH265" s="529"/>
      <c r="AI265" s="529"/>
      <c r="AJ265" s="529"/>
      <c r="AK265" s="529"/>
      <c r="AL265" s="529"/>
      <c r="AM265" s="529"/>
      <c r="AN265" s="529"/>
      <c r="AO265" s="529"/>
      <c r="AP265" s="529"/>
      <c r="AQ265" s="529"/>
      <c r="AR265" s="529"/>
      <c r="AS265" s="529"/>
      <c r="AT265" s="529"/>
      <c r="AU265" s="529"/>
      <c r="AV265" s="529"/>
      <c r="AW265" s="529"/>
      <c r="AX265" s="529"/>
      <c r="AY265" s="529"/>
      <c r="AZ265" s="529"/>
      <c r="BA265" s="529"/>
      <c r="BB265" s="529"/>
      <c r="BC265" s="529"/>
      <c r="BD265" s="529"/>
      <c r="BE265" s="529"/>
      <c r="BF265" s="529"/>
      <c r="BG265" s="529"/>
      <c r="BH265" s="529"/>
      <c r="BI265" s="529"/>
      <c r="BJ265" s="529"/>
      <c r="BK265" s="529"/>
      <c r="BL265" s="529"/>
      <c r="BM265" s="529"/>
      <c r="BN265" s="529"/>
      <c r="BO265" s="529"/>
      <c r="BP265" s="529"/>
      <c r="BQ265" s="529"/>
      <c r="BR265" s="529"/>
      <c r="BS265" s="529"/>
      <c r="BT265" s="529"/>
      <c r="BU265" s="529"/>
      <c r="BV265" s="529"/>
      <c r="BW265" s="529"/>
      <c r="BX265" s="529"/>
      <c r="BY265" s="529"/>
      <c r="BZ265" s="529"/>
      <c r="CA265" s="529"/>
      <c r="CB265" s="529"/>
      <c r="CC265" s="529"/>
      <c r="CD265" s="529"/>
      <c r="CE265" s="529"/>
      <c r="CF265" s="529"/>
      <c r="CG265" s="529"/>
      <c r="CH265" s="529"/>
      <c r="CI265" s="529"/>
      <c r="CJ265" s="529"/>
      <c r="CK265" s="529"/>
      <c r="CL265" s="529"/>
      <c r="CM265" s="529"/>
      <c r="CN265" s="529"/>
      <c r="CO265" s="529"/>
      <c r="CP265" s="529"/>
      <c r="CQ265" s="529"/>
    </row>
    <row r="266" spans="1:95" s="70" customFormat="1" ht="15" customHeight="1" x14ac:dyDescent="0.2">
      <c r="A266" s="11">
        <v>360</v>
      </c>
      <c r="B266" s="277"/>
      <c r="C266" s="280"/>
      <c r="D266" s="280"/>
      <c r="E266" s="281"/>
      <c r="F266" s="1458" t="s">
        <v>504</v>
      </c>
      <c r="G266" s="1459"/>
      <c r="H266" s="1459"/>
      <c r="I266" s="1459"/>
      <c r="J266" s="1459"/>
      <c r="K266" s="1459"/>
      <c r="L266" s="1460"/>
      <c r="M266" s="698">
        <v>0</v>
      </c>
      <c r="N266" s="699">
        <v>0</v>
      </c>
      <c r="O266" s="700">
        <v>0</v>
      </c>
      <c r="P266" s="700">
        <v>0</v>
      </c>
      <c r="Q266" s="705">
        <v>0</v>
      </c>
      <c r="R266" s="700">
        <v>0</v>
      </c>
      <c r="S266" s="701">
        <v>0</v>
      </c>
      <c r="T266" s="700">
        <v>0</v>
      </c>
      <c r="U266" s="701">
        <v>0</v>
      </c>
      <c r="V266" s="700">
        <v>0</v>
      </c>
      <c r="W266" s="701">
        <v>0</v>
      </c>
      <c r="X266" s="700">
        <v>0</v>
      </c>
      <c r="Y266" s="701">
        <v>0</v>
      </c>
      <c r="Z266" s="700">
        <v>0</v>
      </c>
      <c r="AA266" s="701">
        <v>0</v>
      </c>
      <c r="AB266" s="706">
        <v>0</v>
      </c>
      <c r="AC266" s="698">
        <v>0</v>
      </c>
      <c r="AD266" s="996"/>
      <c r="AE266" s="997"/>
      <c r="AF266" s="997"/>
      <c r="AG266" s="536"/>
      <c r="AH266" s="529"/>
      <c r="AI266" s="529"/>
      <c r="AJ266" s="529"/>
      <c r="AK266" s="529"/>
      <c r="AL266" s="529"/>
      <c r="AM266" s="529"/>
      <c r="AN266" s="529"/>
      <c r="AO266" s="529"/>
      <c r="AP266" s="529"/>
      <c r="AQ266" s="529"/>
      <c r="AR266" s="529"/>
      <c r="AS266" s="529"/>
      <c r="AT266" s="529"/>
      <c r="AU266" s="529"/>
      <c r="AV266" s="529"/>
      <c r="AW266" s="529"/>
      <c r="AX266" s="529"/>
      <c r="AY266" s="529"/>
      <c r="AZ266" s="529"/>
      <c r="BA266" s="529"/>
      <c r="BB266" s="529"/>
      <c r="BC266" s="529"/>
      <c r="BD266" s="529"/>
      <c r="BE266" s="529"/>
      <c r="BF266" s="529"/>
      <c r="BG266" s="529"/>
      <c r="BH266" s="529"/>
      <c r="BI266" s="529"/>
      <c r="BJ266" s="529"/>
      <c r="BK266" s="529"/>
      <c r="BL266" s="529"/>
      <c r="BM266" s="529"/>
      <c r="BN266" s="529"/>
      <c r="BO266" s="529"/>
      <c r="BP266" s="529"/>
      <c r="BQ266" s="529"/>
      <c r="BR266" s="529"/>
      <c r="BS266" s="529"/>
      <c r="BT266" s="529"/>
      <c r="BU266" s="529"/>
      <c r="BV266" s="529"/>
      <c r="BW266" s="529"/>
      <c r="BX266" s="529"/>
      <c r="BY266" s="529"/>
      <c r="BZ266" s="529"/>
      <c r="CA266" s="529"/>
      <c r="CB266" s="529"/>
      <c r="CC266" s="529"/>
      <c r="CD266" s="529"/>
      <c r="CE266" s="529"/>
      <c r="CF266" s="529"/>
      <c r="CG266" s="529"/>
      <c r="CH266" s="529"/>
      <c r="CI266" s="529"/>
      <c r="CJ266" s="529"/>
      <c r="CK266" s="529"/>
      <c r="CL266" s="529"/>
      <c r="CM266" s="529"/>
      <c r="CN266" s="529"/>
      <c r="CO266" s="529"/>
      <c r="CP266" s="529"/>
      <c r="CQ266" s="529"/>
    </row>
    <row r="267" spans="1:95" s="70" customFormat="1" ht="15" customHeight="1" x14ac:dyDescent="0.2">
      <c r="A267" s="11">
        <v>361</v>
      </c>
      <c r="B267" s="277"/>
      <c r="C267" s="280"/>
      <c r="D267" s="293"/>
      <c r="E267" s="1452" t="s">
        <v>505</v>
      </c>
      <c r="F267" s="1453"/>
      <c r="G267" s="1453"/>
      <c r="H267" s="1453"/>
      <c r="I267" s="1453"/>
      <c r="J267" s="1453"/>
      <c r="K267" s="1453"/>
      <c r="L267" s="1454"/>
      <c r="M267" s="407">
        <f>SUM(M268:M273)</f>
        <v>0</v>
      </c>
      <c r="N267" s="410">
        <f t="shared" ref="N267:AC267" si="60">SUBTOTAL(9,N268:N273)</f>
        <v>0</v>
      </c>
      <c r="O267" s="414">
        <f t="shared" si="60"/>
        <v>0</v>
      </c>
      <c r="P267" s="413">
        <f t="shared" si="60"/>
        <v>0</v>
      </c>
      <c r="Q267" s="415">
        <f t="shared" si="60"/>
        <v>0</v>
      </c>
      <c r="R267" s="414">
        <f t="shared" si="60"/>
        <v>0</v>
      </c>
      <c r="S267" s="414">
        <f t="shared" si="60"/>
        <v>0</v>
      </c>
      <c r="T267" s="414">
        <f t="shared" si="60"/>
        <v>0</v>
      </c>
      <c r="U267" s="414">
        <f t="shared" si="60"/>
        <v>0</v>
      </c>
      <c r="V267" s="414">
        <f t="shared" si="60"/>
        <v>0</v>
      </c>
      <c r="W267" s="414">
        <f t="shared" si="60"/>
        <v>0</v>
      </c>
      <c r="X267" s="414">
        <f t="shared" si="60"/>
        <v>0</v>
      </c>
      <c r="Y267" s="414">
        <f t="shared" si="60"/>
        <v>0</v>
      </c>
      <c r="Z267" s="414">
        <f t="shared" si="60"/>
        <v>0</v>
      </c>
      <c r="AA267" s="414">
        <f t="shared" si="60"/>
        <v>0</v>
      </c>
      <c r="AB267" s="424">
        <f t="shared" si="60"/>
        <v>0</v>
      </c>
      <c r="AC267" s="407">
        <f t="shared" si="60"/>
        <v>0</v>
      </c>
      <c r="AD267" s="996"/>
      <c r="AE267" s="997"/>
      <c r="AF267" s="997"/>
      <c r="AG267" s="536"/>
      <c r="AH267" s="529"/>
      <c r="AI267" s="529"/>
      <c r="AJ267" s="529"/>
      <c r="AK267" s="529"/>
      <c r="AL267" s="529"/>
      <c r="AM267" s="529"/>
      <c r="AN267" s="529"/>
      <c r="AO267" s="529"/>
      <c r="AP267" s="529"/>
      <c r="AQ267" s="529"/>
      <c r="AR267" s="529"/>
      <c r="AS267" s="529"/>
      <c r="AT267" s="529"/>
      <c r="AU267" s="529"/>
      <c r="AV267" s="529"/>
      <c r="AW267" s="529"/>
      <c r="AX267" s="529"/>
      <c r="AY267" s="529"/>
      <c r="AZ267" s="529"/>
      <c r="BA267" s="529"/>
      <c r="BB267" s="529"/>
      <c r="BC267" s="529"/>
      <c r="BD267" s="529"/>
      <c r="BE267" s="529"/>
      <c r="BF267" s="529"/>
      <c r="BG267" s="529"/>
      <c r="BH267" s="529"/>
      <c r="BI267" s="529"/>
      <c r="BJ267" s="529"/>
      <c r="BK267" s="529"/>
      <c r="BL267" s="529"/>
      <c r="BM267" s="529"/>
      <c r="BN267" s="529"/>
      <c r="BO267" s="529"/>
      <c r="BP267" s="529"/>
      <c r="BQ267" s="529"/>
      <c r="BR267" s="529"/>
      <c r="BS267" s="529"/>
      <c r="BT267" s="529"/>
      <c r="BU267" s="529"/>
      <c r="BV267" s="529"/>
      <c r="BW267" s="529"/>
      <c r="BX267" s="529"/>
      <c r="BY267" s="529"/>
      <c r="BZ267" s="529"/>
      <c r="CA267" s="529"/>
      <c r="CB267" s="529"/>
      <c r="CC267" s="529"/>
      <c r="CD267" s="529"/>
      <c r="CE267" s="529"/>
      <c r="CF267" s="529"/>
      <c r="CG267" s="529"/>
      <c r="CH267" s="529"/>
      <c r="CI267" s="529"/>
      <c r="CJ267" s="529"/>
      <c r="CK267" s="529"/>
      <c r="CL267" s="529"/>
      <c r="CM267" s="529"/>
      <c r="CN267" s="529"/>
      <c r="CO267" s="529"/>
      <c r="CP267" s="529"/>
      <c r="CQ267" s="529"/>
    </row>
    <row r="268" spans="1:95" s="70" customFormat="1" ht="15" customHeight="1" x14ac:dyDescent="0.2">
      <c r="A268" s="11">
        <v>362</v>
      </c>
      <c r="B268" s="277"/>
      <c r="C268" s="284"/>
      <c r="D268" s="284"/>
      <c r="E268" s="291"/>
      <c r="F268" s="1455" t="s">
        <v>506</v>
      </c>
      <c r="G268" s="1456"/>
      <c r="H268" s="1456"/>
      <c r="I268" s="1456"/>
      <c r="J268" s="1456"/>
      <c r="K268" s="1456"/>
      <c r="L268" s="1457"/>
      <c r="M268" s="698">
        <v>0</v>
      </c>
      <c r="N268" s="699">
        <v>0</v>
      </c>
      <c r="O268" s="700">
        <v>0</v>
      </c>
      <c r="P268" s="700">
        <v>0</v>
      </c>
      <c r="Q268" s="705">
        <v>0</v>
      </c>
      <c r="R268" s="700">
        <v>0</v>
      </c>
      <c r="S268" s="1785"/>
      <c r="T268" s="1150"/>
      <c r="U268" s="1150"/>
      <c r="V268" s="1150"/>
      <c r="W268" s="1150"/>
      <c r="X268" s="1150"/>
      <c r="Y268" s="1150"/>
      <c r="Z268" s="1150"/>
      <c r="AA268" s="1150"/>
      <c r="AB268" s="1151"/>
      <c r="AC268" s="1158"/>
      <c r="AD268" s="996"/>
      <c r="AE268" s="997"/>
      <c r="AF268" s="997"/>
      <c r="AG268" s="536"/>
      <c r="AH268" s="529"/>
      <c r="AI268" s="529"/>
      <c r="AJ268" s="529"/>
      <c r="AK268" s="529"/>
      <c r="AL268" s="529"/>
      <c r="AM268" s="529"/>
      <c r="AN268" s="529"/>
      <c r="AO268" s="529"/>
      <c r="AP268" s="529"/>
      <c r="AQ268" s="529"/>
      <c r="AR268" s="529"/>
      <c r="AS268" s="529"/>
      <c r="AT268" s="529"/>
      <c r="AU268" s="529"/>
      <c r="AV268" s="529"/>
      <c r="AW268" s="529"/>
      <c r="AX268" s="529"/>
      <c r="AY268" s="529"/>
      <c r="AZ268" s="529"/>
      <c r="BA268" s="529"/>
      <c r="BB268" s="529"/>
      <c r="BC268" s="529"/>
      <c r="BD268" s="529"/>
      <c r="BE268" s="529"/>
      <c r="BF268" s="529"/>
      <c r="BG268" s="529"/>
      <c r="BH268" s="529"/>
      <c r="BI268" s="529"/>
      <c r="BJ268" s="529"/>
      <c r="BK268" s="529"/>
      <c r="BL268" s="529"/>
      <c r="BM268" s="529"/>
      <c r="BN268" s="529"/>
      <c r="BO268" s="529"/>
      <c r="BP268" s="529"/>
      <c r="BQ268" s="529"/>
      <c r="BR268" s="529"/>
      <c r="BS268" s="529"/>
      <c r="BT268" s="529"/>
      <c r="BU268" s="529"/>
      <c r="BV268" s="529"/>
      <c r="BW268" s="529"/>
      <c r="BX268" s="529"/>
      <c r="BY268" s="529"/>
      <c r="BZ268" s="529"/>
      <c r="CA268" s="529"/>
      <c r="CB268" s="529"/>
      <c r="CC268" s="529"/>
      <c r="CD268" s="529"/>
      <c r="CE268" s="529"/>
      <c r="CF268" s="529"/>
      <c r="CG268" s="529"/>
      <c r="CH268" s="529"/>
      <c r="CI268" s="529"/>
      <c r="CJ268" s="529"/>
      <c r="CK268" s="529"/>
      <c r="CL268" s="529"/>
      <c r="CM268" s="529"/>
      <c r="CN268" s="529"/>
      <c r="CO268" s="529"/>
      <c r="CP268" s="529"/>
      <c r="CQ268" s="529"/>
    </row>
    <row r="269" spans="1:95" s="70" customFormat="1" ht="15" customHeight="1" x14ac:dyDescent="0.2">
      <c r="A269" s="11">
        <v>363</v>
      </c>
      <c r="B269" s="277"/>
      <c r="C269" s="284"/>
      <c r="D269" s="284"/>
      <c r="E269" s="291"/>
      <c r="F269" s="1449" t="s">
        <v>507</v>
      </c>
      <c r="G269" s="1450"/>
      <c r="H269" s="1450"/>
      <c r="I269" s="1450"/>
      <c r="J269" s="1450"/>
      <c r="K269" s="1450"/>
      <c r="L269" s="1451"/>
      <c r="M269" s="698">
        <v>0</v>
      </c>
      <c r="N269" s="699">
        <v>0</v>
      </c>
      <c r="O269" s="700">
        <v>0</v>
      </c>
      <c r="P269" s="700">
        <v>0</v>
      </c>
      <c r="Q269" s="705">
        <v>0</v>
      </c>
      <c r="R269" s="700">
        <v>0</v>
      </c>
      <c r="S269" s="701">
        <v>0</v>
      </c>
      <c r="T269" s="1698"/>
      <c r="U269" s="1153"/>
      <c r="V269" s="1153"/>
      <c r="W269" s="1153"/>
      <c r="X269" s="1153"/>
      <c r="Y269" s="1153"/>
      <c r="Z269" s="1153"/>
      <c r="AA269" s="1153"/>
      <c r="AB269" s="1154"/>
      <c r="AC269" s="1163"/>
      <c r="AD269" s="996"/>
      <c r="AE269" s="997"/>
      <c r="AF269" s="997"/>
      <c r="AG269" s="536"/>
      <c r="AH269" s="529"/>
      <c r="AI269" s="529"/>
      <c r="AJ269" s="529"/>
      <c r="AK269" s="529"/>
      <c r="AL269" s="529"/>
      <c r="AM269" s="529"/>
      <c r="AN269" s="529"/>
      <c r="AO269" s="529"/>
      <c r="AP269" s="529"/>
      <c r="AQ269" s="529"/>
      <c r="AR269" s="529"/>
      <c r="AS269" s="529"/>
      <c r="AT269" s="529"/>
      <c r="AU269" s="529"/>
      <c r="AV269" s="529"/>
      <c r="AW269" s="529"/>
      <c r="AX269" s="529"/>
      <c r="AY269" s="529"/>
      <c r="AZ269" s="529"/>
      <c r="BA269" s="529"/>
      <c r="BB269" s="529"/>
      <c r="BC269" s="529"/>
      <c r="BD269" s="529"/>
      <c r="BE269" s="529"/>
      <c r="BF269" s="529"/>
      <c r="BG269" s="529"/>
      <c r="BH269" s="529"/>
      <c r="BI269" s="529"/>
      <c r="BJ269" s="529"/>
      <c r="BK269" s="529"/>
      <c r="BL269" s="529"/>
      <c r="BM269" s="529"/>
      <c r="BN269" s="529"/>
      <c r="BO269" s="529"/>
      <c r="BP269" s="529"/>
      <c r="BQ269" s="529"/>
      <c r="BR269" s="529"/>
      <c r="BS269" s="529"/>
      <c r="BT269" s="529"/>
      <c r="BU269" s="529"/>
      <c r="BV269" s="529"/>
      <c r="BW269" s="529"/>
      <c r="BX269" s="529"/>
      <c r="BY269" s="529"/>
      <c r="BZ269" s="529"/>
      <c r="CA269" s="529"/>
      <c r="CB269" s="529"/>
      <c r="CC269" s="529"/>
      <c r="CD269" s="529"/>
      <c r="CE269" s="529"/>
      <c r="CF269" s="529"/>
      <c r="CG269" s="529"/>
      <c r="CH269" s="529"/>
      <c r="CI269" s="529"/>
      <c r="CJ269" s="529"/>
      <c r="CK269" s="529"/>
      <c r="CL269" s="529"/>
      <c r="CM269" s="529"/>
      <c r="CN269" s="529"/>
      <c r="CO269" s="529"/>
      <c r="CP269" s="529"/>
      <c r="CQ269" s="529"/>
    </row>
    <row r="270" spans="1:95" s="70" customFormat="1" ht="15" customHeight="1" x14ac:dyDescent="0.2">
      <c r="A270" s="11">
        <v>364</v>
      </c>
      <c r="B270" s="277"/>
      <c r="C270" s="284"/>
      <c r="D270" s="284"/>
      <c r="E270" s="291"/>
      <c r="F270" s="1449" t="s">
        <v>508</v>
      </c>
      <c r="G270" s="1450"/>
      <c r="H270" s="1450"/>
      <c r="I270" s="1450"/>
      <c r="J270" s="1450"/>
      <c r="K270" s="1450"/>
      <c r="L270" s="1451"/>
      <c r="M270" s="698">
        <v>0</v>
      </c>
      <c r="N270" s="699">
        <v>0</v>
      </c>
      <c r="O270" s="700">
        <v>0</v>
      </c>
      <c r="P270" s="700">
        <v>0</v>
      </c>
      <c r="Q270" s="705">
        <v>0</v>
      </c>
      <c r="R270" s="700">
        <v>0</v>
      </c>
      <c r="S270" s="701">
        <v>0</v>
      </c>
      <c r="T270" s="700">
        <v>0</v>
      </c>
      <c r="U270" s="701">
        <v>0</v>
      </c>
      <c r="V270" s="1698"/>
      <c r="W270" s="1153"/>
      <c r="X270" s="1153"/>
      <c r="Y270" s="1153"/>
      <c r="Z270" s="1153"/>
      <c r="AA270" s="1153"/>
      <c r="AB270" s="1154"/>
      <c r="AC270" s="1163"/>
      <c r="AD270" s="996"/>
      <c r="AE270" s="997"/>
      <c r="AF270" s="997"/>
      <c r="AG270" s="536"/>
      <c r="AH270" s="529"/>
      <c r="AI270" s="529"/>
      <c r="AJ270" s="529"/>
      <c r="AK270" s="529"/>
      <c r="AL270" s="529"/>
      <c r="AM270" s="529"/>
      <c r="AN270" s="529"/>
      <c r="AO270" s="529"/>
      <c r="AP270" s="529"/>
      <c r="AQ270" s="529"/>
      <c r="AR270" s="529"/>
      <c r="AS270" s="529"/>
      <c r="AT270" s="529"/>
      <c r="AU270" s="529"/>
      <c r="AV270" s="529"/>
      <c r="AW270" s="529"/>
      <c r="AX270" s="529"/>
      <c r="AY270" s="529"/>
      <c r="AZ270" s="529"/>
      <c r="BA270" s="529"/>
      <c r="BB270" s="529"/>
      <c r="BC270" s="529"/>
      <c r="BD270" s="529"/>
      <c r="BE270" s="529"/>
      <c r="BF270" s="529"/>
      <c r="BG270" s="529"/>
      <c r="BH270" s="529"/>
      <c r="BI270" s="529"/>
      <c r="BJ270" s="529"/>
      <c r="BK270" s="529"/>
      <c r="BL270" s="529"/>
      <c r="BM270" s="529"/>
      <c r="BN270" s="529"/>
      <c r="BO270" s="529"/>
      <c r="BP270" s="529"/>
      <c r="BQ270" s="529"/>
      <c r="BR270" s="529"/>
      <c r="BS270" s="529"/>
      <c r="BT270" s="529"/>
      <c r="BU270" s="529"/>
      <c r="BV270" s="529"/>
      <c r="BW270" s="529"/>
      <c r="BX270" s="529"/>
      <c r="BY270" s="529"/>
      <c r="BZ270" s="529"/>
      <c r="CA270" s="529"/>
      <c r="CB270" s="529"/>
      <c r="CC270" s="529"/>
      <c r="CD270" s="529"/>
      <c r="CE270" s="529"/>
      <c r="CF270" s="529"/>
      <c r="CG270" s="529"/>
      <c r="CH270" s="529"/>
      <c r="CI270" s="529"/>
      <c r="CJ270" s="529"/>
      <c r="CK270" s="529"/>
      <c r="CL270" s="529"/>
      <c r="CM270" s="529"/>
      <c r="CN270" s="529"/>
      <c r="CO270" s="529"/>
      <c r="CP270" s="529"/>
      <c r="CQ270" s="529"/>
    </row>
    <row r="271" spans="1:95" s="70" customFormat="1" ht="15" customHeight="1" x14ac:dyDescent="0.2">
      <c r="A271" s="11">
        <v>365</v>
      </c>
      <c r="B271" s="277"/>
      <c r="C271" s="284"/>
      <c r="D271" s="284"/>
      <c r="E271" s="291"/>
      <c r="F271" s="1449" t="s">
        <v>509</v>
      </c>
      <c r="G271" s="1450"/>
      <c r="H271" s="1450"/>
      <c r="I271" s="1450"/>
      <c r="J271" s="1450"/>
      <c r="K271" s="1450"/>
      <c r="L271" s="1451"/>
      <c r="M271" s="698">
        <v>0</v>
      </c>
      <c r="N271" s="699">
        <v>0</v>
      </c>
      <c r="O271" s="700">
        <v>0</v>
      </c>
      <c r="P271" s="700">
        <v>0</v>
      </c>
      <c r="Q271" s="705">
        <v>0</v>
      </c>
      <c r="R271" s="700">
        <v>0</v>
      </c>
      <c r="S271" s="701">
        <v>0</v>
      </c>
      <c r="T271" s="700">
        <v>0</v>
      </c>
      <c r="U271" s="701">
        <v>0</v>
      </c>
      <c r="V271" s="700">
        <v>0</v>
      </c>
      <c r="W271" s="701">
        <v>0</v>
      </c>
      <c r="X271" s="700">
        <v>0</v>
      </c>
      <c r="Y271" s="701">
        <v>0</v>
      </c>
      <c r="Z271" s="1162"/>
      <c r="AA271" s="1156"/>
      <c r="AB271" s="1157"/>
      <c r="AC271" s="1164"/>
      <c r="AD271" s="996"/>
      <c r="AE271" s="997"/>
      <c r="AF271" s="997"/>
      <c r="AG271" s="536"/>
      <c r="AH271" s="529"/>
      <c r="AI271" s="529"/>
      <c r="AJ271" s="529"/>
      <c r="AK271" s="529"/>
      <c r="AL271" s="529"/>
      <c r="AM271" s="529"/>
      <c r="AN271" s="529"/>
      <c r="AO271" s="529"/>
      <c r="AP271" s="529"/>
      <c r="AQ271" s="529"/>
      <c r="AR271" s="529"/>
      <c r="AS271" s="529"/>
      <c r="AT271" s="529"/>
      <c r="AU271" s="529"/>
      <c r="AV271" s="529"/>
      <c r="AW271" s="529"/>
      <c r="AX271" s="529"/>
      <c r="AY271" s="529"/>
      <c r="AZ271" s="529"/>
      <c r="BA271" s="529"/>
      <c r="BB271" s="529"/>
      <c r="BC271" s="529"/>
      <c r="BD271" s="529"/>
      <c r="BE271" s="529"/>
      <c r="BF271" s="529"/>
      <c r="BG271" s="529"/>
      <c r="BH271" s="529"/>
      <c r="BI271" s="529"/>
      <c r="BJ271" s="529"/>
      <c r="BK271" s="529"/>
      <c r="BL271" s="529"/>
      <c r="BM271" s="529"/>
      <c r="BN271" s="529"/>
      <c r="BO271" s="529"/>
      <c r="BP271" s="529"/>
      <c r="BQ271" s="529"/>
      <c r="BR271" s="529"/>
      <c r="BS271" s="529"/>
      <c r="BT271" s="529"/>
      <c r="BU271" s="529"/>
      <c r="BV271" s="529"/>
      <c r="BW271" s="529"/>
      <c r="BX271" s="529"/>
      <c r="BY271" s="529"/>
      <c r="BZ271" s="529"/>
      <c r="CA271" s="529"/>
      <c r="CB271" s="529"/>
      <c r="CC271" s="529"/>
      <c r="CD271" s="529"/>
      <c r="CE271" s="529"/>
      <c r="CF271" s="529"/>
      <c r="CG271" s="529"/>
      <c r="CH271" s="529"/>
      <c r="CI271" s="529"/>
      <c r="CJ271" s="529"/>
      <c r="CK271" s="529"/>
      <c r="CL271" s="529"/>
      <c r="CM271" s="529"/>
      <c r="CN271" s="529"/>
      <c r="CO271" s="529"/>
      <c r="CP271" s="529"/>
      <c r="CQ271" s="529"/>
    </row>
    <row r="272" spans="1:95" s="70" customFormat="1" ht="15" customHeight="1" x14ac:dyDescent="0.2">
      <c r="A272" s="11">
        <v>366</v>
      </c>
      <c r="B272" s="277"/>
      <c r="C272" s="284"/>
      <c r="D272" s="284"/>
      <c r="E272" s="291"/>
      <c r="F272" s="1449" t="s">
        <v>510</v>
      </c>
      <c r="G272" s="1450"/>
      <c r="H272" s="1450"/>
      <c r="I272" s="1450"/>
      <c r="J272" s="1450"/>
      <c r="K272" s="1450"/>
      <c r="L272" s="1451"/>
      <c r="M272" s="698">
        <v>0</v>
      </c>
      <c r="N272" s="699">
        <v>0</v>
      </c>
      <c r="O272" s="700">
        <v>0</v>
      </c>
      <c r="P272" s="700">
        <v>0</v>
      </c>
      <c r="Q272" s="705">
        <v>0</v>
      </c>
      <c r="R272" s="700">
        <v>0</v>
      </c>
      <c r="S272" s="701">
        <v>0</v>
      </c>
      <c r="T272" s="700">
        <v>0</v>
      </c>
      <c r="U272" s="701">
        <v>0</v>
      </c>
      <c r="V272" s="700">
        <v>0</v>
      </c>
      <c r="W272" s="701">
        <v>0</v>
      </c>
      <c r="X272" s="700">
        <v>0</v>
      </c>
      <c r="Y272" s="701">
        <v>0</v>
      </c>
      <c r="Z272" s="700">
        <v>0</v>
      </c>
      <c r="AA272" s="701">
        <v>0</v>
      </c>
      <c r="AB272" s="706">
        <v>0</v>
      </c>
      <c r="AC272" s="698">
        <v>0</v>
      </c>
      <c r="AD272" s="996"/>
      <c r="AE272" s="997"/>
      <c r="AF272" s="997"/>
      <c r="AG272" s="536"/>
      <c r="AH272" s="529"/>
      <c r="AI272" s="529"/>
      <c r="AJ272" s="529"/>
      <c r="AK272" s="529"/>
      <c r="AL272" s="529"/>
      <c r="AM272" s="529"/>
      <c r="AN272" s="529"/>
      <c r="AO272" s="529"/>
      <c r="AP272" s="529"/>
      <c r="AQ272" s="529"/>
      <c r="AR272" s="529"/>
      <c r="AS272" s="529"/>
      <c r="AT272" s="529"/>
      <c r="AU272" s="529"/>
      <c r="AV272" s="529"/>
      <c r="AW272" s="529"/>
      <c r="AX272" s="529"/>
      <c r="AY272" s="529"/>
      <c r="AZ272" s="529"/>
      <c r="BA272" s="529"/>
      <c r="BB272" s="529"/>
      <c r="BC272" s="529"/>
      <c r="BD272" s="529"/>
      <c r="BE272" s="529"/>
      <c r="BF272" s="529"/>
      <c r="BG272" s="529"/>
      <c r="BH272" s="529"/>
      <c r="BI272" s="529"/>
      <c r="BJ272" s="529"/>
      <c r="BK272" s="529"/>
      <c r="BL272" s="529"/>
      <c r="BM272" s="529"/>
      <c r="BN272" s="529"/>
      <c r="BO272" s="529"/>
      <c r="BP272" s="529"/>
      <c r="BQ272" s="529"/>
      <c r="BR272" s="529"/>
      <c r="BS272" s="529"/>
      <c r="BT272" s="529"/>
      <c r="BU272" s="529"/>
      <c r="BV272" s="529"/>
      <c r="BW272" s="529"/>
      <c r="BX272" s="529"/>
      <c r="BY272" s="529"/>
      <c r="BZ272" s="529"/>
      <c r="CA272" s="529"/>
      <c r="CB272" s="529"/>
      <c r="CC272" s="529"/>
      <c r="CD272" s="529"/>
      <c r="CE272" s="529"/>
      <c r="CF272" s="529"/>
      <c r="CG272" s="529"/>
      <c r="CH272" s="529"/>
      <c r="CI272" s="529"/>
      <c r="CJ272" s="529"/>
      <c r="CK272" s="529"/>
      <c r="CL272" s="529"/>
      <c r="CM272" s="529"/>
      <c r="CN272" s="529"/>
      <c r="CO272" s="529"/>
      <c r="CP272" s="529"/>
      <c r="CQ272" s="529"/>
    </row>
    <row r="273" spans="1:95" s="70" customFormat="1" ht="15" customHeight="1" x14ac:dyDescent="0.2">
      <c r="A273" s="11">
        <v>367</v>
      </c>
      <c r="B273" s="277"/>
      <c r="C273" s="280"/>
      <c r="D273" s="280"/>
      <c r="E273" s="281"/>
      <c r="F273" s="1458" t="s">
        <v>511</v>
      </c>
      <c r="G273" s="1459"/>
      <c r="H273" s="1459"/>
      <c r="I273" s="1459"/>
      <c r="J273" s="1459"/>
      <c r="K273" s="1459"/>
      <c r="L273" s="1460"/>
      <c r="M273" s="698">
        <v>0</v>
      </c>
      <c r="N273" s="699">
        <v>0</v>
      </c>
      <c r="O273" s="700">
        <v>0</v>
      </c>
      <c r="P273" s="700">
        <v>0</v>
      </c>
      <c r="Q273" s="705">
        <v>0</v>
      </c>
      <c r="R273" s="700">
        <v>0</v>
      </c>
      <c r="S273" s="701">
        <v>0</v>
      </c>
      <c r="T273" s="700">
        <v>0</v>
      </c>
      <c r="U273" s="701">
        <v>0</v>
      </c>
      <c r="V273" s="700">
        <v>0</v>
      </c>
      <c r="W273" s="701">
        <v>0</v>
      </c>
      <c r="X273" s="700">
        <v>0</v>
      </c>
      <c r="Y273" s="701">
        <v>0</v>
      </c>
      <c r="Z273" s="700">
        <v>0</v>
      </c>
      <c r="AA273" s="701">
        <v>0</v>
      </c>
      <c r="AB273" s="706">
        <v>0</v>
      </c>
      <c r="AC273" s="698">
        <v>0</v>
      </c>
      <c r="AD273" s="996"/>
      <c r="AE273" s="997"/>
      <c r="AF273" s="997"/>
      <c r="AG273" s="536"/>
      <c r="AH273" s="529"/>
      <c r="AI273" s="529"/>
      <c r="AJ273" s="529"/>
      <c r="AK273" s="529"/>
      <c r="AL273" s="529"/>
      <c r="AM273" s="529"/>
      <c r="AN273" s="529"/>
      <c r="AO273" s="529"/>
      <c r="AP273" s="529"/>
      <c r="AQ273" s="529"/>
      <c r="AR273" s="529"/>
      <c r="AS273" s="529"/>
      <c r="AT273" s="529"/>
      <c r="AU273" s="529"/>
      <c r="AV273" s="529"/>
      <c r="AW273" s="529"/>
      <c r="AX273" s="529"/>
      <c r="AY273" s="529"/>
      <c r="AZ273" s="529"/>
      <c r="BA273" s="529"/>
      <c r="BB273" s="529"/>
      <c r="BC273" s="529"/>
      <c r="BD273" s="529"/>
      <c r="BE273" s="529"/>
      <c r="BF273" s="529"/>
      <c r="BG273" s="529"/>
      <c r="BH273" s="529"/>
      <c r="BI273" s="529"/>
      <c r="BJ273" s="529"/>
      <c r="BK273" s="529"/>
      <c r="BL273" s="529"/>
      <c r="BM273" s="529"/>
      <c r="BN273" s="529"/>
      <c r="BO273" s="529"/>
      <c r="BP273" s="529"/>
      <c r="BQ273" s="529"/>
      <c r="BR273" s="529"/>
      <c r="BS273" s="529"/>
      <c r="BT273" s="529"/>
      <c r="BU273" s="529"/>
      <c r="BV273" s="529"/>
      <c r="BW273" s="529"/>
      <c r="BX273" s="529"/>
      <c r="BY273" s="529"/>
      <c r="BZ273" s="529"/>
      <c r="CA273" s="529"/>
      <c r="CB273" s="529"/>
      <c r="CC273" s="529"/>
      <c r="CD273" s="529"/>
      <c r="CE273" s="529"/>
      <c r="CF273" s="529"/>
      <c r="CG273" s="529"/>
      <c r="CH273" s="529"/>
      <c r="CI273" s="529"/>
      <c r="CJ273" s="529"/>
      <c r="CK273" s="529"/>
      <c r="CL273" s="529"/>
      <c r="CM273" s="529"/>
      <c r="CN273" s="529"/>
      <c r="CO273" s="529"/>
      <c r="CP273" s="529"/>
      <c r="CQ273" s="529"/>
    </row>
    <row r="274" spans="1:95" s="70" customFormat="1" ht="15" customHeight="1" x14ac:dyDescent="0.2">
      <c r="A274" s="11">
        <v>368</v>
      </c>
      <c r="B274" s="277"/>
      <c r="C274" s="280"/>
      <c r="D274" s="293"/>
      <c r="E274" s="1452" t="s">
        <v>512</v>
      </c>
      <c r="F274" s="1453"/>
      <c r="G274" s="1453"/>
      <c r="H274" s="1453"/>
      <c r="I274" s="1453"/>
      <c r="J274" s="1453"/>
      <c r="K274" s="1453"/>
      <c r="L274" s="1454"/>
      <c r="M274" s="407">
        <f>SUM(M275:M280)</f>
        <v>0</v>
      </c>
      <c r="N274" s="410">
        <f t="shared" ref="N274:AC274" si="61">SUBTOTAL(9,N275:N280)</f>
        <v>0</v>
      </c>
      <c r="O274" s="414">
        <f t="shared" si="61"/>
        <v>0</v>
      </c>
      <c r="P274" s="413">
        <f t="shared" si="61"/>
        <v>0</v>
      </c>
      <c r="Q274" s="415">
        <f t="shared" si="61"/>
        <v>0</v>
      </c>
      <c r="R274" s="414">
        <f t="shared" si="61"/>
        <v>0</v>
      </c>
      <c r="S274" s="414">
        <f t="shared" si="61"/>
        <v>0</v>
      </c>
      <c r="T274" s="414">
        <f t="shared" si="61"/>
        <v>0</v>
      </c>
      <c r="U274" s="414">
        <f t="shared" si="61"/>
        <v>0</v>
      </c>
      <c r="V274" s="414">
        <f t="shared" si="61"/>
        <v>0</v>
      </c>
      <c r="W274" s="414">
        <f t="shared" si="61"/>
        <v>0</v>
      </c>
      <c r="X274" s="414">
        <f t="shared" si="61"/>
        <v>0</v>
      </c>
      <c r="Y274" s="414">
        <f t="shared" si="61"/>
        <v>0</v>
      </c>
      <c r="Z274" s="414">
        <f t="shared" si="61"/>
        <v>0</v>
      </c>
      <c r="AA274" s="414">
        <f t="shared" si="61"/>
        <v>0</v>
      </c>
      <c r="AB274" s="424">
        <f t="shared" si="61"/>
        <v>0</v>
      </c>
      <c r="AC274" s="407">
        <f t="shared" si="61"/>
        <v>0</v>
      </c>
      <c r="AD274" s="996"/>
      <c r="AE274" s="997"/>
      <c r="AF274" s="997"/>
      <c r="AG274" s="536"/>
      <c r="AH274" s="529"/>
      <c r="AI274" s="529"/>
      <c r="AJ274" s="529"/>
      <c r="AK274" s="529"/>
      <c r="AL274" s="529"/>
      <c r="AM274" s="529"/>
      <c r="AN274" s="529"/>
      <c r="AO274" s="529"/>
      <c r="AP274" s="529"/>
      <c r="AQ274" s="529"/>
      <c r="AR274" s="529"/>
      <c r="AS274" s="529"/>
      <c r="AT274" s="529"/>
      <c r="AU274" s="529"/>
      <c r="AV274" s="529"/>
      <c r="AW274" s="529"/>
      <c r="AX274" s="529"/>
      <c r="AY274" s="529"/>
      <c r="AZ274" s="529"/>
      <c r="BA274" s="529"/>
      <c r="BB274" s="529"/>
      <c r="BC274" s="529"/>
      <c r="BD274" s="529"/>
      <c r="BE274" s="529"/>
      <c r="BF274" s="529"/>
      <c r="BG274" s="529"/>
      <c r="BH274" s="529"/>
      <c r="BI274" s="529"/>
      <c r="BJ274" s="529"/>
      <c r="BK274" s="529"/>
      <c r="BL274" s="529"/>
      <c r="BM274" s="529"/>
      <c r="BN274" s="529"/>
      <c r="BO274" s="529"/>
      <c r="BP274" s="529"/>
      <c r="BQ274" s="529"/>
      <c r="BR274" s="529"/>
      <c r="BS274" s="529"/>
      <c r="BT274" s="529"/>
      <c r="BU274" s="529"/>
      <c r="BV274" s="529"/>
      <c r="BW274" s="529"/>
      <c r="BX274" s="529"/>
      <c r="BY274" s="529"/>
      <c r="BZ274" s="529"/>
      <c r="CA274" s="529"/>
      <c r="CB274" s="529"/>
      <c r="CC274" s="529"/>
      <c r="CD274" s="529"/>
      <c r="CE274" s="529"/>
      <c r="CF274" s="529"/>
      <c r="CG274" s="529"/>
      <c r="CH274" s="529"/>
      <c r="CI274" s="529"/>
      <c r="CJ274" s="529"/>
      <c r="CK274" s="529"/>
      <c r="CL274" s="529"/>
      <c r="CM274" s="529"/>
      <c r="CN274" s="529"/>
      <c r="CO274" s="529"/>
      <c r="CP274" s="529"/>
      <c r="CQ274" s="529"/>
    </row>
    <row r="275" spans="1:95" s="70" customFormat="1" ht="15" customHeight="1" x14ac:dyDescent="0.2">
      <c r="A275" s="11">
        <v>369</v>
      </c>
      <c r="B275" s="277"/>
      <c r="C275" s="284"/>
      <c r="D275" s="284"/>
      <c r="E275" s="291"/>
      <c r="F275" s="1455" t="s">
        <v>513</v>
      </c>
      <c r="G275" s="1456"/>
      <c r="H275" s="1456"/>
      <c r="I275" s="1456"/>
      <c r="J275" s="1456"/>
      <c r="K275" s="1456"/>
      <c r="L275" s="1457"/>
      <c r="M275" s="698">
        <v>0</v>
      </c>
      <c r="N275" s="699">
        <v>0</v>
      </c>
      <c r="O275" s="700">
        <v>0</v>
      </c>
      <c r="P275" s="700">
        <v>0</v>
      </c>
      <c r="Q275" s="705">
        <v>0</v>
      </c>
      <c r="R275" s="700">
        <v>0</v>
      </c>
      <c r="S275" s="1785"/>
      <c r="T275" s="1150"/>
      <c r="U275" s="1150"/>
      <c r="V275" s="1150"/>
      <c r="W275" s="1150"/>
      <c r="X275" s="1150"/>
      <c r="Y275" s="1150"/>
      <c r="Z275" s="1150"/>
      <c r="AA275" s="1150"/>
      <c r="AB275" s="1151"/>
      <c r="AC275" s="1158"/>
      <c r="AD275" s="996"/>
      <c r="AE275" s="997"/>
      <c r="AF275" s="997"/>
      <c r="AG275" s="536"/>
      <c r="AH275" s="529"/>
      <c r="AI275" s="529"/>
      <c r="AJ275" s="529"/>
      <c r="AK275" s="529"/>
      <c r="AL275" s="529"/>
      <c r="AM275" s="529"/>
      <c r="AN275" s="529"/>
      <c r="AO275" s="529"/>
      <c r="AP275" s="529"/>
      <c r="AQ275" s="529"/>
      <c r="AR275" s="529"/>
      <c r="AS275" s="529"/>
      <c r="AT275" s="529"/>
      <c r="AU275" s="529"/>
      <c r="AV275" s="529"/>
      <c r="AW275" s="529"/>
      <c r="AX275" s="529"/>
      <c r="AY275" s="529"/>
      <c r="AZ275" s="529"/>
      <c r="BA275" s="529"/>
      <c r="BB275" s="529"/>
      <c r="BC275" s="529"/>
      <c r="BD275" s="529"/>
      <c r="BE275" s="529"/>
      <c r="BF275" s="529"/>
      <c r="BG275" s="529"/>
      <c r="BH275" s="529"/>
      <c r="BI275" s="529"/>
      <c r="BJ275" s="529"/>
      <c r="BK275" s="529"/>
      <c r="BL275" s="529"/>
      <c r="BM275" s="529"/>
      <c r="BN275" s="529"/>
      <c r="BO275" s="529"/>
      <c r="BP275" s="529"/>
      <c r="BQ275" s="529"/>
      <c r="BR275" s="529"/>
      <c r="BS275" s="529"/>
      <c r="BT275" s="529"/>
      <c r="BU275" s="529"/>
      <c r="BV275" s="529"/>
      <c r="BW275" s="529"/>
      <c r="BX275" s="529"/>
      <c r="BY275" s="529"/>
      <c r="BZ275" s="529"/>
      <c r="CA275" s="529"/>
      <c r="CB275" s="529"/>
      <c r="CC275" s="529"/>
      <c r="CD275" s="529"/>
      <c r="CE275" s="529"/>
      <c r="CF275" s="529"/>
      <c r="CG275" s="529"/>
      <c r="CH275" s="529"/>
      <c r="CI275" s="529"/>
      <c r="CJ275" s="529"/>
      <c r="CK275" s="529"/>
      <c r="CL275" s="529"/>
      <c r="CM275" s="529"/>
      <c r="CN275" s="529"/>
      <c r="CO275" s="529"/>
      <c r="CP275" s="529"/>
      <c r="CQ275" s="529"/>
    </row>
    <row r="276" spans="1:95" s="70" customFormat="1" ht="15" customHeight="1" x14ac:dyDescent="0.2">
      <c r="A276" s="11">
        <v>370</v>
      </c>
      <c r="B276" s="277"/>
      <c r="C276" s="284"/>
      <c r="D276" s="284"/>
      <c r="E276" s="291"/>
      <c r="F276" s="1449" t="s">
        <v>514</v>
      </c>
      <c r="G276" s="1450"/>
      <c r="H276" s="1450"/>
      <c r="I276" s="1450"/>
      <c r="J276" s="1450"/>
      <c r="K276" s="1450"/>
      <c r="L276" s="1451"/>
      <c r="M276" s="698">
        <v>0</v>
      </c>
      <c r="N276" s="699">
        <v>0</v>
      </c>
      <c r="O276" s="700">
        <v>0</v>
      </c>
      <c r="P276" s="700">
        <v>0</v>
      </c>
      <c r="Q276" s="705">
        <v>0</v>
      </c>
      <c r="R276" s="700">
        <v>0</v>
      </c>
      <c r="S276" s="701">
        <v>0</v>
      </c>
      <c r="T276" s="1698"/>
      <c r="U276" s="1153"/>
      <c r="V276" s="1153"/>
      <c r="W276" s="1153"/>
      <c r="X276" s="1153"/>
      <c r="Y276" s="1153"/>
      <c r="Z276" s="1153"/>
      <c r="AA276" s="1153"/>
      <c r="AB276" s="1154"/>
      <c r="AC276" s="1163"/>
      <c r="AD276" s="996"/>
      <c r="AE276" s="997"/>
      <c r="AF276" s="997"/>
      <c r="AG276" s="536"/>
      <c r="AH276" s="529"/>
      <c r="AI276" s="529"/>
      <c r="AJ276" s="529"/>
      <c r="AK276" s="529"/>
      <c r="AL276" s="529"/>
      <c r="AM276" s="529"/>
      <c r="AN276" s="529"/>
      <c r="AO276" s="529"/>
      <c r="AP276" s="529"/>
      <c r="AQ276" s="529"/>
      <c r="AR276" s="529"/>
      <c r="AS276" s="529"/>
      <c r="AT276" s="529"/>
      <c r="AU276" s="529"/>
      <c r="AV276" s="529"/>
      <c r="AW276" s="529"/>
      <c r="AX276" s="529"/>
      <c r="AY276" s="529"/>
      <c r="AZ276" s="529"/>
      <c r="BA276" s="529"/>
      <c r="BB276" s="529"/>
      <c r="BC276" s="529"/>
      <c r="BD276" s="529"/>
      <c r="BE276" s="529"/>
      <c r="BF276" s="529"/>
      <c r="BG276" s="529"/>
      <c r="BH276" s="529"/>
      <c r="BI276" s="529"/>
      <c r="BJ276" s="529"/>
      <c r="BK276" s="529"/>
      <c r="BL276" s="529"/>
      <c r="BM276" s="529"/>
      <c r="BN276" s="529"/>
      <c r="BO276" s="529"/>
      <c r="BP276" s="529"/>
      <c r="BQ276" s="529"/>
      <c r="BR276" s="529"/>
      <c r="BS276" s="529"/>
      <c r="BT276" s="529"/>
      <c r="BU276" s="529"/>
      <c r="BV276" s="529"/>
      <c r="BW276" s="529"/>
      <c r="BX276" s="529"/>
      <c r="BY276" s="529"/>
      <c r="BZ276" s="529"/>
      <c r="CA276" s="529"/>
      <c r="CB276" s="529"/>
      <c r="CC276" s="529"/>
      <c r="CD276" s="529"/>
      <c r="CE276" s="529"/>
      <c r="CF276" s="529"/>
      <c r="CG276" s="529"/>
      <c r="CH276" s="529"/>
      <c r="CI276" s="529"/>
      <c r="CJ276" s="529"/>
      <c r="CK276" s="529"/>
      <c r="CL276" s="529"/>
      <c r="CM276" s="529"/>
      <c r="CN276" s="529"/>
      <c r="CO276" s="529"/>
      <c r="CP276" s="529"/>
      <c r="CQ276" s="529"/>
    </row>
    <row r="277" spans="1:95" s="70" customFormat="1" ht="15" customHeight="1" x14ac:dyDescent="0.2">
      <c r="A277" s="11">
        <v>371</v>
      </c>
      <c r="B277" s="277"/>
      <c r="C277" s="284"/>
      <c r="D277" s="284"/>
      <c r="E277" s="291"/>
      <c r="F277" s="1449" t="s">
        <v>515</v>
      </c>
      <c r="G277" s="1450"/>
      <c r="H277" s="1450"/>
      <c r="I277" s="1450"/>
      <c r="J277" s="1450"/>
      <c r="K277" s="1450"/>
      <c r="L277" s="1451"/>
      <c r="M277" s="698">
        <v>0</v>
      </c>
      <c r="N277" s="699">
        <v>0</v>
      </c>
      <c r="O277" s="700">
        <v>0</v>
      </c>
      <c r="P277" s="700">
        <v>0</v>
      </c>
      <c r="Q277" s="705">
        <v>0</v>
      </c>
      <c r="R277" s="700">
        <v>0</v>
      </c>
      <c r="S277" s="701">
        <v>0</v>
      </c>
      <c r="T277" s="700">
        <v>0</v>
      </c>
      <c r="U277" s="701">
        <v>0</v>
      </c>
      <c r="V277" s="1698"/>
      <c r="W277" s="1153"/>
      <c r="X277" s="1153"/>
      <c r="Y277" s="1153"/>
      <c r="Z277" s="1153"/>
      <c r="AA277" s="1153"/>
      <c r="AB277" s="1154"/>
      <c r="AC277" s="1163"/>
      <c r="AD277" s="996"/>
      <c r="AE277" s="997"/>
      <c r="AF277" s="997"/>
      <c r="AG277" s="536"/>
      <c r="AH277" s="529"/>
      <c r="AI277" s="529"/>
      <c r="AJ277" s="529"/>
      <c r="AK277" s="529"/>
      <c r="AL277" s="529"/>
      <c r="AM277" s="529"/>
      <c r="AN277" s="529"/>
      <c r="AO277" s="529"/>
      <c r="AP277" s="529"/>
      <c r="AQ277" s="529"/>
      <c r="AR277" s="529"/>
      <c r="AS277" s="529"/>
      <c r="AT277" s="529"/>
      <c r="AU277" s="529"/>
      <c r="AV277" s="529"/>
      <c r="AW277" s="529"/>
      <c r="AX277" s="529"/>
      <c r="AY277" s="529"/>
      <c r="AZ277" s="529"/>
      <c r="BA277" s="529"/>
      <c r="BB277" s="529"/>
      <c r="BC277" s="529"/>
      <c r="BD277" s="529"/>
      <c r="BE277" s="529"/>
      <c r="BF277" s="529"/>
      <c r="BG277" s="529"/>
      <c r="BH277" s="529"/>
      <c r="BI277" s="529"/>
      <c r="BJ277" s="529"/>
      <c r="BK277" s="529"/>
      <c r="BL277" s="529"/>
      <c r="BM277" s="529"/>
      <c r="BN277" s="529"/>
      <c r="BO277" s="529"/>
      <c r="BP277" s="529"/>
      <c r="BQ277" s="529"/>
      <c r="BR277" s="529"/>
      <c r="BS277" s="529"/>
      <c r="BT277" s="529"/>
      <c r="BU277" s="529"/>
      <c r="BV277" s="529"/>
      <c r="BW277" s="529"/>
      <c r="BX277" s="529"/>
      <c r="BY277" s="529"/>
      <c r="BZ277" s="529"/>
      <c r="CA277" s="529"/>
      <c r="CB277" s="529"/>
      <c r="CC277" s="529"/>
      <c r="CD277" s="529"/>
      <c r="CE277" s="529"/>
      <c r="CF277" s="529"/>
      <c r="CG277" s="529"/>
      <c r="CH277" s="529"/>
      <c r="CI277" s="529"/>
      <c r="CJ277" s="529"/>
      <c r="CK277" s="529"/>
      <c r="CL277" s="529"/>
      <c r="CM277" s="529"/>
      <c r="CN277" s="529"/>
      <c r="CO277" s="529"/>
      <c r="CP277" s="529"/>
      <c r="CQ277" s="529"/>
    </row>
    <row r="278" spans="1:95" s="70" customFormat="1" ht="15" customHeight="1" x14ac:dyDescent="0.2">
      <c r="A278" s="11">
        <v>372</v>
      </c>
      <c r="B278" s="277"/>
      <c r="C278" s="284"/>
      <c r="D278" s="284"/>
      <c r="E278" s="291"/>
      <c r="F278" s="1449" t="s">
        <v>516</v>
      </c>
      <c r="G278" s="1450"/>
      <c r="H278" s="1450"/>
      <c r="I278" s="1450"/>
      <c r="J278" s="1450"/>
      <c r="K278" s="1450"/>
      <c r="L278" s="1451"/>
      <c r="M278" s="698">
        <v>0</v>
      </c>
      <c r="N278" s="699">
        <v>0</v>
      </c>
      <c r="O278" s="700">
        <v>0</v>
      </c>
      <c r="P278" s="700">
        <v>0</v>
      </c>
      <c r="Q278" s="705">
        <v>0</v>
      </c>
      <c r="R278" s="700">
        <v>0</v>
      </c>
      <c r="S278" s="701">
        <v>0</v>
      </c>
      <c r="T278" s="700">
        <v>0</v>
      </c>
      <c r="U278" s="701">
        <v>0</v>
      </c>
      <c r="V278" s="700">
        <v>0</v>
      </c>
      <c r="W278" s="701">
        <v>0</v>
      </c>
      <c r="X278" s="700">
        <v>0</v>
      </c>
      <c r="Y278" s="701">
        <v>0</v>
      </c>
      <c r="Z278" s="1162"/>
      <c r="AA278" s="1156"/>
      <c r="AB278" s="1157"/>
      <c r="AC278" s="1164"/>
      <c r="AD278" s="996"/>
      <c r="AE278" s="997"/>
      <c r="AF278" s="997"/>
      <c r="AG278" s="536"/>
      <c r="AH278" s="529"/>
      <c r="AI278" s="529"/>
      <c r="AJ278" s="529"/>
      <c r="AK278" s="529"/>
      <c r="AL278" s="529"/>
      <c r="AM278" s="529"/>
      <c r="AN278" s="529"/>
      <c r="AO278" s="529"/>
      <c r="AP278" s="529"/>
      <c r="AQ278" s="529"/>
      <c r="AR278" s="529"/>
      <c r="AS278" s="529"/>
      <c r="AT278" s="529"/>
      <c r="AU278" s="529"/>
      <c r="AV278" s="529"/>
      <c r="AW278" s="529"/>
      <c r="AX278" s="529"/>
      <c r="AY278" s="529"/>
      <c r="AZ278" s="529"/>
      <c r="BA278" s="529"/>
      <c r="BB278" s="529"/>
      <c r="BC278" s="529"/>
      <c r="BD278" s="529"/>
      <c r="BE278" s="529"/>
      <c r="BF278" s="529"/>
      <c r="BG278" s="529"/>
      <c r="BH278" s="529"/>
      <c r="BI278" s="529"/>
      <c r="BJ278" s="529"/>
      <c r="BK278" s="529"/>
      <c r="BL278" s="529"/>
      <c r="BM278" s="529"/>
      <c r="BN278" s="529"/>
      <c r="BO278" s="529"/>
      <c r="BP278" s="529"/>
      <c r="BQ278" s="529"/>
      <c r="BR278" s="529"/>
      <c r="BS278" s="529"/>
      <c r="BT278" s="529"/>
      <c r="BU278" s="529"/>
      <c r="BV278" s="529"/>
      <c r="BW278" s="529"/>
      <c r="BX278" s="529"/>
      <c r="BY278" s="529"/>
      <c r="BZ278" s="529"/>
      <c r="CA278" s="529"/>
      <c r="CB278" s="529"/>
      <c r="CC278" s="529"/>
      <c r="CD278" s="529"/>
      <c r="CE278" s="529"/>
      <c r="CF278" s="529"/>
      <c r="CG278" s="529"/>
      <c r="CH278" s="529"/>
      <c r="CI278" s="529"/>
      <c r="CJ278" s="529"/>
      <c r="CK278" s="529"/>
      <c r="CL278" s="529"/>
      <c r="CM278" s="529"/>
      <c r="CN278" s="529"/>
      <c r="CO278" s="529"/>
      <c r="CP278" s="529"/>
      <c r="CQ278" s="529"/>
    </row>
    <row r="279" spans="1:95" s="70" customFormat="1" ht="15" customHeight="1" x14ac:dyDescent="0.2">
      <c r="A279" s="11">
        <v>373</v>
      </c>
      <c r="B279" s="277"/>
      <c r="C279" s="284"/>
      <c r="D279" s="284"/>
      <c r="E279" s="291"/>
      <c r="F279" s="1449" t="s">
        <v>517</v>
      </c>
      <c r="G279" s="1450"/>
      <c r="H279" s="1450"/>
      <c r="I279" s="1450"/>
      <c r="J279" s="1450"/>
      <c r="K279" s="1450"/>
      <c r="L279" s="1451"/>
      <c r="M279" s="698">
        <v>0</v>
      </c>
      <c r="N279" s="699">
        <v>0</v>
      </c>
      <c r="O279" s="700">
        <v>0</v>
      </c>
      <c r="P279" s="700">
        <v>0</v>
      </c>
      <c r="Q279" s="705">
        <v>0</v>
      </c>
      <c r="R279" s="700">
        <v>0</v>
      </c>
      <c r="S279" s="701">
        <v>0</v>
      </c>
      <c r="T279" s="700">
        <v>0</v>
      </c>
      <c r="U279" s="701">
        <v>0</v>
      </c>
      <c r="V279" s="700">
        <v>0</v>
      </c>
      <c r="W279" s="701">
        <v>0</v>
      </c>
      <c r="X279" s="700">
        <v>0</v>
      </c>
      <c r="Y279" s="701">
        <v>0</v>
      </c>
      <c r="Z279" s="700">
        <v>0</v>
      </c>
      <c r="AA279" s="701">
        <v>0</v>
      </c>
      <c r="AB279" s="706">
        <v>0</v>
      </c>
      <c r="AC279" s="698">
        <v>0</v>
      </c>
      <c r="AD279" s="996"/>
      <c r="AE279" s="997"/>
      <c r="AF279" s="997"/>
      <c r="AG279" s="536"/>
      <c r="AH279" s="529"/>
      <c r="AI279" s="529"/>
      <c r="AJ279" s="529"/>
      <c r="AK279" s="529"/>
      <c r="AL279" s="529"/>
      <c r="AM279" s="529"/>
      <c r="AN279" s="529"/>
      <c r="AO279" s="529"/>
      <c r="AP279" s="529"/>
      <c r="AQ279" s="529"/>
      <c r="AR279" s="529"/>
      <c r="AS279" s="529"/>
      <c r="AT279" s="529"/>
      <c r="AU279" s="529"/>
      <c r="AV279" s="529"/>
      <c r="AW279" s="529"/>
      <c r="AX279" s="529"/>
      <c r="AY279" s="529"/>
      <c r="AZ279" s="529"/>
      <c r="BA279" s="529"/>
      <c r="BB279" s="529"/>
      <c r="BC279" s="529"/>
      <c r="BD279" s="529"/>
      <c r="BE279" s="529"/>
      <c r="BF279" s="529"/>
      <c r="BG279" s="529"/>
      <c r="BH279" s="529"/>
      <c r="BI279" s="529"/>
      <c r="BJ279" s="529"/>
      <c r="BK279" s="529"/>
      <c r="BL279" s="529"/>
      <c r="BM279" s="529"/>
      <c r="BN279" s="529"/>
      <c r="BO279" s="529"/>
      <c r="BP279" s="529"/>
      <c r="BQ279" s="529"/>
      <c r="BR279" s="529"/>
      <c r="BS279" s="529"/>
      <c r="BT279" s="529"/>
      <c r="BU279" s="529"/>
      <c r="BV279" s="529"/>
      <c r="BW279" s="529"/>
      <c r="BX279" s="529"/>
      <c r="BY279" s="529"/>
      <c r="BZ279" s="529"/>
      <c r="CA279" s="529"/>
      <c r="CB279" s="529"/>
      <c r="CC279" s="529"/>
      <c r="CD279" s="529"/>
      <c r="CE279" s="529"/>
      <c r="CF279" s="529"/>
      <c r="CG279" s="529"/>
      <c r="CH279" s="529"/>
      <c r="CI279" s="529"/>
      <c r="CJ279" s="529"/>
      <c r="CK279" s="529"/>
      <c r="CL279" s="529"/>
      <c r="CM279" s="529"/>
      <c r="CN279" s="529"/>
      <c r="CO279" s="529"/>
      <c r="CP279" s="529"/>
      <c r="CQ279" s="529"/>
    </row>
    <row r="280" spans="1:95" s="70" customFormat="1" ht="15" customHeight="1" x14ac:dyDescent="0.2">
      <c r="A280" s="11">
        <v>374</v>
      </c>
      <c r="B280" s="277"/>
      <c r="C280" s="280"/>
      <c r="D280" s="280"/>
      <c r="E280" s="281"/>
      <c r="F280" s="1458" t="s">
        <v>518</v>
      </c>
      <c r="G280" s="1459"/>
      <c r="H280" s="1459"/>
      <c r="I280" s="1459"/>
      <c r="J280" s="1459"/>
      <c r="K280" s="1459"/>
      <c r="L280" s="1460"/>
      <c r="M280" s="698">
        <v>0</v>
      </c>
      <c r="N280" s="699">
        <v>0</v>
      </c>
      <c r="O280" s="700">
        <v>0</v>
      </c>
      <c r="P280" s="700">
        <v>0</v>
      </c>
      <c r="Q280" s="705">
        <v>0</v>
      </c>
      <c r="R280" s="700">
        <v>0</v>
      </c>
      <c r="S280" s="701">
        <v>0</v>
      </c>
      <c r="T280" s="700">
        <v>0</v>
      </c>
      <c r="U280" s="701">
        <v>0</v>
      </c>
      <c r="V280" s="700">
        <v>0</v>
      </c>
      <c r="W280" s="701">
        <v>0</v>
      </c>
      <c r="X280" s="700">
        <v>0</v>
      </c>
      <c r="Y280" s="701">
        <v>0</v>
      </c>
      <c r="Z280" s="700">
        <v>0</v>
      </c>
      <c r="AA280" s="701">
        <v>0</v>
      </c>
      <c r="AB280" s="706">
        <v>0</v>
      </c>
      <c r="AC280" s="698">
        <v>0</v>
      </c>
      <c r="AD280" s="996"/>
      <c r="AE280" s="997"/>
      <c r="AF280" s="997"/>
      <c r="AG280" s="536"/>
      <c r="AH280" s="529"/>
      <c r="AI280" s="529"/>
      <c r="AJ280" s="529"/>
      <c r="AK280" s="529"/>
      <c r="AL280" s="529"/>
      <c r="AM280" s="529"/>
      <c r="AN280" s="529"/>
      <c r="AO280" s="529"/>
      <c r="AP280" s="529"/>
      <c r="AQ280" s="529"/>
      <c r="AR280" s="529"/>
      <c r="AS280" s="529"/>
      <c r="AT280" s="529"/>
      <c r="AU280" s="529"/>
      <c r="AV280" s="529"/>
      <c r="AW280" s="529"/>
      <c r="AX280" s="529"/>
      <c r="AY280" s="529"/>
      <c r="AZ280" s="529"/>
      <c r="BA280" s="529"/>
      <c r="BB280" s="529"/>
      <c r="BC280" s="529"/>
      <c r="BD280" s="529"/>
      <c r="BE280" s="529"/>
      <c r="BF280" s="529"/>
      <c r="BG280" s="529"/>
      <c r="BH280" s="529"/>
      <c r="BI280" s="529"/>
      <c r="BJ280" s="529"/>
      <c r="BK280" s="529"/>
      <c r="BL280" s="529"/>
      <c r="BM280" s="529"/>
      <c r="BN280" s="529"/>
      <c r="BO280" s="529"/>
      <c r="BP280" s="529"/>
      <c r="BQ280" s="529"/>
      <c r="BR280" s="529"/>
      <c r="BS280" s="529"/>
      <c r="BT280" s="529"/>
      <c r="BU280" s="529"/>
      <c r="BV280" s="529"/>
      <c r="BW280" s="529"/>
      <c r="BX280" s="529"/>
      <c r="BY280" s="529"/>
      <c r="BZ280" s="529"/>
      <c r="CA280" s="529"/>
      <c r="CB280" s="529"/>
      <c r="CC280" s="529"/>
      <c r="CD280" s="529"/>
      <c r="CE280" s="529"/>
      <c r="CF280" s="529"/>
      <c r="CG280" s="529"/>
      <c r="CH280" s="529"/>
      <c r="CI280" s="529"/>
      <c r="CJ280" s="529"/>
      <c r="CK280" s="529"/>
      <c r="CL280" s="529"/>
      <c r="CM280" s="529"/>
      <c r="CN280" s="529"/>
      <c r="CO280" s="529"/>
      <c r="CP280" s="529"/>
      <c r="CQ280" s="529"/>
    </row>
    <row r="281" spans="1:95" s="70" customFormat="1" ht="15" customHeight="1" x14ac:dyDescent="0.2">
      <c r="A281" s="11">
        <v>375</v>
      </c>
      <c r="B281" s="277"/>
      <c r="C281" s="280"/>
      <c r="D281" s="293"/>
      <c r="E281" s="1452" t="s">
        <v>529</v>
      </c>
      <c r="F281" s="1453"/>
      <c r="G281" s="1453"/>
      <c r="H281" s="1453"/>
      <c r="I281" s="1453"/>
      <c r="J281" s="1453"/>
      <c r="K281" s="1453"/>
      <c r="L281" s="1454"/>
      <c r="M281" s="407">
        <f>SUM(M282:M287)</f>
        <v>0</v>
      </c>
      <c r="N281" s="410">
        <f t="shared" ref="N281:AC281" si="62">SUBTOTAL(9,N282:N287)</f>
        <v>0</v>
      </c>
      <c r="O281" s="414">
        <f t="shared" si="62"/>
        <v>0</v>
      </c>
      <c r="P281" s="413">
        <f t="shared" si="62"/>
        <v>0</v>
      </c>
      <c r="Q281" s="415">
        <f t="shared" si="62"/>
        <v>0</v>
      </c>
      <c r="R281" s="414">
        <f t="shared" si="62"/>
        <v>0</v>
      </c>
      <c r="S281" s="414">
        <f t="shared" si="62"/>
        <v>0</v>
      </c>
      <c r="T281" s="414">
        <f t="shared" si="62"/>
        <v>0</v>
      </c>
      <c r="U281" s="414">
        <f t="shared" si="62"/>
        <v>0</v>
      </c>
      <c r="V281" s="414">
        <f t="shared" si="62"/>
        <v>0</v>
      </c>
      <c r="W281" s="414">
        <f t="shared" si="62"/>
        <v>0</v>
      </c>
      <c r="X281" s="414">
        <f t="shared" si="62"/>
        <v>0</v>
      </c>
      <c r="Y281" s="414">
        <f t="shared" si="62"/>
        <v>0</v>
      </c>
      <c r="Z281" s="414">
        <f t="shared" si="62"/>
        <v>0</v>
      </c>
      <c r="AA281" s="414">
        <f t="shared" si="62"/>
        <v>0</v>
      </c>
      <c r="AB281" s="424">
        <f t="shared" si="62"/>
        <v>0</v>
      </c>
      <c r="AC281" s="407">
        <f t="shared" si="62"/>
        <v>0</v>
      </c>
      <c r="AD281" s="996"/>
      <c r="AE281" s="997"/>
      <c r="AF281" s="997"/>
      <c r="AG281" s="536"/>
      <c r="AH281" s="529"/>
      <c r="AI281" s="529"/>
      <c r="AJ281" s="529"/>
      <c r="AK281" s="529"/>
      <c r="AL281" s="529"/>
      <c r="AM281" s="529"/>
      <c r="AN281" s="529"/>
      <c r="AO281" s="529"/>
      <c r="AP281" s="529"/>
      <c r="AQ281" s="529"/>
      <c r="AR281" s="529"/>
      <c r="AS281" s="529"/>
      <c r="AT281" s="529"/>
      <c r="AU281" s="529"/>
      <c r="AV281" s="529"/>
      <c r="AW281" s="529"/>
      <c r="AX281" s="529"/>
      <c r="AY281" s="529"/>
      <c r="AZ281" s="529"/>
      <c r="BA281" s="529"/>
      <c r="BB281" s="529"/>
      <c r="BC281" s="529"/>
      <c r="BD281" s="529"/>
      <c r="BE281" s="529"/>
      <c r="BF281" s="529"/>
      <c r="BG281" s="529"/>
      <c r="BH281" s="529"/>
      <c r="BI281" s="529"/>
      <c r="BJ281" s="529"/>
      <c r="BK281" s="529"/>
      <c r="BL281" s="529"/>
      <c r="BM281" s="529"/>
      <c r="BN281" s="529"/>
      <c r="BO281" s="529"/>
      <c r="BP281" s="529"/>
      <c r="BQ281" s="529"/>
      <c r="BR281" s="529"/>
      <c r="BS281" s="529"/>
      <c r="BT281" s="529"/>
      <c r="BU281" s="529"/>
      <c r="BV281" s="529"/>
      <c r="BW281" s="529"/>
      <c r="BX281" s="529"/>
      <c r="BY281" s="529"/>
      <c r="BZ281" s="529"/>
      <c r="CA281" s="529"/>
      <c r="CB281" s="529"/>
      <c r="CC281" s="529"/>
      <c r="CD281" s="529"/>
      <c r="CE281" s="529"/>
      <c r="CF281" s="529"/>
      <c r="CG281" s="529"/>
      <c r="CH281" s="529"/>
      <c r="CI281" s="529"/>
      <c r="CJ281" s="529"/>
      <c r="CK281" s="529"/>
      <c r="CL281" s="529"/>
      <c r="CM281" s="529"/>
      <c r="CN281" s="529"/>
      <c r="CO281" s="529"/>
      <c r="CP281" s="529"/>
      <c r="CQ281" s="529"/>
    </row>
    <row r="282" spans="1:95" s="70" customFormat="1" ht="15" customHeight="1" x14ac:dyDescent="0.2">
      <c r="A282" s="11">
        <v>376</v>
      </c>
      <c r="B282" s="277"/>
      <c r="C282" s="284"/>
      <c r="D282" s="284"/>
      <c r="E282" s="291"/>
      <c r="F282" s="1455" t="s">
        <v>519</v>
      </c>
      <c r="G282" s="1456"/>
      <c r="H282" s="1456"/>
      <c r="I282" s="1456"/>
      <c r="J282" s="1456"/>
      <c r="K282" s="1456"/>
      <c r="L282" s="1457"/>
      <c r="M282" s="698">
        <v>0</v>
      </c>
      <c r="N282" s="699">
        <v>0</v>
      </c>
      <c r="O282" s="700">
        <v>0</v>
      </c>
      <c r="P282" s="700">
        <v>0</v>
      </c>
      <c r="Q282" s="705">
        <v>0</v>
      </c>
      <c r="R282" s="700">
        <v>0</v>
      </c>
      <c r="S282" s="1785"/>
      <c r="T282" s="1150"/>
      <c r="U282" s="1150"/>
      <c r="V282" s="1150"/>
      <c r="W282" s="1150"/>
      <c r="X282" s="1150"/>
      <c r="Y282" s="1150"/>
      <c r="Z282" s="1150"/>
      <c r="AA282" s="1150"/>
      <c r="AB282" s="1151"/>
      <c r="AC282" s="1158"/>
      <c r="AD282" s="996"/>
      <c r="AE282" s="997"/>
      <c r="AF282" s="997"/>
      <c r="AG282" s="536"/>
      <c r="AH282" s="529"/>
      <c r="AI282" s="529"/>
      <c r="AJ282" s="529"/>
      <c r="AK282" s="529"/>
      <c r="AL282" s="529"/>
      <c r="AM282" s="529"/>
      <c r="AN282" s="529"/>
      <c r="AO282" s="529"/>
      <c r="AP282" s="529"/>
      <c r="AQ282" s="529"/>
      <c r="AR282" s="529"/>
      <c r="AS282" s="529"/>
      <c r="AT282" s="529"/>
      <c r="AU282" s="529"/>
      <c r="AV282" s="529"/>
      <c r="AW282" s="529"/>
      <c r="AX282" s="529"/>
      <c r="AY282" s="529"/>
      <c r="AZ282" s="529"/>
      <c r="BA282" s="529"/>
      <c r="BB282" s="529"/>
      <c r="BC282" s="529"/>
      <c r="BD282" s="529"/>
      <c r="BE282" s="529"/>
      <c r="BF282" s="529"/>
      <c r="BG282" s="529"/>
      <c r="BH282" s="529"/>
      <c r="BI282" s="529"/>
      <c r="BJ282" s="529"/>
      <c r="BK282" s="529"/>
      <c r="BL282" s="529"/>
      <c r="BM282" s="529"/>
      <c r="BN282" s="529"/>
      <c r="BO282" s="529"/>
      <c r="BP282" s="529"/>
      <c r="BQ282" s="529"/>
      <c r="BR282" s="529"/>
      <c r="BS282" s="529"/>
      <c r="BT282" s="529"/>
      <c r="BU282" s="529"/>
      <c r="BV282" s="529"/>
      <c r="BW282" s="529"/>
      <c r="BX282" s="529"/>
      <c r="BY282" s="529"/>
      <c r="BZ282" s="529"/>
      <c r="CA282" s="529"/>
      <c r="CB282" s="529"/>
      <c r="CC282" s="529"/>
      <c r="CD282" s="529"/>
      <c r="CE282" s="529"/>
      <c r="CF282" s="529"/>
      <c r="CG282" s="529"/>
      <c r="CH282" s="529"/>
      <c r="CI282" s="529"/>
      <c r="CJ282" s="529"/>
      <c r="CK282" s="529"/>
      <c r="CL282" s="529"/>
      <c r="CM282" s="529"/>
      <c r="CN282" s="529"/>
      <c r="CO282" s="529"/>
      <c r="CP282" s="529"/>
      <c r="CQ282" s="529"/>
    </row>
    <row r="283" spans="1:95" s="70" customFormat="1" ht="15" customHeight="1" x14ac:dyDescent="0.2">
      <c r="A283" s="11">
        <v>377</v>
      </c>
      <c r="B283" s="277"/>
      <c r="C283" s="284"/>
      <c r="D283" s="284"/>
      <c r="E283" s="291"/>
      <c r="F283" s="1449" t="s">
        <v>520</v>
      </c>
      <c r="G283" s="1450"/>
      <c r="H283" s="1450"/>
      <c r="I283" s="1450"/>
      <c r="J283" s="1450"/>
      <c r="K283" s="1450"/>
      <c r="L283" s="1451"/>
      <c r="M283" s="698">
        <v>0</v>
      </c>
      <c r="N283" s="699">
        <v>0</v>
      </c>
      <c r="O283" s="700">
        <v>0</v>
      </c>
      <c r="P283" s="700">
        <v>0</v>
      </c>
      <c r="Q283" s="705">
        <v>0</v>
      </c>
      <c r="R283" s="700">
        <v>0</v>
      </c>
      <c r="S283" s="701">
        <v>0</v>
      </c>
      <c r="T283" s="1698"/>
      <c r="U283" s="1153"/>
      <c r="V283" s="1153"/>
      <c r="W283" s="1153"/>
      <c r="X283" s="1153"/>
      <c r="Y283" s="1153"/>
      <c r="Z283" s="1153"/>
      <c r="AA283" s="1153"/>
      <c r="AB283" s="1154"/>
      <c r="AC283" s="1163"/>
      <c r="AD283" s="996"/>
      <c r="AE283" s="997"/>
      <c r="AF283" s="997"/>
      <c r="AG283" s="536"/>
      <c r="AH283" s="529"/>
      <c r="AI283" s="529"/>
      <c r="AJ283" s="529"/>
      <c r="AK283" s="529"/>
      <c r="AL283" s="529"/>
      <c r="AM283" s="529"/>
      <c r="AN283" s="529"/>
      <c r="AO283" s="529"/>
      <c r="AP283" s="529"/>
      <c r="AQ283" s="529"/>
      <c r="AR283" s="529"/>
      <c r="AS283" s="529"/>
      <c r="AT283" s="529"/>
      <c r="AU283" s="529"/>
      <c r="AV283" s="529"/>
      <c r="AW283" s="529"/>
      <c r="AX283" s="529"/>
      <c r="AY283" s="529"/>
      <c r="AZ283" s="529"/>
      <c r="BA283" s="529"/>
      <c r="BB283" s="529"/>
      <c r="BC283" s="529"/>
      <c r="BD283" s="529"/>
      <c r="BE283" s="529"/>
      <c r="BF283" s="529"/>
      <c r="BG283" s="529"/>
      <c r="BH283" s="529"/>
      <c r="BI283" s="529"/>
      <c r="BJ283" s="529"/>
      <c r="BK283" s="529"/>
      <c r="BL283" s="529"/>
      <c r="BM283" s="529"/>
      <c r="BN283" s="529"/>
      <c r="BO283" s="529"/>
      <c r="BP283" s="529"/>
      <c r="BQ283" s="529"/>
      <c r="BR283" s="529"/>
      <c r="BS283" s="529"/>
      <c r="BT283" s="529"/>
      <c r="BU283" s="529"/>
      <c r="BV283" s="529"/>
      <c r="BW283" s="529"/>
      <c r="BX283" s="529"/>
      <c r="BY283" s="529"/>
      <c r="BZ283" s="529"/>
      <c r="CA283" s="529"/>
      <c r="CB283" s="529"/>
      <c r="CC283" s="529"/>
      <c r="CD283" s="529"/>
      <c r="CE283" s="529"/>
      <c r="CF283" s="529"/>
      <c r="CG283" s="529"/>
      <c r="CH283" s="529"/>
      <c r="CI283" s="529"/>
      <c r="CJ283" s="529"/>
      <c r="CK283" s="529"/>
      <c r="CL283" s="529"/>
      <c r="CM283" s="529"/>
      <c r="CN283" s="529"/>
      <c r="CO283" s="529"/>
      <c r="CP283" s="529"/>
      <c r="CQ283" s="529"/>
    </row>
    <row r="284" spans="1:95" s="70" customFormat="1" ht="15" customHeight="1" x14ac:dyDescent="0.2">
      <c r="A284" s="11">
        <v>378</v>
      </c>
      <c r="B284" s="277"/>
      <c r="C284" s="284"/>
      <c r="D284" s="284"/>
      <c r="E284" s="291"/>
      <c r="F284" s="1449" t="s">
        <v>521</v>
      </c>
      <c r="G284" s="1450"/>
      <c r="H284" s="1450"/>
      <c r="I284" s="1450"/>
      <c r="J284" s="1450"/>
      <c r="K284" s="1450"/>
      <c r="L284" s="1451"/>
      <c r="M284" s="698">
        <v>0</v>
      </c>
      <c r="N284" s="699">
        <v>0</v>
      </c>
      <c r="O284" s="700">
        <v>0</v>
      </c>
      <c r="P284" s="700">
        <v>0</v>
      </c>
      <c r="Q284" s="705">
        <v>0</v>
      </c>
      <c r="R284" s="700">
        <v>0</v>
      </c>
      <c r="S284" s="701">
        <v>0</v>
      </c>
      <c r="T284" s="700">
        <v>0</v>
      </c>
      <c r="U284" s="701">
        <v>0</v>
      </c>
      <c r="V284" s="1698"/>
      <c r="W284" s="1153"/>
      <c r="X284" s="1153"/>
      <c r="Y284" s="1153"/>
      <c r="Z284" s="1153"/>
      <c r="AA284" s="1153"/>
      <c r="AB284" s="1154"/>
      <c r="AC284" s="1163"/>
      <c r="AD284" s="996"/>
      <c r="AE284" s="997"/>
      <c r="AF284" s="997"/>
      <c r="AG284" s="536"/>
      <c r="AH284" s="529"/>
      <c r="AI284" s="529"/>
      <c r="AJ284" s="529"/>
      <c r="AK284" s="529"/>
      <c r="AL284" s="529"/>
      <c r="AM284" s="529"/>
      <c r="AN284" s="529"/>
      <c r="AO284" s="529"/>
      <c r="AP284" s="529"/>
      <c r="AQ284" s="529"/>
      <c r="AR284" s="529"/>
      <c r="AS284" s="529"/>
      <c r="AT284" s="529"/>
      <c r="AU284" s="529"/>
      <c r="AV284" s="529"/>
      <c r="AW284" s="529"/>
      <c r="AX284" s="529"/>
      <c r="AY284" s="529"/>
      <c r="AZ284" s="529"/>
      <c r="BA284" s="529"/>
      <c r="BB284" s="529"/>
      <c r="BC284" s="529"/>
      <c r="BD284" s="529"/>
      <c r="BE284" s="529"/>
      <c r="BF284" s="529"/>
      <c r="BG284" s="529"/>
      <c r="BH284" s="529"/>
      <c r="BI284" s="529"/>
      <c r="BJ284" s="529"/>
      <c r="BK284" s="529"/>
      <c r="BL284" s="529"/>
      <c r="BM284" s="529"/>
      <c r="BN284" s="529"/>
      <c r="BO284" s="529"/>
      <c r="BP284" s="529"/>
      <c r="BQ284" s="529"/>
      <c r="BR284" s="529"/>
      <c r="BS284" s="529"/>
      <c r="BT284" s="529"/>
      <c r="BU284" s="529"/>
      <c r="BV284" s="529"/>
      <c r="BW284" s="529"/>
      <c r="BX284" s="529"/>
      <c r="BY284" s="529"/>
      <c r="BZ284" s="529"/>
      <c r="CA284" s="529"/>
      <c r="CB284" s="529"/>
      <c r="CC284" s="529"/>
      <c r="CD284" s="529"/>
      <c r="CE284" s="529"/>
      <c r="CF284" s="529"/>
      <c r="CG284" s="529"/>
      <c r="CH284" s="529"/>
      <c r="CI284" s="529"/>
      <c r="CJ284" s="529"/>
      <c r="CK284" s="529"/>
      <c r="CL284" s="529"/>
      <c r="CM284" s="529"/>
      <c r="CN284" s="529"/>
      <c r="CO284" s="529"/>
      <c r="CP284" s="529"/>
      <c r="CQ284" s="529"/>
    </row>
    <row r="285" spans="1:95" s="70" customFormat="1" ht="15" customHeight="1" x14ac:dyDescent="0.2">
      <c r="A285" s="11">
        <v>379</v>
      </c>
      <c r="B285" s="277"/>
      <c r="C285" s="284"/>
      <c r="D285" s="284"/>
      <c r="E285" s="291"/>
      <c r="F285" s="1449" t="s">
        <v>522</v>
      </c>
      <c r="G285" s="1450"/>
      <c r="H285" s="1450"/>
      <c r="I285" s="1450"/>
      <c r="J285" s="1450"/>
      <c r="K285" s="1450"/>
      <c r="L285" s="1451"/>
      <c r="M285" s="698">
        <v>0</v>
      </c>
      <c r="N285" s="699">
        <v>0</v>
      </c>
      <c r="O285" s="700">
        <v>0</v>
      </c>
      <c r="P285" s="700">
        <v>0</v>
      </c>
      <c r="Q285" s="705">
        <v>0</v>
      </c>
      <c r="R285" s="700">
        <v>0</v>
      </c>
      <c r="S285" s="701">
        <v>0</v>
      </c>
      <c r="T285" s="700">
        <v>0</v>
      </c>
      <c r="U285" s="701">
        <v>0</v>
      </c>
      <c r="V285" s="700">
        <v>0</v>
      </c>
      <c r="W285" s="701">
        <v>0</v>
      </c>
      <c r="X285" s="700">
        <v>0</v>
      </c>
      <c r="Y285" s="701">
        <v>0</v>
      </c>
      <c r="Z285" s="1162"/>
      <c r="AA285" s="1156"/>
      <c r="AB285" s="1157"/>
      <c r="AC285" s="1164"/>
      <c r="AD285" s="996"/>
      <c r="AE285" s="997"/>
      <c r="AF285" s="997"/>
      <c r="AG285" s="536"/>
      <c r="AH285" s="529"/>
      <c r="AI285" s="529"/>
      <c r="AJ285" s="529"/>
      <c r="AK285" s="529"/>
      <c r="AL285" s="529"/>
      <c r="AM285" s="529"/>
      <c r="AN285" s="529"/>
      <c r="AO285" s="529"/>
      <c r="AP285" s="529"/>
      <c r="AQ285" s="529"/>
      <c r="AR285" s="529"/>
      <c r="AS285" s="529"/>
      <c r="AT285" s="529"/>
      <c r="AU285" s="529"/>
      <c r="AV285" s="529"/>
      <c r="AW285" s="529"/>
      <c r="AX285" s="529"/>
      <c r="AY285" s="529"/>
      <c r="AZ285" s="529"/>
      <c r="BA285" s="529"/>
      <c r="BB285" s="529"/>
      <c r="BC285" s="529"/>
      <c r="BD285" s="529"/>
      <c r="BE285" s="529"/>
      <c r="BF285" s="529"/>
      <c r="BG285" s="529"/>
      <c r="BH285" s="529"/>
      <c r="BI285" s="529"/>
      <c r="BJ285" s="529"/>
      <c r="BK285" s="529"/>
      <c r="BL285" s="529"/>
      <c r="BM285" s="529"/>
      <c r="BN285" s="529"/>
      <c r="BO285" s="529"/>
      <c r="BP285" s="529"/>
      <c r="BQ285" s="529"/>
      <c r="BR285" s="529"/>
      <c r="BS285" s="529"/>
      <c r="BT285" s="529"/>
      <c r="BU285" s="529"/>
      <c r="BV285" s="529"/>
      <c r="BW285" s="529"/>
      <c r="BX285" s="529"/>
      <c r="BY285" s="529"/>
      <c r="BZ285" s="529"/>
      <c r="CA285" s="529"/>
      <c r="CB285" s="529"/>
      <c r="CC285" s="529"/>
      <c r="CD285" s="529"/>
      <c r="CE285" s="529"/>
      <c r="CF285" s="529"/>
      <c r="CG285" s="529"/>
      <c r="CH285" s="529"/>
      <c r="CI285" s="529"/>
      <c r="CJ285" s="529"/>
      <c r="CK285" s="529"/>
      <c r="CL285" s="529"/>
      <c r="CM285" s="529"/>
      <c r="CN285" s="529"/>
      <c r="CO285" s="529"/>
      <c r="CP285" s="529"/>
      <c r="CQ285" s="529"/>
    </row>
    <row r="286" spans="1:95" s="70" customFormat="1" ht="15" customHeight="1" x14ac:dyDescent="0.2">
      <c r="A286" s="11">
        <v>380</v>
      </c>
      <c r="B286" s="277"/>
      <c r="C286" s="284"/>
      <c r="D286" s="284"/>
      <c r="E286" s="291"/>
      <c r="F286" s="1449" t="s">
        <v>523</v>
      </c>
      <c r="G286" s="1450"/>
      <c r="H286" s="1450"/>
      <c r="I286" s="1450"/>
      <c r="J286" s="1450"/>
      <c r="K286" s="1450"/>
      <c r="L286" s="1451"/>
      <c r="M286" s="698">
        <v>0</v>
      </c>
      <c r="N286" s="699">
        <v>0</v>
      </c>
      <c r="O286" s="700">
        <v>0</v>
      </c>
      <c r="P286" s="700">
        <v>0</v>
      </c>
      <c r="Q286" s="705">
        <v>0</v>
      </c>
      <c r="R286" s="700">
        <v>0</v>
      </c>
      <c r="S286" s="701">
        <v>0</v>
      </c>
      <c r="T286" s="700">
        <v>0</v>
      </c>
      <c r="U286" s="701">
        <v>0</v>
      </c>
      <c r="V286" s="700">
        <v>0</v>
      </c>
      <c r="W286" s="701">
        <v>0</v>
      </c>
      <c r="X286" s="700">
        <v>0</v>
      </c>
      <c r="Y286" s="701">
        <v>0</v>
      </c>
      <c r="Z286" s="700">
        <v>0</v>
      </c>
      <c r="AA286" s="701">
        <v>0</v>
      </c>
      <c r="AB286" s="706">
        <v>0</v>
      </c>
      <c r="AC286" s="698">
        <v>0</v>
      </c>
      <c r="AD286" s="996"/>
      <c r="AE286" s="997"/>
      <c r="AF286" s="997"/>
      <c r="AG286" s="536"/>
      <c r="AH286" s="529"/>
      <c r="AI286" s="529"/>
      <c r="AJ286" s="529"/>
      <c r="AK286" s="529"/>
      <c r="AL286" s="529"/>
      <c r="AM286" s="529"/>
      <c r="AN286" s="529"/>
      <c r="AO286" s="529"/>
      <c r="AP286" s="529"/>
      <c r="AQ286" s="529"/>
      <c r="AR286" s="529"/>
      <c r="AS286" s="529"/>
      <c r="AT286" s="529"/>
      <c r="AU286" s="529"/>
      <c r="AV286" s="529"/>
      <c r="AW286" s="529"/>
      <c r="AX286" s="529"/>
      <c r="AY286" s="529"/>
      <c r="AZ286" s="529"/>
      <c r="BA286" s="529"/>
      <c r="BB286" s="529"/>
      <c r="BC286" s="529"/>
      <c r="BD286" s="529"/>
      <c r="BE286" s="529"/>
      <c r="BF286" s="529"/>
      <c r="BG286" s="529"/>
      <c r="BH286" s="529"/>
      <c r="BI286" s="529"/>
      <c r="BJ286" s="529"/>
      <c r="BK286" s="529"/>
      <c r="BL286" s="529"/>
      <c r="BM286" s="529"/>
      <c r="BN286" s="529"/>
      <c r="BO286" s="529"/>
      <c r="BP286" s="529"/>
      <c r="BQ286" s="529"/>
      <c r="BR286" s="529"/>
      <c r="BS286" s="529"/>
      <c r="BT286" s="529"/>
      <c r="BU286" s="529"/>
      <c r="BV286" s="529"/>
      <c r="BW286" s="529"/>
      <c r="BX286" s="529"/>
      <c r="BY286" s="529"/>
      <c r="BZ286" s="529"/>
      <c r="CA286" s="529"/>
      <c r="CB286" s="529"/>
      <c r="CC286" s="529"/>
      <c r="CD286" s="529"/>
      <c r="CE286" s="529"/>
      <c r="CF286" s="529"/>
      <c r="CG286" s="529"/>
      <c r="CH286" s="529"/>
      <c r="CI286" s="529"/>
      <c r="CJ286" s="529"/>
      <c r="CK286" s="529"/>
      <c r="CL286" s="529"/>
      <c r="CM286" s="529"/>
      <c r="CN286" s="529"/>
      <c r="CO286" s="529"/>
      <c r="CP286" s="529"/>
      <c r="CQ286" s="529"/>
    </row>
    <row r="287" spans="1:95" s="70" customFormat="1" ht="15" customHeight="1" x14ac:dyDescent="0.2">
      <c r="A287" s="11">
        <v>381</v>
      </c>
      <c r="B287" s="277"/>
      <c r="C287" s="280"/>
      <c r="D287" s="280"/>
      <c r="E287" s="281"/>
      <c r="F287" s="1458" t="s">
        <v>524</v>
      </c>
      <c r="G287" s="1459"/>
      <c r="H287" s="1459"/>
      <c r="I287" s="1459"/>
      <c r="J287" s="1459"/>
      <c r="K287" s="1459"/>
      <c r="L287" s="1460"/>
      <c r="M287" s="698">
        <v>0</v>
      </c>
      <c r="N287" s="699">
        <v>0</v>
      </c>
      <c r="O287" s="700">
        <v>0</v>
      </c>
      <c r="P287" s="700">
        <v>0</v>
      </c>
      <c r="Q287" s="705">
        <v>0</v>
      </c>
      <c r="R287" s="700">
        <v>0</v>
      </c>
      <c r="S287" s="701">
        <v>0</v>
      </c>
      <c r="T287" s="700">
        <v>0</v>
      </c>
      <c r="U287" s="701">
        <v>0</v>
      </c>
      <c r="V287" s="700">
        <v>0</v>
      </c>
      <c r="W287" s="701">
        <v>0</v>
      </c>
      <c r="X287" s="700">
        <v>0</v>
      </c>
      <c r="Y287" s="701">
        <v>0</v>
      </c>
      <c r="Z287" s="700">
        <v>0</v>
      </c>
      <c r="AA287" s="701">
        <v>0</v>
      </c>
      <c r="AB287" s="706">
        <v>0</v>
      </c>
      <c r="AC287" s="698">
        <v>0</v>
      </c>
      <c r="AD287" s="996"/>
      <c r="AE287" s="997"/>
      <c r="AF287" s="997"/>
      <c r="AG287" s="536"/>
      <c r="AH287" s="529"/>
      <c r="AI287" s="529"/>
      <c r="AJ287" s="529"/>
      <c r="AK287" s="529"/>
      <c r="AL287" s="529"/>
      <c r="AM287" s="529"/>
      <c r="AN287" s="529"/>
      <c r="AO287" s="529"/>
      <c r="AP287" s="529"/>
      <c r="AQ287" s="529"/>
      <c r="AR287" s="529"/>
      <c r="AS287" s="529"/>
      <c r="AT287" s="529"/>
      <c r="AU287" s="529"/>
      <c r="AV287" s="529"/>
      <c r="AW287" s="529"/>
      <c r="AX287" s="529"/>
      <c r="AY287" s="529"/>
      <c r="AZ287" s="529"/>
      <c r="BA287" s="529"/>
      <c r="BB287" s="529"/>
      <c r="BC287" s="529"/>
      <c r="BD287" s="529"/>
      <c r="BE287" s="529"/>
      <c r="BF287" s="529"/>
      <c r="BG287" s="529"/>
      <c r="BH287" s="529"/>
      <c r="BI287" s="529"/>
      <c r="BJ287" s="529"/>
      <c r="BK287" s="529"/>
      <c r="BL287" s="529"/>
      <c r="BM287" s="529"/>
      <c r="BN287" s="529"/>
      <c r="BO287" s="529"/>
      <c r="BP287" s="529"/>
      <c r="BQ287" s="529"/>
      <c r="BR287" s="529"/>
      <c r="BS287" s="529"/>
      <c r="BT287" s="529"/>
      <c r="BU287" s="529"/>
      <c r="BV287" s="529"/>
      <c r="BW287" s="529"/>
      <c r="BX287" s="529"/>
      <c r="BY287" s="529"/>
      <c r="BZ287" s="529"/>
      <c r="CA287" s="529"/>
      <c r="CB287" s="529"/>
      <c r="CC287" s="529"/>
      <c r="CD287" s="529"/>
      <c r="CE287" s="529"/>
      <c r="CF287" s="529"/>
      <c r="CG287" s="529"/>
      <c r="CH287" s="529"/>
      <c r="CI287" s="529"/>
      <c r="CJ287" s="529"/>
      <c r="CK287" s="529"/>
      <c r="CL287" s="529"/>
      <c r="CM287" s="529"/>
      <c r="CN287" s="529"/>
      <c r="CO287" s="529"/>
      <c r="CP287" s="529"/>
      <c r="CQ287" s="529"/>
    </row>
    <row r="288" spans="1:95" s="70" customFormat="1" ht="15" customHeight="1" x14ac:dyDescent="0.2">
      <c r="A288" s="11">
        <v>382</v>
      </c>
      <c r="B288" s="277"/>
      <c r="C288" s="280"/>
      <c r="D288" s="293"/>
      <c r="E288" s="1452" t="s">
        <v>525</v>
      </c>
      <c r="F288" s="1453"/>
      <c r="G288" s="1453"/>
      <c r="H288" s="1453"/>
      <c r="I288" s="1453"/>
      <c r="J288" s="1453"/>
      <c r="K288" s="1453"/>
      <c r="L288" s="1454"/>
      <c r="M288" s="407">
        <f>SUM(M289:M290)</f>
        <v>0</v>
      </c>
      <c r="N288" s="410">
        <f t="shared" ref="N288:AC288" si="63">SUBTOTAL(9,N289:N290)</f>
        <v>0</v>
      </c>
      <c r="O288" s="414">
        <f t="shared" si="63"/>
        <v>0</v>
      </c>
      <c r="P288" s="413">
        <f t="shared" si="63"/>
        <v>0</v>
      </c>
      <c r="Q288" s="415">
        <f t="shared" si="63"/>
        <v>0</v>
      </c>
      <c r="R288" s="414">
        <f t="shared" si="63"/>
        <v>0</v>
      </c>
      <c r="S288" s="414">
        <f t="shared" si="63"/>
        <v>0</v>
      </c>
      <c r="T288" s="414">
        <f t="shared" si="63"/>
        <v>0</v>
      </c>
      <c r="U288" s="414">
        <f t="shared" si="63"/>
        <v>0</v>
      </c>
      <c r="V288" s="414">
        <f t="shared" si="63"/>
        <v>0</v>
      </c>
      <c r="W288" s="414">
        <f t="shared" si="63"/>
        <v>0</v>
      </c>
      <c r="X288" s="414">
        <f t="shared" si="63"/>
        <v>0</v>
      </c>
      <c r="Y288" s="414">
        <f t="shared" si="63"/>
        <v>0</v>
      </c>
      <c r="Z288" s="414">
        <f t="shared" si="63"/>
        <v>0</v>
      </c>
      <c r="AA288" s="414">
        <f t="shared" si="63"/>
        <v>0</v>
      </c>
      <c r="AB288" s="424">
        <f t="shared" si="63"/>
        <v>0</v>
      </c>
      <c r="AC288" s="407">
        <f t="shared" si="63"/>
        <v>0</v>
      </c>
      <c r="AD288" s="996"/>
      <c r="AE288" s="997"/>
      <c r="AF288" s="997"/>
      <c r="AG288" s="536"/>
      <c r="AH288" s="529"/>
      <c r="AI288" s="529"/>
      <c r="AJ288" s="529"/>
      <c r="AK288" s="529"/>
      <c r="AL288" s="529"/>
      <c r="AM288" s="529"/>
      <c r="AN288" s="529"/>
      <c r="AO288" s="529"/>
      <c r="AP288" s="529"/>
      <c r="AQ288" s="529"/>
      <c r="AR288" s="529"/>
      <c r="AS288" s="529"/>
      <c r="AT288" s="529"/>
      <c r="AU288" s="529"/>
      <c r="AV288" s="529"/>
      <c r="AW288" s="529"/>
      <c r="AX288" s="529"/>
      <c r="AY288" s="529"/>
      <c r="AZ288" s="529"/>
      <c r="BA288" s="529"/>
      <c r="BB288" s="529"/>
      <c r="BC288" s="529"/>
      <c r="BD288" s="529"/>
      <c r="BE288" s="529"/>
      <c r="BF288" s="529"/>
      <c r="BG288" s="529"/>
      <c r="BH288" s="529"/>
      <c r="BI288" s="529"/>
      <c r="BJ288" s="529"/>
      <c r="BK288" s="529"/>
      <c r="BL288" s="529"/>
      <c r="BM288" s="529"/>
      <c r="BN288" s="529"/>
      <c r="BO288" s="529"/>
      <c r="BP288" s="529"/>
      <c r="BQ288" s="529"/>
      <c r="BR288" s="529"/>
      <c r="BS288" s="529"/>
      <c r="BT288" s="529"/>
      <c r="BU288" s="529"/>
      <c r="BV288" s="529"/>
      <c r="BW288" s="529"/>
      <c r="BX288" s="529"/>
      <c r="BY288" s="529"/>
      <c r="BZ288" s="529"/>
      <c r="CA288" s="529"/>
      <c r="CB288" s="529"/>
      <c r="CC288" s="529"/>
      <c r="CD288" s="529"/>
      <c r="CE288" s="529"/>
      <c r="CF288" s="529"/>
      <c r="CG288" s="529"/>
      <c r="CH288" s="529"/>
      <c r="CI288" s="529"/>
      <c r="CJ288" s="529"/>
      <c r="CK288" s="529"/>
      <c r="CL288" s="529"/>
      <c r="CM288" s="529"/>
      <c r="CN288" s="529"/>
      <c r="CO288" s="529"/>
      <c r="CP288" s="529"/>
      <c r="CQ288" s="529"/>
    </row>
    <row r="289" spans="1:95" s="70" customFormat="1" ht="15" customHeight="1" x14ac:dyDescent="0.2">
      <c r="A289" s="11">
        <v>383</v>
      </c>
      <c r="B289" s="277"/>
      <c r="C289" s="284"/>
      <c r="D289" s="284"/>
      <c r="E289" s="291"/>
      <c r="F289" s="1455" t="s">
        <v>526</v>
      </c>
      <c r="G289" s="1456"/>
      <c r="H289" s="1456"/>
      <c r="I289" s="1456"/>
      <c r="J289" s="1456"/>
      <c r="K289" s="1456"/>
      <c r="L289" s="1457"/>
      <c r="M289" s="698">
        <v>0</v>
      </c>
      <c r="N289" s="699">
        <v>0</v>
      </c>
      <c r="O289" s="700">
        <v>0</v>
      </c>
      <c r="P289" s="700">
        <v>0</v>
      </c>
      <c r="Q289" s="705">
        <v>0</v>
      </c>
      <c r="R289" s="700">
        <v>0</v>
      </c>
      <c r="S289" s="701">
        <v>0</v>
      </c>
      <c r="T289" s="700">
        <v>0</v>
      </c>
      <c r="U289" s="701">
        <v>0</v>
      </c>
      <c r="V289" s="700">
        <v>0</v>
      </c>
      <c r="W289" s="701">
        <v>0</v>
      </c>
      <c r="X289" s="700">
        <v>0</v>
      </c>
      <c r="Y289" s="701">
        <v>0</v>
      </c>
      <c r="Z289" s="700">
        <v>0</v>
      </c>
      <c r="AA289" s="701">
        <v>0</v>
      </c>
      <c r="AB289" s="706">
        <v>0</v>
      </c>
      <c r="AC289" s="698">
        <v>0</v>
      </c>
      <c r="AD289" s="996"/>
      <c r="AE289" s="997"/>
      <c r="AF289" s="997"/>
      <c r="AG289" s="536"/>
      <c r="AH289" s="529"/>
      <c r="AI289" s="529"/>
      <c r="AJ289" s="529"/>
      <c r="AK289" s="529"/>
      <c r="AL289" s="529"/>
      <c r="AM289" s="529"/>
      <c r="AN289" s="529"/>
      <c r="AO289" s="529"/>
      <c r="AP289" s="529"/>
      <c r="AQ289" s="529"/>
      <c r="AR289" s="529"/>
      <c r="AS289" s="529"/>
      <c r="AT289" s="529"/>
      <c r="AU289" s="529"/>
      <c r="AV289" s="529"/>
      <c r="AW289" s="529"/>
      <c r="AX289" s="529"/>
      <c r="AY289" s="529"/>
      <c r="AZ289" s="529"/>
      <c r="BA289" s="529"/>
      <c r="BB289" s="529"/>
      <c r="BC289" s="529"/>
      <c r="BD289" s="529"/>
      <c r="BE289" s="529"/>
      <c r="BF289" s="529"/>
      <c r="BG289" s="529"/>
      <c r="BH289" s="529"/>
      <c r="BI289" s="529"/>
      <c r="BJ289" s="529"/>
      <c r="BK289" s="529"/>
      <c r="BL289" s="529"/>
      <c r="BM289" s="529"/>
      <c r="BN289" s="529"/>
      <c r="BO289" s="529"/>
      <c r="BP289" s="529"/>
      <c r="BQ289" s="529"/>
      <c r="BR289" s="529"/>
      <c r="BS289" s="529"/>
      <c r="BT289" s="529"/>
      <c r="BU289" s="529"/>
      <c r="BV289" s="529"/>
      <c r="BW289" s="529"/>
      <c r="BX289" s="529"/>
      <c r="BY289" s="529"/>
      <c r="BZ289" s="529"/>
      <c r="CA289" s="529"/>
      <c r="CB289" s="529"/>
      <c r="CC289" s="529"/>
      <c r="CD289" s="529"/>
      <c r="CE289" s="529"/>
      <c r="CF289" s="529"/>
      <c r="CG289" s="529"/>
      <c r="CH289" s="529"/>
      <c r="CI289" s="529"/>
      <c r="CJ289" s="529"/>
      <c r="CK289" s="529"/>
      <c r="CL289" s="529"/>
      <c r="CM289" s="529"/>
      <c r="CN289" s="529"/>
      <c r="CO289" s="529"/>
      <c r="CP289" s="529"/>
      <c r="CQ289" s="529"/>
    </row>
    <row r="290" spans="1:95" s="70" customFormat="1" ht="15" customHeight="1" x14ac:dyDescent="0.2">
      <c r="A290" s="11">
        <v>384</v>
      </c>
      <c r="B290" s="277"/>
      <c r="C290" s="284"/>
      <c r="D290" s="284"/>
      <c r="E290" s="291"/>
      <c r="F290" s="1458" t="s">
        <v>527</v>
      </c>
      <c r="G290" s="1459"/>
      <c r="H290" s="1459"/>
      <c r="I290" s="1459"/>
      <c r="J290" s="1459"/>
      <c r="K290" s="1459"/>
      <c r="L290" s="1460"/>
      <c r="M290" s="698">
        <v>0</v>
      </c>
      <c r="N290" s="699">
        <v>0</v>
      </c>
      <c r="O290" s="700">
        <v>0</v>
      </c>
      <c r="P290" s="700">
        <v>0</v>
      </c>
      <c r="Q290" s="705">
        <v>0</v>
      </c>
      <c r="R290" s="700">
        <v>0</v>
      </c>
      <c r="S290" s="701">
        <v>0</v>
      </c>
      <c r="T290" s="700">
        <v>0</v>
      </c>
      <c r="U290" s="701">
        <v>0</v>
      </c>
      <c r="V290" s="700">
        <v>0</v>
      </c>
      <c r="W290" s="701">
        <v>0</v>
      </c>
      <c r="X290" s="700">
        <v>0</v>
      </c>
      <c r="Y290" s="701">
        <v>0</v>
      </c>
      <c r="Z290" s="700">
        <v>0</v>
      </c>
      <c r="AA290" s="701">
        <v>0</v>
      </c>
      <c r="AB290" s="706">
        <v>0</v>
      </c>
      <c r="AC290" s="698">
        <v>0</v>
      </c>
      <c r="AD290" s="996"/>
      <c r="AE290" s="997"/>
      <c r="AF290" s="997"/>
      <c r="AG290" s="536"/>
      <c r="AH290" s="529"/>
      <c r="AI290" s="529"/>
      <c r="AJ290" s="529"/>
      <c r="AK290" s="529"/>
      <c r="AL290" s="529"/>
      <c r="AM290" s="529"/>
      <c r="AN290" s="529"/>
      <c r="AO290" s="529"/>
      <c r="AP290" s="529"/>
      <c r="AQ290" s="529"/>
      <c r="AR290" s="529"/>
      <c r="AS290" s="529"/>
      <c r="AT290" s="529"/>
      <c r="AU290" s="529"/>
      <c r="AV290" s="529"/>
      <c r="AW290" s="529"/>
      <c r="AX290" s="529"/>
      <c r="AY290" s="529"/>
      <c r="AZ290" s="529"/>
      <c r="BA290" s="529"/>
      <c r="BB290" s="529"/>
      <c r="BC290" s="529"/>
      <c r="BD290" s="529"/>
      <c r="BE290" s="529"/>
      <c r="BF290" s="529"/>
      <c r="BG290" s="529"/>
      <c r="BH290" s="529"/>
      <c r="BI290" s="529"/>
      <c r="BJ290" s="529"/>
      <c r="BK290" s="529"/>
      <c r="BL290" s="529"/>
      <c r="BM290" s="529"/>
      <c r="BN290" s="529"/>
      <c r="BO290" s="529"/>
      <c r="BP290" s="529"/>
      <c r="BQ290" s="529"/>
      <c r="BR290" s="529"/>
      <c r="BS290" s="529"/>
      <c r="BT290" s="529"/>
      <c r="BU290" s="529"/>
      <c r="BV290" s="529"/>
      <c r="BW290" s="529"/>
      <c r="BX290" s="529"/>
      <c r="BY290" s="529"/>
      <c r="BZ290" s="529"/>
      <c r="CA290" s="529"/>
      <c r="CB290" s="529"/>
      <c r="CC290" s="529"/>
      <c r="CD290" s="529"/>
      <c r="CE290" s="529"/>
      <c r="CF290" s="529"/>
      <c r="CG290" s="529"/>
      <c r="CH290" s="529"/>
      <c r="CI290" s="529"/>
      <c r="CJ290" s="529"/>
      <c r="CK290" s="529"/>
      <c r="CL290" s="529"/>
      <c r="CM290" s="529"/>
      <c r="CN290" s="529"/>
      <c r="CO290" s="529"/>
      <c r="CP290" s="529"/>
      <c r="CQ290" s="529"/>
    </row>
    <row r="291" spans="1:95" s="70" customFormat="1" ht="15" customHeight="1" x14ac:dyDescent="0.2">
      <c r="A291" s="11">
        <v>385</v>
      </c>
      <c r="B291" s="277"/>
      <c r="C291" s="280"/>
      <c r="D291" s="1485" t="s">
        <v>81</v>
      </c>
      <c r="E291" s="1641"/>
      <c r="F291" s="1641"/>
      <c r="G291" s="1641"/>
      <c r="H291" s="1641"/>
      <c r="I291" s="1641"/>
      <c r="J291" s="1641"/>
      <c r="K291" s="1641"/>
      <c r="L291" s="1641"/>
      <c r="M291" s="1486"/>
      <c r="N291" s="1486"/>
      <c r="O291" s="1486"/>
      <c r="P291" s="1486"/>
      <c r="Q291" s="1486"/>
      <c r="R291" s="1486"/>
      <c r="S291" s="1486"/>
      <c r="T291" s="1486"/>
      <c r="U291" s="1486"/>
      <c r="V291" s="1486"/>
      <c r="W291" s="1486"/>
      <c r="X291" s="1486"/>
      <c r="Y291" s="1486"/>
      <c r="Z291" s="1486"/>
      <c r="AA291" s="1486"/>
      <c r="AB291" s="1486"/>
      <c r="AC291" s="1486"/>
      <c r="AD291" s="1486"/>
      <c r="AE291" s="1486"/>
      <c r="AF291" s="1486"/>
      <c r="AG291" s="536"/>
      <c r="AH291" s="529"/>
      <c r="AI291" s="529"/>
      <c r="AJ291" s="529"/>
      <c r="AK291" s="529"/>
      <c r="AL291" s="529"/>
      <c r="AM291" s="529"/>
      <c r="AN291" s="529"/>
      <c r="AO291" s="529"/>
      <c r="AP291" s="529"/>
      <c r="AQ291" s="529"/>
      <c r="AR291" s="529"/>
      <c r="AS291" s="529"/>
      <c r="AT291" s="529"/>
      <c r="AU291" s="529"/>
      <c r="AV291" s="529"/>
      <c r="AW291" s="529"/>
      <c r="AX291" s="529"/>
      <c r="AY291" s="529"/>
      <c r="AZ291" s="529"/>
      <c r="BA291" s="529"/>
      <c r="BB291" s="529"/>
      <c r="BC291" s="529"/>
      <c r="BD291" s="529"/>
      <c r="BE291" s="529"/>
      <c r="BF291" s="529"/>
      <c r="BG291" s="529"/>
      <c r="BH291" s="529"/>
      <c r="BI291" s="529"/>
      <c r="BJ291" s="529"/>
      <c r="BK291" s="529"/>
      <c r="BL291" s="529"/>
      <c r="BM291" s="529"/>
      <c r="BN291" s="529"/>
      <c r="BO291" s="529"/>
      <c r="BP291" s="529"/>
      <c r="BQ291" s="529"/>
      <c r="BR291" s="529"/>
      <c r="BS291" s="529"/>
      <c r="BT291" s="529"/>
      <c r="BU291" s="529"/>
      <c r="BV291" s="529"/>
      <c r="BW291" s="529"/>
      <c r="BX291" s="529"/>
      <c r="BY291" s="529"/>
      <c r="BZ291" s="529"/>
      <c r="CA291" s="529"/>
      <c r="CB291" s="529"/>
      <c r="CC291" s="529"/>
      <c r="CD291" s="529"/>
      <c r="CE291" s="529"/>
      <c r="CF291" s="529"/>
      <c r="CG291" s="529"/>
      <c r="CH291" s="529"/>
      <c r="CI291" s="529"/>
      <c r="CJ291" s="529"/>
      <c r="CK291" s="529"/>
      <c r="CL291" s="529"/>
      <c r="CM291" s="529"/>
      <c r="CN291" s="529"/>
      <c r="CO291" s="529"/>
      <c r="CP291" s="529"/>
      <c r="CQ291" s="529"/>
    </row>
    <row r="292" spans="1:95" s="70" customFormat="1" ht="15" customHeight="1" x14ac:dyDescent="0.2">
      <c r="A292" s="11">
        <v>386</v>
      </c>
      <c r="B292" s="277"/>
      <c r="C292" s="280"/>
      <c r="D292" s="293"/>
      <c r="E292" s="1452" t="s">
        <v>460</v>
      </c>
      <c r="F292" s="1453"/>
      <c r="G292" s="1453"/>
      <c r="H292" s="1453"/>
      <c r="I292" s="1453"/>
      <c r="J292" s="1453"/>
      <c r="K292" s="1453"/>
      <c r="L292" s="1454"/>
      <c r="M292" s="407">
        <f>SUM(M293:M295)</f>
        <v>0</v>
      </c>
      <c r="N292" s="1188"/>
      <c r="O292" s="1243"/>
      <c r="P292" s="1243"/>
      <c r="Q292" s="1243"/>
      <c r="R292" s="1243"/>
      <c r="S292" s="1243"/>
      <c r="T292" s="1243"/>
      <c r="U292" s="1243"/>
      <c r="V292" s="1243"/>
      <c r="W292" s="1243"/>
      <c r="X292" s="1243"/>
      <c r="Y292" s="1243"/>
      <c r="Z292" s="1243"/>
      <c r="AA292" s="1243"/>
      <c r="AB292" s="1243"/>
      <c r="AC292" s="1243"/>
      <c r="AD292" s="1017"/>
      <c r="AE292" s="997"/>
      <c r="AF292" s="997"/>
      <c r="AG292" s="536"/>
      <c r="AH292" s="529"/>
      <c r="AI292" s="529"/>
      <c r="AJ292" s="529"/>
      <c r="AK292" s="529"/>
      <c r="AL292" s="529"/>
      <c r="AM292" s="529"/>
      <c r="AN292" s="529"/>
      <c r="AO292" s="529"/>
      <c r="AP292" s="529"/>
      <c r="AQ292" s="529"/>
      <c r="AR292" s="529"/>
      <c r="AS292" s="529"/>
      <c r="AT292" s="529"/>
      <c r="AU292" s="529"/>
      <c r="AV292" s="529"/>
      <c r="AW292" s="529"/>
      <c r="AX292" s="529"/>
      <c r="AY292" s="529"/>
      <c r="AZ292" s="529"/>
      <c r="BA292" s="529"/>
      <c r="BB292" s="529"/>
      <c r="BC292" s="529"/>
      <c r="BD292" s="529"/>
      <c r="BE292" s="529"/>
      <c r="BF292" s="529"/>
      <c r="BG292" s="529"/>
      <c r="BH292" s="529"/>
      <c r="BI292" s="529"/>
      <c r="BJ292" s="529"/>
      <c r="BK292" s="529"/>
      <c r="BL292" s="529"/>
      <c r="BM292" s="529"/>
      <c r="BN292" s="529"/>
      <c r="BO292" s="529"/>
      <c r="BP292" s="529"/>
      <c r="BQ292" s="529"/>
      <c r="BR292" s="529"/>
      <c r="BS292" s="529"/>
      <c r="BT292" s="529"/>
      <c r="BU292" s="529"/>
      <c r="BV292" s="529"/>
      <c r="BW292" s="529"/>
      <c r="BX292" s="529"/>
      <c r="BY292" s="529"/>
      <c r="BZ292" s="529"/>
      <c r="CA292" s="529"/>
      <c r="CB292" s="529"/>
      <c r="CC292" s="529"/>
      <c r="CD292" s="529"/>
      <c r="CE292" s="529"/>
      <c r="CF292" s="529"/>
      <c r="CG292" s="529"/>
      <c r="CH292" s="529"/>
      <c r="CI292" s="529"/>
      <c r="CJ292" s="529"/>
      <c r="CK292" s="529"/>
      <c r="CL292" s="529"/>
      <c r="CM292" s="529"/>
      <c r="CN292" s="529"/>
      <c r="CO292" s="529"/>
      <c r="CP292" s="529"/>
      <c r="CQ292" s="529"/>
    </row>
    <row r="293" spans="1:95" s="70" customFormat="1" ht="27.75" customHeight="1" x14ac:dyDescent="0.2">
      <c r="A293" s="11">
        <v>387</v>
      </c>
      <c r="B293" s="277"/>
      <c r="C293" s="284"/>
      <c r="D293" s="284"/>
      <c r="E293" s="291"/>
      <c r="F293" s="1455" t="s">
        <v>84</v>
      </c>
      <c r="G293" s="1456"/>
      <c r="H293" s="1456"/>
      <c r="I293" s="1456"/>
      <c r="J293" s="1456"/>
      <c r="K293" s="1456"/>
      <c r="L293" s="1457"/>
      <c r="M293" s="698">
        <v>0</v>
      </c>
      <c r="N293" s="1244"/>
      <c r="O293" s="1244"/>
      <c r="P293" s="1244"/>
      <c r="Q293" s="1244"/>
      <c r="R293" s="1244"/>
      <c r="S293" s="1244"/>
      <c r="T293" s="1244"/>
      <c r="U293" s="1244"/>
      <c r="V293" s="1244"/>
      <c r="W293" s="1244"/>
      <c r="X293" s="1244"/>
      <c r="Y293" s="1244"/>
      <c r="Z293" s="1244"/>
      <c r="AA293" s="1244"/>
      <c r="AB293" s="1244"/>
      <c r="AC293" s="1244"/>
      <c r="AD293" s="1017"/>
      <c r="AE293" s="997"/>
      <c r="AF293" s="997"/>
      <c r="AG293" s="536"/>
      <c r="AH293" s="529"/>
      <c r="AI293" s="529"/>
      <c r="AJ293" s="529"/>
      <c r="AK293" s="529"/>
      <c r="AL293" s="529"/>
      <c r="AM293" s="529"/>
      <c r="AN293" s="529"/>
      <c r="AO293" s="529"/>
      <c r="AP293" s="529"/>
      <c r="AQ293" s="529"/>
      <c r="AR293" s="529"/>
      <c r="AS293" s="529"/>
      <c r="AT293" s="529"/>
      <c r="AU293" s="529"/>
      <c r="AV293" s="529"/>
      <c r="AW293" s="529"/>
      <c r="AX293" s="529"/>
      <c r="AY293" s="529"/>
      <c r="AZ293" s="529"/>
      <c r="BA293" s="529"/>
      <c r="BB293" s="529"/>
      <c r="BC293" s="529"/>
      <c r="BD293" s="529"/>
      <c r="BE293" s="529"/>
      <c r="BF293" s="529"/>
      <c r="BG293" s="529"/>
      <c r="BH293" s="529"/>
      <c r="BI293" s="529"/>
      <c r="BJ293" s="529"/>
      <c r="BK293" s="529"/>
      <c r="BL293" s="529"/>
      <c r="BM293" s="529"/>
      <c r="BN293" s="529"/>
      <c r="BO293" s="529"/>
      <c r="BP293" s="529"/>
      <c r="BQ293" s="529"/>
      <c r="BR293" s="529"/>
      <c r="BS293" s="529"/>
      <c r="BT293" s="529"/>
      <c r="BU293" s="529"/>
      <c r="BV293" s="529"/>
      <c r="BW293" s="529"/>
      <c r="BX293" s="529"/>
      <c r="BY293" s="529"/>
      <c r="BZ293" s="529"/>
      <c r="CA293" s="529"/>
      <c r="CB293" s="529"/>
      <c r="CC293" s="529"/>
      <c r="CD293" s="529"/>
      <c r="CE293" s="529"/>
      <c r="CF293" s="529"/>
      <c r="CG293" s="529"/>
      <c r="CH293" s="529"/>
      <c r="CI293" s="529"/>
      <c r="CJ293" s="529"/>
      <c r="CK293" s="529"/>
      <c r="CL293" s="529"/>
      <c r="CM293" s="529"/>
      <c r="CN293" s="529"/>
      <c r="CO293" s="529"/>
      <c r="CP293" s="529"/>
      <c r="CQ293" s="529"/>
    </row>
    <row r="294" spans="1:95" s="70" customFormat="1" ht="27.75" customHeight="1" x14ac:dyDescent="0.2">
      <c r="A294" s="11">
        <v>388</v>
      </c>
      <c r="B294" s="277"/>
      <c r="C294" s="284"/>
      <c r="D294" s="284"/>
      <c r="E294" s="291"/>
      <c r="F294" s="1449" t="s">
        <v>83</v>
      </c>
      <c r="G294" s="1450"/>
      <c r="H294" s="1450"/>
      <c r="I294" s="1450"/>
      <c r="J294" s="1450"/>
      <c r="K294" s="1450"/>
      <c r="L294" s="1451"/>
      <c r="M294" s="698">
        <v>0</v>
      </c>
      <c r="N294" s="1244"/>
      <c r="O294" s="1244"/>
      <c r="P294" s="1244"/>
      <c r="Q294" s="1244"/>
      <c r="R294" s="1244"/>
      <c r="S294" s="1244"/>
      <c r="T294" s="1244"/>
      <c r="U294" s="1244"/>
      <c r="V294" s="1244"/>
      <c r="W294" s="1244"/>
      <c r="X294" s="1244"/>
      <c r="Y294" s="1244"/>
      <c r="Z294" s="1244"/>
      <c r="AA294" s="1244"/>
      <c r="AB294" s="1244"/>
      <c r="AC294" s="1244"/>
      <c r="AD294" s="1017"/>
      <c r="AE294" s="997"/>
      <c r="AF294" s="997"/>
      <c r="AG294" s="536"/>
      <c r="AH294" s="529"/>
      <c r="AI294" s="529"/>
      <c r="AJ294" s="529"/>
      <c r="AK294" s="529"/>
      <c r="AL294" s="529"/>
      <c r="AM294" s="529"/>
      <c r="AN294" s="529"/>
      <c r="AO294" s="529"/>
      <c r="AP294" s="529"/>
      <c r="AQ294" s="529"/>
      <c r="AR294" s="529"/>
      <c r="AS294" s="529"/>
      <c r="AT294" s="529"/>
      <c r="AU294" s="529"/>
      <c r="AV294" s="529"/>
      <c r="AW294" s="529"/>
      <c r="AX294" s="529"/>
      <c r="AY294" s="529"/>
      <c r="AZ294" s="529"/>
      <c r="BA294" s="529"/>
      <c r="BB294" s="529"/>
      <c r="BC294" s="529"/>
      <c r="BD294" s="529"/>
      <c r="BE294" s="529"/>
      <c r="BF294" s="529"/>
      <c r="BG294" s="529"/>
      <c r="BH294" s="529"/>
      <c r="BI294" s="529"/>
      <c r="BJ294" s="529"/>
      <c r="BK294" s="529"/>
      <c r="BL294" s="529"/>
      <c r="BM294" s="529"/>
      <c r="BN294" s="529"/>
      <c r="BO294" s="529"/>
      <c r="BP294" s="529"/>
      <c r="BQ294" s="529"/>
      <c r="BR294" s="529"/>
      <c r="BS294" s="529"/>
      <c r="BT294" s="529"/>
      <c r="BU294" s="529"/>
      <c r="BV294" s="529"/>
      <c r="BW294" s="529"/>
      <c r="BX294" s="529"/>
      <c r="BY294" s="529"/>
      <c r="BZ294" s="529"/>
      <c r="CA294" s="529"/>
      <c r="CB294" s="529"/>
      <c r="CC294" s="529"/>
      <c r="CD294" s="529"/>
      <c r="CE294" s="529"/>
      <c r="CF294" s="529"/>
      <c r="CG294" s="529"/>
      <c r="CH294" s="529"/>
      <c r="CI294" s="529"/>
      <c r="CJ294" s="529"/>
      <c r="CK294" s="529"/>
      <c r="CL294" s="529"/>
      <c r="CM294" s="529"/>
      <c r="CN294" s="529"/>
      <c r="CO294" s="529"/>
      <c r="CP294" s="529"/>
      <c r="CQ294" s="529"/>
    </row>
    <row r="295" spans="1:95" s="70" customFormat="1" ht="15" customHeight="1" x14ac:dyDescent="0.2">
      <c r="A295" s="11">
        <v>389</v>
      </c>
      <c r="B295" s="277"/>
      <c r="C295" s="284"/>
      <c r="D295" s="284"/>
      <c r="E295" s="291"/>
      <c r="F295" s="1458" t="s">
        <v>82</v>
      </c>
      <c r="G295" s="1459"/>
      <c r="H295" s="1459"/>
      <c r="I295" s="1459"/>
      <c r="J295" s="1459"/>
      <c r="K295" s="1459"/>
      <c r="L295" s="1460"/>
      <c r="M295" s="698">
        <v>0</v>
      </c>
      <c r="N295" s="1244"/>
      <c r="O295" s="1244"/>
      <c r="P295" s="1244"/>
      <c r="Q295" s="1244"/>
      <c r="R295" s="1244"/>
      <c r="S295" s="1244"/>
      <c r="T295" s="1244"/>
      <c r="U295" s="1244"/>
      <c r="V295" s="1244"/>
      <c r="W295" s="1244"/>
      <c r="X295" s="1244"/>
      <c r="Y295" s="1244"/>
      <c r="Z295" s="1244"/>
      <c r="AA295" s="1244"/>
      <c r="AB295" s="1244"/>
      <c r="AC295" s="1244"/>
      <c r="AD295" s="1017"/>
      <c r="AE295" s="997"/>
      <c r="AF295" s="997"/>
      <c r="AG295" s="536"/>
      <c r="AH295" s="529"/>
      <c r="AI295" s="529"/>
      <c r="AJ295" s="529"/>
      <c r="AK295" s="529"/>
      <c r="AL295" s="529"/>
      <c r="AM295" s="529"/>
      <c r="AN295" s="529"/>
      <c r="AO295" s="529"/>
      <c r="AP295" s="529"/>
      <c r="AQ295" s="529"/>
      <c r="AR295" s="529"/>
      <c r="AS295" s="529"/>
      <c r="AT295" s="529"/>
      <c r="AU295" s="529"/>
      <c r="AV295" s="529"/>
      <c r="AW295" s="529"/>
      <c r="AX295" s="529"/>
      <c r="AY295" s="529"/>
      <c r="AZ295" s="529"/>
      <c r="BA295" s="529"/>
      <c r="BB295" s="529"/>
      <c r="BC295" s="529"/>
      <c r="BD295" s="529"/>
      <c r="BE295" s="529"/>
      <c r="BF295" s="529"/>
      <c r="BG295" s="529"/>
      <c r="BH295" s="529"/>
      <c r="BI295" s="529"/>
      <c r="BJ295" s="529"/>
      <c r="BK295" s="529"/>
      <c r="BL295" s="529"/>
      <c r="BM295" s="529"/>
      <c r="BN295" s="529"/>
      <c r="BO295" s="529"/>
      <c r="BP295" s="529"/>
      <c r="BQ295" s="529"/>
      <c r="BR295" s="529"/>
      <c r="BS295" s="529"/>
      <c r="BT295" s="529"/>
      <c r="BU295" s="529"/>
      <c r="BV295" s="529"/>
      <c r="BW295" s="529"/>
      <c r="BX295" s="529"/>
      <c r="BY295" s="529"/>
      <c r="BZ295" s="529"/>
      <c r="CA295" s="529"/>
      <c r="CB295" s="529"/>
      <c r="CC295" s="529"/>
      <c r="CD295" s="529"/>
      <c r="CE295" s="529"/>
      <c r="CF295" s="529"/>
      <c r="CG295" s="529"/>
      <c r="CH295" s="529"/>
      <c r="CI295" s="529"/>
      <c r="CJ295" s="529"/>
      <c r="CK295" s="529"/>
      <c r="CL295" s="529"/>
      <c r="CM295" s="529"/>
      <c r="CN295" s="529"/>
      <c r="CO295" s="529"/>
      <c r="CP295" s="529"/>
      <c r="CQ295" s="529"/>
    </row>
    <row r="296" spans="1:95" s="70" customFormat="1" ht="15" customHeight="1" x14ac:dyDescent="0.2">
      <c r="A296" s="11">
        <v>390</v>
      </c>
      <c r="B296" s="277"/>
      <c r="C296" s="280"/>
      <c r="D296" s="293"/>
      <c r="E296" s="1452" t="s">
        <v>461</v>
      </c>
      <c r="F296" s="1453"/>
      <c r="G296" s="1453"/>
      <c r="H296" s="1453"/>
      <c r="I296" s="1453"/>
      <c r="J296" s="1453"/>
      <c r="K296" s="1453"/>
      <c r="L296" s="1454"/>
      <c r="M296" s="407">
        <f>SUM(M297:M300)</f>
        <v>0</v>
      </c>
      <c r="N296" s="1244"/>
      <c r="O296" s="1244"/>
      <c r="P296" s="1244"/>
      <c r="Q296" s="1244"/>
      <c r="R296" s="1244"/>
      <c r="S296" s="1244"/>
      <c r="T296" s="1244"/>
      <c r="U296" s="1244"/>
      <c r="V296" s="1244"/>
      <c r="W296" s="1244"/>
      <c r="X296" s="1244"/>
      <c r="Y296" s="1244"/>
      <c r="Z296" s="1244"/>
      <c r="AA296" s="1244"/>
      <c r="AB296" s="1244"/>
      <c r="AC296" s="1244"/>
      <c r="AD296" s="1017"/>
      <c r="AE296" s="997"/>
      <c r="AF296" s="997"/>
      <c r="AG296" s="536"/>
      <c r="AH296" s="529"/>
      <c r="AI296" s="529"/>
      <c r="AJ296" s="529"/>
      <c r="AK296" s="529"/>
      <c r="AL296" s="529"/>
      <c r="AM296" s="529"/>
      <c r="AN296" s="529"/>
      <c r="AO296" s="529"/>
      <c r="AP296" s="529"/>
      <c r="AQ296" s="529"/>
      <c r="AR296" s="529"/>
      <c r="AS296" s="529"/>
      <c r="AT296" s="529"/>
      <c r="AU296" s="529"/>
      <c r="AV296" s="529"/>
      <c r="AW296" s="529"/>
      <c r="AX296" s="529"/>
      <c r="AY296" s="529"/>
      <c r="AZ296" s="529"/>
      <c r="BA296" s="529"/>
      <c r="BB296" s="529"/>
      <c r="BC296" s="529"/>
      <c r="BD296" s="529"/>
      <c r="BE296" s="529"/>
      <c r="BF296" s="529"/>
      <c r="BG296" s="529"/>
      <c r="BH296" s="529"/>
      <c r="BI296" s="529"/>
      <c r="BJ296" s="529"/>
      <c r="BK296" s="529"/>
      <c r="BL296" s="529"/>
      <c r="BM296" s="529"/>
      <c r="BN296" s="529"/>
      <c r="BO296" s="529"/>
      <c r="BP296" s="529"/>
      <c r="BQ296" s="529"/>
      <c r="BR296" s="529"/>
      <c r="BS296" s="529"/>
      <c r="BT296" s="529"/>
      <c r="BU296" s="529"/>
      <c r="BV296" s="529"/>
      <c r="BW296" s="529"/>
      <c r="BX296" s="529"/>
      <c r="BY296" s="529"/>
      <c r="BZ296" s="529"/>
      <c r="CA296" s="529"/>
      <c r="CB296" s="529"/>
      <c r="CC296" s="529"/>
      <c r="CD296" s="529"/>
      <c r="CE296" s="529"/>
      <c r="CF296" s="529"/>
      <c r="CG296" s="529"/>
      <c r="CH296" s="529"/>
      <c r="CI296" s="529"/>
      <c r="CJ296" s="529"/>
      <c r="CK296" s="529"/>
      <c r="CL296" s="529"/>
      <c r="CM296" s="529"/>
      <c r="CN296" s="529"/>
      <c r="CO296" s="529"/>
      <c r="CP296" s="529"/>
      <c r="CQ296" s="529"/>
    </row>
    <row r="297" spans="1:95" s="70" customFormat="1" ht="27.75" customHeight="1" x14ac:dyDescent="0.2">
      <c r="A297" s="11">
        <v>391</v>
      </c>
      <c r="B297" s="277"/>
      <c r="C297" s="284"/>
      <c r="D297" s="284"/>
      <c r="E297" s="291"/>
      <c r="F297" s="1455" t="s">
        <v>85</v>
      </c>
      <c r="G297" s="1456"/>
      <c r="H297" s="1456"/>
      <c r="I297" s="1456"/>
      <c r="J297" s="1456"/>
      <c r="K297" s="1456"/>
      <c r="L297" s="1457"/>
      <c r="M297" s="698">
        <v>0</v>
      </c>
      <c r="N297" s="1244"/>
      <c r="O297" s="1244"/>
      <c r="P297" s="1244"/>
      <c r="Q297" s="1244"/>
      <c r="R297" s="1244"/>
      <c r="S297" s="1244"/>
      <c r="T297" s="1244"/>
      <c r="U297" s="1244"/>
      <c r="V297" s="1244"/>
      <c r="W297" s="1244"/>
      <c r="X297" s="1244"/>
      <c r="Y297" s="1244"/>
      <c r="Z297" s="1244"/>
      <c r="AA297" s="1244"/>
      <c r="AB297" s="1244"/>
      <c r="AC297" s="1244"/>
      <c r="AD297" s="1017"/>
      <c r="AE297" s="997"/>
      <c r="AF297" s="997"/>
      <c r="AG297" s="536"/>
      <c r="AH297" s="529"/>
      <c r="AI297" s="529"/>
      <c r="AJ297" s="529"/>
      <c r="AK297" s="529"/>
      <c r="AL297" s="529"/>
      <c r="AM297" s="529"/>
      <c r="AN297" s="529"/>
      <c r="AO297" s="529"/>
      <c r="AP297" s="529"/>
      <c r="AQ297" s="529"/>
      <c r="AR297" s="529"/>
      <c r="AS297" s="529"/>
      <c r="AT297" s="529"/>
      <c r="AU297" s="529"/>
      <c r="AV297" s="529"/>
      <c r="AW297" s="529"/>
      <c r="AX297" s="529"/>
      <c r="AY297" s="529"/>
      <c r="AZ297" s="529"/>
      <c r="BA297" s="529"/>
      <c r="BB297" s="529"/>
      <c r="BC297" s="529"/>
      <c r="BD297" s="529"/>
      <c r="BE297" s="529"/>
      <c r="BF297" s="529"/>
      <c r="BG297" s="529"/>
      <c r="BH297" s="529"/>
      <c r="BI297" s="529"/>
      <c r="BJ297" s="529"/>
      <c r="BK297" s="529"/>
      <c r="BL297" s="529"/>
      <c r="BM297" s="529"/>
      <c r="BN297" s="529"/>
      <c r="BO297" s="529"/>
      <c r="BP297" s="529"/>
      <c r="BQ297" s="529"/>
      <c r="BR297" s="529"/>
      <c r="BS297" s="529"/>
      <c r="BT297" s="529"/>
      <c r="BU297" s="529"/>
      <c r="BV297" s="529"/>
      <c r="BW297" s="529"/>
      <c r="BX297" s="529"/>
      <c r="BY297" s="529"/>
      <c r="BZ297" s="529"/>
      <c r="CA297" s="529"/>
      <c r="CB297" s="529"/>
      <c r="CC297" s="529"/>
      <c r="CD297" s="529"/>
      <c r="CE297" s="529"/>
      <c r="CF297" s="529"/>
      <c r="CG297" s="529"/>
      <c r="CH297" s="529"/>
      <c r="CI297" s="529"/>
      <c r="CJ297" s="529"/>
      <c r="CK297" s="529"/>
      <c r="CL297" s="529"/>
      <c r="CM297" s="529"/>
      <c r="CN297" s="529"/>
      <c r="CO297" s="529"/>
      <c r="CP297" s="529"/>
      <c r="CQ297" s="529"/>
    </row>
    <row r="298" spans="1:95" s="70" customFormat="1" ht="27.75" customHeight="1" x14ac:dyDescent="0.2">
      <c r="A298" s="11">
        <v>392</v>
      </c>
      <c r="B298" s="277"/>
      <c r="C298" s="284"/>
      <c r="D298" s="284"/>
      <c r="E298" s="291"/>
      <c r="F298" s="1449" t="s">
        <v>86</v>
      </c>
      <c r="G298" s="1450"/>
      <c r="H298" s="1450"/>
      <c r="I298" s="1450"/>
      <c r="J298" s="1450"/>
      <c r="K298" s="1450"/>
      <c r="L298" s="1451"/>
      <c r="M298" s="698">
        <v>0</v>
      </c>
      <c r="N298" s="1244"/>
      <c r="O298" s="1244"/>
      <c r="P298" s="1244"/>
      <c r="Q298" s="1244"/>
      <c r="R298" s="1244"/>
      <c r="S298" s="1244"/>
      <c r="T298" s="1244"/>
      <c r="U298" s="1244"/>
      <c r="V298" s="1244"/>
      <c r="W298" s="1244"/>
      <c r="X298" s="1244"/>
      <c r="Y298" s="1244"/>
      <c r="Z298" s="1244"/>
      <c r="AA298" s="1244"/>
      <c r="AB298" s="1244"/>
      <c r="AC298" s="1244"/>
      <c r="AD298" s="1017"/>
      <c r="AE298" s="997"/>
      <c r="AF298" s="997"/>
      <c r="AG298" s="536"/>
      <c r="AH298" s="529"/>
      <c r="AI298" s="529"/>
      <c r="AJ298" s="529"/>
      <c r="AK298" s="529"/>
      <c r="AL298" s="529"/>
      <c r="AM298" s="529"/>
      <c r="AN298" s="529"/>
      <c r="AO298" s="529"/>
      <c r="AP298" s="529"/>
      <c r="AQ298" s="529"/>
      <c r="AR298" s="529"/>
      <c r="AS298" s="529"/>
      <c r="AT298" s="529"/>
      <c r="AU298" s="529"/>
      <c r="AV298" s="529"/>
      <c r="AW298" s="529"/>
      <c r="AX298" s="529"/>
      <c r="AY298" s="529"/>
      <c r="AZ298" s="529"/>
      <c r="BA298" s="529"/>
      <c r="BB298" s="529"/>
      <c r="BC298" s="529"/>
      <c r="BD298" s="529"/>
      <c r="BE298" s="529"/>
      <c r="BF298" s="529"/>
      <c r="BG298" s="529"/>
      <c r="BH298" s="529"/>
      <c r="BI298" s="529"/>
      <c r="BJ298" s="529"/>
      <c r="BK298" s="529"/>
      <c r="BL298" s="529"/>
      <c r="BM298" s="529"/>
      <c r="BN298" s="529"/>
      <c r="BO298" s="529"/>
      <c r="BP298" s="529"/>
      <c r="BQ298" s="529"/>
      <c r="BR298" s="529"/>
      <c r="BS298" s="529"/>
      <c r="BT298" s="529"/>
      <c r="BU298" s="529"/>
      <c r="BV298" s="529"/>
      <c r="BW298" s="529"/>
      <c r="BX298" s="529"/>
      <c r="BY298" s="529"/>
      <c r="BZ298" s="529"/>
      <c r="CA298" s="529"/>
      <c r="CB298" s="529"/>
      <c r="CC298" s="529"/>
      <c r="CD298" s="529"/>
      <c r="CE298" s="529"/>
      <c r="CF298" s="529"/>
      <c r="CG298" s="529"/>
      <c r="CH298" s="529"/>
      <c r="CI298" s="529"/>
      <c r="CJ298" s="529"/>
      <c r="CK298" s="529"/>
      <c r="CL298" s="529"/>
      <c r="CM298" s="529"/>
      <c r="CN298" s="529"/>
      <c r="CO298" s="529"/>
      <c r="CP298" s="529"/>
      <c r="CQ298" s="529"/>
    </row>
    <row r="299" spans="1:95" s="70" customFormat="1" ht="45" customHeight="1" x14ac:dyDescent="0.2">
      <c r="A299" s="11">
        <v>393</v>
      </c>
      <c r="B299" s="277"/>
      <c r="C299" s="284"/>
      <c r="D299" s="284"/>
      <c r="E299" s="291" t="s">
        <v>89</v>
      </c>
      <c r="F299" s="1449" t="s">
        <v>87</v>
      </c>
      <c r="G299" s="1450"/>
      <c r="H299" s="1450"/>
      <c r="I299" s="1450"/>
      <c r="J299" s="1450"/>
      <c r="K299" s="1450"/>
      <c r="L299" s="1451"/>
      <c r="M299" s="698">
        <v>0</v>
      </c>
      <c r="N299" s="1244"/>
      <c r="O299" s="1244"/>
      <c r="P299" s="1244"/>
      <c r="Q299" s="1244"/>
      <c r="R299" s="1244"/>
      <c r="S299" s="1244"/>
      <c r="T299" s="1244"/>
      <c r="U299" s="1244"/>
      <c r="V299" s="1244"/>
      <c r="W299" s="1244"/>
      <c r="X299" s="1244"/>
      <c r="Y299" s="1244"/>
      <c r="Z299" s="1244"/>
      <c r="AA299" s="1244"/>
      <c r="AB299" s="1244"/>
      <c r="AC299" s="1244"/>
      <c r="AD299" s="1017"/>
      <c r="AE299" s="997"/>
      <c r="AF299" s="997"/>
      <c r="AG299" s="536"/>
      <c r="AH299" s="529"/>
      <c r="AI299" s="529"/>
      <c r="AJ299" s="529"/>
      <c r="AK299" s="529"/>
      <c r="AL299" s="529"/>
      <c r="AM299" s="529"/>
      <c r="AN299" s="529"/>
      <c r="AO299" s="529"/>
      <c r="AP299" s="529"/>
      <c r="AQ299" s="529"/>
      <c r="AR299" s="529"/>
      <c r="AS299" s="529"/>
      <c r="AT299" s="529"/>
      <c r="AU299" s="529"/>
      <c r="AV299" s="529"/>
      <c r="AW299" s="529"/>
      <c r="AX299" s="529"/>
      <c r="AY299" s="529"/>
      <c r="AZ299" s="529"/>
      <c r="BA299" s="529"/>
      <c r="BB299" s="529"/>
      <c r="BC299" s="529"/>
      <c r="BD299" s="529"/>
      <c r="BE299" s="529"/>
      <c r="BF299" s="529"/>
      <c r="BG299" s="529"/>
      <c r="BH299" s="529"/>
      <c r="BI299" s="529"/>
      <c r="BJ299" s="529"/>
      <c r="BK299" s="529"/>
      <c r="BL299" s="529"/>
      <c r="BM299" s="529"/>
      <c r="BN299" s="529"/>
      <c r="BO299" s="529"/>
      <c r="BP299" s="529"/>
      <c r="BQ299" s="529"/>
      <c r="BR299" s="529"/>
      <c r="BS299" s="529"/>
      <c r="BT299" s="529"/>
      <c r="BU299" s="529"/>
      <c r="BV299" s="529"/>
      <c r="BW299" s="529"/>
      <c r="BX299" s="529"/>
      <c r="BY299" s="529"/>
      <c r="BZ299" s="529"/>
      <c r="CA299" s="529"/>
      <c r="CB299" s="529"/>
      <c r="CC299" s="529"/>
      <c r="CD299" s="529"/>
      <c r="CE299" s="529"/>
      <c r="CF299" s="529"/>
      <c r="CG299" s="529"/>
      <c r="CH299" s="529"/>
      <c r="CI299" s="529"/>
      <c r="CJ299" s="529"/>
      <c r="CK299" s="529"/>
      <c r="CL299" s="529"/>
      <c r="CM299" s="529"/>
      <c r="CN299" s="529"/>
      <c r="CO299" s="529"/>
      <c r="CP299" s="529"/>
      <c r="CQ299" s="529"/>
    </row>
    <row r="300" spans="1:95" s="70" customFormat="1" ht="45" customHeight="1" x14ac:dyDescent="0.2">
      <c r="A300" s="11">
        <v>394</v>
      </c>
      <c r="B300" s="277"/>
      <c r="C300" s="278"/>
      <c r="D300" s="278"/>
      <c r="E300" s="278"/>
      <c r="F300" s="1458" t="s">
        <v>88</v>
      </c>
      <c r="G300" s="1459"/>
      <c r="H300" s="1459"/>
      <c r="I300" s="1459"/>
      <c r="J300" s="1459"/>
      <c r="K300" s="1459"/>
      <c r="L300" s="1460"/>
      <c r="M300" s="698">
        <v>0</v>
      </c>
      <c r="N300" s="961"/>
      <c r="O300" s="961"/>
      <c r="P300" s="961"/>
      <c r="Q300" s="961"/>
      <c r="R300" s="961"/>
      <c r="S300" s="961"/>
      <c r="T300" s="961"/>
      <c r="U300" s="961"/>
      <c r="V300" s="961"/>
      <c r="W300" s="961"/>
      <c r="X300" s="961"/>
      <c r="Y300" s="961"/>
      <c r="Z300" s="961"/>
      <c r="AA300" s="961"/>
      <c r="AB300" s="961"/>
      <c r="AC300" s="961"/>
      <c r="AD300" s="1017"/>
      <c r="AE300" s="997"/>
      <c r="AF300" s="997"/>
      <c r="AG300" s="536"/>
      <c r="AH300" s="529"/>
      <c r="AI300" s="529"/>
      <c r="AJ300" s="529"/>
      <c r="AK300" s="529"/>
      <c r="AL300" s="529"/>
      <c r="AM300" s="529"/>
      <c r="AN300" s="529"/>
      <c r="AO300" s="529"/>
      <c r="AP300" s="529"/>
      <c r="AQ300" s="529"/>
      <c r="AR300" s="529"/>
      <c r="AS300" s="529"/>
      <c r="AT300" s="529"/>
      <c r="AU300" s="529"/>
      <c r="AV300" s="529"/>
      <c r="AW300" s="529"/>
      <c r="AX300" s="529"/>
      <c r="AY300" s="529"/>
      <c r="AZ300" s="529"/>
      <c r="BA300" s="529"/>
      <c r="BB300" s="529"/>
      <c r="BC300" s="529"/>
      <c r="BD300" s="529"/>
      <c r="BE300" s="529"/>
      <c r="BF300" s="529"/>
      <c r="BG300" s="529"/>
      <c r="BH300" s="529"/>
      <c r="BI300" s="529"/>
      <c r="BJ300" s="529"/>
      <c r="BK300" s="529"/>
      <c r="BL300" s="529"/>
      <c r="BM300" s="529"/>
      <c r="BN300" s="529"/>
      <c r="BO300" s="529"/>
      <c r="BP300" s="529"/>
      <c r="BQ300" s="529"/>
      <c r="BR300" s="529"/>
      <c r="BS300" s="529"/>
      <c r="BT300" s="529"/>
      <c r="BU300" s="529"/>
      <c r="BV300" s="529"/>
      <c r="BW300" s="529"/>
      <c r="BX300" s="529"/>
      <c r="BY300" s="529"/>
      <c r="BZ300" s="529"/>
      <c r="CA300" s="529"/>
      <c r="CB300" s="529"/>
      <c r="CC300" s="529"/>
      <c r="CD300" s="529"/>
      <c r="CE300" s="529"/>
      <c r="CF300" s="529"/>
      <c r="CG300" s="529"/>
      <c r="CH300" s="529"/>
      <c r="CI300" s="529"/>
      <c r="CJ300" s="529"/>
      <c r="CK300" s="529"/>
      <c r="CL300" s="529"/>
      <c r="CM300" s="529"/>
      <c r="CN300" s="529"/>
      <c r="CO300" s="529"/>
      <c r="CP300" s="529"/>
      <c r="CQ300" s="529"/>
    </row>
    <row r="301" spans="1:95" s="70" customFormat="1" x14ac:dyDescent="0.2">
      <c r="A301" s="11">
        <v>395</v>
      </c>
      <c r="B301" s="277"/>
      <c r="C301" s="278"/>
      <c r="D301" s="278"/>
      <c r="E301" s="1798" t="s">
        <v>195</v>
      </c>
      <c r="F301" s="1799"/>
      <c r="G301" s="1799"/>
      <c r="H301" s="1799"/>
      <c r="I301" s="1799"/>
      <c r="J301" s="1799"/>
      <c r="K301" s="1799"/>
      <c r="L301" s="1800"/>
      <c r="M301" s="407">
        <f>SUM(M302:M306)</f>
        <v>0</v>
      </c>
      <c r="N301" s="410">
        <f t="shared" ref="N301:AC301" si="64">SUBTOTAL(9,N302:N306)</f>
        <v>0</v>
      </c>
      <c r="O301" s="414">
        <f t="shared" si="64"/>
        <v>0</v>
      </c>
      <c r="P301" s="413">
        <f t="shared" si="64"/>
        <v>0</v>
      </c>
      <c r="Q301" s="415">
        <f t="shared" si="64"/>
        <v>0</v>
      </c>
      <c r="R301" s="414">
        <f t="shared" si="64"/>
        <v>0</v>
      </c>
      <c r="S301" s="414">
        <f t="shared" si="64"/>
        <v>0</v>
      </c>
      <c r="T301" s="414">
        <f t="shared" si="64"/>
        <v>0</v>
      </c>
      <c r="U301" s="414">
        <f t="shared" si="64"/>
        <v>0</v>
      </c>
      <c r="V301" s="414">
        <f t="shared" si="64"/>
        <v>0</v>
      </c>
      <c r="W301" s="414">
        <f t="shared" si="64"/>
        <v>0</v>
      </c>
      <c r="X301" s="414">
        <f t="shared" si="64"/>
        <v>0</v>
      </c>
      <c r="Y301" s="414">
        <f t="shared" si="64"/>
        <v>0</v>
      </c>
      <c r="Z301" s="414">
        <f t="shared" si="64"/>
        <v>0</v>
      </c>
      <c r="AA301" s="414">
        <f t="shared" si="64"/>
        <v>0</v>
      </c>
      <c r="AB301" s="424">
        <f t="shared" si="64"/>
        <v>0</v>
      </c>
      <c r="AC301" s="438">
        <f t="shared" si="64"/>
        <v>0</v>
      </c>
      <c r="AD301" s="996"/>
      <c r="AE301" s="997"/>
      <c r="AF301" s="997"/>
      <c r="AG301" s="536"/>
      <c r="AH301" s="529"/>
      <c r="AI301" s="529"/>
      <c r="AJ301" s="529"/>
      <c r="AK301" s="529"/>
      <c r="AL301" s="529"/>
      <c r="AM301" s="529"/>
      <c r="AN301" s="529"/>
      <c r="AO301" s="529"/>
      <c r="AP301" s="529"/>
      <c r="AQ301" s="529"/>
      <c r="AR301" s="529"/>
      <c r="AS301" s="529"/>
      <c r="AT301" s="529"/>
      <c r="AU301" s="529"/>
      <c r="AV301" s="529"/>
      <c r="AW301" s="529"/>
      <c r="AX301" s="529"/>
      <c r="AY301" s="529"/>
      <c r="AZ301" s="529"/>
      <c r="BA301" s="529"/>
      <c r="BB301" s="529"/>
      <c r="BC301" s="529"/>
      <c r="BD301" s="529"/>
      <c r="BE301" s="529"/>
      <c r="BF301" s="529"/>
      <c r="BG301" s="529"/>
      <c r="BH301" s="529"/>
      <c r="BI301" s="529"/>
      <c r="BJ301" s="529"/>
      <c r="BK301" s="529"/>
      <c r="BL301" s="529"/>
      <c r="BM301" s="529"/>
      <c r="BN301" s="529"/>
      <c r="BO301" s="529"/>
      <c r="BP301" s="529"/>
      <c r="BQ301" s="529"/>
      <c r="BR301" s="529"/>
      <c r="BS301" s="529"/>
      <c r="BT301" s="529"/>
      <c r="BU301" s="529"/>
      <c r="BV301" s="529"/>
      <c r="BW301" s="529"/>
      <c r="BX301" s="529"/>
      <c r="BY301" s="529"/>
      <c r="BZ301" s="529"/>
      <c r="CA301" s="529"/>
      <c r="CB301" s="529"/>
      <c r="CC301" s="529"/>
      <c r="CD301" s="529"/>
      <c r="CE301" s="529"/>
      <c r="CF301" s="529"/>
      <c r="CG301" s="529"/>
      <c r="CH301" s="529"/>
      <c r="CI301" s="529"/>
      <c r="CJ301" s="529"/>
      <c r="CK301" s="529"/>
      <c r="CL301" s="529"/>
      <c r="CM301" s="529"/>
      <c r="CN301" s="529"/>
      <c r="CO301" s="529"/>
      <c r="CP301" s="529"/>
      <c r="CQ301" s="529"/>
    </row>
    <row r="302" spans="1:95" s="70" customFormat="1" ht="27.75" customHeight="1" x14ac:dyDescent="0.2">
      <c r="A302" s="11">
        <v>396</v>
      </c>
      <c r="B302" s="277"/>
      <c r="C302" s="284"/>
      <c r="D302" s="284"/>
      <c r="E302" s="291"/>
      <c r="F302" s="1455" t="s">
        <v>196</v>
      </c>
      <c r="G302" s="1456"/>
      <c r="H302" s="1456"/>
      <c r="I302" s="1456"/>
      <c r="J302" s="1456"/>
      <c r="K302" s="1456"/>
      <c r="L302" s="1457"/>
      <c r="M302" s="698">
        <v>0</v>
      </c>
      <c r="N302" s="699">
        <v>0</v>
      </c>
      <c r="O302" s="700">
        <v>0</v>
      </c>
      <c r="P302" s="700">
        <v>0</v>
      </c>
      <c r="Q302" s="705">
        <v>0</v>
      </c>
      <c r="R302" s="1149"/>
      <c r="S302" s="1150"/>
      <c r="T302" s="1150"/>
      <c r="U302" s="1150"/>
      <c r="V302" s="1150"/>
      <c r="W302" s="1150"/>
      <c r="X302" s="1150"/>
      <c r="Y302" s="1150"/>
      <c r="Z302" s="1150"/>
      <c r="AA302" s="1150"/>
      <c r="AB302" s="1150"/>
      <c r="AC302" s="1151"/>
      <c r="AD302" s="996"/>
      <c r="AE302" s="997"/>
      <c r="AF302" s="997"/>
      <c r="AG302" s="536"/>
      <c r="AH302" s="529"/>
      <c r="AI302" s="529"/>
      <c r="AJ302" s="529"/>
      <c r="AK302" s="529"/>
      <c r="AL302" s="529"/>
      <c r="AM302" s="529"/>
      <c r="AN302" s="529"/>
      <c r="AO302" s="529"/>
      <c r="AP302" s="529"/>
      <c r="AQ302" s="529"/>
      <c r="AR302" s="529"/>
      <c r="AS302" s="529"/>
      <c r="AT302" s="529"/>
      <c r="AU302" s="529"/>
      <c r="AV302" s="529"/>
      <c r="AW302" s="529"/>
      <c r="AX302" s="529"/>
      <c r="AY302" s="529"/>
      <c r="AZ302" s="529"/>
      <c r="BA302" s="529"/>
      <c r="BB302" s="529"/>
      <c r="BC302" s="529"/>
      <c r="BD302" s="529"/>
      <c r="BE302" s="529"/>
      <c r="BF302" s="529"/>
      <c r="BG302" s="529"/>
      <c r="BH302" s="529"/>
      <c r="BI302" s="529"/>
      <c r="BJ302" s="529"/>
      <c r="BK302" s="529"/>
      <c r="BL302" s="529"/>
      <c r="BM302" s="529"/>
      <c r="BN302" s="529"/>
      <c r="BO302" s="529"/>
      <c r="BP302" s="529"/>
      <c r="BQ302" s="529"/>
      <c r="BR302" s="529"/>
      <c r="BS302" s="529"/>
      <c r="BT302" s="529"/>
      <c r="BU302" s="529"/>
      <c r="BV302" s="529"/>
      <c r="BW302" s="529"/>
      <c r="BX302" s="529"/>
      <c r="BY302" s="529"/>
      <c r="BZ302" s="529"/>
      <c r="CA302" s="529"/>
      <c r="CB302" s="529"/>
      <c r="CC302" s="529"/>
      <c r="CD302" s="529"/>
      <c r="CE302" s="529"/>
      <c r="CF302" s="529"/>
      <c r="CG302" s="529"/>
      <c r="CH302" s="529"/>
      <c r="CI302" s="529"/>
      <c r="CJ302" s="529"/>
      <c r="CK302" s="529"/>
      <c r="CL302" s="529"/>
      <c r="CM302" s="529"/>
      <c r="CN302" s="529"/>
      <c r="CO302" s="529"/>
      <c r="CP302" s="529"/>
      <c r="CQ302" s="529"/>
    </row>
    <row r="303" spans="1:95" s="70" customFormat="1" ht="27.75" customHeight="1" x14ac:dyDescent="0.2">
      <c r="A303" s="11">
        <v>397</v>
      </c>
      <c r="B303" s="277"/>
      <c r="C303" s="284"/>
      <c r="D303" s="284"/>
      <c r="E303" s="291"/>
      <c r="F303" s="1449" t="s">
        <v>197</v>
      </c>
      <c r="G303" s="1450"/>
      <c r="H303" s="1450"/>
      <c r="I303" s="1450"/>
      <c r="J303" s="1450"/>
      <c r="K303" s="1450"/>
      <c r="L303" s="1451"/>
      <c r="M303" s="698">
        <v>0</v>
      </c>
      <c r="N303" s="699">
        <v>0</v>
      </c>
      <c r="O303" s="700">
        <v>0</v>
      </c>
      <c r="P303" s="700">
        <v>0</v>
      </c>
      <c r="Q303" s="705">
        <v>0</v>
      </c>
      <c r="R303" s="1152"/>
      <c r="S303" s="1153"/>
      <c r="T303" s="1153"/>
      <c r="U303" s="1153"/>
      <c r="V303" s="1153"/>
      <c r="W303" s="1153"/>
      <c r="X303" s="1153"/>
      <c r="Y303" s="1153"/>
      <c r="Z303" s="1153"/>
      <c r="AA303" s="1153"/>
      <c r="AB303" s="1153"/>
      <c r="AC303" s="1154"/>
      <c r="AD303" s="996"/>
      <c r="AE303" s="997"/>
      <c r="AF303" s="997"/>
      <c r="AG303" s="536"/>
      <c r="AH303" s="529"/>
      <c r="AI303" s="529"/>
      <c r="AJ303" s="529"/>
      <c r="AK303" s="529"/>
      <c r="AL303" s="529"/>
      <c r="AM303" s="529"/>
      <c r="AN303" s="529"/>
      <c r="AO303" s="529"/>
      <c r="AP303" s="529"/>
      <c r="AQ303" s="529"/>
      <c r="AR303" s="529"/>
      <c r="AS303" s="529"/>
      <c r="AT303" s="529"/>
      <c r="AU303" s="529"/>
      <c r="AV303" s="529"/>
      <c r="AW303" s="529"/>
      <c r="AX303" s="529"/>
      <c r="AY303" s="529"/>
      <c r="AZ303" s="529"/>
      <c r="BA303" s="529"/>
      <c r="BB303" s="529"/>
      <c r="BC303" s="529"/>
      <c r="BD303" s="529"/>
      <c r="BE303" s="529"/>
      <c r="BF303" s="529"/>
      <c r="BG303" s="529"/>
      <c r="BH303" s="529"/>
      <c r="BI303" s="529"/>
      <c r="BJ303" s="529"/>
      <c r="BK303" s="529"/>
      <c r="BL303" s="529"/>
      <c r="BM303" s="529"/>
      <c r="BN303" s="529"/>
      <c r="BO303" s="529"/>
      <c r="BP303" s="529"/>
      <c r="BQ303" s="529"/>
      <c r="BR303" s="529"/>
      <c r="BS303" s="529"/>
      <c r="BT303" s="529"/>
      <c r="BU303" s="529"/>
      <c r="BV303" s="529"/>
      <c r="BW303" s="529"/>
      <c r="BX303" s="529"/>
      <c r="BY303" s="529"/>
      <c r="BZ303" s="529"/>
      <c r="CA303" s="529"/>
      <c r="CB303" s="529"/>
      <c r="CC303" s="529"/>
      <c r="CD303" s="529"/>
      <c r="CE303" s="529"/>
      <c r="CF303" s="529"/>
      <c r="CG303" s="529"/>
      <c r="CH303" s="529"/>
      <c r="CI303" s="529"/>
      <c r="CJ303" s="529"/>
      <c r="CK303" s="529"/>
      <c r="CL303" s="529"/>
      <c r="CM303" s="529"/>
      <c r="CN303" s="529"/>
      <c r="CO303" s="529"/>
      <c r="CP303" s="529"/>
      <c r="CQ303" s="529"/>
    </row>
    <row r="304" spans="1:95" s="70" customFormat="1" ht="15" customHeight="1" x14ac:dyDescent="0.2">
      <c r="A304" s="11">
        <v>397</v>
      </c>
      <c r="B304" s="277"/>
      <c r="C304" s="284"/>
      <c r="D304" s="284"/>
      <c r="E304" s="291"/>
      <c r="F304" s="1449" t="s">
        <v>198</v>
      </c>
      <c r="G304" s="1450"/>
      <c r="H304" s="1450"/>
      <c r="I304" s="1450"/>
      <c r="J304" s="1450"/>
      <c r="K304" s="1450"/>
      <c r="L304" s="1451"/>
      <c r="M304" s="698">
        <v>0</v>
      </c>
      <c r="N304" s="699">
        <v>0</v>
      </c>
      <c r="O304" s="700">
        <v>0</v>
      </c>
      <c r="P304" s="700">
        <v>0</v>
      </c>
      <c r="Q304" s="705">
        <v>0</v>
      </c>
      <c r="R304" s="1155"/>
      <c r="S304" s="1156"/>
      <c r="T304" s="1156"/>
      <c r="U304" s="1156"/>
      <c r="V304" s="1156"/>
      <c r="W304" s="1156"/>
      <c r="X304" s="1156"/>
      <c r="Y304" s="1156"/>
      <c r="Z304" s="1156"/>
      <c r="AA304" s="1156"/>
      <c r="AB304" s="1156"/>
      <c r="AC304" s="1157"/>
      <c r="AD304" s="996"/>
      <c r="AE304" s="997"/>
      <c r="AF304" s="997"/>
      <c r="AG304" s="536"/>
      <c r="AH304" s="529"/>
      <c r="AI304" s="529"/>
      <c r="AJ304" s="529"/>
      <c r="AK304" s="529"/>
      <c r="AL304" s="529"/>
      <c r="AM304" s="529"/>
      <c r="AN304" s="529"/>
      <c r="AO304" s="529"/>
      <c r="AP304" s="529"/>
      <c r="AQ304" s="529"/>
      <c r="AR304" s="529"/>
      <c r="AS304" s="529"/>
      <c r="AT304" s="529"/>
      <c r="AU304" s="529"/>
      <c r="AV304" s="529"/>
      <c r="AW304" s="529"/>
      <c r="AX304" s="529"/>
      <c r="AY304" s="529"/>
      <c r="AZ304" s="529"/>
      <c r="BA304" s="529"/>
      <c r="BB304" s="529"/>
      <c r="BC304" s="529"/>
      <c r="BD304" s="529"/>
      <c r="BE304" s="529"/>
      <c r="BF304" s="529"/>
      <c r="BG304" s="529"/>
      <c r="BH304" s="529"/>
      <c r="BI304" s="529"/>
      <c r="BJ304" s="529"/>
      <c r="BK304" s="529"/>
      <c r="BL304" s="529"/>
      <c r="BM304" s="529"/>
      <c r="BN304" s="529"/>
      <c r="BO304" s="529"/>
      <c r="BP304" s="529"/>
      <c r="BQ304" s="529"/>
      <c r="BR304" s="529"/>
      <c r="BS304" s="529"/>
      <c r="BT304" s="529"/>
      <c r="BU304" s="529"/>
      <c r="BV304" s="529"/>
      <c r="BW304" s="529"/>
      <c r="BX304" s="529"/>
      <c r="BY304" s="529"/>
      <c r="BZ304" s="529"/>
      <c r="CA304" s="529"/>
      <c r="CB304" s="529"/>
      <c r="CC304" s="529"/>
      <c r="CD304" s="529"/>
      <c r="CE304" s="529"/>
      <c r="CF304" s="529"/>
      <c r="CG304" s="529"/>
      <c r="CH304" s="529"/>
      <c r="CI304" s="529"/>
      <c r="CJ304" s="529"/>
      <c r="CK304" s="529"/>
      <c r="CL304" s="529"/>
      <c r="CM304" s="529"/>
      <c r="CN304" s="529"/>
      <c r="CO304" s="529"/>
      <c r="CP304" s="529"/>
      <c r="CQ304" s="529"/>
    </row>
    <row r="305" spans="1:95" s="70" customFormat="1" ht="15" customHeight="1" x14ac:dyDescent="0.2">
      <c r="A305" s="11">
        <v>397</v>
      </c>
      <c r="B305" s="277"/>
      <c r="C305" s="284"/>
      <c r="D305" s="284"/>
      <c r="E305" s="291"/>
      <c r="F305" s="1449" t="s">
        <v>199</v>
      </c>
      <c r="G305" s="1450"/>
      <c r="H305" s="1450"/>
      <c r="I305" s="1450"/>
      <c r="J305" s="1450"/>
      <c r="K305" s="1450"/>
      <c r="L305" s="1451"/>
      <c r="M305" s="698">
        <v>0</v>
      </c>
      <c r="N305" s="699">
        <v>0</v>
      </c>
      <c r="O305" s="700">
        <v>0</v>
      </c>
      <c r="P305" s="700">
        <v>0</v>
      </c>
      <c r="Q305" s="705">
        <v>0</v>
      </c>
      <c r="R305" s="700">
        <v>0</v>
      </c>
      <c r="S305" s="701">
        <v>0</v>
      </c>
      <c r="T305" s="700">
        <v>0</v>
      </c>
      <c r="U305" s="701">
        <v>0</v>
      </c>
      <c r="V305" s="700">
        <v>0</v>
      </c>
      <c r="W305" s="701">
        <v>0</v>
      </c>
      <c r="X305" s="700">
        <v>0</v>
      </c>
      <c r="Y305" s="701">
        <v>0</v>
      </c>
      <c r="Z305" s="700">
        <v>0</v>
      </c>
      <c r="AA305" s="701">
        <v>0</v>
      </c>
      <c r="AB305" s="706">
        <v>0</v>
      </c>
      <c r="AC305" s="698">
        <v>0</v>
      </c>
      <c r="AD305" s="996"/>
      <c r="AE305" s="997"/>
      <c r="AF305" s="997"/>
      <c r="AG305" s="536"/>
      <c r="AH305" s="529"/>
      <c r="AI305" s="529"/>
      <c r="AJ305" s="529"/>
      <c r="AK305" s="529"/>
      <c r="AL305" s="529"/>
      <c r="AM305" s="529"/>
      <c r="AN305" s="529"/>
      <c r="AO305" s="529"/>
      <c r="AP305" s="529"/>
      <c r="AQ305" s="529"/>
      <c r="AR305" s="529"/>
      <c r="AS305" s="529"/>
      <c r="AT305" s="529"/>
      <c r="AU305" s="529"/>
      <c r="AV305" s="529"/>
      <c r="AW305" s="529"/>
      <c r="AX305" s="529"/>
      <c r="AY305" s="529"/>
      <c r="AZ305" s="529"/>
      <c r="BA305" s="529"/>
      <c r="BB305" s="529"/>
      <c r="BC305" s="529"/>
      <c r="BD305" s="529"/>
      <c r="BE305" s="529"/>
      <c r="BF305" s="529"/>
      <c r="BG305" s="529"/>
      <c r="BH305" s="529"/>
      <c r="BI305" s="529"/>
      <c r="BJ305" s="529"/>
      <c r="BK305" s="529"/>
      <c r="BL305" s="529"/>
      <c r="BM305" s="529"/>
      <c r="BN305" s="529"/>
      <c r="BO305" s="529"/>
      <c r="BP305" s="529"/>
      <c r="BQ305" s="529"/>
      <c r="BR305" s="529"/>
      <c r="BS305" s="529"/>
      <c r="BT305" s="529"/>
      <c r="BU305" s="529"/>
      <c r="BV305" s="529"/>
      <c r="BW305" s="529"/>
      <c r="BX305" s="529"/>
      <c r="BY305" s="529"/>
      <c r="BZ305" s="529"/>
      <c r="CA305" s="529"/>
      <c r="CB305" s="529"/>
      <c r="CC305" s="529"/>
      <c r="CD305" s="529"/>
      <c r="CE305" s="529"/>
      <c r="CF305" s="529"/>
      <c r="CG305" s="529"/>
      <c r="CH305" s="529"/>
      <c r="CI305" s="529"/>
      <c r="CJ305" s="529"/>
      <c r="CK305" s="529"/>
      <c r="CL305" s="529"/>
      <c r="CM305" s="529"/>
      <c r="CN305" s="529"/>
      <c r="CO305" s="529"/>
      <c r="CP305" s="529"/>
      <c r="CQ305" s="529"/>
    </row>
    <row r="306" spans="1:95" s="70" customFormat="1" ht="15" customHeight="1" x14ac:dyDescent="0.2">
      <c r="A306" s="11">
        <v>397</v>
      </c>
      <c r="B306" s="277"/>
      <c r="C306" s="284"/>
      <c r="D306" s="284"/>
      <c r="E306" s="291"/>
      <c r="F306" s="1458" t="s">
        <v>90</v>
      </c>
      <c r="G306" s="1459"/>
      <c r="H306" s="1459"/>
      <c r="I306" s="1459"/>
      <c r="J306" s="1459"/>
      <c r="K306" s="1459"/>
      <c r="L306" s="1460"/>
      <c r="M306" s="698">
        <v>0</v>
      </c>
      <c r="N306" s="699">
        <v>0</v>
      </c>
      <c r="O306" s="700">
        <v>0</v>
      </c>
      <c r="P306" s="700">
        <v>0</v>
      </c>
      <c r="Q306" s="705">
        <v>0</v>
      </c>
      <c r="R306" s="700">
        <v>0</v>
      </c>
      <c r="S306" s="701">
        <v>0</v>
      </c>
      <c r="T306" s="700">
        <v>0</v>
      </c>
      <c r="U306" s="701">
        <v>0</v>
      </c>
      <c r="V306" s="700">
        <v>0</v>
      </c>
      <c r="W306" s="701">
        <v>0</v>
      </c>
      <c r="X306" s="700">
        <v>0</v>
      </c>
      <c r="Y306" s="701">
        <v>0</v>
      </c>
      <c r="Z306" s="700">
        <v>0</v>
      </c>
      <c r="AA306" s="701">
        <v>0</v>
      </c>
      <c r="AB306" s="706">
        <v>0</v>
      </c>
      <c r="AC306" s="707">
        <v>0</v>
      </c>
      <c r="AD306" s="996"/>
      <c r="AE306" s="997"/>
      <c r="AF306" s="997"/>
      <c r="AG306" s="536"/>
      <c r="AH306" s="529"/>
      <c r="AI306" s="529"/>
      <c r="AJ306" s="529"/>
      <c r="AK306" s="529"/>
      <c r="AL306" s="529"/>
      <c r="AM306" s="529"/>
      <c r="AN306" s="529"/>
      <c r="AO306" s="529"/>
      <c r="AP306" s="529"/>
      <c r="AQ306" s="529"/>
      <c r="AR306" s="529"/>
      <c r="AS306" s="529"/>
      <c r="AT306" s="529"/>
      <c r="AU306" s="529"/>
      <c r="AV306" s="529"/>
      <c r="AW306" s="529"/>
      <c r="AX306" s="529"/>
      <c r="AY306" s="529"/>
      <c r="AZ306" s="529"/>
      <c r="BA306" s="529"/>
      <c r="BB306" s="529"/>
      <c r="BC306" s="529"/>
      <c r="BD306" s="529"/>
      <c r="BE306" s="529"/>
      <c r="BF306" s="529"/>
      <c r="BG306" s="529"/>
      <c r="BH306" s="529"/>
      <c r="BI306" s="529"/>
      <c r="BJ306" s="529"/>
      <c r="BK306" s="529"/>
      <c r="BL306" s="529"/>
      <c r="BM306" s="529"/>
      <c r="BN306" s="529"/>
      <c r="BO306" s="529"/>
      <c r="BP306" s="529"/>
      <c r="BQ306" s="529"/>
      <c r="BR306" s="529"/>
      <c r="BS306" s="529"/>
      <c r="BT306" s="529"/>
      <c r="BU306" s="529"/>
      <c r="BV306" s="529"/>
      <c r="BW306" s="529"/>
      <c r="BX306" s="529"/>
      <c r="BY306" s="529"/>
      <c r="BZ306" s="529"/>
      <c r="CA306" s="529"/>
      <c r="CB306" s="529"/>
      <c r="CC306" s="529"/>
      <c r="CD306" s="529"/>
      <c r="CE306" s="529"/>
      <c r="CF306" s="529"/>
      <c r="CG306" s="529"/>
      <c r="CH306" s="529"/>
      <c r="CI306" s="529"/>
      <c r="CJ306" s="529"/>
      <c r="CK306" s="529"/>
      <c r="CL306" s="529"/>
      <c r="CM306" s="529"/>
      <c r="CN306" s="529"/>
      <c r="CO306" s="529"/>
      <c r="CP306" s="529"/>
      <c r="CQ306" s="529"/>
    </row>
    <row r="307" spans="1:95" s="70" customFormat="1" ht="15" customHeight="1" x14ac:dyDescent="0.2">
      <c r="A307" s="11">
        <v>385</v>
      </c>
      <c r="B307" s="277"/>
      <c r="C307" s="280"/>
      <c r="D307" s="1485" t="s">
        <v>91</v>
      </c>
      <c r="E307" s="1486"/>
      <c r="F307" s="1486"/>
      <c r="G307" s="1486"/>
      <c r="H307" s="1486"/>
      <c r="I307" s="1486"/>
      <c r="J307" s="1486"/>
      <c r="K307" s="1486"/>
      <c r="L307" s="1486"/>
      <c r="M307" s="1486"/>
      <c r="N307" s="1486"/>
      <c r="O307" s="1486"/>
      <c r="P307" s="1486"/>
      <c r="Q307" s="1486"/>
      <c r="R307" s="1486"/>
      <c r="S307" s="1486"/>
      <c r="T307" s="1486"/>
      <c r="U307" s="1486"/>
      <c r="V307" s="1486"/>
      <c r="W307" s="1486"/>
      <c r="X307" s="1486"/>
      <c r="Y307" s="1486"/>
      <c r="Z307" s="1486"/>
      <c r="AA307" s="1486"/>
      <c r="AB307" s="1486"/>
      <c r="AC307" s="1486"/>
      <c r="AD307" s="1486"/>
      <c r="AE307" s="1486"/>
      <c r="AF307" s="1486"/>
      <c r="AG307" s="536"/>
      <c r="AH307" s="529"/>
      <c r="AI307" s="529"/>
      <c r="AJ307" s="529"/>
      <c r="AK307" s="529"/>
      <c r="AL307" s="529"/>
      <c r="AM307" s="529"/>
      <c r="AN307" s="529"/>
      <c r="AO307" s="529"/>
      <c r="AP307" s="529"/>
      <c r="AQ307" s="529"/>
      <c r="AR307" s="529"/>
      <c r="AS307" s="529"/>
      <c r="AT307" s="529"/>
      <c r="AU307" s="529"/>
      <c r="AV307" s="529"/>
      <c r="AW307" s="529"/>
      <c r="AX307" s="529"/>
      <c r="AY307" s="529"/>
      <c r="AZ307" s="529"/>
      <c r="BA307" s="529"/>
      <c r="BB307" s="529"/>
      <c r="BC307" s="529"/>
      <c r="BD307" s="529"/>
      <c r="BE307" s="529"/>
      <c r="BF307" s="529"/>
      <c r="BG307" s="529"/>
      <c r="BH307" s="529"/>
      <c r="BI307" s="529"/>
      <c r="BJ307" s="529"/>
      <c r="BK307" s="529"/>
      <c r="BL307" s="529"/>
      <c r="BM307" s="529"/>
      <c r="BN307" s="529"/>
      <c r="BO307" s="529"/>
      <c r="BP307" s="529"/>
      <c r="BQ307" s="529"/>
      <c r="BR307" s="529"/>
      <c r="BS307" s="529"/>
      <c r="BT307" s="529"/>
      <c r="BU307" s="529"/>
      <c r="BV307" s="529"/>
      <c r="BW307" s="529"/>
      <c r="BX307" s="529"/>
      <c r="BY307" s="529"/>
      <c r="BZ307" s="529"/>
      <c r="CA307" s="529"/>
      <c r="CB307" s="529"/>
      <c r="CC307" s="529"/>
      <c r="CD307" s="529"/>
      <c r="CE307" s="529"/>
      <c r="CF307" s="529"/>
      <c r="CG307" s="529"/>
      <c r="CH307" s="529"/>
      <c r="CI307" s="529"/>
      <c r="CJ307" s="529"/>
      <c r="CK307" s="529"/>
      <c r="CL307" s="529"/>
      <c r="CM307" s="529"/>
      <c r="CN307" s="529"/>
      <c r="CO307" s="529"/>
      <c r="CP307" s="529"/>
      <c r="CQ307" s="529"/>
    </row>
    <row r="308" spans="1:95" s="70" customFormat="1" ht="15" customHeight="1" x14ac:dyDescent="0.2">
      <c r="A308" s="11">
        <v>386</v>
      </c>
      <c r="B308" s="277"/>
      <c r="C308" s="280"/>
      <c r="D308" s="293"/>
      <c r="E308" s="1532" t="s">
        <v>200</v>
      </c>
      <c r="F308" s="1533"/>
      <c r="G308" s="1533"/>
      <c r="H308" s="1533"/>
      <c r="I308" s="1533"/>
      <c r="J308" s="1533"/>
      <c r="K308" s="1533"/>
      <c r="L308" s="1534"/>
      <c r="M308" s="407">
        <f>SUBTOTAL(9,M309:M311)</f>
        <v>0</v>
      </c>
      <c r="N308" s="410">
        <f t="shared" ref="N308:AC308" si="65">SUBTOTAL(9,N309:N311)</f>
        <v>0</v>
      </c>
      <c r="O308" s="414">
        <f t="shared" si="65"/>
        <v>0</v>
      </c>
      <c r="P308" s="413">
        <f t="shared" si="65"/>
        <v>0</v>
      </c>
      <c r="Q308" s="415">
        <f t="shared" si="65"/>
        <v>0</v>
      </c>
      <c r="R308" s="414">
        <f t="shared" si="65"/>
        <v>0</v>
      </c>
      <c r="S308" s="414">
        <f t="shared" si="65"/>
        <v>0</v>
      </c>
      <c r="T308" s="414">
        <f t="shared" si="65"/>
        <v>0</v>
      </c>
      <c r="U308" s="414">
        <f t="shared" si="65"/>
        <v>0</v>
      </c>
      <c r="V308" s="414">
        <f t="shared" si="65"/>
        <v>0</v>
      </c>
      <c r="W308" s="414">
        <f t="shared" si="65"/>
        <v>0</v>
      </c>
      <c r="X308" s="414">
        <f t="shared" si="65"/>
        <v>0</v>
      </c>
      <c r="Y308" s="414">
        <f t="shared" si="65"/>
        <v>0</v>
      </c>
      <c r="Z308" s="414">
        <f t="shared" si="65"/>
        <v>0</v>
      </c>
      <c r="AA308" s="414">
        <f t="shared" si="65"/>
        <v>0</v>
      </c>
      <c r="AB308" s="424">
        <f t="shared" si="65"/>
        <v>0</v>
      </c>
      <c r="AC308" s="407">
        <f t="shared" si="65"/>
        <v>0</v>
      </c>
      <c r="AD308" s="1017"/>
      <c r="AE308" s="997"/>
      <c r="AF308" s="997"/>
      <c r="AG308" s="536"/>
      <c r="AH308" s="529"/>
      <c r="AI308" s="529"/>
      <c r="AJ308" s="529"/>
      <c r="AK308" s="529"/>
      <c r="AL308" s="529"/>
      <c r="AM308" s="529"/>
      <c r="AN308" s="529"/>
      <c r="AO308" s="529"/>
      <c r="AP308" s="529"/>
      <c r="AQ308" s="529"/>
      <c r="AR308" s="529"/>
      <c r="AS308" s="529"/>
      <c r="AT308" s="529"/>
      <c r="AU308" s="529"/>
      <c r="AV308" s="529"/>
      <c r="AW308" s="529"/>
      <c r="AX308" s="529"/>
      <c r="AY308" s="529"/>
      <c r="AZ308" s="529"/>
      <c r="BA308" s="529"/>
      <c r="BB308" s="529"/>
      <c r="BC308" s="529"/>
      <c r="BD308" s="529"/>
      <c r="BE308" s="529"/>
      <c r="BF308" s="529"/>
      <c r="BG308" s="529"/>
      <c r="BH308" s="529"/>
      <c r="BI308" s="529"/>
      <c r="BJ308" s="529"/>
      <c r="BK308" s="529"/>
      <c r="BL308" s="529"/>
      <c r="BM308" s="529"/>
      <c r="BN308" s="529"/>
      <c r="BO308" s="529"/>
      <c r="BP308" s="529"/>
      <c r="BQ308" s="529"/>
      <c r="BR308" s="529"/>
      <c r="BS308" s="529"/>
      <c r="BT308" s="529"/>
      <c r="BU308" s="529"/>
      <c r="BV308" s="529"/>
      <c r="BW308" s="529"/>
      <c r="BX308" s="529"/>
      <c r="BY308" s="529"/>
      <c r="BZ308" s="529"/>
      <c r="CA308" s="529"/>
      <c r="CB308" s="529"/>
      <c r="CC308" s="529"/>
      <c r="CD308" s="529"/>
      <c r="CE308" s="529"/>
      <c r="CF308" s="529"/>
      <c r="CG308" s="529"/>
      <c r="CH308" s="529"/>
      <c r="CI308" s="529"/>
      <c r="CJ308" s="529"/>
      <c r="CK308" s="529"/>
      <c r="CL308" s="529"/>
      <c r="CM308" s="529"/>
      <c r="CN308" s="529"/>
      <c r="CO308" s="529"/>
      <c r="CP308" s="529"/>
      <c r="CQ308" s="529"/>
    </row>
    <row r="309" spans="1:95" s="70" customFormat="1" ht="15" customHeight="1" x14ac:dyDescent="0.2">
      <c r="A309" s="11">
        <v>387</v>
      </c>
      <c r="B309" s="277"/>
      <c r="C309" s="284"/>
      <c r="D309" s="284"/>
      <c r="E309" s="291"/>
      <c r="F309" s="1455" t="s">
        <v>92</v>
      </c>
      <c r="G309" s="1456"/>
      <c r="H309" s="1456"/>
      <c r="I309" s="1456"/>
      <c r="J309" s="1456"/>
      <c r="K309" s="1456"/>
      <c r="L309" s="1457"/>
      <c r="M309" s="698"/>
      <c r="N309" s="699"/>
      <c r="O309" s="700"/>
      <c r="P309" s="700"/>
      <c r="Q309" s="705"/>
      <c r="R309" s="1149"/>
      <c r="S309" s="1150"/>
      <c r="T309" s="1150"/>
      <c r="U309" s="1150"/>
      <c r="V309" s="1150"/>
      <c r="W309" s="1150"/>
      <c r="X309" s="1150"/>
      <c r="Y309" s="1150"/>
      <c r="Z309" s="1150"/>
      <c r="AA309" s="1150"/>
      <c r="AB309" s="1151"/>
      <c r="AC309" s="1158"/>
      <c r="AD309" s="1017"/>
      <c r="AE309" s="997"/>
      <c r="AF309" s="997"/>
      <c r="AG309" s="536"/>
      <c r="AH309" s="529"/>
      <c r="AI309" s="529"/>
      <c r="AJ309" s="529"/>
      <c r="AK309" s="529"/>
      <c r="AL309" s="529"/>
      <c r="AM309" s="529"/>
      <c r="AN309" s="529"/>
      <c r="AO309" s="529"/>
      <c r="AP309" s="529"/>
      <c r="AQ309" s="529"/>
      <c r="AR309" s="529"/>
      <c r="AS309" s="529"/>
      <c r="AT309" s="529"/>
      <c r="AU309" s="529"/>
      <c r="AV309" s="529"/>
      <c r="AW309" s="529"/>
      <c r="AX309" s="529"/>
      <c r="AY309" s="529"/>
      <c r="AZ309" s="529"/>
      <c r="BA309" s="529"/>
      <c r="BB309" s="529"/>
      <c r="BC309" s="529"/>
      <c r="BD309" s="529"/>
      <c r="BE309" s="529"/>
      <c r="BF309" s="529"/>
      <c r="BG309" s="529"/>
      <c r="BH309" s="529"/>
      <c r="BI309" s="529"/>
      <c r="BJ309" s="529"/>
      <c r="BK309" s="529"/>
      <c r="BL309" s="529"/>
      <c r="BM309" s="529"/>
      <c r="BN309" s="529"/>
      <c r="BO309" s="529"/>
      <c r="BP309" s="529"/>
      <c r="BQ309" s="529"/>
      <c r="BR309" s="529"/>
      <c r="BS309" s="529"/>
      <c r="BT309" s="529"/>
      <c r="BU309" s="529"/>
      <c r="BV309" s="529"/>
      <c r="BW309" s="529"/>
      <c r="BX309" s="529"/>
      <c r="BY309" s="529"/>
      <c r="BZ309" s="529"/>
      <c r="CA309" s="529"/>
      <c r="CB309" s="529"/>
      <c r="CC309" s="529"/>
      <c r="CD309" s="529"/>
      <c r="CE309" s="529"/>
      <c r="CF309" s="529"/>
      <c r="CG309" s="529"/>
      <c r="CH309" s="529"/>
      <c r="CI309" s="529"/>
      <c r="CJ309" s="529"/>
      <c r="CK309" s="529"/>
      <c r="CL309" s="529"/>
      <c r="CM309" s="529"/>
      <c r="CN309" s="529"/>
      <c r="CO309" s="529"/>
      <c r="CP309" s="529"/>
      <c r="CQ309" s="529"/>
    </row>
    <row r="310" spans="1:95" s="70" customFormat="1" ht="15" customHeight="1" x14ac:dyDescent="0.2">
      <c r="A310" s="11">
        <v>388</v>
      </c>
      <c r="B310" s="277"/>
      <c r="C310" s="284"/>
      <c r="D310" s="284"/>
      <c r="E310" s="291"/>
      <c r="F310" s="1449" t="s">
        <v>93</v>
      </c>
      <c r="G310" s="1450"/>
      <c r="H310" s="1450"/>
      <c r="I310" s="1450"/>
      <c r="J310" s="1450"/>
      <c r="K310" s="1450"/>
      <c r="L310" s="1451"/>
      <c r="M310" s="698"/>
      <c r="N310" s="699"/>
      <c r="O310" s="700"/>
      <c r="P310" s="700"/>
      <c r="Q310" s="705"/>
      <c r="R310" s="700"/>
      <c r="S310" s="1698"/>
      <c r="T310" s="1153"/>
      <c r="U310" s="1153"/>
      <c r="V310" s="1153"/>
      <c r="W310" s="1153"/>
      <c r="X310" s="1153"/>
      <c r="Y310" s="1153"/>
      <c r="Z310" s="1153"/>
      <c r="AA310" s="1153"/>
      <c r="AB310" s="1154"/>
      <c r="AC310" s="1163"/>
      <c r="AD310" s="1017"/>
      <c r="AE310" s="997"/>
      <c r="AF310" s="997"/>
      <c r="AG310" s="536"/>
      <c r="AH310" s="529"/>
      <c r="AI310" s="529"/>
      <c r="AJ310" s="529"/>
      <c r="AK310" s="529"/>
      <c r="AL310" s="529"/>
      <c r="AM310" s="529"/>
      <c r="AN310" s="529"/>
      <c r="AO310" s="529"/>
      <c r="AP310" s="529"/>
      <c r="AQ310" s="529"/>
      <c r="AR310" s="529"/>
      <c r="AS310" s="529"/>
      <c r="AT310" s="529"/>
      <c r="AU310" s="529"/>
      <c r="AV310" s="529"/>
      <c r="AW310" s="529"/>
      <c r="AX310" s="529"/>
      <c r="AY310" s="529"/>
      <c r="AZ310" s="529"/>
      <c r="BA310" s="529"/>
      <c r="BB310" s="529"/>
      <c r="BC310" s="529"/>
      <c r="BD310" s="529"/>
      <c r="BE310" s="529"/>
      <c r="BF310" s="529"/>
      <c r="BG310" s="529"/>
      <c r="BH310" s="529"/>
      <c r="BI310" s="529"/>
      <c r="BJ310" s="529"/>
      <c r="BK310" s="529"/>
      <c r="BL310" s="529"/>
      <c r="BM310" s="529"/>
      <c r="BN310" s="529"/>
      <c r="BO310" s="529"/>
      <c r="BP310" s="529"/>
      <c r="BQ310" s="529"/>
      <c r="BR310" s="529"/>
      <c r="BS310" s="529"/>
      <c r="BT310" s="529"/>
      <c r="BU310" s="529"/>
      <c r="BV310" s="529"/>
      <c r="BW310" s="529"/>
      <c r="BX310" s="529"/>
      <c r="BY310" s="529"/>
      <c r="BZ310" s="529"/>
      <c r="CA310" s="529"/>
      <c r="CB310" s="529"/>
      <c r="CC310" s="529"/>
      <c r="CD310" s="529"/>
      <c r="CE310" s="529"/>
      <c r="CF310" s="529"/>
      <c r="CG310" s="529"/>
      <c r="CH310" s="529"/>
      <c r="CI310" s="529"/>
      <c r="CJ310" s="529"/>
      <c r="CK310" s="529"/>
      <c r="CL310" s="529"/>
      <c r="CM310" s="529"/>
      <c r="CN310" s="529"/>
      <c r="CO310" s="529"/>
      <c r="CP310" s="529"/>
      <c r="CQ310" s="529"/>
    </row>
    <row r="311" spans="1:95" s="70" customFormat="1" ht="15" customHeight="1" x14ac:dyDescent="0.2">
      <c r="A311" s="11">
        <v>389</v>
      </c>
      <c r="B311" s="277"/>
      <c r="C311" s="284"/>
      <c r="D311" s="284"/>
      <c r="E311" s="291"/>
      <c r="F311" s="1458" t="s">
        <v>94</v>
      </c>
      <c r="G311" s="1459"/>
      <c r="H311" s="1459"/>
      <c r="I311" s="1459"/>
      <c r="J311" s="1459"/>
      <c r="K311" s="1459"/>
      <c r="L311" s="1460"/>
      <c r="M311" s="698"/>
      <c r="N311" s="699"/>
      <c r="O311" s="700"/>
      <c r="P311" s="700"/>
      <c r="Q311" s="705"/>
      <c r="R311" s="700"/>
      <c r="S311" s="701"/>
      <c r="T311" s="1162"/>
      <c r="U311" s="1156"/>
      <c r="V311" s="1156"/>
      <c r="W311" s="1156"/>
      <c r="X311" s="1156"/>
      <c r="Y311" s="1156"/>
      <c r="Z311" s="1156"/>
      <c r="AA311" s="1156"/>
      <c r="AB311" s="1157"/>
      <c r="AC311" s="1164"/>
      <c r="AD311" s="1017"/>
      <c r="AE311" s="997"/>
      <c r="AF311" s="997"/>
      <c r="AG311" s="536"/>
      <c r="AH311" s="529"/>
      <c r="AI311" s="529"/>
      <c r="AJ311" s="529"/>
      <c r="AK311" s="529"/>
      <c r="AL311" s="529"/>
      <c r="AM311" s="529"/>
      <c r="AN311" s="529"/>
      <c r="AO311" s="529"/>
      <c r="AP311" s="529"/>
      <c r="AQ311" s="529"/>
      <c r="AR311" s="529"/>
      <c r="AS311" s="529"/>
      <c r="AT311" s="529"/>
      <c r="AU311" s="529"/>
      <c r="AV311" s="529"/>
      <c r="AW311" s="529"/>
      <c r="AX311" s="529"/>
      <c r="AY311" s="529"/>
      <c r="AZ311" s="529"/>
      <c r="BA311" s="529"/>
      <c r="BB311" s="529"/>
      <c r="BC311" s="529"/>
      <c r="BD311" s="529"/>
      <c r="BE311" s="529"/>
      <c r="BF311" s="529"/>
      <c r="BG311" s="529"/>
      <c r="BH311" s="529"/>
      <c r="BI311" s="529"/>
      <c r="BJ311" s="529"/>
      <c r="BK311" s="529"/>
      <c r="BL311" s="529"/>
      <c r="BM311" s="529"/>
      <c r="BN311" s="529"/>
      <c r="BO311" s="529"/>
      <c r="BP311" s="529"/>
      <c r="BQ311" s="529"/>
      <c r="BR311" s="529"/>
      <c r="BS311" s="529"/>
      <c r="BT311" s="529"/>
      <c r="BU311" s="529"/>
      <c r="BV311" s="529"/>
      <c r="BW311" s="529"/>
      <c r="BX311" s="529"/>
      <c r="BY311" s="529"/>
      <c r="BZ311" s="529"/>
      <c r="CA311" s="529"/>
      <c r="CB311" s="529"/>
      <c r="CC311" s="529"/>
      <c r="CD311" s="529"/>
      <c r="CE311" s="529"/>
      <c r="CF311" s="529"/>
      <c r="CG311" s="529"/>
      <c r="CH311" s="529"/>
      <c r="CI311" s="529"/>
      <c r="CJ311" s="529"/>
      <c r="CK311" s="529"/>
      <c r="CL311" s="529"/>
      <c r="CM311" s="529"/>
      <c r="CN311" s="529"/>
      <c r="CO311" s="529"/>
      <c r="CP311" s="529"/>
      <c r="CQ311" s="529"/>
    </row>
    <row r="312" spans="1:95" s="70" customFormat="1" ht="15" customHeight="1" x14ac:dyDescent="0.2">
      <c r="A312" s="11">
        <v>390</v>
      </c>
      <c r="B312" s="277"/>
      <c r="C312" s="280"/>
      <c r="D312" s="293"/>
      <c r="E312" s="1452" t="s">
        <v>95</v>
      </c>
      <c r="F312" s="1453"/>
      <c r="G312" s="1453"/>
      <c r="H312" s="1453"/>
      <c r="I312" s="1453"/>
      <c r="J312" s="1453"/>
      <c r="K312" s="1453"/>
      <c r="L312" s="1454"/>
      <c r="M312" s="407">
        <f>SUBTOTAL(9,M313:M314)</f>
        <v>0</v>
      </c>
      <c r="N312" s="410">
        <f t="shared" ref="N312:AC312" si="66">SUBTOTAL(9,N313:N314)</f>
        <v>0</v>
      </c>
      <c r="O312" s="414">
        <f t="shared" si="66"/>
        <v>0</v>
      </c>
      <c r="P312" s="413">
        <f t="shared" si="66"/>
        <v>0</v>
      </c>
      <c r="Q312" s="415">
        <f t="shared" si="66"/>
        <v>0</v>
      </c>
      <c r="R312" s="414">
        <f t="shared" si="66"/>
        <v>0</v>
      </c>
      <c r="S312" s="414">
        <f t="shared" si="66"/>
        <v>0</v>
      </c>
      <c r="T312" s="414">
        <f t="shared" si="66"/>
        <v>0</v>
      </c>
      <c r="U312" s="414">
        <f t="shared" si="66"/>
        <v>0</v>
      </c>
      <c r="V312" s="414">
        <f t="shared" si="66"/>
        <v>0</v>
      </c>
      <c r="W312" s="414">
        <f t="shared" si="66"/>
        <v>0</v>
      </c>
      <c r="X312" s="414">
        <f t="shared" si="66"/>
        <v>0</v>
      </c>
      <c r="Y312" s="414">
        <f t="shared" si="66"/>
        <v>0</v>
      </c>
      <c r="Z312" s="414">
        <f t="shared" si="66"/>
        <v>0</v>
      </c>
      <c r="AA312" s="414">
        <f t="shared" si="66"/>
        <v>0</v>
      </c>
      <c r="AB312" s="424">
        <f t="shared" si="66"/>
        <v>0</v>
      </c>
      <c r="AC312" s="407">
        <f t="shared" si="66"/>
        <v>0</v>
      </c>
      <c r="AD312" s="1017"/>
      <c r="AE312" s="997"/>
      <c r="AF312" s="997"/>
      <c r="AG312" s="536"/>
      <c r="AH312" s="529"/>
      <c r="AI312" s="529"/>
      <c r="AJ312" s="529"/>
      <c r="AK312" s="529"/>
      <c r="AL312" s="529"/>
      <c r="AM312" s="529"/>
      <c r="AN312" s="529"/>
      <c r="AO312" s="529"/>
      <c r="AP312" s="529"/>
      <c r="AQ312" s="529"/>
      <c r="AR312" s="529"/>
      <c r="AS312" s="529"/>
      <c r="AT312" s="529"/>
      <c r="AU312" s="529"/>
      <c r="AV312" s="529"/>
      <c r="AW312" s="529"/>
      <c r="AX312" s="529"/>
      <c r="AY312" s="529"/>
      <c r="AZ312" s="529"/>
      <c r="BA312" s="529"/>
      <c r="BB312" s="529"/>
      <c r="BC312" s="529"/>
      <c r="BD312" s="529"/>
      <c r="BE312" s="529"/>
      <c r="BF312" s="529"/>
      <c r="BG312" s="529"/>
      <c r="BH312" s="529"/>
      <c r="BI312" s="529"/>
      <c r="BJ312" s="529"/>
      <c r="BK312" s="529"/>
      <c r="BL312" s="529"/>
      <c r="BM312" s="529"/>
      <c r="BN312" s="529"/>
      <c r="BO312" s="529"/>
      <c r="BP312" s="529"/>
      <c r="BQ312" s="529"/>
      <c r="BR312" s="529"/>
      <c r="BS312" s="529"/>
      <c r="BT312" s="529"/>
      <c r="BU312" s="529"/>
      <c r="BV312" s="529"/>
      <c r="BW312" s="529"/>
      <c r="BX312" s="529"/>
      <c r="BY312" s="529"/>
      <c r="BZ312" s="529"/>
      <c r="CA312" s="529"/>
      <c r="CB312" s="529"/>
      <c r="CC312" s="529"/>
      <c r="CD312" s="529"/>
      <c r="CE312" s="529"/>
      <c r="CF312" s="529"/>
      <c r="CG312" s="529"/>
      <c r="CH312" s="529"/>
      <c r="CI312" s="529"/>
      <c r="CJ312" s="529"/>
      <c r="CK312" s="529"/>
      <c r="CL312" s="529"/>
      <c r="CM312" s="529"/>
      <c r="CN312" s="529"/>
      <c r="CO312" s="529"/>
      <c r="CP312" s="529"/>
      <c r="CQ312" s="529"/>
    </row>
    <row r="313" spans="1:95" s="70" customFormat="1" ht="15" customHeight="1" x14ac:dyDescent="0.2">
      <c r="A313" s="11">
        <v>391</v>
      </c>
      <c r="B313" s="277"/>
      <c r="C313" s="284"/>
      <c r="D313" s="284"/>
      <c r="E313" s="291"/>
      <c r="F313" s="1455" t="s">
        <v>96</v>
      </c>
      <c r="G313" s="1456"/>
      <c r="H313" s="1456"/>
      <c r="I313" s="1456"/>
      <c r="J313" s="1456"/>
      <c r="K313" s="1456"/>
      <c r="L313" s="1457"/>
      <c r="M313" s="698"/>
      <c r="N313" s="699"/>
      <c r="O313" s="700"/>
      <c r="P313" s="700"/>
      <c r="Q313" s="705"/>
      <c r="R313" s="700"/>
      <c r="S313" s="701"/>
      <c r="T313" s="701"/>
      <c r="U313" s="701"/>
      <c r="V313" s="701"/>
      <c r="W313" s="701"/>
      <c r="X313" s="701"/>
      <c r="Y313" s="701"/>
      <c r="Z313" s="701"/>
      <c r="AA313" s="701"/>
      <c r="AB313" s="701"/>
      <c r="AC313" s="698"/>
      <c r="AD313" s="1017"/>
      <c r="AE313" s="997"/>
      <c r="AF313" s="997"/>
      <c r="AG313" s="536"/>
      <c r="AH313" s="529"/>
      <c r="AI313" s="529"/>
      <c r="AJ313" s="529"/>
      <c r="AK313" s="529"/>
      <c r="AL313" s="529"/>
      <c r="AM313" s="529"/>
      <c r="AN313" s="529"/>
      <c r="AO313" s="529"/>
      <c r="AP313" s="529"/>
      <c r="AQ313" s="529"/>
      <c r="AR313" s="529"/>
      <c r="AS313" s="529"/>
      <c r="AT313" s="529"/>
      <c r="AU313" s="529"/>
      <c r="AV313" s="529"/>
      <c r="AW313" s="529"/>
      <c r="AX313" s="529"/>
      <c r="AY313" s="529"/>
      <c r="AZ313" s="529"/>
      <c r="BA313" s="529"/>
      <c r="BB313" s="529"/>
      <c r="BC313" s="529"/>
      <c r="BD313" s="529"/>
      <c r="BE313" s="529"/>
      <c r="BF313" s="529"/>
      <c r="BG313" s="529"/>
      <c r="BH313" s="529"/>
      <c r="BI313" s="529"/>
      <c r="BJ313" s="529"/>
      <c r="BK313" s="529"/>
      <c r="BL313" s="529"/>
      <c r="BM313" s="529"/>
      <c r="BN313" s="529"/>
      <c r="BO313" s="529"/>
      <c r="BP313" s="529"/>
      <c r="BQ313" s="529"/>
      <c r="BR313" s="529"/>
      <c r="BS313" s="529"/>
      <c r="BT313" s="529"/>
      <c r="BU313" s="529"/>
      <c r="BV313" s="529"/>
      <c r="BW313" s="529"/>
      <c r="BX313" s="529"/>
      <c r="BY313" s="529"/>
      <c r="BZ313" s="529"/>
      <c r="CA313" s="529"/>
      <c r="CB313" s="529"/>
      <c r="CC313" s="529"/>
      <c r="CD313" s="529"/>
      <c r="CE313" s="529"/>
      <c r="CF313" s="529"/>
      <c r="CG313" s="529"/>
      <c r="CH313" s="529"/>
      <c r="CI313" s="529"/>
      <c r="CJ313" s="529"/>
      <c r="CK313" s="529"/>
      <c r="CL313" s="529"/>
      <c r="CM313" s="529"/>
      <c r="CN313" s="529"/>
      <c r="CO313" s="529"/>
      <c r="CP313" s="529"/>
      <c r="CQ313" s="529"/>
    </row>
    <row r="314" spans="1:95" s="70" customFormat="1" ht="15" customHeight="1" x14ac:dyDescent="0.2">
      <c r="A314" s="11">
        <v>392</v>
      </c>
      <c r="B314" s="277"/>
      <c r="C314" s="284"/>
      <c r="D314" s="284"/>
      <c r="E314" s="291"/>
      <c r="F314" s="1449" t="s">
        <v>97</v>
      </c>
      <c r="G314" s="1450"/>
      <c r="H314" s="1450"/>
      <c r="I314" s="1450"/>
      <c r="J314" s="1450"/>
      <c r="K314" s="1450"/>
      <c r="L314" s="1451"/>
      <c r="M314" s="698"/>
      <c r="N314" s="699"/>
      <c r="O314" s="700"/>
      <c r="P314" s="700"/>
      <c r="Q314" s="705"/>
      <c r="R314" s="700"/>
      <c r="S314" s="701"/>
      <c r="T314" s="701"/>
      <c r="U314" s="701"/>
      <c r="V314" s="701"/>
      <c r="W314" s="701"/>
      <c r="X314" s="700"/>
      <c r="Y314" s="701"/>
      <c r="Z314" s="700"/>
      <c r="AA314" s="701"/>
      <c r="AB314" s="701"/>
      <c r="AC314" s="698"/>
      <c r="AD314" s="1017"/>
      <c r="AE314" s="997"/>
      <c r="AF314" s="997"/>
      <c r="AG314" s="536"/>
      <c r="AH314" s="529"/>
      <c r="AI314" s="529"/>
      <c r="AJ314" s="529"/>
      <c r="AK314" s="529"/>
      <c r="AL314" s="529"/>
      <c r="AM314" s="529"/>
      <c r="AN314" s="529"/>
      <c r="AO314" s="529"/>
      <c r="AP314" s="529"/>
      <c r="AQ314" s="529"/>
      <c r="AR314" s="529"/>
      <c r="AS314" s="529"/>
      <c r="AT314" s="529"/>
      <c r="AU314" s="529"/>
      <c r="AV314" s="529"/>
      <c r="AW314" s="529"/>
      <c r="AX314" s="529"/>
      <c r="AY314" s="529"/>
      <c r="AZ314" s="529"/>
      <c r="BA314" s="529"/>
      <c r="BB314" s="529"/>
      <c r="BC314" s="529"/>
      <c r="BD314" s="529"/>
      <c r="BE314" s="529"/>
      <c r="BF314" s="529"/>
      <c r="BG314" s="529"/>
      <c r="BH314" s="529"/>
      <c r="BI314" s="529"/>
      <c r="BJ314" s="529"/>
      <c r="BK314" s="529"/>
      <c r="BL314" s="529"/>
      <c r="BM314" s="529"/>
      <c r="BN314" s="529"/>
      <c r="BO314" s="529"/>
      <c r="BP314" s="529"/>
      <c r="BQ314" s="529"/>
      <c r="BR314" s="529"/>
      <c r="BS314" s="529"/>
      <c r="BT314" s="529"/>
      <c r="BU314" s="529"/>
      <c r="BV314" s="529"/>
      <c r="BW314" s="529"/>
      <c r="BX314" s="529"/>
      <c r="BY314" s="529"/>
      <c r="BZ314" s="529"/>
      <c r="CA314" s="529"/>
      <c r="CB314" s="529"/>
      <c r="CC314" s="529"/>
      <c r="CD314" s="529"/>
      <c r="CE314" s="529"/>
      <c r="CF314" s="529"/>
      <c r="CG314" s="529"/>
      <c r="CH314" s="529"/>
      <c r="CI314" s="529"/>
      <c r="CJ314" s="529"/>
      <c r="CK314" s="529"/>
      <c r="CL314" s="529"/>
      <c r="CM314" s="529"/>
      <c r="CN314" s="529"/>
      <c r="CO314" s="529"/>
      <c r="CP314" s="529"/>
      <c r="CQ314" s="529"/>
    </row>
    <row r="315" spans="1:95" s="70" customFormat="1" ht="15" customHeight="1" x14ac:dyDescent="0.2">
      <c r="A315" s="11">
        <v>326</v>
      </c>
      <c r="B315" s="277"/>
      <c r="C315" s="1546" t="s">
        <v>98</v>
      </c>
      <c r="D315" s="1531"/>
      <c r="E315" s="1531"/>
      <c r="F315" s="1531"/>
      <c r="G315" s="1531"/>
      <c r="H315" s="1531"/>
      <c r="I315" s="1531"/>
      <c r="J315" s="1531"/>
      <c r="K315" s="1531"/>
      <c r="L315" s="1531"/>
      <c r="M315" s="1531"/>
      <c r="N315" s="1531"/>
      <c r="O315" s="1531"/>
      <c r="P315" s="1531"/>
      <c r="Q315" s="1531"/>
      <c r="R315" s="1531"/>
      <c r="S315" s="1531"/>
      <c r="T315" s="1531"/>
      <c r="U315" s="1531"/>
      <c r="V315" s="1531"/>
      <c r="W315" s="1531"/>
      <c r="X315" s="1531"/>
      <c r="Y315" s="1531"/>
      <c r="Z315" s="1531"/>
      <c r="AA315" s="1531"/>
      <c r="AB315" s="1531"/>
      <c r="AC315" s="1531"/>
      <c r="AD315" s="1531"/>
      <c r="AE315" s="1531"/>
      <c r="AF315" s="1531"/>
      <c r="AG315" s="536"/>
      <c r="AH315" s="529"/>
      <c r="AI315" s="529"/>
      <c r="AJ315" s="529"/>
      <c r="AK315" s="529"/>
      <c r="AL315" s="529"/>
      <c r="AM315" s="529"/>
      <c r="AN315" s="529"/>
      <c r="AO315" s="529"/>
      <c r="AP315" s="529"/>
      <c r="AQ315" s="529"/>
      <c r="AR315" s="529"/>
      <c r="AS315" s="529"/>
      <c r="AT315" s="529"/>
      <c r="AU315" s="529"/>
      <c r="AV315" s="529"/>
      <c r="AW315" s="529"/>
      <c r="AX315" s="529"/>
      <c r="AY315" s="529"/>
      <c r="AZ315" s="529"/>
      <c r="BA315" s="529"/>
      <c r="BB315" s="529"/>
      <c r="BC315" s="529"/>
      <c r="BD315" s="529"/>
      <c r="BE315" s="529"/>
      <c r="BF315" s="529"/>
      <c r="BG315" s="529"/>
      <c r="BH315" s="529"/>
      <c r="BI315" s="529"/>
      <c r="BJ315" s="529"/>
      <c r="BK315" s="529"/>
      <c r="BL315" s="529"/>
      <c r="BM315" s="529"/>
      <c r="BN315" s="529"/>
      <c r="BO315" s="529"/>
      <c r="BP315" s="529"/>
      <c r="BQ315" s="529"/>
      <c r="BR315" s="529"/>
      <c r="BS315" s="529"/>
      <c r="BT315" s="529"/>
      <c r="BU315" s="529"/>
      <c r="BV315" s="529"/>
      <c r="BW315" s="529"/>
      <c r="BX315" s="529"/>
      <c r="BY315" s="529"/>
      <c r="BZ315" s="529"/>
      <c r="CA315" s="529"/>
      <c r="CB315" s="529"/>
      <c r="CC315" s="529"/>
      <c r="CD315" s="529"/>
      <c r="CE315" s="529"/>
      <c r="CF315" s="529"/>
      <c r="CG315" s="529"/>
      <c r="CH315" s="529"/>
      <c r="CI315" s="529"/>
      <c r="CJ315" s="529"/>
      <c r="CK315" s="529"/>
      <c r="CL315" s="529"/>
      <c r="CM315" s="529"/>
      <c r="CN315" s="529"/>
      <c r="CO315" s="529"/>
      <c r="CP315" s="529"/>
      <c r="CQ315" s="529"/>
    </row>
    <row r="316" spans="1:95" s="70" customFormat="1" ht="15" customHeight="1" x14ac:dyDescent="0.2">
      <c r="A316" s="11">
        <v>327</v>
      </c>
      <c r="B316" s="277"/>
      <c r="C316" s="280"/>
      <c r="D316" s="1485" t="s">
        <v>105</v>
      </c>
      <c r="E316" s="1486"/>
      <c r="F316" s="1486"/>
      <c r="G316" s="1486"/>
      <c r="H316" s="1486"/>
      <c r="I316" s="1486"/>
      <c r="J316" s="1486"/>
      <c r="K316" s="1486"/>
      <c r="L316" s="1487"/>
      <c r="M316" s="407">
        <f>SUM(M317:M322)</f>
        <v>0</v>
      </c>
      <c r="N316" s="410">
        <f t="shared" ref="N316:AC316" si="67">SUBTOTAL(9,N317:N322)</f>
        <v>0</v>
      </c>
      <c r="O316" s="414">
        <f t="shared" si="67"/>
        <v>0</v>
      </c>
      <c r="P316" s="413">
        <f t="shared" si="67"/>
        <v>0</v>
      </c>
      <c r="Q316" s="415">
        <f t="shared" si="67"/>
        <v>0</v>
      </c>
      <c r="R316" s="414">
        <f t="shared" si="67"/>
        <v>0</v>
      </c>
      <c r="S316" s="414">
        <f t="shared" si="67"/>
        <v>0</v>
      </c>
      <c r="T316" s="414">
        <f t="shared" si="67"/>
        <v>0</v>
      </c>
      <c r="U316" s="414">
        <f t="shared" si="67"/>
        <v>0</v>
      </c>
      <c r="V316" s="414">
        <f t="shared" si="67"/>
        <v>0</v>
      </c>
      <c r="W316" s="414">
        <f t="shared" si="67"/>
        <v>0</v>
      </c>
      <c r="X316" s="414">
        <f t="shared" si="67"/>
        <v>0</v>
      </c>
      <c r="Y316" s="414">
        <f t="shared" si="67"/>
        <v>0</v>
      </c>
      <c r="Z316" s="414">
        <f t="shared" si="67"/>
        <v>0</v>
      </c>
      <c r="AA316" s="414">
        <f t="shared" si="67"/>
        <v>0</v>
      </c>
      <c r="AB316" s="424">
        <f t="shared" si="67"/>
        <v>0</v>
      </c>
      <c r="AC316" s="407">
        <f t="shared" si="67"/>
        <v>0</v>
      </c>
      <c r="AD316" s="996"/>
      <c r="AE316" s="997"/>
      <c r="AF316" s="997"/>
      <c r="AG316" s="536"/>
      <c r="AH316" s="529"/>
      <c r="AI316" s="529"/>
      <c r="AJ316" s="529"/>
      <c r="AK316" s="529"/>
      <c r="AL316" s="529"/>
      <c r="AM316" s="529"/>
      <c r="AN316" s="529"/>
      <c r="AO316" s="529"/>
      <c r="AP316" s="529"/>
      <c r="AQ316" s="529"/>
      <c r="AR316" s="529"/>
      <c r="AS316" s="529"/>
      <c r="AT316" s="529"/>
      <c r="AU316" s="529"/>
      <c r="AV316" s="529"/>
      <c r="AW316" s="529"/>
      <c r="AX316" s="529"/>
      <c r="AY316" s="529"/>
      <c r="AZ316" s="529"/>
      <c r="BA316" s="529"/>
      <c r="BB316" s="529"/>
      <c r="BC316" s="529"/>
      <c r="BD316" s="529"/>
      <c r="BE316" s="529"/>
      <c r="BF316" s="529"/>
      <c r="BG316" s="529"/>
      <c r="BH316" s="529"/>
      <c r="BI316" s="529"/>
      <c r="BJ316" s="529"/>
      <c r="BK316" s="529"/>
      <c r="BL316" s="529"/>
      <c r="BM316" s="529"/>
      <c r="BN316" s="529"/>
      <c r="BO316" s="529"/>
      <c r="BP316" s="529"/>
      <c r="BQ316" s="529"/>
      <c r="BR316" s="529"/>
      <c r="BS316" s="529"/>
      <c r="BT316" s="529"/>
      <c r="BU316" s="529"/>
      <c r="BV316" s="529"/>
      <c r="BW316" s="529"/>
      <c r="BX316" s="529"/>
      <c r="BY316" s="529"/>
      <c r="BZ316" s="529"/>
      <c r="CA316" s="529"/>
      <c r="CB316" s="529"/>
      <c r="CC316" s="529"/>
      <c r="CD316" s="529"/>
      <c r="CE316" s="529"/>
      <c r="CF316" s="529"/>
      <c r="CG316" s="529"/>
      <c r="CH316" s="529"/>
      <c r="CI316" s="529"/>
      <c r="CJ316" s="529"/>
      <c r="CK316" s="529"/>
      <c r="CL316" s="529"/>
      <c r="CM316" s="529"/>
      <c r="CN316" s="529"/>
      <c r="CO316" s="529"/>
      <c r="CP316" s="529"/>
      <c r="CQ316" s="529"/>
    </row>
    <row r="317" spans="1:95" s="70" customFormat="1" ht="15" customHeight="1" x14ac:dyDescent="0.2">
      <c r="A317" s="11">
        <v>328</v>
      </c>
      <c r="B317" s="277"/>
      <c r="C317" s="289"/>
      <c r="D317" s="289"/>
      <c r="E317" s="290"/>
      <c r="F317" s="1455" t="s">
        <v>99</v>
      </c>
      <c r="G317" s="1456"/>
      <c r="H317" s="1456"/>
      <c r="I317" s="1456"/>
      <c r="J317" s="1456"/>
      <c r="K317" s="1456"/>
      <c r="L317" s="1457"/>
      <c r="M317" s="698">
        <v>0</v>
      </c>
      <c r="N317" s="699">
        <v>0</v>
      </c>
      <c r="O317" s="700">
        <v>0</v>
      </c>
      <c r="P317" s="700">
        <v>0</v>
      </c>
      <c r="Q317" s="705">
        <v>0</v>
      </c>
      <c r="R317" s="700">
        <v>0</v>
      </c>
      <c r="S317" s="701">
        <v>0</v>
      </c>
      <c r="T317" s="701">
        <v>0</v>
      </c>
      <c r="U317" s="701">
        <v>0</v>
      </c>
      <c r="V317" s="701">
        <v>0</v>
      </c>
      <c r="W317" s="701">
        <v>0</v>
      </c>
      <c r="X317" s="701">
        <v>0</v>
      </c>
      <c r="Y317" s="701">
        <v>0</v>
      </c>
      <c r="Z317" s="701">
        <v>0</v>
      </c>
      <c r="AA317" s="701">
        <v>0</v>
      </c>
      <c r="AB317" s="701">
        <v>0</v>
      </c>
      <c r="AC317" s="698">
        <v>0</v>
      </c>
      <c r="AD317" s="996"/>
      <c r="AE317" s="997"/>
      <c r="AF317" s="997"/>
      <c r="AG317" s="536"/>
      <c r="AH317" s="529"/>
      <c r="AI317" s="529"/>
      <c r="AJ317" s="529"/>
      <c r="AK317" s="529"/>
      <c r="AL317" s="529"/>
      <c r="AM317" s="529"/>
      <c r="AN317" s="529"/>
      <c r="AO317" s="529"/>
      <c r="AP317" s="529"/>
      <c r="AQ317" s="529"/>
      <c r="AR317" s="529"/>
      <c r="AS317" s="529"/>
      <c r="AT317" s="529"/>
      <c r="AU317" s="529"/>
      <c r="AV317" s="529"/>
      <c r="AW317" s="529"/>
      <c r="AX317" s="529"/>
      <c r="AY317" s="529"/>
      <c r="AZ317" s="529"/>
      <c r="BA317" s="529"/>
      <c r="BB317" s="529"/>
      <c r="BC317" s="529"/>
      <c r="BD317" s="529"/>
      <c r="BE317" s="529"/>
      <c r="BF317" s="529"/>
      <c r="BG317" s="529"/>
      <c r="BH317" s="529"/>
      <c r="BI317" s="529"/>
      <c r="BJ317" s="529"/>
      <c r="BK317" s="529"/>
      <c r="BL317" s="529"/>
      <c r="BM317" s="529"/>
      <c r="BN317" s="529"/>
      <c r="BO317" s="529"/>
      <c r="BP317" s="529"/>
      <c r="BQ317" s="529"/>
      <c r="BR317" s="529"/>
      <c r="BS317" s="529"/>
      <c r="BT317" s="529"/>
      <c r="BU317" s="529"/>
      <c r="BV317" s="529"/>
      <c r="BW317" s="529"/>
      <c r="BX317" s="529"/>
      <c r="BY317" s="529"/>
      <c r="BZ317" s="529"/>
      <c r="CA317" s="529"/>
      <c r="CB317" s="529"/>
      <c r="CC317" s="529"/>
      <c r="CD317" s="529"/>
      <c r="CE317" s="529"/>
      <c r="CF317" s="529"/>
      <c r="CG317" s="529"/>
      <c r="CH317" s="529"/>
      <c r="CI317" s="529"/>
      <c r="CJ317" s="529"/>
      <c r="CK317" s="529"/>
      <c r="CL317" s="529"/>
      <c r="CM317" s="529"/>
      <c r="CN317" s="529"/>
      <c r="CO317" s="529"/>
      <c r="CP317" s="529"/>
      <c r="CQ317" s="529"/>
    </row>
    <row r="318" spans="1:95" s="70" customFormat="1" ht="15" customHeight="1" x14ac:dyDescent="0.2">
      <c r="A318" s="11">
        <v>329</v>
      </c>
      <c r="B318" s="277"/>
      <c r="C318" s="289"/>
      <c r="D318" s="289"/>
      <c r="E318" s="290"/>
      <c r="F318" s="1449" t="s">
        <v>100</v>
      </c>
      <c r="G318" s="1450"/>
      <c r="H318" s="1450"/>
      <c r="I318" s="1450"/>
      <c r="J318" s="1450"/>
      <c r="K318" s="1450"/>
      <c r="L318" s="1451"/>
      <c r="M318" s="698">
        <v>0</v>
      </c>
      <c r="N318" s="699">
        <v>0</v>
      </c>
      <c r="O318" s="700">
        <v>0</v>
      </c>
      <c r="P318" s="700">
        <v>0</v>
      </c>
      <c r="Q318" s="705">
        <v>0</v>
      </c>
      <c r="R318" s="700">
        <v>0</v>
      </c>
      <c r="S318" s="701">
        <v>0</v>
      </c>
      <c r="T318" s="701">
        <v>0</v>
      </c>
      <c r="U318" s="701">
        <v>0</v>
      </c>
      <c r="V318" s="701">
        <v>0</v>
      </c>
      <c r="W318" s="701">
        <v>0</v>
      </c>
      <c r="X318" s="700">
        <v>0</v>
      </c>
      <c r="Y318" s="701">
        <v>0</v>
      </c>
      <c r="Z318" s="700">
        <v>0</v>
      </c>
      <c r="AA318" s="701">
        <v>0</v>
      </c>
      <c r="AB318" s="701">
        <v>0</v>
      </c>
      <c r="AC318" s="698">
        <v>0</v>
      </c>
      <c r="AD318" s="996"/>
      <c r="AE318" s="997"/>
      <c r="AF318" s="997"/>
      <c r="AG318" s="536"/>
      <c r="AH318" s="529"/>
      <c r="AI318" s="529"/>
      <c r="AJ318" s="529"/>
      <c r="AK318" s="529"/>
      <c r="AL318" s="529"/>
      <c r="AM318" s="529"/>
      <c r="AN318" s="529"/>
      <c r="AO318" s="529"/>
      <c r="AP318" s="529"/>
      <c r="AQ318" s="529"/>
      <c r="AR318" s="529"/>
      <c r="AS318" s="529"/>
      <c r="AT318" s="529"/>
      <c r="AU318" s="529"/>
      <c r="AV318" s="529"/>
      <c r="AW318" s="529"/>
      <c r="AX318" s="529"/>
      <c r="AY318" s="529"/>
      <c r="AZ318" s="529"/>
      <c r="BA318" s="529"/>
      <c r="BB318" s="529"/>
      <c r="BC318" s="529"/>
      <c r="BD318" s="529"/>
      <c r="BE318" s="529"/>
      <c r="BF318" s="529"/>
      <c r="BG318" s="529"/>
      <c r="BH318" s="529"/>
      <c r="BI318" s="529"/>
      <c r="BJ318" s="529"/>
      <c r="BK318" s="529"/>
      <c r="BL318" s="529"/>
      <c r="BM318" s="529"/>
      <c r="BN318" s="529"/>
      <c r="BO318" s="529"/>
      <c r="BP318" s="529"/>
      <c r="BQ318" s="529"/>
      <c r="BR318" s="529"/>
      <c r="BS318" s="529"/>
      <c r="BT318" s="529"/>
      <c r="BU318" s="529"/>
      <c r="BV318" s="529"/>
      <c r="BW318" s="529"/>
      <c r="BX318" s="529"/>
      <c r="BY318" s="529"/>
      <c r="BZ318" s="529"/>
      <c r="CA318" s="529"/>
      <c r="CB318" s="529"/>
      <c r="CC318" s="529"/>
      <c r="CD318" s="529"/>
      <c r="CE318" s="529"/>
      <c r="CF318" s="529"/>
      <c r="CG318" s="529"/>
      <c r="CH318" s="529"/>
      <c r="CI318" s="529"/>
      <c r="CJ318" s="529"/>
      <c r="CK318" s="529"/>
      <c r="CL318" s="529"/>
      <c r="CM318" s="529"/>
      <c r="CN318" s="529"/>
      <c r="CO318" s="529"/>
      <c r="CP318" s="529"/>
      <c r="CQ318" s="529"/>
    </row>
    <row r="319" spans="1:95" s="70" customFormat="1" ht="15" customHeight="1" x14ac:dyDescent="0.2">
      <c r="A319" s="11">
        <v>330</v>
      </c>
      <c r="B319" s="277"/>
      <c r="C319" s="289"/>
      <c r="D319" s="289"/>
      <c r="E319" s="290"/>
      <c r="F319" s="1449" t="s">
        <v>101</v>
      </c>
      <c r="G319" s="1450"/>
      <c r="H319" s="1450"/>
      <c r="I319" s="1450"/>
      <c r="J319" s="1450"/>
      <c r="K319" s="1450"/>
      <c r="L319" s="1451"/>
      <c r="M319" s="698">
        <v>0</v>
      </c>
      <c r="N319" s="699">
        <v>0</v>
      </c>
      <c r="O319" s="700">
        <v>0</v>
      </c>
      <c r="P319" s="700">
        <v>0</v>
      </c>
      <c r="Q319" s="705">
        <v>0</v>
      </c>
      <c r="R319" s="700">
        <v>0</v>
      </c>
      <c r="S319" s="701">
        <v>0</v>
      </c>
      <c r="T319" s="701">
        <v>0</v>
      </c>
      <c r="U319" s="701">
        <v>0</v>
      </c>
      <c r="V319" s="700">
        <v>0</v>
      </c>
      <c r="W319" s="701">
        <v>0</v>
      </c>
      <c r="X319" s="700">
        <v>0</v>
      </c>
      <c r="Y319" s="701">
        <v>0</v>
      </c>
      <c r="Z319" s="700">
        <v>0</v>
      </c>
      <c r="AA319" s="701">
        <v>0</v>
      </c>
      <c r="AB319" s="706">
        <v>0</v>
      </c>
      <c r="AC319" s="698">
        <v>0</v>
      </c>
      <c r="AD319" s="996"/>
      <c r="AE319" s="997"/>
      <c r="AF319" s="997"/>
      <c r="AG319" s="536"/>
      <c r="AH319" s="529"/>
      <c r="AI319" s="529"/>
      <c r="AJ319" s="529"/>
      <c r="AK319" s="529"/>
      <c r="AL319" s="529"/>
      <c r="AM319" s="529"/>
      <c r="AN319" s="529"/>
      <c r="AO319" s="529"/>
      <c r="AP319" s="529"/>
      <c r="AQ319" s="529"/>
      <c r="AR319" s="529"/>
      <c r="AS319" s="529"/>
      <c r="AT319" s="529"/>
      <c r="AU319" s="529"/>
      <c r="AV319" s="529"/>
      <c r="AW319" s="529"/>
      <c r="AX319" s="529"/>
      <c r="AY319" s="529"/>
      <c r="AZ319" s="529"/>
      <c r="BA319" s="529"/>
      <c r="BB319" s="529"/>
      <c r="BC319" s="529"/>
      <c r="BD319" s="529"/>
      <c r="BE319" s="529"/>
      <c r="BF319" s="529"/>
      <c r="BG319" s="529"/>
      <c r="BH319" s="529"/>
      <c r="BI319" s="529"/>
      <c r="BJ319" s="529"/>
      <c r="BK319" s="529"/>
      <c r="BL319" s="529"/>
      <c r="BM319" s="529"/>
      <c r="BN319" s="529"/>
      <c r="BO319" s="529"/>
      <c r="BP319" s="529"/>
      <c r="BQ319" s="529"/>
      <c r="BR319" s="529"/>
      <c r="BS319" s="529"/>
      <c r="BT319" s="529"/>
      <c r="BU319" s="529"/>
      <c r="BV319" s="529"/>
      <c r="BW319" s="529"/>
      <c r="BX319" s="529"/>
      <c r="BY319" s="529"/>
      <c r="BZ319" s="529"/>
      <c r="CA319" s="529"/>
      <c r="CB319" s="529"/>
      <c r="CC319" s="529"/>
      <c r="CD319" s="529"/>
      <c r="CE319" s="529"/>
      <c r="CF319" s="529"/>
      <c r="CG319" s="529"/>
      <c r="CH319" s="529"/>
      <c r="CI319" s="529"/>
      <c r="CJ319" s="529"/>
      <c r="CK319" s="529"/>
      <c r="CL319" s="529"/>
      <c r="CM319" s="529"/>
      <c r="CN319" s="529"/>
      <c r="CO319" s="529"/>
      <c r="CP319" s="529"/>
      <c r="CQ319" s="529"/>
    </row>
    <row r="320" spans="1:95" s="70" customFormat="1" ht="15" customHeight="1" x14ac:dyDescent="0.2">
      <c r="A320" s="11">
        <v>331</v>
      </c>
      <c r="B320" s="277"/>
      <c r="C320" s="289"/>
      <c r="D320" s="289"/>
      <c r="E320" s="290"/>
      <c r="F320" s="1449" t="s">
        <v>102</v>
      </c>
      <c r="G320" s="1450"/>
      <c r="H320" s="1450"/>
      <c r="I320" s="1450"/>
      <c r="J320" s="1450"/>
      <c r="K320" s="1450"/>
      <c r="L320" s="1451"/>
      <c r="M320" s="698">
        <v>0</v>
      </c>
      <c r="N320" s="699">
        <v>0</v>
      </c>
      <c r="O320" s="700">
        <v>0</v>
      </c>
      <c r="P320" s="700">
        <v>0</v>
      </c>
      <c r="Q320" s="705">
        <v>0</v>
      </c>
      <c r="R320" s="700">
        <v>0</v>
      </c>
      <c r="S320" s="701">
        <v>0</v>
      </c>
      <c r="T320" s="701">
        <v>0</v>
      </c>
      <c r="U320" s="701">
        <v>0</v>
      </c>
      <c r="V320" s="701">
        <v>0</v>
      </c>
      <c r="W320" s="701">
        <v>0</v>
      </c>
      <c r="X320" s="700">
        <v>0</v>
      </c>
      <c r="Y320" s="701">
        <v>0</v>
      </c>
      <c r="Z320" s="700">
        <v>0</v>
      </c>
      <c r="AA320" s="701">
        <v>0</v>
      </c>
      <c r="AB320" s="706">
        <v>0</v>
      </c>
      <c r="AC320" s="698">
        <v>0</v>
      </c>
      <c r="AD320" s="996"/>
      <c r="AE320" s="997"/>
      <c r="AF320" s="997"/>
      <c r="AG320" s="536"/>
      <c r="AH320" s="529"/>
      <c r="AI320" s="529"/>
      <c r="AJ320" s="529"/>
      <c r="AK320" s="529"/>
      <c r="AL320" s="529"/>
      <c r="AM320" s="529"/>
      <c r="AN320" s="529"/>
      <c r="AO320" s="529"/>
      <c r="AP320" s="529"/>
      <c r="AQ320" s="529"/>
      <c r="AR320" s="529"/>
      <c r="AS320" s="529"/>
      <c r="AT320" s="529"/>
      <c r="AU320" s="529"/>
      <c r="AV320" s="529"/>
      <c r="AW320" s="529"/>
      <c r="AX320" s="529"/>
      <c r="AY320" s="529"/>
      <c r="AZ320" s="529"/>
      <c r="BA320" s="529"/>
      <c r="BB320" s="529"/>
      <c r="BC320" s="529"/>
      <c r="BD320" s="529"/>
      <c r="BE320" s="529"/>
      <c r="BF320" s="529"/>
      <c r="BG320" s="529"/>
      <c r="BH320" s="529"/>
      <c r="BI320" s="529"/>
      <c r="BJ320" s="529"/>
      <c r="BK320" s="529"/>
      <c r="BL320" s="529"/>
      <c r="BM320" s="529"/>
      <c r="BN320" s="529"/>
      <c r="BO320" s="529"/>
      <c r="BP320" s="529"/>
      <c r="BQ320" s="529"/>
      <c r="BR320" s="529"/>
      <c r="BS320" s="529"/>
      <c r="BT320" s="529"/>
      <c r="BU320" s="529"/>
      <c r="BV320" s="529"/>
      <c r="BW320" s="529"/>
      <c r="BX320" s="529"/>
      <c r="BY320" s="529"/>
      <c r="BZ320" s="529"/>
      <c r="CA320" s="529"/>
      <c r="CB320" s="529"/>
      <c r="CC320" s="529"/>
      <c r="CD320" s="529"/>
      <c r="CE320" s="529"/>
      <c r="CF320" s="529"/>
      <c r="CG320" s="529"/>
      <c r="CH320" s="529"/>
      <c r="CI320" s="529"/>
      <c r="CJ320" s="529"/>
      <c r="CK320" s="529"/>
      <c r="CL320" s="529"/>
      <c r="CM320" s="529"/>
      <c r="CN320" s="529"/>
      <c r="CO320" s="529"/>
      <c r="CP320" s="529"/>
      <c r="CQ320" s="529"/>
    </row>
    <row r="321" spans="1:95" s="70" customFormat="1" ht="15" customHeight="1" x14ac:dyDescent="0.2">
      <c r="A321" s="11">
        <v>331</v>
      </c>
      <c r="B321" s="277"/>
      <c r="C321" s="289"/>
      <c r="D321" s="289"/>
      <c r="E321" s="290"/>
      <c r="F321" s="1449" t="s">
        <v>103</v>
      </c>
      <c r="G321" s="1450"/>
      <c r="H321" s="1450"/>
      <c r="I321" s="1450"/>
      <c r="J321" s="1450"/>
      <c r="K321" s="1450"/>
      <c r="L321" s="1451"/>
      <c r="M321" s="698">
        <v>0</v>
      </c>
      <c r="N321" s="699">
        <v>0</v>
      </c>
      <c r="O321" s="700">
        <v>0</v>
      </c>
      <c r="P321" s="700">
        <v>0</v>
      </c>
      <c r="Q321" s="705">
        <v>0</v>
      </c>
      <c r="R321" s="700">
        <v>0</v>
      </c>
      <c r="S321" s="701">
        <v>0</v>
      </c>
      <c r="T321" s="701">
        <v>0</v>
      </c>
      <c r="U321" s="701">
        <v>0</v>
      </c>
      <c r="V321" s="701">
        <v>0</v>
      </c>
      <c r="W321" s="701">
        <v>0</v>
      </c>
      <c r="X321" s="700">
        <v>0</v>
      </c>
      <c r="Y321" s="701">
        <v>0</v>
      </c>
      <c r="Z321" s="700">
        <v>0</v>
      </c>
      <c r="AA321" s="701">
        <v>0</v>
      </c>
      <c r="AB321" s="706">
        <v>0</v>
      </c>
      <c r="AC321" s="698">
        <v>0</v>
      </c>
      <c r="AD321" s="996"/>
      <c r="AE321" s="997"/>
      <c r="AF321" s="997"/>
      <c r="AG321" s="536"/>
      <c r="AH321" s="529"/>
      <c r="AI321" s="529"/>
      <c r="AJ321" s="529"/>
      <c r="AK321" s="529"/>
      <c r="AL321" s="529"/>
      <c r="AM321" s="529"/>
      <c r="AN321" s="529"/>
      <c r="AO321" s="529"/>
      <c r="AP321" s="529"/>
      <c r="AQ321" s="529"/>
      <c r="AR321" s="529"/>
      <c r="AS321" s="529"/>
      <c r="AT321" s="529"/>
      <c r="AU321" s="529"/>
      <c r="AV321" s="529"/>
      <c r="AW321" s="529"/>
      <c r="AX321" s="529"/>
      <c r="AY321" s="529"/>
      <c r="AZ321" s="529"/>
      <c r="BA321" s="529"/>
      <c r="BB321" s="529"/>
      <c r="BC321" s="529"/>
      <c r="BD321" s="529"/>
      <c r="BE321" s="529"/>
      <c r="BF321" s="529"/>
      <c r="BG321" s="529"/>
      <c r="BH321" s="529"/>
      <c r="BI321" s="529"/>
      <c r="BJ321" s="529"/>
      <c r="BK321" s="529"/>
      <c r="BL321" s="529"/>
      <c r="BM321" s="529"/>
      <c r="BN321" s="529"/>
      <c r="BO321" s="529"/>
      <c r="BP321" s="529"/>
      <c r="BQ321" s="529"/>
      <c r="BR321" s="529"/>
      <c r="BS321" s="529"/>
      <c r="BT321" s="529"/>
      <c r="BU321" s="529"/>
      <c r="BV321" s="529"/>
      <c r="BW321" s="529"/>
      <c r="BX321" s="529"/>
      <c r="BY321" s="529"/>
      <c r="BZ321" s="529"/>
      <c r="CA321" s="529"/>
      <c r="CB321" s="529"/>
      <c r="CC321" s="529"/>
      <c r="CD321" s="529"/>
      <c r="CE321" s="529"/>
      <c r="CF321" s="529"/>
      <c r="CG321" s="529"/>
      <c r="CH321" s="529"/>
      <c r="CI321" s="529"/>
      <c r="CJ321" s="529"/>
      <c r="CK321" s="529"/>
      <c r="CL321" s="529"/>
      <c r="CM321" s="529"/>
      <c r="CN321" s="529"/>
      <c r="CO321" s="529"/>
      <c r="CP321" s="529"/>
      <c r="CQ321" s="529"/>
    </row>
    <row r="322" spans="1:95" s="70" customFormat="1" ht="15" customHeight="1" x14ac:dyDescent="0.2">
      <c r="A322" s="11">
        <v>331</v>
      </c>
      <c r="B322" s="277"/>
      <c r="C322" s="289"/>
      <c r="D322" s="289"/>
      <c r="E322" s="290"/>
      <c r="F322" s="1449" t="s">
        <v>104</v>
      </c>
      <c r="G322" s="1450"/>
      <c r="H322" s="1450"/>
      <c r="I322" s="1450"/>
      <c r="J322" s="1450"/>
      <c r="K322" s="1450"/>
      <c r="L322" s="1451"/>
      <c r="M322" s="698">
        <v>0</v>
      </c>
      <c r="N322" s="699">
        <v>0</v>
      </c>
      <c r="O322" s="700">
        <v>0</v>
      </c>
      <c r="P322" s="700">
        <v>0</v>
      </c>
      <c r="Q322" s="705">
        <v>0</v>
      </c>
      <c r="R322" s="700">
        <v>0</v>
      </c>
      <c r="S322" s="701">
        <v>0</v>
      </c>
      <c r="T322" s="701">
        <v>0</v>
      </c>
      <c r="U322" s="701">
        <v>0</v>
      </c>
      <c r="V322" s="701">
        <v>0</v>
      </c>
      <c r="W322" s="701">
        <v>0</v>
      </c>
      <c r="X322" s="700">
        <v>0</v>
      </c>
      <c r="Y322" s="701">
        <v>0</v>
      </c>
      <c r="Z322" s="700">
        <v>0</v>
      </c>
      <c r="AA322" s="701">
        <v>0</v>
      </c>
      <c r="AB322" s="706">
        <v>0</v>
      </c>
      <c r="AC322" s="698">
        <v>0</v>
      </c>
      <c r="AD322" s="996"/>
      <c r="AE322" s="997"/>
      <c r="AF322" s="997"/>
      <c r="AG322" s="536"/>
      <c r="AH322" s="529"/>
      <c r="AI322" s="529"/>
      <c r="AJ322" s="529"/>
      <c r="AK322" s="529"/>
      <c r="AL322" s="529"/>
      <c r="AM322" s="529"/>
      <c r="AN322" s="529"/>
      <c r="AO322" s="529"/>
      <c r="AP322" s="529"/>
      <c r="AQ322" s="529"/>
      <c r="AR322" s="529"/>
      <c r="AS322" s="529"/>
      <c r="AT322" s="529"/>
      <c r="AU322" s="529"/>
      <c r="AV322" s="529"/>
      <c r="AW322" s="529"/>
      <c r="AX322" s="529"/>
      <c r="AY322" s="529"/>
      <c r="AZ322" s="529"/>
      <c r="BA322" s="529"/>
      <c r="BB322" s="529"/>
      <c r="BC322" s="529"/>
      <c r="BD322" s="529"/>
      <c r="BE322" s="529"/>
      <c r="BF322" s="529"/>
      <c r="BG322" s="529"/>
      <c r="BH322" s="529"/>
      <c r="BI322" s="529"/>
      <c r="BJ322" s="529"/>
      <c r="BK322" s="529"/>
      <c r="BL322" s="529"/>
      <c r="BM322" s="529"/>
      <c r="BN322" s="529"/>
      <c r="BO322" s="529"/>
      <c r="BP322" s="529"/>
      <c r="BQ322" s="529"/>
      <c r="BR322" s="529"/>
      <c r="BS322" s="529"/>
      <c r="BT322" s="529"/>
      <c r="BU322" s="529"/>
      <c r="BV322" s="529"/>
      <c r="BW322" s="529"/>
      <c r="BX322" s="529"/>
      <c r="BY322" s="529"/>
      <c r="BZ322" s="529"/>
      <c r="CA322" s="529"/>
      <c r="CB322" s="529"/>
      <c r="CC322" s="529"/>
      <c r="CD322" s="529"/>
      <c r="CE322" s="529"/>
      <c r="CF322" s="529"/>
      <c r="CG322" s="529"/>
      <c r="CH322" s="529"/>
      <c r="CI322" s="529"/>
      <c r="CJ322" s="529"/>
      <c r="CK322" s="529"/>
      <c r="CL322" s="529"/>
      <c r="CM322" s="529"/>
      <c r="CN322" s="529"/>
      <c r="CO322" s="529"/>
      <c r="CP322" s="529"/>
      <c r="CQ322" s="529"/>
    </row>
    <row r="323" spans="1:95" s="70" customFormat="1" ht="15" customHeight="1" x14ac:dyDescent="0.2">
      <c r="A323" s="11">
        <v>327</v>
      </c>
      <c r="B323" s="277"/>
      <c r="C323" s="280"/>
      <c r="D323" s="1485" t="s">
        <v>106</v>
      </c>
      <c r="E323" s="1486"/>
      <c r="F323" s="1486"/>
      <c r="G323" s="1486"/>
      <c r="H323" s="1486"/>
      <c r="I323" s="1486"/>
      <c r="J323" s="1486"/>
      <c r="K323" s="1486"/>
      <c r="L323" s="1487"/>
      <c r="M323" s="407">
        <f>SUM(M324:M328)</f>
        <v>0</v>
      </c>
      <c r="N323" s="410">
        <f t="shared" ref="N323:AC323" si="68">SUBTOTAL(9,N324:N328)</f>
        <v>0</v>
      </c>
      <c r="O323" s="414">
        <f t="shared" si="68"/>
        <v>0</v>
      </c>
      <c r="P323" s="413">
        <f t="shared" si="68"/>
        <v>0</v>
      </c>
      <c r="Q323" s="415">
        <f t="shared" si="68"/>
        <v>0</v>
      </c>
      <c r="R323" s="414">
        <f t="shared" si="68"/>
        <v>0</v>
      </c>
      <c r="S323" s="414">
        <f t="shared" si="68"/>
        <v>0</v>
      </c>
      <c r="T323" s="414">
        <f t="shared" si="68"/>
        <v>0</v>
      </c>
      <c r="U323" s="414">
        <f t="shared" si="68"/>
        <v>0</v>
      </c>
      <c r="V323" s="414">
        <f t="shared" si="68"/>
        <v>0</v>
      </c>
      <c r="W323" s="414">
        <f t="shared" si="68"/>
        <v>0</v>
      </c>
      <c r="X323" s="414">
        <f t="shared" si="68"/>
        <v>0</v>
      </c>
      <c r="Y323" s="414">
        <f t="shared" si="68"/>
        <v>0</v>
      </c>
      <c r="Z323" s="414">
        <f t="shared" si="68"/>
        <v>0</v>
      </c>
      <c r="AA323" s="414">
        <f t="shared" si="68"/>
        <v>0</v>
      </c>
      <c r="AB323" s="424">
        <f t="shared" si="68"/>
        <v>0</v>
      </c>
      <c r="AC323" s="407">
        <f t="shared" si="68"/>
        <v>0</v>
      </c>
      <c r="AD323" s="996"/>
      <c r="AE323" s="997"/>
      <c r="AF323" s="997"/>
      <c r="AG323" s="536"/>
      <c r="AH323" s="529"/>
      <c r="AI323" s="529"/>
      <c r="AJ323" s="529"/>
      <c r="AK323" s="529"/>
      <c r="AL323" s="529"/>
      <c r="AM323" s="529"/>
      <c r="AN323" s="529"/>
      <c r="AO323" s="529"/>
      <c r="AP323" s="529"/>
      <c r="AQ323" s="529"/>
      <c r="AR323" s="529"/>
      <c r="AS323" s="529"/>
      <c r="AT323" s="529"/>
      <c r="AU323" s="529"/>
      <c r="AV323" s="529"/>
      <c r="AW323" s="529"/>
      <c r="AX323" s="529"/>
      <c r="AY323" s="529"/>
      <c r="AZ323" s="529"/>
      <c r="BA323" s="529"/>
      <c r="BB323" s="529"/>
      <c r="BC323" s="529"/>
      <c r="BD323" s="529"/>
      <c r="BE323" s="529"/>
      <c r="BF323" s="529"/>
      <c r="BG323" s="529"/>
      <c r="BH323" s="529"/>
      <c r="BI323" s="529"/>
      <c r="BJ323" s="529"/>
      <c r="BK323" s="529"/>
      <c r="BL323" s="529"/>
      <c r="BM323" s="529"/>
      <c r="BN323" s="529"/>
      <c r="BO323" s="529"/>
      <c r="BP323" s="529"/>
      <c r="BQ323" s="529"/>
      <c r="BR323" s="529"/>
      <c r="BS323" s="529"/>
      <c r="BT323" s="529"/>
      <c r="BU323" s="529"/>
      <c r="BV323" s="529"/>
      <c r="BW323" s="529"/>
      <c r="BX323" s="529"/>
      <c r="BY323" s="529"/>
      <c r="BZ323" s="529"/>
      <c r="CA323" s="529"/>
      <c r="CB323" s="529"/>
      <c r="CC323" s="529"/>
      <c r="CD323" s="529"/>
      <c r="CE323" s="529"/>
      <c r="CF323" s="529"/>
      <c r="CG323" s="529"/>
      <c r="CH323" s="529"/>
      <c r="CI323" s="529"/>
      <c r="CJ323" s="529"/>
      <c r="CK323" s="529"/>
      <c r="CL323" s="529"/>
      <c r="CM323" s="529"/>
      <c r="CN323" s="529"/>
      <c r="CO323" s="529"/>
      <c r="CP323" s="529"/>
      <c r="CQ323" s="529"/>
    </row>
    <row r="324" spans="1:95" s="70" customFormat="1" ht="15" customHeight="1" x14ac:dyDescent="0.2">
      <c r="A324" s="11">
        <v>328</v>
      </c>
      <c r="B324" s="277"/>
      <c r="C324" s="289"/>
      <c r="D324" s="289"/>
      <c r="E324" s="290"/>
      <c r="F324" s="1449" t="s">
        <v>568</v>
      </c>
      <c r="G324" s="1450"/>
      <c r="H324" s="1450"/>
      <c r="I324" s="1450"/>
      <c r="J324" s="1450"/>
      <c r="K324" s="1450"/>
      <c r="L324" s="1451"/>
      <c r="M324" s="698">
        <v>0</v>
      </c>
      <c r="N324" s="699">
        <v>0</v>
      </c>
      <c r="O324" s="700">
        <v>0</v>
      </c>
      <c r="P324" s="700">
        <v>0</v>
      </c>
      <c r="Q324" s="705">
        <v>0</v>
      </c>
      <c r="R324" s="700">
        <v>0</v>
      </c>
      <c r="S324" s="701">
        <v>0</v>
      </c>
      <c r="T324" s="700">
        <v>0</v>
      </c>
      <c r="U324" s="701">
        <v>0</v>
      </c>
      <c r="V324" s="700">
        <v>0</v>
      </c>
      <c r="W324" s="701">
        <v>0</v>
      </c>
      <c r="X324" s="700">
        <v>0</v>
      </c>
      <c r="Y324" s="701">
        <v>0</v>
      </c>
      <c r="Z324" s="700">
        <v>0</v>
      </c>
      <c r="AA324" s="701">
        <v>0</v>
      </c>
      <c r="AB324" s="706">
        <v>0</v>
      </c>
      <c r="AC324" s="698">
        <v>0</v>
      </c>
      <c r="AD324" s="996"/>
      <c r="AE324" s="997"/>
      <c r="AF324" s="997"/>
      <c r="AG324" s="536"/>
      <c r="AH324" s="529"/>
      <c r="AI324" s="529"/>
      <c r="AJ324" s="529"/>
      <c r="AK324" s="529"/>
      <c r="AL324" s="529"/>
      <c r="AM324" s="529"/>
      <c r="AN324" s="529"/>
      <c r="AO324" s="529"/>
      <c r="AP324" s="529"/>
      <c r="AQ324" s="529"/>
      <c r="AR324" s="529"/>
      <c r="AS324" s="529"/>
      <c r="AT324" s="529"/>
      <c r="AU324" s="529"/>
      <c r="AV324" s="529"/>
      <c r="AW324" s="529"/>
      <c r="AX324" s="529"/>
      <c r="AY324" s="529"/>
      <c r="AZ324" s="529"/>
      <c r="BA324" s="529"/>
      <c r="BB324" s="529"/>
      <c r="BC324" s="529"/>
      <c r="BD324" s="529"/>
      <c r="BE324" s="529"/>
      <c r="BF324" s="529"/>
      <c r="BG324" s="529"/>
      <c r="BH324" s="529"/>
      <c r="BI324" s="529"/>
      <c r="BJ324" s="529"/>
      <c r="BK324" s="529"/>
      <c r="BL324" s="529"/>
      <c r="BM324" s="529"/>
      <c r="BN324" s="529"/>
      <c r="BO324" s="529"/>
      <c r="BP324" s="529"/>
      <c r="BQ324" s="529"/>
      <c r="BR324" s="529"/>
      <c r="BS324" s="529"/>
      <c r="BT324" s="529"/>
      <c r="BU324" s="529"/>
      <c r="BV324" s="529"/>
      <c r="BW324" s="529"/>
      <c r="BX324" s="529"/>
      <c r="BY324" s="529"/>
      <c r="BZ324" s="529"/>
      <c r="CA324" s="529"/>
      <c r="CB324" s="529"/>
      <c r="CC324" s="529"/>
      <c r="CD324" s="529"/>
      <c r="CE324" s="529"/>
      <c r="CF324" s="529"/>
      <c r="CG324" s="529"/>
      <c r="CH324" s="529"/>
      <c r="CI324" s="529"/>
      <c r="CJ324" s="529"/>
      <c r="CK324" s="529"/>
      <c r="CL324" s="529"/>
      <c r="CM324" s="529"/>
      <c r="CN324" s="529"/>
      <c r="CO324" s="529"/>
      <c r="CP324" s="529"/>
      <c r="CQ324" s="529"/>
    </row>
    <row r="325" spans="1:95" s="70" customFormat="1" ht="15" customHeight="1" x14ac:dyDescent="0.2">
      <c r="A325" s="11">
        <v>329</v>
      </c>
      <c r="B325" s="277"/>
      <c r="C325" s="289"/>
      <c r="D325" s="289"/>
      <c r="E325" s="290"/>
      <c r="F325" s="1449" t="s">
        <v>582</v>
      </c>
      <c r="G325" s="1450"/>
      <c r="H325" s="1450"/>
      <c r="I325" s="1450"/>
      <c r="J325" s="1450"/>
      <c r="K325" s="1450"/>
      <c r="L325" s="1451"/>
      <c r="M325" s="698">
        <v>0</v>
      </c>
      <c r="N325" s="699">
        <v>0</v>
      </c>
      <c r="O325" s="700">
        <v>0</v>
      </c>
      <c r="P325" s="700">
        <v>0</v>
      </c>
      <c r="Q325" s="705">
        <v>0</v>
      </c>
      <c r="R325" s="700">
        <v>0</v>
      </c>
      <c r="S325" s="701">
        <v>0</v>
      </c>
      <c r="T325" s="700">
        <v>0</v>
      </c>
      <c r="U325" s="701">
        <v>0</v>
      </c>
      <c r="V325" s="700">
        <v>0</v>
      </c>
      <c r="W325" s="701">
        <v>0</v>
      </c>
      <c r="X325" s="700">
        <v>0</v>
      </c>
      <c r="Y325" s="701">
        <v>0</v>
      </c>
      <c r="Z325" s="700">
        <v>0</v>
      </c>
      <c r="AA325" s="701">
        <v>0</v>
      </c>
      <c r="AB325" s="706">
        <v>0</v>
      </c>
      <c r="AC325" s="698">
        <v>0</v>
      </c>
      <c r="AD325" s="996"/>
      <c r="AE325" s="997"/>
      <c r="AF325" s="997"/>
      <c r="AG325" s="536"/>
      <c r="AH325" s="529"/>
      <c r="AI325" s="529"/>
      <c r="AJ325" s="529"/>
      <c r="AK325" s="529"/>
      <c r="AL325" s="529"/>
      <c r="AM325" s="529"/>
      <c r="AN325" s="529"/>
      <c r="AO325" s="529"/>
      <c r="AP325" s="529"/>
      <c r="AQ325" s="529"/>
      <c r="AR325" s="529"/>
      <c r="AS325" s="529"/>
      <c r="AT325" s="529"/>
      <c r="AU325" s="529"/>
      <c r="AV325" s="529"/>
      <c r="AW325" s="529"/>
      <c r="AX325" s="529"/>
      <c r="AY325" s="529"/>
      <c r="AZ325" s="529"/>
      <c r="BA325" s="529"/>
      <c r="BB325" s="529"/>
      <c r="BC325" s="529"/>
      <c r="BD325" s="529"/>
      <c r="BE325" s="529"/>
      <c r="BF325" s="529"/>
      <c r="BG325" s="529"/>
      <c r="BH325" s="529"/>
      <c r="BI325" s="529"/>
      <c r="BJ325" s="529"/>
      <c r="BK325" s="529"/>
      <c r="BL325" s="529"/>
      <c r="BM325" s="529"/>
      <c r="BN325" s="529"/>
      <c r="BO325" s="529"/>
      <c r="BP325" s="529"/>
      <c r="BQ325" s="529"/>
      <c r="BR325" s="529"/>
      <c r="BS325" s="529"/>
      <c r="BT325" s="529"/>
      <c r="BU325" s="529"/>
      <c r="BV325" s="529"/>
      <c r="BW325" s="529"/>
      <c r="BX325" s="529"/>
      <c r="BY325" s="529"/>
      <c r="BZ325" s="529"/>
      <c r="CA325" s="529"/>
      <c r="CB325" s="529"/>
      <c r="CC325" s="529"/>
      <c r="CD325" s="529"/>
      <c r="CE325" s="529"/>
      <c r="CF325" s="529"/>
      <c r="CG325" s="529"/>
      <c r="CH325" s="529"/>
      <c r="CI325" s="529"/>
      <c r="CJ325" s="529"/>
      <c r="CK325" s="529"/>
      <c r="CL325" s="529"/>
      <c r="CM325" s="529"/>
      <c r="CN325" s="529"/>
      <c r="CO325" s="529"/>
      <c r="CP325" s="529"/>
      <c r="CQ325" s="529"/>
    </row>
    <row r="326" spans="1:95" s="70" customFormat="1" ht="15" customHeight="1" x14ac:dyDescent="0.2">
      <c r="A326" s="11">
        <v>330</v>
      </c>
      <c r="B326" s="277"/>
      <c r="C326" s="289"/>
      <c r="D326" s="289"/>
      <c r="E326" s="290"/>
      <c r="F326" s="1449" t="s">
        <v>569</v>
      </c>
      <c r="G326" s="1450"/>
      <c r="H326" s="1450"/>
      <c r="I326" s="1450"/>
      <c r="J326" s="1450"/>
      <c r="K326" s="1450"/>
      <c r="L326" s="1451"/>
      <c r="M326" s="698">
        <v>0</v>
      </c>
      <c r="N326" s="699">
        <v>0</v>
      </c>
      <c r="O326" s="700">
        <v>0</v>
      </c>
      <c r="P326" s="700">
        <v>0</v>
      </c>
      <c r="Q326" s="705">
        <v>0</v>
      </c>
      <c r="R326" s="700">
        <v>0</v>
      </c>
      <c r="S326" s="701">
        <v>0</v>
      </c>
      <c r="T326" s="700">
        <v>0</v>
      </c>
      <c r="U326" s="701">
        <v>0</v>
      </c>
      <c r="V326" s="700">
        <v>0</v>
      </c>
      <c r="W326" s="701">
        <v>0</v>
      </c>
      <c r="X326" s="700">
        <v>0</v>
      </c>
      <c r="Y326" s="701">
        <v>0</v>
      </c>
      <c r="Z326" s="700">
        <v>0</v>
      </c>
      <c r="AA326" s="701">
        <v>0</v>
      </c>
      <c r="AB326" s="706">
        <v>0</v>
      </c>
      <c r="AC326" s="698">
        <v>0</v>
      </c>
      <c r="AD326" s="996"/>
      <c r="AE326" s="997"/>
      <c r="AF326" s="997"/>
      <c r="AG326" s="536"/>
      <c r="AH326" s="529"/>
      <c r="AI326" s="529"/>
      <c r="AJ326" s="529"/>
      <c r="AK326" s="529"/>
      <c r="AL326" s="529"/>
      <c r="AM326" s="529"/>
      <c r="AN326" s="529"/>
      <c r="AO326" s="529"/>
      <c r="AP326" s="529"/>
      <c r="AQ326" s="529"/>
      <c r="AR326" s="529"/>
      <c r="AS326" s="529"/>
      <c r="AT326" s="529"/>
      <c r="AU326" s="529"/>
      <c r="AV326" s="529"/>
      <c r="AW326" s="529"/>
      <c r="AX326" s="529"/>
      <c r="AY326" s="529"/>
      <c r="AZ326" s="529"/>
      <c r="BA326" s="529"/>
      <c r="BB326" s="529"/>
      <c r="BC326" s="529"/>
      <c r="BD326" s="529"/>
      <c r="BE326" s="529"/>
      <c r="BF326" s="529"/>
      <c r="BG326" s="529"/>
      <c r="BH326" s="529"/>
      <c r="BI326" s="529"/>
      <c r="BJ326" s="529"/>
      <c r="BK326" s="529"/>
      <c r="BL326" s="529"/>
      <c r="BM326" s="529"/>
      <c r="BN326" s="529"/>
      <c r="BO326" s="529"/>
      <c r="BP326" s="529"/>
      <c r="BQ326" s="529"/>
      <c r="BR326" s="529"/>
      <c r="BS326" s="529"/>
      <c r="BT326" s="529"/>
      <c r="BU326" s="529"/>
      <c r="BV326" s="529"/>
      <c r="BW326" s="529"/>
      <c r="BX326" s="529"/>
      <c r="BY326" s="529"/>
      <c r="BZ326" s="529"/>
      <c r="CA326" s="529"/>
      <c r="CB326" s="529"/>
      <c r="CC326" s="529"/>
      <c r="CD326" s="529"/>
      <c r="CE326" s="529"/>
      <c r="CF326" s="529"/>
      <c r="CG326" s="529"/>
      <c r="CH326" s="529"/>
      <c r="CI326" s="529"/>
      <c r="CJ326" s="529"/>
      <c r="CK326" s="529"/>
      <c r="CL326" s="529"/>
      <c r="CM326" s="529"/>
      <c r="CN326" s="529"/>
      <c r="CO326" s="529"/>
      <c r="CP326" s="529"/>
      <c r="CQ326" s="529"/>
    </row>
    <row r="327" spans="1:95" s="70" customFormat="1" ht="15" customHeight="1" x14ac:dyDescent="0.2">
      <c r="A327" s="11">
        <v>331</v>
      </c>
      <c r="B327" s="277"/>
      <c r="C327" s="289"/>
      <c r="D327" s="289"/>
      <c r="E327" s="290"/>
      <c r="F327" s="1449" t="s">
        <v>107</v>
      </c>
      <c r="G327" s="1450"/>
      <c r="H327" s="1450"/>
      <c r="I327" s="1450"/>
      <c r="J327" s="1450"/>
      <c r="K327" s="1450"/>
      <c r="L327" s="1451"/>
      <c r="M327" s="698">
        <v>0</v>
      </c>
      <c r="N327" s="699">
        <v>0</v>
      </c>
      <c r="O327" s="700">
        <v>0</v>
      </c>
      <c r="P327" s="700">
        <v>0</v>
      </c>
      <c r="Q327" s="705">
        <v>0</v>
      </c>
      <c r="R327" s="700">
        <v>0</v>
      </c>
      <c r="S327" s="701">
        <v>0</v>
      </c>
      <c r="T327" s="700">
        <v>0</v>
      </c>
      <c r="U327" s="701">
        <v>0</v>
      </c>
      <c r="V327" s="700">
        <v>0</v>
      </c>
      <c r="W327" s="701">
        <v>0</v>
      </c>
      <c r="X327" s="700">
        <v>0</v>
      </c>
      <c r="Y327" s="701">
        <v>0</v>
      </c>
      <c r="Z327" s="700">
        <v>0</v>
      </c>
      <c r="AA327" s="701">
        <v>0</v>
      </c>
      <c r="AB327" s="706">
        <v>0</v>
      </c>
      <c r="AC327" s="698">
        <v>0</v>
      </c>
      <c r="AD327" s="996"/>
      <c r="AE327" s="997"/>
      <c r="AF327" s="997"/>
      <c r="AG327" s="536"/>
      <c r="AH327" s="529"/>
      <c r="AI327" s="529"/>
      <c r="AJ327" s="529"/>
      <c r="AK327" s="529"/>
      <c r="AL327" s="529"/>
      <c r="AM327" s="529"/>
      <c r="AN327" s="529"/>
      <c r="AO327" s="529"/>
      <c r="AP327" s="529"/>
      <c r="AQ327" s="529"/>
      <c r="AR327" s="529"/>
      <c r="AS327" s="529"/>
      <c r="AT327" s="529"/>
      <c r="AU327" s="529"/>
      <c r="AV327" s="529"/>
      <c r="AW327" s="529"/>
      <c r="AX327" s="529"/>
      <c r="AY327" s="529"/>
      <c r="AZ327" s="529"/>
      <c r="BA327" s="529"/>
      <c r="BB327" s="529"/>
      <c r="BC327" s="529"/>
      <c r="BD327" s="529"/>
      <c r="BE327" s="529"/>
      <c r="BF327" s="529"/>
      <c r="BG327" s="529"/>
      <c r="BH327" s="529"/>
      <c r="BI327" s="529"/>
      <c r="BJ327" s="529"/>
      <c r="BK327" s="529"/>
      <c r="BL327" s="529"/>
      <c r="BM327" s="529"/>
      <c r="BN327" s="529"/>
      <c r="BO327" s="529"/>
      <c r="BP327" s="529"/>
      <c r="BQ327" s="529"/>
      <c r="BR327" s="529"/>
      <c r="BS327" s="529"/>
      <c r="BT327" s="529"/>
      <c r="BU327" s="529"/>
      <c r="BV327" s="529"/>
      <c r="BW327" s="529"/>
      <c r="BX327" s="529"/>
      <c r="BY327" s="529"/>
      <c r="BZ327" s="529"/>
      <c r="CA327" s="529"/>
      <c r="CB327" s="529"/>
      <c r="CC327" s="529"/>
      <c r="CD327" s="529"/>
      <c r="CE327" s="529"/>
      <c r="CF327" s="529"/>
      <c r="CG327" s="529"/>
      <c r="CH327" s="529"/>
      <c r="CI327" s="529"/>
      <c r="CJ327" s="529"/>
      <c r="CK327" s="529"/>
      <c r="CL327" s="529"/>
      <c r="CM327" s="529"/>
      <c r="CN327" s="529"/>
      <c r="CO327" s="529"/>
      <c r="CP327" s="529"/>
      <c r="CQ327" s="529"/>
    </row>
    <row r="328" spans="1:95" s="70" customFormat="1" ht="15" customHeight="1" x14ac:dyDescent="0.2">
      <c r="A328" s="11">
        <v>331</v>
      </c>
      <c r="B328" s="277"/>
      <c r="C328" s="289"/>
      <c r="D328" s="289"/>
      <c r="E328" s="290"/>
      <c r="F328" s="1449" t="s">
        <v>462</v>
      </c>
      <c r="G328" s="1450"/>
      <c r="H328" s="1450"/>
      <c r="I328" s="1450"/>
      <c r="J328" s="1450"/>
      <c r="K328" s="1450"/>
      <c r="L328" s="1451"/>
      <c r="M328" s="698">
        <v>0</v>
      </c>
      <c r="N328" s="699">
        <v>0</v>
      </c>
      <c r="O328" s="700">
        <v>0</v>
      </c>
      <c r="P328" s="700">
        <v>0</v>
      </c>
      <c r="Q328" s="705">
        <v>0</v>
      </c>
      <c r="R328" s="700">
        <v>0</v>
      </c>
      <c r="S328" s="701">
        <v>0</v>
      </c>
      <c r="T328" s="700">
        <v>0</v>
      </c>
      <c r="U328" s="701">
        <v>0</v>
      </c>
      <c r="V328" s="700">
        <v>0</v>
      </c>
      <c r="W328" s="701">
        <v>0</v>
      </c>
      <c r="X328" s="700">
        <v>0</v>
      </c>
      <c r="Y328" s="701">
        <v>0</v>
      </c>
      <c r="Z328" s="700">
        <v>0</v>
      </c>
      <c r="AA328" s="701">
        <v>0</v>
      </c>
      <c r="AB328" s="706">
        <v>0</v>
      </c>
      <c r="AC328" s="698">
        <v>0</v>
      </c>
      <c r="AD328" s="996"/>
      <c r="AE328" s="997"/>
      <c r="AF328" s="997"/>
      <c r="AG328" s="536"/>
      <c r="AH328" s="529"/>
      <c r="AI328" s="529"/>
      <c r="AJ328" s="529"/>
      <c r="AK328" s="529"/>
      <c r="AL328" s="529"/>
      <c r="AM328" s="529"/>
      <c r="AN328" s="529"/>
      <c r="AO328" s="529"/>
      <c r="AP328" s="529"/>
      <c r="AQ328" s="529"/>
      <c r="AR328" s="529"/>
      <c r="AS328" s="529"/>
      <c r="AT328" s="529"/>
      <c r="AU328" s="529"/>
      <c r="AV328" s="529"/>
      <c r="AW328" s="529"/>
      <c r="AX328" s="529"/>
      <c r="AY328" s="529"/>
      <c r="AZ328" s="529"/>
      <c r="BA328" s="529"/>
      <c r="BB328" s="529"/>
      <c r="BC328" s="529"/>
      <c r="BD328" s="529"/>
      <c r="BE328" s="529"/>
      <c r="BF328" s="529"/>
      <c r="BG328" s="529"/>
      <c r="BH328" s="529"/>
      <c r="BI328" s="529"/>
      <c r="BJ328" s="529"/>
      <c r="BK328" s="529"/>
      <c r="BL328" s="529"/>
      <c r="BM328" s="529"/>
      <c r="BN328" s="529"/>
      <c r="BO328" s="529"/>
      <c r="BP328" s="529"/>
      <c r="BQ328" s="529"/>
      <c r="BR328" s="529"/>
      <c r="BS328" s="529"/>
      <c r="BT328" s="529"/>
      <c r="BU328" s="529"/>
      <c r="BV328" s="529"/>
      <c r="BW328" s="529"/>
      <c r="BX328" s="529"/>
      <c r="BY328" s="529"/>
      <c r="BZ328" s="529"/>
      <c r="CA328" s="529"/>
      <c r="CB328" s="529"/>
      <c r="CC328" s="529"/>
      <c r="CD328" s="529"/>
      <c r="CE328" s="529"/>
      <c r="CF328" s="529"/>
      <c r="CG328" s="529"/>
      <c r="CH328" s="529"/>
      <c r="CI328" s="529"/>
      <c r="CJ328" s="529"/>
      <c r="CK328" s="529"/>
      <c r="CL328" s="529"/>
      <c r="CM328" s="529"/>
      <c r="CN328" s="529"/>
      <c r="CO328" s="529"/>
      <c r="CP328" s="529"/>
      <c r="CQ328" s="529"/>
    </row>
    <row r="329" spans="1:95" s="70" customFormat="1" ht="15" customHeight="1" x14ac:dyDescent="0.2">
      <c r="A329" s="11">
        <v>326</v>
      </c>
      <c r="B329" s="277"/>
      <c r="C329" s="1546" t="s">
        <v>108</v>
      </c>
      <c r="D329" s="1531"/>
      <c r="E329" s="1531"/>
      <c r="F329" s="1531"/>
      <c r="G329" s="1531"/>
      <c r="H329" s="1531"/>
      <c r="I329" s="1531"/>
      <c r="J329" s="1531"/>
      <c r="K329" s="1531"/>
      <c r="L329" s="1531"/>
      <c r="M329" s="1531"/>
      <c r="N329" s="1531"/>
      <c r="O329" s="1531"/>
      <c r="P329" s="1531"/>
      <c r="Q329" s="1531"/>
      <c r="R329" s="1531"/>
      <c r="S329" s="1531"/>
      <c r="T329" s="1531"/>
      <c r="U329" s="1531"/>
      <c r="V329" s="1531"/>
      <c r="W329" s="1531"/>
      <c r="X329" s="1531"/>
      <c r="Y329" s="1531"/>
      <c r="Z329" s="1531"/>
      <c r="AA329" s="1531"/>
      <c r="AB329" s="1531"/>
      <c r="AC329" s="1531"/>
      <c r="AD329" s="1531"/>
      <c r="AE329" s="1531"/>
      <c r="AF329" s="1531"/>
      <c r="AG329" s="536"/>
      <c r="AH329" s="529"/>
      <c r="AI329" s="529"/>
      <c r="AJ329" s="529"/>
      <c r="AK329" s="529"/>
      <c r="AL329" s="529"/>
      <c r="AM329" s="529"/>
      <c r="AN329" s="529"/>
      <c r="AO329" s="529"/>
      <c r="AP329" s="529"/>
      <c r="AQ329" s="529"/>
      <c r="AR329" s="529"/>
      <c r="AS329" s="529"/>
      <c r="AT329" s="529"/>
      <c r="AU329" s="529"/>
      <c r="AV329" s="529"/>
      <c r="AW329" s="529"/>
      <c r="AX329" s="529"/>
      <c r="AY329" s="529"/>
      <c r="AZ329" s="529"/>
      <c r="BA329" s="529"/>
      <c r="BB329" s="529"/>
      <c r="BC329" s="529"/>
      <c r="BD329" s="529"/>
      <c r="BE329" s="529"/>
      <c r="BF329" s="529"/>
      <c r="BG329" s="529"/>
      <c r="BH329" s="529"/>
      <c r="BI329" s="529"/>
      <c r="BJ329" s="529"/>
      <c r="BK329" s="529"/>
      <c r="BL329" s="529"/>
      <c r="BM329" s="529"/>
      <c r="BN329" s="529"/>
      <c r="BO329" s="529"/>
      <c r="BP329" s="529"/>
      <c r="BQ329" s="529"/>
      <c r="BR329" s="529"/>
      <c r="BS329" s="529"/>
      <c r="BT329" s="529"/>
      <c r="BU329" s="529"/>
      <c r="BV329" s="529"/>
      <c r="BW329" s="529"/>
      <c r="BX329" s="529"/>
      <c r="BY329" s="529"/>
      <c r="BZ329" s="529"/>
      <c r="CA329" s="529"/>
      <c r="CB329" s="529"/>
      <c r="CC329" s="529"/>
      <c r="CD329" s="529"/>
      <c r="CE329" s="529"/>
      <c r="CF329" s="529"/>
      <c r="CG329" s="529"/>
      <c r="CH329" s="529"/>
      <c r="CI329" s="529"/>
      <c r="CJ329" s="529"/>
      <c r="CK329" s="529"/>
      <c r="CL329" s="529"/>
      <c r="CM329" s="529"/>
      <c r="CN329" s="529"/>
      <c r="CO329" s="529"/>
      <c r="CP329" s="529"/>
      <c r="CQ329" s="529"/>
    </row>
    <row r="330" spans="1:95" s="70" customFormat="1" x14ac:dyDescent="0.2">
      <c r="A330" s="11">
        <v>232</v>
      </c>
      <c r="B330" s="277"/>
      <c r="C330" s="278"/>
      <c r="D330" s="1485" t="s">
        <v>64</v>
      </c>
      <c r="E330" s="1641"/>
      <c r="F330" s="1641"/>
      <c r="G330" s="1641"/>
      <c r="H330" s="1641"/>
      <c r="I330" s="1641"/>
      <c r="J330" s="1641"/>
      <c r="K330" s="1641"/>
      <c r="L330" s="1641"/>
      <c r="M330" s="1486"/>
      <c r="N330" s="1486"/>
      <c r="O330" s="1486"/>
      <c r="P330" s="1486"/>
      <c r="Q330" s="1486"/>
      <c r="R330" s="1486"/>
      <c r="S330" s="1486"/>
      <c r="T330" s="1486"/>
      <c r="U330" s="1486"/>
      <c r="V330" s="1486"/>
      <c r="W330" s="1486"/>
      <c r="X330" s="1486"/>
      <c r="Y330" s="1486"/>
      <c r="Z330" s="1486"/>
      <c r="AA330" s="1486"/>
      <c r="AB330" s="1486"/>
      <c r="AC330" s="1486"/>
      <c r="AD330" s="1486"/>
      <c r="AE330" s="1486"/>
      <c r="AF330" s="1486"/>
      <c r="AG330" s="536"/>
      <c r="AH330" s="529"/>
      <c r="AI330" s="529"/>
      <c r="AJ330" s="529"/>
      <c r="AK330" s="529"/>
      <c r="AL330" s="529"/>
      <c r="AM330" s="529"/>
      <c r="AN330" s="529"/>
      <c r="AO330" s="529"/>
      <c r="AP330" s="529"/>
      <c r="AQ330" s="529"/>
      <c r="AR330" s="529"/>
      <c r="AS330" s="529"/>
      <c r="AT330" s="529"/>
      <c r="AU330" s="529"/>
      <c r="AV330" s="529"/>
      <c r="AW330" s="529"/>
      <c r="AX330" s="529"/>
      <c r="AY330" s="529"/>
      <c r="AZ330" s="529"/>
      <c r="BA330" s="529"/>
      <c r="BB330" s="529"/>
      <c r="BC330" s="529"/>
      <c r="BD330" s="529"/>
      <c r="BE330" s="529"/>
      <c r="BF330" s="529"/>
      <c r="BG330" s="529"/>
      <c r="BH330" s="529"/>
      <c r="BI330" s="529"/>
      <c r="BJ330" s="529"/>
      <c r="BK330" s="529"/>
      <c r="BL330" s="529"/>
      <c r="BM330" s="529"/>
      <c r="BN330" s="529"/>
      <c r="BO330" s="529"/>
      <c r="BP330" s="529"/>
      <c r="BQ330" s="529"/>
      <c r="BR330" s="529"/>
      <c r="BS330" s="529"/>
      <c r="BT330" s="529"/>
      <c r="BU330" s="529"/>
      <c r="BV330" s="529"/>
      <c r="BW330" s="529"/>
      <c r="BX330" s="529"/>
      <c r="BY330" s="529"/>
      <c r="BZ330" s="529"/>
      <c r="CA330" s="529"/>
      <c r="CB330" s="529"/>
      <c r="CC330" s="529"/>
      <c r="CD330" s="529"/>
      <c r="CE330" s="529"/>
      <c r="CF330" s="529"/>
      <c r="CG330" s="529"/>
      <c r="CH330" s="529"/>
      <c r="CI330" s="529"/>
      <c r="CJ330" s="529"/>
      <c r="CK330" s="529"/>
      <c r="CL330" s="529"/>
      <c r="CM330" s="529"/>
      <c r="CN330" s="529"/>
      <c r="CO330" s="529"/>
      <c r="CP330" s="529"/>
      <c r="CQ330" s="529"/>
    </row>
    <row r="331" spans="1:95" s="70" customFormat="1" x14ac:dyDescent="0.2">
      <c r="A331" s="11">
        <v>233</v>
      </c>
      <c r="B331" s="277"/>
      <c r="C331" s="278"/>
      <c r="D331" s="278"/>
      <c r="E331" s="1452" t="s">
        <v>66</v>
      </c>
      <c r="F331" s="1453"/>
      <c r="G331" s="1453"/>
      <c r="H331" s="1453"/>
      <c r="I331" s="1453"/>
      <c r="J331" s="1453"/>
      <c r="K331" s="1453"/>
      <c r="L331" s="1454"/>
      <c r="M331" s="407">
        <f>SUM(M332:M335)</f>
        <v>0</v>
      </c>
      <c r="N331" s="410">
        <f t="shared" ref="N331:AC331" si="69">SUBTOTAL(9,N332:N335)</f>
        <v>0</v>
      </c>
      <c r="O331" s="414">
        <f t="shared" si="69"/>
        <v>0</v>
      </c>
      <c r="P331" s="413">
        <f t="shared" si="69"/>
        <v>0</v>
      </c>
      <c r="Q331" s="415">
        <f t="shared" si="69"/>
        <v>0</v>
      </c>
      <c r="R331" s="414">
        <f t="shared" si="69"/>
        <v>0</v>
      </c>
      <c r="S331" s="414">
        <f t="shared" si="69"/>
        <v>0</v>
      </c>
      <c r="T331" s="414">
        <f t="shared" si="69"/>
        <v>0</v>
      </c>
      <c r="U331" s="414">
        <f t="shared" si="69"/>
        <v>0</v>
      </c>
      <c r="V331" s="414">
        <f t="shared" si="69"/>
        <v>0</v>
      </c>
      <c r="W331" s="414">
        <f t="shared" si="69"/>
        <v>0</v>
      </c>
      <c r="X331" s="414">
        <f t="shared" si="69"/>
        <v>0</v>
      </c>
      <c r="Y331" s="414">
        <f t="shared" si="69"/>
        <v>0</v>
      </c>
      <c r="Z331" s="414">
        <f t="shared" si="69"/>
        <v>0</v>
      </c>
      <c r="AA331" s="414">
        <f t="shared" si="69"/>
        <v>0</v>
      </c>
      <c r="AB331" s="424">
        <f t="shared" si="69"/>
        <v>0</v>
      </c>
      <c r="AC331" s="407">
        <f t="shared" si="69"/>
        <v>0</v>
      </c>
      <c r="AD331" s="996"/>
      <c r="AE331" s="997"/>
      <c r="AF331" s="997"/>
      <c r="AG331" s="536"/>
      <c r="AH331" s="529"/>
      <c r="AI331" s="529"/>
      <c r="AJ331" s="529"/>
      <c r="AK331" s="529"/>
      <c r="AL331" s="529"/>
      <c r="AM331" s="529"/>
      <c r="AN331" s="529"/>
      <c r="AO331" s="529"/>
      <c r="AP331" s="529"/>
      <c r="AQ331" s="529"/>
      <c r="AR331" s="529"/>
      <c r="AS331" s="529"/>
      <c r="AT331" s="529"/>
      <c r="AU331" s="529"/>
      <c r="AV331" s="529"/>
      <c r="AW331" s="529"/>
      <c r="AX331" s="529"/>
      <c r="AY331" s="529"/>
      <c r="AZ331" s="529"/>
      <c r="BA331" s="529"/>
      <c r="BB331" s="529"/>
      <c r="BC331" s="529"/>
      <c r="BD331" s="529"/>
      <c r="BE331" s="529"/>
      <c r="BF331" s="529"/>
      <c r="BG331" s="529"/>
      <c r="BH331" s="529"/>
      <c r="BI331" s="529"/>
      <c r="BJ331" s="529"/>
      <c r="BK331" s="529"/>
      <c r="BL331" s="529"/>
      <c r="BM331" s="529"/>
      <c r="BN331" s="529"/>
      <c r="BO331" s="529"/>
      <c r="BP331" s="529"/>
      <c r="BQ331" s="529"/>
      <c r="BR331" s="529"/>
      <c r="BS331" s="529"/>
      <c r="BT331" s="529"/>
      <c r="BU331" s="529"/>
      <c r="BV331" s="529"/>
      <c r="BW331" s="529"/>
      <c r="BX331" s="529"/>
      <c r="BY331" s="529"/>
      <c r="BZ331" s="529"/>
      <c r="CA331" s="529"/>
      <c r="CB331" s="529"/>
      <c r="CC331" s="529"/>
      <c r="CD331" s="529"/>
      <c r="CE331" s="529"/>
      <c r="CF331" s="529"/>
      <c r="CG331" s="529"/>
      <c r="CH331" s="529"/>
      <c r="CI331" s="529"/>
      <c r="CJ331" s="529"/>
      <c r="CK331" s="529"/>
      <c r="CL331" s="529"/>
      <c r="CM331" s="529"/>
      <c r="CN331" s="529"/>
      <c r="CO331" s="529"/>
      <c r="CP331" s="529"/>
      <c r="CQ331" s="529"/>
    </row>
    <row r="332" spans="1:95" s="70" customFormat="1" x14ac:dyDescent="0.2">
      <c r="A332" s="11">
        <v>234</v>
      </c>
      <c r="B332" s="277"/>
      <c r="C332" s="278"/>
      <c r="D332" s="278"/>
      <c r="E332" s="279"/>
      <c r="F332" s="1455" t="s">
        <v>65</v>
      </c>
      <c r="G332" s="1456"/>
      <c r="H332" s="1456"/>
      <c r="I332" s="1456"/>
      <c r="J332" s="1456"/>
      <c r="K332" s="1456"/>
      <c r="L332" s="1457"/>
      <c r="M332" s="698">
        <v>0</v>
      </c>
      <c r="N332" s="699">
        <v>0</v>
      </c>
      <c r="O332" s="700">
        <v>0</v>
      </c>
      <c r="P332" s="700">
        <v>0</v>
      </c>
      <c r="Q332" s="705">
        <v>0</v>
      </c>
      <c r="R332" s="700">
        <v>0</v>
      </c>
      <c r="S332" s="701">
        <v>0</v>
      </c>
      <c r="T332" s="700">
        <v>0</v>
      </c>
      <c r="U332" s="701">
        <v>0</v>
      </c>
      <c r="V332" s="700">
        <v>0</v>
      </c>
      <c r="W332" s="701">
        <v>0</v>
      </c>
      <c r="X332" s="700">
        <v>0</v>
      </c>
      <c r="Y332" s="701">
        <v>0</v>
      </c>
      <c r="Z332" s="700">
        <v>0</v>
      </c>
      <c r="AA332" s="701">
        <v>0</v>
      </c>
      <c r="AB332" s="706">
        <v>0</v>
      </c>
      <c r="AC332" s="698">
        <v>0</v>
      </c>
      <c r="AD332" s="996"/>
      <c r="AE332" s="997"/>
      <c r="AF332" s="997"/>
      <c r="AG332" s="536"/>
      <c r="AH332" s="529"/>
      <c r="AI332" s="529"/>
      <c r="AJ332" s="529"/>
      <c r="AK332" s="529"/>
      <c r="AL332" s="529"/>
      <c r="AM332" s="529"/>
      <c r="AN332" s="529"/>
      <c r="AO332" s="529"/>
      <c r="AP332" s="529"/>
      <c r="AQ332" s="529"/>
      <c r="AR332" s="529"/>
      <c r="AS332" s="529"/>
      <c r="AT332" s="529"/>
      <c r="AU332" s="529"/>
      <c r="AV332" s="529"/>
      <c r="AW332" s="529"/>
      <c r="AX332" s="529"/>
      <c r="AY332" s="529"/>
      <c r="AZ332" s="529"/>
      <c r="BA332" s="529"/>
      <c r="BB332" s="529"/>
      <c r="BC332" s="529"/>
      <c r="BD332" s="529"/>
      <c r="BE332" s="529"/>
      <c r="BF332" s="529"/>
      <c r="BG332" s="529"/>
      <c r="BH332" s="529"/>
      <c r="BI332" s="529"/>
      <c r="BJ332" s="529"/>
      <c r="BK332" s="529"/>
      <c r="BL332" s="529"/>
      <c r="BM332" s="529"/>
      <c r="BN332" s="529"/>
      <c r="BO332" s="529"/>
      <c r="BP332" s="529"/>
      <c r="BQ332" s="529"/>
      <c r="BR332" s="529"/>
      <c r="BS332" s="529"/>
      <c r="BT332" s="529"/>
      <c r="BU332" s="529"/>
      <c r="BV332" s="529"/>
      <c r="BW332" s="529"/>
      <c r="BX332" s="529"/>
      <c r="BY332" s="529"/>
      <c r="BZ332" s="529"/>
      <c r="CA332" s="529"/>
      <c r="CB332" s="529"/>
      <c r="CC332" s="529"/>
      <c r="CD332" s="529"/>
      <c r="CE332" s="529"/>
      <c r="CF332" s="529"/>
      <c r="CG332" s="529"/>
      <c r="CH332" s="529"/>
      <c r="CI332" s="529"/>
      <c r="CJ332" s="529"/>
      <c r="CK332" s="529"/>
      <c r="CL332" s="529"/>
      <c r="CM332" s="529"/>
      <c r="CN332" s="529"/>
      <c r="CO332" s="529"/>
      <c r="CP332" s="529"/>
      <c r="CQ332" s="529"/>
    </row>
    <row r="333" spans="1:95" s="70" customFormat="1" x14ac:dyDescent="0.2">
      <c r="A333" s="11">
        <v>235</v>
      </c>
      <c r="B333" s="277"/>
      <c r="C333" s="278"/>
      <c r="D333" s="278"/>
      <c r="E333" s="279"/>
      <c r="F333" s="1449" t="s">
        <v>68</v>
      </c>
      <c r="G333" s="1450"/>
      <c r="H333" s="1450"/>
      <c r="I333" s="1450"/>
      <c r="J333" s="1450"/>
      <c r="K333" s="1450"/>
      <c r="L333" s="1451"/>
      <c r="M333" s="698">
        <v>0</v>
      </c>
      <c r="N333" s="699">
        <v>0</v>
      </c>
      <c r="O333" s="700">
        <v>0</v>
      </c>
      <c r="P333" s="700">
        <v>0</v>
      </c>
      <c r="Q333" s="705">
        <v>0</v>
      </c>
      <c r="R333" s="700">
        <v>0</v>
      </c>
      <c r="S333" s="701">
        <v>0</v>
      </c>
      <c r="T333" s="700">
        <v>0</v>
      </c>
      <c r="U333" s="701">
        <v>0</v>
      </c>
      <c r="V333" s="700">
        <v>0</v>
      </c>
      <c r="W333" s="701">
        <v>0</v>
      </c>
      <c r="X333" s="700">
        <v>0</v>
      </c>
      <c r="Y333" s="701">
        <v>0</v>
      </c>
      <c r="Z333" s="700">
        <v>0</v>
      </c>
      <c r="AA333" s="701">
        <v>0</v>
      </c>
      <c r="AB333" s="706">
        <v>0</v>
      </c>
      <c r="AC333" s="698">
        <v>0</v>
      </c>
      <c r="AD333" s="996"/>
      <c r="AE333" s="997"/>
      <c r="AF333" s="997"/>
      <c r="AG333" s="536"/>
      <c r="AH333" s="529"/>
      <c r="AI333" s="529"/>
      <c r="AJ333" s="529"/>
      <c r="AK333" s="529"/>
      <c r="AL333" s="529"/>
      <c r="AM333" s="529"/>
      <c r="AN333" s="529"/>
      <c r="AO333" s="529"/>
      <c r="AP333" s="529"/>
      <c r="AQ333" s="529"/>
      <c r="AR333" s="529"/>
      <c r="AS333" s="529"/>
      <c r="AT333" s="529"/>
      <c r="AU333" s="529"/>
      <c r="AV333" s="529"/>
      <c r="AW333" s="529"/>
      <c r="AX333" s="529"/>
      <c r="AY333" s="529"/>
      <c r="AZ333" s="529"/>
      <c r="BA333" s="529"/>
      <c r="BB333" s="529"/>
      <c r="BC333" s="529"/>
      <c r="BD333" s="529"/>
      <c r="BE333" s="529"/>
      <c r="BF333" s="529"/>
      <c r="BG333" s="529"/>
      <c r="BH333" s="529"/>
      <c r="BI333" s="529"/>
      <c r="BJ333" s="529"/>
      <c r="BK333" s="529"/>
      <c r="BL333" s="529"/>
      <c r="BM333" s="529"/>
      <c r="BN333" s="529"/>
      <c r="BO333" s="529"/>
      <c r="BP333" s="529"/>
      <c r="BQ333" s="529"/>
      <c r="BR333" s="529"/>
      <c r="BS333" s="529"/>
      <c r="BT333" s="529"/>
      <c r="BU333" s="529"/>
      <c r="BV333" s="529"/>
      <c r="BW333" s="529"/>
      <c r="BX333" s="529"/>
      <c r="BY333" s="529"/>
      <c r="BZ333" s="529"/>
      <c r="CA333" s="529"/>
      <c r="CB333" s="529"/>
      <c r="CC333" s="529"/>
      <c r="CD333" s="529"/>
      <c r="CE333" s="529"/>
      <c r="CF333" s="529"/>
      <c r="CG333" s="529"/>
      <c r="CH333" s="529"/>
      <c r="CI333" s="529"/>
      <c r="CJ333" s="529"/>
      <c r="CK333" s="529"/>
      <c r="CL333" s="529"/>
      <c r="CM333" s="529"/>
      <c r="CN333" s="529"/>
      <c r="CO333" s="529"/>
      <c r="CP333" s="529"/>
      <c r="CQ333" s="529"/>
    </row>
    <row r="334" spans="1:95" s="70" customFormat="1" x14ac:dyDescent="0.2">
      <c r="A334" s="11">
        <v>236</v>
      </c>
      <c r="B334" s="277"/>
      <c r="C334" s="278"/>
      <c r="D334" s="280"/>
      <c r="E334" s="281"/>
      <c r="F334" s="1449" t="s">
        <v>537</v>
      </c>
      <c r="G334" s="1450"/>
      <c r="H334" s="1450"/>
      <c r="I334" s="1450"/>
      <c r="J334" s="1450"/>
      <c r="K334" s="1450"/>
      <c r="L334" s="1451"/>
      <c r="M334" s="698">
        <v>0</v>
      </c>
      <c r="N334" s="699">
        <v>0</v>
      </c>
      <c r="O334" s="700">
        <v>0</v>
      </c>
      <c r="P334" s="700">
        <v>0</v>
      </c>
      <c r="Q334" s="705">
        <v>0</v>
      </c>
      <c r="R334" s="700">
        <v>0</v>
      </c>
      <c r="S334" s="701">
        <v>0</v>
      </c>
      <c r="T334" s="700">
        <v>0</v>
      </c>
      <c r="U334" s="701">
        <v>0</v>
      </c>
      <c r="V334" s="700">
        <v>0</v>
      </c>
      <c r="W334" s="701">
        <v>0</v>
      </c>
      <c r="X334" s="700">
        <v>0</v>
      </c>
      <c r="Y334" s="701">
        <v>0</v>
      </c>
      <c r="Z334" s="700">
        <v>0</v>
      </c>
      <c r="AA334" s="701">
        <v>0</v>
      </c>
      <c r="AB334" s="706">
        <v>0</v>
      </c>
      <c r="AC334" s="698">
        <v>0</v>
      </c>
      <c r="AD334" s="996"/>
      <c r="AE334" s="997"/>
      <c r="AF334" s="997"/>
      <c r="AG334" s="536"/>
      <c r="AH334" s="529"/>
      <c r="AI334" s="529"/>
      <c r="AJ334" s="529"/>
      <c r="AK334" s="529"/>
      <c r="AL334" s="529"/>
      <c r="AM334" s="529"/>
      <c r="AN334" s="529"/>
      <c r="AO334" s="529"/>
      <c r="AP334" s="529"/>
      <c r="AQ334" s="529"/>
      <c r="AR334" s="529"/>
      <c r="AS334" s="529"/>
      <c r="AT334" s="529"/>
      <c r="AU334" s="529"/>
      <c r="AV334" s="529"/>
      <c r="AW334" s="529"/>
      <c r="AX334" s="529"/>
      <c r="AY334" s="529"/>
      <c r="AZ334" s="529"/>
      <c r="BA334" s="529"/>
      <c r="BB334" s="529"/>
      <c r="BC334" s="529"/>
      <c r="BD334" s="529"/>
      <c r="BE334" s="529"/>
      <c r="BF334" s="529"/>
      <c r="BG334" s="529"/>
      <c r="BH334" s="529"/>
      <c r="BI334" s="529"/>
      <c r="BJ334" s="529"/>
      <c r="BK334" s="529"/>
      <c r="BL334" s="529"/>
      <c r="BM334" s="529"/>
      <c r="BN334" s="529"/>
      <c r="BO334" s="529"/>
      <c r="BP334" s="529"/>
      <c r="BQ334" s="529"/>
      <c r="BR334" s="529"/>
      <c r="BS334" s="529"/>
      <c r="BT334" s="529"/>
      <c r="BU334" s="529"/>
      <c r="BV334" s="529"/>
      <c r="BW334" s="529"/>
      <c r="BX334" s="529"/>
      <c r="BY334" s="529"/>
      <c r="BZ334" s="529"/>
      <c r="CA334" s="529"/>
      <c r="CB334" s="529"/>
      <c r="CC334" s="529"/>
      <c r="CD334" s="529"/>
      <c r="CE334" s="529"/>
      <c r="CF334" s="529"/>
      <c r="CG334" s="529"/>
      <c r="CH334" s="529"/>
      <c r="CI334" s="529"/>
      <c r="CJ334" s="529"/>
      <c r="CK334" s="529"/>
      <c r="CL334" s="529"/>
      <c r="CM334" s="529"/>
      <c r="CN334" s="529"/>
      <c r="CO334" s="529"/>
      <c r="CP334" s="529"/>
      <c r="CQ334" s="529"/>
    </row>
    <row r="335" spans="1:95" s="70" customFormat="1" ht="27.75" customHeight="1" x14ac:dyDescent="0.2">
      <c r="A335" s="11">
        <v>237</v>
      </c>
      <c r="B335" s="277"/>
      <c r="C335" s="278"/>
      <c r="D335" s="278"/>
      <c r="E335" s="282"/>
      <c r="F335" s="1458" t="s">
        <v>532</v>
      </c>
      <c r="G335" s="1459"/>
      <c r="H335" s="1459"/>
      <c r="I335" s="1459"/>
      <c r="J335" s="1459"/>
      <c r="K335" s="1459"/>
      <c r="L335" s="1460"/>
      <c r="M335" s="698">
        <v>0</v>
      </c>
      <c r="N335" s="699">
        <v>0</v>
      </c>
      <c r="O335" s="700">
        <v>0</v>
      </c>
      <c r="P335" s="700">
        <v>0</v>
      </c>
      <c r="Q335" s="705">
        <v>0</v>
      </c>
      <c r="R335" s="700">
        <v>0</v>
      </c>
      <c r="S335" s="701">
        <v>0</v>
      </c>
      <c r="T335" s="700">
        <v>0</v>
      </c>
      <c r="U335" s="701">
        <v>0</v>
      </c>
      <c r="V335" s="700">
        <v>0</v>
      </c>
      <c r="W335" s="701">
        <v>0</v>
      </c>
      <c r="X335" s="700">
        <v>0</v>
      </c>
      <c r="Y335" s="701">
        <v>0</v>
      </c>
      <c r="Z335" s="700">
        <v>0</v>
      </c>
      <c r="AA335" s="701">
        <v>0</v>
      </c>
      <c r="AB335" s="706">
        <v>0</v>
      </c>
      <c r="AC335" s="698">
        <v>0</v>
      </c>
      <c r="AD335" s="996"/>
      <c r="AE335" s="997"/>
      <c r="AF335" s="997"/>
      <c r="AG335" s="536"/>
      <c r="AH335" s="529"/>
      <c r="AI335" s="529"/>
      <c r="AJ335" s="529"/>
      <c r="AK335" s="529"/>
      <c r="AL335" s="529"/>
      <c r="AM335" s="529"/>
      <c r="AN335" s="529"/>
      <c r="AO335" s="529"/>
      <c r="AP335" s="529"/>
      <c r="AQ335" s="529"/>
      <c r="AR335" s="529"/>
      <c r="AS335" s="529"/>
      <c r="AT335" s="529"/>
      <c r="AU335" s="529"/>
      <c r="AV335" s="529"/>
      <c r="AW335" s="529"/>
      <c r="AX335" s="529"/>
      <c r="AY335" s="529"/>
      <c r="AZ335" s="529"/>
      <c r="BA335" s="529"/>
      <c r="BB335" s="529"/>
      <c r="BC335" s="529"/>
      <c r="BD335" s="529"/>
      <c r="BE335" s="529"/>
      <c r="BF335" s="529"/>
      <c r="BG335" s="529"/>
      <c r="BH335" s="529"/>
      <c r="BI335" s="529"/>
      <c r="BJ335" s="529"/>
      <c r="BK335" s="529"/>
      <c r="BL335" s="529"/>
      <c r="BM335" s="529"/>
      <c r="BN335" s="529"/>
      <c r="BO335" s="529"/>
      <c r="BP335" s="529"/>
      <c r="BQ335" s="529"/>
      <c r="BR335" s="529"/>
      <c r="BS335" s="529"/>
      <c r="BT335" s="529"/>
      <c r="BU335" s="529"/>
      <c r="BV335" s="529"/>
      <c r="BW335" s="529"/>
      <c r="BX335" s="529"/>
      <c r="BY335" s="529"/>
      <c r="BZ335" s="529"/>
      <c r="CA335" s="529"/>
      <c r="CB335" s="529"/>
      <c r="CC335" s="529"/>
      <c r="CD335" s="529"/>
      <c r="CE335" s="529"/>
      <c r="CF335" s="529"/>
      <c r="CG335" s="529"/>
      <c r="CH335" s="529"/>
      <c r="CI335" s="529"/>
      <c r="CJ335" s="529"/>
      <c r="CK335" s="529"/>
      <c r="CL335" s="529"/>
      <c r="CM335" s="529"/>
      <c r="CN335" s="529"/>
      <c r="CO335" s="529"/>
      <c r="CP335" s="529"/>
      <c r="CQ335" s="529"/>
    </row>
    <row r="336" spans="1:95" s="70" customFormat="1" ht="15.75" x14ac:dyDescent="0.2">
      <c r="A336" s="11">
        <v>238</v>
      </c>
      <c r="B336" s="277"/>
      <c r="C336" s="278"/>
      <c r="D336" s="283"/>
      <c r="E336" s="1452" t="s">
        <v>67</v>
      </c>
      <c r="F336" s="1453"/>
      <c r="G336" s="1453"/>
      <c r="H336" s="1453"/>
      <c r="I336" s="1453"/>
      <c r="J336" s="1453"/>
      <c r="K336" s="1453"/>
      <c r="L336" s="1454"/>
      <c r="M336" s="407">
        <f>SUM(M337:M340)</f>
        <v>0</v>
      </c>
      <c r="N336" s="410">
        <f t="shared" ref="N336:AC336" si="70">SUBTOTAL(9,N337:N340)</f>
        <v>0</v>
      </c>
      <c r="O336" s="414">
        <f t="shared" si="70"/>
        <v>0</v>
      </c>
      <c r="P336" s="413">
        <f t="shared" si="70"/>
        <v>0</v>
      </c>
      <c r="Q336" s="415">
        <f t="shared" si="70"/>
        <v>0</v>
      </c>
      <c r="R336" s="414">
        <f t="shared" si="70"/>
        <v>0</v>
      </c>
      <c r="S336" s="414">
        <f t="shared" si="70"/>
        <v>0</v>
      </c>
      <c r="T336" s="414">
        <f t="shared" si="70"/>
        <v>0</v>
      </c>
      <c r="U336" s="414">
        <f t="shared" si="70"/>
        <v>0</v>
      </c>
      <c r="V336" s="414">
        <f t="shared" si="70"/>
        <v>0</v>
      </c>
      <c r="W336" s="414">
        <f t="shared" si="70"/>
        <v>0</v>
      </c>
      <c r="X336" s="414">
        <f t="shared" si="70"/>
        <v>0</v>
      </c>
      <c r="Y336" s="414">
        <f t="shared" si="70"/>
        <v>0</v>
      </c>
      <c r="Z336" s="414">
        <f t="shared" si="70"/>
        <v>0</v>
      </c>
      <c r="AA336" s="414">
        <f t="shared" si="70"/>
        <v>0</v>
      </c>
      <c r="AB336" s="424">
        <f t="shared" si="70"/>
        <v>0</v>
      </c>
      <c r="AC336" s="407">
        <f t="shared" si="70"/>
        <v>0</v>
      </c>
      <c r="AD336" s="996"/>
      <c r="AE336" s="997"/>
      <c r="AF336" s="997"/>
      <c r="AG336" s="536"/>
      <c r="AH336" s="529"/>
      <c r="AI336" s="529"/>
      <c r="AJ336" s="529"/>
      <c r="AK336" s="529"/>
      <c r="AL336" s="529"/>
      <c r="AM336" s="529"/>
      <c r="AN336" s="529"/>
      <c r="AO336" s="529"/>
      <c r="AP336" s="529"/>
      <c r="AQ336" s="529"/>
      <c r="AR336" s="529"/>
      <c r="AS336" s="529"/>
      <c r="AT336" s="529"/>
      <c r="AU336" s="529"/>
      <c r="AV336" s="529"/>
      <c r="AW336" s="529"/>
      <c r="AX336" s="529"/>
      <c r="AY336" s="529"/>
      <c r="AZ336" s="529"/>
      <c r="BA336" s="529"/>
      <c r="BB336" s="529"/>
      <c r="BC336" s="529"/>
      <c r="BD336" s="529"/>
      <c r="BE336" s="529"/>
      <c r="BF336" s="529"/>
      <c r="BG336" s="529"/>
      <c r="BH336" s="529"/>
      <c r="BI336" s="529"/>
      <c r="BJ336" s="529"/>
      <c r="BK336" s="529"/>
      <c r="BL336" s="529"/>
      <c r="BM336" s="529"/>
      <c r="BN336" s="529"/>
      <c r="BO336" s="529"/>
      <c r="BP336" s="529"/>
      <c r="BQ336" s="529"/>
      <c r="BR336" s="529"/>
      <c r="BS336" s="529"/>
      <c r="BT336" s="529"/>
      <c r="BU336" s="529"/>
      <c r="BV336" s="529"/>
      <c r="BW336" s="529"/>
      <c r="BX336" s="529"/>
      <c r="BY336" s="529"/>
      <c r="BZ336" s="529"/>
      <c r="CA336" s="529"/>
      <c r="CB336" s="529"/>
      <c r="CC336" s="529"/>
      <c r="CD336" s="529"/>
      <c r="CE336" s="529"/>
      <c r="CF336" s="529"/>
      <c r="CG336" s="529"/>
      <c r="CH336" s="529"/>
      <c r="CI336" s="529"/>
      <c r="CJ336" s="529"/>
      <c r="CK336" s="529"/>
      <c r="CL336" s="529"/>
      <c r="CM336" s="529"/>
      <c r="CN336" s="529"/>
      <c r="CO336" s="529"/>
      <c r="CP336" s="529"/>
      <c r="CQ336" s="529"/>
    </row>
    <row r="337" spans="1:95" s="70" customFormat="1" x14ac:dyDescent="0.2">
      <c r="A337" s="11">
        <v>239</v>
      </c>
      <c r="B337" s="277"/>
      <c r="C337" s="278"/>
      <c r="D337" s="284"/>
      <c r="E337" s="284"/>
      <c r="F337" s="1455" t="s">
        <v>65</v>
      </c>
      <c r="G337" s="1456"/>
      <c r="H337" s="1456"/>
      <c r="I337" s="1456"/>
      <c r="J337" s="1456"/>
      <c r="K337" s="1456"/>
      <c r="L337" s="1457"/>
      <c r="M337" s="698">
        <v>0</v>
      </c>
      <c r="N337" s="699">
        <v>0</v>
      </c>
      <c r="O337" s="700">
        <v>0</v>
      </c>
      <c r="P337" s="700">
        <v>0</v>
      </c>
      <c r="Q337" s="705">
        <v>0</v>
      </c>
      <c r="R337" s="700">
        <v>0</v>
      </c>
      <c r="S337" s="701">
        <v>0</v>
      </c>
      <c r="T337" s="700">
        <v>0</v>
      </c>
      <c r="U337" s="701">
        <v>0</v>
      </c>
      <c r="V337" s="700">
        <v>0</v>
      </c>
      <c r="W337" s="701">
        <v>0</v>
      </c>
      <c r="X337" s="700">
        <v>0</v>
      </c>
      <c r="Y337" s="701">
        <v>0</v>
      </c>
      <c r="Z337" s="700">
        <v>0</v>
      </c>
      <c r="AA337" s="701">
        <v>0</v>
      </c>
      <c r="AB337" s="706">
        <v>0</v>
      </c>
      <c r="AC337" s="698">
        <v>0</v>
      </c>
      <c r="AD337" s="996"/>
      <c r="AE337" s="997"/>
      <c r="AF337" s="997"/>
      <c r="AG337" s="536"/>
      <c r="AH337" s="529"/>
      <c r="AI337" s="529"/>
      <c r="AJ337" s="529"/>
      <c r="AK337" s="529"/>
      <c r="AL337" s="529"/>
      <c r="AM337" s="529"/>
      <c r="AN337" s="529"/>
      <c r="AO337" s="529"/>
      <c r="AP337" s="529"/>
      <c r="AQ337" s="529"/>
      <c r="AR337" s="529"/>
      <c r="AS337" s="529"/>
      <c r="AT337" s="529"/>
      <c r="AU337" s="529"/>
      <c r="AV337" s="529"/>
      <c r="AW337" s="529"/>
      <c r="AX337" s="529"/>
      <c r="AY337" s="529"/>
      <c r="AZ337" s="529"/>
      <c r="BA337" s="529"/>
      <c r="BB337" s="529"/>
      <c r="BC337" s="529"/>
      <c r="BD337" s="529"/>
      <c r="BE337" s="529"/>
      <c r="BF337" s="529"/>
      <c r="BG337" s="529"/>
      <c r="BH337" s="529"/>
      <c r="BI337" s="529"/>
      <c r="BJ337" s="529"/>
      <c r="BK337" s="529"/>
      <c r="BL337" s="529"/>
      <c r="BM337" s="529"/>
      <c r="BN337" s="529"/>
      <c r="BO337" s="529"/>
      <c r="BP337" s="529"/>
      <c r="BQ337" s="529"/>
      <c r="BR337" s="529"/>
      <c r="BS337" s="529"/>
      <c r="BT337" s="529"/>
      <c r="BU337" s="529"/>
      <c r="BV337" s="529"/>
      <c r="BW337" s="529"/>
      <c r="BX337" s="529"/>
      <c r="BY337" s="529"/>
      <c r="BZ337" s="529"/>
      <c r="CA337" s="529"/>
      <c r="CB337" s="529"/>
      <c r="CC337" s="529"/>
      <c r="CD337" s="529"/>
      <c r="CE337" s="529"/>
      <c r="CF337" s="529"/>
      <c r="CG337" s="529"/>
      <c r="CH337" s="529"/>
      <c r="CI337" s="529"/>
      <c r="CJ337" s="529"/>
      <c r="CK337" s="529"/>
      <c r="CL337" s="529"/>
      <c r="CM337" s="529"/>
      <c r="CN337" s="529"/>
      <c r="CO337" s="529"/>
      <c r="CP337" s="529"/>
      <c r="CQ337" s="529"/>
    </row>
    <row r="338" spans="1:95" s="70" customFormat="1" x14ac:dyDescent="0.2">
      <c r="A338" s="11">
        <v>240</v>
      </c>
      <c r="B338" s="277"/>
      <c r="C338" s="278"/>
      <c r="D338" s="284"/>
      <c r="E338" s="284"/>
      <c r="F338" s="1449" t="s">
        <v>68</v>
      </c>
      <c r="G338" s="1450"/>
      <c r="H338" s="1450"/>
      <c r="I338" s="1450"/>
      <c r="J338" s="1450"/>
      <c r="K338" s="1450"/>
      <c r="L338" s="1451"/>
      <c r="M338" s="698">
        <v>0</v>
      </c>
      <c r="N338" s="699">
        <v>0</v>
      </c>
      <c r="O338" s="700">
        <v>0</v>
      </c>
      <c r="P338" s="700">
        <v>0</v>
      </c>
      <c r="Q338" s="705">
        <v>0</v>
      </c>
      <c r="R338" s="700">
        <v>0</v>
      </c>
      <c r="S338" s="701">
        <v>0</v>
      </c>
      <c r="T338" s="700">
        <v>0</v>
      </c>
      <c r="U338" s="701">
        <v>0</v>
      </c>
      <c r="V338" s="700">
        <v>0</v>
      </c>
      <c r="W338" s="701">
        <v>0</v>
      </c>
      <c r="X338" s="700">
        <v>0</v>
      </c>
      <c r="Y338" s="701">
        <v>0</v>
      </c>
      <c r="Z338" s="700">
        <v>0</v>
      </c>
      <c r="AA338" s="701">
        <v>0</v>
      </c>
      <c r="AB338" s="706">
        <v>0</v>
      </c>
      <c r="AC338" s="698">
        <v>0</v>
      </c>
      <c r="AD338" s="996"/>
      <c r="AE338" s="997"/>
      <c r="AF338" s="997"/>
      <c r="AG338" s="536"/>
      <c r="AH338" s="529"/>
      <c r="AI338" s="529"/>
      <c r="AJ338" s="529"/>
      <c r="AK338" s="529"/>
      <c r="AL338" s="529"/>
      <c r="AM338" s="529"/>
      <c r="AN338" s="529"/>
      <c r="AO338" s="529"/>
      <c r="AP338" s="529"/>
      <c r="AQ338" s="529"/>
      <c r="AR338" s="529"/>
      <c r="AS338" s="529"/>
      <c r="AT338" s="529"/>
      <c r="AU338" s="529"/>
      <c r="AV338" s="529"/>
      <c r="AW338" s="529"/>
      <c r="AX338" s="529"/>
      <c r="AY338" s="529"/>
      <c r="AZ338" s="529"/>
      <c r="BA338" s="529"/>
      <c r="BB338" s="529"/>
      <c r="BC338" s="529"/>
      <c r="BD338" s="529"/>
      <c r="BE338" s="529"/>
      <c r="BF338" s="529"/>
      <c r="BG338" s="529"/>
      <c r="BH338" s="529"/>
      <c r="BI338" s="529"/>
      <c r="BJ338" s="529"/>
      <c r="BK338" s="529"/>
      <c r="BL338" s="529"/>
      <c r="BM338" s="529"/>
      <c r="BN338" s="529"/>
      <c r="BO338" s="529"/>
      <c r="BP338" s="529"/>
      <c r="BQ338" s="529"/>
      <c r="BR338" s="529"/>
      <c r="BS338" s="529"/>
      <c r="BT338" s="529"/>
      <c r="BU338" s="529"/>
      <c r="BV338" s="529"/>
      <c r="BW338" s="529"/>
      <c r="BX338" s="529"/>
      <c r="BY338" s="529"/>
      <c r="BZ338" s="529"/>
      <c r="CA338" s="529"/>
      <c r="CB338" s="529"/>
      <c r="CC338" s="529"/>
      <c r="CD338" s="529"/>
      <c r="CE338" s="529"/>
      <c r="CF338" s="529"/>
      <c r="CG338" s="529"/>
      <c r="CH338" s="529"/>
      <c r="CI338" s="529"/>
      <c r="CJ338" s="529"/>
      <c r="CK338" s="529"/>
      <c r="CL338" s="529"/>
      <c r="CM338" s="529"/>
      <c r="CN338" s="529"/>
      <c r="CO338" s="529"/>
      <c r="CP338" s="529"/>
      <c r="CQ338" s="529"/>
    </row>
    <row r="339" spans="1:95" s="70" customFormat="1" x14ac:dyDescent="0.2">
      <c r="A339" s="11">
        <v>241</v>
      </c>
      <c r="B339" s="277"/>
      <c r="C339" s="278"/>
      <c r="D339" s="285"/>
      <c r="E339" s="285"/>
      <c r="F339" s="1449" t="s">
        <v>537</v>
      </c>
      <c r="G339" s="1450"/>
      <c r="H339" s="1450"/>
      <c r="I339" s="1450"/>
      <c r="J339" s="1450"/>
      <c r="K339" s="1450"/>
      <c r="L339" s="1451"/>
      <c r="M339" s="698">
        <v>0</v>
      </c>
      <c r="N339" s="699">
        <v>0</v>
      </c>
      <c r="O339" s="700">
        <v>0</v>
      </c>
      <c r="P339" s="700">
        <v>0</v>
      </c>
      <c r="Q339" s="705">
        <v>0</v>
      </c>
      <c r="R339" s="700">
        <v>0</v>
      </c>
      <c r="S339" s="701">
        <v>0</v>
      </c>
      <c r="T339" s="700">
        <v>0</v>
      </c>
      <c r="U339" s="701">
        <v>0</v>
      </c>
      <c r="V339" s="700">
        <v>0</v>
      </c>
      <c r="W339" s="701">
        <v>0</v>
      </c>
      <c r="X339" s="700">
        <v>0</v>
      </c>
      <c r="Y339" s="701">
        <v>0</v>
      </c>
      <c r="Z339" s="700">
        <v>0</v>
      </c>
      <c r="AA339" s="701">
        <v>0</v>
      </c>
      <c r="AB339" s="706">
        <v>0</v>
      </c>
      <c r="AC339" s="698">
        <v>0</v>
      </c>
      <c r="AD339" s="996"/>
      <c r="AE339" s="997"/>
      <c r="AF339" s="997"/>
      <c r="AG339" s="536"/>
      <c r="AH339" s="529"/>
      <c r="AI339" s="529"/>
      <c r="AJ339" s="529"/>
      <c r="AK339" s="529"/>
      <c r="AL339" s="529"/>
      <c r="AM339" s="529"/>
      <c r="AN339" s="529"/>
      <c r="AO339" s="529"/>
      <c r="AP339" s="529"/>
      <c r="AQ339" s="529"/>
      <c r="AR339" s="529"/>
      <c r="AS339" s="529"/>
      <c r="AT339" s="529"/>
      <c r="AU339" s="529"/>
      <c r="AV339" s="529"/>
      <c r="AW339" s="529"/>
      <c r="AX339" s="529"/>
      <c r="AY339" s="529"/>
      <c r="AZ339" s="529"/>
      <c r="BA339" s="529"/>
      <c r="BB339" s="529"/>
      <c r="BC339" s="529"/>
      <c r="BD339" s="529"/>
      <c r="BE339" s="529"/>
      <c r="BF339" s="529"/>
      <c r="BG339" s="529"/>
      <c r="BH339" s="529"/>
      <c r="BI339" s="529"/>
      <c r="BJ339" s="529"/>
      <c r="BK339" s="529"/>
      <c r="BL339" s="529"/>
      <c r="BM339" s="529"/>
      <c r="BN339" s="529"/>
      <c r="BO339" s="529"/>
      <c r="BP339" s="529"/>
      <c r="BQ339" s="529"/>
      <c r="BR339" s="529"/>
      <c r="BS339" s="529"/>
      <c r="BT339" s="529"/>
      <c r="BU339" s="529"/>
      <c r="BV339" s="529"/>
      <c r="BW339" s="529"/>
      <c r="BX339" s="529"/>
      <c r="BY339" s="529"/>
      <c r="BZ339" s="529"/>
      <c r="CA339" s="529"/>
      <c r="CB339" s="529"/>
      <c r="CC339" s="529"/>
      <c r="CD339" s="529"/>
      <c r="CE339" s="529"/>
      <c r="CF339" s="529"/>
      <c r="CG339" s="529"/>
      <c r="CH339" s="529"/>
      <c r="CI339" s="529"/>
      <c r="CJ339" s="529"/>
      <c r="CK339" s="529"/>
      <c r="CL339" s="529"/>
      <c r="CM339" s="529"/>
      <c r="CN339" s="529"/>
      <c r="CO339" s="529"/>
      <c r="CP339" s="529"/>
      <c r="CQ339" s="529"/>
    </row>
    <row r="340" spans="1:95" s="70" customFormat="1" ht="27.75" customHeight="1" x14ac:dyDescent="0.2">
      <c r="A340" s="11">
        <v>242</v>
      </c>
      <c r="B340" s="277"/>
      <c r="C340" s="278"/>
      <c r="D340" s="280"/>
      <c r="E340" s="280"/>
      <c r="F340" s="1458" t="s">
        <v>532</v>
      </c>
      <c r="G340" s="1459"/>
      <c r="H340" s="1459"/>
      <c r="I340" s="1459"/>
      <c r="J340" s="1459"/>
      <c r="K340" s="1459"/>
      <c r="L340" s="1460"/>
      <c r="M340" s="698">
        <v>0</v>
      </c>
      <c r="N340" s="699">
        <v>0</v>
      </c>
      <c r="O340" s="700">
        <v>0</v>
      </c>
      <c r="P340" s="700">
        <v>0</v>
      </c>
      <c r="Q340" s="705">
        <v>0</v>
      </c>
      <c r="R340" s="700">
        <v>0</v>
      </c>
      <c r="S340" s="701">
        <v>0</v>
      </c>
      <c r="T340" s="700">
        <v>0</v>
      </c>
      <c r="U340" s="701">
        <v>0</v>
      </c>
      <c r="V340" s="700">
        <v>0</v>
      </c>
      <c r="W340" s="701">
        <v>0</v>
      </c>
      <c r="X340" s="700">
        <v>0</v>
      </c>
      <c r="Y340" s="701">
        <v>0</v>
      </c>
      <c r="Z340" s="700">
        <v>0</v>
      </c>
      <c r="AA340" s="701">
        <v>0</v>
      </c>
      <c r="AB340" s="706">
        <v>0</v>
      </c>
      <c r="AC340" s="698">
        <v>0</v>
      </c>
      <c r="AD340" s="996"/>
      <c r="AE340" s="997"/>
      <c r="AF340" s="997"/>
      <c r="AG340" s="536"/>
      <c r="AH340" s="529"/>
      <c r="AI340" s="529"/>
      <c r="AJ340" s="529"/>
      <c r="AK340" s="529"/>
      <c r="AL340" s="529"/>
      <c r="AM340" s="529"/>
      <c r="AN340" s="529"/>
      <c r="AO340" s="529"/>
      <c r="AP340" s="529"/>
      <c r="AQ340" s="529"/>
      <c r="AR340" s="529"/>
      <c r="AS340" s="529"/>
      <c r="AT340" s="529"/>
      <c r="AU340" s="529"/>
      <c r="AV340" s="529"/>
      <c r="AW340" s="529"/>
      <c r="AX340" s="529"/>
      <c r="AY340" s="529"/>
      <c r="AZ340" s="529"/>
      <c r="BA340" s="529"/>
      <c r="BB340" s="529"/>
      <c r="BC340" s="529"/>
      <c r="BD340" s="529"/>
      <c r="BE340" s="529"/>
      <c r="BF340" s="529"/>
      <c r="BG340" s="529"/>
      <c r="BH340" s="529"/>
      <c r="BI340" s="529"/>
      <c r="BJ340" s="529"/>
      <c r="BK340" s="529"/>
      <c r="BL340" s="529"/>
      <c r="BM340" s="529"/>
      <c r="BN340" s="529"/>
      <c r="BO340" s="529"/>
      <c r="BP340" s="529"/>
      <c r="BQ340" s="529"/>
      <c r="BR340" s="529"/>
      <c r="BS340" s="529"/>
      <c r="BT340" s="529"/>
      <c r="BU340" s="529"/>
      <c r="BV340" s="529"/>
      <c r="BW340" s="529"/>
      <c r="BX340" s="529"/>
      <c r="BY340" s="529"/>
      <c r="BZ340" s="529"/>
      <c r="CA340" s="529"/>
      <c r="CB340" s="529"/>
      <c r="CC340" s="529"/>
      <c r="CD340" s="529"/>
      <c r="CE340" s="529"/>
      <c r="CF340" s="529"/>
      <c r="CG340" s="529"/>
      <c r="CH340" s="529"/>
      <c r="CI340" s="529"/>
      <c r="CJ340" s="529"/>
      <c r="CK340" s="529"/>
      <c r="CL340" s="529"/>
      <c r="CM340" s="529"/>
      <c r="CN340" s="529"/>
      <c r="CO340" s="529"/>
      <c r="CP340" s="529"/>
      <c r="CQ340" s="529"/>
    </row>
    <row r="341" spans="1:95" s="70" customFormat="1" ht="15.75" customHeight="1" x14ac:dyDescent="0.2">
      <c r="A341" s="11">
        <v>243</v>
      </c>
      <c r="B341" s="277"/>
      <c r="C341" s="278"/>
      <c r="D341" s="285"/>
      <c r="E341" s="1452" t="s">
        <v>556</v>
      </c>
      <c r="F341" s="1453"/>
      <c r="G341" s="1453"/>
      <c r="H341" s="1453"/>
      <c r="I341" s="1453"/>
      <c r="J341" s="1453"/>
      <c r="K341" s="1453"/>
      <c r="L341" s="1454"/>
      <c r="M341" s="407">
        <f>SUM(M342:M345)</f>
        <v>0</v>
      </c>
      <c r="N341" s="410">
        <f t="shared" ref="N341:AC341" si="71">SUBTOTAL(9,N342:N345)</f>
        <v>0</v>
      </c>
      <c r="O341" s="414">
        <f t="shared" si="71"/>
        <v>0</v>
      </c>
      <c r="P341" s="413">
        <f t="shared" si="71"/>
        <v>0</v>
      </c>
      <c r="Q341" s="415">
        <f t="shared" si="71"/>
        <v>0</v>
      </c>
      <c r="R341" s="414">
        <f t="shared" si="71"/>
        <v>0</v>
      </c>
      <c r="S341" s="414">
        <f t="shared" si="71"/>
        <v>0</v>
      </c>
      <c r="T341" s="414">
        <f t="shared" si="71"/>
        <v>0</v>
      </c>
      <c r="U341" s="414">
        <f t="shared" si="71"/>
        <v>0</v>
      </c>
      <c r="V341" s="414">
        <f t="shared" si="71"/>
        <v>0</v>
      </c>
      <c r="W341" s="414">
        <f t="shared" si="71"/>
        <v>0</v>
      </c>
      <c r="X341" s="414">
        <f t="shared" si="71"/>
        <v>0</v>
      </c>
      <c r="Y341" s="414">
        <f t="shared" si="71"/>
        <v>0</v>
      </c>
      <c r="Z341" s="414">
        <f t="shared" si="71"/>
        <v>0</v>
      </c>
      <c r="AA341" s="414">
        <f t="shared" si="71"/>
        <v>0</v>
      </c>
      <c r="AB341" s="424">
        <f t="shared" si="71"/>
        <v>0</v>
      </c>
      <c r="AC341" s="407">
        <f t="shared" si="71"/>
        <v>0</v>
      </c>
      <c r="AD341" s="996"/>
      <c r="AE341" s="997"/>
      <c r="AF341" s="997"/>
      <c r="AG341" s="536"/>
      <c r="AH341" s="529"/>
      <c r="AI341" s="529"/>
      <c r="AJ341" s="529"/>
      <c r="AK341" s="529"/>
      <c r="AL341" s="529"/>
      <c r="AM341" s="529"/>
      <c r="AN341" s="529"/>
      <c r="AO341" s="529"/>
      <c r="AP341" s="529"/>
      <c r="AQ341" s="529"/>
      <c r="AR341" s="529"/>
      <c r="AS341" s="529"/>
      <c r="AT341" s="529"/>
      <c r="AU341" s="529"/>
      <c r="AV341" s="529"/>
      <c r="AW341" s="529"/>
      <c r="AX341" s="529"/>
      <c r="AY341" s="529"/>
      <c r="AZ341" s="529"/>
      <c r="BA341" s="529"/>
      <c r="BB341" s="529"/>
      <c r="BC341" s="529"/>
      <c r="BD341" s="529"/>
      <c r="BE341" s="529"/>
      <c r="BF341" s="529"/>
      <c r="BG341" s="529"/>
      <c r="BH341" s="529"/>
      <c r="BI341" s="529"/>
      <c r="BJ341" s="529"/>
      <c r="BK341" s="529"/>
      <c r="BL341" s="529"/>
      <c r="BM341" s="529"/>
      <c r="BN341" s="529"/>
      <c r="BO341" s="529"/>
      <c r="BP341" s="529"/>
      <c r="BQ341" s="529"/>
      <c r="BR341" s="529"/>
      <c r="BS341" s="529"/>
      <c r="BT341" s="529"/>
      <c r="BU341" s="529"/>
      <c r="BV341" s="529"/>
      <c r="BW341" s="529"/>
      <c r="BX341" s="529"/>
      <c r="BY341" s="529"/>
      <c r="BZ341" s="529"/>
      <c r="CA341" s="529"/>
      <c r="CB341" s="529"/>
      <c r="CC341" s="529"/>
      <c r="CD341" s="529"/>
      <c r="CE341" s="529"/>
      <c r="CF341" s="529"/>
      <c r="CG341" s="529"/>
      <c r="CH341" s="529"/>
      <c r="CI341" s="529"/>
      <c r="CJ341" s="529"/>
      <c r="CK341" s="529"/>
      <c r="CL341" s="529"/>
      <c r="CM341" s="529"/>
      <c r="CN341" s="529"/>
      <c r="CO341" s="529"/>
      <c r="CP341" s="529"/>
      <c r="CQ341" s="529"/>
    </row>
    <row r="342" spans="1:95" s="70" customFormat="1" x14ac:dyDescent="0.2">
      <c r="A342" s="11">
        <v>244</v>
      </c>
      <c r="B342" s="277"/>
      <c r="C342" s="278"/>
      <c r="D342" s="284"/>
      <c r="E342" s="284"/>
      <c r="F342" s="1455" t="s">
        <v>65</v>
      </c>
      <c r="G342" s="1456"/>
      <c r="H342" s="1456"/>
      <c r="I342" s="1456"/>
      <c r="J342" s="1456"/>
      <c r="K342" s="1456"/>
      <c r="L342" s="1457"/>
      <c r="M342" s="698">
        <v>0</v>
      </c>
      <c r="N342" s="699">
        <v>0</v>
      </c>
      <c r="O342" s="700">
        <v>0</v>
      </c>
      <c r="P342" s="700">
        <v>0</v>
      </c>
      <c r="Q342" s="705">
        <v>0</v>
      </c>
      <c r="R342" s="700">
        <v>0</v>
      </c>
      <c r="S342" s="701">
        <v>0</v>
      </c>
      <c r="T342" s="700">
        <v>0</v>
      </c>
      <c r="U342" s="701">
        <v>0</v>
      </c>
      <c r="V342" s="700">
        <v>0</v>
      </c>
      <c r="W342" s="701">
        <v>0</v>
      </c>
      <c r="X342" s="700">
        <v>0</v>
      </c>
      <c r="Y342" s="701">
        <v>0</v>
      </c>
      <c r="Z342" s="700">
        <v>0</v>
      </c>
      <c r="AA342" s="701">
        <v>0</v>
      </c>
      <c r="AB342" s="706">
        <v>0</v>
      </c>
      <c r="AC342" s="698">
        <v>0</v>
      </c>
      <c r="AD342" s="996"/>
      <c r="AE342" s="997"/>
      <c r="AF342" s="997"/>
      <c r="AG342" s="536"/>
      <c r="AH342" s="529"/>
      <c r="AI342" s="529"/>
      <c r="AJ342" s="529"/>
      <c r="AK342" s="529"/>
      <c r="AL342" s="529"/>
      <c r="AM342" s="529"/>
      <c r="AN342" s="529"/>
      <c r="AO342" s="529"/>
      <c r="AP342" s="529"/>
      <c r="AQ342" s="529"/>
      <c r="AR342" s="529"/>
      <c r="AS342" s="529"/>
      <c r="AT342" s="529"/>
      <c r="AU342" s="529"/>
      <c r="AV342" s="529"/>
      <c r="AW342" s="529"/>
      <c r="AX342" s="529"/>
      <c r="AY342" s="529"/>
      <c r="AZ342" s="529"/>
      <c r="BA342" s="529"/>
      <c r="BB342" s="529"/>
      <c r="BC342" s="529"/>
      <c r="BD342" s="529"/>
      <c r="BE342" s="529"/>
      <c r="BF342" s="529"/>
      <c r="BG342" s="529"/>
      <c r="BH342" s="529"/>
      <c r="BI342" s="529"/>
      <c r="BJ342" s="529"/>
      <c r="BK342" s="529"/>
      <c r="BL342" s="529"/>
      <c r="BM342" s="529"/>
      <c r="BN342" s="529"/>
      <c r="BO342" s="529"/>
      <c r="BP342" s="529"/>
      <c r="BQ342" s="529"/>
      <c r="BR342" s="529"/>
      <c r="BS342" s="529"/>
      <c r="BT342" s="529"/>
      <c r="BU342" s="529"/>
      <c r="BV342" s="529"/>
      <c r="BW342" s="529"/>
      <c r="BX342" s="529"/>
      <c r="BY342" s="529"/>
      <c r="BZ342" s="529"/>
      <c r="CA342" s="529"/>
      <c r="CB342" s="529"/>
      <c r="CC342" s="529"/>
      <c r="CD342" s="529"/>
      <c r="CE342" s="529"/>
      <c r="CF342" s="529"/>
      <c r="CG342" s="529"/>
      <c r="CH342" s="529"/>
      <c r="CI342" s="529"/>
      <c r="CJ342" s="529"/>
      <c r="CK342" s="529"/>
      <c r="CL342" s="529"/>
      <c r="CM342" s="529"/>
      <c r="CN342" s="529"/>
      <c r="CO342" s="529"/>
      <c r="CP342" s="529"/>
      <c r="CQ342" s="529"/>
    </row>
    <row r="343" spans="1:95" s="70" customFormat="1" x14ac:dyDescent="0.2">
      <c r="A343" s="11">
        <v>245</v>
      </c>
      <c r="B343" s="277"/>
      <c r="C343" s="278"/>
      <c r="D343" s="286"/>
      <c r="E343" s="286"/>
      <c r="F343" s="1449" t="s">
        <v>68</v>
      </c>
      <c r="G343" s="1450"/>
      <c r="H343" s="1450"/>
      <c r="I343" s="1450"/>
      <c r="J343" s="1450"/>
      <c r="K343" s="1450"/>
      <c r="L343" s="1451"/>
      <c r="M343" s="698">
        <v>0</v>
      </c>
      <c r="N343" s="699">
        <v>0</v>
      </c>
      <c r="O343" s="700">
        <v>0</v>
      </c>
      <c r="P343" s="700">
        <v>0</v>
      </c>
      <c r="Q343" s="705">
        <v>0</v>
      </c>
      <c r="R343" s="700">
        <v>0</v>
      </c>
      <c r="S343" s="701">
        <v>0</v>
      </c>
      <c r="T343" s="700">
        <v>0</v>
      </c>
      <c r="U343" s="701">
        <v>0</v>
      </c>
      <c r="V343" s="700">
        <v>0</v>
      </c>
      <c r="W343" s="701">
        <v>0</v>
      </c>
      <c r="X343" s="700">
        <v>0</v>
      </c>
      <c r="Y343" s="701">
        <v>0</v>
      </c>
      <c r="Z343" s="700">
        <v>0</v>
      </c>
      <c r="AA343" s="701">
        <v>0</v>
      </c>
      <c r="AB343" s="706">
        <v>0</v>
      </c>
      <c r="AC343" s="698">
        <v>0</v>
      </c>
      <c r="AD343" s="996"/>
      <c r="AE343" s="997"/>
      <c r="AF343" s="997"/>
      <c r="AG343" s="536"/>
      <c r="AH343" s="529"/>
      <c r="AI343" s="529"/>
      <c r="AJ343" s="529"/>
      <c r="AK343" s="529"/>
      <c r="AL343" s="529"/>
      <c r="AM343" s="529"/>
      <c r="AN343" s="529"/>
      <c r="AO343" s="529"/>
      <c r="AP343" s="529"/>
      <c r="AQ343" s="529"/>
      <c r="AR343" s="529"/>
      <c r="AS343" s="529"/>
      <c r="AT343" s="529"/>
      <c r="AU343" s="529"/>
      <c r="AV343" s="529"/>
      <c r="AW343" s="529"/>
      <c r="AX343" s="529"/>
      <c r="AY343" s="529"/>
      <c r="AZ343" s="529"/>
      <c r="BA343" s="529"/>
      <c r="BB343" s="529"/>
      <c r="BC343" s="529"/>
      <c r="BD343" s="529"/>
      <c r="BE343" s="529"/>
      <c r="BF343" s="529"/>
      <c r="BG343" s="529"/>
      <c r="BH343" s="529"/>
      <c r="BI343" s="529"/>
      <c r="BJ343" s="529"/>
      <c r="BK343" s="529"/>
      <c r="BL343" s="529"/>
      <c r="BM343" s="529"/>
      <c r="BN343" s="529"/>
      <c r="BO343" s="529"/>
      <c r="BP343" s="529"/>
      <c r="BQ343" s="529"/>
      <c r="BR343" s="529"/>
      <c r="BS343" s="529"/>
      <c r="BT343" s="529"/>
      <c r="BU343" s="529"/>
      <c r="BV343" s="529"/>
      <c r="BW343" s="529"/>
      <c r="BX343" s="529"/>
      <c r="BY343" s="529"/>
      <c r="BZ343" s="529"/>
      <c r="CA343" s="529"/>
      <c r="CB343" s="529"/>
      <c r="CC343" s="529"/>
      <c r="CD343" s="529"/>
      <c r="CE343" s="529"/>
      <c r="CF343" s="529"/>
      <c r="CG343" s="529"/>
      <c r="CH343" s="529"/>
      <c r="CI343" s="529"/>
      <c r="CJ343" s="529"/>
      <c r="CK343" s="529"/>
      <c r="CL343" s="529"/>
      <c r="CM343" s="529"/>
      <c r="CN343" s="529"/>
      <c r="CO343" s="529"/>
      <c r="CP343" s="529"/>
      <c r="CQ343" s="529"/>
    </row>
    <row r="344" spans="1:95" s="70" customFormat="1" x14ac:dyDescent="0.2">
      <c r="A344" s="11">
        <v>246</v>
      </c>
      <c r="B344" s="277"/>
      <c r="C344" s="278"/>
      <c r="D344" s="286"/>
      <c r="E344" s="286"/>
      <c r="F344" s="1449" t="s">
        <v>537</v>
      </c>
      <c r="G344" s="1450"/>
      <c r="H344" s="1450"/>
      <c r="I344" s="1450"/>
      <c r="J344" s="1450"/>
      <c r="K344" s="1450"/>
      <c r="L344" s="1451"/>
      <c r="M344" s="698">
        <v>0</v>
      </c>
      <c r="N344" s="699">
        <v>0</v>
      </c>
      <c r="O344" s="700">
        <v>0</v>
      </c>
      <c r="P344" s="700">
        <v>0</v>
      </c>
      <c r="Q344" s="705">
        <v>0</v>
      </c>
      <c r="R344" s="700">
        <v>0</v>
      </c>
      <c r="S344" s="701">
        <v>0</v>
      </c>
      <c r="T344" s="700">
        <v>0</v>
      </c>
      <c r="U344" s="701">
        <v>0</v>
      </c>
      <c r="V344" s="700">
        <v>0</v>
      </c>
      <c r="W344" s="701">
        <v>0</v>
      </c>
      <c r="X344" s="700">
        <v>0</v>
      </c>
      <c r="Y344" s="701">
        <v>0</v>
      </c>
      <c r="Z344" s="700">
        <v>0</v>
      </c>
      <c r="AA344" s="701">
        <v>0</v>
      </c>
      <c r="AB344" s="706">
        <v>0</v>
      </c>
      <c r="AC344" s="698">
        <v>0</v>
      </c>
      <c r="AD344" s="996"/>
      <c r="AE344" s="997"/>
      <c r="AF344" s="997"/>
      <c r="AG344" s="536"/>
      <c r="AH344" s="529"/>
      <c r="AI344" s="529"/>
      <c r="AJ344" s="529"/>
      <c r="AK344" s="529"/>
      <c r="AL344" s="529"/>
      <c r="AM344" s="529"/>
      <c r="AN344" s="529"/>
      <c r="AO344" s="529"/>
      <c r="AP344" s="529"/>
      <c r="AQ344" s="529"/>
      <c r="AR344" s="529"/>
      <c r="AS344" s="529"/>
      <c r="AT344" s="529"/>
      <c r="AU344" s="529"/>
      <c r="AV344" s="529"/>
      <c r="AW344" s="529"/>
      <c r="AX344" s="529"/>
      <c r="AY344" s="529"/>
      <c r="AZ344" s="529"/>
      <c r="BA344" s="529"/>
      <c r="BB344" s="529"/>
      <c r="BC344" s="529"/>
      <c r="BD344" s="529"/>
      <c r="BE344" s="529"/>
      <c r="BF344" s="529"/>
      <c r="BG344" s="529"/>
      <c r="BH344" s="529"/>
      <c r="BI344" s="529"/>
      <c r="BJ344" s="529"/>
      <c r="BK344" s="529"/>
      <c r="BL344" s="529"/>
      <c r="BM344" s="529"/>
      <c r="BN344" s="529"/>
      <c r="BO344" s="529"/>
      <c r="BP344" s="529"/>
      <c r="BQ344" s="529"/>
      <c r="BR344" s="529"/>
      <c r="BS344" s="529"/>
      <c r="BT344" s="529"/>
      <c r="BU344" s="529"/>
      <c r="BV344" s="529"/>
      <c r="BW344" s="529"/>
      <c r="BX344" s="529"/>
      <c r="BY344" s="529"/>
      <c r="BZ344" s="529"/>
      <c r="CA344" s="529"/>
      <c r="CB344" s="529"/>
      <c r="CC344" s="529"/>
      <c r="CD344" s="529"/>
      <c r="CE344" s="529"/>
      <c r="CF344" s="529"/>
      <c r="CG344" s="529"/>
      <c r="CH344" s="529"/>
      <c r="CI344" s="529"/>
      <c r="CJ344" s="529"/>
      <c r="CK344" s="529"/>
      <c r="CL344" s="529"/>
      <c r="CM344" s="529"/>
      <c r="CN344" s="529"/>
      <c r="CO344" s="529"/>
      <c r="CP344" s="529"/>
      <c r="CQ344" s="529"/>
    </row>
    <row r="345" spans="1:95" s="70" customFormat="1" ht="27.75" customHeight="1" x14ac:dyDescent="0.2">
      <c r="A345" s="11">
        <v>247</v>
      </c>
      <c r="B345" s="277"/>
      <c r="C345" s="278"/>
      <c r="D345" s="287"/>
      <c r="E345" s="287"/>
      <c r="F345" s="1458" t="s">
        <v>532</v>
      </c>
      <c r="G345" s="1459"/>
      <c r="H345" s="1459"/>
      <c r="I345" s="1459"/>
      <c r="J345" s="1459"/>
      <c r="K345" s="1459"/>
      <c r="L345" s="1460"/>
      <c r="M345" s="698">
        <v>0</v>
      </c>
      <c r="N345" s="699">
        <v>0</v>
      </c>
      <c r="O345" s="700">
        <v>0</v>
      </c>
      <c r="P345" s="700">
        <v>0</v>
      </c>
      <c r="Q345" s="705">
        <v>0</v>
      </c>
      <c r="R345" s="700">
        <v>0</v>
      </c>
      <c r="S345" s="701">
        <v>0</v>
      </c>
      <c r="T345" s="700">
        <v>0</v>
      </c>
      <c r="U345" s="701">
        <v>0</v>
      </c>
      <c r="V345" s="700">
        <v>0</v>
      </c>
      <c r="W345" s="701">
        <v>0</v>
      </c>
      <c r="X345" s="700">
        <v>0</v>
      </c>
      <c r="Y345" s="701">
        <v>0</v>
      </c>
      <c r="Z345" s="700">
        <v>0</v>
      </c>
      <c r="AA345" s="701">
        <v>0</v>
      </c>
      <c r="AB345" s="706">
        <v>0</v>
      </c>
      <c r="AC345" s="698">
        <v>0</v>
      </c>
      <c r="AD345" s="996"/>
      <c r="AE345" s="997"/>
      <c r="AF345" s="997"/>
      <c r="AG345" s="536"/>
      <c r="AH345" s="529"/>
      <c r="AI345" s="529"/>
      <c r="AJ345" s="529"/>
      <c r="AK345" s="529"/>
      <c r="AL345" s="529"/>
      <c r="AM345" s="529"/>
      <c r="AN345" s="529"/>
      <c r="AO345" s="529"/>
      <c r="AP345" s="529"/>
      <c r="AQ345" s="529"/>
      <c r="AR345" s="529"/>
      <c r="AS345" s="529"/>
      <c r="AT345" s="529"/>
      <c r="AU345" s="529"/>
      <c r="AV345" s="529"/>
      <c r="AW345" s="529"/>
      <c r="AX345" s="529"/>
      <c r="AY345" s="529"/>
      <c r="AZ345" s="529"/>
      <c r="BA345" s="529"/>
      <c r="BB345" s="529"/>
      <c r="BC345" s="529"/>
      <c r="BD345" s="529"/>
      <c r="BE345" s="529"/>
      <c r="BF345" s="529"/>
      <c r="BG345" s="529"/>
      <c r="BH345" s="529"/>
      <c r="BI345" s="529"/>
      <c r="BJ345" s="529"/>
      <c r="BK345" s="529"/>
      <c r="BL345" s="529"/>
      <c r="BM345" s="529"/>
      <c r="BN345" s="529"/>
      <c r="BO345" s="529"/>
      <c r="BP345" s="529"/>
      <c r="BQ345" s="529"/>
      <c r="BR345" s="529"/>
      <c r="BS345" s="529"/>
      <c r="BT345" s="529"/>
      <c r="BU345" s="529"/>
      <c r="BV345" s="529"/>
      <c r="BW345" s="529"/>
      <c r="BX345" s="529"/>
      <c r="BY345" s="529"/>
      <c r="BZ345" s="529"/>
      <c r="CA345" s="529"/>
      <c r="CB345" s="529"/>
      <c r="CC345" s="529"/>
      <c r="CD345" s="529"/>
      <c r="CE345" s="529"/>
      <c r="CF345" s="529"/>
      <c r="CG345" s="529"/>
      <c r="CH345" s="529"/>
      <c r="CI345" s="529"/>
      <c r="CJ345" s="529"/>
      <c r="CK345" s="529"/>
      <c r="CL345" s="529"/>
      <c r="CM345" s="529"/>
      <c r="CN345" s="529"/>
      <c r="CO345" s="529"/>
      <c r="CP345" s="529"/>
      <c r="CQ345" s="529"/>
    </row>
    <row r="346" spans="1:95" s="70" customFormat="1" ht="15" customHeight="1" x14ac:dyDescent="0.2">
      <c r="A346" s="11">
        <v>129</v>
      </c>
      <c r="B346" s="277"/>
      <c r="C346" s="287"/>
      <c r="D346" s="1485" t="s">
        <v>13</v>
      </c>
      <c r="E346" s="1486"/>
      <c r="F346" s="1486"/>
      <c r="G346" s="1486"/>
      <c r="H346" s="1486"/>
      <c r="I346" s="1486"/>
      <c r="J346" s="1486"/>
      <c r="K346" s="1486"/>
      <c r="L346" s="1486"/>
      <c r="M346" s="1486"/>
      <c r="N346" s="1486"/>
      <c r="O346" s="1486"/>
      <c r="P346" s="1486"/>
      <c r="Q346" s="1486"/>
      <c r="R346" s="1486"/>
      <c r="S346" s="1486"/>
      <c r="T346" s="1486"/>
      <c r="U346" s="1486"/>
      <c r="V346" s="1486"/>
      <c r="W346" s="1486"/>
      <c r="X346" s="1486"/>
      <c r="Y346" s="1486"/>
      <c r="Z346" s="1486"/>
      <c r="AA346" s="1486"/>
      <c r="AB346" s="1486"/>
      <c r="AC346" s="1486"/>
      <c r="AD346" s="1486"/>
      <c r="AE346" s="1486"/>
      <c r="AF346" s="1486"/>
      <c r="AG346" s="536"/>
      <c r="AH346" s="529"/>
      <c r="AI346" s="529"/>
      <c r="AJ346" s="529"/>
      <c r="AK346" s="529"/>
      <c r="AL346" s="529"/>
      <c r="AM346" s="529"/>
      <c r="AN346" s="529"/>
      <c r="AO346" s="529"/>
      <c r="AP346" s="529"/>
      <c r="AQ346" s="529"/>
      <c r="AR346" s="529"/>
      <c r="AS346" s="529"/>
      <c r="AT346" s="529"/>
      <c r="AU346" s="529"/>
      <c r="AV346" s="529"/>
      <c r="AW346" s="529"/>
      <c r="AX346" s="529"/>
      <c r="AY346" s="529"/>
      <c r="AZ346" s="529"/>
      <c r="BA346" s="529"/>
      <c r="BB346" s="529"/>
      <c r="BC346" s="529"/>
      <c r="BD346" s="529"/>
      <c r="BE346" s="529"/>
      <c r="BF346" s="529"/>
      <c r="BG346" s="529"/>
      <c r="BH346" s="529"/>
      <c r="BI346" s="529"/>
      <c r="BJ346" s="529"/>
      <c r="BK346" s="529"/>
      <c r="BL346" s="529"/>
      <c r="BM346" s="529"/>
      <c r="BN346" s="529"/>
      <c r="BO346" s="529"/>
      <c r="BP346" s="529"/>
      <c r="BQ346" s="529"/>
      <c r="BR346" s="529"/>
      <c r="BS346" s="529"/>
      <c r="BT346" s="529"/>
      <c r="BU346" s="529"/>
      <c r="BV346" s="529"/>
      <c r="BW346" s="529"/>
      <c r="BX346" s="529"/>
      <c r="BY346" s="529"/>
      <c r="BZ346" s="529"/>
      <c r="CA346" s="529"/>
      <c r="CB346" s="529"/>
      <c r="CC346" s="529"/>
      <c r="CD346" s="529"/>
      <c r="CE346" s="529"/>
      <c r="CF346" s="529"/>
      <c r="CG346" s="529"/>
      <c r="CH346" s="529"/>
      <c r="CI346" s="529"/>
      <c r="CJ346" s="529"/>
      <c r="CK346" s="529"/>
      <c r="CL346" s="529"/>
      <c r="CM346" s="529"/>
      <c r="CN346" s="529"/>
      <c r="CO346" s="529"/>
      <c r="CP346" s="529"/>
      <c r="CQ346" s="529"/>
    </row>
    <row r="347" spans="1:95" s="70" customFormat="1" ht="15" customHeight="1" x14ac:dyDescent="0.2">
      <c r="A347" s="11">
        <v>130</v>
      </c>
      <c r="B347" s="277"/>
      <c r="C347" s="287"/>
      <c r="D347" s="287"/>
      <c r="E347" s="1532" t="s">
        <v>14</v>
      </c>
      <c r="F347" s="1533"/>
      <c r="G347" s="1533"/>
      <c r="H347" s="1533"/>
      <c r="I347" s="1533"/>
      <c r="J347" s="1533"/>
      <c r="K347" s="1533"/>
      <c r="L347" s="1534"/>
      <c r="M347" s="407">
        <f>SUM(M348:M350)</f>
        <v>0</v>
      </c>
      <c r="N347" s="410">
        <f t="shared" ref="N347:AC347" si="72">SUBTOTAL(9,N348:N350)</f>
        <v>0</v>
      </c>
      <c r="O347" s="414">
        <f t="shared" si="72"/>
        <v>0</v>
      </c>
      <c r="P347" s="413">
        <f t="shared" si="72"/>
        <v>0</v>
      </c>
      <c r="Q347" s="415">
        <f t="shared" si="72"/>
        <v>0</v>
      </c>
      <c r="R347" s="414">
        <f t="shared" si="72"/>
        <v>0</v>
      </c>
      <c r="S347" s="414">
        <f t="shared" si="72"/>
        <v>0</v>
      </c>
      <c r="T347" s="414">
        <f t="shared" si="72"/>
        <v>0</v>
      </c>
      <c r="U347" s="414">
        <f t="shared" si="72"/>
        <v>0</v>
      </c>
      <c r="V347" s="414">
        <f t="shared" si="72"/>
        <v>0</v>
      </c>
      <c r="W347" s="414">
        <f t="shared" si="72"/>
        <v>0</v>
      </c>
      <c r="X347" s="414">
        <f t="shared" si="72"/>
        <v>0</v>
      </c>
      <c r="Y347" s="414">
        <f t="shared" si="72"/>
        <v>0</v>
      </c>
      <c r="Z347" s="414">
        <f t="shared" si="72"/>
        <v>0</v>
      </c>
      <c r="AA347" s="414">
        <f t="shared" si="72"/>
        <v>0</v>
      </c>
      <c r="AB347" s="424">
        <f t="shared" si="72"/>
        <v>0</v>
      </c>
      <c r="AC347" s="407">
        <f t="shared" si="72"/>
        <v>0</v>
      </c>
      <c r="AD347" s="996"/>
      <c r="AE347" s="997"/>
      <c r="AF347" s="997"/>
      <c r="AG347" s="536"/>
      <c r="AH347" s="529"/>
      <c r="AI347" s="529"/>
      <c r="AJ347" s="529"/>
      <c r="AK347" s="529"/>
      <c r="AL347" s="529"/>
      <c r="AM347" s="529"/>
      <c r="AN347" s="529"/>
      <c r="AO347" s="529"/>
      <c r="AP347" s="529"/>
      <c r="AQ347" s="529"/>
      <c r="AR347" s="529"/>
      <c r="AS347" s="529"/>
      <c r="AT347" s="529"/>
      <c r="AU347" s="529"/>
      <c r="AV347" s="529"/>
      <c r="AW347" s="529"/>
      <c r="AX347" s="529"/>
      <c r="AY347" s="529"/>
      <c r="AZ347" s="529"/>
      <c r="BA347" s="529"/>
      <c r="BB347" s="529"/>
      <c r="BC347" s="529"/>
      <c r="BD347" s="529"/>
      <c r="BE347" s="529"/>
      <c r="BF347" s="529"/>
      <c r="BG347" s="529"/>
      <c r="BH347" s="529"/>
      <c r="BI347" s="529"/>
      <c r="BJ347" s="529"/>
      <c r="BK347" s="529"/>
      <c r="BL347" s="529"/>
      <c r="BM347" s="529"/>
      <c r="BN347" s="529"/>
      <c r="BO347" s="529"/>
      <c r="BP347" s="529"/>
      <c r="BQ347" s="529"/>
      <c r="BR347" s="529"/>
      <c r="BS347" s="529"/>
      <c r="BT347" s="529"/>
      <c r="BU347" s="529"/>
      <c r="BV347" s="529"/>
      <c r="BW347" s="529"/>
      <c r="BX347" s="529"/>
      <c r="BY347" s="529"/>
      <c r="BZ347" s="529"/>
      <c r="CA347" s="529"/>
      <c r="CB347" s="529"/>
      <c r="CC347" s="529"/>
      <c r="CD347" s="529"/>
      <c r="CE347" s="529"/>
      <c r="CF347" s="529"/>
      <c r="CG347" s="529"/>
      <c r="CH347" s="529"/>
      <c r="CI347" s="529"/>
      <c r="CJ347" s="529"/>
      <c r="CK347" s="529"/>
      <c r="CL347" s="529"/>
      <c r="CM347" s="529"/>
      <c r="CN347" s="529"/>
      <c r="CO347" s="529"/>
      <c r="CP347" s="529"/>
      <c r="CQ347" s="529"/>
    </row>
    <row r="348" spans="1:95" s="70" customFormat="1" ht="15" customHeight="1" x14ac:dyDescent="0.2">
      <c r="A348" s="11">
        <v>131</v>
      </c>
      <c r="B348" s="277"/>
      <c r="C348" s="287"/>
      <c r="D348" s="287"/>
      <c r="E348" s="288"/>
      <c r="F348" s="1455" t="s">
        <v>112</v>
      </c>
      <c r="G348" s="1456"/>
      <c r="H348" s="1456"/>
      <c r="I348" s="1456"/>
      <c r="J348" s="1456"/>
      <c r="K348" s="1456"/>
      <c r="L348" s="1457"/>
      <c r="M348" s="698">
        <v>0</v>
      </c>
      <c r="N348" s="699">
        <v>0</v>
      </c>
      <c r="O348" s="700">
        <v>0</v>
      </c>
      <c r="P348" s="700">
        <v>0</v>
      </c>
      <c r="Q348" s="705">
        <v>0</v>
      </c>
      <c r="R348" s="700">
        <v>0</v>
      </c>
      <c r="S348" s="701">
        <v>0</v>
      </c>
      <c r="T348" s="700">
        <v>0</v>
      </c>
      <c r="U348" s="701">
        <v>0</v>
      </c>
      <c r="V348" s="700">
        <v>0</v>
      </c>
      <c r="W348" s="701">
        <v>0</v>
      </c>
      <c r="X348" s="700">
        <v>0</v>
      </c>
      <c r="Y348" s="701">
        <v>0</v>
      </c>
      <c r="Z348" s="700">
        <v>0</v>
      </c>
      <c r="AA348" s="701">
        <v>0</v>
      </c>
      <c r="AB348" s="706">
        <v>0</v>
      </c>
      <c r="AC348" s="698">
        <v>0</v>
      </c>
      <c r="AD348" s="996"/>
      <c r="AE348" s="997"/>
      <c r="AF348" s="997"/>
      <c r="AG348" s="536"/>
      <c r="AH348" s="529"/>
      <c r="AI348" s="529"/>
      <c r="AJ348" s="529"/>
      <c r="AK348" s="529"/>
      <c r="AL348" s="529"/>
      <c r="AM348" s="529"/>
      <c r="AN348" s="529"/>
      <c r="AO348" s="529"/>
      <c r="AP348" s="529"/>
      <c r="AQ348" s="529"/>
      <c r="AR348" s="529"/>
      <c r="AS348" s="529"/>
      <c r="AT348" s="529"/>
      <c r="AU348" s="529"/>
      <c r="AV348" s="529"/>
      <c r="AW348" s="529"/>
      <c r="AX348" s="529"/>
      <c r="AY348" s="529"/>
      <c r="AZ348" s="529"/>
      <c r="BA348" s="529"/>
      <c r="BB348" s="529"/>
      <c r="BC348" s="529"/>
      <c r="BD348" s="529"/>
      <c r="BE348" s="529"/>
      <c r="BF348" s="529"/>
      <c r="BG348" s="529"/>
      <c r="BH348" s="529"/>
      <c r="BI348" s="529"/>
      <c r="BJ348" s="529"/>
      <c r="BK348" s="529"/>
      <c r="BL348" s="529"/>
      <c r="BM348" s="529"/>
      <c r="BN348" s="529"/>
      <c r="BO348" s="529"/>
      <c r="BP348" s="529"/>
      <c r="BQ348" s="529"/>
      <c r="BR348" s="529"/>
      <c r="BS348" s="529"/>
      <c r="BT348" s="529"/>
      <c r="BU348" s="529"/>
      <c r="BV348" s="529"/>
      <c r="BW348" s="529"/>
      <c r="BX348" s="529"/>
      <c r="BY348" s="529"/>
      <c r="BZ348" s="529"/>
      <c r="CA348" s="529"/>
      <c r="CB348" s="529"/>
      <c r="CC348" s="529"/>
      <c r="CD348" s="529"/>
      <c r="CE348" s="529"/>
      <c r="CF348" s="529"/>
      <c r="CG348" s="529"/>
      <c r="CH348" s="529"/>
      <c r="CI348" s="529"/>
      <c r="CJ348" s="529"/>
      <c r="CK348" s="529"/>
      <c r="CL348" s="529"/>
      <c r="CM348" s="529"/>
      <c r="CN348" s="529"/>
      <c r="CO348" s="529"/>
      <c r="CP348" s="529"/>
      <c r="CQ348" s="529"/>
    </row>
    <row r="349" spans="1:95" s="70" customFormat="1" ht="15" customHeight="1" x14ac:dyDescent="0.2">
      <c r="A349" s="11">
        <v>132</v>
      </c>
      <c r="B349" s="277"/>
      <c r="C349" s="287"/>
      <c r="D349" s="287"/>
      <c r="E349" s="288"/>
      <c r="F349" s="1449" t="s">
        <v>113</v>
      </c>
      <c r="G349" s="1450"/>
      <c r="H349" s="1450"/>
      <c r="I349" s="1450"/>
      <c r="J349" s="1450"/>
      <c r="K349" s="1450"/>
      <c r="L349" s="1451"/>
      <c r="M349" s="698">
        <v>0</v>
      </c>
      <c r="N349" s="699">
        <v>0</v>
      </c>
      <c r="O349" s="700">
        <v>0</v>
      </c>
      <c r="P349" s="700">
        <v>0</v>
      </c>
      <c r="Q349" s="705">
        <v>0</v>
      </c>
      <c r="R349" s="700">
        <v>0</v>
      </c>
      <c r="S349" s="701">
        <v>0</v>
      </c>
      <c r="T349" s="700">
        <v>0</v>
      </c>
      <c r="U349" s="701">
        <v>0</v>
      </c>
      <c r="V349" s="700">
        <v>0</v>
      </c>
      <c r="W349" s="701">
        <v>0</v>
      </c>
      <c r="X349" s="700">
        <v>0</v>
      </c>
      <c r="Y349" s="701">
        <v>0</v>
      </c>
      <c r="Z349" s="700">
        <v>0</v>
      </c>
      <c r="AA349" s="701">
        <v>0</v>
      </c>
      <c r="AB349" s="706">
        <v>0</v>
      </c>
      <c r="AC349" s="698">
        <v>0</v>
      </c>
      <c r="AD349" s="996"/>
      <c r="AE349" s="997"/>
      <c r="AF349" s="997"/>
      <c r="AG349" s="536"/>
      <c r="AH349" s="529"/>
      <c r="AI349" s="529"/>
      <c r="AJ349" s="529"/>
      <c r="AK349" s="529"/>
      <c r="AL349" s="529"/>
      <c r="AM349" s="529"/>
      <c r="AN349" s="529"/>
      <c r="AO349" s="529"/>
      <c r="AP349" s="529"/>
      <c r="AQ349" s="529"/>
      <c r="AR349" s="529"/>
      <c r="AS349" s="529"/>
      <c r="AT349" s="529"/>
      <c r="AU349" s="529"/>
      <c r="AV349" s="529"/>
      <c r="AW349" s="529"/>
      <c r="AX349" s="529"/>
      <c r="AY349" s="529"/>
      <c r="AZ349" s="529"/>
      <c r="BA349" s="529"/>
      <c r="BB349" s="529"/>
      <c r="BC349" s="529"/>
      <c r="BD349" s="529"/>
      <c r="BE349" s="529"/>
      <c r="BF349" s="529"/>
      <c r="BG349" s="529"/>
      <c r="BH349" s="529"/>
      <c r="BI349" s="529"/>
      <c r="BJ349" s="529"/>
      <c r="BK349" s="529"/>
      <c r="BL349" s="529"/>
      <c r="BM349" s="529"/>
      <c r="BN349" s="529"/>
      <c r="BO349" s="529"/>
      <c r="BP349" s="529"/>
      <c r="BQ349" s="529"/>
      <c r="BR349" s="529"/>
      <c r="BS349" s="529"/>
      <c r="BT349" s="529"/>
      <c r="BU349" s="529"/>
      <c r="BV349" s="529"/>
      <c r="BW349" s="529"/>
      <c r="BX349" s="529"/>
      <c r="BY349" s="529"/>
      <c r="BZ349" s="529"/>
      <c r="CA349" s="529"/>
      <c r="CB349" s="529"/>
      <c r="CC349" s="529"/>
      <c r="CD349" s="529"/>
      <c r="CE349" s="529"/>
      <c r="CF349" s="529"/>
      <c r="CG349" s="529"/>
      <c r="CH349" s="529"/>
      <c r="CI349" s="529"/>
      <c r="CJ349" s="529"/>
      <c r="CK349" s="529"/>
      <c r="CL349" s="529"/>
      <c r="CM349" s="529"/>
      <c r="CN349" s="529"/>
      <c r="CO349" s="529"/>
      <c r="CP349" s="529"/>
      <c r="CQ349" s="529"/>
    </row>
    <row r="350" spans="1:95" s="70" customFormat="1" ht="15" customHeight="1" x14ac:dyDescent="0.2">
      <c r="A350" s="11">
        <v>133</v>
      </c>
      <c r="B350" s="277"/>
      <c r="C350" s="287"/>
      <c r="D350" s="287"/>
      <c r="E350" s="288"/>
      <c r="F350" s="1458" t="s">
        <v>557</v>
      </c>
      <c r="G350" s="1459"/>
      <c r="H350" s="1459"/>
      <c r="I350" s="1459"/>
      <c r="J350" s="1459"/>
      <c r="K350" s="1459"/>
      <c r="L350" s="1460"/>
      <c r="M350" s="698">
        <v>0</v>
      </c>
      <c r="N350" s="699">
        <v>0</v>
      </c>
      <c r="O350" s="700">
        <v>0</v>
      </c>
      <c r="P350" s="700">
        <v>0</v>
      </c>
      <c r="Q350" s="705">
        <v>0</v>
      </c>
      <c r="R350" s="700">
        <v>0</v>
      </c>
      <c r="S350" s="701">
        <v>0</v>
      </c>
      <c r="T350" s="700">
        <v>0</v>
      </c>
      <c r="U350" s="701">
        <v>0</v>
      </c>
      <c r="V350" s="700">
        <v>0</v>
      </c>
      <c r="W350" s="701">
        <v>0</v>
      </c>
      <c r="X350" s="700">
        <v>0</v>
      </c>
      <c r="Y350" s="701">
        <v>0</v>
      </c>
      <c r="Z350" s="700">
        <v>0</v>
      </c>
      <c r="AA350" s="701">
        <v>0</v>
      </c>
      <c r="AB350" s="706">
        <v>0</v>
      </c>
      <c r="AC350" s="698">
        <v>0</v>
      </c>
      <c r="AD350" s="996"/>
      <c r="AE350" s="997"/>
      <c r="AF350" s="997"/>
      <c r="AG350" s="536"/>
      <c r="AH350" s="529"/>
      <c r="AI350" s="529"/>
      <c r="AJ350" s="529"/>
      <c r="AK350" s="529"/>
      <c r="AL350" s="529"/>
      <c r="AM350" s="529"/>
      <c r="AN350" s="529"/>
      <c r="AO350" s="529"/>
      <c r="AP350" s="529"/>
      <c r="AQ350" s="529"/>
      <c r="AR350" s="529"/>
      <c r="AS350" s="529"/>
      <c r="AT350" s="529"/>
      <c r="AU350" s="529"/>
      <c r="AV350" s="529"/>
      <c r="AW350" s="529"/>
      <c r="AX350" s="529"/>
      <c r="AY350" s="529"/>
      <c r="AZ350" s="529"/>
      <c r="BA350" s="529"/>
      <c r="BB350" s="529"/>
      <c r="BC350" s="529"/>
      <c r="BD350" s="529"/>
      <c r="BE350" s="529"/>
      <c r="BF350" s="529"/>
      <c r="BG350" s="529"/>
      <c r="BH350" s="529"/>
      <c r="BI350" s="529"/>
      <c r="BJ350" s="529"/>
      <c r="BK350" s="529"/>
      <c r="BL350" s="529"/>
      <c r="BM350" s="529"/>
      <c r="BN350" s="529"/>
      <c r="BO350" s="529"/>
      <c r="BP350" s="529"/>
      <c r="BQ350" s="529"/>
      <c r="BR350" s="529"/>
      <c r="BS350" s="529"/>
      <c r="BT350" s="529"/>
      <c r="BU350" s="529"/>
      <c r="BV350" s="529"/>
      <c r="BW350" s="529"/>
      <c r="BX350" s="529"/>
      <c r="BY350" s="529"/>
      <c r="BZ350" s="529"/>
      <c r="CA350" s="529"/>
      <c r="CB350" s="529"/>
      <c r="CC350" s="529"/>
      <c r="CD350" s="529"/>
      <c r="CE350" s="529"/>
      <c r="CF350" s="529"/>
      <c r="CG350" s="529"/>
      <c r="CH350" s="529"/>
      <c r="CI350" s="529"/>
      <c r="CJ350" s="529"/>
      <c r="CK350" s="529"/>
      <c r="CL350" s="529"/>
      <c r="CM350" s="529"/>
      <c r="CN350" s="529"/>
      <c r="CO350" s="529"/>
      <c r="CP350" s="529"/>
      <c r="CQ350" s="529"/>
    </row>
    <row r="351" spans="1:95" s="70" customFormat="1" ht="15" customHeight="1" x14ac:dyDescent="0.2">
      <c r="A351" s="11">
        <v>134</v>
      </c>
      <c r="B351" s="277"/>
      <c r="C351" s="287"/>
      <c r="D351" s="287"/>
      <c r="E351" s="1452" t="s">
        <v>15</v>
      </c>
      <c r="F351" s="1453"/>
      <c r="G351" s="1453"/>
      <c r="H351" s="1453"/>
      <c r="I351" s="1453"/>
      <c r="J351" s="1453"/>
      <c r="K351" s="1453"/>
      <c r="L351" s="1454"/>
      <c r="M351" s="407">
        <f>SUM(M352:M354)</f>
        <v>0</v>
      </c>
      <c r="N351" s="410">
        <f t="shared" ref="N351:AC351" si="73">SUBTOTAL(9,N352:N354)</f>
        <v>0</v>
      </c>
      <c r="O351" s="414">
        <f t="shared" si="73"/>
        <v>0</v>
      </c>
      <c r="P351" s="413">
        <f t="shared" si="73"/>
        <v>0</v>
      </c>
      <c r="Q351" s="415">
        <f t="shared" si="73"/>
        <v>0</v>
      </c>
      <c r="R351" s="414">
        <f t="shared" si="73"/>
        <v>0</v>
      </c>
      <c r="S351" s="414">
        <f t="shared" si="73"/>
        <v>0</v>
      </c>
      <c r="T351" s="414">
        <f t="shared" si="73"/>
        <v>0</v>
      </c>
      <c r="U351" s="414">
        <f t="shared" si="73"/>
        <v>0</v>
      </c>
      <c r="V351" s="414">
        <f t="shared" si="73"/>
        <v>0</v>
      </c>
      <c r="W351" s="414">
        <f t="shared" si="73"/>
        <v>0</v>
      </c>
      <c r="X351" s="414">
        <f t="shared" si="73"/>
        <v>0</v>
      </c>
      <c r="Y351" s="414">
        <f t="shared" si="73"/>
        <v>0</v>
      </c>
      <c r="Z351" s="414">
        <f t="shared" si="73"/>
        <v>0</v>
      </c>
      <c r="AA351" s="414">
        <f t="shared" si="73"/>
        <v>0</v>
      </c>
      <c r="AB351" s="424">
        <f t="shared" si="73"/>
        <v>0</v>
      </c>
      <c r="AC351" s="407">
        <f t="shared" si="73"/>
        <v>0</v>
      </c>
      <c r="AD351" s="996"/>
      <c r="AE351" s="997"/>
      <c r="AF351" s="997"/>
      <c r="AG351" s="536"/>
      <c r="AH351" s="529"/>
      <c r="AI351" s="529"/>
      <c r="AJ351" s="529"/>
      <c r="AK351" s="529"/>
      <c r="AL351" s="529"/>
      <c r="AM351" s="529"/>
      <c r="AN351" s="529"/>
      <c r="AO351" s="529"/>
      <c r="AP351" s="529"/>
      <c r="AQ351" s="529"/>
      <c r="AR351" s="529"/>
      <c r="AS351" s="529"/>
      <c r="AT351" s="529"/>
      <c r="AU351" s="529"/>
      <c r="AV351" s="529"/>
      <c r="AW351" s="529"/>
      <c r="AX351" s="529"/>
      <c r="AY351" s="529"/>
      <c r="AZ351" s="529"/>
      <c r="BA351" s="529"/>
      <c r="BB351" s="529"/>
      <c r="BC351" s="529"/>
      <c r="BD351" s="529"/>
      <c r="BE351" s="529"/>
      <c r="BF351" s="529"/>
      <c r="BG351" s="529"/>
      <c r="BH351" s="529"/>
      <c r="BI351" s="529"/>
      <c r="BJ351" s="529"/>
      <c r="BK351" s="529"/>
      <c r="BL351" s="529"/>
      <c r="BM351" s="529"/>
      <c r="BN351" s="529"/>
      <c r="BO351" s="529"/>
      <c r="BP351" s="529"/>
      <c r="BQ351" s="529"/>
      <c r="BR351" s="529"/>
      <c r="BS351" s="529"/>
      <c r="BT351" s="529"/>
      <c r="BU351" s="529"/>
      <c r="BV351" s="529"/>
      <c r="BW351" s="529"/>
      <c r="BX351" s="529"/>
      <c r="BY351" s="529"/>
      <c r="BZ351" s="529"/>
      <c r="CA351" s="529"/>
      <c r="CB351" s="529"/>
      <c r="CC351" s="529"/>
      <c r="CD351" s="529"/>
      <c r="CE351" s="529"/>
      <c r="CF351" s="529"/>
      <c r="CG351" s="529"/>
      <c r="CH351" s="529"/>
      <c r="CI351" s="529"/>
      <c r="CJ351" s="529"/>
      <c r="CK351" s="529"/>
      <c r="CL351" s="529"/>
      <c r="CM351" s="529"/>
      <c r="CN351" s="529"/>
      <c r="CO351" s="529"/>
      <c r="CP351" s="529"/>
      <c r="CQ351" s="529"/>
    </row>
    <row r="352" spans="1:95" s="70" customFormat="1" ht="15" customHeight="1" x14ac:dyDescent="0.2">
      <c r="A352" s="11">
        <v>135</v>
      </c>
      <c r="B352" s="277"/>
      <c r="C352" s="287"/>
      <c r="D352" s="287"/>
      <c r="E352" s="288"/>
      <c r="F352" s="1455" t="s">
        <v>109</v>
      </c>
      <c r="G352" s="1456"/>
      <c r="H352" s="1456"/>
      <c r="I352" s="1456"/>
      <c r="J352" s="1456"/>
      <c r="K352" s="1456"/>
      <c r="L352" s="1457"/>
      <c r="M352" s="698">
        <v>0</v>
      </c>
      <c r="N352" s="699">
        <v>0</v>
      </c>
      <c r="O352" s="700">
        <v>0</v>
      </c>
      <c r="P352" s="700">
        <v>0</v>
      </c>
      <c r="Q352" s="705">
        <v>0</v>
      </c>
      <c r="R352" s="700">
        <v>0</v>
      </c>
      <c r="S352" s="701">
        <v>0</v>
      </c>
      <c r="T352" s="700">
        <v>0</v>
      </c>
      <c r="U352" s="701">
        <v>0</v>
      </c>
      <c r="V352" s="700">
        <v>0</v>
      </c>
      <c r="W352" s="701">
        <v>0</v>
      </c>
      <c r="X352" s="700">
        <v>0</v>
      </c>
      <c r="Y352" s="701">
        <v>0</v>
      </c>
      <c r="Z352" s="700">
        <v>0</v>
      </c>
      <c r="AA352" s="701">
        <v>0</v>
      </c>
      <c r="AB352" s="706">
        <v>0</v>
      </c>
      <c r="AC352" s="698">
        <v>0</v>
      </c>
      <c r="AD352" s="996"/>
      <c r="AE352" s="997"/>
      <c r="AF352" s="997"/>
      <c r="AG352" s="536"/>
      <c r="AH352" s="529"/>
      <c r="AI352" s="529"/>
      <c r="AJ352" s="529"/>
      <c r="AK352" s="529"/>
      <c r="AL352" s="529"/>
      <c r="AM352" s="529"/>
      <c r="AN352" s="529"/>
      <c r="AO352" s="529"/>
      <c r="AP352" s="529"/>
      <c r="AQ352" s="529"/>
      <c r="AR352" s="529"/>
      <c r="AS352" s="529"/>
      <c r="AT352" s="529"/>
      <c r="AU352" s="529"/>
      <c r="AV352" s="529"/>
      <c r="AW352" s="529"/>
      <c r="AX352" s="529"/>
      <c r="AY352" s="529"/>
      <c r="AZ352" s="529"/>
      <c r="BA352" s="529"/>
      <c r="BB352" s="529"/>
      <c r="BC352" s="529"/>
      <c r="BD352" s="529"/>
      <c r="BE352" s="529"/>
      <c r="BF352" s="529"/>
      <c r="BG352" s="529"/>
      <c r="BH352" s="529"/>
      <c r="BI352" s="529"/>
      <c r="BJ352" s="529"/>
      <c r="BK352" s="529"/>
      <c r="BL352" s="529"/>
      <c r="BM352" s="529"/>
      <c r="BN352" s="529"/>
      <c r="BO352" s="529"/>
      <c r="BP352" s="529"/>
      <c r="BQ352" s="529"/>
      <c r="BR352" s="529"/>
      <c r="BS352" s="529"/>
      <c r="BT352" s="529"/>
      <c r="BU352" s="529"/>
      <c r="BV352" s="529"/>
      <c r="BW352" s="529"/>
      <c r="BX352" s="529"/>
      <c r="BY352" s="529"/>
      <c r="BZ352" s="529"/>
      <c r="CA352" s="529"/>
      <c r="CB352" s="529"/>
      <c r="CC352" s="529"/>
      <c r="CD352" s="529"/>
      <c r="CE352" s="529"/>
      <c r="CF352" s="529"/>
      <c r="CG352" s="529"/>
      <c r="CH352" s="529"/>
      <c r="CI352" s="529"/>
      <c r="CJ352" s="529"/>
      <c r="CK352" s="529"/>
      <c r="CL352" s="529"/>
      <c r="CM352" s="529"/>
      <c r="CN352" s="529"/>
      <c r="CO352" s="529"/>
      <c r="CP352" s="529"/>
      <c r="CQ352" s="529"/>
    </row>
    <row r="353" spans="1:95" s="70" customFormat="1" ht="15" customHeight="1" x14ac:dyDescent="0.2">
      <c r="A353" s="11">
        <v>136</v>
      </c>
      <c r="B353" s="277"/>
      <c r="C353" s="287"/>
      <c r="D353" s="287"/>
      <c r="E353" s="288"/>
      <c r="F353" s="1449" t="s">
        <v>110</v>
      </c>
      <c r="G353" s="1450"/>
      <c r="H353" s="1450"/>
      <c r="I353" s="1450"/>
      <c r="J353" s="1450"/>
      <c r="K353" s="1450"/>
      <c r="L353" s="1451"/>
      <c r="M353" s="698">
        <v>0</v>
      </c>
      <c r="N353" s="699">
        <v>0</v>
      </c>
      <c r="O353" s="700">
        <v>0</v>
      </c>
      <c r="P353" s="700">
        <v>0</v>
      </c>
      <c r="Q353" s="705">
        <v>0</v>
      </c>
      <c r="R353" s="700">
        <v>0</v>
      </c>
      <c r="S353" s="701">
        <v>0</v>
      </c>
      <c r="T353" s="700">
        <v>0</v>
      </c>
      <c r="U353" s="701">
        <v>0</v>
      </c>
      <c r="V353" s="700">
        <v>0</v>
      </c>
      <c r="W353" s="701">
        <v>0</v>
      </c>
      <c r="X353" s="700">
        <v>0</v>
      </c>
      <c r="Y353" s="701">
        <v>0</v>
      </c>
      <c r="Z353" s="700">
        <v>0</v>
      </c>
      <c r="AA353" s="701">
        <v>0</v>
      </c>
      <c r="AB353" s="706">
        <v>0</v>
      </c>
      <c r="AC353" s="698">
        <v>0</v>
      </c>
      <c r="AD353" s="996"/>
      <c r="AE353" s="997"/>
      <c r="AF353" s="997"/>
      <c r="AG353" s="536"/>
      <c r="AH353" s="529"/>
      <c r="AI353" s="529"/>
      <c r="AJ353" s="529"/>
      <c r="AK353" s="529"/>
      <c r="AL353" s="529"/>
      <c r="AM353" s="529"/>
      <c r="AN353" s="529"/>
      <c r="AO353" s="529"/>
      <c r="AP353" s="529"/>
      <c r="AQ353" s="529"/>
      <c r="AR353" s="529"/>
      <c r="AS353" s="529"/>
      <c r="AT353" s="529"/>
      <c r="AU353" s="529"/>
      <c r="AV353" s="529"/>
      <c r="AW353" s="529"/>
      <c r="AX353" s="529"/>
      <c r="AY353" s="529"/>
      <c r="AZ353" s="529"/>
      <c r="BA353" s="529"/>
      <c r="BB353" s="529"/>
      <c r="BC353" s="529"/>
      <c r="BD353" s="529"/>
      <c r="BE353" s="529"/>
      <c r="BF353" s="529"/>
      <c r="BG353" s="529"/>
      <c r="BH353" s="529"/>
      <c r="BI353" s="529"/>
      <c r="BJ353" s="529"/>
      <c r="BK353" s="529"/>
      <c r="BL353" s="529"/>
      <c r="BM353" s="529"/>
      <c r="BN353" s="529"/>
      <c r="BO353" s="529"/>
      <c r="BP353" s="529"/>
      <c r="BQ353" s="529"/>
      <c r="BR353" s="529"/>
      <c r="BS353" s="529"/>
      <c r="BT353" s="529"/>
      <c r="BU353" s="529"/>
      <c r="BV353" s="529"/>
      <c r="BW353" s="529"/>
      <c r="BX353" s="529"/>
      <c r="BY353" s="529"/>
      <c r="BZ353" s="529"/>
      <c r="CA353" s="529"/>
      <c r="CB353" s="529"/>
      <c r="CC353" s="529"/>
      <c r="CD353" s="529"/>
      <c r="CE353" s="529"/>
      <c r="CF353" s="529"/>
      <c r="CG353" s="529"/>
      <c r="CH353" s="529"/>
      <c r="CI353" s="529"/>
      <c r="CJ353" s="529"/>
      <c r="CK353" s="529"/>
      <c r="CL353" s="529"/>
      <c r="CM353" s="529"/>
      <c r="CN353" s="529"/>
      <c r="CO353" s="529"/>
      <c r="CP353" s="529"/>
      <c r="CQ353" s="529"/>
    </row>
    <row r="354" spans="1:95" s="70" customFormat="1" ht="15" customHeight="1" x14ac:dyDescent="0.2">
      <c r="A354" s="11">
        <v>137</v>
      </c>
      <c r="B354" s="277"/>
      <c r="C354" s="287"/>
      <c r="D354" s="287"/>
      <c r="E354" s="288"/>
      <c r="F354" s="1458" t="s">
        <v>111</v>
      </c>
      <c r="G354" s="1459"/>
      <c r="H354" s="1459"/>
      <c r="I354" s="1459"/>
      <c r="J354" s="1459"/>
      <c r="K354" s="1459"/>
      <c r="L354" s="1460"/>
      <c r="M354" s="698">
        <v>0</v>
      </c>
      <c r="N354" s="699">
        <v>0</v>
      </c>
      <c r="O354" s="700">
        <v>0</v>
      </c>
      <c r="P354" s="700">
        <v>0</v>
      </c>
      <c r="Q354" s="705">
        <v>0</v>
      </c>
      <c r="R354" s="700">
        <v>0</v>
      </c>
      <c r="S354" s="701">
        <v>0</v>
      </c>
      <c r="T354" s="700">
        <v>0</v>
      </c>
      <c r="U354" s="701">
        <v>0</v>
      </c>
      <c r="V354" s="700">
        <v>0</v>
      </c>
      <c r="W354" s="701">
        <v>0</v>
      </c>
      <c r="X354" s="700">
        <v>0</v>
      </c>
      <c r="Y354" s="701">
        <v>0</v>
      </c>
      <c r="Z354" s="700">
        <v>0</v>
      </c>
      <c r="AA354" s="701">
        <v>0</v>
      </c>
      <c r="AB354" s="706">
        <v>0</v>
      </c>
      <c r="AC354" s="698">
        <v>0</v>
      </c>
      <c r="AD354" s="996"/>
      <c r="AE354" s="997"/>
      <c r="AF354" s="997"/>
      <c r="AG354" s="536"/>
      <c r="AH354" s="529"/>
      <c r="AI354" s="529"/>
      <c r="AJ354" s="529"/>
      <c r="AK354" s="529"/>
      <c r="AL354" s="529"/>
      <c r="AM354" s="529"/>
      <c r="AN354" s="529"/>
      <c r="AO354" s="529"/>
      <c r="AP354" s="529"/>
      <c r="AQ354" s="529"/>
      <c r="AR354" s="529"/>
      <c r="AS354" s="529"/>
      <c r="AT354" s="529"/>
      <c r="AU354" s="529"/>
      <c r="AV354" s="529"/>
      <c r="AW354" s="529"/>
      <c r="AX354" s="529"/>
      <c r="AY354" s="529"/>
      <c r="AZ354" s="529"/>
      <c r="BA354" s="529"/>
      <c r="BB354" s="529"/>
      <c r="BC354" s="529"/>
      <c r="BD354" s="529"/>
      <c r="BE354" s="529"/>
      <c r="BF354" s="529"/>
      <c r="BG354" s="529"/>
      <c r="BH354" s="529"/>
      <c r="BI354" s="529"/>
      <c r="BJ354" s="529"/>
      <c r="BK354" s="529"/>
      <c r="BL354" s="529"/>
      <c r="BM354" s="529"/>
      <c r="BN354" s="529"/>
      <c r="BO354" s="529"/>
      <c r="BP354" s="529"/>
      <c r="BQ354" s="529"/>
      <c r="BR354" s="529"/>
      <c r="BS354" s="529"/>
      <c r="BT354" s="529"/>
      <c r="BU354" s="529"/>
      <c r="BV354" s="529"/>
      <c r="BW354" s="529"/>
      <c r="BX354" s="529"/>
      <c r="BY354" s="529"/>
      <c r="BZ354" s="529"/>
      <c r="CA354" s="529"/>
      <c r="CB354" s="529"/>
      <c r="CC354" s="529"/>
      <c r="CD354" s="529"/>
      <c r="CE354" s="529"/>
      <c r="CF354" s="529"/>
      <c r="CG354" s="529"/>
      <c r="CH354" s="529"/>
      <c r="CI354" s="529"/>
      <c r="CJ354" s="529"/>
      <c r="CK354" s="529"/>
      <c r="CL354" s="529"/>
      <c r="CM354" s="529"/>
      <c r="CN354" s="529"/>
      <c r="CO354" s="529"/>
      <c r="CP354" s="529"/>
      <c r="CQ354" s="529"/>
    </row>
    <row r="355" spans="1:95" s="70" customFormat="1" ht="15" customHeight="1" x14ac:dyDescent="0.2">
      <c r="A355" s="11">
        <v>138</v>
      </c>
      <c r="B355" s="277"/>
      <c r="C355" s="287"/>
      <c r="D355" s="287"/>
      <c r="E355" s="1452" t="s">
        <v>18</v>
      </c>
      <c r="F355" s="1453"/>
      <c r="G355" s="1453"/>
      <c r="H355" s="1453"/>
      <c r="I355" s="1453"/>
      <c r="J355" s="1453"/>
      <c r="K355" s="1453"/>
      <c r="L355" s="1454"/>
      <c r="M355" s="407">
        <f>SUM(M356:M358)</f>
        <v>0</v>
      </c>
      <c r="N355" s="410">
        <f t="shared" ref="N355:AC355" si="74">SUBTOTAL(9,N356:N359)</f>
        <v>0</v>
      </c>
      <c r="O355" s="414">
        <f t="shared" si="74"/>
        <v>0</v>
      </c>
      <c r="P355" s="413">
        <f t="shared" si="74"/>
        <v>0</v>
      </c>
      <c r="Q355" s="415">
        <f t="shared" si="74"/>
        <v>0</v>
      </c>
      <c r="R355" s="414">
        <f t="shared" si="74"/>
        <v>0</v>
      </c>
      <c r="S355" s="414">
        <f t="shared" si="74"/>
        <v>0</v>
      </c>
      <c r="T355" s="414">
        <f t="shared" si="74"/>
        <v>0</v>
      </c>
      <c r="U355" s="414">
        <f t="shared" si="74"/>
        <v>0</v>
      </c>
      <c r="V355" s="414">
        <f t="shared" si="74"/>
        <v>0</v>
      </c>
      <c r="W355" s="414">
        <f t="shared" si="74"/>
        <v>0</v>
      </c>
      <c r="X355" s="414">
        <f t="shared" si="74"/>
        <v>0</v>
      </c>
      <c r="Y355" s="414">
        <f t="shared" si="74"/>
        <v>0</v>
      </c>
      <c r="Z355" s="414">
        <f t="shared" si="74"/>
        <v>0</v>
      </c>
      <c r="AA355" s="414">
        <f t="shared" si="74"/>
        <v>0</v>
      </c>
      <c r="AB355" s="424">
        <f t="shared" si="74"/>
        <v>0</v>
      </c>
      <c r="AC355" s="407">
        <f t="shared" si="74"/>
        <v>0</v>
      </c>
      <c r="AD355" s="996"/>
      <c r="AE355" s="997"/>
      <c r="AF355" s="997"/>
      <c r="AG355" s="536"/>
      <c r="AH355" s="529"/>
      <c r="AI355" s="529"/>
      <c r="AJ355" s="529"/>
      <c r="AK355" s="529"/>
      <c r="AL355" s="529"/>
      <c r="AM355" s="529"/>
      <c r="AN355" s="529"/>
      <c r="AO355" s="529"/>
      <c r="AP355" s="529"/>
      <c r="AQ355" s="529"/>
      <c r="AR355" s="529"/>
      <c r="AS355" s="529"/>
      <c r="AT355" s="529"/>
      <c r="AU355" s="529"/>
      <c r="AV355" s="529"/>
      <c r="AW355" s="529"/>
      <c r="AX355" s="529"/>
      <c r="AY355" s="529"/>
      <c r="AZ355" s="529"/>
      <c r="BA355" s="529"/>
      <c r="BB355" s="529"/>
      <c r="BC355" s="529"/>
      <c r="BD355" s="529"/>
      <c r="BE355" s="529"/>
      <c r="BF355" s="529"/>
      <c r="BG355" s="529"/>
      <c r="BH355" s="529"/>
      <c r="BI355" s="529"/>
      <c r="BJ355" s="529"/>
      <c r="BK355" s="529"/>
      <c r="BL355" s="529"/>
      <c r="BM355" s="529"/>
      <c r="BN355" s="529"/>
      <c r="BO355" s="529"/>
      <c r="BP355" s="529"/>
      <c r="BQ355" s="529"/>
      <c r="BR355" s="529"/>
      <c r="BS355" s="529"/>
      <c r="BT355" s="529"/>
      <c r="BU355" s="529"/>
      <c r="BV355" s="529"/>
      <c r="BW355" s="529"/>
      <c r="BX355" s="529"/>
      <c r="BY355" s="529"/>
      <c r="BZ355" s="529"/>
      <c r="CA355" s="529"/>
      <c r="CB355" s="529"/>
      <c r="CC355" s="529"/>
      <c r="CD355" s="529"/>
      <c r="CE355" s="529"/>
      <c r="CF355" s="529"/>
      <c r="CG355" s="529"/>
      <c r="CH355" s="529"/>
      <c r="CI355" s="529"/>
      <c r="CJ355" s="529"/>
      <c r="CK355" s="529"/>
      <c r="CL355" s="529"/>
      <c r="CM355" s="529"/>
      <c r="CN355" s="529"/>
      <c r="CO355" s="529"/>
      <c r="CP355" s="529"/>
      <c r="CQ355" s="529"/>
    </row>
    <row r="356" spans="1:95" s="70" customFormat="1" ht="15" customHeight="1" x14ac:dyDescent="0.2">
      <c r="A356" s="11">
        <v>139</v>
      </c>
      <c r="B356" s="277"/>
      <c r="C356" s="287"/>
      <c r="D356" s="287"/>
      <c r="E356" s="288"/>
      <c r="F356" s="1455" t="s">
        <v>114</v>
      </c>
      <c r="G356" s="1456"/>
      <c r="H356" s="1456"/>
      <c r="I356" s="1456"/>
      <c r="J356" s="1456"/>
      <c r="K356" s="1456"/>
      <c r="L356" s="1457"/>
      <c r="M356" s="698">
        <v>0</v>
      </c>
      <c r="N356" s="699">
        <v>0</v>
      </c>
      <c r="O356" s="700">
        <v>0</v>
      </c>
      <c r="P356" s="700">
        <v>0</v>
      </c>
      <c r="Q356" s="705">
        <v>0</v>
      </c>
      <c r="R356" s="700">
        <v>0</v>
      </c>
      <c r="S356" s="701">
        <v>0</v>
      </c>
      <c r="T356" s="700">
        <v>0</v>
      </c>
      <c r="U356" s="701">
        <v>0</v>
      </c>
      <c r="V356" s="700">
        <v>0</v>
      </c>
      <c r="W356" s="701">
        <v>0</v>
      </c>
      <c r="X356" s="700">
        <v>0</v>
      </c>
      <c r="Y356" s="701">
        <v>0</v>
      </c>
      <c r="Z356" s="700">
        <v>0</v>
      </c>
      <c r="AA356" s="701">
        <v>0</v>
      </c>
      <c r="AB356" s="706">
        <v>0</v>
      </c>
      <c r="AC356" s="698">
        <v>0</v>
      </c>
      <c r="AD356" s="996"/>
      <c r="AE356" s="997"/>
      <c r="AF356" s="997"/>
      <c r="AG356" s="536"/>
      <c r="AH356" s="529"/>
      <c r="AI356" s="529"/>
      <c r="AJ356" s="529"/>
      <c r="AK356" s="529"/>
      <c r="AL356" s="529"/>
      <c r="AM356" s="529"/>
      <c r="AN356" s="529"/>
      <c r="AO356" s="529"/>
      <c r="AP356" s="529"/>
      <c r="AQ356" s="529"/>
      <c r="AR356" s="529"/>
      <c r="AS356" s="529"/>
      <c r="AT356" s="529"/>
      <c r="AU356" s="529"/>
      <c r="AV356" s="529"/>
      <c r="AW356" s="529"/>
      <c r="AX356" s="529"/>
      <c r="AY356" s="529"/>
      <c r="AZ356" s="529"/>
      <c r="BA356" s="529"/>
      <c r="BB356" s="529"/>
      <c r="BC356" s="529"/>
      <c r="BD356" s="529"/>
      <c r="BE356" s="529"/>
      <c r="BF356" s="529"/>
      <c r="BG356" s="529"/>
      <c r="BH356" s="529"/>
      <c r="BI356" s="529"/>
      <c r="BJ356" s="529"/>
      <c r="BK356" s="529"/>
      <c r="BL356" s="529"/>
      <c r="BM356" s="529"/>
      <c r="BN356" s="529"/>
      <c r="BO356" s="529"/>
      <c r="BP356" s="529"/>
      <c r="BQ356" s="529"/>
      <c r="BR356" s="529"/>
      <c r="BS356" s="529"/>
      <c r="BT356" s="529"/>
      <c r="BU356" s="529"/>
      <c r="BV356" s="529"/>
      <c r="BW356" s="529"/>
      <c r="BX356" s="529"/>
      <c r="BY356" s="529"/>
      <c r="BZ356" s="529"/>
      <c r="CA356" s="529"/>
      <c r="CB356" s="529"/>
      <c r="CC356" s="529"/>
      <c r="CD356" s="529"/>
      <c r="CE356" s="529"/>
      <c r="CF356" s="529"/>
      <c r="CG356" s="529"/>
      <c r="CH356" s="529"/>
      <c r="CI356" s="529"/>
      <c r="CJ356" s="529"/>
      <c r="CK356" s="529"/>
      <c r="CL356" s="529"/>
      <c r="CM356" s="529"/>
      <c r="CN356" s="529"/>
      <c r="CO356" s="529"/>
      <c r="CP356" s="529"/>
      <c r="CQ356" s="529"/>
    </row>
    <row r="357" spans="1:95" s="70" customFormat="1" ht="15" customHeight="1" x14ac:dyDescent="0.2">
      <c r="A357" s="11">
        <v>140</v>
      </c>
      <c r="B357" s="277"/>
      <c r="C357" s="287"/>
      <c r="D357" s="287"/>
      <c r="E357" s="288"/>
      <c r="F357" s="1449" t="s">
        <v>115</v>
      </c>
      <c r="G357" s="1450"/>
      <c r="H357" s="1450"/>
      <c r="I357" s="1450"/>
      <c r="J357" s="1450"/>
      <c r="K357" s="1450"/>
      <c r="L357" s="1451"/>
      <c r="M357" s="698">
        <v>0</v>
      </c>
      <c r="N357" s="699">
        <v>0</v>
      </c>
      <c r="O357" s="700">
        <v>0</v>
      </c>
      <c r="P357" s="700"/>
      <c r="Q357" s="705">
        <v>0</v>
      </c>
      <c r="R357" s="700">
        <v>0</v>
      </c>
      <c r="S357" s="701">
        <v>0</v>
      </c>
      <c r="T357" s="700">
        <v>0</v>
      </c>
      <c r="U357" s="701">
        <v>0</v>
      </c>
      <c r="V357" s="700">
        <v>0</v>
      </c>
      <c r="W357" s="701">
        <v>0</v>
      </c>
      <c r="X357" s="700">
        <v>0</v>
      </c>
      <c r="Y357" s="701">
        <v>0</v>
      </c>
      <c r="Z357" s="700">
        <v>0</v>
      </c>
      <c r="AA357" s="701">
        <v>0</v>
      </c>
      <c r="AB357" s="706">
        <v>0</v>
      </c>
      <c r="AC357" s="698">
        <v>0</v>
      </c>
      <c r="AD357" s="996"/>
      <c r="AE357" s="997"/>
      <c r="AF357" s="997"/>
      <c r="AG357" s="536"/>
      <c r="AH357" s="529"/>
      <c r="AI357" s="529"/>
      <c r="AJ357" s="529"/>
      <c r="AK357" s="529"/>
      <c r="AL357" s="529"/>
      <c r="AM357" s="529"/>
      <c r="AN357" s="529"/>
      <c r="AO357" s="529"/>
      <c r="AP357" s="529"/>
      <c r="AQ357" s="529"/>
      <c r="AR357" s="529"/>
      <c r="AS357" s="529"/>
      <c r="AT357" s="529"/>
      <c r="AU357" s="529"/>
      <c r="AV357" s="529"/>
      <c r="AW357" s="529"/>
      <c r="AX357" s="529"/>
      <c r="AY357" s="529"/>
      <c r="AZ357" s="529"/>
      <c r="BA357" s="529"/>
      <c r="BB357" s="529"/>
      <c r="BC357" s="529"/>
      <c r="BD357" s="529"/>
      <c r="BE357" s="529"/>
      <c r="BF357" s="529"/>
      <c r="BG357" s="529"/>
      <c r="BH357" s="529"/>
      <c r="BI357" s="529"/>
      <c r="BJ357" s="529"/>
      <c r="BK357" s="529"/>
      <c r="BL357" s="529"/>
      <c r="BM357" s="529"/>
      <c r="BN357" s="529"/>
      <c r="BO357" s="529"/>
      <c r="BP357" s="529"/>
      <c r="BQ357" s="529"/>
      <c r="BR357" s="529"/>
      <c r="BS357" s="529"/>
      <c r="BT357" s="529"/>
      <c r="BU357" s="529"/>
      <c r="BV357" s="529"/>
      <c r="BW357" s="529"/>
      <c r="BX357" s="529"/>
      <c r="BY357" s="529"/>
      <c r="BZ357" s="529"/>
      <c r="CA357" s="529"/>
      <c r="CB357" s="529"/>
      <c r="CC357" s="529"/>
      <c r="CD357" s="529"/>
      <c r="CE357" s="529"/>
      <c r="CF357" s="529"/>
      <c r="CG357" s="529"/>
      <c r="CH357" s="529"/>
      <c r="CI357" s="529"/>
      <c r="CJ357" s="529"/>
      <c r="CK357" s="529"/>
      <c r="CL357" s="529"/>
      <c r="CM357" s="529"/>
      <c r="CN357" s="529"/>
      <c r="CO357" s="529"/>
      <c r="CP357" s="529"/>
      <c r="CQ357" s="529"/>
    </row>
    <row r="358" spans="1:95" s="70" customFormat="1" ht="15" customHeight="1" x14ac:dyDescent="0.2">
      <c r="A358" s="11">
        <v>141</v>
      </c>
      <c r="B358" s="277"/>
      <c r="C358" s="287"/>
      <c r="D358" s="287"/>
      <c r="E358" s="288"/>
      <c r="F358" s="1458" t="s">
        <v>558</v>
      </c>
      <c r="G358" s="1459"/>
      <c r="H358" s="1459"/>
      <c r="I358" s="1459"/>
      <c r="J358" s="1459"/>
      <c r="K358" s="1459"/>
      <c r="L358" s="1460"/>
      <c r="M358" s="698">
        <v>0</v>
      </c>
      <c r="N358" s="699">
        <v>0</v>
      </c>
      <c r="O358" s="700">
        <v>0</v>
      </c>
      <c r="P358" s="700">
        <v>0</v>
      </c>
      <c r="Q358" s="705">
        <v>0</v>
      </c>
      <c r="R358" s="700">
        <v>0</v>
      </c>
      <c r="S358" s="701">
        <v>0</v>
      </c>
      <c r="T358" s="700">
        <v>0</v>
      </c>
      <c r="U358" s="701">
        <v>0</v>
      </c>
      <c r="V358" s="700">
        <v>0</v>
      </c>
      <c r="W358" s="701">
        <v>0</v>
      </c>
      <c r="X358" s="700">
        <v>0</v>
      </c>
      <c r="Y358" s="701">
        <v>0</v>
      </c>
      <c r="Z358" s="700">
        <v>0</v>
      </c>
      <c r="AA358" s="701">
        <v>0</v>
      </c>
      <c r="AB358" s="706">
        <v>0</v>
      </c>
      <c r="AC358" s="698">
        <v>0</v>
      </c>
      <c r="AD358" s="996"/>
      <c r="AE358" s="997"/>
      <c r="AF358" s="997"/>
      <c r="AG358" s="536"/>
      <c r="AH358" s="529"/>
      <c r="AI358" s="529"/>
      <c r="AJ358" s="529"/>
      <c r="AK358" s="529"/>
      <c r="AL358" s="529"/>
      <c r="AM358" s="529"/>
      <c r="AN358" s="529"/>
      <c r="AO358" s="529"/>
      <c r="AP358" s="529"/>
      <c r="AQ358" s="529"/>
      <c r="AR358" s="529"/>
      <c r="AS358" s="529"/>
      <c r="AT358" s="529"/>
      <c r="AU358" s="529"/>
      <c r="AV358" s="529"/>
      <c r="AW358" s="529"/>
      <c r="AX358" s="529"/>
      <c r="AY358" s="529"/>
      <c r="AZ358" s="529"/>
      <c r="BA358" s="529"/>
      <c r="BB358" s="529"/>
      <c r="BC358" s="529"/>
      <c r="BD358" s="529"/>
      <c r="BE358" s="529"/>
      <c r="BF358" s="529"/>
      <c r="BG358" s="529"/>
      <c r="BH358" s="529"/>
      <c r="BI358" s="529"/>
      <c r="BJ358" s="529"/>
      <c r="BK358" s="529"/>
      <c r="BL358" s="529"/>
      <c r="BM358" s="529"/>
      <c r="BN358" s="529"/>
      <c r="BO358" s="529"/>
      <c r="BP358" s="529"/>
      <c r="BQ358" s="529"/>
      <c r="BR358" s="529"/>
      <c r="BS358" s="529"/>
      <c r="BT358" s="529"/>
      <c r="BU358" s="529"/>
      <c r="BV358" s="529"/>
      <c r="BW358" s="529"/>
      <c r="BX358" s="529"/>
      <c r="BY358" s="529"/>
      <c r="BZ358" s="529"/>
      <c r="CA358" s="529"/>
      <c r="CB358" s="529"/>
      <c r="CC358" s="529"/>
      <c r="CD358" s="529"/>
      <c r="CE358" s="529"/>
      <c r="CF358" s="529"/>
      <c r="CG358" s="529"/>
      <c r="CH358" s="529"/>
      <c r="CI358" s="529"/>
      <c r="CJ358" s="529"/>
      <c r="CK358" s="529"/>
      <c r="CL358" s="529"/>
      <c r="CM358" s="529"/>
      <c r="CN358" s="529"/>
      <c r="CO358" s="529"/>
      <c r="CP358" s="529"/>
      <c r="CQ358" s="529"/>
    </row>
    <row r="359" spans="1:95" s="70" customFormat="1" ht="15" customHeight="1" x14ac:dyDescent="0.2">
      <c r="A359" s="11">
        <v>142</v>
      </c>
      <c r="B359" s="277"/>
      <c r="C359" s="287"/>
      <c r="D359" s="1485" t="s">
        <v>22</v>
      </c>
      <c r="E359" s="1486"/>
      <c r="F359" s="1486"/>
      <c r="G359" s="1486"/>
      <c r="H359" s="1486"/>
      <c r="I359" s="1486"/>
      <c r="J359" s="1486"/>
      <c r="K359" s="1486"/>
      <c r="L359" s="1486"/>
      <c r="M359" s="1486"/>
      <c r="N359" s="1486"/>
      <c r="O359" s="1486"/>
      <c r="P359" s="1486"/>
      <c r="Q359" s="1486"/>
      <c r="R359" s="1486"/>
      <c r="S359" s="1486"/>
      <c r="T359" s="1486"/>
      <c r="U359" s="1486"/>
      <c r="V359" s="1486"/>
      <c r="W359" s="1486"/>
      <c r="X359" s="1486"/>
      <c r="Y359" s="1486"/>
      <c r="Z359" s="1486"/>
      <c r="AA359" s="1486"/>
      <c r="AB359" s="1486"/>
      <c r="AC359" s="1486"/>
      <c r="AD359" s="1486"/>
      <c r="AE359" s="1486"/>
      <c r="AF359" s="1486"/>
      <c r="AG359" s="536"/>
      <c r="AH359" s="529"/>
      <c r="AI359" s="529"/>
      <c r="AJ359" s="529"/>
      <c r="AK359" s="529"/>
      <c r="AL359" s="529"/>
      <c r="AM359" s="529"/>
      <c r="AN359" s="529"/>
      <c r="AO359" s="529"/>
      <c r="AP359" s="529"/>
      <c r="AQ359" s="529"/>
      <c r="AR359" s="529"/>
      <c r="AS359" s="529"/>
      <c r="AT359" s="529"/>
      <c r="AU359" s="529"/>
      <c r="AV359" s="529"/>
      <c r="AW359" s="529"/>
      <c r="AX359" s="529"/>
      <c r="AY359" s="529"/>
      <c r="AZ359" s="529"/>
      <c r="BA359" s="529"/>
      <c r="BB359" s="529"/>
      <c r="BC359" s="529"/>
      <c r="BD359" s="529"/>
      <c r="BE359" s="529"/>
      <c r="BF359" s="529"/>
      <c r="BG359" s="529"/>
      <c r="BH359" s="529"/>
      <c r="BI359" s="529"/>
      <c r="BJ359" s="529"/>
      <c r="BK359" s="529"/>
      <c r="BL359" s="529"/>
      <c r="BM359" s="529"/>
      <c r="BN359" s="529"/>
      <c r="BO359" s="529"/>
      <c r="BP359" s="529"/>
      <c r="BQ359" s="529"/>
      <c r="BR359" s="529"/>
      <c r="BS359" s="529"/>
      <c r="BT359" s="529"/>
      <c r="BU359" s="529"/>
      <c r="BV359" s="529"/>
      <c r="BW359" s="529"/>
      <c r="BX359" s="529"/>
      <c r="BY359" s="529"/>
      <c r="BZ359" s="529"/>
      <c r="CA359" s="529"/>
      <c r="CB359" s="529"/>
      <c r="CC359" s="529"/>
      <c r="CD359" s="529"/>
      <c r="CE359" s="529"/>
      <c r="CF359" s="529"/>
      <c r="CG359" s="529"/>
      <c r="CH359" s="529"/>
      <c r="CI359" s="529"/>
      <c r="CJ359" s="529"/>
      <c r="CK359" s="529"/>
      <c r="CL359" s="529"/>
      <c r="CM359" s="529"/>
      <c r="CN359" s="529"/>
      <c r="CO359" s="529"/>
      <c r="CP359" s="529"/>
      <c r="CQ359" s="529"/>
    </row>
    <row r="360" spans="1:95" s="70" customFormat="1" ht="15" customHeight="1" x14ac:dyDescent="0.2">
      <c r="A360" s="11">
        <v>143</v>
      </c>
      <c r="B360" s="277"/>
      <c r="C360" s="287"/>
      <c r="D360" s="287"/>
      <c r="E360" s="1532" t="s">
        <v>118</v>
      </c>
      <c r="F360" s="1533"/>
      <c r="G360" s="1533"/>
      <c r="H360" s="1533"/>
      <c r="I360" s="1533"/>
      <c r="J360" s="1533"/>
      <c r="K360" s="1533"/>
      <c r="L360" s="1534"/>
      <c r="M360" s="407">
        <f>SUM(M361:M362)</f>
        <v>0</v>
      </c>
      <c r="N360" s="410">
        <f t="shared" ref="N360:AC360" si="75">SUBTOTAL(9,N361:N362)</f>
        <v>0</v>
      </c>
      <c r="O360" s="414">
        <f t="shared" si="75"/>
        <v>0</v>
      </c>
      <c r="P360" s="413">
        <f t="shared" si="75"/>
        <v>0</v>
      </c>
      <c r="Q360" s="415">
        <f t="shared" si="75"/>
        <v>0</v>
      </c>
      <c r="R360" s="414">
        <f t="shared" si="75"/>
        <v>0</v>
      </c>
      <c r="S360" s="414">
        <f t="shared" si="75"/>
        <v>0</v>
      </c>
      <c r="T360" s="414">
        <f t="shared" si="75"/>
        <v>0</v>
      </c>
      <c r="U360" s="414">
        <f t="shared" si="75"/>
        <v>0</v>
      </c>
      <c r="V360" s="414">
        <f t="shared" si="75"/>
        <v>0</v>
      </c>
      <c r="W360" s="414">
        <f t="shared" si="75"/>
        <v>0</v>
      </c>
      <c r="X360" s="414">
        <f t="shared" si="75"/>
        <v>0</v>
      </c>
      <c r="Y360" s="414">
        <f t="shared" si="75"/>
        <v>0</v>
      </c>
      <c r="Z360" s="414">
        <f t="shared" si="75"/>
        <v>0</v>
      </c>
      <c r="AA360" s="414">
        <f t="shared" si="75"/>
        <v>0</v>
      </c>
      <c r="AB360" s="424">
        <f t="shared" si="75"/>
        <v>0</v>
      </c>
      <c r="AC360" s="407">
        <f t="shared" si="75"/>
        <v>0</v>
      </c>
      <c r="AD360" s="996"/>
      <c r="AE360" s="997"/>
      <c r="AF360" s="997"/>
      <c r="AG360" s="536"/>
      <c r="AH360" s="529"/>
      <c r="AI360" s="529"/>
      <c r="AJ360" s="529"/>
      <c r="AK360" s="529"/>
      <c r="AL360" s="529"/>
      <c r="AM360" s="529"/>
      <c r="AN360" s="529"/>
      <c r="AO360" s="529"/>
      <c r="AP360" s="529"/>
      <c r="AQ360" s="529"/>
      <c r="AR360" s="529"/>
      <c r="AS360" s="529"/>
      <c r="AT360" s="529"/>
      <c r="AU360" s="529"/>
      <c r="AV360" s="529"/>
      <c r="AW360" s="529"/>
      <c r="AX360" s="529"/>
      <c r="AY360" s="529"/>
      <c r="AZ360" s="529"/>
      <c r="BA360" s="529"/>
      <c r="BB360" s="529"/>
      <c r="BC360" s="529"/>
      <c r="BD360" s="529"/>
      <c r="BE360" s="529"/>
      <c r="BF360" s="529"/>
      <c r="BG360" s="529"/>
      <c r="BH360" s="529"/>
      <c r="BI360" s="529"/>
      <c r="BJ360" s="529"/>
      <c r="BK360" s="529"/>
      <c r="BL360" s="529"/>
      <c r="BM360" s="529"/>
      <c r="BN360" s="529"/>
      <c r="BO360" s="529"/>
      <c r="BP360" s="529"/>
      <c r="BQ360" s="529"/>
      <c r="BR360" s="529"/>
      <c r="BS360" s="529"/>
      <c r="BT360" s="529"/>
      <c r="BU360" s="529"/>
      <c r="BV360" s="529"/>
      <c r="BW360" s="529"/>
      <c r="BX360" s="529"/>
      <c r="BY360" s="529"/>
      <c r="BZ360" s="529"/>
      <c r="CA360" s="529"/>
      <c r="CB360" s="529"/>
      <c r="CC360" s="529"/>
      <c r="CD360" s="529"/>
      <c r="CE360" s="529"/>
      <c r="CF360" s="529"/>
      <c r="CG360" s="529"/>
      <c r="CH360" s="529"/>
      <c r="CI360" s="529"/>
      <c r="CJ360" s="529"/>
      <c r="CK360" s="529"/>
      <c r="CL360" s="529"/>
      <c r="CM360" s="529"/>
      <c r="CN360" s="529"/>
      <c r="CO360" s="529"/>
      <c r="CP360" s="529"/>
      <c r="CQ360" s="529"/>
    </row>
    <row r="361" spans="1:95" s="70" customFormat="1" ht="15" customHeight="1" x14ac:dyDescent="0.2">
      <c r="A361" s="11">
        <v>144</v>
      </c>
      <c r="B361" s="277"/>
      <c r="C361" s="287"/>
      <c r="D361" s="287"/>
      <c r="E361" s="288"/>
      <c r="F361" s="1455" t="s">
        <v>124</v>
      </c>
      <c r="G361" s="1456"/>
      <c r="H361" s="1456"/>
      <c r="I361" s="1456"/>
      <c r="J361" s="1456"/>
      <c r="K361" s="1456"/>
      <c r="L361" s="1457"/>
      <c r="M361" s="698">
        <v>0</v>
      </c>
      <c r="N361" s="699">
        <v>0</v>
      </c>
      <c r="O361" s="700">
        <v>0</v>
      </c>
      <c r="P361" s="700">
        <v>0</v>
      </c>
      <c r="Q361" s="705">
        <v>0</v>
      </c>
      <c r="R361" s="700">
        <v>0</v>
      </c>
      <c r="S361" s="701">
        <v>0</v>
      </c>
      <c r="T361" s="700">
        <v>0</v>
      </c>
      <c r="U361" s="701">
        <v>0</v>
      </c>
      <c r="V361" s="700">
        <v>0</v>
      </c>
      <c r="W361" s="701">
        <v>0</v>
      </c>
      <c r="X361" s="700">
        <v>0</v>
      </c>
      <c r="Y361" s="701">
        <v>0</v>
      </c>
      <c r="Z361" s="700">
        <v>0</v>
      </c>
      <c r="AA361" s="701">
        <v>0</v>
      </c>
      <c r="AB361" s="706">
        <v>0</v>
      </c>
      <c r="AC361" s="698">
        <v>0</v>
      </c>
      <c r="AD361" s="996"/>
      <c r="AE361" s="997"/>
      <c r="AF361" s="997"/>
      <c r="AG361" s="536"/>
      <c r="AH361" s="529"/>
      <c r="AI361" s="529"/>
      <c r="AJ361" s="529"/>
      <c r="AK361" s="529"/>
      <c r="AL361" s="529"/>
      <c r="AM361" s="529"/>
      <c r="AN361" s="529"/>
      <c r="AO361" s="529"/>
      <c r="AP361" s="529"/>
      <c r="AQ361" s="529"/>
      <c r="AR361" s="529"/>
      <c r="AS361" s="529"/>
      <c r="AT361" s="529"/>
      <c r="AU361" s="529"/>
      <c r="AV361" s="529"/>
      <c r="AW361" s="529"/>
      <c r="AX361" s="529"/>
      <c r="AY361" s="529"/>
      <c r="AZ361" s="529"/>
      <c r="BA361" s="529"/>
      <c r="BB361" s="529"/>
      <c r="BC361" s="529"/>
      <c r="BD361" s="529"/>
      <c r="BE361" s="529"/>
      <c r="BF361" s="529"/>
      <c r="BG361" s="529"/>
      <c r="BH361" s="529"/>
      <c r="BI361" s="529"/>
      <c r="BJ361" s="529"/>
      <c r="BK361" s="529"/>
      <c r="BL361" s="529"/>
      <c r="BM361" s="529"/>
      <c r="BN361" s="529"/>
      <c r="BO361" s="529"/>
      <c r="BP361" s="529"/>
      <c r="BQ361" s="529"/>
      <c r="BR361" s="529"/>
      <c r="BS361" s="529"/>
      <c r="BT361" s="529"/>
      <c r="BU361" s="529"/>
      <c r="BV361" s="529"/>
      <c r="BW361" s="529"/>
      <c r="BX361" s="529"/>
      <c r="BY361" s="529"/>
      <c r="BZ361" s="529"/>
      <c r="CA361" s="529"/>
      <c r="CB361" s="529"/>
      <c r="CC361" s="529"/>
      <c r="CD361" s="529"/>
      <c r="CE361" s="529"/>
      <c r="CF361" s="529"/>
      <c r="CG361" s="529"/>
      <c r="CH361" s="529"/>
      <c r="CI361" s="529"/>
      <c r="CJ361" s="529"/>
      <c r="CK361" s="529"/>
      <c r="CL361" s="529"/>
      <c r="CM361" s="529"/>
      <c r="CN361" s="529"/>
      <c r="CO361" s="529"/>
      <c r="CP361" s="529"/>
      <c r="CQ361" s="529"/>
    </row>
    <row r="362" spans="1:95" s="70" customFormat="1" ht="15" customHeight="1" x14ac:dyDescent="0.2">
      <c r="A362" s="11">
        <v>145</v>
      </c>
      <c r="B362" s="277"/>
      <c r="C362" s="287"/>
      <c r="D362" s="287"/>
      <c r="E362" s="288"/>
      <c r="F362" s="1458" t="s">
        <v>571</v>
      </c>
      <c r="G362" s="1459"/>
      <c r="H362" s="1459"/>
      <c r="I362" s="1459"/>
      <c r="J362" s="1459"/>
      <c r="K362" s="1459"/>
      <c r="L362" s="1460"/>
      <c r="M362" s="698">
        <v>0</v>
      </c>
      <c r="N362" s="699">
        <v>0</v>
      </c>
      <c r="O362" s="700">
        <v>0</v>
      </c>
      <c r="P362" s="700">
        <v>0</v>
      </c>
      <c r="Q362" s="705">
        <v>0</v>
      </c>
      <c r="R362" s="700">
        <v>0</v>
      </c>
      <c r="S362" s="701">
        <v>0</v>
      </c>
      <c r="T362" s="700">
        <v>0</v>
      </c>
      <c r="U362" s="701">
        <v>0</v>
      </c>
      <c r="V362" s="700">
        <v>0</v>
      </c>
      <c r="W362" s="701">
        <v>0</v>
      </c>
      <c r="X362" s="700">
        <v>0</v>
      </c>
      <c r="Y362" s="701">
        <v>0</v>
      </c>
      <c r="Z362" s="700">
        <v>0</v>
      </c>
      <c r="AA362" s="701">
        <v>0</v>
      </c>
      <c r="AB362" s="706">
        <v>0</v>
      </c>
      <c r="AC362" s="698">
        <v>0</v>
      </c>
      <c r="AD362" s="996"/>
      <c r="AE362" s="997"/>
      <c r="AF362" s="997"/>
      <c r="AG362" s="536"/>
      <c r="AH362" s="529"/>
      <c r="AI362" s="529"/>
      <c r="AJ362" s="529"/>
      <c r="AK362" s="529"/>
      <c r="AL362" s="529"/>
      <c r="AM362" s="529"/>
      <c r="AN362" s="529"/>
      <c r="AO362" s="529"/>
      <c r="AP362" s="529"/>
      <c r="AQ362" s="529"/>
      <c r="AR362" s="529"/>
      <c r="AS362" s="529"/>
      <c r="AT362" s="529"/>
      <c r="AU362" s="529"/>
      <c r="AV362" s="529"/>
      <c r="AW362" s="529"/>
      <c r="AX362" s="529"/>
      <c r="AY362" s="529"/>
      <c r="AZ362" s="529"/>
      <c r="BA362" s="529"/>
      <c r="BB362" s="529"/>
      <c r="BC362" s="529"/>
      <c r="BD362" s="529"/>
      <c r="BE362" s="529"/>
      <c r="BF362" s="529"/>
      <c r="BG362" s="529"/>
      <c r="BH362" s="529"/>
      <c r="BI362" s="529"/>
      <c r="BJ362" s="529"/>
      <c r="BK362" s="529"/>
      <c r="BL362" s="529"/>
      <c r="BM362" s="529"/>
      <c r="BN362" s="529"/>
      <c r="BO362" s="529"/>
      <c r="BP362" s="529"/>
      <c r="BQ362" s="529"/>
      <c r="BR362" s="529"/>
      <c r="BS362" s="529"/>
      <c r="BT362" s="529"/>
      <c r="BU362" s="529"/>
      <c r="BV362" s="529"/>
      <c r="BW362" s="529"/>
      <c r="BX362" s="529"/>
      <c r="BY362" s="529"/>
      <c r="BZ362" s="529"/>
      <c r="CA362" s="529"/>
      <c r="CB362" s="529"/>
      <c r="CC362" s="529"/>
      <c r="CD362" s="529"/>
      <c r="CE362" s="529"/>
      <c r="CF362" s="529"/>
      <c r="CG362" s="529"/>
      <c r="CH362" s="529"/>
      <c r="CI362" s="529"/>
      <c r="CJ362" s="529"/>
      <c r="CK362" s="529"/>
      <c r="CL362" s="529"/>
      <c r="CM362" s="529"/>
      <c r="CN362" s="529"/>
      <c r="CO362" s="529"/>
      <c r="CP362" s="529"/>
      <c r="CQ362" s="529"/>
    </row>
    <row r="363" spans="1:95" s="70" customFormat="1" ht="15" customHeight="1" x14ac:dyDescent="0.2">
      <c r="A363" s="11">
        <v>146</v>
      </c>
      <c r="B363" s="277"/>
      <c r="C363" s="287"/>
      <c r="D363" s="287"/>
      <c r="E363" s="1452" t="s">
        <v>119</v>
      </c>
      <c r="F363" s="1453"/>
      <c r="G363" s="1453"/>
      <c r="H363" s="1453"/>
      <c r="I363" s="1453"/>
      <c r="J363" s="1453"/>
      <c r="K363" s="1453"/>
      <c r="L363" s="1454"/>
      <c r="M363" s="407">
        <f>SUM(M364:M366)</f>
        <v>0</v>
      </c>
      <c r="N363" s="410">
        <f t="shared" ref="N363:AC363" si="76">SUBTOTAL(9,N364:N366)</f>
        <v>0</v>
      </c>
      <c r="O363" s="414">
        <f t="shared" si="76"/>
        <v>0</v>
      </c>
      <c r="P363" s="413">
        <f t="shared" si="76"/>
        <v>0</v>
      </c>
      <c r="Q363" s="415">
        <f t="shared" si="76"/>
        <v>0</v>
      </c>
      <c r="R363" s="414">
        <f t="shared" si="76"/>
        <v>0</v>
      </c>
      <c r="S363" s="414">
        <f t="shared" si="76"/>
        <v>0</v>
      </c>
      <c r="T363" s="414">
        <f t="shared" si="76"/>
        <v>0</v>
      </c>
      <c r="U363" s="414">
        <f t="shared" si="76"/>
        <v>0</v>
      </c>
      <c r="V363" s="414">
        <f t="shared" si="76"/>
        <v>0</v>
      </c>
      <c r="W363" s="414">
        <f t="shared" si="76"/>
        <v>0</v>
      </c>
      <c r="X363" s="414">
        <f t="shared" si="76"/>
        <v>0</v>
      </c>
      <c r="Y363" s="414">
        <f t="shared" si="76"/>
        <v>0</v>
      </c>
      <c r="Z363" s="414">
        <f t="shared" si="76"/>
        <v>0</v>
      </c>
      <c r="AA363" s="414">
        <f t="shared" si="76"/>
        <v>0</v>
      </c>
      <c r="AB363" s="424">
        <f t="shared" si="76"/>
        <v>0</v>
      </c>
      <c r="AC363" s="407">
        <f t="shared" si="76"/>
        <v>0</v>
      </c>
      <c r="AD363" s="996"/>
      <c r="AE363" s="997"/>
      <c r="AF363" s="997"/>
      <c r="AG363" s="536"/>
      <c r="AH363" s="529"/>
      <c r="AI363" s="529"/>
      <c r="AJ363" s="529"/>
      <c r="AK363" s="529"/>
      <c r="AL363" s="529"/>
      <c r="AM363" s="529"/>
      <c r="AN363" s="529"/>
      <c r="AO363" s="529"/>
      <c r="AP363" s="529"/>
      <c r="AQ363" s="529"/>
      <c r="AR363" s="529"/>
      <c r="AS363" s="529"/>
      <c r="AT363" s="529"/>
      <c r="AU363" s="529"/>
      <c r="AV363" s="529"/>
      <c r="AW363" s="529"/>
      <c r="AX363" s="529"/>
      <c r="AY363" s="529"/>
      <c r="AZ363" s="529"/>
      <c r="BA363" s="529"/>
      <c r="BB363" s="529"/>
      <c r="BC363" s="529"/>
      <c r="BD363" s="529"/>
      <c r="BE363" s="529"/>
      <c r="BF363" s="529"/>
      <c r="BG363" s="529"/>
      <c r="BH363" s="529"/>
      <c r="BI363" s="529"/>
      <c r="BJ363" s="529"/>
      <c r="BK363" s="529"/>
      <c r="BL363" s="529"/>
      <c r="BM363" s="529"/>
      <c r="BN363" s="529"/>
      <c r="BO363" s="529"/>
      <c r="BP363" s="529"/>
      <c r="BQ363" s="529"/>
      <c r="BR363" s="529"/>
      <c r="BS363" s="529"/>
      <c r="BT363" s="529"/>
      <c r="BU363" s="529"/>
      <c r="BV363" s="529"/>
      <c r="BW363" s="529"/>
      <c r="BX363" s="529"/>
      <c r="BY363" s="529"/>
      <c r="BZ363" s="529"/>
      <c r="CA363" s="529"/>
      <c r="CB363" s="529"/>
      <c r="CC363" s="529"/>
      <c r="CD363" s="529"/>
      <c r="CE363" s="529"/>
      <c r="CF363" s="529"/>
      <c r="CG363" s="529"/>
      <c r="CH363" s="529"/>
      <c r="CI363" s="529"/>
      <c r="CJ363" s="529"/>
      <c r="CK363" s="529"/>
      <c r="CL363" s="529"/>
      <c r="CM363" s="529"/>
      <c r="CN363" s="529"/>
      <c r="CO363" s="529"/>
      <c r="CP363" s="529"/>
      <c r="CQ363" s="529"/>
    </row>
    <row r="364" spans="1:95" s="70" customFormat="1" ht="15" customHeight="1" x14ac:dyDescent="0.2">
      <c r="A364" s="11">
        <v>147</v>
      </c>
      <c r="B364" s="277"/>
      <c r="C364" s="287"/>
      <c r="D364" s="287"/>
      <c r="E364" s="288"/>
      <c r="F364" s="1455" t="s">
        <v>116</v>
      </c>
      <c r="G364" s="1456"/>
      <c r="H364" s="1456"/>
      <c r="I364" s="1456"/>
      <c r="J364" s="1456"/>
      <c r="K364" s="1456"/>
      <c r="L364" s="1457"/>
      <c r="M364" s="698">
        <v>0</v>
      </c>
      <c r="N364" s="699">
        <v>0</v>
      </c>
      <c r="O364" s="700">
        <v>0</v>
      </c>
      <c r="P364" s="700">
        <v>0</v>
      </c>
      <c r="Q364" s="705">
        <v>0</v>
      </c>
      <c r="R364" s="700">
        <v>0</v>
      </c>
      <c r="S364" s="701">
        <v>0</v>
      </c>
      <c r="T364" s="700">
        <v>0</v>
      </c>
      <c r="U364" s="701">
        <v>0</v>
      </c>
      <c r="V364" s="700">
        <v>0</v>
      </c>
      <c r="W364" s="701">
        <v>0</v>
      </c>
      <c r="X364" s="700">
        <v>0</v>
      </c>
      <c r="Y364" s="701">
        <v>0</v>
      </c>
      <c r="Z364" s="700">
        <v>0</v>
      </c>
      <c r="AA364" s="701">
        <v>0</v>
      </c>
      <c r="AB364" s="706">
        <v>0</v>
      </c>
      <c r="AC364" s="698">
        <v>0</v>
      </c>
      <c r="AD364" s="996"/>
      <c r="AE364" s="997"/>
      <c r="AF364" s="997"/>
      <c r="AG364" s="536"/>
      <c r="AH364" s="529"/>
      <c r="AI364" s="529"/>
      <c r="AJ364" s="529"/>
      <c r="AK364" s="529"/>
      <c r="AL364" s="529"/>
      <c r="AM364" s="529"/>
      <c r="AN364" s="529"/>
      <c r="AO364" s="529"/>
      <c r="AP364" s="529"/>
      <c r="AQ364" s="529"/>
      <c r="AR364" s="529"/>
      <c r="AS364" s="529"/>
      <c r="AT364" s="529"/>
      <c r="AU364" s="529"/>
      <c r="AV364" s="529"/>
      <c r="AW364" s="529"/>
      <c r="AX364" s="529"/>
      <c r="AY364" s="529"/>
      <c r="AZ364" s="529"/>
      <c r="BA364" s="529"/>
      <c r="BB364" s="529"/>
      <c r="BC364" s="529"/>
      <c r="BD364" s="529"/>
      <c r="BE364" s="529"/>
      <c r="BF364" s="529"/>
      <c r="BG364" s="529"/>
      <c r="BH364" s="529"/>
      <c r="BI364" s="529"/>
      <c r="BJ364" s="529"/>
      <c r="BK364" s="529"/>
      <c r="BL364" s="529"/>
      <c r="BM364" s="529"/>
      <c r="BN364" s="529"/>
      <c r="BO364" s="529"/>
      <c r="BP364" s="529"/>
      <c r="BQ364" s="529"/>
      <c r="BR364" s="529"/>
      <c r="BS364" s="529"/>
      <c r="BT364" s="529"/>
      <c r="BU364" s="529"/>
      <c r="BV364" s="529"/>
      <c r="BW364" s="529"/>
      <c r="BX364" s="529"/>
      <c r="BY364" s="529"/>
      <c r="BZ364" s="529"/>
      <c r="CA364" s="529"/>
      <c r="CB364" s="529"/>
      <c r="CC364" s="529"/>
      <c r="CD364" s="529"/>
      <c r="CE364" s="529"/>
      <c r="CF364" s="529"/>
      <c r="CG364" s="529"/>
      <c r="CH364" s="529"/>
      <c r="CI364" s="529"/>
      <c r="CJ364" s="529"/>
      <c r="CK364" s="529"/>
      <c r="CL364" s="529"/>
      <c r="CM364" s="529"/>
      <c r="CN364" s="529"/>
      <c r="CO364" s="529"/>
      <c r="CP364" s="529"/>
      <c r="CQ364" s="529"/>
    </row>
    <row r="365" spans="1:95" s="70" customFormat="1" ht="15" customHeight="1" x14ac:dyDescent="0.2">
      <c r="A365" s="11">
        <v>148</v>
      </c>
      <c r="B365" s="277"/>
      <c r="C365" s="287"/>
      <c r="D365" s="287"/>
      <c r="E365" s="288"/>
      <c r="F365" s="1449" t="s">
        <v>567</v>
      </c>
      <c r="G365" s="1450"/>
      <c r="H365" s="1450"/>
      <c r="I365" s="1450"/>
      <c r="J365" s="1450"/>
      <c r="K365" s="1450"/>
      <c r="L365" s="1451"/>
      <c r="M365" s="698">
        <v>0</v>
      </c>
      <c r="N365" s="699">
        <v>0</v>
      </c>
      <c r="O365" s="700">
        <v>0</v>
      </c>
      <c r="P365" s="700">
        <v>0</v>
      </c>
      <c r="Q365" s="705">
        <v>0</v>
      </c>
      <c r="R365" s="700">
        <v>0</v>
      </c>
      <c r="S365" s="701">
        <v>0</v>
      </c>
      <c r="T365" s="700">
        <v>0</v>
      </c>
      <c r="U365" s="701">
        <v>0</v>
      </c>
      <c r="V365" s="700">
        <v>0</v>
      </c>
      <c r="W365" s="701">
        <v>0</v>
      </c>
      <c r="X365" s="700">
        <v>0</v>
      </c>
      <c r="Y365" s="701">
        <v>0</v>
      </c>
      <c r="Z365" s="700">
        <v>0</v>
      </c>
      <c r="AA365" s="701">
        <v>0</v>
      </c>
      <c r="AB365" s="706">
        <v>0</v>
      </c>
      <c r="AC365" s="698">
        <v>0</v>
      </c>
      <c r="AD365" s="996"/>
      <c r="AE365" s="997"/>
      <c r="AF365" s="997"/>
      <c r="AG365" s="536"/>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T365" s="529"/>
      <c r="BU365" s="529"/>
      <c r="BV365" s="529"/>
      <c r="BW365" s="529"/>
      <c r="BX365" s="529"/>
      <c r="BY365" s="529"/>
      <c r="BZ365" s="529"/>
      <c r="CA365" s="529"/>
      <c r="CB365" s="529"/>
      <c r="CC365" s="529"/>
      <c r="CD365" s="529"/>
      <c r="CE365" s="529"/>
      <c r="CF365" s="529"/>
      <c r="CG365" s="529"/>
      <c r="CH365" s="529"/>
      <c r="CI365" s="529"/>
      <c r="CJ365" s="529"/>
      <c r="CK365" s="529"/>
      <c r="CL365" s="529"/>
      <c r="CM365" s="529"/>
      <c r="CN365" s="529"/>
      <c r="CO365" s="529"/>
      <c r="CP365" s="529"/>
      <c r="CQ365" s="529"/>
    </row>
    <row r="366" spans="1:95" s="70" customFormat="1" ht="27.75" customHeight="1" x14ac:dyDescent="0.2">
      <c r="A366" s="11">
        <v>149</v>
      </c>
      <c r="B366" s="277"/>
      <c r="C366" s="287"/>
      <c r="D366" s="287"/>
      <c r="E366" s="288"/>
      <c r="F366" s="1458" t="s">
        <v>125</v>
      </c>
      <c r="G366" s="1459"/>
      <c r="H366" s="1459"/>
      <c r="I366" s="1459"/>
      <c r="J366" s="1459"/>
      <c r="K366" s="1459"/>
      <c r="L366" s="1460"/>
      <c r="M366" s="698">
        <v>0</v>
      </c>
      <c r="N366" s="699">
        <v>0</v>
      </c>
      <c r="O366" s="700">
        <v>0</v>
      </c>
      <c r="P366" s="700">
        <v>0</v>
      </c>
      <c r="Q366" s="705">
        <v>0</v>
      </c>
      <c r="R366" s="700">
        <v>0</v>
      </c>
      <c r="S366" s="701">
        <v>0</v>
      </c>
      <c r="T366" s="700">
        <v>0</v>
      </c>
      <c r="U366" s="701">
        <v>0</v>
      </c>
      <c r="V366" s="700">
        <v>0</v>
      </c>
      <c r="W366" s="701">
        <v>0</v>
      </c>
      <c r="X366" s="700">
        <v>0</v>
      </c>
      <c r="Y366" s="701">
        <v>0</v>
      </c>
      <c r="Z366" s="700">
        <v>0</v>
      </c>
      <c r="AA366" s="701">
        <v>0</v>
      </c>
      <c r="AB366" s="706">
        <v>0</v>
      </c>
      <c r="AC366" s="698">
        <v>0</v>
      </c>
      <c r="AD366" s="996"/>
      <c r="AE366" s="997"/>
      <c r="AF366" s="997"/>
      <c r="AG366" s="536"/>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T366" s="529"/>
      <c r="BU366" s="529"/>
      <c r="BV366" s="529"/>
      <c r="BW366" s="529"/>
      <c r="BX366" s="529"/>
      <c r="BY366" s="529"/>
      <c r="BZ366" s="529"/>
      <c r="CA366" s="529"/>
      <c r="CB366" s="529"/>
      <c r="CC366" s="529"/>
      <c r="CD366" s="529"/>
      <c r="CE366" s="529"/>
      <c r="CF366" s="529"/>
      <c r="CG366" s="529"/>
      <c r="CH366" s="529"/>
      <c r="CI366" s="529"/>
      <c r="CJ366" s="529"/>
      <c r="CK366" s="529"/>
      <c r="CL366" s="529"/>
      <c r="CM366" s="529"/>
      <c r="CN366" s="529"/>
      <c r="CO366" s="529"/>
      <c r="CP366" s="529"/>
      <c r="CQ366" s="529"/>
    </row>
    <row r="367" spans="1:95" s="70" customFormat="1" ht="15" customHeight="1" x14ac:dyDescent="0.2">
      <c r="A367" s="11">
        <v>150</v>
      </c>
      <c r="B367" s="277"/>
      <c r="C367" s="287"/>
      <c r="D367" s="287"/>
      <c r="E367" s="1452" t="s">
        <v>120</v>
      </c>
      <c r="F367" s="1453"/>
      <c r="G367" s="1453"/>
      <c r="H367" s="1453"/>
      <c r="I367" s="1453"/>
      <c r="J367" s="1453"/>
      <c r="K367" s="1453"/>
      <c r="L367" s="1454"/>
      <c r="M367" s="407">
        <f>SUM(M368:M369)</f>
        <v>0</v>
      </c>
      <c r="N367" s="410">
        <f t="shared" ref="N367:AC367" si="77">SUBTOTAL(9,N368:N369)</f>
        <v>0</v>
      </c>
      <c r="O367" s="414">
        <f t="shared" si="77"/>
        <v>0</v>
      </c>
      <c r="P367" s="413">
        <f t="shared" si="77"/>
        <v>0</v>
      </c>
      <c r="Q367" s="415">
        <f t="shared" si="77"/>
        <v>0</v>
      </c>
      <c r="R367" s="414">
        <f t="shared" si="77"/>
        <v>0</v>
      </c>
      <c r="S367" s="414">
        <f t="shared" si="77"/>
        <v>0</v>
      </c>
      <c r="T367" s="414">
        <f t="shared" si="77"/>
        <v>0</v>
      </c>
      <c r="U367" s="414">
        <f t="shared" si="77"/>
        <v>0</v>
      </c>
      <c r="V367" s="414">
        <f t="shared" si="77"/>
        <v>0</v>
      </c>
      <c r="W367" s="414">
        <f t="shared" si="77"/>
        <v>0</v>
      </c>
      <c r="X367" s="414">
        <f t="shared" si="77"/>
        <v>0</v>
      </c>
      <c r="Y367" s="414">
        <f t="shared" si="77"/>
        <v>0</v>
      </c>
      <c r="Z367" s="414">
        <f t="shared" si="77"/>
        <v>0</v>
      </c>
      <c r="AA367" s="414">
        <f t="shared" si="77"/>
        <v>0</v>
      </c>
      <c r="AB367" s="424">
        <f t="shared" si="77"/>
        <v>0</v>
      </c>
      <c r="AC367" s="407">
        <f t="shared" si="77"/>
        <v>0</v>
      </c>
      <c r="AD367" s="996"/>
      <c r="AE367" s="997"/>
      <c r="AF367" s="997"/>
      <c r="AG367" s="536"/>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T367" s="529"/>
      <c r="BU367" s="529"/>
      <c r="BV367" s="529"/>
      <c r="BW367" s="529"/>
      <c r="BX367" s="529"/>
      <c r="BY367" s="529"/>
      <c r="BZ367" s="529"/>
      <c r="CA367" s="529"/>
      <c r="CB367" s="529"/>
      <c r="CC367" s="529"/>
      <c r="CD367" s="529"/>
      <c r="CE367" s="529"/>
      <c r="CF367" s="529"/>
      <c r="CG367" s="529"/>
      <c r="CH367" s="529"/>
      <c r="CI367" s="529"/>
      <c r="CJ367" s="529"/>
      <c r="CK367" s="529"/>
      <c r="CL367" s="529"/>
      <c r="CM367" s="529"/>
      <c r="CN367" s="529"/>
      <c r="CO367" s="529"/>
      <c r="CP367" s="529"/>
      <c r="CQ367" s="529"/>
    </row>
    <row r="368" spans="1:95" s="70" customFormat="1" ht="15" customHeight="1" x14ac:dyDescent="0.2">
      <c r="A368" s="11">
        <v>151</v>
      </c>
      <c r="B368" s="277"/>
      <c r="C368" s="287"/>
      <c r="D368" s="287"/>
      <c r="E368" s="288"/>
      <c r="F368" s="1455" t="s">
        <v>117</v>
      </c>
      <c r="G368" s="1456"/>
      <c r="H368" s="1456"/>
      <c r="I368" s="1456"/>
      <c r="J368" s="1456"/>
      <c r="K368" s="1456"/>
      <c r="L368" s="1457"/>
      <c r="M368" s="698">
        <v>0</v>
      </c>
      <c r="N368" s="699">
        <v>0</v>
      </c>
      <c r="O368" s="700">
        <v>0</v>
      </c>
      <c r="P368" s="700">
        <v>0</v>
      </c>
      <c r="Q368" s="705">
        <v>0</v>
      </c>
      <c r="R368" s="700">
        <v>0</v>
      </c>
      <c r="S368" s="701">
        <v>0</v>
      </c>
      <c r="T368" s="700">
        <v>0</v>
      </c>
      <c r="U368" s="701">
        <v>0</v>
      </c>
      <c r="V368" s="700">
        <v>0</v>
      </c>
      <c r="W368" s="701">
        <v>0</v>
      </c>
      <c r="X368" s="700">
        <v>0</v>
      </c>
      <c r="Y368" s="701">
        <v>0</v>
      </c>
      <c r="Z368" s="700">
        <v>0</v>
      </c>
      <c r="AA368" s="701">
        <v>0</v>
      </c>
      <c r="AB368" s="706">
        <v>0</v>
      </c>
      <c r="AC368" s="698">
        <v>0</v>
      </c>
      <c r="AD368" s="996"/>
      <c r="AE368" s="997"/>
      <c r="AF368" s="997"/>
      <c r="AG368" s="536"/>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T368" s="529"/>
      <c r="BU368" s="529"/>
      <c r="BV368" s="529"/>
      <c r="BW368" s="529"/>
      <c r="BX368" s="529"/>
      <c r="BY368" s="529"/>
      <c r="BZ368" s="529"/>
      <c r="CA368" s="529"/>
      <c r="CB368" s="529"/>
      <c r="CC368" s="529"/>
      <c r="CD368" s="529"/>
      <c r="CE368" s="529"/>
      <c r="CF368" s="529"/>
      <c r="CG368" s="529"/>
      <c r="CH368" s="529"/>
      <c r="CI368" s="529"/>
      <c r="CJ368" s="529"/>
      <c r="CK368" s="529"/>
      <c r="CL368" s="529"/>
      <c r="CM368" s="529"/>
      <c r="CN368" s="529"/>
      <c r="CO368" s="529"/>
      <c r="CP368" s="529"/>
      <c r="CQ368" s="529"/>
    </row>
    <row r="369" spans="1:95" s="70" customFormat="1" ht="15" customHeight="1" x14ac:dyDescent="0.2">
      <c r="A369" s="11">
        <v>152</v>
      </c>
      <c r="B369" s="277"/>
      <c r="C369" s="287"/>
      <c r="D369" s="287"/>
      <c r="E369" s="288"/>
      <c r="F369" s="1458" t="s">
        <v>572</v>
      </c>
      <c r="G369" s="1459"/>
      <c r="H369" s="1459"/>
      <c r="I369" s="1459"/>
      <c r="J369" s="1459"/>
      <c r="K369" s="1459"/>
      <c r="L369" s="1460"/>
      <c r="M369" s="698">
        <v>0</v>
      </c>
      <c r="N369" s="699">
        <v>0</v>
      </c>
      <c r="O369" s="700">
        <v>0</v>
      </c>
      <c r="P369" s="700">
        <v>0</v>
      </c>
      <c r="Q369" s="705">
        <v>0</v>
      </c>
      <c r="R369" s="700">
        <v>0</v>
      </c>
      <c r="S369" s="701">
        <v>0</v>
      </c>
      <c r="T369" s="700">
        <v>0</v>
      </c>
      <c r="U369" s="701">
        <v>0</v>
      </c>
      <c r="V369" s="700">
        <v>0</v>
      </c>
      <c r="W369" s="701">
        <v>0</v>
      </c>
      <c r="X369" s="700">
        <v>0</v>
      </c>
      <c r="Y369" s="701">
        <v>0</v>
      </c>
      <c r="Z369" s="700">
        <v>0</v>
      </c>
      <c r="AA369" s="701">
        <v>0</v>
      </c>
      <c r="AB369" s="706">
        <v>0</v>
      </c>
      <c r="AC369" s="698">
        <v>0</v>
      </c>
      <c r="AD369" s="996"/>
      <c r="AE369" s="997"/>
      <c r="AF369" s="997"/>
      <c r="AG369" s="536"/>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T369" s="529"/>
      <c r="BU369" s="529"/>
      <c r="BV369" s="529"/>
      <c r="BW369" s="529"/>
      <c r="BX369" s="529"/>
      <c r="BY369" s="529"/>
      <c r="BZ369" s="529"/>
      <c r="CA369" s="529"/>
      <c r="CB369" s="529"/>
      <c r="CC369" s="529"/>
      <c r="CD369" s="529"/>
      <c r="CE369" s="529"/>
      <c r="CF369" s="529"/>
      <c r="CG369" s="529"/>
      <c r="CH369" s="529"/>
      <c r="CI369" s="529"/>
      <c r="CJ369" s="529"/>
      <c r="CK369" s="529"/>
      <c r="CL369" s="529"/>
      <c r="CM369" s="529"/>
      <c r="CN369" s="529"/>
      <c r="CO369" s="529"/>
      <c r="CP369" s="529"/>
      <c r="CQ369" s="529"/>
    </row>
    <row r="370" spans="1:95" s="70" customFormat="1" ht="15" customHeight="1" x14ac:dyDescent="0.2">
      <c r="A370" s="11">
        <v>153</v>
      </c>
      <c r="B370" s="277"/>
      <c r="C370" s="287"/>
      <c r="D370" s="287"/>
      <c r="E370" s="1452" t="s">
        <v>121</v>
      </c>
      <c r="F370" s="1453"/>
      <c r="G370" s="1453"/>
      <c r="H370" s="1453"/>
      <c r="I370" s="1453"/>
      <c r="J370" s="1453"/>
      <c r="K370" s="1453"/>
      <c r="L370" s="1454"/>
      <c r="M370" s="407">
        <f>SUM(M371:M373)</f>
        <v>0</v>
      </c>
      <c r="N370" s="410">
        <f t="shared" ref="N370:AC370" si="78">SUBTOTAL(9,N371:N373)</f>
        <v>0</v>
      </c>
      <c r="O370" s="414">
        <f t="shared" si="78"/>
        <v>0</v>
      </c>
      <c r="P370" s="413">
        <f t="shared" si="78"/>
        <v>0</v>
      </c>
      <c r="Q370" s="415">
        <f t="shared" si="78"/>
        <v>0</v>
      </c>
      <c r="R370" s="414">
        <f t="shared" si="78"/>
        <v>0</v>
      </c>
      <c r="S370" s="414">
        <f t="shared" si="78"/>
        <v>0</v>
      </c>
      <c r="T370" s="414">
        <f t="shared" si="78"/>
        <v>0</v>
      </c>
      <c r="U370" s="414">
        <f t="shared" si="78"/>
        <v>0</v>
      </c>
      <c r="V370" s="414">
        <f t="shared" si="78"/>
        <v>0</v>
      </c>
      <c r="W370" s="414">
        <f t="shared" si="78"/>
        <v>0</v>
      </c>
      <c r="X370" s="414">
        <f t="shared" si="78"/>
        <v>0</v>
      </c>
      <c r="Y370" s="414">
        <f t="shared" si="78"/>
        <v>0</v>
      </c>
      <c r="Z370" s="414">
        <f t="shared" si="78"/>
        <v>0</v>
      </c>
      <c r="AA370" s="414">
        <f t="shared" si="78"/>
        <v>0</v>
      </c>
      <c r="AB370" s="424">
        <f t="shared" si="78"/>
        <v>0</v>
      </c>
      <c r="AC370" s="407">
        <f t="shared" si="78"/>
        <v>0</v>
      </c>
      <c r="AD370" s="996"/>
      <c r="AE370" s="997"/>
      <c r="AF370" s="997"/>
      <c r="AG370" s="536"/>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T370" s="529"/>
      <c r="BU370" s="529"/>
      <c r="BV370" s="529"/>
      <c r="BW370" s="529"/>
      <c r="BX370" s="529"/>
      <c r="BY370" s="529"/>
      <c r="BZ370" s="529"/>
      <c r="CA370" s="529"/>
      <c r="CB370" s="529"/>
      <c r="CC370" s="529"/>
      <c r="CD370" s="529"/>
      <c r="CE370" s="529"/>
      <c r="CF370" s="529"/>
      <c r="CG370" s="529"/>
      <c r="CH370" s="529"/>
      <c r="CI370" s="529"/>
      <c r="CJ370" s="529"/>
      <c r="CK370" s="529"/>
      <c r="CL370" s="529"/>
      <c r="CM370" s="529"/>
      <c r="CN370" s="529"/>
      <c r="CO370" s="529"/>
      <c r="CP370" s="529"/>
      <c r="CQ370" s="529"/>
    </row>
    <row r="371" spans="1:95" s="70" customFormat="1" ht="15" customHeight="1" x14ac:dyDescent="0.2">
      <c r="A371" s="11">
        <v>154</v>
      </c>
      <c r="B371" s="277"/>
      <c r="C371" s="287"/>
      <c r="D371" s="287"/>
      <c r="E371" s="288"/>
      <c r="F371" s="1455" t="s">
        <v>122</v>
      </c>
      <c r="G371" s="1456"/>
      <c r="H371" s="1456"/>
      <c r="I371" s="1456"/>
      <c r="J371" s="1456"/>
      <c r="K371" s="1456"/>
      <c r="L371" s="1457"/>
      <c r="M371" s="698">
        <v>0</v>
      </c>
      <c r="N371" s="699">
        <v>0</v>
      </c>
      <c r="O371" s="700">
        <v>0</v>
      </c>
      <c r="P371" s="700">
        <v>0</v>
      </c>
      <c r="Q371" s="705">
        <v>0</v>
      </c>
      <c r="R371" s="700">
        <v>0</v>
      </c>
      <c r="S371" s="701">
        <v>0</v>
      </c>
      <c r="T371" s="700">
        <v>0</v>
      </c>
      <c r="U371" s="701">
        <v>0</v>
      </c>
      <c r="V371" s="700">
        <v>0</v>
      </c>
      <c r="W371" s="701">
        <v>0</v>
      </c>
      <c r="X371" s="700">
        <v>0</v>
      </c>
      <c r="Y371" s="701">
        <v>0</v>
      </c>
      <c r="Z371" s="700">
        <v>0</v>
      </c>
      <c r="AA371" s="701">
        <v>0</v>
      </c>
      <c r="AB371" s="706">
        <v>0</v>
      </c>
      <c r="AC371" s="698">
        <v>0</v>
      </c>
      <c r="AD371" s="996"/>
      <c r="AE371" s="997"/>
      <c r="AF371" s="997"/>
      <c r="AG371" s="536"/>
      <c r="AH371" s="529"/>
      <c r="AI371" s="529"/>
      <c r="AJ371" s="529"/>
      <c r="AK371" s="529"/>
      <c r="AL371" s="529"/>
      <c r="AM371" s="529"/>
      <c r="AN371" s="529"/>
      <c r="AO371" s="529"/>
      <c r="AP371" s="529"/>
      <c r="AQ371" s="529"/>
      <c r="AR371" s="529"/>
      <c r="AS371" s="529"/>
      <c r="AT371" s="529"/>
      <c r="AU371" s="529"/>
      <c r="AV371" s="529"/>
      <c r="AW371" s="529"/>
      <c r="AX371" s="529"/>
      <c r="AY371" s="529"/>
      <c r="AZ371" s="529"/>
      <c r="BA371" s="529"/>
      <c r="BB371" s="529"/>
      <c r="BC371" s="529"/>
      <c r="BD371" s="529"/>
      <c r="BE371" s="529"/>
      <c r="BF371" s="529"/>
      <c r="BG371" s="529"/>
      <c r="BH371" s="529"/>
      <c r="BI371" s="529"/>
      <c r="BJ371" s="529"/>
      <c r="BK371" s="529"/>
      <c r="BL371" s="529"/>
      <c r="BM371" s="529"/>
      <c r="BN371" s="529"/>
      <c r="BO371" s="529"/>
      <c r="BP371" s="529"/>
      <c r="BQ371" s="529"/>
      <c r="BR371" s="529"/>
      <c r="BS371" s="529"/>
      <c r="BT371" s="529"/>
      <c r="BU371" s="529"/>
      <c r="BV371" s="529"/>
      <c r="BW371" s="529"/>
      <c r="BX371" s="529"/>
      <c r="BY371" s="529"/>
      <c r="BZ371" s="529"/>
      <c r="CA371" s="529"/>
      <c r="CB371" s="529"/>
      <c r="CC371" s="529"/>
      <c r="CD371" s="529"/>
      <c r="CE371" s="529"/>
      <c r="CF371" s="529"/>
      <c r="CG371" s="529"/>
      <c r="CH371" s="529"/>
      <c r="CI371" s="529"/>
      <c r="CJ371" s="529"/>
      <c r="CK371" s="529"/>
      <c r="CL371" s="529"/>
      <c r="CM371" s="529"/>
      <c r="CN371" s="529"/>
      <c r="CO371" s="529"/>
      <c r="CP371" s="529"/>
      <c r="CQ371" s="529"/>
    </row>
    <row r="372" spans="1:95" s="70" customFormat="1" ht="15" customHeight="1" x14ac:dyDescent="0.2">
      <c r="A372" s="11">
        <v>155</v>
      </c>
      <c r="B372" s="277"/>
      <c r="C372" s="287"/>
      <c r="D372" s="287"/>
      <c r="E372" s="288"/>
      <c r="F372" s="1449" t="s">
        <v>573</v>
      </c>
      <c r="G372" s="1450"/>
      <c r="H372" s="1450"/>
      <c r="I372" s="1450"/>
      <c r="J372" s="1450"/>
      <c r="K372" s="1450"/>
      <c r="L372" s="1451"/>
      <c r="M372" s="698">
        <v>0</v>
      </c>
      <c r="N372" s="699">
        <v>0</v>
      </c>
      <c r="O372" s="700">
        <v>0</v>
      </c>
      <c r="P372" s="700">
        <v>0</v>
      </c>
      <c r="Q372" s="705">
        <v>0</v>
      </c>
      <c r="R372" s="700">
        <v>0</v>
      </c>
      <c r="S372" s="701">
        <v>0</v>
      </c>
      <c r="T372" s="700">
        <v>0</v>
      </c>
      <c r="U372" s="701">
        <v>0</v>
      </c>
      <c r="V372" s="700">
        <v>0</v>
      </c>
      <c r="W372" s="701">
        <v>0</v>
      </c>
      <c r="X372" s="700">
        <v>0</v>
      </c>
      <c r="Y372" s="701">
        <v>0</v>
      </c>
      <c r="Z372" s="700">
        <v>0</v>
      </c>
      <c r="AA372" s="701">
        <v>0</v>
      </c>
      <c r="AB372" s="706">
        <v>0</v>
      </c>
      <c r="AC372" s="698">
        <v>0</v>
      </c>
      <c r="AD372" s="996"/>
      <c r="AE372" s="997"/>
      <c r="AF372" s="997"/>
      <c r="AG372" s="536"/>
      <c r="AH372" s="529"/>
      <c r="AI372" s="529"/>
      <c r="AJ372" s="529"/>
      <c r="AK372" s="529"/>
      <c r="AL372" s="529"/>
      <c r="AM372" s="529"/>
      <c r="AN372" s="529"/>
      <c r="AO372" s="529"/>
      <c r="AP372" s="529"/>
      <c r="AQ372" s="529"/>
      <c r="AR372" s="529"/>
      <c r="AS372" s="529"/>
      <c r="AT372" s="529"/>
      <c r="AU372" s="529"/>
      <c r="AV372" s="529"/>
      <c r="AW372" s="529"/>
      <c r="AX372" s="529"/>
      <c r="AY372" s="529"/>
      <c r="AZ372" s="529"/>
      <c r="BA372" s="529"/>
      <c r="BB372" s="529"/>
      <c r="BC372" s="529"/>
      <c r="BD372" s="529"/>
      <c r="BE372" s="529"/>
      <c r="BF372" s="529"/>
      <c r="BG372" s="529"/>
      <c r="BH372" s="529"/>
      <c r="BI372" s="529"/>
      <c r="BJ372" s="529"/>
      <c r="BK372" s="529"/>
      <c r="BL372" s="529"/>
      <c r="BM372" s="529"/>
      <c r="BN372" s="529"/>
      <c r="BO372" s="529"/>
      <c r="BP372" s="529"/>
      <c r="BQ372" s="529"/>
      <c r="BR372" s="529"/>
      <c r="BS372" s="529"/>
      <c r="BT372" s="529"/>
      <c r="BU372" s="529"/>
      <c r="BV372" s="529"/>
      <c r="BW372" s="529"/>
      <c r="BX372" s="529"/>
      <c r="BY372" s="529"/>
      <c r="BZ372" s="529"/>
      <c r="CA372" s="529"/>
      <c r="CB372" s="529"/>
      <c r="CC372" s="529"/>
      <c r="CD372" s="529"/>
      <c r="CE372" s="529"/>
      <c r="CF372" s="529"/>
      <c r="CG372" s="529"/>
      <c r="CH372" s="529"/>
      <c r="CI372" s="529"/>
      <c r="CJ372" s="529"/>
      <c r="CK372" s="529"/>
      <c r="CL372" s="529"/>
      <c r="CM372" s="529"/>
      <c r="CN372" s="529"/>
      <c r="CO372" s="529"/>
      <c r="CP372" s="529"/>
      <c r="CQ372" s="529"/>
    </row>
    <row r="373" spans="1:95" s="70" customFormat="1" ht="27.75" customHeight="1" x14ac:dyDescent="0.2">
      <c r="A373" s="11">
        <v>156</v>
      </c>
      <c r="B373" s="277"/>
      <c r="C373" s="287"/>
      <c r="D373" s="287"/>
      <c r="E373" s="288"/>
      <c r="F373" s="1458" t="s">
        <v>123</v>
      </c>
      <c r="G373" s="1459"/>
      <c r="H373" s="1459"/>
      <c r="I373" s="1459"/>
      <c r="J373" s="1459"/>
      <c r="K373" s="1459"/>
      <c r="L373" s="1460"/>
      <c r="M373" s="698">
        <v>0</v>
      </c>
      <c r="N373" s="699">
        <v>0</v>
      </c>
      <c r="O373" s="700">
        <v>0</v>
      </c>
      <c r="P373" s="700">
        <v>0</v>
      </c>
      <c r="Q373" s="705">
        <v>0</v>
      </c>
      <c r="R373" s="700">
        <v>0</v>
      </c>
      <c r="S373" s="701">
        <v>0</v>
      </c>
      <c r="T373" s="700">
        <v>0</v>
      </c>
      <c r="U373" s="701">
        <v>0</v>
      </c>
      <c r="V373" s="700">
        <v>0</v>
      </c>
      <c r="W373" s="701">
        <v>0</v>
      </c>
      <c r="X373" s="700">
        <v>0</v>
      </c>
      <c r="Y373" s="701">
        <v>0</v>
      </c>
      <c r="Z373" s="700">
        <v>0</v>
      </c>
      <c r="AA373" s="701">
        <v>0</v>
      </c>
      <c r="AB373" s="706">
        <v>0</v>
      </c>
      <c r="AC373" s="698">
        <v>0</v>
      </c>
      <c r="AD373" s="996"/>
      <c r="AE373" s="997"/>
      <c r="AF373" s="997"/>
      <c r="AG373" s="536"/>
      <c r="AH373" s="529"/>
      <c r="AI373" s="529"/>
      <c r="AJ373" s="529"/>
      <c r="AK373" s="529"/>
      <c r="AL373" s="529"/>
      <c r="AM373" s="529"/>
      <c r="AN373" s="529"/>
      <c r="AO373" s="529"/>
      <c r="AP373" s="529"/>
      <c r="AQ373" s="529"/>
      <c r="AR373" s="529"/>
      <c r="AS373" s="529"/>
      <c r="AT373" s="529"/>
      <c r="AU373" s="529"/>
      <c r="AV373" s="529"/>
      <c r="AW373" s="529"/>
      <c r="AX373" s="529"/>
      <c r="AY373" s="529"/>
      <c r="AZ373" s="529"/>
      <c r="BA373" s="529"/>
      <c r="BB373" s="529"/>
      <c r="BC373" s="529"/>
      <c r="BD373" s="529"/>
      <c r="BE373" s="529"/>
      <c r="BF373" s="529"/>
      <c r="BG373" s="529"/>
      <c r="BH373" s="529"/>
      <c r="BI373" s="529"/>
      <c r="BJ373" s="529"/>
      <c r="BK373" s="529"/>
      <c r="BL373" s="529"/>
      <c r="BM373" s="529"/>
      <c r="BN373" s="529"/>
      <c r="BO373" s="529"/>
      <c r="BP373" s="529"/>
      <c r="BQ373" s="529"/>
      <c r="BR373" s="529"/>
      <c r="BS373" s="529"/>
      <c r="BT373" s="529"/>
      <c r="BU373" s="529"/>
      <c r="BV373" s="529"/>
      <c r="BW373" s="529"/>
      <c r="BX373" s="529"/>
      <c r="BY373" s="529"/>
      <c r="BZ373" s="529"/>
      <c r="CA373" s="529"/>
      <c r="CB373" s="529"/>
      <c r="CC373" s="529"/>
      <c r="CD373" s="529"/>
      <c r="CE373" s="529"/>
      <c r="CF373" s="529"/>
      <c r="CG373" s="529"/>
      <c r="CH373" s="529"/>
      <c r="CI373" s="529"/>
      <c r="CJ373" s="529"/>
      <c r="CK373" s="529"/>
      <c r="CL373" s="529"/>
      <c r="CM373" s="529"/>
      <c r="CN373" s="529"/>
      <c r="CO373" s="529"/>
      <c r="CP373" s="529"/>
      <c r="CQ373" s="529"/>
    </row>
    <row r="374" spans="1:95" s="70" customFormat="1" ht="15" customHeight="1" x14ac:dyDescent="0.2">
      <c r="A374" s="11">
        <v>157</v>
      </c>
      <c r="B374" s="277"/>
      <c r="C374" s="287"/>
      <c r="D374" s="287"/>
      <c r="E374" s="1452" t="s">
        <v>546</v>
      </c>
      <c r="F374" s="1453"/>
      <c r="G374" s="1453"/>
      <c r="H374" s="1453"/>
      <c r="I374" s="1453"/>
      <c r="J374" s="1453"/>
      <c r="K374" s="1453"/>
      <c r="L374" s="1454"/>
      <c r="M374" s="407">
        <f>SUM(M375:M376)</f>
        <v>0</v>
      </c>
      <c r="N374" s="410">
        <f t="shared" ref="N374:AC374" si="79">SUBTOTAL(9,N375:N376)</f>
        <v>0</v>
      </c>
      <c r="O374" s="414">
        <f t="shared" si="79"/>
        <v>0</v>
      </c>
      <c r="P374" s="413">
        <f t="shared" si="79"/>
        <v>0</v>
      </c>
      <c r="Q374" s="415">
        <f t="shared" si="79"/>
        <v>0</v>
      </c>
      <c r="R374" s="414">
        <f t="shared" si="79"/>
        <v>0</v>
      </c>
      <c r="S374" s="414">
        <f t="shared" si="79"/>
        <v>0</v>
      </c>
      <c r="T374" s="414">
        <f t="shared" si="79"/>
        <v>0</v>
      </c>
      <c r="U374" s="414">
        <f t="shared" si="79"/>
        <v>0</v>
      </c>
      <c r="V374" s="414">
        <f t="shared" si="79"/>
        <v>0</v>
      </c>
      <c r="W374" s="414">
        <f t="shared" si="79"/>
        <v>0</v>
      </c>
      <c r="X374" s="414">
        <f t="shared" si="79"/>
        <v>0</v>
      </c>
      <c r="Y374" s="414">
        <f t="shared" si="79"/>
        <v>0</v>
      </c>
      <c r="Z374" s="414">
        <f t="shared" si="79"/>
        <v>0</v>
      </c>
      <c r="AA374" s="414">
        <f t="shared" si="79"/>
        <v>0</v>
      </c>
      <c r="AB374" s="424">
        <f t="shared" si="79"/>
        <v>0</v>
      </c>
      <c r="AC374" s="407">
        <f t="shared" si="79"/>
        <v>0</v>
      </c>
      <c r="AD374" s="996"/>
      <c r="AE374" s="997"/>
      <c r="AF374" s="997"/>
      <c r="AG374" s="536"/>
      <c r="AH374" s="529"/>
      <c r="AI374" s="529"/>
      <c r="AJ374" s="529"/>
      <c r="AK374" s="529"/>
      <c r="AL374" s="529"/>
      <c r="AM374" s="529"/>
      <c r="AN374" s="529"/>
      <c r="AO374" s="529"/>
      <c r="AP374" s="529"/>
      <c r="AQ374" s="529"/>
      <c r="AR374" s="529"/>
      <c r="AS374" s="529"/>
      <c r="AT374" s="529"/>
      <c r="AU374" s="529"/>
      <c r="AV374" s="529"/>
      <c r="AW374" s="529"/>
      <c r="AX374" s="529"/>
      <c r="AY374" s="529"/>
      <c r="AZ374" s="529"/>
      <c r="BA374" s="529"/>
      <c r="BB374" s="529"/>
      <c r="BC374" s="529"/>
      <c r="BD374" s="529"/>
      <c r="BE374" s="529"/>
      <c r="BF374" s="529"/>
      <c r="BG374" s="529"/>
      <c r="BH374" s="529"/>
      <c r="BI374" s="529"/>
      <c r="BJ374" s="529"/>
      <c r="BK374" s="529"/>
      <c r="BL374" s="529"/>
      <c r="BM374" s="529"/>
      <c r="BN374" s="529"/>
      <c r="BO374" s="529"/>
      <c r="BP374" s="529"/>
      <c r="BQ374" s="529"/>
      <c r="BR374" s="529"/>
      <c r="BS374" s="529"/>
      <c r="BT374" s="529"/>
      <c r="BU374" s="529"/>
      <c r="BV374" s="529"/>
      <c r="BW374" s="529"/>
      <c r="BX374" s="529"/>
      <c r="BY374" s="529"/>
      <c r="BZ374" s="529"/>
      <c r="CA374" s="529"/>
      <c r="CB374" s="529"/>
      <c r="CC374" s="529"/>
      <c r="CD374" s="529"/>
      <c r="CE374" s="529"/>
      <c r="CF374" s="529"/>
      <c r="CG374" s="529"/>
      <c r="CH374" s="529"/>
      <c r="CI374" s="529"/>
      <c r="CJ374" s="529"/>
      <c r="CK374" s="529"/>
      <c r="CL374" s="529"/>
      <c r="CM374" s="529"/>
      <c r="CN374" s="529"/>
      <c r="CO374" s="529"/>
      <c r="CP374" s="529"/>
      <c r="CQ374" s="529"/>
    </row>
    <row r="375" spans="1:95" s="70" customFormat="1" ht="26.25" customHeight="1" x14ac:dyDescent="0.2">
      <c r="A375" s="11">
        <v>158</v>
      </c>
      <c r="B375" s="277"/>
      <c r="C375" s="287"/>
      <c r="D375" s="287"/>
      <c r="E375" s="288"/>
      <c r="F375" s="1455" t="s">
        <v>547</v>
      </c>
      <c r="G375" s="1456"/>
      <c r="H375" s="1456"/>
      <c r="I375" s="1456"/>
      <c r="J375" s="1456"/>
      <c r="K375" s="1456"/>
      <c r="L375" s="1457"/>
      <c r="M375" s="698">
        <v>0</v>
      </c>
      <c r="N375" s="699">
        <v>0</v>
      </c>
      <c r="O375" s="700">
        <v>0</v>
      </c>
      <c r="P375" s="700">
        <v>0</v>
      </c>
      <c r="Q375" s="705">
        <v>0</v>
      </c>
      <c r="R375" s="700">
        <v>0</v>
      </c>
      <c r="S375" s="701">
        <v>0</v>
      </c>
      <c r="T375" s="700">
        <v>0</v>
      </c>
      <c r="U375" s="701">
        <v>0</v>
      </c>
      <c r="V375" s="700">
        <v>0</v>
      </c>
      <c r="W375" s="701">
        <v>0</v>
      </c>
      <c r="X375" s="700">
        <v>0</v>
      </c>
      <c r="Y375" s="701">
        <v>0</v>
      </c>
      <c r="Z375" s="700">
        <v>0</v>
      </c>
      <c r="AA375" s="701">
        <v>0</v>
      </c>
      <c r="AB375" s="706">
        <v>0</v>
      </c>
      <c r="AC375" s="698">
        <v>0</v>
      </c>
      <c r="AD375" s="996"/>
      <c r="AE375" s="997"/>
      <c r="AF375" s="997"/>
      <c r="AG375" s="536"/>
      <c r="AH375" s="529"/>
      <c r="AI375" s="529"/>
      <c r="AJ375" s="529"/>
      <c r="AK375" s="529"/>
      <c r="AL375" s="529"/>
      <c r="AM375" s="529"/>
      <c r="AN375" s="529"/>
      <c r="AO375" s="529"/>
      <c r="AP375" s="529"/>
      <c r="AQ375" s="529"/>
      <c r="AR375" s="529"/>
      <c r="AS375" s="529"/>
      <c r="AT375" s="529"/>
      <c r="AU375" s="529"/>
      <c r="AV375" s="529"/>
      <c r="AW375" s="529"/>
      <c r="AX375" s="529"/>
      <c r="AY375" s="529"/>
      <c r="AZ375" s="529"/>
      <c r="BA375" s="529"/>
      <c r="BB375" s="529"/>
      <c r="BC375" s="529"/>
      <c r="BD375" s="529"/>
      <c r="BE375" s="529"/>
      <c r="BF375" s="529"/>
      <c r="BG375" s="529"/>
      <c r="BH375" s="529"/>
      <c r="BI375" s="529"/>
      <c r="BJ375" s="529"/>
      <c r="BK375" s="529"/>
      <c r="BL375" s="529"/>
      <c r="BM375" s="529"/>
      <c r="BN375" s="529"/>
      <c r="BO375" s="529"/>
      <c r="BP375" s="529"/>
      <c r="BQ375" s="529"/>
      <c r="BR375" s="529"/>
      <c r="BS375" s="529"/>
      <c r="BT375" s="529"/>
      <c r="BU375" s="529"/>
      <c r="BV375" s="529"/>
      <c r="BW375" s="529"/>
      <c r="BX375" s="529"/>
      <c r="BY375" s="529"/>
      <c r="BZ375" s="529"/>
      <c r="CA375" s="529"/>
      <c r="CB375" s="529"/>
      <c r="CC375" s="529"/>
      <c r="CD375" s="529"/>
      <c r="CE375" s="529"/>
      <c r="CF375" s="529"/>
      <c r="CG375" s="529"/>
      <c r="CH375" s="529"/>
      <c r="CI375" s="529"/>
      <c r="CJ375" s="529"/>
      <c r="CK375" s="529"/>
      <c r="CL375" s="529"/>
      <c r="CM375" s="529"/>
      <c r="CN375" s="529"/>
      <c r="CO375" s="529"/>
      <c r="CP375" s="529"/>
      <c r="CQ375" s="529"/>
    </row>
    <row r="376" spans="1:95" s="70" customFormat="1" ht="15" customHeight="1" x14ac:dyDescent="0.2">
      <c r="A376" s="11">
        <v>159</v>
      </c>
      <c r="B376" s="277"/>
      <c r="C376" s="287"/>
      <c r="D376" s="287"/>
      <c r="E376" s="288"/>
      <c r="F376" s="1458" t="s">
        <v>570</v>
      </c>
      <c r="G376" s="1459"/>
      <c r="H376" s="1459"/>
      <c r="I376" s="1459"/>
      <c r="J376" s="1459"/>
      <c r="K376" s="1459"/>
      <c r="L376" s="1460"/>
      <c r="M376" s="698">
        <v>0</v>
      </c>
      <c r="N376" s="699"/>
      <c r="O376" s="700"/>
      <c r="P376" s="700"/>
      <c r="Q376" s="705"/>
      <c r="R376" s="700">
        <v>0</v>
      </c>
      <c r="S376" s="701">
        <v>0</v>
      </c>
      <c r="T376" s="700">
        <v>0</v>
      </c>
      <c r="U376" s="701">
        <v>0</v>
      </c>
      <c r="V376" s="700">
        <v>0</v>
      </c>
      <c r="W376" s="701">
        <v>0</v>
      </c>
      <c r="X376" s="700">
        <v>0</v>
      </c>
      <c r="Y376" s="701">
        <v>0</v>
      </c>
      <c r="Z376" s="700">
        <v>0</v>
      </c>
      <c r="AA376" s="701">
        <v>0</v>
      </c>
      <c r="AB376" s="706">
        <v>0</v>
      </c>
      <c r="AC376" s="698">
        <v>0</v>
      </c>
      <c r="AD376" s="996"/>
      <c r="AE376" s="997"/>
      <c r="AF376" s="997"/>
      <c r="AG376" s="536"/>
      <c r="AH376" s="529"/>
      <c r="AI376" s="529"/>
      <c r="AJ376" s="529"/>
      <c r="AK376" s="529"/>
      <c r="AL376" s="529"/>
      <c r="AM376" s="529"/>
      <c r="AN376" s="529"/>
      <c r="AO376" s="529"/>
      <c r="AP376" s="529"/>
      <c r="AQ376" s="529"/>
      <c r="AR376" s="529"/>
      <c r="AS376" s="529"/>
      <c r="AT376" s="529"/>
      <c r="AU376" s="529"/>
      <c r="AV376" s="529"/>
      <c r="AW376" s="529"/>
      <c r="AX376" s="529"/>
      <c r="AY376" s="529"/>
      <c r="AZ376" s="529"/>
      <c r="BA376" s="529"/>
      <c r="BB376" s="529"/>
      <c r="BC376" s="529"/>
      <c r="BD376" s="529"/>
      <c r="BE376" s="529"/>
      <c r="BF376" s="529"/>
      <c r="BG376" s="529"/>
      <c r="BH376" s="529"/>
      <c r="BI376" s="529"/>
      <c r="BJ376" s="529"/>
      <c r="BK376" s="529"/>
      <c r="BL376" s="529"/>
      <c r="BM376" s="529"/>
      <c r="BN376" s="529"/>
      <c r="BO376" s="529"/>
      <c r="BP376" s="529"/>
      <c r="BQ376" s="529"/>
      <c r="BR376" s="529"/>
      <c r="BS376" s="529"/>
      <c r="BT376" s="529"/>
      <c r="BU376" s="529"/>
      <c r="BV376" s="529"/>
      <c r="BW376" s="529"/>
      <c r="BX376" s="529"/>
      <c r="BY376" s="529"/>
      <c r="BZ376" s="529"/>
      <c r="CA376" s="529"/>
      <c r="CB376" s="529"/>
      <c r="CC376" s="529"/>
      <c r="CD376" s="529"/>
      <c r="CE376" s="529"/>
      <c r="CF376" s="529"/>
      <c r="CG376" s="529"/>
      <c r="CH376" s="529"/>
      <c r="CI376" s="529"/>
      <c r="CJ376" s="529"/>
      <c r="CK376" s="529"/>
      <c r="CL376" s="529"/>
      <c r="CM376" s="529"/>
      <c r="CN376" s="529"/>
      <c r="CO376" s="529"/>
      <c r="CP376" s="529"/>
      <c r="CQ376" s="529"/>
    </row>
    <row r="377" spans="1:95" s="70" customFormat="1" ht="15" customHeight="1" x14ac:dyDescent="0.2">
      <c r="A377" s="11">
        <v>160</v>
      </c>
      <c r="B377" s="277"/>
      <c r="C377" s="287"/>
      <c r="D377" s="287"/>
      <c r="E377" s="1452" t="s">
        <v>548</v>
      </c>
      <c r="F377" s="1453"/>
      <c r="G377" s="1453"/>
      <c r="H377" s="1453"/>
      <c r="I377" s="1453"/>
      <c r="J377" s="1453"/>
      <c r="K377" s="1453"/>
      <c r="L377" s="1454"/>
      <c r="M377" s="407">
        <f>SUM(M378:M380)</f>
        <v>0</v>
      </c>
      <c r="N377" s="410">
        <f t="shared" ref="N377:AC377" si="80">SUBTOTAL(9,N378:N380)</f>
        <v>0</v>
      </c>
      <c r="O377" s="414">
        <f t="shared" si="80"/>
        <v>0</v>
      </c>
      <c r="P377" s="413">
        <f t="shared" si="80"/>
        <v>0</v>
      </c>
      <c r="Q377" s="415">
        <f t="shared" si="80"/>
        <v>0</v>
      </c>
      <c r="R377" s="414">
        <f t="shared" si="80"/>
        <v>0</v>
      </c>
      <c r="S377" s="414">
        <f t="shared" si="80"/>
        <v>0</v>
      </c>
      <c r="T377" s="414">
        <f t="shared" si="80"/>
        <v>0</v>
      </c>
      <c r="U377" s="414">
        <f t="shared" si="80"/>
        <v>0</v>
      </c>
      <c r="V377" s="414">
        <f t="shared" si="80"/>
        <v>0</v>
      </c>
      <c r="W377" s="414">
        <f t="shared" si="80"/>
        <v>0</v>
      </c>
      <c r="X377" s="414">
        <f t="shared" si="80"/>
        <v>0</v>
      </c>
      <c r="Y377" s="414">
        <f t="shared" si="80"/>
        <v>0</v>
      </c>
      <c r="Z377" s="414">
        <f t="shared" si="80"/>
        <v>0</v>
      </c>
      <c r="AA377" s="414">
        <f t="shared" si="80"/>
        <v>0</v>
      </c>
      <c r="AB377" s="424">
        <f t="shared" si="80"/>
        <v>0</v>
      </c>
      <c r="AC377" s="407">
        <f t="shared" si="80"/>
        <v>0</v>
      </c>
      <c r="AD377" s="996"/>
      <c r="AE377" s="997"/>
      <c r="AF377" s="997"/>
      <c r="AG377" s="536"/>
      <c r="AH377" s="529"/>
      <c r="AI377" s="529"/>
      <c r="AJ377" s="529"/>
      <c r="AK377" s="529"/>
      <c r="AL377" s="529"/>
      <c r="AM377" s="529"/>
      <c r="AN377" s="529"/>
      <c r="AO377" s="529"/>
      <c r="AP377" s="529"/>
      <c r="AQ377" s="529"/>
      <c r="AR377" s="529"/>
      <c r="AS377" s="529"/>
      <c r="AT377" s="529"/>
      <c r="AU377" s="529"/>
      <c r="AV377" s="529"/>
      <c r="AW377" s="529"/>
      <c r="AX377" s="529"/>
      <c r="AY377" s="529"/>
      <c r="AZ377" s="529"/>
      <c r="BA377" s="529"/>
      <c r="BB377" s="529"/>
      <c r="BC377" s="529"/>
      <c r="BD377" s="529"/>
      <c r="BE377" s="529"/>
      <c r="BF377" s="529"/>
      <c r="BG377" s="529"/>
      <c r="BH377" s="529"/>
      <c r="BI377" s="529"/>
      <c r="BJ377" s="529"/>
      <c r="BK377" s="529"/>
      <c r="BL377" s="529"/>
      <c r="BM377" s="529"/>
      <c r="BN377" s="529"/>
      <c r="BO377" s="529"/>
      <c r="BP377" s="529"/>
      <c r="BQ377" s="529"/>
      <c r="BR377" s="529"/>
      <c r="BS377" s="529"/>
      <c r="BT377" s="529"/>
      <c r="BU377" s="529"/>
      <c r="BV377" s="529"/>
      <c r="BW377" s="529"/>
      <c r="BX377" s="529"/>
      <c r="BY377" s="529"/>
      <c r="BZ377" s="529"/>
      <c r="CA377" s="529"/>
      <c r="CB377" s="529"/>
      <c r="CC377" s="529"/>
      <c r="CD377" s="529"/>
      <c r="CE377" s="529"/>
      <c r="CF377" s="529"/>
      <c r="CG377" s="529"/>
      <c r="CH377" s="529"/>
      <c r="CI377" s="529"/>
      <c r="CJ377" s="529"/>
      <c r="CK377" s="529"/>
      <c r="CL377" s="529"/>
      <c r="CM377" s="529"/>
      <c r="CN377" s="529"/>
      <c r="CO377" s="529"/>
      <c r="CP377" s="529"/>
      <c r="CQ377" s="529"/>
    </row>
    <row r="378" spans="1:95" s="70" customFormat="1" ht="15" customHeight="1" x14ac:dyDescent="0.2">
      <c r="A378" s="11">
        <v>161</v>
      </c>
      <c r="B378" s="277"/>
      <c r="C378" s="287"/>
      <c r="D378" s="287"/>
      <c r="E378" s="288"/>
      <c r="F378" s="1455" t="s">
        <v>549</v>
      </c>
      <c r="G378" s="1456"/>
      <c r="H378" s="1456"/>
      <c r="I378" s="1456"/>
      <c r="J378" s="1456"/>
      <c r="K378" s="1456"/>
      <c r="L378" s="1457"/>
      <c r="M378" s="698">
        <v>0</v>
      </c>
      <c r="N378" s="699">
        <v>0</v>
      </c>
      <c r="O378" s="700">
        <v>0</v>
      </c>
      <c r="P378" s="700">
        <v>0</v>
      </c>
      <c r="Q378" s="705">
        <v>0</v>
      </c>
      <c r="R378" s="700">
        <v>0</v>
      </c>
      <c r="S378" s="701">
        <v>0</v>
      </c>
      <c r="T378" s="700">
        <v>0</v>
      </c>
      <c r="U378" s="701">
        <v>0</v>
      </c>
      <c r="V378" s="700">
        <v>0</v>
      </c>
      <c r="W378" s="701">
        <v>0</v>
      </c>
      <c r="X378" s="700">
        <v>0</v>
      </c>
      <c r="Y378" s="701">
        <v>0</v>
      </c>
      <c r="Z378" s="700">
        <v>0</v>
      </c>
      <c r="AA378" s="701">
        <v>0</v>
      </c>
      <c r="AB378" s="706">
        <v>0</v>
      </c>
      <c r="AC378" s="698">
        <v>0</v>
      </c>
      <c r="AD378" s="996"/>
      <c r="AE378" s="997"/>
      <c r="AF378" s="997"/>
      <c r="AG378" s="536"/>
      <c r="AH378" s="529"/>
      <c r="AI378" s="529"/>
      <c r="AJ378" s="529"/>
      <c r="AK378" s="529"/>
      <c r="AL378" s="529"/>
      <c r="AM378" s="529"/>
      <c r="AN378" s="529"/>
      <c r="AO378" s="529"/>
      <c r="AP378" s="529"/>
      <c r="AQ378" s="529"/>
      <c r="AR378" s="529"/>
      <c r="AS378" s="529"/>
      <c r="AT378" s="529"/>
      <c r="AU378" s="529"/>
      <c r="AV378" s="529"/>
      <c r="AW378" s="529"/>
      <c r="AX378" s="529"/>
      <c r="AY378" s="529"/>
      <c r="AZ378" s="529"/>
      <c r="BA378" s="529"/>
      <c r="BB378" s="529"/>
      <c r="BC378" s="529"/>
      <c r="BD378" s="529"/>
      <c r="BE378" s="529"/>
      <c r="BF378" s="529"/>
      <c r="BG378" s="529"/>
      <c r="BH378" s="529"/>
      <c r="BI378" s="529"/>
      <c r="BJ378" s="529"/>
      <c r="BK378" s="529"/>
      <c r="BL378" s="529"/>
      <c r="BM378" s="529"/>
      <c r="BN378" s="529"/>
      <c r="BO378" s="529"/>
      <c r="BP378" s="529"/>
      <c r="BQ378" s="529"/>
      <c r="BR378" s="529"/>
      <c r="BS378" s="529"/>
      <c r="BT378" s="529"/>
      <c r="BU378" s="529"/>
      <c r="BV378" s="529"/>
      <c r="BW378" s="529"/>
      <c r="BX378" s="529"/>
      <c r="BY378" s="529"/>
      <c r="BZ378" s="529"/>
      <c r="CA378" s="529"/>
      <c r="CB378" s="529"/>
      <c r="CC378" s="529"/>
      <c r="CD378" s="529"/>
      <c r="CE378" s="529"/>
      <c r="CF378" s="529"/>
      <c r="CG378" s="529"/>
      <c r="CH378" s="529"/>
      <c r="CI378" s="529"/>
      <c r="CJ378" s="529"/>
      <c r="CK378" s="529"/>
      <c r="CL378" s="529"/>
      <c r="CM378" s="529"/>
      <c r="CN378" s="529"/>
      <c r="CO378" s="529"/>
      <c r="CP378" s="529"/>
      <c r="CQ378" s="529"/>
    </row>
    <row r="379" spans="1:95" s="70" customFormat="1" x14ac:dyDescent="0.2">
      <c r="A379" s="11">
        <v>162</v>
      </c>
      <c r="B379" s="277"/>
      <c r="C379" s="278"/>
      <c r="D379" s="278"/>
      <c r="E379" s="278"/>
      <c r="F379" s="1449" t="s">
        <v>574</v>
      </c>
      <c r="G379" s="1450"/>
      <c r="H379" s="1450"/>
      <c r="I379" s="1450"/>
      <c r="J379" s="1450"/>
      <c r="K379" s="1450"/>
      <c r="L379" s="1451"/>
      <c r="M379" s="698">
        <v>0</v>
      </c>
      <c r="N379" s="699">
        <v>0</v>
      </c>
      <c r="O379" s="700">
        <v>0</v>
      </c>
      <c r="P379" s="700">
        <v>0</v>
      </c>
      <c r="Q379" s="705">
        <v>0</v>
      </c>
      <c r="R379" s="700">
        <v>0</v>
      </c>
      <c r="S379" s="701">
        <v>0</v>
      </c>
      <c r="T379" s="700">
        <v>0</v>
      </c>
      <c r="U379" s="701">
        <v>0</v>
      </c>
      <c r="V379" s="700">
        <v>0</v>
      </c>
      <c r="W379" s="701">
        <v>0</v>
      </c>
      <c r="X379" s="700">
        <v>0</v>
      </c>
      <c r="Y379" s="701">
        <v>0</v>
      </c>
      <c r="Z379" s="700">
        <v>0</v>
      </c>
      <c r="AA379" s="701">
        <v>0</v>
      </c>
      <c r="AB379" s="706">
        <v>0</v>
      </c>
      <c r="AC379" s="698">
        <v>0</v>
      </c>
      <c r="AD379" s="996"/>
      <c r="AE379" s="997"/>
      <c r="AF379" s="997"/>
      <c r="AG379" s="536"/>
      <c r="AH379" s="529"/>
      <c r="AI379" s="529"/>
      <c r="AJ379" s="529"/>
      <c r="AK379" s="529"/>
      <c r="AL379" s="529"/>
      <c r="AM379" s="529"/>
      <c r="AN379" s="529"/>
      <c r="AO379" s="529"/>
      <c r="AP379" s="529"/>
      <c r="AQ379" s="529"/>
      <c r="AR379" s="529"/>
      <c r="AS379" s="529"/>
      <c r="AT379" s="529"/>
      <c r="AU379" s="529"/>
      <c r="AV379" s="529"/>
      <c r="AW379" s="529"/>
      <c r="AX379" s="529"/>
      <c r="AY379" s="529"/>
      <c r="AZ379" s="529"/>
      <c r="BA379" s="529"/>
      <c r="BB379" s="529"/>
      <c r="BC379" s="529"/>
      <c r="BD379" s="529"/>
      <c r="BE379" s="529"/>
      <c r="BF379" s="529"/>
      <c r="BG379" s="529"/>
      <c r="BH379" s="529"/>
      <c r="BI379" s="529"/>
      <c r="BJ379" s="529"/>
      <c r="BK379" s="529"/>
      <c r="BL379" s="529"/>
      <c r="BM379" s="529"/>
      <c r="BN379" s="529"/>
      <c r="BO379" s="529"/>
      <c r="BP379" s="529"/>
      <c r="BQ379" s="529"/>
      <c r="BR379" s="529"/>
      <c r="BS379" s="529"/>
      <c r="BT379" s="529"/>
      <c r="BU379" s="529"/>
      <c r="BV379" s="529"/>
      <c r="BW379" s="529"/>
      <c r="BX379" s="529"/>
      <c r="BY379" s="529"/>
      <c r="BZ379" s="529"/>
      <c r="CA379" s="529"/>
      <c r="CB379" s="529"/>
      <c r="CC379" s="529"/>
      <c r="CD379" s="529"/>
      <c r="CE379" s="529"/>
      <c r="CF379" s="529"/>
      <c r="CG379" s="529"/>
      <c r="CH379" s="529"/>
      <c r="CI379" s="529"/>
      <c r="CJ379" s="529"/>
      <c r="CK379" s="529"/>
      <c r="CL379" s="529"/>
      <c r="CM379" s="529"/>
      <c r="CN379" s="529"/>
      <c r="CO379" s="529"/>
      <c r="CP379" s="529"/>
      <c r="CQ379" s="529"/>
    </row>
    <row r="380" spans="1:95" s="70" customFormat="1" ht="27.75" customHeight="1" x14ac:dyDescent="0.2">
      <c r="A380" s="11">
        <v>163</v>
      </c>
      <c r="B380" s="277"/>
      <c r="C380" s="278"/>
      <c r="D380" s="278"/>
      <c r="E380" s="278"/>
      <c r="F380" s="1458" t="s">
        <v>669</v>
      </c>
      <c r="G380" s="1459"/>
      <c r="H380" s="1459"/>
      <c r="I380" s="1459"/>
      <c r="J380" s="1459"/>
      <c r="K380" s="1459"/>
      <c r="L380" s="1460"/>
      <c r="M380" s="698">
        <v>0</v>
      </c>
      <c r="N380" s="699">
        <v>0</v>
      </c>
      <c r="O380" s="700">
        <v>0</v>
      </c>
      <c r="P380" s="700">
        <v>0</v>
      </c>
      <c r="Q380" s="705">
        <v>0</v>
      </c>
      <c r="R380" s="700">
        <v>0</v>
      </c>
      <c r="S380" s="701">
        <v>0</v>
      </c>
      <c r="T380" s="700">
        <v>0</v>
      </c>
      <c r="U380" s="701">
        <v>0</v>
      </c>
      <c r="V380" s="700">
        <v>0</v>
      </c>
      <c r="W380" s="701">
        <v>0</v>
      </c>
      <c r="X380" s="700">
        <v>0</v>
      </c>
      <c r="Y380" s="701">
        <v>0</v>
      </c>
      <c r="Z380" s="700">
        <v>0</v>
      </c>
      <c r="AA380" s="701">
        <v>0</v>
      </c>
      <c r="AB380" s="706">
        <v>0</v>
      </c>
      <c r="AC380" s="698">
        <v>0</v>
      </c>
      <c r="AD380" s="996"/>
      <c r="AE380" s="997"/>
      <c r="AF380" s="997"/>
      <c r="AG380" s="536"/>
      <c r="AH380" s="529"/>
      <c r="AI380" s="529"/>
      <c r="AJ380" s="529"/>
      <c r="AK380" s="529"/>
      <c r="AL380" s="529"/>
      <c r="AM380" s="529"/>
      <c r="AN380" s="529"/>
      <c r="AO380" s="529"/>
      <c r="AP380" s="529"/>
      <c r="AQ380" s="529"/>
      <c r="AR380" s="529"/>
      <c r="AS380" s="529"/>
      <c r="AT380" s="529"/>
      <c r="AU380" s="529"/>
      <c r="AV380" s="529"/>
      <c r="AW380" s="529"/>
      <c r="AX380" s="529"/>
      <c r="AY380" s="529"/>
      <c r="AZ380" s="529"/>
      <c r="BA380" s="529"/>
      <c r="BB380" s="529"/>
      <c r="BC380" s="529"/>
      <c r="BD380" s="529"/>
      <c r="BE380" s="529"/>
      <c r="BF380" s="529"/>
      <c r="BG380" s="529"/>
      <c r="BH380" s="529"/>
      <c r="BI380" s="529"/>
      <c r="BJ380" s="529"/>
      <c r="BK380" s="529"/>
      <c r="BL380" s="529"/>
      <c r="BM380" s="529"/>
      <c r="BN380" s="529"/>
      <c r="BO380" s="529"/>
      <c r="BP380" s="529"/>
      <c r="BQ380" s="529"/>
      <c r="BR380" s="529"/>
      <c r="BS380" s="529"/>
      <c r="BT380" s="529"/>
      <c r="BU380" s="529"/>
      <c r="BV380" s="529"/>
      <c r="BW380" s="529"/>
      <c r="BX380" s="529"/>
      <c r="BY380" s="529"/>
      <c r="BZ380" s="529"/>
      <c r="CA380" s="529"/>
      <c r="CB380" s="529"/>
      <c r="CC380" s="529"/>
      <c r="CD380" s="529"/>
      <c r="CE380" s="529"/>
      <c r="CF380" s="529"/>
      <c r="CG380" s="529"/>
      <c r="CH380" s="529"/>
      <c r="CI380" s="529"/>
      <c r="CJ380" s="529"/>
      <c r="CK380" s="529"/>
      <c r="CL380" s="529"/>
      <c r="CM380" s="529"/>
      <c r="CN380" s="529"/>
      <c r="CO380" s="529"/>
      <c r="CP380" s="529"/>
      <c r="CQ380" s="529"/>
    </row>
    <row r="381" spans="1:95" s="70" customFormat="1" x14ac:dyDescent="0.2">
      <c r="A381" s="11">
        <v>164</v>
      </c>
      <c r="B381" s="277"/>
      <c r="C381" s="278"/>
      <c r="D381" s="1485" t="s">
        <v>23</v>
      </c>
      <c r="E381" s="1486"/>
      <c r="F381" s="1486"/>
      <c r="G381" s="1486"/>
      <c r="H381" s="1486"/>
      <c r="I381" s="1486"/>
      <c r="J381" s="1486"/>
      <c r="K381" s="1486"/>
      <c r="L381" s="1486"/>
      <c r="M381" s="1486"/>
      <c r="N381" s="1486"/>
      <c r="O381" s="1486"/>
      <c r="P381" s="1486"/>
      <c r="Q381" s="1486"/>
      <c r="R381" s="1486"/>
      <c r="S381" s="1486"/>
      <c r="T381" s="1486"/>
      <c r="U381" s="1486"/>
      <c r="V381" s="1486"/>
      <c r="W381" s="1486"/>
      <c r="X381" s="1486"/>
      <c r="Y381" s="1486"/>
      <c r="Z381" s="1486"/>
      <c r="AA381" s="1486"/>
      <c r="AB381" s="1486"/>
      <c r="AC381" s="1486"/>
      <c r="AD381" s="1486"/>
      <c r="AE381" s="1486"/>
      <c r="AF381" s="1486"/>
      <c r="AG381" s="536"/>
      <c r="AH381" s="529"/>
      <c r="AI381" s="529"/>
      <c r="AJ381" s="529"/>
      <c r="AK381" s="529"/>
      <c r="AL381" s="529"/>
      <c r="AM381" s="529"/>
      <c r="AN381" s="529"/>
      <c r="AO381" s="529"/>
      <c r="AP381" s="529"/>
      <c r="AQ381" s="529"/>
      <c r="AR381" s="529"/>
      <c r="AS381" s="529"/>
      <c r="AT381" s="529"/>
      <c r="AU381" s="529"/>
      <c r="AV381" s="529"/>
      <c r="AW381" s="529"/>
      <c r="AX381" s="529"/>
      <c r="AY381" s="529"/>
      <c r="AZ381" s="529"/>
      <c r="BA381" s="529"/>
      <c r="BB381" s="529"/>
      <c r="BC381" s="529"/>
      <c r="BD381" s="529"/>
      <c r="BE381" s="529"/>
      <c r="BF381" s="529"/>
      <c r="BG381" s="529"/>
      <c r="BH381" s="529"/>
      <c r="BI381" s="529"/>
      <c r="BJ381" s="529"/>
      <c r="BK381" s="529"/>
      <c r="BL381" s="529"/>
      <c r="BM381" s="529"/>
      <c r="BN381" s="529"/>
      <c r="BO381" s="529"/>
      <c r="BP381" s="529"/>
      <c r="BQ381" s="529"/>
      <c r="BR381" s="529"/>
      <c r="BS381" s="529"/>
      <c r="BT381" s="529"/>
      <c r="BU381" s="529"/>
      <c r="BV381" s="529"/>
      <c r="BW381" s="529"/>
      <c r="BX381" s="529"/>
      <c r="BY381" s="529"/>
      <c r="BZ381" s="529"/>
      <c r="CA381" s="529"/>
      <c r="CB381" s="529"/>
      <c r="CC381" s="529"/>
      <c r="CD381" s="529"/>
      <c r="CE381" s="529"/>
      <c r="CF381" s="529"/>
      <c r="CG381" s="529"/>
      <c r="CH381" s="529"/>
      <c r="CI381" s="529"/>
      <c r="CJ381" s="529"/>
      <c r="CK381" s="529"/>
      <c r="CL381" s="529"/>
      <c r="CM381" s="529"/>
      <c r="CN381" s="529"/>
      <c r="CO381" s="529"/>
      <c r="CP381" s="529"/>
      <c r="CQ381" s="529"/>
    </row>
    <row r="382" spans="1:95" s="70" customFormat="1" x14ac:dyDescent="0.2">
      <c r="A382" s="11">
        <v>165</v>
      </c>
      <c r="B382" s="277"/>
      <c r="C382" s="278"/>
      <c r="D382" s="278"/>
      <c r="E382" s="1452" t="s">
        <v>126</v>
      </c>
      <c r="F382" s="1453"/>
      <c r="G382" s="1453"/>
      <c r="H382" s="1453"/>
      <c r="I382" s="1453"/>
      <c r="J382" s="1453"/>
      <c r="K382" s="1453"/>
      <c r="L382" s="1454"/>
      <c r="M382" s="407">
        <f>SUM(M383:M384)</f>
        <v>0</v>
      </c>
      <c r="N382" s="410">
        <f t="shared" ref="N382:AC382" si="81">SUBTOTAL(9,N383:N384)</f>
        <v>0</v>
      </c>
      <c r="O382" s="414">
        <f t="shared" si="81"/>
        <v>0</v>
      </c>
      <c r="P382" s="413">
        <f t="shared" si="81"/>
        <v>0</v>
      </c>
      <c r="Q382" s="415">
        <f t="shared" si="81"/>
        <v>0</v>
      </c>
      <c r="R382" s="414">
        <f t="shared" si="81"/>
        <v>0</v>
      </c>
      <c r="S382" s="414">
        <f t="shared" si="81"/>
        <v>0</v>
      </c>
      <c r="T382" s="414">
        <f t="shared" si="81"/>
        <v>0</v>
      </c>
      <c r="U382" s="414">
        <f t="shared" si="81"/>
        <v>0</v>
      </c>
      <c r="V382" s="414">
        <f t="shared" si="81"/>
        <v>0</v>
      </c>
      <c r="W382" s="414">
        <f t="shared" si="81"/>
        <v>0</v>
      </c>
      <c r="X382" s="414">
        <f t="shared" si="81"/>
        <v>0</v>
      </c>
      <c r="Y382" s="414">
        <f t="shared" si="81"/>
        <v>0</v>
      </c>
      <c r="Z382" s="414">
        <f t="shared" si="81"/>
        <v>0</v>
      </c>
      <c r="AA382" s="414">
        <f t="shared" si="81"/>
        <v>0</v>
      </c>
      <c r="AB382" s="424">
        <f t="shared" si="81"/>
        <v>0</v>
      </c>
      <c r="AC382" s="407">
        <f t="shared" si="81"/>
        <v>0</v>
      </c>
      <c r="AD382" s="996"/>
      <c r="AE382" s="997"/>
      <c r="AF382" s="997"/>
      <c r="AG382" s="536"/>
      <c r="AH382" s="529"/>
      <c r="AI382" s="529"/>
      <c r="AJ382" s="529"/>
      <c r="AK382" s="529"/>
      <c r="AL382" s="529"/>
      <c r="AM382" s="529"/>
      <c r="AN382" s="529"/>
      <c r="AO382" s="529"/>
      <c r="AP382" s="529"/>
      <c r="AQ382" s="529"/>
      <c r="AR382" s="529"/>
      <c r="AS382" s="529"/>
      <c r="AT382" s="529"/>
      <c r="AU382" s="529"/>
      <c r="AV382" s="529"/>
      <c r="AW382" s="529"/>
      <c r="AX382" s="529"/>
      <c r="AY382" s="529"/>
      <c r="AZ382" s="529"/>
      <c r="BA382" s="529"/>
      <c r="BB382" s="529"/>
      <c r="BC382" s="529"/>
      <c r="BD382" s="529"/>
      <c r="BE382" s="529"/>
      <c r="BF382" s="529"/>
      <c r="BG382" s="529"/>
      <c r="BH382" s="529"/>
      <c r="BI382" s="529"/>
      <c r="BJ382" s="529"/>
      <c r="BK382" s="529"/>
      <c r="BL382" s="529"/>
      <c r="BM382" s="529"/>
      <c r="BN382" s="529"/>
      <c r="BO382" s="529"/>
      <c r="BP382" s="529"/>
      <c r="BQ382" s="529"/>
      <c r="BR382" s="529"/>
      <c r="BS382" s="529"/>
      <c r="BT382" s="529"/>
      <c r="BU382" s="529"/>
      <c r="BV382" s="529"/>
      <c r="BW382" s="529"/>
      <c r="BX382" s="529"/>
      <c r="BY382" s="529"/>
      <c r="BZ382" s="529"/>
      <c r="CA382" s="529"/>
      <c r="CB382" s="529"/>
      <c r="CC382" s="529"/>
      <c r="CD382" s="529"/>
      <c r="CE382" s="529"/>
      <c r="CF382" s="529"/>
      <c r="CG382" s="529"/>
      <c r="CH382" s="529"/>
      <c r="CI382" s="529"/>
      <c r="CJ382" s="529"/>
      <c r="CK382" s="529"/>
      <c r="CL382" s="529"/>
      <c r="CM382" s="529"/>
      <c r="CN382" s="529"/>
      <c r="CO382" s="529"/>
      <c r="CP382" s="529"/>
      <c r="CQ382" s="529"/>
    </row>
    <row r="383" spans="1:95" s="70" customFormat="1" x14ac:dyDescent="0.2">
      <c r="A383" s="11">
        <v>166</v>
      </c>
      <c r="B383" s="277"/>
      <c r="C383" s="278"/>
      <c r="D383" s="278"/>
      <c r="E383" s="278"/>
      <c r="F383" s="1455" t="s">
        <v>127</v>
      </c>
      <c r="G383" s="1456"/>
      <c r="H383" s="1456"/>
      <c r="I383" s="1456"/>
      <c r="J383" s="1456"/>
      <c r="K383" s="1456"/>
      <c r="L383" s="1457"/>
      <c r="M383" s="698">
        <v>0</v>
      </c>
      <c r="N383" s="699">
        <v>0</v>
      </c>
      <c r="O383" s="700">
        <v>0</v>
      </c>
      <c r="P383" s="700">
        <v>0</v>
      </c>
      <c r="Q383" s="705">
        <v>0</v>
      </c>
      <c r="R383" s="700">
        <v>0</v>
      </c>
      <c r="S383" s="701">
        <v>0</v>
      </c>
      <c r="T383" s="700">
        <v>0</v>
      </c>
      <c r="U383" s="701">
        <v>0</v>
      </c>
      <c r="V383" s="700">
        <v>0</v>
      </c>
      <c r="W383" s="701">
        <v>0</v>
      </c>
      <c r="X383" s="700">
        <v>0</v>
      </c>
      <c r="Y383" s="701">
        <v>0</v>
      </c>
      <c r="Z383" s="700">
        <v>0</v>
      </c>
      <c r="AA383" s="701">
        <v>0</v>
      </c>
      <c r="AB383" s="706">
        <v>0</v>
      </c>
      <c r="AC383" s="698">
        <v>0</v>
      </c>
      <c r="AD383" s="996"/>
      <c r="AE383" s="997"/>
      <c r="AF383" s="997"/>
      <c r="AG383" s="536"/>
      <c r="AH383" s="529"/>
      <c r="AI383" s="529"/>
      <c r="AJ383" s="529"/>
      <c r="AK383" s="529"/>
      <c r="AL383" s="529"/>
      <c r="AM383" s="529"/>
      <c r="AN383" s="529"/>
      <c r="AO383" s="529"/>
      <c r="AP383" s="529"/>
      <c r="AQ383" s="529"/>
      <c r="AR383" s="529"/>
      <c r="AS383" s="529"/>
      <c r="AT383" s="529"/>
      <c r="AU383" s="529"/>
      <c r="AV383" s="529"/>
      <c r="AW383" s="529"/>
      <c r="AX383" s="529"/>
      <c r="AY383" s="529"/>
      <c r="AZ383" s="529"/>
      <c r="BA383" s="529"/>
      <c r="BB383" s="529"/>
      <c r="BC383" s="529"/>
      <c r="BD383" s="529"/>
      <c r="BE383" s="529"/>
      <c r="BF383" s="529"/>
      <c r="BG383" s="529"/>
      <c r="BH383" s="529"/>
      <c r="BI383" s="529"/>
      <c r="BJ383" s="529"/>
      <c r="BK383" s="529"/>
      <c r="BL383" s="529"/>
      <c r="BM383" s="529"/>
      <c r="BN383" s="529"/>
      <c r="BO383" s="529"/>
      <c r="BP383" s="529"/>
      <c r="BQ383" s="529"/>
      <c r="BR383" s="529"/>
      <c r="BS383" s="529"/>
      <c r="BT383" s="529"/>
      <c r="BU383" s="529"/>
      <c r="BV383" s="529"/>
      <c r="BW383" s="529"/>
      <c r="BX383" s="529"/>
      <c r="BY383" s="529"/>
      <c r="BZ383" s="529"/>
      <c r="CA383" s="529"/>
      <c r="CB383" s="529"/>
      <c r="CC383" s="529"/>
      <c r="CD383" s="529"/>
      <c r="CE383" s="529"/>
      <c r="CF383" s="529"/>
      <c r="CG383" s="529"/>
      <c r="CH383" s="529"/>
      <c r="CI383" s="529"/>
      <c r="CJ383" s="529"/>
      <c r="CK383" s="529"/>
      <c r="CL383" s="529"/>
      <c r="CM383" s="529"/>
      <c r="CN383" s="529"/>
      <c r="CO383" s="529"/>
      <c r="CP383" s="529"/>
      <c r="CQ383" s="529"/>
    </row>
    <row r="384" spans="1:95" s="70" customFormat="1" x14ac:dyDescent="0.2">
      <c r="A384" s="11">
        <v>167</v>
      </c>
      <c r="B384" s="277"/>
      <c r="C384" s="278"/>
      <c r="D384" s="278"/>
      <c r="E384" s="278"/>
      <c r="F384" s="1458" t="s">
        <v>128</v>
      </c>
      <c r="G384" s="1459"/>
      <c r="H384" s="1459"/>
      <c r="I384" s="1459"/>
      <c r="J384" s="1459"/>
      <c r="K384" s="1459"/>
      <c r="L384" s="1460"/>
      <c r="M384" s="698">
        <v>0</v>
      </c>
      <c r="N384" s="699">
        <v>0</v>
      </c>
      <c r="O384" s="700">
        <v>0</v>
      </c>
      <c r="P384" s="700">
        <v>0</v>
      </c>
      <c r="Q384" s="705">
        <v>0</v>
      </c>
      <c r="R384" s="700">
        <v>0</v>
      </c>
      <c r="S384" s="701">
        <v>0</v>
      </c>
      <c r="T384" s="700">
        <v>0</v>
      </c>
      <c r="U384" s="701">
        <v>0</v>
      </c>
      <c r="V384" s="700">
        <v>0</v>
      </c>
      <c r="W384" s="701">
        <v>0</v>
      </c>
      <c r="X384" s="700">
        <v>0</v>
      </c>
      <c r="Y384" s="701">
        <v>0</v>
      </c>
      <c r="Z384" s="700">
        <v>0</v>
      </c>
      <c r="AA384" s="701">
        <v>0</v>
      </c>
      <c r="AB384" s="706">
        <v>0</v>
      </c>
      <c r="AC384" s="698">
        <v>0</v>
      </c>
      <c r="AD384" s="996"/>
      <c r="AE384" s="997"/>
      <c r="AF384" s="997"/>
      <c r="AG384" s="536"/>
      <c r="AH384" s="529"/>
      <c r="AI384" s="529"/>
      <c r="AJ384" s="529"/>
      <c r="AK384" s="529"/>
      <c r="AL384" s="529"/>
      <c r="AM384" s="529"/>
      <c r="AN384" s="529"/>
      <c r="AO384" s="529"/>
      <c r="AP384" s="529"/>
      <c r="AQ384" s="529"/>
      <c r="AR384" s="529"/>
      <c r="AS384" s="529"/>
      <c r="AT384" s="529"/>
      <c r="AU384" s="529"/>
      <c r="AV384" s="529"/>
      <c r="AW384" s="529"/>
      <c r="AX384" s="529"/>
      <c r="AY384" s="529"/>
      <c r="AZ384" s="529"/>
      <c r="BA384" s="529"/>
      <c r="BB384" s="529"/>
      <c r="BC384" s="529"/>
      <c r="BD384" s="529"/>
      <c r="BE384" s="529"/>
      <c r="BF384" s="529"/>
      <c r="BG384" s="529"/>
      <c r="BH384" s="529"/>
      <c r="BI384" s="529"/>
      <c r="BJ384" s="529"/>
      <c r="BK384" s="529"/>
      <c r="BL384" s="529"/>
      <c r="BM384" s="529"/>
      <c r="BN384" s="529"/>
      <c r="BO384" s="529"/>
      <c r="BP384" s="529"/>
      <c r="BQ384" s="529"/>
      <c r="BR384" s="529"/>
      <c r="BS384" s="529"/>
      <c r="BT384" s="529"/>
      <c r="BU384" s="529"/>
      <c r="BV384" s="529"/>
      <c r="BW384" s="529"/>
      <c r="BX384" s="529"/>
      <c r="BY384" s="529"/>
      <c r="BZ384" s="529"/>
      <c r="CA384" s="529"/>
      <c r="CB384" s="529"/>
      <c r="CC384" s="529"/>
      <c r="CD384" s="529"/>
      <c r="CE384" s="529"/>
      <c r="CF384" s="529"/>
      <c r="CG384" s="529"/>
      <c r="CH384" s="529"/>
      <c r="CI384" s="529"/>
      <c r="CJ384" s="529"/>
      <c r="CK384" s="529"/>
      <c r="CL384" s="529"/>
      <c r="CM384" s="529"/>
      <c r="CN384" s="529"/>
      <c r="CO384" s="529"/>
      <c r="CP384" s="529"/>
      <c r="CQ384" s="529"/>
    </row>
    <row r="385" spans="1:95" s="70" customFormat="1" x14ac:dyDescent="0.2">
      <c r="A385" s="11">
        <v>168</v>
      </c>
      <c r="B385" s="277"/>
      <c r="C385" s="278"/>
      <c r="D385" s="278"/>
      <c r="E385" s="1452" t="s">
        <v>129</v>
      </c>
      <c r="F385" s="1453"/>
      <c r="G385" s="1453"/>
      <c r="H385" s="1453"/>
      <c r="I385" s="1453"/>
      <c r="J385" s="1453"/>
      <c r="K385" s="1453"/>
      <c r="L385" s="1454"/>
      <c r="M385" s="407">
        <f>SUM(M386:M387)</f>
        <v>0</v>
      </c>
      <c r="N385" s="410">
        <f t="shared" ref="N385:AC385" si="82">SUBTOTAL(9,N386:N387)</f>
        <v>0</v>
      </c>
      <c r="O385" s="414">
        <f t="shared" si="82"/>
        <v>0</v>
      </c>
      <c r="P385" s="413">
        <f t="shared" si="82"/>
        <v>0</v>
      </c>
      <c r="Q385" s="415">
        <f t="shared" si="82"/>
        <v>0</v>
      </c>
      <c r="R385" s="414">
        <f t="shared" si="82"/>
        <v>0</v>
      </c>
      <c r="S385" s="414">
        <f t="shared" si="82"/>
        <v>0</v>
      </c>
      <c r="T385" s="414">
        <f t="shared" si="82"/>
        <v>0</v>
      </c>
      <c r="U385" s="414">
        <f t="shared" si="82"/>
        <v>0</v>
      </c>
      <c r="V385" s="414">
        <f t="shared" si="82"/>
        <v>0</v>
      </c>
      <c r="W385" s="414">
        <f t="shared" si="82"/>
        <v>0</v>
      </c>
      <c r="X385" s="414">
        <f t="shared" si="82"/>
        <v>0</v>
      </c>
      <c r="Y385" s="414">
        <f t="shared" si="82"/>
        <v>0</v>
      </c>
      <c r="Z385" s="414">
        <f t="shared" si="82"/>
        <v>0</v>
      </c>
      <c r="AA385" s="414">
        <f t="shared" si="82"/>
        <v>0</v>
      </c>
      <c r="AB385" s="424">
        <f t="shared" si="82"/>
        <v>0</v>
      </c>
      <c r="AC385" s="407">
        <f t="shared" si="82"/>
        <v>0</v>
      </c>
      <c r="AD385" s="996"/>
      <c r="AE385" s="997"/>
      <c r="AF385" s="997"/>
      <c r="AG385" s="536"/>
      <c r="AH385" s="529"/>
      <c r="AI385" s="529"/>
      <c r="AJ385" s="529"/>
      <c r="AK385" s="529"/>
      <c r="AL385" s="529"/>
      <c r="AM385" s="529"/>
      <c r="AN385" s="529"/>
      <c r="AO385" s="529"/>
      <c r="AP385" s="529"/>
      <c r="AQ385" s="529"/>
      <c r="AR385" s="529"/>
      <c r="AS385" s="529"/>
      <c r="AT385" s="529"/>
      <c r="AU385" s="529"/>
      <c r="AV385" s="529"/>
      <c r="AW385" s="529"/>
      <c r="AX385" s="529"/>
      <c r="AY385" s="529"/>
      <c r="AZ385" s="529"/>
      <c r="BA385" s="529"/>
      <c r="BB385" s="529"/>
      <c r="BC385" s="529"/>
      <c r="BD385" s="529"/>
      <c r="BE385" s="529"/>
      <c r="BF385" s="529"/>
      <c r="BG385" s="529"/>
      <c r="BH385" s="529"/>
      <c r="BI385" s="529"/>
      <c r="BJ385" s="529"/>
      <c r="BK385" s="529"/>
      <c r="BL385" s="529"/>
      <c r="BM385" s="529"/>
      <c r="BN385" s="529"/>
      <c r="BO385" s="529"/>
      <c r="BP385" s="529"/>
      <c r="BQ385" s="529"/>
      <c r="BR385" s="529"/>
      <c r="BS385" s="529"/>
      <c r="BT385" s="529"/>
      <c r="BU385" s="529"/>
      <c r="BV385" s="529"/>
      <c r="BW385" s="529"/>
      <c r="BX385" s="529"/>
      <c r="BY385" s="529"/>
      <c r="BZ385" s="529"/>
      <c r="CA385" s="529"/>
      <c r="CB385" s="529"/>
      <c r="CC385" s="529"/>
      <c r="CD385" s="529"/>
      <c r="CE385" s="529"/>
      <c r="CF385" s="529"/>
      <c r="CG385" s="529"/>
      <c r="CH385" s="529"/>
      <c r="CI385" s="529"/>
      <c r="CJ385" s="529"/>
      <c r="CK385" s="529"/>
      <c r="CL385" s="529"/>
      <c r="CM385" s="529"/>
      <c r="CN385" s="529"/>
      <c r="CO385" s="529"/>
      <c r="CP385" s="529"/>
      <c r="CQ385" s="529"/>
    </row>
    <row r="386" spans="1:95" s="70" customFormat="1" x14ac:dyDescent="0.2">
      <c r="A386" s="11">
        <v>169</v>
      </c>
      <c r="B386" s="277"/>
      <c r="C386" s="278"/>
      <c r="D386" s="278"/>
      <c r="E386" s="278"/>
      <c r="F386" s="1455" t="s">
        <v>130</v>
      </c>
      <c r="G386" s="1456"/>
      <c r="H386" s="1456"/>
      <c r="I386" s="1456"/>
      <c r="J386" s="1456"/>
      <c r="K386" s="1456"/>
      <c r="L386" s="1457"/>
      <c r="M386" s="698">
        <v>0</v>
      </c>
      <c r="N386" s="699">
        <v>0</v>
      </c>
      <c r="O386" s="700">
        <v>0</v>
      </c>
      <c r="P386" s="700">
        <v>0</v>
      </c>
      <c r="Q386" s="705">
        <v>0</v>
      </c>
      <c r="R386" s="700">
        <v>0</v>
      </c>
      <c r="S386" s="701">
        <v>0</v>
      </c>
      <c r="T386" s="700">
        <v>0</v>
      </c>
      <c r="U386" s="701">
        <v>0</v>
      </c>
      <c r="V386" s="700">
        <v>0</v>
      </c>
      <c r="W386" s="701">
        <v>0</v>
      </c>
      <c r="X386" s="700">
        <v>0</v>
      </c>
      <c r="Y386" s="701">
        <v>0</v>
      </c>
      <c r="Z386" s="700">
        <v>0</v>
      </c>
      <c r="AA386" s="701">
        <v>0</v>
      </c>
      <c r="AB386" s="706">
        <v>0</v>
      </c>
      <c r="AC386" s="698">
        <v>0</v>
      </c>
      <c r="AD386" s="996"/>
      <c r="AE386" s="997"/>
      <c r="AF386" s="997"/>
      <c r="AG386" s="536"/>
      <c r="AH386" s="529"/>
      <c r="AI386" s="529"/>
      <c r="AJ386" s="529"/>
      <c r="AK386" s="529"/>
      <c r="AL386" s="529"/>
      <c r="AM386" s="529"/>
      <c r="AN386" s="529"/>
      <c r="AO386" s="529"/>
      <c r="AP386" s="529"/>
      <c r="AQ386" s="529"/>
      <c r="AR386" s="529"/>
      <c r="AS386" s="529"/>
      <c r="AT386" s="529"/>
      <c r="AU386" s="529"/>
      <c r="AV386" s="529"/>
      <c r="AW386" s="529"/>
      <c r="AX386" s="529"/>
      <c r="AY386" s="529"/>
      <c r="AZ386" s="529"/>
      <c r="BA386" s="529"/>
      <c r="BB386" s="529"/>
      <c r="BC386" s="529"/>
      <c r="BD386" s="529"/>
      <c r="BE386" s="529"/>
      <c r="BF386" s="529"/>
      <c r="BG386" s="529"/>
      <c r="BH386" s="529"/>
      <c r="BI386" s="529"/>
      <c r="BJ386" s="529"/>
      <c r="BK386" s="529"/>
      <c r="BL386" s="529"/>
      <c r="BM386" s="529"/>
      <c r="BN386" s="529"/>
      <c r="BO386" s="529"/>
      <c r="BP386" s="529"/>
      <c r="BQ386" s="529"/>
      <c r="BR386" s="529"/>
      <c r="BS386" s="529"/>
      <c r="BT386" s="529"/>
      <c r="BU386" s="529"/>
      <c r="BV386" s="529"/>
      <c r="BW386" s="529"/>
      <c r="BX386" s="529"/>
      <c r="BY386" s="529"/>
      <c r="BZ386" s="529"/>
      <c r="CA386" s="529"/>
      <c r="CB386" s="529"/>
      <c r="CC386" s="529"/>
      <c r="CD386" s="529"/>
      <c r="CE386" s="529"/>
      <c r="CF386" s="529"/>
      <c r="CG386" s="529"/>
      <c r="CH386" s="529"/>
      <c r="CI386" s="529"/>
      <c r="CJ386" s="529"/>
      <c r="CK386" s="529"/>
      <c r="CL386" s="529"/>
      <c r="CM386" s="529"/>
      <c r="CN386" s="529"/>
      <c r="CO386" s="529"/>
      <c r="CP386" s="529"/>
      <c r="CQ386" s="529"/>
    </row>
    <row r="387" spans="1:95" s="70" customFormat="1" x14ac:dyDescent="0.2">
      <c r="A387" s="11">
        <v>170</v>
      </c>
      <c r="B387" s="277"/>
      <c r="C387" s="278"/>
      <c r="D387" s="278"/>
      <c r="E387" s="278"/>
      <c r="F387" s="1458" t="s">
        <v>131</v>
      </c>
      <c r="G387" s="1459"/>
      <c r="H387" s="1459"/>
      <c r="I387" s="1459"/>
      <c r="J387" s="1459"/>
      <c r="K387" s="1459"/>
      <c r="L387" s="1460"/>
      <c r="M387" s="698">
        <v>0</v>
      </c>
      <c r="N387" s="699">
        <v>0</v>
      </c>
      <c r="O387" s="700">
        <v>0</v>
      </c>
      <c r="P387" s="700">
        <v>0</v>
      </c>
      <c r="Q387" s="705">
        <v>0</v>
      </c>
      <c r="R387" s="700">
        <v>0</v>
      </c>
      <c r="S387" s="701">
        <v>0</v>
      </c>
      <c r="T387" s="700">
        <v>0</v>
      </c>
      <c r="U387" s="701">
        <v>0</v>
      </c>
      <c r="V387" s="700">
        <v>0</v>
      </c>
      <c r="W387" s="701">
        <v>0</v>
      </c>
      <c r="X387" s="700">
        <v>0</v>
      </c>
      <c r="Y387" s="701">
        <v>0</v>
      </c>
      <c r="Z387" s="700">
        <v>0</v>
      </c>
      <c r="AA387" s="701">
        <v>0</v>
      </c>
      <c r="AB387" s="706">
        <v>0</v>
      </c>
      <c r="AC387" s="698">
        <v>0</v>
      </c>
      <c r="AD387" s="996"/>
      <c r="AE387" s="997"/>
      <c r="AF387" s="997"/>
      <c r="AG387" s="536"/>
      <c r="AH387" s="529"/>
      <c r="AI387" s="529"/>
      <c r="AJ387" s="529"/>
      <c r="AK387" s="529"/>
      <c r="AL387" s="529"/>
      <c r="AM387" s="529"/>
      <c r="AN387" s="529"/>
      <c r="AO387" s="529"/>
      <c r="AP387" s="529"/>
      <c r="AQ387" s="529"/>
      <c r="AR387" s="529"/>
      <c r="AS387" s="529"/>
      <c r="AT387" s="529"/>
      <c r="AU387" s="529"/>
      <c r="AV387" s="529"/>
      <c r="AW387" s="529"/>
      <c r="AX387" s="529"/>
      <c r="AY387" s="529"/>
      <c r="AZ387" s="529"/>
      <c r="BA387" s="529"/>
      <c r="BB387" s="529"/>
      <c r="BC387" s="529"/>
      <c r="BD387" s="529"/>
      <c r="BE387" s="529"/>
      <c r="BF387" s="529"/>
      <c r="BG387" s="529"/>
      <c r="BH387" s="529"/>
      <c r="BI387" s="529"/>
      <c r="BJ387" s="529"/>
      <c r="BK387" s="529"/>
      <c r="BL387" s="529"/>
      <c r="BM387" s="529"/>
      <c r="BN387" s="529"/>
      <c r="BO387" s="529"/>
      <c r="BP387" s="529"/>
      <c r="BQ387" s="529"/>
      <c r="BR387" s="529"/>
      <c r="BS387" s="529"/>
      <c r="BT387" s="529"/>
      <c r="BU387" s="529"/>
      <c r="BV387" s="529"/>
      <c r="BW387" s="529"/>
      <c r="BX387" s="529"/>
      <c r="BY387" s="529"/>
      <c r="BZ387" s="529"/>
      <c r="CA387" s="529"/>
      <c r="CB387" s="529"/>
      <c r="CC387" s="529"/>
      <c r="CD387" s="529"/>
      <c r="CE387" s="529"/>
      <c r="CF387" s="529"/>
      <c r="CG387" s="529"/>
      <c r="CH387" s="529"/>
      <c r="CI387" s="529"/>
      <c r="CJ387" s="529"/>
      <c r="CK387" s="529"/>
      <c r="CL387" s="529"/>
      <c r="CM387" s="529"/>
      <c r="CN387" s="529"/>
      <c r="CO387" s="529"/>
      <c r="CP387" s="529"/>
      <c r="CQ387" s="529"/>
    </row>
    <row r="388" spans="1:95" s="70" customFormat="1" x14ac:dyDescent="0.2">
      <c r="A388" s="11">
        <v>171</v>
      </c>
      <c r="B388" s="277"/>
      <c r="C388" s="278"/>
      <c r="D388" s="278"/>
      <c r="E388" s="1452" t="s">
        <v>132</v>
      </c>
      <c r="F388" s="1453"/>
      <c r="G388" s="1453"/>
      <c r="H388" s="1453"/>
      <c r="I388" s="1453"/>
      <c r="J388" s="1453"/>
      <c r="K388" s="1453"/>
      <c r="L388" s="1454"/>
      <c r="M388" s="407">
        <f>SUM(M389:M390)</f>
        <v>0</v>
      </c>
      <c r="N388" s="410">
        <f t="shared" ref="N388:AC388" si="83">SUBTOTAL(9,N389:N390)</f>
        <v>0</v>
      </c>
      <c r="O388" s="414">
        <f t="shared" si="83"/>
        <v>0</v>
      </c>
      <c r="P388" s="413">
        <f t="shared" si="83"/>
        <v>0</v>
      </c>
      <c r="Q388" s="415">
        <f t="shared" si="83"/>
        <v>0</v>
      </c>
      <c r="R388" s="414">
        <f t="shared" si="83"/>
        <v>0</v>
      </c>
      <c r="S388" s="414">
        <f t="shared" si="83"/>
        <v>0</v>
      </c>
      <c r="T388" s="414">
        <f t="shared" si="83"/>
        <v>0</v>
      </c>
      <c r="U388" s="414">
        <f t="shared" si="83"/>
        <v>0</v>
      </c>
      <c r="V388" s="414">
        <f t="shared" si="83"/>
        <v>0</v>
      </c>
      <c r="W388" s="414">
        <f t="shared" si="83"/>
        <v>0</v>
      </c>
      <c r="X388" s="414">
        <f t="shared" si="83"/>
        <v>0</v>
      </c>
      <c r="Y388" s="414">
        <f t="shared" si="83"/>
        <v>0</v>
      </c>
      <c r="Z388" s="414">
        <f t="shared" si="83"/>
        <v>0</v>
      </c>
      <c r="AA388" s="414">
        <f t="shared" si="83"/>
        <v>0</v>
      </c>
      <c r="AB388" s="424">
        <f t="shared" si="83"/>
        <v>0</v>
      </c>
      <c r="AC388" s="407">
        <f t="shared" si="83"/>
        <v>0</v>
      </c>
      <c r="AD388" s="996"/>
      <c r="AE388" s="997"/>
      <c r="AF388" s="997"/>
      <c r="AG388" s="536"/>
      <c r="AH388" s="529"/>
      <c r="AI388" s="529"/>
      <c r="AJ388" s="529"/>
      <c r="AK388" s="529"/>
      <c r="AL388" s="529"/>
      <c r="AM388" s="529"/>
      <c r="AN388" s="529"/>
      <c r="AO388" s="529"/>
      <c r="AP388" s="529"/>
      <c r="AQ388" s="529"/>
      <c r="AR388" s="529"/>
      <c r="AS388" s="529"/>
      <c r="AT388" s="529"/>
      <c r="AU388" s="529"/>
      <c r="AV388" s="529"/>
      <c r="AW388" s="529"/>
      <c r="AX388" s="529"/>
      <c r="AY388" s="529"/>
      <c r="AZ388" s="529"/>
      <c r="BA388" s="529"/>
      <c r="BB388" s="529"/>
      <c r="BC388" s="529"/>
      <c r="BD388" s="529"/>
      <c r="BE388" s="529"/>
      <c r="BF388" s="529"/>
      <c r="BG388" s="529"/>
      <c r="BH388" s="529"/>
      <c r="BI388" s="529"/>
      <c r="BJ388" s="529"/>
      <c r="BK388" s="529"/>
      <c r="BL388" s="529"/>
      <c r="BM388" s="529"/>
      <c r="BN388" s="529"/>
      <c r="BO388" s="529"/>
      <c r="BP388" s="529"/>
      <c r="BQ388" s="529"/>
      <c r="BR388" s="529"/>
      <c r="BS388" s="529"/>
      <c r="BT388" s="529"/>
      <c r="BU388" s="529"/>
      <c r="BV388" s="529"/>
      <c r="BW388" s="529"/>
      <c r="BX388" s="529"/>
      <c r="BY388" s="529"/>
      <c r="BZ388" s="529"/>
      <c r="CA388" s="529"/>
      <c r="CB388" s="529"/>
      <c r="CC388" s="529"/>
      <c r="CD388" s="529"/>
      <c r="CE388" s="529"/>
      <c r="CF388" s="529"/>
      <c r="CG388" s="529"/>
      <c r="CH388" s="529"/>
      <c r="CI388" s="529"/>
      <c r="CJ388" s="529"/>
      <c r="CK388" s="529"/>
      <c r="CL388" s="529"/>
      <c r="CM388" s="529"/>
      <c r="CN388" s="529"/>
      <c r="CO388" s="529"/>
      <c r="CP388" s="529"/>
      <c r="CQ388" s="529"/>
    </row>
    <row r="389" spans="1:95" s="70" customFormat="1" x14ac:dyDescent="0.2">
      <c r="A389" s="11">
        <v>172</v>
      </c>
      <c r="B389" s="277"/>
      <c r="C389" s="278"/>
      <c r="D389" s="278"/>
      <c r="E389" s="278"/>
      <c r="F389" s="1455" t="s">
        <v>133</v>
      </c>
      <c r="G389" s="1456"/>
      <c r="H389" s="1456"/>
      <c r="I389" s="1456"/>
      <c r="J389" s="1456"/>
      <c r="K389" s="1456"/>
      <c r="L389" s="1457"/>
      <c r="M389" s="698">
        <v>0</v>
      </c>
      <c r="N389" s="699">
        <v>0</v>
      </c>
      <c r="O389" s="700">
        <v>0</v>
      </c>
      <c r="P389" s="700">
        <v>0</v>
      </c>
      <c r="Q389" s="705">
        <v>0</v>
      </c>
      <c r="R389" s="700">
        <v>0</v>
      </c>
      <c r="S389" s="701">
        <v>0</v>
      </c>
      <c r="T389" s="700">
        <v>0</v>
      </c>
      <c r="U389" s="701">
        <v>0</v>
      </c>
      <c r="V389" s="700">
        <v>0</v>
      </c>
      <c r="W389" s="701">
        <v>0</v>
      </c>
      <c r="X389" s="700">
        <v>0</v>
      </c>
      <c r="Y389" s="701">
        <v>0</v>
      </c>
      <c r="Z389" s="700">
        <v>0</v>
      </c>
      <c r="AA389" s="701">
        <v>0</v>
      </c>
      <c r="AB389" s="706">
        <v>0</v>
      </c>
      <c r="AC389" s="698">
        <v>0</v>
      </c>
      <c r="AD389" s="996"/>
      <c r="AE389" s="997"/>
      <c r="AF389" s="997"/>
      <c r="AG389" s="536"/>
      <c r="AH389" s="529"/>
      <c r="AI389" s="529"/>
      <c r="AJ389" s="529"/>
      <c r="AK389" s="529"/>
      <c r="AL389" s="529"/>
      <c r="AM389" s="529"/>
      <c r="AN389" s="529"/>
      <c r="AO389" s="529"/>
      <c r="AP389" s="529"/>
      <c r="AQ389" s="529"/>
      <c r="AR389" s="529"/>
      <c r="AS389" s="529"/>
      <c r="AT389" s="529"/>
      <c r="AU389" s="529"/>
      <c r="AV389" s="529"/>
      <c r="AW389" s="529"/>
      <c r="AX389" s="529"/>
      <c r="AY389" s="529"/>
      <c r="AZ389" s="529"/>
      <c r="BA389" s="529"/>
      <c r="BB389" s="529"/>
      <c r="BC389" s="529"/>
      <c r="BD389" s="529"/>
      <c r="BE389" s="529"/>
      <c r="BF389" s="529"/>
      <c r="BG389" s="529"/>
      <c r="BH389" s="529"/>
      <c r="BI389" s="529"/>
      <c r="BJ389" s="529"/>
      <c r="BK389" s="529"/>
      <c r="BL389" s="529"/>
      <c r="BM389" s="529"/>
      <c r="BN389" s="529"/>
      <c r="BO389" s="529"/>
      <c r="BP389" s="529"/>
      <c r="BQ389" s="529"/>
      <c r="BR389" s="529"/>
      <c r="BS389" s="529"/>
      <c r="BT389" s="529"/>
      <c r="BU389" s="529"/>
      <c r="BV389" s="529"/>
      <c r="BW389" s="529"/>
      <c r="BX389" s="529"/>
      <c r="BY389" s="529"/>
      <c r="BZ389" s="529"/>
      <c r="CA389" s="529"/>
      <c r="CB389" s="529"/>
      <c r="CC389" s="529"/>
      <c r="CD389" s="529"/>
      <c r="CE389" s="529"/>
      <c r="CF389" s="529"/>
      <c r="CG389" s="529"/>
      <c r="CH389" s="529"/>
      <c r="CI389" s="529"/>
      <c r="CJ389" s="529"/>
      <c r="CK389" s="529"/>
      <c r="CL389" s="529"/>
      <c r="CM389" s="529"/>
      <c r="CN389" s="529"/>
      <c r="CO389" s="529"/>
      <c r="CP389" s="529"/>
      <c r="CQ389" s="529"/>
    </row>
    <row r="390" spans="1:95" s="70" customFormat="1" x14ac:dyDescent="0.2">
      <c r="A390" s="11">
        <v>173</v>
      </c>
      <c r="B390" s="277"/>
      <c r="C390" s="278"/>
      <c r="D390" s="278"/>
      <c r="E390" s="278"/>
      <c r="F390" s="1458" t="s">
        <v>134</v>
      </c>
      <c r="G390" s="1459"/>
      <c r="H390" s="1459"/>
      <c r="I390" s="1459"/>
      <c r="J390" s="1459"/>
      <c r="K390" s="1459"/>
      <c r="L390" s="1460"/>
      <c r="M390" s="698">
        <v>0</v>
      </c>
      <c r="N390" s="699">
        <v>0</v>
      </c>
      <c r="O390" s="700">
        <v>0</v>
      </c>
      <c r="P390" s="700">
        <v>0</v>
      </c>
      <c r="Q390" s="705">
        <v>0</v>
      </c>
      <c r="R390" s="700">
        <v>0</v>
      </c>
      <c r="S390" s="701">
        <v>0</v>
      </c>
      <c r="T390" s="700">
        <v>0</v>
      </c>
      <c r="U390" s="701">
        <v>0</v>
      </c>
      <c r="V390" s="700">
        <v>0</v>
      </c>
      <c r="W390" s="701">
        <v>0</v>
      </c>
      <c r="X390" s="700">
        <v>0</v>
      </c>
      <c r="Y390" s="701">
        <v>0</v>
      </c>
      <c r="Z390" s="700">
        <v>0</v>
      </c>
      <c r="AA390" s="701">
        <v>0</v>
      </c>
      <c r="AB390" s="706">
        <v>0</v>
      </c>
      <c r="AC390" s="698">
        <v>0</v>
      </c>
      <c r="AD390" s="996"/>
      <c r="AE390" s="997"/>
      <c r="AF390" s="997"/>
      <c r="AG390" s="536"/>
      <c r="AH390" s="529"/>
      <c r="AI390" s="529"/>
      <c r="AJ390" s="529"/>
      <c r="AK390" s="529"/>
      <c r="AL390" s="529"/>
      <c r="AM390" s="529"/>
      <c r="AN390" s="529"/>
      <c r="AO390" s="529"/>
      <c r="AP390" s="529"/>
      <c r="AQ390" s="529"/>
      <c r="AR390" s="529"/>
      <c r="AS390" s="529"/>
      <c r="AT390" s="529"/>
      <c r="AU390" s="529"/>
      <c r="AV390" s="529"/>
      <c r="AW390" s="529"/>
      <c r="AX390" s="529"/>
      <c r="AY390" s="529"/>
      <c r="AZ390" s="529"/>
      <c r="BA390" s="529"/>
      <c r="BB390" s="529"/>
      <c r="BC390" s="529"/>
      <c r="BD390" s="529"/>
      <c r="BE390" s="529"/>
      <c r="BF390" s="529"/>
      <c r="BG390" s="529"/>
      <c r="BH390" s="529"/>
      <c r="BI390" s="529"/>
      <c r="BJ390" s="529"/>
      <c r="BK390" s="529"/>
      <c r="BL390" s="529"/>
      <c r="BM390" s="529"/>
      <c r="BN390" s="529"/>
      <c r="BO390" s="529"/>
      <c r="BP390" s="529"/>
      <c r="BQ390" s="529"/>
      <c r="BR390" s="529"/>
      <c r="BS390" s="529"/>
      <c r="BT390" s="529"/>
      <c r="BU390" s="529"/>
      <c r="BV390" s="529"/>
      <c r="BW390" s="529"/>
      <c r="BX390" s="529"/>
      <c r="BY390" s="529"/>
      <c r="BZ390" s="529"/>
      <c r="CA390" s="529"/>
      <c r="CB390" s="529"/>
      <c r="CC390" s="529"/>
      <c r="CD390" s="529"/>
      <c r="CE390" s="529"/>
      <c r="CF390" s="529"/>
      <c r="CG390" s="529"/>
      <c r="CH390" s="529"/>
      <c r="CI390" s="529"/>
      <c r="CJ390" s="529"/>
      <c r="CK390" s="529"/>
      <c r="CL390" s="529"/>
      <c r="CM390" s="529"/>
      <c r="CN390" s="529"/>
      <c r="CO390" s="529"/>
      <c r="CP390" s="529"/>
      <c r="CQ390" s="529"/>
    </row>
    <row r="391" spans="1:95" s="70" customFormat="1" x14ac:dyDescent="0.2">
      <c r="A391" s="11">
        <v>174</v>
      </c>
      <c r="B391" s="277"/>
      <c r="C391" s="278"/>
      <c r="D391" s="278"/>
      <c r="E391" s="1452" t="s">
        <v>135</v>
      </c>
      <c r="F391" s="1453"/>
      <c r="G391" s="1453"/>
      <c r="H391" s="1453"/>
      <c r="I391" s="1453"/>
      <c r="J391" s="1453"/>
      <c r="K391" s="1453"/>
      <c r="L391" s="1454"/>
      <c r="M391" s="407">
        <f>SUM(M392:M393)</f>
        <v>0</v>
      </c>
      <c r="N391" s="410">
        <f t="shared" ref="N391:AC391" si="84">SUBTOTAL(9,N392:N393)</f>
        <v>0</v>
      </c>
      <c r="O391" s="414">
        <f t="shared" si="84"/>
        <v>0</v>
      </c>
      <c r="P391" s="413">
        <f t="shared" si="84"/>
        <v>0</v>
      </c>
      <c r="Q391" s="415">
        <f t="shared" si="84"/>
        <v>0</v>
      </c>
      <c r="R391" s="414">
        <f t="shared" si="84"/>
        <v>0</v>
      </c>
      <c r="S391" s="414">
        <f t="shared" si="84"/>
        <v>0</v>
      </c>
      <c r="T391" s="414">
        <f t="shared" si="84"/>
        <v>0</v>
      </c>
      <c r="U391" s="414">
        <f t="shared" si="84"/>
        <v>0</v>
      </c>
      <c r="V391" s="414">
        <f t="shared" si="84"/>
        <v>0</v>
      </c>
      <c r="W391" s="414">
        <f t="shared" si="84"/>
        <v>0</v>
      </c>
      <c r="X391" s="414">
        <f t="shared" si="84"/>
        <v>0</v>
      </c>
      <c r="Y391" s="414">
        <f t="shared" si="84"/>
        <v>0</v>
      </c>
      <c r="Z391" s="414">
        <f t="shared" si="84"/>
        <v>0</v>
      </c>
      <c r="AA391" s="414">
        <f t="shared" si="84"/>
        <v>0</v>
      </c>
      <c r="AB391" s="424">
        <f t="shared" si="84"/>
        <v>0</v>
      </c>
      <c r="AC391" s="407">
        <f t="shared" si="84"/>
        <v>0</v>
      </c>
      <c r="AD391" s="996"/>
      <c r="AE391" s="997"/>
      <c r="AF391" s="997"/>
      <c r="AG391" s="536"/>
      <c r="AH391" s="529"/>
      <c r="AI391" s="529"/>
      <c r="AJ391" s="529"/>
      <c r="AK391" s="529"/>
      <c r="AL391" s="529"/>
      <c r="AM391" s="529"/>
      <c r="AN391" s="529"/>
      <c r="AO391" s="529"/>
      <c r="AP391" s="529"/>
      <c r="AQ391" s="529"/>
      <c r="AR391" s="529"/>
      <c r="AS391" s="529"/>
      <c r="AT391" s="529"/>
      <c r="AU391" s="529"/>
      <c r="AV391" s="529"/>
      <c r="AW391" s="529"/>
      <c r="AX391" s="529"/>
      <c r="AY391" s="529"/>
      <c r="AZ391" s="529"/>
      <c r="BA391" s="529"/>
      <c r="BB391" s="529"/>
      <c r="BC391" s="529"/>
      <c r="BD391" s="529"/>
      <c r="BE391" s="529"/>
      <c r="BF391" s="529"/>
      <c r="BG391" s="529"/>
      <c r="BH391" s="529"/>
      <c r="BI391" s="529"/>
      <c r="BJ391" s="529"/>
      <c r="BK391" s="529"/>
      <c r="BL391" s="529"/>
      <c r="BM391" s="529"/>
      <c r="BN391" s="529"/>
      <c r="BO391" s="529"/>
      <c r="BP391" s="529"/>
      <c r="BQ391" s="529"/>
      <c r="BR391" s="529"/>
      <c r="BS391" s="529"/>
      <c r="BT391" s="529"/>
      <c r="BU391" s="529"/>
      <c r="BV391" s="529"/>
      <c r="BW391" s="529"/>
      <c r="BX391" s="529"/>
      <c r="BY391" s="529"/>
      <c r="BZ391" s="529"/>
      <c r="CA391" s="529"/>
      <c r="CB391" s="529"/>
      <c r="CC391" s="529"/>
      <c r="CD391" s="529"/>
      <c r="CE391" s="529"/>
      <c r="CF391" s="529"/>
      <c r="CG391" s="529"/>
      <c r="CH391" s="529"/>
      <c r="CI391" s="529"/>
      <c r="CJ391" s="529"/>
      <c r="CK391" s="529"/>
      <c r="CL391" s="529"/>
      <c r="CM391" s="529"/>
      <c r="CN391" s="529"/>
      <c r="CO391" s="529"/>
      <c r="CP391" s="529"/>
      <c r="CQ391" s="529"/>
    </row>
    <row r="392" spans="1:95" s="70" customFormat="1" x14ac:dyDescent="0.2">
      <c r="A392" s="11">
        <v>175</v>
      </c>
      <c r="B392" s="277"/>
      <c r="C392" s="278"/>
      <c r="D392" s="278"/>
      <c r="E392" s="278"/>
      <c r="F392" s="1455" t="s">
        <v>136</v>
      </c>
      <c r="G392" s="1456"/>
      <c r="H392" s="1456"/>
      <c r="I392" s="1456"/>
      <c r="J392" s="1456"/>
      <c r="K392" s="1456"/>
      <c r="L392" s="1457"/>
      <c r="M392" s="698">
        <v>0</v>
      </c>
      <c r="N392" s="699">
        <v>0</v>
      </c>
      <c r="O392" s="700">
        <v>0</v>
      </c>
      <c r="P392" s="700">
        <v>0</v>
      </c>
      <c r="Q392" s="705">
        <v>0</v>
      </c>
      <c r="R392" s="700">
        <v>0</v>
      </c>
      <c r="S392" s="701">
        <v>0</v>
      </c>
      <c r="T392" s="700">
        <v>0</v>
      </c>
      <c r="U392" s="701">
        <v>0</v>
      </c>
      <c r="V392" s="700">
        <v>0</v>
      </c>
      <c r="W392" s="701">
        <v>0</v>
      </c>
      <c r="X392" s="700">
        <v>0</v>
      </c>
      <c r="Y392" s="701">
        <v>0</v>
      </c>
      <c r="Z392" s="700">
        <v>0</v>
      </c>
      <c r="AA392" s="701">
        <v>0</v>
      </c>
      <c r="AB392" s="706">
        <v>0</v>
      </c>
      <c r="AC392" s="698">
        <v>0</v>
      </c>
      <c r="AD392" s="996"/>
      <c r="AE392" s="997"/>
      <c r="AF392" s="997"/>
      <c r="AG392" s="536"/>
      <c r="AH392" s="529"/>
      <c r="AI392" s="529"/>
      <c r="AJ392" s="529"/>
      <c r="AK392" s="529"/>
      <c r="AL392" s="529"/>
      <c r="AM392" s="529"/>
      <c r="AN392" s="529"/>
      <c r="AO392" s="529"/>
      <c r="AP392" s="529"/>
      <c r="AQ392" s="529"/>
      <c r="AR392" s="529"/>
      <c r="AS392" s="529"/>
      <c r="AT392" s="529"/>
      <c r="AU392" s="529"/>
      <c r="AV392" s="529"/>
      <c r="AW392" s="529"/>
      <c r="AX392" s="529"/>
      <c r="AY392" s="529"/>
      <c r="AZ392" s="529"/>
      <c r="BA392" s="529"/>
      <c r="BB392" s="529"/>
      <c r="BC392" s="529"/>
      <c r="BD392" s="529"/>
      <c r="BE392" s="529"/>
      <c r="BF392" s="529"/>
      <c r="BG392" s="529"/>
      <c r="BH392" s="529"/>
      <c r="BI392" s="529"/>
      <c r="BJ392" s="529"/>
      <c r="BK392" s="529"/>
      <c r="BL392" s="529"/>
      <c r="BM392" s="529"/>
      <c r="BN392" s="529"/>
      <c r="BO392" s="529"/>
      <c r="BP392" s="529"/>
      <c r="BQ392" s="529"/>
      <c r="BR392" s="529"/>
      <c r="BS392" s="529"/>
      <c r="BT392" s="529"/>
      <c r="BU392" s="529"/>
      <c r="BV392" s="529"/>
      <c r="BW392" s="529"/>
      <c r="BX392" s="529"/>
      <c r="BY392" s="529"/>
      <c r="BZ392" s="529"/>
      <c r="CA392" s="529"/>
      <c r="CB392" s="529"/>
      <c r="CC392" s="529"/>
      <c r="CD392" s="529"/>
      <c r="CE392" s="529"/>
      <c r="CF392" s="529"/>
      <c r="CG392" s="529"/>
      <c r="CH392" s="529"/>
      <c r="CI392" s="529"/>
      <c r="CJ392" s="529"/>
      <c r="CK392" s="529"/>
      <c r="CL392" s="529"/>
      <c r="CM392" s="529"/>
      <c r="CN392" s="529"/>
      <c r="CO392" s="529"/>
      <c r="CP392" s="529"/>
      <c r="CQ392" s="529"/>
    </row>
    <row r="393" spans="1:95" s="70" customFormat="1" x14ac:dyDescent="0.2">
      <c r="A393" s="11">
        <v>176</v>
      </c>
      <c r="B393" s="277"/>
      <c r="C393" s="278"/>
      <c r="D393" s="278"/>
      <c r="E393" s="278"/>
      <c r="F393" s="1458" t="s">
        <v>137</v>
      </c>
      <c r="G393" s="1459"/>
      <c r="H393" s="1459"/>
      <c r="I393" s="1459"/>
      <c r="J393" s="1459"/>
      <c r="K393" s="1459"/>
      <c r="L393" s="1460"/>
      <c r="M393" s="698">
        <v>0</v>
      </c>
      <c r="N393" s="699">
        <v>0</v>
      </c>
      <c r="O393" s="700">
        <v>0</v>
      </c>
      <c r="P393" s="700">
        <v>0</v>
      </c>
      <c r="Q393" s="705">
        <v>0</v>
      </c>
      <c r="R393" s="700">
        <v>0</v>
      </c>
      <c r="S393" s="701">
        <v>0</v>
      </c>
      <c r="T393" s="700">
        <v>0</v>
      </c>
      <c r="U393" s="701">
        <v>0</v>
      </c>
      <c r="V393" s="700">
        <v>0</v>
      </c>
      <c r="W393" s="701">
        <v>0</v>
      </c>
      <c r="X393" s="700">
        <v>0</v>
      </c>
      <c r="Y393" s="701">
        <v>0</v>
      </c>
      <c r="Z393" s="700">
        <v>0</v>
      </c>
      <c r="AA393" s="701">
        <v>0</v>
      </c>
      <c r="AB393" s="706">
        <v>0</v>
      </c>
      <c r="AC393" s="698">
        <v>0</v>
      </c>
      <c r="AD393" s="996"/>
      <c r="AE393" s="997"/>
      <c r="AF393" s="997"/>
      <c r="AG393" s="536"/>
      <c r="AH393" s="529"/>
      <c r="AI393" s="529"/>
      <c r="AJ393" s="529"/>
      <c r="AK393" s="529"/>
      <c r="AL393" s="529"/>
      <c r="AM393" s="529"/>
      <c r="AN393" s="529"/>
      <c r="AO393" s="529"/>
      <c r="AP393" s="529"/>
      <c r="AQ393" s="529"/>
      <c r="AR393" s="529"/>
      <c r="AS393" s="529"/>
      <c r="AT393" s="529"/>
      <c r="AU393" s="529"/>
      <c r="AV393" s="529"/>
      <c r="AW393" s="529"/>
      <c r="AX393" s="529"/>
      <c r="AY393" s="529"/>
      <c r="AZ393" s="529"/>
      <c r="BA393" s="529"/>
      <c r="BB393" s="529"/>
      <c r="BC393" s="529"/>
      <c r="BD393" s="529"/>
      <c r="BE393" s="529"/>
      <c r="BF393" s="529"/>
      <c r="BG393" s="529"/>
      <c r="BH393" s="529"/>
      <c r="BI393" s="529"/>
      <c r="BJ393" s="529"/>
      <c r="BK393" s="529"/>
      <c r="BL393" s="529"/>
      <c r="BM393" s="529"/>
      <c r="BN393" s="529"/>
      <c r="BO393" s="529"/>
      <c r="BP393" s="529"/>
      <c r="BQ393" s="529"/>
      <c r="BR393" s="529"/>
      <c r="BS393" s="529"/>
      <c r="BT393" s="529"/>
      <c r="BU393" s="529"/>
      <c r="BV393" s="529"/>
      <c r="BW393" s="529"/>
      <c r="BX393" s="529"/>
      <c r="BY393" s="529"/>
      <c r="BZ393" s="529"/>
      <c r="CA393" s="529"/>
      <c r="CB393" s="529"/>
      <c r="CC393" s="529"/>
      <c r="CD393" s="529"/>
      <c r="CE393" s="529"/>
      <c r="CF393" s="529"/>
      <c r="CG393" s="529"/>
      <c r="CH393" s="529"/>
      <c r="CI393" s="529"/>
      <c r="CJ393" s="529"/>
      <c r="CK393" s="529"/>
      <c r="CL393" s="529"/>
      <c r="CM393" s="529"/>
      <c r="CN393" s="529"/>
      <c r="CO393" s="529"/>
      <c r="CP393" s="529"/>
      <c r="CQ393" s="529"/>
    </row>
    <row r="394" spans="1:95" s="70" customFormat="1" x14ac:dyDescent="0.2">
      <c r="A394" s="11">
        <v>177</v>
      </c>
      <c r="B394" s="277"/>
      <c r="C394" s="278"/>
      <c r="D394" s="278"/>
      <c r="E394" s="1452" t="s">
        <v>550</v>
      </c>
      <c r="F394" s="1453"/>
      <c r="G394" s="1453"/>
      <c r="H394" s="1453"/>
      <c r="I394" s="1453"/>
      <c r="J394" s="1453"/>
      <c r="K394" s="1453"/>
      <c r="L394" s="1454"/>
      <c r="M394" s="407">
        <f>SUM(M395:M396)</f>
        <v>0</v>
      </c>
      <c r="N394" s="410">
        <f t="shared" ref="N394:AC394" si="85">SUBTOTAL(9,N395:N396)</f>
        <v>0</v>
      </c>
      <c r="O394" s="414">
        <f t="shared" si="85"/>
        <v>0</v>
      </c>
      <c r="P394" s="413">
        <f t="shared" si="85"/>
        <v>0</v>
      </c>
      <c r="Q394" s="415">
        <f t="shared" si="85"/>
        <v>0</v>
      </c>
      <c r="R394" s="414">
        <f t="shared" si="85"/>
        <v>0</v>
      </c>
      <c r="S394" s="414">
        <f t="shared" si="85"/>
        <v>0</v>
      </c>
      <c r="T394" s="414">
        <f t="shared" si="85"/>
        <v>0</v>
      </c>
      <c r="U394" s="414">
        <f t="shared" si="85"/>
        <v>0</v>
      </c>
      <c r="V394" s="414">
        <f t="shared" si="85"/>
        <v>0</v>
      </c>
      <c r="W394" s="414">
        <f t="shared" si="85"/>
        <v>0</v>
      </c>
      <c r="X394" s="414">
        <f t="shared" si="85"/>
        <v>0</v>
      </c>
      <c r="Y394" s="414">
        <f t="shared" si="85"/>
        <v>0</v>
      </c>
      <c r="Z394" s="414">
        <f t="shared" si="85"/>
        <v>0</v>
      </c>
      <c r="AA394" s="414">
        <f t="shared" si="85"/>
        <v>0</v>
      </c>
      <c r="AB394" s="424">
        <f t="shared" si="85"/>
        <v>0</v>
      </c>
      <c r="AC394" s="407">
        <f t="shared" si="85"/>
        <v>0</v>
      </c>
      <c r="AD394" s="996"/>
      <c r="AE394" s="997"/>
      <c r="AF394" s="997"/>
      <c r="AG394" s="536"/>
      <c r="AH394" s="529"/>
      <c r="AI394" s="529"/>
      <c r="AJ394" s="529"/>
      <c r="AK394" s="529"/>
      <c r="AL394" s="529"/>
      <c r="AM394" s="529"/>
      <c r="AN394" s="529"/>
      <c r="AO394" s="529"/>
      <c r="AP394" s="529"/>
      <c r="AQ394" s="529"/>
      <c r="AR394" s="529"/>
      <c r="AS394" s="529"/>
      <c r="AT394" s="529"/>
      <c r="AU394" s="529"/>
      <c r="AV394" s="529"/>
      <c r="AW394" s="529"/>
      <c r="AX394" s="529"/>
      <c r="AY394" s="529"/>
      <c r="AZ394" s="529"/>
      <c r="BA394" s="529"/>
      <c r="BB394" s="529"/>
      <c r="BC394" s="529"/>
      <c r="BD394" s="529"/>
      <c r="BE394" s="529"/>
      <c r="BF394" s="529"/>
      <c r="BG394" s="529"/>
      <c r="BH394" s="529"/>
      <c r="BI394" s="529"/>
      <c r="BJ394" s="529"/>
      <c r="BK394" s="529"/>
      <c r="BL394" s="529"/>
      <c r="BM394" s="529"/>
      <c r="BN394" s="529"/>
      <c r="BO394" s="529"/>
      <c r="BP394" s="529"/>
      <c r="BQ394" s="529"/>
      <c r="BR394" s="529"/>
      <c r="BS394" s="529"/>
      <c r="BT394" s="529"/>
      <c r="BU394" s="529"/>
      <c r="BV394" s="529"/>
      <c r="BW394" s="529"/>
      <c r="BX394" s="529"/>
      <c r="BY394" s="529"/>
      <c r="BZ394" s="529"/>
      <c r="CA394" s="529"/>
      <c r="CB394" s="529"/>
      <c r="CC394" s="529"/>
      <c r="CD394" s="529"/>
      <c r="CE394" s="529"/>
      <c r="CF394" s="529"/>
      <c r="CG394" s="529"/>
      <c r="CH394" s="529"/>
      <c r="CI394" s="529"/>
      <c r="CJ394" s="529"/>
      <c r="CK394" s="529"/>
      <c r="CL394" s="529"/>
      <c r="CM394" s="529"/>
      <c r="CN394" s="529"/>
      <c r="CO394" s="529"/>
      <c r="CP394" s="529"/>
      <c r="CQ394" s="529"/>
    </row>
    <row r="395" spans="1:95" s="70" customFormat="1" x14ac:dyDescent="0.2">
      <c r="A395" s="11">
        <v>178</v>
      </c>
      <c r="B395" s="277"/>
      <c r="C395" s="278"/>
      <c r="D395" s="278"/>
      <c r="E395" s="278"/>
      <c r="F395" s="1455" t="s">
        <v>551</v>
      </c>
      <c r="G395" s="1456"/>
      <c r="H395" s="1456"/>
      <c r="I395" s="1456"/>
      <c r="J395" s="1456"/>
      <c r="K395" s="1456"/>
      <c r="L395" s="1457"/>
      <c r="M395" s="698">
        <v>0</v>
      </c>
      <c r="N395" s="699">
        <v>0</v>
      </c>
      <c r="O395" s="700">
        <v>0</v>
      </c>
      <c r="P395" s="700">
        <v>0</v>
      </c>
      <c r="Q395" s="705">
        <v>0</v>
      </c>
      <c r="R395" s="700">
        <v>0</v>
      </c>
      <c r="S395" s="701">
        <v>0</v>
      </c>
      <c r="T395" s="700">
        <v>0</v>
      </c>
      <c r="U395" s="701">
        <v>0</v>
      </c>
      <c r="V395" s="700">
        <v>0</v>
      </c>
      <c r="W395" s="701">
        <v>0</v>
      </c>
      <c r="X395" s="700">
        <v>0</v>
      </c>
      <c r="Y395" s="701">
        <v>0</v>
      </c>
      <c r="Z395" s="700">
        <v>0</v>
      </c>
      <c r="AA395" s="701">
        <v>0</v>
      </c>
      <c r="AB395" s="706">
        <v>0</v>
      </c>
      <c r="AC395" s="698">
        <v>0</v>
      </c>
      <c r="AD395" s="996"/>
      <c r="AE395" s="997"/>
      <c r="AF395" s="997"/>
      <c r="AG395" s="536"/>
      <c r="AH395" s="529"/>
      <c r="AI395" s="529"/>
      <c r="AJ395" s="529"/>
      <c r="AK395" s="529"/>
      <c r="AL395" s="529"/>
      <c r="AM395" s="529"/>
      <c r="AN395" s="529"/>
      <c r="AO395" s="529"/>
      <c r="AP395" s="529"/>
      <c r="AQ395" s="529"/>
      <c r="AR395" s="529"/>
      <c r="AS395" s="529"/>
      <c r="AT395" s="529"/>
      <c r="AU395" s="529"/>
      <c r="AV395" s="529"/>
      <c r="AW395" s="529"/>
      <c r="AX395" s="529"/>
      <c r="AY395" s="529"/>
      <c r="AZ395" s="529"/>
      <c r="BA395" s="529"/>
      <c r="BB395" s="529"/>
      <c r="BC395" s="529"/>
      <c r="BD395" s="529"/>
      <c r="BE395" s="529"/>
      <c r="BF395" s="529"/>
      <c r="BG395" s="529"/>
      <c r="BH395" s="529"/>
      <c r="BI395" s="529"/>
      <c r="BJ395" s="529"/>
      <c r="BK395" s="529"/>
      <c r="BL395" s="529"/>
      <c r="BM395" s="529"/>
      <c r="BN395" s="529"/>
      <c r="BO395" s="529"/>
      <c r="BP395" s="529"/>
      <c r="BQ395" s="529"/>
      <c r="BR395" s="529"/>
      <c r="BS395" s="529"/>
      <c r="BT395" s="529"/>
      <c r="BU395" s="529"/>
      <c r="BV395" s="529"/>
      <c r="BW395" s="529"/>
      <c r="BX395" s="529"/>
      <c r="BY395" s="529"/>
      <c r="BZ395" s="529"/>
      <c r="CA395" s="529"/>
      <c r="CB395" s="529"/>
      <c r="CC395" s="529"/>
      <c r="CD395" s="529"/>
      <c r="CE395" s="529"/>
      <c r="CF395" s="529"/>
      <c r="CG395" s="529"/>
      <c r="CH395" s="529"/>
      <c r="CI395" s="529"/>
      <c r="CJ395" s="529"/>
      <c r="CK395" s="529"/>
      <c r="CL395" s="529"/>
      <c r="CM395" s="529"/>
      <c r="CN395" s="529"/>
      <c r="CO395" s="529"/>
      <c r="CP395" s="529"/>
      <c r="CQ395" s="529"/>
    </row>
    <row r="396" spans="1:95" s="70" customFormat="1" x14ac:dyDescent="0.2">
      <c r="A396" s="11">
        <v>179</v>
      </c>
      <c r="B396" s="277"/>
      <c r="C396" s="278"/>
      <c r="D396" s="278"/>
      <c r="E396" s="278"/>
      <c r="F396" s="1458" t="s">
        <v>552</v>
      </c>
      <c r="G396" s="1459"/>
      <c r="H396" s="1459"/>
      <c r="I396" s="1459"/>
      <c r="J396" s="1459"/>
      <c r="K396" s="1459"/>
      <c r="L396" s="1460"/>
      <c r="M396" s="698">
        <v>0</v>
      </c>
      <c r="N396" s="699">
        <v>0</v>
      </c>
      <c r="O396" s="700">
        <v>0</v>
      </c>
      <c r="P396" s="700">
        <v>0</v>
      </c>
      <c r="Q396" s="705">
        <v>0</v>
      </c>
      <c r="R396" s="700">
        <v>0</v>
      </c>
      <c r="S396" s="701">
        <v>0</v>
      </c>
      <c r="T396" s="700">
        <v>0</v>
      </c>
      <c r="U396" s="701">
        <v>0</v>
      </c>
      <c r="V396" s="700">
        <v>0</v>
      </c>
      <c r="W396" s="701">
        <v>0</v>
      </c>
      <c r="X396" s="700">
        <v>0</v>
      </c>
      <c r="Y396" s="701">
        <v>0</v>
      </c>
      <c r="Z396" s="700">
        <v>0</v>
      </c>
      <c r="AA396" s="701">
        <v>0</v>
      </c>
      <c r="AB396" s="706">
        <v>0</v>
      </c>
      <c r="AC396" s="698">
        <v>0</v>
      </c>
      <c r="AD396" s="996"/>
      <c r="AE396" s="997"/>
      <c r="AF396" s="997"/>
      <c r="AG396" s="536"/>
      <c r="AH396" s="529"/>
      <c r="AI396" s="529"/>
      <c r="AJ396" s="529"/>
      <c r="AK396" s="529"/>
      <c r="AL396" s="529"/>
      <c r="AM396" s="529"/>
      <c r="AN396" s="529"/>
      <c r="AO396" s="529"/>
      <c r="AP396" s="529"/>
      <c r="AQ396" s="529"/>
      <c r="AR396" s="529"/>
      <c r="AS396" s="529"/>
      <c r="AT396" s="529"/>
      <c r="AU396" s="529"/>
      <c r="AV396" s="529"/>
      <c r="AW396" s="529"/>
      <c r="AX396" s="529"/>
      <c r="AY396" s="529"/>
      <c r="AZ396" s="529"/>
      <c r="BA396" s="529"/>
      <c r="BB396" s="529"/>
      <c r="BC396" s="529"/>
      <c r="BD396" s="529"/>
      <c r="BE396" s="529"/>
      <c r="BF396" s="529"/>
      <c r="BG396" s="529"/>
      <c r="BH396" s="529"/>
      <c r="BI396" s="529"/>
      <c r="BJ396" s="529"/>
      <c r="BK396" s="529"/>
      <c r="BL396" s="529"/>
      <c r="BM396" s="529"/>
      <c r="BN396" s="529"/>
      <c r="BO396" s="529"/>
      <c r="BP396" s="529"/>
      <c r="BQ396" s="529"/>
      <c r="BR396" s="529"/>
      <c r="BS396" s="529"/>
      <c r="BT396" s="529"/>
      <c r="BU396" s="529"/>
      <c r="BV396" s="529"/>
      <c r="BW396" s="529"/>
      <c r="BX396" s="529"/>
      <c r="BY396" s="529"/>
      <c r="BZ396" s="529"/>
      <c r="CA396" s="529"/>
      <c r="CB396" s="529"/>
      <c r="CC396" s="529"/>
      <c r="CD396" s="529"/>
      <c r="CE396" s="529"/>
      <c r="CF396" s="529"/>
      <c r="CG396" s="529"/>
      <c r="CH396" s="529"/>
      <c r="CI396" s="529"/>
      <c r="CJ396" s="529"/>
      <c r="CK396" s="529"/>
      <c r="CL396" s="529"/>
      <c r="CM396" s="529"/>
      <c r="CN396" s="529"/>
      <c r="CO396" s="529"/>
      <c r="CP396" s="529"/>
      <c r="CQ396" s="529"/>
    </row>
    <row r="397" spans="1:95" s="70" customFormat="1" x14ac:dyDescent="0.2">
      <c r="A397" s="11">
        <v>180</v>
      </c>
      <c r="B397" s="277"/>
      <c r="C397" s="278"/>
      <c r="D397" s="278"/>
      <c r="E397" s="1452" t="s">
        <v>553</v>
      </c>
      <c r="F397" s="1453"/>
      <c r="G397" s="1453"/>
      <c r="H397" s="1453"/>
      <c r="I397" s="1453"/>
      <c r="J397" s="1453"/>
      <c r="K397" s="1453"/>
      <c r="L397" s="1454"/>
      <c r="M397" s="407">
        <f>SUM(M398:M399)</f>
        <v>0</v>
      </c>
      <c r="N397" s="410">
        <f t="shared" ref="N397:AC397" si="86">SUBTOTAL(9,N398:N399)</f>
        <v>0</v>
      </c>
      <c r="O397" s="414">
        <f t="shared" si="86"/>
        <v>0</v>
      </c>
      <c r="P397" s="413">
        <f t="shared" si="86"/>
        <v>0</v>
      </c>
      <c r="Q397" s="415">
        <f t="shared" si="86"/>
        <v>0</v>
      </c>
      <c r="R397" s="414">
        <f t="shared" si="86"/>
        <v>0</v>
      </c>
      <c r="S397" s="414">
        <f t="shared" si="86"/>
        <v>0</v>
      </c>
      <c r="T397" s="414">
        <f t="shared" si="86"/>
        <v>0</v>
      </c>
      <c r="U397" s="414">
        <f t="shared" si="86"/>
        <v>0</v>
      </c>
      <c r="V397" s="414">
        <f t="shared" si="86"/>
        <v>0</v>
      </c>
      <c r="W397" s="414">
        <f t="shared" si="86"/>
        <v>0</v>
      </c>
      <c r="X397" s="414">
        <f t="shared" si="86"/>
        <v>0</v>
      </c>
      <c r="Y397" s="414">
        <f t="shared" si="86"/>
        <v>0</v>
      </c>
      <c r="Z397" s="414">
        <f t="shared" si="86"/>
        <v>0</v>
      </c>
      <c r="AA397" s="414">
        <f t="shared" si="86"/>
        <v>0</v>
      </c>
      <c r="AB397" s="424">
        <f t="shared" si="86"/>
        <v>0</v>
      </c>
      <c r="AC397" s="407">
        <f t="shared" si="86"/>
        <v>0</v>
      </c>
      <c r="AD397" s="996"/>
      <c r="AE397" s="997"/>
      <c r="AF397" s="997"/>
      <c r="AG397" s="536"/>
      <c r="AH397" s="529"/>
      <c r="AI397" s="529"/>
      <c r="AJ397" s="529"/>
      <c r="AK397" s="529"/>
      <c r="AL397" s="529"/>
      <c r="AM397" s="529"/>
      <c r="AN397" s="529"/>
      <c r="AO397" s="529"/>
      <c r="AP397" s="529"/>
      <c r="AQ397" s="529"/>
      <c r="AR397" s="529"/>
      <c r="AS397" s="529"/>
      <c r="AT397" s="529"/>
      <c r="AU397" s="529"/>
      <c r="AV397" s="529"/>
      <c r="AW397" s="529"/>
      <c r="AX397" s="529"/>
      <c r="AY397" s="529"/>
      <c r="AZ397" s="529"/>
      <c r="BA397" s="529"/>
      <c r="BB397" s="529"/>
      <c r="BC397" s="529"/>
      <c r="BD397" s="529"/>
      <c r="BE397" s="529"/>
      <c r="BF397" s="529"/>
      <c r="BG397" s="529"/>
      <c r="BH397" s="529"/>
      <c r="BI397" s="529"/>
      <c r="BJ397" s="529"/>
      <c r="BK397" s="529"/>
      <c r="BL397" s="529"/>
      <c r="BM397" s="529"/>
      <c r="BN397" s="529"/>
      <c r="BO397" s="529"/>
      <c r="BP397" s="529"/>
      <c r="BQ397" s="529"/>
      <c r="BR397" s="529"/>
      <c r="BS397" s="529"/>
      <c r="BT397" s="529"/>
      <c r="BU397" s="529"/>
      <c r="BV397" s="529"/>
      <c r="BW397" s="529"/>
      <c r="BX397" s="529"/>
      <c r="BY397" s="529"/>
      <c r="BZ397" s="529"/>
      <c r="CA397" s="529"/>
      <c r="CB397" s="529"/>
      <c r="CC397" s="529"/>
      <c r="CD397" s="529"/>
      <c r="CE397" s="529"/>
      <c r="CF397" s="529"/>
      <c r="CG397" s="529"/>
      <c r="CH397" s="529"/>
      <c r="CI397" s="529"/>
      <c r="CJ397" s="529"/>
      <c r="CK397" s="529"/>
      <c r="CL397" s="529"/>
      <c r="CM397" s="529"/>
      <c r="CN397" s="529"/>
      <c r="CO397" s="529"/>
      <c r="CP397" s="529"/>
      <c r="CQ397" s="529"/>
    </row>
    <row r="398" spans="1:95" s="70" customFormat="1" x14ac:dyDescent="0.2">
      <c r="A398" s="11">
        <v>181</v>
      </c>
      <c r="B398" s="277"/>
      <c r="C398" s="278"/>
      <c r="D398" s="278"/>
      <c r="E398" s="278"/>
      <c r="F398" s="1455" t="s">
        <v>554</v>
      </c>
      <c r="G398" s="1456"/>
      <c r="H398" s="1456"/>
      <c r="I398" s="1456"/>
      <c r="J398" s="1456"/>
      <c r="K398" s="1456"/>
      <c r="L398" s="1457"/>
      <c r="M398" s="698">
        <v>0</v>
      </c>
      <c r="N398" s="699">
        <v>0</v>
      </c>
      <c r="O398" s="700">
        <v>0</v>
      </c>
      <c r="P398" s="700">
        <v>0</v>
      </c>
      <c r="Q398" s="705">
        <v>0</v>
      </c>
      <c r="R398" s="700">
        <v>0</v>
      </c>
      <c r="S398" s="701">
        <v>0</v>
      </c>
      <c r="T398" s="700">
        <v>0</v>
      </c>
      <c r="U398" s="701">
        <v>0</v>
      </c>
      <c r="V398" s="700">
        <v>0</v>
      </c>
      <c r="W398" s="701">
        <v>0</v>
      </c>
      <c r="X398" s="700">
        <v>0</v>
      </c>
      <c r="Y398" s="701">
        <v>0</v>
      </c>
      <c r="Z398" s="700">
        <v>0</v>
      </c>
      <c r="AA398" s="701">
        <v>0</v>
      </c>
      <c r="AB398" s="706">
        <v>0</v>
      </c>
      <c r="AC398" s="698">
        <v>0</v>
      </c>
      <c r="AD398" s="996"/>
      <c r="AE398" s="997"/>
      <c r="AF398" s="997"/>
      <c r="AG398" s="536"/>
      <c r="AH398" s="529"/>
      <c r="AI398" s="529"/>
      <c r="AJ398" s="529"/>
      <c r="AK398" s="529"/>
      <c r="AL398" s="529"/>
      <c r="AM398" s="529"/>
      <c r="AN398" s="529"/>
      <c r="AO398" s="529"/>
      <c r="AP398" s="529"/>
      <c r="AQ398" s="529"/>
      <c r="AR398" s="529"/>
      <c r="AS398" s="529"/>
      <c r="AT398" s="529"/>
      <c r="AU398" s="529"/>
      <c r="AV398" s="529"/>
      <c r="AW398" s="529"/>
      <c r="AX398" s="529"/>
      <c r="AY398" s="529"/>
      <c r="AZ398" s="529"/>
      <c r="BA398" s="529"/>
      <c r="BB398" s="529"/>
      <c r="BC398" s="529"/>
      <c r="BD398" s="529"/>
      <c r="BE398" s="529"/>
      <c r="BF398" s="529"/>
      <c r="BG398" s="529"/>
      <c r="BH398" s="529"/>
      <c r="BI398" s="529"/>
      <c r="BJ398" s="529"/>
      <c r="BK398" s="529"/>
      <c r="BL398" s="529"/>
      <c r="BM398" s="529"/>
      <c r="BN398" s="529"/>
      <c r="BO398" s="529"/>
      <c r="BP398" s="529"/>
      <c r="BQ398" s="529"/>
      <c r="BR398" s="529"/>
      <c r="BS398" s="529"/>
      <c r="BT398" s="529"/>
      <c r="BU398" s="529"/>
      <c r="BV398" s="529"/>
      <c r="BW398" s="529"/>
      <c r="BX398" s="529"/>
      <c r="BY398" s="529"/>
      <c r="BZ398" s="529"/>
      <c r="CA398" s="529"/>
      <c r="CB398" s="529"/>
      <c r="CC398" s="529"/>
      <c r="CD398" s="529"/>
      <c r="CE398" s="529"/>
      <c r="CF398" s="529"/>
      <c r="CG398" s="529"/>
      <c r="CH398" s="529"/>
      <c r="CI398" s="529"/>
      <c r="CJ398" s="529"/>
      <c r="CK398" s="529"/>
      <c r="CL398" s="529"/>
      <c r="CM398" s="529"/>
      <c r="CN398" s="529"/>
      <c r="CO398" s="529"/>
      <c r="CP398" s="529"/>
      <c r="CQ398" s="529"/>
    </row>
    <row r="399" spans="1:95" s="70" customFormat="1" x14ac:dyDescent="0.2">
      <c r="A399" s="11">
        <v>182</v>
      </c>
      <c r="B399" s="277"/>
      <c r="C399" s="278"/>
      <c r="D399" s="278"/>
      <c r="E399" s="278"/>
      <c r="F399" s="1458" t="s">
        <v>555</v>
      </c>
      <c r="G399" s="1459"/>
      <c r="H399" s="1459"/>
      <c r="I399" s="1459"/>
      <c r="J399" s="1459"/>
      <c r="K399" s="1459"/>
      <c r="L399" s="1460"/>
      <c r="M399" s="698">
        <v>0</v>
      </c>
      <c r="N399" s="699">
        <v>0</v>
      </c>
      <c r="O399" s="700">
        <v>0</v>
      </c>
      <c r="P399" s="700">
        <v>0</v>
      </c>
      <c r="Q399" s="705">
        <v>0</v>
      </c>
      <c r="R399" s="700">
        <v>0</v>
      </c>
      <c r="S399" s="701">
        <v>0</v>
      </c>
      <c r="T399" s="700">
        <v>0</v>
      </c>
      <c r="U399" s="701">
        <v>0</v>
      </c>
      <c r="V399" s="700">
        <v>0</v>
      </c>
      <c r="W399" s="701">
        <v>0</v>
      </c>
      <c r="X399" s="700">
        <v>0</v>
      </c>
      <c r="Y399" s="701">
        <v>0</v>
      </c>
      <c r="Z399" s="700">
        <v>0</v>
      </c>
      <c r="AA399" s="701">
        <v>0</v>
      </c>
      <c r="AB399" s="706">
        <v>0</v>
      </c>
      <c r="AC399" s="698">
        <v>0</v>
      </c>
      <c r="AD399" s="996"/>
      <c r="AE399" s="997"/>
      <c r="AF399" s="997"/>
      <c r="AG399" s="536"/>
      <c r="AH399" s="529"/>
      <c r="AI399" s="529"/>
      <c r="AJ399" s="529"/>
      <c r="AK399" s="529"/>
      <c r="AL399" s="529"/>
      <c r="AM399" s="529"/>
      <c r="AN399" s="529"/>
      <c r="AO399" s="529"/>
      <c r="AP399" s="529"/>
      <c r="AQ399" s="529"/>
      <c r="AR399" s="529"/>
      <c r="AS399" s="529"/>
      <c r="AT399" s="529"/>
      <c r="AU399" s="529"/>
      <c r="AV399" s="529"/>
      <c r="AW399" s="529"/>
      <c r="AX399" s="529"/>
      <c r="AY399" s="529"/>
      <c r="AZ399" s="529"/>
      <c r="BA399" s="529"/>
      <c r="BB399" s="529"/>
      <c r="BC399" s="529"/>
      <c r="BD399" s="529"/>
      <c r="BE399" s="529"/>
      <c r="BF399" s="529"/>
      <c r="BG399" s="529"/>
      <c r="BH399" s="529"/>
      <c r="BI399" s="529"/>
      <c r="BJ399" s="529"/>
      <c r="BK399" s="529"/>
      <c r="BL399" s="529"/>
      <c r="BM399" s="529"/>
      <c r="BN399" s="529"/>
      <c r="BO399" s="529"/>
      <c r="BP399" s="529"/>
      <c r="BQ399" s="529"/>
      <c r="BR399" s="529"/>
      <c r="BS399" s="529"/>
      <c r="BT399" s="529"/>
      <c r="BU399" s="529"/>
      <c r="BV399" s="529"/>
      <c r="BW399" s="529"/>
      <c r="BX399" s="529"/>
      <c r="BY399" s="529"/>
      <c r="BZ399" s="529"/>
      <c r="CA399" s="529"/>
      <c r="CB399" s="529"/>
      <c r="CC399" s="529"/>
      <c r="CD399" s="529"/>
      <c r="CE399" s="529"/>
      <c r="CF399" s="529"/>
      <c r="CG399" s="529"/>
      <c r="CH399" s="529"/>
      <c r="CI399" s="529"/>
      <c r="CJ399" s="529"/>
      <c r="CK399" s="529"/>
      <c r="CL399" s="529"/>
      <c r="CM399" s="529"/>
      <c r="CN399" s="529"/>
      <c r="CO399" s="529"/>
      <c r="CP399" s="529"/>
      <c r="CQ399" s="529"/>
    </row>
    <row r="400" spans="1:95" s="70" customFormat="1" x14ac:dyDescent="0.2">
      <c r="A400" s="11">
        <v>183</v>
      </c>
      <c r="B400" s="277"/>
      <c r="C400" s="278"/>
      <c r="D400" s="1485" t="s">
        <v>24</v>
      </c>
      <c r="E400" s="1486"/>
      <c r="F400" s="1486"/>
      <c r="G400" s="1486"/>
      <c r="H400" s="1486"/>
      <c r="I400" s="1486"/>
      <c r="J400" s="1486"/>
      <c r="K400" s="1486"/>
      <c r="L400" s="1487"/>
      <c r="M400" s="407">
        <f>SUM(M401:M403)</f>
        <v>0</v>
      </c>
      <c r="N400" s="410">
        <f t="shared" ref="N400:AC400" si="87">SUBTOTAL(9,N401:N403)</f>
        <v>0</v>
      </c>
      <c r="O400" s="414">
        <f t="shared" si="87"/>
        <v>0</v>
      </c>
      <c r="P400" s="413">
        <f t="shared" si="87"/>
        <v>0</v>
      </c>
      <c r="Q400" s="415">
        <f t="shared" si="87"/>
        <v>0</v>
      </c>
      <c r="R400" s="414">
        <f t="shared" si="87"/>
        <v>0</v>
      </c>
      <c r="S400" s="414">
        <f t="shared" si="87"/>
        <v>0</v>
      </c>
      <c r="T400" s="414">
        <f t="shared" si="87"/>
        <v>0</v>
      </c>
      <c r="U400" s="414">
        <f t="shared" si="87"/>
        <v>0</v>
      </c>
      <c r="V400" s="414">
        <f t="shared" si="87"/>
        <v>0</v>
      </c>
      <c r="W400" s="414">
        <f t="shared" si="87"/>
        <v>0</v>
      </c>
      <c r="X400" s="414">
        <f t="shared" si="87"/>
        <v>0</v>
      </c>
      <c r="Y400" s="414">
        <f t="shared" si="87"/>
        <v>0</v>
      </c>
      <c r="Z400" s="414">
        <f t="shared" si="87"/>
        <v>0</v>
      </c>
      <c r="AA400" s="414">
        <f t="shared" si="87"/>
        <v>0</v>
      </c>
      <c r="AB400" s="424">
        <f t="shared" si="87"/>
        <v>0</v>
      </c>
      <c r="AC400" s="407">
        <f t="shared" si="87"/>
        <v>0</v>
      </c>
      <c r="AD400" s="996"/>
      <c r="AE400" s="997"/>
      <c r="AF400" s="997"/>
      <c r="AG400" s="536"/>
      <c r="AH400" s="529"/>
      <c r="AI400" s="529"/>
      <c r="AJ400" s="529"/>
      <c r="AK400" s="529"/>
      <c r="AL400" s="529"/>
      <c r="AM400" s="529"/>
      <c r="AN400" s="529"/>
      <c r="AO400" s="529"/>
      <c r="AP400" s="529"/>
      <c r="AQ400" s="529"/>
      <c r="AR400" s="529"/>
      <c r="AS400" s="529"/>
      <c r="AT400" s="529"/>
      <c r="AU400" s="529"/>
      <c r="AV400" s="529"/>
      <c r="AW400" s="529"/>
      <c r="AX400" s="529"/>
      <c r="AY400" s="529"/>
      <c r="AZ400" s="529"/>
      <c r="BA400" s="529"/>
      <c r="BB400" s="529"/>
      <c r="BC400" s="529"/>
      <c r="BD400" s="529"/>
      <c r="BE400" s="529"/>
      <c r="BF400" s="529"/>
      <c r="BG400" s="529"/>
      <c r="BH400" s="529"/>
      <c r="BI400" s="529"/>
      <c r="BJ400" s="529"/>
      <c r="BK400" s="529"/>
      <c r="BL400" s="529"/>
      <c r="BM400" s="529"/>
      <c r="BN400" s="529"/>
      <c r="BO400" s="529"/>
      <c r="BP400" s="529"/>
      <c r="BQ400" s="529"/>
      <c r="BR400" s="529"/>
      <c r="BS400" s="529"/>
      <c r="BT400" s="529"/>
      <c r="BU400" s="529"/>
      <c r="BV400" s="529"/>
      <c r="BW400" s="529"/>
      <c r="BX400" s="529"/>
      <c r="BY400" s="529"/>
      <c r="BZ400" s="529"/>
      <c r="CA400" s="529"/>
      <c r="CB400" s="529"/>
      <c r="CC400" s="529"/>
      <c r="CD400" s="529"/>
      <c r="CE400" s="529"/>
      <c r="CF400" s="529"/>
      <c r="CG400" s="529"/>
      <c r="CH400" s="529"/>
      <c r="CI400" s="529"/>
      <c r="CJ400" s="529"/>
      <c r="CK400" s="529"/>
      <c r="CL400" s="529"/>
      <c r="CM400" s="529"/>
      <c r="CN400" s="529"/>
      <c r="CO400" s="529"/>
      <c r="CP400" s="529"/>
      <c r="CQ400" s="529"/>
    </row>
    <row r="401" spans="1:95" s="70" customFormat="1" x14ac:dyDescent="0.2">
      <c r="A401" s="11">
        <v>184</v>
      </c>
      <c r="B401" s="277"/>
      <c r="C401" s="278"/>
      <c r="D401" s="278"/>
      <c r="E401" s="278"/>
      <c r="F401" s="1455" t="s">
        <v>156</v>
      </c>
      <c r="G401" s="1456"/>
      <c r="H401" s="1456"/>
      <c r="I401" s="1456"/>
      <c r="J401" s="1456"/>
      <c r="K401" s="1456"/>
      <c r="L401" s="1457"/>
      <c r="M401" s="698">
        <v>0</v>
      </c>
      <c r="N401" s="699">
        <v>0</v>
      </c>
      <c r="O401" s="700">
        <v>0</v>
      </c>
      <c r="P401" s="700">
        <v>0</v>
      </c>
      <c r="Q401" s="705">
        <v>0</v>
      </c>
      <c r="R401" s="700">
        <v>0</v>
      </c>
      <c r="S401" s="701">
        <v>0</v>
      </c>
      <c r="T401" s="700">
        <v>0</v>
      </c>
      <c r="U401" s="701">
        <v>0</v>
      </c>
      <c r="V401" s="700">
        <v>0</v>
      </c>
      <c r="W401" s="701">
        <v>0</v>
      </c>
      <c r="X401" s="700">
        <v>0</v>
      </c>
      <c r="Y401" s="701">
        <v>0</v>
      </c>
      <c r="Z401" s="700">
        <v>0</v>
      </c>
      <c r="AA401" s="701">
        <v>0</v>
      </c>
      <c r="AB401" s="706">
        <v>0</v>
      </c>
      <c r="AC401" s="698">
        <v>0</v>
      </c>
      <c r="AD401" s="996"/>
      <c r="AE401" s="997"/>
      <c r="AF401" s="997"/>
      <c r="AG401" s="536"/>
      <c r="AH401" s="529"/>
      <c r="AI401" s="529"/>
      <c r="AJ401" s="529"/>
      <c r="AK401" s="529"/>
      <c r="AL401" s="529"/>
      <c r="AM401" s="529"/>
      <c r="AN401" s="529"/>
      <c r="AO401" s="529"/>
      <c r="AP401" s="529"/>
      <c r="AQ401" s="529"/>
      <c r="AR401" s="529"/>
      <c r="AS401" s="529"/>
      <c r="AT401" s="529"/>
      <c r="AU401" s="529"/>
      <c r="AV401" s="529"/>
      <c r="AW401" s="529"/>
      <c r="AX401" s="529"/>
      <c r="AY401" s="529"/>
      <c r="AZ401" s="529"/>
      <c r="BA401" s="529"/>
      <c r="BB401" s="529"/>
      <c r="BC401" s="529"/>
      <c r="BD401" s="529"/>
      <c r="BE401" s="529"/>
      <c r="BF401" s="529"/>
      <c r="BG401" s="529"/>
      <c r="BH401" s="529"/>
      <c r="BI401" s="529"/>
      <c r="BJ401" s="529"/>
      <c r="BK401" s="529"/>
      <c r="BL401" s="529"/>
      <c r="BM401" s="529"/>
      <c r="BN401" s="529"/>
      <c r="BO401" s="529"/>
      <c r="BP401" s="529"/>
      <c r="BQ401" s="529"/>
      <c r="BR401" s="529"/>
      <c r="BS401" s="529"/>
      <c r="BT401" s="529"/>
      <c r="BU401" s="529"/>
      <c r="BV401" s="529"/>
      <c r="BW401" s="529"/>
      <c r="BX401" s="529"/>
      <c r="BY401" s="529"/>
      <c r="BZ401" s="529"/>
      <c r="CA401" s="529"/>
      <c r="CB401" s="529"/>
      <c r="CC401" s="529"/>
      <c r="CD401" s="529"/>
      <c r="CE401" s="529"/>
      <c r="CF401" s="529"/>
      <c r="CG401" s="529"/>
      <c r="CH401" s="529"/>
      <c r="CI401" s="529"/>
      <c r="CJ401" s="529"/>
      <c r="CK401" s="529"/>
      <c r="CL401" s="529"/>
      <c r="CM401" s="529"/>
      <c r="CN401" s="529"/>
      <c r="CO401" s="529"/>
      <c r="CP401" s="529"/>
      <c r="CQ401" s="529"/>
    </row>
    <row r="402" spans="1:95" s="70" customFormat="1" x14ac:dyDescent="0.2">
      <c r="A402" s="11">
        <v>185</v>
      </c>
      <c r="B402" s="277"/>
      <c r="C402" s="278"/>
      <c r="D402" s="278"/>
      <c r="E402" s="278"/>
      <c r="F402" s="1449" t="s">
        <v>157</v>
      </c>
      <c r="G402" s="1450"/>
      <c r="H402" s="1450"/>
      <c r="I402" s="1450"/>
      <c r="J402" s="1450"/>
      <c r="K402" s="1450"/>
      <c r="L402" s="1451"/>
      <c r="M402" s="698">
        <v>0</v>
      </c>
      <c r="N402" s="699">
        <v>0</v>
      </c>
      <c r="O402" s="700">
        <v>0</v>
      </c>
      <c r="P402" s="700">
        <v>0</v>
      </c>
      <c r="Q402" s="705">
        <v>0</v>
      </c>
      <c r="R402" s="700">
        <v>0</v>
      </c>
      <c r="S402" s="701">
        <v>0</v>
      </c>
      <c r="T402" s="700">
        <v>0</v>
      </c>
      <c r="U402" s="701">
        <v>0</v>
      </c>
      <c r="V402" s="700">
        <v>0</v>
      </c>
      <c r="W402" s="701">
        <v>0</v>
      </c>
      <c r="X402" s="700">
        <v>0</v>
      </c>
      <c r="Y402" s="701">
        <v>0</v>
      </c>
      <c r="Z402" s="700">
        <v>0</v>
      </c>
      <c r="AA402" s="701">
        <v>0</v>
      </c>
      <c r="AB402" s="706">
        <v>0</v>
      </c>
      <c r="AC402" s="698">
        <v>0</v>
      </c>
      <c r="AD402" s="996"/>
      <c r="AE402" s="997"/>
      <c r="AF402" s="997"/>
      <c r="AG402" s="536"/>
      <c r="AH402" s="529"/>
      <c r="AI402" s="529"/>
      <c r="AJ402" s="529"/>
      <c r="AK402" s="529"/>
      <c r="AL402" s="529"/>
      <c r="AM402" s="529"/>
      <c r="AN402" s="529"/>
      <c r="AO402" s="529"/>
      <c r="AP402" s="529"/>
      <c r="AQ402" s="529"/>
      <c r="AR402" s="529"/>
      <c r="AS402" s="529"/>
      <c r="AT402" s="529"/>
      <c r="AU402" s="529"/>
      <c r="AV402" s="529"/>
      <c r="AW402" s="529"/>
      <c r="AX402" s="529"/>
      <c r="AY402" s="529"/>
      <c r="AZ402" s="529"/>
      <c r="BA402" s="529"/>
      <c r="BB402" s="529"/>
      <c r="BC402" s="529"/>
      <c r="BD402" s="529"/>
      <c r="BE402" s="529"/>
      <c r="BF402" s="529"/>
      <c r="BG402" s="529"/>
      <c r="BH402" s="529"/>
      <c r="BI402" s="529"/>
      <c r="BJ402" s="529"/>
      <c r="BK402" s="529"/>
      <c r="BL402" s="529"/>
      <c r="BM402" s="529"/>
      <c r="BN402" s="529"/>
      <c r="BO402" s="529"/>
      <c r="BP402" s="529"/>
      <c r="BQ402" s="529"/>
      <c r="BR402" s="529"/>
      <c r="BS402" s="529"/>
      <c r="BT402" s="529"/>
      <c r="BU402" s="529"/>
      <c r="BV402" s="529"/>
      <c r="BW402" s="529"/>
      <c r="BX402" s="529"/>
      <c r="BY402" s="529"/>
      <c r="BZ402" s="529"/>
      <c r="CA402" s="529"/>
      <c r="CB402" s="529"/>
      <c r="CC402" s="529"/>
      <c r="CD402" s="529"/>
      <c r="CE402" s="529"/>
      <c r="CF402" s="529"/>
      <c r="CG402" s="529"/>
      <c r="CH402" s="529"/>
      <c r="CI402" s="529"/>
      <c r="CJ402" s="529"/>
      <c r="CK402" s="529"/>
      <c r="CL402" s="529"/>
      <c r="CM402" s="529"/>
      <c r="CN402" s="529"/>
      <c r="CO402" s="529"/>
      <c r="CP402" s="529"/>
      <c r="CQ402" s="529"/>
    </row>
    <row r="403" spans="1:95" s="70" customFormat="1" x14ac:dyDescent="0.2">
      <c r="A403" s="11">
        <v>186</v>
      </c>
      <c r="B403" s="277"/>
      <c r="C403" s="278"/>
      <c r="D403" s="278"/>
      <c r="E403" s="278"/>
      <c r="F403" s="1458" t="s">
        <v>25</v>
      </c>
      <c r="G403" s="1459"/>
      <c r="H403" s="1459"/>
      <c r="I403" s="1459"/>
      <c r="J403" s="1459"/>
      <c r="K403" s="1459"/>
      <c r="L403" s="1460"/>
      <c r="M403" s="698"/>
      <c r="N403" s="699">
        <v>0</v>
      </c>
      <c r="O403" s="700">
        <v>0</v>
      </c>
      <c r="P403" s="700">
        <v>0</v>
      </c>
      <c r="Q403" s="705">
        <v>0</v>
      </c>
      <c r="R403" s="700">
        <v>0</v>
      </c>
      <c r="S403" s="701">
        <v>0</v>
      </c>
      <c r="T403" s="700">
        <v>0</v>
      </c>
      <c r="U403" s="701">
        <v>0</v>
      </c>
      <c r="V403" s="700">
        <v>0</v>
      </c>
      <c r="W403" s="701">
        <v>0</v>
      </c>
      <c r="X403" s="700">
        <v>0</v>
      </c>
      <c r="Y403" s="701">
        <v>0</v>
      </c>
      <c r="Z403" s="700">
        <v>0</v>
      </c>
      <c r="AA403" s="701">
        <v>0</v>
      </c>
      <c r="AB403" s="706">
        <v>0</v>
      </c>
      <c r="AC403" s="698">
        <v>0</v>
      </c>
      <c r="AD403" s="996"/>
      <c r="AE403" s="997"/>
      <c r="AF403" s="997"/>
      <c r="AG403" s="536"/>
      <c r="AH403" s="529"/>
      <c r="AI403" s="529"/>
      <c r="AJ403" s="529"/>
      <c r="AK403" s="529"/>
      <c r="AL403" s="529"/>
      <c r="AM403" s="529"/>
      <c r="AN403" s="529"/>
      <c r="AO403" s="529"/>
      <c r="AP403" s="529"/>
      <c r="AQ403" s="529"/>
      <c r="AR403" s="529"/>
      <c r="AS403" s="529"/>
      <c r="AT403" s="529"/>
      <c r="AU403" s="529"/>
      <c r="AV403" s="529"/>
      <c r="AW403" s="529"/>
      <c r="AX403" s="529"/>
      <c r="AY403" s="529"/>
      <c r="AZ403" s="529"/>
      <c r="BA403" s="529"/>
      <c r="BB403" s="529"/>
      <c r="BC403" s="529"/>
      <c r="BD403" s="529"/>
      <c r="BE403" s="529"/>
      <c r="BF403" s="529"/>
      <c r="BG403" s="529"/>
      <c r="BH403" s="529"/>
      <c r="BI403" s="529"/>
      <c r="BJ403" s="529"/>
      <c r="BK403" s="529"/>
      <c r="BL403" s="529"/>
      <c r="BM403" s="529"/>
      <c r="BN403" s="529"/>
      <c r="BO403" s="529"/>
      <c r="BP403" s="529"/>
      <c r="BQ403" s="529"/>
      <c r="BR403" s="529"/>
      <c r="BS403" s="529"/>
      <c r="BT403" s="529"/>
      <c r="BU403" s="529"/>
      <c r="BV403" s="529"/>
      <c r="BW403" s="529"/>
      <c r="BX403" s="529"/>
      <c r="BY403" s="529"/>
      <c r="BZ403" s="529"/>
      <c r="CA403" s="529"/>
      <c r="CB403" s="529"/>
      <c r="CC403" s="529"/>
      <c r="CD403" s="529"/>
      <c r="CE403" s="529"/>
      <c r="CF403" s="529"/>
      <c r="CG403" s="529"/>
      <c r="CH403" s="529"/>
      <c r="CI403" s="529"/>
      <c r="CJ403" s="529"/>
      <c r="CK403" s="529"/>
      <c r="CL403" s="529"/>
      <c r="CM403" s="529"/>
      <c r="CN403" s="529"/>
      <c r="CO403" s="529"/>
      <c r="CP403" s="529"/>
      <c r="CQ403" s="529"/>
    </row>
    <row r="404" spans="1:95" s="70" customFormat="1" x14ac:dyDescent="0.2">
      <c r="A404" s="11">
        <v>187</v>
      </c>
      <c r="B404" s="277"/>
      <c r="C404" s="278"/>
      <c r="D404" s="1485" t="s">
        <v>467</v>
      </c>
      <c r="E404" s="1486"/>
      <c r="F404" s="1486"/>
      <c r="G404" s="1486"/>
      <c r="H404" s="1486"/>
      <c r="I404" s="1486"/>
      <c r="J404" s="1486"/>
      <c r="K404" s="1486"/>
      <c r="L404" s="1487"/>
      <c r="M404" s="407">
        <f>SUM(M405:M406)</f>
        <v>0</v>
      </c>
      <c r="N404" s="410">
        <f t="shared" ref="N404:AC404" si="88">SUBTOTAL(9,N405:N406)</f>
        <v>0</v>
      </c>
      <c r="O404" s="414">
        <f t="shared" si="88"/>
        <v>0</v>
      </c>
      <c r="P404" s="413">
        <f t="shared" si="88"/>
        <v>0</v>
      </c>
      <c r="Q404" s="415">
        <f t="shared" si="88"/>
        <v>0</v>
      </c>
      <c r="R404" s="414">
        <f t="shared" si="88"/>
        <v>0</v>
      </c>
      <c r="S404" s="414">
        <f t="shared" si="88"/>
        <v>0</v>
      </c>
      <c r="T404" s="414">
        <f t="shared" si="88"/>
        <v>0</v>
      </c>
      <c r="U404" s="414">
        <f t="shared" si="88"/>
        <v>0</v>
      </c>
      <c r="V404" s="414">
        <f t="shared" si="88"/>
        <v>0</v>
      </c>
      <c r="W404" s="414">
        <f t="shared" si="88"/>
        <v>0</v>
      </c>
      <c r="X404" s="414">
        <f t="shared" si="88"/>
        <v>0</v>
      </c>
      <c r="Y404" s="414">
        <f t="shared" si="88"/>
        <v>0</v>
      </c>
      <c r="Z404" s="414">
        <f t="shared" si="88"/>
        <v>0</v>
      </c>
      <c r="AA404" s="414">
        <f t="shared" si="88"/>
        <v>0</v>
      </c>
      <c r="AB404" s="424">
        <f t="shared" si="88"/>
        <v>0</v>
      </c>
      <c r="AC404" s="407">
        <f t="shared" si="88"/>
        <v>0</v>
      </c>
      <c r="AD404" s="996"/>
      <c r="AE404" s="997"/>
      <c r="AF404" s="997"/>
      <c r="AG404" s="536"/>
      <c r="AH404" s="529"/>
      <c r="AI404" s="529"/>
      <c r="AJ404" s="529"/>
      <c r="AK404" s="529"/>
      <c r="AL404" s="529"/>
      <c r="AM404" s="529"/>
      <c r="AN404" s="529"/>
      <c r="AO404" s="529"/>
      <c r="AP404" s="529"/>
      <c r="AQ404" s="529"/>
      <c r="AR404" s="529"/>
      <c r="AS404" s="529"/>
      <c r="AT404" s="529"/>
      <c r="AU404" s="529"/>
      <c r="AV404" s="529"/>
      <c r="AW404" s="529"/>
      <c r="AX404" s="529"/>
      <c r="AY404" s="529"/>
      <c r="AZ404" s="529"/>
      <c r="BA404" s="529"/>
      <c r="BB404" s="529"/>
      <c r="BC404" s="529"/>
      <c r="BD404" s="529"/>
      <c r="BE404" s="529"/>
      <c r="BF404" s="529"/>
      <c r="BG404" s="529"/>
      <c r="BH404" s="529"/>
      <c r="BI404" s="529"/>
      <c r="BJ404" s="529"/>
      <c r="BK404" s="529"/>
      <c r="BL404" s="529"/>
      <c r="BM404" s="529"/>
      <c r="BN404" s="529"/>
      <c r="BO404" s="529"/>
      <c r="BP404" s="529"/>
      <c r="BQ404" s="529"/>
      <c r="BR404" s="529"/>
      <c r="BS404" s="529"/>
      <c r="BT404" s="529"/>
      <c r="BU404" s="529"/>
      <c r="BV404" s="529"/>
      <c r="BW404" s="529"/>
      <c r="BX404" s="529"/>
      <c r="BY404" s="529"/>
      <c r="BZ404" s="529"/>
      <c r="CA404" s="529"/>
      <c r="CB404" s="529"/>
      <c r="CC404" s="529"/>
      <c r="CD404" s="529"/>
      <c r="CE404" s="529"/>
      <c r="CF404" s="529"/>
      <c r="CG404" s="529"/>
      <c r="CH404" s="529"/>
      <c r="CI404" s="529"/>
      <c r="CJ404" s="529"/>
      <c r="CK404" s="529"/>
      <c r="CL404" s="529"/>
      <c r="CM404" s="529"/>
      <c r="CN404" s="529"/>
      <c r="CO404" s="529"/>
      <c r="CP404" s="529"/>
      <c r="CQ404" s="529"/>
    </row>
    <row r="405" spans="1:95" s="70" customFormat="1" x14ac:dyDescent="0.2">
      <c r="A405" s="11">
        <v>188</v>
      </c>
      <c r="B405" s="277"/>
      <c r="C405" s="278"/>
      <c r="D405" s="278"/>
      <c r="E405" s="278"/>
      <c r="F405" s="1455" t="s">
        <v>466</v>
      </c>
      <c r="G405" s="1456"/>
      <c r="H405" s="1456"/>
      <c r="I405" s="1456"/>
      <c r="J405" s="1456"/>
      <c r="K405" s="1456"/>
      <c r="L405" s="1457"/>
      <c r="M405" s="698">
        <v>0</v>
      </c>
      <c r="N405" s="699">
        <v>0</v>
      </c>
      <c r="O405" s="700">
        <v>0</v>
      </c>
      <c r="P405" s="700">
        <v>0</v>
      </c>
      <c r="Q405" s="705">
        <v>0</v>
      </c>
      <c r="R405" s="700">
        <v>0</v>
      </c>
      <c r="S405" s="701">
        <v>0</v>
      </c>
      <c r="T405" s="700">
        <v>0</v>
      </c>
      <c r="U405" s="701">
        <v>0</v>
      </c>
      <c r="V405" s="700">
        <v>0</v>
      </c>
      <c r="W405" s="701">
        <v>0</v>
      </c>
      <c r="X405" s="700">
        <v>0</v>
      </c>
      <c r="Y405" s="701">
        <v>0</v>
      </c>
      <c r="Z405" s="700">
        <v>0</v>
      </c>
      <c r="AA405" s="701">
        <v>0</v>
      </c>
      <c r="AB405" s="706">
        <v>0</v>
      </c>
      <c r="AC405" s="698">
        <v>0</v>
      </c>
      <c r="AD405" s="996"/>
      <c r="AE405" s="997"/>
      <c r="AF405" s="997"/>
      <c r="AG405" s="536"/>
      <c r="AH405" s="529"/>
      <c r="AI405" s="529"/>
      <c r="AJ405" s="529"/>
      <c r="AK405" s="529"/>
      <c r="AL405" s="529"/>
      <c r="AM405" s="529"/>
      <c r="AN405" s="529"/>
      <c r="AO405" s="529"/>
      <c r="AP405" s="529"/>
      <c r="AQ405" s="529"/>
      <c r="AR405" s="529"/>
      <c r="AS405" s="529"/>
      <c r="AT405" s="529"/>
      <c r="AU405" s="529"/>
      <c r="AV405" s="529"/>
      <c r="AW405" s="529"/>
      <c r="AX405" s="529"/>
      <c r="AY405" s="529"/>
      <c r="AZ405" s="529"/>
      <c r="BA405" s="529"/>
      <c r="BB405" s="529"/>
      <c r="BC405" s="529"/>
      <c r="BD405" s="529"/>
      <c r="BE405" s="529"/>
      <c r="BF405" s="529"/>
      <c r="BG405" s="529"/>
      <c r="BH405" s="529"/>
      <c r="BI405" s="529"/>
      <c r="BJ405" s="529"/>
      <c r="BK405" s="529"/>
      <c r="BL405" s="529"/>
      <c r="BM405" s="529"/>
      <c r="BN405" s="529"/>
      <c r="BO405" s="529"/>
      <c r="BP405" s="529"/>
      <c r="BQ405" s="529"/>
      <c r="BR405" s="529"/>
      <c r="BS405" s="529"/>
      <c r="BT405" s="529"/>
      <c r="BU405" s="529"/>
      <c r="BV405" s="529"/>
      <c r="BW405" s="529"/>
      <c r="BX405" s="529"/>
      <c r="BY405" s="529"/>
      <c r="BZ405" s="529"/>
      <c r="CA405" s="529"/>
      <c r="CB405" s="529"/>
      <c r="CC405" s="529"/>
      <c r="CD405" s="529"/>
      <c r="CE405" s="529"/>
      <c r="CF405" s="529"/>
      <c r="CG405" s="529"/>
      <c r="CH405" s="529"/>
      <c r="CI405" s="529"/>
      <c r="CJ405" s="529"/>
      <c r="CK405" s="529"/>
      <c r="CL405" s="529"/>
      <c r="CM405" s="529"/>
      <c r="CN405" s="529"/>
      <c r="CO405" s="529"/>
      <c r="CP405" s="529"/>
      <c r="CQ405" s="529"/>
    </row>
    <row r="406" spans="1:95" s="70" customFormat="1" x14ac:dyDescent="0.2">
      <c r="A406" s="11">
        <v>189</v>
      </c>
      <c r="B406" s="277"/>
      <c r="C406" s="278"/>
      <c r="D406" s="278"/>
      <c r="E406" s="278"/>
      <c r="F406" s="1449" t="s">
        <v>576</v>
      </c>
      <c r="G406" s="1450"/>
      <c r="H406" s="1450"/>
      <c r="I406" s="1450"/>
      <c r="J406" s="1450"/>
      <c r="K406" s="1450"/>
      <c r="L406" s="1451"/>
      <c r="M406" s="698">
        <v>0</v>
      </c>
      <c r="N406" s="699">
        <v>0</v>
      </c>
      <c r="O406" s="700">
        <v>0</v>
      </c>
      <c r="P406" s="700">
        <v>0</v>
      </c>
      <c r="Q406" s="705">
        <v>0</v>
      </c>
      <c r="R406" s="700">
        <v>0</v>
      </c>
      <c r="S406" s="701">
        <v>0</v>
      </c>
      <c r="T406" s="700">
        <v>0</v>
      </c>
      <c r="U406" s="701">
        <v>0</v>
      </c>
      <c r="V406" s="700">
        <v>0</v>
      </c>
      <c r="W406" s="701">
        <v>0</v>
      </c>
      <c r="X406" s="700">
        <v>0</v>
      </c>
      <c r="Y406" s="701">
        <v>0</v>
      </c>
      <c r="Z406" s="700">
        <v>0</v>
      </c>
      <c r="AA406" s="701">
        <v>0</v>
      </c>
      <c r="AB406" s="706">
        <v>0</v>
      </c>
      <c r="AC406" s="698">
        <v>0</v>
      </c>
      <c r="AD406" s="996"/>
      <c r="AE406" s="997"/>
      <c r="AF406" s="997"/>
      <c r="AG406" s="536"/>
      <c r="AH406" s="529"/>
      <c r="AI406" s="529"/>
      <c r="AJ406" s="529"/>
      <c r="AK406" s="529"/>
      <c r="AL406" s="529"/>
      <c r="AM406" s="529"/>
      <c r="AN406" s="529"/>
      <c r="AO406" s="529"/>
      <c r="AP406" s="529"/>
      <c r="AQ406" s="529"/>
      <c r="AR406" s="529"/>
      <c r="AS406" s="529"/>
      <c r="AT406" s="529"/>
      <c r="AU406" s="529"/>
      <c r="AV406" s="529"/>
      <c r="AW406" s="529"/>
      <c r="AX406" s="529"/>
      <c r="AY406" s="529"/>
      <c r="AZ406" s="529"/>
      <c r="BA406" s="529"/>
      <c r="BB406" s="529"/>
      <c r="BC406" s="529"/>
      <c r="BD406" s="529"/>
      <c r="BE406" s="529"/>
      <c r="BF406" s="529"/>
      <c r="BG406" s="529"/>
      <c r="BH406" s="529"/>
      <c r="BI406" s="529"/>
      <c r="BJ406" s="529"/>
      <c r="BK406" s="529"/>
      <c r="BL406" s="529"/>
      <c r="BM406" s="529"/>
      <c r="BN406" s="529"/>
      <c r="BO406" s="529"/>
      <c r="BP406" s="529"/>
      <c r="BQ406" s="529"/>
      <c r="BR406" s="529"/>
      <c r="BS406" s="529"/>
      <c r="BT406" s="529"/>
      <c r="BU406" s="529"/>
      <c r="BV406" s="529"/>
      <c r="BW406" s="529"/>
      <c r="BX406" s="529"/>
      <c r="BY406" s="529"/>
      <c r="BZ406" s="529"/>
      <c r="CA406" s="529"/>
      <c r="CB406" s="529"/>
      <c r="CC406" s="529"/>
      <c r="CD406" s="529"/>
      <c r="CE406" s="529"/>
      <c r="CF406" s="529"/>
      <c r="CG406" s="529"/>
      <c r="CH406" s="529"/>
      <c r="CI406" s="529"/>
      <c r="CJ406" s="529"/>
      <c r="CK406" s="529"/>
      <c r="CL406" s="529"/>
      <c r="CM406" s="529"/>
      <c r="CN406" s="529"/>
      <c r="CO406" s="529"/>
      <c r="CP406" s="529"/>
      <c r="CQ406" s="529"/>
    </row>
    <row r="407" spans="1:95" s="70" customFormat="1" ht="15" customHeight="1" x14ac:dyDescent="0.2">
      <c r="A407" s="11">
        <v>326</v>
      </c>
      <c r="B407" s="277"/>
      <c r="C407" s="1546" t="s">
        <v>139</v>
      </c>
      <c r="D407" s="1531"/>
      <c r="E407" s="1531"/>
      <c r="F407" s="1531"/>
      <c r="G407" s="1531"/>
      <c r="H407" s="1531"/>
      <c r="I407" s="1531"/>
      <c r="J407" s="1531"/>
      <c r="K407" s="1531"/>
      <c r="L407" s="1531"/>
      <c r="M407" s="1531"/>
      <c r="N407" s="1531"/>
      <c r="O407" s="1531"/>
      <c r="P407" s="1531"/>
      <c r="Q407" s="1531"/>
      <c r="R407" s="1531"/>
      <c r="S407" s="1531"/>
      <c r="T407" s="1531"/>
      <c r="U407" s="1531"/>
      <c r="V407" s="1531"/>
      <c r="W407" s="1531"/>
      <c r="X407" s="1531"/>
      <c r="Y407" s="1531"/>
      <c r="Z407" s="1531"/>
      <c r="AA407" s="1531"/>
      <c r="AB407" s="1531"/>
      <c r="AC407" s="1531"/>
      <c r="AD407" s="1531"/>
      <c r="AE407" s="1531"/>
      <c r="AF407" s="1531"/>
      <c r="AG407" s="536"/>
      <c r="AH407" s="529"/>
      <c r="AI407" s="529"/>
      <c r="AJ407" s="529"/>
      <c r="AK407" s="529"/>
      <c r="AL407" s="529"/>
      <c r="AM407" s="529"/>
      <c r="AN407" s="529"/>
      <c r="AO407" s="529"/>
      <c r="AP407" s="529"/>
      <c r="AQ407" s="529"/>
      <c r="AR407" s="529"/>
      <c r="AS407" s="529"/>
      <c r="AT407" s="529"/>
      <c r="AU407" s="529"/>
      <c r="AV407" s="529"/>
      <c r="AW407" s="529"/>
      <c r="AX407" s="529"/>
      <c r="AY407" s="529"/>
      <c r="AZ407" s="529"/>
      <c r="BA407" s="529"/>
      <c r="BB407" s="529"/>
      <c r="BC407" s="529"/>
      <c r="BD407" s="529"/>
      <c r="BE407" s="529"/>
      <c r="BF407" s="529"/>
      <c r="BG407" s="529"/>
      <c r="BH407" s="529"/>
      <c r="BI407" s="529"/>
      <c r="BJ407" s="529"/>
      <c r="BK407" s="529"/>
      <c r="BL407" s="529"/>
      <c r="BM407" s="529"/>
      <c r="BN407" s="529"/>
      <c r="BO407" s="529"/>
      <c r="BP407" s="529"/>
      <c r="BQ407" s="529"/>
      <c r="BR407" s="529"/>
      <c r="BS407" s="529"/>
      <c r="BT407" s="529"/>
      <c r="BU407" s="529"/>
      <c r="BV407" s="529"/>
      <c r="BW407" s="529"/>
      <c r="BX407" s="529"/>
      <c r="BY407" s="529"/>
      <c r="BZ407" s="529"/>
      <c r="CA407" s="529"/>
      <c r="CB407" s="529"/>
      <c r="CC407" s="529"/>
      <c r="CD407" s="529"/>
      <c r="CE407" s="529"/>
      <c r="CF407" s="529"/>
      <c r="CG407" s="529"/>
      <c r="CH407" s="529"/>
      <c r="CI407" s="529"/>
      <c r="CJ407" s="529"/>
      <c r="CK407" s="529"/>
      <c r="CL407" s="529"/>
      <c r="CM407" s="529"/>
      <c r="CN407" s="529"/>
      <c r="CO407" s="529"/>
      <c r="CP407" s="529"/>
      <c r="CQ407" s="529"/>
    </row>
    <row r="408" spans="1:95" s="70" customFormat="1" x14ac:dyDescent="0.2">
      <c r="A408" s="11">
        <v>232</v>
      </c>
      <c r="B408" s="277"/>
      <c r="C408" s="278"/>
      <c r="D408" s="1485" t="s">
        <v>64</v>
      </c>
      <c r="E408" s="1486"/>
      <c r="F408" s="1486"/>
      <c r="G408" s="1486"/>
      <c r="H408" s="1486"/>
      <c r="I408" s="1486"/>
      <c r="J408" s="1486"/>
      <c r="K408" s="1486"/>
      <c r="L408" s="1486"/>
      <c r="M408" s="1486"/>
      <c r="N408" s="1486"/>
      <c r="O408" s="1486"/>
      <c r="P408" s="1486"/>
      <c r="Q408" s="1486"/>
      <c r="R408" s="1486"/>
      <c r="S408" s="1486"/>
      <c r="T408" s="1486"/>
      <c r="U408" s="1486"/>
      <c r="V408" s="1486"/>
      <c r="W408" s="1486"/>
      <c r="X408" s="1486"/>
      <c r="Y408" s="1486"/>
      <c r="Z408" s="1486"/>
      <c r="AA408" s="1486"/>
      <c r="AB408" s="1486"/>
      <c r="AC408" s="1486"/>
      <c r="AD408" s="1486"/>
      <c r="AE408" s="1486"/>
      <c r="AF408" s="1486"/>
      <c r="AG408" s="536"/>
      <c r="AH408" s="529"/>
      <c r="AI408" s="529"/>
      <c r="AJ408" s="529"/>
      <c r="AK408" s="529"/>
      <c r="AL408" s="529"/>
      <c r="AM408" s="529"/>
      <c r="AN408" s="529"/>
      <c r="AO408" s="529"/>
      <c r="AP408" s="529"/>
      <c r="AQ408" s="529"/>
      <c r="AR408" s="529"/>
      <c r="AS408" s="529"/>
      <c r="AT408" s="529"/>
      <c r="AU408" s="529"/>
      <c r="AV408" s="529"/>
      <c r="AW408" s="529"/>
      <c r="AX408" s="529"/>
      <c r="AY408" s="529"/>
      <c r="AZ408" s="529"/>
      <c r="BA408" s="529"/>
      <c r="BB408" s="529"/>
      <c r="BC408" s="529"/>
      <c r="BD408" s="529"/>
      <c r="BE408" s="529"/>
      <c r="BF408" s="529"/>
      <c r="BG408" s="529"/>
      <c r="BH408" s="529"/>
      <c r="BI408" s="529"/>
      <c r="BJ408" s="529"/>
      <c r="BK408" s="529"/>
      <c r="BL408" s="529"/>
      <c r="BM408" s="529"/>
      <c r="BN408" s="529"/>
      <c r="BO408" s="529"/>
      <c r="BP408" s="529"/>
      <c r="BQ408" s="529"/>
      <c r="BR408" s="529"/>
      <c r="BS408" s="529"/>
      <c r="BT408" s="529"/>
      <c r="BU408" s="529"/>
      <c r="BV408" s="529"/>
      <c r="BW408" s="529"/>
      <c r="BX408" s="529"/>
      <c r="BY408" s="529"/>
      <c r="BZ408" s="529"/>
      <c r="CA408" s="529"/>
      <c r="CB408" s="529"/>
      <c r="CC408" s="529"/>
      <c r="CD408" s="529"/>
      <c r="CE408" s="529"/>
      <c r="CF408" s="529"/>
      <c r="CG408" s="529"/>
      <c r="CH408" s="529"/>
      <c r="CI408" s="529"/>
      <c r="CJ408" s="529"/>
      <c r="CK408" s="529"/>
      <c r="CL408" s="529"/>
      <c r="CM408" s="529"/>
      <c r="CN408" s="529"/>
      <c r="CO408" s="529"/>
      <c r="CP408" s="529"/>
      <c r="CQ408" s="529"/>
    </row>
    <row r="409" spans="1:95" s="70" customFormat="1" x14ac:dyDescent="0.2">
      <c r="A409" s="11">
        <v>233</v>
      </c>
      <c r="B409" s="277"/>
      <c r="C409" s="278"/>
      <c r="D409" s="278"/>
      <c r="E409" s="1532" t="s">
        <v>66</v>
      </c>
      <c r="F409" s="1533"/>
      <c r="G409" s="1533"/>
      <c r="H409" s="1533"/>
      <c r="I409" s="1533"/>
      <c r="J409" s="1533"/>
      <c r="K409" s="1533"/>
      <c r="L409" s="1534"/>
      <c r="M409" s="407">
        <f>SUM(M410:M413)</f>
        <v>0</v>
      </c>
      <c r="N409" s="410">
        <f t="shared" ref="N409:AC409" si="89">SUBTOTAL(9,N410:N413)</f>
        <v>0</v>
      </c>
      <c r="O409" s="414">
        <f t="shared" si="89"/>
        <v>0</v>
      </c>
      <c r="P409" s="413">
        <f t="shared" si="89"/>
        <v>0</v>
      </c>
      <c r="Q409" s="415">
        <f t="shared" si="89"/>
        <v>0</v>
      </c>
      <c r="R409" s="414">
        <f t="shared" si="89"/>
        <v>0</v>
      </c>
      <c r="S409" s="414">
        <f t="shared" si="89"/>
        <v>0</v>
      </c>
      <c r="T409" s="414">
        <f t="shared" si="89"/>
        <v>0</v>
      </c>
      <c r="U409" s="414">
        <f t="shared" si="89"/>
        <v>0</v>
      </c>
      <c r="V409" s="414">
        <f t="shared" si="89"/>
        <v>0</v>
      </c>
      <c r="W409" s="414">
        <f t="shared" si="89"/>
        <v>0</v>
      </c>
      <c r="X409" s="414">
        <f t="shared" si="89"/>
        <v>0</v>
      </c>
      <c r="Y409" s="414">
        <f t="shared" si="89"/>
        <v>0</v>
      </c>
      <c r="Z409" s="414">
        <f t="shared" si="89"/>
        <v>0</v>
      </c>
      <c r="AA409" s="414">
        <f t="shared" si="89"/>
        <v>0</v>
      </c>
      <c r="AB409" s="424">
        <f t="shared" si="89"/>
        <v>0</v>
      </c>
      <c r="AC409" s="407">
        <f t="shared" si="89"/>
        <v>0</v>
      </c>
      <c r="AD409" s="996"/>
      <c r="AE409" s="997"/>
      <c r="AF409" s="997"/>
      <c r="AG409" s="536"/>
      <c r="AH409" s="529"/>
      <c r="AI409" s="529"/>
      <c r="AJ409" s="529"/>
      <c r="AK409" s="529"/>
      <c r="AL409" s="529"/>
      <c r="AM409" s="529"/>
      <c r="AN409" s="529"/>
      <c r="AO409" s="529"/>
      <c r="AP409" s="529"/>
      <c r="AQ409" s="529"/>
      <c r="AR409" s="529"/>
      <c r="AS409" s="529"/>
      <c r="AT409" s="529"/>
      <c r="AU409" s="529"/>
      <c r="AV409" s="529"/>
      <c r="AW409" s="529"/>
      <c r="AX409" s="529"/>
      <c r="AY409" s="529"/>
      <c r="AZ409" s="529"/>
      <c r="BA409" s="529"/>
      <c r="BB409" s="529"/>
      <c r="BC409" s="529"/>
      <c r="BD409" s="529"/>
      <c r="BE409" s="529"/>
      <c r="BF409" s="529"/>
      <c r="BG409" s="529"/>
      <c r="BH409" s="529"/>
      <c r="BI409" s="529"/>
      <c r="BJ409" s="529"/>
      <c r="BK409" s="529"/>
      <c r="BL409" s="529"/>
      <c r="BM409" s="529"/>
      <c r="BN409" s="529"/>
      <c r="BO409" s="529"/>
      <c r="BP409" s="529"/>
      <c r="BQ409" s="529"/>
      <c r="BR409" s="529"/>
      <c r="BS409" s="529"/>
      <c r="BT409" s="529"/>
      <c r="BU409" s="529"/>
      <c r="BV409" s="529"/>
      <c r="BW409" s="529"/>
      <c r="BX409" s="529"/>
      <c r="BY409" s="529"/>
      <c r="BZ409" s="529"/>
      <c r="CA409" s="529"/>
      <c r="CB409" s="529"/>
      <c r="CC409" s="529"/>
      <c r="CD409" s="529"/>
      <c r="CE409" s="529"/>
      <c r="CF409" s="529"/>
      <c r="CG409" s="529"/>
      <c r="CH409" s="529"/>
      <c r="CI409" s="529"/>
      <c r="CJ409" s="529"/>
      <c r="CK409" s="529"/>
      <c r="CL409" s="529"/>
      <c r="CM409" s="529"/>
      <c r="CN409" s="529"/>
      <c r="CO409" s="529"/>
      <c r="CP409" s="529"/>
      <c r="CQ409" s="529"/>
    </row>
    <row r="410" spans="1:95" s="70" customFormat="1" x14ac:dyDescent="0.2">
      <c r="A410" s="11">
        <v>234</v>
      </c>
      <c r="B410" s="277"/>
      <c r="C410" s="278"/>
      <c r="D410" s="278"/>
      <c r="E410" s="279"/>
      <c r="F410" s="1455" t="s">
        <v>65</v>
      </c>
      <c r="G410" s="1456"/>
      <c r="H410" s="1456"/>
      <c r="I410" s="1456"/>
      <c r="J410" s="1456"/>
      <c r="K410" s="1456"/>
      <c r="L410" s="1457"/>
      <c r="M410" s="698">
        <v>0</v>
      </c>
      <c r="N410" s="699">
        <v>0</v>
      </c>
      <c r="O410" s="700">
        <v>0</v>
      </c>
      <c r="P410" s="700">
        <v>0</v>
      </c>
      <c r="Q410" s="705">
        <v>0</v>
      </c>
      <c r="R410" s="700">
        <v>0</v>
      </c>
      <c r="S410" s="701">
        <v>0</v>
      </c>
      <c r="T410" s="700">
        <v>0</v>
      </c>
      <c r="U410" s="701">
        <v>0</v>
      </c>
      <c r="V410" s="700">
        <v>0</v>
      </c>
      <c r="W410" s="701">
        <v>0</v>
      </c>
      <c r="X410" s="700">
        <v>0</v>
      </c>
      <c r="Y410" s="701">
        <v>0</v>
      </c>
      <c r="Z410" s="700">
        <v>0</v>
      </c>
      <c r="AA410" s="701">
        <v>0</v>
      </c>
      <c r="AB410" s="706">
        <v>0</v>
      </c>
      <c r="AC410" s="698">
        <v>0</v>
      </c>
      <c r="AD410" s="996"/>
      <c r="AE410" s="997"/>
      <c r="AF410" s="997"/>
      <c r="AG410" s="536"/>
      <c r="AH410" s="529"/>
      <c r="AI410" s="529"/>
      <c r="AJ410" s="529"/>
      <c r="AK410" s="529"/>
      <c r="AL410" s="529"/>
      <c r="AM410" s="529"/>
      <c r="AN410" s="529"/>
      <c r="AO410" s="529"/>
      <c r="AP410" s="529"/>
      <c r="AQ410" s="529"/>
      <c r="AR410" s="529"/>
      <c r="AS410" s="529"/>
      <c r="AT410" s="529"/>
      <c r="AU410" s="529"/>
      <c r="AV410" s="529"/>
      <c r="AW410" s="529"/>
      <c r="AX410" s="529"/>
      <c r="AY410" s="529"/>
      <c r="AZ410" s="529"/>
      <c r="BA410" s="529"/>
      <c r="BB410" s="529"/>
      <c r="BC410" s="529"/>
      <c r="BD410" s="529"/>
      <c r="BE410" s="529"/>
      <c r="BF410" s="529"/>
      <c r="BG410" s="529"/>
      <c r="BH410" s="529"/>
      <c r="BI410" s="529"/>
      <c r="BJ410" s="529"/>
      <c r="BK410" s="529"/>
      <c r="BL410" s="529"/>
      <c r="BM410" s="529"/>
      <c r="BN410" s="529"/>
      <c r="BO410" s="529"/>
      <c r="BP410" s="529"/>
      <c r="BQ410" s="529"/>
      <c r="BR410" s="529"/>
      <c r="BS410" s="529"/>
      <c r="BT410" s="529"/>
      <c r="BU410" s="529"/>
      <c r="BV410" s="529"/>
      <c r="BW410" s="529"/>
      <c r="BX410" s="529"/>
      <c r="BY410" s="529"/>
      <c r="BZ410" s="529"/>
      <c r="CA410" s="529"/>
      <c r="CB410" s="529"/>
      <c r="CC410" s="529"/>
      <c r="CD410" s="529"/>
      <c r="CE410" s="529"/>
      <c r="CF410" s="529"/>
      <c r="CG410" s="529"/>
      <c r="CH410" s="529"/>
      <c r="CI410" s="529"/>
      <c r="CJ410" s="529"/>
      <c r="CK410" s="529"/>
      <c r="CL410" s="529"/>
      <c r="CM410" s="529"/>
      <c r="CN410" s="529"/>
      <c r="CO410" s="529"/>
      <c r="CP410" s="529"/>
      <c r="CQ410" s="529"/>
    </row>
    <row r="411" spans="1:95" s="70" customFormat="1" x14ac:dyDescent="0.2">
      <c r="A411" s="11">
        <v>235</v>
      </c>
      <c r="B411" s="277"/>
      <c r="C411" s="278"/>
      <c r="D411" s="278"/>
      <c r="E411" s="279"/>
      <c r="F411" s="1449" t="s">
        <v>68</v>
      </c>
      <c r="G411" s="1450"/>
      <c r="H411" s="1450"/>
      <c r="I411" s="1450"/>
      <c r="J411" s="1450"/>
      <c r="K411" s="1450"/>
      <c r="L411" s="1451"/>
      <c r="M411" s="698">
        <v>0</v>
      </c>
      <c r="N411" s="699">
        <v>0</v>
      </c>
      <c r="O411" s="700">
        <v>0</v>
      </c>
      <c r="P411" s="700">
        <v>0</v>
      </c>
      <c r="Q411" s="705">
        <v>0</v>
      </c>
      <c r="R411" s="700">
        <v>0</v>
      </c>
      <c r="S411" s="701">
        <v>0</v>
      </c>
      <c r="T411" s="700">
        <v>0</v>
      </c>
      <c r="U411" s="701">
        <v>0</v>
      </c>
      <c r="V411" s="700">
        <v>0</v>
      </c>
      <c r="W411" s="701">
        <v>0</v>
      </c>
      <c r="X411" s="700">
        <v>0</v>
      </c>
      <c r="Y411" s="701">
        <v>0</v>
      </c>
      <c r="Z411" s="700">
        <v>0</v>
      </c>
      <c r="AA411" s="701">
        <v>0</v>
      </c>
      <c r="AB411" s="706">
        <v>0</v>
      </c>
      <c r="AC411" s="698">
        <v>0</v>
      </c>
      <c r="AD411" s="996"/>
      <c r="AE411" s="997"/>
      <c r="AF411" s="997"/>
      <c r="AG411" s="536"/>
      <c r="AH411" s="529"/>
      <c r="AI411" s="529"/>
      <c r="AJ411" s="529"/>
      <c r="AK411" s="529"/>
      <c r="AL411" s="529"/>
      <c r="AM411" s="529"/>
      <c r="AN411" s="529"/>
      <c r="AO411" s="529"/>
      <c r="AP411" s="529"/>
      <c r="AQ411" s="529"/>
      <c r="AR411" s="529"/>
      <c r="AS411" s="529"/>
      <c r="AT411" s="529"/>
      <c r="AU411" s="529"/>
      <c r="AV411" s="529"/>
      <c r="AW411" s="529"/>
      <c r="AX411" s="529"/>
      <c r="AY411" s="529"/>
      <c r="AZ411" s="529"/>
      <c r="BA411" s="529"/>
      <c r="BB411" s="529"/>
      <c r="BC411" s="529"/>
      <c r="BD411" s="529"/>
      <c r="BE411" s="529"/>
      <c r="BF411" s="529"/>
      <c r="BG411" s="529"/>
      <c r="BH411" s="529"/>
      <c r="BI411" s="529"/>
      <c r="BJ411" s="529"/>
      <c r="BK411" s="529"/>
      <c r="BL411" s="529"/>
      <c r="BM411" s="529"/>
      <c r="BN411" s="529"/>
      <c r="BO411" s="529"/>
      <c r="BP411" s="529"/>
      <c r="BQ411" s="529"/>
      <c r="BR411" s="529"/>
      <c r="BS411" s="529"/>
      <c r="BT411" s="529"/>
      <c r="BU411" s="529"/>
      <c r="BV411" s="529"/>
      <c r="BW411" s="529"/>
      <c r="BX411" s="529"/>
      <c r="BY411" s="529"/>
      <c r="BZ411" s="529"/>
      <c r="CA411" s="529"/>
      <c r="CB411" s="529"/>
      <c r="CC411" s="529"/>
      <c r="CD411" s="529"/>
      <c r="CE411" s="529"/>
      <c r="CF411" s="529"/>
      <c r="CG411" s="529"/>
      <c r="CH411" s="529"/>
      <c r="CI411" s="529"/>
      <c r="CJ411" s="529"/>
      <c r="CK411" s="529"/>
      <c r="CL411" s="529"/>
      <c r="CM411" s="529"/>
      <c r="CN411" s="529"/>
      <c r="CO411" s="529"/>
      <c r="CP411" s="529"/>
      <c r="CQ411" s="529"/>
    </row>
    <row r="412" spans="1:95" s="70" customFormat="1" x14ac:dyDescent="0.2">
      <c r="A412" s="11">
        <v>236</v>
      </c>
      <c r="B412" s="277"/>
      <c r="C412" s="278"/>
      <c r="D412" s="280"/>
      <c r="E412" s="281"/>
      <c r="F412" s="1449" t="s">
        <v>537</v>
      </c>
      <c r="G412" s="1450"/>
      <c r="H412" s="1450"/>
      <c r="I412" s="1450"/>
      <c r="J412" s="1450"/>
      <c r="K412" s="1450"/>
      <c r="L412" s="1451"/>
      <c r="M412" s="698"/>
      <c r="N412" s="699">
        <v>0</v>
      </c>
      <c r="O412" s="700">
        <v>0</v>
      </c>
      <c r="P412" s="700">
        <v>0</v>
      </c>
      <c r="Q412" s="705">
        <v>0</v>
      </c>
      <c r="R412" s="700">
        <v>0</v>
      </c>
      <c r="S412" s="701">
        <v>0</v>
      </c>
      <c r="T412" s="700">
        <v>0</v>
      </c>
      <c r="U412" s="701">
        <v>0</v>
      </c>
      <c r="V412" s="700">
        <v>0</v>
      </c>
      <c r="W412" s="701">
        <v>0</v>
      </c>
      <c r="X412" s="700">
        <v>0</v>
      </c>
      <c r="Y412" s="701">
        <v>0</v>
      </c>
      <c r="Z412" s="700">
        <v>0</v>
      </c>
      <c r="AA412" s="701">
        <v>0</v>
      </c>
      <c r="AB412" s="706">
        <v>0</v>
      </c>
      <c r="AC412" s="698">
        <v>0</v>
      </c>
      <c r="AD412" s="996"/>
      <c r="AE412" s="997"/>
      <c r="AF412" s="997"/>
      <c r="AG412" s="536"/>
      <c r="AH412" s="529"/>
      <c r="AI412" s="529"/>
      <c r="AJ412" s="529"/>
      <c r="AK412" s="529"/>
      <c r="AL412" s="529"/>
      <c r="AM412" s="529"/>
      <c r="AN412" s="529"/>
      <c r="AO412" s="529"/>
      <c r="AP412" s="529"/>
      <c r="AQ412" s="529"/>
      <c r="AR412" s="529"/>
      <c r="AS412" s="529"/>
      <c r="AT412" s="529"/>
      <c r="AU412" s="529"/>
      <c r="AV412" s="529"/>
      <c r="AW412" s="529"/>
      <c r="AX412" s="529"/>
      <c r="AY412" s="529"/>
      <c r="AZ412" s="529"/>
      <c r="BA412" s="529"/>
      <c r="BB412" s="529"/>
      <c r="BC412" s="529"/>
      <c r="BD412" s="529"/>
      <c r="BE412" s="529"/>
      <c r="BF412" s="529"/>
      <c r="BG412" s="529"/>
      <c r="BH412" s="529"/>
      <c r="BI412" s="529"/>
      <c r="BJ412" s="529"/>
      <c r="BK412" s="529"/>
      <c r="BL412" s="529"/>
      <c r="BM412" s="529"/>
      <c r="BN412" s="529"/>
      <c r="BO412" s="529"/>
      <c r="BP412" s="529"/>
      <c r="BQ412" s="529"/>
      <c r="BR412" s="529"/>
      <c r="BS412" s="529"/>
      <c r="BT412" s="529"/>
      <c r="BU412" s="529"/>
      <c r="BV412" s="529"/>
      <c r="BW412" s="529"/>
      <c r="BX412" s="529"/>
      <c r="BY412" s="529"/>
      <c r="BZ412" s="529"/>
      <c r="CA412" s="529"/>
      <c r="CB412" s="529"/>
      <c r="CC412" s="529"/>
      <c r="CD412" s="529"/>
      <c r="CE412" s="529"/>
      <c r="CF412" s="529"/>
      <c r="CG412" s="529"/>
      <c r="CH412" s="529"/>
      <c r="CI412" s="529"/>
      <c r="CJ412" s="529"/>
      <c r="CK412" s="529"/>
      <c r="CL412" s="529"/>
      <c r="CM412" s="529"/>
      <c r="CN412" s="529"/>
      <c r="CO412" s="529"/>
      <c r="CP412" s="529"/>
      <c r="CQ412" s="529"/>
    </row>
    <row r="413" spans="1:95" s="70" customFormat="1" ht="27.75" customHeight="1" x14ac:dyDescent="0.2">
      <c r="A413" s="11">
        <v>237</v>
      </c>
      <c r="B413" s="277"/>
      <c r="C413" s="278"/>
      <c r="D413" s="278"/>
      <c r="E413" s="282"/>
      <c r="F413" s="1458" t="s">
        <v>532</v>
      </c>
      <c r="G413" s="1459"/>
      <c r="H413" s="1459"/>
      <c r="I413" s="1459"/>
      <c r="J413" s="1459"/>
      <c r="K413" s="1459"/>
      <c r="L413" s="1460"/>
      <c r="M413" s="698">
        <v>0</v>
      </c>
      <c r="N413" s="699">
        <v>0</v>
      </c>
      <c r="O413" s="700">
        <v>0</v>
      </c>
      <c r="P413" s="700">
        <v>0</v>
      </c>
      <c r="Q413" s="705">
        <v>0</v>
      </c>
      <c r="R413" s="700">
        <v>0</v>
      </c>
      <c r="S413" s="701">
        <v>0</v>
      </c>
      <c r="T413" s="700">
        <v>0</v>
      </c>
      <c r="U413" s="701">
        <v>0</v>
      </c>
      <c r="V413" s="700">
        <v>0</v>
      </c>
      <c r="W413" s="701">
        <v>0</v>
      </c>
      <c r="X413" s="700">
        <v>0</v>
      </c>
      <c r="Y413" s="701">
        <v>0</v>
      </c>
      <c r="Z413" s="700">
        <v>0</v>
      </c>
      <c r="AA413" s="701">
        <v>0</v>
      </c>
      <c r="AB413" s="706">
        <v>0</v>
      </c>
      <c r="AC413" s="698">
        <v>0</v>
      </c>
      <c r="AD413" s="996"/>
      <c r="AE413" s="997"/>
      <c r="AF413" s="997"/>
      <c r="AG413" s="536"/>
      <c r="AH413" s="529"/>
      <c r="AI413" s="529"/>
      <c r="AJ413" s="529"/>
      <c r="AK413" s="529"/>
      <c r="AL413" s="529"/>
      <c r="AM413" s="529"/>
      <c r="AN413" s="529"/>
      <c r="AO413" s="529"/>
      <c r="AP413" s="529"/>
      <c r="AQ413" s="529"/>
      <c r="AR413" s="529"/>
      <c r="AS413" s="529"/>
      <c r="AT413" s="529"/>
      <c r="AU413" s="529"/>
      <c r="AV413" s="529"/>
      <c r="AW413" s="529"/>
      <c r="AX413" s="529"/>
      <c r="AY413" s="529"/>
      <c r="AZ413" s="529"/>
      <c r="BA413" s="529"/>
      <c r="BB413" s="529"/>
      <c r="BC413" s="529"/>
      <c r="BD413" s="529"/>
      <c r="BE413" s="529"/>
      <c r="BF413" s="529"/>
      <c r="BG413" s="529"/>
      <c r="BH413" s="529"/>
      <c r="BI413" s="529"/>
      <c r="BJ413" s="529"/>
      <c r="BK413" s="529"/>
      <c r="BL413" s="529"/>
      <c r="BM413" s="529"/>
      <c r="BN413" s="529"/>
      <c r="BO413" s="529"/>
      <c r="BP413" s="529"/>
      <c r="BQ413" s="529"/>
      <c r="BR413" s="529"/>
      <c r="BS413" s="529"/>
      <c r="BT413" s="529"/>
      <c r="BU413" s="529"/>
      <c r="BV413" s="529"/>
      <c r="BW413" s="529"/>
      <c r="BX413" s="529"/>
      <c r="BY413" s="529"/>
      <c r="BZ413" s="529"/>
      <c r="CA413" s="529"/>
      <c r="CB413" s="529"/>
      <c r="CC413" s="529"/>
      <c r="CD413" s="529"/>
      <c r="CE413" s="529"/>
      <c r="CF413" s="529"/>
      <c r="CG413" s="529"/>
      <c r="CH413" s="529"/>
      <c r="CI413" s="529"/>
      <c r="CJ413" s="529"/>
      <c r="CK413" s="529"/>
      <c r="CL413" s="529"/>
      <c r="CM413" s="529"/>
      <c r="CN413" s="529"/>
      <c r="CO413" s="529"/>
      <c r="CP413" s="529"/>
      <c r="CQ413" s="529"/>
    </row>
    <row r="414" spans="1:95" s="70" customFormat="1" ht="15.75" x14ac:dyDescent="0.2">
      <c r="A414" s="11">
        <v>238</v>
      </c>
      <c r="B414" s="277"/>
      <c r="C414" s="278"/>
      <c r="D414" s="283"/>
      <c r="E414" s="1452" t="s">
        <v>67</v>
      </c>
      <c r="F414" s="1453"/>
      <c r="G414" s="1453"/>
      <c r="H414" s="1453"/>
      <c r="I414" s="1453"/>
      <c r="J414" s="1453"/>
      <c r="K414" s="1453"/>
      <c r="L414" s="1454"/>
      <c r="M414" s="407">
        <f>SUM(M415:M418)</f>
        <v>0</v>
      </c>
      <c r="N414" s="410">
        <f t="shared" ref="N414:AC414" si="90">SUBTOTAL(9,N415:N418)</f>
        <v>0</v>
      </c>
      <c r="O414" s="414">
        <f t="shared" si="90"/>
        <v>0</v>
      </c>
      <c r="P414" s="413">
        <f t="shared" si="90"/>
        <v>0</v>
      </c>
      <c r="Q414" s="415">
        <f t="shared" si="90"/>
        <v>0</v>
      </c>
      <c r="R414" s="414">
        <f t="shared" si="90"/>
        <v>0</v>
      </c>
      <c r="S414" s="414">
        <f t="shared" si="90"/>
        <v>0</v>
      </c>
      <c r="T414" s="414">
        <f t="shared" si="90"/>
        <v>0</v>
      </c>
      <c r="U414" s="414">
        <f t="shared" si="90"/>
        <v>0</v>
      </c>
      <c r="V414" s="414">
        <f t="shared" si="90"/>
        <v>0</v>
      </c>
      <c r="W414" s="414">
        <f t="shared" si="90"/>
        <v>0</v>
      </c>
      <c r="X414" s="414">
        <f t="shared" si="90"/>
        <v>0</v>
      </c>
      <c r="Y414" s="414">
        <f t="shared" si="90"/>
        <v>0</v>
      </c>
      <c r="Z414" s="414">
        <f t="shared" si="90"/>
        <v>0</v>
      </c>
      <c r="AA414" s="414">
        <f t="shared" si="90"/>
        <v>0</v>
      </c>
      <c r="AB414" s="424">
        <f t="shared" si="90"/>
        <v>0</v>
      </c>
      <c r="AC414" s="407">
        <f t="shared" si="90"/>
        <v>0</v>
      </c>
      <c r="AD414" s="996"/>
      <c r="AE414" s="997"/>
      <c r="AF414" s="997"/>
      <c r="AG414" s="536"/>
      <c r="AH414" s="529"/>
      <c r="AI414" s="529"/>
      <c r="AJ414" s="529"/>
      <c r="AK414" s="529"/>
      <c r="AL414" s="529"/>
      <c r="AM414" s="529"/>
      <c r="AN414" s="529"/>
      <c r="AO414" s="529"/>
      <c r="AP414" s="529"/>
      <c r="AQ414" s="529"/>
      <c r="AR414" s="529"/>
      <c r="AS414" s="529"/>
      <c r="AT414" s="529"/>
      <c r="AU414" s="529"/>
      <c r="AV414" s="529"/>
      <c r="AW414" s="529"/>
      <c r="AX414" s="529"/>
      <c r="AY414" s="529"/>
      <c r="AZ414" s="529"/>
      <c r="BA414" s="529"/>
      <c r="BB414" s="529"/>
      <c r="BC414" s="529"/>
      <c r="BD414" s="529"/>
      <c r="BE414" s="529"/>
      <c r="BF414" s="529"/>
      <c r="BG414" s="529"/>
      <c r="BH414" s="529"/>
      <c r="BI414" s="529"/>
      <c r="BJ414" s="529"/>
      <c r="BK414" s="529"/>
      <c r="BL414" s="529"/>
      <c r="BM414" s="529"/>
      <c r="BN414" s="529"/>
      <c r="BO414" s="529"/>
      <c r="BP414" s="529"/>
      <c r="BQ414" s="529"/>
      <c r="BR414" s="529"/>
      <c r="BS414" s="529"/>
      <c r="BT414" s="529"/>
      <c r="BU414" s="529"/>
      <c r="BV414" s="529"/>
      <c r="BW414" s="529"/>
      <c r="BX414" s="529"/>
      <c r="BY414" s="529"/>
      <c r="BZ414" s="529"/>
      <c r="CA414" s="529"/>
      <c r="CB414" s="529"/>
      <c r="CC414" s="529"/>
      <c r="CD414" s="529"/>
      <c r="CE414" s="529"/>
      <c r="CF414" s="529"/>
      <c r="CG414" s="529"/>
      <c r="CH414" s="529"/>
      <c r="CI414" s="529"/>
      <c r="CJ414" s="529"/>
      <c r="CK414" s="529"/>
      <c r="CL414" s="529"/>
      <c r="CM414" s="529"/>
      <c r="CN414" s="529"/>
      <c r="CO414" s="529"/>
      <c r="CP414" s="529"/>
      <c r="CQ414" s="529"/>
    </row>
    <row r="415" spans="1:95" s="70" customFormat="1" x14ac:dyDescent="0.2">
      <c r="A415" s="11">
        <v>239</v>
      </c>
      <c r="B415" s="277"/>
      <c r="C415" s="278"/>
      <c r="D415" s="284"/>
      <c r="E415" s="284"/>
      <c r="F415" s="1455" t="s">
        <v>65</v>
      </c>
      <c r="G415" s="1456"/>
      <c r="H415" s="1456"/>
      <c r="I415" s="1456"/>
      <c r="J415" s="1456"/>
      <c r="K415" s="1456"/>
      <c r="L415" s="1457"/>
      <c r="M415" s="698">
        <v>0</v>
      </c>
      <c r="N415" s="699">
        <v>0</v>
      </c>
      <c r="O415" s="700">
        <v>0</v>
      </c>
      <c r="P415" s="700">
        <v>0</v>
      </c>
      <c r="Q415" s="705">
        <v>0</v>
      </c>
      <c r="R415" s="700">
        <v>0</v>
      </c>
      <c r="S415" s="701">
        <v>0</v>
      </c>
      <c r="T415" s="700">
        <v>0</v>
      </c>
      <c r="U415" s="701">
        <v>0</v>
      </c>
      <c r="V415" s="700">
        <v>0</v>
      </c>
      <c r="W415" s="701">
        <v>0</v>
      </c>
      <c r="X415" s="700">
        <v>0</v>
      </c>
      <c r="Y415" s="701">
        <v>0</v>
      </c>
      <c r="Z415" s="700">
        <v>0</v>
      </c>
      <c r="AA415" s="701">
        <v>0</v>
      </c>
      <c r="AB415" s="706">
        <v>0</v>
      </c>
      <c r="AC415" s="698">
        <v>0</v>
      </c>
      <c r="AD415" s="996"/>
      <c r="AE415" s="997"/>
      <c r="AF415" s="997"/>
      <c r="AG415" s="536"/>
      <c r="AH415" s="529"/>
      <c r="AI415" s="529"/>
      <c r="AJ415" s="529"/>
      <c r="AK415" s="529"/>
      <c r="AL415" s="529"/>
      <c r="AM415" s="529"/>
      <c r="AN415" s="529"/>
      <c r="AO415" s="529"/>
      <c r="AP415" s="529"/>
      <c r="AQ415" s="529"/>
      <c r="AR415" s="529"/>
      <c r="AS415" s="529"/>
      <c r="AT415" s="529"/>
      <c r="AU415" s="529"/>
      <c r="AV415" s="529"/>
      <c r="AW415" s="529"/>
      <c r="AX415" s="529"/>
      <c r="AY415" s="529"/>
      <c r="AZ415" s="529"/>
      <c r="BA415" s="529"/>
      <c r="BB415" s="529"/>
      <c r="BC415" s="529"/>
      <c r="BD415" s="529"/>
      <c r="BE415" s="529"/>
      <c r="BF415" s="529"/>
      <c r="BG415" s="529"/>
      <c r="BH415" s="529"/>
      <c r="BI415" s="529"/>
      <c r="BJ415" s="529"/>
      <c r="BK415" s="529"/>
      <c r="BL415" s="529"/>
      <c r="BM415" s="529"/>
      <c r="BN415" s="529"/>
      <c r="BO415" s="529"/>
      <c r="BP415" s="529"/>
      <c r="BQ415" s="529"/>
      <c r="BR415" s="529"/>
      <c r="BS415" s="529"/>
      <c r="BT415" s="529"/>
      <c r="BU415" s="529"/>
      <c r="BV415" s="529"/>
      <c r="BW415" s="529"/>
      <c r="BX415" s="529"/>
      <c r="BY415" s="529"/>
      <c r="BZ415" s="529"/>
      <c r="CA415" s="529"/>
      <c r="CB415" s="529"/>
      <c r="CC415" s="529"/>
      <c r="CD415" s="529"/>
      <c r="CE415" s="529"/>
      <c r="CF415" s="529"/>
      <c r="CG415" s="529"/>
      <c r="CH415" s="529"/>
      <c r="CI415" s="529"/>
      <c r="CJ415" s="529"/>
      <c r="CK415" s="529"/>
      <c r="CL415" s="529"/>
      <c r="CM415" s="529"/>
      <c r="CN415" s="529"/>
      <c r="CO415" s="529"/>
      <c r="CP415" s="529"/>
      <c r="CQ415" s="529"/>
    </row>
    <row r="416" spans="1:95" s="70" customFormat="1" x14ac:dyDescent="0.2">
      <c r="A416" s="11">
        <v>240</v>
      </c>
      <c r="B416" s="277"/>
      <c r="C416" s="278"/>
      <c r="D416" s="284"/>
      <c r="E416" s="284"/>
      <c r="F416" s="1449" t="s">
        <v>68</v>
      </c>
      <c r="G416" s="1450"/>
      <c r="H416" s="1450"/>
      <c r="I416" s="1450"/>
      <c r="J416" s="1450"/>
      <c r="K416" s="1450"/>
      <c r="L416" s="1451"/>
      <c r="M416" s="698">
        <v>0</v>
      </c>
      <c r="N416" s="699">
        <v>0</v>
      </c>
      <c r="O416" s="700">
        <v>0</v>
      </c>
      <c r="P416" s="700">
        <v>0</v>
      </c>
      <c r="Q416" s="705">
        <v>0</v>
      </c>
      <c r="R416" s="700">
        <v>0</v>
      </c>
      <c r="S416" s="701">
        <v>0</v>
      </c>
      <c r="T416" s="700">
        <v>0</v>
      </c>
      <c r="U416" s="701">
        <v>0</v>
      </c>
      <c r="V416" s="700">
        <v>0</v>
      </c>
      <c r="W416" s="701">
        <v>0</v>
      </c>
      <c r="X416" s="700">
        <v>0</v>
      </c>
      <c r="Y416" s="701">
        <v>0</v>
      </c>
      <c r="Z416" s="700">
        <v>0</v>
      </c>
      <c r="AA416" s="701">
        <v>0</v>
      </c>
      <c r="AB416" s="706">
        <v>0</v>
      </c>
      <c r="AC416" s="698">
        <v>0</v>
      </c>
      <c r="AD416" s="996"/>
      <c r="AE416" s="997"/>
      <c r="AF416" s="997"/>
      <c r="AG416" s="536"/>
      <c r="AH416" s="529"/>
      <c r="AI416" s="529"/>
      <c r="AJ416" s="529"/>
      <c r="AK416" s="529"/>
      <c r="AL416" s="529"/>
      <c r="AM416" s="529"/>
      <c r="AN416" s="529"/>
      <c r="AO416" s="529"/>
      <c r="AP416" s="529"/>
      <c r="AQ416" s="529"/>
      <c r="AR416" s="529"/>
      <c r="AS416" s="529"/>
      <c r="AT416" s="529"/>
      <c r="AU416" s="529"/>
      <c r="AV416" s="529"/>
      <c r="AW416" s="529"/>
      <c r="AX416" s="529"/>
      <c r="AY416" s="529"/>
      <c r="AZ416" s="529"/>
      <c r="BA416" s="529"/>
      <c r="BB416" s="529"/>
      <c r="BC416" s="529"/>
      <c r="BD416" s="529"/>
      <c r="BE416" s="529"/>
      <c r="BF416" s="529"/>
      <c r="BG416" s="529"/>
      <c r="BH416" s="529"/>
      <c r="BI416" s="529"/>
      <c r="BJ416" s="529"/>
      <c r="BK416" s="529"/>
      <c r="BL416" s="529"/>
      <c r="BM416" s="529"/>
      <c r="BN416" s="529"/>
      <c r="BO416" s="529"/>
      <c r="BP416" s="529"/>
      <c r="BQ416" s="529"/>
      <c r="BR416" s="529"/>
      <c r="BS416" s="529"/>
      <c r="BT416" s="529"/>
      <c r="BU416" s="529"/>
      <c r="BV416" s="529"/>
      <c r="BW416" s="529"/>
      <c r="BX416" s="529"/>
      <c r="BY416" s="529"/>
      <c r="BZ416" s="529"/>
      <c r="CA416" s="529"/>
      <c r="CB416" s="529"/>
      <c r="CC416" s="529"/>
      <c r="CD416" s="529"/>
      <c r="CE416" s="529"/>
      <c r="CF416" s="529"/>
      <c r="CG416" s="529"/>
      <c r="CH416" s="529"/>
      <c r="CI416" s="529"/>
      <c r="CJ416" s="529"/>
      <c r="CK416" s="529"/>
      <c r="CL416" s="529"/>
      <c r="CM416" s="529"/>
      <c r="CN416" s="529"/>
      <c r="CO416" s="529"/>
      <c r="CP416" s="529"/>
      <c r="CQ416" s="529"/>
    </row>
    <row r="417" spans="1:95" s="70" customFormat="1" x14ac:dyDescent="0.2">
      <c r="A417" s="11">
        <v>241</v>
      </c>
      <c r="B417" s="277"/>
      <c r="C417" s="278"/>
      <c r="D417" s="285"/>
      <c r="E417" s="285"/>
      <c r="F417" s="1449" t="s">
        <v>537</v>
      </c>
      <c r="G417" s="1450"/>
      <c r="H417" s="1450"/>
      <c r="I417" s="1450"/>
      <c r="J417" s="1450"/>
      <c r="K417" s="1450"/>
      <c r="L417" s="1451"/>
      <c r="M417" s="698">
        <v>0</v>
      </c>
      <c r="N417" s="699">
        <v>0</v>
      </c>
      <c r="O417" s="700">
        <v>0</v>
      </c>
      <c r="P417" s="700">
        <v>0</v>
      </c>
      <c r="Q417" s="705">
        <v>0</v>
      </c>
      <c r="R417" s="700">
        <v>0</v>
      </c>
      <c r="S417" s="701">
        <v>0</v>
      </c>
      <c r="T417" s="700">
        <v>0</v>
      </c>
      <c r="U417" s="701">
        <v>0</v>
      </c>
      <c r="V417" s="700">
        <v>0</v>
      </c>
      <c r="W417" s="701">
        <v>0</v>
      </c>
      <c r="X417" s="700">
        <v>0</v>
      </c>
      <c r="Y417" s="701">
        <v>0</v>
      </c>
      <c r="Z417" s="700">
        <v>0</v>
      </c>
      <c r="AA417" s="701">
        <v>0</v>
      </c>
      <c r="AB417" s="706">
        <v>0</v>
      </c>
      <c r="AC417" s="698">
        <v>0</v>
      </c>
      <c r="AD417" s="996"/>
      <c r="AE417" s="997"/>
      <c r="AF417" s="997"/>
      <c r="AG417" s="536"/>
      <c r="AH417" s="529"/>
      <c r="AI417" s="529"/>
      <c r="AJ417" s="529"/>
      <c r="AK417" s="529"/>
      <c r="AL417" s="529"/>
      <c r="AM417" s="529"/>
      <c r="AN417" s="529"/>
      <c r="AO417" s="529"/>
      <c r="AP417" s="529"/>
      <c r="AQ417" s="529"/>
      <c r="AR417" s="529"/>
      <c r="AS417" s="529"/>
      <c r="AT417" s="529"/>
      <c r="AU417" s="529"/>
      <c r="AV417" s="529"/>
      <c r="AW417" s="529"/>
      <c r="AX417" s="529"/>
      <c r="AY417" s="529"/>
      <c r="AZ417" s="529"/>
      <c r="BA417" s="529"/>
      <c r="BB417" s="529"/>
      <c r="BC417" s="529"/>
      <c r="BD417" s="529"/>
      <c r="BE417" s="529"/>
      <c r="BF417" s="529"/>
      <c r="BG417" s="529"/>
      <c r="BH417" s="529"/>
      <c r="BI417" s="529"/>
      <c r="BJ417" s="529"/>
      <c r="BK417" s="529"/>
      <c r="BL417" s="529"/>
      <c r="BM417" s="529"/>
      <c r="BN417" s="529"/>
      <c r="BO417" s="529"/>
      <c r="BP417" s="529"/>
      <c r="BQ417" s="529"/>
      <c r="BR417" s="529"/>
      <c r="BS417" s="529"/>
      <c r="BT417" s="529"/>
      <c r="BU417" s="529"/>
      <c r="BV417" s="529"/>
      <c r="BW417" s="529"/>
      <c r="BX417" s="529"/>
      <c r="BY417" s="529"/>
      <c r="BZ417" s="529"/>
      <c r="CA417" s="529"/>
      <c r="CB417" s="529"/>
      <c r="CC417" s="529"/>
      <c r="CD417" s="529"/>
      <c r="CE417" s="529"/>
      <c r="CF417" s="529"/>
      <c r="CG417" s="529"/>
      <c r="CH417" s="529"/>
      <c r="CI417" s="529"/>
      <c r="CJ417" s="529"/>
      <c r="CK417" s="529"/>
      <c r="CL417" s="529"/>
      <c r="CM417" s="529"/>
      <c r="CN417" s="529"/>
      <c r="CO417" s="529"/>
      <c r="CP417" s="529"/>
      <c r="CQ417" s="529"/>
    </row>
    <row r="418" spans="1:95" s="70" customFormat="1" ht="27.75" customHeight="1" x14ac:dyDescent="0.2">
      <c r="A418" s="11">
        <v>242</v>
      </c>
      <c r="B418" s="277"/>
      <c r="C418" s="278"/>
      <c r="D418" s="280"/>
      <c r="E418" s="280"/>
      <c r="F418" s="1458" t="s">
        <v>532</v>
      </c>
      <c r="G418" s="1459"/>
      <c r="H418" s="1459"/>
      <c r="I418" s="1459"/>
      <c r="J418" s="1459"/>
      <c r="K418" s="1459"/>
      <c r="L418" s="1460"/>
      <c r="M418" s="698">
        <v>0</v>
      </c>
      <c r="N418" s="699">
        <v>0</v>
      </c>
      <c r="O418" s="700">
        <v>0</v>
      </c>
      <c r="P418" s="700">
        <v>0</v>
      </c>
      <c r="Q418" s="705">
        <v>0</v>
      </c>
      <c r="R418" s="700">
        <v>0</v>
      </c>
      <c r="S418" s="701">
        <v>0</v>
      </c>
      <c r="T418" s="700">
        <v>0</v>
      </c>
      <c r="U418" s="701">
        <v>0</v>
      </c>
      <c r="V418" s="700">
        <v>0</v>
      </c>
      <c r="W418" s="701">
        <v>0</v>
      </c>
      <c r="X418" s="700">
        <v>0</v>
      </c>
      <c r="Y418" s="701">
        <v>0</v>
      </c>
      <c r="Z418" s="700">
        <v>0</v>
      </c>
      <c r="AA418" s="701">
        <v>0</v>
      </c>
      <c r="AB418" s="706">
        <v>0</v>
      </c>
      <c r="AC418" s="698">
        <v>0</v>
      </c>
      <c r="AD418" s="996"/>
      <c r="AE418" s="997"/>
      <c r="AF418" s="997"/>
      <c r="AG418" s="536"/>
      <c r="AH418" s="529"/>
      <c r="AI418" s="529"/>
      <c r="AJ418" s="529"/>
      <c r="AK418" s="529"/>
      <c r="AL418" s="529"/>
      <c r="AM418" s="529"/>
      <c r="AN418" s="529"/>
      <c r="AO418" s="529"/>
      <c r="AP418" s="529"/>
      <c r="AQ418" s="529"/>
      <c r="AR418" s="529"/>
      <c r="AS418" s="529"/>
      <c r="AT418" s="529"/>
      <c r="AU418" s="529"/>
      <c r="AV418" s="529"/>
      <c r="AW418" s="529"/>
      <c r="AX418" s="529"/>
      <c r="AY418" s="529"/>
      <c r="AZ418" s="529"/>
      <c r="BA418" s="529"/>
      <c r="BB418" s="529"/>
      <c r="BC418" s="529"/>
      <c r="BD418" s="529"/>
      <c r="BE418" s="529"/>
      <c r="BF418" s="529"/>
      <c r="BG418" s="529"/>
      <c r="BH418" s="529"/>
      <c r="BI418" s="529"/>
      <c r="BJ418" s="529"/>
      <c r="BK418" s="529"/>
      <c r="BL418" s="529"/>
      <c r="BM418" s="529"/>
      <c r="BN418" s="529"/>
      <c r="BO418" s="529"/>
      <c r="BP418" s="529"/>
      <c r="BQ418" s="529"/>
      <c r="BR418" s="529"/>
      <c r="BS418" s="529"/>
      <c r="BT418" s="529"/>
      <c r="BU418" s="529"/>
      <c r="BV418" s="529"/>
      <c r="BW418" s="529"/>
      <c r="BX418" s="529"/>
      <c r="BY418" s="529"/>
      <c r="BZ418" s="529"/>
      <c r="CA418" s="529"/>
      <c r="CB418" s="529"/>
      <c r="CC418" s="529"/>
      <c r="CD418" s="529"/>
      <c r="CE418" s="529"/>
      <c r="CF418" s="529"/>
      <c r="CG418" s="529"/>
      <c r="CH418" s="529"/>
      <c r="CI418" s="529"/>
      <c r="CJ418" s="529"/>
      <c r="CK418" s="529"/>
      <c r="CL418" s="529"/>
      <c r="CM418" s="529"/>
      <c r="CN418" s="529"/>
      <c r="CO418" s="529"/>
      <c r="CP418" s="529"/>
      <c r="CQ418" s="529"/>
    </row>
    <row r="419" spans="1:95" s="70" customFormat="1" ht="15.75" customHeight="1" x14ac:dyDescent="0.2">
      <c r="A419" s="11">
        <v>243</v>
      </c>
      <c r="B419" s="277"/>
      <c r="C419" s="278"/>
      <c r="D419" s="285"/>
      <c r="E419" s="1452" t="s">
        <v>556</v>
      </c>
      <c r="F419" s="1453"/>
      <c r="G419" s="1453"/>
      <c r="H419" s="1453"/>
      <c r="I419" s="1453"/>
      <c r="J419" s="1453"/>
      <c r="K419" s="1453"/>
      <c r="L419" s="1454"/>
      <c r="M419" s="407">
        <f>SUM(M420:M423)</f>
        <v>0</v>
      </c>
      <c r="N419" s="410">
        <f t="shared" ref="N419:AC419" si="91">SUBTOTAL(9,N420:N423)</f>
        <v>0</v>
      </c>
      <c r="O419" s="414">
        <f t="shared" si="91"/>
        <v>0</v>
      </c>
      <c r="P419" s="413">
        <f t="shared" si="91"/>
        <v>0</v>
      </c>
      <c r="Q419" s="415">
        <f t="shared" si="91"/>
        <v>0</v>
      </c>
      <c r="R419" s="414">
        <f t="shared" si="91"/>
        <v>0</v>
      </c>
      <c r="S419" s="414">
        <f t="shared" si="91"/>
        <v>0</v>
      </c>
      <c r="T419" s="414">
        <f t="shared" si="91"/>
        <v>0</v>
      </c>
      <c r="U419" s="414">
        <f t="shared" si="91"/>
        <v>0</v>
      </c>
      <c r="V419" s="414">
        <f t="shared" si="91"/>
        <v>0</v>
      </c>
      <c r="W419" s="414">
        <f t="shared" si="91"/>
        <v>0</v>
      </c>
      <c r="X419" s="414">
        <f t="shared" si="91"/>
        <v>0</v>
      </c>
      <c r="Y419" s="414">
        <f t="shared" si="91"/>
        <v>0</v>
      </c>
      <c r="Z419" s="414">
        <f t="shared" si="91"/>
        <v>0</v>
      </c>
      <c r="AA419" s="414">
        <f t="shared" si="91"/>
        <v>0</v>
      </c>
      <c r="AB419" s="424">
        <f t="shared" si="91"/>
        <v>0</v>
      </c>
      <c r="AC419" s="407">
        <f t="shared" si="91"/>
        <v>0</v>
      </c>
      <c r="AD419" s="996"/>
      <c r="AE419" s="997"/>
      <c r="AF419" s="997"/>
      <c r="AG419" s="536"/>
      <c r="AH419" s="529"/>
      <c r="AI419" s="529"/>
      <c r="AJ419" s="529"/>
      <c r="AK419" s="529"/>
      <c r="AL419" s="529"/>
      <c r="AM419" s="529"/>
      <c r="AN419" s="529"/>
      <c r="AO419" s="529"/>
      <c r="AP419" s="529"/>
      <c r="AQ419" s="529"/>
      <c r="AR419" s="529"/>
      <c r="AS419" s="529"/>
      <c r="AT419" s="529"/>
      <c r="AU419" s="529"/>
      <c r="AV419" s="529"/>
      <c r="AW419" s="529"/>
      <c r="AX419" s="529"/>
      <c r="AY419" s="529"/>
      <c r="AZ419" s="529"/>
      <c r="BA419" s="529"/>
      <c r="BB419" s="529"/>
      <c r="BC419" s="529"/>
      <c r="BD419" s="529"/>
      <c r="BE419" s="529"/>
      <c r="BF419" s="529"/>
      <c r="BG419" s="529"/>
      <c r="BH419" s="529"/>
      <c r="BI419" s="529"/>
      <c r="BJ419" s="529"/>
      <c r="BK419" s="529"/>
      <c r="BL419" s="529"/>
      <c r="BM419" s="529"/>
      <c r="BN419" s="529"/>
      <c r="BO419" s="529"/>
      <c r="BP419" s="529"/>
      <c r="BQ419" s="529"/>
      <c r="BR419" s="529"/>
      <c r="BS419" s="529"/>
      <c r="BT419" s="529"/>
      <c r="BU419" s="529"/>
      <c r="BV419" s="529"/>
      <c r="BW419" s="529"/>
      <c r="BX419" s="529"/>
      <c r="BY419" s="529"/>
      <c r="BZ419" s="529"/>
      <c r="CA419" s="529"/>
      <c r="CB419" s="529"/>
      <c r="CC419" s="529"/>
      <c r="CD419" s="529"/>
      <c r="CE419" s="529"/>
      <c r="CF419" s="529"/>
      <c r="CG419" s="529"/>
      <c r="CH419" s="529"/>
      <c r="CI419" s="529"/>
      <c r="CJ419" s="529"/>
      <c r="CK419" s="529"/>
      <c r="CL419" s="529"/>
      <c r="CM419" s="529"/>
      <c r="CN419" s="529"/>
      <c r="CO419" s="529"/>
      <c r="CP419" s="529"/>
      <c r="CQ419" s="529"/>
    </row>
    <row r="420" spans="1:95" s="70" customFormat="1" x14ac:dyDescent="0.2">
      <c r="A420" s="11">
        <v>244</v>
      </c>
      <c r="B420" s="277"/>
      <c r="C420" s="278"/>
      <c r="D420" s="284"/>
      <c r="E420" s="284"/>
      <c r="F420" s="1455" t="s">
        <v>65</v>
      </c>
      <c r="G420" s="1456"/>
      <c r="H420" s="1456"/>
      <c r="I420" s="1456"/>
      <c r="J420" s="1456"/>
      <c r="K420" s="1456"/>
      <c r="L420" s="1457"/>
      <c r="M420" s="698">
        <v>0</v>
      </c>
      <c r="N420" s="699">
        <v>0</v>
      </c>
      <c r="O420" s="700">
        <v>0</v>
      </c>
      <c r="P420" s="700">
        <v>0</v>
      </c>
      <c r="Q420" s="705">
        <v>0</v>
      </c>
      <c r="R420" s="700">
        <v>0</v>
      </c>
      <c r="S420" s="701">
        <v>0</v>
      </c>
      <c r="T420" s="700">
        <v>0</v>
      </c>
      <c r="U420" s="701">
        <v>0</v>
      </c>
      <c r="V420" s="700">
        <v>0</v>
      </c>
      <c r="W420" s="701">
        <v>0</v>
      </c>
      <c r="X420" s="700">
        <v>0</v>
      </c>
      <c r="Y420" s="701">
        <v>0</v>
      </c>
      <c r="Z420" s="700">
        <v>0</v>
      </c>
      <c r="AA420" s="701">
        <v>0</v>
      </c>
      <c r="AB420" s="706">
        <v>0</v>
      </c>
      <c r="AC420" s="698">
        <v>0</v>
      </c>
      <c r="AD420" s="996"/>
      <c r="AE420" s="997"/>
      <c r="AF420" s="997"/>
      <c r="AG420" s="536"/>
      <c r="AH420" s="529"/>
      <c r="AI420" s="529"/>
      <c r="AJ420" s="529"/>
      <c r="AK420" s="529"/>
      <c r="AL420" s="529"/>
      <c r="AM420" s="529"/>
      <c r="AN420" s="529"/>
      <c r="AO420" s="529"/>
      <c r="AP420" s="529"/>
      <c r="AQ420" s="529"/>
      <c r="AR420" s="529"/>
      <c r="AS420" s="529"/>
      <c r="AT420" s="529"/>
      <c r="AU420" s="529"/>
      <c r="AV420" s="529"/>
      <c r="AW420" s="529"/>
      <c r="AX420" s="529"/>
      <c r="AY420" s="529"/>
      <c r="AZ420" s="529"/>
      <c r="BA420" s="529"/>
      <c r="BB420" s="529"/>
      <c r="BC420" s="529"/>
      <c r="BD420" s="529"/>
      <c r="BE420" s="529"/>
      <c r="BF420" s="529"/>
      <c r="BG420" s="529"/>
      <c r="BH420" s="529"/>
      <c r="BI420" s="529"/>
      <c r="BJ420" s="529"/>
      <c r="BK420" s="529"/>
      <c r="BL420" s="529"/>
      <c r="BM420" s="529"/>
      <c r="BN420" s="529"/>
      <c r="BO420" s="529"/>
      <c r="BP420" s="529"/>
      <c r="BQ420" s="529"/>
      <c r="BR420" s="529"/>
      <c r="BS420" s="529"/>
      <c r="BT420" s="529"/>
      <c r="BU420" s="529"/>
      <c r="BV420" s="529"/>
      <c r="BW420" s="529"/>
      <c r="BX420" s="529"/>
      <c r="BY420" s="529"/>
      <c r="BZ420" s="529"/>
      <c r="CA420" s="529"/>
      <c r="CB420" s="529"/>
      <c r="CC420" s="529"/>
      <c r="CD420" s="529"/>
      <c r="CE420" s="529"/>
      <c r="CF420" s="529"/>
      <c r="CG420" s="529"/>
      <c r="CH420" s="529"/>
      <c r="CI420" s="529"/>
      <c r="CJ420" s="529"/>
      <c r="CK420" s="529"/>
      <c r="CL420" s="529"/>
      <c r="CM420" s="529"/>
      <c r="CN420" s="529"/>
      <c r="CO420" s="529"/>
      <c r="CP420" s="529"/>
      <c r="CQ420" s="529"/>
    </row>
    <row r="421" spans="1:95" s="70" customFormat="1" x14ac:dyDescent="0.2">
      <c r="A421" s="11">
        <v>245</v>
      </c>
      <c r="B421" s="277"/>
      <c r="C421" s="278"/>
      <c r="D421" s="286"/>
      <c r="E421" s="286"/>
      <c r="F421" s="1449" t="s">
        <v>68</v>
      </c>
      <c r="G421" s="1450"/>
      <c r="H421" s="1450"/>
      <c r="I421" s="1450"/>
      <c r="J421" s="1450"/>
      <c r="K421" s="1450"/>
      <c r="L421" s="1451"/>
      <c r="M421" s="698">
        <v>0</v>
      </c>
      <c r="N421" s="699">
        <v>0</v>
      </c>
      <c r="O421" s="700">
        <v>0</v>
      </c>
      <c r="P421" s="700">
        <v>0</v>
      </c>
      <c r="Q421" s="705">
        <v>0</v>
      </c>
      <c r="R421" s="700">
        <v>0</v>
      </c>
      <c r="S421" s="701">
        <v>0</v>
      </c>
      <c r="T421" s="700">
        <v>0</v>
      </c>
      <c r="U421" s="701">
        <v>0</v>
      </c>
      <c r="V421" s="700">
        <v>0</v>
      </c>
      <c r="W421" s="701">
        <v>0</v>
      </c>
      <c r="X421" s="700">
        <v>0</v>
      </c>
      <c r="Y421" s="701">
        <v>0</v>
      </c>
      <c r="Z421" s="700">
        <v>0</v>
      </c>
      <c r="AA421" s="701">
        <v>0</v>
      </c>
      <c r="AB421" s="706">
        <v>0</v>
      </c>
      <c r="AC421" s="698">
        <v>0</v>
      </c>
      <c r="AD421" s="996"/>
      <c r="AE421" s="997"/>
      <c r="AF421" s="997"/>
      <c r="AG421" s="536"/>
      <c r="AH421" s="529"/>
      <c r="AI421" s="529"/>
      <c r="AJ421" s="529"/>
      <c r="AK421" s="529"/>
      <c r="AL421" s="529"/>
      <c r="AM421" s="529"/>
      <c r="AN421" s="529"/>
      <c r="AO421" s="529"/>
      <c r="AP421" s="529"/>
      <c r="AQ421" s="529"/>
      <c r="AR421" s="529"/>
      <c r="AS421" s="529"/>
      <c r="AT421" s="529"/>
      <c r="AU421" s="529"/>
      <c r="AV421" s="529"/>
      <c r="AW421" s="529"/>
      <c r="AX421" s="529"/>
      <c r="AY421" s="529"/>
      <c r="AZ421" s="529"/>
      <c r="BA421" s="529"/>
      <c r="BB421" s="529"/>
      <c r="BC421" s="529"/>
      <c r="BD421" s="529"/>
      <c r="BE421" s="529"/>
      <c r="BF421" s="529"/>
      <c r="BG421" s="529"/>
      <c r="BH421" s="529"/>
      <c r="BI421" s="529"/>
      <c r="BJ421" s="529"/>
      <c r="BK421" s="529"/>
      <c r="BL421" s="529"/>
      <c r="BM421" s="529"/>
      <c r="BN421" s="529"/>
      <c r="BO421" s="529"/>
      <c r="BP421" s="529"/>
      <c r="BQ421" s="529"/>
      <c r="BR421" s="529"/>
      <c r="BS421" s="529"/>
      <c r="BT421" s="529"/>
      <c r="BU421" s="529"/>
      <c r="BV421" s="529"/>
      <c r="BW421" s="529"/>
      <c r="BX421" s="529"/>
      <c r="BY421" s="529"/>
      <c r="BZ421" s="529"/>
      <c r="CA421" s="529"/>
      <c r="CB421" s="529"/>
      <c r="CC421" s="529"/>
      <c r="CD421" s="529"/>
      <c r="CE421" s="529"/>
      <c r="CF421" s="529"/>
      <c r="CG421" s="529"/>
      <c r="CH421" s="529"/>
      <c r="CI421" s="529"/>
      <c r="CJ421" s="529"/>
      <c r="CK421" s="529"/>
      <c r="CL421" s="529"/>
      <c r="CM421" s="529"/>
      <c r="CN421" s="529"/>
      <c r="CO421" s="529"/>
      <c r="CP421" s="529"/>
      <c r="CQ421" s="529"/>
    </row>
    <row r="422" spans="1:95" s="70" customFormat="1" x14ac:dyDescent="0.2">
      <c r="A422" s="11">
        <v>246</v>
      </c>
      <c r="B422" s="277"/>
      <c r="C422" s="278"/>
      <c r="D422" s="286"/>
      <c r="E422" s="286"/>
      <c r="F422" s="1449" t="s">
        <v>537</v>
      </c>
      <c r="G422" s="1450"/>
      <c r="H422" s="1450"/>
      <c r="I422" s="1450"/>
      <c r="J422" s="1450"/>
      <c r="K422" s="1450"/>
      <c r="L422" s="1451"/>
      <c r="M422" s="698">
        <v>0</v>
      </c>
      <c r="N422" s="699">
        <v>0</v>
      </c>
      <c r="O422" s="700">
        <v>0</v>
      </c>
      <c r="P422" s="700">
        <v>0</v>
      </c>
      <c r="Q422" s="705">
        <v>0</v>
      </c>
      <c r="R422" s="700">
        <v>0</v>
      </c>
      <c r="S422" s="701">
        <v>0</v>
      </c>
      <c r="T422" s="700">
        <v>0</v>
      </c>
      <c r="U422" s="701">
        <v>0</v>
      </c>
      <c r="V422" s="700">
        <v>0</v>
      </c>
      <c r="W422" s="701">
        <v>0</v>
      </c>
      <c r="X422" s="700">
        <v>0</v>
      </c>
      <c r="Y422" s="701">
        <v>0</v>
      </c>
      <c r="Z422" s="700">
        <v>0</v>
      </c>
      <c r="AA422" s="701">
        <v>0</v>
      </c>
      <c r="AB422" s="706">
        <v>0</v>
      </c>
      <c r="AC422" s="698">
        <v>0</v>
      </c>
      <c r="AD422" s="996"/>
      <c r="AE422" s="997"/>
      <c r="AF422" s="997"/>
      <c r="AG422" s="536"/>
      <c r="AH422" s="529"/>
      <c r="AI422" s="529"/>
      <c r="AJ422" s="529"/>
      <c r="AK422" s="529"/>
      <c r="AL422" s="529"/>
      <c r="AM422" s="529"/>
      <c r="AN422" s="529"/>
      <c r="AO422" s="529"/>
      <c r="AP422" s="529"/>
      <c r="AQ422" s="529"/>
      <c r="AR422" s="529"/>
      <c r="AS422" s="529"/>
      <c r="AT422" s="529"/>
      <c r="AU422" s="529"/>
      <c r="AV422" s="529"/>
      <c r="AW422" s="529"/>
      <c r="AX422" s="529"/>
      <c r="AY422" s="529"/>
      <c r="AZ422" s="529"/>
      <c r="BA422" s="529"/>
      <c r="BB422" s="529"/>
      <c r="BC422" s="529"/>
      <c r="BD422" s="529"/>
      <c r="BE422" s="529"/>
      <c r="BF422" s="529"/>
      <c r="BG422" s="529"/>
      <c r="BH422" s="529"/>
      <c r="BI422" s="529"/>
      <c r="BJ422" s="529"/>
      <c r="BK422" s="529"/>
      <c r="BL422" s="529"/>
      <c r="BM422" s="529"/>
      <c r="BN422" s="529"/>
      <c r="BO422" s="529"/>
      <c r="BP422" s="529"/>
      <c r="BQ422" s="529"/>
      <c r="BR422" s="529"/>
      <c r="BS422" s="529"/>
      <c r="BT422" s="529"/>
      <c r="BU422" s="529"/>
      <c r="BV422" s="529"/>
      <c r="BW422" s="529"/>
      <c r="BX422" s="529"/>
      <c r="BY422" s="529"/>
      <c r="BZ422" s="529"/>
      <c r="CA422" s="529"/>
      <c r="CB422" s="529"/>
      <c r="CC422" s="529"/>
      <c r="CD422" s="529"/>
      <c r="CE422" s="529"/>
      <c r="CF422" s="529"/>
      <c r="CG422" s="529"/>
      <c r="CH422" s="529"/>
      <c r="CI422" s="529"/>
      <c r="CJ422" s="529"/>
      <c r="CK422" s="529"/>
      <c r="CL422" s="529"/>
      <c r="CM422" s="529"/>
      <c r="CN422" s="529"/>
      <c r="CO422" s="529"/>
      <c r="CP422" s="529"/>
      <c r="CQ422" s="529"/>
    </row>
    <row r="423" spans="1:95" s="70" customFormat="1" ht="27.75" customHeight="1" x14ac:dyDescent="0.2">
      <c r="A423" s="11">
        <v>247</v>
      </c>
      <c r="B423" s="277"/>
      <c r="C423" s="278"/>
      <c r="D423" s="287"/>
      <c r="E423" s="287"/>
      <c r="F423" s="1458" t="s">
        <v>532</v>
      </c>
      <c r="G423" s="1459"/>
      <c r="H423" s="1459"/>
      <c r="I423" s="1459"/>
      <c r="J423" s="1459"/>
      <c r="K423" s="1459"/>
      <c r="L423" s="1460"/>
      <c r="M423" s="698">
        <v>0</v>
      </c>
      <c r="N423" s="699">
        <v>0</v>
      </c>
      <c r="O423" s="700">
        <v>0</v>
      </c>
      <c r="P423" s="700">
        <v>0</v>
      </c>
      <c r="Q423" s="705">
        <v>0</v>
      </c>
      <c r="R423" s="700">
        <v>0</v>
      </c>
      <c r="S423" s="701">
        <v>0</v>
      </c>
      <c r="T423" s="700">
        <v>0</v>
      </c>
      <c r="U423" s="701">
        <v>0</v>
      </c>
      <c r="V423" s="700">
        <v>0</v>
      </c>
      <c r="W423" s="701">
        <v>0</v>
      </c>
      <c r="X423" s="700">
        <v>0</v>
      </c>
      <c r="Y423" s="701">
        <v>0</v>
      </c>
      <c r="Z423" s="700">
        <v>0</v>
      </c>
      <c r="AA423" s="701">
        <v>0</v>
      </c>
      <c r="AB423" s="706">
        <v>0</v>
      </c>
      <c r="AC423" s="698">
        <v>0</v>
      </c>
      <c r="AD423" s="996"/>
      <c r="AE423" s="997"/>
      <c r="AF423" s="997"/>
      <c r="AG423" s="536"/>
      <c r="AH423" s="529"/>
      <c r="AI423" s="529"/>
      <c r="AJ423" s="529"/>
      <c r="AK423" s="529"/>
      <c r="AL423" s="529"/>
      <c r="AM423" s="529"/>
      <c r="AN423" s="529"/>
      <c r="AO423" s="529"/>
      <c r="AP423" s="529"/>
      <c r="AQ423" s="529"/>
      <c r="AR423" s="529"/>
      <c r="AS423" s="529"/>
      <c r="AT423" s="529"/>
      <c r="AU423" s="529"/>
      <c r="AV423" s="529"/>
      <c r="AW423" s="529"/>
      <c r="AX423" s="529"/>
      <c r="AY423" s="529"/>
      <c r="AZ423" s="529"/>
      <c r="BA423" s="529"/>
      <c r="BB423" s="529"/>
      <c r="BC423" s="529"/>
      <c r="BD423" s="529"/>
      <c r="BE423" s="529"/>
      <c r="BF423" s="529"/>
      <c r="BG423" s="529"/>
      <c r="BH423" s="529"/>
      <c r="BI423" s="529"/>
      <c r="BJ423" s="529"/>
      <c r="BK423" s="529"/>
      <c r="BL423" s="529"/>
      <c r="BM423" s="529"/>
      <c r="BN423" s="529"/>
      <c r="BO423" s="529"/>
      <c r="BP423" s="529"/>
      <c r="BQ423" s="529"/>
      <c r="BR423" s="529"/>
      <c r="BS423" s="529"/>
      <c r="BT423" s="529"/>
      <c r="BU423" s="529"/>
      <c r="BV423" s="529"/>
      <c r="BW423" s="529"/>
      <c r="BX423" s="529"/>
      <c r="BY423" s="529"/>
      <c r="BZ423" s="529"/>
      <c r="CA423" s="529"/>
      <c r="CB423" s="529"/>
      <c r="CC423" s="529"/>
      <c r="CD423" s="529"/>
      <c r="CE423" s="529"/>
      <c r="CF423" s="529"/>
      <c r="CG423" s="529"/>
      <c r="CH423" s="529"/>
      <c r="CI423" s="529"/>
      <c r="CJ423" s="529"/>
      <c r="CK423" s="529"/>
      <c r="CL423" s="529"/>
      <c r="CM423" s="529"/>
      <c r="CN423" s="529"/>
      <c r="CO423" s="529"/>
      <c r="CP423" s="529"/>
      <c r="CQ423" s="529"/>
    </row>
    <row r="424" spans="1:95" s="70" customFormat="1" ht="15" customHeight="1" x14ac:dyDescent="0.2">
      <c r="A424" s="11">
        <v>129</v>
      </c>
      <c r="B424" s="277"/>
      <c r="C424" s="287"/>
      <c r="D424" s="1485" t="s">
        <v>13</v>
      </c>
      <c r="E424" s="1486"/>
      <c r="F424" s="1486"/>
      <c r="G424" s="1486"/>
      <c r="H424" s="1486"/>
      <c r="I424" s="1486"/>
      <c r="J424" s="1486"/>
      <c r="K424" s="1486"/>
      <c r="L424" s="1486"/>
      <c r="M424" s="1486"/>
      <c r="N424" s="1486"/>
      <c r="O424" s="1486"/>
      <c r="P424" s="1486"/>
      <c r="Q424" s="1486"/>
      <c r="R424" s="1486"/>
      <c r="S424" s="1486"/>
      <c r="T424" s="1486"/>
      <c r="U424" s="1486"/>
      <c r="V424" s="1486"/>
      <c r="W424" s="1486"/>
      <c r="X424" s="1486"/>
      <c r="Y424" s="1486"/>
      <c r="Z424" s="1486"/>
      <c r="AA424" s="1486"/>
      <c r="AB424" s="1486"/>
      <c r="AC424" s="1486"/>
      <c r="AD424" s="1486"/>
      <c r="AE424" s="1486"/>
      <c r="AF424" s="1486"/>
      <c r="AG424" s="536"/>
      <c r="AH424" s="529"/>
      <c r="AI424" s="529"/>
      <c r="AJ424" s="529"/>
      <c r="AK424" s="529"/>
      <c r="AL424" s="529"/>
      <c r="AM424" s="529"/>
      <c r="AN424" s="529"/>
      <c r="AO424" s="529"/>
      <c r="AP424" s="529"/>
      <c r="AQ424" s="529"/>
      <c r="AR424" s="529"/>
      <c r="AS424" s="529"/>
      <c r="AT424" s="529"/>
      <c r="AU424" s="529"/>
      <c r="AV424" s="529"/>
      <c r="AW424" s="529"/>
      <c r="AX424" s="529"/>
      <c r="AY424" s="529"/>
      <c r="AZ424" s="529"/>
      <c r="BA424" s="529"/>
      <c r="BB424" s="529"/>
      <c r="BC424" s="529"/>
      <c r="BD424" s="529"/>
      <c r="BE424" s="529"/>
      <c r="BF424" s="529"/>
      <c r="BG424" s="529"/>
      <c r="BH424" s="529"/>
      <c r="BI424" s="529"/>
      <c r="BJ424" s="529"/>
      <c r="BK424" s="529"/>
      <c r="BL424" s="529"/>
      <c r="BM424" s="529"/>
      <c r="BN424" s="529"/>
      <c r="BO424" s="529"/>
      <c r="BP424" s="529"/>
      <c r="BQ424" s="529"/>
      <c r="BR424" s="529"/>
      <c r="BS424" s="529"/>
      <c r="BT424" s="529"/>
      <c r="BU424" s="529"/>
      <c r="BV424" s="529"/>
      <c r="BW424" s="529"/>
      <c r="BX424" s="529"/>
      <c r="BY424" s="529"/>
      <c r="BZ424" s="529"/>
      <c r="CA424" s="529"/>
      <c r="CB424" s="529"/>
      <c r="CC424" s="529"/>
      <c r="CD424" s="529"/>
      <c r="CE424" s="529"/>
      <c r="CF424" s="529"/>
      <c r="CG424" s="529"/>
      <c r="CH424" s="529"/>
      <c r="CI424" s="529"/>
      <c r="CJ424" s="529"/>
      <c r="CK424" s="529"/>
      <c r="CL424" s="529"/>
      <c r="CM424" s="529"/>
      <c r="CN424" s="529"/>
      <c r="CO424" s="529"/>
      <c r="CP424" s="529"/>
      <c r="CQ424" s="529"/>
    </row>
    <row r="425" spans="1:95" s="70" customFormat="1" ht="15" customHeight="1" x14ac:dyDescent="0.2">
      <c r="A425" s="11">
        <v>130</v>
      </c>
      <c r="B425" s="277"/>
      <c r="C425" s="287"/>
      <c r="D425" s="287"/>
      <c r="E425" s="1532" t="s">
        <v>14</v>
      </c>
      <c r="F425" s="1533"/>
      <c r="G425" s="1533"/>
      <c r="H425" s="1533"/>
      <c r="I425" s="1533"/>
      <c r="J425" s="1533"/>
      <c r="K425" s="1533"/>
      <c r="L425" s="1534"/>
      <c r="M425" s="407">
        <f>SUM(M426:M428)</f>
        <v>0</v>
      </c>
      <c r="N425" s="410">
        <f t="shared" ref="N425:AC425" si="92">SUBTOTAL(9,N426:N428)</f>
        <v>0</v>
      </c>
      <c r="O425" s="414">
        <f t="shared" si="92"/>
        <v>0</v>
      </c>
      <c r="P425" s="413">
        <f t="shared" si="92"/>
        <v>0</v>
      </c>
      <c r="Q425" s="415">
        <f t="shared" si="92"/>
        <v>0</v>
      </c>
      <c r="R425" s="414">
        <f t="shared" si="92"/>
        <v>0</v>
      </c>
      <c r="S425" s="414">
        <f t="shared" si="92"/>
        <v>0</v>
      </c>
      <c r="T425" s="414">
        <f t="shared" si="92"/>
        <v>0</v>
      </c>
      <c r="U425" s="414">
        <f t="shared" si="92"/>
        <v>0</v>
      </c>
      <c r="V425" s="414">
        <f t="shared" si="92"/>
        <v>0</v>
      </c>
      <c r="W425" s="414">
        <f t="shared" si="92"/>
        <v>0</v>
      </c>
      <c r="X425" s="414">
        <f t="shared" si="92"/>
        <v>0</v>
      </c>
      <c r="Y425" s="414">
        <f t="shared" si="92"/>
        <v>0</v>
      </c>
      <c r="Z425" s="414">
        <f t="shared" si="92"/>
        <v>0</v>
      </c>
      <c r="AA425" s="414">
        <f t="shared" si="92"/>
        <v>0</v>
      </c>
      <c r="AB425" s="424">
        <f t="shared" si="92"/>
        <v>0</v>
      </c>
      <c r="AC425" s="407">
        <f t="shared" si="92"/>
        <v>0</v>
      </c>
      <c r="AD425" s="996"/>
      <c r="AE425" s="997"/>
      <c r="AF425" s="997"/>
      <c r="AG425" s="536"/>
      <c r="AH425" s="529"/>
      <c r="AI425" s="529"/>
      <c r="AJ425" s="529"/>
      <c r="AK425" s="529"/>
      <c r="AL425" s="529"/>
      <c r="AM425" s="529"/>
      <c r="AN425" s="529"/>
      <c r="AO425" s="529"/>
      <c r="AP425" s="529"/>
      <c r="AQ425" s="529"/>
      <c r="AR425" s="529"/>
      <c r="AS425" s="529"/>
      <c r="AT425" s="529"/>
      <c r="AU425" s="529"/>
      <c r="AV425" s="529"/>
      <c r="AW425" s="529"/>
      <c r="AX425" s="529"/>
      <c r="AY425" s="529"/>
      <c r="AZ425" s="529"/>
      <c r="BA425" s="529"/>
      <c r="BB425" s="529"/>
      <c r="BC425" s="529"/>
      <c r="BD425" s="529"/>
      <c r="BE425" s="529"/>
      <c r="BF425" s="529"/>
      <c r="BG425" s="529"/>
      <c r="BH425" s="529"/>
      <c r="BI425" s="529"/>
      <c r="BJ425" s="529"/>
      <c r="BK425" s="529"/>
      <c r="BL425" s="529"/>
      <c r="BM425" s="529"/>
      <c r="BN425" s="529"/>
      <c r="BO425" s="529"/>
      <c r="BP425" s="529"/>
      <c r="BQ425" s="529"/>
      <c r="BR425" s="529"/>
      <c r="BS425" s="529"/>
      <c r="BT425" s="529"/>
      <c r="BU425" s="529"/>
      <c r="BV425" s="529"/>
      <c r="BW425" s="529"/>
      <c r="BX425" s="529"/>
      <c r="BY425" s="529"/>
      <c r="BZ425" s="529"/>
      <c r="CA425" s="529"/>
      <c r="CB425" s="529"/>
      <c r="CC425" s="529"/>
      <c r="CD425" s="529"/>
      <c r="CE425" s="529"/>
      <c r="CF425" s="529"/>
      <c r="CG425" s="529"/>
      <c r="CH425" s="529"/>
      <c r="CI425" s="529"/>
      <c r="CJ425" s="529"/>
      <c r="CK425" s="529"/>
      <c r="CL425" s="529"/>
      <c r="CM425" s="529"/>
      <c r="CN425" s="529"/>
      <c r="CO425" s="529"/>
      <c r="CP425" s="529"/>
      <c r="CQ425" s="529"/>
    </row>
    <row r="426" spans="1:95" s="70" customFormat="1" ht="15" customHeight="1" x14ac:dyDescent="0.2">
      <c r="A426" s="11">
        <v>131</v>
      </c>
      <c r="B426" s="277"/>
      <c r="C426" s="287"/>
      <c r="D426" s="287"/>
      <c r="E426" s="288"/>
      <c r="F426" s="1455" t="s">
        <v>112</v>
      </c>
      <c r="G426" s="1456"/>
      <c r="H426" s="1456"/>
      <c r="I426" s="1456"/>
      <c r="J426" s="1456"/>
      <c r="K426" s="1456"/>
      <c r="L426" s="1457"/>
      <c r="M426" s="698">
        <v>0</v>
      </c>
      <c r="N426" s="699">
        <v>0</v>
      </c>
      <c r="O426" s="700">
        <v>0</v>
      </c>
      <c r="P426" s="700">
        <v>0</v>
      </c>
      <c r="Q426" s="705">
        <v>0</v>
      </c>
      <c r="R426" s="700">
        <v>0</v>
      </c>
      <c r="S426" s="701">
        <v>0</v>
      </c>
      <c r="T426" s="700">
        <v>0</v>
      </c>
      <c r="U426" s="701">
        <v>0</v>
      </c>
      <c r="V426" s="700">
        <v>0</v>
      </c>
      <c r="W426" s="701">
        <v>0</v>
      </c>
      <c r="X426" s="700">
        <v>0</v>
      </c>
      <c r="Y426" s="701">
        <v>0</v>
      </c>
      <c r="Z426" s="700">
        <v>0</v>
      </c>
      <c r="AA426" s="701">
        <v>0</v>
      </c>
      <c r="AB426" s="706">
        <v>0</v>
      </c>
      <c r="AC426" s="698">
        <v>0</v>
      </c>
      <c r="AD426" s="996"/>
      <c r="AE426" s="997"/>
      <c r="AF426" s="997"/>
      <c r="AG426" s="536"/>
      <c r="AH426" s="529"/>
      <c r="AI426" s="529"/>
      <c r="AJ426" s="529"/>
      <c r="AK426" s="529"/>
      <c r="AL426" s="529"/>
      <c r="AM426" s="529"/>
      <c r="AN426" s="529"/>
      <c r="AO426" s="529"/>
      <c r="AP426" s="529"/>
      <c r="AQ426" s="529"/>
      <c r="AR426" s="529"/>
      <c r="AS426" s="529"/>
      <c r="AT426" s="529"/>
      <c r="AU426" s="529"/>
      <c r="AV426" s="529"/>
      <c r="AW426" s="529"/>
      <c r="AX426" s="529"/>
      <c r="AY426" s="529"/>
      <c r="AZ426" s="529"/>
      <c r="BA426" s="529"/>
      <c r="BB426" s="529"/>
      <c r="BC426" s="529"/>
      <c r="BD426" s="529"/>
      <c r="BE426" s="529"/>
      <c r="BF426" s="529"/>
      <c r="BG426" s="529"/>
      <c r="BH426" s="529"/>
      <c r="BI426" s="529"/>
      <c r="BJ426" s="529"/>
      <c r="BK426" s="529"/>
      <c r="BL426" s="529"/>
      <c r="BM426" s="529"/>
      <c r="BN426" s="529"/>
      <c r="BO426" s="529"/>
      <c r="BP426" s="529"/>
      <c r="BQ426" s="529"/>
      <c r="BR426" s="529"/>
      <c r="BS426" s="529"/>
      <c r="BT426" s="529"/>
      <c r="BU426" s="529"/>
      <c r="BV426" s="529"/>
      <c r="BW426" s="529"/>
      <c r="BX426" s="529"/>
      <c r="BY426" s="529"/>
      <c r="BZ426" s="529"/>
      <c r="CA426" s="529"/>
      <c r="CB426" s="529"/>
      <c r="CC426" s="529"/>
      <c r="CD426" s="529"/>
      <c r="CE426" s="529"/>
      <c r="CF426" s="529"/>
      <c r="CG426" s="529"/>
      <c r="CH426" s="529"/>
      <c r="CI426" s="529"/>
      <c r="CJ426" s="529"/>
      <c r="CK426" s="529"/>
      <c r="CL426" s="529"/>
      <c r="CM426" s="529"/>
      <c r="CN426" s="529"/>
      <c r="CO426" s="529"/>
      <c r="CP426" s="529"/>
      <c r="CQ426" s="529"/>
    </row>
    <row r="427" spans="1:95" s="70" customFormat="1" ht="15" customHeight="1" x14ac:dyDescent="0.2">
      <c r="A427" s="11">
        <v>132</v>
      </c>
      <c r="B427" s="277"/>
      <c r="C427" s="287"/>
      <c r="D427" s="287"/>
      <c r="E427" s="288"/>
      <c r="F427" s="1449" t="s">
        <v>113</v>
      </c>
      <c r="G427" s="1450"/>
      <c r="H427" s="1450"/>
      <c r="I427" s="1450"/>
      <c r="J427" s="1450"/>
      <c r="K427" s="1450"/>
      <c r="L427" s="1451"/>
      <c r="M427" s="698">
        <v>0</v>
      </c>
      <c r="N427" s="699">
        <v>0</v>
      </c>
      <c r="O427" s="700">
        <v>0</v>
      </c>
      <c r="P427" s="700">
        <v>0</v>
      </c>
      <c r="Q427" s="705">
        <v>0</v>
      </c>
      <c r="R427" s="700">
        <v>0</v>
      </c>
      <c r="S427" s="701">
        <v>0</v>
      </c>
      <c r="T427" s="700">
        <v>0</v>
      </c>
      <c r="U427" s="701">
        <v>0</v>
      </c>
      <c r="V427" s="700">
        <v>0</v>
      </c>
      <c r="W427" s="701">
        <v>0</v>
      </c>
      <c r="X427" s="700">
        <v>0</v>
      </c>
      <c r="Y427" s="701">
        <v>0</v>
      </c>
      <c r="Z427" s="700">
        <v>0</v>
      </c>
      <c r="AA427" s="701">
        <v>0</v>
      </c>
      <c r="AB427" s="706">
        <v>0</v>
      </c>
      <c r="AC427" s="698">
        <v>0</v>
      </c>
      <c r="AD427" s="996"/>
      <c r="AE427" s="997"/>
      <c r="AF427" s="997"/>
      <c r="AG427" s="536"/>
      <c r="AH427" s="529"/>
      <c r="AI427" s="529"/>
      <c r="AJ427" s="529"/>
      <c r="AK427" s="529"/>
      <c r="AL427" s="529"/>
      <c r="AM427" s="529"/>
      <c r="AN427" s="529"/>
      <c r="AO427" s="529"/>
      <c r="AP427" s="529"/>
      <c r="AQ427" s="529"/>
      <c r="AR427" s="529"/>
      <c r="AS427" s="529"/>
      <c r="AT427" s="529"/>
      <c r="AU427" s="529"/>
      <c r="AV427" s="529"/>
      <c r="AW427" s="529"/>
      <c r="AX427" s="529"/>
      <c r="AY427" s="529"/>
      <c r="AZ427" s="529"/>
      <c r="BA427" s="529"/>
      <c r="BB427" s="529"/>
      <c r="BC427" s="529"/>
      <c r="BD427" s="529"/>
      <c r="BE427" s="529"/>
      <c r="BF427" s="529"/>
      <c r="BG427" s="529"/>
      <c r="BH427" s="529"/>
      <c r="BI427" s="529"/>
      <c r="BJ427" s="529"/>
      <c r="BK427" s="529"/>
      <c r="BL427" s="529"/>
      <c r="BM427" s="529"/>
      <c r="BN427" s="529"/>
      <c r="BO427" s="529"/>
      <c r="BP427" s="529"/>
      <c r="BQ427" s="529"/>
      <c r="BR427" s="529"/>
      <c r="BS427" s="529"/>
      <c r="BT427" s="529"/>
      <c r="BU427" s="529"/>
      <c r="BV427" s="529"/>
      <c r="BW427" s="529"/>
      <c r="BX427" s="529"/>
      <c r="BY427" s="529"/>
      <c r="BZ427" s="529"/>
      <c r="CA427" s="529"/>
      <c r="CB427" s="529"/>
      <c r="CC427" s="529"/>
      <c r="CD427" s="529"/>
      <c r="CE427" s="529"/>
      <c r="CF427" s="529"/>
      <c r="CG427" s="529"/>
      <c r="CH427" s="529"/>
      <c r="CI427" s="529"/>
      <c r="CJ427" s="529"/>
      <c r="CK427" s="529"/>
      <c r="CL427" s="529"/>
      <c r="CM427" s="529"/>
      <c r="CN427" s="529"/>
      <c r="CO427" s="529"/>
      <c r="CP427" s="529"/>
      <c r="CQ427" s="529"/>
    </row>
    <row r="428" spans="1:95" s="70" customFormat="1" ht="15" customHeight="1" x14ac:dyDescent="0.2">
      <c r="A428" s="11">
        <v>133</v>
      </c>
      <c r="B428" s="277"/>
      <c r="C428" s="287"/>
      <c r="D428" s="287"/>
      <c r="E428" s="288"/>
      <c r="F428" s="1458" t="s">
        <v>557</v>
      </c>
      <c r="G428" s="1459"/>
      <c r="H428" s="1459"/>
      <c r="I428" s="1459"/>
      <c r="J428" s="1459"/>
      <c r="K428" s="1459"/>
      <c r="L428" s="1460"/>
      <c r="M428" s="698">
        <v>0</v>
      </c>
      <c r="N428" s="699">
        <v>0</v>
      </c>
      <c r="O428" s="700">
        <v>0</v>
      </c>
      <c r="P428" s="700">
        <v>0</v>
      </c>
      <c r="Q428" s="705">
        <v>0</v>
      </c>
      <c r="R428" s="700">
        <v>0</v>
      </c>
      <c r="S428" s="701">
        <v>0</v>
      </c>
      <c r="T428" s="700">
        <v>0</v>
      </c>
      <c r="U428" s="701">
        <v>0</v>
      </c>
      <c r="V428" s="700">
        <v>0</v>
      </c>
      <c r="W428" s="701">
        <v>0</v>
      </c>
      <c r="X428" s="700">
        <v>0</v>
      </c>
      <c r="Y428" s="701">
        <v>0</v>
      </c>
      <c r="Z428" s="700">
        <v>0</v>
      </c>
      <c r="AA428" s="701">
        <v>0</v>
      </c>
      <c r="AB428" s="706">
        <v>0</v>
      </c>
      <c r="AC428" s="698">
        <v>0</v>
      </c>
      <c r="AD428" s="996"/>
      <c r="AE428" s="997"/>
      <c r="AF428" s="997"/>
      <c r="AG428" s="536"/>
      <c r="AH428" s="529"/>
      <c r="AI428" s="529"/>
      <c r="AJ428" s="529"/>
      <c r="AK428" s="529"/>
      <c r="AL428" s="529"/>
      <c r="AM428" s="529"/>
      <c r="AN428" s="529"/>
      <c r="AO428" s="529"/>
      <c r="AP428" s="529"/>
      <c r="AQ428" s="529"/>
      <c r="AR428" s="529"/>
      <c r="AS428" s="529"/>
      <c r="AT428" s="529"/>
      <c r="AU428" s="529"/>
      <c r="AV428" s="529"/>
      <c r="AW428" s="529"/>
      <c r="AX428" s="529"/>
      <c r="AY428" s="529"/>
      <c r="AZ428" s="529"/>
      <c r="BA428" s="529"/>
      <c r="BB428" s="529"/>
      <c r="BC428" s="529"/>
      <c r="BD428" s="529"/>
      <c r="BE428" s="529"/>
      <c r="BF428" s="529"/>
      <c r="BG428" s="529"/>
      <c r="BH428" s="529"/>
      <c r="BI428" s="529"/>
      <c r="BJ428" s="529"/>
      <c r="BK428" s="529"/>
      <c r="BL428" s="529"/>
      <c r="BM428" s="529"/>
      <c r="BN428" s="529"/>
      <c r="BO428" s="529"/>
      <c r="BP428" s="529"/>
      <c r="BQ428" s="529"/>
      <c r="BR428" s="529"/>
      <c r="BS428" s="529"/>
      <c r="BT428" s="529"/>
      <c r="BU428" s="529"/>
      <c r="BV428" s="529"/>
      <c r="BW428" s="529"/>
      <c r="BX428" s="529"/>
      <c r="BY428" s="529"/>
      <c r="BZ428" s="529"/>
      <c r="CA428" s="529"/>
      <c r="CB428" s="529"/>
      <c r="CC428" s="529"/>
      <c r="CD428" s="529"/>
      <c r="CE428" s="529"/>
      <c r="CF428" s="529"/>
      <c r="CG428" s="529"/>
      <c r="CH428" s="529"/>
      <c r="CI428" s="529"/>
      <c r="CJ428" s="529"/>
      <c r="CK428" s="529"/>
      <c r="CL428" s="529"/>
      <c r="CM428" s="529"/>
      <c r="CN428" s="529"/>
      <c r="CO428" s="529"/>
      <c r="CP428" s="529"/>
      <c r="CQ428" s="529"/>
    </row>
    <row r="429" spans="1:95" s="70" customFormat="1" ht="15" customHeight="1" x14ac:dyDescent="0.2">
      <c r="A429" s="11">
        <v>134</v>
      </c>
      <c r="B429" s="277"/>
      <c r="C429" s="287"/>
      <c r="D429" s="287"/>
      <c r="E429" s="1452" t="s">
        <v>15</v>
      </c>
      <c r="F429" s="1453"/>
      <c r="G429" s="1453"/>
      <c r="H429" s="1453"/>
      <c r="I429" s="1453"/>
      <c r="J429" s="1453"/>
      <c r="K429" s="1453"/>
      <c r="L429" s="1454"/>
      <c r="M429" s="407">
        <f>SUM(M430:M432)</f>
        <v>0</v>
      </c>
      <c r="N429" s="410">
        <f t="shared" ref="N429:AC429" si="93">SUBTOTAL(9,N430:N432)</f>
        <v>0</v>
      </c>
      <c r="O429" s="414">
        <f t="shared" si="93"/>
        <v>0</v>
      </c>
      <c r="P429" s="413">
        <f t="shared" si="93"/>
        <v>0</v>
      </c>
      <c r="Q429" s="415">
        <f t="shared" si="93"/>
        <v>0</v>
      </c>
      <c r="R429" s="414">
        <f t="shared" si="93"/>
        <v>0</v>
      </c>
      <c r="S429" s="414">
        <f t="shared" si="93"/>
        <v>0</v>
      </c>
      <c r="T429" s="414">
        <f t="shared" si="93"/>
        <v>0</v>
      </c>
      <c r="U429" s="414">
        <f t="shared" si="93"/>
        <v>0</v>
      </c>
      <c r="V429" s="414">
        <f t="shared" si="93"/>
        <v>0</v>
      </c>
      <c r="W429" s="414">
        <f t="shared" si="93"/>
        <v>0</v>
      </c>
      <c r="X429" s="414">
        <f t="shared" si="93"/>
        <v>0</v>
      </c>
      <c r="Y429" s="414">
        <f t="shared" si="93"/>
        <v>0</v>
      </c>
      <c r="Z429" s="414">
        <f t="shared" si="93"/>
        <v>0</v>
      </c>
      <c r="AA429" s="414">
        <f t="shared" si="93"/>
        <v>0</v>
      </c>
      <c r="AB429" s="424">
        <f t="shared" si="93"/>
        <v>0</v>
      </c>
      <c r="AC429" s="407">
        <f t="shared" si="93"/>
        <v>0</v>
      </c>
      <c r="AD429" s="996"/>
      <c r="AE429" s="997"/>
      <c r="AF429" s="997"/>
      <c r="AG429" s="536"/>
      <c r="AH429" s="529"/>
      <c r="AI429" s="529"/>
      <c r="AJ429" s="529"/>
      <c r="AK429" s="529"/>
      <c r="AL429" s="529"/>
      <c r="AM429" s="529"/>
      <c r="AN429" s="529"/>
      <c r="AO429" s="529"/>
      <c r="AP429" s="529"/>
      <c r="AQ429" s="529"/>
      <c r="AR429" s="529"/>
      <c r="AS429" s="529"/>
      <c r="AT429" s="529"/>
      <c r="AU429" s="529"/>
      <c r="AV429" s="529"/>
      <c r="AW429" s="529"/>
      <c r="AX429" s="529"/>
      <c r="AY429" s="529"/>
      <c r="AZ429" s="529"/>
      <c r="BA429" s="529"/>
      <c r="BB429" s="529"/>
      <c r="BC429" s="529"/>
      <c r="BD429" s="529"/>
      <c r="BE429" s="529"/>
      <c r="BF429" s="529"/>
      <c r="BG429" s="529"/>
      <c r="BH429" s="529"/>
      <c r="BI429" s="529"/>
      <c r="BJ429" s="529"/>
      <c r="BK429" s="529"/>
      <c r="BL429" s="529"/>
      <c r="BM429" s="529"/>
      <c r="BN429" s="529"/>
      <c r="BO429" s="529"/>
      <c r="BP429" s="529"/>
      <c r="BQ429" s="529"/>
      <c r="BR429" s="529"/>
      <c r="BS429" s="529"/>
      <c r="BT429" s="529"/>
      <c r="BU429" s="529"/>
      <c r="BV429" s="529"/>
      <c r="BW429" s="529"/>
      <c r="BX429" s="529"/>
      <c r="BY429" s="529"/>
      <c r="BZ429" s="529"/>
      <c r="CA429" s="529"/>
      <c r="CB429" s="529"/>
      <c r="CC429" s="529"/>
      <c r="CD429" s="529"/>
      <c r="CE429" s="529"/>
      <c r="CF429" s="529"/>
      <c r="CG429" s="529"/>
      <c r="CH429" s="529"/>
      <c r="CI429" s="529"/>
      <c r="CJ429" s="529"/>
      <c r="CK429" s="529"/>
      <c r="CL429" s="529"/>
      <c r="CM429" s="529"/>
      <c r="CN429" s="529"/>
      <c r="CO429" s="529"/>
      <c r="CP429" s="529"/>
      <c r="CQ429" s="529"/>
    </row>
    <row r="430" spans="1:95" s="70" customFormat="1" ht="15" customHeight="1" x14ac:dyDescent="0.2">
      <c r="A430" s="11">
        <v>135</v>
      </c>
      <c r="B430" s="277"/>
      <c r="C430" s="287"/>
      <c r="D430" s="287"/>
      <c r="E430" s="288"/>
      <c r="F430" s="1455" t="s">
        <v>109</v>
      </c>
      <c r="G430" s="1456"/>
      <c r="H430" s="1456"/>
      <c r="I430" s="1456"/>
      <c r="J430" s="1456"/>
      <c r="K430" s="1456"/>
      <c r="L430" s="1457"/>
      <c r="M430" s="698">
        <v>0</v>
      </c>
      <c r="N430" s="699">
        <v>0</v>
      </c>
      <c r="O430" s="700">
        <v>0</v>
      </c>
      <c r="P430" s="700">
        <v>0</v>
      </c>
      <c r="Q430" s="705">
        <v>0</v>
      </c>
      <c r="R430" s="700">
        <v>0</v>
      </c>
      <c r="S430" s="701">
        <v>0</v>
      </c>
      <c r="T430" s="700">
        <v>0</v>
      </c>
      <c r="U430" s="701">
        <v>0</v>
      </c>
      <c r="V430" s="700">
        <v>0</v>
      </c>
      <c r="W430" s="701">
        <v>0</v>
      </c>
      <c r="X430" s="700">
        <v>0</v>
      </c>
      <c r="Y430" s="701">
        <v>0</v>
      </c>
      <c r="Z430" s="700">
        <v>0</v>
      </c>
      <c r="AA430" s="701">
        <v>0</v>
      </c>
      <c r="AB430" s="706">
        <v>0</v>
      </c>
      <c r="AC430" s="698">
        <v>0</v>
      </c>
      <c r="AD430" s="996"/>
      <c r="AE430" s="997"/>
      <c r="AF430" s="997"/>
      <c r="AG430" s="536"/>
      <c r="AH430" s="529"/>
      <c r="AI430" s="529"/>
      <c r="AJ430" s="529"/>
      <c r="AK430" s="529"/>
      <c r="AL430" s="529"/>
      <c r="AM430" s="529"/>
      <c r="AN430" s="529"/>
      <c r="AO430" s="529"/>
      <c r="AP430" s="529"/>
      <c r="AQ430" s="529"/>
      <c r="AR430" s="529"/>
      <c r="AS430" s="529"/>
      <c r="AT430" s="529"/>
      <c r="AU430" s="529"/>
      <c r="AV430" s="529"/>
      <c r="AW430" s="529"/>
      <c r="AX430" s="529"/>
      <c r="AY430" s="529"/>
      <c r="AZ430" s="529"/>
      <c r="BA430" s="529"/>
      <c r="BB430" s="529"/>
      <c r="BC430" s="529"/>
      <c r="BD430" s="529"/>
      <c r="BE430" s="529"/>
      <c r="BF430" s="529"/>
      <c r="BG430" s="529"/>
      <c r="BH430" s="529"/>
      <c r="BI430" s="529"/>
      <c r="BJ430" s="529"/>
      <c r="BK430" s="529"/>
      <c r="BL430" s="529"/>
      <c r="BM430" s="529"/>
      <c r="BN430" s="529"/>
      <c r="BO430" s="529"/>
      <c r="BP430" s="529"/>
      <c r="BQ430" s="529"/>
      <c r="BR430" s="529"/>
      <c r="BS430" s="529"/>
      <c r="BT430" s="529"/>
      <c r="BU430" s="529"/>
      <c r="BV430" s="529"/>
      <c r="BW430" s="529"/>
      <c r="BX430" s="529"/>
      <c r="BY430" s="529"/>
      <c r="BZ430" s="529"/>
      <c r="CA430" s="529"/>
      <c r="CB430" s="529"/>
      <c r="CC430" s="529"/>
      <c r="CD430" s="529"/>
      <c r="CE430" s="529"/>
      <c r="CF430" s="529"/>
      <c r="CG430" s="529"/>
      <c r="CH430" s="529"/>
      <c r="CI430" s="529"/>
      <c r="CJ430" s="529"/>
      <c r="CK430" s="529"/>
      <c r="CL430" s="529"/>
      <c r="CM430" s="529"/>
      <c r="CN430" s="529"/>
      <c r="CO430" s="529"/>
      <c r="CP430" s="529"/>
      <c r="CQ430" s="529"/>
    </row>
    <row r="431" spans="1:95" s="70" customFormat="1" ht="15" customHeight="1" x14ac:dyDescent="0.2">
      <c r="A431" s="11">
        <v>136</v>
      </c>
      <c r="B431" s="277"/>
      <c r="C431" s="287"/>
      <c r="D431" s="287"/>
      <c r="E431" s="288"/>
      <c r="F431" s="1449" t="s">
        <v>110</v>
      </c>
      <c r="G431" s="1450"/>
      <c r="H431" s="1450"/>
      <c r="I431" s="1450"/>
      <c r="J431" s="1450"/>
      <c r="K431" s="1450"/>
      <c r="L431" s="1451"/>
      <c r="M431" s="698">
        <v>0</v>
      </c>
      <c r="N431" s="699">
        <v>0</v>
      </c>
      <c r="O431" s="700">
        <v>0</v>
      </c>
      <c r="P431" s="700">
        <v>0</v>
      </c>
      <c r="Q431" s="705">
        <v>0</v>
      </c>
      <c r="R431" s="700">
        <v>0</v>
      </c>
      <c r="S431" s="701">
        <v>0</v>
      </c>
      <c r="T431" s="700">
        <v>0</v>
      </c>
      <c r="U431" s="701">
        <v>0</v>
      </c>
      <c r="V431" s="700">
        <v>0</v>
      </c>
      <c r="W431" s="701">
        <v>0</v>
      </c>
      <c r="X431" s="700">
        <v>0</v>
      </c>
      <c r="Y431" s="701">
        <v>0</v>
      </c>
      <c r="Z431" s="700">
        <v>0</v>
      </c>
      <c r="AA431" s="701">
        <v>0</v>
      </c>
      <c r="AB431" s="706">
        <v>0</v>
      </c>
      <c r="AC431" s="698">
        <v>0</v>
      </c>
      <c r="AD431" s="996"/>
      <c r="AE431" s="997"/>
      <c r="AF431" s="997"/>
      <c r="AG431" s="536"/>
      <c r="AH431" s="529"/>
      <c r="AI431" s="529"/>
      <c r="AJ431" s="529"/>
      <c r="AK431" s="529"/>
      <c r="AL431" s="529"/>
      <c r="AM431" s="529"/>
      <c r="AN431" s="529"/>
      <c r="AO431" s="529"/>
      <c r="AP431" s="529"/>
      <c r="AQ431" s="529"/>
      <c r="AR431" s="529"/>
      <c r="AS431" s="529"/>
      <c r="AT431" s="529"/>
      <c r="AU431" s="529"/>
      <c r="AV431" s="529"/>
      <c r="AW431" s="529"/>
      <c r="AX431" s="529"/>
      <c r="AY431" s="529"/>
      <c r="AZ431" s="529"/>
      <c r="BA431" s="529"/>
      <c r="BB431" s="529"/>
      <c r="BC431" s="529"/>
      <c r="BD431" s="529"/>
      <c r="BE431" s="529"/>
      <c r="BF431" s="529"/>
      <c r="BG431" s="529"/>
      <c r="BH431" s="529"/>
      <c r="BI431" s="529"/>
      <c r="BJ431" s="529"/>
      <c r="BK431" s="529"/>
      <c r="BL431" s="529"/>
      <c r="BM431" s="529"/>
      <c r="BN431" s="529"/>
      <c r="BO431" s="529"/>
      <c r="BP431" s="529"/>
      <c r="BQ431" s="529"/>
      <c r="BR431" s="529"/>
      <c r="BS431" s="529"/>
      <c r="BT431" s="529"/>
      <c r="BU431" s="529"/>
      <c r="BV431" s="529"/>
      <c r="BW431" s="529"/>
      <c r="BX431" s="529"/>
      <c r="BY431" s="529"/>
      <c r="BZ431" s="529"/>
      <c r="CA431" s="529"/>
      <c r="CB431" s="529"/>
      <c r="CC431" s="529"/>
      <c r="CD431" s="529"/>
      <c r="CE431" s="529"/>
      <c r="CF431" s="529"/>
      <c r="CG431" s="529"/>
      <c r="CH431" s="529"/>
      <c r="CI431" s="529"/>
      <c r="CJ431" s="529"/>
      <c r="CK431" s="529"/>
      <c r="CL431" s="529"/>
      <c r="CM431" s="529"/>
      <c r="CN431" s="529"/>
      <c r="CO431" s="529"/>
      <c r="CP431" s="529"/>
      <c r="CQ431" s="529"/>
    </row>
    <row r="432" spans="1:95" s="70" customFormat="1" ht="15" customHeight="1" x14ac:dyDescent="0.2">
      <c r="A432" s="11">
        <v>137</v>
      </c>
      <c r="B432" s="277"/>
      <c r="C432" s="287"/>
      <c r="D432" s="287"/>
      <c r="E432" s="288"/>
      <c r="F432" s="1458" t="s">
        <v>111</v>
      </c>
      <c r="G432" s="1459"/>
      <c r="H432" s="1459"/>
      <c r="I432" s="1459"/>
      <c r="J432" s="1459"/>
      <c r="K432" s="1459"/>
      <c r="L432" s="1460"/>
      <c r="M432" s="698">
        <v>0</v>
      </c>
      <c r="N432" s="699">
        <v>0</v>
      </c>
      <c r="O432" s="700">
        <v>0</v>
      </c>
      <c r="P432" s="700">
        <v>0</v>
      </c>
      <c r="Q432" s="705">
        <v>0</v>
      </c>
      <c r="R432" s="700">
        <v>0</v>
      </c>
      <c r="S432" s="701">
        <v>0</v>
      </c>
      <c r="T432" s="700">
        <v>0</v>
      </c>
      <c r="U432" s="701">
        <v>0</v>
      </c>
      <c r="V432" s="700">
        <v>0</v>
      </c>
      <c r="W432" s="701">
        <v>0</v>
      </c>
      <c r="X432" s="700">
        <v>0</v>
      </c>
      <c r="Y432" s="701">
        <v>0</v>
      </c>
      <c r="Z432" s="700">
        <v>0</v>
      </c>
      <c r="AA432" s="701">
        <v>0</v>
      </c>
      <c r="AB432" s="706">
        <v>0</v>
      </c>
      <c r="AC432" s="698">
        <v>0</v>
      </c>
      <c r="AD432" s="996"/>
      <c r="AE432" s="997"/>
      <c r="AF432" s="997"/>
      <c r="AG432" s="536"/>
      <c r="AH432" s="529"/>
      <c r="AI432" s="529"/>
      <c r="AJ432" s="529"/>
      <c r="AK432" s="529"/>
      <c r="AL432" s="529"/>
      <c r="AM432" s="529"/>
      <c r="AN432" s="529"/>
      <c r="AO432" s="529"/>
      <c r="AP432" s="529"/>
      <c r="AQ432" s="529"/>
      <c r="AR432" s="529"/>
      <c r="AS432" s="529"/>
      <c r="AT432" s="529"/>
      <c r="AU432" s="529"/>
      <c r="AV432" s="529"/>
      <c r="AW432" s="529"/>
      <c r="AX432" s="529"/>
      <c r="AY432" s="529"/>
      <c r="AZ432" s="529"/>
      <c r="BA432" s="529"/>
      <c r="BB432" s="529"/>
      <c r="BC432" s="529"/>
      <c r="BD432" s="529"/>
      <c r="BE432" s="529"/>
      <c r="BF432" s="529"/>
      <c r="BG432" s="529"/>
      <c r="BH432" s="529"/>
      <c r="BI432" s="529"/>
      <c r="BJ432" s="529"/>
      <c r="BK432" s="529"/>
      <c r="BL432" s="529"/>
      <c r="BM432" s="529"/>
      <c r="BN432" s="529"/>
      <c r="BO432" s="529"/>
      <c r="BP432" s="529"/>
      <c r="BQ432" s="529"/>
      <c r="BR432" s="529"/>
      <c r="BS432" s="529"/>
      <c r="BT432" s="529"/>
      <c r="BU432" s="529"/>
      <c r="BV432" s="529"/>
      <c r="BW432" s="529"/>
      <c r="BX432" s="529"/>
      <c r="BY432" s="529"/>
      <c r="BZ432" s="529"/>
      <c r="CA432" s="529"/>
      <c r="CB432" s="529"/>
      <c r="CC432" s="529"/>
      <c r="CD432" s="529"/>
      <c r="CE432" s="529"/>
      <c r="CF432" s="529"/>
      <c r="CG432" s="529"/>
      <c r="CH432" s="529"/>
      <c r="CI432" s="529"/>
      <c r="CJ432" s="529"/>
      <c r="CK432" s="529"/>
      <c r="CL432" s="529"/>
      <c r="CM432" s="529"/>
      <c r="CN432" s="529"/>
      <c r="CO432" s="529"/>
      <c r="CP432" s="529"/>
      <c r="CQ432" s="529"/>
    </row>
    <row r="433" spans="1:95" s="70" customFormat="1" ht="15" customHeight="1" x14ac:dyDescent="0.2">
      <c r="A433" s="11">
        <v>138</v>
      </c>
      <c r="B433" s="277"/>
      <c r="C433" s="287"/>
      <c r="D433" s="287"/>
      <c r="E433" s="1452" t="s">
        <v>18</v>
      </c>
      <c r="F433" s="1453"/>
      <c r="G433" s="1453"/>
      <c r="H433" s="1453"/>
      <c r="I433" s="1453"/>
      <c r="J433" s="1453"/>
      <c r="K433" s="1453"/>
      <c r="L433" s="1454"/>
      <c r="M433" s="407">
        <f>SUM(M434:M436)</f>
        <v>0</v>
      </c>
      <c r="N433" s="410">
        <f t="shared" ref="N433:AC433" si="94">SUBTOTAL(9,N434:N436)</f>
        <v>0</v>
      </c>
      <c r="O433" s="414">
        <f t="shared" si="94"/>
        <v>0</v>
      </c>
      <c r="P433" s="413">
        <f t="shared" si="94"/>
        <v>0</v>
      </c>
      <c r="Q433" s="415">
        <f t="shared" si="94"/>
        <v>0</v>
      </c>
      <c r="R433" s="414">
        <f t="shared" si="94"/>
        <v>0</v>
      </c>
      <c r="S433" s="414">
        <f t="shared" si="94"/>
        <v>0</v>
      </c>
      <c r="T433" s="414">
        <f t="shared" si="94"/>
        <v>0</v>
      </c>
      <c r="U433" s="414">
        <f t="shared" si="94"/>
        <v>0</v>
      </c>
      <c r="V433" s="414">
        <f t="shared" si="94"/>
        <v>0</v>
      </c>
      <c r="W433" s="414">
        <f t="shared" si="94"/>
        <v>0</v>
      </c>
      <c r="X433" s="414">
        <f t="shared" si="94"/>
        <v>0</v>
      </c>
      <c r="Y433" s="414">
        <f t="shared" si="94"/>
        <v>0</v>
      </c>
      <c r="Z433" s="414">
        <f t="shared" si="94"/>
        <v>0</v>
      </c>
      <c r="AA433" s="414">
        <f t="shared" si="94"/>
        <v>0</v>
      </c>
      <c r="AB433" s="424">
        <f t="shared" si="94"/>
        <v>0</v>
      </c>
      <c r="AC433" s="407">
        <f t="shared" si="94"/>
        <v>0</v>
      </c>
      <c r="AD433" s="996"/>
      <c r="AE433" s="997"/>
      <c r="AF433" s="997"/>
      <c r="AG433" s="536"/>
      <c r="AH433" s="529"/>
      <c r="AI433" s="529"/>
      <c r="AJ433" s="529"/>
      <c r="AK433" s="529"/>
      <c r="AL433" s="529"/>
      <c r="AM433" s="529"/>
      <c r="AN433" s="529"/>
      <c r="AO433" s="529"/>
      <c r="AP433" s="529"/>
      <c r="AQ433" s="529"/>
      <c r="AR433" s="529"/>
      <c r="AS433" s="529"/>
      <c r="AT433" s="529"/>
      <c r="AU433" s="529"/>
      <c r="AV433" s="529"/>
      <c r="AW433" s="529"/>
      <c r="AX433" s="529"/>
      <c r="AY433" s="529"/>
      <c r="AZ433" s="529"/>
      <c r="BA433" s="529"/>
      <c r="BB433" s="529"/>
      <c r="BC433" s="529"/>
      <c r="BD433" s="529"/>
      <c r="BE433" s="529"/>
      <c r="BF433" s="529"/>
      <c r="BG433" s="529"/>
      <c r="BH433" s="529"/>
      <c r="BI433" s="529"/>
      <c r="BJ433" s="529"/>
      <c r="BK433" s="529"/>
      <c r="BL433" s="529"/>
      <c r="BM433" s="529"/>
      <c r="BN433" s="529"/>
      <c r="BO433" s="529"/>
      <c r="BP433" s="529"/>
      <c r="BQ433" s="529"/>
      <c r="BR433" s="529"/>
      <c r="BS433" s="529"/>
      <c r="BT433" s="529"/>
      <c r="BU433" s="529"/>
      <c r="BV433" s="529"/>
      <c r="BW433" s="529"/>
      <c r="BX433" s="529"/>
      <c r="BY433" s="529"/>
      <c r="BZ433" s="529"/>
      <c r="CA433" s="529"/>
      <c r="CB433" s="529"/>
      <c r="CC433" s="529"/>
      <c r="CD433" s="529"/>
      <c r="CE433" s="529"/>
      <c r="CF433" s="529"/>
      <c r="CG433" s="529"/>
      <c r="CH433" s="529"/>
      <c r="CI433" s="529"/>
      <c r="CJ433" s="529"/>
      <c r="CK433" s="529"/>
      <c r="CL433" s="529"/>
      <c r="CM433" s="529"/>
      <c r="CN433" s="529"/>
      <c r="CO433" s="529"/>
      <c r="CP433" s="529"/>
      <c r="CQ433" s="529"/>
    </row>
    <row r="434" spans="1:95" s="70" customFormat="1" ht="15" customHeight="1" x14ac:dyDescent="0.2">
      <c r="A434" s="11">
        <v>139</v>
      </c>
      <c r="B434" s="277"/>
      <c r="C434" s="287"/>
      <c r="D434" s="287"/>
      <c r="E434" s="288"/>
      <c r="F434" s="1455" t="s">
        <v>114</v>
      </c>
      <c r="G434" s="1456"/>
      <c r="H434" s="1456"/>
      <c r="I434" s="1456"/>
      <c r="J434" s="1456"/>
      <c r="K434" s="1456"/>
      <c r="L434" s="1457"/>
      <c r="M434" s="698">
        <v>0</v>
      </c>
      <c r="N434" s="699">
        <v>0</v>
      </c>
      <c r="O434" s="700">
        <v>0</v>
      </c>
      <c r="P434" s="700">
        <v>0</v>
      </c>
      <c r="Q434" s="705">
        <v>0</v>
      </c>
      <c r="R434" s="700">
        <v>0</v>
      </c>
      <c r="S434" s="701">
        <v>0</v>
      </c>
      <c r="T434" s="700">
        <v>0</v>
      </c>
      <c r="U434" s="701">
        <v>0</v>
      </c>
      <c r="V434" s="700">
        <v>0</v>
      </c>
      <c r="W434" s="701">
        <v>0</v>
      </c>
      <c r="X434" s="700">
        <v>0</v>
      </c>
      <c r="Y434" s="701">
        <v>0</v>
      </c>
      <c r="Z434" s="700">
        <v>0</v>
      </c>
      <c r="AA434" s="701">
        <v>0</v>
      </c>
      <c r="AB434" s="706">
        <v>0</v>
      </c>
      <c r="AC434" s="698">
        <v>0</v>
      </c>
      <c r="AD434" s="996"/>
      <c r="AE434" s="997"/>
      <c r="AF434" s="997"/>
      <c r="AG434" s="536"/>
      <c r="AH434" s="529"/>
      <c r="AI434" s="529"/>
      <c r="AJ434" s="529"/>
      <c r="AK434" s="529"/>
      <c r="AL434" s="529"/>
      <c r="AM434" s="529"/>
      <c r="AN434" s="529"/>
      <c r="AO434" s="529"/>
      <c r="AP434" s="529"/>
      <c r="AQ434" s="529"/>
      <c r="AR434" s="529"/>
      <c r="AS434" s="529"/>
      <c r="AT434" s="529"/>
      <c r="AU434" s="529"/>
      <c r="AV434" s="529"/>
      <c r="AW434" s="529"/>
      <c r="AX434" s="529"/>
      <c r="AY434" s="529"/>
      <c r="AZ434" s="529"/>
      <c r="BA434" s="529"/>
      <c r="BB434" s="529"/>
      <c r="BC434" s="529"/>
      <c r="BD434" s="529"/>
      <c r="BE434" s="529"/>
      <c r="BF434" s="529"/>
      <c r="BG434" s="529"/>
      <c r="BH434" s="529"/>
      <c r="BI434" s="529"/>
      <c r="BJ434" s="529"/>
      <c r="BK434" s="529"/>
      <c r="BL434" s="529"/>
      <c r="BM434" s="529"/>
      <c r="BN434" s="529"/>
      <c r="BO434" s="529"/>
      <c r="BP434" s="529"/>
      <c r="BQ434" s="529"/>
      <c r="BR434" s="529"/>
      <c r="BS434" s="529"/>
      <c r="BT434" s="529"/>
      <c r="BU434" s="529"/>
      <c r="BV434" s="529"/>
      <c r="BW434" s="529"/>
      <c r="BX434" s="529"/>
      <c r="BY434" s="529"/>
      <c r="BZ434" s="529"/>
      <c r="CA434" s="529"/>
      <c r="CB434" s="529"/>
      <c r="CC434" s="529"/>
      <c r="CD434" s="529"/>
      <c r="CE434" s="529"/>
      <c r="CF434" s="529"/>
      <c r="CG434" s="529"/>
      <c r="CH434" s="529"/>
      <c r="CI434" s="529"/>
      <c r="CJ434" s="529"/>
      <c r="CK434" s="529"/>
      <c r="CL434" s="529"/>
      <c r="CM434" s="529"/>
      <c r="CN434" s="529"/>
      <c r="CO434" s="529"/>
      <c r="CP434" s="529"/>
      <c r="CQ434" s="529"/>
    </row>
    <row r="435" spans="1:95" s="70" customFormat="1" ht="15" customHeight="1" x14ac:dyDescent="0.2">
      <c r="A435" s="11">
        <v>140</v>
      </c>
      <c r="B435" s="277"/>
      <c r="C435" s="287"/>
      <c r="D435" s="287"/>
      <c r="E435" s="288"/>
      <c r="F435" s="1449" t="s">
        <v>115</v>
      </c>
      <c r="G435" s="1450"/>
      <c r="H435" s="1450"/>
      <c r="I435" s="1450"/>
      <c r="J435" s="1450"/>
      <c r="K435" s="1450"/>
      <c r="L435" s="1451"/>
      <c r="M435" s="698">
        <v>0</v>
      </c>
      <c r="N435" s="699">
        <v>0</v>
      </c>
      <c r="O435" s="700">
        <v>0</v>
      </c>
      <c r="P435" s="700">
        <v>0</v>
      </c>
      <c r="Q435" s="705">
        <v>0</v>
      </c>
      <c r="R435" s="700">
        <v>0</v>
      </c>
      <c r="S435" s="701">
        <v>0</v>
      </c>
      <c r="T435" s="700">
        <v>0</v>
      </c>
      <c r="U435" s="701">
        <v>0</v>
      </c>
      <c r="V435" s="700">
        <v>0</v>
      </c>
      <c r="W435" s="701">
        <v>0</v>
      </c>
      <c r="X435" s="700">
        <v>0</v>
      </c>
      <c r="Y435" s="701">
        <v>0</v>
      </c>
      <c r="Z435" s="700">
        <v>0</v>
      </c>
      <c r="AA435" s="701">
        <v>0</v>
      </c>
      <c r="AB435" s="706">
        <v>0</v>
      </c>
      <c r="AC435" s="698">
        <v>0</v>
      </c>
      <c r="AD435" s="996"/>
      <c r="AE435" s="997"/>
      <c r="AF435" s="997"/>
      <c r="AG435" s="536"/>
      <c r="AH435" s="529"/>
      <c r="AI435" s="529"/>
      <c r="AJ435" s="529"/>
      <c r="AK435" s="529"/>
      <c r="AL435" s="529"/>
      <c r="AM435" s="529"/>
      <c r="AN435" s="529"/>
      <c r="AO435" s="529"/>
      <c r="AP435" s="529"/>
      <c r="AQ435" s="529"/>
      <c r="AR435" s="529"/>
      <c r="AS435" s="529"/>
      <c r="AT435" s="529"/>
      <c r="AU435" s="529"/>
      <c r="AV435" s="529"/>
      <c r="AW435" s="529"/>
      <c r="AX435" s="529"/>
      <c r="AY435" s="529"/>
      <c r="AZ435" s="529"/>
      <c r="BA435" s="529"/>
      <c r="BB435" s="529"/>
      <c r="BC435" s="529"/>
      <c r="BD435" s="529"/>
      <c r="BE435" s="529"/>
      <c r="BF435" s="529"/>
      <c r="BG435" s="529"/>
      <c r="BH435" s="529"/>
      <c r="BI435" s="529"/>
      <c r="BJ435" s="529"/>
      <c r="BK435" s="529"/>
      <c r="BL435" s="529"/>
      <c r="BM435" s="529"/>
      <c r="BN435" s="529"/>
      <c r="BO435" s="529"/>
      <c r="BP435" s="529"/>
      <c r="BQ435" s="529"/>
      <c r="BR435" s="529"/>
      <c r="BS435" s="529"/>
      <c r="BT435" s="529"/>
      <c r="BU435" s="529"/>
      <c r="BV435" s="529"/>
      <c r="BW435" s="529"/>
      <c r="BX435" s="529"/>
      <c r="BY435" s="529"/>
      <c r="BZ435" s="529"/>
      <c r="CA435" s="529"/>
      <c r="CB435" s="529"/>
      <c r="CC435" s="529"/>
      <c r="CD435" s="529"/>
      <c r="CE435" s="529"/>
      <c r="CF435" s="529"/>
      <c r="CG435" s="529"/>
      <c r="CH435" s="529"/>
      <c r="CI435" s="529"/>
      <c r="CJ435" s="529"/>
      <c r="CK435" s="529"/>
      <c r="CL435" s="529"/>
      <c r="CM435" s="529"/>
      <c r="CN435" s="529"/>
      <c r="CO435" s="529"/>
      <c r="CP435" s="529"/>
      <c r="CQ435" s="529"/>
    </row>
    <row r="436" spans="1:95" s="70" customFormat="1" ht="15" customHeight="1" x14ac:dyDescent="0.2">
      <c r="A436" s="11">
        <v>141</v>
      </c>
      <c r="B436" s="277"/>
      <c r="C436" s="287"/>
      <c r="D436" s="287"/>
      <c r="E436" s="288"/>
      <c r="F436" s="1458" t="s">
        <v>558</v>
      </c>
      <c r="G436" s="1459"/>
      <c r="H436" s="1459"/>
      <c r="I436" s="1459"/>
      <c r="J436" s="1459"/>
      <c r="K436" s="1459"/>
      <c r="L436" s="1460"/>
      <c r="M436" s="698">
        <v>0</v>
      </c>
      <c r="N436" s="699">
        <v>0</v>
      </c>
      <c r="O436" s="700">
        <v>0</v>
      </c>
      <c r="P436" s="700">
        <v>0</v>
      </c>
      <c r="Q436" s="705">
        <v>0</v>
      </c>
      <c r="R436" s="700">
        <v>0</v>
      </c>
      <c r="S436" s="701">
        <v>0</v>
      </c>
      <c r="T436" s="700">
        <v>0</v>
      </c>
      <c r="U436" s="701">
        <v>0</v>
      </c>
      <c r="V436" s="700">
        <v>0</v>
      </c>
      <c r="W436" s="701">
        <v>0</v>
      </c>
      <c r="X436" s="700">
        <v>0</v>
      </c>
      <c r="Y436" s="701">
        <v>0</v>
      </c>
      <c r="Z436" s="700">
        <v>0</v>
      </c>
      <c r="AA436" s="701">
        <v>0</v>
      </c>
      <c r="AB436" s="706">
        <v>0</v>
      </c>
      <c r="AC436" s="698">
        <v>0</v>
      </c>
      <c r="AD436" s="996"/>
      <c r="AE436" s="997"/>
      <c r="AF436" s="997"/>
      <c r="AG436" s="536"/>
      <c r="AH436" s="529"/>
      <c r="AI436" s="529"/>
      <c r="AJ436" s="529"/>
      <c r="AK436" s="529"/>
      <c r="AL436" s="529"/>
      <c r="AM436" s="529"/>
      <c r="AN436" s="529"/>
      <c r="AO436" s="529"/>
      <c r="AP436" s="529"/>
      <c r="AQ436" s="529"/>
      <c r="AR436" s="529"/>
      <c r="AS436" s="529"/>
      <c r="AT436" s="529"/>
      <c r="AU436" s="529"/>
      <c r="AV436" s="529"/>
      <c r="AW436" s="529"/>
      <c r="AX436" s="529"/>
      <c r="AY436" s="529"/>
      <c r="AZ436" s="529"/>
      <c r="BA436" s="529"/>
      <c r="BB436" s="529"/>
      <c r="BC436" s="529"/>
      <c r="BD436" s="529"/>
      <c r="BE436" s="529"/>
      <c r="BF436" s="529"/>
      <c r="BG436" s="529"/>
      <c r="BH436" s="529"/>
      <c r="BI436" s="529"/>
      <c r="BJ436" s="529"/>
      <c r="BK436" s="529"/>
      <c r="BL436" s="529"/>
      <c r="BM436" s="529"/>
      <c r="BN436" s="529"/>
      <c r="BO436" s="529"/>
      <c r="BP436" s="529"/>
      <c r="BQ436" s="529"/>
      <c r="BR436" s="529"/>
      <c r="BS436" s="529"/>
      <c r="BT436" s="529"/>
      <c r="BU436" s="529"/>
      <c r="BV436" s="529"/>
      <c r="BW436" s="529"/>
      <c r="BX436" s="529"/>
      <c r="BY436" s="529"/>
      <c r="BZ436" s="529"/>
      <c r="CA436" s="529"/>
      <c r="CB436" s="529"/>
      <c r="CC436" s="529"/>
      <c r="CD436" s="529"/>
      <c r="CE436" s="529"/>
      <c r="CF436" s="529"/>
      <c r="CG436" s="529"/>
      <c r="CH436" s="529"/>
      <c r="CI436" s="529"/>
      <c r="CJ436" s="529"/>
      <c r="CK436" s="529"/>
      <c r="CL436" s="529"/>
      <c r="CM436" s="529"/>
      <c r="CN436" s="529"/>
      <c r="CO436" s="529"/>
      <c r="CP436" s="529"/>
      <c r="CQ436" s="529"/>
    </row>
    <row r="437" spans="1:95" s="70" customFormat="1" ht="15" customHeight="1" x14ac:dyDescent="0.2">
      <c r="A437" s="11">
        <v>142</v>
      </c>
      <c r="B437" s="277"/>
      <c r="C437" s="287"/>
      <c r="D437" s="1485" t="s">
        <v>22</v>
      </c>
      <c r="E437" s="1486"/>
      <c r="F437" s="1486"/>
      <c r="G437" s="1486"/>
      <c r="H437" s="1486"/>
      <c r="I437" s="1486"/>
      <c r="J437" s="1486"/>
      <c r="K437" s="1486"/>
      <c r="L437" s="1486"/>
      <c r="M437" s="1486"/>
      <c r="N437" s="1486"/>
      <c r="O437" s="1486"/>
      <c r="P437" s="1486"/>
      <c r="Q437" s="1486"/>
      <c r="R437" s="1486"/>
      <c r="S437" s="1486"/>
      <c r="T437" s="1486"/>
      <c r="U437" s="1486"/>
      <c r="V437" s="1486"/>
      <c r="W437" s="1486"/>
      <c r="X437" s="1486"/>
      <c r="Y437" s="1486"/>
      <c r="Z437" s="1486"/>
      <c r="AA437" s="1486"/>
      <c r="AB437" s="1486"/>
      <c r="AC437" s="1486"/>
      <c r="AD437" s="1486"/>
      <c r="AE437" s="1486"/>
      <c r="AF437" s="1486"/>
      <c r="AG437" s="536"/>
      <c r="AH437" s="529"/>
      <c r="AI437" s="529"/>
      <c r="AJ437" s="529"/>
      <c r="AK437" s="529"/>
      <c r="AL437" s="529"/>
      <c r="AM437" s="529"/>
      <c r="AN437" s="529"/>
      <c r="AO437" s="529"/>
      <c r="AP437" s="529"/>
      <c r="AQ437" s="529"/>
      <c r="AR437" s="529"/>
      <c r="AS437" s="529"/>
      <c r="AT437" s="529"/>
      <c r="AU437" s="529"/>
      <c r="AV437" s="529"/>
      <c r="AW437" s="529"/>
      <c r="AX437" s="529"/>
      <c r="AY437" s="529"/>
      <c r="AZ437" s="529"/>
      <c r="BA437" s="529"/>
      <c r="BB437" s="529"/>
      <c r="BC437" s="529"/>
      <c r="BD437" s="529"/>
      <c r="BE437" s="529"/>
      <c r="BF437" s="529"/>
      <c r="BG437" s="529"/>
      <c r="BH437" s="529"/>
      <c r="BI437" s="529"/>
      <c r="BJ437" s="529"/>
      <c r="BK437" s="529"/>
      <c r="BL437" s="529"/>
      <c r="BM437" s="529"/>
      <c r="BN437" s="529"/>
      <c r="BO437" s="529"/>
      <c r="BP437" s="529"/>
      <c r="BQ437" s="529"/>
      <c r="BR437" s="529"/>
      <c r="BS437" s="529"/>
      <c r="BT437" s="529"/>
      <c r="BU437" s="529"/>
      <c r="BV437" s="529"/>
      <c r="BW437" s="529"/>
      <c r="BX437" s="529"/>
      <c r="BY437" s="529"/>
      <c r="BZ437" s="529"/>
      <c r="CA437" s="529"/>
      <c r="CB437" s="529"/>
      <c r="CC437" s="529"/>
      <c r="CD437" s="529"/>
      <c r="CE437" s="529"/>
      <c r="CF437" s="529"/>
      <c r="CG437" s="529"/>
      <c r="CH437" s="529"/>
      <c r="CI437" s="529"/>
      <c r="CJ437" s="529"/>
      <c r="CK437" s="529"/>
      <c r="CL437" s="529"/>
      <c r="CM437" s="529"/>
      <c r="CN437" s="529"/>
      <c r="CO437" s="529"/>
      <c r="CP437" s="529"/>
      <c r="CQ437" s="529"/>
    </row>
    <row r="438" spans="1:95" s="70" customFormat="1" ht="15" customHeight="1" x14ac:dyDescent="0.2">
      <c r="A438" s="11">
        <v>143</v>
      </c>
      <c r="B438" s="277"/>
      <c r="C438" s="287"/>
      <c r="D438" s="287"/>
      <c r="E438" s="1532" t="s">
        <v>118</v>
      </c>
      <c r="F438" s="1533"/>
      <c r="G438" s="1533"/>
      <c r="H438" s="1533"/>
      <c r="I438" s="1533"/>
      <c r="J438" s="1533"/>
      <c r="K438" s="1533"/>
      <c r="L438" s="1534"/>
      <c r="M438" s="407">
        <f>SUM(M439:M440)</f>
        <v>0</v>
      </c>
      <c r="N438" s="410">
        <f t="shared" ref="N438:AC438" si="95">SUBTOTAL(9,N439:N440)</f>
        <v>0</v>
      </c>
      <c r="O438" s="414">
        <f t="shared" si="95"/>
        <v>0</v>
      </c>
      <c r="P438" s="413">
        <f t="shared" si="95"/>
        <v>0</v>
      </c>
      <c r="Q438" s="415">
        <f t="shared" si="95"/>
        <v>0</v>
      </c>
      <c r="R438" s="414">
        <f t="shared" si="95"/>
        <v>0</v>
      </c>
      <c r="S438" s="414">
        <f t="shared" si="95"/>
        <v>0</v>
      </c>
      <c r="T438" s="414">
        <f t="shared" si="95"/>
        <v>0</v>
      </c>
      <c r="U438" s="414">
        <f t="shared" si="95"/>
        <v>0</v>
      </c>
      <c r="V438" s="414">
        <f t="shared" si="95"/>
        <v>0</v>
      </c>
      <c r="W438" s="414">
        <f t="shared" si="95"/>
        <v>0</v>
      </c>
      <c r="X438" s="414">
        <f t="shared" si="95"/>
        <v>0</v>
      </c>
      <c r="Y438" s="414">
        <f t="shared" si="95"/>
        <v>0</v>
      </c>
      <c r="Z438" s="414">
        <f t="shared" si="95"/>
        <v>0</v>
      </c>
      <c r="AA438" s="414">
        <f t="shared" si="95"/>
        <v>0</v>
      </c>
      <c r="AB438" s="424">
        <f t="shared" si="95"/>
        <v>0</v>
      </c>
      <c r="AC438" s="407">
        <f t="shared" si="95"/>
        <v>0</v>
      </c>
      <c r="AD438" s="996"/>
      <c r="AE438" s="997"/>
      <c r="AF438" s="997"/>
      <c r="AG438" s="536"/>
      <c r="AH438" s="529"/>
      <c r="AI438" s="529"/>
      <c r="AJ438" s="529"/>
      <c r="AK438" s="529"/>
      <c r="AL438" s="529"/>
      <c r="AM438" s="529"/>
      <c r="AN438" s="529"/>
      <c r="AO438" s="529"/>
      <c r="AP438" s="529"/>
      <c r="AQ438" s="529"/>
      <c r="AR438" s="529"/>
      <c r="AS438" s="529"/>
      <c r="AT438" s="529"/>
      <c r="AU438" s="529"/>
      <c r="AV438" s="529"/>
      <c r="AW438" s="529"/>
      <c r="AX438" s="529"/>
      <c r="AY438" s="529"/>
      <c r="AZ438" s="529"/>
      <c r="BA438" s="529"/>
      <c r="BB438" s="529"/>
      <c r="BC438" s="529"/>
      <c r="BD438" s="529"/>
      <c r="BE438" s="529"/>
      <c r="BF438" s="529"/>
      <c r="BG438" s="529"/>
      <c r="BH438" s="529"/>
      <c r="BI438" s="529"/>
      <c r="BJ438" s="529"/>
      <c r="BK438" s="529"/>
      <c r="BL438" s="529"/>
      <c r="BM438" s="529"/>
      <c r="BN438" s="529"/>
      <c r="BO438" s="529"/>
      <c r="BP438" s="529"/>
      <c r="BQ438" s="529"/>
      <c r="BR438" s="529"/>
      <c r="BS438" s="529"/>
      <c r="BT438" s="529"/>
      <c r="BU438" s="529"/>
      <c r="BV438" s="529"/>
      <c r="BW438" s="529"/>
      <c r="BX438" s="529"/>
      <c r="BY438" s="529"/>
      <c r="BZ438" s="529"/>
      <c r="CA438" s="529"/>
      <c r="CB438" s="529"/>
      <c r="CC438" s="529"/>
      <c r="CD438" s="529"/>
      <c r="CE438" s="529"/>
      <c r="CF438" s="529"/>
      <c r="CG438" s="529"/>
      <c r="CH438" s="529"/>
      <c r="CI438" s="529"/>
      <c r="CJ438" s="529"/>
      <c r="CK438" s="529"/>
      <c r="CL438" s="529"/>
      <c r="CM438" s="529"/>
      <c r="CN438" s="529"/>
      <c r="CO438" s="529"/>
      <c r="CP438" s="529"/>
      <c r="CQ438" s="529"/>
    </row>
    <row r="439" spans="1:95" s="70" customFormat="1" ht="15" customHeight="1" x14ac:dyDescent="0.2">
      <c r="A439" s="11">
        <v>144</v>
      </c>
      <c r="B439" s="277"/>
      <c r="C439" s="287"/>
      <c r="D439" s="287"/>
      <c r="E439" s="288"/>
      <c r="F439" s="1455" t="s">
        <v>124</v>
      </c>
      <c r="G439" s="1456"/>
      <c r="H439" s="1456"/>
      <c r="I439" s="1456"/>
      <c r="J439" s="1456"/>
      <c r="K439" s="1456"/>
      <c r="L439" s="1457"/>
      <c r="M439" s="698">
        <v>0</v>
      </c>
      <c r="N439" s="699">
        <v>0</v>
      </c>
      <c r="O439" s="700">
        <v>0</v>
      </c>
      <c r="P439" s="700">
        <v>0</v>
      </c>
      <c r="Q439" s="705">
        <v>0</v>
      </c>
      <c r="R439" s="700">
        <v>0</v>
      </c>
      <c r="S439" s="701">
        <v>0</v>
      </c>
      <c r="T439" s="700">
        <v>0</v>
      </c>
      <c r="U439" s="701">
        <v>0</v>
      </c>
      <c r="V439" s="700">
        <v>0</v>
      </c>
      <c r="W439" s="701">
        <v>0</v>
      </c>
      <c r="X439" s="700">
        <v>0</v>
      </c>
      <c r="Y439" s="701">
        <v>0</v>
      </c>
      <c r="Z439" s="700">
        <v>0</v>
      </c>
      <c r="AA439" s="701">
        <v>0</v>
      </c>
      <c r="AB439" s="706">
        <v>0</v>
      </c>
      <c r="AC439" s="698">
        <v>0</v>
      </c>
      <c r="AD439" s="996"/>
      <c r="AE439" s="997"/>
      <c r="AF439" s="997"/>
      <c r="AG439" s="536"/>
      <c r="AH439" s="529"/>
      <c r="AI439" s="529"/>
      <c r="AJ439" s="529"/>
      <c r="AK439" s="529"/>
      <c r="AL439" s="529"/>
      <c r="AM439" s="529"/>
      <c r="AN439" s="529"/>
      <c r="AO439" s="529"/>
      <c r="AP439" s="529"/>
      <c r="AQ439" s="529"/>
      <c r="AR439" s="529"/>
      <c r="AS439" s="529"/>
      <c r="AT439" s="529"/>
      <c r="AU439" s="529"/>
      <c r="AV439" s="529"/>
      <c r="AW439" s="529"/>
      <c r="AX439" s="529"/>
      <c r="AY439" s="529"/>
      <c r="AZ439" s="529"/>
      <c r="BA439" s="529"/>
      <c r="BB439" s="529"/>
      <c r="BC439" s="529"/>
      <c r="BD439" s="529"/>
      <c r="BE439" s="529"/>
      <c r="BF439" s="529"/>
      <c r="BG439" s="529"/>
      <c r="BH439" s="529"/>
      <c r="BI439" s="529"/>
      <c r="BJ439" s="529"/>
      <c r="BK439" s="529"/>
      <c r="BL439" s="529"/>
      <c r="BM439" s="529"/>
      <c r="BN439" s="529"/>
      <c r="BO439" s="529"/>
      <c r="BP439" s="529"/>
      <c r="BQ439" s="529"/>
      <c r="BR439" s="529"/>
      <c r="BS439" s="529"/>
      <c r="BT439" s="529"/>
      <c r="BU439" s="529"/>
      <c r="BV439" s="529"/>
      <c r="BW439" s="529"/>
      <c r="BX439" s="529"/>
      <c r="BY439" s="529"/>
      <c r="BZ439" s="529"/>
      <c r="CA439" s="529"/>
      <c r="CB439" s="529"/>
      <c r="CC439" s="529"/>
      <c r="CD439" s="529"/>
      <c r="CE439" s="529"/>
      <c r="CF439" s="529"/>
      <c r="CG439" s="529"/>
      <c r="CH439" s="529"/>
      <c r="CI439" s="529"/>
      <c r="CJ439" s="529"/>
      <c r="CK439" s="529"/>
      <c r="CL439" s="529"/>
      <c r="CM439" s="529"/>
      <c r="CN439" s="529"/>
      <c r="CO439" s="529"/>
      <c r="CP439" s="529"/>
      <c r="CQ439" s="529"/>
    </row>
    <row r="440" spans="1:95" s="70" customFormat="1" ht="15" customHeight="1" x14ac:dyDescent="0.2">
      <c r="A440" s="11">
        <v>145</v>
      </c>
      <c r="B440" s="277"/>
      <c r="C440" s="287"/>
      <c r="D440" s="287"/>
      <c r="E440" s="288"/>
      <c r="F440" s="1458" t="s">
        <v>571</v>
      </c>
      <c r="G440" s="1459"/>
      <c r="H440" s="1459"/>
      <c r="I440" s="1459"/>
      <c r="J440" s="1459"/>
      <c r="K440" s="1459"/>
      <c r="L440" s="1460"/>
      <c r="M440" s="698">
        <v>0</v>
      </c>
      <c r="N440" s="699">
        <v>0</v>
      </c>
      <c r="O440" s="700">
        <v>0</v>
      </c>
      <c r="P440" s="700">
        <v>0</v>
      </c>
      <c r="Q440" s="705">
        <v>0</v>
      </c>
      <c r="R440" s="700">
        <v>0</v>
      </c>
      <c r="S440" s="701">
        <v>0</v>
      </c>
      <c r="T440" s="700">
        <v>0</v>
      </c>
      <c r="U440" s="701">
        <v>0</v>
      </c>
      <c r="V440" s="700">
        <v>0</v>
      </c>
      <c r="W440" s="701">
        <v>0</v>
      </c>
      <c r="X440" s="700">
        <v>0</v>
      </c>
      <c r="Y440" s="701">
        <v>0</v>
      </c>
      <c r="Z440" s="700">
        <v>0</v>
      </c>
      <c r="AA440" s="701">
        <v>0</v>
      </c>
      <c r="AB440" s="706">
        <v>0</v>
      </c>
      <c r="AC440" s="698">
        <v>0</v>
      </c>
      <c r="AD440" s="996"/>
      <c r="AE440" s="997"/>
      <c r="AF440" s="997"/>
      <c r="AG440" s="536"/>
      <c r="AH440" s="529"/>
      <c r="AI440" s="529"/>
      <c r="AJ440" s="529"/>
      <c r="AK440" s="529"/>
      <c r="AL440" s="529"/>
      <c r="AM440" s="529"/>
      <c r="AN440" s="529"/>
      <c r="AO440" s="529"/>
      <c r="AP440" s="529"/>
      <c r="AQ440" s="529"/>
      <c r="AR440" s="529"/>
      <c r="AS440" s="529"/>
      <c r="AT440" s="529"/>
      <c r="AU440" s="529"/>
      <c r="AV440" s="529"/>
      <c r="AW440" s="529"/>
      <c r="AX440" s="529"/>
      <c r="AY440" s="529"/>
      <c r="AZ440" s="529"/>
      <c r="BA440" s="529"/>
      <c r="BB440" s="529"/>
      <c r="BC440" s="529"/>
      <c r="BD440" s="529"/>
      <c r="BE440" s="529"/>
      <c r="BF440" s="529"/>
      <c r="BG440" s="529"/>
      <c r="BH440" s="529"/>
      <c r="BI440" s="529"/>
      <c r="BJ440" s="529"/>
      <c r="BK440" s="529"/>
      <c r="BL440" s="529"/>
      <c r="BM440" s="529"/>
      <c r="BN440" s="529"/>
      <c r="BO440" s="529"/>
      <c r="BP440" s="529"/>
      <c r="BQ440" s="529"/>
      <c r="BR440" s="529"/>
      <c r="BS440" s="529"/>
      <c r="BT440" s="529"/>
      <c r="BU440" s="529"/>
      <c r="BV440" s="529"/>
      <c r="BW440" s="529"/>
      <c r="BX440" s="529"/>
      <c r="BY440" s="529"/>
      <c r="BZ440" s="529"/>
      <c r="CA440" s="529"/>
      <c r="CB440" s="529"/>
      <c r="CC440" s="529"/>
      <c r="CD440" s="529"/>
      <c r="CE440" s="529"/>
      <c r="CF440" s="529"/>
      <c r="CG440" s="529"/>
      <c r="CH440" s="529"/>
      <c r="CI440" s="529"/>
      <c r="CJ440" s="529"/>
      <c r="CK440" s="529"/>
      <c r="CL440" s="529"/>
      <c r="CM440" s="529"/>
      <c r="CN440" s="529"/>
      <c r="CO440" s="529"/>
      <c r="CP440" s="529"/>
      <c r="CQ440" s="529"/>
    </row>
    <row r="441" spans="1:95" s="70" customFormat="1" ht="15" customHeight="1" x14ac:dyDescent="0.2">
      <c r="A441" s="11">
        <v>146</v>
      </c>
      <c r="B441" s="277"/>
      <c r="C441" s="287"/>
      <c r="D441" s="287"/>
      <c r="E441" s="1452" t="s">
        <v>119</v>
      </c>
      <c r="F441" s="1453"/>
      <c r="G441" s="1453"/>
      <c r="H441" s="1453"/>
      <c r="I441" s="1453"/>
      <c r="J441" s="1453"/>
      <c r="K441" s="1453"/>
      <c r="L441" s="1454"/>
      <c r="M441" s="407">
        <f>SUM(M442:M444)</f>
        <v>0</v>
      </c>
      <c r="N441" s="410">
        <f t="shared" ref="N441:AC441" si="96">SUBTOTAL(9,N442:N444)</f>
        <v>0</v>
      </c>
      <c r="O441" s="414">
        <f t="shared" si="96"/>
        <v>0</v>
      </c>
      <c r="P441" s="413">
        <f t="shared" si="96"/>
        <v>0</v>
      </c>
      <c r="Q441" s="415">
        <f t="shared" si="96"/>
        <v>0</v>
      </c>
      <c r="R441" s="414">
        <f t="shared" si="96"/>
        <v>0</v>
      </c>
      <c r="S441" s="414">
        <f t="shared" si="96"/>
        <v>0</v>
      </c>
      <c r="T441" s="414">
        <f t="shared" si="96"/>
        <v>0</v>
      </c>
      <c r="U441" s="414">
        <f t="shared" si="96"/>
        <v>0</v>
      </c>
      <c r="V441" s="414">
        <f t="shared" si="96"/>
        <v>0</v>
      </c>
      <c r="W441" s="414">
        <f t="shared" si="96"/>
        <v>0</v>
      </c>
      <c r="X441" s="414">
        <f t="shared" si="96"/>
        <v>0</v>
      </c>
      <c r="Y441" s="414">
        <f t="shared" si="96"/>
        <v>0</v>
      </c>
      <c r="Z441" s="414">
        <f t="shared" si="96"/>
        <v>0</v>
      </c>
      <c r="AA441" s="414">
        <f t="shared" si="96"/>
        <v>0</v>
      </c>
      <c r="AB441" s="424">
        <f t="shared" si="96"/>
        <v>0</v>
      </c>
      <c r="AC441" s="407">
        <f t="shared" si="96"/>
        <v>0</v>
      </c>
      <c r="AD441" s="996"/>
      <c r="AE441" s="997"/>
      <c r="AF441" s="997"/>
      <c r="AG441" s="536"/>
      <c r="AH441" s="529"/>
      <c r="AI441" s="529"/>
      <c r="AJ441" s="529"/>
      <c r="AK441" s="529"/>
      <c r="AL441" s="529"/>
      <c r="AM441" s="529"/>
      <c r="AN441" s="529"/>
      <c r="AO441" s="529"/>
      <c r="AP441" s="529"/>
      <c r="AQ441" s="529"/>
      <c r="AR441" s="529"/>
      <c r="AS441" s="529"/>
      <c r="AT441" s="529"/>
      <c r="AU441" s="529"/>
      <c r="AV441" s="529"/>
      <c r="AW441" s="529"/>
      <c r="AX441" s="529"/>
      <c r="AY441" s="529"/>
      <c r="AZ441" s="529"/>
      <c r="BA441" s="529"/>
      <c r="BB441" s="529"/>
      <c r="BC441" s="529"/>
      <c r="BD441" s="529"/>
      <c r="BE441" s="529"/>
      <c r="BF441" s="529"/>
      <c r="BG441" s="529"/>
      <c r="BH441" s="529"/>
      <c r="BI441" s="529"/>
      <c r="BJ441" s="529"/>
      <c r="BK441" s="529"/>
      <c r="BL441" s="529"/>
      <c r="BM441" s="529"/>
      <c r="BN441" s="529"/>
      <c r="BO441" s="529"/>
      <c r="BP441" s="529"/>
      <c r="BQ441" s="529"/>
      <c r="BR441" s="529"/>
      <c r="BS441" s="529"/>
      <c r="BT441" s="529"/>
      <c r="BU441" s="529"/>
      <c r="BV441" s="529"/>
      <c r="BW441" s="529"/>
      <c r="BX441" s="529"/>
      <c r="BY441" s="529"/>
      <c r="BZ441" s="529"/>
      <c r="CA441" s="529"/>
      <c r="CB441" s="529"/>
      <c r="CC441" s="529"/>
      <c r="CD441" s="529"/>
      <c r="CE441" s="529"/>
      <c r="CF441" s="529"/>
      <c r="CG441" s="529"/>
      <c r="CH441" s="529"/>
      <c r="CI441" s="529"/>
      <c r="CJ441" s="529"/>
      <c r="CK441" s="529"/>
      <c r="CL441" s="529"/>
      <c r="CM441" s="529"/>
      <c r="CN441" s="529"/>
      <c r="CO441" s="529"/>
      <c r="CP441" s="529"/>
      <c r="CQ441" s="529"/>
    </row>
    <row r="442" spans="1:95" s="70" customFormat="1" ht="15" customHeight="1" x14ac:dyDescent="0.2">
      <c r="A442" s="11">
        <v>147</v>
      </c>
      <c r="B442" s="277"/>
      <c r="C442" s="287"/>
      <c r="D442" s="287"/>
      <c r="E442" s="288"/>
      <c r="F442" s="1455" t="s">
        <v>116</v>
      </c>
      <c r="G442" s="1456"/>
      <c r="H442" s="1456"/>
      <c r="I442" s="1456"/>
      <c r="J442" s="1456"/>
      <c r="K442" s="1456"/>
      <c r="L442" s="1457"/>
      <c r="M442" s="698">
        <v>0</v>
      </c>
      <c r="N442" s="699">
        <v>0</v>
      </c>
      <c r="O442" s="700">
        <v>0</v>
      </c>
      <c r="P442" s="700">
        <v>0</v>
      </c>
      <c r="Q442" s="705">
        <v>0</v>
      </c>
      <c r="R442" s="700">
        <v>0</v>
      </c>
      <c r="S442" s="701">
        <v>0</v>
      </c>
      <c r="T442" s="700">
        <v>0</v>
      </c>
      <c r="U442" s="701">
        <v>0</v>
      </c>
      <c r="V442" s="700">
        <v>0</v>
      </c>
      <c r="W442" s="701">
        <v>0</v>
      </c>
      <c r="X442" s="700">
        <v>0</v>
      </c>
      <c r="Y442" s="701">
        <v>0</v>
      </c>
      <c r="Z442" s="700">
        <v>0</v>
      </c>
      <c r="AA442" s="701">
        <v>0</v>
      </c>
      <c r="AB442" s="706">
        <v>0</v>
      </c>
      <c r="AC442" s="698">
        <v>0</v>
      </c>
      <c r="AD442" s="996"/>
      <c r="AE442" s="997"/>
      <c r="AF442" s="997"/>
      <c r="AG442" s="536"/>
      <c r="AH442" s="529"/>
      <c r="AI442" s="529"/>
      <c r="AJ442" s="529"/>
      <c r="AK442" s="529"/>
      <c r="AL442" s="529"/>
      <c r="AM442" s="529"/>
      <c r="AN442" s="529"/>
      <c r="AO442" s="529"/>
      <c r="AP442" s="529"/>
      <c r="AQ442" s="529"/>
      <c r="AR442" s="529"/>
      <c r="AS442" s="529"/>
      <c r="AT442" s="529"/>
      <c r="AU442" s="529"/>
      <c r="AV442" s="529"/>
      <c r="AW442" s="529"/>
      <c r="AX442" s="529"/>
      <c r="AY442" s="529"/>
      <c r="AZ442" s="529"/>
      <c r="BA442" s="529"/>
      <c r="BB442" s="529"/>
      <c r="BC442" s="529"/>
      <c r="BD442" s="529"/>
      <c r="BE442" s="529"/>
      <c r="BF442" s="529"/>
      <c r="BG442" s="529"/>
      <c r="BH442" s="529"/>
      <c r="BI442" s="529"/>
      <c r="BJ442" s="529"/>
      <c r="BK442" s="529"/>
      <c r="BL442" s="529"/>
      <c r="BM442" s="529"/>
      <c r="BN442" s="529"/>
      <c r="BO442" s="529"/>
      <c r="BP442" s="529"/>
      <c r="BQ442" s="529"/>
      <c r="BR442" s="529"/>
      <c r="BS442" s="529"/>
      <c r="BT442" s="529"/>
      <c r="BU442" s="529"/>
      <c r="BV442" s="529"/>
      <c r="BW442" s="529"/>
      <c r="BX442" s="529"/>
      <c r="BY442" s="529"/>
      <c r="BZ442" s="529"/>
      <c r="CA442" s="529"/>
      <c r="CB442" s="529"/>
      <c r="CC442" s="529"/>
      <c r="CD442" s="529"/>
      <c r="CE442" s="529"/>
      <c r="CF442" s="529"/>
      <c r="CG442" s="529"/>
      <c r="CH442" s="529"/>
      <c r="CI442" s="529"/>
      <c r="CJ442" s="529"/>
      <c r="CK442" s="529"/>
      <c r="CL442" s="529"/>
      <c r="CM442" s="529"/>
      <c r="CN442" s="529"/>
      <c r="CO442" s="529"/>
      <c r="CP442" s="529"/>
      <c r="CQ442" s="529"/>
    </row>
    <row r="443" spans="1:95" s="70" customFormat="1" ht="15" customHeight="1" x14ac:dyDescent="0.2">
      <c r="A443" s="11">
        <v>148</v>
      </c>
      <c r="B443" s="277"/>
      <c r="C443" s="287"/>
      <c r="D443" s="287"/>
      <c r="E443" s="288"/>
      <c r="F443" s="1449" t="s">
        <v>567</v>
      </c>
      <c r="G443" s="1450"/>
      <c r="H443" s="1450"/>
      <c r="I443" s="1450"/>
      <c r="J443" s="1450"/>
      <c r="K443" s="1450"/>
      <c r="L443" s="1451"/>
      <c r="M443" s="698">
        <v>0</v>
      </c>
      <c r="N443" s="699">
        <v>0</v>
      </c>
      <c r="O443" s="700">
        <v>0</v>
      </c>
      <c r="P443" s="700">
        <v>0</v>
      </c>
      <c r="Q443" s="705">
        <v>0</v>
      </c>
      <c r="R443" s="700">
        <v>0</v>
      </c>
      <c r="S443" s="701">
        <v>0</v>
      </c>
      <c r="T443" s="700">
        <v>0</v>
      </c>
      <c r="U443" s="701">
        <v>0</v>
      </c>
      <c r="V443" s="700">
        <v>0</v>
      </c>
      <c r="W443" s="701">
        <v>0</v>
      </c>
      <c r="X443" s="700">
        <v>0</v>
      </c>
      <c r="Y443" s="701">
        <v>0</v>
      </c>
      <c r="Z443" s="700">
        <v>0</v>
      </c>
      <c r="AA443" s="701">
        <v>0</v>
      </c>
      <c r="AB443" s="706">
        <v>0</v>
      </c>
      <c r="AC443" s="698">
        <v>0</v>
      </c>
      <c r="AD443" s="996"/>
      <c r="AE443" s="997"/>
      <c r="AF443" s="997"/>
      <c r="AG443" s="536"/>
      <c r="AH443" s="529"/>
      <c r="AI443" s="529"/>
      <c r="AJ443" s="529"/>
      <c r="AK443" s="529"/>
      <c r="AL443" s="529"/>
      <c r="AM443" s="529"/>
      <c r="AN443" s="529"/>
      <c r="AO443" s="529"/>
      <c r="AP443" s="529"/>
      <c r="AQ443" s="529"/>
      <c r="AR443" s="529"/>
      <c r="AS443" s="529"/>
      <c r="AT443" s="529"/>
      <c r="AU443" s="529"/>
      <c r="AV443" s="529"/>
      <c r="AW443" s="529"/>
      <c r="AX443" s="529"/>
      <c r="AY443" s="529"/>
      <c r="AZ443" s="529"/>
      <c r="BA443" s="529"/>
      <c r="BB443" s="529"/>
      <c r="BC443" s="529"/>
      <c r="BD443" s="529"/>
      <c r="BE443" s="529"/>
      <c r="BF443" s="529"/>
      <c r="BG443" s="529"/>
      <c r="BH443" s="529"/>
      <c r="BI443" s="529"/>
      <c r="BJ443" s="529"/>
      <c r="BK443" s="529"/>
      <c r="BL443" s="529"/>
      <c r="BM443" s="529"/>
      <c r="BN443" s="529"/>
      <c r="BO443" s="529"/>
      <c r="BP443" s="529"/>
      <c r="BQ443" s="529"/>
      <c r="BR443" s="529"/>
      <c r="BS443" s="529"/>
      <c r="BT443" s="529"/>
      <c r="BU443" s="529"/>
      <c r="BV443" s="529"/>
      <c r="BW443" s="529"/>
      <c r="BX443" s="529"/>
      <c r="BY443" s="529"/>
      <c r="BZ443" s="529"/>
      <c r="CA443" s="529"/>
      <c r="CB443" s="529"/>
      <c r="CC443" s="529"/>
      <c r="CD443" s="529"/>
      <c r="CE443" s="529"/>
      <c r="CF443" s="529"/>
      <c r="CG443" s="529"/>
      <c r="CH443" s="529"/>
      <c r="CI443" s="529"/>
      <c r="CJ443" s="529"/>
      <c r="CK443" s="529"/>
      <c r="CL443" s="529"/>
      <c r="CM443" s="529"/>
      <c r="CN443" s="529"/>
      <c r="CO443" s="529"/>
      <c r="CP443" s="529"/>
      <c r="CQ443" s="529"/>
    </row>
    <row r="444" spans="1:95" s="70" customFormat="1" ht="27.75" customHeight="1" x14ac:dyDescent="0.2">
      <c r="A444" s="11">
        <v>149</v>
      </c>
      <c r="B444" s="277"/>
      <c r="C444" s="287"/>
      <c r="D444" s="287"/>
      <c r="E444" s="288"/>
      <c r="F444" s="1458" t="s">
        <v>125</v>
      </c>
      <c r="G444" s="1459"/>
      <c r="H444" s="1459"/>
      <c r="I444" s="1459"/>
      <c r="J444" s="1459"/>
      <c r="K444" s="1459"/>
      <c r="L444" s="1460"/>
      <c r="M444" s="698">
        <v>0</v>
      </c>
      <c r="N444" s="699">
        <v>0</v>
      </c>
      <c r="O444" s="700">
        <v>0</v>
      </c>
      <c r="P444" s="700">
        <v>0</v>
      </c>
      <c r="Q444" s="705">
        <v>0</v>
      </c>
      <c r="R444" s="700">
        <v>0</v>
      </c>
      <c r="S444" s="701">
        <v>0</v>
      </c>
      <c r="T444" s="700">
        <v>0</v>
      </c>
      <c r="U444" s="701">
        <v>0</v>
      </c>
      <c r="V444" s="700">
        <v>0</v>
      </c>
      <c r="W444" s="701">
        <v>0</v>
      </c>
      <c r="X444" s="700">
        <v>0</v>
      </c>
      <c r="Y444" s="701">
        <v>0</v>
      </c>
      <c r="Z444" s="700">
        <v>0</v>
      </c>
      <c r="AA444" s="701">
        <v>0</v>
      </c>
      <c r="AB444" s="706">
        <v>0</v>
      </c>
      <c r="AC444" s="698">
        <v>0</v>
      </c>
      <c r="AD444" s="996"/>
      <c r="AE444" s="997"/>
      <c r="AF444" s="997"/>
      <c r="AG444" s="536"/>
      <c r="AH444" s="529"/>
      <c r="AI444" s="529"/>
      <c r="AJ444" s="529"/>
      <c r="AK444" s="529"/>
      <c r="AL444" s="529"/>
      <c r="AM444" s="529"/>
      <c r="AN444" s="529"/>
      <c r="AO444" s="529"/>
      <c r="AP444" s="529"/>
      <c r="AQ444" s="529"/>
      <c r="AR444" s="529"/>
      <c r="AS444" s="529"/>
      <c r="AT444" s="529"/>
      <c r="AU444" s="529"/>
      <c r="AV444" s="529"/>
      <c r="AW444" s="529"/>
      <c r="AX444" s="529"/>
      <c r="AY444" s="529"/>
      <c r="AZ444" s="529"/>
      <c r="BA444" s="529"/>
      <c r="BB444" s="529"/>
      <c r="BC444" s="529"/>
      <c r="BD444" s="529"/>
      <c r="BE444" s="529"/>
      <c r="BF444" s="529"/>
      <c r="BG444" s="529"/>
      <c r="BH444" s="529"/>
      <c r="BI444" s="529"/>
      <c r="BJ444" s="529"/>
      <c r="BK444" s="529"/>
      <c r="BL444" s="529"/>
      <c r="BM444" s="529"/>
      <c r="BN444" s="529"/>
      <c r="BO444" s="529"/>
      <c r="BP444" s="529"/>
      <c r="BQ444" s="529"/>
      <c r="BR444" s="529"/>
      <c r="BS444" s="529"/>
      <c r="BT444" s="529"/>
      <c r="BU444" s="529"/>
      <c r="BV444" s="529"/>
      <c r="BW444" s="529"/>
      <c r="BX444" s="529"/>
      <c r="BY444" s="529"/>
      <c r="BZ444" s="529"/>
      <c r="CA444" s="529"/>
      <c r="CB444" s="529"/>
      <c r="CC444" s="529"/>
      <c r="CD444" s="529"/>
      <c r="CE444" s="529"/>
      <c r="CF444" s="529"/>
      <c r="CG444" s="529"/>
      <c r="CH444" s="529"/>
      <c r="CI444" s="529"/>
      <c r="CJ444" s="529"/>
      <c r="CK444" s="529"/>
      <c r="CL444" s="529"/>
      <c r="CM444" s="529"/>
      <c r="CN444" s="529"/>
      <c r="CO444" s="529"/>
      <c r="CP444" s="529"/>
      <c r="CQ444" s="529"/>
    </row>
    <row r="445" spans="1:95" s="70" customFormat="1" ht="15" customHeight="1" x14ac:dyDescent="0.2">
      <c r="A445" s="11">
        <v>150</v>
      </c>
      <c r="B445" s="277"/>
      <c r="C445" s="287"/>
      <c r="D445" s="287"/>
      <c r="E445" s="1452" t="s">
        <v>120</v>
      </c>
      <c r="F445" s="1453"/>
      <c r="G445" s="1453"/>
      <c r="H445" s="1453"/>
      <c r="I445" s="1453"/>
      <c r="J445" s="1453"/>
      <c r="K445" s="1453"/>
      <c r="L445" s="1454"/>
      <c r="M445" s="407">
        <f>SUM(M446:M447)</f>
        <v>0</v>
      </c>
      <c r="N445" s="410">
        <f t="shared" ref="N445:AC445" si="97">SUBTOTAL(9,N446:N447)</f>
        <v>0</v>
      </c>
      <c r="O445" s="414">
        <f t="shared" si="97"/>
        <v>0</v>
      </c>
      <c r="P445" s="413">
        <f t="shared" si="97"/>
        <v>0</v>
      </c>
      <c r="Q445" s="415">
        <f t="shared" si="97"/>
        <v>0</v>
      </c>
      <c r="R445" s="414">
        <f t="shared" si="97"/>
        <v>0</v>
      </c>
      <c r="S445" s="414">
        <f t="shared" si="97"/>
        <v>0</v>
      </c>
      <c r="T445" s="414">
        <f t="shared" si="97"/>
        <v>0</v>
      </c>
      <c r="U445" s="414">
        <f t="shared" si="97"/>
        <v>0</v>
      </c>
      <c r="V445" s="414">
        <f t="shared" si="97"/>
        <v>0</v>
      </c>
      <c r="W445" s="414">
        <f t="shared" si="97"/>
        <v>0</v>
      </c>
      <c r="X445" s="414">
        <f t="shared" si="97"/>
        <v>0</v>
      </c>
      <c r="Y445" s="414">
        <f t="shared" si="97"/>
        <v>0</v>
      </c>
      <c r="Z445" s="414">
        <f t="shared" si="97"/>
        <v>0</v>
      </c>
      <c r="AA445" s="414">
        <f t="shared" si="97"/>
        <v>0</v>
      </c>
      <c r="AB445" s="424">
        <f t="shared" si="97"/>
        <v>0</v>
      </c>
      <c r="AC445" s="407">
        <f t="shared" si="97"/>
        <v>0</v>
      </c>
      <c r="AD445" s="996"/>
      <c r="AE445" s="997"/>
      <c r="AF445" s="997"/>
      <c r="AG445" s="536"/>
      <c r="AH445" s="529"/>
      <c r="AI445" s="529"/>
      <c r="AJ445" s="529"/>
      <c r="AK445" s="529"/>
      <c r="AL445" s="529"/>
      <c r="AM445" s="529"/>
      <c r="AN445" s="529"/>
      <c r="AO445" s="529"/>
      <c r="AP445" s="529"/>
      <c r="AQ445" s="529"/>
      <c r="AR445" s="529"/>
      <c r="AS445" s="529"/>
      <c r="AT445" s="529"/>
      <c r="AU445" s="529"/>
      <c r="AV445" s="529"/>
      <c r="AW445" s="529"/>
      <c r="AX445" s="529"/>
      <c r="AY445" s="529"/>
      <c r="AZ445" s="529"/>
      <c r="BA445" s="529"/>
      <c r="BB445" s="529"/>
      <c r="BC445" s="529"/>
      <c r="BD445" s="529"/>
      <c r="BE445" s="529"/>
      <c r="BF445" s="529"/>
      <c r="BG445" s="529"/>
      <c r="BH445" s="529"/>
      <c r="BI445" s="529"/>
      <c r="BJ445" s="529"/>
      <c r="BK445" s="529"/>
      <c r="BL445" s="529"/>
      <c r="BM445" s="529"/>
      <c r="BN445" s="529"/>
      <c r="BO445" s="529"/>
      <c r="BP445" s="529"/>
      <c r="BQ445" s="529"/>
      <c r="BR445" s="529"/>
      <c r="BS445" s="529"/>
      <c r="BT445" s="529"/>
      <c r="BU445" s="529"/>
      <c r="BV445" s="529"/>
      <c r="BW445" s="529"/>
      <c r="BX445" s="529"/>
      <c r="BY445" s="529"/>
      <c r="BZ445" s="529"/>
      <c r="CA445" s="529"/>
      <c r="CB445" s="529"/>
      <c r="CC445" s="529"/>
      <c r="CD445" s="529"/>
      <c r="CE445" s="529"/>
      <c r="CF445" s="529"/>
      <c r="CG445" s="529"/>
      <c r="CH445" s="529"/>
      <c r="CI445" s="529"/>
      <c r="CJ445" s="529"/>
      <c r="CK445" s="529"/>
      <c r="CL445" s="529"/>
      <c r="CM445" s="529"/>
      <c r="CN445" s="529"/>
      <c r="CO445" s="529"/>
      <c r="CP445" s="529"/>
      <c r="CQ445" s="529"/>
    </row>
    <row r="446" spans="1:95" s="70" customFormat="1" ht="15" customHeight="1" x14ac:dyDescent="0.2">
      <c r="A446" s="11">
        <v>151</v>
      </c>
      <c r="B446" s="277"/>
      <c r="C446" s="287"/>
      <c r="D446" s="287"/>
      <c r="E446" s="288"/>
      <c r="F446" s="1455" t="s">
        <v>117</v>
      </c>
      <c r="G446" s="1456"/>
      <c r="H446" s="1456"/>
      <c r="I446" s="1456"/>
      <c r="J446" s="1456"/>
      <c r="K446" s="1456"/>
      <c r="L446" s="1457"/>
      <c r="M446" s="698">
        <v>0</v>
      </c>
      <c r="N446" s="699">
        <v>0</v>
      </c>
      <c r="O446" s="700">
        <v>0</v>
      </c>
      <c r="P446" s="700">
        <v>0</v>
      </c>
      <c r="Q446" s="705">
        <v>0</v>
      </c>
      <c r="R446" s="700">
        <v>0</v>
      </c>
      <c r="S446" s="701">
        <v>0</v>
      </c>
      <c r="T446" s="700">
        <v>0</v>
      </c>
      <c r="U446" s="701">
        <v>0</v>
      </c>
      <c r="V446" s="700">
        <v>0</v>
      </c>
      <c r="W446" s="701">
        <v>0</v>
      </c>
      <c r="X446" s="700">
        <v>0</v>
      </c>
      <c r="Y446" s="701">
        <v>0</v>
      </c>
      <c r="Z446" s="700">
        <v>0</v>
      </c>
      <c r="AA446" s="701">
        <v>0</v>
      </c>
      <c r="AB446" s="706">
        <v>0</v>
      </c>
      <c r="AC446" s="698">
        <v>0</v>
      </c>
      <c r="AD446" s="996"/>
      <c r="AE446" s="997"/>
      <c r="AF446" s="997"/>
      <c r="AG446" s="536"/>
      <c r="AH446" s="529"/>
      <c r="AI446" s="529"/>
      <c r="AJ446" s="529"/>
      <c r="AK446" s="529"/>
      <c r="AL446" s="529"/>
      <c r="AM446" s="529"/>
      <c r="AN446" s="529"/>
      <c r="AO446" s="529"/>
      <c r="AP446" s="529"/>
      <c r="AQ446" s="529"/>
      <c r="AR446" s="529"/>
      <c r="AS446" s="529"/>
      <c r="AT446" s="529"/>
      <c r="AU446" s="529"/>
      <c r="AV446" s="529"/>
      <c r="AW446" s="529"/>
      <c r="AX446" s="529"/>
      <c r="AY446" s="529"/>
      <c r="AZ446" s="529"/>
      <c r="BA446" s="529"/>
      <c r="BB446" s="529"/>
      <c r="BC446" s="529"/>
      <c r="BD446" s="529"/>
      <c r="BE446" s="529"/>
      <c r="BF446" s="529"/>
      <c r="BG446" s="529"/>
      <c r="BH446" s="529"/>
      <c r="BI446" s="529"/>
      <c r="BJ446" s="529"/>
      <c r="BK446" s="529"/>
      <c r="BL446" s="529"/>
      <c r="BM446" s="529"/>
      <c r="BN446" s="529"/>
      <c r="BO446" s="529"/>
      <c r="BP446" s="529"/>
      <c r="BQ446" s="529"/>
      <c r="BR446" s="529"/>
      <c r="BS446" s="529"/>
      <c r="BT446" s="529"/>
      <c r="BU446" s="529"/>
      <c r="BV446" s="529"/>
      <c r="BW446" s="529"/>
      <c r="BX446" s="529"/>
      <c r="BY446" s="529"/>
      <c r="BZ446" s="529"/>
      <c r="CA446" s="529"/>
      <c r="CB446" s="529"/>
      <c r="CC446" s="529"/>
      <c r="CD446" s="529"/>
      <c r="CE446" s="529"/>
      <c r="CF446" s="529"/>
      <c r="CG446" s="529"/>
      <c r="CH446" s="529"/>
      <c r="CI446" s="529"/>
      <c r="CJ446" s="529"/>
      <c r="CK446" s="529"/>
      <c r="CL446" s="529"/>
      <c r="CM446" s="529"/>
      <c r="CN446" s="529"/>
      <c r="CO446" s="529"/>
      <c r="CP446" s="529"/>
      <c r="CQ446" s="529"/>
    </row>
    <row r="447" spans="1:95" s="70" customFormat="1" ht="15" customHeight="1" x14ac:dyDescent="0.2">
      <c r="A447" s="11">
        <v>152</v>
      </c>
      <c r="B447" s="277"/>
      <c r="C447" s="287"/>
      <c r="D447" s="287"/>
      <c r="E447" s="288"/>
      <c r="F447" s="1458" t="s">
        <v>572</v>
      </c>
      <c r="G447" s="1459"/>
      <c r="H447" s="1459"/>
      <c r="I447" s="1459"/>
      <c r="J447" s="1459"/>
      <c r="K447" s="1459"/>
      <c r="L447" s="1460"/>
      <c r="M447" s="698">
        <v>0</v>
      </c>
      <c r="N447" s="699">
        <v>0</v>
      </c>
      <c r="O447" s="700">
        <v>0</v>
      </c>
      <c r="P447" s="700">
        <v>0</v>
      </c>
      <c r="Q447" s="705">
        <v>0</v>
      </c>
      <c r="R447" s="700">
        <v>0</v>
      </c>
      <c r="S447" s="701">
        <v>0</v>
      </c>
      <c r="T447" s="700">
        <v>0</v>
      </c>
      <c r="U447" s="701">
        <v>0</v>
      </c>
      <c r="V447" s="700">
        <v>0</v>
      </c>
      <c r="W447" s="701">
        <v>0</v>
      </c>
      <c r="X447" s="700">
        <v>0</v>
      </c>
      <c r="Y447" s="701">
        <v>0</v>
      </c>
      <c r="Z447" s="700">
        <v>0</v>
      </c>
      <c r="AA447" s="701">
        <v>0</v>
      </c>
      <c r="AB447" s="706">
        <v>0</v>
      </c>
      <c r="AC447" s="698">
        <v>0</v>
      </c>
      <c r="AD447" s="996"/>
      <c r="AE447" s="997"/>
      <c r="AF447" s="997"/>
      <c r="AG447" s="536"/>
      <c r="AH447" s="529"/>
      <c r="AI447" s="529"/>
      <c r="AJ447" s="529"/>
      <c r="AK447" s="529"/>
      <c r="AL447" s="529"/>
      <c r="AM447" s="529"/>
      <c r="AN447" s="529"/>
      <c r="AO447" s="529"/>
      <c r="AP447" s="529"/>
      <c r="AQ447" s="529"/>
      <c r="AR447" s="529"/>
      <c r="AS447" s="529"/>
      <c r="AT447" s="529"/>
      <c r="AU447" s="529"/>
      <c r="AV447" s="529"/>
      <c r="AW447" s="529"/>
      <c r="AX447" s="529"/>
      <c r="AY447" s="529"/>
      <c r="AZ447" s="529"/>
      <c r="BA447" s="529"/>
      <c r="BB447" s="529"/>
      <c r="BC447" s="529"/>
      <c r="BD447" s="529"/>
      <c r="BE447" s="529"/>
      <c r="BF447" s="529"/>
      <c r="BG447" s="529"/>
      <c r="BH447" s="529"/>
      <c r="BI447" s="529"/>
      <c r="BJ447" s="529"/>
      <c r="BK447" s="529"/>
      <c r="BL447" s="529"/>
      <c r="BM447" s="529"/>
      <c r="BN447" s="529"/>
      <c r="BO447" s="529"/>
      <c r="BP447" s="529"/>
      <c r="BQ447" s="529"/>
      <c r="BR447" s="529"/>
      <c r="BS447" s="529"/>
      <c r="BT447" s="529"/>
      <c r="BU447" s="529"/>
      <c r="BV447" s="529"/>
      <c r="BW447" s="529"/>
      <c r="BX447" s="529"/>
      <c r="BY447" s="529"/>
      <c r="BZ447" s="529"/>
      <c r="CA447" s="529"/>
      <c r="CB447" s="529"/>
      <c r="CC447" s="529"/>
      <c r="CD447" s="529"/>
      <c r="CE447" s="529"/>
      <c r="CF447" s="529"/>
      <c r="CG447" s="529"/>
      <c r="CH447" s="529"/>
      <c r="CI447" s="529"/>
      <c r="CJ447" s="529"/>
      <c r="CK447" s="529"/>
      <c r="CL447" s="529"/>
      <c r="CM447" s="529"/>
      <c r="CN447" s="529"/>
      <c r="CO447" s="529"/>
      <c r="CP447" s="529"/>
      <c r="CQ447" s="529"/>
    </row>
    <row r="448" spans="1:95" s="70" customFormat="1" ht="15" customHeight="1" x14ac:dyDescent="0.2">
      <c r="A448" s="11">
        <v>153</v>
      </c>
      <c r="B448" s="277"/>
      <c r="C448" s="287"/>
      <c r="D448" s="287"/>
      <c r="E448" s="1452" t="s">
        <v>121</v>
      </c>
      <c r="F448" s="1453"/>
      <c r="G448" s="1453"/>
      <c r="H448" s="1453"/>
      <c r="I448" s="1453"/>
      <c r="J448" s="1453"/>
      <c r="K448" s="1453"/>
      <c r="L448" s="1454"/>
      <c r="M448" s="407">
        <f>SUM(M449:M451)</f>
        <v>0</v>
      </c>
      <c r="N448" s="410">
        <f t="shared" ref="N448:AC448" si="98">SUBTOTAL(9,N449:N451)</f>
        <v>0</v>
      </c>
      <c r="O448" s="414">
        <f t="shared" si="98"/>
        <v>0</v>
      </c>
      <c r="P448" s="413">
        <f t="shared" si="98"/>
        <v>0</v>
      </c>
      <c r="Q448" s="415">
        <f t="shared" si="98"/>
        <v>0</v>
      </c>
      <c r="R448" s="414">
        <f t="shared" si="98"/>
        <v>0</v>
      </c>
      <c r="S448" s="414">
        <f t="shared" si="98"/>
        <v>0</v>
      </c>
      <c r="T448" s="414">
        <f t="shared" si="98"/>
        <v>0</v>
      </c>
      <c r="U448" s="414">
        <f t="shared" si="98"/>
        <v>0</v>
      </c>
      <c r="V448" s="414">
        <f t="shared" si="98"/>
        <v>0</v>
      </c>
      <c r="W448" s="414">
        <f t="shared" si="98"/>
        <v>0</v>
      </c>
      <c r="X448" s="414">
        <f t="shared" si="98"/>
        <v>0</v>
      </c>
      <c r="Y448" s="414">
        <f t="shared" si="98"/>
        <v>0</v>
      </c>
      <c r="Z448" s="414">
        <f t="shared" si="98"/>
        <v>0</v>
      </c>
      <c r="AA448" s="414">
        <f t="shared" si="98"/>
        <v>0</v>
      </c>
      <c r="AB448" s="424">
        <f t="shared" si="98"/>
        <v>0</v>
      </c>
      <c r="AC448" s="407">
        <f t="shared" si="98"/>
        <v>0</v>
      </c>
      <c r="AD448" s="996"/>
      <c r="AE448" s="997"/>
      <c r="AF448" s="997"/>
      <c r="AG448" s="536"/>
      <c r="AH448" s="529"/>
      <c r="AI448" s="529"/>
      <c r="AJ448" s="529"/>
      <c r="AK448" s="529"/>
      <c r="AL448" s="529"/>
      <c r="AM448" s="529"/>
      <c r="AN448" s="529"/>
      <c r="AO448" s="529"/>
      <c r="AP448" s="529"/>
      <c r="AQ448" s="529"/>
      <c r="AR448" s="529"/>
      <c r="AS448" s="529"/>
      <c r="AT448" s="529"/>
      <c r="AU448" s="529"/>
      <c r="AV448" s="529"/>
      <c r="AW448" s="529"/>
      <c r="AX448" s="529"/>
      <c r="AY448" s="529"/>
      <c r="AZ448" s="529"/>
      <c r="BA448" s="529"/>
      <c r="BB448" s="529"/>
      <c r="BC448" s="529"/>
      <c r="BD448" s="529"/>
      <c r="BE448" s="529"/>
      <c r="BF448" s="529"/>
      <c r="BG448" s="529"/>
      <c r="BH448" s="529"/>
      <c r="BI448" s="529"/>
      <c r="BJ448" s="529"/>
      <c r="BK448" s="529"/>
      <c r="BL448" s="529"/>
      <c r="BM448" s="529"/>
      <c r="BN448" s="529"/>
      <c r="BO448" s="529"/>
      <c r="BP448" s="529"/>
      <c r="BQ448" s="529"/>
      <c r="BR448" s="529"/>
      <c r="BS448" s="529"/>
      <c r="BT448" s="529"/>
      <c r="BU448" s="529"/>
      <c r="BV448" s="529"/>
      <c r="BW448" s="529"/>
      <c r="BX448" s="529"/>
      <c r="BY448" s="529"/>
      <c r="BZ448" s="529"/>
      <c r="CA448" s="529"/>
      <c r="CB448" s="529"/>
      <c r="CC448" s="529"/>
      <c r="CD448" s="529"/>
      <c r="CE448" s="529"/>
      <c r="CF448" s="529"/>
      <c r="CG448" s="529"/>
      <c r="CH448" s="529"/>
      <c r="CI448" s="529"/>
      <c r="CJ448" s="529"/>
      <c r="CK448" s="529"/>
      <c r="CL448" s="529"/>
      <c r="CM448" s="529"/>
      <c r="CN448" s="529"/>
      <c r="CO448" s="529"/>
      <c r="CP448" s="529"/>
      <c r="CQ448" s="529"/>
    </row>
    <row r="449" spans="1:95" s="70" customFormat="1" ht="15" customHeight="1" x14ac:dyDescent="0.2">
      <c r="A449" s="11">
        <v>154</v>
      </c>
      <c r="B449" s="277"/>
      <c r="C449" s="287"/>
      <c r="D449" s="287"/>
      <c r="E449" s="288"/>
      <c r="F449" s="1455" t="s">
        <v>122</v>
      </c>
      <c r="G449" s="1456"/>
      <c r="H449" s="1456"/>
      <c r="I449" s="1456"/>
      <c r="J449" s="1456"/>
      <c r="K449" s="1456"/>
      <c r="L449" s="1457"/>
      <c r="M449" s="698">
        <v>0</v>
      </c>
      <c r="N449" s="699">
        <v>0</v>
      </c>
      <c r="O449" s="700">
        <v>0</v>
      </c>
      <c r="P449" s="700">
        <v>0</v>
      </c>
      <c r="Q449" s="705">
        <v>0</v>
      </c>
      <c r="R449" s="700">
        <v>0</v>
      </c>
      <c r="S449" s="701">
        <v>0</v>
      </c>
      <c r="T449" s="700">
        <v>0</v>
      </c>
      <c r="U449" s="701">
        <v>0</v>
      </c>
      <c r="V449" s="700">
        <v>0</v>
      </c>
      <c r="W449" s="701">
        <v>0</v>
      </c>
      <c r="X449" s="700">
        <v>0</v>
      </c>
      <c r="Y449" s="701">
        <v>0</v>
      </c>
      <c r="Z449" s="700">
        <v>0</v>
      </c>
      <c r="AA449" s="701">
        <v>0</v>
      </c>
      <c r="AB449" s="706">
        <v>0</v>
      </c>
      <c r="AC449" s="698">
        <v>0</v>
      </c>
      <c r="AD449" s="996"/>
      <c r="AE449" s="997"/>
      <c r="AF449" s="997"/>
      <c r="AG449" s="536"/>
      <c r="AH449" s="529"/>
      <c r="AI449" s="529"/>
      <c r="AJ449" s="529"/>
      <c r="AK449" s="529"/>
      <c r="AL449" s="529"/>
      <c r="AM449" s="529"/>
      <c r="AN449" s="529"/>
      <c r="AO449" s="529"/>
      <c r="AP449" s="529"/>
      <c r="AQ449" s="529"/>
      <c r="AR449" s="529"/>
      <c r="AS449" s="529"/>
      <c r="AT449" s="529"/>
      <c r="AU449" s="529"/>
      <c r="AV449" s="529"/>
      <c r="AW449" s="529"/>
      <c r="AX449" s="529"/>
      <c r="AY449" s="529"/>
      <c r="AZ449" s="529"/>
      <c r="BA449" s="529"/>
      <c r="BB449" s="529"/>
      <c r="BC449" s="529"/>
      <c r="BD449" s="529"/>
      <c r="BE449" s="529"/>
      <c r="BF449" s="529"/>
      <c r="BG449" s="529"/>
      <c r="BH449" s="529"/>
      <c r="BI449" s="529"/>
      <c r="BJ449" s="529"/>
      <c r="BK449" s="529"/>
      <c r="BL449" s="529"/>
      <c r="BM449" s="529"/>
      <c r="BN449" s="529"/>
      <c r="BO449" s="529"/>
      <c r="BP449" s="529"/>
      <c r="BQ449" s="529"/>
      <c r="BR449" s="529"/>
      <c r="BS449" s="529"/>
      <c r="BT449" s="529"/>
      <c r="BU449" s="529"/>
      <c r="BV449" s="529"/>
      <c r="BW449" s="529"/>
      <c r="BX449" s="529"/>
      <c r="BY449" s="529"/>
      <c r="BZ449" s="529"/>
      <c r="CA449" s="529"/>
      <c r="CB449" s="529"/>
      <c r="CC449" s="529"/>
      <c r="CD449" s="529"/>
      <c r="CE449" s="529"/>
      <c r="CF449" s="529"/>
      <c r="CG449" s="529"/>
      <c r="CH449" s="529"/>
      <c r="CI449" s="529"/>
      <c r="CJ449" s="529"/>
      <c r="CK449" s="529"/>
      <c r="CL449" s="529"/>
      <c r="CM449" s="529"/>
      <c r="CN449" s="529"/>
      <c r="CO449" s="529"/>
      <c r="CP449" s="529"/>
      <c r="CQ449" s="529"/>
    </row>
    <row r="450" spans="1:95" s="70" customFormat="1" ht="15" customHeight="1" x14ac:dyDescent="0.2">
      <c r="A450" s="11">
        <v>155</v>
      </c>
      <c r="B450" s="277"/>
      <c r="C450" s="287"/>
      <c r="D450" s="287"/>
      <c r="E450" s="288"/>
      <c r="F450" s="1449" t="s">
        <v>573</v>
      </c>
      <c r="G450" s="1450"/>
      <c r="H450" s="1450"/>
      <c r="I450" s="1450"/>
      <c r="J450" s="1450"/>
      <c r="K450" s="1450"/>
      <c r="L450" s="1451"/>
      <c r="M450" s="698">
        <v>0</v>
      </c>
      <c r="N450" s="699">
        <v>0</v>
      </c>
      <c r="O450" s="700">
        <v>0</v>
      </c>
      <c r="P450" s="700">
        <v>0</v>
      </c>
      <c r="Q450" s="705">
        <v>0</v>
      </c>
      <c r="R450" s="700">
        <v>0</v>
      </c>
      <c r="S450" s="701">
        <v>0</v>
      </c>
      <c r="T450" s="700">
        <v>0</v>
      </c>
      <c r="U450" s="701">
        <v>0</v>
      </c>
      <c r="V450" s="700">
        <v>0</v>
      </c>
      <c r="W450" s="701">
        <v>0</v>
      </c>
      <c r="X450" s="700">
        <v>0</v>
      </c>
      <c r="Y450" s="701">
        <v>0</v>
      </c>
      <c r="Z450" s="700">
        <v>0</v>
      </c>
      <c r="AA450" s="701">
        <v>0</v>
      </c>
      <c r="AB450" s="706">
        <v>0</v>
      </c>
      <c r="AC450" s="698">
        <v>0</v>
      </c>
      <c r="AD450" s="996"/>
      <c r="AE450" s="997"/>
      <c r="AF450" s="997"/>
      <c r="AG450" s="536"/>
      <c r="AH450" s="529"/>
      <c r="AI450" s="529"/>
      <c r="AJ450" s="529"/>
      <c r="AK450" s="529"/>
      <c r="AL450" s="529"/>
      <c r="AM450" s="529"/>
      <c r="AN450" s="529"/>
      <c r="AO450" s="529"/>
      <c r="AP450" s="529"/>
      <c r="AQ450" s="529"/>
      <c r="AR450" s="529"/>
      <c r="AS450" s="529"/>
      <c r="AT450" s="529"/>
      <c r="AU450" s="529"/>
      <c r="AV450" s="529"/>
      <c r="AW450" s="529"/>
      <c r="AX450" s="529"/>
      <c r="AY450" s="529"/>
      <c r="AZ450" s="529"/>
      <c r="BA450" s="529"/>
      <c r="BB450" s="529"/>
      <c r="BC450" s="529"/>
      <c r="BD450" s="529"/>
      <c r="BE450" s="529"/>
      <c r="BF450" s="529"/>
      <c r="BG450" s="529"/>
      <c r="BH450" s="529"/>
      <c r="BI450" s="529"/>
      <c r="BJ450" s="529"/>
      <c r="BK450" s="529"/>
      <c r="BL450" s="529"/>
      <c r="BM450" s="529"/>
      <c r="BN450" s="529"/>
      <c r="BO450" s="529"/>
      <c r="BP450" s="529"/>
      <c r="BQ450" s="529"/>
      <c r="BR450" s="529"/>
      <c r="BS450" s="529"/>
      <c r="BT450" s="529"/>
      <c r="BU450" s="529"/>
      <c r="BV450" s="529"/>
      <c r="BW450" s="529"/>
      <c r="BX450" s="529"/>
      <c r="BY450" s="529"/>
      <c r="BZ450" s="529"/>
      <c r="CA450" s="529"/>
      <c r="CB450" s="529"/>
      <c r="CC450" s="529"/>
      <c r="CD450" s="529"/>
      <c r="CE450" s="529"/>
      <c r="CF450" s="529"/>
      <c r="CG450" s="529"/>
      <c r="CH450" s="529"/>
      <c r="CI450" s="529"/>
      <c r="CJ450" s="529"/>
      <c r="CK450" s="529"/>
      <c r="CL450" s="529"/>
      <c r="CM450" s="529"/>
      <c r="CN450" s="529"/>
      <c r="CO450" s="529"/>
      <c r="CP450" s="529"/>
      <c r="CQ450" s="529"/>
    </row>
    <row r="451" spans="1:95" s="70" customFormat="1" ht="27.75" customHeight="1" x14ac:dyDescent="0.2">
      <c r="A451" s="11">
        <v>156</v>
      </c>
      <c r="B451" s="277"/>
      <c r="C451" s="287"/>
      <c r="D451" s="287"/>
      <c r="E451" s="288"/>
      <c r="F451" s="1458" t="s">
        <v>123</v>
      </c>
      <c r="G451" s="1459"/>
      <c r="H451" s="1459"/>
      <c r="I451" s="1459"/>
      <c r="J451" s="1459"/>
      <c r="K451" s="1459"/>
      <c r="L451" s="1460"/>
      <c r="M451" s="698">
        <v>0</v>
      </c>
      <c r="N451" s="699">
        <v>0</v>
      </c>
      <c r="O451" s="700">
        <v>0</v>
      </c>
      <c r="P451" s="700">
        <v>0</v>
      </c>
      <c r="Q451" s="705">
        <v>0</v>
      </c>
      <c r="R451" s="700">
        <v>0</v>
      </c>
      <c r="S451" s="701">
        <v>0</v>
      </c>
      <c r="T451" s="700">
        <v>0</v>
      </c>
      <c r="U451" s="701">
        <v>0</v>
      </c>
      <c r="V451" s="700">
        <v>0</v>
      </c>
      <c r="W451" s="701">
        <v>0</v>
      </c>
      <c r="X451" s="700">
        <v>0</v>
      </c>
      <c r="Y451" s="701">
        <v>0</v>
      </c>
      <c r="Z451" s="700">
        <v>0</v>
      </c>
      <c r="AA451" s="701">
        <v>0</v>
      </c>
      <c r="AB451" s="706">
        <v>0</v>
      </c>
      <c r="AC451" s="698">
        <v>0</v>
      </c>
      <c r="AD451" s="996"/>
      <c r="AE451" s="997"/>
      <c r="AF451" s="997"/>
      <c r="AG451" s="536"/>
      <c r="AH451" s="529"/>
      <c r="AI451" s="529"/>
      <c r="AJ451" s="529"/>
      <c r="AK451" s="529"/>
      <c r="AL451" s="529"/>
      <c r="AM451" s="529"/>
      <c r="AN451" s="529"/>
      <c r="AO451" s="529"/>
      <c r="AP451" s="529"/>
      <c r="AQ451" s="529"/>
      <c r="AR451" s="529"/>
      <c r="AS451" s="529"/>
      <c r="AT451" s="529"/>
      <c r="AU451" s="529"/>
      <c r="AV451" s="529"/>
      <c r="AW451" s="529"/>
      <c r="AX451" s="529"/>
      <c r="AY451" s="529"/>
      <c r="AZ451" s="529"/>
      <c r="BA451" s="529"/>
      <c r="BB451" s="529"/>
      <c r="BC451" s="529"/>
      <c r="BD451" s="529"/>
      <c r="BE451" s="529"/>
      <c r="BF451" s="529"/>
      <c r="BG451" s="529"/>
      <c r="BH451" s="529"/>
      <c r="BI451" s="529"/>
      <c r="BJ451" s="529"/>
      <c r="BK451" s="529"/>
      <c r="BL451" s="529"/>
      <c r="BM451" s="529"/>
      <c r="BN451" s="529"/>
      <c r="BO451" s="529"/>
      <c r="BP451" s="529"/>
      <c r="BQ451" s="529"/>
      <c r="BR451" s="529"/>
      <c r="BS451" s="529"/>
      <c r="BT451" s="529"/>
      <c r="BU451" s="529"/>
      <c r="BV451" s="529"/>
      <c r="BW451" s="529"/>
      <c r="BX451" s="529"/>
      <c r="BY451" s="529"/>
      <c r="BZ451" s="529"/>
      <c r="CA451" s="529"/>
      <c r="CB451" s="529"/>
      <c r="CC451" s="529"/>
      <c r="CD451" s="529"/>
      <c r="CE451" s="529"/>
      <c r="CF451" s="529"/>
      <c r="CG451" s="529"/>
      <c r="CH451" s="529"/>
      <c r="CI451" s="529"/>
      <c r="CJ451" s="529"/>
      <c r="CK451" s="529"/>
      <c r="CL451" s="529"/>
      <c r="CM451" s="529"/>
      <c r="CN451" s="529"/>
      <c r="CO451" s="529"/>
      <c r="CP451" s="529"/>
      <c r="CQ451" s="529"/>
    </row>
    <row r="452" spans="1:95" s="70" customFormat="1" ht="15" customHeight="1" x14ac:dyDescent="0.2">
      <c r="A452" s="11">
        <v>157</v>
      </c>
      <c r="B452" s="277"/>
      <c r="C452" s="287"/>
      <c r="D452" s="287"/>
      <c r="E452" s="1452" t="s">
        <v>546</v>
      </c>
      <c r="F452" s="1453"/>
      <c r="G452" s="1453"/>
      <c r="H452" s="1453"/>
      <c r="I452" s="1453"/>
      <c r="J452" s="1453"/>
      <c r="K452" s="1453"/>
      <c r="L452" s="1454"/>
      <c r="M452" s="407">
        <f>SUM(M453:M454)</f>
        <v>0</v>
      </c>
      <c r="N452" s="410">
        <f t="shared" ref="N452:AC452" si="99">SUBTOTAL(9,N453:N454)</f>
        <v>0</v>
      </c>
      <c r="O452" s="414">
        <f t="shared" si="99"/>
        <v>0</v>
      </c>
      <c r="P452" s="413">
        <f t="shared" si="99"/>
        <v>0</v>
      </c>
      <c r="Q452" s="415">
        <f t="shared" si="99"/>
        <v>0</v>
      </c>
      <c r="R452" s="414">
        <f t="shared" si="99"/>
        <v>0</v>
      </c>
      <c r="S452" s="414">
        <f t="shared" si="99"/>
        <v>0</v>
      </c>
      <c r="T452" s="414">
        <f t="shared" si="99"/>
        <v>0</v>
      </c>
      <c r="U452" s="414">
        <f t="shared" si="99"/>
        <v>0</v>
      </c>
      <c r="V452" s="414">
        <f t="shared" si="99"/>
        <v>0</v>
      </c>
      <c r="W452" s="414">
        <f t="shared" si="99"/>
        <v>0</v>
      </c>
      <c r="X452" s="414">
        <f t="shared" si="99"/>
        <v>0</v>
      </c>
      <c r="Y452" s="414">
        <f t="shared" si="99"/>
        <v>0</v>
      </c>
      <c r="Z452" s="414">
        <f t="shared" si="99"/>
        <v>0</v>
      </c>
      <c r="AA452" s="414">
        <f t="shared" si="99"/>
        <v>0</v>
      </c>
      <c r="AB452" s="424">
        <f t="shared" si="99"/>
        <v>0</v>
      </c>
      <c r="AC452" s="407">
        <f t="shared" si="99"/>
        <v>0</v>
      </c>
      <c r="AD452" s="996"/>
      <c r="AE452" s="997"/>
      <c r="AF452" s="997"/>
      <c r="AG452" s="536"/>
      <c r="AH452" s="529"/>
      <c r="AI452" s="529"/>
      <c r="AJ452" s="529"/>
      <c r="AK452" s="529"/>
      <c r="AL452" s="529"/>
      <c r="AM452" s="529"/>
      <c r="AN452" s="529"/>
      <c r="AO452" s="529"/>
      <c r="AP452" s="529"/>
      <c r="AQ452" s="529"/>
      <c r="AR452" s="529"/>
      <c r="AS452" s="529"/>
      <c r="AT452" s="529"/>
      <c r="AU452" s="529"/>
      <c r="AV452" s="529"/>
      <c r="AW452" s="529"/>
      <c r="AX452" s="529"/>
      <c r="AY452" s="529"/>
      <c r="AZ452" s="529"/>
      <c r="BA452" s="529"/>
      <c r="BB452" s="529"/>
      <c r="BC452" s="529"/>
      <c r="BD452" s="529"/>
      <c r="BE452" s="529"/>
      <c r="BF452" s="529"/>
      <c r="BG452" s="529"/>
      <c r="BH452" s="529"/>
      <c r="BI452" s="529"/>
      <c r="BJ452" s="529"/>
      <c r="BK452" s="529"/>
      <c r="BL452" s="529"/>
      <c r="BM452" s="529"/>
      <c r="BN452" s="529"/>
      <c r="BO452" s="529"/>
      <c r="BP452" s="529"/>
      <c r="BQ452" s="529"/>
      <c r="BR452" s="529"/>
      <c r="BS452" s="529"/>
      <c r="BT452" s="529"/>
      <c r="BU452" s="529"/>
      <c r="BV452" s="529"/>
      <c r="BW452" s="529"/>
      <c r="BX452" s="529"/>
      <c r="BY452" s="529"/>
      <c r="BZ452" s="529"/>
      <c r="CA452" s="529"/>
      <c r="CB452" s="529"/>
      <c r="CC452" s="529"/>
      <c r="CD452" s="529"/>
      <c r="CE452" s="529"/>
      <c r="CF452" s="529"/>
      <c r="CG452" s="529"/>
      <c r="CH452" s="529"/>
      <c r="CI452" s="529"/>
      <c r="CJ452" s="529"/>
      <c r="CK452" s="529"/>
      <c r="CL452" s="529"/>
      <c r="CM452" s="529"/>
      <c r="CN452" s="529"/>
      <c r="CO452" s="529"/>
      <c r="CP452" s="529"/>
      <c r="CQ452" s="529"/>
    </row>
    <row r="453" spans="1:95" s="70" customFormat="1" ht="27.75" customHeight="1" x14ac:dyDescent="0.2">
      <c r="A453" s="11">
        <v>158</v>
      </c>
      <c r="B453" s="277"/>
      <c r="C453" s="287"/>
      <c r="D453" s="287"/>
      <c r="E453" s="288"/>
      <c r="F453" s="1455" t="s">
        <v>547</v>
      </c>
      <c r="G453" s="1456"/>
      <c r="H453" s="1456"/>
      <c r="I453" s="1456"/>
      <c r="J453" s="1456"/>
      <c r="K453" s="1456"/>
      <c r="L453" s="1457"/>
      <c r="M453" s="698">
        <v>0</v>
      </c>
      <c r="N453" s="699">
        <v>0</v>
      </c>
      <c r="O453" s="700">
        <v>0</v>
      </c>
      <c r="P453" s="700">
        <v>0</v>
      </c>
      <c r="Q453" s="705">
        <v>0</v>
      </c>
      <c r="R453" s="700">
        <v>0</v>
      </c>
      <c r="S453" s="701">
        <v>0</v>
      </c>
      <c r="T453" s="700">
        <v>0</v>
      </c>
      <c r="U453" s="701">
        <v>0</v>
      </c>
      <c r="V453" s="700">
        <v>0</v>
      </c>
      <c r="W453" s="701">
        <v>0</v>
      </c>
      <c r="X453" s="700">
        <v>0</v>
      </c>
      <c r="Y453" s="701">
        <v>0</v>
      </c>
      <c r="Z453" s="700">
        <v>0</v>
      </c>
      <c r="AA453" s="701">
        <v>0</v>
      </c>
      <c r="AB453" s="706">
        <v>0</v>
      </c>
      <c r="AC453" s="698">
        <v>0</v>
      </c>
      <c r="AD453" s="996"/>
      <c r="AE453" s="997"/>
      <c r="AF453" s="997"/>
      <c r="AG453" s="536"/>
      <c r="AH453" s="529"/>
      <c r="AI453" s="529"/>
      <c r="AJ453" s="529"/>
      <c r="AK453" s="529"/>
      <c r="AL453" s="529"/>
      <c r="AM453" s="529"/>
      <c r="AN453" s="529"/>
      <c r="AO453" s="529"/>
      <c r="AP453" s="529"/>
      <c r="AQ453" s="529"/>
      <c r="AR453" s="529"/>
      <c r="AS453" s="529"/>
      <c r="AT453" s="529"/>
      <c r="AU453" s="529"/>
      <c r="AV453" s="529"/>
      <c r="AW453" s="529"/>
      <c r="AX453" s="529"/>
      <c r="AY453" s="529"/>
      <c r="AZ453" s="529"/>
      <c r="BA453" s="529"/>
      <c r="BB453" s="529"/>
      <c r="BC453" s="529"/>
      <c r="BD453" s="529"/>
      <c r="BE453" s="529"/>
      <c r="BF453" s="529"/>
      <c r="BG453" s="529"/>
      <c r="BH453" s="529"/>
      <c r="BI453" s="529"/>
      <c r="BJ453" s="529"/>
      <c r="BK453" s="529"/>
      <c r="BL453" s="529"/>
      <c r="BM453" s="529"/>
      <c r="BN453" s="529"/>
      <c r="BO453" s="529"/>
      <c r="BP453" s="529"/>
      <c r="BQ453" s="529"/>
      <c r="BR453" s="529"/>
      <c r="BS453" s="529"/>
      <c r="BT453" s="529"/>
      <c r="BU453" s="529"/>
      <c r="BV453" s="529"/>
      <c r="BW453" s="529"/>
      <c r="BX453" s="529"/>
      <c r="BY453" s="529"/>
      <c r="BZ453" s="529"/>
      <c r="CA453" s="529"/>
      <c r="CB453" s="529"/>
      <c r="CC453" s="529"/>
      <c r="CD453" s="529"/>
      <c r="CE453" s="529"/>
      <c r="CF453" s="529"/>
      <c r="CG453" s="529"/>
      <c r="CH453" s="529"/>
      <c r="CI453" s="529"/>
      <c r="CJ453" s="529"/>
      <c r="CK453" s="529"/>
      <c r="CL453" s="529"/>
      <c r="CM453" s="529"/>
      <c r="CN453" s="529"/>
      <c r="CO453" s="529"/>
      <c r="CP453" s="529"/>
      <c r="CQ453" s="529"/>
    </row>
    <row r="454" spans="1:95" s="70" customFormat="1" ht="15" customHeight="1" x14ac:dyDescent="0.2">
      <c r="A454" s="11">
        <v>159</v>
      </c>
      <c r="B454" s="277"/>
      <c r="C454" s="287"/>
      <c r="D454" s="287"/>
      <c r="E454" s="288"/>
      <c r="F454" s="1458" t="s">
        <v>570</v>
      </c>
      <c r="G454" s="1459"/>
      <c r="H454" s="1459"/>
      <c r="I454" s="1459"/>
      <c r="J454" s="1459"/>
      <c r="K454" s="1459"/>
      <c r="L454" s="1460"/>
      <c r="M454" s="698">
        <v>0</v>
      </c>
      <c r="N454" s="699">
        <v>0</v>
      </c>
      <c r="O454" s="700">
        <v>0</v>
      </c>
      <c r="P454" s="700">
        <v>0</v>
      </c>
      <c r="Q454" s="705">
        <v>0</v>
      </c>
      <c r="R454" s="700">
        <v>0</v>
      </c>
      <c r="S454" s="701">
        <v>0</v>
      </c>
      <c r="T454" s="700">
        <v>0</v>
      </c>
      <c r="U454" s="701">
        <v>0</v>
      </c>
      <c r="V454" s="700">
        <v>0</v>
      </c>
      <c r="W454" s="701">
        <v>0</v>
      </c>
      <c r="X454" s="700">
        <v>0</v>
      </c>
      <c r="Y454" s="701">
        <v>0</v>
      </c>
      <c r="Z454" s="700">
        <v>0</v>
      </c>
      <c r="AA454" s="701">
        <v>0</v>
      </c>
      <c r="AB454" s="706">
        <v>0</v>
      </c>
      <c r="AC454" s="698">
        <v>0</v>
      </c>
      <c r="AD454" s="996"/>
      <c r="AE454" s="997"/>
      <c r="AF454" s="997"/>
      <c r="AG454" s="536"/>
      <c r="AH454" s="529"/>
      <c r="AI454" s="529"/>
      <c r="AJ454" s="529"/>
      <c r="AK454" s="529"/>
      <c r="AL454" s="529"/>
      <c r="AM454" s="529"/>
      <c r="AN454" s="529"/>
      <c r="AO454" s="529"/>
      <c r="AP454" s="529"/>
      <c r="AQ454" s="529"/>
      <c r="AR454" s="529"/>
      <c r="AS454" s="529"/>
      <c r="AT454" s="529"/>
      <c r="AU454" s="529"/>
      <c r="AV454" s="529"/>
      <c r="AW454" s="529"/>
      <c r="AX454" s="529"/>
      <c r="AY454" s="529"/>
      <c r="AZ454" s="529"/>
      <c r="BA454" s="529"/>
      <c r="BB454" s="529"/>
      <c r="BC454" s="529"/>
      <c r="BD454" s="529"/>
      <c r="BE454" s="529"/>
      <c r="BF454" s="529"/>
      <c r="BG454" s="529"/>
      <c r="BH454" s="529"/>
      <c r="BI454" s="529"/>
      <c r="BJ454" s="529"/>
      <c r="BK454" s="529"/>
      <c r="BL454" s="529"/>
      <c r="BM454" s="529"/>
      <c r="BN454" s="529"/>
      <c r="BO454" s="529"/>
      <c r="BP454" s="529"/>
      <c r="BQ454" s="529"/>
      <c r="BR454" s="529"/>
      <c r="BS454" s="529"/>
      <c r="BT454" s="529"/>
      <c r="BU454" s="529"/>
      <c r="BV454" s="529"/>
      <c r="BW454" s="529"/>
      <c r="BX454" s="529"/>
      <c r="BY454" s="529"/>
      <c r="BZ454" s="529"/>
      <c r="CA454" s="529"/>
      <c r="CB454" s="529"/>
      <c r="CC454" s="529"/>
      <c r="CD454" s="529"/>
      <c r="CE454" s="529"/>
      <c r="CF454" s="529"/>
      <c r="CG454" s="529"/>
      <c r="CH454" s="529"/>
      <c r="CI454" s="529"/>
      <c r="CJ454" s="529"/>
      <c r="CK454" s="529"/>
      <c r="CL454" s="529"/>
      <c r="CM454" s="529"/>
      <c r="CN454" s="529"/>
      <c r="CO454" s="529"/>
      <c r="CP454" s="529"/>
      <c r="CQ454" s="529"/>
    </row>
    <row r="455" spans="1:95" s="70" customFormat="1" ht="15" customHeight="1" x14ac:dyDescent="0.2">
      <c r="A455" s="11">
        <v>160</v>
      </c>
      <c r="B455" s="277"/>
      <c r="C455" s="287"/>
      <c r="D455" s="287"/>
      <c r="E455" s="1452" t="s">
        <v>548</v>
      </c>
      <c r="F455" s="1453"/>
      <c r="G455" s="1453"/>
      <c r="H455" s="1453"/>
      <c r="I455" s="1453"/>
      <c r="J455" s="1453"/>
      <c r="K455" s="1453"/>
      <c r="L455" s="1454"/>
      <c r="M455" s="407">
        <f>SUM(M456:M458)</f>
        <v>0</v>
      </c>
      <c r="N455" s="410">
        <f t="shared" ref="N455:AC455" si="100">SUBTOTAL(9,N456:N458)</f>
        <v>0</v>
      </c>
      <c r="O455" s="414">
        <f t="shared" si="100"/>
        <v>0</v>
      </c>
      <c r="P455" s="413">
        <f t="shared" si="100"/>
        <v>0</v>
      </c>
      <c r="Q455" s="415">
        <f t="shared" si="100"/>
        <v>0</v>
      </c>
      <c r="R455" s="414">
        <f t="shared" si="100"/>
        <v>0</v>
      </c>
      <c r="S455" s="414">
        <f t="shared" si="100"/>
        <v>0</v>
      </c>
      <c r="T455" s="414">
        <f t="shared" si="100"/>
        <v>0</v>
      </c>
      <c r="U455" s="414">
        <f t="shared" si="100"/>
        <v>0</v>
      </c>
      <c r="V455" s="414">
        <f t="shared" si="100"/>
        <v>0</v>
      </c>
      <c r="W455" s="414">
        <f t="shared" si="100"/>
        <v>0</v>
      </c>
      <c r="X455" s="414">
        <f t="shared" si="100"/>
        <v>0</v>
      </c>
      <c r="Y455" s="414">
        <f t="shared" si="100"/>
        <v>0</v>
      </c>
      <c r="Z455" s="414">
        <f t="shared" si="100"/>
        <v>0</v>
      </c>
      <c r="AA455" s="414">
        <f t="shared" si="100"/>
        <v>0</v>
      </c>
      <c r="AB455" s="424">
        <f t="shared" si="100"/>
        <v>0</v>
      </c>
      <c r="AC455" s="407">
        <f t="shared" si="100"/>
        <v>0</v>
      </c>
      <c r="AD455" s="996"/>
      <c r="AE455" s="997"/>
      <c r="AF455" s="997"/>
      <c r="AG455" s="536"/>
      <c r="AH455" s="529"/>
      <c r="AI455" s="529"/>
      <c r="AJ455" s="529"/>
      <c r="AK455" s="529"/>
      <c r="AL455" s="529"/>
      <c r="AM455" s="529"/>
      <c r="AN455" s="529"/>
      <c r="AO455" s="529"/>
      <c r="AP455" s="529"/>
      <c r="AQ455" s="529"/>
      <c r="AR455" s="529"/>
      <c r="AS455" s="529"/>
      <c r="AT455" s="529"/>
      <c r="AU455" s="529"/>
      <c r="AV455" s="529"/>
      <c r="AW455" s="529"/>
      <c r="AX455" s="529"/>
      <c r="AY455" s="529"/>
      <c r="AZ455" s="529"/>
      <c r="BA455" s="529"/>
      <c r="BB455" s="529"/>
      <c r="BC455" s="529"/>
      <c r="BD455" s="529"/>
      <c r="BE455" s="529"/>
      <c r="BF455" s="529"/>
      <c r="BG455" s="529"/>
      <c r="BH455" s="529"/>
      <c r="BI455" s="529"/>
      <c r="BJ455" s="529"/>
      <c r="BK455" s="529"/>
      <c r="BL455" s="529"/>
      <c r="BM455" s="529"/>
      <c r="BN455" s="529"/>
      <c r="BO455" s="529"/>
      <c r="BP455" s="529"/>
      <c r="BQ455" s="529"/>
      <c r="BR455" s="529"/>
      <c r="BS455" s="529"/>
      <c r="BT455" s="529"/>
      <c r="BU455" s="529"/>
      <c r="BV455" s="529"/>
      <c r="BW455" s="529"/>
      <c r="BX455" s="529"/>
      <c r="BY455" s="529"/>
      <c r="BZ455" s="529"/>
      <c r="CA455" s="529"/>
      <c r="CB455" s="529"/>
      <c r="CC455" s="529"/>
      <c r="CD455" s="529"/>
      <c r="CE455" s="529"/>
      <c r="CF455" s="529"/>
      <c r="CG455" s="529"/>
      <c r="CH455" s="529"/>
      <c r="CI455" s="529"/>
      <c r="CJ455" s="529"/>
      <c r="CK455" s="529"/>
      <c r="CL455" s="529"/>
      <c r="CM455" s="529"/>
      <c r="CN455" s="529"/>
      <c r="CO455" s="529"/>
      <c r="CP455" s="529"/>
      <c r="CQ455" s="529"/>
    </row>
    <row r="456" spans="1:95" s="70" customFormat="1" ht="15" customHeight="1" x14ac:dyDescent="0.2">
      <c r="A456" s="11">
        <v>161</v>
      </c>
      <c r="B456" s="277"/>
      <c r="C456" s="287"/>
      <c r="D456" s="287"/>
      <c r="E456" s="288"/>
      <c r="F456" s="1455" t="s">
        <v>549</v>
      </c>
      <c r="G456" s="1456"/>
      <c r="H456" s="1456"/>
      <c r="I456" s="1456"/>
      <c r="J456" s="1456"/>
      <c r="K456" s="1456"/>
      <c r="L456" s="1457"/>
      <c r="M456" s="698">
        <v>0</v>
      </c>
      <c r="N456" s="699">
        <v>0</v>
      </c>
      <c r="O456" s="700">
        <v>0</v>
      </c>
      <c r="P456" s="700">
        <v>0</v>
      </c>
      <c r="Q456" s="705">
        <v>0</v>
      </c>
      <c r="R456" s="700">
        <v>0</v>
      </c>
      <c r="S456" s="701">
        <v>0</v>
      </c>
      <c r="T456" s="700">
        <v>0</v>
      </c>
      <c r="U456" s="701">
        <v>0</v>
      </c>
      <c r="V456" s="700">
        <v>0</v>
      </c>
      <c r="W456" s="701">
        <v>0</v>
      </c>
      <c r="X456" s="700">
        <v>0</v>
      </c>
      <c r="Y456" s="701">
        <v>0</v>
      </c>
      <c r="Z456" s="700">
        <v>0</v>
      </c>
      <c r="AA456" s="701">
        <v>0</v>
      </c>
      <c r="AB456" s="706">
        <v>0</v>
      </c>
      <c r="AC456" s="698">
        <v>0</v>
      </c>
      <c r="AD456" s="996"/>
      <c r="AE456" s="997"/>
      <c r="AF456" s="997"/>
      <c r="AG456" s="536"/>
      <c r="AH456" s="529"/>
      <c r="AI456" s="529"/>
      <c r="AJ456" s="529"/>
      <c r="AK456" s="529"/>
      <c r="AL456" s="529"/>
      <c r="AM456" s="529"/>
      <c r="AN456" s="529"/>
      <c r="AO456" s="529"/>
      <c r="AP456" s="529"/>
      <c r="AQ456" s="529"/>
      <c r="AR456" s="529"/>
      <c r="AS456" s="529"/>
      <c r="AT456" s="529"/>
      <c r="AU456" s="529"/>
      <c r="AV456" s="529"/>
      <c r="AW456" s="529"/>
      <c r="AX456" s="529"/>
      <c r="AY456" s="529"/>
      <c r="AZ456" s="529"/>
      <c r="BA456" s="529"/>
      <c r="BB456" s="529"/>
      <c r="BC456" s="529"/>
      <c r="BD456" s="529"/>
      <c r="BE456" s="529"/>
      <c r="BF456" s="529"/>
      <c r="BG456" s="529"/>
      <c r="BH456" s="529"/>
      <c r="BI456" s="529"/>
      <c r="BJ456" s="529"/>
      <c r="BK456" s="529"/>
      <c r="BL456" s="529"/>
      <c r="BM456" s="529"/>
      <c r="BN456" s="529"/>
      <c r="BO456" s="529"/>
      <c r="BP456" s="529"/>
      <c r="BQ456" s="529"/>
      <c r="BR456" s="529"/>
      <c r="BS456" s="529"/>
      <c r="BT456" s="529"/>
      <c r="BU456" s="529"/>
      <c r="BV456" s="529"/>
      <c r="BW456" s="529"/>
      <c r="BX456" s="529"/>
      <c r="BY456" s="529"/>
      <c r="BZ456" s="529"/>
      <c r="CA456" s="529"/>
      <c r="CB456" s="529"/>
      <c r="CC456" s="529"/>
      <c r="CD456" s="529"/>
      <c r="CE456" s="529"/>
      <c r="CF456" s="529"/>
      <c r="CG456" s="529"/>
      <c r="CH456" s="529"/>
      <c r="CI456" s="529"/>
      <c r="CJ456" s="529"/>
      <c r="CK456" s="529"/>
      <c r="CL456" s="529"/>
      <c r="CM456" s="529"/>
      <c r="CN456" s="529"/>
      <c r="CO456" s="529"/>
      <c r="CP456" s="529"/>
      <c r="CQ456" s="529"/>
    </row>
    <row r="457" spans="1:95" s="70" customFormat="1" x14ac:dyDescent="0.2">
      <c r="A457" s="11">
        <v>162</v>
      </c>
      <c r="B457" s="277"/>
      <c r="C457" s="278"/>
      <c r="D457" s="278"/>
      <c r="E457" s="278"/>
      <c r="F457" s="1449" t="s">
        <v>574</v>
      </c>
      <c r="G457" s="1450"/>
      <c r="H457" s="1450"/>
      <c r="I457" s="1450"/>
      <c r="J457" s="1450"/>
      <c r="K457" s="1450"/>
      <c r="L457" s="1451"/>
      <c r="M457" s="698">
        <v>0</v>
      </c>
      <c r="N457" s="699">
        <v>0</v>
      </c>
      <c r="O457" s="700">
        <v>0</v>
      </c>
      <c r="P457" s="700">
        <v>0</v>
      </c>
      <c r="Q457" s="705">
        <v>0</v>
      </c>
      <c r="R457" s="700">
        <v>0</v>
      </c>
      <c r="S457" s="701">
        <v>0</v>
      </c>
      <c r="T457" s="700">
        <v>0</v>
      </c>
      <c r="U457" s="701">
        <v>0</v>
      </c>
      <c r="V457" s="700">
        <v>0</v>
      </c>
      <c r="W457" s="701">
        <v>0</v>
      </c>
      <c r="X457" s="700">
        <v>0</v>
      </c>
      <c r="Y457" s="701">
        <v>0</v>
      </c>
      <c r="Z457" s="700">
        <v>0</v>
      </c>
      <c r="AA457" s="701">
        <v>0</v>
      </c>
      <c r="AB457" s="706">
        <v>0</v>
      </c>
      <c r="AC457" s="698">
        <v>0</v>
      </c>
      <c r="AD457" s="996"/>
      <c r="AE457" s="997"/>
      <c r="AF457" s="997"/>
      <c r="AG457" s="536"/>
      <c r="AH457" s="529"/>
      <c r="AI457" s="529"/>
      <c r="AJ457" s="529"/>
      <c r="AK457" s="529"/>
      <c r="AL457" s="529"/>
      <c r="AM457" s="529"/>
      <c r="AN457" s="529"/>
      <c r="AO457" s="529"/>
      <c r="AP457" s="529"/>
      <c r="AQ457" s="529"/>
      <c r="AR457" s="529"/>
      <c r="AS457" s="529"/>
      <c r="AT457" s="529"/>
      <c r="AU457" s="529"/>
      <c r="AV457" s="529"/>
      <c r="AW457" s="529"/>
      <c r="AX457" s="529"/>
      <c r="AY457" s="529"/>
      <c r="AZ457" s="529"/>
      <c r="BA457" s="529"/>
      <c r="BB457" s="529"/>
      <c r="BC457" s="529"/>
      <c r="BD457" s="529"/>
      <c r="BE457" s="529"/>
      <c r="BF457" s="529"/>
      <c r="BG457" s="529"/>
      <c r="BH457" s="529"/>
      <c r="BI457" s="529"/>
      <c r="BJ457" s="529"/>
      <c r="BK457" s="529"/>
      <c r="BL457" s="529"/>
      <c r="BM457" s="529"/>
      <c r="BN457" s="529"/>
      <c r="BO457" s="529"/>
      <c r="BP457" s="529"/>
      <c r="BQ457" s="529"/>
      <c r="BR457" s="529"/>
      <c r="BS457" s="529"/>
      <c r="BT457" s="529"/>
      <c r="BU457" s="529"/>
      <c r="BV457" s="529"/>
      <c r="BW457" s="529"/>
      <c r="BX457" s="529"/>
      <c r="BY457" s="529"/>
      <c r="BZ457" s="529"/>
      <c r="CA457" s="529"/>
      <c r="CB457" s="529"/>
      <c r="CC457" s="529"/>
      <c r="CD457" s="529"/>
      <c r="CE457" s="529"/>
      <c r="CF457" s="529"/>
      <c r="CG457" s="529"/>
      <c r="CH457" s="529"/>
      <c r="CI457" s="529"/>
      <c r="CJ457" s="529"/>
      <c r="CK457" s="529"/>
      <c r="CL457" s="529"/>
      <c r="CM457" s="529"/>
      <c r="CN457" s="529"/>
      <c r="CO457" s="529"/>
      <c r="CP457" s="529"/>
      <c r="CQ457" s="529"/>
    </row>
    <row r="458" spans="1:95" s="70" customFormat="1" ht="27.75" customHeight="1" x14ac:dyDescent="0.2">
      <c r="A458" s="11">
        <v>163</v>
      </c>
      <c r="B458" s="277"/>
      <c r="C458" s="278"/>
      <c r="D458" s="278"/>
      <c r="E458" s="278"/>
      <c r="F458" s="1458" t="s">
        <v>669</v>
      </c>
      <c r="G458" s="1459"/>
      <c r="H458" s="1459"/>
      <c r="I458" s="1459"/>
      <c r="J458" s="1459"/>
      <c r="K458" s="1459"/>
      <c r="L458" s="1460"/>
      <c r="M458" s="698">
        <v>0</v>
      </c>
      <c r="N458" s="699">
        <v>0</v>
      </c>
      <c r="O458" s="700">
        <v>0</v>
      </c>
      <c r="P458" s="700">
        <v>0</v>
      </c>
      <c r="Q458" s="705">
        <v>0</v>
      </c>
      <c r="R458" s="700">
        <v>0</v>
      </c>
      <c r="S458" s="701">
        <v>0</v>
      </c>
      <c r="T458" s="700">
        <v>0</v>
      </c>
      <c r="U458" s="701">
        <v>0</v>
      </c>
      <c r="V458" s="700">
        <v>0</v>
      </c>
      <c r="W458" s="701">
        <v>0</v>
      </c>
      <c r="X458" s="700">
        <v>0</v>
      </c>
      <c r="Y458" s="701">
        <v>0</v>
      </c>
      <c r="Z458" s="700">
        <v>0</v>
      </c>
      <c r="AA458" s="701">
        <v>0</v>
      </c>
      <c r="AB458" s="706">
        <v>0</v>
      </c>
      <c r="AC458" s="698">
        <v>0</v>
      </c>
      <c r="AD458" s="996"/>
      <c r="AE458" s="997"/>
      <c r="AF458" s="997"/>
      <c r="AG458" s="536"/>
      <c r="AH458" s="529"/>
      <c r="AI458" s="529"/>
      <c r="AJ458" s="529"/>
      <c r="AK458" s="529"/>
      <c r="AL458" s="529"/>
      <c r="AM458" s="529"/>
      <c r="AN458" s="529"/>
      <c r="AO458" s="529"/>
      <c r="AP458" s="529"/>
      <c r="AQ458" s="529"/>
      <c r="AR458" s="529"/>
      <c r="AS458" s="529"/>
      <c r="AT458" s="529"/>
      <c r="AU458" s="529"/>
      <c r="AV458" s="529"/>
      <c r="AW458" s="529"/>
      <c r="AX458" s="529"/>
      <c r="AY458" s="529"/>
      <c r="AZ458" s="529"/>
      <c r="BA458" s="529"/>
      <c r="BB458" s="529"/>
      <c r="BC458" s="529"/>
      <c r="BD458" s="529"/>
      <c r="BE458" s="529"/>
      <c r="BF458" s="529"/>
      <c r="BG458" s="529"/>
      <c r="BH458" s="529"/>
      <c r="BI458" s="529"/>
      <c r="BJ458" s="529"/>
      <c r="BK458" s="529"/>
      <c r="BL458" s="529"/>
      <c r="BM458" s="529"/>
      <c r="BN458" s="529"/>
      <c r="BO458" s="529"/>
      <c r="BP458" s="529"/>
      <c r="BQ458" s="529"/>
      <c r="BR458" s="529"/>
      <c r="BS458" s="529"/>
      <c r="BT458" s="529"/>
      <c r="BU458" s="529"/>
      <c r="BV458" s="529"/>
      <c r="BW458" s="529"/>
      <c r="BX458" s="529"/>
      <c r="BY458" s="529"/>
      <c r="BZ458" s="529"/>
      <c r="CA458" s="529"/>
      <c r="CB458" s="529"/>
      <c r="CC458" s="529"/>
      <c r="CD458" s="529"/>
      <c r="CE458" s="529"/>
      <c r="CF458" s="529"/>
      <c r="CG458" s="529"/>
      <c r="CH458" s="529"/>
      <c r="CI458" s="529"/>
      <c r="CJ458" s="529"/>
      <c r="CK458" s="529"/>
      <c r="CL458" s="529"/>
      <c r="CM458" s="529"/>
      <c r="CN458" s="529"/>
      <c r="CO458" s="529"/>
      <c r="CP458" s="529"/>
      <c r="CQ458" s="529"/>
    </row>
    <row r="459" spans="1:95" s="70" customFormat="1" x14ac:dyDescent="0.2">
      <c r="A459" s="11">
        <v>164</v>
      </c>
      <c r="B459" s="277"/>
      <c r="C459" s="278"/>
      <c r="D459" s="1485" t="s">
        <v>23</v>
      </c>
      <c r="E459" s="1486"/>
      <c r="F459" s="1486"/>
      <c r="G459" s="1486"/>
      <c r="H459" s="1486"/>
      <c r="I459" s="1486"/>
      <c r="J459" s="1486"/>
      <c r="K459" s="1486"/>
      <c r="L459" s="1486"/>
      <c r="M459" s="1486"/>
      <c r="N459" s="1486"/>
      <c r="O459" s="1486"/>
      <c r="P459" s="1486"/>
      <c r="Q459" s="1486"/>
      <c r="R459" s="1486"/>
      <c r="S459" s="1486"/>
      <c r="T459" s="1486"/>
      <c r="U459" s="1486"/>
      <c r="V459" s="1486"/>
      <c r="W459" s="1486"/>
      <c r="X459" s="1486"/>
      <c r="Y459" s="1486"/>
      <c r="Z459" s="1486"/>
      <c r="AA459" s="1486"/>
      <c r="AB459" s="1486"/>
      <c r="AC459" s="1486"/>
      <c r="AD459" s="1486"/>
      <c r="AE459" s="1486"/>
      <c r="AF459" s="1486"/>
      <c r="AG459" s="536"/>
      <c r="AH459" s="529"/>
      <c r="AI459" s="529"/>
      <c r="AJ459" s="529"/>
      <c r="AK459" s="529"/>
      <c r="AL459" s="529"/>
      <c r="AM459" s="529"/>
      <c r="AN459" s="529"/>
      <c r="AO459" s="529"/>
      <c r="AP459" s="529"/>
      <c r="AQ459" s="529"/>
      <c r="AR459" s="529"/>
      <c r="AS459" s="529"/>
      <c r="AT459" s="529"/>
      <c r="AU459" s="529"/>
      <c r="AV459" s="529"/>
      <c r="AW459" s="529"/>
      <c r="AX459" s="529"/>
      <c r="AY459" s="529"/>
      <c r="AZ459" s="529"/>
      <c r="BA459" s="529"/>
      <c r="BB459" s="529"/>
      <c r="BC459" s="529"/>
      <c r="BD459" s="529"/>
      <c r="BE459" s="529"/>
      <c r="BF459" s="529"/>
      <c r="BG459" s="529"/>
      <c r="BH459" s="529"/>
      <c r="BI459" s="529"/>
      <c r="BJ459" s="529"/>
      <c r="BK459" s="529"/>
      <c r="BL459" s="529"/>
      <c r="BM459" s="529"/>
      <c r="BN459" s="529"/>
      <c r="BO459" s="529"/>
      <c r="BP459" s="529"/>
      <c r="BQ459" s="529"/>
      <c r="BR459" s="529"/>
      <c r="BS459" s="529"/>
      <c r="BT459" s="529"/>
      <c r="BU459" s="529"/>
      <c r="BV459" s="529"/>
      <c r="BW459" s="529"/>
      <c r="BX459" s="529"/>
      <c r="BY459" s="529"/>
      <c r="BZ459" s="529"/>
      <c r="CA459" s="529"/>
      <c r="CB459" s="529"/>
      <c r="CC459" s="529"/>
      <c r="CD459" s="529"/>
      <c r="CE459" s="529"/>
      <c r="CF459" s="529"/>
      <c r="CG459" s="529"/>
      <c r="CH459" s="529"/>
      <c r="CI459" s="529"/>
      <c r="CJ459" s="529"/>
      <c r="CK459" s="529"/>
      <c r="CL459" s="529"/>
      <c r="CM459" s="529"/>
      <c r="CN459" s="529"/>
      <c r="CO459" s="529"/>
      <c r="CP459" s="529"/>
      <c r="CQ459" s="529"/>
    </row>
    <row r="460" spans="1:95" s="70" customFormat="1" x14ac:dyDescent="0.2">
      <c r="A460" s="11">
        <v>165</v>
      </c>
      <c r="B460" s="277"/>
      <c r="C460" s="278"/>
      <c r="D460" s="278"/>
      <c r="E460" s="1532" t="s">
        <v>126</v>
      </c>
      <c r="F460" s="1533"/>
      <c r="G460" s="1533"/>
      <c r="H460" s="1533"/>
      <c r="I460" s="1533"/>
      <c r="J460" s="1533"/>
      <c r="K460" s="1533"/>
      <c r="L460" s="1534"/>
      <c r="M460" s="407">
        <f>SUM(M461:M462)</f>
        <v>0</v>
      </c>
      <c r="N460" s="410">
        <f t="shared" ref="N460:AC460" si="101">SUBTOTAL(9,N461:N462)</f>
        <v>0</v>
      </c>
      <c r="O460" s="414">
        <f t="shared" si="101"/>
        <v>0</v>
      </c>
      <c r="P460" s="413">
        <f t="shared" si="101"/>
        <v>0</v>
      </c>
      <c r="Q460" s="415">
        <f t="shared" si="101"/>
        <v>0</v>
      </c>
      <c r="R460" s="414">
        <f t="shared" si="101"/>
        <v>0</v>
      </c>
      <c r="S460" s="414">
        <f t="shared" si="101"/>
        <v>0</v>
      </c>
      <c r="T460" s="414">
        <f t="shared" si="101"/>
        <v>0</v>
      </c>
      <c r="U460" s="414">
        <f t="shared" si="101"/>
        <v>0</v>
      </c>
      <c r="V460" s="414">
        <f t="shared" si="101"/>
        <v>0</v>
      </c>
      <c r="W460" s="414">
        <f t="shared" si="101"/>
        <v>0</v>
      </c>
      <c r="X460" s="414">
        <f t="shared" si="101"/>
        <v>0</v>
      </c>
      <c r="Y460" s="414">
        <f t="shared" si="101"/>
        <v>0</v>
      </c>
      <c r="Z460" s="414">
        <f t="shared" si="101"/>
        <v>0</v>
      </c>
      <c r="AA460" s="414">
        <f t="shared" si="101"/>
        <v>0</v>
      </c>
      <c r="AB460" s="424">
        <f t="shared" si="101"/>
        <v>0</v>
      </c>
      <c r="AC460" s="407">
        <f t="shared" si="101"/>
        <v>0</v>
      </c>
      <c r="AD460" s="996"/>
      <c r="AE460" s="997"/>
      <c r="AF460" s="997"/>
      <c r="AG460" s="536"/>
      <c r="AH460" s="529"/>
      <c r="AI460" s="529"/>
      <c r="AJ460" s="529"/>
      <c r="AK460" s="529"/>
      <c r="AL460" s="529"/>
      <c r="AM460" s="529"/>
      <c r="AN460" s="529"/>
      <c r="AO460" s="529"/>
      <c r="AP460" s="529"/>
      <c r="AQ460" s="529"/>
      <c r="AR460" s="529"/>
      <c r="AS460" s="529"/>
      <c r="AT460" s="529"/>
      <c r="AU460" s="529"/>
      <c r="AV460" s="529"/>
      <c r="AW460" s="529"/>
      <c r="AX460" s="529"/>
      <c r="AY460" s="529"/>
      <c r="AZ460" s="529"/>
      <c r="BA460" s="529"/>
      <c r="BB460" s="529"/>
      <c r="BC460" s="529"/>
      <c r="BD460" s="529"/>
      <c r="BE460" s="529"/>
      <c r="BF460" s="529"/>
      <c r="BG460" s="529"/>
      <c r="BH460" s="529"/>
      <c r="BI460" s="529"/>
      <c r="BJ460" s="529"/>
      <c r="BK460" s="529"/>
      <c r="BL460" s="529"/>
      <c r="BM460" s="529"/>
      <c r="BN460" s="529"/>
      <c r="BO460" s="529"/>
      <c r="BP460" s="529"/>
      <c r="BQ460" s="529"/>
      <c r="BR460" s="529"/>
      <c r="BS460" s="529"/>
      <c r="BT460" s="529"/>
      <c r="BU460" s="529"/>
      <c r="BV460" s="529"/>
      <c r="BW460" s="529"/>
      <c r="BX460" s="529"/>
      <c r="BY460" s="529"/>
      <c r="BZ460" s="529"/>
      <c r="CA460" s="529"/>
      <c r="CB460" s="529"/>
      <c r="CC460" s="529"/>
      <c r="CD460" s="529"/>
      <c r="CE460" s="529"/>
      <c r="CF460" s="529"/>
      <c r="CG460" s="529"/>
      <c r="CH460" s="529"/>
      <c r="CI460" s="529"/>
      <c r="CJ460" s="529"/>
      <c r="CK460" s="529"/>
      <c r="CL460" s="529"/>
      <c r="CM460" s="529"/>
      <c r="CN460" s="529"/>
      <c r="CO460" s="529"/>
      <c r="CP460" s="529"/>
      <c r="CQ460" s="529"/>
    </row>
    <row r="461" spans="1:95" s="70" customFormat="1" x14ac:dyDescent="0.2">
      <c r="A461" s="11">
        <v>166</v>
      </c>
      <c r="B461" s="277"/>
      <c r="C461" s="278"/>
      <c r="D461" s="278"/>
      <c r="E461" s="278"/>
      <c r="F461" s="1455" t="s">
        <v>127</v>
      </c>
      <c r="G461" s="1456"/>
      <c r="H461" s="1456"/>
      <c r="I461" s="1456"/>
      <c r="J461" s="1456"/>
      <c r="K461" s="1456"/>
      <c r="L461" s="1457"/>
      <c r="M461" s="698">
        <v>0</v>
      </c>
      <c r="N461" s="699">
        <v>0</v>
      </c>
      <c r="O461" s="700">
        <v>0</v>
      </c>
      <c r="P461" s="700">
        <v>0</v>
      </c>
      <c r="Q461" s="705">
        <v>0</v>
      </c>
      <c r="R461" s="700">
        <v>0</v>
      </c>
      <c r="S461" s="701">
        <v>0</v>
      </c>
      <c r="T461" s="700">
        <v>0</v>
      </c>
      <c r="U461" s="701">
        <v>0</v>
      </c>
      <c r="V461" s="700">
        <v>0</v>
      </c>
      <c r="W461" s="701">
        <v>0</v>
      </c>
      <c r="X461" s="700">
        <v>0</v>
      </c>
      <c r="Y461" s="701">
        <v>0</v>
      </c>
      <c r="Z461" s="700">
        <v>0</v>
      </c>
      <c r="AA461" s="701">
        <v>0</v>
      </c>
      <c r="AB461" s="706">
        <v>0</v>
      </c>
      <c r="AC461" s="698">
        <v>0</v>
      </c>
      <c r="AD461" s="996"/>
      <c r="AE461" s="997"/>
      <c r="AF461" s="997"/>
      <c r="AG461" s="536"/>
      <c r="AH461" s="529"/>
      <c r="AI461" s="529"/>
      <c r="AJ461" s="529"/>
      <c r="AK461" s="529"/>
      <c r="AL461" s="529"/>
      <c r="AM461" s="529"/>
      <c r="AN461" s="529"/>
      <c r="AO461" s="529"/>
      <c r="AP461" s="529"/>
      <c r="AQ461" s="529"/>
      <c r="AR461" s="529"/>
      <c r="AS461" s="529"/>
      <c r="AT461" s="529"/>
      <c r="AU461" s="529"/>
      <c r="AV461" s="529"/>
      <c r="AW461" s="529"/>
      <c r="AX461" s="529"/>
      <c r="AY461" s="529"/>
      <c r="AZ461" s="529"/>
      <c r="BA461" s="529"/>
      <c r="BB461" s="529"/>
      <c r="BC461" s="529"/>
      <c r="BD461" s="529"/>
      <c r="BE461" s="529"/>
      <c r="BF461" s="529"/>
      <c r="BG461" s="529"/>
      <c r="BH461" s="529"/>
      <c r="BI461" s="529"/>
      <c r="BJ461" s="529"/>
      <c r="BK461" s="529"/>
      <c r="BL461" s="529"/>
      <c r="BM461" s="529"/>
      <c r="BN461" s="529"/>
      <c r="BO461" s="529"/>
      <c r="BP461" s="529"/>
      <c r="BQ461" s="529"/>
      <c r="BR461" s="529"/>
      <c r="BS461" s="529"/>
      <c r="BT461" s="529"/>
      <c r="BU461" s="529"/>
      <c r="BV461" s="529"/>
      <c r="BW461" s="529"/>
      <c r="BX461" s="529"/>
      <c r="BY461" s="529"/>
      <c r="BZ461" s="529"/>
      <c r="CA461" s="529"/>
      <c r="CB461" s="529"/>
      <c r="CC461" s="529"/>
      <c r="CD461" s="529"/>
      <c r="CE461" s="529"/>
      <c r="CF461" s="529"/>
      <c r="CG461" s="529"/>
      <c r="CH461" s="529"/>
      <c r="CI461" s="529"/>
      <c r="CJ461" s="529"/>
      <c r="CK461" s="529"/>
      <c r="CL461" s="529"/>
      <c r="CM461" s="529"/>
      <c r="CN461" s="529"/>
      <c r="CO461" s="529"/>
      <c r="CP461" s="529"/>
      <c r="CQ461" s="529"/>
    </row>
    <row r="462" spans="1:95" s="70" customFormat="1" x14ac:dyDescent="0.2">
      <c r="A462" s="11">
        <v>167</v>
      </c>
      <c r="B462" s="277"/>
      <c r="C462" s="278"/>
      <c r="D462" s="278"/>
      <c r="E462" s="278"/>
      <c r="F462" s="1458" t="s">
        <v>128</v>
      </c>
      <c r="G462" s="1459"/>
      <c r="H462" s="1459"/>
      <c r="I462" s="1459"/>
      <c r="J462" s="1459"/>
      <c r="K462" s="1459"/>
      <c r="L462" s="1460"/>
      <c r="M462" s="698">
        <v>0</v>
      </c>
      <c r="N462" s="699">
        <v>0</v>
      </c>
      <c r="O462" s="700">
        <v>0</v>
      </c>
      <c r="P462" s="700">
        <v>0</v>
      </c>
      <c r="Q462" s="705">
        <v>0</v>
      </c>
      <c r="R462" s="700">
        <v>0</v>
      </c>
      <c r="S462" s="701">
        <v>0</v>
      </c>
      <c r="T462" s="700">
        <v>0</v>
      </c>
      <c r="U462" s="701">
        <v>0</v>
      </c>
      <c r="V462" s="700">
        <v>0</v>
      </c>
      <c r="W462" s="701">
        <v>0</v>
      </c>
      <c r="X462" s="700">
        <v>0</v>
      </c>
      <c r="Y462" s="701">
        <v>0</v>
      </c>
      <c r="Z462" s="700">
        <v>0</v>
      </c>
      <c r="AA462" s="701">
        <v>0</v>
      </c>
      <c r="AB462" s="706">
        <v>0</v>
      </c>
      <c r="AC462" s="698">
        <v>0</v>
      </c>
      <c r="AD462" s="996"/>
      <c r="AE462" s="997"/>
      <c r="AF462" s="997"/>
      <c r="AG462" s="536"/>
      <c r="AH462" s="529"/>
      <c r="AI462" s="529"/>
      <c r="AJ462" s="529"/>
      <c r="AK462" s="529"/>
      <c r="AL462" s="529"/>
      <c r="AM462" s="529"/>
      <c r="AN462" s="529"/>
      <c r="AO462" s="529"/>
      <c r="AP462" s="529"/>
      <c r="AQ462" s="529"/>
      <c r="AR462" s="529"/>
      <c r="AS462" s="529"/>
      <c r="AT462" s="529"/>
      <c r="AU462" s="529"/>
      <c r="AV462" s="529"/>
      <c r="AW462" s="529"/>
      <c r="AX462" s="529"/>
      <c r="AY462" s="529"/>
      <c r="AZ462" s="529"/>
      <c r="BA462" s="529"/>
      <c r="BB462" s="529"/>
      <c r="BC462" s="529"/>
      <c r="BD462" s="529"/>
      <c r="BE462" s="529"/>
      <c r="BF462" s="529"/>
      <c r="BG462" s="529"/>
      <c r="BH462" s="529"/>
      <c r="BI462" s="529"/>
      <c r="BJ462" s="529"/>
      <c r="BK462" s="529"/>
      <c r="BL462" s="529"/>
      <c r="BM462" s="529"/>
      <c r="BN462" s="529"/>
      <c r="BO462" s="529"/>
      <c r="BP462" s="529"/>
      <c r="BQ462" s="529"/>
      <c r="BR462" s="529"/>
      <c r="BS462" s="529"/>
      <c r="BT462" s="529"/>
      <c r="BU462" s="529"/>
      <c r="BV462" s="529"/>
      <c r="BW462" s="529"/>
      <c r="BX462" s="529"/>
      <c r="BY462" s="529"/>
      <c r="BZ462" s="529"/>
      <c r="CA462" s="529"/>
      <c r="CB462" s="529"/>
      <c r="CC462" s="529"/>
      <c r="CD462" s="529"/>
      <c r="CE462" s="529"/>
      <c r="CF462" s="529"/>
      <c r="CG462" s="529"/>
      <c r="CH462" s="529"/>
      <c r="CI462" s="529"/>
      <c r="CJ462" s="529"/>
      <c r="CK462" s="529"/>
      <c r="CL462" s="529"/>
      <c r="CM462" s="529"/>
      <c r="CN462" s="529"/>
      <c r="CO462" s="529"/>
      <c r="CP462" s="529"/>
      <c r="CQ462" s="529"/>
    </row>
    <row r="463" spans="1:95" s="70" customFormat="1" x14ac:dyDescent="0.2">
      <c r="A463" s="11">
        <v>168</v>
      </c>
      <c r="B463" s="277"/>
      <c r="C463" s="278"/>
      <c r="D463" s="278"/>
      <c r="E463" s="1452" t="s">
        <v>129</v>
      </c>
      <c r="F463" s="1453"/>
      <c r="G463" s="1453"/>
      <c r="H463" s="1453"/>
      <c r="I463" s="1453"/>
      <c r="J463" s="1453"/>
      <c r="K463" s="1453"/>
      <c r="L463" s="1454"/>
      <c r="M463" s="407">
        <f>SUM(M464:M465)</f>
        <v>0</v>
      </c>
      <c r="N463" s="410">
        <f t="shared" ref="N463:AC463" si="102">SUBTOTAL(9,N464:N465)</f>
        <v>0</v>
      </c>
      <c r="O463" s="414">
        <f t="shared" si="102"/>
        <v>0</v>
      </c>
      <c r="P463" s="413">
        <f t="shared" si="102"/>
        <v>0</v>
      </c>
      <c r="Q463" s="415">
        <f t="shared" si="102"/>
        <v>0</v>
      </c>
      <c r="R463" s="414">
        <f t="shared" si="102"/>
        <v>0</v>
      </c>
      <c r="S463" s="414">
        <f t="shared" si="102"/>
        <v>0</v>
      </c>
      <c r="T463" s="414">
        <f t="shared" si="102"/>
        <v>0</v>
      </c>
      <c r="U463" s="414">
        <f t="shared" si="102"/>
        <v>0</v>
      </c>
      <c r="V463" s="414">
        <f t="shared" si="102"/>
        <v>0</v>
      </c>
      <c r="W463" s="414">
        <f t="shared" si="102"/>
        <v>0</v>
      </c>
      <c r="X463" s="414">
        <f t="shared" si="102"/>
        <v>0</v>
      </c>
      <c r="Y463" s="414">
        <f t="shared" si="102"/>
        <v>0</v>
      </c>
      <c r="Z463" s="414">
        <f t="shared" si="102"/>
        <v>0</v>
      </c>
      <c r="AA463" s="414">
        <f t="shared" si="102"/>
        <v>0</v>
      </c>
      <c r="AB463" s="424">
        <f t="shared" si="102"/>
        <v>0</v>
      </c>
      <c r="AC463" s="407">
        <f t="shared" si="102"/>
        <v>0</v>
      </c>
      <c r="AD463" s="996"/>
      <c r="AE463" s="997"/>
      <c r="AF463" s="997"/>
      <c r="AG463" s="536"/>
      <c r="AH463" s="529"/>
      <c r="AI463" s="529"/>
      <c r="AJ463" s="529"/>
      <c r="AK463" s="529"/>
      <c r="AL463" s="529"/>
      <c r="AM463" s="529"/>
      <c r="AN463" s="529"/>
      <c r="AO463" s="529"/>
      <c r="AP463" s="529"/>
      <c r="AQ463" s="529"/>
      <c r="AR463" s="529"/>
      <c r="AS463" s="529"/>
      <c r="AT463" s="529"/>
      <c r="AU463" s="529"/>
      <c r="AV463" s="529"/>
      <c r="AW463" s="529"/>
      <c r="AX463" s="529"/>
      <c r="AY463" s="529"/>
      <c r="AZ463" s="529"/>
      <c r="BA463" s="529"/>
      <c r="BB463" s="529"/>
      <c r="BC463" s="529"/>
      <c r="BD463" s="529"/>
      <c r="BE463" s="529"/>
      <c r="BF463" s="529"/>
      <c r="BG463" s="529"/>
      <c r="BH463" s="529"/>
      <c r="BI463" s="529"/>
      <c r="BJ463" s="529"/>
      <c r="BK463" s="529"/>
      <c r="BL463" s="529"/>
      <c r="BM463" s="529"/>
      <c r="BN463" s="529"/>
      <c r="BO463" s="529"/>
      <c r="BP463" s="529"/>
      <c r="BQ463" s="529"/>
      <c r="BR463" s="529"/>
      <c r="BS463" s="529"/>
      <c r="BT463" s="529"/>
      <c r="BU463" s="529"/>
      <c r="BV463" s="529"/>
      <c r="BW463" s="529"/>
      <c r="BX463" s="529"/>
      <c r="BY463" s="529"/>
      <c r="BZ463" s="529"/>
      <c r="CA463" s="529"/>
      <c r="CB463" s="529"/>
      <c r="CC463" s="529"/>
      <c r="CD463" s="529"/>
      <c r="CE463" s="529"/>
      <c r="CF463" s="529"/>
      <c r="CG463" s="529"/>
      <c r="CH463" s="529"/>
      <c r="CI463" s="529"/>
      <c r="CJ463" s="529"/>
      <c r="CK463" s="529"/>
      <c r="CL463" s="529"/>
      <c r="CM463" s="529"/>
      <c r="CN463" s="529"/>
      <c r="CO463" s="529"/>
      <c r="CP463" s="529"/>
      <c r="CQ463" s="529"/>
    </row>
    <row r="464" spans="1:95" s="70" customFormat="1" x14ac:dyDescent="0.2">
      <c r="A464" s="11">
        <v>169</v>
      </c>
      <c r="B464" s="277"/>
      <c r="C464" s="278"/>
      <c r="D464" s="278"/>
      <c r="E464" s="278"/>
      <c r="F464" s="1455" t="s">
        <v>130</v>
      </c>
      <c r="G464" s="1456"/>
      <c r="H464" s="1456"/>
      <c r="I464" s="1456"/>
      <c r="J464" s="1456"/>
      <c r="K464" s="1456"/>
      <c r="L464" s="1457"/>
      <c r="M464" s="698">
        <v>0</v>
      </c>
      <c r="N464" s="699">
        <v>0</v>
      </c>
      <c r="O464" s="700">
        <v>0</v>
      </c>
      <c r="P464" s="700">
        <v>0</v>
      </c>
      <c r="Q464" s="705">
        <v>0</v>
      </c>
      <c r="R464" s="700">
        <v>0</v>
      </c>
      <c r="S464" s="701">
        <v>0</v>
      </c>
      <c r="T464" s="700">
        <v>0</v>
      </c>
      <c r="U464" s="701">
        <v>0</v>
      </c>
      <c r="V464" s="700">
        <v>0</v>
      </c>
      <c r="W464" s="701">
        <v>0</v>
      </c>
      <c r="X464" s="700">
        <v>0</v>
      </c>
      <c r="Y464" s="701">
        <v>0</v>
      </c>
      <c r="Z464" s="700">
        <v>0</v>
      </c>
      <c r="AA464" s="701">
        <v>0</v>
      </c>
      <c r="AB464" s="706">
        <v>0</v>
      </c>
      <c r="AC464" s="698">
        <v>0</v>
      </c>
      <c r="AD464" s="996"/>
      <c r="AE464" s="997"/>
      <c r="AF464" s="997"/>
      <c r="AG464" s="536"/>
      <c r="AH464" s="529"/>
      <c r="AI464" s="529"/>
      <c r="AJ464" s="529"/>
      <c r="AK464" s="529"/>
      <c r="AL464" s="529"/>
      <c r="AM464" s="529"/>
      <c r="AN464" s="529"/>
      <c r="AO464" s="529"/>
      <c r="AP464" s="529"/>
      <c r="AQ464" s="529"/>
      <c r="AR464" s="529"/>
      <c r="AS464" s="529"/>
      <c r="AT464" s="529"/>
      <c r="AU464" s="529"/>
      <c r="AV464" s="529"/>
      <c r="AW464" s="529"/>
      <c r="AX464" s="529"/>
      <c r="AY464" s="529"/>
      <c r="AZ464" s="529"/>
      <c r="BA464" s="529"/>
      <c r="BB464" s="529"/>
      <c r="BC464" s="529"/>
      <c r="BD464" s="529"/>
      <c r="BE464" s="529"/>
      <c r="BF464" s="529"/>
      <c r="BG464" s="529"/>
      <c r="BH464" s="529"/>
      <c r="BI464" s="529"/>
      <c r="BJ464" s="529"/>
      <c r="BK464" s="529"/>
      <c r="BL464" s="529"/>
      <c r="BM464" s="529"/>
      <c r="BN464" s="529"/>
      <c r="BO464" s="529"/>
      <c r="BP464" s="529"/>
      <c r="BQ464" s="529"/>
      <c r="BR464" s="529"/>
      <c r="BS464" s="529"/>
      <c r="BT464" s="529"/>
      <c r="BU464" s="529"/>
      <c r="BV464" s="529"/>
      <c r="BW464" s="529"/>
      <c r="BX464" s="529"/>
      <c r="BY464" s="529"/>
      <c r="BZ464" s="529"/>
      <c r="CA464" s="529"/>
      <c r="CB464" s="529"/>
      <c r="CC464" s="529"/>
      <c r="CD464" s="529"/>
      <c r="CE464" s="529"/>
      <c r="CF464" s="529"/>
      <c r="CG464" s="529"/>
      <c r="CH464" s="529"/>
      <c r="CI464" s="529"/>
      <c r="CJ464" s="529"/>
      <c r="CK464" s="529"/>
      <c r="CL464" s="529"/>
      <c r="CM464" s="529"/>
      <c r="CN464" s="529"/>
      <c r="CO464" s="529"/>
      <c r="CP464" s="529"/>
      <c r="CQ464" s="529"/>
    </row>
    <row r="465" spans="1:95" s="70" customFormat="1" x14ac:dyDescent="0.2">
      <c r="A465" s="11">
        <v>170</v>
      </c>
      <c r="B465" s="277"/>
      <c r="C465" s="278"/>
      <c r="D465" s="278"/>
      <c r="E465" s="278"/>
      <c r="F465" s="1458" t="s">
        <v>131</v>
      </c>
      <c r="G465" s="1459"/>
      <c r="H465" s="1459"/>
      <c r="I465" s="1459"/>
      <c r="J465" s="1459"/>
      <c r="K465" s="1459"/>
      <c r="L465" s="1460"/>
      <c r="M465" s="698"/>
      <c r="N465" s="699">
        <v>0</v>
      </c>
      <c r="O465" s="700">
        <v>0</v>
      </c>
      <c r="P465" s="700">
        <v>0</v>
      </c>
      <c r="Q465" s="705">
        <v>0</v>
      </c>
      <c r="R465" s="700">
        <v>0</v>
      </c>
      <c r="S465" s="701">
        <v>0</v>
      </c>
      <c r="T465" s="700">
        <v>0</v>
      </c>
      <c r="U465" s="701">
        <v>0</v>
      </c>
      <c r="V465" s="700">
        <v>0</v>
      </c>
      <c r="W465" s="701">
        <v>0</v>
      </c>
      <c r="X465" s="700">
        <v>0</v>
      </c>
      <c r="Y465" s="701">
        <v>0</v>
      </c>
      <c r="Z465" s="700">
        <v>0</v>
      </c>
      <c r="AA465" s="701">
        <v>0</v>
      </c>
      <c r="AB465" s="706">
        <v>0</v>
      </c>
      <c r="AC465" s="698">
        <v>0</v>
      </c>
      <c r="AD465" s="996"/>
      <c r="AE465" s="997"/>
      <c r="AF465" s="997"/>
      <c r="AG465" s="536"/>
      <c r="AH465" s="529"/>
      <c r="AI465" s="529"/>
      <c r="AJ465" s="529"/>
      <c r="AK465" s="529"/>
      <c r="AL465" s="529"/>
      <c r="AM465" s="529"/>
      <c r="AN465" s="529"/>
      <c r="AO465" s="529"/>
      <c r="AP465" s="529"/>
      <c r="AQ465" s="529"/>
      <c r="AR465" s="529"/>
      <c r="AS465" s="529"/>
      <c r="AT465" s="529"/>
      <c r="AU465" s="529"/>
      <c r="AV465" s="529"/>
      <c r="AW465" s="529"/>
      <c r="AX465" s="529"/>
      <c r="AY465" s="529"/>
      <c r="AZ465" s="529"/>
      <c r="BA465" s="529"/>
      <c r="BB465" s="529"/>
      <c r="BC465" s="529"/>
      <c r="BD465" s="529"/>
      <c r="BE465" s="529"/>
      <c r="BF465" s="529"/>
      <c r="BG465" s="529"/>
      <c r="BH465" s="529"/>
      <c r="BI465" s="529"/>
      <c r="BJ465" s="529"/>
      <c r="BK465" s="529"/>
      <c r="BL465" s="529"/>
      <c r="BM465" s="529"/>
      <c r="BN465" s="529"/>
      <c r="BO465" s="529"/>
      <c r="BP465" s="529"/>
      <c r="BQ465" s="529"/>
      <c r="BR465" s="529"/>
      <c r="BS465" s="529"/>
      <c r="BT465" s="529"/>
      <c r="BU465" s="529"/>
      <c r="BV465" s="529"/>
      <c r="BW465" s="529"/>
      <c r="BX465" s="529"/>
      <c r="BY465" s="529"/>
      <c r="BZ465" s="529"/>
      <c r="CA465" s="529"/>
      <c r="CB465" s="529"/>
      <c r="CC465" s="529"/>
      <c r="CD465" s="529"/>
      <c r="CE465" s="529"/>
      <c r="CF465" s="529"/>
      <c r="CG465" s="529"/>
      <c r="CH465" s="529"/>
      <c r="CI465" s="529"/>
      <c r="CJ465" s="529"/>
      <c r="CK465" s="529"/>
      <c r="CL465" s="529"/>
      <c r="CM465" s="529"/>
      <c r="CN465" s="529"/>
      <c r="CO465" s="529"/>
      <c r="CP465" s="529"/>
      <c r="CQ465" s="529"/>
    </row>
    <row r="466" spans="1:95" s="70" customFormat="1" x14ac:dyDescent="0.2">
      <c r="A466" s="11">
        <v>171</v>
      </c>
      <c r="B466" s="277"/>
      <c r="C466" s="278"/>
      <c r="D466" s="278"/>
      <c r="E466" s="1452" t="s">
        <v>132</v>
      </c>
      <c r="F466" s="1453"/>
      <c r="G466" s="1453"/>
      <c r="H466" s="1453"/>
      <c r="I466" s="1453"/>
      <c r="J466" s="1453"/>
      <c r="K466" s="1453"/>
      <c r="L466" s="1454"/>
      <c r="M466" s="407">
        <f>SUM(M467:M468)</f>
        <v>0</v>
      </c>
      <c r="N466" s="410">
        <f t="shared" ref="N466:AC466" si="103">SUBTOTAL(9,N467:N468)</f>
        <v>0</v>
      </c>
      <c r="O466" s="414">
        <f t="shared" si="103"/>
        <v>0</v>
      </c>
      <c r="P466" s="413">
        <f t="shared" si="103"/>
        <v>0</v>
      </c>
      <c r="Q466" s="415">
        <f t="shared" si="103"/>
        <v>0</v>
      </c>
      <c r="R466" s="414">
        <f t="shared" si="103"/>
        <v>0</v>
      </c>
      <c r="S466" s="414">
        <f t="shared" si="103"/>
        <v>0</v>
      </c>
      <c r="T466" s="414">
        <f t="shared" si="103"/>
        <v>0</v>
      </c>
      <c r="U466" s="414">
        <f t="shared" si="103"/>
        <v>0</v>
      </c>
      <c r="V466" s="414">
        <f t="shared" si="103"/>
        <v>0</v>
      </c>
      <c r="W466" s="414">
        <f t="shared" si="103"/>
        <v>0</v>
      </c>
      <c r="X466" s="414">
        <f t="shared" si="103"/>
        <v>0</v>
      </c>
      <c r="Y466" s="414">
        <f t="shared" si="103"/>
        <v>0</v>
      </c>
      <c r="Z466" s="414">
        <f t="shared" si="103"/>
        <v>0</v>
      </c>
      <c r="AA466" s="414">
        <f t="shared" si="103"/>
        <v>0</v>
      </c>
      <c r="AB466" s="424">
        <f t="shared" si="103"/>
        <v>0</v>
      </c>
      <c r="AC466" s="407">
        <f t="shared" si="103"/>
        <v>0</v>
      </c>
      <c r="AD466" s="996"/>
      <c r="AE466" s="997"/>
      <c r="AF466" s="997"/>
      <c r="AG466" s="536"/>
      <c r="AH466" s="529"/>
      <c r="AI466" s="529"/>
      <c r="AJ466" s="529"/>
      <c r="AK466" s="529"/>
      <c r="AL466" s="529"/>
      <c r="AM466" s="529"/>
      <c r="AN466" s="529"/>
      <c r="AO466" s="529"/>
      <c r="AP466" s="529"/>
      <c r="AQ466" s="529"/>
      <c r="AR466" s="529"/>
      <c r="AS466" s="529"/>
      <c r="AT466" s="529"/>
      <c r="AU466" s="529"/>
      <c r="AV466" s="529"/>
      <c r="AW466" s="529"/>
      <c r="AX466" s="529"/>
      <c r="AY466" s="529"/>
      <c r="AZ466" s="529"/>
      <c r="BA466" s="529"/>
      <c r="BB466" s="529"/>
      <c r="BC466" s="529"/>
      <c r="BD466" s="529"/>
      <c r="BE466" s="529"/>
      <c r="BF466" s="529"/>
      <c r="BG466" s="529"/>
      <c r="BH466" s="529"/>
      <c r="BI466" s="529"/>
      <c r="BJ466" s="529"/>
      <c r="BK466" s="529"/>
      <c r="BL466" s="529"/>
      <c r="BM466" s="529"/>
      <c r="BN466" s="529"/>
      <c r="BO466" s="529"/>
      <c r="BP466" s="529"/>
      <c r="BQ466" s="529"/>
      <c r="BR466" s="529"/>
      <c r="BS466" s="529"/>
      <c r="BT466" s="529"/>
      <c r="BU466" s="529"/>
      <c r="BV466" s="529"/>
      <c r="BW466" s="529"/>
      <c r="BX466" s="529"/>
      <c r="BY466" s="529"/>
      <c r="BZ466" s="529"/>
      <c r="CA466" s="529"/>
      <c r="CB466" s="529"/>
      <c r="CC466" s="529"/>
      <c r="CD466" s="529"/>
      <c r="CE466" s="529"/>
      <c r="CF466" s="529"/>
      <c r="CG466" s="529"/>
      <c r="CH466" s="529"/>
      <c r="CI466" s="529"/>
      <c r="CJ466" s="529"/>
      <c r="CK466" s="529"/>
      <c r="CL466" s="529"/>
      <c r="CM466" s="529"/>
      <c r="CN466" s="529"/>
      <c r="CO466" s="529"/>
      <c r="CP466" s="529"/>
      <c r="CQ466" s="529"/>
    </row>
    <row r="467" spans="1:95" s="70" customFormat="1" x14ac:dyDescent="0.2">
      <c r="A467" s="11">
        <v>172</v>
      </c>
      <c r="B467" s="277"/>
      <c r="C467" s="278"/>
      <c r="D467" s="278"/>
      <c r="E467" s="278"/>
      <c r="F467" s="1455" t="s">
        <v>133</v>
      </c>
      <c r="G467" s="1456"/>
      <c r="H467" s="1456"/>
      <c r="I467" s="1456"/>
      <c r="J467" s="1456"/>
      <c r="K467" s="1456"/>
      <c r="L467" s="1457"/>
      <c r="M467" s="698">
        <v>0</v>
      </c>
      <c r="N467" s="699">
        <v>0</v>
      </c>
      <c r="O467" s="700">
        <v>0</v>
      </c>
      <c r="P467" s="700">
        <v>0</v>
      </c>
      <c r="Q467" s="705">
        <v>0</v>
      </c>
      <c r="R467" s="700">
        <v>0</v>
      </c>
      <c r="S467" s="701">
        <v>0</v>
      </c>
      <c r="T467" s="700">
        <v>0</v>
      </c>
      <c r="U467" s="701">
        <v>0</v>
      </c>
      <c r="V467" s="700">
        <v>0</v>
      </c>
      <c r="W467" s="701">
        <v>0</v>
      </c>
      <c r="X467" s="700">
        <v>0</v>
      </c>
      <c r="Y467" s="701">
        <v>0</v>
      </c>
      <c r="Z467" s="700">
        <v>0</v>
      </c>
      <c r="AA467" s="701">
        <v>0</v>
      </c>
      <c r="AB467" s="706">
        <v>0</v>
      </c>
      <c r="AC467" s="698">
        <v>0</v>
      </c>
      <c r="AD467" s="996"/>
      <c r="AE467" s="997"/>
      <c r="AF467" s="997"/>
      <c r="AG467" s="536"/>
      <c r="AH467" s="529"/>
      <c r="AI467" s="529"/>
      <c r="AJ467" s="529"/>
      <c r="AK467" s="529"/>
      <c r="AL467" s="529"/>
      <c r="AM467" s="529"/>
      <c r="AN467" s="529"/>
      <c r="AO467" s="529"/>
      <c r="AP467" s="529"/>
      <c r="AQ467" s="529"/>
      <c r="AR467" s="529"/>
      <c r="AS467" s="529"/>
      <c r="AT467" s="529"/>
      <c r="AU467" s="529"/>
      <c r="AV467" s="529"/>
      <c r="AW467" s="529"/>
      <c r="AX467" s="529"/>
      <c r="AY467" s="529"/>
      <c r="AZ467" s="529"/>
      <c r="BA467" s="529"/>
      <c r="BB467" s="529"/>
      <c r="BC467" s="529"/>
      <c r="BD467" s="529"/>
      <c r="BE467" s="529"/>
      <c r="BF467" s="529"/>
      <c r="BG467" s="529"/>
      <c r="BH467" s="529"/>
      <c r="BI467" s="529"/>
      <c r="BJ467" s="529"/>
      <c r="BK467" s="529"/>
      <c r="BL467" s="529"/>
      <c r="BM467" s="529"/>
      <c r="BN467" s="529"/>
      <c r="BO467" s="529"/>
      <c r="BP467" s="529"/>
      <c r="BQ467" s="529"/>
      <c r="BR467" s="529"/>
      <c r="BS467" s="529"/>
      <c r="BT467" s="529"/>
      <c r="BU467" s="529"/>
      <c r="BV467" s="529"/>
      <c r="BW467" s="529"/>
      <c r="BX467" s="529"/>
      <c r="BY467" s="529"/>
      <c r="BZ467" s="529"/>
      <c r="CA467" s="529"/>
      <c r="CB467" s="529"/>
      <c r="CC467" s="529"/>
      <c r="CD467" s="529"/>
      <c r="CE467" s="529"/>
      <c r="CF467" s="529"/>
      <c r="CG467" s="529"/>
      <c r="CH467" s="529"/>
      <c r="CI467" s="529"/>
      <c r="CJ467" s="529"/>
      <c r="CK467" s="529"/>
      <c r="CL467" s="529"/>
      <c r="CM467" s="529"/>
      <c r="CN467" s="529"/>
      <c r="CO467" s="529"/>
      <c r="CP467" s="529"/>
      <c r="CQ467" s="529"/>
    </row>
    <row r="468" spans="1:95" s="70" customFormat="1" x14ac:dyDescent="0.2">
      <c r="A468" s="11">
        <v>173</v>
      </c>
      <c r="B468" s="277"/>
      <c r="C468" s="278"/>
      <c r="D468" s="278"/>
      <c r="E468" s="278"/>
      <c r="F468" s="1458" t="s">
        <v>134</v>
      </c>
      <c r="G468" s="1459"/>
      <c r="H468" s="1459"/>
      <c r="I468" s="1459"/>
      <c r="J468" s="1459"/>
      <c r="K468" s="1459"/>
      <c r="L468" s="1460"/>
      <c r="M468" s="698">
        <v>0</v>
      </c>
      <c r="N468" s="699">
        <v>0</v>
      </c>
      <c r="O468" s="700">
        <v>0</v>
      </c>
      <c r="P468" s="700">
        <v>0</v>
      </c>
      <c r="Q468" s="705">
        <v>0</v>
      </c>
      <c r="R468" s="700">
        <v>0</v>
      </c>
      <c r="S468" s="701">
        <v>0</v>
      </c>
      <c r="T468" s="700">
        <v>0</v>
      </c>
      <c r="U468" s="701">
        <v>0</v>
      </c>
      <c r="V468" s="700">
        <v>0</v>
      </c>
      <c r="W468" s="701">
        <v>0</v>
      </c>
      <c r="X468" s="700">
        <v>0</v>
      </c>
      <c r="Y468" s="701">
        <v>0</v>
      </c>
      <c r="Z468" s="700">
        <v>0</v>
      </c>
      <c r="AA468" s="701">
        <v>0</v>
      </c>
      <c r="AB468" s="706">
        <v>0</v>
      </c>
      <c r="AC468" s="698">
        <v>0</v>
      </c>
      <c r="AD468" s="996"/>
      <c r="AE468" s="997"/>
      <c r="AF468" s="997"/>
      <c r="AG468" s="536"/>
      <c r="AH468" s="529"/>
      <c r="AI468" s="529"/>
      <c r="AJ468" s="529"/>
      <c r="AK468" s="529"/>
      <c r="AL468" s="529"/>
      <c r="AM468" s="529"/>
      <c r="AN468" s="529"/>
      <c r="AO468" s="529"/>
      <c r="AP468" s="529"/>
      <c r="AQ468" s="529"/>
      <c r="AR468" s="529"/>
      <c r="AS468" s="529"/>
      <c r="AT468" s="529"/>
      <c r="AU468" s="529"/>
      <c r="AV468" s="529"/>
      <c r="AW468" s="529"/>
      <c r="AX468" s="529"/>
      <c r="AY468" s="529"/>
      <c r="AZ468" s="529"/>
      <c r="BA468" s="529"/>
      <c r="BB468" s="529"/>
      <c r="BC468" s="529"/>
      <c r="BD468" s="529"/>
      <c r="BE468" s="529"/>
      <c r="BF468" s="529"/>
      <c r="BG468" s="529"/>
      <c r="BH468" s="529"/>
      <c r="BI468" s="529"/>
      <c r="BJ468" s="529"/>
      <c r="BK468" s="529"/>
      <c r="BL468" s="529"/>
      <c r="BM468" s="529"/>
      <c r="BN468" s="529"/>
      <c r="BO468" s="529"/>
      <c r="BP468" s="529"/>
      <c r="BQ468" s="529"/>
      <c r="BR468" s="529"/>
      <c r="BS468" s="529"/>
      <c r="BT468" s="529"/>
      <c r="BU468" s="529"/>
      <c r="BV468" s="529"/>
      <c r="BW468" s="529"/>
      <c r="BX468" s="529"/>
      <c r="BY468" s="529"/>
      <c r="BZ468" s="529"/>
      <c r="CA468" s="529"/>
      <c r="CB468" s="529"/>
      <c r="CC468" s="529"/>
      <c r="CD468" s="529"/>
      <c r="CE468" s="529"/>
      <c r="CF468" s="529"/>
      <c r="CG468" s="529"/>
      <c r="CH468" s="529"/>
      <c r="CI468" s="529"/>
      <c r="CJ468" s="529"/>
      <c r="CK468" s="529"/>
      <c r="CL468" s="529"/>
      <c r="CM468" s="529"/>
      <c r="CN468" s="529"/>
      <c r="CO468" s="529"/>
      <c r="CP468" s="529"/>
      <c r="CQ468" s="529"/>
    </row>
    <row r="469" spans="1:95" s="70" customFormat="1" x14ac:dyDescent="0.2">
      <c r="A469" s="11">
        <v>174</v>
      </c>
      <c r="B469" s="277"/>
      <c r="C469" s="278"/>
      <c r="D469" s="278"/>
      <c r="E469" s="1452" t="s">
        <v>135</v>
      </c>
      <c r="F469" s="1453"/>
      <c r="G469" s="1453"/>
      <c r="H469" s="1453"/>
      <c r="I469" s="1453"/>
      <c r="J469" s="1453"/>
      <c r="K469" s="1453"/>
      <c r="L469" s="1454"/>
      <c r="M469" s="407">
        <f>SUM(M470:M471)</f>
        <v>0</v>
      </c>
      <c r="N469" s="410">
        <f t="shared" ref="N469:AC469" si="104">SUBTOTAL(9,N470:N471)</f>
        <v>0</v>
      </c>
      <c r="O469" s="414">
        <f t="shared" si="104"/>
        <v>0</v>
      </c>
      <c r="P469" s="413">
        <f t="shared" si="104"/>
        <v>0</v>
      </c>
      <c r="Q469" s="415">
        <f t="shared" si="104"/>
        <v>0</v>
      </c>
      <c r="R469" s="414">
        <f t="shared" si="104"/>
        <v>0</v>
      </c>
      <c r="S469" s="414">
        <f t="shared" si="104"/>
        <v>0</v>
      </c>
      <c r="T469" s="414">
        <f t="shared" si="104"/>
        <v>0</v>
      </c>
      <c r="U469" s="414">
        <f t="shared" si="104"/>
        <v>0</v>
      </c>
      <c r="V469" s="414">
        <f t="shared" si="104"/>
        <v>0</v>
      </c>
      <c r="W469" s="414">
        <f t="shared" si="104"/>
        <v>0</v>
      </c>
      <c r="X469" s="414">
        <f t="shared" si="104"/>
        <v>0</v>
      </c>
      <c r="Y469" s="414">
        <f t="shared" si="104"/>
        <v>0</v>
      </c>
      <c r="Z469" s="414">
        <f t="shared" si="104"/>
        <v>0</v>
      </c>
      <c r="AA469" s="414">
        <f t="shared" si="104"/>
        <v>0</v>
      </c>
      <c r="AB469" s="424">
        <f t="shared" si="104"/>
        <v>0</v>
      </c>
      <c r="AC469" s="407">
        <f t="shared" si="104"/>
        <v>0</v>
      </c>
      <c r="AD469" s="996"/>
      <c r="AE469" s="997"/>
      <c r="AF469" s="997"/>
      <c r="AG469" s="536"/>
      <c r="AH469" s="529"/>
      <c r="AI469" s="529"/>
      <c r="AJ469" s="529"/>
      <c r="AK469" s="529"/>
      <c r="AL469" s="529"/>
      <c r="AM469" s="529"/>
      <c r="AN469" s="529"/>
      <c r="AO469" s="529"/>
      <c r="AP469" s="529"/>
      <c r="AQ469" s="529"/>
      <c r="AR469" s="529"/>
      <c r="AS469" s="529"/>
      <c r="AT469" s="529"/>
      <c r="AU469" s="529"/>
      <c r="AV469" s="529"/>
      <c r="AW469" s="529"/>
      <c r="AX469" s="529"/>
      <c r="AY469" s="529"/>
      <c r="AZ469" s="529"/>
      <c r="BA469" s="529"/>
      <c r="BB469" s="529"/>
      <c r="BC469" s="529"/>
      <c r="BD469" s="529"/>
      <c r="BE469" s="529"/>
      <c r="BF469" s="529"/>
      <c r="BG469" s="529"/>
      <c r="BH469" s="529"/>
      <c r="BI469" s="529"/>
      <c r="BJ469" s="529"/>
      <c r="BK469" s="529"/>
      <c r="BL469" s="529"/>
      <c r="BM469" s="529"/>
      <c r="BN469" s="529"/>
      <c r="BO469" s="529"/>
      <c r="BP469" s="529"/>
      <c r="BQ469" s="529"/>
      <c r="BR469" s="529"/>
      <c r="BS469" s="529"/>
      <c r="BT469" s="529"/>
      <c r="BU469" s="529"/>
      <c r="BV469" s="529"/>
      <c r="BW469" s="529"/>
      <c r="BX469" s="529"/>
      <c r="BY469" s="529"/>
      <c r="BZ469" s="529"/>
      <c r="CA469" s="529"/>
      <c r="CB469" s="529"/>
      <c r="CC469" s="529"/>
      <c r="CD469" s="529"/>
      <c r="CE469" s="529"/>
      <c r="CF469" s="529"/>
      <c r="CG469" s="529"/>
      <c r="CH469" s="529"/>
      <c r="CI469" s="529"/>
      <c r="CJ469" s="529"/>
      <c r="CK469" s="529"/>
      <c r="CL469" s="529"/>
      <c r="CM469" s="529"/>
      <c r="CN469" s="529"/>
      <c r="CO469" s="529"/>
      <c r="CP469" s="529"/>
      <c r="CQ469" s="529"/>
    </row>
    <row r="470" spans="1:95" s="70" customFormat="1" x14ac:dyDescent="0.2">
      <c r="A470" s="11">
        <v>175</v>
      </c>
      <c r="B470" s="277"/>
      <c r="C470" s="278"/>
      <c r="D470" s="278"/>
      <c r="E470" s="278"/>
      <c r="F470" s="1455" t="s">
        <v>136</v>
      </c>
      <c r="G470" s="1456"/>
      <c r="H470" s="1456"/>
      <c r="I470" s="1456"/>
      <c r="J470" s="1456"/>
      <c r="K470" s="1456"/>
      <c r="L470" s="1457"/>
      <c r="M470" s="698">
        <v>0</v>
      </c>
      <c r="N470" s="699">
        <v>0</v>
      </c>
      <c r="O470" s="700">
        <v>0</v>
      </c>
      <c r="P470" s="700">
        <v>0</v>
      </c>
      <c r="Q470" s="705">
        <v>0</v>
      </c>
      <c r="R470" s="700">
        <v>0</v>
      </c>
      <c r="S470" s="701">
        <v>0</v>
      </c>
      <c r="T470" s="700">
        <v>0</v>
      </c>
      <c r="U470" s="701">
        <v>0</v>
      </c>
      <c r="V470" s="700">
        <v>0</v>
      </c>
      <c r="W470" s="701">
        <v>0</v>
      </c>
      <c r="X470" s="700">
        <v>0</v>
      </c>
      <c r="Y470" s="701">
        <v>0</v>
      </c>
      <c r="Z470" s="700">
        <v>0</v>
      </c>
      <c r="AA470" s="701">
        <v>0</v>
      </c>
      <c r="AB470" s="706">
        <v>0</v>
      </c>
      <c r="AC470" s="698">
        <v>0</v>
      </c>
      <c r="AD470" s="996"/>
      <c r="AE470" s="997"/>
      <c r="AF470" s="997"/>
      <c r="AG470" s="536"/>
      <c r="AH470" s="529"/>
      <c r="AI470" s="529"/>
      <c r="AJ470" s="529"/>
      <c r="AK470" s="529"/>
      <c r="AL470" s="529"/>
      <c r="AM470" s="529"/>
      <c r="AN470" s="529"/>
      <c r="AO470" s="529"/>
      <c r="AP470" s="529"/>
      <c r="AQ470" s="529"/>
      <c r="AR470" s="529"/>
      <c r="AS470" s="529"/>
      <c r="AT470" s="529"/>
      <c r="AU470" s="529"/>
      <c r="AV470" s="529"/>
      <c r="AW470" s="529"/>
      <c r="AX470" s="529"/>
      <c r="AY470" s="529"/>
      <c r="AZ470" s="529"/>
      <c r="BA470" s="529"/>
      <c r="BB470" s="529"/>
      <c r="BC470" s="529"/>
      <c r="BD470" s="529"/>
      <c r="BE470" s="529"/>
      <c r="BF470" s="529"/>
      <c r="BG470" s="529"/>
      <c r="BH470" s="529"/>
      <c r="BI470" s="529"/>
      <c r="BJ470" s="529"/>
      <c r="BK470" s="529"/>
      <c r="BL470" s="529"/>
      <c r="BM470" s="529"/>
      <c r="BN470" s="529"/>
      <c r="BO470" s="529"/>
      <c r="BP470" s="529"/>
      <c r="BQ470" s="529"/>
      <c r="BR470" s="529"/>
      <c r="BS470" s="529"/>
      <c r="BT470" s="529"/>
      <c r="BU470" s="529"/>
      <c r="BV470" s="529"/>
      <c r="BW470" s="529"/>
      <c r="BX470" s="529"/>
      <c r="BY470" s="529"/>
      <c r="BZ470" s="529"/>
      <c r="CA470" s="529"/>
      <c r="CB470" s="529"/>
      <c r="CC470" s="529"/>
      <c r="CD470" s="529"/>
      <c r="CE470" s="529"/>
      <c r="CF470" s="529"/>
      <c r="CG470" s="529"/>
      <c r="CH470" s="529"/>
      <c r="CI470" s="529"/>
      <c r="CJ470" s="529"/>
      <c r="CK470" s="529"/>
      <c r="CL470" s="529"/>
      <c r="CM470" s="529"/>
      <c r="CN470" s="529"/>
      <c r="CO470" s="529"/>
      <c r="CP470" s="529"/>
      <c r="CQ470" s="529"/>
    </row>
    <row r="471" spans="1:95" s="70" customFormat="1" x14ac:dyDescent="0.2">
      <c r="A471" s="11">
        <v>176</v>
      </c>
      <c r="B471" s="277"/>
      <c r="C471" s="278"/>
      <c r="D471" s="278"/>
      <c r="E471" s="278"/>
      <c r="F471" s="1458" t="s">
        <v>137</v>
      </c>
      <c r="G471" s="1459"/>
      <c r="H471" s="1459"/>
      <c r="I471" s="1459"/>
      <c r="J471" s="1459"/>
      <c r="K471" s="1459"/>
      <c r="L471" s="1460"/>
      <c r="M471" s="698">
        <v>0</v>
      </c>
      <c r="N471" s="699">
        <v>0</v>
      </c>
      <c r="O471" s="700">
        <v>0</v>
      </c>
      <c r="P471" s="700">
        <v>0</v>
      </c>
      <c r="Q471" s="705">
        <v>0</v>
      </c>
      <c r="R471" s="700">
        <v>0</v>
      </c>
      <c r="S471" s="701">
        <v>0</v>
      </c>
      <c r="T471" s="700">
        <v>0</v>
      </c>
      <c r="U471" s="701">
        <v>0</v>
      </c>
      <c r="V471" s="700">
        <v>0</v>
      </c>
      <c r="W471" s="701">
        <v>0</v>
      </c>
      <c r="X471" s="700">
        <v>0</v>
      </c>
      <c r="Y471" s="701">
        <v>0</v>
      </c>
      <c r="Z471" s="700">
        <v>0</v>
      </c>
      <c r="AA471" s="701">
        <v>0</v>
      </c>
      <c r="AB471" s="706">
        <v>0</v>
      </c>
      <c r="AC471" s="698">
        <v>0</v>
      </c>
      <c r="AD471" s="996"/>
      <c r="AE471" s="997"/>
      <c r="AF471" s="997"/>
      <c r="AG471" s="536"/>
      <c r="AH471" s="529"/>
      <c r="AI471" s="529"/>
      <c r="AJ471" s="529"/>
      <c r="AK471" s="529"/>
      <c r="AL471" s="529"/>
      <c r="AM471" s="529"/>
      <c r="AN471" s="529"/>
      <c r="AO471" s="529"/>
      <c r="AP471" s="529"/>
      <c r="AQ471" s="529"/>
      <c r="AR471" s="529"/>
      <c r="AS471" s="529"/>
      <c r="AT471" s="529"/>
      <c r="AU471" s="529"/>
      <c r="AV471" s="529"/>
      <c r="AW471" s="529"/>
      <c r="AX471" s="529"/>
      <c r="AY471" s="529"/>
      <c r="AZ471" s="529"/>
      <c r="BA471" s="529"/>
      <c r="BB471" s="529"/>
      <c r="BC471" s="529"/>
      <c r="BD471" s="529"/>
      <c r="BE471" s="529"/>
      <c r="BF471" s="529"/>
      <c r="BG471" s="529"/>
      <c r="BH471" s="529"/>
      <c r="BI471" s="529"/>
      <c r="BJ471" s="529"/>
      <c r="BK471" s="529"/>
      <c r="BL471" s="529"/>
      <c r="BM471" s="529"/>
      <c r="BN471" s="529"/>
      <c r="BO471" s="529"/>
      <c r="BP471" s="529"/>
      <c r="BQ471" s="529"/>
      <c r="BR471" s="529"/>
      <c r="BS471" s="529"/>
      <c r="BT471" s="529"/>
      <c r="BU471" s="529"/>
      <c r="BV471" s="529"/>
      <c r="BW471" s="529"/>
      <c r="BX471" s="529"/>
      <c r="BY471" s="529"/>
      <c r="BZ471" s="529"/>
      <c r="CA471" s="529"/>
      <c r="CB471" s="529"/>
      <c r="CC471" s="529"/>
      <c r="CD471" s="529"/>
      <c r="CE471" s="529"/>
      <c r="CF471" s="529"/>
      <c r="CG471" s="529"/>
      <c r="CH471" s="529"/>
      <c r="CI471" s="529"/>
      <c r="CJ471" s="529"/>
      <c r="CK471" s="529"/>
      <c r="CL471" s="529"/>
      <c r="CM471" s="529"/>
      <c r="CN471" s="529"/>
      <c r="CO471" s="529"/>
      <c r="CP471" s="529"/>
      <c r="CQ471" s="529"/>
    </row>
    <row r="472" spans="1:95" s="70" customFormat="1" x14ac:dyDescent="0.2">
      <c r="A472" s="11">
        <v>177</v>
      </c>
      <c r="B472" s="277"/>
      <c r="C472" s="278"/>
      <c r="D472" s="278"/>
      <c r="E472" s="1452" t="s">
        <v>550</v>
      </c>
      <c r="F472" s="1453"/>
      <c r="G472" s="1453"/>
      <c r="H472" s="1453"/>
      <c r="I472" s="1453"/>
      <c r="J472" s="1453"/>
      <c r="K472" s="1453"/>
      <c r="L472" s="1454"/>
      <c r="M472" s="407">
        <f>SUM(M473:M474)</f>
        <v>0</v>
      </c>
      <c r="N472" s="410">
        <f t="shared" ref="N472:AC472" si="105">SUBTOTAL(9,N473:N474)</f>
        <v>0</v>
      </c>
      <c r="O472" s="414">
        <f t="shared" si="105"/>
        <v>0</v>
      </c>
      <c r="P472" s="413">
        <f t="shared" si="105"/>
        <v>0</v>
      </c>
      <c r="Q472" s="415">
        <f t="shared" si="105"/>
        <v>0</v>
      </c>
      <c r="R472" s="414">
        <f t="shared" si="105"/>
        <v>0</v>
      </c>
      <c r="S472" s="414">
        <f t="shared" si="105"/>
        <v>0</v>
      </c>
      <c r="T472" s="414">
        <f t="shared" si="105"/>
        <v>0</v>
      </c>
      <c r="U472" s="414">
        <f t="shared" si="105"/>
        <v>0</v>
      </c>
      <c r="V472" s="414">
        <f t="shared" si="105"/>
        <v>0</v>
      </c>
      <c r="W472" s="414">
        <f t="shared" si="105"/>
        <v>0</v>
      </c>
      <c r="X472" s="414">
        <f t="shared" si="105"/>
        <v>0</v>
      </c>
      <c r="Y472" s="414">
        <f t="shared" si="105"/>
        <v>0</v>
      </c>
      <c r="Z472" s="414">
        <f t="shared" si="105"/>
        <v>0</v>
      </c>
      <c r="AA472" s="414">
        <f t="shared" si="105"/>
        <v>0</v>
      </c>
      <c r="AB472" s="424">
        <f t="shared" si="105"/>
        <v>0</v>
      </c>
      <c r="AC472" s="407">
        <f t="shared" si="105"/>
        <v>0</v>
      </c>
      <c r="AD472" s="996"/>
      <c r="AE472" s="997"/>
      <c r="AF472" s="997"/>
      <c r="AG472" s="536"/>
      <c r="AH472" s="529"/>
      <c r="AI472" s="529"/>
      <c r="AJ472" s="529"/>
      <c r="AK472" s="529"/>
      <c r="AL472" s="529"/>
      <c r="AM472" s="529"/>
      <c r="AN472" s="529"/>
      <c r="AO472" s="529"/>
      <c r="AP472" s="529"/>
      <c r="AQ472" s="529"/>
      <c r="AR472" s="529"/>
      <c r="AS472" s="529"/>
      <c r="AT472" s="529"/>
      <c r="AU472" s="529"/>
      <c r="AV472" s="529"/>
      <c r="AW472" s="529"/>
      <c r="AX472" s="529"/>
      <c r="AY472" s="529"/>
      <c r="AZ472" s="529"/>
      <c r="BA472" s="529"/>
      <c r="BB472" s="529"/>
      <c r="BC472" s="529"/>
      <c r="BD472" s="529"/>
      <c r="BE472" s="529"/>
      <c r="BF472" s="529"/>
      <c r="BG472" s="529"/>
      <c r="BH472" s="529"/>
      <c r="BI472" s="529"/>
      <c r="BJ472" s="529"/>
      <c r="BK472" s="529"/>
      <c r="BL472" s="529"/>
      <c r="BM472" s="529"/>
      <c r="BN472" s="529"/>
      <c r="BO472" s="529"/>
      <c r="BP472" s="529"/>
      <c r="BQ472" s="529"/>
      <c r="BR472" s="529"/>
      <c r="BS472" s="529"/>
      <c r="BT472" s="529"/>
      <c r="BU472" s="529"/>
      <c r="BV472" s="529"/>
      <c r="BW472" s="529"/>
      <c r="BX472" s="529"/>
      <c r="BY472" s="529"/>
      <c r="BZ472" s="529"/>
      <c r="CA472" s="529"/>
      <c r="CB472" s="529"/>
      <c r="CC472" s="529"/>
      <c r="CD472" s="529"/>
      <c r="CE472" s="529"/>
      <c r="CF472" s="529"/>
      <c r="CG472" s="529"/>
      <c r="CH472" s="529"/>
      <c r="CI472" s="529"/>
      <c r="CJ472" s="529"/>
      <c r="CK472" s="529"/>
      <c r="CL472" s="529"/>
      <c r="CM472" s="529"/>
      <c r="CN472" s="529"/>
      <c r="CO472" s="529"/>
      <c r="CP472" s="529"/>
      <c r="CQ472" s="529"/>
    </row>
    <row r="473" spans="1:95" s="70" customFormat="1" x14ac:dyDescent="0.2">
      <c r="A473" s="11">
        <v>178</v>
      </c>
      <c r="B473" s="277"/>
      <c r="C473" s="278"/>
      <c r="D473" s="278"/>
      <c r="E473" s="278"/>
      <c r="F473" s="1455" t="s">
        <v>551</v>
      </c>
      <c r="G473" s="1456"/>
      <c r="H473" s="1456"/>
      <c r="I473" s="1456"/>
      <c r="J473" s="1456"/>
      <c r="K473" s="1456"/>
      <c r="L473" s="1457"/>
      <c r="M473" s="698">
        <v>0</v>
      </c>
      <c r="N473" s="699">
        <v>0</v>
      </c>
      <c r="O473" s="700">
        <v>0</v>
      </c>
      <c r="P473" s="700">
        <v>0</v>
      </c>
      <c r="Q473" s="705">
        <v>0</v>
      </c>
      <c r="R473" s="700">
        <v>0</v>
      </c>
      <c r="S473" s="701">
        <v>0</v>
      </c>
      <c r="T473" s="700">
        <v>0</v>
      </c>
      <c r="U473" s="701">
        <v>0</v>
      </c>
      <c r="V473" s="700">
        <v>0</v>
      </c>
      <c r="W473" s="701">
        <v>0</v>
      </c>
      <c r="X473" s="700">
        <v>0</v>
      </c>
      <c r="Y473" s="701">
        <v>0</v>
      </c>
      <c r="Z473" s="700">
        <v>0</v>
      </c>
      <c r="AA473" s="701">
        <v>0</v>
      </c>
      <c r="AB473" s="706">
        <v>0</v>
      </c>
      <c r="AC473" s="698">
        <v>0</v>
      </c>
      <c r="AD473" s="996"/>
      <c r="AE473" s="997"/>
      <c r="AF473" s="997"/>
      <c r="AG473" s="536"/>
      <c r="AH473" s="529"/>
      <c r="AI473" s="529"/>
      <c r="AJ473" s="529"/>
      <c r="AK473" s="529"/>
      <c r="AL473" s="529"/>
      <c r="AM473" s="529"/>
      <c r="AN473" s="529"/>
      <c r="AO473" s="529"/>
      <c r="AP473" s="529"/>
      <c r="AQ473" s="529"/>
      <c r="AR473" s="529"/>
      <c r="AS473" s="529"/>
      <c r="AT473" s="529"/>
      <c r="AU473" s="529"/>
      <c r="AV473" s="529"/>
      <c r="AW473" s="529"/>
      <c r="AX473" s="529"/>
      <c r="AY473" s="529"/>
      <c r="AZ473" s="529"/>
      <c r="BA473" s="529"/>
      <c r="BB473" s="529"/>
      <c r="BC473" s="529"/>
      <c r="BD473" s="529"/>
      <c r="BE473" s="529"/>
      <c r="BF473" s="529"/>
      <c r="BG473" s="529"/>
      <c r="BH473" s="529"/>
      <c r="BI473" s="529"/>
      <c r="BJ473" s="529"/>
      <c r="BK473" s="529"/>
      <c r="BL473" s="529"/>
      <c r="BM473" s="529"/>
      <c r="BN473" s="529"/>
      <c r="BO473" s="529"/>
      <c r="BP473" s="529"/>
      <c r="BQ473" s="529"/>
      <c r="BR473" s="529"/>
      <c r="BS473" s="529"/>
      <c r="BT473" s="529"/>
      <c r="BU473" s="529"/>
      <c r="BV473" s="529"/>
      <c r="BW473" s="529"/>
      <c r="BX473" s="529"/>
      <c r="BY473" s="529"/>
      <c r="BZ473" s="529"/>
      <c r="CA473" s="529"/>
      <c r="CB473" s="529"/>
      <c r="CC473" s="529"/>
      <c r="CD473" s="529"/>
      <c r="CE473" s="529"/>
      <c r="CF473" s="529"/>
      <c r="CG473" s="529"/>
      <c r="CH473" s="529"/>
      <c r="CI473" s="529"/>
      <c r="CJ473" s="529"/>
      <c r="CK473" s="529"/>
      <c r="CL473" s="529"/>
      <c r="CM473" s="529"/>
      <c r="CN473" s="529"/>
      <c r="CO473" s="529"/>
      <c r="CP473" s="529"/>
      <c r="CQ473" s="529"/>
    </row>
    <row r="474" spans="1:95" s="70" customFormat="1" x14ac:dyDescent="0.2">
      <c r="A474" s="11">
        <v>179</v>
      </c>
      <c r="B474" s="277"/>
      <c r="C474" s="278"/>
      <c r="D474" s="278"/>
      <c r="E474" s="278"/>
      <c r="F474" s="1458" t="s">
        <v>552</v>
      </c>
      <c r="G474" s="1459"/>
      <c r="H474" s="1459"/>
      <c r="I474" s="1459"/>
      <c r="J474" s="1459"/>
      <c r="K474" s="1459"/>
      <c r="L474" s="1460"/>
      <c r="M474" s="698">
        <v>0</v>
      </c>
      <c r="N474" s="699">
        <v>0</v>
      </c>
      <c r="O474" s="700">
        <v>0</v>
      </c>
      <c r="P474" s="700">
        <v>0</v>
      </c>
      <c r="Q474" s="705">
        <v>0</v>
      </c>
      <c r="R474" s="700">
        <v>0</v>
      </c>
      <c r="S474" s="701">
        <v>0</v>
      </c>
      <c r="T474" s="700">
        <v>0</v>
      </c>
      <c r="U474" s="701">
        <v>0</v>
      </c>
      <c r="V474" s="700">
        <v>0</v>
      </c>
      <c r="W474" s="701">
        <v>0</v>
      </c>
      <c r="X474" s="700">
        <v>0</v>
      </c>
      <c r="Y474" s="701">
        <v>0</v>
      </c>
      <c r="Z474" s="700">
        <v>0</v>
      </c>
      <c r="AA474" s="701">
        <v>0</v>
      </c>
      <c r="AB474" s="706">
        <v>0</v>
      </c>
      <c r="AC474" s="698">
        <v>0</v>
      </c>
      <c r="AD474" s="996"/>
      <c r="AE474" s="997"/>
      <c r="AF474" s="997"/>
      <c r="AG474" s="536"/>
      <c r="AH474" s="529"/>
      <c r="AI474" s="529"/>
      <c r="AJ474" s="529"/>
      <c r="AK474" s="529"/>
      <c r="AL474" s="529"/>
      <c r="AM474" s="529"/>
      <c r="AN474" s="529"/>
      <c r="AO474" s="529"/>
      <c r="AP474" s="529"/>
      <c r="AQ474" s="529"/>
      <c r="AR474" s="529"/>
      <c r="AS474" s="529"/>
      <c r="AT474" s="529"/>
      <c r="AU474" s="529"/>
      <c r="AV474" s="529"/>
      <c r="AW474" s="529"/>
      <c r="AX474" s="529"/>
      <c r="AY474" s="529"/>
      <c r="AZ474" s="529"/>
      <c r="BA474" s="529"/>
      <c r="BB474" s="529"/>
      <c r="BC474" s="529"/>
      <c r="BD474" s="529"/>
      <c r="BE474" s="529"/>
      <c r="BF474" s="529"/>
      <c r="BG474" s="529"/>
      <c r="BH474" s="529"/>
      <c r="BI474" s="529"/>
      <c r="BJ474" s="529"/>
      <c r="BK474" s="529"/>
      <c r="BL474" s="529"/>
      <c r="BM474" s="529"/>
      <c r="BN474" s="529"/>
      <c r="BO474" s="529"/>
      <c r="BP474" s="529"/>
      <c r="BQ474" s="529"/>
      <c r="BR474" s="529"/>
      <c r="BS474" s="529"/>
      <c r="BT474" s="529"/>
      <c r="BU474" s="529"/>
      <c r="BV474" s="529"/>
      <c r="BW474" s="529"/>
      <c r="BX474" s="529"/>
      <c r="BY474" s="529"/>
      <c r="BZ474" s="529"/>
      <c r="CA474" s="529"/>
      <c r="CB474" s="529"/>
      <c r="CC474" s="529"/>
      <c r="CD474" s="529"/>
      <c r="CE474" s="529"/>
      <c r="CF474" s="529"/>
      <c r="CG474" s="529"/>
      <c r="CH474" s="529"/>
      <c r="CI474" s="529"/>
      <c r="CJ474" s="529"/>
      <c r="CK474" s="529"/>
      <c r="CL474" s="529"/>
      <c r="CM474" s="529"/>
      <c r="CN474" s="529"/>
      <c r="CO474" s="529"/>
      <c r="CP474" s="529"/>
      <c r="CQ474" s="529"/>
    </row>
    <row r="475" spans="1:95" s="70" customFormat="1" x14ac:dyDescent="0.2">
      <c r="A475" s="11">
        <v>180</v>
      </c>
      <c r="B475" s="277"/>
      <c r="C475" s="278"/>
      <c r="D475" s="278"/>
      <c r="E475" s="1452" t="s">
        <v>553</v>
      </c>
      <c r="F475" s="1453"/>
      <c r="G475" s="1453"/>
      <c r="H475" s="1453"/>
      <c r="I475" s="1453"/>
      <c r="J475" s="1453"/>
      <c r="K475" s="1453"/>
      <c r="L475" s="1454"/>
      <c r="M475" s="407">
        <f>SUM(M476:M477)</f>
        <v>0</v>
      </c>
      <c r="N475" s="410">
        <f t="shared" ref="N475:AC475" si="106">SUBTOTAL(9,N476:N477)</f>
        <v>0</v>
      </c>
      <c r="O475" s="414">
        <f t="shared" si="106"/>
        <v>0</v>
      </c>
      <c r="P475" s="413">
        <f t="shared" si="106"/>
        <v>0</v>
      </c>
      <c r="Q475" s="415">
        <f t="shared" si="106"/>
        <v>0</v>
      </c>
      <c r="R475" s="414">
        <f t="shared" si="106"/>
        <v>0</v>
      </c>
      <c r="S475" s="414">
        <f t="shared" si="106"/>
        <v>0</v>
      </c>
      <c r="T475" s="414">
        <f t="shared" si="106"/>
        <v>0</v>
      </c>
      <c r="U475" s="414">
        <f t="shared" si="106"/>
        <v>0</v>
      </c>
      <c r="V475" s="414">
        <f t="shared" si="106"/>
        <v>0</v>
      </c>
      <c r="W475" s="414">
        <f t="shared" si="106"/>
        <v>0</v>
      </c>
      <c r="X475" s="414">
        <f t="shared" si="106"/>
        <v>0</v>
      </c>
      <c r="Y475" s="414">
        <f t="shared" si="106"/>
        <v>0</v>
      </c>
      <c r="Z475" s="414">
        <f t="shared" si="106"/>
        <v>0</v>
      </c>
      <c r="AA475" s="414">
        <f t="shared" si="106"/>
        <v>0</v>
      </c>
      <c r="AB475" s="424">
        <f t="shared" si="106"/>
        <v>0</v>
      </c>
      <c r="AC475" s="407">
        <f t="shared" si="106"/>
        <v>0</v>
      </c>
      <c r="AD475" s="996"/>
      <c r="AE475" s="997"/>
      <c r="AF475" s="997"/>
      <c r="AG475" s="536"/>
      <c r="AH475" s="529"/>
      <c r="AI475" s="529"/>
      <c r="AJ475" s="529"/>
      <c r="AK475" s="529"/>
      <c r="AL475" s="529"/>
      <c r="AM475" s="529"/>
      <c r="AN475" s="529"/>
      <c r="AO475" s="529"/>
      <c r="AP475" s="529"/>
      <c r="AQ475" s="529"/>
      <c r="AR475" s="529"/>
      <c r="AS475" s="529"/>
      <c r="AT475" s="529"/>
      <c r="AU475" s="529"/>
      <c r="AV475" s="529"/>
      <c r="AW475" s="529"/>
      <c r="AX475" s="529"/>
      <c r="AY475" s="529"/>
      <c r="AZ475" s="529"/>
      <c r="BA475" s="529"/>
      <c r="BB475" s="529"/>
      <c r="BC475" s="529"/>
      <c r="BD475" s="529"/>
      <c r="BE475" s="529"/>
      <c r="BF475" s="529"/>
      <c r="BG475" s="529"/>
      <c r="BH475" s="529"/>
      <c r="BI475" s="529"/>
      <c r="BJ475" s="529"/>
      <c r="BK475" s="529"/>
      <c r="BL475" s="529"/>
      <c r="BM475" s="529"/>
      <c r="BN475" s="529"/>
      <c r="BO475" s="529"/>
      <c r="BP475" s="529"/>
      <c r="BQ475" s="529"/>
      <c r="BR475" s="529"/>
      <c r="BS475" s="529"/>
      <c r="BT475" s="529"/>
      <c r="BU475" s="529"/>
      <c r="BV475" s="529"/>
      <c r="BW475" s="529"/>
      <c r="BX475" s="529"/>
      <c r="BY475" s="529"/>
      <c r="BZ475" s="529"/>
      <c r="CA475" s="529"/>
      <c r="CB475" s="529"/>
      <c r="CC475" s="529"/>
      <c r="CD475" s="529"/>
      <c r="CE475" s="529"/>
      <c r="CF475" s="529"/>
      <c r="CG475" s="529"/>
      <c r="CH475" s="529"/>
      <c r="CI475" s="529"/>
      <c r="CJ475" s="529"/>
      <c r="CK475" s="529"/>
      <c r="CL475" s="529"/>
      <c r="CM475" s="529"/>
      <c r="CN475" s="529"/>
      <c r="CO475" s="529"/>
      <c r="CP475" s="529"/>
      <c r="CQ475" s="529"/>
    </row>
    <row r="476" spans="1:95" s="70" customFormat="1" x14ac:dyDescent="0.2">
      <c r="A476" s="11">
        <v>181</v>
      </c>
      <c r="B476" s="277"/>
      <c r="C476" s="278"/>
      <c r="D476" s="278"/>
      <c r="E476" s="278"/>
      <c r="F476" s="1455" t="s">
        <v>554</v>
      </c>
      <c r="G476" s="1456"/>
      <c r="H476" s="1456"/>
      <c r="I476" s="1456"/>
      <c r="J476" s="1456"/>
      <c r="K476" s="1456"/>
      <c r="L476" s="1457"/>
      <c r="M476" s="698">
        <v>0</v>
      </c>
      <c r="N476" s="699">
        <v>0</v>
      </c>
      <c r="O476" s="700">
        <v>0</v>
      </c>
      <c r="P476" s="700">
        <v>0</v>
      </c>
      <c r="Q476" s="705">
        <v>0</v>
      </c>
      <c r="R476" s="700">
        <v>0</v>
      </c>
      <c r="S476" s="701">
        <v>0</v>
      </c>
      <c r="T476" s="700">
        <v>0</v>
      </c>
      <c r="U476" s="701">
        <v>0</v>
      </c>
      <c r="V476" s="700">
        <v>0</v>
      </c>
      <c r="W476" s="701">
        <v>0</v>
      </c>
      <c r="X476" s="700">
        <v>0</v>
      </c>
      <c r="Y476" s="701">
        <v>0</v>
      </c>
      <c r="Z476" s="700">
        <v>0</v>
      </c>
      <c r="AA476" s="701">
        <v>0</v>
      </c>
      <c r="AB476" s="706">
        <v>0</v>
      </c>
      <c r="AC476" s="698">
        <v>0</v>
      </c>
      <c r="AD476" s="996"/>
      <c r="AE476" s="997"/>
      <c r="AF476" s="997"/>
      <c r="AG476" s="536"/>
      <c r="AH476" s="529"/>
      <c r="AI476" s="529"/>
      <c r="AJ476" s="529"/>
      <c r="AK476" s="529"/>
      <c r="AL476" s="529"/>
      <c r="AM476" s="529"/>
      <c r="AN476" s="529"/>
      <c r="AO476" s="529"/>
      <c r="AP476" s="529"/>
      <c r="AQ476" s="529"/>
      <c r="AR476" s="529"/>
      <c r="AS476" s="529"/>
      <c r="AT476" s="529"/>
      <c r="AU476" s="529"/>
      <c r="AV476" s="529"/>
      <c r="AW476" s="529"/>
      <c r="AX476" s="529"/>
      <c r="AY476" s="529"/>
      <c r="AZ476" s="529"/>
      <c r="BA476" s="529"/>
      <c r="BB476" s="529"/>
      <c r="BC476" s="529"/>
      <c r="BD476" s="529"/>
      <c r="BE476" s="529"/>
      <c r="BF476" s="529"/>
      <c r="BG476" s="529"/>
      <c r="BH476" s="529"/>
      <c r="BI476" s="529"/>
      <c r="BJ476" s="529"/>
      <c r="BK476" s="529"/>
      <c r="BL476" s="529"/>
      <c r="BM476" s="529"/>
      <c r="BN476" s="529"/>
      <c r="BO476" s="529"/>
      <c r="BP476" s="529"/>
      <c r="BQ476" s="529"/>
      <c r="BR476" s="529"/>
      <c r="BS476" s="529"/>
      <c r="BT476" s="529"/>
      <c r="BU476" s="529"/>
      <c r="BV476" s="529"/>
      <c r="BW476" s="529"/>
      <c r="BX476" s="529"/>
      <c r="BY476" s="529"/>
      <c r="BZ476" s="529"/>
      <c r="CA476" s="529"/>
      <c r="CB476" s="529"/>
      <c r="CC476" s="529"/>
      <c r="CD476" s="529"/>
      <c r="CE476" s="529"/>
      <c r="CF476" s="529"/>
      <c r="CG476" s="529"/>
      <c r="CH476" s="529"/>
      <c r="CI476" s="529"/>
      <c r="CJ476" s="529"/>
      <c r="CK476" s="529"/>
      <c r="CL476" s="529"/>
      <c r="CM476" s="529"/>
      <c r="CN476" s="529"/>
      <c r="CO476" s="529"/>
      <c r="CP476" s="529"/>
      <c r="CQ476" s="529"/>
    </row>
    <row r="477" spans="1:95" s="70" customFormat="1" x14ac:dyDescent="0.2">
      <c r="A477" s="11">
        <v>182</v>
      </c>
      <c r="B477" s="277"/>
      <c r="C477" s="278"/>
      <c r="D477" s="278"/>
      <c r="E477" s="278"/>
      <c r="F477" s="1449" t="s">
        <v>555</v>
      </c>
      <c r="G477" s="1450"/>
      <c r="H477" s="1450"/>
      <c r="I477" s="1450"/>
      <c r="J477" s="1450"/>
      <c r="K477" s="1450"/>
      <c r="L477" s="1451"/>
      <c r="M477" s="698">
        <v>0</v>
      </c>
      <c r="N477" s="699">
        <v>0</v>
      </c>
      <c r="O477" s="700">
        <v>0</v>
      </c>
      <c r="P477" s="700">
        <v>0</v>
      </c>
      <c r="Q477" s="705">
        <v>0</v>
      </c>
      <c r="R477" s="700">
        <v>0</v>
      </c>
      <c r="S477" s="701">
        <v>0</v>
      </c>
      <c r="T477" s="700">
        <v>0</v>
      </c>
      <c r="U477" s="701">
        <v>0</v>
      </c>
      <c r="V477" s="700">
        <v>0</v>
      </c>
      <c r="W477" s="701">
        <v>0</v>
      </c>
      <c r="X477" s="700">
        <v>0</v>
      </c>
      <c r="Y477" s="701">
        <v>0</v>
      </c>
      <c r="Z477" s="700">
        <v>0</v>
      </c>
      <c r="AA477" s="701">
        <v>0</v>
      </c>
      <c r="AB477" s="706">
        <v>0</v>
      </c>
      <c r="AC477" s="698">
        <v>0</v>
      </c>
      <c r="AD477" s="996"/>
      <c r="AE477" s="997"/>
      <c r="AF477" s="997"/>
      <c r="AG477" s="536"/>
      <c r="AH477" s="529"/>
      <c r="AI477" s="529"/>
      <c r="AJ477" s="529"/>
      <c r="AK477" s="529"/>
      <c r="AL477" s="529"/>
      <c r="AM477" s="529"/>
      <c r="AN477" s="529"/>
      <c r="AO477" s="529"/>
      <c r="AP477" s="529"/>
      <c r="AQ477" s="529"/>
      <c r="AR477" s="529"/>
      <c r="AS477" s="529"/>
      <c r="AT477" s="529"/>
      <c r="AU477" s="529"/>
      <c r="AV477" s="529"/>
      <c r="AW477" s="529"/>
      <c r="AX477" s="529"/>
      <c r="AY477" s="529"/>
      <c r="AZ477" s="529"/>
      <c r="BA477" s="529"/>
      <c r="BB477" s="529"/>
      <c r="BC477" s="529"/>
      <c r="BD477" s="529"/>
      <c r="BE477" s="529"/>
      <c r="BF477" s="529"/>
      <c r="BG477" s="529"/>
      <c r="BH477" s="529"/>
      <c r="BI477" s="529"/>
      <c r="BJ477" s="529"/>
      <c r="BK477" s="529"/>
      <c r="BL477" s="529"/>
      <c r="BM477" s="529"/>
      <c r="BN477" s="529"/>
      <c r="BO477" s="529"/>
      <c r="BP477" s="529"/>
      <c r="BQ477" s="529"/>
      <c r="BR477" s="529"/>
      <c r="BS477" s="529"/>
      <c r="BT477" s="529"/>
      <c r="BU477" s="529"/>
      <c r="BV477" s="529"/>
      <c r="BW477" s="529"/>
      <c r="BX477" s="529"/>
      <c r="BY477" s="529"/>
      <c r="BZ477" s="529"/>
      <c r="CA477" s="529"/>
      <c r="CB477" s="529"/>
      <c r="CC477" s="529"/>
      <c r="CD477" s="529"/>
      <c r="CE477" s="529"/>
      <c r="CF477" s="529"/>
      <c r="CG477" s="529"/>
      <c r="CH477" s="529"/>
      <c r="CI477" s="529"/>
      <c r="CJ477" s="529"/>
      <c r="CK477" s="529"/>
      <c r="CL477" s="529"/>
      <c r="CM477" s="529"/>
      <c r="CN477" s="529"/>
      <c r="CO477" s="529"/>
      <c r="CP477" s="529"/>
      <c r="CQ477" s="529"/>
    </row>
    <row r="478" spans="1:95" s="70" customFormat="1" x14ac:dyDescent="0.2">
      <c r="A478" s="11">
        <v>183</v>
      </c>
      <c r="B478" s="277"/>
      <c r="C478" s="278"/>
      <c r="D478" s="1485" t="s">
        <v>24</v>
      </c>
      <c r="E478" s="1486"/>
      <c r="F478" s="1486"/>
      <c r="G478" s="1486"/>
      <c r="H478" s="1486"/>
      <c r="I478" s="1486"/>
      <c r="J478" s="1486"/>
      <c r="K478" s="1486"/>
      <c r="L478" s="1487"/>
      <c r="M478" s="407">
        <f>SUM(M479:M481)</f>
        <v>0</v>
      </c>
      <c r="N478" s="410">
        <f t="shared" ref="N478:AC478" si="107">SUBTOTAL(9,N479:N481)</f>
        <v>0</v>
      </c>
      <c r="O478" s="414">
        <f t="shared" si="107"/>
        <v>0</v>
      </c>
      <c r="P478" s="413">
        <f t="shared" si="107"/>
        <v>0</v>
      </c>
      <c r="Q478" s="415">
        <f t="shared" si="107"/>
        <v>0</v>
      </c>
      <c r="R478" s="414">
        <f t="shared" si="107"/>
        <v>0</v>
      </c>
      <c r="S478" s="414">
        <f t="shared" si="107"/>
        <v>0</v>
      </c>
      <c r="T478" s="414">
        <f t="shared" si="107"/>
        <v>0</v>
      </c>
      <c r="U478" s="414">
        <f t="shared" si="107"/>
        <v>0</v>
      </c>
      <c r="V478" s="414">
        <f t="shared" si="107"/>
        <v>0</v>
      </c>
      <c r="W478" s="414">
        <f t="shared" si="107"/>
        <v>0</v>
      </c>
      <c r="X478" s="414">
        <f t="shared" si="107"/>
        <v>0</v>
      </c>
      <c r="Y478" s="414">
        <f t="shared" si="107"/>
        <v>0</v>
      </c>
      <c r="Z478" s="414">
        <f t="shared" si="107"/>
        <v>0</v>
      </c>
      <c r="AA478" s="414">
        <f t="shared" si="107"/>
        <v>0</v>
      </c>
      <c r="AB478" s="424">
        <f t="shared" si="107"/>
        <v>0</v>
      </c>
      <c r="AC478" s="407">
        <f t="shared" si="107"/>
        <v>0</v>
      </c>
      <c r="AD478" s="996"/>
      <c r="AE478" s="997"/>
      <c r="AF478" s="997"/>
      <c r="AG478" s="536"/>
      <c r="AH478" s="529"/>
      <c r="AI478" s="529"/>
      <c r="AJ478" s="529"/>
      <c r="AK478" s="529"/>
      <c r="AL478" s="529"/>
      <c r="AM478" s="529"/>
      <c r="AN478" s="529"/>
      <c r="AO478" s="529"/>
      <c r="AP478" s="529"/>
      <c r="AQ478" s="529"/>
      <c r="AR478" s="529"/>
      <c r="AS478" s="529"/>
      <c r="AT478" s="529"/>
      <c r="AU478" s="529"/>
      <c r="AV478" s="529"/>
      <c r="AW478" s="529"/>
      <c r="AX478" s="529"/>
      <c r="AY478" s="529"/>
      <c r="AZ478" s="529"/>
      <c r="BA478" s="529"/>
      <c r="BB478" s="529"/>
      <c r="BC478" s="529"/>
      <c r="BD478" s="529"/>
      <c r="BE478" s="529"/>
      <c r="BF478" s="529"/>
      <c r="BG478" s="529"/>
      <c r="BH478" s="529"/>
      <c r="BI478" s="529"/>
      <c r="BJ478" s="529"/>
      <c r="BK478" s="529"/>
      <c r="BL478" s="529"/>
      <c r="BM478" s="529"/>
      <c r="BN478" s="529"/>
      <c r="BO478" s="529"/>
      <c r="BP478" s="529"/>
      <c r="BQ478" s="529"/>
      <c r="BR478" s="529"/>
      <c r="BS478" s="529"/>
      <c r="BT478" s="529"/>
      <c r="BU478" s="529"/>
      <c r="BV478" s="529"/>
      <c r="BW478" s="529"/>
      <c r="BX478" s="529"/>
      <c r="BY478" s="529"/>
      <c r="BZ478" s="529"/>
      <c r="CA478" s="529"/>
      <c r="CB478" s="529"/>
      <c r="CC478" s="529"/>
      <c r="CD478" s="529"/>
      <c r="CE478" s="529"/>
      <c r="CF478" s="529"/>
      <c r="CG478" s="529"/>
      <c r="CH478" s="529"/>
      <c r="CI478" s="529"/>
      <c r="CJ478" s="529"/>
      <c r="CK478" s="529"/>
      <c r="CL478" s="529"/>
      <c r="CM478" s="529"/>
      <c r="CN478" s="529"/>
      <c r="CO478" s="529"/>
      <c r="CP478" s="529"/>
      <c r="CQ478" s="529"/>
    </row>
    <row r="479" spans="1:95" s="70" customFormat="1" x14ac:dyDescent="0.2">
      <c r="A479" s="11">
        <v>184</v>
      </c>
      <c r="B479" s="277"/>
      <c r="C479" s="278"/>
      <c r="D479" s="278"/>
      <c r="E479" s="278"/>
      <c r="F479" s="1449" t="s">
        <v>156</v>
      </c>
      <c r="G479" s="1450"/>
      <c r="H479" s="1450"/>
      <c r="I479" s="1450"/>
      <c r="J479" s="1450"/>
      <c r="K479" s="1450"/>
      <c r="L479" s="1451"/>
      <c r="M479" s="698">
        <v>0</v>
      </c>
      <c r="N479" s="699">
        <v>0</v>
      </c>
      <c r="O479" s="700">
        <v>0</v>
      </c>
      <c r="P479" s="700">
        <v>0</v>
      </c>
      <c r="Q479" s="705">
        <v>0</v>
      </c>
      <c r="R479" s="700">
        <v>0</v>
      </c>
      <c r="S479" s="701">
        <v>0</v>
      </c>
      <c r="T479" s="700">
        <v>0</v>
      </c>
      <c r="U479" s="701">
        <v>0</v>
      </c>
      <c r="V479" s="700">
        <v>0</v>
      </c>
      <c r="W479" s="701">
        <v>0</v>
      </c>
      <c r="X479" s="700">
        <v>0</v>
      </c>
      <c r="Y479" s="701">
        <v>0</v>
      </c>
      <c r="Z479" s="700">
        <v>0</v>
      </c>
      <c r="AA479" s="701">
        <v>0</v>
      </c>
      <c r="AB479" s="706">
        <v>0</v>
      </c>
      <c r="AC479" s="698">
        <v>0</v>
      </c>
      <c r="AD479" s="996"/>
      <c r="AE479" s="997"/>
      <c r="AF479" s="997"/>
      <c r="AG479" s="536"/>
      <c r="AH479" s="529"/>
      <c r="AI479" s="529"/>
      <c r="AJ479" s="529"/>
      <c r="AK479" s="529"/>
      <c r="AL479" s="529"/>
      <c r="AM479" s="529"/>
      <c r="AN479" s="529"/>
      <c r="AO479" s="529"/>
      <c r="AP479" s="529"/>
      <c r="AQ479" s="529"/>
      <c r="AR479" s="529"/>
      <c r="AS479" s="529"/>
      <c r="AT479" s="529"/>
      <c r="AU479" s="529"/>
      <c r="AV479" s="529"/>
      <c r="AW479" s="529"/>
      <c r="AX479" s="529"/>
      <c r="AY479" s="529"/>
      <c r="AZ479" s="529"/>
      <c r="BA479" s="529"/>
      <c r="BB479" s="529"/>
      <c r="BC479" s="529"/>
      <c r="BD479" s="529"/>
      <c r="BE479" s="529"/>
      <c r="BF479" s="529"/>
      <c r="BG479" s="529"/>
      <c r="BH479" s="529"/>
      <c r="BI479" s="529"/>
      <c r="BJ479" s="529"/>
      <c r="BK479" s="529"/>
      <c r="BL479" s="529"/>
      <c r="BM479" s="529"/>
      <c r="BN479" s="529"/>
      <c r="BO479" s="529"/>
      <c r="BP479" s="529"/>
      <c r="BQ479" s="529"/>
      <c r="BR479" s="529"/>
      <c r="BS479" s="529"/>
      <c r="BT479" s="529"/>
      <c r="BU479" s="529"/>
      <c r="BV479" s="529"/>
      <c r="BW479" s="529"/>
      <c r="BX479" s="529"/>
      <c r="BY479" s="529"/>
      <c r="BZ479" s="529"/>
      <c r="CA479" s="529"/>
      <c r="CB479" s="529"/>
      <c r="CC479" s="529"/>
      <c r="CD479" s="529"/>
      <c r="CE479" s="529"/>
      <c r="CF479" s="529"/>
      <c r="CG479" s="529"/>
      <c r="CH479" s="529"/>
      <c r="CI479" s="529"/>
      <c r="CJ479" s="529"/>
      <c r="CK479" s="529"/>
      <c r="CL479" s="529"/>
      <c r="CM479" s="529"/>
      <c r="CN479" s="529"/>
      <c r="CO479" s="529"/>
      <c r="CP479" s="529"/>
      <c r="CQ479" s="529"/>
    </row>
    <row r="480" spans="1:95" s="70" customFormat="1" x14ac:dyDescent="0.2">
      <c r="A480" s="11">
        <v>185</v>
      </c>
      <c r="B480" s="277"/>
      <c r="C480" s="278"/>
      <c r="D480" s="278"/>
      <c r="E480" s="278"/>
      <c r="F480" s="1449" t="s">
        <v>157</v>
      </c>
      <c r="G480" s="1450"/>
      <c r="H480" s="1450"/>
      <c r="I480" s="1450"/>
      <c r="J480" s="1450"/>
      <c r="K480" s="1450"/>
      <c r="L480" s="1451"/>
      <c r="M480" s="698">
        <v>0</v>
      </c>
      <c r="N480" s="699">
        <v>0</v>
      </c>
      <c r="O480" s="700">
        <v>0</v>
      </c>
      <c r="P480" s="700">
        <v>0</v>
      </c>
      <c r="Q480" s="705">
        <v>0</v>
      </c>
      <c r="R480" s="700">
        <v>0</v>
      </c>
      <c r="S480" s="701">
        <v>0</v>
      </c>
      <c r="T480" s="700">
        <v>0</v>
      </c>
      <c r="U480" s="701">
        <v>0</v>
      </c>
      <c r="V480" s="700">
        <v>0</v>
      </c>
      <c r="W480" s="701">
        <v>0</v>
      </c>
      <c r="X480" s="700">
        <v>0</v>
      </c>
      <c r="Y480" s="701">
        <v>0</v>
      </c>
      <c r="Z480" s="700">
        <v>0</v>
      </c>
      <c r="AA480" s="701">
        <v>0</v>
      </c>
      <c r="AB480" s="706">
        <v>0</v>
      </c>
      <c r="AC480" s="698">
        <v>0</v>
      </c>
      <c r="AD480" s="996"/>
      <c r="AE480" s="997"/>
      <c r="AF480" s="997"/>
      <c r="AG480" s="536"/>
      <c r="AH480" s="529"/>
      <c r="AI480" s="529"/>
      <c r="AJ480" s="529"/>
      <c r="AK480" s="529"/>
      <c r="AL480" s="529"/>
      <c r="AM480" s="529"/>
      <c r="AN480" s="529"/>
      <c r="AO480" s="529"/>
      <c r="AP480" s="529"/>
      <c r="AQ480" s="529"/>
      <c r="AR480" s="529"/>
      <c r="AS480" s="529"/>
      <c r="AT480" s="529"/>
      <c r="AU480" s="529"/>
      <c r="AV480" s="529"/>
      <c r="AW480" s="529"/>
      <c r="AX480" s="529"/>
      <c r="AY480" s="529"/>
      <c r="AZ480" s="529"/>
      <c r="BA480" s="529"/>
      <c r="BB480" s="529"/>
      <c r="BC480" s="529"/>
      <c r="BD480" s="529"/>
      <c r="BE480" s="529"/>
      <c r="BF480" s="529"/>
      <c r="BG480" s="529"/>
      <c r="BH480" s="529"/>
      <c r="BI480" s="529"/>
      <c r="BJ480" s="529"/>
      <c r="BK480" s="529"/>
      <c r="BL480" s="529"/>
      <c r="BM480" s="529"/>
      <c r="BN480" s="529"/>
      <c r="BO480" s="529"/>
      <c r="BP480" s="529"/>
      <c r="BQ480" s="529"/>
      <c r="BR480" s="529"/>
      <c r="BS480" s="529"/>
      <c r="BT480" s="529"/>
      <c r="BU480" s="529"/>
      <c r="BV480" s="529"/>
      <c r="BW480" s="529"/>
      <c r="BX480" s="529"/>
      <c r="BY480" s="529"/>
      <c r="BZ480" s="529"/>
      <c r="CA480" s="529"/>
      <c r="CB480" s="529"/>
      <c r="CC480" s="529"/>
      <c r="CD480" s="529"/>
      <c r="CE480" s="529"/>
      <c r="CF480" s="529"/>
      <c r="CG480" s="529"/>
      <c r="CH480" s="529"/>
      <c r="CI480" s="529"/>
      <c r="CJ480" s="529"/>
      <c r="CK480" s="529"/>
      <c r="CL480" s="529"/>
      <c r="CM480" s="529"/>
      <c r="CN480" s="529"/>
      <c r="CO480" s="529"/>
      <c r="CP480" s="529"/>
      <c r="CQ480" s="529"/>
    </row>
    <row r="481" spans="1:95" s="70" customFormat="1" x14ac:dyDescent="0.2">
      <c r="A481" s="11">
        <v>186</v>
      </c>
      <c r="B481" s="277"/>
      <c r="C481" s="278"/>
      <c r="D481" s="278"/>
      <c r="E481" s="278"/>
      <c r="F481" s="1449" t="s">
        <v>25</v>
      </c>
      <c r="G481" s="1450"/>
      <c r="H481" s="1450"/>
      <c r="I481" s="1450"/>
      <c r="J481" s="1450"/>
      <c r="K481" s="1450"/>
      <c r="L481" s="1451"/>
      <c r="M481" s="698">
        <v>0</v>
      </c>
      <c r="N481" s="699">
        <v>0</v>
      </c>
      <c r="O481" s="700">
        <v>0</v>
      </c>
      <c r="P481" s="700">
        <v>0</v>
      </c>
      <c r="Q481" s="705">
        <v>0</v>
      </c>
      <c r="R481" s="700">
        <v>0</v>
      </c>
      <c r="S481" s="701">
        <v>0</v>
      </c>
      <c r="T481" s="700">
        <v>0</v>
      </c>
      <c r="U481" s="701">
        <v>0</v>
      </c>
      <c r="V481" s="700">
        <v>0</v>
      </c>
      <c r="W481" s="701">
        <v>0</v>
      </c>
      <c r="X481" s="700">
        <v>0</v>
      </c>
      <c r="Y481" s="701">
        <v>0</v>
      </c>
      <c r="Z481" s="700">
        <v>0</v>
      </c>
      <c r="AA481" s="701">
        <v>0</v>
      </c>
      <c r="AB481" s="706">
        <v>0</v>
      </c>
      <c r="AC481" s="698">
        <v>0</v>
      </c>
      <c r="AD481" s="996"/>
      <c r="AE481" s="997"/>
      <c r="AF481" s="997"/>
      <c r="AG481" s="536"/>
      <c r="AH481" s="529"/>
      <c r="AI481" s="529"/>
      <c r="AJ481" s="529"/>
      <c r="AK481" s="529"/>
      <c r="AL481" s="529"/>
      <c r="AM481" s="529"/>
      <c r="AN481" s="529"/>
      <c r="AO481" s="529"/>
      <c r="AP481" s="529"/>
      <c r="AQ481" s="529"/>
      <c r="AR481" s="529"/>
      <c r="AS481" s="529"/>
      <c r="AT481" s="529"/>
      <c r="AU481" s="529"/>
      <c r="AV481" s="529"/>
      <c r="AW481" s="529"/>
      <c r="AX481" s="529"/>
      <c r="AY481" s="529"/>
      <c r="AZ481" s="529"/>
      <c r="BA481" s="529"/>
      <c r="BB481" s="529"/>
      <c r="BC481" s="529"/>
      <c r="BD481" s="529"/>
      <c r="BE481" s="529"/>
      <c r="BF481" s="529"/>
      <c r="BG481" s="529"/>
      <c r="BH481" s="529"/>
      <c r="BI481" s="529"/>
      <c r="BJ481" s="529"/>
      <c r="BK481" s="529"/>
      <c r="BL481" s="529"/>
      <c r="BM481" s="529"/>
      <c r="BN481" s="529"/>
      <c r="BO481" s="529"/>
      <c r="BP481" s="529"/>
      <c r="BQ481" s="529"/>
      <c r="BR481" s="529"/>
      <c r="BS481" s="529"/>
      <c r="BT481" s="529"/>
      <c r="BU481" s="529"/>
      <c r="BV481" s="529"/>
      <c r="BW481" s="529"/>
      <c r="BX481" s="529"/>
      <c r="BY481" s="529"/>
      <c r="BZ481" s="529"/>
      <c r="CA481" s="529"/>
      <c r="CB481" s="529"/>
      <c r="CC481" s="529"/>
      <c r="CD481" s="529"/>
      <c r="CE481" s="529"/>
      <c r="CF481" s="529"/>
      <c r="CG481" s="529"/>
      <c r="CH481" s="529"/>
      <c r="CI481" s="529"/>
      <c r="CJ481" s="529"/>
      <c r="CK481" s="529"/>
      <c r="CL481" s="529"/>
      <c r="CM481" s="529"/>
      <c r="CN481" s="529"/>
      <c r="CO481" s="529"/>
      <c r="CP481" s="529"/>
      <c r="CQ481" s="529"/>
    </row>
    <row r="482" spans="1:95" s="70" customFormat="1" x14ac:dyDescent="0.2">
      <c r="A482" s="11">
        <v>187</v>
      </c>
      <c r="B482" s="277"/>
      <c r="C482" s="278"/>
      <c r="D482" s="1485" t="s">
        <v>467</v>
      </c>
      <c r="E482" s="1486"/>
      <c r="F482" s="1486"/>
      <c r="G482" s="1486"/>
      <c r="H482" s="1486"/>
      <c r="I482" s="1486"/>
      <c r="J482" s="1486"/>
      <c r="K482" s="1486"/>
      <c r="L482" s="1487"/>
      <c r="M482" s="407">
        <f>SUM(M483:M484)</f>
        <v>0</v>
      </c>
      <c r="N482" s="410">
        <f t="shared" ref="N482:AC482" si="108">SUBTOTAL(9,N483:N484)</f>
        <v>0</v>
      </c>
      <c r="O482" s="414">
        <f t="shared" si="108"/>
        <v>0</v>
      </c>
      <c r="P482" s="413">
        <f t="shared" si="108"/>
        <v>0</v>
      </c>
      <c r="Q482" s="415">
        <f t="shared" si="108"/>
        <v>0</v>
      </c>
      <c r="R482" s="414">
        <f t="shared" si="108"/>
        <v>0</v>
      </c>
      <c r="S482" s="414">
        <f t="shared" si="108"/>
        <v>0</v>
      </c>
      <c r="T482" s="414">
        <f t="shared" si="108"/>
        <v>0</v>
      </c>
      <c r="U482" s="414">
        <f t="shared" si="108"/>
        <v>0</v>
      </c>
      <c r="V482" s="414">
        <f t="shared" si="108"/>
        <v>0</v>
      </c>
      <c r="W482" s="414">
        <f t="shared" si="108"/>
        <v>0</v>
      </c>
      <c r="X482" s="414">
        <f t="shared" si="108"/>
        <v>0</v>
      </c>
      <c r="Y482" s="414">
        <f t="shared" si="108"/>
        <v>0</v>
      </c>
      <c r="Z482" s="414">
        <f t="shared" si="108"/>
        <v>0</v>
      </c>
      <c r="AA482" s="414">
        <f t="shared" si="108"/>
        <v>0</v>
      </c>
      <c r="AB482" s="424">
        <f t="shared" si="108"/>
        <v>0</v>
      </c>
      <c r="AC482" s="407">
        <f t="shared" si="108"/>
        <v>0</v>
      </c>
      <c r="AD482" s="996"/>
      <c r="AE482" s="997"/>
      <c r="AF482" s="997"/>
      <c r="AG482" s="536"/>
      <c r="AH482" s="529"/>
      <c r="AI482" s="529"/>
      <c r="AJ482" s="529"/>
      <c r="AK482" s="529"/>
      <c r="AL482" s="529"/>
      <c r="AM482" s="529"/>
      <c r="AN482" s="529"/>
      <c r="AO482" s="529"/>
      <c r="AP482" s="529"/>
      <c r="AQ482" s="529"/>
      <c r="AR482" s="529"/>
      <c r="AS482" s="529"/>
      <c r="AT482" s="529"/>
      <c r="AU482" s="529"/>
      <c r="AV482" s="529"/>
      <c r="AW482" s="529"/>
      <c r="AX482" s="529"/>
      <c r="AY482" s="529"/>
      <c r="AZ482" s="529"/>
      <c r="BA482" s="529"/>
      <c r="BB482" s="529"/>
      <c r="BC482" s="529"/>
      <c r="BD482" s="529"/>
      <c r="BE482" s="529"/>
      <c r="BF482" s="529"/>
      <c r="BG482" s="529"/>
      <c r="BH482" s="529"/>
      <c r="BI482" s="529"/>
      <c r="BJ482" s="529"/>
      <c r="BK482" s="529"/>
      <c r="BL482" s="529"/>
      <c r="BM482" s="529"/>
      <c r="BN482" s="529"/>
      <c r="BO482" s="529"/>
      <c r="BP482" s="529"/>
      <c r="BQ482" s="529"/>
      <c r="BR482" s="529"/>
      <c r="BS482" s="529"/>
      <c r="BT482" s="529"/>
      <c r="BU482" s="529"/>
      <c r="BV482" s="529"/>
      <c r="BW482" s="529"/>
      <c r="BX482" s="529"/>
      <c r="BY482" s="529"/>
      <c r="BZ482" s="529"/>
      <c r="CA482" s="529"/>
      <c r="CB482" s="529"/>
      <c r="CC482" s="529"/>
      <c r="CD482" s="529"/>
      <c r="CE482" s="529"/>
      <c r="CF482" s="529"/>
      <c r="CG482" s="529"/>
      <c r="CH482" s="529"/>
      <c r="CI482" s="529"/>
      <c r="CJ482" s="529"/>
      <c r="CK482" s="529"/>
      <c r="CL482" s="529"/>
      <c r="CM482" s="529"/>
      <c r="CN482" s="529"/>
      <c r="CO482" s="529"/>
      <c r="CP482" s="529"/>
      <c r="CQ482" s="529"/>
    </row>
    <row r="483" spans="1:95" s="70" customFormat="1" x14ac:dyDescent="0.2">
      <c r="A483" s="11">
        <v>188</v>
      </c>
      <c r="B483" s="277"/>
      <c r="C483" s="278"/>
      <c r="D483" s="278"/>
      <c r="E483" s="278"/>
      <c r="F483" s="1449" t="s">
        <v>466</v>
      </c>
      <c r="G483" s="1450"/>
      <c r="H483" s="1450"/>
      <c r="I483" s="1450"/>
      <c r="J483" s="1450"/>
      <c r="K483" s="1450"/>
      <c r="L483" s="1451"/>
      <c r="M483" s="698">
        <v>0</v>
      </c>
      <c r="N483" s="699">
        <v>0</v>
      </c>
      <c r="O483" s="700">
        <v>0</v>
      </c>
      <c r="P483" s="700">
        <v>0</v>
      </c>
      <c r="Q483" s="705">
        <v>0</v>
      </c>
      <c r="R483" s="700">
        <v>0</v>
      </c>
      <c r="S483" s="701">
        <v>0</v>
      </c>
      <c r="T483" s="700">
        <v>0</v>
      </c>
      <c r="U483" s="701">
        <v>0</v>
      </c>
      <c r="V483" s="700">
        <v>0</v>
      </c>
      <c r="W483" s="701">
        <v>0</v>
      </c>
      <c r="X483" s="700">
        <v>0</v>
      </c>
      <c r="Y483" s="701">
        <v>0</v>
      </c>
      <c r="Z483" s="700">
        <v>0</v>
      </c>
      <c r="AA483" s="701">
        <v>0</v>
      </c>
      <c r="AB483" s="706">
        <v>0</v>
      </c>
      <c r="AC483" s="698">
        <v>0</v>
      </c>
      <c r="AD483" s="996"/>
      <c r="AE483" s="997"/>
      <c r="AF483" s="997"/>
      <c r="AG483" s="536"/>
      <c r="AH483" s="529"/>
      <c r="AI483" s="529"/>
      <c r="AJ483" s="529"/>
      <c r="AK483" s="529"/>
      <c r="AL483" s="529"/>
      <c r="AM483" s="529"/>
      <c r="AN483" s="529"/>
      <c r="AO483" s="529"/>
      <c r="AP483" s="529"/>
      <c r="AQ483" s="529"/>
      <c r="AR483" s="529"/>
      <c r="AS483" s="529"/>
      <c r="AT483" s="529"/>
      <c r="AU483" s="529"/>
      <c r="AV483" s="529"/>
      <c r="AW483" s="529"/>
      <c r="AX483" s="529"/>
      <c r="AY483" s="529"/>
      <c r="AZ483" s="529"/>
      <c r="BA483" s="529"/>
      <c r="BB483" s="529"/>
      <c r="BC483" s="529"/>
      <c r="BD483" s="529"/>
      <c r="BE483" s="529"/>
      <c r="BF483" s="529"/>
      <c r="BG483" s="529"/>
      <c r="BH483" s="529"/>
      <c r="BI483" s="529"/>
      <c r="BJ483" s="529"/>
      <c r="BK483" s="529"/>
      <c r="BL483" s="529"/>
      <c r="BM483" s="529"/>
      <c r="BN483" s="529"/>
      <c r="BO483" s="529"/>
      <c r="BP483" s="529"/>
      <c r="BQ483" s="529"/>
      <c r="BR483" s="529"/>
      <c r="BS483" s="529"/>
      <c r="BT483" s="529"/>
      <c r="BU483" s="529"/>
      <c r="BV483" s="529"/>
      <c r="BW483" s="529"/>
      <c r="BX483" s="529"/>
      <c r="BY483" s="529"/>
      <c r="BZ483" s="529"/>
      <c r="CA483" s="529"/>
      <c r="CB483" s="529"/>
      <c r="CC483" s="529"/>
      <c r="CD483" s="529"/>
      <c r="CE483" s="529"/>
      <c r="CF483" s="529"/>
      <c r="CG483" s="529"/>
      <c r="CH483" s="529"/>
      <c r="CI483" s="529"/>
      <c r="CJ483" s="529"/>
      <c r="CK483" s="529"/>
      <c r="CL483" s="529"/>
      <c r="CM483" s="529"/>
      <c r="CN483" s="529"/>
      <c r="CO483" s="529"/>
      <c r="CP483" s="529"/>
      <c r="CQ483" s="529"/>
    </row>
    <row r="484" spans="1:95" s="70" customFormat="1" x14ac:dyDescent="0.2">
      <c r="A484" s="11">
        <v>189</v>
      </c>
      <c r="B484" s="277"/>
      <c r="C484" s="278"/>
      <c r="D484" s="278"/>
      <c r="E484" s="278"/>
      <c r="F484" s="1449" t="s">
        <v>576</v>
      </c>
      <c r="G484" s="1450"/>
      <c r="H484" s="1450"/>
      <c r="I484" s="1450"/>
      <c r="J484" s="1450"/>
      <c r="K484" s="1450"/>
      <c r="L484" s="1451"/>
      <c r="M484" s="698">
        <v>0</v>
      </c>
      <c r="N484" s="699">
        <v>0</v>
      </c>
      <c r="O484" s="700">
        <v>0</v>
      </c>
      <c r="P484" s="700">
        <v>0</v>
      </c>
      <c r="Q484" s="705">
        <v>0</v>
      </c>
      <c r="R484" s="700">
        <v>0</v>
      </c>
      <c r="S484" s="701">
        <v>0</v>
      </c>
      <c r="T484" s="700">
        <v>0</v>
      </c>
      <c r="U484" s="701">
        <v>0</v>
      </c>
      <c r="V484" s="700">
        <v>0</v>
      </c>
      <c r="W484" s="701">
        <v>0</v>
      </c>
      <c r="X484" s="700">
        <v>0</v>
      </c>
      <c r="Y484" s="701">
        <v>0</v>
      </c>
      <c r="Z484" s="700">
        <v>0</v>
      </c>
      <c r="AA484" s="701">
        <v>0</v>
      </c>
      <c r="AB484" s="706">
        <v>0</v>
      </c>
      <c r="AC484" s="698">
        <v>0</v>
      </c>
      <c r="AD484" s="996"/>
      <c r="AE484" s="997"/>
      <c r="AF484" s="997"/>
      <c r="AG484" s="536"/>
      <c r="AH484" s="529"/>
      <c r="AI484" s="529"/>
      <c r="AJ484" s="529"/>
      <c r="AK484" s="529"/>
      <c r="AL484" s="529"/>
      <c r="AM484" s="529"/>
      <c r="AN484" s="529"/>
      <c r="AO484" s="529"/>
      <c r="AP484" s="529"/>
      <c r="AQ484" s="529"/>
      <c r="AR484" s="529"/>
      <c r="AS484" s="529"/>
      <c r="AT484" s="529"/>
      <c r="AU484" s="529"/>
      <c r="AV484" s="529"/>
      <c r="AW484" s="529"/>
      <c r="AX484" s="529"/>
      <c r="AY484" s="529"/>
      <c r="AZ484" s="529"/>
      <c r="BA484" s="529"/>
      <c r="BB484" s="529"/>
      <c r="BC484" s="529"/>
      <c r="BD484" s="529"/>
      <c r="BE484" s="529"/>
      <c r="BF484" s="529"/>
      <c r="BG484" s="529"/>
      <c r="BH484" s="529"/>
      <c r="BI484" s="529"/>
      <c r="BJ484" s="529"/>
      <c r="BK484" s="529"/>
      <c r="BL484" s="529"/>
      <c r="BM484" s="529"/>
      <c r="BN484" s="529"/>
      <c r="BO484" s="529"/>
      <c r="BP484" s="529"/>
      <c r="BQ484" s="529"/>
      <c r="BR484" s="529"/>
      <c r="BS484" s="529"/>
      <c r="BT484" s="529"/>
      <c r="BU484" s="529"/>
      <c r="BV484" s="529"/>
      <c r="BW484" s="529"/>
      <c r="BX484" s="529"/>
      <c r="BY484" s="529"/>
      <c r="BZ484" s="529"/>
      <c r="CA484" s="529"/>
      <c r="CB484" s="529"/>
      <c r="CC484" s="529"/>
      <c r="CD484" s="529"/>
      <c r="CE484" s="529"/>
      <c r="CF484" s="529"/>
      <c r="CG484" s="529"/>
      <c r="CH484" s="529"/>
      <c r="CI484" s="529"/>
      <c r="CJ484" s="529"/>
      <c r="CK484" s="529"/>
      <c r="CL484" s="529"/>
      <c r="CM484" s="529"/>
      <c r="CN484" s="529"/>
      <c r="CO484" s="529"/>
      <c r="CP484" s="529"/>
      <c r="CQ484" s="529"/>
    </row>
    <row r="485" spans="1:95" s="70" customFormat="1" ht="15" customHeight="1" x14ac:dyDescent="0.2">
      <c r="A485" s="11">
        <v>326</v>
      </c>
      <c r="B485" s="277"/>
      <c r="C485" s="1546" t="s">
        <v>140</v>
      </c>
      <c r="D485" s="1531"/>
      <c r="E485" s="1531"/>
      <c r="F485" s="1531"/>
      <c r="G485" s="1531"/>
      <c r="H485" s="1531"/>
      <c r="I485" s="1531"/>
      <c r="J485" s="1531"/>
      <c r="K485" s="1531"/>
      <c r="L485" s="1531"/>
      <c r="M485" s="1531"/>
      <c r="N485" s="1531"/>
      <c r="O485" s="1531"/>
      <c r="P485" s="1531"/>
      <c r="Q485" s="1531"/>
      <c r="R485" s="1531"/>
      <c r="S485" s="1531"/>
      <c r="T485" s="1531"/>
      <c r="U485" s="1531"/>
      <c r="V485" s="1531"/>
      <c r="W485" s="1531"/>
      <c r="X485" s="1531"/>
      <c r="Y485" s="1531"/>
      <c r="Z485" s="1531"/>
      <c r="AA485" s="1531"/>
      <c r="AB485" s="1531"/>
      <c r="AC485" s="1531"/>
      <c r="AD485" s="1531"/>
      <c r="AE485" s="1531"/>
      <c r="AF485" s="1531"/>
      <c r="AG485" s="536"/>
      <c r="AH485" s="529"/>
      <c r="AI485" s="529"/>
      <c r="AJ485" s="529"/>
      <c r="AK485" s="529"/>
      <c r="AL485" s="529"/>
      <c r="AM485" s="529"/>
      <c r="AN485" s="529"/>
      <c r="AO485" s="529"/>
      <c r="AP485" s="529"/>
      <c r="AQ485" s="529"/>
      <c r="AR485" s="529"/>
      <c r="AS485" s="529"/>
      <c r="AT485" s="529"/>
      <c r="AU485" s="529"/>
      <c r="AV485" s="529"/>
      <c r="AW485" s="529"/>
      <c r="AX485" s="529"/>
      <c r="AY485" s="529"/>
      <c r="AZ485" s="529"/>
      <c r="BA485" s="529"/>
      <c r="BB485" s="529"/>
      <c r="BC485" s="529"/>
      <c r="BD485" s="529"/>
      <c r="BE485" s="529"/>
      <c r="BF485" s="529"/>
      <c r="BG485" s="529"/>
      <c r="BH485" s="529"/>
      <c r="BI485" s="529"/>
      <c r="BJ485" s="529"/>
      <c r="BK485" s="529"/>
      <c r="BL485" s="529"/>
      <c r="BM485" s="529"/>
      <c r="BN485" s="529"/>
      <c r="BO485" s="529"/>
      <c r="BP485" s="529"/>
      <c r="BQ485" s="529"/>
      <c r="BR485" s="529"/>
      <c r="BS485" s="529"/>
      <c r="BT485" s="529"/>
      <c r="BU485" s="529"/>
      <c r="BV485" s="529"/>
      <c r="BW485" s="529"/>
      <c r="BX485" s="529"/>
      <c r="BY485" s="529"/>
      <c r="BZ485" s="529"/>
      <c r="CA485" s="529"/>
      <c r="CB485" s="529"/>
      <c r="CC485" s="529"/>
      <c r="CD485" s="529"/>
      <c r="CE485" s="529"/>
      <c r="CF485" s="529"/>
      <c r="CG485" s="529"/>
      <c r="CH485" s="529"/>
      <c r="CI485" s="529"/>
      <c r="CJ485" s="529"/>
      <c r="CK485" s="529"/>
      <c r="CL485" s="529"/>
      <c r="CM485" s="529"/>
      <c r="CN485" s="529"/>
      <c r="CO485" s="529"/>
      <c r="CP485" s="529"/>
      <c r="CQ485" s="529"/>
    </row>
    <row r="486" spans="1:95" s="70" customFormat="1" x14ac:dyDescent="0.2">
      <c r="A486" s="11">
        <v>232</v>
      </c>
      <c r="B486" s="277"/>
      <c r="C486" s="278"/>
      <c r="D486" s="1485" t="s">
        <v>141</v>
      </c>
      <c r="E486" s="1486"/>
      <c r="F486" s="1486"/>
      <c r="G486" s="1486"/>
      <c r="H486" s="1486"/>
      <c r="I486" s="1486"/>
      <c r="J486" s="1486"/>
      <c r="K486" s="1486"/>
      <c r="L486" s="1487"/>
      <c r="M486" s="407">
        <f>SUM(M487:M488)</f>
        <v>0</v>
      </c>
      <c r="N486" s="410">
        <f t="shared" ref="N486:AC486" si="109">SUBTOTAL(9,N487:N488)</f>
        <v>0</v>
      </c>
      <c r="O486" s="414">
        <f t="shared" si="109"/>
        <v>0</v>
      </c>
      <c r="P486" s="413">
        <f t="shared" si="109"/>
        <v>0</v>
      </c>
      <c r="Q486" s="415">
        <f t="shared" si="109"/>
        <v>0</v>
      </c>
      <c r="R486" s="414">
        <f t="shared" si="109"/>
        <v>0</v>
      </c>
      <c r="S486" s="414">
        <f t="shared" si="109"/>
        <v>0</v>
      </c>
      <c r="T486" s="414">
        <f t="shared" si="109"/>
        <v>0</v>
      </c>
      <c r="U486" s="414">
        <f t="shared" si="109"/>
        <v>0</v>
      </c>
      <c r="V486" s="414">
        <f t="shared" si="109"/>
        <v>0</v>
      </c>
      <c r="W486" s="414">
        <f t="shared" si="109"/>
        <v>0</v>
      </c>
      <c r="X486" s="414">
        <f t="shared" si="109"/>
        <v>0</v>
      </c>
      <c r="Y486" s="414">
        <f t="shared" si="109"/>
        <v>0</v>
      </c>
      <c r="Z486" s="414">
        <f t="shared" si="109"/>
        <v>0</v>
      </c>
      <c r="AA486" s="414">
        <f t="shared" si="109"/>
        <v>0</v>
      </c>
      <c r="AB486" s="424">
        <f t="shared" si="109"/>
        <v>0</v>
      </c>
      <c r="AC486" s="407">
        <f t="shared" si="109"/>
        <v>0</v>
      </c>
      <c r="AD486" s="996"/>
      <c r="AE486" s="997"/>
      <c r="AF486" s="997"/>
      <c r="AG486" s="536"/>
      <c r="AH486" s="529"/>
      <c r="AI486" s="529"/>
      <c r="AJ486" s="529"/>
      <c r="AK486" s="529"/>
      <c r="AL486" s="529"/>
      <c r="AM486" s="529"/>
      <c r="AN486" s="529"/>
      <c r="AO486" s="529"/>
      <c r="AP486" s="529"/>
      <c r="AQ486" s="529"/>
      <c r="AR486" s="529"/>
      <c r="AS486" s="529"/>
      <c r="AT486" s="529"/>
      <c r="AU486" s="529"/>
      <c r="AV486" s="529"/>
      <c r="AW486" s="529"/>
      <c r="AX486" s="529"/>
      <c r="AY486" s="529"/>
      <c r="AZ486" s="529"/>
      <c r="BA486" s="529"/>
      <c r="BB486" s="529"/>
      <c r="BC486" s="529"/>
      <c r="BD486" s="529"/>
      <c r="BE486" s="529"/>
      <c r="BF486" s="529"/>
      <c r="BG486" s="529"/>
      <c r="BH486" s="529"/>
      <c r="BI486" s="529"/>
      <c r="BJ486" s="529"/>
      <c r="BK486" s="529"/>
      <c r="BL486" s="529"/>
      <c r="BM486" s="529"/>
      <c r="BN486" s="529"/>
      <c r="BO486" s="529"/>
      <c r="BP486" s="529"/>
      <c r="BQ486" s="529"/>
      <c r="BR486" s="529"/>
      <c r="BS486" s="529"/>
      <c r="BT486" s="529"/>
      <c r="BU486" s="529"/>
      <c r="BV486" s="529"/>
      <c r="BW486" s="529"/>
      <c r="BX486" s="529"/>
      <c r="BY486" s="529"/>
      <c r="BZ486" s="529"/>
      <c r="CA486" s="529"/>
      <c r="CB486" s="529"/>
      <c r="CC486" s="529"/>
      <c r="CD486" s="529"/>
      <c r="CE486" s="529"/>
      <c r="CF486" s="529"/>
      <c r="CG486" s="529"/>
      <c r="CH486" s="529"/>
      <c r="CI486" s="529"/>
      <c r="CJ486" s="529"/>
      <c r="CK486" s="529"/>
      <c r="CL486" s="529"/>
      <c r="CM486" s="529"/>
      <c r="CN486" s="529"/>
      <c r="CO486" s="529"/>
      <c r="CP486" s="529"/>
      <c r="CQ486" s="529"/>
    </row>
    <row r="487" spans="1:95" s="70" customFormat="1" x14ac:dyDescent="0.2">
      <c r="A487" s="11">
        <v>188</v>
      </c>
      <c r="B487" s="277"/>
      <c r="C487" s="278"/>
      <c r="D487" s="278"/>
      <c r="E487" s="278"/>
      <c r="F487" s="1449" t="s">
        <v>142</v>
      </c>
      <c r="G487" s="1450"/>
      <c r="H487" s="1450"/>
      <c r="I487" s="1450"/>
      <c r="J487" s="1450"/>
      <c r="K487" s="1450"/>
      <c r="L487" s="1451"/>
      <c r="M487" s="698">
        <v>0</v>
      </c>
      <c r="N487" s="699">
        <v>0</v>
      </c>
      <c r="O487" s="700">
        <v>0</v>
      </c>
      <c r="P487" s="700">
        <v>0</v>
      </c>
      <c r="Q487" s="705">
        <v>0</v>
      </c>
      <c r="R487" s="700">
        <v>0</v>
      </c>
      <c r="S487" s="701">
        <v>0</v>
      </c>
      <c r="T487" s="700">
        <v>0</v>
      </c>
      <c r="U487" s="701">
        <v>0</v>
      </c>
      <c r="V487" s="700">
        <v>0</v>
      </c>
      <c r="W487" s="701">
        <v>0</v>
      </c>
      <c r="X487" s="700">
        <v>0</v>
      </c>
      <c r="Y487" s="701">
        <v>0</v>
      </c>
      <c r="Z487" s="700">
        <v>0</v>
      </c>
      <c r="AA487" s="701">
        <v>0</v>
      </c>
      <c r="AB487" s="706">
        <v>0</v>
      </c>
      <c r="AC487" s="698">
        <v>0</v>
      </c>
      <c r="AD487" s="996"/>
      <c r="AE487" s="997"/>
      <c r="AF487" s="997"/>
      <c r="AG487" s="536"/>
      <c r="AH487" s="529"/>
      <c r="AI487" s="529"/>
      <c r="AJ487" s="529"/>
      <c r="AK487" s="529"/>
      <c r="AL487" s="529"/>
      <c r="AM487" s="529"/>
      <c r="AN487" s="529"/>
      <c r="AO487" s="529"/>
      <c r="AP487" s="529"/>
      <c r="AQ487" s="529"/>
      <c r="AR487" s="529"/>
      <c r="AS487" s="529"/>
      <c r="AT487" s="529"/>
      <c r="AU487" s="529"/>
      <c r="AV487" s="529"/>
      <c r="AW487" s="529"/>
      <c r="AX487" s="529"/>
      <c r="AY487" s="529"/>
      <c r="AZ487" s="529"/>
      <c r="BA487" s="529"/>
      <c r="BB487" s="529"/>
      <c r="BC487" s="529"/>
      <c r="BD487" s="529"/>
      <c r="BE487" s="529"/>
      <c r="BF487" s="529"/>
      <c r="BG487" s="529"/>
      <c r="BH487" s="529"/>
      <c r="BI487" s="529"/>
      <c r="BJ487" s="529"/>
      <c r="BK487" s="529"/>
      <c r="BL487" s="529"/>
      <c r="BM487" s="529"/>
      <c r="BN487" s="529"/>
      <c r="BO487" s="529"/>
      <c r="BP487" s="529"/>
      <c r="BQ487" s="529"/>
      <c r="BR487" s="529"/>
      <c r="BS487" s="529"/>
      <c r="BT487" s="529"/>
      <c r="BU487" s="529"/>
      <c r="BV487" s="529"/>
      <c r="BW487" s="529"/>
      <c r="BX487" s="529"/>
      <c r="BY487" s="529"/>
      <c r="BZ487" s="529"/>
      <c r="CA487" s="529"/>
      <c r="CB487" s="529"/>
      <c r="CC487" s="529"/>
      <c r="CD487" s="529"/>
      <c r="CE487" s="529"/>
      <c r="CF487" s="529"/>
      <c r="CG487" s="529"/>
      <c r="CH487" s="529"/>
      <c r="CI487" s="529"/>
      <c r="CJ487" s="529"/>
      <c r="CK487" s="529"/>
      <c r="CL487" s="529"/>
      <c r="CM487" s="529"/>
      <c r="CN487" s="529"/>
      <c r="CO487" s="529"/>
      <c r="CP487" s="529"/>
      <c r="CQ487" s="529"/>
    </row>
    <row r="488" spans="1:95" s="70" customFormat="1" x14ac:dyDescent="0.2">
      <c r="A488" s="11">
        <v>189</v>
      </c>
      <c r="B488" s="277"/>
      <c r="C488" s="278"/>
      <c r="D488" s="278"/>
      <c r="E488" s="278"/>
      <c r="F488" s="1458" t="s">
        <v>143</v>
      </c>
      <c r="G488" s="1459"/>
      <c r="H488" s="1459"/>
      <c r="I488" s="1459"/>
      <c r="J488" s="1459"/>
      <c r="K488" s="1459"/>
      <c r="L488" s="1460"/>
      <c r="M488" s="698">
        <v>0</v>
      </c>
      <c r="N488" s="699">
        <v>0</v>
      </c>
      <c r="O488" s="700">
        <v>0</v>
      </c>
      <c r="P488" s="700">
        <v>0</v>
      </c>
      <c r="Q488" s="705">
        <v>0</v>
      </c>
      <c r="R488" s="700">
        <v>0</v>
      </c>
      <c r="S488" s="701">
        <v>0</v>
      </c>
      <c r="T488" s="700">
        <v>0</v>
      </c>
      <c r="U488" s="701">
        <v>0</v>
      </c>
      <c r="V488" s="700">
        <v>0</v>
      </c>
      <c r="W488" s="701">
        <v>0</v>
      </c>
      <c r="X488" s="700">
        <v>0</v>
      </c>
      <c r="Y488" s="701">
        <v>0</v>
      </c>
      <c r="Z488" s="700">
        <v>0</v>
      </c>
      <c r="AA488" s="701">
        <v>0</v>
      </c>
      <c r="AB488" s="706">
        <v>0</v>
      </c>
      <c r="AC488" s="698">
        <v>0</v>
      </c>
      <c r="AD488" s="996"/>
      <c r="AE488" s="997"/>
      <c r="AF488" s="997"/>
      <c r="AG488" s="536"/>
      <c r="AH488" s="529"/>
      <c r="AI488" s="529"/>
      <c r="AJ488" s="529"/>
      <c r="AK488" s="529"/>
      <c r="AL488" s="529"/>
      <c r="AM488" s="529"/>
      <c r="AN488" s="529"/>
      <c r="AO488" s="529"/>
      <c r="AP488" s="529"/>
      <c r="AQ488" s="529"/>
      <c r="AR488" s="529"/>
      <c r="AS488" s="529"/>
      <c r="AT488" s="529"/>
      <c r="AU488" s="529"/>
      <c r="AV488" s="529"/>
      <c r="AW488" s="529"/>
      <c r="AX488" s="529"/>
      <c r="AY488" s="529"/>
      <c r="AZ488" s="529"/>
      <c r="BA488" s="529"/>
      <c r="BB488" s="529"/>
      <c r="BC488" s="529"/>
      <c r="BD488" s="529"/>
      <c r="BE488" s="529"/>
      <c r="BF488" s="529"/>
      <c r="BG488" s="529"/>
      <c r="BH488" s="529"/>
      <c r="BI488" s="529"/>
      <c r="BJ488" s="529"/>
      <c r="BK488" s="529"/>
      <c r="BL488" s="529"/>
      <c r="BM488" s="529"/>
      <c r="BN488" s="529"/>
      <c r="BO488" s="529"/>
      <c r="BP488" s="529"/>
      <c r="BQ488" s="529"/>
      <c r="BR488" s="529"/>
      <c r="BS488" s="529"/>
      <c r="BT488" s="529"/>
      <c r="BU488" s="529"/>
      <c r="BV488" s="529"/>
      <c r="BW488" s="529"/>
      <c r="BX488" s="529"/>
      <c r="BY488" s="529"/>
      <c r="BZ488" s="529"/>
      <c r="CA488" s="529"/>
      <c r="CB488" s="529"/>
      <c r="CC488" s="529"/>
      <c r="CD488" s="529"/>
      <c r="CE488" s="529"/>
      <c r="CF488" s="529"/>
      <c r="CG488" s="529"/>
      <c r="CH488" s="529"/>
      <c r="CI488" s="529"/>
      <c r="CJ488" s="529"/>
      <c r="CK488" s="529"/>
      <c r="CL488" s="529"/>
      <c r="CM488" s="529"/>
      <c r="CN488" s="529"/>
      <c r="CO488" s="529"/>
      <c r="CP488" s="529"/>
      <c r="CQ488" s="529"/>
    </row>
    <row r="489" spans="1:95" s="70" customFormat="1" x14ac:dyDescent="0.2">
      <c r="A489" s="11">
        <v>232</v>
      </c>
      <c r="B489" s="277"/>
      <c r="C489" s="278"/>
      <c r="D489" s="1485" t="s">
        <v>144</v>
      </c>
      <c r="E489" s="1486"/>
      <c r="F489" s="1486"/>
      <c r="G489" s="1486"/>
      <c r="H489" s="1486"/>
      <c r="I489" s="1486"/>
      <c r="J489" s="1486"/>
      <c r="K489" s="1486"/>
      <c r="L489" s="1487"/>
      <c r="M489" s="407">
        <f>SUM(M490:M492)</f>
        <v>0</v>
      </c>
      <c r="N489" s="410">
        <f>SUBTOTAL(9,N490:N492)</f>
        <v>0</v>
      </c>
      <c r="O489" s="414">
        <f t="shared" ref="O489:AC489" si="110">SUBTOTAL(9,O490:O492)</f>
        <v>0</v>
      </c>
      <c r="P489" s="413">
        <f t="shared" si="110"/>
        <v>0</v>
      </c>
      <c r="Q489" s="415">
        <f t="shared" si="110"/>
        <v>0</v>
      </c>
      <c r="R489" s="414">
        <f t="shared" si="110"/>
        <v>0</v>
      </c>
      <c r="S489" s="414">
        <f t="shared" si="110"/>
        <v>0</v>
      </c>
      <c r="T489" s="414">
        <f t="shared" si="110"/>
        <v>0</v>
      </c>
      <c r="U489" s="414">
        <f t="shared" si="110"/>
        <v>0</v>
      </c>
      <c r="V489" s="414">
        <f t="shared" si="110"/>
        <v>0</v>
      </c>
      <c r="W489" s="414">
        <f t="shared" si="110"/>
        <v>0</v>
      </c>
      <c r="X489" s="414">
        <f t="shared" si="110"/>
        <v>0</v>
      </c>
      <c r="Y489" s="414">
        <f t="shared" si="110"/>
        <v>0</v>
      </c>
      <c r="Z489" s="414">
        <f t="shared" si="110"/>
        <v>0</v>
      </c>
      <c r="AA489" s="414">
        <f t="shared" si="110"/>
        <v>0</v>
      </c>
      <c r="AB489" s="424">
        <f t="shared" si="110"/>
        <v>0</v>
      </c>
      <c r="AC489" s="407">
        <f t="shared" si="110"/>
        <v>0</v>
      </c>
      <c r="AD489" s="996"/>
      <c r="AE489" s="997"/>
      <c r="AF489" s="997"/>
      <c r="AG489" s="536"/>
      <c r="AH489" s="529"/>
      <c r="AI489" s="529"/>
      <c r="AJ489" s="529"/>
      <c r="AK489" s="529"/>
      <c r="AL489" s="529"/>
      <c r="AM489" s="529"/>
      <c r="AN489" s="529"/>
      <c r="AO489" s="529"/>
      <c r="AP489" s="529"/>
      <c r="AQ489" s="529"/>
      <c r="AR489" s="529"/>
      <c r="AS489" s="529"/>
      <c r="AT489" s="529"/>
      <c r="AU489" s="529"/>
      <c r="AV489" s="529"/>
      <c r="AW489" s="529"/>
      <c r="AX489" s="529"/>
      <c r="AY489" s="529"/>
      <c r="AZ489" s="529"/>
      <c r="BA489" s="529"/>
      <c r="BB489" s="529"/>
      <c r="BC489" s="529"/>
      <c r="BD489" s="529"/>
      <c r="BE489" s="529"/>
      <c r="BF489" s="529"/>
      <c r="BG489" s="529"/>
      <c r="BH489" s="529"/>
      <c r="BI489" s="529"/>
      <c r="BJ489" s="529"/>
      <c r="BK489" s="529"/>
      <c r="BL489" s="529"/>
      <c r="BM489" s="529"/>
      <c r="BN489" s="529"/>
      <c r="BO489" s="529"/>
      <c r="BP489" s="529"/>
      <c r="BQ489" s="529"/>
      <c r="BR489" s="529"/>
      <c r="BS489" s="529"/>
      <c r="BT489" s="529"/>
      <c r="BU489" s="529"/>
      <c r="BV489" s="529"/>
      <c r="BW489" s="529"/>
      <c r="BX489" s="529"/>
      <c r="BY489" s="529"/>
      <c r="BZ489" s="529"/>
      <c r="CA489" s="529"/>
      <c r="CB489" s="529"/>
      <c r="CC489" s="529"/>
      <c r="CD489" s="529"/>
      <c r="CE489" s="529"/>
      <c r="CF489" s="529"/>
      <c r="CG489" s="529"/>
      <c r="CH489" s="529"/>
      <c r="CI489" s="529"/>
      <c r="CJ489" s="529"/>
      <c r="CK489" s="529"/>
      <c r="CL489" s="529"/>
      <c r="CM489" s="529"/>
      <c r="CN489" s="529"/>
      <c r="CO489" s="529"/>
      <c r="CP489" s="529"/>
      <c r="CQ489" s="529"/>
    </row>
    <row r="490" spans="1:95" s="70" customFormat="1" x14ac:dyDescent="0.2">
      <c r="A490" s="11">
        <v>188</v>
      </c>
      <c r="B490" s="277"/>
      <c r="C490" s="278"/>
      <c r="D490" s="278"/>
      <c r="E490" s="278"/>
      <c r="F490" s="1455" t="s">
        <v>145</v>
      </c>
      <c r="G490" s="1456"/>
      <c r="H490" s="1456"/>
      <c r="I490" s="1456"/>
      <c r="J490" s="1456"/>
      <c r="K490" s="1456"/>
      <c r="L490" s="1457"/>
      <c r="M490" s="698">
        <v>0</v>
      </c>
      <c r="N490" s="699">
        <v>0</v>
      </c>
      <c r="O490" s="700">
        <v>0</v>
      </c>
      <c r="P490" s="700">
        <v>0</v>
      </c>
      <c r="Q490" s="705">
        <v>0</v>
      </c>
      <c r="R490" s="700">
        <v>0</v>
      </c>
      <c r="S490" s="701">
        <v>0</v>
      </c>
      <c r="T490" s="700">
        <v>0</v>
      </c>
      <c r="U490" s="701">
        <v>0</v>
      </c>
      <c r="V490" s="700">
        <v>0</v>
      </c>
      <c r="W490" s="701">
        <v>0</v>
      </c>
      <c r="X490" s="700">
        <v>0</v>
      </c>
      <c r="Y490" s="701">
        <v>0</v>
      </c>
      <c r="Z490" s="700">
        <v>0</v>
      </c>
      <c r="AA490" s="701">
        <v>0</v>
      </c>
      <c r="AB490" s="706">
        <v>0</v>
      </c>
      <c r="AC490" s="698">
        <v>0</v>
      </c>
      <c r="AD490" s="996"/>
      <c r="AE490" s="997"/>
      <c r="AF490" s="997"/>
      <c r="AG490" s="536"/>
      <c r="AH490" s="529"/>
      <c r="AI490" s="529"/>
      <c r="AJ490" s="529"/>
      <c r="AK490" s="529"/>
      <c r="AL490" s="529"/>
      <c r="AM490" s="529"/>
      <c r="AN490" s="529"/>
      <c r="AO490" s="529"/>
      <c r="AP490" s="529"/>
      <c r="AQ490" s="529"/>
      <c r="AR490" s="529"/>
      <c r="AS490" s="529"/>
      <c r="AT490" s="529"/>
      <c r="AU490" s="529"/>
      <c r="AV490" s="529"/>
      <c r="AW490" s="529"/>
      <c r="AX490" s="529"/>
      <c r="AY490" s="529"/>
      <c r="AZ490" s="529"/>
      <c r="BA490" s="529"/>
      <c r="BB490" s="529"/>
      <c r="BC490" s="529"/>
      <c r="BD490" s="529"/>
      <c r="BE490" s="529"/>
      <c r="BF490" s="529"/>
      <c r="BG490" s="529"/>
      <c r="BH490" s="529"/>
      <c r="BI490" s="529"/>
      <c r="BJ490" s="529"/>
      <c r="BK490" s="529"/>
      <c r="BL490" s="529"/>
      <c r="BM490" s="529"/>
      <c r="BN490" s="529"/>
      <c r="BO490" s="529"/>
      <c r="BP490" s="529"/>
      <c r="BQ490" s="529"/>
      <c r="BR490" s="529"/>
      <c r="BS490" s="529"/>
      <c r="BT490" s="529"/>
      <c r="BU490" s="529"/>
      <c r="BV490" s="529"/>
      <c r="BW490" s="529"/>
      <c r="BX490" s="529"/>
      <c r="BY490" s="529"/>
      <c r="BZ490" s="529"/>
      <c r="CA490" s="529"/>
      <c r="CB490" s="529"/>
      <c r="CC490" s="529"/>
      <c r="CD490" s="529"/>
      <c r="CE490" s="529"/>
      <c r="CF490" s="529"/>
      <c r="CG490" s="529"/>
      <c r="CH490" s="529"/>
      <c r="CI490" s="529"/>
      <c r="CJ490" s="529"/>
      <c r="CK490" s="529"/>
      <c r="CL490" s="529"/>
      <c r="CM490" s="529"/>
      <c r="CN490" s="529"/>
      <c r="CO490" s="529"/>
      <c r="CP490" s="529"/>
      <c r="CQ490" s="529"/>
    </row>
    <row r="491" spans="1:95" s="70" customFormat="1" x14ac:dyDescent="0.2">
      <c r="A491" s="11">
        <v>189</v>
      </c>
      <c r="B491" s="277"/>
      <c r="C491" s="278"/>
      <c r="D491" s="278"/>
      <c r="E491" s="278"/>
      <c r="F491" s="1449" t="s">
        <v>146</v>
      </c>
      <c r="G491" s="1450"/>
      <c r="H491" s="1450"/>
      <c r="I491" s="1450"/>
      <c r="J491" s="1450"/>
      <c r="K491" s="1450"/>
      <c r="L491" s="1451"/>
      <c r="M491" s="698">
        <v>0</v>
      </c>
      <c r="N491" s="699">
        <v>0</v>
      </c>
      <c r="O491" s="700">
        <v>0</v>
      </c>
      <c r="P491" s="700">
        <v>0</v>
      </c>
      <c r="Q491" s="705">
        <v>0</v>
      </c>
      <c r="R491" s="700">
        <v>0</v>
      </c>
      <c r="S491" s="701">
        <v>0</v>
      </c>
      <c r="T491" s="700">
        <v>0</v>
      </c>
      <c r="U491" s="701">
        <v>0</v>
      </c>
      <c r="V491" s="700">
        <v>0</v>
      </c>
      <c r="W491" s="701">
        <v>0</v>
      </c>
      <c r="X491" s="700">
        <v>0</v>
      </c>
      <c r="Y491" s="701">
        <v>0</v>
      </c>
      <c r="Z491" s="700">
        <v>0</v>
      </c>
      <c r="AA491" s="701">
        <v>0</v>
      </c>
      <c r="AB491" s="706">
        <v>0</v>
      </c>
      <c r="AC491" s="698">
        <v>0</v>
      </c>
      <c r="AD491" s="996"/>
      <c r="AE491" s="997"/>
      <c r="AF491" s="997"/>
      <c r="AG491" s="536"/>
      <c r="AH491" s="529"/>
      <c r="AI491" s="529"/>
      <c r="AJ491" s="529"/>
      <c r="AK491" s="529"/>
      <c r="AL491" s="529"/>
      <c r="AM491" s="529"/>
      <c r="AN491" s="529"/>
      <c r="AO491" s="529"/>
      <c r="AP491" s="529"/>
      <c r="AQ491" s="529"/>
      <c r="AR491" s="529"/>
      <c r="AS491" s="529"/>
      <c r="AT491" s="529"/>
      <c r="AU491" s="529"/>
      <c r="AV491" s="529"/>
      <c r="AW491" s="529"/>
      <c r="AX491" s="529"/>
      <c r="AY491" s="529"/>
      <c r="AZ491" s="529"/>
      <c r="BA491" s="529"/>
      <c r="BB491" s="529"/>
      <c r="BC491" s="529"/>
      <c r="BD491" s="529"/>
      <c r="BE491" s="529"/>
      <c r="BF491" s="529"/>
      <c r="BG491" s="529"/>
      <c r="BH491" s="529"/>
      <c r="BI491" s="529"/>
      <c r="BJ491" s="529"/>
      <c r="BK491" s="529"/>
      <c r="BL491" s="529"/>
      <c r="BM491" s="529"/>
      <c r="BN491" s="529"/>
      <c r="BO491" s="529"/>
      <c r="BP491" s="529"/>
      <c r="BQ491" s="529"/>
      <c r="BR491" s="529"/>
      <c r="BS491" s="529"/>
      <c r="BT491" s="529"/>
      <c r="BU491" s="529"/>
      <c r="BV491" s="529"/>
      <c r="BW491" s="529"/>
      <c r="BX491" s="529"/>
      <c r="BY491" s="529"/>
      <c r="BZ491" s="529"/>
      <c r="CA491" s="529"/>
      <c r="CB491" s="529"/>
      <c r="CC491" s="529"/>
      <c r="CD491" s="529"/>
      <c r="CE491" s="529"/>
      <c r="CF491" s="529"/>
      <c r="CG491" s="529"/>
      <c r="CH491" s="529"/>
      <c r="CI491" s="529"/>
      <c r="CJ491" s="529"/>
      <c r="CK491" s="529"/>
      <c r="CL491" s="529"/>
      <c r="CM491" s="529"/>
      <c r="CN491" s="529"/>
      <c r="CO491" s="529"/>
      <c r="CP491" s="529"/>
      <c r="CQ491" s="529"/>
    </row>
    <row r="492" spans="1:95" s="70" customFormat="1" x14ac:dyDescent="0.2">
      <c r="A492" s="11">
        <v>189</v>
      </c>
      <c r="B492" s="277"/>
      <c r="C492" s="278"/>
      <c r="D492" s="278"/>
      <c r="E492" s="278"/>
      <c r="F492" s="1449" t="s">
        <v>147</v>
      </c>
      <c r="G492" s="1450"/>
      <c r="H492" s="1450"/>
      <c r="I492" s="1450"/>
      <c r="J492" s="1450"/>
      <c r="K492" s="1450"/>
      <c r="L492" s="1451"/>
      <c r="M492" s="698">
        <v>0</v>
      </c>
      <c r="N492" s="699">
        <v>0</v>
      </c>
      <c r="O492" s="700">
        <v>0</v>
      </c>
      <c r="P492" s="700">
        <v>0</v>
      </c>
      <c r="Q492" s="705">
        <v>0</v>
      </c>
      <c r="R492" s="700">
        <v>0</v>
      </c>
      <c r="S492" s="701">
        <v>0</v>
      </c>
      <c r="T492" s="700">
        <v>0</v>
      </c>
      <c r="U492" s="701">
        <v>0</v>
      </c>
      <c r="V492" s="700">
        <v>0</v>
      </c>
      <c r="W492" s="701">
        <v>0</v>
      </c>
      <c r="X492" s="700">
        <v>0</v>
      </c>
      <c r="Y492" s="701">
        <v>0</v>
      </c>
      <c r="Z492" s="700">
        <v>0</v>
      </c>
      <c r="AA492" s="701">
        <v>0</v>
      </c>
      <c r="AB492" s="706">
        <v>0</v>
      </c>
      <c r="AC492" s="698">
        <v>0</v>
      </c>
      <c r="AD492" s="996"/>
      <c r="AE492" s="997"/>
      <c r="AF492" s="997"/>
      <c r="AG492" s="536"/>
      <c r="AH492" s="529"/>
      <c r="AI492" s="529"/>
      <c r="AJ492" s="529"/>
      <c r="AK492" s="529"/>
      <c r="AL492" s="529"/>
      <c r="AM492" s="529"/>
      <c r="AN492" s="529"/>
      <c r="AO492" s="529"/>
      <c r="AP492" s="529"/>
      <c r="AQ492" s="529"/>
      <c r="AR492" s="529"/>
      <c r="AS492" s="529"/>
      <c r="AT492" s="529"/>
      <c r="AU492" s="529"/>
      <c r="AV492" s="529"/>
      <c r="AW492" s="529"/>
      <c r="AX492" s="529"/>
      <c r="AY492" s="529"/>
      <c r="AZ492" s="529"/>
      <c r="BA492" s="529"/>
      <c r="BB492" s="529"/>
      <c r="BC492" s="529"/>
      <c r="BD492" s="529"/>
      <c r="BE492" s="529"/>
      <c r="BF492" s="529"/>
      <c r="BG492" s="529"/>
      <c r="BH492" s="529"/>
      <c r="BI492" s="529"/>
      <c r="BJ492" s="529"/>
      <c r="BK492" s="529"/>
      <c r="BL492" s="529"/>
      <c r="BM492" s="529"/>
      <c r="BN492" s="529"/>
      <c r="BO492" s="529"/>
      <c r="BP492" s="529"/>
      <c r="BQ492" s="529"/>
      <c r="BR492" s="529"/>
      <c r="BS492" s="529"/>
      <c r="BT492" s="529"/>
      <c r="BU492" s="529"/>
      <c r="BV492" s="529"/>
      <c r="BW492" s="529"/>
      <c r="BX492" s="529"/>
      <c r="BY492" s="529"/>
      <c r="BZ492" s="529"/>
      <c r="CA492" s="529"/>
      <c r="CB492" s="529"/>
      <c r="CC492" s="529"/>
      <c r="CD492" s="529"/>
      <c r="CE492" s="529"/>
      <c r="CF492" s="529"/>
      <c r="CG492" s="529"/>
      <c r="CH492" s="529"/>
      <c r="CI492" s="529"/>
      <c r="CJ492" s="529"/>
      <c r="CK492" s="529"/>
      <c r="CL492" s="529"/>
      <c r="CM492" s="529"/>
      <c r="CN492" s="529"/>
      <c r="CO492" s="529"/>
      <c r="CP492" s="529"/>
      <c r="CQ492" s="529"/>
    </row>
    <row r="493" spans="1:95" s="70" customFormat="1" x14ac:dyDescent="0.2">
      <c r="A493" s="11">
        <v>232</v>
      </c>
      <c r="B493" s="277"/>
      <c r="C493" s="278"/>
      <c r="D493" s="1485" t="s">
        <v>148</v>
      </c>
      <c r="E493" s="1486"/>
      <c r="F493" s="1486"/>
      <c r="G493" s="1486"/>
      <c r="H493" s="1486"/>
      <c r="I493" s="1486"/>
      <c r="J493" s="1486"/>
      <c r="K493" s="1486"/>
      <c r="L493" s="1487"/>
      <c r="M493" s="407">
        <f>SUM(M494:M496)</f>
        <v>0</v>
      </c>
      <c r="N493" s="1266"/>
      <c r="O493" s="1188"/>
      <c r="P493" s="1188"/>
      <c r="Q493" s="1188"/>
      <c r="R493" s="1188"/>
      <c r="S493" s="1188"/>
      <c r="T493" s="1188"/>
      <c r="U493" s="1188"/>
      <c r="V493" s="1188"/>
      <c r="W493" s="1188"/>
      <c r="X493" s="1188"/>
      <c r="Y493" s="1188"/>
      <c r="Z493" s="1188"/>
      <c r="AA493" s="1188"/>
      <c r="AB493" s="1188"/>
      <c r="AC493" s="1189"/>
      <c r="AD493" s="996"/>
      <c r="AE493" s="997"/>
      <c r="AF493" s="997"/>
      <c r="AG493" s="536"/>
      <c r="AH493" s="529"/>
      <c r="AI493" s="529"/>
      <c r="AJ493" s="529"/>
      <c r="AK493" s="529"/>
      <c r="AL493" s="529"/>
      <c r="AM493" s="529"/>
      <c r="AN493" s="529"/>
      <c r="AO493" s="529"/>
      <c r="AP493" s="529"/>
      <c r="AQ493" s="529"/>
      <c r="AR493" s="529"/>
      <c r="AS493" s="529"/>
      <c r="AT493" s="529"/>
      <c r="AU493" s="529"/>
      <c r="AV493" s="529"/>
      <c r="AW493" s="529"/>
      <c r="AX493" s="529"/>
      <c r="AY493" s="529"/>
      <c r="AZ493" s="529"/>
      <c r="BA493" s="529"/>
      <c r="BB493" s="529"/>
      <c r="BC493" s="529"/>
      <c r="BD493" s="529"/>
      <c r="BE493" s="529"/>
      <c r="BF493" s="529"/>
      <c r="BG493" s="529"/>
      <c r="BH493" s="529"/>
      <c r="BI493" s="529"/>
      <c r="BJ493" s="529"/>
      <c r="BK493" s="529"/>
      <c r="BL493" s="529"/>
      <c r="BM493" s="529"/>
      <c r="BN493" s="529"/>
      <c r="BO493" s="529"/>
      <c r="BP493" s="529"/>
      <c r="BQ493" s="529"/>
      <c r="BR493" s="529"/>
      <c r="BS493" s="529"/>
      <c r="BT493" s="529"/>
      <c r="BU493" s="529"/>
      <c r="BV493" s="529"/>
      <c r="BW493" s="529"/>
      <c r="BX493" s="529"/>
      <c r="BY493" s="529"/>
      <c r="BZ493" s="529"/>
      <c r="CA493" s="529"/>
      <c r="CB493" s="529"/>
      <c r="CC493" s="529"/>
      <c r="CD493" s="529"/>
      <c r="CE493" s="529"/>
      <c r="CF493" s="529"/>
      <c r="CG493" s="529"/>
      <c r="CH493" s="529"/>
      <c r="CI493" s="529"/>
      <c r="CJ493" s="529"/>
      <c r="CK493" s="529"/>
      <c r="CL493" s="529"/>
      <c r="CM493" s="529"/>
      <c r="CN493" s="529"/>
      <c r="CO493" s="529"/>
      <c r="CP493" s="529"/>
      <c r="CQ493" s="529"/>
    </row>
    <row r="494" spans="1:95" s="70" customFormat="1" x14ac:dyDescent="0.2">
      <c r="A494" s="11">
        <v>188</v>
      </c>
      <c r="B494" s="277"/>
      <c r="C494" s="278"/>
      <c r="D494" s="278"/>
      <c r="E494" s="278"/>
      <c r="F494" s="1449" t="s">
        <v>149</v>
      </c>
      <c r="G494" s="1450"/>
      <c r="H494" s="1450"/>
      <c r="I494" s="1450"/>
      <c r="J494" s="1450"/>
      <c r="K494" s="1450"/>
      <c r="L494" s="1451"/>
      <c r="M494" s="698">
        <v>0</v>
      </c>
      <c r="N494" s="1267"/>
      <c r="O494" s="1191"/>
      <c r="P494" s="1191"/>
      <c r="Q494" s="1191"/>
      <c r="R494" s="1191"/>
      <c r="S494" s="1191"/>
      <c r="T494" s="1191"/>
      <c r="U494" s="1191"/>
      <c r="V494" s="1191"/>
      <c r="W494" s="1191"/>
      <c r="X494" s="1191"/>
      <c r="Y494" s="1191"/>
      <c r="Z494" s="1191"/>
      <c r="AA494" s="1191"/>
      <c r="AB494" s="1191"/>
      <c r="AC494" s="1192"/>
      <c r="AD494" s="996"/>
      <c r="AE494" s="997"/>
      <c r="AF494" s="997"/>
      <c r="AG494" s="536"/>
      <c r="AH494" s="529"/>
      <c r="AI494" s="529"/>
      <c r="AJ494" s="529"/>
      <c r="AK494" s="529"/>
      <c r="AL494" s="529"/>
      <c r="AM494" s="529"/>
      <c r="AN494" s="529"/>
      <c r="AO494" s="529"/>
      <c r="AP494" s="529"/>
      <c r="AQ494" s="529"/>
      <c r="AR494" s="529"/>
      <c r="AS494" s="529"/>
      <c r="AT494" s="529"/>
      <c r="AU494" s="529"/>
      <c r="AV494" s="529"/>
      <c r="AW494" s="529"/>
      <c r="AX494" s="529"/>
      <c r="AY494" s="529"/>
      <c r="AZ494" s="529"/>
      <c r="BA494" s="529"/>
      <c r="BB494" s="529"/>
      <c r="BC494" s="529"/>
      <c r="BD494" s="529"/>
      <c r="BE494" s="529"/>
      <c r="BF494" s="529"/>
      <c r="BG494" s="529"/>
      <c r="BH494" s="529"/>
      <c r="BI494" s="529"/>
      <c r="BJ494" s="529"/>
      <c r="BK494" s="529"/>
      <c r="BL494" s="529"/>
      <c r="BM494" s="529"/>
      <c r="BN494" s="529"/>
      <c r="BO494" s="529"/>
      <c r="BP494" s="529"/>
      <c r="BQ494" s="529"/>
      <c r="BR494" s="529"/>
      <c r="BS494" s="529"/>
      <c r="BT494" s="529"/>
      <c r="BU494" s="529"/>
      <c r="BV494" s="529"/>
      <c r="BW494" s="529"/>
      <c r="BX494" s="529"/>
      <c r="BY494" s="529"/>
      <c r="BZ494" s="529"/>
      <c r="CA494" s="529"/>
      <c r="CB494" s="529"/>
      <c r="CC494" s="529"/>
      <c r="CD494" s="529"/>
      <c r="CE494" s="529"/>
      <c r="CF494" s="529"/>
      <c r="CG494" s="529"/>
      <c r="CH494" s="529"/>
      <c r="CI494" s="529"/>
      <c r="CJ494" s="529"/>
      <c r="CK494" s="529"/>
      <c r="CL494" s="529"/>
      <c r="CM494" s="529"/>
      <c r="CN494" s="529"/>
      <c r="CO494" s="529"/>
      <c r="CP494" s="529"/>
      <c r="CQ494" s="529"/>
    </row>
    <row r="495" spans="1:95" s="70" customFormat="1" x14ac:dyDescent="0.2">
      <c r="A495" s="11">
        <v>189</v>
      </c>
      <c r="B495" s="277"/>
      <c r="C495" s="278"/>
      <c r="D495" s="278"/>
      <c r="E495" s="278"/>
      <c r="F495" s="1449" t="s">
        <v>150</v>
      </c>
      <c r="G495" s="1450"/>
      <c r="H495" s="1450"/>
      <c r="I495" s="1450"/>
      <c r="J495" s="1450"/>
      <c r="K495" s="1450"/>
      <c r="L495" s="1451"/>
      <c r="M495" s="698">
        <v>0</v>
      </c>
      <c r="N495" s="1267"/>
      <c r="O495" s="1191"/>
      <c r="P495" s="1191"/>
      <c r="Q495" s="1191"/>
      <c r="R495" s="1191"/>
      <c r="S495" s="1191"/>
      <c r="T495" s="1191"/>
      <c r="U495" s="1191"/>
      <c r="V495" s="1191"/>
      <c r="W495" s="1191"/>
      <c r="X495" s="1191"/>
      <c r="Y495" s="1191"/>
      <c r="Z495" s="1191"/>
      <c r="AA495" s="1191"/>
      <c r="AB495" s="1191"/>
      <c r="AC495" s="1192"/>
      <c r="AD495" s="996"/>
      <c r="AE495" s="997"/>
      <c r="AF495" s="997"/>
      <c r="AG495" s="536"/>
      <c r="AH495" s="529"/>
      <c r="AI495" s="529"/>
      <c r="AJ495" s="529"/>
      <c r="AK495" s="529"/>
      <c r="AL495" s="529"/>
      <c r="AM495" s="529"/>
      <c r="AN495" s="529"/>
      <c r="AO495" s="529"/>
      <c r="AP495" s="529"/>
      <c r="AQ495" s="529"/>
      <c r="AR495" s="529"/>
      <c r="AS495" s="529"/>
      <c r="AT495" s="529"/>
      <c r="AU495" s="529"/>
      <c r="AV495" s="529"/>
      <c r="AW495" s="529"/>
      <c r="AX495" s="529"/>
      <c r="AY495" s="529"/>
      <c r="AZ495" s="529"/>
      <c r="BA495" s="529"/>
      <c r="BB495" s="529"/>
      <c r="BC495" s="529"/>
      <c r="BD495" s="529"/>
      <c r="BE495" s="529"/>
      <c r="BF495" s="529"/>
      <c r="BG495" s="529"/>
      <c r="BH495" s="529"/>
      <c r="BI495" s="529"/>
      <c r="BJ495" s="529"/>
      <c r="BK495" s="529"/>
      <c r="BL495" s="529"/>
      <c r="BM495" s="529"/>
      <c r="BN495" s="529"/>
      <c r="BO495" s="529"/>
      <c r="BP495" s="529"/>
      <c r="BQ495" s="529"/>
      <c r="BR495" s="529"/>
      <c r="BS495" s="529"/>
      <c r="BT495" s="529"/>
      <c r="BU495" s="529"/>
      <c r="BV495" s="529"/>
      <c r="BW495" s="529"/>
      <c r="BX495" s="529"/>
      <c r="BY495" s="529"/>
      <c r="BZ495" s="529"/>
      <c r="CA495" s="529"/>
      <c r="CB495" s="529"/>
      <c r="CC495" s="529"/>
      <c r="CD495" s="529"/>
      <c r="CE495" s="529"/>
      <c r="CF495" s="529"/>
      <c r="CG495" s="529"/>
      <c r="CH495" s="529"/>
      <c r="CI495" s="529"/>
      <c r="CJ495" s="529"/>
      <c r="CK495" s="529"/>
      <c r="CL495" s="529"/>
      <c r="CM495" s="529"/>
      <c r="CN495" s="529"/>
      <c r="CO495" s="529"/>
      <c r="CP495" s="529"/>
      <c r="CQ495" s="529"/>
    </row>
    <row r="496" spans="1:95" s="70" customFormat="1" x14ac:dyDescent="0.2">
      <c r="A496" s="11">
        <v>189</v>
      </c>
      <c r="B496" s="277"/>
      <c r="C496" s="278"/>
      <c r="D496" s="278"/>
      <c r="E496" s="278"/>
      <c r="F496" s="1458" t="s">
        <v>151</v>
      </c>
      <c r="G496" s="1459"/>
      <c r="H496" s="1459"/>
      <c r="I496" s="1459"/>
      <c r="J496" s="1459"/>
      <c r="K496" s="1459"/>
      <c r="L496" s="1460"/>
      <c r="M496" s="698">
        <v>0</v>
      </c>
      <c r="N496" s="1267"/>
      <c r="O496" s="1191"/>
      <c r="P496" s="1191"/>
      <c r="Q496" s="1191"/>
      <c r="R496" s="1191"/>
      <c r="S496" s="1191"/>
      <c r="T496" s="1191"/>
      <c r="U496" s="1191"/>
      <c r="V496" s="1191"/>
      <c r="W496" s="1191"/>
      <c r="X496" s="1191"/>
      <c r="Y496" s="1191"/>
      <c r="Z496" s="1191"/>
      <c r="AA496" s="1191"/>
      <c r="AB496" s="1191"/>
      <c r="AC496" s="1192"/>
      <c r="AD496" s="996"/>
      <c r="AE496" s="997"/>
      <c r="AF496" s="997"/>
      <c r="AG496" s="536"/>
      <c r="AH496" s="529"/>
      <c r="AI496" s="529"/>
      <c r="AJ496" s="529"/>
      <c r="AK496" s="529"/>
      <c r="AL496" s="529"/>
      <c r="AM496" s="529"/>
      <c r="AN496" s="529"/>
      <c r="AO496" s="529"/>
      <c r="AP496" s="529"/>
      <c r="AQ496" s="529"/>
      <c r="AR496" s="529"/>
      <c r="AS496" s="529"/>
      <c r="AT496" s="529"/>
      <c r="AU496" s="529"/>
      <c r="AV496" s="529"/>
      <c r="AW496" s="529"/>
      <c r="AX496" s="529"/>
      <c r="AY496" s="529"/>
      <c r="AZ496" s="529"/>
      <c r="BA496" s="529"/>
      <c r="BB496" s="529"/>
      <c r="BC496" s="529"/>
      <c r="BD496" s="529"/>
      <c r="BE496" s="529"/>
      <c r="BF496" s="529"/>
      <c r="BG496" s="529"/>
      <c r="BH496" s="529"/>
      <c r="BI496" s="529"/>
      <c r="BJ496" s="529"/>
      <c r="BK496" s="529"/>
      <c r="BL496" s="529"/>
      <c r="BM496" s="529"/>
      <c r="BN496" s="529"/>
      <c r="BO496" s="529"/>
      <c r="BP496" s="529"/>
      <c r="BQ496" s="529"/>
      <c r="BR496" s="529"/>
      <c r="BS496" s="529"/>
      <c r="BT496" s="529"/>
      <c r="BU496" s="529"/>
      <c r="BV496" s="529"/>
      <c r="BW496" s="529"/>
      <c r="BX496" s="529"/>
      <c r="BY496" s="529"/>
      <c r="BZ496" s="529"/>
      <c r="CA496" s="529"/>
      <c r="CB496" s="529"/>
      <c r="CC496" s="529"/>
      <c r="CD496" s="529"/>
      <c r="CE496" s="529"/>
      <c r="CF496" s="529"/>
      <c r="CG496" s="529"/>
      <c r="CH496" s="529"/>
      <c r="CI496" s="529"/>
      <c r="CJ496" s="529"/>
      <c r="CK496" s="529"/>
      <c r="CL496" s="529"/>
      <c r="CM496" s="529"/>
      <c r="CN496" s="529"/>
      <c r="CO496" s="529"/>
      <c r="CP496" s="529"/>
      <c r="CQ496" s="529"/>
    </row>
    <row r="497" spans="1:95" s="70" customFormat="1" x14ac:dyDescent="0.2">
      <c r="A497" s="11">
        <v>232</v>
      </c>
      <c r="B497" s="277"/>
      <c r="C497" s="278"/>
      <c r="D497" s="1485" t="s">
        <v>140</v>
      </c>
      <c r="E497" s="1486"/>
      <c r="F497" s="1486"/>
      <c r="G497" s="1486"/>
      <c r="H497" s="1486"/>
      <c r="I497" s="1486"/>
      <c r="J497" s="1486"/>
      <c r="K497" s="1486"/>
      <c r="L497" s="1487"/>
      <c r="M497" s="407">
        <f>SUM(M498)</f>
        <v>0</v>
      </c>
      <c r="N497" s="1267"/>
      <c r="O497" s="1191"/>
      <c r="P497" s="1191"/>
      <c r="Q497" s="1191"/>
      <c r="R497" s="1191"/>
      <c r="S497" s="1191"/>
      <c r="T497" s="1191"/>
      <c r="U497" s="1191"/>
      <c r="V497" s="1191"/>
      <c r="W497" s="1191"/>
      <c r="X497" s="1191"/>
      <c r="Y497" s="1191"/>
      <c r="Z497" s="1191"/>
      <c r="AA497" s="1191"/>
      <c r="AB497" s="1191"/>
      <c r="AC497" s="1192"/>
      <c r="AD497" s="996"/>
      <c r="AE497" s="997"/>
      <c r="AF497" s="997"/>
      <c r="AG497" s="536"/>
      <c r="AH497" s="529"/>
      <c r="AI497" s="529"/>
      <c r="AJ497" s="529"/>
      <c r="AK497" s="529"/>
      <c r="AL497" s="529"/>
      <c r="AM497" s="529"/>
      <c r="AN497" s="529"/>
      <c r="AO497" s="529"/>
      <c r="AP497" s="529"/>
      <c r="AQ497" s="529"/>
      <c r="AR497" s="529"/>
      <c r="AS497" s="529"/>
      <c r="AT497" s="529"/>
      <c r="AU497" s="529"/>
      <c r="AV497" s="529"/>
      <c r="AW497" s="529"/>
      <c r="AX497" s="529"/>
      <c r="AY497" s="529"/>
      <c r="AZ497" s="529"/>
      <c r="BA497" s="529"/>
      <c r="BB497" s="529"/>
      <c r="BC497" s="529"/>
      <c r="BD497" s="529"/>
      <c r="BE497" s="529"/>
      <c r="BF497" s="529"/>
      <c r="BG497" s="529"/>
      <c r="BH497" s="529"/>
      <c r="BI497" s="529"/>
      <c r="BJ497" s="529"/>
      <c r="BK497" s="529"/>
      <c r="BL497" s="529"/>
      <c r="BM497" s="529"/>
      <c r="BN497" s="529"/>
      <c r="BO497" s="529"/>
      <c r="BP497" s="529"/>
      <c r="BQ497" s="529"/>
      <c r="BR497" s="529"/>
      <c r="BS497" s="529"/>
      <c r="BT497" s="529"/>
      <c r="BU497" s="529"/>
      <c r="BV497" s="529"/>
      <c r="BW497" s="529"/>
      <c r="BX497" s="529"/>
      <c r="BY497" s="529"/>
      <c r="BZ497" s="529"/>
      <c r="CA497" s="529"/>
      <c r="CB497" s="529"/>
      <c r="CC497" s="529"/>
      <c r="CD497" s="529"/>
      <c r="CE497" s="529"/>
      <c r="CF497" s="529"/>
      <c r="CG497" s="529"/>
      <c r="CH497" s="529"/>
      <c r="CI497" s="529"/>
      <c r="CJ497" s="529"/>
      <c r="CK497" s="529"/>
      <c r="CL497" s="529"/>
      <c r="CM497" s="529"/>
      <c r="CN497" s="529"/>
      <c r="CO497" s="529"/>
      <c r="CP497" s="529"/>
      <c r="CQ497" s="529"/>
    </row>
    <row r="498" spans="1:95" s="70" customFormat="1" x14ac:dyDescent="0.2">
      <c r="A498" s="11">
        <v>188</v>
      </c>
      <c r="B498" s="526"/>
      <c r="C498" s="527"/>
      <c r="D498" s="527"/>
      <c r="E498" s="528"/>
      <c r="F498" s="1455" t="s">
        <v>140</v>
      </c>
      <c r="G498" s="1456"/>
      <c r="H498" s="1456"/>
      <c r="I498" s="1456"/>
      <c r="J498" s="1456"/>
      <c r="K498" s="1456"/>
      <c r="L498" s="1457"/>
      <c r="M498" s="698">
        <v>0</v>
      </c>
      <c r="N498" s="1268"/>
      <c r="O498" s="1194"/>
      <c r="P498" s="1194"/>
      <c r="Q498" s="1194"/>
      <c r="R498" s="1194"/>
      <c r="S498" s="1194"/>
      <c r="T498" s="1194"/>
      <c r="U498" s="1194"/>
      <c r="V498" s="1194"/>
      <c r="W498" s="1194"/>
      <c r="X498" s="1194"/>
      <c r="Y498" s="1194"/>
      <c r="Z498" s="1194"/>
      <c r="AA498" s="1194"/>
      <c r="AB498" s="1194"/>
      <c r="AC498" s="1195"/>
      <c r="AD498" s="996"/>
      <c r="AE498" s="997"/>
      <c r="AF498" s="997"/>
      <c r="AG498" s="536"/>
      <c r="AH498" s="529"/>
      <c r="AI498" s="529"/>
      <c r="AJ498" s="529"/>
      <c r="AK498" s="529"/>
      <c r="AL498" s="529"/>
      <c r="AM498" s="529"/>
      <c r="AN498" s="529"/>
      <c r="AO498" s="529"/>
      <c r="AP498" s="529"/>
      <c r="AQ498" s="529"/>
      <c r="AR498" s="529"/>
      <c r="AS498" s="529"/>
      <c r="AT498" s="529"/>
      <c r="AU498" s="529"/>
      <c r="AV498" s="529"/>
      <c r="AW498" s="529"/>
      <c r="AX498" s="529"/>
      <c r="AY498" s="529"/>
      <c r="AZ498" s="529"/>
      <c r="BA498" s="529"/>
      <c r="BB498" s="529"/>
      <c r="BC498" s="529"/>
      <c r="BD498" s="529"/>
      <c r="BE498" s="529"/>
      <c r="BF498" s="529"/>
      <c r="BG498" s="529"/>
      <c r="BH498" s="529"/>
      <c r="BI498" s="529"/>
      <c r="BJ498" s="529"/>
      <c r="BK498" s="529"/>
      <c r="BL498" s="529"/>
      <c r="BM498" s="529"/>
      <c r="BN498" s="529"/>
      <c r="BO498" s="529"/>
      <c r="BP498" s="529"/>
      <c r="BQ498" s="529"/>
      <c r="BR498" s="529"/>
      <c r="BS498" s="529"/>
      <c r="BT498" s="529"/>
      <c r="BU498" s="529"/>
      <c r="BV498" s="529"/>
      <c r="BW498" s="529"/>
      <c r="BX498" s="529"/>
      <c r="BY498" s="529"/>
      <c r="BZ498" s="529"/>
      <c r="CA498" s="529"/>
      <c r="CB498" s="529"/>
      <c r="CC498" s="529"/>
      <c r="CD498" s="529"/>
      <c r="CE498" s="529"/>
      <c r="CF498" s="529"/>
      <c r="CG498" s="529"/>
      <c r="CH498" s="529"/>
      <c r="CI498" s="529"/>
      <c r="CJ498" s="529"/>
      <c r="CK498" s="529"/>
      <c r="CL498" s="529"/>
      <c r="CM498" s="529"/>
      <c r="CN498" s="529"/>
      <c r="CO498" s="529"/>
      <c r="CP498" s="529"/>
      <c r="CQ498" s="529"/>
    </row>
    <row r="499" spans="1:95" s="70" customFormat="1" ht="7.5" customHeight="1" x14ac:dyDescent="0.2">
      <c r="A499" s="11"/>
      <c r="B499" s="1553"/>
      <c r="C499" s="1554"/>
      <c r="D499" s="1554"/>
      <c r="E499" s="1554"/>
      <c r="F499" s="1554"/>
      <c r="G499" s="1554"/>
      <c r="H499" s="1554"/>
      <c r="I499" s="1554"/>
      <c r="J499" s="1554"/>
      <c r="K499" s="1554"/>
      <c r="L499" s="1554"/>
      <c r="M499" s="1554"/>
      <c r="N499" s="1554"/>
      <c r="O499" s="1554"/>
      <c r="P499" s="1554"/>
      <c r="Q499" s="1554"/>
      <c r="R499" s="1554"/>
      <c r="S499" s="1554"/>
      <c r="T499" s="1554"/>
      <c r="U499" s="1554"/>
      <c r="V499" s="1554"/>
      <c r="W499" s="1554"/>
      <c r="X499" s="1554"/>
      <c r="Y499" s="1554"/>
      <c r="Z499" s="1554"/>
      <c r="AA499" s="1554"/>
      <c r="AB499" s="1554"/>
      <c r="AC499" s="1554"/>
      <c r="AD499" s="1554"/>
      <c r="AE499" s="1554"/>
      <c r="AF499" s="1554"/>
      <c r="AG499" s="536"/>
      <c r="AH499" s="529"/>
      <c r="AI499" s="529"/>
      <c r="AJ499" s="529"/>
      <c r="AK499" s="529"/>
      <c r="AL499" s="529"/>
      <c r="AM499" s="529"/>
      <c r="AN499" s="529"/>
      <c r="AO499" s="529"/>
      <c r="AP499" s="529"/>
      <c r="AQ499" s="529"/>
      <c r="AR499" s="529"/>
      <c r="AS499" s="529"/>
      <c r="AT499" s="529"/>
      <c r="AU499" s="529"/>
      <c r="AV499" s="529"/>
      <c r="AW499" s="529"/>
      <c r="AX499" s="529"/>
      <c r="AY499" s="529"/>
      <c r="AZ499" s="529"/>
      <c r="BA499" s="529"/>
      <c r="BB499" s="529"/>
      <c r="BC499" s="529"/>
      <c r="BD499" s="529"/>
      <c r="BE499" s="529"/>
      <c r="BF499" s="529"/>
      <c r="BG499" s="529"/>
      <c r="BH499" s="529"/>
      <c r="BI499" s="529"/>
      <c r="BJ499" s="529"/>
      <c r="BK499" s="529"/>
      <c r="BL499" s="529"/>
      <c r="BM499" s="529"/>
      <c r="BN499" s="529"/>
      <c r="BO499" s="529"/>
      <c r="BP499" s="529"/>
      <c r="BQ499" s="529"/>
      <c r="BR499" s="529"/>
      <c r="BS499" s="529"/>
      <c r="BT499" s="529"/>
      <c r="BU499" s="529"/>
      <c r="BV499" s="529"/>
      <c r="BW499" s="529"/>
      <c r="BX499" s="529"/>
      <c r="BY499" s="529"/>
      <c r="BZ499" s="529"/>
      <c r="CA499" s="529"/>
      <c r="CB499" s="529"/>
      <c r="CC499" s="529"/>
      <c r="CD499" s="529"/>
      <c r="CE499" s="529"/>
      <c r="CF499" s="529"/>
      <c r="CG499" s="529"/>
      <c r="CH499" s="529"/>
      <c r="CI499" s="529"/>
      <c r="CJ499" s="529"/>
      <c r="CK499" s="529"/>
      <c r="CL499" s="529"/>
      <c r="CM499" s="529"/>
      <c r="CN499" s="529"/>
      <c r="CO499" s="529"/>
      <c r="CP499" s="529"/>
      <c r="CQ499" s="529"/>
    </row>
    <row r="500" spans="1:95" s="70" customFormat="1" ht="22.5" customHeight="1" x14ac:dyDescent="0.2">
      <c r="A500" s="11">
        <v>323</v>
      </c>
      <c r="B500" s="1538" t="s">
        <v>152</v>
      </c>
      <c r="C500" s="1539"/>
      <c r="D500" s="1539"/>
      <c r="E500" s="1539"/>
      <c r="F500" s="1539"/>
      <c r="G500" s="1539"/>
      <c r="H500" s="1539"/>
      <c r="I500" s="1539"/>
      <c r="J500" s="1539"/>
      <c r="K500" s="1539"/>
      <c r="L500" s="1539"/>
      <c r="M500" s="407">
        <f>SUM(M497,M493,M489,M486,M482,M478,M475,M472,M469,M466,M463,M460,M455,M452,M448,M445,M441,M438,M433,M429,M425,M419,M414,M409,M404,M400,M397,M394,M391,M388,M385,M382,M377,M374,M370,M367,M363,M360,M355,M351,M347,M341,M336,M331,M323,M316,M312,M308,M301,M296,M292,M288,M281,M274,M267,M260,M253,M246,M239,M232)</f>
        <v>0</v>
      </c>
      <c r="N500" s="410">
        <f t="shared" ref="N500:AC500" si="111">SUBTOTAL(9,N231:N499)</f>
        <v>0</v>
      </c>
      <c r="O500" s="414">
        <f t="shared" si="111"/>
        <v>0</v>
      </c>
      <c r="P500" s="413">
        <f t="shared" si="111"/>
        <v>0</v>
      </c>
      <c r="Q500" s="415">
        <f t="shared" si="111"/>
        <v>0</v>
      </c>
      <c r="R500" s="413">
        <f t="shared" si="111"/>
        <v>0</v>
      </c>
      <c r="S500" s="413">
        <f t="shared" si="111"/>
        <v>0</v>
      </c>
      <c r="T500" s="413">
        <f t="shared" si="111"/>
        <v>0</v>
      </c>
      <c r="U500" s="413">
        <f t="shared" si="111"/>
        <v>0</v>
      </c>
      <c r="V500" s="413">
        <f t="shared" si="111"/>
        <v>0</v>
      </c>
      <c r="W500" s="413">
        <f t="shared" si="111"/>
        <v>0</v>
      </c>
      <c r="X500" s="413">
        <f t="shared" si="111"/>
        <v>0</v>
      </c>
      <c r="Y500" s="413">
        <f t="shared" si="111"/>
        <v>0</v>
      </c>
      <c r="Z500" s="413">
        <f t="shared" si="111"/>
        <v>0</v>
      </c>
      <c r="AA500" s="413">
        <f t="shared" si="111"/>
        <v>0</v>
      </c>
      <c r="AB500" s="432">
        <f t="shared" si="111"/>
        <v>0</v>
      </c>
      <c r="AC500" s="407">
        <f t="shared" si="111"/>
        <v>0</v>
      </c>
      <c r="AD500" s="996"/>
      <c r="AE500" s="997"/>
      <c r="AF500" s="997"/>
      <c r="AG500" s="536"/>
      <c r="AH500" s="529"/>
      <c r="AI500" s="529"/>
      <c r="AJ500" s="529"/>
      <c r="AK500" s="529"/>
      <c r="AL500" s="529"/>
      <c r="AM500" s="529"/>
      <c r="AN500" s="529"/>
      <c r="AO500" s="529"/>
      <c r="AP500" s="529"/>
      <c r="AQ500" s="529"/>
      <c r="AR500" s="529"/>
      <c r="AS500" s="529"/>
      <c r="AT500" s="529"/>
      <c r="AU500" s="529"/>
      <c r="AV500" s="529"/>
      <c r="AW500" s="529"/>
      <c r="AX500" s="529"/>
      <c r="AY500" s="529"/>
      <c r="AZ500" s="529"/>
      <c r="BA500" s="529"/>
      <c r="BB500" s="529"/>
      <c r="BC500" s="529"/>
      <c r="BD500" s="529"/>
      <c r="BE500" s="529"/>
      <c r="BF500" s="529"/>
      <c r="BG500" s="529"/>
      <c r="BH500" s="529"/>
      <c r="BI500" s="529"/>
      <c r="BJ500" s="529"/>
      <c r="BK500" s="529"/>
      <c r="BL500" s="529"/>
      <c r="BM500" s="529"/>
      <c r="BN500" s="529"/>
      <c r="BO500" s="529"/>
      <c r="BP500" s="529"/>
      <c r="BQ500" s="529"/>
      <c r="BR500" s="529"/>
      <c r="BS500" s="529"/>
      <c r="BT500" s="529"/>
      <c r="BU500" s="529"/>
      <c r="BV500" s="529"/>
      <c r="BW500" s="529"/>
      <c r="BX500" s="529"/>
      <c r="BY500" s="529"/>
      <c r="BZ500" s="529"/>
      <c r="CA500" s="529"/>
      <c r="CB500" s="529"/>
      <c r="CC500" s="529"/>
      <c r="CD500" s="529"/>
      <c r="CE500" s="529"/>
      <c r="CF500" s="529"/>
      <c r="CG500" s="529"/>
      <c r="CH500" s="529"/>
      <c r="CI500" s="529"/>
      <c r="CJ500" s="529"/>
      <c r="CK500" s="529"/>
      <c r="CL500" s="529"/>
      <c r="CM500" s="529"/>
      <c r="CN500" s="529"/>
      <c r="CO500" s="529"/>
      <c r="CP500" s="529"/>
      <c r="CQ500" s="529"/>
    </row>
    <row r="501" spans="1:95" s="70" customFormat="1" ht="7.5" customHeight="1" x14ac:dyDescent="0.2">
      <c r="A501" s="5"/>
      <c r="B501" s="1553"/>
      <c r="C501" s="1554"/>
      <c r="D501" s="1554"/>
      <c r="E501" s="1554"/>
      <c r="F501" s="1554"/>
      <c r="G501" s="1554"/>
      <c r="H501" s="1554"/>
      <c r="I501" s="1554"/>
      <c r="J501" s="1554"/>
      <c r="K501" s="1554"/>
      <c r="L501" s="1554"/>
      <c r="M501" s="1554"/>
      <c r="N501" s="1554"/>
      <c r="O501" s="1554"/>
      <c r="P501" s="1554"/>
      <c r="Q501" s="1554"/>
      <c r="R501" s="1554"/>
      <c r="S501" s="1554"/>
      <c r="T501" s="1554"/>
      <c r="U501" s="1554"/>
      <c r="V501" s="1554"/>
      <c r="W501" s="1554"/>
      <c r="X501" s="1554"/>
      <c r="Y501" s="1554"/>
      <c r="Z501" s="1554"/>
      <c r="AA501" s="1554"/>
      <c r="AB501" s="1554"/>
      <c r="AC501" s="1554"/>
      <c r="AD501" s="1554"/>
      <c r="AE501" s="1554"/>
      <c r="AF501" s="1554"/>
      <c r="AG501" s="536"/>
      <c r="AH501" s="529"/>
      <c r="AI501" s="529"/>
      <c r="AJ501" s="529"/>
      <c r="AK501" s="529"/>
      <c r="AL501" s="529"/>
      <c r="AM501" s="529"/>
      <c r="AN501" s="529"/>
      <c r="AO501" s="529"/>
      <c r="AP501" s="529"/>
      <c r="AQ501" s="529"/>
      <c r="AR501" s="529"/>
      <c r="AS501" s="529"/>
      <c r="AT501" s="529"/>
      <c r="AU501" s="529"/>
      <c r="AV501" s="529"/>
      <c r="AW501" s="529"/>
      <c r="AX501" s="529"/>
      <c r="AY501" s="529"/>
      <c r="AZ501" s="529"/>
      <c r="BA501" s="529"/>
      <c r="BB501" s="529"/>
      <c r="BC501" s="529"/>
      <c r="BD501" s="529"/>
      <c r="BE501" s="529"/>
      <c r="BF501" s="529"/>
      <c r="BG501" s="529"/>
      <c r="BH501" s="529"/>
      <c r="BI501" s="529"/>
      <c r="BJ501" s="529"/>
      <c r="BK501" s="529"/>
      <c r="BL501" s="529"/>
      <c r="BM501" s="529"/>
      <c r="BN501" s="529"/>
      <c r="BO501" s="529"/>
      <c r="BP501" s="529"/>
      <c r="BQ501" s="529"/>
      <c r="BR501" s="529"/>
      <c r="BS501" s="529"/>
      <c r="BT501" s="529"/>
      <c r="BU501" s="529"/>
      <c r="BV501" s="529"/>
      <c r="BW501" s="529"/>
      <c r="BX501" s="529"/>
      <c r="BY501" s="529"/>
      <c r="BZ501" s="529"/>
      <c r="CA501" s="529"/>
      <c r="CB501" s="529"/>
      <c r="CC501" s="529"/>
      <c r="CD501" s="529"/>
      <c r="CE501" s="529"/>
      <c r="CF501" s="529"/>
      <c r="CG501" s="529"/>
      <c r="CH501" s="529"/>
      <c r="CI501" s="529"/>
      <c r="CJ501" s="529"/>
      <c r="CK501" s="529"/>
      <c r="CL501" s="529"/>
      <c r="CM501" s="529"/>
      <c r="CN501" s="529"/>
      <c r="CO501" s="529"/>
      <c r="CP501" s="529"/>
      <c r="CQ501" s="529"/>
    </row>
    <row r="502" spans="1:95" s="70" customFormat="1" ht="22.5" customHeight="1" x14ac:dyDescent="0.2">
      <c r="A502" s="11">
        <v>323</v>
      </c>
      <c r="B502" s="1538" t="s">
        <v>153</v>
      </c>
      <c r="C502" s="1539"/>
      <c r="D502" s="1539"/>
      <c r="E502" s="1539"/>
      <c r="F502" s="1539"/>
      <c r="G502" s="1539"/>
      <c r="H502" s="1539"/>
      <c r="I502" s="1539"/>
      <c r="J502" s="1539"/>
      <c r="K502" s="1539"/>
      <c r="L502" s="1539"/>
      <c r="M502" s="698">
        <v>0</v>
      </c>
      <c r="N502" s="1590"/>
      <c r="O502" s="1607"/>
      <c r="P502" s="1607"/>
      <c r="Q502" s="1607"/>
      <c r="R502" s="1607"/>
      <c r="S502" s="1607"/>
      <c r="T502" s="1607"/>
      <c r="U502" s="1607"/>
      <c r="V502" s="1607"/>
      <c r="W502" s="1607"/>
      <c r="X502" s="1607"/>
      <c r="Y502" s="1607"/>
      <c r="Z502" s="1607"/>
      <c r="AA502" s="1607"/>
      <c r="AB502" s="1607"/>
      <c r="AC502" s="1607"/>
      <c r="AD502" s="1017"/>
      <c r="AE502" s="997"/>
      <c r="AF502" s="997"/>
      <c r="AG502" s="536"/>
      <c r="AH502" s="529"/>
      <c r="AI502" s="529"/>
      <c r="AJ502" s="529"/>
      <c r="AK502" s="529"/>
      <c r="AL502" s="529"/>
      <c r="AM502" s="529"/>
      <c r="AN502" s="529"/>
      <c r="AO502" s="529"/>
      <c r="AP502" s="529"/>
      <c r="AQ502" s="529"/>
      <c r="AR502" s="529"/>
      <c r="AS502" s="529"/>
      <c r="AT502" s="529"/>
      <c r="AU502" s="529"/>
      <c r="AV502" s="529"/>
      <c r="AW502" s="529"/>
      <c r="AX502" s="529"/>
      <c r="AY502" s="529"/>
      <c r="AZ502" s="529"/>
      <c r="BA502" s="529"/>
      <c r="BB502" s="529"/>
      <c r="BC502" s="529"/>
      <c r="BD502" s="529"/>
      <c r="BE502" s="529"/>
      <c r="BF502" s="529"/>
      <c r="BG502" s="529"/>
      <c r="BH502" s="529"/>
      <c r="BI502" s="529"/>
      <c r="BJ502" s="529"/>
      <c r="BK502" s="529"/>
      <c r="BL502" s="529"/>
      <c r="BM502" s="529"/>
      <c r="BN502" s="529"/>
      <c r="BO502" s="529"/>
      <c r="BP502" s="529"/>
      <c r="BQ502" s="529"/>
      <c r="BR502" s="529"/>
      <c r="BS502" s="529"/>
      <c r="BT502" s="529"/>
      <c r="BU502" s="529"/>
      <c r="BV502" s="529"/>
      <c r="BW502" s="529"/>
      <c r="BX502" s="529"/>
      <c r="BY502" s="529"/>
      <c r="BZ502" s="529"/>
      <c r="CA502" s="529"/>
      <c r="CB502" s="529"/>
      <c r="CC502" s="529"/>
      <c r="CD502" s="529"/>
      <c r="CE502" s="529"/>
      <c r="CF502" s="529"/>
      <c r="CG502" s="529"/>
      <c r="CH502" s="529"/>
      <c r="CI502" s="529"/>
      <c r="CJ502" s="529"/>
      <c r="CK502" s="529"/>
      <c r="CL502" s="529"/>
      <c r="CM502" s="529"/>
      <c r="CN502" s="529"/>
      <c r="CO502" s="529"/>
      <c r="CP502" s="529"/>
      <c r="CQ502" s="529"/>
    </row>
    <row r="503" spans="1:95" s="70" customFormat="1" ht="7.5" customHeight="1" x14ac:dyDescent="0.2">
      <c r="A503" s="5"/>
      <c r="B503" s="1553"/>
      <c r="C503" s="1554"/>
      <c r="D503" s="1554"/>
      <c r="E503" s="1554"/>
      <c r="F503" s="1554"/>
      <c r="G503" s="1554"/>
      <c r="H503" s="1554"/>
      <c r="I503" s="1554"/>
      <c r="J503" s="1554"/>
      <c r="K503" s="1554"/>
      <c r="L503" s="1554"/>
      <c r="M503" s="1554"/>
      <c r="N503" s="1554"/>
      <c r="O503" s="1554"/>
      <c r="P503" s="1554"/>
      <c r="Q503" s="1554"/>
      <c r="R503" s="1554"/>
      <c r="S503" s="1554"/>
      <c r="T503" s="1554"/>
      <c r="U503" s="1554"/>
      <c r="V503" s="1554"/>
      <c r="W503" s="1554"/>
      <c r="X503" s="1554"/>
      <c r="Y503" s="1554"/>
      <c r="Z503" s="1554"/>
      <c r="AA503" s="1554"/>
      <c r="AB503" s="1554"/>
      <c r="AC503" s="1554"/>
      <c r="AD503" s="1554"/>
      <c r="AE503" s="1554"/>
      <c r="AF503" s="1554"/>
      <c r="AG503" s="536"/>
      <c r="AH503" s="529"/>
      <c r="AI503" s="529"/>
      <c r="AJ503" s="529"/>
      <c r="AK503" s="529"/>
      <c r="AL503" s="529"/>
      <c r="AM503" s="529"/>
      <c r="AN503" s="529"/>
      <c r="AO503" s="529"/>
      <c r="AP503" s="529"/>
      <c r="AQ503" s="529"/>
      <c r="AR503" s="529"/>
      <c r="AS503" s="529"/>
      <c r="AT503" s="529"/>
      <c r="AU503" s="529"/>
      <c r="AV503" s="529"/>
      <c r="AW503" s="529"/>
      <c r="AX503" s="529"/>
      <c r="AY503" s="529"/>
      <c r="AZ503" s="529"/>
      <c r="BA503" s="529"/>
      <c r="BB503" s="529"/>
      <c r="BC503" s="529"/>
      <c r="BD503" s="529"/>
      <c r="BE503" s="529"/>
      <c r="BF503" s="529"/>
      <c r="BG503" s="529"/>
      <c r="BH503" s="529"/>
      <c r="BI503" s="529"/>
      <c r="BJ503" s="529"/>
      <c r="BK503" s="529"/>
      <c r="BL503" s="529"/>
      <c r="BM503" s="529"/>
      <c r="BN503" s="529"/>
      <c r="BO503" s="529"/>
      <c r="BP503" s="529"/>
      <c r="BQ503" s="529"/>
      <c r="BR503" s="529"/>
      <c r="BS503" s="529"/>
      <c r="BT503" s="529"/>
      <c r="BU503" s="529"/>
      <c r="BV503" s="529"/>
      <c r="BW503" s="529"/>
      <c r="BX503" s="529"/>
      <c r="BY503" s="529"/>
      <c r="BZ503" s="529"/>
      <c r="CA503" s="529"/>
      <c r="CB503" s="529"/>
      <c r="CC503" s="529"/>
      <c r="CD503" s="529"/>
      <c r="CE503" s="529"/>
      <c r="CF503" s="529"/>
      <c r="CG503" s="529"/>
      <c r="CH503" s="529"/>
      <c r="CI503" s="529"/>
      <c r="CJ503" s="529"/>
      <c r="CK503" s="529"/>
      <c r="CL503" s="529"/>
      <c r="CM503" s="529"/>
      <c r="CN503" s="529"/>
      <c r="CO503" s="529"/>
      <c r="CP503" s="529"/>
      <c r="CQ503" s="529"/>
    </row>
    <row r="504" spans="1:95" s="70" customFormat="1" ht="22.5" customHeight="1" x14ac:dyDescent="0.2">
      <c r="A504" s="11">
        <v>323</v>
      </c>
      <c r="B504" s="1538" t="s">
        <v>154</v>
      </c>
      <c r="C504" s="1539"/>
      <c r="D504" s="1539"/>
      <c r="E504" s="1539"/>
      <c r="F504" s="1539"/>
      <c r="G504" s="1539"/>
      <c r="H504" s="1539"/>
      <c r="I504" s="1539"/>
      <c r="J504" s="1539"/>
      <c r="K504" s="1539"/>
      <c r="L504" s="1539"/>
      <c r="M504" s="407">
        <f>SUM(M500:M503)</f>
        <v>0</v>
      </c>
      <c r="N504" s="410">
        <f t="shared" ref="N504:AC504" si="112">SUM(N500:N503)</f>
        <v>0</v>
      </c>
      <c r="O504" s="414">
        <f t="shared" si="112"/>
        <v>0</v>
      </c>
      <c r="P504" s="413">
        <f t="shared" si="112"/>
        <v>0</v>
      </c>
      <c r="Q504" s="415">
        <f t="shared" si="112"/>
        <v>0</v>
      </c>
      <c r="R504" s="413">
        <f t="shared" si="112"/>
        <v>0</v>
      </c>
      <c r="S504" s="413">
        <f t="shared" si="112"/>
        <v>0</v>
      </c>
      <c r="T504" s="413">
        <f t="shared" si="112"/>
        <v>0</v>
      </c>
      <c r="U504" s="413">
        <f t="shared" si="112"/>
        <v>0</v>
      </c>
      <c r="V504" s="413">
        <f t="shared" si="112"/>
        <v>0</v>
      </c>
      <c r="W504" s="413">
        <f t="shared" si="112"/>
        <v>0</v>
      </c>
      <c r="X504" s="413">
        <f t="shared" si="112"/>
        <v>0</v>
      </c>
      <c r="Y504" s="413">
        <f t="shared" si="112"/>
        <v>0</v>
      </c>
      <c r="Z504" s="413">
        <f t="shared" si="112"/>
        <v>0</v>
      </c>
      <c r="AA504" s="413">
        <f t="shared" si="112"/>
        <v>0</v>
      </c>
      <c r="AB504" s="432">
        <f t="shared" si="112"/>
        <v>0</v>
      </c>
      <c r="AC504" s="407">
        <f t="shared" si="112"/>
        <v>0</v>
      </c>
      <c r="AD504" s="996"/>
      <c r="AE504" s="997"/>
      <c r="AF504" s="997"/>
      <c r="AG504" s="536"/>
      <c r="AH504" s="529"/>
      <c r="AI504" s="529"/>
      <c r="AJ504" s="529"/>
      <c r="AK504" s="529"/>
      <c r="AL504" s="529"/>
      <c r="AM504" s="529"/>
      <c r="AN504" s="529"/>
      <c r="AO504" s="529"/>
      <c r="AP504" s="529"/>
      <c r="AQ504" s="529"/>
      <c r="AR504" s="529"/>
      <c r="AS504" s="529"/>
      <c r="AT504" s="529"/>
      <c r="AU504" s="529"/>
      <c r="AV504" s="529"/>
      <c r="AW504" s="529"/>
      <c r="AX504" s="529"/>
      <c r="AY504" s="529"/>
      <c r="AZ504" s="529"/>
      <c r="BA504" s="529"/>
      <c r="BB504" s="529"/>
      <c r="BC504" s="529"/>
      <c r="BD504" s="529"/>
      <c r="BE504" s="529"/>
      <c r="BF504" s="529"/>
      <c r="BG504" s="529"/>
      <c r="BH504" s="529"/>
      <c r="BI504" s="529"/>
      <c r="BJ504" s="529"/>
      <c r="BK504" s="529"/>
      <c r="BL504" s="529"/>
      <c r="BM504" s="529"/>
      <c r="BN504" s="529"/>
      <c r="BO504" s="529"/>
      <c r="BP504" s="529"/>
      <c r="BQ504" s="529"/>
      <c r="BR504" s="529"/>
      <c r="BS504" s="529"/>
      <c r="BT504" s="529"/>
      <c r="BU504" s="529"/>
      <c r="BV504" s="529"/>
      <c r="BW504" s="529"/>
      <c r="BX504" s="529"/>
      <c r="BY504" s="529"/>
      <c r="BZ504" s="529"/>
      <c r="CA504" s="529"/>
      <c r="CB504" s="529"/>
      <c r="CC504" s="529"/>
      <c r="CD504" s="529"/>
      <c r="CE504" s="529"/>
      <c r="CF504" s="529"/>
      <c r="CG504" s="529"/>
      <c r="CH504" s="529"/>
      <c r="CI504" s="529"/>
      <c r="CJ504" s="529"/>
      <c r="CK504" s="529"/>
      <c r="CL504" s="529"/>
      <c r="CM504" s="529"/>
      <c r="CN504" s="529"/>
      <c r="CO504" s="529"/>
      <c r="CP504" s="529"/>
      <c r="CQ504" s="529"/>
    </row>
    <row r="505" spans="1:95" s="70" customFormat="1" ht="7.5" customHeight="1" x14ac:dyDescent="0.2">
      <c r="A505" s="5"/>
      <c r="B505" s="1553"/>
      <c r="C505" s="1554"/>
      <c r="D505" s="1554"/>
      <c r="E505" s="1554"/>
      <c r="F505" s="1554"/>
      <c r="G505" s="1554"/>
      <c r="H505" s="1554"/>
      <c r="I505" s="1554"/>
      <c r="J505" s="1554"/>
      <c r="K505" s="1554"/>
      <c r="L505" s="1554"/>
      <c r="M505" s="1554"/>
      <c r="N505" s="1554"/>
      <c r="O505" s="1554"/>
      <c r="P505" s="1554"/>
      <c r="Q505" s="1554"/>
      <c r="R505" s="1554"/>
      <c r="S505" s="1554"/>
      <c r="T505" s="1554"/>
      <c r="U505" s="1554"/>
      <c r="V505" s="1554"/>
      <c r="W505" s="1554"/>
      <c r="X505" s="1554"/>
      <c r="Y505" s="1554"/>
      <c r="Z505" s="1554"/>
      <c r="AA505" s="1554"/>
      <c r="AB505" s="1554"/>
      <c r="AC505" s="1554"/>
      <c r="AD505" s="1554"/>
      <c r="AE505" s="1554"/>
      <c r="AF505" s="1554"/>
      <c r="AG505" s="536"/>
      <c r="AH505" s="529"/>
      <c r="AI505" s="529"/>
      <c r="AJ505" s="529"/>
      <c r="AK505" s="529"/>
      <c r="AL505" s="529"/>
      <c r="AM505" s="529"/>
      <c r="AN505" s="529"/>
      <c r="AO505" s="529"/>
      <c r="AP505" s="529"/>
      <c r="AQ505" s="529"/>
      <c r="AR505" s="529"/>
      <c r="AS505" s="529"/>
      <c r="AT505" s="529"/>
      <c r="AU505" s="529"/>
      <c r="AV505" s="529"/>
      <c r="AW505" s="529"/>
      <c r="AX505" s="529"/>
      <c r="AY505" s="529"/>
      <c r="AZ505" s="529"/>
      <c r="BA505" s="529"/>
      <c r="BB505" s="529"/>
      <c r="BC505" s="529"/>
      <c r="BD505" s="529"/>
      <c r="BE505" s="529"/>
      <c r="BF505" s="529"/>
      <c r="BG505" s="529"/>
      <c r="BH505" s="529"/>
      <c r="BI505" s="529"/>
      <c r="BJ505" s="529"/>
      <c r="BK505" s="529"/>
      <c r="BL505" s="529"/>
      <c r="BM505" s="529"/>
      <c r="BN505" s="529"/>
      <c r="BO505" s="529"/>
      <c r="BP505" s="529"/>
      <c r="BQ505" s="529"/>
      <c r="BR505" s="529"/>
      <c r="BS505" s="529"/>
      <c r="BT505" s="529"/>
      <c r="BU505" s="529"/>
      <c r="BV505" s="529"/>
      <c r="BW505" s="529"/>
      <c r="BX505" s="529"/>
      <c r="BY505" s="529"/>
      <c r="BZ505" s="529"/>
      <c r="CA505" s="529"/>
      <c r="CB505" s="529"/>
      <c r="CC505" s="529"/>
      <c r="CD505" s="529"/>
      <c r="CE505" s="529"/>
      <c r="CF505" s="529"/>
      <c r="CG505" s="529"/>
      <c r="CH505" s="529"/>
      <c r="CI505" s="529"/>
      <c r="CJ505" s="529"/>
      <c r="CK505" s="529"/>
      <c r="CL505" s="529"/>
      <c r="CM505" s="529"/>
      <c r="CN505" s="529"/>
      <c r="CO505" s="529"/>
      <c r="CP505" s="529"/>
      <c r="CQ505" s="529"/>
    </row>
    <row r="506" spans="1:95" s="70" customFormat="1" ht="22.5" customHeight="1" outlineLevel="1" x14ac:dyDescent="0.2">
      <c r="A506" s="11">
        <v>103</v>
      </c>
      <c r="B506" s="1538" t="s">
        <v>155</v>
      </c>
      <c r="C506" s="1539"/>
      <c r="D506" s="1539"/>
      <c r="E506" s="1539"/>
      <c r="F506" s="1539"/>
      <c r="G506" s="1539"/>
      <c r="H506" s="1539"/>
      <c r="I506" s="1539"/>
      <c r="J506" s="1539"/>
      <c r="K506" s="1539"/>
      <c r="L506" s="1539"/>
      <c r="M506" s="1539"/>
      <c r="N506" s="1539"/>
      <c r="O506" s="1539"/>
      <c r="P506" s="1539"/>
      <c r="Q506" s="1539"/>
      <c r="R506" s="1539"/>
      <c r="S506" s="1539"/>
      <c r="T506" s="1539"/>
      <c r="U506" s="1539"/>
      <c r="V506" s="1539"/>
      <c r="W506" s="1539"/>
      <c r="X506" s="1539"/>
      <c r="Y506" s="1539"/>
      <c r="Z506" s="1539"/>
      <c r="AA506" s="1539"/>
      <c r="AB506" s="1539"/>
      <c r="AC506" s="1539"/>
      <c r="AD506" s="1539"/>
      <c r="AE506" s="1539"/>
      <c r="AF506" s="1539"/>
      <c r="AG506" s="536"/>
      <c r="AH506" s="529"/>
      <c r="AI506" s="529"/>
      <c r="AJ506" s="529"/>
      <c r="AK506" s="529"/>
      <c r="AL506" s="529"/>
      <c r="AM506" s="529"/>
      <c r="AN506" s="529"/>
      <c r="AO506" s="529"/>
      <c r="AP506" s="529"/>
      <c r="AQ506" s="529"/>
      <c r="AR506" s="529"/>
      <c r="AS506" s="529"/>
      <c r="AT506" s="529"/>
      <c r="AU506" s="529"/>
      <c r="AV506" s="529"/>
      <c r="AW506" s="529"/>
      <c r="AX506" s="529"/>
      <c r="AY506" s="529"/>
      <c r="AZ506" s="529"/>
      <c r="BA506" s="529"/>
      <c r="BB506" s="529"/>
      <c r="BC506" s="529"/>
      <c r="BD506" s="529"/>
      <c r="BE506" s="529"/>
      <c r="BF506" s="529"/>
      <c r="BG506" s="529"/>
      <c r="BH506" s="529"/>
      <c r="BI506" s="529"/>
      <c r="BJ506" s="529"/>
      <c r="BK506" s="529"/>
      <c r="BL506" s="529"/>
      <c r="BM506" s="529"/>
      <c r="BN506" s="529"/>
      <c r="BO506" s="529"/>
      <c r="BP506" s="529"/>
      <c r="BQ506" s="529"/>
      <c r="BR506" s="529"/>
      <c r="BS506" s="529"/>
      <c r="BT506" s="529"/>
      <c r="BU506" s="529"/>
      <c r="BV506" s="529"/>
      <c r="BW506" s="529"/>
      <c r="BX506" s="529"/>
      <c r="BY506" s="529"/>
      <c r="BZ506" s="529"/>
      <c r="CA506" s="529"/>
      <c r="CB506" s="529"/>
      <c r="CC506" s="529"/>
      <c r="CD506" s="529"/>
      <c r="CE506" s="529"/>
      <c r="CF506" s="529"/>
      <c r="CG506" s="529"/>
      <c r="CH506" s="529"/>
      <c r="CI506" s="529"/>
      <c r="CJ506" s="529"/>
      <c r="CK506" s="529"/>
      <c r="CL506" s="529"/>
      <c r="CM506" s="529"/>
      <c r="CN506" s="529"/>
      <c r="CO506" s="529"/>
      <c r="CP506" s="529"/>
      <c r="CQ506" s="529"/>
    </row>
    <row r="507" spans="1:95" s="70" customFormat="1" ht="15" customHeight="1" x14ac:dyDescent="0.2">
      <c r="A507" s="11">
        <v>326</v>
      </c>
      <c r="B507" s="277"/>
      <c r="C507" s="1546" t="s">
        <v>731</v>
      </c>
      <c r="D507" s="1531"/>
      <c r="E507" s="1531"/>
      <c r="F507" s="1531"/>
      <c r="G507" s="1531"/>
      <c r="H507" s="1531"/>
      <c r="I507" s="1531"/>
      <c r="J507" s="1531"/>
      <c r="K507" s="1531"/>
      <c r="L507" s="1531"/>
      <c r="M507" s="1531"/>
      <c r="N507" s="1531"/>
      <c r="O507" s="1531"/>
      <c r="P507" s="1531"/>
      <c r="Q507" s="1531"/>
      <c r="R507" s="1531"/>
      <c r="S507" s="1531"/>
      <c r="T507" s="1531"/>
      <c r="U507" s="1531"/>
      <c r="V507" s="1531"/>
      <c r="W507" s="1531"/>
      <c r="X507" s="1531"/>
      <c r="Y507" s="1531"/>
      <c r="Z507" s="1531"/>
      <c r="AA507" s="1531"/>
      <c r="AB507" s="1531"/>
      <c r="AC507" s="1531"/>
      <c r="AD507" s="1531"/>
      <c r="AE507" s="1531"/>
      <c r="AF507" s="1531"/>
      <c r="AG507" s="536"/>
      <c r="AH507" s="529"/>
      <c r="AI507" s="529"/>
      <c r="AJ507" s="529"/>
      <c r="AK507" s="529"/>
      <c r="AL507" s="529"/>
      <c r="AM507" s="529"/>
      <c r="AN507" s="529"/>
      <c r="AO507" s="529"/>
      <c r="AP507" s="529"/>
      <c r="AQ507" s="529"/>
      <c r="AR507" s="529"/>
      <c r="AS507" s="529"/>
      <c r="AT507" s="529"/>
      <c r="AU507" s="529"/>
      <c r="AV507" s="529"/>
      <c r="AW507" s="529"/>
      <c r="AX507" s="529"/>
      <c r="AY507" s="529"/>
      <c r="AZ507" s="529"/>
      <c r="BA507" s="529"/>
      <c r="BB507" s="529"/>
      <c r="BC507" s="529"/>
      <c r="BD507" s="529"/>
      <c r="BE507" s="529"/>
      <c r="BF507" s="529"/>
      <c r="BG507" s="529"/>
      <c r="BH507" s="529"/>
      <c r="BI507" s="529"/>
      <c r="BJ507" s="529"/>
      <c r="BK507" s="529"/>
      <c r="BL507" s="529"/>
      <c r="BM507" s="529"/>
      <c r="BN507" s="529"/>
      <c r="BO507" s="529"/>
      <c r="BP507" s="529"/>
      <c r="BQ507" s="529"/>
      <c r="BR507" s="529"/>
      <c r="BS507" s="529"/>
      <c r="BT507" s="529"/>
      <c r="BU507" s="529"/>
      <c r="BV507" s="529"/>
      <c r="BW507" s="529"/>
      <c r="BX507" s="529"/>
      <c r="BY507" s="529"/>
      <c r="BZ507" s="529"/>
      <c r="CA507" s="529"/>
      <c r="CB507" s="529"/>
      <c r="CC507" s="529"/>
      <c r="CD507" s="529"/>
      <c r="CE507" s="529"/>
      <c r="CF507" s="529"/>
      <c r="CG507" s="529"/>
      <c r="CH507" s="529"/>
      <c r="CI507" s="529"/>
      <c r="CJ507" s="529"/>
      <c r="CK507" s="529"/>
      <c r="CL507" s="529"/>
      <c r="CM507" s="529"/>
      <c r="CN507" s="529"/>
      <c r="CO507" s="529"/>
      <c r="CP507" s="529"/>
      <c r="CQ507" s="529"/>
    </row>
    <row r="508" spans="1:95" s="70" customFormat="1" x14ac:dyDescent="0.2">
      <c r="A508" s="11">
        <v>232</v>
      </c>
      <c r="B508" s="277"/>
      <c r="C508" s="278"/>
      <c r="D508" s="1485" t="s">
        <v>64</v>
      </c>
      <c r="E508" s="1486"/>
      <c r="F508" s="1486"/>
      <c r="G508" s="1486"/>
      <c r="H508" s="1486"/>
      <c r="I508" s="1486"/>
      <c r="J508" s="1486"/>
      <c r="K508" s="1486"/>
      <c r="L508" s="1486"/>
      <c r="M508" s="1486"/>
      <c r="N508" s="1486"/>
      <c r="O508" s="1486"/>
      <c r="P508" s="1486"/>
      <c r="Q508" s="1486"/>
      <c r="R508" s="1486"/>
      <c r="S508" s="1486"/>
      <c r="T508" s="1486"/>
      <c r="U508" s="1486"/>
      <c r="V508" s="1486"/>
      <c r="W508" s="1486"/>
      <c r="X508" s="1486"/>
      <c r="Y508" s="1486"/>
      <c r="Z508" s="1486"/>
      <c r="AA508" s="1486"/>
      <c r="AB508" s="1486"/>
      <c r="AC508" s="1486"/>
      <c r="AD508" s="1486"/>
      <c r="AE508" s="1486"/>
      <c r="AF508" s="1486"/>
      <c r="AG508" s="536"/>
      <c r="AH508" s="529"/>
      <c r="AI508" s="529"/>
      <c r="AJ508" s="529"/>
      <c r="AK508" s="529"/>
      <c r="AL508" s="529"/>
      <c r="AM508" s="529"/>
      <c r="AN508" s="529"/>
      <c r="AO508" s="529"/>
      <c r="AP508" s="529"/>
      <c r="AQ508" s="529"/>
      <c r="AR508" s="529"/>
      <c r="AS508" s="529"/>
      <c r="AT508" s="529"/>
      <c r="AU508" s="529"/>
      <c r="AV508" s="529"/>
      <c r="AW508" s="529"/>
      <c r="AX508" s="529"/>
      <c r="AY508" s="529"/>
      <c r="AZ508" s="529"/>
      <c r="BA508" s="529"/>
      <c r="BB508" s="529"/>
      <c r="BC508" s="529"/>
      <c r="BD508" s="529"/>
      <c r="BE508" s="529"/>
      <c r="BF508" s="529"/>
      <c r="BG508" s="529"/>
      <c r="BH508" s="529"/>
      <c r="BI508" s="529"/>
      <c r="BJ508" s="529"/>
      <c r="BK508" s="529"/>
      <c r="BL508" s="529"/>
      <c r="BM508" s="529"/>
      <c r="BN508" s="529"/>
      <c r="BO508" s="529"/>
      <c r="BP508" s="529"/>
      <c r="BQ508" s="529"/>
      <c r="BR508" s="529"/>
      <c r="BS508" s="529"/>
      <c r="BT508" s="529"/>
      <c r="BU508" s="529"/>
      <c r="BV508" s="529"/>
      <c r="BW508" s="529"/>
      <c r="BX508" s="529"/>
      <c r="BY508" s="529"/>
      <c r="BZ508" s="529"/>
      <c r="CA508" s="529"/>
      <c r="CB508" s="529"/>
      <c r="CC508" s="529"/>
      <c r="CD508" s="529"/>
      <c r="CE508" s="529"/>
      <c r="CF508" s="529"/>
      <c r="CG508" s="529"/>
      <c r="CH508" s="529"/>
      <c r="CI508" s="529"/>
      <c r="CJ508" s="529"/>
      <c r="CK508" s="529"/>
      <c r="CL508" s="529"/>
      <c r="CM508" s="529"/>
      <c r="CN508" s="529"/>
      <c r="CO508" s="529"/>
      <c r="CP508" s="529"/>
      <c r="CQ508" s="529"/>
    </row>
    <row r="509" spans="1:95" s="70" customFormat="1" x14ac:dyDescent="0.2">
      <c r="A509" s="11">
        <v>233</v>
      </c>
      <c r="B509" s="277"/>
      <c r="C509" s="278"/>
      <c r="D509" s="278"/>
      <c r="E509" s="1532" t="s">
        <v>66</v>
      </c>
      <c r="F509" s="1533"/>
      <c r="G509" s="1533"/>
      <c r="H509" s="1533"/>
      <c r="I509" s="1533"/>
      <c r="J509" s="1533"/>
      <c r="K509" s="1533"/>
      <c r="L509" s="1534"/>
      <c r="M509" s="407">
        <f>SUBTOTAL(9,M510:M513)</f>
        <v>0</v>
      </c>
      <c r="N509" s="410">
        <f t="shared" ref="N509:AC509" si="113">SUBTOTAL(9,N510:N513)</f>
        <v>0</v>
      </c>
      <c r="O509" s="414">
        <f t="shared" si="113"/>
        <v>0</v>
      </c>
      <c r="P509" s="413">
        <f t="shared" si="113"/>
        <v>0</v>
      </c>
      <c r="Q509" s="415">
        <f t="shared" si="113"/>
        <v>0</v>
      </c>
      <c r="R509" s="414">
        <f t="shared" si="113"/>
        <v>0</v>
      </c>
      <c r="S509" s="414">
        <f t="shared" si="113"/>
        <v>0</v>
      </c>
      <c r="T509" s="414">
        <f t="shared" si="113"/>
        <v>0</v>
      </c>
      <c r="U509" s="414">
        <f t="shared" si="113"/>
        <v>0</v>
      </c>
      <c r="V509" s="414">
        <f t="shared" si="113"/>
        <v>0</v>
      </c>
      <c r="W509" s="414">
        <f t="shared" si="113"/>
        <v>0</v>
      </c>
      <c r="X509" s="414">
        <f t="shared" si="113"/>
        <v>0</v>
      </c>
      <c r="Y509" s="414">
        <f t="shared" si="113"/>
        <v>0</v>
      </c>
      <c r="Z509" s="414">
        <f t="shared" si="113"/>
        <v>0</v>
      </c>
      <c r="AA509" s="414">
        <f t="shared" si="113"/>
        <v>0</v>
      </c>
      <c r="AB509" s="424">
        <f t="shared" si="113"/>
        <v>0</v>
      </c>
      <c r="AC509" s="407">
        <f t="shared" si="113"/>
        <v>0</v>
      </c>
      <c r="AD509" s="996"/>
      <c r="AE509" s="997"/>
      <c r="AF509" s="997"/>
      <c r="AG509" s="536"/>
      <c r="AH509" s="529"/>
      <c r="AI509" s="529"/>
      <c r="AJ509" s="529"/>
      <c r="AK509" s="529"/>
      <c r="AL509" s="529"/>
      <c r="AM509" s="529"/>
      <c r="AN509" s="529"/>
      <c r="AO509" s="529"/>
      <c r="AP509" s="529"/>
      <c r="AQ509" s="529"/>
      <c r="AR509" s="529"/>
      <c r="AS509" s="529"/>
      <c r="AT509" s="529"/>
      <c r="AU509" s="529"/>
      <c r="AV509" s="529"/>
      <c r="AW509" s="529"/>
      <c r="AX509" s="529"/>
      <c r="AY509" s="529"/>
      <c r="AZ509" s="529"/>
      <c r="BA509" s="529"/>
      <c r="BB509" s="529"/>
      <c r="BC509" s="529"/>
      <c r="BD509" s="529"/>
      <c r="BE509" s="529"/>
      <c r="BF509" s="529"/>
      <c r="BG509" s="529"/>
      <c r="BH509" s="529"/>
      <c r="BI509" s="529"/>
      <c r="BJ509" s="529"/>
      <c r="BK509" s="529"/>
      <c r="BL509" s="529"/>
      <c r="BM509" s="529"/>
      <c r="BN509" s="529"/>
      <c r="BO509" s="529"/>
      <c r="BP509" s="529"/>
      <c r="BQ509" s="529"/>
      <c r="BR509" s="529"/>
      <c r="BS509" s="529"/>
      <c r="BT509" s="529"/>
      <c r="BU509" s="529"/>
      <c r="BV509" s="529"/>
      <c r="BW509" s="529"/>
      <c r="BX509" s="529"/>
      <c r="BY509" s="529"/>
      <c r="BZ509" s="529"/>
      <c r="CA509" s="529"/>
      <c r="CB509" s="529"/>
      <c r="CC509" s="529"/>
      <c r="CD509" s="529"/>
      <c r="CE509" s="529"/>
      <c r="CF509" s="529"/>
      <c r="CG509" s="529"/>
      <c r="CH509" s="529"/>
      <c r="CI509" s="529"/>
      <c r="CJ509" s="529"/>
      <c r="CK509" s="529"/>
      <c r="CL509" s="529"/>
      <c r="CM509" s="529"/>
      <c r="CN509" s="529"/>
      <c r="CO509" s="529"/>
      <c r="CP509" s="529"/>
      <c r="CQ509" s="529"/>
    </row>
    <row r="510" spans="1:95" s="70" customFormat="1" x14ac:dyDescent="0.2">
      <c r="A510" s="11">
        <v>234</v>
      </c>
      <c r="B510" s="277"/>
      <c r="C510" s="278"/>
      <c r="D510" s="278"/>
      <c r="E510" s="279"/>
      <c r="F510" s="1455" t="s">
        <v>65</v>
      </c>
      <c r="G510" s="1456"/>
      <c r="H510" s="1456"/>
      <c r="I510" s="1456"/>
      <c r="J510" s="1456"/>
      <c r="K510" s="1456"/>
      <c r="L510" s="1457"/>
      <c r="M510" s="698">
        <v>0</v>
      </c>
      <c r="N510" s="699">
        <v>0</v>
      </c>
      <c r="O510" s="700">
        <v>0</v>
      </c>
      <c r="P510" s="700">
        <v>0</v>
      </c>
      <c r="Q510" s="705">
        <v>0</v>
      </c>
      <c r="R510" s="700">
        <v>0</v>
      </c>
      <c r="S510" s="701">
        <v>0</v>
      </c>
      <c r="T510" s="700">
        <v>0</v>
      </c>
      <c r="U510" s="701">
        <v>0</v>
      </c>
      <c r="V510" s="700">
        <v>0</v>
      </c>
      <c r="W510" s="701">
        <v>0</v>
      </c>
      <c r="X510" s="700">
        <v>0</v>
      </c>
      <c r="Y510" s="701">
        <v>0</v>
      </c>
      <c r="Z510" s="700">
        <v>0</v>
      </c>
      <c r="AA510" s="701">
        <v>0</v>
      </c>
      <c r="AB510" s="706">
        <v>0</v>
      </c>
      <c r="AC510" s="698">
        <v>0</v>
      </c>
      <c r="AD510" s="996"/>
      <c r="AE510" s="997"/>
      <c r="AF510" s="997"/>
      <c r="AG510" s="536"/>
      <c r="AH510" s="529"/>
      <c r="AI510" s="529"/>
      <c r="AJ510" s="529"/>
      <c r="AK510" s="529"/>
      <c r="AL510" s="529"/>
      <c r="AM510" s="529"/>
      <c r="AN510" s="529"/>
      <c r="AO510" s="529"/>
      <c r="AP510" s="529"/>
      <c r="AQ510" s="529"/>
      <c r="AR510" s="529"/>
      <c r="AS510" s="529"/>
      <c r="AT510" s="529"/>
      <c r="AU510" s="529"/>
      <c r="AV510" s="529"/>
      <c r="AW510" s="529"/>
      <c r="AX510" s="529"/>
      <c r="AY510" s="529"/>
      <c r="AZ510" s="529"/>
      <c r="BA510" s="529"/>
      <c r="BB510" s="529"/>
      <c r="BC510" s="529"/>
      <c r="BD510" s="529"/>
      <c r="BE510" s="529"/>
      <c r="BF510" s="529"/>
      <c r="BG510" s="529"/>
      <c r="BH510" s="529"/>
      <c r="BI510" s="529"/>
      <c r="BJ510" s="529"/>
      <c r="BK510" s="529"/>
      <c r="BL510" s="529"/>
      <c r="BM510" s="529"/>
      <c r="BN510" s="529"/>
      <c r="BO510" s="529"/>
      <c r="BP510" s="529"/>
      <c r="BQ510" s="529"/>
      <c r="BR510" s="529"/>
      <c r="BS510" s="529"/>
      <c r="BT510" s="529"/>
      <c r="BU510" s="529"/>
      <c r="BV510" s="529"/>
      <c r="BW510" s="529"/>
      <c r="BX510" s="529"/>
      <c r="BY510" s="529"/>
      <c r="BZ510" s="529"/>
      <c r="CA510" s="529"/>
      <c r="CB510" s="529"/>
      <c r="CC510" s="529"/>
      <c r="CD510" s="529"/>
      <c r="CE510" s="529"/>
      <c r="CF510" s="529"/>
      <c r="CG510" s="529"/>
      <c r="CH510" s="529"/>
      <c r="CI510" s="529"/>
      <c r="CJ510" s="529"/>
      <c r="CK510" s="529"/>
      <c r="CL510" s="529"/>
      <c r="CM510" s="529"/>
      <c r="CN510" s="529"/>
      <c r="CO510" s="529"/>
      <c r="CP510" s="529"/>
      <c r="CQ510" s="529"/>
    </row>
    <row r="511" spans="1:95" s="70" customFormat="1" x14ac:dyDescent="0.2">
      <c r="A511" s="11">
        <v>235</v>
      </c>
      <c r="B511" s="277"/>
      <c r="C511" s="278"/>
      <c r="D511" s="278"/>
      <c r="E511" s="279"/>
      <c r="F511" s="1449" t="s">
        <v>68</v>
      </c>
      <c r="G511" s="1450"/>
      <c r="H511" s="1450"/>
      <c r="I511" s="1450"/>
      <c r="J511" s="1450"/>
      <c r="K511" s="1450"/>
      <c r="L511" s="1451"/>
      <c r="M511" s="698">
        <v>0</v>
      </c>
      <c r="N511" s="699">
        <v>0</v>
      </c>
      <c r="O511" s="700">
        <v>0</v>
      </c>
      <c r="P511" s="700">
        <v>0</v>
      </c>
      <c r="Q511" s="705">
        <v>0</v>
      </c>
      <c r="R511" s="700">
        <v>0</v>
      </c>
      <c r="S511" s="701">
        <v>0</v>
      </c>
      <c r="T511" s="700">
        <v>0</v>
      </c>
      <c r="U511" s="701">
        <v>0</v>
      </c>
      <c r="V511" s="700">
        <v>0</v>
      </c>
      <c r="W511" s="701">
        <v>0</v>
      </c>
      <c r="X511" s="700">
        <v>0</v>
      </c>
      <c r="Y511" s="701">
        <v>0</v>
      </c>
      <c r="Z511" s="700">
        <v>0</v>
      </c>
      <c r="AA511" s="701">
        <v>0</v>
      </c>
      <c r="AB511" s="706">
        <v>0</v>
      </c>
      <c r="AC511" s="698">
        <v>0</v>
      </c>
      <c r="AD511" s="996"/>
      <c r="AE511" s="997"/>
      <c r="AF511" s="997"/>
      <c r="AG511" s="536"/>
      <c r="AH511" s="529"/>
      <c r="AI511" s="529"/>
      <c r="AJ511" s="529"/>
      <c r="AK511" s="529"/>
      <c r="AL511" s="529"/>
      <c r="AM511" s="529"/>
      <c r="AN511" s="529"/>
      <c r="AO511" s="529"/>
      <c r="AP511" s="529"/>
      <c r="AQ511" s="529"/>
      <c r="AR511" s="529"/>
      <c r="AS511" s="529"/>
      <c r="AT511" s="529"/>
      <c r="AU511" s="529"/>
      <c r="AV511" s="529"/>
      <c r="AW511" s="529"/>
      <c r="AX511" s="529"/>
      <c r="AY511" s="529"/>
      <c r="AZ511" s="529"/>
      <c r="BA511" s="529"/>
      <c r="BB511" s="529"/>
      <c r="BC511" s="529"/>
      <c r="BD511" s="529"/>
      <c r="BE511" s="529"/>
      <c r="BF511" s="529"/>
      <c r="BG511" s="529"/>
      <c r="BH511" s="529"/>
      <c r="BI511" s="529"/>
      <c r="BJ511" s="529"/>
      <c r="BK511" s="529"/>
      <c r="BL511" s="529"/>
      <c r="BM511" s="529"/>
      <c r="BN511" s="529"/>
      <c r="BO511" s="529"/>
      <c r="BP511" s="529"/>
      <c r="BQ511" s="529"/>
      <c r="BR511" s="529"/>
      <c r="BS511" s="529"/>
      <c r="BT511" s="529"/>
      <c r="BU511" s="529"/>
      <c r="BV511" s="529"/>
      <c r="BW511" s="529"/>
      <c r="BX511" s="529"/>
      <c r="BY511" s="529"/>
      <c r="BZ511" s="529"/>
      <c r="CA511" s="529"/>
      <c r="CB511" s="529"/>
      <c r="CC511" s="529"/>
      <c r="CD511" s="529"/>
      <c r="CE511" s="529"/>
      <c r="CF511" s="529"/>
      <c r="CG511" s="529"/>
      <c r="CH511" s="529"/>
      <c r="CI511" s="529"/>
      <c r="CJ511" s="529"/>
      <c r="CK511" s="529"/>
      <c r="CL511" s="529"/>
      <c r="CM511" s="529"/>
      <c r="CN511" s="529"/>
      <c r="CO511" s="529"/>
      <c r="CP511" s="529"/>
      <c r="CQ511" s="529"/>
    </row>
    <row r="512" spans="1:95" s="70" customFormat="1" x14ac:dyDescent="0.2">
      <c r="A512" s="11">
        <v>236</v>
      </c>
      <c r="B512" s="277"/>
      <c r="C512" s="278"/>
      <c r="D512" s="280"/>
      <c r="E512" s="281"/>
      <c r="F512" s="1449" t="s">
        <v>537</v>
      </c>
      <c r="G512" s="1450"/>
      <c r="H512" s="1450"/>
      <c r="I512" s="1450"/>
      <c r="J512" s="1450"/>
      <c r="K512" s="1450"/>
      <c r="L512" s="1451"/>
      <c r="M512" s="698">
        <v>0</v>
      </c>
      <c r="N512" s="699">
        <v>0</v>
      </c>
      <c r="O512" s="700">
        <v>0</v>
      </c>
      <c r="P512" s="700">
        <v>0</v>
      </c>
      <c r="Q512" s="705">
        <v>0</v>
      </c>
      <c r="R512" s="700">
        <v>0</v>
      </c>
      <c r="S512" s="701">
        <v>0</v>
      </c>
      <c r="T512" s="700">
        <v>0</v>
      </c>
      <c r="U512" s="701">
        <v>0</v>
      </c>
      <c r="V512" s="700">
        <v>0</v>
      </c>
      <c r="W512" s="701">
        <v>0</v>
      </c>
      <c r="X512" s="700">
        <v>0</v>
      </c>
      <c r="Y512" s="701">
        <v>0</v>
      </c>
      <c r="Z512" s="700">
        <v>0</v>
      </c>
      <c r="AA512" s="701">
        <v>0</v>
      </c>
      <c r="AB512" s="706">
        <v>0</v>
      </c>
      <c r="AC512" s="698">
        <v>0</v>
      </c>
      <c r="AD512" s="996"/>
      <c r="AE512" s="997"/>
      <c r="AF512" s="997"/>
      <c r="AG512" s="536"/>
      <c r="AH512" s="529"/>
      <c r="AI512" s="529"/>
      <c r="AJ512" s="529"/>
      <c r="AK512" s="529"/>
      <c r="AL512" s="529"/>
      <c r="AM512" s="529"/>
      <c r="AN512" s="529"/>
      <c r="AO512" s="529"/>
      <c r="AP512" s="529"/>
      <c r="AQ512" s="529"/>
      <c r="AR512" s="529"/>
      <c r="AS512" s="529"/>
      <c r="AT512" s="529"/>
      <c r="AU512" s="529"/>
      <c r="AV512" s="529"/>
      <c r="AW512" s="529"/>
      <c r="AX512" s="529"/>
      <c r="AY512" s="529"/>
      <c r="AZ512" s="529"/>
      <c r="BA512" s="529"/>
      <c r="BB512" s="529"/>
      <c r="BC512" s="529"/>
      <c r="BD512" s="529"/>
      <c r="BE512" s="529"/>
      <c r="BF512" s="529"/>
      <c r="BG512" s="529"/>
      <c r="BH512" s="529"/>
      <c r="BI512" s="529"/>
      <c r="BJ512" s="529"/>
      <c r="BK512" s="529"/>
      <c r="BL512" s="529"/>
      <c r="BM512" s="529"/>
      <c r="BN512" s="529"/>
      <c r="BO512" s="529"/>
      <c r="BP512" s="529"/>
      <c r="BQ512" s="529"/>
      <c r="BR512" s="529"/>
      <c r="BS512" s="529"/>
      <c r="BT512" s="529"/>
      <c r="BU512" s="529"/>
      <c r="BV512" s="529"/>
      <c r="BW512" s="529"/>
      <c r="BX512" s="529"/>
      <c r="BY512" s="529"/>
      <c r="BZ512" s="529"/>
      <c r="CA512" s="529"/>
      <c r="CB512" s="529"/>
      <c r="CC512" s="529"/>
      <c r="CD512" s="529"/>
      <c r="CE512" s="529"/>
      <c r="CF512" s="529"/>
      <c r="CG512" s="529"/>
      <c r="CH512" s="529"/>
      <c r="CI512" s="529"/>
      <c r="CJ512" s="529"/>
      <c r="CK512" s="529"/>
      <c r="CL512" s="529"/>
      <c r="CM512" s="529"/>
      <c r="CN512" s="529"/>
      <c r="CO512" s="529"/>
      <c r="CP512" s="529"/>
      <c r="CQ512" s="529"/>
    </row>
    <row r="513" spans="1:95" s="70" customFormat="1" ht="27.75" customHeight="1" x14ac:dyDescent="0.2">
      <c r="A513" s="11">
        <v>237</v>
      </c>
      <c r="B513" s="277"/>
      <c r="C513" s="278"/>
      <c r="D513" s="278"/>
      <c r="E513" s="282"/>
      <c r="F513" s="1458" t="s">
        <v>532</v>
      </c>
      <c r="G513" s="1459"/>
      <c r="H513" s="1459"/>
      <c r="I513" s="1459"/>
      <c r="J513" s="1459"/>
      <c r="K513" s="1459"/>
      <c r="L513" s="1460"/>
      <c r="M513" s="698">
        <v>0</v>
      </c>
      <c r="N513" s="699">
        <v>0</v>
      </c>
      <c r="O513" s="700">
        <v>0</v>
      </c>
      <c r="P513" s="700">
        <v>0</v>
      </c>
      <c r="Q513" s="705">
        <v>0</v>
      </c>
      <c r="R513" s="700">
        <v>0</v>
      </c>
      <c r="S513" s="701">
        <v>0</v>
      </c>
      <c r="T513" s="700">
        <v>0</v>
      </c>
      <c r="U513" s="701">
        <v>0</v>
      </c>
      <c r="V513" s="700">
        <v>0</v>
      </c>
      <c r="W513" s="701">
        <v>0</v>
      </c>
      <c r="X513" s="700">
        <v>0</v>
      </c>
      <c r="Y513" s="701">
        <v>0</v>
      </c>
      <c r="Z513" s="700">
        <v>0</v>
      </c>
      <c r="AA513" s="701">
        <v>0</v>
      </c>
      <c r="AB513" s="706">
        <v>0</v>
      </c>
      <c r="AC513" s="698">
        <v>0</v>
      </c>
      <c r="AD513" s="996"/>
      <c r="AE513" s="997"/>
      <c r="AF513" s="997"/>
      <c r="AG513" s="536"/>
      <c r="AH513" s="529"/>
      <c r="AI513" s="529"/>
      <c r="AJ513" s="529"/>
      <c r="AK513" s="529"/>
      <c r="AL513" s="529"/>
      <c r="AM513" s="529"/>
      <c r="AN513" s="529"/>
      <c r="AO513" s="529"/>
      <c r="AP513" s="529"/>
      <c r="AQ513" s="529"/>
      <c r="AR513" s="529"/>
      <c r="AS513" s="529"/>
      <c r="AT513" s="529"/>
      <c r="AU513" s="529"/>
      <c r="AV513" s="529"/>
      <c r="AW513" s="529"/>
      <c r="AX513" s="529"/>
      <c r="AY513" s="529"/>
      <c r="AZ513" s="529"/>
      <c r="BA513" s="529"/>
      <c r="BB513" s="529"/>
      <c r="BC513" s="529"/>
      <c r="BD513" s="529"/>
      <c r="BE513" s="529"/>
      <c r="BF513" s="529"/>
      <c r="BG513" s="529"/>
      <c r="BH513" s="529"/>
      <c r="BI513" s="529"/>
      <c r="BJ513" s="529"/>
      <c r="BK513" s="529"/>
      <c r="BL513" s="529"/>
      <c r="BM513" s="529"/>
      <c r="BN513" s="529"/>
      <c r="BO513" s="529"/>
      <c r="BP513" s="529"/>
      <c r="BQ513" s="529"/>
      <c r="BR513" s="529"/>
      <c r="BS513" s="529"/>
      <c r="BT513" s="529"/>
      <c r="BU513" s="529"/>
      <c r="BV513" s="529"/>
      <c r="BW513" s="529"/>
      <c r="BX513" s="529"/>
      <c r="BY513" s="529"/>
      <c r="BZ513" s="529"/>
      <c r="CA513" s="529"/>
      <c r="CB513" s="529"/>
      <c r="CC513" s="529"/>
      <c r="CD513" s="529"/>
      <c r="CE513" s="529"/>
      <c r="CF513" s="529"/>
      <c r="CG513" s="529"/>
      <c r="CH513" s="529"/>
      <c r="CI513" s="529"/>
      <c r="CJ513" s="529"/>
      <c r="CK513" s="529"/>
      <c r="CL513" s="529"/>
      <c r="CM513" s="529"/>
      <c r="CN513" s="529"/>
      <c r="CO513" s="529"/>
      <c r="CP513" s="529"/>
      <c r="CQ513" s="529"/>
    </row>
    <row r="514" spans="1:95" s="70" customFormat="1" ht="15.75" x14ac:dyDescent="0.2">
      <c r="A514" s="11">
        <v>238</v>
      </c>
      <c r="B514" s="277"/>
      <c r="C514" s="278"/>
      <c r="D514" s="283"/>
      <c r="E514" s="1452" t="s">
        <v>67</v>
      </c>
      <c r="F514" s="1453"/>
      <c r="G514" s="1453"/>
      <c r="H514" s="1453"/>
      <c r="I514" s="1453"/>
      <c r="J514" s="1453"/>
      <c r="K514" s="1453"/>
      <c r="L514" s="1454"/>
      <c r="M514" s="407">
        <f>SUBTOTAL(9,M515:M518)</f>
        <v>0</v>
      </c>
      <c r="N514" s="410">
        <f t="shared" ref="N514:AC514" si="114">SUBTOTAL(9,N515:N518)</f>
        <v>0</v>
      </c>
      <c r="O514" s="414">
        <f t="shared" si="114"/>
        <v>0</v>
      </c>
      <c r="P514" s="413">
        <f t="shared" si="114"/>
        <v>0</v>
      </c>
      <c r="Q514" s="415">
        <f t="shared" si="114"/>
        <v>0</v>
      </c>
      <c r="R514" s="414">
        <f t="shared" si="114"/>
        <v>0</v>
      </c>
      <c r="S514" s="414">
        <f t="shared" si="114"/>
        <v>0</v>
      </c>
      <c r="T514" s="414">
        <f t="shared" si="114"/>
        <v>0</v>
      </c>
      <c r="U514" s="414">
        <f t="shared" si="114"/>
        <v>0</v>
      </c>
      <c r="V514" s="414">
        <f t="shared" si="114"/>
        <v>0</v>
      </c>
      <c r="W514" s="414">
        <f t="shared" si="114"/>
        <v>0</v>
      </c>
      <c r="X514" s="414">
        <f t="shared" si="114"/>
        <v>0</v>
      </c>
      <c r="Y514" s="414">
        <f t="shared" si="114"/>
        <v>0</v>
      </c>
      <c r="Z514" s="414">
        <f t="shared" si="114"/>
        <v>0</v>
      </c>
      <c r="AA514" s="414">
        <f t="shared" si="114"/>
        <v>0</v>
      </c>
      <c r="AB514" s="424">
        <f t="shared" si="114"/>
        <v>0</v>
      </c>
      <c r="AC514" s="407">
        <f t="shared" si="114"/>
        <v>0</v>
      </c>
      <c r="AD514" s="996"/>
      <c r="AE514" s="997"/>
      <c r="AF514" s="997"/>
      <c r="AG514" s="536"/>
      <c r="AH514" s="529"/>
      <c r="AI514" s="529"/>
      <c r="AJ514" s="529"/>
      <c r="AK514" s="529"/>
      <c r="AL514" s="529"/>
      <c r="AM514" s="529"/>
      <c r="AN514" s="529"/>
      <c r="AO514" s="529"/>
      <c r="AP514" s="529"/>
      <c r="AQ514" s="529"/>
      <c r="AR514" s="529"/>
      <c r="AS514" s="529"/>
      <c r="AT514" s="529"/>
      <c r="AU514" s="529"/>
      <c r="AV514" s="529"/>
      <c r="AW514" s="529"/>
      <c r="AX514" s="529"/>
      <c r="AY514" s="529"/>
      <c r="AZ514" s="529"/>
      <c r="BA514" s="529"/>
      <c r="BB514" s="529"/>
      <c r="BC514" s="529"/>
      <c r="BD514" s="529"/>
      <c r="BE514" s="529"/>
      <c r="BF514" s="529"/>
      <c r="BG514" s="529"/>
      <c r="BH514" s="529"/>
      <c r="BI514" s="529"/>
      <c r="BJ514" s="529"/>
      <c r="BK514" s="529"/>
      <c r="BL514" s="529"/>
      <c r="BM514" s="529"/>
      <c r="BN514" s="529"/>
      <c r="BO514" s="529"/>
      <c r="BP514" s="529"/>
      <c r="BQ514" s="529"/>
      <c r="BR514" s="529"/>
      <c r="BS514" s="529"/>
      <c r="BT514" s="529"/>
      <c r="BU514" s="529"/>
      <c r="BV514" s="529"/>
      <c r="BW514" s="529"/>
      <c r="BX514" s="529"/>
      <c r="BY514" s="529"/>
      <c r="BZ514" s="529"/>
      <c r="CA514" s="529"/>
      <c r="CB514" s="529"/>
      <c r="CC514" s="529"/>
      <c r="CD514" s="529"/>
      <c r="CE514" s="529"/>
      <c r="CF514" s="529"/>
      <c r="CG514" s="529"/>
      <c r="CH514" s="529"/>
      <c r="CI514" s="529"/>
      <c r="CJ514" s="529"/>
      <c r="CK514" s="529"/>
      <c r="CL514" s="529"/>
      <c r="CM514" s="529"/>
      <c r="CN514" s="529"/>
      <c r="CO514" s="529"/>
      <c r="CP514" s="529"/>
      <c r="CQ514" s="529"/>
    </row>
    <row r="515" spans="1:95" s="70" customFormat="1" x14ac:dyDescent="0.2">
      <c r="A515" s="11">
        <v>239</v>
      </c>
      <c r="B515" s="277"/>
      <c r="C515" s="278"/>
      <c r="D515" s="284"/>
      <c r="E515" s="284"/>
      <c r="F515" s="1455" t="s">
        <v>65</v>
      </c>
      <c r="G515" s="1456"/>
      <c r="H515" s="1456"/>
      <c r="I515" s="1456"/>
      <c r="J515" s="1456"/>
      <c r="K515" s="1456"/>
      <c r="L515" s="1457"/>
      <c r="M515" s="698">
        <v>0</v>
      </c>
      <c r="N515" s="699">
        <v>0</v>
      </c>
      <c r="O515" s="700">
        <v>0</v>
      </c>
      <c r="P515" s="700">
        <v>0</v>
      </c>
      <c r="Q515" s="705">
        <v>0</v>
      </c>
      <c r="R515" s="700">
        <v>0</v>
      </c>
      <c r="S515" s="701">
        <v>0</v>
      </c>
      <c r="T515" s="700">
        <v>0</v>
      </c>
      <c r="U515" s="701">
        <v>0</v>
      </c>
      <c r="V515" s="700">
        <v>0</v>
      </c>
      <c r="W515" s="701">
        <v>0</v>
      </c>
      <c r="X515" s="700">
        <v>0</v>
      </c>
      <c r="Y515" s="701">
        <v>0</v>
      </c>
      <c r="Z515" s="700">
        <v>0</v>
      </c>
      <c r="AA515" s="701">
        <v>0</v>
      </c>
      <c r="AB515" s="706">
        <v>0</v>
      </c>
      <c r="AC515" s="698">
        <v>0</v>
      </c>
      <c r="AD515" s="996"/>
      <c r="AE515" s="997"/>
      <c r="AF515" s="997"/>
      <c r="AG515" s="536"/>
      <c r="AH515" s="529"/>
      <c r="AI515" s="529"/>
      <c r="AJ515" s="529"/>
      <c r="AK515" s="529"/>
      <c r="AL515" s="529"/>
      <c r="AM515" s="529"/>
      <c r="AN515" s="529"/>
      <c r="AO515" s="529"/>
      <c r="AP515" s="529"/>
      <c r="AQ515" s="529"/>
      <c r="AR515" s="529"/>
      <c r="AS515" s="529"/>
      <c r="AT515" s="529"/>
      <c r="AU515" s="529"/>
      <c r="AV515" s="529"/>
      <c r="AW515" s="529"/>
      <c r="AX515" s="529"/>
      <c r="AY515" s="529"/>
      <c r="AZ515" s="529"/>
      <c r="BA515" s="529"/>
      <c r="BB515" s="529"/>
      <c r="BC515" s="529"/>
      <c r="BD515" s="529"/>
      <c r="BE515" s="529"/>
      <c r="BF515" s="529"/>
      <c r="BG515" s="529"/>
      <c r="BH515" s="529"/>
      <c r="BI515" s="529"/>
      <c r="BJ515" s="529"/>
      <c r="BK515" s="529"/>
      <c r="BL515" s="529"/>
      <c r="BM515" s="529"/>
      <c r="BN515" s="529"/>
      <c r="BO515" s="529"/>
      <c r="BP515" s="529"/>
      <c r="BQ515" s="529"/>
      <c r="BR515" s="529"/>
      <c r="BS515" s="529"/>
      <c r="BT515" s="529"/>
      <c r="BU515" s="529"/>
      <c r="BV515" s="529"/>
      <c r="BW515" s="529"/>
      <c r="BX515" s="529"/>
      <c r="BY515" s="529"/>
      <c r="BZ515" s="529"/>
      <c r="CA515" s="529"/>
      <c r="CB515" s="529"/>
      <c r="CC515" s="529"/>
      <c r="CD515" s="529"/>
      <c r="CE515" s="529"/>
      <c r="CF515" s="529"/>
      <c r="CG515" s="529"/>
      <c r="CH515" s="529"/>
      <c r="CI515" s="529"/>
      <c r="CJ515" s="529"/>
      <c r="CK515" s="529"/>
      <c r="CL515" s="529"/>
      <c r="CM515" s="529"/>
      <c r="CN515" s="529"/>
      <c r="CO515" s="529"/>
      <c r="CP515" s="529"/>
      <c r="CQ515" s="529"/>
    </row>
    <row r="516" spans="1:95" s="70" customFormat="1" x14ac:dyDescent="0.2">
      <c r="A516" s="11">
        <v>240</v>
      </c>
      <c r="B516" s="277"/>
      <c r="C516" s="278"/>
      <c r="D516" s="284"/>
      <c r="E516" s="284"/>
      <c r="F516" s="1449" t="s">
        <v>68</v>
      </c>
      <c r="G516" s="1450"/>
      <c r="H516" s="1450"/>
      <c r="I516" s="1450"/>
      <c r="J516" s="1450"/>
      <c r="K516" s="1450"/>
      <c r="L516" s="1451"/>
      <c r="M516" s="698">
        <v>0</v>
      </c>
      <c r="N516" s="699">
        <v>0</v>
      </c>
      <c r="O516" s="700">
        <v>0</v>
      </c>
      <c r="P516" s="700">
        <v>0</v>
      </c>
      <c r="Q516" s="705">
        <v>0</v>
      </c>
      <c r="R516" s="700">
        <v>0</v>
      </c>
      <c r="S516" s="701">
        <v>0</v>
      </c>
      <c r="T516" s="700">
        <v>0</v>
      </c>
      <c r="U516" s="701">
        <v>0</v>
      </c>
      <c r="V516" s="700">
        <v>0</v>
      </c>
      <c r="W516" s="701">
        <v>0</v>
      </c>
      <c r="X516" s="700">
        <v>0</v>
      </c>
      <c r="Y516" s="701">
        <v>0</v>
      </c>
      <c r="Z516" s="700">
        <v>0</v>
      </c>
      <c r="AA516" s="701">
        <v>0</v>
      </c>
      <c r="AB516" s="706">
        <v>0</v>
      </c>
      <c r="AC516" s="698">
        <v>0</v>
      </c>
      <c r="AD516" s="996"/>
      <c r="AE516" s="997"/>
      <c r="AF516" s="997"/>
      <c r="AG516" s="536"/>
      <c r="AH516" s="529"/>
      <c r="AI516" s="529"/>
      <c r="AJ516" s="529"/>
      <c r="AK516" s="529"/>
      <c r="AL516" s="529"/>
      <c r="AM516" s="529"/>
      <c r="AN516" s="529"/>
      <c r="AO516" s="529"/>
      <c r="AP516" s="529"/>
      <c r="AQ516" s="529"/>
      <c r="AR516" s="529"/>
      <c r="AS516" s="529"/>
      <c r="AT516" s="529"/>
      <c r="AU516" s="529"/>
      <c r="AV516" s="529"/>
      <c r="AW516" s="529"/>
      <c r="AX516" s="529"/>
      <c r="AY516" s="529"/>
      <c r="AZ516" s="529"/>
      <c r="BA516" s="529"/>
      <c r="BB516" s="529"/>
      <c r="BC516" s="529"/>
      <c r="BD516" s="529"/>
      <c r="BE516" s="529"/>
      <c r="BF516" s="529"/>
      <c r="BG516" s="529"/>
      <c r="BH516" s="529"/>
      <c r="BI516" s="529"/>
      <c r="BJ516" s="529"/>
      <c r="BK516" s="529"/>
      <c r="BL516" s="529"/>
      <c r="BM516" s="529"/>
      <c r="BN516" s="529"/>
      <c r="BO516" s="529"/>
      <c r="BP516" s="529"/>
      <c r="BQ516" s="529"/>
      <c r="BR516" s="529"/>
      <c r="BS516" s="529"/>
      <c r="BT516" s="529"/>
      <c r="BU516" s="529"/>
      <c r="BV516" s="529"/>
      <c r="BW516" s="529"/>
      <c r="BX516" s="529"/>
      <c r="BY516" s="529"/>
      <c r="BZ516" s="529"/>
      <c r="CA516" s="529"/>
      <c r="CB516" s="529"/>
      <c r="CC516" s="529"/>
      <c r="CD516" s="529"/>
      <c r="CE516" s="529"/>
      <c r="CF516" s="529"/>
      <c r="CG516" s="529"/>
      <c r="CH516" s="529"/>
      <c r="CI516" s="529"/>
      <c r="CJ516" s="529"/>
      <c r="CK516" s="529"/>
      <c r="CL516" s="529"/>
      <c r="CM516" s="529"/>
      <c r="CN516" s="529"/>
      <c r="CO516" s="529"/>
      <c r="CP516" s="529"/>
      <c r="CQ516" s="529"/>
    </row>
    <row r="517" spans="1:95" s="70" customFormat="1" x14ac:dyDescent="0.2">
      <c r="A517" s="11">
        <v>241</v>
      </c>
      <c r="B517" s="277"/>
      <c r="C517" s="278"/>
      <c r="D517" s="285"/>
      <c r="E517" s="285"/>
      <c r="F517" s="1449" t="s">
        <v>537</v>
      </c>
      <c r="G517" s="1450"/>
      <c r="H517" s="1450"/>
      <c r="I517" s="1450"/>
      <c r="J517" s="1450"/>
      <c r="K517" s="1450"/>
      <c r="L517" s="1451"/>
      <c r="M517" s="698">
        <v>0</v>
      </c>
      <c r="N517" s="699">
        <v>0</v>
      </c>
      <c r="O517" s="700">
        <v>0</v>
      </c>
      <c r="P517" s="700">
        <v>0</v>
      </c>
      <c r="Q517" s="705">
        <v>0</v>
      </c>
      <c r="R517" s="700">
        <v>0</v>
      </c>
      <c r="S517" s="701">
        <v>0</v>
      </c>
      <c r="T517" s="700">
        <v>0</v>
      </c>
      <c r="U517" s="701">
        <v>0</v>
      </c>
      <c r="V517" s="700">
        <v>0</v>
      </c>
      <c r="W517" s="701">
        <v>0</v>
      </c>
      <c r="X517" s="700">
        <v>0</v>
      </c>
      <c r="Y517" s="701">
        <v>0</v>
      </c>
      <c r="Z517" s="700">
        <v>0</v>
      </c>
      <c r="AA517" s="701">
        <v>0</v>
      </c>
      <c r="AB517" s="706">
        <v>0</v>
      </c>
      <c r="AC517" s="698">
        <v>0</v>
      </c>
      <c r="AD517" s="996"/>
      <c r="AE517" s="997"/>
      <c r="AF517" s="997"/>
      <c r="AG517" s="536"/>
      <c r="AH517" s="529"/>
      <c r="AI517" s="529"/>
      <c r="AJ517" s="529"/>
      <c r="AK517" s="529"/>
      <c r="AL517" s="529"/>
      <c r="AM517" s="529"/>
      <c r="AN517" s="529"/>
      <c r="AO517" s="529"/>
      <c r="AP517" s="529"/>
      <c r="AQ517" s="529"/>
      <c r="AR517" s="529"/>
      <c r="AS517" s="529"/>
      <c r="AT517" s="529"/>
      <c r="AU517" s="529"/>
      <c r="AV517" s="529"/>
      <c r="AW517" s="529"/>
      <c r="AX517" s="529"/>
      <c r="AY517" s="529"/>
      <c r="AZ517" s="529"/>
      <c r="BA517" s="529"/>
      <c r="BB517" s="529"/>
      <c r="BC517" s="529"/>
      <c r="BD517" s="529"/>
      <c r="BE517" s="529"/>
      <c r="BF517" s="529"/>
      <c r="BG517" s="529"/>
      <c r="BH517" s="529"/>
      <c r="BI517" s="529"/>
      <c r="BJ517" s="529"/>
      <c r="BK517" s="529"/>
      <c r="BL517" s="529"/>
      <c r="BM517" s="529"/>
      <c r="BN517" s="529"/>
      <c r="BO517" s="529"/>
      <c r="BP517" s="529"/>
      <c r="BQ517" s="529"/>
      <c r="BR517" s="529"/>
      <c r="BS517" s="529"/>
      <c r="BT517" s="529"/>
      <c r="BU517" s="529"/>
      <c r="BV517" s="529"/>
      <c r="BW517" s="529"/>
      <c r="BX517" s="529"/>
      <c r="BY517" s="529"/>
      <c r="BZ517" s="529"/>
      <c r="CA517" s="529"/>
      <c r="CB517" s="529"/>
      <c r="CC517" s="529"/>
      <c r="CD517" s="529"/>
      <c r="CE517" s="529"/>
      <c r="CF517" s="529"/>
      <c r="CG517" s="529"/>
      <c r="CH517" s="529"/>
      <c r="CI517" s="529"/>
      <c r="CJ517" s="529"/>
      <c r="CK517" s="529"/>
      <c r="CL517" s="529"/>
      <c r="CM517" s="529"/>
      <c r="CN517" s="529"/>
      <c r="CO517" s="529"/>
      <c r="CP517" s="529"/>
      <c r="CQ517" s="529"/>
    </row>
    <row r="518" spans="1:95" s="70" customFormat="1" ht="27.75" customHeight="1" x14ac:dyDescent="0.2">
      <c r="A518" s="11">
        <v>242</v>
      </c>
      <c r="B518" s="277"/>
      <c r="C518" s="278"/>
      <c r="D518" s="280"/>
      <c r="E518" s="280"/>
      <c r="F518" s="1458" t="s">
        <v>532</v>
      </c>
      <c r="G518" s="1459"/>
      <c r="H518" s="1459"/>
      <c r="I518" s="1459"/>
      <c r="J518" s="1459"/>
      <c r="K518" s="1459"/>
      <c r="L518" s="1460"/>
      <c r="M518" s="698">
        <v>0</v>
      </c>
      <c r="N518" s="699">
        <v>0</v>
      </c>
      <c r="O518" s="700">
        <v>0</v>
      </c>
      <c r="P518" s="700">
        <v>0</v>
      </c>
      <c r="Q518" s="705">
        <v>0</v>
      </c>
      <c r="R518" s="700">
        <v>0</v>
      </c>
      <c r="S518" s="701">
        <v>0</v>
      </c>
      <c r="T518" s="700">
        <v>0</v>
      </c>
      <c r="U518" s="701">
        <v>0</v>
      </c>
      <c r="V518" s="700">
        <v>0</v>
      </c>
      <c r="W518" s="701">
        <v>0</v>
      </c>
      <c r="X518" s="700">
        <v>0</v>
      </c>
      <c r="Y518" s="701">
        <v>0</v>
      </c>
      <c r="Z518" s="700">
        <v>0</v>
      </c>
      <c r="AA518" s="701">
        <v>0</v>
      </c>
      <c r="AB518" s="706">
        <v>0</v>
      </c>
      <c r="AC518" s="698">
        <v>0</v>
      </c>
      <c r="AD518" s="996"/>
      <c r="AE518" s="997"/>
      <c r="AF518" s="997"/>
      <c r="AG518" s="536"/>
      <c r="AH518" s="529"/>
      <c r="AI518" s="529"/>
      <c r="AJ518" s="529"/>
      <c r="AK518" s="529"/>
      <c r="AL518" s="529"/>
      <c r="AM518" s="529"/>
      <c r="AN518" s="529"/>
      <c r="AO518" s="529"/>
      <c r="AP518" s="529"/>
      <c r="AQ518" s="529"/>
      <c r="AR518" s="529"/>
      <c r="AS518" s="529"/>
      <c r="AT518" s="529"/>
      <c r="AU518" s="529"/>
      <c r="AV518" s="529"/>
      <c r="AW518" s="529"/>
      <c r="AX518" s="529"/>
      <c r="AY518" s="529"/>
      <c r="AZ518" s="529"/>
      <c r="BA518" s="529"/>
      <c r="BB518" s="529"/>
      <c r="BC518" s="529"/>
      <c r="BD518" s="529"/>
      <c r="BE518" s="529"/>
      <c r="BF518" s="529"/>
      <c r="BG518" s="529"/>
      <c r="BH518" s="529"/>
      <c r="BI518" s="529"/>
      <c r="BJ518" s="529"/>
      <c r="BK518" s="529"/>
      <c r="BL518" s="529"/>
      <c r="BM518" s="529"/>
      <c r="BN518" s="529"/>
      <c r="BO518" s="529"/>
      <c r="BP518" s="529"/>
      <c r="BQ518" s="529"/>
      <c r="BR518" s="529"/>
      <c r="BS518" s="529"/>
      <c r="BT518" s="529"/>
      <c r="BU518" s="529"/>
      <c r="BV518" s="529"/>
      <c r="BW518" s="529"/>
      <c r="BX518" s="529"/>
      <c r="BY518" s="529"/>
      <c r="BZ518" s="529"/>
      <c r="CA518" s="529"/>
      <c r="CB518" s="529"/>
      <c r="CC518" s="529"/>
      <c r="CD518" s="529"/>
      <c r="CE518" s="529"/>
      <c r="CF518" s="529"/>
      <c r="CG518" s="529"/>
      <c r="CH518" s="529"/>
      <c r="CI518" s="529"/>
      <c r="CJ518" s="529"/>
      <c r="CK518" s="529"/>
      <c r="CL518" s="529"/>
      <c r="CM518" s="529"/>
      <c r="CN518" s="529"/>
      <c r="CO518" s="529"/>
      <c r="CP518" s="529"/>
      <c r="CQ518" s="529"/>
    </row>
    <row r="519" spans="1:95" s="70" customFormat="1" ht="15.75" customHeight="1" x14ac:dyDescent="0.2">
      <c r="A519" s="11">
        <v>243</v>
      </c>
      <c r="B519" s="277"/>
      <c r="C519" s="278"/>
      <c r="D519" s="285"/>
      <c r="E519" s="1452" t="s">
        <v>556</v>
      </c>
      <c r="F519" s="1453"/>
      <c r="G519" s="1453"/>
      <c r="H519" s="1453"/>
      <c r="I519" s="1453"/>
      <c r="J519" s="1453"/>
      <c r="K519" s="1453"/>
      <c r="L519" s="1454"/>
      <c r="M519" s="407">
        <f>SUBTOTAL(9,M520:M523)</f>
        <v>0</v>
      </c>
      <c r="N519" s="410">
        <f t="shared" ref="N519:AC519" si="115">SUBTOTAL(9,N520:N523)</f>
        <v>0</v>
      </c>
      <c r="O519" s="414">
        <f t="shared" si="115"/>
        <v>0</v>
      </c>
      <c r="P519" s="413">
        <f t="shared" si="115"/>
        <v>0</v>
      </c>
      <c r="Q519" s="415">
        <f t="shared" si="115"/>
        <v>0</v>
      </c>
      <c r="R519" s="414">
        <f t="shared" si="115"/>
        <v>0</v>
      </c>
      <c r="S519" s="414">
        <f t="shared" si="115"/>
        <v>0</v>
      </c>
      <c r="T519" s="414">
        <f t="shared" si="115"/>
        <v>0</v>
      </c>
      <c r="U519" s="414">
        <f t="shared" si="115"/>
        <v>0</v>
      </c>
      <c r="V519" s="414">
        <f t="shared" si="115"/>
        <v>0</v>
      </c>
      <c r="W519" s="414">
        <f t="shared" si="115"/>
        <v>0</v>
      </c>
      <c r="X519" s="414">
        <f t="shared" si="115"/>
        <v>0</v>
      </c>
      <c r="Y519" s="414">
        <f t="shared" si="115"/>
        <v>0</v>
      </c>
      <c r="Z519" s="414">
        <f t="shared" si="115"/>
        <v>0</v>
      </c>
      <c r="AA519" s="414">
        <f t="shared" si="115"/>
        <v>0</v>
      </c>
      <c r="AB519" s="424">
        <f t="shared" si="115"/>
        <v>0</v>
      </c>
      <c r="AC519" s="407">
        <f t="shared" si="115"/>
        <v>0</v>
      </c>
      <c r="AD519" s="996"/>
      <c r="AE519" s="997"/>
      <c r="AF519" s="997"/>
      <c r="AG519" s="536"/>
      <c r="AH519" s="529"/>
      <c r="AI519" s="529"/>
      <c r="AJ519" s="529"/>
      <c r="AK519" s="529"/>
      <c r="AL519" s="529"/>
      <c r="AM519" s="529"/>
      <c r="AN519" s="529"/>
      <c r="AO519" s="529"/>
      <c r="AP519" s="529"/>
      <c r="AQ519" s="529"/>
      <c r="AR519" s="529"/>
      <c r="AS519" s="529"/>
      <c r="AT519" s="529"/>
      <c r="AU519" s="529"/>
      <c r="AV519" s="529"/>
      <c r="AW519" s="529"/>
      <c r="AX519" s="529"/>
      <c r="AY519" s="529"/>
      <c r="AZ519" s="529"/>
      <c r="BA519" s="529"/>
      <c r="BB519" s="529"/>
      <c r="BC519" s="529"/>
      <c r="BD519" s="529"/>
      <c r="BE519" s="529"/>
      <c r="BF519" s="529"/>
      <c r="BG519" s="529"/>
      <c r="BH519" s="529"/>
      <c r="BI519" s="529"/>
      <c r="BJ519" s="529"/>
      <c r="BK519" s="529"/>
      <c r="BL519" s="529"/>
      <c r="BM519" s="529"/>
      <c r="BN519" s="529"/>
      <c r="BO519" s="529"/>
      <c r="BP519" s="529"/>
      <c r="BQ519" s="529"/>
      <c r="BR519" s="529"/>
      <c r="BS519" s="529"/>
      <c r="BT519" s="529"/>
      <c r="BU519" s="529"/>
      <c r="BV519" s="529"/>
      <c r="BW519" s="529"/>
      <c r="BX519" s="529"/>
      <c r="BY519" s="529"/>
      <c r="BZ519" s="529"/>
      <c r="CA519" s="529"/>
      <c r="CB519" s="529"/>
      <c r="CC519" s="529"/>
      <c r="CD519" s="529"/>
      <c r="CE519" s="529"/>
      <c r="CF519" s="529"/>
      <c r="CG519" s="529"/>
      <c r="CH519" s="529"/>
      <c r="CI519" s="529"/>
      <c r="CJ519" s="529"/>
      <c r="CK519" s="529"/>
      <c r="CL519" s="529"/>
      <c r="CM519" s="529"/>
      <c r="CN519" s="529"/>
      <c r="CO519" s="529"/>
      <c r="CP519" s="529"/>
      <c r="CQ519" s="529"/>
    </row>
    <row r="520" spans="1:95" s="70" customFormat="1" x14ac:dyDescent="0.2">
      <c r="A520" s="11">
        <v>244</v>
      </c>
      <c r="B520" s="277"/>
      <c r="C520" s="278"/>
      <c r="D520" s="284"/>
      <c r="E520" s="284"/>
      <c r="F520" s="1455" t="s">
        <v>65</v>
      </c>
      <c r="G520" s="1456"/>
      <c r="H520" s="1456"/>
      <c r="I520" s="1456"/>
      <c r="J520" s="1456"/>
      <c r="K520" s="1456"/>
      <c r="L520" s="1457"/>
      <c r="M520" s="698">
        <v>0</v>
      </c>
      <c r="N520" s="699">
        <v>0</v>
      </c>
      <c r="O520" s="700">
        <v>0</v>
      </c>
      <c r="P520" s="700">
        <v>0</v>
      </c>
      <c r="Q520" s="705">
        <v>0</v>
      </c>
      <c r="R520" s="700">
        <v>0</v>
      </c>
      <c r="S520" s="701">
        <v>0</v>
      </c>
      <c r="T520" s="700">
        <v>0</v>
      </c>
      <c r="U520" s="701">
        <v>0</v>
      </c>
      <c r="V520" s="700">
        <v>0</v>
      </c>
      <c r="W520" s="701">
        <v>0</v>
      </c>
      <c r="X520" s="700">
        <v>0</v>
      </c>
      <c r="Y520" s="701">
        <v>0</v>
      </c>
      <c r="Z520" s="700">
        <v>0</v>
      </c>
      <c r="AA520" s="701">
        <v>0</v>
      </c>
      <c r="AB520" s="706">
        <v>0</v>
      </c>
      <c r="AC520" s="698">
        <v>0</v>
      </c>
      <c r="AD520" s="996"/>
      <c r="AE520" s="997"/>
      <c r="AF520" s="997"/>
      <c r="AG520" s="536"/>
      <c r="AH520" s="529"/>
      <c r="AI520" s="529"/>
      <c r="AJ520" s="529"/>
      <c r="AK520" s="529"/>
      <c r="AL520" s="529"/>
      <c r="AM520" s="529"/>
      <c r="AN520" s="529"/>
      <c r="AO520" s="529"/>
      <c r="AP520" s="529"/>
      <c r="AQ520" s="529"/>
      <c r="AR520" s="529"/>
      <c r="AS520" s="529"/>
      <c r="AT520" s="529"/>
      <c r="AU520" s="529"/>
      <c r="AV520" s="529"/>
      <c r="AW520" s="529"/>
      <c r="AX520" s="529"/>
      <c r="AY520" s="529"/>
      <c r="AZ520" s="529"/>
      <c r="BA520" s="529"/>
      <c r="BB520" s="529"/>
      <c r="BC520" s="529"/>
      <c r="BD520" s="529"/>
      <c r="BE520" s="529"/>
      <c r="BF520" s="529"/>
      <c r="BG520" s="529"/>
      <c r="BH520" s="529"/>
      <c r="BI520" s="529"/>
      <c r="BJ520" s="529"/>
      <c r="BK520" s="529"/>
      <c r="BL520" s="529"/>
      <c r="BM520" s="529"/>
      <c r="BN520" s="529"/>
      <c r="BO520" s="529"/>
      <c r="BP520" s="529"/>
      <c r="BQ520" s="529"/>
      <c r="BR520" s="529"/>
      <c r="BS520" s="529"/>
      <c r="BT520" s="529"/>
      <c r="BU520" s="529"/>
      <c r="BV520" s="529"/>
      <c r="BW520" s="529"/>
      <c r="BX520" s="529"/>
      <c r="BY520" s="529"/>
      <c r="BZ520" s="529"/>
      <c r="CA520" s="529"/>
      <c r="CB520" s="529"/>
      <c r="CC520" s="529"/>
      <c r="CD520" s="529"/>
      <c r="CE520" s="529"/>
      <c r="CF520" s="529"/>
      <c r="CG520" s="529"/>
      <c r="CH520" s="529"/>
      <c r="CI520" s="529"/>
      <c r="CJ520" s="529"/>
      <c r="CK520" s="529"/>
      <c r="CL520" s="529"/>
      <c r="CM520" s="529"/>
      <c r="CN520" s="529"/>
      <c r="CO520" s="529"/>
      <c r="CP520" s="529"/>
      <c r="CQ520" s="529"/>
    </row>
    <row r="521" spans="1:95" s="70" customFormat="1" x14ac:dyDescent="0.2">
      <c r="A521" s="11">
        <v>245</v>
      </c>
      <c r="B521" s="277"/>
      <c r="C521" s="278"/>
      <c r="D521" s="286"/>
      <c r="E521" s="286"/>
      <c r="F521" s="1449" t="s">
        <v>68</v>
      </c>
      <c r="G521" s="1450"/>
      <c r="H521" s="1450"/>
      <c r="I521" s="1450"/>
      <c r="J521" s="1450"/>
      <c r="K521" s="1450"/>
      <c r="L521" s="1451"/>
      <c r="M521" s="698">
        <v>0</v>
      </c>
      <c r="N521" s="699">
        <v>0</v>
      </c>
      <c r="O521" s="700">
        <v>0</v>
      </c>
      <c r="P521" s="700">
        <v>0</v>
      </c>
      <c r="Q521" s="705">
        <v>0</v>
      </c>
      <c r="R521" s="700">
        <v>0</v>
      </c>
      <c r="S521" s="701">
        <v>0</v>
      </c>
      <c r="T521" s="700">
        <v>0</v>
      </c>
      <c r="U521" s="701">
        <v>0</v>
      </c>
      <c r="V521" s="700">
        <v>0</v>
      </c>
      <c r="W521" s="701">
        <v>0</v>
      </c>
      <c r="X521" s="700">
        <v>0</v>
      </c>
      <c r="Y521" s="701">
        <v>0</v>
      </c>
      <c r="Z521" s="700">
        <v>0</v>
      </c>
      <c r="AA521" s="701">
        <v>0</v>
      </c>
      <c r="AB521" s="706">
        <v>0</v>
      </c>
      <c r="AC521" s="698">
        <v>0</v>
      </c>
      <c r="AD521" s="996"/>
      <c r="AE521" s="997"/>
      <c r="AF521" s="997"/>
      <c r="AG521" s="536"/>
      <c r="AH521" s="529"/>
      <c r="AI521" s="529"/>
      <c r="AJ521" s="529"/>
      <c r="AK521" s="529"/>
      <c r="AL521" s="529"/>
      <c r="AM521" s="529"/>
      <c r="AN521" s="529"/>
      <c r="AO521" s="529"/>
      <c r="AP521" s="529"/>
      <c r="AQ521" s="529"/>
      <c r="AR521" s="529"/>
      <c r="AS521" s="529"/>
      <c r="AT521" s="529"/>
      <c r="AU521" s="529"/>
      <c r="AV521" s="529"/>
      <c r="AW521" s="529"/>
      <c r="AX521" s="529"/>
      <c r="AY521" s="529"/>
      <c r="AZ521" s="529"/>
      <c r="BA521" s="529"/>
      <c r="BB521" s="529"/>
      <c r="BC521" s="529"/>
      <c r="BD521" s="529"/>
      <c r="BE521" s="529"/>
      <c r="BF521" s="529"/>
      <c r="BG521" s="529"/>
      <c r="BH521" s="529"/>
      <c r="BI521" s="529"/>
      <c r="BJ521" s="529"/>
      <c r="BK521" s="529"/>
      <c r="BL521" s="529"/>
      <c r="BM521" s="529"/>
      <c r="BN521" s="529"/>
      <c r="BO521" s="529"/>
      <c r="BP521" s="529"/>
      <c r="BQ521" s="529"/>
      <c r="BR521" s="529"/>
      <c r="BS521" s="529"/>
      <c r="BT521" s="529"/>
      <c r="BU521" s="529"/>
      <c r="BV521" s="529"/>
      <c r="BW521" s="529"/>
      <c r="BX521" s="529"/>
      <c r="BY521" s="529"/>
      <c r="BZ521" s="529"/>
      <c r="CA521" s="529"/>
      <c r="CB521" s="529"/>
      <c r="CC521" s="529"/>
      <c r="CD521" s="529"/>
      <c r="CE521" s="529"/>
      <c r="CF521" s="529"/>
      <c r="CG521" s="529"/>
      <c r="CH521" s="529"/>
      <c r="CI521" s="529"/>
      <c r="CJ521" s="529"/>
      <c r="CK521" s="529"/>
      <c r="CL521" s="529"/>
      <c r="CM521" s="529"/>
      <c r="CN521" s="529"/>
      <c r="CO521" s="529"/>
      <c r="CP521" s="529"/>
      <c r="CQ521" s="529"/>
    </row>
    <row r="522" spans="1:95" s="70" customFormat="1" x14ac:dyDescent="0.2">
      <c r="A522" s="11">
        <v>246</v>
      </c>
      <c r="B522" s="277"/>
      <c r="C522" s="278"/>
      <c r="D522" s="286"/>
      <c r="E522" s="286"/>
      <c r="F522" s="1449" t="s">
        <v>537</v>
      </c>
      <c r="G522" s="1450"/>
      <c r="H522" s="1450"/>
      <c r="I522" s="1450"/>
      <c r="J522" s="1450"/>
      <c r="K522" s="1450"/>
      <c r="L522" s="1451"/>
      <c r="M522" s="698">
        <v>0</v>
      </c>
      <c r="N522" s="699">
        <v>0</v>
      </c>
      <c r="O522" s="700">
        <v>0</v>
      </c>
      <c r="P522" s="700">
        <v>0</v>
      </c>
      <c r="Q522" s="705">
        <v>0</v>
      </c>
      <c r="R522" s="700">
        <v>0</v>
      </c>
      <c r="S522" s="701">
        <v>0</v>
      </c>
      <c r="T522" s="700">
        <v>0</v>
      </c>
      <c r="U522" s="701">
        <v>0</v>
      </c>
      <c r="V522" s="700">
        <v>0</v>
      </c>
      <c r="W522" s="701">
        <v>0</v>
      </c>
      <c r="X522" s="700">
        <v>0</v>
      </c>
      <c r="Y522" s="701">
        <v>0</v>
      </c>
      <c r="Z522" s="700">
        <v>0</v>
      </c>
      <c r="AA522" s="701">
        <v>0</v>
      </c>
      <c r="AB522" s="706">
        <v>0</v>
      </c>
      <c r="AC522" s="698">
        <v>0</v>
      </c>
      <c r="AD522" s="996"/>
      <c r="AE522" s="997"/>
      <c r="AF522" s="997"/>
      <c r="AG522" s="536"/>
      <c r="AH522" s="529"/>
      <c r="AI522" s="529"/>
      <c r="AJ522" s="529"/>
      <c r="AK522" s="529"/>
      <c r="AL522" s="529"/>
      <c r="AM522" s="529"/>
      <c r="AN522" s="529"/>
      <c r="AO522" s="529"/>
      <c r="AP522" s="529"/>
      <c r="AQ522" s="529"/>
      <c r="AR522" s="529"/>
      <c r="AS522" s="529"/>
      <c r="AT522" s="529"/>
      <c r="AU522" s="529"/>
      <c r="AV522" s="529"/>
      <c r="AW522" s="529"/>
      <c r="AX522" s="529"/>
      <c r="AY522" s="529"/>
      <c r="AZ522" s="529"/>
      <c r="BA522" s="529"/>
      <c r="BB522" s="529"/>
      <c r="BC522" s="529"/>
      <c r="BD522" s="529"/>
      <c r="BE522" s="529"/>
      <c r="BF522" s="529"/>
      <c r="BG522" s="529"/>
      <c r="BH522" s="529"/>
      <c r="BI522" s="529"/>
      <c r="BJ522" s="529"/>
      <c r="BK522" s="529"/>
      <c r="BL522" s="529"/>
      <c r="BM522" s="529"/>
      <c r="BN522" s="529"/>
      <c r="BO522" s="529"/>
      <c r="BP522" s="529"/>
      <c r="BQ522" s="529"/>
      <c r="BR522" s="529"/>
      <c r="BS522" s="529"/>
      <c r="BT522" s="529"/>
      <c r="BU522" s="529"/>
      <c r="BV522" s="529"/>
      <c r="BW522" s="529"/>
      <c r="BX522" s="529"/>
      <c r="BY522" s="529"/>
      <c r="BZ522" s="529"/>
      <c r="CA522" s="529"/>
      <c r="CB522" s="529"/>
      <c r="CC522" s="529"/>
      <c r="CD522" s="529"/>
      <c r="CE522" s="529"/>
      <c r="CF522" s="529"/>
      <c r="CG522" s="529"/>
      <c r="CH522" s="529"/>
      <c r="CI522" s="529"/>
      <c r="CJ522" s="529"/>
      <c r="CK522" s="529"/>
      <c r="CL522" s="529"/>
      <c r="CM522" s="529"/>
      <c r="CN522" s="529"/>
      <c r="CO522" s="529"/>
      <c r="CP522" s="529"/>
      <c r="CQ522" s="529"/>
    </row>
    <row r="523" spans="1:95" s="70" customFormat="1" ht="27.75" customHeight="1" x14ac:dyDescent="0.2">
      <c r="A523" s="11">
        <v>247</v>
      </c>
      <c r="B523" s="277"/>
      <c r="C523" s="278"/>
      <c r="D523" s="287"/>
      <c r="E523" s="287"/>
      <c r="F523" s="1458" t="s">
        <v>532</v>
      </c>
      <c r="G523" s="1459"/>
      <c r="H523" s="1459"/>
      <c r="I523" s="1459"/>
      <c r="J523" s="1459"/>
      <c r="K523" s="1459"/>
      <c r="L523" s="1460"/>
      <c r="M523" s="698">
        <v>0</v>
      </c>
      <c r="N523" s="699">
        <v>0</v>
      </c>
      <c r="O523" s="700">
        <v>0</v>
      </c>
      <c r="P523" s="700">
        <v>0</v>
      </c>
      <c r="Q523" s="705">
        <v>0</v>
      </c>
      <c r="R523" s="700">
        <v>0</v>
      </c>
      <c r="S523" s="701">
        <v>0</v>
      </c>
      <c r="T523" s="700">
        <v>0</v>
      </c>
      <c r="U523" s="701">
        <v>0</v>
      </c>
      <c r="V523" s="700">
        <v>0</v>
      </c>
      <c r="W523" s="701">
        <v>0</v>
      </c>
      <c r="X523" s="700">
        <v>0</v>
      </c>
      <c r="Y523" s="701">
        <v>0</v>
      </c>
      <c r="Z523" s="700">
        <v>0</v>
      </c>
      <c r="AA523" s="701">
        <v>0</v>
      </c>
      <c r="AB523" s="706">
        <v>0</v>
      </c>
      <c r="AC523" s="698">
        <v>0</v>
      </c>
      <c r="AD523" s="996"/>
      <c r="AE523" s="997"/>
      <c r="AF523" s="997"/>
      <c r="AG523" s="536"/>
      <c r="AH523" s="529"/>
      <c r="AI523" s="529"/>
      <c r="AJ523" s="529"/>
      <c r="AK523" s="529"/>
      <c r="AL523" s="529"/>
      <c r="AM523" s="529"/>
      <c r="AN523" s="529"/>
      <c r="AO523" s="529"/>
      <c r="AP523" s="529"/>
      <c r="AQ523" s="529"/>
      <c r="AR523" s="529"/>
      <c r="AS523" s="529"/>
      <c r="AT523" s="529"/>
      <c r="AU523" s="529"/>
      <c r="AV523" s="529"/>
      <c r="AW523" s="529"/>
      <c r="AX523" s="529"/>
      <c r="AY523" s="529"/>
      <c r="AZ523" s="529"/>
      <c r="BA523" s="529"/>
      <c r="BB523" s="529"/>
      <c r="BC523" s="529"/>
      <c r="BD523" s="529"/>
      <c r="BE523" s="529"/>
      <c r="BF523" s="529"/>
      <c r="BG523" s="529"/>
      <c r="BH523" s="529"/>
      <c r="BI523" s="529"/>
      <c r="BJ523" s="529"/>
      <c r="BK523" s="529"/>
      <c r="BL523" s="529"/>
      <c r="BM523" s="529"/>
      <c r="BN523" s="529"/>
      <c r="BO523" s="529"/>
      <c r="BP523" s="529"/>
      <c r="BQ523" s="529"/>
      <c r="BR523" s="529"/>
      <c r="BS523" s="529"/>
      <c r="BT523" s="529"/>
      <c r="BU523" s="529"/>
      <c r="BV523" s="529"/>
      <c r="BW523" s="529"/>
      <c r="BX523" s="529"/>
      <c r="BY523" s="529"/>
      <c r="BZ523" s="529"/>
      <c r="CA523" s="529"/>
      <c r="CB523" s="529"/>
      <c r="CC523" s="529"/>
      <c r="CD523" s="529"/>
      <c r="CE523" s="529"/>
      <c r="CF523" s="529"/>
      <c r="CG523" s="529"/>
      <c r="CH523" s="529"/>
      <c r="CI523" s="529"/>
      <c r="CJ523" s="529"/>
      <c r="CK523" s="529"/>
      <c r="CL523" s="529"/>
      <c r="CM523" s="529"/>
      <c r="CN523" s="529"/>
      <c r="CO523" s="529"/>
      <c r="CP523" s="529"/>
      <c r="CQ523" s="529"/>
    </row>
    <row r="524" spans="1:95" s="70" customFormat="1" ht="15" customHeight="1" x14ac:dyDescent="0.2">
      <c r="A524" s="11">
        <v>129</v>
      </c>
      <c r="B524" s="277"/>
      <c r="C524" s="287"/>
      <c r="D524" s="1485" t="s">
        <v>13</v>
      </c>
      <c r="E524" s="1486"/>
      <c r="F524" s="1486"/>
      <c r="G524" s="1486"/>
      <c r="H524" s="1486"/>
      <c r="I524" s="1486"/>
      <c r="J524" s="1486"/>
      <c r="K524" s="1486"/>
      <c r="L524" s="1486"/>
      <c r="M524" s="1486"/>
      <c r="N524" s="1486"/>
      <c r="O524" s="1486"/>
      <c r="P524" s="1486"/>
      <c r="Q524" s="1486"/>
      <c r="R524" s="1486"/>
      <c r="S524" s="1486"/>
      <c r="T524" s="1486"/>
      <c r="U524" s="1486"/>
      <c r="V524" s="1486"/>
      <c r="W524" s="1486"/>
      <c r="X524" s="1486"/>
      <c r="Y524" s="1486"/>
      <c r="Z524" s="1486"/>
      <c r="AA524" s="1486"/>
      <c r="AB524" s="1486"/>
      <c r="AC524" s="1486"/>
      <c r="AD524" s="1486"/>
      <c r="AE524" s="1486"/>
      <c r="AF524" s="1486"/>
      <c r="AG524" s="536"/>
      <c r="AH524" s="529"/>
      <c r="AI524" s="529"/>
      <c r="AJ524" s="529"/>
      <c r="AK524" s="529"/>
      <c r="AL524" s="529"/>
      <c r="AM524" s="529"/>
      <c r="AN524" s="529"/>
      <c r="AO524" s="529"/>
      <c r="AP524" s="529"/>
      <c r="AQ524" s="529"/>
      <c r="AR524" s="529"/>
      <c r="AS524" s="529"/>
      <c r="AT524" s="529"/>
      <c r="AU524" s="529"/>
      <c r="AV524" s="529"/>
      <c r="AW524" s="529"/>
      <c r="AX524" s="529"/>
      <c r="AY524" s="529"/>
      <c r="AZ524" s="529"/>
      <c r="BA524" s="529"/>
      <c r="BB524" s="529"/>
      <c r="BC524" s="529"/>
      <c r="BD524" s="529"/>
      <c r="BE524" s="529"/>
      <c r="BF524" s="529"/>
      <c r="BG524" s="529"/>
      <c r="BH524" s="529"/>
      <c r="BI524" s="529"/>
      <c r="BJ524" s="529"/>
      <c r="BK524" s="529"/>
      <c r="BL524" s="529"/>
      <c r="BM524" s="529"/>
      <c r="BN524" s="529"/>
      <c r="BO524" s="529"/>
      <c r="BP524" s="529"/>
      <c r="BQ524" s="529"/>
      <c r="BR524" s="529"/>
      <c r="BS524" s="529"/>
      <c r="BT524" s="529"/>
      <c r="BU524" s="529"/>
      <c r="BV524" s="529"/>
      <c r="BW524" s="529"/>
      <c r="BX524" s="529"/>
      <c r="BY524" s="529"/>
      <c r="BZ524" s="529"/>
      <c r="CA524" s="529"/>
      <c r="CB524" s="529"/>
      <c r="CC524" s="529"/>
      <c r="CD524" s="529"/>
      <c r="CE524" s="529"/>
      <c r="CF524" s="529"/>
      <c r="CG524" s="529"/>
      <c r="CH524" s="529"/>
      <c r="CI524" s="529"/>
      <c r="CJ524" s="529"/>
      <c r="CK524" s="529"/>
      <c r="CL524" s="529"/>
      <c r="CM524" s="529"/>
      <c r="CN524" s="529"/>
      <c r="CO524" s="529"/>
      <c r="CP524" s="529"/>
      <c r="CQ524" s="529"/>
    </row>
    <row r="525" spans="1:95" s="70" customFormat="1" ht="15" customHeight="1" x14ac:dyDescent="0.2">
      <c r="A525" s="11">
        <v>130</v>
      </c>
      <c r="B525" s="277"/>
      <c r="C525" s="287"/>
      <c r="D525" s="287"/>
      <c r="E525" s="1532" t="s">
        <v>14</v>
      </c>
      <c r="F525" s="1533"/>
      <c r="G525" s="1533"/>
      <c r="H525" s="1533"/>
      <c r="I525" s="1533"/>
      <c r="J525" s="1533"/>
      <c r="K525" s="1533"/>
      <c r="L525" s="1534"/>
      <c r="M525" s="407">
        <f>SUBTOTAL(9,M526:M528)</f>
        <v>0</v>
      </c>
      <c r="N525" s="410">
        <f t="shared" ref="N525:AC525" si="116">SUBTOTAL(9,N526:N528)</f>
        <v>0</v>
      </c>
      <c r="O525" s="414">
        <f t="shared" si="116"/>
        <v>0</v>
      </c>
      <c r="P525" s="413">
        <f t="shared" si="116"/>
        <v>0</v>
      </c>
      <c r="Q525" s="415">
        <f t="shared" si="116"/>
        <v>0</v>
      </c>
      <c r="R525" s="414">
        <f t="shared" si="116"/>
        <v>0</v>
      </c>
      <c r="S525" s="414">
        <f t="shared" si="116"/>
        <v>0</v>
      </c>
      <c r="T525" s="414">
        <f t="shared" si="116"/>
        <v>0</v>
      </c>
      <c r="U525" s="414">
        <f t="shared" si="116"/>
        <v>0</v>
      </c>
      <c r="V525" s="414">
        <f t="shared" si="116"/>
        <v>0</v>
      </c>
      <c r="W525" s="414">
        <f t="shared" si="116"/>
        <v>0</v>
      </c>
      <c r="X525" s="414">
        <f t="shared" si="116"/>
        <v>0</v>
      </c>
      <c r="Y525" s="414">
        <f t="shared" si="116"/>
        <v>0</v>
      </c>
      <c r="Z525" s="414">
        <f t="shared" si="116"/>
        <v>0</v>
      </c>
      <c r="AA525" s="414">
        <f t="shared" si="116"/>
        <v>0</v>
      </c>
      <c r="AB525" s="424">
        <f t="shared" si="116"/>
        <v>0</v>
      </c>
      <c r="AC525" s="407">
        <f t="shared" si="116"/>
        <v>0</v>
      </c>
      <c r="AD525" s="996"/>
      <c r="AE525" s="997"/>
      <c r="AF525" s="997"/>
      <c r="AG525" s="536"/>
      <c r="AH525" s="529"/>
      <c r="AI525" s="529"/>
      <c r="AJ525" s="529"/>
      <c r="AK525" s="529"/>
      <c r="AL525" s="529"/>
      <c r="AM525" s="529"/>
      <c r="AN525" s="529"/>
      <c r="AO525" s="529"/>
      <c r="AP525" s="529"/>
      <c r="AQ525" s="529"/>
      <c r="AR525" s="529"/>
      <c r="AS525" s="529"/>
      <c r="AT525" s="529"/>
      <c r="AU525" s="529"/>
      <c r="AV525" s="529"/>
      <c r="AW525" s="529"/>
      <c r="AX525" s="529"/>
      <c r="AY525" s="529"/>
      <c r="AZ525" s="529"/>
      <c r="BA525" s="529"/>
      <c r="BB525" s="529"/>
      <c r="BC525" s="529"/>
      <c r="BD525" s="529"/>
      <c r="BE525" s="529"/>
      <c r="BF525" s="529"/>
      <c r="BG525" s="529"/>
      <c r="BH525" s="529"/>
      <c r="BI525" s="529"/>
      <c r="BJ525" s="529"/>
      <c r="BK525" s="529"/>
      <c r="BL525" s="529"/>
      <c r="BM525" s="529"/>
      <c r="BN525" s="529"/>
      <c r="BO525" s="529"/>
      <c r="BP525" s="529"/>
      <c r="BQ525" s="529"/>
      <c r="BR525" s="529"/>
      <c r="BS525" s="529"/>
      <c r="BT525" s="529"/>
      <c r="BU525" s="529"/>
      <c r="BV525" s="529"/>
      <c r="BW525" s="529"/>
      <c r="BX525" s="529"/>
      <c r="BY525" s="529"/>
      <c r="BZ525" s="529"/>
      <c r="CA525" s="529"/>
      <c r="CB525" s="529"/>
      <c r="CC525" s="529"/>
      <c r="CD525" s="529"/>
      <c r="CE525" s="529"/>
      <c r="CF525" s="529"/>
      <c r="CG525" s="529"/>
      <c r="CH525" s="529"/>
      <c r="CI525" s="529"/>
      <c r="CJ525" s="529"/>
      <c r="CK525" s="529"/>
      <c r="CL525" s="529"/>
      <c r="CM525" s="529"/>
      <c r="CN525" s="529"/>
      <c r="CO525" s="529"/>
      <c r="CP525" s="529"/>
      <c r="CQ525" s="529"/>
    </row>
    <row r="526" spans="1:95" s="70" customFormat="1" ht="15" customHeight="1" x14ac:dyDescent="0.2">
      <c r="A526" s="11">
        <v>131</v>
      </c>
      <c r="B526" s="277"/>
      <c r="C526" s="287"/>
      <c r="D526" s="287"/>
      <c r="E526" s="288"/>
      <c r="F526" s="1455" t="s">
        <v>112</v>
      </c>
      <c r="G526" s="1456"/>
      <c r="H526" s="1456"/>
      <c r="I526" s="1456"/>
      <c r="J526" s="1456"/>
      <c r="K526" s="1456"/>
      <c r="L526" s="1457"/>
      <c r="M526" s="698">
        <v>0</v>
      </c>
      <c r="N526" s="699">
        <v>0</v>
      </c>
      <c r="O526" s="700">
        <v>0</v>
      </c>
      <c r="P526" s="700">
        <v>0</v>
      </c>
      <c r="Q526" s="705">
        <v>0</v>
      </c>
      <c r="R526" s="700">
        <v>0</v>
      </c>
      <c r="S526" s="701">
        <v>0</v>
      </c>
      <c r="T526" s="700">
        <v>0</v>
      </c>
      <c r="U526" s="701">
        <v>0</v>
      </c>
      <c r="V526" s="700">
        <v>0</v>
      </c>
      <c r="W526" s="701">
        <v>0</v>
      </c>
      <c r="X526" s="700">
        <v>0</v>
      </c>
      <c r="Y526" s="701">
        <v>0</v>
      </c>
      <c r="Z526" s="700">
        <v>0</v>
      </c>
      <c r="AA526" s="701">
        <v>0</v>
      </c>
      <c r="AB526" s="706">
        <v>0</v>
      </c>
      <c r="AC526" s="698">
        <v>0</v>
      </c>
      <c r="AD526" s="996"/>
      <c r="AE526" s="997"/>
      <c r="AF526" s="997"/>
      <c r="AG526" s="536"/>
      <c r="AH526" s="529"/>
      <c r="AI526" s="529"/>
      <c r="AJ526" s="529"/>
      <c r="AK526" s="529"/>
      <c r="AL526" s="529"/>
      <c r="AM526" s="529"/>
      <c r="AN526" s="529"/>
      <c r="AO526" s="529"/>
      <c r="AP526" s="529"/>
      <c r="AQ526" s="529"/>
      <c r="AR526" s="529"/>
      <c r="AS526" s="529"/>
      <c r="AT526" s="529"/>
      <c r="AU526" s="529"/>
      <c r="AV526" s="529"/>
      <c r="AW526" s="529"/>
      <c r="AX526" s="529"/>
      <c r="AY526" s="529"/>
      <c r="AZ526" s="529"/>
      <c r="BA526" s="529"/>
      <c r="BB526" s="529"/>
      <c r="BC526" s="529"/>
      <c r="BD526" s="529"/>
      <c r="BE526" s="529"/>
      <c r="BF526" s="529"/>
      <c r="BG526" s="529"/>
      <c r="BH526" s="529"/>
      <c r="BI526" s="529"/>
      <c r="BJ526" s="529"/>
      <c r="BK526" s="529"/>
      <c r="BL526" s="529"/>
      <c r="BM526" s="529"/>
      <c r="BN526" s="529"/>
      <c r="BO526" s="529"/>
      <c r="BP526" s="529"/>
      <c r="BQ526" s="529"/>
      <c r="BR526" s="529"/>
      <c r="BS526" s="529"/>
      <c r="BT526" s="529"/>
      <c r="BU526" s="529"/>
      <c r="BV526" s="529"/>
      <c r="BW526" s="529"/>
      <c r="BX526" s="529"/>
      <c r="BY526" s="529"/>
      <c r="BZ526" s="529"/>
      <c r="CA526" s="529"/>
      <c r="CB526" s="529"/>
      <c r="CC526" s="529"/>
      <c r="CD526" s="529"/>
      <c r="CE526" s="529"/>
      <c r="CF526" s="529"/>
      <c r="CG526" s="529"/>
      <c r="CH526" s="529"/>
      <c r="CI526" s="529"/>
      <c r="CJ526" s="529"/>
      <c r="CK526" s="529"/>
      <c r="CL526" s="529"/>
      <c r="CM526" s="529"/>
      <c r="CN526" s="529"/>
      <c r="CO526" s="529"/>
      <c r="CP526" s="529"/>
      <c r="CQ526" s="529"/>
    </row>
    <row r="527" spans="1:95" s="70" customFormat="1" ht="15" customHeight="1" x14ac:dyDescent="0.2">
      <c r="A527" s="11">
        <v>132</v>
      </c>
      <c r="B527" s="277"/>
      <c r="C527" s="287"/>
      <c r="D527" s="287"/>
      <c r="E527" s="288"/>
      <c r="F527" s="1449" t="s">
        <v>113</v>
      </c>
      <c r="G527" s="1450"/>
      <c r="H527" s="1450"/>
      <c r="I527" s="1450"/>
      <c r="J527" s="1450"/>
      <c r="K527" s="1450"/>
      <c r="L527" s="1451"/>
      <c r="M527" s="698">
        <v>0</v>
      </c>
      <c r="N527" s="699">
        <v>0</v>
      </c>
      <c r="O527" s="700">
        <v>0</v>
      </c>
      <c r="P527" s="700">
        <v>0</v>
      </c>
      <c r="Q527" s="705">
        <v>0</v>
      </c>
      <c r="R527" s="700">
        <v>0</v>
      </c>
      <c r="S527" s="701">
        <v>0</v>
      </c>
      <c r="T527" s="700">
        <v>0</v>
      </c>
      <c r="U527" s="701">
        <v>0</v>
      </c>
      <c r="V527" s="700">
        <v>0</v>
      </c>
      <c r="W527" s="701">
        <v>0</v>
      </c>
      <c r="X527" s="700">
        <v>0</v>
      </c>
      <c r="Y527" s="701">
        <v>0</v>
      </c>
      <c r="Z527" s="700">
        <v>0</v>
      </c>
      <c r="AA527" s="701">
        <v>0</v>
      </c>
      <c r="AB527" s="706">
        <v>0</v>
      </c>
      <c r="AC527" s="698">
        <v>0</v>
      </c>
      <c r="AD527" s="996"/>
      <c r="AE527" s="997"/>
      <c r="AF527" s="997"/>
      <c r="AG527" s="536"/>
      <c r="AH527" s="529"/>
      <c r="AI527" s="529"/>
      <c r="AJ527" s="529"/>
      <c r="AK527" s="529"/>
      <c r="AL527" s="529"/>
      <c r="AM527" s="529"/>
      <c r="AN527" s="529"/>
      <c r="AO527" s="529"/>
      <c r="AP527" s="529"/>
      <c r="AQ527" s="529"/>
      <c r="AR527" s="529"/>
      <c r="AS527" s="529"/>
      <c r="AT527" s="529"/>
      <c r="AU527" s="529"/>
      <c r="AV527" s="529"/>
      <c r="AW527" s="529"/>
      <c r="AX527" s="529"/>
      <c r="AY527" s="529"/>
      <c r="AZ527" s="529"/>
      <c r="BA527" s="529"/>
      <c r="BB527" s="529"/>
      <c r="BC527" s="529"/>
      <c r="BD527" s="529"/>
      <c r="BE527" s="529"/>
      <c r="BF527" s="529"/>
      <c r="BG527" s="529"/>
      <c r="BH527" s="529"/>
      <c r="BI527" s="529"/>
      <c r="BJ527" s="529"/>
      <c r="BK527" s="529"/>
      <c r="BL527" s="529"/>
      <c r="BM527" s="529"/>
      <c r="BN527" s="529"/>
      <c r="BO527" s="529"/>
      <c r="BP527" s="529"/>
      <c r="BQ527" s="529"/>
      <c r="BR527" s="529"/>
      <c r="BS527" s="529"/>
      <c r="BT527" s="529"/>
      <c r="BU527" s="529"/>
      <c r="BV527" s="529"/>
      <c r="BW527" s="529"/>
      <c r="BX527" s="529"/>
      <c r="BY527" s="529"/>
      <c r="BZ527" s="529"/>
      <c r="CA527" s="529"/>
      <c r="CB527" s="529"/>
      <c r="CC527" s="529"/>
      <c r="CD527" s="529"/>
      <c r="CE527" s="529"/>
      <c r="CF527" s="529"/>
      <c r="CG527" s="529"/>
      <c r="CH527" s="529"/>
      <c r="CI527" s="529"/>
      <c r="CJ527" s="529"/>
      <c r="CK527" s="529"/>
      <c r="CL527" s="529"/>
      <c r="CM527" s="529"/>
      <c r="CN527" s="529"/>
      <c r="CO527" s="529"/>
      <c r="CP527" s="529"/>
      <c r="CQ527" s="529"/>
    </row>
    <row r="528" spans="1:95" s="70" customFormat="1" ht="15" customHeight="1" x14ac:dyDescent="0.2">
      <c r="A528" s="11">
        <v>133</v>
      </c>
      <c r="B528" s="277"/>
      <c r="C528" s="287"/>
      <c r="D528" s="287"/>
      <c r="E528" s="288"/>
      <c r="F528" s="1458" t="s">
        <v>557</v>
      </c>
      <c r="G528" s="1459"/>
      <c r="H528" s="1459"/>
      <c r="I528" s="1459"/>
      <c r="J528" s="1459"/>
      <c r="K528" s="1459"/>
      <c r="L528" s="1460"/>
      <c r="M528" s="698">
        <v>0</v>
      </c>
      <c r="N528" s="699">
        <v>0</v>
      </c>
      <c r="O528" s="700">
        <v>0</v>
      </c>
      <c r="P528" s="700">
        <v>0</v>
      </c>
      <c r="Q528" s="705">
        <v>0</v>
      </c>
      <c r="R528" s="700">
        <v>0</v>
      </c>
      <c r="S528" s="701">
        <v>0</v>
      </c>
      <c r="T528" s="700">
        <v>0</v>
      </c>
      <c r="U528" s="701">
        <v>0</v>
      </c>
      <c r="V528" s="700">
        <v>0</v>
      </c>
      <c r="W528" s="701">
        <v>0</v>
      </c>
      <c r="X528" s="700">
        <v>0</v>
      </c>
      <c r="Y528" s="701">
        <v>0</v>
      </c>
      <c r="Z528" s="700">
        <v>0</v>
      </c>
      <c r="AA528" s="701">
        <v>0</v>
      </c>
      <c r="AB528" s="706">
        <v>0</v>
      </c>
      <c r="AC528" s="698">
        <v>0</v>
      </c>
      <c r="AD528" s="996"/>
      <c r="AE528" s="997"/>
      <c r="AF528" s="997"/>
      <c r="AG528" s="536"/>
      <c r="AH528" s="529"/>
      <c r="AI528" s="529"/>
      <c r="AJ528" s="529"/>
      <c r="AK528" s="529"/>
      <c r="AL528" s="529"/>
      <c r="AM528" s="529"/>
      <c r="AN528" s="529"/>
      <c r="AO528" s="529"/>
      <c r="AP528" s="529"/>
      <c r="AQ528" s="529"/>
      <c r="AR528" s="529"/>
      <c r="AS528" s="529"/>
      <c r="AT528" s="529"/>
      <c r="AU528" s="529"/>
      <c r="AV528" s="529"/>
      <c r="AW528" s="529"/>
      <c r="AX528" s="529"/>
      <c r="AY528" s="529"/>
      <c r="AZ528" s="529"/>
      <c r="BA528" s="529"/>
      <c r="BB528" s="529"/>
      <c r="BC528" s="529"/>
      <c r="BD528" s="529"/>
      <c r="BE528" s="529"/>
      <c r="BF528" s="529"/>
      <c r="BG528" s="529"/>
      <c r="BH528" s="529"/>
      <c r="BI528" s="529"/>
      <c r="BJ528" s="529"/>
      <c r="BK528" s="529"/>
      <c r="BL528" s="529"/>
      <c r="BM528" s="529"/>
      <c r="BN528" s="529"/>
      <c r="BO528" s="529"/>
      <c r="BP528" s="529"/>
      <c r="BQ528" s="529"/>
      <c r="BR528" s="529"/>
      <c r="BS528" s="529"/>
      <c r="BT528" s="529"/>
      <c r="BU528" s="529"/>
      <c r="BV528" s="529"/>
      <c r="BW528" s="529"/>
      <c r="BX528" s="529"/>
      <c r="BY528" s="529"/>
      <c r="BZ528" s="529"/>
      <c r="CA528" s="529"/>
      <c r="CB528" s="529"/>
      <c r="CC528" s="529"/>
      <c r="CD528" s="529"/>
      <c r="CE528" s="529"/>
      <c r="CF528" s="529"/>
      <c r="CG528" s="529"/>
      <c r="CH528" s="529"/>
      <c r="CI528" s="529"/>
      <c r="CJ528" s="529"/>
      <c r="CK528" s="529"/>
      <c r="CL528" s="529"/>
      <c r="CM528" s="529"/>
      <c r="CN528" s="529"/>
      <c r="CO528" s="529"/>
      <c r="CP528" s="529"/>
      <c r="CQ528" s="529"/>
    </row>
    <row r="529" spans="1:95" s="70" customFormat="1" ht="15" customHeight="1" x14ac:dyDescent="0.2">
      <c r="A529" s="11">
        <v>134</v>
      </c>
      <c r="B529" s="277"/>
      <c r="C529" s="287"/>
      <c r="D529" s="287"/>
      <c r="E529" s="1452" t="s">
        <v>15</v>
      </c>
      <c r="F529" s="1453"/>
      <c r="G529" s="1453"/>
      <c r="H529" s="1453"/>
      <c r="I529" s="1453"/>
      <c r="J529" s="1453"/>
      <c r="K529" s="1453"/>
      <c r="L529" s="1454"/>
      <c r="M529" s="407">
        <f>SUBTOTAL(9,M530:M532)</f>
        <v>0</v>
      </c>
      <c r="N529" s="410">
        <f t="shared" ref="N529:AC529" si="117">SUBTOTAL(9,N530:N532)</f>
        <v>0</v>
      </c>
      <c r="O529" s="414">
        <f t="shared" si="117"/>
        <v>0</v>
      </c>
      <c r="P529" s="413">
        <f t="shared" si="117"/>
        <v>0</v>
      </c>
      <c r="Q529" s="415">
        <f t="shared" si="117"/>
        <v>0</v>
      </c>
      <c r="R529" s="414">
        <f t="shared" si="117"/>
        <v>0</v>
      </c>
      <c r="S529" s="414">
        <f t="shared" si="117"/>
        <v>0</v>
      </c>
      <c r="T529" s="414">
        <f t="shared" si="117"/>
        <v>0</v>
      </c>
      <c r="U529" s="414">
        <f t="shared" si="117"/>
        <v>0</v>
      </c>
      <c r="V529" s="414">
        <f t="shared" si="117"/>
        <v>0</v>
      </c>
      <c r="W529" s="414">
        <f t="shared" si="117"/>
        <v>0</v>
      </c>
      <c r="X529" s="414">
        <f t="shared" si="117"/>
        <v>0</v>
      </c>
      <c r="Y529" s="414">
        <f t="shared" si="117"/>
        <v>0</v>
      </c>
      <c r="Z529" s="414">
        <f t="shared" si="117"/>
        <v>0</v>
      </c>
      <c r="AA529" s="414">
        <f t="shared" si="117"/>
        <v>0</v>
      </c>
      <c r="AB529" s="424">
        <f t="shared" si="117"/>
        <v>0</v>
      </c>
      <c r="AC529" s="407">
        <f t="shared" si="117"/>
        <v>0</v>
      </c>
      <c r="AD529" s="996"/>
      <c r="AE529" s="997"/>
      <c r="AF529" s="997"/>
      <c r="AG529" s="536"/>
      <c r="AH529" s="529"/>
      <c r="AI529" s="529"/>
      <c r="AJ529" s="529"/>
      <c r="AK529" s="529"/>
      <c r="AL529" s="529"/>
      <c r="AM529" s="529"/>
      <c r="AN529" s="529"/>
      <c r="AO529" s="529"/>
      <c r="AP529" s="529"/>
      <c r="AQ529" s="529"/>
      <c r="AR529" s="529"/>
      <c r="AS529" s="529"/>
      <c r="AT529" s="529"/>
      <c r="AU529" s="529"/>
      <c r="AV529" s="529"/>
      <c r="AW529" s="529"/>
      <c r="AX529" s="529"/>
      <c r="AY529" s="529"/>
      <c r="AZ529" s="529"/>
      <c r="BA529" s="529"/>
      <c r="BB529" s="529"/>
      <c r="BC529" s="529"/>
      <c r="BD529" s="529"/>
      <c r="BE529" s="529"/>
      <c r="BF529" s="529"/>
      <c r="BG529" s="529"/>
      <c r="BH529" s="529"/>
      <c r="BI529" s="529"/>
      <c r="BJ529" s="529"/>
      <c r="BK529" s="529"/>
      <c r="BL529" s="529"/>
      <c r="BM529" s="529"/>
      <c r="BN529" s="529"/>
      <c r="BO529" s="529"/>
      <c r="BP529" s="529"/>
      <c r="BQ529" s="529"/>
      <c r="BR529" s="529"/>
      <c r="BS529" s="529"/>
      <c r="BT529" s="529"/>
      <c r="BU529" s="529"/>
      <c r="BV529" s="529"/>
      <c r="BW529" s="529"/>
      <c r="BX529" s="529"/>
      <c r="BY529" s="529"/>
      <c r="BZ529" s="529"/>
      <c r="CA529" s="529"/>
      <c r="CB529" s="529"/>
      <c r="CC529" s="529"/>
      <c r="CD529" s="529"/>
      <c r="CE529" s="529"/>
      <c r="CF529" s="529"/>
      <c r="CG529" s="529"/>
      <c r="CH529" s="529"/>
      <c r="CI529" s="529"/>
      <c r="CJ529" s="529"/>
      <c r="CK529" s="529"/>
      <c r="CL529" s="529"/>
      <c r="CM529" s="529"/>
      <c r="CN529" s="529"/>
      <c r="CO529" s="529"/>
      <c r="CP529" s="529"/>
      <c r="CQ529" s="529"/>
    </row>
    <row r="530" spans="1:95" s="70" customFormat="1" ht="15" customHeight="1" x14ac:dyDescent="0.2">
      <c r="A530" s="11">
        <v>135</v>
      </c>
      <c r="B530" s="277"/>
      <c r="C530" s="287"/>
      <c r="D530" s="287"/>
      <c r="E530" s="288"/>
      <c r="F530" s="1455" t="s">
        <v>109</v>
      </c>
      <c r="G530" s="1456"/>
      <c r="H530" s="1456"/>
      <c r="I530" s="1456"/>
      <c r="J530" s="1456"/>
      <c r="K530" s="1456"/>
      <c r="L530" s="1457"/>
      <c r="M530" s="698">
        <v>0</v>
      </c>
      <c r="N530" s="699">
        <v>0</v>
      </c>
      <c r="O530" s="700">
        <v>0</v>
      </c>
      <c r="P530" s="700">
        <v>0</v>
      </c>
      <c r="Q530" s="705">
        <v>0</v>
      </c>
      <c r="R530" s="700">
        <v>0</v>
      </c>
      <c r="S530" s="701">
        <v>0</v>
      </c>
      <c r="T530" s="700">
        <v>0</v>
      </c>
      <c r="U530" s="701">
        <v>0</v>
      </c>
      <c r="V530" s="700">
        <v>0</v>
      </c>
      <c r="W530" s="701">
        <v>0</v>
      </c>
      <c r="X530" s="700">
        <v>0</v>
      </c>
      <c r="Y530" s="701">
        <v>0</v>
      </c>
      <c r="Z530" s="700">
        <v>0</v>
      </c>
      <c r="AA530" s="701">
        <v>0</v>
      </c>
      <c r="AB530" s="706">
        <v>0</v>
      </c>
      <c r="AC530" s="698">
        <v>0</v>
      </c>
      <c r="AD530" s="996"/>
      <c r="AE530" s="997"/>
      <c r="AF530" s="997"/>
      <c r="AG530" s="536"/>
      <c r="AH530" s="529"/>
      <c r="AI530" s="529"/>
      <c r="AJ530" s="529"/>
      <c r="AK530" s="529"/>
      <c r="AL530" s="529"/>
      <c r="AM530" s="529"/>
      <c r="AN530" s="529"/>
      <c r="AO530" s="529"/>
      <c r="AP530" s="529"/>
      <c r="AQ530" s="529"/>
      <c r="AR530" s="529"/>
      <c r="AS530" s="529"/>
      <c r="AT530" s="529"/>
      <c r="AU530" s="529"/>
      <c r="AV530" s="529"/>
      <c r="AW530" s="529"/>
      <c r="AX530" s="529"/>
      <c r="AY530" s="529"/>
      <c r="AZ530" s="529"/>
      <c r="BA530" s="529"/>
      <c r="BB530" s="529"/>
      <c r="BC530" s="529"/>
      <c r="BD530" s="529"/>
      <c r="BE530" s="529"/>
      <c r="BF530" s="529"/>
      <c r="BG530" s="529"/>
      <c r="BH530" s="529"/>
      <c r="BI530" s="529"/>
      <c r="BJ530" s="529"/>
      <c r="BK530" s="529"/>
      <c r="BL530" s="529"/>
      <c r="BM530" s="529"/>
      <c r="BN530" s="529"/>
      <c r="BO530" s="529"/>
      <c r="BP530" s="529"/>
      <c r="BQ530" s="529"/>
      <c r="BR530" s="529"/>
      <c r="BS530" s="529"/>
      <c r="BT530" s="529"/>
      <c r="BU530" s="529"/>
      <c r="BV530" s="529"/>
      <c r="BW530" s="529"/>
      <c r="BX530" s="529"/>
      <c r="BY530" s="529"/>
      <c r="BZ530" s="529"/>
      <c r="CA530" s="529"/>
      <c r="CB530" s="529"/>
      <c r="CC530" s="529"/>
      <c r="CD530" s="529"/>
      <c r="CE530" s="529"/>
      <c r="CF530" s="529"/>
      <c r="CG530" s="529"/>
      <c r="CH530" s="529"/>
      <c r="CI530" s="529"/>
      <c r="CJ530" s="529"/>
      <c r="CK530" s="529"/>
      <c r="CL530" s="529"/>
      <c r="CM530" s="529"/>
      <c r="CN530" s="529"/>
      <c r="CO530" s="529"/>
      <c r="CP530" s="529"/>
      <c r="CQ530" s="529"/>
    </row>
    <row r="531" spans="1:95" s="70" customFormat="1" ht="15" customHeight="1" x14ac:dyDescent="0.2">
      <c r="A531" s="11">
        <v>136</v>
      </c>
      <c r="B531" s="277"/>
      <c r="C531" s="287"/>
      <c r="D531" s="287"/>
      <c r="E531" s="288"/>
      <c r="F531" s="1449" t="s">
        <v>110</v>
      </c>
      <c r="G531" s="1450"/>
      <c r="H531" s="1450"/>
      <c r="I531" s="1450"/>
      <c r="J531" s="1450"/>
      <c r="K531" s="1450"/>
      <c r="L531" s="1451"/>
      <c r="M531" s="698">
        <v>0</v>
      </c>
      <c r="N531" s="699">
        <v>0</v>
      </c>
      <c r="O531" s="700">
        <v>0</v>
      </c>
      <c r="P531" s="700">
        <v>0</v>
      </c>
      <c r="Q531" s="705">
        <v>0</v>
      </c>
      <c r="R531" s="700">
        <v>0</v>
      </c>
      <c r="S531" s="701">
        <v>0</v>
      </c>
      <c r="T531" s="700">
        <v>0</v>
      </c>
      <c r="U531" s="701">
        <v>0</v>
      </c>
      <c r="V531" s="700">
        <v>0</v>
      </c>
      <c r="W531" s="701">
        <v>0</v>
      </c>
      <c r="X531" s="700">
        <v>0</v>
      </c>
      <c r="Y531" s="701">
        <v>0</v>
      </c>
      <c r="Z531" s="700">
        <v>0</v>
      </c>
      <c r="AA531" s="701">
        <v>0</v>
      </c>
      <c r="AB531" s="706">
        <v>0</v>
      </c>
      <c r="AC531" s="698">
        <v>0</v>
      </c>
      <c r="AD531" s="996"/>
      <c r="AE531" s="997"/>
      <c r="AF531" s="997"/>
      <c r="AG531" s="536"/>
      <c r="AH531" s="529"/>
      <c r="AI531" s="529"/>
      <c r="AJ531" s="529"/>
      <c r="AK531" s="529"/>
      <c r="AL531" s="529"/>
      <c r="AM531" s="529"/>
      <c r="AN531" s="529"/>
      <c r="AO531" s="529"/>
      <c r="AP531" s="529"/>
      <c r="AQ531" s="529"/>
      <c r="AR531" s="529"/>
      <c r="AS531" s="529"/>
      <c r="AT531" s="529"/>
      <c r="AU531" s="529"/>
      <c r="AV531" s="529"/>
      <c r="AW531" s="529"/>
      <c r="AX531" s="529"/>
      <c r="AY531" s="529"/>
      <c r="AZ531" s="529"/>
      <c r="BA531" s="529"/>
      <c r="BB531" s="529"/>
      <c r="BC531" s="529"/>
      <c r="BD531" s="529"/>
      <c r="BE531" s="529"/>
      <c r="BF531" s="529"/>
      <c r="BG531" s="529"/>
      <c r="BH531" s="529"/>
      <c r="BI531" s="529"/>
      <c r="BJ531" s="529"/>
      <c r="BK531" s="529"/>
      <c r="BL531" s="529"/>
      <c r="BM531" s="529"/>
      <c r="BN531" s="529"/>
      <c r="BO531" s="529"/>
      <c r="BP531" s="529"/>
      <c r="BQ531" s="529"/>
      <c r="BR531" s="529"/>
      <c r="BS531" s="529"/>
      <c r="BT531" s="529"/>
      <c r="BU531" s="529"/>
      <c r="BV531" s="529"/>
      <c r="BW531" s="529"/>
      <c r="BX531" s="529"/>
      <c r="BY531" s="529"/>
      <c r="BZ531" s="529"/>
      <c r="CA531" s="529"/>
      <c r="CB531" s="529"/>
      <c r="CC531" s="529"/>
      <c r="CD531" s="529"/>
      <c r="CE531" s="529"/>
      <c r="CF531" s="529"/>
      <c r="CG531" s="529"/>
      <c r="CH531" s="529"/>
      <c r="CI531" s="529"/>
      <c r="CJ531" s="529"/>
      <c r="CK531" s="529"/>
      <c r="CL531" s="529"/>
      <c r="CM531" s="529"/>
      <c r="CN531" s="529"/>
      <c r="CO531" s="529"/>
      <c r="CP531" s="529"/>
      <c r="CQ531" s="529"/>
    </row>
    <row r="532" spans="1:95" s="70" customFormat="1" ht="15" customHeight="1" x14ac:dyDescent="0.2">
      <c r="A532" s="11">
        <v>137</v>
      </c>
      <c r="B532" s="277"/>
      <c r="C532" s="287"/>
      <c r="D532" s="287"/>
      <c r="E532" s="288"/>
      <c r="F532" s="1458" t="s">
        <v>111</v>
      </c>
      <c r="G532" s="1459"/>
      <c r="H532" s="1459"/>
      <c r="I532" s="1459"/>
      <c r="J532" s="1459"/>
      <c r="K532" s="1459"/>
      <c r="L532" s="1460"/>
      <c r="M532" s="698">
        <v>0</v>
      </c>
      <c r="N532" s="699">
        <v>0</v>
      </c>
      <c r="O532" s="700">
        <v>0</v>
      </c>
      <c r="P532" s="700">
        <v>0</v>
      </c>
      <c r="Q532" s="705">
        <v>0</v>
      </c>
      <c r="R532" s="700">
        <v>0</v>
      </c>
      <c r="S532" s="701">
        <v>0</v>
      </c>
      <c r="T532" s="700">
        <v>0</v>
      </c>
      <c r="U532" s="701">
        <v>0</v>
      </c>
      <c r="V532" s="700">
        <v>0</v>
      </c>
      <c r="W532" s="701">
        <v>0</v>
      </c>
      <c r="X532" s="700">
        <v>0</v>
      </c>
      <c r="Y532" s="701">
        <v>0</v>
      </c>
      <c r="Z532" s="700">
        <v>0</v>
      </c>
      <c r="AA532" s="701">
        <v>0</v>
      </c>
      <c r="AB532" s="706">
        <v>0</v>
      </c>
      <c r="AC532" s="698">
        <v>0</v>
      </c>
      <c r="AD532" s="996"/>
      <c r="AE532" s="997"/>
      <c r="AF532" s="997"/>
      <c r="AG532" s="536"/>
      <c r="AH532" s="529"/>
      <c r="AI532" s="529"/>
      <c r="AJ532" s="529"/>
      <c r="AK532" s="529"/>
      <c r="AL532" s="529"/>
      <c r="AM532" s="529"/>
      <c r="AN532" s="529"/>
      <c r="AO532" s="529"/>
      <c r="AP532" s="529"/>
      <c r="AQ532" s="529"/>
      <c r="AR532" s="529"/>
      <c r="AS532" s="529"/>
      <c r="AT532" s="529"/>
      <c r="AU532" s="529"/>
      <c r="AV532" s="529"/>
      <c r="AW532" s="529"/>
      <c r="AX532" s="529"/>
      <c r="AY532" s="529"/>
      <c r="AZ532" s="529"/>
      <c r="BA532" s="529"/>
      <c r="BB532" s="529"/>
      <c r="BC532" s="529"/>
      <c r="BD532" s="529"/>
      <c r="BE532" s="529"/>
      <c r="BF532" s="529"/>
      <c r="BG532" s="529"/>
      <c r="BH532" s="529"/>
      <c r="BI532" s="529"/>
      <c r="BJ532" s="529"/>
      <c r="BK532" s="529"/>
      <c r="BL532" s="529"/>
      <c r="BM532" s="529"/>
      <c r="BN532" s="529"/>
      <c r="BO532" s="529"/>
      <c r="BP532" s="529"/>
      <c r="BQ532" s="529"/>
      <c r="BR532" s="529"/>
      <c r="BS532" s="529"/>
      <c r="BT532" s="529"/>
      <c r="BU532" s="529"/>
      <c r="BV532" s="529"/>
      <c r="BW532" s="529"/>
      <c r="BX532" s="529"/>
      <c r="BY532" s="529"/>
      <c r="BZ532" s="529"/>
      <c r="CA532" s="529"/>
      <c r="CB532" s="529"/>
      <c r="CC532" s="529"/>
      <c r="CD532" s="529"/>
      <c r="CE532" s="529"/>
      <c r="CF532" s="529"/>
      <c r="CG532" s="529"/>
      <c r="CH532" s="529"/>
      <c r="CI532" s="529"/>
      <c r="CJ532" s="529"/>
      <c r="CK532" s="529"/>
      <c r="CL532" s="529"/>
      <c r="CM532" s="529"/>
      <c r="CN532" s="529"/>
      <c r="CO532" s="529"/>
      <c r="CP532" s="529"/>
      <c r="CQ532" s="529"/>
    </row>
    <row r="533" spans="1:95" s="70" customFormat="1" ht="15" customHeight="1" x14ac:dyDescent="0.2">
      <c r="A533" s="11">
        <v>138</v>
      </c>
      <c r="B533" s="277"/>
      <c r="C533" s="287"/>
      <c r="D533" s="287"/>
      <c r="E533" s="1452" t="s">
        <v>18</v>
      </c>
      <c r="F533" s="1453"/>
      <c r="G533" s="1453"/>
      <c r="H533" s="1453"/>
      <c r="I533" s="1453"/>
      <c r="J533" s="1453"/>
      <c r="K533" s="1453"/>
      <c r="L533" s="1454"/>
      <c r="M533" s="407">
        <f>SUBTOTAL(9,M534:M536)</f>
        <v>0</v>
      </c>
      <c r="N533" s="410">
        <f t="shared" ref="N533:AC533" si="118">SUBTOTAL(9,N534:N536)</f>
        <v>0</v>
      </c>
      <c r="O533" s="414">
        <f t="shared" si="118"/>
        <v>0</v>
      </c>
      <c r="P533" s="413">
        <f t="shared" si="118"/>
        <v>0</v>
      </c>
      <c r="Q533" s="415">
        <f t="shared" si="118"/>
        <v>0</v>
      </c>
      <c r="R533" s="414">
        <f t="shared" si="118"/>
        <v>0</v>
      </c>
      <c r="S533" s="414">
        <f t="shared" si="118"/>
        <v>0</v>
      </c>
      <c r="T533" s="414">
        <f t="shared" si="118"/>
        <v>0</v>
      </c>
      <c r="U533" s="414">
        <f t="shared" si="118"/>
        <v>0</v>
      </c>
      <c r="V533" s="414">
        <f t="shared" si="118"/>
        <v>0</v>
      </c>
      <c r="W533" s="414">
        <f t="shared" si="118"/>
        <v>0</v>
      </c>
      <c r="X533" s="414">
        <f t="shared" si="118"/>
        <v>0</v>
      </c>
      <c r="Y533" s="414">
        <f t="shared" si="118"/>
        <v>0</v>
      </c>
      <c r="Z533" s="414">
        <f t="shared" si="118"/>
        <v>0</v>
      </c>
      <c r="AA533" s="414">
        <f t="shared" si="118"/>
        <v>0</v>
      </c>
      <c r="AB533" s="424">
        <f t="shared" si="118"/>
        <v>0</v>
      </c>
      <c r="AC533" s="407">
        <f t="shared" si="118"/>
        <v>0</v>
      </c>
      <c r="AD533" s="996"/>
      <c r="AE533" s="997"/>
      <c r="AF533" s="997"/>
      <c r="AG533" s="536"/>
      <c r="AH533" s="529"/>
      <c r="AI533" s="529"/>
      <c r="AJ533" s="529"/>
      <c r="AK533" s="529"/>
      <c r="AL533" s="529"/>
      <c r="AM533" s="529"/>
      <c r="AN533" s="529"/>
      <c r="AO533" s="529"/>
      <c r="AP533" s="529"/>
      <c r="AQ533" s="529"/>
      <c r="AR533" s="529"/>
      <c r="AS533" s="529"/>
      <c r="AT533" s="529"/>
      <c r="AU533" s="529"/>
      <c r="AV533" s="529"/>
      <c r="AW533" s="529"/>
      <c r="AX533" s="529"/>
      <c r="AY533" s="529"/>
      <c r="AZ533" s="529"/>
      <c r="BA533" s="529"/>
      <c r="BB533" s="529"/>
      <c r="BC533" s="529"/>
      <c r="BD533" s="529"/>
      <c r="BE533" s="529"/>
      <c r="BF533" s="529"/>
      <c r="BG533" s="529"/>
      <c r="BH533" s="529"/>
      <c r="BI533" s="529"/>
      <c r="BJ533" s="529"/>
      <c r="BK533" s="529"/>
      <c r="BL533" s="529"/>
      <c r="BM533" s="529"/>
      <c r="BN533" s="529"/>
      <c r="BO533" s="529"/>
      <c r="BP533" s="529"/>
      <c r="BQ533" s="529"/>
      <c r="BR533" s="529"/>
      <c r="BS533" s="529"/>
      <c r="BT533" s="529"/>
      <c r="BU533" s="529"/>
      <c r="BV533" s="529"/>
      <c r="BW533" s="529"/>
      <c r="BX533" s="529"/>
      <c r="BY533" s="529"/>
      <c r="BZ533" s="529"/>
      <c r="CA533" s="529"/>
      <c r="CB533" s="529"/>
      <c r="CC533" s="529"/>
      <c r="CD533" s="529"/>
      <c r="CE533" s="529"/>
      <c r="CF533" s="529"/>
      <c r="CG533" s="529"/>
      <c r="CH533" s="529"/>
      <c r="CI533" s="529"/>
      <c r="CJ533" s="529"/>
      <c r="CK533" s="529"/>
      <c r="CL533" s="529"/>
      <c r="CM533" s="529"/>
      <c r="CN533" s="529"/>
      <c r="CO533" s="529"/>
      <c r="CP533" s="529"/>
      <c r="CQ533" s="529"/>
    </row>
    <row r="534" spans="1:95" s="70" customFormat="1" ht="15" customHeight="1" x14ac:dyDescent="0.2">
      <c r="A534" s="11">
        <v>139</v>
      </c>
      <c r="B534" s="277"/>
      <c r="C534" s="287"/>
      <c r="D534" s="287"/>
      <c r="E534" s="288"/>
      <c r="F534" s="1455" t="s">
        <v>114</v>
      </c>
      <c r="G534" s="1456"/>
      <c r="H534" s="1456"/>
      <c r="I534" s="1456"/>
      <c r="J534" s="1456"/>
      <c r="K534" s="1456"/>
      <c r="L534" s="1457"/>
      <c r="M534" s="698">
        <v>0</v>
      </c>
      <c r="N534" s="699">
        <v>0</v>
      </c>
      <c r="O534" s="700">
        <v>0</v>
      </c>
      <c r="P534" s="700">
        <v>0</v>
      </c>
      <c r="Q534" s="705">
        <v>0</v>
      </c>
      <c r="R534" s="700">
        <v>0</v>
      </c>
      <c r="S534" s="701">
        <v>0</v>
      </c>
      <c r="T534" s="700">
        <v>0</v>
      </c>
      <c r="U534" s="701">
        <v>0</v>
      </c>
      <c r="V534" s="700">
        <v>0</v>
      </c>
      <c r="W534" s="701">
        <v>0</v>
      </c>
      <c r="X534" s="700">
        <v>0</v>
      </c>
      <c r="Y534" s="701">
        <v>0</v>
      </c>
      <c r="Z534" s="700">
        <v>0</v>
      </c>
      <c r="AA534" s="701">
        <v>0</v>
      </c>
      <c r="AB534" s="706">
        <v>0</v>
      </c>
      <c r="AC534" s="698">
        <v>0</v>
      </c>
      <c r="AD534" s="996"/>
      <c r="AE534" s="997"/>
      <c r="AF534" s="997"/>
      <c r="AG534" s="536"/>
      <c r="AH534" s="529"/>
      <c r="AI534" s="529"/>
      <c r="AJ534" s="529"/>
      <c r="AK534" s="529"/>
      <c r="AL534" s="529"/>
      <c r="AM534" s="529"/>
      <c r="AN534" s="529"/>
      <c r="AO534" s="529"/>
      <c r="AP534" s="529"/>
      <c r="AQ534" s="529"/>
      <c r="AR534" s="529"/>
      <c r="AS534" s="529"/>
      <c r="AT534" s="529"/>
      <c r="AU534" s="529"/>
      <c r="AV534" s="529"/>
      <c r="AW534" s="529"/>
      <c r="AX534" s="529"/>
      <c r="AY534" s="529"/>
      <c r="AZ534" s="529"/>
      <c r="BA534" s="529"/>
      <c r="BB534" s="529"/>
      <c r="BC534" s="529"/>
      <c r="BD534" s="529"/>
      <c r="BE534" s="529"/>
      <c r="BF534" s="529"/>
      <c r="BG534" s="529"/>
      <c r="BH534" s="529"/>
      <c r="BI534" s="529"/>
      <c r="BJ534" s="529"/>
      <c r="BK534" s="529"/>
      <c r="BL534" s="529"/>
      <c r="BM534" s="529"/>
      <c r="BN534" s="529"/>
      <c r="BO534" s="529"/>
      <c r="BP534" s="529"/>
      <c r="BQ534" s="529"/>
      <c r="BR534" s="529"/>
      <c r="BS534" s="529"/>
      <c r="BT534" s="529"/>
      <c r="BU534" s="529"/>
      <c r="BV534" s="529"/>
      <c r="BW534" s="529"/>
      <c r="BX534" s="529"/>
      <c r="BY534" s="529"/>
      <c r="BZ534" s="529"/>
      <c r="CA534" s="529"/>
      <c r="CB534" s="529"/>
      <c r="CC534" s="529"/>
      <c r="CD534" s="529"/>
      <c r="CE534" s="529"/>
      <c r="CF534" s="529"/>
      <c r="CG534" s="529"/>
      <c r="CH534" s="529"/>
      <c r="CI534" s="529"/>
      <c r="CJ534" s="529"/>
      <c r="CK534" s="529"/>
      <c r="CL534" s="529"/>
      <c r="CM534" s="529"/>
      <c r="CN534" s="529"/>
      <c r="CO534" s="529"/>
      <c r="CP534" s="529"/>
      <c r="CQ534" s="529"/>
    </row>
    <row r="535" spans="1:95" s="70" customFormat="1" ht="15" customHeight="1" x14ac:dyDescent="0.2">
      <c r="A535" s="11">
        <v>140</v>
      </c>
      <c r="B535" s="277"/>
      <c r="C535" s="287"/>
      <c r="D535" s="287"/>
      <c r="E535" s="288"/>
      <c r="F535" s="1449" t="s">
        <v>115</v>
      </c>
      <c r="G535" s="1450"/>
      <c r="H535" s="1450"/>
      <c r="I535" s="1450"/>
      <c r="J535" s="1450"/>
      <c r="K535" s="1450"/>
      <c r="L535" s="1451"/>
      <c r="M535" s="698">
        <v>0</v>
      </c>
      <c r="N535" s="699">
        <v>0</v>
      </c>
      <c r="O535" s="700">
        <v>0</v>
      </c>
      <c r="P535" s="700">
        <v>0</v>
      </c>
      <c r="Q535" s="705">
        <v>0</v>
      </c>
      <c r="R535" s="700">
        <v>0</v>
      </c>
      <c r="S535" s="701">
        <v>0</v>
      </c>
      <c r="T535" s="700">
        <v>0</v>
      </c>
      <c r="U535" s="701">
        <v>0</v>
      </c>
      <c r="V535" s="700">
        <v>0</v>
      </c>
      <c r="W535" s="701">
        <v>0</v>
      </c>
      <c r="X535" s="700">
        <v>0</v>
      </c>
      <c r="Y535" s="701">
        <v>0</v>
      </c>
      <c r="Z535" s="700">
        <v>0</v>
      </c>
      <c r="AA535" s="701">
        <v>0</v>
      </c>
      <c r="AB535" s="706">
        <v>0</v>
      </c>
      <c r="AC535" s="698">
        <v>0</v>
      </c>
      <c r="AD535" s="996"/>
      <c r="AE535" s="997"/>
      <c r="AF535" s="997"/>
      <c r="AG535" s="536"/>
      <c r="AH535" s="529"/>
      <c r="AI535" s="529"/>
      <c r="AJ535" s="529"/>
      <c r="AK535" s="529"/>
      <c r="AL535" s="529"/>
      <c r="AM535" s="529"/>
      <c r="AN535" s="529"/>
      <c r="AO535" s="529"/>
      <c r="AP535" s="529"/>
      <c r="AQ535" s="529"/>
      <c r="AR535" s="529"/>
      <c r="AS535" s="529"/>
      <c r="AT535" s="529"/>
      <c r="AU535" s="529"/>
      <c r="AV535" s="529"/>
      <c r="AW535" s="529"/>
      <c r="AX535" s="529"/>
      <c r="AY535" s="529"/>
      <c r="AZ535" s="529"/>
      <c r="BA535" s="529"/>
      <c r="BB535" s="529"/>
      <c r="BC535" s="529"/>
      <c r="BD535" s="529"/>
      <c r="BE535" s="529"/>
      <c r="BF535" s="529"/>
      <c r="BG535" s="529"/>
      <c r="BH535" s="529"/>
      <c r="BI535" s="529"/>
      <c r="BJ535" s="529"/>
      <c r="BK535" s="529"/>
      <c r="BL535" s="529"/>
      <c r="BM535" s="529"/>
      <c r="BN535" s="529"/>
      <c r="BO535" s="529"/>
      <c r="BP535" s="529"/>
      <c r="BQ535" s="529"/>
      <c r="BR535" s="529"/>
      <c r="BS535" s="529"/>
      <c r="BT535" s="529"/>
      <c r="BU535" s="529"/>
      <c r="BV535" s="529"/>
      <c r="BW535" s="529"/>
      <c r="BX535" s="529"/>
      <c r="BY535" s="529"/>
      <c r="BZ535" s="529"/>
      <c r="CA535" s="529"/>
      <c r="CB535" s="529"/>
      <c r="CC535" s="529"/>
      <c r="CD535" s="529"/>
      <c r="CE535" s="529"/>
      <c r="CF535" s="529"/>
      <c r="CG535" s="529"/>
      <c r="CH535" s="529"/>
      <c r="CI535" s="529"/>
      <c r="CJ535" s="529"/>
      <c r="CK535" s="529"/>
      <c r="CL535" s="529"/>
      <c r="CM535" s="529"/>
      <c r="CN535" s="529"/>
      <c r="CO535" s="529"/>
      <c r="CP535" s="529"/>
      <c r="CQ535" s="529"/>
    </row>
    <row r="536" spans="1:95" s="70" customFormat="1" ht="15" customHeight="1" x14ac:dyDescent="0.2">
      <c r="A536" s="11">
        <v>141</v>
      </c>
      <c r="B536" s="277"/>
      <c r="C536" s="287"/>
      <c r="D536" s="287"/>
      <c r="E536" s="288"/>
      <c r="F536" s="1458" t="s">
        <v>558</v>
      </c>
      <c r="G536" s="1459"/>
      <c r="H536" s="1459"/>
      <c r="I536" s="1459"/>
      <c r="J536" s="1459"/>
      <c r="K536" s="1459"/>
      <c r="L536" s="1460"/>
      <c r="M536" s="698">
        <v>0</v>
      </c>
      <c r="N536" s="699">
        <v>0</v>
      </c>
      <c r="O536" s="700">
        <v>0</v>
      </c>
      <c r="P536" s="700">
        <v>0</v>
      </c>
      <c r="Q536" s="705">
        <v>0</v>
      </c>
      <c r="R536" s="700">
        <v>0</v>
      </c>
      <c r="S536" s="701">
        <v>0</v>
      </c>
      <c r="T536" s="700">
        <v>0</v>
      </c>
      <c r="U536" s="701">
        <v>0</v>
      </c>
      <c r="V536" s="700">
        <v>0</v>
      </c>
      <c r="W536" s="701">
        <v>0</v>
      </c>
      <c r="X536" s="700">
        <v>0</v>
      </c>
      <c r="Y536" s="701">
        <v>0</v>
      </c>
      <c r="Z536" s="700">
        <v>0</v>
      </c>
      <c r="AA536" s="701">
        <v>0</v>
      </c>
      <c r="AB536" s="706">
        <v>0</v>
      </c>
      <c r="AC536" s="698">
        <v>0</v>
      </c>
      <c r="AD536" s="996"/>
      <c r="AE536" s="997"/>
      <c r="AF536" s="997"/>
      <c r="AG536" s="536"/>
      <c r="AH536" s="529"/>
      <c r="AI536" s="529"/>
      <c r="AJ536" s="529"/>
      <c r="AK536" s="529"/>
      <c r="AL536" s="529"/>
      <c r="AM536" s="529"/>
      <c r="AN536" s="529"/>
      <c r="AO536" s="529"/>
      <c r="AP536" s="529"/>
      <c r="AQ536" s="529"/>
      <c r="AR536" s="529"/>
      <c r="AS536" s="529"/>
      <c r="AT536" s="529"/>
      <c r="AU536" s="529"/>
      <c r="AV536" s="529"/>
      <c r="AW536" s="529"/>
      <c r="AX536" s="529"/>
      <c r="AY536" s="529"/>
      <c r="AZ536" s="529"/>
      <c r="BA536" s="529"/>
      <c r="BB536" s="529"/>
      <c r="BC536" s="529"/>
      <c r="BD536" s="529"/>
      <c r="BE536" s="529"/>
      <c r="BF536" s="529"/>
      <c r="BG536" s="529"/>
      <c r="BH536" s="529"/>
      <c r="BI536" s="529"/>
      <c r="BJ536" s="529"/>
      <c r="BK536" s="529"/>
      <c r="BL536" s="529"/>
      <c r="BM536" s="529"/>
      <c r="BN536" s="529"/>
      <c r="BO536" s="529"/>
      <c r="BP536" s="529"/>
      <c r="BQ536" s="529"/>
      <c r="BR536" s="529"/>
      <c r="BS536" s="529"/>
      <c r="BT536" s="529"/>
      <c r="BU536" s="529"/>
      <c r="BV536" s="529"/>
      <c r="BW536" s="529"/>
      <c r="BX536" s="529"/>
      <c r="BY536" s="529"/>
      <c r="BZ536" s="529"/>
      <c r="CA536" s="529"/>
      <c r="CB536" s="529"/>
      <c r="CC536" s="529"/>
      <c r="CD536" s="529"/>
      <c r="CE536" s="529"/>
      <c r="CF536" s="529"/>
      <c r="CG536" s="529"/>
      <c r="CH536" s="529"/>
      <c r="CI536" s="529"/>
      <c r="CJ536" s="529"/>
      <c r="CK536" s="529"/>
      <c r="CL536" s="529"/>
      <c r="CM536" s="529"/>
      <c r="CN536" s="529"/>
      <c r="CO536" s="529"/>
      <c r="CP536" s="529"/>
      <c r="CQ536" s="529"/>
    </row>
    <row r="537" spans="1:95" s="70" customFormat="1" ht="15" customHeight="1" x14ac:dyDescent="0.2">
      <c r="A537" s="11">
        <v>142</v>
      </c>
      <c r="B537" s="277"/>
      <c r="C537" s="287"/>
      <c r="D537" s="1485" t="s">
        <v>22</v>
      </c>
      <c r="E537" s="1486"/>
      <c r="F537" s="1486"/>
      <c r="G537" s="1486"/>
      <c r="H537" s="1486"/>
      <c r="I537" s="1486"/>
      <c r="J537" s="1486"/>
      <c r="K537" s="1486"/>
      <c r="L537" s="1486"/>
      <c r="M537" s="1486"/>
      <c r="N537" s="1486"/>
      <c r="O537" s="1486"/>
      <c r="P537" s="1486"/>
      <c r="Q537" s="1486"/>
      <c r="R537" s="1486"/>
      <c r="S537" s="1486"/>
      <c r="T537" s="1486"/>
      <c r="U537" s="1486"/>
      <c r="V537" s="1486"/>
      <c r="W537" s="1486"/>
      <c r="X537" s="1486"/>
      <c r="Y537" s="1486"/>
      <c r="Z537" s="1486"/>
      <c r="AA537" s="1486"/>
      <c r="AB537" s="1486"/>
      <c r="AC537" s="1486"/>
      <c r="AD537" s="1486"/>
      <c r="AE537" s="1486"/>
      <c r="AF537" s="1486"/>
      <c r="AG537" s="536"/>
      <c r="AH537" s="529"/>
      <c r="AI537" s="529"/>
      <c r="AJ537" s="529"/>
      <c r="AK537" s="529"/>
      <c r="AL537" s="529"/>
      <c r="AM537" s="529"/>
      <c r="AN537" s="529"/>
      <c r="AO537" s="529"/>
      <c r="AP537" s="529"/>
      <c r="AQ537" s="529"/>
      <c r="AR537" s="529"/>
      <c r="AS537" s="529"/>
      <c r="AT537" s="529"/>
      <c r="AU537" s="529"/>
      <c r="AV537" s="529"/>
      <c r="AW537" s="529"/>
      <c r="AX537" s="529"/>
      <c r="AY537" s="529"/>
      <c r="AZ537" s="529"/>
      <c r="BA537" s="529"/>
      <c r="BB537" s="529"/>
      <c r="BC537" s="529"/>
      <c r="BD537" s="529"/>
      <c r="BE537" s="529"/>
      <c r="BF537" s="529"/>
      <c r="BG537" s="529"/>
      <c r="BH537" s="529"/>
      <c r="BI537" s="529"/>
      <c r="BJ537" s="529"/>
      <c r="BK537" s="529"/>
      <c r="BL537" s="529"/>
      <c r="BM537" s="529"/>
      <c r="BN537" s="529"/>
      <c r="BO537" s="529"/>
      <c r="BP537" s="529"/>
      <c r="BQ537" s="529"/>
      <c r="BR537" s="529"/>
      <c r="BS537" s="529"/>
      <c r="BT537" s="529"/>
      <c r="BU537" s="529"/>
      <c r="BV537" s="529"/>
      <c r="BW537" s="529"/>
      <c r="BX537" s="529"/>
      <c r="BY537" s="529"/>
      <c r="BZ537" s="529"/>
      <c r="CA537" s="529"/>
      <c r="CB537" s="529"/>
      <c r="CC537" s="529"/>
      <c r="CD537" s="529"/>
      <c r="CE537" s="529"/>
      <c r="CF537" s="529"/>
      <c r="CG537" s="529"/>
      <c r="CH537" s="529"/>
      <c r="CI537" s="529"/>
      <c r="CJ537" s="529"/>
      <c r="CK537" s="529"/>
      <c r="CL537" s="529"/>
      <c r="CM537" s="529"/>
      <c r="CN537" s="529"/>
      <c r="CO537" s="529"/>
      <c r="CP537" s="529"/>
      <c r="CQ537" s="529"/>
    </row>
    <row r="538" spans="1:95" s="70" customFormat="1" ht="15" customHeight="1" x14ac:dyDescent="0.2">
      <c r="A538" s="11">
        <v>143</v>
      </c>
      <c r="B538" s="277"/>
      <c r="C538" s="287"/>
      <c r="D538" s="287"/>
      <c r="E538" s="1532" t="s">
        <v>118</v>
      </c>
      <c r="F538" s="1533"/>
      <c r="G538" s="1533"/>
      <c r="H538" s="1533"/>
      <c r="I538" s="1533"/>
      <c r="J538" s="1533"/>
      <c r="K538" s="1533"/>
      <c r="L538" s="1534"/>
      <c r="M538" s="407">
        <f>SUBTOTAL(9,M539:M540)</f>
        <v>0</v>
      </c>
      <c r="N538" s="410">
        <f t="shared" ref="N538:AC538" si="119">SUBTOTAL(9,N539:N540)</f>
        <v>0</v>
      </c>
      <c r="O538" s="414">
        <f t="shared" si="119"/>
        <v>0</v>
      </c>
      <c r="P538" s="413">
        <f t="shared" si="119"/>
        <v>0</v>
      </c>
      <c r="Q538" s="415">
        <f t="shared" si="119"/>
        <v>0</v>
      </c>
      <c r="R538" s="414">
        <f t="shared" si="119"/>
        <v>0</v>
      </c>
      <c r="S538" s="414">
        <f t="shared" si="119"/>
        <v>0</v>
      </c>
      <c r="T538" s="414">
        <f t="shared" si="119"/>
        <v>0</v>
      </c>
      <c r="U538" s="414">
        <f t="shared" si="119"/>
        <v>0</v>
      </c>
      <c r="V538" s="414">
        <f t="shared" si="119"/>
        <v>0</v>
      </c>
      <c r="W538" s="414">
        <f t="shared" si="119"/>
        <v>0</v>
      </c>
      <c r="X538" s="414">
        <f t="shared" si="119"/>
        <v>0</v>
      </c>
      <c r="Y538" s="414">
        <f t="shared" si="119"/>
        <v>0</v>
      </c>
      <c r="Z538" s="414">
        <f t="shared" si="119"/>
        <v>0</v>
      </c>
      <c r="AA538" s="414">
        <f t="shared" si="119"/>
        <v>0</v>
      </c>
      <c r="AB538" s="424">
        <f t="shared" si="119"/>
        <v>0</v>
      </c>
      <c r="AC538" s="407">
        <f t="shared" si="119"/>
        <v>0</v>
      </c>
      <c r="AD538" s="996"/>
      <c r="AE538" s="997"/>
      <c r="AF538" s="997"/>
      <c r="AG538" s="536"/>
      <c r="AH538" s="529"/>
      <c r="AI538" s="529"/>
      <c r="AJ538" s="529"/>
      <c r="AK538" s="529"/>
      <c r="AL538" s="529"/>
      <c r="AM538" s="529"/>
      <c r="AN538" s="529"/>
      <c r="AO538" s="529"/>
      <c r="AP538" s="529"/>
      <c r="AQ538" s="529"/>
      <c r="AR538" s="529"/>
      <c r="AS538" s="529"/>
      <c r="AT538" s="529"/>
      <c r="AU538" s="529"/>
      <c r="AV538" s="529"/>
      <c r="AW538" s="529"/>
      <c r="AX538" s="529"/>
      <c r="AY538" s="529"/>
      <c r="AZ538" s="529"/>
      <c r="BA538" s="529"/>
      <c r="BB538" s="529"/>
      <c r="BC538" s="529"/>
      <c r="BD538" s="529"/>
      <c r="BE538" s="529"/>
      <c r="BF538" s="529"/>
      <c r="BG538" s="529"/>
      <c r="BH538" s="529"/>
      <c r="BI538" s="529"/>
      <c r="BJ538" s="529"/>
      <c r="BK538" s="529"/>
      <c r="BL538" s="529"/>
      <c r="BM538" s="529"/>
      <c r="BN538" s="529"/>
      <c r="BO538" s="529"/>
      <c r="BP538" s="529"/>
      <c r="BQ538" s="529"/>
      <c r="BR538" s="529"/>
      <c r="BS538" s="529"/>
      <c r="BT538" s="529"/>
      <c r="BU538" s="529"/>
      <c r="BV538" s="529"/>
      <c r="BW538" s="529"/>
      <c r="BX538" s="529"/>
      <c r="BY538" s="529"/>
      <c r="BZ538" s="529"/>
      <c r="CA538" s="529"/>
      <c r="CB538" s="529"/>
      <c r="CC538" s="529"/>
      <c r="CD538" s="529"/>
      <c r="CE538" s="529"/>
      <c r="CF538" s="529"/>
      <c r="CG538" s="529"/>
      <c r="CH538" s="529"/>
      <c r="CI538" s="529"/>
      <c r="CJ538" s="529"/>
      <c r="CK538" s="529"/>
      <c r="CL538" s="529"/>
      <c r="CM538" s="529"/>
      <c r="CN538" s="529"/>
      <c r="CO538" s="529"/>
      <c r="CP538" s="529"/>
      <c r="CQ538" s="529"/>
    </row>
    <row r="539" spans="1:95" s="70" customFormat="1" ht="15" customHeight="1" x14ac:dyDescent="0.2">
      <c r="A539" s="11">
        <v>144</v>
      </c>
      <c r="B539" s="277"/>
      <c r="C539" s="287"/>
      <c r="D539" s="287"/>
      <c r="E539" s="288"/>
      <c r="F539" s="1455" t="s">
        <v>124</v>
      </c>
      <c r="G539" s="1456"/>
      <c r="H539" s="1456"/>
      <c r="I539" s="1456"/>
      <c r="J539" s="1456"/>
      <c r="K539" s="1456"/>
      <c r="L539" s="1457"/>
      <c r="M539" s="698">
        <v>0</v>
      </c>
      <c r="N539" s="699">
        <v>0</v>
      </c>
      <c r="O539" s="700">
        <v>0</v>
      </c>
      <c r="P539" s="700">
        <v>0</v>
      </c>
      <c r="Q539" s="705">
        <v>0</v>
      </c>
      <c r="R539" s="700">
        <v>0</v>
      </c>
      <c r="S539" s="701">
        <v>0</v>
      </c>
      <c r="T539" s="700">
        <v>0</v>
      </c>
      <c r="U539" s="701">
        <v>0</v>
      </c>
      <c r="V539" s="700">
        <v>0</v>
      </c>
      <c r="W539" s="701">
        <v>0</v>
      </c>
      <c r="X539" s="700">
        <v>0</v>
      </c>
      <c r="Y539" s="701">
        <v>0</v>
      </c>
      <c r="Z539" s="700">
        <v>0</v>
      </c>
      <c r="AA539" s="701">
        <v>0</v>
      </c>
      <c r="AB539" s="706">
        <v>0</v>
      </c>
      <c r="AC539" s="698">
        <v>0</v>
      </c>
      <c r="AD539" s="996"/>
      <c r="AE539" s="997"/>
      <c r="AF539" s="997"/>
      <c r="AG539" s="536"/>
      <c r="AH539" s="529"/>
      <c r="AI539" s="529"/>
      <c r="AJ539" s="529"/>
      <c r="AK539" s="529"/>
      <c r="AL539" s="529"/>
      <c r="AM539" s="529"/>
      <c r="AN539" s="529"/>
      <c r="AO539" s="529"/>
      <c r="AP539" s="529"/>
      <c r="AQ539" s="529"/>
      <c r="AR539" s="529"/>
      <c r="AS539" s="529"/>
      <c r="AT539" s="529"/>
      <c r="AU539" s="529"/>
      <c r="AV539" s="529"/>
      <c r="AW539" s="529"/>
      <c r="AX539" s="529"/>
      <c r="AY539" s="529"/>
      <c r="AZ539" s="529"/>
      <c r="BA539" s="529"/>
      <c r="BB539" s="529"/>
      <c r="BC539" s="529"/>
      <c r="BD539" s="529"/>
      <c r="BE539" s="529"/>
      <c r="BF539" s="529"/>
      <c r="BG539" s="529"/>
      <c r="BH539" s="529"/>
      <c r="BI539" s="529"/>
      <c r="BJ539" s="529"/>
      <c r="BK539" s="529"/>
      <c r="BL539" s="529"/>
      <c r="BM539" s="529"/>
      <c r="BN539" s="529"/>
      <c r="BO539" s="529"/>
      <c r="BP539" s="529"/>
      <c r="BQ539" s="529"/>
      <c r="BR539" s="529"/>
      <c r="BS539" s="529"/>
      <c r="BT539" s="529"/>
      <c r="BU539" s="529"/>
      <c r="BV539" s="529"/>
      <c r="BW539" s="529"/>
      <c r="BX539" s="529"/>
      <c r="BY539" s="529"/>
      <c r="BZ539" s="529"/>
      <c r="CA539" s="529"/>
      <c r="CB539" s="529"/>
      <c r="CC539" s="529"/>
      <c r="CD539" s="529"/>
      <c r="CE539" s="529"/>
      <c r="CF539" s="529"/>
      <c r="CG539" s="529"/>
      <c r="CH539" s="529"/>
      <c r="CI539" s="529"/>
      <c r="CJ539" s="529"/>
      <c r="CK539" s="529"/>
      <c r="CL539" s="529"/>
      <c r="CM539" s="529"/>
      <c r="CN539" s="529"/>
      <c r="CO539" s="529"/>
      <c r="CP539" s="529"/>
      <c r="CQ539" s="529"/>
    </row>
    <row r="540" spans="1:95" s="70" customFormat="1" ht="15" customHeight="1" x14ac:dyDescent="0.2">
      <c r="A540" s="11">
        <v>145</v>
      </c>
      <c r="B540" s="277"/>
      <c r="C540" s="287"/>
      <c r="D540" s="287"/>
      <c r="E540" s="288"/>
      <c r="F540" s="1458" t="s">
        <v>571</v>
      </c>
      <c r="G540" s="1459"/>
      <c r="H540" s="1459"/>
      <c r="I540" s="1459"/>
      <c r="J540" s="1459"/>
      <c r="K540" s="1459"/>
      <c r="L540" s="1460"/>
      <c r="M540" s="698">
        <v>0</v>
      </c>
      <c r="N540" s="699">
        <v>0</v>
      </c>
      <c r="O540" s="700">
        <v>0</v>
      </c>
      <c r="P540" s="700">
        <v>0</v>
      </c>
      <c r="Q540" s="705">
        <v>0</v>
      </c>
      <c r="R540" s="700">
        <v>0</v>
      </c>
      <c r="S540" s="701">
        <v>0</v>
      </c>
      <c r="T540" s="700">
        <v>0</v>
      </c>
      <c r="U540" s="701">
        <v>0</v>
      </c>
      <c r="V540" s="700">
        <v>0</v>
      </c>
      <c r="W540" s="701">
        <v>0</v>
      </c>
      <c r="X540" s="700">
        <v>0</v>
      </c>
      <c r="Y540" s="701">
        <v>0</v>
      </c>
      <c r="Z540" s="700">
        <v>0</v>
      </c>
      <c r="AA540" s="701">
        <v>0</v>
      </c>
      <c r="AB540" s="706">
        <v>0</v>
      </c>
      <c r="AC540" s="698">
        <v>0</v>
      </c>
      <c r="AD540" s="996"/>
      <c r="AE540" s="997"/>
      <c r="AF540" s="997"/>
      <c r="AG540" s="536"/>
      <c r="AH540" s="529"/>
      <c r="AI540" s="529"/>
      <c r="AJ540" s="529"/>
      <c r="AK540" s="529"/>
      <c r="AL540" s="529"/>
      <c r="AM540" s="529"/>
      <c r="AN540" s="529"/>
      <c r="AO540" s="529"/>
      <c r="AP540" s="529"/>
      <c r="AQ540" s="529"/>
      <c r="AR540" s="529"/>
      <c r="AS540" s="529"/>
      <c r="AT540" s="529"/>
      <c r="AU540" s="529"/>
      <c r="AV540" s="529"/>
      <c r="AW540" s="529"/>
      <c r="AX540" s="529"/>
      <c r="AY540" s="529"/>
      <c r="AZ540" s="529"/>
      <c r="BA540" s="529"/>
      <c r="BB540" s="529"/>
      <c r="BC540" s="529"/>
      <c r="BD540" s="529"/>
      <c r="BE540" s="529"/>
      <c r="BF540" s="529"/>
      <c r="BG540" s="529"/>
      <c r="BH540" s="529"/>
      <c r="BI540" s="529"/>
      <c r="BJ540" s="529"/>
      <c r="BK540" s="529"/>
      <c r="BL540" s="529"/>
      <c r="BM540" s="529"/>
      <c r="BN540" s="529"/>
      <c r="BO540" s="529"/>
      <c r="BP540" s="529"/>
      <c r="BQ540" s="529"/>
      <c r="BR540" s="529"/>
      <c r="BS540" s="529"/>
      <c r="BT540" s="529"/>
      <c r="BU540" s="529"/>
      <c r="BV540" s="529"/>
      <c r="BW540" s="529"/>
      <c r="BX540" s="529"/>
      <c r="BY540" s="529"/>
      <c r="BZ540" s="529"/>
      <c r="CA540" s="529"/>
      <c r="CB540" s="529"/>
      <c r="CC540" s="529"/>
      <c r="CD540" s="529"/>
      <c r="CE540" s="529"/>
      <c r="CF540" s="529"/>
      <c r="CG540" s="529"/>
      <c r="CH540" s="529"/>
      <c r="CI540" s="529"/>
      <c r="CJ540" s="529"/>
      <c r="CK540" s="529"/>
      <c r="CL540" s="529"/>
      <c r="CM540" s="529"/>
      <c r="CN540" s="529"/>
      <c r="CO540" s="529"/>
      <c r="CP540" s="529"/>
      <c r="CQ540" s="529"/>
    </row>
    <row r="541" spans="1:95" s="70" customFormat="1" ht="15" customHeight="1" x14ac:dyDescent="0.2">
      <c r="A541" s="11">
        <v>146</v>
      </c>
      <c r="B541" s="277"/>
      <c r="C541" s="287"/>
      <c r="D541" s="287"/>
      <c r="E541" s="1726" t="s">
        <v>119</v>
      </c>
      <c r="F541" s="1727"/>
      <c r="G541" s="1727"/>
      <c r="H541" s="1727"/>
      <c r="I541" s="1727"/>
      <c r="J541" s="1727"/>
      <c r="K541" s="1727"/>
      <c r="L541" s="1728"/>
      <c r="M541" s="407">
        <f>SUBTOTAL(9,M542:M544)</f>
        <v>0</v>
      </c>
      <c r="N541" s="410">
        <f t="shared" ref="N541:AC541" si="120">SUBTOTAL(9,N542:N544)</f>
        <v>0</v>
      </c>
      <c r="O541" s="414">
        <f t="shared" si="120"/>
        <v>0</v>
      </c>
      <c r="P541" s="413">
        <f t="shared" si="120"/>
        <v>0</v>
      </c>
      <c r="Q541" s="415">
        <f t="shared" si="120"/>
        <v>0</v>
      </c>
      <c r="R541" s="414">
        <f t="shared" si="120"/>
        <v>0</v>
      </c>
      <c r="S541" s="414">
        <f t="shared" si="120"/>
        <v>0</v>
      </c>
      <c r="T541" s="414">
        <f t="shared" si="120"/>
        <v>0</v>
      </c>
      <c r="U541" s="414">
        <f t="shared" si="120"/>
        <v>0</v>
      </c>
      <c r="V541" s="414">
        <f t="shared" si="120"/>
        <v>0</v>
      </c>
      <c r="W541" s="414">
        <f t="shared" si="120"/>
        <v>0</v>
      </c>
      <c r="X541" s="414">
        <f t="shared" si="120"/>
        <v>0</v>
      </c>
      <c r="Y541" s="414">
        <f t="shared" si="120"/>
        <v>0</v>
      </c>
      <c r="Z541" s="414">
        <f t="shared" si="120"/>
        <v>0</v>
      </c>
      <c r="AA541" s="414">
        <f t="shared" si="120"/>
        <v>0</v>
      </c>
      <c r="AB541" s="424">
        <f t="shared" si="120"/>
        <v>0</v>
      </c>
      <c r="AC541" s="407">
        <f t="shared" si="120"/>
        <v>0</v>
      </c>
      <c r="AD541" s="996"/>
      <c r="AE541" s="997"/>
      <c r="AF541" s="997"/>
      <c r="AG541" s="536"/>
      <c r="AH541" s="529"/>
      <c r="AI541" s="529"/>
      <c r="AJ541" s="529"/>
      <c r="AK541" s="529"/>
      <c r="AL541" s="529"/>
      <c r="AM541" s="529"/>
      <c r="AN541" s="529"/>
      <c r="AO541" s="529"/>
      <c r="AP541" s="529"/>
      <c r="AQ541" s="529"/>
      <c r="AR541" s="529"/>
      <c r="AS541" s="529"/>
      <c r="AT541" s="529"/>
      <c r="AU541" s="529"/>
      <c r="AV541" s="529"/>
      <c r="AW541" s="529"/>
      <c r="AX541" s="529"/>
      <c r="AY541" s="529"/>
      <c r="AZ541" s="529"/>
      <c r="BA541" s="529"/>
      <c r="BB541" s="529"/>
      <c r="BC541" s="529"/>
      <c r="BD541" s="529"/>
      <c r="BE541" s="529"/>
      <c r="BF541" s="529"/>
      <c r="BG541" s="529"/>
      <c r="BH541" s="529"/>
      <c r="BI541" s="529"/>
      <c r="BJ541" s="529"/>
      <c r="BK541" s="529"/>
      <c r="BL541" s="529"/>
      <c r="BM541" s="529"/>
      <c r="BN541" s="529"/>
      <c r="BO541" s="529"/>
      <c r="BP541" s="529"/>
      <c r="BQ541" s="529"/>
      <c r="BR541" s="529"/>
      <c r="BS541" s="529"/>
      <c r="BT541" s="529"/>
      <c r="BU541" s="529"/>
      <c r="BV541" s="529"/>
      <c r="BW541" s="529"/>
      <c r="BX541" s="529"/>
      <c r="BY541" s="529"/>
      <c r="BZ541" s="529"/>
      <c r="CA541" s="529"/>
      <c r="CB541" s="529"/>
      <c r="CC541" s="529"/>
      <c r="CD541" s="529"/>
      <c r="CE541" s="529"/>
      <c r="CF541" s="529"/>
      <c r="CG541" s="529"/>
      <c r="CH541" s="529"/>
      <c r="CI541" s="529"/>
      <c r="CJ541" s="529"/>
      <c r="CK541" s="529"/>
      <c r="CL541" s="529"/>
      <c r="CM541" s="529"/>
      <c r="CN541" s="529"/>
      <c r="CO541" s="529"/>
      <c r="CP541" s="529"/>
      <c r="CQ541" s="529"/>
    </row>
    <row r="542" spans="1:95" s="70" customFormat="1" ht="15" customHeight="1" x14ac:dyDescent="0.2">
      <c r="A542" s="11">
        <v>147</v>
      </c>
      <c r="B542" s="277"/>
      <c r="C542" s="287"/>
      <c r="D542" s="287"/>
      <c r="E542" s="288"/>
      <c r="F542" s="1455" t="s">
        <v>116</v>
      </c>
      <c r="G542" s="1456"/>
      <c r="H542" s="1456"/>
      <c r="I542" s="1456"/>
      <c r="J542" s="1456"/>
      <c r="K542" s="1456"/>
      <c r="L542" s="1457"/>
      <c r="M542" s="698">
        <v>0</v>
      </c>
      <c r="N542" s="699">
        <v>0</v>
      </c>
      <c r="O542" s="700">
        <v>0</v>
      </c>
      <c r="P542" s="700">
        <v>0</v>
      </c>
      <c r="Q542" s="705">
        <v>0</v>
      </c>
      <c r="R542" s="700">
        <v>0</v>
      </c>
      <c r="S542" s="701">
        <v>0</v>
      </c>
      <c r="T542" s="700">
        <v>0</v>
      </c>
      <c r="U542" s="701">
        <v>0</v>
      </c>
      <c r="V542" s="700">
        <v>0</v>
      </c>
      <c r="W542" s="701">
        <v>0</v>
      </c>
      <c r="X542" s="700">
        <v>0</v>
      </c>
      <c r="Y542" s="701">
        <v>0</v>
      </c>
      <c r="Z542" s="700">
        <v>0</v>
      </c>
      <c r="AA542" s="701">
        <v>0</v>
      </c>
      <c r="AB542" s="706">
        <v>0</v>
      </c>
      <c r="AC542" s="698">
        <v>0</v>
      </c>
      <c r="AD542" s="996"/>
      <c r="AE542" s="997"/>
      <c r="AF542" s="997"/>
      <c r="AG542" s="536"/>
      <c r="AH542" s="529"/>
      <c r="AI542" s="529"/>
      <c r="AJ542" s="529"/>
      <c r="AK542" s="529"/>
      <c r="AL542" s="529"/>
      <c r="AM542" s="529"/>
      <c r="AN542" s="529"/>
      <c r="AO542" s="529"/>
      <c r="AP542" s="529"/>
      <c r="AQ542" s="529"/>
      <c r="AR542" s="529"/>
      <c r="AS542" s="529"/>
      <c r="AT542" s="529"/>
      <c r="AU542" s="529"/>
      <c r="AV542" s="529"/>
      <c r="AW542" s="529"/>
      <c r="AX542" s="529"/>
      <c r="AY542" s="529"/>
      <c r="AZ542" s="529"/>
      <c r="BA542" s="529"/>
      <c r="BB542" s="529"/>
      <c r="BC542" s="529"/>
      <c r="BD542" s="529"/>
      <c r="BE542" s="529"/>
      <c r="BF542" s="529"/>
      <c r="BG542" s="529"/>
      <c r="BH542" s="529"/>
      <c r="BI542" s="529"/>
      <c r="BJ542" s="529"/>
      <c r="BK542" s="529"/>
      <c r="BL542" s="529"/>
      <c r="BM542" s="529"/>
      <c r="BN542" s="529"/>
      <c r="BO542" s="529"/>
      <c r="BP542" s="529"/>
      <c r="BQ542" s="529"/>
      <c r="BR542" s="529"/>
      <c r="BS542" s="529"/>
      <c r="BT542" s="529"/>
      <c r="BU542" s="529"/>
      <c r="BV542" s="529"/>
      <c r="BW542" s="529"/>
      <c r="BX542" s="529"/>
      <c r="BY542" s="529"/>
      <c r="BZ542" s="529"/>
      <c r="CA542" s="529"/>
      <c r="CB542" s="529"/>
      <c r="CC542" s="529"/>
      <c r="CD542" s="529"/>
      <c r="CE542" s="529"/>
      <c r="CF542" s="529"/>
      <c r="CG542" s="529"/>
      <c r="CH542" s="529"/>
      <c r="CI542" s="529"/>
      <c r="CJ542" s="529"/>
      <c r="CK542" s="529"/>
      <c r="CL542" s="529"/>
      <c r="CM542" s="529"/>
      <c r="CN542" s="529"/>
      <c r="CO542" s="529"/>
      <c r="CP542" s="529"/>
      <c r="CQ542" s="529"/>
    </row>
    <row r="543" spans="1:95" s="70" customFormat="1" ht="15" customHeight="1" x14ac:dyDescent="0.2">
      <c r="A543" s="11">
        <v>148</v>
      </c>
      <c r="B543" s="277"/>
      <c r="C543" s="287"/>
      <c r="D543" s="287"/>
      <c r="E543" s="288"/>
      <c r="F543" s="1449" t="s">
        <v>567</v>
      </c>
      <c r="G543" s="1450"/>
      <c r="H543" s="1450"/>
      <c r="I543" s="1450"/>
      <c r="J543" s="1450"/>
      <c r="K543" s="1450"/>
      <c r="L543" s="1451"/>
      <c r="M543" s="698">
        <v>0</v>
      </c>
      <c r="N543" s="699">
        <v>0</v>
      </c>
      <c r="O543" s="700">
        <v>0</v>
      </c>
      <c r="P543" s="700">
        <v>0</v>
      </c>
      <c r="Q543" s="705">
        <v>0</v>
      </c>
      <c r="R543" s="700">
        <v>0</v>
      </c>
      <c r="S543" s="701">
        <v>0</v>
      </c>
      <c r="T543" s="700">
        <v>0</v>
      </c>
      <c r="U543" s="701">
        <v>0</v>
      </c>
      <c r="V543" s="700">
        <v>0</v>
      </c>
      <c r="W543" s="701">
        <v>0</v>
      </c>
      <c r="X543" s="700">
        <v>0</v>
      </c>
      <c r="Y543" s="701">
        <v>0</v>
      </c>
      <c r="Z543" s="700">
        <v>0</v>
      </c>
      <c r="AA543" s="701">
        <v>0</v>
      </c>
      <c r="AB543" s="706">
        <v>0</v>
      </c>
      <c r="AC543" s="698">
        <v>0</v>
      </c>
      <c r="AD543" s="996"/>
      <c r="AE543" s="997"/>
      <c r="AF543" s="997"/>
      <c r="AG543" s="536"/>
      <c r="AH543" s="529"/>
      <c r="AI543" s="529"/>
      <c r="AJ543" s="529"/>
      <c r="AK543" s="529"/>
      <c r="AL543" s="529"/>
      <c r="AM543" s="529"/>
      <c r="AN543" s="529"/>
      <c r="AO543" s="529"/>
      <c r="AP543" s="529"/>
      <c r="AQ543" s="529"/>
      <c r="AR543" s="529"/>
      <c r="AS543" s="529"/>
      <c r="AT543" s="529"/>
      <c r="AU543" s="529"/>
      <c r="AV543" s="529"/>
      <c r="AW543" s="529"/>
      <c r="AX543" s="529"/>
      <c r="AY543" s="529"/>
      <c r="AZ543" s="529"/>
      <c r="BA543" s="529"/>
      <c r="BB543" s="529"/>
      <c r="BC543" s="529"/>
      <c r="BD543" s="529"/>
      <c r="BE543" s="529"/>
      <c r="BF543" s="529"/>
      <c r="BG543" s="529"/>
      <c r="BH543" s="529"/>
      <c r="BI543" s="529"/>
      <c r="BJ543" s="529"/>
      <c r="BK543" s="529"/>
      <c r="BL543" s="529"/>
      <c r="BM543" s="529"/>
      <c r="BN543" s="529"/>
      <c r="BO543" s="529"/>
      <c r="BP543" s="529"/>
      <c r="BQ543" s="529"/>
      <c r="BR543" s="529"/>
      <c r="BS543" s="529"/>
      <c r="BT543" s="529"/>
      <c r="BU543" s="529"/>
      <c r="BV543" s="529"/>
      <c r="BW543" s="529"/>
      <c r="BX543" s="529"/>
      <c r="BY543" s="529"/>
      <c r="BZ543" s="529"/>
      <c r="CA543" s="529"/>
      <c r="CB543" s="529"/>
      <c r="CC543" s="529"/>
      <c r="CD543" s="529"/>
      <c r="CE543" s="529"/>
      <c r="CF543" s="529"/>
      <c r="CG543" s="529"/>
      <c r="CH543" s="529"/>
      <c r="CI543" s="529"/>
      <c r="CJ543" s="529"/>
      <c r="CK543" s="529"/>
      <c r="CL543" s="529"/>
      <c r="CM543" s="529"/>
      <c r="CN543" s="529"/>
      <c r="CO543" s="529"/>
      <c r="CP543" s="529"/>
      <c r="CQ543" s="529"/>
    </row>
    <row r="544" spans="1:95" s="70" customFormat="1" ht="27.75" customHeight="1" x14ac:dyDescent="0.2">
      <c r="A544" s="11">
        <v>149</v>
      </c>
      <c r="B544" s="277"/>
      <c r="C544" s="287"/>
      <c r="D544" s="287"/>
      <c r="E544" s="288"/>
      <c r="F544" s="1458" t="s">
        <v>125</v>
      </c>
      <c r="G544" s="1459"/>
      <c r="H544" s="1459"/>
      <c r="I544" s="1459"/>
      <c r="J544" s="1459"/>
      <c r="K544" s="1459"/>
      <c r="L544" s="1460"/>
      <c r="M544" s="698">
        <v>0</v>
      </c>
      <c r="N544" s="699">
        <v>0</v>
      </c>
      <c r="O544" s="700">
        <v>0</v>
      </c>
      <c r="P544" s="700">
        <v>0</v>
      </c>
      <c r="Q544" s="705">
        <v>0</v>
      </c>
      <c r="R544" s="700">
        <v>0</v>
      </c>
      <c r="S544" s="701">
        <v>0</v>
      </c>
      <c r="T544" s="700">
        <v>0</v>
      </c>
      <c r="U544" s="701">
        <v>0</v>
      </c>
      <c r="V544" s="700">
        <v>0</v>
      </c>
      <c r="W544" s="701">
        <v>0</v>
      </c>
      <c r="X544" s="700">
        <v>0</v>
      </c>
      <c r="Y544" s="701">
        <v>0</v>
      </c>
      <c r="Z544" s="700">
        <v>0</v>
      </c>
      <c r="AA544" s="701">
        <v>0</v>
      </c>
      <c r="AB544" s="706">
        <v>0</v>
      </c>
      <c r="AC544" s="698">
        <v>0</v>
      </c>
      <c r="AD544" s="996"/>
      <c r="AE544" s="997"/>
      <c r="AF544" s="997"/>
      <c r="AG544" s="536"/>
      <c r="AH544" s="529"/>
      <c r="AI544" s="529"/>
      <c r="AJ544" s="529"/>
      <c r="AK544" s="529"/>
      <c r="AL544" s="529"/>
      <c r="AM544" s="529"/>
      <c r="AN544" s="529"/>
      <c r="AO544" s="529"/>
      <c r="AP544" s="529"/>
      <c r="AQ544" s="529"/>
      <c r="AR544" s="529"/>
      <c r="AS544" s="529"/>
      <c r="AT544" s="529"/>
      <c r="AU544" s="529"/>
      <c r="AV544" s="529"/>
      <c r="AW544" s="529"/>
      <c r="AX544" s="529"/>
      <c r="AY544" s="529"/>
      <c r="AZ544" s="529"/>
      <c r="BA544" s="529"/>
      <c r="BB544" s="529"/>
      <c r="BC544" s="529"/>
      <c r="BD544" s="529"/>
      <c r="BE544" s="529"/>
      <c r="BF544" s="529"/>
      <c r="BG544" s="529"/>
      <c r="BH544" s="529"/>
      <c r="BI544" s="529"/>
      <c r="BJ544" s="529"/>
      <c r="BK544" s="529"/>
      <c r="BL544" s="529"/>
      <c r="BM544" s="529"/>
      <c r="BN544" s="529"/>
      <c r="BO544" s="529"/>
      <c r="BP544" s="529"/>
      <c r="BQ544" s="529"/>
      <c r="BR544" s="529"/>
      <c r="BS544" s="529"/>
      <c r="BT544" s="529"/>
      <c r="BU544" s="529"/>
      <c r="BV544" s="529"/>
      <c r="BW544" s="529"/>
      <c r="BX544" s="529"/>
      <c r="BY544" s="529"/>
      <c r="BZ544" s="529"/>
      <c r="CA544" s="529"/>
      <c r="CB544" s="529"/>
      <c r="CC544" s="529"/>
      <c r="CD544" s="529"/>
      <c r="CE544" s="529"/>
      <c r="CF544" s="529"/>
      <c r="CG544" s="529"/>
      <c r="CH544" s="529"/>
      <c r="CI544" s="529"/>
      <c r="CJ544" s="529"/>
      <c r="CK544" s="529"/>
      <c r="CL544" s="529"/>
      <c r="CM544" s="529"/>
      <c r="CN544" s="529"/>
      <c r="CO544" s="529"/>
      <c r="CP544" s="529"/>
      <c r="CQ544" s="529"/>
    </row>
    <row r="545" spans="1:95" s="70" customFormat="1" ht="15" customHeight="1" x14ac:dyDescent="0.2">
      <c r="A545" s="11">
        <v>150</v>
      </c>
      <c r="B545" s="277"/>
      <c r="C545" s="287"/>
      <c r="D545" s="287"/>
      <c r="E545" s="1452" t="s">
        <v>120</v>
      </c>
      <c r="F545" s="1453"/>
      <c r="G545" s="1453"/>
      <c r="H545" s="1453"/>
      <c r="I545" s="1453"/>
      <c r="J545" s="1453"/>
      <c r="K545" s="1453"/>
      <c r="L545" s="1454"/>
      <c r="M545" s="407">
        <f>SUBTOTAL(9,M546:M547)</f>
        <v>0</v>
      </c>
      <c r="N545" s="410">
        <f t="shared" ref="N545:AC545" si="121">SUBTOTAL(9,N546:N547)</f>
        <v>0</v>
      </c>
      <c r="O545" s="414">
        <f t="shared" si="121"/>
        <v>0</v>
      </c>
      <c r="P545" s="413">
        <f t="shared" si="121"/>
        <v>0</v>
      </c>
      <c r="Q545" s="415">
        <f t="shared" si="121"/>
        <v>0</v>
      </c>
      <c r="R545" s="414">
        <f t="shared" si="121"/>
        <v>0</v>
      </c>
      <c r="S545" s="414">
        <f t="shared" si="121"/>
        <v>0</v>
      </c>
      <c r="T545" s="414">
        <f t="shared" si="121"/>
        <v>0</v>
      </c>
      <c r="U545" s="414">
        <f t="shared" si="121"/>
        <v>0</v>
      </c>
      <c r="V545" s="414">
        <f t="shared" si="121"/>
        <v>0</v>
      </c>
      <c r="W545" s="414">
        <f t="shared" si="121"/>
        <v>0</v>
      </c>
      <c r="X545" s="414">
        <f t="shared" si="121"/>
        <v>0</v>
      </c>
      <c r="Y545" s="414">
        <f t="shared" si="121"/>
        <v>0</v>
      </c>
      <c r="Z545" s="414">
        <f t="shared" si="121"/>
        <v>0</v>
      </c>
      <c r="AA545" s="414">
        <f t="shared" si="121"/>
        <v>0</v>
      </c>
      <c r="AB545" s="424">
        <f t="shared" si="121"/>
        <v>0</v>
      </c>
      <c r="AC545" s="407">
        <f t="shared" si="121"/>
        <v>0</v>
      </c>
      <c r="AD545" s="996"/>
      <c r="AE545" s="997"/>
      <c r="AF545" s="997"/>
      <c r="AG545" s="536"/>
      <c r="AH545" s="529"/>
      <c r="AI545" s="529"/>
      <c r="AJ545" s="529"/>
      <c r="AK545" s="529"/>
      <c r="AL545" s="529"/>
      <c r="AM545" s="529"/>
      <c r="AN545" s="529"/>
      <c r="AO545" s="529"/>
      <c r="AP545" s="529"/>
      <c r="AQ545" s="529"/>
      <c r="AR545" s="529"/>
      <c r="AS545" s="529"/>
      <c r="AT545" s="529"/>
      <c r="AU545" s="529"/>
      <c r="AV545" s="529"/>
      <c r="AW545" s="529"/>
      <c r="AX545" s="529"/>
      <c r="AY545" s="529"/>
      <c r="AZ545" s="529"/>
      <c r="BA545" s="529"/>
      <c r="BB545" s="529"/>
      <c r="BC545" s="529"/>
      <c r="BD545" s="529"/>
      <c r="BE545" s="529"/>
      <c r="BF545" s="529"/>
      <c r="BG545" s="529"/>
      <c r="BH545" s="529"/>
      <c r="BI545" s="529"/>
      <c r="BJ545" s="529"/>
      <c r="BK545" s="529"/>
      <c r="BL545" s="529"/>
      <c r="BM545" s="529"/>
      <c r="BN545" s="529"/>
      <c r="BO545" s="529"/>
      <c r="BP545" s="529"/>
      <c r="BQ545" s="529"/>
      <c r="BR545" s="529"/>
      <c r="BS545" s="529"/>
      <c r="BT545" s="529"/>
      <c r="BU545" s="529"/>
      <c r="BV545" s="529"/>
      <c r="BW545" s="529"/>
      <c r="BX545" s="529"/>
      <c r="BY545" s="529"/>
      <c r="BZ545" s="529"/>
      <c r="CA545" s="529"/>
      <c r="CB545" s="529"/>
      <c r="CC545" s="529"/>
      <c r="CD545" s="529"/>
      <c r="CE545" s="529"/>
      <c r="CF545" s="529"/>
      <c r="CG545" s="529"/>
      <c r="CH545" s="529"/>
      <c r="CI545" s="529"/>
      <c r="CJ545" s="529"/>
      <c r="CK545" s="529"/>
      <c r="CL545" s="529"/>
      <c r="CM545" s="529"/>
      <c r="CN545" s="529"/>
      <c r="CO545" s="529"/>
      <c r="CP545" s="529"/>
      <c r="CQ545" s="529"/>
    </row>
    <row r="546" spans="1:95" s="70" customFormat="1" ht="15" customHeight="1" x14ac:dyDescent="0.2">
      <c r="A546" s="11">
        <v>151</v>
      </c>
      <c r="B546" s="277"/>
      <c r="C546" s="287"/>
      <c r="D546" s="287"/>
      <c r="E546" s="288"/>
      <c r="F546" s="1455" t="s">
        <v>117</v>
      </c>
      <c r="G546" s="1456"/>
      <c r="H546" s="1456"/>
      <c r="I546" s="1456"/>
      <c r="J546" s="1456"/>
      <c r="K546" s="1456"/>
      <c r="L546" s="1457"/>
      <c r="M546" s="698">
        <v>0</v>
      </c>
      <c r="N546" s="699">
        <v>0</v>
      </c>
      <c r="O546" s="700">
        <v>0</v>
      </c>
      <c r="P546" s="700">
        <v>0</v>
      </c>
      <c r="Q546" s="705">
        <v>0</v>
      </c>
      <c r="R546" s="700">
        <v>0</v>
      </c>
      <c r="S546" s="701">
        <v>0</v>
      </c>
      <c r="T546" s="700">
        <v>0</v>
      </c>
      <c r="U546" s="701">
        <v>0</v>
      </c>
      <c r="V546" s="700">
        <v>0</v>
      </c>
      <c r="W546" s="701">
        <v>0</v>
      </c>
      <c r="X546" s="700">
        <v>0</v>
      </c>
      <c r="Y546" s="701">
        <v>0</v>
      </c>
      <c r="Z546" s="700">
        <v>0</v>
      </c>
      <c r="AA546" s="701">
        <v>0</v>
      </c>
      <c r="AB546" s="706">
        <v>0</v>
      </c>
      <c r="AC546" s="698">
        <v>0</v>
      </c>
      <c r="AD546" s="996"/>
      <c r="AE546" s="997"/>
      <c r="AF546" s="997"/>
      <c r="AG546" s="536"/>
      <c r="AH546" s="529"/>
      <c r="AI546" s="529"/>
      <c r="AJ546" s="529"/>
      <c r="AK546" s="529"/>
      <c r="AL546" s="529"/>
      <c r="AM546" s="529"/>
      <c r="AN546" s="529"/>
      <c r="AO546" s="529"/>
      <c r="AP546" s="529"/>
      <c r="AQ546" s="529"/>
      <c r="AR546" s="529"/>
      <c r="AS546" s="529"/>
      <c r="AT546" s="529"/>
      <c r="AU546" s="529"/>
      <c r="AV546" s="529"/>
      <c r="AW546" s="529"/>
      <c r="AX546" s="529"/>
      <c r="AY546" s="529"/>
      <c r="AZ546" s="529"/>
      <c r="BA546" s="529"/>
      <c r="BB546" s="529"/>
      <c r="BC546" s="529"/>
      <c r="BD546" s="529"/>
      <c r="BE546" s="529"/>
      <c r="BF546" s="529"/>
      <c r="BG546" s="529"/>
      <c r="BH546" s="529"/>
      <c r="BI546" s="529"/>
      <c r="BJ546" s="529"/>
      <c r="BK546" s="529"/>
      <c r="BL546" s="529"/>
      <c r="BM546" s="529"/>
      <c r="BN546" s="529"/>
      <c r="BO546" s="529"/>
      <c r="BP546" s="529"/>
      <c r="BQ546" s="529"/>
      <c r="BR546" s="529"/>
      <c r="BS546" s="529"/>
      <c r="BT546" s="529"/>
      <c r="BU546" s="529"/>
      <c r="BV546" s="529"/>
      <c r="BW546" s="529"/>
      <c r="BX546" s="529"/>
      <c r="BY546" s="529"/>
      <c r="BZ546" s="529"/>
      <c r="CA546" s="529"/>
      <c r="CB546" s="529"/>
      <c r="CC546" s="529"/>
      <c r="CD546" s="529"/>
      <c r="CE546" s="529"/>
      <c r="CF546" s="529"/>
      <c r="CG546" s="529"/>
      <c r="CH546" s="529"/>
      <c r="CI546" s="529"/>
      <c r="CJ546" s="529"/>
      <c r="CK546" s="529"/>
      <c r="CL546" s="529"/>
      <c r="CM546" s="529"/>
      <c r="CN546" s="529"/>
      <c r="CO546" s="529"/>
      <c r="CP546" s="529"/>
      <c r="CQ546" s="529"/>
    </row>
    <row r="547" spans="1:95" s="70" customFormat="1" ht="15" customHeight="1" x14ac:dyDescent="0.2">
      <c r="A547" s="11">
        <v>152</v>
      </c>
      <c r="B547" s="277"/>
      <c r="C547" s="287"/>
      <c r="D547" s="287"/>
      <c r="E547" s="288"/>
      <c r="F547" s="1458" t="s">
        <v>572</v>
      </c>
      <c r="G547" s="1459"/>
      <c r="H547" s="1459"/>
      <c r="I547" s="1459"/>
      <c r="J547" s="1459"/>
      <c r="K547" s="1459"/>
      <c r="L547" s="1460"/>
      <c r="M547" s="698">
        <v>0</v>
      </c>
      <c r="N547" s="699">
        <v>0</v>
      </c>
      <c r="O547" s="700">
        <v>0</v>
      </c>
      <c r="P547" s="700">
        <v>0</v>
      </c>
      <c r="Q547" s="705">
        <v>0</v>
      </c>
      <c r="R547" s="700">
        <v>0</v>
      </c>
      <c r="S547" s="701">
        <v>0</v>
      </c>
      <c r="T547" s="700">
        <v>0</v>
      </c>
      <c r="U547" s="701">
        <v>0</v>
      </c>
      <c r="V547" s="700">
        <v>0</v>
      </c>
      <c r="W547" s="701">
        <v>0</v>
      </c>
      <c r="X547" s="700">
        <v>0</v>
      </c>
      <c r="Y547" s="701">
        <v>0</v>
      </c>
      <c r="Z547" s="700">
        <v>0</v>
      </c>
      <c r="AA547" s="701">
        <v>0</v>
      </c>
      <c r="AB547" s="706">
        <v>0</v>
      </c>
      <c r="AC547" s="698">
        <v>0</v>
      </c>
      <c r="AD547" s="996"/>
      <c r="AE547" s="997"/>
      <c r="AF547" s="997"/>
      <c r="AG547" s="536"/>
      <c r="AH547" s="529"/>
      <c r="AI547" s="529"/>
      <c r="AJ547" s="529"/>
      <c r="AK547" s="529"/>
      <c r="AL547" s="529"/>
      <c r="AM547" s="529"/>
      <c r="AN547" s="529"/>
      <c r="AO547" s="529"/>
      <c r="AP547" s="529"/>
      <c r="AQ547" s="529"/>
      <c r="AR547" s="529"/>
      <c r="AS547" s="529"/>
      <c r="AT547" s="529"/>
      <c r="AU547" s="529"/>
      <c r="AV547" s="529"/>
      <c r="AW547" s="529"/>
      <c r="AX547" s="529"/>
      <c r="AY547" s="529"/>
      <c r="AZ547" s="529"/>
      <c r="BA547" s="529"/>
      <c r="BB547" s="529"/>
      <c r="BC547" s="529"/>
      <c r="BD547" s="529"/>
      <c r="BE547" s="529"/>
      <c r="BF547" s="529"/>
      <c r="BG547" s="529"/>
      <c r="BH547" s="529"/>
      <c r="BI547" s="529"/>
      <c r="BJ547" s="529"/>
      <c r="BK547" s="529"/>
      <c r="BL547" s="529"/>
      <c r="BM547" s="529"/>
      <c r="BN547" s="529"/>
      <c r="BO547" s="529"/>
      <c r="BP547" s="529"/>
      <c r="BQ547" s="529"/>
      <c r="BR547" s="529"/>
      <c r="BS547" s="529"/>
      <c r="BT547" s="529"/>
      <c r="BU547" s="529"/>
      <c r="BV547" s="529"/>
      <c r="BW547" s="529"/>
      <c r="BX547" s="529"/>
      <c r="BY547" s="529"/>
      <c r="BZ547" s="529"/>
      <c r="CA547" s="529"/>
      <c r="CB547" s="529"/>
      <c r="CC547" s="529"/>
      <c r="CD547" s="529"/>
      <c r="CE547" s="529"/>
      <c r="CF547" s="529"/>
      <c r="CG547" s="529"/>
      <c r="CH547" s="529"/>
      <c r="CI547" s="529"/>
      <c r="CJ547" s="529"/>
      <c r="CK547" s="529"/>
      <c r="CL547" s="529"/>
      <c r="CM547" s="529"/>
      <c r="CN547" s="529"/>
      <c r="CO547" s="529"/>
      <c r="CP547" s="529"/>
      <c r="CQ547" s="529"/>
    </row>
    <row r="548" spans="1:95" s="70" customFormat="1" ht="15" customHeight="1" x14ac:dyDescent="0.2">
      <c r="A548" s="11">
        <v>153</v>
      </c>
      <c r="B548" s="277"/>
      <c r="C548" s="287"/>
      <c r="D548" s="287"/>
      <c r="E548" s="1452" t="s">
        <v>121</v>
      </c>
      <c r="F548" s="1453"/>
      <c r="G548" s="1453"/>
      <c r="H548" s="1453"/>
      <c r="I548" s="1453"/>
      <c r="J548" s="1453"/>
      <c r="K548" s="1453"/>
      <c r="L548" s="1454"/>
      <c r="M548" s="407">
        <f>SUBTOTAL(9,M549:M551)</f>
        <v>0</v>
      </c>
      <c r="N548" s="410">
        <f t="shared" ref="N548:AC548" si="122">SUBTOTAL(9,N549:N551)</f>
        <v>0</v>
      </c>
      <c r="O548" s="414">
        <f t="shared" si="122"/>
        <v>0</v>
      </c>
      <c r="P548" s="413">
        <f t="shared" si="122"/>
        <v>0</v>
      </c>
      <c r="Q548" s="415">
        <f t="shared" si="122"/>
        <v>0</v>
      </c>
      <c r="R548" s="414">
        <f t="shared" si="122"/>
        <v>0</v>
      </c>
      <c r="S548" s="414">
        <f t="shared" si="122"/>
        <v>0</v>
      </c>
      <c r="T548" s="414">
        <f t="shared" si="122"/>
        <v>0</v>
      </c>
      <c r="U548" s="414">
        <f t="shared" si="122"/>
        <v>0</v>
      </c>
      <c r="V548" s="414">
        <f t="shared" si="122"/>
        <v>0</v>
      </c>
      <c r="W548" s="414">
        <f t="shared" si="122"/>
        <v>0</v>
      </c>
      <c r="X548" s="414">
        <f t="shared" si="122"/>
        <v>0</v>
      </c>
      <c r="Y548" s="414">
        <f t="shared" si="122"/>
        <v>0</v>
      </c>
      <c r="Z548" s="414">
        <f t="shared" si="122"/>
        <v>0</v>
      </c>
      <c r="AA548" s="414">
        <f t="shared" si="122"/>
        <v>0</v>
      </c>
      <c r="AB548" s="424">
        <f t="shared" si="122"/>
        <v>0</v>
      </c>
      <c r="AC548" s="407">
        <f t="shared" si="122"/>
        <v>0</v>
      </c>
      <c r="AD548" s="996"/>
      <c r="AE548" s="997"/>
      <c r="AF548" s="997"/>
      <c r="AG548" s="536"/>
      <c r="AH548" s="529"/>
      <c r="AI548" s="529"/>
      <c r="AJ548" s="529"/>
      <c r="AK548" s="529"/>
      <c r="AL548" s="529"/>
      <c r="AM548" s="529"/>
      <c r="AN548" s="529"/>
      <c r="AO548" s="529"/>
      <c r="AP548" s="529"/>
      <c r="AQ548" s="529"/>
      <c r="AR548" s="529"/>
      <c r="AS548" s="529"/>
      <c r="AT548" s="529"/>
      <c r="AU548" s="529"/>
      <c r="AV548" s="529"/>
      <c r="AW548" s="529"/>
      <c r="AX548" s="529"/>
      <c r="AY548" s="529"/>
      <c r="AZ548" s="529"/>
      <c r="BA548" s="529"/>
      <c r="BB548" s="529"/>
      <c r="BC548" s="529"/>
      <c r="BD548" s="529"/>
      <c r="BE548" s="529"/>
      <c r="BF548" s="529"/>
      <c r="BG548" s="529"/>
      <c r="BH548" s="529"/>
      <c r="BI548" s="529"/>
      <c r="BJ548" s="529"/>
      <c r="BK548" s="529"/>
      <c r="BL548" s="529"/>
      <c r="BM548" s="529"/>
      <c r="BN548" s="529"/>
      <c r="BO548" s="529"/>
      <c r="BP548" s="529"/>
      <c r="BQ548" s="529"/>
      <c r="BR548" s="529"/>
      <c r="BS548" s="529"/>
      <c r="BT548" s="529"/>
      <c r="BU548" s="529"/>
      <c r="BV548" s="529"/>
      <c r="BW548" s="529"/>
      <c r="BX548" s="529"/>
      <c r="BY548" s="529"/>
      <c r="BZ548" s="529"/>
      <c r="CA548" s="529"/>
      <c r="CB548" s="529"/>
      <c r="CC548" s="529"/>
      <c r="CD548" s="529"/>
      <c r="CE548" s="529"/>
      <c r="CF548" s="529"/>
      <c r="CG548" s="529"/>
      <c r="CH548" s="529"/>
      <c r="CI548" s="529"/>
      <c r="CJ548" s="529"/>
      <c r="CK548" s="529"/>
      <c r="CL548" s="529"/>
      <c r="CM548" s="529"/>
      <c r="CN548" s="529"/>
      <c r="CO548" s="529"/>
      <c r="CP548" s="529"/>
      <c r="CQ548" s="529"/>
    </row>
    <row r="549" spans="1:95" s="70" customFormat="1" ht="15" customHeight="1" x14ac:dyDescent="0.2">
      <c r="A549" s="11">
        <v>154</v>
      </c>
      <c r="B549" s="277"/>
      <c r="C549" s="287"/>
      <c r="D549" s="287"/>
      <c r="E549" s="288"/>
      <c r="F549" s="1455" t="s">
        <v>122</v>
      </c>
      <c r="G549" s="1456"/>
      <c r="H549" s="1456"/>
      <c r="I549" s="1456"/>
      <c r="J549" s="1456"/>
      <c r="K549" s="1456"/>
      <c r="L549" s="1457"/>
      <c r="M549" s="698">
        <v>0</v>
      </c>
      <c r="N549" s="699">
        <v>0</v>
      </c>
      <c r="O549" s="700">
        <v>0</v>
      </c>
      <c r="P549" s="700">
        <v>0</v>
      </c>
      <c r="Q549" s="705">
        <v>0</v>
      </c>
      <c r="R549" s="700">
        <v>0</v>
      </c>
      <c r="S549" s="701">
        <v>0</v>
      </c>
      <c r="T549" s="700">
        <v>0</v>
      </c>
      <c r="U549" s="701">
        <v>0</v>
      </c>
      <c r="V549" s="700">
        <v>0</v>
      </c>
      <c r="W549" s="701">
        <v>0</v>
      </c>
      <c r="X549" s="700">
        <v>0</v>
      </c>
      <c r="Y549" s="701">
        <v>0</v>
      </c>
      <c r="Z549" s="700">
        <v>0</v>
      </c>
      <c r="AA549" s="701">
        <v>0</v>
      </c>
      <c r="AB549" s="706">
        <v>0</v>
      </c>
      <c r="AC549" s="698">
        <v>0</v>
      </c>
      <c r="AD549" s="996"/>
      <c r="AE549" s="997"/>
      <c r="AF549" s="997"/>
      <c r="AG549" s="536"/>
      <c r="AH549" s="529"/>
      <c r="AI549" s="529"/>
      <c r="AJ549" s="529"/>
      <c r="AK549" s="529"/>
      <c r="AL549" s="529"/>
      <c r="AM549" s="529"/>
      <c r="AN549" s="529"/>
      <c r="AO549" s="529"/>
      <c r="AP549" s="529"/>
      <c r="AQ549" s="529"/>
      <c r="AR549" s="529"/>
      <c r="AS549" s="529"/>
      <c r="AT549" s="529"/>
      <c r="AU549" s="529"/>
      <c r="AV549" s="529"/>
      <c r="AW549" s="529"/>
      <c r="AX549" s="529"/>
      <c r="AY549" s="529"/>
      <c r="AZ549" s="529"/>
      <c r="BA549" s="529"/>
      <c r="BB549" s="529"/>
      <c r="BC549" s="529"/>
      <c r="BD549" s="529"/>
      <c r="BE549" s="529"/>
      <c r="BF549" s="529"/>
      <c r="BG549" s="529"/>
      <c r="BH549" s="529"/>
      <c r="BI549" s="529"/>
      <c r="BJ549" s="529"/>
      <c r="BK549" s="529"/>
      <c r="BL549" s="529"/>
      <c r="BM549" s="529"/>
      <c r="BN549" s="529"/>
      <c r="BO549" s="529"/>
      <c r="BP549" s="529"/>
      <c r="BQ549" s="529"/>
      <c r="BR549" s="529"/>
      <c r="BS549" s="529"/>
      <c r="BT549" s="529"/>
      <c r="BU549" s="529"/>
      <c r="BV549" s="529"/>
      <c r="BW549" s="529"/>
      <c r="BX549" s="529"/>
      <c r="BY549" s="529"/>
      <c r="BZ549" s="529"/>
      <c r="CA549" s="529"/>
      <c r="CB549" s="529"/>
      <c r="CC549" s="529"/>
      <c r="CD549" s="529"/>
      <c r="CE549" s="529"/>
      <c r="CF549" s="529"/>
      <c r="CG549" s="529"/>
      <c r="CH549" s="529"/>
      <c r="CI549" s="529"/>
      <c r="CJ549" s="529"/>
      <c r="CK549" s="529"/>
      <c r="CL549" s="529"/>
      <c r="CM549" s="529"/>
      <c r="CN549" s="529"/>
      <c r="CO549" s="529"/>
      <c r="CP549" s="529"/>
      <c r="CQ549" s="529"/>
    </row>
    <row r="550" spans="1:95" s="70" customFormat="1" ht="15" customHeight="1" x14ac:dyDescent="0.2">
      <c r="A550" s="11">
        <v>155</v>
      </c>
      <c r="B550" s="277"/>
      <c r="C550" s="287"/>
      <c r="D550" s="287"/>
      <c r="E550" s="288"/>
      <c r="F550" s="1449" t="s">
        <v>573</v>
      </c>
      <c r="G550" s="1450"/>
      <c r="H550" s="1450"/>
      <c r="I550" s="1450"/>
      <c r="J550" s="1450"/>
      <c r="K550" s="1450"/>
      <c r="L550" s="1451"/>
      <c r="M550" s="698">
        <v>0</v>
      </c>
      <c r="N550" s="699">
        <v>0</v>
      </c>
      <c r="O550" s="700">
        <v>0</v>
      </c>
      <c r="P550" s="700">
        <v>0</v>
      </c>
      <c r="Q550" s="705">
        <v>0</v>
      </c>
      <c r="R550" s="700">
        <v>0</v>
      </c>
      <c r="S550" s="701">
        <v>0</v>
      </c>
      <c r="T550" s="700">
        <v>0</v>
      </c>
      <c r="U550" s="701">
        <v>0</v>
      </c>
      <c r="V550" s="700">
        <v>0</v>
      </c>
      <c r="W550" s="701">
        <v>0</v>
      </c>
      <c r="X550" s="700">
        <v>0</v>
      </c>
      <c r="Y550" s="701">
        <v>0</v>
      </c>
      <c r="Z550" s="700">
        <v>0</v>
      </c>
      <c r="AA550" s="701">
        <v>0</v>
      </c>
      <c r="AB550" s="706">
        <v>0</v>
      </c>
      <c r="AC550" s="698">
        <v>0</v>
      </c>
      <c r="AD550" s="996"/>
      <c r="AE550" s="997"/>
      <c r="AF550" s="997"/>
      <c r="AG550" s="536"/>
      <c r="AH550" s="529"/>
      <c r="AI550" s="529"/>
      <c r="AJ550" s="529"/>
      <c r="AK550" s="529"/>
      <c r="AL550" s="529"/>
      <c r="AM550" s="529"/>
      <c r="AN550" s="529"/>
      <c r="AO550" s="529"/>
      <c r="AP550" s="529"/>
      <c r="AQ550" s="529"/>
      <c r="AR550" s="529"/>
      <c r="AS550" s="529"/>
      <c r="AT550" s="529"/>
      <c r="AU550" s="529"/>
      <c r="AV550" s="529"/>
      <c r="AW550" s="529"/>
      <c r="AX550" s="529"/>
      <c r="AY550" s="529"/>
      <c r="AZ550" s="529"/>
      <c r="BA550" s="529"/>
      <c r="BB550" s="529"/>
      <c r="BC550" s="529"/>
      <c r="BD550" s="529"/>
      <c r="BE550" s="529"/>
      <c r="BF550" s="529"/>
      <c r="BG550" s="529"/>
      <c r="BH550" s="529"/>
      <c r="BI550" s="529"/>
      <c r="BJ550" s="529"/>
      <c r="BK550" s="529"/>
      <c r="BL550" s="529"/>
      <c r="BM550" s="529"/>
      <c r="BN550" s="529"/>
      <c r="BO550" s="529"/>
      <c r="BP550" s="529"/>
      <c r="BQ550" s="529"/>
      <c r="BR550" s="529"/>
      <c r="BS550" s="529"/>
      <c r="BT550" s="529"/>
      <c r="BU550" s="529"/>
      <c r="BV550" s="529"/>
      <c r="BW550" s="529"/>
      <c r="BX550" s="529"/>
      <c r="BY550" s="529"/>
      <c r="BZ550" s="529"/>
      <c r="CA550" s="529"/>
      <c r="CB550" s="529"/>
      <c r="CC550" s="529"/>
      <c r="CD550" s="529"/>
      <c r="CE550" s="529"/>
      <c r="CF550" s="529"/>
      <c r="CG550" s="529"/>
      <c r="CH550" s="529"/>
      <c r="CI550" s="529"/>
      <c r="CJ550" s="529"/>
      <c r="CK550" s="529"/>
      <c r="CL550" s="529"/>
      <c r="CM550" s="529"/>
      <c r="CN550" s="529"/>
      <c r="CO550" s="529"/>
      <c r="CP550" s="529"/>
      <c r="CQ550" s="529"/>
    </row>
    <row r="551" spans="1:95" s="70" customFormat="1" ht="27.75" customHeight="1" x14ac:dyDescent="0.2">
      <c r="A551" s="11">
        <v>156</v>
      </c>
      <c r="B551" s="277"/>
      <c r="C551" s="287"/>
      <c r="D551" s="287"/>
      <c r="E551" s="288"/>
      <c r="F551" s="1458" t="s">
        <v>123</v>
      </c>
      <c r="G551" s="1459"/>
      <c r="H551" s="1459"/>
      <c r="I551" s="1459"/>
      <c r="J551" s="1459"/>
      <c r="K551" s="1459"/>
      <c r="L551" s="1460"/>
      <c r="M551" s="698">
        <v>0</v>
      </c>
      <c r="N551" s="699">
        <v>0</v>
      </c>
      <c r="O551" s="700">
        <v>0</v>
      </c>
      <c r="P551" s="700">
        <v>0</v>
      </c>
      <c r="Q551" s="705">
        <v>0</v>
      </c>
      <c r="R551" s="700">
        <v>0</v>
      </c>
      <c r="S551" s="701">
        <v>0</v>
      </c>
      <c r="T551" s="700">
        <v>0</v>
      </c>
      <c r="U551" s="701">
        <v>0</v>
      </c>
      <c r="V551" s="700">
        <v>0</v>
      </c>
      <c r="W551" s="701">
        <v>0</v>
      </c>
      <c r="X551" s="700">
        <v>0</v>
      </c>
      <c r="Y551" s="701">
        <v>0</v>
      </c>
      <c r="Z551" s="700">
        <v>0</v>
      </c>
      <c r="AA551" s="701">
        <v>0</v>
      </c>
      <c r="AB551" s="706">
        <v>0</v>
      </c>
      <c r="AC551" s="698">
        <v>0</v>
      </c>
      <c r="AD551" s="996"/>
      <c r="AE551" s="997"/>
      <c r="AF551" s="997"/>
      <c r="AG551" s="536"/>
      <c r="AH551" s="529"/>
      <c r="AI551" s="529"/>
      <c r="AJ551" s="529"/>
      <c r="AK551" s="529"/>
      <c r="AL551" s="529"/>
      <c r="AM551" s="529"/>
      <c r="AN551" s="529"/>
      <c r="AO551" s="529"/>
      <c r="AP551" s="529"/>
      <c r="AQ551" s="529"/>
      <c r="AR551" s="529"/>
      <c r="AS551" s="529"/>
      <c r="AT551" s="529"/>
      <c r="AU551" s="529"/>
      <c r="AV551" s="529"/>
      <c r="AW551" s="529"/>
      <c r="AX551" s="529"/>
      <c r="AY551" s="529"/>
      <c r="AZ551" s="529"/>
      <c r="BA551" s="529"/>
      <c r="BB551" s="529"/>
      <c r="BC551" s="529"/>
      <c r="BD551" s="529"/>
      <c r="BE551" s="529"/>
      <c r="BF551" s="529"/>
      <c r="BG551" s="529"/>
      <c r="BH551" s="529"/>
      <c r="BI551" s="529"/>
      <c r="BJ551" s="529"/>
      <c r="BK551" s="529"/>
      <c r="BL551" s="529"/>
      <c r="BM551" s="529"/>
      <c r="BN551" s="529"/>
      <c r="BO551" s="529"/>
      <c r="BP551" s="529"/>
      <c r="BQ551" s="529"/>
      <c r="BR551" s="529"/>
      <c r="BS551" s="529"/>
      <c r="BT551" s="529"/>
      <c r="BU551" s="529"/>
      <c r="BV551" s="529"/>
      <c r="BW551" s="529"/>
      <c r="BX551" s="529"/>
      <c r="BY551" s="529"/>
      <c r="BZ551" s="529"/>
      <c r="CA551" s="529"/>
      <c r="CB551" s="529"/>
      <c r="CC551" s="529"/>
      <c r="CD551" s="529"/>
      <c r="CE551" s="529"/>
      <c r="CF551" s="529"/>
      <c r="CG551" s="529"/>
      <c r="CH551" s="529"/>
      <c r="CI551" s="529"/>
      <c r="CJ551" s="529"/>
      <c r="CK551" s="529"/>
      <c r="CL551" s="529"/>
      <c r="CM551" s="529"/>
      <c r="CN551" s="529"/>
      <c r="CO551" s="529"/>
      <c r="CP551" s="529"/>
      <c r="CQ551" s="529"/>
    </row>
    <row r="552" spans="1:95" s="70" customFormat="1" ht="15" customHeight="1" x14ac:dyDescent="0.2">
      <c r="A552" s="11">
        <v>157</v>
      </c>
      <c r="B552" s="277"/>
      <c r="C552" s="287"/>
      <c r="D552" s="287"/>
      <c r="E552" s="1452" t="s">
        <v>546</v>
      </c>
      <c r="F552" s="1453"/>
      <c r="G552" s="1453"/>
      <c r="H552" s="1453"/>
      <c r="I552" s="1453"/>
      <c r="J552" s="1453"/>
      <c r="K552" s="1453"/>
      <c r="L552" s="1454"/>
      <c r="M552" s="407">
        <f>SUBTOTAL(9,M553:M554)</f>
        <v>0</v>
      </c>
      <c r="N552" s="410">
        <f t="shared" ref="N552:AC552" si="123">SUBTOTAL(9,N553:N554)</f>
        <v>0</v>
      </c>
      <c r="O552" s="414">
        <f t="shared" si="123"/>
        <v>0</v>
      </c>
      <c r="P552" s="413">
        <f t="shared" si="123"/>
        <v>0</v>
      </c>
      <c r="Q552" s="415">
        <f t="shared" si="123"/>
        <v>0</v>
      </c>
      <c r="R552" s="414">
        <f t="shared" si="123"/>
        <v>0</v>
      </c>
      <c r="S552" s="414">
        <f t="shared" si="123"/>
        <v>0</v>
      </c>
      <c r="T552" s="414">
        <f t="shared" si="123"/>
        <v>0</v>
      </c>
      <c r="U552" s="414">
        <f t="shared" si="123"/>
        <v>0</v>
      </c>
      <c r="V552" s="414">
        <f t="shared" si="123"/>
        <v>0</v>
      </c>
      <c r="W552" s="414">
        <f t="shared" si="123"/>
        <v>0</v>
      </c>
      <c r="X552" s="414">
        <f t="shared" si="123"/>
        <v>0</v>
      </c>
      <c r="Y552" s="414">
        <f t="shared" si="123"/>
        <v>0</v>
      </c>
      <c r="Z552" s="414">
        <f t="shared" si="123"/>
        <v>0</v>
      </c>
      <c r="AA552" s="414">
        <f t="shared" si="123"/>
        <v>0</v>
      </c>
      <c r="AB552" s="424">
        <f t="shared" si="123"/>
        <v>0</v>
      </c>
      <c r="AC552" s="407">
        <f t="shared" si="123"/>
        <v>0</v>
      </c>
      <c r="AD552" s="996"/>
      <c r="AE552" s="997"/>
      <c r="AF552" s="997"/>
      <c r="AG552" s="536"/>
      <c r="AH552" s="529"/>
      <c r="AI552" s="529"/>
      <c r="AJ552" s="529"/>
      <c r="AK552" s="529"/>
      <c r="AL552" s="529"/>
      <c r="AM552" s="529"/>
      <c r="AN552" s="529"/>
      <c r="AO552" s="529"/>
      <c r="AP552" s="529"/>
      <c r="AQ552" s="529"/>
      <c r="AR552" s="529"/>
      <c r="AS552" s="529"/>
      <c r="AT552" s="529"/>
      <c r="AU552" s="529"/>
      <c r="AV552" s="529"/>
      <c r="AW552" s="529"/>
      <c r="AX552" s="529"/>
      <c r="AY552" s="529"/>
      <c r="AZ552" s="529"/>
      <c r="BA552" s="529"/>
      <c r="BB552" s="529"/>
      <c r="BC552" s="529"/>
      <c r="BD552" s="529"/>
      <c r="BE552" s="529"/>
      <c r="BF552" s="529"/>
      <c r="BG552" s="529"/>
      <c r="BH552" s="529"/>
      <c r="BI552" s="529"/>
      <c r="BJ552" s="529"/>
      <c r="BK552" s="529"/>
      <c r="BL552" s="529"/>
      <c r="BM552" s="529"/>
      <c r="BN552" s="529"/>
      <c r="BO552" s="529"/>
      <c r="BP552" s="529"/>
      <c r="BQ552" s="529"/>
      <c r="BR552" s="529"/>
      <c r="BS552" s="529"/>
      <c r="BT552" s="529"/>
      <c r="BU552" s="529"/>
      <c r="BV552" s="529"/>
      <c r="BW552" s="529"/>
      <c r="BX552" s="529"/>
      <c r="BY552" s="529"/>
      <c r="BZ552" s="529"/>
      <c r="CA552" s="529"/>
      <c r="CB552" s="529"/>
      <c r="CC552" s="529"/>
      <c r="CD552" s="529"/>
      <c r="CE552" s="529"/>
      <c r="CF552" s="529"/>
      <c r="CG552" s="529"/>
      <c r="CH552" s="529"/>
      <c r="CI552" s="529"/>
      <c r="CJ552" s="529"/>
      <c r="CK552" s="529"/>
      <c r="CL552" s="529"/>
      <c r="CM552" s="529"/>
      <c r="CN552" s="529"/>
      <c r="CO552" s="529"/>
      <c r="CP552" s="529"/>
      <c r="CQ552" s="529"/>
    </row>
    <row r="553" spans="1:95" s="70" customFormat="1" ht="27" customHeight="1" x14ac:dyDescent="0.2">
      <c r="A553" s="11">
        <v>158</v>
      </c>
      <c r="B553" s="277"/>
      <c r="C553" s="287"/>
      <c r="D553" s="287"/>
      <c r="E553" s="288"/>
      <c r="F553" s="1455" t="s">
        <v>547</v>
      </c>
      <c r="G553" s="1456"/>
      <c r="H553" s="1456"/>
      <c r="I553" s="1456"/>
      <c r="J553" s="1456"/>
      <c r="K553" s="1456"/>
      <c r="L553" s="1457"/>
      <c r="M553" s="698">
        <v>0</v>
      </c>
      <c r="N553" s="699">
        <v>0</v>
      </c>
      <c r="O553" s="700">
        <v>0</v>
      </c>
      <c r="P553" s="700">
        <v>0</v>
      </c>
      <c r="Q553" s="705">
        <v>0</v>
      </c>
      <c r="R553" s="700">
        <v>0</v>
      </c>
      <c r="S553" s="701">
        <v>0</v>
      </c>
      <c r="T553" s="700">
        <v>0</v>
      </c>
      <c r="U553" s="701">
        <v>0</v>
      </c>
      <c r="V553" s="700">
        <v>0</v>
      </c>
      <c r="W553" s="701">
        <v>0</v>
      </c>
      <c r="X553" s="700">
        <v>0</v>
      </c>
      <c r="Y553" s="701">
        <v>0</v>
      </c>
      <c r="Z553" s="700">
        <v>0</v>
      </c>
      <c r="AA553" s="701">
        <v>0</v>
      </c>
      <c r="AB553" s="706">
        <v>0</v>
      </c>
      <c r="AC553" s="698">
        <v>0</v>
      </c>
      <c r="AD553" s="996"/>
      <c r="AE553" s="997"/>
      <c r="AF553" s="997"/>
      <c r="AG553" s="536"/>
      <c r="AH553" s="529"/>
      <c r="AI553" s="529"/>
      <c r="AJ553" s="529"/>
      <c r="AK553" s="529"/>
      <c r="AL553" s="529"/>
      <c r="AM553" s="529"/>
      <c r="AN553" s="529"/>
      <c r="AO553" s="529"/>
      <c r="AP553" s="529"/>
      <c r="AQ553" s="529"/>
      <c r="AR553" s="529"/>
      <c r="AS553" s="529"/>
      <c r="AT553" s="529"/>
      <c r="AU553" s="529"/>
      <c r="AV553" s="529"/>
      <c r="AW553" s="529"/>
      <c r="AX553" s="529"/>
      <c r="AY553" s="529"/>
      <c r="AZ553" s="529"/>
      <c r="BA553" s="529"/>
      <c r="BB553" s="529"/>
      <c r="BC553" s="529"/>
      <c r="BD553" s="529"/>
      <c r="BE553" s="529"/>
      <c r="BF553" s="529"/>
      <c r="BG553" s="529"/>
      <c r="BH553" s="529"/>
      <c r="BI553" s="529"/>
      <c r="BJ553" s="529"/>
      <c r="BK553" s="529"/>
      <c r="BL553" s="529"/>
      <c r="BM553" s="529"/>
      <c r="BN553" s="529"/>
      <c r="BO553" s="529"/>
      <c r="BP553" s="529"/>
      <c r="BQ553" s="529"/>
      <c r="BR553" s="529"/>
      <c r="BS553" s="529"/>
      <c r="BT553" s="529"/>
      <c r="BU553" s="529"/>
      <c r="BV553" s="529"/>
      <c r="BW553" s="529"/>
      <c r="BX553" s="529"/>
      <c r="BY553" s="529"/>
      <c r="BZ553" s="529"/>
      <c r="CA553" s="529"/>
      <c r="CB553" s="529"/>
      <c r="CC553" s="529"/>
      <c r="CD553" s="529"/>
      <c r="CE553" s="529"/>
      <c r="CF553" s="529"/>
      <c r="CG553" s="529"/>
      <c r="CH553" s="529"/>
      <c r="CI553" s="529"/>
      <c r="CJ553" s="529"/>
      <c r="CK553" s="529"/>
      <c r="CL553" s="529"/>
      <c r="CM553" s="529"/>
      <c r="CN553" s="529"/>
      <c r="CO553" s="529"/>
      <c r="CP553" s="529"/>
      <c r="CQ553" s="529"/>
    </row>
    <row r="554" spans="1:95" s="70" customFormat="1" ht="15" customHeight="1" x14ac:dyDescent="0.2">
      <c r="A554" s="11">
        <v>159</v>
      </c>
      <c r="B554" s="277"/>
      <c r="C554" s="287"/>
      <c r="D554" s="287"/>
      <c r="E554" s="288"/>
      <c r="F554" s="1458" t="s">
        <v>570</v>
      </c>
      <c r="G554" s="1459"/>
      <c r="H554" s="1459"/>
      <c r="I554" s="1459"/>
      <c r="J554" s="1459"/>
      <c r="K554" s="1459"/>
      <c r="L554" s="1460"/>
      <c r="M554" s="698">
        <v>0</v>
      </c>
      <c r="N554" s="699">
        <v>0</v>
      </c>
      <c r="O554" s="700">
        <v>0</v>
      </c>
      <c r="P554" s="700">
        <v>0</v>
      </c>
      <c r="Q554" s="705">
        <v>0</v>
      </c>
      <c r="R554" s="700">
        <v>0</v>
      </c>
      <c r="S554" s="701">
        <v>0</v>
      </c>
      <c r="T554" s="700">
        <v>0</v>
      </c>
      <c r="U554" s="701">
        <v>0</v>
      </c>
      <c r="V554" s="700">
        <v>0</v>
      </c>
      <c r="W554" s="701">
        <v>0</v>
      </c>
      <c r="X554" s="700">
        <v>0</v>
      </c>
      <c r="Y554" s="701">
        <v>0</v>
      </c>
      <c r="Z554" s="700">
        <v>0</v>
      </c>
      <c r="AA554" s="701">
        <v>0</v>
      </c>
      <c r="AB554" s="706">
        <v>0</v>
      </c>
      <c r="AC554" s="698">
        <v>0</v>
      </c>
      <c r="AD554" s="996"/>
      <c r="AE554" s="997"/>
      <c r="AF554" s="997"/>
      <c r="AG554" s="536"/>
      <c r="AH554" s="529"/>
      <c r="AI554" s="529"/>
      <c r="AJ554" s="529"/>
      <c r="AK554" s="529"/>
      <c r="AL554" s="529"/>
      <c r="AM554" s="529"/>
      <c r="AN554" s="529"/>
      <c r="AO554" s="529"/>
      <c r="AP554" s="529"/>
      <c r="AQ554" s="529"/>
      <c r="AR554" s="529"/>
      <c r="AS554" s="529"/>
      <c r="AT554" s="529"/>
      <c r="AU554" s="529"/>
      <c r="AV554" s="529"/>
      <c r="AW554" s="529"/>
      <c r="AX554" s="529"/>
      <c r="AY554" s="529"/>
      <c r="AZ554" s="529"/>
      <c r="BA554" s="529"/>
      <c r="BB554" s="529"/>
      <c r="BC554" s="529"/>
      <c r="BD554" s="529"/>
      <c r="BE554" s="529"/>
      <c r="BF554" s="529"/>
      <c r="BG554" s="529"/>
      <c r="BH554" s="529"/>
      <c r="BI554" s="529"/>
      <c r="BJ554" s="529"/>
      <c r="BK554" s="529"/>
      <c r="BL554" s="529"/>
      <c r="BM554" s="529"/>
      <c r="BN554" s="529"/>
      <c r="BO554" s="529"/>
      <c r="BP554" s="529"/>
      <c r="BQ554" s="529"/>
      <c r="BR554" s="529"/>
      <c r="BS554" s="529"/>
      <c r="BT554" s="529"/>
      <c r="BU554" s="529"/>
      <c r="BV554" s="529"/>
      <c r="BW554" s="529"/>
      <c r="BX554" s="529"/>
      <c r="BY554" s="529"/>
      <c r="BZ554" s="529"/>
      <c r="CA554" s="529"/>
      <c r="CB554" s="529"/>
      <c r="CC554" s="529"/>
      <c r="CD554" s="529"/>
      <c r="CE554" s="529"/>
      <c r="CF554" s="529"/>
      <c r="CG554" s="529"/>
      <c r="CH554" s="529"/>
      <c r="CI554" s="529"/>
      <c r="CJ554" s="529"/>
      <c r="CK554" s="529"/>
      <c r="CL554" s="529"/>
      <c r="CM554" s="529"/>
      <c r="CN554" s="529"/>
      <c r="CO554" s="529"/>
      <c r="CP554" s="529"/>
      <c r="CQ554" s="529"/>
    </row>
    <row r="555" spans="1:95" s="70" customFormat="1" ht="15" customHeight="1" x14ac:dyDescent="0.2">
      <c r="A555" s="11">
        <v>160</v>
      </c>
      <c r="B555" s="277"/>
      <c r="C555" s="287"/>
      <c r="D555" s="287"/>
      <c r="E555" s="1452" t="s">
        <v>548</v>
      </c>
      <c r="F555" s="1453"/>
      <c r="G555" s="1453"/>
      <c r="H555" s="1453"/>
      <c r="I555" s="1453"/>
      <c r="J555" s="1453"/>
      <c r="K555" s="1453"/>
      <c r="L555" s="1454"/>
      <c r="M555" s="407">
        <f>SUBTOTAL(9,M556:M558)</f>
        <v>0</v>
      </c>
      <c r="N555" s="410">
        <f t="shared" ref="N555:AC555" si="124">SUBTOTAL(9,N556:N558)</f>
        <v>0</v>
      </c>
      <c r="O555" s="414">
        <f t="shared" si="124"/>
        <v>0</v>
      </c>
      <c r="P555" s="413">
        <f t="shared" si="124"/>
        <v>0</v>
      </c>
      <c r="Q555" s="415">
        <f t="shared" si="124"/>
        <v>0</v>
      </c>
      <c r="R555" s="414">
        <f t="shared" si="124"/>
        <v>0</v>
      </c>
      <c r="S555" s="414">
        <f t="shared" si="124"/>
        <v>0</v>
      </c>
      <c r="T555" s="414">
        <f t="shared" si="124"/>
        <v>0</v>
      </c>
      <c r="U555" s="414">
        <f t="shared" si="124"/>
        <v>0</v>
      </c>
      <c r="V555" s="414">
        <f t="shared" si="124"/>
        <v>0</v>
      </c>
      <c r="W555" s="414">
        <f t="shared" si="124"/>
        <v>0</v>
      </c>
      <c r="X555" s="414">
        <f t="shared" si="124"/>
        <v>0</v>
      </c>
      <c r="Y555" s="414">
        <f t="shared" si="124"/>
        <v>0</v>
      </c>
      <c r="Z555" s="414">
        <f t="shared" si="124"/>
        <v>0</v>
      </c>
      <c r="AA555" s="414">
        <f t="shared" si="124"/>
        <v>0</v>
      </c>
      <c r="AB555" s="424">
        <f t="shared" si="124"/>
        <v>0</v>
      </c>
      <c r="AC555" s="407">
        <f t="shared" si="124"/>
        <v>0</v>
      </c>
      <c r="AD555" s="996"/>
      <c r="AE555" s="997"/>
      <c r="AF555" s="997"/>
      <c r="AG555" s="536"/>
      <c r="AH555" s="529"/>
      <c r="AI555" s="529"/>
      <c r="AJ555" s="529"/>
      <c r="AK555" s="529"/>
      <c r="AL555" s="529"/>
      <c r="AM555" s="529"/>
      <c r="AN555" s="529"/>
      <c r="AO555" s="529"/>
      <c r="AP555" s="529"/>
      <c r="AQ555" s="529"/>
      <c r="AR555" s="529"/>
      <c r="AS555" s="529"/>
      <c r="AT555" s="529"/>
      <c r="AU555" s="529"/>
      <c r="AV555" s="529"/>
      <c r="AW555" s="529"/>
      <c r="AX555" s="529"/>
      <c r="AY555" s="529"/>
      <c r="AZ555" s="529"/>
      <c r="BA555" s="529"/>
      <c r="BB555" s="529"/>
      <c r="BC555" s="529"/>
      <c r="BD555" s="529"/>
      <c r="BE555" s="529"/>
      <c r="BF555" s="529"/>
      <c r="BG555" s="529"/>
      <c r="BH555" s="529"/>
      <c r="BI555" s="529"/>
      <c r="BJ555" s="529"/>
      <c r="BK555" s="529"/>
      <c r="BL555" s="529"/>
      <c r="BM555" s="529"/>
      <c r="BN555" s="529"/>
      <c r="BO555" s="529"/>
      <c r="BP555" s="529"/>
      <c r="BQ555" s="529"/>
      <c r="BR555" s="529"/>
      <c r="BS555" s="529"/>
      <c r="BT555" s="529"/>
      <c r="BU555" s="529"/>
      <c r="BV555" s="529"/>
      <c r="BW555" s="529"/>
      <c r="BX555" s="529"/>
      <c r="BY555" s="529"/>
      <c r="BZ555" s="529"/>
      <c r="CA555" s="529"/>
      <c r="CB555" s="529"/>
      <c r="CC555" s="529"/>
      <c r="CD555" s="529"/>
      <c r="CE555" s="529"/>
      <c r="CF555" s="529"/>
      <c r="CG555" s="529"/>
      <c r="CH555" s="529"/>
      <c r="CI555" s="529"/>
      <c r="CJ555" s="529"/>
      <c r="CK555" s="529"/>
      <c r="CL555" s="529"/>
      <c r="CM555" s="529"/>
      <c r="CN555" s="529"/>
      <c r="CO555" s="529"/>
      <c r="CP555" s="529"/>
      <c r="CQ555" s="529"/>
    </row>
    <row r="556" spans="1:95" s="70" customFormat="1" ht="15" customHeight="1" x14ac:dyDescent="0.2">
      <c r="A556" s="11">
        <v>161</v>
      </c>
      <c r="B556" s="277"/>
      <c r="C556" s="287"/>
      <c r="D556" s="287"/>
      <c r="E556" s="288"/>
      <c r="F556" s="1455" t="s">
        <v>549</v>
      </c>
      <c r="G556" s="1456"/>
      <c r="H556" s="1456"/>
      <c r="I556" s="1456"/>
      <c r="J556" s="1456"/>
      <c r="K556" s="1456"/>
      <c r="L556" s="1457"/>
      <c r="M556" s="698">
        <v>0</v>
      </c>
      <c r="N556" s="699">
        <v>0</v>
      </c>
      <c r="O556" s="700">
        <v>0</v>
      </c>
      <c r="P556" s="700">
        <v>0</v>
      </c>
      <c r="Q556" s="705">
        <v>0</v>
      </c>
      <c r="R556" s="700">
        <v>0</v>
      </c>
      <c r="S556" s="701">
        <v>0</v>
      </c>
      <c r="T556" s="700">
        <v>0</v>
      </c>
      <c r="U556" s="701">
        <v>0</v>
      </c>
      <c r="V556" s="700">
        <v>0</v>
      </c>
      <c r="W556" s="701">
        <v>0</v>
      </c>
      <c r="X556" s="700">
        <v>0</v>
      </c>
      <c r="Y556" s="701">
        <v>0</v>
      </c>
      <c r="Z556" s="700">
        <v>0</v>
      </c>
      <c r="AA556" s="701">
        <v>0</v>
      </c>
      <c r="AB556" s="706">
        <v>0</v>
      </c>
      <c r="AC556" s="698">
        <v>0</v>
      </c>
      <c r="AD556" s="996"/>
      <c r="AE556" s="997"/>
      <c r="AF556" s="997"/>
      <c r="AG556" s="536"/>
      <c r="AH556" s="529"/>
      <c r="AI556" s="529"/>
      <c r="AJ556" s="529"/>
      <c r="AK556" s="529"/>
      <c r="AL556" s="529"/>
      <c r="AM556" s="529"/>
      <c r="AN556" s="529"/>
      <c r="AO556" s="529"/>
      <c r="AP556" s="529"/>
      <c r="AQ556" s="529"/>
      <c r="AR556" s="529"/>
      <c r="AS556" s="529"/>
      <c r="AT556" s="529"/>
      <c r="AU556" s="529"/>
      <c r="AV556" s="529"/>
      <c r="AW556" s="529"/>
      <c r="AX556" s="529"/>
      <c r="AY556" s="529"/>
      <c r="AZ556" s="529"/>
      <c r="BA556" s="529"/>
      <c r="BB556" s="529"/>
      <c r="BC556" s="529"/>
      <c r="BD556" s="529"/>
      <c r="BE556" s="529"/>
      <c r="BF556" s="529"/>
      <c r="BG556" s="529"/>
      <c r="BH556" s="529"/>
      <c r="BI556" s="529"/>
      <c r="BJ556" s="529"/>
      <c r="BK556" s="529"/>
      <c r="BL556" s="529"/>
      <c r="BM556" s="529"/>
      <c r="BN556" s="529"/>
      <c r="BO556" s="529"/>
      <c r="BP556" s="529"/>
      <c r="BQ556" s="529"/>
      <c r="BR556" s="529"/>
      <c r="BS556" s="529"/>
      <c r="BT556" s="529"/>
      <c r="BU556" s="529"/>
      <c r="BV556" s="529"/>
      <c r="BW556" s="529"/>
      <c r="BX556" s="529"/>
      <c r="BY556" s="529"/>
      <c r="BZ556" s="529"/>
      <c r="CA556" s="529"/>
      <c r="CB556" s="529"/>
      <c r="CC556" s="529"/>
      <c r="CD556" s="529"/>
      <c r="CE556" s="529"/>
      <c r="CF556" s="529"/>
      <c r="CG556" s="529"/>
      <c r="CH556" s="529"/>
      <c r="CI556" s="529"/>
      <c r="CJ556" s="529"/>
      <c r="CK556" s="529"/>
      <c r="CL556" s="529"/>
      <c r="CM556" s="529"/>
      <c r="CN556" s="529"/>
      <c r="CO556" s="529"/>
      <c r="CP556" s="529"/>
      <c r="CQ556" s="529"/>
    </row>
    <row r="557" spans="1:95" s="70" customFormat="1" x14ac:dyDescent="0.2">
      <c r="A557" s="11">
        <v>162</v>
      </c>
      <c r="B557" s="277"/>
      <c r="C557" s="278"/>
      <c r="D557" s="278"/>
      <c r="E557" s="278"/>
      <c r="F557" s="1449" t="s">
        <v>574</v>
      </c>
      <c r="G557" s="1450"/>
      <c r="H557" s="1450"/>
      <c r="I557" s="1450"/>
      <c r="J557" s="1450"/>
      <c r="K557" s="1450"/>
      <c r="L557" s="1451"/>
      <c r="M557" s="698">
        <v>0</v>
      </c>
      <c r="N557" s="699">
        <v>0</v>
      </c>
      <c r="O557" s="700">
        <v>0</v>
      </c>
      <c r="P557" s="700">
        <v>0</v>
      </c>
      <c r="Q557" s="705">
        <v>0</v>
      </c>
      <c r="R557" s="700">
        <v>0</v>
      </c>
      <c r="S557" s="701">
        <v>0</v>
      </c>
      <c r="T557" s="700">
        <v>0</v>
      </c>
      <c r="U557" s="701">
        <v>0</v>
      </c>
      <c r="V557" s="700">
        <v>0</v>
      </c>
      <c r="W557" s="701">
        <v>0</v>
      </c>
      <c r="X557" s="700">
        <v>0</v>
      </c>
      <c r="Y557" s="701">
        <v>0</v>
      </c>
      <c r="Z557" s="700">
        <v>0</v>
      </c>
      <c r="AA557" s="701">
        <v>0</v>
      </c>
      <c r="AB557" s="706">
        <v>0</v>
      </c>
      <c r="AC557" s="698">
        <v>0</v>
      </c>
      <c r="AD557" s="996"/>
      <c r="AE557" s="997"/>
      <c r="AF557" s="997"/>
      <c r="AG557" s="536"/>
      <c r="AH557" s="529"/>
      <c r="AI557" s="529"/>
      <c r="AJ557" s="529"/>
      <c r="AK557" s="529"/>
      <c r="AL557" s="529"/>
      <c r="AM557" s="529"/>
      <c r="AN557" s="529"/>
      <c r="AO557" s="529"/>
      <c r="AP557" s="529"/>
      <c r="AQ557" s="529"/>
      <c r="AR557" s="529"/>
      <c r="AS557" s="529"/>
      <c r="AT557" s="529"/>
      <c r="AU557" s="529"/>
      <c r="AV557" s="529"/>
      <c r="AW557" s="529"/>
      <c r="AX557" s="529"/>
      <c r="AY557" s="529"/>
      <c r="AZ557" s="529"/>
      <c r="BA557" s="529"/>
      <c r="BB557" s="529"/>
      <c r="BC557" s="529"/>
      <c r="BD557" s="529"/>
      <c r="BE557" s="529"/>
      <c r="BF557" s="529"/>
      <c r="BG557" s="529"/>
      <c r="BH557" s="529"/>
      <c r="BI557" s="529"/>
      <c r="BJ557" s="529"/>
      <c r="BK557" s="529"/>
      <c r="BL557" s="529"/>
      <c r="BM557" s="529"/>
      <c r="BN557" s="529"/>
      <c r="BO557" s="529"/>
      <c r="BP557" s="529"/>
      <c r="BQ557" s="529"/>
      <c r="BR557" s="529"/>
      <c r="BS557" s="529"/>
      <c r="BT557" s="529"/>
      <c r="BU557" s="529"/>
      <c r="BV557" s="529"/>
      <c r="BW557" s="529"/>
      <c r="BX557" s="529"/>
      <c r="BY557" s="529"/>
      <c r="BZ557" s="529"/>
      <c r="CA557" s="529"/>
      <c r="CB557" s="529"/>
      <c r="CC557" s="529"/>
      <c r="CD557" s="529"/>
      <c r="CE557" s="529"/>
      <c r="CF557" s="529"/>
      <c r="CG557" s="529"/>
      <c r="CH557" s="529"/>
      <c r="CI557" s="529"/>
      <c r="CJ557" s="529"/>
      <c r="CK557" s="529"/>
      <c r="CL557" s="529"/>
      <c r="CM557" s="529"/>
      <c r="CN557" s="529"/>
      <c r="CO557" s="529"/>
      <c r="CP557" s="529"/>
      <c r="CQ557" s="529"/>
    </row>
    <row r="558" spans="1:95" s="70" customFormat="1" ht="27.75" customHeight="1" x14ac:dyDescent="0.2">
      <c r="A558" s="11">
        <v>163</v>
      </c>
      <c r="B558" s="277"/>
      <c r="C558" s="278"/>
      <c r="D558" s="278"/>
      <c r="E558" s="278"/>
      <c r="F558" s="1458" t="s">
        <v>669</v>
      </c>
      <c r="G558" s="1459"/>
      <c r="H558" s="1459"/>
      <c r="I558" s="1459"/>
      <c r="J558" s="1459"/>
      <c r="K558" s="1459"/>
      <c r="L558" s="1460"/>
      <c r="M558" s="698">
        <v>0</v>
      </c>
      <c r="N558" s="699">
        <v>0</v>
      </c>
      <c r="O558" s="700">
        <v>0</v>
      </c>
      <c r="P558" s="700">
        <v>0</v>
      </c>
      <c r="Q558" s="705">
        <v>0</v>
      </c>
      <c r="R558" s="700">
        <v>0</v>
      </c>
      <c r="S558" s="701">
        <v>0</v>
      </c>
      <c r="T558" s="700">
        <v>0</v>
      </c>
      <c r="U558" s="701">
        <v>0</v>
      </c>
      <c r="V558" s="700">
        <v>0</v>
      </c>
      <c r="W558" s="701">
        <v>0</v>
      </c>
      <c r="X558" s="700">
        <v>0</v>
      </c>
      <c r="Y558" s="701">
        <v>0</v>
      </c>
      <c r="Z558" s="700">
        <v>0</v>
      </c>
      <c r="AA558" s="701">
        <v>0</v>
      </c>
      <c r="AB558" s="706">
        <v>0</v>
      </c>
      <c r="AC558" s="698">
        <v>0</v>
      </c>
      <c r="AD558" s="996"/>
      <c r="AE558" s="997"/>
      <c r="AF558" s="997"/>
      <c r="AG558" s="536"/>
      <c r="AH558" s="529"/>
      <c r="AI558" s="529"/>
      <c r="AJ558" s="529"/>
      <c r="AK558" s="529"/>
      <c r="AL558" s="529"/>
      <c r="AM558" s="529"/>
      <c r="AN558" s="529"/>
      <c r="AO558" s="529"/>
      <c r="AP558" s="529"/>
      <c r="AQ558" s="529"/>
      <c r="AR558" s="529"/>
      <c r="AS558" s="529"/>
      <c r="AT558" s="529"/>
      <c r="AU558" s="529"/>
      <c r="AV558" s="529"/>
      <c r="AW558" s="529"/>
      <c r="AX558" s="529"/>
      <c r="AY558" s="529"/>
      <c r="AZ558" s="529"/>
      <c r="BA558" s="529"/>
      <c r="BB558" s="529"/>
      <c r="BC558" s="529"/>
      <c r="BD558" s="529"/>
      <c r="BE558" s="529"/>
      <c r="BF558" s="529"/>
      <c r="BG558" s="529"/>
      <c r="BH558" s="529"/>
      <c r="BI558" s="529"/>
      <c r="BJ558" s="529"/>
      <c r="BK558" s="529"/>
      <c r="BL558" s="529"/>
      <c r="BM558" s="529"/>
      <c r="BN558" s="529"/>
      <c r="BO558" s="529"/>
      <c r="BP558" s="529"/>
      <c r="BQ558" s="529"/>
      <c r="BR558" s="529"/>
      <c r="BS558" s="529"/>
      <c r="BT558" s="529"/>
      <c r="BU558" s="529"/>
      <c r="BV558" s="529"/>
      <c r="BW558" s="529"/>
      <c r="BX558" s="529"/>
      <c r="BY558" s="529"/>
      <c r="BZ558" s="529"/>
      <c r="CA558" s="529"/>
      <c r="CB558" s="529"/>
      <c r="CC558" s="529"/>
      <c r="CD558" s="529"/>
      <c r="CE558" s="529"/>
      <c r="CF558" s="529"/>
      <c r="CG558" s="529"/>
      <c r="CH558" s="529"/>
      <c r="CI558" s="529"/>
      <c r="CJ558" s="529"/>
      <c r="CK558" s="529"/>
      <c r="CL558" s="529"/>
      <c r="CM558" s="529"/>
      <c r="CN558" s="529"/>
      <c r="CO558" s="529"/>
      <c r="CP558" s="529"/>
      <c r="CQ558" s="529"/>
    </row>
    <row r="559" spans="1:95" s="70" customFormat="1" x14ac:dyDescent="0.2">
      <c r="A559" s="11">
        <v>164</v>
      </c>
      <c r="B559" s="277"/>
      <c r="C559" s="278"/>
      <c r="D559" s="1485" t="s">
        <v>23</v>
      </c>
      <c r="E559" s="1641"/>
      <c r="F559" s="1641"/>
      <c r="G559" s="1641"/>
      <c r="H559" s="1641"/>
      <c r="I559" s="1641"/>
      <c r="J559" s="1641"/>
      <c r="K559" s="1641"/>
      <c r="L559" s="1641"/>
      <c r="M559" s="1486"/>
      <c r="N559" s="1486"/>
      <c r="O559" s="1486"/>
      <c r="P559" s="1486"/>
      <c r="Q559" s="1486"/>
      <c r="R559" s="1486"/>
      <c r="S559" s="1486"/>
      <c r="T559" s="1486"/>
      <c r="U559" s="1486"/>
      <c r="V559" s="1486"/>
      <c r="W559" s="1486"/>
      <c r="X559" s="1486"/>
      <c r="Y559" s="1486"/>
      <c r="Z559" s="1486"/>
      <c r="AA559" s="1486"/>
      <c r="AB559" s="1486"/>
      <c r="AC559" s="1486"/>
      <c r="AD559" s="1486"/>
      <c r="AE559" s="1486"/>
      <c r="AF559" s="1486"/>
      <c r="AG559" s="536"/>
      <c r="AH559" s="529"/>
      <c r="AI559" s="529"/>
      <c r="AJ559" s="529"/>
      <c r="AK559" s="529"/>
      <c r="AL559" s="529"/>
      <c r="AM559" s="529"/>
      <c r="AN559" s="529"/>
      <c r="AO559" s="529"/>
      <c r="AP559" s="529"/>
      <c r="AQ559" s="529"/>
      <c r="AR559" s="529"/>
      <c r="AS559" s="529"/>
      <c r="AT559" s="529"/>
      <c r="AU559" s="529"/>
      <c r="AV559" s="529"/>
      <c r="AW559" s="529"/>
      <c r="AX559" s="529"/>
      <c r="AY559" s="529"/>
      <c r="AZ559" s="529"/>
      <c r="BA559" s="529"/>
      <c r="BB559" s="529"/>
      <c r="BC559" s="529"/>
      <c r="BD559" s="529"/>
      <c r="BE559" s="529"/>
      <c r="BF559" s="529"/>
      <c r="BG559" s="529"/>
      <c r="BH559" s="529"/>
      <c r="BI559" s="529"/>
      <c r="BJ559" s="529"/>
      <c r="BK559" s="529"/>
      <c r="BL559" s="529"/>
      <c r="BM559" s="529"/>
      <c r="BN559" s="529"/>
      <c r="BO559" s="529"/>
      <c r="BP559" s="529"/>
      <c r="BQ559" s="529"/>
      <c r="BR559" s="529"/>
      <c r="BS559" s="529"/>
      <c r="BT559" s="529"/>
      <c r="BU559" s="529"/>
      <c r="BV559" s="529"/>
      <c r="BW559" s="529"/>
      <c r="BX559" s="529"/>
      <c r="BY559" s="529"/>
      <c r="BZ559" s="529"/>
      <c r="CA559" s="529"/>
      <c r="CB559" s="529"/>
      <c r="CC559" s="529"/>
      <c r="CD559" s="529"/>
      <c r="CE559" s="529"/>
      <c r="CF559" s="529"/>
      <c r="CG559" s="529"/>
      <c r="CH559" s="529"/>
      <c r="CI559" s="529"/>
      <c r="CJ559" s="529"/>
      <c r="CK559" s="529"/>
      <c r="CL559" s="529"/>
      <c r="CM559" s="529"/>
      <c r="CN559" s="529"/>
      <c r="CO559" s="529"/>
      <c r="CP559" s="529"/>
      <c r="CQ559" s="529"/>
    </row>
    <row r="560" spans="1:95" s="70" customFormat="1" x14ac:dyDescent="0.2">
      <c r="A560" s="11">
        <v>165</v>
      </c>
      <c r="B560" s="277"/>
      <c r="C560" s="278"/>
      <c r="D560" s="278"/>
      <c r="E560" s="1452" t="s">
        <v>126</v>
      </c>
      <c r="F560" s="1453"/>
      <c r="G560" s="1453"/>
      <c r="H560" s="1453"/>
      <c r="I560" s="1453"/>
      <c r="J560" s="1453"/>
      <c r="K560" s="1453"/>
      <c r="L560" s="1454"/>
      <c r="M560" s="407">
        <f>SUBTOTAL(9,M561:M562)</f>
        <v>0</v>
      </c>
      <c r="N560" s="410">
        <f t="shared" ref="N560:AC560" si="125">SUBTOTAL(9,N561:N562)</f>
        <v>0</v>
      </c>
      <c r="O560" s="414">
        <f t="shared" si="125"/>
        <v>0</v>
      </c>
      <c r="P560" s="413">
        <f t="shared" si="125"/>
        <v>0</v>
      </c>
      <c r="Q560" s="415">
        <f t="shared" si="125"/>
        <v>0</v>
      </c>
      <c r="R560" s="414">
        <f t="shared" si="125"/>
        <v>0</v>
      </c>
      <c r="S560" s="414">
        <f t="shared" si="125"/>
        <v>0</v>
      </c>
      <c r="T560" s="414">
        <f t="shared" si="125"/>
        <v>0</v>
      </c>
      <c r="U560" s="414">
        <f t="shared" si="125"/>
        <v>0</v>
      </c>
      <c r="V560" s="414">
        <f t="shared" si="125"/>
        <v>0</v>
      </c>
      <c r="W560" s="414">
        <f t="shared" si="125"/>
        <v>0</v>
      </c>
      <c r="X560" s="414">
        <f t="shared" si="125"/>
        <v>0</v>
      </c>
      <c r="Y560" s="414">
        <f t="shared" si="125"/>
        <v>0</v>
      </c>
      <c r="Z560" s="414">
        <f t="shared" si="125"/>
        <v>0</v>
      </c>
      <c r="AA560" s="414">
        <f t="shared" si="125"/>
        <v>0</v>
      </c>
      <c r="AB560" s="424">
        <f t="shared" si="125"/>
        <v>0</v>
      </c>
      <c r="AC560" s="407">
        <f t="shared" si="125"/>
        <v>0</v>
      </c>
      <c r="AD560" s="996"/>
      <c r="AE560" s="997"/>
      <c r="AF560" s="997"/>
      <c r="AG560" s="536"/>
      <c r="AH560" s="529"/>
      <c r="AI560" s="529"/>
      <c r="AJ560" s="529"/>
      <c r="AK560" s="529"/>
      <c r="AL560" s="529"/>
      <c r="AM560" s="529"/>
      <c r="AN560" s="529"/>
      <c r="AO560" s="529"/>
      <c r="AP560" s="529"/>
      <c r="AQ560" s="529"/>
      <c r="AR560" s="529"/>
      <c r="AS560" s="529"/>
      <c r="AT560" s="529"/>
      <c r="AU560" s="529"/>
      <c r="AV560" s="529"/>
      <c r="AW560" s="529"/>
      <c r="AX560" s="529"/>
      <c r="AY560" s="529"/>
      <c r="AZ560" s="529"/>
      <c r="BA560" s="529"/>
      <c r="BB560" s="529"/>
      <c r="BC560" s="529"/>
      <c r="BD560" s="529"/>
      <c r="BE560" s="529"/>
      <c r="BF560" s="529"/>
      <c r="BG560" s="529"/>
      <c r="BH560" s="529"/>
      <c r="BI560" s="529"/>
      <c r="BJ560" s="529"/>
      <c r="BK560" s="529"/>
      <c r="BL560" s="529"/>
      <c r="BM560" s="529"/>
      <c r="BN560" s="529"/>
      <c r="BO560" s="529"/>
      <c r="BP560" s="529"/>
      <c r="BQ560" s="529"/>
      <c r="BR560" s="529"/>
      <c r="BS560" s="529"/>
      <c r="BT560" s="529"/>
      <c r="BU560" s="529"/>
      <c r="BV560" s="529"/>
      <c r="BW560" s="529"/>
      <c r="BX560" s="529"/>
      <c r="BY560" s="529"/>
      <c r="BZ560" s="529"/>
      <c r="CA560" s="529"/>
      <c r="CB560" s="529"/>
      <c r="CC560" s="529"/>
      <c r="CD560" s="529"/>
      <c r="CE560" s="529"/>
      <c r="CF560" s="529"/>
      <c r="CG560" s="529"/>
      <c r="CH560" s="529"/>
      <c r="CI560" s="529"/>
      <c r="CJ560" s="529"/>
      <c r="CK560" s="529"/>
      <c r="CL560" s="529"/>
      <c r="CM560" s="529"/>
      <c r="CN560" s="529"/>
      <c r="CO560" s="529"/>
      <c r="CP560" s="529"/>
      <c r="CQ560" s="529"/>
    </row>
    <row r="561" spans="1:95" s="70" customFormat="1" x14ac:dyDescent="0.2">
      <c r="A561" s="11">
        <v>166</v>
      </c>
      <c r="B561" s="277"/>
      <c r="C561" s="278"/>
      <c r="D561" s="278"/>
      <c r="E561" s="278"/>
      <c r="F561" s="1455" t="s">
        <v>127</v>
      </c>
      <c r="G561" s="1456"/>
      <c r="H561" s="1456"/>
      <c r="I561" s="1456"/>
      <c r="J561" s="1456"/>
      <c r="K561" s="1456"/>
      <c r="L561" s="1457"/>
      <c r="M561" s="698">
        <v>0</v>
      </c>
      <c r="N561" s="699">
        <v>0</v>
      </c>
      <c r="O561" s="700">
        <v>0</v>
      </c>
      <c r="P561" s="700">
        <v>0</v>
      </c>
      <c r="Q561" s="705">
        <v>0</v>
      </c>
      <c r="R561" s="700">
        <v>0</v>
      </c>
      <c r="S561" s="701">
        <v>0</v>
      </c>
      <c r="T561" s="700">
        <v>0</v>
      </c>
      <c r="U561" s="701">
        <v>0</v>
      </c>
      <c r="V561" s="700">
        <v>0</v>
      </c>
      <c r="W561" s="701">
        <v>0</v>
      </c>
      <c r="X561" s="700">
        <v>0</v>
      </c>
      <c r="Y561" s="701">
        <v>0</v>
      </c>
      <c r="Z561" s="700">
        <v>0</v>
      </c>
      <c r="AA561" s="701">
        <v>0</v>
      </c>
      <c r="AB561" s="706">
        <v>0</v>
      </c>
      <c r="AC561" s="698">
        <v>0</v>
      </c>
      <c r="AD561" s="996"/>
      <c r="AE561" s="997"/>
      <c r="AF561" s="997"/>
      <c r="AG561" s="536"/>
      <c r="AH561" s="529"/>
      <c r="AI561" s="529"/>
      <c r="AJ561" s="529"/>
      <c r="AK561" s="529"/>
      <c r="AL561" s="529"/>
      <c r="AM561" s="529"/>
      <c r="AN561" s="529"/>
      <c r="AO561" s="529"/>
      <c r="AP561" s="529"/>
      <c r="AQ561" s="529"/>
      <c r="AR561" s="529"/>
      <c r="AS561" s="529"/>
      <c r="AT561" s="529"/>
      <c r="AU561" s="529"/>
      <c r="AV561" s="529"/>
      <c r="AW561" s="529"/>
      <c r="AX561" s="529"/>
      <c r="AY561" s="529"/>
      <c r="AZ561" s="529"/>
      <c r="BA561" s="529"/>
      <c r="BB561" s="529"/>
      <c r="BC561" s="529"/>
      <c r="BD561" s="529"/>
      <c r="BE561" s="529"/>
      <c r="BF561" s="529"/>
      <c r="BG561" s="529"/>
      <c r="BH561" s="529"/>
      <c r="BI561" s="529"/>
      <c r="BJ561" s="529"/>
      <c r="BK561" s="529"/>
      <c r="BL561" s="529"/>
      <c r="BM561" s="529"/>
      <c r="BN561" s="529"/>
      <c r="BO561" s="529"/>
      <c r="BP561" s="529"/>
      <c r="BQ561" s="529"/>
      <c r="BR561" s="529"/>
      <c r="BS561" s="529"/>
      <c r="BT561" s="529"/>
      <c r="BU561" s="529"/>
      <c r="BV561" s="529"/>
      <c r="BW561" s="529"/>
      <c r="BX561" s="529"/>
      <c r="BY561" s="529"/>
      <c r="BZ561" s="529"/>
      <c r="CA561" s="529"/>
      <c r="CB561" s="529"/>
      <c r="CC561" s="529"/>
      <c r="CD561" s="529"/>
      <c r="CE561" s="529"/>
      <c r="CF561" s="529"/>
      <c r="CG561" s="529"/>
      <c r="CH561" s="529"/>
      <c r="CI561" s="529"/>
      <c r="CJ561" s="529"/>
      <c r="CK561" s="529"/>
      <c r="CL561" s="529"/>
      <c r="CM561" s="529"/>
      <c r="CN561" s="529"/>
      <c r="CO561" s="529"/>
      <c r="CP561" s="529"/>
      <c r="CQ561" s="529"/>
    </row>
    <row r="562" spans="1:95" s="70" customFormat="1" x14ac:dyDescent="0.2">
      <c r="A562" s="11">
        <v>167</v>
      </c>
      <c r="B562" s="277"/>
      <c r="C562" s="278"/>
      <c r="D562" s="278"/>
      <c r="E562" s="278"/>
      <c r="F562" s="1458" t="s">
        <v>128</v>
      </c>
      <c r="G562" s="1459"/>
      <c r="H562" s="1459"/>
      <c r="I562" s="1459"/>
      <c r="J562" s="1459"/>
      <c r="K562" s="1459"/>
      <c r="L562" s="1460"/>
      <c r="M562" s="698">
        <v>0</v>
      </c>
      <c r="N562" s="699">
        <v>0</v>
      </c>
      <c r="O562" s="700">
        <v>0</v>
      </c>
      <c r="P562" s="700">
        <v>0</v>
      </c>
      <c r="Q562" s="705">
        <v>0</v>
      </c>
      <c r="R562" s="700">
        <v>0</v>
      </c>
      <c r="S562" s="701">
        <v>0</v>
      </c>
      <c r="T562" s="700">
        <v>0</v>
      </c>
      <c r="U562" s="701">
        <v>0</v>
      </c>
      <c r="V562" s="700">
        <v>0</v>
      </c>
      <c r="W562" s="701">
        <v>0</v>
      </c>
      <c r="X562" s="700">
        <v>0</v>
      </c>
      <c r="Y562" s="701">
        <v>0</v>
      </c>
      <c r="Z562" s="700">
        <v>0</v>
      </c>
      <c r="AA562" s="701">
        <v>0</v>
      </c>
      <c r="AB562" s="706">
        <v>0</v>
      </c>
      <c r="AC562" s="698">
        <v>0</v>
      </c>
      <c r="AD562" s="996"/>
      <c r="AE562" s="997"/>
      <c r="AF562" s="997"/>
      <c r="AG562" s="536"/>
      <c r="AH562" s="529"/>
      <c r="AI562" s="529"/>
      <c r="AJ562" s="529"/>
      <c r="AK562" s="529"/>
      <c r="AL562" s="529"/>
      <c r="AM562" s="529"/>
      <c r="AN562" s="529"/>
      <c r="AO562" s="529"/>
      <c r="AP562" s="529"/>
      <c r="AQ562" s="529"/>
      <c r="AR562" s="529"/>
      <c r="AS562" s="529"/>
      <c r="AT562" s="529"/>
      <c r="AU562" s="529"/>
      <c r="AV562" s="529"/>
      <c r="AW562" s="529"/>
      <c r="AX562" s="529"/>
      <c r="AY562" s="529"/>
      <c r="AZ562" s="529"/>
      <c r="BA562" s="529"/>
      <c r="BB562" s="529"/>
      <c r="BC562" s="529"/>
      <c r="BD562" s="529"/>
      <c r="BE562" s="529"/>
      <c r="BF562" s="529"/>
      <c r="BG562" s="529"/>
      <c r="BH562" s="529"/>
      <c r="BI562" s="529"/>
      <c r="BJ562" s="529"/>
      <c r="BK562" s="529"/>
      <c r="BL562" s="529"/>
      <c r="BM562" s="529"/>
      <c r="BN562" s="529"/>
      <c r="BO562" s="529"/>
      <c r="BP562" s="529"/>
      <c r="BQ562" s="529"/>
      <c r="BR562" s="529"/>
      <c r="BS562" s="529"/>
      <c r="BT562" s="529"/>
      <c r="BU562" s="529"/>
      <c r="BV562" s="529"/>
      <c r="BW562" s="529"/>
      <c r="BX562" s="529"/>
      <c r="BY562" s="529"/>
      <c r="BZ562" s="529"/>
      <c r="CA562" s="529"/>
      <c r="CB562" s="529"/>
      <c r="CC562" s="529"/>
      <c r="CD562" s="529"/>
      <c r="CE562" s="529"/>
      <c r="CF562" s="529"/>
      <c r="CG562" s="529"/>
      <c r="CH562" s="529"/>
      <c r="CI562" s="529"/>
      <c r="CJ562" s="529"/>
      <c r="CK562" s="529"/>
      <c r="CL562" s="529"/>
      <c r="CM562" s="529"/>
      <c r="CN562" s="529"/>
      <c r="CO562" s="529"/>
      <c r="CP562" s="529"/>
      <c r="CQ562" s="529"/>
    </row>
    <row r="563" spans="1:95" s="70" customFormat="1" x14ac:dyDescent="0.2">
      <c r="A563" s="11">
        <v>168</v>
      </c>
      <c r="B563" s="277"/>
      <c r="C563" s="278"/>
      <c r="D563" s="278"/>
      <c r="E563" s="1452" t="s">
        <v>129</v>
      </c>
      <c r="F563" s="1453"/>
      <c r="G563" s="1453"/>
      <c r="H563" s="1453"/>
      <c r="I563" s="1453"/>
      <c r="J563" s="1453"/>
      <c r="K563" s="1453"/>
      <c r="L563" s="1454"/>
      <c r="M563" s="407">
        <f>SUBTOTAL(9,M564:M565)</f>
        <v>0</v>
      </c>
      <c r="N563" s="410">
        <f t="shared" ref="N563:AC563" si="126">SUBTOTAL(9,N564:N565)</f>
        <v>0</v>
      </c>
      <c r="O563" s="414">
        <f t="shared" si="126"/>
        <v>0</v>
      </c>
      <c r="P563" s="413">
        <f t="shared" si="126"/>
        <v>0</v>
      </c>
      <c r="Q563" s="415">
        <f t="shared" si="126"/>
        <v>0</v>
      </c>
      <c r="R563" s="414">
        <f t="shared" si="126"/>
        <v>0</v>
      </c>
      <c r="S563" s="414">
        <f t="shared" si="126"/>
        <v>0</v>
      </c>
      <c r="T563" s="414">
        <f t="shared" si="126"/>
        <v>0</v>
      </c>
      <c r="U563" s="414">
        <f t="shared" si="126"/>
        <v>0</v>
      </c>
      <c r="V563" s="414">
        <f t="shared" si="126"/>
        <v>0</v>
      </c>
      <c r="W563" s="414">
        <f t="shared" si="126"/>
        <v>0</v>
      </c>
      <c r="X563" s="414">
        <f t="shared" si="126"/>
        <v>0</v>
      </c>
      <c r="Y563" s="414">
        <f t="shared" si="126"/>
        <v>0</v>
      </c>
      <c r="Z563" s="414">
        <f t="shared" si="126"/>
        <v>0</v>
      </c>
      <c r="AA563" s="414">
        <f t="shared" si="126"/>
        <v>0</v>
      </c>
      <c r="AB563" s="424">
        <f t="shared" si="126"/>
        <v>0</v>
      </c>
      <c r="AC563" s="407">
        <f t="shared" si="126"/>
        <v>0</v>
      </c>
      <c r="AD563" s="996"/>
      <c r="AE563" s="997"/>
      <c r="AF563" s="997"/>
      <c r="AG563" s="536"/>
      <c r="AH563" s="529"/>
      <c r="AI563" s="529"/>
      <c r="AJ563" s="529"/>
      <c r="AK563" s="529"/>
      <c r="AL563" s="529"/>
      <c r="AM563" s="529"/>
      <c r="AN563" s="529"/>
      <c r="AO563" s="529"/>
      <c r="AP563" s="529"/>
      <c r="AQ563" s="529"/>
      <c r="AR563" s="529"/>
      <c r="AS563" s="529"/>
      <c r="AT563" s="529"/>
      <c r="AU563" s="529"/>
      <c r="AV563" s="529"/>
      <c r="AW563" s="529"/>
      <c r="AX563" s="529"/>
      <c r="AY563" s="529"/>
      <c r="AZ563" s="529"/>
      <c r="BA563" s="529"/>
      <c r="BB563" s="529"/>
      <c r="BC563" s="529"/>
      <c r="BD563" s="529"/>
      <c r="BE563" s="529"/>
      <c r="BF563" s="529"/>
      <c r="BG563" s="529"/>
      <c r="BH563" s="529"/>
      <c r="BI563" s="529"/>
      <c r="BJ563" s="529"/>
      <c r="BK563" s="529"/>
      <c r="BL563" s="529"/>
      <c r="BM563" s="529"/>
      <c r="BN563" s="529"/>
      <c r="BO563" s="529"/>
      <c r="BP563" s="529"/>
      <c r="BQ563" s="529"/>
      <c r="BR563" s="529"/>
      <c r="BS563" s="529"/>
      <c r="BT563" s="529"/>
      <c r="BU563" s="529"/>
      <c r="BV563" s="529"/>
      <c r="BW563" s="529"/>
      <c r="BX563" s="529"/>
      <c r="BY563" s="529"/>
      <c r="BZ563" s="529"/>
      <c r="CA563" s="529"/>
      <c r="CB563" s="529"/>
      <c r="CC563" s="529"/>
      <c r="CD563" s="529"/>
      <c r="CE563" s="529"/>
      <c r="CF563" s="529"/>
      <c r="CG563" s="529"/>
      <c r="CH563" s="529"/>
      <c r="CI563" s="529"/>
      <c r="CJ563" s="529"/>
      <c r="CK563" s="529"/>
      <c r="CL563" s="529"/>
      <c r="CM563" s="529"/>
      <c r="CN563" s="529"/>
      <c r="CO563" s="529"/>
      <c r="CP563" s="529"/>
      <c r="CQ563" s="529"/>
    </row>
    <row r="564" spans="1:95" s="70" customFormat="1" x14ac:dyDescent="0.2">
      <c r="A564" s="11">
        <v>169</v>
      </c>
      <c r="B564" s="277"/>
      <c r="C564" s="278"/>
      <c r="D564" s="278"/>
      <c r="E564" s="278"/>
      <c r="F564" s="1455" t="s">
        <v>130</v>
      </c>
      <c r="G564" s="1456"/>
      <c r="H564" s="1456"/>
      <c r="I564" s="1456"/>
      <c r="J564" s="1456"/>
      <c r="K564" s="1456"/>
      <c r="L564" s="1457"/>
      <c r="M564" s="698">
        <v>0</v>
      </c>
      <c r="N564" s="699">
        <v>0</v>
      </c>
      <c r="O564" s="700">
        <v>0</v>
      </c>
      <c r="P564" s="700">
        <v>0</v>
      </c>
      <c r="Q564" s="705">
        <v>0</v>
      </c>
      <c r="R564" s="700">
        <v>0</v>
      </c>
      <c r="S564" s="701">
        <v>0</v>
      </c>
      <c r="T564" s="700">
        <v>0</v>
      </c>
      <c r="U564" s="701">
        <v>0</v>
      </c>
      <c r="V564" s="700">
        <v>0</v>
      </c>
      <c r="W564" s="701">
        <v>0</v>
      </c>
      <c r="X564" s="700">
        <v>0</v>
      </c>
      <c r="Y564" s="701">
        <v>0</v>
      </c>
      <c r="Z564" s="700">
        <v>0</v>
      </c>
      <c r="AA564" s="701">
        <v>0</v>
      </c>
      <c r="AB564" s="706">
        <v>0</v>
      </c>
      <c r="AC564" s="698">
        <v>0</v>
      </c>
      <c r="AD564" s="996"/>
      <c r="AE564" s="997"/>
      <c r="AF564" s="997"/>
      <c r="AG564" s="536"/>
      <c r="AH564" s="529"/>
      <c r="AI564" s="529"/>
      <c r="AJ564" s="529"/>
      <c r="AK564" s="529"/>
      <c r="AL564" s="529"/>
      <c r="AM564" s="529"/>
      <c r="AN564" s="529"/>
      <c r="AO564" s="529"/>
      <c r="AP564" s="529"/>
      <c r="AQ564" s="529"/>
      <c r="AR564" s="529"/>
      <c r="AS564" s="529"/>
      <c r="AT564" s="529"/>
      <c r="AU564" s="529"/>
      <c r="AV564" s="529"/>
      <c r="AW564" s="529"/>
      <c r="AX564" s="529"/>
      <c r="AY564" s="529"/>
      <c r="AZ564" s="529"/>
      <c r="BA564" s="529"/>
      <c r="BB564" s="529"/>
      <c r="BC564" s="529"/>
      <c r="BD564" s="529"/>
      <c r="BE564" s="529"/>
      <c r="BF564" s="529"/>
      <c r="BG564" s="529"/>
      <c r="BH564" s="529"/>
      <c r="BI564" s="529"/>
      <c r="BJ564" s="529"/>
      <c r="BK564" s="529"/>
      <c r="BL564" s="529"/>
      <c r="BM564" s="529"/>
      <c r="BN564" s="529"/>
      <c r="BO564" s="529"/>
      <c r="BP564" s="529"/>
      <c r="BQ564" s="529"/>
      <c r="BR564" s="529"/>
      <c r="BS564" s="529"/>
      <c r="BT564" s="529"/>
      <c r="BU564" s="529"/>
      <c r="BV564" s="529"/>
      <c r="BW564" s="529"/>
      <c r="BX564" s="529"/>
      <c r="BY564" s="529"/>
      <c r="BZ564" s="529"/>
      <c r="CA564" s="529"/>
      <c r="CB564" s="529"/>
      <c r="CC564" s="529"/>
      <c r="CD564" s="529"/>
      <c r="CE564" s="529"/>
      <c r="CF564" s="529"/>
      <c r="CG564" s="529"/>
      <c r="CH564" s="529"/>
      <c r="CI564" s="529"/>
      <c r="CJ564" s="529"/>
      <c r="CK564" s="529"/>
      <c r="CL564" s="529"/>
      <c r="CM564" s="529"/>
      <c r="CN564" s="529"/>
      <c r="CO564" s="529"/>
      <c r="CP564" s="529"/>
      <c r="CQ564" s="529"/>
    </row>
    <row r="565" spans="1:95" s="70" customFormat="1" x14ac:dyDescent="0.2">
      <c r="A565" s="11">
        <v>170</v>
      </c>
      <c r="B565" s="277"/>
      <c r="C565" s="278"/>
      <c r="D565" s="278"/>
      <c r="E565" s="278"/>
      <c r="F565" s="1458" t="s">
        <v>131</v>
      </c>
      <c r="G565" s="1459"/>
      <c r="H565" s="1459"/>
      <c r="I565" s="1459"/>
      <c r="J565" s="1459"/>
      <c r="K565" s="1459"/>
      <c r="L565" s="1460"/>
      <c r="M565" s="698">
        <v>0</v>
      </c>
      <c r="N565" s="699">
        <v>0</v>
      </c>
      <c r="O565" s="700">
        <v>0</v>
      </c>
      <c r="P565" s="700">
        <v>0</v>
      </c>
      <c r="Q565" s="705">
        <v>0</v>
      </c>
      <c r="R565" s="700">
        <v>0</v>
      </c>
      <c r="S565" s="701">
        <v>0</v>
      </c>
      <c r="T565" s="700">
        <v>0</v>
      </c>
      <c r="U565" s="701">
        <v>0</v>
      </c>
      <c r="V565" s="700">
        <v>0</v>
      </c>
      <c r="W565" s="701">
        <v>0</v>
      </c>
      <c r="X565" s="700">
        <v>0</v>
      </c>
      <c r="Y565" s="701">
        <v>0</v>
      </c>
      <c r="Z565" s="700">
        <v>0</v>
      </c>
      <c r="AA565" s="701">
        <v>0</v>
      </c>
      <c r="AB565" s="706">
        <v>0</v>
      </c>
      <c r="AC565" s="698">
        <v>0</v>
      </c>
      <c r="AD565" s="996"/>
      <c r="AE565" s="997"/>
      <c r="AF565" s="997"/>
      <c r="AG565" s="536"/>
      <c r="AH565" s="529"/>
      <c r="AI565" s="529"/>
      <c r="AJ565" s="529"/>
      <c r="AK565" s="529"/>
      <c r="AL565" s="529"/>
      <c r="AM565" s="529"/>
      <c r="AN565" s="529"/>
      <c r="AO565" s="529"/>
      <c r="AP565" s="529"/>
      <c r="AQ565" s="529"/>
      <c r="AR565" s="529"/>
      <c r="AS565" s="529"/>
      <c r="AT565" s="529"/>
      <c r="AU565" s="529"/>
      <c r="AV565" s="529"/>
      <c r="AW565" s="529"/>
      <c r="AX565" s="529"/>
      <c r="AY565" s="529"/>
      <c r="AZ565" s="529"/>
      <c r="BA565" s="529"/>
      <c r="BB565" s="529"/>
      <c r="BC565" s="529"/>
      <c r="BD565" s="529"/>
      <c r="BE565" s="529"/>
      <c r="BF565" s="529"/>
      <c r="BG565" s="529"/>
      <c r="BH565" s="529"/>
      <c r="BI565" s="529"/>
      <c r="BJ565" s="529"/>
      <c r="BK565" s="529"/>
      <c r="BL565" s="529"/>
      <c r="BM565" s="529"/>
      <c r="BN565" s="529"/>
      <c r="BO565" s="529"/>
      <c r="BP565" s="529"/>
      <c r="BQ565" s="529"/>
      <c r="BR565" s="529"/>
      <c r="BS565" s="529"/>
      <c r="BT565" s="529"/>
      <c r="BU565" s="529"/>
      <c r="BV565" s="529"/>
      <c r="BW565" s="529"/>
      <c r="BX565" s="529"/>
      <c r="BY565" s="529"/>
      <c r="BZ565" s="529"/>
      <c r="CA565" s="529"/>
      <c r="CB565" s="529"/>
      <c r="CC565" s="529"/>
      <c r="CD565" s="529"/>
      <c r="CE565" s="529"/>
      <c r="CF565" s="529"/>
      <c r="CG565" s="529"/>
      <c r="CH565" s="529"/>
      <c r="CI565" s="529"/>
      <c r="CJ565" s="529"/>
      <c r="CK565" s="529"/>
      <c r="CL565" s="529"/>
      <c r="CM565" s="529"/>
      <c r="CN565" s="529"/>
      <c r="CO565" s="529"/>
      <c r="CP565" s="529"/>
      <c r="CQ565" s="529"/>
    </row>
    <row r="566" spans="1:95" s="70" customFormat="1" x14ac:dyDescent="0.2">
      <c r="A566" s="11">
        <v>171</v>
      </c>
      <c r="B566" s="277"/>
      <c r="C566" s="278"/>
      <c r="D566" s="278"/>
      <c r="E566" s="1452" t="s">
        <v>132</v>
      </c>
      <c r="F566" s="1453"/>
      <c r="G566" s="1453"/>
      <c r="H566" s="1453"/>
      <c r="I566" s="1453"/>
      <c r="J566" s="1453"/>
      <c r="K566" s="1453"/>
      <c r="L566" s="1454"/>
      <c r="M566" s="407">
        <f>SUBTOTAL(9,M567:M568)</f>
        <v>0</v>
      </c>
      <c r="N566" s="410">
        <f t="shared" ref="N566:AC566" si="127">SUBTOTAL(9,N567:N568)</f>
        <v>0</v>
      </c>
      <c r="O566" s="414">
        <f t="shared" si="127"/>
        <v>0</v>
      </c>
      <c r="P566" s="413">
        <f t="shared" si="127"/>
        <v>0</v>
      </c>
      <c r="Q566" s="415">
        <f t="shared" si="127"/>
        <v>0</v>
      </c>
      <c r="R566" s="414">
        <f t="shared" si="127"/>
        <v>0</v>
      </c>
      <c r="S566" s="414">
        <f t="shared" si="127"/>
        <v>0</v>
      </c>
      <c r="T566" s="414">
        <f t="shared" si="127"/>
        <v>0</v>
      </c>
      <c r="U566" s="414">
        <f t="shared" si="127"/>
        <v>0</v>
      </c>
      <c r="V566" s="414">
        <f t="shared" si="127"/>
        <v>0</v>
      </c>
      <c r="W566" s="414">
        <f t="shared" si="127"/>
        <v>0</v>
      </c>
      <c r="X566" s="414">
        <f t="shared" si="127"/>
        <v>0</v>
      </c>
      <c r="Y566" s="414">
        <f t="shared" si="127"/>
        <v>0</v>
      </c>
      <c r="Z566" s="414">
        <f t="shared" si="127"/>
        <v>0</v>
      </c>
      <c r="AA566" s="414">
        <f t="shared" si="127"/>
        <v>0</v>
      </c>
      <c r="AB566" s="424">
        <f t="shared" si="127"/>
        <v>0</v>
      </c>
      <c r="AC566" s="407">
        <f t="shared" si="127"/>
        <v>0</v>
      </c>
      <c r="AD566" s="996"/>
      <c r="AE566" s="997"/>
      <c r="AF566" s="997"/>
      <c r="AG566" s="536"/>
      <c r="AH566" s="529"/>
      <c r="AI566" s="529"/>
      <c r="AJ566" s="529"/>
      <c r="AK566" s="529"/>
      <c r="AL566" s="529"/>
      <c r="AM566" s="529"/>
      <c r="AN566" s="529"/>
      <c r="AO566" s="529"/>
      <c r="AP566" s="529"/>
      <c r="AQ566" s="529"/>
      <c r="AR566" s="529"/>
      <c r="AS566" s="529"/>
      <c r="AT566" s="529"/>
      <c r="AU566" s="529"/>
      <c r="AV566" s="529"/>
      <c r="AW566" s="529"/>
      <c r="AX566" s="529"/>
      <c r="AY566" s="529"/>
      <c r="AZ566" s="529"/>
      <c r="BA566" s="529"/>
      <c r="BB566" s="529"/>
      <c r="BC566" s="529"/>
      <c r="BD566" s="529"/>
      <c r="BE566" s="529"/>
      <c r="BF566" s="529"/>
      <c r="BG566" s="529"/>
      <c r="BH566" s="529"/>
      <c r="BI566" s="529"/>
      <c r="BJ566" s="529"/>
      <c r="BK566" s="529"/>
      <c r="BL566" s="529"/>
      <c r="BM566" s="529"/>
      <c r="BN566" s="529"/>
      <c r="BO566" s="529"/>
      <c r="BP566" s="529"/>
      <c r="BQ566" s="529"/>
      <c r="BR566" s="529"/>
      <c r="BS566" s="529"/>
      <c r="BT566" s="529"/>
      <c r="BU566" s="529"/>
      <c r="BV566" s="529"/>
      <c r="BW566" s="529"/>
      <c r="BX566" s="529"/>
      <c r="BY566" s="529"/>
      <c r="BZ566" s="529"/>
      <c r="CA566" s="529"/>
      <c r="CB566" s="529"/>
      <c r="CC566" s="529"/>
      <c r="CD566" s="529"/>
      <c r="CE566" s="529"/>
      <c r="CF566" s="529"/>
      <c r="CG566" s="529"/>
      <c r="CH566" s="529"/>
      <c r="CI566" s="529"/>
      <c r="CJ566" s="529"/>
      <c r="CK566" s="529"/>
      <c r="CL566" s="529"/>
      <c r="CM566" s="529"/>
      <c r="CN566" s="529"/>
      <c r="CO566" s="529"/>
      <c r="CP566" s="529"/>
      <c r="CQ566" s="529"/>
    </row>
    <row r="567" spans="1:95" s="70" customFormat="1" x14ac:dyDescent="0.2">
      <c r="A567" s="11">
        <v>172</v>
      </c>
      <c r="B567" s="277"/>
      <c r="C567" s="278"/>
      <c r="D567" s="278"/>
      <c r="E567" s="278"/>
      <c r="F567" s="1455" t="s">
        <v>133</v>
      </c>
      <c r="G567" s="1456"/>
      <c r="H567" s="1456"/>
      <c r="I567" s="1456"/>
      <c r="J567" s="1456"/>
      <c r="K567" s="1456"/>
      <c r="L567" s="1457"/>
      <c r="M567" s="698">
        <v>0</v>
      </c>
      <c r="N567" s="699">
        <v>0</v>
      </c>
      <c r="O567" s="700">
        <v>0</v>
      </c>
      <c r="P567" s="700">
        <v>0</v>
      </c>
      <c r="Q567" s="705">
        <v>0</v>
      </c>
      <c r="R567" s="700">
        <v>0</v>
      </c>
      <c r="S567" s="701">
        <v>0</v>
      </c>
      <c r="T567" s="700">
        <v>0</v>
      </c>
      <c r="U567" s="701">
        <v>0</v>
      </c>
      <c r="V567" s="700">
        <v>0</v>
      </c>
      <c r="W567" s="701">
        <v>0</v>
      </c>
      <c r="X567" s="700">
        <v>0</v>
      </c>
      <c r="Y567" s="701">
        <v>0</v>
      </c>
      <c r="Z567" s="700">
        <v>0</v>
      </c>
      <c r="AA567" s="701">
        <v>0</v>
      </c>
      <c r="AB567" s="706">
        <v>0</v>
      </c>
      <c r="AC567" s="698">
        <v>0</v>
      </c>
      <c r="AD567" s="996"/>
      <c r="AE567" s="997"/>
      <c r="AF567" s="997"/>
      <c r="AG567" s="536"/>
      <c r="AH567" s="529"/>
      <c r="AI567" s="529"/>
      <c r="AJ567" s="529"/>
      <c r="AK567" s="529"/>
      <c r="AL567" s="529"/>
      <c r="AM567" s="529"/>
      <c r="AN567" s="529"/>
      <c r="AO567" s="529"/>
      <c r="AP567" s="529"/>
      <c r="AQ567" s="529"/>
      <c r="AR567" s="529"/>
      <c r="AS567" s="529"/>
      <c r="AT567" s="529"/>
      <c r="AU567" s="529"/>
      <c r="AV567" s="529"/>
      <c r="AW567" s="529"/>
      <c r="AX567" s="529"/>
      <c r="AY567" s="529"/>
      <c r="AZ567" s="529"/>
      <c r="BA567" s="529"/>
      <c r="BB567" s="529"/>
      <c r="BC567" s="529"/>
      <c r="BD567" s="529"/>
      <c r="BE567" s="529"/>
      <c r="BF567" s="529"/>
      <c r="BG567" s="529"/>
      <c r="BH567" s="529"/>
      <c r="BI567" s="529"/>
      <c r="BJ567" s="529"/>
      <c r="BK567" s="529"/>
      <c r="BL567" s="529"/>
      <c r="BM567" s="529"/>
      <c r="BN567" s="529"/>
      <c r="BO567" s="529"/>
      <c r="BP567" s="529"/>
      <c r="BQ567" s="529"/>
      <c r="BR567" s="529"/>
      <c r="BS567" s="529"/>
      <c r="BT567" s="529"/>
      <c r="BU567" s="529"/>
      <c r="BV567" s="529"/>
      <c r="BW567" s="529"/>
      <c r="BX567" s="529"/>
      <c r="BY567" s="529"/>
      <c r="BZ567" s="529"/>
      <c r="CA567" s="529"/>
      <c r="CB567" s="529"/>
      <c r="CC567" s="529"/>
      <c r="CD567" s="529"/>
      <c r="CE567" s="529"/>
      <c r="CF567" s="529"/>
      <c r="CG567" s="529"/>
      <c r="CH567" s="529"/>
      <c r="CI567" s="529"/>
      <c r="CJ567" s="529"/>
      <c r="CK567" s="529"/>
      <c r="CL567" s="529"/>
      <c r="CM567" s="529"/>
      <c r="CN567" s="529"/>
      <c r="CO567" s="529"/>
      <c r="CP567" s="529"/>
      <c r="CQ567" s="529"/>
    </row>
    <row r="568" spans="1:95" s="70" customFormat="1" x14ac:dyDescent="0.2">
      <c r="A568" s="11">
        <v>173</v>
      </c>
      <c r="B568" s="277"/>
      <c r="C568" s="278"/>
      <c r="D568" s="278"/>
      <c r="E568" s="278"/>
      <c r="F568" s="1458" t="s">
        <v>134</v>
      </c>
      <c r="G568" s="1459"/>
      <c r="H568" s="1459"/>
      <c r="I568" s="1459"/>
      <c r="J568" s="1459"/>
      <c r="K568" s="1459"/>
      <c r="L568" s="1460"/>
      <c r="M568" s="698">
        <v>0</v>
      </c>
      <c r="N568" s="699">
        <v>0</v>
      </c>
      <c r="O568" s="700">
        <v>0</v>
      </c>
      <c r="P568" s="700">
        <v>0</v>
      </c>
      <c r="Q568" s="705">
        <v>0</v>
      </c>
      <c r="R568" s="700">
        <v>0</v>
      </c>
      <c r="S568" s="701">
        <v>0</v>
      </c>
      <c r="T568" s="700">
        <v>0</v>
      </c>
      <c r="U568" s="701">
        <v>0</v>
      </c>
      <c r="V568" s="700">
        <v>0</v>
      </c>
      <c r="W568" s="701">
        <v>0</v>
      </c>
      <c r="X568" s="700">
        <v>0</v>
      </c>
      <c r="Y568" s="701">
        <v>0</v>
      </c>
      <c r="Z568" s="700">
        <v>0</v>
      </c>
      <c r="AA568" s="701">
        <v>0</v>
      </c>
      <c r="AB568" s="706">
        <v>0</v>
      </c>
      <c r="AC568" s="698">
        <v>0</v>
      </c>
      <c r="AD568" s="996"/>
      <c r="AE568" s="997"/>
      <c r="AF568" s="997"/>
      <c r="AG568" s="536"/>
      <c r="AH568" s="529"/>
      <c r="AI568" s="529"/>
      <c r="AJ568" s="529"/>
      <c r="AK568" s="529"/>
      <c r="AL568" s="529"/>
      <c r="AM568" s="529"/>
      <c r="AN568" s="529"/>
      <c r="AO568" s="529"/>
      <c r="AP568" s="529"/>
      <c r="AQ568" s="529"/>
      <c r="AR568" s="529"/>
      <c r="AS568" s="529"/>
      <c r="AT568" s="529"/>
      <c r="AU568" s="529"/>
      <c r="AV568" s="529"/>
      <c r="AW568" s="529"/>
      <c r="AX568" s="529"/>
      <c r="AY568" s="529"/>
      <c r="AZ568" s="529"/>
      <c r="BA568" s="529"/>
      <c r="BB568" s="529"/>
      <c r="BC568" s="529"/>
      <c r="BD568" s="529"/>
      <c r="BE568" s="529"/>
      <c r="BF568" s="529"/>
      <c r="BG568" s="529"/>
      <c r="BH568" s="529"/>
      <c r="BI568" s="529"/>
      <c r="BJ568" s="529"/>
      <c r="BK568" s="529"/>
      <c r="BL568" s="529"/>
      <c r="BM568" s="529"/>
      <c r="BN568" s="529"/>
      <c r="BO568" s="529"/>
      <c r="BP568" s="529"/>
      <c r="BQ568" s="529"/>
      <c r="BR568" s="529"/>
      <c r="BS568" s="529"/>
      <c r="BT568" s="529"/>
      <c r="BU568" s="529"/>
      <c r="BV568" s="529"/>
      <c r="BW568" s="529"/>
      <c r="BX568" s="529"/>
      <c r="BY568" s="529"/>
      <c r="BZ568" s="529"/>
      <c r="CA568" s="529"/>
      <c r="CB568" s="529"/>
      <c r="CC568" s="529"/>
      <c r="CD568" s="529"/>
      <c r="CE568" s="529"/>
      <c r="CF568" s="529"/>
      <c r="CG568" s="529"/>
      <c r="CH568" s="529"/>
      <c r="CI568" s="529"/>
      <c r="CJ568" s="529"/>
      <c r="CK568" s="529"/>
      <c r="CL568" s="529"/>
      <c r="CM568" s="529"/>
      <c r="CN568" s="529"/>
      <c r="CO568" s="529"/>
      <c r="CP568" s="529"/>
      <c r="CQ568" s="529"/>
    </row>
    <row r="569" spans="1:95" s="70" customFormat="1" x14ac:dyDescent="0.2">
      <c r="A569" s="11">
        <v>174</v>
      </c>
      <c r="B569" s="277"/>
      <c r="C569" s="278"/>
      <c r="D569" s="278"/>
      <c r="E569" s="1452" t="s">
        <v>135</v>
      </c>
      <c r="F569" s="1453"/>
      <c r="G569" s="1453"/>
      <c r="H569" s="1453"/>
      <c r="I569" s="1453"/>
      <c r="J569" s="1453"/>
      <c r="K569" s="1453"/>
      <c r="L569" s="1454"/>
      <c r="M569" s="407">
        <f>SUBTOTAL(9,M570:M571)</f>
        <v>0</v>
      </c>
      <c r="N569" s="410">
        <f t="shared" ref="N569:AC569" si="128">SUBTOTAL(9,N570:N571)</f>
        <v>0</v>
      </c>
      <c r="O569" s="414">
        <f t="shared" si="128"/>
        <v>0</v>
      </c>
      <c r="P569" s="413">
        <f t="shared" si="128"/>
        <v>0</v>
      </c>
      <c r="Q569" s="415">
        <f t="shared" si="128"/>
        <v>0</v>
      </c>
      <c r="R569" s="414">
        <f t="shared" si="128"/>
        <v>0</v>
      </c>
      <c r="S569" s="414">
        <f t="shared" si="128"/>
        <v>0</v>
      </c>
      <c r="T569" s="414">
        <f t="shared" si="128"/>
        <v>0</v>
      </c>
      <c r="U569" s="414">
        <f t="shared" si="128"/>
        <v>0</v>
      </c>
      <c r="V569" s="414">
        <f t="shared" si="128"/>
        <v>0</v>
      </c>
      <c r="W569" s="414">
        <f t="shared" si="128"/>
        <v>0</v>
      </c>
      <c r="X569" s="414">
        <f t="shared" si="128"/>
        <v>0</v>
      </c>
      <c r="Y569" s="414">
        <f t="shared" si="128"/>
        <v>0</v>
      </c>
      <c r="Z569" s="414">
        <f t="shared" si="128"/>
        <v>0</v>
      </c>
      <c r="AA569" s="414">
        <f t="shared" si="128"/>
        <v>0</v>
      </c>
      <c r="AB569" s="424">
        <f t="shared" si="128"/>
        <v>0</v>
      </c>
      <c r="AC569" s="407">
        <f t="shared" si="128"/>
        <v>0</v>
      </c>
      <c r="AD569" s="996"/>
      <c r="AE569" s="997"/>
      <c r="AF569" s="997"/>
      <c r="AG569" s="536"/>
      <c r="AH569" s="529"/>
      <c r="AI569" s="529"/>
      <c r="AJ569" s="529"/>
      <c r="AK569" s="529"/>
      <c r="AL569" s="529"/>
      <c r="AM569" s="529"/>
      <c r="AN569" s="529"/>
      <c r="AO569" s="529"/>
      <c r="AP569" s="529"/>
      <c r="AQ569" s="529"/>
      <c r="AR569" s="529"/>
      <c r="AS569" s="529"/>
      <c r="AT569" s="529"/>
      <c r="AU569" s="529"/>
      <c r="AV569" s="529"/>
      <c r="AW569" s="529"/>
      <c r="AX569" s="529"/>
      <c r="AY569" s="529"/>
      <c r="AZ569" s="529"/>
      <c r="BA569" s="529"/>
      <c r="BB569" s="529"/>
      <c r="BC569" s="529"/>
      <c r="BD569" s="529"/>
      <c r="BE569" s="529"/>
      <c r="BF569" s="529"/>
      <c r="BG569" s="529"/>
      <c r="BH569" s="529"/>
      <c r="BI569" s="529"/>
      <c r="BJ569" s="529"/>
      <c r="BK569" s="529"/>
      <c r="BL569" s="529"/>
      <c r="BM569" s="529"/>
      <c r="BN569" s="529"/>
      <c r="BO569" s="529"/>
      <c r="BP569" s="529"/>
      <c r="BQ569" s="529"/>
      <c r="BR569" s="529"/>
      <c r="BS569" s="529"/>
      <c r="BT569" s="529"/>
      <c r="BU569" s="529"/>
      <c r="BV569" s="529"/>
      <c r="BW569" s="529"/>
      <c r="BX569" s="529"/>
      <c r="BY569" s="529"/>
      <c r="BZ569" s="529"/>
      <c r="CA569" s="529"/>
      <c r="CB569" s="529"/>
      <c r="CC569" s="529"/>
      <c r="CD569" s="529"/>
      <c r="CE569" s="529"/>
      <c r="CF569" s="529"/>
      <c r="CG569" s="529"/>
      <c r="CH569" s="529"/>
      <c r="CI569" s="529"/>
      <c r="CJ569" s="529"/>
      <c r="CK569" s="529"/>
      <c r="CL569" s="529"/>
      <c r="CM569" s="529"/>
      <c r="CN569" s="529"/>
      <c r="CO569" s="529"/>
      <c r="CP569" s="529"/>
      <c r="CQ569" s="529"/>
    </row>
    <row r="570" spans="1:95" s="70" customFormat="1" x14ac:dyDescent="0.2">
      <c r="A570" s="11">
        <v>175</v>
      </c>
      <c r="B570" s="277"/>
      <c r="C570" s="278"/>
      <c r="D570" s="278"/>
      <c r="E570" s="278"/>
      <c r="F570" s="1455" t="s">
        <v>136</v>
      </c>
      <c r="G570" s="1456"/>
      <c r="H570" s="1456"/>
      <c r="I570" s="1456"/>
      <c r="J570" s="1456"/>
      <c r="K570" s="1456"/>
      <c r="L570" s="1457"/>
      <c r="M570" s="698">
        <v>0</v>
      </c>
      <c r="N570" s="699">
        <v>0</v>
      </c>
      <c r="O570" s="700">
        <v>0</v>
      </c>
      <c r="P570" s="700">
        <v>0</v>
      </c>
      <c r="Q570" s="705">
        <v>0</v>
      </c>
      <c r="R570" s="700">
        <v>0</v>
      </c>
      <c r="S570" s="701">
        <v>0</v>
      </c>
      <c r="T570" s="700">
        <v>0</v>
      </c>
      <c r="U570" s="701">
        <v>0</v>
      </c>
      <c r="V570" s="700">
        <v>0</v>
      </c>
      <c r="W570" s="701">
        <v>0</v>
      </c>
      <c r="X570" s="700">
        <v>0</v>
      </c>
      <c r="Y570" s="701">
        <v>0</v>
      </c>
      <c r="Z570" s="700">
        <v>0</v>
      </c>
      <c r="AA570" s="701">
        <v>0</v>
      </c>
      <c r="AB570" s="706">
        <v>0</v>
      </c>
      <c r="AC570" s="698">
        <v>0</v>
      </c>
      <c r="AD570" s="996"/>
      <c r="AE570" s="997"/>
      <c r="AF570" s="997"/>
      <c r="AG570" s="536"/>
      <c r="AH570" s="529"/>
      <c r="AI570" s="529"/>
      <c r="AJ570" s="529"/>
      <c r="AK570" s="529"/>
      <c r="AL570" s="529"/>
      <c r="AM570" s="529"/>
      <c r="AN570" s="529"/>
      <c r="AO570" s="529"/>
      <c r="AP570" s="529"/>
      <c r="AQ570" s="529"/>
      <c r="AR570" s="529"/>
      <c r="AS570" s="529"/>
      <c r="AT570" s="529"/>
      <c r="AU570" s="529"/>
      <c r="AV570" s="529"/>
      <c r="AW570" s="529"/>
      <c r="AX570" s="529"/>
      <c r="AY570" s="529"/>
      <c r="AZ570" s="529"/>
      <c r="BA570" s="529"/>
      <c r="BB570" s="529"/>
      <c r="BC570" s="529"/>
      <c r="BD570" s="529"/>
      <c r="BE570" s="529"/>
      <c r="BF570" s="529"/>
      <c r="BG570" s="529"/>
      <c r="BH570" s="529"/>
      <c r="BI570" s="529"/>
      <c r="BJ570" s="529"/>
      <c r="BK570" s="529"/>
      <c r="BL570" s="529"/>
      <c r="BM570" s="529"/>
      <c r="BN570" s="529"/>
      <c r="BO570" s="529"/>
      <c r="BP570" s="529"/>
      <c r="BQ570" s="529"/>
      <c r="BR570" s="529"/>
      <c r="BS570" s="529"/>
      <c r="BT570" s="529"/>
      <c r="BU570" s="529"/>
      <c r="BV570" s="529"/>
      <c r="BW570" s="529"/>
      <c r="BX570" s="529"/>
      <c r="BY570" s="529"/>
      <c r="BZ570" s="529"/>
      <c r="CA570" s="529"/>
      <c r="CB570" s="529"/>
      <c r="CC570" s="529"/>
      <c r="CD570" s="529"/>
      <c r="CE570" s="529"/>
      <c r="CF570" s="529"/>
      <c r="CG570" s="529"/>
      <c r="CH570" s="529"/>
      <c r="CI570" s="529"/>
      <c r="CJ570" s="529"/>
      <c r="CK570" s="529"/>
      <c r="CL570" s="529"/>
      <c r="CM570" s="529"/>
      <c r="CN570" s="529"/>
      <c r="CO570" s="529"/>
      <c r="CP570" s="529"/>
      <c r="CQ570" s="529"/>
    </row>
    <row r="571" spans="1:95" s="70" customFormat="1" x14ac:dyDescent="0.2">
      <c r="A571" s="11">
        <v>176</v>
      </c>
      <c r="B571" s="277"/>
      <c r="C571" s="278"/>
      <c r="D571" s="278"/>
      <c r="E571" s="278"/>
      <c r="F571" s="1458" t="s">
        <v>137</v>
      </c>
      <c r="G571" s="1459"/>
      <c r="H571" s="1459"/>
      <c r="I571" s="1459"/>
      <c r="J571" s="1459"/>
      <c r="K571" s="1459"/>
      <c r="L571" s="1460"/>
      <c r="M571" s="698">
        <v>0</v>
      </c>
      <c r="N571" s="699">
        <v>0</v>
      </c>
      <c r="O571" s="700">
        <v>0</v>
      </c>
      <c r="P571" s="700">
        <v>0</v>
      </c>
      <c r="Q571" s="705">
        <v>0</v>
      </c>
      <c r="R571" s="700">
        <v>0</v>
      </c>
      <c r="S571" s="701">
        <v>0</v>
      </c>
      <c r="T571" s="700">
        <v>0</v>
      </c>
      <c r="U571" s="701">
        <v>0</v>
      </c>
      <c r="V571" s="700">
        <v>0</v>
      </c>
      <c r="W571" s="701">
        <v>0</v>
      </c>
      <c r="X571" s="700">
        <v>0</v>
      </c>
      <c r="Y571" s="701">
        <v>0</v>
      </c>
      <c r="Z571" s="700">
        <v>0</v>
      </c>
      <c r="AA571" s="701">
        <v>0</v>
      </c>
      <c r="AB571" s="706">
        <v>0</v>
      </c>
      <c r="AC571" s="698">
        <v>0</v>
      </c>
      <c r="AD571" s="996"/>
      <c r="AE571" s="997"/>
      <c r="AF571" s="997"/>
      <c r="AG571" s="536"/>
      <c r="AH571" s="529"/>
      <c r="AI571" s="529"/>
      <c r="AJ571" s="529"/>
      <c r="AK571" s="529"/>
      <c r="AL571" s="529"/>
      <c r="AM571" s="529"/>
      <c r="AN571" s="529"/>
      <c r="AO571" s="529"/>
      <c r="AP571" s="529"/>
      <c r="AQ571" s="529"/>
      <c r="AR571" s="529"/>
      <c r="AS571" s="529"/>
      <c r="AT571" s="529"/>
      <c r="AU571" s="529"/>
      <c r="AV571" s="529"/>
      <c r="AW571" s="529"/>
      <c r="AX571" s="529"/>
      <c r="AY571" s="529"/>
      <c r="AZ571" s="529"/>
      <c r="BA571" s="529"/>
      <c r="BB571" s="529"/>
      <c r="BC571" s="529"/>
      <c r="BD571" s="529"/>
      <c r="BE571" s="529"/>
      <c r="BF571" s="529"/>
      <c r="BG571" s="529"/>
      <c r="BH571" s="529"/>
      <c r="BI571" s="529"/>
      <c r="BJ571" s="529"/>
      <c r="BK571" s="529"/>
      <c r="BL571" s="529"/>
      <c r="BM571" s="529"/>
      <c r="BN571" s="529"/>
      <c r="BO571" s="529"/>
      <c r="BP571" s="529"/>
      <c r="BQ571" s="529"/>
      <c r="BR571" s="529"/>
      <c r="BS571" s="529"/>
      <c r="BT571" s="529"/>
      <c r="BU571" s="529"/>
      <c r="BV571" s="529"/>
      <c r="BW571" s="529"/>
      <c r="BX571" s="529"/>
      <c r="BY571" s="529"/>
      <c r="BZ571" s="529"/>
      <c r="CA571" s="529"/>
      <c r="CB571" s="529"/>
      <c r="CC571" s="529"/>
      <c r="CD571" s="529"/>
      <c r="CE571" s="529"/>
      <c r="CF571" s="529"/>
      <c r="CG571" s="529"/>
      <c r="CH571" s="529"/>
      <c r="CI571" s="529"/>
      <c r="CJ571" s="529"/>
      <c r="CK571" s="529"/>
      <c r="CL571" s="529"/>
      <c r="CM571" s="529"/>
      <c r="CN571" s="529"/>
      <c r="CO571" s="529"/>
      <c r="CP571" s="529"/>
      <c r="CQ571" s="529"/>
    </row>
    <row r="572" spans="1:95" s="70" customFormat="1" x14ac:dyDescent="0.2">
      <c r="A572" s="11">
        <v>177</v>
      </c>
      <c r="B572" s="277"/>
      <c r="C572" s="278"/>
      <c r="D572" s="278"/>
      <c r="E572" s="1452" t="s">
        <v>550</v>
      </c>
      <c r="F572" s="1453"/>
      <c r="G572" s="1453"/>
      <c r="H572" s="1453"/>
      <c r="I572" s="1453"/>
      <c r="J572" s="1453"/>
      <c r="K572" s="1453"/>
      <c r="L572" s="1454"/>
      <c r="M572" s="407">
        <f>SUBTOTAL(9,M573:M574)</f>
        <v>0</v>
      </c>
      <c r="N572" s="410">
        <f t="shared" ref="N572:AC572" si="129">SUBTOTAL(9,N573:N574)</f>
        <v>0</v>
      </c>
      <c r="O572" s="414">
        <f t="shared" si="129"/>
        <v>0</v>
      </c>
      <c r="P572" s="413">
        <f t="shared" si="129"/>
        <v>0</v>
      </c>
      <c r="Q572" s="415">
        <f t="shared" si="129"/>
        <v>0</v>
      </c>
      <c r="R572" s="414">
        <f t="shared" si="129"/>
        <v>0</v>
      </c>
      <c r="S572" s="414">
        <f t="shared" si="129"/>
        <v>0</v>
      </c>
      <c r="T572" s="414">
        <f t="shared" si="129"/>
        <v>0</v>
      </c>
      <c r="U572" s="414">
        <f t="shared" si="129"/>
        <v>0</v>
      </c>
      <c r="V572" s="414">
        <f t="shared" si="129"/>
        <v>0</v>
      </c>
      <c r="W572" s="414">
        <f t="shared" si="129"/>
        <v>0</v>
      </c>
      <c r="X572" s="414">
        <f t="shared" si="129"/>
        <v>0</v>
      </c>
      <c r="Y572" s="414">
        <f t="shared" si="129"/>
        <v>0</v>
      </c>
      <c r="Z572" s="414">
        <f t="shared" si="129"/>
        <v>0</v>
      </c>
      <c r="AA572" s="414">
        <f t="shared" si="129"/>
        <v>0</v>
      </c>
      <c r="AB572" s="424">
        <f t="shared" si="129"/>
        <v>0</v>
      </c>
      <c r="AC572" s="407">
        <f t="shared" si="129"/>
        <v>0</v>
      </c>
      <c r="AD572" s="996"/>
      <c r="AE572" s="997"/>
      <c r="AF572" s="997"/>
      <c r="AG572" s="536"/>
      <c r="AH572" s="529"/>
      <c r="AI572" s="529"/>
      <c r="AJ572" s="529"/>
      <c r="AK572" s="529"/>
      <c r="AL572" s="529"/>
      <c r="AM572" s="529"/>
      <c r="AN572" s="529"/>
      <c r="AO572" s="529"/>
      <c r="AP572" s="529"/>
      <c r="AQ572" s="529"/>
      <c r="AR572" s="529"/>
      <c r="AS572" s="529"/>
      <c r="AT572" s="529"/>
      <c r="AU572" s="529"/>
      <c r="AV572" s="529"/>
      <c r="AW572" s="529"/>
      <c r="AX572" s="529"/>
      <c r="AY572" s="529"/>
      <c r="AZ572" s="529"/>
      <c r="BA572" s="529"/>
      <c r="BB572" s="529"/>
      <c r="BC572" s="529"/>
      <c r="BD572" s="529"/>
      <c r="BE572" s="529"/>
      <c r="BF572" s="529"/>
      <c r="BG572" s="529"/>
      <c r="BH572" s="529"/>
      <c r="BI572" s="529"/>
      <c r="BJ572" s="529"/>
      <c r="BK572" s="529"/>
      <c r="BL572" s="529"/>
      <c r="BM572" s="529"/>
      <c r="BN572" s="529"/>
      <c r="BO572" s="529"/>
      <c r="BP572" s="529"/>
      <c r="BQ572" s="529"/>
      <c r="BR572" s="529"/>
      <c r="BS572" s="529"/>
      <c r="BT572" s="529"/>
      <c r="BU572" s="529"/>
      <c r="BV572" s="529"/>
      <c r="BW572" s="529"/>
      <c r="BX572" s="529"/>
      <c r="BY572" s="529"/>
      <c r="BZ572" s="529"/>
      <c r="CA572" s="529"/>
      <c r="CB572" s="529"/>
      <c r="CC572" s="529"/>
      <c r="CD572" s="529"/>
      <c r="CE572" s="529"/>
      <c r="CF572" s="529"/>
      <c r="CG572" s="529"/>
      <c r="CH572" s="529"/>
      <c r="CI572" s="529"/>
      <c r="CJ572" s="529"/>
      <c r="CK572" s="529"/>
      <c r="CL572" s="529"/>
      <c r="CM572" s="529"/>
      <c r="CN572" s="529"/>
      <c r="CO572" s="529"/>
      <c r="CP572" s="529"/>
      <c r="CQ572" s="529"/>
    </row>
    <row r="573" spans="1:95" s="70" customFormat="1" x14ac:dyDescent="0.2">
      <c r="A573" s="11">
        <v>178</v>
      </c>
      <c r="B573" s="277"/>
      <c r="C573" s="278"/>
      <c r="D573" s="278"/>
      <c r="E573" s="278"/>
      <c r="F573" s="1455" t="s">
        <v>551</v>
      </c>
      <c r="G573" s="1456"/>
      <c r="H573" s="1456"/>
      <c r="I573" s="1456"/>
      <c r="J573" s="1456"/>
      <c r="K573" s="1456"/>
      <c r="L573" s="1457"/>
      <c r="M573" s="698">
        <v>0</v>
      </c>
      <c r="N573" s="699">
        <v>0</v>
      </c>
      <c r="O573" s="700">
        <v>0</v>
      </c>
      <c r="P573" s="700">
        <v>0</v>
      </c>
      <c r="Q573" s="705">
        <v>0</v>
      </c>
      <c r="R573" s="700">
        <v>0</v>
      </c>
      <c r="S573" s="701">
        <v>0</v>
      </c>
      <c r="T573" s="700">
        <v>0</v>
      </c>
      <c r="U573" s="701">
        <v>0</v>
      </c>
      <c r="V573" s="700">
        <v>0</v>
      </c>
      <c r="W573" s="701">
        <v>0</v>
      </c>
      <c r="X573" s="700">
        <v>0</v>
      </c>
      <c r="Y573" s="701">
        <v>0</v>
      </c>
      <c r="Z573" s="700">
        <v>0</v>
      </c>
      <c r="AA573" s="701">
        <v>0</v>
      </c>
      <c r="AB573" s="706">
        <v>0</v>
      </c>
      <c r="AC573" s="698">
        <v>0</v>
      </c>
      <c r="AD573" s="996"/>
      <c r="AE573" s="997"/>
      <c r="AF573" s="997"/>
      <c r="AG573" s="536"/>
      <c r="AH573" s="529"/>
      <c r="AI573" s="529"/>
      <c r="AJ573" s="529"/>
      <c r="AK573" s="529"/>
      <c r="AL573" s="529"/>
      <c r="AM573" s="529"/>
      <c r="AN573" s="529"/>
      <c r="AO573" s="529"/>
      <c r="AP573" s="529"/>
      <c r="AQ573" s="529"/>
      <c r="AR573" s="529"/>
      <c r="AS573" s="529"/>
      <c r="AT573" s="529"/>
      <c r="AU573" s="529"/>
      <c r="AV573" s="529"/>
      <c r="AW573" s="529"/>
      <c r="AX573" s="529"/>
      <c r="AY573" s="529"/>
      <c r="AZ573" s="529"/>
      <c r="BA573" s="529"/>
      <c r="BB573" s="529"/>
      <c r="BC573" s="529"/>
      <c r="BD573" s="529"/>
      <c r="BE573" s="529"/>
      <c r="BF573" s="529"/>
      <c r="BG573" s="529"/>
      <c r="BH573" s="529"/>
      <c r="BI573" s="529"/>
      <c r="BJ573" s="529"/>
      <c r="BK573" s="529"/>
      <c r="BL573" s="529"/>
      <c r="BM573" s="529"/>
      <c r="BN573" s="529"/>
      <c r="BO573" s="529"/>
      <c r="BP573" s="529"/>
      <c r="BQ573" s="529"/>
      <c r="BR573" s="529"/>
      <c r="BS573" s="529"/>
      <c r="BT573" s="529"/>
      <c r="BU573" s="529"/>
      <c r="BV573" s="529"/>
      <c r="BW573" s="529"/>
      <c r="BX573" s="529"/>
      <c r="BY573" s="529"/>
      <c r="BZ573" s="529"/>
      <c r="CA573" s="529"/>
      <c r="CB573" s="529"/>
      <c r="CC573" s="529"/>
      <c r="CD573" s="529"/>
      <c r="CE573" s="529"/>
      <c r="CF573" s="529"/>
      <c r="CG573" s="529"/>
      <c r="CH573" s="529"/>
      <c r="CI573" s="529"/>
      <c r="CJ573" s="529"/>
      <c r="CK573" s="529"/>
      <c r="CL573" s="529"/>
      <c r="CM573" s="529"/>
      <c r="CN573" s="529"/>
      <c r="CO573" s="529"/>
      <c r="CP573" s="529"/>
      <c r="CQ573" s="529"/>
    </row>
    <row r="574" spans="1:95" s="70" customFormat="1" x14ac:dyDescent="0.2">
      <c r="A574" s="11">
        <v>179</v>
      </c>
      <c r="B574" s="277"/>
      <c r="C574" s="278"/>
      <c r="D574" s="278"/>
      <c r="E574" s="278"/>
      <c r="F574" s="1458" t="s">
        <v>552</v>
      </c>
      <c r="G574" s="1459"/>
      <c r="H574" s="1459"/>
      <c r="I574" s="1459"/>
      <c r="J574" s="1459"/>
      <c r="K574" s="1459"/>
      <c r="L574" s="1460"/>
      <c r="M574" s="698">
        <v>0</v>
      </c>
      <c r="N574" s="699">
        <v>0</v>
      </c>
      <c r="O574" s="700">
        <v>0</v>
      </c>
      <c r="P574" s="700">
        <v>0</v>
      </c>
      <c r="Q574" s="705">
        <v>0</v>
      </c>
      <c r="R574" s="700">
        <v>0</v>
      </c>
      <c r="S574" s="701">
        <v>0</v>
      </c>
      <c r="T574" s="700">
        <v>0</v>
      </c>
      <c r="U574" s="701">
        <v>0</v>
      </c>
      <c r="V574" s="700">
        <v>0</v>
      </c>
      <c r="W574" s="701">
        <v>0</v>
      </c>
      <c r="X574" s="700">
        <v>0</v>
      </c>
      <c r="Y574" s="701">
        <v>0</v>
      </c>
      <c r="Z574" s="700">
        <v>0</v>
      </c>
      <c r="AA574" s="701">
        <v>0</v>
      </c>
      <c r="AB574" s="706">
        <v>0</v>
      </c>
      <c r="AC574" s="698">
        <v>0</v>
      </c>
      <c r="AD574" s="996"/>
      <c r="AE574" s="997"/>
      <c r="AF574" s="997"/>
      <c r="AG574" s="536"/>
      <c r="AH574" s="529"/>
      <c r="AI574" s="529"/>
      <c r="AJ574" s="529"/>
      <c r="AK574" s="529"/>
      <c r="AL574" s="529"/>
      <c r="AM574" s="529"/>
      <c r="AN574" s="529"/>
      <c r="AO574" s="529"/>
      <c r="AP574" s="529"/>
      <c r="AQ574" s="529"/>
      <c r="AR574" s="529"/>
      <c r="AS574" s="529"/>
      <c r="AT574" s="529"/>
      <c r="AU574" s="529"/>
      <c r="AV574" s="529"/>
      <c r="AW574" s="529"/>
      <c r="AX574" s="529"/>
      <c r="AY574" s="529"/>
      <c r="AZ574" s="529"/>
      <c r="BA574" s="529"/>
      <c r="BB574" s="529"/>
      <c r="BC574" s="529"/>
      <c r="BD574" s="529"/>
      <c r="BE574" s="529"/>
      <c r="BF574" s="529"/>
      <c r="BG574" s="529"/>
      <c r="BH574" s="529"/>
      <c r="BI574" s="529"/>
      <c r="BJ574" s="529"/>
      <c r="BK574" s="529"/>
      <c r="BL574" s="529"/>
      <c r="BM574" s="529"/>
      <c r="BN574" s="529"/>
      <c r="BO574" s="529"/>
      <c r="BP574" s="529"/>
      <c r="BQ574" s="529"/>
      <c r="BR574" s="529"/>
      <c r="BS574" s="529"/>
      <c r="BT574" s="529"/>
      <c r="BU574" s="529"/>
      <c r="BV574" s="529"/>
      <c r="BW574" s="529"/>
      <c r="BX574" s="529"/>
      <c r="BY574" s="529"/>
      <c r="BZ574" s="529"/>
      <c r="CA574" s="529"/>
      <c r="CB574" s="529"/>
      <c r="CC574" s="529"/>
      <c r="CD574" s="529"/>
      <c r="CE574" s="529"/>
      <c r="CF574" s="529"/>
      <c r="CG574" s="529"/>
      <c r="CH574" s="529"/>
      <c r="CI574" s="529"/>
      <c r="CJ574" s="529"/>
      <c r="CK574" s="529"/>
      <c r="CL574" s="529"/>
      <c r="CM574" s="529"/>
      <c r="CN574" s="529"/>
      <c r="CO574" s="529"/>
      <c r="CP574" s="529"/>
      <c r="CQ574" s="529"/>
    </row>
    <row r="575" spans="1:95" s="70" customFormat="1" x14ac:dyDescent="0.2">
      <c r="A575" s="11">
        <v>180</v>
      </c>
      <c r="B575" s="277"/>
      <c r="C575" s="278"/>
      <c r="D575" s="278"/>
      <c r="E575" s="1452" t="s">
        <v>553</v>
      </c>
      <c r="F575" s="1453"/>
      <c r="G575" s="1453"/>
      <c r="H575" s="1453"/>
      <c r="I575" s="1453"/>
      <c r="J575" s="1453"/>
      <c r="K575" s="1453"/>
      <c r="L575" s="1454"/>
      <c r="M575" s="407">
        <f>SUBTOTAL(9,M576:M577)</f>
        <v>0</v>
      </c>
      <c r="N575" s="410">
        <f t="shared" ref="N575:AC575" si="130">SUBTOTAL(9,N576:N577)</f>
        <v>0</v>
      </c>
      <c r="O575" s="414">
        <f t="shared" si="130"/>
        <v>0</v>
      </c>
      <c r="P575" s="413">
        <f t="shared" si="130"/>
        <v>0</v>
      </c>
      <c r="Q575" s="415">
        <f t="shared" si="130"/>
        <v>0</v>
      </c>
      <c r="R575" s="414">
        <f t="shared" si="130"/>
        <v>0</v>
      </c>
      <c r="S575" s="414">
        <f t="shared" si="130"/>
        <v>0</v>
      </c>
      <c r="T575" s="414">
        <f t="shared" si="130"/>
        <v>0</v>
      </c>
      <c r="U575" s="414">
        <f t="shared" si="130"/>
        <v>0</v>
      </c>
      <c r="V575" s="414">
        <f t="shared" si="130"/>
        <v>0</v>
      </c>
      <c r="W575" s="414">
        <f t="shared" si="130"/>
        <v>0</v>
      </c>
      <c r="X575" s="414">
        <f t="shared" si="130"/>
        <v>0</v>
      </c>
      <c r="Y575" s="414">
        <f t="shared" si="130"/>
        <v>0</v>
      </c>
      <c r="Z575" s="414">
        <f t="shared" si="130"/>
        <v>0</v>
      </c>
      <c r="AA575" s="414">
        <f t="shared" si="130"/>
        <v>0</v>
      </c>
      <c r="AB575" s="424">
        <f t="shared" si="130"/>
        <v>0</v>
      </c>
      <c r="AC575" s="407">
        <f t="shared" si="130"/>
        <v>0</v>
      </c>
      <c r="AD575" s="996"/>
      <c r="AE575" s="997"/>
      <c r="AF575" s="997"/>
      <c r="AG575" s="536"/>
      <c r="AH575" s="529"/>
      <c r="AI575" s="529"/>
      <c r="AJ575" s="529"/>
      <c r="AK575" s="529"/>
      <c r="AL575" s="529"/>
      <c r="AM575" s="529"/>
      <c r="AN575" s="529"/>
      <c r="AO575" s="529"/>
      <c r="AP575" s="529"/>
      <c r="AQ575" s="529"/>
      <c r="AR575" s="529"/>
      <c r="AS575" s="529"/>
      <c r="AT575" s="529"/>
      <c r="AU575" s="529"/>
      <c r="AV575" s="529"/>
      <c r="AW575" s="529"/>
      <c r="AX575" s="529"/>
      <c r="AY575" s="529"/>
      <c r="AZ575" s="529"/>
      <c r="BA575" s="529"/>
      <c r="BB575" s="529"/>
      <c r="BC575" s="529"/>
      <c r="BD575" s="529"/>
      <c r="BE575" s="529"/>
      <c r="BF575" s="529"/>
      <c r="BG575" s="529"/>
      <c r="BH575" s="529"/>
      <c r="BI575" s="529"/>
      <c r="BJ575" s="529"/>
      <c r="BK575" s="529"/>
      <c r="BL575" s="529"/>
      <c r="BM575" s="529"/>
      <c r="BN575" s="529"/>
      <c r="BO575" s="529"/>
      <c r="BP575" s="529"/>
      <c r="BQ575" s="529"/>
      <c r="BR575" s="529"/>
      <c r="BS575" s="529"/>
      <c r="BT575" s="529"/>
      <c r="BU575" s="529"/>
      <c r="BV575" s="529"/>
      <c r="BW575" s="529"/>
      <c r="BX575" s="529"/>
      <c r="BY575" s="529"/>
      <c r="BZ575" s="529"/>
      <c r="CA575" s="529"/>
      <c r="CB575" s="529"/>
      <c r="CC575" s="529"/>
      <c r="CD575" s="529"/>
      <c r="CE575" s="529"/>
      <c r="CF575" s="529"/>
      <c r="CG575" s="529"/>
      <c r="CH575" s="529"/>
      <c r="CI575" s="529"/>
      <c r="CJ575" s="529"/>
      <c r="CK575" s="529"/>
      <c r="CL575" s="529"/>
      <c r="CM575" s="529"/>
      <c r="CN575" s="529"/>
      <c r="CO575" s="529"/>
      <c r="CP575" s="529"/>
      <c r="CQ575" s="529"/>
    </row>
    <row r="576" spans="1:95" s="70" customFormat="1" x14ac:dyDescent="0.2">
      <c r="A576" s="11">
        <v>181</v>
      </c>
      <c r="B576" s="277"/>
      <c r="C576" s="278"/>
      <c r="D576" s="278"/>
      <c r="E576" s="278"/>
      <c r="F576" s="1455" t="s">
        <v>554</v>
      </c>
      <c r="G576" s="1456"/>
      <c r="H576" s="1456"/>
      <c r="I576" s="1456"/>
      <c r="J576" s="1456"/>
      <c r="K576" s="1456"/>
      <c r="L576" s="1457"/>
      <c r="M576" s="698">
        <v>0</v>
      </c>
      <c r="N576" s="699">
        <v>0</v>
      </c>
      <c r="O576" s="700">
        <v>0</v>
      </c>
      <c r="P576" s="700">
        <v>0</v>
      </c>
      <c r="Q576" s="705">
        <v>0</v>
      </c>
      <c r="R576" s="700">
        <v>0</v>
      </c>
      <c r="S576" s="701">
        <v>0</v>
      </c>
      <c r="T576" s="700">
        <v>0</v>
      </c>
      <c r="U576" s="701">
        <v>0</v>
      </c>
      <c r="V576" s="700">
        <v>0</v>
      </c>
      <c r="W576" s="701">
        <v>0</v>
      </c>
      <c r="X576" s="700">
        <v>0</v>
      </c>
      <c r="Y576" s="701">
        <v>0</v>
      </c>
      <c r="Z576" s="700">
        <v>0</v>
      </c>
      <c r="AA576" s="701">
        <v>0</v>
      </c>
      <c r="AB576" s="706">
        <v>0</v>
      </c>
      <c r="AC576" s="698">
        <v>0</v>
      </c>
      <c r="AD576" s="996"/>
      <c r="AE576" s="997"/>
      <c r="AF576" s="997"/>
      <c r="AG576" s="536"/>
      <c r="AH576" s="529"/>
      <c r="AI576" s="529"/>
      <c r="AJ576" s="529"/>
      <c r="AK576" s="529"/>
      <c r="AL576" s="529"/>
      <c r="AM576" s="529"/>
      <c r="AN576" s="529"/>
      <c r="AO576" s="529"/>
      <c r="AP576" s="529"/>
      <c r="AQ576" s="529"/>
      <c r="AR576" s="529"/>
      <c r="AS576" s="529"/>
      <c r="AT576" s="529"/>
      <c r="AU576" s="529"/>
      <c r="AV576" s="529"/>
      <c r="AW576" s="529"/>
      <c r="AX576" s="529"/>
      <c r="AY576" s="529"/>
      <c r="AZ576" s="529"/>
      <c r="BA576" s="529"/>
      <c r="BB576" s="529"/>
      <c r="BC576" s="529"/>
      <c r="BD576" s="529"/>
      <c r="BE576" s="529"/>
      <c r="BF576" s="529"/>
      <c r="BG576" s="529"/>
      <c r="BH576" s="529"/>
      <c r="BI576" s="529"/>
      <c r="BJ576" s="529"/>
      <c r="BK576" s="529"/>
      <c r="BL576" s="529"/>
      <c r="BM576" s="529"/>
      <c r="BN576" s="529"/>
      <c r="BO576" s="529"/>
      <c r="BP576" s="529"/>
      <c r="BQ576" s="529"/>
      <c r="BR576" s="529"/>
      <c r="BS576" s="529"/>
      <c r="BT576" s="529"/>
      <c r="BU576" s="529"/>
      <c r="BV576" s="529"/>
      <c r="BW576" s="529"/>
      <c r="BX576" s="529"/>
      <c r="BY576" s="529"/>
      <c r="BZ576" s="529"/>
      <c r="CA576" s="529"/>
      <c r="CB576" s="529"/>
      <c r="CC576" s="529"/>
      <c r="CD576" s="529"/>
      <c r="CE576" s="529"/>
      <c r="CF576" s="529"/>
      <c r="CG576" s="529"/>
      <c r="CH576" s="529"/>
      <c r="CI576" s="529"/>
      <c r="CJ576" s="529"/>
      <c r="CK576" s="529"/>
      <c r="CL576" s="529"/>
      <c r="CM576" s="529"/>
      <c r="CN576" s="529"/>
      <c r="CO576" s="529"/>
      <c r="CP576" s="529"/>
      <c r="CQ576" s="529"/>
    </row>
    <row r="577" spans="1:95" s="70" customFormat="1" x14ac:dyDescent="0.2">
      <c r="A577" s="11">
        <v>182</v>
      </c>
      <c r="B577" s="277"/>
      <c r="C577" s="278"/>
      <c r="D577" s="278"/>
      <c r="E577" s="278"/>
      <c r="F577" s="1458" t="s">
        <v>555</v>
      </c>
      <c r="G577" s="1459"/>
      <c r="H577" s="1459"/>
      <c r="I577" s="1459"/>
      <c r="J577" s="1459"/>
      <c r="K577" s="1459"/>
      <c r="L577" s="1460"/>
      <c r="M577" s="698">
        <v>0</v>
      </c>
      <c r="N577" s="699">
        <v>0</v>
      </c>
      <c r="O577" s="700">
        <v>0</v>
      </c>
      <c r="P577" s="700">
        <v>0</v>
      </c>
      <c r="Q577" s="705">
        <v>0</v>
      </c>
      <c r="R577" s="700">
        <v>0</v>
      </c>
      <c r="S577" s="701">
        <v>0</v>
      </c>
      <c r="T577" s="700">
        <v>0</v>
      </c>
      <c r="U577" s="701">
        <v>0</v>
      </c>
      <c r="V577" s="700">
        <v>0</v>
      </c>
      <c r="W577" s="701">
        <v>0</v>
      </c>
      <c r="X577" s="700">
        <v>0</v>
      </c>
      <c r="Y577" s="701">
        <v>0</v>
      </c>
      <c r="Z577" s="700">
        <v>0</v>
      </c>
      <c r="AA577" s="701">
        <v>0</v>
      </c>
      <c r="AB577" s="706">
        <v>0</v>
      </c>
      <c r="AC577" s="698">
        <v>0</v>
      </c>
      <c r="AD577" s="996"/>
      <c r="AE577" s="997"/>
      <c r="AF577" s="997"/>
      <c r="AG577" s="536"/>
      <c r="AH577" s="529"/>
      <c r="AI577" s="529"/>
      <c r="AJ577" s="529"/>
      <c r="AK577" s="529"/>
      <c r="AL577" s="529"/>
      <c r="AM577" s="529"/>
      <c r="AN577" s="529"/>
      <c r="AO577" s="529"/>
      <c r="AP577" s="529"/>
      <c r="AQ577" s="529"/>
      <c r="AR577" s="529"/>
      <c r="AS577" s="529"/>
      <c r="AT577" s="529"/>
      <c r="AU577" s="529"/>
      <c r="AV577" s="529"/>
      <c r="AW577" s="529"/>
      <c r="AX577" s="529"/>
      <c r="AY577" s="529"/>
      <c r="AZ577" s="529"/>
      <c r="BA577" s="529"/>
      <c r="BB577" s="529"/>
      <c r="BC577" s="529"/>
      <c r="BD577" s="529"/>
      <c r="BE577" s="529"/>
      <c r="BF577" s="529"/>
      <c r="BG577" s="529"/>
      <c r="BH577" s="529"/>
      <c r="BI577" s="529"/>
      <c r="BJ577" s="529"/>
      <c r="BK577" s="529"/>
      <c r="BL577" s="529"/>
      <c r="BM577" s="529"/>
      <c r="BN577" s="529"/>
      <c r="BO577" s="529"/>
      <c r="BP577" s="529"/>
      <c r="BQ577" s="529"/>
      <c r="BR577" s="529"/>
      <c r="BS577" s="529"/>
      <c r="BT577" s="529"/>
      <c r="BU577" s="529"/>
      <c r="BV577" s="529"/>
      <c r="BW577" s="529"/>
      <c r="BX577" s="529"/>
      <c r="BY577" s="529"/>
      <c r="BZ577" s="529"/>
      <c r="CA577" s="529"/>
      <c r="CB577" s="529"/>
      <c r="CC577" s="529"/>
      <c r="CD577" s="529"/>
      <c r="CE577" s="529"/>
      <c r="CF577" s="529"/>
      <c r="CG577" s="529"/>
      <c r="CH577" s="529"/>
      <c r="CI577" s="529"/>
      <c r="CJ577" s="529"/>
      <c r="CK577" s="529"/>
      <c r="CL577" s="529"/>
      <c r="CM577" s="529"/>
      <c r="CN577" s="529"/>
      <c r="CO577" s="529"/>
      <c r="CP577" s="529"/>
      <c r="CQ577" s="529"/>
    </row>
    <row r="578" spans="1:95" s="70" customFormat="1" x14ac:dyDescent="0.2">
      <c r="A578" s="11">
        <v>183</v>
      </c>
      <c r="B578" s="277"/>
      <c r="C578" s="278"/>
      <c r="D578" s="1485" t="s">
        <v>24</v>
      </c>
      <c r="E578" s="1486"/>
      <c r="F578" s="1486"/>
      <c r="G578" s="1486"/>
      <c r="H578" s="1486"/>
      <c r="I578" s="1486"/>
      <c r="J578" s="1486"/>
      <c r="K578" s="1486"/>
      <c r="L578" s="1487"/>
      <c r="M578" s="407">
        <f>SUBTOTAL(9,M579:M581)</f>
        <v>0</v>
      </c>
      <c r="N578" s="410">
        <f t="shared" ref="N578:AC578" si="131">SUBTOTAL(9,N579:N581)</f>
        <v>0</v>
      </c>
      <c r="O578" s="414">
        <f t="shared" si="131"/>
        <v>0</v>
      </c>
      <c r="P578" s="413">
        <f t="shared" si="131"/>
        <v>0</v>
      </c>
      <c r="Q578" s="415">
        <f t="shared" si="131"/>
        <v>0</v>
      </c>
      <c r="R578" s="414">
        <f t="shared" si="131"/>
        <v>0</v>
      </c>
      <c r="S578" s="414">
        <f t="shared" si="131"/>
        <v>0</v>
      </c>
      <c r="T578" s="414">
        <f t="shared" si="131"/>
        <v>0</v>
      </c>
      <c r="U578" s="414">
        <f t="shared" si="131"/>
        <v>0</v>
      </c>
      <c r="V578" s="414">
        <f t="shared" si="131"/>
        <v>0</v>
      </c>
      <c r="W578" s="414">
        <f t="shared" si="131"/>
        <v>0</v>
      </c>
      <c r="X578" s="414">
        <f t="shared" si="131"/>
        <v>0</v>
      </c>
      <c r="Y578" s="414">
        <f t="shared" si="131"/>
        <v>0</v>
      </c>
      <c r="Z578" s="414">
        <f t="shared" si="131"/>
        <v>0</v>
      </c>
      <c r="AA578" s="414">
        <f t="shared" si="131"/>
        <v>0</v>
      </c>
      <c r="AB578" s="424">
        <f t="shared" si="131"/>
        <v>0</v>
      </c>
      <c r="AC578" s="407">
        <f t="shared" si="131"/>
        <v>0</v>
      </c>
      <c r="AD578" s="996"/>
      <c r="AE578" s="997"/>
      <c r="AF578" s="997"/>
      <c r="AG578" s="536"/>
      <c r="AH578" s="529"/>
      <c r="AI578" s="529"/>
      <c r="AJ578" s="529"/>
      <c r="AK578" s="529"/>
      <c r="AL578" s="529"/>
      <c r="AM578" s="529"/>
      <c r="AN578" s="529"/>
      <c r="AO578" s="529"/>
      <c r="AP578" s="529"/>
      <c r="AQ578" s="529"/>
      <c r="AR578" s="529"/>
      <c r="AS578" s="529"/>
      <c r="AT578" s="529"/>
      <c r="AU578" s="529"/>
      <c r="AV578" s="529"/>
      <c r="AW578" s="529"/>
      <c r="AX578" s="529"/>
      <c r="AY578" s="529"/>
      <c r="AZ578" s="529"/>
      <c r="BA578" s="529"/>
      <c r="BB578" s="529"/>
      <c r="BC578" s="529"/>
      <c r="BD578" s="529"/>
      <c r="BE578" s="529"/>
      <c r="BF578" s="529"/>
      <c r="BG578" s="529"/>
      <c r="BH578" s="529"/>
      <c r="BI578" s="529"/>
      <c r="BJ578" s="529"/>
      <c r="BK578" s="529"/>
      <c r="BL578" s="529"/>
      <c r="BM578" s="529"/>
      <c r="BN578" s="529"/>
      <c r="BO578" s="529"/>
      <c r="BP578" s="529"/>
      <c r="BQ578" s="529"/>
      <c r="BR578" s="529"/>
      <c r="BS578" s="529"/>
      <c r="BT578" s="529"/>
      <c r="BU578" s="529"/>
      <c r="BV578" s="529"/>
      <c r="BW578" s="529"/>
      <c r="BX578" s="529"/>
      <c r="BY578" s="529"/>
      <c r="BZ578" s="529"/>
      <c r="CA578" s="529"/>
      <c r="CB578" s="529"/>
      <c r="CC578" s="529"/>
      <c r="CD578" s="529"/>
      <c r="CE578" s="529"/>
      <c r="CF578" s="529"/>
      <c r="CG578" s="529"/>
      <c r="CH578" s="529"/>
      <c r="CI578" s="529"/>
      <c r="CJ578" s="529"/>
      <c r="CK578" s="529"/>
      <c r="CL578" s="529"/>
      <c r="CM578" s="529"/>
      <c r="CN578" s="529"/>
      <c r="CO578" s="529"/>
      <c r="CP578" s="529"/>
      <c r="CQ578" s="529"/>
    </row>
    <row r="579" spans="1:95" s="70" customFormat="1" x14ac:dyDescent="0.2">
      <c r="A579" s="11">
        <v>184</v>
      </c>
      <c r="B579" s="277"/>
      <c r="C579" s="278"/>
      <c r="D579" s="278"/>
      <c r="E579" s="278"/>
      <c r="F579" s="1455" t="s">
        <v>156</v>
      </c>
      <c r="G579" s="1456"/>
      <c r="H579" s="1456"/>
      <c r="I579" s="1456"/>
      <c r="J579" s="1456"/>
      <c r="K579" s="1456"/>
      <c r="L579" s="1457"/>
      <c r="M579" s="698">
        <v>0</v>
      </c>
      <c r="N579" s="699">
        <v>0</v>
      </c>
      <c r="O579" s="700">
        <v>0</v>
      </c>
      <c r="P579" s="700">
        <v>0</v>
      </c>
      <c r="Q579" s="705">
        <v>0</v>
      </c>
      <c r="R579" s="700">
        <v>0</v>
      </c>
      <c r="S579" s="701">
        <v>0</v>
      </c>
      <c r="T579" s="700">
        <v>0</v>
      </c>
      <c r="U579" s="701">
        <v>0</v>
      </c>
      <c r="V579" s="700">
        <v>0</v>
      </c>
      <c r="W579" s="701">
        <v>0</v>
      </c>
      <c r="X579" s="700">
        <v>0</v>
      </c>
      <c r="Y579" s="701">
        <v>0</v>
      </c>
      <c r="Z579" s="700">
        <v>0</v>
      </c>
      <c r="AA579" s="701">
        <v>0</v>
      </c>
      <c r="AB579" s="706">
        <v>0</v>
      </c>
      <c r="AC579" s="698">
        <v>0</v>
      </c>
      <c r="AD579" s="996"/>
      <c r="AE579" s="997"/>
      <c r="AF579" s="997"/>
      <c r="AG579" s="536"/>
      <c r="AH579" s="529"/>
      <c r="AI579" s="529"/>
      <c r="AJ579" s="529"/>
      <c r="AK579" s="529"/>
      <c r="AL579" s="529"/>
      <c r="AM579" s="529"/>
      <c r="AN579" s="529"/>
      <c r="AO579" s="529"/>
      <c r="AP579" s="529"/>
      <c r="AQ579" s="529"/>
      <c r="AR579" s="529"/>
      <c r="AS579" s="529"/>
      <c r="AT579" s="529"/>
      <c r="AU579" s="529"/>
      <c r="AV579" s="529"/>
      <c r="AW579" s="529"/>
      <c r="AX579" s="529"/>
      <c r="AY579" s="529"/>
      <c r="AZ579" s="529"/>
      <c r="BA579" s="529"/>
      <c r="BB579" s="529"/>
      <c r="BC579" s="529"/>
      <c r="BD579" s="529"/>
      <c r="BE579" s="529"/>
      <c r="BF579" s="529"/>
      <c r="BG579" s="529"/>
      <c r="BH579" s="529"/>
      <c r="BI579" s="529"/>
      <c r="BJ579" s="529"/>
      <c r="BK579" s="529"/>
      <c r="BL579" s="529"/>
      <c r="BM579" s="529"/>
      <c r="BN579" s="529"/>
      <c r="BO579" s="529"/>
      <c r="BP579" s="529"/>
      <c r="BQ579" s="529"/>
      <c r="BR579" s="529"/>
      <c r="BS579" s="529"/>
      <c r="BT579" s="529"/>
      <c r="BU579" s="529"/>
      <c r="BV579" s="529"/>
      <c r="BW579" s="529"/>
      <c r="BX579" s="529"/>
      <c r="BY579" s="529"/>
      <c r="BZ579" s="529"/>
      <c r="CA579" s="529"/>
      <c r="CB579" s="529"/>
      <c r="CC579" s="529"/>
      <c r="CD579" s="529"/>
      <c r="CE579" s="529"/>
      <c r="CF579" s="529"/>
      <c r="CG579" s="529"/>
      <c r="CH579" s="529"/>
      <c r="CI579" s="529"/>
      <c r="CJ579" s="529"/>
      <c r="CK579" s="529"/>
      <c r="CL579" s="529"/>
      <c r="CM579" s="529"/>
      <c r="CN579" s="529"/>
      <c r="CO579" s="529"/>
      <c r="CP579" s="529"/>
      <c r="CQ579" s="529"/>
    </row>
    <row r="580" spans="1:95" s="70" customFormat="1" x14ac:dyDescent="0.2">
      <c r="A580" s="11">
        <v>185</v>
      </c>
      <c r="B580" s="277"/>
      <c r="C580" s="278"/>
      <c r="D580" s="278"/>
      <c r="E580" s="278"/>
      <c r="F580" s="1449" t="s">
        <v>157</v>
      </c>
      <c r="G580" s="1450"/>
      <c r="H580" s="1450"/>
      <c r="I580" s="1450"/>
      <c r="J580" s="1450"/>
      <c r="K580" s="1450"/>
      <c r="L580" s="1451"/>
      <c r="M580" s="698">
        <v>0</v>
      </c>
      <c r="N580" s="699">
        <v>0</v>
      </c>
      <c r="O580" s="700">
        <v>0</v>
      </c>
      <c r="P580" s="700">
        <v>0</v>
      </c>
      <c r="Q580" s="705">
        <v>0</v>
      </c>
      <c r="R580" s="700">
        <v>0</v>
      </c>
      <c r="S580" s="701">
        <v>0</v>
      </c>
      <c r="T580" s="700">
        <v>0</v>
      </c>
      <c r="U580" s="701">
        <v>0</v>
      </c>
      <c r="V580" s="700">
        <v>0</v>
      </c>
      <c r="W580" s="701">
        <v>0</v>
      </c>
      <c r="X580" s="700">
        <v>0</v>
      </c>
      <c r="Y580" s="701">
        <v>0</v>
      </c>
      <c r="Z580" s="700">
        <v>0</v>
      </c>
      <c r="AA580" s="701">
        <v>0</v>
      </c>
      <c r="AB580" s="706">
        <v>0</v>
      </c>
      <c r="AC580" s="698">
        <v>0</v>
      </c>
      <c r="AD580" s="996"/>
      <c r="AE580" s="997"/>
      <c r="AF580" s="997"/>
      <c r="AG580" s="536"/>
      <c r="AH580" s="529"/>
      <c r="AI580" s="529"/>
      <c r="AJ580" s="529"/>
      <c r="AK580" s="529"/>
      <c r="AL580" s="529"/>
      <c r="AM580" s="529"/>
      <c r="AN580" s="529"/>
      <c r="AO580" s="529"/>
      <c r="AP580" s="529"/>
      <c r="AQ580" s="529"/>
      <c r="AR580" s="529"/>
      <c r="AS580" s="529"/>
      <c r="AT580" s="529"/>
      <c r="AU580" s="529"/>
      <c r="AV580" s="529"/>
      <c r="AW580" s="529"/>
      <c r="AX580" s="529"/>
      <c r="AY580" s="529"/>
      <c r="AZ580" s="529"/>
      <c r="BA580" s="529"/>
      <c r="BB580" s="529"/>
      <c r="BC580" s="529"/>
      <c r="BD580" s="529"/>
      <c r="BE580" s="529"/>
      <c r="BF580" s="529"/>
      <c r="BG580" s="529"/>
      <c r="BH580" s="529"/>
      <c r="BI580" s="529"/>
      <c r="BJ580" s="529"/>
      <c r="BK580" s="529"/>
      <c r="BL580" s="529"/>
      <c r="BM580" s="529"/>
      <c r="BN580" s="529"/>
      <c r="BO580" s="529"/>
      <c r="BP580" s="529"/>
      <c r="BQ580" s="529"/>
      <c r="BR580" s="529"/>
      <c r="BS580" s="529"/>
      <c r="BT580" s="529"/>
      <c r="BU580" s="529"/>
      <c r="BV580" s="529"/>
      <c r="BW580" s="529"/>
      <c r="BX580" s="529"/>
      <c r="BY580" s="529"/>
      <c r="BZ580" s="529"/>
      <c r="CA580" s="529"/>
      <c r="CB580" s="529"/>
      <c r="CC580" s="529"/>
      <c r="CD580" s="529"/>
      <c r="CE580" s="529"/>
      <c r="CF580" s="529"/>
      <c r="CG580" s="529"/>
      <c r="CH580" s="529"/>
      <c r="CI580" s="529"/>
      <c r="CJ580" s="529"/>
      <c r="CK580" s="529"/>
      <c r="CL580" s="529"/>
      <c r="CM580" s="529"/>
      <c r="CN580" s="529"/>
      <c r="CO580" s="529"/>
      <c r="CP580" s="529"/>
      <c r="CQ580" s="529"/>
    </row>
    <row r="581" spans="1:95" s="70" customFormat="1" x14ac:dyDescent="0.2">
      <c r="A581" s="11">
        <v>186</v>
      </c>
      <c r="B581" s="277"/>
      <c r="C581" s="278"/>
      <c r="D581" s="278"/>
      <c r="E581" s="278"/>
      <c r="F581" s="1458" t="s">
        <v>25</v>
      </c>
      <c r="G581" s="1459"/>
      <c r="H581" s="1459"/>
      <c r="I581" s="1459"/>
      <c r="J581" s="1459"/>
      <c r="K581" s="1459"/>
      <c r="L581" s="1460"/>
      <c r="M581" s="698">
        <v>0</v>
      </c>
      <c r="N581" s="699">
        <v>0</v>
      </c>
      <c r="O581" s="700">
        <v>0</v>
      </c>
      <c r="P581" s="700">
        <v>0</v>
      </c>
      <c r="Q581" s="705">
        <v>0</v>
      </c>
      <c r="R581" s="700">
        <v>0</v>
      </c>
      <c r="S581" s="701">
        <v>0</v>
      </c>
      <c r="T581" s="700">
        <v>0</v>
      </c>
      <c r="U581" s="701">
        <v>0</v>
      </c>
      <c r="V581" s="700">
        <v>0</v>
      </c>
      <c r="W581" s="701">
        <v>0</v>
      </c>
      <c r="X581" s="700">
        <v>0</v>
      </c>
      <c r="Y581" s="701">
        <v>0</v>
      </c>
      <c r="Z581" s="700">
        <v>0</v>
      </c>
      <c r="AA581" s="701">
        <v>0</v>
      </c>
      <c r="AB581" s="706">
        <v>0</v>
      </c>
      <c r="AC581" s="704">
        <v>0</v>
      </c>
      <c r="AD581" s="1017"/>
      <c r="AE581" s="997"/>
      <c r="AF581" s="997"/>
      <c r="AG581" s="536"/>
      <c r="AH581" s="529"/>
      <c r="AI581" s="529"/>
      <c r="AJ581" s="529"/>
      <c r="AK581" s="529"/>
      <c r="AL581" s="529"/>
      <c r="AM581" s="529"/>
      <c r="AN581" s="529"/>
      <c r="AO581" s="529"/>
      <c r="AP581" s="529"/>
      <c r="AQ581" s="529"/>
      <c r="AR581" s="529"/>
      <c r="AS581" s="529"/>
      <c r="AT581" s="529"/>
      <c r="AU581" s="529"/>
      <c r="AV581" s="529"/>
      <c r="AW581" s="529"/>
      <c r="AX581" s="529"/>
      <c r="AY581" s="529"/>
      <c r="AZ581" s="529"/>
      <c r="BA581" s="529"/>
      <c r="BB581" s="529"/>
      <c r="BC581" s="529"/>
      <c r="BD581" s="529"/>
      <c r="BE581" s="529"/>
      <c r="BF581" s="529"/>
      <c r="BG581" s="529"/>
      <c r="BH581" s="529"/>
      <c r="BI581" s="529"/>
      <c r="BJ581" s="529"/>
      <c r="BK581" s="529"/>
      <c r="BL581" s="529"/>
      <c r="BM581" s="529"/>
      <c r="BN581" s="529"/>
      <c r="BO581" s="529"/>
      <c r="BP581" s="529"/>
      <c r="BQ581" s="529"/>
      <c r="BR581" s="529"/>
      <c r="BS581" s="529"/>
      <c r="BT581" s="529"/>
      <c r="BU581" s="529"/>
      <c r="BV581" s="529"/>
      <c r="BW581" s="529"/>
      <c r="BX581" s="529"/>
      <c r="BY581" s="529"/>
      <c r="BZ581" s="529"/>
      <c r="CA581" s="529"/>
      <c r="CB581" s="529"/>
      <c r="CC581" s="529"/>
      <c r="CD581" s="529"/>
      <c r="CE581" s="529"/>
      <c r="CF581" s="529"/>
      <c r="CG581" s="529"/>
      <c r="CH581" s="529"/>
      <c r="CI581" s="529"/>
      <c r="CJ581" s="529"/>
      <c r="CK581" s="529"/>
      <c r="CL581" s="529"/>
      <c r="CM581" s="529"/>
      <c r="CN581" s="529"/>
      <c r="CO581" s="529"/>
      <c r="CP581" s="529"/>
      <c r="CQ581" s="529"/>
    </row>
    <row r="582" spans="1:95" s="70" customFormat="1" x14ac:dyDescent="0.2">
      <c r="A582" s="11">
        <v>187</v>
      </c>
      <c r="B582" s="277"/>
      <c r="C582" s="278"/>
      <c r="D582" s="1485" t="s">
        <v>467</v>
      </c>
      <c r="E582" s="1486"/>
      <c r="F582" s="1486"/>
      <c r="G582" s="1486"/>
      <c r="H582" s="1486"/>
      <c r="I582" s="1486"/>
      <c r="J582" s="1486"/>
      <c r="K582" s="1486"/>
      <c r="L582" s="1487"/>
      <c r="M582" s="407">
        <f>SUBTOTAL(9,M583:M584)</f>
        <v>0</v>
      </c>
      <c r="N582" s="1260"/>
      <c r="O582" s="1260"/>
      <c r="P582" s="1260"/>
      <c r="Q582" s="1260"/>
      <c r="R582" s="1260"/>
      <c r="S582" s="1260"/>
      <c r="T582" s="1260"/>
      <c r="U582" s="1260"/>
      <c r="V582" s="1260"/>
      <c r="W582" s="1260"/>
      <c r="X582" s="1260"/>
      <c r="Y582" s="1260"/>
      <c r="Z582" s="1260"/>
      <c r="AA582" s="1260"/>
      <c r="AB582" s="1260"/>
      <c r="AC582" s="1260"/>
      <c r="AD582" s="1017"/>
      <c r="AE582" s="997"/>
      <c r="AF582" s="997"/>
      <c r="AG582" s="536"/>
      <c r="AH582" s="529"/>
      <c r="AI582" s="529"/>
      <c r="AJ582" s="529"/>
      <c r="AK582" s="529"/>
      <c r="AL582" s="529"/>
      <c r="AM582" s="529"/>
      <c r="AN582" s="529"/>
      <c r="AO582" s="529"/>
      <c r="AP582" s="529"/>
      <c r="AQ582" s="529"/>
      <c r="AR582" s="529"/>
      <c r="AS582" s="529"/>
      <c r="AT582" s="529"/>
      <c r="AU582" s="529"/>
      <c r="AV582" s="529"/>
      <c r="AW582" s="529"/>
      <c r="AX582" s="529"/>
      <c r="AY582" s="529"/>
      <c r="AZ582" s="529"/>
      <c r="BA582" s="529"/>
      <c r="BB582" s="529"/>
      <c r="BC582" s="529"/>
      <c r="BD582" s="529"/>
      <c r="BE582" s="529"/>
      <c r="BF582" s="529"/>
      <c r="BG582" s="529"/>
      <c r="BH582" s="529"/>
      <c r="BI582" s="529"/>
      <c r="BJ582" s="529"/>
      <c r="BK582" s="529"/>
      <c r="BL582" s="529"/>
      <c r="BM582" s="529"/>
      <c r="BN582" s="529"/>
      <c r="BO582" s="529"/>
      <c r="BP582" s="529"/>
      <c r="BQ582" s="529"/>
      <c r="BR582" s="529"/>
      <c r="BS582" s="529"/>
      <c r="BT582" s="529"/>
      <c r="BU582" s="529"/>
      <c r="BV582" s="529"/>
      <c r="BW582" s="529"/>
      <c r="BX582" s="529"/>
      <c r="BY582" s="529"/>
      <c r="BZ582" s="529"/>
      <c r="CA582" s="529"/>
      <c r="CB582" s="529"/>
      <c r="CC582" s="529"/>
      <c r="CD582" s="529"/>
      <c r="CE582" s="529"/>
      <c r="CF582" s="529"/>
      <c r="CG582" s="529"/>
      <c r="CH582" s="529"/>
      <c r="CI582" s="529"/>
      <c r="CJ582" s="529"/>
      <c r="CK582" s="529"/>
      <c r="CL582" s="529"/>
      <c r="CM582" s="529"/>
      <c r="CN582" s="529"/>
      <c r="CO582" s="529"/>
      <c r="CP582" s="529"/>
      <c r="CQ582" s="529"/>
    </row>
    <row r="583" spans="1:95" s="70" customFormat="1" x14ac:dyDescent="0.2">
      <c r="A583" s="11">
        <v>188</v>
      </c>
      <c r="B583" s="277"/>
      <c r="C583" s="278"/>
      <c r="D583" s="278"/>
      <c r="E583" s="278"/>
      <c r="F583" s="1455" t="s">
        <v>466</v>
      </c>
      <c r="G583" s="1456"/>
      <c r="H583" s="1456"/>
      <c r="I583" s="1456"/>
      <c r="J583" s="1456"/>
      <c r="K583" s="1456"/>
      <c r="L583" s="1457"/>
      <c r="M583" s="698">
        <v>0</v>
      </c>
      <c r="N583" s="1261"/>
      <c r="O583" s="1261"/>
      <c r="P583" s="1261"/>
      <c r="Q583" s="1261"/>
      <c r="R583" s="1261"/>
      <c r="S583" s="1261"/>
      <c r="T583" s="1261"/>
      <c r="U583" s="1261"/>
      <c r="V583" s="1261"/>
      <c r="W583" s="1261"/>
      <c r="X583" s="1261"/>
      <c r="Y583" s="1261"/>
      <c r="Z583" s="1261"/>
      <c r="AA583" s="1261"/>
      <c r="AB583" s="1261"/>
      <c r="AC583" s="1261"/>
      <c r="AD583" s="1017"/>
      <c r="AE583" s="997"/>
      <c r="AF583" s="997"/>
      <c r="AG583" s="536"/>
      <c r="AH583" s="529"/>
      <c r="AI583" s="529"/>
      <c r="AJ583" s="529"/>
      <c r="AK583" s="529"/>
      <c r="AL583" s="529"/>
      <c r="AM583" s="529"/>
      <c r="AN583" s="529"/>
      <c r="AO583" s="529"/>
      <c r="AP583" s="529"/>
      <c r="AQ583" s="529"/>
      <c r="AR583" s="529"/>
      <c r="AS583" s="529"/>
      <c r="AT583" s="529"/>
      <c r="AU583" s="529"/>
      <c r="AV583" s="529"/>
      <c r="AW583" s="529"/>
      <c r="AX583" s="529"/>
      <c r="AY583" s="529"/>
      <c r="AZ583" s="529"/>
      <c r="BA583" s="529"/>
      <c r="BB583" s="529"/>
      <c r="BC583" s="529"/>
      <c r="BD583" s="529"/>
      <c r="BE583" s="529"/>
      <c r="BF583" s="529"/>
      <c r="BG583" s="529"/>
      <c r="BH583" s="529"/>
      <c r="BI583" s="529"/>
      <c r="BJ583" s="529"/>
      <c r="BK583" s="529"/>
      <c r="BL583" s="529"/>
      <c r="BM583" s="529"/>
      <c r="BN583" s="529"/>
      <c r="BO583" s="529"/>
      <c r="BP583" s="529"/>
      <c r="BQ583" s="529"/>
      <c r="BR583" s="529"/>
      <c r="BS583" s="529"/>
      <c r="BT583" s="529"/>
      <c r="BU583" s="529"/>
      <c r="BV583" s="529"/>
      <c r="BW583" s="529"/>
      <c r="BX583" s="529"/>
      <c r="BY583" s="529"/>
      <c r="BZ583" s="529"/>
      <c r="CA583" s="529"/>
      <c r="CB583" s="529"/>
      <c r="CC583" s="529"/>
      <c r="CD583" s="529"/>
      <c r="CE583" s="529"/>
      <c r="CF583" s="529"/>
      <c r="CG583" s="529"/>
      <c r="CH583" s="529"/>
      <c r="CI583" s="529"/>
      <c r="CJ583" s="529"/>
      <c r="CK583" s="529"/>
      <c r="CL583" s="529"/>
      <c r="CM583" s="529"/>
      <c r="CN583" s="529"/>
      <c r="CO583" s="529"/>
      <c r="CP583" s="529"/>
      <c r="CQ583" s="529"/>
    </row>
    <row r="584" spans="1:95" s="70" customFormat="1" x14ac:dyDescent="0.2">
      <c r="A584" s="11">
        <v>189</v>
      </c>
      <c r="B584" s="277"/>
      <c r="C584" s="278"/>
      <c r="D584" s="278"/>
      <c r="E584" s="278"/>
      <c r="F584" s="1449" t="s">
        <v>576</v>
      </c>
      <c r="G584" s="1450"/>
      <c r="H584" s="1450"/>
      <c r="I584" s="1450"/>
      <c r="J584" s="1450"/>
      <c r="K584" s="1450"/>
      <c r="L584" s="1451"/>
      <c r="M584" s="698">
        <v>0</v>
      </c>
      <c r="N584" s="1262"/>
      <c r="O584" s="1262"/>
      <c r="P584" s="1262"/>
      <c r="Q584" s="1262"/>
      <c r="R584" s="1262"/>
      <c r="S584" s="1262"/>
      <c r="T584" s="1262"/>
      <c r="U584" s="1262"/>
      <c r="V584" s="1262"/>
      <c r="W584" s="1262"/>
      <c r="X584" s="1262"/>
      <c r="Y584" s="1262"/>
      <c r="Z584" s="1262"/>
      <c r="AA584" s="1262"/>
      <c r="AB584" s="1262"/>
      <c r="AC584" s="1262"/>
      <c r="AD584" s="1017"/>
      <c r="AE584" s="997"/>
      <c r="AF584" s="997"/>
      <c r="AG584" s="536"/>
      <c r="AH584" s="529"/>
      <c r="AI584" s="529"/>
      <c r="AJ584" s="529"/>
      <c r="AK584" s="529"/>
      <c r="AL584" s="529"/>
      <c r="AM584" s="529"/>
      <c r="AN584" s="529"/>
      <c r="AO584" s="529"/>
      <c r="AP584" s="529"/>
      <c r="AQ584" s="529"/>
      <c r="AR584" s="529"/>
      <c r="AS584" s="529"/>
      <c r="AT584" s="529"/>
      <c r="AU584" s="529"/>
      <c r="AV584" s="529"/>
      <c r="AW584" s="529"/>
      <c r="AX584" s="529"/>
      <c r="AY584" s="529"/>
      <c r="AZ584" s="529"/>
      <c r="BA584" s="529"/>
      <c r="BB584" s="529"/>
      <c r="BC584" s="529"/>
      <c r="BD584" s="529"/>
      <c r="BE584" s="529"/>
      <c r="BF584" s="529"/>
      <c r="BG584" s="529"/>
      <c r="BH584" s="529"/>
      <c r="BI584" s="529"/>
      <c r="BJ584" s="529"/>
      <c r="BK584" s="529"/>
      <c r="BL584" s="529"/>
      <c r="BM584" s="529"/>
      <c r="BN584" s="529"/>
      <c r="BO584" s="529"/>
      <c r="BP584" s="529"/>
      <c r="BQ584" s="529"/>
      <c r="BR584" s="529"/>
      <c r="BS584" s="529"/>
      <c r="BT584" s="529"/>
      <c r="BU584" s="529"/>
      <c r="BV584" s="529"/>
      <c r="BW584" s="529"/>
      <c r="BX584" s="529"/>
      <c r="BY584" s="529"/>
      <c r="BZ584" s="529"/>
      <c r="CA584" s="529"/>
      <c r="CB584" s="529"/>
      <c r="CC584" s="529"/>
      <c r="CD584" s="529"/>
      <c r="CE584" s="529"/>
      <c r="CF584" s="529"/>
      <c r="CG584" s="529"/>
      <c r="CH584" s="529"/>
      <c r="CI584" s="529"/>
      <c r="CJ584" s="529"/>
      <c r="CK584" s="529"/>
      <c r="CL584" s="529"/>
      <c r="CM584" s="529"/>
      <c r="CN584" s="529"/>
      <c r="CO584" s="529"/>
      <c r="CP584" s="529"/>
      <c r="CQ584" s="529"/>
    </row>
    <row r="585" spans="1:95" s="70" customFormat="1" ht="15" customHeight="1" x14ac:dyDescent="0.2">
      <c r="A585" s="11">
        <v>326</v>
      </c>
      <c r="B585" s="277"/>
      <c r="C585" s="1546" t="s">
        <v>428</v>
      </c>
      <c r="D585" s="1531"/>
      <c r="E585" s="1531"/>
      <c r="F585" s="1531"/>
      <c r="G585" s="1531"/>
      <c r="H585" s="1531"/>
      <c r="I585" s="1531"/>
      <c r="J585" s="1531"/>
      <c r="K585" s="1531"/>
      <c r="L585" s="1531"/>
      <c r="M585" s="1531"/>
      <c r="N585" s="1531"/>
      <c r="O585" s="1531"/>
      <c r="P585" s="1531"/>
      <c r="Q585" s="1531"/>
      <c r="R585" s="1531"/>
      <c r="S585" s="1531"/>
      <c r="T585" s="1531"/>
      <c r="U585" s="1531"/>
      <c r="V585" s="1531"/>
      <c r="W585" s="1531"/>
      <c r="X585" s="1531"/>
      <c r="Y585" s="1531"/>
      <c r="Z585" s="1531"/>
      <c r="AA585" s="1531"/>
      <c r="AB585" s="1531"/>
      <c r="AC585" s="1531"/>
      <c r="AD585" s="1531"/>
      <c r="AE585" s="1531"/>
      <c r="AF585" s="1531"/>
      <c r="AG585" s="536"/>
      <c r="AH585" s="529"/>
      <c r="AI585" s="529"/>
      <c r="AJ585" s="529"/>
      <c r="AK585" s="529"/>
      <c r="AL585" s="529"/>
      <c r="AM585" s="529"/>
      <c r="AN585" s="529"/>
      <c r="AO585" s="529"/>
      <c r="AP585" s="529"/>
      <c r="AQ585" s="529"/>
      <c r="AR585" s="529"/>
      <c r="AS585" s="529"/>
      <c r="AT585" s="529"/>
      <c r="AU585" s="529"/>
      <c r="AV585" s="529"/>
      <c r="AW585" s="529"/>
      <c r="AX585" s="529"/>
      <c r="AY585" s="529"/>
      <c r="AZ585" s="529"/>
      <c r="BA585" s="529"/>
      <c r="BB585" s="529"/>
      <c r="BC585" s="529"/>
      <c r="BD585" s="529"/>
      <c r="BE585" s="529"/>
      <c r="BF585" s="529"/>
      <c r="BG585" s="529"/>
      <c r="BH585" s="529"/>
      <c r="BI585" s="529"/>
      <c r="BJ585" s="529"/>
      <c r="BK585" s="529"/>
      <c r="BL585" s="529"/>
      <c r="BM585" s="529"/>
      <c r="BN585" s="529"/>
      <c r="BO585" s="529"/>
      <c r="BP585" s="529"/>
      <c r="BQ585" s="529"/>
      <c r="BR585" s="529"/>
      <c r="BS585" s="529"/>
      <c r="BT585" s="529"/>
      <c r="BU585" s="529"/>
      <c r="BV585" s="529"/>
      <c r="BW585" s="529"/>
      <c r="BX585" s="529"/>
      <c r="BY585" s="529"/>
      <c r="BZ585" s="529"/>
      <c r="CA585" s="529"/>
      <c r="CB585" s="529"/>
      <c r="CC585" s="529"/>
      <c r="CD585" s="529"/>
      <c r="CE585" s="529"/>
      <c r="CF585" s="529"/>
      <c r="CG585" s="529"/>
      <c r="CH585" s="529"/>
      <c r="CI585" s="529"/>
      <c r="CJ585" s="529"/>
      <c r="CK585" s="529"/>
      <c r="CL585" s="529"/>
      <c r="CM585" s="529"/>
      <c r="CN585" s="529"/>
      <c r="CO585" s="529"/>
      <c r="CP585" s="529"/>
      <c r="CQ585" s="529"/>
    </row>
    <row r="586" spans="1:95" s="70" customFormat="1" x14ac:dyDescent="0.2">
      <c r="A586" s="11">
        <v>232</v>
      </c>
      <c r="B586" s="277"/>
      <c r="C586" s="278"/>
      <c r="D586" s="1485" t="s">
        <v>64</v>
      </c>
      <c r="E586" s="1486"/>
      <c r="F586" s="1486"/>
      <c r="G586" s="1486"/>
      <c r="H586" s="1486"/>
      <c r="I586" s="1486"/>
      <c r="J586" s="1486"/>
      <c r="K586" s="1486"/>
      <c r="L586" s="1486"/>
      <c r="M586" s="1486"/>
      <c r="N586" s="1486"/>
      <c r="O586" s="1486"/>
      <c r="P586" s="1486"/>
      <c r="Q586" s="1486"/>
      <c r="R586" s="1486"/>
      <c r="S586" s="1486"/>
      <c r="T586" s="1486"/>
      <c r="U586" s="1486"/>
      <c r="V586" s="1486"/>
      <c r="W586" s="1486"/>
      <c r="X586" s="1486"/>
      <c r="Y586" s="1486"/>
      <c r="Z586" s="1486"/>
      <c r="AA586" s="1486"/>
      <c r="AB586" s="1486"/>
      <c r="AC586" s="1486"/>
      <c r="AD586" s="1486"/>
      <c r="AE586" s="1486"/>
      <c r="AF586" s="1486"/>
      <c r="AG586" s="536"/>
      <c r="AH586" s="529"/>
      <c r="AI586" s="529"/>
      <c r="AJ586" s="529"/>
      <c r="AK586" s="529"/>
      <c r="AL586" s="529"/>
      <c r="AM586" s="529"/>
      <c r="AN586" s="529"/>
      <c r="AO586" s="529"/>
      <c r="AP586" s="529"/>
      <c r="AQ586" s="529"/>
      <c r="AR586" s="529"/>
      <c r="AS586" s="529"/>
      <c r="AT586" s="529"/>
      <c r="AU586" s="529"/>
      <c r="AV586" s="529"/>
      <c r="AW586" s="529"/>
      <c r="AX586" s="529"/>
      <c r="AY586" s="529"/>
      <c r="AZ586" s="529"/>
      <c r="BA586" s="529"/>
      <c r="BB586" s="529"/>
      <c r="BC586" s="529"/>
      <c r="BD586" s="529"/>
      <c r="BE586" s="529"/>
      <c r="BF586" s="529"/>
      <c r="BG586" s="529"/>
      <c r="BH586" s="529"/>
      <c r="BI586" s="529"/>
      <c r="BJ586" s="529"/>
      <c r="BK586" s="529"/>
      <c r="BL586" s="529"/>
      <c r="BM586" s="529"/>
      <c r="BN586" s="529"/>
      <c r="BO586" s="529"/>
      <c r="BP586" s="529"/>
      <c r="BQ586" s="529"/>
      <c r="BR586" s="529"/>
      <c r="BS586" s="529"/>
      <c r="BT586" s="529"/>
      <c r="BU586" s="529"/>
      <c r="BV586" s="529"/>
      <c r="BW586" s="529"/>
      <c r="BX586" s="529"/>
      <c r="BY586" s="529"/>
      <c r="BZ586" s="529"/>
      <c r="CA586" s="529"/>
      <c r="CB586" s="529"/>
      <c r="CC586" s="529"/>
      <c r="CD586" s="529"/>
      <c r="CE586" s="529"/>
      <c r="CF586" s="529"/>
      <c r="CG586" s="529"/>
      <c r="CH586" s="529"/>
      <c r="CI586" s="529"/>
      <c r="CJ586" s="529"/>
      <c r="CK586" s="529"/>
      <c r="CL586" s="529"/>
      <c r="CM586" s="529"/>
      <c r="CN586" s="529"/>
      <c r="CO586" s="529"/>
      <c r="CP586" s="529"/>
      <c r="CQ586" s="529"/>
    </row>
    <row r="587" spans="1:95" s="70" customFormat="1" x14ac:dyDescent="0.2">
      <c r="A587" s="11">
        <v>233</v>
      </c>
      <c r="B587" s="277"/>
      <c r="C587" s="278"/>
      <c r="D587" s="278"/>
      <c r="E587" s="1532" t="s">
        <v>66</v>
      </c>
      <c r="F587" s="1533"/>
      <c r="G587" s="1533"/>
      <c r="H587" s="1533"/>
      <c r="I587" s="1533"/>
      <c r="J587" s="1533"/>
      <c r="K587" s="1533"/>
      <c r="L587" s="1534"/>
      <c r="M587" s="407">
        <f>SUBTOTAL(9,M588:M591)</f>
        <v>0</v>
      </c>
      <c r="N587" s="410">
        <f t="shared" ref="N587:AC587" si="132">SUBTOTAL(9,N588:N591)</f>
        <v>0</v>
      </c>
      <c r="O587" s="414">
        <f t="shared" si="132"/>
        <v>0</v>
      </c>
      <c r="P587" s="413">
        <f t="shared" si="132"/>
        <v>0</v>
      </c>
      <c r="Q587" s="415">
        <f t="shared" si="132"/>
        <v>0</v>
      </c>
      <c r="R587" s="414">
        <f t="shared" si="132"/>
        <v>0</v>
      </c>
      <c r="S587" s="414">
        <f t="shared" si="132"/>
        <v>0</v>
      </c>
      <c r="T587" s="414">
        <f t="shared" si="132"/>
        <v>0</v>
      </c>
      <c r="U587" s="414">
        <f t="shared" si="132"/>
        <v>0</v>
      </c>
      <c r="V587" s="414">
        <f t="shared" si="132"/>
        <v>0</v>
      </c>
      <c r="W587" s="414">
        <f t="shared" si="132"/>
        <v>0</v>
      </c>
      <c r="X587" s="414">
        <f t="shared" si="132"/>
        <v>0</v>
      </c>
      <c r="Y587" s="414">
        <f t="shared" si="132"/>
        <v>0</v>
      </c>
      <c r="Z587" s="414">
        <f t="shared" si="132"/>
        <v>0</v>
      </c>
      <c r="AA587" s="414">
        <f t="shared" si="132"/>
        <v>0</v>
      </c>
      <c r="AB587" s="424">
        <f t="shared" si="132"/>
        <v>0</v>
      </c>
      <c r="AC587" s="407">
        <f t="shared" si="132"/>
        <v>0</v>
      </c>
      <c r="AD587" s="996"/>
      <c r="AE587" s="997"/>
      <c r="AF587" s="997"/>
      <c r="AG587" s="536"/>
      <c r="AH587" s="529"/>
      <c r="AI587" s="529"/>
      <c r="AJ587" s="529"/>
      <c r="AK587" s="529"/>
      <c r="AL587" s="529"/>
      <c r="AM587" s="529"/>
      <c r="AN587" s="529"/>
      <c r="AO587" s="529"/>
      <c r="AP587" s="529"/>
      <c r="AQ587" s="529"/>
      <c r="AR587" s="529"/>
      <c r="AS587" s="529"/>
      <c r="AT587" s="529"/>
      <c r="AU587" s="529"/>
      <c r="AV587" s="529"/>
      <c r="AW587" s="529"/>
      <c r="AX587" s="529"/>
      <c r="AY587" s="529"/>
      <c r="AZ587" s="529"/>
      <c r="BA587" s="529"/>
      <c r="BB587" s="529"/>
      <c r="BC587" s="529"/>
      <c r="BD587" s="529"/>
      <c r="BE587" s="529"/>
      <c r="BF587" s="529"/>
      <c r="BG587" s="529"/>
      <c r="BH587" s="529"/>
      <c r="BI587" s="529"/>
      <c r="BJ587" s="529"/>
      <c r="BK587" s="529"/>
      <c r="BL587" s="529"/>
      <c r="BM587" s="529"/>
      <c r="BN587" s="529"/>
      <c r="BO587" s="529"/>
      <c r="BP587" s="529"/>
      <c r="BQ587" s="529"/>
      <c r="BR587" s="529"/>
      <c r="BS587" s="529"/>
      <c r="BT587" s="529"/>
      <c r="BU587" s="529"/>
      <c r="BV587" s="529"/>
      <c r="BW587" s="529"/>
      <c r="BX587" s="529"/>
      <c r="BY587" s="529"/>
      <c r="BZ587" s="529"/>
      <c r="CA587" s="529"/>
      <c r="CB587" s="529"/>
      <c r="CC587" s="529"/>
      <c r="CD587" s="529"/>
      <c r="CE587" s="529"/>
      <c r="CF587" s="529"/>
      <c r="CG587" s="529"/>
      <c r="CH587" s="529"/>
      <c r="CI587" s="529"/>
      <c r="CJ587" s="529"/>
      <c r="CK587" s="529"/>
      <c r="CL587" s="529"/>
      <c r="CM587" s="529"/>
      <c r="CN587" s="529"/>
      <c r="CO587" s="529"/>
      <c r="CP587" s="529"/>
      <c r="CQ587" s="529"/>
    </row>
    <row r="588" spans="1:95" s="70" customFormat="1" x14ac:dyDescent="0.2">
      <c r="A588" s="11">
        <v>234</v>
      </c>
      <c r="B588" s="277"/>
      <c r="C588" s="278"/>
      <c r="D588" s="278"/>
      <c r="E588" s="279"/>
      <c r="F588" s="1455" t="s">
        <v>65</v>
      </c>
      <c r="G588" s="1456"/>
      <c r="H588" s="1456"/>
      <c r="I588" s="1456"/>
      <c r="J588" s="1456"/>
      <c r="K588" s="1456"/>
      <c r="L588" s="1457"/>
      <c r="M588" s="698">
        <v>0</v>
      </c>
      <c r="N588" s="699">
        <v>0</v>
      </c>
      <c r="O588" s="700">
        <v>0</v>
      </c>
      <c r="P588" s="700">
        <v>0</v>
      </c>
      <c r="Q588" s="705">
        <v>0</v>
      </c>
      <c r="R588" s="700">
        <v>0</v>
      </c>
      <c r="S588" s="701">
        <v>0</v>
      </c>
      <c r="T588" s="700">
        <v>0</v>
      </c>
      <c r="U588" s="701">
        <v>0</v>
      </c>
      <c r="V588" s="700">
        <v>0</v>
      </c>
      <c r="W588" s="700">
        <v>0</v>
      </c>
      <c r="X588" s="700">
        <v>0</v>
      </c>
      <c r="Y588" s="700">
        <v>0</v>
      </c>
      <c r="Z588" s="700">
        <v>0</v>
      </c>
      <c r="AA588" s="700">
        <v>0</v>
      </c>
      <c r="AB588" s="706">
        <v>0</v>
      </c>
      <c r="AC588" s="698">
        <v>0</v>
      </c>
      <c r="AD588" s="996"/>
      <c r="AE588" s="997"/>
      <c r="AF588" s="997"/>
      <c r="AG588" s="536"/>
      <c r="AH588" s="529"/>
      <c r="AI588" s="529"/>
      <c r="AJ588" s="529"/>
      <c r="AK588" s="529"/>
      <c r="AL588" s="529"/>
      <c r="AM588" s="529"/>
      <c r="AN588" s="529"/>
      <c r="AO588" s="529"/>
      <c r="AP588" s="529"/>
      <c r="AQ588" s="529"/>
      <c r="AR588" s="529"/>
      <c r="AS588" s="529"/>
      <c r="AT588" s="529"/>
      <c r="AU588" s="529"/>
      <c r="AV588" s="529"/>
      <c r="AW588" s="529"/>
      <c r="AX588" s="529"/>
      <c r="AY588" s="529"/>
      <c r="AZ588" s="529"/>
      <c r="BA588" s="529"/>
      <c r="BB588" s="529"/>
      <c r="BC588" s="529"/>
      <c r="BD588" s="529"/>
      <c r="BE588" s="529"/>
      <c r="BF588" s="529"/>
      <c r="BG588" s="529"/>
      <c r="BH588" s="529"/>
      <c r="BI588" s="529"/>
      <c r="BJ588" s="529"/>
      <c r="BK588" s="529"/>
      <c r="BL588" s="529"/>
      <c r="BM588" s="529"/>
      <c r="BN588" s="529"/>
      <c r="BO588" s="529"/>
      <c r="BP588" s="529"/>
      <c r="BQ588" s="529"/>
      <c r="BR588" s="529"/>
      <c r="BS588" s="529"/>
      <c r="BT588" s="529"/>
      <c r="BU588" s="529"/>
      <c r="BV588" s="529"/>
      <c r="BW588" s="529"/>
      <c r="BX588" s="529"/>
      <c r="BY588" s="529"/>
      <c r="BZ588" s="529"/>
      <c r="CA588" s="529"/>
      <c r="CB588" s="529"/>
      <c r="CC588" s="529"/>
      <c r="CD588" s="529"/>
      <c r="CE588" s="529"/>
      <c r="CF588" s="529"/>
      <c r="CG588" s="529"/>
      <c r="CH588" s="529"/>
      <c r="CI588" s="529"/>
      <c r="CJ588" s="529"/>
      <c r="CK588" s="529"/>
      <c r="CL588" s="529"/>
      <c r="CM588" s="529"/>
      <c r="CN588" s="529"/>
      <c r="CO588" s="529"/>
      <c r="CP588" s="529"/>
      <c r="CQ588" s="529"/>
    </row>
    <row r="589" spans="1:95" s="70" customFormat="1" x14ac:dyDescent="0.2">
      <c r="A589" s="11">
        <v>235</v>
      </c>
      <c r="B589" s="277"/>
      <c r="C589" s="278"/>
      <c r="D589" s="278"/>
      <c r="E589" s="279"/>
      <c r="F589" s="1449" t="s">
        <v>68</v>
      </c>
      <c r="G589" s="1450"/>
      <c r="H589" s="1450"/>
      <c r="I589" s="1450"/>
      <c r="J589" s="1450"/>
      <c r="K589" s="1450"/>
      <c r="L589" s="1451"/>
      <c r="M589" s="698">
        <v>0</v>
      </c>
      <c r="N589" s="699">
        <v>0</v>
      </c>
      <c r="O589" s="700">
        <v>0</v>
      </c>
      <c r="P589" s="700">
        <v>0</v>
      </c>
      <c r="Q589" s="705">
        <v>0</v>
      </c>
      <c r="R589" s="700">
        <v>0</v>
      </c>
      <c r="S589" s="701">
        <v>0</v>
      </c>
      <c r="T589" s="700">
        <v>0</v>
      </c>
      <c r="U589" s="701">
        <v>0</v>
      </c>
      <c r="V589" s="700">
        <v>0</v>
      </c>
      <c r="W589" s="700">
        <v>0</v>
      </c>
      <c r="X589" s="700">
        <v>0</v>
      </c>
      <c r="Y589" s="700">
        <v>0</v>
      </c>
      <c r="Z589" s="700">
        <v>0</v>
      </c>
      <c r="AA589" s="700">
        <v>0</v>
      </c>
      <c r="AB589" s="706">
        <v>0</v>
      </c>
      <c r="AC589" s="698">
        <v>0</v>
      </c>
      <c r="AD589" s="996"/>
      <c r="AE589" s="997"/>
      <c r="AF589" s="997"/>
      <c r="AG589" s="536"/>
      <c r="AH589" s="529"/>
      <c r="AI589" s="529"/>
      <c r="AJ589" s="529"/>
      <c r="AK589" s="529"/>
      <c r="AL589" s="529"/>
      <c r="AM589" s="529"/>
      <c r="AN589" s="529"/>
      <c r="AO589" s="529"/>
      <c r="AP589" s="529"/>
      <c r="AQ589" s="529"/>
      <c r="AR589" s="529"/>
      <c r="AS589" s="529"/>
      <c r="AT589" s="529"/>
      <c r="AU589" s="529"/>
      <c r="AV589" s="529"/>
      <c r="AW589" s="529"/>
      <c r="AX589" s="529"/>
      <c r="AY589" s="529"/>
      <c r="AZ589" s="529"/>
      <c r="BA589" s="529"/>
      <c r="BB589" s="529"/>
      <c r="BC589" s="529"/>
      <c r="BD589" s="529"/>
      <c r="BE589" s="529"/>
      <c r="BF589" s="529"/>
      <c r="BG589" s="529"/>
      <c r="BH589" s="529"/>
      <c r="BI589" s="529"/>
      <c r="BJ589" s="529"/>
      <c r="BK589" s="529"/>
      <c r="BL589" s="529"/>
      <c r="BM589" s="529"/>
      <c r="BN589" s="529"/>
      <c r="BO589" s="529"/>
      <c r="BP589" s="529"/>
      <c r="BQ589" s="529"/>
      <c r="BR589" s="529"/>
      <c r="BS589" s="529"/>
      <c r="BT589" s="529"/>
      <c r="BU589" s="529"/>
      <c r="BV589" s="529"/>
      <c r="BW589" s="529"/>
      <c r="BX589" s="529"/>
      <c r="BY589" s="529"/>
      <c r="BZ589" s="529"/>
      <c r="CA589" s="529"/>
      <c r="CB589" s="529"/>
      <c r="CC589" s="529"/>
      <c r="CD589" s="529"/>
      <c r="CE589" s="529"/>
      <c r="CF589" s="529"/>
      <c r="CG589" s="529"/>
      <c r="CH589" s="529"/>
      <c r="CI589" s="529"/>
      <c r="CJ589" s="529"/>
      <c r="CK589" s="529"/>
      <c r="CL589" s="529"/>
      <c r="CM589" s="529"/>
      <c r="CN589" s="529"/>
      <c r="CO589" s="529"/>
      <c r="CP589" s="529"/>
      <c r="CQ589" s="529"/>
    </row>
    <row r="590" spans="1:95" s="70" customFormat="1" x14ac:dyDescent="0.2">
      <c r="A590" s="11">
        <v>236</v>
      </c>
      <c r="B590" s="277"/>
      <c r="C590" s="278"/>
      <c r="D590" s="280"/>
      <c r="E590" s="281"/>
      <c r="F590" s="1449" t="s">
        <v>537</v>
      </c>
      <c r="G590" s="1450"/>
      <c r="H590" s="1450"/>
      <c r="I590" s="1450"/>
      <c r="J590" s="1450"/>
      <c r="K590" s="1450"/>
      <c r="L590" s="1451"/>
      <c r="M590" s="698">
        <v>0</v>
      </c>
      <c r="N590" s="699">
        <v>0</v>
      </c>
      <c r="O590" s="700">
        <v>0</v>
      </c>
      <c r="P590" s="700">
        <v>0</v>
      </c>
      <c r="Q590" s="705">
        <v>0</v>
      </c>
      <c r="R590" s="700">
        <v>0</v>
      </c>
      <c r="S590" s="701">
        <v>0</v>
      </c>
      <c r="T590" s="700">
        <v>0</v>
      </c>
      <c r="U590" s="701">
        <v>0</v>
      </c>
      <c r="V590" s="700">
        <v>0</v>
      </c>
      <c r="W590" s="700">
        <v>0</v>
      </c>
      <c r="X590" s="700">
        <v>0</v>
      </c>
      <c r="Y590" s="700">
        <v>0</v>
      </c>
      <c r="Z590" s="700">
        <v>0</v>
      </c>
      <c r="AA590" s="700">
        <v>0</v>
      </c>
      <c r="AB590" s="706">
        <v>0</v>
      </c>
      <c r="AC590" s="698">
        <v>0</v>
      </c>
      <c r="AD590" s="996"/>
      <c r="AE590" s="997"/>
      <c r="AF590" s="997"/>
      <c r="AG590" s="536"/>
      <c r="AH590" s="529"/>
      <c r="AI590" s="529"/>
      <c r="AJ590" s="529"/>
      <c r="AK590" s="529"/>
      <c r="AL590" s="529"/>
      <c r="AM590" s="529"/>
      <c r="AN590" s="529"/>
      <c r="AO590" s="529"/>
      <c r="AP590" s="529"/>
      <c r="AQ590" s="529"/>
      <c r="AR590" s="529"/>
      <c r="AS590" s="529"/>
      <c r="AT590" s="529"/>
      <c r="AU590" s="529"/>
      <c r="AV590" s="529"/>
      <c r="AW590" s="529"/>
      <c r="AX590" s="529"/>
      <c r="AY590" s="529"/>
      <c r="AZ590" s="529"/>
      <c r="BA590" s="529"/>
      <c r="BB590" s="529"/>
      <c r="BC590" s="529"/>
      <c r="BD590" s="529"/>
      <c r="BE590" s="529"/>
      <c r="BF590" s="529"/>
      <c r="BG590" s="529"/>
      <c r="BH590" s="529"/>
      <c r="BI590" s="529"/>
      <c r="BJ590" s="529"/>
      <c r="BK590" s="529"/>
      <c r="BL590" s="529"/>
      <c r="BM590" s="529"/>
      <c r="BN590" s="529"/>
      <c r="BO590" s="529"/>
      <c r="BP590" s="529"/>
      <c r="BQ590" s="529"/>
      <c r="BR590" s="529"/>
      <c r="BS590" s="529"/>
      <c r="BT590" s="529"/>
      <c r="BU590" s="529"/>
      <c r="BV590" s="529"/>
      <c r="BW590" s="529"/>
      <c r="BX590" s="529"/>
      <c r="BY590" s="529"/>
      <c r="BZ590" s="529"/>
      <c r="CA590" s="529"/>
      <c r="CB590" s="529"/>
      <c r="CC590" s="529"/>
      <c r="CD590" s="529"/>
      <c r="CE590" s="529"/>
      <c r="CF590" s="529"/>
      <c r="CG590" s="529"/>
      <c r="CH590" s="529"/>
      <c r="CI590" s="529"/>
      <c r="CJ590" s="529"/>
      <c r="CK590" s="529"/>
      <c r="CL590" s="529"/>
      <c r="CM590" s="529"/>
      <c r="CN590" s="529"/>
      <c r="CO590" s="529"/>
      <c r="CP590" s="529"/>
      <c r="CQ590" s="529"/>
    </row>
    <row r="591" spans="1:95" s="70" customFormat="1" ht="27.75" customHeight="1" x14ac:dyDescent="0.2">
      <c r="A591" s="11">
        <v>237</v>
      </c>
      <c r="B591" s="277"/>
      <c r="C591" s="278"/>
      <c r="D591" s="278"/>
      <c r="E591" s="282"/>
      <c r="F591" s="1458" t="s">
        <v>532</v>
      </c>
      <c r="G591" s="1459"/>
      <c r="H591" s="1459"/>
      <c r="I591" s="1459"/>
      <c r="J591" s="1459"/>
      <c r="K591" s="1459"/>
      <c r="L591" s="1460"/>
      <c r="M591" s="698">
        <v>0</v>
      </c>
      <c r="N591" s="699">
        <v>0</v>
      </c>
      <c r="O591" s="700">
        <v>0</v>
      </c>
      <c r="P591" s="700">
        <v>0</v>
      </c>
      <c r="Q591" s="705">
        <v>0</v>
      </c>
      <c r="R591" s="700">
        <v>0</v>
      </c>
      <c r="S591" s="701">
        <v>0</v>
      </c>
      <c r="T591" s="700">
        <v>0</v>
      </c>
      <c r="U591" s="701">
        <v>0</v>
      </c>
      <c r="V591" s="700">
        <v>0</v>
      </c>
      <c r="W591" s="700">
        <v>0</v>
      </c>
      <c r="X591" s="700">
        <v>0</v>
      </c>
      <c r="Y591" s="700">
        <v>0</v>
      </c>
      <c r="Z591" s="700">
        <v>0</v>
      </c>
      <c r="AA591" s="700">
        <v>0</v>
      </c>
      <c r="AB591" s="706">
        <v>0</v>
      </c>
      <c r="AC591" s="698">
        <v>0</v>
      </c>
      <c r="AD591" s="996"/>
      <c r="AE591" s="997"/>
      <c r="AF591" s="997"/>
      <c r="AG591" s="536"/>
      <c r="AH591" s="529"/>
      <c r="AI591" s="529"/>
      <c r="AJ591" s="529"/>
      <c r="AK591" s="529"/>
      <c r="AL591" s="529"/>
      <c r="AM591" s="529"/>
      <c r="AN591" s="529"/>
      <c r="AO591" s="529"/>
      <c r="AP591" s="529"/>
      <c r="AQ591" s="529"/>
      <c r="AR591" s="529"/>
      <c r="AS591" s="529"/>
      <c r="AT591" s="529"/>
      <c r="AU591" s="529"/>
      <c r="AV591" s="529"/>
      <c r="AW591" s="529"/>
      <c r="AX591" s="529"/>
      <c r="AY591" s="529"/>
      <c r="AZ591" s="529"/>
      <c r="BA591" s="529"/>
      <c r="BB591" s="529"/>
      <c r="BC591" s="529"/>
      <c r="BD591" s="529"/>
      <c r="BE591" s="529"/>
      <c r="BF591" s="529"/>
      <c r="BG591" s="529"/>
      <c r="BH591" s="529"/>
      <c r="BI591" s="529"/>
      <c r="BJ591" s="529"/>
      <c r="BK591" s="529"/>
      <c r="BL591" s="529"/>
      <c r="BM591" s="529"/>
      <c r="BN591" s="529"/>
      <c r="BO591" s="529"/>
      <c r="BP591" s="529"/>
      <c r="BQ591" s="529"/>
      <c r="BR591" s="529"/>
      <c r="BS591" s="529"/>
      <c r="BT591" s="529"/>
      <c r="BU591" s="529"/>
      <c r="BV591" s="529"/>
      <c r="BW591" s="529"/>
      <c r="BX591" s="529"/>
      <c r="BY591" s="529"/>
      <c r="BZ591" s="529"/>
      <c r="CA591" s="529"/>
      <c r="CB591" s="529"/>
      <c r="CC591" s="529"/>
      <c r="CD591" s="529"/>
      <c r="CE591" s="529"/>
      <c r="CF591" s="529"/>
      <c r="CG591" s="529"/>
      <c r="CH591" s="529"/>
      <c r="CI591" s="529"/>
      <c r="CJ591" s="529"/>
      <c r="CK591" s="529"/>
      <c r="CL591" s="529"/>
      <c r="CM591" s="529"/>
      <c r="CN591" s="529"/>
      <c r="CO591" s="529"/>
      <c r="CP591" s="529"/>
      <c r="CQ591" s="529"/>
    </row>
    <row r="592" spans="1:95" s="70" customFormat="1" ht="15.75" x14ac:dyDescent="0.2">
      <c r="A592" s="11">
        <v>238</v>
      </c>
      <c r="B592" s="277"/>
      <c r="C592" s="278"/>
      <c r="D592" s="283"/>
      <c r="E592" s="1452" t="s">
        <v>67</v>
      </c>
      <c r="F592" s="1453"/>
      <c r="G592" s="1453"/>
      <c r="H592" s="1453"/>
      <c r="I592" s="1453"/>
      <c r="J592" s="1453"/>
      <c r="K592" s="1453"/>
      <c r="L592" s="1454"/>
      <c r="M592" s="407">
        <f>SUBTOTAL(9,M593:M596)</f>
        <v>0</v>
      </c>
      <c r="N592" s="410">
        <f t="shared" ref="N592:AC592" si="133">SUBTOTAL(9,N593:N596)</f>
        <v>0</v>
      </c>
      <c r="O592" s="414">
        <f t="shared" si="133"/>
        <v>0</v>
      </c>
      <c r="P592" s="413">
        <f t="shared" si="133"/>
        <v>0</v>
      </c>
      <c r="Q592" s="415">
        <f t="shared" si="133"/>
        <v>0</v>
      </c>
      <c r="R592" s="414">
        <f t="shared" si="133"/>
        <v>0</v>
      </c>
      <c r="S592" s="414">
        <f t="shared" si="133"/>
        <v>0</v>
      </c>
      <c r="T592" s="414">
        <f t="shared" si="133"/>
        <v>0</v>
      </c>
      <c r="U592" s="414">
        <f t="shared" si="133"/>
        <v>0</v>
      </c>
      <c r="V592" s="414">
        <f t="shared" si="133"/>
        <v>0</v>
      </c>
      <c r="W592" s="414">
        <f t="shared" si="133"/>
        <v>0</v>
      </c>
      <c r="X592" s="414">
        <f t="shared" si="133"/>
        <v>0</v>
      </c>
      <c r="Y592" s="414">
        <f t="shared" si="133"/>
        <v>0</v>
      </c>
      <c r="Z592" s="414">
        <f t="shared" si="133"/>
        <v>0</v>
      </c>
      <c r="AA592" s="414">
        <f t="shared" si="133"/>
        <v>0</v>
      </c>
      <c r="AB592" s="424">
        <f t="shared" si="133"/>
        <v>0</v>
      </c>
      <c r="AC592" s="407">
        <f t="shared" si="133"/>
        <v>0</v>
      </c>
      <c r="AD592" s="996"/>
      <c r="AE592" s="997"/>
      <c r="AF592" s="997"/>
      <c r="AG592" s="536"/>
      <c r="AH592" s="529"/>
      <c r="AI592" s="529"/>
      <c r="AJ592" s="529"/>
      <c r="AK592" s="529"/>
      <c r="AL592" s="529"/>
      <c r="AM592" s="529"/>
      <c r="AN592" s="529"/>
      <c r="AO592" s="529"/>
      <c r="AP592" s="529"/>
      <c r="AQ592" s="529"/>
      <c r="AR592" s="529"/>
      <c r="AS592" s="529"/>
      <c r="AT592" s="529"/>
      <c r="AU592" s="529"/>
      <c r="AV592" s="529"/>
      <c r="AW592" s="529"/>
      <c r="AX592" s="529"/>
      <c r="AY592" s="529"/>
      <c r="AZ592" s="529"/>
      <c r="BA592" s="529"/>
      <c r="BB592" s="529"/>
      <c r="BC592" s="529"/>
      <c r="BD592" s="529"/>
      <c r="BE592" s="529"/>
      <c r="BF592" s="529"/>
      <c r="BG592" s="529"/>
      <c r="BH592" s="529"/>
      <c r="BI592" s="529"/>
      <c r="BJ592" s="529"/>
      <c r="BK592" s="529"/>
      <c r="BL592" s="529"/>
      <c r="BM592" s="529"/>
      <c r="BN592" s="529"/>
      <c r="BO592" s="529"/>
      <c r="BP592" s="529"/>
      <c r="BQ592" s="529"/>
      <c r="BR592" s="529"/>
      <c r="BS592" s="529"/>
      <c r="BT592" s="529"/>
      <c r="BU592" s="529"/>
      <c r="BV592" s="529"/>
      <c r="BW592" s="529"/>
      <c r="BX592" s="529"/>
      <c r="BY592" s="529"/>
      <c r="BZ592" s="529"/>
      <c r="CA592" s="529"/>
      <c r="CB592" s="529"/>
      <c r="CC592" s="529"/>
      <c r="CD592" s="529"/>
      <c r="CE592" s="529"/>
      <c r="CF592" s="529"/>
      <c r="CG592" s="529"/>
      <c r="CH592" s="529"/>
      <c r="CI592" s="529"/>
      <c r="CJ592" s="529"/>
      <c r="CK592" s="529"/>
      <c r="CL592" s="529"/>
      <c r="CM592" s="529"/>
      <c r="CN592" s="529"/>
      <c r="CO592" s="529"/>
      <c r="CP592" s="529"/>
      <c r="CQ592" s="529"/>
    </row>
    <row r="593" spans="1:95" s="70" customFormat="1" x14ac:dyDescent="0.2">
      <c r="A593" s="11">
        <v>239</v>
      </c>
      <c r="B593" s="277"/>
      <c r="C593" s="278"/>
      <c r="D593" s="284"/>
      <c r="E593" s="284"/>
      <c r="F593" s="1455" t="s">
        <v>65</v>
      </c>
      <c r="G593" s="1456"/>
      <c r="H593" s="1456"/>
      <c r="I593" s="1456"/>
      <c r="J593" s="1456"/>
      <c r="K593" s="1456"/>
      <c r="L593" s="1457"/>
      <c r="M593" s="698">
        <v>0</v>
      </c>
      <c r="N593" s="699">
        <v>0</v>
      </c>
      <c r="O593" s="700">
        <v>0</v>
      </c>
      <c r="P593" s="700">
        <v>0</v>
      </c>
      <c r="Q593" s="705">
        <v>0</v>
      </c>
      <c r="R593" s="700">
        <v>0</v>
      </c>
      <c r="S593" s="701">
        <v>0</v>
      </c>
      <c r="T593" s="700">
        <v>0</v>
      </c>
      <c r="U593" s="701">
        <v>0</v>
      </c>
      <c r="V593" s="700">
        <v>0</v>
      </c>
      <c r="W593" s="701">
        <v>0</v>
      </c>
      <c r="X593" s="700">
        <v>0</v>
      </c>
      <c r="Y593" s="701">
        <v>0</v>
      </c>
      <c r="Z593" s="700">
        <v>0</v>
      </c>
      <c r="AA593" s="701">
        <v>0</v>
      </c>
      <c r="AB593" s="706">
        <v>0</v>
      </c>
      <c r="AC593" s="698">
        <v>0</v>
      </c>
      <c r="AD593" s="996"/>
      <c r="AE593" s="997"/>
      <c r="AF593" s="997"/>
      <c r="AG593" s="536"/>
      <c r="AH593" s="529"/>
      <c r="AI593" s="529"/>
      <c r="AJ593" s="529"/>
      <c r="AK593" s="529"/>
      <c r="AL593" s="529"/>
      <c r="AM593" s="529"/>
      <c r="AN593" s="529"/>
      <c r="AO593" s="529"/>
      <c r="AP593" s="529"/>
      <c r="AQ593" s="529"/>
      <c r="AR593" s="529"/>
      <c r="AS593" s="529"/>
      <c r="AT593" s="529"/>
      <c r="AU593" s="529"/>
      <c r="AV593" s="529"/>
      <c r="AW593" s="529"/>
      <c r="AX593" s="529"/>
      <c r="AY593" s="529"/>
      <c r="AZ593" s="529"/>
      <c r="BA593" s="529"/>
      <c r="BB593" s="529"/>
      <c r="BC593" s="529"/>
      <c r="BD593" s="529"/>
      <c r="BE593" s="529"/>
      <c r="BF593" s="529"/>
      <c r="BG593" s="529"/>
      <c r="BH593" s="529"/>
      <c r="BI593" s="529"/>
      <c r="BJ593" s="529"/>
      <c r="BK593" s="529"/>
      <c r="BL593" s="529"/>
      <c r="BM593" s="529"/>
      <c r="BN593" s="529"/>
      <c r="BO593" s="529"/>
      <c r="BP593" s="529"/>
      <c r="BQ593" s="529"/>
      <c r="BR593" s="529"/>
      <c r="BS593" s="529"/>
      <c r="BT593" s="529"/>
      <c r="BU593" s="529"/>
      <c r="BV593" s="529"/>
      <c r="BW593" s="529"/>
      <c r="BX593" s="529"/>
      <c r="BY593" s="529"/>
      <c r="BZ593" s="529"/>
      <c r="CA593" s="529"/>
      <c r="CB593" s="529"/>
      <c r="CC593" s="529"/>
      <c r="CD593" s="529"/>
      <c r="CE593" s="529"/>
      <c r="CF593" s="529"/>
      <c r="CG593" s="529"/>
      <c r="CH593" s="529"/>
      <c r="CI593" s="529"/>
      <c r="CJ593" s="529"/>
      <c r="CK593" s="529"/>
      <c r="CL593" s="529"/>
      <c r="CM593" s="529"/>
      <c r="CN593" s="529"/>
      <c r="CO593" s="529"/>
      <c r="CP593" s="529"/>
      <c r="CQ593" s="529"/>
    </row>
    <row r="594" spans="1:95" s="70" customFormat="1" x14ac:dyDescent="0.2">
      <c r="A594" s="11">
        <v>240</v>
      </c>
      <c r="B594" s="277"/>
      <c r="C594" s="278"/>
      <c r="D594" s="284"/>
      <c r="E594" s="284"/>
      <c r="F594" s="1449" t="s">
        <v>68</v>
      </c>
      <c r="G594" s="1450"/>
      <c r="H594" s="1450"/>
      <c r="I594" s="1450"/>
      <c r="J594" s="1450"/>
      <c r="K594" s="1450"/>
      <c r="L594" s="1451"/>
      <c r="M594" s="698">
        <v>0</v>
      </c>
      <c r="N594" s="699">
        <v>0</v>
      </c>
      <c r="O594" s="700">
        <v>0</v>
      </c>
      <c r="P594" s="700">
        <v>0</v>
      </c>
      <c r="Q594" s="705">
        <v>0</v>
      </c>
      <c r="R594" s="700">
        <v>0</v>
      </c>
      <c r="S594" s="701">
        <v>0</v>
      </c>
      <c r="T594" s="700">
        <v>0</v>
      </c>
      <c r="U594" s="701">
        <v>0</v>
      </c>
      <c r="V594" s="700">
        <v>0</v>
      </c>
      <c r="W594" s="701">
        <v>0</v>
      </c>
      <c r="X594" s="700">
        <v>0</v>
      </c>
      <c r="Y594" s="701">
        <v>0</v>
      </c>
      <c r="Z594" s="700">
        <v>0</v>
      </c>
      <c r="AA594" s="701">
        <v>0</v>
      </c>
      <c r="AB594" s="706">
        <v>0</v>
      </c>
      <c r="AC594" s="698">
        <v>0</v>
      </c>
      <c r="AD594" s="996"/>
      <c r="AE594" s="997"/>
      <c r="AF594" s="997"/>
      <c r="AG594" s="536"/>
      <c r="AH594" s="529"/>
      <c r="AI594" s="529"/>
      <c r="AJ594" s="529"/>
      <c r="AK594" s="529"/>
      <c r="AL594" s="529"/>
      <c r="AM594" s="529"/>
      <c r="AN594" s="529"/>
      <c r="AO594" s="529"/>
      <c r="AP594" s="529"/>
      <c r="AQ594" s="529"/>
      <c r="AR594" s="529"/>
      <c r="AS594" s="529"/>
      <c r="AT594" s="529"/>
      <c r="AU594" s="529"/>
      <c r="AV594" s="529"/>
      <c r="AW594" s="529"/>
      <c r="AX594" s="529"/>
      <c r="AY594" s="529"/>
      <c r="AZ594" s="529"/>
      <c r="BA594" s="529"/>
      <c r="BB594" s="529"/>
      <c r="BC594" s="529"/>
      <c r="BD594" s="529"/>
      <c r="BE594" s="529"/>
      <c r="BF594" s="529"/>
      <c r="BG594" s="529"/>
      <c r="BH594" s="529"/>
      <c r="BI594" s="529"/>
      <c r="BJ594" s="529"/>
      <c r="BK594" s="529"/>
      <c r="BL594" s="529"/>
      <c r="BM594" s="529"/>
      <c r="BN594" s="529"/>
      <c r="BO594" s="529"/>
      <c r="BP594" s="529"/>
      <c r="BQ594" s="529"/>
      <c r="BR594" s="529"/>
      <c r="BS594" s="529"/>
      <c r="BT594" s="529"/>
      <c r="BU594" s="529"/>
      <c r="BV594" s="529"/>
      <c r="BW594" s="529"/>
      <c r="BX594" s="529"/>
      <c r="BY594" s="529"/>
      <c r="BZ594" s="529"/>
      <c r="CA594" s="529"/>
      <c r="CB594" s="529"/>
      <c r="CC594" s="529"/>
      <c r="CD594" s="529"/>
      <c r="CE594" s="529"/>
      <c r="CF594" s="529"/>
      <c r="CG594" s="529"/>
      <c r="CH594" s="529"/>
      <c r="CI594" s="529"/>
      <c r="CJ594" s="529"/>
      <c r="CK594" s="529"/>
      <c r="CL594" s="529"/>
      <c r="CM594" s="529"/>
      <c r="CN594" s="529"/>
      <c r="CO594" s="529"/>
      <c r="CP594" s="529"/>
      <c r="CQ594" s="529"/>
    </row>
    <row r="595" spans="1:95" s="70" customFormat="1" x14ac:dyDescent="0.2">
      <c r="A595" s="11">
        <v>241</v>
      </c>
      <c r="B595" s="277"/>
      <c r="C595" s="278"/>
      <c r="D595" s="285"/>
      <c r="E595" s="285"/>
      <c r="F595" s="1449" t="s">
        <v>537</v>
      </c>
      <c r="G595" s="1450"/>
      <c r="H595" s="1450"/>
      <c r="I595" s="1450"/>
      <c r="J595" s="1450"/>
      <c r="K595" s="1450"/>
      <c r="L595" s="1451"/>
      <c r="M595" s="698">
        <v>0</v>
      </c>
      <c r="N595" s="699">
        <v>0</v>
      </c>
      <c r="O595" s="700">
        <v>0</v>
      </c>
      <c r="P595" s="700">
        <v>0</v>
      </c>
      <c r="Q595" s="705">
        <v>0</v>
      </c>
      <c r="R595" s="700">
        <v>0</v>
      </c>
      <c r="S595" s="701">
        <v>0</v>
      </c>
      <c r="T595" s="700">
        <v>0</v>
      </c>
      <c r="U595" s="701">
        <v>0</v>
      </c>
      <c r="V595" s="700">
        <v>0</v>
      </c>
      <c r="W595" s="701">
        <v>0</v>
      </c>
      <c r="X595" s="700">
        <v>0</v>
      </c>
      <c r="Y595" s="701">
        <v>0</v>
      </c>
      <c r="Z595" s="700">
        <v>0</v>
      </c>
      <c r="AA595" s="701">
        <v>0</v>
      </c>
      <c r="AB595" s="706">
        <v>0</v>
      </c>
      <c r="AC595" s="698">
        <v>0</v>
      </c>
      <c r="AD595" s="996"/>
      <c r="AE595" s="997"/>
      <c r="AF595" s="997"/>
      <c r="AG595" s="536"/>
      <c r="AH595" s="529"/>
      <c r="AI595" s="529"/>
      <c r="AJ595" s="529"/>
      <c r="AK595" s="529"/>
      <c r="AL595" s="529"/>
      <c r="AM595" s="529"/>
      <c r="AN595" s="529"/>
      <c r="AO595" s="529"/>
      <c r="AP595" s="529"/>
      <c r="AQ595" s="529"/>
      <c r="AR595" s="529"/>
      <c r="AS595" s="529"/>
      <c r="AT595" s="529"/>
      <c r="AU595" s="529"/>
      <c r="AV595" s="529"/>
      <c r="AW595" s="529"/>
      <c r="AX595" s="529"/>
      <c r="AY595" s="529"/>
      <c r="AZ595" s="529"/>
      <c r="BA595" s="529"/>
      <c r="BB595" s="529"/>
      <c r="BC595" s="529"/>
      <c r="BD595" s="529"/>
      <c r="BE595" s="529"/>
      <c r="BF595" s="529"/>
      <c r="BG595" s="529"/>
      <c r="BH595" s="529"/>
      <c r="BI595" s="529"/>
      <c r="BJ595" s="529"/>
      <c r="BK595" s="529"/>
      <c r="BL595" s="529"/>
      <c r="BM595" s="529"/>
      <c r="BN595" s="529"/>
      <c r="BO595" s="529"/>
      <c r="BP595" s="529"/>
      <c r="BQ595" s="529"/>
      <c r="BR595" s="529"/>
      <c r="BS595" s="529"/>
      <c r="BT595" s="529"/>
      <c r="BU595" s="529"/>
      <c r="BV595" s="529"/>
      <c r="BW595" s="529"/>
      <c r="BX595" s="529"/>
      <c r="BY595" s="529"/>
      <c r="BZ595" s="529"/>
      <c r="CA595" s="529"/>
      <c r="CB595" s="529"/>
      <c r="CC595" s="529"/>
      <c r="CD595" s="529"/>
      <c r="CE595" s="529"/>
      <c r="CF595" s="529"/>
      <c r="CG595" s="529"/>
      <c r="CH595" s="529"/>
      <c r="CI595" s="529"/>
      <c r="CJ595" s="529"/>
      <c r="CK595" s="529"/>
      <c r="CL595" s="529"/>
      <c r="CM595" s="529"/>
      <c r="CN595" s="529"/>
      <c r="CO595" s="529"/>
      <c r="CP595" s="529"/>
      <c r="CQ595" s="529"/>
    </row>
    <row r="596" spans="1:95" s="70" customFormat="1" ht="27.75" customHeight="1" x14ac:dyDescent="0.2">
      <c r="A596" s="11">
        <v>242</v>
      </c>
      <c r="B596" s="277"/>
      <c r="C596" s="278"/>
      <c r="D596" s="280"/>
      <c r="E596" s="280"/>
      <c r="F596" s="1458" t="s">
        <v>532</v>
      </c>
      <c r="G596" s="1459"/>
      <c r="H596" s="1459"/>
      <c r="I596" s="1459"/>
      <c r="J596" s="1459"/>
      <c r="K596" s="1459"/>
      <c r="L596" s="1460"/>
      <c r="M596" s="698">
        <v>0</v>
      </c>
      <c r="N596" s="699">
        <v>0</v>
      </c>
      <c r="O596" s="700">
        <v>0</v>
      </c>
      <c r="P596" s="700">
        <v>0</v>
      </c>
      <c r="Q596" s="705">
        <v>0</v>
      </c>
      <c r="R596" s="700">
        <v>0</v>
      </c>
      <c r="S596" s="701">
        <v>0</v>
      </c>
      <c r="T596" s="700">
        <v>0</v>
      </c>
      <c r="U596" s="701">
        <v>0</v>
      </c>
      <c r="V596" s="700">
        <v>0</v>
      </c>
      <c r="W596" s="701">
        <v>0</v>
      </c>
      <c r="X596" s="700">
        <v>0</v>
      </c>
      <c r="Y596" s="701">
        <v>0</v>
      </c>
      <c r="Z596" s="700">
        <v>0</v>
      </c>
      <c r="AA596" s="701">
        <v>0</v>
      </c>
      <c r="AB596" s="706">
        <v>0</v>
      </c>
      <c r="AC596" s="698">
        <v>0</v>
      </c>
      <c r="AD596" s="996"/>
      <c r="AE596" s="997"/>
      <c r="AF596" s="997"/>
      <c r="AG596" s="536"/>
      <c r="AH596" s="529"/>
      <c r="AI596" s="529"/>
      <c r="AJ596" s="529"/>
      <c r="AK596" s="529"/>
      <c r="AL596" s="529"/>
      <c r="AM596" s="529"/>
      <c r="AN596" s="529"/>
      <c r="AO596" s="529"/>
      <c r="AP596" s="529"/>
      <c r="AQ596" s="529"/>
      <c r="AR596" s="529"/>
      <c r="AS596" s="529"/>
      <c r="AT596" s="529"/>
      <c r="AU596" s="529"/>
      <c r="AV596" s="529"/>
      <c r="AW596" s="529"/>
      <c r="AX596" s="529"/>
      <c r="AY596" s="529"/>
      <c r="AZ596" s="529"/>
      <c r="BA596" s="529"/>
      <c r="BB596" s="529"/>
      <c r="BC596" s="529"/>
      <c r="BD596" s="529"/>
      <c r="BE596" s="529"/>
      <c r="BF596" s="529"/>
      <c r="BG596" s="529"/>
      <c r="BH596" s="529"/>
      <c r="BI596" s="529"/>
      <c r="BJ596" s="529"/>
      <c r="BK596" s="529"/>
      <c r="BL596" s="529"/>
      <c r="BM596" s="529"/>
      <c r="BN596" s="529"/>
      <c r="BO596" s="529"/>
      <c r="BP596" s="529"/>
      <c r="BQ596" s="529"/>
      <c r="BR596" s="529"/>
      <c r="BS596" s="529"/>
      <c r="BT596" s="529"/>
      <c r="BU596" s="529"/>
      <c r="BV596" s="529"/>
      <c r="BW596" s="529"/>
      <c r="BX596" s="529"/>
      <c r="BY596" s="529"/>
      <c r="BZ596" s="529"/>
      <c r="CA596" s="529"/>
      <c r="CB596" s="529"/>
      <c r="CC596" s="529"/>
      <c r="CD596" s="529"/>
      <c r="CE596" s="529"/>
      <c r="CF596" s="529"/>
      <c r="CG596" s="529"/>
      <c r="CH596" s="529"/>
      <c r="CI596" s="529"/>
      <c r="CJ596" s="529"/>
      <c r="CK596" s="529"/>
      <c r="CL596" s="529"/>
      <c r="CM596" s="529"/>
      <c r="CN596" s="529"/>
      <c r="CO596" s="529"/>
      <c r="CP596" s="529"/>
      <c r="CQ596" s="529"/>
    </row>
    <row r="597" spans="1:95" s="70" customFormat="1" ht="15.75" customHeight="1" x14ac:dyDescent="0.2">
      <c r="A597" s="11">
        <v>243</v>
      </c>
      <c r="B597" s="277"/>
      <c r="C597" s="278"/>
      <c r="D597" s="285"/>
      <c r="E597" s="1452" t="s">
        <v>556</v>
      </c>
      <c r="F597" s="1453"/>
      <c r="G597" s="1453"/>
      <c r="H597" s="1453"/>
      <c r="I597" s="1453"/>
      <c r="J597" s="1453"/>
      <c r="K597" s="1453"/>
      <c r="L597" s="1454"/>
      <c r="M597" s="407">
        <f>SUBTOTAL(9,M598:M601)</f>
        <v>0</v>
      </c>
      <c r="N597" s="410">
        <f t="shared" ref="N597:AC597" si="134">SUBTOTAL(9,N598:N601)</f>
        <v>0</v>
      </c>
      <c r="O597" s="414">
        <f t="shared" si="134"/>
        <v>0</v>
      </c>
      <c r="P597" s="413">
        <f t="shared" si="134"/>
        <v>0</v>
      </c>
      <c r="Q597" s="415">
        <f t="shared" si="134"/>
        <v>0</v>
      </c>
      <c r="R597" s="414">
        <f t="shared" si="134"/>
        <v>0</v>
      </c>
      <c r="S597" s="414">
        <f t="shared" si="134"/>
        <v>0</v>
      </c>
      <c r="T597" s="414">
        <f t="shared" si="134"/>
        <v>0</v>
      </c>
      <c r="U597" s="414">
        <f t="shared" si="134"/>
        <v>0</v>
      </c>
      <c r="V597" s="414">
        <f t="shared" si="134"/>
        <v>0</v>
      </c>
      <c r="W597" s="414">
        <f t="shared" si="134"/>
        <v>0</v>
      </c>
      <c r="X597" s="414">
        <f t="shared" si="134"/>
        <v>0</v>
      </c>
      <c r="Y597" s="414">
        <f t="shared" si="134"/>
        <v>0</v>
      </c>
      <c r="Z597" s="414">
        <f t="shared" si="134"/>
        <v>0</v>
      </c>
      <c r="AA597" s="414">
        <f t="shared" si="134"/>
        <v>0</v>
      </c>
      <c r="AB597" s="424">
        <f t="shared" si="134"/>
        <v>0</v>
      </c>
      <c r="AC597" s="407">
        <f t="shared" si="134"/>
        <v>0</v>
      </c>
      <c r="AD597" s="996"/>
      <c r="AE597" s="997"/>
      <c r="AF597" s="997"/>
      <c r="AG597" s="536"/>
      <c r="AH597" s="529"/>
      <c r="AI597" s="529"/>
      <c r="AJ597" s="529"/>
      <c r="AK597" s="529"/>
      <c r="AL597" s="529"/>
      <c r="AM597" s="529"/>
      <c r="AN597" s="529"/>
      <c r="AO597" s="529"/>
      <c r="AP597" s="529"/>
      <c r="AQ597" s="529"/>
      <c r="AR597" s="529"/>
      <c r="AS597" s="529"/>
      <c r="AT597" s="529"/>
      <c r="AU597" s="529"/>
      <c r="AV597" s="529"/>
      <c r="AW597" s="529"/>
      <c r="AX597" s="529"/>
      <c r="AY597" s="529"/>
      <c r="AZ597" s="529"/>
      <c r="BA597" s="529"/>
      <c r="BB597" s="529"/>
      <c r="BC597" s="529"/>
      <c r="BD597" s="529"/>
      <c r="BE597" s="529"/>
      <c r="BF597" s="529"/>
      <c r="BG597" s="529"/>
      <c r="BH597" s="529"/>
      <c r="BI597" s="529"/>
      <c r="BJ597" s="529"/>
      <c r="BK597" s="529"/>
      <c r="BL597" s="529"/>
      <c r="BM597" s="529"/>
      <c r="BN597" s="529"/>
      <c r="BO597" s="529"/>
      <c r="BP597" s="529"/>
      <c r="BQ597" s="529"/>
      <c r="BR597" s="529"/>
      <c r="BS597" s="529"/>
      <c r="BT597" s="529"/>
      <c r="BU597" s="529"/>
      <c r="BV597" s="529"/>
      <c r="BW597" s="529"/>
      <c r="BX597" s="529"/>
      <c r="BY597" s="529"/>
      <c r="BZ597" s="529"/>
      <c r="CA597" s="529"/>
      <c r="CB597" s="529"/>
      <c r="CC597" s="529"/>
      <c r="CD597" s="529"/>
      <c r="CE597" s="529"/>
      <c r="CF597" s="529"/>
      <c r="CG597" s="529"/>
      <c r="CH597" s="529"/>
      <c r="CI597" s="529"/>
      <c r="CJ597" s="529"/>
      <c r="CK597" s="529"/>
      <c r="CL597" s="529"/>
      <c r="CM597" s="529"/>
      <c r="CN597" s="529"/>
      <c r="CO597" s="529"/>
      <c r="CP597" s="529"/>
      <c r="CQ597" s="529"/>
    </row>
    <row r="598" spans="1:95" s="70" customFormat="1" x14ac:dyDescent="0.2">
      <c r="A598" s="11">
        <v>244</v>
      </c>
      <c r="B598" s="277"/>
      <c r="C598" s="278"/>
      <c r="D598" s="284"/>
      <c r="E598" s="284"/>
      <c r="F598" s="1455" t="s">
        <v>65</v>
      </c>
      <c r="G598" s="1456"/>
      <c r="H598" s="1456"/>
      <c r="I598" s="1456"/>
      <c r="J598" s="1456"/>
      <c r="K598" s="1456"/>
      <c r="L598" s="1457"/>
      <c r="M598" s="698">
        <v>0</v>
      </c>
      <c r="N598" s="699">
        <v>0</v>
      </c>
      <c r="O598" s="700">
        <v>0</v>
      </c>
      <c r="P598" s="700">
        <v>0</v>
      </c>
      <c r="Q598" s="705">
        <v>0</v>
      </c>
      <c r="R598" s="700">
        <v>0</v>
      </c>
      <c r="S598" s="701">
        <v>0</v>
      </c>
      <c r="T598" s="700">
        <v>0</v>
      </c>
      <c r="U598" s="701">
        <v>0</v>
      </c>
      <c r="V598" s="700">
        <v>0</v>
      </c>
      <c r="W598" s="701">
        <v>0</v>
      </c>
      <c r="X598" s="700">
        <v>0</v>
      </c>
      <c r="Y598" s="701">
        <v>0</v>
      </c>
      <c r="Z598" s="700">
        <v>0</v>
      </c>
      <c r="AA598" s="701">
        <v>0</v>
      </c>
      <c r="AB598" s="706">
        <v>0</v>
      </c>
      <c r="AC598" s="698">
        <v>0</v>
      </c>
      <c r="AD598" s="996"/>
      <c r="AE598" s="997"/>
      <c r="AF598" s="997"/>
      <c r="AG598" s="536"/>
      <c r="AH598" s="529"/>
      <c r="AI598" s="529"/>
      <c r="AJ598" s="529"/>
      <c r="AK598" s="529"/>
      <c r="AL598" s="529"/>
      <c r="AM598" s="529"/>
      <c r="AN598" s="529"/>
      <c r="AO598" s="529"/>
      <c r="AP598" s="529"/>
      <c r="AQ598" s="529"/>
      <c r="AR598" s="529"/>
      <c r="AS598" s="529"/>
      <c r="AT598" s="529"/>
      <c r="AU598" s="529"/>
      <c r="AV598" s="529"/>
      <c r="AW598" s="529"/>
      <c r="AX598" s="529"/>
      <c r="AY598" s="529"/>
      <c r="AZ598" s="529"/>
      <c r="BA598" s="529"/>
      <c r="BB598" s="529"/>
      <c r="BC598" s="529"/>
      <c r="BD598" s="529"/>
      <c r="BE598" s="529"/>
      <c r="BF598" s="529"/>
      <c r="BG598" s="529"/>
      <c r="BH598" s="529"/>
      <c r="BI598" s="529"/>
      <c r="BJ598" s="529"/>
      <c r="BK598" s="529"/>
      <c r="BL598" s="529"/>
      <c r="BM598" s="529"/>
      <c r="BN598" s="529"/>
      <c r="BO598" s="529"/>
      <c r="BP598" s="529"/>
      <c r="BQ598" s="529"/>
      <c r="BR598" s="529"/>
      <c r="BS598" s="529"/>
      <c r="BT598" s="529"/>
      <c r="BU598" s="529"/>
      <c r="BV598" s="529"/>
      <c r="BW598" s="529"/>
      <c r="BX598" s="529"/>
      <c r="BY598" s="529"/>
      <c r="BZ598" s="529"/>
      <c r="CA598" s="529"/>
      <c r="CB598" s="529"/>
      <c r="CC598" s="529"/>
      <c r="CD598" s="529"/>
      <c r="CE598" s="529"/>
      <c r="CF598" s="529"/>
      <c r="CG598" s="529"/>
      <c r="CH598" s="529"/>
      <c r="CI598" s="529"/>
      <c r="CJ598" s="529"/>
      <c r="CK598" s="529"/>
      <c r="CL598" s="529"/>
      <c r="CM598" s="529"/>
      <c r="CN598" s="529"/>
      <c r="CO598" s="529"/>
      <c r="CP598" s="529"/>
      <c r="CQ598" s="529"/>
    </row>
    <row r="599" spans="1:95" s="70" customFormat="1" x14ac:dyDescent="0.2">
      <c r="A599" s="11">
        <v>245</v>
      </c>
      <c r="B599" s="277"/>
      <c r="C599" s="278"/>
      <c r="D599" s="286"/>
      <c r="E599" s="286"/>
      <c r="F599" s="1449" t="s">
        <v>68</v>
      </c>
      <c r="G599" s="1450"/>
      <c r="H599" s="1450"/>
      <c r="I599" s="1450"/>
      <c r="J599" s="1450"/>
      <c r="K599" s="1450"/>
      <c r="L599" s="1451"/>
      <c r="M599" s="698">
        <v>0</v>
      </c>
      <c r="N599" s="699">
        <v>0</v>
      </c>
      <c r="O599" s="700">
        <v>0</v>
      </c>
      <c r="P599" s="700">
        <v>0</v>
      </c>
      <c r="Q599" s="705">
        <v>0</v>
      </c>
      <c r="R599" s="700">
        <v>0</v>
      </c>
      <c r="S599" s="701">
        <v>0</v>
      </c>
      <c r="T599" s="700">
        <v>0</v>
      </c>
      <c r="U599" s="701">
        <v>0</v>
      </c>
      <c r="V599" s="700">
        <v>0</v>
      </c>
      <c r="W599" s="701">
        <v>0</v>
      </c>
      <c r="X599" s="700">
        <v>0</v>
      </c>
      <c r="Y599" s="701">
        <v>0</v>
      </c>
      <c r="Z599" s="700">
        <v>0</v>
      </c>
      <c r="AA599" s="701">
        <v>0</v>
      </c>
      <c r="AB599" s="706">
        <v>0</v>
      </c>
      <c r="AC599" s="698">
        <v>0</v>
      </c>
      <c r="AD599" s="996"/>
      <c r="AE599" s="997"/>
      <c r="AF599" s="997"/>
      <c r="AG599" s="536"/>
      <c r="AH599" s="529"/>
      <c r="AI599" s="529"/>
      <c r="AJ599" s="529"/>
      <c r="AK599" s="529"/>
      <c r="AL599" s="529"/>
      <c r="AM599" s="529"/>
      <c r="AN599" s="529"/>
      <c r="AO599" s="529"/>
      <c r="AP599" s="529"/>
      <c r="AQ599" s="529"/>
      <c r="AR599" s="529"/>
      <c r="AS599" s="529"/>
      <c r="AT599" s="529"/>
      <c r="AU599" s="529"/>
      <c r="AV599" s="529"/>
      <c r="AW599" s="529"/>
      <c r="AX599" s="529"/>
      <c r="AY599" s="529"/>
      <c r="AZ599" s="529"/>
      <c r="BA599" s="529"/>
      <c r="BB599" s="529"/>
      <c r="BC599" s="529"/>
      <c r="BD599" s="529"/>
      <c r="BE599" s="529"/>
      <c r="BF599" s="529"/>
      <c r="BG599" s="529"/>
      <c r="BH599" s="529"/>
      <c r="BI599" s="529"/>
      <c r="BJ599" s="529"/>
      <c r="BK599" s="529"/>
      <c r="BL599" s="529"/>
      <c r="BM599" s="529"/>
      <c r="BN599" s="529"/>
      <c r="BO599" s="529"/>
      <c r="BP599" s="529"/>
      <c r="BQ599" s="529"/>
      <c r="BR599" s="529"/>
      <c r="BS599" s="529"/>
      <c r="BT599" s="529"/>
      <c r="BU599" s="529"/>
      <c r="BV599" s="529"/>
      <c r="BW599" s="529"/>
      <c r="BX599" s="529"/>
      <c r="BY599" s="529"/>
      <c r="BZ599" s="529"/>
      <c r="CA599" s="529"/>
      <c r="CB599" s="529"/>
      <c r="CC599" s="529"/>
      <c r="CD599" s="529"/>
      <c r="CE599" s="529"/>
      <c r="CF599" s="529"/>
      <c r="CG599" s="529"/>
      <c r="CH599" s="529"/>
      <c r="CI599" s="529"/>
      <c r="CJ599" s="529"/>
      <c r="CK599" s="529"/>
      <c r="CL599" s="529"/>
      <c r="CM599" s="529"/>
      <c r="CN599" s="529"/>
      <c r="CO599" s="529"/>
      <c r="CP599" s="529"/>
      <c r="CQ599" s="529"/>
    </row>
    <row r="600" spans="1:95" s="70" customFormat="1" x14ac:dyDescent="0.2">
      <c r="A600" s="11">
        <v>246</v>
      </c>
      <c r="B600" s="277"/>
      <c r="C600" s="278"/>
      <c r="D600" s="286"/>
      <c r="E600" s="286"/>
      <c r="F600" s="1449" t="s">
        <v>537</v>
      </c>
      <c r="G600" s="1450"/>
      <c r="H600" s="1450"/>
      <c r="I600" s="1450"/>
      <c r="J600" s="1450"/>
      <c r="K600" s="1450"/>
      <c r="L600" s="1451"/>
      <c r="M600" s="698">
        <v>0</v>
      </c>
      <c r="N600" s="699">
        <v>0</v>
      </c>
      <c r="O600" s="700">
        <v>0</v>
      </c>
      <c r="P600" s="700">
        <v>0</v>
      </c>
      <c r="Q600" s="705">
        <v>0</v>
      </c>
      <c r="R600" s="700">
        <v>0</v>
      </c>
      <c r="S600" s="701">
        <v>0</v>
      </c>
      <c r="T600" s="700">
        <v>0</v>
      </c>
      <c r="U600" s="701">
        <v>0</v>
      </c>
      <c r="V600" s="700">
        <v>0</v>
      </c>
      <c r="W600" s="701">
        <v>0</v>
      </c>
      <c r="X600" s="700">
        <v>0</v>
      </c>
      <c r="Y600" s="701">
        <v>0</v>
      </c>
      <c r="Z600" s="700">
        <v>0</v>
      </c>
      <c r="AA600" s="701">
        <v>0</v>
      </c>
      <c r="AB600" s="706">
        <v>0</v>
      </c>
      <c r="AC600" s="698">
        <v>0</v>
      </c>
      <c r="AD600" s="996"/>
      <c r="AE600" s="997"/>
      <c r="AF600" s="997"/>
      <c r="AG600" s="536"/>
      <c r="AH600" s="529"/>
      <c r="AI600" s="529"/>
      <c r="AJ600" s="529"/>
      <c r="AK600" s="529"/>
      <c r="AL600" s="529"/>
      <c r="AM600" s="529"/>
      <c r="AN600" s="529"/>
      <c r="AO600" s="529"/>
      <c r="AP600" s="529"/>
      <c r="AQ600" s="529"/>
      <c r="AR600" s="529"/>
      <c r="AS600" s="529"/>
      <c r="AT600" s="529"/>
      <c r="AU600" s="529"/>
      <c r="AV600" s="529"/>
      <c r="AW600" s="529"/>
      <c r="AX600" s="529"/>
      <c r="AY600" s="529"/>
      <c r="AZ600" s="529"/>
      <c r="BA600" s="529"/>
      <c r="BB600" s="529"/>
      <c r="BC600" s="529"/>
      <c r="BD600" s="529"/>
      <c r="BE600" s="529"/>
      <c r="BF600" s="529"/>
      <c r="BG600" s="529"/>
      <c r="BH600" s="529"/>
      <c r="BI600" s="529"/>
      <c r="BJ600" s="529"/>
      <c r="BK600" s="529"/>
      <c r="BL600" s="529"/>
      <c r="BM600" s="529"/>
      <c r="BN600" s="529"/>
      <c r="BO600" s="529"/>
      <c r="BP600" s="529"/>
      <c r="BQ600" s="529"/>
      <c r="BR600" s="529"/>
      <c r="BS600" s="529"/>
      <c r="BT600" s="529"/>
      <c r="BU600" s="529"/>
      <c r="BV600" s="529"/>
      <c r="BW600" s="529"/>
      <c r="BX600" s="529"/>
      <c r="BY600" s="529"/>
      <c r="BZ600" s="529"/>
      <c r="CA600" s="529"/>
      <c r="CB600" s="529"/>
      <c r="CC600" s="529"/>
      <c r="CD600" s="529"/>
      <c r="CE600" s="529"/>
      <c r="CF600" s="529"/>
      <c r="CG600" s="529"/>
      <c r="CH600" s="529"/>
      <c r="CI600" s="529"/>
      <c r="CJ600" s="529"/>
      <c r="CK600" s="529"/>
      <c r="CL600" s="529"/>
      <c r="CM600" s="529"/>
      <c r="CN600" s="529"/>
      <c r="CO600" s="529"/>
      <c r="CP600" s="529"/>
      <c r="CQ600" s="529"/>
    </row>
    <row r="601" spans="1:95" s="70" customFormat="1" ht="27.75" customHeight="1" x14ac:dyDescent="0.2">
      <c r="A601" s="11">
        <v>247</v>
      </c>
      <c r="B601" s="277"/>
      <c r="C601" s="278"/>
      <c r="D601" s="287"/>
      <c r="E601" s="287"/>
      <c r="F601" s="1458" t="s">
        <v>532</v>
      </c>
      <c r="G601" s="1459"/>
      <c r="H601" s="1459"/>
      <c r="I601" s="1459"/>
      <c r="J601" s="1459"/>
      <c r="K601" s="1459"/>
      <c r="L601" s="1460"/>
      <c r="M601" s="698">
        <v>0</v>
      </c>
      <c r="N601" s="699">
        <v>0</v>
      </c>
      <c r="O601" s="700">
        <v>0</v>
      </c>
      <c r="P601" s="700">
        <v>0</v>
      </c>
      <c r="Q601" s="705">
        <v>0</v>
      </c>
      <c r="R601" s="700">
        <v>0</v>
      </c>
      <c r="S601" s="701">
        <v>0</v>
      </c>
      <c r="T601" s="700">
        <v>0</v>
      </c>
      <c r="U601" s="701">
        <v>0</v>
      </c>
      <c r="V601" s="700">
        <v>0</v>
      </c>
      <c r="W601" s="701">
        <v>0</v>
      </c>
      <c r="X601" s="700">
        <v>0</v>
      </c>
      <c r="Y601" s="701">
        <v>0</v>
      </c>
      <c r="Z601" s="700">
        <v>0</v>
      </c>
      <c r="AA601" s="701">
        <v>0</v>
      </c>
      <c r="AB601" s="706">
        <v>0</v>
      </c>
      <c r="AC601" s="698">
        <v>0</v>
      </c>
      <c r="AD601" s="996"/>
      <c r="AE601" s="997"/>
      <c r="AF601" s="997"/>
      <c r="AG601" s="536"/>
      <c r="AH601" s="529"/>
      <c r="AI601" s="529"/>
      <c r="AJ601" s="529"/>
      <c r="AK601" s="529"/>
      <c r="AL601" s="529"/>
      <c r="AM601" s="529"/>
      <c r="AN601" s="529"/>
      <c r="AO601" s="529"/>
      <c r="AP601" s="529"/>
      <c r="AQ601" s="529"/>
      <c r="AR601" s="529"/>
      <c r="AS601" s="529"/>
      <c r="AT601" s="529"/>
      <c r="AU601" s="529"/>
      <c r="AV601" s="529"/>
      <c r="AW601" s="529"/>
      <c r="AX601" s="529"/>
      <c r="AY601" s="529"/>
      <c r="AZ601" s="529"/>
      <c r="BA601" s="529"/>
      <c r="BB601" s="529"/>
      <c r="BC601" s="529"/>
      <c r="BD601" s="529"/>
      <c r="BE601" s="529"/>
      <c r="BF601" s="529"/>
      <c r="BG601" s="529"/>
      <c r="BH601" s="529"/>
      <c r="BI601" s="529"/>
      <c r="BJ601" s="529"/>
      <c r="BK601" s="529"/>
      <c r="BL601" s="529"/>
      <c r="BM601" s="529"/>
      <c r="BN601" s="529"/>
      <c r="BO601" s="529"/>
      <c r="BP601" s="529"/>
      <c r="BQ601" s="529"/>
      <c r="BR601" s="529"/>
      <c r="BS601" s="529"/>
      <c r="BT601" s="529"/>
      <c r="BU601" s="529"/>
      <c r="BV601" s="529"/>
      <c r="BW601" s="529"/>
      <c r="BX601" s="529"/>
      <c r="BY601" s="529"/>
      <c r="BZ601" s="529"/>
      <c r="CA601" s="529"/>
      <c r="CB601" s="529"/>
      <c r="CC601" s="529"/>
      <c r="CD601" s="529"/>
      <c r="CE601" s="529"/>
      <c r="CF601" s="529"/>
      <c r="CG601" s="529"/>
      <c r="CH601" s="529"/>
      <c r="CI601" s="529"/>
      <c r="CJ601" s="529"/>
      <c r="CK601" s="529"/>
      <c r="CL601" s="529"/>
      <c r="CM601" s="529"/>
      <c r="CN601" s="529"/>
      <c r="CO601" s="529"/>
      <c r="CP601" s="529"/>
      <c r="CQ601" s="529"/>
    </row>
    <row r="602" spans="1:95" s="70" customFormat="1" ht="15" customHeight="1" x14ac:dyDescent="0.2">
      <c r="A602" s="11">
        <v>129</v>
      </c>
      <c r="B602" s="277"/>
      <c r="C602" s="287"/>
      <c r="D602" s="1485" t="s">
        <v>13</v>
      </c>
      <c r="E602" s="1486"/>
      <c r="F602" s="1486"/>
      <c r="G602" s="1486"/>
      <c r="H602" s="1486"/>
      <c r="I602" s="1486"/>
      <c r="J602" s="1486"/>
      <c r="K602" s="1486"/>
      <c r="L602" s="1486"/>
      <c r="M602" s="1486"/>
      <c r="N602" s="1486"/>
      <c r="O602" s="1486"/>
      <c r="P602" s="1486"/>
      <c r="Q602" s="1486"/>
      <c r="R602" s="1486"/>
      <c r="S602" s="1486"/>
      <c r="T602" s="1486"/>
      <c r="U602" s="1486"/>
      <c r="V602" s="1486"/>
      <c r="W602" s="1486"/>
      <c r="X602" s="1486"/>
      <c r="Y602" s="1486"/>
      <c r="Z602" s="1486"/>
      <c r="AA602" s="1486"/>
      <c r="AB602" s="1486"/>
      <c r="AC602" s="1486"/>
      <c r="AD602" s="1486"/>
      <c r="AE602" s="1486"/>
      <c r="AF602" s="1486"/>
      <c r="AG602" s="536"/>
      <c r="AH602" s="529"/>
      <c r="AI602" s="529"/>
      <c r="AJ602" s="529"/>
      <c r="AK602" s="529"/>
      <c r="AL602" s="529"/>
      <c r="AM602" s="529"/>
      <c r="AN602" s="529"/>
      <c r="AO602" s="529"/>
      <c r="AP602" s="529"/>
      <c r="AQ602" s="529"/>
      <c r="AR602" s="529"/>
      <c r="AS602" s="529"/>
      <c r="AT602" s="529"/>
      <c r="AU602" s="529"/>
      <c r="AV602" s="529"/>
      <c r="AW602" s="529"/>
      <c r="AX602" s="529"/>
      <c r="AY602" s="529"/>
      <c r="AZ602" s="529"/>
      <c r="BA602" s="529"/>
      <c r="BB602" s="529"/>
      <c r="BC602" s="529"/>
      <c r="BD602" s="529"/>
      <c r="BE602" s="529"/>
      <c r="BF602" s="529"/>
      <c r="BG602" s="529"/>
      <c r="BH602" s="529"/>
      <c r="BI602" s="529"/>
      <c r="BJ602" s="529"/>
      <c r="BK602" s="529"/>
      <c r="BL602" s="529"/>
      <c r="BM602" s="529"/>
      <c r="BN602" s="529"/>
      <c r="BO602" s="529"/>
      <c r="BP602" s="529"/>
      <c r="BQ602" s="529"/>
      <c r="BR602" s="529"/>
      <c r="BS602" s="529"/>
      <c r="BT602" s="529"/>
      <c r="BU602" s="529"/>
      <c r="BV602" s="529"/>
      <c r="BW602" s="529"/>
      <c r="BX602" s="529"/>
      <c r="BY602" s="529"/>
      <c r="BZ602" s="529"/>
      <c r="CA602" s="529"/>
      <c r="CB602" s="529"/>
      <c r="CC602" s="529"/>
      <c r="CD602" s="529"/>
      <c r="CE602" s="529"/>
      <c r="CF602" s="529"/>
      <c r="CG602" s="529"/>
      <c r="CH602" s="529"/>
      <c r="CI602" s="529"/>
      <c r="CJ602" s="529"/>
      <c r="CK602" s="529"/>
      <c r="CL602" s="529"/>
      <c r="CM602" s="529"/>
      <c r="CN602" s="529"/>
      <c r="CO602" s="529"/>
      <c r="CP602" s="529"/>
      <c r="CQ602" s="529"/>
    </row>
    <row r="603" spans="1:95" s="70" customFormat="1" ht="15" customHeight="1" x14ac:dyDescent="0.2">
      <c r="A603" s="11">
        <v>130</v>
      </c>
      <c r="B603" s="277"/>
      <c r="C603" s="287"/>
      <c r="D603" s="287"/>
      <c r="E603" s="1735" t="s">
        <v>14</v>
      </c>
      <c r="F603" s="1736"/>
      <c r="G603" s="1736"/>
      <c r="H603" s="1736"/>
      <c r="I603" s="1736"/>
      <c r="J603" s="1736"/>
      <c r="K603" s="1736"/>
      <c r="L603" s="1737"/>
      <c r="M603" s="407">
        <f>SUBTOTAL(9,M604:M606)</f>
        <v>0</v>
      </c>
      <c r="N603" s="410">
        <f t="shared" ref="N603:AC603" si="135">SUBTOTAL(9,N604:N606)</f>
        <v>0</v>
      </c>
      <c r="O603" s="414">
        <f t="shared" si="135"/>
        <v>0</v>
      </c>
      <c r="P603" s="413">
        <f t="shared" si="135"/>
        <v>0</v>
      </c>
      <c r="Q603" s="415">
        <f t="shared" si="135"/>
        <v>0</v>
      </c>
      <c r="R603" s="414">
        <f t="shared" si="135"/>
        <v>0</v>
      </c>
      <c r="S603" s="414">
        <f t="shared" si="135"/>
        <v>0</v>
      </c>
      <c r="T603" s="414">
        <f t="shared" si="135"/>
        <v>0</v>
      </c>
      <c r="U603" s="414">
        <f t="shared" si="135"/>
        <v>0</v>
      </c>
      <c r="V603" s="414">
        <f t="shared" si="135"/>
        <v>0</v>
      </c>
      <c r="W603" s="414">
        <f t="shared" si="135"/>
        <v>0</v>
      </c>
      <c r="X603" s="414">
        <f t="shared" si="135"/>
        <v>0</v>
      </c>
      <c r="Y603" s="414">
        <f t="shared" si="135"/>
        <v>0</v>
      </c>
      <c r="Z603" s="414">
        <f t="shared" si="135"/>
        <v>0</v>
      </c>
      <c r="AA603" s="414">
        <f t="shared" si="135"/>
        <v>0</v>
      </c>
      <c r="AB603" s="424">
        <f t="shared" si="135"/>
        <v>0</v>
      </c>
      <c r="AC603" s="407">
        <f t="shared" si="135"/>
        <v>0</v>
      </c>
      <c r="AD603" s="996"/>
      <c r="AE603" s="997"/>
      <c r="AF603" s="997"/>
      <c r="AG603" s="536"/>
      <c r="AH603" s="529"/>
      <c r="AI603" s="529"/>
      <c r="AJ603" s="529"/>
      <c r="AK603" s="529"/>
      <c r="AL603" s="529"/>
      <c r="AM603" s="529"/>
      <c r="AN603" s="529"/>
      <c r="AO603" s="529"/>
      <c r="AP603" s="529"/>
      <c r="AQ603" s="529"/>
      <c r="AR603" s="529"/>
      <c r="AS603" s="529"/>
      <c r="AT603" s="529"/>
      <c r="AU603" s="529"/>
      <c r="AV603" s="529"/>
      <c r="AW603" s="529"/>
      <c r="AX603" s="529"/>
      <c r="AY603" s="529"/>
      <c r="AZ603" s="529"/>
      <c r="BA603" s="529"/>
      <c r="BB603" s="529"/>
      <c r="BC603" s="529"/>
      <c r="BD603" s="529"/>
      <c r="BE603" s="529"/>
      <c r="BF603" s="529"/>
      <c r="BG603" s="529"/>
      <c r="BH603" s="529"/>
      <c r="BI603" s="529"/>
      <c r="BJ603" s="529"/>
      <c r="BK603" s="529"/>
      <c r="BL603" s="529"/>
      <c r="BM603" s="529"/>
      <c r="BN603" s="529"/>
      <c r="BO603" s="529"/>
      <c r="BP603" s="529"/>
      <c r="BQ603" s="529"/>
      <c r="BR603" s="529"/>
      <c r="BS603" s="529"/>
      <c r="BT603" s="529"/>
      <c r="BU603" s="529"/>
      <c r="BV603" s="529"/>
      <c r="BW603" s="529"/>
      <c r="BX603" s="529"/>
      <c r="BY603" s="529"/>
      <c r="BZ603" s="529"/>
      <c r="CA603" s="529"/>
      <c r="CB603" s="529"/>
      <c r="CC603" s="529"/>
      <c r="CD603" s="529"/>
      <c r="CE603" s="529"/>
      <c r="CF603" s="529"/>
      <c r="CG603" s="529"/>
      <c r="CH603" s="529"/>
      <c r="CI603" s="529"/>
      <c r="CJ603" s="529"/>
      <c r="CK603" s="529"/>
      <c r="CL603" s="529"/>
      <c r="CM603" s="529"/>
      <c r="CN603" s="529"/>
      <c r="CO603" s="529"/>
      <c r="CP603" s="529"/>
      <c r="CQ603" s="529"/>
    </row>
    <row r="604" spans="1:95" s="70" customFormat="1" ht="15" customHeight="1" x14ac:dyDescent="0.2">
      <c r="A604" s="11">
        <v>131</v>
      </c>
      <c r="B604" s="277"/>
      <c r="C604" s="287"/>
      <c r="D604" s="287"/>
      <c r="E604" s="288"/>
      <c r="F604" s="1455" t="s">
        <v>112</v>
      </c>
      <c r="G604" s="1456"/>
      <c r="H604" s="1456"/>
      <c r="I604" s="1456"/>
      <c r="J604" s="1456"/>
      <c r="K604" s="1456"/>
      <c r="L604" s="1457"/>
      <c r="M604" s="698">
        <v>0</v>
      </c>
      <c r="N604" s="699">
        <v>0</v>
      </c>
      <c r="O604" s="700">
        <v>0</v>
      </c>
      <c r="P604" s="700">
        <v>0</v>
      </c>
      <c r="Q604" s="705">
        <v>0</v>
      </c>
      <c r="R604" s="700">
        <v>0</v>
      </c>
      <c r="S604" s="701">
        <v>0</v>
      </c>
      <c r="T604" s="700">
        <v>0</v>
      </c>
      <c r="U604" s="701">
        <v>0</v>
      </c>
      <c r="V604" s="700">
        <v>0</v>
      </c>
      <c r="W604" s="701">
        <v>0</v>
      </c>
      <c r="X604" s="700">
        <v>0</v>
      </c>
      <c r="Y604" s="701">
        <v>0</v>
      </c>
      <c r="Z604" s="700">
        <v>0</v>
      </c>
      <c r="AA604" s="701">
        <v>0</v>
      </c>
      <c r="AB604" s="706">
        <v>0</v>
      </c>
      <c r="AC604" s="698">
        <v>0</v>
      </c>
      <c r="AD604" s="996"/>
      <c r="AE604" s="997"/>
      <c r="AF604" s="997"/>
      <c r="AG604" s="536"/>
      <c r="AH604" s="529"/>
      <c r="AI604" s="529"/>
      <c r="AJ604" s="529"/>
      <c r="AK604" s="529"/>
      <c r="AL604" s="529"/>
      <c r="AM604" s="529"/>
      <c r="AN604" s="529"/>
      <c r="AO604" s="529"/>
      <c r="AP604" s="529"/>
      <c r="AQ604" s="529"/>
      <c r="AR604" s="529"/>
      <c r="AS604" s="529"/>
      <c r="AT604" s="529"/>
      <c r="AU604" s="529"/>
      <c r="AV604" s="529"/>
      <c r="AW604" s="529"/>
      <c r="AX604" s="529"/>
      <c r="AY604" s="529"/>
      <c r="AZ604" s="529"/>
      <c r="BA604" s="529"/>
      <c r="BB604" s="529"/>
      <c r="BC604" s="529"/>
      <c r="BD604" s="529"/>
      <c r="BE604" s="529"/>
      <c r="BF604" s="529"/>
      <c r="BG604" s="529"/>
      <c r="BH604" s="529"/>
      <c r="BI604" s="529"/>
      <c r="BJ604" s="529"/>
      <c r="BK604" s="529"/>
      <c r="BL604" s="529"/>
      <c r="BM604" s="529"/>
      <c r="BN604" s="529"/>
      <c r="BO604" s="529"/>
      <c r="BP604" s="529"/>
      <c r="BQ604" s="529"/>
      <c r="BR604" s="529"/>
      <c r="BS604" s="529"/>
      <c r="BT604" s="529"/>
      <c r="BU604" s="529"/>
      <c r="BV604" s="529"/>
      <c r="BW604" s="529"/>
      <c r="BX604" s="529"/>
      <c r="BY604" s="529"/>
      <c r="BZ604" s="529"/>
      <c r="CA604" s="529"/>
      <c r="CB604" s="529"/>
      <c r="CC604" s="529"/>
      <c r="CD604" s="529"/>
      <c r="CE604" s="529"/>
      <c r="CF604" s="529"/>
      <c r="CG604" s="529"/>
      <c r="CH604" s="529"/>
      <c r="CI604" s="529"/>
      <c r="CJ604" s="529"/>
      <c r="CK604" s="529"/>
      <c r="CL604" s="529"/>
      <c r="CM604" s="529"/>
      <c r="CN604" s="529"/>
      <c r="CO604" s="529"/>
      <c r="CP604" s="529"/>
      <c r="CQ604" s="529"/>
    </row>
    <row r="605" spans="1:95" s="70" customFormat="1" ht="15" customHeight="1" x14ac:dyDescent="0.2">
      <c r="A605" s="11">
        <v>132</v>
      </c>
      <c r="B605" s="277"/>
      <c r="C605" s="287"/>
      <c r="D605" s="287"/>
      <c r="E605" s="288"/>
      <c r="F605" s="1449" t="s">
        <v>113</v>
      </c>
      <c r="G605" s="1450"/>
      <c r="H605" s="1450"/>
      <c r="I605" s="1450"/>
      <c r="J605" s="1450"/>
      <c r="K605" s="1450"/>
      <c r="L605" s="1451"/>
      <c r="M605" s="698">
        <v>0</v>
      </c>
      <c r="N605" s="699">
        <v>0</v>
      </c>
      <c r="O605" s="700">
        <v>0</v>
      </c>
      <c r="P605" s="700">
        <v>0</v>
      </c>
      <c r="Q605" s="705">
        <v>0</v>
      </c>
      <c r="R605" s="700">
        <v>0</v>
      </c>
      <c r="S605" s="701">
        <v>0</v>
      </c>
      <c r="T605" s="700">
        <v>0</v>
      </c>
      <c r="U605" s="701">
        <v>0</v>
      </c>
      <c r="V605" s="700">
        <v>0</v>
      </c>
      <c r="W605" s="701">
        <v>0</v>
      </c>
      <c r="X605" s="700">
        <v>0</v>
      </c>
      <c r="Y605" s="701">
        <v>0</v>
      </c>
      <c r="Z605" s="700">
        <v>0</v>
      </c>
      <c r="AA605" s="701">
        <v>0</v>
      </c>
      <c r="AB605" s="706">
        <v>0</v>
      </c>
      <c r="AC605" s="698">
        <v>0</v>
      </c>
      <c r="AD605" s="996"/>
      <c r="AE605" s="997"/>
      <c r="AF605" s="997"/>
      <c r="AG605" s="536"/>
      <c r="AH605" s="529"/>
      <c r="AI605" s="529"/>
      <c r="AJ605" s="529"/>
      <c r="AK605" s="529"/>
      <c r="AL605" s="529"/>
      <c r="AM605" s="529"/>
      <c r="AN605" s="529"/>
      <c r="AO605" s="529"/>
      <c r="AP605" s="529"/>
      <c r="AQ605" s="529"/>
      <c r="AR605" s="529"/>
      <c r="AS605" s="529"/>
      <c r="AT605" s="529"/>
      <c r="AU605" s="529"/>
      <c r="AV605" s="529"/>
      <c r="AW605" s="529"/>
      <c r="AX605" s="529"/>
      <c r="AY605" s="529"/>
      <c r="AZ605" s="529"/>
      <c r="BA605" s="529"/>
      <c r="BB605" s="529"/>
      <c r="BC605" s="529"/>
      <c r="BD605" s="529"/>
      <c r="BE605" s="529"/>
      <c r="BF605" s="529"/>
      <c r="BG605" s="529"/>
      <c r="BH605" s="529"/>
      <c r="BI605" s="529"/>
      <c r="BJ605" s="529"/>
      <c r="BK605" s="529"/>
      <c r="BL605" s="529"/>
      <c r="BM605" s="529"/>
      <c r="BN605" s="529"/>
      <c r="BO605" s="529"/>
      <c r="BP605" s="529"/>
      <c r="BQ605" s="529"/>
      <c r="BR605" s="529"/>
      <c r="BS605" s="529"/>
      <c r="BT605" s="529"/>
      <c r="BU605" s="529"/>
      <c r="BV605" s="529"/>
      <c r="BW605" s="529"/>
      <c r="BX605" s="529"/>
      <c r="BY605" s="529"/>
      <c r="BZ605" s="529"/>
      <c r="CA605" s="529"/>
      <c r="CB605" s="529"/>
      <c r="CC605" s="529"/>
      <c r="CD605" s="529"/>
      <c r="CE605" s="529"/>
      <c r="CF605" s="529"/>
      <c r="CG605" s="529"/>
      <c r="CH605" s="529"/>
      <c r="CI605" s="529"/>
      <c r="CJ605" s="529"/>
      <c r="CK605" s="529"/>
      <c r="CL605" s="529"/>
      <c r="CM605" s="529"/>
      <c r="CN605" s="529"/>
      <c r="CO605" s="529"/>
      <c r="CP605" s="529"/>
      <c r="CQ605" s="529"/>
    </row>
    <row r="606" spans="1:95" s="70" customFormat="1" ht="15" customHeight="1" x14ac:dyDescent="0.2">
      <c r="A606" s="11">
        <v>133</v>
      </c>
      <c r="B606" s="277"/>
      <c r="C606" s="287"/>
      <c r="D606" s="287"/>
      <c r="E606" s="288"/>
      <c r="F606" s="1458" t="s">
        <v>557</v>
      </c>
      <c r="G606" s="1459"/>
      <c r="H606" s="1459"/>
      <c r="I606" s="1459"/>
      <c r="J606" s="1459"/>
      <c r="K606" s="1459"/>
      <c r="L606" s="1460"/>
      <c r="M606" s="698">
        <v>0</v>
      </c>
      <c r="N606" s="699">
        <v>0</v>
      </c>
      <c r="O606" s="700">
        <v>0</v>
      </c>
      <c r="P606" s="700">
        <v>0</v>
      </c>
      <c r="Q606" s="705">
        <v>0</v>
      </c>
      <c r="R606" s="700">
        <v>0</v>
      </c>
      <c r="S606" s="701">
        <v>0</v>
      </c>
      <c r="T606" s="700">
        <v>0</v>
      </c>
      <c r="U606" s="701">
        <v>0</v>
      </c>
      <c r="V606" s="700">
        <v>0</v>
      </c>
      <c r="W606" s="701">
        <v>0</v>
      </c>
      <c r="X606" s="700">
        <v>0</v>
      </c>
      <c r="Y606" s="701">
        <v>0</v>
      </c>
      <c r="Z606" s="700">
        <v>0</v>
      </c>
      <c r="AA606" s="701">
        <v>0</v>
      </c>
      <c r="AB606" s="706">
        <v>0</v>
      </c>
      <c r="AC606" s="698">
        <v>0</v>
      </c>
      <c r="AD606" s="996"/>
      <c r="AE606" s="997"/>
      <c r="AF606" s="997"/>
      <c r="AG606" s="536"/>
      <c r="AH606" s="529"/>
      <c r="AI606" s="529"/>
      <c r="AJ606" s="529"/>
      <c r="AK606" s="529"/>
      <c r="AL606" s="529"/>
      <c r="AM606" s="529"/>
      <c r="AN606" s="529"/>
      <c r="AO606" s="529"/>
      <c r="AP606" s="529"/>
      <c r="AQ606" s="529"/>
      <c r="AR606" s="529"/>
      <c r="AS606" s="529"/>
      <c r="AT606" s="529"/>
      <c r="AU606" s="529"/>
      <c r="AV606" s="529"/>
      <c r="AW606" s="529"/>
      <c r="AX606" s="529"/>
      <c r="AY606" s="529"/>
      <c r="AZ606" s="529"/>
      <c r="BA606" s="529"/>
      <c r="BB606" s="529"/>
      <c r="BC606" s="529"/>
      <c r="BD606" s="529"/>
      <c r="BE606" s="529"/>
      <c r="BF606" s="529"/>
      <c r="BG606" s="529"/>
      <c r="BH606" s="529"/>
      <c r="BI606" s="529"/>
      <c r="BJ606" s="529"/>
      <c r="BK606" s="529"/>
      <c r="BL606" s="529"/>
      <c r="BM606" s="529"/>
      <c r="BN606" s="529"/>
      <c r="BO606" s="529"/>
      <c r="BP606" s="529"/>
      <c r="BQ606" s="529"/>
      <c r="BR606" s="529"/>
      <c r="BS606" s="529"/>
      <c r="BT606" s="529"/>
      <c r="BU606" s="529"/>
      <c r="BV606" s="529"/>
      <c r="BW606" s="529"/>
      <c r="BX606" s="529"/>
      <c r="BY606" s="529"/>
      <c r="BZ606" s="529"/>
      <c r="CA606" s="529"/>
      <c r="CB606" s="529"/>
      <c r="CC606" s="529"/>
      <c r="CD606" s="529"/>
      <c r="CE606" s="529"/>
      <c r="CF606" s="529"/>
      <c r="CG606" s="529"/>
      <c r="CH606" s="529"/>
      <c r="CI606" s="529"/>
      <c r="CJ606" s="529"/>
      <c r="CK606" s="529"/>
      <c r="CL606" s="529"/>
      <c r="CM606" s="529"/>
      <c r="CN606" s="529"/>
      <c r="CO606" s="529"/>
      <c r="CP606" s="529"/>
      <c r="CQ606" s="529"/>
    </row>
    <row r="607" spans="1:95" s="70" customFormat="1" ht="15" customHeight="1" x14ac:dyDescent="0.2">
      <c r="A607" s="11">
        <v>134</v>
      </c>
      <c r="B607" s="277"/>
      <c r="C607" s="287"/>
      <c r="D607" s="287"/>
      <c r="E607" s="1726" t="s">
        <v>15</v>
      </c>
      <c r="F607" s="1727"/>
      <c r="G607" s="1727"/>
      <c r="H607" s="1727"/>
      <c r="I607" s="1727"/>
      <c r="J607" s="1727"/>
      <c r="K607" s="1727"/>
      <c r="L607" s="1728"/>
      <c r="M607" s="407">
        <f>SUBTOTAL(9,M608:M610)</f>
        <v>0</v>
      </c>
      <c r="N607" s="410">
        <f t="shared" ref="N607:AC607" si="136">SUBTOTAL(9,N608:N610)</f>
        <v>0</v>
      </c>
      <c r="O607" s="414">
        <f t="shared" si="136"/>
        <v>0</v>
      </c>
      <c r="P607" s="413">
        <f t="shared" si="136"/>
        <v>0</v>
      </c>
      <c r="Q607" s="415">
        <f t="shared" si="136"/>
        <v>0</v>
      </c>
      <c r="R607" s="414">
        <f t="shared" si="136"/>
        <v>0</v>
      </c>
      <c r="S607" s="414">
        <f t="shared" si="136"/>
        <v>0</v>
      </c>
      <c r="T607" s="414">
        <f t="shared" si="136"/>
        <v>0</v>
      </c>
      <c r="U607" s="414">
        <f t="shared" si="136"/>
        <v>0</v>
      </c>
      <c r="V607" s="414">
        <f t="shared" si="136"/>
        <v>0</v>
      </c>
      <c r="W607" s="414">
        <f t="shared" si="136"/>
        <v>0</v>
      </c>
      <c r="X607" s="414">
        <f t="shared" si="136"/>
        <v>0</v>
      </c>
      <c r="Y607" s="414">
        <f t="shared" si="136"/>
        <v>0</v>
      </c>
      <c r="Z607" s="414">
        <f t="shared" si="136"/>
        <v>0</v>
      </c>
      <c r="AA607" s="414">
        <f t="shared" si="136"/>
        <v>0</v>
      </c>
      <c r="AB607" s="424">
        <f t="shared" si="136"/>
        <v>0</v>
      </c>
      <c r="AC607" s="407">
        <f t="shared" si="136"/>
        <v>0</v>
      </c>
      <c r="AD607" s="996"/>
      <c r="AE607" s="997"/>
      <c r="AF607" s="997"/>
      <c r="AG607" s="536"/>
      <c r="AH607" s="529"/>
      <c r="AI607" s="529"/>
      <c r="AJ607" s="529"/>
      <c r="AK607" s="529"/>
      <c r="AL607" s="529"/>
      <c r="AM607" s="529"/>
      <c r="AN607" s="529"/>
      <c r="AO607" s="529"/>
      <c r="AP607" s="529"/>
      <c r="AQ607" s="529"/>
      <c r="AR607" s="529"/>
      <c r="AS607" s="529"/>
      <c r="AT607" s="529"/>
      <c r="AU607" s="529"/>
      <c r="AV607" s="529"/>
      <c r="AW607" s="529"/>
      <c r="AX607" s="529"/>
      <c r="AY607" s="529"/>
      <c r="AZ607" s="529"/>
      <c r="BA607" s="529"/>
      <c r="BB607" s="529"/>
      <c r="BC607" s="529"/>
      <c r="BD607" s="529"/>
      <c r="BE607" s="529"/>
      <c r="BF607" s="529"/>
      <c r="BG607" s="529"/>
      <c r="BH607" s="529"/>
      <c r="BI607" s="529"/>
      <c r="BJ607" s="529"/>
      <c r="BK607" s="529"/>
      <c r="BL607" s="529"/>
      <c r="BM607" s="529"/>
      <c r="BN607" s="529"/>
      <c r="BO607" s="529"/>
      <c r="BP607" s="529"/>
      <c r="BQ607" s="529"/>
      <c r="BR607" s="529"/>
      <c r="BS607" s="529"/>
      <c r="BT607" s="529"/>
      <c r="BU607" s="529"/>
      <c r="BV607" s="529"/>
      <c r="BW607" s="529"/>
      <c r="BX607" s="529"/>
      <c r="BY607" s="529"/>
      <c r="BZ607" s="529"/>
      <c r="CA607" s="529"/>
      <c r="CB607" s="529"/>
      <c r="CC607" s="529"/>
      <c r="CD607" s="529"/>
      <c r="CE607" s="529"/>
      <c r="CF607" s="529"/>
      <c r="CG607" s="529"/>
      <c r="CH607" s="529"/>
      <c r="CI607" s="529"/>
      <c r="CJ607" s="529"/>
      <c r="CK607" s="529"/>
      <c r="CL607" s="529"/>
      <c r="CM607" s="529"/>
      <c r="CN607" s="529"/>
      <c r="CO607" s="529"/>
      <c r="CP607" s="529"/>
      <c r="CQ607" s="529"/>
    </row>
    <row r="608" spans="1:95" s="70" customFormat="1" ht="15" customHeight="1" x14ac:dyDescent="0.2">
      <c r="A608" s="11">
        <v>135</v>
      </c>
      <c r="B608" s="277"/>
      <c r="C608" s="287"/>
      <c r="D608" s="287"/>
      <c r="E608" s="288"/>
      <c r="F608" s="1455" t="s">
        <v>109</v>
      </c>
      <c r="G608" s="1456"/>
      <c r="H608" s="1456"/>
      <c r="I608" s="1456"/>
      <c r="J608" s="1456"/>
      <c r="K608" s="1456"/>
      <c r="L608" s="1457"/>
      <c r="M608" s="698">
        <v>0</v>
      </c>
      <c r="N608" s="699">
        <v>0</v>
      </c>
      <c r="O608" s="700">
        <v>0</v>
      </c>
      <c r="P608" s="700">
        <v>0</v>
      </c>
      <c r="Q608" s="705">
        <v>0</v>
      </c>
      <c r="R608" s="700">
        <v>0</v>
      </c>
      <c r="S608" s="701">
        <v>0</v>
      </c>
      <c r="T608" s="700">
        <v>0</v>
      </c>
      <c r="U608" s="701">
        <v>0</v>
      </c>
      <c r="V608" s="700">
        <v>0</v>
      </c>
      <c r="W608" s="701">
        <v>0</v>
      </c>
      <c r="X608" s="700">
        <v>0</v>
      </c>
      <c r="Y608" s="701">
        <v>0</v>
      </c>
      <c r="Z608" s="700">
        <v>0</v>
      </c>
      <c r="AA608" s="701">
        <v>0</v>
      </c>
      <c r="AB608" s="706">
        <v>0</v>
      </c>
      <c r="AC608" s="698">
        <v>0</v>
      </c>
      <c r="AD608" s="996"/>
      <c r="AE608" s="997"/>
      <c r="AF608" s="997"/>
      <c r="AG608" s="536"/>
      <c r="AH608" s="529"/>
      <c r="AI608" s="529"/>
      <c r="AJ608" s="529"/>
      <c r="AK608" s="529"/>
      <c r="AL608" s="529"/>
      <c r="AM608" s="529"/>
      <c r="AN608" s="529"/>
      <c r="AO608" s="529"/>
      <c r="AP608" s="529"/>
      <c r="AQ608" s="529"/>
      <c r="AR608" s="529"/>
      <c r="AS608" s="529"/>
      <c r="AT608" s="529"/>
      <c r="AU608" s="529"/>
      <c r="AV608" s="529"/>
      <c r="AW608" s="529"/>
      <c r="AX608" s="529"/>
      <c r="AY608" s="529"/>
      <c r="AZ608" s="529"/>
      <c r="BA608" s="529"/>
      <c r="BB608" s="529"/>
      <c r="BC608" s="529"/>
      <c r="BD608" s="529"/>
      <c r="BE608" s="529"/>
      <c r="BF608" s="529"/>
      <c r="BG608" s="529"/>
      <c r="BH608" s="529"/>
      <c r="BI608" s="529"/>
      <c r="BJ608" s="529"/>
      <c r="BK608" s="529"/>
      <c r="BL608" s="529"/>
      <c r="BM608" s="529"/>
      <c r="BN608" s="529"/>
      <c r="BO608" s="529"/>
      <c r="BP608" s="529"/>
      <c r="BQ608" s="529"/>
      <c r="BR608" s="529"/>
      <c r="BS608" s="529"/>
      <c r="BT608" s="529"/>
      <c r="BU608" s="529"/>
      <c r="BV608" s="529"/>
      <c r="BW608" s="529"/>
      <c r="BX608" s="529"/>
      <c r="BY608" s="529"/>
      <c r="BZ608" s="529"/>
      <c r="CA608" s="529"/>
      <c r="CB608" s="529"/>
      <c r="CC608" s="529"/>
      <c r="CD608" s="529"/>
      <c r="CE608" s="529"/>
      <c r="CF608" s="529"/>
      <c r="CG608" s="529"/>
      <c r="CH608" s="529"/>
      <c r="CI608" s="529"/>
      <c r="CJ608" s="529"/>
      <c r="CK608" s="529"/>
      <c r="CL608" s="529"/>
      <c r="CM608" s="529"/>
      <c r="CN608" s="529"/>
      <c r="CO608" s="529"/>
      <c r="CP608" s="529"/>
      <c r="CQ608" s="529"/>
    </row>
    <row r="609" spans="1:95" s="70" customFormat="1" ht="15" customHeight="1" x14ac:dyDescent="0.2">
      <c r="A609" s="11">
        <v>136</v>
      </c>
      <c r="B609" s="277"/>
      <c r="C609" s="287"/>
      <c r="D609" s="287"/>
      <c r="E609" s="288"/>
      <c r="F609" s="1449" t="s">
        <v>110</v>
      </c>
      <c r="G609" s="1450"/>
      <c r="H609" s="1450"/>
      <c r="I609" s="1450"/>
      <c r="J609" s="1450"/>
      <c r="K609" s="1450"/>
      <c r="L609" s="1451"/>
      <c r="M609" s="698">
        <v>0</v>
      </c>
      <c r="N609" s="699">
        <v>0</v>
      </c>
      <c r="O609" s="700">
        <v>0</v>
      </c>
      <c r="P609" s="700">
        <v>0</v>
      </c>
      <c r="Q609" s="705">
        <v>0</v>
      </c>
      <c r="R609" s="700">
        <v>0</v>
      </c>
      <c r="S609" s="701">
        <v>0</v>
      </c>
      <c r="T609" s="700">
        <v>0</v>
      </c>
      <c r="U609" s="701">
        <v>0</v>
      </c>
      <c r="V609" s="700">
        <v>0</v>
      </c>
      <c r="W609" s="701">
        <v>0</v>
      </c>
      <c r="X609" s="700">
        <v>0</v>
      </c>
      <c r="Y609" s="701">
        <v>0</v>
      </c>
      <c r="Z609" s="700">
        <v>0</v>
      </c>
      <c r="AA609" s="701">
        <v>0</v>
      </c>
      <c r="AB609" s="706">
        <v>0</v>
      </c>
      <c r="AC609" s="698">
        <v>0</v>
      </c>
      <c r="AD609" s="996"/>
      <c r="AE609" s="997"/>
      <c r="AF609" s="997"/>
      <c r="AG609" s="536"/>
      <c r="AH609" s="529"/>
      <c r="AI609" s="529"/>
      <c r="AJ609" s="529"/>
      <c r="AK609" s="529"/>
      <c r="AL609" s="529"/>
      <c r="AM609" s="529"/>
      <c r="AN609" s="529"/>
      <c r="AO609" s="529"/>
      <c r="AP609" s="529"/>
      <c r="AQ609" s="529"/>
      <c r="AR609" s="529"/>
      <c r="AS609" s="529"/>
      <c r="AT609" s="529"/>
      <c r="AU609" s="529"/>
      <c r="AV609" s="529"/>
      <c r="AW609" s="529"/>
      <c r="AX609" s="529"/>
      <c r="AY609" s="529"/>
      <c r="AZ609" s="529"/>
      <c r="BA609" s="529"/>
      <c r="BB609" s="529"/>
      <c r="BC609" s="529"/>
      <c r="BD609" s="529"/>
      <c r="BE609" s="529"/>
      <c r="BF609" s="529"/>
      <c r="BG609" s="529"/>
      <c r="BH609" s="529"/>
      <c r="BI609" s="529"/>
      <c r="BJ609" s="529"/>
      <c r="BK609" s="529"/>
      <c r="BL609" s="529"/>
      <c r="BM609" s="529"/>
      <c r="BN609" s="529"/>
      <c r="BO609" s="529"/>
      <c r="BP609" s="529"/>
      <c r="BQ609" s="529"/>
      <c r="BR609" s="529"/>
      <c r="BS609" s="529"/>
      <c r="BT609" s="529"/>
      <c r="BU609" s="529"/>
      <c r="BV609" s="529"/>
      <c r="BW609" s="529"/>
      <c r="BX609" s="529"/>
      <c r="BY609" s="529"/>
      <c r="BZ609" s="529"/>
      <c r="CA609" s="529"/>
      <c r="CB609" s="529"/>
      <c r="CC609" s="529"/>
      <c r="CD609" s="529"/>
      <c r="CE609" s="529"/>
      <c r="CF609" s="529"/>
      <c r="CG609" s="529"/>
      <c r="CH609" s="529"/>
      <c r="CI609" s="529"/>
      <c r="CJ609" s="529"/>
      <c r="CK609" s="529"/>
      <c r="CL609" s="529"/>
      <c r="CM609" s="529"/>
      <c r="CN609" s="529"/>
      <c r="CO609" s="529"/>
      <c r="CP609" s="529"/>
      <c r="CQ609" s="529"/>
    </row>
    <row r="610" spans="1:95" s="70" customFormat="1" ht="15" customHeight="1" x14ac:dyDescent="0.2">
      <c r="A610" s="11">
        <v>137</v>
      </c>
      <c r="B610" s="277"/>
      <c r="C610" s="287"/>
      <c r="D610" s="287"/>
      <c r="E610" s="288"/>
      <c r="F610" s="1458" t="s">
        <v>111</v>
      </c>
      <c r="G610" s="1459"/>
      <c r="H610" s="1459"/>
      <c r="I610" s="1459"/>
      <c r="J610" s="1459"/>
      <c r="K610" s="1459"/>
      <c r="L610" s="1460"/>
      <c r="M610" s="698">
        <v>0</v>
      </c>
      <c r="N610" s="699">
        <v>0</v>
      </c>
      <c r="O610" s="700">
        <v>0</v>
      </c>
      <c r="P610" s="700">
        <v>0</v>
      </c>
      <c r="Q610" s="705">
        <v>0</v>
      </c>
      <c r="R610" s="700">
        <v>0</v>
      </c>
      <c r="S610" s="701">
        <v>0</v>
      </c>
      <c r="T610" s="700">
        <v>0</v>
      </c>
      <c r="U610" s="701">
        <v>0</v>
      </c>
      <c r="V610" s="700">
        <v>0</v>
      </c>
      <c r="W610" s="701">
        <v>0</v>
      </c>
      <c r="X610" s="700">
        <v>0</v>
      </c>
      <c r="Y610" s="701">
        <v>0</v>
      </c>
      <c r="Z610" s="700">
        <v>0</v>
      </c>
      <c r="AA610" s="701">
        <v>0</v>
      </c>
      <c r="AB610" s="706">
        <v>0</v>
      </c>
      <c r="AC610" s="698">
        <v>0</v>
      </c>
      <c r="AD610" s="996"/>
      <c r="AE610" s="997"/>
      <c r="AF610" s="997"/>
      <c r="AG610" s="536"/>
      <c r="AH610" s="529"/>
      <c r="AI610" s="529"/>
      <c r="AJ610" s="529"/>
      <c r="AK610" s="529"/>
      <c r="AL610" s="529"/>
      <c r="AM610" s="529"/>
      <c r="AN610" s="529"/>
      <c r="AO610" s="529"/>
      <c r="AP610" s="529"/>
      <c r="AQ610" s="529"/>
      <c r="AR610" s="529"/>
      <c r="AS610" s="529"/>
      <c r="AT610" s="529"/>
      <c r="AU610" s="529"/>
      <c r="AV610" s="529"/>
      <c r="AW610" s="529"/>
      <c r="AX610" s="529"/>
      <c r="AY610" s="529"/>
      <c r="AZ610" s="529"/>
      <c r="BA610" s="529"/>
      <c r="BB610" s="529"/>
      <c r="BC610" s="529"/>
      <c r="BD610" s="529"/>
      <c r="BE610" s="529"/>
      <c r="BF610" s="529"/>
      <c r="BG610" s="529"/>
      <c r="BH610" s="529"/>
      <c r="BI610" s="529"/>
      <c r="BJ610" s="529"/>
      <c r="BK610" s="529"/>
      <c r="BL610" s="529"/>
      <c r="BM610" s="529"/>
      <c r="BN610" s="529"/>
      <c r="BO610" s="529"/>
      <c r="BP610" s="529"/>
      <c r="BQ610" s="529"/>
      <c r="BR610" s="529"/>
      <c r="BS610" s="529"/>
      <c r="BT610" s="529"/>
      <c r="BU610" s="529"/>
      <c r="BV610" s="529"/>
      <c r="BW610" s="529"/>
      <c r="BX610" s="529"/>
      <c r="BY610" s="529"/>
      <c r="BZ610" s="529"/>
      <c r="CA610" s="529"/>
      <c r="CB610" s="529"/>
      <c r="CC610" s="529"/>
      <c r="CD610" s="529"/>
      <c r="CE610" s="529"/>
      <c r="CF610" s="529"/>
      <c r="CG610" s="529"/>
      <c r="CH610" s="529"/>
      <c r="CI610" s="529"/>
      <c r="CJ610" s="529"/>
      <c r="CK610" s="529"/>
      <c r="CL610" s="529"/>
      <c r="CM610" s="529"/>
      <c r="CN610" s="529"/>
      <c r="CO610" s="529"/>
      <c r="CP610" s="529"/>
      <c r="CQ610" s="529"/>
    </row>
    <row r="611" spans="1:95" s="70" customFormat="1" ht="15" customHeight="1" x14ac:dyDescent="0.2">
      <c r="A611" s="11">
        <v>138</v>
      </c>
      <c r="B611" s="277"/>
      <c r="C611" s="287"/>
      <c r="D611" s="287"/>
      <c r="E611" s="1726" t="s">
        <v>18</v>
      </c>
      <c r="F611" s="1727"/>
      <c r="G611" s="1727"/>
      <c r="H611" s="1727"/>
      <c r="I611" s="1727"/>
      <c r="J611" s="1727"/>
      <c r="K611" s="1727"/>
      <c r="L611" s="1728"/>
      <c r="M611" s="407">
        <f>SUBTOTAL(9,M612:M614)</f>
        <v>0</v>
      </c>
      <c r="N611" s="410">
        <f t="shared" ref="N611:AC611" si="137">SUBTOTAL(9,N612:N614)</f>
        <v>0</v>
      </c>
      <c r="O611" s="414">
        <f t="shared" si="137"/>
        <v>0</v>
      </c>
      <c r="P611" s="413">
        <f t="shared" si="137"/>
        <v>0</v>
      </c>
      <c r="Q611" s="415">
        <f t="shared" si="137"/>
        <v>0</v>
      </c>
      <c r="R611" s="414">
        <f t="shared" si="137"/>
        <v>0</v>
      </c>
      <c r="S611" s="414">
        <f t="shared" si="137"/>
        <v>0</v>
      </c>
      <c r="T611" s="414">
        <f t="shared" si="137"/>
        <v>0</v>
      </c>
      <c r="U611" s="414">
        <f t="shared" si="137"/>
        <v>0</v>
      </c>
      <c r="V611" s="414">
        <f t="shared" si="137"/>
        <v>0</v>
      </c>
      <c r="W611" s="414">
        <f t="shared" si="137"/>
        <v>0</v>
      </c>
      <c r="X611" s="414">
        <f t="shared" si="137"/>
        <v>0</v>
      </c>
      <c r="Y611" s="414">
        <f t="shared" si="137"/>
        <v>0</v>
      </c>
      <c r="Z611" s="414">
        <f t="shared" si="137"/>
        <v>0</v>
      </c>
      <c r="AA611" s="414">
        <f t="shared" si="137"/>
        <v>0</v>
      </c>
      <c r="AB611" s="424">
        <f t="shared" si="137"/>
        <v>0</v>
      </c>
      <c r="AC611" s="407">
        <f t="shared" si="137"/>
        <v>0</v>
      </c>
      <c r="AD611" s="996"/>
      <c r="AE611" s="997"/>
      <c r="AF611" s="997"/>
      <c r="AG611" s="536"/>
      <c r="AH611" s="529"/>
      <c r="AI611" s="529"/>
      <c r="AJ611" s="529"/>
      <c r="AK611" s="529"/>
      <c r="AL611" s="529"/>
      <c r="AM611" s="529"/>
      <c r="AN611" s="529"/>
      <c r="AO611" s="529"/>
      <c r="AP611" s="529"/>
      <c r="AQ611" s="529"/>
      <c r="AR611" s="529"/>
      <c r="AS611" s="529"/>
      <c r="AT611" s="529"/>
      <c r="AU611" s="529"/>
      <c r="AV611" s="529"/>
      <c r="AW611" s="529"/>
      <c r="AX611" s="529"/>
      <c r="AY611" s="529"/>
      <c r="AZ611" s="529"/>
      <c r="BA611" s="529"/>
      <c r="BB611" s="529"/>
      <c r="BC611" s="529"/>
      <c r="BD611" s="529"/>
      <c r="BE611" s="529"/>
      <c r="BF611" s="529"/>
      <c r="BG611" s="529"/>
      <c r="BH611" s="529"/>
      <c r="BI611" s="529"/>
      <c r="BJ611" s="529"/>
      <c r="BK611" s="529"/>
      <c r="BL611" s="529"/>
      <c r="BM611" s="529"/>
      <c r="BN611" s="529"/>
      <c r="BO611" s="529"/>
      <c r="BP611" s="529"/>
      <c r="BQ611" s="529"/>
      <c r="BR611" s="529"/>
      <c r="BS611" s="529"/>
      <c r="BT611" s="529"/>
      <c r="BU611" s="529"/>
      <c r="BV611" s="529"/>
      <c r="BW611" s="529"/>
      <c r="BX611" s="529"/>
      <c r="BY611" s="529"/>
      <c r="BZ611" s="529"/>
      <c r="CA611" s="529"/>
      <c r="CB611" s="529"/>
      <c r="CC611" s="529"/>
      <c r="CD611" s="529"/>
      <c r="CE611" s="529"/>
      <c r="CF611" s="529"/>
      <c r="CG611" s="529"/>
      <c r="CH611" s="529"/>
      <c r="CI611" s="529"/>
      <c r="CJ611" s="529"/>
      <c r="CK611" s="529"/>
      <c r="CL611" s="529"/>
      <c r="CM611" s="529"/>
      <c r="CN611" s="529"/>
      <c r="CO611" s="529"/>
      <c r="CP611" s="529"/>
      <c r="CQ611" s="529"/>
    </row>
    <row r="612" spans="1:95" s="70" customFormat="1" ht="15" customHeight="1" x14ac:dyDescent="0.2">
      <c r="A612" s="11">
        <v>139</v>
      </c>
      <c r="B612" s="277"/>
      <c r="C612" s="287"/>
      <c r="D612" s="287"/>
      <c r="E612" s="288"/>
      <c r="F612" s="1455" t="s">
        <v>114</v>
      </c>
      <c r="G612" s="1456"/>
      <c r="H612" s="1456"/>
      <c r="I612" s="1456"/>
      <c r="J612" s="1456"/>
      <c r="K612" s="1456"/>
      <c r="L612" s="1457"/>
      <c r="M612" s="698">
        <v>0</v>
      </c>
      <c r="N612" s="699">
        <v>0</v>
      </c>
      <c r="O612" s="700">
        <v>0</v>
      </c>
      <c r="P612" s="700">
        <v>0</v>
      </c>
      <c r="Q612" s="705">
        <v>0</v>
      </c>
      <c r="R612" s="700">
        <v>0</v>
      </c>
      <c r="S612" s="701">
        <v>0</v>
      </c>
      <c r="T612" s="700">
        <v>0</v>
      </c>
      <c r="U612" s="701">
        <v>0</v>
      </c>
      <c r="V612" s="700">
        <v>0</v>
      </c>
      <c r="W612" s="701">
        <v>0</v>
      </c>
      <c r="X612" s="700">
        <v>0</v>
      </c>
      <c r="Y612" s="701">
        <v>0</v>
      </c>
      <c r="Z612" s="700">
        <v>0</v>
      </c>
      <c r="AA612" s="701">
        <v>0</v>
      </c>
      <c r="AB612" s="706">
        <v>0</v>
      </c>
      <c r="AC612" s="698">
        <v>0</v>
      </c>
      <c r="AD612" s="996"/>
      <c r="AE612" s="997"/>
      <c r="AF612" s="997"/>
      <c r="AG612" s="536"/>
      <c r="AH612" s="529"/>
      <c r="AI612" s="529"/>
      <c r="AJ612" s="529"/>
      <c r="AK612" s="529"/>
      <c r="AL612" s="529"/>
      <c r="AM612" s="529"/>
      <c r="AN612" s="529"/>
      <c r="AO612" s="529"/>
      <c r="AP612" s="529"/>
      <c r="AQ612" s="529"/>
      <c r="AR612" s="529"/>
      <c r="AS612" s="529"/>
      <c r="AT612" s="529"/>
      <c r="AU612" s="529"/>
      <c r="AV612" s="529"/>
      <c r="AW612" s="529"/>
      <c r="AX612" s="529"/>
      <c r="AY612" s="529"/>
      <c r="AZ612" s="529"/>
      <c r="BA612" s="529"/>
      <c r="BB612" s="529"/>
      <c r="BC612" s="529"/>
      <c r="BD612" s="529"/>
      <c r="BE612" s="529"/>
      <c r="BF612" s="529"/>
      <c r="BG612" s="529"/>
      <c r="BH612" s="529"/>
      <c r="BI612" s="529"/>
      <c r="BJ612" s="529"/>
      <c r="BK612" s="529"/>
      <c r="BL612" s="529"/>
      <c r="BM612" s="529"/>
      <c r="BN612" s="529"/>
      <c r="BO612" s="529"/>
      <c r="BP612" s="529"/>
      <c r="BQ612" s="529"/>
      <c r="BR612" s="529"/>
      <c r="BS612" s="529"/>
      <c r="BT612" s="529"/>
      <c r="BU612" s="529"/>
      <c r="BV612" s="529"/>
      <c r="BW612" s="529"/>
      <c r="BX612" s="529"/>
      <c r="BY612" s="529"/>
      <c r="BZ612" s="529"/>
      <c r="CA612" s="529"/>
      <c r="CB612" s="529"/>
      <c r="CC612" s="529"/>
      <c r="CD612" s="529"/>
      <c r="CE612" s="529"/>
      <c r="CF612" s="529"/>
      <c r="CG612" s="529"/>
      <c r="CH612" s="529"/>
      <c r="CI612" s="529"/>
      <c r="CJ612" s="529"/>
      <c r="CK612" s="529"/>
      <c r="CL612" s="529"/>
      <c r="CM612" s="529"/>
      <c r="CN612" s="529"/>
      <c r="CO612" s="529"/>
      <c r="CP612" s="529"/>
      <c r="CQ612" s="529"/>
    </row>
    <row r="613" spans="1:95" s="70" customFormat="1" ht="15" customHeight="1" x14ac:dyDescent="0.2">
      <c r="A613" s="11">
        <v>140</v>
      </c>
      <c r="B613" s="277"/>
      <c r="C613" s="287"/>
      <c r="D613" s="287"/>
      <c r="E613" s="288"/>
      <c r="F613" s="1449" t="s">
        <v>115</v>
      </c>
      <c r="G613" s="1450"/>
      <c r="H613" s="1450"/>
      <c r="I613" s="1450"/>
      <c r="J613" s="1450"/>
      <c r="K613" s="1450"/>
      <c r="L613" s="1451"/>
      <c r="M613" s="698">
        <v>0</v>
      </c>
      <c r="N613" s="699">
        <v>0</v>
      </c>
      <c r="O613" s="700">
        <v>0</v>
      </c>
      <c r="P613" s="700">
        <v>0</v>
      </c>
      <c r="Q613" s="705">
        <v>0</v>
      </c>
      <c r="R613" s="700">
        <v>0</v>
      </c>
      <c r="S613" s="701">
        <v>0</v>
      </c>
      <c r="T613" s="700">
        <v>0</v>
      </c>
      <c r="U613" s="701">
        <v>0</v>
      </c>
      <c r="V613" s="700">
        <v>0</v>
      </c>
      <c r="W613" s="701">
        <v>0</v>
      </c>
      <c r="X613" s="700">
        <v>0</v>
      </c>
      <c r="Y613" s="701">
        <v>0</v>
      </c>
      <c r="Z613" s="700">
        <v>0</v>
      </c>
      <c r="AA613" s="701">
        <v>0</v>
      </c>
      <c r="AB613" s="706">
        <v>0</v>
      </c>
      <c r="AC613" s="698">
        <v>0</v>
      </c>
      <c r="AD613" s="996"/>
      <c r="AE613" s="997"/>
      <c r="AF613" s="997"/>
      <c r="AG613" s="536"/>
      <c r="AH613" s="529"/>
      <c r="AI613" s="529"/>
      <c r="AJ613" s="529"/>
      <c r="AK613" s="529"/>
      <c r="AL613" s="529"/>
      <c r="AM613" s="529"/>
      <c r="AN613" s="529"/>
      <c r="AO613" s="529"/>
      <c r="AP613" s="529"/>
      <c r="AQ613" s="529"/>
      <c r="AR613" s="529"/>
      <c r="AS613" s="529"/>
      <c r="AT613" s="529"/>
      <c r="AU613" s="529"/>
      <c r="AV613" s="529"/>
      <c r="AW613" s="529"/>
      <c r="AX613" s="529"/>
      <c r="AY613" s="529"/>
      <c r="AZ613" s="529"/>
      <c r="BA613" s="529"/>
      <c r="BB613" s="529"/>
      <c r="BC613" s="529"/>
      <c r="BD613" s="529"/>
      <c r="BE613" s="529"/>
      <c r="BF613" s="529"/>
      <c r="BG613" s="529"/>
      <c r="BH613" s="529"/>
      <c r="BI613" s="529"/>
      <c r="BJ613" s="529"/>
      <c r="BK613" s="529"/>
      <c r="BL613" s="529"/>
      <c r="BM613" s="529"/>
      <c r="BN613" s="529"/>
      <c r="BO613" s="529"/>
      <c r="BP613" s="529"/>
      <c r="BQ613" s="529"/>
      <c r="BR613" s="529"/>
      <c r="BS613" s="529"/>
      <c r="BT613" s="529"/>
      <c r="BU613" s="529"/>
      <c r="BV613" s="529"/>
      <c r="BW613" s="529"/>
      <c r="BX613" s="529"/>
      <c r="BY613" s="529"/>
      <c r="BZ613" s="529"/>
      <c r="CA613" s="529"/>
      <c r="CB613" s="529"/>
      <c r="CC613" s="529"/>
      <c r="CD613" s="529"/>
      <c r="CE613" s="529"/>
      <c r="CF613" s="529"/>
      <c r="CG613" s="529"/>
      <c r="CH613" s="529"/>
      <c r="CI613" s="529"/>
      <c r="CJ613" s="529"/>
      <c r="CK613" s="529"/>
      <c r="CL613" s="529"/>
      <c r="CM613" s="529"/>
      <c r="CN613" s="529"/>
      <c r="CO613" s="529"/>
      <c r="CP613" s="529"/>
      <c r="CQ613" s="529"/>
    </row>
    <row r="614" spans="1:95" s="70" customFormat="1" ht="15" customHeight="1" x14ac:dyDescent="0.2">
      <c r="A614" s="11">
        <v>141</v>
      </c>
      <c r="B614" s="277"/>
      <c r="C614" s="287"/>
      <c r="D614" s="287"/>
      <c r="E614" s="288"/>
      <c r="F614" s="1458" t="s">
        <v>558</v>
      </c>
      <c r="G614" s="1459"/>
      <c r="H614" s="1459"/>
      <c r="I614" s="1459"/>
      <c r="J614" s="1459"/>
      <c r="K614" s="1459"/>
      <c r="L614" s="1460"/>
      <c r="M614" s="698">
        <v>0</v>
      </c>
      <c r="N614" s="699">
        <v>0</v>
      </c>
      <c r="O614" s="700">
        <v>0</v>
      </c>
      <c r="P614" s="700">
        <v>0</v>
      </c>
      <c r="Q614" s="705">
        <v>0</v>
      </c>
      <c r="R614" s="700">
        <v>0</v>
      </c>
      <c r="S614" s="701">
        <v>0</v>
      </c>
      <c r="T614" s="700">
        <v>0</v>
      </c>
      <c r="U614" s="701">
        <v>0</v>
      </c>
      <c r="V614" s="700">
        <v>0</v>
      </c>
      <c r="W614" s="701">
        <v>0</v>
      </c>
      <c r="X614" s="700">
        <v>0</v>
      </c>
      <c r="Y614" s="701">
        <v>0</v>
      </c>
      <c r="Z614" s="700">
        <v>0</v>
      </c>
      <c r="AA614" s="701">
        <v>0</v>
      </c>
      <c r="AB614" s="706">
        <v>0</v>
      </c>
      <c r="AC614" s="698">
        <v>0</v>
      </c>
      <c r="AD614" s="996"/>
      <c r="AE614" s="997"/>
      <c r="AF614" s="997"/>
      <c r="AG614" s="536"/>
      <c r="AH614" s="529"/>
      <c r="AI614" s="529"/>
      <c r="AJ614" s="529"/>
      <c r="AK614" s="529"/>
      <c r="AL614" s="529"/>
      <c r="AM614" s="529"/>
      <c r="AN614" s="529"/>
      <c r="AO614" s="529"/>
      <c r="AP614" s="529"/>
      <c r="AQ614" s="529"/>
      <c r="AR614" s="529"/>
      <c r="AS614" s="529"/>
      <c r="AT614" s="529"/>
      <c r="AU614" s="529"/>
      <c r="AV614" s="529"/>
      <c r="AW614" s="529"/>
      <c r="AX614" s="529"/>
      <c r="AY614" s="529"/>
      <c r="AZ614" s="529"/>
      <c r="BA614" s="529"/>
      <c r="BB614" s="529"/>
      <c r="BC614" s="529"/>
      <c r="BD614" s="529"/>
      <c r="BE614" s="529"/>
      <c r="BF614" s="529"/>
      <c r="BG614" s="529"/>
      <c r="BH614" s="529"/>
      <c r="BI614" s="529"/>
      <c r="BJ614" s="529"/>
      <c r="BK614" s="529"/>
      <c r="BL614" s="529"/>
      <c r="BM614" s="529"/>
      <c r="BN614" s="529"/>
      <c r="BO614" s="529"/>
      <c r="BP614" s="529"/>
      <c r="BQ614" s="529"/>
      <c r="BR614" s="529"/>
      <c r="BS614" s="529"/>
      <c r="BT614" s="529"/>
      <c r="BU614" s="529"/>
      <c r="BV614" s="529"/>
      <c r="BW614" s="529"/>
      <c r="BX614" s="529"/>
      <c r="BY614" s="529"/>
      <c r="BZ614" s="529"/>
      <c r="CA614" s="529"/>
      <c r="CB614" s="529"/>
      <c r="CC614" s="529"/>
      <c r="CD614" s="529"/>
      <c r="CE614" s="529"/>
      <c r="CF614" s="529"/>
      <c r="CG614" s="529"/>
      <c r="CH614" s="529"/>
      <c r="CI614" s="529"/>
      <c r="CJ614" s="529"/>
      <c r="CK614" s="529"/>
      <c r="CL614" s="529"/>
      <c r="CM614" s="529"/>
      <c r="CN614" s="529"/>
      <c r="CO614" s="529"/>
      <c r="CP614" s="529"/>
      <c r="CQ614" s="529"/>
    </row>
    <row r="615" spans="1:95" s="70" customFormat="1" ht="15" customHeight="1" x14ac:dyDescent="0.2">
      <c r="A615" s="11">
        <v>142</v>
      </c>
      <c r="B615" s="277"/>
      <c r="C615" s="287"/>
      <c r="D615" s="1485" t="s">
        <v>22</v>
      </c>
      <c r="E615" s="1486"/>
      <c r="F615" s="1486"/>
      <c r="G615" s="1486"/>
      <c r="H615" s="1486"/>
      <c r="I615" s="1486"/>
      <c r="J615" s="1486"/>
      <c r="K615" s="1486"/>
      <c r="L615" s="1486"/>
      <c r="M615" s="1486"/>
      <c r="N615" s="1486"/>
      <c r="O615" s="1486"/>
      <c r="P615" s="1486"/>
      <c r="Q615" s="1486"/>
      <c r="R615" s="1486"/>
      <c r="S615" s="1486"/>
      <c r="T615" s="1486"/>
      <c r="U615" s="1486"/>
      <c r="V615" s="1486"/>
      <c r="W615" s="1486"/>
      <c r="X615" s="1486"/>
      <c r="Y615" s="1486"/>
      <c r="Z615" s="1486"/>
      <c r="AA615" s="1486"/>
      <c r="AB615" s="1486"/>
      <c r="AC615" s="1486"/>
      <c r="AD615" s="1486"/>
      <c r="AE615" s="1486"/>
      <c r="AF615" s="1486"/>
      <c r="AG615" s="536"/>
      <c r="AH615" s="529"/>
      <c r="AI615" s="529"/>
      <c r="AJ615" s="529"/>
      <c r="AK615" s="529"/>
      <c r="AL615" s="529"/>
      <c r="AM615" s="529"/>
      <c r="AN615" s="529"/>
      <c r="AO615" s="529"/>
      <c r="AP615" s="529"/>
      <c r="AQ615" s="529"/>
      <c r="AR615" s="529"/>
      <c r="AS615" s="529"/>
      <c r="AT615" s="529"/>
      <c r="AU615" s="529"/>
      <c r="AV615" s="529"/>
      <c r="AW615" s="529"/>
      <c r="AX615" s="529"/>
      <c r="AY615" s="529"/>
      <c r="AZ615" s="529"/>
      <c r="BA615" s="529"/>
      <c r="BB615" s="529"/>
      <c r="BC615" s="529"/>
      <c r="BD615" s="529"/>
      <c r="BE615" s="529"/>
      <c r="BF615" s="529"/>
      <c r="BG615" s="529"/>
      <c r="BH615" s="529"/>
      <c r="BI615" s="529"/>
      <c r="BJ615" s="529"/>
      <c r="BK615" s="529"/>
      <c r="BL615" s="529"/>
      <c r="BM615" s="529"/>
      <c r="BN615" s="529"/>
      <c r="BO615" s="529"/>
      <c r="BP615" s="529"/>
      <c r="BQ615" s="529"/>
      <c r="BR615" s="529"/>
      <c r="BS615" s="529"/>
      <c r="BT615" s="529"/>
      <c r="BU615" s="529"/>
      <c r="BV615" s="529"/>
      <c r="BW615" s="529"/>
      <c r="BX615" s="529"/>
      <c r="BY615" s="529"/>
      <c r="BZ615" s="529"/>
      <c r="CA615" s="529"/>
      <c r="CB615" s="529"/>
      <c r="CC615" s="529"/>
      <c r="CD615" s="529"/>
      <c r="CE615" s="529"/>
      <c r="CF615" s="529"/>
      <c r="CG615" s="529"/>
      <c r="CH615" s="529"/>
      <c r="CI615" s="529"/>
      <c r="CJ615" s="529"/>
      <c r="CK615" s="529"/>
      <c r="CL615" s="529"/>
      <c r="CM615" s="529"/>
      <c r="CN615" s="529"/>
      <c r="CO615" s="529"/>
      <c r="CP615" s="529"/>
      <c r="CQ615" s="529"/>
    </row>
    <row r="616" spans="1:95" s="70" customFormat="1" ht="15" customHeight="1" x14ac:dyDescent="0.2">
      <c r="A616" s="11">
        <v>143</v>
      </c>
      <c r="B616" s="277"/>
      <c r="C616" s="287"/>
      <c r="D616" s="287"/>
      <c r="E616" s="1532" t="s">
        <v>118</v>
      </c>
      <c r="F616" s="1533"/>
      <c r="G616" s="1533"/>
      <c r="H616" s="1533"/>
      <c r="I616" s="1533"/>
      <c r="J616" s="1533"/>
      <c r="K616" s="1533"/>
      <c r="L616" s="1534"/>
      <c r="M616" s="407">
        <f>SUBTOTAL(9,M617:M618)</f>
        <v>0</v>
      </c>
      <c r="N616" s="410">
        <f t="shared" ref="N616:AC616" si="138">SUBTOTAL(9,N617:N618)</f>
        <v>0</v>
      </c>
      <c r="O616" s="414">
        <f t="shared" si="138"/>
        <v>0</v>
      </c>
      <c r="P616" s="413">
        <f t="shared" si="138"/>
        <v>0</v>
      </c>
      <c r="Q616" s="415">
        <f t="shared" si="138"/>
        <v>0</v>
      </c>
      <c r="R616" s="414">
        <f t="shared" si="138"/>
        <v>0</v>
      </c>
      <c r="S616" s="414">
        <f t="shared" si="138"/>
        <v>0</v>
      </c>
      <c r="T616" s="414">
        <f t="shared" si="138"/>
        <v>0</v>
      </c>
      <c r="U616" s="414">
        <f t="shared" si="138"/>
        <v>0</v>
      </c>
      <c r="V616" s="414">
        <f t="shared" si="138"/>
        <v>0</v>
      </c>
      <c r="W616" s="414">
        <f t="shared" si="138"/>
        <v>0</v>
      </c>
      <c r="X616" s="414">
        <f t="shared" si="138"/>
        <v>0</v>
      </c>
      <c r="Y616" s="414">
        <f t="shared" si="138"/>
        <v>0</v>
      </c>
      <c r="Z616" s="414">
        <f t="shared" si="138"/>
        <v>0</v>
      </c>
      <c r="AA616" s="414">
        <f t="shared" si="138"/>
        <v>0</v>
      </c>
      <c r="AB616" s="424">
        <f t="shared" si="138"/>
        <v>0</v>
      </c>
      <c r="AC616" s="407">
        <f t="shared" si="138"/>
        <v>0</v>
      </c>
      <c r="AD616" s="996"/>
      <c r="AE616" s="997"/>
      <c r="AF616" s="997"/>
      <c r="AG616" s="536"/>
      <c r="AH616" s="529"/>
      <c r="AI616" s="529"/>
      <c r="AJ616" s="529"/>
      <c r="AK616" s="529"/>
      <c r="AL616" s="529"/>
      <c r="AM616" s="529"/>
      <c r="AN616" s="529"/>
      <c r="AO616" s="529"/>
      <c r="AP616" s="529"/>
      <c r="AQ616" s="529"/>
      <c r="AR616" s="529"/>
      <c r="AS616" s="529"/>
      <c r="AT616" s="529"/>
      <c r="AU616" s="529"/>
      <c r="AV616" s="529"/>
      <c r="AW616" s="529"/>
      <c r="AX616" s="529"/>
      <c r="AY616" s="529"/>
      <c r="AZ616" s="529"/>
      <c r="BA616" s="529"/>
      <c r="BB616" s="529"/>
      <c r="BC616" s="529"/>
      <c r="BD616" s="529"/>
      <c r="BE616" s="529"/>
      <c r="BF616" s="529"/>
      <c r="BG616" s="529"/>
      <c r="BH616" s="529"/>
      <c r="BI616" s="529"/>
      <c r="BJ616" s="529"/>
      <c r="BK616" s="529"/>
      <c r="BL616" s="529"/>
      <c r="BM616" s="529"/>
      <c r="BN616" s="529"/>
      <c r="BO616" s="529"/>
      <c r="BP616" s="529"/>
      <c r="BQ616" s="529"/>
      <c r="BR616" s="529"/>
      <c r="BS616" s="529"/>
      <c r="BT616" s="529"/>
      <c r="BU616" s="529"/>
      <c r="BV616" s="529"/>
      <c r="BW616" s="529"/>
      <c r="BX616" s="529"/>
      <c r="BY616" s="529"/>
      <c r="BZ616" s="529"/>
      <c r="CA616" s="529"/>
      <c r="CB616" s="529"/>
      <c r="CC616" s="529"/>
      <c r="CD616" s="529"/>
      <c r="CE616" s="529"/>
      <c r="CF616" s="529"/>
      <c r="CG616" s="529"/>
      <c r="CH616" s="529"/>
      <c r="CI616" s="529"/>
      <c r="CJ616" s="529"/>
      <c r="CK616" s="529"/>
      <c r="CL616" s="529"/>
      <c r="CM616" s="529"/>
      <c r="CN616" s="529"/>
      <c r="CO616" s="529"/>
      <c r="CP616" s="529"/>
      <c r="CQ616" s="529"/>
    </row>
    <row r="617" spans="1:95" s="70" customFormat="1" ht="15" customHeight="1" x14ac:dyDescent="0.2">
      <c r="A617" s="11">
        <v>144</v>
      </c>
      <c r="B617" s="277"/>
      <c r="C617" s="287"/>
      <c r="D617" s="287"/>
      <c r="E617" s="288"/>
      <c r="F617" s="1455" t="s">
        <v>124</v>
      </c>
      <c r="G617" s="1456"/>
      <c r="H617" s="1456"/>
      <c r="I617" s="1456"/>
      <c r="J617" s="1456"/>
      <c r="K617" s="1456"/>
      <c r="L617" s="1457"/>
      <c r="M617" s="698">
        <v>0</v>
      </c>
      <c r="N617" s="699">
        <v>0</v>
      </c>
      <c r="O617" s="700">
        <v>0</v>
      </c>
      <c r="P617" s="700">
        <v>0</v>
      </c>
      <c r="Q617" s="705">
        <v>0</v>
      </c>
      <c r="R617" s="700">
        <v>0</v>
      </c>
      <c r="S617" s="701">
        <v>0</v>
      </c>
      <c r="T617" s="700">
        <v>0</v>
      </c>
      <c r="U617" s="701">
        <v>0</v>
      </c>
      <c r="V617" s="700">
        <v>0</v>
      </c>
      <c r="W617" s="701">
        <v>0</v>
      </c>
      <c r="X617" s="700">
        <v>0</v>
      </c>
      <c r="Y617" s="701">
        <v>0</v>
      </c>
      <c r="Z617" s="700">
        <v>0</v>
      </c>
      <c r="AA617" s="701">
        <v>0</v>
      </c>
      <c r="AB617" s="706">
        <v>0</v>
      </c>
      <c r="AC617" s="698">
        <v>0</v>
      </c>
      <c r="AD617" s="996"/>
      <c r="AE617" s="997"/>
      <c r="AF617" s="997"/>
      <c r="AG617" s="536"/>
      <c r="AH617" s="529"/>
      <c r="AI617" s="529"/>
      <c r="AJ617" s="529"/>
      <c r="AK617" s="529"/>
      <c r="AL617" s="529"/>
      <c r="AM617" s="529"/>
      <c r="AN617" s="529"/>
      <c r="AO617" s="529"/>
      <c r="AP617" s="529"/>
      <c r="AQ617" s="529"/>
      <c r="AR617" s="529"/>
      <c r="AS617" s="529"/>
      <c r="AT617" s="529"/>
      <c r="AU617" s="529"/>
      <c r="AV617" s="529"/>
      <c r="AW617" s="529"/>
      <c r="AX617" s="529"/>
      <c r="AY617" s="529"/>
      <c r="AZ617" s="529"/>
      <c r="BA617" s="529"/>
      <c r="BB617" s="529"/>
      <c r="BC617" s="529"/>
      <c r="BD617" s="529"/>
      <c r="BE617" s="529"/>
      <c r="BF617" s="529"/>
      <c r="BG617" s="529"/>
      <c r="BH617" s="529"/>
      <c r="BI617" s="529"/>
      <c r="BJ617" s="529"/>
      <c r="BK617" s="529"/>
      <c r="BL617" s="529"/>
      <c r="BM617" s="529"/>
      <c r="BN617" s="529"/>
      <c r="BO617" s="529"/>
      <c r="BP617" s="529"/>
      <c r="BQ617" s="529"/>
      <c r="BR617" s="529"/>
      <c r="BS617" s="529"/>
      <c r="BT617" s="529"/>
      <c r="BU617" s="529"/>
      <c r="BV617" s="529"/>
      <c r="BW617" s="529"/>
      <c r="BX617" s="529"/>
      <c r="BY617" s="529"/>
      <c r="BZ617" s="529"/>
      <c r="CA617" s="529"/>
      <c r="CB617" s="529"/>
      <c r="CC617" s="529"/>
      <c r="CD617" s="529"/>
      <c r="CE617" s="529"/>
      <c r="CF617" s="529"/>
      <c r="CG617" s="529"/>
      <c r="CH617" s="529"/>
      <c r="CI617" s="529"/>
      <c r="CJ617" s="529"/>
      <c r="CK617" s="529"/>
      <c r="CL617" s="529"/>
      <c r="CM617" s="529"/>
      <c r="CN617" s="529"/>
      <c r="CO617" s="529"/>
      <c r="CP617" s="529"/>
      <c r="CQ617" s="529"/>
    </row>
    <row r="618" spans="1:95" s="70" customFormat="1" ht="15" customHeight="1" x14ac:dyDescent="0.2">
      <c r="A618" s="11">
        <v>145</v>
      </c>
      <c r="B618" s="277"/>
      <c r="C618" s="287"/>
      <c r="D618" s="287"/>
      <c r="E618" s="288"/>
      <c r="F618" s="1458" t="s">
        <v>571</v>
      </c>
      <c r="G618" s="1459"/>
      <c r="H618" s="1459"/>
      <c r="I618" s="1459"/>
      <c r="J618" s="1459"/>
      <c r="K618" s="1459"/>
      <c r="L618" s="1460"/>
      <c r="M618" s="698">
        <v>0</v>
      </c>
      <c r="N618" s="699">
        <v>0</v>
      </c>
      <c r="O618" s="700">
        <v>0</v>
      </c>
      <c r="P618" s="700">
        <v>0</v>
      </c>
      <c r="Q618" s="705">
        <v>0</v>
      </c>
      <c r="R618" s="700">
        <v>0</v>
      </c>
      <c r="S618" s="701">
        <v>0</v>
      </c>
      <c r="T618" s="700">
        <v>0</v>
      </c>
      <c r="U618" s="701">
        <v>0</v>
      </c>
      <c r="V618" s="700">
        <v>0</v>
      </c>
      <c r="W618" s="701">
        <v>0</v>
      </c>
      <c r="X618" s="700">
        <v>0</v>
      </c>
      <c r="Y618" s="701">
        <v>0</v>
      </c>
      <c r="Z618" s="700">
        <v>0</v>
      </c>
      <c r="AA618" s="701">
        <v>0</v>
      </c>
      <c r="AB618" s="706">
        <v>0</v>
      </c>
      <c r="AC618" s="698">
        <v>0</v>
      </c>
      <c r="AD618" s="996"/>
      <c r="AE618" s="997"/>
      <c r="AF618" s="997"/>
      <c r="AG618" s="536"/>
      <c r="AH618" s="529"/>
      <c r="AI618" s="529"/>
      <c r="AJ618" s="529"/>
      <c r="AK618" s="529"/>
      <c r="AL618" s="529"/>
      <c r="AM618" s="529"/>
      <c r="AN618" s="529"/>
      <c r="AO618" s="529"/>
      <c r="AP618" s="529"/>
      <c r="AQ618" s="529"/>
      <c r="AR618" s="529"/>
      <c r="AS618" s="529"/>
      <c r="AT618" s="529"/>
      <c r="AU618" s="529"/>
      <c r="AV618" s="529"/>
      <c r="AW618" s="529"/>
      <c r="AX618" s="529"/>
      <c r="AY618" s="529"/>
      <c r="AZ618" s="529"/>
      <c r="BA618" s="529"/>
      <c r="BB618" s="529"/>
      <c r="BC618" s="529"/>
      <c r="BD618" s="529"/>
      <c r="BE618" s="529"/>
      <c r="BF618" s="529"/>
      <c r="BG618" s="529"/>
      <c r="BH618" s="529"/>
      <c r="BI618" s="529"/>
      <c r="BJ618" s="529"/>
      <c r="BK618" s="529"/>
      <c r="BL618" s="529"/>
      <c r="BM618" s="529"/>
      <c r="BN618" s="529"/>
      <c r="BO618" s="529"/>
      <c r="BP618" s="529"/>
      <c r="BQ618" s="529"/>
      <c r="BR618" s="529"/>
      <c r="BS618" s="529"/>
      <c r="BT618" s="529"/>
      <c r="BU618" s="529"/>
      <c r="BV618" s="529"/>
      <c r="BW618" s="529"/>
      <c r="BX618" s="529"/>
      <c r="BY618" s="529"/>
      <c r="BZ618" s="529"/>
      <c r="CA618" s="529"/>
      <c r="CB618" s="529"/>
      <c r="CC618" s="529"/>
      <c r="CD618" s="529"/>
      <c r="CE618" s="529"/>
      <c r="CF618" s="529"/>
      <c r="CG618" s="529"/>
      <c r="CH618" s="529"/>
      <c r="CI618" s="529"/>
      <c r="CJ618" s="529"/>
      <c r="CK618" s="529"/>
      <c r="CL618" s="529"/>
      <c r="CM618" s="529"/>
      <c r="CN618" s="529"/>
      <c r="CO618" s="529"/>
      <c r="CP618" s="529"/>
      <c r="CQ618" s="529"/>
    </row>
    <row r="619" spans="1:95" s="70" customFormat="1" ht="15" customHeight="1" x14ac:dyDescent="0.2">
      <c r="A619" s="11">
        <v>146</v>
      </c>
      <c r="B619" s="277"/>
      <c r="C619" s="287"/>
      <c r="D619" s="287"/>
      <c r="E619" s="1452" t="s">
        <v>119</v>
      </c>
      <c r="F619" s="1453"/>
      <c r="G619" s="1453"/>
      <c r="H619" s="1453"/>
      <c r="I619" s="1453"/>
      <c r="J619" s="1453"/>
      <c r="K619" s="1453"/>
      <c r="L619" s="1454"/>
      <c r="M619" s="407">
        <f>SUBTOTAL(9,M620:M622)</f>
        <v>0</v>
      </c>
      <c r="N619" s="410">
        <f t="shared" ref="N619:AC619" si="139">SUBTOTAL(9,N620:N622)</f>
        <v>0</v>
      </c>
      <c r="O619" s="414">
        <f t="shared" si="139"/>
        <v>0</v>
      </c>
      <c r="P619" s="413">
        <f t="shared" si="139"/>
        <v>0</v>
      </c>
      <c r="Q619" s="415">
        <f t="shared" si="139"/>
        <v>0</v>
      </c>
      <c r="R619" s="414">
        <f t="shared" si="139"/>
        <v>0</v>
      </c>
      <c r="S619" s="414">
        <f t="shared" si="139"/>
        <v>0</v>
      </c>
      <c r="T619" s="414">
        <f t="shared" si="139"/>
        <v>0</v>
      </c>
      <c r="U619" s="414">
        <f t="shared" si="139"/>
        <v>0</v>
      </c>
      <c r="V619" s="414">
        <f t="shared" si="139"/>
        <v>0</v>
      </c>
      <c r="W619" s="414">
        <f t="shared" si="139"/>
        <v>0</v>
      </c>
      <c r="X619" s="414">
        <f t="shared" si="139"/>
        <v>0</v>
      </c>
      <c r="Y619" s="414">
        <f t="shared" si="139"/>
        <v>0</v>
      </c>
      <c r="Z619" s="414">
        <f t="shared" si="139"/>
        <v>0</v>
      </c>
      <c r="AA619" s="414">
        <f t="shared" si="139"/>
        <v>0</v>
      </c>
      <c r="AB619" s="424">
        <f t="shared" si="139"/>
        <v>0</v>
      </c>
      <c r="AC619" s="407">
        <f t="shared" si="139"/>
        <v>0</v>
      </c>
      <c r="AD619" s="996"/>
      <c r="AE619" s="997"/>
      <c r="AF619" s="997"/>
      <c r="AG619" s="536"/>
      <c r="AH619" s="529"/>
      <c r="AI619" s="529"/>
      <c r="AJ619" s="529"/>
      <c r="AK619" s="529"/>
      <c r="AL619" s="529"/>
      <c r="AM619" s="529"/>
      <c r="AN619" s="529"/>
      <c r="AO619" s="529"/>
      <c r="AP619" s="529"/>
      <c r="AQ619" s="529"/>
      <c r="AR619" s="529"/>
      <c r="AS619" s="529"/>
      <c r="AT619" s="529"/>
      <c r="AU619" s="529"/>
      <c r="AV619" s="529"/>
      <c r="AW619" s="529"/>
      <c r="AX619" s="529"/>
      <c r="AY619" s="529"/>
      <c r="AZ619" s="529"/>
      <c r="BA619" s="529"/>
      <c r="BB619" s="529"/>
      <c r="BC619" s="529"/>
      <c r="BD619" s="529"/>
      <c r="BE619" s="529"/>
      <c r="BF619" s="529"/>
      <c r="BG619" s="529"/>
      <c r="BH619" s="529"/>
      <c r="BI619" s="529"/>
      <c r="BJ619" s="529"/>
      <c r="BK619" s="529"/>
      <c r="BL619" s="529"/>
      <c r="BM619" s="529"/>
      <c r="BN619" s="529"/>
      <c r="BO619" s="529"/>
      <c r="BP619" s="529"/>
      <c r="BQ619" s="529"/>
      <c r="BR619" s="529"/>
      <c r="BS619" s="529"/>
      <c r="BT619" s="529"/>
      <c r="BU619" s="529"/>
      <c r="BV619" s="529"/>
      <c r="BW619" s="529"/>
      <c r="BX619" s="529"/>
      <c r="BY619" s="529"/>
      <c r="BZ619" s="529"/>
      <c r="CA619" s="529"/>
      <c r="CB619" s="529"/>
      <c r="CC619" s="529"/>
      <c r="CD619" s="529"/>
      <c r="CE619" s="529"/>
      <c r="CF619" s="529"/>
      <c r="CG619" s="529"/>
      <c r="CH619" s="529"/>
      <c r="CI619" s="529"/>
      <c r="CJ619" s="529"/>
      <c r="CK619" s="529"/>
      <c r="CL619" s="529"/>
      <c r="CM619" s="529"/>
      <c r="CN619" s="529"/>
      <c r="CO619" s="529"/>
      <c r="CP619" s="529"/>
      <c r="CQ619" s="529"/>
    </row>
    <row r="620" spans="1:95" s="70" customFormat="1" ht="15" customHeight="1" x14ac:dyDescent="0.2">
      <c r="A620" s="11">
        <v>147</v>
      </c>
      <c r="B620" s="277"/>
      <c r="C620" s="287"/>
      <c r="D620" s="287"/>
      <c r="E620" s="288"/>
      <c r="F620" s="1455" t="s">
        <v>116</v>
      </c>
      <c r="G620" s="1456"/>
      <c r="H620" s="1456"/>
      <c r="I620" s="1456"/>
      <c r="J620" s="1456"/>
      <c r="K620" s="1456"/>
      <c r="L620" s="1457"/>
      <c r="M620" s="698">
        <v>0</v>
      </c>
      <c r="N620" s="699">
        <v>0</v>
      </c>
      <c r="O620" s="700">
        <v>0</v>
      </c>
      <c r="P620" s="700">
        <v>0</v>
      </c>
      <c r="Q620" s="705">
        <v>0</v>
      </c>
      <c r="R620" s="700">
        <v>0</v>
      </c>
      <c r="S620" s="701">
        <v>0</v>
      </c>
      <c r="T620" s="700">
        <v>0</v>
      </c>
      <c r="U620" s="701">
        <v>0</v>
      </c>
      <c r="V620" s="700">
        <v>0</v>
      </c>
      <c r="W620" s="701">
        <v>0</v>
      </c>
      <c r="X620" s="700">
        <v>0</v>
      </c>
      <c r="Y620" s="701">
        <v>0</v>
      </c>
      <c r="Z620" s="700">
        <v>0</v>
      </c>
      <c r="AA620" s="701">
        <v>0</v>
      </c>
      <c r="AB620" s="706">
        <v>0</v>
      </c>
      <c r="AC620" s="698">
        <v>0</v>
      </c>
      <c r="AD620" s="996"/>
      <c r="AE620" s="997"/>
      <c r="AF620" s="997"/>
      <c r="AG620" s="536"/>
      <c r="AH620" s="529"/>
      <c r="AI620" s="529"/>
      <c r="AJ620" s="529"/>
      <c r="AK620" s="529"/>
      <c r="AL620" s="529"/>
      <c r="AM620" s="529"/>
      <c r="AN620" s="529"/>
      <c r="AO620" s="529"/>
      <c r="AP620" s="529"/>
      <c r="AQ620" s="529"/>
      <c r="AR620" s="529"/>
      <c r="AS620" s="529"/>
      <c r="AT620" s="529"/>
      <c r="AU620" s="529"/>
      <c r="AV620" s="529"/>
      <c r="AW620" s="529"/>
      <c r="AX620" s="529"/>
      <c r="AY620" s="529"/>
      <c r="AZ620" s="529"/>
      <c r="BA620" s="529"/>
      <c r="BB620" s="529"/>
      <c r="BC620" s="529"/>
      <c r="BD620" s="529"/>
      <c r="BE620" s="529"/>
      <c r="BF620" s="529"/>
      <c r="BG620" s="529"/>
      <c r="BH620" s="529"/>
      <c r="BI620" s="529"/>
      <c r="BJ620" s="529"/>
      <c r="BK620" s="529"/>
      <c r="BL620" s="529"/>
      <c r="BM620" s="529"/>
      <c r="BN620" s="529"/>
      <c r="BO620" s="529"/>
      <c r="BP620" s="529"/>
      <c r="BQ620" s="529"/>
      <c r="BR620" s="529"/>
      <c r="BS620" s="529"/>
      <c r="BT620" s="529"/>
      <c r="BU620" s="529"/>
      <c r="BV620" s="529"/>
      <c r="BW620" s="529"/>
      <c r="BX620" s="529"/>
      <c r="BY620" s="529"/>
      <c r="BZ620" s="529"/>
      <c r="CA620" s="529"/>
      <c r="CB620" s="529"/>
      <c r="CC620" s="529"/>
      <c r="CD620" s="529"/>
      <c r="CE620" s="529"/>
      <c r="CF620" s="529"/>
      <c r="CG620" s="529"/>
      <c r="CH620" s="529"/>
      <c r="CI620" s="529"/>
      <c r="CJ620" s="529"/>
      <c r="CK620" s="529"/>
      <c r="CL620" s="529"/>
      <c r="CM620" s="529"/>
      <c r="CN620" s="529"/>
      <c r="CO620" s="529"/>
      <c r="CP620" s="529"/>
      <c r="CQ620" s="529"/>
    </row>
    <row r="621" spans="1:95" s="70" customFormat="1" ht="15" customHeight="1" x14ac:dyDescent="0.2">
      <c r="A621" s="11">
        <v>148</v>
      </c>
      <c r="B621" s="277"/>
      <c r="C621" s="287"/>
      <c r="D621" s="287"/>
      <c r="E621" s="288"/>
      <c r="F621" s="1449" t="s">
        <v>567</v>
      </c>
      <c r="G621" s="1450"/>
      <c r="H621" s="1450"/>
      <c r="I621" s="1450"/>
      <c r="J621" s="1450"/>
      <c r="K621" s="1450"/>
      <c r="L621" s="1451"/>
      <c r="M621" s="698">
        <v>0</v>
      </c>
      <c r="N621" s="699">
        <v>0</v>
      </c>
      <c r="O621" s="700">
        <v>0</v>
      </c>
      <c r="P621" s="700">
        <v>0</v>
      </c>
      <c r="Q621" s="705">
        <v>0</v>
      </c>
      <c r="R621" s="700">
        <v>0</v>
      </c>
      <c r="S621" s="701">
        <v>0</v>
      </c>
      <c r="T621" s="700">
        <v>0</v>
      </c>
      <c r="U621" s="701">
        <v>0</v>
      </c>
      <c r="V621" s="700">
        <v>0</v>
      </c>
      <c r="W621" s="701">
        <v>0</v>
      </c>
      <c r="X621" s="700">
        <v>0</v>
      </c>
      <c r="Y621" s="701">
        <v>0</v>
      </c>
      <c r="Z621" s="700">
        <v>0</v>
      </c>
      <c r="AA621" s="701">
        <v>0</v>
      </c>
      <c r="AB621" s="706">
        <v>0</v>
      </c>
      <c r="AC621" s="698">
        <v>0</v>
      </c>
      <c r="AD621" s="996"/>
      <c r="AE621" s="997"/>
      <c r="AF621" s="997"/>
      <c r="AG621" s="536"/>
      <c r="AH621" s="529"/>
      <c r="AI621" s="529"/>
      <c r="AJ621" s="529"/>
      <c r="AK621" s="529"/>
      <c r="AL621" s="529"/>
      <c r="AM621" s="529"/>
      <c r="AN621" s="529"/>
      <c r="AO621" s="529"/>
      <c r="AP621" s="529"/>
      <c r="AQ621" s="529"/>
      <c r="AR621" s="529"/>
      <c r="AS621" s="529"/>
      <c r="AT621" s="529"/>
      <c r="AU621" s="529"/>
      <c r="AV621" s="529"/>
      <c r="AW621" s="529"/>
      <c r="AX621" s="529"/>
      <c r="AY621" s="529"/>
      <c r="AZ621" s="529"/>
      <c r="BA621" s="529"/>
      <c r="BB621" s="529"/>
      <c r="BC621" s="529"/>
      <c r="BD621" s="529"/>
      <c r="BE621" s="529"/>
      <c r="BF621" s="529"/>
      <c r="BG621" s="529"/>
      <c r="BH621" s="529"/>
      <c r="BI621" s="529"/>
      <c r="BJ621" s="529"/>
      <c r="BK621" s="529"/>
      <c r="BL621" s="529"/>
      <c r="BM621" s="529"/>
      <c r="BN621" s="529"/>
      <c r="BO621" s="529"/>
      <c r="BP621" s="529"/>
      <c r="BQ621" s="529"/>
      <c r="BR621" s="529"/>
      <c r="BS621" s="529"/>
      <c r="BT621" s="529"/>
      <c r="BU621" s="529"/>
      <c r="BV621" s="529"/>
      <c r="BW621" s="529"/>
      <c r="BX621" s="529"/>
      <c r="BY621" s="529"/>
      <c r="BZ621" s="529"/>
      <c r="CA621" s="529"/>
      <c r="CB621" s="529"/>
      <c r="CC621" s="529"/>
      <c r="CD621" s="529"/>
      <c r="CE621" s="529"/>
      <c r="CF621" s="529"/>
      <c r="CG621" s="529"/>
      <c r="CH621" s="529"/>
      <c r="CI621" s="529"/>
      <c r="CJ621" s="529"/>
      <c r="CK621" s="529"/>
      <c r="CL621" s="529"/>
      <c r="CM621" s="529"/>
      <c r="CN621" s="529"/>
      <c r="CO621" s="529"/>
      <c r="CP621" s="529"/>
      <c r="CQ621" s="529"/>
    </row>
    <row r="622" spans="1:95" s="70" customFormat="1" ht="27.75" customHeight="1" x14ac:dyDescent="0.2">
      <c r="A622" s="11">
        <v>149</v>
      </c>
      <c r="B622" s="277"/>
      <c r="C622" s="287"/>
      <c r="D622" s="287"/>
      <c r="E622" s="288"/>
      <c r="F622" s="1458" t="s">
        <v>125</v>
      </c>
      <c r="G622" s="1459"/>
      <c r="H622" s="1459"/>
      <c r="I622" s="1459"/>
      <c r="J622" s="1459"/>
      <c r="K622" s="1459"/>
      <c r="L622" s="1460"/>
      <c r="M622" s="698">
        <v>0</v>
      </c>
      <c r="N622" s="699">
        <v>0</v>
      </c>
      <c r="O622" s="700">
        <v>0</v>
      </c>
      <c r="P622" s="700">
        <v>0</v>
      </c>
      <c r="Q622" s="705">
        <v>0</v>
      </c>
      <c r="R622" s="700">
        <v>0</v>
      </c>
      <c r="S622" s="701">
        <v>0</v>
      </c>
      <c r="T622" s="700">
        <v>0</v>
      </c>
      <c r="U622" s="701">
        <v>0</v>
      </c>
      <c r="V622" s="700">
        <v>0</v>
      </c>
      <c r="W622" s="701">
        <v>0</v>
      </c>
      <c r="X622" s="700">
        <v>0</v>
      </c>
      <c r="Y622" s="701">
        <v>0</v>
      </c>
      <c r="Z622" s="700">
        <v>0</v>
      </c>
      <c r="AA622" s="701">
        <v>0</v>
      </c>
      <c r="AB622" s="706">
        <v>0</v>
      </c>
      <c r="AC622" s="698">
        <v>0</v>
      </c>
      <c r="AD622" s="996"/>
      <c r="AE622" s="997"/>
      <c r="AF622" s="997"/>
      <c r="AG622" s="536"/>
      <c r="AH622" s="529"/>
      <c r="AI622" s="529"/>
      <c r="AJ622" s="529"/>
      <c r="AK622" s="529"/>
      <c r="AL622" s="529"/>
      <c r="AM622" s="529"/>
      <c r="AN622" s="529"/>
      <c r="AO622" s="529"/>
      <c r="AP622" s="529"/>
      <c r="AQ622" s="529"/>
      <c r="AR622" s="529"/>
      <c r="AS622" s="529"/>
      <c r="AT622" s="529"/>
      <c r="AU622" s="529"/>
      <c r="AV622" s="529"/>
      <c r="AW622" s="529"/>
      <c r="AX622" s="529"/>
      <c r="AY622" s="529"/>
      <c r="AZ622" s="529"/>
      <c r="BA622" s="529"/>
      <c r="BB622" s="529"/>
      <c r="BC622" s="529"/>
      <c r="BD622" s="529"/>
      <c r="BE622" s="529"/>
      <c r="BF622" s="529"/>
      <c r="BG622" s="529"/>
      <c r="BH622" s="529"/>
      <c r="BI622" s="529"/>
      <c r="BJ622" s="529"/>
      <c r="BK622" s="529"/>
      <c r="BL622" s="529"/>
      <c r="BM622" s="529"/>
      <c r="BN622" s="529"/>
      <c r="BO622" s="529"/>
      <c r="BP622" s="529"/>
      <c r="BQ622" s="529"/>
      <c r="BR622" s="529"/>
      <c r="BS622" s="529"/>
      <c r="BT622" s="529"/>
      <c r="BU622" s="529"/>
      <c r="BV622" s="529"/>
      <c r="BW622" s="529"/>
      <c r="BX622" s="529"/>
      <c r="BY622" s="529"/>
      <c r="BZ622" s="529"/>
      <c r="CA622" s="529"/>
      <c r="CB622" s="529"/>
      <c r="CC622" s="529"/>
      <c r="CD622" s="529"/>
      <c r="CE622" s="529"/>
      <c r="CF622" s="529"/>
      <c r="CG622" s="529"/>
      <c r="CH622" s="529"/>
      <c r="CI622" s="529"/>
      <c r="CJ622" s="529"/>
      <c r="CK622" s="529"/>
      <c r="CL622" s="529"/>
      <c r="CM622" s="529"/>
      <c r="CN622" s="529"/>
      <c r="CO622" s="529"/>
      <c r="CP622" s="529"/>
      <c r="CQ622" s="529"/>
    </row>
    <row r="623" spans="1:95" s="70" customFormat="1" ht="15" customHeight="1" x14ac:dyDescent="0.2">
      <c r="A623" s="11">
        <v>150</v>
      </c>
      <c r="B623" s="277"/>
      <c r="C623" s="287"/>
      <c r="D623" s="287"/>
      <c r="E623" s="1452" t="s">
        <v>120</v>
      </c>
      <c r="F623" s="1453"/>
      <c r="G623" s="1453"/>
      <c r="H623" s="1453"/>
      <c r="I623" s="1453"/>
      <c r="J623" s="1453"/>
      <c r="K623" s="1453"/>
      <c r="L623" s="1454"/>
      <c r="M623" s="407">
        <f>SUBTOTAL(9,M624:M625)</f>
        <v>0</v>
      </c>
      <c r="N623" s="410">
        <f t="shared" ref="N623:AC623" si="140">SUBTOTAL(9,N624:N625)</f>
        <v>0</v>
      </c>
      <c r="O623" s="414">
        <f t="shared" si="140"/>
        <v>0</v>
      </c>
      <c r="P623" s="413">
        <f t="shared" si="140"/>
        <v>0</v>
      </c>
      <c r="Q623" s="415">
        <f t="shared" si="140"/>
        <v>0</v>
      </c>
      <c r="R623" s="414">
        <f t="shared" si="140"/>
        <v>0</v>
      </c>
      <c r="S623" s="414">
        <f t="shared" si="140"/>
        <v>0</v>
      </c>
      <c r="T623" s="414">
        <f t="shared" si="140"/>
        <v>0</v>
      </c>
      <c r="U623" s="414">
        <f t="shared" si="140"/>
        <v>0</v>
      </c>
      <c r="V623" s="414">
        <f t="shared" si="140"/>
        <v>0</v>
      </c>
      <c r="W623" s="414">
        <f t="shared" si="140"/>
        <v>0</v>
      </c>
      <c r="X623" s="414">
        <f t="shared" si="140"/>
        <v>0</v>
      </c>
      <c r="Y623" s="414">
        <f t="shared" si="140"/>
        <v>0</v>
      </c>
      <c r="Z623" s="414">
        <f t="shared" si="140"/>
        <v>0</v>
      </c>
      <c r="AA623" s="414">
        <f t="shared" si="140"/>
        <v>0</v>
      </c>
      <c r="AB623" s="424">
        <f t="shared" si="140"/>
        <v>0</v>
      </c>
      <c r="AC623" s="407">
        <f t="shared" si="140"/>
        <v>0</v>
      </c>
      <c r="AD623" s="996"/>
      <c r="AE623" s="997"/>
      <c r="AF623" s="997"/>
      <c r="AG623" s="536"/>
      <c r="AH623" s="529"/>
      <c r="AI623" s="529"/>
      <c r="AJ623" s="529"/>
      <c r="AK623" s="529"/>
      <c r="AL623" s="529"/>
      <c r="AM623" s="529"/>
      <c r="AN623" s="529"/>
      <c r="AO623" s="529"/>
      <c r="AP623" s="529"/>
      <c r="AQ623" s="529"/>
      <c r="AR623" s="529"/>
      <c r="AS623" s="529"/>
      <c r="AT623" s="529"/>
      <c r="AU623" s="529"/>
      <c r="AV623" s="529"/>
      <c r="AW623" s="529"/>
      <c r="AX623" s="529"/>
      <c r="AY623" s="529"/>
      <c r="AZ623" s="529"/>
      <c r="BA623" s="529"/>
      <c r="BB623" s="529"/>
      <c r="BC623" s="529"/>
      <c r="BD623" s="529"/>
      <c r="BE623" s="529"/>
      <c r="BF623" s="529"/>
      <c r="BG623" s="529"/>
      <c r="BH623" s="529"/>
      <c r="BI623" s="529"/>
      <c r="BJ623" s="529"/>
      <c r="BK623" s="529"/>
      <c r="BL623" s="529"/>
      <c r="BM623" s="529"/>
      <c r="BN623" s="529"/>
      <c r="BO623" s="529"/>
      <c r="BP623" s="529"/>
      <c r="BQ623" s="529"/>
      <c r="BR623" s="529"/>
      <c r="BS623" s="529"/>
      <c r="BT623" s="529"/>
      <c r="BU623" s="529"/>
      <c r="BV623" s="529"/>
      <c r="BW623" s="529"/>
      <c r="BX623" s="529"/>
      <c r="BY623" s="529"/>
      <c r="BZ623" s="529"/>
      <c r="CA623" s="529"/>
      <c r="CB623" s="529"/>
      <c r="CC623" s="529"/>
      <c r="CD623" s="529"/>
      <c r="CE623" s="529"/>
      <c r="CF623" s="529"/>
      <c r="CG623" s="529"/>
      <c r="CH623" s="529"/>
      <c r="CI623" s="529"/>
      <c r="CJ623" s="529"/>
      <c r="CK623" s="529"/>
      <c r="CL623" s="529"/>
      <c r="CM623" s="529"/>
      <c r="CN623" s="529"/>
      <c r="CO623" s="529"/>
      <c r="CP623" s="529"/>
      <c r="CQ623" s="529"/>
    </row>
    <row r="624" spans="1:95" s="70" customFormat="1" ht="15" customHeight="1" x14ac:dyDescent="0.2">
      <c r="A624" s="11">
        <v>151</v>
      </c>
      <c r="B624" s="277"/>
      <c r="C624" s="287"/>
      <c r="D624" s="287"/>
      <c r="E624" s="288"/>
      <c r="F624" s="1455" t="s">
        <v>117</v>
      </c>
      <c r="G624" s="1456"/>
      <c r="H624" s="1456"/>
      <c r="I624" s="1456"/>
      <c r="J624" s="1456"/>
      <c r="K624" s="1456"/>
      <c r="L624" s="1457"/>
      <c r="M624" s="698">
        <v>0</v>
      </c>
      <c r="N624" s="699">
        <v>0</v>
      </c>
      <c r="O624" s="700">
        <v>0</v>
      </c>
      <c r="P624" s="700">
        <v>0</v>
      </c>
      <c r="Q624" s="705">
        <v>0</v>
      </c>
      <c r="R624" s="700">
        <v>0</v>
      </c>
      <c r="S624" s="701">
        <v>0</v>
      </c>
      <c r="T624" s="700">
        <v>0</v>
      </c>
      <c r="U624" s="701">
        <v>0</v>
      </c>
      <c r="V624" s="700">
        <v>0</v>
      </c>
      <c r="W624" s="701">
        <v>0</v>
      </c>
      <c r="X624" s="700">
        <v>0</v>
      </c>
      <c r="Y624" s="701">
        <v>0</v>
      </c>
      <c r="Z624" s="700">
        <v>0</v>
      </c>
      <c r="AA624" s="701">
        <v>0</v>
      </c>
      <c r="AB624" s="706">
        <v>0</v>
      </c>
      <c r="AC624" s="698">
        <v>0</v>
      </c>
      <c r="AD624" s="996"/>
      <c r="AE624" s="997"/>
      <c r="AF624" s="997"/>
      <c r="AG624" s="536"/>
      <c r="AH624" s="529"/>
      <c r="AI624" s="529"/>
      <c r="AJ624" s="529"/>
      <c r="AK624" s="529"/>
      <c r="AL624" s="529"/>
      <c r="AM624" s="529"/>
      <c r="AN624" s="529"/>
      <c r="AO624" s="529"/>
      <c r="AP624" s="529"/>
      <c r="AQ624" s="529"/>
      <c r="AR624" s="529"/>
      <c r="AS624" s="529"/>
      <c r="AT624" s="529"/>
      <c r="AU624" s="529"/>
      <c r="AV624" s="529"/>
      <c r="AW624" s="529"/>
      <c r="AX624" s="529"/>
      <c r="AY624" s="529"/>
      <c r="AZ624" s="529"/>
      <c r="BA624" s="529"/>
      <c r="BB624" s="529"/>
      <c r="BC624" s="529"/>
      <c r="BD624" s="529"/>
      <c r="BE624" s="529"/>
      <c r="BF624" s="529"/>
      <c r="BG624" s="529"/>
      <c r="BH624" s="529"/>
      <c r="BI624" s="529"/>
      <c r="BJ624" s="529"/>
      <c r="BK624" s="529"/>
      <c r="BL624" s="529"/>
      <c r="BM624" s="529"/>
      <c r="BN624" s="529"/>
      <c r="BO624" s="529"/>
      <c r="BP624" s="529"/>
      <c r="BQ624" s="529"/>
      <c r="BR624" s="529"/>
      <c r="BS624" s="529"/>
      <c r="BT624" s="529"/>
      <c r="BU624" s="529"/>
      <c r="BV624" s="529"/>
      <c r="BW624" s="529"/>
      <c r="BX624" s="529"/>
      <c r="BY624" s="529"/>
      <c r="BZ624" s="529"/>
      <c r="CA624" s="529"/>
      <c r="CB624" s="529"/>
      <c r="CC624" s="529"/>
      <c r="CD624" s="529"/>
      <c r="CE624" s="529"/>
      <c r="CF624" s="529"/>
      <c r="CG624" s="529"/>
      <c r="CH624" s="529"/>
      <c r="CI624" s="529"/>
      <c r="CJ624" s="529"/>
      <c r="CK624" s="529"/>
      <c r="CL624" s="529"/>
      <c r="CM624" s="529"/>
      <c r="CN624" s="529"/>
      <c r="CO624" s="529"/>
      <c r="CP624" s="529"/>
      <c r="CQ624" s="529"/>
    </row>
    <row r="625" spans="1:95" s="70" customFormat="1" ht="15" customHeight="1" x14ac:dyDescent="0.2">
      <c r="A625" s="11">
        <v>152</v>
      </c>
      <c r="B625" s="277"/>
      <c r="C625" s="287"/>
      <c r="D625" s="287"/>
      <c r="E625" s="288"/>
      <c r="F625" s="1458" t="s">
        <v>572</v>
      </c>
      <c r="G625" s="1459"/>
      <c r="H625" s="1459"/>
      <c r="I625" s="1459"/>
      <c r="J625" s="1459"/>
      <c r="K625" s="1459"/>
      <c r="L625" s="1460"/>
      <c r="M625" s="698">
        <v>0</v>
      </c>
      <c r="N625" s="699">
        <v>0</v>
      </c>
      <c r="O625" s="700">
        <v>0</v>
      </c>
      <c r="P625" s="700">
        <v>0</v>
      </c>
      <c r="Q625" s="705">
        <v>0</v>
      </c>
      <c r="R625" s="700">
        <v>0</v>
      </c>
      <c r="S625" s="701">
        <v>0</v>
      </c>
      <c r="T625" s="700">
        <v>0</v>
      </c>
      <c r="U625" s="701">
        <v>0</v>
      </c>
      <c r="V625" s="700">
        <v>0</v>
      </c>
      <c r="W625" s="701">
        <v>0</v>
      </c>
      <c r="X625" s="700">
        <v>0</v>
      </c>
      <c r="Y625" s="701">
        <v>0</v>
      </c>
      <c r="Z625" s="700">
        <v>0</v>
      </c>
      <c r="AA625" s="701">
        <v>0</v>
      </c>
      <c r="AB625" s="706">
        <v>0</v>
      </c>
      <c r="AC625" s="698">
        <v>0</v>
      </c>
      <c r="AD625" s="996"/>
      <c r="AE625" s="997"/>
      <c r="AF625" s="997"/>
      <c r="AG625" s="536"/>
      <c r="AH625" s="529"/>
      <c r="AI625" s="529"/>
      <c r="AJ625" s="529"/>
      <c r="AK625" s="529"/>
      <c r="AL625" s="529"/>
      <c r="AM625" s="529"/>
      <c r="AN625" s="529"/>
      <c r="AO625" s="529"/>
      <c r="AP625" s="529"/>
      <c r="AQ625" s="529"/>
      <c r="AR625" s="529"/>
      <c r="AS625" s="529"/>
      <c r="AT625" s="529"/>
      <c r="AU625" s="529"/>
      <c r="AV625" s="529"/>
      <c r="AW625" s="529"/>
      <c r="AX625" s="529"/>
      <c r="AY625" s="529"/>
      <c r="AZ625" s="529"/>
      <c r="BA625" s="529"/>
      <c r="BB625" s="529"/>
      <c r="BC625" s="529"/>
      <c r="BD625" s="529"/>
      <c r="BE625" s="529"/>
      <c r="BF625" s="529"/>
      <c r="BG625" s="529"/>
      <c r="BH625" s="529"/>
      <c r="BI625" s="529"/>
      <c r="BJ625" s="529"/>
      <c r="BK625" s="529"/>
      <c r="BL625" s="529"/>
      <c r="BM625" s="529"/>
      <c r="BN625" s="529"/>
      <c r="BO625" s="529"/>
      <c r="BP625" s="529"/>
      <c r="BQ625" s="529"/>
      <c r="BR625" s="529"/>
      <c r="BS625" s="529"/>
      <c r="BT625" s="529"/>
      <c r="BU625" s="529"/>
      <c r="BV625" s="529"/>
      <c r="BW625" s="529"/>
      <c r="BX625" s="529"/>
      <c r="BY625" s="529"/>
      <c r="BZ625" s="529"/>
      <c r="CA625" s="529"/>
      <c r="CB625" s="529"/>
      <c r="CC625" s="529"/>
      <c r="CD625" s="529"/>
      <c r="CE625" s="529"/>
      <c r="CF625" s="529"/>
      <c r="CG625" s="529"/>
      <c r="CH625" s="529"/>
      <c r="CI625" s="529"/>
      <c r="CJ625" s="529"/>
      <c r="CK625" s="529"/>
      <c r="CL625" s="529"/>
      <c r="CM625" s="529"/>
      <c r="CN625" s="529"/>
      <c r="CO625" s="529"/>
      <c r="CP625" s="529"/>
      <c r="CQ625" s="529"/>
    </row>
    <row r="626" spans="1:95" s="70" customFormat="1" ht="15" customHeight="1" x14ac:dyDescent="0.2">
      <c r="A626" s="11">
        <v>153</v>
      </c>
      <c r="B626" s="277"/>
      <c r="C626" s="287"/>
      <c r="D626" s="287"/>
      <c r="E626" s="1452" t="s">
        <v>121</v>
      </c>
      <c r="F626" s="1453"/>
      <c r="G626" s="1453"/>
      <c r="H626" s="1453"/>
      <c r="I626" s="1453"/>
      <c r="J626" s="1453"/>
      <c r="K626" s="1453"/>
      <c r="L626" s="1454"/>
      <c r="M626" s="407">
        <f>SUBTOTAL(9,M627:M629)</f>
        <v>0</v>
      </c>
      <c r="N626" s="410">
        <f t="shared" ref="N626:AC626" si="141">SUBTOTAL(9,N627:N629)</f>
        <v>0</v>
      </c>
      <c r="O626" s="414">
        <f t="shared" si="141"/>
        <v>0</v>
      </c>
      <c r="P626" s="413">
        <f t="shared" si="141"/>
        <v>0</v>
      </c>
      <c r="Q626" s="415">
        <f t="shared" si="141"/>
        <v>0</v>
      </c>
      <c r="R626" s="414">
        <f t="shared" si="141"/>
        <v>0</v>
      </c>
      <c r="S626" s="414">
        <f t="shared" si="141"/>
        <v>0</v>
      </c>
      <c r="T626" s="414">
        <f t="shared" si="141"/>
        <v>0</v>
      </c>
      <c r="U626" s="414">
        <f t="shared" si="141"/>
        <v>0</v>
      </c>
      <c r="V626" s="414">
        <f t="shared" si="141"/>
        <v>0</v>
      </c>
      <c r="W626" s="414">
        <f t="shared" si="141"/>
        <v>0</v>
      </c>
      <c r="X626" s="414">
        <f t="shared" si="141"/>
        <v>0</v>
      </c>
      <c r="Y626" s="414">
        <f t="shared" si="141"/>
        <v>0</v>
      </c>
      <c r="Z626" s="414">
        <f t="shared" si="141"/>
        <v>0</v>
      </c>
      <c r="AA626" s="414">
        <f t="shared" si="141"/>
        <v>0</v>
      </c>
      <c r="AB626" s="424">
        <f t="shared" si="141"/>
        <v>0</v>
      </c>
      <c r="AC626" s="407">
        <f t="shared" si="141"/>
        <v>0</v>
      </c>
      <c r="AD626" s="996"/>
      <c r="AE626" s="997"/>
      <c r="AF626" s="997"/>
      <c r="AG626" s="536"/>
      <c r="AH626" s="529"/>
      <c r="AI626" s="529"/>
      <c r="AJ626" s="529"/>
      <c r="AK626" s="529"/>
      <c r="AL626" s="529"/>
      <c r="AM626" s="529"/>
      <c r="AN626" s="529"/>
      <c r="AO626" s="529"/>
      <c r="AP626" s="529"/>
      <c r="AQ626" s="529"/>
      <c r="AR626" s="529"/>
      <c r="AS626" s="529"/>
      <c r="AT626" s="529"/>
      <c r="AU626" s="529"/>
      <c r="AV626" s="529"/>
      <c r="AW626" s="529"/>
      <c r="AX626" s="529"/>
      <c r="AY626" s="529"/>
      <c r="AZ626" s="529"/>
      <c r="BA626" s="529"/>
      <c r="BB626" s="529"/>
      <c r="BC626" s="529"/>
      <c r="BD626" s="529"/>
      <c r="BE626" s="529"/>
      <c r="BF626" s="529"/>
      <c r="BG626" s="529"/>
      <c r="BH626" s="529"/>
      <c r="BI626" s="529"/>
      <c r="BJ626" s="529"/>
      <c r="BK626" s="529"/>
      <c r="BL626" s="529"/>
      <c r="BM626" s="529"/>
      <c r="BN626" s="529"/>
      <c r="BO626" s="529"/>
      <c r="BP626" s="529"/>
      <c r="BQ626" s="529"/>
      <c r="BR626" s="529"/>
      <c r="BS626" s="529"/>
      <c r="BT626" s="529"/>
      <c r="BU626" s="529"/>
      <c r="BV626" s="529"/>
      <c r="BW626" s="529"/>
      <c r="BX626" s="529"/>
      <c r="BY626" s="529"/>
      <c r="BZ626" s="529"/>
      <c r="CA626" s="529"/>
      <c r="CB626" s="529"/>
      <c r="CC626" s="529"/>
      <c r="CD626" s="529"/>
      <c r="CE626" s="529"/>
      <c r="CF626" s="529"/>
      <c r="CG626" s="529"/>
      <c r="CH626" s="529"/>
      <c r="CI626" s="529"/>
      <c r="CJ626" s="529"/>
      <c r="CK626" s="529"/>
      <c r="CL626" s="529"/>
      <c r="CM626" s="529"/>
      <c r="CN626" s="529"/>
      <c r="CO626" s="529"/>
      <c r="CP626" s="529"/>
      <c r="CQ626" s="529"/>
    </row>
    <row r="627" spans="1:95" s="70" customFormat="1" ht="15" customHeight="1" x14ac:dyDescent="0.2">
      <c r="A627" s="11">
        <v>154</v>
      </c>
      <c r="B627" s="277"/>
      <c r="C627" s="287"/>
      <c r="D627" s="287"/>
      <c r="E627" s="288"/>
      <c r="F627" s="1455" t="s">
        <v>122</v>
      </c>
      <c r="G627" s="1456"/>
      <c r="H627" s="1456"/>
      <c r="I627" s="1456"/>
      <c r="J627" s="1456"/>
      <c r="K627" s="1456"/>
      <c r="L627" s="1457"/>
      <c r="M627" s="698">
        <v>0</v>
      </c>
      <c r="N627" s="699">
        <v>0</v>
      </c>
      <c r="O627" s="700">
        <v>0</v>
      </c>
      <c r="P627" s="700">
        <v>0</v>
      </c>
      <c r="Q627" s="705">
        <v>0</v>
      </c>
      <c r="R627" s="700">
        <v>0</v>
      </c>
      <c r="S627" s="701">
        <v>0</v>
      </c>
      <c r="T627" s="700">
        <v>0</v>
      </c>
      <c r="U627" s="701">
        <v>0</v>
      </c>
      <c r="V627" s="700">
        <v>0</v>
      </c>
      <c r="W627" s="701">
        <v>0</v>
      </c>
      <c r="X627" s="700">
        <v>0</v>
      </c>
      <c r="Y627" s="701">
        <v>0</v>
      </c>
      <c r="Z627" s="700">
        <v>0</v>
      </c>
      <c r="AA627" s="701">
        <v>0</v>
      </c>
      <c r="AB627" s="706">
        <v>0</v>
      </c>
      <c r="AC627" s="698">
        <v>0</v>
      </c>
      <c r="AD627" s="996"/>
      <c r="AE627" s="997"/>
      <c r="AF627" s="997"/>
      <c r="AG627" s="536"/>
      <c r="AH627" s="529"/>
      <c r="AI627" s="529"/>
      <c r="AJ627" s="529"/>
      <c r="AK627" s="529"/>
      <c r="AL627" s="529"/>
      <c r="AM627" s="529"/>
      <c r="AN627" s="529"/>
      <c r="AO627" s="529"/>
      <c r="AP627" s="529"/>
      <c r="AQ627" s="529"/>
      <c r="AR627" s="529"/>
      <c r="AS627" s="529"/>
      <c r="AT627" s="529"/>
      <c r="AU627" s="529"/>
      <c r="AV627" s="529"/>
      <c r="AW627" s="529"/>
      <c r="AX627" s="529"/>
      <c r="AY627" s="529"/>
      <c r="AZ627" s="529"/>
      <c r="BA627" s="529"/>
      <c r="BB627" s="529"/>
      <c r="BC627" s="529"/>
      <c r="BD627" s="529"/>
      <c r="BE627" s="529"/>
      <c r="BF627" s="529"/>
      <c r="BG627" s="529"/>
      <c r="BH627" s="529"/>
      <c r="BI627" s="529"/>
      <c r="BJ627" s="529"/>
      <c r="BK627" s="529"/>
      <c r="BL627" s="529"/>
      <c r="BM627" s="529"/>
      <c r="BN627" s="529"/>
      <c r="BO627" s="529"/>
      <c r="BP627" s="529"/>
      <c r="BQ627" s="529"/>
      <c r="BR627" s="529"/>
      <c r="BS627" s="529"/>
      <c r="BT627" s="529"/>
      <c r="BU627" s="529"/>
      <c r="BV627" s="529"/>
      <c r="BW627" s="529"/>
      <c r="BX627" s="529"/>
      <c r="BY627" s="529"/>
      <c r="BZ627" s="529"/>
      <c r="CA627" s="529"/>
      <c r="CB627" s="529"/>
      <c r="CC627" s="529"/>
      <c r="CD627" s="529"/>
      <c r="CE627" s="529"/>
      <c r="CF627" s="529"/>
      <c r="CG627" s="529"/>
      <c r="CH627" s="529"/>
      <c r="CI627" s="529"/>
      <c r="CJ627" s="529"/>
      <c r="CK627" s="529"/>
      <c r="CL627" s="529"/>
      <c r="CM627" s="529"/>
      <c r="CN627" s="529"/>
      <c r="CO627" s="529"/>
      <c r="CP627" s="529"/>
      <c r="CQ627" s="529"/>
    </row>
    <row r="628" spans="1:95" s="70" customFormat="1" ht="15" customHeight="1" x14ac:dyDescent="0.2">
      <c r="A628" s="11">
        <v>155</v>
      </c>
      <c r="B628" s="277"/>
      <c r="C628" s="287"/>
      <c r="D628" s="287"/>
      <c r="E628" s="288"/>
      <c r="F628" s="1449" t="s">
        <v>573</v>
      </c>
      <c r="G628" s="1450"/>
      <c r="H628" s="1450"/>
      <c r="I628" s="1450"/>
      <c r="J628" s="1450"/>
      <c r="K628" s="1450"/>
      <c r="L628" s="1451"/>
      <c r="M628" s="698">
        <v>0</v>
      </c>
      <c r="N628" s="699">
        <v>0</v>
      </c>
      <c r="O628" s="700">
        <v>0</v>
      </c>
      <c r="P628" s="700">
        <v>0</v>
      </c>
      <c r="Q628" s="705">
        <v>0</v>
      </c>
      <c r="R628" s="700">
        <v>0</v>
      </c>
      <c r="S628" s="701">
        <v>0</v>
      </c>
      <c r="T628" s="700">
        <v>0</v>
      </c>
      <c r="U628" s="701">
        <v>0</v>
      </c>
      <c r="V628" s="700">
        <v>0</v>
      </c>
      <c r="W628" s="701">
        <v>0</v>
      </c>
      <c r="X628" s="700">
        <v>0</v>
      </c>
      <c r="Y628" s="701">
        <v>0</v>
      </c>
      <c r="Z628" s="700">
        <v>0</v>
      </c>
      <c r="AA628" s="701">
        <v>0</v>
      </c>
      <c r="AB628" s="706">
        <v>0</v>
      </c>
      <c r="AC628" s="698">
        <v>0</v>
      </c>
      <c r="AD628" s="996"/>
      <c r="AE628" s="997"/>
      <c r="AF628" s="997"/>
      <c r="AG628" s="536"/>
      <c r="AH628" s="529"/>
      <c r="AI628" s="529"/>
      <c r="AJ628" s="529"/>
      <c r="AK628" s="529"/>
      <c r="AL628" s="529"/>
      <c r="AM628" s="529"/>
      <c r="AN628" s="529"/>
      <c r="AO628" s="529"/>
      <c r="AP628" s="529"/>
      <c r="AQ628" s="529"/>
      <c r="AR628" s="529"/>
      <c r="AS628" s="529"/>
      <c r="AT628" s="529"/>
      <c r="AU628" s="529"/>
      <c r="AV628" s="529"/>
      <c r="AW628" s="529"/>
      <c r="AX628" s="529"/>
      <c r="AY628" s="529"/>
      <c r="AZ628" s="529"/>
      <c r="BA628" s="529"/>
      <c r="BB628" s="529"/>
      <c r="BC628" s="529"/>
      <c r="BD628" s="529"/>
      <c r="BE628" s="529"/>
      <c r="BF628" s="529"/>
      <c r="BG628" s="529"/>
      <c r="BH628" s="529"/>
      <c r="BI628" s="529"/>
      <c r="BJ628" s="529"/>
      <c r="BK628" s="529"/>
      <c r="BL628" s="529"/>
      <c r="BM628" s="529"/>
      <c r="BN628" s="529"/>
      <c r="BO628" s="529"/>
      <c r="BP628" s="529"/>
      <c r="BQ628" s="529"/>
      <c r="BR628" s="529"/>
      <c r="BS628" s="529"/>
      <c r="BT628" s="529"/>
      <c r="BU628" s="529"/>
      <c r="BV628" s="529"/>
      <c r="BW628" s="529"/>
      <c r="BX628" s="529"/>
      <c r="BY628" s="529"/>
      <c r="BZ628" s="529"/>
      <c r="CA628" s="529"/>
      <c r="CB628" s="529"/>
      <c r="CC628" s="529"/>
      <c r="CD628" s="529"/>
      <c r="CE628" s="529"/>
      <c r="CF628" s="529"/>
      <c r="CG628" s="529"/>
      <c r="CH628" s="529"/>
      <c r="CI628" s="529"/>
      <c r="CJ628" s="529"/>
      <c r="CK628" s="529"/>
      <c r="CL628" s="529"/>
      <c r="CM628" s="529"/>
      <c r="CN628" s="529"/>
      <c r="CO628" s="529"/>
      <c r="CP628" s="529"/>
      <c r="CQ628" s="529"/>
    </row>
    <row r="629" spans="1:95" s="70" customFormat="1" ht="27.75" customHeight="1" x14ac:dyDescent="0.2">
      <c r="A629" s="11">
        <v>156</v>
      </c>
      <c r="B629" s="277"/>
      <c r="C629" s="287"/>
      <c r="D629" s="287"/>
      <c r="E629" s="288"/>
      <c r="F629" s="1458" t="s">
        <v>123</v>
      </c>
      <c r="G629" s="1459"/>
      <c r="H629" s="1459"/>
      <c r="I629" s="1459"/>
      <c r="J629" s="1459"/>
      <c r="K629" s="1459"/>
      <c r="L629" s="1460"/>
      <c r="M629" s="698">
        <v>0</v>
      </c>
      <c r="N629" s="699">
        <v>0</v>
      </c>
      <c r="O629" s="700">
        <v>0</v>
      </c>
      <c r="P629" s="700">
        <v>0</v>
      </c>
      <c r="Q629" s="705">
        <v>0</v>
      </c>
      <c r="R629" s="700">
        <v>0</v>
      </c>
      <c r="S629" s="701">
        <v>0</v>
      </c>
      <c r="T629" s="700">
        <v>0</v>
      </c>
      <c r="U629" s="701">
        <v>0</v>
      </c>
      <c r="V629" s="700">
        <v>0</v>
      </c>
      <c r="W629" s="701">
        <v>0</v>
      </c>
      <c r="X629" s="700">
        <v>0</v>
      </c>
      <c r="Y629" s="701">
        <v>0</v>
      </c>
      <c r="Z629" s="700">
        <v>0</v>
      </c>
      <c r="AA629" s="701">
        <v>0</v>
      </c>
      <c r="AB629" s="706">
        <v>0</v>
      </c>
      <c r="AC629" s="698">
        <v>0</v>
      </c>
      <c r="AD629" s="996"/>
      <c r="AE629" s="997"/>
      <c r="AF629" s="997"/>
      <c r="AG629" s="536"/>
      <c r="AH629" s="529"/>
      <c r="AI629" s="529"/>
      <c r="AJ629" s="529"/>
      <c r="AK629" s="529"/>
      <c r="AL629" s="529"/>
      <c r="AM629" s="529"/>
      <c r="AN629" s="529"/>
      <c r="AO629" s="529"/>
      <c r="AP629" s="529"/>
      <c r="AQ629" s="529"/>
      <c r="AR629" s="529"/>
      <c r="AS629" s="529"/>
      <c r="AT629" s="529"/>
      <c r="AU629" s="529"/>
      <c r="AV629" s="529"/>
      <c r="AW629" s="529"/>
      <c r="AX629" s="529"/>
      <c r="AY629" s="529"/>
      <c r="AZ629" s="529"/>
      <c r="BA629" s="529"/>
      <c r="BB629" s="529"/>
      <c r="BC629" s="529"/>
      <c r="BD629" s="529"/>
      <c r="BE629" s="529"/>
      <c r="BF629" s="529"/>
      <c r="BG629" s="529"/>
      <c r="BH629" s="529"/>
      <c r="BI629" s="529"/>
      <c r="BJ629" s="529"/>
      <c r="BK629" s="529"/>
      <c r="BL629" s="529"/>
      <c r="BM629" s="529"/>
      <c r="BN629" s="529"/>
      <c r="BO629" s="529"/>
      <c r="BP629" s="529"/>
      <c r="BQ629" s="529"/>
      <c r="BR629" s="529"/>
      <c r="BS629" s="529"/>
      <c r="BT629" s="529"/>
      <c r="BU629" s="529"/>
      <c r="BV629" s="529"/>
      <c r="BW629" s="529"/>
      <c r="BX629" s="529"/>
      <c r="BY629" s="529"/>
      <c r="BZ629" s="529"/>
      <c r="CA629" s="529"/>
      <c r="CB629" s="529"/>
      <c r="CC629" s="529"/>
      <c r="CD629" s="529"/>
      <c r="CE629" s="529"/>
      <c r="CF629" s="529"/>
      <c r="CG629" s="529"/>
      <c r="CH629" s="529"/>
      <c r="CI629" s="529"/>
      <c r="CJ629" s="529"/>
      <c r="CK629" s="529"/>
      <c r="CL629" s="529"/>
      <c r="CM629" s="529"/>
      <c r="CN629" s="529"/>
      <c r="CO629" s="529"/>
      <c r="CP629" s="529"/>
      <c r="CQ629" s="529"/>
    </row>
    <row r="630" spans="1:95" s="70" customFormat="1" ht="15" customHeight="1" x14ac:dyDescent="0.2">
      <c r="A630" s="11">
        <v>157</v>
      </c>
      <c r="B630" s="277"/>
      <c r="C630" s="287"/>
      <c r="D630" s="287"/>
      <c r="E630" s="1452" t="s">
        <v>546</v>
      </c>
      <c r="F630" s="1453"/>
      <c r="G630" s="1453"/>
      <c r="H630" s="1453"/>
      <c r="I630" s="1453"/>
      <c r="J630" s="1453"/>
      <c r="K630" s="1453"/>
      <c r="L630" s="1454"/>
      <c r="M630" s="407">
        <f>SUBTOTAL(9,M631:M632)</f>
        <v>0</v>
      </c>
      <c r="N630" s="410">
        <f t="shared" ref="N630:AC630" si="142">SUBTOTAL(9,N631:N632)</f>
        <v>0</v>
      </c>
      <c r="O630" s="414">
        <f t="shared" si="142"/>
        <v>0</v>
      </c>
      <c r="P630" s="413">
        <f t="shared" si="142"/>
        <v>0</v>
      </c>
      <c r="Q630" s="415">
        <f t="shared" si="142"/>
        <v>0</v>
      </c>
      <c r="R630" s="414">
        <f t="shared" si="142"/>
        <v>0</v>
      </c>
      <c r="S630" s="414">
        <f t="shared" si="142"/>
        <v>0</v>
      </c>
      <c r="T630" s="414">
        <f t="shared" si="142"/>
        <v>0</v>
      </c>
      <c r="U630" s="414">
        <f t="shared" si="142"/>
        <v>0</v>
      </c>
      <c r="V630" s="414">
        <f t="shared" si="142"/>
        <v>0</v>
      </c>
      <c r="W630" s="414">
        <f t="shared" si="142"/>
        <v>0</v>
      </c>
      <c r="X630" s="414">
        <f t="shared" si="142"/>
        <v>0</v>
      </c>
      <c r="Y630" s="414">
        <f t="shared" si="142"/>
        <v>0</v>
      </c>
      <c r="Z630" s="414">
        <f t="shared" si="142"/>
        <v>0</v>
      </c>
      <c r="AA630" s="414">
        <f t="shared" si="142"/>
        <v>0</v>
      </c>
      <c r="AB630" s="424">
        <f t="shared" si="142"/>
        <v>0</v>
      </c>
      <c r="AC630" s="407">
        <f t="shared" si="142"/>
        <v>0</v>
      </c>
      <c r="AD630" s="996"/>
      <c r="AE630" s="997"/>
      <c r="AF630" s="997"/>
      <c r="AG630" s="536"/>
      <c r="AH630" s="529"/>
      <c r="AI630" s="529"/>
      <c r="AJ630" s="529"/>
      <c r="AK630" s="529"/>
      <c r="AL630" s="529"/>
      <c r="AM630" s="529"/>
      <c r="AN630" s="529"/>
      <c r="AO630" s="529"/>
      <c r="AP630" s="529"/>
      <c r="AQ630" s="529"/>
      <c r="AR630" s="529"/>
      <c r="AS630" s="529"/>
      <c r="AT630" s="529"/>
      <c r="AU630" s="529"/>
      <c r="AV630" s="529"/>
      <c r="AW630" s="529"/>
      <c r="AX630" s="529"/>
      <c r="AY630" s="529"/>
      <c r="AZ630" s="529"/>
      <c r="BA630" s="529"/>
      <c r="BB630" s="529"/>
      <c r="BC630" s="529"/>
      <c r="BD630" s="529"/>
      <c r="BE630" s="529"/>
      <c r="BF630" s="529"/>
      <c r="BG630" s="529"/>
      <c r="BH630" s="529"/>
      <c r="BI630" s="529"/>
      <c r="BJ630" s="529"/>
      <c r="BK630" s="529"/>
      <c r="BL630" s="529"/>
      <c r="BM630" s="529"/>
      <c r="BN630" s="529"/>
      <c r="BO630" s="529"/>
      <c r="BP630" s="529"/>
      <c r="BQ630" s="529"/>
      <c r="BR630" s="529"/>
      <c r="BS630" s="529"/>
      <c r="BT630" s="529"/>
      <c r="BU630" s="529"/>
      <c r="BV630" s="529"/>
      <c r="BW630" s="529"/>
      <c r="BX630" s="529"/>
      <c r="BY630" s="529"/>
      <c r="BZ630" s="529"/>
      <c r="CA630" s="529"/>
      <c r="CB630" s="529"/>
      <c r="CC630" s="529"/>
      <c r="CD630" s="529"/>
      <c r="CE630" s="529"/>
      <c r="CF630" s="529"/>
      <c r="CG630" s="529"/>
      <c r="CH630" s="529"/>
      <c r="CI630" s="529"/>
      <c r="CJ630" s="529"/>
      <c r="CK630" s="529"/>
      <c r="CL630" s="529"/>
      <c r="CM630" s="529"/>
      <c r="CN630" s="529"/>
      <c r="CO630" s="529"/>
      <c r="CP630" s="529"/>
      <c r="CQ630" s="529"/>
    </row>
    <row r="631" spans="1:95" s="70" customFormat="1" ht="26.25" customHeight="1" x14ac:dyDescent="0.2">
      <c r="A631" s="11">
        <v>158</v>
      </c>
      <c r="B631" s="277"/>
      <c r="C631" s="287"/>
      <c r="D631" s="287"/>
      <c r="E631" s="288"/>
      <c r="F631" s="1455" t="s">
        <v>547</v>
      </c>
      <c r="G631" s="1456"/>
      <c r="H631" s="1456"/>
      <c r="I631" s="1456"/>
      <c r="J631" s="1456"/>
      <c r="K631" s="1456"/>
      <c r="L631" s="1457"/>
      <c r="M631" s="698">
        <v>0</v>
      </c>
      <c r="N631" s="699">
        <v>0</v>
      </c>
      <c r="O631" s="700">
        <v>0</v>
      </c>
      <c r="P631" s="700">
        <v>0</v>
      </c>
      <c r="Q631" s="705">
        <v>0</v>
      </c>
      <c r="R631" s="700">
        <v>0</v>
      </c>
      <c r="S631" s="701">
        <v>0</v>
      </c>
      <c r="T631" s="700">
        <v>0</v>
      </c>
      <c r="U631" s="701">
        <v>0</v>
      </c>
      <c r="V631" s="700">
        <v>0</v>
      </c>
      <c r="W631" s="701">
        <v>0</v>
      </c>
      <c r="X631" s="700">
        <v>0</v>
      </c>
      <c r="Y631" s="701">
        <v>0</v>
      </c>
      <c r="Z631" s="700">
        <v>0</v>
      </c>
      <c r="AA631" s="701">
        <v>0</v>
      </c>
      <c r="AB631" s="706">
        <v>0</v>
      </c>
      <c r="AC631" s="698">
        <v>0</v>
      </c>
      <c r="AD631" s="996"/>
      <c r="AE631" s="997"/>
      <c r="AF631" s="997"/>
      <c r="AG631" s="536"/>
      <c r="AH631" s="529"/>
      <c r="AI631" s="529"/>
      <c r="AJ631" s="529"/>
      <c r="AK631" s="529"/>
      <c r="AL631" s="529"/>
      <c r="AM631" s="529"/>
      <c r="AN631" s="529"/>
      <c r="AO631" s="529"/>
      <c r="AP631" s="529"/>
      <c r="AQ631" s="529"/>
      <c r="AR631" s="529"/>
      <c r="AS631" s="529"/>
      <c r="AT631" s="529"/>
      <c r="AU631" s="529"/>
      <c r="AV631" s="529"/>
      <c r="AW631" s="529"/>
      <c r="AX631" s="529"/>
      <c r="AY631" s="529"/>
      <c r="AZ631" s="529"/>
      <c r="BA631" s="529"/>
      <c r="BB631" s="529"/>
      <c r="BC631" s="529"/>
      <c r="BD631" s="529"/>
      <c r="BE631" s="529"/>
      <c r="BF631" s="529"/>
      <c r="BG631" s="529"/>
      <c r="BH631" s="529"/>
      <c r="BI631" s="529"/>
      <c r="BJ631" s="529"/>
      <c r="BK631" s="529"/>
      <c r="BL631" s="529"/>
      <c r="BM631" s="529"/>
      <c r="BN631" s="529"/>
      <c r="BO631" s="529"/>
      <c r="BP631" s="529"/>
      <c r="BQ631" s="529"/>
      <c r="BR631" s="529"/>
      <c r="BS631" s="529"/>
      <c r="BT631" s="529"/>
      <c r="BU631" s="529"/>
      <c r="BV631" s="529"/>
      <c r="BW631" s="529"/>
      <c r="BX631" s="529"/>
      <c r="BY631" s="529"/>
      <c r="BZ631" s="529"/>
      <c r="CA631" s="529"/>
      <c r="CB631" s="529"/>
      <c r="CC631" s="529"/>
      <c r="CD631" s="529"/>
      <c r="CE631" s="529"/>
      <c r="CF631" s="529"/>
      <c r="CG631" s="529"/>
      <c r="CH631" s="529"/>
      <c r="CI631" s="529"/>
      <c r="CJ631" s="529"/>
      <c r="CK631" s="529"/>
      <c r="CL631" s="529"/>
      <c r="CM631" s="529"/>
      <c r="CN631" s="529"/>
      <c r="CO631" s="529"/>
      <c r="CP631" s="529"/>
      <c r="CQ631" s="529"/>
    </row>
    <row r="632" spans="1:95" s="70" customFormat="1" ht="15" customHeight="1" x14ac:dyDescent="0.2">
      <c r="A632" s="11">
        <v>159</v>
      </c>
      <c r="B632" s="277"/>
      <c r="C632" s="287"/>
      <c r="D632" s="287"/>
      <c r="E632" s="288"/>
      <c r="F632" s="1458" t="s">
        <v>570</v>
      </c>
      <c r="G632" s="1459"/>
      <c r="H632" s="1459"/>
      <c r="I632" s="1459"/>
      <c r="J632" s="1459"/>
      <c r="K632" s="1459"/>
      <c r="L632" s="1460"/>
      <c r="M632" s="698">
        <v>0</v>
      </c>
      <c r="N632" s="699">
        <v>0</v>
      </c>
      <c r="O632" s="700">
        <v>0</v>
      </c>
      <c r="P632" s="700">
        <v>0</v>
      </c>
      <c r="Q632" s="705">
        <v>0</v>
      </c>
      <c r="R632" s="700">
        <v>0</v>
      </c>
      <c r="S632" s="701">
        <v>0</v>
      </c>
      <c r="T632" s="700">
        <v>0</v>
      </c>
      <c r="U632" s="701">
        <v>0</v>
      </c>
      <c r="V632" s="700">
        <v>0</v>
      </c>
      <c r="W632" s="701">
        <v>0</v>
      </c>
      <c r="X632" s="700">
        <v>0</v>
      </c>
      <c r="Y632" s="701">
        <v>0</v>
      </c>
      <c r="Z632" s="700">
        <v>0</v>
      </c>
      <c r="AA632" s="701">
        <v>0</v>
      </c>
      <c r="AB632" s="706">
        <v>0</v>
      </c>
      <c r="AC632" s="698">
        <v>0</v>
      </c>
      <c r="AD632" s="996"/>
      <c r="AE632" s="997"/>
      <c r="AF632" s="997"/>
      <c r="AG632" s="536"/>
      <c r="AH632" s="529"/>
      <c r="AI632" s="529"/>
      <c r="AJ632" s="529"/>
      <c r="AK632" s="529"/>
      <c r="AL632" s="529"/>
      <c r="AM632" s="529"/>
      <c r="AN632" s="529"/>
      <c r="AO632" s="529"/>
      <c r="AP632" s="529"/>
      <c r="AQ632" s="529"/>
      <c r="AR632" s="529"/>
      <c r="AS632" s="529"/>
      <c r="AT632" s="529"/>
      <c r="AU632" s="529"/>
      <c r="AV632" s="529"/>
      <c r="AW632" s="529"/>
      <c r="AX632" s="529"/>
      <c r="AY632" s="529"/>
      <c r="AZ632" s="529"/>
      <c r="BA632" s="529"/>
      <c r="BB632" s="529"/>
      <c r="BC632" s="529"/>
      <c r="BD632" s="529"/>
      <c r="BE632" s="529"/>
      <c r="BF632" s="529"/>
      <c r="BG632" s="529"/>
      <c r="BH632" s="529"/>
      <c r="BI632" s="529"/>
      <c r="BJ632" s="529"/>
      <c r="BK632" s="529"/>
      <c r="BL632" s="529"/>
      <c r="BM632" s="529"/>
      <c r="BN632" s="529"/>
      <c r="BO632" s="529"/>
      <c r="BP632" s="529"/>
      <c r="BQ632" s="529"/>
      <c r="BR632" s="529"/>
      <c r="BS632" s="529"/>
      <c r="BT632" s="529"/>
      <c r="BU632" s="529"/>
      <c r="BV632" s="529"/>
      <c r="BW632" s="529"/>
      <c r="BX632" s="529"/>
      <c r="BY632" s="529"/>
      <c r="BZ632" s="529"/>
      <c r="CA632" s="529"/>
      <c r="CB632" s="529"/>
      <c r="CC632" s="529"/>
      <c r="CD632" s="529"/>
      <c r="CE632" s="529"/>
      <c r="CF632" s="529"/>
      <c r="CG632" s="529"/>
      <c r="CH632" s="529"/>
      <c r="CI632" s="529"/>
      <c r="CJ632" s="529"/>
      <c r="CK632" s="529"/>
      <c r="CL632" s="529"/>
      <c r="CM632" s="529"/>
      <c r="CN632" s="529"/>
      <c r="CO632" s="529"/>
      <c r="CP632" s="529"/>
      <c r="CQ632" s="529"/>
    </row>
    <row r="633" spans="1:95" s="70" customFormat="1" ht="15" customHeight="1" x14ac:dyDescent="0.2">
      <c r="A633" s="11">
        <v>160</v>
      </c>
      <c r="B633" s="277"/>
      <c r="C633" s="287"/>
      <c r="D633" s="287"/>
      <c r="E633" s="1452" t="s">
        <v>548</v>
      </c>
      <c r="F633" s="1453"/>
      <c r="G633" s="1453"/>
      <c r="H633" s="1453"/>
      <c r="I633" s="1453"/>
      <c r="J633" s="1453"/>
      <c r="K633" s="1453"/>
      <c r="L633" s="1454"/>
      <c r="M633" s="407">
        <f>SUBTOTAL(9,M634:M636)</f>
        <v>0</v>
      </c>
      <c r="N633" s="410">
        <f t="shared" ref="N633:AC633" si="143">SUBTOTAL(9,N634:N636)</f>
        <v>0</v>
      </c>
      <c r="O633" s="414">
        <f t="shared" si="143"/>
        <v>0</v>
      </c>
      <c r="P633" s="413">
        <f t="shared" si="143"/>
        <v>0</v>
      </c>
      <c r="Q633" s="415">
        <f t="shared" si="143"/>
        <v>0</v>
      </c>
      <c r="R633" s="414">
        <f t="shared" si="143"/>
        <v>0</v>
      </c>
      <c r="S633" s="414">
        <f t="shared" si="143"/>
        <v>0</v>
      </c>
      <c r="T633" s="414">
        <f t="shared" si="143"/>
        <v>0</v>
      </c>
      <c r="U633" s="414">
        <f t="shared" si="143"/>
        <v>0</v>
      </c>
      <c r="V633" s="414">
        <f t="shared" si="143"/>
        <v>0</v>
      </c>
      <c r="W633" s="414">
        <f t="shared" si="143"/>
        <v>0</v>
      </c>
      <c r="X633" s="414">
        <f t="shared" si="143"/>
        <v>0</v>
      </c>
      <c r="Y633" s="414">
        <f t="shared" si="143"/>
        <v>0</v>
      </c>
      <c r="Z633" s="414">
        <f t="shared" si="143"/>
        <v>0</v>
      </c>
      <c r="AA633" s="414">
        <f t="shared" si="143"/>
        <v>0</v>
      </c>
      <c r="AB633" s="424">
        <f t="shared" si="143"/>
        <v>0</v>
      </c>
      <c r="AC633" s="407">
        <f t="shared" si="143"/>
        <v>0</v>
      </c>
      <c r="AD633" s="996"/>
      <c r="AE633" s="997"/>
      <c r="AF633" s="997"/>
      <c r="AG633" s="536"/>
      <c r="AH633" s="529"/>
      <c r="AI633" s="529"/>
      <c r="AJ633" s="529"/>
      <c r="AK633" s="529"/>
      <c r="AL633" s="529"/>
      <c r="AM633" s="529"/>
      <c r="AN633" s="529"/>
      <c r="AO633" s="529"/>
      <c r="AP633" s="529"/>
      <c r="AQ633" s="529"/>
      <c r="AR633" s="529"/>
      <c r="AS633" s="529"/>
      <c r="AT633" s="529"/>
      <c r="AU633" s="529"/>
      <c r="AV633" s="529"/>
      <c r="AW633" s="529"/>
      <c r="AX633" s="529"/>
      <c r="AY633" s="529"/>
      <c r="AZ633" s="529"/>
      <c r="BA633" s="529"/>
      <c r="BB633" s="529"/>
      <c r="BC633" s="529"/>
      <c r="BD633" s="529"/>
      <c r="BE633" s="529"/>
      <c r="BF633" s="529"/>
      <c r="BG633" s="529"/>
      <c r="BH633" s="529"/>
      <c r="BI633" s="529"/>
      <c r="BJ633" s="529"/>
      <c r="BK633" s="529"/>
      <c r="BL633" s="529"/>
      <c r="BM633" s="529"/>
      <c r="BN633" s="529"/>
      <c r="BO633" s="529"/>
      <c r="BP633" s="529"/>
      <c r="BQ633" s="529"/>
      <c r="BR633" s="529"/>
      <c r="BS633" s="529"/>
      <c r="BT633" s="529"/>
      <c r="BU633" s="529"/>
      <c r="BV633" s="529"/>
      <c r="BW633" s="529"/>
      <c r="BX633" s="529"/>
      <c r="BY633" s="529"/>
      <c r="BZ633" s="529"/>
      <c r="CA633" s="529"/>
      <c r="CB633" s="529"/>
      <c r="CC633" s="529"/>
      <c r="CD633" s="529"/>
      <c r="CE633" s="529"/>
      <c r="CF633" s="529"/>
      <c r="CG633" s="529"/>
      <c r="CH633" s="529"/>
      <c r="CI633" s="529"/>
      <c r="CJ633" s="529"/>
      <c r="CK633" s="529"/>
      <c r="CL633" s="529"/>
      <c r="CM633" s="529"/>
      <c r="CN633" s="529"/>
      <c r="CO633" s="529"/>
      <c r="CP633" s="529"/>
      <c r="CQ633" s="529"/>
    </row>
    <row r="634" spans="1:95" s="70" customFormat="1" ht="15" customHeight="1" x14ac:dyDescent="0.2">
      <c r="A634" s="11">
        <v>161</v>
      </c>
      <c r="B634" s="277"/>
      <c r="C634" s="287"/>
      <c r="D634" s="287"/>
      <c r="E634" s="288"/>
      <c r="F634" s="1455" t="s">
        <v>549</v>
      </c>
      <c r="G634" s="1456"/>
      <c r="H634" s="1456"/>
      <c r="I634" s="1456"/>
      <c r="J634" s="1456"/>
      <c r="K634" s="1456"/>
      <c r="L634" s="1457"/>
      <c r="M634" s="698">
        <v>0</v>
      </c>
      <c r="N634" s="699">
        <v>0</v>
      </c>
      <c r="O634" s="700">
        <v>0</v>
      </c>
      <c r="P634" s="700">
        <v>0</v>
      </c>
      <c r="Q634" s="705">
        <v>0</v>
      </c>
      <c r="R634" s="700">
        <v>0</v>
      </c>
      <c r="S634" s="701">
        <v>0</v>
      </c>
      <c r="T634" s="700">
        <v>0</v>
      </c>
      <c r="U634" s="701">
        <v>0</v>
      </c>
      <c r="V634" s="700">
        <v>0</v>
      </c>
      <c r="W634" s="701">
        <v>0</v>
      </c>
      <c r="X634" s="700">
        <v>0</v>
      </c>
      <c r="Y634" s="701">
        <v>0</v>
      </c>
      <c r="Z634" s="700">
        <v>0</v>
      </c>
      <c r="AA634" s="701">
        <v>0</v>
      </c>
      <c r="AB634" s="706">
        <v>0</v>
      </c>
      <c r="AC634" s="698">
        <v>0</v>
      </c>
      <c r="AD634" s="996"/>
      <c r="AE634" s="997"/>
      <c r="AF634" s="997"/>
      <c r="AG634" s="536"/>
      <c r="AH634" s="529"/>
      <c r="AI634" s="529"/>
      <c r="AJ634" s="529"/>
      <c r="AK634" s="529"/>
      <c r="AL634" s="529"/>
      <c r="AM634" s="529"/>
      <c r="AN634" s="529"/>
      <c r="AO634" s="529"/>
      <c r="AP634" s="529"/>
      <c r="AQ634" s="529"/>
      <c r="AR634" s="529"/>
      <c r="AS634" s="529"/>
      <c r="AT634" s="529"/>
      <c r="AU634" s="529"/>
      <c r="AV634" s="529"/>
      <c r="AW634" s="529"/>
      <c r="AX634" s="529"/>
      <c r="AY634" s="529"/>
      <c r="AZ634" s="529"/>
      <c r="BA634" s="529"/>
      <c r="BB634" s="529"/>
      <c r="BC634" s="529"/>
      <c r="BD634" s="529"/>
      <c r="BE634" s="529"/>
      <c r="BF634" s="529"/>
      <c r="BG634" s="529"/>
      <c r="BH634" s="529"/>
      <c r="BI634" s="529"/>
      <c r="BJ634" s="529"/>
      <c r="BK634" s="529"/>
      <c r="BL634" s="529"/>
      <c r="BM634" s="529"/>
      <c r="BN634" s="529"/>
      <c r="BO634" s="529"/>
      <c r="BP634" s="529"/>
      <c r="BQ634" s="529"/>
      <c r="BR634" s="529"/>
      <c r="BS634" s="529"/>
      <c r="BT634" s="529"/>
      <c r="BU634" s="529"/>
      <c r="BV634" s="529"/>
      <c r="BW634" s="529"/>
      <c r="BX634" s="529"/>
      <c r="BY634" s="529"/>
      <c r="BZ634" s="529"/>
      <c r="CA634" s="529"/>
      <c r="CB634" s="529"/>
      <c r="CC634" s="529"/>
      <c r="CD634" s="529"/>
      <c r="CE634" s="529"/>
      <c r="CF634" s="529"/>
      <c r="CG634" s="529"/>
      <c r="CH634" s="529"/>
      <c r="CI634" s="529"/>
      <c r="CJ634" s="529"/>
      <c r="CK634" s="529"/>
      <c r="CL634" s="529"/>
      <c r="CM634" s="529"/>
      <c r="CN634" s="529"/>
      <c r="CO634" s="529"/>
      <c r="CP634" s="529"/>
      <c r="CQ634" s="529"/>
    </row>
    <row r="635" spans="1:95" s="70" customFormat="1" x14ac:dyDescent="0.2">
      <c r="A635" s="11">
        <v>162</v>
      </c>
      <c r="B635" s="277"/>
      <c r="C635" s="278"/>
      <c r="D635" s="278"/>
      <c r="E635" s="278"/>
      <c r="F635" s="1449" t="s">
        <v>574</v>
      </c>
      <c r="G635" s="1450"/>
      <c r="H635" s="1450"/>
      <c r="I635" s="1450"/>
      <c r="J635" s="1450"/>
      <c r="K635" s="1450"/>
      <c r="L635" s="1451"/>
      <c r="M635" s="698">
        <v>0</v>
      </c>
      <c r="N635" s="699">
        <v>0</v>
      </c>
      <c r="O635" s="700">
        <v>0</v>
      </c>
      <c r="P635" s="700">
        <v>0</v>
      </c>
      <c r="Q635" s="705">
        <v>0</v>
      </c>
      <c r="R635" s="700">
        <v>0</v>
      </c>
      <c r="S635" s="701">
        <v>0</v>
      </c>
      <c r="T635" s="700">
        <v>0</v>
      </c>
      <c r="U635" s="701">
        <v>0</v>
      </c>
      <c r="V635" s="700">
        <v>0</v>
      </c>
      <c r="W635" s="701">
        <v>0</v>
      </c>
      <c r="X635" s="700">
        <v>0</v>
      </c>
      <c r="Y635" s="701">
        <v>0</v>
      </c>
      <c r="Z635" s="700">
        <v>0</v>
      </c>
      <c r="AA635" s="701">
        <v>0</v>
      </c>
      <c r="AB635" s="706">
        <v>0</v>
      </c>
      <c r="AC635" s="698">
        <v>0</v>
      </c>
      <c r="AD635" s="996"/>
      <c r="AE635" s="997"/>
      <c r="AF635" s="997"/>
      <c r="AG635" s="536"/>
      <c r="AH635" s="529"/>
      <c r="AI635" s="529"/>
      <c r="AJ635" s="529"/>
      <c r="AK635" s="529"/>
      <c r="AL635" s="529"/>
      <c r="AM635" s="529"/>
      <c r="AN635" s="529"/>
      <c r="AO635" s="529"/>
      <c r="AP635" s="529"/>
      <c r="AQ635" s="529"/>
      <c r="AR635" s="529"/>
      <c r="AS635" s="529"/>
      <c r="AT635" s="529"/>
      <c r="AU635" s="529"/>
      <c r="AV635" s="529"/>
      <c r="AW635" s="529"/>
      <c r="AX635" s="529"/>
      <c r="AY635" s="529"/>
      <c r="AZ635" s="529"/>
      <c r="BA635" s="529"/>
      <c r="BB635" s="529"/>
      <c r="BC635" s="529"/>
      <c r="BD635" s="529"/>
      <c r="BE635" s="529"/>
      <c r="BF635" s="529"/>
      <c r="BG635" s="529"/>
      <c r="BH635" s="529"/>
      <c r="BI635" s="529"/>
      <c r="BJ635" s="529"/>
      <c r="BK635" s="529"/>
      <c r="BL635" s="529"/>
      <c r="BM635" s="529"/>
      <c r="BN635" s="529"/>
      <c r="BO635" s="529"/>
      <c r="BP635" s="529"/>
      <c r="BQ635" s="529"/>
      <c r="BR635" s="529"/>
      <c r="BS635" s="529"/>
      <c r="BT635" s="529"/>
      <c r="BU635" s="529"/>
      <c r="BV635" s="529"/>
      <c r="BW635" s="529"/>
      <c r="BX635" s="529"/>
      <c r="BY635" s="529"/>
      <c r="BZ635" s="529"/>
      <c r="CA635" s="529"/>
      <c r="CB635" s="529"/>
      <c r="CC635" s="529"/>
      <c r="CD635" s="529"/>
      <c r="CE635" s="529"/>
      <c r="CF635" s="529"/>
      <c r="CG635" s="529"/>
      <c r="CH635" s="529"/>
      <c r="CI635" s="529"/>
      <c r="CJ635" s="529"/>
      <c r="CK635" s="529"/>
      <c r="CL635" s="529"/>
      <c r="CM635" s="529"/>
      <c r="CN635" s="529"/>
      <c r="CO635" s="529"/>
      <c r="CP635" s="529"/>
      <c r="CQ635" s="529"/>
    </row>
    <row r="636" spans="1:95" s="70" customFormat="1" ht="27.75" customHeight="1" x14ac:dyDescent="0.2">
      <c r="A636" s="11">
        <v>163</v>
      </c>
      <c r="B636" s="277"/>
      <c r="C636" s="278"/>
      <c r="D636" s="278"/>
      <c r="E636" s="278"/>
      <c r="F636" s="1458" t="s">
        <v>669</v>
      </c>
      <c r="G636" s="1459"/>
      <c r="H636" s="1459"/>
      <c r="I636" s="1459"/>
      <c r="J636" s="1459"/>
      <c r="K636" s="1459"/>
      <c r="L636" s="1460"/>
      <c r="M636" s="698">
        <v>0</v>
      </c>
      <c r="N636" s="699">
        <v>0</v>
      </c>
      <c r="O636" s="700">
        <v>0</v>
      </c>
      <c r="P636" s="700">
        <v>0</v>
      </c>
      <c r="Q636" s="705">
        <v>0</v>
      </c>
      <c r="R636" s="700">
        <v>0</v>
      </c>
      <c r="S636" s="701">
        <v>0</v>
      </c>
      <c r="T636" s="700">
        <v>0</v>
      </c>
      <c r="U636" s="701">
        <v>0</v>
      </c>
      <c r="V636" s="700">
        <v>0</v>
      </c>
      <c r="W636" s="701">
        <v>0</v>
      </c>
      <c r="X636" s="700">
        <v>0</v>
      </c>
      <c r="Y636" s="701">
        <v>0</v>
      </c>
      <c r="Z636" s="700">
        <v>0</v>
      </c>
      <c r="AA636" s="701">
        <v>0</v>
      </c>
      <c r="AB636" s="706">
        <v>0</v>
      </c>
      <c r="AC636" s="698">
        <v>0</v>
      </c>
      <c r="AD636" s="996"/>
      <c r="AE636" s="997"/>
      <c r="AF636" s="997"/>
      <c r="AG636" s="536"/>
      <c r="AH636" s="529"/>
      <c r="AI636" s="529"/>
      <c r="AJ636" s="529"/>
      <c r="AK636" s="529"/>
      <c r="AL636" s="529"/>
      <c r="AM636" s="529"/>
      <c r="AN636" s="529"/>
      <c r="AO636" s="529"/>
      <c r="AP636" s="529"/>
      <c r="AQ636" s="529"/>
      <c r="AR636" s="529"/>
      <c r="AS636" s="529"/>
      <c r="AT636" s="529"/>
      <c r="AU636" s="529"/>
      <c r="AV636" s="529"/>
      <c r="AW636" s="529"/>
      <c r="AX636" s="529"/>
      <c r="AY636" s="529"/>
      <c r="AZ636" s="529"/>
      <c r="BA636" s="529"/>
      <c r="BB636" s="529"/>
      <c r="BC636" s="529"/>
      <c r="BD636" s="529"/>
      <c r="BE636" s="529"/>
      <c r="BF636" s="529"/>
      <c r="BG636" s="529"/>
      <c r="BH636" s="529"/>
      <c r="BI636" s="529"/>
      <c r="BJ636" s="529"/>
      <c r="BK636" s="529"/>
      <c r="BL636" s="529"/>
      <c r="BM636" s="529"/>
      <c r="BN636" s="529"/>
      <c r="BO636" s="529"/>
      <c r="BP636" s="529"/>
      <c r="BQ636" s="529"/>
      <c r="BR636" s="529"/>
      <c r="BS636" s="529"/>
      <c r="BT636" s="529"/>
      <c r="BU636" s="529"/>
      <c r="BV636" s="529"/>
      <c r="BW636" s="529"/>
      <c r="BX636" s="529"/>
      <c r="BY636" s="529"/>
      <c r="BZ636" s="529"/>
      <c r="CA636" s="529"/>
      <c r="CB636" s="529"/>
      <c r="CC636" s="529"/>
      <c r="CD636" s="529"/>
      <c r="CE636" s="529"/>
      <c r="CF636" s="529"/>
      <c r="CG636" s="529"/>
      <c r="CH636" s="529"/>
      <c r="CI636" s="529"/>
      <c r="CJ636" s="529"/>
      <c r="CK636" s="529"/>
      <c r="CL636" s="529"/>
      <c r="CM636" s="529"/>
      <c r="CN636" s="529"/>
      <c r="CO636" s="529"/>
      <c r="CP636" s="529"/>
      <c r="CQ636" s="529"/>
    </row>
    <row r="637" spans="1:95" s="70" customFormat="1" x14ac:dyDescent="0.2">
      <c r="A637" s="11">
        <v>164</v>
      </c>
      <c r="B637" s="277"/>
      <c r="C637" s="278"/>
      <c r="D637" s="1485" t="s">
        <v>23</v>
      </c>
      <c r="E637" s="1486"/>
      <c r="F637" s="1486"/>
      <c r="G637" s="1486"/>
      <c r="H637" s="1486"/>
      <c r="I637" s="1486"/>
      <c r="J637" s="1486"/>
      <c r="K637" s="1486"/>
      <c r="L637" s="1486"/>
      <c r="M637" s="1486"/>
      <c r="N637" s="1486"/>
      <c r="O637" s="1486"/>
      <c r="P637" s="1486"/>
      <c r="Q637" s="1486"/>
      <c r="R637" s="1486"/>
      <c r="S637" s="1486"/>
      <c r="T637" s="1486"/>
      <c r="U637" s="1486"/>
      <c r="V637" s="1486"/>
      <c r="W637" s="1486"/>
      <c r="X637" s="1486"/>
      <c r="Y637" s="1486"/>
      <c r="Z637" s="1486"/>
      <c r="AA637" s="1486"/>
      <c r="AB637" s="1486"/>
      <c r="AC637" s="1486"/>
      <c r="AD637" s="1486"/>
      <c r="AE637" s="1486"/>
      <c r="AF637" s="1486"/>
      <c r="AG637" s="536"/>
      <c r="AH637" s="529"/>
      <c r="AI637" s="529"/>
      <c r="AJ637" s="529"/>
      <c r="AK637" s="529"/>
      <c r="AL637" s="529"/>
      <c r="AM637" s="529"/>
      <c r="AN637" s="529"/>
      <c r="AO637" s="529"/>
      <c r="AP637" s="529"/>
      <c r="AQ637" s="529"/>
      <c r="AR637" s="529"/>
      <c r="AS637" s="529"/>
      <c r="AT637" s="529"/>
      <c r="AU637" s="529"/>
      <c r="AV637" s="529"/>
      <c r="AW637" s="529"/>
      <c r="AX637" s="529"/>
      <c r="AY637" s="529"/>
      <c r="AZ637" s="529"/>
      <c r="BA637" s="529"/>
      <c r="BB637" s="529"/>
      <c r="BC637" s="529"/>
      <c r="BD637" s="529"/>
      <c r="BE637" s="529"/>
      <c r="BF637" s="529"/>
      <c r="BG637" s="529"/>
      <c r="BH637" s="529"/>
      <c r="BI637" s="529"/>
      <c r="BJ637" s="529"/>
      <c r="BK637" s="529"/>
      <c r="BL637" s="529"/>
      <c r="BM637" s="529"/>
      <c r="BN637" s="529"/>
      <c r="BO637" s="529"/>
      <c r="BP637" s="529"/>
      <c r="BQ637" s="529"/>
      <c r="BR637" s="529"/>
      <c r="BS637" s="529"/>
      <c r="BT637" s="529"/>
      <c r="BU637" s="529"/>
      <c r="BV637" s="529"/>
      <c r="BW637" s="529"/>
      <c r="BX637" s="529"/>
      <c r="BY637" s="529"/>
      <c r="BZ637" s="529"/>
      <c r="CA637" s="529"/>
      <c r="CB637" s="529"/>
      <c r="CC637" s="529"/>
      <c r="CD637" s="529"/>
      <c r="CE637" s="529"/>
      <c r="CF637" s="529"/>
      <c r="CG637" s="529"/>
      <c r="CH637" s="529"/>
      <c r="CI637" s="529"/>
      <c r="CJ637" s="529"/>
      <c r="CK637" s="529"/>
      <c r="CL637" s="529"/>
      <c r="CM637" s="529"/>
      <c r="CN637" s="529"/>
      <c r="CO637" s="529"/>
      <c r="CP637" s="529"/>
      <c r="CQ637" s="529"/>
    </row>
    <row r="638" spans="1:95" s="70" customFormat="1" x14ac:dyDescent="0.2">
      <c r="A638" s="11">
        <v>165</v>
      </c>
      <c r="B638" s="277"/>
      <c r="C638" s="278"/>
      <c r="D638" s="278"/>
      <c r="E638" s="1532" t="s">
        <v>126</v>
      </c>
      <c r="F638" s="1533"/>
      <c r="G638" s="1533"/>
      <c r="H638" s="1533"/>
      <c r="I638" s="1533"/>
      <c r="J638" s="1533"/>
      <c r="K638" s="1533"/>
      <c r="L638" s="1534"/>
      <c r="M638" s="407">
        <f>SUBTOTAL(9,M639:M640)</f>
        <v>0</v>
      </c>
      <c r="N638" s="410">
        <f t="shared" ref="N638:AC638" si="144">SUBTOTAL(9,N639:N640)</f>
        <v>0</v>
      </c>
      <c r="O638" s="414">
        <f t="shared" si="144"/>
        <v>0</v>
      </c>
      <c r="P638" s="413">
        <f t="shared" si="144"/>
        <v>0</v>
      </c>
      <c r="Q638" s="415">
        <f t="shared" si="144"/>
        <v>0</v>
      </c>
      <c r="R638" s="414">
        <f t="shared" si="144"/>
        <v>0</v>
      </c>
      <c r="S638" s="414">
        <f t="shared" si="144"/>
        <v>0</v>
      </c>
      <c r="T638" s="414">
        <f t="shared" si="144"/>
        <v>0</v>
      </c>
      <c r="U638" s="414">
        <f t="shared" si="144"/>
        <v>0</v>
      </c>
      <c r="V638" s="414">
        <f t="shared" si="144"/>
        <v>0</v>
      </c>
      <c r="W638" s="414">
        <f t="shared" si="144"/>
        <v>0</v>
      </c>
      <c r="X638" s="414">
        <f t="shared" si="144"/>
        <v>0</v>
      </c>
      <c r="Y638" s="414">
        <f t="shared" si="144"/>
        <v>0</v>
      </c>
      <c r="Z638" s="414">
        <f t="shared" si="144"/>
        <v>0</v>
      </c>
      <c r="AA638" s="414">
        <f t="shared" si="144"/>
        <v>0</v>
      </c>
      <c r="AB638" s="424">
        <f t="shared" si="144"/>
        <v>0</v>
      </c>
      <c r="AC638" s="407">
        <f t="shared" si="144"/>
        <v>0</v>
      </c>
      <c r="AD638" s="996"/>
      <c r="AE638" s="997"/>
      <c r="AF638" s="997"/>
      <c r="AG638" s="536"/>
      <c r="AH638" s="529"/>
      <c r="AI638" s="529"/>
      <c r="AJ638" s="529"/>
      <c r="AK638" s="529"/>
      <c r="AL638" s="529"/>
      <c r="AM638" s="529"/>
      <c r="AN638" s="529"/>
      <c r="AO638" s="529"/>
      <c r="AP638" s="529"/>
      <c r="AQ638" s="529"/>
      <c r="AR638" s="529"/>
      <c r="AS638" s="529"/>
      <c r="AT638" s="529"/>
      <c r="AU638" s="529"/>
      <c r="AV638" s="529"/>
      <c r="AW638" s="529"/>
      <c r="AX638" s="529"/>
      <c r="AY638" s="529"/>
      <c r="AZ638" s="529"/>
      <c r="BA638" s="529"/>
      <c r="BB638" s="529"/>
      <c r="BC638" s="529"/>
      <c r="BD638" s="529"/>
      <c r="BE638" s="529"/>
      <c r="BF638" s="529"/>
      <c r="BG638" s="529"/>
      <c r="BH638" s="529"/>
      <c r="BI638" s="529"/>
      <c r="BJ638" s="529"/>
      <c r="BK638" s="529"/>
      <c r="BL638" s="529"/>
      <c r="BM638" s="529"/>
      <c r="BN638" s="529"/>
      <c r="BO638" s="529"/>
      <c r="BP638" s="529"/>
      <c r="BQ638" s="529"/>
      <c r="BR638" s="529"/>
      <c r="BS638" s="529"/>
      <c r="BT638" s="529"/>
      <c r="BU638" s="529"/>
      <c r="BV638" s="529"/>
      <c r="BW638" s="529"/>
      <c r="BX638" s="529"/>
      <c r="BY638" s="529"/>
      <c r="BZ638" s="529"/>
      <c r="CA638" s="529"/>
      <c r="CB638" s="529"/>
      <c r="CC638" s="529"/>
      <c r="CD638" s="529"/>
      <c r="CE638" s="529"/>
      <c r="CF638" s="529"/>
      <c r="CG638" s="529"/>
      <c r="CH638" s="529"/>
      <c r="CI638" s="529"/>
      <c r="CJ638" s="529"/>
      <c r="CK638" s="529"/>
      <c r="CL638" s="529"/>
      <c r="CM638" s="529"/>
      <c r="CN638" s="529"/>
      <c r="CO638" s="529"/>
      <c r="CP638" s="529"/>
      <c r="CQ638" s="529"/>
    </row>
    <row r="639" spans="1:95" s="70" customFormat="1" x14ac:dyDescent="0.2">
      <c r="A639" s="11">
        <v>166</v>
      </c>
      <c r="B639" s="277"/>
      <c r="C639" s="278"/>
      <c r="D639" s="278"/>
      <c r="E639" s="278"/>
      <c r="F639" s="1455" t="s">
        <v>127</v>
      </c>
      <c r="G639" s="1456"/>
      <c r="H639" s="1456"/>
      <c r="I639" s="1456"/>
      <c r="J639" s="1456"/>
      <c r="K639" s="1456"/>
      <c r="L639" s="1457"/>
      <c r="M639" s="698">
        <v>0</v>
      </c>
      <c r="N639" s="699">
        <v>0</v>
      </c>
      <c r="O639" s="700">
        <v>0</v>
      </c>
      <c r="P639" s="700">
        <v>0</v>
      </c>
      <c r="Q639" s="705">
        <v>0</v>
      </c>
      <c r="R639" s="700">
        <v>0</v>
      </c>
      <c r="S639" s="701">
        <v>0</v>
      </c>
      <c r="T639" s="700">
        <v>0</v>
      </c>
      <c r="U639" s="701">
        <v>0</v>
      </c>
      <c r="V639" s="700">
        <v>0</v>
      </c>
      <c r="W639" s="701">
        <v>0</v>
      </c>
      <c r="X639" s="700">
        <v>0</v>
      </c>
      <c r="Y639" s="701">
        <v>0</v>
      </c>
      <c r="Z639" s="700">
        <v>0</v>
      </c>
      <c r="AA639" s="701">
        <v>0</v>
      </c>
      <c r="AB639" s="706">
        <v>0</v>
      </c>
      <c r="AC639" s="698">
        <v>0</v>
      </c>
      <c r="AD639" s="996"/>
      <c r="AE639" s="997"/>
      <c r="AF639" s="997"/>
      <c r="AG639" s="536"/>
      <c r="AH639" s="529"/>
      <c r="AI639" s="529"/>
      <c r="AJ639" s="529"/>
      <c r="AK639" s="529"/>
      <c r="AL639" s="529"/>
      <c r="AM639" s="529"/>
      <c r="AN639" s="529"/>
      <c r="AO639" s="529"/>
      <c r="AP639" s="529"/>
      <c r="AQ639" s="529"/>
      <c r="AR639" s="529"/>
      <c r="AS639" s="529"/>
      <c r="AT639" s="529"/>
      <c r="AU639" s="529"/>
      <c r="AV639" s="529"/>
      <c r="AW639" s="529"/>
      <c r="AX639" s="529"/>
      <c r="AY639" s="529"/>
      <c r="AZ639" s="529"/>
      <c r="BA639" s="529"/>
      <c r="BB639" s="529"/>
      <c r="BC639" s="529"/>
      <c r="BD639" s="529"/>
      <c r="BE639" s="529"/>
      <c r="BF639" s="529"/>
      <c r="BG639" s="529"/>
      <c r="BH639" s="529"/>
      <c r="BI639" s="529"/>
      <c r="BJ639" s="529"/>
      <c r="BK639" s="529"/>
      <c r="BL639" s="529"/>
      <c r="BM639" s="529"/>
      <c r="BN639" s="529"/>
      <c r="BO639" s="529"/>
      <c r="BP639" s="529"/>
      <c r="BQ639" s="529"/>
      <c r="BR639" s="529"/>
      <c r="BS639" s="529"/>
      <c r="BT639" s="529"/>
      <c r="BU639" s="529"/>
      <c r="BV639" s="529"/>
      <c r="BW639" s="529"/>
      <c r="BX639" s="529"/>
      <c r="BY639" s="529"/>
      <c r="BZ639" s="529"/>
      <c r="CA639" s="529"/>
      <c r="CB639" s="529"/>
      <c r="CC639" s="529"/>
      <c r="CD639" s="529"/>
      <c r="CE639" s="529"/>
      <c r="CF639" s="529"/>
      <c r="CG639" s="529"/>
      <c r="CH639" s="529"/>
      <c r="CI639" s="529"/>
      <c r="CJ639" s="529"/>
      <c r="CK639" s="529"/>
      <c r="CL639" s="529"/>
      <c r="CM639" s="529"/>
      <c r="CN639" s="529"/>
      <c r="CO639" s="529"/>
      <c r="CP639" s="529"/>
      <c r="CQ639" s="529"/>
    </row>
    <row r="640" spans="1:95" s="70" customFormat="1" x14ac:dyDescent="0.2">
      <c r="A640" s="11">
        <v>167</v>
      </c>
      <c r="B640" s="277"/>
      <c r="C640" s="278"/>
      <c r="D640" s="278"/>
      <c r="E640" s="278"/>
      <c r="F640" s="1458" t="s">
        <v>128</v>
      </c>
      <c r="G640" s="1459"/>
      <c r="H640" s="1459"/>
      <c r="I640" s="1459"/>
      <c r="J640" s="1459"/>
      <c r="K640" s="1459"/>
      <c r="L640" s="1460"/>
      <c r="M640" s="698">
        <v>0</v>
      </c>
      <c r="N640" s="699">
        <v>0</v>
      </c>
      <c r="O640" s="700">
        <v>0</v>
      </c>
      <c r="P640" s="700">
        <v>0</v>
      </c>
      <c r="Q640" s="705">
        <v>0</v>
      </c>
      <c r="R640" s="700">
        <v>0</v>
      </c>
      <c r="S640" s="701">
        <v>0</v>
      </c>
      <c r="T640" s="700">
        <v>0</v>
      </c>
      <c r="U640" s="701">
        <v>0</v>
      </c>
      <c r="V640" s="700">
        <v>0</v>
      </c>
      <c r="W640" s="701">
        <v>0</v>
      </c>
      <c r="X640" s="700">
        <v>0</v>
      </c>
      <c r="Y640" s="701">
        <v>0</v>
      </c>
      <c r="Z640" s="700">
        <v>0</v>
      </c>
      <c r="AA640" s="701">
        <v>0</v>
      </c>
      <c r="AB640" s="706">
        <v>0</v>
      </c>
      <c r="AC640" s="698">
        <v>0</v>
      </c>
      <c r="AD640" s="996"/>
      <c r="AE640" s="997"/>
      <c r="AF640" s="997"/>
      <c r="AG640" s="536"/>
      <c r="AH640" s="529"/>
      <c r="AI640" s="529"/>
      <c r="AJ640" s="529"/>
      <c r="AK640" s="529"/>
      <c r="AL640" s="529"/>
      <c r="AM640" s="529"/>
      <c r="AN640" s="529"/>
      <c r="AO640" s="529"/>
      <c r="AP640" s="529"/>
      <c r="AQ640" s="529"/>
      <c r="AR640" s="529"/>
      <c r="AS640" s="529"/>
      <c r="AT640" s="529"/>
      <c r="AU640" s="529"/>
      <c r="AV640" s="529"/>
      <c r="AW640" s="529"/>
      <c r="AX640" s="529"/>
      <c r="AY640" s="529"/>
      <c r="AZ640" s="529"/>
      <c r="BA640" s="529"/>
      <c r="BB640" s="529"/>
      <c r="BC640" s="529"/>
      <c r="BD640" s="529"/>
      <c r="BE640" s="529"/>
      <c r="BF640" s="529"/>
      <c r="BG640" s="529"/>
      <c r="BH640" s="529"/>
      <c r="BI640" s="529"/>
      <c r="BJ640" s="529"/>
      <c r="BK640" s="529"/>
      <c r="BL640" s="529"/>
      <c r="BM640" s="529"/>
      <c r="BN640" s="529"/>
      <c r="BO640" s="529"/>
      <c r="BP640" s="529"/>
      <c r="BQ640" s="529"/>
      <c r="BR640" s="529"/>
      <c r="BS640" s="529"/>
      <c r="BT640" s="529"/>
      <c r="BU640" s="529"/>
      <c r="BV640" s="529"/>
      <c r="BW640" s="529"/>
      <c r="BX640" s="529"/>
      <c r="BY640" s="529"/>
      <c r="BZ640" s="529"/>
      <c r="CA640" s="529"/>
      <c r="CB640" s="529"/>
      <c r="CC640" s="529"/>
      <c r="CD640" s="529"/>
      <c r="CE640" s="529"/>
      <c r="CF640" s="529"/>
      <c r="CG640" s="529"/>
      <c r="CH640" s="529"/>
      <c r="CI640" s="529"/>
      <c r="CJ640" s="529"/>
      <c r="CK640" s="529"/>
      <c r="CL640" s="529"/>
      <c r="CM640" s="529"/>
      <c r="CN640" s="529"/>
      <c r="CO640" s="529"/>
      <c r="CP640" s="529"/>
      <c r="CQ640" s="529"/>
    </row>
    <row r="641" spans="1:95" s="70" customFormat="1" x14ac:dyDescent="0.2">
      <c r="A641" s="11">
        <v>168</v>
      </c>
      <c r="B641" s="277"/>
      <c r="C641" s="278"/>
      <c r="D641" s="278"/>
      <c r="E641" s="1452" t="s">
        <v>129</v>
      </c>
      <c r="F641" s="1453"/>
      <c r="G641" s="1453"/>
      <c r="H641" s="1453"/>
      <c r="I641" s="1453"/>
      <c r="J641" s="1453"/>
      <c r="K641" s="1453"/>
      <c r="L641" s="1454"/>
      <c r="M641" s="407">
        <f>SUBTOTAL(9,M642:M643)</f>
        <v>0</v>
      </c>
      <c r="N641" s="410">
        <f t="shared" ref="N641:AC641" si="145">SUBTOTAL(9,N642:N643)</f>
        <v>0</v>
      </c>
      <c r="O641" s="414">
        <f t="shared" si="145"/>
        <v>0</v>
      </c>
      <c r="P641" s="413">
        <f t="shared" si="145"/>
        <v>0</v>
      </c>
      <c r="Q641" s="415">
        <f t="shared" si="145"/>
        <v>0</v>
      </c>
      <c r="R641" s="414">
        <f t="shared" si="145"/>
        <v>0</v>
      </c>
      <c r="S641" s="414">
        <f t="shared" si="145"/>
        <v>0</v>
      </c>
      <c r="T641" s="414">
        <f t="shared" si="145"/>
        <v>0</v>
      </c>
      <c r="U641" s="414">
        <f t="shared" si="145"/>
        <v>0</v>
      </c>
      <c r="V641" s="414">
        <f t="shared" si="145"/>
        <v>0</v>
      </c>
      <c r="W641" s="414">
        <f t="shared" si="145"/>
        <v>0</v>
      </c>
      <c r="X641" s="414">
        <f t="shared" si="145"/>
        <v>0</v>
      </c>
      <c r="Y641" s="414">
        <f t="shared" si="145"/>
        <v>0</v>
      </c>
      <c r="Z641" s="414">
        <f t="shared" si="145"/>
        <v>0</v>
      </c>
      <c r="AA641" s="414">
        <f t="shared" si="145"/>
        <v>0</v>
      </c>
      <c r="AB641" s="424">
        <f t="shared" si="145"/>
        <v>0</v>
      </c>
      <c r="AC641" s="407">
        <f t="shared" si="145"/>
        <v>0</v>
      </c>
      <c r="AD641" s="996"/>
      <c r="AE641" s="997"/>
      <c r="AF641" s="997"/>
      <c r="AG641" s="536"/>
      <c r="AH641" s="529"/>
      <c r="AI641" s="529"/>
      <c r="AJ641" s="529"/>
      <c r="AK641" s="529"/>
      <c r="AL641" s="529"/>
      <c r="AM641" s="529"/>
      <c r="AN641" s="529"/>
      <c r="AO641" s="529"/>
      <c r="AP641" s="529"/>
      <c r="AQ641" s="529"/>
      <c r="AR641" s="529"/>
      <c r="AS641" s="529"/>
      <c r="AT641" s="529"/>
      <c r="AU641" s="529"/>
      <c r="AV641" s="529"/>
      <c r="AW641" s="529"/>
      <c r="AX641" s="529"/>
      <c r="AY641" s="529"/>
      <c r="AZ641" s="529"/>
      <c r="BA641" s="529"/>
      <c r="BB641" s="529"/>
      <c r="BC641" s="529"/>
      <c r="BD641" s="529"/>
      <c r="BE641" s="529"/>
      <c r="BF641" s="529"/>
      <c r="BG641" s="529"/>
      <c r="BH641" s="529"/>
      <c r="BI641" s="529"/>
      <c r="BJ641" s="529"/>
      <c r="BK641" s="529"/>
      <c r="BL641" s="529"/>
      <c r="BM641" s="529"/>
      <c r="BN641" s="529"/>
      <c r="BO641" s="529"/>
      <c r="BP641" s="529"/>
      <c r="BQ641" s="529"/>
      <c r="BR641" s="529"/>
      <c r="BS641" s="529"/>
      <c r="BT641" s="529"/>
      <c r="BU641" s="529"/>
      <c r="BV641" s="529"/>
      <c r="BW641" s="529"/>
      <c r="BX641" s="529"/>
      <c r="BY641" s="529"/>
      <c r="BZ641" s="529"/>
      <c r="CA641" s="529"/>
      <c r="CB641" s="529"/>
      <c r="CC641" s="529"/>
      <c r="CD641" s="529"/>
      <c r="CE641" s="529"/>
      <c r="CF641" s="529"/>
      <c r="CG641" s="529"/>
      <c r="CH641" s="529"/>
      <c r="CI641" s="529"/>
      <c r="CJ641" s="529"/>
      <c r="CK641" s="529"/>
      <c r="CL641" s="529"/>
      <c r="CM641" s="529"/>
      <c r="CN641" s="529"/>
      <c r="CO641" s="529"/>
      <c r="CP641" s="529"/>
      <c r="CQ641" s="529"/>
    </row>
    <row r="642" spans="1:95" s="70" customFormat="1" x14ac:dyDescent="0.2">
      <c r="A642" s="11">
        <v>169</v>
      </c>
      <c r="B642" s="277"/>
      <c r="C642" s="278"/>
      <c r="D642" s="278"/>
      <c r="E642" s="278"/>
      <c r="F642" s="1455" t="s">
        <v>130</v>
      </c>
      <c r="G642" s="1456"/>
      <c r="H642" s="1456"/>
      <c r="I642" s="1456"/>
      <c r="J642" s="1456"/>
      <c r="K642" s="1456"/>
      <c r="L642" s="1457"/>
      <c r="M642" s="698">
        <v>0</v>
      </c>
      <c r="N642" s="699">
        <v>0</v>
      </c>
      <c r="O642" s="700">
        <v>0</v>
      </c>
      <c r="P642" s="700">
        <v>0</v>
      </c>
      <c r="Q642" s="705">
        <v>0</v>
      </c>
      <c r="R642" s="700">
        <v>0</v>
      </c>
      <c r="S642" s="701">
        <v>0</v>
      </c>
      <c r="T642" s="700">
        <v>0</v>
      </c>
      <c r="U642" s="701">
        <v>0</v>
      </c>
      <c r="V642" s="700">
        <v>0</v>
      </c>
      <c r="W642" s="701">
        <v>0</v>
      </c>
      <c r="X642" s="700">
        <v>0</v>
      </c>
      <c r="Y642" s="701">
        <v>0</v>
      </c>
      <c r="Z642" s="700">
        <v>0</v>
      </c>
      <c r="AA642" s="701">
        <v>0</v>
      </c>
      <c r="AB642" s="706">
        <v>0</v>
      </c>
      <c r="AC642" s="698">
        <v>0</v>
      </c>
      <c r="AD642" s="996"/>
      <c r="AE642" s="997"/>
      <c r="AF642" s="997"/>
      <c r="AG642" s="536"/>
      <c r="AH642" s="529"/>
      <c r="AI642" s="529"/>
      <c r="AJ642" s="529"/>
      <c r="AK642" s="529"/>
      <c r="AL642" s="529"/>
      <c r="AM642" s="529"/>
      <c r="AN642" s="529"/>
      <c r="AO642" s="529"/>
      <c r="AP642" s="529"/>
      <c r="AQ642" s="529"/>
      <c r="AR642" s="529"/>
      <c r="AS642" s="529"/>
      <c r="AT642" s="529"/>
      <c r="AU642" s="529"/>
      <c r="AV642" s="529"/>
      <c r="AW642" s="529"/>
      <c r="AX642" s="529"/>
      <c r="AY642" s="529"/>
      <c r="AZ642" s="529"/>
      <c r="BA642" s="529"/>
      <c r="BB642" s="529"/>
      <c r="BC642" s="529"/>
      <c r="BD642" s="529"/>
      <c r="BE642" s="529"/>
      <c r="BF642" s="529"/>
      <c r="BG642" s="529"/>
      <c r="BH642" s="529"/>
      <c r="BI642" s="529"/>
      <c r="BJ642" s="529"/>
      <c r="BK642" s="529"/>
      <c r="BL642" s="529"/>
      <c r="BM642" s="529"/>
      <c r="BN642" s="529"/>
      <c r="BO642" s="529"/>
      <c r="BP642" s="529"/>
      <c r="BQ642" s="529"/>
      <c r="BR642" s="529"/>
      <c r="BS642" s="529"/>
      <c r="BT642" s="529"/>
      <c r="BU642" s="529"/>
      <c r="BV642" s="529"/>
      <c r="BW642" s="529"/>
      <c r="BX642" s="529"/>
      <c r="BY642" s="529"/>
      <c r="BZ642" s="529"/>
      <c r="CA642" s="529"/>
      <c r="CB642" s="529"/>
      <c r="CC642" s="529"/>
      <c r="CD642" s="529"/>
      <c r="CE642" s="529"/>
      <c r="CF642" s="529"/>
      <c r="CG642" s="529"/>
      <c r="CH642" s="529"/>
      <c r="CI642" s="529"/>
      <c r="CJ642" s="529"/>
      <c r="CK642" s="529"/>
      <c r="CL642" s="529"/>
      <c r="CM642" s="529"/>
      <c r="CN642" s="529"/>
      <c r="CO642" s="529"/>
      <c r="CP642" s="529"/>
      <c r="CQ642" s="529"/>
    </row>
    <row r="643" spans="1:95" s="70" customFormat="1" x14ac:dyDescent="0.2">
      <c r="A643" s="11">
        <v>170</v>
      </c>
      <c r="B643" s="277"/>
      <c r="C643" s="278"/>
      <c r="D643" s="278"/>
      <c r="E643" s="278"/>
      <c r="F643" s="1458" t="s">
        <v>131</v>
      </c>
      <c r="G643" s="1459"/>
      <c r="H643" s="1459"/>
      <c r="I643" s="1459"/>
      <c r="J643" s="1459"/>
      <c r="K643" s="1459"/>
      <c r="L643" s="1460"/>
      <c r="M643" s="698">
        <v>0</v>
      </c>
      <c r="N643" s="699">
        <v>0</v>
      </c>
      <c r="O643" s="700">
        <v>0</v>
      </c>
      <c r="P643" s="700">
        <v>0</v>
      </c>
      <c r="Q643" s="705">
        <v>0</v>
      </c>
      <c r="R643" s="700">
        <v>0</v>
      </c>
      <c r="S643" s="701">
        <v>0</v>
      </c>
      <c r="T643" s="700">
        <v>0</v>
      </c>
      <c r="U643" s="701">
        <v>0</v>
      </c>
      <c r="V643" s="700">
        <v>0</v>
      </c>
      <c r="W643" s="701">
        <v>0</v>
      </c>
      <c r="X643" s="700">
        <v>0</v>
      </c>
      <c r="Y643" s="701">
        <v>0</v>
      </c>
      <c r="Z643" s="700">
        <v>0</v>
      </c>
      <c r="AA643" s="701">
        <v>0</v>
      </c>
      <c r="AB643" s="706">
        <v>0</v>
      </c>
      <c r="AC643" s="698">
        <v>0</v>
      </c>
      <c r="AD643" s="996"/>
      <c r="AE643" s="997"/>
      <c r="AF643" s="997"/>
      <c r="AG643" s="536"/>
      <c r="AH643" s="529"/>
      <c r="AI643" s="529"/>
      <c r="AJ643" s="529"/>
      <c r="AK643" s="529"/>
      <c r="AL643" s="529"/>
      <c r="AM643" s="529"/>
      <c r="AN643" s="529"/>
      <c r="AO643" s="529"/>
      <c r="AP643" s="529"/>
      <c r="AQ643" s="529"/>
      <c r="AR643" s="529"/>
      <c r="AS643" s="529"/>
      <c r="AT643" s="529"/>
      <c r="AU643" s="529"/>
      <c r="AV643" s="529"/>
      <c r="AW643" s="529"/>
      <c r="AX643" s="529"/>
      <c r="AY643" s="529"/>
      <c r="AZ643" s="529"/>
      <c r="BA643" s="529"/>
      <c r="BB643" s="529"/>
      <c r="BC643" s="529"/>
      <c r="BD643" s="529"/>
      <c r="BE643" s="529"/>
      <c r="BF643" s="529"/>
      <c r="BG643" s="529"/>
      <c r="BH643" s="529"/>
      <c r="BI643" s="529"/>
      <c r="BJ643" s="529"/>
      <c r="BK643" s="529"/>
      <c r="BL643" s="529"/>
      <c r="BM643" s="529"/>
      <c r="BN643" s="529"/>
      <c r="BO643" s="529"/>
      <c r="BP643" s="529"/>
      <c r="BQ643" s="529"/>
      <c r="BR643" s="529"/>
      <c r="BS643" s="529"/>
      <c r="BT643" s="529"/>
      <c r="BU643" s="529"/>
      <c r="BV643" s="529"/>
      <c r="BW643" s="529"/>
      <c r="BX643" s="529"/>
      <c r="BY643" s="529"/>
      <c r="BZ643" s="529"/>
      <c r="CA643" s="529"/>
      <c r="CB643" s="529"/>
      <c r="CC643" s="529"/>
      <c r="CD643" s="529"/>
      <c r="CE643" s="529"/>
      <c r="CF643" s="529"/>
      <c r="CG643" s="529"/>
      <c r="CH643" s="529"/>
      <c r="CI643" s="529"/>
      <c r="CJ643" s="529"/>
      <c r="CK643" s="529"/>
      <c r="CL643" s="529"/>
      <c r="CM643" s="529"/>
      <c r="CN643" s="529"/>
      <c r="CO643" s="529"/>
      <c r="CP643" s="529"/>
      <c r="CQ643" s="529"/>
    </row>
    <row r="644" spans="1:95" s="70" customFormat="1" x14ac:dyDescent="0.2">
      <c r="A644" s="11">
        <v>171</v>
      </c>
      <c r="B644" s="277"/>
      <c r="C644" s="278"/>
      <c r="D644" s="278"/>
      <c r="E644" s="1452" t="s">
        <v>132</v>
      </c>
      <c r="F644" s="1453"/>
      <c r="G644" s="1453"/>
      <c r="H644" s="1453"/>
      <c r="I644" s="1453"/>
      <c r="J644" s="1453"/>
      <c r="K644" s="1453"/>
      <c r="L644" s="1454"/>
      <c r="M644" s="407">
        <f>SUBTOTAL(9,M645:M646)</f>
        <v>0</v>
      </c>
      <c r="N644" s="410">
        <f t="shared" ref="N644:AC644" si="146">SUBTOTAL(9,N645:N646)</f>
        <v>0</v>
      </c>
      <c r="O644" s="414">
        <f t="shared" si="146"/>
        <v>0</v>
      </c>
      <c r="P644" s="413">
        <f t="shared" si="146"/>
        <v>0</v>
      </c>
      <c r="Q644" s="415">
        <f t="shared" si="146"/>
        <v>0</v>
      </c>
      <c r="R644" s="414">
        <f t="shared" si="146"/>
        <v>0</v>
      </c>
      <c r="S644" s="414">
        <f t="shared" si="146"/>
        <v>0</v>
      </c>
      <c r="T644" s="414">
        <f t="shared" si="146"/>
        <v>0</v>
      </c>
      <c r="U644" s="414">
        <f t="shared" si="146"/>
        <v>0</v>
      </c>
      <c r="V644" s="414">
        <f t="shared" si="146"/>
        <v>0</v>
      </c>
      <c r="W644" s="414">
        <f t="shared" si="146"/>
        <v>0</v>
      </c>
      <c r="X644" s="414">
        <f t="shared" si="146"/>
        <v>0</v>
      </c>
      <c r="Y644" s="414">
        <f t="shared" si="146"/>
        <v>0</v>
      </c>
      <c r="Z644" s="414">
        <f t="shared" si="146"/>
        <v>0</v>
      </c>
      <c r="AA644" s="414">
        <f t="shared" si="146"/>
        <v>0</v>
      </c>
      <c r="AB644" s="424">
        <f t="shared" si="146"/>
        <v>0</v>
      </c>
      <c r="AC644" s="407">
        <f t="shared" si="146"/>
        <v>0</v>
      </c>
      <c r="AD644" s="996"/>
      <c r="AE644" s="997"/>
      <c r="AF644" s="997"/>
      <c r="AG644" s="536"/>
      <c r="AH644" s="529"/>
      <c r="AI644" s="529"/>
      <c r="AJ644" s="529"/>
      <c r="AK644" s="529"/>
      <c r="AL644" s="529"/>
      <c r="AM644" s="529"/>
      <c r="AN644" s="529"/>
      <c r="AO644" s="529"/>
      <c r="AP644" s="529"/>
      <c r="AQ644" s="529"/>
      <c r="AR644" s="529"/>
      <c r="AS644" s="529"/>
      <c r="AT644" s="529"/>
      <c r="AU644" s="529"/>
      <c r="AV644" s="529"/>
      <c r="AW644" s="529"/>
      <c r="AX644" s="529"/>
      <c r="AY644" s="529"/>
      <c r="AZ644" s="529"/>
      <c r="BA644" s="529"/>
      <c r="BB644" s="529"/>
      <c r="BC644" s="529"/>
      <c r="BD644" s="529"/>
      <c r="BE644" s="529"/>
      <c r="BF644" s="529"/>
      <c r="BG644" s="529"/>
      <c r="BH644" s="529"/>
      <c r="BI644" s="529"/>
      <c r="BJ644" s="529"/>
      <c r="BK644" s="529"/>
      <c r="BL644" s="529"/>
      <c r="BM644" s="529"/>
      <c r="BN644" s="529"/>
      <c r="BO644" s="529"/>
      <c r="BP644" s="529"/>
      <c r="BQ644" s="529"/>
      <c r="BR644" s="529"/>
      <c r="BS644" s="529"/>
      <c r="BT644" s="529"/>
      <c r="BU644" s="529"/>
      <c r="BV644" s="529"/>
      <c r="BW644" s="529"/>
      <c r="BX644" s="529"/>
      <c r="BY644" s="529"/>
      <c r="BZ644" s="529"/>
      <c r="CA644" s="529"/>
      <c r="CB644" s="529"/>
      <c r="CC644" s="529"/>
      <c r="CD644" s="529"/>
      <c r="CE644" s="529"/>
      <c r="CF644" s="529"/>
      <c r="CG644" s="529"/>
      <c r="CH644" s="529"/>
      <c r="CI644" s="529"/>
      <c r="CJ644" s="529"/>
      <c r="CK644" s="529"/>
      <c r="CL644" s="529"/>
      <c r="CM644" s="529"/>
      <c r="CN644" s="529"/>
      <c r="CO644" s="529"/>
      <c r="CP644" s="529"/>
      <c r="CQ644" s="529"/>
    </row>
    <row r="645" spans="1:95" s="70" customFormat="1" x14ac:dyDescent="0.2">
      <c r="A645" s="11">
        <v>172</v>
      </c>
      <c r="B645" s="277"/>
      <c r="C645" s="278"/>
      <c r="D645" s="278"/>
      <c r="E645" s="278"/>
      <c r="F645" s="1455" t="s">
        <v>133</v>
      </c>
      <c r="G645" s="1456"/>
      <c r="H645" s="1456"/>
      <c r="I645" s="1456"/>
      <c r="J645" s="1456"/>
      <c r="K645" s="1456"/>
      <c r="L645" s="1457"/>
      <c r="M645" s="698">
        <v>0</v>
      </c>
      <c r="N645" s="699">
        <v>0</v>
      </c>
      <c r="O645" s="700">
        <v>0</v>
      </c>
      <c r="P645" s="700">
        <v>0</v>
      </c>
      <c r="Q645" s="705">
        <v>0</v>
      </c>
      <c r="R645" s="700">
        <v>0</v>
      </c>
      <c r="S645" s="701">
        <v>0</v>
      </c>
      <c r="T645" s="700">
        <v>0</v>
      </c>
      <c r="U645" s="701">
        <v>0</v>
      </c>
      <c r="V645" s="700">
        <v>0</v>
      </c>
      <c r="W645" s="701">
        <v>0</v>
      </c>
      <c r="X645" s="700">
        <v>0</v>
      </c>
      <c r="Y645" s="701">
        <v>0</v>
      </c>
      <c r="Z645" s="700">
        <v>0</v>
      </c>
      <c r="AA645" s="701">
        <v>0</v>
      </c>
      <c r="AB645" s="706">
        <v>0</v>
      </c>
      <c r="AC645" s="698">
        <v>0</v>
      </c>
      <c r="AD645" s="996"/>
      <c r="AE645" s="997"/>
      <c r="AF645" s="997"/>
      <c r="AG645" s="536"/>
      <c r="AH645" s="529"/>
      <c r="AI645" s="529"/>
      <c r="AJ645" s="529"/>
      <c r="AK645" s="529"/>
      <c r="AL645" s="529"/>
      <c r="AM645" s="529"/>
      <c r="AN645" s="529"/>
      <c r="AO645" s="529"/>
      <c r="AP645" s="529"/>
      <c r="AQ645" s="529"/>
      <c r="AR645" s="529"/>
      <c r="AS645" s="529"/>
      <c r="AT645" s="529"/>
      <c r="AU645" s="529"/>
      <c r="AV645" s="529"/>
      <c r="AW645" s="529"/>
      <c r="AX645" s="529"/>
      <c r="AY645" s="529"/>
      <c r="AZ645" s="529"/>
      <c r="BA645" s="529"/>
      <c r="BB645" s="529"/>
      <c r="BC645" s="529"/>
      <c r="BD645" s="529"/>
      <c r="BE645" s="529"/>
      <c r="BF645" s="529"/>
      <c r="BG645" s="529"/>
      <c r="BH645" s="529"/>
      <c r="BI645" s="529"/>
      <c r="BJ645" s="529"/>
      <c r="BK645" s="529"/>
      <c r="BL645" s="529"/>
      <c r="BM645" s="529"/>
      <c r="BN645" s="529"/>
      <c r="BO645" s="529"/>
      <c r="BP645" s="529"/>
      <c r="BQ645" s="529"/>
      <c r="BR645" s="529"/>
      <c r="BS645" s="529"/>
      <c r="BT645" s="529"/>
      <c r="BU645" s="529"/>
      <c r="BV645" s="529"/>
      <c r="BW645" s="529"/>
      <c r="BX645" s="529"/>
      <c r="BY645" s="529"/>
      <c r="BZ645" s="529"/>
      <c r="CA645" s="529"/>
      <c r="CB645" s="529"/>
      <c r="CC645" s="529"/>
      <c r="CD645" s="529"/>
      <c r="CE645" s="529"/>
      <c r="CF645" s="529"/>
      <c r="CG645" s="529"/>
      <c r="CH645" s="529"/>
      <c r="CI645" s="529"/>
      <c r="CJ645" s="529"/>
      <c r="CK645" s="529"/>
      <c r="CL645" s="529"/>
      <c r="CM645" s="529"/>
      <c r="CN645" s="529"/>
      <c r="CO645" s="529"/>
      <c r="CP645" s="529"/>
      <c r="CQ645" s="529"/>
    </row>
    <row r="646" spans="1:95" s="70" customFormat="1" x14ac:dyDescent="0.2">
      <c r="A646" s="11">
        <v>173</v>
      </c>
      <c r="B646" s="277"/>
      <c r="C646" s="278"/>
      <c r="D646" s="278"/>
      <c r="E646" s="278"/>
      <c r="F646" s="1458" t="s">
        <v>134</v>
      </c>
      <c r="G646" s="1459"/>
      <c r="H646" s="1459"/>
      <c r="I646" s="1459"/>
      <c r="J646" s="1459"/>
      <c r="K646" s="1459"/>
      <c r="L646" s="1460"/>
      <c r="M646" s="698">
        <v>0</v>
      </c>
      <c r="N646" s="699">
        <v>0</v>
      </c>
      <c r="O646" s="700">
        <v>0</v>
      </c>
      <c r="P646" s="700">
        <v>0</v>
      </c>
      <c r="Q646" s="705">
        <v>0</v>
      </c>
      <c r="R646" s="700">
        <v>0</v>
      </c>
      <c r="S646" s="701">
        <v>0</v>
      </c>
      <c r="T646" s="700">
        <v>0</v>
      </c>
      <c r="U646" s="701">
        <v>0</v>
      </c>
      <c r="V646" s="700">
        <v>0</v>
      </c>
      <c r="W646" s="701">
        <v>0</v>
      </c>
      <c r="X646" s="700">
        <v>0</v>
      </c>
      <c r="Y646" s="701">
        <v>0</v>
      </c>
      <c r="Z646" s="700">
        <v>0</v>
      </c>
      <c r="AA646" s="701">
        <v>0</v>
      </c>
      <c r="AB646" s="706">
        <v>0</v>
      </c>
      <c r="AC646" s="698">
        <v>0</v>
      </c>
      <c r="AD646" s="996"/>
      <c r="AE646" s="997"/>
      <c r="AF646" s="997"/>
      <c r="AG646" s="536"/>
      <c r="AH646" s="529"/>
      <c r="AI646" s="529"/>
      <c r="AJ646" s="529"/>
      <c r="AK646" s="529"/>
      <c r="AL646" s="529"/>
      <c r="AM646" s="529"/>
      <c r="AN646" s="529"/>
      <c r="AO646" s="529"/>
      <c r="AP646" s="529"/>
      <c r="AQ646" s="529"/>
      <c r="AR646" s="529"/>
      <c r="AS646" s="529"/>
      <c r="AT646" s="529"/>
      <c r="AU646" s="529"/>
      <c r="AV646" s="529"/>
      <c r="AW646" s="529"/>
      <c r="AX646" s="529"/>
      <c r="AY646" s="529"/>
      <c r="AZ646" s="529"/>
      <c r="BA646" s="529"/>
      <c r="BB646" s="529"/>
      <c r="BC646" s="529"/>
      <c r="BD646" s="529"/>
      <c r="BE646" s="529"/>
      <c r="BF646" s="529"/>
      <c r="BG646" s="529"/>
      <c r="BH646" s="529"/>
      <c r="BI646" s="529"/>
      <c r="BJ646" s="529"/>
      <c r="BK646" s="529"/>
      <c r="BL646" s="529"/>
      <c r="BM646" s="529"/>
      <c r="BN646" s="529"/>
      <c r="BO646" s="529"/>
      <c r="BP646" s="529"/>
      <c r="BQ646" s="529"/>
      <c r="BR646" s="529"/>
      <c r="BS646" s="529"/>
      <c r="BT646" s="529"/>
      <c r="BU646" s="529"/>
      <c r="BV646" s="529"/>
      <c r="BW646" s="529"/>
      <c r="BX646" s="529"/>
      <c r="BY646" s="529"/>
      <c r="BZ646" s="529"/>
      <c r="CA646" s="529"/>
      <c r="CB646" s="529"/>
      <c r="CC646" s="529"/>
      <c r="CD646" s="529"/>
      <c r="CE646" s="529"/>
      <c r="CF646" s="529"/>
      <c r="CG646" s="529"/>
      <c r="CH646" s="529"/>
      <c r="CI646" s="529"/>
      <c r="CJ646" s="529"/>
      <c r="CK646" s="529"/>
      <c r="CL646" s="529"/>
      <c r="CM646" s="529"/>
      <c r="CN646" s="529"/>
      <c r="CO646" s="529"/>
      <c r="CP646" s="529"/>
      <c r="CQ646" s="529"/>
    </row>
    <row r="647" spans="1:95" s="70" customFormat="1" x14ac:dyDescent="0.2">
      <c r="A647" s="11">
        <v>174</v>
      </c>
      <c r="B647" s="277"/>
      <c r="C647" s="278"/>
      <c r="D647" s="278"/>
      <c r="E647" s="1452" t="s">
        <v>135</v>
      </c>
      <c r="F647" s="1453"/>
      <c r="G647" s="1453"/>
      <c r="H647" s="1453"/>
      <c r="I647" s="1453"/>
      <c r="J647" s="1453"/>
      <c r="K647" s="1453"/>
      <c r="L647" s="1454"/>
      <c r="M647" s="407">
        <f>SUBTOTAL(9,M648:M649)</f>
        <v>0</v>
      </c>
      <c r="N647" s="410">
        <f t="shared" ref="N647:AC647" si="147">SUBTOTAL(9,N648:N649)</f>
        <v>0</v>
      </c>
      <c r="O647" s="414">
        <f t="shared" si="147"/>
        <v>0</v>
      </c>
      <c r="P647" s="413">
        <f t="shared" si="147"/>
        <v>0</v>
      </c>
      <c r="Q647" s="415">
        <f t="shared" si="147"/>
        <v>0</v>
      </c>
      <c r="R647" s="414">
        <f t="shared" si="147"/>
        <v>0</v>
      </c>
      <c r="S647" s="414">
        <f t="shared" si="147"/>
        <v>0</v>
      </c>
      <c r="T647" s="414">
        <f t="shared" si="147"/>
        <v>0</v>
      </c>
      <c r="U647" s="414">
        <f t="shared" si="147"/>
        <v>0</v>
      </c>
      <c r="V647" s="414">
        <f t="shared" si="147"/>
        <v>0</v>
      </c>
      <c r="W647" s="414">
        <f t="shared" si="147"/>
        <v>0</v>
      </c>
      <c r="X647" s="414">
        <f t="shared" si="147"/>
        <v>0</v>
      </c>
      <c r="Y647" s="414">
        <f t="shared" si="147"/>
        <v>0</v>
      </c>
      <c r="Z647" s="414">
        <f t="shared" si="147"/>
        <v>0</v>
      </c>
      <c r="AA647" s="414">
        <f t="shared" si="147"/>
        <v>0</v>
      </c>
      <c r="AB647" s="424">
        <f t="shared" si="147"/>
        <v>0</v>
      </c>
      <c r="AC647" s="407">
        <f t="shared" si="147"/>
        <v>0</v>
      </c>
      <c r="AD647" s="996"/>
      <c r="AE647" s="997"/>
      <c r="AF647" s="997"/>
      <c r="AG647" s="536"/>
      <c r="AH647" s="529"/>
      <c r="AI647" s="529"/>
      <c r="AJ647" s="529"/>
      <c r="AK647" s="529"/>
      <c r="AL647" s="529"/>
      <c r="AM647" s="529"/>
      <c r="AN647" s="529"/>
      <c r="AO647" s="529"/>
      <c r="AP647" s="529"/>
      <c r="AQ647" s="529"/>
      <c r="AR647" s="529"/>
      <c r="AS647" s="529"/>
      <c r="AT647" s="529"/>
      <c r="AU647" s="529"/>
      <c r="AV647" s="529"/>
      <c r="AW647" s="529"/>
      <c r="AX647" s="529"/>
      <c r="AY647" s="529"/>
      <c r="AZ647" s="529"/>
      <c r="BA647" s="529"/>
      <c r="BB647" s="529"/>
      <c r="BC647" s="529"/>
      <c r="BD647" s="529"/>
      <c r="BE647" s="529"/>
      <c r="BF647" s="529"/>
      <c r="BG647" s="529"/>
      <c r="BH647" s="529"/>
      <c r="BI647" s="529"/>
      <c r="BJ647" s="529"/>
      <c r="BK647" s="529"/>
      <c r="BL647" s="529"/>
      <c r="BM647" s="529"/>
      <c r="BN647" s="529"/>
      <c r="BO647" s="529"/>
      <c r="BP647" s="529"/>
      <c r="BQ647" s="529"/>
      <c r="BR647" s="529"/>
      <c r="BS647" s="529"/>
      <c r="BT647" s="529"/>
      <c r="BU647" s="529"/>
      <c r="BV647" s="529"/>
      <c r="BW647" s="529"/>
      <c r="BX647" s="529"/>
      <c r="BY647" s="529"/>
      <c r="BZ647" s="529"/>
      <c r="CA647" s="529"/>
      <c r="CB647" s="529"/>
      <c r="CC647" s="529"/>
      <c r="CD647" s="529"/>
      <c r="CE647" s="529"/>
      <c r="CF647" s="529"/>
      <c r="CG647" s="529"/>
      <c r="CH647" s="529"/>
      <c r="CI647" s="529"/>
      <c r="CJ647" s="529"/>
      <c r="CK647" s="529"/>
      <c r="CL647" s="529"/>
      <c r="CM647" s="529"/>
      <c r="CN647" s="529"/>
      <c r="CO647" s="529"/>
      <c r="CP647" s="529"/>
      <c r="CQ647" s="529"/>
    </row>
    <row r="648" spans="1:95" s="70" customFormat="1" x14ac:dyDescent="0.2">
      <c r="A648" s="11">
        <v>175</v>
      </c>
      <c r="B648" s="277"/>
      <c r="C648" s="278"/>
      <c r="D648" s="278"/>
      <c r="E648" s="278"/>
      <c r="F648" s="1455" t="s">
        <v>136</v>
      </c>
      <c r="G648" s="1456"/>
      <c r="H648" s="1456"/>
      <c r="I648" s="1456"/>
      <c r="J648" s="1456"/>
      <c r="K648" s="1456"/>
      <c r="L648" s="1457"/>
      <c r="M648" s="698">
        <v>0</v>
      </c>
      <c r="N648" s="699">
        <v>0</v>
      </c>
      <c r="O648" s="700">
        <v>0</v>
      </c>
      <c r="P648" s="700">
        <v>0</v>
      </c>
      <c r="Q648" s="705">
        <v>0</v>
      </c>
      <c r="R648" s="700">
        <v>0</v>
      </c>
      <c r="S648" s="701">
        <v>0</v>
      </c>
      <c r="T648" s="700">
        <v>0</v>
      </c>
      <c r="U648" s="701">
        <v>0</v>
      </c>
      <c r="V648" s="700">
        <v>0</v>
      </c>
      <c r="W648" s="701">
        <v>0</v>
      </c>
      <c r="X648" s="700">
        <v>0</v>
      </c>
      <c r="Y648" s="701">
        <v>0</v>
      </c>
      <c r="Z648" s="700">
        <v>0</v>
      </c>
      <c r="AA648" s="701">
        <v>0</v>
      </c>
      <c r="AB648" s="706">
        <v>0</v>
      </c>
      <c r="AC648" s="698">
        <v>0</v>
      </c>
      <c r="AD648" s="996"/>
      <c r="AE648" s="997"/>
      <c r="AF648" s="997"/>
      <c r="AG648" s="536"/>
      <c r="AH648" s="529"/>
      <c r="AI648" s="529"/>
      <c r="AJ648" s="529"/>
      <c r="AK648" s="529"/>
      <c r="AL648" s="529"/>
      <c r="AM648" s="529"/>
      <c r="AN648" s="529"/>
      <c r="AO648" s="529"/>
      <c r="AP648" s="529"/>
      <c r="AQ648" s="529"/>
      <c r="AR648" s="529"/>
      <c r="AS648" s="529"/>
      <c r="AT648" s="529"/>
      <c r="AU648" s="529"/>
      <c r="AV648" s="529"/>
      <c r="AW648" s="529"/>
      <c r="AX648" s="529"/>
      <c r="AY648" s="529"/>
      <c r="AZ648" s="529"/>
      <c r="BA648" s="529"/>
      <c r="BB648" s="529"/>
      <c r="BC648" s="529"/>
      <c r="BD648" s="529"/>
      <c r="BE648" s="529"/>
      <c r="BF648" s="529"/>
      <c r="BG648" s="529"/>
      <c r="BH648" s="529"/>
      <c r="BI648" s="529"/>
      <c r="BJ648" s="529"/>
      <c r="BK648" s="529"/>
      <c r="BL648" s="529"/>
      <c r="BM648" s="529"/>
      <c r="BN648" s="529"/>
      <c r="BO648" s="529"/>
      <c r="BP648" s="529"/>
      <c r="BQ648" s="529"/>
      <c r="BR648" s="529"/>
      <c r="BS648" s="529"/>
      <c r="BT648" s="529"/>
      <c r="BU648" s="529"/>
      <c r="BV648" s="529"/>
      <c r="BW648" s="529"/>
      <c r="BX648" s="529"/>
      <c r="BY648" s="529"/>
      <c r="BZ648" s="529"/>
      <c r="CA648" s="529"/>
      <c r="CB648" s="529"/>
      <c r="CC648" s="529"/>
      <c r="CD648" s="529"/>
      <c r="CE648" s="529"/>
      <c r="CF648" s="529"/>
      <c r="CG648" s="529"/>
      <c r="CH648" s="529"/>
      <c r="CI648" s="529"/>
      <c r="CJ648" s="529"/>
      <c r="CK648" s="529"/>
      <c r="CL648" s="529"/>
      <c r="CM648" s="529"/>
      <c r="CN648" s="529"/>
      <c r="CO648" s="529"/>
      <c r="CP648" s="529"/>
      <c r="CQ648" s="529"/>
    </row>
    <row r="649" spans="1:95" s="70" customFormat="1" x14ac:dyDescent="0.2">
      <c r="A649" s="11">
        <v>176</v>
      </c>
      <c r="B649" s="277"/>
      <c r="C649" s="278"/>
      <c r="D649" s="278"/>
      <c r="E649" s="278"/>
      <c r="F649" s="1458" t="s">
        <v>137</v>
      </c>
      <c r="G649" s="1459"/>
      <c r="H649" s="1459"/>
      <c r="I649" s="1459"/>
      <c r="J649" s="1459"/>
      <c r="K649" s="1459"/>
      <c r="L649" s="1460"/>
      <c r="M649" s="698">
        <v>0</v>
      </c>
      <c r="N649" s="699">
        <v>0</v>
      </c>
      <c r="O649" s="700">
        <v>0</v>
      </c>
      <c r="P649" s="700">
        <v>0</v>
      </c>
      <c r="Q649" s="705">
        <v>0</v>
      </c>
      <c r="R649" s="700">
        <v>0</v>
      </c>
      <c r="S649" s="701">
        <v>0</v>
      </c>
      <c r="T649" s="700">
        <v>0</v>
      </c>
      <c r="U649" s="701">
        <v>0</v>
      </c>
      <c r="V649" s="700">
        <v>0</v>
      </c>
      <c r="W649" s="701">
        <v>0</v>
      </c>
      <c r="X649" s="700">
        <v>0</v>
      </c>
      <c r="Y649" s="701">
        <v>0</v>
      </c>
      <c r="Z649" s="700">
        <v>0</v>
      </c>
      <c r="AA649" s="701">
        <v>0</v>
      </c>
      <c r="AB649" s="706">
        <v>0</v>
      </c>
      <c r="AC649" s="698">
        <v>0</v>
      </c>
      <c r="AD649" s="996"/>
      <c r="AE649" s="997"/>
      <c r="AF649" s="997"/>
      <c r="AG649" s="536"/>
      <c r="AH649" s="529"/>
      <c r="AI649" s="529"/>
      <c r="AJ649" s="529"/>
      <c r="AK649" s="529"/>
      <c r="AL649" s="529"/>
      <c r="AM649" s="529"/>
      <c r="AN649" s="529"/>
      <c r="AO649" s="529"/>
      <c r="AP649" s="529"/>
      <c r="AQ649" s="529"/>
      <c r="AR649" s="529"/>
      <c r="AS649" s="529"/>
      <c r="AT649" s="529"/>
      <c r="AU649" s="529"/>
      <c r="AV649" s="529"/>
      <c r="AW649" s="529"/>
      <c r="AX649" s="529"/>
      <c r="AY649" s="529"/>
      <c r="AZ649" s="529"/>
      <c r="BA649" s="529"/>
      <c r="BB649" s="529"/>
      <c r="BC649" s="529"/>
      <c r="BD649" s="529"/>
      <c r="BE649" s="529"/>
      <c r="BF649" s="529"/>
      <c r="BG649" s="529"/>
      <c r="BH649" s="529"/>
      <c r="BI649" s="529"/>
      <c r="BJ649" s="529"/>
      <c r="BK649" s="529"/>
      <c r="BL649" s="529"/>
      <c r="BM649" s="529"/>
      <c r="BN649" s="529"/>
      <c r="BO649" s="529"/>
      <c r="BP649" s="529"/>
      <c r="BQ649" s="529"/>
      <c r="BR649" s="529"/>
      <c r="BS649" s="529"/>
      <c r="BT649" s="529"/>
      <c r="BU649" s="529"/>
      <c r="BV649" s="529"/>
      <c r="BW649" s="529"/>
      <c r="BX649" s="529"/>
      <c r="BY649" s="529"/>
      <c r="BZ649" s="529"/>
      <c r="CA649" s="529"/>
      <c r="CB649" s="529"/>
      <c r="CC649" s="529"/>
      <c r="CD649" s="529"/>
      <c r="CE649" s="529"/>
      <c r="CF649" s="529"/>
      <c r="CG649" s="529"/>
      <c r="CH649" s="529"/>
      <c r="CI649" s="529"/>
      <c r="CJ649" s="529"/>
      <c r="CK649" s="529"/>
      <c r="CL649" s="529"/>
      <c r="CM649" s="529"/>
      <c r="CN649" s="529"/>
      <c r="CO649" s="529"/>
      <c r="CP649" s="529"/>
      <c r="CQ649" s="529"/>
    </row>
    <row r="650" spans="1:95" s="70" customFormat="1" x14ac:dyDescent="0.2">
      <c r="A650" s="11">
        <v>177</v>
      </c>
      <c r="B650" s="277"/>
      <c r="C650" s="278"/>
      <c r="D650" s="278"/>
      <c r="E650" s="1452" t="s">
        <v>550</v>
      </c>
      <c r="F650" s="1453"/>
      <c r="G650" s="1453"/>
      <c r="H650" s="1453"/>
      <c r="I650" s="1453"/>
      <c r="J650" s="1453"/>
      <c r="K650" s="1453"/>
      <c r="L650" s="1454"/>
      <c r="M650" s="407">
        <f>SUBTOTAL(9,M651:M652)</f>
        <v>0</v>
      </c>
      <c r="N650" s="410">
        <f t="shared" ref="N650:AC650" si="148">SUBTOTAL(9,N651:N652)</f>
        <v>0</v>
      </c>
      <c r="O650" s="414">
        <f t="shared" si="148"/>
        <v>0</v>
      </c>
      <c r="P650" s="413">
        <f t="shared" si="148"/>
        <v>0</v>
      </c>
      <c r="Q650" s="415">
        <f t="shared" si="148"/>
        <v>0</v>
      </c>
      <c r="R650" s="414">
        <f t="shared" si="148"/>
        <v>0</v>
      </c>
      <c r="S650" s="414">
        <f t="shared" si="148"/>
        <v>0</v>
      </c>
      <c r="T650" s="414">
        <f t="shared" si="148"/>
        <v>0</v>
      </c>
      <c r="U650" s="414">
        <f t="shared" si="148"/>
        <v>0</v>
      </c>
      <c r="V650" s="414">
        <f t="shared" si="148"/>
        <v>0</v>
      </c>
      <c r="W650" s="414">
        <f t="shared" si="148"/>
        <v>0</v>
      </c>
      <c r="X650" s="414">
        <f t="shared" si="148"/>
        <v>0</v>
      </c>
      <c r="Y650" s="414">
        <f t="shared" si="148"/>
        <v>0</v>
      </c>
      <c r="Z650" s="414">
        <f t="shared" si="148"/>
        <v>0</v>
      </c>
      <c r="AA650" s="414">
        <f t="shared" si="148"/>
        <v>0</v>
      </c>
      <c r="AB650" s="424">
        <f t="shared" si="148"/>
        <v>0</v>
      </c>
      <c r="AC650" s="407">
        <f t="shared" si="148"/>
        <v>0</v>
      </c>
      <c r="AD650" s="996"/>
      <c r="AE650" s="997"/>
      <c r="AF650" s="997"/>
      <c r="AG650" s="536"/>
      <c r="AH650" s="529"/>
      <c r="AI650" s="529"/>
      <c r="AJ650" s="529"/>
      <c r="AK650" s="529"/>
      <c r="AL650" s="529"/>
      <c r="AM650" s="529"/>
      <c r="AN650" s="529"/>
      <c r="AO650" s="529"/>
      <c r="AP650" s="529"/>
      <c r="AQ650" s="529"/>
      <c r="AR650" s="529"/>
      <c r="AS650" s="529"/>
      <c r="AT650" s="529"/>
      <c r="AU650" s="529"/>
      <c r="AV650" s="529"/>
      <c r="AW650" s="529"/>
      <c r="AX650" s="529"/>
      <c r="AY650" s="529"/>
      <c r="AZ650" s="529"/>
      <c r="BA650" s="529"/>
      <c r="BB650" s="529"/>
      <c r="BC650" s="529"/>
      <c r="BD650" s="529"/>
      <c r="BE650" s="529"/>
      <c r="BF650" s="529"/>
      <c r="BG650" s="529"/>
      <c r="BH650" s="529"/>
      <c r="BI650" s="529"/>
      <c r="BJ650" s="529"/>
      <c r="BK650" s="529"/>
      <c r="BL650" s="529"/>
      <c r="BM650" s="529"/>
      <c r="BN650" s="529"/>
      <c r="BO650" s="529"/>
      <c r="BP650" s="529"/>
      <c r="BQ650" s="529"/>
      <c r="BR650" s="529"/>
      <c r="BS650" s="529"/>
      <c r="BT650" s="529"/>
      <c r="BU650" s="529"/>
      <c r="BV650" s="529"/>
      <c r="BW650" s="529"/>
      <c r="BX650" s="529"/>
      <c r="BY650" s="529"/>
      <c r="BZ650" s="529"/>
      <c r="CA650" s="529"/>
      <c r="CB650" s="529"/>
      <c r="CC650" s="529"/>
      <c r="CD650" s="529"/>
      <c r="CE650" s="529"/>
      <c r="CF650" s="529"/>
      <c r="CG650" s="529"/>
      <c r="CH650" s="529"/>
      <c r="CI650" s="529"/>
      <c r="CJ650" s="529"/>
      <c r="CK650" s="529"/>
      <c r="CL650" s="529"/>
      <c r="CM650" s="529"/>
      <c r="CN650" s="529"/>
      <c r="CO650" s="529"/>
      <c r="CP650" s="529"/>
      <c r="CQ650" s="529"/>
    </row>
    <row r="651" spans="1:95" s="70" customFormat="1" x14ac:dyDescent="0.2">
      <c r="A651" s="11">
        <v>178</v>
      </c>
      <c r="B651" s="277"/>
      <c r="C651" s="278"/>
      <c r="D651" s="278"/>
      <c r="E651" s="278"/>
      <c r="F651" s="1455" t="s">
        <v>551</v>
      </c>
      <c r="G651" s="1456"/>
      <c r="H651" s="1456"/>
      <c r="I651" s="1456"/>
      <c r="J651" s="1456"/>
      <c r="K651" s="1456"/>
      <c r="L651" s="1457"/>
      <c r="M651" s="698">
        <v>0</v>
      </c>
      <c r="N651" s="699">
        <v>0</v>
      </c>
      <c r="O651" s="700">
        <v>0</v>
      </c>
      <c r="P651" s="700">
        <v>0</v>
      </c>
      <c r="Q651" s="705">
        <v>0</v>
      </c>
      <c r="R651" s="700">
        <v>0</v>
      </c>
      <c r="S651" s="701">
        <v>0</v>
      </c>
      <c r="T651" s="700">
        <v>0</v>
      </c>
      <c r="U651" s="701">
        <v>0</v>
      </c>
      <c r="V651" s="700">
        <v>0</v>
      </c>
      <c r="W651" s="701">
        <v>0</v>
      </c>
      <c r="X651" s="700">
        <v>0</v>
      </c>
      <c r="Y651" s="701">
        <v>0</v>
      </c>
      <c r="Z651" s="700">
        <v>0</v>
      </c>
      <c r="AA651" s="701">
        <v>0</v>
      </c>
      <c r="AB651" s="706">
        <v>0</v>
      </c>
      <c r="AC651" s="698">
        <v>0</v>
      </c>
      <c r="AD651" s="996"/>
      <c r="AE651" s="997"/>
      <c r="AF651" s="997"/>
      <c r="AG651" s="536"/>
      <c r="AH651" s="529"/>
      <c r="AI651" s="529"/>
      <c r="AJ651" s="529"/>
      <c r="AK651" s="529"/>
      <c r="AL651" s="529"/>
      <c r="AM651" s="529"/>
      <c r="AN651" s="529"/>
      <c r="AO651" s="529"/>
      <c r="AP651" s="529"/>
      <c r="AQ651" s="529"/>
      <c r="AR651" s="529"/>
      <c r="AS651" s="529"/>
      <c r="AT651" s="529"/>
      <c r="AU651" s="529"/>
      <c r="AV651" s="529"/>
      <c r="AW651" s="529"/>
      <c r="AX651" s="529"/>
      <c r="AY651" s="529"/>
      <c r="AZ651" s="529"/>
      <c r="BA651" s="529"/>
      <c r="BB651" s="529"/>
      <c r="BC651" s="529"/>
      <c r="BD651" s="529"/>
      <c r="BE651" s="529"/>
      <c r="BF651" s="529"/>
      <c r="BG651" s="529"/>
      <c r="BH651" s="529"/>
      <c r="BI651" s="529"/>
      <c r="BJ651" s="529"/>
      <c r="BK651" s="529"/>
      <c r="BL651" s="529"/>
      <c r="BM651" s="529"/>
      <c r="BN651" s="529"/>
      <c r="BO651" s="529"/>
      <c r="BP651" s="529"/>
      <c r="BQ651" s="529"/>
      <c r="BR651" s="529"/>
      <c r="BS651" s="529"/>
      <c r="BT651" s="529"/>
      <c r="BU651" s="529"/>
      <c r="BV651" s="529"/>
      <c r="BW651" s="529"/>
      <c r="BX651" s="529"/>
      <c r="BY651" s="529"/>
      <c r="BZ651" s="529"/>
      <c r="CA651" s="529"/>
      <c r="CB651" s="529"/>
      <c r="CC651" s="529"/>
      <c r="CD651" s="529"/>
      <c r="CE651" s="529"/>
      <c r="CF651" s="529"/>
      <c r="CG651" s="529"/>
      <c r="CH651" s="529"/>
      <c r="CI651" s="529"/>
      <c r="CJ651" s="529"/>
      <c r="CK651" s="529"/>
      <c r="CL651" s="529"/>
      <c r="CM651" s="529"/>
      <c r="CN651" s="529"/>
      <c r="CO651" s="529"/>
      <c r="CP651" s="529"/>
      <c r="CQ651" s="529"/>
    </row>
    <row r="652" spans="1:95" s="70" customFormat="1" x14ac:dyDescent="0.2">
      <c r="A652" s="11">
        <v>179</v>
      </c>
      <c r="B652" s="277"/>
      <c r="C652" s="278"/>
      <c r="D652" s="278"/>
      <c r="E652" s="278"/>
      <c r="F652" s="1458" t="s">
        <v>552</v>
      </c>
      <c r="G652" s="1459"/>
      <c r="H652" s="1459"/>
      <c r="I652" s="1459"/>
      <c r="J652" s="1459"/>
      <c r="K652" s="1459"/>
      <c r="L652" s="1460"/>
      <c r="M652" s="698">
        <v>0</v>
      </c>
      <c r="N652" s="699">
        <v>0</v>
      </c>
      <c r="O652" s="700">
        <v>0</v>
      </c>
      <c r="P652" s="700">
        <v>0</v>
      </c>
      <c r="Q652" s="705">
        <v>0</v>
      </c>
      <c r="R652" s="700">
        <v>0</v>
      </c>
      <c r="S652" s="701">
        <v>0</v>
      </c>
      <c r="T652" s="700">
        <v>0</v>
      </c>
      <c r="U652" s="701">
        <v>0</v>
      </c>
      <c r="V652" s="700">
        <v>0</v>
      </c>
      <c r="W652" s="701">
        <v>0</v>
      </c>
      <c r="X652" s="700">
        <v>0</v>
      </c>
      <c r="Y652" s="701">
        <v>0</v>
      </c>
      <c r="Z652" s="700">
        <v>0</v>
      </c>
      <c r="AA652" s="701">
        <v>0</v>
      </c>
      <c r="AB652" s="706">
        <v>0</v>
      </c>
      <c r="AC652" s="698">
        <v>0</v>
      </c>
      <c r="AD652" s="996"/>
      <c r="AE652" s="997"/>
      <c r="AF652" s="997"/>
      <c r="AG652" s="536"/>
      <c r="AH652" s="529"/>
      <c r="AI652" s="529"/>
      <c r="AJ652" s="529"/>
      <c r="AK652" s="529"/>
      <c r="AL652" s="529"/>
      <c r="AM652" s="529"/>
      <c r="AN652" s="529"/>
      <c r="AO652" s="529"/>
      <c r="AP652" s="529"/>
      <c r="AQ652" s="529"/>
      <c r="AR652" s="529"/>
      <c r="AS652" s="529"/>
      <c r="AT652" s="529"/>
      <c r="AU652" s="529"/>
      <c r="AV652" s="529"/>
      <c r="AW652" s="529"/>
      <c r="AX652" s="529"/>
      <c r="AY652" s="529"/>
      <c r="AZ652" s="529"/>
      <c r="BA652" s="529"/>
      <c r="BB652" s="529"/>
      <c r="BC652" s="529"/>
      <c r="BD652" s="529"/>
      <c r="BE652" s="529"/>
      <c r="BF652" s="529"/>
      <c r="BG652" s="529"/>
      <c r="BH652" s="529"/>
      <c r="BI652" s="529"/>
      <c r="BJ652" s="529"/>
      <c r="BK652" s="529"/>
      <c r="BL652" s="529"/>
      <c r="BM652" s="529"/>
      <c r="BN652" s="529"/>
      <c r="BO652" s="529"/>
      <c r="BP652" s="529"/>
      <c r="BQ652" s="529"/>
      <c r="BR652" s="529"/>
      <c r="BS652" s="529"/>
      <c r="BT652" s="529"/>
      <c r="BU652" s="529"/>
      <c r="BV652" s="529"/>
      <c r="BW652" s="529"/>
      <c r="BX652" s="529"/>
      <c r="BY652" s="529"/>
      <c r="BZ652" s="529"/>
      <c r="CA652" s="529"/>
      <c r="CB652" s="529"/>
      <c r="CC652" s="529"/>
      <c r="CD652" s="529"/>
      <c r="CE652" s="529"/>
      <c r="CF652" s="529"/>
      <c r="CG652" s="529"/>
      <c r="CH652" s="529"/>
      <c r="CI652" s="529"/>
      <c r="CJ652" s="529"/>
      <c r="CK652" s="529"/>
      <c r="CL652" s="529"/>
      <c r="CM652" s="529"/>
      <c r="CN652" s="529"/>
      <c r="CO652" s="529"/>
      <c r="CP652" s="529"/>
      <c r="CQ652" s="529"/>
    </row>
    <row r="653" spans="1:95" s="70" customFormat="1" x14ac:dyDescent="0.2">
      <c r="A653" s="11">
        <v>180</v>
      </c>
      <c r="B653" s="277"/>
      <c r="C653" s="278"/>
      <c r="D653" s="278"/>
      <c r="E653" s="1452" t="s">
        <v>553</v>
      </c>
      <c r="F653" s="1453"/>
      <c r="G653" s="1453"/>
      <c r="H653" s="1453"/>
      <c r="I653" s="1453"/>
      <c r="J653" s="1453"/>
      <c r="K653" s="1453"/>
      <c r="L653" s="1454"/>
      <c r="M653" s="407">
        <f>SUBTOTAL(9,M654:M655)</f>
        <v>0</v>
      </c>
      <c r="N653" s="410">
        <f t="shared" ref="N653:AC653" si="149">SUBTOTAL(9,N654:N655)</f>
        <v>0</v>
      </c>
      <c r="O653" s="414">
        <f t="shared" si="149"/>
        <v>0</v>
      </c>
      <c r="P653" s="413">
        <f t="shared" si="149"/>
        <v>0</v>
      </c>
      <c r="Q653" s="415">
        <f t="shared" si="149"/>
        <v>0</v>
      </c>
      <c r="R653" s="414">
        <f t="shared" si="149"/>
        <v>0</v>
      </c>
      <c r="S653" s="414">
        <f t="shared" si="149"/>
        <v>0</v>
      </c>
      <c r="T653" s="414">
        <f t="shared" si="149"/>
        <v>0</v>
      </c>
      <c r="U653" s="414">
        <f t="shared" si="149"/>
        <v>0</v>
      </c>
      <c r="V653" s="414">
        <f t="shared" si="149"/>
        <v>0</v>
      </c>
      <c r="W653" s="414">
        <f t="shared" si="149"/>
        <v>0</v>
      </c>
      <c r="X653" s="414">
        <f t="shared" si="149"/>
        <v>0</v>
      </c>
      <c r="Y653" s="414">
        <f t="shared" si="149"/>
        <v>0</v>
      </c>
      <c r="Z653" s="414">
        <f t="shared" si="149"/>
        <v>0</v>
      </c>
      <c r="AA653" s="414">
        <f t="shared" si="149"/>
        <v>0</v>
      </c>
      <c r="AB653" s="424">
        <f t="shared" si="149"/>
        <v>0</v>
      </c>
      <c r="AC653" s="407">
        <f t="shared" si="149"/>
        <v>0</v>
      </c>
      <c r="AD653" s="996"/>
      <c r="AE653" s="997"/>
      <c r="AF653" s="997"/>
      <c r="AG653" s="536"/>
      <c r="AH653" s="529"/>
      <c r="AI653" s="529"/>
      <c r="AJ653" s="529"/>
      <c r="AK653" s="529"/>
      <c r="AL653" s="529"/>
      <c r="AM653" s="529"/>
      <c r="AN653" s="529"/>
      <c r="AO653" s="529"/>
      <c r="AP653" s="529"/>
      <c r="AQ653" s="529"/>
      <c r="AR653" s="529"/>
      <c r="AS653" s="529"/>
      <c r="AT653" s="529"/>
      <c r="AU653" s="529"/>
      <c r="AV653" s="529"/>
      <c r="AW653" s="529"/>
      <c r="AX653" s="529"/>
      <c r="AY653" s="529"/>
      <c r="AZ653" s="529"/>
      <c r="BA653" s="529"/>
      <c r="BB653" s="529"/>
      <c r="BC653" s="529"/>
      <c r="BD653" s="529"/>
      <c r="BE653" s="529"/>
      <c r="BF653" s="529"/>
      <c r="BG653" s="529"/>
      <c r="BH653" s="529"/>
      <c r="BI653" s="529"/>
      <c r="BJ653" s="529"/>
      <c r="BK653" s="529"/>
      <c r="BL653" s="529"/>
      <c r="BM653" s="529"/>
      <c r="BN653" s="529"/>
      <c r="BO653" s="529"/>
      <c r="BP653" s="529"/>
      <c r="BQ653" s="529"/>
      <c r="BR653" s="529"/>
      <c r="BS653" s="529"/>
      <c r="BT653" s="529"/>
      <c r="BU653" s="529"/>
      <c r="BV653" s="529"/>
      <c r="BW653" s="529"/>
      <c r="BX653" s="529"/>
      <c r="BY653" s="529"/>
      <c r="BZ653" s="529"/>
      <c r="CA653" s="529"/>
      <c r="CB653" s="529"/>
      <c r="CC653" s="529"/>
      <c r="CD653" s="529"/>
      <c r="CE653" s="529"/>
      <c r="CF653" s="529"/>
      <c r="CG653" s="529"/>
      <c r="CH653" s="529"/>
      <c r="CI653" s="529"/>
      <c r="CJ653" s="529"/>
      <c r="CK653" s="529"/>
      <c r="CL653" s="529"/>
      <c r="CM653" s="529"/>
      <c r="CN653" s="529"/>
      <c r="CO653" s="529"/>
      <c r="CP653" s="529"/>
      <c r="CQ653" s="529"/>
    </row>
    <row r="654" spans="1:95" s="70" customFormat="1" x14ac:dyDescent="0.2">
      <c r="A654" s="11">
        <v>181</v>
      </c>
      <c r="B654" s="277"/>
      <c r="C654" s="278"/>
      <c r="D654" s="278"/>
      <c r="E654" s="278"/>
      <c r="F654" s="1455" t="s">
        <v>554</v>
      </c>
      <c r="G654" s="1456"/>
      <c r="H654" s="1456"/>
      <c r="I654" s="1456"/>
      <c r="J654" s="1456"/>
      <c r="K654" s="1456"/>
      <c r="L654" s="1457"/>
      <c r="M654" s="698">
        <v>0</v>
      </c>
      <c r="N654" s="699">
        <v>0</v>
      </c>
      <c r="O654" s="700">
        <v>0</v>
      </c>
      <c r="P654" s="700">
        <v>0</v>
      </c>
      <c r="Q654" s="705">
        <v>0</v>
      </c>
      <c r="R654" s="700">
        <v>0</v>
      </c>
      <c r="S654" s="701">
        <v>0</v>
      </c>
      <c r="T654" s="700">
        <v>0</v>
      </c>
      <c r="U654" s="701">
        <v>0</v>
      </c>
      <c r="V654" s="700">
        <v>0</v>
      </c>
      <c r="W654" s="701">
        <v>0</v>
      </c>
      <c r="X654" s="700">
        <v>0</v>
      </c>
      <c r="Y654" s="701">
        <v>0</v>
      </c>
      <c r="Z654" s="700">
        <v>0</v>
      </c>
      <c r="AA654" s="701">
        <v>0</v>
      </c>
      <c r="AB654" s="706">
        <v>0</v>
      </c>
      <c r="AC654" s="698">
        <v>0</v>
      </c>
      <c r="AD654" s="996"/>
      <c r="AE654" s="997"/>
      <c r="AF654" s="997"/>
      <c r="AG654" s="536"/>
      <c r="AH654" s="529"/>
      <c r="AI654" s="529"/>
      <c r="AJ654" s="529"/>
      <c r="AK654" s="529"/>
      <c r="AL654" s="529"/>
      <c r="AM654" s="529"/>
      <c r="AN654" s="529"/>
      <c r="AO654" s="529"/>
      <c r="AP654" s="529"/>
      <c r="AQ654" s="529"/>
      <c r="AR654" s="529"/>
      <c r="AS654" s="529"/>
      <c r="AT654" s="529"/>
      <c r="AU654" s="529"/>
      <c r="AV654" s="529"/>
      <c r="AW654" s="529"/>
      <c r="AX654" s="529"/>
      <c r="AY654" s="529"/>
      <c r="AZ654" s="529"/>
      <c r="BA654" s="529"/>
      <c r="BB654" s="529"/>
      <c r="BC654" s="529"/>
      <c r="BD654" s="529"/>
      <c r="BE654" s="529"/>
      <c r="BF654" s="529"/>
      <c r="BG654" s="529"/>
      <c r="BH654" s="529"/>
      <c r="BI654" s="529"/>
      <c r="BJ654" s="529"/>
      <c r="BK654" s="529"/>
      <c r="BL654" s="529"/>
      <c r="BM654" s="529"/>
      <c r="BN654" s="529"/>
      <c r="BO654" s="529"/>
      <c r="BP654" s="529"/>
      <c r="BQ654" s="529"/>
      <c r="BR654" s="529"/>
      <c r="BS654" s="529"/>
      <c r="BT654" s="529"/>
      <c r="BU654" s="529"/>
      <c r="BV654" s="529"/>
      <c r="BW654" s="529"/>
      <c r="BX654" s="529"/>
      <c r="BY654" s="529"/>
      <c r="BZ654" s="529"/>
      <c r="CA654" s="529"/>
      <c r="CB654" s="529"/>
      <c r="CC654" s="529"/>
      <c r="CD654" s="529"/>
      <c r="CE654" s="529"/>
      <c r="CF654" s="529"/>
      <c r="CG654" s="529"/>
      <c r="CH654" s="529"/>
      <c r="CI654" s="529"/>
      <c r="CJ654" s="529"/>
      <c r="CK654" s="529"/>
      <c r="CL654" s="529"/>
      <c r="CM654" s="529"/>
      <c r="CN654" s="529"/>
      <c r="CO654" s="529"/>
      <c r="CP654" s="529"/>
      <c r="CQ654" s="529"/>
    </row>
    <row r="655" spans="1:95" s="70" customFormat="1" x14ac:dyDescent="0.2">
      <c r="A655" s="11">
        <v>182</v>
      </c>
      <c r="B655" s="277"/>
      <c r="C655" s="278"/>
      <c r="D655" s="278"/>
      <c r="E655" s="278"/>
      <c r="F655" s="1449" t="s">
        <v>555</v>
      </c>
      <c r="G655" s="1450"/>
      <c r="H655" s="1450"/>
      <c r="I655" s="1450"/>
      <c r="J655" s="1450"/>
      <c r="K655" s="1450"/>
      <c r="L655" s="1451"/>
      <c r="M655" s="698">
        <v>0</v>
      </c>
      <c r="N655" s="699">
        <v>0</v>
      </c>
      <c r="O655" s="700">
        <v>0</v>
      </c>
      <c r="P655" s="700">
        <v>0</v>
      </c>
      <c r="Q655" s="705">
        <v>0</v>
      </c>
      <c r="R655" s="700">
        <v>0</v>
      </c>
      <c r="S655" s="701">
        <v>0</v>
      </c>
      <c r="T655" s="700">
        <v>0</v>
      </c>
      <c r="U655" s="701">
        <v>0</v>
      </c>
      <c r="V655" s="700">
        <v>0</v>
      </c>
      <c r="W655" s="701">
        <v>0</v>
      </c>
      <c r="X655" s="700">
        <v>0</v>
      </c>
      <c r="Y655" s="701">
        <v>0</v>
      </c>
      <c r="Z655" s="700">
        <v>0</v>
      </c>
      <c r="AA655" s="701">
        <v>0</v>
      </c>
      <c r="AB655" s="706">
        <v>0</v>
      </c>
      <c r="AC655" s="698">
        <v>0</v>
      </c>
      <c r="AD655" s="996"/>
      <c r="AE655" s="997"/>
      <c r="AF655" s="997"/>
      <c r="AG655" s="536"/>
      <c r="AH655" s="529"/>
      <c r="AI655" s="529"/>
      <c r="AJ655" s="529"/>
      <c r="AK655" s="529"/>
      <c r="AL655" s="529"/>
      <c r="AM655" s="529"/>
      <c r="AN655" s="529"/>
      <c r="AO655" s="529"/>
      <c r="AP655" s="529"/>
      <c r="AQ655" s="529"/>
      <c r="AR655" s="529"/>
      <c r="AS655" s="529"/>
      <c r="AT655" s="529"/>
      <c r="AU655" s="529"/>
      <c r="AV655" s="529"/>
      <c r="AW655" s="529"/>
      <c r="AX655" s="529"/>
      <c r="AY655" s="529"/>
      <c r="AZ655" s="529"/>
      <c r="BA655" s="529"/>
      <c r="BB655" s="529"/>
      <c r="BC655" s="529"/>
      <c r="BD655" s="529"/>
      <c r="BE655" s="529"/>
      <c r="BF655" s="529"/>
      <c r="BG655" s="529"/>
      <c r="BH655" s="529"/>
      <c r="BI655" s="529"/>
      <c r="BJ655" s="529"/>
      <c r="BK655" s="529"/>
      <c r="BL655" s="529"/>
      <c r="BM655" s="529"/>
      <c r="BN655" s="529"/>
      <c r="BO655" s="529"/>
      <c r="BP655" s="529"/>
      <c r="BQ655" s="529"/>
      <c r="BR655" s="529"/>
      <c r="BS655" s="529"/>
      <c r="BT655" s="529"/>
      <c r="BU655" s="529"/>
      <c r="BV655" s="529"/>
      <c r="BW655" s="529"/>
      <c r="BX655" s="529"/>
      <c r="BY655" s="529"/>
      <c r="BZ655" s="529"/>
      <c r="CA655" s="529"/>
      <c r="CB655" s="529"/>
      <c r="CC655" s="529"/>
      <c r="CD655" s="529"/>
      <c r="CE655" s="529"/>
      <c r="CF655" s="529"/>
      <c r="CG655" s="529"/>
      <c r="CH655" s="529"/>
      <c r="CI655" s="529"/>
      <c r="CJ655" s="529"/>
      <c r="CK655" s="529"/>
      <c r="CL655" s="529"/>
      <c r="CM655" s="529"/>
      <c r="CN655" s="529"/>
      <c r="CO655" s="529"/>
      <c r="CP655" s="529"/>
      <c r="CQ655" s="529"/>
    </row>
    <row r="656" spans="1:95" s="70" customFormat="1" x14ac:dyDescent="0.2">
      <c r="A656" s="11">
        <v>183</v>
      </c>
      <c r="B656" s="277"/>
      <c r="C656" s="278"/>
      <c r="D656" s="1485" t="s">
        <v>24</v>
      </c>
      <c r="E656" s="1486"/>
      <c r="F656" s="1486"/>
      <c r="G656" s="1486"/>
      <c r="H656" s="1486"/>
      <c r="I656" s="1486"/>
      <c r="J656" s="1486"/>
      <c r="K656" s="1486"/>
      <c r="L656" s="1487"/>
      <c r="M656" s="407">
        <f>SUBTOTAL(9,M657:M659)</f>
        <v>0</v>
      </c>
      <c r="N656" s="410">
        <f t="shared" ref="N656:AC656" si="150">SUBTOTAL(9,N657:N659)</f>
        <v>0</v>
      </c>
      <c r="O656" s="414">
        <f t="shared" si="150"/>
        <v>0</v>
      </c>
      <c r="P656" s="413">
        <f t="shared" si="150"/>
        <v>0</v>
      </c>
      <c r="Q656" s="415">
        <f t="shared" si="150"/>
        <v>0</v>
      </c>
      <c r="R656" s="414">
        <f t="shared" si="150"/>
        <v>0</v>
      </c>
      <c r="S656" s="414">
        <f t="shared" si="150"/>
        <v>0</v>
      </c>
      <c r="T656" s="414">
        <f t="shared" si="150"/>
        <v>0</v>
      </c>
      <c r="U656" s="414">
        <f t="shared" si="150"/>
        <v>0</v>
      </c>
      <c r="V656" s="414">
        <f t="shared" si="150"/>
        <v>0</v>
      </c>
      <c r="W656" s="414">
        <f t="shared" si="150"/>
        <v>0</v>
      </c>
      <c r="X656" s="414">
        <f t="shared" si="150"/>
        <v>0</v>
      </c>
      <c r="Y656" s="414">
        <f t="shared" si="150"/>
        <v>0</v>
      </c>
      <c r="Z656" s="414">
        <f t="shared" si="150"/>
        <v>0</v>
      </c>
      <c r="AA656" s="414">
        <f t="shared" si="150"/>
        <v>0</v>
      </c>
      <c r="AB656" s="424">
        <f t="shared" si="150"/>
        <v>0</v>
      </c>
      <c r="AC656" s="407">
        <f t="shared" si="150"/>
        <v>0</v>
      </c>
      <c r="AD656" s="996"/>
      <c r="AE656" s="997"/>
      <c r="AF656" s="997"/>
      <c r="AG656" s="536"/>
      <c r="AH656" s="529"/>
      <c r="AI656" s="529"/>
      <c r="AJ656" s="529"/>
      <c r="AK656" s="529"/>
      <c r="AL656" s="529"/>
      <c r="AM656" s="529"/>
      <c r="AN656" s="529"/>
      <c r="AO656" s="529"/>
      <c r="AP656" s="529"/>
      <c r="AQ656" s="529"/>
      <c r="AR656" s="529"/>
      <c r="AS656" s="529"/>
      <c r="AT656" s="529"/>
      <c r="AU656" s="529"/>
      <c r="AV656" s="529"/>
      <c r="AW656" s="529"/>
      <c r="AX656" s="529"/>
      <c r="AY656" s="529"/>
      <c r="AZ656" s="529"/>
      <c r="BA656" s="529"/>
      <c r="BB656" s="529"/>
      <c r="BC656" s="529"/>
      <c r="BD656" s="529"/>
      <c r="BE656" s="529"/>
      <c r="BF656" s="529"/>
      <c r="BG656" s="529"/>
      <c r="BH656" s="529"/>
      <c r="BI656" s="529"/>
      <c r="BJ656" s="529"/>
      <c r="BK656" s="529"/>
      <c r="BL656" s="529"/>
      <c r="BM656" s="529"/>
      <c r="BN656" s="529"/>
      <c r="BO656" s="529"/>
      <c r="BP656" s="529"/>
      <c r="BQ656" s="529"/>
      <c r="BR656" s="529"/>
      <c r="BS656" s="529"/>
      <c r="BT656" s="529"/>
      <c r="BU656" s="529"/>
      <c r="BV656" s="529"/>
      <c r="BW656" s="529"/>
      <c r="BX656" s="529"/>
      <c r="BY656" s="529"/>
      <c r="BZ656" s="529"/>
      <c r="CA656" s="529"/>
      <c r="CB656" s="529"/>
      <c r="CC656" s="529"/>
      <c r="CD656" s="529"/>
      <c r="CE656" s="529"/>
      <c r="CF656" s="529"/>
      <c r="CG656" s="529"/>
      <c r="CH656" s="529"/>
      <c r="CI656" s="529"/>
      <c r="CJ656" s="529"/>
      <c r="CK656" s="529"/>
      <c r="CL656" s="529"/>
      <c r="CM656" s="529"/>
      <c r="CN656" s="529"/>
      <c r="CO656" s="529"/>
      <c r="CP656" s="529"/>
      <c r="CQ656" s="529"/>
    </row>
    <row r="657" spans="1:95" s="70" customFormat="1" x14ac:dyDescent="0.2">
      <c r="A657" s="11">
        <v>184</v>
      </c>
      <c r="B657" s="277"/>
      <c r="C657" s="278"/>
      <c r="D657" s="278"/>
      <c r="E657" s="278"/>
      <c r="F657" s="1449" t="s">
        <v>156</v>
      </c>
      <c r="G657" s="1450"/>
      <c r="H657" s="1450"/>
      <c r="I657" s="1450"/>
      <c r="J657" s="1450"/>
      <c r="K657" s="1450"/>
      <c r="L657" s="1451"/>
      <c r="M657" s="698">
        <v>0</v>
      </c>
      <c r="N657" s="699">
        <v>0</v>
      </c>
      <c r="O657" s="700">
        <v>0</v>
      </c>
      <c r="P657" s="700">
        <v>0</v>
      </c>
      <c r="Q657" s="705">
        <v>0</v>
      </c>
      <c r="R657" s="700">
        <v>0</v>
      </c>
      <c r="S657" s="701">
        <v>0</v>
      </c>
      <c r="T657" s="700">
        <v>0</v>
      </c>
      <c r="U657" s="701">
        <v>0</v>
      </c>
      <c r="V657" s="700">
        <v>0</v>
      </c>
      <c r="W657" s="701">
        <v>0</v>
      </c>
      <c r="X657" s="700">
        <v>0</v>
      </c>
      <c r="Y657" s="701">
        <v>0</v>
      </c>
      <c r="Z657" s="700">
        <v>0</v>
      </c>
      <c r="AA657" s="701">
        <v>0</v>
      </c>
      <c r="AB657" s="706">
        <v>0</v>
      </c>
      <c r="AC657" s="698">
        <v>0</v>
      </c>
      <c r="AD657" s="996"/>
      <c r="AE657" s="997"/>
      <c r="AF657" s="997"/>
      <c r="AG657" s="536"/>
      <c r="AH657" s="529"/>
      <c r="AI657" s="529"/>
      <c r="AJ657" s="529"/>
      <c r="AK657" s="529"/>
      <c r="AL657" s="529"/>
      <c r="AM657" s="529"/>
      <c r="AN657" s="529"/>
      <c r="AO657" s="529"/>
      <c r="AP657" s="529"/>
      <c r="AQ657" s="529"/>
      <c r="AR657" s="529"/>
      <c r="AS657" s="529"/>
      <c r="AT657" s="529"/>
      <c r="AU657" s="529"/>
      <c r="AV657" s="529"/>
      <c r="AW657" s="529"/>
      <c r="AX657" s="529"/>
      <c r="AY657" s="529"/>
      <c r="AZ657" s="529"/>
      <c r="BA657" s="529"/>
      <c r="BB657" s="529"/>
      <c r="BC657" s="529"/>
      <c r="BD657" s="529"/>
      <c r="BE657" s="529"/>
      <c r="BF657" s="529"/>
      <c r="BG657" s="529"/>
      <c r="BH657" s="529"/>
      <c r="BI657" s="529"/>
      <c r="BJ657" s="529"/>
      <c r="BK657" s="529"/>
      <c r="BL657" s="529"/>
      <c r="BM657" s="529"/>
      <c r="BN657" s="529"/>
      <c r="BO657" s="529"/>
      <c r="BP657" s="529"/>
      <c r="BQ657" s="529"/>
      <c r="BR657" s="529"/>
      <c r="BS657" s="529"/>
      <c r="BT657" s="529"/>
      <c r="BU657" s="529"/>
      <c r="BV657" s="529"/>
      <c r="BW657" s="529"/>
      <c r="BX657" s="529"/>
      <c r="BY657" s="529"/>
      <c r="BZ657" s="529"/>
      <c r="CA657" s="529"/>
      <c r="CB657" s="529"/>
      <c r="CC657" s="529"/>
      <c r="CD657" s="529"/>
      <c r="CE657" s="529"/>
      <c r="CF657" s="529"/>
      <c r="CG657" s="529"/>
      <c r="CH657" s="529"/>
      <c r="CI657" s="529"/>
      <c r="CJ657" s="529"/>
      <c r="CK657" s="529"/>
      <c r="CL657" s="529"/>
      <c r="CM657" s="529"/>
      <c r="CN657" s="529"/>
      <c r="CO657" s="529"/>
      <c r="CP657" s="529"/>
      <c r="CQ657" s="529"/>
    </row>
    <row r="658" spans="1:95" s="70" customFormat="1" x14ac:dyDescent="0.2">
      <c r="A658" s="11">
        <v>185</v>
      </c>
      <c r="B658" s="277"/>
      <c r="C658" s="278"/>
      <c r="D658" s="278"/>
      <c r="E658" s="278"/>
      <c r="F658" s="1449" t="s">
        <v>157</v>
      </c>
      <c r="G658" s="1450"/>
      <c r="H658" s="1450"/>
      <c r="I658" s="1450"/>
      <c r="J658" s="1450"/>
      <c r="K658" s="1450"/>
      <c r="L658" s="1451"/>
      <c r="M658" s="698">
        <v>0</v>
      </c>
      <c r="N658" s="699">
        <v>0</v>
      </c>
      <c r="O658" s="700">
        <v>0</v>
      </c>
      <c r="P658" s="700">
        <v>0</v>
      </c>
      <c r="Q658" s="705">
        <v>0</v>
      </c>
      <c r="R658" s="700">
        <v>0</v>
      </c>
      <c r="S658" s="701">
        <v>0</v>
      </c>
      <c r="T658" s="700">
        <v>0</v>
      </c>
      <c r="U658" s="701">
        <v>0</v>
      </c>
      <c r="V658" s="700">
        <v>0</v>
      </c>
      <c r="W658" s="701">
        <v>0</v>
      </c>
      <c r="X658" s="700">
        <v>0</v>
      </c>
      <c r="Y658" s="701">
        <v>0</v>
      </c>
      <c r="Z658" s="700">
        <v>0</v>
      </c>
      <c r="AA658" s="701">
        <v>0</v>
      </c>
      <c r="AB658" s="706">
        <v>0</v>
      </c>
      <c r="AC658" s="698">
        <v>0</v>
      </c>
      <c r="AD658" s="996"/>
      <c r="AE658" s="997"/>
      <c r="AF658" s="997"/>
      <c r="AG658" s="536"/>
      <c r="AH658" s="529"/>
      <c r="AI658" s="529"/>
      <c r="AJ658" s="529"/>
      <c r="AK658" s="529"/>
      <c r="AL658" s="529"/>
      <c r="AM658" s="529"/>
      <c r="AN658" s="529"/>
      <c r="AO658" s="529"/>
      <c r="AP658" s="529"/>
      <c r="AQ658" s="529"/>
      <c r="AR658" s="529"/>
      <c r="AS658" s="529"/>
      <c r="AT658" s="529"/>
      <c r="AU658" s="529"/>
      <c r="AV658" s="529"/>
      <c r="AW658" s="529"/>
      <c r="AX658" s="529"/>
      <c r="AY658" s="529"/>
      <c r="AZ658" s="529"/>
      <c r="BA658" s="529"/>
      <c r="BB658" s="529"/>
      <c r="BC658" s="529"/>
      <c r="BD658" s="529"/>
      <c r="BE658" s="529"/>
      <c r="BF658" s="529"/>
      <c r="BG658" s="529"/>
      <c r="BH658" s="529"/>
      <c r="BI658" s="529"/>
      <c r="BJ658" s="529"/>
      <c r="BK658" s="529"/>
      <c r="BL658" s="529"/>
      <c r="BM658" s="529"/>
      <c r="BN658" s="529"/>
      <c r="BO658" s="529"/>
      <c r="BP658" s="529"/>
      <c r="BQ658" s="529"/>
      <c r="BR658" s="529"/>
      <c r="BS658" s="529"/>
      <c r="BT658" s="529"/>
      <c r="BU658" s="529"/>
      <c r="BV658" s="529"/>
      <c r="BW658" s="529"/>
      <c r="BX658" s="529"/>
      <c r="BY658" s="529"/>
      <c r="BZ658" s="529"/>
      <c r="CA658" s="529"/>
      <c r="CB658" s="529"/>
      <c r="CC658" s="529"/>
      <c r="CD658" s="529"/>
      <c r="CE658" s="529"/>
      <c r="CF658" s="529"/>
      <c r="CG658" s="529"/>
      <c r="CH658" s="529"/>
      <c r="CI658" s="529"/>
      <c r="CJ658" s="529"/>
      <c r="CK658" s="529"/>
      <c r="CL658" s="529"/>
      <c r="CM658" s="529"/>
      <c r="CN658" s="529"/>
      <c r="CO658" s="529"/>
      <c r="CP658" s="529"/>
      <c r="CQ658" s="529"/>
    </row>
    <row r="659" spans="1:95" s="70" customFormat="1" x14ac:dyDescent="0.2">
      <c r="A659" s="11">
        <v>186</v>
      </c>
      <c r="B659" s="277"/>
      <c r="C659" s="278"/>
      <c r="D659" s="278"/>
      <c r="E659" s="278"/>
      <c r="F659" s="1458" t="s">
        <v>25</v>
      </c>
      <c r="G659" s="1459"/>
      <c r="H659" s="1459"/>
      <c r="I659" s="1459"/>
      <c r="J659" s="1459"/>
      <c r="K659" s="1459"/>
      <c r="L659" s="1460"/>
      <c r="M659" s="698">
        <v>0</v>
      </c>
      <c r="N659" s="699">
        <v>0</v>
      </c>
      <c r="O659" s="700">
        <v>0</v>
      </c>
      <c r="P659" s="700">
        <v>0</v>
      </c>
      <c r="Q659" s="705">
        <v>0</v>
      </c>
      <c r="R659" s="700">
        <v>0</v>
      </c>
      <c r="S659" s="701">
        <v>0</v>
      </c>
      <c r="T659" s="700">
        <v>0</v>
      </c>
      <c r="U659" s="701">
        <v>0</v>
      </c>
      <c r="V659" s="700">
        <v>0</v>
      </c>
      <c r="W659" s="701">
        <v>0</v>
      </c>
      <c r="X659" s="700">
        <v>0</v>
      </c>
      <c r="Y659" s="701">
        <v>0</v>
      </c>
      <c r="Z659" s="700">
        <v>0</v>
      </c>
      <c r="AA659" s="701">
        <v>0</v>
      </c>
      <c r="AB659" s="706">
        <v>0</v>
      </c>
      <c r="AC659" s="704">
        <v>0</v>
      </c>
      <c r="AD659" s="1017"/>
      <c r="AE659" s="997"/>
      <c r="AF659" s="997"/>
      <c r="AG659" s="536"/>
      <c r="AH659" s="529"/>
      <c r="AI659" s="529"/>
      <c r="AJ659" s="529"/>
      <c r="AK659" s="529"/>
      <c r="AL659" s="529"/>
      <c r="AM659" s="529"/>
      <c r="AN659" s="529"/>
      <c r="AO659" s="529"/>
      <c r="AP659" s="529"/>
      <c r="AQ659" s="529"/>
      <c r="AR659" s="529"/>
      <c r="AS659" s="529"/>
      <c r="AT659" s="529"/>
      <c r="AU659" s="529"/>
      <c r="AV659" s="529"/>
      <c r="AW659" s="529"/>
      <c r="AX659" s="529"/>
      <c r="AY659" s="529"/>
      <c r="AZ659" s="529"/>
      <c r="BA659" s="529"/>
      <c r="BB659" s="529"/>
      <c r="BC659" s="529"/>
      <c r="BD659" s="529"/>
      <c r="BE659" s="529"/>
      <c r="BF659" s="529"/>
      <c r="BG659" s="529"/>
      <c r="BH659" s="529"/>
      <c r="BI659" s="529"/>
      <c r="BJ659" s="529"/>
      <c r="BK659" s="529"/>
      <c r="BL659" s="529"/>
      <c r="BM659" s="529"/>
      <c r="BN659" s="529"/>
      <c r="BO659" s="529"/>
      <c r="BP659" s="529"/>
      <c r="BQ659" s="529"/>
      <c r="BR659" s="529"/>
      <c r="BS659" s="529"/>
      <c r="BT659" s="529"/>
      <c r="BU659" s="529"/>
      <c r="BV659" s="529"/>
      <c r="BW659" s="529"/>
      <c r="BX659" s="529"/>
      <c r="BY659" s="529"/>
      <c r="BZ659" s="529"/>
      <c r="CA659" s="529"/>
      <c r="CB659" s="529"/>
      <c r="CC659" s="529"/>
      <c r="CD659" s="529"/>
      <c r="CE659" s="529"/>
      <c r="CF659" s="529"/>
      <c r="CG659" s="529"/>
      <c r="CH659" s="529"/>
      <c r="CI659" s="529"/>
      <c r="CJ659" s="529"/>
      <c r="CK659" s="529"/>
      <c r="CL659" s="529"/>
      <c r="CM659" s="529"/>
      <c r="CN659" s="529"/>
      <c r="CO659" s="529"/>
      <c r="CP659" s="529"/>
      <c r="CQ659" s="529"/>
    </row>
    <row r="660" spans="1:95" s="70" customFormat="1" x14ac:dyDescent="0.2">
      <c r="A660" s="11">
        <v>187</v>
      </c>
      <c r="B660" s="277"/>
      <c r="C660" s="278"/>
      <c r="D660" s="1485" t="s">
        <v>467</v>
      </c>
      <c r="E660" s="1486"/>
      <c r="F660" s="1486"/>
      <c r="G660" s="1486"/>
      <c r="H660" s="1486"/>
      <c r="I660" s="1486"/>
      <c r="J660" s="1486"/>
      <c r="K660" s="1486"/>
      <c r="L660" s="1487"/>
      <c r="M660" s="407">
        <f>SUBTOTAL(9,M661:M662)</f>
        <v>0</v>
      </c>
      <c r="N660" s="1188"/>
      <c r="O660" s="1243"/>
      <c r="P660" s="1243"/>
      <c r="Q660" s="1243"/>
      <c r="R660" s="1243"/>
      <c r="S660" s="1243"/>
      <c r="T660" s="1243"/>
      <c r="U660" s="1243"/>
      <c r="V660" s="1243"/>
      <c r="W660" s="1243"/>
      <c r="X660" s="1243"/>
      <c r="Y660" s="1243"/>
      <c r="Z660" s="1243"/>
      <c r="AA660" s="1243"/>
      <c r="AB660" s="1243"/>
      <c r="AC660" s="1243"/>
      <c r="AD660" s="1017"/>
      <c r="AE660" s="997"/>
      <c r="AF660" s="997"/>
      <c r="AG660" s="536"/>
      <c r="AH660" s="529"/>
      <c r="AI660" s="529"/>
      <c r="AJ660" s="529"/>
      <c r="AK660" s="529"/>
      <c r="AL660" s="529"/>
      <c r="AM660" s="529"/>
      <c r="AN660" s="529"/>
      <c r="AO660" s="529"/>
      <c r="AP660" s="529"/>
      <c r="AQ660" s="529"/>
      <c r="AR660" s="529"/>
      <c r="AS660" s="529"/>
      <c r="AT660" s="529"/>
      <c r="AU660" s="529"/>
      <c r="AV660" s="529"/>
      <c r="AW660" s="529"/>
      <c r="AX660" s="529"/>
      <c r="AY660" s="529"/>
      <c r="AZ660" s="529"/>
      <c r="BA660" s="529"/>
      <c r="BB660" s="529"/>
      <c r="BC660" s="529"/>
      <c r="BD660" s="529"/>
      <c r="BE660" s="529"/>
      <c r="BF660" s="529"/>
      <c r="BG660" s="529"/>
      <c r="BH660" s="529"/>
      <c r="BI660" s="529"/>
      <c r="BJ660" s="529"/>
      <c r="BK660" s="529"/>
      <c r="BL660" s="529"/>
      <c r="BM660" s="529"/>
      <c r="BN660" s="529"/>
      <c r="BO660" s="529"/>
      <c r="BP660" s="529"/>
      <c r="BQ660" s="529"/>
      <c r="BR660" s="529"/>
      <c r="BS660" s="529"/>
      <c r="BT660" s="529"/>
      <c r="BU660" s="529"/>
      <c r="BV660" s="529"/>
      <c r="BW660" s="529"/>
      <c r="BX660" s="529"/>
      <c r="BY660" s="529"/>
      <c r="BZ660" s="529"/>
      <c r="CA660" s="529"/>
      <c r="CB660" s="529"/>
      <c r="CC660" s="529"/>
      <c r="CD660" s="529"/>
      <c r="CE660" s="529"/>
      <c r="CF660" s="529"/>
      <c r="CG660" s="529"/>
      <c r="CH660" s="529"/>
      <c r="CI660" s="529"/>
      <c r="CJ660" s="529"/>
      <c r="CK660" s="529"/>
      <c r="CL660" s="529"/>
      <c r="CM660" s="529"/>
      <c r="CN660" s="529"/>
      <c r="CO660" s="529"/>
      <c r="CP660" s="529"/>
      <c r="CQ660" s="529"/>
    </row>
    <row r="661" spans="1:95" s="70" customFormat="1" x14ac:dyDescent="0.2">
      <c r="A661" s="11">
        <v>188</v>
      </c>
      <c r="B661" s="277"/>
      <c r="C661" s="278"/>
      <c r="D661" s="278"/>
      <c r="E661" s="278"/>
      <c r="F661" s="1455" t="s">
        <v>466</v>
      </c>
      <c r="G661" s="1456"/>
      <c r="H661" s="1456"/>
      <c r="I661" s="1456"/>
      <c r="J661" s="1456"/>
      <c r="K661" s="1456"/>
      <c r="L661" s="1457"/>
      <c r="M661" s="698">
        <v>0</v>
      </c>
      <c r="N661" s="1244"/>
      <c r="O661" s="1244"/>
      <c r="P661" s="1244"/>
      <c r="Q661" s="1244"/>
      <c r="R661" s="1244"/>
      <c r="S661" s="1244"/>
      <c r="T661" s="1244"/>
      <c r="U661" s="1244"/>
      <c r="V661" s="1244"/>
      <c r="W661" s="1244"/>
      <c r="X661" s="1244"/>
      <c r="Y661" s="1244"/>
      <c r="Z661" s="1244"/>
      <c r="AA661" s="1244"/>
      <c r="AB661" s="1244"/>
      <c r="AC661" s="1244"/>
      <c r="AD661" s="1017"/>
      <c r="AE661" s="997"/>
      <c r="AF661" s="997"/>
      <c r="AG661" s="536"/>
      <c r="AH661" s="529"/>
      <c r="AI661" s="529"/>
      <c r="AJ661" s="529"/>
      <c r="AK661" s="529"/>
      <c r="AL661" s="529"/>
      <c r="AM661" s="529"/>
      <c r="AN661" s="529"/>
      <c r="AO661" s="529"/>
      <c r="AP661" s="529"/>
      <c r="AQ661" s="529"/>
      <c r="AR661" s="529"/>
      <c r="AS661" s="529"/>
      <c r="AT661" s="529"/>
      <c r="AU661" s="529"/>
      <c r="AV661" s="529"/>
      <c r="AW661" s="529"/>
      <c r="AX661" s="529"/>
      <c r="AY661" s="529"/>
      <c r="AZ661" s="529"/>
      <c r="BA661" s="529"/>
      <c r="BB661" s="529"/>
      <c r="BC661" s="529"/>
      <c r="BD661" s="529"/>
      <c r="BE661" s="529"/>
      <c r="BF661" s="529"/>
      <c r="BG661" s="529"/>
      <c r="BH661" s="529"/>
      <c r="BI661" s="529"/>
      <c r="BJ661" s="529"/>
      <c r="BK661" s="529"/>
      <c r="BL661" s="529"/>
      <c r="BM661" s="529"/>
      <c r="BN661" s="529"/>
      <c r="BO661" s="529"/>
      <c r="BP661" s="529"/>
      <c r="BQ661" s="529"/>
      <c r="BR661" s="529"/>
      <c r="BS661" s="529"/>
      <c r="BT661" s="529"/>
      <c r="BU661" s="529"/>
      <c r="BV661" s="529"/>
      <c r="BW661" s="529"/>
      <c r="BX661" s="529"/>
      <c r="BY661" s="529"/>
      <c r="BZ661" s="529"/>
      <c r="CA661" s="529"/>
      <c r="CB661" s="529"/>
      <c r="CC661" s="529"/>
      <c r="CD661" s="529"/>
      <c r="CE661" s="529"/>
      <c r="CF661" s="529"/>
      <c r="CG661" s="529"/>
      <c r="CH661" s="529"/>
      <c r="CI661" s="529"/>
      <c r="CJ661" s="529"/>
      <c r="CK661" s="529"/>
      <c r="CL661" s="529"/>
      <c r="CM661" s="529"/>
      <c r="CN661" s="529"/>
      <c r="CO661" s="529"/>
      <c r="CP661" s="529"/>
      <c r="CQ661" s="529"/>
    </row>
    <row r="662" spans="1:95" s="70" customFormat="1" x14ac:dyDescent="0.2">
      <c r="A662" s="11">
        <v>189</v>
      </c>
      <c r="B662" s="277"/>
      <c r="C662" s="278"/>
      <c r="D662" s="278"/>
      <c r="E662" s="278"/>
      <c r="F662" s="1449" t="s">
        <v>576</v>
      </c>
      <c r="G662" s="1450"/>
      <c r="H662" s="1450"/>
      <c r="I662" s="1450"/>
      <c r="J662" s="1450"/>
      <c r="K662" s="1450"/>
      <c r="L662" s="1451"/>
      <c r="M662" s="698">
        <v>0</v>
      </c>
      <c r="N662" s="961"/>
      <c r="O662" s="961"/>
      <c r="P662" s="961"/>
      <c r="Q662" s="961"/>
      <c r="R662" s="961"/>
      <c r="S662" s="961"/>
      <c r="T662" s="961"/>
      <c r="U662" s="961"/>
      <c r="V662" s="961"/>
      <c r="W662" s="961"/>
      <c r="X662" s="961"/>
      <c r="Y662" s="961"/>
      <c r="Z662" s="961"/>
      <c r="AA662" s="961"/>
      <c r="AB662" s="961"/>
      <c r="AC662" s="961"/>
      <c r="AD662" s="1017"/>
      <c r="AE662" s="997"/>
      <c r="AF662" s="997"/>
      <c r="AG662" s="536"/>
      <c r="AH662" s="529"/>
      <c r="AI662" s="529"/>
      <c r="AJ662" s="529"/>
      <c r="AK662" s="529"/>
      <c r="AL662" s="529"/>
      <c r="AM662" s="529"/>
      <c r="AN662" s="529"/>
      <c r="AO662" s="529"/>
      <c r="AP662" s="529"/>
      <c r="AQ662" s="529"/>
      <c r="AR662" s="529"/>
      <c r="AS662" s="529"/>
      <c r="AT662" s="529"/>
      <c r="AU662" s="529"/>
      <c r="AV662" s="529"/>
      <c r="AW662" s="529"/>
      <c r="AX662" s="529"/>
      <c r="AY662" s="529"/>
      <c r="AZ662" s="529"/>
      <c r="BA662" s="529"/>
      <c r="BB662" s="529"/>
      <c r="BC662" s="529"/>
      <c r="BD662" s="529"/>
      <c r="BE662" s="529"/>
      <c r="BF662" s="529"/>
      <c r="BG662" s="529"/>
      <c r="BH662" s="529"/>
      <c r="BI662" s="529"/>
      <c r="BJ662" s="529"/>
      <c r="BK662" s="529"/>
      <c r="BL662" s="529"/>
      <c r="BM662" s="529"/>
      <c r="BN662" s="529"/>
      <c r="BO662" s="529"/>
      <c r="BP662" s="529"/>
      <c r="BQ662" s="529"/>
      <c r="BR662" s="529"/>
      <c r="BS662" s="529"/>
      <c r="BT662" s="529"/>
      <c r="BU662" s="529"/>
      <c r="BV662" s="529"/>
      <c r="BW662" s="529"/>
      <c r="BX662" s="529"/>
      <c r="BY662" s="529"/>
      <c r="BZ662" s="529"/>
      <c r="CA662" s="529"/>
      <c r="CB662" s="529"/>
      <c r="CC662" s="529"/>
      <c r="CD662" s="529"/>
      <c r="CE662" s="529"/>
      <c r="CF662" s="529"/>
      <c r="CG662" s="529"/>
      <c r="CH662" s="529"/>
      <c r="CI662" s="529"/>
      <c r="CJ662" s="529"/>
      <c r="CK662" s="529"/>
      <c r="CL662" s="529"/>
      <c r="CM662" s="529"/>
      <c r="CN662" s="529"/>
      <c r="CO662" s="529"/>
      <c r="CP662" s="529"/>
      <c r="CQ662" s="529"/>
    </row>
    <row r="663" spans="1:95" s="70" customFormat="1" ht="15" customHeight="1" x14ac:dyDescent="0.2">
      <c r="A663" s="11">
        <v>326</v>
      </c>
      <c r="B663" s="277"/>
      <c r="C663" s="1546" t="s">
        <v>429</v>
      </c>
      <c r="D663" s="1531"/>
      <c r="E663" s="1531"/>
      <c r="F663" s="1531"/>
      <c r="G663" s="1531"/>
      <c r="H663" s="1531"/>
      <c r="I663" s="1531"/>
      <c r="J663" s="1531"/>
      <c r="K663" s="1531"/>
      <c r="L663" s="1531"/>
      <c r="M663" s="1531"/>
      <c r="N663" s="1531"/>
      <c r="O663" s="1531"/>
      <c r="P663" s="1531"/>
      <c r="Q663" s="1531"/>
      <c r="R663" s="1531"/>
      <c r="S663" s="1531"/>
      <c r="T663" s="1531"/>
      <c r="U663" s="1531"/>
      <c r="V663" s="1531"/>
      <c r="W663" s="1531"/>
      <c r="X663" s="1531"/>
      <c r="Y663" s="1531"/>
      <c r="Z663" s="1531"/>
      <c r="AA663" s="1531"/>
      <c r="AB663" s="1531"/>
      <c r="AC663" s="1531"/>
      <c r="AD663" s="1531"/>
      <c r="AE663" s="1531"/>
      <c r="AF663" s="1531"/>
      <c r="AG663" s="536"/>
      <c r="AH663" s="529"/>
      <c r="AI663" s="529"/>
      <c r="AJ663" s="529"/>
      <c r="AK663" s="529"/>
      <c r="AL663" s="529"/>
      <c r="AM663" s="529"/>
      <c r="AN663" s="529"/>
      <c r="AO663" s="529"/>
      <c r="AP663" s="529"/>
      <c r="AQ663" s="529"/>
      <c r="AR663" s="529"/>
      <c r="AS663" s="529"/>
      <c r="AT663" s="529"/>
      <c r="AU663" s="529"/>
      <c r="AV663" s="529"/>
      <c r="AW663" s="529"/>
      <c r="AX663" s="529"/>
      <c r="AY663" s="529"/>
      <c r="AZ663" s="529"/>
      <c r="BA663" s="529"/>
      <c r="BB663" s="529"/>
      <c r="BC663" s="529"/>
      <c r="BD663" s="529"/>
      <c r="BE663" s="529"/>
      <c r="BF663" s="529"/>
      <c r="BG663" s="529"/>
      <c r="BH663" s="529"/>
      <c r="BI663" s="529"/>
      <c r="BJ663" s="529"/>
      <c r="BK663" s="529"/>
      <c r="BL663" s="529"/>
      <c r="BM663" s="529"/>
      <c r="BN663" s="529"/>
      <c r="BO663" s="529"/>
      <c r="BP663" s="529"/>
      <c r="BQ663" s="529"/>
      <c r="BR663" s="529"/>
      <c r="BS663" s="529"/>
      <c r="BT663" s="529"/>
      <c r="BU663" s="529"/>
      <c r="BV663" s="529"/>
      <c r="BW663" s="529"/>
      <c r="BX663" s="529"/>
      <c r="BY663" s="529"/>
      <c r="BZ663" s="529"/>
      <c r="CA663" s="529"/>
      <c r="CB663" s="529"/>
      <c r="CC663" s="529"/>
      <c r="CD663" s="529"/>
      <c r="CE663" s="529"/>
      <c r="CF663" s="529"/>
      <c r="CG663" s="529"/>
      <c r="CH663" s="529"/>
      <c r="CI663" s="529"/>
      <c r="CJ663" s="529"/>
      <c r="CK663" s="529"/>
      <c r="CL663" s="529"/>
      <c r="CM663" s="529"/>
      <c r="CN663" s="529"/>
      <c r="CO663" s="529"/>
      <c r="CP663" s="529"/>
      <c r="CQ663" s="529"/>
    </row>
    <row r="664" spans="1:95" s="70" customFormat="1" x14ac:dyDescent="0.2">
      <c r="A664" s="11">
        <v>232</v>
      </c>
      <c r="B664" s="277"/>
      <c r="C664" s="278"/>
      <c r="D664" s="1485" t="s">
        <v>64</v>
      </c>
      <c r="E664" s="1486"/>
      <c r="F664" s="1486"/>
      <c r="G664" s="1486"/>
      <c r="H664" s="1486"/>
      <c r="I664" s="1486"/>
      <c r="J664" s="1486"/>
      <c r="K664" s="1486"/>
      <c r="L664" s="1486"/>
      <c r="M664" s="1486"/>
      <c r="N664" s="1486"/>
      <c r="O664" s="1486"/>
      <c r="P664" s="1486"/>
      <c r="Q664" s="1486"/>
      <c r="R664" s="1486"/>
      <c r="S664" s="1486"/>
      <c r="T664" s="1486"/>
      <c r="U664" s="1486"/>
      <c r="V664" s="1486"/>
      <c r="W664" s="1486"/>
      <c r="X664" s="1486"/>
      <c r="Y664" s="1486"/>
      <c r="Z664" s="1486"/>
      <c r="AA664" s="1486"/>
      <c r="AB664" s="1486"/>
      <c r="AC664" s="1486"/>
      <c r="AD664" s="1486"/>
      <c r="AE664" s="1486"/>
      <c r="AF664" s="1486"/>
      <c r="AG664" s="536"/>
      <c r="AH664" s="529"/>
      <c r="AI664" s="529"/>
      <c r="AJ664" s="529"/>
      <c r="AK664" s="529"/>
      <c r="AL664" s="529"/>
      <c r="AM664" s="529"/>
      <c r="AN664" s="529"/>
      <c r="AO664" s="529"/>
      <c r="AP664" s="529"/>
      <c r="AQ664" s="529"/>
      <c r="AR664" s="529"/>
      <c r="AS664" s="529"/>
      <c r="AT664" s="529"/>
      <c r="AU664" s="529"/>
      <c r="AV664" s="529"/>
      <c r="AW664" s="529"/>
      <c r="AX664" s="529"/>
      <c r="AY664" s="529"/>
      <c r="AZ664" s="529"/>
      <c r="BA664" s="529"/>
      <c r="BB664" s="529"/>
      <c r="BC664" s="529"/>
      <c r="BD664" s="529"/>
      <c r="BE664" s="529"/>
      <c r="BF664" s="529"/>
      <c r="BG664" s="529"/>
      <c r="BH664" s="529"/>
      <c r="BI664" s="529"/>
      <c r="BJ664" s="529"/>
      <c r="BK664" s="529"/>
      <c r="BL664" s="529"/>
      <c r="BM664" s="529"/>
      <c r="BN664" s="529"/>
      <c r="BO664" s="529"/>
      <c r="BP664" s="529"/>
      <c r="BQ664" s="529"/>
      <c r="BR664" s="529"/>
      <c r="BS664" s="529"/>
      <c r="BT664" s="529"/>
      <c r="BU664" s="529"/>
      <c r="BV664" s="529"/>
      <c r="BW664" s="529"/>
      <c r="BX664" s="529"/>
      <c r="BY664" s="529"/>
      <c r="BZ664" s="529"/>
      <c r="CA664" s="529"/>
      <c r="CB664" s="529"/>
      <c r="CC664" s="529"/>
      <c r="CD664" s="529"/>
      <c r="CE664" s="529"/>
      <c r="CF664" s="529"/>
      <c r="CG664" s="529"/>
      <c r="CH664" s="529"/>
      <c r="CI664" s="529"/>
      <c r="CJ664" s="529"/>
      <c r="CK664" s="529"/>
      <c r="CL664" s="529"/>
      <c r="CM664" s="529"/>
      <c r="CN664" s="529"/>
      <c r="CO664" s="529"/>
      <c r="CP664" s="529"/>
      <c r="CQ664" s="529"/>
    </row>
    <row r="665" spans="1:95" s="70" customFormat="1" x14ac:dyDescent="0.2">
      <c r="A665" s="11">
        <v>233</v>
      </c>
      <c r="B665" s="277"/>
      <c r="C665" s="278"/>
      <c r="D665" s="278"/>
      <c r="E665" s="1532" t="s">
        <v>66</v>
      </c>
      <c r="F665" s="1533"/>
      <c r="G665" s="1533"/>
      <c r="H665" s="1533"/>
      <c r="I665" s="1533"/>
      <c r="J665" s="1533"/>
      <c r="K665" s="1533"/>
      <c r="L665" s="1534"/>
      <c r="M665" s="407">
        <f>SUBTOTAL(9,M666:M669)</f>
        <v>0</v>
      </c>
      <c r="N665" s="410">
        <f t="shared" ref="N665:AC665" si="151">SUBTOTAL(9,N666:N669)</f>
        <v>0</v>
      </c>
      <c r="O665" s="414">
        <f t="shared" si="151"/>
        <v>0</v>
      </c>
      <c r="P665" s="413">
        <f t="shared" si="151"/>
        <v>0</v>
      </c>
      <c r="Q665" s="415">
        <f t="shared" si="151"/>
        <v>0</v>
      </c>
      <c r="R665" s="414">
        <f t="shared" si="151"/>
        <v>0</v>
      </c>
      <c r="S665" s="414">
        <f t="shared" si="151"/>
        <v>0</v>
      </c>
      <c r="T665" s="414">
        <f t="shared" si="151"/>
        <v>0</v>
      </c>
      <c r="U665" s="414">
        <f t="shared" si="151"/>
        <v>0</v>
      </c>
      <c r="V665" s="414">
        <f t="shared" si="151"/>
        <v>0</v>
      </c>
      <c r="W665" s="414">
        <f t="shared" si="151"/>
        <v>0</v>
      </c>
      <c r="X665" s="414">
        <f t="shared" si="151"/>
        <v>0</v>
      </c>
      <c r="Y665" s="414">
        <f t="shared" si="151"/>
        <v>0</v>
      </c>
      <c r="Z665" s="414">
        <f t="shared" si="151"/>
        <v>0</v>
      </c>
      <c r="AA665" s="414">
        <f t="shared" si="151"/>
        <v>0</v>
      </c>
      <c r="AB665" s="424">
        <f t="shared" si="151"/>
        <v>0</v>
      </c>
      <c r="AC665" s="407">
        <f t="shared" si="151"/>
        <v>0</v>
      </c>
      <c r="AD665" s="996"/>
      <c r="AE665" s="997"/>
      <c r="AF665" s="997"/>
      <c r="AG665" s="536"/>
      <c r="AH665" s="529"/>
      <c r="AI665" s="529"/>
      <c r="AJ665" s="529"/>
      <c r="AK665" s="529"/>
      <c r="AL665" s="529"/>
      <c r="AM665" s="529"/>
      <c r="AN665" s="529"/>
      <c r="AO665" s="529"/>
      <c r="AP665" s="529"/>
      <c r="AQ665" s="529"/>
      <c r="AR665" s="529"/>
      <c r="AS665" s="529"/>
      <c r="AT665" s="529"/>
      <c r="AU665" s="529"/>
      <c r="AV665" s="529"/>
      <c r="AW665" s="529"/>
      <c r="AX665" s="529"/>
      <c r="AY665" s="529"/>
      <c r="AZ665" s="529"/>
      <c r="BA665" s="529"/>
      <c r="BB665" s="529"/>
      <c r="BC665" s="529"/>
      <c r="BD665" s="529"/>
      <c r="BE665" s="529"/>
      <c r="BF665" s="529"/>
      <c r="BG665" s="529"/>
      <c r="BH665" s="529"/>
      <c r="BI665" s="529"/>
      <c r="BJ665" s="529"/>
      <c r="BK665" s="529"/>
      <c r="BL665" s="529"/>
      <c r="BM665" s="529"/>
      <c r="BN665" s="529"/>
      <c r="BO665" s="529"/>
      <c r="BP665" s="529"/>
      <c r="BQ665" s="529"/>
      <c r="BR665" s="529"/>
      <c r="BS665" s="529"/>
      <c r="BT665" s="529"/>
      <c r="BU665" s="529"/>
      <c r="BV665" s="529"/>
      <c r="BW665" s="529"/>
      <c r="BX665" s="529"/>
      <c r="BY665" s="529"/>
      <c r="BZ665" s="529"/>
      <c r="CA665" s="529"/>
      <c r="CB665" s="529"/>
      <c r="CC665" s="529"/>
      <c r="CD665" s="529"/>
      <c r="CE665" s="529"/>
      <c r="CF665" s="529"/>
      <c r="CG665" s="529"/>
      <c r="CH665" s="529"/>
      <c r="CI665" s="529"/>
      <c r="CJ665" s="529"/>
      <c r="CK665" s="529"/>
      <c r="CL665" s="529"/>
      <c r="CM665" s="529"/>
      <c r="CN665" s="529"/>
      <c r="CO665" s="529"/>
      <c r="CP665" s="529"/>
      <c r="CQ665" s="529"/>
    </row>
    <row r="666" spans="1:95" s="70" customFormat="1" x14ac:dyDescent="0.2">
      <c r="A666" s="11">
        <v>234</v>
      </c>
      <c r="B666" s="277"/>
      <c r="C666" s="278"/>
      <c r="D666" s="278"/>
      <c r="E666" s="279"/>
      <c r="F666" s="1455" t="s">
        <v>65</v>
      </c>
      <c r="G666" s="1456"/>
      <c r="H666" s="1456"/>
      <c r="I666" s="1456"/>
      <c r="J666" s="1456"/>
      <c r="K666" s="1456"/>
      <c r="L666" s="1457"/>
      <c r="M666" s="698">
        <v>0</v>
      </c>
      <c r="N666" s="699">
        <v>0</v>
      </c>
      <c r="O666" s="700">
        <v>0</v>
      </c>
      <c r="P666" s="700">
        <v>0</v>
      </c>
      <c r="Q666" s="705">
        <v>0</v>
      </c>
      <c r="R666" s="700">
        <v>0</v>
      </c>
      <c r="S666" s="701">
        <v>0</v>
      </c>
      <c r="T666" s="700">
        <v>0</v>
      </c>
      <c r="U666" s="701">
        <v>0</v>
      </c>
      <c r="V666" s="700">
        <v>0</v>
      </c>
      <c r="W666" s="701">
        <v>0</v>
      </c>
      <c r="X666" s="700">
        <v>0</v>
      </c>
      <c r="Y666" s="701">
        <v>0</v>
      </c>
      <c r="Z666" s="700">
        <v>0</v>
      </c>
      <c r="AA666" s="701">
        <v>0</v>
      </c>
      <c r="AB666" s="706">
        <v>0</v>
      </c>
      <c r="AC666" s="698">
        <v>0</v>
      </c>
      <c r="AD666" s="996"/>
      <c r="AE666" s="997"/>
      <c r="AF666" s="997"/>
      <c r="AG666" s="536"/>
      <c r="AH666" s="529"/>
      <c r="AI666" s="529"/>
      <c r="AJ666" s="529"/>
      <c r="AK666" s="529"/>
      <c r="AL666" s="529"/>
      <c r="AM666" s="529"/>
      <c r="AN666" s="529"/>
      <c r="AO666" s="529"/>
      <c r="AP666" s="529"/>
      <c r="AQ666" s="529"/>
      <c r="AR666" s="529"/>
      <c r="AS666" s="529"/>
      <c r="AT666" s="529"/>
      <c r="AU666" s="529"/>
      <c r="AV666" s="529"/>
      <c r="AW666" s="529"/>
      <c r="AX666" s="529"/>
      <c r="AY666" s="529"/>
      <c r="AZ666" s="529"/>
      <c r="BA666" s="529"/>
      <c r="BB666" s="529"/>
      <c r="BC666" s="529"/>
      <c r="BD666" s="529"/>
      <c r="BE666" s="529"/>
      <c r="BF666" s="529"/>
      <c r="BG666" s="529"/>
      <c r="BH666" s="529"/>
      <c r="BI666" s="529"/>
      <c r="BJ666" s="529"/>
      <c r="BK666" s="529"/>
      <c r="BL666" s="529"/>
      <c r="BM666" s="529"/>
      <c r="BN666" s="529"/>
      <c r="BO666" s="529"/>
      <c r="BP666" s="529"/>
      <c r="BQ666" s="529"/>
      <c r="BR666" s="529"/>
      <c r="BS666" s="529"/>
      <c r="BT666" s="529"/>
      <c r="BU666" s="529"/>
      <c r="BV666" s="529"/>
      <c r="BW666" s="529"/>
      <c r="BX666" s="529"/>
      <c r="BY666" s="529"/>
      <c r="BZ666" s="529"/>
      <c r="CA666" s="529"/>
      <c r="CB666" s="529"/>
      <c r="CC666" s="529"/>
      <c r="CD666" s="529"/>
      <c r="CE666" s="529"/>
      <c r="CF666" s="529"/>
      <c r="CG666" s="529"/>
      <c r="CH666" s="529"/>
      <c r="CI666" s="529"/>
      <c r="CJ666" s="529"/>
      <c r="CK666" s="529"/>
      <c r="CL666" s="529"/>
      <c r="CM666" s="529"/>
      <c r="CN666" s="529"/>
      <c r="CO666" s="529"/>
      <c r="CP666" s="529"/>
      <c r="CQ666" s="529"/>
    </row>
    <row r="667" spans="1:95" s="70" customFormat="1" x14ac:dyDescent="0.2">
      <c r="A667" s="11">
        <v>235</v>
      </c>
      <c r="B667" s="277"/>
      <c r="C667" s="278"/>
      <c r="D667" s="278"/>
      <c r="E667" s="279"/>
      <c r="F667" s="1449" t="s">
        <v>68</v>
      </c>
      <c r="G667" s="1450"/>
      <c r="H667" s="1450"/>
      <c r="I667" s="1450"/>
      <c r="J667" s="1450"/>
      <c r="K667" s="1450"/>
      <c r="L667" s="1451"/>
      <c r="M667" s="698">
        <v>0</v>
      </c>
      <c r="N667" s="699">
        <v>0</v>
      </c>
      <c r="O667" s="700">
        <v>0</v>
      </c>
      <c r="P667" s="700">
        <v>0</v>
      </c>
      <c r="Q667" s="705">
        <v>0</v>
      </c>
      <c r="R667" s="700">
        <v>0</v>
      </c>
      <c r="S667" s="701">
        <v>0</v>
      </c>
      <c r="T667" s="700">
        <v>0</v>
      </c>
      <c r="U667" s="701">
        <v>0</v>
      </c>
      <c r="V667" s="700">
        <v>0</v>
      </c>
      <c r="W667" s="701">
        <v>0</v>
      </c>
      <c r="X667" s="700">
        <v>0</v>
      </c>
      <c r="Y667" s="701">
        <v>0</v>
      </c>
      <c r="Z667" s="700">
        <v>0</v>
      </c>
      <c r="AA667" s="701">
        <v>0</v>
      </c>
      <c r="AB667" s="706">
        <v>0</v>
      </c>
      <c r="AC667" s="698">
        <v>0</v>
      </c>
      <c r="AD667" s="996"/>
      <c r="AE667" s="997"/>
      <c r="AF667" s="997"/>
      <c r="AG667" s="536"/>
      <c r="AH667" s="529"/>
      <c r="AI667" s="529"/>
      <c r="AJ667" s="529"/>
      <c r="AK667" s="529"/>
      <c r="AL667" s="529"/>
      <c r="AM667" s="529"/>
      <c r="AN667" s="529"/>
      <c r="AO667" s="529"/>
      <c r="AP667" s="529"/>
      <c r="AQ667" s="529"/>
      <c r="AR667" s="529"/>
      <c r="AS667" s="529"/>
      <c r="AT667" s="529"/>
      <c r="AU667" s="529"/>
      <c r="AV667" s="529"/>
      <c r="AW667" s="529"/>
      <c r="AX667" s="529"/>
      <c r="AY667" s="529"/>
      <c r="AZ667" s="529"/>
      <c r="BA667" s="529"/>
      <c r="BB667" s="529"/>
      <c r="BC667" s="529"/>
      <c r="BD667" s="529"/>
      <c r="BE667" s="529"/>
      <c r="BF667" s="529"/>
      <c r="BG667" s="529"/>
      <c r="BH667" s="529"/>
      <c r="BI667" s="529"/>
      <c r="BJ667" s="529"/>
      <c r="BK667" s="529"/>
      <c r="BL667" s="529"/>
      <c r="BM667" s="529"/>
      <c r="BN667" s="529"/>
      <c r="BO667" s="529"/>
      <c r="BP667" s="529"/>
      <c r="BQ667" s="529"/>
      <c r="BR667" s="529"/>
      <c r="BS667" s="529"/>
      <c r="BT667" s="529"/>
      <c r="BU667" s="529"/>
      <c r="BV667" s="529"/>
      <c r="BW667" s="529"/>
      <c r="BX667" s="529"/>
      <c r="BY667" s="529"/>
      <c r="BZ667" s="529"/>
      <c r="CA667" s="529"/>
      <c r="CB667" s="529"/>
      <c r="CC667" s="529"/>
      <c r="CD667" s="529"/>
      <c r="CE667" s="529"/>
      <c r="CF667" s="529"/>
      <c r="CG667" s="529"/>
      <c r="CH667" s="529"/>
      <c r="CI667" s="529"/>
      <c r="CJ667" s="529"/>
      <c r="CK667" s="529"/>
      <c r="CL667" s="529"/>
      <c r="CM667" s="529"/>
      <c r="CN667" s="529"/>
      <c r="CO667" s="529"/>
      <c r="CP667" s="529"/>
      <c r="CQ667" s="529"/>
    </row>
    <row r="668" spans="1:95" s="70" customFormat="1" x14ac:dyDescent="0.2">
      <c r="A668" s="11">
        <v>236</v>
      </c>
      <c r="B668" s="277"/>
      <c r="C668" s="278"/>
      <c r="D668" s="280"/>
      <c r="E668" s="281"/>
      <c r="F668" s="1449" t="s">
        <v>537</v>
      </c>
      <c r="G668" s="1450"/>
      <c r="H668" s="1450"/>
      <c r="I668" s="1450"/>
      <c r="J668" s="1450"/>
      <c r="K668" s="1450"/>
      <c r="L668" s="1451"/>
      <c r="M668" s="698">
        <v>0</v>
      </c>
      <c r="N668" s="699">
        <v>0</v>
      </c>
      <c r="O668" s="700">
        <v>0</v>
      </c>
      <c r="P668" s="700">
        <v>0</v>
      </c>
      <c r="Q668" s="705">
        <v>0</v>
      </c>
      <c r="R668" s="700">
        <v>0</v>
      </c>
      <c r="S668" s="701">
        <v>0</v>
      </c>
      <c r="T668" s="700">
        <v>0</v>
      </c>
      <c r="U668" s="701">
        <v>0</v>
      </c>
      <c r="V668" s="700">
        <v>0</v>
      </c>
      <c r="W668" s="701">
        <v>0</v>
      </c>
      <c r="X668" s="700">
        <v>0</v>
      </c>
      <c r="Y668" s="701">
        <v>0</v>
      </c>
      <c r="Z668" s="700">
        <v>0</v>
      </c>
      <c r="AA668" s="701">
        <v>0</v>
      </c>
      <c r="AB668" s="706">
        <v>0</v>
      </c>
      <c r="AC668" s="698">
        <v>0</v>
      </c>
      <c r="AD668" s="996"/>
      <c r="AE668" s="997"/>
      <c r="AF668" s="997"/>
      <c r="AG668" s="536"/>
      <c r="AH668" s="529"/>
      <c r="AI668" s="529"/>
      <c r="AJ668" s="529"/>
      <c r="AK668" s="529"/>
      <c r="AL668" s="529"/>
      <c r="AM668" s="529"/>
      <c r="AN668" s="529"/>
      <c r="AO668" s="529"/>
      <c r="AP668" s="529"/>
      <c r="AQ668" s="529"/>
      <c r="AR668" s="529"/>
      <c r="AS668" s="529"/>
      <c r="AT668" s="529"/>
      <c r="AU668" s="529"/>
      <c r="AV668" s="529"/>
      <c r="AW668" s="529"/>
      <c r="AX668" s="529"/>
      <c r="AY668" s="529"/>
      <c r="AZ668" s="529"/>
      <c r="BA668" s="529"/>
      <c r="BB668" s="529"/>
      <c r="BC668" s="529"/>
      <c r="BD668" s="529"/>
      <c r="BE668" s="529"/>
      <c r="BF668" s="529"/>
      <c r="BG668" s="529"/>
      <c r="BH668" s="529"/>
      <c r="BI668" s="529"/>
      <c r="BJ668" s="529"/>
      <c r="BK668" s="529"/>
      <c r="BL668" s="529"/>
      <c r="BM668" s="529"/>
      <c r="BN668" s="529"/>
      <c r="BO668" s="529"/>
      <c r="BP668" s="529"/>
      <c r="BQ668" s="529"/>
      <c r="BR668" s="529"/>
      <c r="BS668" s="529"/>
      <c r="BT668" s="529"/>
      <c r="BU668" s="529"/>
      <c r="BV668" s="529"/>
      <c r="BW668" s="529"/>
      <c r="BX668" s="529"/>
      <c r="BY668" s="529"/>
      <c r="BZ668" s="529"/>
      <c r="CA668" s="529"/>
      <c r="CB668" s="529"/>
      <c r="CC668" s="529"/>
      <c r="CD668" s="529"/>
      <c r="CE668" s="529"/>
      <c r="CF668" s="529"/>
      <c r="CG668" s="529"/>
      <c r="CH668" s="529"/>
      <c r="CI668" s="529"/>
      <c r="CJ668" s="529"/>
      <c r="CK668" s="529"/>
      <c r="CL668" s="529"/>
      <c r="CM668" s="529"/>
      <c r="CN668" s="529"/>
      <c r="CO668" s="529"/>
      <c r="CP668" s="529"/>
      <c r="CQ668" s="529"/>
    </row>
    <row r="669" spans="1:95" s="70" customFormat="1" ht="27.75" customHeight="1" x14ac:dyDescent="0.2">
      <c r="A669" s="11">
        <v>237</v>
      </c>
      <c r="B669" s="277"/>
      <c r="C669" s="278"/>
      <c r="D669" s="278"/>
      <c r="E669" s="282"/>
      <c r="F669" s="1458" t="s">
        <v>532</v>
      </c>
      <c r="G669" s="1459"/>
      <c r="H669" s="1459"/>
      <c r="I669" s="1459"/>
      <c r="J669" s="1459"/>
      <c r="K669" s="1459"/>
      <c r="L669" s="1460"/>
      <c r="M669" s="698">
        <v>0</v>
      </c>
      <c r="N669" s="699">
        <v>0</v>
      </c>
      <c r="O669" s="700">
        <v>0</v>
      </c>
      <c r="P669" s="700">
        <v>0</v>
      </c>
      <c r="Q669" s="705">
        <v>0</v>
      </c>
      <c r="R669" s="700">
        <v>0</v>
      </c>
      <c r="S669" s="701">
        <v>0</v>
      </c>
      <c r="T669" s="700">
        <v>0</v>
      </c>
      <c r="U669" s="701">
        <v>0</v>
      </c>
      <c r="V669" s="700">
        <v>0</v>
      </c>
      <c r="W669" s="701">
        <v>0</v>
      </c>
      <c r="X669" s="700">
        <v>0</v>
      </c>
      <c r="Y669" s="701">
        <v>0</v>
      </c>
      <c r="Z669" s="700">
        <v>0</v>
      </c>
      <c r="AA669" s="701">
        <v>0</v>
      </c>
      <c r="AB669" s="706">
        <v>0</v>
      </c>
      <c r="AC669" s="698">
        <v>0</v>
      </c>
      <c r="AD669" s="996"/>
      <c r="AE669" s="997"/>
      <c r="AF669" s="997"/>
      <c r="AG669" s="536"/>
      <c r="AH669" s="529"/>
      <c r="AI669" s="529"/>
      <c r="AJ669" s="529"/>
      <c r="AK669" s="529"/>
      <c r="AL669" s="529"/>
      <c r="AM669" s="529"/>
      <c r="AN669" s="529"/>
      <c r="AO669" s="529"/>
      <c r="AP669" s="529"/>
      <c r="AQ669" s="529"/>
      <c r="AR669" s="529"/>
      <c r="AS669" s="529"/>
      <c r="AT669" s="529"/>
      <c r="AU669" s="529"/>
      <c r="AV669" s="529"/>
      <c r="AW669" s="529"/>
      <c r="AX669" s="529"/>
      <c r="AY669" s="529"/>
      <c r="AZ669" s="529"/>
      <c r="BA669" s="529"/>
      <c r="BB669" s="529"/>
      <c r="BC669" s="529"/>
      <c r="BD669" s="529"/>
      <c r="BE669" s="529"/>
      <c r="BF669" s="529"/>
      <c r="BG669" s="529"/>
      <c r="BH669" s="529"/>
      <c r="BI669" s="529"/>
      <c r="BJ669" s="529"/>
      <c r="BK669" s="529"/>
      <c r="BL669" s="529"/>
      <c r="BM669" s="529"/>
      <c r="BN669" s="529"/>
      <c r="BO669" s="529"/>
      <c r="BP669" s="529"/>
      <c r="BQ669" s="529"/>
      <c r="BR669" s="529"/>
      <c r="BS669" s="529"/>
      <c r="BT669" s="529"/>
      <c r="BU669" s="529"/>
      <c r="BV669" s="529"/>
      <c r="BW669" s="529"/>
      <c r="BX669" s="529"/>
      <c r="BY669" s="529"/>
      <c r="BZ669" s="529"/>
      <c r="CA669" s="529"/>
      <c r="CB669" s="529"/>
      <c r="CC669" s="529"/>
      <c r="CD669" s="529"/>
      <c r="CE669" s="529"/>
      <c r="CF669" s="529"/>
      <c r="CG669" s="529"/>
      <c r="CH669" s="529"/>
      <c r="CI669" s="529"/>
      <c r="CJ669" s="529"/>
      <c r="CK669" s="529"/>
      <c r="CL669" s="529"/>
      <c r="CM669" s="529"/>
      <c r="CN669" s="529"/>
      <c r="CO669" s="529"/>
      <c r="CP669" s="529"/>
      <c r="CQ669" s="529"/>
    </row>
    <row r="670" spans="1:95" s="70" customFormat="1" ht="15.75" x14ac:dyDescent="0.2">
      <c r="A670" s="11">
        <v>238</v>
      </c>
      <c r="B670" s="277"/>
      <c r="C670" s="278"/>
      <c r="D670" s="283"/>
      <c r="E670" s="1452" t="s">
        <v>67</v>
      </c>
      <c r="F670" s="1453"/>
      <c r="G670" s="1453"/>
      <c r="H670" s="1453"/>
      <c r="I670" s="1453"/>
      <c r="J670" s="1453"/>
      <c r="K670" s="1453"/>
      <c r="L670" s="1454"/>
      <c r="M670" s="407">
        <f>SUBTOTAL(9,M671:M674)</f>
        <v>0</v>
      </c>
      <c r="N670" s="410">
        <f t="shared" ref="N670:AC670" si="152">SUBTOTAL(9,N671:N674)</f>
        <v>0</v>
      </c>
      <c r="O670" s="414">
        <f t="shared" si="152"/>
        <v>0</v>
      </c>
      <c r="P670" s="413">
        <f t="shared" si="152"/>
        <v>0</v>
      </c>
      <c r="Q670" s="415">
        <f t="shared" si="152"/>
        <v>0</v>
      </c>
      <c r="R670" s="414">
        <f t="shared" si="152"/>
        <v>0</v>
      </c>
      <c r="S670" s="414">
        <f t="shared" si="152"/>
        <v>0</v>
      </c>
      <c r="T670" s="414">
        <f t="shared" si="152"/>
        <v>0</v>
      </c>
      <c r="U670" s="414">
        <f t="shared" si="152"/>
        <v>0</v>
      </c>
      <c r="V670" s="414">
        <f t="shared" si="152"/>
        <v>0</v>
      </c>
      <c r="W670" s="414">
        <f t="shared" si="152"/>
        <v>0</v>
      </c>
      <c r="X670" s="414">
        <f t="shared" si="152"/>
        <v>0</v>
      </c>
      <c r="Y670" s="414">
        <f t="shared" si="152"/>
        <v>0</v>
      </c>
      <c r="Z670" s="414">
        <f t="shared" si="152"/>
        <v>0</v>
      </c>
      <c r="AA670" s="414">
        <f t="shared" si="152"/>
        <v>0</v>
      </c>
      <c r="AB670" s="424">
        <f t="shared" si="152"/>
        <v>0</v>
      </c>
      <c r="AC670" s="407">
        <f t="shared" si="152"/>
        <v>0</v>
      </c>
      <c r="AD670" s="996"/>
      <c r="AE670" s="997"/>
      <c r="AF670" s="997"/>
      <c r="AG670" s="536"/>
      <c r="AH670" s="529"/>
      <c r="AI670" s="529"/>
      <c r="AJ670" s="529"/>
      <c r="AK670" s="529"/>
      <c r="AL670" s="529"/>
      <c r="AM670" s="529"/>
      <c r="AN670" s="529"/>
      <c r="AO670" s="529"/>
      <c r="AP670" s="529"/>
      <c r="AQ670" s="529"/>
      <c r="AR670" s="529"/>
      <c r="AS670" s="529"/>
      <c r="AT670" s="529"/>
      <c r="AU670" s="529"/>
      <c r="AV670" s="529"/>
      <c r="AW670" s="529"/>
      <c r="AX670" s="529"/>
      <c r="AY670" s="529"/>
      <c r="AZ670" s="529"/>
      <c r="BA670" s="529"/>
      <c r="BB670" s="529"/>
      <c r="BC670" s="529"/>
      <c r="BD670" s="529"/>
      <c r="BE670" s="529"/>
      <c r="BF670" s="529"/>
      <c r="BG670" s="529"/>
      <c r="BH670" s="529"/>
      <c r="BI670" s="529"/>
      <c r="BJ670" s="529"/>
      <c r="BK670" s="529"/>
      <c r="BL670" s="529"/>
      <c r="BM670" s="529"/>
      <c r="BN670" s="529"/>
      <c r="BO670" s="529"/>
      <c r="BP670" s="529"/>
      <c r="BQ670" s="529"/>
      <c r="BR670" s="529"/>
      <c r="BS670" s="529"/>
      <c r="BT670" s="529"/>
      <c r="BU670" s="529"/>
      <c r="BV670" s="529"/>
      <c r="BW670" s="529"/>
      <c r="BX670" s="529"/>
      <c r="BY670" s="529"/>
      <c r="BZ670" s="529"/>
      <c r="CA670" s="529"/>
      <c r="CB670" s="529"/>
      <c r="CC670" s="529"/>
      <c r="CD670" s="529"/>
      <c r="CE670" s="529"/>
      <c r="CF670" s="529"/>
      <c r="CG670" s="529"/>
      <c r="CH670" s="529"/>
      <c r="CI670" s="529"/>
      <c r="CJ670" s="529"/>
      <c r="CK670" s="529"/>
      <c r="CL670" s="529"/>
      <c r="CM670" s="529"/>
      <c r="CN670" s="529"/>
      <c r="CO670" s="529"/>
      <c r="CP670" s="529"/>
      <c r="CQ670" s="529"/>
    </row>
    <row r="671" spans="1:95" s="70" customFormat="1" x14ac:dyDescent="0.2">
      <c r="A671" s="11">
        <v>239</v>
      </c>
      <c r="B671" s="277"/>
      <c r="C671" s="278"/>
      <c r="D671" s="284"/>
      <c r="E671" s="284"/>
      <c r="F671" s="1455" t="s">
        <v>430</v>
      </c>
      <c r="G671" s="1456"/>
      <c r="H671" s="1456"/>
      <c r="I671" s="1456"/>
      <c r="J671" s="1456"/>
      <c r="K671" s="1456"/>
      <c r="L671" s="1457"/>
      <c r="M671" s="698">
        <v>0</v>
      </c>
      <c r="N671" s="699">
        <v>0</v>
      </c>
      <c r="O671" s="700">
        <v>0</v>
      </c>
      <c r="P671" s="700">
        <v>0</v>
      </c>
      <c r="Q671" s="705">
        <v>0</v>
      </c>
      <c r="R671" s="700">
        <v>0</v>
      </c>
      <c r="S671" s="701">
        <v>0</v>
      </c>
      <c r="T671" s="700">
        <v>0</v>
      </c>
      <c r="U671" s="701">
        <v>0</v>
      </c>
      <c r="V671" s="700">
        <v>0</v>
      </c>
      <c r="W671" s="701">
        <v>0</v>
      </c>
      <c r="X671" s="700">
        <v>0</v>
      </c>
      <c r="Y671" s="701">
        <v>0</v>
      </c>
      <c r="Z671" s="700">
        <v>0</v>
      </c>
      <c r="AA671" s="701">
        <v>0</v>
      </c>
      <c r="AB671" s="706">
        <v>0</v>
      </c>
      <c r="AC671" s="698">
        <v>0</v>
      </c>
      <c r="AD671" s="996"/>
      <c r="AE671" s="997"/>
      <c r="AF671" s="997"/>
      <c r="AG671" s="536"/>
      <c r="AH671" s="529"/>
      <c r="AI671" s="529"/>
      <c r="AJ671" s="529"/>
      <c r="AK671" s="529"/>
      <c r="AL671" s="529"/>
      <c r="AM671" s="529"/>
      <c r="AN671" s="529"/>
      <c r="AO671" s="529"/>
      <c r="AP671" s="529"/>
      <c r="AQ671" s="529"/>
      <c r="AR671" s="529"/>
      <c r="AS671" s="529"/>
      <c r="AT671" s="529"/>
      <c r="AU671" s="529"/>
      <c r="AV671" s="529"/>
      <c r="AW671" s="529"/>
      <c r="AX671" s="529"/>
      <c r="AY671" s="529"/>
      <c r="AZ671" s="529"/>
      <c r="BA671" s="529"/>
      <c r="BB671" s="529"/>
      <c r="BC671" s="529"/>
      <c r="BD671" s="529"/>
      <c r="BE671" s="529"/>
      <c r="BF671" s="529"/>
      <c r="BG671" s="529"/>
      <c r="BH671" s="529"/>
      <c r="BI671" s="529"/>
      <c r="BJ671" s="529"/>
      <c r="BK671" s="529"/>
      <c r="BL671" s="529"/>
      <c r="BM671" s="529"/>
      <c r="BN671" s="529"/>
      <c r="BO671" s="529"/>
      <c r="BP671" s="529"/>
      <c r="BQ671" s="529"/>
      <c r="BR671" s="529"/>
      <c r="BS671" s="529"/>
      <c r="BT671" s="529"/>
      <c r="BU671" s="529"/>
      <c r="BV671" s="529"/>
      <c r="BW671" s="529"/>
      <c r="BX671" s="529"/>
      <c r="BY671" s="529"/>
      <c r="BZ671" s="529"/>
      <c r="CA671" s="529"/>
      <c r="CB671" s="529"/>
      <c r="CC671" s="529"/>
      <c r="CD671" s="529"/>
      <c r="CE671" s="529"/>
      <c r="CF671" s="529"/>
      <c r="CG671" s="529"/>
      <c r="CH671" s="529"/>
      <c r="CI671" s="529"/>
      <c r="CJ671" s="529"/>
      <c r="CK671" s="529"/>
      <c r="CL671" s="529"/>
      <c r="CM671" s="529"/>
      <c r="CN671" s="529"/>
      <c r="CO671" s="529"/>
      <c r="CP671" s="529"/>
      <c r="CQ671" s="529"/>
    </row>
    <row r="672" spans="1:95" s="70" customFormat="1" x14ac:dyDescent="0.2">
      <c r="A672" s="11">
        <v>240</v>
      </c>
      <c r="B672" s="277"/>
      <c r="C672" s="278"/>
      <c r="D672" s="284"/>
      <c r="E672" s="284"/>
      <c r="F672" s="1449" t="s">
        <v>68</v>
      </c>
      <c r="G672" s="1450"/>
      <c r="H672" s="1450"/>
      <c r="I672" s="1450"/>
      <c r="J672" s="1450"/>
      <c r="K672" s="1450"/>
      <c r="L672" s="1451"/>
      <c r="M672" s="698">
        <v>0</v>
      </c>
      <c r="N672" s="699">
        <v>0</v>
      </c>
      <c r="O672" s="700">
        <v>0</v>
      </c>
      <c r="P672" s="700">
        <v>0</v>
      </c>
      <c r="Q672" s="705">
        <v>0</v>
      </c>
      <c r="R672" s="700">
        <v>0</v>
      </c>
      <c r="S672" s="701">
        <v>0</v>
      </c>
      <c r="T672" s="700">
        <v>0</v>
      </c>
      <c r="U672" s="701">
        <v>0</v>
      </c>
      <c r="V672" s="700">
        <v>0</v>
      </c>
      <c r="W672" s="701">
        <v>0</v>
      </c>
      <c r="X672" s="700">
        <v>0</v>
      </c>
      <c r="Y672" s="701">
        <v>0</v>
      </c>
      <c r="Z672" s="700">
        <v>0</v>
      </c>
      <c r="AA672" s="701">
        <v>0</v>
      </c>
      <c r="AB672" s="706">
        <v>0</v>
      </c>
      <c r="AC672" s="698">
        <v>0</v>
      </c>
      <c r="AD672" s="996"/>
      <c r="AE672" s="997"/>
      <c r="AF672" s="997"/>
      <c r="AG672" s="536"/>
      <c r="AH672" s="529"/>
      <c r="AI672" s="529"/>
      <c r="AJ672" s="529"/>
      <c r="AK672" s="529"/>
      <c r="AL672" s="529"/>
      <c r="AM672" s="529"/>
      <c r="AN672" s="529"/>
      <c r="AO672" s="529"/>
      <c r="AP672" s="529"/>
      <c r="AQ672" s="529"/>
      <c r="AR672" s="529"/>
      <c r="AS672" s="529"/>
      <c r="AT672" s="529"/>
      <c r="AU672" s="529"/>
      <c r="AV672" s="529"/>
      <c r="AW672" s="529"/>
      <c r="AX672" s="529"/>
      <c r="AY672" s="529"/>
      <c r="AZ672" s="529"/>
      <c r="BA672" s="529"/>
      <c r="BB672" s="529"/>
      <c r="BC672" s="529"/>
      <c r="BD672" s="529"/>
      <c r="BE672" s="529"/>
      <c r="BF672" s="529"/>
      <c r="BG672" s="529"/>
      <c r="BH672" s="529"/>
      <c r="BI672" s="529"/>
      <c r="BJ672" s="529"/>
      <c r="BK672" s="529"/>
      <c r="BL672" s="529"/>
      <c r="BM672" s="529"/>
      <c r="BN672" s="529"/>
      <c r="BO672" s="529"/>
      <c r="BP672" s="529"/>
      <c r="BQ672" s="529"/>
      <c r="BR672" s="529"/>
      <c r="BS672" s="529"/>
      <c r="BT672" s="529"/>
      <c r="BU672" s="529"/>
      <c r="BV672" s="529"/>
      <c r="BW672" s="529"/>
      <c r="BX672" s="529"/>
      <c r="BY672" s="529"/>
      <c r="BZ672" s="529"/>
      <c r="CA672" s="529"/>
      <c r="CB672" s="529"/>
      <c r="CC672" s="529"/>
      <c r="CD672" s="529"/>
      <c r="CE672" s="529"/>
      <c r="CF672" s="529"/>
      <c r="CG672" s="529"/>
      <c r="CH672" s="529"/>
      <c r="CI672" s="529"/>
      <c r="CJ672" s="529"/>
      <c r="CK672" s="529"/>
      <c r="CL672" s="529"/>
      <c r="CM672" s="529"/>
      <c r="CN672" s="529"/>
      <c r="CO672" s="529"/>
      <c r="CP672" s="529"/>
      <c r="CQ672" s="529"/>
    </row>
    <row r="673" spans="1:95" s="70" customFormat="1" x14ac:dyDescent="0.2">
      <c r="A673" s="11">
        <v>241</v>
      </c>
      <c r="B673" s="277"/>
      <c r="C673" s="278"/>
      <c r="D673" s="285"/>
      <c r="E673" s="285"/>
      <c r="F673" s="1449" t="s">
        <v>537</v>
      </c>
      <c r="G673" s="1450"/>
      <c r="H673" s="1450"/>
      <c r="I673" s="1450"/>
      <c r="J673" s="1450"/>
      <c r="K673" s="1450"/>
      <c r="L673" s="1451"/>
      <c r="M673" s="698">
        <v>0</v>
      </c>
      <c r="N673" s="699">
        <v>0</v>
      </c>
      <c r="O673" s="700">
        <v>0</v>
      </c>
      <c r="P673" s="700">
        <v>0</v>
      </c>
      <c r="Q673" s="705"/>
      <c r="R673" s="700">
        <v>0</v>
      </c>
      <c r="S673" s="701">
        <v>0</v>
      </c>
      <c r="T673" s="700">
        <v>0</v>
      </c>
      <c r="U673" s="701">
        <v>0</v>
      </c>
      <c r="V673" s="700">
        <v>0</v>
      </c>
      <c r="W673" s="701">
        <v>0</v>
      </c>
      <c r="X673" s="700">
        <v>0</v>
      </c>
      <c r="Y673" s="701">
        <v>0</v>
      </c>
      <c r="Z673" s="700">
        <v>0</v>
      </c>
      <c r="AA673" s="701">
        <v>0</v>
      </c>
      <c r="AB673" s="706">
        <v>0</v>
      </c>
      <c r="AC673" s="698">
        <v>0</v>
      </c>
      <c r="AD673" s="996"/>
      <c r="AE673" s="997"/>
      <c r="AF673" s="997"/>
      <c r="AG673" s="536"/>
      <c r="AH673" s="529"/>
      <c r="AI673" s="529"/>
      <c r="AJ673" s="529"/>
      <c r="AK673" s="529"/>
      <c r="AL673" s="529"/>
      <c r="AM673" s="529"/>
      <c r="AN673" s="529"/>
      <c r="AO673" s="529"/>
      <c r="AP673" s="529"/>
      <c r="AQ673" s="529"/>
      <c r="AR673" s="529"/>
      <c r="AS673" s="529"/>
      <c r="AT673" s="529"/>
      <c r="AU673" s="529"/>
      <c r="AV673" s="529"/>
      <c r="AW673" s="529"/>
      <c r="AX673" s="529"/>
      <c r="AY673" s="529"/>
      <c r="AZ673" s="529"/>
      <c r="BA673" s="529"/>
      <c r="BB673" s="529"/>
      <c r="BC673" s="529"/>
      <c r="BD673" s="529"/>
      <c r="BE673" s="529"/>
      <c r="BF673" s="529"/>
      <c r="BG673" s="529"/>
      <c r="BH673" s="529"/>
      <c r="BI673" s="529"/>
      <c r="BJ673" s="529"/>
      <c r="BK673" s="529"/>
      <c r="BL673" s="529"/>
      <c r="BM673" s="529"/>
      <c r="BN673" s="529"/>
      <c r="BO673" s="529"/>
      <c r="BP673" s="529"/>
      <c r="BQ673" s="529"/>
      <c r="BR673" s="529"/>
      <c r="BS673" s="529"/>
      <c r="BT673" s="529"/>
      <c r="BU673" s="529"/>
      <c r="BV673" s="529"/>
      <c r="BW673" s="529"/>
      <c r="BX673" s="529"/>
      <c r="BY673" s="529"/>
      <c r="BZ673" s="529"/>
      <c r="CA673" s="529"/>
      <c r="CB673" s="529"/>
      <c r="CC673" s="529"/>
      <c r="CD673" s="529"/>
      <c r="CE673" s="529"/>
      <c r="CF673" s="529"/>
      <c r="CG673" s="529"/>
      <c r="CH673" s="529"/>
      <c r="CI673" s="529"/>
      <c r="CJ673" s="529"/>
      <c r="CK673" s="529"/>
      <c r="CL673" s="529"/>
      <c r="CM673" s="529"/>
      <c r="CN673" s="529"/>
      <c r="CO673" s="529"/>
      <c r="CP673" s="529"/>
      <c r="CQ673" s="529"/>
    </row>
    <row r="674" spans="1:95" s="70" customFormat="1" ht="27.75" customHeight="1" x14ac:dyDescent="0.2">
      <c r="A674" s="11">
        <v>242</v>
      </c>
      <c r="B674" s="277"/>
      <c r="C674" s="278"/>
      <c r="D674" s="280"/>
      <c r="E674" s="280"/>
      <c r="F674" s="1458" t="s">
        <v>532</v>
      </c>
      <c r="G674" s="1459"/>
      <c r="H674" s="1459"/>
      <c r="I674" s="1459"/>
      <c r="J674" s="1459"/>
      <c r="K674" s="1459"/>
      <c r="L674" s="1460"/>
      <c r="M674" s="698">
        <v>0</v>
      </c>
      <c r="N674" s="699">
        <v>0</v>
      </c>
      <c r="O674" s="700">
        <v>0</v>
      </c>
      <c r="P674" s="700">
        <v>0</v>
      </c>
      <c r="Q674" s="705"/>
      <c r="R674" s="700">
        <v>0</v>
      </c>
      <c r="S674" s="701">
        <v>0</v>
      </c>
      <c r="T674" s="700">
        <v>0</v>
      </c>
      <c r="U674" s="701">
        <v>0</v>
      </c>
      <c r="V674" s="700">
        <v>0</v>
      </c>
      <c r="W674" s="701">
        <v>0</v>
      </c>
      <c r="X674" s="700">
        <v>0</v>
      </c>
      <c r="Y674" s="701">
        <v>0</v>
      </c>
      <c r="Z674" s="700">
        <v>0</v>
      </c>
      <c r="AA674" s="701">
        <v>0</v>
      </c>
      <c r="AB674" s="706">
        <v>0</v>
      </c>
      <c r="AC674" s="698">
        <v>0</v>
      </c>
      <c r="AD674" s="996"/>
      <c r="AE674" s="997"/>
      <c r="AF674" s="997"/>
      <c r="AG674" s="536"/>
      <c r="AH674" s="529"/>
      <c r="AI674" s="529"/>
      <c r="AJ674" s="529"/>
      <c r="AK674" s="529"/>
      <c r="AL674" s="529"/>
      <c r="AM674" s="529"/>
      <c r="AN674" s="529"/>
      <c r="AO674" s="529"/>
      <c r="AP674" s="529"/>
      <c r="AQ674" s="529"/>
      <c r="AR674" s="529"/>
      <c r="AS674" s="529"/>
      <c r="AT674" s="529"/>
      <c r="AU674" s="529"/>
      <c r="AV674" s="529"/>
      <c r="AW674" s="529"/>
      <c r="AX674" s="529"/>
      <c r="AY674" s="529"/>
      <c r="AZ674" s="529"/>
      <c r="BA674" s="529"/>
      <c r="BB674" s="529"/>
      <c r="BC674" s="529"/>
      <c r="BD674" s="529"/>
      <c r="BE674" s="529"/>
      <c r="BF674" s="529"/>
      <c r="BG674" s="529"/>
      <c r="BH674" s="529"/>
      <c r="BI674" s="529"/>
      <c r="BJ674" s="529"/>
      <c r="BK674" s="529"/>
      <c r="BL674" s="529"/>
      <c r="BM674" s="529"/>
      <c r="BN674" s="529"/>
      <c r="BO674" s="529"/>
      <c r="BP674" s="529"/>
      <c r="BQ674" s="529"/>
      <c r="BR674" s="529"/>
      <c r="BS674" s="529"/>
      <c r="BT674" s="529"/>
      <c r="BU674" s="529"/>
      <c r="BV674" s="529"/>
      <c r="BW674" s="529"/>
      <c r="BX674" s="529"/>
      <c r="BY674" s="529"/>
      <c r="BZ674" s="529"/>
      <c r="CA674" s="529"/>
      <c r="CB674" s="529"/>
      <c r="CC674" s="529"/>
      <c r="CD674" s="529"/>
      <c r="CE674" s="529"/>
      <c r="CF674" s="529"/>
      <c r="CG674" s="529"/>
      <c r="CH674" s="529"/>
      <c r="CI674" s="529"/>
      <c r="CJ674" s="529"/>
      <c r="CK674" s="529"/>
      <c r="CL674" s="529"/>
      <c r="CM674" s="529"/>
      <c r="CN674" s="529"/>
      <c r="CO674" s="529"/>
      <c r="CP674" s="529"/>
      <c r="CQ674" s="529"/>
    </row>
    <row r="675" spans="1:95" s="70" customFormat="1" ht="15.75" customHeight="1" x14ac:dyDescent="0.2">
      <c r="A675" s="11">
        <v>243</v>
      </c>
      <c r="B675" s="277"/>
      <c r="C675" s="278"/>
      <c r="D675" s="285"/>
      <c r="E675" s="1452" t="s">
        <v>556</v>
      </c>
      <c r="F675" s="1453"/>
      <c r="G675" s="1453"/>
      <c r="H675" s="1453"/>
      <c r="I675" s="1453"/>
      <c r="J675" s="1453"/>
      <c r="K675" s="1453"/>
      <c r="L675" s="1454"/>
      <c r="M675" s="407">
        <f>SUBTOTAL(9,M676:M679)</f>
        <v>0</v>
      </c>
      <c r="N675" s="410">
        <f t="shared" ref="N675:AC675" si="153">SUBTOTAL(9,N676:N679)</f>
        <v>0</v>
      </c>
      <c r="O675" s="414">
        <f t="shared" si="153"/>
        <v>0</v>
      </c>
      <c r="P675" s="413">
        <f t="shared" si="153"/>
        <v>0</v>
      </c>
      <c r="Q675" s="415">
        <f t="shared" si="153"/>
        <v>0</v>
      </c>
      <c r="R675" s="414">
        <f t="shared" si="153"/>
        <v>0</v>
      </c>
      <c r="S675" s="414">
        <f t="shared" si="153"/>
        <v>0</v>
      </c>
      <c r="T675" s="414">
        <f t="shared" si="153"/>
        <v>0</v>
      </c>
      <c r="U675" s="414">
        <f t="shared" si="153"/>
        <v>0</v>
      </c>
      <c r="V675" s="414">
        <f t="shared" si="153"/>
        <v>0</v>
      </c>
      <c r="W675" s="414">
        <f t="shared" si="153"/>
        <v>0</v>
      </c>
      <c r="X675" s="414">
        <f t="shared" si="153"/>
        <v>0</v>
      </c>
      <c r="Y675" s="414">
        <f t="shared" si="153"/>
        <v>0</v>
      </c>
      <c r="Z675" s="414">
        <f t="shared" si="153"/>
        <v>0</v>
      </c>
      <c r="AA675" s="414">
        <f t="shared" si="153"/>
        <v>0</v>
      </c>
      <c r="AB675" s="424">
        <f t="shared" si="153"/>
        <v>0</v>
      </c>
      <c r="AC675" s="407">
        <f t="shared" si="153"/>
        <v>0</v>
      </c>
      <c r="AD675" s="996"/>
      <c r="AE675" s="997"/>
      <c r="AF675" s="997"/>
      <c r="AG675" s="536"/>
      <c r="AH675" s="529"/>
      <c r="AI675" s="529"/>
      <c r="AJ675" s="529"/>
      <c r="AK675" s="529"/>
      <c r="AL675" s="529"/>
      <c r="AM675" s="529"/>
      <c r="AN675" s="529"/>
      <c r="AO675" s="529"/>
      <c r="AP675" s="529"/>
      <c r="AQ675" s="529"/>
      <c r="AR675" s="529"/>
      <c r="AS675" s="529"/>
      <c r="AT675" s="529"/>
      <c r="AU675" s="529"/>
      <c r="AV675" s="529"/>
      <c r="AW675" s="529"/>
      <c r="AX675" s="529"/>
      <c r="AY675" s="529"/>
      <c r="AZ675" s="529"/>
      <c r="BA675" s="529"/>
      <c r="BB675" s="529"/>
      <c r="BC675" s="529"/>
      <c r="BD675" s="529"/>
      <c r="BE675" s="529"/>
      <c r="BF675" s="529"/>
      <c r="BG675" s="529"/>
      <c r="BH675" s="529"/>
      <c r="BI675" s="529"/>
      <c r="BJ675" s="529"/>
      <c r="BK675" s="529"/>
      <c r="BL675" s="529"/>
      <c r="BM675" s="529"/>
      <c r="BN675" s="529"/>
      <c r="BO675" s="529"/>
      <c r="BP675" s="529"/>
      <c r="BQ675" s="529"/>
      <c r="BR675" s="529"/>
      <c r="BS675" s="529"/>
      <c r="BT675" s="529"/>
      <c r="BU675" s="529"/>
      <c r="BV675" s="529"/>
      <c r="BW675" s="529"/>
      <c r="BX675" s="529"/>
      <c r="BY675" s="529"/>
      <c r="BZ675" s="529"/>
      <c r="CA675" s="529"/>
      <c r="CB675" s="529"/>
      <c r="CC675" s="529"/>
      <c r="CD675" s="529"/>
      <c r="CE675" s="529"/>
      <c r="CF675" s="529"/>
      <c r="CG675" s="529"/>
      <c r="CH675" s="529"/>
      <c r="CI675" s="529"/>
      <c r="CJ675" s="529"/>
      <c r="CK675" s="529"/>
      <c r="CL675" s="529"/>
      <c r="CM675" s="529"/>
      <c r="CN675" s="529"/>
      <c r="CO675" s="529"/>
      <c r="CP675" s="529"/>
      <c r="CQ675" s="529"/>
    </row>
    <row r="676" spans="1:95" s="70" customFormat="1" x14ac:dyDescent="0.2">
      <c r="A676" s="11">
        <v>244</v>
      </c>
      <c r="B676" s="277"/>
      <c r="C676" s="278"/>
      <c r="D676" s="284"/>
      <c r="E676" s="284"/>
      <c r="F676" s="1455" t="s">
        <v>65</v>
      </c>
      <c r="G676" s="1456"/>
      <c r="H676" s="1456"/>
      <c r="I676" s="1456"/>
      <c r="J676" s="1456"/>
      <c r="K676" s="1456"/>
      <c r="L676" s="1457"/>
      <c r="M676" s="698">
        <v>0</v>
      </c>
      <c r="N676" s="699">
        <v>0</v>
      </c>
      <c r="O676" s="700">
        <v>0</v>
      </c>
      <c r="P676" s="700">
        <v>0</v>
      </c>
      <c r="Q676" s="705">
        <v>0</v>
      </c>
      <c r="R676" s="700">
        <v>0</v>
      </c>
      <c r="S676" s="701">
        <v>0</v>
      </c>
      <c r="T676" s="700">
        <v>0</v>
      </c>
      <c r="U676" s="701">
        <v>0</v>
      </c>
      <c r="V676" s="700">
        <v>0</v>
      </c>
      <c r="W676" s="701">
        <v>0</v>
      </c>
      <c r="X676" s="700">
        <v>0</v>
      </c>
      <c r="Y676" s="701">
        <v>0</v>
      </c>
      <c r="Z676" s="700">
        <v>0</v>
      </c>
      <c r="AA676" s="701">
        <v>0</v>
      </c>
      <c r="AB676" s="706">
        <v>0</v>
      </c>
      <c r="AC676" s="698">
        <v>0</v>
      </c>
      <c r="AD676" s="996"/>
      <c r="AE676" s="997"/>
      <c r="AF676" s="997"/>
      <c r="AG676" s="536"/>
      <c r="AH676" s="529"/>
      <c r="AI676" s="529"/>
      <c r="AJ676" s="529"/>
      <c r="AK676" s="529"/>
      <c r="AL676" s="529"/>
      <c r="AM676" s="529"/>
      <c r="AN676" s="529"/>
      <c r="AO676" s="529"/>
      <c r="AP676" s="529"/>
      <c r="AQ676" s="529"/>
      <c r="AR676" s="529"/>
      <c r="AS676" s="529"/>
      <c r="AT676" s="529"/>
      <c r="AU676" s="529"/>
      <c r="AV676" s="529"/>
      <c r="AW676" s="529"/>
      <c r="AX676" s="529"/>
      <c r="AY676" s="529"/>
      <c r="AZ676" s="529"/>
      <c r="BA676" s="529"/>
      <c r="BB676" s="529"/>
      <c r="BC676" s="529"/>
      <c r="BD676" s="529"/>
      <c r="BE676" s="529"/>
      <c r="BF676" s="529"/>
      <c r="BG676" s="529"/>
      <c r="BH676" s="529"/>
      <c r="BI676" s="529"/>
      <c r="BJ676" s="529"/>
      <c r="BK676" s="529"/>
      <c r="BL676" s="529"/>
      <c r="BM676" s="529"/>
      <c r="BN676" s="529"/>
      <c r="BO676" s="529"/>
      <c r="BP676" s="529"/>
      <c r="BQ676" s="529"/>
      <c r="BR676" s="529"/>
      <c r="BS676" s="529"/>
      <c r="BT676" s="529"/>
      <c r="BU676" s="529"/>
      <c r="BV676" s="529"/>
      <c r="BW676" s="529"/>
      <c r="BX676" s="529"/>
      <c r="BY676" s="529"/>
      <c r="BZ676" s="529"/>
      <c r="CA676" s="529"/>
      <c r="CB676" s="529"/>
      <c r="CC676" s="529"/>
      <c r="CD676" s="529"/>
      <c r="CE676" s="529"/>
      <c r="CF676" s="529"/>
      <c r="CG676" s="529"/>
      <c r="CH676" s="529"/>
      <c r="CI676" s="529"/>
      <c r="CJ676" s="529"/>
      <c r="CK676" s="529"/>
      <c r="CL676" s="529"/>
      <c r="CM676" s="529"/>
      <c r="CN676" s="529"/>
      <c r="CO676" s="529"/>
      <c r="CP676" s="529"/>
      <c r="CQ676" s="529"/>
    </row>
    <row r="677" spans="1:95" s="70" customFormat="1" x14ac:dyDescent="0.2">
      <c r="A677" s="11">
        <v>245</v>
      </c>
      <c r="B677" s="277"/>
      <c r="C677" s="278"/>
      <c r="D677" s="286"/>
      <c r="E677" s="286"/>
      <c r="F677" s="1449" t="s">
        <v>68</v>
      </c>
      <c r="G677" s="1450"/>
      <c r="H677" s="1450"/>
      <c r="I677" s="1450"/>
      <c r="J677" s="1450"/>
      <c r="K677" s="1450"/>
      <c r="L677" s="1451"/>
      <c r="M677" s="698">
        <v>0</v>
      </c>
      <c r="N677" s="699">
        <v>0</v>
      </c>
      <c r="O677" s="700">
        <v>0</v>
      </c>
      <c r="P677" s="700">
        <v>0</v>
      </c>
      <c r="Q677" s="705">
        <v>0</v>
      </c>
      <c r="R677" s="700">
        <v>0</v>
      </c>
      <c r="S677" s="701">
        <v>0</v>
      </c>
      <c r="T677" s="700">
        <v>0</v>
      </c>
      <c r="U677" s="701">
        <v>0</v>
      </c>
      <c r="V677" s="700">
        <v>0</v>
      </c>
      <c r="W677" s="701">
        <v>0</v>
      </c>
      <c r="X677" s="700">
        <v>0</v>
      </c>
      <c r="Y677" s="701">
        <v>0</v>
      </c>
      <c r="Z677" s="700">
        <v>0</v>
      </c>
      <c r="AA677" s="701">
        <v>0</v>
      </c>
      <c r="AB677" s="706">
        <v>0</v>
      </c>
      <c r="AC677" s="698">
        <v>0</v>
      </c>
      <c r="AD677" s="996"/>
      <c r="AE677" s="997"/>
      <c r="AF677" s="997"/>
      <c r="AG677" s="536"/>
      <c r="AH677" s="529"/>
      <c r="AI677" s="529"/>
      <c r="AJ677" s="529"/>
      <c r="AK677" s="529"/>
      <c r="AL677" s="529"/>
      <c r="AM677" s="529"/>
      <c r="AN677" s="529"/>
      <c r="AO677" s="529"/>
      <c r="AP677" s="529"/>
      <c r="AQ677" s="529"/>
      <c r="AR677" s="529"/>
      <c r="AS677" s="529"/>
      <c r="AT677" s="529"/>
      <c r="AU677" s="529"/>
      <c r="AV677" s="529"/>
      <c r="AW677" s="529"/>
      <c r="AX677" s="529"/>
      <c r="AY677" s="529"/>
      <c r="AZ677" s="529"/>
      <c r="BA677" s="529"/>
      <c r="BB677" s="529"/>
      <c r="BC677" s="529"/>
      <c r="BD677" s="529"/>
      <c r="BE677" s="529"/>
      <c r="BF677" s="529"/>
      <c r="BG677" s="529"/>
      <c r="BH677" s="529"/>
      <c r="BI677" s="529"/>
      <c r="BJ677" s="529"/>
      <c r="BK677" s="529"/>
      <c r="BL677" s="529"/>
      <c r="BM677" s="529"/>
      <c r="BN677" s="529"/>
      <c r="BO677" s="529"/>
      <c r="BP677" s="529"/>
      <c r="BQ677" s="529"/>
      <c r="BR677" s="529"/>
      <c r="BS677" s="529"/>
      <c r="BT677" s="529"/>
      <c r="BU677" s="529"/>
      <c r="BV677" s="529"/>
      <c r="BW677" s="529"/>
      <c r="BX677" s="529"/>
      <c r="BY677" s="529"/>
      <c r="BZ677" s="529"/>
      <c r="CA677" s="529"/>
      <c r="CB677" s="529"/>
      <c r="CC677" s="529"/>
      <c r="CD677" s="529"/>
      <c r="CE677" s="529"/>
      <c r="CF677" s="529"/>
      <c r="CG677" s="529"/>
      <c r="CH677" s="529"/>
      <c r="CI677" s="529"/>
      <c r="CJ677" s="529"/>
      <c r="CK677" s="529"/>
      <c r="CL677" s="529"/>
      <c r="CM677" s="529"/>
      <c r="CN677" s="529"/>
      <c r="CO677" s="529"/>
      <c r="CP677" s="529"/>
      <c r="CQ677" s="529"/>
    </row>
    <row r="678" spans="1:95" s="70" customFormat="1" x14ac:dyDescent="0.2">
      <c r="A678" s="11">
        <v>246</v>
      </c>
      <c r="B678" s="277"/>
      <c r="C678" s="278"/>
      <c r="D678" s="286"/>
      <c r="E678" s="286"/>
      <c r="F678" s="1449" t="s">
        <v>537</v>
      </c>
      <c r="G678" s="1450"/>
      <c r="H678" s="1450"/>
      <c r="I678" s="1450"/>
      <c r="J678" s="1450"/>
      <c r="K678" s="1450"/>
      <c r="L678" s="1451"/>
      <c r="M678" s="698">
        <v>0</v>
      </c>
      <c r="N678" s="699">
        <v>0</v>
      </c>
      <c r="O678" s="700">
        <v>0</v>
      </c>
      <c r="P678" s="700">
        <v>0</v>
      </c>
      <c r="Q678" s="705">
        <v>0</v>
      </c>
      <c r="R678" s="700">
        <v>0</v>
      </c>
      <c r="S678" s="701">
        <v>0</v>
      </c>
      <c r="T678" s="700">
        <v>0</v>
      </c>
      <c r="U678" s="701">
        <v>0</v>
      </c>
      <c r="V678" s="700">
        <v>0</v>
      </c>
      <c r="W678" s="701">
        <v>0</v>
      </c>
      <c r="X678" s="700">
        <v>0</v>
      </c>
      <c r="Y678" s="701">
        <v>0</v>
      </c>
      <c r="Z678" s="700">
        <v>0</v>
      </c>
      <c r="AA678" s="701">
        <v>0</v>
      </c>
      <c r="AB678" s="706">
        <v>0</v>
      </c>
      <c r="AC678" s="698">
        <v>0</v>
      </c>
      <c r="AD678" s="996"/>
      <c r="AE678" s="997"/>
      <c r="AF678" s="997"/>
      <c r="AG678" s="536"/>
      <c r="AH678" s="529"/>
      <c r="AI678" s="529"/>
      <c r="AJ678" s="529"/>
      <c r="AK678" s="529"/>
      <c r="AL678" s="529"/>
      <c r="AM678" s="529"/>
      <c r="AN678" s="529"/>
      <c r="AO678" s="529"/>
      <c r="AP678" s="529"/>
      <c r="AQ678" s="529"/>
      <c r="AR678" s="529"/>
      <c r="AS678" s="529"/>
      <c r="AT678" s="529"/>
      <c r="AU678" s="529"/>
      <c r="AV678" s="529"/>
      <c r="AW678" s="529"/>
      <c r="AX678" s="529"/>
      <c r="AY678" s="529"/>
      <c r="AZ678" s="529"/>
      <c r="BA678" s="529"/>
      <c r="BB678" s="529"/>
      <c r="BC678" s="529"/>
      <c r="BD678" s="529"/>
      <c r="BE678" s="529"/>
      <c r="BF678" s="529"/>
      <c r="BG678" s="529"/>
      <c r="BH678" s="529"/>
      <c r="BI678" s="529"/>
      <c r="BJ678" s="529"/>
      <c r="BK678" s="529"/>
      <c r="BL678" s="529"/>
      <c r="BM678" s="529"/>
      <c r="BN678" s="529"/>
      <c r="BO678" s="529"/>
      <c r="BP678" s="529"/>
      <c r="BQ678" s="529"/>
      <c r="BR678" s="529"/>
      <c r="BS678" s="529"/>
      <c r="BT678" s="529"/>
      <c r="BU678" s="529"/>
      <c r="BV678" s="529"/>
      <c r="BW678" s="529"/>
      <c r="BX678" s="529"/>
      <c r="BY678" s="529"/>
      <c r="BZ678" s="529"/>
      <c r="CA678" s="529"/>
      <c r="CB678" s="529"/>
      <c r="CC678" s="529"/>
      <c r="CD678" s="529"/>
      <c r="CE678" s="529"/>
      <c r="CF678" s="529"/>
      <c r="CG678" s="529"/>
      <c r="CH678" s="529"/>
      <c r="CI678" s="529"/>
      <c r="CJ678" s="529"/>
      <c r="CK678" s="529"/>
      <c r="CL678" s="529"/>
      <c r="CM678" s="529"/>
      <c r="CN678" s="529"/>
      <c r="CO678" s="529"/>
      <c r="CP678" s="529"/>
      <c r="CQ678" s="529"/>
    </row>
    <row r="679" spans="1:95" s="70" customFormat="1" ht="27.75" customHeight="1" x14ac:dyDescent="0.2">
      <c r="A679" s="11">
        <v>247</v>
      </c>
      <c r="B679" s="277"/>
      <c r="C679" s="278"/>
      <c r="D679" s="287"/>
      <c r="E679" s="287"/>
      <c r="F679" s="1458" t="s">
        <v>532</v>
      </c>
      <c r="G679" s="1459"/>
      <c r="H679" s="1459"/>
      <c r="I679" s="1459"/>
      <c r="J679" s="1459"/>
      <c r="K679" s="1459"/>
      <c r="L679" s="1460"/>
      <c r="M679" s="698">
        <v>0</v>
      </c>
      <c r="N679" s="699">
        <v>0</v>
      </c>
      <c r="O679" s="700">
        <v>0</v>
      </c>
      <c r="P679" s="700">
        <v>0</v>
      </c>
      <c r="Q679" s="705">
        <v>0</v>
      </c>
      <c r="R679" s="700">
        <v>0</v>
      </c>
      <c r="S679" s="701">
        <v>0</v>
      </c>
      <c r="T679" s="700">
        <v>0</v>
      </c>
      <c r="U679" s="701">
        <v>0</v>
      </c>
      <c r="V679" s="700">
        <v>0</v>
      </c>
      <c r="W679" s="701">
        <v>0</v>
      </c>
      <c r="X679" s="700">
        <v>0</v>
      </c>
      <c r="Y679" s="701">
        <v>0</v>
      </c>
      <c r="Z679" s="700">
        <v>0</v>
      </c>
      <c r="AA679" s="701">
        <v>0</v>
      </c>
      <c r="AB679" s="706">
        <v>0</v>
      </c>
      <c r="AC679" s="698">
        <v>0</v>
      </c>
      <c r="AD679" s="996"/>
      <c r="AE679" s="997"/>
      <c r="AF679" s="997"/>
      <c r="AG679" s="536"/>
      <c r="AH679" s="529"/>
      <c r="AI679" s="529"/>
      <c r="AJ679" s="529"/>
      <c r="AK679" s="529"/>
      <c r="AL679" s="529"/>
      <c r="AM679" s="529"/>
      <c r="AN679" s="529"/>
      <c r="AO679" s="529"/>
      <c r="AP679" s="529"/>
      <c r="AQ679" s="529"/>
      <c r="AR679" s="529"/>
      <c r="AS679" s="529"/>
      <c r="AT679" s="529"/>
      <c r="AU679" s="529"/>
      <c r="AV679" s="529"/>
      <c r="AW679" s="529"/>
      <c r="AX679" s="529"/>
      <c r="AY679" s="529"/>
      <c r="AZ679" s="529"/>
      <c r="BA679" s="529"/>
      <c r="BB679" s="529"/>
      <c r="BC679" s="529"/>
      <c r="BD679" s="529"/>
      <c r="BE679" s="529"/>
      <c r="BF679" s="529"/>
      <c r="BG679" s="529"/>
      <c r="BH679" s="529"/>
      <c r="BI679" s="529"/>
      <c r="BJ679" s="529"/>
      <c r="BK679" s="529"/>
      <c r="BL679" s="529"/>
      <c r="BM679" s="529"/>
      <c r="BN679" s="529"/>
      <c r="BO679" s="529"/>
      <c r="BP679" s="529"/>
      <c r="BQ679" s="529"/>
      <c r="BR679" s="529"/>
      <c r="BS679" s="529"/>
      <c r="BT679" s="529"/>
      <c r="BU679" s="529"/>
      <c r="BV679" s="529"/>
      <c r="BW679" s="529"/>
      <c r="BX679" s="529"/>
      <c r="BY679" s="529"/>
      <c r="BZ679" s="529"/>
      <c r="CA679" s="529"/>
      <c r="CB679" s="529"/>
      <c r="CC679" s="529"/>
      <c r="CD679" s="529"/>
      <c r="CE679" s="529"/>
      <c r="CF679" s="529"/>
      <c r="CG679" s="529"/>
      <c r="CH679" s="529"/>
      <c r="CI679" s="529"/>
      <c r="CJ679" s="529"/>
      <c r="CK679" s="529"/>
      <c r="CL679" s="529"/>
      <c r="CM679" s="529"/>
      <c r="CN679" s="529"/>
      <c r="CO679" s="529"/>
      <c r="CP679" s="529"/>
      <c r="CQ679" s="529"/>
    </row>
    <row r="680" spans="1:95" s="70" customFormat="1" ht="15" customHeight="1" x14ac:dyDescent="0.2">
      <c r="A680" s="11">
        <v>129</v>
      </c>
      <c r="B680" s="277"/>
      <c r="C680" s="287"/>
      <c r="D680" s="1485" t="s">
        <v>13</v>
      </c>
      <c r="E680" s="1486"/>
      <c r="F680" s="1486"/>
      <c r="G680" s="1486"/>
      <c r="H680" s="1486"/>
      <c r="I680" s="1486"/>
      <c r="J680" s="1486"/>
      <c r="K680" s="1486"/>
      <c r="L680" s="1486"/>
      <c r="M680" s="1486"/>
      <c r="N680" s="1486"/>
      <c r="O680" s="1486"/>
      <c r="P680" s="1486"/>
      <c r="Q680" s="1486"/>
      <c r="R680" s="1486"/>
      <c r="S680" s="1486"/>
      <c r="T680" s="1486"/>
      <c r="U680" s="1486"/>
      <c r="V680" s="1486"/>
      <c r="W680" s="1486"/>
      <c r="X680" s="1486"/>
      <c r="Y680" s="1486"/>
      <c r="Z680" s="1486"/>
      <c r="AA680" s="1486"/>
      <c r="AB680" s="1486"/>
      <c r="AC680" s="1486"/>
      <c r="AD680" s="1486"/>
      <c r="AE680" s="1486"/>
      <c r="AF680" s="1486"/>
      <c r="AG680" s="536"/>
      <c r="AH680" s="529"/>
      <c r="AI680" s="529"/>
      <c r="AJ680" s="529"/>
      <c r="AK680" s="529"/>
      <c r="AL680" s="529"/>
      <c r="AM680" s="529"/>
      <c r="AN680" s="529"/>
      <c r="AO680" s="529"/>
      <c r="AP680" s="529"/>
      <c r="AQ680" s="529"/>
      <c r="AR680" s="529"/>
      <c r="AS680" s="529"/>
      <c r="AT680" s="529"/>
      <c r="AU680" s="529"/>
      <c r="AV680" s="529"/>
      <c r="AW680" s="529"/>
      <c r="AX680" s="529"/>
      <c r="AY680" s="529"/>
      <c r="AZ680" s="529"/>
      <c r="BA680" s="529"/>
      <c r="BB680" s="529"/>
      <c r="BC680" s="529"/>
      <c r="BD680" s="529"/>
      <c r="BE680" s="529"/>
      <c r="BF680" s="529"/>
      <c r="BG680" s="529"/>
      <c r="BH680" s="529"/>
      <c r="BI680" s="529"/>
      <c r="BJ680" s="529"/>
      <c r="BK680" s="529"/>
      <c r="BL680" s="529"/>
      <c r="BM680" s="529"/>
      <c r="BN680" s="529"/>
      <c r="BO680" s="529"/>
      <c r="BP680" s="529"/>
      <c r="BQ680" s="529"/>
      <c r="BR680" s="529"/>
      <c r="BS680" s="529"/>
      <c r="BT680" s="529"/>
      <c r="BU680" s="529"/>
      <c r="BV680" s="529"/>
      <c r="BW680" s="529"/>
      <c r="BX680" s="529"/>
      <c r="BY680" s="529"/>
      <c r="BZ680" s="529"/>
      <c r="CA680" s="529"/>
      <c r="CB680" s="529"/>
      <c r="CC680" s="529"/>
      <c r="CD680" s="529"/>
      <c r="CE680" s="529"/>
      <c r="CF680" s="529"/>
      <c r="CG680" s="529"/>
      <c r="CH680" s="529"/>
      <c r="CI680" s="529"/>
      <c r="CJ680" s="529"/>
      <c r="CK680" s="529"/>
      <c r="CL680" s="529"/>
      <c r="CM680" s="529"/>
      <c r="CN680" s="529"/>
      <c r="CO680" s="529"/>
      <c r="CP680" s="529"/>
      <c r="CQ680" s="529"/>
    </row>
    <row r="681" spans="1:95" s="70" customFormat="1" ht="15" customHeight="1" x14ac:dyDescent="0.2">
      <c r="A681" s="11">
        <v>130</v>
      </c>
      <c r="B681" s="277"/>
      <c r="C681" s="287"/>
      <c r="D681" s="287"/>
      <c r="E681" s="1532" t="s">
        <v>14</v>
      </c>
      <c r="F681" s="1533"/>
      <c r="G681" s="1533"/>
      <c r="H681" s="1533"/>
      <c r="I681" s="1533"/>
      <c r="J681" s="1533"/>
      <c r="K681" s="1533"/>
      <c r="L681" s="1534"/>
      <c r="M681" s="407">
        <f>SUBTOTAL(9,M682:M684)</f>
        <v>0</v>
      </c>
      <c r="N681" s="410">
        <f t="shared" ref="N681:AC681" si="154">SUBTOTAL(9,N682:N684)</f>
        <v>0</v>
      </c>
      <c r="O681" s="414">
        <f t="shared" si="154"/>
        <v>0</v>
      </c>
      <c r="P681" s="413">
        <f t="shared" si="154"/>
        <v>0</v>
      </c>
      <c r="Q681" s="415">
        <f t="shared" si="154"/>
        <v>0</v>
      </c>
      <c r="R681" s="414">
        <f t="shared" si="154"/>
        <v>0</v>
      </c>
      <c r="S681" s="414">
        <f t="shared" si="154"/>
        <v>0</v>
      </c>
      <c r="T681" s="414">
        <f t="shared" si="154"/>
        <v>0</v>
      </c>
      <c r="U681" s="414">
        <f t="shared" si="154"/>
        <v>0</v>
      </c>
      <c r="V681" s="414">
        <f t="shared" si="154"/>
        <v>0</v>
      </c>
      <c r="W681" s="414">
        <f t="shared" si="154"/>
        <v>0</v>
      </c>
      <c r="X681" s="414">
        <f t="shared" si="154"/>
        <v>0</v>
      </c>
      <c r="Y681" s="414">
        <f t="shared" si="154"/>
        <v>0</v>
      </c>
      <c r="Z681" s="414">
        <f t="shared" si="154"/>
        <v>0</v>
      </c>
      <c r="AA681" s="414">
        <f t="shared" si="154"/>
        <v>0</v>
      </c>
      <c r="AB681" s="424">
        <f t="shared" si="154"/>
        <v>0</v>
      </c>
      <c r="AC681" s="407">
        <f t="shared" si="154"/>
        <v>0</v>
      </c>
      <c r="AD681" s="996"/>
      <c r="AE681" s="997"/>
      <c r="AF681" s="997"/>
      <c r="AG681" s="536"/>
      <c r="AH681" s="529"/>
      <c r="AI681" s="529"/>
      <c r="AJ681" s="529"/>
      <c r="AK681" s="529"/>
      <c r="AL681" s="529"/>
      <c r="AM681" s="529"/>
      <c r="AN681" s="529"/>
      <c r="AO681" s="529"/>
      <c r="AP681" s="529"/>
      <c r="AQ681" s="529"/>
      <c r="AR681" s="529"/>
      <c r="AS681" s="529"/>
      <c r="AT681" s="529"/>
      <c r="AU681" s="529"/>
      <c r="AV681" s="529"/>
      <c r="AW681" s="529"/>
      <c r="AX681" s="529"/>
      <c r="AY681" s="529"/>
      <c r="AZ681" s="529"/>
      <c r="BA681" s="529"/>
      <c r="BB681" s="529"/>
      <c r="BC681" s="529"/>
      <c r="BD681" s="529"/>
      <c r="BE681" s="529"/>
      <c r="BF681" s="529"/>
      <c r="BG681" s="529"/>
      <c r="BH681" s="529"/>
      <c r="BI681" s="529"/>
      <c r="BJ681" s="529"/>
      <c r="BK681" s="529"/>
      <c r="BL681" s="529"/>
      <c r="BM681" s="529"/>
      <c r="BN681" s="529"/>
      <c r="BO681" s="529"/>
      <c r="BP681" s="529"/>
      <c r="BQ681" s="529"/>
      <c r="BR681" s="529"/>
      <c r="BS681" s="529"/>
      <c r="BT681" s="529"/>
      <c r="BU681" s="529"/>
      <c r="BV681" s="529"/>
      <c r="BW681" s="529"/>
      <c r="BX681" s="529"/>
      <c r="BY681" s="529"/>
      <c r="BZ681" s="529"/>
      <c r="CA681" s="529"/>
      <c r="CB681" s="529"/>
      <c r="CC681" s="529"/>
      <c r="CD681" s="529"/>
      <c r="CE681" s="529"/>
      <c r="CF681" s="529"/>
      <c r="CG681" s="529"/>
      <c r="CH681" s="529"/>
      <c r="CI681" s="529"/>
      <c r="CJ681" s="529"/>
      <c r="CK681" s="529"/>
      <c r="CL681" s="529"/>
      <c r="CM681" s="529"/>
      <c r="CN681" s="529"/>
      <c r="CO681" s="529"/>
      <c r="CP681" s="529"/>
      <c r="CQ681" s="529"/>
    </row>
    <row r="682" spans="1:95" s="70" customFormat="1" ht="15" customHeight="1" x14ac:dyDescent="0.2">
      <c r="A682" s="11">
        <v>131</v>
      </c>
      <c r="B682" s="277"/>
      <c r="C682" s="287"/>
      <c r="D682" s="287"/>
      <c r="E682" s="288"/>
      <c r="F682" s="1455" t="s">
        <v>112</v>
      </c>
      <c r="G682" s="1456"/>
      <c r="H682" s="1456"/>
      <c r="I682" s="1456"/>
      <c r="J682" s="1456"/>
      <c r="K682" s="1456"/>
      <c r="L682" s="1457"/>
      <c r="M682" s="698">
        <v>0</v>
      </c>
      <c r="N682" s="699">
        <v>0</v>
      </c>
      <c r="O682" s="700">
        <v>0</v>
      </c>
      <c r="P682" s="700">
        <v>0</v>
      </c>
      <c r="Q682" s="705">
        <v>0</v>
      </c>
      <c r="R682" s="700">
        <v>0</v>
      </c>
      <c r="S682" s="701">
        <v>0</v>
      </c>
      <c r="T682" s="700">
        <v>0</v>
      </c>
      <c r="U682" s="701">
        <v>0</v>
      </c>
      <c r="V682" s="700">
        <v>0</v>
      </c>
      <c r="W682" s="701">
        <v>0</v>
      </c>
      <c r="X682" s="700">
        <v>0</v>
      </c>
      <c r="Y682" s="701">
        <v>0</v>
      </c>
      <c r="Z682" s="700">
        <v>0</v>
      </c>
      <c r="AA682" s="701">
        <v>0</v>
      </c>
      <c r="AB682" s="706">
        <v>0</v>
      </c>
      <c r="AC682" s="698">
        <v>0</v>
      </c>
      <c r="AD682" s="996"/>
      <c r="AE682" s="997"/>
      <c r="AF682" s="997"/>
      <c r="AG682" s="536"/>
      <c r="AH682" s="529"/>
      <c r="AI682" s="529"/>
      <c r="AJ682" s="529"/>
      <c r="AK682" s="529"/>
      <c r="AL682" s="529"/>
      <c r="AM682" s="529"/>
      <c r="AN682" s="529"/>
      <c r="AO682" s="529"/>
      <c r="AP682" s="529"/>
      <c r="AQ682" s="529"/>
      <c r="AR682" s="529"/>
      <c r="AS682" s="529"/>
      <c r="AT682" s="529"/>
      <c r="AU682" s="529"/>
      <c r="AV682" s="529"/>
      <c r="AW682" s="529"/>
      <c r="AX682" s="529"/>
      <c r="AY682" s="529"/>
      <c r="AZ682" s="529"/>
      <c r="BA682" s="529"/>
      <c r="BB682" s="529"/>
      <c r="BC682" s="529"/>
      <c r="BD682" s="529"/>
      <c r="BE682" s="529"/>
      <c r="BF682" s="529"/>
      <c r="BG682" s="529"/>
      <c r="BH682" s="529"/>
      <c r="BI682" s="529"/>
      <c r="BJ682" s="529"/>
      <c r="BK682" s="529"/>
      <c r="BL682" s="529"/>
      <c r="BM682" s="529"/>
      <c r="BN682" s="529"/>
      <c r="BO682" s="529"/>
      <c r="BP682" s="529"/>
      <c r="BQ682" s="529"/>
      <c r="BR682" s="529"/>
      <c r="BS682" s="529"/>
      <c r="BT682" s="529"/>
      <c r="BU682" s="529"/>
      <c r="BV682" s="529"/>
      <c r="BW682" s="529"/>
      <c r="BX682" s="529"/>
      <c r="BY682" s="529"/>
      <c r="BZ682" s="529"/>
      <c r="CA682" s="529"/>
      <c r="CB682" s="529"/>
      <c r="CC682" s="529"/>
      <c r="CD682" s="529"/>
      <c r="CE682" s="529"/>
      <c r="CF682" s="529"/>
      <c r="CG682" s="529"/>
      <c r="CH682" s="529"/>
      <c r="CI682" s="529"/>
      <c r="CJ682" s="529"/>
      <c r="CK682" s="529"/>
      <c r="CL682" s="529"/>
      <c r="CM682" s="529"/>
      <c r="CN682" s="529"/>
      <c r="CO682" s="529"/>
      <c r="CP682" s="529"/>
      <c r="CQ682" s="529"/>
    </row>
    <row r="683" spans="1:95" s="70" customFormat="1" ht="15" customHeight="1" x14ac:dyDescent="0.2">
      <c r="A683" s="11">
        <v>132</v>
      </c>
      <c r="B683" s="277"/>
      <c r="C683" s="287"/>
      <c r="D683" s="287"/>
      <c r="E683" s="288"/>
      <c r="F683" s="1449" t="s">
        <v>113</v>
      </c>
      <c r="G683" s="1450"/>
      <c r="H683" s="1450"/>
      <c r="I683" s="1450"/>
      <c r="J683" s="1450"/>
      <c r="K683" s="1450"/>
      <c r="L683" s="1451"/>
      <c r="M683" s="698">
        <v>0</v>
      </c>
      <c r="N683" s="699">
        <v>0</v>
      </c>
      <c r="O683" s="700">
        <v>0</v>
      </c>
      <c r="P683" s="700">
        <v>0</v>
      </c>
      <c r="Q683" s="705">
        <v>0</v>
      </c>
      <c r="R683" s="700">
        <v>0</v>
      </c>
      <c r="S683" s="701">
        <v>0</v>
      </c>
      <c r="T683" s="700">
        <v>0</v>
      </c>
      <c r="U683" s="701">
        <v>0</v>
      </c>
      <c r="V683" s="700">
        <v>0</v>
      </c>
      <c r="W683" s="701">
        <v>0</v>
      </c>
      <c r="X683" s="700">
        <v>0</v>
      </c>
      <c r="Y683" s="701">
        <v>0</v>
      </c>
      <c r="Z683" s="700">
        <v>0</v>
      </c>
      <c r="AA683" s="701">
        <v>0</v>
      </c>
      <c r="AB683" s="706">
        <v>0</v>
      </c>
      <c r="AC683" s="698">
        <v>0</v>
      </c>
      <c r="AD683" s="996"/>
      <c r="AE683" s="997"/>
      <c r="AF683" s="997"/>
      <c r="AG683" s="536"/>
      <c r="AH683" s="529"/>
      <c r="AI683" s="529"/>
      <c r="AJ683" s="529"/>
      <c r="AK683" s="529"/>
      <c r="AL683" s="529"/>
      <c r="AM683" s="529"/>
      <c r="AN683" s="529"/>
      <c r="AO683" s="529"/>
      <c r="AP683" s="529"/>
      <c r="AQ683" s="529"/>
      <c r="AR683" s="529"/>
      <c r="AS683" s="529"/>
      <c r="AT683" s="529"/>
      <c r="AU683" s="529"/>
      <c r="AV683" s="529"/>
      <c r="AW683" s="529"/>
      <c r="AX683" s="529"/>
      <c r="AY683" s="529"/>
      <c r="AZ683" s="529"/>
      <c r="BA683" s="529"/>
      <c r="BB683" s="529"/>
      <c r="BC683" s="529"/>
      <c r="BD683" s="529"/>
      <c r="BE683" s="529"/>
      <c r="BF683" s="529"/>
      <c r="BG683" s="529"/>
      <c r="BH683" s="529"/>
      <c r="BI683" s="529"/>
      <c r="BJ683" s="529"/>
      <c r="BK683" s="529"/>
      <c r="BL683" s="529"/>
      <c r="BM683" s="529"/>
      <c r="BN683" s="529"/>
      <c r="BO683" s="529"/>
      <c r="BP683" s="529"/>
      <c r="BQ683" s="529"/>
      <c r="BR683" s="529"/>
      <c r="BS683" s="529"/>
      <c r="BT683" s="529"/>
      <c r="BU683" s="529"/>
      <c r="BV683" s="529"/>
      <c r="BW683" s="529"/>
      <c r="BX683" s="529"/>
      <c r="BY683" s="529"/>
      <c r="BZ683" s="529"/>
      <c r="CA683" s="529"/>
      <c r="CB683" s="529"/>
      <c r="CC683" s="529"/>
      <c r="CD683" s="529"/>
      <c r="CE683" s="529"/>
      <c r="CF683" s="529"/>
      <c r="CG683" s="529"/>
      <c r="CH683" s="529"/>
      <c r="CI683" s="529"/>
      <c r="CJ683" s="529"/>
      <c r="CK683" s="529"/>
      <c r="CL683" s="529"/>
      <c r="CM683" s="529"/>
      <c r="CN683" s="529"/>
      <c r="CO683" s="529"/>
      <c r="CP683" s="529"/>
      <c r="CQ683" s="529"/>
    </row>
    <row r="684" spans="1:95" s="70" customFormat="1" ht="15" customHeight="1" x14ac:dyDescent="0.2">
      <c r="A684" s="11">
        <v>133</v>
      </c>
      <c r="B684" s="277"/>
      <c r="C684" s="287"/>
      <c r="D684" s="287"/>
      <c r="E684" s="288"/>
      <c r="F684" s="1458" t="s">
        <v>557</v>
      </c>
      <c r="G684" s="1459"/>
      <c r="H684" s="1459"/>
      <c r="I684" s="1459"/>
      <c r="J684" s="1459"/>
      <c r="K684" s="1459"/>
      <c r="L684" s="1460"/>
      <c r="M684" s="698">
        <v>0</v>
      </c>
      <c r="N684" s="699">
        <v>0</v>
      </c>
      <c r="O684" s="700">
        <v>0</v>
      </c>
      <c r="P684" s="700">
        <v>0</v>
      </c>
      <c r="Q684" s="705">
        <v>0</v>
      </c>
      <c r="R684" s="700">
        <v>0</v>
      </c>
      <c r="S684" s="701">
        <v>0</v>
      </c>
      <c r="T684" s="700">
        <v>0</v>
      </c>
      <c r="U684" s="701">
        <v>0</v>
      </c>
      <c r="V684" s="700">
        <v>0</v>
      </c>
      <c r="W684" s="701">
        <v>0</v>
      </c>
      <c r="X684" s="700">
        <v>0</v>
      </c>
      <c r="Y684" s="701">
        <v>0</v>
      </c>
      <c r="Z684" s="700">
        <v>0</v>
      </c>
      <c r="AA684" s="701">
        <v>0</v>
      </c>
      <c r="AB684" s="706">
        <v>0</v>
      </c>
      <c r="AC684" s="698">
        <v>0</v>
      </c>
      <c r="AD684" s="996"/>
      <c r="AE684" s="997"/>
      <c r="AF684" s="997"/>
      <c r="AG684" s="536"/>
      <c r="AH684" s="529"/>
      <c r="AI684" s="529"/>
      <c r="AJ684" s="529"/>
      <c r="AK684" s="529"/>
      <c r="AL684" s="529"/>
      <c r="AM684" s="529"/>
      <c r="AN684" s="529"/>
      <c r="AO684" s="529"/>
      <c r="AP684" s="529"/>
      <c r="AQ684" s="529"/>
      <c r="AR684" s="529"/>
      <c r="AS684" s="529"/>
      <c r="AT684" s="529"/>
      <c r="AU684" s="529"/>
      <c r="AV684" s="529"/>
      <c r="AW684" s="529"/>
      <c r="AX684" s="529"/>
      <c r="AY684" s="529"/>
      <c r="AZ684" s="529"/>
      <c r="BA684" s="529"/>
      <c r="BB684" s="529"/>
      <c r="BC684" s="529"/>
      <c r="BD684" s="529"/>
      <c r="BE684" s="529"/>
      <c r="BF684" s="529"/>
      <c r="BG684" s="529"/>
      <c r="BH684" s="529"/>
      <c r="BI684" s="529"/>
      <c r="BJ684" s="529"/>
      <c r="BK684" s="529"/>
      <c r="BL684" s="529"/>
      <c r="BM684" s="529"/>
      <c r="BN684" s="529"/>
      <c r="BO684" s="529"/>
      <c r="BP684" s="529"/>
      <c r="BQ684" s="529"/>
      <c r="BR684" s="529"/>
      <c r="BS684" s="529"/>
      <c r="BT684" s="529"/>
      <c r="BU684" s="529"/>
      <c r="BV684" s="529"/>
      <c r="BW684" s="529"/>
      <c r="BX684" s="529"/>
      <c r="BY684" s="529"/>
      <c r="BZ684" s="529"/>
      <c r="CA684" s="529"/>
      <c r="CB684" s="529"/>
      <c r="CC684" s="529"/>
      <c r="CD684" s="529"/>
      <c r="CE684" s="529"/>
      <c r="CF684" s="529"/>
      <c r="CG684" s="529"/>
      <c r="CH684" s="529"/>
      <c r="CI684" s="529"/>
      <c r="CJ684" s="529"/>
      <c r="CK684" s="529"/>
      <c r="CL684" s="529"/>
      <c r="CM684" s="529"/>
      <c r="CN684" s="529"/>
      <c r="CO684" s="529"/>
      <c r="CP684" s="529"/>
      <c r="CQ684" s="529"/>
    </row>
    <row r="685" spans="1:95" s="70" customFormat="1" ht="15" customHeight="1" x14ac:dyDescent="0.2">
      <c r="A685" s="11">
        <v>134</v>
      </c>
      <c r="B685" s="277"/>
      <c r="C685" s="287"/>
      <c r="D685" s="287"/>
      <c r="E685" s="1452" t="s">
        <v>15</v>
      </c>
      <c r="F685" s="1453"/>
      <c r="G685" s="1453"/>
      <c r="H685" s="1453"/>
      <c r="I685" s="1453"/>
      <c r="J685" s="1453"/>
      <c r="K685" s="1453"/>
      <c r="L685" s="1454"/>
      <c r="M685" s="407">
        <f>SUBTOTAL(9,M686:M688)</f>
        <v>0</v>
      </c>
      <c r="N685" s="410">
        <f t="shared" ref="N685:AC685" si="155">SUBTOTAL(9,N686:N688)</f>
        <v>0</v>
      </c>
      <c r="O685" s="414">
        <f t="shared" si="155"/>
        <v>0</v>
      </c>
      <c r="P685" s="413">
        <f t="shared" si="155"/>
        <v>0</v>
      </c>
      <c r="Q685" s="415">
        <f t="shared" si="155"/>
        <v>0</v>
      </c>
      <c r="R685" s="414">
        <f t="shared" si="155"/>
        <v>0</v>
      </c>
      <c r="S685" s="414">
        <f t="shared" si="155"/>
        <v>0</v>
      </c>
      <c r="T685" s="414">
        <f t="shared" si="155"/>
        <v>0</v>
      </c>
      <c r="U685" s="414">
        <f t="shared" si="155"/>
        <v>0</v>
      </c>
      <c r="V685" s="414">
        <f t="shared" si="155"/>
        <v>0</v>
      </c>
      <c r="W685" s="414">
        <f t="shared" si="155"/>
        <v>0</v>
      </c>
      <c r="X685" s="414">
        <f t="shared" si="155"/>
        <v>0</v>
      </c>
      <c r="Y685" s="414">
        <f t="shared" si="155"/>
        <v>0</v>
      </c>
      <c r="Z685" s="414">
        <f t="shared" si="155"/>
        <v>0</v>
      </c>
      <c r="AA685" s="414">
        <f t="shared" si="155"/>
        <v>0</v>
      </c>
      <c r="AB685" s="424">
        <f t="shared" si="155"/>
        <v>0</v>
      </c>
      <c r="AC685" s="407">
        <f t="shared" si="155"/>
        <v>0</v>
      </c>
      <c r="AD685" s="996"/>
      <c r="AE685" s="997"/>
      <c r="AF685" s="997"/>
      <c r="AG685" s="536"/>
      <c r="AH685" s="529"/>
      <c r="AI685" s="529"/>
      <c r="AJ685" s="529"/>
      <c r="AK685" s="529"/>
      <c r="AL685" s="529"/>
      <c r="AM685" s="529"/>
      <c r="AN685" s="529"/>
      <c r="AO685" s="529"/>
      <c r="AP685" s="529"/>
      <c r="AQ685" s="529"/>
      <c r="AR685" s="529"/>
      <c r="AS685" s="529"/>
      <c r="AT685" s="529"/>
      <c r="AU685" s="529"/>
      <c r="AV685" s="529"/>
      <c r="AW685" s="529"/>
      <c r="AX685" s="529"/>
      <c r="AY685" s="529"/>
      <c r="AZ685" s="529"/>
      <c r="BA685" s="529"/>
      <c r="BB685" s="529"/>
      <c r="BC685" s="529"/>
      <c r="BD685" s="529"/>
      <c r="BE685" s="529"/>
      <c r="BF685" s="529"/>
      <c r="BG685" s="529"/>
      <c r="BH685" s="529"/>
      <c r="BI685" s="529"/>
      <c r="BJ685" s="529"/>
      <c r="BK685" s="529"/>
      <c r="BL685" s="529"/>
      <c r="BM685" s="529"/>
      <c r="BN685" s="529"/>
      <c r="BO685" s="529"/>
      <c r="BP685" s="529"/>
      <c r="BQ685" s="529"/>
      <c r="BR685" s="529"/>
      <c r="BS685" s="529"/>
      <c r="BT685" s="529"/>
      <c r="BU685" s="529"/>
      <c r="BV685" s="529"/>
      <c r="BW685" s="529"/>
      <c r="BX685" s="529"/>
      <c r="BY685" s="529"/>
      <c r="BZ685" s="529"/>
      <c r="CA685" s="529"/>
      <c r="CB685" s="529"/>
      <c r="CC685" s="529"/>
      <c r="CD685" s="529"/>
      <c r="CE685" s="529"/>
      <c r="CF685" s="529"/>
      <c r="CG685" s="529"/>
      <c r="CH685" s="529"/>
      <c r="CI685" s="529"/>
      <c r="CJ685" s="529"/>
      <c r="CK685" s="529"/>
      <c r="CL685" s="529"/>
      <c r="CM685" s="529"/>
      <c r="CN685" s="529"/>
      <c r="CO685" s="529"/>
      <c r="CP685" s="529"/>
      <c r="CQ685" s="529"/>
    </row>
    <row r="686" spans="1:95" s="70" customFormat="1" ht="15" customHeight="1" x14ac:dyDescent="0.2">
      <c r="A686" s="11">
        <v>135</v>
      </c>
      <c r="B686" s="277"/>
      <c r="C686" s="287"/>
      <c r="D686" s="287"/>
      <c r="E686" s="288"/>
      <c r="F686" s="1455" t="s">
        <v>109</v>
      </c>
      <c r="G686" s="1456"/>
      <c r="H686" s="1456"/>
      <c r="I686" s="1456"/>
      <c r="J686" s="1456"/>
      <c r="K686" s="1456"/>
      <c r="L686" s="1457"/>
      <c r="M686" s="698">
        <v>0</v>
      </c>
      <c r="N686" s="699">
        <v>0</v>
      </c>
      <c r="O686" s="700">
        <v>0</v>
      </c>
      <c r="P686" s="700">
        <v>0</v>
      </c>
      <c r="Q686" s="705">
        <v>0</v>
      </c>
      <c r="R686" s="700">
        <v>0</v>
      </c>
      <c r="S686" s="701">
        <v>0</v>
      </c>
      <c r="T686" s="700">
        <v>0</v>
      </c>
      <c r="U686" s="701">
        <v>0</v>
      </c>
      <c r="V686" s="700">
        <v>0</v>
      </c>
      <c r="W686" s="701">
        <v>0</v>
      </c>
      <c r="X686" s="700">
        <v>0</v>
      </c>
      <c r="Y686" s="701">
        <v>0</v>
      </c>
      <c r="Z686" s="700">
        <v>0</v>
      </c>
      <c r="AA686" s="701">
        <v>0</v>
      </c>
      <c r="AB686" s="706">
        <v>0</v>
      </c>
      <c r="AC686" s="698">
        <v>0</v>
      </c>
      <c r="AD686" s="996"/>
      <c r="AE686" s="997"/>
      <c r="AF686" s="997"/>
      <c r="AG686" s="536"/>
      <c r="AH686" s="529"/>
      <c r="AI686" s="529"/>
      <c r="AJ686" s="529"/>
      <c r="AK686" s="529"/>
      <c r="AL686" s="529"/>
      <c r="AM686" s="529"/>
      <c r="AN686" s="529"/>
      <c r="AO686" s="529"/>
      <c r="AP686" s="529"/>
      <c r="AQ686" s="529"/>
      <c r="AR686" s="529"/>
      <c r="AS686" s="529"/>
      <c r="AT686" s="529"/>
      <c r="AU686" s="529"/>
      <c r="AV686" s="529"/>
      <c r="AW686" s="529"/>
      <c r="AX686" s="529"/>
      <c r="AY686" s="529"/>
      <c r="AZ686" s="529"/>
      <c r="BA686" s="529"/>
      <c r="BB686" s="529"/>
      <c r="BC686" s="529"/>
      <c r="BD686" s="529"/>
      <c r="BE686" s="529"/>
      <c r="BF686" s="529"/>
      <c r="BG686" s="529"/>
      <c r="BH686" s="529"/>
      <c r="BI686" s="529"/>
      <c r="BJ686" s="529"/>
      <c r="BK686" s="529"/>
      <c r="BL686" s="529"/>
      <c r="BM686" s="529"/>
      <c r="BN686" s="529"/>
      <c r="BO686" s="529"/>
      <c r="BP686" s="529"/>
      <c r="BQ686" s="529"/>
      <c r="BR686" s="529"/>
      <c r="BS686" s="529"/>
      <c r="BT686" s="529"/>
      <c r="BU686" s="529"/>
      <c r="BV686" s="529"/>
      <c r="BW686" s="529"/>
      <c r="BX686" s="529"/>
      <c r="BY686" s="529"/>
      <c r="BZ686" s="529"/>
      <c r="CA686" s="529"/>
      <c r="CB686" s="529"/>
      <c r="CC686" s="529"/>
      <c r="CD686" s="529"/>
      <c r="CE686" s="529"/>
      <c r="CF686" s="529"/>
      <c r="CG686" s="529"/>
      <c r="CH686" s="529"/>
      <c r="CI686" s="529"/>
      <c r="CJ686" s="529"/>
      <c r="CK686" s="529"/>
      <c r="CL686" s="529"/>
      <c r="CM686" s="529"/>
      <c r="CN686" s="529"/>
      <c r="CO686" s="529"/>
      <c r="CP686" s="529"/>
      <c r="CQ686" s="529"/>
    </row>
    <row r="687" spans="1:95" s="70" customFormat="1" ht="15" customHeight="1" x14ac:dyDescent="0.2">
      <c r="A687" s="11">
        <v>136</v>
      </c>
      <c r="B687" s="277"/>
      <c r="C687" s="287"/>
      <c r="D687" s="287"/>
      <c r="E687" s="288"/>
      <c r="F687" s="1449" t="s">
        <v>110</v>
      </c>
      <c r="G687" s="1450"/>
      <c r="H687" s="1450"/>
      <c r="I687" s="1450"/>
      <c r="J687" s="1450"/>
      <c r="K687" s="1450"/>
      <c r="L687" s="1451"/>
      <c r="M687" s="698">
        <v>0</v>
      </c>
      <c r="N687" s="699">
        <v>0</v>
      </c>
      <c r="O687" s="700">
        <v>0</v>
      </c>
      <c r="P687" s="700">
        <v>0</v>
      </c>
      <c r="Q687" s="705">
        <v>0</v>
      </c>
      <c r="R687" s="700">
        <v>0</v>
      </c>
      <c r="S687" s="701">
        <v>0</v>
      </c>
      <c r="T687" s="700">
        <v>0</v>
      </c>
      <c r="U687" s="701">
        <v>0</v>
      </c>
      <c r="V687" s="700">
        <v>0</v>
      </c>
      <c r="W687" s="701">
        <v>0</v>
      </c>
      <c r="X687" s="700">
        <v>0</v>
      </c>
      <c r="Y687" s="701">
        <v>0</v>
      </c>
      <c r="Z687" s="700">
        <v>0</v>
      </c>
      <c r="AA687" s="701">
        <v>0</v>
      </c>
      <c r="AB687" s="706">
        <v>0</v>
      </c>
      <c r="AC687" s="698">
        <v>0</v>
      </c>
      <c r="AD687" s="996"/>
      <c r="AE687" s="997"/>
      <c r="AF687" s="997"/>
      <c r="AG687" s="536"/>
      <c r="AH687" s="529"/>
      <c r="AI687" s="529"/>
      <c r="AJ687" s="529"/>
      <c r="AK687" s="529"/>
      <c r="AL687" s="529"/>
      <c r="AM687" s="529"/>
      <c r="AN687" s="529"/>
      <c r="AO687" s="529"/>
      <c r="AP687" s="529"/>
      <c r="AQ687" s="529"/>
      <c r="AR687" s="529"/>
      <c r="AS687" s="529"/>
      <c r="AT687" s="529"/>
      <c r="AU687" s="529"/>
      <c r="AV687" s="529"/>
      <c r="AW687" s="529"/>
      <c r="AX687" s="529"/>
      <c r="AY687" s="529"/>
      <c r="AZ687" s="529"/>
      <c r="BA687" s="529"/>
      <c r="BB687" s="529"/>
      <c r="BC687" s="529"/>
      <c r="BD687" s="529"/>
      <c r="BE687" s="529"/>
      <c r="BF687" s="529"/>
      <c r="BG687" s="529"/>
      <c r="BH687" s="529"/>
      <c r="BI687" s="529"/>
      <c r="BJ687" s="529"/>
      <c r="BK687" s="529"/>
      <c r="BL687" s="529"/>
      <c r="BM687" s="529"/>
      <c r="BN687" s="529"/>
      <c r="BO687" s="529"/>
      <c r="BP687" s="529"/>
      <c r="BQ687" s="529"/>
      <c r="BR687" s="529"/>
      <c r="BS687" s="529"/>
      <c r="BT687" s="529"/>
      <c r="BU687" s="529"/>
      <c r="BV687" s="529"/>
      <c r="BW687" s="529"/>
      <c r="BX687" s="529"/>
      <c r="BY687" s="529"/>
      <c r="BZ687" s="529"/>
      <c r="CA687" s="529"/>
      <c r="CB687" s="529"/>
      <c r="CC687" s="529"/>
      <c r="CD687" s="529"/>
      <c r="CE687" s="529"/>
      <c r="CF687" s="529"/>
      <c r="CG687" s="529"/>
      <c r="CH687" s="529"/>
      <c r="CI687" s="529"/>
      <c r="CJ687" s="529"/>
      <c r="CK687" s="529"/>
      <c r="CL687" s="529"/>
      <c r="CM687" s="529"/>
      <c r="CN687" s="529"/>
      <c r="CO687" s="529"/>
      <c r="CP687" s="529"/>
      <c r="CQ687" s="529"/>
    </row>
    <row r="688" spans="1:95" s="70" customFormat="1" ht="15" customHeight="1" x14ac:dyDescent="0.2">
      <c r="A688" s="11">
        <v>137</v>
      </c>
      <c r="B688" s="277"/>
      <c r="C688" s="287"/>
      <c r="D688" s="287"/>
      <c r="E688" s="288"/>
      <c r="F688" s="1458" t="s">
        <v>111</v>
      </c>
      <c r="G688" s="1459"/>
      <c r="H688" s="1459"/>
      <c r="I688" s="1459"/>
      <c r="J688" s="1459"/>
      <c r="K688" s="1459"/>
      <c r="L688" s="1460"/>
      <c r="M688" s="698">
        <v>0</v>
      </c>
      <c r="N688" s="699">
        <v>0</v>
      </c>
      <c r="O688" s="700">
        <v>0</v>
      </c>
      <c r="P688" s="700">
        <v>0</v>
      </c>
      <c r="Q688" s="705">
        <v>0</v>
      </c>
      <c r="R688" s="700">
        <v>0</v>
      </c>
      <c r="S688" s="701">
        <v>0</v>
      </c>
      <c r="T688" s="700">
        <v>0</v>
      </c>
      <c r="U688" s="701">
        <v>0</v>
      </c>
      <c r="V688" s="700">
        <v>0</v>
      </c>
      <c r="W688" s="701">
        <v>0</v>
      </c>
      <c r="X688" s="700">
        <v>0</v>
      </c>
      <c r="Y688" s="701">
        <v>0</v>
      </c>
      <c r="Z688" s="700">
        <v>0</v>
      </c>
      <c r="AA688" s="701">
        <v>0</v>
      </c>
      <c r="AB688" s="706">
        <v>0</v>
      </c>
      <c r="AC688" s="698">
        <v>0</v>
      </c>
      <c r="AD688" s="996"/>
      <c r="AE688" s="997"/>
      <c r="AF688" s="997"/>
      <c r="AG688" s="536"/>
      <c r="AH688" s="529"/>
      <c r="AI688" s="529"/>
      <c r="AJ688" s="529"/>
      <c r="AK688" s="529"/>
      <c r="AL688" s="529"/>
      <c r="AM688" s="529"/>
      <c r="AN688" s="529"/>
      <c r="AO688" s="529"/>
      <c r="AP688" s="529"/>
      <c r="AQ688" s="529"/>
      <c r="AR688" s="529"/>
      <c r="AS688" s="529"/>
      <c r="AT688" s="529"/>
      <c r="AU688" s="529"/>
      <c r="AV688" s="529"/>
      <c r="AW688" s="529"/>
      <c r="AX688" s="529"/>
      <c r="AY688" s="529"/>
      <c r="AZ688" s="529"/>
      <c r="BA688" s="529"/>
      <c r="BB688" s="529"/>
      <c r="BC688" s="529"/>
      <c r="BD688" s="529"/>
      <c r="BE688" s="529"/>
      <c r="BF688" s="529"/>
      <c r="BG688" s="529"/>
      <c r="BH688" s="529"/>
      <c r="BI688" s="529"/>
      <c r="BJ688" s="529"/>
      <c r="BK688" s="529"/>
      <c r="BL688" s="529"/>
      <c r="BM688" s="529"/>
      <c r="BN688" s="529"/>
      <c r="BO688" s="529"/>
      <c r="BP688" s="529"/>
      <c r="BQ688" s="529"/>
      <c r="BR688" s="529"/>
      <c r="BS688" s="529"/>
      <c r="BT688" s="529"/>
      <c r="BU688" s="529"/>
      <c r="BV688" s="529"/>
      <c r="BW688" s="529"/>
      <c r="BX688" s="529"/>
      <c r="BY688" s="529"/>
      <c r="BZ688" s="529"/>
      <c r="CA688" s="529"/>
      <c r="CB688" s="529"/>
      <c r="CC688" s="529"/>
      <c r="CD688" s="529"/>
      <c r="CE688" s="529"/>
      <c r="CF688" s="529"/>
      <c r="CG688" s="529"/>
      <c r="CH688" s="529"/>
      <c r="CI688" s="529"/>
      <c r="CJ688" s="529"/>
      <c r="CK688" s="529"/>
      <c r="CL688" s="529"/>
      <c r="CM688" s="529"/>
      <c r="CN688" s="529"/>
      <c r="CO688" s="529"/>
      <c r="CP688" s="529"/>
      <c r="CQ688" s="529"/>
    </row>
    <row r="689" spans="1:95" s="70" customFormat="1" ht="15" customHeight="1" x14ac:dyDescent="0.2">
      <c r="A689" s="11">
        <v>138</v>
      </c>
      <c r="B689" s="277"/>
      <c r="C689" s="287"/>
      <c r="D689" s="287"/>
      <c r="E689" s="1452" t="s">
        <v>18</v>
      </c>
      <c r="F689" s="1453"/>
      <c r="G689" s="1453"/>
      <c r="H689" s="1453"/>
      <c r="I689" s="1453"/>
      <c r="J689" s="1453"/>
      <c r="K689" s="1453"/>
      <c r="L689" s="1454"/>
      <c r="M689" s="407">
        <f>SUBTOTAL(9,M690:M692)</f>
        <v>0</v>
      </c>
      <c r="N689" s="410">
        <f t="shared" ref="N689:AC689" si="156">SUBTOTAL(9,N690:N692)</f>
        <v>0</v>
      </c>
      <c r="O689" s="414">
        <f t="shared" si="156"/>
        <v>0</v>
      </c>
      <c r="P689" s="413">
        <f t="shared" si="156"/>
        <v>0</v>
      </c>
      <c r="Q689" s="415">
        <f t="shared" si="156"/>
        <v>0</v>
      </c>
      <c r="R689" s="414">
        <f t="shared" si="156"/>
        <v>0</v>
      </c>
      <c r="S689" s="414">
        <f t="shared" si="156"/>
        <v>0</v>
      </c>
      <c r="T689" s="414">
        <f t="shared" si="156"/>
        <v>0</v>
      </c>
      <c r="U689" s="414">
        <f t="shared" si="156"/>
        <v>0</v>
      </c>
      <c r="V689" s="414">
        <f t="shared" si="156"/>
        <v>0</v>
      </c>
      <c r="W689" s="414">
        <f t="shared" si="156"/>
        <v>0</v>
      </c>
      <c r="X689" s="414">
        <f t="shared" si="156"/>
        <v>0</v>
      </c>
      <c r="Y689" s="414">
        <f t="shared" si="156"/>
        <v>0</v>
      </c>
      <c r="Z689" s="414">
        <f t="shared" si="156"/>
        <v>0</v>
      </c>
      <c r="AA689" s="414">
        <f t="shared" si="156"/>
        <v>0</v>
      </c>
      <c r="AB689" s="424">
        <f t="shared" si="156"/>
        <v>0</v>
      </c>
      <c r="AC689" s="407">
        <f t="shared" si="156"/>
        <v>0</v>
      </c>
      <c r="AD689" s="996"/>
      <c r="AE689" s="997"/>
      <c r="AF689" s="997"/>
      <c r="AG689" s="536"/>
      <c r="AH689" s="529"/>
      <c r="AI689" s="529"/>
      <c r="AJ689" s="529"/>
      <c r="AK689" s="529"/>
      <c r="AL689" s="529"/>
      <c r="AM689" s="529"/>
      <c r="AN689" s="529"/>
      <c r="AO689" s="529"/>
      <c r="AP689" s="529"/>
      <c r="AQ689" s="529"/>
      <c r="AR689" s="529"/>
      <c r="AS689" s="529"/>
      <c r="AT689" s="529"/>
      <c r="AU689" s="529"/>
      <c r="AV689" s="529"/>
      <c r="AW689" s="529"/>
      <c r="AX689" s="529"/>
      <c r="AY689" s="529"/>
      <c r="AZ689" s="529"/>
      <c r="BA689" s="529"/>
      <c r="BB689" s="529"/>
      <c r="BC689" s="529"/>
      <c r="BD689" s="529"/>
      <c r="BE689" s="529"/>
      <c r="BF689" s="529"/>
      <c r="BG689" s="529"/>
      <c r="BH689" s="529"/>
      <c r="BI689" s="529"/>
      <c r="BJ689" s="529"/>
      <c r="BK689" s="529"/>
      <c r="BL689" s="529"/>
      <c r="BM689" s="529"/>
      <c r="BN689" s="529"/>
      <c r="BO689" s="529"/>
      <c r="BP689" s="529"/>
      <c r="BQ689" s="529"/>
      <c r="BR689" s="529"/>
      <c r="BS689" s="529"/>
      <c r="BT689" s="529"/>
      <c r="BU689" s="529"/>
      <c r="BV689" s="529"/>
      <c r="BW689" s="529"/>
      <c r="BX689" s="529"/>
      <c r="BY689" s="529"/>
      <c r="BZ689" s="529"/>
      <c r="CA689" s="529"/>
      <c r="CB689" s="529"/>
      <c r="CC689" s="529"/>
      <c r="CD689" s="529"/>
      <c r="CE689" s="529"/>
      <c r="CF689" s="529"/>
      <c r="CG689" s="529"/>
      <c r="CH689" s="529"/>
      <c r="CI689" s="529"/>
      <c r="CJ689" s="529"/>
      <c r="CK689" s="529"/>
      <c r="CL689" s="529"/>
      <c r="CM689" s="529"/>
      <c r="CN689" s="529"/>
      <c r="CO689" s="529"/>
      <c r="CP689" s="529"/>
      <c r="CQ689" s="529"/>
    </row>
    <row r="690" spans="1:95" s="70" customFormat="1" ht="15" customHeight="1" x14ac:dyDescent="0.2">
      <c r="A690" s="11">
        <v>139</v>
      </c>
      <c r="B690" s="277"/>
      <c r="C690" s="287"/>
      <c r="D690" s="287"/>
      <c r="E690" s="288"/>
      <c r="F690" s="1455" t="s">
        <v>114</v>
      </c>
      <c r="G690" s="1456"/>
      <c r="H690" s="1456"/>
      <c r="I690" s="1456"/>
      <c r="J690" s="1456"/>
      <c r="K690" s="1456"/>
      <c r="L690" s="1457"/>
      <c r="M690" s="698">
        <v>0</v>
      </c>
      <c r="N690" s="699">
        <v>0</v>
      </c>
      <c r="O690" s="700">
        <v>0</v>
      </c>
      <c r="P690" s="700">
        <v>0</v>
      </c>
      <c r="Q690" s="705">
        <v>0</v>
      </c>
      <c r="R690" s="700">
        <v>0</v>
      </c>
      <c r="S690" s="701">
        <v>0</v>
      </c>
      <c r="T690" s="700">
        <v>0</v>
      </c>
      <c r="U690" s="701">
        <v>0</v>
      </c>
      <c r="V690" s="700">
        <v>0</v>
      </c>
      <c r="W690" s="701">
        <v>0</v>
      </c>
      <c r="X690" s="700">
        <v>0</v>
      </c>
      <c r="Y690" s="701">
        <v>0</v>
      </c>
      <c r="Z690" s="700">
        <v>0</v>
      </c>
      <c r="AA690" s="701">
        <v>0</v>
      </c>
      <c r="AB690" s="706">
        <v>0</v>
      </c>
      <c r="AC690" s="698">
        <v>0</v>
      </c>
      <c r="AD690" s="996"/>
      <c r="AE690" s="997"/>
      <c r="AF690" s="997"/>
      <c r="AG690" s="536"/>
      <c r="AH690" s="529"/>
      <c r="AI690" s="529"/>
      <c r="AJ690" s="529"/>
      <c r="AK690" s="529"/>
      <c r="AL690" s="529"/>
      <c r="AM690" s="529"/>
      <c r="AN690" s="529"/>
      <c r="AO690" s="529"/>
      <c r="AP690" s="529"/>
      <c r="AQ690" s="529"/>
      <c r="AR690" s="529"/>
      <c r="AS690" s="529"/>
      <c r="AT690" s="529"/>
      <c r="AU690" s="529"/>
      <c r="AV690" s="529"/>
      <c r="AW690" s="529"/>
      <c r="AX690" s="529"/>
      <c r="AY690" s="529"/>
      <c r="AZ690" s="529"/>
      <c r="BA690" s="529"/>
      <c r="BB690" s="529"/>
      <c r="BC690" s="529"/>
      <c r="BD690" s="529"/>
      <c r="BE690" s="529"/>
      <c r="BF690" s="529"/>
      <c r="BG690" s="529"/>
      <c r="BH690" s="529"/>
      <c r="BI690" s="529"/>
      <c r="BJ690" s="529"/>
      <c r="BK690" s="529"/>
      <c r="BL690" s="529"/>
      <c r="BM690" s="529"/>
      <c r="BN690" s="529"/>
      <c r="BO690" s="529"/>
      <c r="BP690" s="529"/>
      <c r="BQ690" s="529"/>
      <c r="BR690" s="529"/>
      <c r="BS690" s="529"/>
      <c r="BT690" s="529"/>
      <c r="BU690" s="529"/>
      <c r="BV690" s="529"/>
      <c r="BW690" s="529"/>
      <c r="BX690" s="529"/>
      <c r="BY690" s="529"/>
      <c r="BZ690" s="529"/>
      <c r="CA690" s="529"/>
      <c r="CB690" s="529"/>
      <c r="CC690" s="529"/>
      <c r="CD690" s="529"/>
      <c r="CE690" s="529"/>
      <c r="CF690" s="529"/>
      <c r="CG690" s="529"/>
      <c r="CH690" s="529"/>
      <c r="CI690" s="529"/>
      <c r="CJ690" s="529"/>
      <c r="CK690" s="529"/>
      <c r="CL690" s="529"/>
      <c r="CM690" s="529"/>
      <c r="CN690" s="529"/>
      <c r="CO690" s="529"/>
      <c r="CP690" s="529"/>
      <c r="CQ690" s="529"/>
    </row>
    <row r="691" spans="1:95" s="70" customFormat="1" ht="15" customHeight="1" x14ac:dyDescent="0.2">
      <c r="A691" s="11">
        <v>140</v>
      </c>
      <c r="B691" s="277"/>
      <c r="C691" s="287"/>
      <c r="D691" s="287"/>
      <c r="E691" s="288"/>
      <c r="F691" s="1449" t="s">
        <v>115</v>
      </c>
      <c r="G691" s="1450"/>
      <c r="H691" s="1450"/>
      <c r="I691" s="1450"/>
      <c r="J691" s="1450"/>
      <c r="K691" s="1450"/>
      <c r="L691" s="1451"/>
      <c r="M691" s="698">
        <v>0</v>
      </c>
      <c r="N691" s="699">
        <v>0</v>
      </c>
      <c r="O691" s="700">
        <v>0</v>
      </c>
      <c r="P691" s="700">
        <v>0</v>
      </c>
      <c r="Q691" s="705">
        <v>0</v>
      </c>
      <c r="R691" s="700">
        <v>0</v>
      </c>
      <c r="S691" s="701">
        <v>0</v>
      </c>
      <c r="T691" s="700">
        <v>0</v>
      </c>
      <c r="U691" s="701">
        <v>0</v>
      </c>
      <c r="V691" s="700">
        <v>0</v>
      </c>
      <c r="W691" s="701">
        <v>0</v>
      </c>
      <c r="X691" s="700">
        <v>0</v>
      </c>
      <c r="Y691" s="701">
        <v>0</v>
      </c>
      <c r="Z691" s="700">
        <v>0</v>
      </c>
      <c r="AA691" s="701">
        <v>0</v>
      </c>
      <c r="AB691" s="706">
        <v>0</v>
      </c>
      <c r="AC691" s="698">
        <v>0</v>
      </c>
      <c r="AD691" s="996"/>
      <c r="AE691" s="997"/>
      <c r="AF691" s="997"/>
      <c r="AG691" s="536"/>
      <c r="AH691" s="529"/>
      <c r="AI691" s="529"/>
      <c r="AJ691" s="529"/>
      <c r="AK691" s="529"/>
      <c r="AL691" s="529"/>
      <c r="AM691" s="529"/>
      <c r="AN691" s="529"/>
      <c r="AO691" s="529"/>
      <c r="AP691" s="529"/>
      <c r="AQ691" s="529"/>
      <c r="AR691" s="529"/>
      <c r="AS691" s="529"/>
      <c r="AT691" s="529"/>
      <c r="AU691" s="529"/>
      <c r="AV691" s="529"/>
      <c r="AW691" s="529"/>
      <c r="AX691" s="529"/>
      <c r="AY691" s="529"/>
      <c r="AZ691" s="529"/>
      <c r="BA691" s="529"/>
      <c r="BB691" s="529"/>
      <c r="BC691" s="529"/>
      <c r="BD691" s="529"/>
      <c r="BE691" s="529"/>
      <c r="BF691" s="529"/>
      <c r="BG691" s="529"/>
      <c r="BH691" s="529"/>
      <c r="BI691" s="529"/>
      <c r="BJ691" s="529"/>
      <c r="BK691" s="529"/>
      <c r="BL691" s="529"/>
      <c r="BM691" s="529"/>
      <c r="BN691" s="529"/>
      <c r="BO691" s="529"/>
      <c r="BP691" s="529"/>
      <c r="BQ691" s="529"/>
      <c r="BR691" s="529"/>
      <c r="BS691" s="529"/>
      <c r="BT691" s="529"/>
      <c r="BU691" s="529"/>
      <c r="BV691" s="529"/>
      <c r="BW691" s="529"/>
      <c r="BX691" s="529"/>
      <c r="BY691" s="529"/>
      <c r="BZ691" s="529"/>
      <c r="CA691" s="529"/>
      <c r="CB691" s="529"/>
      <c r="CC691" s="529"/>
      <c r="CD691" s="529"/>
      <c r="CE691" s="529"/>
      <c r="CF691" s="529"/>
      <c r="CG691" s="529"/>
      <c r="CH691" s="529"/>
      <c r="CI691" s="529"/>
      <c r="CJ691" s="529"/>
      <c r="CK691" s="529"/>
      <c r="CL691" s="529"/>
      <c r="CM691" s="529"/>
      <c r="CN691" s="529"/>
      <c r="CO691" s="529"/>
      <c r="CP691" s="529"/>
      <c r="CQ691" s="529"/>
    </row>
    <row r="692" spans="1:95" s="70" customFormat="1" ht="15" customHeight="1" x14ac:dyDescent="0.2">
      <c r="A692" s="11">
        <v>141</v>
      </c>
      <c r="B692" s="277"/>
      <c r="C692" s="287"/>
      <c r="D692" s="287"/>
      <c r="E692" s="288"/>
      <c r="F692" s="1458" t="s">
        <v>558</v>
      </c>
      <c r="G692" s="1459"/>
      <c r="H692" s="1459"/>
      <c r="I692" s="1459"/>
      <c r="J692" s="1459"/>
      <c r="K692" s="1459"/>
      <c r="L692" s="1460"/>
      <c r="M692" s="698">
        <v>0</v>
      </c>
      <c r="N692" s="699">
        <v>0</v>
      </c>
      <c r="O692" s="700">
        <v>0</v>
      </c>
      <c r="P692" s="700">
        <v>0</v>
      </c>
      <c r="Q692" s="705">
        <v>0</v>
      </c>
      <c r="R692" s="700">
        <v>0</v>
      </c>
      <c r="S692" s="701">
        <v>0</v>
      </c>
      <c r="T692" s="700">
        <v>0</v>
      </c>
      <c r="U692" s="701">
        <v>0</v>
      </c>
      <c r="V692" s="700">
        <v>0</v>
      </c>
      <c r="W692" s="701">
        <v>0</v>
      </c>
      <c r="X692" s="700">
        <v>0</v>
      </c>
      <c r="Y692" s="701">
        <v>0</v>
      </c>
      <c r="Z692" s="700">
        <v>0</v>
      </c>
      <c r="AA692" s="701">
        <v>0</v>
      </c>
      <c r="AB692" s="706">
        <v>0</v>
      </c>
      <c r="AC692" s="698">
        <v>0</v>
      </c>
      <c r="AD692" s="996"/>
      <c r="AE692" s="997"/>
      <c r="AF692" s="997"/>
      <c r="AG692" s="536"/>
      <c r="AH692" s="529"/>
      <c r="AI692" s="529"/>
      <c r="AJ692" s="529"/>
      <c r="AK692" s="529"/>
      <c r="AL692" s="529"/>
      <c r="AM692" s="529"/>
      <c r="AN692" s="529"/>
      <c r="AO692" s="529"/>
      <c r="AP692" s="529"/>
      <c r="AQ692" s="529"/>
      <c r="AR692" s="529"/>
      <c r="AS692" s="529"/>
      <c r="AT692" s="529"/>
      <c r="AU692" s="529"/>
      <c r="AV692" s="529"/>
      <c r="AW692" s="529"/>
      <c r="AX692" s="529"/>
      <c r="AY692" s="529"/>
      <c r="AZ692" s="529"/>
      <c r="BA692" s="529"/>
      <c r="BB692" s="529"/>
      <c r="BC692" s="529"/>
      <c r="BD692" s="529"/>
      <c r="BE692" s="529"/>
      <c r="BF692" s="529"/>
      <c r="BG692" s="529"/>
      <c r="BH692" s="529"/>
      <c r="BI692" s="529"/>
      <c r="BJ692" s="529"/>
      <c r="BK692" s="529"/>
      <c r="BL692" s="529"/>
      <c r="BM692" s="529"/>
      <c r="BN692" s="529"/>
      <c r="BO692" s="529"/>
      <c r="BP692" s="529"/>
      <c r="BQ692" s="529"/>
      <c r="BR692" s="529"/>
      <c r="BS692" s="529"/>
      <c r="BT692" s="529"/>
      <c r="BU692" s="529"/>
      <c r="BV692" s="529"/>
      <c r="BW692" s="529"/>
      <c r="BX692" s="529"/>
      <c r="BY692" s="529"/>
      <c r="BZ692" s="529"/>
      <c r="CA692" s="529"/>
      <c r="CB692" s="529"/>
      <c r="CC692" s="529"/>
      <c r="CD692" s="529"/>
      <c r="CE692" s="529"/>
      <c r="CF692" s="529"/>
      <c r="CG692" s="529"/>
      <c r="CH692" s="529"/>
      <c r="CI692" s="529"/>
      <c r="CJ692" s="529"/>
      <c r="CK692" s="529"/>
      <c r="CL692" s="529"/>
      <c r="CM692" s="529"/>
      <c r="CN692" s="529"/>
      <c r="CO692" s="529"/>
      <c r="CP692" s="529"/>
      <c r="CQ692" s="529"/>
    </row>
    <row r="693" spans="1:95" s="70" customFormat="1" ht="15" customHeight="1" x14ac:dyDescent="0.2">
      <c r="A693" s="11">
        <v>142</v>
      </c>
      <c r="B693" s="277"/>
      <c r="C693" s="287"/>
      <c r="D693" s="1485" t="s">
        <v>22</v>
      </c>
      <c r="E693" s="1486"/>
      <c r="F693" s="1486"/>
      <c r="G693" s="1486"/>
      <c r="H693" s="1486"/>
      <c r="I693" s="1486"/>
      <c r="J693" s="1486"/>
      <c r="K693" s="1486"/>
      <c r="L693" s="1486"/>
      <c r="M693" s="1486"/>
      <c r="N693" s="1486"/>
      <c r="O693" s="1486"/>
      <c r="P693" s="1486"/>
      <c r="Q693" s="1486"/>
      <c r="R693" s="1486"/>
      <c r="S693" s="1486"/>
      <c r="T693" s="1486"/>
      <c r="U693" s="1486"/>
      <c r="V693" s="1486"/>
      <c r="W693" s="1486"/>
      <c r="X693" s="1486"/>
      <c r="Y693" s="1486"/>
      <c r="Z693" s="1486"/>
      <c r="AA693" s="1486"/>
      <c r="AB693" s="1486"/>
      <c r="AC693" s="1486"/>
      <c r="AD693" s="1486"/>
      <c r="AE693" s="1486"/>
      <c r="AF693" s="1486"/>
      <c r="AG693" s="536"/>
      <c r="AH693" s="529"/>
      <c r="AI693" s="529"/>
      <c r="AJ693" s="529"/>
      <c r="AK693" s="529"/>
      <c r="AL693" s="529"/>
      <c r="AM693" s="529"/>
      <c r="AN693" s="529"/>
      <c r="AO693" s="529"/>
      <c r="AP693" s="529"/>
      <c r="AQ693" s="529"/>
      <c r="AR693" s="529"/>
      <c r="AS693" s="529"/>
      <c r="AT693" s="529"/>
      <c r="AU693" s="529"/>
      <c r="AV693" s="529"/>
      <c r="AW693" s="529"/>
      <c r="AX693" s="529"/>
      <c r="AY693" s="529"/>
      <c r="AZ693" s="529"/>
      <c r="BA693" s="529"/>
      <c r="BB693" s="529"/>
      <c r="BC693" s="529"/>
      <c r="BD693" s="529"/>
      <c r="BE693" s="529"/>
      <c r="BF693" s="529"/>
      <c r="BG693" s="529"/>
      <c r="BH693" s="529"/>
      <c r="BI693" s="529"/>
      <c r="BJ693" s="529"/>
      <c r="BK693" s="529"/>
      <c r="BL693" s="529"/>
      <c r="BM693" s="529"/>
      <c r="BN693" s="529"/>
      <c r="BO693" s="529"/>
      <c r="BP693" s="529"/>
      <c r="BQ693" s="529"/>
      <c r="BR693" s="529"/>
      <c r="BS693" s="529"/>
      <c r="BT693" s="529"/>
      <c r="BU693" s="529"/>
      <c r="BV693" s="529"/>
      <c r="BW693" s="529"/>
      <c r="BX693" s="529"/>
      <c r="BY693" s="529"/>
      <c r="BZ693" s="529"/>
      <c r="CA693" s="529"/>
      <c r="CB693" s="529"/>
      <c r="CC693" s="529"/>
      <c r="CD693" s="529"/>
      <c r="CE693" s="529"/>
      <c r="CF693" s="529"/>
      <c r="CG693" s="529"/>
      <c r="CH693" s="529"/>
      <c r="CI693" s="529"/>
      <c r="CJ693" s="529"/>
      <c r="CK693" s="529"/>
      <c r="CL693" s="529"/>
      <c r="CM693" s="529"/>
      <c r="CN693" s="529"/>
      <c r="CO693" s="529"/>
      <c r="CP693" s="529"/>
      <c r="CQ693" s="529"/>
    </row>
    <row r="694" spans="1:95" s="70" customFormat="1" ht="15" customHeight="1" x14ac:dyDescent="0.2">
      <c r="A694" s="11">
        <v>143</v>
      </c>
      <c r="B694" s="277"/>
      <c r="C694" s="287"/>
      <c r="D694" s="287"/>
      <c r="E694" s="1532" t="s">
        <v>118</v>
      </c>
      <c r="F694" s="1533"/>
      <c r="G694" s="1533"/>
      <c r="H694" s="1533"/>
      <c r="I694" s="1533"/>
      <c r="J694" s="1533"/>
      <c r="K694" s="1533"/>
      <c r="L694" s="1534"/>
      <c r="M694" s="407">
        <f>SUBTOTAL(9,M695:M696)</f>
        <v>0</v>
      </c>
      <c r="N694" s="410">
        <f t="shared" ref="N694:AC694" si="157">SUBTOTAL(9,N695:N696)</f>
        <v>0</v>
      </c>
      <c r="O694" s="414">
        <f t="shared" si="157"/>
        <v>0</v>
      </c>
      <c r="P694" s="413">
        <f t="shared" si="157"/>
        <v>0</v>
      </c>
      <c r="Q694" s="415">
        <f t="shared" si="157"/>
        <v>0</v>
      </c>
      <c r="R694" s="414">
        <f t="shared" si="157"/>
        <v>0</v>
      </c>
      <c r="S694" s="414">
        <f t="shared" si="157"/>
        <v>0</v>
      </c>
      <c r="T694" s="414">
        <f t="shared" si="157"/>
        <v>0</v>
      </c>
      <c r="U694" s="414">
        <f t="shared" si="157"/>
        <v>0</v>
      </c>
      <c r="V694" s="414">
        <f t="shared" si="157"/>
        <v>0</v>
      </c>
      <c r="W694" s="414">
        <f t="shared" si="157"/>
        <v>0</v>
      </c>
      <c r="X694" s="414">
        <f t="shared" si="157"/>
        <v>0</v>
      </c>
      <c r="Y694" s="414">
        <f t="shared" si="157"/>
        <v>0</v>
      </c>
      <c r="Z694" s="414">
        <f t="shared" si="157"/>
        <v>0</v>
      </c>
      <c r="AA694" s="414">
        <f t="shared" si="157"/>
        <v>0</v>
      </c>
      <c r="AB694" s="424">
        <f t="shared" si="157"/>
        <v>0</v>
      </c>
      <c r="AC694" s="407">
        <f t="shared" si="157"/>
        <v>0</v>
      </c>
      <c r="AD694" s="996"/>
      <c r="AE694" s="997"/>
      <c r="AF694" s="997"/>
      <c r="AG694" s="536"/>
      <c r="AH694" s="529"/>
      <c r="AI694" s="529"/>
      <c r="AJ694" s="529"/>
      <c r="AK694" s="529"/>
      <c r="AL694" s="529"/>
      <c r="AM694" s="529"/>
      <c r="AN694" s="529"/>
      <c r="AO694" s="529"/>
      <c r="AP694" s="529"/>
      <c r="AQ694" s="529"/>
      <c r="AR694" s="529"/>
      <c r="AS694" s="529"/>
      <c r="AT694" s="529"/>
      <c r="AU694" s="529"/>
      <c r="AV694" s="529"/>
      <c r="AW694" s="529"/>
      <c r="AX694" s="529"/>
      <c r="AY694" s="529"/>
      <c r="AZ694" s="529"/>
      <c r="BA694" s="529"/>
      <c r="BB694" s="529"/>
      <c r="BC694" s="529"/>
      <c r="BD694" s="529"/>
      <c r="BE694" s="529"/>
      <c r="BF694" s="529"/>
      <c r="BG694" s="529"/>
      <c r="BH694" s="529"/>
      <c r="BI694" s="529"/>
      <c r="BJ694" s="529"/>
      <c r="BK694" s="529"/>
      <c r="BL694" s="529"/>
      <c r="BM694" s="529"/>
      <c r="BN694" s="529"/>
      <c r="BO694" s="529"/>
      <c r="BP694" s="529"/>
      <c r="BQ694" s="529"/>
      <c r="BR694" s="529"/>
      <c r="BS694" s="529"/>
      <c r="BT694" s="529"/>
      <c r="BU694" s="529"/>
      <c r="BV694" s="529"/>
      <c r="BW694" s="529"/>
      <c r="BX694" s="529"/>
      <c r="BY694" s="529"/>
      <c r="BZ694" s="529"/>
      <c r="CA694" s="529"/>
      <c r="CB694" s="529"/>
      <c r="CC694" s="529"/>
      <c r="CD694" s="529"/>
      <c r="CE694" s="529"/>
      <c r="CF694" s="529"/>
      <c r="CG694" s="529"/>
      <c r="CH694" s="529"/>
      <c r="CI694" s="529"/>
      <c r="CJ694" s="529"/>
      <c r="CK694" s="529"/>
      <c r="CL694" s="529"/>
      <c r="CM694" s="529"/>
      <c r="CN694" s="529"/>
      <c r="CO694" s="529"/>
      <c r="CP694" s="529"/>
      <c r="CQ694" s="529"/>
    </row>
    <row r="695" spans="1:95" s="70" customFormat="1" ht="15" customHeight="1" x14ac:dyDescent="0.2">
      <c r="A695" s="11">
        <v>144</v>
      </c>
      <c r="B695" s="277"/>
      <c r="C695" s="287"/>
      <c r="D695" s="287"/>
      <c r="E695" s="288"/>
      <c r="F695" s="1455" t="s">
        <v>124</v>
      </c>
      <c r="G695" s="1456"/>
      <c r="H695" s="1456"/>
      <c r="I695" s="1456"/>
      <c r="J695" s="1456"/>
      <c r="K695" s="1456"/>
      <c r="L695" s="1457"/>
      <c r="M695" s="698">
        <v>0</v>
      </c>
      <c r="N695" s="699">
        <v>0</v>
      </c>
      <c r="O695" s="700">
        <v>0</v>
      </c>
      <c r="P695" s="700">
        <v>0</v>
      </c>
      <c r="Q695" s="705">
        <v>0</v>
      </c>
      <c r="R695" s="700">
        <v>0</v>
      </c>
      <c r="S695" s="701">
        <v>0</v>
      </c>
      <c r="T695" s="700">
        <v>0</v>
      </c>
      <c r="U695" s="701">
        <v>0</v>
      </c>
      <c r="V695" s="700">
        <v>0</v>
      </c>
      <c r="W695" s="701">
        <v>0</v>
      </c>
      <c r="X695" s="700">
        <v>0</v>
      </c>
      <c r="Y695" s="701">
        <v>0</v>
      </c>
      <c r="Z695" s="700">
        <v>0</v>
      </c>
      <c r="AA695" s="701">
        <v>0</v>
      </c>
      <c r="AB695" s="706">
        <v>0</v>
      </c>
      <c r="AC695" s="698">
        <v>0</v>
      </c>
      <c r="AD695" s="996"/>
      <c r="AE695" s="997"/>
      <c r="AF695" s="997"/>
      <c r="AG695" s="536"/>
      <c r="AH695" s="529"/>
      <c r="AI695" s="529"/>
      <c r="AJ695" s="529"/>
      <c r="AK695" s="529"/>
      <c r="AL695" s="529"/>
      <c r="AM695" s="529"/>
      <c r="AN695" s="529"/>
      <c r="AO695" s="529"/>
      <c r="AP695" s="529"/>
      <c r="AQ695" s="529"/>
      <c r="AR695" s="529"/>
      <c r="AS695" s="529"/>
      <c r="AT695" s="529"/>
      <c r="AU695" s="529"/>
      <c r="AV695" s="529"/>
      <c r="AW695" s="529"/>
      <c r="AX695" s="529"/>
      <c r="AY695" s="529"/>
      <c r="AZ695" s="529"/>
      <c r="BA695" s="529"/>
      <c r="BB695" s="529"/>
      <c r="BC695" s="529"/>
      <c r="BD695" s="529"/>
      <c r="BE695" s="529"/>
      <c r="BF695" s="529"/>
      <c r="BG695" s="529"/>
      <c r="BH695" s="529"/>
      <c r="BI695" s="529"/>
      <c r="BJ695" s="529"/>
      <c r="BK695" s="529"/>
      <c r="BL695" s="529"/>
      <c r="BM695" s="529"/>
      <c r="BN695" s="529"/>
      <c r="BO695" s="529"/>
      <c r="BP695" s="529"/>
      <c r="BQ695" s="529"/>
      <c r="BR695" s="529"/>
      <c r="BS695" s="529"/>
      <c r="BT695" s="529"/>
      <c r="BU695" s="529"/>
      <c r="BV695" s="529"/>
      <c r="BW695" s="529"/>
      <c r="BX695" s="529"/>
      <c r="BY695" s="529"/>
      <c r="BZ695" s="529"/>
      <c r="CA695" s="529"/>
      <c r="CB695" s="529"/>
      <c r="CC695" s="529"/>
      <c r="CD695" s="529"/>
      <c r="CE695" s="529"/>
      <c r="CF695" s="529"/>
      <c r="CG695" s="529"/>
      <c r="CH695" s="529"/>
      <c r="CI695" s="529"/>
      <c r="CJ695" s="529"/>
      <c r="CK695" s="529"/>
      <c r="CL695" s="529"/>
      <c r="CM695" s="529"/>
      <c r="CN695" s="529"/>
      <c r="CO695" s="529"/>
      <c r="CP695" s="529"/>
      <c r="CQ695" s="529"/>
    </row>
    <row r="696" spans="1:95" s="70" customFormat="1" ht="15" customHeight="1" x14ac:dyDescent="0.2">
      <c r="A696" s="11">
        <v>145</v>
      </c>
      <c r="B696" s="277"/>
      <c r="C696" s="287"/>
      <c r="D696" s="287"/>
      <c r="E696" s="288"/>
      <c r="F696" s="1458" t="s">
        <v>571</v>
      </c>
      <c r="G696" s="1459"/>
      <c r="H696" s="1459"/>
      <c r="I696" s="1459"/>
      <c r="J696" s="1459"/>
      <c r="K696" s="1459"/>
      <c r="L696" s="1460"/>
      <c r="M696" s="698">
        <v>0</v>
      </c>
      <c r="N696" s="699">
        <v>0</v>
      </c>
      <c r="O696" s="700">
        <v>0</v>
      </c>
      <c r="P696" s="700">
        <v>0</v>
      </c>
      <c r="Q696" s="705">
        <v>0</v>
      </c>
      <c r="R696" s="700">
        <v>0</v>
      </c>
      <c r="S696" s="701">
        <v>0</v>
      </c>
      <c r="T696" s="700">
        <v>0</v>
      </c>
      <c r="U696" s="701">
        <v>0</v>
      </c>
      <c r="V696" s="700">
        <v>0</v>
      </c>
      <c r="W696" s="701">
        <v>0</v>
      </c>
      <c r="X696" s="700">
        <v>0</v>
      </c>
      <c r="Y696" s="701">
        <v>0</v>
      </c>
      <c r="Z696" s="700">
        <v>0</v>
      </c>
      <c r="AA696" s="701">
        <v>0</v>
      </c>
      <c r="AB696" s="706">
        <v>0</v>
      </c>
      <c r="AC696" s="698">
        <v>0</v>
      </c>
      <c r="AD696" s="996"/>
      <c r="AE696" s="997"/>
      <c r="AF696" s="997"/>
      <c r="AG696" s="536"/>
      <c r="AH696" s="529"/>
      <c r="AI696" s="529"/>
      <c r="AJ696" s="529"/>
      <c r="AK696" s="529"/>
      <c r="AL696" s="529"/>
      <c r="AM696" s="529"/>
      <c r="AN696" s="529"/>
      <c r="AO696" s="529"/>
      <c r="AP696" s="529"/>
      <c r="AQ696" s="529"/>
      <c r="AR696" s="529"/>
      <c r="AS696" s="529"/>
      <c r="AT696" s="529"/>
      <c r="AU696" s="529"/>
      <c r="AV696" s="529"/>
      <c r="AW696" s="529"/>
      <c r="AX696" s="529"/>
      <c r="AY696" s="529"/>
      <c r="AZ696" s="529"/>
      <c r="BA696" s="529"/>
      <c r="BB696" s="529"/>
      <c r="BC696" s="529"/>
      <c r="BD696" s="529"/>
      <c r="BE696" s="529"/>
      <c r="BF696" s="529"/>
      <c r="BG696" s="529"/>
      <c r="BH696" s="529"/>
      <c r="BI696" s="529"/>
      <c r="BJ696" s="529"/>
      <c r="BK696" s="529"/>
      <c r="BL696" s="529"/>
      <c r="BM696" s="529"/>
      <c r="BN696" s="529"/>
      <c r="BO696" s="529"/>
      <c r="BP696" s="529"/>
      <c r="BQ696" s="529"/>
      <c r="BR696" s="529"/>
      <c r="BS696" s="529"/>
      <c r="BT696" s="529"/>
      <c r="BU696" s="529"/>
      <c r="BV696" s="529"/>
      <c r="BW696" s="529"/>
      <c r="BX696" s="529"/>
      <c r="BY696" s="529"/>
      <c r="BZ696" s="529"/>
      <c r="CA696" s="529"/>
      <c r="CB696" s="529"/>
      <c r="CC696" s="529"/>
      <c r="CD696" s="529"/>
      <c r="CE696" s="529"/>
      <c r="CF696" s="529"/>
      <c r="CG696" s="529"/>
      <c r="CH696" s="529"/>
      <c r="CI696" s="529"/>
      <c r="CJ696" s="529"/>
      <c r="CK696" s="529"/>
      <c r="CL696" s="529"/>
      <c r="CM696" s="529"/>
      <c r="CN696" s="529"/>
      <c r="CO696" s="529"/>
      <c r="CP696" s="529"/>
      <c r="CQ696" s="529"/>
    </row>
    <row r="697" spans="1:95" s="70" customFormat="1" ht="15" customHeight="1" x14ac:dyDescent="0.2">
      <c r="A697" s="11">
        <v>146</v>
      </c>
      <c r="B697" s="277"/>
      <c r="C697" s="287"/>
      <c r="D697" s="287"/>
      <c r="E697" s="1452" t="s">
        <v>119</v>
      </c>
      <c r="F697" s="1453"/>
      <c r="G697" s="1453"/>
      <c r="H697" s="1453"/>
      <c r="I697" s="1453"/>
      <c r="J697" s="1453"/>
      <c r="K697" s="1453"/>
      <c r="L697" s="1454"/>
      <c r="M697" s="407">
        <f>SUBTOTAL(9,M698:M700)</f>
        <v>0</v>
      </c>
      <c r="N697" s="410">
        <f t="shared" ref="N697:AC697" si="158">SUBTOTAL(9,N698:N700)</f>
        <v>0</v>
      </c>
      <c r="O697" s="414">
        <f t="shared" si="158"/>
        <v>0</v>
      </c>
      <c r="P697" s="413">
        <f t="shared" si="158"/>
        <v>0</v>
      </c>
      <c r="Q697" s="415">
        <f t="shared" si="158"/>
        <v>0</v>
      </c>
      <c r="R697" s="414">
        <f t="shared" si="158"/>
        <v>0</v>
      </c>
      <c r="S697" s="414">
        <f t="shared" si="158"/>
        <v>0</v>
      </c>
      <c r="T697" s="414">
        <f t="shared" si="158"/>
        <v>0</v>
      </c>
      <c r="U697" s="414">
        <f t="shared" si="158"/>
        <v>0</v>
      </c>
      <c r="V697" s="414">
        <f t="shared" si="158"/>
        <v>0</v>
      </c>
      <c r="W697" s="414">
        <f t="shared" si="158"/>
        <v>0</v>
      </c>
      <c r="X697" s="414">
        <f t="shared" si="158"/>
        <v>0</v>
      </c>
      <c r="Y697" s="414">
        <f t="shared" si="158"/>
        <v>0</v>
      </c>
      <c r="Z697" s="414">
        <f t="shared" si="158"/>
        <v>0</v>
      </c>
      <c r="AA697" s="414">
        <f t="shared" si="158"/>
        <v>0</v>
      </c>
      <c r="AB697" s="424">
        <f t="shared" si="158"/>
        <v>0</v>
      </c>
      <c r="AC697" s="407">
        <f t="shared" si="158"/>
        <v>0</v>
      </c>
      <c r="AD697" s="996"/>
      <c r="AE697" s="997"/>
      <c r="AF697" s="997"/>
      <c r="AG697" s="536"/>
      <c r="AH697" s="529"/>
      <c r="AI697" s="529"/>
      <c r="AJ697" s="529"/>
      <c r="AK697" s="529"/>
      <c r="AL697" s="529"/>
      <c r="AM697" s="529"/>
      <c r="AN697" s="529"/>
      <c r="AO697" s="529"/>
      <c r="AP697" s="529"/>
      <c r="AQ697" s="529"/>
      <c r="AR697" s="529"/>
      <c r="AS697" s="529"/>
      <c r="AT697" s="529"/>
      <c r="AU697" s="529"/>
      <c r="AV697" s="529"/>
      <c r="AW697" s="529"/>
      <c r="AX697" s="529"/>
      <c r="AY697" s="529"/>
      <c r="AZ697" s="529"/>
      <c r="BA697" s="529"/>
      <c r="BB697" s="529"/>
      <c r="BC697" s="529"/>
      <c r="BD697" s="529"/>
      <c r="BE697" s="529"/>
      <c r="BF697" s="529"/>
      <c r="BG697" s="529"/>
      <c r="BH697" s="529"/>
      <c r="BI697" s="529"/>
      <c r="BJ697" s="529"/>
      <c r="BK697" s="529"/>
      <c r="BL697" s="529"/>
      <c r="BM697" s="529"/>
      <c r="BN697" s="529"/>
      <c r="BO697" s="529"/>
      <c r="BP697" s="529"/>
      <c r="BQ697" s="529"/>
      <c r="BR697" s="529"/>
      <c r="BS697" s="529"/>
      <c r="BT697" s="529"/>
      <c r="BU697" s="529"/>
      <c r="BV697" s="529"/>
      <c r="BW697" s="529"/>
      <c r="BX697" s="529"/>
      <c r="BY697" s="529"/>
      <c r="BZ697" s="529"/>
      <c r="CA697" s="529"/>
      <c r="CB697" s="529"/>
      <c r="CC697" s="529"/>
      <c r="CD697" s="529"/>
      <c r="CE697" s="529"/>
      <c r="CF697" s="529"/>
      <c r="CG697" s="529"/>
      <c r="CH697" s="529"/>
      <c r="CI697" s="529"/>
      <c r="CJ697" s="529"/>
      <c r="CK697" s="529"/>
      <c r="CL697" s="529"/>
      <c r="CM697" s="529"/>
      <c r="CN697" s="529"/>
      <c r="CO697" s="529"/>
      <c r="CP697" s="529"/>
      <c r="CQ697" s="529"/>
    </row>
    <row r="698" spans="1:95" s="70" customFormat="1" ht="15" customHeight="1" x14ac:dyDescent="0.2">
      <c r="A698" s="11">
        <v>147</v>
      </c>
      <c r="B698" s="277"/>
      <c r="C698" s="287"/>
      <c r="D698" s="287"/>
      <c r="E698" s="288"/>
      <c r="F698" s="1455" t="s">
        <v>116</v>
      </c>
      <c r="G698" s="1456"/>
      <c r="H698" s="1456"/>
      <c r="I698" s="1456"/>
      <c r="J698" s="1456"/>
      <c r="K698" s="1456"/>
      <c r="L698" s="1457"/>
      <c r="M698" s="698">
        <v>0</v>
      </c>
      <c r="N698" s="699">
        <v>0</v>
      </c>
      <c r="O698" s="700">
        <v>0</v>
      </c>
      <c r="P698" s="700">
        <v>0</v>
      </c>
      <c r="Q698" s="705">
        <v>0</v>
      </c>
      <c r="R698" s="700">
        <v>0</v>
      </c>
      <c r="S698" s="701">
        <v>0</v>
      </c>
      <c r="T698" s="700">
        <v>0</v>
      </c>
      <c r="U698" s="701">
        <v>0</v>
      </c>
      <c r="V698" s="700">
        <v>0</v>
      </c>
      <c r="W698" s="701">
        <v>0</v>
      </c>
      <c r="X698" s="700">
        <v>0</v>
      </c>
      <c r="Y698" s="701">
        <v>0</v>
      </c>
      <c r="Z698" s="700">
        <v>0</v>
      </c>
      <c r="AA698" s="701">
        <v>0</v>
      </c>
      <c r="AB698" s="706">
        <v>0</v>
      </c>
      <c r="AC698" s="698">
        <v>0</v>
      </c>
      <c r="AD698" s="996"/>
      <c r="AE698" s="997"/>
      <c r="AF698" s="997"/>
      <c r="AG698" s="536"/>
      <c r="AH698" s="529"/>
      <c r="AI698" s="529"/>
      <c r="AJ698" s="529"/>
      <c r="AK698" s="529"/>
      <c r="AL698" s="529"/>
      <c r="AM698" s="529"/>
      <c r="AN698" s="529"/>
      <c r="AO698" s="529"/>
      <c r="AP698" s="529"/>
      <c r="AQ698" s="529"/>
      <c r="AR698" s="529"/>
      <c r="AS698" s="529"/>
      <c r="AT698" s="529"/>
      <c r="AU698" s="529"/>
      <c r="AV698" s="529"/>
      <c r="AW698" s="529"/>
      <c r="AX698" s="529"/>
      <c r="AY698" s="529"/>
      <c r="AZ698" s="529"/>
      <c r="BA698" s="529"/>
      <c r="BB698" s="529"/>
      <c r="BC698" s="529"/>
      <c r="BD698" s="529"/>
      <c r="BE698" s="529"/>
      <c r="BF698" s="529"/>
      <c r="BG698" s="529"/>
      <c r="BH698" s="529"/>
      <c r="BI698" s="529"/>
      <c r="BJ698" s="529"/>
      <c r="BK698" s="529"/>
      <c r="BL698" s="529"/>
      <c r="BM698" s="529"/>
      <c r="BN698" s="529"/>
      <c r="BO698" s="529"/>
      <c r="BP698" s="529"/>
      <c r="BQ698" s="529"/>
      <c r="BR698" s="529"/>
      <c r="BS698" s="529"/>
      <c r="BT698" s="529"/>
      <c r="BU698" s="529"/>
      <c r="BV698" s="529"/>
      <c r="BW698" s="529"/>
      <c r="BX698" s="529"/>
      <c r="BY698" s="529"/>
      <c r="BZ698" s="529"/>
      <c r="CA698" s="529"/>
      <c r="CB698" s="529"/>
      <c r="CC698" s="529"/>
      <c r="CD698" s="529"/>
      <c r="CE698" s="529"/>
      <c r="CF698" s="529"/>
      <c r="CG698" s="529"/>
      <c r="CH698" s="529"/>
      <c r="CI698" s="529"/>
      <c r="CJ698" s="529"/>
      <c r="CK698" s="529"/>
      <c r="CL698" s="529"/>
      <c r="CM698" s="529"/>
      <c r="CN698" s="529"/>
      <c r="CO698" s="529"/>
      <c r="CP698" s="529"/>
      <c r="CQ698" s="529"/>
    </row>
    <row r="699" spans="1:95" s="70" customFormat="1" ht="15" customHeight="1" x14ac:dyDescent="0.2">
      <c r="A699" s="11">
        <v>148</v>
      </c>
      <c r="B699" s="277"/>
      <c r="C699" s="287"/>
      <c r="D699" s="287"/>
      <c r="E699" s="288"/>
      <c r="F699" s="1449" t="s">
        <v>567</v>
      </c>
      <c r="G699" s="1450"/>
      <c r="H699" s="1450"/>
      <c r="I699" s="1450"/>
      <c r="J699" s="1450"/>
      <c r="K699" s="1450"/>
      <c r="L699" s="1451"/>
      <c r="M699" s="698">
        <v>0</v>
      </c>
      <c r="N699" s="699">
        <v>0</v>
      </c>
      <c r="O699" s="700">
        <v>0</v>
      </c>
      <c r="P699" s="700">
        <v>0</v>
      </c>
      <c r="Q699" s="705">
        <v>0</v>
      </c>
      <c r="R699" s="700">
        <v>0</v>
      </c>
      <c r="S699" s="701">
        <v>0</v>
      </c>
      <c r="T699" s="700">
        <v>0</v>
      </c>
      <c r="U699" s="701">
        <v>0</v>
      </c>
      <c r="V699" s="700">
        <v>0</v>
      </c>
      <c r="W699" s="701">
        <v>0</v>
      </c>
      <c r="X699" s="700">
        <v>0</v>
      </c>
      <c r="Y699" s="701">
        <v>0</v>
      </c>
      <c r="Z699" s="700">
        <v>0</v>
      </c>
      <c r="AA699" s="701">
        <v>0</v>
      </c>
      <c r="AB699" s="706">
        <v>0</v>
      </c>
      <c r="AC699" s="698">
        <v>0</v>
      </c>
      <c r="AD699" s="996"/>
      <c r="AE699" s="997"/>
      <c r="AF699" s="997"/>
      <c r="AG699" s="536"/>
      <c r="AH699" s="529"/>
      <c r="AI699" s="529"/>
      <c r="AJ699" s="529"/>
      <c r="AK699" s="529"/>
      <c r="AL699" s="529"/>
      <c r="AM699" s="529"/>
      <c r="AN699" s="529"/>
      <c r="AO699" s="529"/>
      <c r="AP699" s="529"/>
      <c r="AQ699" s="529"/>
      <c r="AR699" s="529"/>
      <c r="AS699" s="529"/>
      <c r="AT699" s="529"/>
      <c r="AU699" s="529"/>
      <c r="AV699" s="529"/>
      <c r="AW699" s="529"/>
      <c r="AX699" s="529"/>
      <c r="AY699" s="529"/>
      <c r="AZ699" s="529"/>
      <c r="BA699" s="529"/>
      <c r="BB699" s="529"/>
      <c r="BC699" s="529"/>
      <c r="BD699" s="529"/>
      <c r="BE699" s="529"/>
      <c r="BF699" s="529"/>
      <c r="BG699" s="529"/>
      <c r="BH699" s="529"/>
      <c r="BI699" s="529"/>
      <c r="BJ699" s="529"/>
      <c r="BK699" s="529"/>
      <c r="BL699" s="529"/>
      <c r="BM699" s="529"/>
      <c r="BN699" s="529"/>
      <c r="BO699" s="529"/>
      <c r="BP699" s="529"/>
      <c r="BQ699" s="529"/>
      <c r="BR699" s="529"/>
      <c r="BS699" s="529"/>
      <c r="BT699" s="529"/>
      <c r="BU699" s="529"/>
      <c r="BV699" s="529"/>
      <c r="BW699" s="529"/>
      <c r="BX699" s="529"/>
      <c r="BY699" s="529"/>
      <c r="BZ699" s="529"/>
      <c r="CA699" s="529"/>
      <c r="CB699" s="529"/>
      <c r="CC699" s="529"/>
      <c r="CD699" s="529"/>
      <c r="CE699" s="529"/>
      <c r="CF699" s="529"/>
      <c r="CG699" s="529"/>
      <c r="CH699" s="529"/>
      <c r="CI699" s="529"/>
      <c r="CJ699" s="529"/>
      <c r="CK699" s="529"/>
      <c r="CL699" s="529"/>
      <c r="CM699" s="529"/>
      <c r="CN699" s="529"/>
      <c r="CO699" s="529"/>
      <c r="CP699" s="529"/>
      <c r="CQ699" s="529"/>
    </row>
    <row r="700" spans="1:95" s="70" customFormat="1" ht="27.75" customHeight="1" x14ac:dyDescent="0.2">
      <c r="A700" s="11">
        <v>149</v>
      </c>
      <c r="B700" s="277"/>
      <c r="C700" s="287"/>
      <c r="D700" s="287"/>
      <c r="E700" s="288"/>
      <c r="F700" s="1458" t="s">
        <v>125</v>
      </c>
      <c r="G700" s="1459"/>
      <c r="H700" s="1459"/>
      <c r="I700" s="1459"/>
      <c r="J700" s="1459"/>
      <c r="K700" s="1459"/>
      <c r="L700" s="1460"/>
      <c r="M700" s="698">
        <v>0</v>
      </c>
      <c r="N700" s="699">
        <v>0</v>
      </c>
      <c r="O700" s="700">
        <v>0</v>
      </c>
      <c r="P700" s="700">
        <v>0</v>
      </c>
      <c r="Q700" s="705"/>
      <c r="R700" s="700">
        <v>0</v>
      </c>
      <c r="S700" s="701">
        <v>0</v>
      </c>
      <c r="T700" s="700">
        <v>0</v>
      </c>
      <c r="U700" s="701">
        <v>0</v>
      </c>
      <c r="V700" s="700">
        <v>0</v>
      </c>
      <c r="W700" s="701">
        <v>0</v>
      </c>
      <c r="X700" s="700">
        <v>0</v>
      </c>
      <c r="Y700" s="701">
        <v>0</v>
      </c>
      <c r="Z700" s="700">
        <v>0</v>
      </c>
      <c r="AA700" s="701">
        <v>0</v>
      </c>
      <c r="AB700" s="706">
        <v>0</v>
      </c>
      <c r="AC700" s="698">
        <v>0</v>
      </c>
      <c r="AD700" s="996"/>
      <c r="AE700" s="997"/>
      <c r="AF700" s="997"/>
      <c r="AG700" s="536"/>
      <c r="AH700" s="529"/>
      <c r="AI700" s="529"/>
      <c r="AJ700" s="529"/>
      <c r="AK700" s="529"/>
      <c r="AL700" s="529"/>
      <c r="AM700" s="529"/>
      <c r="AN700" s="529"/>
      <c r="AO700" s="529"/>
      <c r="AP700" s="529"/>
      <c r="AQ700" s="529"/>
      <c r="AR700" s="529"/>
      <c r="AS700" s="529"/>
      <c r="AT700" s="529"/>
      <c r="AU700" s="529"/>
      <c r="AV700" s="529"/>
      <c r="AW700" s="529"/>
      <c r="AX700" s="529"/>
      <c r="AY700" s="529"/>
      <c r="AZ700" s="529"/>
      <c r="BA700" s="529"/>
      <c r="BB700" s="529"/>
      <c r="BC700" s="529"/>
      <c r="BD700" s="529"/>
      <c r="BE700" s="529"/>
      <c r="BF700" s="529"/>
      <c r="BG700" s="529"/>
      <c r="BH700" s="529"/>
      <c r="BI700" s="529"/>
      <c r="BJ700" s="529"/>
      <c r="BK700" s="529"/>
      <c r="BL700" s="529"/>
      <c r="BM700" s="529"/>
      <c r="BN700" s="529"/>
      <c r="BO700" s="529"/>
      <c r="BP700" s="529"/>
      <c r="BQ700" s="529"/>
      <c r="BR700" s="529"/>
      <c r="BS700" s="529"/>
      <c r="BT700" s="529"/>
      <c r="BU700" s="529"/>
      <c r="BV700" s="529"/>
      <c r="BW700" s="529"/>
      <c r="BX700" s="529"/>
      <c r="BY700" s="529"/>
      <c r="BZ700" s="529"/>
      <c r="CA700" s="529"/>
      <c r="CB700" s="529"/>
      <c r="CC700" s="529"/>
      <c r="CD700" s="529"/>
      <c r="CE700" s="529"/>
      <c r="CF700" s="529"/>
      <c r="CG700" s="529"/>
      <c r="CH700" s="529"/>
      <c r="CI700" s="529"/>
      <c r="CJ700" s="529"/>
      <c r="CK700" s="529"/>
      <c r="CL700" s="529"/>
      <c r="CM700" s="529"/>
      <c r="CN700" s="529"/>
      <c r="CO700" s="529"/>
      <c r="CP700" s="529"/>
      <c r="CQ700" s="529"/>
    </row>
    <row r="701" spans="1:95" s="70" customFormat="1" ht="15" customHeight="1" x14ac:dyDescent="0.2">
      <c r="A701" s="11">
        <v>150</v>
      </c>
      <c r="B701" s="277"/>
      <c r="C701" s="287"/>
      <c r="D701" s="287"/>
      <c r="E701" s="1452" t="s">
        <v>120</v>
      </c>
      <c r="F701" s="1453"/>
      <c r="G701" s="1453"/>
      <c r="H701" s="1453"/>
      <c r="I701" s="1453"/>
      <c r="J701" s="1453"/>
      <c r="K701" s="1453"/>
      <c r="L701" s="1454"/>
      <c r="M701" s="407">
        <f>SUBTOTAL(9,M702:M703)</f>
        <v>0</v>
      </c>
      <c r="N701" s="410">
        <f t="shared" ref="N701:AC701" si="159">SUBTOTAL(9,N702:N703)</f>
        <v>0</v>
      </c>
      <c r="O701" s="414">
        <f t="shared" si="159"/>
        <v>0</v>
      </c>
      <c r="P701" s="413">
        <f t="shared" si="159"/>
        <v>0</v>
      </c>
      <c r="Q701" s="415">
        <f t="shared" si="159"/>
        <v>0</v>
      </c>
      <c r="R701" s="414">
        <f t="shared" si="159"/>
        <v>0</v>
      </c>
      <c r="S701" s="414">
        <f t="shared" si="159"/>
        <v>0</v>
      </c>
      <c r="T701" s="414">
        <f t="shared" si="159"/>
        <v>0</v>
      </c>
      <c r="U701" s="414">
        <f t="shared" si="159"/>
        <v>0</v>
      </c>
      <c r="V701" s="414">
        <f t="shared" si="159"/>
        <v>0</v>
      </c>
      <c r="W701" s="414">
        <f t="shared" si="159"/>
        <v>0</v>
      </c>
      <c r="X701" s="414">
        <f t="shared" si="159"/>
        <v>0</v>
      </c>
      <c r="Y701" s="414">
        <f t="shared" si="159"/>
        <v>0</v>
      </c>
      <c r="Z701" s="414">
        <f t="shared" si="159"/>
        <v>0</v>
      </c>
      <c r="AA701" s="414">
        <f t="shared" si="159"/>
        <v>0</v>
      </c>
      <c r="AB701" s="424">
        <f t="shared" si="159"/>
        <v>0</v>
      </c>
      <c r="AC701" s="407">
        <f t="shared" si="159"/>
        <v>0</v>
      </c>
      <c r="AD701" s="996"/>
      <c r="AE701" s="997"/>
      <c r="AF701" s="997"/>
      <c r="AG701" s="536"/>
      <c r="AH701" s="529"/>
      <c r="AI701" s="529"/>
      <c r="AJ701" s="529"/>
      <c r="AK701" s="529"/>
      <c r="AL701" s="529"/>
      <c r="AM701" s="529"/>
      <c r="AN701" s="529"/>
      <c r="AO701" s="529"/>
      <c r="AP701" s="529"/>
      <c r="AQ701" s="529"/>
      <c r="AR701" s="529"/>
      <c r="AS701" s="529"/>
      <c r="AT701" s="529"/>
      <c r="AU701" s="529"/>
      <c r="AV701" s="529"/>
      <c r="AW701" s="529"/>
      <c r="AX701" s="529"/>
      <c r="AY701" s="529"/>
      <c r="AZ701" s="529"/>
      <c r="BA701" s="529"/>
      <c r="BB701" s="529"/>
      <c r="BC701" s="529"/>
      <c r="BD701" s="529"/>
      <c r="BE701" s="529"/>
      <c r="BF701" s="529"/>
      <c r="BG701" s="529"/>
      <c r="BH701" s="529"/>
      <c r="BI701" s="529"/>
      <c r="BJ701" s="529"/>
      <c r="BK701" s="529"/>
      <c r="BL701" s="529"/>
      <c r="BM701" s="529"/>
      <c r="BN701" s="529"/>
      <c r="BO701" s="529"/>
      <c r="BP701" s="529"/>
      <c r="BQ701" s="529"/>
      <c r="BR701" s="529"/>
      <c r="BS701" s="529"/>
      <c r="BT701" s="529"/>
      <c r="BU701" s="529"/>
      <c r="BV701" s="529"/>
      <c r="BW701" s="529"/>
      <c r="BX701" s="529"/>
      <c r="BY701" s="529"/>
      <c r="BZ701" s="529"/>
      <c r="CA701" s="529"/>
      <c r="CB701" s="529"/>
      <c r="CC701" s="529"/>
      <c r="CD701" s="529"/>
      <c r="CE701" s="529"/>
      <c r="CF701" s="529"/>
      <c r="CG701" s="529"/>
      <c r="CH701" s="529"/>
      <c r="CI701" s="529"/>
      <c r="CJ701" s="529"/>
      <c r="CK701" s="529"/>
      <c r="CL701" s="529"/>
      <c r="CM701" s="529"/>
      <c r="CN701" s="529"/>
      <c r="CO701" s="529"/>
      <c r="CP701" s="529"/>
      <c r="CQ701" s="529"/>
    </row>
    <row r="702" spans="1:95" s="70" customFormat="1" ht="15" customHeight="1" x14ac:dyDescent="0.2">
      <c r="A702" s="11">
        <v>151</v>
      </c>
      <c r="B702" s="277"/>
      <c r="C702" s="287"/>
      <c r="D702" s="287"/>
      <c r="E702" s="288"/>
      <c r="F702" s="1455" t="s">
        <v>117</v>
      </c>
      <c r="G702" s="1456"/>
      <c r="H702" s="1456"/>
      <c r="I702" s="1456"/>
      <c r="J702" s="1456"/>
      <c r="K702" s="1456"/>
      <c r="L702" s="1457"/>
      <c r="M702" s="698">
        <v>0</v>
      </c>
      <c r="N702" s="699">
        <v>0</v>
      </c>
      <c r="O702" s="700">
        <v>0</v>
      </c>
      <c r="P702" s="700">
        <v>0</v>
      </c>
      <c r="Q702" s="705">
        <v>0</v>
      </c>
      <c r="R702" s="700">
        <v>0</v>
      </c>
      <c r="S702" s="701">
        <v>0</v>
      </c>
      <c r="T702" s="700">
        <v>0</v>
      </c>
      <c r="U702" s="701">
        <v>0</v>
      </c>
      <c r="V702" s="700">
        <v>0</v>
      </c>
      <c r="W702" s="701">
        <v>0</v>
      </c>
      <c r="X702" s="700">
        <v>0</v>
      </c>
      <c r="Y702" s="701">
        <v>0</v>
      </c>
      <c r="Z702" s="700">
        <v>0</v>
      </c>
      <c r="AA702" s="701">
        <v>0</v>
      </c>
      <c r="AB702" s="706">
        <v>0</v>
      </c>
      <c r="AC702" s="698">
        <v>0</v>
      </c>
      <c r="AD702" s="996"/>
      <c r="AE702" s="997"/>
      <c r="AF702" s="997"/>
      <c r="AG702" s="536"/>
      <c r="AH702" s="529"/>
      <c r="AI702" s="529"/>
      <c r="AJ702" s="529"/>
      <c r="AK702" s="529"/>
      <c r="AL702" s="529"/>
      <c r="AM702" s="529"/>
      <c r="AN702" s="529"/>
      <c r="AO702" s="529"/>
      <c r="AP702" s="529"/>
      <c r="AQ702" s="529"/>
      <c r="AR702" s="529"/>
      <c r="AS702" s="529"/>
      <c r="AT702" s="529"/>
      <c r="AU702" s="529"/>
      <c r="AV702" s="529"/>
      <c r="AW702" s="529"/>
      <c r="AX702" s="529"/>
      <c r="AY702" s="529"/>
      <c r="AZ702" s="529"/>
      <c r="BA702" s="529"/>
      <c r="BB702" s="529"/>
      <c r="BC702" s="529"/>
      <c r="BD702" s="529"/>
      <c r="BE702" s="529"/>
      <c r="BF702" s="529"/>
      <c r="BG702" s="529"/>
      <c r="BH702" s="529"/>
      <c r="BI702" s="529"/>
      <c r="BJ702" s="529"/>
      <c r="BK702" s="529"/>
      <c r="BL702" s="529"/>
      <c r="BM702" s="529"/>
      <c r="BN702" s="529"/>
      <c r="BO702" s="529"/>
      <c r="BP702" s="529"/>
      <c r="BQ702" s="529"/>
      <c r="BR702" s="529"/>
      <c r="BS702" s="529"/>
      <c r="BT702" s="529"/>
      <c r="BU702" s="529"/>
      <c r="BV702" s="529"/>
      <c r="BW702" s="529"/>
      <c r="BX702" s="529"/>
      <c r="BY702" s="529"/>
      <c r="BZ702" s="529"/>
      <c r="CA702" s="529"/>
      <c r="CB702" s="529"/>
      <c r="CC702" s="529"/>
      <c r="CD702" s="529"/>
      <c r="CE702" s="529"/>
      <c r="CF702" s="529"/>
      <c r="CG702" s="529"/>
      <c r="CH702" s="529"/>
      <c r="CI702" s="529"/>
      <c r="CJ702" s="529"/>
      <c r="CK702" s="529"/>
      <c r="CL702" s="529"/>
      <c r="CM702" s="529"/>
      <c r="CN702" s="529"/>
      <c r="CO702" s="529"/>
      <c r="CP702" s="529"/>
      <c r="CQ702" s="529"/>
    </row>
    <row r="703" spans="1:95" s="70" customFormat="1" ht="15" customHeight="1" x14ac:dyDescent="0.2">
      <c r="A703" s="11">
        <v>152</v>
      </c>
      <c r="B703" s="277"/>
      <c r="C703" s="287"/>
      <c r="D703" s="287"/>
      <c r="E703" s="288"/>
      <c r="F703" s="1458" t="s">
        <v>572</v>
      </c>
      <c r="G703" s="1459"/>
      <c r="H703" s="1459"/>
      <c r="I703" s="1459"/>
      <c r="J703" s="1459"/>
      <c r="K703" s="1459"/>
      <c r="L703" s="1460"/>
      <c r="M703" s="698">
        <v>0</v>
      </c>
      <c r="N703" s="699">
        <v>0</v>
      </c>
      <c r="O703" s="700">
        <v>0</v>
      </c>
      <c r="P703" s="700">
        <v>0</v>
      </c>
      <c r="Q703" s="705">
        <v>0</v>
      </c>
      <c r="R703" s="700">
        <v>0</v>
      </c>
      <c r="S703" s="701">
        <v>0</v>
      </c>
      <c r="T703" s="700">
        <v>0</v>
      </c>
      <c r="U703" s="701">
        <v>0</v>
      </c>
      <c r="V703" s="700">
        <v>0</v>
      </c>
      <c r="W703" s="701">
        <v>0</v>
      </c>
      <c r="X703" s="700">
        <v>0</v>
      </c>
      <c r="Y703" s="701">
        <v>0</v>
      </c>
      <c r="Z703" s="700">
        <v>0</v>
      </c>
      <c r="AA703" s="701">
        <v>0</v>
      </c>
      <c r="AB703" s="706">
        <v>0</v>
      </c>
      <c r="AC703" s="698">
        <v>0</v>
      </c>
      <c r="AD703" s="996"/>
      <c r="AE703" s="997"/>
      <c r="AF703" s="997"/>
      <c r="AG703" s="536"/>
      <c r="AH703" s="529"/>
      <c r="AI703" s="529"/>
      <c r="AJ703" s="529"/>
      <c r="AK703" s="529"/>
      <c r="AL703" s="529"/>
      <c r="AM703" s="529"/>
      <c r="AN703" s="529"/>
      <c r="AO703" s="529"/>
      <c r="AP703" s="529"/>
      <c r="AQ703" s="529"/>
      <c r="AR703" s="529"/>
      <c r="AS703" s="529"/>
      <c r="AT703" s="529"/>
      <c r="AU703" s="529"/>
      <c r="AV703" s="529"/>
      <c r="AW703" s="529"/>
      <c r="AX703" s="529"/>
      <c r="AY703" s="529"/>
      <c r="AZ703" s="529"/>
      <c r="BA703" s="529"/>
      <c r="BB703" s="529"/>
      <c r="BC703" s="529"/>
      <c r="BD703" s="529"/>
      <c r="BE703" s="529"/>
      <c r="BF703" s="529"/>
      <c r="BG703" s="529"/>
      <c r="BH703" s="529"/>
      <c r="BI703" s="529"/>
      <c r="BJ703" s="529"/>
      <c r="BK703" s="529"/>
      <c r="BL703" s="529"/>
      <c r="BM703" s="529"/>
      <c r="BN703" s="529"/>
      <c r="BO703" s="529"/>
      <c r="BP703" s="529"/>
      <c r="BQ703" s="529"/>
      <c r="BR703" s="529"/>
      <c r="BS703" s="529"/>
      <c r="BT703" s="529"/>
      <c r="BU703" s="529"/>
      <c r="BV703" s="529"/>
      <c r="BW703" s="529"/>
      <c r="BX703" s="529"/>
      <c r="BY703" s="529"/>
      <c r="BZ703" s="529"/>
      <c r="CA703" s="529"/>
      <c r="CB703" s="529"/>
      <c r="CC703" s="529"/>
      <c r="CD703" s="529"/>
      <c r="CE703" s="529"/>
      <c r="CF703" s="529"/>
      <c r="CG703" s="529"/>
      <c r="CH703" s="529"/>
      <c r="CI703" s="529"/>
      <c r="CJ703" s="529"/>
      <c r="CK703" s="529"/>
      <c r="CL703" s="529"/>
      <c r="CM703" s="529"/>
      <c r="CN703" s="529"/>
      <c r="CO703" s="529"/>
      <c r="CP703" s="529"/>
      <c r="CQ703" s="529"/>
    </row>
    <row r="704" spans="1:95" s="70" customFormat="1" ht="15" customHeight="1" x14ac:dyDescent="0.2">
      <c r="A704" s="11">
        <v>153</v>
      </c>
      <c r="B704" s="277"/>
      <c r="C704" s="287"/>
      <c r="D704" s="287"/>
      <c r="E704" s="1452" t="s">
        <v>121</v>
      </c>
      <c r="F704" s="1453"/>
      <c r="G704" s="1453"/>
      <c r="H704" s="1453"/>
      <c r="I704" s="1453"/>
      <c r="J704" s="1453"/>
      <c r="K704" s="1453"/>
      <c r="L704" s="1454"/>
      <c r="M704" s="407">
        <f>SUBTOTAL(9,M705:M707)</f>
        <v>0</v>
      </c>
      <c r="N704" s="410">
        <f t="shared" ref="N704:AC704" si="160">SUBTOTAL(9,N705:N707)</f>
        <v>0</v>
      </c>
      <c r="O704" s="414">
        <f t="shared" si="160"/>
        <v>0</v>
      </c>
      <c r="P704" s="413">
        <f t="shared" si="160"/>
        <v>0</v>
      </c>
      <c r="Q704" s="415">
        <f t="shared" si="160"/>
        <v>0</v>
      </c>
      <c r="R704" s="414">
        <f t="shared" si="160"/>
        <v>0</v>
      </c>
      <c r="S704" s="414">
        <f t="shared" si="160"/>
        <v>0</v>
      </c>
      <c r="T704" s="414">
        <f t="shared" si="160"/>
        <v>0</v>
      </c>
      <c r="U704" s="414">
        <f t="shared" si="160"/>
        <v>0</v>
      </c>
      <c r="V704" s="414">
        <f t="shared" si="160"/>
        <v>0</v>
      </c>
      <c r="W704" s="414">
        <f t="shared" si="160"/>
        <v>0</v>
      </c>
      <c r="X704" s="414">
        <f t="shared" si="160"/>
        <v>0</v>
      </c>
      <c r="Y704" s="414">
        <f t="shared" si="160"/>
        <v>0</v>
      </c>
      <c r="Z704" s="414">
        <f t="shared" si="160"/>
        <v>0</v>
      </c>
      <c r="AA704" s="414">
        <f t="shared" si="160"/>
        <v>0</v>
      </c>
      <c r="AB704" s="424">
        <f t="shared" si="160"/>
        <v>0</v>
      </c>
      <c r="AC704" s="407">
        <f t="shared" si="160"/>
        <v>0</v>
      </c>
      <c r="AD704" s="996"/>
      <c r="AE704" s="997"/>
      <c r="AF704" s="997"/>
      <c r="AG704" s="536"/>
      <c r="AH704" s="529"/>
      <c r="AI704" s="529"/>
      <c r="AJ704" s="529"/>
      <c r="AK704" s="529"/>
      <c r="AL704" s="529"/>
      <c r="AM704" s="529"/>
      <c r="AN704" s="529"/>
      <c r="AO704" s="529"/>
      <c r="AP704" s="529"/>
      <c r="AQ704" s="529"/>
      <c r="AR704" s="529"/>
      <c r="AS704" s="529"/>
      <c r="AT704" s="529"/>
      <c r="AU704" s="529"/>
      <c r="AV704" s="529"/>
      <c r="AW704" s="529"/>
      <c r="AX704" s="529"/>
      <c r="AY704" s="529"/>
      <c r="AZ704" s="529"/>
      <c r="BA704" s="529"/>
      <c r="BB704" s="529"/>
      <c r="BC704" s="529"/>
      <c r="BD704" s="529"/>
      <c r="BE704" s="529"/>
      <c r="BF704" s="529"/>
      <c r="BG704" s="529"/>
      <c r="BH704" s="529"/>
      <c r="BI704" s="529"/>
      <c r="BJ704" s="529"/>
      <c r="BK704" s="529"/>
      <c r="BL704" s="529"/>
      <c r="BM704" s="529"/>
      <c r="BN704" s="529"/>
      <c r="BO704" s="529"/>
      <c r="BP704" s="529"/>
      <c r="BQ704" s="529"/>
      <c r="BR704" s="529"/>
      <c r="BS704" s="529"/>
      <c r="BT704" s="529"/>
      <c r="BU704" s="529"/>
      <c r="BV704" s="529"/>
      <c r="BW704" s="529"/>
      <c r="BX704" s="529"/>
      <c r="BY704" s="529"/>
      <c r="BZ704" s="529"/>
      <c r="CA704" s="529"/>
      <c r="CB704" s="529"/>
      <c r="CC704" s="529"/>
      <c r="CD704" s="529"/>
      <c r="CE704" s="529"/>
      <c r="CF704" s="529"/>
      <c r="CG704" s="529"/>
      <c r="CH704" s="529"/>
      <c r="CI704" s="529"/>
      <c r="CJ704" s="529"/>
      <c r="CK704" s="529"/>
      <c r="CL704" s="529"/>
      <c r="CM704" s="529"/>
      <c r="CN704" s="529"/>
      <c r="CO704" s="529"/>
      <c r="CP704" s="529"/>
      <c r="CQ704" s="529"/>
    </row>
    <row r="705" spans="1:95" s="70" customFormat="1" ht="15" customHeight="1" x14ac:dyDescent="0.2">
      <c r="A705" s="11">
        <v>154</v>
      </c>
      <c r="B705" s="277"/>
      <c r="C705" s="287"/>
      <c r="D705" s="287"/>
      <c r="E705" s="288"/>
      <c r="F705" s="1455" t="s">
        <v>122</v>
      </c>
      <c r="G705" s="1456"/>
      <c r="H705" s="1456"/>
      <c r="I705" s="1456"/>
      <c r="J705" s="1456"/>
      <c r="K705" s="1456"/>
      <c r="L705" s="1457"/>
      <c r="M705" s="698">
        <v>0</v>
      </c>
      <c r="N705" s="699">
        <v>0</v>
      </c>
      <c r="O705" s="700">
        <v>0</v>
      </c>
      <c r="P705" s="700">
        <v>0</v>
      </c>
      <c r="Q705" s="705">
        <v>0</v>
      </c>
      <c r="R705" s="700">
        <v>0</v>
      </c>
      <c r="S705" s="701">
        <v>0</v>
      </c>
      <c r="T705" s="700">
        <v>0</v>
      </c>
      <c r="U705" s="701">
        <v>0</v>
      </c>
      <c r="V705" s="700">
        <v>0</v>
      </c>
      <c r="W705" s="701">
        <v>0</v>
      </c>
      <c r="X705" s="700">
        <v>0</v>
      </c>
      <c r="Y705" s="701">
        <v>0</v>
      </c>
      <c r="Z705" s="700">
        <v>0</v>
      </c>
      <c r="AA705" s="701">
        <v>0</v>
      </c>
      <c r="AB705" s="706">
        <v>0</v>
      </c>
      <c r="AC705" s="698">
        <v>0</v>
      </c>
      <c r="AD705" s="996"/>
      <c r="AE705" s="997"/>
      <c r="AF705" s="997"/>
      <c r="AG705" s="536"/>
      <c r="AH705" s="529"/>
      <c r="AI705" s="529"/>
      <c r="AJ705" s="529"/>
      <c r="AK705" s="529"/>
      <c r="AL705" s="529"/>
      <c r="AM705" s="529"/>
      <c r="AN705" s="529"/>
      <c r="AO705" s="529"/>
      <c r="AP705" s="529"/>
      <c r="AQ705" s="529"/>
      <c r="AR705" s="529"/>
      <c r="AS705" s="529"/>
      <c r="AT705" s="529"/>
      <c r="AU705" s="529"/>
      <c r="AV705" s="529"/>
      <c r="AW705" s="529"/>
      <c r="AX705" s="529"/>
      <c r="AY705" s="529"/>
      <c r="AZ705" s="529"/>
      <c r="BA705" s="529"/>
      <c r="BB705" s="529"/>
      <c r="BC705" s="529"/>
      <c r="BD705" s="529"/>
      <c r="BE705" s="529"/>
      <c r="BF705" s="529"/>
      <c r="BG705" s="529"/>
      <c r="BH705" s="529"/>
      <c r="BI705" s="529"/>
      <c r="BJ705" s="529"/>
      <c r="BK705" s="529"/>
      <c r="BL705" s="529"/>
      <c r="BM705" s="529"/>
      <c r="BN705" s="529"/>
      <c r="BO705" s="529"/>
      <c r="BP705" s="529"/>
      <c r="BQ705" s="529"/>
      <c r="BR705" s="529"/>
      <c r="BS705" s="529"/>
      <c r="BT705" s="529"/>
      <c r="BU705" s="529"/>
      <c r="BV705" s="529"/>
      <c r="BW705" s="529"/>
      <c r="BX705" s="529"/>
      <c r="BY705" s="529"/>
      <c r="BZ705" s="529"/>
      <c r="CA705" s="529"/>
      <c r="CB705" s="529"/>
      <c r="CC705" s="529"/>
      <c r="CD705" s="529"/>
      <c r="CE705" s="529"/>
      <c r="CF705" s="529"/>
      <c r="CG705" s="529"/>
      <c r="CH705" s="529"/>
      <c r="CI705" s="529"/>
      <c r="CJ705" s="529"/>
      <c r="CK705" s="529"/>
      <c r="CL705" s="529"/>
      <c r="CM705" s="529"/>
      <c r="CN705" s="529"/>
      <c r="CO705" s="529"/>
      <c r="CP705" s="529"/>
      <c r="CQ705" s="529"/>
    </row>
    <row r="706" spans="1:95" s="70" customFormat="1" ht="15" customHeight="1" x14ac:dyDescent="0.2">
      <c r="A706" s="11">
        <v>155</v>
      </c>
      <c r="B706" s="277"/>
      <c r="C706" s="287"/>
      <c r="D706" s="287"/>
      <c r="E706" s="288"/>
      <c r="F706" s="1449" t="s">
        <v>573</v>
      </c>
      <c r="G706" s="1450"/>
      <c r="H706" s="1450"/>
      <c r="I706" s="1450"/>
      <c r="J706" s="1450"/>
      <c r="K706" s="1450"/>
      <c r="L706" s="1451"/>
      <c r="M706" s="698">
        <v>0</v>
      </c>
      <c r="N706" s="699">
        <v>0</v>
      </c>
      <c r="O706" s="700">
        <v>0</v>
      </c>
      <c r="P706" s="700">
        <v>0</v>
      </c>
      <c r="Q706" s="705">
        <v>0</v>
      </c>
      <c r="R706" s="700">
        <v>0</v>
      </c>
      <c r="S706" s="701">
        <v>0</v>
      </c>
      <c r="T706" s="700">
        <v>0</v>
      </c>
      <c r="U706" s="701">
        <v>0</v>
      </c>
      <c r="V706" s="700">
        <v>0</v>
      </c>
      <c r="W706" s="701">
        <v>0</v>
      </c>
      <c r="X706" s="700">
        <v>0</v>
      </c>
      <c r="Y706" s="701">
        <v>0</v>
      </c>
      <c r="Z706" s="700">
        <v>0</v>
      </c>
      <c r="AA706" s="701">
        <v>0</v>
      </c>
      <c r="AB706" s="706">
        <v>0</v>
      </c>
      <c r="AC706" s="698">
        <v>0</v>
      </c>
      <c r="AD706" s="996"/>
      <c r="AE706" s="997"/>
      <c r="AF706" s="997"/>
      <c r="AG706" s="536"/>
      <c r="AH706" s="529"/>
      <c r="AI706" s="529"/>
      <c r="AJ706" s="529"/>
      <c r="AK706" s="529"/>
      <c r="AL706" s="529"/>
      <c r="AM706" s="529"/>
      <c r="AN706" s="529"/>
      <c r="AO706" s="529"/>
      <c r="AP706" s="529"/>
      <c r="AQ706" s="529"/>
      <c r="AR706" s="529"/>
      <c r="AS706" s="529"/>
      <c r="AT706" s="529"/>
      <c r="AU706" s="529"/>
      <c r="AV706" s="529"/>
      <c r="AW706" s="529"/>
      <c r="AX706" s="529"/>
      <c r="AY706" s="529"/>
      <c r="AZ706" s="529"/>
      <c r="BA706" s="529"/>
      <c r="BB706" s="529"/>
      <c r="BC706" s="529"/>
      <c r="BD706" s="529"/>
      <c r="BE706" s="529"/>
      <c r="BF706" s="529"/>
      <c r="BG706" s="529"/>
      <c r="BH706" s="529"/>
      <c r="BI706" s="529"/>
      <c r="BJ706" s="529"/>
      <c r="BK706" s="529"/>
      <c r="BL706" s="529"/>
      <c r="BM706" s="529"/>
      <c r="BN706" s="529"/>
      <c r="BO706" s="529"/>
      <c r="BP706" s="529"/>
      <c r="BQ706" s="529"/>
      <c r="BR706" s="529"/>
      <c r="BS706" s="529"/>
      <c r="BT706" s="529"/>
      <c r="BU706" s="529"/>
      <c r="BV706" s="529"/>
      <c r="BW706" s="529"/>
      <c r="BX706" s="529"/>
      <c r="BY706" s="529"/>
      <c r="BZ706" s="529"/>
      <c r="CA706" s="529"/>
      <c r="CB706" s="529"/>
      <c r="CC706" s="529"/>
      <c r="CD706" s="529"/>
      <c r="CE706" s="529"/>
      <c r="CF706" s="529"/>
      <c r="CG706" s="529"/>
      <c r="CH706" s="529"/>
      <c r="CI706" s="529"/>
      <c r="CJ706" s="529"/>
      <c r="CK706" s="529"/>
      <c r="CL706" s="529"/>
      <c r="CM706" s="529"/>
      <c r="CN706" s="529"/>
      <c r="CO706" s="529"/>
      <c r="CP706" s="529"/>
      <c r="CQ706" s="529"/>
    </row>
    <row r="707" spans="1:95" s="70" customFormat="1" ht="27.75" customHeight="1" x14ac:dyDescent="0.2">
      <c r="A707" s="11">
        <v>156</v>
      </c>
      <c r="B707" s="277"/>
      <c r="C707" s="287"/>
      <c r="D707" s="287"/>
      <c r="E707" s="288"/>
      <c r="F707" s="1458" t="s">
        <v>123</v>
      </c>
      <c r="G707" s="1459"/>
      <c r="H707" s="1459"/>
      <c r="I707" s="1459"/>
      <c r="J707" s="1459"/>
      <c r="K707" s="1459"/>
      <c r="L707" s="1460"/>
      <c r="M707" s="698">
        <v>0</v>
      </c>
      <c r="N707" s="699">
        <v>0</v>
      </c>
      <c r="O707" s="700">
        <v>0</v>
      </c>
      <c r="P707" s="700">
        <v>0</v>
      </c>
      <c r="Q707" s="705">
        <v>0</v>
      </c>
      <c r="R707" s="700">
        <v>0</v>
      </c>
      <c r="S707" s="701">
        <v>0</v>
      </c>
      <c r="T707" s="700">
        <v>0</v>
      </c>
      <c r="U707" s="701">
        <v>0</v>
      </c>
      <c r="V707" s="700">
        <v>0</v>
      </c>
      <c r="W707" s="701">
        <v>0</v>
      </c>
      <c r="X707" s="700">
        <v>0</v>
      </c>
      <c r="Y707" s="701">
        <v>0</v>
      </c>
      <c r="Z707" s="700">
        <v>0</v>
      </c>
      <c r="AA707" s="701">
        <v>0</v>
      </c>
      <c r="AB707" s="706">
        <v>0</v>
      </c>
      <c r="AC707" s="698">
        <v>0</v>
      </c>
      <c r="AD707" s="996"/>
      <c r="AE707" s="997"/>
      <c r="AF707" s="997"/>
      <c r="AG707" s="536"/>
      <c r="AH707" s="529"/>
      <c r="AI707" s="529"/>
      <c r="AJ707" s="529"/>
      <c r="AK707" s="529"/>
      <c r="AL707" s="529"/>
      <c r="AM707" s="529"/>
      <c r="AN707" s="529"/>
      <c r="AO707" s="529"/>
      <c r="AP707" s="529"/>
      <c r="AQ707" s="529"/>
      <c r="AR707" s="529"/>
      <c r="AS707" s="529"/>
      <c r="AT707" s="529"/>
      <c r="AU707" s="529"/>
      <c r="AV707" s="529"/>
      <c r="AW707" s="529"/>
      <c r="AX707" s="529"/>
      <c r="AY707" s="529"/>
      <c r="AZ707" s="529"/>
      <c r="BA707" s="529"/>
      <c r="BB707" s="529"/>
      <c r="BC707" s="529"/>
      <c r="BD707" s="529"/>
      <c r="BE707" s="529"/>
      <c r="BF707" s="529"/>
      <c r="BG707" s="529"/>
      <c r="BH707" s="529"/>
      <c r="BI707" s="529"/>
      <c r="BJ707" s="529"/>
      <c r="BK707" s="529"/>
      <c r="BL707" s="529"/>
      <c r="BM707" s="529"/>
      <c r="BN707" s="529"/>
      <c r="BO707" s="529"/>
      <c r="BP707" s="529"/>
      <c r="BQ707" s="529"/>
      <c r="BR707" s="529"/>
      <c r="BS707" s="529"/>
      <c r="BT707" s="529"/>
      <c r="BU707" s="529"/>
      <c r="BV707" s="529"/>
      <c r="BW707" s="529"/>
      <c r="BX707" s="529"/>
      <c r="BY707" s="529"/>
      <c r="BZ707" s="529"/>
      <c r="CA707" s="529"/>
      <c r="CB707" s="529"/>
      <c r="CC707" s="529"/>
      <c r="CD707" s="529"/>
      <c r="CE707" s="529"/>
      <c r="CF707" s="529"/>
      <c r="CG707" s="529"/>
      <c r="CH707" s="529"/>
      <c r="CI707" s="529"/>
      <c r="CJ707" s="529"/>
      <c r="CK707" s="529"/>
      <c r="CL707" s="529"/>
      <c r="CM707" s="529"/>
      <c r="CN707" s="529"/>
      <c r="CO707" s="529"/>
      <c r="CP707" s="529"/>
      <c r="CQ707" s="529"/>
    </row>
    <row r="708" spans="1:95" s="70" customFormat="1" ht="15" customHeight="1" x14ac:dyDescent="0.2">
      <c r="A708" s="11">
        <v>157</v>
      </c>
      <c r="B708" s="277"/>
      <c r="C708" s="287"/>
      <c r="D708" s="287"/>
      <c r="E708" s="1452" t="s">
        <v>546</v>
      </c>
      <c r="F708" s="1453"/>
      <c r="G708" s="1453"/>
      <c r="H708" s="1453"/>
      <c r="I708" s="1453"/>
      <c r="J708" s="1453"/>
      <c r="K708" s="1453"/>
      <c r="L708" s="1454"/>
      <c r="M708" s="407">
        <f>SUBTOTAL(9,M709:M710)</f>
        <v>0</v>
      </c>
      <c r="N708" s="410">
        <f t="shared" ref="N708:AC708" si="161">SUBTOTAL(9,N709:N710)</f>
        <v>0</v>
      </c>
      <c r="O708" s="414">
        <f t="shared" si="161"/>
        <v>0</v>
      </c>
      <c r="P708" s="413">
        <f t="shared" si="161"/>
        <v>0</v>
      </c>
      <c r="Q708" s="415">
        <f t="shared" si="161"/>
        <v>0</v>
      </c>
      <c r="R708" s="414">
        <f t="shared" si="161"/>
        <v>0</v>
      </c>
      <c r="S708" s="414">
        <f t="shared" si="161"/>
        <v>0</v>
      </c>
      <c r="T708" s="414">
        <f t="shared" si="161"/>
        <v>0</v>
      </c>
      <c r="U708" s="414">
        <f t="shared" si="161"/>
        <v>0</v>
      </c>
      <c r="V708" s="414">
        <f t="shared" si="161"/>
        <v>0</v>
      </c>
      <c r="W708" s="414">
        <f t="shared" si="161"/>
        <v>0</v>
      </c>
      <c r="X708" s="414">
        <f t="shared" si="161"/>
        <v>0</v>
      </c>
      <c r="Y708" s="414">
        <f t="shared" si="161"/>
        <v>0</v>
      </c>
      <c r="Z708" s="414">
        <f t="shared" si="161"/>
        <v>0</v>
      </c>
      <c r="AA708" s="414">
        <f t="shared" si="161"/>
        <v>0</v>
      </c>
      <c r="AB708" s="424">
        <f t="shared" si="161"/>
        <v>0</v>
      </c>
      <c r="AC708" s="407">
        <f t="shared" si="161"/>
        <v>0</v>
      </c>
      <c r="AD708" s="996"/>
      <c r="AE708" s="997"/>
      <c r="AF708" s="997"/>
      <c r="AG708" s="536"/>
      <c r="AH708" s="529"/>
      <c r="AI708" s="529"/>
      <c r="AJ708" s="529"/>
      <c r="AK708" s="529"/>
      <c r="AL708" s="529"/>
      <c r="AM708" s="529"/>
      <c r="AN708" s="529"/>
      <c r="AO708" s="529"/>
      <c r="AP708" s="529"/>
      <c r="AQ708" s="529"/>
      <c r="AR708" s="529"/>
      <c r="AS708" s="529"/>
      <c r="AT708" s="529"/>
      <c r="AU708" s="529"/>
      <c r="AV708" s="529"/>
      <c r="AW708" s="529"/>
      <c r="AX708" s="529"/>
      <c r="AY708" s="529"/>
      <c r="AZ708" s="529"/>
      <c r="BA708" s="529"/>
      <c r="BB708" s="529"/>
      <c r="BC708" s="529"/>
      <c r="BD708" s="529"/>
      <c r="BE708" s="529"/>
      <c r="BF708" s="529"/>
      <c r="BG708" s="529"/>
      <c r="BH708" s="529"/>
      <c r="BI708" s="529"/>
      <c r="BJ708" s="529"/>
      <c r="BK708" s="529"/>
      <c r="BL708" s="529"/>
      <c r="BM708" s="529"/>
      <c r="BN708" s="529"/>
      <c r="BO708" s="529"/>
      <c r="BP708" s="529"/>
      <c r="BQ708" s="529"/>
      <c r="BR708" s="529"/>
      <c r="BS708" s="529"/>
      <c r="BT708" s="529"/>
      <c r="BU708" s="529"/>
      <c r="BV708" s="529"/>
      <c r="BW708" s="529"/>
      <c r="BX708" s="529"/>
      <c r="BY708" s="529"/>
      <c r="BZ708" s="529"/>
      <c r="CA708" s="529"/>
      <c r="CB708" s="529"/>
      <c r="CC708" s="529"/>
      <c r="CD708" s="529"/>
      <c r="CE708" s="529"/>
      <c r="CF708" s="529"/>
      <c r="CG708" s="529"/>
      <c r="CH708" s="529"/>
      <c r="CI708" s="529"/>
      <c r="CJ708" s="529"/>
      <c r="CK708" s="529"/>
      <c r="CL708" s="529"/>
      <c r="CM708" s="529"/>
      <c r="CN708" s="529"/>
      <c r="CO708" s="529"/>
      <c r="CP708" s="529"/>
      <c r="CQ708" s="529"/>
    </row>
    <row r="709" spans="1:95" s="70" customFormat="1" ht="27" customHeight="1" x14ac:dyDescent="0.2">
      <c r="A709" s="11">
        <v>158</v>
      </c>
      <c r="B709" s="277"/>
      <c r="C709" s="287"/>
      <c r="D709" s="287"/>
      <c r="E709" s="288"/>
      <c r="F709" s="1455" t="s">
        <v>547</v>
      </c>
      <c r="G709" s="1456"/>
      <c r="H709" s="1456"/>
      <c r="I709" s="1456"/>
      <c r="J709" s="1456"/>
      <c r="K709" s="1456"/>
      <c r="L709" s="1457"/>
      <c r="M709" s="698">
        <v>0</v>
      </c>
      <c r="N709" s="699">
        <v>0</v>
      </c>
      <c r="O709" s="700">
        <v>0</v>
      </c>
      <c r="P709" s="700">
        <v>0</v>
      </c>
      <c r="Q709" s="705">
        <v>0</v>
      </c>
      <c r="R709" s="700">
        <v>0</v>
      </c>
      <c r="S709" s="701">
        <v>0</v>
      </c>
      <c r="T709" s="700">
        <v>0</v>
      </c>
      <c r="U709" s="701">
        <v>0</v>
      </c>
      <c r="V709" s="700">
        <v>0</v>
      </c>
      <c r="W709" s="701">
        <v>0</v>
      </c>
      <c r="X709" s="700">
        <v>0</v>
      </c>
      <c r="Y709" s="701">
        <v>0</v>
      </c>
      <c r="Z709" s="700">
        <v>0</v>
      </c>
      <c r="AA709" s="701">
        <v>0</v>
      </c>
      <c r="AB709" s="706">
        <v>0</v>
      </c>
      <c r="AC709" s="698">
        <v>0</v>
      </c>
      <c r="AD709" s="996"/>
      <c r="AE709" s="997"/>
      <c r="AF709" s="997"/>
      <c r="AG709" s="536"/>
      <c r="AH709" s="529"/>
      <c r="AI709" s="529"/>
      <c r="AJ709" s="529"/>
      <c r="AK709" s="529"/>
      <c r="AL709" s="529"/>
      <c r="AM709" s="529"/>
      <c r="AN709" s="529"/>
      <c r="AO709" s="529"/>
      <c r="AP709" s="529"/>
      <c r="AQ709" s="529"/>
      <c r="AR709" s="529"/>
      <c r="AS709" s="529"/>
      <c r="AT709" s="529"/>
      <c r="AU709" s="529"/>
      <c r="AV709" s="529"/>
      <c r="AW709" s="529"/>
      <c r="AX709" s="529"/>
      <c r="AY709" s="529"/>
      <c r="AZ709" s="529"/>
      <c r="BA709" s="529"/>
      <c r="BB709" s="529"/>
      <c r="BC709" s="529"/>
      <c r="BD709" s="529"/>
      <c r="BE709" s="529"/>
      <c r="BF709" s="529"/>
      <c r="BG709" s="529"/>
      <c r="BH709" s="529"/>
      <c r="BI709" s="529"/>
      <c r="BJ709" s="529"/>
      <c r="BK709" s="529"/>
      <c r="BL709" s="529"/>
      <c r="BM709" s="529"/>
      <c r="BN709" s="529"/>
      <c r="BO709" s="529"/>
      <c r="BP709" s="529"/>
      <c r="BQ709" s="529"/>
      <c r="BR709" s="529"/>
      <c r="BS709" s="529"/>
      <c r="BT709" s="529"/>
      <c r="BU709" s="529"/>
      <c r="BV709" s="529"/>
      <c r="BW709" s="529"/>
      <c r="BX709" s="529"/>
      <c r="BY709" s="529"/>
      <c r="BZ709" s="529"/>
      <c r="CA709" s="529"/>
      <c r="CB709" s="529"/>
      <c r="CC709" s="529"/>
      <c r="CD709" s="529"/>
      <c r="CE709" s="529"/>
      <c r="CF709" s="529"/>
      <c r="CG709" s="529"/>
      <c r="CH709" s="529"/>
      <c r="CI709" s="529"/>
      <c r="CJ709" s="529"/>
      <c r="CK709" s="529"/>
      <c r="CL709" s="529"/>
      <c r="CM709" s="529"/>
      <c r="CN709" s="529"/>
      <c r="CO709" s="529"/>
      <c r="CP709" s="529"/>
      <c r="CQ709" s="529"/>
    </row>
    <row r="710" spans="1:95" s="70" customFormat="1" ht="15" customHeight="1" x14ac:dyDescent="0.2">
      <c r="A710" s="11">
        <v>159</v>
      </c>
      <c r="B710" s="277"/>
      <c r="C710" s="287"/>
      <c r="D710" s="287"/>
      <c r="E710" s="288"/>
      <c r="F710" s="1458" t="s">
        <v>570</v>
      </c>
      <c r="G710" s="1459"/>
      <c r="H710" s="1459"/>
      <c r="I710" s="1459"/>
      <c r="J710" s="1459"/>
      <c r="K710" s="1459"/>
      <c r="L710" s="1460"/>
      <c r="M710" s="698">
        <v>0</v>
      </c>
      <c r="N710" s="699">
        <v>0</v>
      </c>
      <c r="O710" s="700">
        <v>0</v>
      </c>
      <c r="P710" s="700">
        <v>0</v>
      </c>
      <c r="Q710" s="705">
        <v>0</v>
      </c>
      <c r="R710" s="700">
        <v>0</v>
      </c>
      <c r="S710" s="701">
        <v>0</v>
      </c>
      <c r="T710" s="700">
        <v>0</v>
      </c>
      <c r="U710" s="701">
        <v>0</v>
      </c>
      <c r="V710" s="700">
        <v>0</v>
      </c>
      <c r="W710" s="701">
        <v>0</v>
      </c>
      <c r="X710" s="700">
        <v>0</v>
      </c>
      <c r="Y710" s="701">
        <v>0</v>
      </c>
      <c r="Z710" s="700">
        <v>0</v>
      </c>
      <c r="AA710" s="701">
        <v>0</v>
      </c>
      <c r="AB710" s="706">
        <v>0</v>
      </c>
      <c r="AC710" s="698">
        <v>0</v>
      </c>
      <c r="AD710" s="996"/>
      <c r="AE710" s="997"/>
      <c r="AF710" s="997"/>
      <c r="AG710" s="536"/>
      <c r="AH710" s="529"/>
      <c r="AI710" s="529"/>
      <c r="AJ710" s="529"/>
      <c r="AK710" s="529"/>
      <c r="AL710" s="529"/>
      <c r="AM710" s="529"/>
      <c r="AN710" s="529"/>
      <c r="AO710" s="529"/>
      <c r="AP710" s="529"/>
      <c r="AQ710" s="529"/>
      <c r="AR710" s="529"/>
      <c r="AS710" s="529"/>
      <c r="AT710" s="529"/>
      <c r="AU710" s="529"/>
      <c r="AV710" s="529"/>
      <c r="AW710" s="529"/>
      <c r="AX710" s="529"/>
      <c r="AY710" s="529"/>
      <c r="AZ710" s="529"/>
      <c r="BA710" s="529"/>
      <c r="BB710" s="529"/>
      <c r="BC710" s="529"/>
      <c r="BD710" s="529"/>
      <c r="BE710" s="529"/>
      <c r="BF710" s="529"/>
      <c r="BG710" s="529"/>
      <c r="BH710" s="529"/>
      <c r="BI710" s="529"/>
      <c r="BJ710" s="529"/>
      <c r="BK710" s="529"/>
      <c r="BL710" s="529"/>
      <c r="BM710" s="529"/>
      <c r="BN710" s="529"/>
      <c r="BO710" s="529"/>
      <c r="BP710" s="529"/>
      <c r="BQ710" s="529"/>
      <c r="BR710" s="529"/>
      <c r="BS710" s="529"/>
      <c r="BT710" s="529"/>
      <c r="BU710" s="529"/>
      <c r="BV710" s="529"/>
      <c r="BW710" s="529"/>
      <c r="BX710" s="529"/>
      <c r="BY710" s="529"/>
      <c r="BZ710" s="529"/>
      <c r="CA710" s="529"/>
      <c r="CB710" s="529"/>
      <c r="CC710" s="529"/>
      <c r="CD710" s="529"/>
      <c r="CE710" s="529"/>
      <c r="CF710" s="529"/>
      <c r="CG710" s="529"/>
      <c r="CH710" s="529"/>
      <c r="CI710" s="529"/>
      <c r="CJ710" s="529"/>
      <c r="CK710" s="529"/>
      <c r="CL710" s="529"/>
      <c r="CM710" s="529"/>
      <c r="CN710" s="529"/>
      <c r="CO710" s="529"/>
      <c r="CP710" s="529"/>
      <c r="CQ710" s="529"/>
    </row>
    <row r="711" spans="1:95" s="70" customFormat="1" ht="15" customHeight="1" x14ac:dyDescent="0.2">
      <c r="A711" s="11">
        <v>160</v>
      </c>
      <c r="B711" s="277"/>
      <c r="C711" s="287"/>
      <c r="D711" s="287"/>
      <c r="E711" s="1452" t="s">
        <v>548</v>
      </c>
      <c r="F711" s="1453"/>
      <c r="G711" s="1453"/>
      <c r="H711" s="1453"/>
      <c r="I711" s="1453"/>
      <c r="J711" s="1453"/>
      <c r="K711" s="1453"/>
      <c r="L711" s="1454"/>
      <c r="M711" s="407">
        <f>SUBTOTAL(9,M712:M714)</f>
        <v>0</v>
      </c>
      <c r="N711" s="410">
        <f t="shared" ref="N711:AC711" si="162">SUBTOTAL(9,N712:N714)</f>
        <v>0</v>
      </c>
      <c r="O711" s="414">
        <f t="shared" si="162"/>
        <v>0</v>
      </c>
      <c r="P711" s="413">
        <f t="shared" si="162"/>
        <v>0</v>
      </c>
      <c r="Q711" s="415">
        <f t="shared" si="162"/>
        <v>0</v>
      </c>
      <c r="R711" s="414">
        <f t="shared" si="162"/>
        <v>0</v>
      </c>
      <c r="S711" s="414">
        <f t="shared" si="162"/>
        <v>0</v>
      </c>
      <c r="T711" s="414">
        <f t="shared" si="162"/>
        <v>0</v>
      </c>
      <c r="U711" s="414">
        <f t="shared" si="162"/>
        <v>0</v>
      </c>
      <c r="V711" s="414">
        <f t="shared" si="162"/>
        <v>0</v>
      </c>
      <c r="W711" s="414">
        <f t="shared" si="162"/>
        <v>0</v>
      </c>
      <c r="X711" s="414">
        <f t="shared" si="162"/>
        <v>0</v>
      </c>
      <c r="Y711" s="414">
        <f t="shared" si="162"/>
        <v>0</v>
      </c>
      <c r="Z711" s="414">
        <f t="shared" si="162"/>
        <v>0</v>
      </c>
      <c r="AA711" s="414">
        <f t="shared" si="162"/>
        <v>0</v>
      </c>
      <c r="AB711" s="424">
        <f t="shared" si="162"/>
        <v>0</v>
      </c>
      <c r="AC711" s="407">
        <f t="shared" si="162"/>
        <v>0</v>
      </c>
      <c r="AD711" s="996"/>
      <c r="AE711" s="997"/>
      <c r="AF711" s="997"/>
      <c r="AG711" s="536"/>
      <c r="AH711" s="529"/>
      <c r="AI711" s="529"/>
      <c r="AJ711" s="529"/>
      <c r="AK711" s="529"/>
      <c r="AL711" s="529"/>
      <c r="AM711" s="529"/>
      <c r="AN711" s="529"/>
      <c r="AO711" s="529"/>
      <c r="AP711" s="529"/>
      <c r="AQ711" s="529"/>
      <c r="AR711" s="529"/>
      <c r="AS711" s="529"/>
      <c r="AT711" s="529"/>
      <c r="AU711" s="529"/>
      <c r="AV711" s="529"/>
      <c r="AW711" s="529"/>
      <c r="AX711" s="529"/>
      <c r="AY711" s="529"/>
      <c r="AZ711" s="529"/>
      <c r="BA711" s="529"/>
      <c r="BB711" s="529"/>
      <c r="BC711" s="529"/>
      <c r="BD711" s="529"/>
      <c r="BE711" s="529"/>
      <c r="BF711" s="529"/>
      <c r="BG711" s="529"/>
      <c r="BH711" s="529"/>
      <c r="BI711" s="529"/>
      <c r="BJ711" s="529"/>
      <c r="BK711" s="529"/>
      <c r="BL711" s="529"/>
      <c r="BM711" s="529"/>
      <c r="BN711" s="529"/>
      <c r="BO711" s="529"/>
      <c r="BP711" s="529"/>
      <c r="BQ711" s="529"/>
      <c r="BR711" s="529"/>
      <c r="BS711" s="529"/>
      <c r="BT711" s="529"/>
      <c r="BU711" s="529"/>
      <c r="BV711" s="529"/>
      <c r="BW711" s="529"/>
      <c r="BX711" s="529"/>
      <c r="BY711" s="529"/>
      <c r="BZ711" s="529"/>
      <c r="CA711" s="529"/>
      <c r="CB711" s="529"/>
      <c r="CC711" s="529"/>
      <c r="CD711" s="529"/>
      <c r="CE711" s="529"/>
      <c r="CF711" s="529"/>
      <c r="CG711" s="529"/>
      <c r="CH711" s="529"/>
      <c r="CI711" s="529"/>
      <c r="CJ711" s="529"/>
      <c r="CK711" s="529"/>
      <c r="CL711" s="529"/>
      <c r="CM711" s="529"/>
      <c r="CN711" s="529"/>
      <c r="CO711" s="529"/>
      <c r="CP711" s="529"/>
      <c r="CQ711" s="529"/>
    </row>
    <row r="712" spans="1:95" s="70" customFormat="1" ht="15" customHeight="1" x14ac:dyDescent="0.2">
      <c r="A712" s="11">
        <v>161</v>
      </c>
      <c r="B712" s="277"/>
      <c r="C712" s="287"/>
      <c r="D712" s="287"/>
      <c r="E712" s="288"/>
      <c r="F712" s="1455" t="s">
        <v>549</v>
      </c>
      <c r="G712" s="1456"/>
      <c r="H712" s="1456"/>
      <c r="I712" s="1456"/>
      <c r="J712" s="1456"/>
      <c r="K712" s="1456"/>
      <c r="L712" s="1457"/>
      <c r="M712" s="698">
        <v>0</v>
      </c>
      <c r="N712" s="699">
        <v>0</v>
      </c>
      <c r="O712" s="700">
        <v>0</v>
      </c>
      <c r="P712" s="700">
        <v>0</v>
      </c>
      <c r="Q712" s="705">
        <v>0</v>
      </c>
      <c r="R712" s="700">
        <v>0</v>
      </c>
      <c r="S712" s="701">
        <v>0</v>
      </c>
      <c r="T712" s="700">
        <v>0</v>
      </c>
      <c r="U712" s="701">
        <v>0</v>
      </c>
      <c r="V712" s="700">
        <v>0</v>
      </c>
      <c r="W712" s="701">
        <v>0</v>
      </c>
      <c r="X712" s="700">
        <v>0</v>
      </c>
      <c r="Y712" s="701">
        <v>0</v>
      </c>
      <c r="Z712" s="700">
        <v>0</v>
      </c>
      <c r="AA712" s="701">
        <v>0</v>
      </c>
      <c r="AB712" s="706">
        <v>0</v>
      </c>
      <c r="AC712" s="698">
        <v>0</v>
      </c>
      <c r="AD712" s="996"/>
      <c r="AE712" s="997"/>
      <c r="AF712" s="997"/>
      <c r="AG712" s="536"/>
      <c r="AH712" s="529"/>
      <c r="AI712" s="529"/>
      <c r="AJ712" s="529"/>
      <c r="AK712" s="529"/>
      <c r="AL712" s="529"/>
      <c r="AM712" s="529"/>
      <c r="AN712" s="529"/>
      <c r="AO712" s="529"/>
      <c r="AP712" s="529"/>
      <c r="AQ712" s="529"/>
      <c r="AR712" s="529"/>
      <c r="AS712" s="529"/>
      <c r="AT712" s="529"/>
      <c r="AU712" s="529"/>
      <c r="AV712" s="529"/>
      <c r="AW712" s="529"/>
      <c r="AX712" s="529"/>
      <c r="AY712" s="529"/>
      <c r="AZ712" s="529"/>
      <c r="BA712" s="529"/>
      <c r="BB712" s="529"/>
      <c r="BC712" s="529"/>
      <c r="BD712" s="529"/>
      <c r="BE712" s="529"/>
      <c r="BF712" s="529"/>
      <c r="BG712" s="529"/>
      <c r="BH712" s="529"/>
      <c r="BI712" s="529"/>
      <c r="BJ712" s="529"/>
      <c r="BK712" s="529"/>
      <c r="BL712" s="529"/>
      <c r="BM712" s="529"/>
      <c r="BN712" s="529"/>
      <c r="BO712" s="529"/>
      <c r="BP712" s="529"/>
      <c r="BQ712" s="529"/>
      <c r="BR712" s="529"/>
      <c r="BS712" s="529"/>
      <c r="BT712" s="529"/>
      <c r="BU712" s="529"/>
      <c r="BV712" s="529"/>
      <c r="BW712" s="529"/>
      <c r="BX712" s="529"/>
      <c r="BY712" s="529"/>
      <c r="BZ712" s="529"/>
      <c r="CA712" s="529"/>
      <c r="CB712" s="529"/>
      <c r="CC712" s="529"/>
      <c r="CD712" s="529"/>
      <c r="CE712" s="529"/>
      <c r="CF712" s="529"/>
      <c r="CG712" s="529"/>
      <c r="CH712" s="529"/>
      <c r="CI712" s="529"/>
      <c r="CJ712" s="529"/>
      <c r="CK712" s="529"/>
      <c r="CL712" s="529"/>
      <c r="CM712" s="529"/>
      <c r="CN712" s="529"/>
      <c r="CO712" s="529"/>
      <c r="CP712" s="529"/>
      <c r="CQ712" s="529"/>
    </row>
    <row r="713" spans="1:95" s="70" customFormat="1" x14ac:dyDescent="0.2">
      <c r="A713" s="11">
        <v>162</v>
      </c>
      <c r="B713" s="277"/>
      <c r="C713" s="278"/>
      <c r="D713" s="278"/>
      <c r="E713" s="278"/>
      <c r="F713" s="1449" t="s">
        <v>574</v>
      </c>
      <c r="G713" s="1450"/>
      <c r="H713" s="1450"/>
      <c r="I713" s="1450"/>
      <c r="J713" s="1450"/>
      <c r="K713" s="1450"/>
      <c r="L713" s="1451"/>
      <c r="M713" s="698">
        <v>0</v>
      </c>
      <c r="N713" s="699">
        <v>0</v>
      </c>
      <c r="O713" s="700">
        <v>0</v>
      </c>
      <c r="P713" s="700">
        <v>0</v>
      </c>
      <c r="Q713" s="705">
        <v>0</v>
      </c>
      <c r="R713" s="700">
        <v>0</v>
      </c>
      <c r="S713" s="701">
        <v>0</v>
      </c>
      <c r="T713" s="700">
        <v>0</v>
      </c>
      <c r="U713" s="701">
        <v>0</v>
      </c>
      <c r="V713" s="700">
        <v>0</v>
      </c>
      <c r="W713" s="701">
        <v>0</v>
      </c>
      <c r="X713" s="700">
        <v>0</v>
      </c>
      <c r="Y713" s="701">
        <v>0</v>
      </c>
      <c r="Z713" s="700">
        <v>0</v>
      </c>
      <c r="AA713" s="701">
        <v>0</v>
      </c>
      <c r="AB713" s="706">
        <v>0</v>
      </c>
      <c r="AC713" s="698">
        <v>0</v>
      </c>
      <c r="AD713" s="996"/>
      <c r="AE713" s="997"/>
      <c r="AF713" s="997"/>
      <c r="AG713" s="536"/>
      <c r="AH713" s="529"/>
      <c r="AI713" s="529"/>
      <c r="AJ713" s="529"/>
      <c r="AK713" s="529"/>
      <c r="AL713" s="529"/>
      <c r="AM713" s="529"/>
      <c r="AN713" s="529"/>
      <c r="AO713" s="529"/>
      <c r="AP713" s="529"/>
      <c r="AQ713" s="529"/>
      <c r="AR713" s="529"/>
      <c r="AS713" s="529"/>
      <c r="AT713" s="529"/>
      <c r="AU713" s="529"/>
      <c r="AV713" s="529"/>
      <c r="AW713" s="529"/>
      <c r="AX713" s="529"/>
      <c r="AY713" s="529"/>
      <c r="AZ713" s="529"/>
      <c r="BA713" s="529"/>
      <c r="BB713" s="529"/>
      <c r="BC713" s="529"/>
      <c r="BD713" s="529"/>
      <c r="BE713" s="529"/>
      <c r="BF713" s="529"/>
      <c r="BG713" s="529"/>
      <c r="BH713" s="529"/>
      <c r="BI713" s="529"/>
      <c r="BJ713" s="529"/>
      <c r="BK713" s="529"/>
      <c r="BL713" s="529"/>
      <c r="BM713" s="529"/>
      <c r="BN713" s="529"/>
      <c r="BO713" s="529"/>
      <c r="BP713" s="529"/>
      <c r="BQ713" s="529"/>
      <c r="BR713" s="529"/>
      <c r="BS713" s="529"/>
      <c r="BT713" s="529"/>
      <c r="BU713" s="529"/>
      <c r="BV713" s="529"/>
      <c r="BW713" s="529"/>
      <c r="BX713" s="529"/>
      <c r="BY713" s="529"/>
      <c r="BZ713" s="529"/>
      <c r="CA713" s="529"/>
      <c r="CB713" s="529"/>
      <c r="CC713" s="529"/>
      <c r="CD713" s="529"/>
      <c r="CE713" s="529"/>
      <c r="CF713" s="529"/>
      <c r="CG713" s="529"/>
      <c r="CH713" s="529"/>
      <c r="CI713" s="529"/>
      <c r="CJ713" s="529"/>
      <c r="CK713" s="529"/>
      <c r="CL713" s="529"/>
      <c r="CM713" s="529"/>
      <c r="CN713" s="529"/>
      <c r="CO713" s="529"/>
      <c r="CP713" s="529"/>
      <c r="CQ713" s="529"/>
    </row>
    <row r="714" spans="1:95" s="70" customFormat="1" ht="27.75" customHeight="1" x14ac:dyDescent="0.2">
      <c r="A714" s="11">
        <v>163</v>
      </c>
      <c r="B714" s="277"/>
      <c r="C714" s="278"/>
      <c r="D714" s="278"/>
      <c r="E714" s="278"/>
      <c r="F714" s="1458" t="s">
        <v>669</v>
      </c>
      <c r="G714" s="1459"/>
      <c r="H714" s="1459"/>
      <c r="I714" s="1459"/>
      <c r="J714" s="1459"/>
      <c r="K714" s="1459"/>
      <c r="L714" s="1460"/>
      <c r="M714" s="698">
        <v>0</v>
      </c>
      <c r="N714" s="699">
        <v>0</v>
      </c>
      <c r="O714" s="700">
        <v>0</v>
      </c>
      <c r="P714" s="700">
        <v>0</v>
      </c>
      <c r="Q714" s="705">
        <v>0</v>
      </c>
      <c r="R714" s="700">
        <v>0</v>
      </c>
      <c r="S714" s="701">
        <v>0</v>
      </c>
      <c r="T714" s="700">
        <v>0</v>
      </c>
      <c r="U714" s="701">
        <v>0</v>
      </c>
      <c r="V714" s="700">
        <v>0</v>
      </c>
      <c r="W714" s="701">
        <v>0</v>
      </c>
      <c r="X714" s="700">
        <v>0</v>
      </c>
      <c r="Y714" s="701">
        <v>0</v>
      </c>
      <c r="Z714" s="700">
        <v>0</v>
      </c>
      <c r="AA714" s="701">
        <v>0</v>
      </c>
      <c r="AB714" s="706">
        <v>0</v>
      </c>
      <c r="AC714" s="698">
        <v>0</v>
      </c>
      <c r="AD714" s="996"/>
      <c r="AE714" s="997"/>
      <c r="AF714" s="997"/>
      <c r="AG714" s="536"/>
      <c r="AH714" s="529"/>
      <c r="AI714" s="529"/>
      <c r="AJ714" s="529"/>
      <c r="AK714" s="529"/>
      <c r="AL714" s="529"/>
      <c r="AM714" s="529"/>
      <c r="AN714" s="529"/>
      <c r="AO714" s="529"/>
      <c r="AP714" s="529"/>
      <c r="AQ714" s="529"/>
      <c r="AR714" s="529"/>
      <c r="AS714" s="529"/>
      <c r="AT714" s="529"/>
      <c r="AU714" s="529"/>
      <c r="AV714" s="529"/>
      <c r="AW714" s="529"/>
      <c r="AX714" s="529"/>
      <c r="AY714" s="529"/>
      <c r="AZ714" s="529"/>
      <c r="BA714" s="529"/>
      <c r="BB714" s="529"/>
      <c r="BC714" s="529"/>
      <c r="BD714" s="529"/>
      <c r="BE714" s="529"/>
      <c r="BF714" s="529"/>
      <c r="BG714" s="529"/>
      <c r="BH714" s="529"/>
      <c r="BI714" s="529"/>
      <c r="BJ714" s="529"/>
      <c r="BK714" s="529"/>
      <c r="BL714" s="529"/>
      <c r="BM714" s="529"/>
      <c r="BN714" s="529"/>
      <c r="BO714" s="529"/>
      <c r="BP714" s="529"/>
      <c r="BQ714" s="529"/>
      <c r="BR714" s="529"/>
      <c r="BS714" s="529"/>
      <c r="BT714" s="529"/>
      <c r="BU714" s="529"/>
      <c r="BV714" s="529"/>
      <c r="BW714" s="529"/>
      <c r="BX714" s="529"/>
      <c r="BY714" s="529"/>
      <c r="BZ714" s="529"/>
      <c r="CA714" s="529"/>
      <c r="CB714" s="529"/>
      <c r="CC714" s="529"/>
      <c r="CD714" s="529"/>
      <c r="CE714" s="529"/>
      <c r="CF714" s="529"/>
      <c r="CG714" s="529"/>
      <c r="CH714" s="529"/>
      <c r="CI714" s="529"/>
      <c r="CJ714" s="529"/>
      <c r="CK714" s="529"/>
      <c r="CL714" s="529"/>
      <c r="CM714" s="529"/>
      <c r="CN714" s="529"/>
      <c r="CO714" s="529"/>
      <c r="CP714" s="529"/>
      <c r="CQ714" s="529"/>
    </row>
    <row r="715" spans="1:95" s="70" customFormat="1" x14ac:dyDescent="0.2">
      <c r="A715" s="11">
        <v>164</v>
      </c>
      <c r="B715" s="277"/>
      <c r="C715" s="278"/>
      <c r="D715" s="1485" t="s">
        <v>23</v>
      </c>
      <c r="E715" s="1486"/>
      <c r="F715" s="1486"/>
      <c r="G715" s="1486"/>
      <c r="H715" s="1486"/>
      <c r="I715" s="1486"/>
      <c r="J715" s="1486"/>
      <c r="K715" s="1486"/>
      <c r="L715" s="1486"/>
      <c r="M715" s="1486"/>
      <c r="N715" s="1486"/>
      <c r="O715" s="1486"/>
      <c r="P715" s="1486"/>
      <c r="Q715" s="1486"/>
      <c r="R715" s="1486"/>
      <c r="S715" s="1486"/>
      <c r="T715" s="1486"/>
      <c r="U715" s="1486"/>
      <c r="V715" s="1486"/>
      <c r="W715" s="1486"/>
      <c r="X715" s="1486"/>
      <c r="Y715" s="1486"/>
      <c r="Z715" s="1486"/>
      <c r="AA715" s="1486"/>
      <c r="AB715" s="1486"/>
      <c r="AC715" s="1486"/>
      <c r="AD715" s="1486"/>
      <c r="AE715" s="1486"/>
      <c r="AF715" s="1486"/>
      <c r="AG715" s="536"/>
      <c r="AH715" s="529"/>
      <c r="AI715" s="529"/>
      <c r="AJ715" s="529"/>
      <c r="AK715" s="529"/>
      <c r="AL715" s="529"/>
      <c r="AM715" s="529"/>
      <c r="AN715" s="529"/>
      <c r="AO715" s="529"/>
      <c r="AP715" s="529"/>
      <c r="AQ715" s="529"/>
      <c r="AR715" s="529"/>
      <c r="AS715" s="529"/>
      <c r="AT715" s="529"/>
      <c r="AU715" s="529"/>
      <c r="AV715" s="529"/>
      <c r="AW715" s="529"/>
      <c r="AX715" s="529"/>
      <c r="AY715" s="529"/>
      <c r="AZ715" s="529"/>
      <c r="BA715" s="529"/>
      <c r="BB715" s="529"/>
      <c r="BC715" s="529"/>
      <c r="BD715" s="529"/>
      <c r="BE715" s="529"/>
      <c r="BF715" s="529"/>
      <c r="BG715" s="529"/>
      <c r="BH715" s="529"/>
      <c r="BI715" s="529"/>
      <c r="BJ715" s="529"/>
      <c r="BK715" s="529"/>
      <c r="BL715" s="529"/>
      <c r="BM715" s="529"/>
      <c r="BN715" s="529"/>
      <c r="BO715" s="529"/>
      <c r="BP715" s="529"/>
      <c r="BQ715" s="529"/>
      <c r="BR715" s="529"/>
      <c r="BS715" s="529"/>
      <c r="BT715" s="529"/>
      <c r="BU715" s="529"/>
      <c r="BV715" s="529"/>
      <c r="BW715" s="529"/>
      <c r="BX715" s="529"/>
      <c r="BY715" s="529"/>
      <c r="BZ715" s="529"/>
      <c r="CA715" s="529"/>
      <c r="CB715" s="529"/>
      <c r="CC715" s="529"/>
      <c r="CD715" s="529"/>
      <c r="CE715" s="529"/>
      <c r="CF715" s="529"/>
      <c r="CG715" s="529"/>
      <c r="CH715" s="529"/>
      <c r="CI715" s="529"/>
      <c r="CJ715" s="529"/>
      <c r="CK715" s="529"/>
      <c r="CL715" s="529"/>
      <c r="CM715" s="529"/>
      <c r="CN715" s="529"/>
      <c r="CO715" s="529"/>
      <c r="CP715" s="529"/>
      <c r="CQ715" s="529"/>
    </row>
    <row r="716" spans="1:95" s="70" customFormat="1" x14ac:dyDescent="0.2">
      <c r="A716" s="11">
        <v>165</v>
      </c>
      <c r="B716" s="277"/>
      <c r="C716" s="278"/>
      <c r="D716" s="278"/>
      <c r="E716" s="1532" t="s">
        <v>126</v>
      </c>
      <c r="F716" s="1533"/>
      <c r="G716" s="1533"/>
      <c r="H716" s="1533"/>
      <c r="I716" s="1533"/>
      <c r="J716" s="1533"/>
      <c r="K716" s="1533"/>
      <c r="L716" s="1534"/>
      <c r="M716" s="407">
        <f>SUBTOTAL(9,M717:M718)</f>
        <v>0</v>
      </c>
      <c r="N716" s="410">
        <f t="shared" ref="N716:AC716" si="163">SUBTOTAL(9,N717:N718)</f>
        <v>0</v>
      </c>
      <c r="O716" s="414">
        <f t="shared" si="163"/>
        <v>0</v>
      </c>
      <c r="P716" s="413">
        <f t="shared" si="163"/>
        <v>0</v>
      </c>
      <c r="Q716" s="415">
        <f t="shared" si="163"/>
        <v>0</v>
      </c>
      <c r="R716" s="414">
        <f t="shared" si="163"/>
        <v>0</v>
      </c>
      <c r="S716" s="414">
        <f t="shared" si="163"/>
        <v>0</v>
      </c>
      <c r="T716" s="414">
        <f t="shared" si="163"/>
        <v>0</v>
      </c>
      <c r="U716" s="414">
        <f t="shared" si="163"/>
        <v>0</v>
      </c>
      <c r="V716" s="414">
        <f t="shared" si="163"/>
        <v>0</v>
      </c>
      <c r="W716" s="414">
        <f t="shared" si="163"/>
        <v>0</v>
      </c>
      <c r="X716" s="414">
        <f t="shared" si="163"/>
        <v>0</v>
      </c>
      <c r="Y716" s="414">
        <f t="shared" si="163"/>
        <v>0</v>
      </c>
      <c r="Z716" s="414">
        <f t="shared" si="163"/>
        <v>0</v>
      </c>
      <c r="AA716" s="414">
        <f t="shared" si="163"/>
        <v>0</v>
      </c>
      <c r="AB716" s="424">
        <f t="shared" si="163"/>
        <v>0</v>
      </c>
      <c r="AC716" s="407">
        <f t="shared" si="163"/>
        <v>0</v>
      </c>
      <c r="AD716" s="996"/>
      <c r="AE716" s="997"/>
      <c r="AF716" s="997"/>
      <c r="AG716" s="536"/>
      <c r="AH716" s="529"/>
      <c r="AI716" s="529"/>
      <c r="AJ716" s="529"/>
      <c r="AK716" s="529"/>
      <c r="AL716" s="529"/>
      <c r="AM716" s="529"/>
      <c r="AN716" s="529"/>
      <c r="AO716" s="529"/>
      <c r="AP716" s="529"/>
      <c r="AQ716" s="529"/>
      <c r="AR716" s="529"/>
      <c r="AS716" s="529"/>
      <c r="AT716" s="529"/>
      <c r="AU716" s="529"/>
      <c r="AV716" s="529"/>
      <c r="AW716" s="529"/>
      <c r="AX716" s="529"/>
      <c r="AY716" s="529"/>
      <c r="AZ716" s="529"/>
      <c r="BA716" s="529"/>
      <c r="BB716" s="529"/>
      <c r="BC716" s="529"/>
      <c r="BD716" s="529"/>
      <c r="BE716" s="529"/>
      <c r="BF716" s="529"/>
      <c r="BG716" s="529"/>
      <c r="BH716" s="529"/>
      <c r="BI716" s="529"/>
      <c r="BJ716" s="529"/>
      <c r="BK716" s="529"/>
      <c r="BL716" s="529"/>
      <c r="BM716" s="529"/>
      <c r="BN716" s="529"/>
      <c r="BO716" s="529"/>
      <c r="BP716" s="529"/>
      <c r="BQ716" s="529"/>
      <c r="BR716" s="529"/>
      <c r="BS716" s="529"/>
      <c r="BT716" s="529"/>
      <c r="BU716" s="529"/>
      <c r="BV716" s="529"/>
      <c r="BW716" s="529"/>
      <c r="BX716" s="529"/>
      <c r="BY716" s="529"/>
      <c r="BZ716" s="529"/>
      <c r="CA716" s="529"/>
      <c r="CB716" s="529"/>
      <c r="CC716" s="529"/>
      <c r="CD716" s="529"/>
      <c r="CE716" s="529"/>
      <c r="CF716" s="529"/>
      <c r="CG716" s="529"/>
      <c r="CH716" s="529"/>
      <c r="CI716" s="529"/>
      <c r="CJ716" s="529"/>
      <c r="CK716" s="529"/>
      <c r="CL716" s="529"/>
      <c r="CM716" s="529"/>
      <c r="CN716" s="529"/>
      <c r="CO716" s="529"/>
      <c r="CP716" s="529"/>
      <c r="CQ716" s="529"/>
    </row>
    <row r="717" spans="1:95" s="70" customFormat="1" x14ac:dyDescent="0.2">
      <c r="A717" s="11">
        <v>166</v>
      </c>
      <c r="B717" s="277"/>
      <c r="C717" s="278"/>
      <c r="D717" s="278"/>
      <c r="E717" s="278"/>
      <c r="F717" s="1455" t="s">
        <v>127</v>
      </c>
      <c r="G717" s="1456"/>
      <c r="H717" s="1456"/>
      <c r="I717" s="1456"/>
      <c r="J717" s="1456"/>
      <c r="K717" s="1456"/>
      <c r="L717" s="1457"/>
      <c r="M717" s="698">
        <v>0</v>
      </c>
      <c r="N717" s="699">
        <v>0</v>
      </c>
      <c r="O717" s="700">
        <v>0</v>
      </c>
      <c r="P717" s="700">
        <v>0</v>
      </c>
      <c r="Q717" s="705">
        <v>0</v>
      </c>
      <c r="R717" s="700">
        <v>0</v>
      </c>
      <c r="S717" s="701">
        <v>0</v>
      </c>
      <c r="T717" s="700">
        <v>0</v>
      </c>
      <c r="U717" s="701">
        <v>0</v>
      </c>
      <c r="V717" s="700">
        <v>0</v>
      </c>
      <c r="W717" s="701">
        <v>0</v>
      </c>
      <c r="X717" s="700">
        <v>0</v>
      </c>
      <c r="Y717" s="701">
        <v>0</v>
      </c>
      <c r="Z717" s="700">
        <v>0</v>
      </c>
      <c r="AA717" s="701">
        <v>0</v>
      </c>
      <c r="AB717" s="706">
        <v>0</v>
      </c>
      <c r="AC717" s="698">
        <v>0</v>
      </c>
      <c r="AD717" s="996"/>
      <c r="AE717" s="997"/>
      <c r="AF717" s="997"/>
      <c r="AG717" s="536"/>
      <c r="AH717" s="529"/>
      <c r="AI717" s="529"/>
      <c r="AJ717" s="529"/>
      <c r="AK717" s="529"/>
      <c r="AL717" s="529"/>
      <c r="AM717" s="529"/>
      <c r="AN717" s="529"/>
      <c r="AO717" s="529"/>
      <c r="AP717" s="529"/>
      <c r="AQ717" s="529"/>
      <c r="AR717" s="529"/>
      <c r="AS717" s="529"/>
      <c r="AT717" s="529"/>
      <c r="AU717" s="529"/>
      <c r="AV717" s="529"/>
      <c r="AW717" s="529"/>
      <c r="AX717" s="529"/>
      <c r="AY717" s="529"/>
      <c r="AZ717" s="529"/>
      <c r="BA717" s="529"/>
      <c r="BB717" s="529"/>
      <c r="BC717" s="529"/>
      <c r="BD717" s="529"/>
      <c r="BE717" s="529"/>
      <c r="BF717" s="529"/>
      <c r="BG717" s="529"/>
      <c r="BH717" s="529"/>
      <c r="BI717" s="529"/>
      <c r="BJ717" s="529"/>
      <c r="BK717" s="529"/>
      <c r="BL717" s="529"/>
      <c r="BM717" s="529"/>
      <c r="BN717" s="529"/>
      <c r="BO717" s="529"/>
      <c r="BP717" s="529"/>
      <c r="BQ717" s="529"/>
      <c r="BR717" s="529"/>
      <c r="BS717" s="529"/>
      <c r="BT717" s="529"/>
      <c r="BU717" s="529"/>
      <c r="BV717" s="529"/>
      <c r="BW717" s="529"/>
      <c r="BX717" s="529"/>
      <c r="BY717" s="529"/>
      <c r="BZ717" s="529"/>
      <c r="CA717" s="529"/>
      <c r="CB717" s="529"/>
      <c r="CC717" s="529"/>
      <c r="CD717" s="529"/>
      <c r="CE717" s="529"/>
      <c r="CF717" s="529"/>
      <c r="CG717" s="529"/>
      <c r="CH717" s="529"/>
      <c r="CI717" s="529"/>
      <c r="CJ717" s="529"/>
      <c r="CK717" s="529"/>
      <c r="CL717" s="529"/>
      <c r="CM717" s="529"/>
      <c r="CN717" s="529"/>
      <c r="CO717" s="529"/>
      <c r="CP717" s="529"/>
      <c r="CQ717" s="529"/>
    </row>
    <row r="718" spans="1:95" s="70" customFormat="1" x14ac:dyDescent="0.2">
      <c r="A718" s="11">
        <v>167</v>
      </c>
      <c r="B718" s="277"/>
      <c r="C718" s="278"/>
      <c r="D718" s="278"/>
      <c r="E718" s="278"/>
      <c r="F718" s="1458" t="s">
        <v>128</v>
      </c>
      <c r="G718" s="1459"/>
      <c r="H718" s="1459"/>
      <c r="I718" s="1459"/>
      <c r="J718" s="1459"/>
      <c r="K718" s="1459"/>
      <c r="L718" s="1460"/>
      <c r="M718" s="698">
        <v>0</v>
      </c>
      <c r="N718" s="699">
        <v>0</v>
      </c>
      <c r="O718" s="700">
        <v>0</v>
      </c>
      <c r="P718" s="700">
        <v>0</v>
      </c>
      <c r="Q718" s="705">
        <v>0</v>
      </c>
      <c r="R718" s="700">
        <v>0</v>
      </c>
      <c r="S718" s="701">
        <v>0</v>
      </c>
      <c r="T718" s="700">
        <v>0</v>
      </c>
      <c r="U718" s="701">
        <v>0</v>
      </c>
      <c r="V718" s="700">
        <v>0</v>
      </c>
      <c r="W718" s="701">
        <v>0</v>
      </c>
      <c r="X718" s="700">
        <v>0</v>
      </c>
      <c r="Y718" s="701">
        <v>0</v>
      </c>
      <c r="Z718" s="700">
        <v>0</v>
      </c>
      <c r="AA718" s="701">
        <v>0</v>
      </c>
      <c r="AB718" s="706">
        <v>0</v>
      </c>
      <c r="AC718" s="698">
        <v>0</v>
      </c>
      <c r="AD718" s="996"/>
      <c r="AE718" s="997"/>
      <c r="AF718" s="997"/>
      <c r="AG718" s="536"/>
      <c r="AH718" s="529"/>
      <c r="AI718" s="529"/>
      <c r="AJ718" s="529"/>
      <c r="AK718" s="529"/>
      <c r="AL718" s="529"/>
      <c r="AM718" s="529"/>
      <c r="AN718" s="529"/>
      <c r="AO718" s="529"/>
      <c r="AP718" s="529"/>
      <c r="AQ718" s="529"/>
      <c r="AR718" s="529"/>
      <c r="AS718" s="529"/>
      <c r="AT718" s="529"/>
      <c r="AU718" s="529"/>
      <c r="AV718" s="529"/>
      <c r="AW718" s="529"/>
      <c r="AX718" s="529"/>
      <c r="AY718" s="529"/>
      <c r="AZ718" s="529"/>
      <c r="BA718" s="529"/>
      <c r="BB718" s="529"/>
      <c r="BC718" s="529"/>
      <c r="BD718" s="529"/>
      <c r="BE718" s="529"/>
      <c r="BF718" s="529"/>
      <c r="BG718" s="529"/>
      <c r="BH718" s="529"/>
      <c r="BI718" s="529"/>
      <c r="BJ718" s="529"/>
      <c r="BK718" s="529"/>
      <c r="BL718" s="529"/>
      <c r="BM718" s="529"/>
      <c r="BN718" s="529"/>
      <c r="BO718" s="529"/>
      <c r="BP718" s="529"/>
      <c r="BQ718" s="529"/>
      <c r="BR718" s="529"/>
      <c r="BS718" s="529"/>
      <c r="BT718" s="529"/>
      <c r="BU718" s="529"/>
      <c r="BV718" s="529"/>
      <c r="BW718" s="529"/>
      <c r="BX718" s="529"/>
      <c r="BY718" s="529"/>
      <c r="BZ718" s="529"/>
      <c r="CA718" s="529"/>
      <c r="CB718" s="529"/>
      <c r="CC718" s="529"/>
      <c r="CD718" s="529"/>
      <c r="CE718" s="529"/>
      <c r="CF718" s="529"/>
      <c r="CG718" s="529"/>
      <c r="CH718" s="529"/>
      <c r="CI718" s="529"/>
      <c r="CJ718" s="529"/>
      <c r="CK718" s="529"/>
      <c r="CL718" s="529"/>
      <c r="CM718" s="529"/>
      <c r="CN718" s="529"/>
      <c r="CO718" s="529"/>
      <c r="CP718" s="529"/>
      <c r="CQ718" s="529"/>
    </row>
    <row r="719" spans="1:95" s="70" customFormat="1" x14ac:dyDescent="0.2">
      <c r="A719" s="11">
        <v>168</v>
      </c>
      <c r="B719" s="277"/>
      <c r="C719" s="278"/>
      <c r="D719" s="278"/>
      <c r="E719" s="1452" t="s">
        <v>129</v>
      </c>
      <c r="F719" s="1453"/>
      <c r="G719" s="1453"/>
      <c r="H719" s="1453"/>
      <c r="I719" s="1453"/>
      <c r="J719" s="1453"/>
      <c r="K719" s="1453"/>
      <c r="L719" s="1454"/>
      <c r="M719" s="407">
        <f>SUBTOTAL(9,M720:M721)</f>
        <v>0</v>
      </c>
      <c r="N719" s="410">
        <f t="shared" ref="N719:AC719" si="164">SUBTOTAL(9,N720:N721)</f>
        <v>0</v>
      </c>
      <c r="O719" s="414">
        <f t="shared" si="164"/>
        <v>0</v>
      </c>
      <c r="P719" s="413">
        <f t="shared" si="164"/>
        <v>0</v>
      </c>
      <c r="Q719" s="415">
        <f t="shared" si="164"/>
        <v>0</v>
      </c>
      <c r="R719" s="414">
        <f t="shared" si="164"/>
        <v>0</v>
      </c>
      <c r="S719" s="414">
        <f t="shared" si="164"/>
        <v>0</v>
      </c>
      <c r="T719" s="414">
        <f t="shared" si="164"/>
        <v>0</v>
      </c>
      <c r="U719" s="414">
        <f t="shared" si="164"/>
        <v>0</v>
      </c>
      <c r="V719" s="414">
        <f t="shared" si="164"/>
        <v>0</v>
      </c>
      <c r="W719" s="414">
        <f t="shared" si="164"/>
        <v>0</v>
      </c>
      <c r="X719" s="414">
        <f t="shared" si="164"/>
        <v>0</v>
      </c>
      <c r="Y719" s="414">
        <f t="shared" si="164"/>
        <v>0</v>
      </c>
      <c r="Z719" s="414">
        <f t="shared" si="164"/>
        <v>0</v>
      </c>
      <c r="AA719" s="414">
        <f t="shared" si="164"/>
        <v>0</v>
      </c>
      <c r="AB719" s="424">
        <f t="shared" si="164"/>
        <v>0</v>
      </c>
      <c r="AC719" s="407">
        <f t="shared" si="164"/>
        <v>0</v>
      </c>
      <c r="AD719" s="996"/>
      <c r="AE719" s="997"/>
      <c r="AF719" s="997"/>
      <c r="AG719" s="536"/>
      <c r="AH719" s="529"/>
      <c r="AI719" s="529"/>
      <c r="AJ719" s="529"/>
      <c r="AK719" s="529"/>
      <c r="AL719" s="529"/>
      <c r="AM719" s="529"/>
      <c r="AN719" s="529"/>
      <c r="AO719" s="529"/>
      <c r="AP719" s="529"/>
      <c r="AQ719" s="529"/>
      <c r="AR719" s="529"/>
      <c r="AS719" s="529"/>
      <c r="AT719" s="529"/>
      <c r="AU719" s="529"/>
      <c r="AV719" s="529"/>
      <c r="AW719" s="529"/>
      <c r="AX719" s="529"/>
      <c r="AY719" s="529"/>
      <c r="AZ719" s="529"/>
      <c r="BA719" s="529"/>
      <c r="BB719" s="529"/>
      <c r="BC719" s="529"/>
      <c r="BD719" s="529"/>
      <c r="BE719" s="529"/>
      <c r="BF719" s="529"/>
      <c r="BG719" s="529"/>
      <c r="BH719" s="529"/>
      <c r="BI719" s="529"/>
      <c r="BJ719" s="529"/>
      <c r="BK719" s="529"/>
      <c r="BL719" s="529"/>
      <c r="BM719" s="529"/>
      <c r="BN719" s="529"/>
      <c r="BO719" s="529"/>
      <c r="BP719" s="529"/>
      <c r="BQ719" s="529"/>
      <c r="BR719" s="529"/>
      <c r="BS719" s="529"/>
      <c r="BT719" s="529"/>
      <c r="BU719" s="529"/>
      <c r="BV719" s="529"/>
      <c r="BW719" s="529"/>
      <c r="BX719" s="529"/>
      <c r="BY719" s="529"/>
      <c r="BZ719" s="529"/>
      <c r="CA719" s="529"/>
      <c r="CB719" s="529"/>
      <c r="CC719" s="529"/>
      <c r="CD719" s="529"/>
      <c r="CE719" s="529"/>
      <c r="CF719" s="529"/>
      <c r="CG719" s="529"/>
      <c r="CH719" s="529"/>
      <c r="CI719" s="529"/>
      <c r="CJ719" s="529"/>
      <c r="CK719" s="529"/>
      <c r="CL719" s="529"/>
      <c r="CM719" s="529"/>
      <c r="CN719" s="529"/>
      <c r="CO719" s="529"/>
      <c r="CP719" s="529"/>
      <c r="CQ719" s="529"/>
    </row>
    <row r="720" spans="1:95" s="70" customFormat="1" x14ac:dyDescent="0.2">
      <c r="A720" s="11">
        <v>169</v>
      </c>
      <c r="B720" s="277"/>
      <c r="C720" s="278"/>
      <c r="D720" s="278"/>
      <c r="E720" s="278"/>
      <c r="F720" s="1455" t="s">
        <v>130</v>
      </c>
      <c r="G720" s="1456"/>
      <c r="H720" s="1456"/>
      <c r="I720" s="1456"/>
      <c r="J720" s="1456"/>
      <c r="K720" s="1456"/>
      <c r="L720" s="1457"/>
      <c r="M720" s="698">
        <v>0</v>
      </c>
      <c r="N720" s="699">
        <v>0</v>
      </c>
      <c r="O720" s="700">
        <v>0</v>
      </c>
      <c r="P720" s="700">
        <v>0</v>
      </c>
      <c r="Q720" s="705">
        <v>0</v>
      </c>
      <c r="R720" s="700">
        <v>0</v>
      </c>
      <c r="S720" s="701">
        <v>0</v>
      </c>
      <c r="T720" s="700">
        <v>0</v>
      </c>
      <c r="U720" s="701">
        <v>0</v>
      </c>
      <c r="V720" s="700">
        <v>0</v>
      </c>
      <c r="W720" s="701">
        <v>0</v>
      </c>
      <c r="X720" s="700">
        <v>0</v>
      </c>
      <c r="Y720" s="701">
        <v>0</v>
      </c>
      <c r="Z720" s="700">
        <v>0</v>
      </c>
      <c r="AA720" s="701">
        <v>0</v>
      </c>
      <c r="AB720" s="706">
        <v>0</v>
      </c>
      <c r="AC720" s="698">
        <v>0</v>
      </c>
      <c r="AD720" s="996"/>
      <c r="AE720" s="997"/>
      <c r="AF720" s="997"/>
      <c r="AG720" s="536"/>
      <c r="AH720" s="529"/>
      <c r="AI720" s="529"/>
      <c r="AJ720" s="529"/>
      <c r="AK720" s="529"/>
      <c r="AL720" s="529"/>
      <c r="AM720" s="529"/>
      <c r="AN720" s="529"/>
      <c r="AO720" s="529"/>
      <c r="AP720" s="529"/>
      <c r="AQ720" s="529"/>
      <c r="AR720" s="529"/>
      <c r="AS720" s="529"/>
      <c r="AT720" s="529"/>
      <c r="AU720" s="529"/>
      <c r="AV720" s="529"/>
      <c r="AW720" s="529"/>
      <c r="AX720" s="529"/>
      <c r="AY720" s="529"/>
      <c r="AZ720" s="529"/>
      <c r="BA720" s="529"/>
      <c r="BB720" s="529"/>
      <c r="BC720" s="529"/>
      <c r="BD720" s="529"/>
      <c r="BE720" s="529"/>
      <c r="BF720" s="529"/>
      <c r="BG720" s="529"/>
      <c r="BH720" s="529"/>
      <c r="BI720" s="529"/>
      <c r="BJ720" s="529"/>
      <c r="BK720" s="529"/>
      <c r="BL720" s="529"/>
      <c r="BM720" s="529"/>
      <c r="BN720" s="529"/>
      <c r="BO720" s="529"/>
      <c r="BP720" s="529"/>
      <c r="BQ720" s="529"/>
      <c r="BR720" s="529"/>
      <c r="BS720" s="529"/>
      <c r="BT720" s="529"/>
      <c r="BU720" s="529"/>
      <c r="BV720" s="529"/>
      <c r="BW720" s="529"/>
      <c r="BX720" s="529"/>
      <c r="BY720" s="529"/>
      <c r="BZ720" s="529"/>
      <c r="CA720" s="529"/>
      <c r="CB720" s="529"/>
      <c r="CC720" s="529"/>
      <c r="CD720" s="529"/>
      <c r="CE720" s="529"/>
      <c r="CF720" s="529"/>
      <c r="CG720" s="529"/>
      <c r="CH720" s="529"/>
      <c r="CI720" s="529"/>
      <c r="CJ720" s="529"/>
      <c r="CK720" s="529"/>
      <c r="CL720" s="529"/>
      <c r="CM720" s="529"/>
      <c r="CN720" s="529"/>
      <c r="CO720" s="529"/>
      <c r="CP720" s="529"/>
      <c r="CQ720" s="529"/>
    </row>
    <row r="721" spans="1:95" s="70" customFormat="1" x14ac:dyDescent="0.2">
      <c r="A721" s="11">
        <v>170</v>
      </c>
      <c r="B721" s="277"/>
      <c r="C721" s="278"/>
      <c r="D721" s="278"/>
      <c r="E721" s="278"/>
      <c r="F721" s="1458" t="s">
        <v>131</v>
      </c>
      <c r="G721" s="1459"/>
      <c r="H721" s="1459"/>
      <c r="I721" s="1459"/>
      <c r="J721" s="1459"/>
      <c r="K721" s="1459"/>
      <c r="L721" s="1460"/>
      <c r="M721" s="698">
        <v>0</v>
      </c>
      <c r="N721" s="699">
        <v>0</v>
      </c>
      <c r="O721" s="700">
        <v>0</v>
      </c>
      <c r="P721" s="700">
        <v>0</v>
      </c>
      <c r="Q721" s="705">
        <v>0</v>
      </c>
      <c r="R721" s="700">
        <v>0</v>
      </c>
      <c r="S721" s="701">
        <v>0</v>
      </c>
      <c r="T721" s="700">
        <v>0</v>
      </c>
      <c r="U721" s="701">
        <v>0</v>
      </c>
      <c r="V721" s="700">
        <v>0</v>
      </c>
      <c r="W721" s="701">
        <v>0</v>
      </c>
      <c r="X721" s="700">
        <v>0</v>
      </c>
      <c r="Y721" s="701">
        <v>0</v>
      </c>
      <c r="Z721" s="700">
        <v>0</v>
      </c>
      <c r="AA721" s="701">
        <v>0</v>
      </c>
      <c r="AB721" s="706">
        <v>0</v>
      </c>
      <c r="AC721" s="698">
        <v>0</v>
      </c>
      <c r="AD721" s="996"/>
      <c r="AE721" s="997"/>
      <c r="AF721" s="997"/>
      <c r="AG721" s="536"/>
      <c r="AH721" s="529"/>
      <c r="AI721" s="529"/>
      <c r="AJ721" s="529"/>
      <c r="AK721" s="529"/>
      <c r="AL721" s="529"/>
      <c r="AM721" s="529"/>
      <c r="AN721" s="529"/>
      <c r="AO721" s="529"/>
      <c r="AP721" s="529"/>
      <c r="AQ721" s="529"/>
      <c r="AR721" s="529"/>
      <c r="AS721" s="529"/>
      <c r="AT721" s="529"/>
      <c r="AU721" s="529"/>
      <c r="AV721" s="529"/>
      <c r="AW721" s="529"/>
      <c r="AX721" s="529"/>
      <c r="AY721" s="529"/>
      <c r="AZ721" s="529"/>
      <c r="BA721" s="529"/>
      <c r="BB721" s="529"/>
      <c r="BC721" s="529"/>
      <c r="BD721" s="529"/>
      <c r="BE721" s="529"/>
      <c r="BF721" s="529"/>
      <c r="BG721" s="529"/>
      <c r="BH721" s="529"/>
      <c r="BI721" s="529"/>
      <c r="BJ721" s="529"/>
      <c r="BK721" s="529"/>
      <c r="BL721" s="529"/>
      <c r="BM721" s="529"/>
      <c r="BN721" s="529"/>
      <c r="BO721" s="529"/>
      <c r="BP721" s="529"/>
      <c r="BQ721" s="529"/>
      <c r="BR721" s="529"/>
      <c r="BS721" s="529"/>
      <c r="BT721" s="529"/>
      <c r="BU721" s="529"/>
      <c r="BV721" s="529"/>
      <c r="BW721" s="529"/>
      <c r="BX721" s="529"/>
      <c r="BY721" s="529"/>
      <c r="BZ721" s="529"/>
      <c r="CA721" s="529"/>
      <c r="CB721" s="529"/>
      <c r="CC721" s="529"/>
      <c r="CD721" s="529"/>
      <c r="CE721" s="529"/>
      <c r="CF721" s="529"/>
      <c r="CG721" s="529"/>
      <c r="CH721" s="529"/>
      <c r="CI721" s="529"/>
      <c r="CJ721" s="529"/>
      <c r="CK721" s="529"/>
      <c r="CL721" s="529"/>
      <c r="CM721" s="529"/>
      <c r="CN721" s="529"/>
      <c r="CO721" s="529"/>
      <c r="CP721" s="529"/>
      <c r="CQ721" s="529"/>
    </row>
    <row r="722" spans="1:95" s="70" customFormat="1" x14ac:dyDescent="0.2">
      <c r="A722" s="11">
        <v>171</v>
      </c>
      <c r="B722" s="277"/>
      <c r="C722" s="278"/>
      <c r="D722" s="278"/>
      <c r="E722" s="1452" t="s">
        <v>132</v>
      </c>
      <c r="F722" s="1453"/>
      <c r="G722" s="1453"/>
      <c r="H722" s="1453"/>
      <c r="I722" s="1453"/>
      <c r="J722" s="1453"/>
      <c r="K722" s="1453"/>
      <c r="L722" s="1454"/>
      <c r="M722" s="407">
        <f>SUBTOTAL(9,M723:M724)</f>
        <v>0</v>
      </c>
      <c r="N722" s="410">
        <f t="shared" ref="N722:AC722" si="165">SUBTOTAL(9,N723:N724)</f>
        <v>0</v>
      </c>
      <c r="O722" s="414">
        <f t="shared" si="165"/>
        <v>0</v>
      </c>
      <c r="P722" s="413">
        <f t="shared" si="165"/>
        <v>0</v>
      </c>
      <c r="Q722" s="415">
        <f t="shared" si="165"/>
        <v>0</v>
      </c>
      <c r="R722" s="414">
        <f t="shared" si="165"/>
        <v>0</v>
      </c>
      <c r="S722" s="414">
        <f t="shared" si="165"/>
        <v>0</v>
      </c>
      <c r="T722" s="414">
        <f t="shared" si="165"/>
        <v>0</v>
      </c>
      <c r="U722" s="414">
        <f t="shared" si="165"/>
        <v>0</v>
      </c>
      <c r="V722" s="414">
        <f t="shared" si="165"/>
        <v>0</v>
      </c>
      <c r="W722" s="414">
        <f t="shared" si="165"/>
        <v>0</v>
      </c>
      <c r="X722" s="414">
        <f t="shared" si="165"/>
        <v>0</v>
      </c>
      <c r="Y722" s="414">
        <f t="shared" si="165"/>
        <v>0</v>
      </c>
      <c r="Z722" s="414">
        <f t="shared" si="165"/>
        <v>0</v>
      </c>
      <c r="AA722" s="414">
        <f t="shared" si="165"/>
        <v>0</v>
      </c>
      <c r="AB722" s="424">
        <f t="shared" si="165"/>
        <v>0</v>
      </c>
      <c r="AC722" s="407">
        <f t="shared" si="165"/>
        <v>0</v>
      </c>
      <c r="AD722" s="996"/>
      <c r="AE722" s="997"/>
      <c r="AF722" s="997"/>
      <c r="AG722" s="536"/>
      <c r="AH722" s="529"/>
      <c r="AI722" s="529"/>
      <c r="AJ722" s="529"/>
      <c r="AK722" s="529"/>
      <c r="AL722" s="529"/>
      <c r="AM722" s="529"/>
      <c r="AN722" s="529"/>
      <c r="AO722" s="529"/>
      <c r="AP722" s="529"/>
      <c r="AQ722" s="529"/>
      <c r="AR722" s="529"/>
      <c r="AS722" s="529"/>
      <c r="AT722" s="529"/>
      <c r="AU722" s="529"/>
      <c r="AV722" s="529"/>
      <c r="AW722" s="529"/>
      <c r="AX722" s="529"/>
      <c r="AY722" s="529"/>
      <c r="AZ722" s="529"/>
      <c r="BA722" s="529"/>
      <c r="BB722" s="529"/>
      <c r="BC722" s="529"/>
      <c r="BD722" s="529"/>
      <c r="BE722" s="529"/>
      <c r="BF722" s="529"/>
      <c r="BG722" s="529"/>
      <c r="BH722" s="529"/>
      <c r="BI722" s="529"/>
      <c r="BJ722" s="529"/>
      <c r="BK722" s="529"/>
      <c r="BL722" s="529"/>
      <c r="BM722" s="529"/>
      <c r="BN722" s="529"/>
      <c r="BO722" s="529"/>
      <c r="BP722" s="529"/>
      <c r="BQ722" s="529"/>
      <c r="BR722" s="529"/>
      <c r="BS722" s="529"/>
      <c r="BT722" s="529"/>
      <c r="BU722" s="529"/>
      <c r="BV722" s="529"/>
      <c r="BW722" s="529"/>
      <c r="BX722" s="529"/>
      <c r="BY722" s="529"/>
      <c r="BZ722" s="529"/>
      <c r="CA722" s="529"/>
      <c r="CB722" s="529"/>
      <c r="CC722" s="529"/>
      <c r="CD722" s="529"/>
      <c r="CE722" s="529"/>
      <c r="CF722" s="529"/>
      <c r="CG722" s="529"/>
      <c r="CH722" s="529"/>
      <c r="CI722" s="529"/>
      <c r="CJ722" s="529"/>
      <c r="CK722" s="529"/>
      <c r="CL722" s="529"/>
      <c r="CM722" s="529"/>
      <c r="CN722" s="529"/>
      <c r="CO722" s="529"/>
      <c r="CP722" s="529"/>
      <c r="CQ722" s="529"/>
    </row>
    <row r="723" spans="1:95" s="70" customFormat="1" x14ac:dyDescent="0.2">
      <c r="A723" s="11">
        <v>172</v>
      </c>
      <c r="B723" s="277"/>
      <c r="C723" s="278"/>
      <c r="D723" s="278"/>
      <c r="E723" s="278"/>
      <c r="F723" s="1455" t="s">
        <v>133</v>
      </c>
      <c r="G723" s="1456"/>
      <c r="H723" s="1456"/>
      <c r="I723" s="1456"/>
      <c r="J723" s="1456"/>
      <c r="K723" s="1456"/>
      <c r="L723" s="1457"/>
      <c r="M723" s="698">
        <v>0</v>
      </c>
      <c r="N723" s="699">
        <v>0</v>
      </c>
      <c r="O723" s="700">
        <v>0</v>
      </c>
      <c r="P723" s="700">
        <v>0</v>
      </c>
      <c r="Q723" s="705">
        <v>0</v>
      </c>
      <c r="R723" s="700">
        <v>0</v>
      </c>
      <c r="S723" s="701">
        <v>0</v>
      </c>
      <c r="T723" s="700">
        <v>0</v>
      </c>
      <c r="U723" s="701">
        <v>0</v>
      </c>
      <c r="V723" s="700">
        <v>0</v>
      </c>
      <c r="W723" s="701">
        <v>0</v>
      </c>
      <c r="X723" s="700">
        <v>0</v>
      </c>
      <c r="Y723" s="701">
        <v>0</v>
      </c>
      <c r="Z723" s="700">
        <v>0</v>
      </c>
      <c r="AA723" s="701">
        <v>0</v>
      </c>
      <c r="AB723" s="706">
        <v>0</v>
      </c>
      <c r="AC723" s="698">
        <v>0</v>
      </c>
      <c r="AD723" s="996"/>
      <c r="AE723" s="997"/>
      <c r="AF723" s="997"/>
      <c r="AG723" s="536"/>
      <c r="AH723" s="529"/>
      <c r="AI723" s="529"/>
      <c r="AJ723" s="529"/>
      <c r="AK723" s="529"/>
      <c r="AL723" s="529"/>
      <c r="AM723" s="529"/>
      <c r="AN723" s="529"/>
      <c r="AO723" s="529"/>
      <c r="AP723" s="529"/>
      <c r="AQ723" s="529"/>
      <c r="AR723" s="529"/>
      <c r="AS723" s="529"/>
      <c r="AT723" s="529"/>
      <c r="AU723" s="529"/>
      <c r="AV723" s="529"/>
      <c r="AW723" s="529"/>
      <c r="AX723" s="529"/>
      <c r="AY723" s="529"/>
      <c r="AZ723" s="529"/>
      <c r="BA723" s="529"/>
      <c r="BB723" s="529"/>
      <c r="BC723" s="529"/>
      <c r="BD723" s="529"/>
      <c r="BE723" s="529"/>
      <c r="BF723" s="529"/>
      <c r="BG723" s="529"/>
      <c r="BH723" s="529"/>
      <c r="BI723" s="529"/>
      <c r="BJ723" s="529"/>
      <c r="BK723" s="529"/>
      <c r="BL723" s="529"/>
      <c r="BM723" s="529"/>
      <c r="BN723" s="529"/>
      <c r="BO723" s="529"/>
      <c r="BP723" s="529"/>
      <c r="BQ723" s="529"/>
      <c r="BR723" s="529"/>
      <c r="BS723" s="529"/>
      <c r="BT723" s="529"/>
      <c r="BU723" s="529"/>
      <c r="BV723" s="529"/>
      <c r="BW723" s="529"/>
      <c r="BX723" s="529"/>
      <c r="BY723" s="529"/>
      <c r="BZ723" s="529"/>
      <c r="CA723" s="529"/>
      <c r="CB723" s="529"/>
      <c r="CC723" s="529"/>
      <c r="CD723" s="529"/>
      <c r="CE723" s="529"/>
      <c r="CF723" s="529"/>
      <c r="CG723" s="529"/>
      <c r="CH723" s="529"/>
      <c r="CI723" s="529"/>
      <c r="CJ723" s="529"/>
      <c r="CK723" s="529"/>
      <c r="CL723" s="529"/>
      <c r="CM723" s="529"/>
      <c r="CN723" s="529"/>
      <c r="CO723" s="529"/>
      <c r="CP723" s="529"/>
      <c r="CQ723" s="529"/>
    </row>
    <row r="724" spans="1:95" s="70" customFormat="1" x14ac:dyDescent="0.2">
      <c r="A724" s="11">
        <v>173</v>
      </c>
      <c r="B724" s="277"/>
      <c r="C724" s="278"/>
      <c r="D724" s="278"/>
      <c r="E724" s="278"/>
      <c r="F724" s="1458" t="s">
        <v>134</v>
      </c>
      <c r="G724" s="1459"/>
      <c r="H724" s="1459"/>
      <c r="I724" s="1459"/>
      <c r="J724" s="1459"/>
      <c r="K724" s="1459"/>
      <c r="L724" s="1460"/>
      <c r="M724" s="698">
        <v>0</v>
      </c>
      <c r="N724" s="699">
        <v>0</v>
      </c>
      <c r="O724" s="700">
        <v>0</v>
      </c>
      <c r="P724" s="700">
        <v>0</v>
      </c>
      <c r="Q724" s="705">
        <v>0</v>
      </c>
      <c r="R724" s="700">
        <v>0</v>
      </c>
      <c r="S724" s="701">
        <v>0</v>
      </c>
      <c r="T724" s="700">
        <v>0</v>
      </c>
      <c r="U724" s="701">
        <v>0</v>
      </c>
      <c r="V724" s="700">
        <v>0</v>
      </c>
      <c r="W724" s="701">
        <v>0</v>
      </c>
      <c r="X724" s="700">
        <v>0</v>
      </c>
      <c r="Y724" s="701">
        <v>0</v>
      </c>
      <c r="Z724" s="700">
        <v>0</v>
      </c>
      <c r="AA724" s="701">
        <v>0</v>
      </c>
      <c r="AB724" s="706">
        <v>0</v>
      </c>
      <c r="AC724" s="698">
        <v>0</v>
      </c>
      <c r="AD724" s="996"/>
      <c r="AE724" s="997"/>
      <c r="AF724" s="997"/>
      <c r="AG724" s="536"/>
      <c r="AH724" s="529"/>
      <c r="AI724" s="529"/>
      <c r="AJ724" s="529"/>
      <c r="AK724" s="529"/>
      <c r="AL724" s="529"/>
      <c r="AM724" s="529"/>
      <c r="AN724" s="529"/>
      <c r="AO724" s="529"/>
      <c r="AP724" s="529"/>
      <c r="AQ724" s="529"/>
      <c r="AR724" s="529"/>
      <c r="AS724" s="529"/>
      <c r="AT724" s="529"/>
      <c r="AU724" s="529"/>
      <c r="AV724" s="529"/>
      <c r="AW724" s="529"/>
      <c r="AX724" s="529"/>
      <c r="AY724" s="529"/>
      <c r="AZ724" s="529"/>
      <c r="BA724" s="529"/>
      <c r="BB724" s="529"/>
      <c r="BC724" s="529"/>
      <c r="BD724" s="529"/>
      <c r="BE724" s="529"/>
      <c r="BF724" s="529"/>
      <c r="BG724" s="529"/>
      <c r="BH724" s="529"/>
      <c r="BI724" s="529"/>
      <c r="BJ724" s="529"/>
      <c r="BK724" s="529"/>
      <c r="BL724" s="529"/>
      <c r="BM724" s="529"/>
      <c r="BN724" s="529"/>
      <c r="BO724" s="529"/>
      <c r="BP724" s="529"/>
      <c r="BQ724" s="529"/>
      <c r="BR724" s="529"/>
      <c r="BS724" s="529"/>
      <c r="BT724" s="529"/>
      <c r="BU724" s="529"/>
      <c r="BV724" s="529"/>
      <c r="BW724" s="529"/>
      <c r="BX724" s="529"/>
      <c r="BY724" s="529"/>
      <c r="BZ724" s="529"/>
      <c r="CA724" s="529"/>
      <c r="CB724" s="529"/>
      <c r="CC724" s="529"/>
      <c r="CD724" s="529"/>
      <c r="CE724" s="529"/>
      <c r="CF724" s="529"/>
      <c r="CG724" s="529"/>
      <c r="CH724" s="529"/>
      <c r="CI724" s="529"/>
      <c r="CJ724" s="529"/>
      <c r="CK724" s="529"/>
      <c r="CL724" s="529"/>
      <c r="CM724" s="529"/>
      <c r="CN724" s="529"/>
      <c r="CO724" s="529"/>
      <c r="CP724" s="529"/>
      <c r="CQ724" s="529"/>
    </row>
    <row r="725" spans="1:95" s="70" customFormat="1" x14ac:dyDescent="0.2">
      <c r="A725" s="11">
        <v>174</v>
      </c>
      <c r="B725" s="277"/>
      <c r="C725" s="278"/>
      <c r="D725" s="278"/>
      <c r="E725" s="1452" t="s">
        <v>135</v>
      </c>
      <c r="F725" s="1453"/>
      <c r="G725" s="1453"/>
      <c r="H725" s="1453"/>
      <c r="I725" s="1453"/>
      <c r="J725" s="1453"/>
      <c r="K725" s="1453"/>
      <c r="L725" s="1454"/>
      <c r="M725" s="407">
        <f>SUBTOTAL(9,M726:M727)</f>
        <v>0</v>
      </c>
      <c r="N725" s="410">
        <f t="shared" ref="N725:AC725" si="166">SUBTOTAL(9,N726:N727)</f>
        <v>0</v>
      </c>
      <c r="O725" s="414">
        <f t="shared" si="166"/>
        <v>0</v>
      </c>
      <c r="P725" s="413">
        <f t="shared" si="166"/>
        <v>0</v>
      </c>
      <c r="Q725" s="415">
        <f t="shared" si="166"/>
        <v>0</v>
      </c>
      <c r="R725" s="414">
        <f t="shared" si="166"/>
        <v>0</v>
      </c>
      <c r="S725" s="414">
        <f t="shared" si="166"/>
        <v>0</v>
      </c>
      <c r="T725" s="414">
        <f t="shared" si="166"/>
        <v>0</v>
      </c>
      <c r="U725" s="414">
        <f t="shared" si="166"/>
        <v>0</v>
      </c>
      <c r="V725" s="414">
        <f t="shared" si="166"/>
        <v>0</v>
      </c>
      <c r="W725" s="414">
        <f t="shared" si="166"/>
        <v>0</v>
      </c>
      <c r="X725" s="414">
        <f t="shared" si="166"/>
        <v>0</v>
      </c>
      <c r="Y725" s="414">
        <f t="shared" si="166"/>
        <v>0</v>
      </c>
      <c r="Z725" s="414">
        <f t="shared" si="166"/>
        <v>0</v>
      </c>
      <c r="AA725" s="414">
        <f t="shared" si="166"/>
        <v>0</v>
      </c>
      <c r="AB725" s="424">
        <f t="shared" si="166"/>
        <v>0</v>
      </c>
      <c r="AC725" s="407">
        <f t="shared" si="166"/>
        <v>0</v>
      </c>
      <c r="AD725" s="996"/>
      <c r="AE725" s="997"/>
      <c r="AF725" s="997"/>
      <c r="AG725" s="536"/>
      <c r="AH725" s="529"/>
      <c r="AI725" s="529"/>
      <c r="AJ725" s="529"/>
      <c r="AK725" s="529"/>
      <c r="AL725" s="529"/>
      <c r="AM725" s="529"/>
      <c r="AN725" s="529"/>
      <c r="AO725" s="529"/>
      <c r="AP725" s="529"/>
      <c r="AQ725" s="529"/>
      <c r="AR725" s="529"/>
      <c r="AS725" s="529"/>
      <c r="AT725" s="529"/>
      <c r="AU725" s="529"/>
      <c r="AV725" s="529"/>
      <c r="AW725" s="529"/>
      <c r="AX725" s="529"/>
      <c r="AY725" s="529"/>
      <c r="AZ725" s="529"/>
      <c r="BA725" s="529"/>
      <c r="BB725" s="529"/>
      <c r="BC725" s="529"/>
      <c r="BD725" s="529"/>
      <c r="BE725" s="529"/>
      <c r="BF725" s="529"/>
      <c r="BG725" s="529"/>
      <c r="BH725" s="529"/>
      <c r="BI725" s="529"/>
      <c r="BJ725" s="529"/>
      <c r="BK725" s="529"/>
      <c r="BL725" s="529"/>
      <c r="BM725" s="529"/>
      <c r="BN725" s="529"/>
      <c r="BO725" s="529"/>
      <c r="BP725" s="529"/>
      <c r="BQ725" s="529"/>
      <c r="BR725" s="529"/>
      <c r="BS725" s="529"/>
      <c r="BT725" s="529"/>
      <c r="BU725" s="529"/>
      <c r="BV725" s="529"/>
      <c r="BW725" s="529"/>
      <c r="BX725" s="529"/>
      <c r="BY725" s="529"/>
      <c r="BZ725" s="529"/>
      <c r="CA725" s="529"/>
      <c r="CB725" s="529"/>
      <c r="CC725" s="529"/>
      <c r="CD725" s="529"/>
      <c r="CE725" s="529"/>
      <c r="CF725" s="529"/>
      <c r="CG725" s="529"/>
      <c r="CH725" s="529"/>
      <c r="CI725" s="529"/>
      <c r="CJ725" s="529"/>
      <c r="CK725" s="529"/>
      <c r="CL725" s="529"/>
      <c r="CM725" s="529"/>
      <c r="CN725" s="529"/>
      <c r="CO725" s="529"/>
      <c r="CP725" s="529"/>
      <c r="CQ725" s="529"/>
    </row>
    <row r="726" spans="1:95" s="70" customFormat="1" x14ac:dyDescent="0.2">
      <c r="A726" s="11">
        <v>175</v>
      </c>
      <c r="B726" s="277"/>
      <c r="C726" s="278"/>
      <c r="D726" s="278"/>
      <c r="E726" s="278"/>
      <c r="F726" s="1455" t="s">
        <v>136</v>
      </c>
      <c r="G726" s="1456"/>
      <c r="H726" s="1456"/>
      <c r="I726" s="1456"/>
      <c r="J726" s="1456"/>
      <c r="K726" s="1456"/>
      <c r="L726" s="1457"/>
      <c r="M726" s="698">
        <v>0</v>
      </c>
      <c r="N726" s="699">
        <v>0</v>
      </c>
      <c r="O726" s="700">
        <v>0</v>
      </c>
      <c r="P726" s="700">
        <v>0</v>
      </c>
      <c r="Q726" s="705">
        <v>0</v>
      </c>
      <c r="R726" s="700">
        <v>0</v>
      </c>
      <c r="S726" s="701">
        <v>0</v>
      </c>
      <c r="T726" s="700">
        <v>0</v>
      </c>
      <c r="U726" s="701">
        <v>0</v>
      </c>
      <c r="V726" s="700">
        <v>0</v>
      </c>
      <c r="W726" s="701">
        <v>0</v>
      </c>
      <c r="X726" s="700">
        <v>0</v>
      </c>
      <c r="Y726" s="701">
        <v>0</v>
      </c>
      <c r="Z726" s="700">
        <v>0</v>
      </c>
      <c r="AA726" s="701">
        <v>0</v>
      </c>
      <c r="AB726" s="706">
        <v>0</v>
      </c>
      <c r="AC726" s="698">
        <v>0</v>
      </c>
      <c r="AD726" s="996"/>
      <c r="AE726" s="997"/>
      <c r="AF726" s="997"/>
      <c r="AG726" s="536"/>
      <c r="AH726" s="529"/>
      <c r="AI726" s="529"/>
      <c r="AJ726" s="529"/>
      <c r="AK726" s="529"/>
      <c r="AL726" s="529"/>
      <c r="AM726" s="529"/>
      <c r="AN726" s="529"/>
      <c r="AO726" s="529"/>
      <c r="AP726" s="529"/>
      <c r="AQ726" s="529"/>
      <c r="AR726" s="529"/>
      <c r="AS726" s="529"/>
      <c r="AT726" s="529"/>
      <c r="AU726" s="529"/>
      <c r="AV726" s="529"/>
      <c r="AW726" s="529"/>
      <c r="AX726" s="529"/>
      <c r="AY726" s="529"/>
      <c r="AZ726" s="529"/>
      <c r="BA726" s="529"/>
      <c r="BB726" s="529"/>
      <c r="BC726" s="529"/>
      <c r="BD726" s="529"/>
      <c r="BE726" s="529"/>
      <c r="BF726" s="529"/>
      <c r="BG726" s="529"/>
      <c r="BH726" s="529"/>
      <c r="BI726" s="529"/>
      <c r="BJ726" s="529"/>
      <c r="BK726" s="529"/>
      <c r="BL726" s="529"/>
      <c r="BM726" s="529"/>
      <c r="BN726" s="529"/>
      <c r="BO726" s="529"/>
      <c r="BP726" s="529"/>
      <c r="BQ726" s="529"/>
      <c r="BR726" s="529"/>
      <c r="BS726" s="529"/>
      <c r="BT726" s="529"/>
      <c r="BU726" s="529"/>
      <c r="BV726" s="529"/>
      <c r="BW726" s="529"/>
      <c r="BX726" s="529"/>
      <c r="BY726" s="529"/>
      <c r="BZ726" s="529"/>
      <c r="CA726" s="529"/>
      <c r="CB726" s="529"/>
      <c r="CC726" s="529"/>
      <c r="CD726" s="529"/>
      <c r="CE726" s="529"/>
      <c r="CF726" s="529"/>
      <c r="CG726" s="529"/>
      <c r="CH726" s="529"/>
      <c r="CI726" s="529"/>
      <c r="CJ726" s="529"/>
      <c r="CK726" s="529"/>
      <c r="CL726" s="529"/>
      <c r="CM726" s="529"/>
      <c r="CN726" s="529"/>
      <c r="CO726" s="529"/>
      <c r="CP726" s="529"/>
      <c r="CQ726" s="529"/>
    </row>
    <row r="727" spans="1:95" s="70" customFormat="1" x14ac:dyDescent="0.2">
      <c r="A727" s="11">
        <v>176</v>
      </c>
      <c r="B727" s="277"/>
      <c r="C727" s="278"/>
      <c r="D727" s="278"/>
      <c r="E727" s="278"/>
      <c r="F727" s="1458" t="s">
        <v>137</v>
      </c>
      <c r="G727" s="1459"/>
      <c r="H727" s="1459"/>
      <c r="I727" s="1459"/>
      <c r="J727" s="1459"/>
      <c r="K727" s="1459"/>
      <c r="L727" s="1460"/>
      <c r="M727" s="698">
        <v>0</v>
      </c>
      <c r="N727" s="699">
        <v>0</v>
      </c>
      <c r="O727" s="700">
        <v>0</v>
      </c>
      <c r="P727" s="700">
        <v>0</v>
      </c>
      <c r="Q727" s="705">
        <v>0</v>
      </c>
      <c r="R727" s="700">
        <v>0</v>
      </c>
      <c r="S727" s="701">
        <v>0</v>
      </c>
      <c r="T727" s="700">
        <v>0</v>
      </c>
      <c r="U727" s="701">
        <v>0</v>
      </c>
      <c r="V727" s="700">
        <v>0</v>
      </c>
      <c r="W727" s="701">
        <v>0</v>
      </c>
      <c r="X727" s="700">
        <v>0</v>
      </c>
      <c r="Y727" s="701">
        <v>0</v>
      </c>
      <c r="Z727" s="700">
        <v>0</v>
      </c>
      <c r="AA727" s="701">
        <v>0</v>
      </c>
      <c r="AB727" s="706">
        <v>0</v>
      </c>
      <c r="AC727" s="698">
        <v>0</v>
      </c>
      <c r="AD727" s="996"/>
      <c r="AE727" s="997"/>
      <c r="AF727" s="997"/>
      <c r="AG727" s="536"/>
      <c r="AH727" s="529"/>
      <c r="AI727" s="529"/>
      <c r="AJ727" s="529"/>
      <c r="AK727" s="529"/>
      <c r="AL727" s="529"/>
      <c r="AM727" s="529"/>
      <c r="AN727" s="529"/>
      <c r="AO727" s="529"/>
      <c r="AP727" s="529"/>
      <c r="AQ727" s="529"/>
      <c r="AR727" s="529"/>
      <c r="AS727" s="529"/>
      <c r="AT727" s="529"/>
      <c r="AU727" s="529"/>
      <c r="AV727" s="529"/>
      <c r="AW727" s="529"/>
      <c r="AX727" s="529"/>
      <c r="AY727" s="529"/>
      <c r="AZ727" s="529"/>
      <c r="BA727" s="529"/>
      <c r="BB727" s="529"/>
      <c r="BC727" s="529"/>
      <c r="BD727" s="529"/>
      <c r="BE727" s="529"/>
      <c r="BF727" s="529"/>
      <c r="BG727" s="529"/>
      <c r="BH727" s="529"/>
      <c r="BI727" s="529"/>
      <c r="BJ727" s="529"/>
      <c r="BK727" s="529"/>
      <c r="BL727" s="529"/>
      <c r="BM727" s="529"/>
      <c r="BN727" s="529"/>
      <c r="BO727" s="529"/>
      <c r="BP727" s="529"/>
      <c r="BQ727" s="529"/>
      <c r="BR727" s="529"/>
      <c r="BS727" s="529"/>
      <c r="BT727" s="529"/>
      <c r="BU727" s="529"/>
      <c r="BV727" s="529"/>
      <c r="BW727" s="529"/>
      <c r="BX727" s="529"/>
      <c r="BY727" s="529"/>
      <c r="BZ727" s="529"/>
      <c r="CA727" s="529"/>
      <c r="CB727" s="529"/>
      <c r="CC727" s="529"/>
      <c r="CD727" s="529"/>
      <c r="CE727" s="529"/>
      <c r="CF727" s="529"/>
      <c r="CG727" s="529"/>
      <c r="CH727" s="529"/>
      <c r="CI727" s="529"/>
      <c r="CJ727" s="529"/>
      <c r="CK727" s="529"/>
      <c r="CL727" s="529"/>
      <c r="CM727" s="529"/>
      <c r="CN727" s="529"/>
      <c r="CO727" s="529"/>
      <c r="CP727" s="529"/>
      <c r="CQ727" s="529"/>
    </row>
    <row r="728" spans="1:95" s="70" customFormat="1" x14ac:dyDescent="0.2">
      <c r="A728" s="11">
        <v>177</v>
      </c>
      <c r="B728" s="277"/>
      <c r="C728" s="278"/>
      <c r="D728" s="278"/>
      <c r="E728" s="1452" t="s">
        <v>550</v>
      </c>
      <c r="F728" s="1453"/>
      <c r="G728" s="1453"/>
      <c r="H728" s="1453"/>
      <c r="I728" s="1453"/>
      <c r="J728" s="1453"/>
      <c r="K728" s="1453"/>
      <c r="L728" s="1454"/>
      <c r="M728" s="407">
        <f>SUBTOTAL(9,M729:M730)</f>
        <v>0</v>
      </c>
      <c r="N728" s="410">
        <f t="shared" ref="N728:AC728" si="167">SUBTOTAL(9,N729:N730)</f>
        <v>0</v>
      </c>
      <c r="O728" s="414">
        <f t="shared" si="167"/>
        <v>0</v>
      </c>
      <c r="P728" s="413">
        <f t="shared" si="167"/>
        <v>0</v>
      </c>
      <c r="Q728" s="415">
        <f t="shared" si="167"/>
        <v>0</v>
      </c>
      <c r="R728" s="414">
        <f t="shared" si="167"/>
        <v>0</v>
      </c>
      <c r="S728" s="414">
        <f t="shared" si="167"/>
        <v>0</v>
      </c>
      <c r="T728" s="414">
        <f t="shared" si="167"/>
        <v>0</v>
      </c>
      <c r="U728" s="414">
        <f t="shared" si="167"/>
        <v>0</v>
      </c>
      <c r="V728" s="414">
        <f t="shared" si="167"/>
        <v>0</v>
      </c>
      <c r="W728" s="414">
        <f t="shared" si="167"/>
        <v>0</v>
      </c>
      <c r="X728" s="414">
        <f t="shared" si="167"/>
        <v>0</v>
      </c>
      <c r="Y728" s="414">
        <f t="shared" si="167"/>
        <v>0</v>
      </c>
      <c r="Z728" s="414">
        <f t="shared" si="167"/>
        <v>0</v>
      </c>
      <c r="AA728" s="414">
        <f t="shared" si="167"/>
        <v>0</v>
      </c>
      <c r="AB728" s="424">
        <f t="shared" si="167"/>
        <v>0</v>
      </c>
      <c r="AC728" s="407">
        <f t="shared" si="167"/>
        <v>0</v>
      </c>
      <c r="AD728" s="996"/>
      <c r="AE728" s="997"/>
      <c r="AF728" s="997"/>
      <c r="AG728" s="536"/>
      <c r="AH728" s="529"/>
      <c r="AI728" s="529"/>
      <c r="AJ728" s="529"/>
      <c r="AK728" s="529"/>
      <c r="AL728" s="529"/>
      <c r="AM728" s="529"/>
      <c r="AN728" s="529"/>
      <c r="AO728" s="529"/>
      <c r="AP728" s="529"/>
      <c r="AQ728" s="529"/>
      <c r="AR728" s="529"/>
      <c r="AS728" s="529"/>
      <c r="AT728" s="529"/>
      <c r="AU728" s="529"/>
      <c r="AV728" s="529"/>
      <c r="AW728" s="529"/>
      <c r="AX728" s="529"/>
      <c r="AY728" s="529"/>
      <c r="AZ728" s="529"/>
      <c r="BA728" s="529"/>
      <c r="BB728" s="529"/>
      <c r="BC728" s="529"/>
      <c r="BD728" s="529"/>
      <c r="BE728" s="529"/>
      <c r="BF728" s="529"/>
      <c r="BG728" s="529"/>
      <c r="BH728" s="529"/>
      <c r="BI728" s="529"/>
      <c r="BJ728" s="529"/>
      <c r="BK728" s="529"/>
      <c r="BL728" s="529"/>
      <c r="BM728" s="529"/>
      <c r="BN728" s="529"/>
      <c r="BO728" s="529"/>
      <c r="BP728" s="529"/>
      <c r="BQ728" s="529"/>
      <c r="BR728" s="529"/>
      <c r="BS728" s="529"/>
      <c r="BT728" s="529"/>
      <c r="BU728" s="529"/>
      <c r="BV728" s="529"/>
      <c r="BW728" s="529"/>
      <c r="BX728" s="529"/>
      <c r="BY728" s="529"/>
      <c r="BZ728" s="529"/>
      <c r="CA728" s="529"/>
      <c r="CB728" s="529"/>
      <c r="CC728" s="529"/>
      <c r="CD728" s="529"/>
      <c r="CE728" s="529"/>
      <c r="CF728" s="529"/>
      <c r="CG728" s="529"/>
      <c r="CH728" s="529"/>
      <c r="CI728" s="529"/>
      <c r="CJ728" s="529"/>
      <c r="CK728" s="529"/>
      <c r="CL728" s="529"/>
      <c r="CM728" s="529"/>
      <c r="CN728" s="529"/>
      <c r="CO728" s="529"/>
      <c r="CP728" s="529"/>
      <c r="CQ728" s="529"/>
    </row>
    <row r="729" spans="1:95" s="70" customFormat="1" x14ac:dyDescent="0.2">
      <c r="A729" s="11">
        <v>178</v>
      </c>
      <c r="B729" s="277"/>
      <c r="C729" s="278"/>
      <c r="D729" s="278"/>
      <c r="E729" s="278"/>
      <c r="F729" s="1455" t="s">
        <v>551</v>
      </c>
      <c r="G729" s="1456"/>
      <c r="H729" s="1456"/>
      <c r="I729" s="1456"/>
      <c r="J729" s="1456"/>
      <c r="K729" s="1456"/>
      <c r="L729" s="1457"/>
      <c r="M729" s="698">
        <v>0</v>
      </c>
      <c r="N729" s="699">
        <v>0</v>
      </c>
      <c r="O729" s="700">
        <v>0</v>
      </c>
      <c r="P729" s="700">
        <v>0</v>
      </c>
      <c r="Q729" s="705">
        <v>0</v>
      </c>
      <c r="R729" s="700">
        <v>0</v>
      </c>
      <c r="S729" s="701">
        <v>0</v>
      </c>
      <c r="T729" s="700">
        <v>0</v>
      </c>
      <c r="U729" s="701">
        <v>0</v>
      </c>
      <c r="V729" s="700">
        <v>0</v>
      </c>
      <c r="W729" s="701">
        <v>0</v>
      </c>
      <c r="X729" s="700">
        <v>0</v>
      </c>
      <c r="Y729" s="701">
        <v>0</v>
      </c>
      <c r="Z729" s="700">
        <v>0</v>
      </c>
      <c r="AA729" s="701">
        <v>0</v>
      </c>
      <c r="AB729" s="706">
        <v>0</v>
      </c>
      <c r="AC729" s="698">
        <v>0</v>
      </c>
      <c r="AD729" s="996"/>
      <c r="AE729" s="997"/>
      <c r="AF729" s="997"/>
      <c r="AG729" s="536"/>
      <c r="AH729" s="529"/>
      <c r="AI729" s="529"/>
      <c r="AJ729" s="529"/>
      <c r="AK729" s="529"/>
      <c r="AL729" s="529"/>
      <c r="AM729" s="529"/>
      <c r="AN729" s="529"/>
      <c r="AO729" s="529"/>
      <c r="AP729" s="529"/>
      <c r="AQ729" s="529"/>
      <c r="AR729" s="529"/>
      <c r="AS729" s="529"/>
      <c r="AT729" s="529"/>
      <c r="AU729" s="529"/>
      <c r="AV729" s="529"/>
      <c r="AW729" s="529"/>
      <c r="AX729" s="529"/>
      <c r="AY729" s="529"/>
      <c r="AZ729" s="529"/>
      <c r="BA729" s="529"/>
      <c r="BB729" s="529"/>
      <c r="BC729" s="529"/>
      <c r="BD729" s="529"/>
      <c r="BE729" s="529"/>
      <c r="BF729" s="529"/>
      <c r="BG729" s="529"/>
      <c r="BH729" s="529"/>
      <c r="BI729" s="529"/>
      <c r="BJ729" s="529"/>
      <c r="BK729" s="529"/>
      <c r="BL729" s="529"/>
      <c r="BM729" s="529"/>
      <c r="BN729" s="529"/>
      <c r="BO729" s="529"/>
      <c r="BP729" s="529"/>
      <c r="BQ729" s="529"/>
      <c r="BR729" s="529"/>
      <c r="BS729" s="529"/>
      <c r="BT729" s="529"/>
      <c r="BU729" s="529"/>
      <c r="BV729" s="529"/>
      <c r="BW729" s="529"/>
      <c r="BX729" s="529"/>
      <c r="BY729" s="529"/>
      <c r="BZ729" s="529"/>
      <c r="CA729" s="529"/>
      <c r="CB729" s="529"/>
      <c r="CC729" s="529"/>
      <c r="CD729" s="529"/>
      <c r="CE729" s="529"/>
      <c r="CF729" s="529"/>
      <c r="CG729" s="529"/>
      <c r="CH729" s="529"/>
      <c r="CI729" s="529"/>
      <c r="CJ729" s="529"/>
      <c r="CK729" s="529"/>
      <c r="CL729" s="529"/>
      <c r="CM729" s="529"/>
      <c r="CN729" s="529"/>
      <c r="CO729" s="529"/>
      <c r="CP729" s="529"/>
      <c r="CQ729" s="529"/>
    </row>
    <row r="730" spans="1:95" s="70" customFormat="1" x14ac:dyDescent="0.2">
      <c r="A730" s="11">
        <v>179</v>
      </c>
      <c r="B730" s="277"/>
      <c r="C730" s="278"/>
      <c r="D730" s="278"/>
      <c r="E730" s="278"/>
      <c r="F730" s="1458" t="s">
        <v>552</v>
      </c>
      <c r="G730" s="1459"/>
      <c r="H730" s="1459"/>
      <c r="I730" s="1459"/>
      <c r="J730" s="1459"/>
      <c r="K730" s="1459"/>
      <c r="L730" s="1460"/>
      <c r="M730" s="698">
        <v>0</v>
      </c>
      <c r="N730" s="699">
        <v>0</v>
      </c>
      <c r="O730" s="700">
        <v>0</v>
      </c>
      <c r="P730" s="700">
        <v>0</v>
      </c>
      <c r="Q730" s="705">
        <v>0</v>
      </c>
      <c r="R730" s="700">
        <v>0</v>
      </c>
      <c r="S730" s="701">
        <v>0</v>
      </c>
      <c r="T730" s="700">
        <v>0</v>
      </c>
      <c r="U730" s="701">
        <v>0</v>
      </c>
      <c r="V730" s="700">
        <v>0</v>
      </c>
      <c r="W730" s="701">
        <v>0</v>
      </c>
      <c r="X730" s="700">
        <v>0</v>
      </c>
      <c r="Y730" s="701">
        <v>0</v>
      </c>
      <c r="Z730" s="700">
        <v>0</v>
      </c>
      <c r="AA730" s="701">
        <v>0</v>
      </c>
      <c r="AB730" s="706">
        <v>0</v>
      </c>
      <c r="AC730" s="698">
        <v>0</v>
      </c>
      <c r="AD730" s="996"/>
      <c r="AE730" s="997"/>
      <c r="AF730" s="997"/>
      <c r="AG730" s="536"/>
      <c r="AH730" s="529"/>
      <c r="AI730" s="529"/>
      <c r="AJ730" s="529"/>
      <c r="AK730" s="529"/>
      <c r="AL730" s="529"/>
      <c r="AM730" s="529"/>
      <c r="AN730" s="529"/>
      <c r="AO730" s="529"/>
      <c r="AP730" s="529"/>
      <c r="AQ730" s="529"/>
      <c r="AR730" s="529"/>
      <c r="AS730" s="529"/>
      <c r="AT730" s="529"/>
      <c r="AU730" s="529"/>
      <c r="AV730" s="529"/>
      <c r="AW730" s="529"/>
      <c r="AX730" s="529"/>
      <c r="AY730" s="529"/>
      <c r="AZ730" s="529"/>
      <c r="BA730" s="529"/>
      <c r="BB730" s="529"/>
      <c r="BC730" s="529"/>
      <c r="BD730" s="529"/>
      <c r="BE730" s="529"/>
      <c r="BF730" s="529"/>
      <c r="BG730" s="529"/>
      <c r="BH730" s="529"/>
      <c r="BI730" s="529"/>
      <c r="BJ730" s="529"/>
      <c r="BK730" s="529"/>
      <c r="BL730" s="529"/>
      <c r="BM730" s="529"/>
      <c r="BN730" s="529"/>
      <c r="BO730" s="529"/>
      <c r="BP730" s="529"/>
      <c r="BQ730" s="529"/>
      <c r="BR730" s="529"/>
      <c r="BS730" s="529"/>
      <c r="BT730" s="529"/>
      <c r="BU730" s="529"/>
      <c r="BV730" s="529"/>
      <c r="BW730" s="529"/>
      <c r="BX730" s="529"/>
      <c r="BY730" s="529"/>
      <c r="BZ730" s="529"/>
      <c r="CA730" s="529"/>
      <c r="CB730" s="529"/>
      <c r="CC730" s="529"/>
      <c r="CD730" s="529"/>
      <c r="CE730" s="529"/>
      <c r="CF730" s="529"/>
      <c r="CG730" s="529"/>
      <c r="CH730" s="529"/>
      <c r="CI730" s="529"/>
      <c r="CJ730" s="529"/>
      <c r="CK730" s="529"/>
      <c r="CL730" s="529"/>
      <c r="CM730" s="529"/>
      <c r="CN730" s="529"/>
      <c r="CO730" s="529"/>
      <c r="CP730" s="529"/>
      <c r="CQ730" s="529"/>
    </row>
    <row r="731" spans="1:95" s="70" customFormat="1" x14ac:dyDescent="0.2">
      <c r="A731" s="11">
        <v>180</v>
      </c>
      <c r="B731" s="277"/>
      <c r="C731" s="278"/>
      <c r="D731" s="278"/>
      <c r="E731" s="1452" t="s">
        <v>553</v>
      </c>
      <c r="F731" s="1453"/>
      <c r="G731" s="1453"/>
      <c r="H731" s="1453"/>
      <c r="I731" s="1453"/>
      <c r="J731" s="1453"/>
      <c r="K731" s="1453"/>
      <c r="L731" s="1454"/>
      <c r="M731" s="407">
        <f>SUBTOTAL(9,M732:M733)</f>
        <v>0</v>
      </c>
      <c r="N731" s="410">
        <f t="shared" ref="N731:AC731" si="168">SUBTOTAL(9,N732:N733)</f>
        <v>0</v>
      </c>
      <c r="O731" s="414">
        <f t="shared" si="168"/>
        <v>0</v>
      </c>
      <c r="P731" s="413">
        <f t="shared" si="168"/>
        <v>0</v>
      </c>
      <c r="Q731" s="415">
        <f t="shared" si="168"/>
        <v>0</v>
      </c>
      <c r="R731" s="414">
        <f t="shared" si="168"/>
        <v>0</v>
      </c>
      <c r="S731" s="414">
        <f t="shared" si="168"/>
        <v>0</v>
      </c>
      <c r="T731" s="414">
        <f t="shared" si="168"/>
        <v>0</v>
      </c>
      <c r="U731" s="414">
        <f t="shared" si="168"/>
        <v>0</v>
      </c>
      <c r="V731" s="414">
        <f t="shared" si="168"/>
        <v>0</v>
      </c>
      <c r="W731" s="414">
        <f t="shared" si="168"/>
        <v>0</v>
      </c>
      <c r="X731" s="414">
        <f t="shared" si="168"/>
        <v>0</v>
      </c>
      <c r="Y731" s="414">
        <f t="shared" si="168"/>
        <v>0</v>
      </c>
      <c r="Z731" s="414">
        <f t="shared" si="168"/>
        <v>0</v>
      </c>
      <c r="AA731" s="414">
        <f t="shared" si="168"/>
        <v>0</v>
      </c>
      <c r="AB731" s="424">
        <f t="shared" si="168"/>
        <v>0</v>
      </c>
      <c r="AC731" s="407">
        <f t="shared" si="168"/>
        <v>0</v>
      </c>
      <c r="AD731" s="996"/>
      <c r="AE731" s="997"/>
      <c r="AF731" s="997"/>
      <c r="AG731" s="536"/>
      <c r="AH731" s="529"/>
      <c r="AI731" s="529"/>
      <c r="AJ731" s="529"/>
      <c r="AK731" s="529"/>
      <c r="AL731" s="529"/>
      <c r="AM731" s="529"/>
      <c r="AN731" s="529"/>
      <c r="AO731" s="529"/>
      <c r="AP731" s="529"/>
      <c r="AQ731" s="529"/>
      <c r="AR731" s="529"/>
      <c r="AS731" s="529"/>
      <c r="AT731" s="529"/>
      <c r="AU731" s="529"/>
      <c r="AV731" s="529"/>
      <c r="AW731" s="529"/>
      <c r="AX731" s="529"/>
      <c r="AY731" s="529"/>
      <c r="AZ731" s="529"/>
      <c r="BA731" s="529"/>
      <c r="BB731" s="529"/>
      <c r="BC731" s="529"/>
      <c r="BD731" s="529"/>
      <c r="BE731" s="529"/>
      <c r="BF731" s="529"/>
      <c r="BG731" s="529"/>
      <c r="BH731" s="529"/>
      <c r="BI731" s="529"/>
      <c r="BJ731" s="529"/>
      <c r="BK731" s="529"/>
      <c r="BL731" s="529"/>
      <c r="BM731" s="529"/>
      <c r="BN731" s="529"/>
      <c r="BO731" s="529"/>
      <c r="BP731" s="529"/>
      <c r="BQ731" s="529"/>
      <c r="BR731" s="529"/>
      <c r="BS731" s="529"/>
      <c r="BT731" s="529"/>
      <c r="BU731" s="529"/>
      <c r="BV731" s="529"/>
      <c r="BW731" s="529"/>
      <c r="BX731" s="529"/>
      <c r="BY731" s="529"/>
      <c r="BZ731" s="529"/>
      <c r="CA731" s="529"/>
      <c r="CB731" s="529"/>
      <c r="CC731" s="529"/>
      <c r="CD731" s="529"/>
      <c r="CE731" s="529"/>
      <c r="CF731" s="529"/>
      <c r="CG731" s="529"/>
      <c r="CH731" s="529"/>
      <c r="CI731" s="529"/>
      <c r="CJ731" s="529"/>
      <c r="CK731" s="529"/>
      <c r="CL731" s="529"/>
      <c r="CM731" s="529"/>
      <c r="CN731" s="529"/>
      <c r="CO731" s="529"/>
      <c r="CP731" s="529"/>
      <c r="CQ731" s="529"/>
    </row>
    <row r="732" spans="1:95" s="70" customFormat="1" x14ac:dyDescent="0.2">
      <c r="A732" s="11">
        <v>181</v>
      </c>
      <c r="B732" s="277"/>
      <c r="C732" s="278"/>
      <c r="D732" s="278"/>
      <c r="E732" s="278"/>
      <c r="F732" s="1455" t="s">
        <v>554</v>
      </c>
      <c r="G732" s="1456"/>
      <c r="H732" s="1456"/>
      <c r="I732" s="1456"/>
      <c r="J732" s="1456"/>
      <c r="K732" s="1456"/>
      <c r="L732" s="1457"/>
      <c r="M732" s="698">
        <v>0</v>
      </c>
      <c r="N732" s="699">
        <v>0</v>
      </c>
      <c r="O732" s="700">
        <v>0</v>
      </c>
      <c r="P732" s="700">
        <v>0</v>
      </c>
      <c r="Q732" s="705">
        <v>0</v>
      </c>
      <c r="R732" s="700">
        <v>0</v>
      </c>
      <c r="S732" s="701">
        <v>0</v>
      </c>
      <c r="T732" s="700">
        <v>0</v>
      </c>
      <c r="U732" s="701">
        <v>0</v>
      </c>
      <c r="V732" s="700">
        <v>0</v>
      </c>
      <c r="W732" s="701">
        <v>0</v>
      </c>
      <c r="X732" s="700">
        <v>0</v>
      </c>
      <c r="Y732" s="701">
        <v>0</v>
      </c>
      <c r="Z732" s="700">
        <v>0</v>
      </c>
      <c r="AA732" s="701">
        <v>0</v>
      </c>
      <c r="AB732" s="706">
        <v>0</v>
      </c>
      <c r="AC732" s="698">
        <v>0</v>
      </c>
      <c r="AD732" s="996"/>
      <c r="AE732" s="997"/>
      <c r="AF732" s="997"/>
      <c r="AG732" s="536"/>
      <c r="AH732" s="529"/>
      <c r="AI732" s="529"/>
      <c r="AJ732" s="529"/>
      <c r="AK732" s="529"/>
      <c r="AL732" s="529"/>
      <c r="AM732" s="529"/>
      <c r="AN732" s="529"/>
      <c r="AO732" s="529"/>
      <c r="AP732" s="529"/>
      <c r="AQ732" s="529"/>
      <c r="AR732" s="529"/>
      <c r="AS732" s="529"/>
      <c r="AT732" s="529"/>
      <c r="AU732" s="529"/>
      <c r="AV732" s="529"/>
      <c r="AW732" s="529"/>
      <c r="AX732" s="529"/>
      <c r="AY732" s="529"/>
      <c r="AZ732" s="529"/>
      <c r="BA732" s="529"/>
      <c r="BB732" s="529"/>
      <c r="BC732" s="529"/>
      <c r="BD732" s="529"/>
      <c r="BE732" s="529"/>
      <c r="BF732" s="529"/>
      <c r="BG732" s="529"/>
      <c r="BH732" s="529"/>
      <c r="BI732" s="529"/>
      <c r="BJ732" s="529"/>
      <c r="BK732" s="529"/>
      <c r="BL732" s="529"/>
      <c r="BM732" s="529"/>
      <c r="BN732" s="529"/>
      <c r="BO732" s="529"/>
      <c r="BP732" s="529"/>
      <c r="BQ732" s="529"/>
      <c r="BR732" s="529"/>
      <c r="BS732" s="529"/>
      <c r="BT732" s="529"/>
      <c r="BU732" s="529"/>
      <c r="BV732" s="529"/>
      <c r="BW732" s="529"/>
      <c r="BX732" s="529"/>
      <c r="BY732" s="529"/>
      <c r="BZ732" s="529"/>
      <c r="CA732" s="529"/>
      <c r="CB732" s="529"/>
      <c r="CC732" s="529"/>
      <c r="CD732" s="529"/>
      <c r="CE732" s="529"/>
      <c r="CF732" s="529"/>
      <c r="CG732" s="529"/>
      <c r="CH732" s="529"/>
      <c r="CI732" s="529"/>
      <c r="CJ732" s="529"/>
      <c r="CK732" s="529"/>
      <c r="CL732" s="529"/>
      <c r="CM732" s="529"/>
      <c r="CN732" s="529"/>
      <c r="CO732" s="529"/>
      <c r="CP732" s="529"/>
      <c r="CQ732" s="529"/>
    </row>
    <row r="733" spans="1:95" s="70" customFormat="1" x14ac:dyDescent="0.2">
      <c r="A733" s="11">
        <v>182</v>
      </c>
      <c r="B733" s="277"/>
      <c r="C733" s="278"/>
      <c r="D733" s="278"/>
      <c r="E733" s="278"/>
      <c r="F733" s="1458" t="s">
        <v>555</v>
      </c>
      <c r="G733" s="1459"/>
      <c r="H733" s="1459"/>
      <c r="I733" s="1459"/>
      <c r="J733" s="1459"/>
      <c r="K733" s="1459"/>
      <c r="L733" s="1460"/>
      <c r="M733" s="698">
        <v>0</v>
      </c>
      <c r="N733" s="699">
        <v>0</v>
      </c>
      <c r="O733" s="700">
        <v>0</v>
      </c>
      <c r="P733" s="700">
        <v>0</v>
      </c>
      <c r="Q733" s="705">
        <v>0</v>
      </c>
      <c r="R733" s="700">
        <v>0</v>
      </c>
      <c r="S733" s="701">
        <v>0</v>
      </c>
      <c r="T733" s="700">
        <v>0</v>
      </c>
      <c r="U733" s="701">
        <v>0</v>
      </c>
      <c r="V733" s="700">
        <v>0</v>
      </c>
      <c r="W733" s="701">
        <v>0</v>
      </c>
      <c r="X733" s="700">
        <v>0</v>
      </c>
      <c r="Y733" s="701">
        <v>0</v>
      </c>
      <c r="Z733" s="700">
        <v>0</v>
      </c>
      <c r="AA733" s="701">
        <v>0</v>
      </c>
      <c r="AB733" s="706">
        <v>0</v>
      </c>
      <c r="AC733" s="698">
        <v>0</v>
      </c>
      <c r="AD733" s="996"/>
      <c r="AE733" s="997"/>
      <c r="AF733" s="997"/>
      <c r="AG733" s="536"/>
      <c r="AH733" s="529"/>
      <c r="AI733" s="529"/>
      <c r="AJ733" s="529"/>
      <c r="AK733" s="529"/>
      <c r="AL733" s="529"/>
      <c r="AM733" s="529"/>
      <c r="AN733" s="529"/>
      <c r="AO733" s="529"/>
      <c r="AP733" s="529"/>
      <c r="AQ733" s="529"/>
      <c r="AR733" s="529"/>
      <c r="AS733" s="529"/>
      <c r="AT733" s="529"/>
      <c r="AU733" s="529"/>
      <c r="AV733" s="529"/>
      <c r="AW733" s="529"/>
      <c r="AX733" s="529"/>
      <c r="AY733" s="529"/>
      <c r="AZ733" s="529"/>
      <c r="BA733" s="529"/>
      <c r="BB733" s="529"/>
      <c r="BC733" s="529"/>
      <c r="BD733" s="529"/>
      <c r="BE733" s="529"/>
      <c r="BF733" s="529"/>
      <c r="BG733" s="529"/>
      <c r="BH733" s="529"/>
      <c r="BI733" s="529"/>
      <c r="BJ733" s="529"/>
      <c r="BK733" s="529"/>
      <c r="BL733" s="529"/>
      <c r="BM733" s="529"/>
      <c r="BN733" s="529"/>
      <c r="BO733" s="529"/>
      <c r="BP733" s="529"/>
      <c r="BQ733" s="529"/>
      <c r="BR733" s="529"/>
      <c r="BS733" s="529"/>
      <c r="BT733" s="529"/>
      <c r="BU733" s="529"/>
      <c r="BV733" s="529"/>
      <c r="BW733" s="529"/>
      <c r="BX733" s="529"/>
      <c r="BY733" s="529"/>
      <c r="BZ733" s="529"/>
      <c r="CA733" s="529"/>
      <c r="CB733" s="529"/>
      <c r="CC733" s="529"/>
      <c r="CD733" s="529"/>
      <c r="CE733" s="529"/>
      <c r="CF733" s="529"/>
      <c r="CG733" s="529"/>
      <c r="CH733" s="529"/>
      <c r="CI733" s="529"/>
      <c r="CJ733" s="529"/>
      <c r="CK733" s="529"/>
      <c r="CL733" s="529"/>
      <c r="CM733" s="529"/>
      <c r="CN733" s="529"/>
      <c r="CO733" s="529"/>
      <c r="CP733" s="529"/>
      <c r="CQ733" s="529"/>
    </row>
    <row r="734" spans="1:95" s="70" customFormat="1" x14ac:dyDescent="0.2">
      <c r="A734" s="11">
        <v>183</v>
      </c>
      <c r="B734" s="277"/>
      <c r="C734" s="278"/>
      <c r="D734" s="1485" t="s">
        <v>24</v>
      </c>
      <c r="E734" s="1486"/>
      <c r="F734" s="1486"/>
      <c r="G734" s="1486"/>
      <c r="H734" s="1486"/>
      <c r="I734" s="1486"/>
      <c r="J734" s="1486"/>
      <c r="K734" s="1486"/>
      <c r="L734" s="1487"/>
      <c r="M734" s="407">
        <f>SUBTOTAL(9,M735:M737)</f>
        <v>0</v>
      </c>
      <c r="N734" s="410">
        <f t="shared" ref="N734:AC734" si="169">SUBTOTAL(9,N735:N737)</f>
        <v>0</v>
      </c>
      <c r="O734" s="414">
        <f t="shared" si="169"/>
        <v>0</v>
      </c>
      <c r="P734" s="413">
        <f t="shared" si="169"/>
        <v>0</v>
      </c>
      <c r="Q734" s="415">
        <f t="shared" si="169"/>
        <v>0</v>
      </c>
      <c r="R734" s="414">
        <f t="shared" si="169"/>
        <v>0</v>
      </c>
      <c r="S734" s="414">
        <f t="shared" si="169"/>
        <v>0</v>
      </c>
      <c r="T734" s="414">
        <f t="shared" si="169"/>
        <v>0</v>
      </c>
      <c r="U734" s="414">
        <f t="shared" si="169"/>
        <v>0</v>
      </c>
      <c r="V734" s="414">
        <f t="shared" si="169"/>
        <v>0</v>
      </c>
      <c r="W734" s="414">
        <f t="shared" si="169"/>
        <v>0</v>
      </c>
      <c r="X734" s="414">
        <f t="shared" si="169"/>
        <v>0</v>
      </c>
      <c r="Y734" s="414">
        <f t="shared" si="169"/>
        <v>0</v>
      </c>
      <c r="Z734" s="414">
        <f t="shared" si="169"/>
        <v>0</v>
      </c>
      <c r="AA734" s="414">
        <f t="shared" si="169"/>
        <v>0</v>
      </c>
      <c r="AB734" s="424">
        <f t="shared" si="169"/>
        <v>0</v>
      </c>
      <c r="AC734" s="407">
        <f t="shared" si="169"/>
        <v>0</v>
      </c>
      <c r="AD734" s="996"/>
      <c r="AE734" s="997"/>
      <c r="AF734" s="997"/>
      <c r="AG734" s="536"/>
      <c r="AH734" s="529"/>
      <c r="AI734" s="529"/>
      <c r="AJ734" s="529"/>
      <c r="AK734" s="529"/>
      <c r="AL734" s="529"/>
      <c r="AM734" s="529"/>
      <c r="AN734" s="529"/>
      <c r="AO734" s="529"/>
      <c r="AP734" s="529"/>
      <c r="AQ734" s="529"/>
      <c r="AR734" s="529"/>
      <c r="AS734" s="529"/>
      <c r="AT734" s="529"/>
      <c r="AU734" s="529"/>
      <c r="AV734" s="529"/>
      <c r="AW734" s="529"/>
      <c r="AX734" s="529"/>
      <c r="AY734" s="529"/>
      <c r="AZ734" s="529"/>
      <c r="BA734" s="529"/>
      <c r="BB734" s="529"/>
      <c r="BC734" s="529"/>
      <c r="BD734" s="529"/>
      <c r="BE734" s="529"/>
      <c r="BF734" s="529"/>
      <c r="BG734" s="529"/>
      <c r="BH734" s="529"/>
      <c r="BI734" s="529"/>
      <c r="BJ734" s="529"/>
      <c r="BK734" s="529"/>
      <c r="BL734" s="529"/>
      <c r="BM734" s="529"/>
      <c r="BN734" s="529"/>
      <c r="BO734" s="529"/>
      <c r="BP734" s="529"/>
      <c r="BQ734" s="529"/>
      <c r="BR734" s="529"/>
      <c r="BS734" s="529"/>
      <c r="BT734" s="529"/>
      <c r="BU734" s="529"/>
      <c r="BV734" s="529"/>
      <c r="BW734" s="529"/>
      <c r="BX734" s="529"/>
      <c r="BY734" s="529"/>
      <c r="BZ734" s="529"/>
      <c r="CA734" s="529"/>
      <c r="CB734" s="529"/>
      <c r="CC734" s="529"/>
      <c r="CD734" s="529"/>
      <c r="CE734" s="529"/>
      <c r="CF734" s="529"/>
      <c r="CG734" s="529"/>
      <c r="CH734" s="529"/>
      <c r="CI734" s="529"/>
      <c r="CJ734" s="529"/>
      <c r="CK734" s="529"/>
      <c r="CL734" s="529"/>
      <c r="CM734" s="529"/>
      <c r="CN734" s="529"/>
      <c r="CO734" s="529"/>
      <c r="CP734" s="529"/>
      <c r="CQ734" s="529"/>
    </row>
    <row r="735" spans="1:95" s="70" customFormat="1" x14ac:dyDescent="0.2">
      <c r="A735" s="11">
        <v>184</v>
      </c>
      <c r="B735" s="277"/>
      <c r="C735" s="278"/>
      <c r="D735" s="278"/>
      <c r="E735" s="278"/>
      <c r="F735" s="1455" t="s">
        <v>156</v>
      </c>
      <c r="G735" s="1456"/>
      <c r="H735" s="1456"/>
      <c r="I735" s="1456"/>
      <c r="J735" s="1456"/>
      <c r="K735" s="1456"/>
      <c r="L735" s="1457"/>
      <c r="M735" s="698">
        <v>0</v>
      </c>
      <c r="N735" s="699">
        <v>0</v>
      </c>
      <c r="O735" s="700">
        <v>0</v>
      </c>
      <c r="P735" s="700">
        <v>0</v>
      </c>
      <c r="Q735" s="705">
        <v>0</v>
      </c>
      <c r="R735" s="700">
        <v>0</v>
      </c>
      <c r="S735" s="701">
        <v>0</v>
      </c>
      <c r="T735" s="700">
        <v>0</v>
      </c>
      <c r="U735" s="701">
        <v>0</v>
      </c>
      <c r="V735" s="700">
        <v>0</v>
      </c>
      <c r="W735" s="701">
        <v>0</v>
      </c>
      <c r="X735" s="700">
        <v>0</v>
      </c>
      <c r="Y735" s="701">
        <v>0</v>
      </c>
      <c r="Z735" s="700">
        <v>0</v>
      </c>
      <c r="AA735" s="701">
        <v>0</v>
      </c>
      <c r="AB735" s="706">
        <v>0</v>
      </c>
      <c r="AC735" s="698">
        <v>0</v>
      </c>
      <c r="AD735" s="996"/>
      <c r="AE735" s="997"/>
      <c r="AF735" s="997"/>
      <c r="AG735" s="536"/>
      <c r="AH735" s="529"/>
      <c r="AI735" s="529"/>
      <c r="AJ735" s="529"/>
      <c r="AK735" s="529"/>
      <c r="AL735" s="529"/>
      <c r="AM735" s="529"/>
      <c r="AN735" s="529"/>
      <c r="AO735" s="529"/>
      <c r="AP735" s="529"/>
      <c r="AQ735" s="529"/>
      <c r="AR735" s="529"/>
      <c r="AS735" s="529"/>
      <c r="AT735" s="529"/>
      <c r="AU735" s="529"/>
      <c r="AV735" s="529"/>
      <c r="AW735" s="529"/>
      <c r="AX735" s="529"/>
      <c r="AY735" s="529"/>
      <c r="AZ735" s="529"/>
      <c r="BA735" s="529"/>
      <c r="BB735" s="529"/>
      <c r="BC735" s="529"/>
      <c r="BD735" s="529"/>
      <c r="BE735" s="529"/>
      <c r="BF735" s="529"/>
      <c r="BG735" s="529"/>
      <c r="BH735" s="529"/>
      <c r="BI735" s="529"/>
      <c r="BJ735" s="529"/>
      <c r="BK735" s="529"/>
      <c r="BL735" s="529"/>
      <c r="BM735" s="529"/>
      <c r="BN735" s="529"/>
      <c r="BO735" s="529"/>
      <c r="BP735" s="529"/>
      <c r="BQ735" s="529"/>
      <c r="BR735" s="529"/>
      <c r="BS735" s="529"/>
      <c r="BT735" s="529"/>
      <c r="BU735" s="529"/>
      <c r="BV735" s="529"/>
      <c r="BW735" s="529"/>
      <c r="BX735" s="529"/>
      <c r="BY735" s="529"/>
      <c r="BZ735" s="529"/>
      <c r="CA735" s="529"/>
      <c r="CB735" s="529"/>
      <c r="CC735" s="529"/>
      <c r="CD735" s="529"/>
      <c r="CE735" s="529"/>
      <c r="CF735" s="529"/>
      <c r="CG735" s="529"/>
      <c r="CH735" s="529"/>
      <c r="CI735" s="529"/>
      <c r="CJ735" s="529"/>
      <c r="CK735" s="529"/>
      <c r="CL735" s="529"/>
      <c r="CM735" s="529"/>
      <c r="CN735" s="529"/>
      <c r="CO735" s="529"/>
      <c r="CP735" s="529"/>
      <c r="CQ735" s="529"/>
    </row>
    <row r="736" spans="1:95" s="70" customFormat="1" x14ac:dyDescent="0.2">
      <c r="A736" s="11">
        <v>185</v>
      </c>
      <c r="B736" s="277"/>
      <c r="C736" s="278"/>
      <c r="D736" s="278"/>
      <c r="E736" s="278"/>
      <c r="F736" s="1449" t="s">
        <v>157</v>
      </c>
      <c r="G736" s="1450"/>
      <c r="H736" s="1450"/>
      <c r="I736" s="1450"/>
      <c r="J736" s="1450"/>
      <c r="K736" s="1450"/>
      <c r="L736" s="1451"/>
      <c r="M736" s="698">
        <v>0</v>
      </c>
      <c r="N736" s="699">
        <v>0</v>
      </c>
      <c r="O736" s="700">
        <v>0</v>
      </c>
      <c r="P736" s="700">
        <v>0</v>
      </c>
      <c r="Q736" s="705">
        <v>0</v>
      </c>
      <c r="R736" s="700">
        <v>0</v>
      </c>
      <c r="S736" s="701">
        <v>0</v>
      </c>
      <c r="T736" s="700">
        <v>0</v>
      </c>
      <c r="U736" s="701">
        <v>0</v>
      </c>
      <c r="V736" s="700">
        <v>0</v>
      </c>
      <c r="W736" s="701">
        <v>0</v>
      </c>
      <c r="X736" s="700">
        <v>0</v>
      </c>
      <c r="Y736" s="701">
        <v>0</v>
      </c>
      <c r="Z736" s="700">
        <v>0</v>
      </c>
      <c r="AA736" s="701">
        <v>0</v>
      </c>
      <c r="AB736" s="706">
        <v>0</v>
      </c>
      <c r="AC736" s="698">
        <v>0</v>
      </c>
      <c r="AD736" s="996"/>
      <c r="AE736" s="997"/>
      <c r="AF736" s="997"/>
      <c r="AG736" s="536"/>
      <c r="AH736" s="248">
        <f>SUM(X734,X725,X722,X716,X704,X697,X689,X685,X681,X675,X665,X656,X653,X644,X641,X633,X623,X630,X619,X611,X607,X603,X597,X592,X587,X578,X569,X566,X555,X548,X545,X541,X538,X533,X529,X519,X514,X509,X708,X525)</f>
        <v>0</v>
      </c>
      <c r="AI736" s="529"/>
      <c r="AJ736" s="529"/>
      <c r="AK736" s="529"/>
      <c r="AL736" s="529"/>
      <c r="AM736" s="529"/>
      <c r="AN736" s="529"/>
      <c r="AO736" s="529"/>
      <c r="AP736" s="529"/>
      <c r="AQ736" s="529"/>
      <c r="AR736" s="529"/>
      <c r="AS736" s="529"/>
      <c r="AT736" s="529"/>
      <c r="AU736" s="529"/>
      <c r="AV736" s="529"/>
      <c r="AW736" s="529"/>
      <c r="AX736" s="529"/>
      <c r="AY736" s="529"/>
      <c r="AZ736" s="529"/>
      <c r="BA736" s="529"/>
      <c r="BB736" s="529"/>
      <c r="BC736" s="529"/>
      <c r="BD736" s="529"/>
      <c r="BE736" s="529"/>
      <c r="BF736" s="529"/>
      <c r="BG736" s="529"/>
      <c r="BH736" s="529"/>
      <c r="BI736" s="529"/>
      <c r="BJ736" s="529"/>
      <c r="BK736" s="529"/>
      <c r="BL736" s="529"/>
      <c r="BM736" s="529"/>
      <c r="BN736" s="529"/>
      <c r="BO736" s="529"/>
      <c r="BP736" s="529"/>
      <c r="BQ736" s="529"/>
      <c r="BR736" s="529"/>
      <c r="BS736" s="529"/>
      <c r="BT736" s="529"/>
      <c r="BU736" s="529"/>
      <c r="BV736" s="529"/>
      <c r="BW736" s="529"/>
      <c r="BX736" s="529"/>
      <c r="BY736" s="529"/>
      <c r="BZ736" s="529"/>
      <c r="CA736" s="529"/>
      <c r="CB736" s="529"/>
      <c r="CC736" s="529"/>
      <c r="CD736" s="529"/>
      <c r="CE736" s="529"/>
      <c r="CF736" s="529"/>
      <c r="CG736" s="529"/>
      <c r="CH736" s="529"/>
      <c r="CI736" s="529"/>
      <c r="CJ736" s="529"/>
      <c r="CK736" s="529"/>
      <c r="CL736" s="529"/>
      <c r="CM736" s="529"/>
      <c r="CN736" s="529"/>
      <c r="CO736" s="529"/>
      <c r="CP736" s="529"/>
      <c r="CQ736" s="529"/>
    </row>
    <row r="737" spans="1:95" s="70" customFormat="1" x14ac:dyDescent="0.2">
      <c r="A737" s="11">
        <v>186</v>
      </c>
      <c r="B737" s="277"/>
      <c r="C737" s="278"/>
      <c r="D737" s="278"/>
      <c r="E737" s="278"/>
      <c r="F737" s="1458" t="s">
        <v>25</v>
      </c>
      <c r="G737" s="1459"/>
      <c r="H737" s="1459"/>
      <c r="I737" s="1459"/>
      <c r="J737" s="1459"/>
      <c r="K737" s="1459"/>
      <c r="L737" s="1460"/>
      <c r="M737" s="698">
        <v>0</v>
      </c>
      <c r="N737" s="699">
        <v>0</v>
      </c>
      <c r="O737" s="700">
        <v>0</v>
      </c>
      <c r="P737" s="700">
        <v>0</v>
      </c>
      <c r="Q737" s="705">
        <v>0</v>
      </c>
      <c r="R737" s="700">
        <v>0</v>
      </c>
      <c r="S737" s="701">
        <v>0</v>
      </c>
      <c r="T737" s="700">
        <v>0</v>
      </c>
      <c r="U737" s="701">
        <v>0</v>
      </c>
      <c r="V737" s="700">
        <v>0</v>
      </c>
      <c r="W737" s="701">
        <v>0</v>
      </c>
      <c r="X737" s="700">
        <v>0</v>
      </c>
      <c r="Y737" s="701">
        <v>0</v>
      </c>
      <c r="Z737" s="700">
        <v>0</v>
      </c>
      <c r="AA737" s="701">
        <v>0</v>
      </c>
      <c r="AB737" s="706">
        <v>0</v>
      </c>
      <c r="AC737" s="698">
        <v>0</v>
      </c>
      <c r="AD737" s="996"/>
      <c r="AE737" s="997"/>
      <c r="AF737" s="997"/>
      <c r="AG737" s="536"/>
      <c r="AH737" s="529"/>
      <c r="AI737" s="529"/>
      <c r="AJ737" s="529"/>
      <c r="AK737" s="529"/>
      <c r="AL737" s="529"/>
      <c r="AM737" s="529"/>
      <c r="AN737" s="529"/>
      <c r="AO737" s="529"/>
      <c r="AP737" s="529"/>
      <c r="AQ737" s="529"/>
      <c r="AR737" s="529"/>
      <c r="AS737" s="529"/>
      <c r="AT737" s="529"/>
      <c r="AU737" s="529"/>
      <c r="AV737" s="529"/>
      <c r="AW737" s="529"/>
      <c r="AX737" s="529"/>
      <c r="AY737" s="529"/>
      <c r="AZ737" s="529"/>
      <c r="BA737" s="529"/>
      <c r="BB737" s="529"/>
      <c r="BC737" s="529"/>
      <c r="BD737" s="529"/>
      <c r="BE737" s="529"/>
      <c r="BF737" s="529"/>
      <c r="BG737" s="529"/>
      <c r="BH737" s="529"/>
      <c r="BI737" s="529"/>
      <c r="BJ737" s="529"/>
      <c r="BK737" s="529"/>
      <c r="BL737" s="529"/>
      <c r="BM737" s="529"/>
      <c r="BN737" s="529"/>
      <c r="BO737" s="529"/>
      <c r="BP737" s="529"/>
      <c r="BQ737" s="529"/>
      <c r="BR737" s="529"/>
      <c r="BS737" s="529"/>
      <c r="BT737" s="529"/>
      <c r="BU737" s="529"/>
      <c r="BV737" s="529"/>
      <c r="BW737" s="529"/>
      <c r="BX737" s="529"/>
      <c r="BY737" s="529"/>
      <c r="BZ737" s="529"/>
      <c r="CA737" s="529"/>
      <c r="CB737" s="529"/>
      <c r="CC737" s="529"/>
      <c r="CD737" s="529"/>
      <c r="CE737" s="529"/>
      <c r="CF737" s="529"/>
      <c r="CG737" s="529"/>
      <c r="CH737" s="529"/>
      <c r="CI737" s="529"/>
      <c r="CJ737" s="529"/>
      <c r="CK737" s="529"/>
      <c r="CL737" s="529"/>
      <c r="CM737" s="529"/>
      <c r="CN737" s="529"/>
      <c r="CO737" s="529"/>
      <c r="CP737" s="529"/>
      <c r="CQ737" s="529"/>
    </row>
    <row r="738" spans="1:95" s="70" customFormat="1" x14ac:dyDescent="0.2">
      <c r="A738" s="11">
        <v>187</v>
      </c>
      <c r="B738" s="277"/>
      <c r="C738" s="278"/>
      <c r="D738" s="1485" t="s">
        <v>467</v>
      </c>
      <c r="E738" s="1486"/>
      <c r="F738" s="1486"/>
      <c r="G738" s="1486"/>
      <c r="H738" s="1486"/>
      <c r="I738" s="1486"/>
      <c r="J738" s="1486"/>
      <c r="K738" s="1486"/>
      <c r="L738" s="1487"/>
      <c r="M738" s="407">
        <f>SUBTOTAL(9,M739:M740)</f>
        <v>0</v>
      </c>
      <c r="N738" s="1188"/>
      <c r="O738" s="1243"/>
      <c r="P738" s="1243"/>
      <c r="Q738" s="1243"/>
      <c r="R738" s="1243"/>
      <c r="S738" s="1243"/>
      <c r="T738" s="1243"/>
      <c r="U738" s="1243"/>
      <c r="V738" s="1243"/>
      <c r="W738" s="1243"/>
      <c r="X738" s="1243"/>
      <c r="Y738" s="1243"/>
      <c r="Z738" s="1243"/>
      <c r="AA738" s="1243"/>
      <c r="AB738" s="1243"/>
      <c r="AC738" s="1243"/>
      <c r="AD738" s="1017"/>
      <c r="AE738" s="997"/>
      <c r="AF738" s="997"/>
      <c r="AG738" s="536"/>
      <c r="AH738" s="529"/>
      <c r="AI738" s="529"/>
      <c r="AJ738" s="529"/>
      <c r="AK738" s="529"/>
      <c r="AL738" s="529"/>
      <c r="AM738" s="529"/>
      <c r="AN738" s="529"/>
      <c r="AO738" s="529"/>
      <c r="AP738" s="529"/>
      <c r="AQ738" s="529"/>
      <c r="AR738" s="529"/>
      <c r="AS738" s="529"/>
      <c r="AT738" s="529"/>
      <c r="AU738" s="529"/>
      <c r="AV738" s="529"/>
      <c r="AW738" s="529"/>
      <c r="AX738" s="529"/>
      <c r="AY738" s="529"/>
      <c r="AZ738" s="529"/>
      <c r="BA738" s="529"/>
      <c r="BB738" s="529"/>
      <c r="BC738" s="529"/>
      <c r="BD738" s="529"/>
      <c r="BE738" s="529"/>
      <c r="BF738" s="529"/>
      <c r="BG738" s="529"/>
      <c r="BH738" s="529"/>
      <c r="BI738" s="529"/>
      <c r="BJ738" s="529"/>
      <c r="BK738" s="529"/>
      <c r="BL738" s="529"/>
      <c r="BM738" s="529"/>
      <c r="BN738" s="529"/>
      <c r="BO738" s="529"/>
      <c r="BP738" s="529"/>
      <c r="BQ738" s="529"/>
      <c r="BR738" s="529"/>
      <c r="BS738" s="529"/>
      <c r="BT738" s="529"/>
      <c r="BU738" s="529"/>
      <c r="BV738" s="529"/>
      <c r="BW738" s="529"/>
      <c r="BX738" s="529"/>
      <c r="BY738" s="529"/>
      <c r="BZ738" s="529"/>
      <c r="CA738" s="529"/>
      <c r="CB738" s="529"/>
      <c r="CC738" s="529"/>
      <c r="CD738" s="529"/>
      <c r="CE738" s="529"/>
      <c r="CF738" s="529"/>
      <c r="CG738" s="529"/>
      <c r="CH738" s="529"/>
      <c r="CI738" s="529"/>
      <c r="CJ738" s="529"/>
      <c r="CK738" s="529"/>
      <c r="CL738" s="529"/>
      <c r="CM738" s="529"/>
      <c r="CN738" s="529"/>
      <c r="CO738" s="529"/>
      <c r="CP738" s="529"/>
      <c r="CQ738" s="529"/>
    </row>
    <row r="739" spans="1:95" s="70" customFormat="1" x14ac:dyDescent="0.2">
      <c r="A739" s="11">
        <v>188</v>
      </c>
      <c r="B739" s="277"/>
      <c r="C739" s="278"/>
      <c r="D739" s="278"/>
      <c r="E739" s="278"/>
      <c r="F739" s="1455" t="s">
        <v>466</v>
      </c>
      <c r="G739" s="1456"/>
      <c r="H739" s="1456"/>
      <c r="I739" s="1456"/>
      <c r="J739" s="1456"/>
      <c r="K739" s="1456"/>
      <c r="L739" s="1457"/>
      <c r="M739" s="698">
        <v>0</v>
      </c>
      <c r="N739" s="1244"/>
      <c r="O739" s="1244"/>
      <c r="P739" s="1244"/>
      <c r="Q739" s="1244"/>
      <c r="R739" s="1244"/>
      <c r="S739" s="1244"/>
      <c r="T739" s="1244"/>
      <c r="U739" s="1244"/>
      <c r="V739" s="1244"/>
      <c r="W739" s="1244"/>
      <c r="X739" s="1244"/>
      <c r="Y739" s="1244"/>
      <c r="Z739" s="1244"/>
      <c r="AA739" s="1244"/>
      <c r="AB739" s="1244"/>
      <c r="AC739" s="1244"/>
      <c r="AD739" s="1017"/>
      <c r="AE739" s="997"/>
      <c r="AF739" s="997"/>
      <c r="AG739" s="536"/>
      <c r="AH739" s="529"/>
      <c r="AI739" s="529"/>
      <c r="AJ739" s="529"/>
      <c r="AK739" s="529"/>
      <c r="AL739" s="529"/>
      <c r="AM739" s="529"/>
      <c r="AN739" s="529"/>
      <c r="AO739" s="529"/>
      <c r="AP739" s="529"/>
      <c r="AQ739" s="529"/>
      <c r="AR739" s="529"/>
      <c r="AS739" s="529"/>
      <c r="AT739" s="529"/>
      <c r="AU739" s="529"/>
      <c r="AV739" s="529"/>
      <c r="AW739" s="529"/>
      <c r="AX739" s="529"/>
      <c r="AY739" s="529"/>
      <c r="AZ739" s="529"/>
      <c r="BA739" s="529"/>
      <c r="BB739" s="529"/>
      <c r="BC739" s="529"/>
      <c r="BD739" s="529"/>
      <c r="BE739" s="529"/>
      <c r="BF739" s="529"/>
      <c r="BG739" s="529"/>
      <c r="BH739" s="529"/>
      <c r="BI739" s="529"/>
      <c r="BJ739" s="529"/>
      <c r="BK739" s="529"/>
      <c r="BL739" s="529"/>
      <c r="BM739" s="529"/>
      <c r="BN739" s="529"/>
      <c r="BO739" s="529"/>
      <c r="BP739" s="529"/>
      <c r="BQ739" s="529"/>
      <c r="BR739" s="529"/>
      <c r="BS739" s="529"/>
      <c r="BT739" s="529"/>
      <c r="BU739" s="529"/>
      <c r="BV739" s="529"/>
      <c r="BW739" s="529"/>
      <c r="BX739" s="529"/>
      <c r="BY739" s="529"/>
      <c r="BZ739" s="529"/>
      <c r="CA739" s="529"/>
      <c r="CB739" s="529"/>
      <c r="CC739" s="529"/>
      <c r="CD739" s="529"/>
      <c r="CE739" s="529"/>
      <c r="CF739" s="529"/>
      <c r="CG739" s="529"/>
      <c r="CH739" s="529"/>
      <c r="CI739" s="529"/>
      <c r="CJ739" s="529"/>
      <c r="CK739" s="529"/>
      <c r="CL739" s="529"/>
      <c r="CM739" s="529"/>
      <c r="CN739" s="529"/>
      <c r="CO739" s="529"/>
      <c r="CP739" s="529"/>
      <c r="CQ739" s="529"/>
    </row>
    <row r="740" spans="1:95" s="70" customFormat="1" x14ac:dyDescent="0.2">
      <c r="A740" s="11">
        <v>189</v>
      </c>
      <c r="B740" s="526"/>
      <c r="C740" s="527"/>
      <c r="D740" s="527"/>
      <c r="E740" s="528"/>
      <c r="F740" s="1449" t="s">
        <v>576</v>
      </c>
      <c r="G740" s="1450"/>
      <c r="H740" s="1450"/>
      <c r="I740" s="1450"/>
      <c r="J740" s="1450"/>
      <c r="K740" s="1450"/>
      <c r="L740" s="1451"/>
      <c r="M740" s="698">
        <v>0</v>
      </c>
      <c r="N740" s="961"/>
      <c r="O740" s="961"/>
      <c r="P740" s="961"/>
      <c r="Q740" s="961"/>
      <c r="R740" s="961"/>
      <c r="S740" s="961"/>
      <c r="T740" s="961"/>
      <c r="U740" s="961"/>
      <c r="V740" s="961"/>
      <c r="W740" s="961"/>
      <c r="X740" s="961"/>
      <c r="Y740" s="961"/>
      <c r="Z740" s="961"/>
      <c r="AA740" s="961"/>
      <c r="AB740" s="961"/>
      <c r="AC740" s="961"/>
      <c r="AD740" s="1017"/>
      <c r="AE740" s="997"/>
      <c r="AF740" s="997"/>
      <c r="AG740" s="536"/>
      <c r="AH740" s="529"/>
      <c r="AI740" s="529"/>
      <c r="AJ740" s="529"/>
      <c r="AK740" s="529"/>
      <c r="AL740" s="529"/>
      <c r="AM740" s="529"/>
      <c r="AN740" s="529"/>
      <c r="AO740" s="529"/>
      <c r="AP740" s="529"/>
      <c r="AQ740" s="529"/>
      <c r="AR740" s="529"/>
      <c r="AS740" s="529"/>
      <c r="AT740" s="529"/>
      <c r="AU740" s="529"/>
      <c r="AV740" s="529"/>
      <c r="AW740" s="529"/>
      <c r="AX740" s="529"/>
      <c r="AY740" s="529"/>
      <c r="AZ740" s="529"/>
      <c r="BA740" s="529"/>
      <c r="BB740" s="529"/>
      <c r="BC740" s="529"/>
      <c r="BD740" s="529"/>
      <c r="BE740" s="529"/>
      <c r="BF740" s="529"/>
      <c r="BG740" s="529"/>
      <c r="BH740" s="529"/>
      <c r="BI740" s="529"/>
      <c r="BJ740" s="529"/>
      <c r="BK740" s="529"/>
      <c r="BL740" s="529"/>
      <c r="BM740" s="529"/>
      <c r="BN740" s="529"/>
      <c r="BO740" s="529"/>
      <c r="BP740" s="529"/>
      <c r="BQ740" s="529"/>
      <c r="BR740" s="529"/>
      <c r="BS740" s="529"/>
      <c r="BT740" s="529"/>
      <c r="BU740" s="529"/>
      <c r="BV740" s="529"/>
      <c r="BW740" s="529"/>
      <c r="BX740" s="529"/>
      <c r="BY740" s="529"/>
      <c r="BZ740" s="529"/>
      <c r="CA740" s="529"/>
      <c r="CB740" s="529"/>
      <c r="CC740" s="529"/>
      <c r="CD740" s="529"/>
      <c r="CE740" s="529"/>
      <c r="CF740" s="529"/>
      <c r="CG740" s="529"/>
      <c r="CH740" s="529"/>
      <c r="CI740" s="529"/>
      <c r="CJ740" s="529"/>
      <c r="CK740" s="529"/>
      <c r="CL740" s="529"/>
      <c r="CM740" s="529"/>
      <c r="CN740" s="529"/>
      <c r="CO740" s="529"/>
      <c r="CP740" s="529"/>
      <c r="CQ740" s="529"/>
    </row>
    <row r="741" spans="1:95" s="70" customFormat="1" ht="7.5" customHeight="1" x14ac:dyDescent="0.2">
      <c r="A741" s="11"/>
      <c r="B741" s="1679"/>
      <c r="C741" s="1680"/>
      <c r="D741" s="1680"/>
      <c r="E741" s="1680"/>
      <c r="F741" s="1680"/>
      <c r="G741" s="1680"/>
      <c r="H741" s="1680"/>
      <c r="I741" s="1680"/>
      <c r="J741" s="1680"/>
      <c r="K741" s="1680"/>
      <c r="L741" s="1680"/>
      <c r="M741" s="1680"/>
      <c r="N741" s="1680"/>
      <c r="O741" s="1680"/>
      <c r="P741" s="1680"/>
      <c r="Q741" s="1680"/>
      <c r="R741" s="1680"/>
      <c r="S741" s="1680"/>
      <c r="T741" s="1680"/>
      <c r="U741" s="1680"/>
      <c r="V741" s="1680"/>
      <c r="W741" s="1680"/>
      <c r="X741" s="1680"/>
      <c r="Y741" s="1680"/>
      <c r="Z741" s="1680"/>
      <c r="AA741" s="1680"/>
      <c r="AB741" s="1680"/>
      <c r="AC741" s="1680"/>
      <c r="AD741" s="1680"/>
      <c r="AE741" s="1680"/>
      <c r="AF741" s="1680"/>
      <c r="AG741" s="536"/>
      <c r="AH741" s="529"/>
      <c r="AI741" s="529"/>
      <c r="AJ741" s="529"/>
      <c r="AK741" s="529"/>
      <c r="AL741" s="529"/>
      <c r="AM741" s="529"/>
      <c r="AN741" s="529"/>
      <c r="AO741" s="529"/>
      <c r="AP741" s="529"/>
      <c r="AQ741" s="529"/>
      <c r="AR741" s="529"/>
      <c r="AS741" s="529"/>
      <c r="AT741" s="529"/>
      <c r="AU741" s="529"/>
      <c r="AV741" s="529"/>
      <c r="AW741" s="529"/>
      <c r="AX741" s="529"/>
      <c r="AY741" s="529"/>
      <c r="AZ741" s="529"/>
      <c r="BA741" s="529"/>
      <c r="BB741" s="529"/>
      <c r="BC741" s="529"/>
      <c r="BD741" s="529"/>
      <c r="BE741" s="529"/>
      <c r="BF741" s="529"/>
      <c r="BG741" s="529"/>
      <c r="BH741" s="529"/>
      <c r="BI741" s="529"/>
      <c r="BJ741" s="529"/>
      <c r="BK741" s="529"/>
      <c r="BL741" s="529"/>
      <c r="BM741" s="529"/>
      <c r="BN741" s="529"/>
      <c r="BO741" s="529"/>
      <c r="BP741" s="529"/>
      <c r="BQ741" s="529"/>
      <c r="BR741" s="529"/>
      <c r="BS741" s="529"/>
      <c r="BT741" s="529"/>
      <c r="BU741" s="529"/>
      <c r="BV741" s="529"/>
      <c r="BW741" s="529"/>
      <c r="BX741" s="529"/>
      <c r="BY741" s="529"/>
      <c r="BZ741" s="529"/>
      <c r="CA741" s="529"/>
      <c r="CB741" s="529"/>
      <c r="CC741" s="529"/>
      <c r="CD741" s="529"/>
      <c r="CE741" s="529"/>
      <c r="CF741" s="529"/>
      <c r="CG741" s="529"/>
      <c r="CH741" s="529"/>
      <c r="CI741" s="529"/>
      <c r="CJ741" s="529"/>
      <c r="CK741" s="529"/>
      <c r="CL741" s="529"/>
      <c r="CM741" s="529"/>
      <c r="CN741" s="529"/>
      <c r="CO741" s="529"/>
      <c r="CP741" s="529"/>
      <c r="CQ741" s="529"/>
    </row>
    <row r="742" spans="1:95" s="70" customFormat="1" ht="22.5" customHeight="1" x14ac:dyDescent="0.2">
      <c r="A742" s="11">
        <v>323</v>
      </c>
      <c r="B742" s="1538" t="s">
        <v>159</v>
      </c>
      <c r="C742" s="1539"/>
      <c r="D742" s="1539"/>
      <c r="E742" s="1539"/>
      <c r="F742" s="1539"/>
      <c r="G742" s="1539"/>
      <c r="H742" s="1539"/>
      <c r="I742" s="1539"/>
      <c r="J742" s="1539"/>
      <c r="K742" s="1539"/>
      <c r="L742" s="1539"/>
      <c r="M742" s="461">
        <f>SUBTOTAL(9,M507:M741)</f>
        <v>0</v>
      </c>
      <c r="N742" s="410">
        <f t="shared" ref="N742:AC742" si="170">SUBTOTAL(9,N509:N740)</f>
        <v>0</v>
      </c>
      <c r="O742" s="414">
        <f t="shared" si="170"/>
        <v>0</v>
      </c>
      <c r="P742" s="413">
        <f t="shared" si="170"/>
        <v>0</v>
      </c>
      <c r="Q742" s="415">
        <f t="shared" si="170"/>
        <v>0</v>
      </c>
      <c r="R742" s="414">
        <f t="shared" si="170"/>
        <v>0</v>
      </c>
      <c r="S742" s="414">
        <f t="shared" si="170"/>
        <v>0</v>
      </c>
      <c r="T742" s="414">
        <f t="shared" si="170"/>
        <v>0</v>
      </c>
      <c r="U742" s="414">
        <f t="shared" si="170"/>
        <v>0</v>
      </c>
      <c r="V742" s="414">
        <f t="shared" si="170"/>
        <v>0</v>
      </c>
      <c r="W742" s="414">
        <f t="shared" si="170"/>
        <v>0</v>
      </c>
      <c r="X742" s="414">
        <f t="shared" si="170"/>
        <v>0</v>
      </c>
      <c r="Y742" s="414">
        <f t="shared" si="170"/>
        <v>0</v>
      </c>
      <c r="Z742" s="414">
        <f t="shared" si="170"/>
        <v>0</v>
      </c>
      <c r="AA742" s="414">
        <f t="shared" si="170"/>
        <v>0</v>
      </c>
      <c r="AB742" s="414">
        <f t="shared" si="170"/>
        <v>0</v>
      </c>
      <c r="AC742" s="424">
        <f t="shared" si="170"/>
        <v>0</v>
      </c>
      <c r="AD742" s="1017"/>
      <c r="AE742" s="997"/>
      <c r="AF742" s="997"/>
      <c r="AG742" s="536"/>
      <c r="AH742" s="529"/>
      <c r="AI742" s="529"/>
      <c r="AJ742" s="529"/>
      <c r="AK742" s="529"/>
      <c r="AL742" s="529"/>
      <c r="AM742" s="529"/>
      <c r="AN742" s="529"/>
      <c r="AO742" s="529"/>
      <c r="AP742" s="529"/>
      <c r="AQ742" s="529"/>
      <c r="AR742" s="529"/>
      <c r="AS742" s="529"/>
      <c r="AT742" s="529"/>
      <c r="AU742" s="529"/>
      <c r="AV742" s="529"/>
      <c r="AW742" s="529"/>
      <c r="AX742" s="529"/>
      <c r="AY742" s="529"/>
      <c r="AZ742" s="529"/>
      <c r="BA742" s="529"/>
      <c r="BB742" s="529"/>
      <c r="BC742" s="529"/>
      <c r="BD742" s="529"/>
      <c r="BE742" s="529"/>
      <c r="BF742" s="529"/>
      <c r="BG742" s="529"/>
      <c r="BH742" s="529"/>
      <c r="BI742" s="529"/>
      <c r="BJ742" s="529"/>
      <c r="BK742" s="529"/>
      <c r="BL742" s="529"/>
      <c r="BM742" s="529"/>
      <c r="BN742" s="529"/>
      <c r="BO742" s="529"/>
      <c r="BP742" s="529"/>
      <c r="BQ742" s="529"/>
      <c r="BR742" s="529"/>
      <c r="BS742" s="529"/>
      <c r="BT742" s="529"/>
      <c r="BU742" s="529"/>
      <c r="BV742" s="529"/>
      <c r="BW742" s="529"/>
      <c r="BX742" s="529"/>
      <c r="BY742" s="529"/>
      <c r="BZ742" s="529"/>
      <c r="CA742" s="529"/>
      <c r="CB742" s="529"/>
      <c r="CC742" s="529"/>
      <c r="CD742" s="529"/>
      <c r="CE742" s="529"/>
      <c r="CF742" s="529"/>
      <c r="CG742" s="529"/>
      <c r="CH742" s="529"/>
      <c r="CI742" s="529"/>
      <c r="CJ742" s="529"/>
      <c r="CK742" s="529"/>
      <c r="CL742" s="529"/>
      <c r="CM742" s="529"/>
      <c r="CN742" s="529"/>
      <c r="CO742" s="529"/>
      <c r="CP742" s="529"/>
      <c r="CQ742" s="529"/>
    </row>
    <row r="743" spans="1:95" s="70" customFormat="1" ht="7.5" customHeight="1" x14ac:dyDescent="0.2">
      <c r="A743" s="5"/>
      <c r="B743" s="1801"/>
      <c r="C743" s="1802"/>
      <c r="D743" s="1802"/>
      <c r="E743" s="1802"/>
      <c r="F743" s="1802"/>
      <c r="G743" s="1802"/>
      <c r="H743" s="1802"/>
      <c r="I743" s="1802"/>
      <c r="J743" s="1802"/>
      <c r="K743" s="1802"/>
      <c r="L743" s="1802"/>
      <c r="M743" s="1802"/>
      <c r="N743" s="1802"/>
      <c r="O743" s="1802"/>
      <c r="P743" s="1802"/>
      <c r="Q743" s="1802"/>
      <c r="R743" s="1802"/>
      <c r="S743" s="1802"/>
      <c r="T743" s="1802"/>
      <c r="U743" s="1802"/>
      <c r="V743" s="1802"/>
      <c r="W743" s="1802"/>
      <c r="X743" s="1802"/>
      <c r="Y743" s="1802"/>
      <c r="Z743" s="1802"/>
      <c r="AA743" s="1802"/>
      <c r="AB743" s="1802"/>
      <c r="AC743" s="1802"/>
      <c r="AD743" s="1802"/>
      <c r="AE743" s="1802"/>
      <c r="AF743" s="1802"/>
      <c r="AG743" s="536"/>
      <c r="AH743" s="529"/>
      <c r="AI743" s="529"/>
      <c r="AJ743" s="529"/>
      <c r="AK743" s="529"/>
      <c r="AL743" s="529"/>
      <c r="AM743" s="529"/>
      <c r="AN743" s="529"/>
      <c r="AO743" s="529"/>
      <c r="AP743" s="529"/>
      <c r="AQ743" s="529"/>
      <c r="AR743" s="529"/>
      <c r="AS743" s="529"/>
      <c r="AT743" s="529"/>
      <c r="AU743" s="529"/>
      <c r="AV743" s="529"/>
      <c r="AW743" s="529"/>
      <c r="AX743" s="529"/>
      <c r="AY743" s="529"/>
      <c r="AZ743" s="529"/>
      <c r="BA743" s="529"/>
      <c r="BB743" s="529"/>
      <c r="BC743" s="529"/>
      <c r="BD743" s="529"/>
      <c r="BE743" s="529"/>
      <c r="BF743" s="529"/>
      <c r="BG743" s="529"/>
      <c r="BH743" s="529"/>
      <c r="BI743" s="529"/>
      <c r="BJ743" s="529"/>
      <c r="BK743" s="529"/>
      <c r="BL743" s="529"/>
      <c r="BM743" s="529"/>
      <c r="BN743" s="529"/>
      <c r="BO743" s="529"/>
      <c r="BP743" s="529"/>
      <c r="BQ743" s="529"/>
      <c r="BR743" s="529"/>
      <c r="BS743" s="529"/>
      <c r="BT743" s="529"/>
      <c r="BU743" s="529"/>
      <c r="BV743" s="529"/>
      <c r="BW743" s="529"/>
      <c r="BX743" s="529"/>
      <c r="BY743" s="529"/>
      <c r="BZ743" s="529"/>
      <c r="CA743" s="529"/>
      <c r="CB743" s="529"/>
      <c r="CC743" s="529"/>
      <c r="CD743" s="529"/>
      <c r="CE743" s="529"/>
      <c r="CF743" s="529"/>
      <c r="CG743" s="529"/>
      <c r="CH743" s="529"/>
      <c r="CI743" s="529"/>
      <c r="CJ743" s="529"/>
      <c r="CK743" s="529"/>
      <c r="CL743" s="529"/>
      <c r="CM743" s="529"/>
      <c r="CN743" s="529"/>
      <c r="CO743" s="529"/>
      <c r="CP743" s="529"/>
      <c r="CQ743" s="529"/>
    </row>
    <row r="744" spans="1:95" s="70" customFormat="1" ht="22.5" customHeight="1" outlineLevel="1" x14ac:dyDescent="0.2">
      <c r="A744" s="11">
        <v>325</v>
      </c>
      <c r="B744" s="1513" t="s">
        <v>160</v>
      </c>
      <c r="C744" s="1514"/>
      <c r="D744" s="1514"/>
      <c r="E744" s="1514"/>
      <c r="F744" s="1514"/>
      <c r="G744" s="1514"/>
      <c r="H744" s="1514"/>
      <c r="I744" s="1514"/>
      <c r="J744" s="1514"/>
      <c r="K744" s="1514"/>
      <c r="L744" s="1514"/>
      <c r="M744" s="1514"/>
      <c r="N744" s="1514"/>
      <c r="O744" s="1514"/>
      <c r="P744" s="1514"/>
      <c r="Q744" s="1514"/>
      <c r="R744" s="1514"/>
      <c r="S744" s="1514"/>
      <c r="T744" s="1514"/>
      <c r="U744" s="1514"/>
      <c r="V744" s="1514"/>
      <c r="W744" s="1514"/>
      <c r="X744" s="1514"/>
      <c r="Y744" s="1514"/>
      <c r="Z744" s="1514"/>
      <c r="AA744" s="1514"/>
      <c r="AB744" s="1514"/>
      <c r="AC744" s="1514"/>
      <c r="AD744" s="1514"/>
      <c r="AE744" s="1514"/>
      <c r="AF744" s="1514"/>
      <c r="AG744" s="536"/>
      <c r="AH744" s="529"/>
      <c r="AI744" s="529"/>
      <c r="AJ744" s="529"/>
      <c r="AK744" s="529"/>
      <c r="AL744" s="529"/>
      <c r="AM744" s="529"/>
      <c r="AN744" s="529"/>
      <c r="AO744" s="529"/>
      <c r="AP744" s="529"/>
      <c r="AQ744" s="529"/>
      <c r="AR744" s="529"/>
      <c r="AS744" s="529"/>
      <c r="AT744" s="529"/>
      <c r="AU744" s="529"/>
      <c r="AV744" s="529"/>
      <c r="AW744" s="529"/>
      <c r="AX744" s="529"/>
      <c r="AY744" s="529"/>
      <c r="AZ744" s="529"/>
      <c r="BA744" s="529"/>
      <c r="BB744" s="529"/>
      <c r="BC744" s="529"/>
      <c r="BD744" s="529"/>
      <c r="BE744" s="529"/>
      <c r="BF744" s="529"/>
      <c r="BG744" s="529"/>
      <c r="BH744" s="529"/>
      <c r="BI744" s="529"/>
      <c r="BJ744" s="529"/>
      <c r="BK744" s="529"/>
      <c r="BL744" s="529"/>
      <c r="BM744" s="529"/>
      <c r="BN744" s="529"/>
      <c r="BO744" s="529"/>
      <c r="BP744" s="529"/>
      <c r="BQ744" s="529"/>
      <c r="BR744" s="529"/>
      <c r="BS744" s="529"/>
      <c r="BT744" s="529"/>
      <c r="BU744" s="529"/>
      <c r="BV744" s="529"/>
      <c r="BW744" s="529"/>
      <c r="BX744" s="529"/>
      <c r="BY744" s="529"/>
      <c r="BZ744" s="529"/>
      <c r="CA744" s="529"/>
      <c r="CB744" s="529"/>
      <c r="CC744" s="529"/>
      <c r="CD744" s="529"/>
      <c r="CE744" s="529"/>
      <c r="CF744" s="529"/>
      <c r="CG744" s="529"/>
      <c r="CH744" s="529"/>
      <c r="CI744" s="529"/>
      <c r="CJ744" s="529"/>
      <c r="CK744" s="529"/>
      <c r="CL744" s="529"/>
      <c r="CM744" s="529"/>
      <c r="CN744" s="529"/>
      <c r="CO744" s="529"/>
      <c r="CP744" s="529"/>
      <c r="CQ744" s="529"/>
    </row>
    <row r="745" spans="1:95" s="70" customFormat="1" x14ac:dyDescent="0.2">
      <c r="A745" s="11">
        <v>188</v>
      </c>
      <c r="B745" s="277"/>
      <c r="C745" s="278"/>
      <c r="D745" s="278"/>
      <c r="E745" s="278"/>
      <c r="F745" s="1449" t="s">
        <v>161</v>
      </c>
      <c r="G745" s="1450"/>
      <c r="H745" s="1450"/>
      <c r="I745" s="1450"/>
      <c r="J745" s="1450"/>
      <c r="K745" s="1450"/>
      <c r="L745" s="1451"/>
      <c r="M745" s="698">
        <v>0</v>
      </c>
      <c r="N745" s="1015"/>
      <c r="O745" s="1016"/>
      <c r="P745" s="1016"/>
      <c r="Q745" s="1016"/>
      <c r="R745" s="1016"/>
      <c r="S745" s="1016"/>
      <c r="T745" s="1016"/>
      <c r="U745" s="1016"/>
      <c r="V745" s="1016"/>
      <c r="W745" s="1016"/>
      <c r="X745" s="1016"/>
      <c r="Y745" s="1016"/>
      <c r="Z745" s="1016"/>
      <c r="AA745" s="1016"/>
      <c r="AB745" s="1016"/>
      <c r="AC745" s="1016"/>
      <c r="AD745" s="1017"/>
      <c r="AE745" s="997"/>
      <c r="AF745" s="997"/>
      <c r="AG745" s="536"/>
      <c r="AH745" s="529"/>
      <c r="AI745" s="529"/>
      <c r="AJ745" s="529"/>
      <c r="AK745" s="529"/>
      <c r="AL745" s="529"/>
      <c r="AM745" s="529"/>
      <c r="AN745" s="529"/>
      <c r="AO745" s="529"/>
      <c r="AP745" s="529"/>
      <c r="AQ745" s="529"/>
      <c r="AR745" s="529"/>
      <c r="AS745" s="529"/>
      <c r="AT745" s="529"/>
      <c r="AU745" s="529"/>
      <c r="AV745" s="529"/>
      <c r="AW745" s="529"/>
      <c r="AX745" s="529"/>
      <c r="AY745" s="529"/>
      <c r="AZ745" s="529"/>
      <c r="BA745" s="529"/>
      <c r="BB745" s="529"/>
      <c r="BC745" s="529"/>
      <c r="BD745" s="529"/>
      <c r="BE745" s="529"/>
      <c r="BF745" s="529"/>
      <c r="BG745" s="529"/>
      <c r="BH745" s="529"/>
      <c r="BI745" s="529"/>
      <c r="BJ745" s="529"/>
      <c r="BK745" s="529"/>
      <c r="BL745" s="529"/>
      <c r="BM745" s="529"/>
      <c r="BN745" s="529"/>
      <c r="BO745" s="529"/>
      <c r="BP745" s="529"/>
      <c r="BQ745" s="529"/>
      <c r="BR745" s="529"/>
      <c r="BS745" s="529"/>
      <c r="BT745" s="529"/>
      <c r="BU745" s="529"/>
      <c r="BV745" s="529"/>
      <c r="BW745" s="529"/>
      <c r="BX745" s="529"/>
      <c r="BY745" s="529"/>
      <c r="BZ745" s="529"/>
      <c r="CA745" s="529"/>
      <c r="CB745" s="529"/>
      <c r="CC745" s="529"/>
      <c r="CD745" s="529"/>
      <c r="CE745" s="529"/>
      <c r="CF745" s="529"/>
      <c r="CG745" s="529"/>
      <c r="CH745" s="529"/>
      <c r="CI745" s="529"/>
      <c r="CJ745" s="529"/>
      <c r="CK745" s="529"/>
      <c r="CL745" s="529"/>
      <c r="CM745" s="529"/>
      <c r="CN745" s="529"/>
      <c r="CO745" s="529"/>
      <c r="CP745" s="529"/>
      <c r="CQ745" s="529"/>
    </row>
    <row r="746" spans="1:95" s="70" customFormat="1" ht="7.5" hidden="1" customHeight="1" x14ac:dyDescent="0.2">
      <c r="A746" s="11"/>
      <c r="B746" s="1679"/>
      <c r="C746" s="1680"/>
      <c r="D746" s="1680"/>
      <c r="E746" s="1680"/>
      <c r="F746" s="1680"/>
      <c r="G746" s="1680"/>
      <c r="H746" s="1680"/>
      <c r="I746" s="1680"/>
      <c r="J746" s="1680"/>
      <c r="K746" s="1680"/>
      <c r="L746" s="1680"/>
      <c r="M746" s="1680"/>
      <c r="N746" s="1680"/>
      <c r="O746" s="1680"/>
      <c r="P746" s="1680"/>
      <c r="Q746" s="1680"/>
      <c r="R746" s="1680"/>
      <c r="S746" s="1680"/>
      <c r="T746" s="1680"/>
      <c r="U746" s="1680"/>
      <c r="V746" s="1680"/>
      <c r="W746" s="1680"/>
      <c r="X746" s="1680"/>
      <c r="Y746" s="1680"/>
      <c r="Z746" s="1680"/>
      <c r="AA746" s="1680"/>
      <c r="AB746" s="1680"/>
      <c r="AC746" s="1680"/>
      <c r="AD746" s="1680"/>
      <c r="AE746" s="1680"/>
      <c r="AF746" s="1680"/>
      <c r="AG746" s="536"/>
      <c r="AH746" s="529"/>
      <c r="AI746" s="529"/>
      <c r="AJ746" s="529"/>
      <c r="AK746" s="529"/>
      <c r="AL746" s="529"/>
      <c r="AM746" s="529"/>
      <c r="AN746" s="529"/>
      <c r="AO746" s="529"/>
      <c r="AP746" s="529"/>
      <c r="AQ746" s="529"/>
      <c r="AR746" s="529"/>
      <c r="AS746" s="529"/>
      <c r="AT746" s="529"/>
      <c r="AU746" s="529"/>
      <c r="AV746" s="529"/>
      <c r="AW746" s="529"/>
      <c r="AX746" s="529"/>
      <c r="AY746" s="529"/>
      <c r="AZ746" s="529"/>
      <c r="BA746" s="529"/>
      <c r="BB746" s="529"/>
      <c r="BC746" s="529"/>
      <c r="BD746" s="529"/>
      <c r="BE746" s="529"/>
      <c r="BF746" s="529"/>
      <c r="BG746" s="529"/>
      <c r="BH746" s="529"/>
      <c r="BI746" s="529"/>
      <c r="BJ746" s="529"/>
      <c r="BK746" s="529"/>
      <c r="BL746" s="529"/>
      <c r="BM746" s="529"/>
      <c r="BN746" s="529"/>
      <c r="BO746" s="529"/>
      <c r="BP746" s="529"/>
      <c r="BQ746" s="529"/>
      <c r="BR746" s="529"/>
      <c r="BS746" s="529"/>
      <c r="BT746" s="529"/>
      <c r="BU746" s="529"/>
      <c r="BV746" s="529"/>
      <c r="BW746" s="529"/>
      <c r="BX746" s="529"/>
      <c r="BY746" s="529"/>
      <c r="BZ746" s="529"/>
      <c r="CA746" s="529"/>
      <c r="CB746" s="529"/>
      <c r="CC746" s="529"/>
      <c r="CD746" s="529"/>
      <c r="CE746" s="529"/>
      <c r="CF746" s="529"/>
      <c r="CG746" s="529"/>
      <c r="CH746" s="529"/>
      <c r="CI746" s="529"/>
      <c r="CJ746" s="529"/>
      <c r="CK746" s="529"/>
      <c r="CL746" s="529"/>
      <c r="CM746" s="529"/>
      <c r="CN746" s="529"/>
      <c r="CO746" s="529"/>
      <c r="CP746" s="529"/>
      <c r="CQ746" s="529"/>
    </row>
    <row r="747" spans="1:95" s="70" customFormat="1" x14ac:dyDescent="0.2">
      <c r="A747" s="11">
        <v>187</v>
      </c>
      <c r="B747" s="277"/>
      <c r="C747" s="278"/>
      <c r="D747" s="1485" t="s">
        <v>163</v>
      </c>
      <c r="E747" s="1486"/>
      <c r="F747" s="1486"/>
      <c r="G747" s="1486"/>
      <c r="H747" s="1486"/>
      <c r="I747" s="1486"/>
      <c r="J747" s="1486"/>
      <c r="K747" s="1486"/>
      <c r="L747" s="1487"/>
      <c r="M747" s="407">
        <f>SUBTOTAL(9,M748:M754)</f>
        <v>0</v>
      </c>
      <c r="N747" s="1188"/>
      <c r="O747" s="1243"/>
      <c r="P747" s="1243"/>
      <c r="Q747" s="1243"/>
      <c r="R747" s="1243"/>
      <c r="S747" s="1243"/>
      <c r="T747" s="1243"/>
      <c r="U747" s="1243"/>
      <c r="V747" s="1243"/>
      <c r="W747" s="1243"/>
      <c r="X747" s="1243"/>
      <c r="Y747" s="1243"/>
      <c r="Z747" s="1243"/>
      <c r="AA747" s="1243"/>
      <c r="AB747" s="1243"/>
      <c r="AC747" s="1243"/>
      <c r="AD747" s="1017"/>
      <c r="AE747" s="997"/>
      <c r="AF747" s="997"/>
      <c r="AG747" s="536"/>
      <c r="AH747" s="529"/>
      <c r="AI747" s="529"/>
      <c r="AJ747" s="529"/>
      <c r="AK747" s="529"/>
      <c r="AL747" s="529"/>
      <c r="AM747" s="529"/>
      <c r="AN747" s="529"/>
      <c r="AO747" s="529"/>
      <c r="AP747" s="529"/>
      <c r="AQ747" s="529"/>
      <c r="AR747" s="529"/>
      <c r="AS747" s="529"/>
      <c r="AT747" s="529"/>
      <c r="AU747" s="529"/>
      <c r="AV747" s="529"/>
      <c r="AW747" s="529"/>
      <c r="AX747" s="529"/>
      <c r="AY747" s="529"/>
      <c r="AZ747" s="529"/>
      <c r="BA747" s="529"/>
      <c r="BB747" s="529"/>
      <c r="BC747" s="529"/>
      <c r="BD747" s="529"/>
      <c r="BE747" s="529"/>
      <c r="BF747" s="529"/>
      <c r="BG747" s="529"/>
      <c r="BH747" s="529"/>
      <c r="BI747" s="529"/>
      <c r="BJ747" s="529"/>
      <c r="BK747" s="529"/>
      <c r="BL747" s="529"/>
      <c r="BM747" s="529"/>
      <c r="BN747" s="529"/>
      <c r="BO747" s="529"/>
      <c r="BP747" s="529"/>
      <c r="BQ747" s="529"/>
      <c r="BR747" s="529"/>
      <c r="BS747" s="529"/>
      <c r="BT747" s="529"/>
      <c r="BU747" s="529"/>
      <c r="BV747" s="529"/>
      <c r="BW747" s="529"/>
      <c r="BX747" s="529"/>
      <c r="BY747" s="529"/>
      <c r="BZ747" s="529"/>
      <c r="CA747" s="529"/>
      <c r="CB747" s="529"/>
      <c r="CC747" s="529"/>
      <c r="CD747" s="529"/>
      <c r="CE747" s="529"/>
      <c r="CF747" s="529"/>
      <c r="CG747" s="529"/>
      <c r="CH747" s="529"/>
      <c r="CI747" s="529"/>
      <c r="CJ747" s="529"/>
      <c r="CK747" s="529"/>
      <c r="CL747" s="529"/>
      <c r="CM747" s="529"/>
      <c r="CN747" s="529"/>
      <c r="CO747" s="529"/>
      <c r="CP747" s="529"/>
      <c r="CQ747" s="529"/>
    </row>
    <row r="748" spans="1:95" s="70" customFormat="1" x14ac:dyDescent="0.2">
      <c r="A748" s="11">
        <v>188</v>
      </c>
      <c r="B748" s="277"/>
      <c r="C748" s="278"/>
      <c r="D748" s="278"/>
      <c r="E748" s="278"/>
      <c r="F748" s="1455" t="s">
        <v>162</v>
      </c>
      <c r="G748" s="1456"/>
      <c r="H748" s="1456"/>
      <c r="I748" s="1456"/>
      <c r="J748" s="1456"/>
      <c r="K748" s="1456"/>
      <c r="L748" s="1457"/>
      <c r="M748" s="698">
        <v>0</v>
      </c>
      <c r="N748" s="1244"/>
      <c r="O748" s="1244"/>
      <c r="P748" s="1244"/>
      <c r="Q748" s="1244"/>
      <c r="R748" s="1244"/>
      <c r="S748" s="1244"/>
      <c r="T748" s="1244"/>
      <c r="U748" s="1244"/>
      <c r="V748" s="1244"/>
      <c r="W748" s="1244"/>
      <c r="X748" s="1244"/>
      <c r="Y748" s="1244"/>
      <c r="Z748" s="1244"/>
      <c r="AA748" s="1244"/>
      <c r="AB748" s="1244"/>
      <c r="AC748" s="1244"/>
      <c r="AD748" s="1017"/>
      <c r="AE748" s="997"/>
      <c r="AF748" s="997"/>
      <c r="AG748" s="536"/>
      <c r="AH748" s="529"/>
      <c r="AI748" s="529"/>
      <c r="AJ748" s="529"/>
      <c r="AK748" s="529"/>
      <c r="AL748" s="529"/>
      <c r="AM748" s="529"/>
      <c r="AN748" s="529"/>
      <c r="AO748" s="529"/>
      <c r="AP748" s="529"/>
      <c r="AQ748" s="529"/>
      <c r="AR748" s="529"/>
      <c r="AS748" s="529"/>
      <c r="AT748" s="529"/>
      <c r="AU748" s="529"/>
      <c r="AV748" s="529"/>
      <c r="AW748" s="529"/>
      <c r="AX748" s="529"/>
      <c r="AY748" s="529"/>
      <c r="AZ748" s="529"/>
      <c r="BA748" s="529"/>
      <c r="BB748" s="529"/>
      <c r="BC748" s="529"/>
      <c r="BD748" s="529"/>
      <c r="BE748" s="529"/>
      <c r="BF748" s="529"/>
      <c r="BG748" s="529"/>
      <c r="BH748" s="529"/>
      <c r="BI748" s="529"/>
      <c r="BJ748" s="529"/>
      <c r="BK748" s="529"/>
      <c r="BL748" s="529"/>
      <c r="BM748" s="529"/>
      <c r="BN748" s="529"/>
      <c r="BO748" s="529"/>
      <c r="BP748" s="529"/>
      <c r="BQ748" s="529"/>
      <c r="BR748" s="529"/>
      <c r="BS748" s="529"/>
      <c r="BT748" s="529"/>
      <c r="BU748" s="529"/>
      <c r="BV748" s="529"/>
      <c r="BW748" s="529"/>
      <c r="BX748" s="529"/>
      <c r="BY748" s="529"/>
      <c r="BZ748" s="529"/>
      <c r="CA748" s="529"/>
      <c r="CB748" s="529"/>
      <c r="CC748" s="529"/>
      <c r="CD748" s="529"/>
      <c r="CE748" s="529"/>
      <c r="CF748" s="529"/>
      <c r="CG748" s="529"/>
      <c r="CH748" s="529"/>
      <c r="CI748" s="529"/>
      <c r="CJ748" s="529"/>
      <c r="CK748" s="529"/>
      <c r="CL748" s="529"/>
      <c r="CM748" s="529"/>
      <c r="CN748" s="529"/>
      <c r="CO748" s="529"/>
      <c r="CP748" s="529"/>
      <c r="CQ748" s="529"/>
    </row>
    <row r="749" spans="1:95" s="70" customFormat="1" ht="27.75" customHeight="1" x14ac:dyDescent="0.2">
      <c r="A749" s="11">
        <v>189</v>
      </c>
      <c r="B749" s="277"/>
      <c r="C749" s="278"/>
      <c r="D749" s="278"/>
      <c r="E749" s="278"/>
      <c r="F749" s="1449" t="s">
        <v>164</v>
      </c>
      <c r="G749" s="1450"/>
      <c r="H749" s="1450"/>
      <c r="I749" s="1450"/>
      <c r="J749" s="1450"/>
      <c r="K749" s="1450"/>
      <c r="L749" s="1451"/>
      <c r="M749" s="698">
        <v>0</v>
      </c>
      <c r="N749" s="1244"/>
      <c r="O749" s="1244"/>
      <c r="P749" s="1244"/>
      <c r="Q749" s="1244"/>
      <c r="R749" s="1244"/>
      <c r="S749" s="1244"/>
      <c r="T749" s="1244"/>
      <c r="U749" s="1244"/>
      <c r="V749" s="1244"/>
      <c r="W749" s="1244"/>
      <c r="X749" s="1244"/>
      <c r="Y749" s="1244"/>
      <c r="Z749" s="1244"/>
      <c r="AA749" s="1244"/>
      <c r="AB749" s="1244"/>
      <c r="AC749" s="1244"/>
      <c r="AD749" s="1017"/>
      <c r="AE749" s="997"/>
      <c r="AF749" s="997"/>
      <c r="AG749" s="536"/>
      <c r="AH749" s="529"/>
      <c r="AI749" s="529"/>
      <c r="AJ749" s="529"/>
      <c r="AK749" s="529"/>
      <c r="AL749" s="529"/>
      <c r="AM749" s="529"/>
      <c r="AN749" s="529"/>
      <c r="AO749" s="529"/>
      <c r="AP749" s="529"/>
      <c r="AQ749" s="529"/>
      <c r="AR749" s="529"/>
      <c r="AS749" s="529"/>
      <c r="AT749" s="529"/>
      <c r="AU749" s="529"/>
      <c r="AV749" s="529"/>
      <c r="AW749" s="529"/>
      <c r="AX749" s="529"/>
      <c r="AY749" s="529"/>
      <c r="AZ749" s="529"/>
      <c r="BA749" s="529"/>
      <c r="BB749" s="529"/>
      <c r="BC749" s="529"/>
      <c r="BD749" s="529"/>
      <c r="BE749" s="529"/>
      <c r="BF749" s="529"/>
      <c r="BG749" s="529"/>
      <c r="BH749" s="529"/>
      <c r="BI749" s="529"/>
      <c r="BJ749" s="529"/>
      <c r="BK749" s="529"/>
      <c r="BL749" s="529"/>
      <c r="BM749" s="529"/>
      <c r="BN749" s="529"/>
      <c r="BO749" s="529"/>
      <c r="BP749" s="529"/>
      <c r="BQ749" s="529"/>
      <c r="BR749" s="529"/>
      <c r="BS749" s="529"/>
      <c r="BT749" s="529"/>
      <c r="BU749" s="529"/>
      <c r="BV749" s="529"/>
      <c r="BW749" s="529"/>
      <c r="BX749" s="529"/>
      <c r="BY749" s="529"/>
      <c r="BZ749" s="529"/>
      <c r="CA749" s="529"/>
      <c r="CB749" s="529"/>
      <c r="CC749" s="529"/>
      <c r="CD749" s="529"/>
      <c r="CE749" s="529"/>
      <c r="CF749" s="529"/>
      <c r="CG749" s="529"/>
      <c r="CH749" s="529"/>
      <c r="CI749" s="529"/>
      <c r="CJ749" s="529"/>
      <c r="CK749" s="529"/>
      <c r="CL749" s="529"/>
      <c r="CM749" s="529"/>
      <c r="CN749" s="529"/>
      <c r="CO749" s="529"/>
      <c r="CP749" s="529"/>
      <c r="CQ749" s="529"/>
    </row>
    <row r="750" spans="1:95" s="70" customFormat="1" ht="27.75" customHeight="1" x14ac:dyDescent="0.2">
      <c r="A750" s="11">
        <v>189</v>
      </c>
      <c r="B750" s="277"/>
      <c r="C750" s="278"/>
      <c r="D750" s="278"/>
      <c r="E750" s="278"/>
      <c r="F750" s="1449" t="s">
        <v>165</v>
      </c>
      <c r="G750" s="1450"/>
      <c r="H750" s="1450"/>
      <c r="I750" s="1450"/>
      <c r="J750" s="1450"/>
      <c r="K750" s="1450"/>
      <c r="L750" s="1451"/>
      <c r="M750" s="698">
        <v>0</v>
      </c>
      <c r="N750" s="1244"/>
      <c r="O750" s="1244"/>
      <c r="P750" s="1244"/>
      <c r="Q750" s="1244"/>
      <c r="R750" s="1244"/>
      <c r="S750" s="1244"/>
      <c r="T750" s="1244"/>
      <c r="U750" s="1244"/>
      <c r="V750" s="1244"/>
      <c r="W750" s="1244"/>
      <c r="X750" s="1244"/>
      <c r="Y750" s="1244"/>
      <c r="Z750" s="1244"/>
      <c r="AA750" s="1244"/>
      <c r="AB750" s="1244"/>
      <c r="AC750" s="1244"/>
      <c r="AD750" s="1017"/>
      <c r="AE750" s="997"/>
      <c r="AF750" s="997"/>
      <c r="AG750" s="536"/>
      <c r="AH750" s="529"/>
      <c r="AI750" s="529"/>
      <c r="AJ750" s="529"/>
      <c r="AK750" s="529"/>
      <c r="AL750" s="529"/>
      <c r="AM750" s="529"/>
      <c r="AN750" s="529"/>
      <c r="AO750" s="529"/>
      <c r="AP750" s="529"/>
      <c r="AQ750" s="529"/>
      <c r="AR750" s="529"/>
      <c r="AS750" s="529"/>
      <c r="AT750" s="529"/>
      <c r="AU750" s="529"/>
      <c r="AV750" s="529"/>
      <c r="AW750" s="529"/>
      <c r="AX750" s="529"/>
      <c r="AY750" s="529"/>
      <c r="AZ750" s="529"/>
      <c r="BA750" s="529"/>
      <c r="BB750" s="529"/>
      <c r="BC750" s="529"/>
      <c r="BD750" s="529"/>
      <c r="BE750" s="529"/>
      <c r="BF750" s="529"/>
      <c r="BG750" s="529"/>
      <c r="BH750" s="529"/>
      <c r="BI750" s="529"/>
      <c r="BJ750" s="529"/>
      <c r="BK750" s="529"/>
      <c r="BL750" s="529"/>
      <c r="BM750" s="529"/>
      <c r="BN750" s="529"/>
      <c r="BO750" s="529"/>
      <c r="BP750" s="529"/>
      <c r="BQ750" s="529"/>
      <c r="BR750" s="529"/>
      <c r="BS750" s="529"/>
      <c r="BT750" s="529"/>
      <c r="BU750" s="529"/>
      <c r="BV750" s="529"/>
      <c r="BW750" s="529"/>
      <c r="BX750" s="529"/>
      <c r="BY750" s="529"/>
      <c r="BZ750" s="529"/>
      <c r="CA750" s="529"/>
      <c r="CB750" s="529"/>
      <c r="CC750" s="529"/>
      <c r="CD750" s="529"/>
      <c r="CE750" s="529"/>
      <c r="CF750" s="529"/>
      <c r="CG750" s="529"/>
      <c r="CH750" s="529"/>
      <c r="CI750" s="529"/>
      <c r="CJ750" s="529"/>
      <c r="CK750" s="529"/>
      <c r="CL750" s="529"/>
      <c r="CM750" s="529"/>
      <c r="CN750" s="529"/>
      <c r="CO750" s="529"/>
      <c r="CP750" s="529"/>
      <c r="CQ750" s="529"/>
    </row>
    <row r="751" spans="1:95" s="70" customFormat="1" ht="27.75" customHeight="1" x14ac:dyDescent="0.2">
      <c r="A751" s="11">
        <v>189</v>
      </c>
      <c r="B751" s="277"/>
      <c r="C751" s="278"/>
      <c r="D751" s="278"/>
      <c r="E751" s="278"/>
      <c r="F751" s="1449" t="s">
        <v>166</v>
      </c>
      <c r="G751" s="1450"/>
      <c r="H751" s="1450"/>
      <c r="I751" s="1450"/>
      <c r="J751" s="1450"/>
      <c r="K751" s="1450"/>
      <c r="L751" s="1451"/>
      <c r="M751" s="698">
        <v>0</v>
      </c>
      <c r="N751" s="1244"/>
      <c r="O751" s="1244"/>
      <c r="P751" s="1244"/>
      <c r="Q751" s="1244"/>
      <c r="R751" s="1244"/>
      <c r="S751" s="1244"/>
      <c r="T751" s="1244"/>
      <c r="U751" s="1244"/>
      <c r="V751" s="1244"/>
      <c r="W751" s="1244"/>
      <c r="X751" s="1244"/>
      <c r="Y751" s="1244"/>
      <c r="Z751" s="1244"/>
      <c r="AA751" s="1244"/>
      <c r="AB751" s="1244"/>
      <c r="AC751" s="1244"/>
      <c r="AD751" s="1017"/>
      <c r="AE751" s="997"/>
      <c r="AF751" s="997"/>
      <c r="AG751" s="536"/>
      <c r="AH751" s="529"/>
      <c r="AI751" s="529"/>
      <c r="AJ751" s="529"/>
      <c r="AK751" s="529"/>
      <c r="AL751" s="529"/>
      <c r="AM751" s="529"/>
      <c r="AN751" s="529"/>
      <c r="AO751" s="529"/>
      <c r="AP751" s="529"/>
      <c r="AQ751" s="529"/>
      <c r="AR751" s="529"/>
      <c r="AS751" s="529"/>
      <c r="AT751" s="529"/>
      <c r="AU751" s="529"/>
      <c r="AV751" s="529"/>
      <c r="AW751" s="529"/>
      <c r="AX751" s="529"/>
      <c r="AY751" s="529"/>
      <c r="AZ751" s="529"/>
      <c r="BA751" s="529"/>
      <c r="BB751" s="529"/>
      <c r="BC751" s="529"/>
      <c r="BD751" s="529"/>
      <c r="BE751" s="529"/>
      <c r="BF751" s="529"/>
      <c r="BG751" s="529"/>
      <c r="BH751" s="529"/>
      <c r="BI751" s="529"/>
      <c r="BJ751" s="529"/>
      <c r="BK751" s="529"/>
      <c r="BL751" s="529"/>
      <c r="BM751" s="529"/>
      <c r="BN751" s="529"/>
      <c r="BO751" s="529"/>
      <c r="BP751" s="529"/>
      <c r="BQ751" s="529"/>
      <c r="BR751" s="529"/>
      <c r="BS751" s="529"/>
      <c r="BT751" s="529"/>
      <c r="BU751" s="529"/>
      <c r="BV751" s="529"/>
      <c r="BW751" s="529"/>
      <c r="BX751" s="529"/>
      <c r="BY751" s="529"/>
      <c r="BZ751" s="529"/>
      <c r="CA751" s="529"/>
      <c r="CB751" s="529"/>
      <c r="CC751" s="529"/>
      <c r="CD751" s="529"/>
      <c r="CE751" s="529"/>
      <c r="CF751" s="529"/>
      <c r="CG751" s="529"/>
      <c r="CH751" s="529"/>
      <c r="CI751" s="529"/>
      <c r="CJ751" s="529"/>
      <c r="CK751" s="529"/>
      <c r="CL751" s="529"/>
      <c r="CM751" s="529"/>
      <c r="CN751" s="529"/>
      <c r="CO751" s="529"/>
      <c r="CP751" s="529"/>
      <c r="CQ751" s="529"/>
    </row>
    <row r="752" spans="1:95" s="70" customFormat="1" ht="44.25" customHeight="1" x14ac:dyDescent="0.2">
      <c r="A752" s="11">
        <v>189</v>
      </c>
      <c r="B752" s="277"/>
      <c r="C752" s="278"/>
      <c r="D752" s="278"/>
      <c r="E752" s="278"/>
      <c r="F752" s="1449" t="s">
        <v>167</v>
      </c>
      <c r="G752" s="1450"/>
      <c r="H752" s="1450"/>
      <c r="I752" s="1450"/>
      <c r="J752" s="1450"/>
      <c r="K752" s="1450"/>
      <c r="L752" s="1451"/>
      <c r="M752" s="698">
        <v>0</v>
      </c>
      <c r="N752" s="1244"/>
      <c r="O752" s="1244"/>
      <c r="P752" s="1244"/>
      <c r="Q752" s="1244"/>
      <c r="R752" s="1244"/>
      <c r="S752" s="1244"/>
      <c r="T752" s="1244"/>
      <c r="U752" s="1244"/>
      <c r="V752" s="1244"/>
      <c r="W752" s="1244"/>
      <c r="X752" s="1244"/>
      <c r="Y752" s="1244"/>
      <c r="Z752" s="1244"/>
      <c r="AA752" s="1244"/>
      <c r="AB752" s="1244"/>
      <c r="AC752" s="1244"/>
      <c r="AD752" s="1017"/>
      <c r="AE752" s="997"/>
      <c r="AF752" s="997"/>
      <c r="AG752" s="536"/>
      <c r="AH752" s="529"/>
      <c r="AI752" s="529"/>
      <c r="AJ752" s="529"/>
      <c r="AK752" s="529"/>
      <c r="AL752" s="529"/>
      <c r="AM752" s="529"/>
      <c r="AN752" s="529"/>
      <c r="AO752" s="529"/>
      <c r="AP752" s="529"/>
      <c r="AQ752" s="529"/>
      <c r="AR752" s="529"/>
      <c r="AS752" s="529"/>
      <c r="AT752" s="529"/>
      <c r="AU752" s="529"/>
      <c r="AV752" s="529"/>
      <c r="AW752" s="529"/>
      <c r="AX752" s="529"/>
      <c r="AY752" s="529"/>
      <c r="AZ752" s="529"/>
      <c r="BA752" s="529"/>
      <c r="BB752" s="529"/>
      <c r="BC752" s="529"/>
      <c r="BD752" s="529"/>
      <c r="BE752" s="529"/>
      <c r="BF752" s="529"/>
      <c r="BG752" s="529"/>
      <c r="BH752" s="529"/>
      <c r="BI752" s="529"/>
      <c r="BJ752" s="529"/>
      <c r="BK752" s="529"/>
      <c r="BL752" s="529"/>
      <c r="BM752" s="529"/>
      <c r="BN752" s="529"/>
      <c r="BO752" s="529"/>
      <c r="BP752" s="529"/>
      <c r="BQ752" s="529"/>
      <c r="BR752" s="529"/>
      <c r="BS752" s="529"/>
      <c r="BT752" s="529"/>
      <c r="BU752" s="529"/>
      <c r="BV752" s="529"/>
      <c r="BW752" s="529"/>
      <c r="BX752" s="529"/>
      <c r="BY752" s="529"/>
      <c r="BZ752" s="529"/>
      <c r="CA752" s="529"/>
      <c r="CB752" s="529"/>
      <c r="CC752" s="529"/>
      <c r="CD752" s="529"/>
      <c r="CE752" s="529"/>
      <c r="CF752" s="529"/>
      <c r="CG752" s="529"/>
      <c r="CH752" s="529"/>
      <c r="CI752" s="529"/>
      <c r="CJ752" s="529"/>
      <c r="CK752" s="529"/>
      <c r="CL752" s="529"/>
      <c r="CM752" s="529"/>
      <c r="CN752" s="529"/>
      <c r="CO752" s="529"/>
      <c r="CP752" s="529"/>
      <c r="CQ752" s="529"/>
    </row>
    <row r="753" spans="1:95" s="70" customFormat="1" ht="27.75" customHeight="1" x14ac:dyDescent="0.2">
      <c r="A753" s="11">
        <v>189</v>
      </c>
      <c r="B753" s="277"/>
      <c r="C753" s="278"/>
      <c r="D753" s="278"/>
      <c r="E753" s="278"/>
      <c r="F753" s="1449" t="s">
        <v>451</v>
      </c>
      <c r="G753" s="1450"/>
      <c r="H753" s="1450"/>
      <c r="I753" s="1450"/>
      <c r="J753" s="1450"/>
      <c r="K753" s="1450"/>
      <c r="L753" s="1451"/>
      <c r="M753" s="698">
        <v>0</v>
      </c>
      <c r="N753" s="1244"/>
      <c r="O753" s="1244"/>
      <c r="P753" s="1244"/>
      <c r="Q753" s="1244"/>
      <c r="R753" s="1244"/>
      <c r="S753" s="1244"/>
      <c r="T753" s="1244"/>
      <c r="U753" s="1244"/>
      <c r="V753" s="1244"/>
      <c r="W753" s="1244"/>
      <c r="X753" s="1244"/>
      <c r="Y753" s="1244"/>
      <c r="Z753" s="1244"/>
      <c r="AA753" s="1244"/>
      <c r="AB753" s="1244"/>
      <c r="AC753" s="1244"/>
      <c r="AD753" s="1017"/>
      <c r="AE753" s="997"/>
      <c r="AF753" s="997"/>
      <c r="AG753" s="536"/>
      <c r="AH753" s="529"/>
      <c r="AI753" s="529"/>
      <c r="AJ753" s="529"/>
      <c r="AK753" s="529"/>
      <c r="AL753" s="529"/>
      <c r="AM753" s="529"/>
      <c r="AN753" s="529"/>
      <c r="AO753" s="529"/>
      <c r="AP753" s="529"/>
      <c r="AQ753" s="529"/>
      <c r="AR753" s="529"/>
      <c r="AS753" s="529"/>
      <c r="AT753" s="529"/>
      <c r="AU753" s="529"/>
      <c r="AV753" s="529"/>
      <c r="AW753" s="529"/>
      <c r="AX753" s="529"/>
      <c r="AY753" s="529"/>
      <c r="AZ753" s="529"/>
      <c r="BA753" s="529"/>
      <c r="BB753" s="529"/>
      <c r="BC753" s="529"/>
      <c r="BD753" s="529"/>
      <c r="BE753" s="529"/>
      <c r="BF753" s="529"/>
      <c r="BG753" s="529"/>
      <c r="BH753" s="529"/>
      <c r="BI753" s="529"/>
      <c r="BJ753" s="529"/>
      <c r="BK753" s="529"/>
      <c r="BL753" s="529"/>
      <c r="BM753" s="529"/>
      <c r="BN753" s="529"/>
      <c r="BO753" s="529"/>
      <c r="BP753" s="529"/>
      <c r="BQ753" s="529"/>
      <c r="BR753" s="529"/>
      <c r="BS753" s="529"/>
      <c r="BT753" s="529"/>
      <c r="BU753" s="529"/>
      <c r="BV753" s="529"/>
      <c r="BW753" s="529"/>
      <c r="BX753" s="529"/>
      <c r="BY753" s="529"/>
      <c r="BZ753" s="529"/>
      <c r="CA753" s="529"/>
      <c r="CB753" s="529"/>
      <c r="CC753" s="529"/>
      <c r="CD753" s="529"/>
      <c r="CE753" s="529"/>
      <c r="CF753" s="529"/>
      <c r="CG753" s="529"/>
      <c r="CH753" s="529"/>
      <c r="CI753" s="529"/>
      <c r="CJ753" s="529"/>
      <c r="CK753" s="529"/>
      <c r="CL753" s="529"/>
      <c r="CM753" s="529"/>
      <c r="CN753" s="529"/>
      <c r="CO753" s="529"/>
      <c r="CP753" s="529"/>
      <c r="CQ753" s="529"/>
    </row>
    <row r="754" spans="1:95" s="70" customFormat="1" x14ac:dyDescent="0.2">
      <c r="A754" s="11">
        <v>189</v>
      </c>
      <c r="B754" s="277"/>
      <c r="C754" s="278"/>
      <c r="D754" s="278"/>
      <c r="E754" s="278"/>
      <c r="F754" s="1458" t="s">
        <v>168</v>
      </c>
      <c r="G754" s="1459"/>
      <c r="H754" s="1459"/>
      <c r="I754" s="1459"/>
      <c r="J754" s="1459"/>
      <c r="K754" s="1459"/>
      <c r="L754" s="1460"/>
      <c r="M754" s="698">
        <v>0</v>
      </c>
      <c r="N754" s="1244"/>
      <c r="O754" s="1244"/>
      <c r="P754" s="1244"/>
      <c r="Q754" s="1244"/>
      <c r="R754" s="1244"/>
      <c r="S754" s="1244"/>
      <c r="T754" s="1244"/>
      <c r="U754" s="1244"/>
      <c r="V754" s="1244"/>
      <c r="W754" s="1244"/>
      <c r="X754" s="1244"/>
      <c r="Y754" s="1244"/>
      <c r="Z754" s="1244"/>
      <c r="AA754" s="1244"/>
      <c r="AB754" s="1244"/>
      <c r="AC754" s="1244"/>
      <c r="AD754" s="1017"/>
      <c r="AE754" s="997"/>
      <c r="AF754" s="997"/>
      <c r="AG754" s="536"/>
      <c r="AH754" s="529"/>
      <c r="AI754" s="529"/>
      <c r="AJ754" s="529"/>
      <c r="AK754" s="529"/>
      <c r="AL754" s="529"/>
      <c r="AM754" s="529"/>
      <c r="AN754" s="529"/>
      <c r="AO754" s="529"/>
      <c r="AP754" s="529"/>
      <c r="AQ754" s="529"/>
      <c r="AR754" s="529"/>
      <c r="AS754" s="529"/>
      <c r="AT754" s="529"/>
      <c r="AU754" s="529"/>
      <c r="AV754" s="529"/>
      <c r="AW754" s="529"/>
      <c r="AX754" s="529"/>
      <c r="AY754" s="529"/>
      <c r="AZ754" s="529"/>
      <c r="BA754" s="529"/>
      <c r="BB754" s="529"/>
      <c r="BC754" s="529"/>
      <c r="BD754" s="529"/>
      <c r="BE754" s="529"/>
      <c r="BF754" s="529"/>
      <c r="BG754" s="529"/>
      <c r="BH754" s="529"/>
      <c r="BI754" s="529"/>
      <c r="BJ754" s="529"/>
      <c r="BK754" s="529"/>
      <c r="BL754" s="529"/>
      <c r="BM754" s="529"/>
      <c r="BN754" s="529"/>
      <c r="BO754" s="529"/>
      <c r="BP754" s="529"/>
      <c r="BQ754" s="529"/>
      <c r="BR754" s="529"/>
      <c r="BS754" s="529"/>
      <c r="BT754" s="529"/>
      <c r="BU754" s="529"/>
      <c r="BV754" s="529"/>
      <c r="BW754" s="529"/>
      <c r="BX754" s="529"/>
      <c r="BY754" s="529"/>
      <c r="BZ754" s="529"/>
      <c r="CA754" s="529"/>
      <c r="CB754" s="529"/>
      <c r="CC754" s="529"/>
      <c r="CD754" s="529"/>
      <c r="CE754" s="529"/>
      <c r="CF754" s="529"/>
      <c r="CG754" s="529"/>
      <c r="CH754" s="529"/>
      <c r="CI754" s="529"/>
      <c r="CJ754" s="529"/>
      <c r="CK754" s="529"/>
      <c r="CL754" s="529"/>
      <c r="CM754" s="529"/>
      <c r="CN754" s="529"/>
      <c r="CO754" s="529"/>
      <c r="CP754" s="529"/>
      <c r="CQ754" s="529"/>
    </row>
    <row r="755" spans="1:95" s="70" customFormat="1" x14ac:dyDescent="0.2">
      <c r="A755" s="11">
        <v>187</v>
      </c>
      <c r="B755" s="277"/>
      <c r="C755" s="278"/>
      <c r="D755" s="1485" t="s">
        <v>169</v>
      </c>
      <c r="E755" s="1486"/>
      <c r="F755" s="1486"/>
      <c r="G755" s="1486"/>
      <c r="H755" s="1486"/>
      <c r="I755" s="1486"/>
      <c r="J755" s="1486"/>
      <c r="K755" s="1486"/>
      <c r="L755" s="1487"/>
      <c r="M755" s="407">
        <f>SUBTOTAL(9,M756:M762)</f>
        <v>0</v>
      </c>
      <c r="N755" s="1244"/>
      <c r="O755" s="1244"/>
      <c r="P755" s="1244"/>
      <c r="Q755" s="1244"/>
      <c r="R755" s="1244"/>
      <c r="S755" s="1244"/>
      <c r="T755" s="1244"/>
      <c r="U755" s="1244"/>
      <c r="V755" s="1244"/>
      <c r="W755" s="1244"/>
      <c r="X755" s="1244"/>
      <c r="Y755" s="1244"/>
      <c r="Z755" s="1244"/>
      <c r="AA755" s="1244"/>
      <c r="AB755" s="1244"/>
      <c r="AC755" s="1244"/>
      <c r="AD755" s="1017"/>
      <c r="AE755" s="997"/>
      <c r="AF755" s="997"/>
      <c r="AG755" s="536"/>
      <c r="AH755" s="529"/>
      <c r="AI755" s="529"/>
      <c r="AJ755" s="529"/>
      <c r="AK755" s="529"/>
      <c r="AL755" s="529"/>
      <c r="AM755" s="529"/>
      <c r="AN755" s="529"/>
      <c r="AO755" s="529"/>
      <c r="AP755" s="529"/>
      <c r="AQ755" s="529"/>
      <c r="AR755" s="529"/>
      <c r="AS755" s="529"/>
      <c r="AT755" s="529"/>
      <c r="AU755" s="529"/>
      <c r="AV755" s="529"/>
      <c r="AW755" s="529"/>
      <c r="AX755" s="529"/>
      <c r="AY755" s="529"/>
      <c r="AZ755" s="529"/>
      <c r="BA755" s="529"/>
      <c r="BB755" s="529"/>
      <c r="BC755" s="529"/>
      <c r="BD755" s="529"/>
      <c r="BE755" s="529"/>
      <c r="BF755" s="529"/>
      <c r="BG755" s="529"/>
      <c r="BH755" s="529"/>
      <c r="BI755" s="529"/>
      <c r="BJ755" s="529"/>
      <c r="BK755" s="529"/>
      <c r="BL755" s="529"/>
      <c r="BM755" s="529"/>
      <c r="BN755" s="529"/>
      <c r="BO755" s="529"/>
      <c r="BP755" s="529"/>
      <c r="BQ755" s="529"/>
      <c r="BR755" s="529"/>
      <c r="BS755" s="529"/>
      <c r="BT755" s="529"/>
      <c r="BU755" s="529"/>
      <c r="BV755" s="529"/>
      <c r="BW755" s="529"/>
      <c r="BX755" s="529"/>
      <c r="BY755" s="529"/>
      <c r="BZ755" s="529"/>
      <c r="CA755" s="529"/>
      <c r="CB755" s="529"/>
      <c r="CC755" s="529"/>
      <c r="CD755" s="529"/>
      <c r="CE755" s="529"/>
      <c r="CF755" s="529"/>
      <c r="CG755" s="529"/>
      <c r="CH755" s="529"/>
      <c r="CI755" s="529"/>
      <c r="CJ755" s="529"/>
      <c r="CK755" s="529"/>
      <c r="CL755" s="529"/>
      <c r="CM755" s="529"/>
      <c r="CN755" s="529"/>
      <c r="CO755" s="529"/>
      <c r="CP755" s="529"/>
      <c r="CQ755" s="529"/>
    </row>
    <row r="756" spans="1:95" s="70" customFormat="1" x14ac:dyDescent="0.2">
      <c r="A756" s="11">
        <v>188</v>
      </c>
      <c r="B756" s="277"/>
      <c r="C756" s="278"/>
      <c r="D756" s="278"/>
      <c r="E756" s="278"/>
      <c r="F756" s="1455" t="s">
        <v>170</v>
      </c>
      <c r="G756" s="1456"/>
      <c r="H756" s="1456"/>
      <c r="I756" s="1456"/>
      <c r="J756" s="1456"/>
      <c r="K756" s="1456"/>
      <c r="L756" s="1457"/>
      <c r="M756" s="698">
        <v>0</v>
      </c>
      <c r="N756" s="1244"/>
      <c r="O756" s="1244"/>
      <c r="P756" s="1244"/>
      <c r="Q756" s="1244"/>
      <c r="R756" s="1244"/>
      <c r="S756" s="1244"/>
      <c r="T756" s="1244"/>
      <c r="U756" s="1244"/>
      <c r="V756" s="1244"/>
      <c r="W756" s="1244"/>
      <c r="X756" s="1244"/>
      <c r="Y756" s="1244"/>
      <c r="Z756" s="1244"/>
      <c r="AA756" s="1244"/>
      <c r="AB756" s="1244"/>
      <c r="AC756" s="1244"/>
      <c r="AD756" s="1017"/>
      <c r="AE756" s="997"/>
      <c r="AF756" s="997"/>
      <c r="AG756" s="536"/>
      <c r="AH756" s="529"/>
      <c r="AI756" s="529"/>
      <c r="AJ756" s="529"/>
      <c r="AK756" s="529"/>
      <c r="AL756" s="529"/>
      <c r="AM756" s="529"/>
      <c r="AN756" s="529"/>
      <c r="AO756" s="529"/>
      <c r="AP756" s="529"/>
      <c r="AQ756" s="529"/>
      <c r="AR756" s="529"/>
      <c r="AS756" s="529"/>
      <c r="AT756" s="529"/>
      <c r="AU756" s="529"/>
      <c r="AV756" s="529"/>
      <c r="AW756" s="529"/>
      <c r="AX756" s="529"/>
      <c r="AY756" s="529"/>
      <c r="AZ756" s="529"/>
      <c r="BA756" s="529"/>
      <c r="BB756" s="529"/>
      <c r="BC756" s="529"/>
      <c r="BD756" s="529"/>
      <c r="BE756" s="529"/>
      <c r="BF756" s="529"/>
      <c r="BG756" s="529"/>
      <c r="BH756" s="529"/>
      <c r="BI756" s="529"/>
      <c r="BJ756" s="529"/>
      <c r="BK756" s="529"/>
      <c r="BL756" s="529"/>
      <c r="BM756" s="529"/>
      <c r="BN756" s="529"/>
      <c r="BO756" s="529"/>
      <c r="BP756" s="529"/>
      <c r="BQ756" s="529"/>
      <c r="BR756" s="529"/>
      <c r="BS756" s="529"/>
      <c r="BT756" s="529"/>
      <c r="BU756" s="529"/>
      <c r="BV756" s="529"/>
      <c r="BW756" s="529"/>
      <c r="BX756" s="529"/>
      <c r="BY756" s="529"/>
      <c r="BZ756" s="529"/>
      <c r="CA756" s="529"/>
      <c r="CB756" s="529"/>
      <c r="CC756" s="529"/>
      <c r="CD756" s="529"/>
      <c r="CE756" s="529"/>
      <c r="CF756" s="529"/>
      <c r="CG756" s="529"/>
      <c r="CH756" s="529"/>
      <c r="CI756" s="529"/>
      <c r="CJ756" s="529"/>
      <c r="CK756" s="529"/>
      <c r="CL756" s="529"/>
      <c r="CM756" s="529"/>
      <c r="CN756" s="529"/>
      <c r="CO756" s="529"/>
      <c r="CP756" s="529"/>
      <c r="CQ756" s="529"/>
    </row>
    <row r="757" spans="1:95" s="70" customFormat="1" ht="27.75" customHeight="1" x14ac:dyDescent="0.2">
      <c r="A757" s="11">
        <v>189</v>
      </c>
      <c r="B757" s="277"/>
      <c r="C757" s="278"/>
      <c r="D757" s="278"/>
      <c r="E757" s="278"/>
      <c r="F757" s="1449" t="s">
        <v>448</v>
      </c>
      <c r="G757" s="1450"/>
      <c r="H757" s="1450"/>
      <c r="I757" s="1450"/>
      <c r="J757" s="1450"/>
      <c r="K757" s="1450"/>
      <c r="L757" s="1451"/>
      <c r="M757" s="698">
        <v>0</v>
      </c>
      <c r="N757" s="1244"/>
      <c r="O757" s="1244"/>
      <c r="P757" s="1244"/>
      <c r="Q757" s="1244"/>
      <c r="R757" s="1244"/>
      <c r="S757" s="1244"/>
      <c r="T757" s="1244"/>
      <c r="U757" s="1244"/>
      <c r="V757" s="1244"/>
      <c r="W757" s="1244"/>
      <c r="X757" s="1244"/>
      <c r="Y757" s="1244"/>
      <c r="Z757" s="1244"/>
      <c r="AA757" s="1244"/>
      <c r="AB757" s="1244"/>
      <c r="AC757" s="1244"/>
      <c r="AD757" s="1017"/>
      <c r="AE757" s="997"/>
      <c r="AF757" s="997"/>
      <c r="AG757" s="536"/>
      <c r="AH757" s="529"/>
      <c r="AI757" s="529"/>
      <c r="AJ757" s="529"/>
      <c r="AK757" s="529"/>
      <c r="AL757" s="529"/>
      <c r="AM757" s="529"/>
      <c r="AN757" s="529"/>
      <c r="AO757" s="529"/>
      <c r="AP757" s="529"/>
      <c r="AQ757" s="529"/>
      <c r="AR757" s="529"/>
      <c r="AS757" s="529"/>
      <c r="AT757" s="529"/>
      <c r="AU757" s="529"/>
      <c r="AV757" s="529"/>
      <c r="AW757" s="529"/>
      <c r="AX757" s="529"/>
      <c r="AY757" s="529"/>
      <c r="AZ757" s="529"/>
      <c r="BA757" s="529"/>
      <c r="BB757" s="529"/>
      <c r="BC757" s="529"/>
      <c r="BD757" s="529"/>
      <c r="BE757" s="529"/>
      <c r="BF757" s="529"/>
      <c r="BG757" s="529"/>
      <c r="BH757" s="529"/>
      <c r="BI757" s="529"/>
      <c r="BJ757" s="529"/>
      <c r="BK757" s="529"/>
      <c r="BL757" s="529"/>
      <c r="BM757" s="529"/>
      <c r="BN757" s="529"/>
      <c r="BO757" s="529"/>
      <c r="BP757" s="529"/>
      <c r="BQ757" s="529"/>
      <c r="BR757" s="529"/>
      <c r="BS757" s="529"/>
      <c r="BT757" s="529"/>
      <c r="BU757" s="529"/>
      <c r="BV757" s="529"/>
      <c r="BW757" s="529"/>
      <c r="BX757" s="529"/>
      <c r="BY757" s="529"/>
      <c r="BZ757" s="529"/>
      <c r="CA757" s="529"/>
      <c r="CB757" s="529"/>
      <c r="CC757" s="529"/>
      <c r="CD757" s="529"/>
      <c r="CE757" s="529"/>
      <c r="CF757" s="529"/>
      <c r="CG757" s="529"/>
      <c r="CH757" s="529"/>
      <c r="CI757" s="529"/>
      <c r="CJ757" s="529"/>
      <c r="CK757" s="529"/>
      <c r="CL757" s="529"/>
      <c r="CM757" s="529"/>
      <c r="CN757" s="529"/>
      <c r="CO757" s="529"/>
      <c r="CP757" s="529"/>
      <c r="CQ757" s="529"/>
    </row>
    <row r="758" spans="1:95" s="70" customFormat="1" ht="45" customHeight="1" x14ac:dyDescent="0.2">
      <c r="A758" s="11">
        <v>189</v>
      </c>
      <c r="B758" s="277"/>
      <c r="C758" s="278"/>
      <c r="D758" s="278"/>
      <c r="E758" s="278"/>
      <c r="F758" s="1449" t="s">
        <v>452</v>
      </c>
      <c r="G758" s="1450"/>
      <c r="H758" s="1450"/>
      <c r="I758" s="1450"/>
      <c r="J758" s="1450"/>
      <c r="K758" s="1450"/>
      <c r="L758" s="1451"/>
      <c r="M758" s="698">
        <v>0</v>
      </c>
      <c r="N758" s="1244"/>
      <c r="O758" s="1244"/>
      <c r="P758" s="1244"/>
      <c r="Q758" s="1244"/>
      <c r="R758" s="1244"/>
      <c r="S758" s="1244"/>
      <c r="T758" s="1244"/>
      <c r="U758" s="1244"/>
      <c r="V758" s="1244"/>
      <c r="W758" s="1244"/>
      <c r="X758" s="1244"/>
      <c r="Y758" s="1244"/>
      <c r="Z758" s="1244"/>
      <c r="AA758" s="1244"/>
      <c r="AB758" s="1244"/>
      <c r="AC758" s="1244"/>
      <c r="AD758" s="1017"/>
      <c r="AE758" s="997"/>
      <c r="AF758" s="997"/>
      <c r="AG758" s="536"/>
      <c r="AH758" s="529"/>
      <c r="AI758" s="529"/>
      <c r="AJ758" s="529"/>
      <c r="AK758" s="529"/>
      <c r="AL758" s="529"/>
      <c r="AM758" s="529"/>
      <c r="AN758" s="529"/>
      <c r="AO758" s="529"/>
      <c r="AP758" s="529"/>
      <c r="AQ758" s="529"/>
      <c r="AR758" s="529"/>
      <c r="AS758" s="529"/>
      <c r="AT758" s="529"/>
      <c r="AU758" s="529"/>
      <c r="AV758" s="529"/>
      <c r="AW758" s="529"/>
      <c r="AX758" s="529"/>
      <c r="AY758" s="529"/>
      <c r="AZ758" s="529"/>
      <c r="BA758" s="529"/>
      <c r="BB758" s="529"/>
      <c r="BC758" s="529"/>
      <c r="BD758" s="529"/>
      <c r="BE758" s="529"/>
      <c r="BF758" s="529"/>
      <c r="BG758" s="529"/>
      <c r="BH758" s="529"/>
      <c r="BI758" s="529"/>
      <c r="BJ758" s="529"/>
      <c r="BK758" s="529"/>
      <c r="BL758" s="529"/>
      <c r="BM758" s="529"/>
      <c r="BN758" s="529"/>
      <c r="BO758" s="529"/>
      <c r="BP758" s="529"/>
      <c r="BQ758" s="529"/>
      <c r="BR758" s="529"/>
      <c r="BS758" s="529"/>
      <c r="BT758" s="529"/>
      <c r="BU758" s="529"/>
      <c r="BV758" s="529"/>
      <c r="BW758" s="529"/>
      <c r="BX758" s="529"/>
      <c r="BY758" s="529"/>
      <c r="BZ758" s="529"/>
      <c r="CA758" s="529"/>
      <c r="CB758" s="529"/>
      <c r="CC758" s="529"/>
      <c r="CD758" s="529"/>
      <c r="CE758" s="529"/>
      <c r="CF758" s="529"/>
      <c r="CG758" s="529"/>
      <c r="CH758" s="529"/>
      <c r="CI758" s="529"/>
      <c r="CJ758" s="529"/>
      <c r="CK758" s="529"/>
      <c r="CL758" s="529"/>
      <c r="CM758" s="529"/>
      <c r="CN758" s="529"/>
      <c r="CO758" s="529"/>
      <c r="CP758" s="529"/>
      <c r="CQ758" s="529"/>
    </row>
    <row r="759" spans="1:95" s="70" customFormat="1" ht="27.75" customHeight="1" x14ac:dyDescent="0.2">
      <c r="A759" s="11">
        <v>189</v>
      </c>
      <c r="B759" s="277"/>
      <c r="C759" s="278"/>
      <c r="D759" s="278"/>
      <c r="E759" s="278"/>
      <c r="F759" s="1449" t="s">
        <v>171</v>
      </c>
      <c r="G759" s="1450"/>
      <c r="H759" s="1450"/>
      <c r="I759" s="1450"/>
      <c r="J759" s="1450"/>
      <c r="K759" s="1450"/>
      <c r="L759" s="1451"/>
      <c r="M759" s="698">
        <v>0</v>
      </c>
      <c r="N759" s="1244"/>
      <c r="O759" s="1244"/>
      <c r="P759" s="1244"/>
      <c r="Q759" s="1244"/>
      <c r="R759" s="1244"/>
      <c r="S759" s="1244"/>
      <c r="T759" s="1244"/>
      <c r="U759" s="1244"/>
      <c r="V759" s="1244"/>
      <c r="W759" s="1244"/>
      <c r="X759" s="1244"/>
      <c r="Y759" s="1244"/>
      <c r="Z759" s="1244"/>
      <c r="AA759" s="1244"/>
      <c r="AB759" s="1244"/>
      <c r="AC759" s="1244"/>
      <c r="AD759" s="1017"/>
      <c r="AE759" s="997"/>
      <c r="AF759" s="997"/>
      <c r="AG759" s="536"/>
      <c r="AH759" s="529"/>
      <c r="AI759" s="529"/>
      <c r="AJ759" s="529"/>
      <c r="AK759" s="529"/>
      <c r="AL759" s="529"/>
      <c r="AM759" s="529"/>
      <c r="AN759" s="529"/>
      <c r="AO759" s="529"/>
      <c r="AP759" s="529"/>
      <c r="AQ759" s="529"/>
      <c r="AR759" s="529"/>
      <c r="AS759" s="529"/>
      <c r="AT759" s="529"/>
      <c r="AU759" s="529"/>
      <c r="AV759" s="529"/>
      <c r="AW759" s="529"/>
      <c r="AX759" s="529"/>
      <c r="AY759" s="529"/>
      <c r="AZ759" s="529"/>
      <c r="BA759" s="529"/>
      <c r="BB759" s="529"/>
      <c r="BC759" s="529"/>
      <c r="BD759" s="529"/>
      <c r="BE759" s="529"/>
      <c r="BF759" s="529"/>
      <c r="BG759" s="529"/>
      <c r="BH759" s="529"/>
      <c r="BI759" s="529"/>
      <c r="BJ759" s="529"/>
      <c r="BK759" s="529"/>
      <c r="BL759" s="529"/>
      <c r="BM759" s="529"/>
      <c r="BN759" s="529"/>
      <c r="BO759" s="529"/>
      <c r="BP759" s="529"/>
      <c r="BQ759" s="529"/>
      <c r="BR759" s="529"/>
      <c r="BS759" s="529"/>
      <c r="BT759" s="529"/>
      <c r="BU759" s="529"/>
      <c r="BV759" s="529"/>
      <c r="BW759" s="529"/>
      <c r="BX759" s="529"/>
      <c r="BY759" s="529"/>
      <c r="BZ759" s="529"/>
      <c r="CA759" s="529"/>
      <c r="CB759" s="529"/>
      <c r="CC759" s="529"/>
      <c r="CD759" s="529"/>
      <c r="CE759" s="529"/>
      <c r="CF759" s="529"/>
      <c r="CG759" s="529"/>
      <c r="CH759" s="529"/>
      <c r="CI759" s="529"/>
      <c r="CJ759" s="529"/>
      <c r="CK759" s="529"/>
      <c r="CL759" s="529"/>
      <c r="CM759" s="529"/>
      <c r="CN759" s="529"/>
      <c r="CO759" s="529"/>
      <c r="CP759" s="529"/>
      <c r="CQ759" s="529"/>
    </row>
    <row r="760" spans="1:95" s="70" customFormat="1" ht="45" customHeight="1" x14ac:dyDescent="0.2">
      <c r="A760" s="11">
        <v>189</v>
      </c>
      <c r="B760" s="277"/>
      <c r="C760" s="278"/>
      <c r="D760" s="278"/>
      <c r="E760" s="278"/>
      <c r="F760" s="1449" t="s">
        <v>172</v>
      </c>
      <c r="G760" s="1450"/>
      <c r="H760" s="1450"/>
      <c r="I760" s="1450"/>
      <c r="J760" s="1450"/>
      <c r="K760" s="1450"/>
      <c r="L760" s="1451"/>
      <c r="M760" s="698">
        <v>0</v>
      </c>
      <c r="N760" s="1244"/>
      <c r="O760" s="1244"/>
      <c r="P760" s="1244"/>
      <c r="Q760" s="1244"/>
      <c r="R760" s="1244"/>
      <c r="S760" s="1244"/>
      <c r="T760" s="1244"/>
      <c r="U760" s="1244"/>
      <c r="V760" s="1244"/>
      <c r="W760" s="1244"/>
      <c r="X760" s="1244"/>
      <c r="Y760" s="1244"/>
      <c r="Z760" s="1244"/>
      <c r="AA760" s="1244"/>
      <c r="AB760" s="1244"/>
      <c r="AC760" s="1244"/>
      <c r="AD760" s="1017"/>
      <c r="AE760" s="997"/>
      <c r="AF760" s="997"/>
      <c r="AG760" s="536"/>
      <c r="AH760" s="529"/>
      <c r="AI760" s="529"/>
      <c r="AJ760" s="529"/>
      <c r="AK760" s="529"/>
      <c r="AL760" s="529"/>
      <c r="AM760" s="529"/>
      <c r="AN760" s="529"/>
      <c r="AO760" s="529"/>
      <c r="AP760" s="529"/>
      <c r="AQ760" s="529"/>
      <c r="AR760" s="529"/>
      <c r="AS760" s="529"/>
      <c r="AT760" s="529"/>
      <c r="AU760" s="529"/>
      <c r="AV760" s="529"/>
      <c r="AW760" s="529"/>
      <c r="AX760" s="529"/>
      <c r="AY760" s="529"/>
      <c r="AZ760" s="529"/>
      <c r="BA760" s="529"/>
      <c r="BB760" s="529"/>
      <c r="BC760" s="529"/>
      <c r="BD760" s="529"/>
      <c r="BE760" s="529"/>
      <c r="BF760" s="529"/>
      <c r="BG760" s="529"/>
      <c r="BH760" s="529"/>
      <c r="BI760" s="529"/>
      <c r="BJ760" s="529"/>
      <c r="BK760" s="529"/>
      <c r="BL760" s="529"/>
      <c r="BM760" s="529"/>
      <c r="BN760" s="529"/>
      <c r="BO760" s="529"/>
      <c r="BP760" s="529"/>
      <c r="BQ760" s="529"/>
      <c r="BR760" s="529"/>
      <c r="BS760" s="529"/>
      <c r="BT760" s="529"/>
      <c r="BU760" s="529"/>
      <c r="BV760" s="529"/>
      <c r="BW760" s="529"/>
      <c r="BX760" s="529"/>
      <c r="BY760" s="529"/>
      <c r="BZ760" s="529"/>
      <c r="CA760" s="529"/>
      <c r="CB760" s="529"/>
      <c r="CC760" s="529"/>
      <c r="CD760" s="529"/>
      <c r="CE760" s="529"/>
      <c r="CF760" s="529"/>
      <c r="CG760" s="529"/>
      <c r="CH760" s="529"/>
      <c r="CI760" s="529"/>
      <c r="CJ760" s="529"/>
      <c r="CK760" s="529"/>
      <c r="CL760" s="529"/>
      <c r="CM760" s="529"/>
      <c r="CN760" s="529"/>
      <c r="CO760" s="529"/>
      <c r="CP760" s="529"/>
      <c r="CQ760" s="529"/>
    </row>
    <row r="761" spans="1:95" s="70" customFormat="1" ht="27.75" customHeight="1" x14ac:dyDescent="0.2">
      <c r="A761" s="11">
        <v>189</v>
      </c>
      <c r="B761" s="277"/>
      <c r="C761" s="278"/>
      <c r="D761" s="278"/>
      <c r="E761" s="278"/>
      <c r="F761" s="1449" t="s">
        <v>449</v>
      </c>
      <c r="G761" s="1450"/>
      <c r="H761" s="1450"/>
      <c r="I761" s="1450"/>
      <c r="J761" s="1450"/>
      <c r="K761" s="1450"/>
      <c r="L761" s="1451"/>
      <c r="M761" s="698">
        <v>0</v>
      </c>
      <c r="N761" s="1244"/>
      <c r="O761" s="1244"/>
      <c r="P761" s="1244"/>
      <c r="Q761" s="1244"/>
      <c r="R761" s="1244"/>
      <c r="S761" s="1244"/>
      <c r="T761" s="1244"/>
      <c r="U761" s="1244"/>
      <c r="V761" s="1244"/>
      <c r="W761" s="1244"/>
      <c r="X761" s="1244"/>
      <c r="Y761" s="1244"/>
      <c r="Z761" s="1244"/>
      <c r="AA761" s="1244"/>
      <c r="AB761" s="1244"/>
      <c r="AC761" s="1244"/>
      <c r="AD761" s="1017"/>
      <c r="AE761" s="997"/>
      <c r="AF761" s="997"/>
      <c r="AG761" s="536"/>
      <c r="AH761" s="529"/>
      <c r="AI761" s="529"/>
      <c r="AJ761" s="529"/>
      <c r="AK761" s="529"/>
      <c r="AL761" s="529"/>
      <c r="AM761" s="529"/>
      <c r="AN761" s="529"/>
      <c r="AO761" s="529"/>
      <c r="AP761" s="529"/>
      <c r="AQ761" s="529"/>
      <c r="AR761" s="529"/>
      <c r="AS761" s="529"/>
      <c r="AT761" s="529"/>
      <c r="AU761" s="529"/>
      <c r="AV761" s="529"/>
      <c r="AW761" s="529"/>
      <c r="AX761" s="529"/>
      <c r="AY761" s="529"/>
      <c r="AZ761" s="529"/>
      <c r="BA761" s="529"/>
      <c r="BB761" s="529"/>
      <c r="BC761" s="529"/>
      <c r="BD761" s="529"/>
      <c r="BE761" s="529"/>
      <c r="BF761" s="529"/>
      <c r="BG761" s="529"/>
      <c r="BH761" s="529"/>
      <c r="BI761" s="529"/>
      <c r="BJ761" s="529"/>
      <c r="BK761" s="529"/>
      <c r="BL761" s="529"/>
      <c r="BM761" s="529"/>
      <c r="BN761" s="529"/>
      <c r="BO761" s="529"/>
      <c r="BP761" s="529"/>
      <c r="BQ761" s="529"/>
      <c r="BR761" s="529"/>
      <c r="BS761" s="529"/>
      <c r="BT761" s="529"/>
      <c r="BU761" s="529"/>
      <c r="BV761" s="529"/>
      <c r="BW761" s="529"/>
      <c r="BX761" s="529"/>
      <c r="BY761" s="529"/>
      <c r="BZ761" s="529"/>
      <c r="CA761" s="529"/>
      <c r="CB761" s="529"/>
      <c r="CC761" s="529"/>
      <c r="CD761" s="529"/>
      <c r="CE761" s="529"/>
      <c r="CF761" s="529"/>
      <c r="CG761" s="529"/>
      <c r="CH761" s="529"/>
      <c r="CI761" s="529"/>
      <c r="CJ761" s="529"/>
      <c r="CK761" s="529"/>
      <c r="CL761" s="529"/>
      <c r="CM761" s="529"/>
      <c r="CN761" s="529"/>
      <c r="CO761" s="529"/>
      <c r="CP761" s="529"/>
      <c r="CQ761" s="529"/>
    </row>
    <row r="762" spans="1:95" s="70" customFormat="1" x14ac:dyDescent="0.2">
      <c r="A762" s="11">
        <v>189</v>
      </c>
      <c r="B762" s="277"/>
      <c r="C762" s="278"/>
      <c r="D762" s="278"/>
      <c r="E762" s="278"/>
      <c r="F762" s="1458" t="s">
        <v>173</v>
      </c>
      <c r="G762" s="1459"/>
      <c r="H762" s="1459"/>
      <c r="I762" s="1459"/>
      <c r="J762" s="1459"/>
      <c r="K762" s="1459"/>
      <c r="L762" s="1460"/>
      <c r="M762" s="698">
        <v>0</v>
      </c>
      <c r="N762" s="1244"/>
      <c r="O762" s="1244"/>
      <c r="P762" s="1244"/>
      <c r="Q762" s="1244"/>
      <c r="R762" s="1244"/>
      <c r="S762" s="1244"/>
      <c r="T762" s="1244"/>
      <c r="U762" s="1244"/>
      <c r="V762" s="1244"/>
      <c r="W762" s="1244"/>
      <c r="X762" s="1244"/>
      <c r="Y762" s="1244"/>
      <c r="Z762" s="1244"/>
      <c r="AA762" s="1244"/>
      <c r="AB762" s="1244"/>
      <c r="AC762" s="1244"/>
      <c r="AD762" s="1017"/>
      <c r="AE762" s="997"/>
      <c r="AF762" s="997"/>
      <c r="AG762" s="536"/>
      <c r="AH762" s="529"/>
      <c r="AI762" s="529"/>
      <c r="AJ762" s="529"/>
      <c r="AK762" s="529"/>
      <c r="AL762" s="529"/>
      <c r="AM762" s="529"/>
      <c r="AN762" s="529"/>
      <c r="AO762" s="529"/>
      <c r="AP762" s="529"/>
      <c r="AQ762" s="529"/>
      <c r="AR762" s="529"/>
      <c r="AS762" s="529"/>
      <c r="AT762" s="529"/>
      <c r="AU762" s="529"/>
      <c r="AV762" s="529"/>
      <c r="AW762" s="529"/>
      <c r="AX762" s="529"/>
      <c r="AY762" s="529"/>
      <c r="AZ762" s="529"/>
      <c r="BA762" s="529"/>
      <c r="BB762" s="529"/>
      <c r="BC762" s="529"/>
      <c r="BD762" s="529"/>
      <c r="BE762" s="529"/>
      <c r="BF762" s="529"/>
      <c r="BG762" s="529"/>
      <c r="BH762" s="529"/>
      <c r="BI762" s="529"/>
      <c r="BJ762" s="529"/>
      <c r="BK762" s="529"/>
      <c r="BL762" s="529"/>
      <c r="BM762" s="529"/>
      <c r="BN762" s="529"/>
      <c r="BO762" s="529"/>
      <c r="BP762" s="529"/>
      <c r="BQ762" s="529"/>
      <c r="BR762" s="529"/>
      <c r="BS762" s="529"/>
      <c r="BT762" s="529"/>
      <c r="BU762" s="529"/>
      <c r="BV762" s="529"/>
      <c r="BW762" s="529"/>
      <c r="BX762" s="529"/>
      <c r="BY762" s="529"/>
      <c r="BZ762" s="529"/>
      <c r="CA762" s="529"/>
      <c r="CB762" s="529"/>
      <c r="CC762" s="529"/>
      <c r="CD762" s="529"/>
      <c r="CE762" s="529"/>
      <c r="CF762" s="529"/>
      <c r="CG762" s="529"/>
      <c r="CH762" s="529"/>
      <c r="CI762" s="529"/>
      <c r="CJ762" s="529"/>
      <c r="CK762" s="529"/>
      <c r="CL762" s="529"/>
      <c r="CM762" s="529"/>
      <c r="CN762" s="529"/>
      <c r="CO762" s="529"/>
      <c r="CP762" s="529"/>
      <c r="CQ762" s="529"/>
    </row>
    <row r="763" spans="1:95" s="70" customFormat="1" x14ac:dyDescent="0.2">
      <c r="A763" s="11">
        <v>187</v>
      </c>
      <c r="B763" s="277"/>
      <c r="C763" s="278"/>
      <c r="D763" s="1485" t="s">
        <v>174</v>
      </c>
      <c r="E763" s="1486"/>
      <c r="F763" s="1486"/>
      <c r="G763" s="1486"/>
      <c r="H763" s="1486"/>
      <c r="I763" s="1486"/>
      <c r="J763" s="1486"/>
      <c r="K763" s="1486"/>
      <c r="L763" s="1487"/>
      <c r="M763" s="407">
        <f>SUBTOTAL(9,M764:M770)</f>
        <v>0</v>
      </c>
      <c r="N763" s="1244"/>
      <c r="O763" s="1244"/>
      <c r="P763" s="1244"/>
      <c r="Q763" s="1244"/>
      <c r="R763" s="1244"/>
      <c r="S763" s="1244"/>
      <c r="T763" s="1244"/>
      <c r="U763" s="1244"/>
      <c r="V763" s="1244"/>
      <c r="W763" s="1244"/>
      <c r="X763" s="1244"/>
      <c r="Y763" s="1244"/>
      <c r="Z763" s="1244"/>
      <c r="AA763" s="1244"/>
      <c r="AB763" s="1244"/>
      <c r="AC763" s="1244"/>
      <c r="AD763" s="1017"/>
      <c r="AE763" s="997"/>
      <c r="AF763" s="997"/>
      <c r="AG763" s="536"/>
      <c r="AH763" s="529"/>
      <c r="AI763" s="529"/>
      <c r="AJ763" s="529"/>
      <c r="AK763" s="529"/>
      <c r="AL763" s="529"/>
      <c r="AM763" s="529"/>
      <c r="AN763" s="529"/>
      <c r="AO763" s="529"/>
      <c r="AP763" s="529"/>
      <c r="AQ763" s="529"/>
      <c r="AR763" s="529"/>
      <c r="AS763" s="529"/>
      <c r="AT763" s="529"/>
      <c r="AU763" s="529"/>
      <c r="AV763" s="529"/>
      <c r="AW763" s="529"/>
      <c r="AX763" s="529"/>
      <c r="AY763" s="529"/>
      <c r="AZ763" s="529"/>
      <c r="BA763" s="529"/>
      <c r="BB763" s="529"/>
      <c r="BC763" s="529"/>
      <c r="BD763" s="529"/>
      <c r="BE763" s="529"/>
      <c r="BF763" s="529"/>
      <c r="BG763" s="529"/>
      <c r="BH763" s="529"/>
      <c r="BI763" s="529"/>
      <c r="BJ763" s="529"/>
      <c r="BK763" s="529"/>
      <c r="BL763" s="529"/>
      <c r="BM763" s="529"/>
      <c r="BN763" s="529"/>
      <c r="BO763" s="529"/>
      <c r="BP763" s="529"/>
      <c r="BQ763" s="529"/>
      <c r="BR763" s="529"/>
      <c r="BS763" s="529"/>
      <c r="BT763" s="529"/>
      <c r="BU763" s="529"/>
      <c r="BV763" s="529"/>
      <c r="BW763" s="529"/>
      <c r="BX763" s="529"/>
      <c r="BY763" s="529"/>
      <c r="BZ763" s="529"/>
      <c r="CA763" s="529"/>
      <c r="CB763" s="529"/>
      <c r="CC763" s="529"/>
      <c r="CD763" s="529"/>
      <c r="CE763" s="529"/>
      <c r="CF763" s="529"/>
      <c r="CG763" s="529"/>
      <c r="CH763" s="529"/>
      <c r="CI763" s="529"/>
      <c r="CJ763" s="529"/>
      <c r="CK763" s="529"/>
      <c r="CL763" s="529"/>
      <c r="CM763" s="529"/>
      <c r="CN763" s="529"/>
      <c r="CO763" s="529"/>
      <c r="CP763" s="529"/>
      <c r="CQ763" s="529"/>
    </row>
    <row r="764" spans="1:95" s="70" customFormat="1" x14ac:dyDescent="0.2">
      <c r="A764" s="11">
        <v>188</v>
      </c>
      <c r="B764" s="277"/>
      <c r="C764" s="278"/>
      <c r="D764" s="278"/>
      <c r="E764" s="278"/>
      <c r="F764" s="1455" t="s">
        <v>175</v>
      </c>
      <c r="G764" s="1456"/>
      <c r="H764" s="1456"/>
      <c r="I764" s="1456"/>
      <c r="J764" s="1456"/>
      <c r="K764" s="1456"/>
      <c r="L764" s="1457"/>
      <c r="M764" s="698">
        <v>0</v>
      </c>
      <c r="N764" s="1244"/>
      <c r="O764" s="1244"/>
      <c r="P764" s="1244"/>
      <c r="Q764" s="1244"/>
      <c r="R764" s="1244"/>
      <c r="S764" s="1244"/>
      <c r="T764" s="1244"/>
      <c r="U764" s="1244"/>
      <c r="V764" s="1244"/>
      <c r="W764" s="1244"/>
      <c r="X764" s="1244"/>
      <c r="Y764" s="1244"/>
      <c r="Z764" s="1244"/>
      <c r="AA764" s="1244"/>
      <c r="AB764" s="1244"/>
      <c r="AC764" s="1244"/>
      <c r="AD764" s="1017"/>
      <c r="AE764" s="997"/>
      <c r="AF764" s="997"/>
      <c r="AG764" s="536"/>
      <c r="AH764" s="529"/>
      <c r="AI764" s="529"/>
      <c r="AJ764" s="529"/>
      <c r="AK764" s="529"/>
      <c r="AL764" s="529"/>
      <c r="AM764" s="529"/>
      <c r="AN764" s="529"/>
      <c r="AO764" s="529"/>
      <c r="AP764" s="529"/>
      <c r="AQ764" s="529"/>
      <c r="AR764" s="529"/>
      <c r="AS764" s="529"/>
      <c r="AT764" s="529"/>
      <c r="AU764" s="529"/>
      <c r="AV764" s="529"/>
      <c r="AW764" s="529"/>
      <c r="AX764" s="529"/>
      <c r="AY764" s="529"/>
      <c r="AZ764" s="529"/>
      <c r="BA764" s="529"/>
      <c r="BB764" s="529"/>
      <c r="BC764" s="529"/>
      <c r="BD764" s="529"/>
      <c r="BE764" s="529"/>
      <c r="BF764" s="529"/>
      <c r="BG764" s="529"/>
      <c r="BH764" s="529"/>
      <c r="BI764" s="529"/>
      <c r="BJ764" s="529"/>
      <c r="BK764" s="529"/>
      <c r="BL764" s="529"/>
      <c r="BM764" s="529"/>
      <c r="BN764" s="529"/>
      <c r="BO764" s="529"/>
      <c r="BP764" s="529"/>
      <c r="BQ764" s="529"/>
      <c r="BR764" s="529"/>
      <c r="BS764" s="529"/>
      <c r="BT764" s="529"/>
      <c r="BU764" s="529"/>
      <c r="BV764" s="529"/>
      <c r="BW764" s="529"/>
      <c r="BX764" s="529"/>
      <c r="BY764" s="529"/>
      <c r="BZ764" s="529"/>
      <c r="CA764" s="529"/>
      <c r="CB764" s="529"/>
      <c r="CC764" s="529"/>
      <c r="CD764" s="529"/>
      <c r="CE764" s="529"/>
      <c r="CF764" s="529"/>
      <c r="CG764" s="529"/>
      <c r="CH764" s="529"/>
      <c r="CI764" s="529"/>
      <c r="CJ764" s="529"/>
      <c r="CK764" s="529"/>
      <c r="CL764" s="529"/>
      <c r="CM764" s="529"/>
      <c r="CN764" s="529"/>
      <c r="CO764" s="529"/>
      <c r="CP764" s="529"/>
      <c r="CQ764" s="529"/>
    </row>
    <row r="765" spans="1:95" s="70" customFormat="1" ht="27.75" customHeight="1" x14ac:dyDescent="0.2">
      <c r="A765" s="11">
        <v>189</v>
      </c>
      <c r="B765" s="277"/>
      <c r="C765" s="278"/>
      <c r="D765" s="278"/>
      <c r="E765" s="278"/>
      <c r="F765" s="1449" t="s">
        <v>176</v>
      </c>
      <c r="G765" s="1450"/>
      <c r="H765" s="1450"/>
      <c r="I765" s="1450"/>
      <c r="J765" s="1450"/>
      <c r="K765" s="1450"/>
      <c r="L765" s="1451"/>
      <c r="M765" s="698">
        <v>0</v>
      </c>
      <c r="N765" s="1244"/>
      <c r="O765" s="1244"/>
      <c r="P765" s="1244"/>
      <c r="Q765" s="1244"/>
      <c r="R765" s="1244"/>
      <c r="S765" s="1244"/>
      <c r="T765" s="1244"/>
      <c r="U765" s="1244"/>
      <c r="V765" s="1244"/>
      <c r="W765" s="1244"/>
      <c r="X765" s="1244"/>
      <c r="Y765" s="1244"/>
      <c r="Z765" s="1244"/>
      <c r="AA765" s="1244"/>
      <c r="AB765" s="1244"/>
      <c r="AC765" s="1244"/>
      <c r="AD765" s="1017"/>
      <c r="AE765" s="997"/>
      <c r="AF765" s="997"/>
      <c r="AG765" s="536"/>
      <c r="AH765" s="529"/>
      <c r="AI765" s="529"/>
      <c r="AJ765" s="529"/>
      <c r="AK765" s="529"/>
      <c r="AL765" s="529"/>
      <c r="AM765" s="529"/>
      <c r="AN765" s="529"/>
      <c r="AO765" s="529"/>
      <c r="AP765" s="529"/>
      <c r="AQ765" s="529"/>
      <c r="AR765" s="529"/>
      <c r="AS765" s="529"/>
      <c r="AT765" s="529"/>
      <c r="AU765" s="529"/>
      <c r="AV765" s="529"/>
      <c r="AW765" s="529"/>
      <c r="AX765" s="529"/>
      <c r="AY765" s="529"/>
      <c r="AZ765" s="529"/>
      <c r="BA765" s="529"/>
      <c r="BB765" s="529"/>
      <c r="BC765" s="529"/>
      <c r="BD765" s="529"/>
      <c r="BE765" s="529"/>
      <c r="BF765" s="529"/>
      <c r="BG765" s="529"/>
      <c r="BH765" s="529"/>
      <c r="BI765" s="529"/>
      <c r="BJ765" s="529"/>
      <c r="BK765" s="529"/>
      <c r="BL765" s="529"/>
      <c r="BM765" s="529"/>
      <c r="BN765" s="529"/>
      <c r="BO765" s="529"/>
      <c r="BP765" s="529"/>
      <c r="BQ765" s="529"/>
      <c r="BR765" s="529"/>
      <c r="BS765" s="529"/>
      <c r="BT765" s="529"/>
      <c r="BU765" s="529"/>
      <c r="BV765" s="529"/>
      <c r="BW765" s="529"/>
      <c r="BX765" s="529"/>
      <c r="BY765" s="529"/>
      <c r="BZ765" s="529"/>
      <c r="CA765" s="529"/>
      <c r="CB765" s="529"/>
      <c r="CC765" s="529"/>
      <c r="CD765" s="529"/>
      <c r="CE765" s="529"/>
      <c r="CF765" s="529"/>
      <c r="CG765" s="529"/>
      <c r="CH765" s="529"/>
      <c r="CI765" s="529"/>
      <c r="CJ765" s="529"/>
      <c r="CK765" s="529"/>
      <c r="CL765" s="529"/>
      <c r="CM765" s="529"/>
      <c r="CN765" s="529"/>
      <c r="CO765" s="529"/>
      <c r="CP765" s="529"/>
      <c r="CQ765" s="529"/>
    </row>
    <row r="766" spans="1:95" s="70" customFormat="1" ht="45" customHeight="1" x14ac:dyDescent="0.2">
      <c r="A766" s="11">
        <v>189</v>
      </c>
      <c r="B766" s="277"/>
      <c r="C766" s="278"/>
      <c r="D766" s="278"/>
      <c r="E766" s="278"/>
      <c r="F766" s="1449" t="s">
        <v>453</v>
      </c>
      <c r="G766" s="1450"/>
      <c r="H766" s="1450"/>
      <c r="I766" s="1450"/>
      <c r="J766" s="1450"/>
      <c r="K766" s="1450"/>
      <c r="L766" s="1451"/>
      <c r="M766" s="698">
        <v>0</v>
      </c>
      <c r="N766" s="1244"/>
      <c r="O766" s="1244"/>
      <c r="P766" s="1244"/>
      <c r="Q766" s="1244"/>
      <c r="R766" s="1244"/>
      <c r="S766" s="1244"/>
      <c r="T766" s="1244"/>
      <c r="U766" s="1244"/>
      <c r="V766" s="1244"/>
      <c r="W766" s="1244"/>
      <c r="X766" s="1244"/>
      <c r="Y766" s="1244"/>
      <c r="Z766" s="1244"/>
      <c r="AA766" s="1244"/>
      <c r="AB766" s="1244"/>
      <c r="AC766" s="1244"/>
      <c r="AD766" s="1017"/>
      <c r="AE766" s="997"/>
      <c r="AF766" s="997"/>
      <c r="AG766" s="536"/>
      <c r="AH766" s="529"/>
      <c r="AI766" s="529"/>
      <c r="AJ766" s="529"/>
      <c r="AK766" s="529"/>
      <c r="AL766" s="529"/>
      <c r="AM766" s="529"/>
      <c r="AN766" s="529"/>
      <c r="AO766" s="529"/>
      <c r="AP766" s="529"/>
      <c r="AQ766" s="529"/>
      <c r="AR766" s="529"/>
      <c r="AS766" s="529"/>
      <c r="AT766" s="529"/>
      <c r="AU766" s="529"/>
      <c r="AV766" s="529"/>
      <c r="AW766" s="529"/>
      <c r="AX766" s="529"/>
      <c r="AY766" s="529"/>
      <c r="AZ766" s="529"/>
      <c r="BA766" s="529"/>
      <c r="BB766" s="529"/>
      <c r="BC766" s="529"/>
      <c r="BD766" s="529"/>
      <c r="BE766" s="529"/>
      <c r="BF766" s="529"/>
      <c r="BG766" s="529"/>
      <c r="BH766" s="529"/>
      <c r="BI766" s="529"/>
      <c r="BJ766" s="529"/>
      <c r="BK766" s="529"/>
      <c r="BL766" s="529"/>
      <c r="BM766" s="529"/>
      <c r="BN766" s="529"/>
      <c r="BO766" s="529"/>
      <c r="BP766" s="529"/>
      <c r="BQ766" s="529"/>
      <c r="BR766" s="529"/>
      <c r="BS766" s="529"/>
      <c r="BT766" s="529"/>
      <c r="BU766" s="529"/>
      <c r="BV766" s="529"/>
      <c r="BW766" s="529"/>
      <c r="BX766" s="529"/>
      <c r="BY766" s="529"/>
      <c r="BZ766" s="529"/>
      <c r="CA766" s="529"/>
      <c r="CB766" s="529"/>
      <c r="CC766" s="529"/>
      <c r="CD766" s="529"/>
      <c r="CE766" s="529"/>
      <c r="CF766" s="529"/>
      <c r="CG766" s="529"/>
      <c r="CH766" s="529"/>
      <c r="CI766" s="529"/>
      <c r="CJ766" s="529"/>
      <c r="CK766" s="529"/>
      <c r="CL766" s="529"/>
      <c r="CM766" s="529"/>
      <c r="CN766" s="529"/>
      <c r="CO766" s="529"/>
      <c r="CP766" s="529"/>
      <c r="CQ766" s="529"/>
    </row>
    <row r="767" spans="1:95" s="70" customFormat="1" ht="27.75" customHeight="1" x14ac:dyDescent="0.2">
      <c r="A767" s="11">
        <v>189</v>
      </c>
      <c r="B767" s="277"/>
      <c r="C767" s="278"/>
      <c r="D767" s="278"/>
      <c r="E767" s="278"/>
      <c r="F767" s="1449" t="s">
        <v>177</v>
      </c>
      <c r="G767" s="1450"/>
      <c r="H767" s="1450"/>
      <c r="I767" s="1450"/>
      <c r="J767" s="1450"/>
      <c r="K767" s="1450"/>
      <c r="L767" s="1451"/>
      <c r="M767" s="698">
        <v>0</v>
      </c>
      <c r="N767" s="1244"/>
      <c r="O767" s="1244"/>
      <c r="P767" s="1244"/>
      <c r="Q767" s="1244"/>
      <c r="R767" s="1244"/>
      <c r="S767" s="1244"/>
      <c r="T767" s="1244"/>
      <c r="U767" s="1244"/>
      <c r="V767" s="1244"/>
      <c r="W767" s="1244"/>
      <c r="X767" s="1244"/>
      <c r="Y767" s="1244"/>
      <c r="Z767" s="1244"/>
      <c r="AA767" s="1244"/>
      <c r="AB767" s="1244"/>
      <c r="AC767" s="1244"/>
      <c r="AD767" s="1017"/>
      <c r="AE767" s="997"/>
      <c r="AF767" s="997"/>
      <c r="AG767" s="536"/>
      <c r="AH767" s="529"/>
      <c r="AI767" s="529"/>
      <c r="AJ767" s="529"/>
      <c r="AK767" s="529"/>
      <c r="AL767" s="529"/>
      <c r="AM767" s="529"/>
      <c r="AN767" s="529"/>
      <c r="AO767" s="529"/>
      <c r="AP767" s="529"/>
      <c r="AQ767" s="529"/>
      <c r="AR767" s="529"/>
      <c r="AS767" s="529"/>
      <c r="AT767" s="529"/>
      <c r="AU767" s="529"/>
      <c r="AV767" s="529"/>
      <c r="AW767" s="529"/>
      <c r="AX767" s="529"/>
      <c r="AY767" s="529"/>
      <c r="AZ767" s="529"/>
      <c r="BA767" s="529"/>
      <c r="BB767" s="529"/>
      <c r="BC767" s="529"/>
      <c r="BD767" s="529"/>
      <c r="BE767" s="529"/>
      <c r="BF767" s="529"/>
      <c r="BG767" s="529"/>
      <c r="BH767" s="529"/>
      <c r="BI767" s="529"/>
      <c r="BJ767" s="529"/>
      <c r="BK767" s="529"/>
      <c r="BL767" s="529"/>
      <c r="BM767" s="529"/>
      <c r="BN767" s="529"/>
      <c r="BO767" s="529"/>
      <c r="BP767" s="529"/>
      <c r="BQ767" s="529"/>
      <c r="BR767" s="529"/>
      <c r="BS767" s="529"/>
      <c r="BT767" s="529"/>
      <c r="BU767" s="529"/>
      <c r="BV767" s="529"/>
      <c r="BW767" s="529"/>
      <c r="BX767" s="529"/>
      <c r="BY767" s="529"/>
      <c r="BZ767" s="529"/>
      <c r="CA767" s="529"/>
      <c r="CB767" s="529"/>
      <c r="CC767" s="529"/>
      <c r="CD767" s="529"/>
      <c r="CE767" s="529"/>
      <c r="CF767" s="529"/>
      <c r="CG767" s="529"/>
      <c r="CH767" s="529"/>
      <c r="CI767" s="529"/>
      <c r="CJ767" s="529"/>
      <c r="CK767" s="529"/>
      <c r="CL767" s="529"/>
      <c r="CM767" s="529"/>
      <c r="CN767" s="529"/>
      <c r="CO767" s="529"/>
      <c r="CP767" s="529"/>
      <c r="CQ767" s="529"/>
    </row>
    <row r="768" spans="1:95" s="70" customFormat="1" ht="45" customHeight="1" x14ac:dyDescent="0.2">
      <c r="A768" s="11">
        <v>189</v>
      </c>
      <c r="B768" s="277"/>
      <c r="C768" s="278"/>
      <c r="D768" s="278"/>
      <c r="E768" s="278"/>
      <c r="F768" s="1449" t="s">
        <v>178</v>
      </c>
      <c r="G768" s="1450"/>
      <c r="H768" s="1450"/>
      <c r="I768" s="1450"/>
      <c r="J768" s="1450"/>
      <c r="K768" s="1450"/>
      <c r="L768" s="1451"/>
      <c r="M768" s="698">
        <v>0</v>
      </c>
      <c r="N768" s="1244"/>
      <c r="O768" s="1244"/>
      <c r="P768" s="1244"/>
      <c r="Q768" s="1244"/>
      <c r="R768" s="1244"/>
      <c r="S768" s="1244"/>
      <c r="T768" s="1244"/>
      <c r="U768" s="1244"/>
      <c r="V768" s="1244"/>
      <c r="W768" s="1244"/>
      <c r="X768" s="1244"/>
      <c r="Y768" s="1244"/>
      <c r="Z768" s="1244"/>
      <c r="AA768" s="1244"/>
      <c r="AB768" s="1244"/>
      <c r="AC768" s="1244"/>
      <c r="AD768" s="1017"/>
      <c r="AE768" s="997"/>
      <c r="AF768" s="997"/>
      <c r="AG768" s="536"/>
      <c r="AH768" s="529"/>
      <c r="AI768" s="529"/>
      <c r="AJ768" s="529"/>
      <c r="AK768" s="529"/>
      <c r="AL768" s="529"/>
      <c r="AM768" s="529"/>
      <c r="AN768" s="529"/>
      <c r="AO768" s="529"/>
      <c r="AP768" s="529"/>
      <c r="AQ768" s="529"/>
      <c r="AR768" s="529"/>
      <c r="AS768" s="529"/>
      <c r="AT768" s="529"/>
      <c r="AU768" s="529"/>
      <c r="AV768" s="529"/>
      <c r="AW768" s="529"/>
      <c r="AX768" s="529"/>
      <c r="AY768" s="529"/>
      <c r="AZ768" s="529"/>
      <c r="BA768" s="529"/>
      <c r="BB768" s="529"/>
      <c r="BC768" s="529"/>
      <c r="BD768" s="529"/>
      <c r="BE768" s="529"/>
      <c r="BF768" s="529"/>
      <c r="BG768" s="529"/>
      <c r="BH768" s="529"/>
      <c r="BI768" s="529"/>
      <c r="BJ768" s="529"/>
      <c r="BK768" s="529"/>
      <c r="BL768" s="529"/>
      <c r="BM768" s="529"/>
      <c r="BN768" s="529"/>
      <c r="BO768" s="529"/>
      <c r="BP768" s="529"/>
      <c r="BQ768" s="529"/>
      <c r="BR768" s="529"/>
      <c r="BS768" s="529"/>
      <c r="BT768" s="529"/>
      <c r="BU768" s="529"/>
      <c r="BV768" s="529"/>
      <c r="BW768" s="529"/>
      <c r="BX768" s="529"/>
      <c r="BY768" s="529"/>
      <c r="BZ768" s="529"/>
      <c r="CA768" s="529"/>
      <c r="CB768" s="529"/>
      <c r="CC768" s="529"/>
      <c r="CD768" s="529"/>
      <c r="CE768" s="529"/>
      <c r="CF768" s="529"/>
      <c r="CG768" s="529"/>
      <c r="CH768" s="529"/>
      <c r="CI768" s="529"/>
      <c r="CJ768" s="529"/>
      <c r="CK768" s="529"/>
      <c r="CL768" s="529"/>
      <c r="CM768" s="529"/>
      <c r="CN768" s="529"/>
      <c r="CO768" s="529"/>
      <c r="CP768" s="529"/>
      <c r="CQ768" s="529"/>
    </row>
    <row r="769" spans="1:95" s="70" customFormat="1" ht="27.75" customHeight="1" x14ac:dyDescent="0.2">
      <c r="A769" s="11">
        <v>189</v>
      </c>
      <c r="B769" s="277"/>
      <c r="C769" s="278"/>
      <c r="D769" s="278"/>
      <c r="E769" s="278"/>
      <c r="F769" s="1449" t="s">
        <v>450</v>
      </c>
      <c r="G769" s="1450"/>
      <c r="H769" s="1450"/>
      <c r="I769" s="1450"/>
      <c r="J769" s="1450"/>
      <c r="K769" s="1450"/>
      <c r="L769" s="1451"/>
      <c r="M769" s="698">
        <v>0</v>
      </c>
      <c r="N769" s="1244"/>
      <c r="O769" s="1244"/>
      <c r="P769" s="1244"/>
      <c r="Q769" s="1244"/>
      <c r="R769" s="1244"/>
      <c r="S769" s="1244"/>
      <c r="T769" s="1244"/>
      <c r="U769" s="1244"/>
      <c r="V769" s="1244"/>
      <c r="W769" s="1244"/>
      <c r="X769" s="1244"/>
      <c r="Y769" s="1244"/>
      <c r="Z769" s="1244"/>
      <c r="AA769" s="1244"/>
      <c r="AB769" s="1244"/>
      <c r="AC769" s="1244"/>
      <c r="AD769" s="1017"/>
      <c r="AE769" s="997"/>
      <c r="AF769" s="997"/>
      <c r="AG769" s="536"/>
      <c r="AH769" s="529"/>
      <c r="AI769" s="529"/>
      <c r="AJ769" s="529"/>
      <c r="AK769" s="529"/>
      <c r="AL769" s="529"/>
      <c r="AM769" s="529"/>
      <c r="AN769" s="529"/>
      <c r="AO769" s="529"/>
      <c r="AP769" s="529"/>
      <c r="AQ769" s="529"/>
      <c r="AR769" s="529"/>
      <c r="AS769" s="529"/>
      <c r="AT769" s="529"/>
      <c r="AU769" s="529"/>
      <c r="AV769" s="529"/>
      <c r="AW769" s="529"/>
      <c r="AX769" s="529"/>
      <c r="AY769" s="529"/>
      <c r="AZ769" s="529"/>
      <c r="BA769" s="529"/>
      <c r="BB769" s="529"/>
      <c r="BC769" s="529"/>
      <c r="BD769" s="529"/>
      <c r="BE769" s="529"/>
      <c r="BF769" s="529"/>
      <c r="BG769" s="529"/>
      <c r="BH769" s="529"/>
      <c r="BI769" s="529"/>
      <c r="BJ769" s="529"/>
      <c r="BK769" s="529"/>
      <c r="BL769" s="529"/>
      <c r="BM769" s="529"/>
      <c r="BN769" s="529"/>
      <c r="BO769" s="529"/>
      <c r="BP769" s="529"/>
      <c r="BQ769" s="529"/>
      <c r="BR769" s="529"/>
      <c r="BS769" s="529"/>
      <c r="BT769" s="529"/>
      <c r="BU769" s="529"/>
      <c r="BV769" s="529"/>
      <c r="BW769" s="529"/>
      <c r="BX769" s="529"/>
      <c r="BY769" s="529"/>
      <c r="BZ769" s="529"/>
      <c r="CA769" s="529"/>
      <c r="CB769" s="529"/>
      <c r="CC769" s="529"/>
      <c r="CD769" s="529"/>
      <c r="CE769" s="529"/>
      <c r="CF769" s="529"/>
      <c r="CG769" s="529"/>
      <c r="CH769" s="529"/>
      <c r="CI769" s="529"/>
      <c r="CJ769" s="529"/>
      <c r="CK769" s="529"/>
      <c r="CL769" s="529"/>
      <c r="CM769" s="529"/>
      <c r="CN769" s="529"/>
      <c r="CO769" s="529"/>
      <c r="CP769" s="529"/>
      <c r="CQ769" s="529"/>
    </row>
    <row r="770" spans="1:95" s="70" customFormat="1" x14ac:dyDescent="0.2">
      <c r="A770" s="11">
        <v>189</v>
      </c>
      <c r="B770" s="526"/>
      <c r="C770" s="527"/>
      <c r="D770" s="527"/>
      <c r="E770" s="528"/>
      <c r="F770" s="1449" t="s">
        <v>179</v>
      </c>
      <c r="G770" s="1450"/>
      <c r="H770" s="1450"/>
      <c r="I770" s="1450"/>
      <c r="J770" s="1450"/>
      <c r="K770" s="1450"/>
      <c r="L770" s="1451"/>
      <c r="M770" s="698">
        <v>0</v>
      </c>
      <c r="N770" s="961"/>
      <c r="O770" s="961"/>
      <c r="P770" s="961"/>
      <c r="Q770" s="961"/>
      <c r="R770" s="961"/>
      <c r="S770" s="961"/>
      <c r="T770" s="961"/>
      <c r="U770" s="961"/>
      <c r="V770" s="961"/>
      <c r="W770" s="961"/>
      <c r="X770" s="961"/>
      <c r="Y770" s="961"/>
      <c r="Z770" s="961"/>
      <c r="AA770" s="961"/>
      <c r="AB770" s="961"/>
      <c r="AC770" s="961"/>
      <c r="AD770" s="1017"/>
      <c r="AE770" s="997"/>
      <c r="AF770" s="997"/>
      <c r="AG770" s="612"/>
      <c r="AH770" s="336"/>
      <c r="AI770" s="336"/>
      <c r="AJ770" s="336"/>
      <c r="AK770" s="336"/>
      <c r="AL770" s="336"/>
      <c r="AM770" s="336"/>
      <c r="AN770" s="336"/>
      <c r="AO770" s="336"/>
      <c r="AP770" s="336"/>
      <c r="AQ770" s="336"/>
      <c r="AR770" s="336"/>
      <c r="AS770" s="336"/>
      <c r="AT770" s="336"/>
      <c r="AU770" s="336"/>
      <c r="AV770" s="336"/>
      <c r="AW770" s="336"/>
      <c r="AX770" s="336"/>
      <c r="AY770" s="336"/>
      <c r="AZ770" s="336"/>
      <c r="BA770" s="336"/>
      <c r="BB770" s="336"/>
      <c r="BC770" s="336"/>
      <c r="BD770" s="336"/>
      <c r="BE770" s="336"/>
      <c r="BF770" s="336"/>
      <c r="BG770" s="336"/>
      <c r="BH770" s="336"/>
      <c r="BI770" s="336"/>
      <c r="BJ770" s="336"/>
      <c r="BK770" s="336"/>
      <c r="BL770" s="336"/>
      <c r="BM770" s="336"/>
      <c r="BN770" s="336"/>
      <c r="BO770" s="336"/>
      <c r="BP770" s="336"/>
      <c r="BQ770" s="336"/>
      <c r="BR770" s="336"/>
      <c r="BS770" s="336"/>
      <c r="BT770" s="336"/>
      <c r="BU770" s="336"/>
      <c r="BV770" s="336"/>
      <c r="BW770" s="336"/>
      <c r="BX770" s="336"/>
      <c r="BY770" s="336"/>
      <c r="BZ770" s="336"/>
      <c r="CA770" s="336"/>
      <c r="CB770" s="336"/>
      <c r="CC770" s="336"/>
      <c r="CD770" s="336"/>
      <c r="CE770" s="336"/>
      <c r="CF770" s="336"/>
      <c r="CG770" s="529"/>
      <c r="CH770" s="529"/>
      <c r="CI770" s="529"/>
      <c r="CJ770" s="529"/>
      <c r="CK770" s="529"/>
      <c r="CL770" s="529"/>
      <c r="CM770" s="529"/>
      <c r="CN770" s="529"/>
      <c r="CO770" s="529"/>
      <c r="CP770" s="529"/>
      <c r="CQ770" s="529"/>
    </row>
    <row r="771" spans="1:95" s="70" customFormat="1" ht="7.5" customHeight="1" x14ac:dyDescent="0.2">
      <c r="A771" s="11"/>
      <c r="B771" s="1553"/>
      <c r="C771" s="1554"/>
      <c r="D771" s="1554"/>
      <c r="E771" s="1554"/>
      <c r="F771" s="1554"/>
      <c r="G771" s="1554"/>
      <c r="H771" s="1554"/>
      <c r="I771" s="1554"/>
      <c r="J771" s="1554"/>
      <c r="K771" s="1554"/>
      <c r="L771" s="1554"/>
      <c r="M771" s="1554"/>
      <c r="N771" s="1554"/>
      <c r="O771" s="1554"/>
      <c r="P771" s="1554"/>
      <c r="Q771" s="1554"/>
      <c r="R771" s="1554"/>
      <c r="S771" s="1554"/>
      <c r="T771" s="1554"/>
      <c r="U771" s="1554"/>
      <c r="V771" s="1554"/>
      <c r="W771" s="1554"/>
      <c r="X771" s="1554"/>
      <c r="Y771" s="1554"/>
      <c r="Z771" s="1554"/>
      <c r="AA771" s="1554"/>
      <c r="AB771" s="1554"/>
      <c r="AC771" s="1554"/>
      <c r="AD771" s="1554"/>
      <c r="AE771" s="1554"/>
      <c r="AF771" s="1554"/>
      <c r="AG771" s="612"/>
      <c r="AH771" s="336"/>
      <c r="AI771" s="336"/>
      <c r="AJ771" s="336"/>
      <c r="AK771" s="336"/>
      <c r="AL771" s="336"/>
      <c r="AM771" s="336"/>
      <c r="AN771" s="336"/>
      <c r="AO771" s="336"/>
      <c r="AP771" s="336"/>
      <c r="AQ771" s="336"/>
      <c r="AR771" s="336"/>
      <c r="AS771" s="336"/>
      <c r="AT771" s="336"/>
      <c r="AU771" s="336"/>
      <c r="AV771" s="336"/>
      <c r="AW771" s="336"/>
      <c r="AX771" s="336"/>
      <c r="AY771" s="336"/>
      <c r="AZ771" s="336"/>
      <c r="BA771" s="336"/>
      <c r="BB771" s="336"/>
      <c r="BC771" s="336"/>
      <c r="BD771" s="336"/>
      <c r="BE771" s="336"/>
      <c r="BF771" s="336"/>
      <c r="BG771" s="336"/>
      <c r="BH771" s="336"/>
      <c r="BI771" s="336"/>
      <c r="BJ771" s="336"/>
      <c r="BK771" s="336"/>
      <c r="BL771" s="336"/>
      <c r="BM771" s="336"/>
      <c r="BN771" s="336"/>
      <c r="BO771" s="336"/>
      <c r="BP771" s="336"/>
      <c r="BQ771" s="336"/>
      <c r="BR771" s="336"/>
      <c r="BS771" s="336"/>
      <c r="BT771" s="336"/>
      <c r="BU771" s="336"/>
      <c r="BV771" s="336"/>
      <c r="BW771" s="336"/>
      <c r="BX771" s="336"/>
      <c r="BY771" s="336"/>
      <c r="BZ771" s="336"/>
      <c r="CA771" s="336"/>
      <c r="CB771" s="336"/>
      <c r="CC771" s="336"/>
      <c r="CD771" s="336"/>
      <c r="CE771" s="336"/>
      <c r="CF771" s="336"/>
      <c r="CG771" s="529"/>
      <c r="CH771" s="529"/>
      <c r="CI771" s="529"/>
      <c r="CJ771" s="529"/>
      <c r="CK771" s="529"/>
      <c r="CL771" s="529"/>
      <c r="CM771" s="529"/>
      <c r="CN771" s="529"/>
      <c r="CO771" s="529"/>
      <c r="CP771" s="529"/>
      <c r="CQ771" s="529"/>
    </row>
    <row r="772" spans="1:95" s="70" customFormat="1" ht="22.5" customHeight="1" x14ac:dyDescent="0.2">
      <c r="A772" s="11">
        <v>323</v>
      </c>
      <c r="B772" s="1538" t="s">
        <v>180</v>
      </c>
      <c r="C772" s="1539"/>
      <c r="D772" s="1539"/>
      <c r="E772" s="1539"/>
      <c r="F772" s="1539"/>
      <c r="G772" s="1539"/>
      <c r="H772" s="1539"/>
      <c r="I772" s="1539"/>
      <c r="J772" s="1539"/>
      <c r="K772" s="1539"/>
      <c r="L772" s="1548"/>
      <c r="M772" s="407">
        <f>SUBTOTAL(9,M745:M770)</f>
        <v>0</v>
      </c>
      <c r="N772" s="410">
        <f t="shared" ref="N772:AC772" si="171">SUBTOTAL(9,N745:N770)</f>
        <v>0</v>
      </c>
      <c r="O772" s="414">
        <f t="shared" si="171"/>
        <v>0</v>
      </c>
      <c r="P772" s="413">
        <f t="shared" si="171"/>
        <v>0</v>
      </c>
      <c r="Q772" s="415">
        <f t="shared" si="171"/>
        <v>0</v>
      </c>
      <c r="R772" s="414">
        <f t="shared" si="171"/>
        <v>0</v>
      </c>
      <c r="S772" s="413">
        <f t="shared" si="171"/>
        <v>0</v>
      </c>
      <c r="T772" s="414">
        <f t="shared" si="171"/>
        <v>0</v>
      </c>
      <c r="U772" s="413">
        <f t="shared" si="171"/>
        <v>0</v>
      </c>
      <c r="V772" s="414">
        <f t="shared" si="171"/>
        <v>0</v>
      </c>
      <c r="W772" s="413">
        <f t="shared" si="171"/>
        <v>0</v>
      </c>
      <c r="X772" s="414">
        <f t="shared" si="171"/>
        <v>0</v>
      </c>
      <c r="Y772" s="413">
        <f t="shared" si="171"/>
        <v>0</v>
      </c>
      <c r="Z772" s="414">
        <f t="shared" si="171"/>
        <v>0</v>
      </c>
      <c r="AA772" s="413">
        <f t="shared" si="171"/>
        <v>0</v>
      </c>
      <c r="AB772" s="424">
        <f t="shared" si="171"/>
        <v>0</v>
      </c>
      <c r="AC772" s="407">
        <f t="shared" si="171"/>
        <v>0</v>
      </c>
      <c r="AD772" s="1017"/>
      <c r="AE772" s="997"/>
      <c r="AF772" s="997"/>
      <c r="AG772" s="612"/>
      <c r="AH772" s="336"/>
      <c r="AI772" s="336"/>
      <c r="AJ772" s="336"/>
      <c r="AK772" s="336"/>
      <c r="AL772" s="336"/>
      <c r="AM772" s="336"/>
      <c r="AN772" s="336"/>
      <c r="AO772" s="336"/>
      <c r="AP772" s="336"/>
      <c r="AQ772" s="336"/>
      <c r="AR772" s="336"/>
      <c r="AS772" s="336"/>
      <c r="AT772" s="336"/>
      <c r="AU772" s="336"/>
      <c r="AV772" s="336"/>
      <c r="AW772" s="336"/>
      <c r="AX772" s="336"/>
      <c r="AY772" s="336"/>
      <c r="AZ772" s="336"/>
      <c r="BA772" s="336"/>
      <c r="BB772" s="336"/>
      <c r="BC772" s="336"/>
      <c r="BD772" s="336"/>
      <c r="BE772" s="336"/>
      <c r="BF772" s="336"/>
      <c r="BG772" s="336"/>
      <c r="BH772" s="336"/>
      <c r="BI772" s="336"/>
      <c r="BJ772" s="336"/>
      <c r="BK772" s="336"/>
      <c r="BL772" s="336"/>
      <c r="BM772" s="336"/>
      <c r="BN772" s="336"/>
      <c r="BO772" s="336"/>
      <c r="BP772" s="336"/>
      <c r="BQ772" s="336"/>
      <c r="BR772" s="336"/>
      <c r="BS772" s="336"/>
      <c r="BT772" s="336"/>
      <c r="BU772" s="336"/>
      <c r="BV772" s="336"/>
      <c r="BW772" s="336"/>
      <c r="BX772" s="336"/>
      <c r="BY772" s="336"/>
      <c r="BZ772" s="336"/>
      <c r="CA772" s="336"/>
      <c r="CB772" s="336"/>
      <c r="CC772" s="336"/>
      <c r="CD772" s="336"/>
      <c r="CE772" s="336"/>
      <c r="CF772" s="336"/>
      <c r="CG772" s="529"/>
      <c r="CH772" s="529"/>
      <c r="CI772" s="529"/>
      <c r="CJ772" s="529"/>
      <c r="CK772" s="529"/>
      <c r="CL772" s="529"/>
      <c r="CM772" s="529"/>
      <c r="CN772" s="529"/>
      <c r="CO772" s="529"/>
      <c r="CP772" s="529"/>
      <c r="CQ772" s="529"/>
    </row>
    <row r="773" spans="1:95" s="81" customFormat="1" hidden="1" x14ac:dyDescent="0.2">
      <c r="A773" s="82"/>
      <c r="B773" s="1629"/>
      <c r="C773" s="898"/>
      <c r="D773" s="898"/>
      <c r="E773" s="898"/>
      <c r="F773" s="898"/>
      <c r="G773" s="898"/>
      <c r="H773" s="898"/>
      <c r="I773" s="898"/>
      <c r="J773" s="898"/>
      <c r="K773" s="898"/>
      <c r="L773" s="898"/>
      <c r="M773" s="898"/>
      <c r="N773" s="898"/>
      <c r="O773" s="898"/>
      <c r="P773" s="898"/>
      <c r="Q773" s="898"/>
      <c r="R773" s="898"/>
      <c r="S773" s="898"/>
      <c r="T773" s="898"/>
      <c r="U773" s="898"/>
      <c r="V773" s="898"/>
      <c r="W773" s="898"/>
      <c r="X773" s="898"/>
      <c r="Y773" s="898"/>
      <c r="Z773" s="898"/>
      <c r="AA773" s="898"/>
      <c r="AB773" s="898"/>
      <c r="AC773" s="898"/>
      <c r="AD773" s="898"/>
      <c r="AE773" s="898"/>
      <c r="AF773" s="898"/>
      <c r="AG773" s="612"/>
      <c r="AH773" s="336"/>
      <c r="AI773" s="336"/>
      <c r="AJ773" s="336"/>
      <c r="AK773" s="336"/>
      <c r="AL773" s="336"/>
      <c r="AM773" s="336"/>
      <c r="AN773" s="336"/>
      <c r="AO773" s="336"/>
      <c r="AP773" s="336"/>
      <c r="AQ773" s="336"/>
      <c r="AR773" s="336"/>
      <c r="AS773" s="336"/>
      <c r="AT773" s="336"/>
      <c r="AU773" s="336"/>
      <c r="AV773" s="336"/>
      <c r="AW773" s="336"/>
      <c r="AX773" s="336"/>
      <c r="AY773" s="336"/>
      <c r="AZ773" s="336"/>
      <c r="BA773" s="336"/>
      <c r="BB773" s="336"/>
      <c r="BC773" s="336"/>
      <c r="BD773" s="336"/>
      <c r="BE773" s="336"/>
      <c r="BF773" s="336"/>
      <c r="BG773" s="336"/>
      <c r="BH773" s="336"/>
      <c r="BI773" s="336"/>
      <c r="BJ773" s="336"/>
      <c r="BK773" s="336"/>
      <c r="BL773" s="336"/>
      <c r="BM773" s="336"/>
      <c r="BN773" s="336"/>
      <c r="BO773" s="336"/>
      <c r="BP773" s="336"/>
      <c r="BQ773" s="336"/>
      <c r="BR773" s="336"/>
      <c r="BS773" s="336"/>
      <c r="BT773" s="336"/>
      <c r="BU773" s="336"/>
      <c r="BV773" s="336"/>
      <c r="BW773" s="336"/>
      <c r="BX773" s="336"/>
      <c r="BY773" s="336"/>
      <c r="BZ773" s="336"/>
      <c r="CA773" s="336"/>
      <c r="CB773" s="336"/>
      <c r="CC773" s="336"/>
      <c r="CD773" s="336"/>
      <c r="CE773" s="336"/>
      <c r="CF773" s="336"/>
    </row>
    <row r="774" spans="1:95" s="81" customFormat="1" hidden="1" x14ac:dyDescent="0.2">
      <c r="A774" s="82"/>
      <c r="B774" s="1753"/>
      <c r="C774" s="904"/>
      <c r="D774" s="904"/>
      <c r="E774" s="904"/>
      <c r="F774" s="904"/>
      <c r="G774" s="904"/>
      <c r="H774" s="904"/>
      <c r="I774" s="904"/>
      <c r="J774" s="904"/>
      <c r="K774" s="904"/>
      <c r="L774" s="904"/>
      <c r="M774" s="904"/>
      <c r="N774" s="904"/>
      <c r="O774" s="904"/>
      <c r="P774" s="904"/>
      <c r="Q774" s="904"/>
      <c r="R774" s="904"/>
      <c r="S774" s="904"/>
      <c r="T774" s="904"/>
      <c r="U774" s="904"/>
      <c r="V774" s="904"/>
      <c r="W774" s="904"/>
      <c r="X774" s="904"/>
      <c r="Y774" s="904"/>
      <c r="Z774" s="904"/>
      <c r="AA774" s="904"/>
      <c r="AB774" s="904"/>
      <c r="AC774" s="904"/>
      <c r="AD774" s="904"/>
      <c r="AE774" s="904"/>
      <c r="AF774" s="904"/>
      <c r="AG774" s="612"/>
      <c r="AH774" s="336"/>
      <c r="AI774" s="336"/>
      <c r="AJ774" s="336"/>
      <c r="AK774" s="336"/>
      <c r="AL774" s="336"/>
      <c r="AM774" s="336"/>
      <c r="AN774" s="336"/>
      <c r="AO774" s="336"/>
      <c r="AP774" s="336"/>
      <c r="AQ774" s="336"/>
      <c r="AR774" s="336"/>
      <c r="AS774" s="336"/>
      <c r="AT774" s="336"/>
      <c r="AU774" s="336"/>
      <c r="AV774" s="336"/>
      <c r="AW774" s="336"/>
      <c r="AX774" s="336"/>
      <c r="AY774" s="336"/>
      <c r="AZ774" s="336"/>
      <c r="BA774" s="336"/>
      <c r="BB774" s="336"/>
      <c r="BC774" s="336"/>
      <c r="BD774" s="336"/>
      <c r="BE774" s="336"/>
      <c r="BF774" s="336"/>
      <c r="BG774" s="336"/>
      <c r="BH774" s="336"/>
      <c r="BI774" s="336"/>
      <c r="BJ774" s="336"/>
      <c r="BK774" s="336"/>
      <c r="BL774" s="336"/>
      <c r="BM774" s="336"/>
      <c r="BN774" s="336"/>
      <c r="BO774" s="336"/>
      <c r="BP774" s="336"/>
      <c r="BQ774" s="336"/>
      <c r="BR774" s="336"/>
      <c r="BS774" s="336"/>
      <c r="BT774" s="336"/>
      <c r="BU774" s="336"/>
      <c r="BV774" s="336"/>
      <c r="BW774" s="336"/>
      <c r="BX774" s="336"/>
      <c r="BY774" s="336"/>
      <c r="BZ774" s="336"/>
      <c r="CA774" s="336"/>
      <c r="CB774" s="336"/>
      <c r="CC774" s="336"/>
      <c r="CD774" s="336"/>
      <c r="CE774" s="336"/>
      <c r="CF774" s="336"/>
    </row>
    <row r="775" spans="1:95" s="81" customFormat="1" hidden="1" x14ac:dyDescent="0.2">
      <c r="A775" s="82"/>
      <c r="B775" s="1626" t="s">
        <v>191</v>
      </c>
      <c r="C775" s="1627"/>
      <c r="D775" s="1627"/>
      <c r="E775" s="1627"/>
      <c r="F775" s="1627"/>
      <c r="G775" s="1627"/>
      <c r="H775" s="1627"/>
      <c r="I775" s="1627"/>
      <c r="J775" s="1627"/>
      <c r="K775" s="1627"/>
      <c r="L775" s="1627"/>
      <c r="M775" s="1627"/>
      <c r="N775" s="1627"/>
      <c r="O775" s="1627"/>
      <c r="P775" s="1627"/>
      <c r="Q775" s="1627"/>
      <c r="R775" s="1627"/>
      <c r="S775" s="1627"/>
      <c r="T775" s="1627"/>
      <c r="U775" s="1627"/>
      <c r="V775" s="1627"/>
      <c r="W775" s="1627"/>
      <c r="X775" s="1627"/>
      <c r="Y775" s="1627"/>
      <c r="Z775" s="1627"/>
      <c r="AA775" s="1627"/>
      <c r="AB775" s="1627"/>
      <c r="AC775" s="1627"/>
      <c r="AD775" s="1627"/>
      <c r="AE775" s="1627"/>
      <c r="AF775" s="1627"/>
      <c r="AG775" s="612"/>
      <c r="AH775" s="336"/>
      <c r="AI775" s="336"/>
      <c r="AJ775" s="336"/>
      <c r="AK775" s="336"/>
      <c r="AL775" s="336"/>
      <c r="AM775" s="336"/>
      <c r="AN775" s="336"/>
      <c r="AO775" s="336"/>
      <c r="AP775" s="336"/>
      <c r="AQ775" s="336"/>
      <c r="AR775" s="336"/>
      <c r="AS775" s="336"/>
      <c r="AT775" s="336"/>
      <c r="AU775" s="336"/>
      <c r="AV775" s="336"/>
      <c r="AW775" s="336"/>
      <c r="AX775" s="336"/>
      <c r="AY775" s="336"/>
      <c r="AZ775" s="336"/>
      <c r="BA775" s="336"/>
      <c r="BB775" s="336"/>
      <c r="BC775" s="336"/>
      <c r="BD775" s="336"/>
      <c r="BE775" s="336"/>
      <c r="BF775" s="336"/>
      <c r="BG775" s="336"/>
      <c r="BH775" s="336"/>
      <c r="BI775" s="336"/>
      <c r="BJ775" s="336"/>
      <c r="BK775" s="336"/>
      <c r="BL775" s="336"/>
      <c r="BM775" s="336"/>
      <c r="BN775" s="336"/>
      <c r="BO775" s="336"/>
      <c r="BP775" s="336"/>
      <c r="BQ775" s="336"/>
      <c r="BR775" s="336"/>
      <c r="BS775" s="336"/>
      <c r="BT775" s="336"/>
      <c r="BU775" s="336"/>
      <c r="BV775" s="336"/>
      <c r="BW775" s="336"/>
      <c r="BX775" s="336"/>
      <c r="BY775" s="336"/>
      <c r="BZ775" s="336"/>
      <c r="CA775" s="336"/>
      <c r="CB775" s="336"/>
      <c r="CC775" s="336"/>
      <c r="CD775" s="336"/>
      <c r="CE775" s="336"/>
      <c r="CF775" s="336"/>
    </row>
    <row r="776" spans="1:95" s="81" customFormat="1" x14ac:dyDescent="0.2">
      <c r="A776" s="82"/>
      <c r="B776" s="1171"/>
      <c r="C776" s="1172"/>
      <c r="D776" s="1172"/>
      <c r="E776" s="1172"/>
      <c r="F776" s="1172"/>
      <c r="G776" s="1172"/>
      <c r="H776" s="1172"/>
      <c r="I776" s="1172"/>
      <c r="J776" s="1172"/>
      <c r="K776" s="1172"/>
      <c r="L776" s="1172"/>
      <c r="M776" s="1172"/>
      <c r="N776" s="1172"/>
      <c r="O776" s="1172"/>
      <c r="P776" s="1172"/>
      <c r="Q776" s="1172"/>
      <c r="R776" s="1172"/>
      <c r="S776" s="1172"/>
      <c r="T776" s="1172"/>
      <c r="U776" s="1172"/>
      <c r="V776" s="1172"/>
      <c r="W776" s="1172"/>
      <c r="X776" s="1172"/>
      <c r="Y776" s="1172"/>
      <c r="Z776" s="1172"/>
      <c r="AA776" s="1172"/>
      <c r="AB776" s="1172"/>
      <c r="AC776" s="1172"/>
      <c r="AD776" s="1172"/>
      <c r="AE776" s="1172"/>
      <c r="AF776" s="1172"/>
      <c r="AG776" s="612"/>
      <c r="AH776" s="336"/>
      <c r="AI776" s="336"/>
      <c r="AJ776" s="336"/>
      <c r="AK776" s="336"/>
      <c r="AL776" s="336"/>
      <c r="AM776" s="336"/>
      <c r="AN776" s="336"/>
      <c r="AO776" s="336"/>
      <c r="AP776" s="336"/>
      <c r="AQ776" s="336"/>
      <c r="AR776" s="336"/>
      <c r="AS776" s="336"/>
      <c r="AT776" s="336"/>
      <c r="AU776" s="336"/>
      <c r="AV776" s="336"/>
      <c r="AW776" s="336"/>
      <c r="AX776" s="336"/>
      <c r="AY776" s="336"/>
      <c r="AZ776" s="336"/>
      <c r="BA776" s="336"/>
      <c r="BB776" s="336"/>
      <c r="BC776" s="336"/>
      <c r="BD776" s="336"/>
      <c r="BE776" s="336"/>
      <c r="BF776" s="336"/>
      <c r="BG776" s="336"/>
      <c r="BH776" s="336"/>
      <c r="BI776" s="336"/>
      <c r="BJ776" s="336"/>
      <c r="BK776" s="336"/>
      <c r="BL776" s="336"/>
      <c r="BM776" s="336"/>
      <c r="BN776" s="336"/>
      <c r="BO776" s="336"/>
      <c r="BP776" s="336"/>
      <c r="BQ776" s="336"/>
      <c r="BR776" s="336"/>
      <c r="BS776" s="336"/>
      <c r="BT776" s="336"/>
      <c r="BU776" s="336"/>
      <c r="BV776" s="336"/>
      <c r="BW776" s="336"/>
      <c r="BX776" s="336"/>
      <c r="BY776" s="336"/>
      <c r="BZ776" s="336"/>
      <c r="CA776" s="336"/>
      <c r="CB776" s="336"/>
      <c r="CC776" s="336"/>
      <c r="CD776" s="336"/>
      <c r="CE776" s="336"/>
      <c r="CF776" s="336"/>
    </row>
    <row r="777" spans="1:95" s="70" customFormat="1" ht="22.5" customHeight="1" outlineLevel="1" x14ac:dyDescent="0.2">
      <c r="A777" s="5"/>
      <c r="B777" s="1174"/>
      <c r="C777" s="1175"/>
      <c r="D777" s="1175"/>
      <c r="E777" s="1175"/>
      <c r="F777" s="1175"/>
      <c r="G777" s="1175"/>
      <c r="H777" s="1175"/>
      <c r="I777" s="1175"/>
      <c r="J777" s="1175"/>
      <c r="K777" s="1175"/>
      <c r="L777" s="1175"/>
      <c r="M777" s="1175"/>
      <c r="N777" s="1175"/>
      <c r="O777" s="1175"/>
      <c r="P777" s="1175"/>
      <c r="Q777" s="1175"/>
      <c r="R777" s="1175"/>
      <c r="S777" s="1175"/>
      <c r="T777" s="1175"/>
      <c r="U777" s="1175"/>
      <c r="V777" s="1175"/>
      <c r="W777" s="1175"/>
      <c r="X777" s="1175"/>
      <c r="Y777" s="1175"/>
      <c r="Z777" s="1175"/>
      <c r="AA777" s="1175"/>
      <c r="AB777" s="1175"/>
      <c r="AC777" s="1175"/>
      <c r="AD777" s="1175"/>
      <c r="AE777" s="1175"/>
      <c r="AF777" s="1175"/>
      <c r="AG777" s="612"/>
      <c r="AH777" s="336"/>
      <c r="AI777" s="336"/>
      <c r="AJ777" s="336"/>
      <c r="AK777" s="336"/>
      <c r="AL777" s="336"/>
      <c r="AM777" s="336"/>
      <c r="AN777" s="336"/>
      <c r="AO777" s="336"/>
      <c r="AP777" s="336"/>
      <c r="AQ777" s="336"/>
      <c r="AR777" s="336"/>
      <c r="AS777" s="336"/>
      <c r="AT777" s="336"/>
      <c r="AU777" s="336"/>
      <c r="AV777" s="336"/>
      <c r="AW777" s="336"/>
      <c r="AX777" s="336"/>
      <c r="AY777" s="336"/>
      <c r="AZ777" s="336"/>
      <c r="BA777" s="336"/>
      <c r="BB777" s="336"/>
      <c r="BC777" s="336"/>
      <c r="BD777" s="336"/>
      <c r="BE777" s="336"/>
      <c r="BF777" s="336"/>
      <c r="BG777" s="336"/>
      <c r="BH777" s="336"/>
      <c r="BI777" s="336"/>
      <c r="BJ777" s="336"/>
      <c r="BK777" s="336"/>
      <c r="BL777" s="336"/>
      <c r="BM777" s="336"/>
      <c r="BN777" s="336"/>
      <c r="BO777" s="336"/>
      <c r="BP777" s="336"/>
      <c r="BQ777" s="336"/>
      <c r="BR777" s="336"/>
      <c r="BS777" s="336"/>
      <c r="BT777" s="336"/>
      <c r="BU777" s="336"/>
      <c r="BV777" s="336"/>
      <c r="BW777" s="336"/>
      <c r="BX777" s="336"/>
      <c r="BY777" s="336"/>
      <c r="BZ777" s="336"/>
      <c r="CA777" s="336"/>
      <c r="CB777" s="336"/>
      <c r="CC777" s="336"/>
      <c r="CD777" s="336"/>
      <c r="CE777" s="336"/>
      <c r="CF777" s="336"/>
      <c r="CG777" s="529"/>
      <c r="CH777" s="529"/>
      <c r="CI777" s="529"/>
      <c r="CJ777" s="529"/>
      <c r="CK777" s="529"/>
      <c r="CL777" s="529"/>
      <c r="CM777" s="529"/>
      <c r="CN777" s="529"/>
      <c r="CO777" s="529"/>
      <c r="CP777" s="529"/>
      <c r="CQ777" s="529"/>
    </row>
    <row r="778" spans="1:95" s="72" customFormat="1" ht="7.5" hidden="1" customHeight="1" outlineLevel="2" x14ac:dyDescent="0.2">
      <c r="A778" s="83"/>
      <c r="B778" s="337"/>
      <c r="C778" s="338"/>
      <c r="D778" s="338"/>
      <c r="E778" s="338"/>
      <c r="F778" s="339"/>
      <c r="G778" s="339"/>
      <c r="H778" s="339"/>
      <c r="I778" s="339"/>
      <c r="J778" s="339"/>
      <c r="K778" s="339"/>
      <c r="L778" s="339"/>
      <c r="M778" s="338"/>
      <c r="N778" s="338"/>
      <c r="O778" s="338"/>
      <c r="P778" s="338"/>
      <c r="Q778" s="338"/>
      <c r="R778" s="338"/>
      <c r="S778" s="338"/>
      <c r="T778" s="338"/>
      <c r="U778" s="338"/>
      <c r="V778" s="338"/>
      <c r="W778" s="338"/>
      <c r="X778" s="338"/>
      <c r="Y778" s="338"/>
      <c r="Z778" s="338"/>
      <c r="AA778" s="338"/>
      <c r="AB778" s="338"/>
      <c r="AC778" s="340"/>
      <c r="AD778" s="340"/>
      <c r="AE778" s="340"/>
      <c r="AF778" s="340"/>
      <c r="AG778" s="612"/>
      <c r="AH778" s="336"/>
      <c r="AI778" s="336"/>
      <c r="AJ778" s="336"/>
      <c r="AK778" s="336"/>
      <c r="AL778" s="336"/>
      <c r="AM778" s="336"/>
      <c r="AN778" s="336"/>
      <c r="AO778" s="336"/>
      <c r="AP778" s="336"/>
      <c r="AQ778" s="336"/>
      <c r="AR778" s="336"/>
      <c r="AS778" s="336"/>
      <c r="AT778" s="336"/>
      <c r="AU778" s="336"/>
      <c r="AV778" s="336"/>
      <c r="AW778" s="336"/>
      <c r="AX778" s="336"/>
      <c r="AY778" s="336"/>
      <c r="AZ778" s="336"/>
      <c r="BA778" s="336"/>
      <c r="BB778" s="336"/>
      <c r="BC778" s="336"/>
      <c r="BD778" s="336"/>
      <c r="BE778" s="336"/>
      <c r="BF778" s="336"/>
      <c r="BG778" s="336"/>
      <c r="BH778" s="336"/>
      <c r="BI778" s="336"/>
      <c r="BJ778" s="336"/>
      <c r="BK778" s="336"/>
      <c r="BL778" s="336"/>
      <c r="BM778" s="336"/>
      <c r="BN778" s="336"/>
      <c r="BO778" s="336"/>
      <c r="BP778" s="336"/>
      <c r="BQ778" s="336"/>
      <c r="BR778" s="336"/>
      <c r="BS778" s="336"/>
      <c r="BT778" s="336"/>
      <c r="BU778" s="336"/>
      <c r="BV778" s="336"/>
      <c r="BW778" s="336"/>
      <c r="BX778" s="336"/>
      <c r="BY778" s="336"/>
      <c r="BZ778" s="336"/>
      <c r="CA778" s="336"/>
      <c r="CB778" s="336"/>
      <c r="CC778" s="336"/>
      <c r="CD778" s="336"/>
      <c r="CE778" s="336"/>
      <c r="CF778" s="336"/>
    </row>
    <row r="779" spans="1:95" s="70" customFormat="1" ht="22.5" hidden="1" customHeight="1" outlineLevel="2" x14ac:dyDescent="0.2">
      <c r="A779" s="5"/>
      <c r="B779" s="1123" t="s">
        <v>0</v>
      </c>
      <c r="C779" s="1124"/>
      <c r="D779" s="1124"/>
      <c r="E779" s="1124"/>
      <c r="F779" s="1124"/>
      <c r="G779" s="1124"/>
      <c r="H779" s="1124"/>
      <c r="I779" s="1124"/>
      <c r="J779" s="1124"/>
      <c r="K779" s="1124"/>
      <c r="L779" s="1124"/>
      <c r="M779" s="1124"/>
      <c r="N779" s="1124"/>
      <c r="O779" s="1124"/>
      <c r="P779" s="1124"/>
      <c r="Q779" s="1124"/>
      <c r="R779" s="1124"/>
      <c r="S779" s="1124"/>
      <c r="T779" s="1124"/>
      <c r="U779" s="1124"/>
      <c r="V779" s="1124"/>
      <c r="W779" s="1124"/>
      <c r="X779" s="1124"/>
      <c r="Y779" s="1124"/>
      <c r="Z779" s="1124"/>
      <c r="AA779" s="1124"/>
      <c r="AB779" s="1124"/>
      <c r="AC779" s="1124"/>
      <c r="AD779" s="1124"/>
      <c r="AE779" s="1124"/>
      <c r="AF779" s="1124"/>
      <c r="AG779" s="612"/>
      <c r="AH779" s="336"/>
      <c r="AI779" s="336"/>
      <c r="AJ779" s="336"/>
      <c r="AK779" s="336"/>
      <c r="AL779" s="336"/>
      <c r="AM779" s="336"/>
      <c r="AN779" s="336"/>
      <c r="AO779" s="336"/>
      <c r="AP779" s="336"/>
      <c r="AQ779" s="336"/>
      <c r="AR779" s="336"/>
      <c r="AS779" s="336"/>
      <c r="AT779" s="336"/>
      <c r="AU779" s="336"/>
      <c r="AV779" s="336"/>
      <c r="AW779" s="336"/>
      <c r="AX779" s="336"/>
      <c r="AY779" s="336"/>
      <c r="AZ779" s="336"/>
      <c r="BA779" s="336"/>
      <c r="BB779" s="336"/>
      <c r="BC779" s="336"/>
      <c r="BD779" s="336"/>
      <c r="BE779" s="336"/>
      <c r="BF779" s="336"/>
      <c r="BG779" s="336"/>
      <c r="BH779" s="336"/>
      <c r="BI779" s="336"/>
      <c r="BJ779" s="336"/>
      <c r="BK779" s="336"/>
      <c r="BL779" s="336"/>
      <c r="BM779" s="336"/>
      <c r="BN779" s="336"/>
      <c r="BO779" s="336"/>
      <c r="BP779" s="336"/>
      <c r="BQ779" s="336"/>
      <c r="BR779" s="336"/>
      <c r="BS779" s="336"/>
      <c r="BT779" s="336"/>
      <c r="BU779" s="336"/>
      <c r="BV779" s="336"/>
      <c r="BW779" s="336"/>
      <c r="BX779" s="336"/>
      <c r="BY779" s="336"/>
      <c r="BZ779" s="336"/>
      <c r="CA779" s="336"/>
      <c r="CB779" s="336"/>
      <c r="CC779" s="336"/>
      <c r="CD779" s="336"/>
      <c r="CE779" s="336"/>
      <c r="CF779" s="336"/>
      <c r="CG779" s="529"/>
      <c r="CH779" s="529"/>
      <c r="CI779" s="529"/>
      <c r="CJ779" s="529"/>
      <c r="CK779" s="529"/>
      <c r="CL779" s="529"/>
      <c r="CM779" s="529"/>
      <c r="CN779" s="529"/>
      <c r="CO779" s="529"/>
      <c r="CP779" s="529"/>
      <c r="CQ779" s="529"/>
    </row>
    <row r="780" spans="1:95" s="70" customFormat="1" ht="22.5" hidden="1" customHeight="1" outlineLevel="2" x14ac:dyDescent="0.2">
      <c r="A780" s="11">
        <v>100</v>
      </c>
      <c r="B780" s="1769" t="s">
        <v>1</v>
      </c>
      <c r="C780" s="1770"/>
      <c r="D780" s="1770"/>
      <c r="E780" s="1770"/>
      <c r="F780" s="1791">
        <f>F4</f>
        <v>0</v>
      </c>
      <c r="G780" s="1792"/>
      <c r="H780" s="1792"/>
      <c r="I780" s="1792"/>
      <c r="J780" s="1792"/>
      <c r="K780" s="1792"/>
      <c r="L780" s="1793"/>
      <c r="M780" s="1130" t="s">
        <v>202</v>
      </c>
      <c r="N780" s="1130"/>
      <c r="O780" s="1130"/>
      <c r="P780" s="1130"/>
      <c r="Q780" s="1130"/>
      <c r="R780" s="1130"/>
      <c r="S780" s="1130"/>
      <c r="T780" s="1130"/>
      <c r="U780" s="1130"/>
      <c r="V780" s="1130"/>
      <c r="W780" s="1130"/>
      <c r="X780" s="1130"/>
      <c r="Y780" s="1130"/>
      <c r="Z780" s="1130"/>
      <c r="AA780" s="1130"/>
      <c r="AB780" s="1130"/>
      <c r="AC780" s="1130"/>
      <c r="AD780" s="1130"/>
      <c r="AE780" s="1130"/>
      <c r="AF780" s="1130"/>
      <c r="AG780" s="612"/>
      <c r="AH780" s="336"/>
      <c r="AI780" s="336"/>
      <c r="AJ780" s="336"/>
      <c r="AK780" s="336"/>
      <c r="AL780" s="336"/>
      <c r="AM780" s="336"/>
      <c r="AN780" s="336"/>
      <c r="AO780" s="336"/>
      <c r="AP780" s="336"/>
      <c r="AQ780" s="336"/>
      <c r="AR780" s="336"/>
      <c r="AS780" s="336"/>
      <c r="AT780" s="336"/>
      <c r="AU780" s="336"/>
      <c r="AV780" s="336"/>
      <c r="AW780" s="336"/>
      <c r="AX780" s="336"/>
      <c r="AY780" s="336"/>
      <c r="AZ780" s="336"/>
      <c r="BA780" s="336"/>
      <c r="BB780" s="336"/>
      <c r="BC780" s="336"/>
      <c r="BD780" s="336"/>
      <c r="BE780" s="336"/>
      <c r="BF780" s="336"/>
      <c r="BG780" s="336"/>
      <c r="BH780" s="336"/>
      <c r="BI780" s="336"/>
      <c r="BJ780" s="336"/>
      <c r="BK780" s="336"/>
      <c r="BL780" s="336"/>
      <c r="BM780" s="336"/>
      <c r="BN780" s="336"/>
      <c r="BO780" s="336"/>
      <c r="BP780" s="336"/>
      <c r="BQ780" s="336"/>
      <c r="BR780" s="336"/>
      <c r="BS780" s="336"/>
      <c r="BT780" s="336"/>
      <c r="BU780" s="336"/>
      <c r="BV780" s="336"/>
      <c r="BW780" s="336"/>
      <c r="BX780" s="336"/>
      <c r="BY780" s="336"/>
      <c r="BZ780" s="336"/>
      <c r="CA780" s="336"/>
      <c r="CB780" s="336"/>
      <c r="CC780" s="336"/>
      <c r="CD780" s="336"/>
      <c r="CE780" s="336"/>
      <c r="CF780" s="336"/>
      <c r="CG780" s="529"/>
      <c r="CH780" s="529"/>
      <c r="CI780" s="529"/>
      <c r="CJ780" s="529"/>
      <c r="CK780" s="529"/>
      <c r="CL780" s="529"/>
      <c r="CM780" s="529"/>
      <c r="CN780" s="529"/>
      <c r="CO780" s="529"/>
      <c r="CP780" s="529"/>
      <c r="CQ780" s="529"/>
    </row>
    <row r="781" spans="1:95" s="70" customFormat="1" ht="25.5" hidden="1" customHeight="1" outlineLevel="2" x14ac:dyDescent="0.2">
      <c r="A781" s="11">
        <v>101</v>
      </c>
      <c r="B781" s="1655" t="s">
        <v>743</v>
      </c>
      <c r="C781" s="1286"/>
      <c r="D781" s="1286"/>
      <c r="E781" s="1286"/>
      <c r="F781" s="1805">
        <f>F5</f>
        <v>0</v>
      </c>
      <c r="G781" s="1806"/>
      <c r="H781" s="1806"/>
      <c r="I781" s="1806"/>
      <c r="J781" s="1806"/>
      <c r="K781" s="1806"/>
      <c r="L781" s="1807"/>
      <c r="M781" s="1002" t="s">
        <v>352</v>
      </c>
      <c r="N781" s="606">
        <f>N5</f>
        <v>7</v>
      </c>
      <c r="O781" s="342">
        <f t="shared" ref="O781:AB781" si="172">O5</f>
        <v>14</v>
      </c>
      <c r="P781" s="342">
        <f t="shared" si="172"/>
        <v>21</v>
      </c>
      <c r="Q781" s="598">
        <f t="shared" si="172"/>
        <v>31</v>
      </c>
      <c r="R781" s="594">
        <f t="shared" si="172"/>
        <v>60</v>
      </c>
      <c r="S781" s="342">
        <f t="shared" si="172"/>
        <v>89</v>
      </c>
      <c r="T781" s="342">
        <f t="shared" si="172"/>
        <v>120</v>
      </c>
      <c r="U781" s="342">
        <f t="shared" si="172"/>
        <v>150</v>
      </c>
      <c r="V781" s="342">
        <f t="shared" si="172"/>
        <v>181</v>
      </c>
      <c r="W781" s="342">
        <f t="shared" si="172"/>
        <v>211</v>
      </c>
      <c r="X781" s="342">
        <f t="shared" si="172"/>
        <v>242</v>
      </c>
      <c r="Y781" s="342">
        <f t="shared" si="172"/>
        <v>273</v>
      </c>
      <c r="Z781" s="342">
        <f t="shared" si="172"/>
        <v>303</v>
      </c>
      <c r="AA781" s="342">
        <f t="shared" si="172"/>
        <v>334</v>
      </c>
      <c r="AB781" s="342">
        <f t="shared" si="172"/>
        <v>364</v>
      </c>
      <c r="AC781" s="1004" t="s">
        <v>3</v>
      </c>
      <c r="AD781" s="1570"/>
      <c r="AE781" s="1571"/>
      <c r="AF781" s="1803"/>
      <c r="AG781" s="612"/>
      <c r="AH781" s="336"/>
      <c r="AI781" s="336"/>
      <c r="AJ781" s="336"/>
      <c r="AK781" s="336"/>
      <c r="AL781" s="336"/>
      <c r="AM781" s="336"/>
      <c r="AN781" s="336"/>
      <c r="AO781" s="336"/>
      <c r="AP781" s="336"/>
      <c r="AQ781" s="336"/>
      <c r="AR781" s="336"/>
      <c r="AS781" s="336"/>
      <c r="AT781" s="336"/>
      <c r="AU781" s="336"/>
      <c r="AV781" s="336"/>
      <c r="AW781" s="336"/>
      <c r="AX781" s="336"/>
      <c r="AY781" s="336"/>
      <c r="AZ781" s="336"/>
      <c r="BA781" s="336"/>
      <c r="BB781" s="336"/>
      <c r="BC781" s="336"/>
      <c r="BD781" s="336"/>
      <c r="BE781" s="336"/>
      <c r="BF781" s="336"/>
      <c r="BG781" s="336"/>
      <c r="BH781" s="336"/>
      <c r="BI781" s="336"/>
      <c r="BJ781" s="336"/>
      <c r="BK781" s="336"/>
      <c r="BL781" s="336"/>
      <c r="BM781" s="336"/>
      <c r="BN781" s="336"/>
      <c r="BO781" s="336"/>
      <c r="BP781" s="336"/>
      <c r="BQ781" s="336"/>
      <c r="BR781" s="336"/>
      <c r="BS781" s="336"/>
      <c r="BT781" s="336"/>
      <c r="BU781" s="336"/>
      <c r="BV781" s="336"/>
      <c r="BW781" s="336"/>
      <c r="BX781" s="336"/>
      <c r="BY781" s="336"/>
      <c r="BZ781" s="336"/>
      <c r="CA781" s="336"/>
      <c r="CB781" s="336"/>
      <c r="CC781" s="336"/>
      <c r="CD781" s="336"/>
      <c r="CE781" s="336"/>
      <c r="CF781" s="336"/>
      <c r="CG781" s="529"/>
      <c r="CH781" s="529"/>
      <c r="CI781" s="529"/>
      <c r="CJ781" s="529"/>
      <c r="CK781" s="529"/>
      <c r="CL781" s="529"/>
      <c r="CM781" s="529"/>
      <c r="CN781" s="529"/>
      <c r="CO781" s="529"/>
      <c r="CP781" s="529"/>
      <c r="CQ781" s="529"/>
    </row>
    <row r="782" spans="1:95" s="70" customFormat="1" ht="30" hidden="1" customHeight="1" outlineLevel="2" x14ac:dyDescent="0.2">
      <c r="A782" s="11">
        <v>102</v>
      </c>
      <c r="B782" s="1574" t="s">
        <v>2</v>
      </c>
      <c r="C782" s="1575"/>
      <c r="D782" s="1575"/>
      <c r="E782" s="1575"/>
      <c r="F782" s="1575"/>
      <c r="G782" s="1575"/>
      <c r="H782" s="1575"/>
      <c r="I782" s="1575"/>
      <c r="J782" s="1575"/>
      <c r="K782" s="1575"/>
      <c r="L782" s="1576"/>
      <c r="M782" s="1003"/>
      <c r="N782" s="589" t="str">
        <f>N6</f>
        <v>7 
(Semaine 1)</v>
      </c>
      <c r="O782" s="382" t="str">
        <f t="shared" ref="O782:AB782" si="173">O6</f>
        <v>14 
(Semaine 2)</v>
      </c>
      <c r="P782" s="382" t="str">
        <f t="shared" si="173"/>
        <v>21 
(Semaine 3)</v>
      </c>
      <c r="Q782" s="383" t="str">
        <f t="shared" si="173"/>
        <v>31 
(Semaine 4)</v>
      </c>
      <c r="R782" s="384" t="str">
        <f t="shared" si="173"/>
        <v>60 
(Mois 2)</v>
      </c>
      <c r="S782" s="382" t="str">
        <f t="shared" si="173"/>
        <v>89 
(Mois 3)</v>
      </c>
      <c r="T782" s="382" t="str">
        <f t="shared" si="173"/>
        <v>120 
(Mois 4)</v>
      </c>
      <c r="U782" s="382" t="str">
        <f t="shared" si="173"/>
        <v>150 
(Mois 5)</v>
      </c>
      <c r="V782" s="382" t="str">
        <f t="shared" si="173"/>
        <v>181 
(Mois 6)</v>
      </c>
      <c r="W782" s="382" t="str">
        <f t="shared" si="173"/>
        <v>211 
(Mois 7)</v>
      </c>
      <c r="X782" s="382" t="str">
        <f t="shared" si="173"/>
        <v>242 
(Mois 8)</v>
      </c>
      <c r="Y782" s="382" t="str">
        <f t="shared" si="173"/>
        <v>273 
(Mois 9)</v>
      </c>
      <c r="Z782" s="382" t="str">
        <f t="shared" si="173"/>
        <v>303 
(Mois 10)</v>
      </c>
      <c r="AA782" s="382" t="str">
        <f t="shared" si="173"/>
        <v>334 
(Mois 11)</v>
      </c>
      <c r="AB782" s="382" t="str">
        <f t="shared" si="173"/>
        <v>364 
(Mois 12)</v>
      </c>
      <c r="AC782" s="1005"/>
      <c r="AD782" s="1572"/>
      <c r="AE782" s="1573"/>
      <c r="AF782" s="1804"/>
      <c r="AG782" s="536"/>
      <c r="AH782" s="529"/>
      <c r="AI782" s="529"/>
      <c r="AJ782" s="529"/>
      <c r="AK782" s="529"/>
      <c r="AL782" s="529"/>
      <c r="AM782" s="529"/>
      <c r="AN782" s="529"/>
      <c r="AO782" s="529"/>
      <c r="AP782" s="529"/>
      <c r="AQ782" s="529"/>
      <c r="AR782" s="529"/>
      <c r="AS782" s="529"/>
      <c r="AT782" s="529"/>
      <c r="AU782" s="529"/>
      <c r="AV782" s="529"/>
      <c r="AW782" s="529"/>
      <c r="AX782" s="529"/>
      <c r="AY782" s="529"/>
      <c r="AZ782" s="529"/>
      <c r="BA782" s="529"/>
      <c r="BB782" s="529"/>
      <c r="BC782" s="529"/>
      <c r="BD782" s="529"/>
      <c r="BE782" s="529"/>
      <c r="BF782" s="529"/>
      <c r="BG782" s="529"/>
      <c r="BH782" s="529"/>
      <c r="BI782" s="529"/>
      <c r="BJ782" s="529"/>
      <c r="BK782" s="529"/>
      <c r="BL782" s="529"/>
      <c r="BM782" s="529"/>
      <c r="BN782" s="529"/>
      <c r="BO782" s="529"/>
      <c r="BP782" s="529"/>
      <c r="BQ782" s="529"/>
      <c r="BR782" s="529"/>
      <c r="BS782" s="529"/>
      <c r="BT782" s="529"/>
      <c r="BU782" s="529"/>
      <c r="BV782" s="529"/>
      <c r="BW782" s="529"/>
      <c r="BX782" s="529"/>
      <c r="BY782" s="529"/>
      <c r="BZ782" s="529"/>
      <c r="CA782" s="529"/>
      <c r="CB782" s="529"/>
      <c r="CC782" s="529"/>
      <c r="CD782" s="529"/>
      <c r="CE782" s="529"/>
      <c r="CF782" s="529"/>
      <c r="CG782" s="529"/>
      <c r="CH782" s="529"/>
      <c r="CI782" s="529"/>
      <c r="CJ782" s="529"/>
      <c r="CK782" s="529"/>
      <c r="CL782" s="529"/>
      <c r="CM782" s="529"/>
      <c r="CN782" s="529"/>
      <c r="CO782" s="529"/>
      <c r="CP782" s="529"/>
      <c r="CQ782" s="529"/>
    </row>
    <row r="783" spans="1:95" s="70" customFormat="1" ht="22.5" customHeight="1" outlineLevel="1" collapsed="1" x14ac:dyDescent="0.2">
      <c r="A783" s="11">
        <v>103</v>
      </c>
      <c r="B783" s="963" t="s">
        <v>5</v>
      </c>
      <c r="C783" s="964"/>
      <c r="D783" s="964"/>
      <c r="E783" s="964"/>
      <c r="F783" s="964"/>
      <c r="G783" s="964"/>
      <c r="H783" s="964"/>
      <c r="I783" s="964"/>
      <c r="J783" s="964"/>
      <c r="K783" s="964"/>
      <c r="L783" s="964"/>
      <c r="M783" s="964"/>
      <c r="N783" s="964"/>
      <c r="O783" s="964"/>
      <c r="P783" s="964"/>
      <c r="Q783" s="964"/>
      <c r="R783" s="964"/>
      <c r="S783" s="964"/>
      <c r="T783" s="964"/>
      <c r="U783" s="964"/>
      <c r="V783" s="964"/>
      <c r="W783" s="964"/>
      <c r="X783" s="964"/>
      <c r="Y783" s="964"/>
      <c r="Z783" s="964"/>
      <c r="AA783" s="964"/>
      <c r="AB783" s="964"/>
      <c r="AC783" s="964"/>
      <c r="AD783" s="964"/>
      <c r="AE783" s="964"/>
      <c r="AF783" s="964"/>
      <c r="AG783" s="536"/>
      <c r="AH783" s="529"/>
      <c r="AI783" s="529"/>
      <c r="AJ783" s="529"/>
      <c r="AK783" s="529"/>
      <c r="AL783" s="529"/>
      <c r="AM783" s="529"/>
      <c r="AN783" s="529"/>
      <c r="AO783" s="529"/>
      <c r="AP783" s="529"/>
      <c r="AQ783" s="529"/>
      <c r="AR783" s="529"/>
      <c r="AS783" s="529"/>
      <c r="AT783" s="529"/>
      <c r="AU783" s="529"/>
      <c r="AV783" s="529"/>
      <c r="AW783" s="529"/>
      <c r="AX783" s="529"/>
      <c r="AY783" s="529"/>
      <c r="AZ783" s="529"/>
      <c r="BA783" s="529"/>
      <c r="BB783" s="529"/>
      <c r="BC783" s="529"/>
      <c r="BD783" s="529"/>
      <c r="BE783" s="529"/>
      <c r="BF783" s="529"/>
      <c r="BG783" s="529"/>
      <c r="BH783" s="529"/>
      <c r="BI783" s="529"/>
      <c r="BJ783" s="529"/>
      <c r="BK783" s="529"/>
      <c r="BL783" s="529"/>
      <c r="BM783" s="529"/>
      <c r="BN783" s="529"/>
      <c r="BO783" s="529"/>
      <c r="BP783" s="529"/>
      <c r="BQ783" s="529"/>
      <c r="BR783" s="529"/>
      <c r="BS783" s="529"/>
      <c r="BT783" s="529"/>
      <c r="BU783" s="529"/>
      <c r="BV783" s="529"/>
      <c r="BW783" s="529"/>
      <c r="BX783" s="529"/>
      <c r="BY783" s="529"/>
      <c r="BZ783" s="529"/>
      <c r="CA783" s="529"/>
      <c r="CB783" s="529"/>
      <c r="CC783" s="529"/>
      <c r="CD783" s="529"/>
      <c r="CE783" s="529"/>
      <c r="CF783" s="529"/>
      <c r="CG783" s="529"/>
      <c r="CH783" s="529"/>
      <c r="CI783" s="529"/>
      <c r="CJ783" s="529"/>
      <c r="CK783" s="529"/>
      <c r="CL783" s="529"/>
      <c r="CM783" s="529"/>
      <c r="CN783" s="529"/>
      <c r="CO783" s="529"/>
      <c r="CP783" s="529"/>
      <c r="CQ783" s="529"/>
    </row>
    <row r="784" spans="1:95" s="70" customFormat="1" ht="15" customHeight="1" outlineLevel="1" x14ac:dyDescent="0.2">
      <c r="A784" s="11">
        <v>104</v>
      </c>
      <c r="B784" s="300"/>
      <c r="C784" s="1025" t="s">
        <v>6</v>
      </c>
      <c r="D784" s="1026"/>
      <c r="E784" s="1026"/>
      <c r="F784" s="1026"/>
      <c r="G784" s="1026"/>
      <c r="H784" s="1026"/>
      <c r="I784" s="1026"/>
      <c r="J784" s="1026"/>
      <c r="K784" s="1026"/>
      <c r="L784" s="1026"/>
      <c r="M784" s="1026"/>
      <c r="N784" s="1026"/>
      <c r="O784" s="1026"/>
      <c r="P784" s="1026"/>
      <c r="Q784" s="1026"/>
      <c r="R784" s="1026"/>
      <c r="S784" s="1026"/>
      <c r="T784" s="1026"/>
      <c r="U784" s="1026"/>
      <c r="V784" s="1026"/>
      <c r="W784" s="1026"/>
      <c r="X784" s="1026"/>
      <c r="Y784" s="1026"/>
      <c r="Z784" s="1026"/>
      <c r="AA784" s="1026"/>
      <c r="AB784" s="1026"/>
      <c r="AC784" s="1026"/>
      <c r="AD784" s="1026"/>
      <c r="AE784" s="1026"/>
      <c r="AF784" s="1026"/>
      <c r="AG784" s="536"/>
      <c r="AH784" s="529"/>
      <c r="AI784" s="529"/>
      <c r="AJ784" s="529"/>
      <c r="AK784" s="529"/>
      <c r="AL784" s="529"/>
      <c r="AM784" s="529"/>
      <c r="AN784" s="529"/>
      <c r="AO784" s="529"/>
      <c r="AP784" s="529"/>
      <c r="AQ784" s="529"/>
      <c r="AR784" s="529"/>
      <c r="AS784" s="529"/>
      <c r="AT784" s="529"/>
      <c r="AU784" s="529"/>
      <c r="AV784" s="529"/>
      <c r="AW784" s="529"/>
      <c r="AX784" s="529"/>
      <c r="AY784" s="529"/>
      <c r="AZ784" s="529"/>
      <c r="BA784" s="529"/>
      <c r="BB784" s="529"/>
      <c r="BC784" s="529"/>
      <c r="BD784" s="529"/>
      <c r="BE784" s="529"/>
      <c r="BF784" s="529"/>
      <c r="BG784" s="529"/>
      <c r="BH784" s="529"/>
      <c r="BI784" s="529"/>
      <c r="BJ784" s="529"/>
      <c r="BK784" s="529"/>
      <c r="BL784" s="529"/>
      <c r="BM784" s="529"/>
      <c r="BN784" s="529"/>
      <c r="BO784" s="529"/>
      <c r="BP784" s="529"/>
      <c r="BQ784" s="529"/>
      <c r="BR784" s="529"/>
      <c r="BS784" s="529"/>
      <c r="BT784" s="529"/>
      <c r="BU784" s="529"/>
      <c r="BV784" s="529"/>
      <c r="BW784" s="529"/>
      <c r="BX784" s="529"/>
      <c r="BY784" s="529"/>
      <c r="BZ784" s="529"/>
      <c r="CA784" s="529"/>
      <c r="CB784" s="529"/>
      <c r="CC784" s="529"/>
      <c r="CD784" s="529"/>
      <c r="CE784" s="529"/>
      <c r="CF784" s="529"/>
      <c r="CG784" s="529"/>
      <c r="CH784" s="529"/>
      <c r="CI784" s="529"/>
      <c r="CJ784" s="529"/>
      <c r="CK784" s="529"/>
      <c r="CL784" s="529"/>
      <c r="CM784" s="529"/>
      <c r="CN784" s="529"/>
      <c r="CO784" s="529"/>
      <c r="CP784" s="529"/>
      <c r="CQ784" s="529"/>
    </row>
    <row r="785" spans="1:95" s="70" customFormat="1" ht="15" customHeight="1" outlineLevel="1" x14ac:dyDescent="0.2">
      <c r="A785" s="11">
        <v>105</v>
      </c>
      <c r="B785" s="300"/>
      <c r="C785" s="263"/>
      <c r="D785" s="263"/>
      <c r="E785" s="263"/>
      <c r="F785" s="1013" t="s">
        <v>7</v>
      </c>
      <c r="G785" s="1014"/>
      <c r="H785" s="1014"/>
      <c r="I785" s="1014"/>
      <c r="J785" s="1014"/>
      <c r="K785" s="1014"/>
      <c r="L785" s="1029"/>
      <c r="M785" s="409">
        <f>M9</f>
        <v>0</v>
      </c>
      <c r="N785" s="418">
        <f>M785</f>
        <v>0</v>
      </c>
      <c r="O785" s="1378"/>
      <c r="P785" s="1246"/>
      <c r="Q785" s="1246"/>
      <c r="R785" s="1246"/>
      <c r="S785" s="1246"/>
      <c r="T785" s="1246"/>
      <c r="U785" s="1246"/>
      <c r="V785" s="1246"/>
      <c r="W785" s="1246"/>
      <c r="X785" s="1246"/>
      <c r="Y785" s="1246"/>
      <c r="Z785" s="1246"/>
      <c r="AA785" s="1246"/>
      <c r="AB785" s="1246"/>
      <c r="AC785" s="1246"/>
      <c r="AD785" s="926"/>
      <c r="AE785" s="926"/>
      <c r="AF785" s="926"/>
      <c r="AG785" s="536"/>
      <c r="AH785" s="529"/>
      <c r="AI785" s="529"/>
      <c r="AJ785" s="529"/>
      <c r="AK785" s="529"/>
      <c r="AL785" s="529"/>
      <c r="AM785" s="529"/>
      <c r="AN785" s="529"/>
      <c r="AO785" s="529"/>
      <c r="AP785" s="529"/>
      <c r="AQ785" s="529"/>
      <c r="AR785" s="529"/>
      <c r="AS785" s="529"/>
      <c r="AT785" s="529"/>
      <c r="AU785" s="529"/>
      <c r="AV785" s="529"/>
      <c r="AW785" s="529"/>
      <c r="AX785" s="529"/>
      <c r="AY785" s="529"/>
      <c r="AZ785" s="529"/>
      <c r="BA785" s="529"/>
      <c r="BB785" s="529"/>
      <c r="BC785" s="529"/>
      <c r="BD785" s="529"/>
      <c r="BE785" s="529"/>
      <c r="BF785" s="529"/>
      <c r="BG785" s="529"/>
      <c r="BH785" s="529"/>
      <c r="BI785" s="529"/>
      <c r="BJ785" s="529"/>
      <c r="BK785" s="529"/>
      <c r="BL785" s="529"/>
      <c r="BM785" s="529"/>
      <c r="BN785" s="529"/>
      <c r="BO785" s="529"/>
      <c r="BP785" s="529"/>
      <c r="BQ785" s="529"/>
      <c r="BR785" s="529"/>
      <c r="BS785" s="529"/>
      <c r="BT785" s="529"/>
      <c r="BU785" s="529"/>
      <c r="BV785" s="529"/>
      <c r="BW785" s="529"/>
      <c r="BX785" s="529"/>
      <c r="BY785" s="529"/>
      <c r="BZ785" s="529"/>
      <c r="CA785" s="529"/>
      <c r="CB785" s="529"/>
      <c r="CC785" s="529"/>
      <c r="CD785" s="529"/>
      <c r="CE785" s="529"/>
      <c r="CF785" s="529"/>
      <c r="CG785" s="529"/>
      <c r="CH785" s="529"/>
      <c r="CI785" s="529"/>
      <c r="CJ785" s="529"/>
      <c r="CK785" s="529"/>
      <c r="CL785" s="529"/>
      <c r="CM785" s="529"/>
      <c r="CN785" s="529"/>
      <c r="CO785" s="529"/>
      <c r="CP785" s="529"/>
      <c r="CQ785" s="529"/>
    </row>
    <row r="786" spans="1:95" s="70" customFormat="1" ht="15" customHeight="1" outlineLevel="1" x14ac:dyDescent="0.2">
      <c r="A786" s="11">
        <v>106</v>
      </c>
      <c r="B786" s="300"/>
      <c r="C786" s="263"/>
      <c r="D786" s="844" t="s">
        <v>8</v>
      </c>
      <c r="E786" s="845"/>
      <c r="F786" s="845"/>
      <c r="G786" s="845"/>
      <c r="H786" s="845"/>
      <c r="I786" s="845"/>
      <c r="J786" s="845"/>
      <c r="K786" s="845"/>
      <c r="L786" s="846"/>
      <c r="M786" s="407">
        <f>SUBTOTAL(9,M787:M788)</f>
        <v>0</v>
      </c>
      <c r="N786" s="410">
        <f t="shared" ref="N786:AB786" si="174">SUBTOTAL(9,N787:N788)</f>
        <v>0</v>
      </c>
      <c r="O786" s="414">
        <f t="shared" si="174"/>
        <v>0</v>
      </c>
      <c r="P786" s="413">
        <f t="shared" si="174"/>
        <v>0</v>
      </c>
      <c r="Q786" s="415">
        <f t="shared" si="174"/>
        <v>0</v>
      </c>
      <c r="R786" s="414">
        <f t="shared" si="174"/>
        <v>0</v>
      </c>
      <c r="S786" s="413">
        <f t="shared" si="174"/>
        <v>0</v>
      </c>
      <c r="T786" s="414">
        <f t="shared" si="174"/>
        <v>0</v>
      </c>
      <c r="U786" s="413">
        <f t="shared" si="174"/>
        <v>0</v>
      </c>
      <c r="V786" s="414">
        <f t="shared" si="174"/>
        <v>0</v>
      </c>
      <c r="W786" s="413">
        <f t="shared" si="174"/>
        <v>0</v>
      </c>
      <c r="X786" s="414">
        <f t="shared" si="174"/>
        <v>0</v>
      </c>
      <c r="Y786" s="413">
        <f t="shared" si="174"/>
        <v>0</v>
      </c>
      <c r="Z786" s="414">
        <f t="shared" si="174"/>
        <v>0</v>
      </c>
      <c r="AA786" s="413">
        <f t="shared" si="174"/>
        <v>0</v>
      </c>
      <c r="AB786" s="424">
        <f t="shared" si="174"/>
        <v>0</v>
      </c>
      <c r="AC786" s="407">
        <f>SUBTOTAL(9,AC787:AC788)</f>
        <v>0</v>
      </c>
      <c r="AD786" s="1565"/>
      <c r="AE786" s="1566"/>
      <c r="AF786" s="1566"/>
      <c r="AG786" s="536"/>
      <c r="AH786" s="529"/>
      <c r="AI786" s="529"/>
      <c r="AJ786" s="529"/>
      <c r="AK786" s="529"/>
      <c r="AL786" s="529"/>
      <c r="AM786" s="529"/>
      <c r="AN786" s="529"/>
      <c r="AO786" s="529"/>
      <c r="AP786" s="529"/>
      <c r="AQ786" s="529"/>
      <c r="AR786" s="529"/>
      <c r="AS786" s="529"/>
      <c r="AT786" s="529"/>
      <c r="AU786" s="529"/>
      <c r="AV786" s="529"/>
      <c r="AW786" s="529"/>
      <c r="AX786" s="529"/>
      <c r="AY786" s="529"/>
      <c r="AZ786" s="529"/>
      <c r="BA786" s="529"/>
      <c r="BB786" s="529"/>
      <c r="BC786" s="529"/>
      <c r="BD786" s="529"/>
      <c r="BE786" s="529"/>
      <c r="BF786" s="529"/>
      <c r="BG786" s="529"/>
      <c r="BH786" s="529"/>
      <c r="BI786" s="529"/>
      <c r="BJ786" s="529"/>
      <c r="BK786" s="529"/>
      <c r="BL786" s="529"/>
      <c r="BM786" s="529"/>
      <c r="BN786" s="529"/>
      <c r="BO786" s="529"/>
      <c r="BP786" s="529"/>
      <c r="BQ786" s="529"/>
      <c r="BR786" s="529"/>
      <c r="BS786" s="529"/>
      <c r="BT786" s="529"/>
      <c r="BU786" s="529"/>
      <c r="BV786" s="529"/>
      <c r="BW786" s="529"/>
      <c r="BX786" s="529"/>
      <c r="BY786" s="529"/>
      <c r="BZ786" s="529"/>
      <c r="CA786" s="529"/>
      <c r="CB786" s="529"/>
      <c r="CC786" s="529"/>
      <c r="CD786" s="529"/>
      <c r="CE786" s="529"/>
      <c r="CF786" s="529"/>
      <c r="CG786" s="529"/>
      <c r="CH786" s="529"/>
      <c r="CI786" s="529"/>
      <c r="CJ786" s="529"/>
      <c r="CK786" s="529"/>
      <c r="CL786" s="529"/>
      <c r="CM786" s="529"/>
      <c r="CN786" s="529"/>
      <c r="CO786" s="529"/>
      <c r="CP786" s="529"/>
      <c r="CQ786" s="529"/>
    </row>
    <row r="787" spans="1:95" s="70" customFormat="1" ht="15" customHeight="1" outlineLevel="1" x14ac:dyDescent="0.2">
      <c r="A787" s="11">
        <v>107</v>
      </c>
      <c r="B787" s="300"/>
      <c r="C787" s="269"/>
      <c r="D787" s="269"/>
      <c r="E787" s="270"/>
      <c r="F787" s="856" t="s">
        <v>9</v>
      </c>
      <c r="G787" s="857"/>
      <c r="H787" s="857"/>
      <c r="I787" s="857"/>
      <c r="J787" s="857"/>
      <c r="K787" s="857"/>
      <c r="L787" s="858"/>
      <c r="M787" s="408">
        <f>M11</f>
        <v>0</v>
      </c>
      <c r="N787" s="416">
        <f t="shared" ref="N787:AB787" si="175">N11</f>
        <v>0</v>
      </c>
      <c r="O787" s="416">
        <f t="shared" si="175"/>
        <v>0</v>
      </c>
      <c r="P787" s="416">
        <f t="shared" si="175"/>
        <v>0</v>
      </c>
      <c r="Q787" s="417">
        <f t="shared" si="175"/>
        <v>0</v>
      </c>
      <c r="R787" s="416">
        <f t="shared" si="175"/>
        <v>0</v>
      </c>
      <c r="S787" s="416">
        <f t="shared" si="175"/>
        <v>0</v>
      </c>
      <c r="T787" s="416">
        <f t="shared" si="175"/>
        <v>0</v>
      </c>
      <c r="U787" s="416">
        <f t="shared" si="175"/>
        <v>0</v>
      </c>
      <c r="V787" s="416">
        <f t="shared" si="175"/>
        <v>0</v>
      </c>
      <c r="W787" s="416">
        <f t="shared" si="175"/>
        <v>0</v>
      </c>
      <c r="X787" s="416">
        <f t="shared" si="175"/>
        <v>0</v>
      </c>
      <c r="Y787" s="416">
        <f t="shared" si="175"/>
        <v>0</v>
      </c>
      <c r="Z787" s="416">
        <f t="shared" si="175"/>
        <v>0</v>
      </c>
      <c r="AA787" s="416">
        <f t="shared" si="175"/>
        <v>0</v>
      </c>
      <c r="AB787" s="425">
        <f t="shared" si="175"/>
        <v>0</v>
      </c>
      <c r="AC787" s="539">
        <f>M787-SUM(N787:AB787)</f>
        <v>0</v>
      </c>
      <c r="AD787" s="1461"/>
      <c r="AE787" s="828"/>
      <c r="AF787" s="828"/>
      <c r="AG787" s="536"/>
      <c r="AH787" s="529"/>
      <c r="AI787" s="529"/>
      <c r="AJ787" s="529"/>
      <c r="AK787" s="529"/>
      <c r="AL787" s="529"/>
      <c r="AM787" s="529"/>
      <c r="AN787" s="529"/>
      <c r="AO787" s="529"/>
      <c r="AP787" s="529"/>
      <c r="AQ787" s="529"/>
      <c r="AR787" s="529"/>
      <c r="AS787" s="529"/>
      <c r="AT787" s="529"/>
      <c r="AU787" s="529"/>
      <c r="AV787" s="529"/>
      <c r="AW787" s="529"/>
      <c r="AX787" s="529"/>
      <c r="AY787" s="529"/>
      <c r="AZ787" s="529"/>
      <c r="BA787" s="529"/>
      <c r="BB787" s="529"/>
      <c r="BC787" s="529"/>
      <c r="BD787" s="529"/>
      <c r="BE787" s="529"/>
      <c r="BF787" s="529"/>
      <c r="BG787" s="529"/>
      <c r="BH787" s="529"/>
      <c r="BI787" s="529"/>
      <c r="BJ787" s="529"/>
      <c r="BK787" s="529"/>
      <c r="BL787" s="529"/>
      <c r="BM787" s="529"/>
      <c r="BN787" s="529"/>
      <c r="BO787" s="529"/>
      <c r="BP787" s="529"/>
      <c r="BQ787" s="529"/>
      <c r="BR787" s="529"/>
      <c r="BS787" s="529"/>
      <c r="BT787" s="529"/>
      <c r="BU787" s="529"/>
      <c r="BV787" s="529"/>
      <c r="BW787" s="529"/>
      <c r="BX787" s="529"/>
      <c r="BY787" s="529"/>
      <c r="BZ787" s="529"/>
      <c r="CA787" s="529"/>
      <c r="CB787" s="529"/>
      <c r="CC787" s="529"/>
      <c r="CD787" s="529"/>
      <c r="CE787" s="529"/>
      <c r="CF787" s="529"/>
      <c r="CG787" s="529"/>
      <c r="CH787" s="529"/>
      <c r="CI787" s="529"/>
      <c r="CJ787" s="529"/>
      <c r="CK787" s="529"/>
      <c r="CL787" s="529"/>
      <c r="CM787" s="529"/>
      <c r="CN787" s="529"/>
      <c r="CO787" s="529"/>
      <c r="CP787" s="529"/>
      <c r="CQ787" s="529"/>
    </row>
    <row r="788" spans="1:95" s="70" customFormat="1" ht="15" customHeight="1" outlineLevel="1" x14ac:dyDescent="0.2">
      <c r="A788" s="11">
        <v>108</v>
      </c>
      <c r="B788" s="300"/>
      <c r="C788" s="269"/>
      <c r="D788" s="269"/>
      <c r="E788" s="270"/>
      <c r="F788" s="859" t="s">
        <v>10</v>
      </c>
      <c r="G788" s="860"/>
      <c r="H788" s="860"/>
      <c r="I788" s="860"/>
      <c r="J788" s="860"/>
      <c r="K788" s="860"/>
      <c r="L788" s="861"/>
      <c r="M788" s="408">
        <f>M12</f>
        <v>0</v>
      </c>
      <c r="N788" s="416">
        <f>M788</f>
        <v>0</v>
      </c>
      <c r="O788" s="1378"/>
      <c r="P788" s="1246"/>
      <c r="Q788" s="1246"/>
      <c r="R788" s="1246"/>
      <c r="S788" s="1246"/>
      <c r="T788" s="1246"/>
      <c r="U788" s="1246"/>
      <c r="V788" s="1246"/>
      <c r="W788" s="1246"/>
      <c r="X788" s="1246"/>
      <c r="Y788" s="1246"/>
      <c r="Z788" s="1246"/>
      <c r="AA788" s="1246"/>
      <c r="AB788" s="1246"/>
      <c r="AC788" s="1246"/>
      <c r="AD788" s="833"/>
      <c r="AE788" s="834"/>
      <c r="AF788" s="834"/>
      <c r="AG788" s="536"/>
      <c r="AH788" s="529"/>
      <c r="AI788" s="529"/>
      <c r="AJ788" s="529"/>
      <c r="AK788" s="529"/>
      <c r="AL788" s="529"/>
      <c r="AM788" s="529"/>
      <c r="AN788" s="529"/>
      <c r="AO788" s="529"/>
      <c r="AP788" s="529"/>
      <c r="AQ788" s="529"/>
      <c r="AR788" s="529"/>
      <c r="AS788" s="529"/>
      <c r="AT788" s="529"/>
      <c r="AU788" s="529"/>
      <c r="AV788" s="529"/>
      <c r="AW788" s="529"/>
      <c r="AX788" s="529"/>
      <c r="AY788" s="529"/>
      <c r="AZ788" s="529"/>
      <c r="BA788" s="529"/>
      <c r="BB788" s="529"/>
      <c r="BC788" s="529"/>
      <c r="BD788" s="529"/>
      <c r="BE788" s="529"/>
      <c r="BF788" s="529"/>
      <c r="BG788" s="529"/>
      <c r="BH788" s="529"/>
      <c r="BI788" s="529"/>
      <c r="BJ788" s="529"/>
      <c r="BK788" s="529"/>
      <c r="BL788" s="529"/>
      <c r="BM788" s="529"/>
      <c r="BN788" s="529"/>
      <c r="BO788" s="529"/>
      <c r="BP788" s="529"/>
      <c r="BQ788" s="529"/>
      <c r="BR788" s="529"/>
      <c r="BS788" s="529"/>
      <c r="BT788" s="529"/>
      <c r="BU788" s="529"/>
      <c r="BV788" s="529"/>
      <c r="BW788" s="529"/>
      <c r="BX788" s="529"/>
      <c r="BY788" s="529"/>
      <c r="BZ788" s="529"/>
      <c r="CA788" s="529"/>
      <c r="CB788" s="529"/>
      <c r="CC788" s="529"/>
      <c r="CD788" s="529"/>
      <c r="CE788" s="529"/>
      <c r="CF788" s="529"/>
      <c r="CG788" s="529"/>
      <c r="CH788" s="529"/>
      <c r="CI788" s="529"/>
      <c r="CJ788" s="529"/>
      <c r="CK788" s="529"/>
      <c r="CL788" s="529"/>
      <c r="CM788" s="529"/>
      <c r="CN788" s="529"/>
      <c r="CO788" s="529"/>
      <c r="CP788" s="529"/>
      <c r="CQ788" s="529"/>
    </row>
    <row r="789" spans="1:95" s="70" customFormat="1" ht="15" customHeight="1" outlineLevel="1" x14ac:dyDescent="0.2">
      <c r="A789" s="11">
        <v>109</v>
      </c>
      <c r="B789" s="300"/>
      <c r="C789" s="263"/>
      <c r="D789" s="844" t="s">
        <v>11</v>
      </c>
      <c r="E789" s="845"/>
      <c r="F789" s="845"/>
      <c r="G789" s="845"/>
      <c r="H789" s="845"/>
      <c r="I789" s="845"/>
      <c r="J789" s="845"/>
      <c r="K789" s="845"/>
      <c r="L789" s="846"/>
      <c r="M789" s="407">
        <f>SUBTOTAL(9,M790:M791)</f>
        <v>0</v>
      </c>
      <c r="N789" s="410">
        <f t="shared" ref="N789:AC789" si="176">SUBTOTAL(9,N790:N791)</f>
        <v>0</v>
      </c>
      <c r="O789" s="414">
        <f t="shared" si="176"/>
        <v>0</v>
      </c>
      <c r="P789" s="413">
        <f t="shared" si="176"/>
        <v>0</v>
      </c>
      <c r="Q789" s="415">
        <f t="shared" si="176"/>
        <v>0</v>
      </c>
      <c r="R789" s="414">
        <f t="shared" si="176"/>
        <v>0</v>
      </c>
      <c r="S789" s="413">
        <f t="shared" si="176"/>
        <v>0</v>
      </c>
      <c r="T789" s="414">
        <f t="shared" si="176"/>
        <v>0</v>
      </c>
      <c r="U789" s="413">
        <f t="shared" si="176"/>
        <v>0</v>
      </c>
      <c r="V789" s="414">
        <f t="shared" si="176"/>
        <v>0</v>
      </c>
      <c r="W789" s="413">
        <f t="shared" si="176"/>
        <v>0</v>
      </c>
      <c r="X789" s="414">
        <f t="shared" si="176"/>
        <v>0</v>
      </c>
      <c r="Y789" s="413">
        <f t="shared" si="176"/>
        <v>0</v>
      </c>
      <c r="Z789" s="414">
        <f t="shared" si="176"/>
        <v>0</v>
      </c>
      <c r="AA789" s="413">
        <f t="shared" si="176"/>
        <v>0</v>
      </c>
      <c r="AB789" s="424">
        <f t="shared" si="176"/>
        <v>0</v>
      </c>
      <c r="AC789" s="407">
        <f t="shared" si="176"/>
        <v>0</v>
      </c>
      <c r="AD789" s="1565"/>
      <c r="AE789" s="1566"/>
      <c r="AF789" s="1566"/>
      <c r="AG789" s="536"/>
      <c r="AH789" s="529"/>
      <c r="AI789" s="529"/>
      <c r="AJ789" s="529"/>
      <c r="AK789" s="529"/>
      <c r="AL789" s="529"/>
      <c r="AM789" s="529"/>
      <c r="AN789" s="529"/>
      <c r="AO789" s="529"/>
      <c r="AP789" s="529"/>
      <c r="AQ789" s="529"/>
      <c r="AR789" s="529"/>
      <c r="AS789" s="529"/>
      <c r="AT789" s="529"/>
      <c r="AU789" s="529"/>
      <c r="AV789" s="529"/>
      <c r="AW789" s="529"/>
      <c r="AX789" s="529"/>
      <c r="AY789" s="529"/>
      <c r="AZ789" s="529"/>
      <c r="BA789" s="529"/>
      <c r="BB789" s="529"/>
      <c r="BC789" s="529"/>
      <c r="BD789" s="529"/>
      <c r="BE789" s="529"/>
      <c r="BF789" s="529"/>
      <c r="BG789" s="529"/>
      <c r="BH789" s="529"/>
      <c r="BI789" s="529"/>
      <c r="BJ789" s="529"/>
      <c r="BK789" s="529"/>
      <c r="BL789" s="529"/>
      <c r="BM789" s="529"/>
      <c r="BN789" s="529"/>
      <c r="BO789" s="529"/>
      <c r="BP789" s="529"/>
      <c r="BQ789" s="529"/>
      <c r="BR789" s="529"/>
      <c r="BS789" s="529"/>
      <c r="BT789" s="529"/>
      <c r="BU789" s="529"/>
      <c r="BV789" s="529"/>
      <c r="BW789" s="529"/>
      <c r="BX789" s="529"/>
      <c r="BY789" s="529"/>
      <c r="BZ789" s="529"/>
      <c r="CA789" s="529"/>
      <c r="CB789" s="529"/>
      <c r="CC789" s="529"/>
      <c r="CD789" s="529"/>
      <c r="CE789" s="529"/>
      <c r="CF789" s="529"/>
      <c r="CG789" s="529"/>
      <c r="CH789" s="529"/>
      <c r="CI789" s="529"/>
      <c r="CJ789" s="529"/>
      <c r="CK789" s="529"/>
      <c r="CL789" s="529"/>
      <c r="CM789" s="529"/>
      <c r="CN789" s="529"/>
      <c r="CO789" s="529"/>
      <c r="CP789" s="529"/>
      <c r="CQ789" s="529"/>
    </row>
    <row r="790" spans="1:95" s="70" customFormat="1" ht="15" customHeight="1" outlineLevel="1" x14ac:dyDescent="0.2">
      <c r="A790" s="11">
        <v>110</v>
      </c>
      <c r="B790" s="300"/>
      <c r="C790" s="319"/>
      <c r="D790" s="319"/>
      <c r="E790" s="320"/>
      <c r="F790" s="856" t="s">
        <v>390</v>
      </c>
      <c r="G790" s="857"/>
      <c r="H790" s="857"/>
      <c r="I790" s="857"/>
      <c r="J790" s="857"/>
      <c r="K790" s="857"/>
      <c r="L790" s="858"/>
      <c r="M790" s="408">
        <f>M14</f>
        <v>0</v>
      </c>
      <c r="N790" s="419">
        <f>M790</f>
        <v>0</v>
      </c>
      <c r="O790" s="1245"/>
      <c r="P790" s="1245"/>
      <c r="Q790" s="1245"/>
      <c r="R790" s="1245"/>
      <c r="S790" s="1245"/>
      <c r="T790" s="1245"/>
      <c r="U790" s="1245"/>
      <c r="V790" s="1245"/>
      <c r="W790" s="1245"/>
      <c r="X790" s="1245"/>
      <c r="Y790" s="1245"/>
      <c r="Z790" s="1245"/>
      <c r="AA790" s="1245"/>
      <c r="AB790" s="1245"/>
      <c r="AC790" s="433">
        <f>M790-SUM(N790:AB790)</f>
        <v>0</v>
      </c>
      <c r="AD790" s="1689"/>
      <c r="AE790" s="828"/>
      <c r="AF790" s="828"/>
      <c r="AG790" s="536"/>
      <c r="AH790" s="529"/>
      <c r="AI790" s="529"/>
      <c r="AJ790" s="529"/>
      <c r="AK790" s="529"/>
      <c r="AL790" s="529"/>
      <c r="AM790" s="529"/>
      <c r="AN790" s="529"/>
      <c r="AO790" s="529"/>
      <c r="AP790" s="529"/>
      <c r="AQ790" s="529"/>
      <c r="AR790" s="529"/>
      <c r="AS790" s="529"/>
      <c r="AT790" s="529"/>
      <c r="AU790" s="529"/>
      <c r="AV790" s="529"/>
      <c r="AW790" s="529"/>
      <c r="AX790" s="529"/>
      <c r="AY790" s="529"/>
      <c r="AZ790" s="529"/>
      <c r="BA790" s="529"/>
      <c r="BB790" s="529"/>
      <c r="BC790" s="529"/>
      <c r="BD790" s="529"/>
      <c r="BE790" s="529"/>
      <c r="BF790" s="529"/>
      <c r="BG790" s="529"/>
      <c r="BH790" s="529"/>
      <c r="BI790" s="529"/>
      <c r="BJ790" s="529"/>
      <c r="BK790" s="529"/>
      <c r="BL790" s="529"/>
      <c r="BM790" s="529"/>
      <c r="BN790" s="529"/>
      <c r="BO790" s="529"/>
      <c r="BP790" s="529"/>
      <c r="BQ790" s="529"/>
      <c r="BR790" s="529"/>
      <c r="BS790" s="529"/>
      <c r="BT790" s="529"/>
      <c r="BU790" s="529"/>
      <c r="BV790" s="529"/>
      <c r="BW790" s="529"/>
      <c r="BX790" s="529"/>
      <c r="BY790" s="529"/>
      <c r="BZ790" s="529"/>
      <c r="CA790" s="529"/>
      <c r="CB790" s="529"/>
      <c r="CC790" s="529"/>
      <c r="CD790" s="529"/>
      <c r="CE790" s="529"/>
      <c r="CF790" s="529"/>
      <c r="CG790" s="529"/>
      <c r="CH790" s="529"/>
      <c r="CI790" s="529"/>
      <c r="CJ790" s="529"/>
      <c r="CK790" s="529"/>
      <c r="CL790" s="529"/>
      <c r="CM790" s="529"/>
      <c r="CN790" s="529"/>
      <c r="CO790" s="529"/>
      <c r="CP790" s="529"/>
      <c r="CQ790" s="529"/>
    </row>
    <row r="791" spans="1:95" s="70" customFormat="1" ht="15" customHeight="1" outlineLevel="1" x14ac:dyDescent="0.2">
      <c r="A791" s="11">
        <v>111</v>
      </c>
      <c r="B791" s="300"/>
      <c r="C791" s="263"/>
      <c r="D791" s="263"/>
      <c r="E791" s="264"/>
      <c r="F791" s="859" t="s">
        <v>203</v>
      </c>
      <c r="G791" s="860"/>
      <c r="H791" s="860"/>
      <c r="I791" s="860"/>
      <c r="J791" s="860"/>
      <c r="K791" s="860"/>
      <c r="L791" s="861"/>
      <c r="M791" s="408">
        <f>M15</f>
        <v>0</v>
      </c>
      <c r="N791" s="419">
        <f t="shared" ref="N791:AB791" si="177">N15</f>
        <v>0</v>
      </c>
      <c r="O791" s="416">
        <f t="shared" si="177"/>
        <v>0</v>
      </c>
      <c r="P791" s="416">
        <f t="shared" si="177"/>
        <v>0</v>
      </c>
      <c r="Q791" s="417">
        <f t="shared" si="177"/>
        <v>0</v>
      </c>
      <c r="R791" s="416">
        <f t="shared" si="177"/>
        <v>0</v>
      </c>
      <c r="S791" s="416">
        <f t="shared" si="177"/>
        <v>0</v>
      </c>
      <c r="T791" s="416">
        <f t="shared" si="177"/>
        <v>0</v>
      </c>
      <c r="U791" s="416">
        <f t="shared" si="177"/>
        <v>0</v>
      </c>
      <c r="V791" s="416">
        <f t="shared" si="177"/>
        <v>0</v>
      </c>
      <c r="W791" s="416">
        <f t="shared" si="177"/>
        <v>0</v>
      </c>
      <c r="X791" s="416">
        <f t="shared" si="177"/>
        <v>0</v>
      </c>
      <c r="Y791" s="416">
        <f t="shared" si="177"/>
        <v>0</v>
      </c>
      <c r="Z791" s="416">
        <f t="shared" si="177"/>
        <v>0</v>
      </c>
      <c r="AA791" s="416">
        <f t="shared" si="177"/>
        <v>0</v>
      </c>
      <c r="AB791" s="425">
        <f t="shared" si="177"/>
        <v>0</v>
      </c>
      <c r="AC791" s="433">
        <f>M791-SUM(N791:AB791)</f>
        <v>0</v>
      </c>
      <c r="AD791" s="1767"/>
      <c r="AE791" s="834"/>
      <c r="AF791" s="834"/>
      <c r="AG791" s="536"/>
      <c r="AH791" s="529"/>
      <c r="AI791" s="529"/>
      <c r="AJ791" s="529"/>
      <c r="AK791" s="529"/>
      <c r="AL791" s="529"/>
      <c r="AM791" s="529"/>
      <c r="AN791" s="529"/>
      <c r="AO791" s="529"/>
      <c r="AP791" s="529"/>
      <c r="AQ791" s="529"/>
      <c r="AR791" s="529"/>
      <c r="AS791" s="529"/>
      <c r="AT791" s="529"/>
      <c r="AU791" s="529"/>
      <c r="AV791" s="529"/>
      <c r="AW791" s="529"/>
      <c r="AX791" s="529"/>
      <c r="AY791" s="529"/>
      <c r="AZ791" s="529"/>
      <c r="BA791" s="529"/>
      <c r="BB791" s="529"/>
      <c r="BC791" s="529"/>
      <c r="BD791" s="529"/>
      <c r="BE791" s="529"/>
      <c r="BF791" s="529"/>
      <c r="BG791" s="529"/>
      <c r="BH791" s="529"/>
      <c r="BI791" s="529"/>
      <c r="BJ791" s="529"/>
      <c r="BK791" s="529"/>
      <c r="BL791" s="529"/>
      <c r="BM791" s="529"/>
      <c r="BN791" s="529"/>
      <c r="BO791" s="529"/>
      <c r="BP791" s="529"/>
      <c r="BQ791" s="529"/>
      <c r="BR791" s="529"/>
      <c r="BS791" s="529"/>
      <c r="BT791" s="529"/>
      <c r="BU791" s="529"/>
      <c r="BV791" s="529"/>
      <c r="BW791" s="529"/>
      <c r="BX791" s="529"/>
      <c r="BY791" s="529"/>
      <c r="BZ791" s="529"/>
      <c r="CA791" s="529"/>
      <c r="CB791" s="529"/>
      <c r="CC791" s="529"/>
      <c r="CD791" s="529"/>
      <c r="CE791" s="529"/>
      <c r="CF791" s="529"/>
      <c r="CG791" s="529"/>
      <c r="CH791" s="529"/>
      <c r="CI791" s="529"/>
      <c r="CJ791" s="529"/>
      <c r="CK791" s="529"/>
      <c r="CL791" s="529"/>
      <c r="CM791" s="529"/>
      <c r="CN791" s="529"/>
      <c r="CO791" s="529"/>
      <c r="CP791" s="529"/>
      <c r="CQ791" s="529"/>
    </row>
    <row r="792" spans="1:95" s="70" customFormat="1" ht="15" customHeight="1" outlineLevel="1" x14ac:dyDescent="0.2">
      <c r="A792" s="11">
        <v>112</v>
      </c>
      <c r="B792" s="300"/>
      <c r="C792" s="1025" t="s">
        <v>12</v>
      </c>
      <c r="D792" s="1026"/>
      <c r="E792" s="1026"/>
      <c r="F792" s="1026"/>
      <c r="G792" s="1026"/>
      <c r="H792" s="1026"/>
      <c r="I792" s="1026"/>
      <c r="J792" s="1026"/>
      <c r="K792" s="1026"/>
      <c r="L792" s="1026"/>
      <c r="M792" s="1026"/>
      <c r="N792" s="1026"/>
      <c r="O792" s="1026"/>
      <c r="P792" s="1026"/>
      <c r="Q792" s="1026"/>
      <c r="R792" s="1026"/>
      <c r="S792" s="1026"/>
      <c r="T792" s="1026"/>
      <c r="U792" s="1026"/>
      <c r="V792" s="1026"/>
      <c r="W792" s="1026"/>
      <c r="X792" s="1026"/>
      <c r="Y792" s="1026"/>
      <c r="Z792" s="1026"/>
      <c r="AA792" s="1026"/>
      <c r="AB792" s="1026"/>
      <c r="AC792" s="1026"/>
      <c r="AD792" s="1026"/>
      <c r="AE792" s="1026"/>
      <c r="AF792" s="1026"/>
      <c r="AG792" s="536"/>
      <c r="AH792" s="529"/>
      <c r="AI792" s="529"/>
      <c r="AJ792" s="529"/>
      <c r="AK792" s="529"/>
      <c r="AL792" s="529"/>
      <c r="AM792" s="529"/>
      <c r="AN792" s="529"/>
      <c r="AO792" s="529"/>
      <c r="AP792" s="529"/>
      <c r="AQ792" s="529"/>
      <c r="AR792" s="529"/>
      <c r="AS792" s="529"/>
      <c r="AT792" s="529"/>
      <c r="AU792" s="529"/>
      <c r="AV792" s="529"/>
      <c r="AW792" s="529"/>
      <c r="AX792" s="529"/>
      <c r="AY792" s="529"/>
      <c r="AZ792" s="529"/>
      <c r="BA792" s="529"/>
      <c r="BB792" s="529"/>
      <c r="BC792" s="529"/>
      <c r="BD792" s="529"/>
      <c r="BE792" s="529"/>
      <c r="BF792" s="529"/>
      <c r="BG792" s="529"/>
      <c r="BH792" s="529"/>
      <c r="BI792" s="529"/>
      <c r="BJ792" s="529"/>
      <c r="BK792" s="529"/>
      <c r="BL792" s="529"/>
      <c r="BM792" s="529"/>
      <c r="BN792" s="529"/>
      <c r="BO792" s="529"/>
      <c r="BP792" s="529"/>
      <c r="BQ792" s="529"/>
      <c r="BR792" s="529"/>
      <c r="BS792" s="529"/>
      <c r="BT792" s="529"/>
      <c r="BU792" s="529"/>
      <c r="BV792" s="529"/>
      <c r="BW792" s="529"/>
      <c r="BX792" s="529"/>
      <c r="BY792" s="529"/>
      <c r="BZ792" s="529"/>
      <c r="CA792" s="529"/>
      <c r="CB792" s="529"/>
      <c r="CC792" s="529"/>
      <c r="CD792" s="529"/>
      <c r="CE792" s="529"/>
      <c r="CF792" s="529"/>
      <c r="CG792" s="529"/>
      <c r="CH792" s="529"/>
      <c r="CI792" s="529"/>
      <c r="CJ792" s="529"/>
      <c r="CK792" s="529"/>
      <c r="CL792" s="529"/>
      <c r="CM792" s="529"/>
      <c r="CN792" s="529"/>
      <c r="CO792" s="529"/>
      <c r="CP792" s="529"/>
      <c r="CQ792" s="529"/>
    </row>
    <row r="793" spans="1:95" s="70" customFormat="1" ht="15" customHeight="1" outlineLevel="1" x14ac:dyDescent="0.2">
      <c r="A793" s="11">
        <v>113</v>
      </c>
      <c r="B793" s="300"/>
      <c r="C793" s="295"/>
      <c r="D793" s="844" t="s">
        <v>64</v>
      </c>
      <c r="E793" s="845"/>
      <c r="F793" s="845"/>
      <c r="G793" s="845"/>
      <c r="H793" s="845"/>
      <c r="I793" s="845"/>
      <c r="J793" s="845"/>
      <c r="K793" s="845"/>
      <c r="L793" s="845"/>
      <c r="M793" s="845"/>
      <c r="N793" s="845"/>
      <c r="O793" s="845"/>
      <c r="P793" s="845"/>
      <c r="Q793" s="845"/>
      <c r="R793" s="845"/>
      <c r="S793" s="845"/>
      <c r="T793" s="845"/>
      <c r="U793" s="845"/>
      <c r="V793" s="845"/>
      <c r="W793" s="845"/>
      <c r="X793" s="845"/>
      <c r="Y793" s="845"/>
      <c r="Z793" s="845"/>
      <c r="AA793" s="845"/>
      <c r="AB793" s="845"/>
      <c r="AC793" s="845"/>
      <c r="AD793" s="845"/>
      <c r="AE793" s="845"/>
      <c r="AF793" s="845"/>
      <c r="AG793" s="536"/>
      <c r="AH793" s="529"/>
      <c r="AI793" s="529"/>
      <c r="AJ793" s="529"/>
      <c r="AK793" s="529"/>
      <c r="AL793" s="529"/>
      <c r="AM793" s="529"/>
      <c r="AN793" s="529"/>
      <c r="AO793" s="529"/>
      <c r="AP793" s="529"/>
      <c r="AQ793" s="529"/>
      <c r="AR793" s="529"/>
      <c r="AS793" s="529"/>
      <c r="AT793" s="529"/>
      <c r="AU793" s="529"/>
      <c r="AV793" s="529"/>
      <c r="AW793" s="529"/>
      <c r="AX793" s="529"/>
      <c r="AY793" s="529"/>
      <c r="AZ793" s="529"/>
      <c r="BA793" s="529"/>
      <c r="BB793" s="529"/>
      <c r="BC793" s="529"/>
      <c r="BD793" s="529"/>
      <c r="BE793" s="529"/>
      <c r="BF793" s="529"/>
      <c r="BG793" s="529"/>
      <c r="BH793" s="529"/>
      <c r="BI793" s="529"/>
      <c r="BJ793" s="529"/>
      <c r="BK793" s="529"/>
      <c r="BL793" s="529"/>
      <c r="BM793" s="529"/>
      <c r="BN793" s="529"/>
      <c r="BO793" s="529"/>
      <c r="BP793" s="529"/>
      <c r="BQ793" s="529"/>
      <c r="BR793" s="529"/>
      <c r="BS793" s="529"/>
      <c r="BT793" s="529"/>
      <c r="BU793" s="529"/>
      <c r="BV793" s="529"/>
      <c r="BW793" s="529"/>
      <c r="BX793" s="529"/>
      <c r="BY793" s="529"/>
      <c r="BZ793" s="529"/>
      <c r="CA793" s="529"/>
      <c r="CB793" s="529"/>
      <c r="CC793" s="529"/>
      <c r="CD793" s="529"/>
      <c r="CE793" s="529"/>
      <c r="CF793" s="529"/>
      <c r="CG793" s="529"/>
      <c r="CH793" s="529"/>
      <c r="CI793" s="529"/>
      <c r="CJ793" s="529"/>
      <c r="CK793" s="529"/>
      <c r="CL793" s="529"/>
      <c r="CM793" s="529"/>
      <c r="CN793" s="529"/>
      <c r="CO793" s="529"/>
      <c r="CP793" s="529"/>
      <c r="CQ793" s="529"/>
    </row>
    <row r="794" spans="1:95" s="70" customFormat="1" ht="15" customHeight="1" outlineLevel="1" x14ac:dyDescent="0.2">
      <c r="A794" s="11">
        <v>114</v>
      </c>
      <c r="B794" s="300"/>
      <c r="C794" s="295"/>
      <c r="D794" s="295"/>
      <c r="E794" s="918" t="s">
        <v>66</v>
      </c>
      <c r="F794" s="919"/>
      <c r="G794" s="919"/>
      <c r="H794" s="919"/>
      <c r="I794" s="919"/>
      <c r="J794" s="919"/>
      <c r="K794" s="919"/>
      <c r="L794" s="920"/>
      <c r="M794" s="407">
        <f>SUBTOTAL(9,M795:M798)</f>
        <v>0</v>
      </c>
      <c r="N794" s="410">
        <f t="shared" ref="N794:AC794" si="178">SUBTOTAL(9,N795:N798)</f>
        <v>0</v>
      </c>
      <c r="O794" s="414">
        <f t="shared" si="178"/>
        <v>0</v>
      </c>
      <c r="P794" s="413">
        <f t="shared" si="178"/>
        <v>0</v>
      </c>
      <c r="Q794" s="424">
        <f t="shared" si="178"/>
        <v>0</v>
      </c>
      <c r="R794" s="410">
        <f t="shared" si="178"/>
        <v>0</v>
      </c>
      <c r="S794" s="413">
        <f t="shared" si="178"/>
        <v>0</v>
      </c>
      <c r="T794" s="414">
        <f t="shared" si="178"/>
        <v>0</v>
      </c>
      <c r="U794" s="413">
        <f t="shared" si="178"/>
        <v>0</v>
      </c>
      <c r="V794" s="414">
        <f t="shared" si="178"/>
        <v>0</v>
      </c>
      <c r="W794" s="413">
        <f t="shared" si="178"/>
        <v>0</v>
      </c>
      <c r="X794" s="414">
        <f t="shared" si="178"/>
        <v>0</v>
      </c>
      <c r="Y794" s="413">
        <f t="shared" si="178"/>
        <v>0</v>
      </c>
      <c r="Z794" s="414">
        <f t="shared" si="178"/>
        <v>0</v>
      </c>
      <c r="AA794" s="413">
        <f t="shared" si="178"/>
        <v>0</v>
      </c>
      <c r="AB794" s="424">
        <f t="shared" si="178"/>
        <v>0</v>
      </c>
      <c r="AC794" s="407">
        <f t="shared" si="178"/>
        <v>0</v>
      </c>
      <c r="AD794" s="1689"/>
      <c r="AE794" s="828"/>
      <c r="AF794" s="828"/>
      <c r="AG794" s="536"/>
      <c r="AH794" s="529"/>
      <c r="AI794" s="529"/>
      <c r="AJ794" s="529"/>
      <c r="AK794" s="529"/>
      <c r="AL794" s="529"/>
      <c r="AM794" s="529"/>
      <c r="AN794" s="529"/>
      <c r="AO794" s="529"/>
      <c r="AP794" s="529"/>
      <c r="AQ794" s="529"/>
      <c r="AR794" s="529"/>
      <c r="AS794" s="529"/>
      <c r="AT794" s="529"/>
      <c r="AU794" s="529"/>
      <c r="AV794" s="529"/>
      <c r="AW794" s="529"/>
      <c r="AX794" s="529"/>
      <c r="AY794" s="529"/>
      <c r="AZ794" s="529"/>
      <c r="BA794" s="529"/>
      <c r="BB794" s="529"/>
      <c r="BC794" s="529"/>
      <c r="BD794" s="529"/>
      <c r="BE794" s="529"/>
      <c r="BF794" s="529"/>
      <c r="BG794" s="529"/>
      <c r="BH794" s="529"/>
      <c r="BI794" s="529"/>
      <c r="BJ794" s="529"/>
      <c r="BK794" s="529"/>
      <c r="BL794" s="529"/>
      <c r="BM794" s="529"/>
      <c r="BN794" s="529"/>
      <c r="BO794" s="529"/>
      <c r="BP794" s="529"/>
      <c r="BQ794" s="529"/>
      <c r="BR794" s="529"/>
      <c r="BS794" s="529"/>
      <c r="BT794" s="529"/>
      <c r="BU794" s="529"/>
      <c r="BV794" s="529"/>
      <c r="BW794" s="529"/>
      <c r="BX794" s="529"/>
      <c r="BY794" s="529"/>
      <c r="BZ794" s="529"/>
      <c r="CA794" s="529"/>
      <c r="CB794" s="529"/>
      <c r="CC794" s="529"/>
      <c r="CD794" s="529"/>
      <c r="CE794" s="529"/>
      <c r="CF794" s="529"/>
      <c r="CG794" s="529"/>
      <c r="CH794" s="529"/>
      <c r="CI794" s="529"/>
      <c r="CJ794" s="529"/>
      <c r="CK794" s="529"/>
      <c r="CL794" s="529"/>
      <c r="CM794" s="529"/>
      <c r="CN794" s="529"/>
      <c r="CO794" s="529"/>
      <c r="CP794" s="529"/>
      <c r="CQ794" s="529"/>
    </row>
    <row r="795" spans="1:95" s="70" customFormat="1" ht="15" customHeight="1" outlineLevel="1" x14ac:dyDescent="0.2">
      <c r="A795" s="11">
        <v>115</v>
      </c>
      <c r="B795" s="300"/>
      <c r="C795" s="295"/>
      <c r="D795" s="295"/>
      <c r="E795" s="322"/>
      <c r="F795" s="856" t="s">
        <v>65</v>
      </c>
      <c r="G795" s="857"/>
      <c r="H795" s="857"/>
      <c r="I795" s="857"/>
      <c r="J795" s="857"/>
      <c r="K795" s="857"/>
      <c r="L795" s="858"/>
      <c r="M795" s="408">
        <f>M19</f>
        <v>0</v>
      </c>
      <c r="N795" s="420">
        <f>M795*(1-'Annexe 1. Taux de référence'!$E8)+N19*('Annexe 1. Taux de référence'!$E8)</f>
        <v>0</v>
      </c>
      <c r="O795" s="422">
        <f>O19*'Annexe 1. Taux de référence'!$E$8</f>
        <v>0</v>
      </c>
      <c r="P795" s="422">
        <f>P19*'Annexe 1. Taux de référence'!$E$8</f>
        <v>0</v>
      </c>
      <c r="Q795" s="426">
        <f>Q19*'Annexe 1. Taux de référence'!$E$8</f>
        <v>0</v>
      </c>
      <c r="R795" s="419">
        <f>R19*'Annexe 1. Taux de référence'!$E$8</f>
        <v>0</v>
      </c>
      <c r="S795" s="422">
        <f>S19*'Annexe 1. Taux de référence'!$E$8</f>
        <v>0</v>
      </c>
      <c r="T795" s="422">
        <f>T19*'Annexe 1. Taux de référence'!$E$8</f>
        <v>0</v>
      </c>
      <c r="U795" s="422">
        <f>U19*'Annexe 1. Taux de référence'!$E$8</f>
        <v>0</v>
      </c>
      <c r="V795" s="422">
        <f>V19*'Annexe 1. Taux de référence'!$E$8</f>
        <v>0</v>
      </c>
      <c r="W795" s="422">
        <f>W19*'Annexe 1. Taux de référence'!$E$8</f>
        <v>0</v>
      </c>
      <c r="X795" s="422">
        <f>X19*'Annexe 1. Taux de référence'!$E$8</f>
        <v>0</v>
      </c>
      <c r="Y795" s="422">
        <f>Y19*'Annexe 1. Taux de référence'!$E$8</f>
        <v>0</v>
      </c>
      <c r="Z795" s="422">
        <f>Z19*'Annexe 1. Taux de référence'!$E$8</f>
        <v>0</v>
      </c>
      <c r="AA795" s="422">
        <f>AA19*'Annexe 1. Taux de référence'!$E$8</f>
        <v>0</v>
      </c>
      <c r="AB795" s="422">
        <f>AB19*'Annexe 1. Taux de référence'!$E$8</f>
        <v>0</v>
      </c>
      <c r="AC795" s="408">
        <f>M795-SUM(N795:AB795)</f>
        <v>0</v>
      </c>
      <c r="AD795" s="1766"/>
      <c r="AE795" s="1063"/>
      <c r="AF795" s="831"/>
      <c r="AG795" s="536"/>
      <c r="AH795" s="529"/>
      <c r="AI795" s="529"/>
      <c r="AJ795" s="529"/>
      <c r="AK795" s="529"/>
      <c r="AL795" s="529"/>
      <c r="AM795" s="529"/>
      <c r="AN795" s="529"/>
      <c r="AO795" s="529"/>
      <c r="AP795" s="529"/>
      <c r="AQ795" s="529"/>
      <c r="AR795" s="529"/>
      <c r="AS795" s="529"/>
      <c r="AT795" s="529"/>
      <c r="AU795" s="529"/>
      <c r="AV795" s="529"/>
      <c r="AW795" s="529"/>
      <c r="AX795" s="529"/>
      <c r="AY795" s="529"/>
      <c r="AZ795" s="529"/>
      <c r="BA795" s="529"/>
      <c r="BB795" s="529"/>
      <c r="BC795" s="529"/>
      <c r="BD795" s="529"/>
      <c r="BE795" s="529"/>
      <c r="BF795" s="529"/>
      <c r="BG795" s="529"/>
      <c r="BH795" s="529"/>
      <c r="BI795" s="529"/>
      <c r="BJ795" s="529"/>
      <c r="BK795" s="529"/>
      <c r="BL795" s="529"/>
      <c r="BM795" s="529"/>
      <c r="BN795" s="529"/>
      <c r="BO795" s="529"/>
      <c r="BP795" s="529"/>
      <c r="BQ795" s="529"/>
      <c r="BR795" s="529"/>
      <c r="BS795" s="529"/>
      <c r="BT795" s="529"/>
      <c r="BU795" s="529"/>
      <c r="BV795" s="529"/>
      <c r="BW795" s="529"/>
      <c r="BX795" s="529"/>
      <c r="BY795" s="529"/>
      <c r="BZ795" s="529"/>
      <c r="CA795" s="529"/>
      <c r="CB795" s="529"/>
      <c r="CC795" s="529"/>
      <c r="CD795" s="529"/>
      <c r="CE795" s="529"/>
      <c r="CF795" s="529"/>
      <c r="CG795" s="529"/>
      <c r="CH795" s="529"/>
      <c r="CI795" s="529"/>
      <c r="CJ795" s="529"/>
      <c r="CK795" s="529"/>
      <c r="CL795" s="529"/>
      <c r="CM795" s="529"/>
      <c r="CN795" s="529"/>
      <c r="CO795" s="529"/>
      <c r="CP795" s="529"/>
      <c r="CQ795" s="529"/>
    </row>
    <row r="796" spans="1:95" s="70" customFormat="1" ht="15" customHeight="1" outlineLevel="1" x14ac:dyDescent="0.2">
      <c r="A796" s="11">
        <v>116</v>
      </c>
      <c r="B796" s="300"/>
      <c r="C796" s="295"/>
      <c r="D796" s="295"/>
      <c r="E796" s="322"/>
      <c r="F796" s="915" t="s">
        <v>68</v>
      </c>
      <c r="G796" s="916"/>
      <c r="H796" s="916"/>
      <c r="I796" s="916"/>
      <c r="J796" s="916"/>
      <c r="K796" s="916"/>
      <c r="L796" s="917"/>
      <c r="M796" s="408">
        <f t="shared" ref="M796:M798" si="179">M20</f>
        <v>0</v>
      </c>
      <c r="N796" s="420">
        <f>M796*(1-'Annexe 1. Taux de référence'!$E9)+N20*('Annexe 1. Taux de référence'!$E9)</f>
        <v>0</v>
      </c>
      <c r="O796" s="422">
        <f>O20*'Annexe 1. Taux de référence'!$E$9</f>
        <v>0</v>
      </c>
      <c r="P796" s="422">
        <f>P20*'Annexe 1. Taux de référence'!$E$9</f>
        <v>0</v>
      </c>
      <c r="Q796" s="426">
        <f>Q20*'Annexe 1. Taux de référence'!$E$9</f>
        <v>0</v>
      </c>
      <c r="R796" s="419">
        <f>R20*'Annexe 1. Taux de référence'!$E$9</f>
        <v>0</v>
      </c>
      <c r="S796" s="422">
        <f>S20*'Annexe 1. Taux de référence'!$E$9</f>
        <v>0</v>
      </c>
      <c r="T796" s="422">
        <f>T20*'Annexe 1. Taux de référence'!$E$9</f>
        <v>0</v>
      </c>
      <c r="U796" s="422">
        <f>U20*'Annexe 1. Taux de référence'!$E$9</f>
        <v>0</v>
      </c>
      <c r="V796" s="422">
        <f>V20*'Annexe 1. Taux de référence'!$E$9</f>
        <v>0</v>
      </c>
      <c r="W796" s="422">
        <f>W20*'Annexe 1. Taux de référence'!$E$9</f>
        <v>0</v>
      </c>
      <c r="X796" s="422">
        <f>X20*'Annexe 1. Taux de référence'!$E$9</f>
        <v>0</v>
      </c>
      <c r="Y796" s="422">
        <f>Y20*'Annexe 1. Taux de référence'!$E$9</f>
        <v>0</v>
      </c>
      <c r="Z796" s="422">
        <f>Z20*'Annexe 1. Taux de référence'!$E$9</f>
        <v>0</v>
      </c>
      <c r="AA796" s="422">
        <f>AA20*'Annexe 1. Taux de référence'!$E$9</f>
        <v>0</v>
      </c>
      <c r="AB796" s="422">
        <f>AB20*'Annexe 1. Taux de référence'!$E$9</f>
        <v>0</v>
      </c>
      <c r="AC796" s="408">
        <f>M796-SUM(N796:AB796)</f>
        <v>0</v>
      </c>
      <c r="AD796" s="1766"/>
      <c r="AE796" s="1063"/>
      <c r="AF796" s="831"/>
      <c r="AG796" s="536"/>
      <c r="AH796" s="529"/>
      <c r="AI796" s="529"/>
      <c r="AJ796" s="529"/>
      <c r="AK796" s="529"/>
      <c r="AL796" s="529"/>
      <c r="AM796" s="529"/>
      <c r="AN796" s="529"/>
      <c r="AO796" s="529"/>
      <c r="AP796" s="529"/>
      <c r="AQ796" s="529"/>
      <c r="AR796" s="529"/>
      <c r="AS796" s="529"/>
      <c r="AT796" s="529"/>
      <c r="AU796" s="529"/>
      <c r="AV796" s="529"/>
      <c r="AW796" s="529"/>
      <c r="AX796" s="529"/>
      <c r="AY796" s="529"/>
      <c r="AZ796" s="529"/>
      <c r="BA796" s="529"/>
      <c r="BB796" s="529"/>
      <c r="BC796" s="529"/>
      <c r="BD796" s="529"/>
      <c r="BE796" s="529"/>
      <c r="BF796" s="529"/>
      <c r="BG796" s="529"/>
      <c r="BH796" s="529"/>
      <c r="BI796" s="529"/>
      <c r="BJ796" s="529"/>
      <c r="BK796" s="529"/>
      <c r="BL796" s="529"/>
      <c r="BM796" s="529"/>
      <c r="BN796" s="529"/>
      <c r="BO796" s="529"/>
      <c r="BP796" s="529"/>
      <c r="BQ796" s="529"/>
      <c r="BR796" s="529"/>
      <c r="BS796" s="529"/>
      <c r="BT796" s="529"/>
      <c r="BU796" s="529"/>
      <c r="BV796" s="529"/>
      <c r="BW796" s="529"/>
      <c r="BX796" s="529"/>
      <c r="BY796" s="529"/>
      <c r="BZ796" s="529"/>
      <c r="CA796" s="529"/>
      <c r="CB796" s="529"/>
      <c r="CC796" s="529"/>
      <c r="CD796" s="529"/>
      <c r="CE796" s="529"/>
      <c r="CF796" s="529"/>
      <c r="CG796" s="529"/>
      <c r="CH796" s="529"/>
      <c r="CI796" s="529"/>
      <c r="CJ796" s="529"/>
      <c r="CK796" s="529"/>
      <c r="CL796" s="529"/>
      <c r="CM796" s="529"/>
      <c r="CN796" s="529"/>
      <c r="CO796" s="529"/>
      <c r="CP796" s="529"/>
      <c r="CQ796" s="529"/>
    </row>
    <row r="797" spans="1:95" s="70" customFormat="1" ht="15" customHeight="1" outlineLevel="1" x14ac:dyDescent="0.2">
      <c r="A797" s="11">
        <v>117</v>
      </c>
      <c r="B797" s="300"/>
      <c r="C797" s="263"/>
      <c r="D797" s="263"/>
      <c r="E797" s="264"/>
      <c r="F797" s="915" t="s">
        <v>537</v>
      </c>
      <c r="G797" s="916"/>
      <c r="H797" s="916"/>
      <c r="I797" s="916"/>
      <c r="J797" s="916"/>
      <c r="K797" s="916"/>
      <c r="L797" s="917"/>
      <c r="M797" s="408">
        <f t="shared" si="179"/>
        <v>0</v>
      </c>
      <c r="N797" s="420">
        <f>M797*(1-'Annexe 1. Taux de référence'!$E10)+N21*('Annexe 1. Taux de référence'!$E10)</f>
        <v>0</v>
      </c>
      <c r="O797" s="422">
        <f>O21*'Annexe 1. Taux de référence'!$E$10</f>
        <v>0</v>
      </c>
      <c r="P797" s="422">
        <f>P21*'Annexe 1. Taux de référence'!$E$10</f>
        <v>0</v>
      </c>
      <c r="Q797" s="426">
        <f>Q21*'Annexe 1. Taux de référence'!$E$10</f>
        <v>0</v>
      </c>
      <c r="R797" s="419">
        <f>R21*'Annexe 1. Taux de référence'!$E$10</f>
        <v>0</v>
      </c>
      <c r="S797" s="422">
        <f>S21*'Annexe 1. Taux de référence'!$E$10</f>
        <v>0</v>
      </c>
      <c r="T797" s="422">
        <f>T21*'Annexe 1. Taux de référence'!$E$10</f>
        <v>0</v>
      </c>
      <c r="U797" s="422">
        <f>U21*'Annexe 1. Taux de référence'!$E$10</f>
        <v>0</v>
      </c>
      <c r="V797" s="422">
        <f>V21*'Annexe 1. Taux de référence'!$E$10</f>
        <v>0</v>
      </c>
      <c r="W797" s="422">
        <f>W21*'Annexe 1. Taux de référence'!$E$10</f>
        <v>0</v>
      </c>
      <c r="X797" s="422">
        <f>X21*'Annexe 1. Taux de référence'!$E$10</f>
        <v>0</v>
      </c>
      <c r="Y797" s="422">
        <f>Y21*'Annexe 1. Taux de référence'!$E$10</f>
        <v>0</v>
      </c>
      <c r="Z797" s="422">
        <f>Z21*'Annexe 1. Taux de référence'!$E$10</f>
        <v>0</v>
      </c>
      <c r="AA797" s="422">
        <f>AA21*'Annexe 1. Taux de référence'!$E$10</f>
        <v>0</v>
      </c>
      <c r="AB797" s="422">
        <f>AB21*'Annexe 1. Taux de référence'!$E$10</f>
        <v>0</v>
      </c>
      <c r="AC797" s="408">
        <f>M797-SUM(N797:AB797)</f>
        <v>0</v>
      </c>
      <c r="AD797" s="1766"/>
      <c r="AE797" s="1063"/>
      <c r="AF797" s="831"/>
      <c r="AG797" s="536"/>
      <c r="AH797" s="529"/>
      <c r="AI797" s="529"/>
      <c r="AJ797" s="529"/>
      <c r="AK797" s="529"/>
      <c r="AL797" s="529"/>
      <c r="AM797" s="529"/>
      <c r="AN797" s="529"/>
      <c r="AO797" s="529"/>
      <c r="AP797" s="529"/>
      <c r="AQ797" s="529"/>
      <c r="AR797" s="529"/>
      <c r="AS797" s="529"/>
      <c r="AT797" s="529"/>
      <c r="AU797" s="529"/>
      <c r="AV797" s="529"/>
      <c r="AW797" s="529"/>
      <c r="AX797" s="529"/>
      <c r="AY797" s="529"/>
      <c r="AZ797" s="529"/>
      <c r="BA797" s="529"/>
      <c r="BB797" s="529"/>
      <c r="BC797" s="529"/>
      <c r="BD797" s="529"/>
      <c r="BE797" s="529"/>
      <c r="BF797" s="529"/>
      <c r="BG797" s="529"/>
      <c r="BH797" s="529"/>
      <c r="BI797" s="529"/>
      <c r="BJ797" s="529"/>
      <c r="BK797" s="529"/>
      <c r="BL797" s="529"/>
      <c r="BM797" s="529"/>
      <c r="BN797" s="529"/>
      <c r="BO797" s="529"/>
      <c r="BP797" s="529"/>
      <c r="BQ797" s="529"/>
      <c r="BR797" s="529"/>
      <c r="BS797" s="529"/>
      <c r="BT797" s="529"/>
      <c r="BU797" s="529"/>
      <c r="BV797" s="529"/>
      <c r="BW797" s="529"/>
      <c r="BX797" s="529"/>
      <c r="BY797" s="529"/>
      <c r="BZ797" s="529"/>
      <c r="CA797" s="529"/>
      <c r="CB797" s="529"/>
      <c r="CC797" s="529"/>
      <c r="CD797" s="529"/>
      <c r="CE797" s="529"/>
      <c r="CF797" s="529"/>
      <c r="CG797" s="529"/>
      <c r="CH797" s="529"/>
      <c r="CI797" s="529"/>
      <c r="CJ797" s="529"/>
      <c r="CK797" s="529"/>
      <c r="CL797" s="529"/>
      <c r="CM797" s="529"/>
      <c r="CN797" s="529"/>
      <c r="CO797" s="529"/>
      <c r="CP797" s="529"/>
      <c r="CQ797" s="529"/>
    </row>
    <row r="798" spans="1:95" s="70" customFormat="1" ht="27.75" customHeight="1" outlineLevel="1" x14ac:dyDescent="0.2">
      <c r="A798" s="11">
        <v>118</v>
      </c>
      <c r="B798" s="300"/>
      <c r="C798" s="295"/>
      <c r="D798" s="295"/>
      <c r="E798" s="296"/>
      <c r="F798" s="859" t="s">
        <v>532</v>
      </c>
      <c r="G798" s="860"/>
      <c r="H798" s="860"/>
      <c r="I798" s="860"/>
      <c r="J798" s="860"/>
      <c r="K798" s="860"/>
      <c r="L798" s="861"/>
      <c r="M798" s="408">
        <f t="shared" si="179"/>
        <v>0</v>
      </c>
      <c r="N798" s="416">
        <f>M798*(1-'Annexe 1. Taux de référence'!$E11)+N22*('Annexe 1. Taux de référence'!$E11)</f>
        <v>0</v>
      </c>
      <c r="O798" s="416">
        <f>O22*'Annexe 1. Taux de référence'!$E$11</f>
        <v>0</v>
      </c>
      <c r="P798" s="416">
        <f>P22*'Annexe 1. Taux de référence'!$E$11</f>
        <v>0</v>
      </c>
      <c r="Q798" s="425">
        <f>Q22*'Annexe 1. Taux de référence'!$E$11</f>
        <v>0</v>
      </c>
      <c r="R798" s="419">
        <f>R22*'Annexe 1. Taux de référence'!$E$11</f>
        <v>0</v>
      </c>
      <c r="S798" s="422">
        <f>S22*'Annexe 1. Taux de référence'!$E$11</f>
        <v>0</v>
      </c>
      <c r="T798" s="422">
        <f>T22*'Annexe 1. Taux de référence'!$E$11</f>
        <v>0</v>
      </c>
      <c r="U798" s="422">
        <f>U22*'Annexe 1. Taux de référence'!$E$11</f>
        <v>0</v>
      </c>
      <c r="V798" s="422">
        <f>V22*'Annexe 1. Taux de référence'!$E$11</f>
        <v>0</v>
      </c>
      <c r="W798" s="422">
        <f>W22*'Annexe 1. Taux de référence'!$E$11</f>
        <v>0</v>
      </c>
      <c r="X798" s="422">
        <f>X22*'Annexe 1. Taux de référence'!$E$11</f>
        <v>0</v>
      </c>
      <c r="Y798" s="422">
        <f>Y22*'Annexe 1. Taux de référence'!$E$11</f>
        <v>0</v>
      </c>
      <c r="Z798" s="422">
        <f>Z22*'Annexe 1. Taux de référence'!$E$11</f>
        <v>0</v>
      </c>
      <c r="AA798" s="422">
        <f>AA22*'Annexe 1. Taux de référence'!$E$11</f>
        <v>0</v>
      </c>
      <c r="AB798" s="422">
        <f>AB22*'Annexe 1. Taux de référence'!$E$11</f>
        <v>0</v>
      </c>
      <c r="AC798" s="408">
        <f>M798-SUM(N798:AB798)</f>
        <v>0</v>
      </c>
      <c r="AD798" s="1766"/>
      <c r="AE798" s="1063"/>
      <c r="AF798" s="831"/>
      <c r="AG798" s="536"/>
      <c r="AH798" s="529"/>
      <c r="AI798" s="529"/>
      <c r="AJ798" s="529"/>
      <c r="AK798" s="529"/>
      <c r="AL798" s="529"/>
      <c r="AM798" s="529"/>
      <c r="AN798" s="529"/>
      <c r="AO798" s="529"/>
      <c r="AP798" s="529"/>
      <c r="AQ798" s="529"/>
      <c r="AR798" s="529"/>
      <c r="AS798" s="529"/>
      <c r="AT798" s="529"/>
      <c r="AU798" s="529"/>
      <c r="AV798" s="529"/>
      <c r="AW798" s="529"/>
      <c r="AX798" s="529"/>
      <c r="AY798" s="529"/>
      <c r="AZ798" s="529"/>
      <c r="BA798" s="529"/>
      <c r="BB798" s="529"/>
      <c r="BC798" s="529"/>
      <c r="BD798" s="529"/>
      <c r="BE798" s="529"/>
      <c r="BF798" s="529"/>
      <c r="BG798" s="529"/>
      <c r="BH798" s="529"/>
      <c r="BI798" s="529"/>
      <c r="BJ798" s="529"/>
      <c r="BK798" s="529"/>
      <c r="BL798" s="529"/>
      <c r="BM798" s="529"/>
      <c r="BN798" s="529"/>
      <c r="BO798" s="529"/>
      <c r="BP798" s="529"/>
      <c r="BQ798" s="529"/>
      <c r="BR798" s="529"/>
      <c r="BS798" s="529"/>
      <c r="BT798" s="529"/>
      <c r="BU798" s="529"/>
      <c r="BV798" s="529"/>
      <c r="BW798" s="529"/>
      <c r="BX798" s="529"/>
      <c r="BY798" s="529"/>
      <c r="BZ798" s="529"/>
      <c r="CA798" s="529"/>
      <c r="CB798" s="529"/>
      <c r="CC798" s="529"/>
      <c r="CD798" s="529"/>
      <c r="CE798" s="529"/>
      <c r="CF798" s="529"/>
      <c r="CG798" s="529"/>
      <c r="CH798" s="529"/>
      <c r="CI798" s="529"/>
      <c r="CJ798" s="529"/>
      <c r="CK798" s="529"/>
      <c r="CL798" s="529"/>
      <c r="CM798" s="529"/>
      <c r="CN798" s="529"/>
      <c r="CO798" s="529"/>
      <c r="CP798" s="529"/>
      <c r="CQ798" s="529"/>
    </row>
    <row r="799" spans="1:95" s="70" customFormat="1" ht="15" customHeight="1" outlineLevel="1" x14ac:dyDescent="0.2">
      <c r="A799" s="11">
        <v>119</v>
      </c>
      <c r="B799" s="300"/>
      <c r="C799" s="297"/>
      <c r="D799" s="297"/>
      <c r="E799" s="853" t="s">
        <v>67</v>
      </c>
      <c r="F799" s="854"/>
      <c r="G799" s="854"/>
      <c r="H799" s="854"/>
      <c r="I799" s="854"/>
      <c r="J799" s="854"/>
      <c r="K799" s="854"/>
      <c r="L799" s="855"/>
      <c r="M799" s="407">
        <f>SUBTOTAL(9,M800:M803)</f>
        <v>0</v>
      </c>
      <c r="N799" s="410">
        <f t="shared" ref="N799:AC799" si="180">SUBTOTAL(9,N800:N803)</f>
        <v>0</v>
      </c>
      <c r="O799" s="414">
        <f t="shared" si="180"/>
        <v>0</v>
      </c>
      <c r="P799" s="413">
        <f t="shared" si="180"/>
        <v>0</v>
      </c>
      <c r="Q799" s="424">
        <f t="shared" si="180"/>
        <v>0</v>
      </c>
      <c r="R799" s="410">
        <f t="shared" si="180"/>
        <v>0</v>
      </c>
      <c r="S799" s="413">
        <f t="shared" si="180"/>
        <v>0</v>
      </c>
      <c r="T799" s="414">
        <f t="shared" si="180"/>
        <v>0</v>
      </c>
      <c r="U799" s="413">
        <f t="shared" si="180"/>
        <v>0</v>
      </c>
      <c r="V799" s="414">
        <f t="shared" si="180"/>
        <v>0</v>
      </c>
      <c r="W799" s="413">
        <f t="shared" si="180"/>
        <v>0</v>
      </c>
      <c r="X799" s="414">
        <f t="shared" si="180"/>
        <v>0</v>
      </c>
      <c r="Y799" s="413">
        <f t="shared" si="180"/>
        <v>0</v>
      </c>
      <c r="Z799" s="414">
        <f t="shared" si="180"/>
        <v>0</v>
      </c>
      <c r="AA799" s="413">
        <f t="shared" si="180"/>
        <v>0</v>
      </c>
      <c r="AB799" s="424">
        <f t="shared" si="180"/>
        <v>0</v>
      </c>
      <c r="AC799" s="407">
        <f t="shared" si="180"/>
        <v>0</v>
      </c>
      <c r="AD799" s="1766"/>
      <c r="AE799" s="1063"/>
      <c r="AF799" s="831"/>
      <c r="AG799" s="536"/>
      <c r="AH799" s="529"/>
      <c r="AI799" s="529"/>
      <c r="AJ799" s="529"/>
      <c r="AK799" s="529"/>
      <c r="AL799" s="529"/>
      <c r="AM799" s="529"/>
      <c r="AN799" s="529"/>
      <c r="AO799" s="529"/>
      <c r="AP799" s="529"/>
      <c r="AQ799" s="529"/>
      <c r="AR799" s="529"/>
      <c r="AS799" s="529"/>
      <c r="AT799" s="529"/>
      <c r="AU799" s="529"/>
      <c r="AV799" s="529"/>
      <c r="AW799" s="529"/>
      <c r="AX799" s="529"/>
      <c r="AY799" s="529"/>
      <c r="AZ799" s="529"/>
      <c r="BA799" s="529"/>
      <c r="BB799" s="529"/>
      <c r="BC799" s="529"/>
      <c r="BD799" s="529"/>
      <c r="BE799" s="529"/>
      <c r="BF799" s="529"/>
      <c r="BG799" s="529"/>
      <c r="BH799" s="529"/>
      <c r="BI799" s="529"/>
      <c r="BJ799" s="529"/>
      <c r="BK799" s="529"/>
      <c r="BL799" s="529"/>
      <c r="BM799" s="529"/>
      <c r="BN799" s="529"/>
      <c r="BO799" s="529"/>
      <c r="BP799" s="529"/>
      <c r="BQ799" s="529"/>
      <c r="BR799" s="529"/>
      <c r="BS799" s="529"/>
      <c r="BT799" s="529"/>
      <c r="BU799" s="529"/>
      <c r="BV799" s="529"/>
      <c r="BW799" s="529"/>
      <c r="BX799" s="529"/>
      <c r="BY799" s="529"/>
      <c r="BZ799" s="529"/>
      <c r="CA799" s="529"/>
      <c r="CB799" s="529"/>
      <c r="CC799" s="529"/>
      <c r="CD799" s="529"/>
      <c r="CE799" s="529"/>
      <c r="CF799" s="529"/>
      <c r="CG799" s="529"/>
      <c r="CH799" s="529"/>
      <c r="CI799" s="529"/>
      <c r="CJ799" s="529"/>
      <c r="CK799" s="529"/>
      <c r="CL799" s="529"/>
      <c r="CM799" s="529"/>
      <c r="CN799" s="529"/>
      <c r="CO799" s="529"/>
      <c r="CP799" s="529"/>
      <c r="CQ799" s="529"/>
    </row>
    <row r="800" spans="1:95" s="70" customFormat="1" ht="15" customHeight="1" outlineLevel="1" x14ac:dyDescent="0.2">
      <c r="A800" s="11">
        <v>120</v>
      </c>
      <c r="B800" s="300"/>
      <c r="C800" s="319"/>
      <c r="D800" s="319"/>
      <c r="E800" s="319"/>
      <c r="F800" s="856" t="s">
        <v>65</v>
      </c>
      <c r="G800" s="857"/>
      <c r="H800" s="857"/>
      <c r="I800" s="857"/>
      <c r="J800" s="857"/>
      <c r="K800" s="857"/>
      <c r="L800" s="858"/>
      <c r="M800" s="408">
        <f>M24</f>
        <v>0</v>
      </c>
      <c r="N800" s="420">
        <f>M800*(1-'Annexe 1. Taux de référence'!$E13)+N24*('Annexe 1. Taux de référence'!$E13)</f>
        <v>0</v>
      </c>
      <c r="O800" s="422">
        <f>O24*'Annexe 1. Taux de référence'!$E$13</f>
        <v>0</v>
      </c>
      <c r="P800" s="422">
        <f>P24*'Annexe 1. Taux de référence'!$E$13</f>
        <v>0</v>
      </c>
      <c r="Q800" s="426">
        <f>Q24*'Annexe 1. Taux de référence'!$E$13</f>
        <v>0</v>
      </c>
      <c r="R800" s="419">
        <f>R24*'Annexe 1. Taux de référence'!$E$13</f>
        <v>0</v>
      </c>
      <c r="S800" s="422">
        <f>S24*'Annexe 1. Taux de référence'!$E$13</f>
        <v>0</v>
      </c>
      <c r="T800" s="422">
        <f>T24*'Annexe 1. Taux de référence'!$E$13</f>
        <v>0</v>
      </c>
      <c r="U800" s="422">
        <f>U24*'Annexe 1. Taux de référence'!$E$13</f>
        <v>0</v>
      </c>
      <c r="V800" s="422">
        <f>V24*'Annexe 1. Taux de référence'!$E$13</f>
        <v>0</v>
      </c>
      <c r="W800" s="422">
        <f>W24*'Annexe 1. Taux de référence'!$E$13</f>
        <v>0</v>
      </c>
      <c r="X800" s="422">
        <f>X24*'Annexe 1. Taux de référence'!$E$13</f>
        <v>0</v>
      </c>
      <c r="Y800" s="422">
        <f>Y24*'Annexe 1. Taux de référence'!$E$13</f>
        <v>0</v>
      </c>
      <c r="Z800" s="422">
        <f>Z24*'Annexe 1. Taux de référence'!$E$13</f>
        <v>0</v>
      </c>
      <c r="AA800" s="422">
        <f>AA24*'Annexe 1. Taux de référence'!$E$13</f>
        <v>0</v>
      </c>
      <c r="AB800" s="422">
        <f>AB24*'Annexe 1. Taux de référence'!$E$13</f>
        <v>0</v>
      </c>
      <c r="AC800" s="408">
        <f>M800-SUM(N800:AB800)</f>
        <v>0</v>
      </c>
      <c r="AD800" s="1766"/>
      <c r="AE800" s="1063"/>
      <c r="AF800" s="831"/>
      <c r="AG800" s="536"/>
      <c r="AH800" s="248"/>
      <c r="AI800" s="529"/>
      <c r="AJ800" s="529"/>
      <c r="AK800" s="529"/>
      <c r="AL800" s="529"/>
      <c r="AM800" s="529"/>
      <c r="AN800" s="529"/>
      <c r="AO800" s="529"/>
      <c r="AP800" s="529"/>
      <c r="AQ800" s="529"/>
      <c r="AR800" s="529"/>
      <c r="AS800" s="529"/>
      <c r="AT800" s="529"/>
      <c r="AU800" s="529"/>
      <c r="AV800" s="529"/>
      <c r="AW800" s="529"/>
      <c r="AX800" s="529"/>
      <c r="AY800" s="529"/>
      <c r="AZ800" s="529"/>
      <c r="BA800" s="529"/>
      <c r="BB800" s="529"/>
      <c r="BC800" s="529"/>
      <c r="BD800" s="529"/>
      <c r="BE800" s="529"/>
      <c r="BF800" s="529"/>
      <c r="BG800" s="529"/>
      <c r="BH800" s="529"/>
      <c r="BI800" s="529"/>
      <c r="BJ800" s="529"/>
      <c r="BK800" s="529"/>
      <c r="BL800" s="529"/>
      <c r="BM800" s="529"/>
      <c r="BN800" s="529"/>
      <c r="BO800" s="529"/>
      <c r="BP800" s="529"/>
      <c r="BQ800" s="529"/>
      <c r="BR800" s="529"/>
      <c r="BS800" s="529"/>
      <c r="BT800" s="529"/>
      <c r="BU800" s="529"/>
      <c r="BV800" s="529"/>
      <c r="BW800" s="529"/>
      <c r="BX800" s="529"/>
      <c r="BY800" s="529"/>
      <c r="BZ800" s="529"/>
      <c r="CA800" s="529"/>
      <c r="CB800" s="529"/>
      <c r="CC800" s="529"/>
      <c r="CD800" s="529"/>
      <c r="CE800" s="529"/>
      <c r="CF800" s="529"/>
      <c r="CG800" s="529"/>
      <c r="CH800" s="529"/>
      <c r="CI800" s="529"/>
      <c r="CJ800" s="529"/>
      <c r="CK800" s="529"/>
      <c r="CL800" s="529"/>
      <c r="CM800" s="529"/>
      <c r="CN800" s="529"/>
      <c r="CO800" s="529"/>
      <c r="CP800" s="529"/>
      <c r="CQ800" s="529"/>
    </row>
    <row r="801" spans="1:95" s="70" customFormat="1" ht="15" customHeight="1" outlineLevel="1" x14ac:dyDescent="0.2">
      <c r="A801" s="11">
        <v>121</v>
      </c>
      <c r="B801" s="300"/>
      <c r="C801" s="319"/>
      <c r="D801" s="319"/>
      <c r="E801" s="319"/>
      <c r="F801" s="915" t="s">
        <v>68</v>
      </c>
      <c r="G801" s="916"/>
      <c r="H801" s="916"/>
      <c r="I801" s="916"/>
      <c r="J801" s="916"/>
      <c r="K801" s="916"/>
      <c r="L801" s="917"/>
      <c r="M801" s="408">
        <f t="shared" ref="M801:M803" si="181">M25</f>
        <v>0</v>
      </c>
      <c r="N801" s="420">
        <f>M801*(1-'Annexe 1. Taux de référence'!$E14)+N25*('Annexe 1. Taux de référence'!$E14)</f>
        <v>0</v>
      </c>
      <c r="O801" s="422">
        <f>O25*'Annexe 1. Taux de référence'!$E$14</f>
        <v>0</v>
      </c>
      <c r="P801" s="422">
        <f>P25*'Annexe 1. Taux de référence'!$E$14</f>
        <v>0</v>
      </c>
      <c r="Q801" s="426">
        <f>Q25*'Annexe 1. Taux de référence'!$E$14</f>
        <v>0</v>
      </c>
      <c r="R801" s="419">
        <f>R25*'Annexe 1. Taux de référence'!$E$14</f>
        <v>0</v>
      </c>
      <c r="S801" s="422">
        <f>S25*'Annexe 1. Taux de référence'!$E$14</f>
        <v>0</v>
      </c>
      <c r="T801" s="422">
        <f>T25*'Annexe 1. Taux de référence'!$E$14</f>
        <v>0</v>
      </c>
      <c r="U801" s="422">
        <f>U25*'Annexe 1. Taux de référence'!$E$14</f>
        <v>0</v>
      </c>
      <c r="V801" s="422">
        <f>V25*'Annexe 1. Taux de référence'!$E$14</f>
        <v>0</v>
      </c>
      <c r="W801" s="422">
        <f>W25*'Annexe 1. Taux de référence'!$E$14</f>
        <v>0</v>
      </c>
      <c r="X801" s="422">
        <f>X25*'Annexe 1. Taux de référence'!$E$14</f>
        <v>0</v>
      </c>
      <c r="Y801" s="422">
        <f>Y25*'Annexe 1. Taux de référence'!$E$14</f>
        <v>0</v>
      </c>
      <c r="Z801" s="422">
        <f>Z25*'Annexe 1. Taux de référence'!$E$14</f>
        <v>0</v>
      </c>
      <c r="AA801" s="422">
        <f>AA25*'Annexe 1. Taux de référence'!$E$14</f>
        <v>0</v>
      </c>
      <c r="AB801" s="422">
        <f>AB25*'Annexe 1. Taux de référence'!$E$14</f>
        <v>0</v>
      </c>
      <c r="AC801" s="408">
        <f>M801-SUM(N801:AB801)</f>
        <v>0</v>
      </c>
      <c r="AD801" s="1766"/>
      <c r="AE801" s="1063"/>
      <c r="AF801" s="831"/>
      <c r="AG801" s="536"/>
      <c r="AH801" s="529"/>
      <c r="AI801" s="529"/>
      <c r="AJ801" s="529"/>
      <c r="AK801" s="529"/>
      <c r="AL801" s="529"/>
      <c r="AM801" s="529"/>
      <c r="AN801" s="529"/>
      <c r="AO801" s="529"/>
      <c r="AP801" s="529"/>
      <c r="AQ801" s="529"/>
      <c r="AR801" s="529"/>
      <c r="AS801" s="529"/>
      <c r="AT801" s="529"/>
      <c r="AU801" s="529"/>
      <c r="AV801" s="529"/>
      <c r="AW801" s="529"/>
      <c r="AX801" s="529"/>
      <c r="AY801" s="529"/>
      <c r="AZ801" s="529"/>
      <c r="BA801" s="529"/>
      <c r="BB801" s="529"/>
      <c r="BC801" s="529"/>
      <c r="BD801" s="529"/>
      <c r="BE801" s="529"/>
      <c r="BF801" s="529"/>
      <c r="BG801" s="529"/>
      <c r="BH801" s="529"/>
      <c r="BI801" s="529"/>
      <c r="BJ801" s="529"/>
      <c r="BK801" s="529"/>
      <c r="BL801" s="529"/>
      <c r="BM801" s="529"/>
      <c r="BN801" s="529"/>
      <c r="BO801" s="529"/>
      <c r="BP801" s="529"/>
      <c r="BQ801" s="529"/>
      <c r="BR801" s="529"/>
      <c r="BS801" s="529"/>
      <c r="BT801" s="529"/>
      <c r="BU801" s="529"/>
      <c r="BV801" s="529"/>
      <c r="BW801" s="529"/>
      <c r="BX801" s="529"/>
      <c r="BY801" s="529"/>
      <c r="BZ801" s="529"/>
      <c r="CA801" s="529"/>
      <c r="CB801" s="529"/>
      <c r="CC801" s="529"/>
      <c r="CD801" s="529"/>
      <c r="CE801" s="529"/>
      <c r="CF801" s="529"/>
      <c r="CG801" s="529"/>
      <c r="CH801" s="529"/>
      <c r="CI801" s="529"/>
      <c r="CJ801" s="529"/>
      <c r="CK801" s="529"/>
      <c r="CL801" s="529"/>
      <c r="CM801" s="529"/>
      <c r="CN801" s="529"/>
      <c r="CO801" s="529"/>
      <c r="CP801" s="529"/>
      <c r="CQ801" s="529"/>
    </row>
    <row r="802" spans="1:95" s="70" customFormat="1" ht="15" customHeight="1" outlineLevel="1" x14ac:dyDescent="0.2">
      <c r="A802" s="11">
        <v>122</v>
      </c>
      <c r="B802" s="300"/>
      <c r="C802" s="265"/>
      <c r="D802" s="265"/>
      <c r="E802" s="265"/>
      <c r="F802" s="915" t="s">
        <v>537</v>
      </c>
      <c r="G802" s="916"/>
      <c r="H802" s="916"/>
      <c r="I802" s="916"/>
      <c r="J802" s="916"/>
      <c r="K802" s="916"/>
      <c r="L802" s="917"/>
      <c r="M802" s="408">
        <f t="shared" si="181"/>
        <v>0</v>
      </c>
      <c r="N802" s="420">
        <f>M802*(1-'Annexe 1. Taux de référence'!$E15)+N26*('Annexe 1. Taux de référence'!$E15)</f>
        <v>0</v>
      </c>
      <c r="O802" s="422">
        <f>O26*'Annexe 1. Taux de référence'!$E$15</f>
        <v>0</v>
      </c>
      <c r="P802" s="422">
        <f>P26*'Annexe 1. Taux de référence'!$E$15</f>
        <v>0</v>
      </c>
      <c r="Q802" s="426">
        <f>Q26*'Annexe 1. Taux de référence'!$E$15</f>
        <v>0</v>
      </c>
      <c r="R802" s="419">
        <f>R26*'Annexe 1. Taux de référence'!$E$15</f>
        <v>0</v>
      </c>
      <c r="S802" s="422">
        <f>S26*'Annexe 1. Taux de référence'!$E$15</f>
        <v>0</v>
      </c>
      <c r="T802" s="422">
        <f>T26*'Annexe 1. Taux de référence'!$E$15</f>
        <v>0</v>
      </c>
      <c r="U802" s="422">
        <f>U26*'Annexe 1. Taux de référence'!$E$15</f>
        <v>0</v>
      </c>
      <c r="V802" s="422">
        <f>V26*'Annexe 1. Taux de référence'!$E$15</f>
        <v>0</v>
      </c>
      <c r="W802" s="422">
        <f>W26*'Annexe 1. Taux de référence'!$E$15</f>
        <v>0</v>
      </c>
      <c r="X802" s="422">
        <f>X26*'Annexe 1. Taux de référence'!$E$15</f>
        <v>0</v>
      </c>
      <c r="Y802" s="422">
        <f>Y26*'Annexe 1. Taux de référence'!$E$15</f>
        <v>0</v>
      </c>
      <c r="Z802" s="422">
        <f>Z26*'Annexe 1. Taux de référence'!$E$15</f>
        <v>0</v>
      </c>
      <c r="AA802" s="422">
        <f>AA26*'Annexe 1. Taux de référence'!$E$15</f>
        <v>0</v>
      </c>
      <c r="AB802" s="422">
        <f>AB26*'Annexe 1. Taux de référence'!$E$15</f>
        <v>0</v>
      </c>
      <c r="AC802" s="408">
        <f>M802-SUM(N802:AB802)</f>
        <v>0</v>
      </c>
      <c r="AD802" s="1766"/>
      <c r="AE802" s="1063"/>
      <c r="AF802" s="831"/>
      <c r="AG802" s="536"/>
      <c r="AH802" s="529"/>
      <c r="AI802" s="529"/>
      <c r="AJ802" s="529"/>
      <c r="AK802" s="529"/>
      <c r="AL802" s="529"/>
      <c r="AM802" s="529"/>
      <c r="AN802" s="529"/>
      <c r="AO802" s="529"/>
      <c r="AP802" s="529"/>
      <c r="AQ802" s="529"/>
      <c r="AR802" s="529"/>
      <c r="AS802" s="529"/>
      <c r="AT802" s="529"/>
      <c r="AU802" s="529"/>
      <c r="AV802" s="529"/>
      <c r="AW802" s="529"/>
      <c r="AX802" s="529"/>
      <c r="AY802" s="529"/>
      <c r="AZ802" s="529"/>
      <c r="BA802" s="529"/>
      <c r="BB802" s="529"/>
      <c r="BC802" s="529"/>
      <c r="BD802" s="529"/>
      <c r="BE802" s="529"/>
      <c r="BF802" s="529"/>
      <c r="BG802" s="529"/>
      <c r="BH802" s="529"/>
      <c r="BI802" s="529"/>
      <c r="BJ802" s="529"/>
      <c r="BK802" s="529"/>
      <c r="BL802" s="529"/>
      <c r="BM802" s="529"/>
      <c r="BN802" s="529"/>
      <c r="BO802" s="529"/>
      <c r="BP802" s="529"/>
      <c r="BQ802" s="529"/>
      <c r="BR802" s="529"/>
      <c r="BS802" s="529"/>
      <c r="BT802" s="529"/>
      <c r="BU802" s="529"/>
      <c r="BV802" s="529"/>
      <c r="BW802" s="529"/>
      <c r="BX802" s="529"/>
      <c r="BY802" s="529"/>
      <c r="BZ802" s="529"/>
      <c r="CA802" s="529"/>
      <c r="CB802" s="529"/>
      <c r="CC802" s="529"/>
      <c r="CD802" s="529"/>
      <c r="CE802" s="529"/>
      <c r="CF802" s="529"/>
      <c r="CG802" s="529"/>
      <c r="CH802" s="529"/>
      <c r="CI802" s="529"/>
      <c r="CJ802" s="529"/>
      <c r="CK802" s="529"/>
      <c r="CL802" s="529"/>
      <c r="CM802" s="529"/>
      <c r="CN802" s="529"/>
      <c r="CO802" s="529"/>
      <c r="CP802" s="529"/>
      <c r="CQ802" s="529"/>
    </row>
    <row r="803" spans="1:95" s="70" customFormat="1" ht="27.75" customHeight="1" outlineLevel="1" x14ac:dyDescent="0.2">
      <c r="A803" s="11">
        <v>123</v>
      </c>
      <c r="B803" s="300"/>
      <c r="C803" s="263"/>
      <c r="D803" s="263"/>
      <c r="E803" s="263"/>
      <c r="F803" s="859" t="s">
        <v>532</v>
      </c>
      <c r="G803" s="860"/>
      <c r="H803" s="860"/>
      <c r="I803" s="860"/>
      <c r="J803" s="860"/>
      <c r="K803" s="860"/>
      <c r="L803" s="861"/>
      <c r="M803" s="408">
        <f t="shared" si="181"/>
        <v>0</v>
      </c>
      <c r="N803" s="416">
        <f>M803*(1-'Annexe 1. Taux de référence'!$E16)+N27*('Annexe 1. Taux de référence'!$E16)</f>
        <v>0</v>
      </c>
      <c r="O803" s="416">
        <f>O27*'Annexe 1. Taux de référence'!$E$16</f>
        <v>0</v>
      </c>
      <c r="P803" s="416">
        <f>P27*'Annexe 1. Taux de référence'!$E$16</f>
        <v>0</v>
      </c>
      <c r="Q803" s="425">
        <f>Q27*'Annexe 1. Taux de référence'!$E$16</f>
        <v>0</v>
      </c>
      <c r="R803" s="419">
        <f>R27*'Annexe 1. Taux de référence'!$E$16</f>
        <v>0</v>
      </c>
      <c r="S803" s="422">
        <f>S27*'Annexe 1. Taux de référence'!$E$16</f>
        <v>0</v>
      </c>
      <c r="T803" s="422">
        <f>T27*'Annexe 1. Taux de référence'!$E$16</f>
        <v>0</v>
      </c>
      <c r="U803" s="422">
        <f>U27*'Annexe 1. Taux de référence'!$E$16</f>
        <v>0</v>
      </c>
      <c r="V803" s="422">
        <f>V27*'Annexe 1. Taux de référence'!$E$16</f>
        <v>0</v>
      </c>
      <c r="W803" s="422">
        <f>W27*'Annexe 1. Taux de référence'!$E$16</f>
        <v>0</v>
      </c>
      <c r="X803" s="422">
        <f>X27*'Annexe 1. Taux de référence'!$E$16</f>
        <v>0</v>
      </c>
      <c r="Y803" s="422">
        <f>Y27*'Annexe 1. Taux de référence'!$E$16</f>
        <v>0</v>
      </c>
      <c r="Z803" s="422">
        <f>Z27*'Annexe 1. Taux de référence'!$E$16</f>
        <v>0</v>
      </c>
      <c r="AA803" s="422">
        <f>AA27*'Annexe 1. Taux de référence'!$E$16</f>
        <v>0</v>
      </c>
      <c r="AB803" s="422">
        <f>AB27*'Annexe 1. Taux de référence'!$E$16</f>
        <v>0</v>
      </c>
      <c r="AC803" s="408">
        <f>M803-SUM(N803:AB803)</f>
        <v>0</v>
      </c>
      <c r="AD803" s="1766"/>
      <c r="AE803" s="1063"/>
      <c r="AF803" s="831"/>
      <c r="AG803" s="536"/>
      <c r="AH803" s="529"/>
      <c r="AI803" s="529"/>
      <c r="AJ803" s="529"/>
      <c r="AK803" s="529"/>
      <c r="AL803" s="529"/>
      <c r="AM803" s="529"/>
      <c r="AN803" s="529"/>
      <c r="AO803" s="529"/>
      <c r="AP803" s="529"/>
      <c r="AQ803" s="529"/>
      <c r="AR803" s="529"/>
      <c r="AS803" s="529"/>
      <c r="AT803" s="529"/>
      <c r="AU803" s="529"/>
      <c r="AV803" s="529"/>
      <c r="AW803" s="529"/>
      <c r="AX803" s="529"/>
      <c r="AY803" s="529"/>
      <c r="AZ803" s="529"/>
      <c r="BA803" s="529"/>
      <c r="BB803" s="529"/>
      <c r="BC803" s="529"/>
      <c r="BD803" s="529"/>
      <c r="BE803" s="529"/>
      <c r="BF803" s="529"/>
      <c r="BG803" s="529"/>
      <c r="BH803" s="529"/>
      <c r="BI803" s="529"/>
      <c r="BJ803" s="529"/>
      <c r="BK803" s="529"/>
      <c r="BL803" s="529"/>
      <c r="BM803" s="529"/>
      <c r="BN803" s="529"/>
      <c r="BO803" s="529"/>
      <c r="BP803" s="529"/>
      <c r="BQ803" s="529"/>
      <c r="BR803" s="529"/>
      <c r="BS803" s="529"/>
      <c r="BT803" s="529"/>
      <c r="BU803" s="529"/>
      <c r="BV803" s="529"/>
      <c r="BW803" s="529"/>
      <c r="BX803" s="529"/>
      <c r="BY803" s="529"/>
      <c r="BZ803" s="529"/>
      <c r="CA803" s="529"/>
      <c r="CB803" s="529"/>
      <c r="CC803" s="529"/>
      <c r="CD803" s="529"/>
      <c r="CE803" s="529"/>
      <c r="CF803" s="529"/>
      <c r="CG803" s="529"/>
      <c r="CH803" s="529"/>
      <c r="CI803" s="529"/>
      <c r="CJ803" s="529"/>
      <c r="CK803" s="529"/>
      <c r="CL803" s="529"/>
      <c r="CM803" s="529"/>
      <c r="CN803" s="529"/>
      <c r="CO803" s="529"/>
      <c r="CP803" s="529"/>
      <c r="CQ803" s="529"/>
    </row>
    <row r="804" spans="1:95" s="70" customFormat="1" ht="15" customHeight="1" outlineLevel="1" x14ac:dyDescent="0.2">
      <c r="A804" s="11">
        <v>124</v>
      </c>
      <c r="B804" s="300"/>
      <c r="C804" s="265"/>
      <c r="D804" s="265"/>
      <c r="E804" s="853" t="s">
        <v>556</v>
      </c>
      <c r="F804" s="854"/>
      <c r="G804" s="854"/>
      <c r="H804" s="854"/>
      <c r="I804" s="854"/>
      <c r="J804" s="854"/>
      <c r="K804" s="854"/>
      <c r="L804" s="855"/>
      <c r="M804" s="407">
        <f>SUBTOTAL(9,M805:M808)</f>
        <v>0</v>
      </c>
      <c r="N804" s="410">
        <f t="shared" ref="N804:AC804" si="182">SUBTOTAL(9,N805:N808)</f>
        <v>0</v>
      </c>
      <c r="O804" s="414">
        <f t="shared" si="182"/>
        <v>0</v>
      </c>
      <c r="P804" s="413">
        <f t="shared" si="182"/>
        <v>0</v>
      </c>
      <c r="Q804" s="424">
        <f t="shared" si="182"/>
        <v>0</v>
      </c>
      <c r="R804" s="410">
        <f t="shared" si="182"/>
        <v>0</v>
      </c>
      <c r="S804" s="413">
        <f t="shared" si="182"/>
        <v>0</v>
      </c>
      <c r="T804" s="414">
        <f t="shared" si="182"/>
        <v>0</v>
      </c>
      <c r="U804" s="413">
        <f t="shared" si="182"/>
        <v>0</v>
      </c>
      <c r="V804" s="414">
        <f t="shared" si="182"/>
        <v>0</v>
      </c>
      <c r="W804" s="413">
        <f t="shared" si="182"/>
        <v>0</v>
      </c>
      <c r="X804" s="414">
        <f t="shared" si="182"/>
        <v>0</v>
      </c>
      <c r="Y804" s="413">
        <f t="shared" si="182"/>
        <v>0</v>
      </c>
      <c r="Z804" s="414">
        <f t="shared" si="182"/>
        <v>0</v>
      </c>
      <c r="AA804" s="413">
        <f t="shared" si="182"/>
        <v>0</v>
      </c>
      <c r="AB804" s="424">
        <f t="shared" si="182"/>
        <v>0</v>
      </c>
      <c r="AC804" s="407">
        <f t="shared" si="182"/>
        <v>0</v>
      </c>
      <c r="AD804" s="1766"/>
      <c r="AE804" s="1063"/>
      <c r="AF804" s="831"/>
      <c r="AG804" s="536"/>
      <c r="AH804" s="529"/>
      <c r="AI804" s="529"/>
      <c r="AJ804" s="529"/>
      <c r="AK804" s="529"/>
      <c r="AL804" s="529"/>
      <c r="AM804" s="529"/>
      <c r="AN804" s="529"/>
      <c r="AO804" s="529"/>
      <c r="AP804" s="529"/>
      <c r="AQ804" s="529"/>
      <c r="AR804" s="529"/>
      <c r="AS804" s="529"/>
      <c r="AT804" s="529"/>
      <c r="AU804" s="529"/>
      <c r="AV804" s="529"/>
      <c r="AW804" s="529"/>
      <c r="AX804" s="529"/>
      <c r="AY804" s="529"/>
      <c r="AZ804" s="529"/>
      <c r="BA804" s="529"/>
      <c r="BB804" s="529"/>
      <c r="BC804" s="529"/>
      <c r="BD804" s="529"/>
      <c r="BE804" s="529"/>
      <c r="BF804" s="529"/>
      <c r="BG804" s="529"/>
      <c r="BH804" s="529"/>
      <c r="BI804" s="529"/>
      <c r="BJ804" s="529"/>
      <c r="BK804" s="529"/>
      <c r="BL804" s="529"/>
      <c r="BM804" s="529"/>
      <c r="BN804" s="529"/>
      <c r="BO804" s="529"/>
      <c r="BP804" s="529"/>
      <c r="BQ804" s="529"/>
      <c r="BR804" s="529"/>
      <c r="BS804" s="529"/>
      <c r="BT804" s="529"/>
      <c r="BU804" s="529"/>
      <c r="BV804" s="529"/>
      <c r="BW804" s="529"/>
      <c r="BX804" s="529"/>
      <c r="BY804" s="529"/>
      <c r="BZ804" s="529"/>
      <c r="CA804" s="529"/>
      <c r="CB804" s="529"/>
      <c r="CC804" s="529"/>
      <c r="CD804" s="529"/>
      <c r="CE804" s="529"/>
      <c r="CF804" s="529"/>
      <c r="CG804" s="529"/>
      <c r="CH804" s="529"/>
      <c r="CI804" s="529"/>
      <c r="CJ804" s="529"/>
      <c r="CK804" s="529"/>
      <c r="CL804" s="529"/>
      <c r="CM804" s="529"/>
      <c r="CN804" s="529"/>
      <c r="CO804" s="529"/>
      <c r="CP804" s="529"/>
      <c r="CQ804" s="529"/>
    </row>
    <row r="805" spans="1:95" s="70" customFormat="1" ht="15" customHeight="1" outlineLevel="1" x14ac:dyDescent="0.2">
      <c r="A805" s="11">
        <v>125</v>
      </c>
      <c r="B805" s="300"/>
      <c r="C805" s="319"/>
      <c r="D805" s="319"/>
      <c r="E805" s="319"/>
      <c r="F805" s="856" t="s">
        <v>65</v>
      </c>
      <c r="G805" s="857"/>
      <c r="H805" s="857"/>
      <c r="I805" s="857"/>
      <c r="J805" s="857"/>
      <c r="K805" s="857"/>
      <c r="L805" s="858"/>
      <c r="M805" s="408">
        <f>M29</f>
        <v>0</v>
      </c>
      <c r="N805" s="420">
        <f>M805*(1-'Annexe 1. Taux de référence'!$E18)+N29*('Annexe 1. Taux de référence'!$E18)</f>
        <v>0</v>
      </c>
      <c r="O805" s="422">
        <f>O29*'Annexe 1. Taux de référence'!$E$18</f>
        <v>0</v>
      </c>
      <c r="P805" s="422">
        <f>P29*'Annexe 1. Taux de référence'!$E$18</f>
        <v>0</v>
      </c>
      <c r="Q805" s="426">
        <f>Q29*'Annexe 1. Taux de référence'!$E$18</f>
        <v>0</v>
      </c>
      <c r="R805" s="419">
        <f>R29*'Annexe 1. Taux de référence'!$E$18</f>
        <v>0</v>
      </c>
      <c r="S805" s="422">
        <f>S29*'Annexe 1. Taux de référence'!$E$18</f>
        <v>0</v>
      </c>
      <c r="T805" s="422">
        <f>T29*'Annexe 1. Taux de référence'!$E$18</f>
        <v>0</v>
      </c>
      <c r="U805" s="422">
        <f>U29*'Annexe 1. Taux de référence'!$E$18</f>
        <v>0</v>
      </c>
      <c r="V805" s="422">
        <f>V29*'Annexe 1. Taux de référence'!$E$18</f>
        <v>0</v>
      </c>
      <c r="W805" s="422">
        <f>W29*'Annexe 1. Taux de référence'!$E$18</f>
        <v>0</v>
      </c>
      <c r="X805" s="422">
        <f>X29*'Annexe 1. Taux de référence'!$E$18</f>
        <v>0</v>
      </c>
      <c r="Y805" s="422">
        <f>Y29*'Annexe 1. Taux de référence'!$E$18</f>
        <v>0</v>
      </c>
      <c r="Z805" s="422">
        <f>Z29*'Annexe 1. Taux de référence'!$E$18</f>
        <v>0</v>
      </c>
      <c r="AA805" s="422">
        <f>AA29*'Annexe 1. Taux de référence'!$E$18</f>
        <v>0</v>
      </c>
      <c r="AB805" s="422">
        <f>AB29*'Annexe 1. Taux de référence'!$E$18</f>
        <v>0</v>
      </c>
      <c r="AC805" s="408">
        <f>M805-SUM(N805:AB805)</f>
        <v>0</v>
      </c>
      <c r="AD805" s="1766"/>
      <c r="AE805" s="1063"/>
      <c r="AF805" s="831"/>
      <c r="AG805" s="536"/>
      <c r="AH805" s="529"/>
      <c r="AI805" s="529"/>
      <c r="AJ805" s="529"/>
      <c r="AK805" s="529"/>
      <c r="AL805" s="529"/>
      <c r="AM805" s="529"/>
      <c r="AN805" s="529"/>
      <c r="AO805" s="529"/>
      <c r="AP805" s="529"/>
      <c r="AQ805" s="529"/>
      <c r="AR805" s="529"/>
      <c r="AS805" s="529"/>
      <c r="AT805" s="529"/>
      <c r="AU805" s="529"/>
      <c r="AV805" s="529"/>
      <c r="AW805" s="529"/>
      <c r="AX805" s="529"/>
      <c r="AY805" s="529"/>
      <c r="AZ805" s="529"/>
      <c r="BA805" s="529"/>
      <c r="BB805" s="529"/>
      <c r="BC805" s="529"/>
      <c r="BD805" s="529"/>
      <c r="BE805" s="529"/>
      <c r="BF805" s="529"/>
      <c r="BG805" s="529"/>
      <c r="BH805" s="529"/>
      <c r="BI805" s="529"/>
      <c r="BJ805" s="529"/>
      <c r="BK805" s="529"/>
      <c r="BL805" s="529"/>
      <c r="BM805" s="529"/>
      <c r="BN805" s="529"/>
      <c r="BO805" s="529"/>
      <c r="BP805" s="529"/>
      <c r="BQ805" s="529"/>
      <c r="BR805" s="529"/>
      <c r="BS805" s="529"/>
      <c r="BT805" s="529"/>
      <c r="BU805" s="529"/>
      <c r="BV805" s="529"/>
      <c r="BW805" s="529"/>
      <c r="BX805" s="529"/>
      <c r="BY805" s="529"/>
      <c r="BZ805" s="529"/>
      <c r="CA805" s="529"/>
      <c r="CB805" s="529"/>
      <c r="CC805" s="529"/>
      <c r="CD805" s="529"/>
      <c r="CE805" s="529"/>
      <c r="CF805" s="529"/>
      <c r="CG805" s="529"/>
      <c r="CH805" s="529"/>
      <c r="CI805" s="529"/>
      <c r="CJ805" s="529"/>
      <c r="CK805" s="529"/>
      <c r="CL805" s="529"/>
      <c r="CM805" s="529"/>
      <c r="CN805" s="529"/>
      <c r="CO805" s="529"/>
      <c r="CP805" s="529"/>
      <c r="CQ805" s="529"/>
    </row>
    <row r="806" spans="1:95" s="70" customFormat="1" ht="15" customHeight="1" outlineLevel="1" x14ac:dyDescent="0.2">
      <c r="A806" s="11">
        <v>126</v>
      </c>
      <c r="B806" s="300"/>
      <c r="C806" s="266"/>
      <c r="D806" s="266"/>
      <c r="E806" s="266"/>
      <c r="F806" s="915" t="s">
        <v>68</v>
      </c>
      <c r="G806" s="916"/>
      <c r="H806" s="916"/>
      <c r="I806" s="916"/>
      <c r="J806" s="916"/>
      <c r="K806" s="916"/>
      <c r="L806" s="917"/>
      <c r="M806" s="408">
        <f t="shared" ref="M806:M808" si="183">M30</f>
        <v>0</v>
      </c>
      <c r="N806" s="420">
        <f>M806*(1-'Annexe 1. Taux de référence'!$E19)+N30*('Annexe 1. Taux de référence'!$E19)</f>
        <v>0</v>
      </c>
      <c r="O806" s="422">
        <f>O30*'Annexe 1. Taux de référence'!$E$19</f>
        <v>0</v>
      </c>
      <c r="P806" s="422">
        <f>P30*'Annexe 1. Taux de référence'!$E$18</f>
        <v>0</v>
      </c>
      <c r="Q806" s="426">
        <f>Q30*'Annexe 1. Taux de référence'!$E$18</f>
        <v>0</v>
      </c>
      <c r="R806" s="419">
        <f>R30*'Annexe 1. Taux de référence'!$E$18</f>
        <v>0</v>
      </c>
      <c r="S806" s="422">
        <f>S30*'Annexe 1. Taux de référence'!$E$18</f>
        <v>0</v>
      </c>
      <c r="T806" s="422">
        <f>T30*'Annexe 1. Taux de référence'!$E$18</f>
        <v>0</v>
      </c>
      <c r="U806" s="422">
        <f>U30*'Annexe 1. Taux de référence'!$E$18</f>
        <v>0</v>
      </c>
      <c r="V806" s="422">
        <f>V30*'Annexe 1. Taux de référence'!$E$18</f>
        <v>0</v>
      </c>
      <c r="W806" s="422">
        <f>W30*'Annexe 1. Taux de référence'!$E$18</f>
        <v>0</v>
      </c>
      <c r="X806" s="422">
        <f>X30*'Annexe 1. Taux de référence'!$E$18</f>
        <v>0</v>
      </c>
      <c r="Y806" s="422">
        <f>Y30*'Annexe 1. Taux de référence'!$E$18</f>
        <v>0</v>
      </c>
      <c r="Z806" s="422">
        <f>Z30*'Annexe 1. Taux de référence'!$E$18</f>
        <v>0</v>
      </c>
      <c r="AA806" s="422">
        <f>AA30*'Annexe 1. Taux de référence'!$E$18</f>
        <v>0</v>
      </c>
      <c r="AB806" s="422">
        <f>AB30*'Annexe 1. Taux de référence'!$E$18</f>
        <v>0</v>
      </c>
      <c r="AC806" s="408">
        <f>M806-SUM(N806:AB806)</f>
        <v>0</v>
      </c>
      <c r="AD806" s="1766"/>
      <c r="AE806" s="1063"/>
      <c r="AF806" s="831"/>
      <c r="AG806" s="536"/>
      <c r="AH806" s="529"/>
      <c r="AI806" s="529"/>
      <c r="AJ806" s="529"/>
      <c r="AK806" s="529"/>
      <c r="AL806" s="529"/>
      <c r="AM806" s="529"/>
      <c r="AN806" s="529"/>
      <c r="AO806" s="529"/>
      <c r="AP806" s="529"/>
      <c r="AQ806" s="529"/>
      <c r="AR806" s="529"/>
      <c r="AS806" s="529"/>
      <c r="AT806" s="529"/>
      <c r="AU806" s="529"/>
      <c r="AV806" s="529"/>
      <c r="AW806" s="529"/>
      <c r="AX806" s="529"/>
      <c r="AY806" s="529"/>
      <c r="AZ806" s="529"/>
      <c r="BA806" s="529"/>
      <c r="BB806" s="529"/>
      <c r="BC806" s="529"/>
      <c r="BD806" s="529"/>
      <c r="BE806" s="529"/>
      <c r="BF806" s="529"/>
      <c r="BG806" s="529"/>
      <c r="BH806" s="529"/>
      <c r="BI806" s="529"/>
      <c r="BJ806" s="529"/>
      <c r="BK806" s="529"/>
      <c r="BL806" s="529"/>
      <c r="BM806" s="529"/>
      <c r="BN806" s="529"/>
      <c r="BO806" s="529"/>
      <c r="BP806" s="529"/>
      <c r="BQ806" s="529"/>
      <c r="BR806" s="529"/>
      <c r="BS806" s="529"/>
      <c r="BT806" s="529"/>
      <c r="BU806" s="529"/>
      <c r="BV806" s="529"/>
      <c r="BW806" s="529"/>
      <c r="BX806" s="529"/>
      <c r="BY806" s="529"/>
      <c r="BZ806" s="529"/>
      <c r="CA806" s="529"/>
      <c r="CB806" s="529"/>
      <c r="CC806" s="529"/>
      <c r="CD806" s="529"/>
      <c r="CE806" s="529"/>
      <c r="CF806" s="529"/>
      <c r="CG806" s="529"/>
      <c r="CH806" s="529"/>
      <c r="CI806" s="529"/>
      <c r="CJ806" s="529"/>
      <c r="CK806" s="529"/>
      <c r="CL806" s="529"/>
      <c r="CM806" s="529"/>
      <c r="CN806" s="529"/>
      <c r="CO806" s="529"/>
      <c r="CP806" s="529"/>
      <c r="CQ806" s="529"/>
    </row>
    <row r="807" spans="1:95" s="70" customFormat="1" ht="15" customHeight="1" outlineLevel="1" x14ac:dyDescent="0.2">
      <c r="A807" s="11">
        <v>127</v>
      </c>
      <c r="B807" s="300"/>
      <c r="C807" s="266"/>
      <c r="D807" s="266"/>
      <c r="E807" s="266"/>
      <c r="F807" s="915" t="s">
        <v>537</v>
      </c>
      <c r="G807" s="916"/>
      <c r="H807" s="916"/>
      <c r="I807" s="916"/>
      <c r="J807" s="916"/>
      <c r="K807" s="916"/>
      <c r="L807" s="917"/>
      <c r="M807" s="408">
        <f t="shared" si="183"/>
        <v>0</v>
      </c>
      <c r="N807" s="420">
        <f>M807*(1-'Annexe 1. Taux de référence'!$E20)+N31*('Annexe 1. Taux de référence'!$E20)</f>
        <v>0</v>
      </c>
      <c r="O807" s="422">
        <f>O31*'Annexe 1. Taux de référence'!$E$21</f>
        <v>0</v>
      </c>
      <c r="P807" s="422">
        <f>P31*'Annexe 1. Taux de référence'!$E$18</f>
        <v>0</v>
      </c>
      <c r="Q807" s="426">
        <f>Q31*'Annexe 1. Taux de référence'!$E$18</f>
        <v>0</v>
      </c>
      <c r="R807" s="419">
        <f>R31*'Annexe 1. Taux de référence'!$E$18</f>
        <v>0</v>
      </c>
      <c r="S807" s="422">
        <f>S31*'Annexe 1. Taux de référence'!$E$18</f>
        <v>0</v>
      </c>
      <c r="T807" s="422">
        <f>T31*'Annexe 1. Taux de référence'!$E$18</f>
        <v>0</v>
      </c>
      <c r="U807" s="422">
        <f>U31*'Annexe 1. Taux de référence'!$E$18</f>
        <v>0</v>
      </c>
      <c r="V807" s="422">
        <f>V31*'Annexe 1. Taux de référence'!$E$18</f>
        <v>0</v>
      </c>
      <c r="W807" s="422">
        <f>W31*'Annexe 1. Taux de référence'!$E$18</f>
        <v>0</v>
      </c>
      <c r="X807" s="422">
        <f>X31*'Annexe 1. Taux de référence'!$E$18</f>
        <v>0</v>
      </c>
      <c r="Y807" s="422">
        <f>Y31*'Annexe 1. Taux de référence'!$E$18</f>
        <v>0</v>
      </c>
      <c r="Z807" s="422">
        <f>Z31*'Annexe 1. Taux de référence'!$E$18</f>
        <v>0</v>
      </c>
      <c r="AA807" s="422">
        <f>AA31*'Annexe 1. Taux de référence'!$E$18</f>
        <v>0</v>
      </c>
      <c r="AB807" s="422">
        <f>AB31*'Annexe 1. Taux de référence'!$E$18</f>
        <v>0</v>
      </c>
      <c r="AC807" s="408">
        <f>M807-SUM(N807:AB807)</f>
        <v>0</v>
      </c>
      <c r="AD807" s="1766"/>
      <c r="AE807" s="1063"/>
      <c r="AF807" s="831"/>
      <c r="AG807" s="536"/>
      <c r="AH807" s="529"/>
      <c r="AI807" s="529"/>
      <c r="AJ807" s="529"/>
      <c r="AK807" s="529"/>
      <c r="AL807" s="529"/>
      <c r="AM807" s="529"/>
      <c r="AN807" s="529"/>
      <c r="AO807" s="529"/>
      <c r="AP807" s="529"/>
      <c r="AQ807" s="529"/>
      <c r="AR807" s="529"/>
      <c r="AS807" s="529"/>
      <c r="AT807" s="529"/>
      <c r="AU807" s="529"/>
      <c r="AV807" s="529"/>
      <c r="AW807" s="529"/>
      <c r="AX807" s="529"/>
      <c r="AY807" s="529"/>
      <c r="AZ807" s="529"/>
      <c r="BA807" s="529"/>
      <c r="BB807" s="529"/>
      <c r="BC807" s="529"/>
      <c r="BD807" s="529"/>
      <c r="BE807" s="529"/>
      <c r="BF807" s="529"/>
      <c r="BG807" s="529"/>
      <c r="BH807" s="529"/>
      <c r="BI807" s="529"/>
      <c r="BJ807" s="529"/>
      <c r="BK807" s="529"/>
      <c r="BL807" s="529"/>
      <c r="BM807" s="529"/>
      <c r="BN807" s="529"/>
      <c r="BO807" s="529"/>
      <c r="BP807" s="529"/>
      <c r="BQ807" s="529"/>
      <c r="BR807" s="529"/>
      <c r="BS807" s="529"/>
      <c r="BT807" s="529"/>
      <c r="BU807" s="529"/>
      <c r="BV807" s="529"/>
      <c r="BW807" s="529"/>
      <c r="BX807" s="529"/>
      <c r="BY807" s="529"/>
      <c r="BZ807" s="529"/>
      <c r="CA807" s="529"/>
      <c r="CB807" s="529"/>
      <c r="CC807" s="529"/>
      <c r="CD807" s="529"/>
      <c r="CE807" s="529"/>
      <c r="CF807" s="529"/>
      <c r="CG807" s="529"/>
      <c r="CH807" s="529"/>
      <c r="CI807" s="529"/>
      <c r="CJ807" s="529"/>
      <c r="CK807" s="529"/>
      <c r="CL807" s="529"/>
      <c r="CM807" s="529"/>
      <c r="CN807" s="529"/>
      <c r="CO807" s="529"/>
      <c r="CP807" s="529"/>
      <c r="CQ807" s="529"/>
    </row>
    <row r="808" spans="1:95" s="70" customFormat="1" ht="27.75" customHeight="1" outlineLevel="1" x14ac:dyDescent="0.2">
      <c r="A808" s="11">
        <v>128</v>
      </c>
      <c r="B808" s="300"/>
      <c r="C808" s="298"/>
      <c r="D808" s="298"/>
      <c r="E808" s="298"/>
      <c r="F808" s="859" t="s">
        <v>532</v>
      </c>
      <c r="G808" s="860"/>
      <c r="H808" s="860"/>
      <c r="I808" s="860"/>
      <c r="J808" s="860"/>
      <c r="K808" s="860"/>
      <c r="L808" s="861"/>
      <c r="M808" s="408">
        <f t="shared" si="183"/>
        <v>0</v>
      </c>
      <c r="N808" s="416">
        <f>M808*(1-'Annexe 1. Taux de référence'!$E21)+N32*('Annexe 1. Taux de référence'!$E21)</f>
        <v>0</v>
      </c>
      <c r="O808" s="416">
        <f>O32*'Annexe 1. Taux de référence'!$E$21</f>
        <v>0</v>
      </c>
      <c r="P808" s="416">
        <f>P32*'Annexe 1. Taux de référence'!$E$18</f>
        <v>0</v>
      </c>
      <c r="Q808" s="425">
        <f>Q32*'Annexe 1. Taux de référence'!$E$18</f>
        <v>0</v>
      </c>
      <c r="R808" s="419">
        <f>R32*'Annexe 1. Taux de référence'!$E$18</f>
        <v>0</v>
      </c>
      <c r="S808" s="422">
        <f>S32*'Annexe 1. Taux de référence'!$E$18</f>
        <v>0</v>
      </c>
      <c r="T808" s="422">
        <f>T32*'Annexe 1. Taux de référence'!$E$18</f>
        <v>0</v>
      </c>
      <c r="U808" s="422">
        <f>U32*'Annexe 1. Taux de référence'!$E$18</f>
        <v>0</v>
      </c>
      <c r="V808" s="422">
        <f>V32*'Annexe 1. Taux de référence'!$E$18</f>
        <v>0</v>
      </c>
      <c r="W808" s="422">
        <f>W32*'Annexe 1. Taux de référence'!$E$18</f>
        <v>0</v>
      </c>
      <c r="X808" s="422">
        <f>X32*'Annexe 1. Taux de référence'!$E$18</f>
        <v>0</v>
      </c>
      <c r="Y808" s="422">
        <f>Y32*'Annexe 1. Taux de référence'!$E$18</f>
        <v>0</v>
      </c>
      <c r="Z808" s="422">
        <f>Z32*'Annexe 1. Taux de référence'!$E$18</f>
        <v>0</v>
      </c>
      <c r="AA808" s="422">
        <f>AA32*'Annexe 1. Taux de référence'!$E$18</f>
        <v>0</v>
      </c>
      <c r="AB808" s="422">
        <f>AB32*'Annexe 1. Taux de référence'!$E$18</f>
        <v>0</v>
      </c>
      <c r="AC808" s="408">
        <f>M808-SUM(N808:AB808)</f>
        <v>0</v>
      </c>
      <c r="AD808" s="1767"/>
      <c r="AE808" s="834"/>
      <c r="AF808" s="834"/>
      <c r="AG808" s="536"/>
      <c r="AH808" s="529"/>
      <c r="AI808" s="529"/>
      <c r="AJ808" s="529"/>
      <c r="AK808" s="529"/>
      <c r="AL808" s="529"/>
      <c r="AM808" s="529"/>
      <c r="AN808" s="529"/>
      <c r="AO808" s="529"/>
      <c r="AP808" s="529"/>
      <c r="AQ808" s="529"/>
      <c r="AR808" s="529"/>
      <c r="AS808" s="529"/>
      <c r="AT808" s="529"/>
      <c r="AU808" s="529"/>
      <c r="AV808" s="529"/>
      <c r="AW808" s="529"/>
      <c r="AX808" s="529"/>
      <c r="AY808" s="529"/>
      <c r="AZ808" s="529"/>
      <c r="BA808" s="529"/>
      <c r="BB808" s="529"/>
      <c r="BC808" s="529"/>
      <c r="BD808" s="529"/>
      <c r="BE808" s="529"/>
      <c r="BF808" s="529"/>
      <c r="BG808" s="529"/>
      <c r="BH808" s="529"/>
      <c r="BI808" s="529"/>
      <c r="BJ808" s="529"/>
      <c r="BK808" s="529"/>
      <c r="BL808" s="529"/>
      <c r="BM808" s="529"/>
      <c r="BN808" s="529"/>
      <c r="BO808" s="529"/>
      <c r="BP808" s="529"/>
      <c r="BQ808" s="529"/>
      <c r="BR808" s="529"/>
      <c r="BS808" s="529"/>
      <c r="BT808" s="529"/>
      <c r="BU808" s="529"/>
      <c r="BV808" s="529"/>
      <c r="BW808" s="529"/>
      <c r="BX808" s="529"/>
      <c r="BY808" s="529"/>
      <c r="BZ808" s="529"/>
      <c r="CA808" s="529"/>
      <c r="CB808" s="529"/>
      <c r="CC808" s="529"/>
      <c r="CD808" s="529"/>
      <c r="CE808" s="529"/>
      <c r="CF808" s="529"/>
      <c r="CG808" s="529"/>
      <c r="CH808" s="529"/>
      <c r="CI808" s="529"/>
      <c r="CJ808" s="529"/>
      <c r="CK808" s="529"/>
      <c r="CL808" s="529"/>
      <c r="CM808" s="529"/>
      <c r="CN808" s="529"/>
      <c r="CO808" s="529"/>
      <c r="CP808" s="529"/>
      <c r="CQ808" s="529"/>
    </row>
    <row r="809" spans="1:95" s="70" customFormat="1" ht="15" customHeight="1" outlineLevel="1" x14ac:dyDescent="0.2">
      <c r="A809" s="11">
        <v>129</v>
      </c>
      <c r="B809" s="300"/>
      <c r="C809" s="298"/>
      <c r="D809" s="844" t="s">
        <v>13</v>
      </c>
      <c r="E809" s="845"/>
      <c r="F809" s="845"/>
      <c r="G809" s="845"/>
      <c r="H809" s="845"/>
      <c r="I809" s="845"/>
      <c r="J809" s="845"/>
      <c r="K809" s="845"/>
      <c r="L809" s="845"/>
      <c r="M809" s="845"/>
      <c r="N809" s="845"/>
      <c r="O809" s="845"/>
      <c r="P809" s="845"/>
      <c r="Q809" s="845"/>
      <c r="R809" s="845"/>
      <c r="S809" s="845"/>
      <c r="T809" s="845"/>
      <c r="U809" s="845"/>
      <c r="V809" s="845"/>
      <c r="W809" s="845"/>
      <c r="X809" s="845"/>
      <c r="Y809" s="845"/>
      <c r="Z809" s="845"/>
      <c r="AA809" s="845"/>
      <c r="AB809" s="845"/>
      <c r="AC809" s="845"/>
      <c r="AD809" s="845"/>
      <c r="AE809" s="845"/>
      <c r="AF809" s="845"/>
      <c r="AG809" s="536"/>
      <c r="AH809" s="529"/>
      <c r="AI809" s="529"/>
      <c r="AJ809" s="529"/>
      <c r="AK809" s="529"/>
      <c r="AL809" s="529"/>
      <c r="AM809" s="529"/>
      <c r="AN809" s="529"/>
      <c r="AO809" s="529"/>
      <c r="AP809" s="529"/>
      <c r="AQ809" s="529"/>
      <c r="AR809" s="529"/>
      <c r="AS809" s="529"/>
      <c r="AT809" s="529"/>
      <c r="AU809" s="529"/>
      <c r="AV809" s="529"/>
      <c r="AW809" s="529"/>
      <c r="AX809" s="529"/>
      <c r="AY809" s="529"/>
      <c r="AZ809" s="529"/>
      <c r="BA809" s="529"/>
      <c r="BB809" s="529"/>
      <c r="BC809" s="529"/>
      <c r="BD809" s="529"/>
      <c r="BE809" s="529"/>
      <c r="BF809" s="529"/>
      <c r="BG809" s="529"/>
      <c r="BH809" s="529"/>
      <c r="BI809" s="529"/>
      <c r="BJ809" s="529"/>
      <c r="BK809" s="529"/>
      <c r="BL809" s="529"/>
      <c r="BM809" s="529"/>
      <c r="BN809" s="529"/>
      <c r="BO809" s="529"/>
      <c r="BP809" s="529"/>
      <c r="BQ809" s="529"/>
      <c r="BR809" s="529"/>
      <c r="BS809" s="529"/>
      <c r="BT809" s="529"/>
      <c r="BU809" s="529"/>
      <c r="BV809" s="529"/>
      <c r="BW809" s="529"/>
      <c r="BX809" s="529"/>
      <c r="BY809" s="529"/>
      <c r="BZ809" s="529"/>
      <c r="CA809" s="529"/>
      <c r="CB809" s="529"/>
      <c r="CC809" s="529"/>
      <c r="CD809" s="529"/>
      <c r="CE809" s="529"/>
      <c r="CF809" s="529"/>
      <c r="CG809" s="529"/>
      <c r="CH809" s="529"/>
      <c r="CI809" s="529"/>
      <c r="CJ809" s="529"/>
      <c r="CK809" s="529"/>
      <c r="CL809" s="529"/>
      <c r="CM809" s="529"/>
      <c r="CN809" s="529"/>
      <c r="CO809" s="529"/>
      <c r="CP809" s="529"/>
      <c r="CQ809" s="529"/>
    </row>
    <row r="810" spans="1:95" s="70" customFormat="1" ht="15" customHeight="1" outlineLevel="1" x14ac:dyDescent="0.2">
      <c r="A810" s="11">
        <v>130</v>
      </c>
      <c r="B810" s="300"/>
      <c r="C810" s="298"/>
      <c r="D810" s="298"/>
      <c r="E810" s="1757" t="s">
        <v>14</v>
      </c>
      <c r="F810" s="1758"/>
      <c r="G810" s="1758"/>
      <c r="H810" s="1758"/>
      <c r="I810" s="1758"/>
      <c r="J810" s="1758"/>
      <c r="K810" s="1758"/>
      <c r="L810" s="1759"/>
      <c r="M810" s="407">
        <f>SUBTOTAL(9,M811:M813)</f>
        <v>0</v>
      </c>
      <c r="N810" s="410">
        <f t="shared" ref="N810:AC810" si="184">SUBTOTAL(9,N811:N813)</f>
        <v>0</v>
      </c>
      <c r="O810" s="414">
        <f t="shared" si="184"/>
        <v>0</v>
      </c>
      <c r="P810" s="413">
        <f t="shared" si="184"/>
        <v>0</v>
      </c>
      <c r="Q810" s="424">
        <f t="shared" si="184"/>
        <v>0</v>
      </c>
      <c r="R810" s="410">
        <f t="shared" si="184"/>
        <v>0</v>
      </c>
      <c r="S810" s="413">
        <f t="shared" si="184"/>
        <v>0</v>
      </c>
      <c r="T810" s="414">
        <f t="shared" si="184"/>
        <v>0</v>
      </c>
      <c r="U810" s="413">
        <f t="shared" si="184"/>
        <v>0</v>
      </c>
      <c r="V810" s="414">
        <f t="shared" si="184"/>
        <v>0</v>
      </c>
      <c r="W810" s="413">
        <f t="shared" si="184"/>
        <v>0</v>
      </c>
      <c r="X810" s="414">
        <f t="shared" si="184"/>
        <v>0</v>
      </c>
      <c r="Y810" s="413">
        <f t="shared" si="184"/>
        <v>0</v>
      </c>
      <c r="Z810" s="414">
        <f t="shared" si="184"/>
        <v>0</v>
      </c>
      <c r="AA810" s="413">
        <f t="shared" si="184"/>
        <v>0</v>
      </c>
      <c r="AB810" s="424">
        <f t="shared" si="184"/>
        <v>0</v>
      </c>
      <c r="AC810" s="407">
        <f t="shared" si="184"/>
        <v>0</v>
      </c>
      <c r="AD810" s="1689"/>
      <c r="AE810" s="828"/>
      <c r="AF810" s="828"/>
      <c r="AG810" s="536"/>
      <c r="AH810" s="529"/>
      <c r="AI810" s="529"/>
      <c r="AJ810" s="529"/>
      <c r="AK810" s="529"/>
      <c r="AL810" s="529"/>
      <c r="AM810" s="529"/>
      <c r="AN810" s="529"/>
      <c r="AO810" s="529"/>
      <c r="AP810" s="529"/>
      <c r="AQ810" s="529"/>
      <c r="AR810" s="529"/>
      <c r="AS810" s="529"/>
      <c r="AT810" s="529"/>
      <c r="AU810" s="529"/>
      <c r="AV810" s="529"/>
      <c r="AW810" s="529"/>
      <c r="AX810" s="529"/>
      <c r="AY810" s="529"/>
      <c r="AZ810" s="529"/>
      <c r="BA810" s="529"/>
      <c r="BB810" s="529"/>
      <c r="BC810" s="529"/>
      <c r="BD810" s="529"/>
      <c r="BE810" s="529"/>
      <c r="BF810" s="529"/>
      <c r="BG810" s="529"/>
      <c r="BH810" s="529"/>
      <c r="BI810" s="529"/>
      <c r="BJ810" s="529"/>
      <c r="BK810" s="529"/>
      <c r="BL810" s="529"/>
      <c r="BM810" s="529"/>
      <c r="BN810" s="529"/>
      <c r="BO810" s="529"/>
      <c r="BP810" s="529"/>
      <c r="BQ810" s="529"/>
      <c r="BR810" s="529"/>
      <c r="BS810" s="529"/>
      <c r="BT810" s="529"/>
      <c r="BU810" s="529"/>
      <c r="BV810" s="529"/>
      <c r="BW810" s="529"/>
      <c r="BX810" s="529"/>
      <c r="BY810" s="529"/>
      <c r="BZ810" s="529"/>
      <c r="CA810" s="529"/>
      <c r="CB810" s="529"/>
      <c r="CC810" s="529"/>
      <c r="CD810" s="529"/>
      <c r="CE810" s="529"/>
      <c r="CF810" s="529"/>
      <c r="CG810" s="529"/>
      <c r="CH810" s="529"/>
      <c r="CI810" s="529"/>
      <c r="CJ810" s="529"/>
      <c r="CK810" s="529"/>
      <c r="CL810" s="529"/>
      <c r="CM810" s="529"/>
      <c r="CN810" s="529"/>
      <c r="CO810" s="529"/>
      <c r="CP810" s="529"/>
      <c r="CQ810" s="529"/>
    </row>
    <row r="811" spans="1:95" s="70" customFormat="1" ht="15" customHeight="1" outlineLevel="1" x14ac:dyDescent="0.2">
      <c r="A811" s="11">
        <v>131</v>
      </c>
      <c r="B811" s="300"/>
      <c r="C811" s="298"/>
      <c r="D811" s="298"/>
      <c r="E811" s="299"/>
      <c r="F811" s="856" t="s">
        <v>112</v>
      </c>
      <c r="G811" s="857"/>
      <c r="H811" s="857"/>
      <c r="I811" s="857"/>
      <c r="J811" s="857"/>
      <c r="K811" s="857"/>
      <c r="L811" s="858"/>
      <c r="M811" s="408">
        <f t="shared" ref="M811:M813" si="185">M35</f>
        <v>0</v>
      </c>
      <c r="N811" s="420">
        <f>M811*(1-'Annexe 1. Taux de référence'!$E$24)+N35*('Annexe 1. Taux de référence'!$E$24)</f>
        <v>0</v>
      </c>
      <c r="O811" s="422">
        <f>O35*'Annexe 1. Taux de référence'!$E24</f>
        <v>0</v>
      </c>
      <c r="P811" s="422">
        <f>P35*'Annexe 1. Taux de référence'!$E24</f>
        <v>0</v>
      </c>
      <c r="Q811" s="426">
        <f>Q35*'Annexe 1. Taux de référence'!$E24</f>
        <v>0</v>
      </c>
      <c r="R811" s="419">
        <f>R35*'Annexe 1. Taux de référence'!$E24</f>
        <v>0</v>
      </c>
      <c r="S811" s="422">
        <f>S35*'Annexe 1. Taux de référence'!$E24</f>
        <v>0</v>
      </c>
      <c r="T811" s="422">
        <f>T35*'Annexe 1. Taux de référence'!$E24</f>
        <v>0</v>
      </c>
      <c r="U811" s="422">
        <f>U35*'Annexe 1. Taux de référence'!$E24</f>
        <v>0</v>
      </c>
      <c r="V811" s="422">
        <f>V35*'Annexe 1. Taux de référence'!$E24</f>
        <v>0</v>
      </c>
      <c r="W811" s="422">
        <f>W35*'Annexe 1. Taux de référence'!$E24</f>
        <v>0</v>
      </c>
      <c r="X811" s="422">
        <f>X35*'Annexe 1. Taux de référence'!$E24</f>
        <v>0</v>
      </c>
      <c r="Y811" s="422">
        <f>Y35*'Annexe 1. Taux de référence'!$E24</f>
        <v>0</v>
      </c>
      <c r="Z811" s="422">
        <f>Z35*'Annexe 1. Taux de référence'!$E24</f>
        <v>0</v>
      </c>
      <c r="AA811" s="422">
        <f>AA35*'Annexe 1. Taux de référence'!$E24</f>
        <v>0</v>
      </c>
      <c r="AB811" s="422">
        <f>AB35*'Annexe 1. Taux de référence'!$E24</f>
        <v>0</v>
      </c>
      <c r="AC811" s="408">
        <f>M811-SUM(N811:AB811)</f>
        <v>0</v>
      </c>
      <c r="AD811" s="1766"/>
      <c r="AE811" s="1063"/>
      <c r="AF811" s="831"/>
      <c r="AG811" s="536"/>
      <c r="AH811" s="529"/>
      <c r="AI811" s="529"/>
      <c r="AJ811" s="529"/>
      <c r="AK811" s="529"/>
      <c r="AL811" s="529"/>
      <c r="AM811" s="529"/>
      <c r="AN811" s="529"/>
      <c r="AO811" s="529"/>
      <c r="AP811" s="529"/>
      <c r="AQ811" s="529"/>
      <c r="AR811" s="529"/>
      <c r="AS811" s="529"/>
      <c r="AT811" s="529"/>
      <c r="AU811" s="529"/>
      <c r="AV811" s="529"/>
      <c r="AW811" s="529"/>
      <c r="AX811" s="529"/>
      <c r="AY811" s="529"/>
      <c r="AZ811" s="529"/>
      <c r="BA811" s="529"/>
      <c r="BB811" s="529"/>
      <c r="BC811" s="529"/>
      <c r="BD811" s="529"/>
      <c r="BE811" s="529"/>
      <c r="BF811" s="529"/>
      <c r="BG811" s="529"/>
      <c r="BH811" s="529"/>
      <c r="BI811" s="529"/>
      <c r="BJ811" s="529"/>
      <c r="BK811" s="529"/>
      <c r="BL811" s="529"/>
      <c r="BM811" s="529"/>
      <c r="BN811" s="529"/>
      <c r="BO811" s="529"/>
      <c r="BP811" s="529"/>
      <c r="BQ811" s="529"/>
      <c r="BR811" s="529"/>
      <c r="BS811" s="529"/>
      <c r="BT811" s="529"/>
      <c r="BU811" s="529"/>
      <c r="BV811" s="529"/>
      <c r="BW811" s="529"/>
      <c r="BX811" s="529"/>
      <c r="BY811" s="529"/>
      <c r="BZ811" s="529"/>
      <c r="CA811" s="529"/>
      <c r="CB811" s="529"/>
      <c r="CC811" s="529"/>
      <c r="CD811" s="529"/>
      <c r="CE811" s="529"/>
      <c r="CF811" s="529"/>
      <c r="CG811" s="529"/>
      <c r="CH811" s="529"/>
      <c r="CI811" s="529"/>
      <c r="CJ811" s="529"/>
      <c r="CK811" s="529"/>
      <c r="CL811" s="529"/>
      <c r="CM811" s="529"/>
      <c r="CN811" s="529"/>
      <c r="CO811" s="529"/>
      <c r="CP811" s="529"/>
      <c r="CQ811" s="529"/>
    </row>
    <row r="812" spans="1:95" s="70" customFormat="1" ht="15" customHeight="1" outlineLevel="1" x14ac:dyDescent="0.2">
      <c r="A812" s="11">
        <v>132</v>
      </c>
      <c r="B812" s="300"/>
      <c r="C812" s="298"/>
      <c r="D812" s="298"/>
      <c r="E812" s="299"/>
      <c r="F812" s="915" t="s">
        <v>113</v>
      </c>
      <c r="G812" s="916"/>
      <c r="H812" s="916"/>
      <c r="I812" s="916"/>
      <c r="J812" s="916"/>
      <c r="K812" s="916"/>
      <c r="L812" s="917"/>
      <c r="M812" s="408">
        <f t="shared" si="185"/>
        <v>0</v>
      </c>
      <c r="N812" s="420">
        <f>M812*(1-'Annexe 1. Taux de référence'!$E$25)+N36*('Annexe 1. Taux de référence'!$E$25)</f>
        <v>0</v>
      </c>
      <c r="O812" s="422">
        <f>O36*'Annexe 1. Taux de référence'!$E25</f>
        <v>0</v>
      </c>
      <c r="P812" s="422">
        <f>P36*'Annexe 1. Taux de référence'!$E25</f>
        <v>0</v>
      </c>
      <c r="Q812" s="426">
        <f>Q36*'Annexe 1. Taux de référence'!$E25</f>
        <v>0</v>
      </c>
      <c r="R812" s="419">
        <f>R36*'Annexe 1. Taux de référence'!$E25</f>
        <v>0</v>
      </c>
      <c r="S812" s="422">
        <f>S36*'Annexe 1. Taux de référence'!$E25</f>
        <v>0</v>
      </c>
      <c r="T812" s="422">
        <f>T36*'Annexe 1. Taux de référence'!$E25</f>
        <v>0</v>
      </c>
      <c r="U812" s="422">
        <f>U36*'Annexe 1. Taux de référence'!$E25</f>
        <v>0</v>
      </c>
      <c r="V812" s="422">
        <f>V36*'Annexe 1. Taux de référence'!$E25</f>
        <v>0</v>
      </c>
      <c r="W812" s="422">
        <f>W36*'Annexe 1. Taux de référence'!$E25</f>
        <v>0</v>
      </c>
      <c r="X812" s="422">
        <f>X36*'Annexe 1. Taux de référence'!$E25</f>
        <v>0</v>
      </c>
      <c r="Y812" s="422">
        <f>Y36*'Annexe 1. Taux de référence'!$E25</f>
        <v>0</v>
      </c>
      <c r="Z812" s="422">
        <f>Z36*'Annexe 1. Taux de référence'!$E25</f>
        <v>0</v>
      </c>
      <c r="AA812" s="422">
        <f>AA36*'Annexe 1. Taux de référence'!$E25</f>
        <v>0</v>
      </c>
      <c r="AB812" s="422">
        <f>AB36*'Annexe 1. Taux de référence'!$E25</f>
        <v>0</v>
      </c>
      <c r="AC812" s="408">
        <f>M812-SUM(N812:AB812)</f>
        <v>0</v>
      </c>
      <c r="AD812" s="1766"/>
      <c r="AE812" s="1063"/>
      <c r="AF812" s="831"/>
      <c r="AG812" s="536"/>
      <c r="AH812" s="529"/>
      <c r="AI812" s="529"/>
      <c r="AJ812" s="529"/>
      <c r="AK812" s="529"/>
      <c r="AL812" s="529"/>
      <c r="AM812" s="529"/>
      <c r="AN812" s="529"/>
      <c r="AO812" s="529"/>
      <c r="AP812" s="529"/>
      <c r="AQ812" s="529"/>
      <c r="AR812" s="529"/>
      <c r="AS812" s="529"/>
      <c r="AT812" s="529"/>
      <c r="AU812" s="529"/>
      <c r="AV812" s="529"/>
      <c r="AW812" s="529"/>
      <c r="AX812" s="529"/>
      <c r="AY812" s="529"/>
      <c r="AZ812" s="529"/>
      <c r="BA812" s="529"/>
      <c r="BB812" s="529"/>
      <c r="BC812" s="529"/>
      <c r="BD812" s="529"/>
      <c r="BE812" s="529"/>
      <c r="BF812" s="529"/>
      <c r="BG812" s="529"/>
      <c r="BH812" s="529"/>
      <c r="BI812" s="529"/>
      <c r="BJ812" s="529"/>
      <c r="BK812" s="529"/>
      <c r="BL812" s="529"/>
      <c r="BM812" s="529"/>
      <c r="BN812" s="529"/>
      <c r="BO812" s="529"/>
      <c r="BP812" s="529"/>
      <c r="BQ812" s="529"/>
      <c r="BR812" s="529"/>
      <c r="BS812" s="529"/>
      <c r="BT812" s="529"/>
      <c r="BU812" s="529"/>
      <c r="BV812" s="529"/>
      <c r="BW812" s="529"/>
      <c r="BX812" s="529"/>
      <c r="BY812" s="529"/>
      <c r="BZ812" s="529"/>
      <c r="CA812" s="529"/>
      <c r="CB812" s="529"/>
      <c r="CC812" s="529"/>
      <c r="CD812" s="529"/>
      <c r="CE812" s="529"/>
      <c r="CF812" s="529"/>
      <c r="CG812" s="529"/>
      <c r="CH812" s="529"/>
      <c r="CI812" s="529"/>
      <c r="CJ812" s="529"/>
      <c r="CK812" s="529"/>
      <c r="CL812" s="529"/>
      <c r="CM812" s="529"/>
      <c r="CN812" s="529"/>
      <c r="CO812" s="529"/>
      <c r="CP812" s="529"/>
      <c r="CQ812" s="529"/>
    </row>
    <row r="813" spans="1:95" s="70" customFormat="1" ht="15" customHeight="1" outlineLevel="1" x14ac:dyDescent="0.2">
      <c r="A813" s="11">
        <v>133</v>
      </c>
      <c r="B813" s="300"/>
      <c r="C813" s="298"/>
      <c r="D813" s="298"/>
      <c r="E813" s="299"/>
      <c r="F813" s="859" t="s">
        <v>557</v>
      </c>
      <c r="G813" s="860"/>
      <c r="H813" s="860"/>
      <c r="I813" s="860"/>
      <c r="J813" s="860"/>
      <c r="K813" s="860"/>
      <c r="L813" s="861"/>
      <c r="M813" s="408">
        <f t="shared" si="185"/>
        <v>0</v>
      </c>
      <c r="N813" s="420">
        <f>M813*(1-'Annexe 1. Taux de référence'!$E$26)+N37*('Annexe 1. Taux de référence'!$E$26)</f>
        <v>0</v>
      </c>
      <c r="O813" s="422">
        <f>O37*'Annexe 1. Taux de référence'!$E26</f>
        <v>0</v>
      </c>
      <c r="P813" s="422">
        <f>P37*'Annexe 1. Taux de référence'!$E26</f>
        <v>0</v>
      </c>
      <c r="Q813" s="426">
        <f>Q37*'Annexe 1. Taux de référence'!$E26</f>
        <v>0</v>
      </c>
      <c r="R813" s="419">
        <f>R37*'Annexe 1. Taux de référence'!$E26</f>
        <v>0</v>
      </c>
      <c r="S813" s="422">
        <f>S37*'Annexe 1. Taux de référence'!$E26</f>
        <v>0</v>
      </c>
      <c r="T813" s="422">
        <f>T37*'Annexe 1. Taux de référence'!$E26</f>
        <v>0</v>
      </c>
      <c r="U813" s="422">
        <f>U37*'Annexe 1. Taux de référence'!$E26</f>
        <v>0</v>
      </c>
      <c r="V813" s="422">
        <f>V37*'Annexe 1. Taux de référence'!$E26</f>
        <v>0</v>
      </c>
      <c r="W813" s="422">
        <f>W37*'Annexe 1. Taux de référence'!$E26</f>
        <v>0</v>
      </c>
      <c r="X813" s="422">
        <f>X37*'Annexe 1. Taux de référence'!$E26</f>
        <v>0</v>
      </c>
      <c r="Y813" s="422">
        <f>Y37*'Annexe 1. Taux de référence'!$E26</f>
        <v>0</v>
      </c>
      <c r="Z813" s="422">
        <f>Z37*'Annexe 1. Taux de référence'!$E26</f>
        <v>0</v>
      </c>
      <c r="AA813" s="422">
        <f>AA37*'Annexe 1. Taux de référence'!$E26</f>
        <v>0</v>
      </c>
      <c r="AB813" s="422">
        <f>AB37*'Annexe 1. Taux de référence'!$E26</f>
        <v>0</v>
      </c>
      <c r="AC813" s="408">
        <f>M813-SUM(N813:AB813)</f>
        <v>0</v>
      </c>
      <c r="AD813" s="1766"/>
      <c r="AE813" s="1063"/>
      <c r="AF813" s="831"/>
      <c r="AG813" s="536"/>
      <c r="AH813" s="529"/>
      <c r="AI813" s="529"/>
      <c r="AJ813" s="529"/>
      <c r="AK813" s="529"/>
      <c r="AL813" s="529"/>
      <c r="AM813" s="529"/>
      <c r="AN813" s="529"/>
      <c r="AO813" s="529"/>
      <c r="AP813" s="529"/>
      <c r="AQ813" s="529"/>
      <c r="AR813" s="529"/>
      <c r="AS813" s="529"/>
      <c r="AT813" s="529"/>
      <c r="AU813" s="529"/>
      <c r="AV813" s="529"/>
      <c r="AW813" s="529"/>
      <c r="AX813" s="529"/>
      <c r="AY813" s="529"/>
      <c r="AZ813" s="529"/>
      <c r="BA813" s="529"/>
      <c r="BB813" s="529"/>
      <c r="BC813" s="529"/>
      <c r="BD813" s="529"/>
      <c r="BE813" s="529"/>
      <c r="BF813" s="529"/>
      <c r="BG813" s="529"/>
      <c r="BH813" s="529"/>
      <c r="BI813" s="529"/>
      <c r="BJ813" s="529"/>
      <c r="BK813" s="529"/>
      <c r="BL813" s="529"/>
      <c r="BM813" s="529"/>
      <c r="BN813" s="529"/>
      <c r="BO813" s="529"/>
      <c r="BP813" s="529"/>
      <c r="BQ813" s="529"/>
      <c r="BR813" s="529"/>
      <c r="BS813" s="529"/>
      <c r="BT813" s="529"/>
      <c r="BU813" s="529"/>
      <c r="BV813" s="529"/>
      <c r="BW813" s="529"/>
      <c r="BX813" s="529"/>
      <c r="BY813" s="529"/>
      <c r="BZ813" s="529"/>
      <c r="CA813" s="529"/>
      <c r="CB813" s="529"/>
      <c r="CC813" s="529"/>
      <c r="CD813" s="529"/>
      <c r="CE813" s="529"/>
      <c r="CF813" s="529"/>
      <c r="CG813" s="529"/>
      <c r="CH813" s="529"/>
      <c r="CI813" s="529"/>
      <c r="CJ813" s="529"/>
      <c r="CK813" s="529"/>
      <c r="CL813" s="529"/>
      <c r="CM813" s="529"/>
      <c r="CN813" s="529"/>
      <c r="CO813" s="529"/>
      <c r="CP813" s="529"/>
      <c r="CQ813" s="529"/>
    </row>
    <row r="814" spans="1:95" s="70" customFormat="1" ht="15" customHeight="1" outlineLevel="1" x14ac:dyDescent="0.2">
      <c r="A814" s="11">
        <v>134</v>
      </c>
      <c r="B814" s="300"/>
      <c r="C814" s="298"/>
      <c r="D814" s="298"/>
      <c r="E814" s="1754" t="s">
        <v>15</v>
      </c>
      <c r="F814" s="1755"/>
      <c r="G814" s="1755"/>
      <c r="H814" s="1755"/>
      <c r="I814" s="1755"/>
      <c r="J814" s="1755"/>
      <c r="K814" s="1755"/>
      <c r="L814" s="1756"/>
      <c r="M814" s="407">
        <f>SUBTOTAL(9,M815:M817)</f>
        <v>0</v>
      </c>
      <c r="N814" s="410">
        <f t="shared" ref="N814:AC814" si="186">SUBTOTAL(9,N815:N817)</f>
        <v>0</v>
      </c>
      <c r="O814" s="414">
        <f t="shared" si="186"/>
        <v>0</v>
      </c>
      <c r="P814" s="413">
        <f t="shared" si="186"/>
        <v>0</v>
      </c>
      <c r="Q814" s="424">
        <f t="shared" si="186"/>
        <v>0</v>
      </c>
      <c r="R814" s="410">
        <f t="shared" si="186"/>
        <v>0</v>
      </c>
      <c r="S814" s="413">
        <f t="shared" si="186"/>
        <v>0</v>
      </c>
      <c r="T814" s="414">
        <f t="shared" si="186"/>
        <v>0</v>
      </c>
      <c r="U814" s="413">
        <f t="shared" si="186"/>
        <v>0</v>
      </c>
      <c r="V814" s="414">
        <f t="shared" si="186"/>
        <v>0</v>
      </c>
      <c r="W814" s="413">
        <f t="shared" si="186"/>
        <v>0</v>
      </c>
      <c r="X814" s="414">
        <f t="shared" si="186"/>
        <v>0</v>
      </c>
      <c r="Y814" s="413">
        <f t="shared" si="186"/>
        <v>0</v>
      </c>
      <c r="Z814" s="414">
        <f t="shared" si="186"/>
        <v>0</v>
      </c>
      <c r="AA814" s="413">
        <f t="shared" si="186"/>
        <v>0</v>
      </c>
      <c r="AB814" s="424">
        <f t="shared" si="186"/>
        <v>0</v>
      </c>
      <c r="AC814" s="407">
        <f t="shared" si="186"/>
        <v>0</v>
      </c>
      <c r="AD814" s="1766"/>
      <c r="AE814" s="1063"/>
      <c r="AF814" s="831"/>
      <c r="AG814" s="536"/>
      <c r="AH814" s="529"/>
      <c r="AI814" s="529"/>
      <c r="AJ814" s="529"/>
      <c r="AK814" s="529"/>
      <c r="AL814" s="529"/>
      <c r="AM814" s="529"/>
      <c r="AN814" s="529"/>
      <c r="AO814" s="529"/>
      <c r="AP814" s="529"/>
      <c r="AQ814" s="529"/>
      <c r="AR814" s="529"/>
      <c r="AS814" s="529"/>
      <c r="AT814" s="529"/>
      <c r="AU814" s="529"/>
      <c r="AV814" s="529"/>
      <c r="AW814" s="529"/>
      <c r="AX814" s="529"/>
      <c r="AY814" s="529"/>
      <c r="AZ814" s="529"/>
      <c r="BA814" s="529"/>
      <c r="BB814" s="529"/>
      <c r="BC814" s="529"/>
      <c r="BD814" s="529"/>
      <c r="BE814" s="529"/>
      <c r="BF814" s="529"/>
      <c r="BG814" s="529"/>
      <c r="BH814" s="529"/>
      <c r="BI814" s="529"/>
      <c r="BJ814" s="529"/>
      <c r="BK814" s="529"/>
      <c r="BL814" s="529"/>
      <c r="BM814" s="529"/>
      <c r="BN814" s="529"/>
      <c r="BO814" s="529"/>
      <c r="BP814" s="529"/>
      <c r="BQ814" s="529"/>
      <c r="BR814" s="529"/>
      <c r="BS814" s="529"/>
      <c r="BT814" s="529"/>
      <c r="BU814" s="529"/>
      <c r="BV814" s="529"/>
      <c r="BW814" s="529"/>
      <c r="BX814" s="529"/>
      <c r="BY814" s="529"/>
      <c r="BZ814" s="529"/>
      <c r="CA814" s="529"/>
      <c r="CB814" s="529"/>
      <c r="CC814" s="529"/>
      <c r="CD814" s="529"/>
      <c r="CE814" s="529"/>
      <c r="CF814" s="529"/>
      <c r="CG814" s="529"/>
      <c r="CH814" s="529"/>
      <c r="CI814" s="529"/>
      <c r="CJ814" s="529"/>
      <c r="CK814" s="529"/>
      <c r="CL814" s="529"/>
      <c r="CM814" s="529"/>
      <c r="CN814" s="529"/>
      <c r="CO814" s="529"/>
      <c r="CP814" s="529"/>
      <c r="CQ814" s="529"/>
    </row>
    <row r="815" spans="1:95" s="70" customFormat="1" ht="15" customHeight="1" outlineLevel="1" x14ac:dyDescent="0.2">
      <c r="A815" s="11">
        <v>135</v>
      </c>
      <c r="B815" s="300"/>
      <c r="C815" s="298"/>
      <c r="D815" s="298"/>
      <c r="E815" s="299"/>
      <c r="F815" s="856" t="s">
        <v>109</v>
      </c>
      <c r="G815" s="857"/>
      <c r="H815" s="857"/>
      <c r="I815" s="857"/>
      <c r="J815" s="857"/>
      <c r="K815" s="857"/>
      <c r="L815" s="858"/>
      <c r="M815" s="408">
        <f t="shared" ref="M815:M817" si="187">M39</f>
        <v>0</v>
      </c>
      <c r="N815" s="420">
        <f>M815*(1-'Annexe 1. Taux de référence'!$E$28)+N39*('Annexe 1. Taux de référence'!$E$28)</f>
        <v>0</v>
      </c>
      <c r="O815" s="422">
        <f>O39*'Annexe 1. Taux de référence'!$E28</f>
        <v>0</v>
      </c>
      <c r="P815" s="422">
        <f>P39*'Annexe 1. Taux de référence'!$E28</f>
        <v>0</v>
      </c>
      <c r="Q815" s="426">
        <f>Q39*'Annexe 1. Taux de référence'!$E28</f>
        <v>0</v>
      </c>
      <c r="R815" s="419">
        <f>R39*'Annexe 1. Taux de référence'!$E28</f>
        <v>0</v>
      </c>
      <c r="S815" s="422">
        <f>S39*'Annexe 1. Taux de référence'!$E28</f>
        <v>0</v>
      </c>
      <c r="T815" s="422">
        <f>T39*'Annexe 1. Taux de référence'!$E28</f>
        <v>0</v>
      </c>
      <c r="U815" s="422">
        <f>U39*'Annexe 1. Taux de référence'!$E28</f>
        <v>0</v>
      </c>
      <c r="V815" s="422">
        <f>V39*'Annexe 1. Taux de référence'!$E28</f>
        <v>0</v>
      </c>
      <c r="W815" s="422">
        <f>W39*'Annexe 1. Taux de référence'!$E28</f>
        <v>0</v>
      </c>
      <c r="X815" s="422">
        <f>X39*'Annexe 1. Taux de référence'!$E28</f>
        <v>0</v>
      </c>
      <c r="Y815" s="422">
        <f>Y39*'Annexe 1. Taux de référence'!$E28</f>
        <v>0</v>
      </c>
      <c r="Z815" s="422">
        <f>Z39*'Annexe 1. Taux de référence'!$E28</f>
        <v>0</v>
      </c>
      <c r="AA815" s="422">
        <f>AA39*'Annexe 1. Taux de référence'!$E28</f>
        <v>0</v>
      </c>
      <c r="AB815" s="422">
        <f>AB39*'Annexe 1. Taux de référence'!$E28</f>
        <v>0</v>
      </c>
      <c r="AC815" s="408">
        <f>M815-SUM(N815:AB815)</f>
        <v>0</v>
      </c>
      <c r="AD815" s="1766"/>
      <c r="AE815" s="1063"/>
      <c r="AF815" s="831"/>
      <c r="AG815" s="536"/>
      <c r="AH815" s="529"/>
      <c r="AI815" s="529"/>
      <c r="AJ815" s="529"/>
      <c r="AK815" s="529"/>
      <c r="AL815" s="529"/>
      <c r="AM815" s="529"/>
      <c r="AN815" s="529"/>
      <c r="AO815" s="529"/>
      <c r="AP815" s="529"/>
      <c r="AQ815" s="529"/>
      <c r="AR815" s="529"/>
      <c r="AS815" s="529"/>
      <c r="AT815" s="529"/>
      <c r="AU815" s="529"/>
      <c r="AV815" s="529"/>
      <c r="AW815" s="529"/>
      <c r="AX815" s="529"/>
      <c r="AY815" s="529"/>
      <c r="AZ815" s="529"/>
      <c r="BA815" s="529"/>
      <c r="BB815" s="529"/>
      <c r="BC815" s="529"/>
      <c r="BD815" s="529"/>
      <c r="BE815" s="529"/>
      <c r="BF815" s="529"/>
      <c r="BG815" s="529"/>
      <c r="BH815" s="529"/>
      <c r="BI815" s="529"/>
      <c r="BJ815" s="529"/>
      <c r="BK815" s="529"/>
      <c r="BL815" s="529"/>
      <c r="BM815" s="529"/>
      <c r="BN815" s="529"/>
      <c r="BO815" s="529"/>
      <c r="BP815" s="529"/>
      <c r="BQ815" s="529"/>
      <c r="BR815" s="529"/>
      <c r="BS815" s="529"/>
      <c r="BT815" s="529"/>
      <c r="BU815" s="529"/>
      <c r="BV815" s="529"/>
      <c r="BW815" s="529"/>
      <c r="BX815" s="529"/>
      <c r="BY815" s="529"/>
      <c r="BZ815" s="529"/>
      <c r="CA815" s="529"/>
      <c r="CB815" s="529"/>
      <c r="CC815" s="529"/>
      <c r="CD815" s="529"/>
      <c r="CE815" s="529"/>
      <c r="CF815" s="529"/>
      <c r="CG815" s="529"/>
      <c r="CH815" s="529"/>
      <c r="CI815" s="529"/>
      <c r="CJ815" s="529"/>
      <c r="CK815" s="529"/>
      <c r="CL815" s="529"/>
      <c r="CM815" s="529"/>
      <c r="CN815" s="529"/>
      <c r="CO815" s="529"/>
      <c r="CP815" s="529"/>
      <c r="CQ815" s="529"/>
    </row>
    <row r="816" spans="1:95" s="70" customFormat="1" ht="15" customHeight="1" outlineLevel="1" x14ac:dyDescent="0.2">
      <c r="A816" s="11">
        <v>136</v>
      </c>
      <c r="B816" s="300"/>
      <c r="C816" s="298"/>
      <c r="D816" s="298"/>
      <c r="E816" s="299"/>
      <c r="F816" s="915" t="s">
        <v>110</v>
      </c>
      <c r="G816" s="916"/>
      <c r="H816" s="916"/>
      <c r="I816" s="916"/>
      <c r="J816" s="916"/>
      <c r="K816" s="916"/>
      <c r="L816" s="917"/>
      <c r="M816" s="408">
        <f t="shared" si="187"/>
        <v>0</v>
      </c>
      <c r="N816" s="420">
        <f>M816*(1-'Annexe 1. Taux de référence'!$E$29)+N40*('Annexe 1. Taux de référence'!$E$29)</f>
        <v>0</v>
      </c>
      <c r="O816" s="422">
        <f>O40*'Annexe 1. Taux de référence'!$E29</f>
        <v>0</v>
      </c>
      <c r="P816" s="422">
        <f>P40*'Annexe 1. Taux de référence'!$E29</f>
        <v>0</v>
      </c>
      <c r="Q816" s="426">
        <f>Q40*'Annexe 1. Taux de référence'!$E29</f>
        <v>0</v>
      </c>
      <c r="R816" s="419">
        <f>R40*'Annexe 1. Taux de référence'!$E29</f>
        <v>0</v>
      </c>
      <c r="S816" s="422">
        <f>S40*'Annexe 1. Taux de référence'!$E29</f>
        <v>0</v>
      </c>
      <c r="T816" s="422">
        <f>T40*'Annexe 1. Taux de référence'!$E29</f>
        <v>0</v>
      </c>
      <c r="U816" s="422">
        <f>U40*'Annexe 1. Taux de référence'!$E29</f>
        <v>0</v>
      </c>
      <c r="V816" s="422">
        <f>V40*'Annexe 1. Taux de référence'!$E29</f>
        <v>0</v>
      </c>
      <c r="W816" s="422">
        <f>W40*'Annexe 1. Taux de référence'!$E29</f>
        <v>0</v>
      </c>
      <c r="X816" s="422">
        <f>X40*'Annexe 1. Taux de référence'!$E29</f>
        <v>0</v>
      </c>
      <c r="Y816" s="422">
        <f>Y40*'Annexe 1. Taux de référence'!$E29</f>
        <v>0</v>
      </c>
      <c r="Z816" s="422">
        <f>Z40*'Annexe 1. Taux de référence'!$E29</f>
        <v>0</v>
      </c>
      <c r="AA816" s="422">
        <f>AA40*'Annexe 1. Taux de référence'!$E29</f>
        <v>0</v>
      </c>
      <c r="AB816" s="422">
        <f>AB40*'Annexe 1. Taux de référence'!$E29</f>
        <v>0</v>
      </c>
      <c r="AC816" s="408">
        <f>M816-SUM(N816:AB816)</f>
        <v>0</v>
      </c>
      <c r="AD816" s="1766"/>
      <c r="AE816" s="1063"/>
      <c r="AF816" s="831"/>
      <c r="AG816" s="536"/>
      <c r="AH816" s="529"/>
      <c r="AI816" s="529"/>
      <c r="AJ816" s="529"/>
      <c r="AK816" s="529"/>
      <c r="AL816" s="529"/>
      <c r="AM816" s="529"/>
      <c r="AN816" s="529"/>
      <c r="AO816" s="529"/>
      <c r="AP816" s="529"/>
      <c r="AQ816" s="529"/>
      <c r="AR816" s="529"/>
      <c r="AS816" s="529"/>
      <c r="AT816" s="529"/>
      <c r="AU816" s="529"/>
      <c r="AV816" s="529"/>
      <c r="AW816" s="529"/>
      <c r="AX816" s="529"/>
      <c r="AY816" s="529"/>
      <c r="AZ816" s="529"/>
      <c r="BA816" s="529"/>
      <c r="BB816" s="529"/>
      <c r="BC816" s="529"/>
      <c r="BD816" s="529"/>
      <c r="BE816" s="529"/>
      <c r="BF816" s="529"/>
      <c r="BG816" s="529"/>
      <c r="BH816" s="529"/>
      <c r="BI816" s="529"/>
      <c r="BJ816" s="529"/>
      <c r="BK816" s="529"/>
      <c r="BL816" s="529"/>
      <c r="BM816" s="529"/>
      <c r="BN816" s="529"/>
      <c r="BO816" s="529"/>
      <c r="BP816" s="529"/>
      <c r="BQ816" s="529"/>
      <c r="BR816" s="529"/>
      <c r="BS816" s="529"/>
      <c r="BT816" s="529"/>
      <c r="BU816" s="529"/>
      <c r="BV816" s="529"/>
      <c r="BW816" s="529"/>
      <c r="BX816" s="529"/>
      <c r="BY816" s="529"/>
      <c r="BZ816" s="529"/>
      <c r="CA816" s="529"/>
      <c r="CB816" s="529"/>
      <c r="CC816" s="529"/>
      <c r="CD816" s="529"/>
      <c r="CE816" s="529"/>
      <c r="CF816" s="529"/>
      <c r="CG816" s="529"/>
      <c r="CH816" s="529"/>
      <c r="CI816" s="529"/>
      <c r="CJ816" s="529"/>
      <c r="CK816" s="529"/>
      <c r="CL816" s="529"/>
      <c r="CM816" s="529"/>
      <c r="CN816" s="529"/>
      <c r="CO816" s="529"/>
      <c r="CP816" s="529"/>
      <c r="CQ816" s="529"/>
    </row>
    <row r="817" spans="1:95" s="70" customFormat="1" ht="15" customHeight="1" outlineLevel="1" x14ac:dyDescent="0.2">
      <c r="A817" s="11">
        <v>137</v>
      </c>
      <c r="B817" s="300"/>
      <c r="C817" s="298"/>
      <c r="D817" s="298"/>
      <c r="E817" s="299"/>
      <c r="F817" s="859" t="s">
        <v>559</v>
      </c>
      <c r="G817" s="860"/>
      <c r="H817" s="860"/>
      <c r="I817" s="860"/>
      <c r="J817" s="860"/>
      <c r="K817" s="860"/>
      <c r="L817" s="861"/>
      <c r="M817" s="408">
        <f t="shared" si="187"/>
        <v>0</v>
      </c>
      <c r="N817" s="420">
        <f>M817*(1-'Annexe 1. Taux de référence'!$E30)+N41*('Annexe 1. Taux de référence'!$E30)</f>
        <v>0</v>
      </c>
      <c r="O817" s="422">
        <f>O41*'Annexe 1. Taux de référence'!$E30</f>
        <v>0</v>
      </c>
      <c r="P817" s="422">
        <f>P41*'Annexe 1. Taux de référence'!$E30</f>
        <v>0</v>
      </c>
      <c r="Q817" s="426">
        <f>Q41*'Annexe 1. Taux de référence'!$E30</f>
        <v>0</v>
      </c>
      <c r="R817" s="419">
        <f>R41*'Annexe 1. Taux de référence'!$E30</f>
        <v>0</v>
      </c>
      <c r="S817" s="422">
        <f>S41*'Annexe 1. Taux de référence'!$E30</f>
        <v>0</v>
      </c>
      <c r="T817" s="422">
        <f>T41*'Annexe 1. Taux de référence'!$E30</f>
        <v>0</v>
      </c>
      <c r="U817" s="422">
        <f>U41*'Annexe 1. Taux de référence'!$E30</f>
        <v>0</v>
      </c>
      <c r="V817" s="422">
        <f>V41*'Annexe 1. Taux de référence'!$E30</f>
        <v>0</v>
      </c>
      <c r="W817" s="422">
        <f>W41*'Annexe 1. Taux de référence'!$E30</f>
        <v>0</v>
      </c>
      <c r="X817" s="422">
        <f>X41*'Annexe 1. Taux de référence'!$E30</f>
        <v>0</v>
      </c>
      <c r="Y817" s="422">
        <f>Y41*'Annexe 1. Taux de référence'!$E30</f>
        <v>0</v>
      </c>
      <c r="Z817" s="422">
        <f>Z41*'Annexe 1. Taux de référence'!$E30</f>
        <v>0</v>
      </c>
      <c r="AA817" s="422">
        <f>AA41*'Annexe 1. Taux de référence'!$E30</f>
        <v>0</v>
      </c>
      <c r="AB817" s="422">
        <f>AB41*'Annexe 1. Taux de référence'!$E30</f>
        <v>0</v>
      </c>
      <c r="AC817" s="408">
        <f>M817-SUM(N817:AB817)</f>
        <v>0</v>
      </c>
      <c r="AD817" s="1766"/>
      <c r="AE817" s="1063"/>
      <c r="AF817" s="831"/>
      <c r="AG817" s="536"/>
      <c r="AH817" s="529"/>
      <c r="AI817" s="529"/>
      <c r="AJ817" s="529"/>
      <c r="AK817" s="529"/>
      <c r="AL817" s="529"/>
      <c r="AM817" s="529"/>
      <c r="AN817" s="529"/>
      <c r="AO817" s="529"/>
      <c r="AP817" s="529"/>
      <c r="AQ817" s="529"/>
      <c r="AR817" s="529"/>
      <c r="AS817" s="529"/>
      <c r="AT817" s="529"/>
      <c r="AU817" s="529"/>
      <c r="AV817" s="529"/>
      <c r="AW817" s="529"/>
      <c r="AX817" s="529"/>
      <c r="AY817" s="529"/>
      <c r="AZ817" s="529"/>
      <c r="BA817" s="529"/>
      <c r="BB817" s="529"/>
      <c r="BC817" s="529"/>
      <c r="BD817" s="529"/>
      <c r="BE817" s="529"/>
      <c r="BF817" s="529"/>
      <c r="BG817" s="529"/>
      <c r="BH817" s="529"/>
      <c r="BI817" s="529"/>
      <c r="BJ817" s="529"/>
      <c r="BK817" s="529"/>
      <c r="BL817" s="529"/>
      <c r="BM817" s="529"/>
      <c r="BN817" s="529"/>
      <c r="BO817" s="529"/>
      <c r="BP817" s="529"/>
      <c r="BQ817" s="529"/>
      <c r="BR817" s="529"/>
      <c r="BS817" s="529"/>
      <c r="BT817" s="529"/>
      <c r="BU817" s="529"/>
      <c r="BV817" s="529"/>
      <c r="BW817" s="529"/>
      <c r="BX817" s="529"/>
      <c r="BY817" s="529"/>
      <c r="BZ817" s="529"/>
      <c r="CA817" s="529"/>
      <c r="CB817" s="529"/>
      <c r="CC817" s="529"/>
      <c r="CD817" s="529"/>
      <c r="CE817" s="529"/>
      <c r="CF817" s="529"/>
      <c r="CG817" s="529"/>
      <c r="CH817" s="529"/>
      <c r="CI817" s="529"/>
      <c r="CJ817" s="529"/>
      <c r="CK817" s="529"/>
      <c r="CL817" s="529"/>
      <c r="CM817" s="529"/>
      <c r="CN817" s="529"/>
      <c r="CO817" s="529"/>
      <c r="CP817" s="529"/>
      <c r="CQ817" s="529"/>
    </row>
    <row r="818" spans="1:95" s="70" customFormat="1" ht="15" customHeight="1" outlineLevel="1" x14ac:dyDescent="0.2">
      <c r="A818" s="11">
        <v>138</v>
      </c>
      <c r="B818" s="300"/>
      <c r="C818" s="298"/>
      <c r="D818" s="298"/>
      <c r="E818" s="853" t="s">
        <v>18</v>
      </c>
      <c r="F818" s="854"/>
      <c r="G818" s="854"/>
      <c r="H818" s="854"/>
      <c r="I818" s="854"/>
      <c r="J818" s="854"/>
      <c r="K818" s="854"/>
      <c r="L818" s="855"/>
      <c r="M818" s="407">
        <f>SUBTOTAL(9,M819:M821)</f>
        <v>0</v>
      </c>
      <c r="N818" s="410">
        <f t="shared" ref="N818:AC818" si="188">SUBTOTAL(9,N819:N821)</f>
        <v>0</v>
      </c>
      <c r="O818" s="414">
        <f t="shared" si="188"/>
        <v>0</v>
      </c>
      <c r="P818" s="413">
        <f t="shared" si="188"/>
        <v>0</v>
      </c>
      <c r="Q818" s="424">
        <f t="shared" si="188"/>
        <v>0</v>
      </c>
      <c r="R818" s="410">
        <f t="shared" si="188"/>
        <v>0</v>
      </c>
      <c r="S818" s="413">
        <f t="shared" si="188"/>
        <v>0</v>
      </c>
      <c r="T818" s="414">
        <f t="shared" si="188"/>
        <v>0</v>
      </c>
      <c r="U818" s="413">
        <f t="shared" si="188"/>
        <v>0</v>
      </c>
      <c r="V818" s="414">
        <f t="shared" si="188"/>
        <v>0</v>
      </c>
      <c r="W818" s="413">
        <f t="shared" si="188"/>
        <v>0</v>
      </c>
      <c r="X818" s="414">
        <f t="shared" si="188"/>
        <v>0</v>
      </c>
      <c r="Y818" s="413">
        <f t="shared" si="188"/>
        <v>0</v>
      </c>
      <c r="Z818" s="414">
        <f t="shared" si="188"/>
        <v>0</v>
      </c>
      <c r="AA818" s="413">
        <f t="shared" si="188"/>
        <v>0</v>
      </c>
      <c r="AB818" s="424">
        <f t="shared" si="188"/>
        <v>0</v>
      </c>
      <c r="AC818" s="407">
        <f t="shared" si="188"/>
        <v>0</v>
      </c>
      <c r="AD818" s="1766"/>
      <c r="AE818" s="1063"/>
      <c r="AF818" s="831"/>
      <c r="AG818" s="536"/>
      <c r="AH818" s="529"/>
      <c r="AI818" s="529"/>
      <c r="AJ818" s="529"/>
      <c r="AK818" s="529"/>
      <c r="AL818" s="529"/>
      <c r="AM818" s="529"/>
      <c r="AN818" s="529"/>
      <c r="AO818" s="529"/>
      <c r="AP818" s="529"/>
      <c r="AQ818" s="529"/>
      <c r="AR818" s="529"/>
      <c r="AS818" s="529"/>
      <c r="AT818" s="529"/>
      <c r="AU818" s="529"/>
      <c r="AV818" s="529"/>
      <c r="AW818" s="529"/>
      <c r="AX818" s="529"/>
      <c r="AY818" s="529"/>
      <c r="AZ818" s="529"/>
      <c r="BA818" s="529"/>
      <c r="BB818" s="529"/>
      <c r="BC818" s="529"/>
      <c r="BD818" s="529"/>
      <c r="BE818" s="529"/>
      <c r="BF818" s="529"/>
      <c r="BG818" s="529"/>
      <c r="BH818" s="529"/>
      <c r="BI818" s="529"/>
      <c r="BJ818" s="529"/>
      <c r="BK818" s="529"/>
      <c r="BL818" s="529"/>
      <c r="BM818" s="529"/>
      <c r="BN818" s="529"/>
      <c r="BO818" s="529"/>
      <c r="BP818" s="529"/>
      <c r="BQ818" s="529"/>
      <c r="BR818" s="529"/>
      <c r="BS818" s="529"/>
      <c r="BT818" s="529"/>
      <c r="BU818" s="529"/>
      <c r="BV818" s="529"/>
      <c r="BW818" s="529"/>
      <c r="BX818" s="529"/>
      <c r="BY818" s="529"/>
      <c r="BZ818" s="529"/>
      <c r="CA818" s="529"/>
      <c r="CB818" s="529"/>
      <c r="CC818" s="529"/>
      <c r="CD818" s="529"/>
      <c r="CE818" s="529"/>
      <c r="CF818" s="529"/>
      <c r="CG818" s="529"/>
      <c r="CH818" s="529"/>
      <c r="CI818" s="529"/>
      <c r="CJ818" s="529"/>
      <c r="CK818" s="529"/>
      <c r="CL818" s="529"/>
      <c r="CM818" s="529"/>
      <c r="CN818" s="529"/>
      <c r="CO818" s="529"/>
      <c r="CP818" s="529"/>
      <c r="CQ818" s="529"/>
    </row>
    <row r="819" spans="1:95" s="70" customFormat="1" ht="15" customHeight="1" outlineLevel="1" x14ac:dyDescent="0.2">
      <c r="A819" s="11">
        <v>139</v>
      </c>
      <c r="B819" s="300"/>
      <c r="C819" s="298"/>
      <c r="D819" s="298"/>
      <c r="E819" s="299"/>
      <c r="F819" s="856" t="s">
        <v>114</v>
      </c>
      <c r="G819" s="857"/>
      <c r="H819" s="857"/>
      <c r="I819" s="857"/>
      <c r="J819" s="857"/>
      <c r="K819" s="857"/>
      <c r="L819" s="858"/>
      <c r="M819" s="408">
        <f t="shared" ref="M819:M821" si="189">M43</f>
        <v>0</v>
      </c>
      <c r="N819" s="420">
        <f>M819*(1-'Annexe 1. Taux de référence'!$E32)+N43*('Annexe 1. Taux de référence'!$E32)</f>
        <v>0</v>
      </c>
      <c r="O819" s="422">
        <f>O43*'Annexe 1. Taux de référence'!$E32</f>
        <v>0</v>
      </c>
      <c r="P819" s="422">
        <f>P43*'Annexe 1. Taux de référence'!$E32</f>
        <v>0</v>
      </c>
      <c r="Q819" s="426">
        <f>Q43*'Annexe 1. Taux de référence'!$E32</f>
        <v>0</v>
      </c>
      <c r="R819" s="419">
        <f>R43*'Annexe 1. Taux de référence'!$E32</f>
        <v>0</v>
      </c>
      <c r="S819" s="422">
        <f>S43*'Annexe 1. Taux de référence'!$E32</f>
        <v>0</v>
      </c>
      <c r="T819" s="422">
        <f>T43*'Annexe 1. Taux de référence'!$E32</f>
        <v>0</v>
      </c>
      <c r="U819" s="422">
        <f>U43*'Annexe 1. Taux de référence'!$E32</f>
        <v>0</v>
      </c>
      <c r="V819" s="422">
        <f>V43*'Annexe 1. Taux de référence'!$E32</f>
        <v>0</v>
      </c>
      <c r="W819" s="422">
        <f>W43*'Annexe 1. Taux de référence'!$E32</f>
        <v>0</v>
      </c>
      <c r="X819" s="422">
        <f>X43*'Annexe 1. Taux de référence'!$E32</f>
        <v>0</v>
      </c>
      <c r="Y819" s="422">
        <f>Y43*'Annexe 1. Taux de référence'!$E32</f>
        <v>0</v>
      </c>
      <c r="Z819" s="422">
        <f>Z43*'Annexe 1. Taux de référence'!$E32</f>
        <v>0</v>
      </c>
      <c r="AA819" s="422">
        <f>AA43*'Annexe 1. Taux de référence'!$E32</f>
        <v>0</v>
      </c>
      <c r="AB819" s="422">
        <f>AB43*'Annexe 1. Taux de référence'!$E32</f>
        <v>0</v>
      </c>
      <c r="AC819" s="408">
        <f>M819-SUM(N819:AB819)</f>
        <v>0</v>
      </c>
      <c r="AD819" s="1766"/>
      <c r="AE819" s="1063"/>
      <c r="AF819" s="831"/>
      <c r="AG819" s="536"/>
      <c r="AH819" s="529"/>
      <c r="AI819" s="529"/>
      <c r="AJ819" s="529"/>
      <c r="AK819" s="529"/>
      <c r="AL819" s="529"/>
      <c r="AM819" s="529"/>
      <c r="AN819" s="529"/>
      <c r="AO819" s="529"/>
      <c r="AP819" s="529"/>
      <c r="AQ819" s="529"/>
      <c r="AR819" s="529"/>
      <c r="AS819" s="529"/>
      <c r="AT819" s="529"/>
      <c r="AU819" s="529"/>
      <c r="AV819" s="529"/>
      <c r="AW819" s="529"/>
      <c r="AX819" s="529"/>
      <c r="AY819" s="529"/>
      <c r="AZ819" s="529"/>
      <c r="BA819" s="529"/>
      <c r="BB819" s="529"/>
      <c r="BC819" s="529"/>
      <c r="BD819" s="529"/>
      <c r="BE819" s="529"/>
      <c r="BF819" s="529"/>
      <c r="BG819" s="529"/>
      <c r="BH819" s="529"/>
      <c r="BI819" s="529"/>
      <c r="BJ819" s="529"/>
      <c r="BK819" s="529"/>
      <c r="BL819" s="529"/>
      <c r="BM819" s="529"/>
      <c r="BN819" s="529"/>
      <c r="BO819" s="529"/>
      <c r="BP819" s="529"/>
      <c r="BQ819" s="529"/>
      <c r="BR819" s="529"/>
      <c r="BS819" s="529"/>
      <c r="BT819" s="529"/>
      <c r="BU819" s="529"/>
      <c r="BV819" s="529"/>
      <c r="BW819" s="529"/>
      <c r="BX819" s="529"/>
      <c r="BY819" s="529"/>
      <c r="BZ819" s="529"/>
      <c r="CA819" s="529"/>
      <c r="CB819" s="529"/>
      <c r="CC819" s="529"/>
      <c r="CD819" s="529"/>
      <c r="CE819" s="529"/>
      <c r="CF819" s="529"/>
      <c r="CG819" s="529"/>
      <c r="CH819" s="529"/>
      <c r="CI819" s="529"/>
      <c r="CJ819" s="529"/>
      <c r="CK819" s="529"/>
      <c r="CL819" s="529"/>
      <c r="CM819" s="529"/>
      <c r="CN819" s="529"/>
      <c r="CO819" s="529"/>
      <c r="CP819" s="529"/>
      <c r="CQ819" s="529"/>
    </row>
    <row r="820" spans="1:95" s="70" customFormat="1" ht="15" customHeight="1" outlineLevel="1" x14ac:dyDescent="0.2">
      <c r="A820" s="11">
        <v>140</v>
      </c>
      <c r="B820" s="300"/>
      <c r="C820" s="298"/>
      <c r="D820" s="298"/>
      <c r="E820" s="299"/>
      <c r="F820" s="915" t="s">
        <v>115</v>
      </c>
      <c r="G820" s="916"/>
      <c r="H820" s="916"/>
      <c r="I820" s="916"/>
      <c r="J820" s="916"/>
      <c r="K820" s="916"/>
      <c r="L820" s="917"/>
      <c r="M820" s="408">
        <f t="shared" si="189"/>
        <v>0</v>
      </c>
      <c r="N820" s="420">
        <f>M820*(1-'Annexe 1. Taux de référence'!$E33)+N44*('Annexe 1. Taux de référence'!$E33)</f>
        <v>0</v>
      </c>
      <c r="O820" s="422">
        <f>O44*'Annexe 1. Taux de référence'!$E33</f>
        <v>0</v>
      </c>
      <c r="P820" s="422">
        <f>P44*'Annexe 1. Taux de référence'!$E33</f>
        <v>0</v>
      </c>
      <c r="Q820" s="426">
        <f>Q44*'Annexe 1. Taux de référence'!$E33</f>
        <v>0</v>
      </c>
      <c r="R820" s="419">
        <f>R44*'Annexe 1. Taux de référence'!$E33</f>
        <v>0</v>
      </c>
      <c r="S820" s="422">
        <f>S44*'Annexe 1. Taux de référence'!$E33</f>
        <v>0</v>
      </c>
      <c r="T820" s="422">
        <f>T44*'Annexe 1. Taux de référence'!$E33</f>
        <v>0</v>
      </c>
      <c r="U820" s="422">
        <f>U44*'Annexe 1. Taux de référence'!$E33</f>
        <v>0</v>
      </c>
      <c r="V820" s="422">
        <f>V44*'Annexe 1. Taux de référence'!$E33</f>
        <v>0</v>
      </c>
      <c r="W820" s="422">
        <f>W44*'Annexe 1. Taux de référence'!$E33</f>
        <v>0</v>
      </c>
      <c r="X820" s="422">
        <f>X44*'Annexe 1. Taux de référence'!$E33</f>
        <v>0</v>
      </c>
      <c r="Y820" s="422">
        <f>Y44*'Annexe 1. Taux de référence'!$E33</f>
        <v>0</v>
      </c>
      <c r="Z820" s="422">
        <f>Z44*'Annexe 1. Taux de référence'!$E33</f>
        <v>0</v>
      </c>
      <c r="AA820" s="422">
        <f>AA44*'Annexe 1. Taux de référence'!$E33</f>
        <v>0</v>
      </c>
      <c r="AB820" s="422">
        <f>AB44*'Annexe 1. Taux de référence'!$E33</f>
        <v>0</v>
      </c>
      <c r="AC820" s="408">
        <f>M820-SUM(N820:AB820)</f>
        <v>0</v>
      </c>
      <c r="AD820" s="1766"/>
      <c r="AE820" s="1063"/>
      <c r="AF820" s="831"/>
      <c r="AG820" s="536"/>
      <c r="AH820" s="529"/>
      <c r="AI820" s="529"/>
      <c r="AJ820" s="529"/>
      <c r="AK820" s="529"/>
      <c r="AL820" s="529"/>
      <c r="AM820" s="529"/>
      <c r="AN820" s="529"/>
      <c r="AO820" s="529"/>
      <c r="AP820" s="529"/>
      <c r="AQ820" s="529"/>
      <c r="AR820" s="529"/>
      <c r="AS820" s="529"/>
      <c r="AT820" s="529"/>
      <c r="AU820" s="529"/>
      <c r="AV820" s="529"/>
      <c r="AW820" s="529"/>
      <c r="AX820" s="529"/>
      <c r="AY820" s="529"/>
      <c r="AZ820" s="529"/>
      <c r="BA820" s="529"/>
      <c r="BB820" s="529"/>
      <c r="BC820" s="529"/>
      <c r="BD820" s="529"/>
      <c r="BE820" s="529"/>
      <c r="BF820" s="529"/>
      <c r="BG820" s="529"/>
      <c r="BH820" s="529"/>
      <c r="BI820" s="529"/>
      <c r="BJ820" s="529"/>
      <c r="BK820" s="529"/>
      <c r="BL820" s="529"/>
      <c r="BM820" s="529"/>
      <c r="BN820" s="529"/>
      <c r="BO820" s="529"/>
      <c r="BP820" s="529"/>
      <c r="BQ820" s="529"/>
      <c r="BR820" s="529"/>
      <c r="BS820" s="529"/>
      <c r="BT820" s="529"/>
      <c r="BU820" s="529"/>
      <c r="BV820" s="529"/>
      <c r="BW820" s="529"/>
      <c r="BX820" s="529"/>
      <c r="BY820" s="529"/>
      <c r="BZ820" s="529"/>
      <c r="CA820" s="529"/>
      <c r="CB820" s="529"/>
      <c r="CC820" s="529"/>
      <c r="CD820" s="529"/>
      <c r="CE820" s="529"/>
      <c r="CF820" s="529"/>
      <c r="CG820" s="529"/>
      <c r="CH820" s="529"/>
      <c r="CI820" s="529"/>
      <c r="CJ820" s="529"/>
      <c r="CK820" s="529"/>
      <c r="CL820" s="529"/>
      <c r="CM820" s="529"/>
      <c r="CN820" s="529"/>
      <c r="CO820" s="529"/>
      <c r="CP820" s="529"/>
      <c r="CQ820" s="529"/>
    </row>
    <row r="821" spans="1:95" s="70" customFormat="1" ht="15" customHeight="1" outlineLevel="1" x14ac:dyDescent="0.2">
      <c r="A821" s="11">
        <v>141</v>
      </c>
      <c r="B821" s="300"/>
      <c r="C821" s="298"/>
      <c r="D821" s="298"/>
      <c r="E821" s="299"/>
      <c r="F821" s="859" t="s">
        <v>558</v>
      </c>
      <c r="G821" s="860"/>
      <c r="H821" s="860"/>
      <c r="I821" s="860"/>
      <c r="J821" s="860"/>
      <c r="K821" s="860"/>
      <c r="L821" s="861"/>
      <c r="M821" s="408">
        <f t="shared" si="189"/>
        <v>0</v>
      </c>
      <c r="N821" s="420">
        <f>M821*(1-'Annexe 1. Taux de référence'!$E34)+N45*('Annexe 1. Taux de référence'!$E34)</f>
        <v>0</v>
      </c>
      <c r="O821" s="422">
        <f>O45*'Annexe 1. Taux de référence'!$E34</f>
        <v>0</v>
      </c>
      <c r="P821" s="422">
        <f>P45*'Annexe 1. Taux de référence'!$E34</f>
        <v>0</v>
      </c>
      <c r="Q821" s="426">
        <f>Q45*'Annexe 1. Taux de référence'!$E34</f>
        <v>0</v>
      </c>
      <c r="R821" s="419">
        <f>R45*'Annexe 1. Taux de référence'!$E34</f>
        <v>0</v>
      </c>
      <c r="S821" s="422">
        <f>S45*'Annexe 1. Taux de référence'!$E34</f>
        <v>0</v>
      </c>
      <c r="T821" s="422">
        <f>T45*'Annexe 1. Taux de référence'!$E34</f>
        <v>0</v>
      </c>
      <c r="U821" s="422">
        <f>U45*'Annexe 1. Taux de référence'!$E34</f>
        <v>0</v>
      </c>
      <c r="V821" s="422">
        <f>V45*'Annexe 1. Taux de référence'!$E34</f>
        <v>0</v>
      </c>
      <c r="W821" s="422">
        <f>W45*'Annexe 1. Taux de référence'!$E34</f>
        <v>0</v>
      </c>
      <c r="X821" s="422">
        <f>X45*'Annexe 1. Taux de référence'!$E34</f>
        <v>0</v>
      </c>
      <c r="Y821" s="422">
        <f>Y45*'Annexe 1. Taux de référence'!$E34</f>
        <v>0</v>
      </c>
      <c r="Z821" s="422">
        <f>Z45*'Annexe 1. Taux de référence'!$E34</f>
        <v>0</v>
      </c>
      <c r="AA821" s="422">
        <f>AA45*'Annexe 1. Taux de référence'!$E34</f>
        <v>0</v>
      </c>
      <c r="AB821" s="422">
        <f>AB45*'Annexe 1. Taux de référence'!$E34</f>
        <v>0</v>
      </c>
      <c r="AC821" s="408">
        <f>M821-SUM(N821:AB821)</f>
        <v>0</v>
      </c>
      <c r="AD821" s="1767"/>
      <c r="AE821" s="834"/>
      <c r="AF821" s="834"/>
      <c r="AG821" s="536"/>
      <c r="AH821" s="529"/>
      <c r="AI821" s="529"/>
      <c r="AJ821" s="529"/>
      <c r="AK821" s="529"/>
      <c r="AL821" s="529"/>
      <c r="AM821" s="529"/>
      <c r="AN821" s="529"/>
      <c r="AO821" s="529"/>
      <c r="AP821" s="529"/>
      <c r="AQ821" s="529"/>
      <c r="AR821" s="529"/>
      <c r="AS821" s="529"/>
      <c r="AT821" s="529"/>
      <c r="AU821" s="529"/>
      <c r="AV821" s="529"/>
      <c r="AW821" s="529"/>
      <c r="AX821" s="529"/>
      <c r="AY821" s="529"/>
      <c r="AZ821" s="529"/>
      <c r="BA821" s="529"/>
      <c r="BB821" s="529"/>
      <c r="BC821" s="529"/>
      <c r="BD821" s="529"/>
      <c r="BE821" s="529"/>
      <c r="BF821" s="529"/>
      <c r="BG821" s="529"/>
      <c r="BH821" s="529"/>
      <c r="BI821" s="529"/>
      <c r="BJ821" s="529"/>
      <c r="BK821" s="529"/>
      <c r="BL821" s="529"/>
      <c r="BM821" s="529"/>
      <c r="BN821" s="529"/>
      <c r="BO821" s="529"/>
      <c r="BP821" s="529"/>
      <c r="BQ821" s="529"/>
      <c r="BR821" s="529"/>
      <c r="BS821" s="529"/>
      <c r="BT821" s="529"/>
      <c r="BU821" s="529"/>
      <c r="BV821" s="529"/>
      <c r="BW821" s="529"/>
      <c r="BX821" s="529"/>
      <c r="BY821" s="529"/>
      <c r="BZ821" s="529"/>
      <c r="CA821" s="529"/>
      <c r="CB821" s="529"/>
      <c r="CC821" s="529"/>
      <c r="CD821" s="529"/>
      <c r="CE821" s="529"/>
      <c r="CF821" s="529"/>
      <c r="CG821" s="529"/>
      <c r="CH821" s="529"/>
      <c r="CI821" s="529"/>
      <c r="CJ821" s="529"/>
      <c r="CK821" s="529"/>
      <c r="CL821" s="529"/>
      <c r="CM821" s="529"/>
      <c r="CN821" s="529"/>
      <c r="CO821" s="529"/>
      <c r="CP821" s="529"/>
      <c r="CQ821" s="529"/>
    </row>
    <row r="822" spans="1:95" s="70" customFormat="1" ht="15" customHeight="1" outlineLevel="1" x14ac:dyDescent="0.2">
      <c r="A822" s="11">
        <v>142</v>
      </c>
      <c r="B822" s="300"/>
      <c r="C822" s="298"/>
      <c r="D822" s="844" t="s">
        <v>22</v>
      </c>
      <c r="E822" s="845"/>
      <c r="F822" s="845"/>
      <c r="G822" s="845"/>
      <c r="H822" s="845"/>
      <c r="I822" s="845"/>
      <c r="J822" s="845"/>
      <c r="K822" s="845"/>
      <c r="L822" s="845"/>
      <c r="M822" s="845"/>
      <c r="N822" s="845"/>
      <c r="O822" s="845"/>
      <c r="P822" s="845"/>
      <c r="Q822" s="845"/>
      <c r="R822" s="845"/>
      <c r="S822" s="845"/>
      <c r="T822" s="845"/>
      <c r="U822" s="845"/>
      <c r="V822" s="845"/>
      <c r="W822" s="845"/>
      <c r="X822" s="845"/>
      <c r="Y822" s="845"/>
      <c r="Z822" s="845"/>
      <c r="AA822" s="845"/>
      <c r="AB822" s="845"/>
      <c r="AC822" s="845"/>
      <c r="AD822" s="845"/>
      <c r="AE822" s="845"/>
      <c r="AF822" s="845"/>
      <c r="AG822" s="536"/>
      <c r="AH822" s="529"/>
      <c r="AI822" s="529"/>
      <c r="AJ822" s="529"/>
      <c r="AK822" s="529"/>
      <c r="AL822" s="529"/>
      <c r="AM822" s="529"/>
      <c r="AN822" s="529"/>
      <c r="AO822" s="529"/>
      <c r="AP822" s="529"/>
      <c r="AQ822" s="529"/>
      <c r="AR822" s="529"/>
      <c r="AS822" s="529"/>
      <c r="AT822" s="529"/>
      <c r="AU822" s="529"/>
      <c r="AV822" s="529"/>
      <c r="AW822" s="529"/>
      <c r="AX822" s="529"/>
      <c r="AY822" s="529"/>
      <c r="AZ822" s="529"/>
      <c r="BA822" s="529"/>
      <c r="BB822" s="529"/>
      <c r="BC822" s="529"/>
      <c r="BD822" s="529"/>
      <c r="BE822" s="529"/>
      <c r="BF822" s="529"/>
      <c r="BG822" s="529"/>
      <c r="BH822" s="529"/>
      <c r="BI822" s="529"/>
      <c r="BJ822" s="529"/>
      <c r="BK822" s="529"/>
      <c r="BL822" s="529"/>
      <c r="BM822" s="529"/>
      <c r="BN822" s="529"/>
      <c r="BO822" s="529"/>
      <c r="BP822" s="529"/>
      <c r="BQ822" s="529"/>
      <c r="BR822" s="529"/>
      <c r="BS822" s="529"/>
      <c r="BT822" s="529"/>
      <c r="BU822" s="529"/>
      <c r="BV822" s="529"/>
      <c r="BW822" s="529"/>
      <c r="BX822" s="529"/>
      <c r="BY822" s="529"/>
      <c r="BZ822" s="529"/>
      <c r="CA822" s="529"/>
      <c r="CB822" s="529"/>
      <c r="CC822" s="529"/>
      <c r="CD822" s="529"/>
      <c r="CE822" s="529"/>
      <c r="CF822" s="529"/>
      <c r="CG822" s="529"/>
      <c r="CH822" s="529"/>
      <c r="CI822" s="529"/>
      <c r="CJ822" s="529"/>
      <c r="CK822" s="529"/>
      <c r="CL822" s="529"/>
      <c r="CM822" s="529"/>
      <c r="CN822" s="529"/>
      <c r="CO822" s="529"/>
      <c r="CP822" s="529"/>
      <c r="CQ822" s="529"/>
    </row>
    <row r="823" spans="1:95" s="70" customFormat="1" ht="15" customHeight="1" outlineLevel="1" x14ac:dyDescent="0.2">
      <c r="A823" s="11">
        <v>143</v>
      </c>
      <c r="B823" s="300"/>
      <c r="C823" s="298"/>
      <c r="D823" s="298"/>
      <c r="E823" s="918" t="s">
        <v>118</v>
      </c>
      <c r="F823" s="919"/>
      <c r="G823" s="919"/>
      <c r="H823" s="919"/>
      <c r="I823" s="919"/>
      <c r="J823" s="919"/>
      <c r="K823" s="919"/>
      <c r="L823" s="920"/>
      <c r="M823" s="407">
        <f>SUBTOTAL(9,M824:M825)</f>
        <v>0</v>
      </c>
      <c r="N823" s="410">
        <f t="shared" ref="N823:AC823" si="190">SUBTOTAL(9,N824:N825)</f>
        <v>0</v>
      </c>
      <c r="O823" s="414">
        <f t="shared" si="190"/>
        <v>0</v>
      </c>
      <c r="P823" s="413">
        <f t="shared" si="190"/>
        <v>0</v>
      </c>
      <c r="Q823" s="415">
        <f t="shared" si="190"/>
        <v>0</v>
      </c>
      <c r="R823" s="410">
        <f t="shared" si="190"/>
        <v>0</v>
      </c>
      <c r="S823" s="413">
        <f t="shared" si="190"/>
        <v>0</v>
      </c>
      <c r="T823" s="414">
        <f t="shared" si="190"/>
        <v>0</v>
      </c>
      <c r="U823" s="413">
        <f t="shared" si="190"/>
        <v>0</v>
      </c>
      <c r="V823" s="414">
        <f t="shared" si="190"/>
        <v>0</v>
      </c>
      <c r="W823" s="413">
        <f t="shared" si="190"/>
        <v>0</v>
      </c>
      <c r="X823" s="414">
        <f t="shared" si="190"/>
        <v>0</v>
      </c>
      <c r="Y823" s="413">
        <f t="shared" si="190"/>
        <v>0</v>
      </c>
      <c r="Z823" s="414">
        <f t="shared" si="190"/>
        <v>0</v>
      </c>
      <c r="AA823" s="413">
        <f t="shared" si="190"/>
        <v>0</v>
      </c>
      <c r="AB823" s="424">
        <f t="shared" si="190"/>
        <v>0</v>
      </c>
      <c r="AC823" s="407">
        <f t="shared" si="190"/>
        <v>0</v>
      </c>
      <c r="AD823" s="1808"/>
      <c r="AE823" s="828"/>
      <c r="AF823" s="828"/>
      <c r="AG823" s="536"/>
      <c r="AH823" s="529"/>
      <c r="AI823" s="529"/>
      <c r="AJ823" s="529"/>
      <c r="AK823" s="529"/>
      <c r="AL823" s="529"/>
      <c r="AM823" s="529"/>
      <c r="AN823" s="529"/>
      <c r="AO823" s="529"/>
      <c r="AP823" s="529"/>
      <c r="AQ823" s="529"/>
      <c r="AR823" s="529"/>
      <c r="AS823" s="529"/>
      <c r="AT823" s="529"/>
      <c r="AU823" s="529"/>
      <c r="AV823" s="529"/>
      <c r="AW823" s="529"/>
      <c r="AX823" s="529"/>
      <c r="AY823" s="529"/>
      <c r="AZ823" s="529"/>
      <c r="BA823" s="529"/>
      <c r="BB823" s="529"/>
      <c r="BC823" s="529"/>
      <c r="BD823" s="529"/>
      <c r="BE823" s="529"/>
      <c r="BF823" s="529"/>
      <c r="BG823" s="529"/>
      <c r="BH823" s="529"/>
      <c r="BI823" s="529"/>
      <c r="BJ823" s="529"/>
      <c r="BK823" s="529"/>
      <c r="BL823" s="529"/>
      <c r="BM823" s="529"/>
      <c r="BN823" s="529"/>
      <c r="BO823" s="529"/>
      <c r="BP823" s="529"/>
      <c r="BQ823" s="529"/>
      <c r="BR823" s="529"/>
      <c r="BS823" s="529"/>
      <c r="BT823" s="529"/>
      <c r="BU823" s="529"/>
      <c r="BV823" s="529"/>
      <c r="BW823" s="529"/>
      <c r="BX823" s="529"/>
      <c r="BY823" s="529"/>
      <c r="BZ823" s="529"/>
      <c r="CA823" s="529"/>
      <c r="CB823" s="529"/>
      <c r="CC823" s="529"/>
      <c r="CD823" s="529"/>
      <c r="CE823" s="529"/>
      <c r="CF823" s="529"/>
      <c r="CG823" s="529"/>
      <c r="CH823" s="529"/>
      <c r="CI823" s="529"/>
      <c r="CJ823" s="529"/>
      <c r="CK823" s="529"/>
      <c r="CL823" s="529"/>
      <c r="CM823" s="529"/>
      <c r="CN823" s="529"/>
      <c r="CO823" s="529"/>
      <c r="CP823" s="529"/>
      <c r="CQ823" s="529"/>
    </row>
    <row r="824" spans="1:95" s="70" customFormat="1" ht="15" customHeight="1" outlineLevel="1" x14ac:dyDescent="0.2">
      <c r="A824" s="11">
        <v>144</v>
      </c>
      <c r="B824" s="300"/>
      <c r="C824" s="298"/>
      <c r="D824" s="298"/>
      <c r="E824" s="299"/>
      <c r="F824" s="856" t="s">
        <v>124</v>
      </c>
      <c r="G824" s="857"/>
      <c r="H824" s="857"/>
      <c r="I824" s="857"/>
      <c r="J824" s="857"/>
      <c r="K824" s="857"/>
      <c r="L824" s="858"/>
      <c r="M824" s="408">
        <f t="shared" ref="M824:M825" si="191">M48</f>
        <v>0</v>
      </c>
      <c r="N824" s="420">
        <f>M824*(1-'Annexe 1. Taux de référence'!$E37)+N48*('Annexe 1. Taux de référence'!$E37)</f>
        <v>0</v>
      </c>
      <c r="O824" s="422">
        <f>O48*'Annexe 1. Taux de référence'!$E37</f>
        <v>0</v>
      </c>
      <c r="P824" s="422">
        <f>P48*'Annexe 1. Taux de référence'!$E37</f>
        <v>0</v>
      </c>
      <c r="Q824" s="421">
        <f>Q48*'Annexe 1. Taux de référence'!$E37</f>
        <v>0</v>
      </c>
      <c r="R824" s="419">
        <f>R48*'Annexe 1. Taux de référence'!$E37</f>
        <v>0</v>
      </c>
      <c r="S824" s="422">
        <f>S48*'Annexe 1. Taux de référence'!$E37</f>
        <v>0</v>
      </c>
      <c r="T824" s="422">
        <f>T48*'Annexe 1. Taux de référence'!$E37</f>
        <v>0</v>
      </c>
      <c r="U824" s="422">
        <f>U48*'Annexe 1. Taux de référence'!$E37</f>
        <v>0</v>
      </c>
      <c r="V824" s="422">
        <f>V48*'Annexe 1. Taux de référence'!$E37</f>
        <v>0</v>
      </c>
      <c r="W824" s="422">
        <f>W48*'Annexe 1. Taux de référence'!$E37</f>
        <v>0</v>
      </c>
      <c r="X824" s="422">
        <f>X48*'Annexe 1. Taux de référence'!$E37</f>
        <v>0</v>
      </c>
      <c r="Y824" s="422">
        <f>Y48*'Annexe 1. Taux de référence'!$E37</f>
        <v>0</v>
      </c>
      <c r="Z824" s="422">
        <f>Z48*'Annexe 1. Taux de référence'!$E37</f>
        <v>0</v>
      </c>
      <c r="AA824" s="422">
        <f>AA48*'Annexe 1. Taux de référence'!$E37</f>
        <v>0</v>
      </c>
      <c r="AB824" s="422">
        <f>AB48*'Annexe 1. Taux de référence'!$E37</f>
        <v>0</v>
      </c>
      <c r="AC824" s="408">
        <f>M824-SUM(N824:AB824)</f>
        <v>0</v>
      </c>
      <c r="AD824" s="1766"/>
      <c r="AE824" s="1063"/>
      <c r="AF824" s="831"/>
      <c r="AG824" s="536"/>
      <c r="AH824" s="529"/>
      <c r="AI824" s="529"/>
      <c r="AJ824" s="529"/>
      <c r="AK824" s="529"/>
      <c r="AL824" s="529"/>
      <c r="AM824" s="529"/>
      <c r="AN824" s="529"/>
      <c r="AO824" s="529"/>
      <c r="AP824" s="529"/>
      <c r="AQ824" s="529"/>
      <c r="AR824" s="529"/>
      <c r="AS824" s="529"/>
      <c r="AT824" s="529"/>
      <c r="AU824" s="529"/>
      <c r="AV824" s="529"/>
      <c r="AW824" s="529"/>
      <c r="AX824" s="529"/>
      <c r="AY824" s="529"/>
      <c r="AZ824" s="529"/>
      <c r="BA824" s="529"/>
      <c r="BB824" s="529"/>
      <c r="BC824" s="529"/>
      <c r="BD824" s="529"/>
      <c r="BE824" s="529"/>
      <c r="BF824" s="529"/>
      <c r="BG824" s="529"/>
      <c r="BH824" s="529"/>
      <c r="BI824" s="529"/>
      <c r="BJ824" s="529"/>
      <c r="BK824" s="529"/>
      <c r="BL824" s="529"/>
      <c r="BM824" s="529"/>
      <c r="BN824" s="529"/>
      <c r="BO824" s="529"/>
      <c r="BP824" s="529"/>
      <c r="BQ824" s="529"/>
      <c r="BR824" s="529"/>
      <c r="BS824" s="529"/>
      <c r="BT824" s="529"/>
      <c r="BU824" s="529"/>
      <c r="BV824" s="529"/>
      <c r="BW824" s="529"/>
      <c r="BX824" s="529"/>
      <c r="BY824" s="529"/>
      <c r="BZ824" s="529"/>
      <c r="CA824" s="529"/>
      <c r="CB824" s="529"/>
      <c r="CC824" s="529"/>
      <c r="CD824" s="529"/>
      <c r="CE824" s="529"/>
      <c r="CF824" s="529"/>
      <c r="CG824" s="529"/>
      <c r="CH824" s="529"/>
      <c r="CI824" s="529"/>
      <c r="CJ824" s="529"/>
      <c r="CK824" s="529"/>
      <c r="CL824" s="529"/>
      <c r="CM824" s="529"/>
      <c r="CN824" s="529"/>
      <c r="CO824" s="529"/>
      <c r="CP824" s="529"/>
      <c r="CQ824" s="529"/>
    </row>
    <row r="825" spans="1:95" s="70" customFormat="1" ht="15" customHeight="1" outlineLevel="1" x14ac:dyDescent="0.2">
      <c r="A825" s="11">
        <v>145</v>
      </c>
      <c r="B825" s="300"/>
      <c r="C825" s="298"/>
      <c r="D825" s="298"/>
      <c r="E825" s="299"/>
      <c r="F825" s="859" t="s">
        <v>571</v>
      </c>
      <c r="G825" s="860"/>
      <c r="H825" s="860"/>
      <c r="I825" s="860"/>
      <c r="J825" s="860"/>
      <c r="K825" s="860"/>
      <c r="L825" s="861"/>
      <c r="M825" s="408">
        <f t="shared" si="191"/>
        <v>0</v>
      </c>
      <c r="N825" s="420">
        <f>M825*(1-'Annexe 1. Taux de référence'!$E38)+N49*('Annexe 1. Taux de référence'!$E38)</f>
        <v>0</v>
      </c>
      <c r="O825" s="422">
        <f>O49*'Annexe 1. Taux de référence'!$E38</f>
        <v>0</v>
      </c>
      <c r="P825" s="422">
        <f>P49*'Annexe 1. Taux de référence'!$E38</f>
        <v>0</v>
      </c>
      <c r="Q825" s="421">
        <f>Q49*'Annexe 1. Taux de référence'!$E38</f>
        <v>0</v>
      </c>
      <c r="R825" s="419">
        <f>R49*'Annexe 1. Taux de référence'!$E38</f>
        <v>0</v>
      </c>
      <c r="S825" s="422">
        <f>S49*'Annexe 1. Taux de référence'!$E38</f>
        <v>0</v>
      </c>
      <c r="T825" s="422">
        <f>T49*'Annexe 1. Taux de référence'!$E38</f>
        <v>0</v>
      </c>
      <c r="U825" s="422">
        <f>U49*'Annexe 1. Taux de référence'!$E38</f>
        <v>0</v>
      </c>
      <c r="V825" s="422">
        <f>V49*'Annexe 1. Taux de référence'!$E38</f>
        <v>0</v>
      </c>
      <c r="W825" s="422">
        <f>W49*'Annexe 1. Taux de référence'!$E38</f>
        <v>0</v>
      </c>
      <c r="X825" s="422">
        <f>X49*'Annexe 1. Taux de référence'!$E38</f>
        <v>0</v>
      </c>
      <c r="Y825" s="422">
        <f>Y49*'Annexe 1. Taux de référence'!$E38</f>
        <v>0</v>
      </c>
      <c r="Z825" s="422">
        <f>Z49*'Annexe 1. Taux de référence'!$E38</f>
        <v>0</v>
      </c>
      <c r="AA825" s="422">
        <f>AA49*'Annexe 1. Taux de référence'!$E38</f>
        <v>0</v>
      </c>
      <c r="AB825" s="422">
        <f>AB49*'Annexe 1. Taux de référence'!$E38</f>
        <v>0</v>
      </c>
      <c r="AC825" s="408">
        <f>M825-SUM(N825:AB825)</f>
        <v>0</v>
      </c>
      <c r="AD825" s="1766"/>
      <c r="AE825" s="1063"/>
      <c r="AF825" s="831"/>
      <c r="AG825" s="536"/>
      <c r="AH825" s="529"/>
      <c r="AI825" s="529"/>
      <c r="AJ825" s="529"/>
      <c r="AK825" s="529"/>
      <c r="AL825" s="529"/>
      <c r="AM825" s="529"/>
      <c r="AN825" s="529"/>
      <c r="AO825" s="529"/>
      <c r="AP825" s="529"/>
      <c r="AQ825" s="529"/>
      <c r="AR825" s="529"/>
      <c r="AS825" s="529"/>
      <c r="AT825" s="529"/>
      <c r="AU825" s="529"/>
      <c r="AV825" s="529"/>
      <c r="AW825" s="529"/>
      <c r="AX825" s="529"/>
      <c r="AY825" s="529"/>
      <c r="AZ825" s="529"/>
      <c r="BA825" s="529"/>
      <c r="BB825" s="529"/>
      <c r="BC825" s="529"/>
      <c r="BD825" s="529"/>
      <c r="BE825" s="529"/>
      <c r="BF825" s="529"/>
      <c r="BG825" s="529"/>
      <c r="BH825" s="529"/>
      <c r="BI825" s="529"/>
      <c r="BJ825" s="529"/>
      <c r="BK825" s="529"/>
      <c r="BL825" s="529"/>
      <c r="BM825" s="529"/>
      <c r="BN825" s="529"/>
      <c r="BO825" s="529"/>
      <c r="BP825" s="529"/>
      <c r="BQ825" s="529"/>
      <c r="BR825" s="529"/>
      <c r="BS825" s="529"/>
      <c r="BT825" s="529"/>
      <c r="BU825" s="529"/>
      <c r="BV825" s="529"/>
      <c r="BW825" s="529"/>
      <c r="BX825" s="529"/>
      <c r="BY825" s="529"/>
      <c r="BZ825" s="529"/>
      <c r="CA825" s="529"/>
      <c r="CB825" s="529"/>
      <c r="CC825" s="529"/>
      <c r="CD825" s="529"/>
      <c r="CE825" s="529"/>
      <c r="CF825" s="529"/>
      <c r="CG825" s="529"/>
      <c r="CH825" s="529"/>
      <c r="CI825" s="529"/>
      <c r="CJ825" s="529"/>
      <c r="CK825" s="529"/>
      <c r="CL825" s="529"/>
      <c r="CM825" s="529"/>
      <c r="CN825" s="529"/>
      <c r="CO825" s="529"/>
      <c r="CP825" s="529"/>
      <c r="CQ825" s="529"/>
    </row>
    <row r="826" spans="1:95" s="70" customFormat="1" ht="15" customHeight="1" outlineLevel="1" x14ac:dyDescent="0.2">
      <c r="A826" s="11">
        <v>146</v>
      </c>
      <c r="B826" s="300"/>
      <c r="C826" s="298"/>
      <c r="D826" s="298"/>
      <c r="E826" s="853" t="s">
        <v>119</v>
      </c>
      <c r="F826" s="854"/>
      <c r="G826" s="854"/>
      <c r="H826" s="854"/>
      <c r="I826" s="854"/>
      <c r="J826" s="854"/>
      <c r="K826" s="854"/>
      <c r="L826" s="855"/>
      <c r="M826" s="407">
        <f>SUBTOTAL(9,M827:M829)</f>
        <v>0</v>
      </c>
      <c r="N826" s="410">
        <f t="shared" ref="N826:AC826" si="192">SUBTOTAL(9,N827:N829)</f>
        <v>0</v>
      </c>
      <c r="O826" s="414">
        <f t="shared" si="192"/>
        <v>0</v>
      </c>
      <c r="P826" s="413">
        <f t="shared" si="192"/>
        <v>0</v>
      </c>
      <c r="Q826" s="415">
        <f t="shared" si="192"/>
        <v>0</v>
      </c>
      <c r="R826" s="410">
        <f t="shared" si="192"/>
        <v>0</v>
      </c>
      <c r="S826" s="413">
        <f t="shared" si="192"/>
        <v>0</v>
      </c>
      <c r="T826" s="414">
        <f t="shared" si="192"/>
        <v>0</v>
      </c>
      <c r="U826" s="413">
        <f t="shared" si="192"/>
        <v>0</v>
      </c>
      <c r="V826" s="414">
        <f t="shared" si="192"/>
        <v>0</v>
      </c>
      <c r="W826" s="413">
        <f t="shared" si="192"/>
        <v>0</v>
      </c>
      <c r="X826" s="414">
        <f t="shared" si="192"/>
        <v>0</v>
      </c>
      <c r="Y826" s="413">
        <f t="shared" si="192"/>
        <v>0</v>
      </c>
      <c r="Z826" s="414">
        <f t="shared" si="192"/>
        <v>0</v>
      </c>
      <c r="AA826" s="413">
        <f t="shared" si="192"/>
        <v>0</v>
      </c>
      <c r="AB826" s="424">
        <f t="shared" si="192"/>
        <v>0</v>
      </c>
      <c r="AC826" s="407">
        <f t="shared" si="192"/>
        <v>0</v>
      </c>
      <c r="AD826" s="1766"/>
      <c r="AE826" s="1063"/>
      <c r="AF826" s="831"/>
      <c r="AG826" s="536"/>
      <c r="AH826" s="529"/>
      <c r="AI826" s="529"/>
      <c r="AJ826" s="529"/>
      <c r="AK826" s="529"/>
      <c r="AL826" s="529"/>
      <c r="AM826" s="529"/>
      <c r="AN826" s="529"/>
      <c r="AO826" s="529"/>
      <c r="AP826" s="529"/>
      <c r="AQ826" s="529"/>
      <c r="AR826" s="529"/>
      <c r="AS826" s="529"/>
      <c r="AT826" s="529"/>
      <c r="AU826" s="529"/>
      <c r="AV826" s="529"/>
      <c r="AW826" s="529"/>
      <c r="AX826" s="529"/>
      <c r="AY826" s="529"/>
      <c r="AZ826" s="529"/>
      <c r="BA826" s="529"/>
      <c r="BB826" s="529"/>
      <c r="BC826" s="529"/>
      <c r="BD826" s="529"/>
      <c r="BE826" s="529"/>
      <c r="BF826" s="529"/>
      <c r="BG826" s="529"/>
      <c r="BH826" s="529"/>
      <c r="BI826" s="529"/>
      <c r="BJ826" s="529"/>
      <c r="BK826" s="529"/>
      <c r="BL826" s="529"/>
      <c r="BM826" s="529"/>
      <c r="BN826" s="529"/>
      <c r="BO826" s="529"/>
      <c r="BP826" s="529"/>
      <c r="BQ826" s="529"/>
      <c r="BR826" s="529"/>
      <c r="BS826" s="529"/>
      <c r="BT826" s="529"/>
      <c r="BU826" s="529"/>
      <c r="BV826" s="529"/>
      <c r="BW826" s="529"/>
      <c r="BX826" s="529"/>
      <c r="BY826" s="529"/>
      <c r="BZ826" s="529"/>
      <c r="CA826" s="529"/>
      <c r="CB826" s="529"/>
      <c r="CC826" s="529"/>
      <c r="CD826" s="529"/>
      <c r="CE826" s="529"/>
      <c r="CF826" s="529"/>
      <c r="CG826" s="529"/>
      <c r="CH826" s="529"/>
      <c r="CI826" s="529"/>
      <c r="CJ826" s="529"/>
      <c r="CK826" s="529"/>
      <c r="CL826" s="529"/>
      <c r="CM826" s="529"/>
      <c r="CN826" s="529"/>
      <c r="CO826" s="529"/>
      <c r="CP826" s="529"/>
      <c r="CQ826" s="529"/>
    </row>
    <row r="827" spans="1:95" s="70" customFormat="1" ht="15" customHeight="1" outlineLevel="1" x14ac:dyDescent="0.2">
      <c r="A827" s="11">
        <v>147</v>
      </c>
      <c r="B827" s="300"/>
      <c r="C827" s="298"/>
      <c r="D827" s="298"/>
      <c r="E827" s="299"/>
      <c r="F827" s="856" t="s">
        <v>116</v>
      </c>
      <c r="G827" s="857"/>
      <c r="H827" s="857"/>
      <c r="I827" s="857"/>
      <c r="J827" s="857"/>
      <c r="K827" s="857"/>
      <c r="L827" s="858"/>
      <c r="M827" s="408">
        <f t="shared" ref="M827:M829" si="193">M51</f>
        <v>0</v>
      </c>
      <c r="N827" s="420">
        <f>M827*(1-'Annexe 1. Taux de référence'!$E40)+N51*('Annexe 1. Taux de référence'!$E40)</f>
        <v>0</v>
      </c>
      <c r="O827" s="422">
        <f>O51*'Annexe 1. Taux de référence'!$E40</f>
        <v>0</v>
      </c>
      <c r="P827" s="422">
        <f>P51*'Annexe 1. Taux de référence'!$E40</f>
        <v>0</v>
      </c>
      <c r="Q827" s="421">
        <f>Q51*'Annexe 1. Taux de référence'!$E40</f>
        <v>0</v>
      </c>
      <c r="R827" s="419">
        <f>R51*'Annexe 1. Taux de référence'!$E40</f>
        <v>0</v>
      </c>
      <c r="S827" s="422">
        <f>S51*'Annexe 1. Taux de référence'!$E40</f>
        <v>0</v>
      </c>
      <c r="T827" s="422">
        <f>T51*'Annexe 1. Taux de référence'!$E40</f>
        <v>0</v>
      </c>
      <c r="U827" s="422">
        <f>U51*'Annexe 1. Taux de référence'!$E40</f>
        <v>0</v>
      </c>
      <c r="V827" s="422">
        <f>V51*'Annexe 1. Taux de référence'!$E40</f>
        <v>0</v>
      </c>
      <c r="W827" s="422">
        <f>W51*'Annexe 1. Taux de référence'!$E40</f>
        <v>0</v>
      </c>
      <c r="X827" s="422">
        <f>X51*'Annexe 1. Taux de référence'!$E40</f>
        <v>0</v>
      </c>
      <c r="Y827" s="422">
        <f>Y51*'Annexe 1. Taux de référence'!$E40</f>
        <v>0</v>
      </c>
      <c r="Z827" s="422">
        <f>Z51*'Annexe 1. Taux de référence'!$E40</f>
        <v>0</v>
      </c>
      <c r="AA827" s="422">
        <f>AA51*'Annexe 1. Taux de référence'!$E40</f>
        <v>0</v>
      </c>
      <c r="AB827" s="422">
        <f>AB51*'Annexe 1. Taux de référence'!$E40</f>
        <v>0</v>
      </c>
      <c r="AC827" s="408">
        <f>M827-SUM(N827:AB827)</f>
        <v>0</v>
      </c>
      <c r="AD827" s="1766"/>
      <c r="AE827" s="1063"/>
      <c r="AF827" s="831"/>
      <c r="AG827" s="536"/>
      <c r="AH827" s="529"/>
      <c r="AI827" s="529"/>
      <c r="AJ827" s="529"/>
      <c r="AK827" s="529"/>
      <c r="AL827" s="529"/>
      <c r="AM827" s="529"/>
      <c r="AN827" s="529"/>
      <c r="AO827" s="529"/>
      <c r="AP827" s="529"/>
      <c r="AQ827" s="529"/>
      <c r="AR827" s="529"/>
      <c r="AS827" s="529"/>
      <c r="AT827" s="529"/>
      <c r="AU827" s="529"/>
      <c r="AV827" s="529"/>
      <c r="AW827" s="529"/>
      <c r="AX827" s="529"/>
      <c r="AY827" s="529"/>
      <c r="AZ827" s="529"/>
      <c r="BA827" s="529"/>
      <c r="BB827" s="529"/>
      <c r="BC827" s="529"/>
      <c r="BD827" s="529"/>
      <c r="BE827" s="529"/>
      <c r="BF827" s="529"/>
      <c r="BG827" s="529"/>
      <c r="BH827" s="529"/>
      <c r="BI827" s="529"/>
      <c r="BJ827" s="529"/>
      <c r="BK827" s="529"/>
      <c r="BL827" s="529"/>
      <c r="BM827" s="529"/>
      <c r="BN827" s="529"/>
      <c r="BO827" s="529"/>
      <c r="BP827" s="529"/>
      <c r="BQ827" s="529"/>
      <c r="BR827" s="529"/>
      <c r="BS827" s="529"/>
      <c r="BT827" s="529"/>
      <c r="BU827" s="529"/>
      <c r="BV827" s="529"/>
      <c r="BW827" s="529"/>
      <c r="BX827" s="529"/>
      <c r="BY827" s="529"/>
      <c r="BZ827" s="529"/>
      <c r="CA827" s="529"/>
      <c r="CB827" s="529"/>
      <c r="CC827" s="529"/>
      <c r="CD827" s="529"/>
      <c r="CE827" s="529"/>
      <c r="CF827" s="529"/>
      <c r="CG827" s="529"/>
      <c r="CH827" s="529"/>
      <c r="CI827" s="529"/>
      <c r="CJ827" s="529"/>
      <c r="CK827" s="529"/>
      <c r="CL827" s="529"/>
      <c r="CM827" s="529"/>
      <c r="CN827" s="529"/>
      <c r="CO827" s="529"/>
      <c r="CP827" s="529"/>
      <c r="CQ827" s="529"/>
    </row>
    <row r="828" spans="1:95" s="70" customFormat="1" ht="15" customHeight="1" outlineLevel="1" x14ac:dyDescent="0.2">
      <c r="A828" s="11">
        <v>148</v>
      </c>
      <c r="B828" s="300"/>
      <c r="C828" s="298"/>
      <c r="D828" s="298"/>
      <c r="E828" s="299"/>
      <c r="F828" s="915" t="s">
        <v>567</v>
      </c>
      <c r="G828" s="916"/>
      <c r="H828" s="916"/>
      <c r="I828" s="916"/>
      <c r="J828" s="916"/>
      <c r="K828" s="916"/>
      <c r="L828" s="917"/>
      <c r="M828" s="408">
        <f t="shared" si="193"/>
        <v>0</v>
      </c>
      <c r="N828" s="420">
        <f>M828*(1-'Annexe 1. Taux de référence'!$E41)+N52*('Annexe 1. Taux de référence'!$E41)</f>
        <v>0</v>
      </c>
      <c r="O828" s="422">
        <f>O52*'Annexe 1. Taux de référence'!$E41</f>
        <v>0</v>
      </c>
      <c r="P828" s="422">
        <f>P52*'Annexe 1. Taux de référence'!$E41</f>
        <v>0</v>
      </c>
      <c r="Q828" s="421">
        <f>Q52*'Annexe 1. Taux de référence'!$E41</f>
        <v>0</v>
      </c>
      <c r="R828" s="419">
        <f>R52*'Annexe 1. Taux de référence'!$E41</f>
        <v>0</v>
      </c>
      <c r="S828" s="422">
        <f>S52*'Annexe 1. Taux de référence'!$E41</f>
        <v>0</v>
      </c>
      <c r="T828" s="422">
        <f>T52*'Annexe 1. Taux de référence'!$E41</f>
        <v>0</v>
      </c>
      <c r="U828" s="422">
        <f>U52*'Annexe 1. Taux de référence'!$E41</f>
        <v>0</v>
      </c>
      <c r="V828" s="422">
        <f>V52*'Annexe 1. Taux de référence'!$E41</f>
        <v>0</v>
      </c>
      <c r="W828" s="422">
        <f>W52*'Annexe 1. Taux de référence'!$E41</f>
        <v>0</v>
      </c>
      <c r="X828" s="422">
        <f>X52*'Annexe 1. Taux de référence'!$E41</f>
        <v>0</v>
      </c>
      <c r="Y828" s="422">
        <f>Y52*'Annexe 1. Taux de référence'!$E41</f>
        <v>0</v>
      </c>
      <c r="Z828" s="422">
        <f>Z52*'Annexe 1. Taux de référence'!$E41</f>
        <v>0</v>
      </c>
      <c r="AA828" s="422">
        <f>AA52*'Annexe 1. Taux de référence'!$E41</f>
        <v>0</v>
      </c>
      <c r="AB828" s="422">
        <f>AB52*'Annexe 1. Taux de référence'!$E41</f>
        <v>0</v>
      </c>
      <c r="AC828" s="408">
        <f>M828-SUM(N828:AB828)</f>
        <v>0</v>
      </c>
      <c r="AD828" s="1766"/>
      <c r="AE828" s="1063"/>
      <c r="AF828" s="831"/>
      <c r="AG828" s="536"/>
      <c r="AH828" s="529"/>
      <c r="AI828" s="529"/>
      <c r="AJ828" s="529"/>
      <c r="AK828" s="529"/>
      <c r="AL828" s="529"/>
      <c r="AM828" s="529"/>
      <c r="AN828" s="529"/>
      <c r="AO828" s="529"/>
      <c r="AP828" s="529"/>
      <c r="AQ828" s="529"/>
      <c r="AR828" s="529"/>
      <c r="AS828" s="529"/>
      <c r="AT828" s="529"/>
      <c r="AU828" s="529"/>
      <c r="AV828" s="529"/>
      <c r="AW828" s="529"/>
      <c r="AX828" s="529"/>
      <c r="AY828" s="529"/>
      <c r="AZ828" s="529"/>
      <c r="BA828" s="529"/>
      <c r="BB828" s="529"/>
      <c r="BC828" s="529"/>
      <c r="BD828" s="529"/>
      <c r="BE828" s="529"/>
      <c r="BF828" s="529"/>
      <c r="BG828" s="529"/>
      <c r="BH828" s="529"/>
      <c r="BI828" s="529"/>
      <c r="BJ828" s="529"/>
      <c r="BK828" s="529"/>
      <c r="BL828" s="529"/>
      <c r="BM828" s="529"/>
      <c r="BN828" s="529"/>
      <c r="BO828" s="529"/>
      <c r="BP828" s="529"/>
      <c r="BQ828" s="529"/>
      <c r="BR828" s="529"/>
      <c r="BS828" s="529"/>
      <c r="BT828" s="529"/>
      <c r="BU828" s="529"/>
      <c r="BV828" s="529"/>
      <c r="BW828" s="529"/>
      <c r="BX828" s="529"/>
      <c r="BY828" s="529"/>
      <c r="BZ828" s="529"/>
      <c r="CA828" s="529"/>
      <c r="CB828" s="529"/>
      <c r="CC828" s="529"/>
      <c r="CD828" s="529"/>
      <c r="CE828" s="529"/>
      <c r="CF828" s="529"/>
      <c r="CG828" s="529"/>
      <c r="CH828" s="529"/>
      <c r="CI828" s="529"/>
      <c r="CJ828" s="529"/>
      <c r="CK828" s="529"/>
      <c r="CL828" s="529"/>
      <c r="CM828" s="529"/>
      <c r="CN828" s="529"/>
      <c r="CO828" s="529"/>
      <c r="CP828" s="529"/>
      <c r="CQ828" s="529"/>
    </row>
    <row r="829" spans="1:95" s="70" customFormat="1" ht="27.75" customHeight="1" outlineLevel="1" x14ac:dyDescent="0.2">
      <c r="A829" s="11">
        <v>149</v>
      </c>
      <c r="B829" s="300"/>
      <c r="C829" s="298"/>
      <c r="D829" s="298"/>
      <c r="E829" s="299"/>
      <c r="F829" s="859" t="s">
        <v>125</v>
      </c>
      <c r="G829" s="860"/>
      <c r="H829" s="860"/>
      <c r="I829" s="860"/>
      <c r="J829" s="860"/>
      <c r="K829" s="860"/>
      <c r="L829" s="861"/>
      <c r="M829" s="408">
        <f t="shared" si="193"/>
        <v>0</v>
      </c>
      <c r="N829" s="420">
        <f>M829*(1-'Annexe 1. Taux de référence'!$E42)+N53*('Annexe 1. Taux de référence'!$E42)</f>
        <v>0</v>
      </c>
      <c r="O829" s="422">
        <f>O53*'Annexe 1. Taux de référence'!$E42</f>
        <v>0</v>
      </c>
      <c r="P829" s="422">
        <f>P53*'Annexe 1. Taux de référence'!$E42</f>
        <v>0</v>
      </c>
      <c r="Q829" s="421">
        <f>Q53*'Annexe 1. Taux de référence'!$E42</f>
        <v>0</v>
      </c>
      <c r="R829" s="419">
        <f>R53*'Annexe 1. Taux de référence'!$E42</f>
        <v>0</v>
      </c>
      <c r="S829" s="422">
        <f>S53*'Annexe 1. Taux de référence'!$E42</f>
        <v>0</v>
      </c>
      <c r="T829" s="422">
        <f>T53*'Annexe 1. Taux de référence'!$E42</f>
        <v>0</v>
      </c>
      <c r="U829" s="422">
        <f>U53*'Annexe 1. Taux de référence'!$E42</f>
        <v>0</v>
      </c>
      <c r="V829" s="422">
        <f>V53*'Annexe 1. Taux de référence'!$E42</f>
        <v>0</v>
      </c>
      <c r="W829" s="422">
        <f>W53*'Annexe 1. Taux de référence'!$E42</f>
        <v>0</v>
      </c>
      <c r="X829" s="422">
        <f>X53*'Annexe 1. Taux de référence'!$E42</f>
        <v>0</v>
      </c>
      <c r="Y829" s="422">
        <f>Y53*'Annexe 1. Taux de référence'!$E42</f>
        <v>0</v>
      </c>
      <c r="Z829" s="422">
        <f>Z53*'Annexe 1. Taux de référence'!$E42</f>
        <v>0</v>
      </c>
      <c r="AA829" s="422">
        <f>AA53*'Annexe 1. Taux de référence'!$E42</f>
        <v>0</v>
      </c>
      <c r="AB829" s="422">
        <f>AB53*'Annexe 1. Taux de référence'!$E42</f>
        <v>0</v>
      </c>
      <c r="AC829" s="408">
        <f>M829-SUM(N829:AB829)</f>
        <v>0</v>
      </c>
      <c r="AD829" s="1766"/>
      <c r="AE829" s="1063"/>
      <c r="AF829" s="831"/>
      <c r="AG829" s="536"/>
      <c r="AH829" s="529"/>
      <c r="AI829" s="529"/>
      <c r="AJ829" s="529"/>
      <c r="AK829" s="529"/>
      <c r="AL829" s="529"/>
      <c r="AM829" s="529"/>
      <c r="AN829" s="529"/>
      <c r="AO829" s="529"/>
      <c r="AP829" s="529"/>
      <c r="AQ829" s="529"/>
      <c r="AR829" s="529"/>
      <c r="AS829" s="529"/>
      <c r="AT829" s="529"/>
      <c r="AU829" s="529"/>
      <c r="AV829" s="529"/>
      <c r="AW829" s="529"/>
      <c r="AX829" s="529"/>
      <c r="AY829" s="529"/>
      <c r="AZ829" s="529"/>
      <c r="BA829" s="529"/>
      <c r="BB829" s="529"/>
      <c r="BC829" s="529"/>
      <c r="BD829" s="529"/>
      <c r="BE829" s="529"/>
      <c r="BF829" s="529"/>
      <c r="BG829" s="529"/>
      <c r="BH829" s="529"/>
      <c r="BI829" s="529"/>
      <c r="BJ829" s="529"/>
      <c r="BK829" s="529"/>
      <c r="BL829" s="529"/>
      <c r="BM829" s="529"/>
      <c r="BN829" s="529"/>
      <c r="BO829" s="529"/>
      <c r="BP829" s="529"/>
      <c r="BQ829" s="529"/>
      <c r="BR829" s="529"/>
      <c r="BS829" s="529"/>
      <c r="BT829" s="529"/>
      <c r="BU829" s="529"/>
      <c r="BV829" s="529"/>
      <c r="BW829" s="529"/>
      <c r="BX829" s="529"/>
      <c r="BY829" s="529"/>
      <c r="BZ829" s="529"/>
      <c r="CA829" s="529"/>
      <c r="CB829" s="529"/>
      <c r="CC829" s="529"/>
      <c r="CD829" s="529"/>
      <c r="CE829" s="529"/>
      <c r="CF829" s="529"/>
      <c r="CG829" s="529"/>
      <c r="CH829" s="529"/>
      <c r="CI829" s="529"/>
      <c r="CJ829" s="529"/>
      <c r="CK829" s="529"/>
      <c r="CL829" s="529"/>
      <c r="CM829" s="529"/>
      <c r="CN829" s="529"/>
      <c r="CO829" s="529"/>
      <c r="CP829" s="529"/>
      <c r="CQ829" s="529"/>
    </row>
    <row r="830" spans="1:95" s="70" customFormat="1" ht="15" customHeight="1" outlineLevel="1" x14ac:dyDescent="0.2">
      <c r="A830" s="11">
        <v>150</v>
      </c>
      <c r="B830" s="300"/>
      <c r="C830" s="298"/>
      <c r="D830" s="298"/>
      <c r="E830" s="853" t="s">
        <v>120</v>
      </c>
      <c r="F830" s="854"/>
      <c r="G830" s="854"/>
      <c r="H830" s="854"/>
      <c r="I830" s="854"/>
      <c r="J830" s="854"/>
      <c r="K830" s="854"/>
      <c r="L830" s="855"/>
      <c r="M830" s="407">
        <f>SUBTOTAL(9,M831:M832)</f>
        <v>0</v>
      </c>
      <c r="N830" s="410">
        <f t="shared" ref="N830:AC830" si="194">SUBTOTAL(9,N831:N832)</f>
        <v>0</v>
      </c>
      <c r="O830" s="414">
        <f t="shared" si="194"/>
        <v>0</v>
      </c>
      <c r="P830" s="413">
        <f t="shared" si="194"/>
        <v>0</v>
      </c>
      <c r="Q830" s="415">
        <f t="shared" si="194"/>
        <v>0</v>
      </c>
      <c r="R830" s="410">
        <f t="shared" si="194"/>
        <v>0</v>
      </c>
      <c r="S830" s="413">
        <f t="shared" si="194"/>
        <v>0</v>
      </c>
      <c r="T830" s="414">
        <f t="shared" si="194"/>
        <v>0</v>
      </c>
      <c r="U830" s="413">
        <f t="shared" si="194"/>
        <v>0</v>
      </c>
      <c r="V830" s="414">
        <f t="shared" si="194"/>
        <v>0</v>
      </c>
      <c r="W830" s="413">
        <f t="shared" si="194"/>
        <v>0</v>
      </c>
      <c r="X830" s="414">
        <f t="shared" si="194"/>
        <v>0</v>
      </c>
      <c r="Y830" s="413">
        <f t="shared" si="194"/>
        <v>0</v>
      </c>
      <c r="Z830" s="414">
        <f t="shared" si="194"/>
        <v>0</v>
      </c>
      <c r="AA830" s="413">
        <f t="shared" si="194"/>
        <v>0</v>
      </c>
      <c r="AB830" s="424">
        <f t="shared" si="194"/>
        <v>0</v>
      </c>
      <c r="AC830" s="407">
        <f t="shared" si="194"/>
        <v>0</v>
      </c>
      <c r="AD830" s="1766"/>
      <c r="AE830" s="1063"/>
      <c r="AF830" s="831"/>
      <c r="AG830" s="536"/>
      <c r="AH830" s="529"/>
      <c r="AI830" s="529"/>
      <c r="AJ830" s="529"/>
      <c r="AK830" s="529"/>
      <c r="AL830" s="529"/>
      <c r="AM830" s="529"/>
      <c r="AN830" s="529"/>
      <c r="AO830" s="529"/>
      <c r="AP830" s="529"/>
      <c r="AQ830" s="529"/>
      <c r="AR830" s="529"/>
      <c r="AS830" s="529"/>
      <c r="AT830" s="529"/>
      <c r="AU830" s="529"/>
      <c r="AV830" s="529"/>
      <c r="AW830" s="529"/>
      <c r="AX830" s="529"/>
      <c r="AY830" s="529"/>
      <c r="AZ830" s="529"/>
      <c r="BA830" s="529"/>
      <c r="BB830" s="529"/>
      <c r="BC830" s="529"/>
      <c r="BD830" s="529"/>
      <c r="BE830" s="529"/>
      <c r="BF830" s="529"/>
      <c r="BG830" s="529"/>
      <c r="BH830" s="529"/>
      <c r="BI830" s="529"/>
      <c r="BJ830" s="529"/>
      <c r="BK830" s="529"/>
      <c r="BL830" s="529"/>
      <c r="BM830" s="529"/>
      <c r="BN830" s="529"/>
      <c r="BO830" s="529"/>
      <c r="BP830" s="529"/>
      <c r="BQ830" s="529"/>
      <c r="BR830" s="529"/>
      <c r="BS830" s="529"/>
      <c r="BT830" s="529"/>
      <c r="BU830" s="529"/>
      <c r="BV830" s="529"/>
      <c r="BW830" s="529"/>
      <c r="BX830" s="529"/>
      <c r="BY830" s="529"/>
      <c r="BZ830" s="529"/>
      <c r="CA830" s="529"/>
      <c r="CB830" s="529"/>
      <c r="CC830" s="529"/>
      <c r="CD830" s="529"/>
      <c r="CE830" s="529"/>
      <c r="CF830" s="529"/>
      <c r="CG830" s="529"/>
      <c r="CH830" s="529"/>
      <c r="CI830" s="529"/>
      <c r="CJ830" s="529"/>
      <c r="CK830" s="529"/>
      <c r="CL830" s="529"/>
      <c r="CM830" s="529"/>
      <c r="CN830" s="529"/>
      <c r="CO830" s="529"/>
      <c r="CP830" s="529"/>
      <c r="CQ830" s="529"/>
    </row>
    <row r="831" spans="1:95" s="70" customFormat="1" ht="15" customHeight="1" outlineLevel="1" x14ac:dyDescent="0.2">
      <c r="A831" s="11">
        <v>151</v>
      </c>
      <c r="B831" s="300"/>
      <c r="C831" s="298"/>
      <c r="D831" s="298"/>
      <c r="E831" s="299"/>
      <c r="F831" s="856" t="s">
        <v>117</v>
      </c>
      <c r="G831" s="857"/>
      <c r="H831" s="857"/>
      <c r="I831" s="857"/>
      <c r="J831" s="857"/>
      <c r="K831" s="857"/>
      <c r="L831" s="858"/>
      <c r="M831" s="408">
        <f t="shared" ref="M831:M832" si="195">M55</f>
        <v>0</v>
      </c>
      <c r="N831" s="420">
        <f>M831*(1-'Annexe 1. Taux de référence'!$E44)+N55*('Annexe 1. Taux de référence'!$E44)</f>
        <v>0</v>
      </c>
      <c r="O831" s="422">
        <f>O55*'Annexe 1. Taux de référence'!$E44</f>
        <v>0</v>
      </c>
      <c r="P831" s="422">
        <f>P55*'Annexe 1. Taux de référence'!$E44</f>
        <v>0</v>
      </c>
      <c r="Q831" s="421">
        <f>Q55*'Annexe 1. Taux de référence'!$E44</f>
        <v>0</v>
      </c>
      <c r="R831" s="419">
        <f>R55*'Annexe 1. Taux de référence'!$E44</f>
        <v>0</v>
      </c>
      <c r="S831" s="422">
        <f>S55*'Annexe 1. Taux de référence'!$E44</f>
        <v>0</v>
      </c>
      <c r="T831" s="422">
        <f>T55*'Annexe 1. Taux de référence'!$E44</f>
        <v>0</v>
      </c>
      <c r="U831" s="422">
        <f>U55*'Annexe 1. Taux de référence'!$E44</f>
        <v>0</v>
      </c>
      <c r="V831" s="422">
        <f>V55*'Annexe 1. Taux de référence'!$E44</f>
        <v>0</v>
      </c>
      <c r="W831" s="422">
        <f>W55*'Annexe 1. Taux de référence'!$E44</f>
        <v>0</v>
      </c>
      <c r="X831" s="422">
        <f>X55*'Annexe 1. Taux de référence'!$E44</f>
        <v>0</v>
      </c>
      <c r="Y831" s="422">
        <f>Y55*'Annexe 1. Taux de référence'!$E44</f>
        <v>0</v>
      </c>
      <c r="Z831" s="422">
        <f>Z55*'Annexe 1. Taux de référence'!$E44</f>
        <v>0</v>
      </c>
      <c r="AA831" s="422">
        <f>AA55*'Annexe 1. Taux de référence'!$E44</f>
        <v>0</v>
      </c>
      <c r="AB831" s="422">
        <f>AB55*'Annexe 1. Taux de référence'!$E44</f>
        <v>0</v>
      </c>
      <c r="AC831" s="408">
        <f>M831-SUM(N831:AB831)</f>
        <v>0</v>
      </c>
      <c r="AD831" s="1766"/>
      <c r="AE831" s="1063"/>
      <c r="AF831" s="831"/>
      <c r="AG831" s="536"/>
      <c r="AH831" s="529"/>
      <c r="AI831" s="529"/>
      <c r="AJ831" s="529"/>
      <c r="AK831" s="529"/>
      <c r="AL831" s="529"/>
      <c r="AM831" s="529"/>
      <c r="AN831" s="529"/>
      <c r="AO831" s="529"/>
      <c r="AP831" s="529"/>
      <c r="AQ831" s="529"/>
      <c r="AR831" s="529"/>
      <c r="AS831" s="529"/>
      <c r="AT831" s="529"/>
      <c r="AU831" s="529"/>
      <c r="AV831" s="529"/>
      <c r="AW831" s="529"/>
      <c r="AX831" s="529"/>
      <c r="AY831" s="529"/>
      <c r="AZ831" s="529"/>
      <c r="BA831" s="529"/>
      <c r="BB831" s="529"/>
      <c r="BC831" s="529"/>
      <c r="BD831" s="529"/>
      <c r="BE831" s="529"/>
      <c r="BF831" s="529"/>
      <c r="BG831" s="529"/>
      <c r="BH831" s="529"/>
      <c r="BI831" s="529"/>
      <c r="BJ831" s="529"/>
      <c r="BK831" s="529"/>
      <c r="BL831" s="529"/>
      <c r="BM831" s="529"/>
      <c r="BN831" s="529"/>
      <c r="BO831" s="529"/>
      <c r="BP831" s="529"/>
      <c r="BQ831" s="529"/>
      <c r="BR831" s="529"/>
      <c r="BS831" s="529"/>
      <c r="BT831" s="529"/>
      <c r="BU831" s="529"/>
      <c r="BV831" s="529"/>
      <c r="BW831" s="529"/>
      <c r="BX831" s="529"/>
      <c r="BY831" s="529"/>
      <c r="BZ831" s="529"/>
      <c r="CA831" s="529"/>
      <c r="CB831" s="529"/>
      <c r="CC831" s="529"/>
      <c r="CD831" s="529"/>
      <c r="CE831" s="529"/>
      <c r="CF831" s="529"/>
      <c r="CG831" s="529"/>
      <c r="CH831" s="529"/>
      <c r="CI831" s="529"/>
      <c r="CJ831" s="529"/>
      <c r="CK831" s="529"/>
      <c r="CL831" s="529"/>
      <c r="CM831" s="529"/>
      <c r="CN831" s="529"/>
      <c r="CO831" s="529"/>
      <c r="CP831" s="529"/>
      <c r="CQ831" s="529"/>
    </row>
    <row r="832" spans="1:95" s="70" customFormat="1" ht="15" customHeight="1" outlineLevel="1" x14ac:dyDescent="0.2">
      <c r="A832" s="11">
        <v>152</v>
      </c>
      <c r="B832" s="300"/>
      <c r="C832" s="298"/>
      <c r="D832" s="298"/>
      <c r="E832" s="299"/>
      <c r="F832" s="859" t="s">
        <v>572</v>
      </c>
      <c r="G832" s="860"/>
      <c r="H832" s="860"/>
      <c r="I832" s="860"/>
      <c r="J832" s="860"/>
      <c r="K832" s="860"/>
      <c r="L832" s="861"/>
      <c r="M832" s="408">
        <f t="shared" si="195"/>
        <v>0</v>
      </c>
      <c r="N832" s="420">
        <f>M832*(1-'Annexe 1. Taux de référence'!$E45)+N56*('Annexe 1. Taux de référence'!$E45)</f>
        <v>0</v>
      </c>
      <c r="O832" s="422">
        <f>O56*'Annexe 1. Taux de référence'!$E45</f>
        <v>0</v>
      </c>
      <c r="P832" s="422">
        <f>P56*'Annexe 1. Taux de référence'!$E45</f>
        <v>0</v>
      </c>
      <c r="Q832" s="421">
        <f>Q56*'Annexe 1. Taux de référence'!$E45</f>
        <v>0</v>
      </c>
      <c r="R832" s="419">
        <f>R56*'Annexe 1. Taux de référence'!$E45</f>
        <v>0</v>
      </c>
      <c r="S832" s="422">
        <f>S56*'Annexe 1. Taux de référence'!$E45</f>
        <v>0</v>
      </c>
      <c r="T832" s="422">
        <f>T56*'Annexe 1. Taux de référence'!$E45</f>
        <v>0</v>
      </c>
      <c r="U832" s="422">
        <f>U56*'Annexe 1. Taux de référence'!$E45</f>
        <v>0</v>
      </c>
      <c r="V832" s="422">
        <f>V56*'Annexe 1. Taux de référence'!$E45</f>
        <v>0</v>
      </c>
      <c r="W832" s="422">
        <f>W56*'Annexe 1. Taux de référence'!$E45</f>
        <v>0</v>
      </c>
      <c r="X832" s="422">
        <f>X56*'Annexe 1. Taux de référence'!$E45</f>
        <v>0</v>
      </c>
      <c r="Y832" s="422">
        <f>Y56*'Annexe 1. Taux de référence'!$E45</f>
        <v>0</v>
      </c>
      <c r="Z832" s="422">
        <f>Z56*'Annexe 1. Taux de référence'!$E45</f>
        <v>0</v>
      </c>
      <c r="AA832" s="422">
        <f>AA56*'Annexe 1. Taux de référence'!$E45</f>
        <v>0</v>
      </c>
      <c r="AB832" s="422">
        <f>AB56*'Annexe 1. Taux de référence'!$E45</f>
        <v>0</v>
      </c>
      <c r="AC832" s="408">
        <f>M832-SUM(N832:AB832)</f>
        <v>0</v>
      </c>
      <c r="AD832" s="1766"/>
      <c r="AE832" s="1063"/>
      <c r="AF832" s="831"/>
      <c r="AG832" s="536"/>
      <c r="AH832" s="529"/>
      <c r="AI832" s="529"/>
      <c r="AJ832" s="529"/>
      <c r="AK832" s="529"/>
      <c r="AL832" s="529"/>
      <c r="AM832" s="529"/>
      <c r="AN832" s="529"/>
      <c r="AO832" s="529"/>
      <c r="AP832" s="529"/>
      <c r="AQ832" s="529"/>
      <c r="AR832" s="529"/>
      <c r="AS832" s="529"/>
      <c r="AT832" s="529"/>
      <c r="AU832" s="529"/>
      <c r="AV832" s="529"/>
      <c r="AW832" s="529"/>
      <c r="AX832" s="529"/>
      <c r="AY832" s="529"/>
      <c r="AZ832" s="529"/>
      <c r="BA832" s="529"/>
      <c r="BB832" s="529"/>
      <c r="BC832" s="529"/>
      <c r="BD832" s="529"/>
      <c r="BE832" s="529"/>
      <c r="BF832" s="529"/>
      <c r="BG832" s="529"/>
      <c r="BH832" s="529"/>
      <c r="BI832" s="529"/>
      <c r="BJ832" s="529"/>
      <c r="BK832" s="529"/>
      <c r="BL832" s="529"/>
      <c r="BM832" s="529"/>
      <c r="BN832" s="529"/>
      <c r="BO832" s="529"/>
      <c r="BP832" s="529"/>
      <c r="BQ832" s="529"/>
      <c r="BR832" s="529"/>
      <c r="BS832" s="529"/>
      <c r="BT832" s="529"/>
      <c r="BU832" s="529"/>
      <c r="BV832" s="529"/>
      <c r="BW832" s="529"/>
      <c r="BX832" s="529"/>
      <c r="BY832" s="529"/>
      <c r="BZ832" s="529"/>
      <c r="CA832" s="529"/>
      <c r="CB832" s="529"/>
      <c r="CC832" s="529"/>
      <c r="CD832" s="529"/>
      <c r="CE832" s="529"/>
      <c r="CF832" s="529"/>
      <c r="CG832" s="529"/>
      <c r="CH832" s="529"/>
      <c r="CI832" s="529"/>
      <c r="CJ832" s="529"/>
      <c r="CK832" s="529"/>
      <c r="CL832" s="529"/>
      <c r="CM832" s="529"/>
      <c r="CN832" s="529"/>
      <c r="CO832" s="529"/>
      <c r="CP832" s="529"/>
      <c r="CQ832" s="529"/>
    </row>
    <row r="833" spans="1:95" s="70" customFormat="1" ht="15" customHeight="1" outlineLevel="1" x14ac:dyDescent="0.2">
      <c r="A833" s="11">
        <v>153</v>
      </c>
      <c r="B833" s="300"/>
      <c r="C833" s="298"/>
      <c r="D833" s="298"/>
      <c r="E833" s="853" t="s">
        <v>121</v>
      </c>
      <c r="F833" s="854"/>
      <c r="G833" s="854"/>
      <c r="H833" s="854"/>
      <c r="I833" s="854"/>
      <c r="J833" s="854"/>
      <c r="K833" s="854"/>
      <c r="L833" s="855"/>
      <c r="M833" s="407">
        <f>SUBTOTAL(9,M834:M836)</f>
        <v>0</v>
      </c>
      <c r="N833" s="410">
        <f t="shared" ref="N833:AC833" si="196">SUBTOTAL(9,N834:N836)</f>
        <v>0</v>
      </c>
      <c r="O833" s="414">
        <f t="shared" si="196"/>
        <v>0</v>
      </c>
      <c r="P833" s="413">
        <f t="shared" si="196"/>
        <v>0</v>
      </c>
      <c r="Q833" s="415">
        <f t="shared" si="196"/>
        <v>0</v>
      </c>
      <c r="R833" s="410">
        <f t="shared" si="196"/>
        <v>0</v>
      </c>
      <c r="S833" s="413">
        <f t="shared" si="196"/>
        <v>0</v>
      </c>
      <c r="T833" s="414">
        <f t="shared" si="196"/>
        <v>0</v>
      </c>
      <c r="U833" s="413">
        <f t="shared" si="196"/>
        <v>0</v>
      </c>
      <c r="V833" s="414">
        <f t="shared" si="196"/>
        <v>0</v>
      </c>
      <c r="W833" s="413">
        <f t="shared" si="196"/>
        <v>0</v>
      </c>
      <c r="X833" s="414">
        <f t="shared" si="196"/>
        <v>0</v>
      </c>
      <c r="Y833" s="413">
        <f t="shared" si="196"/>
        <v>0</v>
      </c>
      <c r="Z833" s="414">
        <f t="shared" si="196"/>
        <v>0</v>
      </c>
      <c r="AA833" s="413">
        <f t="shared" si="196"/>
        <v>0</v>
      </c>
      <c r="AB833" s="424">
        <f t="shared" si="196"/>
        <v>0</v>
      </c>
      <c r="AC833" s="407">
        <f t="shared" si="196"/>
        <v>0</v>
      </c>
      <c r="AD833" s="1766"/>
      <c r="AE833" s="1063"/>
      <c r="AF833" s="831"/>
      <c r="AG833" s="536"/>
      <c r="AH833" s="529"/>
      <c r="AI833" s="529"/>
      <c r="AJ833" s="529"/>
      <c r="AK833" s="529"/>
      <c r="AL833" s="529"/>
      <c r="AM833" s="529"/>
      <c r="AN833" s="529"/>
      <c r="AO833" s="529"/>
      <c r="AP833" s="529"/>
      <c r="AQ833" s="529"/>
      <c r="AR833" s="529"/>
      <c r="AS833" s="529"/>
      <c r="AT833" s="529"/>
      <c r="AU833" s="529"/>
      <c r="AV833" s="529"/>
      <c r="AW833" s="529"/>
      <c r="AX833" s="529"/>
      <c r="AY833" s="529"/>
      <c r="AZ833" s="529"/>
      <c r="BA833" s="529"/>
      <c r="BB833" s="529"/>
      <c r="BC833" s="529"/>
      <c r="BD833" s="529"/>
      <c r="BE833" s="529"/>
      <c r="BF833" s="529"/>
      <c r="BG833" s="529"/>
      <c r="BH833" s="529"/>
      <c r="BI833" s="529"/>
      <c r="BJ833" s="529"/>
      <c r="BK833" s="529"/>
      <c r="BL833" s="529"/>
      <c r="BM833" s="529"/>
      <c r="BN833" s="529"/>
      <c r="BO833" s="529"/>
      <c r="BP833" s="529"/>
      <c r="BQ833" s="529"/>
      <c r="BR833" s="529"/>
      <c r="BS833" s="529"/>
      <c r="BT833" s="529"/>
      <c r="BU833" s="529"/>
      <c r="BV833" s="529"/>
      <c r="BW833" s="529"/>
      <c r="BX833" s="529"/>
      <c r="BY833" s="529"/>
      <c r="BZ833" s="529"/>
      <c r="CA833" s="529"/>
      <c r="CB833" s="529"/>
      <c r="CC833" s="529"/>
      <c r="CD833" s="529"/>
      <c r="CE833" s="529"/>
      <c r="CF833" s="529"/>
      <c r="CG833" s="529"/>
      <c r="CH833" s="529"/>
      <c r="CI833" s="529"/>
      <c r="CJ833" s="529"/>
      <c r="CK833" s="529"/>
      <c r="CL833" s="529"/>
      <c r="CM833" s="529"/>
      <c r="CN833" s="529"/>
      <c r="CO833" s="529"/>
      <c r="CP833" s="529"/>
      <c r="CQ833" s="529"/>
    </row>
    <row r="834" spans="1:95" s="70" customFormat="1" ht="15" customHeight="1" outlineLevel="1" x14ac:dyDescent="0.2">
      <c r="A834" s="11">
        <v>154</v>
      </c>
      <c r="B834" s="300"/>
      <c r="C834" s="298"/>
      <c r="D834" s="298"/>
      <c r="E834" s="299"/>
      <c r="F834" s="856" t="s">
        <v>122</v>
      </c>
      <c r="G834" s="857"/>
      <c r="H834" s="857"/>
      <c r="I834" s="857"/>
      <c r="J834" s="857"/>
      <c r="K834" s="857"/>
      <c r="L834" s="858"/>
      <c r="M834" s="408">
        <f t="shared" ref="M834:M836" si="197">M58</f>
        <v>0</v>
      </c>
      <c r="N834" s="420">
        <f>M834*(1-'Annexe 1. Taux de référence'!$E47)+N58*('Annexe 1. Taux de référence'!$E47)</f>
        <v>0</v>
      </c>
      <c r="O834" s="422">
        <f>O58*'Annexe 1. Taux de référence'!$E47</f>
        <v>0</v>
      </c>
      <c r="P834" s="422">
        <f>P58*'Annexe 1. Taux de référence'!$E47</f>
        <v>0</v>
      </c>
      <c r="Q834" s="421">
        <f>Q58*'Annexe 1. Taux de référence'!$E47</f>
        <v>0</v>
      </c>
      <c r="R834" s="419">
        <f>R58*'Annexe 1. Taux de référence'!$E47</f>
        <v>0</v>
      </c>
      <c r="S834" s="422">
        <f>S58*'Annexe 1. Taux de référence'!$E47</f>
        <v>0</v>
      </c>
      <c r="T834" s="422">
        <f>T58*'Annexe 1. Taux de référence'!$E47</f>
        <v>0</v>
      </c>
      <c r="U834" s="422">
        <f>U58*'Annexe 1. Taux de référence'!$E47</f>
        <v>0</v>
      </c>
      <c r="V834" s="422">
        <f>V58*'Annexe 1. Taux de référence'!$E47</f>
        <v>0</v>
      </c>
      <c r="W834" s="422">
        <f>W58*'Annexe 1. Taux de référence'!$E47</f>
        <v>0</v>
      </c>
      <c r="X834" s="422">
        <f>X58*'Annexe 1. Taux de référence'!$E47</f>
        <v>0</v>
      </c>
      <c r="Y834" s="422">
        <f>Y58*'Annexe 1. Taux de référence'!$E47</f>
        <v>0</v>
      </c>
      <c r="Z834" s="422">
        <f>Z58*'Annexe 1. Taux de référence'!$E47</f>
        <v>0</v>
      </c>
      <c r="AA834" s="422">
        <f>AA58*'Annexe 1. Taux de référence'!$E47</f>
        <v>0</v>
      </c>
      <c r="AB834" s="422">
        <f>AB58*'Annexe 1. Taux de référence'!$E47</f>
        <v>0</v>
      </c>
      <c r="AC834" s="408">
        <f>M834-SUM(N834:AB834)</f>
        <v>0</v>
      </c>
      <c r="AD834" s="1766"/>
      <c r="AE834" s="1063"/>
      <c r="AF834" s="831"/>
      <c r="AG834" s="536"/>
      <c r="AH834" s="529"/>
      <c r="AI834" s="529"/>
      <c r="AJ834" s="529"/>
      <c r="AK834" s="529"/>
      <c r="AL834" s="529"/>
      <c r="AM834" s="529"/>
      <c r="AN834" s="529"/>
      <c r="AO834" s="529"/>
      <c r="AP834" s="529"/>
      <c r="AQ834" s="529"/>
      <c r="AR834" s="529"/>
      <c r="AS834" s="529"/>
      <c r="AT834" s="529"/>
      <c r="AU834" s="529"/>
      <c r="AV834" s="529"/>
      <c r="AW834" s="529"/>
      <c r="AX834" s="529"/>
      <c r="AY834" s="529"/>
      <c r="AZ834" s="529"/>
      <c r="BA834" s="529"/>
      <c r="BB834" s="529"/>
      <c r="BC834" s="529"/>
      <c r="BD834" s="529"/>
      <c r="BE834" s="529"/>
      <c r="BF834" s="529"/>
      <c r="BG834" s="529"/>
      <c r="BH834" s="529"/>
      <c r="BI834" s="529"/>
      <c r="BJ834" s="529"/>
      <c r="BK834" s="529"/>
      <c r="BL834" s="529"/>
      <c r="BM834" s="529"/>
      <c r="BN834" s="529"/>
      <c r="BO834" s="529"/>
      <c r="BP834" s="529"/>
      <c r="BQ834" s="529"/>
      <c r="BR834" s="529"/>
      <c r="BS834" s="529"/>
      <c r="BT834" s="529"/>
      <c r="BU834" s="529"/>
      <c r="BV834" s="529"/>
      <c r="BW834" s="529"/>
      <c r="BX834" s="529"/>
      <c r="BY834" s="529"/>
      <c r="BZ834" s="529"/>
      <c r="CA834" s="529"/>
      <c r="CB834" s="529"/>
      <c r="CC834" s="529"/>
      <c r="CD834" s="529"/>
      <c r="CE834" s="529"/>
      <c r="CF834" s="529"/>
      <c r="CG834" s="529"/>
      <c r="CH834" s="529"/>
      <c r="CI834" s="529"/>
      <c r="CJ834" s="529"/>
      <c r="CK834" s="529"/>
      <c r="CL834" s="529"/>
      <c r="CM834" s="529"/>
      <c r="CN834" s="529"/>
      <c r="CO834" s="529"/>
      <c r="CP834" s="529"/>
      <c r="CQ834" s="529"/>
    </row>
    <row r="835" spans="1:95" s="70" customFormat="1" ht="15" customHeight="1" outlineLevel="1" x14ac:dyDescent="0.2">
      <c r="A835" s="11">
        <v>155</v>
      </c>
      <c r="B835" s="300"/>
      <c r="C835" s="298"/>
      <c r="D835" s="298"/>
      <c r="E835" s="299"/>
      <c r="F835" s="915" t="s">
        <v>573</v>
      </c>
      <c r="G835" s="916"/>
      <c r="H835" s="916"/>
      <c r="I835" s="916"/>
      <c r="J835" s="916"/>
      <c r="K835" s="916"/>
      <c r="L835" s="917"/>
      <c r="M835" s="408">
        <f t="shared" si="197"/>
        <v>0</v>
      </c>
      <c r="N835" s="420">
        <f>M835*(1-'Annexe 1. Taux de référence'!$E48)+N59*('Annexe 1. Taux de référence'!$E48)</f>
        <v>0</v>
      </c>
      <c r="O835" s="422">
        <f>O59*'Annexe 1. Taux de référence'!$E48</f>
        <v>0</v>
      </c>
      <c r="P835" s="422">
        <f>P59*'Annexe 1. Taux de référence'!$E48</f>
        <v>0</v>
      </c>
      <c r="Q835" s="421">
        <f>Q59*'Annexe 1. Taux de référence'!$E48</f>
        <v>0</v>
      </c>
      <c r="R835" s="419">
        <f>R59*'Annexe 1. Taux de référence'!$E48</f>
        <v>0</v>
      </c>
      <c r="S835" s="422">
        <f>S59*'Annexe 1. Taux de référence'!$E48</f>
        <v>0</v>
      </c>
      <c r="T835" s="422">
        <f>T59*'Annexe 1. Taux de référence'!$E48</f>
        <v>0</v>
      </c>
      <c r="U835" s="422">
        <f>U59*'Annexe 1. Taux de référence'!$E48</f>
        <v>0</v>
      </c>
      <c r="V835" s="422">
        <f>V59*'Annexe 1. Taux de référence'!$E48</f>
        <v>0</v>
      </c>
      <c r="W835" s="422">
        <f>W59*'Annexe 1. Taux de référence'!$E48</f>
        <v>0</v>
      </c>
      <c r="X835" s="422">
        <f>X59*'Annexe 1. Taux de référence'!$E48</f>
        <v>0</v>
      </c>
      <c r="Y835" s="422">
        <f>Y59*'Annexe 1. Taux de référence'!$E48</f>
        <v>0</v>
      </c>
      <c r="Z835" s="422">
        <f>Z59*'Annexe 1. Taux de référence'!$E48</f>
        <v>0</v>
      </c>
      <c r="AA835" s="422">
        <f>AA59*'Annexe 1. Taux de référence'!$E48</f>
        <v>0</v>
      </c>
      <c r="AB835" s="422">
        <f>AB59*'Annexe 1. Taux de référence'!$E48</f>
        <v>0</v>
      </c>
      <c r="AC835" s="408">
        <f>M835-SUM(N835:AB835)</f>
        <v>0</v>
      </c>
      <c r="AD835" s="1766"/>
      <c r="AE835" s="1063"/>
      <c r="AF835" s="831"/>
      <c r="AG835" s="536"/>
      <c r="AH835" s="529"/>
      <c r="AI835" s="529"/>
      <c r="AJ835" s="529"/>
      <c r="AK835" s="529"/>
      <c r="AL835" s="529"/>
      <c r="AM835" s="529"/>
      <c r="AN835" s="529"/>
      <c r="AO835" s="529"/>
      <c r="AP835" s="529"/>
      <c r="AQ835" s="529"/>
      <c r="AR835" s="529"/>
      <c r="AS835" s="529"/>
      <c r="AT835" s="529"/>
      <c r="AU835" s="529"/>
      <c r="AV835" s="529"/>
      <c r="AW835" s="529"/>
      <c r="AX835" s="529"/>
      <c r="AY835" s="529"/>
      <c r="AZ835" s="529"/>
      <c r="BA835" s="529"/>
      <c r="BB835" s="529"/>
      <c r="BC835" s="529"/>
      <c r="BD835" s="529"/>
      <c r="BE835" s="529"/>
      <c r="BF835" s="529"/>
      <c r="BG835" s="529"/>
      <c r="BH835" s="529"/>
      <c r="BI835" s="529"/>
      <c r="BJ835" s="529"/>
      <c r="BK835" s="529"/>
      <c r="BL835" s="529"/>
      <c r="BM835" s="529"/>
      <c r="BN835" s="529"/>
      <c r="BO835" s="529"/>
      <c r="BP835" s="529"/>
      <c r="BQ835" s="529"/>
      <c r="BR835" s="529"/>
      <c r="BS835" s="529"/>
      <c r="BT835" s="529"/>
      <c r="BU835" s="529"/>
      <c r="BV835" s="529"/>
      <c r="BW835" s="529"/>
      <c r="BX835" s="529"/>
      <c r="BY835" s="529"/>
      <c r="BZ835" s="529"/>
      <c r="CA835" s="529"/>
      <c r="CB835" s="529"/>
      <c r="CC835" s="529"/>
      <c r="CD835" s="529"/>
      <c r="CE835" s="529"/>
      <c r="CF835" s="529"/>
      <c r="CG835" s="529"/>
      <c r="CH835" s="529"/>
      <c r="CI835" s="529"/>
      <c r="CJ835" s="529"/>
      <c r="CK835" s="529"/>
      <c r="CL835" s="529"/>
      <c r="CM835" s="529"/>
      <c r="CN835" s="529"/>
      <c r="CO835" s="529"/>
      <c r="CP835" s="529"/>
      <c r="CQ835" s="529"/>
    </row>
    <row r="836" spans="1:95" s="70" customFormat="1" ht="27.75" customHeight="1" outlineLevel="1" x14ac:dyDescent="0.2">
      <c r="A836" s="11">
        <v>156</v>
      </c>
      <c r="B836" s="300"/>
      <c r="C836" s="298"/>
      <c r="D836" s="298"/>
      <c r="E836" s="299"/>
      <c r="F836" s="859" t="s">
        <v>123</v>
      </c>
      <c r="G836" s="860"/>
      <c r="H836" s="860"/>
      <c r="I836" s="860"/>
      <c r="J836" s="860"/>
      <c r="K836" s="860"/>
      <c r="L836" s="861"/>
      <c r="M836" s="408">
        <f t="shared" si="197"/>
        <v>0</v>
      </c>
      <c r="N836" s="420">
        <f>M836*(1-'Annexe 1. Taux de référence'!$E49)+N60*('Annexe 1. Taux de référence'!$E49)</f>
        <v>0</v>
      </c>
      <c r="O836" s="422">
        <f>O60*'Annexe 1. Taux de référence'!$E49</f>
        <v>0</v>
      </c>
      <c r="P836" s="422">
        <f>P60*'Annexe 1. Taux de référence'!$E49</f>
        <v>0</v>
      </c>
      <c r="Q836" s="421">
        <f>Q60*'Annexe 1. Taux de référence'!$E49</f>
        <v>0</v>
      </c>
      <c r="R836" s="419">
        <f>R60*'Annexe 1. Taux de référence'!$E49</f>
        <v>0</v>
      </c>
      <c r="S836" s="422">
        <f>S60*'Annexe 1. Taux de référence'!$E49</f>
        <v>0</v>
      </c>
      <c r="T836" s="422">
        <f>T60*'Annexe 1. Taux de référence'!$E49</f>
        <v>0</v>
      </c>
      <c r="U836" s="422">
        <f>U60*'Annexe 1. Taux de référence'!$E49</f>
        <v>0</v>
      </c>
      <c r="V836" s="422">
        <f>V60*'Annexe 1. Taux de référence'!$E49</f>
        <v>0</v>
      </c>
      <c r="W836" s="422">
        <f>W60*'Annexe 1. Taux de référence'!$E49</f>
        <v>0</v>
      </c>
      <c r="X836" s="422">
        <f>X60*'Annexe 1. Taux de référence'!$E49</f>
        <v>0</v>
      </c>
      <c r="Y836" s="422">
        <f>Y60*'Annexe 1. Taux de référence'!$E49</f>
        <v>0</v>
      </c>
      <c r="Z836" s="422">
        <f>Z60*'Annexe 1. Taux de référence'!$E49</f>
        <v>0</v>
      </c>
      <c r="AA836" s="422">
        <f>AA60*'Annexe 1. Taux de référence'!$E49</f>
        <v>0</v>
      </c>
      <c r="AB836" s="422">
        <f>AB60*'Annexe 1. Taux de référence'!$E49</f>
        <v>0</v>
      </c>
      <c r="AC836" s="408">
        <f>M836-SUM(N836:AB836)</f>
        <v>0</v>
      </c>
      <c r="AD836" s="1766"/>
      <c r="AE836" s="1063"/>
      <c r="AF836" s="831"/>
      <c r="AG836" s="536"/>
      <c r="AH836" s="529"/>
      <c r="AI836" s="529"/>
      <c r="AJ836" s="529"/>
      <c r="AK836" s="529"/>
      <c r="AL836" s="529"/>
      <c r="AM836" s="529"/>
      <c r="AN836" s="529"/>
      <c r="AO836" s="529"/>
      <c r="AP836" s="529"/>
      <c r="AQ836" s="529"/>
      <c r="AR836" s="529"/>
      <c r="AS836" s="529"/>
      <c r="AT836" s="529"/>
      <c r="AU836" s="529"/>
      <c r="AV836" s="529"/>
      <c r="AW836" s="529"/>
      <c r="AX836" s="529"/>
      <c r="AY836" s="529"/>
      <c r="AZ836" s="529"/>
      <c r="BA836" s="529"/>
      <c r="BB836" s="529"/>
      <c r="BC836" s="529"/>
      <c r="BD836" s="529"/>
      <c r="BE836" s="529"/>
      <c r="BF836" s="529"/>
      <c r="BG836" s="529"/>
      <c r="BH836" s="529"/>
      <c r="BI836" s="529"/>
      <c r="BJ836" s="529"/>
      <c r="BK836" s="529"/>
      <c r="BL836" s="529"/>
      <c r="BM836" s="529"/>
      <c r="BN836" s="529"/>
      <c r="BO836" s="529"/>
      <c r="BP836" s="529"/>
      <c r="BQ836" s="529"/>
      <c r="BR836" s="529"/>
      <c r="BS836" s="529"/>
      <c r="BT836" s="529"/>
      <c r="BU836" s="529"/>
      <c r="BV836" s="529"/>
      <c r="BW836" s="529"/>
      <c r="BX836" s="529"/>
      <c r="BY836" s="529"/>
      <c r="BZ836" s="529"/>
      <c r="CA836" s="529"/>
      <c r="CB836" s="529"/>
      <c r="CC836" s="529"/>
      <c r="CD836" s="529"/>
      <c r="CE836" s="529"/>
      <c r="CF836" s="529"/>
      <c r="CG836" s="529"/>
      <c r="CH836" s="529"/>
      <c r="CI836" s="529"/>
      <c r="CJ836" s="529"/>
      <c r="CK836" s="529"/>
      <c r="CL836" s="529"/>
      <c r="CM836" s="529"/>
      <c r="CN836" s="529"/>
      <c r="CO836" s="529"/>
      <c r="CP836" s="529"/>
      <c r="CQ836" s="529"/>
    </row>
    <row r="837" spans="1:95" s="70" customFormat="1" ht="15" customHeight="1" outlineLevel="1" x14ac:dyDescent="0.2">
      <c r="A837" s="11">
        <v>157</v>
      </c>
      <c r="B837" s="300"/>
      <c r="C837" s="298"/>
      <c r="D837" s="298"/>
      <c r="E837" s="853" t="s">
        <v>546</v>
      </c>
      <c r="F837" s="854"/>
      <c r="G837" s="854"/>
      <c r="H837" s="854"/>
      <c r="I837" s="854"/>
      <c r="J837" s="854"/>
      <c r="K837" s="854"/>
      <c r="L837" s="855"/>
      <c r="M837" s="407">
        <f>SUBTOTAL(9,M838:M839)</f>
        <v>0</v>
      </c>
      <c r="N837" s="410">
        <f t="shared" ref="N837:AC837" si="198">SUBTOTAL(9,N838:N839)</f>
        <v>0</v>
      </c>
      <c r="O837" s="414">
        <f t="shared" si="198"/>
        <v>0</v>
      </c>
      <c r="P837" s="413">
        <f t="shared" si="198"/>
        <v>0</v>
      </c>
      <c r="Q837" s="415">
        <f t="shared" si="198"/>
        <v>0</v>
      </c>
      <c r="R837" s="410">
        <f t="shared" si="198"/>
        <v>0</v>
      </c>
      <c r="S837" s="413">
        <f t="shared" si="198"/>
        <v>0</v>
      </c>
      <c r="T837" s="414">
        <f t="shared" si="198"/>
        <v>0</v>
      </c>
      <c r="U837" s="413">
        <f t="shared" si="198"/>
        <v>0</v>
      </c>
      <c r="V837" s="414">
        <f t="shared" si="198"/>
        <v>0</v>
      </c>
      <c r="W837" s="413">
        <f t="shared" si="198"/>
        <v>0</v>
      </c>
      <c r="X837" s="414">
        <f t="shared" si="198"/>
        <v>0</v>
      </c>
      <c r="Y837" s="413">
        <f t="shared" si="198"/>
        <v>0</v>
      </c>
      <c r="Z837" s="414">
        <f t="shared" si="198"/>
        <v>0</v>
      </c>
      <c r="AA837" s="413">
        <f t="shared" si="198"/>
        <v>0</v>
      </c>
      <c r="AB837" s="424">
        <f t="shared" si="198"/>
        <v>0</v>
      </c>
      <c r="AC837" s="407">
        <f t="shared" si="198"/>
        <v>0</v>
      </c>
      <c r="AD837" s="1766"/>
      <c r="AE837" s="1063"/>
      <c r="AF837" s="831"/>
      <c r="AG837" s="536"/>
      <c r="AH837" s="529"/>
      <c r="AI837" s="529"/>
      <c r="AJ837" s="529"/>
      <c r="AK837" s="529"/>
      <c r="AL837" s="529"/>
      <c r="AM837" s="529"/>
      <c r="AN837" s="529"/>
      <c r="AO837" s="529"/>
      <c r="AP837" s="529"/>
      <c r="AQ837" s="529"/>
      <c r="AR837" s="529"/>
      <c r="AS837" s="529"/>
      <c r="AT837" s="529"/>
      <c r="AU837" s="529"/>
      <c r="AV837" s="529"/>
      <c r="AW837" s="529"/>
      <c r="AX837" s="529"/>
      <c r="AY837" s="529"/>
      <c r="AZ837" s="529"/>
      <c r="BA837" s="529"/>
      <c r="BB837" s="529"/>
      <c r="BC837" s="529"/>
      <c r="BD837" s="529"/>
      <c r="BE837" s="529"/>
      <c r="BF837" s="529"/>
      <c r="BG837" s="529"/>
      <c r="BH837" s="529"/>
      <c r="BI837" s="529"/>
      <c r="BJ837" s="529"/>
      <c r="BK837" s="529"/>
      <c r="BL837" s="529"/>
      <c r="BM837" s="529"/>
      <c r="BN837" s="529"/>
      <c r="BO837" s="529"/>
      <c r="BP837" s="529"/>
      <c r="BQ837" s="529"/>
      <c r="BR837" s="529"/>
      <c r="BS837" s="529"/>
      <c r="BT837" s="529"/>
      <c r="BU837" s="529"/>
      <c r="BV837" s="529"/>
      <c r="BW837" s="529"/>
      <c r="BX837" s="529"/>
      <c r="BY837" s="529"/>
      <c r="BZ837" s="529"/>
      <c r="CA837" s="529"/>
      <c r="CB837" s="529"/>
      <c r="CC837" s="529"/>
      <c r="CD837" s="529"/>
      <c r="CE837" s="529"/>
      <c r="CF837" s="529"/>
      <c r="CG837" s="529"/>
      <c r="CH837" s="529"/>
      <c r="CI837" s="529"/>
      <c r="CJ837" s="529"/>
      <c r="CK837" s="529"/>
      <c r="CL837" s="529"/>
      <c r="CM837" s="529"/>
      <c r="CN837" s="529"/>
      <c r="CO837" s="529"/>
      <c r="CP837" s="529"/>
      <c r="CQ837" s="529"/>
    </row>
    <row r="838" spans="1:95" s="70" customFormat="1" ht="27" customHeight="1" outlineLevel="1" x14ac:dyDescent="0.2">
      <c r="A838" s="11">
        <v>158</v>
      </c>
      <c r="B838" s="300"/>
      <c r="C838" s="298"/>
      <c r="D838" s="298"/>
      <c r="E838" s="299"/>
      <c r="F838" s="856" t="s">
        <v>547</v>
      </c>
      <c r="G838" s="857"/>
      <c r="H838" s="857"/>
      <c r="I838" s="857"/>
      <c r="J838" s="857"/>
      <c r="K838" s="857"/>
      <c r="L838" s="858"/>
      <c r="M838" s="408">
        <f t="shared" ref="M838:M839" si="199">M62</f>
        <v>0</v>
      </c>
      <c r="N838" s="420">
        <f>M838*(1-'Annexe 1. Taux de référence'!$E51)+N62*('Annexe 1. Taux de référence'!$E51)</f>
        <v>0</v>
      </c>
      <c r="O838" s="422">
        <f>O62*'Annexe 1. Taux de référence'!$E51</f>
        <v>0</v>
      </c>
      <c r="P838" s="422">
        <f>P62*'Annexe 1. Taux de référence'!$E51</f>
        <v>0</v>
      </c>
      <c r="Q838" s="421">
        <f>Q62*'Annexe 1. Taux de référence'!$E51</f>
        <v>0</v>
      </c>
      <c r="R838" s="419">
        <f>R62*'Annexe 1. Taux de référence'!$E51</f>
        <v>0</v>
      </c>
      <c r="S838" s="422">
        <f>S62*'Annexe 1. Taux de référence'!$E51</f>
        <v>0</v>
      </c>
      <c r="T838" s="422">
        <f>T62*'Annexe 1. Taux de référence'!$E51</f>
        <v>0</v>
      </c>
      <c r="U838" s="422">
        <f>U62*'Annexe 1. Taux de référence'!$E51</f>
        <v>0</v>
      </c>
      <c r="V838" s="422">
        <f>V62*'Annexe 1. Taux de référence'!$E51</f>
        <v>0</v>
      </c>
      <c r="W838" s="422">
        <f>W62*'Annexe 1. Taux de référence'!$E51</f>
        <v>0</v>
      </c>
      <c r="X838" s="422">
        <f>X62*'Annexe 1. Taux de référence'!$E51</f>
        <v>0</v>
      </c>
      <c r="Y838" s="422">
        <f>Y62*'Annexe 1. Taux de référence'!$E51</f>
        <v>0</v>
      </c>
      <c r="Z838" s="422">
        <f>Z62*'Annexe 1. Taux de référence'!$E51</f>
        <v>0</v>
      </c>
      <c r="AA838" s="422">
        <f>AA62*'Annexe 1. Taux de référence'!$E51</f>
        <v>0</v>
      </c>
      <c r="AB838" s="422">
        <f>AB62*'Annexe 1. Taux de référence'!$E51</f>
        <v>0</v>
      </c>
      <c r="AC838" s="408">
        <f>M838-SUM(N838:AB838)</f>
        <v>0</v>
      </c>
      <c r="AD838" s="1766"/>
      <c r="AE838" s="1063"/>
      <c r="AF838" s="831"/>
      <c r="AG838" s="536"/>
      <c r="AH838" s="529"/>
      <c r="AI838" s="529"/>
      <c r="AJ838" s="529"/>
      <c r="AK838" s="529"/>
      <c r="AL838" s="529"/>
      <c r="AM838" s="529"/>
      <c r="AN838" s="529"/>
      <c r="AO838" s="529"/>
      <c r="AP838" s="529"/>
      <c r="AQ838" s="529"/>
      <c r="AR838" s="529"/>
      <c r="AS838" s="529"/>
      <c r="AT838" s="529"/>
      <c r="AU838" s="529"/>
      <c r="AV838" s="529"/>
      <c r="AW838" s="529"/>
      <c r="AX838" s="529"/>
      <c r="AY838" s="529"/>
      <c r="AZ838" s="529"/>
      <c r="BA838" s="529"/>
      <c r="BB838" s="529"/>
      <c r="BC838" s="529"/>
      <c r="BD838" s="529"/>
      <c r="BE838" s="529"/>
      <c r="BF838" s="529"/>
      <c r="BG838" s="529"/>
      <c r="BH838" s="529"/>
      <c r="BI838" s="529"/>
      <c r="BJ838" s="529"/>
      <c r="BK838" s="529"/>
      <c r="BL838" s="529"/>
      <c r="BM838" s="529"/>
      <c r="BN838" s="529"/>
      <c r="BO838" s="529"/>
      <c r="BP838" s="529"/>
      <c r="BQ838" s="529"/>
      <c r="BR838" s="529"/>
      <c r="BS838" s="529"/>
      <c r="BT838" s="529"/>
      <c r="BU838" s="529"/>
      <c r="BV838" s="529"/>
      <c r="BW838" s="529"/>
      <c r="BX838" s="529"/>
      <c r="BY838" s="529"/>
      <c r="BZ838" s="529"/>
      <c r="CA838" s="529"/>
      <c r="CB838" s="529"/>
      <c r="CC838" s="529"/>
      <c r="CD838" s="529"/>
      <c r="CE838" s="529"/>
      <c r="CF838" s="529"/>
      <c r="CG838" s="529"/>
      <c r="CH838" s="529"/>
      <c r="CI838" s="529"/>
      <c r="CJ838" s="529"/>
      <c r="CK838" s="529"/>
      <c r="CL838" s="529"/>
      <c r="CM838" s="529"/>
      <c r="CN838" s="529"/>
      <c r="CO838" s="529"/>
      <c r="CP838" s="529"/>
      <c r="CQ838" s="529"/>
    </row>
    <row r="839" spans="1:95" s="70" customFormat="1" ht="15" customHeight="1" outlineLevel="1" x14ac:dyDescent="0.2">
      <c r="A839" s="11">
        <v>159</v>
      </c>
      <c r="B839" s="300"/>
      <c r="C839" s="298"/>
      <c r="D839" s="298"/>
      <c r="E839" s="299"/>
      <c r="F839" s="859" t="s">
        <v>570</v>
      </c>
      <c r="G839" s="860"/>
      <c r="H839" s="860"/>
      <c r="I839" s="860"/>
      <c r="J839" s="860"/>
      <c r="K839" s="860"/>
      <c r="L839" s="861"/>
      <c r="M839" s="408">
        <f t="shared" si="199"/>
        <v>0</v>
      </c>
      <c r="N839" s="420">
        <f>M839*(1-'Annexe 1. Taux de référence'!$E52)+N63*('Annexe 1. Taux de référence'!$E52)</f>
        <v>0</v>
      </c>
      <c r="O839" s="422">
        <f>O63*'Annexe 1. Taux de référence'!$E52</f>
        <v>0</v>
      </c>
      <c r="P839" s="422">
        <f>P63*'Annexe 1. Taux de référence'!$E52</f>
        <v>0</v>
      </c>
      <c r="Q839" s="421">
        <f>Q63*'Annexe 1. Taux de référence'!$E52</f>
        <v>0</v>
      </c>
      <c r="R839" s="419">
        <f>R63*'Annexe 1. Taux de référence'!$E52</f>
        <v>0</v>
      </c>
      <c r="S839" s="422">
        <f>S63*'Annexe 1. Taux de référence'!$E52</f>
        <v>0</v>
      </c>
      <c r="T839" s="422">
        <f>T63*'Annexe 1. Taux de référence'!$E52</f>
        <v>0</v>
      </c>
      <c r="U839" s="422">
        <f>U63*'Annexe 1. Taux de référence'!$E52</f>
        <v>0</v>
      </c>
      <c r="V839" s="422">
        <f>V63*'Annexe 1. Taux de référence'!$E52</f>
        <v>0</v>
      </c>
      <c r="W839" s="422">
        <f>W63*'Annexe 1. Taux de référence'!$E52</f>
        <v>0</v>
      </c>
      <c r="X839" s="422">
        <f>X63*'Annexe 1. Taux de référence'!$E52</f>
        <v>0</v>
      </c>
      <c r="Y839" s="422">
        <f>Y63*'Annexe 1. Taux de référence'!$E52</f>
        <v>0</v>
      </c>
      <c r="Z839" s="422">
        <f>Z63*'Annexe 1. Taux de référence'!$E52</f>
        <v>0</v>
      </c>
      <c r="AA839" s="422">
        <f>AA63*'Annexe 1. Taux de référence'!$E52</f>
        <v>0</v>
      </c>
      <c r="AB839" s="422">
        <f>AB63*'Annexe 1. Taux de référence'!$E52</f>
        <v>0</v>
      </c>
      <c r="AC839" s="408">
        <f>M839-SUM(N839:AB839)</f>
        <v>0</v>
      </c>
      <c r="AD839" s="1766"/>
      <c r="AE839" s="1063"/>
      <c r="AF839" s="831"/>
      <c r="AG839" s="536"/>
      <c r="AH839" s="529"/>
      <c r="AI839" s="529"/>
      <c r="AJ839" s="529"/>
      <c r="AK839" s="529"/>
      <c r="AL839" s="529"/>
      <c r="AM839" s="529"/>
      <c r="AN839" s="529"/>
      <c r="AO839" s="529"/>
      <c r="AP839" s="529"/>
      <c r="AQ839" s="529"/>
      <c r="AR839" s="529"/>
      <c r="AS839" s="529"/>
      <c r="AT839" s="529"/>
      <c r="AU839" s="529"/>
      <c r="AV839" s="529"/>
      <c r="AW839" s="529"/>
      <c r="AX839" s="529"/>
      <c r="AY839" s="529"/>
      <c r="AZ839" s="529"/>
      <c r="BA839" s="529"/>
      <c r="BB839" s="529"/>
      <c r="BC839" s="529"/>
      <c r="BD839" s="529"/>
      <c r="BE839" s="529"/>
      <c r="BF839" s="529"/>
      <c r="BG839" s="529"/>
      <c r="BH839" s="529"/>
      <c r="BI839" s="529"/>
      <c r="BJ839" s="529"/>
      <c r="BK839" s="529"/>
      <c r="BL839" s="529"/>
      <c r="BM839" s="529"/>
      <c r="BN839" s="529"/>
      <c r="BO839" s="529"/>
      <c r="BP839" s="529"/>
      <c r="BQ839" s="529"/>
      <c r="BR839" s="529"/>
      <c r="BS839" s="529"/>
      <c r="BT839" s="529"/>
      <c r="BU839" s="529"/>
      <c r="BV839" s="529"/>
      <c r="BW839" s="529"/>
      <c r="BX839" s="529"/>
      <c r="BY839" s="529"/>
      <c r="BZ839" s="529"/>
      <c r="CA839" s="529"/>
      <c r="CB839" s="529"/>
      <c r="CC839" s="529"/>
      <c r="CD839" s="529"/>
      <c r="CE839" s="529"/>
      <c r="CF839" s="529"/>
      <c r="CG839" s="529"/>
      <c r="CH839" s="529"/>
      <c r="CI839" s="529"/>
      <c r="CJ839" s="529"/>
      <c r="CK839" s="529"/>
      <c r="CL839" s="529"/>
      <c r="CM839" s="529"/>
      <c r="CN839" s="529"/>
      <c r="CO839" s="529"/>
      <c r="CP839" s="529"/>
      <c r="CQ839" s="529"/>
    </row>
    <row r="840" spans="1:95" s="70" customFormat="1" ht="15" customHeight="1" outlineLevel="1" x14ac:dyDescent="0.2">
      <c r="A840" s="11">
        <v>160</v>
      </c>
      <c r="B840" s="300"/>
      <c r="C840" s="298"/>
      <c r="D840" s="298"/>
      <c r="E840" s="853" t="s">
        <v>548</v>
      </c>
      <c r="F840" s="854"/>
      <c r="G840" s="854"/>
      <c r="H840" s="854"/>
      <c r="I840" s="854"/>
      <c r="J840" s="854"/>
      <c r="K840" s="854"/>
      <c r="L840" s="855"/>
      <c r="M840" s="407">
        <f>SUBTOTAL(9,M841:M843)</f>
        <v>0</v>
      </c>
      <c r="N840" s="410">
        <f t="shared" ref="N840:AC840" si="200">SUBTOTAL(9,N841:N843)</f>
        <v>0</v>
      </c>
      <c r="O840" s="414">
        <f t="shared" si="200"/>
        <v>0</v>
      </c>
      <c r="P840" s="413">
        <f t="shared" si="200"/>
        <v>0</v>
      </c>
      <c r="Q840" s="415">
        <f t="shared" si="200"/>
        <v>0</v>
      </c>
      <c r="R840" s="410">
        <f t="shared" si="200"/>
        <v>0</v>
      </c>
      <c r="S840" s="413">
        <f t="shared" si="200"/>
        <v>0</v>
      </c>
      <c r="T840" s="414">
        <f t="shared" si="200"/>
        <v>0</v>
      </c>
      <c r="U840" s="413">
        <f t="shared" si="200"/>
        <v>0</v>
      </c>
      <c r="V840" s="414">
        <f t="shared" si="200"/>
        <v>0</v>
      </c>
      <c r="W840" s="413">
        <f t="shared" si="200"/>
        <v>0</v>
      </c>
      <c r="X840" s="414">
        <f t="shared" si="200"/>
        <v>0</v>
      </c>
      <c r="Y840" s="413">
        <f t="shared" si="200"/>
        <v>0</v>
      </c>
      <c r="Z840" s="414">
        <f t="shared" si="200"/>
        <v>0</v>
      </c>
      <c r="AA840" s="413">
        <f t="shared" si="200"/>
        <v>0</v>
      </c>
      <c r="AB840" s="424">
        <f t="shared" si="200"/>
        <v>0</v>
      </c>
      <c r="AC840" s="407">
        <f t="shared" si="200"/>
        <v>0</v>
      </c>
      <c r="AD840" s="1766"/>
      <c r="AE840" s="1063"/>
      <c r="AF840" s="831"/>
      <c r="AG840" s="536"/>
      <c r="AH840" s="529"/>
      <c r="AI840" s="529"/>
      <c r="AJ840" s="529"/>
      <c r="AK840" s="529"/>
      <c r="AL840" s="529"/>
      <c r="AM840" s="529"/>
      <c r="AN840" s="529"/>
      <c r="AO840" s="529"/>
      <c r="AP840" s="529"/>
      <c r="AQ840" s="529"/>
      <c r="AR840" s="529"/>
      <c r="AS840" s="529"/>
      <c r="AT840" s="529"/>
      <c r="AU840" s="529"/>
      <c r="AV840" s="529"/>
      <c r="AW840" s="529"/>
      <c r="AX840" s="529"/>
      <c r="AY840" s="529"/>
      <c r="AZ840" s="529"/>
      <c r="BA840" s="529"/>
      <c r="BB840" s="529"/>
      <c r="BC840" s="529"/>
      <c r="BD840" s="529"/>
      <c r="BE840" s="529"/>
      <c r="BF840" s="529"/>
      <c r="BG840" s="529"/>
      <c r="BH840" s="529"/>
      <c r="BI840" s="529"/>
      <c r="BJ840" s="529"/>
      <c r="BK840" s="529"/>
      <c r="BL840" s="529"/>
      <c r="BM840" s="529"/>
      <c r="BN840" s="529"/>
      <c r="BO840" s="529"/>
      <c r="BP840" s="529"/>
      <c r="BQ840" s="529"/>
      <c r="BR840" s="529"/>
      <c r="BS840" s="529"/>
      <c r="BT840" s="529"/>
      <c r="BU840" s="529"/>
      <c r="BV840" s="529"/>
      <c r="BW840" s="529"/>
      <c r="BX840" s="529"/>
      <c r="BY840" s="529"/>
      <c r="BZ840" s="529"/>
      <c r="CA840" s="529"/>
      <c r="CB840" s="529"/>
      <c r="CC840" s="529"/>
      <c r="CD840" s="529"/>
      <c r="CE840" s="529"/>
      <c r="CF840" s="529"/>
      <c r="CG840" s="529"/>
      <c r="CH840" s="529"/>
      <c r="CI840" s="529"/>
      <c r="CJ840" s="529"/>
      <c r="CK840" s="529"/>
      <c r="CL840" s="529"/>
      <c r="CM840" s="529"/>
      <c r="CN840" s="529"/>
      <c r="CO840" s="529"/>
      <c r="CP840" s="529"/>
      <c r="CQ840" s="529"/>
    </row>
    <row r="841" spans="1:95" s="70" customFormat="1" ht="15" customHeight="1" outlineLevel="1" x14ac:dyDescent="0.2">
      <c r="A841" s="11">
        <v>161</v>
      </c>
      <c r="B841" s="300"/>
      <c r="C841" s="298"/>
      <c r="D841" s="298"/>
      <c r="E841" s="299"/>
      <c r="F841" s="856" t="s">
        <v>549</v>
      </c>
      <c r="G841" s="857"/>
      <c r="H841" s="857"/>
      <c r="I841" s="857"/>
      <c r="J841" s="857"/>
      <c r="K841" s="857"/>
      <c r="L841" s="858"/>
      <c r="M841" s="408">
        <f t="shared" ref="M841:M843" si="201">M65</f>
        <v>0</v>
      </c>
      <c r="N841" s="420">
        <f>M841*(1-'Annexe 1. Taux de référence'!$E54)+N65*('Annexe 1. Taux de référence'!$E54)</f>
        <v>0</v>
      </c>
      <c r="O841" s="422">
        <f>O65*'Annexe 1. Taux de référence'!$E54</f>
        <v>0</v>
      </c>
      <c r="P841" s="422">
        <f>P65*'Annexe 1. Taux de référence'!$E54</f>
        <v>0</v>
      </c>
      <c r="Q841" s="421">
        <f>Q65*'Annexe 1. Taux de référence'!$E54</f>
        <v>0</v>
      </c>
      <c r="R841" s="419">
        <f>R65*'Annexe 1. Taux de référence'!$E54</f>
        <v>0</v>
      </c>
      <c r="S841" s="422">
        <f>S65*'Annexe 1. Taux de référence'!$E54</f>
        <v>0</v>
      </c>
      <c r="T841" s="422">
        <f>T65*'Annexe 1. Taux de référence'!$E54</f>
        <v>0</v>
      </c>
      <c r="U841" s="422">
        <f>U65*'Annexe 1. Taux de référence'!$E54</f>
        <v>0</v>
      </c>
      <c r="V841" s="422">
        <f>V65*'Annexe 1. Taux de référence'!$E54</f>
        <v>0</v>
      </c>
      <c r="W841" s="422">
        <f>W65*'Annexe 1. Taux de référence'!$E54</f>
        <v>0</v>
      </c>
      <c r="X841" s="422">
        <f>X65*'Annexe 1. Taux de référence'!$E54</f>
        <v>0</v>
      </c>
      <c r="Y841" s="422">
        <f>Y65*'Annexe 1. Taux de référence'!$E54</f>
        <v>0</v>
      </c>
      <c r="Z841" s="422">
        <f>Z65*'Annexe 1. Taux de référence'!$E54</f>
        <v>0</v>
      </c>
      <c r="AA841" s="422">
        <f>AA65*'Annexe 1. Taux de référence'!$E54</f>
        <v>0</v>
      </c>
      <c r="AB841" s="422">
        <f>AB65*'Annexe 1. Taux de référence'!$E54</f>
        <v>0</v>
      </c>
      <c r="AC841" s="408">
        <f>M841-SUM(N841:AB841)</f>
        <v>0</v>
      </c>
      <c r="AD841" s="1766"/>
      <c r="AE841" s="1063"/>
      <c r="AF841" s="831"/>
      <c r="AG841" s="536"/>
      <c r="AH841" s="529"/>
      <c r="AI841" s="529"/>
      <c r="AJ841" s="529"/>
      <c r="AK841" s="529"/>
      <c r="AL841" s="529"/>
      <c r="AM841" s="529"/>
      <c r="AN841" s="529"/>
      <c r="AO841" s="529"/>
      <c r="AP841" s="529"/>
      <c r="AQ841" s="529"/>
      <c r="AR841" s="529"/>
      <c r="AS841" s="529"/>
      <c r="AT841" s="529"/>
      <c r="AU841" s="529"/>
      <c r="AV841" s="529"/>
      <c r="AW841" s="529"/>
      <c r="AX841" s="529"/>
      <c r="AY841" s="529"/>
      <c r="AZ841" s="529"/>
      <c r="BA841" s="529"/>
      <c r="BB841" s="529"/>
      <c r="BC841" s="529"/>
      <c r="BD841" s="529"/>
      <c r="BE841" s="529"/>
      <c r="BF841" s="529"/>
      <c r="BG841" s="529"/>
      <c r="BH841" s="529"/>
      <c r="BI841" s="529"/>
      <c r="BJ841" s="529"/>
      <c r="BK841" s="529"/>
      <c r="BL841" s="529"/>
      <c r="BM841" s="529"/>
      <c r="BN841" s="529"/>
      <c r="BO841" s="529"/>
      <c r="BP841" s="529"/>
      <c r="BQ841" s="529"/>
      <c r="BR841" s="529"/>
      <c r="BS841" s="529"/>
      <c r="BT841" s="529"/>
      <c r="BU841" s="529"/>
      <c r="BV841" s="529"/>
      <c r="BW841" s="529"/>
      <c r="BX841" s="529"/>
      <c r="BY841" s="529"/>
      <c r="BZ841" s="529"/>
      <c r="CA841" s="529"/>
      <c r="CB841" s="529"/>
      <c r="CC841" s="529"/>
      <c r="CD841" s="529"/>
      <c r="CE841" s="529"/>
      <c r="CF841" s="529"/>
      <c r="CG841" s="529"/>
      <c r="CH841" s="529"/>
      <c r="CI841" s="529"/>
      <c r="CJ841" s="529"/>
      <c r="CK841" s="529"/>
      <c r="CL841" s="529"/>
      <c r="CM841" s="529"/>
      <c r="CN841" s="529"/>
      <c r="CO841" s="529"/>
      <c r="CP841" s="529"/>
      <c r="CQ841" s="529"/>
    </row>
    <row r="842" spans="1:95" s="70" customFormat="1" outlineLevel="1" x14ac:dyDescent="0.2">
      <c r="A842" s="11">
        <v>162</v>
      </c>
      <c r="B842" s="300"/>
      <c r="C842" s="295"/>
      <c r="D842" s="295"/>
      <c r="E842" s="295"/>
      <c r="F842" s="915" t="s">
        <v>574</v>
      </c>
      <c r="G842" s="916"/>
      <c r="H842" s="916"/>
      <c r="I842" s="916"/>
      <c r="J842" s="916"/>
      <c r="K842" s="916"/>
      <c r="L842" s="917"/>
      <c r="M842" s="408">
        <f t="shared" si="201"/>
        <v>0</v>
      </c>
      <c r="N842" s="420">
        <f>M842*(1-'Annexe 1. Taux de référence'!$E55)+N66*('Annexe 1. Taux de référence'!$E55)</f>
        <v>0</v>
      </c>
      <c r="O842" s="422">
        <f>O66*'Annexe 1. Taux de référence'!$E55</f>
        <v>0</v>
      </c>
      <c r="P842" s="422">
        <f>P66*'Annexe 1. Taux de référence'!$E55</f>
        <v>0</v>
      </c>
      <c r="Q842" s="421">
        <f>Q66*'Annexe 1. Taux de référence'!$E55</f>
        <v>0</v>
      </c>
      <c r="R842" s="419">
        <f>R66*'Annexe 1. Taux de référence'!$E55</f>
        <v>0</v>
      </c>
      <c r="S842" s="422">
        <f>S66*'Annexe 1. Taux de référence'!$E55</f>
        <v>0</v>
      </c>
      <c r="T842" s="422">
        <f>T66*'Annexe 1. Taux de référence'!$E55</f>
        <v>0</v>
      </c>
      <c r="U842" s="422">
        <f>U66*'Annexe 1. Taux de référence'!$E55</f>
        <v>0</v>
      </c>
      <c r="V842" s="422">
        <f>V66*'Annexe 1. Taux de référence'!$E55</f>
        <v>0</v>
      </c>
      <c r="W842" s="422">
        <f>W66*'Annexe 1. Taux de référence'!$E55</f>
        <v>0</v>
      </c>
      <c r="X842" s="422">
        <f>X66*'Annexe 1. Taux de référence'!$E55</f>
        <v>0</v>
      </c>
      <c r="Y842" s="422">
        <f>Y66*'Annexe 1. Taux de référence'!$E55</f>
        <v>0</v>
      </c>
      <c r="Z842" s="422">
        <f>Z66*'Annexe 1. Taux de référence'!$E55</f>
        <v>0</v>
      </c>
      <c r="AA842" s="422">
        <f>AA66*'Annexe 1. Taux de référence'!$E55</f>
        <v>0</v>
      </c>
      <c r="AB842" s="422">
        <f>AB66*'Annexe 1. Taux de référence'!$E55</f>
        <v>0</v>
      </c>
      <c r="AC842" s="408">
        <f>M842-SUM(N842:AB842)</f>
        <v>0</v>
      </c>
      <c r="AD842" s="1766"/>
      <c r="AE842" s="1063"/>
      <c r="AF842" s="831"/>
      <c r="AG842" s="536"/>
      <c r="AH842" s="529"/>
      <c r="AI842" s="529"/>
      <c r="AJ842" s="529"/>
      <c r="AK842" s="529"/>
      <c r="AL842" s="529"/>
      <c r="AM842" s="529"/>
      <c r="AN842" s="529"/>
      <c r="AO842" s="529"/>
      <c r="AP842" s="529"/>
      <c r="AQ842" s="529"/>
      <c r="AR842" s="529"/>
      <c r="AS842" s="529"/>
      <c r="AT842" s="529"/>
      <c r="AU842" s="529"/>
      <c r="AV842" s="529"/>
      <c r="AW842" s="529"/>
      <c r="AX842" s="529"/>
      <c r="AY842" s="529"/>
      <c r="AZ842" s="529"/>
      <c r="BA842" s="529"/>
      <c r="BB842" s="529"/>
      <c r="BC842" s="529"/>
      <c r="BD842" s="529"/>
      <c r="BE842" s="529"/>
      <c r="BF842" s="529"/>
      <c r="BG842" s="529"/>
      <c r="BH842" s="529"/>
      <c r="BI842" s="529"/>
      <c r="BJ842" s="529"/>
      <c r="BK842" s="529"/>
      <c r="BL842" s="529"/>
      <c r="BM842" s="529"/>
      <c r="BN842" s="529"/>
      <c r="BO842" s="529"/>
      <c r="BP842" s="529"/>
      <c r="BQ842" s="529"/>
      <c r="BR842" s="529"/>
      <c r="BS842" s="529"/>
      <c r="BT842" s="529"/>
      <c r="BU842" s="529"/>
      <c r="BV842" s="529"/>
      <c r="BW842" s="529"/>
      <c r="BX842" s="529"/>
      <c r="BY842" s="529"/>
      <c r="BZ842" s="529"/>
      <c r="CA842" s="529"/>
      <c r="CB842" s="529"/>
      <c r="CC842" s="529"/>
      <c r="CD842" s="529"/>
      <c r="CE842" s="529"/>
      <c r="CF842" s="529"/>
      <c r="CG842" s="529"/>
      <c r="CH842" s="529"/>
      <c r="CI842" s="529"/>
      <c r="CJ842" s="529"/>
      <c r="CK842" s="529"/>
      <c r="CL842" s="529"/>
      <c r="CM842" s="529"/>
      <c r="CN842" s="529"/>
      <c r="CO842" s="529"/>
      <c r="CP842" s="529"/>
      <c r="CQ842" s="529"/>
    </row>
    <row r="843" spans="1:95" s="70" customFormat="1" ht="27.75" customHeight="1" outlineLevel="1" x14ac:dyDescent="0.2">
      <c r="A843" s="11">
        <v>163</v>
      </c>
      <c r="B843" s="300"/>
      <c r="C843" s="295"/>
      <c r="D843" s="295"/>
      <c r="E843" s="295"/>
      <c r="F843" s="859" t="s">
        <v>669</v>
      </c>
      <c r="G843" s="860"/>
      <c r="H843" s="860"/>
      <c r="I843" s="860"/>
      <c r="J843" s="860"/>
      <c r="K843" s="860"/>
      <c r="L843" s="861"/>
      <c r="M843" s="408">
        <f t="shared" si="201"/>
        <v>0</v>
      </c>
      <c r="N843" s="420">
        <f>M843*(1-'Annexe 1. Taux de référence'!$E56)+N67*('Annexe 1. Taux de référence'!$E56)</f>
        <v>0</v>
      </c>
      <c r="O843" s="422">
        <f>O67*'Annexe 1. Taux de référence'!$E56</f>
        <v>0</v>
      </c>
      <c r="P843" s="422">
        <f>P67*'Annexe 1. Taux de référence'!$E56</f>
        <v>0</v>
      </c>
      <c r="Q843" s="421">
        <f>Q67*'Annexe 1. Taux de référence'!$E56</f>
        <v>0</v>
      </c>
      <c r="R843" s="419">
        <f>R67*'Annexe 1. Taux de référence'!$E56</f>
        <v>0</v>
      </c>
      <c r="S843" s="422">
        <f>S67*'Annexe 1. Taux de référence'!$E56</f>
        <v>0</v>
      </c>
      <c r="T843" s="422">
        <f>T67*'Annexe 1. Taux de référence'!$E56</f>
        <v>0</v>
      </c>
      <c r="U843" s="422">
        <f>U67*'Annexe 1. Taux de référence'!$E56</f>
        <v>0</v>
      </c>
      <c r="V843" s="422">
        <f>V67*'Annexe 1. Taux de référence'!$E56</f>
        <v>0</v>
      </c>
      <c r="W843" s="422">
        <f>W67*'Annexe 1. Taux de référence'!$E56</f>
        <v>0</v>
      </c>
      <c r="X843" s="422">
        <f>X67*'Annexe 1. Taux de référence'!$E56</f>
        <v>0</v>
      </c>
      <c r="Y843" s="422">
        <f>Y67*'Annexe 1. Taux de référence'!$E56</f>
        <v>0</v>
      </c>
      <c r="Z843" s="422">
        <f>Z67*'Annexe 1. Taux de référence'!$E56</f>
        <v>0</v>
      </c>
      <c r="AA843" s="422">
        <f>AA67*'Annexe 1. Taux de référence'!$E56</f>
        <v>0</v>
      </c>
      <c r="AB843" s="422">
        <f>AB67*'Annexe 1. Taux de référence'!$E56</f>
        <v>0</v>
      </c>
      <c r="AC843" s="408">
        <f>M843-SUM(N843:AB843)</f>
        <v>0</v>
      </c>
      <c r="AD843" s="1767"/>
      <c r="AE843" s="834"/>
      <c r="AF843" s="834"/>
      <c r="AG843" s="536"/>
      <c r="AH843" s="529"/>
      <c r="AI843" s="529"/>
      <c r="AJ843" s="529"/>
      <c r="AK843" s="529"/>
      <c r="AL843" s="529"/>
      <c r="AM843" s="529"/>
      <c r="AN843" s="529"/>
      <c r="AO843" s="529"/>
      <c r="AP843" s="529"/>
      <c r="AQ843" s="529"/>
      <c r="AR843" s="529"/>
      <c r="AS843" s="529"/>
      <c r="AT843" s="529"/>
      <c r="AU843" s="529"/>
      <c r="AV843" s="529"/>
      <c r="AW843" s="529"/>
      <c r="AX843" s="529"/>
      <c r="AY843" s="529"/>
      <c r="AZ843" s="529"/>
      <c r="BA843" s="529"/>
      <c r="BB843" s="529"/>
      <c r="BC843" s="529"/>
      <c r="BD843" s="529"/>
      <c r="BE843" s="529"/>
      <c r="BF843" s="529"/>
      <c r="BG843" s="529"/>
      <c r="BH843" s="529"/>
      <c r="BI843" s="529"/>
      <c r="BJ843" s="529"/>
      <c r="BK843" s="529"/>
      <c r="BL843" s="529"/>
      <c r="BM843" s="529"/>
      <c r="BN843" s="529"/>
      <c r="BO843" s="529"/>
      <c r="BP843" s="529"/>
      <c r="BQ843" s="529"/>
      <c r="BR843" s="529"/>
      <c r="BS843" s="529"/>
      <c r="BT843" s="529"/>
      <c r="BU843" s="529"/>
      <c r="BV843" s="529"/>
      <c r="BW843" s="529"/>
      <c r="BX843" s="529"/>
      <c r="BY843" s="529"/>
      <c r="BZ843" s="529"/>
      <c r="CA843" s="529"/>
      <c r="CB843" s="529"/>
      <c r="CC843" s="529"/>
      <c r="CD843" s="529"/>
      <c r="CE843" s="529"/>
      <c r="CF843" s="529"/>
      <c r="CG843" s="529"/>
      <c r="CH843" s="529"/>
      <c r="CI843" s="529"/>
      <c r="CJ843" s="529"/>
      <c r="CK843" s="529"/>
      <c r="CL843" s="529"/>
      <c r="CM843" s="529"/>
      <c r="CN843" s="529"/>
      <c r="CO843" s="529"/>
      <c r="CP843" s="529"/>
      <c r="CQ843" s="529"/>
    </row>
    <row r="844" spans="1:95" s="70" customFormat="1" outlineLevel="1" x14ac:dyDescent="0.2">
      <c r="A844" s="11">
        <v>164</v>
      </c>
      <c r="B844" s="300"/>
      <c r="C844" s="295"/>
      <c r="D844" s="844" t="s">
        <v>23</v>
      </c>
      <c r="E844" s="845"/>
      <c r="F844" s="845"/>
      <c r="G844" s="845"/>
      <c r="H844" s="845"/>
      <c r="I844" s="845"/>
      <c r="J844" s="845"/>
      <c r="K844" s="845"/>
      <c r="L844" s="845"/>
      <c r="M844" s="845"/>
      <c r="N844" s="845"/>
      <c r="O844" s="845"/>
      <c r="P844" s="845"/>
      <c r="Q844" s="845"/>
      <c r="R844" s="845"/>
      <c r="S844" s="845"/>
      <c r="T844" s="845"/>
      <c r="U844" s="845"/>
      <c r="V844" s="845"/>
      <c r="W844" s="845"/>
      <c r="X844" s="845"/>
      <c r="Y844" s="845"/>
      <c r="Z844" s="845"/>
      <c r="AA844" s="845"/>
      <c r="AB844" s="845"/>
      <c r="AC844" s="845"/>
      <c r="AD844" s="1061"/>
      <c r="AE844" s="1061"/>
      <c r="AF844" s="1061"/>
      <c r="AG844" s="536"/>
      <c r="AH844" s="529"/>
      <c r="AI844" s="529"/>
      <c r="AJ844" s="529"/>
      <c r="AK844" s="529"/>
      <c r="AL844" s="529"/>
      <c r="AM844" s="529"/>
      <c r="AN844" s="529"/>
      <c r="AO844" s="529"/>
      <c r="AP844" s="529"/>
      <c r="AQ844" s="529"/>
      <c r="AR844" s="529"/>
      <c r="AS844" s="529"/>
      <c r="AT844" s="529"/>
      <c r="AU844" s="529"/>
      <c r="AV844" s="529"/>
      <c r="AW844" s="529"/>
      <c r="AX844" s="529"/>
      <c r="AY844" s="529"/>
      <c r="AZ844" s="529"/>
      <c r="BA844" s="529"/>
      <c r="BB844" s="529"/>
      <c r="BC844" s="529"/>
      <c r="BD844" s="529"/>
      <c r="BE844" s="529"/>
      <c r="BF844" s="529"/>
      <c r="BG844" s="529"/>
      <c r="BH844" s="529"/>
      <c r="BI844" s="529"/>
      <c r="BJ844" s="529"/>
      <c r="BK844" s="529"/>
      <c r="BL844" s="529"/>
      <c r="BM844" s="529"/>
      <c r="BN844" s="529"/>
      <c r="BO844" s="529"/>
      <c r="BP844" s="529"/>
      <c r="BQ844" s="529"/>
      <c r="BR844" s="529"/>
      <c r="BS844" s="529"/>
      <c r="BT844" s="529"/>
      <c r="BU844" s="529"/>
      <c r="BV844" s="529"/>
      <c r="BW844" s="529"/>
      <c r="BX844" s="529"/>
      <c r="BY844" s="529"/>
      <c r="BZ844" s="529"/>
      <c r="CA844" s="529"/>
      <c r="CB844" s="529"/>
      <c r="CC844" s="529"/>
      <c r="CD844" s="529"/>
      <c r="CE844" s="529"/>
      <c r="CF844" s="529"/>
      <c r="CG844" s="529"/>
      <c r="CH844" s="529"/>
      <c r="CI844" s="529"/>
      <c r="CJ844" s="529"/>
      <c r="CK844" s="529"/>
      <c r="CL844" s="529"/>
      <c r="CM844" s="529"/>
      <c r="CN844" s="529"/>
      <c r="CO844" s="529"/>
      <c r="CP844" s="529"/>
      <c r="CQ844" s="529"/>
    </row>
    <row r="845" spans="1:95" s="70" customFormat="1" outlineLevel="1" x14ac:dyDescent="0.2">
      <c r="A845" s="11">
        <v>165</v>
      </c>
      <c r="B845" s="300"/>
      <c r="C845" s="295"/>
      <c r="D845" s="295"/>
      <c r="E845" s="918" t="s">
        <v>126</v>
      </c>
      <c r="F845" s="919"/>
      <c r="G845" s="919"/>
      <c r="H845" s="919"/>
      <c r="I845" s="919"/>
      <c r="J845" s="919"/>
      <c r="K845" s="919"/>
      <c r="L845" s="920"/>
      <c r="M845" s="407">
        <f>SUBTOTAL(9,M846:M847)</f>
        <v>0</v>
      </c>
      <c r="N845" s="410">
        <f t="shared" ref="N845:AC845" si="202">SUBTOTAL(9,N846:N847)</f>
        <v>0</v>
      </c>
      <c r="O845" s="414">
        <f t="shared" si="202"/>
        <v>0</v>
      </c>
      <c r="P845" s="413">
        <f t="shared" si="202"/>
        <v>0</v>
      </c>
      <c r="Q845" s="415">
        <f t="shared" si="202"/>
        <v>0</v>
      </c>
      <c r="R845" s="410">
        <f t="shared" si="202"/>
        <v>0</v>
      </c>
      <c r="S845" s="413">
        <f t="shared" si="202"/>
        <v>0</v>
      </c>
      <c r="T845" s="414">
        <f t="shared" si="202"/>
        <v>0</v>
      </c>
      <c r="U845" s="413">
        <f t="shared" si="202"/>
        <v>0</v>
      </c>
      <c r="V845" s="414">
        <f t="shared" si="202"/>
        <v>0</v>
      </c>
      <c r="W845" s="413">
        <f t="shared" si="202"/>
        <v>0</v>
      </c>
      <c r="X845" s="414">
        <f t="shared" si="202"/>
        <v>0</v>
      </c>
      <c r="Y845" s="413">
        <f t="shared" si="202"/>
        <v>0</v>
      </c>
      <c r="Z845" s="414">
        <f t="shared" si="202"/>
        <v>0</v>
      </c>
      <c r="AA845" s="413">
        <f t="shared" si="202"/>
        <v>0</v>
      </c>
      <c r="AB845" s="424">
        <f t="shared" si="202"/>
        <v>0</v>
      </c>
      <c r="AC845" s="407">
        <f t="shared" si="202"/>
        <v>0</v>
      </c>
      <c r="AD845" s="1808"/>
      <c r="AE845" s="828"/>
      <c r="AF845" s="828"/>
      <c r="AG845" s="536"/>
      <c r="AH845" s="529"/>
      <c r="AI845" s="529"/>
      <c r="AJ845" s="529"/>
      <c r="AK845" s="529"/>
      <c r="AL845" s="529"/>
      <c r="AM845" s="529"/>
      <c r="AN845" s="529"/>
      <c r="AO845" s="529"/>
      <c r="AP845" s="529"/>
      <c r="AQ845" s="529"/>
      <c r="AR845" s="529"/>
      <c r="AS845" s="529"/>
      <c r="AT845" s="529"/>
      <c r="AU845" s="529"/>
      <c r="AV845" s="529"/>
      <c r="AW845" s="529"/>
      <c r="AX845" s="529"/>
      <c r="AY845" s="529"/>
      <c r="AZ845" s="529"/>
      <c r="BA845" s="529"/>
      <c r="BB845" s="529"/>
      <c r="BC845" s="529"/>
      <c r="BD845" s="529"/>
      <c r="BE845" s="529"/>
      <c r="BF845" s="529"/>
      <c r="BG845" s="529"/>
      <c r="BH845" s="529"/>
      <c r="BI845" s="529"/>
      <c r="BJ845" s="529"/>
      <c r="BK845" s="529"/>
      <c r="BL845" s="529"/>
      <c r="BM845" s="529"/>
      <c r="BN845" s="529"/>
      <c r="BO845" s="529"/>
      <c r="BP845" s="529"/>
      <c r="BQ845" s="529"/>
      <c r="BR845" s="529"/>
      <c r="BS845" s="529"/>
      <c r="BT845" s="529"/>
      <c r="BU845" s="529"/>
      <c r="BV845" s="529"/>
      <c r="BW845" s="529"/>
      <c r="BX845" s="529"/>
      <c r="BY845" s="529"/>
      <c r="BZ845" s="529"/>
      <c r="CA845" s="529"/>
      <c r="CB845" s="529"/>
      <c r="CC845" s="529"/>
      <c r="CD845" s="529"/>
      <c r="CE845" s="529"/>
      <c r="CF845" s="529"/>
      <c r="CG845" s="529"/>
      <c r="CH845" s="529"/>
      <c r="CI845" s="529"/>
      <c r="CJ845" s="529"/>
      <c r="CK845" s="529"/>
      <c r="CL845" s="529"/>
      <c r="CM845" s="529"/>
      <c r="CN845" s="529"/>
      <c r="CO845" s="529"/>
      <c r="CP845" s="529"/>
      <c r="CQ845" s="529"/>
    </row>
    <row r="846" spans="1:95" s="70" customFormat="1" outlineLevel="1" x14ac:dyDescent="0.2">
      <c r="A846" s="11">
        <v>166</v>
      </c>
      <c r="B846" s="300"/>
      <c r="C846" s="295"/>
      <c r="D846" s="295"/>
      <c r="E846" s="295"/>
      <c r="F846" s="856" t="s">
        <v>127</v>
      </c>
      <c r="G846" s="857"/>
      <c r="H846" s="857"/>
      <c r="I846" s="857"/>
      <c r="J846" s="857"/>
      <c r="K846" s="857"/>
      <c r="L846" s="858"/>
      <c r="M846" s="408">
        <f t="shared" ref="M846:M847" si="203">M70</f>
        <v>0</v>
      </c>
      <c r="N846" s="420">
        <f>M846*(1-'Annexe 1. Taux de référence'!$E59)+N70*('Annexe 1. Taux de référence'!$E59)</f>
        <v>0</v>
      </c>
      <c r="O846" s="422">
        <f>O70*'Annexe 1. Taux de référence'!$E59</f>
        <v>0</v>
      </c>
      <c r="P846" s="422">
        <f>P70*'Annexe 1. Taux de référence'!$E59</f>
        <v>0</v>
      </c>
      <c r="Q846" s="421">
        <f>Q70*'Annexe 1. Taux de référence'!$E59</f>
        <v>0</v>
      </c>
      <c r="R846" s="419">
        <f>R70*'Annexe 1. Taux de référence'!$E59</f>
        <v>0</v>
      </c>
      <c r="S846" s="422">
        <f>S70*'Annexe 1. Taux de référence'!$E59</f>
        <v>0</v>
      </c>
      <c r="T846" s="422">
        <f>T70*'Annexe 1. Taux de référence'!$E59</f>
        <v>0</v>
      </c>
      <c r="U846" s="422">
        <f>U70*'Annexe 1. Taux de référence'!$E59</f>
        <v>0</v>
      </c>
      <c r="V846" s="422">
        <f>V70*'Annexe 1. Taux de référence'!$E59</f>
        <v>0</v>
      </c>
      <c r="W846" s="422">
        <f>W70*'Annexe 1. Taux de référence'!$E59</f>
        <v>0</v>
      </c>
      <c r="X846" s="422">
        <f>X70*'Annexe 1. Taux de référence'!$E59</f>
        <v>0</v>
      </c>
      <c r="Y846" s="422">
        <f>Y70*'Annexe 1. Taux de référence'!$E59</f>
        <v>0</v>
      </c>
      <c r="Z846" s="422">
        <f>Z70*'Annexe 1. Taux de référence'!$E59</f>
        <v>0</v>
      </c>
      <c r="AA846" s="422">
        <f>AA70*'Annexe 1. Taux de référence'!$E59</f>
        <v>0</v>
      </c>
      <c r="AB846" s="422">
        <f>AB70*'Annexe 1. Taux de référence'!$E59</f>
        <v>0</v>
      </c>
      <c r="AC846" s="408">
        <f>M846-SUM(N846:AB846)</f>
        <v>0</v>
      </c>
      <c r="AD846" s="1766"/>
      <c r="AE846" s="1063"/>
      <c r="AF846" s="831"/>
      <c r="AG846" s="536"/>
      <c r="AH846" s="529"/>
      <c r="AI846" s="529"/>
      <c r="AJ846" s="529"/>
      <c r="AK846" s="529"/>
      <c r="AL846" s="529"/>
      <c r="AM846" s="529"/>
      <c r="AN846" s="529"/>
      <c r="AO846" s="529"/>
      <c r="AP846" s="529"/>
      <c r="AQ846" s="529"/>
      <c r="AR846" s="529"/>
      <c r="AS846" s="529"/>
      <c r="AT846" s="529"/>
      <c r="AU846" s="529"/>
      <c r="AV846" s="529"/>
      <c r="AW846" s="529"/>
      <c r="AX846" s="529"/>
      <c r="AY846" s="529"/>
      <c r="AZ846" s="529"/>
      <c r="BA846" s="529"/>
      <c r="BB846" s="529"/>
      <c r="BC846" s="529"/>
      <c r="BD846" s="529"/>
      <c r="BE846" s="529"/>
      <c r="BF846" s="529"/>
      <c r="BG846" s="529"/>
      <c r="BH846" s="529"/>
      <c r="BI846" s="529"/>
      <c r="BJ846" s="529"/>
      <c r="BK846" s="529"/>
      <c r="BL846" s="529"/>
      <c r="BM846" s="529"/>
      <c r="BN846" s="529"/>
      <c r="BO846" s="529"/>
      <c r="BP846" s="529"/>
      <c r="BQ846" s="529"/>
      <c r="BR846" s="529"/>
      <c r="BS846" s="529"/>
      <c r="BT846" s="529"/>
      <c r="BU846" s="529"/>
      <c r="BV846" s="529"/>
      <c r="BW846" s="529"/>
      <c r="BX846" s="529"/>
      <c r="BY846" s="529"/>
      <c r="BZ846" s="529"/>
      <c r="CA846" s="529"/>
      <c r="CB846" s="529"/>
      <c r="CC846" s="529"/>
      <c r="CD846" s="529"/>
      <c r="CE846" s="529"/>
      <c r="CF846" s="529"/>
      <c r="CG846" s="529"/>
      <c r="CH846" s="529"/>
      <c r="CI846" s="529"/>
      <c r="CJ846" s="529"/>
      <c r="CK846" s="529"/>
      <c r="CL846" s="529"/>
      <c r="CM846" s="529"/>
      <c r="CN846" s="529"/>
      <c r="CO846" s="529"/>
      <c r="CP846" s="529"/>
      <c r="CQ846" s="529"/>
    </row>
    <row r="847" spans="1:95" s="70" customFormat="1" outlineLevel="1" x14ac:dyDescent="0.2">
      <c r="A847" s="11">
        <v>167</v>
      </c>
      <c r="B847" s="300"/>
      <c r="C847" s="295"/>
      <c r="D847" s="295"/>
      <c r="E847" s="295"/>
      <c r="F847" s="859" t="s">
        <v>128</v>
      </c>
      <c r="G847" s="860"/>
      <c r="H847" s="860"/>
      <c r="I847" s="860"/>
      <c r="J847" s="860"/>
      <c r="K847" s="860"/>
      <c r="L847" s="861"/>
      <c r="M847" s="408">
        <f t="shared" si="203"/>
        <v>0</v>
      </c>
      <c r="N847" s="420">
        <f>M847*(1-'Annexe 1. Taux de référence'!$E60)+N71*('Annexe 1. Taux de référence'!$E60)</f>
        <v>0</v>
      </c>
      <c r="O847" s="422">
        <f>O71*'Annexe 1. Taux de référence'!$E60</f>
        <v>0</v>
      </c>
      <c r="P847" s="422">
        <f>P71*'Annexe 1. Taux de référence'!$E60</f>
        <v>0</v>
      </c>
      <c r="Q847" s="421">
        <f>Q71*'Annexe 1. Taux de référence'!$E60</f>
        <v>0</v>
      </c>
      <c r="R847" s="419">
        <f>R71*'Annexe 1. Taux de référence'!$E60</f>
        <v>0</v>
      </c>
      <c r="S847" s="422">
        <f>S71*'Annexe 1. Taux de référence'!$E60</f>
        <v>0</v>
      </c>
      <c r="T847" s="422">
        <f>T71*'Annexe 1. Taux de référence'!$E60</f>
        <v>0</v>
      </c>
      <c r="U847" s="422">
        <f>U71*'Annexe 1. Taux de référence'!$E60</f>
        <v>0</v>
      </c>
      <c r="V847" s="422">
        <f>V71*'Annexe 1. Taux de référence'!$E60</f>
        <v>0</v>
      </c>
      <c r="W847" s="422">
        <f>W71*'Annexe 1. Taux de référence'!$E60</f>
        <v>0</v>
      </c>
      <c r="X847" s="422">
        <f>X71*'Annexe 1. Taux de référence'!$E60</f>
        <v>0</v>
      </c>
      <c r="Y847" s="422">
        <f>Y71*'Annexe 1. Taux de référence'!$E60</f>
        <v>0</v>
      </c>
      <c r="Z847" s="422">
        <f>Z71*'Annexe 1. Taux de référence'!$E60</f>
        <v>0</v>
      </c>
      <c r="AA847" s="422">
        <f>AA71*'Annexe 1. Taux de référence'!$E60</f>
        <v>0</v>
      </c>
      <c r="AB847" s="422">
        <f>AB71*'Annexe 1. Taux de référence'!$E60</f>
        <v>0</v>
      </c>
      <c r="AC847" s="408">
        <f>M847-SUM(N847:AB847)</f>
        <v>0</v>
      </c>
      <c r="AD847" s="1766"/>
      <c r="AE847" s="1063"/>
      <c r="AF847" s="831"/>
      <c r="AG847" s="536"/>
      <c r="AH847" s="529"/>
      <c r="AI847" s="529"/>
      <c r="AJ847" s="529"/>
      <c r="AK847" s="529"/>
      <c r="AL847" s="529"/>
      <c r="AM847" s="529"/>
      <c r="AN847" s="529"/>
      <c r="AO847" s="529"/>
      <c r="AP847" s="529"/>
      <c r="AQ847" s="529"/>
      <c r="AR847" s="529"/>
      <c r="AS847" s="529"/>
      <c r="AT847" s="529"/>
      <c r="AU847" s="529"/>
      <c r="AV847" s="529"/>
      <c r="AW847" s="529"/>
      <c r="AX847" s="529"/>
      <c r="AY847" s="529"/>
      <c r="AZ847" s="529"/>
      <c r="BA847" s="529"/>
      <c r="BB847" s="529"/>
      <c r="BC847" s="529"/>
      <c r="BD847" s="529"/>
      <c r="BE847" s="529"/>
      <c r="BF847" s="529"/>
      <c r="BG847" s="529"/>
      <c r="BH847" s="529"/>
      <c r="BI847" s="529"/>
      <c r="BJ847" s="529"/>
      <c r="BK847" s="529"/>
      <c r="BL847" s="529"/>
      <c r="BM847" s="529"/>
      <c r="BN847" s="529"/>
      <c r="BO847" s="529"/>
      <c r="BP847" s="529"/>
      <c r="BQ847" s="529"/>
      <c r="BR847" s="529"/>
      <c r="BS847" s="529"/>
      <c r="BT847" s="529"/>
      <c r="BU847" s="529"/>
      <c r="BV847" s="529"/>
      <c r="BW847" s="529"/>
      <c r="BX847" s="529"/>
      <c r="BY847" s="529"/>
      <c r="BZ847" s="529"/>
      <c r="CA847" s="529"/>
      <c r="CB847" s="529"/>
      <c r="CC847" s="529"/>
      <c r="CD847" s="529"/>
      <c r="CE847" s="529"/>
      <c r="CF847" s="529"/>
      <c r="CG847" s="529"/>
      <c r="CH847" s="529"/>
      <c r="CI847" s="529"/>
      <c r="CJ847" s="529"/>
      <c r="CK847" s="529"/>
      <c r="CL847" s="529"/>
      <c r="CM847" s="529"/>
      <c r="CN847" s="529"/>
      <c r="CO847" s="529"/>
      <c r="CP847" s="529"/>
      <c r="CQ847" s="529"/>
    </row>
    <row r="848" spans="1:95" s="70" customFormat="1" outlineLevel="1" x14ac:dyDescent="0.2">
      <c r="A848" s="11">
        <v>168</v>
      </c>
      <c r="B848" s="300"/>
      <c r="C848" s="295"/>
      <c r="D848" s="295"/>
      <c r="E848" s="853" t="s">
        <v>129</v>
      </c>
      <c r="F848" s="854"/>
      <c r="G848" s="854"/>
      <c r="H848" s="854"/>
      <c r="I848" s="854"/>
      <c r="J848" s="854"/>
      <c r="K848" s="854"/>
      <c r="L848" s="855"/>
      <c r="M848" s="407">
        <f>SUBTOTAL(9,M849:M850)</f>
        <v>0</v>
      </c>
      <c r="N848" s="410">
        <f t="shared" ref="N848:AC848" si="204">SUBTOTAL(9,N849:N850)</f>
        <v>0</v>
      </c>
      <c r="O848" s="414">
        <f t="shared" si="204"/>
        <v>0</v>
      </c>
      <c r="P848" s="413">
        <f t="shared" si="204"/>
        <v>0</v>
      </c>
      <c r="Q848" s="415">
        <f t="shared" si="204"/>
        <v>0</v>
      </c>
      <c r="R848" s="410">
        <f t="shared" si="204"/>
        <v>0</v>
      </c>
      <c r="S848" s="413">
        <f t="shared" si="204"/>
        <v>0</v>
      </c>
      <c r="T848" s="414">
        <f t="shared" si="204"/>
        <v>0</v>
      </c>
      <c r="U848" s="413">
        <f t="shared" si="204"/>
        <v>0</v>
      </c>
      <c r="V848" s="414">
        <f t="shared" si="204"/>
        <v>0</v>
      </c>
      <c r="W848" s="413">
        <f t="shared" si="204"/>
        <v>0</v>
      </c>
      <c r="X848" s="414">
        <f t="shared" si="204"/>
        <v>0</v>
      </c>
      <c r="Y848" s="413">
        <f t="shared" si="204"/>
        <v>0</v>
      </c>
      <c r="Z848" s="414">
        <f t="shared" si="204"/>
        <v>0</v>
      </c>
      <c r="AA848" s="413">
        <f t="shared" si="204"/>
        <v>0</v>
      </c>
      <c r="AB848" s="424">
        <f t="shared" si="204"/>
        <v>0</v>
      </c>
      <c r="AC848" s="407">
        <f t="shared" si="204"/>
        <v>0</v>
      </c>
      <c r="AD848" s="1766"/>
      <c r="AE848" s="1063"/>
      <c r="AF848" s="831"/>
      <c r="AG848" s="536"/>
      <c r="AH848" s="529"/>
      <c r="AI848" s="529"/>
      <c r="AJ848" s="529"/>
      <c r="AK848" s="529"/>
      <c r="AL848" s="529"/>
      <c r="AM848" s="529"/>
      <c r="AN848" s="529"/>
      <c r="AO848" s="529"/>
      <c r="AP848" s="529"/>
      <c r="AQ848" s="529"/>
      <c r="AR848" s="529"/>
      <c r="AS848" s="529"/>
      <c r="AT848" s="529"/>
      <c r="AU848" s="529"/>
      <c r="AV848" s="529"/>
      <c r="AW848" s="529"/>
      <c r="AX848" s="529"/>
      <c r="AY848" s="529"/>
      <c r="AZ848" s="529"/>
      <c r="BA848" s="529"/>
      <c r="BB848" s="529"/>
      <c r="BC848" s="529"/>
      <c r="BD848" s="529"/>
      <c r="BE848" s="529"/>
      <c r="BF848" s="529"/>
      <c r="BG848" s="529"/>
      <c r="BH848" s="529"/>
      <c r="BI848" s="529"/>
      <c r="BJ848" s="529"/>
      <c r="BK848" s="529"/>
      <c r="BL848" s="529"/>
      <c r="BM848" s="529"/>
      <c r="BN848" s="529"/>
      <c r="BO848" s="529"/>
      <c r="BP848" s="529"/>
      <c r="BQ848" s="529"/>
      <c r="BR848" s="529"/>
      <c r="BS848" s="529"/>
      <c r="BT848" s="529"/>
      <c r="BU848" s="529"/>
      <c r="BV848" s="529"/>
      <c r="BW848" s="529"/>
      <c r="BX848" s="529"/>
      <c r="BY848" s="529"/>
      <c r="BZ848" s="529"/>
      <c r="CA848" s="529"/>
      <c r="CB848" s="529"/>
      <c r="CC848" s="529"/>
      <c r="CD848" s="529"/>
      <c r="CE848" s="529"/>
      <c r="CF848" s="529"/>
      <c r="CG848" s="529"/>
      <c r="CH848" s="529"/>
      <c r="CI848" s="529"/>
      <c r="CJ848" s="529"/>
      <c r="CK848" s="529"/>
      <c r="CL848" s="529"/>
      <c r="CM848" s="529"/>
      <c r="CN848" s="529"/>
      <c r="CO848" s="529"/>
      <c r="CP848" s="529"/>
      <c r="CQ848" s="529"/>
    </row>
    <row r="849" spans="1:95" s="70" customFormat="1" outlineLevel="1" x14ac:dyDescent="0.2">
      <c r="A849" s="11">
        <v>169</v>
      </c>
      <c r="B849" s="300"/>
      <c r="C849" s="295"/>
      <c r="D849" s="295"/>
      <c r="E849" s="295"/>
      <c r="F849" s="856" t="s">
        <v>130</v>
      </c>
      <c r="G849" s="857"/>
      <c r="H849" s="857"/>
      <c r="I849" s="857"/>
      <c r="J849" s="857"/>
      <c r="K849" s="857"/>
      <c r="L849" s="858"/>
      <c r="M849" s="408">
        <f t="shared" ref="M849:M850" si="205">M73</f>
        <v>0</v>
      </c>
      <c r="N849" s="420">
        <f>M849*(1-'Annexe 1. Taux de référence'!$E62)+N73*('Annexe 1. Taux de référence'!$E62)</f>
        <v>0</v>
      </c>
      <c r="O849" s="422">
        <f>O73*'Annexe 1. Taux de référence'!$E62</f>
        <v>0</v>
      </c>
      <c r="P849" s="422">
        <f>P73*'Annexe 1. Taux de référence'!$E62</f>
        <v>0</v>
      </c>
      <c r="Q849" s="421">
        <f>Q73*'Annexe 1. Taux de référence'!$E62</f>
        <v>0</v>
      </c>
      <c r="R849" s="419">
        <f>R73*'Annexe 1. Taux de référence'!$E62</f>
        <v>0</v>
      </c>
      <c r="S849" s="422">
        <f>S73*'Annexe 1. Taux de référence'!$E62</f>
        <v>0</v>
      </c>
      <c r="T849" s="422">
        <f>T73*'Annexe 1. Taux de référence'!$E62</f>
        <v>0</v>
      </c>
      <c r="U849" s="422">
        <f>U73*'Annexe 1. Taux de référence'!$E62</f>
        <v>0</v>
      </c>
      <c r="V849" s="422">
        <f>V73*'Annexe 1. Taux de référence'!$E62</f>
        <v>0</v>
      </c>
      <c r="W849" s="422">
        <f>W73*'Annexe 1. Taux de référence'!$E62</f>
        <v>0</v>
      </c>
      <c r="X849" s="422">
        <f>X73*'Annexe 1. Taux de référence'!$E62</f>
        <v>0</v>
      </c>
      <c r="Y849" s="422">
        <f>Y73*'Annexe 1. Taux de référence'!$E62</f>
        <v>0</v>
      </c>
      <c r="Z849" s="422">
        <f>Z73*'Annexe 1. Taux de référence'!$E62</f>
        <v>0</v>
      </c>
      <c r="AA849" s="422">
        <f>AA73*'Annexe 1. Taux de référence'!$E62</f>
        <v>0</v>
      </c>
      <c r="AB849" s="422">
        <f>AB73*'Annexe 1. Taux de référence'!$E62</f>
        <v>0</v>
      </c>
      <c r="AC849" s="408">
        <f>M849-SUM(N849:AB849)</f>
        <v>0</v>
      </c>
      <c r="AD849" s="1766"/>
      <c r="AE849" s="1063"/>
      <c r="AF849" s="831"/>
      <c r="AG849" s="536"/>
      <c r="AH849" s="529"/>
      <c r="AI849" s="529"/>
      <c r="AJ849" s="529"/>
      <c r="AK849" s="529"/>
      <c r="AL849" s="529"/>
      <c r="AM849" s="529"/>
      <c r="AN849" s="529"/>
      <c r="AO849" s="529"/>
      <c r="AP849" s="529"/>
      <c r="AQ849" s="529"/>
      <c r="AR849" s="529"/>
      <c r="AS849" s="529"/>
      <c r="AT849" s="529"/>
      <c r="AU849" s="529"/>
      <c r="AV849" s="529"/>
      <c r="AW849" s="529"/>
      <c r="AX849" s="529"/>
      <c r="AY849" s="529"/>
      <c r="AZ849" s="529"/>
      <c r="BA849" s="529"/>
      <c r="BB849" s="529"/>
      <c r="BC849" s="529"/>
      <c r="BD849" s="529"/>
      <c r="BE849" s="529"/>
      <c r="BF849" s="529"/>
      <c r="BG849" s="529"/>
      <c r="BH849" s="529"/>
      <c r="BI849" s="529"/>
      <c r="BJ849" s="529"/>
      <c r="BK849" s="529"/>
      <c r="BL849" s="529"/>
      <c r="BM849" s="529"/>
      <c r="BN849" s="529"/>
      <c r="BO849" s="529"/>
      <c r="BP849" s="529"/>
      <c r="BQ849" s="529"/>
      <c r="BR849" s="529"/>
      <c r="BS849" s="529"/>
      <c r="BT849" s="529"/>
      <c r="BU849" s="529"/>
      <c r="BV849" s="529"/>
      <c r="BW849" s="529"/>
      <c r="BX849" s="529"/>
      <c r="BY849" s="529"/>
      <c r="BZ849" s="529"/>
      <c r="CA849" s="529"/>
      <c r="CB849" s="529"/>
      <c r="CC849" s="529"/>
      <c r="CD849" s="529"/>
      <c r="CE849" s="529"/>
      <c r="CF849" s="529"/>
      <c r="CG849" s="529"/>
      <c r="CH849" s="529"/>
      <c r="CI849" s="529"/>
      <c r="CJ849" s="529"/>
      <c r="CK849" s="529"/>
      <c r="CL849" s="529"/>
      <c r="CM849" s="529"/>
      <c r="CN849" s="529"/>
      <c r="CO849" s="529"/>
      <c r="CP849" s="529"/>
      <c r="CQ849" s="529"/>
    </row>
    <row r="850" spans="1:95" s="70" customFormat="1" outlineLevel="1" x14ac:dyDescent="0.2">
      <c r="A850" s="11">
        <v>170</v>
      </c>
      <c r="B850" s="300"/>
      <c r="C850" s="295"/>
      <c r="D850" s="295"/>
      <c r="E850" s="295"/>
      <c r="F850" s="859" t="s">
        <v>131</v>
      </c>
      <c r="G850" s="860"/>
      <c r="H850" s="860"/>
      <c r="I850" s="860"/>
      <c r="J850" s="860"/>
      <c r="K850" s="860"/>
      <c r="L850" s="861"/>
      <c r="M850" s="408">
        <f t="shared" si="205"/>
        <v>0</v>
      </c>
      <c r="N850" s="420">
        <f>M850*(1-'Annexe 1. Taux de référence'!$E63)+N74*('Annexe 1. Taux de référence'!$E63)</f>
        <v>0</v>
      </c>
      <c r="O850" s="422">
        <f>O74*'Annexe 1. Taux de référence'!$E63</f>
        <v>0</v>
      </c>
      <c r="P850" s="422">
        <f>P74*'Annexe 1. Taux de référence'!$E63</f>
        <v>0</v>
      </c>
      <c r="Q850" s="421">
        <f>Q74*'Annexe 1. Taux de référence'!$E63</f>
        <v>0</v>
      </c>
      <c r="R850" s="419">
        <f>R74*'Annexe 1. Taux de référence'!$E63</f>
        <v>0</v>
      </c>
      <c r="S850" s="422">
        <f>S74*'Annexe 1. Taux de référence'!$E63</f>
        <v>0</v>
      </c>
      <c r="T850" s="422">
        <f>T74*'Annexe 1. Taux de référence'!$E63</f>
        <v>0</v>
      </c>
      <c r="U850" s="422">
        <f>U74*'Annexe 1. Taux de référence'!$E63</f>
        <v>0</v>
      </c>
      <c r="V850" s="422">
        <f>V74*'Annexe 1. Taux de référence'!$E63</f>
        <v>0</v>
      </c>
      <c r="W850" s="422">
        <f>W74*'Annexe 1. Taux de référence'!$E63</f>
        <v>0</v>
      </c>
      <c r="X850" s="422">
        <f>X74*'Annexe 1. Taux de référence'!$E63</f>
        <v>0</v>
      </c>
      <c r="Y850" s="422">
        <f>Y74*'Annexe 1. Taux de référence'!$E63</f>
        <v>0</v>
      </c>
      <c r="Z850" s="422">
        <f>Z74*'Annexe 1. Taux de référence'!$E63</f>
        <v>0</v>
      </c>
      <c r="AA850" s="422">
        <f>AA74*'Annexe 1. Taux de référence'!$E63</f>
        <v>0</v>
      </c>
      <c r="AB850" s="422">
        <f>AB74*'Annexe 1. Taux de référence'!$E63</f>
        <v>0</v>
      </c>
      <c r="AC850" s="408">
        <f>M850-SUM(N850:AB850)</f>
        <v>0</v>
      </c>
      <c r="AD850" s="1766"/>
      <c r="AE850" s="1063"/>
      <c r="AF850" s="831"/>
      <c r="AG850" s="536"/>
      <c r="AH850" s="529"/>
      <c r="AI850" s="529"/>
      <c r="AJ850" s="529"/>
      <c r="AK850" s="529"/>
      <c r="AL850" s="529"/>
      <c r="AM850" s="529"/>
      <c r="AN850" s="529"/>
      <c r="AO850" s="529"/>
      <c r="AP850" s="529"/>
      <c r="AQ850" s="529"/>
      <c r="AR850" s="529"/>
      <c r="AS850" s="529"/>
      <c r="AT850" s="529"/>
      <c r="AU850" s="529"/>
      <c r="AV850" s="529"/>
      <c r="AW850" s="529"/>
      <c r="AX850" s="529"/>
      <c r="AY850" s="529"/>
      <c r="AZ850" s="529"/>
      <c r="BA850" s="529"/>
      <c r="BB850" s="529"/>
      <c r="BC850" s="529"/>
      <c r="BD850" s="529"/>
      <c r="BE850" s="529"/>
      <c r="BF850" s="529"/>
      <c r="BG850" s="529"/>
      <c r="BH850" s="529"/>
      <c r="BI850" s="529"/>
      <c r="BJ850" s="529"/>
      <c r="BK850" s="529"/>
      <c r="BL850" s="529"/>
      <c r="BM850" s="529"/>
      <c r="BN850" s="529"/>
      <c r="BO850" s="529"/>
      <c r="BP850" s="529"/>
      <c r="BQ850" s="529"/>
      <c r="BR850" s="529"/>
      <c r="BS850" s="529"/>
      <c r="BT850" s="529"/>
      <c r="BU850" s="529"/>
      <c r="BV850" s="529"/>
      <c r="BW850" s="529"/>
      <c r="BX850" s="529"/>
      <c r="BY850" s="529"/>
      <c r="BZ850" s="529"/>
      <c r="CA850" s="529"/>
      <c r="CB850" s="529"/>
      <c r="CC850" s="529"/>
      <c r="CD850" s="529"/>
      <c r="CE850" s="529"/>
      <c r="CF850" s="529"/>
      <c r="CG850" s="529"/>
      <c r="CH850" s="529"/>
      <c r="CI850" s="529"/>
      <c r="CJ850" s="529"/>
      <c r="CK850" s="529"/>
      <c r="CL850" s="529"/>
      <c r="CM850" s="529"/>
      <c r="CN850" s="529"/>
      <c r="CO850" s="529"/>
      <c r="CP850" s="529"/>
      <c r="CQ850" s="529"/>
    </row>
    <row r="851" spans="1:95" s="70" customFormat="1" outlineLevel="1" x14ac:dyDescent="0.2">
      <c r="A851" s="11">
        <v>171</v>
      </c>
      <c r="B851" s="300"/>
      <c r="C851" s="295"/>
      <c r="D851" s="295"/>
      <c r="E851" s="853" t="s">
        <v>132</v>
      </c>
      <c r="F851" s="854"/>
      <c r="G851" s="854"/>
      <c r="H851" s="854"/>
      <c r="I851" s="854"/>
      <c r="J851" s="854"/>
      <c r="K851" s="854"/>
      <c r="L851" s="855"/>
      <c r="M851" s="407">
        <f>SUBTOTAL(9,M852:M853)</f>
        <v>0</v>
      </c>
      <c r="N851" s="410">
        <f t="shared" ref="N851:AC851" si="206">SUBTOTAL(9,N852:N853)</f>
        <v>0</v>
      </c>
      <c r="O851" s="414">
        <f t="shared" si="206"/>
        <v>0</v>
      </c>
      <c r="P851" s="413">
        <f t="shared" si="206"/>
        <v>0</v>
      </c>
      <c r="Q851" s="415">
        <f t="shared" si="206"/>
        <v>0</v>
      </c>
      <c r="R851" s="410">
        <f t="shared" si="206"/>
        <v>0</v>
      </c>
      <c r="S851" s="413">
        <f t="shared" si="206"/>
        <v>0</v>
      </c>
      <c r="T851" s="414">
        <f t="shared" si="206"/>
        <v>0</v>
      </c>
      <c r="U851" s="413">
        <f t="shared" si="206"/>
        <v>0</v>
      </c>
      <c r="V851" s="414">
        <f t="shared" si="206"/>
        <v>0</v>
      </c>
      <c r="W851" s="413">
        <f t="shared" si="206"/>
        <v>0</v>
      </c>
      <c r="X851" s="414">
        <f t="shared" si="206"/>
        <v>0</v>
      </c>
      <c r="Y851" s="413">
        <f t="shared" si="206"/>
        <v>0</v>
      </c>
      <c r="Z851" s="414">
        <f t="shared" si="206"/>
        <v>0</v>
      </c>
      <c r="AA851" s="413">
        <f t="shared" si="206"/>
        <v>0</v>
      </c>
      <c r="AB851" s="424">
        <f t="shared" si="206"/>
        <v>0</v>
      </c>
      <c r="AC851" s="407">
        <f t="shared" si="206"/>
        <v>0</v>
      </c>
      <c r="AD851" s="1766"/>
      <c r="AE851" s="1063"/>
      <c r="AF851" s="831"/>
      <c r="AG851" s="536"/>
      <c r="AH851" s="529"/>
      <c r="AI851" s="529"/>
      <c r="AJ851" s="529"/>
      <c r="AK851" s="529"/>
      <c r="AL851" s="529"/>
      <c r="AM851" s="529"/>
      <c r="AN851" s="529"/>
      <c r="AO851" s="529"/>
      <c r="AP851" s="529"/>
      <c r="AQ851" s="529"/>
      <c r="AR851" s="529"/>
      <c r="AS851" s="529"/>
      <c r="AT851" s="529"/>
      <c r="AU851" s="529"/>
      <c r="AV851" s="529"/>
      <c r="AW851" s="529"/>
      <c r="AX851" s="529"/>
      <c r="AY851" s="529"/>
      <c r="AZ851" s="529"/>
      <c r="BA851" s="529"/>
      <c r="BB851" s="529"/>
      <c r="BC851" s="529"/>
      <c r="BD851" s="529"/>
      <c r="BE851" s="529"/>
      <c r="BF851" s="529"/>
      <c r="BG851" s="529"/>
      <c r="BH851" s="529"/>
      <c r="BI851" s="529"/>
      <c r="BJ851" s="529"/>
      <c r="BK851" s="529"/>
      <c r="BL851" s="529"/>
      <c r="BM851" s="529"/>
      <c r="BN851" s="529"/>
      <c r="BO851" s="529"/>
      <c r="BP851" s="529"/>
      <c r="BQ851" s="529"/>
      <c r="BR851" s="529"/>
      <c r="BS851" s="529"/>
      <c r="BT851" s="529"/>
      <c r="BU851" s="529"/>
      <c r="BV851" s="529"/>
      <c r="BW851" s="529"/>
      <c r="BX851" s="529"/>
      <c r="BY851" s="529"/>
      <c r="BZ851" s="529"/>
      <c r="CA851" s="529"/>
      <c r="CB851" s="529"/>
      <c r="CC851" s="529"/>
      <c r="CD851" s="529"/>
      <c r="CE851" s="529"/>
      <c r="CF851" s="529"/>
      <c r="CG851" s="529"/>
      <c r="CH851" s="529"/>
      <c r="CI851" s="529"/>
      <c r="CJ851" s="529"/>
      <c r="CK851" s="529"/>
      <c r="CL851" s="529"/>
      <c r="CM851" s="529"/>
      <c r="CN851" s="529"/>
      <c r="CO851" s="529"/>
      <c r="CP851" s="529"/>
      <c r="CQ851" s="529"/>
    </row>
    <row r="852" spans="1:95" s="70" customFormat="1" outlineLevel="1" x14ac:dyDescent="0.2">
      <c r="A852" s="11">
        <v>172</v>
      </c>
      <c r="B852" s="300"/>
      <c r="C852" s="295"/>
      <c r="D852" s="295"/>
      <c r="E852" s="295"/>
      <c r="F852" s="856" t="s">
        <v>133</v>
      </c>
      <c r="G852" s="857"/>
      <c r="H852" s="857"/>
      <c r="I852" s="857"/>
      <c r="J852" s="857"/>
      <c r="K852" s="857"/>
      <c r="L852" s="858"/>
      <c r="M852" s="408">
        <f t="shared" ref="M852:M853" si="207">M76</f>
        <v>0</v>
      </c>
      <c r="N852" s="420">
        <f>M852*(1-'Annexe 1. Taux de référence'!$E65)+N76*('Annexe 1. Taux de référence'!$E65)</f>
        <v>0</v>
      </c>
      <c r="O852" s="422">
        <f>O76*'Annexe 1. Taux de référence'!$E65</f>
        <v>0</v>
      </c>
      <c r="P852" s="422">
        <f>P76*'Annexe 1. Taux de référence'!$E65</f>
        <v>0</v>
      </c>
      <c r="Q852" s="421">
        <f>Q76*'Annexe 1. Taux de référence'!$E65</f>
        <v>0</v>
      </c>
      <c r="R852" s="419">
        <f>R76*'Annexe 1. Taux de référence'!$E65</f>
        <v>0</v>
      </c>
      <c r="S852" s="422">
        <f>S76*'Annexe 1. Taux de référence'!$E65</f>
        <v>0</v>
      </c>
      <c r="T852" s="422">
        <f>T76*'Annexe 1. Taux de référence'!$E65</f>
        <v>0</v>
      </c>
      <c r="U852" s="422">
        <f>U76*'Annexe 1. Taux de référence'!$E65</f>
        <v>0</v>
      </c>
      <c r="V852" s="422">
        <f>V76*'Annexe 1. Taux de référence'!$E65</f>
        <v>0</v>
      </c>
      <c r="W852" s="422">
        <f>W76*'Annexe 1. Taux de référence'!$E65</f>
        <v>0</v>
      </c>
      <c r="X852" s="422">
        <f>X76*'Annexe 1. Taux de référence'!$E65</f>
        <v>0</v>
      </c>
      <c r="Y852" s="422">
        <f>Y76*'Annexe 1. Taux de référence'!$E65</f>
        <v>0</v>
      </c>
      <c r="Z852" s="422">
        <f>Z76*'Annexe 1. Taux de référence'!$E65</f>
        <v>0</v>
      </c>
      <c r="AA852" s="422">
        <f>AA76*'Annexe 1. Taux de référence'!$E65</f>
        <v>0</v>
      </c>
      <c r="AB852" s="422">
        <f>AB76*'Annexe 1. Taux de référence'!$E65</f>
        <v>0</v>
      </c>
      <c r="AC852" s="408">
        <f>M852-SUM(N852:AB852)</f>
        <v>0</v>
      </c>
      <c r="AD852" s="1766"/>
      <c r="AE852" s="1063"/>
      <c r="AF852" s="831"/>
      <c r="AG852" s="536"/>
      <c r="AH852" s="529"/>
      <c r="AI852" s="529"/>
      <c r="AJ852" s="529"/>
      <c r="AK852" s="529"/>
      <c r="AL852" s="529"/>
      <c r="AM852" s="529"/>
      <c r="AN852" s="529"/>
      <c r="AO852" s="529"/>
      <c r="AP852" s="529"/>
      <c r="AQ852" s="529"/>
      <c r="AR852" s="529"/>
      <c r="AS852" s="529"/>
      <c r="AT852" s="529"/>
      <c r="AU852" s="529"/>
      <c r="AV852" s="529"/>
      <c r="AW852" s="529"/>
      <c r="AX852" s="529"/>
      <c r="AY852" s="529"/>
      <c r="AZ852" s="529"/>
      <c r="BA852" s="529"/>
      <c r="BB852" s="529"/>
      <c r="BC852" s="529"/>
      <c r="BD852" s="529"/>
      <c r="BE852" s="529"/>
      <c r="BF852" s="529"/>
      <c r="BG852" s="529"/>
      <c r="BH852" s="529"/>
      <c r="BI852" s="529"/>
      <c r="BJ852" s="529"/>
      <c r="BK852" s="529"/>
      <c r="BL852" s="529"/>
      <c r="BM852" s="529"/>
      <c r="BN852" s="529"/>
      <c r="BO852" s="529"/>
      <c r="BP852" s="529"/>
      <c r="BQ852" s="529"/>
      <c r="BR852" s="529"/>
      <c r="BS852" s="529"/>
      <c r="BT852" s="529"/>
      <c r="BU852" s="529"/>
      <c r="BV852" s="529"/>
      <c r="BW852" s="529"/>
      <c r="BX852" s="529"/>
      <c r="BY852" s="529"/>
      <c r="BZ852" s="529"/>
      <c r="CA852" s="529"/>
      <c r="CB852" s="529"/>
      <c r="CC852" s="529"/>
      <c r="CD852" s="529"/>
      <c r="CE852" s="529"/>
      <c r="CF852" s="529"/>
      <c r="CG852" s="529"/>
      <c r="CH852" s="529"/>
      <c r="CI852" s="529"/>
      <c r="CJ852" s="529"/>
      <c r="CK852" s="529"/>
      <c r="CL852" s="529"/>
      <c r="CM852" s="529"/>
      <c r="CN852" s="529"/>
      <c r="CO852" s="529"/>
      <c r="CP852" s="529"/>
      <c r="CQ852" s="529"/>
    </row>
    <row r="853" spans="1:95" s="70" customFormat="1" outlineLevel="1" x14ac:dyDescent="0.2">
      <c r="A853" s="11">
        <v>173</v>
      </c>
      <c r="B853" s="300"/>
      <c r="C853" s="295"/>
      <c r="D853" s="295"/>
      <c r="E853" s="295"/>
      <c r="F853" s="859" t="s">
        <v>134</v>
      </c>
      <c r="G853" s="860"/>
      <c r="H853" s="860"/>
      <c r="I853" s="860"/>
      <c r="J853" s="860"/>
      <c r="K853" s="860"/>
      <c r="L853" s="861"/>
      <c r="M853" s="408">
        <f t="shared" si="207"/>
        <v>0</v>
      </c>
      <c r="N853" s="420">
        <f>M853*(1-'Annexe 1. Taux de référence'!$E66)+N77*('Annexe 1. Taux de référence'!$E66)</f>
        <v>0</v>
      </c>
      <c r="O853" s="422">
        <f>O77*'Annexe 1. Taux de référence'!$E66</f>
        <v>0</v>
      </c>
      <c r="P853" s="422">
        <f>P77*'Annexe 1. Taux de référence'!$E66</f>
        <v>0</v>
      </c>
      <c r="Q853" s="421">
        <f>Q77*'Annexe 1. Taux de référence'!$E66</f>
        <v>0</v>
      </c>
      <c r="R853" s="419">
        <f>R77*'Annexe 1. Taux de référence'!$E66</f>
        <v>0</v>
      </c>
      <c r="S853" s="422">
        <f>S77*'Annexe 1. Taux de référence'!$E66</f>
        <v>0</v>
      </c>
      <c r="T853" s="422">
        <f>T77*'Annexe 1. Taux de référence'!$E66</f>
        <v>0</v>
      </c>
      <c r="U853" s="422">
        <f>U77*'Annexe 1. Taux de référence'!$E66</f>
        <v>0</v>
      </c>
      <c r="V853" s="422">
        <f>V77*'Annexe 1. Taux de référence'!$E66</f>
        <v>0</v>
      </c>
      <c r="W853" s="422">
        <f>W77*'Annexe 1. Taux de référence'!$E66</f>
        <v>0</v>
      </c>
      <c r="X853" s="422">
        <f>X77*'Annexe 1. Taux de référence'!$E66</f>
        <v>0</v>
      </c>
      <c r="Y853" s="422">
        <f>Y77*'Annexe 1. Taux de référence'!$E66</f>
        <v>0</v>
      </c>
      <c r="Z853" s="422">
        <f>Z77*'Annexe 1. Taux de référence'!$E66</f>
        <v>0</v>
      </c>
      <c r="AA853" s="422">
        <f>AA77*'Annexe 1. Taux de référence'!$E66</f>
        <v>0</v>
      </c>
      <c r="AB853" s="422">
        <f>AB77*'Annexe 1. Taux de référence'!$E66</f>
        <v>0</v>
      </c>
      <c r="AC853" s="408">
        <f>M853-SUM(N853:AB853)</f>
        <v>0</v>
      </c>
      <c r="AD853" s="1766"/>
      <c r="AE853" s="1063"/>
      <c r="AF853" s="831"/>
      <c r="AG853" s="536"/>
      <c r="AH853" s="529"/>
      <c r="AI853" s="529"/>
      <c r="AJ853" s="529"/>
      <c r="AK853" s="529"/>
      <c r="AL853" s="529"/>
      <c r="AM853" s="529"/>
      <c r="AN853" s="529"/>
      <c r="AO853" s="529"/>
      <c r="AP853" s="529"/>
      <c r="AQ853" s="529"/>
      <c r="AR853" s="529"/>
      <c r="AS853" s="529"/>
      <c r="AT853" s="529"/>
      <c r="AU853" s="529"/>
      <c r="AV853" s="529"/>
      <c r="AW853" s="529"/>
      <c r="AX853" s="529"/>
      <c r="AY853" s="529"/>
      <c r="AZ853" s="529"/>
      <c r="BA853" s="529"/>
      <c r="BB853" s="529"/>
      <c r="BC853" s="529"/>
      <c r="BD853" s="529"/>
      <c r="BE853" s="529"/>
      <c r="BF853" s="529"/>
      <c r="BG853" s="529"/>
      <c r="BH853" s="529"/>
      <c r="BI853" s="529"/>
      <c r="BJ853" s="529"/>
      <c r="BK853" s="529"/>
      <c r="BL853" s="529"/>
      <c r="BM853" s="529"/>
      <c r="BN853" s="529"/>
      <c r="BO853" s="529"/>
      <c r="BP853" s="529"/>
      <c r="BQ853" s="529"/>
      <c r="BR853" s="529"/>
      <c r="BS853" s="529"/>
      <c r="BT853" s="529"/>
      <c r="BU853" s="529"/>
      <c r="BV853" s="529"/>
      <c r="BW853" s="529"/>
      <c r="BX853" s="529"/>
      <c r="BY853" s="529"/>
      <c r="BZ853" s="529"/>
      <c r="CA853" s="529"/>
      <c r="CB853" s="529"/>
      <c r="CC853" s="529"/>
      <c r="CD853" s="529"/>
      <c r="CE853" s="529"/>
      <c r="CF853" s="529"/>
      <c r="CG853" s="529"/>
      <c r="CH853" s="529"/>
      <c r="CI853" s="529"/>
      <c r="CJ853" s="529"/>
      <c r="CK853" s="529"/>
      <c r="CL853" s="529"/>
      <c r="CM853" s="529"/>
      <c r="CN853" s="529"/>
      <c r="CO853" s="529"/>
      <c r="CP853" s="529"/>
      <c r="CQ853" s="529"/>
    </row>
    <row r="854" spans="1:95" s="70" customFormat="1" outlineLevel="1" x14ac:dyDescent="0.2">
      <c r="A854" s="11">
        <v>174</v>
      </c>
      <c r="B854" s="300"/>
      <c r="C854" s="295"/>
      <c r="D854" s="295"/>
      <c r="E854" s="853" t="s">
        <v>135</v>
      </c>
      <c r="F854" s="854"/>
      <c r="G854" s="854"/>
      <c r="H854" s="854"/>
      <c r="I854" s="854"/>
      <c r="J854" s="854"/>
      <c r="K854" s="854"/>
      <c r="L854" s="855"/>
      <c r="M854" s="407">
        <f>SUBTOTAL(9,M855:M856)</f>
        <v>0</v>
      </c>
      <c r="N854" s="410">
        <f t="shared" ref="N854:AC854" si="208">SUBTOTAL(9,N855:N856)</f>
        <v>0</v>
      </c>
      <c r="O854" s="414">
        <f t="shared" si="208"/>
        <v>0</v>
      </c>
      <c r="P854" s="413">
        <f t="shared" si="208"/>
        <v>0</v>
      </c>
      <c r="Q854" s="415">
        <f t="shared" si="208"/>
        <v>0</v>
      </c>
      <c r="R854" s="410">
        <f t="shared" si="208"/>
        <v>0</v>
      </c>
      <c r="S854" s="413">
        <f t="shared" si="208"/>
        <v>0</v>
      </c>
      <c r="T854" s="414">
        <f t="shared" si="208"/>
        <v>0</v>
      </c>
      <c r="U854" s="413">
        <f t="shared" si="208"/>
        <v>0</v>
      </c>
      <c r="V854" s="414">
        <f t="shared" si="208"/>
        <v>0</v>
      </c>
      <c r="W854" s="413">
        <f t="shared" si="208"/>
        <v>0</v>
      </c>
      <c r="X854" s="414">
        <f t="shared" si="208"/>
        <v>0</v>
      </c>
      <c r="Y854" s="413">
        <f t="shared" si="208"/>
        <v>0</v>
      </c>
      <c r="Z854" s="414">
        <f t="shared" si="208"/>
        <v>0</v>
      </c>
      <c r="AA854" s="413">
        <f t="shared" si="208"/>
        <v>0</v>
      </c>
      <c r="AB854" s="424">
        <f t="shared" si="208"/>
        <v>0</v>
      </c>
      <c r="AC854" s="407">
        <f t="shared" si="208"/>
        <v>0</v>
      </c>
      <c r="AD854" s="1766"/>
      <c r="AE854" s="1063"/>
      <c r="AF854" s="831"/>
      <c r="AG854" s="536"/>
      <c r="AH854" s="529"/>
      <c r="AI854" s="529"/>
      <c r="AJ854" s="529"/>
      <c r="AK854" s="529"/>
      <c r="AL854" s="529"/>
      <c r="AM854" s="529"/>
      <c r="AN854" s="529"/>
      <c r="AO854" s="529"/>
      <c r="AP854" s="529"/>
      <c r="AQ854" s="529"/>
      <c r="AR854" s="529"/>
      <c r="AS854" s="529"/>
      <c r="AT854" s="529"/>
      <c r="AU854" s="529"/>
      <c r="AV854" s="529"/>
      <c r="AW854" s="529"/>
      <c r="AX854" s="529"/>
      <c r="AY854" s="529"/>
      <c r="AZ854" s="529"/>
      <c r="BA854" s="529"/>
      <c r="BB854" s="529"/>
      <c r="BC854" s="529"/>
      <c r="BD854" s="529"/>
      <c r="BE854" s="529"/>
      <c r="BF854" s="529"/>
      <c r="BG854" s="529"/>
      <c r="BH854" s="529"/>
      <c r="BI854" s="529"/>
      <c r="BJ854" s="529"/>
      <c r="BK854" s="529"/>
      <c r="BL854" s="529"/>
      <c r="BM854" s="529"/>
      <c r="BN854" s="529"/>
      <c r="BO854" s="529"/>
      <c r="BP854" s="529"/>
      <c r="BQ854" s="529"/>
      <c r="BR854" s="529"/>
      <c r="BS854" s="529"/>
      <c r="BT854" s="529"/>
      <c r="BU854" s="529"/>
      <c r="BV854" s="529"/>
      <c r="BW854" s="529"/>
      <c r="BX854" s="529"/>
      <c r="BY854" s="529"/>
      <c r="BZ854" s="529"/>
      <c r="CA854" s="529"/>
      <c r="CB854" s="529"/>
      <c r="CC854" s="529"/>
      <c r="CD854" s="529"/>
      <c r="CE854" s="529"/>
      <c r="CF854" s="529"/>
      <c r="CG854" s="529"/>
      <c r="CH854" s="529"/>
      <c r="CI854" s="529"/>
      <c r="CJ854" s="529"/>
      <c r="CK854" s="529"/>
      <c r="CL854" s="529"/>
      <c r="CM854" s="529"/>
      <c r="CN854" s="529"/>
      <c r="CO854" s="529"/>
      <c r="CP854" s="529"/>
      <c r="CQ854" s="529"/>
    </row>
    <row r="855" spans="1:95" s="70" customFormat="1" outlineLevel="1" x14ac:dyDescent="0.2">
      <c r="A855" s="11">
        <v>175</v>
      </c>
      <c r="B855" s="300"/>
      <c r="C855" s="295"/>
      <c r="D855" s="295"/>
      <c r="E855" s="295"/>
      <c r="F855" s="856" t="s">
        <v>136</v>
      </c>
      <c r="G855" s="857"/>
      <c r="H855" s="857"/>
      <c r="I855" s="857"/>
      <c r="J855" s="857"/>
      <c r="K855" s="857"/>
      <c r="L855" s="858"/>
      <c r="M855" s="408">
        <f t="shared" ref="M855:M856" si="209">M79</f>
        <v>0</v>
      </c>
      <c r="N855" s="420">
        <f>M855*(1-'Annexe 1. Taux de référence'!$E68)+N79*('Annexe 1. Taux de référence'!$E68)</f>
        <v>0</v>
      </c>
      <c r="O855" s="422">
        <f>O79*'Annexe 1. Taux de référence'!$E68</f>
        <v>0</v>
      </c>
      <c r="P855" s="422">
        <f>P79*'Annexe 1. Taux de référence'!$E68</f>
        <v>0</v>
      </c>
      <c r="Q855" s="421">
        <f>Q79*'Annexe 1. Taux de référence'!$E68</f>
        <v>0</v>
      </c>
      <c r="R855" s="419">
        <f>R79*'Annexe 1. Taux de référence'!$E68</f>
        <v>0</v>
      </c>
      <c r="S855" s="422">
        <f>S79*'Annexe 1. Taux de référence'!$E68</f>
        <v>0</v>
      </c>
      <c r="T855" s="422">
        <f>T79*'Annexe 1. Taux de référence'!$E68</f>
        <v>0</v>
      </c>
      <c r="U855" s="422">
        <f>U79*'Annexe 1. Taux de référence'!$E68</f>
        <v>0</v>
      </c>
      <c r="V855" s="422">
        <f>V79*'Annexe 1. Taux de référence'!$E68</f>
        <v>0</v>
      </c>
      <c r="W855" s="422">
        <f>W79*'Annexe 1. Taux de référence'!$E68</f>
        <v>0</v>
      </c>
      <c r="X855" s="422">
        <f>X79*'Annexe 1. Taux de référence'!$E68</f>
        <v>0</v>
      </c>
      <c r="Y855" s="422">
        <f>Y79*'Annexe 1. Taux de référence'!$E68</f>
        <v>0</v>
      </c>
      <c r="Z855" s="422">
        <f>Z79*'Annexe 1. Taux de référence'!$E68</f>
        <v>0</v>
      </c>
      <c r="AA855" s="422">
        <f>AA79*'Annexe 1. Taux de référence'!$E68</f>
        <v>0</v>
      </c>
      <c r="AB855" s="422">
        <f>AB79*'Annexe 1. Taux de référence'!$E68</f>
        <v>0</v>
      </c>
      <c r="AC855" s="408">
        <f>M855-SUM(N855:AB855)</f>
        <v>0</v>
      </c>
      <c r="AD855" s="1766"/>
      <c r="AE855" s="1063"/>
      <c r="AF855" s="831"/>
      <c r="AG855" s="536"/>
      <c r="AH855" s="529"/>
      <c r="AI855" s="529"/>
      <c r="AJ855" s="529"/>
      <c r="AK855" s="529"/>
      <c r="AL855" s="529"/>
      <c r="AM855" s="529"/>
      <c r="AN855" s="529"/>
      <c r="AO855" s="529"/>
      <c r="AP855" s="529"/>
      <c r="AQ855" s="529"/>
      <c r="AR855" s="529"/>
      <c r="AS855" s="529"/>
      <c r="AT855" s="529"/>
      <c r="AU855" s="529"/>
      <c r="AV855" s="529"/>
      <c r="AW855" s="529"/>
      <c r="AX855" s="529"/>
      <c r="AY855" s="529"/>
      <c r="AZ855" s="529"/>
      <c r="BA855" s="529"/>
      <c r="BB855" s="529"/>
      <c r="BC855" s="529"/>
      <c r="BD855" s="529"/>
      <c r="BE855" s="529"/>
      <c r="BF855" s="529"/>
      <c r="BG855" s="529"/>
      <c r="BH855" s="529"/>
      <c r="BI855" s="529"/>
      <c r="BJ855" s="529"/>
      <c r="BK855" s="529"/>
      <c r="BL855" s="529"/>
      <c r="BM855" s="529"/>
      <c r="BN855" s="529"/>
      <c r="BO855" s="529"/>
      <c r="BP855" s="529"/>
      <c r="BQ855" s="529"/>
      <c r="BR855" s="529"/>
      <c r="BS855" s="529"/>
      <c r="BT855" s="529"/>
      <c r="BU855" s="529"/>
      <c r="BV855" s="529"/>
      <c r="BW855" s="529"/>
      <c r="BX855" s="529"/>
      <c r="BY855" s="529"/>
      <c r="BZ855" s="529"/>
      <c r="CA855" s="529"/>
      <c r="CB855" s="529"/>
      <c r="CC855" s="529"/>
      <c r="CD855" s="529"/>
      <c r="CE855" s="529"/>
      <c r="CF855" s="529"/>
      <c r="CG855" s="529"/>
      <c r="CH855" s="529"/>
      <c r="CI855" s="529"/>
      <c r="CJ855" s="529"/>
      <c r="CK855" s="529"/>
      <c r="CL855" s="529"/>
      <c r="CM855" s="529"/>
      <c r="CN855" s="529"/>
      <c r="CO855" s="529"/>
      <c r="CP855" s="529"/>
      <c r="CQ855" s="529"/>
    </row>
    <row r="856" spans="1:95" s="70" customFormat="1" outlineLevel="1" x14ac:dyDescent="0.2">
      <c r="A856" s="11">
        <v>176</v>
      </c>
      <c r="B856" s="300"/>
      <c r="C856" s="295"/>
      <c r="D856" s="295"/>
      <c r="E856" s="295"/>
      <c r="F856" s="859" t="s">
        <v>137</v>
      </c>
      <c r="G856" s="860"/>
      <c r="H856" s="860"/>
      <c r="I856" s="860"/>
      <c r="J856" s="860"/>
      <c r="K856" s="860"/>
      <c r="L856" s="861"/>
      <c r="M856" s="408">
        <f t="shared" si="209"/>
        <v>0</v>
      </c>
      <c r="N856" s="420">
        <f>M856*(1-'Annexe 1. Taux de référence'!$E69)+N80*('Annexe 1. Taux de référence'!$E69)</f>
        <v>0</v>
      </c>
      <c r="O856" s="422">
        <f>O80*'Annexe 1. Taux de référence'!$E69</f>
        <v>0</v>
      </c>
      <c r="P856" s="422">
        <f>P80*'Annexe 1. Taux de référence'!$E69</f>
        <v>0</v>
      </c>
      <c r="Q856" s="421">
        <f>Q80*'Annexe 1. Taux de référence'!$E69</f>
        <v>0</v>
      </c>
      <c r="R856" s="419">
        <f>R80*'Annexe 1. Taux de référence'!$E69</f>
        <v>0</v>
      </c>
      <c r="S856" s="422">
        <f>S80*'Annexe 1. Taux de référence'!$E69</f>
        <v>0</v>
      </c>
      <c r="T856" s="422">
        <f>T80*'Annexe 1. Taux de référence'!$E69</f>
        <v>0</v>
      </c>
      <c r="U856" s="422">
        <f>U80*'Annexe 1. Taux de référence'!$E69</f>
        <v>0</v>
      </c>
      <c r="V856" s="422">
        <f>V80*'Annexe 1. Taux de référence'!$E69</f>
        <v>0</v>
      </c>
      <c r="W856" s="422">
        <f>W80*'Annexe 1. Taux de référence'!$E69</f>
        <v>0</v>
      </c>
      <c r="X856" s="422">
        <f>X80*'Annexe 1. Taux de référence'!$E69</f>
        <v>0</v>
      </c>
      <c r="Y856" s="422">
        <f>Y80*'Annexe 1. Taux de référence'!$E69</f>
        <v>0</v>
      </c>
      <c r="Z856" s="422">
        <f>Z80*'Annexe 1. Taux de référence'!$E69</f>
        <v>0</v>
      </c>
      <c r="AA856" s="422">
        <f>AA80*'Annexe 1. Taux de référence'!$E69</f>
        <v>0</v>
      </c>
      <c r="AB856" s="422">
        <f>AB80*'Annexe 1. Taux de référence'!$E69</f>
        <v>0</v>
      </c>
      <c r="AC856" s="408">
        <f>M856-SUM(N856:AB856)</f>
        <v>0</v>
      </c>
      <c r="AD856" s="1766"/>
      <c r="AE856" s="1063"/>
      <c r="AF856" s="831"/>
      <c r="AG856" s="536"/>
      <c r="AH856" s="529"/>
      <c r="AI856" s="529"/>
      <c r="AJ856" s="529"/>
      <c r="AK856" s="529"/>
      <c r="AL856" s="529"/>
      <c r="AM856" s="529"/>
      <c r="AN856" s="529"/>
      <c r="AO856" s="529"/>
      <c r="AP856" s="529"/>
      <c r="AQ856" s="529"/>
      <c r="AR856" s="529"/>
      <c r="AS856" s="529"/>
      <c r="AT856" s="529"/>
      <c r="AU856" s="529"/>
      <c r="AV856" s="529"/>
      <c r="AW856" s="529"/>
      <c r="AX856" s="529"/>
      <c r="AY856" s="529"/>
      <c r="AZ856" s="529"/>
      <c r="BA856" s="529"/>
      <c r="BB856" s="529"/>
      <c r="BC856" s="529"/>
      <c r="BD856" s="529"/>
      <c r="BE856" s="529"/>
      <c r="BF856" s="529"/>
      <c r="BG856" s="529"/>
      <c r="BH856" s="529"/>
      <c r="BI856" s="529"/>
      <c r="BJ856" s="529"/>
      <c r="BK856" s="529"/>
      <c r="BL856" s="529"/>
      <c r="BM856" s="529"/>
      <c r="BN856" s="529"/>
      <c r="BO856" s="529"/>
      <c r="BP856" s="529"/>
      <c r="BQ856" s="529"/>
      <c r="BR856" s="529"/>
      <c r="BS856" s="529"/>
      <c r="BT856" s="529"/>
      <c r="BU856" s="529"/>
      <c r="BV856" s="529"/>
      <c r="BW856" s="529"/>
      <c r="BX856" s="529"/>
      <c r="BY856" s="529"/>
      <c r="BZ856" s="529"/>
      <c r="CA856" s="529"/>
      <c r="CB856" s="529"/>
      <c r="CC856" s="529"/>
      <c r="CD856" s="529"/>
      <c r="CE856" s="529"/>
      <c r="CF856" s="529"/>
      <c r="CG856" s="529"/>
      <c r="CH856" s="529"/>
      <c r="CI856" s="529"/>
      <c r="CJ856" s="529"/>
      <c r="CK856" s="529"/>
      <c r="CL856" s="529"/>
      <c r="CM856" s="529"/>
      <c r="CN856" s="529"/>
      <c r="CO856" s="529"/>
      <c r="CP856" s="529"/>
      <c r="CQ856" s="529"/>
    </row>
    <row r="857" spans="1:95" s="70" customFormat="1" outlineLevel="1" x14ac:dyDescent="0.2">
      <c r="A857" s="11">
        <v>177</v>
      </c>
      <c r="B857" s="300"/>
      <c r="C857" s="295"/>
      <c r="D857" s="295"/>
      <c r="E857" s="853" t="s">
        <v>550</v>
      </c>
      <c r="F857" s="854"/>
      <c r="G857" s="854"/>
      <c r="H857" s="854"/>
      <c r="I857" s="854"/>
      <c r="J857" s="854"/>
      <c r="K857" s="854"/>
      <c r="L857" s="855"/>
      <c r="M857" s="407">
        <f>SUBTOTAL(9,M858:M859)</f>
        <v>0</v>
      </c>
      <c r="N857" s="410">
        <f t="shared" ref="N857:AC857" si="210">SUBTOTAL(9,N858:N859)</f>
        <v>0</v>
      </c>
      <c r="O857" s="414">
        <f t="shared" si="210"/>
        <v>0</v>
      </c>
      <c r="P857" s="413">
        <f t="shared" si="210"/>
        <v>0</v>
      </c>
      <c r="Q857" s="415">
        <f t="shared" si="210"/>
        <v>0</v>
      </c>
      <c r="R857" s="410">
        <f t="shared" si="210"/>
        <v>0</v>
      </c>
      <c r="S857" s="413">
        <f t="shared" si="210"/>
        <v>0</v>
      </c>
      <c r="T857" s="414">
        <f t="shared" si="210"/>
        <v>0</v>
      </c>
      <c r="U857" s="413">
        <f t="shared" si="210"/>
        <v>0</v>
      </c>
      <c r="V857" s="414">
        <f t="shared" si="210"/>
        <v>0</v>
      </c>
      <c r="W857" s="413">
        <f t="shared" si="210"/>
        <v>0</v>
      </c>
      <c r="X857" s="414">
        <f t="shared" si="210"/>
        <v>0</v>
      </c>
      <c r="Y857" s="413">
        <f t="shared" si="210"/>
        <v>0</v>
      </c>
      <c r="Z857" s="414">
        <f t="shared" si="210"/>
        <v>0</v>
      </c>
      <c r="AA857" s="413">
        <f t="shared" si="210"/>
        <v>0</v>
      </c>
      <c r="AB857" s="424">
        <f t="shared" si="210"/>
        <v>0</v>
      </c>
      <c r="AC857" s="407">
        <f t="shared" si="210"/>
        <v>0</v>
      </c>
      <c r="AD857" s="1766"/>
      <c r="AE857" s="1063"/>
      <c r="AF857" s="831"/>
      <c r="AG857" s="536"/>
      <c r="AH857" s="529"/>
      <c r="AI857" s="529"/>
      <c r="AJ857" s="529"/>
      <c r="AK857" s="529"/>
      <c r="AL857" s="529"/>
      <c r="AM857" s="529"/>
      <c r="AN857" s="529"/>
      <c r="AO857" s="529"/>
      <c r="AP857" s="529"/>
      <c r="AQ857" s="529"/>
      <c r="AR857" s="529"/>
      <c r="AS857" s="529"/>
      <c r="AT857" s="529"/>
      <c r="AU857" s="529"/>
      <c r="AV857" s="529"/>
      <c r="AW857" s="529"/>
      <c r="AX857" s="529"/>
      <c r="AY857" s="529"/>
      <c r="AZ857" s="529"/>
      <c r="BA857" s="529"/>
      <c r="BB857" s="529"/>
      <c r="BC857" s="529"/>
      <c r="BD857" s="529"/>
      <c r="BE857" s="529"/>
      <c r="BF857" s="529"/>
      <c r="BG857" s="529"/>
      <c r="BH857" s="529"/>
      <c r="BI857" s="529"/>
      <c r="BJ857" s="529"/>
      <c r="BK857" s="529"/>
      <c r="BL857" s="529"/>
      <c r="BM857" s="529"/>
      <c r="BN857" s="529"/>
      <c r="BO857" s="529"/>
      <c r="BP857" s="529"/>
      <c r="BQ857" s="529"/>
      <c r="BR857" s="529"/>
      <c r="BS857" s="529"/>
      <c r="BT857" s="529"/>
      <c r="BU857" s="529"/>
      <c r="BV857" s="529"/>
      <c r="BW857" s="529"/>
      <c r="BX857" s="529"/>
      <c r="BY857" s="529"/>
      <c r="BZ857" s="529"/>
      <c r="CA857" s="529"/>
      <c r="CB857" s="529"/>
      <c r="CC857" s="529"/>
      <c r="CD857" s="529"/>
      <c r="CE857" s="529"/>
      <c r="CF857" s="529"/>
      <c r="CG857" s="529"/>
      <c r="CH857" s="529"/>
      <c r="CI857" s="529"/>
      <c r="CJ857" s="529"/>
      <c r="CK857" s="529"/>
      <c r="CL857" s="529"/>
      <c r="CM857" s="529"/>
      <c r="CN857" s="529"/>
      <c r="CO857" s="529"/>
      <c r="CP857" s="529"/>
      <c r="CQ857" s="529"/>
    </row>
    <row r="858" spans="1:95" s="70" customFormat="1" outlineLevel="1" x14ac:dyDescent="0.2">
      <c r="A858" s="11">
        <v>178</v>
      </c>
      <c r="B858" s="300"/>
      <c r="C858" s="295"/>
      <c r="D858" s="295"/>
      <c r="E858" s="295"/>
      <c r="F858" s="856" t="s">
        <v>551</v>
      </c>
      <c r="G858" s="857"/>
      <c r="H858" s="857"/>
      <c r="I858" s="857"/>
      <c r="J858" s="857"/>
      <c r="K858" s="857"/>
      <c r="L858" s="858"/>
      <c r="M858" s="408">
        <f t="shared" ref="M858:M859" si="211">M82</f>
        <v>0</v>
      </c>
      <c r="N858" s="420">
        <f>M858*(1-'Annexe 1. Taux de référence'!$E71)+N82*('Annexe 1. Taux de référence'!$E71)</f>
        <v>0</v>
      </c>
      <c r="O858" s="422">
        <f>O82*'Annexe 1. Taux de référence'!$E71</f>
        <v>0</v>
      </c>
      <c r="P858" s="422">
        <f>P82*'Annexe 1. Taux de référence'!$E71</f>
        <v>0</v>
      </c>
      <c r="Q858" s="421">
        <f>Q82*'Annexe 1. Taux de référence'!$E71</f>
        <v>0</v>
      </c>
      <c r="R858" s="419">
        <f>R82*'Annexe 1. Taux de référence'!$E71</f>
        <v>0</v>
      </c>
      <c r="S858" s="422">
        <f>S82*'Annexe 1. Taux de référence'!$E71</f>
        <v>0</v>
      </c>
      <c r="T858" s="422">
        <f>T82*'Annexe 1. Taux de référence'!$E71</f>
        <v>0</v>
      </c>
      <c r="U858" s="422">
        <f>U82*'Annexe 1. Taux de référence'!$E71</f>
        <v>0</v>
      </c>
      <c r="V858" s="422">
        <f>V82*'Annexe 1. Taux de référence'!$E71</f>
        <v>0</v>
      </c>
      <c r="W858" s="422">
        <f>W82*'Annexe 1. Taux de référence'!$E71</f>
        <v>0</v>
      </c>
      <c r="X858" s="422">
        <f>X82*'Annexe 1. Taux de référence'!$E71</f>
        <v>0</v>
      </c>
      <c r="Y858" s="422">
        <f>Y82*'Annexe 1. Taux de référence'!$E71</f>
        <v>0</v>
      </c>
      <c r="Z858" s="422">
        <f>Z82*'Annexe 1. Taux de référence'!$E71</f>
        <v>0</v>
      </c>
      <c r="AA858" s="422">
        <f>AA82*'Annexe 1. Taux de référence'!$E71</f>
        <v>0</v>
      </c>
      <c r="AB858" s="422">
        <f>AB82*'Annexe 1. Taux de référence'!$E71</f>
        <v>0</v>
      </c>
      <c r="AC858" s="408">
        <f>M858-SUM(N858:AB858)</f>
        <v>0</v>
      </c>
      <c r="AD858" s="1766"/>
      <c r="AE858" s="1063"/>
      <c r="AF858" s="831"/>
      <c r="AG858" s="536"/>
      <c r="AH858" s="529"/>
      <c r="AI858" s="529"/>
      <c r="AJ858" s="529"/>
      <c r="AK858" s="529"/>
      <c r="AL858" s="529"/>
      <c r="AM858" s="529"/>
      <c r="AN858" s="529"/>
      <c r="AO858" s="529"/>
      <c r="AP858" s="529"/>
      <c r="AQ858" s="529"/>
      <c r="AR858" s="529"/>
      <c r="AS858" s="529"/>
      <c r="AT858" s="529"/>
      <c r="AU858" s="529"/>
      <c r="AV858" s="529"/>
      <c r="AW858" s="529"/>
      <c r="AX858" s="529"/>
      <c r="AY858" s="529"/>
      <c r="AZ858" s="529"/>
      <c r="BA858" s="529"/>
      <c r="BB858" s="529"/>
      <c r="BC858" s="529"/>
      <c r="BD858" s="529"/>
      <c r="BE858" s="529"/>
      <c r="BF858" s="529"/>
      <c r="BG858" s="529"/>
      <c r="BH858" s="529"/>
      <c r="BI858" s="529"/>
      <c r="BJ858" s="529"/>
      <c r="BK858" s="529"/>
      <c r="BL858" s="529"/>
      <c r="BM858" s="529"/>
      <c r="BN858" s="529"/>
      <c r="BO858" s="529"/>
      <c r="BP858" s="529"/>
      <c r="BQ858" s="529"/>
      <c r="BR858" s="529"/>
      <c r="BS858" s="529"/>
      <c r="BT858" s="529"/>
      <c r="BU858" s="529"/>
      <c r="BV858" s="529"/>
      <c r="BW858" s="529"/>
      <c r="BX858" s="529"/>
      <c r="BY858" s="529"/>
      <c r="BZ858" s="529"/>
      <c r="CA858" s="529"/>
      <c r="CB858" s="529"/>
      <c r="CC858" s="529"/>
      <c r="CD858" s="529"/>
      <c r="CE858" s="529"/>
      <c r="CF858" s="529"/>
      <c r="CG858" s="529"/>
      <c r="CH858" s="529"/>
      <c r="CI858" s="529"/>
      <c r="CJ858" s="529"/>
      <c r="CK858" s="529"/>
      <c r="CL858" s="529"/>
      <c r="CM858" s="529"/>
      <c r="CN858" s="529"/>
      <c r="CO858" s="529"/>
      <c r="CP858" s="529"/>
      <c r="CQ858" s="529"/>
    </row>
    <row r="859" spans="1:95" s="70" customFormat="1" outlineLevel="1" x14ac:dyDescent="0.2">
      <c r="A859" s="11">
        <v>179</v>
      </c>
      <c r="B859" s="300"/>
      <c r="C859" s="295"/>
      <c r="D859" s="295"/>
      <c r="E859" s="295"/>
      <c r="F859" s="859" t="s">
        <v>552</v>
      </c>
      <c r="G859" s="860"/>
      <c r="H859" s="860"/>
      <c r="I859" s="860"/>
      <c r="J859" s="860"/>
      <c r="K859" s="860"/>
      <c r="L859" s="861"/>
      <c r="M859" s="408">
        <f t="shared" si="211"/>
        <v>0</v>
      </c>
      <c r="N859" s="420">
        <f>M859*(1-'Annexe 1. Taux de référence'!$E72)+N83*('Annexe 1. Taux de référence'!$E72)</f>
        <v>0</v>
      </c>
      <c r="O859" s="422">
        <f>O83*'Annexe 1. Taux de référence'!$E72</f>
        <v>0</v>
      </c>
      <c r="P859" s="422">
        <f>P83*'Annexe 1. Taux de référence'!$E72</f>
        <v>0</v>
      </c>
      <c r="Q859" s="421">
        <f>Q83*'Annexe 1. Taux de référence'!$E72</f>
        <v>0</v>
      </c>
      <c r="R859" s="419">
        <f>R83*'Annexe 1. Taux de référence'!$E72</f>
        <v>0</v>
      </c>
      <c r="S859" s="422">
        <f>S83*'Annexe 1. Taux de référence'!$E72</f>
        <v>0</v>
      </c>
      <c r="T859" s="422">
        <f>T83*'Annexe 1. Taux de référence'!$E72</f>
        <v>0</v>
      </c>
      <c r="U859" s="422">
        <f>U83*'Annexe 1. Taux de référence'!$E72</f>
        <v>0</v>
      </c>
      <c r="V859" s="422">
        <f>V83*'Annexe 1. Taux de référence'!$E72</f>
        <v>0</v>
      </c>
      <c r="W859" s="422">
        <f>W83*'Annexe 1. Taux de référence'!$E72</f>
        <v>0</v>
      </c>
      <c r="X859" s="422">
        <f>X83*'Annexe 1. Taux de référence'!$E72</f>
        <v>0</v>
      </c>
      <c r="Y859" s="422">
        <f>Y83*'Annexe 1. Taux de référence'!$E72</f>
        <v>0</v>
      </c>
      <c r="Z859" s="422">
        <f>Z83*'Annexe 1. Taux de référence'!$E72</f>
        <v>0</v>
      </c>
      <c r="AA859" s="422">
        <f>AA83*'Annexe 1. Taux de référence'!$E72</f>
        <v>0</v>
      </c>
      <c r="AB859" s="422">
        <f>AB83*'Annexe 1. Taux de référence'!$E72</f>
        <v>0</v>
      </c>
      <c r="AC859" s="408">
        <f>M859-SUM(N859:AB859)</f>
        <v>0</v>
      </c>
      <c r="AD859" s="1766"/>
      <c r="AE859" s="1063"/>
      <c r="AF859" s="831"/>
      <c r="AG859" s="536"/>
      <c r="AH859" s="529"/>
      <c r="AI859" s="529"/>
      <c r="AJ859" s="529"/>
      <c r="AK859" s="529"/>
      <c r="AL859" s="529"/>
      <c r="AM859" s="529"/>
      <c r="AN859" s="529"/>
      <c r="AO859" s="529"/>
      <c r="AP859" s="529"/>
      <c r="AQ859" s="529"/>
      <c r="AR859" s="529"/>
      <c r="AS859" s="529"/>
      <c r="AT859" s="529"/>
      <c r="AU859" s="529"/>
      <c r="AV859" s="529"/>
      <c r="AW859" s="529"/>
      <c r="AX859" s="529"/>
      <c r="AY859" s="529"/>
      <c r="AZ859" s="529"/>
      <c r="BA859" s="529"/>
      <c r="BB859" s="529"/>
      <c r="BC859" s="529"/>
      <c r="BD859" s="529"/>
      <c r="BE859" s="529"/>
      <c r="BF859" s="529"/>
      <c r="BG859" s="529"/>
      <c r="BH859" s="529"/>
      <c r="BI859" s="529"/>
      <c r="BJ859" s="529"/>
      <c r="BK859" s="529"/>
      <c r="BL859" s="529"/>
      <c r="BM859" s="529"/>
      <c r="BN859" s="529"/>
      <c r="BO859" s="529"/>
      <c r="BP859" s="529"/>
      <c r="BQ859" s="529"/>
      <c r="BR859" s="529"/>
      <c r="BS859" s="529"/>
      <c r="BT859" s="529"/>
      <c r="BU859" s="529"/>
      <c r="BV859" s="529"/>
      <c r="BW859" s="529"/>
      <c r="BX859" s="529"/>
      <c r="BY859" s="529"/>
      <c r="BZ859" s="529"/>
      <c r="CA859" s="529"/>
      <c r="CB859" s="529"/>
      <c r="CC859" s="529"/>
      <c r="CD859" s="529"/>
      <c r="CE859" s="529"/>
      <c r="CF859" s="529"/>
      <c r="CG859" s="529"/>
      <c r="CH859" s="529"/>
      <c r="CI859" s="529"/>
      <c r="CJ859" s="529"/>
      <c r="CK859" s="529"/>
      <c r="CL859" s="529"/>
      <c r="CM859" s="529"/>
      <c r="CN859" s="529"/>
      <c r="CO859" s="529"/>
      <c r="CP859" s="529"/>
      <c r="CQ859" s="529"/>
    </row>
    <row r="860" spans="1:95" s="70" customFormat="1" outlineLevel="1" x14ac:dyDescent="0.2">
      <c r="A860" s="11">
        <v>180</v>
      </c>
      <c r="B860" s="300"/>
      <c r="C860" s="295"/>
      <c r="D860" s="295"/>
      <c r="E860" s="853" t="s">
        <v>553</v>
      </c>
      <c r="F860" s="854"/>
      <c r="G860" s="854"/>
      <c r="H860" s="854"/>
      <c r="I860" s="854"/>
      <c r="J860" s="854"/>
      <c r="K860" s="854"/>
      <c r="L860" s="855"/>
      <c r="M860" s="407">
        <f>SUBTOTAL(9,M861:M862)</f>
        <v>0</v>
      </c>
      <c r="N860" s="410">
        <f t="shared" ref="N860:AC860" si="212">SUBTOTAL(9,N861:N862)</f>
        <v>0</v>
      </c>
      <c r="O860" s="414">
        <f t="shared" si="212"/>
        <v>0</v>
      </c>
      <c r="P860" s="413">
        <f t="shared" si="212"/>
        <v>0</v>
      </c>
      <c r="Q860" s="415">
        <f t="shared" si="212"/>
        <v>0</v>
      </c>
      <c r="R860" s="410">
        <f t="shared" si="212"/>
        <v>0</v>
      </c>
      <c r="S860" s="413">
        <f t="shared" si="212"/>
        <v>0</v>
      </c>
      <c r="T860" s="414">
        <f t="shared" si="212"/>
        <v>0</v>
      </c>
      <c r="U860" s="413">
        <f t="shared" si="212"/>
        <v>0</v>
      </c>
      <c r="V860" s="414">
        <f t="shared" si="212"/>
        <v>0</v>
      </c>
      <c r="W860" s="413">
        <f t="shared" si="212"/>
        <v>0</v>
      </c>
      <c r="X860" s="414">
        <f t="shared" si="212"/>
        <v>0</v>
      </c>
      <c r="Y860" s="413">
        <f t="shared" si="212"/>
        <v>0</v>
      </c>
      <c r="Z860" s="414">
        <f t="shared" si="212"/>
        <v>0</v>
      </c>
      <c r="AA860" s="413">
        <f t="shared" si="212"/>
        <v>0</v>
      </c>
      <c r="AB860" s="424">
        <f t="shared" si="212"/>
        <v>0</v>
      </c>
      <c r="AC860" s="407">
        <f t="shared" si="212"/>
        <v>0</v>
      </c>
      <c r="AD860" s="1766"/>
      <c r="AE860" s="1063"/>
      <c r="AF860" s="831"/>
      <c r="AG860" s="536"/>
      <c r="AH860" s="529"/>
      <c r="AI860" s="529"/>
      <c r="AJ860" s="529"/>
      <c r="AK860" s="529"/>
      <c r="AL860" s="529"/>
      <c r="AM860" s="529"/>
      <c r="AN860" s="529"/>
      <c r="AO860" s="529"/>
      <c r="AP860" s="529"/>
      <c r="AQ860" s="529"/>
      <c r="AR860" s="529"/>
      <c r="AS860" s="529"/>
      <c r="AT860" s="529"/>
      <c r="AU860" s="529"/>
      <c r="AV860" s="529"/>
      <c r="AW860" s="529"/>
      <c r="AX860" s="529"/>
      <c r="AY860" s="529"/>
      <c r="AZ860" s="529"/>
      <c r="BA860" s="529"/>
      <c r="BB860" s="529"/>
      <c r="BC860" s="529"/>
      <c r="BD860" s="529"/>
      <c r="BE860" s="529"/>
      <c r="BF860" s="529"/>
      <c r="BG860" s="529"/>
      <c r="BH860" s="529"/>
      <c r="BI860" s="529"/>
      <c r="BJ860" s="529"/>
      <c r="BK860" s="529"/>
      <c r="BL860" s="529"/>
      <c r="BM860" s="529"/>
      <c r="BN860" s="529"/>
      <c r="BO860" s="529"/>
      <c r="BP860" s="529"/>
      <c r="BQ860" s="529"/>
      <c r="BR860" s="529"/>
      <c r="BS860" s="529"/>
      <c r="BT860" s="529"/>
      <c r="BU860" s="529"/>
      <c r="BV860" s="529"/>
      <c r="BW860" s="529"/>
      <c r="BX860" s="529"/>
      <c r="BY860" s="529"/>
      <c r="BZ860" s="529"/>
      <c r="CA860" s="529"/>
      <c r="CB860" s="529"/>
      <c r="CC860" s="529"/>
      <c r="CD860" s="529"/>
      <c r="CE860" s="529"/>
      <c r="CF860" s="529"/>
      <c r="CG860" s="529"/>
      <c r="CH860" s="529"/>
      <c r="CI860" s="529"/>
      <c r="CJ860" s="529"/>
      <c r="CK860" s="529"/>
      <c r="CL860" s="529"/>
      <c r="CM860" s="529"/>
      <c r="CN860" s="529"/>
      <c r="CO860" s="529"/>
      <c r="CP860" s="529"/>
      <c r="CQ860" s="529"/>
    </row>
    <row r="861" spans="1:95" s="70" customFormat="1" outlineLevel="1" x14ac:dyDescent="0.2">
      <c r="A861" s="11">
        <v>181</v>
      </c>
      <c r="B861" s="300"/>
      <c r="C861" s="295"/>
      <c r="D861" s="295"/>
      <c r="E861" s="295"/>
      <c r="F861" s="856" t="s">
        <v>554</v>
      </c>
      <c r="G861" s="857"/>
      <c r="H861" s="857"/>
      <c r="I861" s="857"/>
      <c r="J861" s="857"/>
      <c r="K861" s="857"/>
      <c r="L861" s="858"/>
      <c r="M861" s="408">
        <f t="shared" ref="M861:M862" si="213">M85</f>
        <v>0</v>
      </c>
      <c r="N861" s="420">
        <f>M861*(1-'Annexe 1. Taux de référence'!$E74)+N85*('Annexe 1. Taux de référence'!$E74)</f>
        <v>0</v>
      </c>
      <c r="O861" s="422">
        <f>O85*'Annexe 1. Taux de référence'!$E74</f>
        <v>0</v>
      </c>
      <c r="P861" s="422">
        <f>P85*'Annexe 1. Taux de référence'!$E74</f>
        <v>0</v>
      </c>
      <c r="Q861" s="421">
        <f>Q85*'Annexe 1. Taux de référence'!$E74</f>
        <v>0</v>
      </c>
      <c r="R861" s="419">
        <f>R85*'Annexe 1. Taux de référence'!$E74</f>
        <v>0</v>
      </c>
      <c r="S861" s="422">
        <f>S85*'Annexe 1. Taux de référence'!$E74</f>
        <v>0</v>
      </c>
      <c r="T861" s="422">
        <f>T85*'Annexe 1. Taux de référence'!$E74</f>
        <v>0</v>
      </c>
      <c r="U861" s="422">
        <f>U85*'Annexe 1. Taux de référence'!$E74</f>
        <v>0</v>
      </c>
      <c r="V861" s="422">
        <f>V85*'Annexe 1. Taux de référence'!$E74</f>
        <v>0</v>
      </c>
      <c r="W861" s="422">
        <f>W85*'Annexe 1. Taux de référence'!$E74</f>
        <v>0</v>
      </c>
      <c r="X861" s="422">
        <f>X85*'Annexe 1. Taux de référence'!$E74</f>
        <v>0</v>
      </c>
      <c r="Y861" s="422">
        <f>Y85*'Annexe 1. Taux de référence'!$E74</f>
        <v>0</v>
      </c>
      <c r="Z861" s="422">
        <f>Z85*'Annexe 1. Taux de référence'!$E74</f>
        <v>0</v>
      </c>
      <c r="AA861" s="422">
        <f>AA85*'Annexe 1. Taux de référence'!$E74</f>
        <v>0</v>
      </c>
      <c r="AB861" s="422">
        <f>AB85*'Annexe 1. Taux de référence'!$E74</f>
        <v>0</v>
      </c>
      <c r="AC861" s="408">
        <f>M861-SUM(N861:AB861)</f>
        <v>0</v>
      </c>
      <c r="AD861" s="1766"/>
      <c r="AE861" s="1063"/>
      <c r="AF861" s="831"/>
      <c r="AG861" s="536"/>
      <c r="AH861" s="529"/>
      <c r="AI861" s="529"/>
      <c r="AJ861" s="529"/>
      <c r="AK861" s="529"/>
      <c r="AL861" s="529"/>
      <c r="AM861" s="529"/>
      <c r="AN861" s="529"/>
      <c r="AO861" s="529"/>
      <c r="AP861" s="529"/>
      <c r="AQ861" s="529"/>
      <c r="AR861" s="529"/>
      <c r="AS861" s="529"/>
      <c r="AT861" s="529"/>
      <c r="AU861" s="529"/>
      <c r="AV861" s="529"/>
      <c r="AW861" s="529"/>
      <c r="AX861" s="529"/>
      <c r="AY861" s="529"/>
      <c r="AZ861" s="529"/>
      <c r="BA861" s="529"/>
      <c r="BB861" s="529"/>
      <c r="BC861" s="529"/>
      <c r="BD861" s="529"/>
      <c r="BE861" s="529"/>
      <c r="BF861" s="529"/>
      <c r="BG861" s="529"/>
      <c r="BH861" s="529"/>
      <c r="BI861" s="529"/>
      <c r="BJ861" s="529"/>
      <c r="BK861" s="529"/>
      <c r="BL861" s="529"/>
      <c r="BM861" s="529"/>
      <c r="BN861" s="529"/>
      <c r="BO861" s="529"/>
      <c r="BP861" s="529"/>
      <c r="BQ861" s="529"/>
      <c r="BR861" s="529"/>
      <c r="BS861" s="529"/>
      <c r="BT861" s="529"/>
      <c r="BU861" s="529"/>
      <c r="BV861" s="529"/>
      <c r="BW861" s="529"/>
      <c r="BX861" s="529"/>
      <c r="BY861" s="529"/>
      <c r="BZ861" s="529"/>
      <c r="CA861" s="529"/>
      <c r="CB861" s="529"/>
      <c r="CC861" s="529"/>
      <c r="CD861" s="529"/>
      <c r="CE861" s="529"/>
      <c r="CF861" s="529"/>
      <c r="CG861" s="529"/>
      <c r="CH861" s="529"/>
      <c r="CI861" s="529"/>
      <c r="CJ861" s="529"/>
      <c r="CK861" s="529"/>
      <c r="CL861" s="529"/>
      <c r="CM861" s="529"/>
      <c r="CN861" s="529"/>
      <c r="CO861" s="529"/>
      <c r="CP861" s="529"/>
      <c r="CQ861" s="529"/>
    </row>
    <row r="862" spans="1:95" s="70" customFormat="1" outlineLevel="1" x14ac:dyDescent="0.2">
      <c r="A862" s="11">
        <v>182</v>
      </c>
      <c r="B862" s="300"/>
      <c r="C862" s="295"/>
      <c r="D862" s="295"/>
      <c r="E862" s="295"/>
      <c r="F862" s="859" t="s">
        <v>555</v>
      </c>
      <c r="G862" s="860"/>
      <c r="H862" s="860"/>
      <c r="I862" s="860"/>
      <c r="J862" s="860"/>
      <c r="K862" s="860"/>
      <c r="L862" s="861"/>
      <c r="M862" s="408">
        <f t="shared" si="213"/>
        <v>0</v>
      </c>
      <c r="N862" s="420">
        <f>M862*(1-'Annexe 1. Taux de référence'!$E75)+N86*('Annexe 1. Taux de référence'!$E75)</f>
        <v>0</v>
      </c>
      <c r="O862" s="422">
        <f>O86*'Annexe 1. Taux de référence'!$E75</f>
        <v>0</v>
      </c>
      <c r="P862" s="422">
        <f>P86*'Annexe 1. Taux de référence'!$E75</f>
        <v>0</v>
      </c>
      <c r="Q862" s="421">
        <f>Q86*'Annexe 1. Taux de référence'!$E75</f>
        <v>0</v>
      </c>
      <c r="R862" s="419">
        <f>R86*'Annexe 1. Taux de référence'!$E75</f>
        <v>0</v>
      </c>
      <c r="S862" s="422">
        <f>S86*'Annexe 1. Taux de référence'!$E75</f>
        <v>0</v>
      </c>
      <c r="T862" s="422">
        <f>T86*'Annexe 1. Taux de référence'!$E75</f>
        <v>0</v>
      </c>
      <c r="U862" s="422">
        <f>U86*'Annexe 1. Taux de référence'!$E75</f>
        <v>0</v>
      </c>
      <c r="V862" s="422">
        <f>V86*'Annexe 1. Taux de référence'!$E75</f>
        <v>0</v>
      </c>
      <c r="W862" s="422">
        <f>W86*'Annexe 1. Taux de référence'!$E75</f>
        <v>0</v>
      </c>
      <c r="X862" s="422">
        <f>X86*'Annexe 1. Taux de référence'!$E75</f>
        <v>0</v>
      </c>
      <c r="Y862" s="422">
        <f>Y86*'Annexe 1. Taux de référence'!$E75</f>
        <v>0</v>
      </c>
      <c r="Z862" s="422">
        <f>Z86*'Annexe 1. Taux de référence'!$E75</f>
        <v>0</v>
      </c>
      <c r="AA862" s="422">
        <f>AA86*'Annexe 1. Taux de référence'!$E75</f>
        <v>0</v>
      </c>
      <c r="AB862" s="422">
        <f>AB86*'Annexe 1. Taux de référence'!$E75</f>
        <v>0</v>
      </c>
      <c r="AC862" s="408">
        <f>M862-SUM(N862:AB862)</f>
        <v>0</v>
      </c>
      <c r="AD862" s="1767"/>
      <c r="AE862" s="834"/>
      <c r="AF862" s="834"/>
      <c r="AG862" s="536"/>
      <c r="AH862" s="529"/>
      <c r="AI862" s="529"/>
      <c r="AJ862" s="529"/>
      <c r="AK862" s="529"/>
      <c r="AL862" s="529"/>
      <c r="AM862" s="529"/>
      <c r="AN862" s="529"/>
      <c r="AO862" s="529"/>
      <c r="AP862" s="529"/>
      <c r="AQ862" s="529"/>
      <c r="AR862" s="529"/>
      <c r="AS862" s="529"/>
      <c r="AT862" s="529"/>
      <c r="AU862" s="529"/>
      <c r="AV862" s="529"/>
      <c r="AW862" s="529"/>
      <c r="AX862" s="529"/>
      <c r="AY862" s="529"/>
      <c r="AZ862" s="529"/>
      <c r="BA862" s="529"/>
      <c r="BB862" s="529"/>
      <c r="BC862" s="529"/>
      <c r="BD862" s="529"/>
      <c r="BE862" s="529"/>
      <c r="BF862" s="529"/>
      <c r="BG862" s="529"/>
      <c r="BH862" s="529"/>
      <c r="BI862" s="529"/>
      <c r="BJ862" s="529"/>
      <c r="BK862" s="529"/>
      <c r="BL862" s="529"/>
      <c r="BM862" s="529"/>
      <c r="BN862" s="529"/>
      <c r="BO862" s="529"/>
      <c r="BP862" s="529"/>
      <c r="BQ862" s="529"/>
      <c r="BR862" s="529"/>
      <c r="BS862" s="529"/>
      <c r="BT862" s="529"/>
      <c r="BU862" s="529"/>
      <c r="BV862" s="529"/>
      <c r="BW862" s="529"/>
      <c r="BX862" s="529"/>
      <c r="BY862" s="529"/>
      <c r="BZ862" s="529"/>
      <c r="CA862" s="529"/>
      <c r="CB862" s="529"/>
      <c r="CC862" s="529"/>
      <c r="CD862" s="529"/>
      <c r="CE862" s="529"/>
      <c r="CF862" s="529"/>
      <c r="CG862" s="529"/>
      <c r="CH862" s="529"/>
      <c r="CI862" s="529"/>
      <c r="CJ862" s="529"/>
      <c r="CK862" s="529"/>
      <c r="CL862" s="529"/>
      <c r="CM862" s="529"/>
      <c r="CN862" s="529"/>
      <c r="CO862" s="529"/>
      <c r="CP862" s="529"/>
      <c r="CQ862" s="529"/>
    </row>
    <row r="863" spans="1:95" s="70" customFormat="1" outlineLevel="1" x14ac:dyDescent="0.2">
      <c r="A863" s="11">
        <v>183</v>
      </c>
      <c r="B863" s="300"/>
      <c r="C863" s="295"/>
      <c r="D863" s="844" t="s">
        <v>24</v>
      </c>
      <c r="E863" s="845"/>
      <c r="F863" s="845"/>
      <c r="G863" s="845"/>
      <c r="H863" s="845"/>
      <c r="I863" s="845"/>
      <c r="J863" s="845"/>
      <c r="K863" s="845"/>
      <c r="L863" s="846"/>
      <c r="M863" s="407">
        <f>SUBTOTAL(9,M864:M866)</f>
        <v>0</v>
      </c>
      <c r="N863" s="1188"/>
      <c r="O863" s="1188"/>
      <c r="P863" s="1419"/>
      <c r="Q863" s="415">
        <f>SUBTOTAL(9,Q864:Q866)</f>
        <v>0</v>
      </c>
      <c r="R863" s="410">
        <f>SUBTOTAL(9,R864:R866)</f>
        <v>0</v>
      </c>
      <c r="S863" s="413">
        <f>SUBTOTAL(9,S864:S866)</f>
        <v>0</v>
      </c>
      <c r="T863" s="414">
        <f>SUBTOTAL(9,T864:T866)</f>
        <v>0</v>
      </c>
      <c r="U863" s="1188"/>
      <c r="V863" s="1243"/>
      <c r="W863" s="1243"/>
      <c r="X863" s="1243"/>
      <c r="Y863" s="1243"/>
      <c r="Z863" s="1243"/>
      <c r="AA863" s="1243"/>
      <c r="AB863" s="1243"/>
      <c r="AC863" s="407">
        <f>SUBTOTAL(9,AC864:AC866)</f>
        <v>0</v>
      </c>
      <c r="AD863" s="1592"/>
      <c r="AE863" s="1593"/>
      <c r="AF863" s="1593"/>
      <c r="AG863" s="536"/>
      <c r="AH863" s="529"/>
      <c r="AI863" s="529"/>
      <c r="AJ863" s="529"/>
      <c r="AK863" s="529"/>
      <c r="AL863" s="529"/>
      <c r="AM863" s="529"/>
      <c r="AN863" s="529"/>
      <c r="AO863" s="529"/>
      <c r="AP863" s="529"/>
      <c r="AQ863" s="529"/>
      <c r="AR863" s="529"/>
      <c r="AS863" s="529"/>
      <c r="AT863" s="529"/>
      <c r="AU863" s="529"/>
      <c r="AV863" s="529"/>
      <c r="AW863" s="529"/>
      <c r="AX863" s="529"/>
      <c r="AY863" s="529"/>
      <c r="AZ863" s="529"/>
      <c r="BA863" s="529"/>
      <c r="BB863" s="529"/>
      <c r="BC863" s="529"/>
      <c r="BD863" s="529"/>
      <c r="BE863" s="529"/>
      <c r="BF863" s="529"/>
      <c r="BG863" s="529"/>
      <c r="BH863" s="529"/>
      <c r="BI863" s="529"/>
      <c r="BJ863" s="529"/>
      <c r="BK863" s="529"/>
      <c r="BL863" s="529"/>
      <c r="BM863" s="529"/>
      <c r="BN863" s="529"/>
      <c r="BO863" s="529"/>
      <c r="BP863" s="529"/>
      <c r="BQ863" s="529"/>
      <c r="BR863" s="529"/>
      <c r="BS863" s="529"/>
      <c r="BT863" s="529"/>
      <c r="BU863" s="529"/>
      <c r="BV863" s="529"/>
      <c r="BW863" s="529"/>
      <c r="BX863" s="529"/>
      <c r="BY863" s="529"/>
      <c r="BZ863" s="529"/>
      <c r="CA863" s="529"/>
      <c r="CB863" s="529"/>
      <c r="CC863" s="529"/>
      <c r="CD863" s="529"/>
      <c r="CE863" s="529"/>
      <c r="CF863" s="529"/>
      <c r="CG863" s="529"/>
      <c r="CH863" s="529"/>
      <c r="CI863" s="529"/>
      <c r="CJ863" s="529"/>
      <c r="CK863" s="529"/>
      <c r="CL863" s="529"/>
      <c r="CM863" s="529"/>
      <c r="CN863" s="529"/>
      <c r="CO863" s="529"/>
      <c r="CP863" s="529"/>
      <c r="CQ863" s="529"/>
    </row>
    <row r="864" spans="1:95" s="70" customFormat="1" outlineLevel="1" x14ac:dyDescent="0.2">
      <c r="A864" s="11">
        <v>184</v>
      </c>
      <c r="B864" s="300"/>
      <c r="C864" s="295"/>
      <c r="D864" s="295"/>
      <c r="E864" s="295"/>
      <c r="F864" s="856" t="s">
        <v>156</v>
      </c>
      <c r="G864" s="857"/>
      <c r="H864" s="857"/>
      <c r="I864" s="857"/>
      <c r="J864" s="857"/>
      <c r="K864" s="857"/>
      <c r="L864" s="858"/>
      <c r="M864" s="408">
        <f t="shared" ref="M864:M866" si="214">M88</f>
        <v>0</v>
      </c>
      <c r="N864" s="1191"/>
      <c r="O864" s="1191"/>
      <c r="P864" s="1420"/>
      <c r="Q864" s="423">
        <f>M864*'Annexe 1. Taux de référence'!$R97</f>
        <v>0</v>
      </c>
      <c r="R864" s="1812"/>
      <c r="S864" s="1246"/>
      <c r="T864" s="1246"/>
      <c r="U864" s="1662"/>
      <c r="V864" s="1662"/>
      <c r="W864" s="1662"/>
      <c r="X864" s="1662"/>
      <c r="Y864" s="1662"/>
      <c r="Z864" s="1662"/>
      <c r="AA864" s="1662"/>
      <c r="AB864" s="1244"/>
      <c r="AC864" s="408">
        <f>M864-SUM(N864:AB864)</f>
        <v>0</v>
      </c>
      <c r="AD864" s="1808"/>
      <c r="AE864" s="828"/>
      <c r="AF864" s="828"/>
      <c r="AG864" s="536"/>
      <c r="AH864" s="529"/>
      <c r="AI864" s="529"/>
      <c r="AJ864" s="529"/>
      <c r="AK864" s="529"/>
      <c r="AL864" s="529"/>
      <c r="AM864" s="529"/>
      <c r="AN864" s="529"/>
      <c r="AO864" s="529"/>
      <c r="AP864" s="529"/>
      <c r="AQ864" s="529"/>
      <c r="AR864" s="529"/>
      <c r="AS864" s="529"/>
      <c r="AT864" s="529"/>
      <c r="AU864" s="529"/>
      <c r="AV864" s="529"/>
      <c r="AW864" s="529"/>
      <c r="AX864" s="529"/>
      <c r="AY864" s="529"/>
      <c r="AZ864" s="529"/>
      <c r="BA864" s="529"/>
      <c r="BB864" s="529"/>
      <c r="BC864" s="529"/>
      <c r="BD864" s="529"/>
      <c r="BE864" s="529"/>
      <c r="BF864" s="529"/>
      <c r="BG864" s="529"/>
      <c r="BH864" s="529"/>
      <c r="BI864" s="529"/>
      <c r="BJ864" s="529"/>
      <c r="BK864" s="529"/>
      <c r="BL864" s="529"/>
      <c r="BM864" s="529"/>
      <c r="BN864" s="529"/>
      <c r="BO864" s="529"/>
      <c r="BP864" s="529"/>
      <c r="BQ864" s="529"/>
      <c r="BR864" s="529"/>
      <c r="BS864" s="529"/>
      <c r="BT864" s="529"/>
      <c r="BU864" s="529"/>
      <c r="BV864" s="529"/>
      <c r="BW864" s="529"/>
      <c r="BX864" s="529"/>
      <c r="BY864" s="529"/>
      <c r="BZ864" s="529"/>
      <c r="CA864" s="529"/>
      <c r="CB864" s="529"/>
      <c r="CC864" s="529"/>
      <c r="CD864" s="529"/>
      <c r="CE864" s="529"/>
      <c r="CF864" s="529"/>
      <c r="CG864" s="529"/>
      <c r="CH864" s="529"/>
      <c r="CI864" s="529"/>
      <c r="CJ864" s="529"/>
      <c r="CK864" s="529"/>
      <c r="CL864" s="529"/>
      <c r="CM864" s="529"/>
      <c r="CN864" s="529"/>
      <c r="CO864" s="529"/>
      <c r="CP864" s="529"/>
      <c r="CQ864" s="529"/>
    </row>
    <row r="865" spans="1:95" s="70" customFormat="1" outlineLevel="1" x14ac:dyDescent="0.2">
      <c r="A865" s="11">
        <v>185</v>
      </c>
      <c r="B865" s="300"/>
      <c r="C865" s="295"/>
      <c r="D865" s="295"/>
      <c r="E865" s="295"/>
      <c r="F865" s="915" t="s">
        <v>157</v>
      </c>
      <c r="G865" s="916"/>
      <c r="H865" s="916"/>
      <c r="I865" s="916"/>
      <c r="J865" s="916"/>
      <c r="K865" s="916"/>
      <c r="L865" s="917"/>
      <c r="M865" s="408">
        <f t="shared" si="214"/>
        <v>0</v>
      </c>
      <c r="N865" s="1221"/>
      <c r="O865" s="1221"/>
      <c r="P865" s="1221"/>
      <c r="Q865" s="1221"/>
      <c r="R865" s="419">
        <f>M865*'Annexe 1. Taux de référence'!S$98</f>
        <v>0</v>
      </c>
      <c r="S865" s="421">
        <f>M865*'Annexe 1. Taux de référence'!T$98</f>
        <v>0</v>
      </c>
      <c r="T865" s="422">
        <f>M865*'Annexe 1. Taux de référence'!U$98</f>
        <v>0</v>
      </c>
      <c r="U865" s="1662"/>
      <c r="V865" s="1662"/>
      <c r="W865" s="1662"/>
      <c r="X865" s="1662"/>
      <c r="Y865" s="1662"/>
      <c r="Z865" s="1662"/>
      <c r="AA865" s="1662"/>
      <c r="AB865" s="1244"/>
      <c r="AC865" s="408">
        <f>M865-SUM(N865:AB865)</f>
        <v>0</v>
      </c>
      <c r="AD865" s="1766"/>
      <c r="AE865" s="1063"/>
      <c r="AF865" s="831"/>
      <c r="AG865" s="536"/>
      <c r="AH865" s="529"/>
      <c r="AI865" s="529"/>
      <c r="AJ865" s="529"/>
      <c r="AK865" s="529"/>
      <c r="AL865" s="529"/>
      <c r="AM865" s="529"/>
      <c r="AN865" s="529"/>
      <c r="AO865" s="529"/>
      <c r="AP865" s="529"/>
      <c r="AQ865" s="529"/>
      <c r="AR865" s="529"/>
      <c r="AS865" s="529"/>
      <c r="AT865" s="529"/>
      <c r="AU865" s="529"/>
      <c r="AV865" s="529"/>
      <c r="AW865" s="529"/>
      <c r="AX865" s="529"/>
      <c r="AY865" s="529"/>
      <c r="AZ865" s="529"/>
      <c r="BA865" s="529"/>
      <c r="BB865" s="529"/>
      <c r="BC865" s="529"/>
      <c r="BD865" s="529"/>
      <c r="BE865" s="529"/>
      <c r="BF865" s="529"/>
      <c r="BG865" s="529"/>
      <c r="BH865" s="529"/>
      <c r="BI865" s="529"/>
      <c r="BJ865" s="529"/>
      <c r="BK865" s="529"/>
      <c r="BL865" s="529"/>
      <c r="BM865" s="529"/>
      <c r="BN865" s="529"/>
      <c r="BO865" s="529"/>
      <c r="BP865" s="529"/>
      <c r="BQ865" s="529"/>
      <c r="BR865" s="529"/>
      <c r="BS865" s="529"/>
      <c r="BT865" s="529"/>
      <c r="BU865" s="529"/>
      <c r="BV865" s="529"/>
      <c r="BW865" s="529"/>
      <c r="BX865" s="529"/>
      <c r="BY865" s="529"/>
      <c r="BZ865" s="529"/>
      <c r="CA865" s="529"/>
      <c r="CB865" s="529"/>
      <c r="CC865" s="529"/>
      <c r="CD865" s="529"/>
      <c r="CE865" s="529"/>
      <c r="CF865" s="529"/>
      <c r="CG865" s="529"/>
      <c r="CH865" s="529"/>
      <c r="CI865" s="529"/>
      <c r="CJ865" s="529"/>
      <c r="CK865" s="529"/>
      <c r="CL865" s="529"/>
      <c r="CM865" s="529"/>
      <c r="CN865" s="529"/>
      <c r="CO865" s="529"/>
      <c r="CP865" s="529"/>
      <c r="CQ865" s="529"/>
    </row>
    <row r="866" spans="1:95" s="70" customFormat="1" outlineLevel="1" x14ac:dyDescent="0.2">
      <c r="A866" s="11">
        <v>186</v>
      </c>
      <c r="B866" s="300"/>
      <c r="C866" s="295"/>
      <c r="D866" s="295"/>
      <c r="E866" s="295"/>
      <c r="F866" s="859" t="s">
        <v>25</v>
      </c>
      <c r="G866" s="860"/>
      <c r="H866" s="860"/>
      <c r="I866" s="860"/>
      <c r="J866" s="860"/>
      <c r="K866" s="860"/>
      <c r="L866" s="861"/>
      <c r="M866" s="408">
        <f t="shared" si="214"/>
        <v>0</v>
      </c>
      <c r="N866" s="960"/>
      <c r="O866" s="960"/>
      <c r="P866" s="960"/>
      <c r="Q866" s="960"/>
      <c r="R866" s="960"/>
      <c r="S866" s="960"/>
      <c r="T866" s="960"/>
      <c r="U866" s="961"/>
      <c r="V866" s="961"/>
      <c r="W866" s="961"/>
      <c r="X866" s="961"/>
      <c r="Y866" s="961"/>
      <c r="Z866" s="961"/>
      <c r="AA866" s="961"/>
      <c r="AB866" s="961"/>
      <c r="AC866" s="408">
        <f>M866-SUM(N866:AB866)</f>
        <v>0</v>
      </c>
      <c r="AD866" s="1767"/>
      <c r="AE866" s="834"/>
      <c r="AF866" s="834"/>
      <c r="AG866" s="536"/>
      <c r="AH866" s="529"/>
      <c r="AI866" s="529"/>
      <c r="AJ866" s="529"/>
      <c r="AK866" s="529"/>
      <c r="AL866" s="529"/>
      <c r="AM866" s="529"/>
      <c r="AN866" s="529"/>
      <c r="AO866" s="529"/>
      <c r="AP866" s="529"/>
      <c r="AQ866" s="529"/>
      <c r="AR866" s="529"/>
      <c r="AS866" s="529"/>
      <c r="AT866" s="529"/>
      <c r="AU866" s="529"/>
      <c r="AV866" s="529"/>
      <c r="AW866" s="529"/>
      <c r="AX866" s="529"/>
      <c r="AY866" s="529"/>
      <c r="AZ866" s="529"/>
      <c r="BA866" s="529"/>
      <c r="BB866" s="529"/>
      <c r="BC866" s="529"/>
      <c r="BD866" s="529"/>
      <c r="BE866" s="529"/>
      <c r="BF866" s="529"/>
      <c r="BG866" s="529"/>
      <c r="BH866" s="529"/>
      <c r="BI866" s="529"/>
      <c r="BJ866" s="529"/>
      <c r="BK866" s="529"/>
      <c r="BL866" s="529"/>
      <c r="BM866" s="529"/>
      <c r="BN866" s="529"/>
      <c r="BO866" s="529"/>
      <c r="BP866" s="529"/>
      <c r="BQ866" s="529"/>
      <c r="BR866" s="529"/>
      <c r="BS866" s="529"/>
      <c r="BT866" s="529"/>
      <c r="BU866" s="529"/>
      <c r="BV866" s="529"/>
      <c r="BW866" s="529"/>
      <c r="BX866" s="529"/>
      <c r="BY866" s="529"/>
      <c r="BZ866" s="529"/>
      <c r="CA866" s="529"/>
      <c r="CB866" s="529"/>
      <c r="CC866" s="529"/>
      <c r="CD866" s="529"/>
      <c r="CE866" s="529"/>
      <c r="CF866" s="529"/>
      <c r="CG866" s="529"/>
      <c r="CH866" s="529"/>
      <c r="CI866" s="529"/>
      <c r="CJ866" s="529"/>
      <c r="CK866" s="529"/>
      <c r="CL866" s="529"/>
      <c r="CM866" s="529"/>
      <c r="CN866" s="529"/>
      <c r="CO866" s="529"/>
      <c r="CP866" s="529"/>
      <c r="CQ866" s="529"/>
    </row>
    <row r="867" spans="1:95" s="70" customFormat="1" outlineLevel="1" x14ac:dyDescent="0.2">
      <c r="A867" s="11">
        <v>187</v>
      </c>
      <c r="B867" s="300"/>
      <c r="C867" s="295"/>
      <c r="D867" s="844" t="s">
        <v>467</v>
      </c>
      <c r="E867" s="845"/>
      <c r="F867" s="845"/>
      <c r="G867" s="845"/>
      <c r="H867" s="845"/>
      <c r="I867" s="845"/>
      <c r="J867" s="845"/>
      <c r="K867" s="845"/>
      <c r="L867" s="846"/>
      <c r="M867" s="407">
        <f>SUBTOTAL(9,M868:M869)</f>
        <v>0</v>
      </c>
      <c r="N867" s="410">
        <f t="shared" ref="N867:AC867" si="215">SUBTOTAL(9,N868:N869)</f>
        <v>0</v>
      </c>
      <c r="O867" s="414">
        <f t="shared" si="215"/>
        <v>0</v>
      </c>
      <c r="P867" s="413">
        <f t="shared" si="215"/>
        <v>0</v>
      </c>
      <c r="Q867" s="415">
        <f t="shared" si="215"/>
        <v>0</v>
      </c>
      <c r="R867" s="410">
        <f t="shared" si="215"/>
        <v>0</v>
      </c>
      <c r="S867" s="413">
        <f t="shared" si="215"/>
        <v>0</v>
      </c>
      <c r="T867" s="414">
        <f t="shared" si="215"/>
        <v>0</v>
      </c>
      <c r="U867" s="413">
        <f t="shared" si="215"/>
        <v>0</v>
      </c>
      <c r="V867" s="414">
        <f t="shared" si="215"/>
        <v>0</v>
      </c>
      <c r="W867" s="413">
        <f t="shared" si="215"/>
        <v>0</v>
      </c>
      <c r="X867" s="414">
        <f t="shared" si="215"/>
        <v>0</v>
      </c>
      <c r="Y867" s="413">
        <f t="shared" si="215"/>
        <v>0</v>
      </c>
      <c r="Z867" s="414">
        <f t="shared" si="215"/>
        <v>0</v>
      </c>
      <c r="AA867" s="413">
        <f t="shared" si="215"/>
        <v>0</v>
      </c>
      <c r="AB867" s="424">
        <f t="shared" si="215"/>
        <v>0</v>
      </c>
      <c r="AC867" s="407">
        <f t="shared" si="215"/>
        <v>0</v>
      </c>
      <c r="AD867" s="1592"/>
      <c r="AE867" s="1593"/>
      <c r="AF867" s="1593"/>
      <c r="AG867" s="536"/>
      <c r="AH867" s="529"/>
      <c r="AI867" s="529"/>
      <c r="AJ867" s="529"/>
      <c r="AK867" s="529"/>
      <c r="AL867" s="529"/>
      <c r="AM867" s="529"/>
      <c r="AN867" s="529"/>
      <c r="AO867" s="529"/>
      <c r="AP867" s="529"/>
      <c r="AQ867" s="529"/>
      <c r="AR867" s="529"/>
      <c r="AS867" s="529"/>
      <c r="AT867" s="529"/>
      <c r="AU867" s="529"/>
      <c r="AV867" s="529"/>
      <c r="AW867" s="529"/>
      <c r="AX867" s="529"/>
      <c r="AY867" s="529"/>
      <c r="AZ867" s="529"/>
      <c r="BA867" s="529"/>
      <c r="BB867" s="529"/>
      <c r="BC867" s="529"/>
      <c r="BD867" s="529"/>
      <c r="BE867" s="529"/>
      <c r="BF867" s="529"/>
      <c r="BG867" s="529"/>
      <c r="BH867" s="529"/>
      <c r="BI867" s="529"/>
      <c r="BJ867" s="529"/>
      <c r="BK867" s="529"/>
      <c r="BL867" s="529"/>
      <c r="BM867" s="529"/>
      <c r="BN867" s="529"/>
      <c r="BO867" s="529"/>
      <c r="BP867" s="529"/>
      <c r="BQ867" s="529"/>
      <c r="BR867" s="529"/>
      <c r="BS867" s="529"/>
      <c r="BT867" s="529"/>
      <c r="BU867" s="529"/>
      <c r="BV867" s="529"/>
      <c r="BW867" s="529"/>
      <c r="BX867" s="529"/>
      <c r="BY867" s="529"/>
      <c r="BZ867" s="529"/>
      <c r="CA867" s="529"/>
      <c r="CB867" s="529"/>
      <c r="CC867" s="529"/>
      <c r="CD867" s="529"/>
      <c r="CE867" s="529"/>
      <c r="CF867" s="529"/>
      <c r="CG867" s="529"/>
      <c r="CH867" s="529"/>
      <c r="CI867" s="529"/>
      <c r="CJ867" s="529"/>
      <c r="CK867" s="529"/>
      <c r="CL867" s="529"/>
      <c r="CM867" s="529"/>
      <c r="CN867" s="529"/>
      <c r="CO867" s="529"/>
      <c r="CP867" s="529"/>
      <c r="CQ867" s="529"/>
    </row>
    <row r="868" spans="1:95" s="70" customFormat="1" outlineLevel="1" x14ac:dyDescent="0.2">
      <c r="A868" s="11">
        <v>188</v>
      </c>
      <c r="B868" s="300"/>
      <c r="C868" s="295"/>
      <c r="D868" s="295"/>
      <c r="E868" s="295"/>
      <c r="F868" s="856" t="s">
        <v>466</v>
      </c>
      <c r="G868" s="857"/>
      <c r="H868" s="857"/>
      <c r="I868" s="857"/>
      <c r="J868" s="857"/>
      <c r="K868" s="857"/>
      <c r="L868" s="858"/>
      <c r="M868" s="408">
        <f t="shared" ref="M868:AB869" si="216">M92</f>
        <v>0</v>
      </c>
      <c r="N868" s="420">
        <f t="shared" si="216"/>
        <v>0</v>
      </c>
      <c r="O868" s="422">
        <f t="shared" si="216"/>
        <v>0</v>
      </c>
      <c r="P868" s="422">
        <f t="shared" si="216"/>
        <v>0</v>
      </c>
      <c r="Q868" s="421">
        <f t="shared" si="216"/>
        <v>0</v>
      </c>
      <c r="R868" s="419">
        <f t="shared" si="216"/>
        <v>0</v>
      </c>
      <c r="S868" s="422">
        <f t="shared" si="216"/>
        <v>0</v>
      </c>
      <c r="T868" s="422">
        <f t="shared" si="216"/>
        <v>0</v>
      </c>
      <c r="U868" s="422">
        <f t="shared" si="216"/>
        <v>0</v>
      </c>
      <c r="V868" s="422">
        <f t="shared" si="216"/>
        <v>0</v>
      </c>
      <c r="W868" s="422">
        <f t="shared" si="216"/>
        <v>0</v>
      </c>
      <c r="X868" s="422">
        <f t="shared" si="216"/>
        <v>0</v>
      </c>
      <c r="Y868" s="422">
        <f t="shared" si="216"/>
        <v>0</v>
      </c>
      <c r="Z868" s="422">
        <f t="shared" si="216"/>
        <v>0</v>
      </c>
      <c r="AA868" s="422">
        <f t="shared" si="216"/>
        <v>0</v>
      </c>
      <c r="AB868" s="422">
        <f t="shared" si="216"/>
        <v>0</v>
      </c>
      <c r="AC868" s="408">
        <f>M868-SUM(N868:AB868)</f>
        <v>0</v>
      </c>
      <c r="AD868" s="1808"/>
      <c r="AE868" s="828"/>
      <c r="AF868" s="828"/>
      <c r="AG868" s="536"/>
      <c r="AH868" s="529"/>
      <c r="AI868" s="529"/>
      <c r="AJ868" s="529"/>
      <c r="AK868" s="529"/>
      <c r="AL868" s="529"/>
      <c r="AM868" s="529"/>
      <c r="AN868" s="529"/>
      <c r="AO868" s="529"/>
      <c r="AP868" s="529"/>
      <c r="AQ868" s="529"/>
      <c r="AR868" s="529"/>
      <c r="AS868" s="529"/>
      <c r="AT868" s="529"/>
      <c r="AU868" s="529"/>
      <c r="AV868" s="529"/>
      <c r="AW868" s="529"/>
      <c r="AX868" s="529"/>
      <c r="AY868" s="529"/>
      <c r="AZ868" s="529"/>
      <c r="BA868" s="529"/>
      <c r="BB868" s="529"/>
      <c r="BC868" s="529"/>
      <c r="BD868" s="529"/>
      <c r="BE868" s="529"/>
      <c r="BF868" s="529"/>
      <c r="BG868" s="529"/>
      <c r="BH868" s="529"/>
      <c r="BI868" s="529"/>
      <c r="BJ868" s="529"/>
      <c r="BK868" s="529"/>
      <c r="BL868" s="529"/>
      <c r="BM868" s="529"/>
      <c r="BN868" s="529"/>
      <c r="BO868" s="529"/>
      <c r="BP868" s="529"/>
      <c r="BQ868" s="529"/>
      <c r="BR868" s="529"/>
      <c r="BS868" s="529"/>
      <c r="BT868" s="529"/>
      <c r="BU868" s="529"/>
      <c r="BV868" s="529"/>
      <c r="BW868" s="529"/>
      <c r="BX868" s="529"/>
      <c r="BY868" s="529"/>
      <c r="BZ868" s="529"/>
      <c r="CA868" s="529"/>
      <c r="CB868" s="529"/>
      <c r="CC868" s="529"/>
      <c r="CD868" s="529"/>
      <c r="CE868" s="529"/>
      <c r="CF868" s="529"/>
      <c r="CG868" s="529"/>
      <c r="CH868" s="529"/>
      <c r="CI868" s="529"/>
      <c r="CJ868" s="529"/>
      <c r="CK868" s="529"/>
      <c r="CL868" s="529"/>
      <c r="CM868" s="529"/>
      <c r="CN868" s="529"/>
      <c r="CO868" s="529"/>
      <c r="CP868" s="529"/>
      <c r="CQ868" s="529"/>
    </row>
    <row r="869" spans="1:95" s="70" customFormat="1" outlineLevel="1" x14ac:dyDescent="0.2">
      <c r="A869" s="11">
        <v>189</v>
      </c>
      <c r="B869" s="300"/>
      <c r="C869" s="295"/>
      <c r="D869" s="295"/>
      <c r="E869" s="295"/>
      <c r="F869" s="859" t="s">
        <v>576</v>
      </c>
      <c r="G869" s="860"/>
      <c r="H869" s="860"/>
      <c r="I869" s="860"/>
      <c r="J869" s="860"/>
      <c r="K869" s="860"/>
      <c r="L869" s="861"/>
      <c r="M869" s="408">
        <f t="shared" si="216"/>
        <v>0</v>
      </c>
      <c r="N869" s="420">
        <f t="shared" si="216"/>
        <v>0</v>
      </c>
      <c r="O869" s="422">
        <f t="shared" si="216"/>
        <v>0</v>
      </c>
      <c r="P869" s="422">
        <f t="shared" si="216"/>
        <v>0</v>
      </c>
      <c r="Q869" s="421">
        <f t="shared" si="216"/>
        <v>0</v>
      </c>
      <c r="R869" s="419">
        <f t="shared" si="216"/>
        <v>0</v>
      </c>
      <c r="S869" s="422">
        <f t="shared" si="216"/>
        <v>0</v>
      </c>
      <c r="T869" s="422">
        <f t="shared" si="216"/>
        <v>0</v>
      </c>
      <c r="U869" s="422">
        <f t="shared" si="216"/>
        <v>0</v>
      </c>
      <c r="V869" s="422">
        <f t="shared" si="216"/>
        <v>0</v>
      </c>
      <c r="W869" s="422">
        <f t="shared" si="216"/>
        <v>0</v>
      </c>
      <c r="X869" s="422">
        <f t="shared" si="216"/>
        <v>0</v>
      </c>
      <c r="Y869" s="422">
        <f t="shared" si="216"/>
        <v>0</v>
      </c>
      <c r="Z869" s="422">
        <f t="shared" si="216"/>
        <v>0</v>
      </c>
      <c r="AA869" s="422">
        <f t="shared" si="216"/>
        <v>0</v>
      </c>
      <c r="AB869" s="422">
        <f t="shared" si="216"/>
        <v>0</v>
      </c>
      <c r="AC869" s="408">
        <f>M869-SUM(N869:AB869)</f>
        <v>0</v>
      </c>
      <c r="AD869" s="1767"/>
      <c r="AE869" s="834"/>
      <c r="AF869" s="834"/>
      <c r="AG869" s="536"/>
      <c r="AH869" s="529"/>
      <c r="AI869" s="529"/>
      <c r="AJ869" s="529"/>
      <c r="AK869" s="529"/>
      <c r="AL869" s="529"/>
      <c r="AM869" s="529"/>
      <c r="AN869" s="529"/>
      <c r="AO869" s="529"/>
      <c r="AP869" s="529"/>
      <c r="AQ869" s="529"/>
      <c r="AR869" s="529"/>
      <c r="AS869" s="529"/>
      <c r="AT869" s="529"/>
      <c r="AU869" s="529"/>
      <c r="AV869" s="529"/>
      <c r="AW869" s="529"/>
      <c r="AX869" s="529"/>
      <c r="AY869" s="529"/>
      <c r="AZ869" s="529"/>
      <c r="BA869" s="529"/>
      <c r="BB869" s="529"/>
      <c r="BC869" s="529"/>
      <c r="BD869" s="529"/>
      <c r="BE869" s="529"/>
      <c r="BF869" s="529"/>
      <c r="BG869" s="529"/>
      <c r="BH869" s="529"/>
      <c r="BI869" s="529"/>
      <c r="BJ869" s="529"/>
      <c r="BK869" s="529"/>
      <c r="BL869" s="529"/>
      <c r="BM869" s="529"/>
      <c r="BN869" s="529"/>
      <c r="BO869" s="529"/>
      <c r="BP869" s="529"/>
      <c r="BQ869" s="529"/>
      <c r="BR869" s="529"/>
      <c r="BS869" s="529"/>
      <c r="BT869" s="529"/>
      <c r="BU869" s="529"/>
      <c r="BV869" s="529"/>
      <c r="BW869" s="529"/>
      <c r="BX869" s="529"/>
      <c r="BY869" s="529"/>
      <c r="BZ869" s="529"/>
      <c r="CA869" s="529"/>
      <c r="CB869" s="529"/>
      <c r="CC869" s="529"/>
      <c r="CD869" s="529"/>
      <c r="CE869" s="529"/>
      <c r="CF869" s="529"/>
      <c r="CG869" s="529"/>
      <c r="CH869" s="529"/>
      <c r="CI869" s="529"/>
      <c r="CJ869" s="529"/>
      <c r="CK869" s="529"/>
      <c r="CL869" s="529"/>
      <c r="CM869" s="529"/>
      <c r="CN869" s="529"/>
      <c r="CO869" s="529"/>
      <c r="CP869" s="529"/>
      <c r="CQ869" s="529"/>
    </row>
    <row r="870" spans="1:95" s="70" customFormat="1" outlineLevel="1" x14ac:dyDescent="0.2">
      <c r="A870" s="11">
        <v>190</v>
      </c>
      <c r="B870" s="300"/>
      <c r="C870" s="1025" t="s">
        <v>26</v>
      </c>
      <c r="D870" s="1026"/>
      <c r="E870" s="1026"/>
      <c r="F870" s="1026"/>
      <c r="G870" s="1026"/>
      <c r="H870" s="1026"/>
      <c r="I870" s="1026"/>
      <c r="J870" s="1026"/>
      <c r="K870" s="1026"/>
      <c r="L870" s="1026"/>
      <c r="M870" s="1026"/>
      <c r="N870" s="1026"/>
      <c r="O870" s="1026"/>
      <c r="P870" s="1026"/>
      <c r="Q870" s="1026"/>
      <c r="R870" s="1026"/>
      <c r="S870" s="1026"/>
      <c r="T870" s="1026"/>
      <c r="U870" s="1026"/>
      <c r="V870" s="1026"/>
      <c r="W870" s="1026"/>
      <c r="X870" s="1026"/>
      <c r="Y870" s="1026"/>
      <c r="Z870" s="1026"/>
      <c r="AA870" s="1026"/>
      <c r="AB870" s="1026"/>
      <c r="AC870" s="1026"/>
      <c r="AD870" s="1026"/>
      <c r="AE870" s="1026"/>
      <c r="AF870" s="1026"/>
      <c r="AG870" s="536"/>
      <c r="AH870" s="529"/>
      <c r="AI870" s="529"/>
      <c r="AJ870" s="529"/>
      <c r="AK870" s="529"/>
      <c r="AL870" s="529"/>
      <c r="AM870" s="529"/>
      <c r="AN870" s="529"/>
      <c r="AO870" s="529"/>
      <c r="AP870" s="529"/>
      <c r="AQ870" s="529"/>
      <c r="AR870" s="529"/>
      <c r="AS870" s="529"/>
      <c r="AT870" s="529"/>
      <c r="AU870" s="529"/>
      <c r="AV870" s="529"/>
      <c r="AW870" s="529"/>
      <c r="AX870" s="529"/>
      <c r="AY870" s="529"/>
      <c r="AZ870" s="529"/>
      <c r="BA870" s="529"/>
      <c r="BB870" s="529"/>
      <c r="BC870" s="529"/>
      <c r="BD870" s="529"/>
      <c r="BE870" s="529"/>
      <c r="BF870" s="529"/>
      <c r="BG870" s="529"/>
      <c r="BH870" s="529"/>
      <c r="BI870" s="529"/>
      <c r="BJ870" s="529"/>
      <c r="BK870" s="529"/>
      <c r="BL870" s="529"/>
      <c r="BM870" s="529"/>
      <c r="BN870" s="529"/>
      <c r="BO870" s="529"/>
      <c r="BP870" s="529"/>
      <c r="BQ870" s="529"/>
      <c r="BR870" s="529"/>
      <c r="BS870" s="529"/>
      <c r="BT870" s="529"/>
      <c r="BU870" s="529"/>
      <c r="BV870" s="529"/>
      <c r="BW870" s="529"/>
      <c r="BX870" s="529"/>
      <c r="BY870" s="529"/>
      <c r="BZ870" s="529"/>
      <c r="CA870" s="529"/>
      <c r="CB870" s="529"/>
      <c r="CC870" s="529"/>
      <c r="CD870" s="529"/>
      <c r="CE870" s="529"/>
      <c r="CF870" s="529"/>
      <c r="CG870" s="529"/>
      <c r="CH870" s="529"/>
      <c r="CI870" s="529"/>
      <c r="CJ870" s="529"/>
      <c r="CK870" s="529"/>
      <c r="CL870" s="529"/>
      <c r="CM870" s="529"/>
      <c r="CN870" s="529"/>
      <c r="CO870" s="529"/>
      <c r="CP870" s="529"/>
      <c r="CQ870" s="529"/>
    </row>
    <row r="871" spans="1:95" s="70" customFormat="1" outlineLevel="1" x14ac:dyDescent="0.2">
      <c r="A871" s="11">
        <v>191</v>
      </c>
      <c r="B871" s="300"/>
      <c r="C871" s="295"/>
      <c r="D871" s="844" t="s">
        <v>27</v>
      </c>
      <c r="E871" s="845"/>
      <c r="F871" s="845"/>
      <c r="G871" s="845"/>
      <c r="H871" s="845"/>
      <c r="I871" s="845"/>
      <c r="J871" s="845"/>
      <c r="K871" s="845"/>
      <c r="L871" s="845"/>
      <c r="M871" s="845"/>
      <c r="N871" s="845"/>
      <c r="O871" s="845"/>
      <c r="P871" s="845"/>
      <c r="Q871" s="845"/>
      <c r="R871" s="845"/>
      <c r="S871" s="845"/>
      <c r="T871" s="845"/>
      <c r="U871" s="845"/>
      <c r="V871" s="845"/>
      <c r="W871" s="845"/>
      <c r="X871" s="845"/>
      <c r="Y871" s="845"/>
      <c r="Z871" s="845"/>
      <c r="AA871" s="845"/>
      <c r="AB871" s="845"/>
      <c r="AC871" s="845"/>
      <c r="AD871" s="845"/>
      <c r="AE871" s="845"/>
      <c r="AF871" s="845"/>
      <c r="AG871" s="536"/>
      <c r="AH871" s="529"/>
      <c r="AI871" s="529"/>
      <c r="AJ871" s="529"/>
      <c r="AK871" s="529"/>
      <c r="AL871" s="529"/>
      <c r="AM871" s="529"/>
      <c r="AN871" s="529"/>
      <c r="AO871" s="529"/>
      <c r="AP871" s="529"/>
      <c r="AQ871" s="529"/>
      <c r="AR871" s="529"/>
      <c r="AS871" s="529"/>
      <c r="AT871" s="529"/>
      <c r="AU871" s="529"/>
      <c r="AV871" s="529"/>
      <c r="AW871" s="529"/>
      <c r="AX871" s="529"/>
      <c r="AY871" s="529"/>
      <c r="AZ871" s="529"/>
      <c r="BA871" s="529"/>
      <c r="BB871" s="529"/>
      <c r="BC871" s="529"/>
      <c r="BD871" s="529"/>
      <c r="BE871" s="529"/>
      <c r="BF871" s="529"/>
      <c r="BG871" s="529"/>
      <c r="BH871" s="529"/>
      <c r="BI871" s="529"/>
      <c r="BJ871" s="529"/>
      <c r="BK871" s="529"/>
      <c r="BL871" s="529"/>
      <c r="BM871" s="529"/>
      <c r="BN871" s="529"/>
      <c r="BO871" s="529"/>
      <c r="BP871" s="529"/>
      <c r="BQ871" s="529"/>
      <c r="BR871" s="529"/>
      <c r="BS871" s="529"/>
      <c r="BT871" s="529"/>
      <c r="BU871" s="529"/>
      <c r="BV871" s="529"/>
      <c r="BW871" s="529"/>
      <c r="BX871" s="529"/>
      <c r="BY871" s="529"/>
      <c r="BZ871" s="529"/>
      <c r="CA871" s="529"/>
      <c r="CB871" s="529"/>
      <c r="CC871" s="529"/>
      <c r="CD871" s="529"/>
      <c r="CE871" s="529"/>
      <c r="CF871" s="529"/>
      <c r="CG871" s="529"/>
      <c r="CH871" s="529"/>
      <c r="CI871" s="529"/>
      <c r="CJ871" s="529"/>
      <c r="CK871" s="529"/>
      <c r="CL871" s="529"/>
      <c r="CM871" s="529"/>
      <c r="CN871" s="529"/>
      <c r="CO871" s="529"/>
      <c r="CP871" s="529"/>
      <c r="CQ871" s="529"/>
    </row>
    <row r="872" spans="1:95" s="70" customFormat="1" outlineLevel="1" x14ac:dyDescent="0.2">
      <c r="A872" s="11">
        <v>192</v>
      </c>
      <c r="B872" s="300"/>
      <c r="C872" s="295"/>
      <c r="D872" s="295"/>
      <c r="E872" s="918" t="s">
        <v>28</v>
      </c>
      <c r="F872" s="919"/>
      <c r="G872" s="919"/>
      <c r="H872" s="919"/>
      <c r="I872" s="919"/>
      <c r="J872" s="919"/>
      <c r="K872" s="919"/>
      <c r="L872" s="920"/>
      <c r="M872" s="407">
        <f>SUBTOTAL(9,M873:M876)</f>
        <v>0</v>
      </c>
      <c r="N872" s="410">
        <f t="shared" ref="N872:AC872" si="217">SUBTOTAL(9,N873:N876)</f>
        <v>0</v>
      </c>
      <c r="O872" s="414">
        <f t="shared" si="217"/>
        <v>0</v>
      </c>
      <c r="P872" s="413">
        <f t="shared" si="217"/>
        <v>0</v>
      </c>
      <c r="Q872" s="415">
        <f t="shared" si="217"/>
        <v>0</v>
      </c>
      <c r="R872" s="410">
        <f t="shared" si="217"/>
        <v>0</v>
      </c>
      <c r="S872" s="413">
        <f t="shared" si="217"/>
        <v>0</v>
      </c>
      <c r="T872" s="414">
        <f t="shared" si="217"/>
        <v>0</v>
      </c>
      <c r="U872" s="413">
        <f t="shared" si="217"/>
        <v>0</v>
      </c>
      <c r="V872" s="414">
        <f t="shared" si="217"/>
        <v>0</v>
      </c>
      <c r="W872" s="413">
        <f t="shared" si="217"/>
        <v>0</v>
      </c>
      <c r="X872" s="414">
        <f t="shared" si="217"/>
        <v>0</v>
      </c>
      <c r="Y872" s="413">
        <f t="shared" si="217"/>
        <v>0</v>
      </c>
      <c r="Z872" s="414">
        <f t="shared" si="217"/>
        <v>0</v>
      </c>
      <c r="AA872" s="413">
        <f t="shared" si="217"/>
        <v>0</v>
      </c>
      <c r="AB872" s="424">
        <f t="shared" si="217"/>
        <v>0</v>
      </c>
      <c r="AC872" s="407">
        <f t="shared" si="217"/>
        <v>0</v>
      </c>
      <c r="AD872" s="1808"/>
      <c r="AE872" s="828"/>
      <c r="AF872" s="828"/>
      <c r="AG872" s="536"/>
      <c r="AH872" s="529"/>
      <c r="AI872" s="529"/>
      <c r="AJ872" s="529"/>
      <c r="AK872" s="529"/>
      <c r="AL872" s="529"/>
      <c r="AM872" s="529"/>
      <c r="AN872" s="529"/>
      <c r="AO872" s="529"/>
      <c r="AP872" s="529"/>
      <c r="AQ872" s="529"/>
      <c r="AR872" s="529"/>
      <c r="AS872" s="529"/>
      <c r="AT872" s="529"/>
      <c r="AU872" s="529"/>
      <c r="AV872" s="529"/>
      <c r="AW872" s="529"/>
      <c r="AX872" s="529"/>
      <c r="AY872" s="529"/>
      <c r="AZ872" s="529"/>
      <c r="BA872" s="529"/>
      <c r="BB872" s="529"/>
      <c r="BC872" s="529"/>
      <c r="BD872" s="529"/>
      <c r="BE872" s="529"/>
      <c r="BF872" s="529"/>
      <c r="BG872" s="529"/>
      <c r="BH872" s="529"/>
      <c r="BI872" s="529"/>
      <c r="BJ872" s="529"/>
      <c r="BK872" s="529"/>
      <c r="BL872" s="529"/>
      <c r="BM872" s="529"/>
      <c r="BN872" s="529"/>
      <c r="BO872" s="529"/>
      <c r="BP872" s="529"/>
      <c r="BQ872" s="529"/>
      <c r="BR872" s="529"/>
      <c r="BS872" s="529"/>
      <c r="BT872" s="529"/>
      <c r="BU872" s="529"/>
      <c r="BV872" s="529"/>
      <c r="BW872" s="529"/>
      <c r="BX872" s="529"/>
      <c r="BY872" s="529"/>
      <c r="BZ872" s="529"/>
      <c r="CA872" s="529"/>
      <c r="CB872" s="529"/>
      <c r="CC872" s="529"/>
      <c r="CD872" s="529"/>
      <c r="CE872" s="529"/>
      <c r="CF872" s="529"/>
      <c r="CG872" s="529"/>
      <c r="CH872" s="529"/>
      <c r="CI872" s="529"/>
      <c r="CJ872" s="529"/>
      <c r="CK872" s="529"/>
      <c r="CL872" s="529"/>
      <c r="CM872" s="529"/>
      <c r="CN872" s="529"/>
      <c r="CO872" s="529"/>
      <c r="CP872" s="529"/>
      <c r="CQ872" s="529"/>
    </row>
    <row r="873" spans="1:95" s="70" customFormat="1" ht="15" customHeight="1" outlineLevel="1" x14ac:dyDescent="0.2">
      <c r="A873" s="11">
        <v>193</v>
      </c>
      <c r="B873" s="300"/>
      <c r="C873" s="295"/>
      <c r="D873" s="295"/>
      <c r="E873" s="295"/>
      <c r="F873" s="856" t="s">
        <v>30</v>
      </c>
      <c r="G873" s="857"/>
      <c r="H873" s="857"/>
      <c r="I873" s="857"/>
      <c r="J873" s="857"/>
      <c r="K873" s="857"/>
      <c r="L873" s="858"/>
      <c r="M873" s="408">
        <f t="shared" ref="M873:AB876" si="218">M97</f>
        <v>0</v>
      </c>
      <c r="N873" s="420">
        <f>M873*(1-'Annexe 1. Taux de référence'!$E82)</f>
        <v>0</v>
      </c>
      <c r="O873" s="1390"/>
      <c r="P873" s="1393"/>
      <c r="Q873" s="1393"/>
      <c r="R873" s="1393"/>
      <c r="S873" s="1393"/>
      <c r="T873" s="1393"/>
      <c r="U873" s="1393"/>
      <c r="V873" s="1393"/>
      <c r="W873" s="1393"/>
      <c r="X873" s="1393"/>
      <c r="Y873" s="1393"/>
      <c r="Z873" s="1393"/>
      <c r="AA873" s="1393"/>
      <c r="AB873" s="1393"/>
      <c r="AC873" s="408">
        <f>M873-SUM(N873:AB873)</f>
        <v>0</v>
      </c>
      <c r="AD873" s="1766"/>
      <c r="AE873" s="1063"/>
      <c r="AF873" s="831"/>
      <c r="AG873" s="536"/>
      <c r="AH873" s="529"/>
      <c r="AI873" s="529"/>
      <c r="AJ873" s="529"/>
      <c r="AK873" s="529"/>
      <c r="AL873" s="529"/>
      <c r="AM873" s="529"/>
      <c r="AN873" s="529"/>
      <c r="AO873" s="529"/>
      <c r="AP873" s="529"/>
      <c r="AQ873" s="529"/>
      <c r="AR873" s="529"/>
      <c r="AS873" s="529"/>
      <c r="AT873" s="529"/>
      <c r="AU873" s="529"/>
      <c r="AV873" s="529"/>
      <c r="AW873" s="529"/>
      <c r="AX873" s="529"/>
      <c r="AY873" s="529"/>
      <c r="AZ873" s="529"/>
      <c r="BA873" s="529"/>
      <c r="BB873" s="529"/>
      <c r="BC873" s="529"/>
      <c r="BD873" s="529"/>
      <c r="BE873" s="529"/>
      <c r="BF873" s="529"/>
      <c r="BG873" s="529"/>
      <c r="BH873" s="529"/>
      <c r="BI873" s="529"/>
      <c r="BJ873" s="529"/>
      <c r="BK873" s="529"/>
      <c r="BL873" s="529"/>
      <c r="BM873" s="529"/>
      <c r="BN873" s="529"/>
      <c r="BO873" s="529"/>
      <c r="BP873" s="529"/>
      <c r="BQ873" s="529"/>
      <c r="BR873" s="529"/>
      <c r="BS873" s="529"/>
      <c r="BT873" s="529"/>
      <c r="BU873" s="529"/>
      <c r="BV873" s="529"/>
      <c r="BW873" s="529"/>
      <c r="BX873" s="529"/>
      <c r="BY873" s="529"/>
      <c r="BZ873" s="529"/>
      <c r="CA873" s="529"/>
      <c r="CB873" s="529"/>
      <c r="CC873" s="529"/>
      <c r="CD873" s="529"/>
      <c r="CE873" s="529"/>
      <c r="CF873" s="529"/>
      <c r="CG873" s="529"/>
      <c r="CH873" s="529"/>
      <c r="CI873" s="529"/>
      <c r="CJ873" s="529"/>
      <c r="CK873" s="529"/>
      <c r="CL873" s="529"/>
      <c r="CM873" s="529"/>
      <c r="CN873" s="529"/>
      <c r="CO873" s="529"/>
      <c r="CP873" s="529"/>
      <c r="CQ873" s="529"/>
    </row>
    <row r="874" spans="1:95" s="70" customFormat="1" outlineLevel="1" x14ac:dyDescent="0.2">
      <c r="A874" s="11">
        <v>194</v>
      </c>
      <c r="B874" s="300"/>
      <c r="C874" s="295"/>
      <c r="D874" s="295"/>
      <c r="E874" s="295"/>
      <c r="F874" s="915" t="s">
        <v>29</v>
      </c>
      <c r="G874" s="916"/>
      <c r="H874" s="916"/>
      <c r="I874" s="916"/>
      <c r="J874" s="916"/>
      <c r="K874" s="916"/>
      <c r="L874" s="917"/>
      <c r="M874" s="408">
        <f t="shared" si="218"/>
        <v>0</v>
      </c>
      <c r="N874" s="420">
        <f>M874*(1-'Annexe 1. Taux de référence'!$E83)</f>
        <v>0</v>
      </c>
      <c r="O874" s="1394"/>
      <c r="P874" s="1395"/>
      <c r="Q874" s="1395"/>
      <c r="R874" s="1395"/>
      <c r="S874" s="1395"/>
      <c r="T874" s="1395"/>
      <c r="U874" s="1395"/>
      <c r="V874" s="1395"/>
      <c r="W874" s="1395"/>
      <c r="X874" s="1395"/>
      <c r="Y874" s="1395"/>
      <c r="Z874" s="1395"/>
      <c r="AA874" s="1395"/>
      <c r="AB874" s="1395"/>
      <c r="AC874" s="408">
        <f>M874-SUM(N874:AB874)</f>
        <v>0</v>
      </c>
      <c r="AD874" s="1766"/>
      <c r="AE874" s="1063"/>
      <c r="AF874" s="831"/>
      <c r="AG874" s="536"/>
      <c r="AH874" s="529"/>
      <c r="AI874" s="529"/>
      <c r="AJ874" s="529"/>
      <c r="AK874" s="529"/>
      <c r="AL874" s="529"/>
      <c r="AM874" s="529"/>
      <c r="AN874" s="529"/>
      <c r="AO874" s="529"/>
      <c r="AP874" s="529"/>
      <c r="AQ874" s="529"/>
      <c r="AR874" s="529"/>
      <c r="AS874" s="529"/>
      <c r="AT874" s="529"/>
      <c r="AU874" s="529"/>
      <c r="AV874" s="529"/>
      <c r="AW874" s="529"/>
      <c r="AX874" s="529"/>
      <c r="AY874" s="529"/>
      <c r="AZ874" s="529"/>
      <c r="BA874" s="529"/>
      <c r="BB874" s="529"/>
      <c r="BC874" s="529"/>
      <c r="BD874" s="529"/>
      <c r="BE874" s="529"/>
      <c r="BF874" s="529"/>
      <c r="BG874" s="529"/>
      <c r="BH874" s="529"/>
      <c r="BI874" s="529"/>
      <c r="BJ874" s="529"/>
      <c r="BK874" s="529"/>
      <c r="BL874" s="529"/>
      <c r="BM874" s="529"/>
      <c r="BN874" s="529"/>
      <c r="BO874" s="529"/>
      <c r="BP874" s="529"/>
      <c r="BQ874" s="529"/>
      <c r="BR874" s="529"/>
      <c r="BS874" s="529"/>
      <c r="BT874" s="529"/>
      <c r="BU874" s="529"/>
      <c r="BV874" s="529"/>
      <c r="BW874" s="529"/>
      <c r="BX874" s="529"/>
      <c r="BY874" s="529"/>
      <c r="BZ874" s="529"/>
      <c r="CA874" s="529"/>
      <c r="CB874" s="529"/>
      <c r="CC874" s="529"/>
      <c r="CD874" s="529"/>
      <c r="CE874" s="529"/>
      <c r="CF874" s="529"/>
      <c r="CG874" s="529"/>
      <c r="CH874" s="529"/>
      <c r="CI874" s="529"/>
      <c r="CJ874" s="529"/>
      <c r="CK874" s="529"/>
      <c r="CL874" s="529"/>
      <c r="CM874" s="529"/>
      <c r="CN874" s="529"/>
      <c r="CO874" s="529"/>
      <c r="CP874" s="529"/>
      <c r="CQ874" s="529"/>
    </row>
    <row r="875" spans="1:95" s="70" customFormat="1" outlineLevel="1" x14ac:dyDescent="0.2">
      <c r="A875" s="11">
        <v>195</v>
      </c>
      <c r="B875" s="300"/>
      <c r="C875" s="295"/>
      <c r="D875" s="295"/>
      <c r="E875" s="295"/>
      <c r="F875" s="915" t="s">
        <v>31</v>
      </c>
      <c r="G875" s="916"/>
      <c r="H875" s="916"/>
      <c r="I875" s="916"/>
      <c r="J875" s="916"/>
      <c r="K875" s="916"/>
      <c r="L875" s="917"/>
      <c r="M875" s="408">
        <f t="shared" si="218"/>
        <v>0</v>
      </c>
      <c r="N875" s="419">
        <f t="shared" si="218"/>
        <v>0</v>
      </c>
      <c r="O875" s="422">
        <f t="shared" si="218"/>
        <v>0</v>
      </c>
      <c r="P875" s="422">
        <f t="shared" si="218"/>
        <v>0</v>
      </c>
      <c r="Q875" s="423">
        <f t="shared" si="218"/>
        <v>0</v>
      </c>
      <c r="R875" s="419">
        <f t="shared" si="218"/>
        <v>0</v>
      </c>
      <c r="S875" s="422">
        <f t="shared" si="218"/>
        <v>0</v>
      </c>
      <c r="T875" s="422">
        <f t="shared" si="218"/>
        <v>0</v>
      </c>
      <c r="U875" s="422">
        <f t="shared" si="218"/>
        <v>0</v>
      </c>
      <c r="V875" s="422">
        <f t="shared" si="218"/>
        <v>0</v>
      </c>
      <c r="W875" s="422">
        <f t="shared" si="218"/>
        <v>0</v>
      </c>
      <c r="X875" s="422">
        <f t="shared" si="218"/>
        <v>0</v>
      </c>
      <c r="Y875" s="422">
        <f t="shared" si="218"/>
        <v>0</v>
      </c>
      <c r="Z875" s="422">
        <f t="shared" si="218"/>
        <v>0</v>
      </c>
      <c r="AA875" s="422">
        <f t="shared" si="218"/>
        <v>0</v>
      </c>
      <c r="AB875" s="422">
        <f t="shared" si="218"/>
        <v>0</v>
      </c>
      <c r="AC875" s="408">
        <f>M875-SUM(N875:AB875)</f>
        <v>0</v>
      </c>
      <c r="AD875" s="1766"/>
      <c r="AE875" s="1063"/>
      <c r="AF875" s="831"/>
      <c r="AG875" s="536"/>
      <c r="AH875" s="529"/>
      <c r="AI875" s="529"/>
      <c r="AJ875" s="529"/>
      <c r="AK875" s="529"/>
      <c r="AL875" s="529"/>
      <c r="AM875" s="529"/>
      <c r="AN875" s="529"/>
      <c r="AO875" s="529"/>
      <c r="AP875" s="529"/>
      <c r="AQ875" s="529"/>
      <c r="AR875" s="529"/>
      <c r="AS875" s="529"/>
      <c r="AT875" s="529"/>
      <c r="AU875" s="529"/>
      <c r="AV875" s="529"/>
      <c r="AW875" s="529"/>
      <c r="AX875" s="529"/>
      <c r="AY875" s="529"/>
      <c r="AZ875" s="529"/>
      <c r="BA875" s="529"/>
      <c r="BB875" s="529"/>
      <c r="BC875" s="529"/>
      <c r="BD875" s="529"/>
      <c r="BE875" s="529"/>
      <c r="BF875" s="529"/>
      <c r="BG875" s="529"/>
      <c r="BH875" s="529"/>
      <c r="BI875" s="529"/>
      <c r="BJ875" s="529"/>
      <c r="BK875" s="529"/>
      <c r="BL875" s="529"/>
      <c r="BM875" s="529"/>
      <c r="BN875" s="529"/>
      <c r="BO875" s="529"/>
      <c r="BP875" s="529"/>
      <c r="BQ875" s="529"/>
      <c r="BR875" s="529"/>
      <c r="BS875" s="529"/>
      <c r="BT875" s="529"/>
      <c r="BU875" s="529"/>
      <c r="BV875" s="529"/>
      <c r="BW875" s="529"/>
      <c r="BX875" s="529"/>
      <c r="BY875" s="529"/>
      <c r="BZ875" s="529"/>
      <c r="CA875" s="529"/>
      <c r="CB875" s="529"/>
      <c r="CC875" s="529"/>
      <c r="CD875" s="529"/>
      <c r="CE875" s="529"/>
      <c r="CF875" s="529"/>
      <c r="CG875" s="529"/>
      <c r="CH875" s="529"/>
      <c r="CI875" s="529"/>
      <c r="CJ875" s="529"/>
      <c r="CK875" s="529"/>
      <c r="CL875" s="529"/>
      <c r="CM875" s="529"/>
      <c r="CN875" s="529"/>
      <c r="CO875" s="529"/>
      <c r="CP875" s="529"/>
      <c r="CQ875" s="529"/>
    </row>
    <row r="876" spans="1:95" s="70" customFormat="1" outlineLevel="1" x14ac:dyDescent="0.2">
      <c r="A876" s="11">
        <v>196</v>
      </c>
      <c r="B876" s="300"/>
      <c r="C876" s="295"/>
      <c r="D876" s="295"/>
      <c r="E876" s="295"/>
      <c r="F876" s="859" t="s">
        <v>32</v>
      </c>
      <c r="G876" s="860"/>
      <c r="H876" s="860"/>
      <c r="I876" s="860"/>
      <c r="J876" s="860"/>
      <c r="K876" s="860"/>
      <c r="L876" s="861"/>
      <c r="M876" s="408">
        <f t="shared" si="218"/>
        <v>0</v>
      </c>
      <c r="N876" s="419">
        <f t="shared" si="218"/>
        <v>0</v>
      </c>
      <c r="O876" s="422">
        <f t="shared" si="218"/>
        <v>0</v>
      </c>
      <c r="P876" s="422">
        <f t="shared" si="218"/>
        <v>0</v>
      </c>
      <c r="Q876" s="423">
        <f t="shared" si="218"/>
        <v>0</v>
      </c>
      <c r="R876" s="419">
        <f t="shared" si="218"/>
        <v>0</v>
      </c>
      <c r="S876" s="422">
        <f t="shared" si="218"/>
        <v>0</v>
      </c>
      <c r="T876" s="422">
        <f t="shared" si="218"/>
        <v>0</v>
      </c>
      <c r="U876" s="422">
        <f t="shared" si="218"/>
        <v>0</v>
      </c>
      <c r="V876" s="422">
        <f t="shared" si="218"/>
        <v>0</v>
      </c>
      <c r="W876" s="422">
        <f t="shared" si="218"/>
        <v>0</v>
      </c>
      <c r="X876" s="422">
        <f t="shared" si="218"/>
        <v>0</v>
      </c>
      <c r="Y876" s="422">
        <f t="shared" si="218"/>
        <v>0</v>
      </c>
      <c r="Z876" s="422">
        <f t="shared" si="218"/>
        <v>0</v>
      </c>
      <c r="AA876" s="422">
        <f t="shared" si="218"/>
        <v>0</v>
      </c>
      <c r="AB876" s="422">
        <f t="shared" si="218"/>
        <v>0</v>
      </c>
      <c r="AC876" s="408">
        <f>M876-SUM(N876:AB876)</f>
        <v>0</v>
      </c>
      <c r="AD876" s="1766"/>
      <c r="AE876" s="1063"/>
      <c r="AF876" s="831"/>
      <c r="AG876" s="536"/>
      <c r="AH876" s="529"/>
      <c r="AI876" s="529"/>
      <c r="AJ876" s="529"/>
      <c r="AK876" s="529"/>
      <c r="AL876" s="529"/>
      <c r="AM876" s="529"/>
      <c r="AN876" s="529"/>
      <c r="AO876" s="529"/>
      <c r="AP876" s="529"/>
      <c r="AQ876" s="529"/>
      <c r="AR876" s="529"/>
      <c r="AS876" s="529"/>
      <c r="AT876" s="529"/>
      <c r="AU876" s="529"/>
      <c r="AV876" s="529"/>
      <c r="AW876" s="529"/>
      <c r="AX876" s="529"/>
      <c r="AY876" s="529"/>
      <c r="AZ876" s="529"/>
      <c r="BA876" s="529"/>
      <c r="BB876" s="529"/>
      <c r="BC876" s="529"/>
      <c r="BD876" s="529"/>
      <c r="BE876" s="529"/>
      <c r="BF876" s="529"/>
      <c r="BG876" s="529"/>
      <c r="BH876" s="529"/>
      <c r="BI876" s="529"/>
      <c r="BJ876" s="529"/>
      <c r="BK876" s="529"/>
      <c r="BL876" s="529"/>
      <c r="BM876" s="529"/>
      <c r="BN876" s="529"/>
      <c r="BO876" s="529"/>
      <c r="BP876" s="529"/>
      <c r="BQ876" s="529"/>
      <c r="BR876" s="529"/>
      <c r="BS876" s="529"/>
      <c r="BT876" s="529"/>
      <c r="BU876" s="529"/>
      <c r="BV876" s="529"/>
      <c r="BW876" s="529"/>
      <c r="BX876" s="529"/>
      <c r="BY876" s="529"/>
      <c r="BZ876" s="529"/>
      <c r="CA876" s="529"/>
      <c r="CB876" s="529"/>
      <c r="CC876" s="529"/>
      <c r="CD876" s="529"/>
      <c r="CE876" s="529"/>
      <c r="CF876" s="529"/>
      <c r="CG876" s="529"/>
      <c r="CH876" s="529"/>
      <c r="CI876" s="529"/>
      <c r="CJ876" s="529"/>
      <c r="CK876" s="529"/>
      <c r="CL876" s="529"/>
      <c r="CM876" s="529"/>
      <c r="CN876" s="529"/>
      <c r="CO876" s="529"/>
      <c r="CP876" s="529"/>
      <c r="CQ876" s="529"/>
    </row>
    <row r="877" spans="1:95" s="70" customFormat="1" outlineLevel="1" x14ac:dyDescent="0.2">
      <c r="A877" s="11">
        <v>197</v>
      </c>
      <c r="B877" s="300"/>
      <c r="C877" s="295"/>
      <c r="D877" s="295"/>
      <c r="E877" s="853" t="s">
        <v>33</v>
      </c>
      <c r="F877" s="854"/>
      <c r="G877" s="854"/>
      <c r="H877" s="854"/>
      <c r="I877" s="854"/>
      <c r="J877" s="854"/>
      <c r="K877" s="854"/>
      <c r="L877" s="855"/>
      <c r="M877" s="407">
        <f>SUBTOTAL(9,M878:M879)</f>
        <v>0</v>
      </c>
      <c r="N877" s="410">
        <f t="shared" ref="N877:AC877" si="219">SUBTOTAL(9,N878:N879)</f>
        <v>0</v>
      </c>
      <c r="O877" s="414">
        <f t="shared" si="219"/>
        <v>0</v>
      </c>
      <c r="P877" s="413">
        <f t="shared" si="219"/>
        <v>0</v>
      </c>
      <c r="Q877" s="415">
        <f t="shared" si="219"/>
        <v>0</v>
      </c>
      <c r="R877" s="410">
        <f t="shared" si="219"/>
        <v>0</v>
      </c>
      <c r="S877" s="413">
        <f t="shared" si="219"/>
        <v>0</v>
      </c>
      <c r="T877" s="414">
        <f t="shared" si="219"/>
        <v>0</v>
      </c>
      <c r="U877" s="413">
        <f t="shared" si="219"/>
        <v>0</v>
      </c>
      <c r="V877" s="414">
        <f t="shared" si="219"/>
        <v>0</v>
      </c>
      <c r="W877" s="413">
        <f t="shared" si="219"/>
        <v>0</v>
      </c>
      <c r="X877" s="414">
        <f t="shared" si="219"/>
        <v>0</v>
      </c>
      <c r="Y877" s="413">
        <f t="shared" si="219"/>
        <v>0</v>
      </c>
      <c r="Z877" s="414">
        <f t="shared" si="219"/>
        <v>0</v>
      </c>
      <c r="AA877" s="413">
        <f t="shared" si="219"/>
        <v>0</v>
      </c>
      <c r="AB877" s="424">
        <f t="shared" si="219"/>
        <v>0</v>
      </c>
      <c r="AC877" s="407">
        <f t="shared" si="219"/>
        <v>0</v>
      </c>
      <c r="AD877" s="1766"/>
      <c r="AE877" s="1063"/>
      <c r="AF877" s="831"/>
      <c r="AG877" s="536"/>
      <c r="AH877" s="529"/>
      <c r="AI877" s="529"/>
      <c r="AJ877" s="529"/>
      <c r="AK877" s="529"/>
      <c r="AL877" s="529"/>
      <c r="AM877" s="529"/>
      <c r="AN877" s="529"/>
      <c r="AO877" s="529"/>
      <c r="AP877" s="529"/>
      <c r="AQ877" s="529"/>
      <c r="AR877" s="529"/>
      <c r="AS877" s="529"/>
      <c r="AT877" s="529"/>
      <c r="AU877" s="529"/>
      <c r="AV877" s="529"/>
      <c r="AW877" s="529"/>
      <c r="AX877" s="529"/>
      <c r="AY877" s="529"/>
      <c r="AZ877" s="529"/>
      <c r="BA877" s="529"/>
      <c r="BB877" s="529"/>
      <c r="BC877" s="529"/>
      <c r="BD877" s="529"/>
      <c r="BE877" s="529"/>
      <c r="BF877" s="529"/>
      <c r="BG877" s="529"/>
      <c r="BH877" s="529"/>
      <c r="BI877" s="529"/>
      <c r="BJ877" s="529"/>
      <c r="BK877" s="529"/>
      <c r="BL877" s="529"/>
      <c r="BM877" s="529"/>
      <c r="BN877" s="529"/>
      <c r="BO877" s="529"/>
      <c r="BP877" s="529"/>
      <c r="BQ877" s="529"/>
      <c r="BR877" s="529"/>
      <c r="BS877" s="529"/>
      <c r="BT877" s="529"/>
      <c r="BU877" s="529"/>
      <c r="BV877" s="529"/>
      <c r="BW877" s="529"/>
      <c r="BX877" s="529"/>
      <c r="BY877" s="529"/>
      <c r="BZ877" s="529"/>
      <c r="CA877" s="529"/>
      <c r="CB877" s="529"/>
      <c r="CC877" s="529"/>
      <c r="CD877" s="529"/>
      <c r="CE877" s="529"/>
      <c r="CF877" s="529"/>
      <c r="CG877" s="529"/>
      <c r="CH877" s="529"/>
      <c r="CI877" s="529"/>
      <c r="CJ877" s="529"/>
      <c r="CK877" s="529"/>
      <c r="CL877" s="529"/>
      <c r="CM877" s="529"/>
      <c r="CN877" s="529"/>
      <c r="CO877" s="529"/>
      <c r="CP877" s="529"/>
      <c r="CQ877" s="529"/>
    </row>
    <row r="878" spans="1:95" s="70" customFormat="1" outlineLevel="1" x14ac:dyDescent="0.2">
      <c r="A878" s="11">
        <v>198</v>
      </c>
      <c r="B878" s="300"/>
      <c r="C878" s="295"/>
      <c r="D878" s="295"/>
      <c r="E878" s="295"/>
      <c r="F878" s="856" t="s">
        <v>34</v>
      </c>
      <c r="G878" s="857"/>
      <c r="H878" s="857"/>
      <c r="I878" s="857"/>
      <c r="J878" s="857"/>
      <c r="K878" s="857"/>
      <c r="L878" s="858"/>
      <c r="M878" s="408">
        <f t="shared" ref="M878:Q879" si="220">M102</f>
        <v>0</v>
      </c>
      <c r="N878" s="1245"/>
      <c r="O878" s="1392"/>
      <c r="P878" s="1392"/>
      <c r="Q878" s="1392"/>
      <c r="R878" s="1392"/>
      <c r="S878" s="1392"/>
      <c r="T878" s="1392"/>
      <c r="U878" s="1392"/>
      <c r="V878" s="1392"/>
      <c r="W878" s="1392"/>
      <c r="X878" s="1392"/>
      <c r="Y878" s="1392"/>
      <c r="Z878" s="1392"/>
      <c r="AA878" s="1392"/>
      <c r="AB878" s="1392"/>
      <c r="AC878" s="408">
        <f>M878-SUM(N878:AB878)</f>
        <v>0</v>
      </c>
      <c r="AD878" s="1766"/>
      <c r="AE878" s="1063"/>
      <c r="AF878" s="831"/>
      <c r="AG878" s="536"/>
      <c r="AH878" s="529"/>
      <c r="AI878" s="529"/>
      <c r="AJ878" s="529"/>
      <c r="AK878" s="529"/>
      <c r="AL878" s="529"/>
      <c r="AM878" s="529"/>
      <c r="AN878" s="529"/>
      <c r="AO878" s="529"/>
      <c r="AP878" s="529"/>
      <c r="AQ878" s="529"/>
      <c r="AR878" s="529"/>
      <c r="AS878" s="529"/>
      <c r="AT878" s="529"/>
      <c r="AU878" s="529"/>
      <c r="AV878" s="529"/>
      <c r="AW878" s="529"/>
      <c r="AX878" s="529"/>
      <c r="AY878" s="529"/>
      <c r="AZ878" s="529"/>
      <c r="BA878" s="529"/>
      <c r="BB878" s="529"/>
      <c r="BC878" s="529"/>
      <c r="BD878" s="529"/>
      <c r="BE878" s="529"/>
      <c r="BF878" s="529"/>
      <c r="BG878" s="529"/>
      <c r="BH878" s="529"/>
      <c r="BI878" s="529"/>
      <c r="BJ878" s="529"/>
      <c r="BK878" s="529"/>
      <c r="BL878" s="529"/>
      <c r="BM878" s="529"/>
      <c r="BN878" s="529"/>
      <c r="BO878" s="529"/>
      <c r="BP878" s="529"/>
      <c r="BQ878" s="529"/>
      <c r="BR878" s="529"/>
      <c r="BS878" s="529"/>
      <c r="BT878" s="529"/>
      <c r="BU878" s="529"/>
      <c r="BV878" s="529"/>
      <c r="BW878" s="529"/>
      <c r="BX878" s="529"/>
      <c r="BY878" s="529"/>
      <c r="BZ878" s="529"/>
      <c r="CA878" s="529"/>
      <c r="CB878" s="529"/>
      <c r="CC878" s="529"/>
      <c r="CD878" s="529"/>
      <c r="CE878" s="529"/>
      <c r="CF878" s="529"/>
      <c r="CG878" s="529"/>
      <c r="CH878" s="529"/>
      <c r="CI878" s="529"/>
      <c r="CJ878" s="529"/>
      <c r="CK878" s="529"/>
      <c r="CL878" s="529"/>
      <c r="CM878" s="529"/>
      <c r="CN878" s="529"/>
      <c r="CO878" s="529"/>
      <c r="CP878" s="529"/>
      <c r="CQ878" s="529"/>
    </row>
    <row r="879" spans="1:95" s="70" customFormat="1" outlineLevel="1" x14ac:dyDescent="0.2">
      <c r="A879" s="11">
        <v>199</v>
      </c>
      <c r="B879" s="300"/>
      <c r="C879" s="295"/>
      <c r="D879" s="295"/>
      <c r="E879" s="295"/>
      <c r="F879" s="859" t="s">
        <v>35</v>
      </c>
      <c r="G879" s="860"/>
      <c r="H879" s="860"/>
      <c r="I879" s="860"/>
      <c r="J879" s="860"/>
      <c r="K879" s="860"/>
      <c r="L879" s="861"/>
      <c r="M879" s="408">
        <f t="shared" si="220"/>
        <v>0</v>
      </c>
      <c r="N879" s="419">
        <f t="shared" si="220"/>
        <v>0</v>
      </c>
      <c r="O879" s="422">
        <f t="shared" si="220"/>
        <v>0</v>
      </c>
      <c r="P879" s="422">
        <f t="shared" si="220"/>
        <v>0</v>
      </c>
      <c r="Q879" s="423">
        <f t="shared" si="220"/>
        <v>0</v>
      </c>
      <c r="R879" s="419">
        <f>IF($AD103="contractuel",R103,SUM($N879:$Q879))</f>
        <v>0</v>
      </c>
      <c r="S879" s="422">
        <f t="shared" ref="S879:AB879" si="221">IF($AD103="contractuel",S103,SUM($N879:$Q879))</f>
        <v>0</v>
      </c>
      <c r="T879" s="422">
        <f t="shared" si="221"/>
        <v>0</v>
      </c>
      <c r="U879" s="422">
        <f t="shared" si="221"/>
        <v>0</v>
      </c>
      <c r="V879" s="422">
        <f t="shared" si="221"/>
        <v>0</v>
      </c>
      <c r="W879" s="422">
        <f t="shared" si="221"/>
        <v>0</v>
      </c>
      <c r="X879" s="422">
        <f t="shared" si="221"/>
        <v>0</v>
      </c>
      <c r="Y879" s="422">
        <f t="shared" si="221"/>
        <v>0</v>
      </c>
      <c r="Z879" s="422">
        <f t="shared" si="221"/>
        <v>0</v>
      </c>
      <c r="AA879" s="422">
        <f t="shared" si="221"/>
        <v>0</v>
      </c>
      <c r="AB879" s="422">
        <f t="shared" si="221"/>
        <v>0</v>
      </c>
      <c r="AC879" s="408">
        <f>M879-SUM(N879:AB879)</f>
        <v>0</v>
      </c>
      <c r="AD879" s="1766"/>
      <c r="AE879" s="1063"/>
      <c r="AF879" s="831"/>
      <c r="AG879" s="536"/>
      <c r="AH879" s="529"/>
      <c r="AI879" s="529"/>
      <c r="AJ879" s="529"/>
      <c r="AK879" s="529"/>
      <c r="AL879" s="529"/>
      <c r="AM879" s="529"/>
      <c r="AN879" s="529"/>
      <c r="AO879" s="529"/>
      <c r="AP879" s="529"/>
      <c r="AQ879" s="529"/>
      <c r="AR879" s="529"/>
      <c r="AS879" s="529"/>
      <c r="AT879" s="529"/>
      <c r="AU879" s="529"/>
      <c r="AV879" s="529"/>
      <c r="AW879" s="529"/>
      <c r="AX879" s="529"/>
      <c r="AY879" s="529"/>
      <c r="AZ879" s="529"/>
      <c r="BA879" s="529"/>
      <c r="BB879" s="529"/>
      <c r="BC879" s="529"/>
      <c r="BD879" s="529"/>
      <c r="BE879" s="529"/>
      <c r="BF879" s="529"/>
      <c r="BG879" s="529"/>
      <c r="BH879" s="529"/>
      <c r="BI879" s="529"/>
      <c r="BJ879" s="529"/>
      <c r="BK879" s="529"/>
      <c r="BL879" s="529"/>
      <c r="BM879" s="529"/>
      <c r="BN879" s="529"/>
      <c r="BO879" s="529"/>
      <c r="BP879" s="529"/>
      <c r="BQ879" s="529"/>
      <c r="BR879" s="529"/>
      <c r="BS879" s="529"/>
      <c r="BT879" s="529"/>
      <c r="BU879" s="529"/>
      <c r="BV879" s="529"/>
      <c r="BW879" s="529"/>
      <c r="BX879" s="529"/>
      <c r="BY879" s="529"/>
      <c r="BZ879" s="529"/>
      <c r="CA879" s="529"/>
      <c r="CB879" s="529"/>
      <c r="CC879" s="529"/>
      <c r="CD879" s="529"/>
      <c r="CE879" s="529"/>
      <c r="CF879" s="529"/>
      <c r="CG879" s="529"/>
      <c r="CH879" s="529"/>
      <c r="CI879" s="529"/>
      <c r="CJ879" s="529"/>
      <c r="CK879" s="529"/>
      <c r="CL879" s="529"/>
      <c r="CM879" s="529"/>
      <c r="CN879" s="529"/>
      <c r="CO879" s="529"/>
      <c r="CP879" s="529"/>
      <c r="CQ879" s="529"/>
    </row>
    <row r="880" spans="1:95" s="70" customFormat="1" outlineLevel="1" x14ac:dyDescent="0.2">
      <c r="A880" s="11">
        <v>200</v>
      </c>
      <c r="B880" s="300"/>
      <c r="C880" s="295"/>
      <c r="D880" s="295"/>
      <c r="E880" s="853" t="s">
        <v>36</v>
      </c>
      <c r="F880" s="854"/>
      <c r="G880" s="854"/>
      <c r="H880" s="854"/>
      <c r="I880" s="854"/>
      <c r="J880" s="854"/>
      <c r="K880" s="854"/>
      <c r="L880" s="855"/>
      <c r="M880" s="407">
        <f>SUBTOTAL(9,M881:M882)</f>
        <v>0</v>
      </c>
      <c r="N880" s="410">
        <f t="shared" ref="N880:AC880" si="222">SUBTOTAL(9,N881:N882)</f>
        <v>0</v>
      </c>
      <c r="O880" s="414">
        <f t="shared" si="222"/>
        <v>0</v>
      </c>
      <c r="P880" s="413">
        <f t="shared" si="222"/>
        <v>0</v>
      </c>
      <c r="Q880" s="415">
        <f t="shared" si="222"/>
        <v>0</v>
      </c>
      <c r="R880" s="410">
        <f t="shared" si="222"/>
        <v>0</v>
      </c>
      <c r="S880" s="413">
        <f t="shared" si="222"/>
        <v>0</v>
      </c>
      <c r="T880" s="414">
        <f t="shared" si="222"/>
        <v>0</v>
      </c>
      <c r="U880" s="413">
        <f t="shared" si="222"/>
        <v>0</v>
      </c>
      <c r="V880" s="414">
        <f t="shared" si="222"/>
        <v>0</v>
      </c>
      <c r="W880" s="413">
        <f t="shared" si="222"/>
        <v>0</v>
      </c>
      <c r="X880" s="414">
        <f t="shared" si="222"/>
        <v>0</v>
      </c>
      <c r="Y880" s="413">
        <f t="shared" si="222"/>
        <v>0</v>
      </c>
      <c r="Z880" s="414">
        <f t="shared" si="222"/>
        <v>0</v>
      </c>
      <c r="AA880" s="413">
        <f t="shared" si="222"/>
        <v>0</v>
      </c>
      <c r="AB880" s="424">
        <f t="shared" si="222"/>
        <v>0</v>
      </c>
      <c r="AC880" s="407">
        <f t="shared" si="222"/>
        <v>0</v>
      </c>
      <c r="AD880" s="1766"/>
      <c r="AE880" s="1063"/>
      <c r="AF880" s="831"/>
      <c r="AG880" s="536"/>
      <c r="AH880" s="529"/>
      <c r="AI880" s="529"/>
      <c r="AJ880" s="529"/>
      <c r="AK880" s="529"/>
      <c r="AL880" s="529"/>
      <c r="AM880" s="529"/>
      <c r="AN880" s="529"/>
      <c r="AO880" s="529"/>
      <c r="AP880" s="529"/>
      <c r="AQ880" s="529"/>
      <c r="AR880" s="529"/>
      <c r="AS880" s="529"/>
      <c r="AT880" s="529"/>
      <c r="AU880" s="529"/>
      <c r="AV880" s="529"/>
      <c r="AW880" s="529"/>
      <c r="AX880" s="529"/>
      <c r="AY880" s="529"/>
      <c r="AZ880" s="529"/>
      <c r="BA880" s="529"/>
      <c r="BB880" s="529"/>
      <c r="BC880" s="529"/>
      <c r="BD880" s="529"/>
      <c r="BE880" s="529"/>
      <c r="BF880" s="529"/>
      <c r="BG880" s="529"/>
      <c r="BH880" s="529"/>
      <c r="BI880" s="529"/>
      <c r="BJ880" s="529"/>
      <c r="BK880" s="529"/>
      <c r="BL880" s="529"/>
      <c r="BM880" s="529"/>
      <c r="BN880" s="529"/>
      <c r="BO880" s="529"/>
      <c r="BP880" s="529"/>
      <c r="BQ880" s="529"/>
      <c r="BR880" s="529"/>
      <c r="BS880" s="529"/>
      <c r="BT880" s="529"/>
      <c r="BU880" s="529"/>
      <c r="BV880" s="529"/>
      <c r="BW880" s="529"/>
      <c r="BX880" s="529"/>
      <c r="BY880" s="529"/>
      <c r="BZ880" s="529"/>
      <c r="CA880" s="529"/>
      <c r="CB880" s="529"/>
      <c r="CC880" s="529"/>
      <c r="CD880" s="529"/>
      <c r="CE880" s="529"/>
      <c r="CF880" s="529"/>
      <c r="CG880" s="529"/>
      <c r="CH880" s="529"/>
      <c r="CI880" s="529"/>
      <c r="CJ880" s="529"/>
      <c r="CK880" s="529"/>
      <c r="CL880" s="529"/>
      <c r="CM880" s="529"/>
      <c r="CN880" s="529"/>
      <c r="CO880" s="529"/>
      <c r="CP880" s="529"/>
      <c r="CQ880" s="529"/>
    </row>
    <row r="881" spans="1:95" s="70" customFormat="1" outlineLevel="1" x14ac:dyDescent="0.2">
      <c r="A881" s="11">
        <v>201</v>
      </c>
      <c r="B881" s="300"/>
      <c r="C881" s="295"/>
      <c r="D881" s="295"/>
      <c r="E881" s="295"/>
      <c r="F881" s="856" t="s">
        <v>37</v>
      </c>
      <c r="G881" s="857"/>
      <c r="H881" s="857"/>
      <c r="I881" s="857"/>
      <c r="J881" s="857"/>
      <c r="K881" s="857"/>
      <c r="L881" s="858"/>
      <c r="M881" s="408">
        <f t="shared" ref="M881:Q882" si="223">M105</f>
        <v>0</v>
      </c>
      <c r="N881" s="1245"/>
      <c r="O881" s="1392"/>
      <c r="P881" s="1392"/>
      <c r="Q881" s="1392"/>
      <c r="R881" s="1392"/>
      <c r="S881" s="1392"/>
      <c r="T881" s="1392"/>
      <c r="U881" s="1392"/>
      <c r="V881" s="1392"/>
      <c r="W881" s="1392"/>
      <c r="X881" s="1392"/>
      <c r="Y881" s="1392"/>
      <c r="Z881" s="1392"/>
      <c r="AA881" s="1392"/>
      <c r="AB881" s="1392"/>
      <c r="AC881" s="408">
        <f>M881-SUM(N881:AB881)</f>
        <v>0</v>
      </c>
      <c r="AD881" s="1766"/>
      <c r="AE881" s="1063"/>
      <c r="AF881" s="831"/>
      <c r="AG881" s="536"/>
      <c r="AH881" s="529"/>
      <c r="AI881" s="529"/>
      <c r="AJ881" s="529"/>
      <c r="AK881" s="529"/>
      <c r="AL881" s="529"/>
      <c r="AM881" s="529"/>
      <c r="AN881" s="529"/>
      <c r="AO881" s="529"/>
      <c r="AP881" s="529"/>
      <c r="AQ881" s="529"/>
      <c r="AR881" s="529"/>
      <c r="AS881" s="529"/>
      <c r="AT881" s="529"/>
      <c r="AU881" s="529"/>
      <c r="AV881" s="529"/>
      <c r="AW881" s="529"/>
      <c r="AX881" s="529"/>
      <c r="AY881" s="529"/>
      <c r="AZ881" s="529"/>
      <c r="BA881" s="529"/>
      <c r="BB881" s="529"/>
      <c r="BC881" s="529"/>
      <c r="BD881" s="529"/>
      <c r="BE881" s="529"/>
      <c r="BF881" s="529"/>
      <c r="BG881" s="529"/>
      <c r="BH881" s="529"/>
      <c r="BI881" s="529"/>
      <c r="BJ881" s="529"/>
      <c r="BK881" s="529"/>
      <c r="BL881" s="529"/>
      <c r="BM881" s="529"/>
      <c r="BN881" s="529"/>
      <c r="BO881" s="529"/>
      <c r="BP881" s="529"/>
      <c r="BQ881" s="529"/>
      <c r="BR881" s="529"/>
      <c r="BS881" s="529"/>
      <c r="BT881" s="529"/>
      <c r="BU881" s="529"/>
      <c r="BV881" s="529"/>
      <c r="BW881" s="529"/>
      <c r="BX881" s="529"/>
      <c r="BY881" s="529"/>
      <c r="BZ881" s="529"/>
      <c r="CA881" s="529"/>
      <c r="CB881" s="529"/>
      <c r="CC881" s="529"/>
      <c r="CD881" s="529"/>
      <c r="CE881" s="529"/>
      <c r="CF881" s="529"/>
      <c r="CG881" s="529"/>
      <c r="CH881" s="529"/>
      <c r="CI881" s="529"/>
      <c r="CJ881" s="529"/>
      <c r="CK881" s="529"/>
      <c r="CL881" s="529"/>
      <c r="CM881" s="529"/>
      <c r="CN881" s="529"/>
      <c r="CO881" s="529"/>
      <c r="CP881" s="529"/>
      <c r="CQ881" s="529"/>
    </row>
    <row r="882" spans="1:95" s="70" customFormat="1" outlineLevel="1" x14ac:dyDescent="0.2">
      <c r="A882" s="11">
        <v>202</v>
      </c>
      <c r="B882" s="300"/>
      <c r="C882" s="295"/>
      <c r="D882" s="295"/>
      <c r="E882" s="295"/>
      <c r="F882" s="859" t="s">
        <v>38</v>
      </c>
      <c r="G882" s="860"/>
      <c r="H882" s="860"/>
      <c r="I882" s="860"/>
      <c r="J882" s="860"/>
      <c r="K882" s="860"/>
      <c r="L882" s="861"/>
      <c r="M882" s="408">
        <f t="shared" si="223"/>
        <v>0</v>
      </c>
      <c r="N882" s="419">
        <f t="shared" si="223"/>
        <v>0</v>
      </c>
      <c r="O882" s="422">
        <f t="shared" si="223"/>
        <v>0</v>
      </c>
      <c r="P882" s="422">
        <f t="shared" si="223"/>
        <v>0</v>
      </c>
      <c r="Q882" s="423">
        <f t="shared" si="223"/>
        <v>0</v>
      </c>
      <c r="R882" s="410">
        <f>IF($AD106="contractuel",R106,SUM($N882:$Q882))</f>
        <v>0</v>
      </c>
      <c r="S882" s="413">
        <f t="shared" ref="S882:AB882" si="224">IF($AD106="contractuel",S106,SUM($N882:$Q882))</f>
        <v>0</v>
      </c>
      <c r="T882" s="414">
        <f t="shared" si="224"/>
        <v>0</v>
      </c>
      <c r="U882" s="413">
        <f t="shared" si="224"/>
        <v>0</v>
      </c>
      <c r="V882" s="414">
        <f t="shared" si="224"/>
        <v>0</v>
      </c>
      <c r="W882" s="413">
        <f t="shared" si="224"/>
        <v>0</v>
      </c>
      <c r="X882" s="414">
        <f t="shared" si="224"/>
        <v>0</v>
      </c>
      <c r="Y882" s="413">
        <f t="shared" si="224"/>
        <v>0</v>
      </c>
      <c r="Z882" s="414">
        <f t="shared" si="224"/>
        <v>0</v>
      </c>
      <c r="AA882" s="413">
        <f t="shared" si="224"/>
        <v>0</v>
      </c>
      <c r="AB882" s="424">
        <f t="shared" si="224"/>
        <v>0</v>
      </c>
      <c r="AC882" s="408">
        <f>M882-SUM(N882:AB882)</f>
        <v>0</v>
      </c>
      <c r="AD882" s="1767"/>
      <c r="AE882" s="834"/>
      <c r="AF882" s="834"/>
      <c r="AG882" s="536"/>
      <c r="AH882" s="529"/>
      <c r="AI882" s="529"/>
      <c r="AJ882" s="529"/>
      <c r="AK882" s="529"/>
      <c r="AL882" s="529"/>
      <c r="AM882" s="529"/>
      <c r="AN882" s="529"/>
      <c r="AO882" s="529"/>
      <c r="AP882" s="529"/>
      <c r="AQ882" s="529"/>
      <c r="AR882" s="529"/>
      <c r="AS882" s="529"/>
      <c r="AT882" s="529"/>
      <c r="AU882" s="529"/>
      <c r="AV882" s="529"/>
      <c r="AW882" s="529"/>
      <c r="AX882" s="529"/>
      <c r="AY882" s="529"/>
      <c r="AZ882" s="529"/>
      <c r="BA882" s="529"/>
      <c r="BB882" s="529"/>
      <c r="BC882" s="529"/>
      <c r="BD882" s="529"/>
      <c r="BE882" s="529"/>
      <c r="BF882" s="529"/>
      <c r="BG882" s="529"/>
      <c r="BH882" s="529"/>
      <c r="BI882" s="529"/>
      <c r="BJ882" s="529"/>
      <c r="BK882" s="529"/>
      <c r="BL882" s="529"/>
      <c r="BM882" s="529"/>
      <c r="BN882" s="529"/>
      <c r="BO882" s="529"/>
      <c r="BP882" s="529"/>
      <c r="BQ882" s="529"/>
      <c r="BR882" s="529"/>
      <c r="BS882" s="529"/>
      <c r="BT882" s="529"/>
      <c r="BU882" s="529"/>
      <c r="BV882" s="529"/>
      <c r="BW882" s="529"/>
      <c r="BX882" s="529"/>
      <c r="BY882" s="529"/>
      <c r="BZ882" s="529"/>
      <c r="CA882" s="529"/>
      <c r="CB882" s="529"/>
      <c r="CC882" s="529"/>
      <c r="CD882" s="529"/>
      <c r="CE882" s="529"/>
      <c r="CF882" s="529"/>
      <c r="CG882" s="529"/>
      <c r="CH882" s="529"/>
      <c r="CI882" s="529"/>
      <c r="CJ882" s="529"/>
      <c r="CK882" s="529"/>
      <c r="CL882" s="529"/>
      <c r="CM882" s="529"/>
      <c r="CN882" s="529"/>
      <c r="CO882" s="529"/>
      <c r="CP882" s="529"/>
      <c r="CQ882" s="529"/>
    </row>
    <row r="883" spans="1:95" s="70" customFormat="1" outlineLevel="1" x14ac:dyDescent="0.2">
      <c r="A883" s="11">
        <v>203</v>
      </c>
      <c r="B883" s="300"/>
      <c r="C883" s="295"/>
      <c r="D883" s="844" t="s">
        <v>39</v>
      </c>
      <c r="E883" s="845"/>
      <c r="F883" s="845"/>
      <c r="G883" s="845"/>
      <c r="H883" s="845"/>
      <c r="I883" s="845"/>
      <c r="J883" s="845"/>
      <c r="K883" s="845"/>
      <c r="L883" s="845"/>
      <c r="M883" s="845"/>
      <c r="N883" s="845"/>
      <c r="O883" s="845"/>
      <c r="P883" s="845"/>
      <c r="Q883" s="845"/>
      <c r="R883" s="845"/>
      <c r="S883" s="845"/>
      <c r="T883" s="845"/>
      <c r="U883" s="845"/>
      <c r="V883" s="845"/>
      <c r="W883" s="845"/>
      <c r="X883" s="845"/>
      <c r="Y883" s="845"/>
      <c r="Z883" s="845"/>
      <c r="AA883" s="845"/>
      <c r="AB883" s="845"/>
      <c r="AC883" s="845"/>
      <c r="AD883" s="845"/>
      <c r="AE883" s="845"/>
      <c r="AF883" s="845"/>
      <c r="AG883" s="536"/>
      <c r="AH883" s="529"/>
      <c r="AI883" s="529"/>
      <c r="AJ883" s="529"/>
      <c r="AK883" s="529"/>
      <c r="AL883" s="529"/>
      <c r="AM883" s="529"/>
      <c r="AN883" s="529"/>
      <c r="AO883" s="529"/>
      <c r="AP883" s="529"/>
      <c r="AQ883" s="529"/>
      <c r="AR883" s="529"/>
      <c r="AS883" s="529"/>
      <c r="AT883" s="529"/>
      <c r="AU883" s="529"/>
      <c r="AV883" s="529"/>
      <c r="AW883" s="529"/>
      <c r="AX883" s="529"/>
      <c r="AY883" s="529"/>
      <c r="AZ883" s="529"/>
      <c r="BA883" s="529"/>
      <c r="BB883" s="529"/>
      <c r="BC883" s="529"/>
      <c r="BD883" s="529"/>
      <c r="BE883" s="529"/>
      <c r="BF883" s="529"/>
      <c r="BG883" s="529"/>
      <c r="BH883" s="529"/>
      <c r="BI883" s="529"/>
      <c r="BJ883" s="529"/>
      <c r="BK883" s="529"/>
      <c r="BL883" s="529"/>
      <c r="BM883" s="529"/>
      <c r="BN883" s="529"/>
      <c r="BO883" s="529"/>
      <c r="BP883" s="529"/>
      <c r="BQ883" s="529"/>
      <c r="BR883" s="529"/>
      <c r="BS883" s="529"/>
      <c r="BT883" s="529"/>
      <c r="BU883" s="529"/>
      <c r="BV883" s="529"/>
      <c r="BW883" s="529"/>
      <c r="BX883" s="529"/>
      <c r="BY883" s="529"/>
      <c r="BZ883" s="529"/>
      <c r="CA883" s="529"/>
      <c r="CB883" s="529"/>
      <c r="CC883" s="529"/>
      <c r="CD883" s="529"/>
      <c r="CE883" s="529"/>
      <c r="CF883" s="529"/>
      <c r="CG883" s="529"/>
      <c r="CH883" s="529"/>
      <c r="CI883" s="529"/>
      <c r="CJ883" s="529"/>
      <c r="CK883" s="529"/>
      <c r="CL883" s="529"/>
      <c r="CM883" s="529"/>
      <c r="CN883" s="529"/>
      <c r="CO883" s="529"/>
      <c r="CP883" s="529"/>
      <c r="CQ883" s="529"/>
    </row>
    <row r="884" spans="1:95" s="70" customFormat="1" outlineLevel="1" x14ac:dyDescent="0.2">
      <c r="A884" s="11">
        <v>204</v>
      </c>
      <c r="B884" s="300"/>
      <c r="C884" s="295"/>
      <c r="D884" s="295"/>
      <c r="E884" s="918" t="s">
        <v>40</v>
      </c>
      <c r="F884" s="919"/>
      <c r="G884" s="919"/>
      <c r="H884" s="919"/>
      <c r="I884" s="919"/>
      <c r="J884" s="919"/>
      <c r="K884" s="919"/>
      <c r="L884" s="920"/>
      <c r="M884" s="407">
        <f>SUBTOTAL(9,M885:M888)</f>
        <v>0</v>
      </c>
      <c r="N884" s="410">
        <f t="shared" ref="N884:AC884" si="225">SUBTOTAL(9,N885:N888)</f>
        <v>0</v>
      </c>
      <c r="O884" s="414">
        <f t="shared" si="225"/>
        <v>0</v>
      </c>
      <c r="P884" s="413">
        <f t="shared" si="225"/>
        <v>0</v>
      </c>
      <c r="Q884" s="415">
        <f t="shared" si="225"/>
        <v>0</v>
      </c>
      <c r="R884" s="410">
        <f t="shared" si="225"/>
        <v>0</v>
      </c>
      <c r="S884" s="413">
        <f t="shared" si="225"/>
        <v>0</v>
      </c>
      <c r="T884" s="414">
        <f t="shared" si="225"/>
        <v>0</v>
      </c>
      <c r="U884" s="413">
        <f t="shared" si="225"/>
        <v>0</v>
      </c>
      <c r="V884" s="414">
        <f t="shared" si="225"/>
        <v>0</v>
      </c>
      <c r="W884" s="413">
        <f t="shared" si="225"/>
        <v>0</v>
      </c>
      <c r="X884" s="414">
        <f t="shared" si="225"/>
        <v>0</v>
      </c>
      <c r="Y884" s="413">
        <f t="shared" si="225"/>
        <v>0</v>
      </c>
      <c r="Z884" s="414">
        <f t="shared" si="225"/>
        <v>0</v>
      </c>
      <c r="AA884" s="413">
        <f t="shared" si="225"/>
        <v>0</v>
      </c>
      <c r="AB884" s="424">
        <f t="shared" si="225"/>
        <v>0</v>
      </c>
      <c r="AC884" s="407">
        <f t="shared" si="225"/>
        <v>0</v>
      </c>
      <c r="AD884" s="1808"/>
      <c r="AE884" s="828"/>
      <c r="AF884" s="828"/>
      <c r="AG884" s="536"/>
      <c r="AH884" s="529"/>
      <c r="AI884" s="529"/>
      <c r="AJ884" s="529"/>
      <c r="AK884" s="529"/>
      <c r="AL884" s="529"/>
      <c r="AM884" s="529"/>
      <c r="AN884" s="529"/>
      <c r="AO884" s="529"/>
      <c r="AP884" s="529"/>
      <c r="AQ884" s="529"/>
      <c r="AR884" s="529"/>
      <c r="AS884" s="529"/>
      <c r="AT884" s="529"/>
      <c r="AU884" s="529"/>
      <c r="AV884" s="529"/>
      <c r="AW884" s="529"/>
      <c r="AX884" s="529"/>
      <c r="AY884" s="529"/>
      <c r="AZ884" s="529"/>
      <c r="BA884" s="529"/>
      <c r="BB884" s="529"/>
      <c r="BC884" s="529"/>
      <c r="BD884" s="529"/>
      <c r="BE884" s="529"/>
      <c r="BF884" s="529"/>
      <c r="BG884" s="529"/>
      <c r="BH884" s="529"/>
      <c r="BI884" s="529"/>
      <c r="BJ884" s="529"/>
      <c r="BK884" s="529"/>
      <c r="BL884" s="529"/>
      <c r="BM884" s="529"/>
      <c r="BN884" s="529"/>
      <c r="BO884" s="529"/>
      <c r="BP884" s="529"/>
      <c r="BQ884" s="529"/>
      <c r="BR884" s="529"/>
      <c r="BS884" s="529"/>
      <c r="BT884" s="529"/>
      <c r="BU884" s="529"/>
      <c r="BV884" s="529"/>
      <c r="BW884" s="529"/>
      <c r="BX884" s="529"/>
      <c r="BY884" s="529"/>
      <c r="BZ884" s="529"/>
      <c r="CA884" s="529"/>
      <c r="CB884" s="529"/>
      <c r="CC884" s="529"/>
      <c r="CD884" s="529"/>
      <c r="CE884" s="529"/>
      <c r="CF884" s="529"/>
      <c r="CG884" s="529"/>
      <c r="CH884" s="529"/>
      <c r="CI884" s="529"/>
      <c r="CJ884" s="529"/>
      <c r="CK884" s="529"/>
      <c r="CL884" s="529"/>
      <c r="CM884" s="529"/>
      <c r="CN884" s="529"/>
      <c r="CO884" s="529"/>
      <c r="CP884" s="529"/>
      <c r="CQ884" s="529"/>
    </row>
    <row r="885" spans="1:95" s="70" customFormat="1" outlineLevel="1" x14ac:dyDescent="0.2">
      <c r="A885" s="11">
        <v>205</v>
      </c>
      <c r="B885" s="300"/>
      <c r="C885" s="295"/>
      <c r="D885" s="295"/>
      <c r="E885" s="295"/>
      <c r="F885" s="856" t="s">
        <v>41</v>
      </c>
      <c r="G885" s="857"/>
      <c r="H885" s="857"/>
      <c r="I885" s="857"/>
      <c r="J885" s="857"/>
      <c r="K885" s="857"/>
      <c r="L885" s="858"/>
      <c r="M885" s="408">
        <f t="shared" ref="M885:AB888" si="226">M109</f>
        <v>0</v>
      </c>
      <c r="N885" s="419">
        <f>M885*(1-'Annexe 1. Taux de référence'!$E86)</f>
        <v>0</v>
      </c>
      <c r="O885" s="1390"/>
      <c r="P885" s="1243"/>
      <c r="Q885" s="1243"/>
      <c r="R885" s="1243"/>
      <c r="S885" s="1243"/>
      <c r="T885" s="1243"/>
      <c r="U885" s="1243"/>
      <c r="V885" s="1243"/>
      <c r="W885" s="1243"/>
      <c r="X885" s="1243"/>
      <c r="Y885" s="1243"/>
      <c r="Z885" s="1243"/>
      <c r="AA885" s="1243"/>
      <c r="AB885" s="1243"/>
      <c r="AC885" s="408">
        <f t="shared" ref="AC885:AC902" si="227">M885-SUM(N885:AB885)</f>
        <v>0</v>
      </c>
      <c r="AD885" s="1766"/>
      <c r="AE885" s="1063"/>
      <c r="AF885" s="831"/>
      <c r="AG885" s="536"/>
      <c r="AH885" s="529"/>
      <c r="AI885" s="529"/>
      <c r="AJ885" s="529"/>
      <c r="AK885" s="529"/>
      <c r="AL885" s="529"/>
      <c r="AM885" s="529"/>
      <c r="AN885" s="529"/>
      <c r="AO885" s="529"/>
      <c r="AP885" s="529"/>
      <c r="AQ885" s="529"/>
      <c r="AR885" s="529"/>
      <c r="AS885" s="529"/>
      <c r="AT885" s="529"/>
      <c r="AU885" s="529"/>
      <c r="AV885" s="529"/>
      <c r="AW885" s="529"/>
      <c r="AX885" s="529"/>
      <c r="AY885" s="529"/>
      <c r="AZ885" s="529"/>
      <c r="BA885" s="529"/>
      <c r="BB885" s="529"/>
      <c r="BC885" s="529"/>
      <c r="BD885" s="529"/>
      <c r="BE885" s="529"/>
      <c r="BF885" s="529"/>
      <c r="BG885" s="529"/>
      <c r="BH885" s="529"/>
      <c r="BI885" s="529"/>
      <c r="BJ885" s="529"/>
      <c r="BK885" s="529"/>
      <c r="BL885" s="529"/>
      <c r="BM885" s="529"/>
      <c r="BN885" s="529"/>
      <c r="BO885" s="529"/>
      <c r="BP885" s="529"/>
      <c r="BQ885" s="529"/>
      <c r="BR885" s="529"/>
      <c r="BS885" s="529"/>
      <c r="BT885" s="529"/>
      <c r="BU885" s="529"/>
      <c r="BV885" s="529"/>
      <c r="BW885" s="529"/>
      <c r="BX885" s="529"/>
      <c r="BY885" s="529"/>
      <c r="BZ885" s="529"/>
      <c r="CA885" s="529"/>
      <c r="CB885" s="529"/>
      <c r="CC885" s="529"/>
      <c r="CD885" s="529"/>
      <c r="CE885" s="529"/>
      <c r="CF885" s="529"/>
      <c r="CG885" s="529"/>
      <c r="CH885" s="529"/>
      <c r="CI885" s="529"/>
      <c r="CJ885" s="529"/>
      <c r="CK885" s="529"/>
      <c r="CL885" s="529"/>
      <c r="CM885" s="529"/>
      <c r="CN885" s="529"/>
      <c r="CO885" s="529"/>
      <c r="CP885" s="529"/>
      <c r="CQ885" s="529"/>
    </row>
    <row r="886" spans="1:95" s="70" customFormat="1" outlineLevel="1" x14ac:dyDescent="0.2">
      <c r="A886" s="11">
        <v>206</v>
      </c>
      <c r="B886" s="300"/>
      <c r="C886" s="295"/>
      <c r="D886" s="295"/>
      <c r="E886" s="295"/>
      <c r="F886" s="915" t="s">
        <v>42</v>
      </c>
      <c r="G886" s="916"/>
      <c r="H886" s="916"/>
      <c r="I886" s="916"/>
      <c r="J886" s="916"/>
      <c r="K886" s="916"/>
      <c r="L886" s="917"/>
      <c r="M886" s="408">
        <f t="shared" si="226"/>
        <v>0</v>
      </c>
      <c r="N886" s="419">
        <f>M886*(1-'Annexe 1. Taux de référence'!$E87)</f>
        <v>0</v>
      </c>
      <c r="O886" s="1391"/>
      <c r="P886" s="961"/>
      <c r="Q886" s="961"/>
      <c r="R886" s="961"/>
      <c r="S886" s="961"/>
      <c r="T886" s="961"/>
      <c r="U886" s="961"/>
      <c r="V886" s="961"/>
      <c r="W886" s="961"/>
      <c r="X886" s="961"/>
      <c r="Y886" s="961"/>
      <c r="Z886" s="961"/>
      <c r="AA886" s="961"/>
      <c r="AB886" s="961"/>
      <c r="AC886" s="408">
        <f t="shared" si="227"/>
        <v>0</v>
      </c>
      <c r="AD886" s="1766"/>
      <c r="AE886" s="1063"/>
      <c r="AF886" s="831"/>
      <c r="AG886" s="536"/>
      <c r="AH886" s="529"/>
      <c r="AI886" s="529"/>
      <c r="AJ886" s="529"/>
      <c r="AK886" s="529"/>
      <c r="AL886" s="529"/>
      <c r="AM886" s="529"/>
      <c r="AN886" s="529"/>
      <c r="AO886" s="529"/>
      <c r="AP886" s="529"/>
      <c r="AQ886" s="529"/>
      <c r="AR886" s="529"/>
      <c r="AS886" s="529"/>
      <c r="AT886" s="529"/>
      <c r="AU886" s="529"/>
      <c r="AV886" s="529"/>
      <c r="AW886" s="529"/>
      <c r="AX886" s="529"/>
      <c r="AY886" s="529"/>
      <c r="AZ886" s="529"/>
      <c r="BA886" s="529"/>
      <c r="BB886" s="529"/>
      <c r="BC886" s="529"/>
      <c r="BD886" s="529"/>
      <c r="BE886" s="529"/>
      <c r="BF886" s="529"/>
      <c r="BG886" s="529"/>
      <c r="BH886" s="529"/>
      <c r="BI886" s="529"/>
      <c r="BJ886" s="529"/>
      <c r="BK886" s="529"/>
      <c r="BL886" s="529"/>
      <c r="BM886" s="529"/>
      <c r="BN886" s="529"/>
      <c r="BO886" s="529"/>
      <c r="BP886" s="529"/>
      <c r="BQ886" s="529"/>
      <c r="BR886" s="529"/>
      <c r="BS886" s="529"/>
      <c r="BT886" s="529"/>
      <c r="BU886" s="529"/>
      <c r="BV886" s="529"/>
      <c r="BW886" s="529"/>
      <c r="BX886" s="529"/>
      <c r="BY886" s="529"/>
      <c r="BZ886" s="529"/>
      <c r="CA886" s="529"/>
      <c r="CB886" s="529"/>
      <c r="CC886" s="529"/>
      <c r="CD886" s="529"/>
      <c r="CE886" s="529"/>
      <c r="CF886" s="529"/>
      <c r="CG886" s="529"/>
      <c r="CH886" s="529"/>
      <c r="CI886" s="529"/>
      <c r="CJ886" s="529"/>
      <c r="CK886" s="529"/>
      <c r="CL886" s="529"/>
      <c r="CM886" s="529"/>
      <c r="CN886" s="529"/>
      <c r="CO886" s="529"/>
      <c r="CP886" s="529"/>
      <c r="CQ886" s="529"/>
    </row>
    <row r="887" spans="1:95" s="70" customFormat="1" outlineLevel="1" x14ac:dyDescent="0.2">
      <c r="A887" s="11">
        <v>207</v>
      </c>
      <c r="B887" s="300"/>
      <c r="C887" s="295"/>
      <c r="D887" s="295"/>
      <c r="E887" s="295"/>
      <c r="F887" s="915" t="s">
        <v>43</v>
      </c>
      <c r="G887" s="916"/>
      <c r="H887" s="916"/>
      <c r="I887" s="916"/>
      <c r="J887" s="916"/>
      <c r="K887" s="916"/>
      <c r="L887" s="917"/>
      <c r="M887" s="408">
        <f t="shared" si="226"/>
        <v>0</v>
      </c>
      <c r="N887" s="419">
        <f t="shared" si="226"/>
        <v>0</v>
      </c>
      <c r="O887" s="422">
        <f t="shared" si="226"/>
        <v>0</v>
      </c>
      <c r="P887" s="422">
        <f t="shared" si="226"/>
        <v>0</v>
      </c>
      <c r="Q887" s="423">
        <f t="shared" si="226"/>
        <v>0</v>
      </c>
      <c r="R887" s="419">
        <f t="shared" si="226"/>
        <v>0</v>
      </c>
      <c r="S887" s="422">
        <f t="shared" si="226"/>
        <v>0</v>
      </c>
      <c r="T887" s="422">
        <f t="shared" si="226"/>
        <v>0</v>
      </c>
      <c r="U887" s="422">
        <f t="shared" si="226"/>
        <v>0</v>
      </c>
      <c r="V887" s="422">
        <f t="shared" si="226"/>
        <v>0</v>
      </c>
      <c r="W887" s="422">
        <f t="shared" si="226"/>
        <v>0</v>
      </c>
      <c r="X887" s="422">
        <f t="shared" si="226"/>
        <v>0</v>
      </c>
      <c r="Y887" s="422">
        <f t="shared" si="226"/>
        <v>0</v>
      </c>
      <c r="Z887" s="422">
        <f t="shared" si="226"/>
        <v>0</v>
      </c>
      <c r="AA887" s="422">
        <f t="shared" si="226"/>
        <v>0</v>
      </c>
      <c r="AB887" s="422">
        <f t="shared" si="226"/>
        <v>0</v>
      </c>
      <c r="AC887" s="408">
        <f t="shared" si="227"/>
        <v>0</v>
      </c>
      <c r="AD887" s="1766"/>
      <c r="AE887" s="1063"/>
      <c r="AF887" s="831"/>
      <c r="AG887" s="536"/>
      <c r="AH887" s="529"/>
      <c r="AI887" s="529"/>
      <c r="AJ887" s="529"/>
      <c r="AK887" s="529"/>
      <c r="AL887" s="529"/>
      <c r="AM887" s="529"/>
      <c r="AN887" s="529"/>
      <c r="AO887" s="529"/>
      <c r="AP887" s="529"/>
      <c r="AQ887" s="529"/>
      <c r="AR887" s="529"/>
      <c r="AS887" s="529"/>
      <c r="AT887" s="529"/>
      <c r="AU887" s="529"/>
      <c r="AV887" s="529"/>
      <c r="AW887" s="529"/>
      <c r="AX887" s="529"/>
      <c r="AY887" s="529"/>
      <c r="AZ887" s="529"/>
      <c r="BA887" s="529"/>
      <c r="BB887" s="529"/>
      <c r="BC887" s="529"/>
      <c r="BD887" s="529"/>
      <c r="BE887" s="529"/>
      <c r="BF887" s="529"/>
      <c r="BG887" s="529"/>
      <c r="BH887" s="529"/>
      <c r="BI887" s="529"/>
      <c r="BJ887" s="529"/>
      <c r="BK887" s="529"/>
      <c r="BL887" s="529"/>
      <c r="BM887" s="529"/>
      <c r="BN887" s="529"/>
      <c r="BO887" s="529"/>
      <c r="BP887" s="529"/>
      <c r="BQ887" s="529"/>
      <c r="BR887" s="529"/>
      <c r="BS887" s="529"/>
      <c r="BT887" s="529"/>
      <c r="BU887" s="529"/>
      <c r="BV887" s="529"/>
      <c r="BW887" s="529"/>
      <c r="BX887" s="529"/>
      <c r="BY887" s="529"/>
      <c r="BZ887" s="529"/>
      <c r="CA887" s="529"/>
      <c r="CB887" s="529"/>
      <c r="CC887" s="529"/>
      <c r="CD887" s="529"/>
      <c r="CE887" s="529"/>
      <c r="CF887" s="529"/>
      <c r="CG887" s="529"/>
      <c r="CH887" s="529"/>
      <c r="CI887" s="529"/>
      <c r="CJ887" s="529"/>
      <c r="CK887" s="529"/>
      <c r="CL887" s="529"/>
      <c r="CM887" s="529"/>
      <c r="CN887" s="529"/>
      <c r="CO887" s="529"/>
      <c r="CP887" s="529"/>
      <c r="CQ887" s="529"/>
    </row>
    <row r="888" spans="1:95" s="70" customFormat="1" outlineLevel="1" x14ac:dyDescent="0.2">
      <c r="A888" s="11">
        <v>208</v>
      </c>
      <c r="B888" s="300"/>
      <c r="C888" s="295"/>
      <c r="D888" s="295"/>
      <c r="E888" s="295"/>
      <c r="F888" s="859" t="s">
        <v>44</v>
      </c>
      <c r="G888" s="860"/>
      <c r="H888" s="860"/>
      <c r="I888" s="860"/>
      <c r="J888" s="860"/>
      <c r="K888" s="860"/>
      <c r="L888" s="861"/>
      <c r="M888" s="408">
        <f t="shared" si="226"/>
        <v>0</v>
      </c>
      <c r="N888" s="419">
        <f t="shared" si="226"/>
        <v>0</v>
      </c>
      <c r="O888" s="422">
        <f t="shared" si="226"/>
        <v>0</v>
      </c>
      <c r="P888" s="422">
        <f t="shared" si="226"/>
        <v>0</v>
      </c>
      <c r="Q888" s="423">
        <f t="shared" si="226"/>
        <v>0</v>
      </c>
      <c r="R888" s="419">
        <f t="shared" si="226"/>
        <v>0</v>
      </c>
      <c r="S888" s="422">
        <f t="shared" si="226"/>
        <v>0</v>
      </c>
      <c r="T888" s="422">
        <f t="shared" si="226"/>
        <v>0</v>
      </c>
      <c r="U888" s="422">
        <f t="shared" si="226"/>
        <v>0</v>
      </c>
      <c r="V888" s="422">
        <f t="shared" si="226"/>
        <v>0</v>
      </c>
      <c r="W888" s="422">
        <f t="shared" si="226"/>
        <v>0</v>
      </c>
      <c r="X888" s="422">
        <f t="shared" si="226"/>
        <v>0</v>
      </c>
      <c r="Y888" s="422">
        <f t="shared" si="226"/>
        <v>0</v>
      </c>
      <c r="Z888" s="422">
        <f t="shared" si="226"/>
        <v>0</v>
      </c>
      <c r="AA888" s="422">
        <f t="shared" si="226"/>
        <v>0</v>
      </c>
      <c r="AB888" s="422">
        <f t="shared" si="226"/>
        <v>0</v>
      </c>
      <c r="AC888" s="408">
        <f t="shared" si="227"/>
        <v>0</v>
      </c>
      <c r="AD888" s="1766"/>
      <c r="AE888" s="1063"/>
      <c r="AF888" s="831"/>
      <c r="AG888" s="536"/>
      <c r="AH888" s="529"/>
      <c r="AI888" s="529"/>
      <c r="AJ888" s="529"/>
      <c r="AK888" s="529"/>
      <c r="AL888" s="529"/>
      <c r="AM888" s="529"/>
      <c r="AN888" s="529"/>
      <c r="AO888" s="529"/>
      <c r="AP888" s="529"/>
      <c r="AQ888" s="529"/>
      <c r="AR888" s="529"/>
      <c r="AS888" s="529"/>
      <c r="AT888" s="529"/>
      <c r="AU888" s="529"/>
      <c r="AV888" s="529"/>
      <c r="AW888" s="529"/>
      <c r="AX888" s="529"/>
      <c r="AY888" s="529"/>
      <c r="AZ888" s="529"/>
      <c r="BA888" s="529"/>
      <c r="BB888" s="529"/>
      <c r="BC888" s="529"/>
      <c r="BD888" s="529"/>
      <c r="BE888" s="529"/>
      <c r="BF888" s="529"/>
      <c r="BG888" s="529"/>
      <c r="BH888" s="529"/>
      <c r="BI888" s="529"/>
      <c r="BJ888" s="529"/>
      <c r="BK888" s="529"/>
      <c r="BL888" s="529"/>
      <c r="BM888" s="529"/>
      <c r="BN888" s="529"/>
      <c r="BO888" s="529"/>
      <c r="BP888" s="529"/>
      <c r="BQ888" s="529"/>
      <c r="BR888" s="529"/>
      <c r="BS888" s="529"/>
      <c r="BT888" s="529"/>
      <c r="BU888" s="529"/>
      <c r="BV888" s="529"/>
      <c r="BW888" s="529"/>
      <c r="BX888" s="529"/>
      <c r="BY888" s="529"/>
      <c r="BZ888" s="529"/>
      <c r="CA888" s="529"/>
      <c r="CB888" s="529"/>
      <c r="CC888" s="529"/>
      <c r="CD888" s="529"/>
      <c r="CE888" s="529"/>
      <c r="CF888" s="529"/>
      <c r="CG888" s="529"/>
      <c r="CH888" s="529"/>
      <c r="CI888" s="529"/>
      <c r="CJ888" s="529"/>
      <c r="CK888" s="529"/>
      <c r="CL888" s="529"/>
      <c r="CM888" s="529"/>
      <c r="CN888" s="529"/>
      <c r="CO888" s="529"/>
      <c r="CP888" s="529"/>
      <c r="CQ888" s="529"/>
    </row>
    <row r="889" spans="1:95" s="70" customFormat="1" outlineLevel="1" x14ac:dyDescent="0.2">
      <c r="A889" s="11">
        <v>209</v>
      </c>
      <c r="B889" s="300"/>
      <c r="C889" s="295"/>
      <c r="D889" s="295"/>
      <c r="E889" s="853" t="s">
        <v>45</v>
      </c>
      <c r="F889" s="854"/>
      <c r="G889" s="854"/>
      <c r="H889" s="854"/>
      <c r="I889" s="854"/>
      <c r="J889" s="854"/>
      <c r="K889" s="854"/>
      <c r="L889" s="855"/>
      <c r="M889" s="407">
        <f>SUBTOTAL(9,M890:M891)</f>
        <v>0</v>
      </c>
      <c r="N889" s="410">
        <f t="shared" ref="N889:AC889" si="228">SUBTOTAL(9,N890:N891)</f>
        <v>0</v>
      </c>
      <c r="O889" s="414">
        <f t="shared" si="228"/>
        <v>0</v>
      </c>
      <c r="P889" s="413">
        <f t="shared" si="228"/>
        <v>0</v>
      </c>
      <c r="Q889" s="415">
        <f t="shared" si="228"/>
        <v>0</v>
      </c>
      <c r="R889" s="410">
        <f t="shared" si="228"/>
        <v>0</v>
      </c>
      <c r="S889" s="413">
        <f t="shared" si="228"/>
        <v>0</v>
      </c>
      <c r="T889" s="414">
        <f t="shared" si="228"/>
        <v>0</v>
      </c>
      <c r="U889" s="413">
        <f t="shared" si="228"/>
        <v>0</v>
      </c>
      <c r="V889" s="414">
        <f t="shared" si="228"/>
        <v>0</v>
      </c>
      <c r="W889" s="413">
        <f t="shared" si="228"/>
        <v>0</v>
      </c>
      <c r="X889" s="414">
        <f t="shared" si="228"/>
        <v>0</v>
      </c>
      <c r="Y889" s="413">
        <f t="shared" si="228"/>
        <v>0</v>
      </c>
      <c r="Z889" s="414">
        <f t="shared" si="228"/>
        <v>0</v>
      </c>
      <c r="AA889" s="413">
        <f t="shared" si="228"/>
        <v>0</v>
      </c>
      <c r="AB889" s="424">
        <f t="shared" si="228"/>
        <v>0</v>
      </c>
      <c r="AC889" s="407">
        <f t="shared" si="228"/>
        <v>0</v>
      </c>
      <c r="AD889" s="1766"/>
      <c r="AE889" s="1063"/>
      <c r="AF889" s="831"/>
      <c r="AG889" s="536"/>
      <c r="AH889" s="529"/>
      <c r="AI889" s="529"/>
      <c r="AJ889" s="529"/>
      <c r="AK889" s="529"/>
      <c r="AL889" s="529"/>
      <c r="AM889" s="529"/>
      <c r="AN889" s="529"/>
      <c r="AO889" s="529"/>
      <c r="AP889" s="529"/>
      <c r="AQ889" s="529"/>
      <c r="AR889" s="529"/>
      <c r="AS889" s="529"/>
      <c r="AT889" s="529"/>
      <c r="AU889" s="529"/>
      <c r="AV889" s="529"/>
      <c r="AW889" s="529"/>
      <c r="AX889" s="529"/>
      <c r="AY889" s="529"/>
      <c r="AZ889" s="529"/>
      <c r="BA889" s="529"/>
      <c r="BB889" s="529"/>
      <c r="BC889" s="529"/>
      <c r="BD889" s="529"/>
      <c r="BE889" s="529"/>
      <c r="BF889" s="529"/>
      <c r="BG889" s="529"/>
      <c r="BH889" s="529"/>
      <c r="BI889" s="529"/>
      <c r="BJ889" s="529"/>
      <c r="BK889" s="529"/>
      <c r="BL889" s="529"/>
      <c r="BM889" s="529"/>
      <c r="BN889" s="529"/>
      <c r="BO889" s="529"/>
      <c r="BP889" s="529"/>
      <c r="BQ889" s="529"/>
      <c r="BR889" s="529"/>
      <c r="BS889" s="529"/>
      <c r="BT889" s="529"/>
      <c r="BU889" s="529"/>
      <c r="BV889" s="529"/>
      <c r="BW889" s="529"/>
      <c r="BX889" s="529"/>
      <c r="BY889" s="529"/>
      <c r="BZ889" s="529"/>
      <c r="CA889" s="529"/>
      <c r="CB889" s="529"/>
      <c r="CC889" s="529"/>
      <c r="CD889" s="529"/>
      <c r="CE889" s="529"/>
      <c r="CF889" s="529"/>
      <c r="CG889" s="529"/>
      <c r="CH889" s="529"/>
      <c r="CI889" s="529"/>
      <c r="CJ889" s="529"/>
      <c r="CK889" s="529"/>
      <c r="CL889" s="529"/>
      <c r="CM889" s="529"/>
      <c r="CN889" s="529"/>
      <c r="CO889" s="529"/>
      <c r="CP889" s="529"/>
      <c r="CQ889" s="529"/>
    </row>
    <row r="890" spans="1:95" s="70" customFormat="1" outlineLevel="1" x14ac:dyDescent="0.2">
      <c r="A890" s="11">
        <v>210</v>
      </c>
      <c r="B890" s="300"/>
      <c r="C890" s="295"/>
      <c r="D890" s="295"/>
      <c r="E890" s="295"/>
      <c r="F890" s="856" t="s">
        <v>46</v>
      </c>
      <c r="G890" s="857"/>
      <c r="H890" s="857"/>
      <c r="I890" s="857"/>
      <c r="J890" s="857"/>
      <c r="K890" s="857"/>
      <c r="L890" s="858"/>
      <c r="M890" s="408">
        <f t="shared" ref="M890:Q891" si="229">M114</f>
        <v>0</v>
      </c>
      <c r="N890" s="1245"/>
      <c r="O890" s="1392"/>
      <c r="P890" s="1392"/>
      <c r="Q890" s="1392"/>
      <c r="R890" s="1392"/>
      <c r="S890" s="1392"/>
      <c r="T890" s="1392"/>
      <c r="U890" s="1392"/>
      <c r="V890" s="1392"/>
      <c r="W890" s="1392"/>
      <c r="X890" s="1392"/>
      <c r="Y890" s="1392"/>
      <c r="Z890" s="1392"/>
      <c r="AA890" s="1392"/>
      <c r="AB890" s="1392"/>
      <c r="AC890" s="408">
        <f t="shared" si="227"/>
        <v>0</v>
      </c>
      <c r="AD890" s="1766"/>
      <c r="AE890" s="1063"/>
      <c r="AF890" s="831"/>
      <c r="AG890" s="536"/>
      <c r="AH890" s="529"/>
      <c r="AI890" s="529"/>
      <c r="AJ890" s="529"/>
      <c r="AK890" s="529"/>
      <c r="AL890" s="529"/>
      <c r="AM890" s="529"/>
      <c r="AN890" s="529"/>
      <c r="AO890" s="529"/>
      <c r="AP890" s="529"/>
      <c r="AQ890" s="529"/>
      <c r="AR890" s="529"/>
      <c r="AS890" s="529"/>
      <c r="AT890" s="529"/>
      <c r="AU890" s="529"/>
      <c r="AV890" s="529"/>
      <c r="AW890" s="529"/>
      <c r="AX890" s="529"/>
      <c r="AY890" s="529"/>
      <c r="AZ890" s="529"/>
      <c r="BA890" s="529"/>
      <c r="BB890" s="529"/>
      <c r="BC890" s="529"/>
      <c r="BD890" s="529"/>
      <c r="BE890" s="529"/>
      <c r="BF890" s="529"/>
      <c r="BG890" s="529"/>
      <c r="BH890" s="529"/>
      <c r="BI890" s="529"/>
      <c r="BJ890" s="529"/>
      <c r="BK890" s="529"/>
      <c r="BL890" s="529"/>
      <c r="BM890" s="529"/>
      <c r="BN890" s="529"/>
      <c r="BO890" s="529"/>
      <c r="BP890" s="529"/>
      <c r="BQ890" s="529"/>
      <c r="BR890" s="529"/>
      <c r="BS890" s="529"/>
      <c r="BT890" s="529"/>
      <c r="BU890" s="529"/>
      <c r="BV890" s="529"/>
      <c r="BW890" s="529"/>
      <c r="BX890" s="529"/>
      <c r="BY890" s="529"/>
      <c r="BZ890" s="529"/>
      <c r="CA890" s="529"/>
      <c r="CB890" s="529"/>
      <c r="CC890" s="529"/>
      <c r="CD890" s="529"/>
      <c r="CE890" s="529"/>
      <c r="CF890" s="529"/>
      <c r="CG890" s="529"/>
      <c r="CH890" s="529"/>
      <c r="CI890" s="529"/>
      <c r="CJ890" s="529"/>
      <c r="CK890" s="529"/>
      <c r="CL890" s="529"/>
      <c r="CM890" s="529"/>
      <c r="CN890" s="529"/>
      <c r="CO890" s="529"/>
      <c r="CP890" s="529"/>
      <c r="CQ890" s="529"/>
    </row>
    <row r="891" spans="1:95" s="70" customFormat="1" outlineLevel="1" x14ac:dyDescent="0.2">
      <c r="A891" s="11">
        <v>211</v>
      </c>
      <c r="B891" s="300"/>
      <c r="C891" s="295"/>
      <c r="D891" s="295"/>
      <c r="E891" s="295"/>
      <c r="F891" s="859" t="s">
        <v>47</v>
      </c>
      <c r="G891" s="860"/>
      <c r="H891" s="860"/>
      <c r="I891" s="860"/>
      <c r="J891" s="860"/>
      <c r="K891" s="860"/>
      <c r="L891" s="861"/>
      <c r="M891" s="408">
        <f t="shared" si="229"/>
        <v>0</v>
      </c>
      <c r="N891" s="419">
        <f t="shared" si="229"/>
        <v>0</v>
      </c>
      <c r="O891" s="422">
        <f t="shared" si="229"/>
        <v>0</v>
      </c>
      <c r="P891" s="422">
        <f t="shared" si="229"/>
        <v>0</v>
      </c>
      <c r="Q891" s="423">
        <f t="shared" si="229"/>
        <v>0</v>
      </c>
      <c r="R891" s="419">
        <f>IF($AD115="contractuel",R115,SUM($N891:$Q891))</f>
        <v>0</v>
      </c>
      <c r="S891" s="422">
        <f t="shared" ref="S891:AB891" si="230">IF($AD115="contractuel",S115,SUM($N891:$Q891))</f>
        <v>0</v>
      </c>
      <c r="T891" s="422">
        <f t="shared" si="230"/>
        <v>0</v>
      </c>
      <c r="U891" s="422">
        <f t="shared" si="230"/>
        <v>0</v>
      </c>
      <c r="V891" s="422">
        <f t="shared" si="230"/>
        <v>0</v>
      </c>
      <c r="W891" s="422">
        <f t="shared" si="230"/>
        <v>0</v>
      </c>
      <c r="X891" s="422">
        <f t="shared" si="230"/>
        <v>0</v>
      </c>
      <c r="Y891" s="422">
        <f t="shared" si="230"/>
        <v>0</v>
      </c>
      <c r="Z891" s="422">
        <f t="shared" si="230"/>
        <v>0</v>
      </c>
      <c r="AA891" s="422">
        <f t="shared" si="230"/>
        <v>0</v>
      </c>
      <c r="AB891" s="422">
        <f t="shared" si="230"/>
        <v>0</v>
      </c>
      <c r="AC891" s="408">
        <f t="shared" si="227"/>
        <v>0</v>
      </c>
      <c r="AD891" s="1766"/>
      <c r="AE891" s="1063"/>
      <c r="AF891" s="831"/>
      <c r="AG891" s="536"/>
      <c r="AH891" s="529"/>
      <c r="AI891" s="529"/>
      <c r="AJ891" s="529"/>
      <c r="AK891" s="529"/>
      <c r="AL891" s="529"/>
      <c r="AM891" s="529"/>
      <c r="AN891" s="529"/>
      <c r="AO891" s="529"/>
      <c r="AP891" s="529"/>
      <c r="AQ891" s="529"/>
      <c r="AR891" s="529"/>
      <c r="AS891" s="529"/>
      <c r="AT891" s="529"/>
      <c r="AU891" s="529"/>
      <c r="AV891" s="529"/>
      <c r="AW891" s="529"/>
      <c r="AX891" s="529"/>
      <c r="AY891" s="529"/>
      <c r="AZ891" s="529"/>
      <c r="BA891" s="529"/>
      <c r="BB891" s="529"/>
      <c r="BC891" s="529"/>
      <c r="BD891" s="529"/>
      <c r="BE891" s="529"/>
      <c r="BF891" s="529"/>
      <c r="BG891" s="529"/>
      <c r="BH891" s="529"/>
      <c r="BI891" s="529"/>
      <c r="BJ891" s="529"/>
      <c r="BK891" s="529"/>
      <c r="BL891" s="529"/>
      <c r="BM891" s="529"/>
      <c r="BN891" s="529"/>
      <c r="BO891" s="529"/>
      <c r="BP891" s="529"/>
      <c r="BQ891" s="529"/>
      <c r="BR891" s="529"/>
      <c r="BS891" s="529"/>
      <c r="BT891" s="529"/>
      <c r="BU891" s="529"/>
      <c r="BV891" s="529"/>
      <c r="BW891" s="529"/>
      <c r="BX891" s="529"/>
      <c r="BY891" s="529"/>
      <c r="BZ891" s="529"/>
      <c r="CA891" s="529"/>
      <c r="CB891" s="529"/>
      <c r="CC891" s="529"/>
      <c r="CD891" s="529"/>
      <c r="CE891" s="529"/>
      <c r="CF891" s="529"/>
      <c r="CG891" s="529"/>
      <c r="CH891" s="529"/>
      <c r="CI891" s="529"/>
      <c r="CJ891" s="529"/>
      <c r="CK891" s="529"/>
      <c r="CL891" s="529"/>
      <c r="CM891" s="529"/>
      <c r="CN891" s="529"/>
      <c r="CO891" s="529"/>
      <c r="CP891" s="529"/>
      <c r="CQ891" s="529"/>
    </row>
    <row r="892" spans="1:95" s="70" customFormat="1" outlineLevel="1" x14ac:dyDescent="0.2">
      <c r="A892" s="11">
        <v>212</v>
      </c>
      <c r="B892" s="300"/>
      <c r="C892" s="295"/>
      <c r="D892" s="295"/>
      <c r="E892" s="853" t="s">
        <v>48</v>
      </c>
      <c r="F892" s="854"/>
      <c r="G892" s="854"/>
      <c r="H892" s="854"/>
      <c r="I892" s="854"/>
      <c r="J892" s="854"/>
      <c r="K892" s="854"/>
      <c r="L892" s="855"/>
      <c r="M892" s="407">
        <f t="shared" ref="M892:AC892" si="231">SUBTOTAL(9,M893:M894)</f>
        <v>0</v>
      </c>
      <c r="N892" s="410">
        <f t="shared" si="231"/>
        <v>0</v>
      </c>
      <c r="O892" s="414">
        <f t="shared" si="231"/>
        <v>0</v>
      </c>
      <c r="P892" s="413">
        <f t="shared" si="231"/>
        <v>0</v>
      </c>
      <c r="Q892" s="415">
        <f t="shared" si="231"/>
        <v>0</v>
      </c>
      <c r="R892" s="410">
        <f t="shared" si="231"/>
        <v>0</v>
      </c>
      <c r="S892" s="413">
        <f t="shared" si="231"/>
        <v>0</v>
      </c>
      <c r="T892" s="414">
        <f t="shared" si="231"/>
        <v>0</v>
      </c>
      <c r="U892" s="413">
        <f t="shared" si="231"/>
        <v>0</v>
      </c>
      <c r="V892" s="414">
        <f t="shared" si="231"/>
        <v>0</v>
      </c>
      <c r="W892" s="413">
        <f t="shared" si="231"/>
        <v>0</v>
      </c>
      <c r="X892" s="414">
        <f t="shared" si="231"/>
        <v>0</v>
      </c>
      <c r="Y892" s="413">
        <f t="shared" si="231"/>
        <v>0</v>
      </c>
      <c r="Z892" s="414">
        <f t="shared" si="231"/>
        <v>0</v>
      </c>
      <c r="AA892" s="413">
        <f t="shared" si="231"/>
        <v>0</v>
      </c>
      <c r="AB892" s="424">
        <f t="shared" si="231"/>
        <v>0</v>
      </c>
      <c r="AC892" s="407">
        <f t="shared" si="231"/>
        <v>0</v>
      </c>
      <c r="AD892" s="1766"/>
      <c r="AE892" s="1063"/>
      <c r="AF892" s="831"/>
      <c r="AG892" s="536"/>
      <c r="AH892" s="529"/>
      <c r="AI892" s="529"/>
      <c r="AJ892" s="529"/>
      <c r="AK892" s="529"/>
      <c r="AL892" s="529"/>
      <c r="AM892" s="529"/>
      <c r="AN892" s="529"/>
      <c r="AO892" s="529"/>
      <c r="AP892" s="529"/>
      <c r="AQ892" s="529"/>
      <c r="AR892" s="529"/>
      <c r="AS892" s="529"/>
      <c r="AT892" s="529"/>
      <c r="AU892" s="529"/>
      <c r="AV892" s="529"/>
      <c r="AW892" s="529"/>
      <c r="AX892" s="529"/>
      <c r="AY892" s="529"/>
      <c r="AZ892" s="529"/>
      <c r="BA892" s="529"/>
      <c r="BB892" s="529"/>
      <c r="BC892" s="529"/>
      <c r="BD892" s="529"/>
      <c r="BE892" s="529"/>
      <c r="BF892" s="529"/>
      <c r="BG892" s="529"/>
      <c r="BH892" s="529"/>
      <c r="BI892" s="529"/>
      <c r="BJ892" s="529"/>
      <c r="BK892" s="529"/>
      <c r="BL892" s="529"/>
      <c r="BM892" s="529"/>
      <c r="BN892" s="529"/>
      <c r="BO892" s="529"/>
      <c r="BP892" s="529"/>
      <c r="BQ892" s="529"/>
      <c r="BR892" s="529"/>
      <c r="BS892" s="529"/>
      <c r="BT892" s="529"/>
      <c r="BU892" s="529"/>
      <c r="BV892" s="529"/>
      <c r="BW892" s="529"/>
      <c r="BX892" s="529"/>
      <c r="BY892" s="529"/>
      <c r="BZ892" s="529"/>
      <c r="CA892" s="529"/>
      <c r="CB892" s="529"/>
      <c r="CC892" s="529"/>
      <c r="CD892" s="529"/>
      <c r="CE892" s="529"/>
      <c r="CF892" s="529"/>
      <c r="CG892" s="529"/>
      <c r="CH892" s="529"/>
      <c r="CI892" s="529"/>
      <c r="CJ892" s="529"/>
      <c r="CK892" s="529"/>
      <c r="CL892" s="529"/>
      <c r="CM892" s="529"/>
      <c r="CN892" s="529"/>
      <c r="CO892" s="529"/>
      <c r="CP892" s="529"/>
      <c r="CQ892" s="529"/>
    </row>
    <row r="893" spans="1:95" s="70" customFormat="1" outlineLevel="1" x14ac:dyDescent="0.2">
      <c r="A893" s="11">
        <v>213</v>
      </c>
      <c r="B893" s="300"/>
      <c r="C893" s="295"/>
      <c r="D893" s="295"/>
      <c r="E893" s="295"/>
      <c r="F893" s="856" t="s">
        <v>49</v>
      </c>
      <c r="G893" s="857"/>
      <c r="H893" s="857"/>
      <c r="I893" s="857"/>
      <c r="J893" s="857"/>
      <c r="K893" s="857"/>
      <c r="L893" s="858"/>
      <c r="M893" s="408">
        <f t="shared" ref="M893:Q894" si="232">M117</f>
        <v>0</v>
      </c>
      <c r="N893" s="1245"/>
      <c r="O893" s="1246"/>
      <c r="P893" s="1246"/>
      <c r="Q893" s="1246"/>
      <c r="R893" s="1246"/>
      <c r="S893" s="1246"/>
      <c r="T893" s="1246"/>
      <c r="U893" s="1246"/>
      <c r="V893" s="1246"/>
      <c r="W893" s="1246"/>
      <c r="X893" s="1246"/>
      <c r="Y893" s="1246"/>
      <c r="Z893" s="1246"/>
      <c r="AA893" s="1246"/>
      <c r="AB893" s="1246"/>
      <c r="AC893" s="408">
        <f t="shared" si="227"/>
        <v>0</v>
      </c>
      <c r="AD893" s="1766"/>
      <c r="AE893" s="1063"/>
      <c r="AF893" s="831"/>
      <c r="AG893" s="536"/>
      <c r="AH893" s="529"/>
      <c r="AI893" s="529"/>
      <c r="AJ893" s="529"/>
      <c r="AK893" s="529"/>
      <c r="AL893" s="529"/>
      <c r="AM893" s="529"/>
      <c r="AN893" s="529"/>
      <c r="AO893" s="529"/>
      <c r="AP893" s="529"/>
      <c r="AQ893" s="529"/>
      <c r="AR893" s="529"/>
      <c r="AS893" s="529"/>
      <c r="AT893" s="529"/>
      <c r="AU893" s="529"/>
      <c r="AV893" s="529"/>
      <c r="AW893" s="529"/>
      <c r="AX893" s="529"/>
      <c r="AY893" s="529"/>
      <c r="AZ893" s="529"/>
      <c r="BA893" s="529"/>
      <c r="BB893" s="529"/>
      <c r="BC893" s="529"/>
      <c r="BD893" s="529"/>
      <c r="BE893" s="529"/>
      <c r="BF893" s="529"/>
      <c r="BG893" s="529"/>
      <c r="BH893" s="529"/>
      <c r="BI893" s="529"/>
      <c r="BJ893" s="529"/>
      <c r="BK893" s="529"/>
      <c r="BL893" s="529"/>
      <c r="BM893" s="529"/>
      <c r="BN893" s="529"/>
      <c r="BO893" s="529"/>
      <c r="BP893" s="529"/>
      <c r="BQ893" s="529"/>
      <c r="BR893" s="529"/>
      <c r="BS893" s="529"/>
      <c r="BT893" s="529"/>
      <c r="BU893" s="529"/>
      <c r="BV893" s="529"/>
      <c r="BW893" s="529"/>
      <c r="BX893" s="529"/>
      <c r="BY893" s="529"/>
      <c r="BZ893" s="529"/>
      <c r="CA893" s="529"/>
      <c r="CB893" s="529"/>
      <c r="CC893" s="529"/>
      <c r="CD893" s="529"/>
      <c r="CE893" s="529"/>
      <c r="CF893" s="529"/>
      <c r="CG893" s="529"/>
      <c r="CH893" s="529"/>
      <c r="CI893" s="529"/>
      <c r="CJ893" s="529"/>
      <c r="CK893" s="529"/>
      <c r="CL893" s="529"/>
      <c r="CM893" s="529"/>
      <c r="CN893" s="529"/>
      <c r="CO893" s="529"/>
      <c r="CP893" s="529"/>
      <c r="CQ893" s="529"/>
    </row>
    <row r="894" spans="1:95" s="70" customFormat="1" outlineLevel="1" x14ac:dyDescent="0.2">
      <c r="A894" s="11">
        <v>214</v>
      </c>
      <c r="B894" s="300"/>
      <c r="C894" s="295"/>
      <c r="D894" s="295"/>
      <c r="E894" s="295"/>
      <c r="F894" s="859" t="s">
        <v>50</v>
      </c>
      <c r="G894" s="860"/>
      <c r="H894" s="860"/>
      <c r="I894" s="860"/>
      <c r="J894" s="860"/>
      <c r="K894" s="860"/>
      <c r="L894" s="861"/>
      <c r="M894" s="408">
        <f t="shared" si="232"/>
        <v>0</v>
      </c>
      <c r="N894" s="419">
        <f t="shared" si="232"/>
        <v>0</v>
      </c>
      <c r="O894" s="422">
        <f t="shared" si="232"/>
        <v>0</v>
      </c>
      <c r="P894" s="422">
        <f t="shared" si="232"/>
        <v>0</v>
      </c>
      <c r="Q894" s="423">
        <f t="shared" si="232"/>
        <v>0</v>
      </c>
      <c r="R894" s="419">
        <f>IF($AD118="contractuel",R118,SUM($N894:$Q894))</f>
        <v>0</v>
      </c>
      <c r="S894" s="422">
        <f t="shared" ref="S894:AB894" si="233">IF($AD118="contractuel",S118,SUM($N894:$Q894))</f>
        <v>0</v>
      </c>
      <c r="T894" s="422">
        <f t="shared" si="233"/>
        <v>0</v>
      </c>
      <c r="U894" s="422">
        <f t="shared" si="233"/>
        <v>0</v>
      </c>
      <c r="V894" s="422">
        <f t="shared" si="233"/>
        <v>0</v>
      </c>
      <c r="W894" s="422">
        <f t="shared" si="233"/>
        <v>0</v>
      </c>
      <c r="X894" s="422">
        <f t="shared" si="233"/>
        <v>0</v>
      </c>
      <c r="Y894" s="422">
        <f t="shared" si="233"/>
        <v>0</v>
      </c>
      <c r="Z894" s="422">
        <f t="shared" si="233"/>
        <v>0</v>
      </c>
      <c r="AA894" s="422">
        <f t="shared" si="233"/>
        <v>0</v>
      </c>
      <c r="AB894" s="422">
        <f t="shared" si="233"/>
        <v>0</v>
      </c>
      <c r="AC894" s="408">
        <f t="shared" si="227"/>
        <v>0</v>
      </c>
      <c r="AD894" s="1767"/>
      <c r="AE894" s="834"/>
      <c r="AF894" s="834"/>
      <c r="AG894" s="536"/>
      <c r="AH894" s="529"/>
      <c r="AI894" s="529"/>
      <c r="AJ894" s="529"/>
      <c r="AK894" s="529"/>
      <c r="AL894" s="529"/>
      <c r="AM894" s="529"/>
      <c r="AN894" s="529"/>
      <c r="AO894" s="529"/>
      <c r="AP894" s="529"/>
      <c r="AQ894" s="529"/>
      <c r="AR894" s="529"/>
      <c r="AS894" s="529"/>
      <c r="AT894" s="529"/>
      <c r="AU894" s="529"/>
      <c r="AV894" s="529"/>
      <c r="AW894" s="529"/>
      <c r="AX894" s="529"/>
      <c r="AY894" s="529"/>
      <c r="AZ894" s="529"/>
      <c r="BA894" s="529"/>
      <c r="BB894" s="529"/>
      <c r="BC894" s="529"/>
      <c r="BD894" s="529"/>
      <c r="BE894" s="529"/>
      <c r="BF894" s="529"/>
      <c r="BG894" s="529"/>
      <c r="BH894" s="529"/>
      <c r="BI894" s="529"/>
      <c r="BJ894" s="529"/>
      <c r="BK894" s="529"/>
      <c r="BL894" s="529"/>
      <c r="BM894" s="529"/>
      <c r="BN894" s="529"/>
      <c r="BO894" s="529"/>
      <c r="BP894" s="529"/>
      <c r="BQ894" s="529"/>
      <c r="BR894" s="529"/>
      <c r="BS894" s="529"/>
      <c r="BT894" s="529"/>
      <c r="BU894" s="529"/>
      <c r="BV894" s="529"/>
      <c r="BW894" s="529"/>
      <c r="BX894" s="529"/>
      <c r="BY894" s="529"/>
      <c r="BZ894" s="529"/>
      <c r="CA894" s="529"/>
      <c r="CB894" s="529"/>
      <c r="CC894" s="529"/>
      <c r="CD894" s="529"/>
      <c r="CE894" s="529"/>
      <c r="CF894" s="529"/>
      <c r="CG894" s="529"/>
      <c r="CH894" s="529"/>
      <c r="CI894" s="529"/>
      <c r="CJ894" s="529"/>
      <c r="CK894" s="529"/>
      <c r="CL894" s="529"/>
      <c r="CM894" s="529"/>
      <c r="CN894" s="529"/>
      <c r="CO894" s="529"/>
      <c r="CP894" s="529"/>
      <c r="CQ894" s="529"/>
    </row>
    <row r="895" spans="1:95" s="70" customFormat="1" outlineLevel="1" x14ac:dyDescent="0.2">
      <c r="A895" s="11">
        <v>215</v>
      </c>
      <c r="B895" s="300"/>
      <c r="C895" s="295"/>
      <c r="D895" s="844" t="s">
        <v>51</v>
      </c>
      <c r="E895" s="845"/>
      <c r="F895" s="845"/>
      <c r="G895" s="845"/>
      <c r="H895" s="845"/>
      <c r="I895" s="845"/>
      <c r="J895" s="845"/>
      <c r="K895" s="845"/>
      <c r="L895" s="846"/>
      <c r="M895" s="407">
        <f>SUBTOTAL(9,M896:M898)</f>
        <v>0</v>
      </c>
      <c r="N895" s="410">
        <f t="shared" ref="N895:AC895" si="234">SUBTOTAL(9,N896:N898)</f>
        <v>0</v>
      </c>
      <c r="O895" s="414">
        <f t="shared" si="234"/>
        <v>0</v>
      </c>
      <c r="P895" s="413">
        <f t="shared" si="234"/>
        <v>0</v>
      </c>
      <c r="Q895" s="415">
        <f t="shared" si="234"/>
        <v>0</v>
      </c>
      <c r="R895" s="410">
        <f t="shared" si="234"/>
        <v>0</v>
      </c>
      <c r="S895" s="413">
        <f t="shared" si="234"/>
        <v>0</v>
      </c>
      <c r="T895" s="414">
        <f t="shared" si="234"/>
        <v>0</v>
      </c>
      <c r="U895" s="413">
        <f t="shared" si="234"/>
        <v>0</v>
      </c>
      <c r="V895" s="414">
        <f t="shared" si="234"/>
        <v>0</v>
      </c>
      <c r="W895" s="413">
        <f t="shared" si="234"/>
        <v>0</v>
      </c>
      <c r="X895" s="414">
        <f t="shared" si="234"/>
        <v>0</v>
      </c>
      <c r="Y895" s="413">
        <f t="shared" si="234"/>
        <v>0</v>
      </c>
      <c r="Z895" s="414">
        <f t="shared" si="234"/>
        <v>0</v>
      </c>
      <c r="AA895" s="413">
        <f t="shared" si="234"/>
        <v>0</v>
      </c>
      <c r="AB895" s="424">
        <f t="shared" si="234"/>
        <v>0</v>
      </c>
      <c r="AC895" s="407">
        <f t="shared" si="234"/>
        <v>0</v>
      </c>
      <c r="AD895" s="1592"/>
      <c r="AE895" s="1593"/>
      <c r="AF895" s="1593"/>
      <c r="AG895" s="536"/>
      <c r="AH895" s="529"/>
      <c r="AI895" s="529"/>
      <c r="AJ895" s="529"/>
      <c r="AK895" s="529"/>
      <c r="AL895" s="529"/>
      <c r="AM895" s="529"/>
      <c r="AN895" s="529"/>
      <c r="AO895" s="529"/>
      <c r="AP895" s="529"/>
      <c r="AQ895" s="529"/>
      <c r="AR895" s="529"/>
      <c r="AS895" s="529"/>
      <c r="AT895" s="529"/>
      <c r="AU895" s="529"/>
      <c r="AV895" s="529"/>
      <c r="AW895" s="529"/>
      <c r="AX895" s="529"/>
      <c r="AY895" s="529"/>
      <c r="AZ895" s="529"/>
      <c r="BA895" s="529"/>
      <c r="BB895" s="529"/>
      <c r="BC895" s="529"/>
      <c r="BD895" s="529"/>
      <c r="BE895" s="529"/>
      <c r="BF895" s="529"/>
      <c r="BG895" s="529"/>
      <c r="BH895" s="529"/>
      <c r="BI895" s="529"/>
      <c r="BJ895" s="529"/>
      <c r="BK895" s="529"/>
      <c r="BL895" s="529"/>
      <c r="BM895" s="529"/>
      <c r="BN895" s="529"/>
      <c r="BO895" s="529"/>
      <c r="BP895" s="529"/>
      <c r="BQ895" s="529"/>
      <c r="BR895" s="529"/>
      <c r="BS895" s="529"/>
      <c r="BT895" s="529"/>
      <c r="BU895" s="529"/>
      <c r="BV895" s="529"/>
      <c r="BW895" s="529"/>
      <c r="BX895" s="529"/>
      <c r="BY895" s="529"/>
      <c r="BZ895" s="529"/>
      <c r="CA895" s="529"/>
      <c r="CB895" s="529"/>
      <c r="CC895" s="529"/>
      <c r="CD895" s="529"/>
      <c r="CE895" s="529"/>
      <c r="CF895" s="529"/>
      <c r="CG895" s="529"/>
      <c r="CH895" s="529"/>
      <c r="CI895" s="529"/>
      <c r="CJ895" s="529"/>
      <c r="CK895" s="529"/>
      <c r="CL895" s="529"/>
      <c r="CM895" s="529"/>
      <c r="CN895" s="529"/>
      <c r="CO895" s="529"/>
      <c r="CP895" s="529"/>
      <c r="CQ895" s="529"/>
    </row>
    <row r="896" spans="1:95" s="70" customFormat="1" outlineLevel="1" x14ac:dyDescent="0.2">
      <c r="A896" s="11">
        <v>216</v>
      </c>
      <c r="B896" s="300"/>
      <c r="C896" s="295"/>
      <c r="D896" s="295"/>
      <c r="E896" s="295"/>
      <c r="F896" s="856" t="s">
        <v>52</v>
      </c>
      <c r="G896" s="857"/>
      <c r="H896" s="857"/>
      <c r="I896" s="857"/>
      <c r="J896" s="857"/>
      <c r="K896" s="857"/>
      <c r="L896" s="858"/>
      <c r="M896" s="408">
        <f t="shared" ref="M896:AB898" si="235">M120</f>
        <v>0</v>
      </c>
      <c r="N896" s="419">
        <f t="shared" si="235"/>
        <v>0</v>
      </c>
      <c r="O896" s="422">
        <f t="shared" si="235"/>
        <v>0</v>
      </c>
      <c r="P896" s="422">
        <f t="shared" si="235"/>
        <v>0</v>
      </c>
      <c r="Q896" s="423">
        <f t="shared" si="235"/>
        <v>0</v>
      </c>
      <c r="R896" s="419">
        <f t="shared" si="235"/>
        <v>0</v>
      </c>
      <c r="S896" s="422">
        <f t="shared" si="235"/>
        <v>0</v>
      </c>
      <c r="T896" s="422">
        <f t="shared" si="235"/>
        <v>0</v>
      </c>
      <c r="U896" s="422">
        <f t="shared" si="235"/>
        <v>0</v>
      </c>
      <c r="V896" s="422">
        <f t="shared" si="235"/>
        <v>0</v>
      </c>
      <c r="W896" s="422">
        <f t="shared" si="235"/>
        <v>0</v>
      </c>
      <c r="X896" s="422">
        <f t="shared" si="235"/>
        <v>0</v>
      </c>
      <c r="Y896" s="422">
        <f t="shared" si="235"/>
        <v>0</v>
      </c>
      <c r="Z896" s="422">
        <f t="shared" si="235"/>
        <v>0</v>
      </c>
      <c r="AA896" s="422">
        <f t="shared" si="235"/>
        <v>0</v>
      </c>
      <c r="AB896" s="422">
        <f t="shared" si="235"/>
        <v>0</v>
      </c>
      <c r="AC896" s="408">
        <f t="shared" si="227"/>
        <v>0</v>
      </c>
      <c r="AD896" s="1808"/>
      <c r="AE896" s="828"/>
      <c r="AF896" s="828"/>
      <c r="AG896" s="536"/>
      <c r="AH896" s="529"/>
      <c r="AI896" s="529"/>
      <c r="AJ896" s="529"/>
      <c r="AK896" s="529"/>
      <c r="AL896" s="529"/>
      <c r="AM896" s="529"/>
      <c r="AN896" s="529"/>
      <c r="AO896" s="529"/>
      <c r="AP896" s="529"/>
      <c r="AQ896" s="529"/>
      <c r="AR896" s="529"/>
      <c r="AS896" s="529"/>
      <c r="AT896" s="529"/>
      <c r="AU896" s="529"/>
      <c r="AV896" s="529"/>
      <c r="AW896" s="529"/>
      <c r="AX896" s="529"/>
      <c r="AY896" s="529"/>
      <c r="AZ896" s="529"/>
      <c r="BA896" s="529"/>
      <c r="BB896" s="529"/>
      <c r="BC896" s="529"/>
      <c r="BD896" s="529"/>
      <c r="BE896" s="529"/>
      <c r="BF896" s="529"/>
      <c r="BG896" s="529"/>
      <c r="BH896" s="529"/>
      <c r="BI896" s="529"/>
      <c r="BJ896" s="529"/>
      <c r="BK896" s="529"/>
      <c r="BL896" s="529"/>
      <c r="BM896" s="529"/>
      <c r="BN896" s="529"/>
      <c r="BO896" s="529"/>
      <c r="BP896" s="529"/>
      <c r="BQ896" s="529"/>
      <c r="BR896" s="529"/>
      <c r="BS896" s="529"/>
      <c r="BT896" s="529"/>
      <c r="BU896" s="529"/>
      <c r="BV896" s="529"/>
      <c r="BW896" s="529"/>
      <c r="BX896" s="529"/>
      <c r="BY896" s="529"/>
      <c r="BZ896" s="529"/>
      <c r="CA896" s="529"/>
      <c r="CB896" s="529"/>
      <c r="CC896" s="529"/>
      <c r="CD896" s="529"/>
      <c r="CE896" s="529"/>
      <c r="CF896" s="529"/>
      <c r="CG896" s="529"/>
      <c r="CH896" s="529"/>
      <c r="CI896" s="529"/>
      <c r="CJ896" s="529"/>
      <c r="CK896" s="529"/>
      <c r="CL896" s="529"/>
      <c r="CM896" s="529"/>
      <c r="CN896" s="529"/>
      <c r="CO896" s="529"/>
      <c r="CP896" s="529"/>
      <c r="CQ896" s="529"/>
    </row>
    <row r="897" spans="1:95" s="70" customFormat="1" outlineLevel="1" x14ac:dyDescent="0.2">
      <c r="A897" s="11">
        <v>217</v>
      </c>
      <c r="B897" s="300"/>
      <c r="C897" s="295"/>
      <c r="D897" s="295"/>
      <c r="E897" s="295"/>
      <c r="F897" s="915" t="s">
        <v>55</v>
      </c>
      <c r="G897" s="916"/>
      <c r="H897" s="916"/>
      <c r="I897" s="916"/>
      <c r="J897" s="916"/>
      <c r="K897" s="916"/>
      <c r="L897" s="917"/>
      <c r="M897" s="408">
        <f t="shared" si="235"/>
        <v>0</v>
      </c>
      <c r="N897" s="419">
        <f t="shared" si="235"/>
        <v>0</v>
      </c>
      <c r="O897" s="422">
        <f t="shared" si="235"/>
        <v>0</v>
      </c>
      <c r="P897" s="422">
        <f t="shared" si="235"/>
        <v>0</v>
      </c>
      <c r="Q897" s="423">
        <f t="shared" si="235"/>
        <v>0</v>
      </c>
      <c r="R897" s="419">
        <f t="shared" si="235"/>
        <v>0</v>
      </c>
      <c r="S897" s="422">
        <f t="shared" si="235"/>
        <v>0</v>
      </c>
      <c r="T897" s="422">
        <f t="shared" si="235"/>
        <v>0</v>
      </c>
      <c r="U897" s="422">
        <f t="shared" si="235"/>
        <v>0</v>
      </c>
      <c r="V897" s="422">
        <f t="shared" si="235"/>
        <v>0</v>
      </c>
      <c r="W897" s="422">
        <f t="shared" si="235"/>
        <v>0</v>
      </c>
      <c r="X897" s="422">
        <f t="shared" si="235"/>
        <v>0</v>
      </c>
      <c r="Y897" s="422">
        <f t="shared" si="235"/>
        <v>0</v>
      </c>
      <c r="Z897" s="422">
        <f t="shared" si="235"/>
        <v>0</v>
      </c>
      <c r="AA897" s="422">
        <f t="shared" si="235"/>
        <v>0</v>
      </c>
      <c r="AB897" s="422">
        <f t="shared" si="235"/>
        <v>0</v>
      </c>
      <c r="AC897" s="408">
        <f t="shared" si="227"/>
        <v>0</v>
      </c>
      <c r="AD897" s="1766"/>
      <c r="AE897" s="1063"/>
      <c r="AF897" s="831"/>
      <c r="AG897" s="536"/>
      <c r="AH897" s="529"/>
      <c r="AI897" s="529"/>
      <c r="AJ897" s="529"/>
      <c r="AK897" s="529"/>
      <c r="AL897" s="529"/>
      <c r="AM897" s="529"/>
      <c r="AN897" s="529"/>
      <c r="AO897" s="529"/>
      <c r="AP897" s="529"/>
      <c r="AQ897" s="529"/>
      <c r="AR897" s="529"/>
      <c r="AS897" s="529"/>
      <c r="AT897" s="529"/>
      <c r="AU897" s="529"/>
      <c r="AV897" s="529"/>
      <c r="AW897" s="529"/>
      <c r="AX897" s="529"/>
      <c r="AY897" s="529"/>
      <c r="AZ897" s="529"/>
      <c r="BA897" s="529"/>
      <c r="BB897" s="529"/>
      <c r="BC897" s="529"/>
      <c r="BD897" s="529"/>
      <c r="BE897" s="529"/>
      <c r="BF897" s="529"/>
      <c r="BG897" s="529"/>
      <c r="BH897" s="529"/>
      <c r="BI897" s="529"/>
      <c r="BJ897" s="529"/>
      <c r="BK897" s="529"/>
      <c r="BL897" s="529"/>
      <c r="BM897" s="529"/>
      <c r="BN897" s="529"/>
      <c r="BO897" s="529"/>
      <c r="BP897" s="529"/>
      <c r="BQ897" s="529"/>
      <c r="BR897" s="529"/>
      <c r="BS897" s="529"/>
      <c r="BT897" s="529"/>
      <c r="BU897" s="529"/>
      <c r="BV897" s="529"/>
      <c r="BW897" s="529"/>
      <c r="BX897" s="529"/>
      <c r="BY897" s="529"/>
      <c r="BZ897" s="529"/>
      <c r="CA897" s="529"/>
      <c r="CB897" s="529"/>
      <c r="CC897" s="529"/>
      <c r="CD897" s="529"/>
      <c r="CE897" s="529"/>
      <c r="CF897" s="529"/>
      <c r="CG897" s="529"/>
      <c r="CH897" s="529"/>
      <c r="CI897" s="529"/>
      <c r="CJ897" s="529"/>
      <c r="CK897" s="529"/>
      <c r="CL897" s="529"/>
      <c r="CM897" s="529"/>
      <c r="CN897" s="529"/>
      <c r="CO897" s="529"/>
      <c r="CP897" s="529"/>
      <c r="CQ897" s="529"/>
    </row>
    <row r="898" spans="1:95" s="70" customFormat="1" outlineLevel="1" x14ac:dyDescent="0.2">
      <c r="A898" s="11">
        <v>218</v>
      </c>
      <c r="B898" s="300"/>
      <c r="C898" s="295"/>
      <c r="D898" s="295"/>
      <c r="E898" s="295"/>
      <c r="F898" s="859" t="s">
        <v>56</v>
      </c>
      <c r="G898" s="860"/>
      <c r="H898" s="860"/>
      <c r="I898" s="860"/>
      <c r="J898" s="860"/>
      <c r="K898" s="860"/>
      <c r="L898" s="861"/>
      <c r="M898" s="408">
        <f t="shared" si="235"/>
        <v>0</v>
      </c>
      <c r="N898" s="1062"/>
      <c r="O898" s="1246"/>
      <c r="P898" s="1246"/>
      <c r="Q898" s="1246"/>
      <c r="R898" s="1246"/>
      <c r="S898" s="1246"/>
      <c r="T898" s="1246"/>
      <c r="U898" s="1246"/>
      <c r="V898" s="1246"/>
      <c r="W898" s="1246"/>
      <c r="X898" s="1246"/>
      <c r="Y898" s="1246"/>
      <c r="Z898" s="1246"/>
      <c r="AA898" s="1246"/>
      <c r="AB898" s="1246"/>
      <c r="AC898" s="408">
        <f t="shared" si="227"/>
        <v>0</v>
      </c>
      <c r="AD898" s="1767"/>
      <c r="AE898" s="834"/>
      <c r="AF898" s="834"/>
      <c r="AG898" s="536"/>
      <c r="AH898" s="529"/>
      <c r="AI898" s="529"/>
      <c r="AJ898" s="529"/>
      <c r="AK898" s="529"/>
      <c r="AL898" s="529"/>
      <c r="AM898" s="529"/>
      <c r="AN898" s="529"/>
      <c r="AO898" s="529"/>
      <c r="AP898" s="529"/>
      <c r="AQ898" s="529"/>
      <c r="AR898" s="529"/>
      <c r="AS898" s="529"/>
      <c r="AT898" s="529"/>
      <c r="AU898" s="529"/>
      <c r="AV898" s="529"/>
      <c r="AW898" s="529"/>
      <c r="AX898" s="529"/>
      <c r="AY898" s="529"/>
      <c r="AZ898" s="529"/>
      <c r="BA898" s="529"/>
      <c r="BB898" s="529"/>
      <c r="BC898" s="529"/>
      <c r="BD898" s="529"/>
      <c r="BE898" s="529"/>
      <c r="BF898" s="529"/>
      <c r="BG898" s="529"/>
      <c r="BH898" s="529"/>
      <c r="BI898" s="529"/>
      <c r="BJ898" s="529"/>
      <c r="BK898" s="529"/>
      <c r="BL898" s="529"/>
      <c r="BM898" s="529"/>
      <c r="BN898" s="529"/>
      <c r="BO898" s="529"/>
      <c r="BP898" s="529"/>
      <c r="BQ898" s="529"/>
      <c r="BR898" s="529"/>
      <c r="BS898" s="529"/>
      <c r="BT898" s="529"/>
      <c r="BU898" s="529"/>
      <c r="BV898" s="529"/>
      <c r="BW898" s="529"/>
      <c r="BX898" s="529"/>
      <c r="BY898" s="529"/>
      <c r="BZ898" s="529"/>
      <c r="CA898" s="529"/>
      <c r="CB898" s="529"/>
      <c r="CC898" s="529"/>
      <c r="CD898" s="529"/>
      <c r="CE898" s="529"/>
      <c r="CF898" s="529"/>
      <c r="CG898" s="529"/>
      <c r="CH898" s="529"/>
      <c r="CI898" s="529"/>
      <c r="CJ898" s="529"/>
      <c r="CK898" s="529"/>
      <c r="CL898" s="529"/>
      <c r="CM898" s="529"/>
      <c r="CN898" s="529"/>
      <c r="CO898" s="529"/>
      <c r="CP898" s="529"/>
      <c r="CQ898" s="529"/>
    </row>
    <row r="899" spans="1:95" s="70" customFormat="1" outlineLevel="1" x14ac:dyDescent="0.2">
      <c r="A899" s="11">
        <v>219</v>
      </c>
      <c r="B899" s="300"/>
      <c r="C899" s="295"/>
      <c r="D899" s="844" t="s">
        <v>53</v>
      </c>
      <c r="E899" s="845"/>
      <c r="F899" s="845"/>
      <c r="G899" s="845"/>
      <c r="H899" s="845"/>
      <c r="I899" s="845"/>
      <c r="J899" s="845"/>
      <c r="K899" s="845"/>
      <c r="L899" s="846"/>
      <c r="M899" s="407">
        <f>SUBTOTAL(9,M900:M902)</f>
        <v>0</v>
      </c>
      <c r="N899" s="410">
        <f t="shared" ref="N899:AC899" si="236">SUBTOTAL(9,N900:N902)</f>
        <v>0</v>
      </c>
      <c r="O899" s="414">
        <f t="shared" si="236"/>
        <v>0</v>
      </c>
      <c r="P899" s="413">
        <f t="shared" si="236"/>
        <v>0</v>
      </c>
      <c r="Q899" s="415">
        <f t="shared" si="236"/>
        <v>0</v>
      </c>
      <c r="R899" s="410">
        <f t="shared" si="236"/>
        <v>0</v>
      </c>
      <c r="S899" s="413">
        <f t="shared" si="236"/>
        <v>0</v>
      </c>
      <c r="T899" s="414">
        <f t="shared" si="236"/>
        <v>0</v>
      </c>
      <c r="U899" s="413">
        <f t="shared" si="236"/>
        <v>0</v>
      </c>
      <c r="V899" s="414">
        <f t="shared" si="236"/>
        <v>0</v>
      </c>
      <c r="W899" s="413">
        <f t="shared" si="236"/>
        <v>0</v>
      </c>
      <c r="X899" s="414">
        <f t="shared" si="236"/>
        <v>0</v>
      </c>
      <c r="Y899" s="413">
        <f t="shared" si="236"/>
        <v>0</v>
      </c>
      <c r="Z899" s="414">
        <f t="shared" si="236"/>
        <v>0</v>
      </c>
      <c r="AA899" s="413">
        <f t="shared" si="236"/>
        <v>0</v>
      </c>
      <c r="AB899" s="424">
        <f t="shared" si="236"/>
        <v>0</v>
      </c>
      <c r="AC899" s="407">
        <f t="shared" si="236"/>
        <v>0</v>
      </c>
      <c r="AD899" s="1592"/>
      <c r="AE899" s="1593"/>
      <c r="AF899" s="1593"/>
      <c r="AG899" s="536"/>
      <c r="AH899" s="529"/>
      <c r="AI899" s="529"/>
      <c r="AJ899" s="529"/>
      <c r="AK899" s="529"/>
      <c r="AL899" s="529"/>
      <c r="AM899" s="529"/>
      <c r="AN899" s="529"/>
      <c r="AO899" s="529"/>
      <c r="AP899" s="529"/>
      <c r="AQ899" s="529"/>
      <c r="AR899" s="529"/>
      <c r="AS899" s="529"/>
      <c r="AT899" s="529"/>
      <c r="AU899" s="529"/>
      <c r="AV899" s="529"/>
      <c r="AW899" s="529"/>
      <c r="AX899" s="529"/>
      <c r="AY899" s="529"/>
      <c r="AZ899" s="529"/>
      <c r="BA899" s="529"/>
      <c r="BB899" s="529"/>
      <c r="BC899" s="529"/>
      <c r="BD899" s="529"/>
      <c r="BE899" s="529"/>
      <c r="BF899" s="529"/>
      <c r="BG899" s="529"/>
      <c r="BH899" s="529"/>
      <c r="BI899" s="529"/>
      <c r="BJ899" s="529"/>
      <c r="BK899" s="529"/>
      <c r="BL899" s="529"/>
      <c r="BM899" s="529"/>
      <c r="BN899" s="529"/>
      <c r="BO899" s="529"/>
      <c r="BP899" s="529"/>
      <c r="BQ899" s="529"/>
      <c r="BR899" s="529"/>
      <c r="BS899" s="529"/>
      <c r="BT899" s="529"/>
      <c r="BU899" s="529"/>
      <c r="BV899" s="529"/>
      <c r="BW899" s="529"/>
      <c r="BX899" s="529"/>
      <c r="BY899" s="529"/>
      <c r="BZ899" s="529"/>
      <c r="CA899" s="529"/>
      <c r="CB899" s="529"/>
      <c r="CC899" s="529"/>
      <c r="CD899" s="529"/>
      <c r="CE899" s="529"/>
      <c r="CF899" s="529"/>
      <c r="CG899" s="529"/>
      <c r="CH899" s="529"/>
      <c r="CI899" s="529"/>
      <c r="CJ899" s="529"/>
      <c r="CK899" s="529"/>
      <c r="CL899" s="529"/>
      <c r="CM899" s="529"/>
      <c r="CN899" s="529"/>
      <c r="CO899" s="529"/>
      <c r="CP899" s="529"/>
      <c r="CQ899" s="529"/>
    </row>
    <row r="900" spans="1:95" s="70" customFormat="1" outlineLevel="1" x14ac:dyDescent="0.2">
      <c r="A900" s="11">
        <v>220</v>
      </c>
      <c r="B900" s="300"/>
      <c r="C900" s="295"/>
      <c r="D900" s="295"/>
      <c r="E900" s="295"/>
      <c r="F900" s="856" t="s">
        <v>54</v>
      </c>
      <c r="G900" s="857"/>
      <c r="H900" s="857"/>
      <c r="I900" s="857"/>
      <c r="J900" s="857"/>
      <c r="K900" s="857"/>
      <c r="L900" s="858"/>
      <c r="M900" s="408">
        <f t="shared" ref="M900:AB902" si="237">M124</f>
        <v>0</v>
      </c>
      <c r="N900" s="419">
        <f t="shared" si="237"/>
        <v>0</v>
      </c>
      <c r="O900" s="422">
        <f t="shared" si="237"/>
        <v>0</v>
      </c>
      <c r="P900" s="422">
        <f t="shared" si="237"/>
        <v>0</v>
      </c>
      <c r="Q900" s="423">
        <f t="shared" si="237"/>
        <v>0</v>
      </c>
      <c r="R900" s="419">
        <f t="shared" si="237"/>
        <v>0</v>
      </c>
      <c r="S900" s="422">
        <f t="shared" si="237"/>
        <v>0</v>
      </c>
      <c r="T900" s="422">
        <f t="shared" si="237"/>
        <v>0</v>
      </c>
      <c r="U900" s="422">
        <f t="shared" si="237"/>
        <v>0</v>
      </c>
      <c r="V900" s="422">
        <f t="shared" si="237"/>
        <v>0</v>
      </c>
      <c r="W900" s="422">
        <f t="shared" si="237"/>
        <v>0</v>
      </c>
      <c r="X900" s="422">
        <f t="shared" si="237"/>
        <v>0</v>
      </c>
      <c r="Y900" s="422">
        <f t="shared" si="237"/>
        <v>0</v>
      </c>
      <c r="Z900" s="422">
        <f t="shared" si="237"/>
        <v>0</v>
      </c>
      <c r="AA900" s="422">
        <f t="shared" si="237"/>
        <v>0</v>
      </c>
      <c r="AB900" s="422">
        <f t="shared" si="237"/>
        <v>0</v>
      </c>
      <c r="AC900" s="408">
        <f t="shared" si="227"/>
        <v>0</v>
      </c>
      <c r="AD900" s="1808"/>
      <c r="AE900" s="828"/>
      <c r="AF900" s="828"/>
      <c r="AG900" s="536"/>
      <c r="AH900" s="529"/>
      <c r="AI900" s="529"/>
      <c r="AJ900" s="529"/>
      <c r="AK900" s="529"/>
      <c r="AL900" s="529"/>
      <c r="AM900" s="529"/>
      <c r="AN900" s="529"/>
      <c r="AO900" s="529"/>
      <c r="AP900" s="529"/>
      <c r="AQ900" s="529"/>
      <c r="AR900" s="529"/>
      <c r="AS900" s="529"/>
      <c r="AT900" s="529"/>
      <c r="AU900" s="529"/>
      <c r="AV900" s="529"/>
      <c r="AW900" s="529"/>
      <c r="AX900" s="529"/>
      <c r="AY900" s="529"/>
      <c r="AZ900" s="529"/>
      <c r="BA900" s="529"/>
      <c r="BB900" s="529"/>
      <c r="BC900" s="529"/>
      <c r="BD900" s="529"/>
      <c r="BE900" s="529"/>
      <c r="BF900" s="529"/>
      <c r="BG900" s="529"/>
      <c r="BH900" s="529"/>
      <c r="BI900" s="529"/>
      <c r="BJ900" s="529"/>
      <c r="BK900" s="529"/>
      <c r="BL900" s="529"/>
      <c r="BM900" s="529"/>
      <c r="BN900" s="529"/>
      <c r="BO900" s="529"/>
      <c r="BP900" s="529"/>
      <c r="BQ900" s="529"/>
      <c r="BR900" s="529"/>
      <c r="BS900" s="529"/>
      <c r="BT900" s="529"/>
      <c r="BU900" s="529"/>
      <c r="BV900" s="529"/>
      <c r="BW900" s="529"/>
      <c r="BX900" s="529"/>
      <c r="BY900" s="529"/>
      <c r="BZ900" s="529"/>
      <c r="CA900" s="529"/>
      <c r="CB900" s="529"/>
      <c r="CC900" s="529"/>
      <c r="CD900" s="529"/>
      <c r="CE900" s="529"/>
      <c r="CF900" s="529"/>
      <c r="CG900" s="529"/>
      <c r="CH900" s="529"/>
      <c r="CI900" s="529"/>
      <c r="CJ900" s="529"/>
      <c r="CK900" s="529"/>
      <c r="CL900" s="529"/>
      <c r="CM900" s="529"/>
      <c r="CN900" s="529"/>
      <c r="CO900" s="529"/>
      <c r="CP900" s="529"/>
      <c r="CQ900" s="529"/>
    </row>
    <row r="901" spans="1:95" s="70" customFormat="1" outlineLevel="1" x14ac:dyDescent="0.2">
      <c r="A901" s="11">
        <v>221</v>
      </c>
      <c r="B901" s="300"/>
      <c r="C901" s="295"/>
      <c r="D901" s="295"/>
      <c r="E901" s="295"/>
      <c r="F901" s="915" t="s">
        <v>57</v>
      </c>
      <c r="G901" s="916"/>
      <c r="H901" s="916"/>
      <c r="I901" s="916"/>
      <c r="J901" s="916"/>
      <c r="K901" s="916"/>
      <c r="L901" s="917"/>
      <c r="M901" s="408">
        <f t="shared" si="237"/>
        <v>0</v>
      </c>
      <c r="N901" s="419">
        <f t="shared" si="237"/>
        <v>0</v>
      </c>
      <c r="O901" s="422">
        <f t="shared" si="237"/>
        <v>0</v>
      </c>
      <c r="P901" s="422">
        <f t="shared" si="237"/>
        <v>0</v>
      </c>
      <c r="Q901" s="423">
        <f t="shared" si="237"/>
        <v>0</v>
      </c>
      <c r="R901" s="419">
        <f t="shared" si="237"/>
        <v>0</v>
      </c>
      <c r="S901" s="422">
        <f t="shared" si="237"/>
        <v>0</v>
      </c>
      <c r="T901" s="422">
        <f t="shared" si="237"/>
        <v>0</v>
      </c>
      <c r="U901" s="422">
        <f t="shared" si="237"/>
        <v>0</v>
      </c>
      <c r="V901" s="422">
        <f t="shared" si="237"/>
        <v>0</v>
      </c>
      <c r="W901" s="422">
        <f t="shared" si="237"/>
        <v>0</v>
      </c>
      <c r="X901" s="422">
        <f t="shared" si="237"/>
        <v>0</v>
      </c>
      <c r="Y901" s="422">
        <f t="shared" si="237"/>
        <v>0</v>
      </c>
      <c r="Z901" s="422">
        <f t="shared" si="237"/>
        <v>0</v>
      </c>
      <c r="AA901" s="422">
        <f t="shared" si="237"/>
        <v>0</v>
      </c>
      <c r="AB901" s="422">
        <f t="shared" si="237"/>
        <v>0</v>
      </c>
      <c r="AC901" s="408">
        <f t="shared" si="227"/>
        <v>0</v>
      </c>
      <c r="AD901" s="1766"/>
      <c r="AE901" s="1063"/>
      <c r="AF901" s="831"/>
      <c r="AG901" s="536"/>
      <c r="AH901" s="529"/>
      <c r="AI901" s="529"/>
      <c r="AJ901" s="529"/>
      <c r="AK901" s="529"/>
      <c r="AL901" s="529"/>
      <c r="AM901" s="529"/>
      <c r="AN901" s="529"/>
      <c r="AO901" s="529"/>
      <c r="AP901" s="529"/>
      <c r="AQ901" s="529"/>
      <c r="AR901" s="529"/>
      <c r="AS901" s="529"/>
      <c r="AT901" s="529"/>
      <c r="AU901" s="529"/>
      <c r="AV901" s="529"/>
      <c r="AW901" s="529"/>
      <c r="AX901" s="529"/>
      <c r="AY901" s="529"/>
      <c r="AZ901" s="529"/>
      <c r="BA901" s="529"/>
      <c r="BB901" s="529"/>
      <c r="BC901" s="529"/>
      <c r="BD901" s="529"/>
      <c r="BE901" s="529"/>
      <c r="BF901" s="529"/>
      <c r="BG901" s="529"/>
      <c r="BH901" s="529"/>
      <c r="BI901" s="529"/>
      <c r="BJ901" s="529"/>
      <c r="BK901" s="529"/>
      <c r="BL901" s="529"/>
      <c r="BM901" s="529"/>
      <c r="BN901" s="529"/>
      <c r="BO901" s="529"/>
      <c r="BP901" s="529"/>
      <c r="BQ901" s="529"/>
      <c r="BR901" s="529"/>
      <c r="BS901" s="529"/>
      <c r="BT901" s="529"/>
      <c r="BU901" s="529"/>
      <c r="BV901" s="529"/>
      <c r="BW901" s="529"/>
      <c r="BX901" s="529"/>
      <c r="BY901" s="529"/>
      <c r="BZ901" s="529"/>
      <c r="CA901" s="529"/>
      <c r="CB901" s="529"/>
      <c r="CC901" s="529"/>
      <c r="CD901" s="529"/>
      <c r="CE901" s="529"/>
      <c r="CF901" s="529"/>
      <c r="CG901" s="529"/>
      <c r="CH901" s="529"/>
      <c r="CI901" s="529"/>
      <c r="CJ901" s="529"/>
      <c r="CK901" s="529"/>
      <c r="CL901" s="529"/>
      <c r="CM901" s="529"/>
      <c r="CN901" s="529"/>
      <c r="CO901" s="529"/>
      <c r="CP901" s="529"/>
      <c r="CQ901" s="529"/>
    </row>
    <row r="902" spans="1:95" s="70" customFormat="1" outlineLevel="1" x14ac:dyDescent="0.2">
      <c r="A902" s="11">
        <v>222</v>
      </c>
      <c r="B902" s="300"/>
      <c r="C902" s="295"/>
      <c r="D902" s="295"/>
      <c r="E902" s="295"/>
      <c r="F902" s="859" t="s">
        <v>58</v>
      </c>
      <c r="G902" s="860"/>
      <c r="H902" s="860"/>
      <c r="I902" s="860"/>
      <c r="J902" s="860"/>
      <c r="K902" s="860"/>
      <c r="L902" s="861"/>
      <c r="M902" s="408">
        <f t="shared" si="237"/>
        <v>0</v>
      </c>
      <c r="N902" s="1062"/>
      <c r="O902" s="1246"/>
      <c r="P902" s="1246"/>
      <c r="Q902" s="1246"/>
      <c r="R902" s="1246"/>
      <c r="S902" s="1246"/>
      <c r="T902" s="1246"/>
      <c r="U902" s="1246"/>
      <c r="V902" s="1246"/>
      <c r="W902" s="1246"/>
      <c r="X902" s="1246"/>
      <c r="Y902" s="1246"/>
      <c r="Z902" s="1246"/>
      <c r="AA902" s="1246"/>
      <c r="AB902" s="1246"/>
      <c r="AC902" s="408">
        <f t="shared" si="227"/>
        <v>0</v>
      </c>
      <c r="AD902" s="1767"/>
      <c r="AE902" s="834"/>
      <c r="AF902" s="834"/>
      <c r="AG902" s="536"/>
      <c r="AH902" s="529"/>
      <c r="AI902" s="529"/>
      <c r="AJ902" s="529"/>
      <c r="AK902" s="529"/>
      <c r="AL902" s="529"/>
      <c r="AM902" s="529"/>
      <c r="AN902" s="529"/>
      <c r="AO902" s="529"/>
      <c r="AP902" s="529"/>
      <c r="AQ902" s="529"/>
      <c r="AR902" s="529"/>
      <c r="AS902" s="529"/>
      <c r="AT902" s="529"/>
      <c r="AU902" s="529"/>
      <c r="AV902" s="529"/>
      <c r="AW902" s="529"/>
      <c r="AX902" s="529"/>
      <c r="AY902" s="529"/>
      <c r="AZ902" s="529"/>
      <c r="BA902" s="529"/>
      <c r="BB902" s="529"/>
      <c r="BC902" s="529"/>
      <c r="BD902" s="529"/>
      <c r="BE902" s="529"/>
      <c r="BF902" s="529"/>
      <c r="BG902" s="529"/>
      <c r="BH902" s="529"/>
      <c r="BI902" s="529"/>
      <c r="BJ902" s="529"/>
      <c r="BK902" s="529"/>
      <c r="BL902" s="529"/>
      <c r="BM902" s="529"/>
      <c r="BN902" s="529"/>
      <c r="BO902" s="529"/>
      <c r="BP902" s="529"/>
      <c r="BQ902" s="529"/>
      <c r="BR902" s="529"/>
      <c r="BS902" s="529"/>
      <c r="BT902" s="529"/>
      <c r="BU902" s="529"/>
      <c r="BV902" s="529"/>
      <c r="BW902" s="529"/>
      <c r="BX902" s="529"/>
      <c r="BY902" s="529"/>
      <c r="BZ902" s="529"/>
      <c r="CA902" s="529"/>
      <c r="CB902" s="529"/>
      <c r="CC902" s="529"/>
      <c r="CD902" s="529"/>
      <c r="CE902" s="529"/>
      <c r="CF902" s="529"/>
      <c r="CG902" s="529"/>
      <c r="CH902" s="529"/>
      <c r="CI902" s="529"/>
      <c r="CJ902" s="529"/>
      <c r="CK902" s="529"/>
      <c r="CL902" s="529"/>
      <c r="CM902" s="529"/>
      <c r="CN902" s="529"/>
      <c r="CO902" s="529"/>
      <c r="CP902" s="529"/>
      <c r="CQ902" s="529"/>
    </row>
    <row r="903" spans="1:95" s="70" customFormat="1" outlineLevel="1" x14ac:dyDescent="0.2">
      <c r="A903" s="11">
        <v>223</v>
      </c>
      <c r="B903" s="300"/>
      <c r="C903" s="295"/>
      <c r="D903" s="844" t="s">
        <v>680</v>
      </c>
      <c r="E903" s="845"/>
      <c r="F903" s="845"/>
      <c r="G903" s="845"/>
      <c r="H903" s="845"/>
      <c r="I903" s="845"/>
      <c r="J903" s="845"/>
      <c r="K903" s="845"/>
      <c r="L903" s="846"/>
      <c r="M903" s="407">
        <f>SUBTOTAL(9,M904:M905)</f>
        <v>0</v>
      </c>
      <c r="N903" s="410">
        <f t="shared" ref="N903:AC903" si="238">SUBTOTAL(9,N904:N905)</f>
        <v>0</v>
      </c>
      <c r="O903" s="414">
        <f t="shared" si="238"/>
        <v>0</v>
      </c>
      <c r="P903" s="413">
        <f t="shared" si="238"/>
        <v>0</v>
      </c>
      <c r="Q903" s="415">
        <f t="shared" si="238"/>
        <v>0</v>
      </c>
      <c r="R903" s="410">
        <f t="shared" si="238"/>
        <v>0</v>
      </c>
      <c r="S903" s="413">
        <f t="shared" si="238"/>
        <v>0</v>
      </c>
      <c r="T903" s="414">
        <f t="shared" si="238"/>
        <v>0</v>
      </c>
      <c r="U903" s="413">
        <f t="shared" si="238"/>
        <v>0</v>
      </c>
      <c r="V903" s="414">
        <f t="shared" si="238"/>
        <v>0</v>
      </c>
      <c r="W903" s="413">
        <f t="shared" si="238"/>
        <v>0</v>
      </c>
      <c r="X903" s="414">
        <f t="shared" si="238"/>
        <v>0</v>
      </c>
      <c r="Y903" s="413">
        <f t="shared" si="238"/>
        <v>0</v>
      </c>
      <c r="Z903" s="414">
        <f t="shared" si="238"/>
        <v>0</v>
      </c>
      <c r="AA903" s="413">
        <f t="shared" si="238"/>
        <v>0</v>
      </c>
      <c r="AB903" s="424">
        <f t="shared" si="238"/>
        <v>0</v>
      </c>
      <c r="AC903" s="407">
        <f t="shared" si="238"/>
        <v>0</v>
      </c>
      <c r="AD903" s="1592"/>
      <c r="AE903" s="1593"/>
      <c r="AF903" s="1593"/>
      <c r="AG903" s="536"/>
      <c r="AH903" s="529"/>
      <c r="AI903" s="529"/>
      <c r="AJ903" s="529"/>
      <c r="AK903" s="529"/>
      <c r="AL903" s="529"/>
      <c r="AM903" s="529"/>
      <c r="AN903" s="529"/>
      <c r="AO903" s="529"/>
      <c r="AP903" s="529"/>
      <c r="AQ903" s="529"/>
      <c r="AR903" s="529"/>
      <c r="AS903" s="529"/>
      <c r="AT903" s="529"/>
      <c r="AU903" s="529"/>
      <c r="AV903" s="529"/>
      <c r="AW903" s="529"/>
      <c r="AX903" s="529"/>
      <c r="AY903" s="529"/>
      <c r="AZ903" s="529"/>
      <c r="BA903" s="529"/>
      <c r="BB903" s="529"/>
      <c r="BC903" s="529"/>
      <c r="BD903" s="529"/>
      <c r="BE903" s="529"/>
      <c r="BF903" s="529"/>
      <c r="BG903" s="529"/>
      <c r="BH903" s="529"/>
      <c r="BI903" s="529"/>
      <c r="BJ903" s="529"/>
      <c r="BK903" s="529"/>
      <c r="BL903" s="529"/>
      <c r="BM903" s="529"/>
      <c r="BN903" s="529"/>
      <c r="BO903" s="529"/>
      <c r="BP903" s="529"/>
      <c r="BQ903" s="529"/>
      <c r="BR903" s="529"/>
      <c r="BS903" s="529"/>
      <c r="BT903" s="529"/>
      <c r="BU903" s="529"/>
      <c r="BV903" s="529"/>
      <c r="BW903" s="529"/>
      <c r="BX903" s="529"/>
      <c r="BY903" s="529"/>
      <c r="BZ903" s="529"/>
      <c r="CA903" s="529"/>
      <c r="CB903" s="529"/>
      <c r="CC903" s="529"/>
      <c r="CD903" s="529"/>
      <c r="CE903" s="529"/>
      <c r="CF903" s="529"/>
      <c r="CG903" s="529"/>
      <c r="CH903" s="529"/>
      <c r="CI903" s="529"/>
      <c r="CJ903" s="529"/>
      <c r="CK903" s="529"/>
      <c r="CL903" s="529"/>
      <c r="CM903" s="529"/>
      <c r="CN903" s="529"/>
      <c r="CO903" s="529"/>
      <c r="CP903" s="529"/>
      <c r="CQ903" s="529"/>
    </row>
    <row r="904" spans="1:95" s="70" customFormat="1" outlineLevel="1" x14ac:dyDescent="0.2">
      <c r="A904" s="11">
        <v>224</v>
      </c>
      <c r="B904" s="300"/>
      <c r="C904" s="295"/>
      <c r="D904" s="295"/>
      <c r="E904" s="295"/>
      <c r="F904" s="856" t="s">
        <v>681</v>
      </c>
      <c r="G904" s="857"/>
      <c r="H904" s="857"/>
      <c r="I904" s="857"/>
      <c r="J904" s="857"/>
      <c r="K904" s="857"/>
      <c r="L904" s="858"/>
      <c r="M904" s="408">
        <f t="shared" ref="M904:AB905" si="239">M128</f>
        <v>0</v>
      </c>
      <c r="N904" s="419">
        <f t="shared" si="239"/>
        <v>0</v>
      </c>
      <c r="O904" s="422">
        <f t="shared" si="239"/>
        <v>0</v>
      </c>
      <c r="P904" s="422">
        <f t="shared" si="239"/>
        <v>0</v>
      </c>
      <c r="Q904" s="423">
        <f t="shared" si="239"/>
        <v>0</v>
      </c>
      <c r="R904" s="419">
        <f t="shared" si="239"/>
        <v>0</v>
      </c>
      <c r="S904" s="422">
        <f t="shared" si="239"/>
        <v>0</v>
      </c>
      <c r="T904" s="422">
        <f t="shared" si="239"/>
        <v>0</v>
      </c>
      <c r="U904" s="422">
        <f t="shared" si="239"/>
        <v>0</v>
      </c>
      <c r="V904" s="422">
        <f t="shared" si="239"/>
        <v>0</v>
      </c>
      <c r="W904" s="422">
        <f t="shared" si="239"/>
        <v>0</v>
      </c>
      <c r="X904" s="422">
        <f t="shared" si="239"/>
        <v>0</v>
      </c>
      <c r="Y904" s="422">
        <f t="shared" si="239"/>
        <v>0</v>
      </c>
      <c r="Z904" s="422">
        <f t="shared" si="239"/>
        <v>0</v>
      </c>
      <c r="AA904" s="422">
        <f t="shared" si="239"/>
        <v>0</v>
      </c>
      <c r="AB904" s="422">
        <f t="shared" si="239"/>
        <v>0</v>
      </c>
      <c r="AC904" s="408">
        <f t="shared" ref="AC904:AC905" si="240">M904-SUM(N904:AB904)</f>
        <v>0</v>
      </c>
      <c r="AD904" s="1808"/>
      <c r="AE904" s="828"/>
      <c r="AF904" s="828"/>
      <c r="AG904" s="536"/>
      <c r="AH904" s="529"/>
      <c r="AI904" s="529"/>
      <c r="AJ904" s="529"/>
      <c r="AK904" s="529"/>
      <c r="AL904" s="529"/>
      <c r="AM904" s="529"/>
      <c r="AN904" s="529"/>
      <c r="AO904" s="529"/>
      <c r="AP904" s="529"/>
      <c r="AQ904" s="529"/>
      <c r="AR904" s="529"/>
      <c r="AS904" s="529"/>
      <c r="AT904" s="529"/>
      <c r="AU904" s="529"/>
      <c r="AV904" s="529"/>
      <c r="AW904" s="529"/>
      <c r="AX904" s="529"/>
      <c r="AY904" s="529"/>
      <c r="AZ904" s="529"/>
      <c r="BA904" s="529"/>
      <c r="BB904" s="529"/>
      <c r="BC904" s="529"/>
      <c r="BD904" s="529"/>
      <c r="BE904" s="529"/>
      <c r="BF904" s="529"/>
      <c r="BG904" s="529"/>
      <c r="BH904" s="529"/>
      <c r="BI904" s="529"/>
      <c r="BJ904" s="529"/>
      <c r="BK904" s="529"/>
      <c r="BL904" s="529"/>
      <c r="BM904" s="529"/>
      <c r="BN904" s="529"/>
      <c r="BO904" s="529"/>
      <c r="BP904" s="529"/>
      <c r="BQ904" s="529"/>
      <c r="BR904" s="529"/>
      <c r="BS904" s="529"/>
      <c r="BT904" s="529"/>
      <c r="BU904" s="529"/>
      <c r="BV904" s="529"/>
      <c r="BW904" s="529"/>
      <c r="BX904" s="529"/>
      <c r="BY904" s="529"/>
      <c r="BZ904" s="529"/>
      <c r="CA904" s="529"/>
      <c r="CB904" s="529"/>
      <c r="CC904" s="529"/>
      <c r="CD904" s="529"/>
      <c r="CE904" s="529"/>
      <c r="CF904" s="529"/>
      <c r="CG904" s="529"/>
      <c r="CH904" s="529"/>
      <c r="CI904" s="529"/>
      <c r="CJ904" s="529"/>
      <c r="CK904" s="529"/>
      <c r="CL904" s="529"/>
      <c r="CM904" s="529"/>
      <c r="CN904" s="529"/>
      <c r="CO904" s="529"/>
      <c r="CP904" s="529"/>
      <c r="CQ904" s="529"/>
    </row>
    <row r="905" spans="1:95" s="70" customFormat="1" outlineLevel="1" x14ac:dyDescent="0.2">
      <c r="A905" s="11">
        <v>225</v>
      </c>
      <c r="B905" s="300"/>
      <c r="C905" s="295"/>
      <c r="D905" s="295"/>
      <c r="E905" s="295"/>
      <c r="F905" s="859" t="s">
        <v>682</v>
      </c>
      <c r="G905" s="860"/>
      <c r="H905" s="860"/>
      <c r="I905" s="860"/>
      <c r="J905" s="860"/>
      <c r="K905" s="860"/>
      <c r="L905" s="861"/>
      <c r="M905" s="408">
        <f t="shared" si="239"/>
        <v>0</v>
      </c>
      <c r="N905" s="1062"/>
      <c r="O905" s="1246"/>
      <c r="P905" s="1246"/>
      <c r="Q905" s="1246"/>
      <c r="R905" s="1246"/>
      <c r="S905" s="1246"/>
      <c r="T905" s="1246"/>
      <c r="U905" s="1246"/>
      <c r="V905" s="1246"/>
      <c r="W905" s="1246"/>
      <c r="X905" s="1246"/>
      <c r="Y905" s="1246"/>
      <c r="Z905" s="1246"/>
      <c r="AA905" s="1246"/>
      <c r="AB905" s="1246"/>
      <c r="AC905" s="408">
        <f t="shared" si="240"/>
        <v>0</v>
      </c>
      <c r="AD905" s="1767"/>
      <c r="AE905" s="834"/>
      <c r="AF905" s="834"/>
      <c r="AG905" s="536"/>
      <c r="AH905" s="529"/>
      <c r="AI905" s="529"/>
      <c r="AJ905" s="529"/>
      <c r="AK905" s="529"/>
      <c r="AL905" s="529"/>
      <c r="AM905" s="529"/>
      <c r="AN905" s="529"/>
      <c r="AO905" s="529"/>
      <c r="AP905" s="529"/>
      <c r="AQ905" s="529"/>
      <c r="AR905" s="529"/>
      <c r="AS905" s="529"/>
      <c r="AT905" s="529"/>
      <c r="AU905" s="529"/>
      <c r="AV905" s="529"/>
      <c r="AW905" s="529"/>
      <c r="AX905" s="529"/>
      <c r="AY905" s="529"/>
      <c r="AZ905" s="529"/>
      <c r="BA905" s="529"/>
      <c r="BB905" s="529"/>
      <c r="BC905" s="529"/>
      <c r="BD905" s="529"/>
      <c r="BE905" s="529"/>
      <c r="BF905" s="529"/>
      <c r="BG905" s="529"/>
      <c r="BH905" s="529"/>
      <c r="BI905" s="529"/>
      <c r="BJ905" s="529"/>
      <c r="BK905" s="529"/>
      <c r="BL905" s="529"/>
      <c r="BM905" s="529"/>
      <c r="BN905" s="529"/>
      <c r="BO905" s="529"/>
      <c r="BP905" s="529"/>
      <c r="BQ905" s="529"/>
      <c r="BR905" s="529"/>
      <c r="BS905" s="529"/>
      <c r="BT905" s="529"/>
      <c r="BU905" s="529"/>
      <c r="BV905" s="529"/>
      <c r="BW905" s="529"/>
      <c r="BX905" s="529"/>
      <c r="BY905" s="529"/>
      <c r="BZ905" s="529"/>
      <c r="CA905" s="529"/>
      <c r="CB905" s="529"/>
      <c r="CC905" s="529"/>
      <c r="CD905" s="529"/>
      <c r="CE905" s="529"/>
      <c r="CF905" s="529"/>
      <c r="CG905" s="529"/>
      <c r="CH905" s="529"/>
      <c r="CI905" s="529"/>
      <c r="CJ905" s="529"/>
      <c r="CK905" s="529"/>
      <c r="CL905" s="529"/>
      <c r="CM905" s="529"/>
      <c r="CN905" s="529"/>
      <c r="CO905" s="529"/>
      <c r="CP905" s="529"/>
      <c r="CQ905" s="529"/>
    </row>
    <row r="906" spans="1:95" s="70" customFormat="1" outlineLevel="1" x14ac:dyDescent="0.2">
      <c r="A906" s="11">
        <v>226</v>
      </c>
      <c r="B906" s="300"/>
      <c r="C906" s="295"/>
      <c r="D906" s="844" t="s">
        <v>59</v>
      </c>
      <c r="E906" s="845"/>
      <c r="F906" s="845"/>
      <c r="G906" s="845"/>
      <c r="H906" s="845"/>
      <c r="I906" s="845"/>
      <c r="J906" s="845"/>
      <c r="K906" s="845"/>
      <c r="L906" s="846"/>
      <c r="M906" s="407">
        <f>SUBTOTAL(9,M907:M910)</f>
        <v>0</v>
      </c>
      <c r="N906" s="410">
        <f t="shared" ref="N906:AC906" si="241">SUBTOTAL(9,N907:N910)</f>
        <v>0</v>
      </c>
      <c r="O906" s="414">
        <f t="shared" si="241"/>
        <v>0</v>
      </c>
      <c r="P906" s="413">
        <f t="shared" si="241"/>
        <v>0</v>
      </c>
      <c r="Q906" s="415">
        <f t="shared" si="241"/>
        <v>0</v>
      </c>
      <c r="R906" s="410">
        <f t="shared" si="241"/>
        <v>0</v>
      </c>
      <c r="S906" s="413">
        <f t="shared" si="241"/>
        <v>0</v>
      </c>
      <c r="T906" s="414">
        <f t="shared" si="241"/>
        <v>0</v>
      </c>
      <c r="U906" s="413">
        <f t="shared" si="241"/>
        <v>0</v>
      </c>
      <c r="V906" s="414">
        <f t="shared" si="241"/>
        <v>0</v>
      </c>
      <c r="W906" s="413">
        <f t="shared" si="241"/>
        <v>0</v>
      </c>
      <c r="X906" s="414">
        <f t="shared" si="241"/>
        <v>0</v>
      </c>
      <c r="Y906" s="413">
        <f t="shared" si="241"/>
        <v>0</v>
      </c>
      <c r="Z906" s="414">
        <f t="shared" si="241"/>
        <v>0</v>
      </c>
      <c r="AA906" s="413">
        <f t="shared" si="241"/>
        <v>0</v>
      </c>
      <c r="AB906" s="424">
        <f t="shared" si="241"/>
        <v>0</v>
      </c>
      <c r="AC906" s="407">
        <f t="shared" si="241"/>
        <v>0</v>
      </c>
      <c r="AD906" s="1592"/>
      <c r="AE906" s="1593"/>
      <c r="AF906" s="1593"/>
      <c r="AG906" s="536"/>
      <c r="AH906" s="529"/>
      <c r="AI906" s="529"/>
      <c r="AJ906" s="529"/>
      <c r="AK906" s="529"/>
      <c r="AL906" s="529"/>
      <c r="AM906" s="529"/>
      <c r="AN906" s="529"/>
      <c r="AO906" s="529"/>
      <c r="AP906" s="529"/>
      <c r="AQ906" s="529"/>
      <c r="AR906" s="529"/>
      <c r="AS906" s="529"/>
      <c r="AT906" s="529"/>
      <c r="AU906" s="529"/>
      <c r="AV906" s="529"/>
      <c r="AW906" s="529"/>
      <c r="AX906" s="529"/>
      <c r="AY906" s="529"/>
      <c r="AZ906" s="529"/>
      <c r="BA906" s="529"/>
      <c r="BB906" s="529"/>
      <c r="BC906" s="529"/>
      <c r="BD906" s="529"/>
      <c r="BE906" s="529"/>
      <c r="BF906" s="529"/>
      <c r="BG906" s="529"/>
      <c r="BH906" s="529"/>
      <c r="BI906" s="529"/>
      <c r="BJ906" s="529"/>
      <c r="BK906" s="529"/>
      <c r="BL906" s="529"/>
      <c r="BM906" s="529"/>
      <c r="BN906" s="529"/>
      <c r="BO906" s="529"/>
      <c r="BP906" s="529"/>
      <c r="BQ906" s="529"/>
      <c r="BR906" s="529"/>
      <c r="BS906" s="529"/>
      <c r="BT906" s="529"/>
      <c r="BU906" s="529"/>
      <c r="BV906" s="529"/>
      <c r="BW906" s="529"/>
      <c r="BX906" s="529"/>
      <c r="BY906" s="529"/>
      <c r="BZ906" s="529"/>
      <c r="CA906" s="529"/>
      <c r="CB906" s="529"/>
      <c r="CC906" s="529"/>
      <c r="CD906" s="529"/>
      <c r="CE906" s="529"/>
      <c r="CF906" s="529"/>
      <c r="CG906" s="529"/>
      <c r="CH906" s="529"/>
      <c r="CI906" s="529"/>
      <c r="CJ906" s="529"/>
      <c r="CK906" s="529"/>
      <c r="CL906" s="529"/>
      <c r="CM906" s="529"/>
      <c r="CN906" s="529"/>
      <c r="CO906" s="529"/>
      <c r="CP906" s="529"/>
      <c r="CQ906" s="529"/>
    </row>
    <row r="907" spans="1:95" s="70" customFormat="1" outlineLevel="1" x14ac:dyDescent="0.2">
      <c r="A907" s="11">
        <v>227</v>
      </c>
      <c r="B907" s="300"/>
      <c r="C907" s="295"/>
      <c r="D907" s="295"/>
      <c r="E907" s="295"/>
      <c r="F907" s="856" t="s">
        <v>60</v>
      </c>
      <c r="G907" s="857"/>
      <c r="H907" s="857"/>
      <c r="I907" s="857"/>
      <c r="J907" s="857"/>
      <c r="K907" s="857"/>
      <c r="L907" s="858"/>
      <c r="M907" s="408">
        <f t="shared" ref="M907:AB910" si="242">M131</f>
        <v>0</v>
      </c>
      <c r="N907" s="419">
        <f t="shared" si="242"/>
        <v>0</v>
      </c>
      <c r="O907" s="422">
        <f t="shared" si="242"/>
        <v>0</v>
      </c>
      <c r="P907" s="422">
        <f t="shared" si="242"/>
        <v>0</v>
      </c>
      <c r="Q907" s="423">
        <f t="shared" si="242"/>
        <v>0</v>
      </c>
      <c r="R907" s="419">
        <f t="shared" si="242"/>
        <v>0</v>
      </c>
      <c r="S907" s="422">
        <f t="shared" si="242"/>
        <v>0</v>
      </c>
      <c r="T907" s="422">
        <f t="shared" si="242"/>
        <v>0</v>
      </c>
      <c r="U907" s="422">
        <f t="shared" si="242"/>
        <v>0</v>
      </c>
      <c r="V907" s="422">
        <f t="shared" si="242"/>
        <v>0</v>
      </c>
      <c r="W907" s="422">
        <f t="shared" si="242"/>
        <v>0</v>
      </c>
      <c r="X907" s="422">
        <f t="shared" si="242"/>
        <v>0</v>
      </c>
      <c r="Y907" s="422">
        <f t="shared" si="242"/>
        <v>0</v>
      </c>
      <c r="Z907" s="422">
        <f t="shared" si="242"/>
        <v>0</v>
      </c>
      <c r="AA907" s="422">
        <f t="shared" si="242"/>
        <v>0</v>
      </c>
      <c r="AB907" s="422">
        <f t="shared" si="242"/>
        <v>0</v>
      </c>
      <c r="AC907" s="408">
        <f t="shared" ref="AC907:AC910" si="243">M907-SUM(N907:AB907)</f>
        <v>0</v>
      </c>
      <c r="AD907" s="1808"/>
      <c r="AE907" s="828"/>
      <c r="AF907" s="828"/>
      <c r="AG907" s="536"/>
      <c r="AH907" s="529"/>
      <c r="AI907" s="529"/>
      <c r="AJ907" s="529"/>
      <c r="AK907" s="529"/>
      <c r="AL907" s="529"/>
      <c r="AM907" s="529"/>
      <c r="AN907" s="529"/>
      <c r="AO907" s="529"/>
      <c r="AP907" s="529"/>
      <c r="AQ907" s="529"/>
      <c r="AR907" s="529"/>
      <c r="AS907" s="529"/>
      <c r="AT907" s="529"/>
      <c r="AU907" s="529"/>
      <c r="AV907" s="529"/>
      <c r="AW907" s="529"/>
      <c r="AX907" s="529"/>
      <c r="AY907" s="529"/>
      <c r="AZ907" s="529"/>
      <c r="BA907" s="529"/>
      <c r="BB907" s="529"/>
      <c r="BC907" s="529"/>
      <c r="BD907" s="529"/>
      <c r="BE907" s="529"/>
      <c r="BF907" s="529"/>
      <c r="BG907" s="529"/>
      <c r="BH907" s="529"/>
      <c r="BI907" s="529"/>
      <c r="BJ907" s="529"/>
      <c r="BK907" s="529"/>
      <c r="BL907" s="529"/>
      <c r="BM907" s="529"/>
      <c r="BN907" s="529"/>
      <c r="BO907" s="529"/>
      <c r="BP907" s="529"/>
      <c r="BQ907" s="529"/>
      <c r="BR907" s="529"/>
      <c r="BS907" s="529"/>
      <c r="BT907" s="529"/>
      <c r="BU907" s="529"/>
      <c r="BV907" s="529"/>
      <c r="BW907" s="529"/>
      <c r="BX907" s="529"/>
      <c r="BY907" s="529"/>
      <c r="BZ907" s="529"/>
      <c r="CA907" s="529"/>
      <c r="CB907" s="529"/>
      <c r="CC907" s="529"/>
      <c r="CD907" s="529"/>
      <c r="CE907" s="529"/>
      <c r="CF907" s="529"/>
      <c r="CG907" s="529"/>
      <c r="CH907" s="529"/>
      <c r="CI907" s="529"/>
      <c r="CJ907" s="529"/>
      <c r="CK907" s="529"/>
      <c r="CL907" s="529"/>
      <c r="CM907" s="529"/>
      <c r="CN907" s="529"/>
      <c r="CO907" s="529"/>
      <c r="CP907" s="529"/>
      <c r="CQ907" s="529"/>
    </row>
    <row r="908" spans="1:95" s="70" customFormat="1" outlineLevel="1" x14ac:dyDescent="0.2">
      <c r="A908" s="11">
        <v>228</v>
      </c>
      <c r="B908" s="300"/>
      <c r="C908" s="295"/>
      <c r="D908" s="295"/>
      <c r="E908" s="295"/>
      <c r="F908" s="915" t="s">
        <v>62</v>
      </c>
      <c r="G908" s="916"/>
      <c r="H908" s="916"/>
      <c r="I908" s="916"/>
      <c r="J908" s="916"/>
      <c r="K908" s="916"/>
      <c r="L908" s="917"/>
      <c r="M908" s="408">
        <f t="shared" si="242"/>
        <v>0</v>
      </c>
      <c r="N908" s="419">
        <f t="shared" si="242"/>
        <v>0</v>
      </c>
      <c r="O908" s="422">
        <f t="shared" si="242"/>
        <v>0</v>
      </c>
      <c r="P908" s="422">
        <f t="shared" si="242"/>
        <v>0</v>
      </c>
      <c r="Q908" s="423">
        <f t="shared" si="242"/>
        <v>0</v>
      </c>
      <c r="R908" s="419">
        <f t="shared" si="242"/>
        <v>0</v>
      </c>
      <c r="S908" s="422">
        <f t="shared" si="242"/>
        <v>0</v>
      </c>
      <c r="T908" s="422">
        <f t="shared" si="242"/>
        <v>0</v>
      </c>
      <c r="U908" s="422">
        <f t="shared" si="242"/>
        <v>0</v>
      </c>
      <c r="V908" s="422">
        <f t="shared" si="242"/>
        <v>0</v>
      </c>
      <c r="W908" s="422">
        <f t="shared" si="242"/>
        <v>0</v>
      </c>
      <c r="X908" s="422">
        <f t="shared" si="242"/>
        <v>0</v>
      </c>
      <c r="Y908" s="422">
        <f t="shared" si="242"/>
        <v>0</v>
      </c>
      <c r="Z908" s="422">
        <f t="shared" si="242"/>
        <v>0</v>
      </c>
      <c r="AA908" s="422">
        <f t="shared" si="242"/>
        <v>0</v>
      </c>
      <c r="AB908" s="422">
        <f t="shared" si="242"/>
        <v>0</v>
      </c>
      <c r="AC908" s="408">
        <f t="shared" si="243"/>
        <v>0</v>
      </c>
      <c r="AD908" s="1766"/>
      <c r="AE908" s="1063"/>
      <c r="AF908" s="831"/>
      <c r="AG908" s="536"/>
      <c r="AH908" s="529"/>
      <c r="AI908" s="529"/>
      <c r="AJ908" s="529"/>
      <c r="AK908" s="529"/>
      <c r="AL908" s="529"/>
      <c r="AM908" s="529"/>
      <c r="AN908" s="529"/>
      <c r="AO908" s="529"/>
      <c r="AP908" s="529"/>
      <c r="AQ908" s="529"/>
      <c r="AR908" s="529"/>
      <c r="AS908" s="529"/>
      <c r="AT908" s="529"/>
      <c r="AU908" s="529"/>
      <c r="AV908" s="529"/>
      <c r="AW908" s="529"/>
      <c r="AX908" s="529"/>
      <c r="AY908" s="529"/>
      <c r="AZ908" s="529"/>
      <c r="BA908" s="529"/>
      <c r="BB908" s="529"/>
      <c r="BC908" s="529"/>
      <c r="BD908" s="529"/>
      <c r="BE908" s="529"/>
      <c r="BF908" s="529"/>
      <c r="BG908" s="529"/>
      <c r="BH908" s="529"/>
      <c r="BI908" s="529"/>
      <c r="BJ908" s="529"/>
      <c r="BK908" s="529"/>
      <c r="BL908" s="529"/>
      <c r="BM908" s="529"/>
      <c r="BN908" s="529"/>
      <c r="BO908" s="529"/>
      <c r="BP908" s="529"/>
      <c r="BQ908" s="529"/>
      <c r="BR908" s="529"/>
      <c r="BS908" s="529"/>
      <c r="BT908" s="529"/>
      <c r="BU908" s="529"/>
      <c r="BV908" s="529"/>
      <c r="BW908" s="529"/>
      <c r="BX908" s="529"/>
      <c r="BY908" s="529"/>
      <c r="BZ908" s="529"/>
      <c r="CA908" s="529"/>
      <c r="CB908" s="529"/>
      <c r="CC908" s="529"/>
      <c r="CD908" s="529"/>
      <c r="CE908" s="529"/>
      <c r="CF908" s="529"/>
      <c r="CG908" s="529"/>
      <c r="CH908" s="529"/>
      <c r="CI908" s="529"/>
      <c r="CJ908" s="529"/>
      <c r="CK908" s="529"/>
      <c r="CL908" s="529"/>
      <c r="CM908" s="529"/>
      <c r="CN908" s="529"/>
      <c r="CO908" s="529"/>
      <c r="CP908" s="529"/>
      <c r="CQ908" s="529"/>
    </row>
    <row r="909" spans="1:95" s="70" customFormat="1" outlineLevel="1" x14ac:dyDescent="0.2">
      <c r="A909" s="11">
        <v>229</v>
      </c>
      <c r="B909" s="300"/>
      <c r="C909" s="295"/>
      <c r="D909" s="295"/>
      <c r="E909" s="295"/>
      <c r="F909" s="915" t="s">
        <v>61</v>
      </c>
      <c r="G909" s="916"/>
      <c r="H909" s="916"/>
      <c r="I909" s="916"/>
      <c r="J909" s="916"/>
      <c r="K909" s="916"/>
      <c r="L909" s="917"/>
      <c r="M909" s="408">
        <f t="shared" si="242"/>
        <v>0</v>
      </c>
      <c r="N909" s="419">
        <f t="shared" si="242"/>
        <v>0</v>
      </c>
      <c r="O909" s="422">
        <f t="shared" si="242"/>
        <v>0</v>
      </c>
      <c r="P909" s="422">
        <f t="shared" si="242"/>
        <v>0</v>
      </c>
      <c r="Q909" s="423">
        <f t="shared" si="242"/>
        <v>0</v>
      </c>
      <c r="R909" s="419">
        <f t="shared" si="242"/>
        <v>0</v>
      </c>
      <c r="S909" s="422">
        <f t="shared" si="242"/>
        <v>0</v>
      </c>
      <c r="T909" s="422">
        <f t="shared" si="242"/>
        <v>0</v>
      </c>
      <c r="U909" s="422">
        <f t="shared" si="242"/>
        <v>0</v>
      </c>
      <c r="V909" s="422">
        <f t="shared" si="242"/>
        <v>0</v>
      </c>
      <c r="W909" s="422">
        <f t="shared" si="242"/>
        <v>0</v>
      </c>
      <c r="X909" s="422">
        <f t="shared" si="242"/>
        <v>0</v>
      </c>
      <c r="Y909" s="422">
        <f t="shared" si="242"/>
        <v>0</v>
      </c>
      <c r="Z909" s="422">
        <f t="shared" si="242"/>
        <v>0</v>
      </c>
      <c r="AA909" s="422">
        <f t="shared" si="242"/>
        <v>0</v>
      </c>
      <c r="AB909" s="422">
        <f t="shared" si="242"/>
        <v>0</v>
      </c>
      <c r="AC909" s="408">
        <f t="shared" si="243"/>
        <v>0</v>
      </c>
      <c r="AD909" s="1766"/>
      <c r="AE909" s="1063"/>
      <c r="AF909" s="831"/>
      <c r="AG909" s="536"/>
      <c r="AH909" s="529"/>
      <c r="AI909" s="529"/>
      <c r="AJ909" s="529"/>
      <c r="AK909" s="529"/>
      <c r="AL909" s="529"/>
      <c r="AM909" s="529"/>
      <c r="AN909" s="529"/>
      <c r="AO909" s="529"/>
      <c r="AP909" s="529"/>
      <c r="AQ909" s="529"/>
      <c r="AR909" s="529"/>
      <c r="AS909" s="529"/>
      <c r="AT909" s="529"/>
      <c r="AU909" s="529"/>
      <c r="AV909" s="529"/>
      <c r="AW909" s="529"/>
      <c r="AX909" s="529"/>
      <c r="AY909" s="529"/>
      <c r="AZ909" s="529"/>
      <c r="BA909" s="529"/>
      <c r="BB909" s="529"/>
      <c r="BC909" s="529"/>
      <c r="BD909" s="529"/>
      <c r="BE909" s="529"/>
      <c r="BF909" s="529"/>
      <c r="BG909" s="529"/>
      <c r="BH909" s="529"/>
      <c r="BI909" s="529"/>
      <c r="BJ909" s="529"/>
      <c r="BK909" s="529"/>
      <c r="BL909" s="529"/>
      <c r="BM909" s="529"/>
      <c r="BN909" s="529"/>
      <c r="BO909" s="529"/>
      <c r="BP909" s="529"/>
      <c r="BQ909" s="529"/>
      <c r="BR909" s="529"/>
      <c r="BS909" s="529"/>
      <c r="BT909" s="529"/>
      <c r="BU909" s="529"/>
      <c r="BV909" s="529"/>
      <c r="BW909" s="529"/>
      <c r="BX909" s="529"/>
      <c r="BY909" s="529"/>
      <c r="BZ909" s="529"/>
      <c r="CA909" s="529"/>
      <c r="CB909" s="529"/>
      <c r="CC909" s="529"/>
      <c r="CD909" s="529"/>
      <c r="CE909" s="529"/>
      <c r="CF909" s="529"/>
      <c r="CG909" s="529"/>
      <c r="CH909" s="529"/>
      <c r="CI909" s="529"/>
      <c r="CJ909" s="529"/>
      <c r="CK909" s="529"/>
      <c r="CL909" s="529"/>
      <c r="CM909" s="529"/>
      <c r="CN909" s="529"/>
      <c r="CO909" s="529"/>
      <c r="CP909" s="529"/>
      <c r="CQ909" s="529"/>
    </row>
    <row r="910" spans="1:95" s="70" customFormat="1" outlineLevel="1" x14ac:dyDescent="0.2">
      <c r="A910" s="11">
        <v>230</v>
      </c>
      <c r="B910" s="300"/>
      <c r="C910" s="295"/>
      <c r="D910" s="295"/>
      <c r="E910" s="295"/>
      <c r="F910" s="859" t="s">
        <v>63</v>
      </c>
      <c r="G910" s="860"/>
      <c r="H910" s="860"/>
      <c r="I910" s="860"/>
      <c r="J910" s="860"/>
      <c r="K910" s="860"/>
      <c r="L910" s="861"/>
      <c r="M910" s="408">
        <f t="shared" si="242"/>
        <v>0</v>
      </c>
      <c r="N910" s="419">
        <f t="shared" si="242"/>
        <v>0</v>
      </c>
      <c r="O910" s="422">
        <f t="shared" si="242"/>
        <v>0</v>
      </c>
      <c r="P910" s="422">
        <f t="shared" si="242"/>
        <v>0</v>
      </c>
      <c r="Q910" s="423">
        <f t="shared" si="242"/>
        <v>0</v>
      </c>
      <c r="R910" s="419">
        <f t="shared" si="242"/>
        <v>0</v>
      </c>
      <c r="S910" s="422">
        <f t="shared" si="242"/>
        <v>0</v>
      </c>
      <c r="T910" s="422">
        <f t="shared" si="242"/>
        <v>0</v>
      </c>
      <c r="U910" s="422">
        <f t="shared" si="242"/>
        <v>0</v>
      </c>
      <c r="V910" s="422">
        <f t="shared" si="242"/>
        <v>0</v>
      </c>
      <c r="W910" s="422">
        <f t="shared" si="242"/>
        <v>0</v>
      </c>
      <c r="X910" s="422">
        <f t="shared" si="242"/>
        <v>0</v>
      </c>
      <c r="Y910" s="422">
        <f t="shared" si="242"/>
        <v>0</v>
      </c>
      <c r="Z910" s="422">
        <f t="shared" si="242"/>
        <v>0</v>
      </c>
      <c r="AA910" s="422">
        <f t="shared" si="242"/>
        <v>0</v>
      </c>
      <c r="AB910" s="422">
        <f t="shared" si="242"/>
        <v>0</v>
      </c>
      <c r="AC910" s="408">
        <f t="shared" si="243"/>
        <v>0</v>
      </c>
      <c r="AD910" s="1767"/>
      <c r="AE910" s="834"/>
      <c r="AF910" s="834"/>
      <c r="AG910" s="536"/>
      <c r="AH910" s="529"/>
      <c r="AI910" s="529"/>
      <c r="AJ910" s="529"/>
      <c r="AK910" s="529"/>
      <c r="AL910" s="529"/>
      <c r="AM910" s="529"/>
      <c r="AN910" s="529"/>
      <c r="AO910" s="529"/>
      <c r="AP910" s="529"/>
      <c r="AQ910" s="529"/>
      <c r="AR910" s="529"/>
      <c r="AS910" s="529"/>
      <c r="AT910" s="529"/>
      <c r="AU910" s="529"/>
      <c r="AV910" s="529"/>
      <c r="AW910" s="529"/>
      <c r="AX910" s="529"/>
      <c r="AY910" s="529"/>
      <c r="AZ910" s="529"/>
      <c r="BA910" s="529"/>
      <c r="BB910" s="529"/>
      <c r="BC910" s="529"/>
      <c r="BD910" s="529"/>
      <c r="BE910" s="529"/>
      <c r="BF910" s="529"/>
      <c r="BG910" s="529"/>
      <c r="BH910" s="529"/>
      <c r="BI910" s="529"/>
      <c r="BJ910" s="529"/>
      <c r="BK910" s="529"/>
      <c r="BL910" s="529"/>
      <c r="BM910" s="529"/>
      <c r="BN910" s="529"/>
      <c r="BO910" s="529"/>
      <c r="BP910" s="529"/>
      <c r="BQ910" s="529"/>
      <c r="BR910" s="529"/>
      <c r="BS910" s="529"/>
      <c r="BT910" s="529"/>
      <c r="BU910" s="529"/>
      <c r="BV910" s="529"/>
      <c r="BW910" s="529"/>
      <c r="BX910" s="529"/>
      <c r="BY910" s="529"/>
      <c r="BZ910" s="529"/>
      <c r="CA910" s="529"/>
      <c r="CB910" s="529"/>
      <c r="CC910" s="529"/>
      <c r="CD910" s="529"/>
      <c r="CE910" s="529"/>
      <c r="CF910" s="529"/>
      <c r="CG910" s="529"/>
      <c r="CH910" s="529"/>
      <c r="CI910" s="529"/>
      <c r="CJ910" s="529"/>
      <c r="CK910" s="529"/>
      <c r="CL910" s="529"/>
      <c r="CM910" s="529"/>
      <c r="CN910" s="529"/>
      <c r="CO910" s="529"/>
      <c r="CP910" s="529"/>
      <c r="CQ910" s="529"/>
    </row>
    <row r="911" spans="1:95" s="70" customFormat="1" outlineLevel="1" x14ac:dyDescent="0.2">
      <c r="A911" s="11">
        <v>231</v>
      </c>
      <c r="B911" s="300"/>
      <c r="C911" s="1025" t="s">
        <v>427</v>
      </c>
      <c r="D911" s="1026"/>
      <c r="E911" s="1026"/>
      <c r="F911" s="1026"/>
      <c r="G911" s="1026"/>
      <c r="H911" s="1026"/>
      <c r="I911" s="1026"/>
      <c r="J911" s="1026"/>
      <c r="K911" s="1026"/>
      <c r="L911" s="1026"/>
      <c r="M911" s="1026"/>
      <c r="N911" s="1026"/>
      <c r="O911" s="1026"/>
      <c r="P911" s="1026"/>
      <c r="Q911" s="1026"/>
      <c r="R911" s="1026"/>
      <c r="S911" s="1026"/>
      <c r="T911" s="1026"/>
      <c r="U911" s="1026"/>
      <c r="V911" s="1026"/>
      <c r="W911" s="1026"/>
      <c r="X911" s="1026"/>
      <c r="Y911" s="1026"/>
      <c r="Z911" s="1026"/>
      <c r="AA911" s="1026"/>
      <c r="AB911" s="1026"/>
      <c r="AC911" s="1026"/>
      <c r="AD911" s="1026"/>
      <c r="AE911" s="1026"/>
      <c r="AF911" s="1026"/>
      <c r="AG911" s="536"/>
      <c r="AH911" s="529"/>
      <c r="AI911" s="529"/>
      <c r="AJ911" s="529"/>
      <c r="AK911" s="529"/>
      <c r="AL911" s="529"/>
      <c r="AM911" s="529"/>
      <c r="AN911" s="529"/>
      <c r="AO911" s="529"/>
      <c r="AP911" s="529"/>
      <c r="AQ911" s="529"/>
      <c r="AR911" s="529"/>
      <c r="AS911" s="529"/>
      <c r="AT911" s="529"/>
      <c r="AU911" s="529"/>
      <c r="AV911" s="529"/>
      <c r="AW911" s="529"/>
      <c r="AX911" s="529"/>
      <c r="AY911" s="529"/>
      <c r="AZ911" s="529"/>
      <c r="BA911" s="529"/>
      <c r="BB911" s="529"/>
      <c r="BC911" s="529"/>
      <c r="BD911" s="529"/>
      <c r="BE911" s="529"/>
      <c r="BF911" s="529"/>
      <c r="BG911" s="529"/>
      <c r="BH911" s="529"/>
      <c r="BI911" s="529"/>
      <c r="BJ911" s="529"/>
      <c r="BK911" s="529"/>
      <c r="BL911" s="529"/>
      <c r="BM911" s="529"/>
      <c r="BN911" s="529"/>
      <c r="BO911" s="529"/>
      <c r="BP911" s="529"/>
      <c r="BQ911" s="529"/>
      <c r="BR911" s="529"/>
      <c r="BS911" s="529"/>
      <c r="BT911" s="529"/>
      <c r="BU911" s="529"/>
      <c r="BV911" s="529"/>
      <c r="BW911" s="529"/>
      <c r="BX911" s="529"/>
      <c r="BY911" s="529"/>
      <c r="BZ911" s="529"/>
      <c r="CA911" s="529"/>
      <c r="CB911" s="529"/>
      <c r="CC911" s="529"/>
      <c r="CD911" s="529"/>
      <c r="CE911" s="529"/>
      <c r="CF911" s="529"/>
      <c r="CG911" s="529"/>
      <c r="CH911" s="529"/>
      <c r="CI911" s="529"/>
      <c r="CJ911" s="529"/>
      <c r="CK911" s="529"/>
      <c r="CL911" s="529"/>
      <c r="CM911" s="529"/>
      <c r="CN911" s="529"/>
      <c r="CO911" s="529"/>
      <c r="CP911" s="529"/>
      <c r="CQ911" s="529"/>
    </row>
    <row r="912" spans="1:95" s="70" customFormat="1" outlineLevel="1" x14ac:dyDescent="0.2">
      <c r="A912" s="11">
        <v>232</v>
      </c>
      <c r="B912" s="300"/>
      <c r="C912" s="295"/>
      <c r="D912" s="1060" t="s">
        <v>64</v>
      </c>
      <c r="E912" s="1061"/>
      <c r="F912" s="1061"/>
      <c r="G912" s="1061"/>
      <c r="H912" s="1061"/>
      <c r="I912" s="1061"/>
      <c r="J912" s="1061"/>
      <c r="K912" s="1061"/>
      <c r="L912" s="1061"/>
      <c r="M912" s="1061"/>
      <c r="N912" s="1061"/>
      <c r="O912" s="1061"/>
      <c r="P912" s="1061"/>
      <c r="Q912" s="1061"/>
      <c r="R912" s="1061"/>
      <c r="S912" s="1061"/>
      <c r="T912" s="1061"/>
      <c r="U912" s="1061"/>
      <c r="V912" s="1061"/>
      <c r="W912" s="1061"/>
      <c r="X912" s="1061"/>
      <c r="Y912" s="1061"/>
      <c r="Z912" s="1061"/>
      <c r="AA912" s="1061"/>
      <c r="AB912" s="1061"/>
      <c r="AC912" s="1061"/>
      <c r="AD912" s="1061"/>
      <c r="AE912" s="1061"/>
      <c r="AF912" s="1061"/>
      <c r="AG912" s="536"/>
      <c r="AH912" s="529"/>
      <c r="AI912" s="529"/>
      <c r="AJ912" s="529"/>
      <c r="AK912" s="529"/>
      <c r="AL912" s="529"/>
      <c r="AM912" s="529"/>
      <c r="AN912" s="529"/>
      <c r="AO912" s="529"/>
      <c r="AP912" s="529"/>
      <c r="AQ912" s="529"/>
      <c r="AR912" s="529"/>
      <c r="AS912" s="529"/>
      <c r="AT912" s="529"/>
      <c r="AU912" s="529"/>
      <c r="AV912" s="529"/>
      <c r="AW912" s="529"/>
      <c r="AX912" s="529"/>
      <c r="AY912" s="529"/>
      <c r="AZ912" s="529"/>
      <c r="BA912" s="529"/>
      <c r="BB912" s="529"/>
      <c r="BC912" s="529"/>
      <c r="BD912" s="529"/>
      <c r="BE912" s="529"/>
      <c r="BF912" s="529"/>
      <c r="BG912" s="529"/>
      <c r="BH912" s="529"/>
      <c r="BI912" s="529"/>
      <c r="BJ912" s="529"/>
      <c r="BK912" s="529"/>
      <c r="BL912" s="529"/>
      <c r="BM912" s="529"/>
      <c r="BN912" s="529"/>
      <c r="BO912" s="529"/>
      <c r="BP912" s="529"/>
      <c r="BQ912" s="529"/>
      <c r="BR912" s="529"/>
      <c r="BS912" s="529"/>
      <c r="BT912" s="529"/>
      <c r="BU912" s="529"/>
      <c r="BV912" s="529"/>
      <c r="BW912" s="529"/>
      <c r="BX912" s="529"/>
      <c r="BY912" s="529"/>
      <c r="BZ912" s="529"/>
      <c r="CA912" s="529"/>
      <c r="CB912" s="529"/>
      <c r="CC912" s="529"/>
      <c r="CD912" s="529"/>
      <c r="CE912" s="529"/>
      <c r="CF912" s="529"/>
      <c r="CG912" s="529"/>
      <c r="CH912" s="529"/>
      <c r="CI912" s="529"/>
      <c r="CJ912" s="529"/>
      <c r="CK912" s="529"/>
      <c r="CL912" s="529"/>
      <c r="CM912" s="529"/>
      <c r="CN912" s="529"/>
      <c r="CO912" s="529"/>
      <c r="CP912" s="529"/>
      <c r="CQ912" s="529"/>
    </row>
    <row r="913" spans="1:95" s="70" customFormat="1" outlineLevel="1" x14ac:dyDescent="0.2">
      <c r="A913" s="11">
        <v>233</v>
      </c>
      <c r="B913" s="300"/>
      <c r="C913" s="295"/>
      <c r="D913" s="295"/>
      <c r="E913" s="918" t="s">
        <v>66</v>
      </c>
      <c r="F913" s="919"/>
      <c r="G913" s="919"/>
      <c r="H913" s="919"/>
      <c r="I913" s="919"/>
      <c r="J913" s="919"/>
      <c r="K913" s="919"/>
      <c r="L913" s="920"/>
      <c r="M913" s="407">
        <f>SUBTOTAL(9,M914:M917)</f>
        <v>0</v>
      </c>
      <c r="N913" s="410">
        <f t="shared" ref="N913:AC913" si="244">SUBTOTAL(9,N914:N917)</f>
        <v>0</v>
      </c>
      <c r="O913" s="414">
        <f t="shared" si="244"/>
        <v>0</v>
      </c>
      <c r="P913" s="413">
        <f t="shared" si="244"/>
        <v>0</v>
      </c>
      <c r="Q913" s="415">
        <f t="shared" si="244"/>
        <v>0</v>
      </c>
      <c r="R913" s="410">
        <f t="shared" si="244"/>
        <v>0</v>
      </c>
      <c r="S913" s="413">
        <f t="shared" si="244"/>
        <v>0</v>
      </c>
      <c r="T913" s="414">
        <f t="shared" si="244"/>
        <v>0</v>
      </c>
      <c r="U913" s="413">
        <f t="shared" si="244"/>
        <v>0</v>
      </c>
      <c r="V913" s="414">
        <f t="shared" si="244"/>
        <v>0</v>
      </c>
      <c r="W913" s="413">
        <f t="shared" si="244"/>
        <v>0</v>
      </c>
      <c r="X913" s="414">
        <f t="shared" si="244"/>
        <v>0</v>
      </c>
      <c r="Y913" s="413">
        <f t="shared" si="244"/>
        <v>0</v>
      </c>
      <c r="Z913" s="414">
        <f t="shared" si="244"/>
        <v>0</v>
      </c>
      <c r="AA913" s="413">
        <f t="shared" si="244"/>
        <v>0</v>
      </c>
      <c r="AB913" s="424">
        <f t="shared" si="244"/>
        <v>0</v>
      </c>
      <c r="AC913" s="407">
        <f t="shared" si="244"/>
        <v>0</v>
      </c>
      <c r="AD913" s="1808"/>
      <c r="AE913" s="828"/>
      <c r="AF913" s="828"/>
      <c r="AG913" s="536"/>
      <c r="AH913" s="529"/>
      <c r="AI913" s="529"/>
      <c r="AJ913" s="529"/>
      <c r="AK913" s="529"/>
      <c r="AL913" s="529"/>
      <c r="AM913" s="529"/>
      <c r="AN913" s="529"/>
      <c r="AO913" s="529"/>
      <c r="AP913" s="529"/>
      <c r="AQ913" s="529"/>
      <c r="AR913" s="529"/>
      <c r="AS913" s="529"/>
      <c r="AT913" s="529"/>
      <c r="AU913" s="529"/>
      <c r="AV913" s="529"/>
      <c r="AW913" s="529"/>
      <c r="AX913" s="529"/>
      <c r="AY913" s="529"/>
      <c r="AZ913" s="529"/>
      <c r="BA913" s="529"/>
      <c r="BB913" s="529"/>
      <c r="BC913" s="529"/>
      <c r="BD913" s="529"/>
      <c r="BE913" s="529"/>
      <c r="BF913" s="529"/>
      <c r="BG913" s="529"/>
      <c r="BH913" s="529"/>
      <c r="BI913" s="529"/>
      <c r="BJ913" s="529"/>
      <c r="BK913" s="529"/>
      <c r="BL913" s="529"/>
      <c r="BM913" s="529"/>
      <c r="BN913" s="529"/>
      <c r="BO913" s="529"/>
      <c r="BP913" s="529"/>
      <c r="BQ913" s="529"/>
      <c r="BR913" s="529"/>
      <c r="BS913" s="529"/>
      <c r="BT913" s="529"/>
      <c r="BU913" s="529"/>
      <c r="BV913" s="529"/>
      <c r="BW913" s="529"/>
      <c r="BX913" s="529"/>
      <c r="BY913" s="529"/>
      <c r="BZ913" s="529"/>
      <c r="CA913" s="529"/>
      <c r="CB913" s="529"/>
      <c r="CC913" s="529"/>
      <c r="CD913" s="529"/>
      <c r="CE913" s="529"/>
      <c r="CF913" s="529"/>
      <c r="CG913" s="529"/>
      <c r="CH913" s="529"/>
      <c r="CI913" s="529"/>
      <c r="CJ913" s="529"/>
      <c r="CK913" s="529"/>
      <c r="CL913" s="529"/>
      <c r="CM913" s="529"/>
      <c r="CN913" s="529"/>
      <c r="CO913" s="529"/>
      <c r="CP913" s="529"/>
      <c r="CQ913" s="529"/>
    </row>
    <row r="914" spans="1:95" s="70" customFormat="1" outlineLevel="1" x14ac:dyDescent="0.2">
      <c r="A914" s="11">
        <v>234</v>
      </c>
      <c r="B914" s="300"/>
      <c r="C914" s="295"/>
      <c r="D914" s="295"/>
      <c r="E914" s="322"/>
      <c r="F914" s="856" t="s">
        <v>65</v>
      </c>
      <c r="G914" s="857"/>
      <c r="H914" s="857"/>
      <c r="I914" s="857"/>
      <c r="J914" s="857"/>
      <c r="K914" s="857"/>
      <c r="L914" s="858"/>
      <c r="M914" s="408">
        <f t="shared" ref="M914:AB917" si="245">M138</f>
        <v>0</v>
      </c>
      <c r="N914" s="419">
        <f t="shared" si="245"/>
        <v>0</v>
      </c>
      <c r="O914" s="422">
        <f t="shared" si="245"/>
        <v>0</v>
      </c>
      <c r="P914" s="422">
        <f t="shared" si="245"/>
        <v>0</v>
      </c>
      <c r="Q914" s="423">
        <f t="shared" si="245"/>
        <v>0</v>
      </c>
      <c r="R914" s="419">
        <f t="shared" si="245"/>
        <v>0</v>
      </c>
      <c r="S914" s="422">
        <f t="shared" si="245"/>
        <v>0</v>
      </c>
      <c r="T914" s="422">
        <f>T138</f>
        <v>0</v>
      </c>
      <c r="U914" s="422">
        <f t="shared" si="245"/>
        <v>0</v>
      </c>
      <c r="V914" s="422">
        <f t="shared" si="245"/>
        <v>0</v>
      </c>
      <c r="W914" s="422">
        <f t="shared" si="245"/>
        <v>0</v>
      </c>
      <c r="X914" s="422">
        <f t="shared" si="245"/>
        <v>0</v>
      </c>
      <c r="Y914" s="422">
        <f t="shared" si="245"/>
        <v>0</v>
      </c>
      <c r="Z914" s="422">
        <f t="shared" si="245"/>
        <v>0</v>
      </c>
      <c r="AA914" s="422">
        <f t="shared" si="245"/>
        <v>0</v>
      </c>
      <c r="AB914" s="422">
        <f t="shared" si="245"/>
        <v>0</v>
      </c>
      <c r="AC914" s="408">
        <f t="shared" ref="AC914:AC917" si="246">M914-SUM(N914:AB914)</f>
        <v>0</v>
      </c>
      <c r="AD914" s="1766"/>
      <c r="AE914" s="1063"/>
      <c r="AF914" s="831"/>
      <c r="AG914" s="536"/>
      <c r="AH914" s="529"/>
      <c r="AI914" s="529"/>
      <c r="AJ914" s="529"/>
      <c r="AK914" s="529"/>
      <c r="AL914" s="529"/>
      <c r="AM914" s="529"/>
      <c r="AN914" s="529"/>
      <c r="AO914" s="529"/>
      <c r="AP914" s="529"/>
      <c r="AQ914" s="529"/>
      <c r="AR914" s="529"/>
      <c r="AS914" s="529"/>
      <c r="AT914" s="529"/>
      <c r="AU914" s="529"/>
      <c r="AV914" s="529"/>
      <c r="AW914" s="529"/>
      <c r="AX914" s="529"/>
      <c r="AY914" s="529"/>
      <c r="AZ914" s="529"/>
      <c r="BA914" s="529"/>
      <c r="BB914" s="529"/>
      <c r="BC914" s="529"/>
      <c r="BD914" s="529"/>
      <c r="BE914" s="529"/>
      <c r="BF914" s="529"/>
      <c r="BG914" s="529"/>
      <c r="BH914" s="529"/>
      <c r="BI914" s="529"/>
      <c r="BJ914" s="529"/>
      <c r="BK914" s="529"/>
      <c r="BL914" s="529"/>
      <c r="BM914" s="529"/>
      <c r="BN914" s="529"/>
      <c r="BO914" s="529"/>
      <c r="BP914" s="529"/>
      <c r="BQ914" s="529"/>
      <c r="BR914" s="529"/>
      <c r="BS914" s="529"/>
      <c r="BT914" s="529"/>
      <c r="BU914" s="529"/>
      <c r="BV914" s="529"/>
      <c r="BW914" s="529"/>
      <c r="BX914" s="529"/>
      <c r="BY914" s="529"/>
      <c r="BZ914" s="529"/>
      <c r="CA914" s="529"/>
      <c r="CB914" s="529"/>
      <c r="CC914" s="529"/>
      <c r="CD914" s="529"/>
      <c r="CE914" s="529"/>
      <c r="CF914" s="529"/>
      <c r="CG914" s="529"/>
      <c r="CH914" s="529"/>
      <c r="CI914" s="529"/>
      <c r="CJ914" s="529"/>
      <c r="CK914" s="529"/>
      <c r="CL914" s="529"/>
      <c r="CM914" s="529"/>
      <c r="CN914" s="529"/>
      <c r="CO914" s="529"/>
      <c r="CP914" s="529"/>
      <c r="CQ914" s="529"/>
    </row>
    <row r="915" spans="1:95" s="70" customFormat="1" outlineLevel="1" x14ac:dyDescent="0.2">
      <c r="A915" s="11">
        <v>235</v>
      </c>
      <c r="B915" s="300"/>
      <c r="C915" s="295"/>
      <c r="D915" s="295"/>
      <c r="E915" s="322"/>
      <c r="F915" s="915" t="s">
        <v>68</v>
      </c>
      <c r="G915" s="916"/>
      <c r="H915" s="916"/>
      <c r="I915" s="916"/>
      <c r="J915" s="916"/>
      <c r="K915" s="916"/>
      <c r="L915" s="917"/>
      <c r="M915" s="408">
        <f t="shared" si="245"/>
        <v>0</v>
      </c>
      <c r="N915" s="419">
        <f t="shared" si="245"/>
        <v>0</v>
      </c>
      <c r="O915" s="422">
        <f t="shared" si="245"/>
        <v>0</v>
      </c>
      <c r="P915" s="422">
        <f t="shared" si="245"/>
        <v>0</v>
      </c>
      <c r="Q915" s="423">
        <f t="shared" si="245"/>
        <v>0</v>
      </c>
      <c r="R915" s="419">
        <f t="shared" si="245"/>
        <v>0</v>
      </c>
      <c r="S915" s="422">
        <f t="shared" si="245"/>
        <v>0</v>
      </c>
      <c r="T915" s="422">
        <f>T139</f>
        <v>0</v>
      </c>
      <c r="U915" s="422">
        <f t="shared" si="245"/>
        <v>0</v>
      </c>
      <c r="V915" s="422">
        <f t="shared" si="245"/>
        <v>0</v>
      </c>
      <c r="W915" s="422">
        <f t="shared" si="245"/>
        <v>0</v>
      </c>
      <c r="X915" s="422">
        <f t="shared" si="245"/>
        <v>0</v>
      </c>
      <c r="Y915" s="422">
        <f t="shared" si="245"/>
        <v>0</v>
      </c>
      <c r="Z915" s="422">
        <f t="shared" si="245"/>
        <v>0</v>
      </c>
      <c r="AA915" s="422">
        <f t="shared" si="245"/>
        <v>0</v>
      </c>
      <c r="AB915" s="422">
        <f t="shared" si="245"/>
        <v>0</v>
      </c>
      <c r="AC915" s="408">
        <f t="shared" si="246"/>
        <v>0</v>
      </c>
      <c r="AD915" s="1766"/>
      <c r="AE915" s="1063"/>
      <c r="AF915" s="831"/>
      <c r="AG915" s="536"/>
      <c r="AH915" s="529"/>
      <c r="AI915" s="529"/>
      <c r="AJ915" s="529"/>
      <c r="AK915" s="529"/>
      <c r="AL915" s="529"/>
      <c r="AM915" s="529"/>
      <c r="AN915" s="529"/>
      <c r="AO915" s="529"/>
      <c r="AP915" s="529"/>
      <c r="AQ915" s="529"/>
      <c r="AR915" s="529"/>
      <c r="AS915" s="529"/>
      <c r="AT915" s="529"/>
      <c r="AU915" s="529"/>
      <c r="AV915" s="529"/>
      <c r="AW915" s="529"/>
      <c r="AX915" s="529"/>
      <c r="AY915" s="529"/>
      <c r="AZ915" s="529"/>
      <c r="BA915" s="529"/>
      <c r="BB915" s="529"/>
      <c r="BC915" s="529"/>
      <c r="BD915" s="529"/>
      <c r="BE915" s="529"/>
      <c r="BF915" s="529"/>
      <c r="BG915" s="529"/>
      <c r="BH915" s="529"/>
      <c r="BI915" s="529"/>
      <c r="BJ915" s="529"/>
      <c r="BK915" s="529"/>
      <c r="BL915" s="529"/>
      <c r="BM915" s="529"/>
      <c r="BN915" s="529"/>
      <c r="BO915" s="529"/>
      <c r="BP915" s="529"/>
      <c r="BQ915" s="529"/>
      <c r="BR915" s="529"/>
      <c r="BS915" s="529"/>
      <c r="BT915" s="529"/>
      <c r="BU915" s="529"/>
      <c r="BV915" s="529"/>
      <c r="BW915" s="529"/>
      <c r="BX915" s="529"/>
      <c r="BY915" s="529"/>
      <c r="BZ915" s="529"/>
      <c r="CA915" s="529"/>
      <c r="CB915" s="529"/>
      <c r="CC915" s="529"/>
      <c r="CD915" s="529"/>
      <c r="CE915" s="529"/>
      <c r="CF915" s="529"/>
      <c r="CG915" s="529"/>
      <c r="CH915" s="529"/>
      <c r="CI915" s="529"/>
      <c r="CJ915" s="529"/>
      <c r="CK915" s="529"/>
      <c r="CL915" s="529"/>
      <c r="CM915" s="529"/>
      <c r="CN915" s="529"/>
      <c r="CO915" s="529"/>
      <c r="CP915" s="529"/>
      <c r="CQ915" s="529"/>
    </row>
    <row r="916" spans="1:95" s="70" customFormat="1" outlineLevel="1" x14ac:dyDescent="0.2">
      <c r="A916" s="11">
        <v>236</v>
      </c>
      <c r="B916" s="300"/>
      <c r="C916" s="295"/>
      <c r="D916" s="263"/>
      <c r="E916" s="264"/>
      <c r="F916" s="915" t="s">
        <v>537</v>
      </c>
      <c r="G916" s="916"/>
      <c r="H916" s="916"/>
      <c r="I916" s="916"/>
      <c r="J916" s="916"/>
      <c r="K916" s="916"/>
      <c r="L916" s="917"/>
      <c r="M916" s="408">
        <f t="shared" si="245"/>
        <v>0</v>
      </c>
      <c r="N916" s="419">
        <f t="shared" si="245"/>
        <v>0</v>
      </c>
      <c r="O916" s="422">
        <f t="shared" si="245"/>
        <v>0</v>
      </c>
      <c r="P916" s="422">
        <f t="shared" si="245"/>
        <v>0</v>
      </c>
      <c r="Q916" s="423">
        <f t="shared" si="245"/>
        <v>0</v>
      </c>
      <c r="R916" s="419">
        <f t="shared" si="245"/>
        <v>0</v>
      </c>
      <c r="S916" s="422">
        <f t="shared" si="245"/>
        <v>0</v>
      </c>
      <c r="T916" s="422">
        <f t="shared" si="245"/>
        <v>0</v>
      </c>
      <c r="U916" s="422">
        <f t="shared" si="245"/>
        <v>0</v>
      </c>
      <c r="V916" s="422">
        <f t="shared" si="245"/>
        <v>0</v>
      </c>
      <c r="W916" s="422">
        <f t="shared" si="245"/>
        <v>0</v>
      </c>
      <c r="X916" s="422">
        <f t="shared" si="245"/>
        <v>0</v>
      </c>
      <c r="Y916" s="422">
        <f t="shared" si="245"/>
        <v>0</v>
      </c>
      <c r="Z916" s="422">
        <f t="shared" si="245"/>
        <v>0</v>
      </c>
      <c r="AA916" s="422">
        <f t="shared" si="245"/>
        <v>0</v>
      </c>
      <c r="AB916" s="422">
        <f t="shared" si="245"/>
        <v>0</v>
      </c>
      <c r="AC916" s="408">
        <f t="shared" si="246"/>
        <v>0</v>
      </c>
      <c r="AD916" s="1766"/>
      <c r="AE916" s="1063"/>
      <c r="AF916" s="831"/>
      <c r="AG916" s="536"/>
      <c r="AH916" s="529"/>
      <c r="AI916" s="529"/>
      <c r="AJ916" s="529"/>
      <c r="AK916" s="529"/>
      <c r="AL916" s="529"/>
      <c r="AM916" s="529"/>
      <c r="AN916" s="529"/>
      <c r="AO916" s="529"/>
      <c r="AP916" s="529"/>
      <c r="AQ916" s="529"/>
      <c r="AR916" s="529"/>
      <c r="AS916" s="529"/>
      <c r="AT916" s="529"/>
      <c r="AU916" s="529"/>
      <c r="AV916" s="529"/>
      <c r="AW916" s="529"/>
      <c r="AX916" s="529"/>
      <c r="AY916" s="529"/>
      <c r="AZ916" s="529"/>
      <c r="BA916" s="529"/>
      <c r="BB916" s="529"/>
      <c r="BC916" s="529"/>
      <c r="BD916" s="529"/>
      <c r="BE916" s="529"/>
      <c r="BF916" s="529"/>
      <c r="BG916" s="529"/>
      <c r="BH916" s="529"/>
      <c r="BI916" s="529"/>
      <c r="BJ916" s="529"/>
      <c r="BK916" s="529"/>
      <c r="BL916" s="529"/>
      <c r="BM916" s="529"/>
      <c r="BN916" s="529"/>
      <c r="BO916" s="529"/>
      <c r="BP916" s="529"/>
      <c r="BQ916" s="529"/>
      <c r="BR916" s="529"/>
      <c r="BS916" s="529"/>
      <c r="BT916" s="529"/>
      <c r="BU916" s="529"/>
      <c r="BV916" s="529"/>
      <c r="BW916" s="529"/>
      <c r="BX916" s="529"/>
      <c r="BY916" s="529"/>
      <c r="BZ916" s="529"/>
      <c r="CA916" s="529"/>
      <c r="CB916" s="529"/>
      <c r="CC916" s="529"/>
      <c r="CD916" s="529"/>
      <c r="CE916" s="529"/>
      <c r="CF916" s="529"/>
      <c r="CG916" s="529"/>
      <c r="CH916" s="529"/>
      <c r="CI916" s="529"/>
      <c r="CJ916" s="529"/>
      <c r="CK916" s="529"/>
      <c r="CL916" s="529"/>
      <c r="CM916" s="529"/>
      <c r="CN916" s="529"/>
      <c r="CO916" s="529"/>
      <c r="CP916" s="529"/>
      <c r="CQ916" s="529"/>
    </row>
    <row r="917" spans="1:95" s="70" customFormat="1" ht="27.75" customHeight="1" outlineLevel="1" x14ac:dyDescent="0.2">
      <c r="A917" s="11">
        <v>237</v>
      </c>
      <c r="B917" s="300"/>
      <c r="C917" s="295"/>
      <c r="D917" s="295"/>
      <c r="E917" s="296"/>
      <c r="F917" s="859" t="s">
        <v>532</v>
      </c>
      <c r="G917" s="860"/>
      <c r="H917" s="860"/>
      <c r="I917" s="860"/>
      <c r="J917" s="860"/>
      <c r="K917" s="860"/>
      <c r="L917" s="861"/>
      <c r="M917" s="408">
        <f t="shared" si="245"/>
        <v>0</v>
      </c>
      <c r="N917" s="419">
        <f t="shared" si="245"/>
        <v>0</v>
      </c>
      <c r="O917" s="422">
        <f t="shared" si="245"/>
        <v>0</v>
      </c>
      <c r="P917" s="422">
        <f t="shared" si="245"/>
        <v>0</v>
      </c>
      <c r="Q917" s="423">
        <f t="shared" si="245"/>
        <v>0</v>
      </c>
      <c r="R917" s="419">
        <f t="shared" si="245"/>
        <v>0</v>
      </c>
      <c r="S917" s="422">
        <f t="shared" si="245"/>
        <v>0</v>
      </c>
      <c r="T917" s="422">
        <f t="shared" si="245"/>
        <v>0</v>
      </c>
      <c r="U917" s="422">
        <f t="shared" si="245"/>
        <v>0</v>
      </c>
      <c r="V917" s="422">
        <f t="shared" si="245"/>
        <v>0</v>
      </c>
      <c r="W917" s="422">
        <f t="shared" si="245"/>
        <v>0</v>
      </c>
      <c r="X917" s="422">
        <f t="shared" si="245"/>
        <v>0</v>
      </c>
      <c r="Y917" s="422">
        <f t="shared" si="245"/>
        <v>0</v>
      </c>
      <c r="Z917" s="422">
        <f t="shared" si="245"/>
        <v>0</v>
      </c>
      <c r="AA917" s="422">
        <f t="shared" si="245"/>
        <v>0</v>
      </c>
      <c r="AB917" s="422">
        <f t="shared" si="245"/>
        <v>0</v>
      </c>
      <c r="AC917" s="408">
        <f t="shared" si="246"/>
        <v>0</v>
      </c>
      <c r="AD917" s="1766"/>
      <c r="AE917" s="1063"/>
      <c r="AF917" s="831"/>
      <c r="AG917" s="536"/>
      <c r="AH917" s="529"/>
      <c r="AI917" s="529"/>
      <c r="AJ917" s="529"/>
      <c r="AK917" s="529"/>
      <c r="AL917" s="529"/>
      <c r="AM917" s="529"/>
      <c r="AN917" s="529"/>
      <c r="AO917" s="529"/>
      <c r="AP917" s="529"/>
      <c r="AQ917" s="529"/>
      <c r="AR917" s="529"/>
      <c r="AS917" s="529"/>
      <c r="AT917" s="529"/>
      <c r="AU917" s="529"/>
      <c r="AV917" s="529"/>
      <c r="AW917" s="529"/>
      <c r="AX917" s="529"/>
      <c r="AY917" s="529"/>
      <c r="AZ917" s="529"/>
      <c r="BA917" s="529"/>
      <c r="BB917" s="529"/>
      <c r="BC917" s="529"/>
      <c r="BD917" s="529"/>
      <c r="BE917" s="529"/>
      <c r="BF917" s="529"/>
      <c r="BG917" s="529"/>
      <c r="BH917" s="529"/>
      <c r="BI917" s="529"/>
      <c r="BJ917" s="529"/>
      <c r="BK917" s="529"/>
      <c r="BL917" s="529"/>
      <c r="BM917" s="529"/>
      <c r="BN917" s="529"/>
      <c r="BO917" s="529"/>
      <c r="BP917" s="529"/>
      <c r="BQ917" s="529"/>
      <c r="BR917" s="529"/>
      <c r="BS917" s="529"/>
      <c r="BT917" s="529"/>
      <c r="BU917" s="529"/>
      <c r="BV917" s="529"/>
      <c r="BW917" s="529"/>
      <c r="BX917" s="529"/>
      <c r="BY917" s="529"/>
      <c r="BZ917" s="529"/>
      <c r="CA917" s="529"/>
      <c r="CB917" s="529"/>
      <c r="CC917" s="529"/>
      <c r="CD917" s="529"/>
      <c r="CE917" s="529"/>
      <c r="CF917" s="529"/>
      <c r="CG917" s="529"/>
      <c r="CH917" s="529"/>
      <c r="CI917" s="529"/>
      <c r="CJ917" s="529"/>
      <c r="CK917" s="529"/>
      <c r="CL917" s="529"/>
      <c r="CM917" s="529"/>
      <c r="CN917" s="529"/>
      <c r="CO917" s="529"/>
      <c r="CP917" s="529"/>
      <c r="CQ917" s="529"/>
    </row>
    <row r="918" spans="1:95" s="70" customFormat="1" ht="15.75" outlineLevel="1" x14ac:dyDescent="0.2">
      <c r="A918" s="11">
        <v>238</v>
      </c>
      <c r="B918" s="300"/>
      <c r="C918" s="295"/>
      <c r="D918" s="297"/>
      <c r="E918" s="853" t="s">
        <v>67</v>
      </c>
      <c r="F918" s="854"/>
      <c r="G918" s="854"/>
      <c r="H918" s="854"/>
      <c r="I918" s="854"/>
      <c r="J918" s="854"/>
      <c r="K918" s="854"/>
      <c r="L918" s="855"/>
      <c r="M918" s="407">
        <f>SUBTOTAL(9,M919:M922)</f>
        <v>0</v>
      </c>
      <c r="N918" s="410">
        <f t="shared" ref="N918:AC918" si="247">SUBTOTAL(9,N919:N922)</f>
        <v>0</v>
      </c>
      <c r="O918" s="414">
        <f t="shared" si="247"/>
        <v>0</v>
      </c>
      <c r="P918" s="413">
        <f t="shared" si="247"/>
        <v>0</v>
      </c>
      <c r="Q918" s="415">
        <f t="shared" si="247"/>
        <v>0</v>
      </c>
      <c r="R918" s="410">
        <f t="shared" si="247"/>
        <v>0</v>
      </c>
      <c r="S918" s="413">
        <f t="shared" si="247"/>
        <v>0</v>
      </c>
      <c r="T918" s="414">
        <f t="shared" si="247"/>
        <v>0</v>
      </c>
      <c r="U918" s="413">
        <f t="shared" si="247"/>
        <v>0</v>
      </c>
      <c r="V918" s="414">
        <f t="shared" si="247"/>
        <v>0</v>
      </c>
      <c r="W918" s="413">
        <f t="shared" si="247"/>
        <v>0</v>
      </c>
      <c r="X918" s="414">
        <f t="shared" si="247"/>
        <v>0</v>
      </c>
      <c r="Y918" s="413">
        <f t="shared" si="247"/>
        <v>0</v>
      </c>
      <c r="Z918" s="414">
        <f t="shared" si="247"/>
        <v>0</v>
      </c>
      <c r="AA918" s="413">
        <f t="shared" si="247"/>
        <v>0</v>
      </c>
      <c r="AB918" s="424">
        <f t="shared" si="247"/>
        <v>0</v>
      </c>
      <c r="AC918" s="407">
        <f t="shared" si="247"/>
        <v>0</v>
      </c>
      <c r="AD918" s="1766"/>
      <c r="AE918" s="1063"/>
      <c r="AF918" s="831"/>
      <c r="AG918" s="536"/>
      <c r="AH918" s="529"/>
      <c r="AI918" s="529"/>
      <c r="AJ918" s="529"/>
      <c r="AK918" s="529"/>
      <c r="AL918" s="529"/>
      <c r="AM918" s="529"/>
      <c r="AN918" s="529"/>
      <c r="AO918" s="529"/>
      <c r="AP918" s="529"/>
      <c r="AQ918" s="529"/>
      <c r="AR918" s="529"/>
      <c r="AS918" s="529"/>
      <c r="AT918" s="529"/>
      <c r="AU918" s="529"/>
      <c r="AV918" s="529"/>
      <c r="AW918" s="529"/>
      <c r="AX918" s="529"/>
      <c r="AY918" s="529"/>
      <c r="AZ918" s="529"/>
      <c r="BA918" s="529"/>
      <c r="BB918" s="529"/>
      <c r="BC918" s="529"/>
      <c r="BD918" s="529"/>
      <c r="BE918" s="529"/>
      <c r="BF918" s="529"/>
      <c r="BG918" s="529"/>
      <c r="BH918" s="529"/>
      <c r="BI918" s="529"/>
      <c r="BJ918" s="529"/>
      <c r="BK918" s="529"/>
      <c r="BL918" s="529"/>
      <c r="BM918" s="529"/>
      <c r="BN918" s="529"/>
      <c r="BO918" s="529"/>
      <c r="BP918" s="529"/>
      <c r="BQ918" s="529"/>
      <c r="BR918" s="529"/>
      <c r="BS918" s="529"/>
      <c r="BT918" s="529"/>
      <c r="BU918" s="529"/>
      <c r="BV918" s="529"/>
      <c r="BW918" s="529"/>
      <c r="BX918" s="529"/>
      <c r="BY918" s="529"/>
      <c r="BZ918" s="529"/>
      <c r="CA918" s="529"/>
      <c r="CB918" s="529"/>
      <c r="CC918" s="529"/>
      <c r="CD918" s="529"/>
      <c r="CE918" s="529"/>
      <c r="CF918" s="529"/>
      <c r="CG918" s="529"/>
      <c r="CH918" s="529"/>
      <c r="CI918" s="529"/>
      <c r="CJ918" s="529"/>
      <c r="CK918" s="529"/>
      <c r="CL918" s="529"/>
      <c r="CM918" s="529"/>
      <c r="CN918" s="529"/>
      <c r="CO918" s="529"/>
      <c r="CP918" s="529"/>
      <c r="CQ918" s="529"/>
    </row>
    <row r="919" spans="1:95" s="70" customFormat="1" outlineLevel="1" x14ac:dyDescent="0.2">
      <c r="A919" s="11">
        <v>239</v>
      </c>
      <c r="B919" s="300"/>
      <c r="C919" s="295"/>
      <c r="D919" s="319"/>
      <c r="E919" s="319"/>
      <c r="F919" s="856" t="s">
        <v>65</v>
      </c>
      <c r="G919" s="857"/>
      <c r="H919" s="857"/>
      <c r="I919" s="857"/>
      <c r="J919" s="857"/>
      <c r="K919" s="857"/>
      <c r="L919" s="858"/>
      <c r="M919" s="408">
        <f t="shared" ref="M919:AB922" si="248">M143</f>
        <v>0</v>
      </c>
      <c r="N919" s="419">
        <f t="shared" si="248"/>
        <v>0</v>
      </c>
      <c r="O919" s="422">
        <f t="shared" si="248"/>
        <v>0</v>
      </c>
      <c r="P919" s="422">
        <f t="shared" si="248"/>
        <v>0</v>
      </c>
      <c r="Q919" s="423">
        <f t="shared" si="248"/>
        <v>0</v>
      </c>
      <c r="R919" s="419">
        <f t="shared" si="248"/>
        <v>0</v>
      </c>
      <c r="S919" s="422">
        <f t="shared" si="248"/>
        <v>0</v>
      </c>
      <c r="T919" s="422">
        <f t="shared" si="248"/>
        <v>0</v>
      </c>
      <c r="U919" s="422">
        <f t="shared" si="248"/>
        <v>0</v>
      </c>
      <c r="V919" s="422">
        <f t="shared" si="248"/>
        <v>0</v>
      </c>
      <c r="W919" s="422">
        <f t="shared" si="248"/>
        <v>0</v>
      </c>
      <c r="X919" s="422">
        <f t="shared" si="248"/>
        <v>0</v>
      </c>
      <c r="Y919" s="422">
        <f t="shared" si="248"/>
        <v>0</v>
      </c>
      <c r="Z919" s="422">
        <f t="shared" si="248"/>
        <v>0</v>
      </c>
      <c r="AA919" s="422">
        <f t="shared" si="248"/>
        <v>0</v>
      </c>
      <c r="AB919" s="422">
        <f t="shared" si="248"/>
        <v>0</v>
      </c>
      <c r="AC919" s="408">
        <f t="shared" ref="AC919:AC922" si="249">M919-SUM(N919:AB919)</f>
        <v>0</v>
      </c>
      <c r="AD919" s="1766"/>
      <c r="AE919" s="1063"/>
      <c r="AF919" s="831"/>
      <c r="AG919" s="536"/>
      <c r="AH919" s="529"/>
      <c r="AI919" s="529"/>
      <c r="AJ919" s="529"/>
      <c r="AK919" s="529"/>
      <c r="AL919" s="529"/>
      <c r="AM919" s="529"/>
      <c r="AN919" s="529"/>
      <c r="AO919" s="529"/>
      <c r="AP919" s="529"/>
      <c r="AQ919" s="529"/>
      <c r="AR919" s="529"/>
      <c r="AS919" s="529"/>
      <c r="AT919" s="529"/>
      <c r="AU919" s="529"/>
      <c r="AV919" s="529"/>
      <c r="AW919" s="529"/>
      <c r="AX919" s="529"/>
      <c r="AY919" s="529"/>
      <c r="AZ919" s="529"/>
      <c r="BA919" s="529"/>
      <c r="BB919" s="529"/>
      <c r="BC919" s="529"/>
      <c r="BD919" s="529"/>
      <c r="BE919" s="529"/>
      <c r="BF919" s="529"/>
      <c r="BG919" s="529"/>
      <c r="BH919" s="529"/>
      <c r="BI919" s="529"/>
      <c r="BJ919" s="529"/>
      <c r="BK919" s="529"/>
      <c r="BL919" s="529"/>
      <c r="BM919" s="529"/>
      <c r="BN919" s="529"/>
      <c r="BO919" s="529"/>
      <c r="BP919" s="529"/>
      <c r="BQ919" s="529"/>
      <c r="BR919" s="529"/>
      <c r="BS919" s="529"/>
      <c r="BT919" s="529"/>
      <c r="BU919" s="529"/>
      <c r="BV919" s="529"/>
      <c r="BW919" s="529"/>
      <c r="BX919" s="529"/>
      <c r="BY919" s="529"/>
      <c r="BZ919" s="529"/>
      <c r="CA919" s="529"/>
      <c r="CB919" s="529"/>
      <c r="CC919" s="529"/>
      <c r="CD919" s="529"/>
      <c r="CE919" s="529"/>
      <c r="CF919" s="529"/>
      <c r="CG919" s="529"/>
      <c r="CH919" s="529"/>
      <c r="CI919" s="529"/>
      <c r="CJ919" s="529"/>
      <c r="CK919" s="529"/>
      <c r="CL919" s="529"/>
      <c r="CM919" s="529"/>
      <c r="CN919" s="529"/>
      <c r="CO919" s="529"/>
      <c r="CP919" s="529"/>
      <c r="CQ919" s="529"/>
    </row>
    <row r="920" spans="1:95" s="70" customFormat="1" outlineLevel="1" x14ac:dyDescent="0.2">
      <c r="A920" s="11">
        <v>240</v>
      </c>
      <c r="B920" s="300"/>
      <c r="C920" s="295"/>
      <c r="D920" s="319"/>
      <c r="E920" s="319"/>
      <c r="F920" s="915" t="s">
        <v>68</v>
      </c>
      <c r="G920" s="916"/>
      <c r="H920" s="916"/>
      <c r="I920" s="916"/>
      <c r="J920" s="916"/>
      <c r="K920" s="916"/>
      <c r="L920" s="917"/>
      <c r="M920" s="408">
        <f t="shared" si="248"/>
        <v>0</v>
      </c>
      <c r="N920" s="419">
        <f t="shared" si="248"/>
        <v>0</v>
      </c>
      <c r="O920" s="422">
        <f t="shared" si="248"/>
        <v>0</v>
      </c>
      <c r="P920" s="422">
        <f t="shared" si="248"/>
        <v>0</v>
      </c>
      <c r="Q920" s="423">
        <f t="shared" si="248"/>
        <v>0</v>
      </c>
      <c r="R920" s="419">
        <f t="shared" si="248"/>
        <v>0</v>
      </c>
      <c r="S920" s="422">
        <f t="shared" si="248"/>
        <v>0</v>
      </c>
      <c r="T920" s="422">
        <f t="shared" si="248"/>
        <v>0</v>
      </c>
      <c r="U920" s="422">
        <f t="shared" si="248"/>
        <v>0</v>
      </c>
      <c r="V920" s="422">
        <f t="shared" si="248"/>
        <v>0</v>
      </c>
      <c r="W920" s="422">
        <f t="shared" si="248"/>
        <v>0</v>
      </c>
      <c r="X920" s="422">
        <f t="shared" si="248"/>
        <v>0</v>
      </c>
      <c r="Y920" s="422">
        <f t="shared" si="248"/>
        <v>0</v>
      </c>
      <c r="Z920" s="422">
        <f t="shared" si="248"/>
        <v>0</v>
      </c>
      <c r="AA920" s="422">
        <f t="shared" si="248"/>
        <v>0</v>
      </c>
      <c r="AB920" s="422">
        <f t="shared" si="248"/>
        <v>0</v>
      </c>
      <c r="AC920" s="408">
        <f t="shared" si="249"/>
        <v>0</v>
      </c>
      <c r="AD920" s="1766"/>
      <c r="AE920" s="1063"/>
      <c r="AF920" s="831"/>
      <c r="AG920" s="536"/>
      <c r="AH920" s="529"/>
      <c r="AI920" s="529"/>
      <c r="AJ920" s="529"/>
      <c r="AK920" s="529"/>
      <c r="AL920" s="529"/>
      <c r="AM920" s="529"/>
      <c r="AN920" s="529"/>
      <c r="AO920" s="529"/>
      <c r="AP920" s="529"/>
      <c r="AQ920" s="529"/>
      <c r="AR920" s="529"/>
      <c r="AS920" s="529"/>
      <c r="AT920" s="529"/>
      <c r="AU920" s="529"/>
      <c r="AV920" s="529"/>
      <c r="AW920" s="529"/>
      <c r="AX920" s="529"/>
      <c r="AY920" s="529"/>
      <c r="AZ920" s="529"/>
      <c r="BA920" s="529"/>
      <c r="BB920" s="529"/>
      <c r="BC920" s="529"/>
      <c r="BD920" s="529"/>
      <c r="BE920" s="529"/>
      <c r="BF920" s="529"/>
      <c r="BG920" s="529"/>
      <c r="BH920" s="529"/>
      <c r="BI920" s="529"/>
      <c r="BJ920" s="529"/>
      <c r="BK920" s="529"/>
      <c r="BL920" s="529"/>
      <c r="BM920" s="529"/>
      <c r="BN920" s="529"/>
      <c r="BO920" s="529"/>
      <c r="BP920" s="529"/>
      <c r="BQ920" s="529"/>
      <c r="BR920" s="529"/>
      <c r="BS920" s="529"/>
      <c r="BT920" s="529"/>
      <c r="BU920" s="529"/>
      <c r="BV920" s="529"/>
      <c r="BW920" s="529"/>
      <c r="BX920" s="529"/>
      <c r="BY920" s="529"/>
      <c r="BZ920" s="529"/>
      <c r="CA920" s="529"/>
      <c r="CB920" s="529"/>
      <c r="CC920" s="529"/>
      <c r="CD920" s="529"/>
      <c r="CE920" s="529"/>
      <c r="CF920" s="529"/>
      <c r="CG920" s="529"/>
      <c r="CH920" s="529"/>
      <c r="CI920" s="529"/>
      <c r="CJ920" s="529"/>
      <c r="CK920" s="529"/>
      <c r="CL920" s="529"/>
      <c r="CM920" s="529"/>
      <c r="CN920" s="529"/>
      <c r="CO920" s="529"/>
      <c r="CP920" s="529"/>
      <c r="CQ920" s="529"/>
    </row>
    <row r="921" spans="1:95" s="70" customFormat="1" outlineLevel="1" x14ac:dyDescent="0.2">
      <c r="A921" s="11">
        <v>241</v>
      </c>
      <c r="B921" s="300"/>
      <c r="C921" s="295"/>
      <c r="D921" s="265"/>
      <c r="E921" s="265"/>
      <c r="F921" s="915" t="s">
        <v>537</v>
      </c>
      <c r="G921" s="916"/>
      <c r="H921" s="916"/>
      <c r="I921" s="916"/>
      <c r="J921" s="916"/>
      <c r="K921" s="916"/>
      <c r="L921" s="917"/>
      <c r="M921" s="408">
        <f t="shared" si="248"/>
        <v>0</v>
      </c>
      <c r="N921" s="419">
        <f t="shared" si="248"/>
        <v>0</v>
      </c>
      <c r="O921" s="422">
        <f t="shared" si="248"/>
        <v>0</v>
      </c>
      <c r="P921" s="422">
        <f t="shared" si="248"/>
        <v>0</v>
      </c>
      <c r="Q921" s="423">
        <f t="shared" si="248"/>
        <v>0</v>
      </c>
      <c r="R921" s="419">
        <f t="shared" si="248"/>
        <v>0</v>
      </c>
      <c r="S921" s="422">
        <f t="shared" si="248"/>
        <v>0</v>
      </c>
      <c r="T921" s="422">
        <f t="shared" si="248"/>
        <v>0</v>
      </c>
      <c r="U921" s="422">
        <f t="shared" si="248"/>
        <v>0</v>
      </c>
      <c r="V921" s="422">
        <f t="shared" si="248"/>
        <v>0</v>
      </c>
      <c r="W921" s="422">
        <f t="shared" si="248"/>
        <v>0</v>
      </c>
      <c r="X921" s="422">
        <f t="shared" si="248"/>
        <v>0</v>
      </c>
      <c r="Y921" s="422">
        <f t="shared" si="248"/>
        <v>0</v>
      </c>
      <c r="Z921" s="422">
        <f t="shared" si="248"/>
        <v>0</v>
      </c>
      <c r="AA921" s="422">
        <f t="shared" si="248"/>
        <v>0</v>
      </c>
      <c r="AB921" s="422">
        <f t="shared" si="248"/>
        <v>0</v>
      </c>
      <c r="AC921" s="408">
        <f t="shared" si="249"/>
        <v>0</v>
      </c>
      <c r="AD921" s="1766"/>
      <c r="AE921" s="1063"/>
      <c r="AF921" s="831"/>
      <c r="AG921" s="536"/>
      <c r="AH921" s="529"/>
      <c r="AI921" s="529"/>
      <c r="AJ921" s="529"/>
      <c r="AK921" s="529"/>
      <c r="AL921" s="529"/>
      <c r="AM921" s="529"/>
      <c r="AN921" s="529"/>
      <c r="AO921" s="529"/>
      <c r="AP921" s="529"/>
      <c r="AQ921" s="529"/>
      <c r="AR921" s="529"/>
      <c r="AS921" s="529"/>
      <c r="AT921" s="529"/>
      <c r="AU921" s="529"/>
      <c r="AV921" s="529"/>
      <c r="AW921" s="529"/>
      <c r="AX921" s="529"/>
      <c r="AY921" s="529"/>
      <c r="AZ921" s="529"/>
      <c r="BA921" s="529"/>
      <c r="BB921" s="529"/>
      <c r="BC921" s="529"/>
      <c r="BD921" s="529"/>
      <c r="BE921" s="529"/>
      <c r="BF921" s="529"/>
      <c r="BG921" s="529"/>
      <c r="BH921" s="529"/>
      <c r="BI921" s="529"/>
      <c r="BJ921" s="529"/>
      <c r="BK921" s="529"/>
      <c r="BL921" s="529"/>
      <c r="BM921" s="529"/>
      <c r="BN921" s="529"/>
      <c r="BO921" s="529"/>
      <c r="BP921" s="529"/>
      <c r="BQ921" s="529"/>
      <c r="BR921" s="529"/>
      <c r="BS921" s="529"/>
      <c r="BT921" s="529"/>
      <c r="BU921" s="529"/>
      <c r="BV921" s="529"/>
      <c r="BW921" s="529"/>
      <c r="BX921" s="529"/>
      <c r="BY921" s="529"/>
      <c r="BZ921" s="529"/>
      <c r="CA921" s="529"/>
      <c r="CB921" s="529"/>
      <c r="CC921" s="529"/>
      <c r="CD921" s="529"/>
      <c r="CE921" s="529"/>
      <c r="CF921" s="529"/>
      <c r="CG921" s="529"/>
      <c r="CH921" s="529"/>
      <c r="CI921" s="529"/>
      <c r="CJ921" s="529"/>
      <c r="CK921" s="529"/>
      <c r="CL921" s="529"/>
      <c r="CM921" s="529"/>
      <c r="CN921" s="529"/>
      <c r="CO921" s="529"/>
      <c r="CP921" s="529"/>
      <c r="CQ921" s="529"/>
    </row>
    <row r="922" spans="1:95" s="70" customFormat="1" ht="27.75" customHeight="1" outlineLevel="1" x14ac:dyDescent="0.2">
      <c r="A922" s="11">
        <v>242</v>
      </c>
      <c r="B922" s="300"/>
      <c r="C922" s="295"/>
      <c r="D922" s="263"/>
      <c r="E922" s="263"/>
      <c r="F922" s="859" t="s">
        <v>532</v>
      </c>
      <c r="G922" s="860"/>
      <c r="H922" s="860"/>
      <c r="I922" s="860"/>
      <c r="J922" s="860"/>
      <c r="K922" s="860"/>
      <c r="L922" s="861"/>
      <c r="M922" s="408">
        <f t="shared" si="248"/>
        <v>0</v>
      </c>
      <c r="N922" s="419">
        <f t="shared" si="248"/>
        <v>0</v>
      </c>
      <c r="O922" s="422">
        <f t="shared" si="248"/>
        <v>0</v>
      </c>
      <c r="P922" s="422">
        <f t="shared" si="248"/>
        <v>0</v>
      </c>
      <c r="Q922" s="423">
        <f t="shared" si="248"/>
        <v>0</v>
      </c>
      <c r="R922" s="419">
        <f t="shared" si="248"/>
        <v>0</v>
      </c>
      <c r="S922" s="422">
        <f t="shared" si="248"/>
        <v>0</v>
      </c>
      <c r="T922" s="422">
        <f t="shared" si="248"/>
        <v>0</v>
      </c>
      <c r="U922" s="422">
        <f t="shared" si="248"/>
        <v>0</v>
      </c>
      <c r="V922" s="422">
        <f t="shared" si="248"/>
        <v>0</v>
      </c>
      <c r="W922" s="422">
        <f t="shared" si="248"/>
        <v>0</v>
      </c>
      <c r="X922" s="422">
        <f t="shared" si="248"/>
        <v>0</v>
      </c>
      <c r="Y922" s="422">
        <f t="shared" si="248"/>
        <v>0</v>
      </c>
      <c r="Z922" s="422">
        <f t="shared" si="248"/>
        <v>0</v>
      </c>
      <c r="AA922" s="422">
        <f t="shared" si="248"/>
        <v>0</v>
      </c>
      <c r="AB922" s="422">
        <f t="shared" si="248"/>
        <v>0</v>
      </c>
      <c r="AC922" s="408">
        <f t="shared" si="249"/>
        <v>0</v>
      </c>
      <c r="AD922" s="1766"/>
      <c r="AE922" s="1063"/>
      <c r="AF922" s="831"/>
      <c r="AG922" s="536"/>
      <c r="AH922" s="529"/>
      <c r="AI922" s="529"/>
      <c r="AJ922" s="529"/>
      <c r="AK922" s="529"/>
      <c r="AL922" s="529"/>
      <c r="AM922" s="529"/>
      <c r="AN922" s="529"/>
      <c r="AO922" s="529"/>
      <c r="AP922" s="529"/>
      <c r="AQ922" s="529"/>
      <c r="AR922" s="529"/>
      <c r="AS922" s="529"/>
      <c r="AT922" s="529"/>
      <c r="AU922" s="529"/>
      <c r="AV922" s="529"/>
      <c r="AW922" s="529"/>
      <c r="AX922" s="529"/>
      <c r="AY922" s="529"/>
      <c r="AZ922" s="529"/>
      <c r="BA922" s="529"/>
      <c r="BB922" s="529"/>
      <c r="BC922" s="529"/>
      <c r="BD922" s="529"/>
      <c r="BE922" s="529"/>
      <c r="BF922" s="529"/>
      <c r="BG922" s="529"/>
      <c r="BH922" s="529"/>
      <c r="BI922" s="529"/>
      <c r="BJ922" s="529"/>
      <c r="BK922" s="529"/>
      <c r="BL922" s="529"/>
      <c r="BM922" s="529"/>
      <c r="BN922" s="529"/>
      <c r="BO922" s="529"/>
      <c r="BP922" s="529"/>
      <c r="BQ922" s="529"/>
      <c r="BR922" s="529"/>
      <c r="BS922" s="529"/>
      <c r="BT922" s="529"/>
      <c r="BU922" s="529"/>
      <c r="BV922" s="529"/>
      <c r="BW922" s="529"/>
      <c r="BX922" s="529"/>
      <c r="BY922" s="529"/>
      <c r="BZ922" s="529"/>
      <c r="CA922" s="529"/>
      <c r="CB922" s="529"/>
      <c r="CC922" s="529"/>
      <c r="CD922" s="529"/>
      <c r="CE922" s="529"/>
      <c r="CF922" s="529"/>
      <c r="CG922" s="529"/>
      <c r="CH922" s="529"/>
      <c r="CI922" s="529"/>
      <c r="CJ922" s="529"/>
      <c r="CK922" s="529"/>
      <c r="CL922" s="529"/>
      <c r="CM922" s="529"/>
      <c r="CN922" s="529"/>
      <c r="CO922" s="529"/>
      <c r="CP922" s="529"/>
      <c r="CQ922" s="529"/>
    </row>
    <row r="923" spans="1:95" s="70" customFormat="1" ht="15.75" customHeight="1" outlineLevel="1" x14ac:dyDescent="0.2">
      <c r="A923" s="11">
        <v>243</v>
      </c>
      <c r="B923" s="300"/>
      <c r="C923" s="295"/>
      <c r="D923" s="265"/>
      <c r="E923" s="853" t="s">
        <v>556</v>
      </c>
      <c r="F923" s="854"/>
      <c r="G923" s="854"/>
      <c r="H923" s="854"/>
      <c r="I923" s="854"/>
      <c r="J923" s="854"/>
      <c r="K923" s="854"/>
      <c r="L923" s="855"/>
      <c r="M923" s="407">
        <f>SUBTOTAL(9,M924:M927)</f>
        <v>0</v>
      </c>
      <c r="N923" s="410">
        <f t="shared" ref="N923:AC923" si="250">SUBTOTAL(9,N924:N927)</f>
        <v>0</v>
      </c>
      <c r="O923" s="414">
        <f t="shared" si="250"/>
        <v>0</v>
      </c>
      <c r="P923" s="413">
        <f t="shared" si="250"/>
        <v>0</v>
      </c>
      <c r="Q923" s="415">
        <f t="shared" si="250"/>
        <v>0</v>
      </c>
      <c r="R923" s="410">
        <f t="shared" si="250"/>
        <v>0</v>
      </c>
      <c r="S923" s="413">
        <f t="shared" si="250"/>
        <v>0</v>
      </c>
      <c r="T923" s="414">
        <f t="shared" si="250"/>
        <v>0</v>
      </c>
      <c r="U923" s="413">
        <f t="shared" si="250"/>
        <v>0</v>
      </c>
      <c r="V923" s="414">
        <f t="shared" si="250"/>
        <v>0</v>
      </c>
      <c r="W923" s="413">
        <f t="shared" si="250"/>
        <v>0</v>
      </c>
      <c r="X923" s="414">
        <f t="shared" si="250"/>
        <v>0</v>
      </c>
      <c r="Y923" s="413">
        <f t="shared" si="250"/>
        <v>0</v>
      </c>
      <c r="Z923" s="414">
        <f t="shared" si="250"/>
        <v>0</v>
      </c>
      <c r="AA923" s="413">
        <f t="shared" si="250"/>
        <v>0</v>
      </c>
      <c r="AB923" s="424">
        <f t="shared" si="250"/>
        <v>0</v>
      </c>
      <c r="AC923" s="407">
        <f t="shared" si="250"/>
        <v>0</v>
      </c>
      <c r="AD923" s="1766"/>
      <c r="AE923" s="1063"/>
      <c r="AF923" s="831"/>
      <c r="AG923" s="536"/>
      <c r="AH923" s="529"/>
      <c r="AI923" s="529"/>
      <c r="AJ923" s="529"/>
      <c r="AK923" s="529"/>
      <c r="AL923" s="529"/>
      <c r="AM923" s="529"/>
      <c r="AN923" s="529"/>
      <c r="AO923" s="529"/>
      <c r="AP923" s="529"/>
      <c r="AQ923" s="529"/>
      <c r="AR923" s="529"/>
      <c r="AS923" s="529"/>
      <c r="AT923" s="529"/>
      <c r="AU923" s="529"/>
      <c r="AV923" s="529"/>
      <c r="AW923" s="529"/>
      <c r="AX923" s="529"/>
      <c r="AY923" s="529"/>
      <c r="AZ923" s="529"/>
      <c r="BA923" s="529"/>
      <c r="BB923" s="529"/>
      <c r="BC923" s="529"/>
      <c r="BD923" s="529"/>
      <c r="BE923" s="529"/>
      <c r="BF923" s="529"/>
      <c r="BG923" s="529"/>
      <c r="BH923" s="529"/>
      <c r="BI923" s="529"/>
      <c r="BJ923" s="529"/>
      <c r="BK923" s="529"/>
      <c r="BL923" s="529"/>
      <c r="BM923" s="529"/>
      <c r="BN923" s="529"/>
      <c r="BO923" s="529"/>
      <c r="BP923" s="529"/>
      <c r="BQ923" s="529"/>
      <c r="BR923" s="529"/>
      <c r="BS923" s="529"/>
      <c r="BT923" s="529"/>
      <c r="BU923" s="529"/>
      <c r="BV923" s="529"/>
      <c r="BW923" s="529"/>
      <c r="BX923" s="529"/>
      <c r="BY923" s="529"/>
      <c r="BZ923" s="529"/>
      <c r="CA923" s="529"/>
      <c r="CB923" s="529"/>
      <c r="CC923" s="529"/>
      <c r="CD923" s="529"/>
      <c r="CE923" s="529"/>
      <c r="CF923" s="529"/>
      <c r="CG923" s="529"/>
      <c r="CH923" s="529"/>
      <c r="CI923" s="529"/>
      <c r="CJ923" s="529"/>
      <c r="CK923" s="529"/>
      <c r="CL923" s="529"/>
      <c r="CM923" s="529"/>
      <c r="CN923" s="529"/>
      <c r="CO923" s="529"/>
      <c r="CP923" s="529"/>
      <c r="CQ923" s="529"/>
    </row>
    <row r="924" spans="1:95" s="70" customFormat="1" outlineLevel="1" x14ac:dyDescent="0.2">
      <c r="A924" s="11">
        <v>244</v>
      </c>
      <c r="B924" s="300"/>
      <c r="C924" s="295"/>
      <c r="D924" s="319"/>
      <c r="E924" s="319"/>
      <c r="F924" s="856" t="s">
        <v>65</v>
      </c>
      <c r="G924" s="857"/>
      <c r="H924" s="857"/>
      <c r="I924" s="857"/>
      <c r="J924" s="857"/>
      <c r="K924" s="857"/>
      <c r="L924" s="858"/>
      <c r="M924" s="408">
        <f t="shared" ref="M924:AB927" si="251">M148</f>
        <v>0</v>
      </c>
      <c r="N924" s="419">
        <f t="shared" si="251"/>
        <v>0</v>
      </c>
      <c r="O924" s="422">
        <f t="shared" si="251"/>
        <v>0</v>
      </c>
      <c r="P924" s="422">
        <f t="shared" si="251"/>
        <v>0</v>
      </c>
      <c r="Q924" s="423">
        <f t="shared" si="251"/>
        <v>0</v>
      </c>
      <c r="R924" s="419">
        <f t="shared" si="251"/>
        <v>0</v>
      </c>
      <c r="S924" s="422">
        <f t="shared" si="251"/>
        <v>0</v>
      </c>
      <c r="T924" s="422">
        <f t="shared" si="251"/>
        <v>0</v>
      </c>
      <c r="U924" s="422">
        <f t="shared" si="251"/>
        <v>0</v>
      </c>
      <c r="V924" s="422">
        <f t="shared" si="251"/>
        <v>0</v>
      </c>
      <c r="W924" s="422">
        <f t="shared" si="251"/>
        <v>0</v>
      </c>
      <c r="X924" s="422">
        <f t="shared" si="251"/>
        <v>0</v>
      </c>
      <c r="Y924" s="422">
        <f t="shared" si="251"/>
        <v>0</v>
      </c>
      <c r="Z924" s="422">
        <f t="shared" si="251"/>
        <v>0</v>
      </c>
      <c r="AA924" s="422">
        <f t="shared" si="251"/>
        <v>0</v>
      </c>
      <c r="AB924" s="422">
        <f t="shared" si="251"/>
        <v>0</v>
      </c>
      <c r="AC924" s="408">
        <f t="shared" ref="AC924:AC927" si="252">M924-SUM(N924:AB924)</f>
        <v>0</v>
      </c>
      <c r="AD924" s="1766"/>
      <c r="AE924" s="1063"/>
      <c r="AF924" s="831"/>
      <c r="AG924" s="536"/>
      <c r="AH924" s="529"/>
      <c r="AI924" s="529"/>
      <c r="AJ924" s="529"/>
      <c r="AK924" s="529"/>
      <c r="AL924" s="529"/>
      <c r="AM924" s="529"/>
      <c r="AN924" s="529"/>
      <c r="AO924" s="529"/>
      <c r="AP924" s="529"/>
      <c r="AQ924" s="529"/>
      <c r="AR924" s="529"/>
      <c r="AS924" s="529"/>
      <c r="AT924" s="529"/>
      <c r="AU924" s="529"/>
      <c r="AV924" s="529"/>
      <c r="AW924" s="529"/>
      <c r="AX924" s="529"/>
      <c r="AY924" s="529"/>
      <c r="AZ924" s="529"/>
      <c r="BA924" s="529"/>
      <c r="BB924" s="529"/>
      <c r="BC924" s="529"/>
      <c r="BD924" s="529"/>
      <c r="BE924" s="529"/>
      <c r="BF924" s="529"/>
      <c r="BG924" s="529"/>
      <c r="BH924" s="529"/>
      <c r="BI924" s="529"/>
      <c r="BJ924" s="529"/>
      <c r="BK924" s="529"/>
      <c r="BL924" s="529"/>
      <c r="BM924" s="529"/>
      <c r="BN924" s="529"/>
      <c r="BO924" s="529"/>
      <c r="BP924" s="529"/>
      <c r="BQ924" s="529"/>
      <c r="BR924" s="529"/>
      <c r="BS924" s="529"/>
      <c r="BT924" s="529"/>
      <c r="BU924" s="529"/>
      <c r="BV924" s="529"/>
      <c r="BW924" s="529"/>
      <c r="BX924" s="529"/>
      <c r="BY924" s="529"/>
      <c r="BZ924" s="529"/>
      <c r="CA924" s="529"/>
      <c r="CB924" s="529"/>
      <c r="CC924" s="529"/>
      <c r="CD924" s="529"/>
      <c r="CE924" s="529"/>
      <c r="CF924" s="529"/>
      <c r="CG924" s="529"/>
      <c r="CH924" s="529"/>
      <c r="CI924" s="529"/>
      <c r="CJ924" s="529"/>
      <c r="CK924" s="529"/>
      <c r="CL924" s="529"/>
      <c r="CM924" s="529"/>
      <c r="CN924" s="529"/>
      <c r="CO924" s="529"/>
      <c r="CP924" s="529"/>
      <c r="CQ924" s="529"/>
    </row>
    <row r="925" spans="1:95" s="70" customFormat="1" outlineLevel="1" x14ac:dyDescent="0.2">
      <c r="A925" s="11">
        <v>245</v>
      </c>
      <c r="B925" s="300"/>
      <c r="C925" s="295"/>
      <c r="D925" s="266"/>
      <c r="E925" s="266"/>
      <c r="F925" s="915" t="s">
        <v>68</v>
      </c>
      <c r="G925" s="916"/>
      <c r="H925" s="916"/>
      <c r="I925" s="916"/>
      <c r="J925" s="916"/>
      <c r="K925" s="916"/>
      <c r="L925" s="917"/>
      <c r="M925" s="408">
        <f t="shared" si="251"/>
        <v>0</v>
      </c>
      <c r="N925" s="419">
        <f t="shared" si="251"/>
        <v>0</v>
      </c>
      <c r="O925" s="422">
        <f t="shared" si="251"/>
        <v>0</v>
      </c>
      <c r="P925" s="422">
        <f t="shared" si="251"/>
        <v>0</v>
      </c>
      <c r="Q925" s="423">
        <f t="shared" si="251"/>
        <v>0</v>
      </c>
      <c r="R925" s="419">
        <f t="shared" si="251"/>
        <v>0</v>
      </c>
      <c r="S925" s="422">
        <f t="shared" si="251"/>
        <v>0</v>
      </c>
      <c r="T925" s="422">
        <f t="shared" si="251"/>
        <v>0</v>
      </c>
      <c r="U925" s="422">
        <f t="shared" si="251"/>
        <v>0</v>
      </c>
      <c r="V925" s="422">
        <f t="shared" si="251"/>
        <v>0</v>
      </c>
      <c r="W925" s="422">
        <f t="shared" si="251"/>
        <v>0</v>
      </c>
      <c r="X925" s="422">
        <f t="shared" si="251"/>
        <v>0</v>
      </c>
      <c r="Y925" s="422">
        <f t="shared" si="251"/>
        <v>0</v>
      </c>
      <c r="Z925" s="422">
        <f t="shared" si="251"/>
        <v>0</v>
      </c>
      <c r="AA925" s="422">
        <f t="shared" si="251"/>
        <v>0</v>
      </c>
      <c r="AB925" s="422">
        <f t="shared" si="251"/>
        <v>0</v>
      </c>
      <c r="AC925" s="408">
        <f t="shared" si="252"/>
        <v>0</v>
      </c>
      <c r="AD925" s="1766"/>
      <c r="AE925" s="1063"/>
      <c r="AF925" s="831"/>
      <c r="AG925" s="536"/>
      <c r="AH925" s="529"/>
      <c r="AI925" s="529"/>
      <c r="AJ925" s="529"/>
      <c r="AK925" s="529"/>
      <c r="AL925" s="529"/>
      <c r="AM925" s="529"/>
      <c r="AN925" s="529"/>
      <c r="AO925" s="529"/>
      <c r="AP925" s="529"/>
      <c r="AQ925" s="529"/>
      <c r="AR925" s="529"/>
      <c r="AS925" s="529"/>
      <c r="AT925" s="529"/>
      <c r="AU925" s="529"/>
      <c r="AV925" s="529"/>
      <c r="AW925" s="529"/>
      <c r="AX925" s="529"/>
      <c r="AY925" s="529"/>
      <c r="AZ925" s="529"/>
      <c r="BA925" s="529"/>
      <c r="BB925" s="529"/>
      <c r="BC925" s="529"/>
      <c r="BD925" s="529"/>
      <c r="BE925" s="529"/>
      <c r="BF925" s="529"/>
      <c r="BG925" s="529"/>
      <c r="BH925" s="529"/>
      <c r="BI925" s="529"/>
      <c r="BJ925" s="529"/>
      <c r="BK925" s="529"/>
      <c r="BL925" s="529"/>
      <c r="BM925" s="529"/>
      <c r="BN925" s="529"/>
      <c r="BO925" s="529"/>
      <c r="BP925" s="529"/>
      <c r="BQ925" s="529"/>
      <c r="BR925" s="529"/>
      <c r="BS925" s="529"/>
      <c r="BT925" s="529"/>
      <c r="BU925" s="529"/>
      <c r="BV925" s="529"/>
      <c r="BW925" s="529"/>
      <c r="BX925" s="529"/>
      <c r="BY925" s="529"/>
      <c r="BZ925" s="529"/>
      <c r="CA925" s="529"/>
      <c r="CB925" s="529"/>
      <c r="CC925" s="529"/>
      <c r="CD925" s="529"/>
      <c r="CE925" s="529"/>
      <c r="CF925" s="529"/>
      <c r="CG925" s="529"/>
      <c r="CH925" s="529"/>
      <c r="CI925" s="529"/>
      <c r="CJ925" s="529"/>
      <c r="CK925" s="529"/>
      <c r="CL925" s="529"/>
      <c r="CM925" s="529"/>
      <c r="CN925" s="529"/>
      <c r="CO925" s="529"/>
      <c r="CP925" s="529"/>
      <c r="CQ925" s="529"/>
    </row>
    <row r="926" spans="1:95" s="70" customFormat="1" outlineLevel="1" x14ac:dyDescent="0.2">
      <c r="A926" s="11">
        <v>246</v>
      </c>
      <c r="B926" s="300"/>
      <c r="C926" s="295"/>
      <c r="D926" s="266"/>
      <c r="E926" s="266"/>
      <c r="F926" s="915" t="s">
        <v>537</v>
      </c>
      <c r="G926" s="916"/>
      <c r="H926" s="916"/>
      <c r="I926" s="916"/>
      <c r="J926" s="916"/>
      <c r="K926" s="916"/>
      <c r="L926" s="917"/>
      <c r="M926" s="408">
        <f t="shared" si="251"/>
        <v>0</v>
      </c>
      <c r="N926" s="419">
        <f t="shared" si="251"/>
        <v>0</v>
      </c>
      <c r="O926" s="422">
        <f t="shared" si="251"/>
        <v>0</v>
      </c>
      <c r="P926" s="422">
        <f t="shared" si="251"/>
        <v>0</v>
      </c>
      <c r="Q926" s="423">
        <f t="shared" si="251"/>
        <v>0</v>
      </c>
      <c r="R926" s="419">
        <f t="shared" si="251"/>
        <v>0</v>
      </c>
      <c r="S926" s="422">
        <f t="shared" si="251"/>
        <v>0</v>
      </c>
      <c r="T926" s="422">
        <f t="shared" si="251"/>
        <v>0</v>
      </c>
      <c r="U926" s="422">
        <f t="shared" si="251"/>
        <v>0</v>
      </c>
      <c r="V926" s="422">
        <f t="shared" si="251"/>
        <v>0</v>
      </c>
      <c r="W926" s="422">
        <f t="shared" si="251"/>
        <v>0</v>
      </c>
      <c r="X926" s="422">
        <f t="shared" si="251"/>
        <v>0</v>
      </c>
      <c r="Y926" s="422">
        <f t="shared" si="251"/>
        <v>0</v>
      </c>
      <c r="Z926" s="422">
        <f t="shared" si="251"/>
        <v>0</v>
      </c>
      <c r="AA926" s="422">
        <f t="shared" si="251"/>
        <v>0</v>
      </c>
      <c r="AB926" s="422">
        <f t="shared" si="251"/>
        <v>0</v>
      </c>
      <c r="AC926" s="408">
        <f t="shared" si="252"/>
        <v>0</v>
      </c>
      <c r="AD926" s="1766"/>
      <c r="AE926" s="1063"/>
      <c r="AF926" s="831"/>
      <c r="AG926" s="536"/>
      <c r="AH926" s="529"/>
      <c r="AI926" s="529"/>
      <c r="AJ926" s="529"/>
      <c r="AK926" s="529"/>
      <c r="AL926" s="529"/>
      <c r="AM926" s="529"/>
      <c r="AN926" s="529"/>
      <c r="AO926" s="529"/>
      <c r="AP926" s="529"/>
      <c r="AQ926" s="529"/>
      <c r="AR926" s="529"/>
      <c r="AS926" s="529"/>
      <c r="AT926" s="529"/>
      <c r="AU926" s="529"/>
      <c r="AV926" s="529"/>
      <c r="AW926" s="529"/>
      <c r="AX926" s="529"/>
      <c r="AY926" s="529"/>
      <c r="AZ926" s="529"/>
      <c r="BA926" s="529"/>
      <c r="BB926" s="529"/>
      <c r="BC926" s="529"/>
      <c r="BD926" s="529"/>
      <c r="BE926" s="529"/>
      <c r="BF926" s="529"/>
      <c r="BG926" s="529"/>
      <c r="BH926" s="529"/>
      <c r="BI926" s="529"/>
      <c r="BJ926" s="529"/>
      <c r="BK926" s="529"/>
      <c r="BL926" s="529"/>
      <c r="BM926" s="529"/>
      <c r="BN926" s="529"/>
      <c r="BO926" s="529"/>
      <c r="BP926" s="529"/>
      <c r="BQ926" s="529"/>
      <c r="BR926" s="529"/>
      <c r="BS926" s="529"/>
      <c r="BT926" s="529"/>
      <c r="BU926" s="529"/>
      <c r="BV926" s="529"/>
      <c r="BW926" s="529"/>
      <c r="BX926" s="529"/>
      <c r="BY926" s="529"/>
      <c r="BZ926" s="529"/>
      <c r="CA926" s="529"/>
      <c r="CB926" s="529"/>
      <c r="CC926" s="529"/>
      <c r="CD926" s="529"/>
      <c r="CE926" s="529"/>
      <c r="CF926" s="529"/>
      <c r="CG926" s="529"/>
      <c r="CH926" s="529"/>
      <c r="CI926" s="529"/>
      <c r="CJ926" s="529"/>
      <c r="CK926" s="529"/>
      <c r="CL926" s="529"/>
      <c r="CM926" s="529"/>
      <c r="CN926" s="529"/>
      <c r="CO926" s="529"/>
      <c r="CP926" s="529"/>
      <c r="CQ926" s="529"/>
    </row>
    <row r="927" spans="1:95" s="70" customFormat="1" ht="27.75" customHeight="1" outlineLevel="1" x14ac:dyDescent="0.2">
      <c r="A927" s="11">
        <v>247</v>
      </c>
      <c r="B927" s="300"/>
      <c r="C927" s="295"/>
      <c r="D927" s="298"/>
      <c r="E927" s="298"/>
      <c r="F927" s="859" t="s">
        <v>532</v>
      </c>
      <c r="G927" s="860"/>
      <c r="H927" s="860"/>
      <c r="I927" s="860"/>
      <c r="J927" s="860"/>
      <c r="K927" s="860"/>
      <c r="L927" s="861"/>
      <c r="M927" s="408">
        <f t="shared" si="251"/>
        <v>0</v>
      </c>
      <c r="N927" s="419">
        <f t="shared" si="251"/>
        <v>0</v>
      </c>
      <c r="O927" s="422">
        <f t="shared" si="251"/>
        <v>0</v>
      </c>
      <c r="P927" s="422">
        <f t="shared" si="251"/>
        <v>0</v>
      </c>
      <c r="Q927" s="423">
        <f t="shared" si="251"/>
        <v>0</v>
      </c>
      <c r="R927" s="419">
        <f t="shared" si="251"/>
        <v>0</v>
      </c>
      <c r="S927" s="422">
        <f t="shared" si="251"/>
        <v>0</v>
      </c>
      <c r="T927" s="422">
        <f t="shared" si="251"/>
        <v>0</v>
      </c>
      <c r="U927" s="422">
        <f t="shared" si="251"/>
        <v>0</v>
      </c>
      <c r="V927" s="422">
        <f t="shared" si="251"/>
        <v>0</v>
      </c>
      <c r="W927" s="422">
        <f t="shared" si="251"/>
        <v>0</v>
      </c>
      <c r="X927" s="422">
        <f t="shared" si="251"/>
        <v>0</v>
      </c>
      <c r="Y927" s="422">
        <f t="shared" si="251"/>
        <v>0</v>
      </c>
      <c r="Z927" s="422">
        <f t="shared" si="251"/>
        <v>0</v>
      </c>
      <c r="AA927" s="422">
        <f t="shared" si="251"/>
        <v>0</v>
      </c>
      <c r="AB927" s="422">
        <f t="shared" si="251"/>
        <v>0</v>
      </c>
      <c r="AC927" s="408">
        <f t="shared" si="252"/>
        <v>0</v>
      </c>
      <c r="AD927" s="1767"/>
      <c r="AE927" s="834"/>
      <c r="AF927" s="834"/>
      <c r="AG927" s="536"/>
      <c r="AH927" s="529"/>
      <c r="AI927" s="529"/>
      <c r="AJ927" s="529"/>
      <c r="AK927" s="529"/>
      <c r="AL927" s="529"/>
      <c r="AM927" s="529"/>
      <c r="AN927" s="529"/>
      <c r="AO927" s="529"/>
      <c r="AP927" s="529"/>
      <c r="AQ927" s="529"/>
      <c r="AR927" s="529"/>
      <c r="AS927" s="529"/>
      <c r="AT927" s="529"/>
      <c r="AU927" s="529"/>
      <c r="AV927" s="529"/>
      <c r="AW927" s="529"/>
      <c r="AX927" s="529"/>
      <c r="AY927" s="529"/>
      <c r="AZ927" s="529"/>
      <c r="BA927" s="529"/>
      <c r="BB927" s="529"/>
      <c r="BC927" s="529"/>
      <c r="BD927" s="529"/>
      <c r="BE927" s="529"/>
      <c r="BF927" s="529"/>
      <c r="BG927" s="529"/>
      <c r="BH927" s="529"/>
      <c r="BI927" s="529"/>
      <c r="BJ927" s="529"/>
      <c r="BK927" s="529"/>
      <c r="BL927" s="529"/>
      <c r="BM927" s="529"/>
      <c r="BN927" s="529"/>
      <c r="BO927" s="529"/>
      <c r="BP927" s="529"/>
      <c r="BQ927" s="529"/>
      <c r="BR927" s="529"/>
      <c r="BS927" s="529"/>
      <c r="BT927" s="529"/>
      <c r="BU927" s="529"/>
      <c r="BV927" s="529"/>
      <c r="BW927" s="529"/>
      <c r="BX927" s="529"/>
      <c r="BY927" s="529"/>
      <c r="BZ927" s="529"/>
      <c r="CA927" s="529"/>
      <c r="CB927" s="529"/>
      <c r="CC927" s="529"/>
      <c r="CD927" s="529"/>
      <c r="CE927" s="529"/>
      <c r="CF927" s="529"/>
      <c r="CG927" s="529"/>
      <c r="CH927" s="529"/>
      <c r="CI927" s="529"/>
      <c r="CJ927" s="529"/>
      <c r="CK927" s="529"/>
      <c r="CL927" s="529"/>
      <c r="CM927" s="529"/>
      <c r="CN927" s="529"/>
      <c r="CO927" s="529"/>
      <c r="CP927" s="529"/>
      <c r="CQ927" s="529"/>
    </row>
    <row r="928" spans="1:95" s="70" customFormat="1" outlineLevel="1" x14ac:dyDescent="0.2">
      <c r="A928" s="11">
        <v>248</v>
      </c>
      <c r="B928" s="300"/>
      <c r="C928" s="295"/>
      <c r="D928" s="844" t="s">
        <v>13</v>
      </c>
      <c r="E928" s="845"/>
      <c r="F928" s="845"/>
      <c r="G928" s="845"/>
      <c r="H928" s="845"/>
      <c r="I928" s="845"/>
      <c r="J928" s="845"/>
      <c r="K928" s="845"/>
      <c r="L928" s="845"/>
      <c r="M928" s="845"/>
      <c r="N928" s="845"/>
      <c r="O928" s="845"/>
      <c r="P928" s="845"/>
      <c r="Q928" s="845"/>
      <c r="R928" s="845"/>
      <c r="S928" s="845"/>
      <c r="T928" s="845"/>
      <c r="U928" s="845"/>
      <c r="V928" s="845"/>
      <c r="W928" s="845"/>
      <c r="X928" s="845"/>
      <c r="Y928" s="845"/>
      <c r="Z928" s="845"/>
      <c r="AA928" s="845"/>
      <c r="AB928" s="845"/>
      <c r="AC928" s="845"/>
      <c r="AD928" s="845"/>
      <c r="AE928" s="845"/>
      <c r="AF928" s="845"/>
      <c r="AG928" s="536"/>
      <c r="AH928" s="529"/>
      <c r="AI928" s="529"/>
      <c r="AJ928" s="529"/>
      <c r="AK928" s="529"/>
      <c r="AL928" s="529"/>
      <c r="AM928" s="529"/>
      <c r="AN928" s="529"/>
      <c r="AO928" s="529"/>
      <c r="AP928" s="529"/>
      <c r="AQ928" s="529"/>
      <c r="AR928" s="529"/>
      <c r="AS928" s="529"/>
      <c r="AT928" s="529"/>
      <c r="AU928" s="529"/>
      <c r="AV928" s="529"/>
      <c r="AW928" s="529"/>
      <c r="AX928" s="529"/>
      <c r="AY928" s="529"/>
      <c r="AZ928" s="529"/>
      <c r="BA928" s="529"/>
      <c r="BB928" s="529"/>
      <c r="BC928" s="529"/>
      <c r="BD928" s="529"/>
      <c r="BE928" s="529"/>
      <c r="BF928" s="529"/>
      <c r="BG928" s="529"/>
      <c r="BH928" s="529"/>
      <c r="BI928" s="529"/>
      <c r="BJ928" s="529"/>
      <c r="BK928" s="529"/>
      <c r="BL928" s="529"/>
      <c r="BM928" s="529"/>
      <c r="BN928" s="529"/>
      <c r="BO928" s="529"/>
      <c r="BP928" s="529"/>
      <c r="BQ928" s="529"/>
      <c r="BR928" s="529"/>
      <c r="BS928" s="529"/>
      <c r="BT928" s="529"/>
      <c r="BU928" s="529"/>
      <c r="BV928" s="529"/>
      <c r="BW928" s="529"/>
      <c r="BX928" s="529"/>
      <c r="BY928" s="529"/>
      <c r="BZ928" s="529"/>
      <c r="CA928" s="529"/>
      <c r="CB928" s="529"/>
      <c r="CC928" s="529"/>
      <c r="CD928" s="529"/>
      <c r="CE928" s="529"/>
      <c r="CF928" s="529"/>
      <c r="CG928" s="529"/>
      <c r="CH928" s="529"/>
      <c r="CI928" s="529"/>
      <c r="CJ928" s="529"/>
      <c r="CK928" s="529"/>
      <c r="CL928" s="529"/>
      <c r="CM928" s="529"/>
      <c r="CN928" s="529"/>
      <c r="CO928" s="529"/>
      <c r="CP928" s="529"/>
      <c r="CQ928" s="529"/>
    </row>
    <row r="929" spans="1:95" s="70" customFormat="1" ht="15.75" customHeight="1" outlineLevel="1" x14ac:dyDescent="0.2">
      <c r="A929" s="11">
        <v>249</v>
      </c>
      <c r="B929" s="300"/>
      <c r="C929" s="295"/>
      <c r="D929" s="298"/>
      <c r="E929" s="918" t="s">
        <v>14</v>
      </c>
      <c r="F929" s="919"/>
      <c r="G929" s="919"/>
      <c r="H929" s="919"/>
      <c r="I929" s="919"/>
      <c r="J929" s="919"/>
      <c r="K929" s="919"/>
      <c r="L929" s="920"/>
      <c r="M929" s="407">
        <f>SUBTOTAL(9,M930:M932)</f>
        <v>0</v>
      </c>
      <c r="N929" s="410">
        <f t="shared" ref="N929:AC929" si="253">SUBTOTAL(9,N930:N932)</f>
        <v>0</v>
      </c>
      <c r="O929" s="414">
        <f t="shared" si="253"/>
        <v>0</v>
      </c>
      <c r="P929" s="413">
        <f t="shared" si="253"/>
        <v>0</v>
      </c>
      <c r="Q929" s="415">
        <f t="shared" si="253"/>
        <v>0</v>
      </c>
      <c r="R929" s="410">
        <f t="shared" si="253"/>
        <v>0</v>
      </c>
      <c r="S929" s="413">
        <f t="shared" si="253"/>
        <v>0</v>
      </c>
      <c r="T929" s="414">
        <f t="shared" si="253"/>
        <v>0</v>
      </c>
      <c r="U929" s="413">
        <f t="shared" si="253"/>
        <v>0</v>
      </c>
      <c r="V929" s="414">
        <f t="shared" si="253"/>
        <v>0</v>
      </c>
      <c r="W929" s="413">
        <f t="shared" si="253"/>
        <v>0</v>
      </c>
      <c r="X929" s="414">
        <f t="shared" si="253"/>
        <v>0</v>
      </c>
      <c r="Y929" s="413">
        <f t="shared" si="253"/>
        <v>0</v>
      </c>
      <c r="Z929" s="414">
        <f t="shared" si="253"/>
        <v>0</v>
      </c>
      <c r="AA929" s="413">
        <f t="shared" si="253"/>
        <v>0</v>
      </c>
      <c r="AB929" s="424">
        <f t="shared" si="253"/>
        <v>0</v>
      </c>
      <c r="AC929" s="407">
        <f t="shared" si="253"/>
        <v>0</v>
      </c>
      <c r="AD929" s="1808"/>
      <c r="AE929" s="828"/>
      <c r="AF929" s="828"/>
      <c r="AG929" s="536"/>
      <c r="AH929" s="529"/>
      <c r="AI929" s="529"/>
      <c r="AJ929" s="529"/>
      <c r="AK929" s="529"/>
      <c r="AL929" s="529"/>
      <c r="AM929" s="529"/>
      <c r="AN929" s="529"/>
      <c r="AO929" s="529"/>
      <c r="AP929" s="529"/>
      <c r="AQ929" s="529"/>
      <c r="AR929" s="529"/>
      <c r="AS929" s="529"/>
      <c r="AT929" s="529"/>
      <c r="AU929" s="529"/>
      <c r="AV929" s="529"/>
      <c r="AW929" s="529"/>
      <c r="AX929" s="529"/>
      <c r="AY929" s="529"/>
      <c r="AZ929" s="529"/>
      <c r="BA929" s="529"/>
      <c r="BB929" s="529"/>
      <c r="BC929" s="529"/>
      <c r="BD929" s="529"/>
      <c r="BE929" s="529"/>
      <c r="BF929" s="529"/>
      <c r="BG929" s="529"/>
      <c r="BH929" s="529"/>
      <c r="BI929" s="529"/>
      <c r="BJ929" s="529"/>
      <c r="BK929" s="529"/>
      <c r="BL929" s="529"/>
      <c r="BM929" s="529"/>
      <c r="BN929" s="529"/>
      <c r="BO929" s="529"/>
      <c r="BP929" s="529"/>
      <c r="BQ929" s="529"/>
      <c r="BR929" s="529"/>
      <c r="BS929" s="529"/>
      <c r="BT929" s="529"/>
      <c r="BU929" s="529"/>
      <c r="BV929" s="529"/>
      <c r="BW929" s="529"/>
      <c r="BX929" s="529"/>
      <c r="BY929" s="529"/>
      <c r="BZ929" s="529"/>
      <c r="CA929" s="529"/>
      <c r="CB929" s="529"/>
      <c r="CC929" s="529"/>
      <c r="CD929" s="529"/>
      <c r="CE929" s="529"/>
      <c r="CF929" s="529"/>
      <c r="CG929" s="529"/>
      <c r="CH929" s="529"/>
      <c r="CI929" s="529"/>
      <c r="CJ929" s="529"/>
      <c r="CK929" s="529"/>
      <c r="CL929" s="529"/>
      <c r="CM929" s="529"/>
      <c r="CN929" s="529"/>
      <c r="CO929" s="529"/>
      <c r="CP929" s="529"/>
      <c r="CQ929" s="529"/>
    </row>
    <row r="930" spans="1:95" s="70" customFormat="1" outlineLevel="1" x14ac:dyDescent="0.2">
      <c r="A930" s="11">
        <v>250</v>
      </c>
      <c r="B930" s="300"/>
      <c r="C930" s="295"/>
      <c r="D930" s="298"/>
      <c r="E930" s="299"/>
      <c r="F930" s="856" t="s">
        <v>16</v>
      </c>
      <c r="G930" s="857"/>
      <c r="H930" s="857"/>
      <c r="I930" s="857"/>
      <c r="J930" s="857"/>
      <c r="K930" s="857"/>
      <c r="L930" s="858"/>
      <c r="M930" s="408">
        <f t="shared" ref="M930:AB932" si="254">M154</f>
        <v>0</v>
      </c>
      <c r="N930" s="419">
        <f t="shared" si="254"/>
        <v>0</v>
      </c>
      <c r="O930" s="422">
        <f t="shared" si="254"/>
        <v>0</v>
      </c>
      <c r="P930" s="422">
        <f t="shared" si="254"/>
        <v>0</v>
      </c>
      <c r="Q930" s="423">
        <f t="shared" si="254"/>
        <v>0</v>
      </c>
      <c r="R930" s="419">
        <f t="shared" si="254"/>
        <v>0</v>
      </c>
      <c r="S930" s="422">
        <f t="shared" si="254"/>
        <v>0</v>
      </c>
      <c r="T930" s="422">
        <f t="shared" si="254"/>
        <v>0</v>
      </c>
      <c r="U930" s="422">
        <f t="shared" si="254"/>
        <v>0</v>
      </c>
      <c r="V930" s="422">
        <f t="shared" si="254"/>
        <v>0</v>
      </c>
      <c r="W930" s="422">
        <f t="shared" si="254"/>
        <v>0</v>
      </c>
      <c r="X930" s="422">
        <f t="shared" si="254"/>
        <v>0</v>
      </c>
      <c r="Y930" s="422">
        <f t="shared" si="254"/>
        <v>0</v>
      </c>
      <c r="Z930" s="422">
        <f t="shared" si="254"/>
        <v>0</v>
      </c>
      <c r="AA930" s="422">
        <f t="shared" si="254"/>
        <v>0</v>
      </c>
      <c r="AB930" s="422">
        <f t="shared" si="254"/>
        <v>0</v>
      </c>
      <c r="AC930" s="408">
        <f t="shared" ref="AC930:AC932" si="255">M930-SUM(N930:AB930)</f>
        <v>0</v>
      </c>
      <c r="AD930" s="1766"/>
      <c r="AE930" s="1063"/>
      <c r="AF930" s="831"/>
      <c r="AG930" s="536"/>
      <c r="AH930" s="529"/>
      <c r="AI930" s="529"/>
      <c r="AJ930" s="529"/>
      <c r="AK930" s="529"/>
      <c r="AL930" s="529"/>
      <c r="AM930" s="529"/>
      <c r="AN930" s="529"/>
      <c r="AO930" s="529"/>
      <c r="AP930" s="529"/>
      <c r="AQ930" s="529"/>
      <c r="AR930" s="529"/>
      <c r="AS930" s="529"/>
      <c r="AT930" s="529"/>
      <c r="AU930" s="529"/>
      <c r="AV930" s="529"/>
      <c r="AW930" s="529"/>
      <c r="AX930" s="529"/>
      <c r="AY930" s="529"/>
      <c r="AZ930" s="529"/>
      <c r="BA930" s="529"/>
      <c r="BB930" s="529"/>
      <c r="BC930" s="529"/>
      <c r="BD930" s="529"/>
      <c r="BE930" s="529"/>
      <c r="BF930" s="529"/>
      <c r="BG930" s="529"/>
      <c r="BH930" s="529"/>
      <c r="BI930" s="529"/>
      <c r="BJ930" s="529"/>
      <c r="BK930" s="529"/>
      <c r="BL930" s="529"/>
      <c r="BM930" s="529"/>
      <c r="BN930" s="529"/>
      <c r="BO930" s="529"/>
      <c r="BP930" s="529"/>
      <c r="BQ930" s="529"/>
      <c r="BR930" s="529"/>
      <c r="BS930" s="529"/>
      <c r="BT930" s="529"/>
      <c r="BU930" s="529"/>
      <c r="BV930" s="529"/>
      <c r="BW930" s="529"/>
      <c r="BX930" s="529"/>
      <c r="BY930" s="529"/>
      <c r="BZ930" s="529"/>
      <c r="CA930" s="529"/>
      <c r="CB930" s="529"/>
      <c r="CC930" s="529"/>
      <c r="CD930" s="529"/>
      <c r="CE930" s="529"/>
      <c r="CF930" s="529"/>
      <c r="CG930" s="529"/>
      <c r="CH930" s="529"/>
      <c r="CI930" s="529"/>
      <c r="CJ930" s="529"/>
      <c r="CK930" s="529"/>
      <c r="CL930" s="529"/>
      <c r="CM930" s="529"/>
      <c r="CN930" s="529"/>
      <c r="CO930" s="529"/>
      <c r="CP930" s="529"/>
      <c r="CQ930" s="529"/>
    </row>
    <row r="931" spans="1:95" s="70" customFormat="1" outlineLevel="1" x14ac:dyDescent="0.2">
      <c r="A931" s="11">
        <v>251</v>
      </c>
      <c r="B931" s="300"/>
      <c r="C931" s="295"/>
      <c r="D931" s="298"/>
      <c r="E931" s="299"/>
      <c r="F931" s="915" t="s">
        <v>17</v>
      </c>
      <c r="G931" s="916"/>
      <c r="H931" s="916"/>
      <c r="I931" s="916"/>
      <c r="J931" s="916"/>
      <c r="K931" s="916"/>
      <c r="L931" s="917"/>
      <c r="M931" s="408">
        <f t="shared" si="254"/>
        <v>0</v>
      </c>
      <c r="N931" s="419">
        <f t="shared" si="254"/>
        <v>0</v>
      </c>
      <c r="O931" s="422">
        <f t="shared" si="254"/>
        <v>0</v>
      </c>
      <c r="P931" s="422">
        <f t="shared" si="254"/>
        <v>0</v>
      </c>
      <c r="Q931" s="423">
        <f t="shared" si="254"/>
        <v>0</v>
      </c>
      <c r="R931" s="419">
        <f t="shared" si="254"/>
        <v>0</v>
      </c>
      <c r="S931" s="422">
        <f t="shared" si="254"/>
        <v>0</v>
      </c>
      <c r="T931" s="422">
        <f t="shared" si="254"/>
        <v>0</v>
      </c>
      <c r="U931" s="422">
        <f t="shared" si="254"/>
        <v>0</v>
      </c>
      <c r="V931" s="422">
        <f t="shared" si="254"/>
        <v>0</v>
      </c>
      <c r="W931" s="422">
        <f t="shared" si="254"/>
        <v>0</v>
      </c>
      <c r="X931" s="422">
        <f t="shared" si="254"/>
        <v>0</v>
      </c>
      <c r="Y931" s="422">
        <f t="shared" si="254"/>
        <v>0</v>
      </c>
      <c r="Z931" s="422">
        <f t="shared" si="254"/>
        <v>0</v>
      </c>
      <c r="AA931" s="422">
        <f t="shared" si="254"/>
        <v>0</v>
      </c>
      <c r="AB931" s="422">
        <f t="shared" si="254"/>
        <v>0</v>
      </c>
      <c r="AC931" s="408">
        <f t="shared" si="255"/>
        <v>0</v>
      </c>
      <c r="AD931" s="1766"/>
      <c r="AE931" s="1063"/>
      <c r="AF931" s="831"/>
      <c r="AG931" s="536"/>
      <c r="AH931" s="529"/>
      <c r="AI931" s="529"/>
      <c r="AJ931" s="529"/>
      <c r="AK931" s="529"/>
      <c r="AL931" s="529"/>
      <c r="AM931" s="529"/>
      <c r="AN931" s="529"/>
      <c r="AO931" s="529"/>
      <c r="AP931" s="529"/>
      <c r="AQ931" s="529"/>
      <c r="AR931" s="529"/>
      <c r="AS931" s="529"/>
      <c r="AT931" s="529"/>
      <c r="AU931" s="529"/>
      <c r="AV931" s="529"/>
      <c r="AW931" s="529"/>
      <c r="AX931" s="529"/>
      <c r="AY931" s="529"/>
      <c r="AZ931" s="529"/>
      <c r="BA931" s="529"/>
      <c r="BB931" s="529"/>
      <c r="BC931" s="529"/>
      <c r="BD931" s="529"/>
      <c r="BE931" s="529"/>
      <c r="BF931" s="529"/>
      <c r="BG931" s="529"/>
      <c r="BH931" s="529"/>
      <c r="BI931" s="529"/>
      <c r="BJ931" s="529"/>
      <c r="BK931" s="529"/>
      <c r="BL931" s="529"/>
      <c r="BM931" s="529"/>
      <c r="BN931" s="529"/>
      <c r="BO931" s="529"/>
      <c r="BP931" s="529"/>
      <c r="BQ931" s="529"/>
      <c r="BR931" s="529"/>
      <c r="BS931" s="529"/>
      <c r="BT931" s="529"/>
      <c r="BU931" s="529"/>
      <c r="BV931" s="529"/>
      <c r="BW931" s="529"/>
      <c r="BX931" s="529"/>
      <c r="BY931" s="529"/>
      <c r="BZ931" s="529"/>
      <c r="CA931" s="529"/>
      <c r="CB931" s="529"/>
      <c r="CC931" s="529"/>
      <c r="CD931" s="529"/>
      <c r="CE931" s="529"/>
      <c r="CF931" s="529"/>
      <c r="CG931" s="529"/>
      <c r="CH931" s="529"/>
      <c r="CI931" s="529"/>
      <c r="CJ931" s="529"/>
      <c r="CK931" s="529"/>
      <c r="CL931" s="529"/>
      <c r="CM931" s="529"/>
      <c r="CN931" s="529"/>
      <c r="CO931" s="529"/>
      <c r="CP931" s="529"/>
      <c r="CQ931" s="529"/>
    </row>
    <row r="932" spans="1:95" s="70" customFormat="1" outlineLevel="1" x14ac:dyDescent="0.2">
      <c r="A932" s="11">
        <v>252</v>
      </c>
      <c r="B932" s="300"/>
      <c r="C932" s="295"/>
      <c r="D932" s="298"/>
      <c r="E932" s="299"/>
      <c r="F932" s="859" t="s">
        <v>560</v>
      </c>
      <c r="G932" s="860"/>
      <c r="H932" s="860"/>
      <c r="I932" s="860"/>
      <c r="J932" s="860"/>
      <c r="K932" s="860"/>
      <c r="L932" s="861"/>
      <c r="M932" s="408">
        <f t="shared" si="254"/>
        <v>0</v>
      </c>
      <c r="N932" s="419">
        <f t="shared" si="254"/>
        <v>0</v>
      </c>
      <c r="O932" s="422">
        <f t="shared" si="254"/>
        <v>0</v>
      </c>
      <c r="P932" s="422">
        <f t="shared" si="254"/>
        <v>0</v>
      </c>
      <c r="Q932" s="423">
        <f t="shared" si="254"/>
        <v>0</v>
      </c>
      <c r="R932" s="419">
        <f t="shared" si="254"/>
        <v>0</v>
      </c>
      <c r="S932" s="422">
        <f t="shared" si="254"/>
        <v>0</v>
      </c>
      <c r="T932" s="422">
        <f t="shared" si="254"/>
        <v>0</v>
      </c>
      <c r="U932" s="422">
        <f t="shared" si="254"/>
        <v>0</v>
      </c>
      <c r="V932" s="422">
        <f t="shared" si="254"/>
        <v>0</v>
      </c>
      <c r="W932" s="422">
        <f t="shared" si="254"/>
        <v>0</v>
      </c>
      <c r="X932" s="422">
        <f t="shared" si="254"/>
        <v>0</v>
      </c>
      <c r="Y932" s="422">
        <f t="shared" si="254"/>
        <v>0</v>
      </c>
      <c r="Z932" s="422">
        <f t="shared" si="254"/>
        <v>0</v>
      </c>
      <c r="AA932" s="422">
        <f t="shared" si="254"/>
        <v>0</v>
      </c>
      <c r="AB932" s="422">
        <f t="shared" si="254"/>
        <v>0</v>
      </c>
      <c r="AC932" s="408">
        <f t="shared" si="255"/>
        <v>0</v>
      </c>
      <c r="AD932" s="1766"/>
      <c r="AE932" s="1063"/>
      <c r="AF932" s="831"/>
      <c r="AG932" s="536"/>
      <c r="AH932" s="529"/>
      <c r="AI932" s="529"/>
      <c r="AJ932" s="529"/>
      <c r="AK932" s="529"/>
      <c r="AL932" s="529"/>
      <c r="AM932" s="529"/>
      <c r="AN932" s="529"/>
      <c r="AO932" s="529"/>
      <c r="AP932" s="529"/>
      <c r="AQ932" s="529"/>
      <c r="AR932" s="529"/>
      <c r="AS932" s="529"/>
      <c r="AT932" s="529"/>
      <c r="AU932" s="529"/>
      <c r="AV932" s="529"/>
      <c r="AW932" s="529"/>
      <c r="AX932" s="529"/>
      <c r="AY932" s="529"/>
      <c r="AZ932" s="529"/>
      <c r="BA932" s="529"/>
      <c r="BB932" s="529"/>
      <c r="BC932" s="529"/>
      <c r="BD932" s="529"/>
      <c r="BE932" s="529"/>
      <c r="BF932" s="529"/>
      <c r="BG932" s="529"/>
      <c r="BH932" s="529"/>
      <c r="BI932" s="529"/>
      <c r="BJ932" s="529"/>
      <c r="BK932" s="529"/>
      <c r="BL932" s="529"/>
      <c r="BM932" s="529"/>
      <c r="BN932" s="529"/>
      <c r="BO932" s="529"/>
      <c r="BP932" s="529"/>
      <c r="BQ932" s="529"/>
      <c r="BR932" s="529"/>
      <c r="BS932" s="529"/>
      <c r="BT932" s="529"/>
      <c r="BU932" s="529"/>
      <c r="BV932" s="529"/>
      <c r="BW932" s="529"/>
      <c r="BX932" s="529"/>
      <c r="BY932" s="529"/>
      <c r="BZ932" s="529"/>
      <c r="CA932" s="529"/>
      <c r="CB932" s="529"/>
      <c r="CC932" s="529"/>
      <c r="CD932" s="529"/>
      <c r="CE932" s="529"/>
      <c r="CF932" s="529"/>
      <c r="CG932" s="529"/>
      <c r="CH932" s="529"/>
      <c r="CI932" s="529"/>
      <c r="CJ932" s="529"/>
      <c r="CK932" s="529"/>
      <c r="CL932" s="529"/>
      <c r="CM932" s="529"/>
      <c r="CN932" s="529"/>
      <c r="CO932" s="529"/>
      <c r="CP932" s="529"/>
      <c r="CQ932" s="529"/>
    </row>
    <row r="933" spans="1:95" s="70" customFormat="1" outlineLevel="1" x14ac:dyDescent="0.2">
      <c r="A933" s="11">
        <v>253</v>
      </c>
      <c r="B933" s="300"/>
      <c r="C933" s="295"/>
      <c r="D933" s="298"/>
      <c r="E933" s="975" t="s">
        <v>15</v>
      </c>
      <c r="F933" s="976"/>
      <c r="G933" s="976"/>
      <c r="H933" s="976"/>
      <c r="I933" s="976"/>
      <c r="J933" s="976"/>
      <c r="K933" s="976"/>
      <c r="L933" s="977"/>
      <c r="M933" s="407">
        <f>SUBTOTAL(9,M934:M936)</f>
        <v>0</v>
      </c>
      <c r="N933" s="410">
        <f t="shared" ref="N933:AC933" si="256">SUBTOTAL(9,N934:N936)</f>
        <v>0</v>
      </c>
      <c r="O933" s="414">
        <f t="shared" si="256"/>
        <v>0</v>
      </c>
      <c r="P933" s="413">
        <f t="shared" si="256"/>
        <v>0</v>
      </c>
      <c r="Q933" s="415">
        <f t="shared" si="256"/>
        <v>0</v>
      </c>
      <c r="R933" s="410">
        <f t="shared" si="256"/>
        <v>0</v>
      </c>
      <c r="S933" s="413">
        <f t="shared" si="256"/>
        <v>0</v>
      </c>
      <c r="T933" s="414">
        <f t="shared" si="256"/>
        <v>0</v>
      </c>
      <c r="U933" s="413">
        <f t="shared" si="256"/>
        <v>0</v>
      </c>
      <c r="V933" s="414">
        <f t="shared" si="256"/>
        <v>0</v>
      </c>
      <c r="W933" s="413">
        <f t="shared" si="256"/>
        <v>0</v>
      </c>
      <c r="X933" s="414">
        <f t="shared" si="256"/>
        <v>0</v>
      </c>
      <c r="Y933" s="413">
        <f t="shared" si="256"/>
        <v>0</v>
      </c>
      <c r="Z933" s="414">
        <f t="shared" si="256"/>
        <v>0</v>
      </c>
      <c r="AA933" s="413">
        <f t="shared" si="256"/>
        <v>0</v>
      </c>
      <c r="AB933" s="424">
        <f t="shared" si="256"/>
        <v>0</v>
      </c>
      <c r="AC933" s="407">
        <f t="shared" si="256"/>
        <v>0</v>
      </c>
      <c r="AD933" s="1766"/>
      <c r="AE933" s="1063"/>
      <c r="AF933" s="831"/>
      <c r="AG933" s="536"/>
      <c r="AH933" s="529"/>
      <c r="AI933" s="529"/>
      <c r="AJ933" s="529"/>
      <c r="AK933" s="529"/>
      <c r="AL933" s="529"/>
      <c r="AM933" s="529"/>
      <c r="AN933" s="529"/>
      <c r="AO933" s="529"/>
      <c r="AP933" s="529"/>
      <c r="AQ933" s="529"/>
      <c r="AR933" s="529"/>
      <c r="AS933" s="529"/>
      <c r="AT933" s="529"/>
      <c r="AU933" s="529"/>
      <c r="AV933" s="529"/>
      <c r="AW933" s="529"/>
      <c r="AX933" s="529"/>
      <c r="AY933" s="529"/>
      <c r="AZ933" s="529"/>
      <c r="BA933" s="529"/>
      <c r="BB933" s="529"/>
      <c r="BC933" s="529"/>
      <c r="BD933" s="529"/>
      <c r="BE933" s="529"/>
      <c r="BF933" s="529"/>
      <c r="BG933" s="529"/>
      <c r="BH933" s="529"/>
      <c r="BI933" s="529"/>
      <c r="BJ933" s="529"/>
      <c r="BK933" s="529"/>
      <c r="BL933" s="529"/>
      <c r="BM933" s="529"/>
      <c r="BN933" s="529"/>
      <c r="BO933" s="529"/>
      <c r="BP933" s="529"/>
      <c r="BQ933" s="529"/>
      <c r="BR933" s="529"/>
      <c r="BS933" s="529"/>
      <c r="BT933" s="529"/>
      <c r="BU933" s="529"/>
      <c r="BV933" s="529"/>
      <c r="BW933" s="529"/>
      <c r="BX933" s="529"/>
      <c r="BY933" s="529"/>
      <c r="BZ933" s="529"/>
      <c r="CA933" s="529"/>
      <c r="CB933" s="529"/>
      <c r="CC933" s="529"/>
      <c r="CD933" s="529"/>
      <c r="CE933" s="529"/>
      <c r="CF933" s="529"/>
      <c r="CG933" s="529"/>
      <c r="CH933" s="529"/>
      <c r="CI933" s="529"/>
      <c r="CJ933" s="529"/>
      <c r="CK933" s="529"/>
      <c r="CL933" s="529"/>
      <c r="CM933" s="529"/>
      <c r="CN933" s="529"/>
      <c r="CO933" s="529"/>
      <c r="CP933" s="529"/>
      <c r="CQ933" s="529"/>
    </row>
    <row r="934" spans="1:95" s="70" customFormat="1" outlineLevel="1" x14ac:dyDescent="0.2">
      <c r="A934" s="11">
        <v>254</v>
      </c>
      <c r="B934" s="300"/>
      <c r="C934" s="295"/>
      <c r="D934" s="298"/>
      <c r="E934" s="299"/>
      <c r="F934" s="856" t="s">
        <v>138</v>
      </c>
      <c r="G934" s="857"/>
      <c r="H934" s="857"/>
      <c r="I934" s="857"/>
      <c r="J934" s="857"/>
      <c r="K934" s="857"/>
      <c r="L934" s="858"/>
      <c r="M934" s="408">
        <f t="shared" ref="M934:AB936" si="257">M158</f>
        <v>0</v>
      </c>
      <c r="N934" s="419">
        <f t="shared" si="257"/>
        <v>0</v>
      </c>
      <c r="O934" s="422">
        <f t="shared" si="257"/>
        <v>0</v>
      </c>
      <c r="P934" s="422">
        <f t="shared" si="257"/>
        <v>0</v>
      </c>
      <c r="Q934" s="423">
        <f t="shared" si="257"/>
        <v>0</v>
      </c>
      <c r="R934" s="419">
        <f t="shared" si="257"/>
        <v>0</v>
      </c>
      <c r="S934" s="422">
        <f t="shared" si="257"/>
        <v>0</v>
      </c>
      <c r="T934" s="422">
        <f t="shared" si="257"/>
        <v>0</v>
      </c>
      <c r="U934" s="422">
        <f t="shared" si="257"/>
        <v>0</v>
      </c>
      <c r="V934" s="422">
        <f t="shared" si="257"/>
        <v>0</v>
      </c>
      <c r="W934" s="422">
        <f t="shared" si="257"/>
        <v>0</v>
      </c>
      <c r="X934" s="422">
        <f t="shared" si="257"/>
        <v>0</v>
      </c>
      <c r="Y934" s="422">
        <f t="shared" si="257"/>
        <v>0</v>
      </c>
      <c r="Z934" s="422">
        <f t="shared" si="257"/>
        <v>0</v>
      </c>
      <c r="AA934" s="422">
        <f t="shared" si="257"/>
        <v>0</v>
      </c>
      <c r="AB934" s="422">
        <f t="shared" si="257"/>
        <v>0</v>
      </c>
      <c r="AC934" s="408">
        <f t="shared" ref="AC934:AC936" si="258">M934-SUM(N934:AB934)</f>
        <v>0</v>
      </c>
      <c r="AD934" s="1766"/>
      <c r="AE934" s="1063"/>
      <c r="AF934" s="831"/>
      <c r="AG934" s="536"/>
      <c r="AH934" s="529"/>
      <c r="AI934" s="529"/>
      <c r="AJ934" s="529"/>
      <c r="AK934" s="529"/>
      <c r="AL934" s="529"/>
      <c r="AM934" s="529"/>
      <c r="AN934" s="529"/>
      <c r="AO934" s="529"/>
      <c r="AP934" s="529"/>
      <c r="AQ934" s="529"/>
      <c r="AR934" s="529"/>
      <c r="AS934" s="529"/>
      <c r="AT934" s="529"/>
      <c r="AU934" s="529"/>
      <c r="AV934" s="529"/>
      <c r="AW934" s="529"/>
      <c r="AX934" s="529"/>
      <c r="AY934" s="529"/>
      <c r="AZ934" s="529"/>
      <c r="BA934" s="529"/>
      <c r="BB934" s="529"/>
      <c r="BC934" s="529"/>
      <c r="BD934" s="529"/>
      <c r="BE934" s="529"/>
      <c r="BF934" s="529"/>
      <c r="BG934" s="529"/>
      <c r="BH934" s="529"/>
      <c r="BI934" s="529"/>
      <c r="BJ934" s="529"/>
      <c r="BK934" s="529"/>
      <c r="BL934" s="529"/>
      <c r="BM934" s="529"/>
      <c r="BN934" s="529"/>
      <c r="BO934" s="529"/>
      <c r="BP934" s="529"/>
      <c r="BQ934" s="529"/>
      <c r="BR934" s="529"/>
      <c r="BS934" s="529"/>
      <c r="BT934" s="529"/>
      <c r="BU934" s="529"/>
      <c r="BV934" s="529"/>
      <c r="BW934" s="529"/>
      <c r="BX934" s="529"/>
      <c r="BY934" s="529"/>
      <c r="BZ934" s="529"/>
      <c r="CA934" s="529"/>
      <c r="CB934" s="529"/>
      <c r="CC934" s="529"/>
      <c r="CD934" s="529"/>
      <c r="CE934" s="529"/>
      <c r="CF934" s="529"/>
      <c r="CG934" s="529"/>
      <c r="CH934" s="529"/>
      <c r="CI934" s="529"/>
      <c r="CJ934" s="529"/>
      <c r="CK934" s="529"/>
      <c r="CL934" s="529"/>
      <c r="CM934" s="529"/>
      <c r="CN934" s="529"/>
      <c r="CO934" s="529"/>
      <c r="CP934" s="529"/>
      <c r="CQ934" s="529"/>
    </row>
    <row r="935" spans="1:95" s="70" customFormat="1" outlineLevel="1" x14ac:dyDescent="0.2">
      <c r="A935" s="11">
        <v>255</v>
      </c>
      <c r="B935" s="300"/>
      <c r="C935" s="295"/>
      <c r="D935" s="298"/>
      <c r="E935" s="299"/>
      <c r="F935" s="915" t="s">
        <v>19</v>
      </c>
      <c r="G935" s="916"/>
      <c r="H935" s="916"/>
      <c r="I935" s="916"/>
      <c r="J935" s="916"/>
      <c r="K935" s="916"/>
      <c r="L935" s="917"/>
      <c r="M935" s="408">
        <f t="shared" si="257"/>
        <v>0</v>
      </c>
      <c r="N935" s="419">
        <f t="shared" si="257"/>
        <v>0</v>
      </c>
      <c r="O935" s="422">
        <f t="shared" si="257"/>
        <v>0</v>
      </c>
      <c r="P935" s="422">
        <f t="shared" si="257"/>
        <v>0</v>
      </c>
      <c r="Q935" s="423">
        <f t="shared" si="257"/>
        <v>0</v>
      </c>
      <c r="R935" s="419">
        <f t="shared" si="257"/>
        <v>0</v>
      </c>
      <c r="S935" s="422">
        <f t="shared" si="257"/>
        <v>0</v>
      </c>
      <c r="T935" s="422">
        <f t="shared" si="257"/>
        <v>0</v>
      </c>
      <c r="U935" s="422">
        <f t="shared" si="257"/>
        <v>0</v>
      </c>
      <c r="V935" s="422">
        <f t="shared" si="257"/>
        <v>0</v>
      </c>
      <c r="W935" s="422">
        <f t="shared" si="257"/>
        <v>0</v>
      </c>
      <c r="X935" s="422">
        <f t="shared" si="257"/>
        <v>0</v>
      </c>
      <c r="Y935" s="422">
        <f t="shared" si="257"/>
        <v>0</v>
      </c>
      <c r="Z935" s="422">
        <f t="shared" si="257"/>
        <v>0</v>
      </c>
      <c r="AA935" s="422">
        <f t="shared" si="257"/>
        <v>0</v>
      </c>
      <c r="AB935" s="422">
        <f t="shared" si="257"/>
        <v>0</v>
      </c>
      <c r="AC935" s="408">
        <f t="shared" si="258"/>
        <v>0</v>
      </c>
      <c r="AD935" s="1766"/>
      <c r="AE935" s="1063"/>
      <c r="AF935" s="831"/>
      <c r="AG935" s="536"/>
      <c r="AH935" s="529"/>
      <c r="AI935" s="529"/>
      <c r="AJ935" s="529"/>
      <c r="AK935" s="529"/>
      <c r="AL935" s="529"/>
      <c r="AM935" s="529"/>
      <c r="AN935" s="529"/>
      <c r="AO935" s="529"/>
      <c r="AP935" s="529"/>
      <c r="AQ935" s="529"/>
      <c r="AR935" s="529"/>
      <c r="AS935" s="529"/>
      <c r="AT935" s="529"/>
      <c r="AU935" s="529"/>
      <c r="AV935" s="529"/>
      <c r="AW935" s="529"/>
      <c r="AX935" s="529"/>
      <c r="AY935" s="529"/>
      <c r="AZ935" s="529"/>
      <c r="BA935" s="529"/>
      <c r="BB935" s="529"/>
      <c r="BC935" s="529"/>
      <c r="BD935" s="529"/>
      <c r="BE935" s="529"/>
      <c r="BF935" s="529"/>
      <c r="BG935" s="529"/>
      <c r="BH935" s="529"/>
      <c r="BI935" s="529"/>
      <c r="BJ935" s="529"/>
      <c r="BK935" s="529"/>
      <c r="BL935" s="529"/>
      <c r="BM935" s="529"/>
      <c r="BN935" s="529"/>
      <c r="BO935" s="529"/>
      <c r="BP935" s="529"/>
      <c r="BQ935" s="529"/>
      <c r="BR935" s="529"/>
      <c r="BS935" s="529"/>
      <c r="BT935" s="529"/>
      <c r="BU935" s="529"/>
      <c r="BV935" s="529"/>
      <c r="BW935" s="529"/>
      <c r="BX935" s="529"/>
      <c r="BY935" s="529"/>
      <c r="BZ935" s="529"/>
      <c r="CA935" s="529"/>
      <c r="CB935" s="529"/>
      <c r="CC935" s="529"/>
      <c r="CD935" s="529"/>
      <c r="CE935" s="529"/>
      <c r="CF935" s="529"/>
      <c r="CG935" s="529"/>
      <c r="CH935" s="529"/>
      <c r="CI935" s="529"/>
      <c r="CJ935" s="529"/>
      <c r="CK935" s="529"/>
      <c r="CL935" s="529"/>
      <c r="CM935" s="529"/>
      <c r="CN935" s="529"/>
      <c r="CO935" s="529"/>
      <c r="CP935" s="529"/>
      <c r="CQ935" s="529"/>
    </row>
    <row r="936" spans="1:95" s="70" customFormat="1" outlineLevel="1" x14ac:dyDescent="0.2">
      <c r="A936" s="11">
        <v>256</v>
      </c>
      <c r="B936" s="300"/>
      <c r="C936" s="295"/>
      <c r="D936" s="298"/>
      <c r="E936" s="299"/>
      <c r="F936" s="859" t="s">
        <v>561</v>
      </c>
      <c r="G936" s="860"/>
      <c r="H936" s="860"/>
      <c r="I936" s="860"/>
      <c r="J936" s="860"/>
      <c r="K936" s="860"/>
      <c r="L936" s="861"/>
      <c r="M936" s="408">
        <f t="shared" si="257"/>
        <v>0</v>
      </c>
      <c r="N936" s="419">
        <f t="shared" si="257"/>
        <v>0</v>
      </c>
      <c r="O936" s="422">
        <f t="shared" si="257"/>
        <v>0</v>
      </c>
      <c r="P936" s="422">
        <f t="shared" si="257"/>
        <v>0</v>
      </c>
      <c r="Q936" s="423">
        <f t="shared" si="257"/>
        <v>0</v>
      </c>
      <c r="R936" s="419">
        <f t="shared" si="257"/>
        <v>0</v>
      </c>
      <c r="S936" s="422">
        <f t="shared" si="257"/>
        <v>0</v>
      </c>
      <c r="T936" s="422">
        <f t="shared" si="257"/>
        <v>0</v>
      </c>
      <c r="U936" s="422">
        <f t="shared" si="257"/>
        <v>0</v>
      </c>
      <c r="V936" s="422">
        <f t="shared" si="257"/>
        <v>0</v>
      </c>
      <c r="W936" s="422">
        <f t="shared" si="257"/>
        <v>0</v>
      </c>
      <c r="X936" s="422">
        <f t="shared" si="257"/>
        <v>0</v>
      </c>
      <c r="Y936" s="422">
        <f t="shared" si="257"/>
        <v>0</v>
      </c>
      <c r="Z936" s="422">
        <f t="shared" si="257"/>
        <v>0</v>
      </c>
      <c r="AA936" s="422">
        <f t="shared" si="257"/>
        <v>0</v>
      </c>
      <c r="AB936" s="422">
        <f t="shared" si="257"/>
        <v>0</v>
      </c>
      <c r="AC936" s="408">
        <f t="shared" si="258"/>
        <v>0</v>
      </c>
      <c r="AD936" s="1766"/>
      <c r="AE936" s="1063"/>
      <c r="AF936" s="831"/>
      <c r="AG936" s="536"/>
      <c r="AH936" s="529"/>
      <c r="AI936" s="529"/>
      <c r="AJ936" s="529"/>
      <c r="AK936" s="529"/>
      <c r="AL936" s="529"/>
      <c r="AM936" s="529"/>
      <c r="AN936" s="529"/>
      <c r="AO936" s="529"/>
      <c r="AP936" s="529"/>
      <c r="AQ936" s="529"/>
      <c r="AR936" s="529"/>
      <c r="AS936" s="529"/>
      <c r="AT936" s="529"/>
      <c r="AU936" s="529"/>
      <c r="AV936" s="529"/>
      <c r="AW936" s="529"/>
      <c r="AX936" s="529"/>
      <c r="AY936" s="529"/>
      <c r="AZ936" s="529"/>
      <c r="BA936" s="529"/>
      <c r="BB936" s="529"/>
      <c r="BC936" s="529"/>
      <c r="BD936" s="529"/>
      <c r="BE936" s="529"/>
      <c r="BF936" s="529"/>
      <c r="BG936" s="529"/>
      <c r="BH936" s="529"/>
      <c r="BI936" s="529"/>
      <c r="BJ936" s="529"/>
      <c r="BK936" s="529"/>
      <c r="BL936" s="529"/>
      <c r="BM936" s="529"/>
      <c r="BN936" s="529"/>
      <c r="BO936" s="529"/>
      <c r="BP936" s="529"/>
      <c r="BQ936" s="529"/>
      <c r="BR936" s="529"/>
      <c r="BS936" s="529"/>
      <c r="BT936" s="529"/>
      <c r="BU936" s="529"/>
      <c r="BV936" s="529"/>
      <c r="BW936" s="529"/>
      <c r="BX936" s="529"/>
      <c r="BY936" s="529"/>
      <c r="BZ936" s="529"/>
      <c r="CA936" s="529"/>
      <c r="CB936" s="529"/>
      <c r="CC936" s="529"/>
      <c r="CD936" s="529"/>
      <c r="CE936" s="529"/>
      <c r="CF936" s="529"/>
      <c r="CG936" s="529"/>
      <c r="CH936" s="529"/>
      <c r="CI936" s="529"/>
      <c r="CJ936" s="529"/>
      <c r="CK936" s="529"/>
      <c r="CL936" s="529"/>
      <c r="CM936" s="529"/>
      <c r="CN936" s="529"/>
      <c r="CO936" s="529"/>
      <c r="CP936" s="529"/>
      <c r="CQ936" s="529"/>
    </row>
    <row r="937" spans="1:95" s="70" customFormat="1" outlineLevel="1" x14ac:dyDescent="0.2">
      <c r="A937" s="11">
        <v>257</v>
      </c>
      <c r="B937" s="300"/>
      <c r="C937" s="295"/>
      <c r="D937" s="298"/>
      <c r="E937" s="853" t="s">
        <v>18</v>
      </c>
      <c r="F937" s="854"/>
      <c r="G937" s="854"/>
      <c r="H937" s="854"/>
      <c r="I937" s="854"/>
      <c r="J937" s="854"/>
      <c r="K937" s="854"/>
      <c r="L937" s="855"/>
      <c r="M937" s="407">
        <f>SUBTOTAL(9,M938:M940)</f>
        <v>0</v>
      </c>
      <c r="N937" s="410">
        <f t="shared" ref="N937:AC937" si="259">SUBTOTAL(9,N938:N940)</f>
        <v>0</v>
      </c>
      <c r="O937" s="414">
        <f t="shared" si="259"/>
        <v>0</v>
      </c>
      <c r="P937" s="413">
        <f t="shared" si="259"/>
        <v>0</v>
      </c>
      <c r="Q937" s="415">
        <f t="shared" si="259"/>
        <v>0</v>
      </c>
      <c r="R937" s="410">
        <f t="shared" si="259"/>
        <v>0</v>
      </c>
      <c r="S937" s="413">
        <f t="shared" si="259"/>
        <v>0</v>
      </c>
      <c r="T937" s="414">
        <f t="shared" si="259"/>
        <v>0</v>
      </c>
      <c r="U937" s="413">
        <f t="shared" si="259"/>
        <v>0</v>
      </c>
      <c r="V937" s="414">
        <f t="shared" si="259"/>
        <v>0</v>
      </c>
      <c r="W937" s="413">
        <f t="shared" si="259"/>
        <v>0</v>
      </c>
      <c r="X937" s="414">
        <f t="shared" si="259"/>
        <v>0</v>
      </c>
      <c r="Y937" s="413">
        <f t="shared" si="259"/>
        <v>0</v>
      </c>
      <c r="Z937" s="414">
        <f t="shared" si="259"/>
        <v>0</v>
      </c>
      <c r="AA937" s="413">
        <f t="shared" si="259"/>
        <v>0</v>
      </c>
      <c r="AB937" s="424">
        <f t="shared" si="259"/>
        <v>0</v>
      </c>
      <c r="AC937" s="407">
        <f t="shared" si="259"/>
        <v>0</v>
      </c>
      <c r="AD937" s="1766"/>
      <c r="AE937" s="1063"/>
      <c r="AF937" s="831"/>
      <c r="AG937" s="536"/>
      <c r="AH937" s="529"/>
      <c r="AI937" s="529"/>
      <c r="AJ937" s="529"/>
      <c r="AK937" s="529"/>
      <c r="AL937" s="529"/>
      <c r="AM937" s="529"/>
      <c r="AN937" s="529"/>
      <c r="AO937" s="529"/>
      <c r="AP937" s="529"/>
      <c r="AQ937" s="529"/>
      <c r="AR937" s="529"/>
      <c r="AS937" s="529"/>
      <c r="AT937" s="529"/>
      <c r="AU937" s="529"/>
      <c r="AV937" s="529"/>
      <c r="AW937" s="529"/>
      <c r="AX937" s="529"/>
      <c r="AY937" s="529"/>
      <c r="AZ937" s="529"/>
      <c r="BA937" s="529"/>
      <c r="BB937" s="529"/>
      <c r="BC937" s="529"/>
      <c r="BD937" s="529"/>
      <c r="BE937" s="529"/>
      <c r="BF937" s="529"/>
      <c r="BG937" s="529"/>
      <c r="BH937" s="529"/>
      <c r="BI937" s="529"/>
      <c r="BJ937" s="529"/>
      <c r="BK937" s="529"/>
      <c r="BL937" s="529"/>
      <c r="BM937" s="529"/>
      <c r="BN937" s="529"/>
      <c r="BO937" s="529"/>
      <c r="BP937" s="529"/>
      <c r="BQ937" s="529"/>
      <c r="BR937" s="529"/>
      <c r="BS937" s="529"/>
      <c r="BT937" s="529"/>
      <c r="BU937" s="529"/>
      <c r="BV937" s="529"/>
      <c r="BW937" s="529"/>
      <c r="BX937" s="529"/>
      <c r="BY937" s="529"/>
      <c r="BZ937" s="529"/>
      <c r="CA937" s="529"/>
      <c r="CB937" s="529"/>
      <c r="CC937" s="529"/>
      <c r="CD937" s="529"/>
      <c r="CE937" s="529"/>
      <c r="CF937" s="529"/>
      <c r="CG937" s="529"/>
      <c r="CH937" s="529"/>
      <c r="CI937" s="529"/>
      <c r="CJ937" s="529"/>
      <c r="CK937" s="529"/>
      <c r="CL937" s="529"/>
      <c r="CM937" s="529"/>
      <c r="CN937" s="529"/>
      <c r="CO937" s="529"/>
      <c r="CP937" s="529"/>
      <c r="CQ937" s="529"/>
    </row>
    <row r="938" spans="1:95" s="70" customFormat="1" outlineLevel="1" x14ac:dyDescent="0.2">
      <c r="A938" s="11">
        <v>258</v>
      </c>
      <c r="B938" s="300"/>
      <c r="C938" s="295"/>
      <c r="D938" s="298"/>
      <c r="E938" s="299"/>
      <c r="F938" s="856" t="s">
        <v>20</v>
      </c>
      <c r="G938" s="857"/>
      <c r="H938" s="857"/>
      <c r="I938" s="857"/>
      <c r="J938" s="857"/>
      <c r="K938" s="857"/>
      <c r="L938" s="858"/>
      <c r="M938" s="408">
        <f t="shared" ref="M938:AB940" si="260">M162</f>
        <v>0</v>
      </c>
      <c r="N938" s="419">
        <f t="shared" si="260"/>
        <v>0</v>
      </c>
      <c r="O938" s="422">
        <f t="shared" si="260"/>
        <v>0</v>
      </c>
      <c r="P938" s="422">
        <f t="shared" si="260"/>
        <v>0</v>
      </c>
      <c r="Q938" s="423">
        <f t="shared" si="260"/>
        <v>0</v>
      </c>
      <c r="R938" s="419">
        <f t="shared" si="260"/>
        <v>0</v>
      </c>
      <c r="S938" s="422">
        <f t="shared" si="260"/>
        <v>0</v>
      </c>
      <c r="T938" s="422">
        <f t="shared" si="260"/>
        <v>0</v>
      </c>
      <c r="U938" s="422">
        <f t="shared" si="260"/>
        <v>0</v>
      </c>
      <c r="V938" s="422">
        <f t="shared" si="260"/>
        <v>0</v>
      </c>
      <c r="W938" s="422">
        <f t="shared" si="260"/>
        <v>0</v>
      </c>
      <c r="X938" s="422">
        <f t="shared" si="260"/>
        <v>0</v>
      </c>
      <c r="Y938" s="422">
        <f t="shared" si="260"/>
        <v>0</v>
      </c>
      <c r="Z938" s="422">
        <f t="shared" si="260"/>
        <v>0</v>
      </c>
      <c r="AA938" s="422">
        <f t="shared" si="260"/>
        <v>0</v>
      </c>
      <c r="AB938" s="422">
        <f t="shared" si="260"/>
        <v>0</v>
      </c>
      <c r="AC938" s="408">
        <f t="shared" ref="AC938:AC940" si="261">M938-SUM(N938:AB938)</f>
        <v>0</v>
      </c>
      <c r="AD938" s="1766"/>
      <c r="AE938" s="1063"/>
      <c r="AF938" s="831"/>
      <c r="AG938" s="536"/>
      <c r="AH938" s="529"/>
      <c r="AI938" s="529"/>
      <c r="AJ938" s="529"/>
      <c r="AK938" s="529"/>
      <c r="AL938" s="529"/>
      <c r="AM938" s="529"/>
      <c r="AN938" s="529"/>
      <c r="AO938" s="529"/>
      <c r="AP938" s="529"/>
      <c r="AQ938" s="529"/>
      <c r="AR938" s="529"/>
      <c r="AS938" s="529"/>
      <c r="AT938" s="529"/>
      <c r="AU938" s="529"/>
      <c r="AV938" s="529"/>
      <c r="AW938" s="529"/>
      <c r="AX938" s="529"/>
      <c r="AY938" s="529"/>
      <c r="AZ938" s="529"/>
      <c r="BA938" s="529"/>
      <c r="BB938" s="529"/>
      <c r="BC938" s="529"/>
      <c r="BD938" s="529"/>
      <c r="BE938" s="529"/>
      <c r="BF938" s="529"/>
      <c r="BG938" s="529"/>
      <c r="BH938" s="529"/>
      <c r="BI938" s="529"/>
      <c r="BJ938" s="529"/>
      <c r="BK938" s="529"/>
      <c r="BL938" s="529"/>
      <c r="BM938" s="529"/>
      <c r="BN938" s="529"/>
      <c r="BO938" s="529"/>
      <c r="BP938" s="529"/>
      <c r="BQ938" s="529"/>
      <c r="BR938" s="529"/>
      <c r="BS938" s="529"/>
      <c r="BT938" s="529"/>
      <c r="BU938" s="529"/>
      <c r="BV938" s="529"/>
      <c r="BW938" s="529"/>
      <c r="BX938" s="529"/>
      <c r="BY938" s="529"/>
      <c r="BZ938" s="529"/>
      <c r="CA938" s="529"/>
      <c r="CB938" s="529"/>
      <c r="CC938" s="529"/>
      <c r="CD938" s="529"/>
      <c r="CE938" s="529"/>
      <c r="CF938" s="529"/>
      <c r="CG938" s="529"/>
      <c r="CH938" s="529"/>
      <c r="CI938" s="529"/>
      <c r="CJ938" s="529"/>
      <c r="CK938" s="529"/>
      <c r="CL938" s="529"/>
      <c r="CM938" s="529"/>
      <c r="CN938" s="529"/>
      <c r="CO938" s="529"/>
      <c r="CP938" s="529"/>
      <c r="CQ938" s="529"/>
    </row>
    <row r="939" spans="1:95" s="70" customFormat="1" outlineLevel="1" x14ac:dyDescent="0.2">
      <c r="A939" s="11">
        <v>259</v>
      </c>
      <c r="B939" s="300"/>
      <c r="C939" s="295"/>
      <c r="D939" s="298"/>
      <c r="E939" s="299"/>
      <c r="F939" s="915" t="s">
        <v>21</v>
      </c>
      <c r="G939" s="916"/>
      <c r="H939" s="916"/>
      <c r="I939" s="916"/>
      <c r="J939" s="916"/>
      <c r="K939" s="916"/>
      <c r="L939" s="917"/>
      <c r="M939" s="408">
        <f t="shared" si="260"/>
        <v>0</v>
      </c>
      <c r="N939" s="419">
        <f t="shared" si="260"/>
        <v>0</v>
      </c>
      <c r="O939" s="422">
        <f t="shared" si="260"/>
        <v>0</v>
      </c>
      <c r="P939" s="422">
        <f t="shared" si="260"/>
        <v>0</v>
      </c>
      <c r="Q939" s="423">
        <f t="shared" si="260"/>
        <v>0</v>
      </c>
      <c r="R939" s="419">
        <f t="shared" si="260"/>
        <v>0</v>
      </c>
      <c r="S939" s="422">
        <f t="shared" si="260"/>
        <v>0</v>
      </c>
      <c r="T939" s="422">
        <f t="shared" si="260"/>
        <v>0</v>
      </c>
      <c r="U939" s="422">
        <f t="shared" si="260"/>
        <v>0</v>
      </c>
      <c r="V939" s="422">
        <f t="shared" si="260"/>
        <v>0</v>
      </c>
      <c r="W939" s="422">
        <f t="shared" si="260"/>
        <v>0</v>
      </c>
      <c r="X939" s="422">
        <f t="shared" si="260"/>
        <v>0</v>
      </c>
      <c r="Y939" s="422">
        <f t="shared" si="260"/>
        <v>0</v>
      </c>
      <c r="Z939" s="422">
        <f t="shared" si="260"/>
        <v>0</v>
      </c>
      <c r="AA939" s="422">
        <f t="shared" si="260"/>
        <v>0</v>
      </c>
      <c r="AB939" s="422">
        <f t="shared" si="260"/>
        <v>0</v>
      </c>
      <c r="AC939" s="408">
        <f t="shared" si="261"/>
        <v>0</v>
      </c>
      <c r="AD939" s="1766"/>
      <c r="AE939" s="1063"/>
      <c r="AF939" s="831"/>
      <c r="AG939" s="536"/>
      <c r="AH939" s="529"/>
      <c r="AI939" s="529"/>
      <c r="AJ939" s="529"/>
      <c r="AK939" s="529"/>
      <c r="AL939" s="529"/>
      <c r="AM939" s="529"/>
      <c r="AN939" s="529"/>
      <c r="AO939" s="529"/>
      <c r="AP939" s="529"/>
      <c r="AQ939" s="529"/>
      <c r="AR939" s="529"/>
      <c r="AS939" s="529"/>
      <c r="AT939" s="529"/>
      <c r="AU939" s="529"/>
      <c r="AV939" s="529"/>
      <c r="AW939" s="529"/>
      <c r="AX939" s="529"/>
      <c r="AY939" s="529"/>
      <c r="AZ939" s="529"/>
      <c r="BA939" s="529"/>
      <c r="BB939" s="529"/>
      <c r="BC939" s="529"/>
      <c r="BD939" s="529"/>
      <c r="BE939" s="529"/>
      <c r="BF939" s="529"/>
      <c r="BG939" s="529"/>
      <c r="BH939" s="529"/>
      <c r="BI939" s="529"/>
      <c r="BJ939" s="529"/>
      <c r="BK939" s="529"/>
      <c r="BL939" s="529"/>
      <c r="BM939" s="529"/>
      <c r="BN939" s="529"/>
      <c r="BO939" s="529"/>
      <c r="BP939" s="529"/>
      <c r="BQ939" s="529"/>
      <c r="BR939" s="529"/>
      <c r="BS939" s="529"/>
      <c r="BT939" s="529"/>
      <c r="BU939" s="529"/>
      <c r="BV939" s="529"/>
      <c r="BW939" s="529"/>
      <c r="BX939" s="529"/>
      <c r="BY939" s="529"/>
      <c r="BZ939" s="529"/>
      <c r="CA939" s="529"/>
      <c r="CB939" s="529"/>
      <c r="CC939" s="529"/>
      <c r="CD939" s="529"/>
      <c r="CE939" s="529"/>
      <c r="CF939" s="529"/>
      <c r="CG939" s="529"/>
      <c r="CH939" s="529"/>
      <c r="CI939" s="529"/>
      <c r="CJ939" s="529"/>
      <c r="CK939" s="529"/>
      <c r="CL939" s="529"/>
      <c r="CM939" s="529"/>
      <c r="CN939" s="529"/>
      <c r="CO939" s="529"/>
      <c r="CP939" s="529"/>
      <c r="CQ939" s="529"/>
    </row>
    <row r="940" spans="1:95" s="70" customFormat="1" outlineLevel="1" x14ac:dyDescent="0.2">
      <c r="A940" s="11">
        <v>260</v>
      </c>
      <c r="B940" s="300"/>
      <c r="C940" s="295"/>
      <c r="D940" s="298"/>
      <c r="E940" s="299"/>
      <c r="F940" s="859" t="s">
        <v>562</v>
      </c>
      <c r="G940" s="860"/>
      <c r="H940" s="860"/>
      <c r="I940" s="860"/>
      <c r="J940" s="860"/>
      <c r="K940" s="860"/>
      <c r="L940" s="861"/>
      <c r="M940" s="408">
        <f t="shared" si="260"/>
        <v>0</v>
      </c>
      <c r="N940" s="419">
        <f t="shared" si="260"/>
        <v>0</v>
      </c>
      <c r="O940" s="422">
        <f t="shared" si="260"/>
        <v>0</v>
      </c>
      <c r="P940" s="422">
        <f t="shared" si="260"/>
        <v>0</v>
      </c>
      <c r="Q940" s="423">
        <f t="shared" si="260"/>
        <v>0</v>
      </c>
      <c r="R940" s="419">
        <f t="shared" si="260"/>
        <v>0</v>
      </c>
      <c r="S940" s="422">
        <f t="shared" si="260"/>
        <v>0</v>
      </c>
      <c r="T940" s="422">
        <f t="shared" si="260"/>
        <v>0</v>
      </c>
      <c r="U940" s="422">
        <f t="shared" si="260"/>
        <v>0</v>
      </c>
      <c r="V940" s="422">
        <f t="shared" si="260"/>
        <v>0</v>
      </c>
      <c r="W940" s="422">
        <f t="shared" si="260"/>
        <v>0</v>
      </c>
      <c r="X940" s="422">
        <f t="shared" si="260"/>
        <v>0</v>
      </c>
      <c r="Y940" s="422">
        <f t="shared" si="260"/>
        <v>0</v>
      </c>
      <c r="Z940" s="422">
        <f t="shared" si="260"/>
        <v>0</v>
      </c>
      <c r="AA940" s="422">
        <f t="shared" si="260"/>
        <v>0</v>
      </c>
      <c r="AB940" s="422">
        <f t="shared" si="260"/>
        <v>0</v>
      </c>
      <c r="AC940" s="408">
        <f t="shared" si="261"/>
        <v>0</v>
      </c>
      <c r="AD940" s="1767"/>
      <c r="AE940" s="834"/>
      <c r="AF940" s="834"/>
      <c r="AG940" s="536"/>
      <c r="AH940" s="529"/>
      <c r="AI940" s="529"/>
      <c r="AJ940" s="529"/>
      <c r="AK940" s="529"/>
      <c r="AL940" s="529"/>
      <c r="AM940" s="529"/>
      <c r="AN940" s="529"/>
      <c r="AO940" s="529"/>
      <c r="AP940" s="529"/>
      <c r="AQ940" s="529"/>
      <c r="AR940" s="529"/>
      <c r="AS940" s="529"/>
      <c r="AT940" s="529"/>
      <c r="AU940" s="529"/>
      <c r="AV940" s="529"/>
      <c r="AW940" s="529"/>
      <c r="AX940" s="529"/>
      <c r="AY940" s="529"/>
      <c r="AZ940" s="529"/>
      <c r="BA940" s="529"/>
      <c r="BB940" s="529"/>
      <c r="BC940" s="529"/>
      <c r="BD940" s="529"/>
      <c r="BE940" s="529"/>
      <c r="BF940" s="529"/>
      <c r="BG940" s="529"/>
      <c r="BH940" s="529"/>
      <c r="BI940" s="529"/>
      <c r="BJ940" s="529"/>
      <c r="BK940" s="529"/>
      <c r="BL940" s="529"/>
      <c r="BM940" s="529"/>
      <c r="BN940" s="529"/>
      <c r="BO940" s="529"/>
      <c r="BP940" s="529"/>
      <c r="BQ940" s="529"/>
      <c r="BR940" s="529"/>
      <c r="BS940" s="529"/>
      <c r="BT940" s="529"/>
      <c r="BU940" s="529"/>
      <c r="BV940" s="529"/>
      <c r="BW940" s="529"/>
      <c r="BX940" s="529"/>
      <c r="BY940" s="529"/>
      <c r="BZ940" s="529"/>
      <c r="CA940" s="529"/>
      <c r="CB940" s="529"/>
      <c r="CC940" s="529"/>
      <c r="CD940" s="529"/>
      <c r="CE940" s="529"/>
      <c r="CF940" s="529"/>
      <c r="CG940" s="529"/>
      <c r="CH940" s="529"/>
      <c r="CI940" s="529"/>
      <c r="CJ940" s="529"/>
      <c r="CK940" s="529"/>
      <c r="CL940" s="529"/>
      <c r="CM940" s="529"/>
      <c r="CN940" s="529"/>
      <c r="CO940" s="529"/>
      <c r="CP940" s="529"/>
      <c r="CQ940" s="529"/>
    </row>
    <row r="941" spans="1:95" s="70" customFormat="1" outlineLevel="1" x14ac:dyDescent="0.2">
      <c r="A941" s="11">
        <v>261</v>
      </c>
      <c r="B941" s="300"/>
      <c r="C941" s="295"/>
      <c r="D941" s="844" t="s">
        <v>672</v>
      </c>
      <c r="E941" s="845"/>
      <c r="F941" s="845"/>
      <c r="G941" s="845"/>
      <c r="H941" s="845"/>
      <c r="I941" s="845"/>
      <c r="J941" s="845"/>
      <c r="K941" s="845"/>
      <c r="L941" s="845"/>
      <c r="M941" s="845"/>
      <c r="N941" s="845"/>
      <c r="O941" s="845"/>
      <c r="P941" s="845"/>
      <c r="Q941" s="845"/>
      <c r="R941" s="845"/>
      <c r="S941" s="845"/>
      <c r="T941" s="845"/>
      <c r="U941" s="845"/>
      <c r="V941" s="845"/>
      <c r="W941" s="845"/>
      <c r="X941" s="845"/>
      <c r="Y941" s="845"/>
      <c r="Z941" s="845"/>
      <c r="AA941" s="845"/>
      <c r="AB941" s="845"/>
      <c r="AC941" s="845"/>
      <c r="AD941" s="845"/>
      <c r="AE941" s="845"/>
      <c r="AF941" s="845"/>
      <c r="AG941" s="536"/>
      <c r="AH941" s="529"/>
      <c r="AI941" s="529"/>
      <c r="AJ941" s="529"/>
      <c r="AK941" s="529"/>
      <c r="AL941" s="529"/>
      <c r="AM941" s="529"/>
      <c r="AN941" s="529"/>
      <c r="AO941" s="529"/>
      <c r="AP941" s="529"/>
      <c r="AQ941" s="529"/>
      <c r="AR941" s="529"/>
      <c r="AS941" s="529"/>
      <c r="AT941" s="529"/>
      <c r="AU941" s="529"/>
      <c r="AV941" s="529"/>
      <c r="AW941" s="529"/>
      <c r="AX941" s="529"/>
      <c r="AY941" s="529"/>
      <c r="AZ941" s="529"/>
      <c r="BA941" s="529"/>
      <c r="BB941" s="529"/>
      <c r="BC941" s="529"/>
      <c r="BD941" s="529"/>
      <c r="BE941" s="529"/>
      <c r="BF941" s="529"/>
      <c r="BG941" s="529"/>
      <c r="BH941" s="529"/>
      <c r="BI941" s="529"/>
      <c r="BJ941" s="529"/>
      <c r="BK941" s="529"/>
      <c r="BL941" s="529"/>
      <c r="BM941" s="529"/>
      <c r="BN941" s="529"/>
      <c r="BO941" s="529"/>
      <c r="BP941" s="529"/>
      <c r="BQ941" s="529"/>
      <c r="BR941" s="529"/>
      <c r="BS941" s="529"/>
      <c r="BT941" s="529"/>
      <c r="BU941" s="529"/>
      <c r="BV941" s="529"/>
      <c r="BW941" s="529"/>
      <c r="BX941" s="529"/>
      <c r="BY941" s="529"/>
      <c r="BZ941" s="529"/>
      <c r="CA941" s="529"/>
      <c r="CB941" s="529"/>
      <c r="CC941" s="529"/>
      <c r="CD941" s="529"/>
      <c r="CE941" s="529"/>
      <c r="CF941" s="529"/>
      <c r="CG941" s="529"/>
      <c r="CH941" s="529"/>
      <c r="CI941" s="529"/>
      <c r="CJ941" s="529"/>
      <c r="CK941" s="529"/>
      <c r="CL941" s="529"/>
      <c r="CM941" s="529"/>
      <c r="CN941" s="529"/>
      <c r="CO941" s="529"/>
      <c r="CP941" s="529"/>
      <c r="CQ941" s="529"/>
    </row>
    <row r="942" spans="1:95" s="70" customFormat="1" ht="15" customHeight="1" outlineLevel="1" x14ac:dyDescent="0.2">
      <c r="A942" s="11">
        <v>262</v>
      </c>
      <c r="B942" s="300"/>
      <c r="C942" s="298"/>
      <c r="D942" s="298"/>
      <c r="E942" s="918" t="s">
        <v>118</v>
      </c>
      <c r="F942" s="919"/>
      <c r="G942" s="919"/>
      <c r="H942" s="919"/>
      <c r="I942" s="919"/>
      <c r="J942" s="919"/>
      <c r="K942" s="919"/>
      <c r="L942" s="920"/>
      <c r="M942" s="407">
        <f>SUBTOTAL(9,M943:M944)</f>
        <v>0</v>
      </c>
      <c r="N942" s="410">
        <f t="shared" ref="N942:AC942" si="262">SUBTOTAL(9,N943:N944)</f>
        <v>0</v>
      </c>
      <c r="O942" s="414">
        <f t="shared" si="262"/>
        <v>0</v>
      </c>
      <c r="P942" s="413">
        <f t="shared" si="262"/>
        <v>0</v>
      </c>
      <c r="Q942" s="415">
        <f t="shared" si="262"/>
        <v>0</v>
      </c>
      <c r="R942" s="410">
        <f t="shared" si="262"/>
        <v>0</v>
      </c>
      <c r="S942" s="413">
        <f t="shared" si="262"/>
        <v>0</v>
      </c>
      <c r="T942" s="414">
        <f t="shared" si="262"/>
        <v>0</v>
      </c>
      <c r="U942" s="413">
        <f t="shared" si="262"/>
        <v>0</v>
      </c>
      <c r="V942" s="414">
        <f t="shared" si="262"/>
        <v>0</v>
      </c>
      <c r="W942" s="413">
        <f t="shared" si="262"/>
        <v>0</v>
      </c>
      <c r="X942" s="414">
        <f t="shared" si="262"/>
        <v>0</v>
      </c>
      <c r="Y942" s="413">
        <f t="shared" si="262"/>
        <v>0</v>
      </c>
      <c r="Z942" s="414">
        <f t="shared" si="262"/>
        <v>0</v>
      </c>
      <c r="AA942" s="413">
        <f t="shared" si="262"/>
        <v>0</v>
      </c>
      <c r="AB942" s="424">
        <f t="shared" si="262"/>
        <v>0</v>
      </c>
      <c r="AC942" s="407">
        <f t="shared" si="262"/>
        <v>0</v>
      </c>
      <c r="AD942" s="1808"/>
      <c r="AE942" s="828"/>
      <c r="AF942" s="828"/>
      <c r="AG942" s="536"/>
      <c r="AH942" s="529"/>
      <c r="AI942" s="529"/>
      <c r="AJ942" s="529"/>
      <c r="AK942" s="529"/>
      <c r="AL942" s="529"/>
      <c r="AM942" s="529"/>
      <c r="AN942" s="529"/>
      <c r="AO942" s="529"/>
      <c r="AP942" s="529"/>
      <c r="AQ942" s="529"/>
      <c r="AR942" s="529"/>
      <c r="AS942" s="529"/>
      <c r="AT942" s="529"/>
      <c r="AU942" s="529"/>
      <c r="AV942" s="529"/>
      <c r="AW942" s="529"/>
      <c r="AX942" s="529"/>
      <c r="AY942" s="529"/>
      <c r="AZ942" s="529"/>
      <c r="BA942" s="529"/>
      <c r="BB942" s="529"/>
      <c r="BC942" s="529"/>
      <c r="BD942" s="529"/>
      <c r="BE942" s="529"/>
      <c r="BF942" s="529"/>
      <c r="BG942" s="529"/>
      <c r="BH942" s="529"/>
      <c r="BI942" s="529"/>
      <c r="BJ942" s="529"/>
      <c r="BK942" s="529"/>
      <c r="BL942" s="529"/>
      <c r="BM942" s="529"/>
      <c r="BN942" s="529"/>
      <c r="BO942" s="529"/>
      <c r="BP942" s="529"/>
      <c r="BQ942" s="529"/>
      <c r="BR942" s="529"/>
      <c r="BS942" s="529"/>
      <c r="BT942" s="529"/>
      <c r="BU942" s="529"/>
      <c r="BV942" s="529"/>
      <c r="BW942" s="529"/>
      <c r="BX942" s="529"/>
      <c r="BY942" s="529"/>
      <c r="BZ942" s="529"/>
      <c r="CA942" s="529"/>
      <c r="CB942" s="529"/>
      <c r="CC942" s="529"/>
      <c r="CD942" s="529"/>
      <c r="CE942" s="529"/>
      <c r="CF942" s="529"/>
      <c r="CG942" s="529"/>
      <c r="CH942" s="529"/>
      <c r="CI942" s="529"/>
      <c r="CJ942" s="529"/>
      <c r="CK942" s="529"/>
      <c r="CL942" s="529"/>
      <c r="CM942" s="529"/>
      <c r="CN942" s="529"/>
      <c r="CO942" s="529"/>
      <c r="CP942" s="529"/>
      <c r="CQ942" s="529"/>
    </row>
    <row r="943" spans="1:95" s="70" customFormat="1" ht="15" customHeight="1" outlineLevel="1" x14ac:dyDescent="0.2">
      <c r="A943" s="11">
        <v>263</v>
      </c>
      <c r="B943" s="300"/>
      <c r="C943" s="298"/>
      <c r="D943" s="298"/>
      <c r="E943" s="299"/>
      <c r="F943" s="856" t="s">
        <v>124</v>
      </c>
      <c r="G943" s="857"/>
      <c r="H943" s="857"/>
      <c r="I943" s="857"/>
      <c r="J943" s="857"/>
      <c r="K943" s="857"/>
      <c r="L943" s="858"/>
      <c r="M943" s="408">
        <f t="shared" ref="M943:AB944" si="263">M167</f>
        <v>0</v>
      </c>
      <c r="N943" s="419">
        <f t="shared" si="263"/>
        <v>0</v>
      </c>
      <c r="O943" s="422">
        <f t="shared" si="263"/>
        <v>0</v>
      </c>
      <c r="P943" s="422">
        <f t="shared" si="263"/>
        <v>0</v>
      </c>
      <c r="Q943" s="423">
        <f t="shared" si="263"/>
        <v>0</v>
      </c>
      <c r="R943" s="419">
        <f t="shared" si="263"/>
        <v>0</v>
      </c>
      <c r="S943" s="422">
        <f t="shared" si="263"/>
        <v>0</v>
      </c>
      <c r="T943" s="422">
        <f t="shared" si="263"/>
        <v>0</v>
      </c>
      <c r="U943" s="422">
        <f t="shared" si="263"/>
        <v>0</v>
      </c>
      <c r="V943" s="422">
        <f t="shared" si="263"/>
        <v>0</v>
      </c>
      <c r="W943" s="422">
        <f t="shared" si="263"/>
        <v>0</v>
      </c>
      <c r="X943" s="422">
        <f t="shared" si="263"/>
        <v>0</v>
      </c>
      <c r="Y943" s="422">
        <f t="shared" si="263"/>
        <v>0</v>
      </c>
      <c r="Z943" s="422">
        <f t="shared" si="263"/>
        <v>0</v>
      </c>
      <c r="AA943" s="422">
        <f t="shared" si="263"/>
        <v>0</v>
      </c>
      <c r="AB943" s="422">
        <f t="shared" si="263"/>
        <v>0</v>
      </c>
      <c r="AC943" s="408">
        <f t="shared" ref="AC943:AC944" si="264">M943-SUM(N943:AB943)</f>
        <v>0</v>
      </c>
      <c r="AD943" s="1766"/>
      <c r="AE943" s="1063"/>
      <c r="AF943" s="831"/>
      <c r="AG943" s="536"/>
      <c r="AH943" s="529"/>
      <c r="AI943" s="529"/>
      <c r="AJ943" s="529"/>
      <c r="AK943" s="529"/>
      <c r="AL943" s="529"/>
      <c r="AM943" s="529"/>
      <c r="AN943" s="529"/>
      <c r="AO943" s="529"/>
      <c r="AP943" s="529"/>
      <c r="AQ943" s="529"/>
      <c r="AR943" s="529"/>
      <c r="AS943" s="529"/>
      <c r="AT943" s="529"/>
      <c r="AU943" s="529"/>
      <c r="AV943" s="529"/>
      <c r="AW943" s="529"/>
      <c r="AX943" s="529"/>
      <c r="AY943" s="529"/>
      <c r="AZ943" s="529"/>
      <c r="BA943" s="529"/>
      <c r="BB943" s="529"/>
      <c r="BC943" s="529"/>
      <c r="BD943" s="529"/>
      <c r="BE943" s="529"/>
      <c r="BF943" s="529"/>
      <c r="BG943" s="529"/>
      <c r="BH943" s="529"/>
      <c r="BI943" s="529"/>
      <c r="BJ943" s="529"/>
      <c r="BK943" s="529"/>
      <c r="BL943" s="529"/>
      <c r="BM943" s="529"/>
      <c r="BN943" s="529"/>
      <c r="BO943" s="529"/>
      <c r="BP943" s="529"/>
      <c r="BQ943" s="529"/>
      <c r="BR943" s="529"/>
      <c r="BS943" s="529"/>
      <c r="BT943" s="529"/>
      <c r="BU943" s="529"/>
      <c r="BV943" s="529"/>
      <c r="BW943" s="529"/>
      <c r="BX943" s="529"/>
      <c r="BY943" s="529"/>
      <c r="BZ943" s="529"/>
      <c r="CA943" s="529"/>
      <c r="CB943" s="529"/>
      <c r="CC943" s="529"/>
      <c r="CD943" s="529"/>
      <c r="CE943" s="529"/>
      <c r="CF943" s="529"/>
      <c r="CG943" s="529"/>
      <c r="CH943" s="529"/>
      <c r="CI943" s="529"/>
      <c r="CJ943" s="529"/>
      <c r="CK943" s="529"/>
      <c r="CL943" s="529"/>
      <c r="CM943" s="529"/>
      <c r="CN943" s="529"/>
      <c r="CO943" s="529"/>
      <c r="CP943" s="529"/>
      <c r="CQ943" s="529"/>
    </row>
    <row r="944" spans="1:95" s="70" customFormat="1" ht="15" customHeight="1" outlineLevel="1" x14ac:dyDescent="0.2">
      <c r="A944" s="11">
        <v>264</v>
      </c>
      <c r="B944" s="300"/>
      <c r="C944" s="298"/>
      <c r="D944" s="298"/>
      <c r="E944" s="299"/>
      <c r="F944" s="859" t="s">
        <v>571</v>
      </c>
      <c r="G944" s="860"/>
      <c r="H944" s="860"/>
      <c r="I944" s="860"/>
      <c r="J944" s="860"/>
      <c r="K944" s="860"/>
      <c r="L944" s="861"/>
      <c r="M944" s="408">
        <f t="shared" si="263"/>
        <v>0</v>
      </c>
      <c r="N944" s="419">
        <f t="shared" si="263"/>
        <v>0</v>
      </c>
      <c r="O944" s="422">
        <f t="shared" si="263"/>
        <v>0</v>
      </c>
      <c r="P944" s="422">
        <f t="shared" si="263"/>
        <v>0</v>
      </c>
      <c r="Q944" s="423">
        <f t="shared" si="263"/>
        <v>0</v>
      </c>
      <c r="R944" s="419">
        <f t="shared" si="263"/>
        <v>0</v>
      </c>
      <c r="S944" s="422">
        <f t="shared" si="263"/>
        <v>0</v>
      </c>
      <c r="T944" s="422">
        <f t="shared" si="263"/>
        <v>0</v>
      </c>
      <c r="U944" s="422">
        <f t="shared" si="263"/>
        <v>0</v>
      </c>
      <c r="V944" s="422">
        <f t="shared" si="263"/>
        <v>0</v>
      </c>
      <c r="W944" s="422">
        <f t="shared" si="263"/>
        <v>0</v>
      </c>
      <c r="X944" s="422">
        <f t="shared" si="263"/>
        <v>0</v>
      </c>
      <c r="Y944" s="422">
        <f t="shared" si="263"/>
        <v>0</v>
      </c>
      <c r="Z944" s="422">
        <f t="shared" si="263"/>
        <v>0</v>
      </c>
      <c r="AA944" s="422">
        <f t="shared" si="263"/>
        <v>0</v>
      </c>
      <c r="AB944" s="422">
        <f t="shared" si="263"/>
        <v>0</v>
      </c>
      <c r="AC944" s="408">
        <f t="shared" si="264"/>
        <v>0</v>
      </c>
      <c r="AD944" s="1766"/>
      <c r="AE944" s="1063"/>
      <c r="AF944" s="831"/>
      <c r="AG944" s="536"/>
      <c r="AH944" s="529"/>
      <c r="AI944" s="529"/>
      <c r="AJ944" s="529"/>
      <c r="AK944" s="529"/>
      <c r="AL944" s="529"/>
      <c r="AM944" s="529"/>
      <c r="AN944" s="529"/>
      <c r="AO944" s="529"/>
      <c r="AP944" s="529"/>
      <c r="AQ944" s="529"/>
      <c r="AR944" s="529"/>
      <c r="AS944" s="529"/>
      <c r="AT944" s="529"/>
      <c r="AU944" s="529"/>
      <c r="AV944" s="529"/>
      <c r="AW944" s="529"/>
      <c r="AX944" s="529"/>
      <c r="AY944" s="529"/>
      <c r="AZ944" s="529"/>
      <c r="BA944" s="529"/>
      <c r="BB944" s="529"/>
      <c r="BC944" s="529"/>
      <c r="BD944" s="529"/>
      <c r="BE944" s="529"/>
      <c r="BF944" s="529"/>
      <c r="BG944" s="529"/>
      <c r="BH944" s="529"/>
      <c r="BI944" s="529"/>
      <c r="BJ944" s="529"/>
      <c r="BK944" s="529"/>
      <c r="BL944" s="529"/>
      <c r="BM944" s="529"/>
      <c r="BN944" s="529"/>
      <c r="BO944" s="529"/>
      <c r="BP944" s="529"/>
      <c r="BQ944" s="529"/>
      <c r="BR944" s="529"/>
      <c r="BS944" s="529"/>
      <c r="BT944" s="529"/>
      <c r="BU944" s="529"/>
      <c r="BV944" s="529"/>
      <c r="BW944" s="529"/>
      <c r="BX944" s="529"/>
      <c r="BY944" s="529"/>
      <c r="BZ944" s="529"/>
      <c r="CA944" s="529"/>
      <c r="CB944" s="529"/>
      <c r="CC944" s="529"/>
      <c r="CD944" s="529"/>
      <c r="CE944" s="529"/>
      <c r="CF944" s="529"/>
      <c r="CG944" s="529"/>
      <c r="CH944" s="529"/>
      <c r="CI944" s="529"/>
      <c r="CJ944" s="529"/>
      <c r="CK944" s="529"/>
      <c r="CL944" s="529"/>
      <c r="CM944" s="529"/>
      <c r="CN944" s="529"/>
      <c r="CO944" s="529"/>
      <c r="CP944" s="529"/>
      <c r="CQ944" s="529"/>
    </row>
    <row r="945" spans="1:95" s="70" customFormat="1" ht="15" customHeight="1" outlineLevel="1" x14ac:dyDescent="0.2">
      <c r="A945" s="11">
        <v>265</v>
      </c>
      <c r="B945" s="300"/>
      <c r="C945" s="298"/>
      <c r="D945" s="298"/>
      <c r="E945" s="853" t="s">
        <v>119</v>
      </c>
      <c r="F945" s="854"/>
      <c r="G945" s="854"/>
      <c r="H945" s="854"/>
      <c r="I945" s="854"/>
      <c r="J945" s="854"/>
      <c r="K945" s="854"/>
      <c r="L945" s="855"/>
      <c r="M945" s="407">
        <f>SUBTOTAL(9,M946:M948)</f>
        <v>0</v>
      </c>
      <c r="N945" s="410">
        <f t="shared" ref="N945:AC945" si="265">SUBTOTAL(9,N946:N948)</f>
        <v>0</v>
      </c>
      <c r="O945" s="414">
        <f t="shared" si="265"/>
        <v>0</v>
      </c>
      <c r="P945" s="413">
        <f t="shared" si="265"/>
        <v>0</v>
      </c>
      <c r="Q945" s="415">
        <f t="shared" si="265"/>
        <v>0</v>
      </c>
      <c r="R945" s="410">
        <f t="shared" si="265"/>
        <v>0</v>
      </c>
      <c r="S945" s="413">
        <f t="shared" si="265"/>
        <v>0</v>
      </c>
      <c r="T945" s="414">
        <f t="shared" si="265"/>
        <v>0</v>
      </c>
      <c r="U945" s="413">
        <f t="shared" si="265"/>
        <v>0</v>
      </c>
      <c r="V945" s="414">
        <f t="shared" si="265"/>
        <v>0</v>
      </c>
      <c r="W945" s="413">
        <f t="shared" si="265"/>
        <v>0</v>
      </c>
      <c r="X945" s="414">
        <f t="shared" si="265"/>
        <v>0</v>
      </c>
      <c r="Y945" s="413">
        <f t="shared" si="265"/>
        <v>0</v>
      </c>
      <c r="Z945" s="414">
        <f t="shared" si="265"/>
        <v>0</v>
      </c>
      <c r="AA945" s="413">
        <f t="shared" si="265"/>
        <v>0</v>
      </c>
      <c r="AB945" s="424">
        <f t="shared" si="265"/>
        <v>0</v>
      </c>
      <c r="AC945" s="407">
        <f t="shared" si="265"/>
        <v>0</v>
      </c>
      <c r="AD945" s="1766"/>
      <c r="AE945" s="1063"/>
      <c r="AF945" s="831"/>
      <c r="AG945" s="536"/>
      <c r="AH945" s="529"/>
      <c r="AI945" s="529"/>
      <c r="AJ945" s="529"/>
      <c r="AK945" s="529"/>
      <c r="AL945" s="529"/>
      <c r="AM945" s="529"/>
      <c r="AN945" s="529"/>
      <c r="AO945" s="529"/>
      <c r="AP945" s="529"/>
      <c r="AQ945" s="529"/>
      <c r="AR945" s="529"/>
      <c r="AS945" s="529"/>
      <c r="AT945" s="529"/>
      <c r="AU945" s="529"/>
      <c r="AV945" s="529"/>
      <c r="AW945" s="529"/>
      <c r="AX945" s="529"/>
      <c r="AY945" s="529"/>
      <c r="AZ945" s="529"/>
      <c r="BA945" s="529"/>
      <c r="BB945" s="529"/>
      <c r="BC945" s="529"/>
      <c r="BD945" s="529"/>
      <c r="BE945" s="529"/>
      <c r="BF945" s="529"/>
      <c r="BG945" s="529"/>
      <c r="BH945" s="529"/>
      <c r="BI945" s="529"/>
      <c r="BJ945" s="529"/>
      <c r="BK945" s="529"/>
      <c r="BL945" s="529"/>
      <c r="BM945" s="529"/>
      <c r="BN945" s="529"/>
      <c r="BO945" s="529"/>
      <c r="BP945" s="529"/>
      <c r="BQ945" s="529"/>
      <c r="BR945" s="529"/>
      <c r="BS945" s="529"/>
      <c r="BT945" s="529"/>
      <c r="BU945" s="529"/>
      <c r="BV945" s="529"/>
      <c r="BW945" s="529"/>
      <c r="BX945" s="529"/>
      <c r="BY945" s="529"/>
      <c r="BZ945" s="529"/>
      <c r="CA945" s="529"/>
      <c r="CB945" s="529"/>
      <c r="CC945" s="529"/>
      <c r="CD945" s="529"/>
      <c r="CE945" s="529"/>
      <c r="CF945" s="529"/>
      <c r="CG945" s="529"/>
      <c r="CH945" s="529"/>
      <c r="CI945" s="529"/>
      <c r="CJ945" s="529"/>
      <c r="CK945" s="529"/>
      <c r="CL945" s="529"/>
      <c r="CM945" s="529"/>
      <c r="CN945" s="529"/>
      <c r="CO945" s="529"/>
      <c r="CP945" s="529"/>
      <c r="CQ945" s="529"/>
    </row>
    <row r="946" spans="1:95" s="70" customFormat="1" ht="15" customHeight="1" outlineLevel="1" x14ac:dyDescent="0.2">
      <c r="A946" s="11">
        <v>266</v>
      </c>
      <c r="B946" s="300"/>
      <c r="C946" s="298"/>
      <c r="D946" s="298"/>
      <c r="E946" s="299"/>
      <c r="F946" s="856" t="s">
        <v>116</v>
      </c>
      <c r="G946" s="857"/>
      <c r="H946" s="857"/>
      <c r="I946" s="857"/>
      <c r="J946" s="857"/>
      <c r="K946" s="857"/>
      <c r="L946" s="858"/>
      <c r="M946" s="408">
        <f t="shared" ref="M946:AB948" si="266">M170</f>
        <v>0</v>
      </c>
      <c r="N946" s="419">
        <f t="shared" si="266"/>
        <v>0</v>
      </c>
      <c r="O946" s="422">
        <f t="shared" si="266"/>
        <v>0</v>
      </c>
      <c r="P946" s="422">
        <f t="shared" si="266"/>
        <v>0</v>
      </c>
      <c r="Q946" s="423">
        <f t="shared" si="266"/>
        <v>0</v>
      </c>
      <c r="R946" s="419">
        <f t="shared" si="266"/>
        <v>0</v>
      </c>
      <c r="S946" s="422">
        <f t="shared" si="266"/>
        <v>0</v>
      </c>
      <c r="T946" s="422">
        <f t="shared" si="266"/>
        <v>0</v>
      </c>
      <c r="U946" s="422">
        <f t="shared" si="266"/>
        <v>0</v>
      </c>
      <c r="V946" s="422">
        <f t="shared" si="266"/>
        <v>0</v>
      </c>
      <c r="W946" s="422">
        <f t="shared" si="266"/>
        <v>0</v>
      </c>
      <c r="X946" s="422">
        <f t="shared" si="266"/>
        <v>0</v>
      </c>
      <c r="Y946" s="422">
        <f t="shared" si="266"/>
        <v>0</v>
      </c>
      <c r="Z946" s="422">
        <f t="shared" si="266"/>
        <v>0</v>
      </c>
      <c r="AA946" s="422">
        <f t="shared" si="266"/>
        <v>0</v>
      </c>
      <c r="AB946" s="422">
        <f t="shared" si="266"/>
        <v>0</v>
      </c>
      <c r="AC946" s="408">
        <f t="shared" ref="AC946:AC948" si="267">M946-SUM(N946:AB946)</f>
        <v>0</v>
      </c>
      <c r="AD946" s="1766"/>
      <c r="AE946" s="1063"/>
      <c r="AF946" s="831"/>
      <c r="AG946" s="536"/>
      <c r="AH946" s="529"/>
      <c r="AI946" s="529"/>
      <c r="AJ946" s="529"/>
      <c r="AK946" s="529"/>
      <c r="AL946" s="529"/>
      <c r="AM946" s="529"/>
      <c r="AN946" s="529"/>
      <c r="AO946" s="529"/>
      <c r="AP946" s="529"/>
      <c r="AQ946" s="529"/>
      <c r="AR946" s="529"/>
      <c r="AS946" s="529"/>
      <c r="AT946" s="529"/>
      <c r="AU946" s="529"/>
      <c r="AV946" s="529"/>
      <c r="AW946" s="529"/>
      <c r="AX946" s="529"/>
      <c r="AY946" s="529"/>
      <c r="AZ946" s="529"/>
      <c r="BA946" s="529"/>
      <c r="BB946" s="529"/>
      <c r="BC946" s="529"/>
      <c r="BD946" s="529"/>
      <c r="BE946" s="529"/>
      <c r="BF946" s="529"/>
      <c r="BG946" s="529"/>
      <c r="BH946" s="529"/>
      <c r="BI946" s="529"/>
      <c r="BJ946" s="529"/>
      <c r="BK946" s="529"/>
      <c r="BL946" s="529"/>
      <c r="BM946" s="529"/>
      <c r="BN946" s="529"/>
      <c r="BO946" s="529"/>
      <c r="BP946" s="529"/>
      <c r="BQ946" s="529"/>
      <c r="BR946" s="529"/>
      <c r="BS946" s="529"/>
      <c r="BT946" s="529"/>
      <c r="BU946" s="529"/>
      <c r="BV946" s="529"/>
      <c r="BW946" s="529"/>
      <c r="BX946" s="529"/>
      <c r="BY946" s="529"/>
      <c r="BZ946" s="529"/>
      <c r="CA946" s="529"/>
      <c r="CB946" s="529"/>
      <c r="CC946" s="529"/>
      <c r="CD946" s="529"/>
      <c r="CE946" s="529"/>
      <c r="CF946" s="529"/>
      <c r="CG946" s="529"/>
      <c r="CH946" s="529"/>
      <c r="CI946" s="529"/>
      <c r="CJ946" s="529"/>
      <c r="CK946" s="529"/>
      <c r="CL946" s="529"/>
      <c r="CM946" s="529"/>
      <c r="CN946" s="529"/>
      <c r="CO946" s="529"/>
      <c r="CP946" s="529"/>
      <c r="CQ946" s="529"/>
    </row>
    <row r="947" spans="1:95" s="70" customFormat="1" ht="15" customHeight="1" outlineLevel="1" x14ac:dyDescent="0.2">
      <c r="A947" s="11">
        <v>267</v>
      </c>
      <c r="B947" s="300"/>
      <c r="C947" s="298"/>
      <c r="D947" s="298"/>
      <c r="E947" s="299"/>
      <c r="F947" s="915" t="s">
        <v>567</v>
      </c>
      <c r="G947" s="916"/>
      <c r="H947" s="916"/>
      <c r="I947" s="916"/>
      <c r="J947" s="916"/>
      <c r="K947" s="916"/>
      <c r="L947" s="917"/>
      <c r="M947" s="408">
        <f t="shared" si="266"/>
        <v>0</v>
      </c>
      <c r="N947" s="419">
        <f t="shared" si="266"/>
        <v>0</v>
      </c>
      <c r="O947" s="422">
        <f t="shared" si="266"/>
        <v>0</v>
      </c>
      <c r="P947" s="422">
        <f t="shared" si="266"/>
        <v>0</v>
      </c>
      <c r="Q947" s="423">
        <f t="shared" si="266"/>
        <v>0</v>
      </c>
      <c r="R947" s="419">
        <f t="shared" si="266"/>
        <v>0</v>
      </c>
      <c r="S947" s="422">
        <f t="shared" si="266"/>
        <v>0</v>
      </c>
      <c r="T947" s="422">
        <f t="shared" si="266"/>
        <v>0</v>
      </c>
      <c r="U947" s="422">
        <f t="shared" si="266"/>
        <v>0</v>
      </c>
      <c r="V947" s="422">
        <f t="shared" si="266"/>
        <v>0</v>
      </c>
      <c r="W947" s="422">
        <f t="shared" si="266"/>
        <v>0</v>
      </c>
      <c r="X947" s="422">
        <f t="shared" si="266"/>
        <v>0</v>
      </c>
      <c r="Y947" s="422">
        <f t="shared" si="266"/>
        <v>0</v>
      </c>
      <c r="Z947" s="422">
        <f t="shared" si="266"/>
        <v>0</v>
      </c>
      <c r="AA947" s="422">
        <f t="shared" si="266"/>
        <v>0</v>
      </c>
      <c r="AB947" s="422">
        <f t="shared" si="266"/>
        <v>0</v>
      </c>
      <c r="AC947" s="408">
        <f t="shared" si="267"/>
        <v>0</v>
      </c>
      <c r="AD947" s="1766"/>
      <c r="AE947" s="1063"/>
      <c r="AF947" s="831"/>
      <c r="AG947" s="536"/>
      <c r="AH947" s="529"/>
      <c r="AI947" s="529"/>
      <c r="AJ947" s="529"/>
      <c r="AK947" s="529"/>
      <c r="AL947" s="529"/>
      <c r="AM947" s="529"/>
      <c r="AN947" s="529"/>
      <c r="AO947" s="529"/>
      <c r="AP947" s="529"/>
      <c r="AQ947" s="529"/>
      <c r="AR947" s="529"/>
      <c r="AS947" s="529"/>
      <c r="AT947" s="529"/>
      <c r="AU947" s="529"/>
      <c r="AV947" s="529"/>
      <c r="AW947" s="529"/>
      <c r="AX947" s="529"/>
      <c r="AY947" s="529"/>
      <c r="AZ947" s="529"/>
      <c r="BA947" s="529"/>
      <c r="BB947" s="529"/>
      <c r="BC947" s="529"/>
      <c r="BD947" s="529"/>
      <c r="BE947" s="529"/>
      <c r="BF947" s="529"/>
      <c r="BG947" s="529"/>
      <c r="BH947" s="529"/>
      <c r="BI947" s="529"/>
      <c r="BJ947" s="529"/>
      <c r="BK947" s="529"/>
      <c r="BL947" s="529"/>
      <c r="BM947" s="529"/>
      <c r="BN947" s="529"/>
      <c r="BO947" s="529"/>
      <c r="BP947" s="529"/>
      <c r="BQ947" s="529"/>
      <c r="BR947" s="529"/>
      <c r="BS947" s="529"/>
      <c r="BT947" s="529"/>
      <c r="BU947" s="529"/>
      <c r="BV947" s="529"/>
      <c r="BW947" s="529"/>
      <c r="BX947" s="529"/>
      <c r="BY947" s="529"/>
      <c r="BZ947" s="529"/>
      <c r="CA947" s="529"/>
      <c r="CB947" s="529"/>
      <c r="CC947" s="529"/>
      <c r="CD947" s="529"/>
      <c r="CE947" s="529"/>
      <c r="CF947" s="529"/>
      <c r="CG947" s="529"/>
      <c r="CH947" s="529"/>
      <c r="CI947" s="529"/>
      <c r="CJ947" s="529"/>
      <c r="CK947" s="529"/>
      <c r="CL947" s="529"/>
      <c r="CM947" s="529"/>
      <c r="CN947" s="529"/>
      <c r="CO947" s="529"/>
      <c r="CP947" s="529"/>
      <c r="CQ947" s="529"/>
    </row>
    <row r="948" spans="1:95" s="70" customFormat="1" ht="27.75" customHeight="1" outlineLevel="1" x14ac:dyDescent="0.2">
      <c r="A948" s="11">
        <v>268</v>
      </c>
      <c r="B948" s="300"/>
      <c r="C948" s="298"/>
      <c r="D948" s="298"/>
      <c r="E948" s="299"/>
      <c r="F948" s="859" t="s">
        <v>125</v>
      </c>
      <c r="G948" s="860"/>
      <c r="H948" s="860"/>
      <c r="I948" s="860"/>
      <c r="J948" s="860"/>
      <c r="K948" s="860"/>
      <c r="L948" s="861"/>
      <c r="M948" s="408">
        <f t="shared" si="266"/>
        <v>0</v>
      </c>
      <c r="N948" s="419">
        <f t="shared" si="266"/>
        <v>0</v>
      </c>
      <c r="O948" s="422">
        <f t="shared" si="266"/>
        <v>0</v>
      </c>
      <c r="P948" s="422">
        <f t="shared" si="266"/>
        <v>0</v>
      </c>
      <c r="Q948" s="423">
        <f t="shared" si="266"/>
        <v>0</v>
      </c>
      <c r="R948" s="419">
        <f t="shared" si="266"/>
        <v>0</v>
      </c>
      <c r="S948" s="422">
        <f t="shared" si="266"/>
        <v>0</v>
      </c>
      <c r="T948" s="422">
        <f t="shared" si="266"/>
        <v>0</v>
      </c>
      <c r="U948" s="422">
        <f t="shared" si="266"/>
        <v>0</v>
      </c>
      <c r="V948" s="422">
        <f t="shared" si="266"/>
        <v>0</v>
      </c>
      <c r="W948" s="422">
        <f t="shared" si="266"/>
        <v>0</v>
      </c>
      <c r="X948" s="422">
        <f t="shared" si="266"/>
        <v>0</v>
      </c>
      <c r="Y948" s="422">
        <f t="shared" si="266"/>
        <v>0</v>
      </c>
      <c r="Z948" s="422">
        <f t="shared" si="266"/>
        <v>0</v>
      </c>
      <c r="AA948" s="422">
        <f t="shared" si="266"/>
        <v>0</v>
      </c>
      <c r="AB948" s="422">
        <f t="shared" si="266"/>
        <v>0</v>
      </c>
      <c r="AC948" s="408">
        <f t="shared" si="267"/>
        <v>0</v>
      </c>
      <c r="AD948" s="1766"/>
      <c r="AE948" s="1063"/>
      <c r="AF948" s="831"/>
      <c r="AG948" s="536"/>
      <c r="AH948" s="529"/>
      <c r="AI948" s="529"/>
      <c r="AJ948" s="529"/>
      <c r="AK948" s="529"/>
      <c r="AL948" s="529"/>
      <c r="AM948" s="529"/>
      <c r="AN948" s="529"/>
      <c r="AO948" s="529"/>
      <c r="AP948" s="529"/>
      <c r="AQ948" s="529"/>
      <c r="AR948" s="529"/>
      <c r="AS948" s="529"/>
      <c r="AT948" s="529"/>
      <c r="AU948" s="529"/>
      <c r="AV948" s="529"/>
      <c r="AW948" s="529"/>
      <c r="AX948" s="529"/>
      <c r="AY948" s="529"/>
      <c r="AZ948" s="529"/>
      <c r="BA948" s="529"/>
      <c r="BB948" s="529"/>
      <c r="BC948" s="529"/>
      <c r="BD948" s="529"/>
      <c r="BE948" s="529"/>
      <c r="BF948" s="529"/>
      <c r="BG948" s="529"/>
      <c r="BH948" s="529"/>
      <c r="BI948" s="529"/>
      <c r="BJ948" s="529"/>
      <c r="BK948" s="529"/>
      <c r="BL948" s="529"/>
      <c r="BM948" s="529"/>
      <c r="BN948" s="529"/>
      <c r="BO948" s="529"/>
      <c r="BP948" s="529"/>
      <c r="BQ948" s="529"/>
      <c r="BR948" s="529"/>
      <c r="BS948" s="529"/>
      <c r="BT948" s="529"/>
      <c r="BU948" s="529"/>
      <c r="BV948" s="529"/>
      <c r="BW948" s="529"/>
      <c r="BX948" s="529"/>
      <c r="BY948" s="529"/>
      <c r="BZ948" s="529"/>
      <c r="CA948" s="529"/>
      <c r="CB948" s="529"/>
      <c r="CC948" s="529"/>
      <c r="CD948" s="529"/>
      <c r="CE948" s="529"/>
      <c r="CF948" s="529"/>
      <c r="CG948" s="529"/>
      <c r="CH948" s="529"/>
      <c r="CI948" s="529"/>
      <c r="CJ948" s="529"/>
      <c r="CK948" s="529"/>
      <c r="CL948" s="529"/>
      <c r="CM948" s="529"/>
      <c r="CN948" s="529"/>
      <c r="CO948" s="529"/>
      <c r="CP948" s="529"/>
      <c r="CQ948" s="529"/>
    </row>
    <row r="949" spans="1:95" s="70" customFormat="1" ht="15" customHeight="1" outlineLevel="1" x14ac:dyDescent="0.2">
      <c r="A949" s="11">
        <v>269</v>
      </c>
      <c r="B949" s="300"/>
      <c r="C949" s="298"/>
      <c r="D949" s="298"/>
      <c r="E949" s="853" t="s">
        <v>120</v>
      </c>
      <c r="F949" s="854"/>
      <c r="G949" s="854"/>
      <c r="H949" s="854"/>
      <c r="I949" s="854"/>
      <c r="J949" s="854"/>
      <c r="K949" s="854"/>
      <c r="L949" s="855"/>
      <c r="M949" s="407">
        <f>SUBTOTAL(9,M950:M951)</f>
        <v>0</v>
      </c>
      <c r="N949" s="410">
        <f t="shared" ref="N949:AC949" si="268">SUBTOTAL(9,N950:N951)</f>
        <v>0</v>
      </c>
      <c r="O949" s="414">
        <f t="shared" si="268"/>
        <v>0</v>
      </c>
      <c r="P949" s="413">
        <f t="shared" si="268"/>
        <v>0</v>
      </c>
      <c r="Q949" s="415">
        <f t="shared" si="268"/>
        <v>0</v>
      </c>
      <c r="R949" s="410">
        <f t="shared" si="268"/>
        <v>0</v>
      </c>
      <c r="S949" s="413">
        <f t="shared" si="268"/>
        <v>0</v>
      </c>
      <c r="T949" s="414">
        <f t="shared" si="268"/>
        <v>0</v>
      </c>
      <c r="U949" s="413">
        <f t="shared" si="268"/>
        <v>0</v>
      </c>
      <c r="V949" s="414">
        <f t="shared" si="268"/>
        <v>0</v>
      </c>
      <c r="W949" s="413">
        <f t="shared" si="268"/>
        <v>0</v>
      </c>
      <c r="X949" s="414">
        <f t="shared" si="268"/>
        <v>0</v>
      </c>
      <c r="Y949" s="413">
        <f t="shared" si="268"/>
        <v>0</v>
      </c>
      <c r="Z949" s="414">
        <f t="shared" si="268"/>
        <v>0</v>
      </c>
      <c r="AA949" s="413">
        <f t="shared" si="268"/>
        <v>0</v>
      </c>
      <c r="AB949" s="424">
        <f t="shared" si="268"/>
        <v>0</v>
      </c>
      <c r="AC949" s="407">
        <f t="shared" si="268"/>
        <v>0</v>
      </c>
      <c r="AD949" s="1766"/>
      <c r="AE949" s="1063"/>
      <c r="AF949" s="831"/>
      <c r="AG949" s="536"/>
      <c r="AH949" s="529"/>
      <c r="AI949" s="529"/>
      <c r="AJ949" s="529"/>
      <c r="AK949" s="529"/>
      <c r="AL949" s="529"/>
      <c r="AM949" s="529"/>
      <c r="AN949" s="529"/>
      <c r="AO949" s="529"/>
      <c r="AP949" s="529"/>
      <c r="AQ949" s="529"/>
      <c r="AR949" s="529"/>
      <c r="AS949" s="529"/>
      <c r="AT949" s="529"/>
      <c r="AU949" s="529"/>
      <c r="AV949" s="529"/>
      <c r="AW949" s="529"/>
      <c r="AX949" s="529"/>
      <c r="AY949" s="529"/>
      <c r="AZ949" s="529"/>
      <c r="BA949" s="529"/>
      <c r="BB949" s="529"/>
      <c r="BC949" s="529"/>
      <c r="BD949" s="529"/>
      <c r="BE949" s="529"/>
      <c r="BF949" s="529"/>
      <c r="BG949" s="529"/>
      <c r="BH949" s="529"/>
      <c r="BI949" s="529"/>
      <c r="BJ949" s="529"/>
      <c r="BK949" s="529"/>
      <c r="BL949" s="529"/>
      <c r="BM949" s="529"/>
      <c r="BN949" s="529"/>
      <c r="BO949" s="529"/>
      <c r="BP949" s="529"/>
      <c r="BQ949" s="529"/>
      <c r="BR949" s="529"/>
      <c r="BS949" s="529"/>
      <c r="BT949" s="529"/>
      <c r="BU949" s="529"/>
      <c r="BV949" s="529"/>
      <c r="BW949" s="529"/>
      <c r="BX949" s="529"/>
      <c r="BY949" s="529"/>
      <c r="BZ949" s="529"/>
      <c r="CA949" s="529"/>
      <c r="CB949" s="529"/>
      <c r="CC949" s="529"/>
      <c r="CD949" s="529"/>
      <c r="CE949" s="529"/>
      <c r="CF949" s="529"/>
      <c r="CG949" s="529"/>
      <c r="CH949" s="529"/>
      <c r="CI949" s="529"/>
      <c r="CJ949" s="529"/>
      <c r="CK949" s="529"/>
      <c r="CL949" s="529"/>
      <c r="CM949" s="529"/>
      <c r="CN949" s="529"/>
      <c r="CO949" s="529"/>
      <c r="CP949" s="529"/>
      <c r="CQ949" s="529"/>
    </row>
    <row r="950" spans="1:95" s="70" customFormat="1" ht="15" customHeight="1" outlineLevel="1" x14ac:dyDescent="0.2">
      <c r="A950" s="11">
        <v>270</v>
      </c>
      <c r="B950" s="300"/>
      <c r="C950" s="298"/>
      <c r="D950" s="298"/>
      <c r="E950" s="299"/>
      <c r="F950" s="856" t="s">
        <v>117</v>
      </c>
      <c r="G950" s="857"/>
      <c r="H950" s="857"/>
      <c r="I950" s="857"/>
      <c r="J950" s="857"/>
      <c r="K950" s="857"/>
      <c r="L950" s="857"/>
      <c r="M950" s="408">
        <f t="shared" ref="M950:AB951" si="269">M174</f>
        <v>0</v>
      </c>
      <c r="N950" s="419">
        <f t="shared" si="269"/>
        <v>0</v>
      </c>
      <c r="O950" s="422">
        <f t="shared" si="269"/>
        <v>0</v>
      </c>
      <c r="P950" s="422">
        <f t="shared" si="269"/>
        <v>0</v>
      </c>
      <c r="Q950" s="423">
        <f t="shared" si="269"/>
        <v>0</v>
      </c>
      <c r="R950" s="419">
        <f t="shared" si="269"/>
        <v>0</v>
      </c>
      <c r="S950" s="422">
        <f t="shared" si="269"/>
        <v>0</v>
      </c>
      <c r="T950" s="422">
        <f t="shared" si="269"/>
        <v>0</v>
      </c>
      <c r="U950" s="422">
        <f t="shared" si="269"/>
        <v>0</v>
      </c>
      <c r="V950" s="422">
        <f t="shared" si="269"/>
        <v>0</v>
      </c>
      <c r="W950" s="422">
        <f t="shared" si="269"/>
        <v>0</v>
      </c>
      <c r="X950" s="422">
        <f t="shared" si="269"/>
        <v>0</v>
      </c>
      <c r="Y950" s="422">
        <f t="shared" si="269"/>
        <v>0</v>
      </c>
      <c r="Z950" s="422">
        <f t="shared" si="269"/>
        <v>0</v>
      </c>
      <c r="AA950" s="422">
        <f t="shared" si="269"/>
        <v>0</v>
      </c>
      <c r="AB950" s="422">
        <f t="shared" si="269"/>
        <v>0</v>
      </c>
      <c r="AC950" s="408">
        <f t="shared" ref="AC950:AC951" si="270">M950-SUM(N950:AB950)</f>
        <v>0</v>
      </c>
      <c r="AD950" s="1766"/>
      <c r="AE950" s="1063"/>
      <c r="AF950" s="831"/>
      <c r="AG950" s="536"/>
      <c r="AH950" s="529"/>
      <c r="AI950" s="529"/>
      <c r="AJ950" s="529"/>
      <c r="AK950" s="529"/>
      <c r="AL950" s="529"/>
      <c r="AM950" s="529"/>
      <c r="AN950" s="529"/>
      <c r="AO950" s="529"/>
      <c r="AP950" s="529"/>
      <c r="AQ950" s="529"/>
      <c r="AR950" s="529"/>
      <c r="AS950" s="529"/>
      <c r="AT950" s="529"/>
      <c r="AU950" s="529"/>
      <c r="AV950" s="529"/>
      <c r="AW950" s="529"/>
      <c r="AX950" s="529"/>
      <c r="AY950" s="529"/>
      <c r="AZ950" s="529"/>
      <c r="BA950" s="529"/>
      <c r="BB950" s="529"/>
      <c r="BC950" s="529"/>
      <c r="BD950" s="529"/>
      <c r="BE950" s="529"/>
      <c r="BF950" s="529"/>
      <c r="BG950" s="529"/>
      <c r="BH950" s="529"/>
      <c r="BI950" s="529"/>
      <c r="BJ950" s="529"/>
      <c r="BK950" s="529"/>
      <c r="BL950" s="529"/>
      <c r="BM950" s="529"/>
      <c r="BN950" s="529"/>
      <c r="BO950" s="529"/>
      <c r="BP950" s="529"/>
      <c r="BQ950" s="529"/>
      <c r="BR950" s="529"/>
      <c r="BS950" s="529"/>
      <c r="BT950" s="529"/>
      <c r="BU950" s="529"/>
      <c r="BV950" s="529"/>
      <c r="BW950" s="529"/>
      <c r="BX950" s="529"/>
      <c r="BY950" s="529"/>
      <c r="BZ950" s="529"/>
      <c r="CA950" s="529"/>
      <c r="CB950" s="529"/>
      <c r="CC950" s="529"/>
      <c r="CD950" s="529"/>
      <c r="CE950" s="529"/>
      <c r="CF950" s="529"/>
      <c r="CG950" s="529"/>
      <c r="CH950" s="529"/>
      <c r="CI950" s="529"/>
      <c r="CJ950" s="529"/>
      <c r="CK950" s="529"/>
      <c r="CL950" s="529"/>
      <c r="CM950" s="529"/>
      <c r="CN950" s="529"/>
      <c r="CO950" s="529"/>
      <c r="CP950" s="529"/>
      <c r="CQ950" s="529"/>
    </row>
    <row r="951" spans="1:95" s="70" customFormat="1" ht="15" customHeight="1" outlineLevel="1" x14ac:dyDescent="0.2">
      <c r="A951" s="11">
        <v>271</v>
      </c>
      <c r="B951" s="300"/>
      <c r="C951" s="298"/>
      <c r="D951" s="298"/>
      <c r="E951" s="299"/>
      <c r="F951" s="859" t="s">
        <v>572</v>
      </c>
      <c r="G951" s="860"/>
      <c r="H951" s="860"/>
      <c r="I951" s="860"/>
      <c r="J951" s="860"/>
      <c r="K951" s="860"/>
      <c r="L951" s="860"/>
      <c r="M951" s="408">
        <f t="shared" si="269"/>
        <v>0</v>
      </c>
      <c r="N951" s="419">
        <f t="shared" si="269"/>
        <v>0</v>
      </c>
      <c r="O951" s="422">
        <f t="shared" si="269"/>
        <v>0</v>
      </c>
      <c r="P951" s="422">
        <f t="shared" si="269"/>
        <v>0</v>
      </c>
      <c r="Q951" s="423">
        <f t="shared" si="269"/>
        <v>0</v>
      </c>
      <c r="R951" s="419">
        <f t="shared" si="269"/>
        <v>0</v>
      </c>
      <c r="S951" s="422">
        <f t="shared" si="269"/>
        <v>0</v>
      </c>
      <c r="T951" s="422">
        <f t="shared" si="269"/>
        <v>0</v>
      </c>
      <c r="U951" s="422">
        <f t="shared" si="269"/>
        <v>0</v>
      </c>
      <c r="V951" s="422">
        <f t="shared" si="269"/>
        <v>0</v>
      </c>
      <c r="W951" s="422">
        <f t="shared" si="269"/>
        <v>0</v>
      </c>
      <c r="X951" s="422">
        <f t="shared" si="269"/>
        <v>0</v>
      </c>
      <c r="Y951" s="422">
        <f t="shared" si="269"/>
        <v>0</v>
      </c>
      <c r="Z951" s="422">
        <f t="shared" si="269"/>
        <v>0</v>
      </c>
      <c r="AA951" s="422">
        <f t="shared" si="269"/>
        <v>0</v>
      </c>
      <c r="AB951" s="422">
        <f t="shared" si="269"/>
        <v>0</v>
      </c>
      <c r="AC951" s="408">
        <f t="shared" si="270"/>
        <v>0</v>
      </c>
      <c r="AD951" s="1766"/>
      <c r="AE951" s="1063"/>
      <c r="AF951" s="831"/>
      <c r="AG951" s="536"/>
      <c r="AH951" s="529"/>
      <c r="AI951" s="529"/>
      <c r="AJ951" s="529"/>
      <c r="AK951" s="529"/>
      <c r="AL951" s="529"/>
      <c r="AM951" s="529"/>
      <c r="AN951" s="529"/>
      <c r="AO951" s="529"/>
      <c r="AP951" s="529"/>
      <c r="AQ951" s="529"/>
      <c r="AR951" s="529"/>
      <c r="AS951" s="529"/>
      <c r="AT951" s="529"/>
      <c r="AU951" s="529"/>
      <c r="AV951" s="529"/>
      <c r="AW951" s="529"/>
      <c r="AX951" s="529"/>
      <c r="AY951" s="529"/>
      <c r="AZ951" s="529"/>
      <c r="BA951" s="529"/>
      <c r="BB951" s="529"/>
      <c r="BC951" s="529"/>
      <c r="BD951" s="529"/>
      <c r="BE951" s="529"/>
      <c r="BF951" s="529"/>
      <c r="BG951" s="529"/>
      <c r="BH951" s="529"/>
      <c r="BI951" s="529"/>
      <c r="BJ951" s="529"/>
      <c r="BK951" s="529"/>
      <c r="BL951" s="529"/>
      <c r="BM951" s="529"/>
      <c r="BN951" s="529"/>
      <c r="BO951" s="529"/>
      <c r="BP951" s="529"/>
      <c r="BQ951" s="529"/>
      <c r="BR951" s="529"/>
      <c r="BS951" s="529"/>
      <c r="BT951" s="529"/>
      <c r="BU951" s="529"/>
      <c r="BV951" s="529"/>
      <c r="BW951" s="529"/>
      <c r="BX951" s="529"/>
      <c r="BY951" s="529"/>
      <c r="BZ951" s="529"/>
      <c r="CA951" s="529"/>
      <c r="CB951" s="529"/>
      <c r="CC951" s="529"/>
      <c r="CD951" s="529"/>
      <c r="CE951" s="529"/>
      <c r="CF951" s="529"/>
      <c r="CG951" s="529"/>
      <c r="CH951" s="529"/>
      <c r="CI951" s="529"/>
      <c r="CJ951" s="529"/>
      <c r="CK951" s="529"/>
      <c r="CL951" s="529"/>
      <c r="CM951" s="529"/>
      <c r="CN951" s="529"/>
      <c r="CO951" s="529"/>
      <c r="CP951" s="529"/>
      <c r="CQ951" s="529"/>
    </row>
    <row r="952" spans="1:95" s="70" customFormat="1" ht="15" customHeight="1" outlineLevel="1" x14ac:dyDescent="0.2">
      <c r="A952" s="11">
        <v>272</v>
      </c>
      <c r="B952" s="300"/>
      <c r="C952" s="298"/>
      <c r="D952" s="298"/>
      <c r="E952" s="853" t="s">
        <v>121</v>
      </c>
      <c r="F952" s="854"/>
      <c r="G952" s="854"/>
      <c r="H952" s="854"/>
      <c r="I952" s="854"/>
      <c r="J952" s="854"/>
      <c r="K952" s="854"/>
      <c r="L952" s="855"/>
      <c r="M952" s="407">
        <f>SUBTOTAL(9,M953:M955)</f>
        <v>0</v>
      </c>
      <c r="N952" s="410">
        <f t="shared" ref="N952:AB952" si="271">SUBTOTAL(9,N953:N955)</f>
        <v>0</v>
      </c>
      <c r="O952" s="414">
        <f t="shared" si="271"/>
        <v>0</v>
      </c>
      <c r="P952" s="413">
        <f t="shared" si="271"/>
        <v>0</v>
      </c>
      <c r="Q952" s="415">
        <f t="shared" si="271"/>
        <v>0</v>
      </c>
      <c r="R952" s="410">
        <f t="shared" si="271"/>
        <v>0</v>
      </c>
      <c r="S952" s="413">
        <f t="shared" si="271"/>
        <v>0</v>
      </c>
      <c r="T952" s="414">
        <f t="shared" si="271"/>
        <v>0</v>
      </c>
      <c r="U952" s="413">
        <f t="shared" si="271"/>
        <v>0</v>
      </c>
      <c r="V952" s="414">
        <f t="shared" si="271"/>
        <v>0</v>
      </c>
      <c r="W952" s="413">
        <f t="shared" si="271"/>
        <v>0</v>
      </c>
      <c r="X952" s="414">
        <f t="shared" si="271"/>
        <v>0</v>
      </c>
      <c r="Y952" s="413">
        <f t="shared" si="271"/>
        <v>0</v>
      </c>
      <c r="Z952" s="414">
        <f t="shared" si="271"/>
        <v>0</v>
      </c>
      <c r="AA952" s="413">
        <f t="shared" si="271"/>
        <v>0</v>
      </c>
      <c r="AB952" s="424">
        <f t="shared" si="271"/>
        <v>0</v>
      </c>
      <c r="AC952" s="407">
        <f>SUBTOTAL(9,AC953:AC955)</f>
        <v>0</v>
      </c>
      <c r="AD952" s="1766"/>
      <c r="AE952" s="1063"/>
      <c r="AF952" s="831"/>
      <c r="AG952" s="536"/>
      <c r="AH952" s="529"/>
      <c r="AI952" s="529"/>
      <c r="AJ952" s="529"/>
      <c r="AK952" s="529"/>
      <c r="AL952" s="529"/>
      <c r="AM952" s="529"/>
      <c r="AN952" s="529"/>
      <c r="AO952" s="529"/>
      <c r="AP952" s="529"/>
      <c r="AQ952" s="529"/>
      <c r="AR952" s="529"/>
      <c r="AS952" s="529"/>
      <c r="AT952" s="529"/>
      <c r="AU952" s="529"/>
      <c r="AV952" s="529"/>
      <c r="AW952" s="529"/>
      <c r="AX952" s="529"/>
      <c r="AY952" s="529"/>
      <c r="AZ952" s="529"/>
      <c r="BA952" s="529"/>
      <c r="BB952" s="529"/>
      <c r="BC952" s="529"/>
      <c r="BD952" s="529"/>
      <c r="BE952" s="529"/>
      <c r="BF952" s="529"/>
      <c r="BG952" s="529"/>
      <c r="BH952" s="529"/>
      <c r="BI952" s="529"/>
      <c r="BJ952" s="529"/>
      <c r="BK952" s="529"/>
      <c r="BL952" s="529"/>
      <c r="BM952" s="529"/>
      <c r="BN952" s="529"/>
      <c r="BO952" s="529"/>
      <c r="BP952" s="529"/>
      <c r="BQ952" s="529"/>
      <c r="BR952" s="529"/>
      <c r="BS952" s="529"/>
      <c r="BT952" s="529"/>
      <c r="BU952" s="529"/>
      <c r="BV952" s="529"/>
      <c r="BW952" s="529"/>
      <c r="BX952" s="529"/>
      <c r="BY952" s="529"/>
      <c r="BZ952" s="529"/>
      <c r="CA952" s="529"/>
      <c r="CB952" s="529"/>
      <c r="CC952" s="529"/>
      <c r="CD952" s="529"/>
      <c r="CE952" s="529"/>
      <c r="CF952" s="529"/>
      <c r="CG952" s="529"/>
      <c r="CH952" s="529"/>
      <c r="CI952" s="529"/>
      <c r="CJ952" s="529"/>
      <c r="CK952" s="529"/>
      <c r="CL952" s="529"/>
      <c r="CM952" s="529"/>
      <c r="CN952" s="529"/>
      <c r="CO952" s="529"/>
      <c r="CP952" s="529"/>
      <c r="CQ952" s="529"/>
    </row>
    <row r="953" spans="1:95" s="70" customFormat="1" ht="15" customHeight="1" outlineLevel="1" x14ac:dyDescent="0.2">
      <c r="A953" s="11">
        <v>273</v>
      </c>
      <c r="B953" s="300"/>
      <c r="C953" s="298"/>
      <c r="D953" s="298"/>
      <c r="E953" s="299"/>
      <c r="F953" s="856" t="s">
        <v>122</v>
      </c>
      <c r="G953" s="857"/>
      <c r="H953" s="857"/>
      <c r="I953" s="857"/>
      <c r="J953" s="857"/>
      <c r="K953" s="857"/>
      <c r="L953" s="858"/>
      <c r="M953" s="408">
        <f t="shared" ref="M953:AB955" si="272">M177</f>
        <v>0</v>
      </c>
      <c r="N953" s="419">
        <f t="shared" si="272"/>
        <v>0</v>
      </c>
      <c r="O953" s="422">
        <f t="shared" si="272"/>
        <v>0</v>
      </c>
      <c r="P953" s="422">
        <f t="shared" si="272"/>
        <v>0</v>
      </c>
      <c r="Q953" s="423">
        <f t="shared" si="272"/>
        <v>0</v>
      </c>
      <c r="R953" s="419">
        <f t="shared" si="272"/>
        <v>0</v>
      </c>
      <c r="S953" s="422">
        <f t="shared" si="272"/>
        <v>0</v>
      </c>
      <c r="T953" s="422">
        <f t="shared" si="272"/>
        <v>0</v>
      </c>
      <c r="U953" s="422">
        <f t="shared" si="272"/>
        <v>0</v>
      </c>
      <c r="V953" s="422">
        <f t="shared" si="272"/>
        <v>0</v>
      </c>
      <c r="W953" s="422">
        <f t="shared" si="272"/>
        <v>0</v>
      </c>
      <c r="X953" s="422">
        <f t="shared" si="272"/>
        <v>0</v>
      </c>
      <c r="Y953" s="422">
        <f t="shared" si="272"/>
        <v>0</v>
      </c>
      <c r="Z953" s="422">
        <f t="shared" si="272"/>
        <v>0</v>
      </c>
      <c r="AA953" s="422">
        <f t="shared" si="272"/>
        <v>0</v>
      </c>
      <c r="AB953" s="422">
        <f t="shared" si="272"/>
        <v>0</v>
      </c>
      <c r="AC953" s="408">
        <f t="shared" ref="AC953:AC955" si="273">M953-SUM(N953:AB953)</f>
        <v>0</v>
      </c>
      <c r="AD953" s="1766"/>
      <c r="AE953" s="1063"/>
      <c r="AF953" s="831"/>
      <c r="AG953" s="536"/>
      <c r="AH953" s="529"/>
      <c r="AI953" s="529"/>
      <c r="AJ953" s="529"/>
      <c r="AK953" s="529"/>
      <c r="AL953" s="529"/>
      <c r="AM953" s="529"/>
      <c r="AN953" s="529"/>
      <c r="AO953" s="529"/>
      <c r="AP953" s="529"/>
      <c r="AQ953" s="529"/>
      <c r="AR953" s="529"/>
      <c r="AS953" s="529"/>
      <c r="AT953" s="529"/>
      <c r="AU953" s="529"/>
      <c r="AV953" s="529"/>
      <c r="AW953" s="529"/>
      <c r="AX953" s="529"/>
      <c r="AY953" s="529"/>
      <c r="AZ953" s="529"/>
      <c r="BA953" s="529"/>
      <c r="BB953" s="529"/>
      <c r="BC953" s="529"/>
      <c r="BD953" s="529"/>
      <c r="BE953" s="529"/>
      <c r="BF953" s="529"/>
      <c r="BG953" s="529"/>
      <c r="BH953" s="529"/>
      <c r="BI953" s="529"/>
      <c r="BJ953" s="529"/>
      <c r="BK953" s="529"/>
      <c r="BL953" s="529"/>
      <c r="BM953" s="529"/>
      <c r="BN953" s="529"/>
      <c r="BO953" s="529"/>
      <c r="BP953" s="529"/>
      <c r="BQ953" s="529"/>
      <c r="BR953" s="529"/>
      <c r="BS953" s="529"/>
      <c r="BT953" s="529"/>
      <c r="BU953" s="529"/>
      <c r="BV953" s="529"/>
      <c r="BW953" s="529"/>
      <c r="BX953" s="529"/>
      <c r="BY953" s="529"/>
      <c r="BZ953" s="529"/>
      <c r="CA953" s="529"/>
      <c r="CB953" s="529"/>
      <c r="CC953" s="529"/>
      <c r="CD953" s="529"/>
      <c r="CE953" s="529"/>
      <c r="CF953" s="529"/>
      <c r="CG953" s="529"/>
      <c r="CH953" s="529"/>
      <c r="CI953" s="529"/>
      <c r="CJ953" s="529"/>
      <c r="CK953" s="529"/>
      <c r="CL953" s="529"/>
      <c r="CM953" s="529"/>
      <c r="CN953" s="529"/>
      <c r="CO953" s="529"/>
      <c r="CP953" s="529"/>
      <c r="CQ953" s="529"/>
    </row>
    <row r="954" spans="1:95" s="70" customFormat="1" ht="15" customHeight="1" outlineLevel="1" x14ac:dyDescent="0.2">
      <c r="A954" s="11">
        <v>274</v>
      </c>
      <c r="B954" s="300"/>
      <c r="C954" s="298"/>
      <c r="D954" s="298"/>
      <c r="E954" s="299"/>
      <c r="F954" s="915" t="s">
        <v>573</v>
      </c>
      <c r="G954" s="916"/>
      <c r="H954" s="916"/>
      <c r="I954" s="916"/>
      <c r="J954" s="916"/>
      <c r="K954" s="916"/>
      <c r="L954" s="917"/>
      <c r="M954" s="408">
        <f t="shared" si="272"/>
        <v>0</v>
      </c>
      <c r="N954" s="419">
        <f t="shared" si="272"/>
        <v>0</v>
      </c>
      <c r="O954" s="422">
        <f t="shared" si="272"/>
        <v>0</v>
      </c>
      <c r="P954" s="422">
        <f t="shared" si="272"/>
        <v>0</v>
      </c>
      <c r="Q954" s="423">
        <f t="shared" si="272"/>
        <v>0</v>
      </c>
      <c r="R954" s="419">
        <f t="shared" si="272"/>
        <v>0</v>
      </c>
      <c r="S954" s="422">
        <f t="shared" si="272"/>
        <v>0</v>
      </c>
      <c r="T954" s="422">
        <f t="shared" si="272"/>
        <v>0</v>
      </c>
      <c r="U954" s="422">
        <f t="shared" si="272"/>
        <v>0</v>
      </c>
      <c r="V954" s="422">
        <f t="shared" si="272"/>
        <v>0</v>
      </c>
      <c r="W954" s="422">
        <f t="shared" si="272"/>
        <v>0</v>
      </c>
      <c r="X954" s="422">
        <f t="shared" si="272"/>
        <v>0</v>
      </c>
      <c r="Y954" s="422">
        <f t="shared" si="272"/>
        <v>0</v>
      </c>
      <c r="Z954" s="422">
        <f t="shared" si="272"/>
        <v>0</v>
      </c>
      <c r="AA954" s="422">
        <f t="shared" si="272"/>
        <v>0</v>
      </c>
      <c r="AB954" s="422">
        <f t="shared" si="272"/>
        <v>0</v>
      </c>
      <c r="AC954" s="408">
        <f t="shared" si="273"/>
        <v>0</v>
      </c>
      <c r="AD954" s="1766"/>
      <c r="AE954" s="1063"/>
      <c r="AF954" s="831"/>
      <c r="AG954" s="536"/>
      <c r="AH954" s="529"/>
      <c r="AI954" s="529"/>
      <c r="AJ954" s="529"/>
      <c r="AK954" s="529"/>
      <c r="AL954" s="529"/>
      <c r="AM954" s="529"/>
      <c r="AN954" s="529"/>
      <c r="AO954" s="529"/>
      <c r="AP954" s="529"/>
      <c r="AQ954" s="529"/>
      <c r="AR954" s="529"/>
      <c r="AS954" s="529"/>
      <c r="AT954" s="529"/>
      <c r="AU954" s="529"/>
      <c r="AV954" s="529"/>
      <c r="AW954" s="529"/>
      <c r="AX954" s="529"/>
      <c r="AY954" s="529"/>
      <c r="AZ954" s="529"/>
      <c r="BA954" s="529"/>
      <c r="BB954" s="529"/>
      <c r="BC954" s="529"/>
      <c r="BD954" s="529"/>
      <c r="BE954" s="529"/>
      <c r="BF954" s="529"/>
      <c r="BG954" s="529"/>
      <c r="BH954" s="529"/>
      <c r="BI954" s="529"/>
      <c r="BJ954" s="529"/>
      <c r="BK954" s="529"/>
      <c r="BL954" s="529"/>
      <c r="BM954" s="529"/>
      <c r="BN954" s="529"/>
      <c r="BO954" s="529"/>
      <c r="BP954" s="529"/>
      <c r="BQ954" s="529"/>
      <c r="BR954" s="529"/>
      <c r="BS954" s="529"/>
      <c r="BT954" s="529"/>
      <c r="BU954" s="529"/>
      <c r="BV954" s="529"/>
      <c r="BW954" s="529"/>
      <c r="BX954" s="529"/>
      <c r="BY954" s="529"/>
      <c r="BZ954" s="529"/>
      <c r="CA954" s="529"/>
      <c r="CB954" s="529"/>
      <c r="CC954" s="529"/>
      <c r="CD954" s="529"/>
      <c r="CE954" s="529"/>
      <c r="CF954" s="529"/>
      <c r="CG954" s="529"/>
      <c r="CH954" s="529"/>
      <c r="CI954" s="529"/>
      <c r="CJ954" s="529"/>
      <c r="CK954" s="529"/>
      <c r="CL954" s="529"/>
      <c r="CM954" s="529"/>
      <c r="CN954" s="529"/>
      <c r="CO954" s="529"/>
      <c r="CP954" s="529"/>
      <c r="CQ954" s="529"/>
    </row>
    <row r="955" spans="1:95" s="70" customFormat="1" ht="27.75" customHeight="1" outlineLevel="1" x14ac:dyDescent="0.2">
      <c r="A955" s="11">
        <v>275</v>
      </c>
      <c r="B955" s="300"/>
      <c r="C955" s="298"/>
      <c r="D955" s="298"/>
      <c r="E955" s="299"/>
      <c r="F955" s="859" t="s">
        <v>123</v>
      </c>
      <c r="G955" s="860"/>
      <c r="H955" s="860"/>
      <c r="I955" s="860"/>
      <c r="J955" s="860"/>
      <c r="K955" s="860"/>
      <c r="L955" s="861"/>
      <c r="M955" s="408">
        <f t="shared" si="272"/>
        <v>0</v>
      </c>
      <c r="N955" s="419">
        <f t="shared" si="272"/>
        <v>0</v>
      </c>
      <c r="O955" s="422">
        <f t="shared" si="272"/>
        <v>0</v>
      </c>
      <c r="P955" s="422">
        <f t="shared" si="272"/>
        <v>0</v>
      </c>
      <c r="Q955" s="423">
        <f t="shared" si="272"/>
        <v>0</v>
      </c>
      <c r="R955" s="419">
        <f t="shared" si="272"/>
        <v>0</v>
      </c>
      <c r="S955" s="422">
        <f t="shared" si="272"/>
        <v>0</v>
      </c>
      <c r="T955" s="422">
        <f t="shared" si="272"/>
        <v>0</v>
      </c>
      <c r="U955" s="422">
        <f t="shared" si="272"/>
        <v>0</v>
      </c>
      <c r="V955" s="422">
        <f t="shared" si="272"/>
        <v>0</v>
      </c>
      <c r="W955" s="422">
        <f t="shared" si="272"/>
        <v>0</v>
      </c>
      <c r="X955" s="422">
        <f t="shared" si="272"/>
        <v>0</v>
      </c>
      <c r="Y955" s="422">
        <f t="shared" si="272"/>
        <v>0</v>
      </c>
      <c r="Z955" s="422">
        <f t="shared" si="272"/>
        <v>0</v>
      </c>
      <c r="AA955" s="422">
        <f t="shared" si="272"/>
        <v>0</v>
      </c>
      <c r="AB955" s="422">
        <f t="shared" si="272"/>
        <v>0</v>
      </c>
      <c r="AC955" s="408">
        <f t="shared" si="273"/>
        <v>0</v>
      </c>
      <c r="AD955" s="1766"/>
      <c r="AE955" s="1063"/>
      <c r="AF955" s="831"/>
      <c r="AG955" s="536"/>
      <c r="AH955" s="529"/>
      <c r="AI955" s="529"/>
      <c r="AJ955" s="529"/>
      <c r="AK955" s="529"/>
      <c r="AL955" s="529"/>
      <c r="AM955" s="529"/>
      <c r="AN955" s="529"/>
      <c r="AO955" s="529"/>
      <c r="AP955" s="529"/>
      <c r="AQ955" s="529"/>
      <c r="AR955" s="529"/>
      <c r="AS955" s="529"/>
      <c r="AT955" s="529"/>
      <c r="AU955" s="529"/>
      <c r="AV955" s="529"/>
      <c r="AW955" s="529"/>
      <c r="AX955" s="529"/>
      <c r="AY955" s="529"/>
      <c r="AZ955" s="529"/>
      <c r="BA955" s="529"/>
      <c r="BB955" s="529"/>
      <c r="BC955" s="529"/>
      <c r="BD955" s="529"/>
      <c r="BE955" s="529"/>
      <c r="BF955" s="529"/>
      <c r="BG955" s="529"/>
      <c r="BH955" s="529"/>
      <c r="BI955" s="529"/>
      <c r="BJ955" s="529"/>
      <c r="BK955" s="529"/>
      <c r="BL955" s="529"/>
      <c r="BM955" s="529"/>
      <c r="BN955" s="529"/>
      <c r="BO955" s="529"/>
      <c r="BP955" s="529"/>
      <c r="BQ955" s="529"/>
      <c r="BR955" s="529"/>
      <c r="BS955" s="529"/>
      <c r="BT955" s="529"/>
      <c r="BU955" s="529"/>
      <c r="BV955" s="529"/>
      <c r="BW955" s="529"/>
      <c r="BX955" s="529"/>
      <c r="BY955" s="529"/>
      <c r="BZ955" s="529"/>
      <c r="CA955" s="529"/>
      <c r="CB955" s="529"/>
      <c r="CC955" s="529"/>
      <c r="CD955" s="529"/>
      <c r="CE955" s="529"/>
      <c r="CF955" s="529"/>
      <c r="CG955" s="529"/>
      <c r="CH955" s="529"/>
      <c r="CI955" s="529"/>
      <c r="CJ955" s="529"/>
      <c r="CK955" s="529"/>
      <c r="CL955" s="529"/>
      <c r="CM955" s="529"/>
      <c r="CN955" s="529"/>
      <c r="CO955" s="529"/>
      <c r="CP955" s="529"/>
      <c r="CQ955" s="529"/>
    </row>
    <row r="956" spans="1:95" s="70" customFormat="1" ht="15" customHeight="1" outlineLevel="1" x14ac:dyDescent="0.2">
      <c r="A956" s="11">
        <v>276</v>
      </c>
      <c r="B956" s="300"/>
      <c r="C956" s="298"/>
      <c r="D956" s="298"/>
      <c r="E956" s="853" t="s">
        <v>546</v>
      </c>
      <c r="F956" s="854"/>
      <c r="G956" s="854"/>
      <c r="H956" s="854"/>
      <c r="I956" s="854"/>
      <c r="J956" s="854"/>
      <c r="K956" s="854"/>
      <c r="L956" s="855"/>
      <c r="M956" s="407">
        <f>SUBTOTAL(9,M957:M958)</f>
        <v>0</v>
      </c>
      <c r="N956" s="410">
        <f t="shared" ref="N956:AC956" si="274">SUBTOTAL(9,N957:N958)</f>
        <v>0</v>
      </c>
      <c r="O956" s="414">
        <f t="shared" si="274"/>
        <v>0</v>
      </c>
      <c r="P956" s="413">
        <f t="shared" si="274"/>
        <v>0</v>
      </c>
      <c r="Q956" s="415">
        <f t="shared" si="274"/>
        <v>0</v>
      </c>
      <c r="R956" s="410">
        <f t="shared" si="274"/>
        <v>0</v>
      </c>
      <c r="S956" s="413">
        <f t="shared" si="274"/>
        <v>0</v>
      </c>
      <c r="T956" s="414">
        <f t="shared" si="274"/>
        <v>0</v>
      </c>
      <c r="U956" s="413">
        <f t="shared" si="274"/>
        <v>0</v>
      </c>
      <c r="V956" s="414">
        <f t="shared" si="274"/>
        <v>0</v>
      </c>
      <c r="W956" s="413">
        <f t="shared" si="274"/>
        <v>0</v>
      </c>
      <c r="X956" s="414">
        <f t="shared" si="274"/>
        <v>0</v>
      </c>
      <c r="Y956" s="413">
        <f t="shared" si="274"/>
        <v>0</v>
      </c>
      <c r="Z956" s="414">
        <f t="shared" si="274"/>
        <v>0</v>
      </c>
      <c r="AA956" s="413">
        <f t="shared" si="274"/>
        <v>0</v>
      </c>
      <c r="AB956" s="424">
        <f t="shared" si="274"/>
        <v>0</v>
      </c>
      <c r="AC956" s="407">
        <f t="shared" si="274"/>
        <v>0</v>
      </c>
      <c r="AD956" s="1766"/>
      <c r="AE956" s="1063"/>
      <c r="AF956" s="831"/>
      <c r="AG956" s="536"/>
      <c r="AH956" s="529"/>
      <c r="AI956" s="529"/>
      <c r="AJ956" s="529"/>
      <c r="AK956" s="529"/>
      <c r="AL956" s="529"/>
      <c r="AM956" s="529"/>
      <c r="AN956" s="529"/>
      <c r="AO956" s="529"/>
      <c r="AP956" s="529"/>
      <c r="AQ956" s="529"/>
      <c r="AR956" s="529"/>
      <c r="AS956" s="529"/>
      <c r="AT956" s="529"/>
      <c r="AU956" s="529"/>
      <c r="AV956" s="529"/>
      <c r="AW956" s="529"/>
      <c r="AX956" s="529"/>
      <c r="AY956" s="529"/>
      <c r="AZ956" s="529"/>
      <c r="BA956" s="529"/>
      <c r="BB956" s="529"/>
      <c r="BC956" s="529"/>
      <c r="BD956" s="529"/>
      <c r="BE956" s="529"/>
      <c r="BF956" s="529"/>
      <c r="BG956" s="529"/>
      <c r="BH956" s="529"/>
      <c r="BI956" s="529"/>
      <c r="BJ956" s="529"/>
      <c r="BK956" s="529"/>
      <c r="BL956" s="529"/>
      <c r="BM956" s="529"/>
      <c r="BN956" s="529"/>
      <c r="BO956" s="529"/>
      <c r="BP956" s="529"/>
      <c r="BQ956" s="529"/>
      <c r="BR956" s="529"/>
      <c r="BS956" s="529"/>
      <c r="BT956" s="529"/>
      <c r="BU956" s="529"/>
      <c r="BV956" s="529"/>
      <c r="BW956" s="529"/>
      <c r="BX956" s="529"/>
      <c r="BY956" s="529"/>
      <c r="BZ956" s="529"/>
      <c r="CA956" s="529"/>
      <c r="CB956" s="529"/>
      <c r="CC956" s="529"/>
      <c r="CD956" s="529"/>
      <c r="CE956" s="529"/>
      <c r="CF956" s="529"/>
      <c r="CG956" s="529"/>
      <c r="CH956" s="529"/>
      <c r="CI956" s="529"/>
      <c r="CJ956" s="529"/>
      <c r="CK956" s="529"/>
      <c r="CL956" s="529"/>
      <c r="CM956" s="529"/>
      <c r="CN956" s="529"/>
      <c r="CO956" s="529"/>
      <c r="CP956" s="529"/>
      <c r="CQ956" s="529"/>
    </row>
    <row r="957" spans="1:95" s="70" customFormat="1" ht="27.75" customHeight="1" outlineLevel="1" x14ac:dyDescent="0.2">
      <c r="A957" s="11">
        <v>277</v>
      </c>
      <c r="B957" s="300"/>
      <c r="C957" s="298"/>
      <c r="D957" s="298"/>
      <c r="E957" s="299"/>
      <c r="F957" s="856" t="s">
        <v>547</v>
      </c>
      <c r="G957" s="857"/>
      <c r="H957" s="857"/>
      <c r="I957" s="857"/>
      <c r="J957" s="857"/>
      <c r="K957" s="857"/>
      <c r="L957" s="858"/>
      <c r="M957" s="408">
        <f t="shared" ref="M957:AB958" si="275">M181</f>
        <v>0</v>
      </c>
      <c r="N957" s="419">
        <f t="shared" si="275"/>
        <v>0</v>
      </c>
      <c r="O957" s="422">
        <f t="shared" si="275"/>
        <v>0</v>
      </c>
      <c r="P957" s="422">
        <f t="shared" si="275"/>
        <v>0</v>
      </c>
      <c r="Q957" s="423">
        <f t="shared" si="275"/>
        <v>0</v>
      </c>
      <c r="R957" s="419">
        <f t="shared" si="275"/>
        <v>0</v>
      </c>
      <c r="S957" s="422">
        <f t="shared" si="275"/>
        <v>0</v>
      </c>
      <c r="T957" s="422">
        <f t="shared" si="275"/>
        <v>0</v>
      </c>
      <c r="U957" s="422">
        <f t="shared" si="275"/>
        <v>0</v>
      </c>
      <c r="V957" s="422">
        <f t="shared" si="275"/>
        <v>0</v>
      </c>
      <c r="W957" s="422">
        <f t="shared" si="275"/>
        <v>0</v>
      </c>
      <c r="X957" s="422">
        <f t="shared" si="275"/>
        <v>0</v>
      </c>
      <c r="Y957" s="422">
        <f t="shared" si="275"/>
        <v>0</v>
      </c>
      <c r="Z957" s="422">
        <f t="shared" si="275"/>
        <v>0</v>
      </c>
      <c r="AA957" s="422">
        <f t="shared" si="275"/>
        <v>0</v>
      </c>
      <c r="AB957" s="422">
        <f t="shared" si="275"/>
        <v>0</v>
      </c>
      <c r="AC957" s="408">
        <f t="shared" ref="AC957:AC958" si="276">M957-SUM(N957:AB957)</f>
        <v>0</v>
      </c>
      <c r="AD957" s="1766"/>
      <c r="AE957" s="1063"/>
      <c r="AF957" s="831"/>
      <c r="AG957" s="536"/>
      <c r="AH957" s="529"/>
      <c r="AI957" s="529"/>
      <c r="AJ957" s="529"/>
      <c r="AK957" s="529"/>
      <c r="AL957" s="529"/>
      <c r="AM957" s="529"/>
      <c r="AN957" s="529"/>
      <c r="AO957" s="529"/>
      <c r="AP957" s="529"/>
      <c r="AQ957" s="529"/>
      <c r="AR957" s="529"/>
      <c r="AS957" s="529"/>
      <c r="AT957" s="529"/>
      <c r="AU957" s="529"/>
      <c r="AV957" s="529"/>
      <c r="AW957" s="529"/>
      <c r="AX957" s="529"/>
      <c r="AY957" s="529"/>
      <c r="AZ957" s="529"/>
      <c r="BA957" s="529"/>
      <c r="BB957" s="529"/>
      <c r="BC957" s="529"/>
      <c r="BD957" s="529"/>
      <c r="BE957" s="529"/>
      <c r="BF957" s="529"/>
      <c r="BG957" s="529"/>
      <c r="BH957" s="529"/>
      <c r="BI957" s="529"/>
      <c r="BJ957" s="529"/>
      <c r="BK957" s="529"/>
      <c r="BL957" s="529"/>
      <c r="BM957" s="529"/>
      <c r="BN957" s="529"/>
      <c r="BO957" s="529"/>
      <c r="BP957" s="529"/>
      <c r="BQ957" s="529"/>
      <c r="BR957" s="529"/>
      <c r="BS957" s="529"/>
      <c r="BT957" s="529"/>
      <c r="BU957" s="529"/>
      <c r="BV957" s="529"/>
      <c r="BW957" s="529"/>
      <c r="BX957" s="529"/>
      <c r="BY957" s="529"/>
      <c r="BZ957" s="529"/>
      <c r="CA957" s="529"/>
      <c r="CB957" s="529"/>
      <c r="CC957" s="529"/>
      <c r="CD957" s="529"/>
      <c r="CE957" s="529"/>
      <c r="CF957" s="529"/>
      <c r="CG957" s="529"/>
      <c r="CH957" s="529"/>
      <c r="CI957" s="529"/>
      <c r="CJ957" s="529"/>
      <c r="CK957" s="529"/>
      <c r="CL957" s="529"/>
      <c r="CM957" s="529"/>
      <c r="CN957" s="529"/>
      <c r="CO957" s="529"/>
      <c r="CP957" s="529"/>
      <c r="CQ957" s="529"/>
    </row>
    <row r="958" spans="1:95" s="70" customFormat="1" ht="15" customHeight="1" outlineLevel="1" x14ac:dyDescent="0.2">
      <c r="A958" s="11">
        <v>278</v>
      </c>
      <c r="B958" s="300"/>
      <c r="C958" s="298"/>
      <c r="D958" s="298"/>
      <c r="E958" s="299"/>
      <c r="F958" s="859" t="s">
        <v>570</v>
      </c>
      <c r="G958" s="860"/>
      <c r="H958" s="860"/>
      <c r="I958" s="860"/>
      <c r="J958" s="860"/>
      <c r="K958" s="860"/>
      <c r="L958" s="861"/>
      <c r="M958" s="408">
        <f t="shared" si="275"/>
        <v>0</v>
      </c>
      <c r="N958" s="419">
        <f t="shared" si="275"/>
        <v>0</v>
      </c>
      <c r="O958" s="422">
        <f t="shared" si="275"/>
        <v>0</v>
      </c>
      <c r="P958" s="422">
        <f t="shared" si="275"/>
        <v>0</v>
      </c>
      <c r="Q958" s="423">
        <f t="shared" si="275"/>
        <v>0</v>
      </c>
      <c r="R958" s="419">
        <f t="shared" si="275"/>
        <v>0</v>
      </c>
      <c r="S958" s="422">
        <f t="shared" si="275"/>
        <v>0</v>
      </c>
      <c r="T958" s="422">
        <f t="shared" si="275"/>
        <v>0</v>
      </c>
      <c r="U958" s="422">
        <f t="shared" si="275"/>
        <v>0</v>
      </c>
      <c r="V958" s="422">
        <f t="shared" si="275"/>
        <v>0</v>
      </c>
      <c r="W958" s="422">
        <f t="shared" si="275"/>
        <v>0</v>
      </c>
      <c r="X958" s="422">
        <f t="shared" si="275"/>
        <v>0</v>
      </c>
      <c r="Y958" s="422">
        <f t="shared" si="275"/>
        <v>0</v>
      </c>
      <c r="Z958" s="422">
        <f t="shared" si="275"/>
        <v>0</v>
      </c>
      <c r="AA958" s="422">
        <f t="shared" si="275"/>
        <v>0</v>
      </c>
      <c r="AB958" s="422">
        <f t="shared" si="275"/>
        <v>0</v>
      </c>
      <c r="AC958" s="408">
        <f t="shared" si="276"/>
        <v>0</v>
      </c>
      <c r="AD958" s="1766"/>
      <c r="AE958" s="1063"/>
      <c r="AF958" s="831"/>
      <c r="AG958" s="536"/>
      <c r="AH958" s="529"/>
      <c r="AI958" s="529"/>
      <c r="AJ958" s="529"/>
      <c r="AK958" s="529"/>
      <c r="AL958" s="529"/>
      <c r="AM958" s="529"/>
      <c r="AN958" s="529"/>
      <c r="AO958" s="529"/>
      <c r="AP958" s="529"/>
      <c r="AQ958" s="529"/>
      <c r="AR958" s="529"/>
      <c r="AS958" s="529"/>
      <c r="AT958" s="529"/>
      <c r="AU958" s="529"/>
      <c r="AV958" s="529"/>
      <c r="AW958" s="529"/>
      <c r="AX958" s="529"/>
      <c r="AY958" s="529"/>
      <c r="AZ958" s="529"/>
      <c r="BA958" s="529"/>
      <c r="BB958" s="529"/>
      <c r="BC958" s="529"/>
      <c r="BD958" s="529"/>
      <c r="BE958" s="529"/>
      <c r="BF958" s="529"/>
      <c r="BG958" s="529"/>
      <c r="BH958" s="529"/>
      <c r="BI958" s="529"/>
      <c r="BJ958" s="529"/>
      <c r="BK958" s="529"/>
      <c r="BL958" s="529"/>
      <c r="BM958" s="529"/>
      <c r="BN958" s="529"/>
      <c r="BO958" s="529"/>
      <c r="BP958" s="529"/>
      <c r="BQ958" s="529"/>
      <c r="BR958" s="529"/>
      <c r="BS958" s="529"/>
      <c r="BT958" s="529"/>
      <c r="BU958" s="529"/>
      <c r="BV958" s="529"/>
      <c r="BW958" s="529"/>
      <c r="BX958" s="529"/>
      <c r="BY958" s="529"/>
      <c r="BZ958" s="529"/>
      <c r="CA958" s="529"/>
      <c r="CB958" s="529"/>
      <c r="CC958" s="529"/>
      <c r="CD958" s="529"/>
      <c r="CE958" s="529"/>
      <c r="CF958" s="529"/>
      <c r="CG958" s="529"/>
      <c r="CH958" s="529"/>
      <c r="CI958" s="529"/>
      <c r="CJ958" s="529"/>
      <c r="CK958" s="529"/>
      <c r="CL958" s="529"/>
      <c r="CM958" s="529"/>
      <c r="CN958" s="529"/>
      <c r="CO958" s="529"/>
      <c r="CP958" s="529"/>
      <c r="CQ958" s="529"/>
    </row>
    <row r="959" spans="1:95" s="70" customFormat="1" ht="15" customHeight="1" outlineLevel="1" x14ac:dyDescent="0.2">
      <c r="A959" s="11">
        <v>279</v>
      </c>
      <c r="B959" s="300"/>
      <c r="C959" s="298"/>
      <c r="D959" s="298"/>
      <c r="E959" s="853" t="s">
        <v>548</v>
      </c>
      <c r="F959" s="854"/>
      <c r="G959" s="854"/>
      <c r="H959" s="854"/>
      <c r="I959" s="854"/>
      <c r="J959" s="854"/>
      <c r="K959" s="854"/>
      <c r="L959" s="855"/>
      <c r="M959" s="407">
        <f>SUBTOTAL(9,M960:M962)</f>
        <v>0</v>
      </c>
      <c r="N959" s="410">
        <f t="shared" ref="N959:AC959" si="277">SUBTOTAL(9,N960:N962)</f>
        <v>0</v>
      </c>
      <c r="O959" s="414">
        <f t="shared" si="277"/>
        <v>0</v>
      </c>
      <c r="P959" s="413">
        <f t="shared" si="277"/>
        <v>0</v>
      </c>
      <c r="Q959" s="415">
        <f t="shared" si="277"/>
        <v>0</v>
      </c>
      <c r="R959" s="410">
        <f t="shared" si="277"/>
        <v>0</v>
      </c>
      <c r="S959" s="413">
        <f t="shared" si="277"/>
        <v>0</v>
      </c>
      <c r="T959" s="414">
        <f t="shared" si="277"/>
        <v>0</v>
      </c>
      <c r="U959" s="413">
        <f t="shared" si="277"/>
        <v>0</v>
      </c>
      <c r="V959" s="414">
        <f t="shared" si="277"/>
        <v>0</v>
      </c>
      <c r="W959" s="413">
        <f t="shared" si="277"/>
        <v>0</v>
      </c>
      <c r="X959" s="414">
        <f t="shared" si="277"/>
        <v>0</v>
      </c>
      <c r="Y959" s="413">
        <f t="shared" si="277"/>
        <v>0</v>
      </c>
      <c r="Z959" s="414">
        <f t="shared" si="277"/>
        <v>0</v>
      </c>
      <c r="AA959" s="413">
        <f t="shared" si="277"/>
        <v>0</v>
      </c>
      <c r="AB959" s="424">
        <f t="shared" si="277"/>
        <v>0</v>
      </c>
      <c r="AC959" s="407">
        <f t="shared" si="277"/>
        <v>0</v>
      </c>
      <c r="AD959" s="1766"/>
      <c r="AE959" s="1063"/>
      <c r="AF959" s="831"/>
      <c r="AG959" s="536"/>
      <c r="AH959" s="529"/>
      <c r="AI959" s="529"/>
      <c r="AJ959" s="529"/>
      <c r="AK959" s="529"/>
      <c r="AL959" s="529"/>
      <c r="AM959" s="529"/>
      <c r="AN959" s="529"/>
      <c r="AO959" s="529"/>
      <c r="AP959" s="529"/>
      <c r="AQ959" s="529"/>
      <c r="AR959" s="529"/>
      <c r="AS959" s="529"/>
      <c r="AT959" s="529"/>
      <c r="AU959" s="529"/>
      <c r="AV959" s="529"/>
      <c r="AW959" s="529"/>
      <c r="AX959" s="529"/>
      <c r="AY959" s="529"/>
      <c r="AZ959" s="529"/>
      <c r="BA959" s="529"/>
      <c r="BB959" s="529"/>
      <c r="BC959" s="529"/>
      <c r="BD959" s="529"/>
      <c r="BE959" s="529"/>
      <c r="BF959" s="529"/>
      <c r="BG959" s="529"/>
      <c r="BH959" s="529"/>
      <c r="BI959" s="529"/>
      <c r="BJ959" s="529"/>
      <c r="BK959" s="529"/>
      <c r="BL959" s="529"/>
      <c r="BM959" s="529"/>
      <c r="BN959" s="529"/>
      <c r="BO959" s="529"/>
      <c r="BP959" s="529"/>
      <c r="BQ959" s="529"/>
      <c r="BR959" s="529"/>
      <c r="BS959" s="529"/>
      <c r="BT959" s="529"/>
      <c r="BU959" s="529"/>
      <c r="BV959" s="529"/>
      <c r="BW959" s="529"/>
      <c r="BX959" s="529"/>
      <c r="BY959" s="529"/>
      <c r="BZ959" s="529"/>
      <c r="CA959" s="529"/>
      <c r="CB959" s="529"/>
      <c r="CC959" s="529"/>
      <c r="CD959" s="529"/>
      <c r="CE959" s="529"/>
      <c r="CF959" s="529"/>
      <c r="CG959" s="529"/>
      <c r="CH959" s="529"/>
      <c r="CI959" s="529"/>
      <c r="CJ959" s="529"/>
      <c r="CK959" s="529"/>
      <c r="CL959" s="529"/>
      <c r="CM959" s="529"/>
      <c r="CN959" s="529"/>
      <c r="CO959" s="529"/>
      <c r="CP959" s="529"/>
      <c r="CQ959" s="529"/>
    </row>
    <row r="960" spans="1:95" s="70" customFormat="1" ht="15" customHeight="1" outlineLevel="1" x14ac:dyDescent="0.2">
      <c r="A960" s="11">
        <v>280</v>
      </c>
      <c r="B960" s="300"/>
      <c r="C960" s="298"/>
      <c r="D960" s="298"/>
      <c r="E960" s="299"/>
      <c r="F960" s="856" t="s">
        <v>549</v>
      </c>
      <c r="G960" s="857"/>
      <c r="H960" s="857"/>
      <c r="I960" s="857"/>
      <c r="J960" s="857"/>
      <c r="K960" s="857"/>
      <c r="L960" s="858"/>
      <c r="M960" s="408">
        <f t="shared" ref="M960:AB962" si="278">M184</f>
        <v>0</v>
      </c>
      <c r="N960" s="419">
        <f t="shared" si="278"/>
        <v>0</v>
      </c>
      <c r="O960" s="422">
        <f t="shared" si="278"/>
        <v>0</v>
      </c>
      <c r="P960" s="422">
        <f t="shared" si="278"/>
        <v>0</v>
      </c>
      <c r="Q960" s="423">
        <f t="shared" si="278"/>
        <v>0</v>
      </c>
      <c r="R960" s="419">
        <f t="shared" si="278"/>
        <v>0</v>
      </c>
      <c r="S960" s="422">
        <f t="shared" si="278"/>
        <v>0</v>
      </c>
      <c r="T960" s="422">
        <f t="shared" si="278"/>
        <v>0</v>
      </c>
      <c r="U960" s="422">
        <f t="shared" si="278"/>
        <v>0</v>
      </c>
      <c r="V960" s="422">
        <f t="shared" si="278"/>
        <v>0</v>
      </c>
      <c r="W960" s="422">
        <f t="shared" si="278"/>
        <v>0</v>
      </c>
      <c r="X960" s="422">
        <f t="shared" si="278"/>
        <v>0</v>
      </c>
      <c r="Y960" s="422">
        <f t="shared" si="278"/>
        <v>0</v>
      </c>
      <c r="Z960" s="422">
        <f t="shared" si="278"/>
        <v>0</v>
      </c>
      <c r="AA960" s="422">
        <f t="shared" si="278"/>
        <v>0</v>
      </c>
      <c r="AB960" s="422">
        <f t="shared" si="278"/>
        <v>0</v>
      </c>
      <c r="AC960" s="408">
        <f t="shared" ref="AC960:AC962" si="279">M960-SUM(N960:AB960)</f>
        <v>0</v>
      </c>
      <c r="AD960" s="1766"/>
      <c r="AE960" s="1063"/>
      <c r="AF960" s="831"/>
      <c r="AG960" s="536"/>
      <c r="AH960" s="529"/>
      <c r="AI960" s="529"/>
      <c r="AJ960" s="529"/>
      <c r="AK960" s="529"/>
      <c r="AL960" s="529"/>
      <c r="AM960" s="529"/>
      <c r="AN960" s="529"/>
      <c r="AO960" s="529"/>
      <c r="AP960" s="529"/>
      <c r="AQ960" s="529"/>
      <c r="AR960" s="529"/>
      <c r="AS960" s="529"/>
      <c r="AT960" s="529"/>
      <c r="AU960" s="529"/>
      <c r="AV960" s="529"/>
      <c r="AW960" s="529"/>
      <c r="AX960" s="529"/>
      <c r="AY960" s="529"/>
      <c r="AZ960" s="529"/>
      <c r="BA960" s="529"/>
      <c r="BB960" s="529"/>
      <c r="BC960" s="529"/>
      <c r="BD960" s="529"/>
      <c r="BE960" s="529"/>
      <c r="BF960" s="529"/>
      <c r="BG960" s="529"/>
      <c r="BH960" s="529"/>
      <c r="BI960" s="529"/>
      <c r="BJ960" s="529"/>
      <c r="BK960" s="529"/>
      <c r="BL960" s="529"/>
      <c r="BM960" s="529"/>
      <c r="BN960" s="529"/>
      <c r="BO960" s="529"/>
      <c r="BP960" s="529"/>
      <c r="BQ960" s="529"/>
      <c r="BR960" s="529"/>
      <c r="BS960" s="529"/>
      <c r="BT960" s="529"/>
      <c r="BU960" s="529"/>
      <c r="BV960" s="529"/>
      <c r="BW960" s="529"/>
      <c r="BX960" s="529"/>
      <c r="BY960" s="529"/>
      <c r="BZ960" s="529"/>
      <c r="CA960" s="529"/>
      <c r="CB960" s="529"/>
      <c r="CC960" s="529"/>
      <c r="CD960" s="529"/>
      <c r="CE960" s="529"/>
      <c r="CF960" s="529"/>
      <c r="CG960" s="529"/>
      <c r="CH960" s="529"/>
      <c r="CI960" s="529"/>
      <c r="CJ960" s="529"/>
      <c r="CK960" s="529"/>
      <c r="CL960" s="529"/>
      <c r="CM960" s="529"/>
      <c r="CN960" s="529"/>
      <c r="CO960" s="529"/>
      <c r="CP960" s="529"/>
      <c r="CQ960" s="529"/>
    </row>
    <row r="961" spans="1:95" s="70" customFormat="1" outlineLevel="1" x14ac:dyDescent="0.2">
      <c r="A961" s="11">
        <v>281</v>
      </c>
      <c r="B961" s="300"/>
      <c r="C961" s="295"/>
      <c r="D961" s="295"/>
      <c r="E961" s="295"/>
      <c r="F961" s="915" t="s">
        <v>574</v>
      </c>
      <c r="G961" s="916"/>
      <c r="H961" s="916"/>
      <c r="I961" s="916"/>
      <c r="J961" s="916"/>
      <c r="K961" s="916"/>
      <c r="L961" s="917"/>
      <c r="M961" s="408">
        <f t="shared" si="278"/>
        <v>0</v>
      </c>
      <c r="N961" s="419">
        <f t="shared" si="278"/>
        <v>0</v>
      </c>
      <c r="O961" s="422">
        <f t="shared" si="278"/>
        <v>0</v>
      </c>
      <c r="P961" s="422">
        <f t="shared" si="278"/>
        <v>0</v>
      </c>
      <c r="Q961" s="423">
        <f t="shared" si="278"/>
        <v>0</v>
      </c>
      <c r="R961" s="419">
        <f t="shared" si="278"/>
        <v>0</v>
      </c>
      <c r="S961" s="422">
        <f t="shared" si="278"/>
        <v>0</v>
      </c>
      <c r="T961" s="422">
        <f t="shared" si="278"/>
        <v>0</v>
      </c>
      <c r="U961" s="422">
        <f t="shared" si="278"/>
        <v>0</v>
      </c>
      <c r="V961" s="422">
        <f t="shared" si="278"/>
        <v>0</v>
      </c>
      <c r="W961" s="422">
        <f t="shared" si="278"/>
        <v>0</v>
      </c>
      <c r="X961" s="422">
        <f t="shared" si="278"/>
        <v>0</v>
      </c>
      <c r="Y961" s="422">
        <f t="shared" si="278"/>
        <v>0</v>
      </c>
      <c r="Z961" s="422">
        <f t="shared" si="278"/>
        <v>0</v>
      </c>
      <c r="AA961" s="422">
        <f t="shared" si="278"/>
        <v>0</v>
      </c>
      <c r="AB961" s="422">
        <f t="shared" si="278"/>
        <v>0</v>
      </c>
      <c r="AC961" s="408">
        <f t="shared" si="279"/>
        <v>0</v>
      </c>
      <c r="AD961" s="1766"/>
      <c r="AE961" s="1063"/>
      <c r="AF961" s="831"/>
      <c r="AG961" s="536"/>
      <c r="AH961" s="529"/>
      <c r="AI961" s="529"/>
      <c r="AJ961" s="529"/>
      <c r="AK961" s="529"/>
      <c r="AL961" s="529"/>
      <c r="AM961" s="529"/>
      <c r="AN961" s="529"/>
      <c r="AO961" s="529"/>
      <c r="AP961" s="529"/>
      <c r="AQ961" s="529"/>
      <c r="AR961" s="529"/>
      <c r="AS961" s="529"/>
      <c r="AT961" s="529"/>
      <c r="AU961" s="529"/>
      <c r="AV961" s="529"/>
      <c r="AW961" s="529"/>
      <c r="AX961" s="529"/>
      <c r="AY961" s="529"/>
      <c r="AZ961" s="529"/>
      <c r="BA961" s="529"/>
      <c r="BB961" s="529"/>
      <c r="BC961" s="529"/>
      <c r="BD961" s="529"/>
      <c r="BE961" s="529"/>
      <c r="BF961" s="529"/>
      <c r="BG961" s="529"/>
      <c r="BH961" s="529"/>
      <c r="BI961" s="529"/>
      <c r="BJ961" s="529"/>
      <c r="BK961" s="529"/>
      <c r="BL961" s="529"/>
      <c r="BM961" s="529"/>
      <c r="BN961" s="529"/>
      <c r="BO961" s="529"/>
      <c r="BP961" s="529"/>
      <c r="BQ961" s="529"/>
      <c r="BR961" s="529"/>
      <c r="BS961" s="529"/>
      <c r="BT961" s="529"/>
      <c r="BU961" s="529"/>
      <c r="BV961" s="529"/>
      <c r="BW961" s="529"/>
      <c r="BX961" s="529"/>
      <c r="BY961" s="529"/>
      <c r="BZ961" s="529"/>
      <c r="CA961" s="529"/>
      <c r="CB961" s="529"/>
      <c r="CC961" s="529"/>
      <c r="CD961" s="529"/>
      <c r="CE961" s="529"/>
      <c r="CF961" s="529"/>
      <c r="CG961" s="529"/>
      <c r="CH961" s="529"/>
      <c r="CI961" s="529"/>
      <c r="CJ961" s="529"/>
      <c r="CK961" s="529"/>
      <c r="CL961" s="529"/>
      <c r="CM961" s="529"/>
      <c r="CN961" s="529"/>
      <c r="CO961" s="529"/>
      <c r="CP961" s="529"/>
      <c r="CQ961" s="529"/>
    </row>
    <row r="962" spans="1:95" s="70" customFormat="1" ht="27.75" customHeight="1" outlineLevel="1" x14ac:dyDescent="0.2">
      <c r="A962" s="11">
        <v>282</v>
      </c>
      <c r="B962" s="300"/>
      <c r="C962" s="295"/>
      <c r="D962" s="295"/>
      <c r="E962" s="295"/>
      <c r="F962" s="859" t="s">
        <v>669</v>
      </c>
      <c r="G962" s="860"/>
      <c r="H962" s="860"/>
      <c r="I962" s="860"/>
      <c r="J962" s="860"/>
      <c r="K962" s="860"/>
      <c r="L962" s="861"/>
      <c r="M962" s="408">
        <f t="shared" si="278"/>
        <v>0</v>
      </c>
      <c r="N962" s="419">
        <f t="shared" si="278"/>
        <v>0</v>
      </c>
      <c r="O962" s="422">
        <f t="shared" si="278"/>
        <v>0</v>
      </c>
      <c r="P962" s="422">
        <f t="shared" si="278"/>
        <v>0</v>
      </c>
      <c r="Q962" s="423">
        <f t="shared" si="278"/>
        <v>0</v>
      </c>
      <c r="R962" s="419">
        <f t="shared" si="278"/>
        <v>0</v>
      </c>
      <c r="S962" s="422">
        <f t="shared" si="278"/>
        <v>0</v>
      </c>
      <c r="T962" s="422">
        <f t="shared" si="278"/>
        <v>0</v>
      </c>
      <c r="U962" s="422">
        <f t="shared" si="278"/>
        <v>0</v>
      </c>
      <c r="V962" s="422">
        <f t="shared" si="278"/>
        <v>0</v>
      </c>
      <c r="W962" s="422">
        <f t="shared" si="278"/>
        <v>0</v>
      </c>
      <c r="X962" s="422">
        <f t="shared" si="278"/>
        <v>0</v>
      </c>
      <c r="Y962" s="422">
        <f t="shared" si="278"/>
        <v>0</v>
      </c>
      <c r="Z962" s="422">
        <f t="shared" si="278"/>
        <v>0</v>
      </c>
      <c r="AA962" s="422">
        <f t="shared" si="278"/>
        <v>0</v>
      </c>
      <c r="AB962" s="422">
        <f t="shared" si="278"/>
        <v>0</v>
      </c>
      <c r="AC962" s="408">
        <f t="shared" si="279"/>
        <v>0</v>
      </c>
      <c r="AD962" s="1767"/>
      <c r="AE962" s="834"/>
      <c r="AF962" s="834"/>
      <c r="AG962" s="536"/>
      <c r="AH962" s="529"/>
      <c r="AI962" s="529"/>
      <c r="AJ962" s="529"/>
      <c r="AK962" s="529"/>
      <c r="AL962" s="529"/>
      <c r="AM962" s="529"/>
      <c r="AN962" s="529"/>
      <c r="AO962" s="529"/>
      <c r="AP962" s="529"/>
      <c r="AQ962" s="529"/>
      <c r="AR962" s="529"/>
      <c r="AS962" s="529"/>
      <c r="AT962" s="529"/>
      <c r="AU962" s="529"/>
      <c r="AV962" s="529"/>
      <c r="AW962" s="529"/>
      <c r="AX962" s="529"/>
      <c r="AY962" s="529"/>
      <c r="AZ962" s="529"/>
      <c r="BA962" s="529"/>
      <c r="BB962" s="529"/>
      <c r="BC962" s="529"/>
      <c r="BD962" s="529"/>
      <c r="BE962" s="529"/>
      <c r="BF962" s="529"/>
      <c r="BG962" s="529"/>
      <c r="BH962" s="529"/>
      <c r="BI962" s="529"/>
      <c r="BJ962" s="529"/>
      <c r="BK962" s="529"/>
      <c r="BL962" s="529"/>
      <c r="BM962" s="529"/>
      <c r="BN962" s="529"/>
      <c r="BO962" s="529"/>
      <c r="BP962" s="529"/>
      <c r="BQ962" s="529"/>
      <c r="BR962" s="529"/>
      <c r="BS962" s="529"/>
      <c r="BT962" s="529"/>
      <c r="BU962" s="529"/>
      <c r="BV962" s="529"/>
      <c r="BW962" s="529"/>
      <c r="BX962" s="529"/>
      <c r="BY962" s="529"/>
      <c r="BZ962" s="529"/>
      <c r="CA962" s="529"/>
      <c r="CB962" s="529"/>
      <c r="CC962" s="529"/>
      <c r="CD962" s="529"/>
      <c r="CE962" s="529"/>
      <c r="CF962" s="529"/>
      <c r="CG962" s="529"/>
      <c r="CH962" s="529"/>
      <c r="CI962" s="529"/>
      <c r="CJ962" s="529"/>
      <c r="CK962" s="529"/>
      <c r="CL962" s="529"/>
      <c r="CM962" s="529"/>
      <c r="CN962" s="529"/>
      <c r="CO962" s="529"/>
      <c r="CP962" s="529"/>
      <c r="CQ962" s="529"/>
    </row>
    <row r="963" spans="1:95" s="70" customFormat="1" outlineLevel="1" x14ac:dyDescent="0.2">
      <c r="A963" s="11">
        <v>283</v>
      </c>
      <c r="B963" s="300"/>
      <c r="C963" s="295"/>
      <c r="D963" s="844" t="s">
        <v>23</v>
      </c>
      <c r="E963" s="845"/>
      <c r="F963" s="845"/>
      <c r="G963" s="845"/>
      <c r="H963" s="845"/>
      <c r="I963" s="845"/>
      <c r="J963" s="845"/>
      <c r="K963" s="845"/>
      <c r="L963" s="845"/>
      <c r="M963" s="845"/>
      <c r="N963" s="845"/>
      <c r="O963" s="845"/>
      <c r="P963" s="845"/>
      <c r="Q963" s="845"/>
      <c r="R963" s="845"/>
      <c r="S963" s="845"/>
      <c r="T963" s="845"/>
      <c r="U963" s="845"/>
      <c r="V963" s="845"/>
      <c r="W963" s="845"/>
      <c r="X963" s="845"/>
      <c r="Y963" s="845"/>
      <c r="Z963" s="845"/>
      <c r="AA963" s="845"/>
      <c r="AB963" s="845"/>
      <c r="AC963" s="845"/>
      <c r="AD963" s="845"/>
      <c r="AE963" s="845"/>
      <c r="AF963" s="845"/>
      <c r="AG963" s="536"/>
      <c r="AH963" s="529"/>
      <c r="AI963" s="529"/>
      <c r="AJ963" s="529"/>
      <c r="AK963" s="529"/>
      <c r="AL963" s="529"/>
      <c r="AM963" s="529"/>
      <c r="AN963" s="529"/>
      <c r="AO963" s="529"/>
      <c r="AP963" s="529"/>
      <c r="AQ963" s="529"/>
      <c r="AR963" s="529"/>
      <c r="AS963" s="529"/>
      <c r="AT963" s="529"/>
      <c r="AU963" s="529"/>
      <c r="AV963" s="529"/>
      <c r="AW963" s="529"/>
      <c r="AX963" s="529"/>
      <c r="AY963" s="529"/>
      <c r="AZ963" s="529"/>
      <c r="BA963" s="529"/>
      <c r="BB963" s="529"/>
      <c r="BC963" s="529"/>
      <c r="BD963" s="529"/>
      <c r="BE963" s="529"/>
      <c r="BF963" s="529"/>
      <c r="BG963" s="529"/>
      <c r="BH963" s="529"/>
      <c r="BI963" s="529"/>
      <c r="BJ963" s="529"/>
      <c r="BK963" s="529"/>
      <c r="BL963" s="529"/>
      <c r="BM963" s="529"/>
      <c r="BN963" s="529"/>
      <c r="BO963" s="529"/>
      <c r="BP963" s="529"/>
      <c r="BQ963" s="529"/>
      <c r="BR963" s="529"/>
      <c r="BS963" s="529"/>
      <c r="BT963" s="529"/>
      <c r="BU963" s="529"/>
      <c r="BV963" s="529"/>
      <c r="BW963" s="529"/>
      <c r="BX963" s="529"/>
      <c r="BY963" s="529"/>
      <c r="BZ963" s="529"/>
      <c r="CA963" s="529"/>
      <c r="CB963" s="529"/>
      <c r="CC963" s="529"/>
      <c r="CD963" s="529"/>
      <c r="CE963" s="529"/>
      <c r="CF963" s="529"/>
      <c r="CG963" s="529"/>
      <c r="CH963" s="529"/>
      <c r="CI963" s="529"/>
      <c r="CJ963" s="529"/>
      <c r="CK963" s="529"/>
      <c r="CL963" s="529"/>
      <c r="CM963" s="529"/>
      <c r="CN963" s="529"/>
      <c r="CO963" s="529"/>
      <c r="CP963" s="529"/>
      <c r="CQ963" s="529"/>
    </row>
    <row r="964" spans="1:95" s="70" customFormat="1" outlineLevel="1" x14ac:dyDescent="0.2">
      <c r="A964" s="11">
        <v>284</v>
      </c>
      <c r="B964" s="300"/>
      <c r="C964" s="295"/>
      <c r="D964" s="295"/>
      <c r="E964" s="918" t="s">
        <v>126</v>
      </c>
      <c r="F964" s="919"/>
      <c r="G964" s="919"/>
      <c r="H964" s="919"/>
      <c r="I964" s="919"/>
      <c r="J964" s="919"/>
      <c r="K964" s="919"/>
      <c r="L964" s="920"/>
      <c r="M964" s="407">
        <f>SUBTOTAL(9,M965:M966)</f>
        <v>0</v>
      </c>
      <c r="N964" s="410">
        <f t="shared" ref="N964:AC964" si="280">SUBTOTAL(9,N965:N966)</f>
        <v>0</v>
      </c>
      <c r="O964" s="414">
        <f t="shared" si="280"/>
        <v>0</v>
      </c>
      <c r="P964" s="413">
        <f t="shared" si="280"/>
        <v>0</v>
      </c>
      <c r="Q964" s="415">
        <f t="shared" si="280"/>
        <v>0</v>
      </c>
      <c r="R964" s="410">
        <f t="shared" si="280"/>
        <v>0</v>
      </c>
      <c r="S964" s="413">
        <f t="shared" si="280"/>
        <v>0</v>
      </c>
      <c r="T964" s="414">
        <f t="shared" si="280"/>
        <v>0</v>
      </c>
      <c r="U964" s="413">
        <f t="shared" si="280"/>
        <v>0</v>
      </c>
      <c r="V964" s="414">
        <f t="shared" si="280"/>
        <v>0</v>
      </c>
      <c r="W964" s="413">
        <f t="shared" si="280"/>
        <v>0</v>
      </c>
      <c r="X964" s="414">
        <f t="shared" si="280"/>
        <v>0</v>
      </c>
      <c r="Y964" s="413">
        <f t="shared" si="280"/>
        <v>0</v>
      </c>
      <c r="Z964" s="414">
        <f t="shared" si="280"/>
        <v>0</v>
      </c>
      <c r="AA964" s="413">
        <f t="shared" si="280"/>
        <v>0</v>
      </c>
      <c r="AB964" s="424">
        <f t="shared" si="280"/>
        <v>0</v>
      </c>
      <c r="AC964" s="407">
        <f t="shared" si="280"/>
        <v>0</v>
      </c>
      <c r="AD964" s="1808"/>
      <c r="AE964" s="828"/>
      <c r="AF964" s="828"/>
      <c r="AG964" s="536"/>
      <c r="AH964" s="529"/>
      <c r="AI964" s="529"/>
      <c r="AJ964" s="529"/>
      <c r="AK964" s="529"/>
      <c r="AL964" s="529"/>
      <c r="AM964" s="529"/>
      <c r="AN964" s="529"/>
      <c r="AO964" s="529"/>
      <c r="AP964" s="529"/>
      <c r="AQ964" s="529"/>
      <c r="AR964" s="529"/>
      <c r="AS964" s="529"/>
      <c r="AT964" s="529"/>
      <c r="AU964" s="529"/>
      <c r="AV964" s="529"/>
      <c r="AW964" s="529"/>
      <c r="AX964" s="529"/>
      <c r="AY964" s="529"/>
      <c r="AZ964" s="529"/>
      <c r="BA964" s="529"/>
      <c r="BB964" s="529"/>
      <c r="BC964" s="529"/>
      <c r="BD964" s="529"/>
      <c r="BE964" s="529"/>
      <c r="BF964" s="529"/>
      <c r="BG964" s="529"/>
      <c r="BH964" s="529"/>
      <c r="BI964" s="529"/>
      <c r="BJ964" s="529"/>
      <c r="BK964" s="529"/>
      <c r="BL964" s="529"/>
      <c r="BM964" s="529"/>
      <c r="BN964" s="529"/>
      <c r="BO964" s="529"/>
      <c r="BP964" s="529"/>
      <c r="BQ964" s="529"/>
      <c r="BR964" s="529"/>
      <c r="BS964" s="529"/>
      <c r="BT964" s="529"/>
      <c r="BU964" s="529"/>
      <c r="BV964" s="529"/>
      <c r="BW964" s="529"/>
      <c r="BX964" s="529"/>
      <c r="BY964" s="529"/>
      <c r="BZ964" s="529"/>
      <c r="CA964" s="529"/>
      <c r="CB964" s="529"/>
      <c r="CC964" s="529"/>
      <c r="CD964" s="529"/>
      <c r="CE964" s="529"/>
      <c r="CF964" s="529"/>
      <c r="CG964" s="529"/>
      <c r="CH964" s="529"/>
      <c r="CI964" s="529"/>
      <c r="CJ964" s="529"/>
      <c r="CK964" s="529"/>
      <c r="CL964" s="529"/>
      <c r="CM964" s="529"/>
      <c r="CN964" s="529"/>
      <c r="CO964" s="529"/>
      <c r="CP964" s="529"/>
      <c r="CQ964" s="529"/>
    </row>
    <row r="965" spans="1:95" s="70" customFormat="1" outlineLevel="1" x14ac:dyDescent="0.2">
      <c r="A965" s="11">
        <v>285</v>
      </c>
      <c r="B965" s="300"/>
      <c r="C965" s="295"/>
      <c r="D965" s="295"/>
      <c r="E965" s="295"/>
      <c r="F965" s="856" t="s">
        <v>127</v>
      </c>
      <c r="G965" s="857"/>
      <c r="H965" s="857"/>
      <c r="I965" s="857"/>
      <c r="J965" s="857"/>
      <c r="K965" s="857"/>
      <c r="L965" s="858"/>
      <c r="M965" s="408">
        <f t="shared" ref="M965:AB966" si="281">M189</f>
        <v>0</v>
      </c>
      <c r="N965" s="419">
        <f t="shared" si="281"/>
        <v>0</v>
      </c>
      <c r="O965" s="422">
        <f t="shared" si="281"/>
        <v>0</v>
      </c>
      <c r="P965" s="422">
        <f t="shared" si="281"/>
        <v>0</v>
      </c>
      <c r="Q965" s="423">
        <f t="shared" si="281"/>
        <v>0</v>
      </c>
      <c r="R965" s="419">
        <f t="shared" si="281"/>
        <v>0</v>
      </c>
      <c r="S965" s="422">
        <f t="shared" si="281"/>
        <v>0</v>
      </c>
      <c r="T965" s="422">
        <f t="shared" si="281"/>
        <v>0</v>
      </c>
      <c r="U965" s="422">
        <f t="shared" si="281"/>
        <v>0</v>
      </c>
      <c r="V965" s="422">
        <f t="shared" si="281"/>
        <v>0</v>
      </c>
      <c r="W965" s="422">
        <f t="shared" si="281"/>
        <v>0</v>
      </c>
      <c r="X965" s="422">
        <f t="shared" si="281"/>
        <v>0</v>
      </c>
      <c r="Y965" s="422">
        <f t="shared" si="281"/>
        <v>0</v>
      </c>
      <c r="Z965" s="422">
        <f t="shared" si="281"/>
        <v>0</v>
      </c>
      <c r="AA965" s="422">
        <f t="shared" si="281"/>
        <v>0</v>
      </c>
      <c r="AB965" s="422">
        <f t="shared" si="281"/>
        <v>0</v>
      </c>
      <c r="AC965" s="408">
        <f t="shared" ref="AC965:AC966" si="282">M965-SUM(N965:AB965)</f>
        <v>0</v>
      </c>
      <c r="AD965" s="1766"/>
      <c r="AE965" s="1063"/>
      <c r="AF965" s="831"/>
      <c r="AG965" s="536"/>
      <c r="AH965" s="529"/>
      <c r="AI965" s="529"/>
      <c r="AJ965" s="529"/>
      <c r="AK965" s="529"/>
      <c r="AL965" s="529"/>
      <c r="AM965" s="529"/>
      <c r="AN965" s="529"/>
      <c r="AO965" s="529"/>
      <c r="AP965" s="529"/>
      <c r="AQ965" s="529"/>
      <c r="AR965" s="529"/>
      <c r="AS965" s="529"/>
      <c r="AT965" s="529"/>
      <c r="AU965" s="529"/>
      <c r="AV965" s="529"/>
      <c r="AW965" s="529"/>
      <c r="AX965" s="529"/>
      <c r="AY965" s="529"/>
      <c r="AZ965" s="529"/>
      <c r="BA965" s="529"/>
      <c r="BB965" s="529"/>
      <c r="BC965" s="529"/>
      <c r="BD965" s="529"/>
      <c r="BE965" s="529"/>
      <c r="BF965" s="529"/>
      <c r="BG965" s="529"/>
      <c r="BH965" s="529"/>
      <c r="BI965" s="529"/>
      <c r="BJ965" s="529"/>
      <c r="BK965" s="529"/>
      <c r="BL965" s="529"/>
      <c r="BM965" s="529"/>
      <c r="BN965" s="529"/>
      <c r="BO965" s="529"/>
      <c r="BP965" s="529"/>
      <c r="BQ965" s="529"/>
      <c r="BR965" s="529"/>
      <c r="BS965" s="529"/>
      <c r="BT965" s="529"/>
      <c r="BU965" s="529"/>
      <c r="BV965" s="529"/>
      <c r="BW965" s="529"/>
      <c r="BX965" s="529"/>
      <c r="BY965" s="529"/>
      <c r="BZ965" s="529"/>
      <c r="CA965" s="529"/>
      <c r="CB965" s="529"/>
      <c r="CC965" s="529"/>
      <c r="CD965" s="529"/>
      <c r="CE965" s="529"/>
      <c r="CF965" s="529"/>
      <c r="CG965" s="529"/>
      <c r="CH965" s="529"/>
      <c r="CI965" s="529"/>
      <c r="CJ965" s="529"/>
      <c r="CK965" s="529"/>
      <c r="CL965" s="529"/>
      <c r="CM965" s="529"/>
      <c r="CN965" s="529"/>
      <c r="CO965" s="529"/>
      <c r="CP965" s="529"/>
      <c r="CQ965" s="529"/>
    </row>
    <row r="966" spans="1:95" s="70" customFormat="1" outlineLevel="1" x14ac:dyDescent="0.2">
      <c r="A966" s="11">
        <v>286</v>
      </c>
      <c r="B966" s="300"/>
      <c r="C966" s="295"/>
      <c r="D966" s="295"/>
      <c r="E966" s="295"/>
      <c r="F966" s="859" t="s">
        <v>128</v>
      </c>
      <c r="G966" s="860"/>
      <c r="H966" s="860"/>
      <c r="I966" s="860"/>
      <c r="J966" s="860"/>
      <c r="K966" s="860"/>
      <c r="L966" s="861"/>
      <c r="M966" s="408">
        <f t="shared" si="281"/>
        <v>0</v>
      </c>
      <c r="N966" s="419">
        <f t="shared" si="281"/>
        <v>0</v>
      </c>
      <c r="O966" s="422">
        <f t="shared" si="281"/>
        <v>0</v>
      </c>
      <c r="P966" s="422">
        <f t="shared" si="281"/>
        <v>0</v>
      </c>
      <c r="Q966" s="423">
        <f t="shared" si="281"/>
        <v>0</v>
      </c>
      <c r="R966" s="419">
        <f t="shared" si="281"/>
        <v>0</v>
      </c>
      <c r="S966" s="422">
        <f t="shared" si="281"/>
        <v>0</v>
      </c>
      <c r="T966" s="422">
        <f t="shared" si="281"/>
        <v>0</v>
      </c>
      <c r="U966" s="422">
        <f t="shared" si="281"/>
        <v>0</v>
      </c>
      <c r="V966" s="422">
        <f t="shared" si="281"/>
        <v>0</v>
      </c>
      <c r="W966" s="422">
        <f t="shared" si="281"/>
        <v>0</v>
      </c>
      <c r="X966" s="422">
        <f t="shared" si="281"/>
        <v>0</v>
      </c>
      <c r="Y966" s="422">
        <f t="shared" si="281"/>
        <v>0</v>
      </c>
      <c r="Z966" s="422">
        <f t="shared" si="281"/>
        <v>0</v>
      </c>
      <c r="AA966" s="422">
        <f t="shared" si="281"/>
        <v>0</v>
      </c>
      <c r="AB966" s="422">
        <f t="shared" si="281"/>
        <v>0</v>
      </c>
      <c r="AC966" s="408">
        <f t="shared" si="282"/>
        <v>0</v>
      </c>
      <c r="AD966" s="1766"/>
      <c r="AE966" s="1063"/>
      <c r="AF966" s="831"/>
      <c r="AG966" s="536"/>
      <c r="AH966" s="529"/>
      <c r="AI966" s="529"/>
      <c r="AJ966" s="529"/>
      <c r="AK966" s="529"/>
      <c r="AL966" s="529"/>
      <c r="AM966" s="529"/>
      <c r="AN966" s="529"/>
      <c r="AO966" s="529"/>
      <c r="AP966" s="529"/>
      <c r="AQ966" s="529"/>
      <c r="AR966" s="529"/>
      <c r="AS966" s="529"/>
      <c r="AT966" s="529"/>
      <c r="AU966" s="529"/>
      <c r="AV966" s="529"/>
      <c r="AW966" s="529"/>
      <c r="AX966" s="529"/>
      <c r="AY966" s="529"/>
      <c r="AZ966" s="529"/>
      <c r="BA966" s="529"/>
      <c r="BB966" s="529"/>
      <c r="BC966" s="529"/>
      <c r="BD966" s="529"/>
      <c r="BE966" s="529"/>
      <c r="BF966" s="529"/>
      <c r="BG966" s="529"/>
      <c r="BH966" s="529"/>
      <c r="BI966" s="529"/>
      <c r="BJ966" s="529"/>
      <c r="BK966" s="529"/>
      <c r="BL966" s="529"/>
      <c r="BM966" s="529"/>
      <c r="BN966" s="529"/>
      <c r="BO966" s="529"/>
      <c r="BP966" s="529"/>
      <c r="BQ966" s="529"/>
      <c r="BR966" s="529"/>
      <c r="BS966" s="529"/>
      <c r="BT966" s="529"/>
      <c r="BU966" s="529"/>
      <c r="BV966" s="529"/>
      <c r="BW966" s="529"/>
      <c r="BX966" s="529"/>
      <c r="BY966" s="529"/>
      <c r="BZ966" s="529"/>
      <c r="CA966" s="529"/>
      <c r="CB966" s="529"/>
      <c r="CC966" s="529"/>
      <c r="CD966" s="529"/>
      <c r="CE966" s="529"/>
      <c r="CF966" s="529"/>
      <c r="CG966" s="529"/>
      <c r="CH966" s="529"/>
      <c r="CI966" s="529"/>
      <c r="CJ966" s="529"/>
      <c r="CK966" s="529"/>
      <c r="CL966" s="529"/>
      <c r="CM966" s="529"/>
      <c r="CN966" s="529"/>
      <c r="CO966" s="529"/>
      <c r="CP966" s="529"/>
      <c r="CQ966" s="529"/>
    </row>
    <row r="967" spans="1:95" s="70" customFormat="1" outlineLevel="1" x14ac:dyDescent="0.2">
      <c r="A967" s="11">
        <v>287</v>
      </c>
      <c r="B967" s="300"/>
      <c r="C967" s="295"/>
      <c r="D967" s="295"/>
      <c r="E967" s="853" t="s">
        <v>129</v>
      </c>
      <c r="F967" s="854"/>
      <c r="G967" s="854"/>
      <c r="H967" s="854"/>
      <c r="I967" s="854"/>
      <c r="J967" s="854"/>
      <c r="K967" s="854"/>
      <c r="L967" s="855"/>
      <c r="M967" s="407">
        <f>SUBTOTAL(9,M968:M969)</f>
        <v>0</v>
      </c>
      <c r="N967" s="410">
        <f t="shared" ref="N967:AC967" si="283">SUBTOTAL(9,N968:N969)</f>
        <v>0</v>
      </c>
      <c r="O967" s="414">
        <f t="shared" si="283"/>
        <v>0</v>
      </c>
      <c r="P967" s="413">
        <f t="shared" si="283"/>
        <v>0</v>
      </c>
      <c r="Q967" s="415">
        <f t="shared" si="283"/>
        <v>0</v>
      </c>
      <c r="R967" s="410">
        <f t="shared" si="283"/>
        <v>0</v>
      </c>
      <c r="S967" s="413">
        <f t="shared" si="283"/>
        <v>0</v>
      </c>
      <c r="T967" s="414">
        <f t="shared" si="283"/>
        <v>0</v>
      </c>
      <c r="U967" s="413">
        <f t="shared" si="283"/>
        <v>0</v>
      </c>
      <c r="V967" s="414">
        <f t="shared" si="283"/>
        <v>0</v>
      </c>
      <c r="W967" s="413">
        <f t="shared" si="283"/>
        <v>0</v>
      </c>
      <c r="X967" s="414">
        <f t="shared" si="283"/>
        <v>0</v>
      </c>
      <c r="Y967" s="413">
        <f t="shared" si="283"/>
        <v>0</v>
      </c>
      <c r="Z967" s="414">
        <f t="shared" si="283"/>
        <v>0</v>
      </c>
      <c r="AA967" s="413">
        <f t="shared" si="283"/>
        <v>0</v>
      </c>
      <c r="AB967" s="424">
        <f t="shared" si="283"/>
        <v>0</v>
      </c>
      <c r="AC967" s="407">
        <f t="shared" si="283"/>
        <v>0</v>
      </c>
      <c r="AD967" s="1766"/>
      <c r="AE967" s="1063"/>
      <c r="AF967" s="831"/>
      <c r="AG967" s="536"/>
      <c r="AH967" s="529"/>
      <c r="AI967" s="529"/>
      <c r="AJ967" s="529"/>
      <c r="AK967" s="529"/>
      <c r="AL967" s="529"/>
      <c r="AM967" s="529"/>
      <c r="AN967" s="529"/>
      <c r="AO967" s="529"/>
      <c r="AP967" s="529"/>
      <c r="AQ967" s="529"/>
      <c r="AR967" s="529"/>
      <c r="AS967" s="529"/>
      <c r="AT967" s="529"/>
      <c r="AU967" s="529"/>
      <c r="AV967" s="529"/>
      <c r="AW967" s="529"/>
      <c r="AX967" s="529"/>
      <c r="AY967" s="529"/>
      <c r="AZ967" s="529"/>
      <c r="BA967" s="529"/>
      <c r="BB967" s="529"/>
      <c r="BC967" s="529"/>
      <c r="BD967" s="529"/>
      <c r="BE967" s="529"/>
      <c r="BF967" s="529"/>
      <c r="BG967" s="529"/>
      <c r="BH967" s="529"/>
      <c r="BI967" s="529"/>
      <c r="BJ967" s="529"/>
      <c r="BK967" s="529"/>
      <c r="BL967" s="529"/>
      <c r="BM967" s="529"/>
      <c r="BN967" s="529"/>
      <c r="BO967" s="529"/>
      <c r="BP967" s="529"/>
      <c r="BQ967" s="529"/>
      <c r="BR967" s="529"/>
      <c r="BS967" s="529"/>
      <c r="BT967" s="529"/>
      <c r="BU967" s="529"/>
      <c r="BV967" s="529"/>
      <c r="BW967" s="529"/>
      <c r="BX967" s="529"/>
      <c r="BY967" s="529"/>
      <c r="BZ967" s="529"/>
      <c r="CA967" s="529"/>
      <c r="CB967" s="529"/>
      <c r="CC967" s="529"/>
      <c r="CD967" s="529"/>
      <c r="CE967" s="529"/>
      <c r="CF967" s="529"/>
      <c r="CG967" s="529"/>
      <c r="CH967" s="529"/>
      <c r="CI967" s="529"/>
      <c r="CJ967" s="529"/>
      <c r="CK967" s="529"/>
      <c r="CL967" s="529"/>
      <c r="CM967" s="529"/>
      <c r="CN967" s="529"/>
      <c r="CO967" s="529"/>
      <c r="CP967" s="529"/>
      <c r="CQ967" s="529"/>
    </row>
    <row r="968" spans="1:95" s="70" customFormat="1" outlineLevel="1" x14ac:dyDescent="0.2">
      <c r="A968" s="11">
        <v>288</v>
      </c>
      <c r="B968" s="300"/>
      <c r="C968" s="295"/>
      <c r="D968" s="295"/>
      <c r="E968" s="295"/>
      <c r="F968" s="856" t="s">
        <v>130</v>
      </c>
      <c r="G968" s="857"/>
      <c r="H968" s="857"/>
      <c r="I968" s="857"/>
      <c r="J968" s="857"/>
      <c r="K968" s="857"/>
      <c r="L968" s="857"/>
      <c r="M968" s="408">
        <f t="shared" ref="M968:AB969" si="284">M192</f>
        <v>0</v>
      </c>
      <c r="N968" s="419">
        <f t="shared" si="284"/>
        <v>0</v>
      </c>
      <c r="O968" s="422">
        <f t="shared" si="284"/>
        <v>0</v>
      </c>
      <c r="P968" s="422">
        <f t="shared" si="284"/>
        <v>0</v>
      </c>
      <c r="Q968" s="423">
        <f t="shared" si="284"/>
        <v>0</v>
      </c>
      <c r="R968" s="419">
        <f t="shared" si="284"/>
        <v>0</v>
      </c>
      <c r="S968" s="422">
        <f t="shared" si="284"/>
        <v>0</v>
      </c>
      <c r="T968" s="422">
        <f t="shared" si="284"/>
        <v>0</v>
      </c>
      <c r="U968" s="422">
        <f t="shared" si="284"/>
        <v>0</v>
      </c>
      <c r="V968" s="422">
        <f t="shared" si="284"/>
        <v>0</v>
      </c>
      <c r="W968" s="422">
        <f t="shared" si="284"/>
        <v>0</v>
      </c>
      <c r="X968" s="422">
        <f t="shared" si="284"/>
        <v>0</v>
      </c>
      <c r="Y968" s="422">
        <f t="shared" si="284"/>
        <v>0</v>
      </c>
      <c r="Z968" s="422">
        <f t="shared" si="284"/>
        <v>0</v>
      </c>
      <c r="AA968" s="422">
        <f t="shared" si="284"/>
        <v>0</v>
      </c>
      <c r="AB968" s="422">
        <f t="shared" si="284"/>
        <v>0</v>
      </c>
      <c r="AC968" s="408">
        <f t="shared" ref="AC968:AC969" si="285">M968-SUM(N968:AB968)</f>
        <v>0</v>
      </c>
      <c r="AD968" s="1766"/>
      <c r="AE968" s="1063"/>
      <c r="AF968" s="831"/>
      <c r="AG968" s="536"/>
      <c r="AH968" s="529"/>
      <c r="AI968" s="529"/>
      <c r="AJ968" s="529"/>
      <c r="AK968" s="529"/>
      <c r="AL968" s="529"/>
      <c r="AM968" s="529"/>
      <c r="AN968" s="529"/>
      <c r="AO968" s="529"/>
      <c r="AP968" s="529"/>
      <c r="AQ968" s="529"/>
      <c r="AR968" s="529"/>
      <c r="AS968" s="529"/>
      <c r="AT968" s="529"/>
      <c r="AU968" s="529"/>
      <c r="AV968" s="529"/>
      <c r="AW968" s="529"/>
      <c r="AX968" s="529"/>
      <c r="AY968" s="529"/>
      <c r="AZ968" s="529"/>
      <c r="BA968" s="529"/>
      <c r="BB968" s="529"/>
      <c r="BC968" s="529"/>
      <c r="BD968" s="529"/>
      <c r="BE968" s="529"/>
      <c r="BF968" s="529"/>
      <c r="BG968" s="529"/>
      <c r="BH968" s="529"/>
      <c r="BI968" s="529"/>
      <c r="BJ968" s="529"/>
      <c r="BK968" s="529"/>
      <c r="BL968" s="529"/>
      <c r="BM968" s="529"/>
      <c r="BN968" s="529"/>
      <c r="BO968" s="529"/>
      <c r="BP968" s="529"/>
      <c r="BQ968" s="529"/>
      <c r="BR968" s="529"/>
      <c r="BS968" s="529"/>
      <c r="BT968" s="529"/>
      <c r="BU968" s="529"/>
      <c r="BV968" s="529"/>
      <c r="BW968" s="529"/>
      <c r="BX968" s="529"/>
      <c r="BY968" s="529"/>
      <c r="BZ968" s="529"/>
      <c r="CA968" s="529"/>
      <c r="CB968" s="529"/>
      <c r="CC968" s="529"/>
      <c r="CD968" s="529"/>
      <c r="CE968" s="529"/>
      <c r="CF968" s="529"/>
      <c r="CG968" s="529"/>
      <c r="CH968" s="529"/>
      <c r="CI968" s="529"/>
      <c r="CJ968" s="529"/>
      <c r="CK968" s="529"/>
      <c r="CL968" s="529"/>
      <c r="CM968" s="529"/>
      <c r="CN968" s="529"/>
      <c r="CO968" s="529"/>
      <c r="CP968" s="529"/>
      <c r="CQ968" s="529"/>
    </row>
    <row r="969" spans="1:95" s="70" customFormat="1" outlineLevel="1" x14ac:dyDescent="0.2">
      <c r="A969" s="11">
        <v>289</v>
      </c>
      <c r="B969" s="300"/>
      <c r="C969" s="295"/>
      <c r="D969" s="295"/>
      <c r="E969" s="295"/>
      <c r="F969" s="859" t="s">
        <v>131</v>
      </c>
      <c r="G969" s="860"/>
      <c r="H969" s="860"/>
      <c r="I969" s="860"/>
      <c r="J969" s="860"/>
      <c r="K969" s="860"/>
      <c r="L969" s="860"/>
      <c r="M969" s="408">
        <f t="shared" si="284"/>
        <v>0</v>
      </c>
      <c r="N969" s="419">
        <f t="shared" si="284"/>
        <v>0</v>
      </c>
      <c r="O969" s="422">
        <f t="shared" si="284"/>
        <v>0</v>
      </c>
      <c r="P969" s="422">
        <f t="shared" si="284"/>
        <v>0</v>
      </c>
      <c r="Q969" s="423">
        <f t="shared" si="284"/>
        <v>0</v>
      </c>
      <c r="R969" s="419">
        <f t="shared" si="284"/>
        <v>0</v>
      </c>
      <c r="S969" s="422">
        <f t="shared" si="284"/>
        <v>0</v>
      </c>
      <c r="T969" s="422">
        <f t="shared" si="284"/>
        <v>0</v>
      </c>
      <c r="U969" s="422">
        <f t="shared" si="284"/>
        <v>0</v>
      </c>
      <c r="V969" s="422">
        <f t="shared" si="284"/>
        <v>0</v>
      </c>
      <c r="W969" s="422">
        <f t="shared" si="284"/>
        <v>0</v>
      </c>
      <c r="X969" s="422">
        <f t="shared" si="284"/>
        <v>0</v>
      </c>
      <c r="Y969" s="422">
        <f t="shared" si="284"/>
        <v>0</v>
      </c>
      <c r="Z969" s="422">
        <f t="shared" si="284"/>
        <v>0</v>
      </c>
      <c r="AA969" s="422">
        <f t="shared" si="284"/>
        <v>0</v>
      </c>
      <c r="AB969" s="422">
        <f t="shared" si="284"/>
        <v>0</v>
      </c>
      <c r="AC969" s="408">
        <f t="shared" si="285"/>
        <v>0</v>
      </c>
      <c r="AD969" s="1766"/>
      <c r="AE969" s="1063"/>
      <c r="AF969" s="831"/>
      <c r="AG969" s="536"/>
      <c r="AH969" s="529"/>
      <c r="AI969" s="529"/>
      <c r="AJ969" s="529"/>
      <c r="AK969" s="529"/>
      <c r="AL969" s="529"/>
      <c r="AM969" s="529"/>
      <c r="AN969" s="529"/>
      <c r="AO969" s="529"/>
      <c r="AP969" s="529"/>
      <c r="AQ969" s="529"/>
      <c r="AR969" s="529"/>
      <c r="AS969" s="529"/>
      <c r="AT969" s="529"/>
      <c r="AU969" s="529"/>
      <c r="AV969" s="529"/>
      <c r="AW969" s="529"/>
      <c r="AX969" s="529"/>
      <c r="AY969" s="529"/>
      <c r="AZ969" s="529"/>
      <c r="BA969" s="529"/>
      <c r="BB969" s="529"/>
      <c r="BC969" s="529"/>
      <c r="BD969" s="529"/>
      <c r="BE969" s="529"/>
      <c r="BF969" s="529"/>
      <c r="BG969" s="529"/>
      <c r="BH969" s="529"/>
      <c r="BI969" s="529"/>
      <c r="BJ969" s="529"/>
      <c r="BK969" s="529"/>
      <c r="BL969" s="529"/>
      <c r="BM969" s="529"/>
      <c r="BN969" s="529"/>
      <c r="BO969" s="529"/>
      <c r="BP969" s="529"/>
      <c r="BQ969" s="529"/>
      <c r="BR969" s="529"/>
      <c r="BS969" s="529"/>
      <c r="BT969" s="529"/>
      <c r="BU969" s="529"/>
      <c r="BV969" s="529"/>
      <c r="BW969" s="529"/>
      <c r="BX969" s="529"/>
      <c r="BY969" s="529"/>
      <c r="BZ969" s="529"/>
      <c r="CA969" s="529"/>
      <c r="CB969" s="529"/>
      <c r="CC969" s="529"/>
      <c r="CD969" s="529"/>
      <c r="CE969" s="529"/>
      <c r="CF969" s="529"/>
      <c r="CG969" s="529"/>
      <c r="CH969" s="529"/>
      <c r="CI969" s="529"/>
      <c r="CJ969" s="529"/>
      <c r="CK969" s="529"/>
      <c r="CL969" s="529"/>
      <c r="CM969" s="529"/>
      <c r="CN969" s="529"/>
      <c r="CO969" s="529"/>
      <c r="CP969" s="529"/>
      <c r="CQ969" s="529"/>
    </row>
    <row r="970" spans="1:95" s="70" customFormat="1" outlineLevel="1" x14ac:dyDescent="0.2">
      <c r="A970" s="11">
        <v>290</v>
      </c>
      <c r="B970" s="300"/>
      <c r="C970" s="295"/>
      <c r="D970" s="295"/>
      <c r="E970" s="853" t="s">
        <v>132</v>
      </c>
      <c r="F970" s="854"/>
      <c r="G970" s="854"/>
      <c r="H970" s="854"/>
      <c r="I970" s="854"/>
      <c r="J970" s="854"/>
      <c r="K970" s="854"/>
      <c r="L970" s="855"/>
      <c r="M970" s="407">
        <f>SUBTOTAL(9,M971:M972)</f>
        <v>0</v>
      </c>
      <c r="N970" s="410">
        <f t="shared" ref="N970:AC970" si="286">SUBTOTAL(9,N971:N972)</f>
        <v>0</v>
      </c>
      <c r="O970" s="414">
        <f t="shared" si="286"/>
        <v>0</v>
      </c>
      <c r="P970" s="413">
        <f t="shared" si="286"/>
        <v>0</v>
      </c>
      <c r="Q970" s="415">
        <f t="shared" si="286"/>
        <v>0</v>
      </c>
      <c r="R970" s="410">
        <f t="shared" si="286"/>
        <v>0</v>
      </c>
      <c r="S970" s="413">
        <f t="shared" si="286"/>
        <v>0</v>
      </c>
      <c r="T970" s="414">
        <f t="shared" si="286"/>
        <v>0</v>
      </c>
      <c r="U970" s="413">
        <f t="shared" si="286"/>
        <v>0</v>
      </c>
      <c r="V970" s="414">
        <f t="shared" si="286"/>
        <v>0</v>
      </c>
      <c r="W970" s="413">
        <f t="shared" si="286"/>
        <v>0</v>
      </c>
      <c r="X970" s="414">
        <f t="shared" si="286"/>
        <v>0</v>
      </c>
      <c r="Y970" s="413">
        <f t="shared" si="286"/>
        <v>0</v>
      </c>
      <c r="Z970" s="414">
        <f t="shared" si="286"/>
        <v>0</v>
      </c>
      <c r="AA970" s="413">
        <f t="shared" si="286"/>
        <v>0</v>
      </c>
      <c r="AB970" s="424">
        <f t="shared" si="286"/>
        <v>0</v>
      </c>
      <c r="AC970" s="407">
        <f t="shared" si="286"/>
        <v>0</v>
      </c>
      <c r="AD970" s="1766"/>
      <c r="AE970" s="1063"/>
      <c r="AF970" s="831"/>
      <c r="AG970" s="536"/>
      <c r="AH970" s="529"/>
      <c r="AI970" s="529"/>
      <c r="AJ970" s="529"/>
      <c r="AK970" s="529"/>
      <c r="AL970" s="529"/>
      <c r="AM970" s="529"/>
      <c r="AN970" s="529"/>
      <c r="AO970" s="529"/>
      <c r="AP970" s="529"/>
      <c r="AQ970" s="529"/>
      <c r="AR970" s="529"/>
      <c r="AS970" s="529"/>
      <c r="AT970" s="529"/>
      <c r="AU970" s="529"/>
      <c r="AV970" s="529"/>
      <c r="AW970" s="529"/>
      <c r="AX970" s="529"/>
      <c r="AY970" s="529"/>
      <c r="AZ970" s="529"/>
      <c r="BA970" s="529"/>
      <c r="BB970" s="529"/>
      <c r="BC970" s="529"/>
      <c r="BD970" s="529"/>
      <c r="BE970" s="529"/>
      <c r="BF970" s="529"/>
      <c r="BG970" s="529"/>
      <c r="BH970" s="529"/>
      <c r="BI970" s="529"/>
      <c r="BJ970" s="529"/>
      <c r="BK970" s="529"/>
      <c r="BL970" s="529"/>
      <c r="BM970" s="529"/>
      <c r="BN970" s="529"/>
      <c r="BO970" s="529"/>
      <c r="BP970" s="529"/>
      <c r="BQ970" s="529"/>
      <c r="BR970" s="529"/>
      <c r="BS970" s="529"/>
      <c r="BT970" s="529"/>
      <c r="BU970" s="529"/>
      <c r="BV970" s="529"/>
      <c r="BW970" s="529"/>
      <c r="BX970" s="529"/>
      <c r="BY970" s="529"/>
      <c r="BZ970" s="529"/>
      <c r="CA970" s="529"/>
      <c r="CB970" s="529"/>
      <c r="CC970" s="529"/>
      <c r="CD970" s="529"/>
      <c r="CE970" s="529"/>
      <c r="CF970" s="529"/>
      <c r="CG970" s="529"/>
      <c r="CH970" s="529"/>
      <c r="CI970" s="529"/>
      <c r="CJ970" s="529"/>
      <c r="CK970" s="529"/>
      <c r="CL970" s="529"/>
      <c r="CM970" s="529"/>
      <c r="CN970" s="529"/>
      <c r="CO970" s="529"/>
      <c r="CP970" s="529"/>
      <c r="CQ970" s="529"/>
    </row>
    <row r="971" spans="1:95" s="70" customFormat="1" outlineLevel="1" x14ac:dyDescent="0.2">
      <c r="A971" s="11">
        <v>291</v>
      </c>
      <c r="B971" s="300"/>
      <c r="C971" s="295"/>
      <c r="D971" s="295"/>
      <c r="E971" s="295"/>
      <c r="F971" s="856" t="s">
        <v>133</v>
      </c>
      <c r="G971" s="857"/>
      <c r="H971" s="857"/>
      <c r="I971" s="857"/>
      <c r="J971" s="857"/>
      <c r="K971" s="857"/>
      <c r="L971" s="857"/>
      <c r="M971" s="408">
        <f t="shared" ref="M971:AB972" si="287">M195</f>
        <v>0</v>
      </c>
      <c r="N971" s="419">
        <f t="shared" si="287"/>
        <v>0</v>
      </c>
      <c r="O971" s="422">
        <f t="shared" si="287"/>
        <v>0</v>
      </c>
      <c r="P971" s="422">
        <f t="shared" si="287"/>
        <v>0</v>
      </c>
      <c r="Q971" s="423">
        <f t="shared" si="287"/>
        <v>0</v>
      </c>
      <c r="R971" s="419">
        <f t="shared" si="287"/>
        <v>0</v>
      </c>
      <c r="S971" s="422">
        <f t="shared" si="287"/>
        <v>0</v>
      </c>
      <c r="T971" s="422">
        <f t="shared" si="287"/>
        <v>0</v>
      </c>
      <c r="U971" s="422">
        <f t="shared" si="287"/>
        <v>0</v>
      </c>
      <c r="V971" s="422">
        <f t="shared" si="287"/>
        <v>0</v>
      </c>
      <c r="W971" s="422">
        <f t="shared" si="287"/>
        <v>0</v>
      </c>
      <c r="X971" s="422">
        <f t="shared" si="287"/>
        <v>0</v>
      </c>
      <c r="Y971" s="422">
        <f t="shared" si="287"/>
        <v>0</v>
      </c>
      <c r="Z971" s="422">
        <f t="shared" si="287"/>
        <v>0</v>
      </c>
      <c r="AA971" s="422">
        <f t="shared" si="287"/>
        <v>0</v>
      </c>
      <c r="AB971" s="422">
        <f t="shared" si="287"/>
        <v>0</v>
      </c>
      <c r="AC971" s="408">
        <f t="shared" ref="AC971:AC972" si="288">M971-SUM(N971:AB971)</f>
        <v>0</v>
      </c>
      <c r="AD971" s="1766"/>
      <c r="AE971" s="1063"/>
      <c r="AF971" s="831"/>
      <c r="AG971" s="536"/>
      <c r="AH971" s="529"/>
      <c r="AI971" s="529"/>
      <c r="AJ971" s="529"/>
      <c r="AK971" s="529"/>
      <c r="AL971" s="529"/>
      <c r="AM971" s="529"/>
      <c r="AN971" s="529"/>
      <c r="AO971" s="529"/>
      <c r="AP971" s="529"/>
      <c r="AQ971" s="529"/>
      <c r="AR971" s="529"/>
      <c r="AS971" s="529"/>
      <c r="AT971" s="529"/>
      <c r="AU971" s="529"/>
      <c r="AV971" s="529"/>
      <c r="AW971" s="529"/>
      <c r="AX971" s="529"/>
      <c r="AY971" s="529"/>
      <c r="AZ971" s="529"/>
      <c r="BA971" s="529"/>
      <c r="BB971" s="529"/>
      <c r="BC971" s="529"/>
      <c r="BD971" s="529"/>
      <c r="BE971" s="529"/>
      <c r="BF971" s="529"/>
      <c r="BG971" s="529"/>
      <c r="BH971" s="529"/>
      <c r="BI971" s="529"/>
      <c r="BJ971" s="529"/>
      <c r="BK971" s="529"/>
      <c r="BL971" s="529"/>
      <c r="BM971" s="529"/>
      <c r="BN971" s="529"/>
      <c r="BO971" s="529"/>
      <c r="BP971" s="529"/>
      <c r="BQ971" s="529"/>
      <c r="BR971" s="529"/>
      <c r="BS971" s="529"/>
      <c r="BT971" s="529"/>
      <c r="BU971" s="529"/>
      <c r="BV971" s="529"/>
      <c r="BW971" s="529"/>
      <c r="BX971" s="529"/>
      <c r="BY971" s="529"/>
      <c r="BZ971" s="529"/>
      <c r="CA971" s="529"/>
      <c r="CB971" s="529"/>
      <c r="CC971" s="529"/>
      <c r="CD971" s="529"/>
      <c r="CE971" s="529"/>
      <c r="CF971" s="529"/>
      <c r="CG971" s="529"/>
      <c r="CH971" s="529"/>
      <c r="CI971" s="529"/>
      <c r="CJ971" s="529"/>
      <c r="CK971" s="529"/>
      <c r="CL971" s="529"/>
      <c r="CM971" s="529"/>
      <c r="CN971" s="529"/>
      <c r="CO971" s="529"/>
      <c r="CP971" s="529"/>
      <c r="CQ971" s="529"/>
    </row>
    <row r="972" spans="1:95" s="70" customFormat="1" outlineLevel="1" x14ac:dyDescent="0.2">
      <c r="A972" s="11">
        <v>292</v>
      </c>
      <c r="B972" s="300"/>
      <c r="C972" s="295"/>
      <c r="D972" s="295"/>
      <c r="E972" s="295"/>
      <c r="F972" s="859" t="s">
        <v>134</v>
      </c>
      <c r="G972" s="860"/>
      <c r="H972" s="860"/>
      <c r="I972" s="860"/>
      <c r="J972" s="860"/>
      <c r="K972" s="860"/>
      <c r="L972" s="860"/>
      <c r="M972" s="408">
        <f t="shared" si="287"/>
        <v>0</v>
      </c>
      <c r="N972" s="419">
        <f t="shared" si="287"/>
        <v>0</v>
      </c>
      <c r="O972" s="422">
        <f t="shared" si="287"/>
        <v>0</v>
      </c>
      <c r="P972" s="422">
        <f t="shared" si="287"/>
        <v>0</v>
      </c>
      <c r="Q972" s="423">
        <f t="shared" si="287"/>
        <v>0</v>
      </c>
      <c r="R972" s="419">
        <f t="shared" si="287"/>
        <v>0</v>
      </c>
      <c r="S972" s="422">
        <f t="shared" si="287"/>
        <v>0</v>
      </c>
      <c r="T972" s="422">
        <f t="shared" si="287"/>
        <v>0</v>
      </c>
      <c r="U972" s="422">
        <f t="shared" si="287"/>
        <v>0</v>
      </c>
      <c r="V972" s="422">
        <f t="shared" si="287"/>
        <v>0</v>
      </c>
      <c r="W972" s="422">
        <f t="shared" si="287"/>
        <v>0</v>
      </c>
      <c r="X972" s="422">
        <f t="shared" si="287"/>
        <v>0</v>
      </c>
      <c r="Y972" s="422">
        <f t="shared" si="287"/>
        <v>0</v>
      </c>
      <c r="Z972" s="422">
        <f t="shared" si="287"/>
        <v>0</v>
      </c>
      <c r="AA972" s="422">
        <f t="shared" si="287"/>
        <v>0</v>
      </c>
      <c r="AB972" s="422">
        <f t="shared" si="287"/>
        <v>0</v>
      </c>
      <c r="AC972" s="408">
        <f t="shared" si="288"/>
        <v>0</v>
      </c>
      <c r="AD972" s="1766"/>
      <c r="AE972" s="1063"/>
      <c r="AF972" s="831"/>
      <c r="AG972" s="536"/>
      <c r="AH972" s="529"/>
      <c r="AI972" s="529"/>
      <c r="AJ972" s="529"/>
      <c r="AK972" s="529"/>
      <c r="AL972" s="529"/>
      <c r="AM972" s="529"/>
      <c r="AN972" s="529"/>
      <c r="AO972" s="529"/>
      <c r="AP972" s="529"/>
      <c r="AQ972" s="529"/>
      <c r="AR972" s="529"/>
      <c r="AS972" s="529"/>
      <c r="AT972" s="529"/>
      <c r="AU972" s="529"/>
      <c r="AV972" s="529"/>
      <c r="AW972" s="529"/>
      <c r="AX972" s="529"/>
      <c r="AY972" s="529"/>
      <c r="AZ972" s="529"/>
      <c r="BA972" s="529"/>
      <c r="BB972" s="529"/>
      <c r="BC972" s="529"/>
      <c r="BD972" s="529"/>
      <c r="BE972" s="529"/>
      <c r="BF972" s="529"/>
      <c r="BG972" s="529"/>
      <c r="BH972" s="529"/>
      <c r="BI972" s="529"/>
      <c r="BJ972" s="529"/>
      <c r="BK972" s="529"/>
      <c r="BL972" s="529"/>
      <c r="BM972" s="529"/>
      <c r="BN972" s="529"/>
      <c r="BO972" s="529"/>
      <c r="BP972" s="529"/>
      <c r="BQ972" s="529"/>
      <c r="BR972" s="529"/>
      <c r="BS972" s="529"/>
      <c r="BT972" s="529"/>
      <c r="BU972" s="529"/>
      <c r="BV972" s="529"/>
      <c r="BW972" s="529"/>
      <c r="BX972" s="529"/>
      <c r="BY972" s="529"/>
      <c r="BZ972" s="529"/>
      <c r="CA972" s="529"/>
      <c r="CB972" s="529"/>
      <c r="CC972" s="529"/>
      <c r="CD972" s="529"/>
      <c r="CE972" s="529"/>
      <c r="CF972" s="529"/>
      <c r="CG972" s="529"/>
      <c r="CH972" s="529"/>
      <c r="CI972" s="529"/>
      <c r="CJ972" s="529"/>
      <c r="CK972" s="529"/>
      <c r="CL972" s="529"/>
      <c r="CM972" s="529"/>
      <c r="CN972" s="529"/>
      <c r="CO972" s="529"/>
      <c r="CP972" s="529"/>
      <c r="CQ972" s="529"/>
    </row>
    <row r="973" spans="1:95" s="70" customFormat="1" outlineLevel="1" x14ac:dyDescent="0.2">
      <c r="A973" s="11">
        <v>293</v>
      </c>
      <c r="B973" s="300"/>
      <c r="C973" s="295"/>
      <c r="D973" s="295"/>
      <c r="E973" s="853" t="s">
        <v>135</v>
      </c>
      <c r="F973" s="854"/>
      <c r="G973" s="854"/>
      <c r="H973" s="854"/>
      <c r="I973" s="854"/>
      <c r="J973" s="854"/>
      <c r="K973" s="854"/>
      <c r="L973" s="855"/>
      <c r="M973" s="407">
        <f>SUBTOTAL(9,M974:M975)</f>
        <v>0</v>
      </c>
      <c r="N973" s="410">
        <f t="shared" ref="N973:AC973" si="289">SUBTOTAL(9,N974:N975)</f>
        <v>0</v>
      </c>
      <c r="O973" s="414">
        <f t="shared" si="289"/>
        <v>0</v>
      </c>
      <c r="P973" s="413">
        <f t="shared" si="289"/>
        <v>0</v>
      </c>
      <c r="Q973" s="415">
        <f t="shared" si="289"/>
        <v>0</v>
      </c>
      <c r="R973" s="410">
        <f t="shared" si="289"/>
        <v>0</v>
      </c>
      <c r="S973" s="413">
        <f t="shared" si="289"/>
        <v>0</v>
      </c>
      <c r="T973" s="414">
        <f t="shared" si="289"/>
        <v>0</v>
      </c>
      <c r="U973" s="413">
        <f t="shared" si="289"/>
        <v>0</v>
      </c>
      <c r="V973" s="414">
        <f t="shared" si="289"/>
        <v>0</v>
      </c>
      <c r="W973" s="413">
        <f t="shared" si="289"/>
        <v>0</v>
      </c>
      <c r="X973" s="414">
        <f t="shared" si="289"/>
        <v>0</v>
      </c>
      <c r="Y973" s="413">
        <f t="shared" si="289"/>
        <v>0</v>
      </c>
      <c r="Z973" s="414">
        <f t="shared" si="289"/>
        <v>0</v>
      </c>
      <c r="AA973" s="413">
        <f t="shared" si="289"/>
        <v>0</v>
      </c>
      <c r="AB973" s="424">
        <f t="shared" si="289"/>
        <v>0</v>
      </c>
      <c r="AC973" s="407">
        <f t="shared" si="289"/>
        <v>0</v>
      </c>
      <c r="AD973" s="1766"/>
      <c r="AE973" s="1063"/>
      <c r="AF973" s="831"/>
      <c r="AG973" s="536"/>
      <c r="AH973" s="529"/>
      <c r="AI973" s="529"/>
      <c r="AJ973" s="529"/>
      <c r="AK973" s="529"/>
      <c r="AL973" s="529"/>
      <c r="AM973" s="529"/>
      <c r="AN973" s="529"/>
      <c r="AO973" s="529"/>
      <c r="AP973" s="529"/>
      <c r="AQ973" s="529"/>
      <c r="AR973" s="529"/>
      <c r="AS973" s="529"/>
      <c r="AT973" s="529"/>
      <c r="AU973" s="529"/>
      <c r="AV973" s="529"/>
      <c r="AW973" s="529"/>
      <c r="AX973" s="529"/>
      <c r="AY973" s="529"/>
      <c r="AZ973" s="529"/>
      <c r="BA973" s="529"/>
      <c r="BB973" s="529"/>
      <c r="BC973" s="529"/>
      <c r="BD973" s="529"/>
      <c r="BE973" s="529"/>
      <c r="BF973" s="529"/>
      <c r="BG973" s="529"/>
      <c r="BH973" s="529"/>
      <c r="BI973" s="529"/>
      <c r="BJ973" s="529"/>
      <c r="BK973" s="529"/>
      <c r="BL973" s="529"/>
      <c r="BM973" s="529"/>
      <c r="BN973" s="529"/>
      <c r="BO973" s="529"/>
      <c r="BP973" s="529"/>
      <c r="BQ973" s="529"/>
      <c r="BR973" s="529"/>
      <c r="BS973" s="529"/>
      <c r="BT973" s="529"/>
      <c r="BU973" s="529"/>
      <c r="BV973" s="529"/>
      <c r="BW973" s="529"/>
      <c r="BX973" s="529"/>
      <c r="BY973" s="529"/>
      <c r="BZ973" s="529"/>
      <c r="CA973" s="529"/>
      <c r="CB973" s="529"/>
      <c r="CC973" s="529"/>
      <c r="CD973" s="529"/>
      <c r="CE973" s="529"/>
      <c r="CF973" s="529"/>
      <c r="CG973" s="529"/>
      <c r="CH973" s="529"/>
      <c r="CI973" s="529"/>
      <c r="CJ973" s="529"/>
      <c r="CK973" s="529"/>
      <c r="CL973" s="529"/>
      <c r="CM973" s="529"/>
      <c r="CN973" s="529"/>
      <c r="CO973" s="529"/>
      <c r="CP973" s="529"/>
      <c r="CQ973" s="529"/>
    </row>
    <row r="974" spans="1:95" s="70" customFormat="1" outlineLevel="1" x14ac:dyDescent="0.2">
      <c r="A974" s="11">
        <v>294</v>
      </c>
      <c r="B974" s="300"/>
      <c r="C974" s="295"/>
      <c r="D974" s="295"/>
      <c r="E974" s="295"/>
      <c r="F974" s="856" t="s">
        <v>136</v>
      </c>
      <c r="G974" s="857"/>
      <c r="H974" s="857"/>
      <c r="I974" s="857"/>
      <c r="J974" s="857"/>
      <c r="K974" s="857"/>
      <c r="L974" s="857"/>
      <c r="M974" s="408">
        <f t="shared" ref="M974:AB975" si="290">M198</f>
        <v>0</v>
      </c>
      <c r="N974" s="419">
        <f t="shared" si="290"/>
        <v>0</v>
      </c>
      <c r="O974" s="422">
        <f t="shared" si="290"/>
        <v>0</v>
      </c>
      <c r="P974" s="422">
        <f t="shared" si="290"/>
        <v>0</v>
      </c>
      <c r="Q974" s="423">
        <f t="shared" si="290"/>
        <v>0</v>
      </c>
      <c r="R974" s="419">
        <f t="shared" si="290"/>
        <v>0</v>
      </c>
      <c r="S974" s="422">
        <f t="shared" si="290"/>
        <v>0</v>
      </c>
      <c r="T974" s="422">
        <f t="shared" si="290"/>
        <v>0</v>
      </c>
      <c r="U974" s="422">
        <f t="shared" si="290"/>
        <v>0</v>
      </c>
      <c r="V974" s="422">
        <f t="shared" si="290"/>
        <v>0</v>
      </c>
      <c r="W974" s="422">
        <f t="shared" si="290"/>
        <v>0</v>
      </c>
      <c r="X974" s="422">
        <f t="shared" si="290"/>
        <v>0</v>
      </c>
      <c r="Y974" s="422">
        <f t="shared" si="290"/>
        <v>0</v>
      </c>
      <c r="Z974" s="422">
        <f t="shared" si="290"/>
        <v>0</v>
      </c>
      <c r="AA974" s="422">
        <f t="shared" si="290"/>
        <v>0</v>
      </c>
      <c r="AB974" s="422">
        <f t="shared" si="290"/>
        <v>0</v>
      </c>
      <c r="AC974" s="408">
        <f t="shared" ref="AC974:AC975" si="291">M974-SUM(N974:AB974)</f>
        <v>0</v>
      </c>
      <c r="AD974" s="1766"/>
      <c r="AE974" s="1063"/>
      <c r="AF974" s="831"/>
      <c r="AG974" s="536"/>
      <c r="AH974" s="529"/>
      <c r="AI974" s="529"/>
      <c r="AJ974" s="529"/>
      <c r="AK974" s="529"/>
      <c r="AL974" s="529"/>
      <c r="AM974" s="529"/>
      <c r="AN974" s="529"/>
      <c r="AO974" s="529"/>
      <c r="AP974" s="529"/>
      <c r="AQ974" s="529"/>
      <c r="AR974" s="529"/>
      <c r="AS974" s="529"/>
      <c r="AT974" s="529"/>
      <c r="AU974" s="529"/>
      <c r="AV974" s="529"/>
      <c r="AW974" s="529"/>
      <c r="AX974" s="529"/>
      <c r="AY974" s="529"/>
      <c r="AZ974" s="529"/>
      <c r="BA974" s="529"/>
      <c r="BB974" s="529"/>
      <c r="BC974" s="529"/>
      <c r="BD974" s="529"/>
      <c r="BE974" s="529"/>
      <c r="BF974" s="529"/>
      <c r="BG974" s="529"/>
      <c r="BH974" s="529"/>
      <c r="BI974" s="529"/>
      <c r="BJ974" s="529"/>
      <c r="BK974" s="529"/>
      <c r="BL974" s="529"/>
      <c r="BM974" s="529"/>
      <c r="BN974" s="529"/>
      <c r="BO974" s="529"/>
      <c r="BP974" s="529"/>
      <c r="BQ974" s="529"/>
      <c r="BR974" s="529"/>
      <c r="BS974" s="529"/>
      <c r="BT974" s="529"/>
      <c r="BU974" s="529"/>
      <c r="BV974" s="529"/>
      <c r="BW974" s="529"/>
      <c r="BX974" s="529"/>
      <c r="BY974" s="529"/>
      <c r="BZ974" s="529"/>
      <c r="CA974" s="529"/>
      <c r="CB974" s="529"/>
      <c r="CC974" s="529"/>
      <c r="CD974" s="529"/>
      <c r="CE974" s="529"/>
      <c r="CF974" s="529"/>
      <c r="CG974" s="529"/>
      <c r="CH974" s="529"/>
      <c r="CI974" s="529"/>
      <c r="CJ974" s="529"/>
      <c r="CK974" s="529"/>
      <c r="CL974" s="529"/>
      <c r="CM974" s="529"/>
      <c r="CN974" s="529"/>
      <c r="CO974" s="529"/>
      <c r="CP974" s="529"/>
      <c r="CQ974" s="529"/>
    </row>
    <row r="975" spans="1:95" s="70" customFormat="1" outlineLevel="1" x14ac:dyDescent="0.2">
      <c r="A975" s="11">
        <v>295</v>
      </c>
      <c r="B975" s="300"/>
      <c r="C975" s="295"/>
      <c r="D975" s="295"/>
      <c r="E975" s="295"/>
      <c r="F975" s="859" t="s">
        <v>137</v>
      </c>
      <c r="G975" s="860"/>
      <c r="H975" s="860"/>
      <c r="I975" s="860"/>
      <c r="J975" s="860"/>
      <c r="K975" s="860"/>
      <c r="L975" s="860"/>
      <c r="M975" s="408">
        <f t="shared" si="290"/>
        <v>0</v>
      </c>
      <c r="N975" s="419">
        <f t="shared" si="290"/>
        <v>0</v>
      </c>
      <c r="O975" s="422">
        <f t="shared" si="290"/>
        <v>0</v>
      </c>
      <c r="P975" s="422">
        <f t="shared" si="290"/>
        <v>0</v>
      </c>
      <c r="Q975" s="423">
        <f t="shared" si="290"/>
        <v>0</v>
      </c>
      <c r="R975" s="419">
        <f t="shared" si="290"/>
        <v>0</v>
      </c>
      <c r="S975" s="422">
        <f t="shared" si="290"/>
        <v>0</v>
      </c>
      <c r="T975" s="422">
        <f t="shared" si="290"/>
        <v>0</v>
      </c>
      <c r="U975" s="422">
        <f t="shared" si="290"/>
        <v>0</v>
      </c>
      <c r="V975" s="422">
        <f t="shared" si="290"/>
        <v>0</v>
      </c>
      <c r="W975" s="422">
        <f t="shared" si="290"/>
        <v>0</v>
      </c>
      <c r="X975" s="422">
        <f t="shared" si="290"/>
        <v>0</v>
      </c>
      <c r="Y975" s="422">
        <f t="shared" si="290"/>
        <v>0</v>
      </c>
      <c r="Z975" s="422">
        <f t="shared" si="290"/>
        <v>0</v>
      </c>
      <c r="AA975" s="422">
        <f t="shared" si="290"/>
        <v>0</v>
      </c>
      <c r="AB975" s="422">
        <f t="shared" si="290"/>
        <v>0</v>
      </c>
      <c r="AC975" s="408">
        <f t="shared" si="291"/>
        <v>0</v>
      </c>
      <c r="AD975" s="1766"/>
      <c r="AE975" s="1063"/>
      <c r="AF975" s="831"/>
      <c r="AG975" s="536"/>
      <c r="AH975" s="529"/>
      <c r="AI975" s="529"/>
      <c r="AJ975" s="529"/>
      <c r="AK975" s="529"/>
      <c r="AL975" s="529"/>
      <c r="AM975" s="529"/>
      <c r="AN975" s="529"/>
      <c r="AO975" s="529"/>
      <c r="AP975" s="529"/>
      <c r="AQ975" s="529"/>
      <c r="AR975" s="529"/>
      <c r="AS975" s="529"/>
      <c r="AT975" s="529"/>
      <c r="AU975" s="529"/>
      <c r="AV975" s="529"/>
      <c r="AW975" s="529"/>
      <c r="AX975" s="529"/>
      <c r="AY975" s="529"/>
      <c r="AZ975" s="529"/>
      <c r="BA975" s="529"/>
      <c r="BB975" s="529"/>
      <c r="BC975" s="529"/>
      <c r="BD975" s="529"/>
      <c r="BE975" s="529"/>
      <c r="BF975" s="529"/>
      <c r="BG975" s="529"/>
      <c r="BH975" s="529"/>
      <c r="BI975" s="529"/>
      <c r="BJ975" s="529"/>
      <c r="BK975" s="529"/>
      <c r="BL975" s="529"/>
      <c r="BM975" s="529"/>
      <c r="BN975" s="529"/>
      <c r="BO975" s="529"/>
      <c r="BP975" s="529"/>
      <c r="BQ975" s="529"/>
      <c r="BR975" s="529"/>
      <c r="BS975" s="529"/>
      <c r="BT975" s="529"/>
      <c r="BU975" s="529"/>
      <c r="BV975" s="529"/>
      <c r="BW975" s="529"/>
      <c r="BX975" s="529"/>
      <c r="BY975" s="529"/>
      <c r="BZ975" s="529"/>
      <c r="CA975" s="529"/>
      <c r="CB975" s="529"/>
      <c r="CC975" s="529"/>
      <c r="CD975" s="529"/>
      <c r="CE975" s="529"/>
      <c r="CF975" s="529"/>
      <c r="CG975" s="529"/>
      <c r="CH975" s="529"/>
      <c r="CI975" s="529"/>
      <c r="CJ975" s="529"/>
      <c r="CK975" s="529"/>
      <c r="CL975" s="529"/>
      <c r="CM975" s="529"/>
      <c r="CN975" s="529"/>
      <c r="CO975" s="529"/>
      <c r="CP975" s="529"/>
      <c r="CQ975" s="529"/>
    </row>
    <row r="976" spans="1:95" s="70" customFormat="1" outlineLevel="1" x14ac:dyDescent="0.2">
      <c r="A976" s="11">
        <v>296</v>
      </c>
      <c r="B976" s="300"/>
      <c r="C976" s="295"/>
      <c r="D976" s="295"/>
      <c r="E976" s="853" t="s">
        <v>550</v>
      </c>
      <c r="F976" s="854"/>
      <c r="G976" s="854"/>
      <c r="H976" s="854"/>
      <c r="I976" s="854"/>
      <c r="J976" s="854"/>
      <c r="K976" s="854"/>
      <c r="L976" s="855"/>
      <c r="M976" s="407">
        <f>SUBTOTAL(9,M977:M978)</f>
        <v>0</v>
      </c>
      <c r="N976" s="410">
        <f t="shared" ref="N976:AC976" si="292">SUBTOTAL(9,N977:N978)</f>
        <v>0</v>
      </c>
      <c r="O976" s="414">
        <f t="shared" si="292"/>
        <v>0</v>
      </c>
      <c r="P976" s="413">
        <f t="shared" si="292"/>
        <v>0</v>
      </c>
      <c r="Q976" s="415">
        <f t="shared" si="292"/>
        <v>0</v>
      </c>
      <c r="R976" s="410">
        <f t="shared" si="292"/>
        <v>0</v>
      </c>
      <c r="S976" s="413">
        <f t="shared" si="292"/>
        <v>0</v>
      </c>
      <c r="T976" s="414">
        <f t="shared" si="292"/>
        <v>0</v>
      </c>
      <c r="U976" s="413">
        <f t="shared" si="292"/>
        <v>0</v>
      </c>
      <c r="V976" s="414">
        <f t="shared" si="292"/>
        <v>0</v>
      </c>
      <c r="W976" s="413">
        <f t="shared" si="292"/>
        <v>0</v>
      </c>
      <c r="X976" s="414">
        <f t="shared" si="292"/>
        <v>0</v>
      </c>
      <c r="Y976" s="413">
        <f t="shared" si="292"/>
        <v>0</v>
      </c>
      <c r="Z976" s="414">
        <f t="shared" si="292"/>
        <v>0</v>
      </c>
      <c r="AA976" s="413">
        <f t="shared" si="292"/>
        <v>0</v>
      </c>
      <c r="AB976" s="424">
        <f t="shared" si="292"/>
        <v>0</v>
      </c>
      <c r="AC976" s="407">
        <f t="shared" si="292"/>
        <v>0</v>
      </c>
      <c r="AD976" s="1766"/>
      <c r="AE976" s="1063"/>
      <c r="AF976" s="831"/>
      <c r="AG976" s="536"/>
      <c r="AH976" s="529"/>
      <c r="AI976" s="529"/>
      <c r="AJ976" s="529"/>
      <c r="AK976" s="529"/>
      <c r="AL976" s="529"/>
      <c r="AM976" s="529"/>
      <c r="AN976" s="529"/>
      <c r="AO976" s="529"/>
      <c r="AP976" s="529"/>
      <c r="AQ976" s="529"/>
      <c r="AR976" s="529"/>
      <c r="AS976" s="529"/>
      <c r="AT976" s="529"/>
      <c r="AU976" s="529"/>
      <c r="AV976" s="529"/>
      <c r="AW976" s="529"/>
      <c r="AX976" s="529"/>
      <c r="AY976" s="529"/>
      <c r="AZ976" s="529"/>
      <c r="BA976" s="529"/>
      <c r="BB976" s="529"/>
      <c r="BC976" s="529"/>
      <c r="BD976" s="529"/>
      <c r="BE976" s="529"/>
      <c r="BF976" s="529"/>
      <c r="BG976" s="529"/>
      <c r="BH976" s="529"/>
      <c r="BI976" s="529"/>
      <c r="BJ976" s="529"/>
      <c r="BK976" s="529"/>
      <c r="BL976" s="529"/>
      <c r="BM976" s="529"/>
      <c r="BN976" s="529"/>
      <c r="BO976" s="529"/>
      <c r="BP976" s="529"/>
      <c r="BQ976" s="529"/>
      <c r="BR976" s="529"/>
      <c r="BS976" s="529"/>
      <c r="BT976" s="529"/>
      <c r="BU976" s="529"/>
      <c r="BV976" s="529"/>
      <c r="BW976" s="529"/>
      <c r="BX976" s="529"/>
      <c r="BY976" s="529"/>
      <c r="BZ976" s="529"/>
      <c r="CA976" s="529"/>
      <c r="CB976" s="529"/>
      <c r="CC976" s="529"/>
      <c r="CD976" s="529"/>
      <c r="CE976" s="529"/>
      <c r="CF976" s="529"/>
      <c r="CG976" s="529"/>
      <c r="CH976" s="529"/>
      <c r="CI976" s="529"/>
      <c r="CJ976" s="529"/>
      <c r="CK976" s="529"/>
      <c r="CL976" s="529"/>
      <c r="CM976" s="529"/>
      <c r="CN976" s="529"/>
      <c r="CO976" s="529"/>
      <c r="CP976" s="529"/>
      <c r="CQ976" s="529"/>
    </row>
    <row r="977" spans="1:95" s="70" customFormat="1" outlineLevel="1" x14ac:dyDescent="0.2">
      <c r="A977" s="11">
        <v>297</v>
      </c>
      <c r="B977" s="300"/>
      <c r="C977" s="295"/>
      <c r="D977" s="295"/>
      <c r="E977" s="295"/>
      <c r="F977" s="856" t="s">
        <v>551</v>
      </c>
      <c r="G977" s="857"/>
      <c r="H977" s="857"/>
      <c r="I977" s="857"/>
      <c r="J977" s="857"/>
      <c r="K977" s="857"/>
      <c r="L977" s="857"/>
      <c r="M977" s="408">
        <f t="shared" ref="M977:AB978" si="293">M201</f>
        <v>0</v>
      </c>
      <c r="N977" s="419">
        <f t="shared" si="293"/>
        <v>0</v>
      </c>
      <c r="O977" s="422">
        <f t="shared" si="293"/>
        <v>0</v>
      </c>
      <c r="P977" s="422">
        <f t="shared" si="293"/>
        <v>0</v>
      </c>
      <c r="Q977" s="423">
        <f t="shared" si="293"/>
        <v>0</v>
      </c>
      <c r="R977" s="419">
        <f t="shared" si="293"/>
        <v>0</v>
      </c>
      <c r="S977" s="422">
        <f t="shared" si="293"/>
        <v>0</v>
      </c>
      <c r="T977" s="422">
        <f t="shared" si="293"/>
        <v>0</v>
      </c>
      <c r="U977" s="422">
        <f t="shared" si="293"/>
        <v>0</v>
      </c>
      <c r="V977" s="422">
        <f t="shared" si="293"/>
        <v>0</v>
      </c>
      <c r="W977" s="422">
        <f t="shared" si="293"/>
        <v>0</v>
      </c>
      <c r="X977" s="422">
        <f t="shared" si="293"/>
        <v>0</v>
      </c>
      <c r="Y977" s="422">
        <f t="shared" si="293"/>
        <v>0</v>
      </c>
      <c r="Z977" s="422">
        <f t="shared" si="293"/>
        <v>0</v>
      </c>
      <c r="AA977" s="422">
        <f t="shared" si="293"/>
        <v>0</v>
      </c>
      <c r="AB977" s="422">
        <f t="shared" si="293"/>
        <v>0</v>
      </c>
      <c r="AC977" s="408">
        <f t="shared" ref="AC977:AC978" si="294">M977-SUM(N977:AB977)</f>
        <v>0</v>
      </c>
      <c r="AD977" s="1766"/>
      <c r="AE977" s="1063"/>
      <c r="AF977" s="831"/>
      <c r="AG977" s="536"/>
      <c r="AH977" s="529"/>
      <c r="AI977" s="529"/>
      <c r="AJ977" s="529"/>
      <c r="AK977" s="529"/>
      <c r="AL977" s="529"/>
      <c r="AM977" s="529"/>
      <c r="AN977" s="529"/>
      <c r="AO977" s="529"/>
      <c r="AP977" s="529"/>
      <c r="AQ977" s="529"/>
      <c r="AR977" s="529"/>
      <c r="AS977" s="529"/>
      <c r="AT977" s="529"/>
      <c r="AU977" s="529"/>
      <c r="AV977" s="529"/>
      <c r="AW977" s="529"/>
      <c r="AX977" s="529"/>
      <c r="AY977" s="529"/>
      <c r="AZ977" s="529"/>
      <c r="BA977" s="529"/>
      <c r="BB977" s="529"/>
      <c r="BC977" s="529"/>
      <c r="BD977" s="529"/>
      <c r="BE977" s="529"/>
      <c r="BF977" s="529"/>
      <c r="BG977" s="529"/>
      <c r="BH977" s="529"/>
      <c r="BI977" s="529"/>
      <c r="BJ977" s="529"/>
      <c r="BK977" s="529"/>
      <c r="BL977" s="529"/>
      <c r="BM977" s="529"/>
      <c r="BN977" s="529"/>
      <c r="BO977" s="529"/>
      <c r="BP977" s="529"/>
      <c r="BQ977" s="529"/>
      <c r="BR977" s="529"/>
      <c r="BS977" s="529"/>
      <c r="BT977" s="529"/>
      <c r="BU977" s="529"/>
      <c r="BV977" s="529"/>
      <c r="BW977" s="529"/>
      <c r="BX977" s="529"/>
      <c r="BY977" s="529"/>
      <c r="BZ977" s="529"/>
      <c r="CA977" s="529"/>
      <c r="CB977" s="529"/>
      <c r="CC977" s="529"/>
      <c r="CD977" s="529"/>
      <c r="CE977" s="529"/>
      <c r="CF977" s="529"/>
      <c r="CG977" s="529"/>
      <c r="CH977" s="529"/>
      <c r="CI977" s="529"/>
      <c r="CJ977" s="529"/>
      <c r="CK977" s="529"/>
      <c r="CL977" s="529"/>
      <c r="CM977" s="529"/>
      <c r="CN977" s="529"/>
      <c r="CO977" s="529"/>
      <c r="CP977" s="529"/>
      <c r="CQ977" s="529"/>
    </row>
    <row r="978" spans="1:95" s="70" customFormat="1" outlineLevel="1" x14ac:dyDescent="0.2">
      <c r="A978" s="11">
        <v>298</v>
      </c>
      <c r="B978" s="300"/>
      <c r="C978" s="295"/>
      <c r="D978" s="295"/>
      <c r="E978" s="295"/>
      <c r="F978" s="859" t="s">
        <v>552</v>
      </c>
      <c r="G978" s="860"/>
      <c r="H978" s="860"/>
      <c r="I978" s="860"/>
      <c r="J978" s="860"/>
      <c r="K978" s="860"/>
      <c r="L978" s="860"/>
      <c r="M978" s="408">
        <f t="shared" si="293"/>
        <v>0</v>
      </c>
      <c r="N978" s="419">
        <f t="shared" si="293"/>
        <v>0</v>
      </c>
      <c r="O978" s="422">
        <f t="shared" si="293"/>
        <v>0</v>
      </c>
      <c r="P978" s="422">
        <f t="shared" si="293"/>
        <v>0</v>
      </c>
      <c r="Q978" s="423">
        <f t="shared" si="293"/>
        <v>0</v>
      </c>
      <c r="R978" s="419">
        <f t="shared" si="293"/>
        <v>0</v>
      </c>
      <c r="S978" s="422">
        <f t="shared" si="293"/>
        <v>0</v>
      </c>
      <c r="T978" s="422">
        <f t="shared" si="293"/>
        <v>0</v>
      </c>
      <c r="U978" s="422">
        <f t="shared" si="293"/>
        <v>0</v>
      </c>
      <c r="V978" s="422">
        <f t="shared" si="293"/>
        <v>0</v>
      </c>
      <c r="W978" s="422">
        <f t="shared" si="293"/>
        <v>0</v>
      </c>
      <c r="X978" s="422">
        <f t="shared" si="293"/>
        <v>0</v>
      </c>
      <c r="Y978" s="422">
        <f t="shared" si="293"/>
        <v>0</v>
      </c>
      <c r="Z978" s="422">
        <f t="shared" si="293"/>
        <v>0</v>
      </c>
      <c r="AA978" s="422">
        <f t="shared" si="293"/>
        <v>0</v>
      </c>
      <c r="AB978" s="422">
        <f t="shared" si="293"/>
        <v>0</v>
      </c>
      <c r="AC978" s="408">
        <f t="shared" si="294"/>
        <v>0</v>
      </c>
      <c r="AD978" s="1766"/>
      <c r="AE978" s="1063"/>
      <c r="AF978" s="831"/>
      <c r="AG978" s="536"/>
      <c r="AH978" s="529"/>
      <c r="AI978" s="529"/>
      <c r="AJ978" s="529"/>
      <c r="AK978" s="529"/>
      <c r="AL978" s="529"/>
      <c r="AM978" s="529"/>
      <c r="AN978" s="529"/>
      <c r="AO978" s="529"/>
      <c r="AP978" s="529"/>
      <c r="AQ978" s="529"/>
      <c r="AR978" s="529"/>
      <c r="AS978" s="529"/>
      <c r="AT978" s="529"/>
      <c r="AU978" s="529"/>
      <c r="AV978" s="529"/>
      <c r="AW978" s="529"/>
      <c r="AX978" s="529"/>
      <c r="AY978" s="529"/>
      <c r="AZ978" s="529"/>
      <c r="BA978" s="529"/>
      <c r="BB978" s="529"/>
      <c r="BC978" s="529"/>
      <c r="BD978" s="529"/>
      <c r="BE978" s="529"/>
      <c r="BF978" s="529"/>
      <c r="BG978" s="529"/>
      <c r="BH978" s="529"/>
      <c r="BI978" s="529"/>
      <c r="BJ978" s="529"/>
      <c r="BK978" s="529"/>
      <c r="BL978" s="529"/>
      <c r="BM978" s="529"/>
      <c r="BN978" s="529"/>
      <c r="BO978" s="529"/>
      <c r="BP978" s="529"/>
      <c r="BQ978" s="529"/>
      <c r="BR978" s="529"/>
      <c r="BS978" s="529"/>
      <c r="BT978" s="529"/>
      <c r="BU978" s="529"/>
      <c r="BV978" s="529"/>
      <c r="BW978" s="529"/>
      <c r="BX978" s="529"/>
      <c r="BY978" s="529"/>
      <c r="BZ978" s="529"/>
      <c r="CA978" s="529"/>
      <c r="CB978" s="529"/>
      <c r="CC978" s="529"/>
      <c r="CD978" s="529"/>
      <c r="CE978" s="529"/>
      <c r="CF978" s="529"/>
      <c r="CG978" s="529"/>
      <c r="CH978" s="529"/>
      <c r="CI978" s="529"/>
      <c r="CJ978" s="529"/>
      <c r="CK978" s="529"/>
      <c r="CL978" s="529"/>
      <c r="CM978" s="529"/>
      <c r="CN978" s="529"/>
      <c r="CO978" s="529"/>
      <c r="CP978" s="529"/>
      <c r="CQ978" s="529"/>
    </row>
    <row r="979" spans="1:95" s="70" customFormat="1" outlineLevel="1" x14ac:dyDescent="0.2">
      <c r="A979" s="11">
        <v>299</v>
      </c>
      <c r="B979" s="300"/>
      <c r="C979" s="295"/>
      <c r="D979" s="295"/>
      <c r="E979" s="853" t="s">
        <v>553</v>
      </c>
      <c r="F979" s="854"/>
      <c r="G979" s="854"/>
      <c r="H979" s="854"/>
      <c r="I979" s="854"/>
      <c r="J979" s="854"/>
      <c r="K979" s="854"/>
      <c r="L979" s="855"/>
      <c r="M979" s="407">
        <f>SUBTOTAL(9,M980:M981)</f>
        <v>0</v>
      </c>
      <c r="N979" s="410">
        <f t="shared" ref="N979:AC979" si="295">SUBTOTAL(9,N980:N981)</f>
        <v>0</v>
      </c>
      <c r="O979" s="414">
        <f t="shared" si="295"/>
        <v>0</v>
      </c>
      <c r="P979" s="413">
        <f t="shared" si="295"/>
        <v>0</v>
      </c>
      <c r="Q979" s="415">
        <f t="shared" si="295"/>
        <v>0</v>
      </c>
      <c r="R979" s="410">
        <f t="shared" si="295"/>
        <v>0</v>
      </c>
      <c r="S979" s="413">
        <f t="shared" si="295"/>
        <v>0</v>
      </c>
      <c r="T979" s="414">
        <f t="shared" si="295"/>
        <v>0</v>
      </c>
      <c r="U979" s="413">
        <f t="shared" si="295"/>
        <v>0</v>
      </c>
      <c r="V979" s="414">
        <f t="shared" si="295"/>
        <v>0</v>
      </c>
      <c r="W979" s="413">
        <f t="shared" si="295"/>
        <v>0</v>
      </c>
      <c r="X979" s="414">
        <f t="shared" si="295"/>
        <v>0</v>
      </c>
      <c r="Y979" s="413">
        <f t="shared" si="295"/>
        <v>0</v>
      </c>
      <c r="Z979" s="414">
        <f t="shared" si="295"/>
        <v>0</v>
      </c>
      <c r="AA979" s="413">
        <f t="shared" si="295"/>
        <v>0</v>
      </c>
      <c r="AB979" s="424">
        <f t="shared" si="295"/>
        <v>0</v>
      </c>
      <c r="AC979" s="407">
        <f t="shared" si="295"/>
        <v>0</v>
      </c>
      <c r="AD979" s="1766"/>
      <c r="AE979" s="1063"/>
      <c r="AF979" s="831"/>
      <c r="AG979" s="536"/>
      <c r="AH979" s="529"/>
      <c r="AI979" s="529"/>
      <c r="AJ979" s="529"/>
      <c r="AK979" s="529"/>
      <c r="AL979" s="529"/>
      <c r="AM979" s="529"/>
      <c r="AN979" s="529"/>
      <c r="AO979" s="529"/>
      <c r="AP979" s="529"/>
      <c r="AQ979" s="529"/>
      <c r="AR979" s="529"/>
      <c r="AS979" s="529"/>
      <c r="AT979" s="529"/>
      <c r="AU979" s="529"/>
      <c r="AV979" s="529"/>
      <c r="AW979" s="529"/>
      <c r="AX979" s="529"/>
      <c r="AY979" s="529"/>
      <c r="AZ979" s="529"/>
      <c r="BA979" s="529"/>
      <c r="BB979" s="529"/>
      <c r="BC979" s="529"/>
      <c r="BD979" s="529"/>
      <c r="BE979" s="529"/>
      <c r="BF979" s="529"/>
      <c r="BG979" s="529"/>
      <c r="BH979" s="529"/>
      <c r="BI979" s="529"/>
      <c r="BJ979" s="529"/>
      <c r="BK979" s="529"/>
      <c r="BL979" s="529"/>
      <c r="BM979" s="529"/>
      <c r="BN979" s="529"/>
      <c r="BO979" s="529"/>
      <c r="BP979" s="529"/>
      <c r="BQ979" s="529"/>
      <c r="BR979" s="529"/>
      <c r="BS979" s="529"/>
      <c r="BT979" s="529"/>
      <c r="BU979" s="529"/>
      <c r="BV979" s="529"/>
      <c r="BW979" s="529"/>
      <c r="BX979" s="529"/>
      <c r="BY979" s="529"/>
      <c r="BZ979" s="529"/>
      <c r="CA979" s="529"/>
      <c r="CB979" s="529"/>
      <c r="CC979" s="529"/>
      <c r="CD979" s="529"/>
      <c r="CE979" s="529"/>
      <c r="CF979" s="529"/>
      <c r="CG979" s="529"/>
      <c r="CH979" s="529"/>
      <c r="CI979" s="529"/>
      <c r="CJ979" s="529"/>
      <c r="CK979" s="529"/>
      <c r="CL979" s="529"/>
      <c r="CM979" s="529"/>
      <c r="CN979" s="529"/>
      <c r="CO979" s="529"/>
      <c r="CP979" s="529"/>
      <c r="CQ979" s="529"/>
    </row>
    <row r="980" spans="1:95" s="70" customFormat="1" outlineLevel="1" x14ac:dyDescent="0.2">
      <c r="A980" s="11">
        <v>300</v>
      </c>
      <c r="B980" s="300"/>
      <c r="C980" s="295"/>
      <c r="D980" s="295"/>
      <c r="E980" s="295"/>
      <c r="F980" s="856" t="s">
        <v>554</v>
      </c>
      <c r="G980" s="857"/>
      <c r="H980" s="857"/>
      <c r="I980" s="857"/>
      <c r="J980" s="857"/>
      <c r="K980" s="857"/>
      <c r="L980" s="858"/>
      <c r="M980" s="408">
        <f t="shared" ref="M980:AB981" si="296">M204</f>
        <v>0</v>
      </c>
      <c r="N980" s="419">
        <f t="shared" si="296"/>
        <v>0</v>
      </c>
      <c r="O980" s="422">
        <f t="shared" si="296"/>
        <v>0</v>
      </c>
      <c r="P980" s="422">
        <f t="shared" si="296"/>
        <v>0</v>
      </c>
      <c r="Q980" s="423">
        <f t="shared" si="296"/>
        <v>0</v>
      </c>
      <c r="R980" s="419">
        <f t="shared" si="296"/>
        <v>0</v>
      </c>
      <c r="S980" s="422">
        <f t="shared" si="296"/>
        <v>0</v>
      </c>
      <c r="T980" s="422">
        <f t="shared" si="296"/>
        <v>0</v>
      </c>
      <c r="U980" s="422">
        <f t="shared" si="296"/>
        <v>0</v>
      </c>
      <c r="V980" s="422">
        <f t="shared" si="296"/>
        <v>0</v>
      </c>
      <c r="W980" s="422">
        <f t="shared" si="296"/>
        <v>0</v>
      </c>
      <c r="X980" s="422">
        <f t="shared" si="296"/>
        <v>0</v>
      </c>
      <c r="Y980" s="422">
        <f t="shared" si="296"/>
        <v>0</v>
      </c>
      <c r="Z980" s="422">
        <f t="shared" si="296"/>
        <v>0</v>
      </c>
      <c r="AA980" s="422">
        <f t="shared" si="296"/>
        <v>0</v>
      </c>
      <c r="AB980" s="422">
        <f t="shared" si="296"/>
        <v>0</v>
      </c>
      <c r="AC980" s="408">
        <f t="shared" ref="AC980:AC981" si="297">M980-SUM(N980:AB980)</f>
        <v>0</v>
      </c>
      <c r="AD980" s="1766"/>
      <c r="AE980" s="1063"/>
      <c r="AF980" s="831"/>
      <c r="AG980" s="536"/>
      <c r="AH980" s="529"/>
      <c r="AI980" s="529"/>
      <c r="AJ980" s="529"/>
      <c r="AK980" s="529"/>
      <c r="AL980" s="529"/>
      <c r="AM980" s="529"/>
      <c r="AN980" s="529"/>
      <c r="AO980" s="529"/>
      <c r="AP980" s="529"/>
      <c r="AQ980" s="529"/>
      <c r="AR980" s="529"/>
      <c r="AS980" s="529"/>
      <c r="AT980" s="529"/>
      <c r="AU980" s="529"/>
      <c r="AV980" s="529"/>
      <c r="AW980" s="529"/>
      <c r="AX980" s="529"/>
      <c r="AY980" s="529"/>
      <c r="AZ980" s="529"/>
      <c r="BA980" s="529"/>
      <c r="BB980" s="529"/>
      <c r="BC980" s="529"/>
      <c r="BD980" s="529"/>
      <c r="BE980" s="529"/>
      <c r="BF980" s="529"/>
      <c r="BG980" s="529"/>
      <c r="BH980" s="529"/>
      <c r="BI980" s="529"/>
      <c r="BJ980" s="529"/>
      <c r="BK980" s="529"/>
      <c r="BL980" s="529"/>
      <c r="BM980" s="529"/>
      <c r="BN980" s="529"/>
      <c r="BO980" s="529"/>
      <c r="BP980" s="529"/>
      <c r="BQ980" s="529"/>
      <c r="BR980" s="529"/>
      <c r="BS980" s="529"/>
      <c r="BT980" s="529"/>
      <c r="BU980" s="529"/>
      <c r="BV980" s="529"/>
      <c r="BW980" s="529"/>
      <c r="BX980" s="529"/>
      <c r="BY980" s="529"/>
      <c r="BZ980" s="529"/>
      <c r="CA980" s="529"/>
      <c r="CB980" s="529"/>
      <c r="CC980" s="529"/>
      <c r="CD980" s="529"/>
      <c r="CE980" s="529"/>
      <c r="CF980" s="529"/>
      <c r="CG980" s="529"/>
      <c r="CH980" s="529"/>
      <c r="CI980" s="529"/>
      <c r="CJ980" s="529"/>
      <c r="CK980" s="529"/>
      <c r="CL980" s="529"/>
      <c r="CM980" s="529"/>
      <c r="CN980" s="529"/>
      <c r="CO980" s="529"/>
      <c r="CP980" s="529"/>
      <c r="CQ980" s="529"/>
    </row>
    <row r="981" spans="1:95" s="70" customFormat="1" outlineLevel="1" x14ac:dyDescent="0.2">
      <c r="A981" s="11">
        <v>301</v>
      </c>
      <c r="B981" s="300"/>
      <c r="C981" s="295"/>
      <c r="D981" s="295"/>
      <c r="E981" s="295"/>
      <c r="F981" s="859" t="s">
        <v>555</v>
      </c>
      <c r="G981" s="860"/>
      <c r="H981" s="860"/>
      <c r="I981" s="860"/>
      <c r="J981" s="860"/>
      <c r="K981" s="860"/>
      <c r="L981" s="861"/>
      <c r="M981" s="408">
        <f t="shared" si="296"/>
        <v>0</v>
      </c>
      <c r="N981" s="419">
        <f t="shared" si="296"/>
        <v>0</v>
      </c>
      <c r="O981" s="422">
        <f t="shared" si="296"/>
        <v>0</v>
      </c>
      <c r="P981" s="422">
        <f t="shared" si="296"/>
        <v>0</v>
      </c>
      <c r="Q981" s="423">
        <f t="shared" si="296"/>
        <v>0</v>
      </c>
      <c r="R981" s="419">
        <f t="shared" si="296"/>
        <v>0</v>
      </c>
      <c r="S981" s="422">
        <f t="shared" si="296"/>
        <v>0</v>
      </c>
      <c r="T981" s="422">
        <f t="shared" si="296"/>
        <v>0</v>
      </c>
      <c r="U981" s="422">
        <f t="shared" si="296"/>
        <v>0</v>
      </c>
      <c r="V981" s="422">
        <f t="shared" si="296"/>
        <v>0</v>
      </c>
      <c r="W981" s="422">
        <f t="shared" si="296"/>
        <v>0</v>
      </c>
      <c r="X981" s="422">
        <f t="shared" si="296"/>
        <v>0</v>
      </c>
      <c r="Y981" s="422">
        <f t="shared" si="296"/>
        <v>0</v>
      </c>
      <c r="Z981" s="422">
        <f t="shared" si="296"/>
        <v>0</v>
      </c>
      <c r="AA981" s="422">
        <f t="shared" si="296"/>
        <v>0</v>
      </c>
      <c r="AB981" s="422">
        <f t="shared" si="296"/>
        <v>0</v>
      </c>
      <c r="AC981" s="408">
        <f t="shared" si="297"/>
        <v>0</v>
      </c>
      <c r="AD981" s="1767"/>
      <c r="AE981" s="834"/>
      <c r="AF981" s="834"/>
      <c r="AG981" s="536"/>
      <c r="AH981" s="529"/>
      <c r="AI981" s="529"/>
      <c r="AJ981" s="529"/>
      <c r="AK981" s="529"/>
      <c r="AL981" s="529"/>
      <c r="AM981" s="529"/>
      <c r="AN981" s="529"/>
      <c r="AO981" s="529"/>
      <c r="AP981" s="529"/>
      <c r="AQ981" s="529"/>
      <c r="AR981" s="529"/>
      <c r="AS981" s="529"/>
      <c r="AT981" s="529"/>
      <c r="AU981" s="529"/>
      <c r="AV981" s="529"/>
      <c r="AW981" s="529"/>
      <c r="AX981" s="529"/>
      <c r="AY981" s="529"/>
      <c r="AZ981" s="529"/>
      <c r="BA981" s="529"/>
      <c r="BB981" s="529"/>
      <c r="BC981" s="529"/>
      <c r="BD981" s="529"/>
      <c r="BE981" s="529"/>
      <c r="BF981" s="529"/>
      <c r="BG981" s="529"/>
      <c r="BH981" s="529"/>
      <c r="BI981" s="529"/>
      <c r="BJ981" s="529"/>
      <c r="BK981" s="529"/>
      <c r="BL981" s="529"/>
      <c r="BM981" s="529"/>
      <c r="BN981" s="529"/>
      <c r="BO981" s="529"/>
      <c r="BP981" s="529"/>
      <c r="BQ981" s="529"/>
      <c r="BR981" s="529"/>
      <c r="BS981" s="529"/>
      <c r="BT981" s="529"/>
      <c r="BU981" s="529"/>
      <c r="BV981" s="529"/>
      <c r="BW981" s="529"/>
      <c r="BX981" s="529"/>
      <c r="BY981" s="529"/>
      <c r="BZ981" s="529"/>
      <c r="CA981" s="529"/>
      <c r="CB981" s="529"/>
      <c r="CC981" s="529"/>
      <c r="CD981" s="529"/>
      <c r="CE981" s="529"/>
      <c r="CF981" s="529"/>
      <c r="CG981" s="529"/>
      <c r="CH981" s="529"/>
      <c r="CI981" s="529"/>
      <c r="CJ981" s="529"/>
      <c r="CK981" s="529"/>
      <c r="CL981" s="529"/>
      <c r="CM981" s="529"/>
      <c r="CN981" s="529"/>
      <c r="CO981" s="529"/>
      <c r="CP981" s="529"/>
      <c r="CQ981" s="529"/>
    </row>
    <row r="982" spans="1:95" s="70" customFormat="1" outlineLevel="1" x14ac:dyDescent="0.2">
      <c r="A982" s="11">
        <v>302</v>
      </c>
      <c r="B982" s="300"/>
      <c r="C982" s="295"/>
      <c r="D982" s="844" t="s">
        <v>24</v>
      </c>
      <c r="E982" s="845"/>
      <c r="F982" s="845"/>
      <c r="G982" s="845"/>
      <c r="H982" s="845"/>
      <c r="I982" s="845"/>
      <c r="J982" s="845"/>
      <c r="K982" s="845"/>
      <c r="L982" s="846"/>
      <c r="M982" s="407">
        <f>SUBTOTAL(9,M983:M985)</f>
        <v>0</v>
      </c>
      <c r="N982" s="410">
        <f t="shared" ref="N982:AC982" si="298">SUBTOTAL(9,N983:N985)</f>
        <v>0</v>
      </c>
      <c r="O982" s="414">
        <f t="shared" si="298"/>
        <v>0</v>
      </c>
      <c r="P982" s="413">
        <f t="shared" si="298"/>
        <v>0</v>
      </c>
      <c r="Q982" s="415">
        <f t="shared" si="298"/>
        <v>0</v>
      </c>
      <c r="R982" s="410">
        <f t="shared" si="298"/>
        <v>0</v>
      </c>
      <c r="S982" s="413">
        <f t="shared" si="298"/>
        <v>0</v>
      </c>
      <c r="T982" s="414">
        <f t="shared" si="298"/>
        <v>0</v>
      </c>
      <c r="U982" s="413">
        <f t="shared" si="298"/>
        <v>0</v>
      </c>
      <c r="V982" s="414">
        <f t="shared" si="298"/>
        <v>0</v>
      </c>
      <c r="W982" s="413">
        <f t="shared" si="298"/>
        <v>0</v>
      </c>
      <c r="X982" s="414">
        <f t="shared" si="298"/>
        <v>0</v>
      </c>
      <c r="Y982" s="413">
        <f t="shared" si="298"/>
        <v>0</v>
      </c>
      <c r="Z982" s="414">
        <f t="shared" si="298"/>
        <v>0</v>
      </c>
      <c r="AA982" s="413">
        <f t="shared" si="298"/>
        <v>0</v>
      </c>
      <c r="AB982" s="424">
        <f t="shared" si="298"/>
        <v>0</v>
      </c>
      <c r="AC982" s="407">
        <f t="shared" si="298"/>
        <v>0</v>
      </c>
      <c r="AD982" s="1565"/>
      <c r="AE982" s="1566"/>
      <c r="AF982" s="1566"/>
      <c r="AG982" s="536"/>
      <c r="AH982" s="529"/>
      <c r="AI982" s="529"/>
      <c r="AJ982" s="529"/>
      <c r="AK982" s="529"/>
      <c r="AL982" s="529"/>
      <c r="AM982" s="529"/>
      <c r="AN982" s="529"/>
      <c r="AO982" s="529"/>
      <c r="AP982" s="529"/>
      <c r="AQ982" s="529"/>
      <c r="AR982" s="529"/>
      <c r="AS982" s="529"/>
      <c r="AT982" s="529"/>
      <c r="AU982" s="529"/>
      <c r="AV982" s="529"/>
      <c r="AW982" s="529"/>
      <c r="AX982" s="529"/>
      <c r="AY982" s="529"/>
      <c r="AZ982" s="529"/>
      <c r="BA982" s="529"/>
      <c r="BB982" s="529"/>
      <c r="BC982" s="529"/>
      <c r="BD982" s="529"/>
      <c r="BE982" s="529"/>
      <c r="BF982" s="529"/>
      <c r="BG982" s="529"/>
      <c r="BH982" s="529"/>
      <c r="BI982" s="529"/>
      <c r="BJ982" s="529"/>
      <c r="BK982" s="529"/>
      <c r="BL982" s="529"/>
      <c r="BM982" s="529"/>
      <c r="BN982" s="529"/>
      <c r="BO982" s="529"/>
      <c r="BP982" s="529"/>
      <c r="BQ982" s="529"/>
      <c r="BR982" s="529"/>
      <c r="BS982" s="529"/>
      <c r="BT982" s="529"/>
      <c r="BU982" s="529"/>
      <c r="BV982" s="529"/>
      <c r="BW982" s="529"/>
      <c r="BX982" s="529"/>
      <c r="BY982" s="529"/>
      <c r="BZ982" s="529"/>
      <c r="CA982" s="529"/>
      <c r="CB982" s="529"/>
      <c r="CC982" s="529"/>
      <c r="CD982" s="529"/>
      <c r="CE982" s="529"/>
      <c r="CF982" s="529"/>
      <c r="CG982" s="529"/>
      <c r="CH982" s="529"/>
      <c r="CI982" s="529"/>
      <c r="CJ982" s="529"/>
      <c r="CK982" s="529"/>
      <c r="CL982" s="529"/>
      <c r="CM982" s="529"/>
      <c r="CN982" s="529"/>
      <c r="CO982" s="529"/>
      <c r="CP982" s="529"/>
      <c r="CQ982" s="529"/>
    </row>
    <row r="983" spans="1:95" s="70" customFormat="1" outlineLevel="1" x14ac:dyDescent="0.2">
      <c r="A983" s="11">
        <v>303</v>
      </c>
      <c r="B983" s="300"/>
      <c r="C983" s="295"/>
      <c r="D983" s="295"/>
      <c r="E983" s="295"/>
      <c r="F983" s="856" t="s">
        <v>156</v>
      </c>
      <c r="G983" s="857"/>
      <c r="H983" s="857"/>
      <c r="I983" s="857"/>
      <c r="J983" s="857"/>
      <c r="K983" s="857"/>
      <c r="L983" s="858"/>
      <c r="M983" s="408">
        <f t="shared" ref="M983:AB985" si="299">M207</f>
        <v>0</v>
      </c>
      <c r="N983" s="419">
        <f t="shared" si="299"/>
        <v>0</v>
      </c>
      <c r="O983" s="422">
        <f t="shared" si="299"/>
        <v>0</v>
      </c>
      <c r="P983" s="422">
        <f t="shared" si="299"/>
        <v>0</v>
      </c>
      <c r="Q983" s="423">
        <f t="shared" si="299"/>
        <v>0</v>
      </c>
      <c r="R983" s="419">
        <f t="shared" si="299"/>
        <v>0</v>
      </c>
      <c r="S983" s="422">
        <f t="shared" si="299"/>
        <v>0</v>
      </c>
      <c r="T983" s="422">
        <f t="shared" si="299"/>
        <v>0</v>
      </c>
      <c r="U983" s="422">
        <f t="shared" si="299"/>
        <v>0</v>
      </c>
      <c r="V983" s="422">
        <f t="shared" si="299"/>
        <v>0</v>
      </c>
      <c r="W983" s="422">
        <f t="shared" si="299"/>
        <v>0</v>
      </c>
      <c r="X983" s="422">
        <f t="shared" si="299"/>
        <v>0</v>
      </c>
      <c r="Y983" s="422">
        <f t="shared" si="299"/>
        <v>0</v>
      </c>
      <c r="Z983" s="422">
        <f t="shared" si="299"/>
        <v>0</v>
      </c>
      <c r="AA983" s="422">
        <f t="shared" si="299"/>
        <v>0</v>
      </c>
      <c r="AB983" s="422">
        <f t="shared" si="299"/>
        <v>0</v>
      </c>
      <c r="AC983" s="408">
        <f t="shared" ref="AC983:AC985" si="300">M983-SUM(N983:AB983)</f>
        <v>0</v>
      </c>
      <c r="AD983" s="1808"/>
      <c r="AE983" s="828"/>
      <c r="AF983" s="828"/>
      <c r="AG983" s="536"/>
      <c r="AH983" s="529"/>
      <c r="AI983" s="529"/>
      <c r="AJ983" s="529"/>
      <c r="AK983" s="529"/>
      <c r="AL983" s="529"/>
      <c r="AM983" s="529"/>
      <c r="AN983" s="529"/>
      <c r="AO983" s="529"/>
      <c r="AP983" s="529"/>
      <c r="AQ983" s="529"/>
      <c r="AR983" s="529"/>
      <c r="AS983" s="529"/>
      <c r="AT983" s="529"/>
      <c r="AU983" s="529"/>
      <c r="AV983" s="529"/>
      <c r="AW983" s="529"/>
      <c r="AX983" s="529"/>
      <c r="AY983" s="529"/>
      <c r="AZ983" s="529"/>
      <c r="BA983" s="529"/>
      <c r="BB983" s="529"/>
      <c r="BC983" s="529"/>
      <c r="BD983" s="529"/>
      <c r="BE983" s="529"/>
      <c r="BF983" s="529"/>
      <c r="BG983" s="529"/>
      <c r="BH983" s="529"/>
      <c r="BI983" s="529"/>
      <c r="BJ983" s="529"/>
      <c r="BK983" s="529"/>
      <c r="BL983" s="529"/>
      <c r="BM983" s="529"/>
      <c r="BN983" s="529"/>
      <c r="BO983" s="529"/>
      <c r="BP983" s="529"/>
      <c r="BQ983" s="529"/>
      <c r="BR983" s="529"/>
      <c r="BS983" s="529"/>
      <c r="BT983" s="529"/>
      <c r="BU983" s="529"/>
      <c r="BV983" s="529"/>
      <c r="BW983" s="529"/>
      <c r="BX983" s="529"/>
      <c r="BY983" s="529"/>
      <c r="BZ983" s="529"/>
      <c r="CA983" s="529"/>
      <c r="CB983" s="529"/>
      <c r="CC983" s="529"/>
      <c r="CD983" s="529"/>
      <c r="CE983" s="529"/>
      <c r="CF983" s="529"/>
      <c r="CG983" s="529"/>
      <c r="CH983" s="529"/>
      <c r="CI983" s="529"/>
      <c r="CJ983" s="529"/>
      <c r="CK983" s="529"/>
      <c r="CL983" s="529"/>
      <c r="CM983" s="529"/>
      <c r="CN983" s="529"/>
      <c r="CO983" s="529"/>
      <c r="CP983" s="529"/>
      <c r="CQ983" s="529"/>
    </row>
    <row r="984" spans="1:95" s="70" customFormat="1" outlineLevel="1" x14ac:dyDescent="0.2">
      <c r="A984" s="11">
        <v>304</v>
      </c>
      <c r="B984" s="300"/>
      <c r="C984" s="295"/>
      <c r="D984" s="295"/>
      <c r="E984" s="295"/>
      <c r="F984" s="915" t="s">
        <v>157</v>
      </c>
      <c r="G984" s="916"/>
      <c r="H984" s="916"/>
      <c r="I984" s="916"/>
      <c r="J984" s="916"/>
      <c r="K984" s="916"/>
      <c r="L984" s="917"/>
      <c r="M984" s="408">
        <f t="shared" si="299"/>
        <v>0</v>
      </c>
      <c r="N984" s="419">
        <f t="shared" si="299"/>
        <v>0</v>
      </c>
      <c r="O984" s="422">
        <f t="shared" si="299"/>
        <v>0</v>
      </c>
      <c r="P984" s="422">
        <f t="shared" si="299"/>
        <v>0</v>
      </c>
      <c r="Q984" s="423">
        <f t="shared" si="299"/>
        <v>0</v>
      </c>
      <c r="R984" s="419">
        <f t="shared" si="299"/>
        <v>0</v>
      </c>
      <c r="S984" s="422">
        <f t="shared" si="299"/>
        <v>0</v>
      </c>
      <c r="T984" s="422">
        <f t="shared" si="299"/>
        <v>0</v>
      </c>
      <c r="U984" s="422">
        <f t="shared" si="299"/>
        <v>0</v>
      </c>
      <c r="V984" s="422">
        <f t="shared" si="299"/>
        <v>0</v>
      </c>
      <c r="W984" s="422">
        <f t="shared" si="299"/>
        <v>0</v>
      </c>
      <c r="X984" s="422">
        <f t="shared" si="299"/>
        <v>0</v>
      </c>
      <c r="Y984" s="422">
        <f t="shared" si="299"/>
        <v>0</v>
      </c>
      <c r="Z984" s="422">
        <f t="shared" si="299"/>
        <v>0</v>
      </c>
      <c r="AA984" s="422">
        <f t="shared" si="299"/>
        <v>0</v>
      </c>
      <c r="AB984" s="422">
        <f t="shared" si="299"/>
        <v>0</v>
      </c>
      <c r="AC984" s="408">
        <f t="shared" si="300"/>
        <v>0</v>
      </c>
      <c r="AD984" s="1766"/>
      <c r="AE984" s="1063"/>
      <c r="AF984" s="831"/>
      <c r="AG984" s="536"/>
      <c r="AH984" s="529"/>
      <c r="AI984" s="529"/>
      <c r="AJ984" s="529"/>
      <c r="AK984" s="529"/>
      <c r="AL984" s="529"/>
      <c r="AM984" s="529"/>
      <c r="AN984" s="529"/>
      <c r="AO984" s="529"/>
      <c r="AP984" s="529"/>
      <c r="AQ984" s="529"/>
      <c r="AR984" s="529"/>
      <c r="AS984" s="529"/>
      <c r="AT984" s="529"/>
      <c r="AU984" s="529"/>
      <c r="AV984" s="529"/>
      <c r="AW984" s="529"/>
      <c r="AX984" s="529"/>
      <c r="AY984" s="529"/>
      <c r="AZ984" s="529"/>
      <c r="BA984" s="529"/>
      <c r="BB984" s="529"/>
      <c r="BC984" s="529"/>
      <c r="BD984" s="529"/>
      <c r="BE984" s="529"/>
      <c r="BF984" s="529"/>
      <c r="BG984" s="529"/>
      <c r="BH984" s="529"/>
      <c r="BI984" s="529"/>
      <c r="BJ984" s="529"/>
      <c r="BK984" s="529"/>
      <c r="BL984" s="529"/>
      <c r="BM984" s="529"/>
      <c r="BN984" s="529"/>
      <c r="BO984" s="529"/>
      <c r="BP984" s="529"/>
      <c r="BQ984" s="529"/>
      <c r="BR984" s="529"/>
      <c r="BS984" s="529"/>
      <c r="BT984" s="529"/>
      <c r="BU984" s="529"/>
      <c r="BV984" s="529"/>
      <c r="BW984" s="529"/>
      <c r="BX984" s="529"/>
      <c r="BY984" s="529"/>
      <c r="BZ984" s="529"/>
      <c r="CA984" s="529"/>
      <c r="CB984" s="529"/>
      <c r="CC984" s="529"/>
      <c r="CD984" s="529"/>
      <c r="CE984" s="529"/>
      <c r="CF984" s="529"/>
      <c r="CG984" s="529"/>
      <c r="CH984" s="529"/>
      <c r="CI984" s="529"/>
      <c r="CJ984" s="529"/>
      <c r="CK984" s="529"/>
      <c r="CL984" s="529"/>
      <c r="CM984" s="529"/>
      <c r="CN984" s="529"/>
      <c r="CO984" s="529"/>
      <c r="CP984" s="529"/>
      <c r="CQ984" s="529"/>
    </row>
    <row r="985" spans="1:95" s="70" customFormat="1" outlineLevel="1" x14ac:dyDescent="0.2">
      <c r="A985" s="11">
        <v>305</v>
      </c>
      <c r="B985" s="300"/>
      <c r="C985" s="295"/>
      <c r="D985" s="295"/>
      <c r="E985" s="295"/>
      <c r="F985" s="859" t="s">
        <v>25</v>
      </c>
      <c r="G985" s="860"/>
      <c r="H985" s="860"/>
      <c r="I985" s="860"/>
      <c r="J985" s="860"/>
      <c r="K985" s="860"/>
      <c r="L985" s="861"/>
      <c r="M985" s="408">
        <f t="shared" si="299"/>
        <v>0</v>
      </c>
      <c r="N985" s="419">
        <f t="shared" si="299"/>
        <v>0</v>
      </c>
      <c r="O985" s="422">
        <f t="shared" si="299"/>
        <v>0</v>
      </c>
      <c r="P985" s="422">
        <f t="shared" si="299"/>
        <v>0</v>
      </c>
      <c r="Q985" s="423">
        <f t="shared" si="299"/>
        <v>0</v>
      </c>
      <c r="R985" s="419">
        <f t="shared" si="299"/>
        <v>0</v>
      </c>
      <c r="S985" s="422">
        <f t="shared" si="299"/>
        <v>0</v>
      </c>
      <c r="T985" s="422">
        <f t="shared" si="299"/>
        <v>0</v>
      </c>
      <c r="U985" s="422">
        <f t="shared" si="299"/>
        <v>0</v>
      </c>
      <c r="V985" s="422">
        <f t="shared" si="299"/>
        <v>0</v>
      </c>
      <c r="W985" s="422">
        <f t="shared" si="299"/>
        <v>0</v>
      </c>
      <c r="X985" s="422">
        <f t="shared" si="299"/>
        <v>0</v>
      </c>
      <c r="Y985" s="422">
        <f t="shared" si="299"/>
        <v>0</v>
      </c>
      <c r="Z985" s="422">
        <f t="shared" si="299"/>
        <v>0</v>
      </c>
      <c r="AA985" s="422">
        <f t="shared" si="299"/>
        <v>0</v>
      </c>
      <c r="AB985" s="422">
        <f t="shared" si="299"/>
        <v>0</v>
      </c>
      <c r="AC985" s="408">
        <f t="shared" si="300"/>
        <v>0</v>
      </c>
      <c r="AD985" s="1767"/>
      <c r="AE985" s="834"/>
      <c r="AF985" s="834"/>
      <c r="AG985" s="536"/>
      <c r="AH985" s="529"/>
      <c r="AI985" s="529"/>
      <c r="AJ985" s="529"/>
      <c r="AK985" s="529"/>
      <c r="AL985" s="529"/>
      <c r="AM985" s="529"/>
      <c r="AN985" s="529"/>
      <c r="AO985" s="529"/>
      <c r="AP985" s="529"/>
      <c r="AQ985" s="529"/>
      <c r="AR985" s="529"/>
      <c r="AS985" s="529"/>
      <c r="AT985" s="529"/>
      <c r="AU985" s="529"/>
      <c r="AV985" s="529"/>
      <c r="AW985" s="529"/>
      <c r="AX985" s="529"/>
      <c r="AY985" s="529"/>
      <c r="AZ985" s="529"/>
      <c r="BA985" s="529"/>
      <c r="BB985" s="529"/>
      <c r="BC985" s="529"/>
      <c r="BD985" s="529"/>
      <c r="BE985" s="529"/>
      <c r="BF985" s="529"/>
      <c r="BG985" s="529"/>
      <c r="BH985" s="529"/>
      <c r="BI985" s="529"/>
      <c r="BJ985" s="529"/>
      <c r="BK985" s="529"/>
      <c r="BL985" s="529"/>
      <c r="BM985" s="529"/>
      <c r="BN985" s="529"/>
      <c r="BO985" s="529"/>
      <c r="BP985" s="529"/>
      <c r="BQ985" s="529"/>
      <c r="BR985" s="529"/>
      <c r="BS985" s="529"/>
      <c r="BT985" s="529"/>
      <c r="BU985" s="529"/>
      <c r="BV985" s="529"/>
      <c r="BW985" s="529"/>
      <c r="BX985" s="529"/>
      <c r="BY985" s="529"/>
      <c r="BZ985" s="529"/>
      <c r="CA985" s="529"/>
      <c r="CB985" s="529"/>
      <c r="CC985" s="529"/>
      <c r="CD985" s="529"/>
      <c r="CE985" s="529"/>
      <c r="CF985" s="529"/>
      <c r="CG985" s="529"/>
      <c r="CH985" s="529"/>
      <c r="CI985" s="529"/>
      <c r="CJ985" s="529"/>
      <c r="CK985" s="529"/>
      <c r="CL985" s="529"/>
      <c r="CM985" s="529"/>
      <c r="CN985" s="529"/>
      <c r="CO985" s="529"/>
      <c r="CP985" s="529"/>
      <c r="CQ985" s="529"/>
    </row>
    <row r="986" spans="1:95" s="70" customFormat="1" outlineLevel="1" x14ac:dyDescent="0.2">
      <c r="A986" s="11">
        <v>306</v>
      </c>
      <c r="B986" s="300"/>
      <c r="C986" s="295"/>
      <c r="D986" s="844" t="s">
        <v>467</v>
      </c>
      <c r="E986" s="845"/>
      <c r="F986" s="845"/>
      <c r="G986" s="845"/>
      <c r="H986" s="845"/>
      <c r="I986" s="845"/>
      <c r="J986" s="845"/>
      <c r="K986" s="845"/>
      <c r="L986" s="846"/>
      <c r="M986" s="407">
        <f>SUBTOTAL(9,M987:M989)</f>
        <v>0</v>
      </c>
      <c r="N986" s="410">
        <f t="shared" ref="N986:AB986" si="301">SUBTOTAL(9,N987:N989)</f>
        <v>0</v>
      </c>
      <c r="O986" s="414">
        <f t="shared" si="301"/>
        <v>0</v>
      </c>
      <c r="P986" s="413">
        <f t="shared" si="301"/>
        <v>0</v>
      </c>
      <c r="Q986" s="415">
        <f t="shared" si="301"/>
        <v>0</v>
      </c>
      <c r="R986" s="410">
        <f t="shared" si="301"/>
        <v>0</v>
      </c>
      <c r="S986" s="413">
        <f t="shared" si="301"/>
        <v>0</v>
      </c>
      <c r="T986" s="414">
        <f t="shared" si="301"/>
        <v>0</v>
      </c>
      <c r="U986" s="413">
        <f t="shared" si="301"/>
        <v>0</v>
      </c>
      <c r="V986" s="414">
        <f t="shared" si="301"/>
        <v>0</v>
      </c>
      <c r="W986" s="413">
        <f t="shared" si="301"/>
        <v>0</v>
      </c>
      <c r="X986" s="414">
        <f t="shared" si="301"/>
        <v>0</v>
      </c>
      <c r="Y986" s="413">
        <f t="shared" si="301"/>
        <v>0</v>
      </c>
      <c r="Z986" s="414">
        <f t="shared" si="301"/>
        <v>0</v>
      </c>
      <c r="AA986" s="413">
        <f t="shared" si="301"/>
        <v>0</v>
      </c>
      <c r="AB986" s="424">
        <f t="shared" si="301"/>
        <v>0</v>
      </c>
      <c r="AC986" s="407">
        <f t="shared" ref="AC986" si="302">SUBTOTAL(9,AC987:AC988)</f>
        <v>0</v>
      </c>
      <c r="AD986" s="1565"/>
      <c r="AE986" s="1566"/>
      <c r="AF986" s="1566"/>
      <c r="AG986" s="536"/>
      <c r="AH986" s="529"/>
      <c r="AI986" s="529"/>
      <c r="AJ986" s="529"/>
      <c r="AK986" s="529"/>
      <c r="AL986" s="529"/>
      <c r="AM986" s="529"/>
      <c r="AN986" s="529"/>
      <c r="AO986" s="529"/>
      <c r="AP986" s="529"/>
      <c r="AQ986" s="529"/>
      <c r="AR986" s="529"/>
      <c r="AS986" s="529"/>
      <c r="AT986" s="529"/>
      <c r="AU986" s="529"/>
      <c r="AV986" s="529"/>
      <c r="AW986" s="529"/>
      <c r="AX986" s="529"/>
      <c r="AY986" s="529"/>
      <c r="AZ986" s="529"/>
      <c r="BA986" s="529"/>
      <c r="BB986" s="529"/>
      <c r="BC986" s="529"/>
      <c r="BD986" s="529"/>
      <c r="BE986" s="529"/>
      <c r="BF986" s="529"/>
      <c r="BG986" s="529"/>
      <c r="BH986" s="529"/>
      <c r="BI986" s="529"/>
      <c r="BJ986" s="529"/>
      <c r="BK986" s="529"/>
      <c r="BL986" s="529"/>
      <c r="BM986" s="529"/>
      <c r="BN986" s="529"/>
      <c r="BO986" s="529"/>
      <c r="BP986" s="529"/>
      <c r="BQ986" s="529"/>
      <c r="BR986" s="529"/>
      <c r="BS986" s="529"/>
      <c r="BT986" s="529"/>
      <c r="BU986" s="529"/>
      <c r="BV986" s="529"/>
      <c r="BW986" s="529"/>
      <c r="BX986" s="529"/>
      <c r="BY986" s="529"/>
      <c r="BZ986" s="529"/>
      <c r="CA986" s="529"/>
      <c r="CB986" s="529"/>
      <c r="CC986" s="529"/>
      <c r="CD986" s="529"/>
      <c r="CE986" s="529"/>
      <c r="CF986" s="529"/>
      <c r="CG986" s="529"/>
      <c r="CH986" s="529"/>
      <c r="CI986" s="529"/>
      <c r="CJ986" s="529"/>
      <c r="CK986" s="529"/>
      <c r="CL986" s="529"/>
      <c r="CM986" s="529"/>
      <c r="CN986" s="529"/>
      <c r="CO986" s="529"/>
      <c r="CP986" s="529"/>
      <c r="CQ986" s="529"/>
    </row>
    <row r="987" spans="1:95" s="70" customFormat="1" outlineLevel="1" x14ac:dyDescent="0.2">
      <c r="A987" s="11">
        <v>307</v>
      </c>
      <c r="B987" s="300"/>
      <c r="C987" s="273"/>
      <c r="D987" s="273"/>
      <c r="E987" s="273"/>
      <c r="F987" s="856" t="s">
        <v>466</v>
      </c>
      <c r="G987" s="857"/>
      <c r="H987" s="857"/>
      <c r="I987" s="857"/>
      <c r="J987" s="857"/>
      <c r="K987" s="857"/>
      <c r="L987" s="858"/>
      <c r="M987" s="408">
        <f t="shared" ref="M987:AB988" si="303">M211</f>
        <v>0</v>
      </c>
      <c r="N987" s="419">
        <f t="shared" si="303"/>
        <v>0</v>
      </c>
      <c r="O987" s="422">
        <f t="shared" si="303"/>
        <v>0</v>
      </c>
      <c r="P987" s="422">
        <f t="shared" si="303"/>
        <v>0</v>
      </c>
      <c r="Q987" s="423">
        <f t="shared" si="303"/>
        <v>0</v>
      </c>
      <c r="R987" s="419">
        <f t="shared" si="303"/>
        <v>0</v>
      </c>
      <c r="S987" s="422">
        <f t="shared" si="303"/>
        <v>0</v>
      </c>
      <c r="T987" s="422">
        <f t="shared" si="303"/>
        <v>0</v>
      </c>
      <c r="U987" s="422">
        <f t="shared" si="303"/>
        <v>0</v>
      </c>
      <c r="V987" s="422">
        <f t="shared" si="303"/>
        <v>0</v>
      </c>
      <c r="W987" s="422">
        <f t="shared" si="303"/>
        <v>0</v>
      </c>
      <c r="X987" s="422">
        <f t="shared" si="303"/>
        <v>0</v>
      </c>
      <c r="Y987" s="422">
        <f t="shared" si="303"/>
        <v>0</v>
      </c>
      <c r="Z987" s="422">
        <f t="shared" si="303"/>
        <v>0</v>
      </c>
      <c r="AA987" s="422">
        <f t="shared" si="303"/>
        <v>0</v>
      </c>
      <c r="AB987" s="422">
        <f t="shared" si="303"/>
        <v>0</v>
      </c>
      <c r="AC987" s="408">
        <f t="shared" ref="AC987:AC988" si="304">M987-SUM(N987:AB987)</f>
        <v>0</v>
      </c>
      <c r="AD987" s="1808"/>
      <c r="AE987" s="828"/>
      <c r="AF987" s="828"/>
      <c r="AG987" s="536"/>
      <c r="AH987" s="529"/>
      <c r="AI987" s="529"/>
      <c r="AJ987" s="529"/>
      <c r="AK987" s="529"/>
      <c r="AL987" s="529"/>
      <c r="AM987" s="529"/>
      <c r="AN987" s="529"/>
      <c r="AO987" s="529"/>
      <c r="AP987" s="529"/>
      <c r="AQ987" s="529"/>
      <c r="AR987" s="529"/>
      <c r="AS987" s="529"/>
      <c r="AT987" s="529"/>
      <c r="AU987" s="529"/>
      <c r="AV987" s="529"/>
      <c r="AW987" s="529"/>
      <c r="AX987" s="529"/>
      <c r="AY987" s="529"/>
      <c r="AZ987" s="529"/>
      <c r="BA987" s="529"/>
      <c r="BB987" s="529"/>
      <c r="BC987" s="529"/>
      <c r="BD987" s="529"/>
      <c r="BE987" s="529"/>
      <c r="BF987" s="529"/>
      <c r="BG987" s="529"/>
      <c r="BH987" s="529"/>
      <c r="BI987" s="529"/>
      <c r="BJ987" s="529"/>
      <c r="BK987" s="529"/>
      <c r="BL987" s="529"/>
      <c r="BM987" s="529"/>
      <c r="BN987" s="529"/>
      <c r="BO987" s="529"/>
      <c r="BP987" s="529"/>
      <c r="BQ987" s="529"/>
      <c r="BR987" s="529"/>
      <c r="BS987" s="529"/>
      <c r="BT987" s="529"/>
      <c r="BU987" s="529"/>
      <c r="BV987" s="529"/>
      <c r="BW987" s="529"/>
      <c r="BX987" s="529"/>
      <c r="BY987" s="529"/>
      <c r="BZ987" s="529"/>
      <c r="CA987" s="529"/>
      <c r="CB987" s="529"/>
      <c r="CC987" s="529"/>
      <c r="CD987" s="529"/>
      <c r="CE987" s="529"/>
      <c r="CF987" s="529"/>
      <c r="CG987" s="529"/>
      <c r="CH987" s="529"/>
      <c r="CI987" s="529"/>
      <c r="CJ987" s="529"/>
      <c r="CK987" s="529"/>
      <c r="CL987" s="529"/>
      <c r="CM987" s="529"/>
      <c r="CN987" s="529"/>
      <c r="CO987" s="529"/>
      <c r="CP987" s="529"/>
      <c r="CQ987" s="529"/>
    </row>
    <row r="988" spans="1:95" s="70" customFormat="1" outlineLevel="1" x14ac:dyDescent="0.2">
      <c r="A988" s="11">
        <v>308</v>
      </c>
      <c r="B988" s="300"/>
      <c r="C988" s="273"/>
      <c r="D988" s="273"/>
      <c r="E988" s="273"/>
      <c r="F988" s="859" t="s">
        <v>576</v>
      </c>
      <c r="G988" s="860"/>
      <c r="H988" s="860"/>
      <c r="I988" s="860"/>
      <c r="J988" s="860"/>
      <c r="K988" s="860"/>
      <c r="L988" s="861"/>
      <c r="M988" s="408">
        <f t="shared" si="303"/>
        <v>0</v>
      </c>
      <c r="N988" s="419">
        <f t="shared" si="303"/>
        <v>0</v>
      </c>
      <c r="O988" s="422">
        <f t="shared" si="303"/>
        <v>0</v>
      </c>
      <c r="P988" s="422">
        <f t="shared" si="303"/>
        <v>0</v>
      </c>
      <c r="Q988" s="423">
        <f t="shared" si="303"/>
        <v>0</v>
      </c>
      <c r="R988" s="419">
        <f t="shared" si="303"/>
        <v>0</v>
      </c>
      <c r="S988" s="422">
        <f t="shared" si="303"/>
        <v>0</v>
      </c>
      <c r="T988" s="422">
        <f t="shared" si="303"/>
        <v>0</v>
      </c>
      <c r="U988" s="422">
        <f t="shared" si="303"/>
        <v>0</v>
      </c>
      <c r="V988" s="422">
        <f t="shared" si="303"/>
        <v>0</v>
      </c>
      <c r="W988" s="422">
        <f t="shared" si="303"/>
        <v>0</v>
      </c>
      <c r="X988" s="422">
        <f t="shared" si="303"/>
        <v>0</v>
      </c>
      <c r="Y988" s="422">
        <f t="shared" si="303"/>
        <v>0</v>
      </c>
      <c r="Z988" s="422">
        <f t="shared" si="303"/>
        <v>0</v>
      </c>
      <c r="AA988" s="422">
        <f t="shared" si="303"/>
        <v>0</v>
      </c>
      <c r="AB988" s="422">
        <f t="shared" si="303"/>
        <v>0</v>
      </c>
      <c r="AC988" s="408">
        <f t="shared" si="304"/>
        <v>0</v>
      </c>
      <c r="AD988" s="1767"/>
      <c r="AE988" s="834"/>
      <c r="AF988" s="834"/>
      <c r="AG988" s="536"/>
      <c r="AH988" s="529"/>
      <c r="AI988" s="529"/>
      <c r="AJ988" s="529"/>
      <c r="AK988" s="529"/>
      <c r="AL988" s="529"/>
      <c r="AM988" s="529"/>
      <c r="AN988" s="529"/>
      <c r="AO988" s="529"/>
      <c r="AP988" s="529"/>
      <c r="AQ988" s="529"/>
      <c r="AR988" s="529"/>
      <c r="AS988" s="529"/>
      <c r="AT988" s="529"/>
      <c r="AU988" s="529"/>
      <c r="AV988" s="529"/>
      <c r="AW988" s="529"/>
      <c r="AX988" s="529"/>
      <c r="AY988" s="529"/>
      <c r="AZ988" s="529"/>
      <c r="BA988" s="529"/>
      <c r="BB988" s="529"/>
      <c r="BC988" s="529"/>
      <c r="BD988" s="529"/>
      <c r="BE988" s="529"/>
      <c r="BF988" s="529"/>
      <c r="BG988" s="529"/>
      <c r="BH988" s="529"/>
      <c r="BI988" s="529"/>
      <c r="BJ988" s="529"/>
      <c r="BK988" s="529"/>
      <c r="BL988" s="529"/>
      <c r="BM988" s="529"/>
      <c r="BN988" s="529"/>
      <c r="BO988" s="529"/>
      <c r="BP988" s="529"/>
      <c r="BQ988" s="529"/>
      <c r="BR988" s="529"/>
      <c r="BS988" s="529"/>
      <c r="BT988" s="529"/>
      <c r="BU988" s="529"/>
      <c r="BV988" s="529"/>
      <c r="BW988" s="529"/>
      <c r="BX988" s="529"/>
      <c r="BY988" s="529"/>
      <c r="BZ988" s="529"/>
      <c r="CA988" s="529"/>
      <c r="CB988" s="529"/>
      <c r="CC988" s="529"/>
      <c r="CD988" s="529"/>
      <c r="CE988" s="529"/>
      <c r="CF988" s="529"/>
      <c r="CG988" s="529"/>
      <c r="CH988" s="529"/>
      <c r="CI988" s="529"/>
      <c r="CJ988" s="529"/>
      <c r="CK988" s="529"/>
      <c r="CL988" s="529"/>
      <c r="CM988" s="529"/>
      <c r="CN988" s="529"/>
      <c r="CO988" s="529"/>
      <c r="CP988" s="529"/>
      <c r="CQ988" s="529"/>
    </row>
    <row r="989" spans="1:95" s="70" customFormat="1" outlineLevel="1" x14ac:dyDescent="0.2">
      <c r="A989" s="11">
        <v>231</v>
      </c>
      <c r="B989" s="300"/>
      <c r="C989" s="1025" t="s">
        <v>70</v>
      </c>
      <c r="D989" s="1026"/>
      <c r="E989" s="1026"/>
      <c r="F989" s="1026"/>
      <c r="G989" s="1026"/>
      <c r="H989" s="1026"/>
      <c r="I989" s="1026"/>
      <c r="J989" s="1026"/>
      <c r="K989" s="1026"/>
      <c r="L989" s="1026"/>
      <c r="M989" s="1026"/>
      <c r="N989" s="1026"/>
      <c r="O989" s="1026"/>
      <c r="P989" s="1026"/>
      <c r="Q989" s="1026"/>
      <c r="R989" s="1026"/>
      <c r="S989" s="1026"/>
      <c r="T989" s="1026"/>
      <c r="U989" s="1026"/>
      <c r="V989" s="1026"/>
      <c r="W989" s="1026"/>
      <c r="X989" s="1026"/>
      <c r="Y989" s="1026"/>
      <c r="Z989" s="1026"/>
      <c r="AA989" s="1026"/>
      <c r="AB989" s="1026"/>
      <c r="AC989" s="1026"/>
      <c r="AD989" s="1026"/>
      <c r="AE989" s="1026"/>
      <c r="AF989" s="1026"/>
      <c r="AG989" s="536"/>
      <c r="AH989" s="529"/>
      <c r="AI989" s="529"/>
      <c r="AJ989" s="529"/>
      <c r="AK989" s="529"/>
      <c r="AL989" s="529"/>
      <c r="AM989" s="529"/>
      <c r="AN989" s="529"/>
      <c r="AO989" s="529"/>
      <c r="AP989" s="529"/>
      <c r="AQ989" s="529"/>
      <c r="AR989" s="529"/>
      <c r="AS989" s="529"/>
      <c r="AT989" s="529"/>
      <c r="AU989" s="529"/>
      <c r="AV989" s="529"/>
      <c r="AW989" s="529"/>
      <c r="AX989" s="529"/>
      <c r="AY989" s="529"/>
      <c r="AZ989" s="529"/>
      <c r="BA989" s="529"/>
      <c r="BB989" s="529"/>
      <c r="BC989" s="529"/>
      <c r="BD989" s="529"/>
      <c r="BE989" s="529"/>
      <c r="BF989" s="529"/>
      <c r="BG989" s="529"/>
      <c r="BH989" s="529"/>
      <c r="BI989" s="529"/>
      <c r="BJ989" s="529"/>
      <c r="BK989" s="529"/>
      <c r="BL989" s="529"/>
      <c r="BM989" s="529"/>
      <c r="BN989" s="529"/>
      <c r="BO989" s="529"/>
      <c r="BP989" s="529"/>
      <c r="BQ989" s="529"/>
      <c r="BR989" s="529"/>
      <c r="BS989" s="529"/>
      <c r="BT989" s="529"/>
      <c r="BU989" s="529"/>
      <c r="BV989" s="529"/>
      <c r="BW989" s="529"/>
      <c r="BX989" s="529"/>
      <c r="BY989" s="529"/>
      <c r="BZ989" s="529"/>
      <c r="CA989" s="529"/>
      <c r="CB989" s="529"/>
      <c r="CC989" s="529"/>
      <c r="CD989" s="529"/>
      <c r="CE989" s="529"/>
      <c r="CF989" s="529"/>
      <c r="CG989" s="529"/>
      <c r="CH989" s="529"/>
      <c r="CI989" s="529"/>
      <c r="CJ989" s="529"/>
      <c r="CK989" s="529"/>
      <c r="CL989" s="529"/>
      <c r="CM989" s="529"/>
      <c r="CN989" s="529"/>
      <c r="CO989" s="529"/>
      <c r="CP989" s="529"/>
      <c r="CQ989" s="529"/>
    </row>
    <row r="990" spans="1:95" s="70" customFormat="1" outlineLevel="1" x14ac:dyDescent="0.2">
      <c r="A990" s="11">
        <v>310</v>
      </c>
      <c r="B990" s="300"/>
      <c r="C990" s="295"/>
      <c r="D990" s="1060" t="s">
        <v>71</v>
      </c>
      <c r="E990" s="1061"/>
      <c r="F990" s="1061"/>
      <c r="G990" s="1061"/>
      <c r="H990" s="1061"/>
      <c r="I990" s="1061"/>
      <c r="J990" s="1061"/>
      <c r="K990" s="1061"/>
      <c r="L990" s="1072"/>
      <c r="M990" s="407">
        <f>SUBTOTAL(9,M991:M992)</f>
        <v>0</v>
      </c>
      <c r="N990" s="410">
        <f t="shared" ref="N990:AB990" si="305">SUBTOTAL(9,N991:N992)</f>
        <v>0</v>
      </c>
      <c r="O990" s="414">
        <f t="shared" si="305"/>
        <v>0</v>
      </c>
      <c r="P990" s="413">
        <f t="shared" si="305"/>
        <v>0</v>
      </c>
      <c r="Q990" s="415">
        <f t="shared" si="305"/>
        <v>0</v>
      </c>
      <c r="R990" s="410">
        <f t="shared" si="305"/>
        <v>0</v>
      </c>
      <c r="S990" s="413">
        <f t="shared" si="305"/>
        <v>0</v>
      </c>
      <c r="T990" s="414">
        <f t="shared" si="305"/>
        <v>0</v>
      </c>
      <c r="U990" s="413">
        <f t="shared" si="305"/>
        <v>0</v>
      </c>
      <c r="V990" s="414">
        <f t="shared" si="305"/>
        <v>0</v>
      </c>
      <c r="W990" s="413">
        <f t="shared" si="305"/>
        <v>0</v>
      </c>
      <c r="X990" s="414">
        <f t="shared" si="305"/>
        <v>0</v>
      </c>
      <c r="Y990" s="413">
        <f t="shared" si="305"/>
        <v>0</v>
      </c>
      <c r="Z990" s="414">
        <f t="shared" si="305"/>
        <v>0</v>
      </c>
      <c r="AA990" s="413">
        <f t="shared" si="305"/>
        <v>0</v>
      </c>
      <c r="AB990" s="424">
        <f t="shared" si="305"/>
        <v>0</v>
      </c>
      <c r="AC990" s="407">
        <f t="shared" ref="AC990" si="306">SUBTOTAL(9,AC991:AC993)</f>
        <v>0</v>
      </c>
      <c r="AD990" s="1565"/>
      <c r="AE990" s="1566"/>
      <c r="AF990" s="1566"/>
      <c r="AG990" s="536"/>
      <c r="AH990" s="529"/>
      <c r="AI990" s="529"/>
      <c r="AJ990" s="529"/>
      <c r="AK990" s="529"/>
      <c r="AL990" s="529"/>
      <c r="AM990" s="529"/>
      <c r="AN990" s="529"/>
      <c r="AO990" s="529"/>
      <c r="AP990" s="529"/>
      <c r="AQ990" s="529"/>
      <c r="AR990" s="529"/>
      <c r="AS990" s="529"/>
      <c r="AT990" s="529"/>
      <c r="AU990" s="529"/>
      <c r="AV990" s="529"/>
      <c r="AW990" s="529"/>
      <c r="AX990" s="529"/>
      <c r="AY990" s="529"/>
      <c r="AZ990" s="529"/>
      <c r="BA990" s="529"/>
      <c r="BB990" s="529"/>
      <c r="BC990" s="529"/>
      <c r="BD990" s="529"/>
      <c r="BE990" s="529"/>
      <c r="BF990" s="529"/>
      <c r="BG990" s="529"/>
      <c r="BH990" s="529"/>
      <c r="BI990" s="529"/>
      <c r="BJ990" s="529"/>
      <c r="BK990" s="529"/>
      <c r="BL990" s="529"/>
      <c r="BM990" s="529"/>
      <c r="BN990" s="529"/>
      <c r="BO990" s="529"/>
      <c r="BP990" s="529"/>
      <c r="BQ990" s="529"/>
      <c r="BR990" s="529"/>
      <c r="BS990" s="529"/>
      <c r="BT990" s="529"/>
      <c r="BU990" s="529"/>
      <c r="BV990" s="529"/>
      <c r="BW990" s="529"/>
      <c r="BX990" s="529"/>
      <c r="BY990" s="529"/>
      <c r="BZ990" s="529"/>
      <c r="CA990" s="529"/>
      <c r="CB990" s="529"/>
      <c r="CC990" s="529"/>
      <c r="CD990" s="529"/>
      <c r="CE990" s="529"/>
      <c r="CF990" s="529"/>
      <c r="CG990" s="529"/>
      <c r="CH990" s="529"/>
      <c r="CI990" s="529"/>
      <c r="CJ990" s="529"/>
      <c r="CK990" s="529"/>
      <c r="CL990" s="529"/>
      <c r="CM990" s="529"/>
      <c r="CN990" s="529"/>
      <c r="CO990" s="529"/>
      <c r="CP990" s="529"/>
      <c r="CQ990" s="529"/>
    </row>
    <row r="991" spans="1:95" s="70" customFormat="1" outlineLevel="1" x14ac:dyDescent="0.2">
      <c r="A991" s="11">
        <v>311</v>
      </c>
      <c r="B991" s="300"/>
      <c r="C991" s="295"/>
      <c r="D991" s="295"/>
      <c r="E991" s="295"/>
      <c r="F991" s="856" t="s">
        <v>72</v>
      </c>
      <c r="G991" s="857"/>
      <c r="H991" s="857"/>
      <c r="I991" s="857"/>
      <c r="J991" s="857"/>
      <c r="K991" s="857"/>
      <c r="L991" s="858"/>
      <c r="M991" s="408">
        <f t="shared" ref="M991:AB992" si="307">M215</f>
        <v>0</v>
      </c>
      <c r="N991" s="1062"/>
      <c r="O991" s="1062"/>
      <c r="P991" s="1062"/>
      <c r="Q991" s="1062"/>
      <c r="R991" s="1062"/>
      <c r="S991" s="1062"/>
      <c r="T991" s="1062"/>
      <c r="U991" s="1062"/>
      <c r="V991" s="1062"/>
      <c r="W991" s="1062"/>
      <c r="X991" s="1062"/>
      <c r="Y991" s="1062"/>
      <c r="Z991" s="1062"/>
      <c r="AA991" s="1062"/>
      <c r="AB991" s="1062"/>
      <c r="AC991" s="408">
        <f t="shared" ref="AC991:AC992" si="308">M991-SUM(N991:AB991)</f>
        <v>0</v>
      </c>
      <c r="AD991" s="1808"/>
      <c r="AE991" s="828"/>
      <c r="AF991" s="828"/>
      <c r="AG991" s="536"/>
      <c r="AH991" s="529"/>
      <c r="AI991" s="529"/>
      <c r="AJ991" s="529"/>
      <c r="AK991" s="529"/>
      <c r="AL991" s="529"/>
      <c r="AM991" s="529"/>
      <c r="AN991" s="529"/>
      <c r="AO991" s="529"/>
      <c r="AP991" s="529"/>
      <c r="AQ991" s="529"/>
      <c r="AR991" s="529"/>
      <c r="AS991" s="529"/>
      <c r="AT991" s="529"/>
      <c r="AU991" s="529"/>
      <c r="AV991" s="529"/>
      <c r="AW991" s="529"/>
      <c r="AX991" s="529"/>
      <c r="AY991" s="529"/>
      <c r="AZ991" s="529"/>
      <c r="BA991" s="529"/>
      <c r="BB991" s="529"/>
      <c r="BC991" s="529"/>
      <c r="BD991" s="529"/>
      <c r="BE991" s="529"/>
      <c r="BF991" s="529"/>
      <c r="BG991" s="529"/>
      <c r="BH991" s="529"/>
      <c r="BI991" s="529"/>
      <c r="BJ991" s="529"/>
      <c r="BK991" s="529"/>
      <c r="BL991" s="529"/>
      <c r="BM991" s="529"/>
      <c r="BN991" s="529"/>
      <c r="BO991" s="529"/>
      <c r="BP991" s="529"/>
      <c r="BQ991" s="529"/>
      <c r="BR991" s="529"/>
      <c r="BS991" s="529"/>
      <c r="BT991" s="529"/>
      <c r="BU991" s="529"/>
      <c r="BV991" s="529"/>
      <c r="BW991" s="529"/>
      <c r="BX991" s="529"/>
      <c r="BY991" s="529"/>
      <c r="BZ991" s="529"/>
      <c r="CA991" s="529"/>
      <c r="CB991" s="529"/>
      <c r="CC991" s="529"/>
      <c r="CD991" s="529"/>
      <c r="CE991" s="529"/>
      <c r="CF991" s="529"/>
      <c r="CG991" s="529"/>
      <c r="CH991" s="529"/>
      <c r="CI991" s="529"/>
      <c r="CJ991" s="529"/>
      <c r="CK991" s="529"/>
      <c r="CL991" s="529"/>
      <c r="CM991" s="529"/>
      <c r="CN991" s="529"/>
      <c r="CO991" s="529"/>
      <c r="CP991" s="529"/>
      <c r="CQ991" s="529"/>
    </row>
    <row r="992" spans="1:95" s="70" customFormat="1" outlineLevel="1" x14ac:dyDescent="0.2">
      <c r="A992" s="11">
        <v>312</v>
      </c>
      <c r="B992" s="300"/>
      <c r="C992" s="295"/>
      <c r="D992" s="295"/>
      <c r="E992" s="295"/>
      <c r="F992" s="859" t="s">
        <v>73</v>
      </c>
      <c r="G992" s="860"/>
      <c r="H992" s="860"/>
      <c r="I992" s="860"/>
      <c r="J992" s="860"/>
      <c r="K992" s="860"/>
      <c r="L992" s="861"/>
      <c r="M992" s="408">
        <f t="shared" si="307"/>
        <v>0</v>
      </c>
      <c r="N992" s="419">
        <f t="shared" si="307"/>
        <v>0</v>
      </c>
      <c r="O992" s="422">
        <f t="shared" si="307"/>
        <v>0</v>
      </c>
      <c r="P992" s="422">
        <f t="shared" si="307"/>
        <v>0</v>
      </c>
      <c r="Q992" s="423">
        <f t="shared" si="307"/>
        <v>0</v>
      </c>
      <c r="R992" s="419">
        <f t="shared" si="307"/>
        <v>0</v>
      </c>
      <c r="S992" s="422">
        <f t="shared" si="307"/>
        <v>0</v>
      </c>
      <c r="T992" s="422">
        <f t="shared" si="307"/>
        <v>0</v>
      </c>
      <c r="U992" s="422">
        <f t="shared" si="307"/>
        <v>0</v>
      </c>
      <c r="V992" s="422">
        <f t="shared" si="307"/>
        <v>0</v>
      </c>
      <c r="W992" s="422">
        <f t="shared" si="307"/>
        <v>0</v>
      </c>
      <c r="X992" s="422">
        <f t="shared" si="307"/>
        <v>0</v>
      </c>
      <c r="Y992" s="422">
        <f t="shared" si="307"/>
        <v>0</v>
      </c>
      <c r="Z992" s="422">
        <f t="shared" si="307"/>
        <v>0</v>
      </c>
      <c r="AA992" s="422">
        <f t="shared" si="307"/>
        <v>0</v>
      </c>
      <c r="AB992" s="434">
        <f t="shared" si="307"/>
        <v>0</v>
      </c>
      <c r="AC992" s="408">
        <f t="shared" si="308"/>
        <v>0</v>
      </c>
      <c r="AD992" s="1767"/>
      <c r="AE992" s="834"/>
      <c r="AF992" s="834"/>
      <c r="AG992" s="536"/>
      <c r="AH992" s="613">
        <f>SUM(AC1001,AC982,AC979,AC973,AC967,AC964,AC959,AC956,AC952,AC945,AC942,AC937,AC933,AC929,AC906,AC903,AC892,AC889,AC884,AC872,AC867,AC863,AC826,AC823,AC818,AC810,AC804,AC789,AC860,AC848,AC837,AC833,AC814,AC799,AC794,AC786)</f>
        <v>0</v>
      </c>
      <c r="AI992" s="529"/>
      <c r="AJ992" s="529"/>
      <c r="AK992" s="529"/>
      <c r="AL992" s="529"/>
      <c r="AM992" s="529"/>
      <c r="AN992" s="529"/>
      <c r="AO992" s="529"/>
      <c r="AP992" s="529"/>
      <c r="AQ992" s="529"/>
      <c r="AR992" s="529"/>
      <c r="AS992" s="529"/>
      <c r="AT992" s="529"/>
      <c r="AU992" s="529"/>
      <c r="AV992" s="529"/>
      <c r="AW992" s="529"/>
      <c r="AX992" s="529"/>
      <c r="AY992" s="529"/>
      <c r="AZ992" s="529"/>
      <c r="BA992" s="529"/>
      <c r="BB992" s="529"/>
      <c r="BC992" s="529"/>
      <c r="BD992" s="529"/>
      <c r="BE992" s="529"/>
      <c r="BF992" s="529"/>
      <c r="BG992" s="529"/>
      <c r="BH992" s="529"/>
      <c r="BI992" s="529"/>
      <c r="BJ992" s="529"/>
      <c r="BK992" s="529"/>
      <c r="BL992" s="529"/>
      <c r="BM992" s="529"/>
      <c r="BN992" s="529"/>
      <c r="BO992" s="529"/>
      <c r="BP992" s="529"/>
      <c r="BQ992" s="529"/>
      <c r="BR992" s="529"/>
      <c r="BS992" s="529"/>
      <c r="BT992" s="529"/>
      <c r="BU992" s="529"/>
      <c r="BV992" s="529"/>
      <c r="BW992" s="529"/>
      <c r="BX992" s="529"/>
      <c r="BY992" s="529"/>
      <c r="BZ992" s="529"/>
      <c r="CA992" s="529"/>
      <c r="CB992" s="529"/>
      <c r="CC992" s="529"/>
      <c r="CD992" s="529"/>
      <c r="CE992" s="529"/>
      <c r="CF992" s="529"/>
      <c r="CG992" s="529"/>
      <c r="CH992" s="529"/>
      <c r="CI992" s="529"/>
      <c r="CJ992" s="529"/>
      <c r="CK992" s="529"/>
      <c r="CL992" s="529"/>
      <c r="CM992" s="529"/>
      <c r="CN992" s="529"/>
      <c r="CO992" s="529"/>
      <c r="CP992" s="529"/>
      <c r="CQ992" s="529"/>
    </row>
    <row r="993" spans="1:95" s="70" customFormat="1" outlineLevel="1" x14ac:dyDescent="0.2">
      <c r="A993" s="11">
        <v>313</v>
      </c>
      <c r="B993" s="300"/>
      <c r="C993" s="295"/>
      <c r="D993" s="844" t="s">
        <v>734</v>
      </c>
      <c r="E993" s="845"/>
      <c r="F993" s="845"/>
      <c r="G993" s="845"/>
      <c r="H993" s="845"/>
      <c r="I993" s="845"/>
      <c r="J993" s="845"/>
      <c r="K993" s="845"/>
      <c r="L993" s="846"/>
      <c r="M993" s="407">
        <f>SUBTOTAL(9,M994:M996)</f>
        <v>0</v>
      </c>
      <c r="N993" s="410">
        <f t="shared" ref="N993:AC993" si="309">SUBTOTAL(9,N994:N996)</f>
        <v>0</v>
      </c>
      <c r="O993" s="414">
        <f t="shared" si="309"/>
        <v>0</v>
      </c>
      <c r="P993" s="413">
        <f t="shared" si="309"/>
        <v>0</v>
      </c>
      <c r="Q993" s="415">
        <f t="shared" si="309"/>
        <v>0</v>
      </c>
      <c r="R993" s="410">
        <f t="shared" si="309"/>
        <v>0</v>
      </c>
      <c r="S993" s="413">
        <f t="shared" si="309"/>
        <v>0</v>
      </c>
      <c r="T993" s="414">
        <f t="shared" si="309"/>
        <v>0</v>
      </c>
      <c r="U993" s="413">
        <f t="shared" si="309"/>
        <v>0</v>
      </c>
      <c r="V993" s="414">
        <f t="shared" si="309"/>
        <v>0</v>
      </c>
      <c r="W993" s="413">
        <f t="shared" si="309"/>
        <v>0</v>
      </c>
      <c r="X993" s="414">
        <f t="shared" si="309"/>
        <v>0</v>
      </c>
      <c r="Y993" s="413">
        <f t="shared" si="309"/>
        <v>0</v>
      </c>
      <c r="Z993" s="414">
        <f t="shared" si="309"/>
        <v>0</v>
      </c>
      <c r="AA993" s="413">
        <f t="shared" si="309"/>
        <v>0</v>
      </c>
      <c r="AB993" s="424">
        <f t="shared" si="309"/>
        <v>0</v>
      </c>
      <c r="AC993" s="407">
        <f t="shared" si="309"/>
        <v>0</v>
      </c>
      <c r="AD993" s="1565"/>
      <c r="AE993" s="1566"/>
      <c r="AF993" s="1566"/>
      <c r="AG993" s="536"/>
      <c r="AH993" s="529"/>
      <c r="AI993" s="529"/>
      <c r="AJ993" s="529"/>
      <c r="AK993" s="529"/>
      <c r="AL993" s="529"/>
      <c r="AM993" s="529"/>
      <c r="AN993" s="529"/>
      <c r="AO993" s="529"/>
      <c r="AP993" s="529"/>
      <c r="AQ993" s="529"/>
      <c r="AR993" s="529"/>
      <c r="AS993" s="529"/>
      <c r="AT993" s="529"/>
      <c r="AU993" s="529"/>
      <c r="AV993" s="529"/>
      <c r="AW993" s="529"/>
      <c r="AX993" s="529"/>
      <c r="AY993" s="529"/>
      <c r="AZ993" s="529"/>
      <c r="BA993" s="529"/>
      <c r="BB993" s="529"/>
      <c r="BC993" s="529"/>
      <c r="BD993" s="529"/>
      <c r="BE993" s="529"/>
      <c r="BF993" s="529"/>
      <c r="BG993" s="529"/>
      <c r="BH993" s="529"/>
      <c r="BI993" s="529"/>
      <c r="BJ993" s="529"/>
      <c r="BK993" s="529"/>
      <c r="BL993" s="529"/>
      <c r="BM993" s="529"/>
      <c r="BN993" s="529"/>
      <c r="BO993" s="529"/>
      <c r="BP993" s="529"/>
      <c r="BQ993" s="529"/>
      <c r="BR993" s="529"/>
      <c r="BS993" s="529"/>
      <c r="BT993" s="529"/>
      <c r="BU993" s="529"/>
      <c r="BV993" s="529"/>
      <c r="BW993" s="529"/>
      <c r="BX993" s="529"/>
      <c r="BY993" s="529"/>
      <c r="BZ993" s="529"/>
      <c r="CA993" s="529"/>
      <c r="CB993" s="529"/>
      <c r="CC993" s="529"/>
      <c r="CD993" s="529"/>
      <c r="CE993" s="529"/>
      <c r="CF993" s="529"/>
      <c r="CG993" s="529"/>
      <c r="CH993" s="529"/>
      <c r="CI993" s="529"/>
      <c r="CJ993" s="529"/>
      <c r="CK993" s="529"/>
      <c r="CL993" s="529"/>
      <c r="CM993" s="529"/>
      <c r="CN993" s="529"/>
      <c r="CO993" s="529"/>
      <c r="CP993" s="529"/>
      <c r="CQ993" s="529"/>
    </row>
    <row r="994" spans="1:95" s="70" customFormat="1" outlineLevel="1" x14ac:dyDescent="0.2">
      <c r="A994" s="11">
        <v>314</v>
      </c>
      <c r="B994" s="300"/>
      <c r="C994" s="295"/>
      <c r="D994" s="295"/>
      <c r="E994" s="295"/>
      <c r="F994" s="856" t="s">
        <v>735</v>
      </c>
      <c r="G994" s="857"/>
      <c r="H994" s="857"/>
      <c r="I994" s="857"/>
      <c r="J994" s="857"/>
      <c r="K994" s="857"/>
      <c r="L994" s="857"/>
      <c r="M994" s="408">
        <f t="shared" ref="M994:AB996" si="310">M218</f>
        <v>0</v>
      </c>
      <c r="N994" s="419">
        <f t="shared" si="310"/>
        <v>0</v>
      </c>
      <c r="O994" s="422">
        <f t="shared" si="310"/>
        <v>0</v>
      </c>
      <c r="P994" s="422">
        <f t="shared" si="310"/>
        <v>0</v>
      </c>
      <c r="Q994" s="423">
        <f t="shared" si="310"/>
        <v>0</v>
      </c>
      <c r="R994" s="419">
        <f t="shared" si="310"/>
        <v>0</v>
      </c>
      <c r="S994" s="422">
        <f t="shared" si="310"/>
        <v>0</v>
      </c>
      <c r="T994" s="422">
        <f t="shared" si="310"/>
        <v>0</v>
      </c>
      <c r="U994" s="422">
        <f t="shared" si="310"/>
        <v>0</v>
      </c>
      <c r="V994" s="422">
        <f t="shared" si="310"/>
        <v>0</v>
      </c>
      <c r="W994" s="422">
        <f t="shared" si="310"/>
        <v>0</v>
      </c>
      <c r="X994" s="422">
        <f t="shared" si="310"/>
        <v>0</v>
      </c>
      <c r="Y994" s="422">
        <f t="shared" si="310"/>
        <v>0</v>
      </c>
      <c r="Z994" s="422">
        <f t="shared" si="310"/>
        <v>0</v>
      </c>
      <c r="AA994" s="422">
        <f t="shared" si="310"/>
        <v>0</v>
      </c>
      <c r="AB994" s="434">
        <f t="shared" si="310"/>
        <v>0</v>
      </c>
      <c r="AC994" s="408">
        <f t="shared" ref="AC994:AC996" si="311">M994-SUM(N994:AB994)</f>
        <v>0</v>
      </c>
      <c r="AD994" s="1808"/>
      <c r="AE994" s="828"/>
      <c r="AF994" s="828"/>
      <c r="AG994" s="536"/>
      <c r="AH994" s="529"/>
      <c r="AI994" s="529"/>
      <c r="AJ994" s="529"/>
      <c r="AK994" s="529"/>
      <c r="AL994" s="529"/>
      <c r="AM994" s="529"/>
      <c r="AN994" s="529"/>
      <c r="AO994" s="529"/>
      <c r="AP994" s="529"/>
      <c r="AQ994" s="529"/>
      <c r="AR994" s="529"/>
      <c r="AS994" s="529"/>
      <c r="AT994" s="529"/>
      <c r="AU994" s="529"/>
      <c r="AV994" s="529"/>
      <c r="AW994" s="529"/>
      <c r="AX994" s="529"/>
      <c r="AY994" s="529"/>
      <c r="AZ994" s="529"/>
      <c r="BA994" s="529"/>
      <c r="BB994" s="529"/>
      <c r="BC994" s="529"/>
      <c r="BD994" s="529"/>
      <c r="BE994" s="529"/>
      <c r="BF994" s="529"/>
      <c r="BG994" s="529"/>
      <c r="BH994" s="529"/>
      <c r="BI994" s="529"/>
      <c r="BJ994" s="529"/>
      <c r="BK994" s="529"/>
      <c r="BL994" s="529"/>
      <c r="BM994" s="529"/>
      <c r="BN994" s="529"/>
      <c r="BO994" s="529"/>
      <c r="BP994" s="529"/>
      <c r="BQ994" s="529"/>
      <c r="BR994" s="529"/>
      <c r="BS994" s="529"/>
      <c r="BT994" s="529"/>
      <c r="BU994" s="529"/>
      <c r="BV994" s="529"/>
      <c r="BW994" s="529"/>
      <c r="BX994" s="529"/>
      <c r="BY994" s="529"/>
      <c r="BZ994" s="529"/>
      <c r="CA994" s="529"/>
      <c r="CB994" s="529"/>
      <c r="CC994" s="529"/>
      <c r="CD994" s="529"/>
      <c r="CE994" s="529"/>
      <c r="CF994" s="529"/>
      <c r="CG994" s="529"/>
      <c r="CH994" s="529"/>
      <c r="CI994" s="529"/>
      <c r="CJ994" s="529"/>
      <c r="CK994" s="529"/>
      <c r="CL994" s="529"/>
      <c r="CM994" s="529"/>
      <c r="CN994" s="529"/>
      <c r="CO994" s="529"/>
      <c r="CP994" s="529"/>
      <c r="CQ994" s="529"/>
    </row>
    <row r="995" spans="1:95" s="70" customFormat="1" outlineLevel="1" x14ac:dyDescent="0.2">
      <c r="A995" s="11">
        <v>315</v>
      </c>
      <c r="B995" s="300"/>
      <c r="C995" s="295"/>
      <c r="D995" s="295"/>
      <c r="E995" s="295"/>
      <c r="F995" s="915" t="s">
        <v>736</v>
      </c>
      <c r="G995" s="916"/>
      <c r="H995" s="916"/>
      <c r="I995" s="916"/>
      <c r="J995" s="916"/>
      <c r="K995" s="916"/>
      <c r="L995" s="916"/>
      <c r="M995" s="408">
        <f t="shared" si="310"/>
        <v>0</v>
      </c>
      <c r="N995" s="419">
        <f t="shared" si="310"/>
        <v>0</v>
      </c>
      <c r="O995" s="422">
        <f t="shared" si="310"/>
        <v>0</v>
      </c>
      <c r="P995" s="422">
        <f t="shared" si="310"/>
        <v>0</v>
      </c>
      <c r="Q995" s="423">
        <f t="shared" si="310"/>
        <v>0</v>
      </c>
      <c r="R995" s="419">
        <f t="shared" si="310"/>
        <v>0</v>
      </c>
      <c r="S995" s="422">
        <f t="shared" si="310"/>
        <v>0</v>
      </c>
      <c r="T995" s="422">
        <f t="shared" si="310"/>
        <v>0</v>
      </c>
      <c r="U995" s="422">
        <f t="shared" si="310"/>
        <v>0</v>
      </c>
      <c r="V995" s="422">
        <f t="shared" si="310"/>
        <v>0</v>
      </c>
      <c r="W995" s="422">
        <f t="shared" si="310"/>
        <v>0</v>
      </c>
      <c r="X995" s="422">
        <f t="shared" si="310"/>
        <v>0</v>
      </c>
      <c r="Y995" s="422">
        <f t="shared" si="310"/>
        <v>0</v>
      </c>
      <c r="Z995" s="422">
        <f t="shared" si="310"/>
        <v>0</v>
      </c>
      <c r="AA995" s="422">
        <f t="shared" si="310"/>
        <v>0</v>
      </c>
      <c r="AB995" s="434">
        <f t="shared" si="310"/>
        <v>0</v>
      </c>
      <c r="AC995" s="408">
        <f t="shared" si="311"/>
        <v>0</v>
      </c>
      <c r="AD995" s="1766"/>
      <c r="AE995" s="1063"/>
      <c r="AF995" s="831"/>
      <c r="AG995" s="536"/>
      <c r="AH995" s="529"/>
      <c r="AI995" s="529"/>
      <c r="AJ995" s="529"/>
      <c r="AK995" s="529"/>
      <c r="AL995" s="529"/>
      <c r="AM995" s="529"/>
      <c r="AN995" s="529"/>
      <c r="AO995" s="529"/>
      <c r="AP995" s="529"/>
      <c r="AQ995" s="529"/>
      <c r="AR995" s="529"/>
      <c r="AS995" s="529"/>
      <c r="AT995" s="529"/>
      <c r="AU995" s="529"/>
      <c r="AV995" s="529"/>
      <c r="AW995" s="529"/>
      <c r="AX995" s="529"/>
      <c r="AY995" s="529"/>
      <c r="AZ995" s="529"/>
      <c r="BA995" s="529"/>
      <c r="BB995" s="529"/>
      <c r="BC995" s="529"/>
      <c r="BD995" s="529"/>
      <c r="BE995" s="529"/>
      <c r="BF995" s="529"/>
      <c r="BG995" s="529"/>
      <c r="BH995" s="529"/>
      <c r="BI995" s="529"/>
      <c r="BJ995" s="529"/>
      <c r="BK995" s="529"/>
      <c r="BL995" s="529"/>
      <c r="BM995" s="529"/>
      <c r="BN995" s="529"/>
      <c r="BO995" s="529"/>
      <c r="BP995" s="529"/>
      <c r="BQ995" s="529"/>
      <c r="BR995" s="529"/>
      <c r="BS995" s="529"/>
      <c r="BT995" s="529"/>
      <c r="BU995" s="529"/>
      <c r="BV995" s="529"/>
      <c r="BW995" s="529"/>
      <c r="BX995" s="529"/>
      <c r="BY995" s="529"/>
      <c r="BZ995" s="529"/>
      <c r="CA995" s="529"/>
      <c r="CB995" s="529"/>
      <c r="CC995" s="529"/>
      <c r="CD995" s="529"/>
      <c r="CE995" s="529"/>
      <c r="CF995" s="529"/>
      <c r="CG995" s="529"/>
      <c r="CH995" s="529"/>
      <c r="CI995" s="529"/>
      <c r="CJ995" s="529"/>
      <c r="CK995" s="529"/>
      <c r="CL995" s="529"/>
      <c r="CM995" s="529"/>
      <c r="CN995" s="529"/>
      <c r="CO995" s="529"/>
      <c r="CP995" s="529"/>
      <c r="CQ995" s="529"/>
    </row>
    <row r="996" spans="1:95" s="70" customFormat="1" outlineLevel="1" x14ac:dyDescent="0.2">
      <c r="A996" s="11">
        <v>316</v>
      </c>
      <c r="B996" s="300"/>
      <c r="C996" s="295"/>
      <c r="D996" s="295"/>
      <c r="E996" s="295"/>
      <c r="F996" s="859" t="s">
        <v>737</v>
      </c>
      <c r="G996" s="860"/>
      <c r="H996" s="860"/>
      <c r="I996" s="860"/>
      <c r="J996" s="860"/>
      <c r="K996" s="860"/>
      <c r="L996" s="860"/>
      <c r="M996" s="408">
        <f t="shared" si="310"/>
        <v>0</v>
      </c>
      <c r="N996" s="1319"/>
      <c r="O996" s="1319"/>
      <c r="P996" s="1319"/>
      <c r="Q996" s="1319"/>
      <c r="R996" s="1319"/>
      <c r="S996" s="1319"/>
      <c r="T996" s="1319"/>
      <c r="U996" s="1319"/>
      <c r="V996" s="1319"/>
      <c r="W996" s="1319"/>
      <c r="X996" s="1319"/>
      <c r="Y996" s="1319"/>
      <c r="Z996" s="1319"/>
      <c r="AA996" s="1319"/>
      <c r="AB996" s="1319"/>
      <c r="AC996" s="408">
        <f t="shared" si="311"/>
        <v>0</v>
      </c>
      <c r="AD996" s="1767"/>
      <c r="AE996" s="834"/>
      <c r="AF996" s="834"/>
      <c r="AG996" s="536"/>
      <c r="AH996" s="529"/>
      <c r="AI996" s="529"/>
      <c r="AJ996" s="529"/>
      <c r="AK996" s="529"/>
      <c r="AL996" s="529"/>
      <c r="AM996" s="529"/>
      <c r="AN996" s="529"/>
      <c r="AO996" s="529"/>
      <c r="AP996" s="529"/>
      <c r="AQ996" s="529"/>
      <c r="AR996" s="529"/>
      <c r="AS996" s="529"/>
      <c r="AT996" s="529"/>
      <c r="AU996" s="529"/>
      <c r="AV996" s="529"/>
      <c r="AW996" s="529"/>
      <c r="AX996" s="529"/>
      <c r="AY996" s="529"/>
      <c r="AZ996" s="529"/>
      <c r="BA996" s="529"/>
      <c r="BB996" s="529"/>
      <c r="BC996" s="529"/>
      <c r="BD996" s="529"/>
      <c r="BE996" s="529"/>
      <c r="BF996" s="529"/>
      <c r="BG996" s="529"/>
      <c r="BH996" s="529"/>
      <c r="BI996" s="529"/>
      <c r="BJ996" s="529"/>
      <c r="BK996" s="529"/>
      <c r="BL996" s="529"/>
      <c r="BM996" s="529"/>
      <c r="BN996" s="529"/>
      <c r="BO996" s="529"/>
      <c r="BP996" s="529"/>
      <c r="BQ996" s="529"/>
      <c r="BR996" s="529"/>
      <c r="BS996" s="529"/>
      <c r="BT996" s="529"/>
      <c r="BU996" s="529"/>
      <c r="BV996" s="529"/>
      <c r="BW996" s="529"/>
      <c r="BX996" s="529"/>
      <c r="BY996" s="529"/>
      <c r="BZ996" s="529"/>
      <c r="CA996" s="529"/>
      <c r="CB996" s="529"/>
      <c r="CC996" s="529"/>
      <c r="CD996" s="529"/>
      <c r="CE996" s="529"/>
      <c r="CF996" s="529"/>
      <c r="CG996" s="529"/>
      <c r="CH996" s="529"/>
      <c r="CI996" s="529"/>
      <c r="CJ996" s="529"/>
      <c r="CK996" s="529"/>
      <c r="CL996" s="529"/>
      <c r="CM996" s="529"/>
      <c r="CN996" s="529"/>
      <c r="CO996" s="529"/>
      <c r="CP996" s="529"/>
      <c r="CQ996" s="529"/>
    </row>
    <row r="997" spans="1:95" s="70" customFormat="1" outlineLevel="1" x14ac:dyDescent="0.2">
      <c r="A997" s="11">
        <v>317</v>
      </c>
      <c r="B997" s="300"/>
      <c r="C997" s="295"/>
      <c r="D997" s="844" t="s">
        <v>74</v>
      </c>
      <c r="E997" s="845"/>
      <c r="F997" s="845"/>
      <c r="G997" s="845"/>
      <c r="H997" s="845"/>
      <c r="I997" s="845"/>
      <c r="J997" s="845"/>
      <c r="K997" s="845"/>
      <c r="L997" s="846"/>
      <c r="M997" s="407">
        <f>SUBTOTAL(9,M998:M1000)</f>
        <v>0</v>
      </c>
      <c r="N997" s="1191"/>
      <c r="O997" s="1662"/>
      <c r="P997" s="1662"/>
      <c r="Q997" s="1662"/>
      <c r="R997" s="1662"/>
      <c r="S997" s="1662"/>
      <c r="T997" s="1662"/>
      <c r="U997" s="1662"/>
      <c r="V997" s="1662"/>
      <c r="W997" s="1662"/>
      <c r="X997" s="1662"/>
      <c r="Y997" s="1662"/>
      <c r="Z997" s="1662"/>
      <c r="AA997" s="1662"/>
      <c r="AB997" s="1244"/>
      <c r="AC997" s="407">
        <f>SUBTOTAL(9,AC998:AC1000)</f>
        <v>0</v>
      </c>
      <c r="AD997" s="1565"/>
      <c r="AE997" s="1566"/>
      <c r="AF997" s="1566"/>
      <c r="AG997" s="536"/>
      <c r="AH997" s="529"/>
      <c r="AI997" s="529"/>
      <c r="AJ997" s="529"/>
      <c r="AK997" s="529"/>
      <c r="AL997" s="529"/>
      <c r="AM997" s="529"/>
      <c r="AN997" s="529"/>
      <c r="AO997" s="529"/>
      <c r="AP997" s="529"/>
      <c r="AQ997" s="529"/>
      <c r="AR997" s="529"/>
      <c r="AS997" s="529"/>
      <c r="AT997" s="529"/>
      <c r="AU997" s="529"/>
      <c r="AV997" s="529"/>
      <c r="AW997" s="529"/>
      <c r="AX997" s="529"/>
      <c r="AY997" s="529"/>
      <c r="AZ997" s="529"/>
      <c r="BA997" s="529"/>
      <c r="BB997" s="529"/>
      <c r="BC997" s="529"/>
      <c r="BD997" s="529"/>
      <c r="BE997" s="529"/>
      <c r="BF997" s="529"/>
      <c r="BG997" s="529"/>
      <c r="BH997" s="529"/>
      <c r="BI997" s="529"/>
      <c r="BJ997" s="529"/>
      <c r="BK997" s="529"/>
      <c r="BL997" s="529"/>
      <c r="BM997" s="529"/>
      <c r="BN997" s="529"/>
      <c r="BO997" s="529"/>
      <c r="BP997" s="529"/>
      <c r="BQ997" s="529"/>
      <c r="BR997" s="529"/>
      <c r="BS997" s="529"/>
      <c r="BT997" s="529"/>
      <c r="BU997" s="529"/>
      <c r="BV997" s="529"/>
      <c r="BW997" s="529"/>
      <c r="BX997" s="529"/>
      <c r="BY997" s="529"/>
      <c r="BZ997" s="529"/>
      <c r="CA997" s="529"/>
      <c r="CB997" s="529"/>
      <c r="CC997" s="529"/>
      <c r="CD997" s="529"/>
      <c r="CE997" s="529"/>
      <c r="CF997" s="529"/>
      <c r="CG997" s="529"/>
      <c r="CH997" s="529"/>
      <c r="CI997" s="529"/>
      <c r="CJ997" s="529"/>
      <c r="CK997" s="529"/>
      <c r="CL997" s="529"/>
      <c r="CM997" s="529"/>
      <c r="CN997" s="529"/>
      <c r="CO997" s="529"/>
      <c r="CP997" s="529"/>
      <c r="CQ997" s="529"/>
    </row>
    <row r="998" spans="1:95" s="70" customFormat="1" outlineLevel="1" x14ac:dyDescent="0.2">
      <c r="A998" s="11">
        <v>318</v>
      </c>
      <c r="B998" s="300"/>
      <c r="C998" s="295"/>
      <c r="D998" s="295"/>
      <c r="E998" s="295"/>
      <c r="F998" s="856" t="s">
        <v>75</v>
      </c>
      <c r="G998" s="857"/>
      <c r="H998" s="857"/>
      <c r="I998" s="857"/>
      <c r="J998" s="857"/>
      <c r="K998" s="857"/>
      <c r="L998" s="858"/>
      <c r="M998" s="408">
        <f t="shared" ref="M998:M1000" si="312">M222</f>
        <v>0</v>
      </c>
      <c r="N998" s="1244"/>
      <c r="O998" s="1662"/>
      <c r="P998" s="1662"/>
      <c r="Q998" s="1662"/>
      <c r="R998" s="1662"/>
      <c r="S998" s="1662"/>
      <c r="T998" s="1662"/>
      <c r="U998" s="1662"/>
      <c r="V998" s="1662"/>
      <c r="W998" s="1662"/>
      <c r="X998" s="1662"/>
      <c r="Y998" s="1662"/>
      <c r="Z998" s="1662"/>
      <c r="AA998" s="1662"/>
      <c r="AB998" s="1244"/>
      <c r="AC998" s="408">
        <f t="shared" ref="AC998:AC1002" si="313">M998-SUM(N998:AB998)</f>
        <v>0</v>
      </c>
      <c r="AD998" s="1808"/>
      <c r="AE998" s="828"/>
      <c r="AF998" s="828"/>
      <c r="AG998" s="536"/>
      <c r="AH998" s="529"/>
      <c r="AI998" s="529"/>
      <c r="AJ998" s="529"/>
      <c r="AK998" s="529"/>
      <c r="AL998" s="529"/>
      <c r="AM998" s="529"/>
      <c r="AN998" s="529"/>
      <c r="AO998" s="529"/>
      <c r="AP998" s="529"/>
      <c r="AQ998" s="529"/>
      <c r="AR998" s="529"/>
      <c r="AS998" s="529"/>
      <c r="AT998" s="529"/>
      <c r="AU998" s="529"/>
      <c r="AV998" s="529"/>
      <c r="AW998" s="529"/>
      <c r="AX998" s="529"/>
      <c r="AY998" s="529"/>
      <c r="AZ998" s="529"/>
      <c r="BA998" s="529"/>
      <c r="BB998" s="529"/>
      <c r="BC998" s="529"/>
      <c r="BD998" s="529"/>
      <c r="BE998" s="529"/>
      <c r="BF998" s="529"/>
      <c r="BG998" s="529"/>
      <c r="BH998" s="529"/>
      <c r="BI998" s="529"/>
      <c r="BJ998" s="529"/>
      <c r="BK998" s="529"/>
      <c r="BL998" s="529"/>
      <c r="BM998" s="529"/>
      <c r="BN998" s="529"/>
      <c r="BO998" s="529"/>
      <c r="BP998" s="529"/>
      <c r="BQ998" s="529"/>
      <c r="BR998" s="529"/>
      <c r="BS998" s="529"/>
      <c r="BT998" s="529"/>
      <c r="BU998" s="529"/>
      <c r="BV998" s="529"/>
      <c r="BW998" s="529"/>
      <c r="BX998" s="529"/>
      <c r="BY998" s="529"/>
      <c r="BZ998" s="529"/>
      <c r="CA998" s="529"/>
      <c r="CB998" s="529"/>
      <c r="CC998" s="529"/>
      <c r="CD998" s="529"/>
      <c r="CE998" s="529"/>
      <c r="CF998" s="529"/>
      <c r="CG998" s="529"/>
      <c r="CH998" s="529"/>
      <c r="CI998" s="529"/>
      <c r="CJ998" s="529"/>
      <c r="CK998" s="529"/>
      <c r="CL998" s="529"/>
      <c r="CM998" s="529"/>
      <c r="CN998" s="529"/>
      <c r="CO998" s="529"/>
      <c r="CP998" s="529"/>
      <c r="CQ998" s="529"/>
    </row>
    <row r="999" spans="1:95" s="70" customFormat="1" outlineLevel="1" x14ac:dyDescent="0.2">
      <c r="A999" s="11">
        <v>319</v>
      </c>
      <c r="B999" s="300"/>
      <c r="C999" s="295"/>
      <c r="D999" s="295"/>
      <c r="E999" s="295"/>
      <c r="F999" s="915" t="s">
        <v>76</v>
      </c>
      <c r="G999" s="916"/>
      <c r="H999" s="916"/>
      <c r="I999" s="916"/>
      <c r="J999" s="916"/>
      <c r="K999" s="916"/>
      <c r="L999" s="917"/>
      <c r="M999" s="408">
        <f t="shared" si="312"/>
        <v>0</v>
      </c>
      <c r="N999" s="1244"/>
      <c r="O999" s="1662"/>
      <c r="P999" s="1662"/>
      <c r="Q999" s="1662"/>
      <c r="R999" s="1662"/>
      <c r="S999" s="1662"/>
      <c r="T999" s="1662"/>
      <c r="U999" s="1662"/>
      <c r="V999" s="1662"/>
      <c r="W999" s="1662"/>
      <c r="X999" s="1662"/>
      <c r="Y999" s="1662"/>
      <c r="Z999" s="1662"/>
      <c r="AA999" s="1662"/>
      <c r="AB999" s="1244"/>
      <c r="AC999" s="408">
        <f t="shared" si="313"/>
        <v>0</v>
      </c>
      <c r="AD999" s="1766"/>
      <c r="AE999" s="1063"/>
      <c r="AF999" s="831"/>
      <c r="AG999" s="536"/>
      <c r="AH999" s="529"/>
      <c r="AI999" s="529"/>
      <c r="AJ999" s="529"/>
      <c r="AK999" s="529"/>
      <c r="AL999" s="529"/>
      <c r="AM999" s="529"/>
      <c r="AN999" s="529"/>
      <c r="AO999" s="529"/>
      <c r="AP999" s="529"/>
      <c r="AQ999" s="529"/>
      <c r="AR999" s="529"/>
      <c r="AS999" s="529"/>
      <c r="AT999" s="529"/>
      <c r="AU999" s="529"/>
      <c r="AV999" s="529"/>
      <c r="AW999" s="529"/>
      <c r="AX999" s="529"/>
      <c r="AY999" s="529"/>
      <c r="AZ999" s="529"/>
      <c r="BA999" s="529"/>
      <c r="BB999" s="529"/>
      <c r="BC999" s="529"/>
      <c r="BD999" s="529"/>
      <c r="BE999" s="529"/>
      <c r="BF999" s="529"/>
      <c r="BG999" s="529"/>
      <c r="BH999" s="529"/>
      <c r="BI999" s="529"/>
      <c r="BJ999" s="529"/>
      <c r="BK999" s="529"/>
      <c r="BL999" s="529"/>
      <c r="BM999" s="529"/>
      <c r="BN999" s="529"/>
      <c r="BO999" s="529"/>
      <c r="BP999" s="529"/>
      <c r="BQ999" s="529"/>
      <c r="BR999" s="529"/>
      <c r="BS999" s="529"/>
      <c r="BT999" s="529"/>
      <c r="BU999" s="529"/>
      <c r="BV999" s="529"/>
      <c r="BW999" s="529"/>
      <c r="BX999" s="529"/>
      <c r="BY999" s="529"/>
      <c r="BZ999" s="529"/>
      <c r="CA999" s="529"/>
      <c r="CB999" s="529"/>
      <c r="CC999" s="529"/>
      <c r="CD999" s="529"/>
      <c r="CE999" s="529"/>
      <c r="CF999" s="529"/>
      <c r="CG999" s="529"/>
      <c r="CH999" s="529"/>
      <c r="CI999" s="529"/>
      <c r="CJ999" s="529"/>
      <c r="CK999" s="529"/>
      <c r="CL999" s="529"/>
      <c r="CM999" s="529"/>
      <c r="CN999" s="529"/>
      <c r="CO999" s="529"/>
      <c r="CP999" s="529"/>
      <c r="CQ999" s="529"/>
    </row>
    <row r="1000" spans="1:95" s="70" customFormat="1" outlineLevel="1" x14ac:dyDescent="0.2">
      <c r="A1000" s="11">
        <v>320</v>
      </c>
      <c r="B1000" s="300"/>
      <c r="C1000" s="295"/>
      <c r="D1000" s="295"/>
      <c r="E1000" s="295"/>
      <c r="F1000" s="859" t="s">
        <v>77</v>
      </c>
      <c r="G1000" s="860"/>
      <c r="H1000" s="860"/>
      <c r="I1000" s="860"/>
      <c r="J1000" s="860"/>
      <c r="K1000" s="860"/>
      <c r="L1000" s="861"/>
      <c r="M1000" s="408">
        <f t="shared" si="312"/>
        <v>0</v>
      </c>
      <c r="N1000" s="1244"/>
      <c r="O1000" s="1662"/>
      <c r="P1000" s="1662"/>
      <c r="Q1000" s="1662"/>
      <c r="R1000" s="1662"/>
      <c r="S1000" s="1662"/>
      <c r="T1000" s="1662"/>
      <c r="U1000" s="1662"/>
      <c r="V1000" s="1662"/>
      <c r="W1000" s="1662"/>
      <c r="X1000" s="1662"/>
      <c r="Y1000" s="1662"/>
      <c r="Z1000" s="1662"/>
      <c r="AA1000" s="1662"/>
      <c r="AB1000" s="1244"/>
      <c r="AC1000" s="408">
        <f t="shared" si="313"/>
        <v>0</v>
      </c>
      <c r="AD1000" s="1767"/>
      <c r="AE1000" s="834"/>
      <c r="AF1000" s="834"/>
      <c r="AG1000" s="536"/>
      <c r="AH1000" s="529"/>
      <c r="AI1000" s="529"/>
      <c r="AJ1000" s="529"/>
      <c r="AK1000" s="529"/>
      <c r="AL1000" s="529"/>
      <c r="AM1000" s="529"/>
      <c r="AN1000" s="529"/>
      <c r="AO1000" s="529"/>
      <c r="AP1000" s="529"/>
      <c r="AQ1000" s="529"/>
      <c r="AR1000" s="529"/>
      <c r="AS1000" s="529"/>
      <c r="AT1000" s="529"/>
      <c r="AU1000" s="529"/>
      <c r="AV1000" s="529"/>
      <c r="AW1000" s="529"/>
      <c r="AX1000" s="529"/>
      <c r="AY1000" s="529"/>
      <c r="AZ1000" s="529"/>
      <c r="BA1000" s="529"/>
      <c r="BB1000" s="529"/>
      <c r="BC1000" s="529"/>
      <c r="BD1000" s="529"/>
      <c r="BE1000" s="529"/>
      <c r="BF1000" s="529"/>
      <c r="BG1000" s="529"/>
      <c r="BH1000" s="529"/>
      <c r="BI1000" s="529"/>
      <c r="BJ1000" s="529"/>
      <c r="BK1000" s="529"/>
      <c r="BL1000" s="529"/>
      <c r="BM1000" s="529"/>
      <c r="BN1000" s="529"/>
      <c r="BO1000" s="529"/>
      <c r="BP1000" s="529"/>
      <c r="BQ1000" s="529"/>
      <c r="BR1000" s="529"/>
      <c r="BS1000" s="529"/>
      <c r="BT1000" s="529"/>
      <c r="BU1000" s="529"/>
      <c r="BV1000" s="529"/>
      <c r="BW1000" s="529"/>
      <c r="BX1000" s="529"/>
      <c r="BY1000" s="529"/>
      <c r="BZ1000" s="529"/>
      <c r="CA1000" s="529"/>
      <c r="CB1000" s="529"/>
      <c r="CC1000" s="529"/>
      <c r="CD1000" s="529"/>
      <c r="CE1000" s="529"/>
      <c r="CF1000" s="529"/>
      <c r="CG1000" s="529"/>
      <c r="CH1000" s="529"/>
      <c r="CI1000" s="529"/>
      <c r="CJ1000" s="529"/>
      <c r="CK1000" s="529"/>
      <c r="CL1000" s="529"/>
      <c r="CM1000" s="529"/>
      <c r="CN1000" s="529"/>
      <c r="CO1000" s="529"/>
      <c r="CP1000" s="529"/>
      <c r="CQ1000" s="529"/>
    </row>
    <row r="1001" spans="1:95" s="70" customFormat="1" outlineLevel="1" x14ac:dyDescent="0.2">
      <c r="A1001" s="11">
        <v>321</v>
      </c>
      <c r="B1001" s="300"/>
      <c r="C1001" s="295"/>
      <c r="D1001" s="844" t="s">
        <v>70</v>
      </c>
      <c r="E1001" s="845"/>
      <c r="F1001" s="845"/>
      <c r="G1001" s="845"/>
      <c r="H1001" s="845"/>
      <c r="I1001" s="845"/>
      <c r="J1001" s="845"/>
      <c r="K1001" s="845"/>
      <c r="L1001" s="846"/>
      <c r="M1001" s="407">
        <f>SUBTOTAL(9,M1002:M1002)</f>
        <v>0</v>
      </c>
      <c r="N1001" s="1191"/>
      <c r="O1001" s="1191"/>
      <c r="P1001" s="1191"/>
      <c r="Q1001" s="1191"/>
      <c r="R1001" s="1191"/>
      <c r="S1001" s="1191"/>
      <c r="T1001" s="1191"/>
      <c r="U1001" s="1191"/>
      <c r="V1001" s="1191"/>
      <c r="W1001" s="1191"/>
      <c r="X1001" s="1191"/>
      <c r="Y1001" s="1191"/>
      <c r="Z1001" s="1191"/>
      <c r="AA1001" s="1191"/>
      <c r="AB1001" s="1191"/>
      <c r="AC1001" s="407">
        <f>SUBTOTAL(9,AC1002)</f>
        <v>0</v>
      </c>
      <c r="AD1001" s="1565"/>
      <c r="AE1001" s="1566"/>
      <c r="AF1001" s="1566"/>
      <c r="AG1001" s="536"/>
      <c r="AH1001" s="529"/>
      <c r="AI1001" s="529"/>
      <c r="AJ1001" s="529"/>
      <c r="AK1001" s="529"/>
      <c r="AL1001" s="529"/>
      <c r="AM1001" s="529"/>
      <c r="AN1001" s="529"/>
      <c r="AO1001" s="529"/>
      <c r="AP1001" s="529"/>
      <c r="AQ1001" s="529"/>
      <c r="AR1001" s="529"/>
      <c r="AS1001" s="529"/>
      <c r="AT1001" s="529"/>
      <c r="AU1001" s="529"/>
      <c r="AV1001" s="529"/>
      <c r="AW1001" s="529"/>
      <c r="AX1001" s="529"/>
      <c r="AY1001" s="529"/>
      <c r="AZ1001" s="529"/>
      <c r="BA1001" s="529"/>
      <c r="BB1001" s="529"/>
      <c r="BC1001" s="529"/>
      <c r="BD1001" s="529"/>
      <c r="BE1001" s="529"/>
      <c r="BF1001" s="529"/>
      <c r="BG1001" s="529"/>
      <c r="BH1001" s="529"/>
      <c r="BI1001" s="529"/>
      <c r="BJ1001" s="529"/>
      <c r="BK1001" s="529"/>
      <c r="BL1001" s="529"/>
      <c r="BM1001" s="529"/>
      <c r="BN1001" s="529"/>
      <c r="BO1001" s="529"/>
      <c r="BP1001" s="529"/>
      <c r="BQ1001" s="529"/>
      <c r="BR1001" s="529"/>
      <c r="BS1001" s="529"/>
      <c r="BT1001" s="529"/>
      <c r="BU1001" s="529"/>
      <c r="BV1001" s="529"/>
      <c r="BW1001" s="529"/>
      <c r="BX1001" s="529"/>
      <c r="BY1001" s="529"/>
      <c r="BZ1001" s="529"/>
      <c r="CA1001" s="529"/>
      <c r="CB1001" s="529"/>
      <c r="CC1001" s="529"/>
      <c r="CD1001" s="529"/>
      <c r="CE1001" s="529"/>
      <c r="CF1001" s="529"/>
      <c r="CG1001" s="529"/>
      <c r="CH1001" s="529"/>
      <c r="CI1001" s="529"/>
      <c r="CJ1001" s="529"/>
      <c r="CK1001" s="529"/>
      <c r="CL1001" s="529"/>
      <c r="CM1001" s="529"/>
      <c r="CN1001" s="529"/>
      <c r="CO1001" s="529"/>
      <c r="CP1001" s="529"/>
      <c r="CQ1001" s="529"/>
    </row>
    <row r="1002" spans="1:95" s="70" customFormat="1" outlineLevel="1" x14ac:dyDescent="0.2">
      <c r="A1002" s="11">
        <v>322</v>
      </c>
      <c r="B1002" s="531"/>
      <c r="C1002" s="523"/>
      <c r="D1002" s="523"/>
      <c r="E1002" s="524"/>
      <c r="F1002" s="1013" t="s">
        <v>70</v>
      </c>
      <c r="G1002" s="1014"/>
      <c r="H1002" s="1014"/>
      <c r="I1002" s="1014"/>
      <c r="J1002" s="1014"/>
      <c r="K1002" s="1014"/>
      <c r="L1002" s="1029"/>
      <c r="M1002" s="408">
        <f t="shared" ref="M1002" si="314">M226</f>
        <v>0</v>
      </c>
      <c r="N1002" s="1397"/>
      <c r="O1002" s="961"/>
      <c r="P1002" s="961"/>
      <c r="Q1002" s="961"/>
      <c r="R1002" s="961"/>
      <c r="S1002" s="961"/>
      <c r="T1002" s="961"/>
      <c r="U1002" s="961"/>
      <c r="V1002" s="961"/>
      <c r="W1002" s="961"/>
      <c r="X1002" s="961"/>
      <c r="Y1002" s="961"/>
      <c r="Z1002" s="961"/>
      <c r="AA1002" s="961"/>
      <c r="AB1002" s="961"/>
      <c r="AC1002" s="408">
        <f t="shared" si="313"/>
        <v>0</v>
      </c>
      <c r="AD1002" s="436"/>
      <c r="AE1002" s="437"/>
      <c r="AF1002" s="437"/>
      <c r="AG1002" s="536"/>
      <c r="AH1002" s="529"/>
      <c r="AI1002" s="529"/>
      <c r="AJ1002" s="529"/>
      <c r="AK1002" s="529"/>
      <c r="AL1002" s="529"/>
      <c r="AM1002" s="529"/>
      <c r="AN1002" s="529"/>
      <c r="AO1002" s="529"/>
      <c r="AP1002" s="529"/>
      <c r="AQ1002" s="529"/>
      <c r="AR1002" s="529"/>
      <c r="AS1002" s="529"/>
      <c r="AT1002" s="529"/>
      <c r="AU1002" s="529"/>
      <c r="AV1002" s="529"/>
      <c r="AW1002" s="529"/>
      <c r="AX1002" s="529"/>
      <c r="AY1002" s="529"/>
      <c r="AZ1002" s="529"/>
      <c r="BA1002" s="529"/>
      <c r="BB1002" s="529"/>
      <c r="BC1002" s="529"/>
      <c r="BD1002" s="529"/>
      <c r="BE1002" s="529"/>
      <c r="BF1002" s="529"/>
      <c r="BG1002" s="529"/>
      <c r="BH1002" s="529"/>
      <c r="BI1002" s="529"/>
      <c r="BJ1002" s="529"/>
      <c r="BK1002" s="529"/>
      <c r="BL1002" s="529"/>
      <c r="BM1002" s="529"/>
      <c r="BN1002" s="529"/>
      <c r="BO1002" s="529"/>
      <c r="BP1002" s="529"/>
      <c r="BQ1002" s="529"/>
      <c r="BR1002" s="529"/>
      <c r="BS1002" s="529"/>
      <c r="BT1002" s="529"/>
      <c r="BU1002" s="529"/>
      <c r="BV1002" s="529"/>
      <c r="BW1002" s="529"/>
      <c r="BX1002" s="529"/>
      <c r="BY1002" s="529"/>
      <c r="BZ1002" s="529"/>
      <c r="CA1002" s="529"/>
      <c r="CB1002" s="529"/>
      <c r="CC1002" s="529"/>
      <c r="CD1002" s="529"/>
      <c r="CE1002" s="529"/>
      <c r="CF1002" s="529"/>
      <c r="CG1002" s="529"/>
      <c r="CH1002" s="529"/>
      <c r="CI1002" s="529"/>
      <c r="CJ1002" s="529"/>
      <c r="CK1002" s="529"/>
      <c r="CL1002" s="529"/>
      <c r="CM1002" s="529"/>
      <c r="CN1002" s="529"/>
      <c r="CO1002" s="529"/>
      <c r="CP1002" s="529"/>
      <c r="CQ1002" s="529"/>
    </row>
    <row r="1003" spans="1:95" s="70" customFormat="1" ht="7.5" customHeight="1" outlineLevel="1" x14ac:dyDescent="0.2">
      <c r="A1003" s="11"/>
      <c r="B1003" s="1595"/>
      <c r="C1003" s="1436"/>
      <c r="D1003" s="1436"/>
      <c r="E1003" s="1436"/>
      <c r="F1003" s="1437"/>
      <c r="G1003" s="1437"/>
      <c r="H1003" s="1437"/>
      <c r="I1003" s="1437"/>
      <c r="J1003" s="1437"/>
      <c r="K1003" s="1437"/>
      <c r="L1003" s="1437"/>
      <c r="M1003" s="1437"/>
      <c r="N1003" s="1437"/>
      <c r="O1003" s="1437"/>
      <c r="P1003" s="1437"/>
      <c r="Q1003" s="1437"/>
      <c r="R1003" s="1437"/>
      <c r="S1003" s="1437"/>
      <c r="T1003" s="1437"/>
      <c r="U1003" s="1437"/>
      <c r="V1003" s="1437"/>
      <c r="W1003" s="1437"/>
      <c r="X1003" s="1437"/>
      <c r="Y1003" s="1437"/>
      <c r="Z1003" s="1437"/>
      <c r="AA1003" s="1437"/>
      <c r="AB1003" s="1437"/>
      <c r="AC1003" s="1437"/>
      <c r="AD1003" s="1437"/>
      <c r="AE1003" s="1437"/>
      <c r="AF1003" s="1437"/>
      <c r="AG1003" s="536"/>
      <c r="AH1003" s="529"/>
      <c r="AI1003" s="529"/>
      <c r="AJ1003" s="529"/>
      <c r="AK1003" s="529"/>
      <c r="AL1003" s="529"/>
      <c r="AM1003" s="529"/>
      <c r="AN1003" s="529"/>
      <c r="AO1003" s="529"/>
      <c r="AP1003" s="529"/>
      <c r="AQ1003" s="529"/>
      <c r="AR1003" s="529"/>
      <c r="AS1003" s="529"/>
      <c r="AT1003" s="529"/>
      <c r="AU1003" s="529"/>
      <c r="AV1003" s="529"/>
      <c r="AW1003" s="529"/>
      <c r="AX1003" s="529"/>
      <c r="AY1003" s="529"/>
      <c r="AZ1003" s="529"/>
      <c r="BA1003" s="529"/>
      <c r="BB1003" s="529"/>
      <c r="BC1003" s="529"/>
      <c r="BD1003" s="529"/>
      <c r="BE1003" s="529"/>
      <c r="BF1003" s="529"/>
      <c r="BG1003" s="529"/>
      <c r="BH1003" s="529"/>
      <c r="BI1003" s="529"/>
      <c r="BJ1003" s="529"/>
      <c r="BK1003" s="529"/>
      <c r="BL1003" s="529"/>
      <c r="BM1003" s="529"/>
      <c r="BN1003" s="529"/>
      <c r="BO1003" s="529"/>
      <c r="BP1003" s="529"/>
      <c r="BQ1003" s="529"/>
      <c r="BR1003" s="529"/>
      <c r="BS1003" s="529"/>
      <c r="BT1003" s="529"/>
      <c r="BU1003" s="529"/>
      <c r="BV1003" s="529"/>
      <c r="BW1003" s="529"/>
      <c r="BX1003" s="529"/>
      <c r="BY1003" s="529"/>
      <c r="BZ1003" s="529"/>
      <c r="CA1003" s="529"/>
      <c r="CB1003" s="529"/>
      <c r="CC1003" s="529"/>
      <c r="CD1003" s="529"/>
      <c r="CE1003" s="529"/>
      <c r="CF1003" s="529"/>
      <c r="CG1003" s="529"/>
      <c r="CH1003" s="529"/>
      <c r="CI1003" s="529"/>
      <c r="CJ1003" s="529"/>
      <c r="CK1003" s="529"/>
      <c r="CL1003" s="529"/>
      <c r="CM1003" s="529"/>
      <c r="CN1003" s="529"/>
      <c r="CO1003" s="529"/>
      <c r="CP1003" s="529"/>
      <c r="CQ1003" s="529"/>
    </row>
    <row r="1004" spans="1:95" s="70" customFormat="1" ht="22.5" customHeight="1" outlineLevel="1" x14ac:dyDescent="0.2">
      <c r="A1004" s="11">
        <v>323</v>
      </c>
      <c r="B1004" s="963" t="s">
        <v>78</v>
      </c>
      <c r="C1004" s="964"/>
      <c r="D1004" s="964"/>
      <c r="E1004" s="964"/>
      <c r="F1004" s="964"/>
      <c r="G1004" s="964"/>
      <c r="H1004" s="964"/>
      <c r="I1004" s="964"/>
      <c r="J1004" s="964"/>
      <c r="K1004" s="964"/>
      <c r="L1004" s="964"/>
      <c r="M1004" s="407">
        <f>SUBTOTAL(9,M785:M1001)</f>
        <v>0</v>
      </c>
      <c r="N1004" s="410">
        <f t="shared" ref="N1004:AB1004" si="315">SUBTOTAL(9,N785:N1001)</f>
        <v>0</v>
      </c>
      <c r="O1004" s="414">
        <f t="shared" si="315"/>
        <v>0</v>
      </c>
      <c r="P1004" s="413">
        <f t="shared" si="315"/>
        <v>0</v>
      </c>
      <c r="Q1004" s="415">
        <f t="shared" si="315"/>
        <v>0</v>
      </c>
      <c r="R1004" s="414">
        <f t="shared" si="315"/>
        <v>0</v>
      </c>
      <c r="S1004" s="414">
        <f t="shared" si="315"/>
        <v>0</v>
      </c>
      <c r="T1004" s="414">
        <f t="shared" si="315"/>
        <v>0</v>
      </c>
      <c r="U1004" s="414">
        <f t="shared" si="315"/>
        <v>0</v>
      </c>
      <c r="V1004" s="414">
        <f t="shared" si="315"/>
        <v>0</v>
      </c>
      <c r="W1004" s="414">
        <f t="shared" si="315"/>
        <v>0</v>
      </c>
      <c r="X1004" s="414">
        <f t="shared" si="315"/>
        <v>0</v>
      </c>
      <c r="Y1004" s="414">
        <f t="shared" si="315"/>
        <v>0</v>
      </c>
      <c r="Z1004" s="414">
        <f t="shared" si="315"/>
        <v>0</v>
      </c>
      <c r="AA1004" s="414">
        <f t="shared" si="315"/>
        <v>0</v>
      </c>
      <c r="AB1004" s="424">
        <f t="shared" si="315"/>
        <v>0</v>
      </c>
      <c r="AC1004" s="407">
        <f>SUBTOTAL(9,AC785:AC1002)</f>
        <v>0</v>
      </c>
      <c r="AD1004" s="1590"/>
      <c r="AE1004" s="1607"/>
      <c r="AF1004" s="1607"/>
      <c r="AG1004" s="536"/>
      <c r="AH1004" s="529"/>
      <c r="AI1004" s="529"/>
      <c r="AJ1004" s="529"/>
      <c r="AK1004" s="529"/>
      <c r="AL1004" s="529"/>
      <c r="AM1004" s="529"/>
      <c r="AN1004" s="529"/>
      <c r="AO1004" s="529"/>
      <c r="AP1004" s="529"/>
      <c r="AQ1004" s="529"/>
      <c r="AR1004" s="529"/>
      <c r="AS1004" s="529"/>
      <c r="AT1004" s="529"/>
      <c r="AU1004" s="529"/>
      <c r="AV1004" s="529"/>
      <c r="AW1004" s="529"/>
      <c r="AX1004" s="529"/>
      <c r="AY1004" s="529"/>
      <c r="AZ1004" s="529"/>
      <c r="BA1004" s="529"/>
      <c r="BB1004" s="529"/>
      <c r="BC1004" s="529"/>
      <c r="BD1004" s="529"/>
      <c r="BE1004" s="529"/>
      <c r="BF1004" s="529"/>
      <c r="BG1004" s="529"/>
      <c r="BH1004" s="529"/>
      <c r="BI1004" s="529"/>
      <c r="BJ1004" s="529"/>
      <c r="BK1004" s="529"/>
      <c r="BL1004" s="529"/>
      <c r="BM1004" s="529"/>
      <c r="BN1004" s="529"/>
      <c r="BO1004" s="529"/>
      <c r="BP1004" s="529"/>
      <c r="BQ1004" s="529"/>
      <c r="BR1004" s="529"/>
      <c r="BS1004" s="529"/>
      <c r="BT1004" s="529"/>
      <c r="BU1004" s="529"/>
      <c r="BV1004" s="529"/>
      <c r="BW1004" s="529"/>
      <c r="BX1004" s="529"/>
      <c r="BY1004" s="529"/>
      <c r="BZ1004" s="529"/>
      <c r="CA1004" s="529"/>
      <c r="CB1004" s="529"/>
      <c r="CC1004" s="529"/>
      <c r="CD1004" s="529"/>
      <c r="CE1004" s="529"/>
      <c r="CF1004" s="529"/>
      <c r="CG1004" s="529"/>
      <c r="CH1004" s="529"/>
      <c r="CI1004" s="529"/>
      <c r="CJ1004" s="529"/>
      <c r="CK1004" s="529"/>
      <c r="CL1004" s="529"/>
      <c r="CM1004" s="529"/>
      <c r="CN1004" s="529"/>
      <c r="CO1004" s="529"/>
      <c r="CP1004" s="529"/>
      <c r="CQ1004" s="529"/>
    </row>
    <row r="1005" spans="1:95" s="70" customFormat="1" ht="7.5" customHeight="1" outlineLevel="1" x14ac:dyDescent="0.2">
      <c r="A1005" s="11">
        <v>324</v>
      </c>
      <c r="B1005" s="1602"/>
      <c r="C1005" s="1437"/>
      <c r="D1005" s="1437"/>
      <c r="E1005" s="1437"/>
      <c r="F1005" s="1437"/>
      <c r="G1005" s="1437"/>
      <c r="H1005" s="1437"/>
      <c r="I1005" s="1437"/>
      <c r="J1005" s="1437"/>
      <c r="K1005" s="1437"/>
      <c r="L1005" s="1437"/>
      <c r="M1005" s="1437"/>
      <c r="N1005" s="1437"/>
      <c r="O1005" s="1437"/>
      <c r="P1005" s="1437"/>
      <c r="Q1005" s="1437"/>
      <c r="R1005" s="1437"/>
      <c r="S1005" s="1437"/>
      <c r="T1005" s="1437"/>
      <c r="U1005" s="1437"/>
      <c r="V1005" s="1437"/>
      <c r="W1005" s="1437"/>
      <c r="X1005" s="1437"/>
      <c r="Y1005" s="1437"/>
      <c r="Z1005" s="1437"/>
      <c r="AA1005" s="1437"/>
      <c r="AB1005" s="1437"/>
      <c r="AC1005" s="1437"/>
      <c r="AD1005" s="1437"/>
      <c r="AE1005" s="1437"/>
      <c r="AF1005" s="1437"/>
      <c r="AG1005" s="536"/>
      <c r="AH1005" s="529"/>
      <c r="AI1005" s="529"/>
      <c r="AJ1005" s="529"/>
      <c r="AK1005" s="529"/>
      <c r="AL1005" s="529"/>
      <c r="AM1005" s="529"/>
      <c r="AN1005" s="529"/>
      <c r="AO1005" s="529"/>
      <c r="AP1005" s="529"/>
      <c r="AQ1005" s="529"/>
      <c r="AR1005" s="529"/>
      <c r="AS1005" s="529"/>
      <c r="AT1005" s="529"/>
      <c r="AU1005" s="529"/>
      <c r="AV1005" s="529"/>
      <c r="AW1005" s="529"/>
      <c r="AX1005" s="529"/>
      <c r="AY1005" s="529"/>
      <c r="AZ1005" s="529"/>
      <c r="BA1005" s="529"/>
      <c r="BB1005" s="529"/>
      <c r="BC1005" s="529"/>
      <c r="BD1005" s="529"/>
      <c r="BE1005" s="529"/>
      <c r="BF1005" s="529"/>
      <c r="BG1005" s="529"/>
      <c r="BH1005" s="529"/>
      <c r="BI1005" s="529"/>
      <c r="BJ1005" s="529"/>
      <c r="BK1005" s="529"/>
      <c r="BL1005" s="529"/>
      <c r="BM1005" s="529"/>
      <c r="BN1005" s="529"/>
      <c r="BO1005" s="529"/>
      <c r="BP1005" s="529"/>
      <c r="BQ1005" s="529"/>
      <c r="BR1005" s="529"/>
      <c r="BS1005" s="529"/>
      <c r="BT1005" s="529"/>
      <c r="BU1005" s="529"/>
      <c r="BV1005" s="529"/>
      <c r="BW1005" s="529"/>
      <c r="BX1005" s="529"/>
      <c r="BY1005" s="529"/>
      <c r="BZ1005" s="529"/>
      <c r="CA1005" s="529"/>
      <c r="CB1005" s="529"/>
      <c r="CC1005" s="529"/>
      <c r="CD1005" s="529"/>
      <c r="CE1005" s="529"/>
      <c r="CF1005" s="529"/>
      <c r="CG1005" s="529"/>
      <c r="CH1005" s="529"/>
      <c r="CI1005" s="529"/>
      <c r="CJ1005" s="529"/>
      <c r="CK1005" s="529"/>
      <c r="CL1005" s="529"/>
      <c r="CM1005" s="529"/>
      <c r="CN1005" s="529"/>
      <c r="CO1005" s="529"/>
      <c r="CP1005" s="529"/>
      <c r="CQ1005" s="529"/>
    </row>
    <row r="1006" spans="1:95" s="70" customFormat="1" ht="22.5" customHeight="1" outlineLevel="2" x14ac:dyDescent="0.2">
      <c r="A1006" s="11">
        <v>325</v>
      </c>
      <c r="B1006" s="963" t="s">
        <v>79</v>
      </c>
      <c r="C1006" s="964"/>
      <c r="D1006" s="964"/>
      <c r="E1006" s="964"/>
      <c r="F1006" s="964"/>
      <c r="G1006" s="964"/>
      <c r="H1006" s="964"/>
      <c r="I1006" s="964"/>
      <c r="J1006" s="964"/>
      <c r="K1006" s="964"/>
      <c r="L1006" s="964"/>
      <c r="M1006" s="964"/>
      <c r="N1006" s="964"/>
      <c r="O1006" s="964"/>
      <c r="P1006" s="964"/>
      <c r="Q1006" s="964"/>
      <c r="R1006" s="964"/>
      <c r="S1006" s="964"/>
      <c r="T1006" s="964"/>
      <c r="U1006" s="964"/>
      <c r="V1006" s="964"/>
      <c r="W1006" s="964"/>
      <c r="X1006" s="964"/>
      <c r="Y1006" s="964"/>
      <c r="Z1006" s="964"/>
      <c r="AA1006" s="964"/>
      <c r="AB1006" s="964"/>
      <c r="AC1006" s="964"/>
      <c r="AD1006" s="964"/>
      <c r="AE1006" s="964"/>
      <c r="AF1006" s="964"/>
      <c r="AG1006" s="536"/>
      <c r="AH1006" s="529"/>
      <c r="AI1006" s="529"/>
      <c r="AJ1006" s="529"/>
      <c r="AK1006" s="529"/>
      <c r="AL1006" s="529"/>
      <c r="AM1006" s="529"/>
      <c r="AN1006" s="529"/>
      <c r="AO1006" s="529"/>
      <c r="AP1006" s="529"/>
      <c r="AQ1006" s="529"/>
      <c r="AR1006" s="529"/>
      <c r="AS1006" s="529"/>
      <c r="AT1006" s="529"/>
      <c r="AU1006" s="529"/>
      <c r="AV1006" s="529"/>
      <c r="AW1006" s="529"/>
      <c r="AX1006" s="529"/>
      <c r="AY1006" s="529"/>
      <c r="AZ1006" s="529"/>
      <c r="BA1006" s="529"/>
      <c r="BB1006" s="529"/>
      <c r="BC1006" s="529"/>
      <c r="BD1006" s="529"/>
      <c r="BE1006" s="529"/>
      <c r="BF1006" s="529"/>
      <c r="BG1006" s="529"/>
      <c r="BH1006" s="529"/>
      <c r="BI1006" s="529"/>
      <c r="BJ1006" s="529"/>
      <c r="BK1006" s="529"/>
      <c r="BL1006" s="529"/>
      <c r="BM1006" s="529"/>
      <c r="BN1006" s="529"/>
      <c r="BO1006" s="529"/>
      <c r="BP1006" s="529"/>
      <c r="BQ1006" s="529"/>
      <c r="BR1006" s="529"/>
      <c r="BS1006" s="529"/>
      <c r="BT1006" s="529"/>
      <c r="BU1006" s="529"/>
      <c r="BV1006" s="529"/>
      <c r="BW1006" s="529"/>
      <c r="BX1006" s="529"/>
      <c r="BY1006" s="529"/>
      <c r="BZ1006" s="529"/>
      <c r="CA1006" s="529"/>
      <c r="CB1006" s="529"/>
      <c r="CC1006" s="529"/>
      <c r="CD1006" s="529"/>
      <c r="CE1006" s="529"/>
      <c r="CF1006" s="529"/>
      <c r="CG1006" s="529"/>
      <c r="CH1006" s="529"/>
      <c r="CI1006" s="529"/>
      <c r="CJ1006" s="529"/>
      <c r="CK1006" s="529"/>
      <c r="CL1006" s="529"/>
      <c r="CM1006" s="529"/>
      <c r="CN1006" s="529"/>
      <c r="CO1006" s="529"/>
      <c r="CP1006" s="529"/>
      <c r="CQ1006" s="529"/>
    </row>
    <row r="1007" spans="1:95" s="70" customFormat="1" ht="15" customHeight="1" outlineLevel="1" x14ac:dyDescent="0.2">
      <c r="A1007" s="11">
        <v>326</v>
      </c>
      <c r="B1007" s="300"/>
      <c r="C1007" s="1025" t="s">
        <v>80</v>
      </c>
      <c r="D1007" s="1026"/>
      <c r="E1007" s="1026"/>
      <c r="F1007" s="1026"/>
      <c r="G1007" s="1026"/>
      <c r="H1007" s="1026"/>
      <c r="I1007" s="1026"/>
      <c r="J1007" s="1026"/>
      <c r="K1007" s="1026"/>
      <c r="L1007" s="1026"/>
      <c r="M1007" s="1026"/>
      <c r="N1007" s="1026"/>
      <c r="O1007" s="1026"/>
      <c r="P1007" s="1026"/>
      <c r="Q1007" s="1026"/>
      <c r="R1007" s="1026"/>
      <c r="S1007" s="1026"/>
      <c r="T1007" s="1026"/>
      <c r="U1007" s="1026"/>
      <c r="V1007" s="1026"/>
      <c r="W1007" s="1026"/>
      <c r="X1007" s="1026"/>
      <c r="Y1007" s="1026"/>
      <c r="Z1007" s="1026"/>
      <c r="AA1007" s="1026"/>
      <c r="AB1007" s="1026"/>
      <c r="AC1007" s="1026"/>
      <c r="AD1007" s="1026"/>
      <c r="AE1007" s="1026"/>
      <c r="AF1007" s="1026"/>
      <c r="AG1007" s="536"/>
      <c r="AH1007" s="529"/>
      <c r="AI1007" s="529"/>
      <c r="AJ1007" s="529"/>
      <c r="AK1007" s="529"/>
      <c r="AL1007" s="529"/>
      <c r="AM1007" s="529"/>
      <c r="AN1007" s="529"/>
      <c r="AO1007" s="529"/>
      <c r="AP1007" s="529"/>
      <c r="AQ1007" s="529"/>
      <c r="AR1007" s="529"/>
      <c r="AS1007" s="529"/>
      <c r="AT1007" s="529"/>
      <c r="AU1007" s="529"/>
      <c r="AV1007" s="529"/>
      <c r="AW1007" s="529"/>
      <c r="AX1007" s="529"/>
      <c r="AY1007" s="529"/>
      <c r="AZ1007" s="529"/>
      <c r="BA1007" s="529"/>
      <c r="BB1007" s="529"/>
      <c r="BC1007" s="529"/>
      <c r="BD1007" s="529"/>
      <c r="BE1007" s="529"/>
      <c r="BF1007" s="529"/>
      <c r="BG1007" s="529"/>
      <c r="BH1007" s="529"/>
      <c r="BI1007" s="529"/>
      <c r="BJ1007" s="529"/>
      <c r="BK1007" s="529"/>
      <c r="BL1007" s="529"/>
      <c r="BM1007" s="529"/>
      <c r="BN1007" s="529"/>
      <c r="BO1007" s="529"/>
      <c r="BP1007" s="529"/>
      <c r="BQ1007" s="529"/>
      <c r="BR1007" s="529"/>
      <c r="BS1007" s="529"/>
      <c r="BT1007" s="529"/>
      <c r="BU1007" s="529"/>
      <c r="BV1007" s="529"/>
      <c r="BW1007" s="529"/>
      <c r="BX1007" s="529"/>
      <c r="BY1007" s="529"/>
      <c r="BZ1007" s="529"/>
      <c r="CA1007" s="529"/>
      <c r="CB1007" s="529"/>
      <c r="CC1007" s="529"/>
      <c r="CD1007" s="529"/>
      <c r="CE1007" s="529"/>
      <c r="CF1007" s="529"/>
      <c r="CG1007" s="529"/>
      <c r="CH1007" s="529"/>
      <c r="CI1007" s="529"/>
      <c r="CJ1007" s="529"/>
      <c r="CK1007" s="529"/>
      <c r="CL1007" s="529"/>
      <c r="CM1007" s="529"/>
      <c r="CN1007" s="529"/>
      <c r="CO1007" s="529"/>
      <c r="CP1007" s="529"/>
      <c r="CQ1007" s="529"/>
    </row>
    <row r="1008" spans="1:95" s="70" customFormat="1" ht="15" customHeight="1" outlineLevel="1" x14ac:dyDescent="0.2">
      <c r="A1008" s="11">
        <v>327</v>
      </c>
      <c r="B1008" s="300"/>
      <c r="C1008" s="263"/>
      <c r="D1008" s="1597" t="s">
        <v>528</v>
      </c>
      <c r="E1008" s="1598"/>
      <c r="F1008" s="1598"/>
      <c r="G1008" s="1598"/>
      <c r="H1008" s="1598"/>
      <c r="I1008" s="1598"/>
      <c r="J1008" s="1598"/>
      <c r="K1008" s="1598"/>
      <c r="L1008" s="1599"/>
      <c r="M1008" s="407">
        <f>SUBTOTAL(9,M1009:M1013)</f>
        <v>0</v>
      </c>
      <c r="N1008" s="410">
        <f t="shared" ref="N1008:AC1008" si="316">SUBTOTAL(9,N1009:N1013)</f>
        <v>0</v>
      </c>
      <c r="O1008" s="414">
        <f t="shared" si="316"/>
        <v>0</v>
      </c>
      <c r="P1008" s="413">
        <f t="shared" si="316"/>
        <v>0</v>
      </c>
      <c r="Q1008" s="415">
        <f t="shared" si="316"/>
        <v>0</v>
      </c>
      <c r="R1008" s="410">
        <f t="shared" si="316"/>
        <v>0</v>
      </c>
      <c r="S1008" s="414">
        <f t="shared" si="316"/>
        <v>0</v>
      </c>
      <c r="T1008" s="414">
        <f t="shared" si="316"/>
        <v>0</v>
      </c>
      <c r="U1008" s="414">
        <f t="shared" si="316"/>
        <v>0</v>
      </c>
      <c r="V1008" s="414">
        <f t="shared" si="316"/>
        <v>0</v>
      </c>
      <c r="W1008" s="414">
        <f t="shared" si="316"/>
        <v>0</v>
      </c>
      <c r="X1008" s="414">
        <f t="shared" si="316"/>
        <v>0</v>
      </c>
      <c r="Y1008" s="414">
        <f t="shared" si="316"/>
        <v>0</v>
      </c>
      <c r="Z1008" s="414">
        <f t="shared" si="316"/>
        <v>0</v>
      </c>
      <c r="AA1008" s="414">
        <f t="shared" si="316"/>
        <v>0</v>
      </c>
      <c r="AB1008" s="411">
        <f t="shared" si="316"/>
        <v>0</v>
      </c>
      <c r="AC1008" s="415">
        <f t="shared" si="316"/>
        <v>0</v>
      </c>
      <c r="AD1008" s="1565"/>
      <c r="AE1008" s="1566"/>
      <c r="AF1008" s="1566"/>
      <c r="AG1008" s="536"/>
      <c r="AH1008" s="529"/>
      <c r="AI1008" s="529"/>
      <c r="AJ1008" s="529"/>
      <c r="AK1008" s="529"/>
      <c r="AL1008" s="529"/>
      <c r="AM1008" s="529"/>
      <c r="AN1008" s="529"/>
      <c r="AO1008" s="529"/>
      <c r="AP1008" s="529"/>
      <c r="AQ1008" s="529"/>
      <c r="AR1008" s="529"/>
      <c r="AS1008" s="529"/>
      <c r="AT1008" s="529"/>
      <c r="AU1008" s="529"/>
      <c r="AV1008" s="529"/>
      <c r="AW1008" s="529"/>
      <c r="AX1008" s="529"/>
      <c r="AY1008" s="529"/>
      <c r="AZ1008" s="529"/>
      <c r="BA1008" s="529"/>
      <c r="BB1008" s="529"/>
      <c r="BC1008" s="529"/>
      <c r="BD1008" s="529"/>
      <c r="BE1008" s="529"/>
      <c r="BF1008" s="529"/>
      <c r="BG1008" s="529"/>
      <c r="BH1008" s="529"/>
      <c r="BI1008" s="529"/>
      <c r="BJ1008" s="529"/>
      <c r="BK1008" s="529"/>
      <c r="BL1008" s="529"/>
      <c r="BM1008" s="529"/>
      <c r="BN1008" s="529"/>
      <c r="BO1008" s="529"/>
      <c r="BP1008" s="529"/>
      <c r="BQ1008" s="529"/>
      <c r="BR1008" s="529"/>
      <c r="BS1008" s="529"/>
      <c r="BT1008" s="529"/>
      <c r="BU1008" s="529"/>
      <c r="BV1008" s="529"/>
      <c r="BW1008" s="529"/>
      <c r="BX1008" s="529"/>
      <c r="BY1008" s="529"/>
      <c r="BZ1008" s="529"/>
      <c r="CA1008" s="529"/>
      <c r="CB1008" s="529"/>
      <c r="CC1008" s="529"/>
      <c r="CD1008" s="529"/>
      <c r="CE1008" s="529"/>
      <c r="CF1008" s="529"/>
      <c r="CG1008" s="529"/>
      <c r="CH1008" s="529"/>
      <c r="CI1008" s="529"/>
      <c r="CJ1008" s="529"/>
      <c r="CK1008" s="529"/>
      <c r="CL1008" s="529"/>
      <c r="CM1008" s="529"/>
      <c r="CN1008" s="529"/>
      <c r="CO1008" s="529"/>
      <c r="CP1008" s="529"/>
      <c r="CQ1008" s="529"/>
    </row>
    <row r="1009" spans="1:95" s="70" customFormat="1" ht="15" customHeight="1" outlineLevel="1" x14ac:dyDescent="0.2">
      <c r="A1009" s="11">
        <v>328</v>
      </c>
      <c r="B1009" s="300"/>
      <c r="C1009" s="269"/>
      <c r="D1009" s="269"/>
      <c r="E1009" s="270"/>
      <c r="F1009" s="856" t="s">
        <v>471</v>
      </c>
      <c r="G1009" s="857"/>
      <c r="H1009" s="857"/>
      <c r="I1009" s="857"/>
      <c r="J1009" s="857"/>
      <c r="K1009" s="857"/>
      <c r="L1009" s="858"/>
      <c r="M1009" s="408">
        <f t="shared" ref="M1009:M1013" si="317">M233</f>
        <v>0</v>
      </c>
      <c r="N1009" s="419">
        <f>M1009*'Annexe 1. Taux de référence'!$S9</f>
        <v>0</v>
      </c>
      <c r="O1009" s="422">
        <f>($M1009-SUM($N1009:N1009))*'Annexe 1. Taux de référence'!$S9</f>
        <v>0</v>
      </c>
      <c r="P1009" s="422">
        <f>($M1009-SUM($N1009:O1009))*'Annexe 1. Taux de référence'!$S9</f>
        <v>0</v>
      </c>
      <c r="Q1009" s="423">
        <f>($M1009-SUM($N1009:P1009))*'Annexe 1. Taux de référence'!$S9</f>
        <v>0</v>
      </c>
      <c r="R1009" s="419">
        <f>($M1009-SUM($N1009:Q1009))*'Annexe 1. Taux de référence'!$U9</f>
        <v>0</v>
      </c>
      <c r="S1009" s="422">
        <f>($M1009-SUM($N1009:R1009))*'Annexe 1. Taux de référence'!$U9</f>
        <v>0</v>
      </c>
      <c r="T1009" s="422">
        <f>($M1009-SUM($N1009:S1009))*'Annexe 1. Taux de référence'!$U9</f>
        <v>0</v>
      </c>
      <c r="U1009" s="422">
        <f>($M1009-SUM($N1009:T1009))*'Annexe 1. Taux de référence'!$U9</f>
        <v>0</v>
      </c>
      <c r="V1009" s="422">
        <f>($M1009-SUM($N1009:U1009))*'Annexe 1. Taux de référence'!$U9</f>
        <v>0</v>
      </c>
      <c r="W1009" s="422">
        <f>($M1009-SUM($N1009:V1009))*'Annexe 1. Taux de référence'!$U9</f>
        <v>0</v>
      </c>
      <c r="X1009" s="422">
        <f>($M1009-SUM($N1009:W1009))*'Annexe 1. Taux de référence'!$U9</f>
        <v>0</v>
      </c>
      <c r="Y1009" s="422">
        <f>($M1009-SUM($N1009:X1009))*'Annexe 1. Taux de référence'!$U9</f>
        <v>0</v>
      </c>
      <c r="Z1009" s="422">
        <f>($M1009-SUM($N1009:Y1009))*'Annexe 1. Taux de référence'!$U9</f>
        <v>0</v>
      </c>
      <c r="AA1009" s="422">
        <f>($M1009-SUM($N1009:Z1009))*'Annexe 1. Taux de référence'!$U9</f>
        <v>0</v>
      </c>
      <c r="AB1009" s="422">
        <f>($M1009-SUM($N1009:AA1009))*'Annexe 1. Taux de référence'!$U9</f>
        <v>0</v>
      </c>
      <c r="AC1009" s="408">
        <f t="shared" ref="AC1009:AC1013" si="318">M1009-SUM(N1009:AB1009)</f>
        <v>0</v>
      </c>
      <c r="AD1009" s="1808"/>
      <c r="AE1009" s="828"/>
      <c r="AF1009" s="828"/>
      <c r="AG1009" s="536"/>
      <c r="AH1009" s="529"/>
      <c r="AI1009" s="529"/>
      <c r="AJ1009" s="529"/>
      <c r="AK1009" s="529"/>
      <c r="AL1009" s="529"/>
      <c r="AM1009" s="529"/>
      <c r="AN1009" s="529"/>
      <c r="AO1009" s="529"/>
      <c r="AP1009" s="529"/>
      <c r="AQ1009" s="529"/>
      <c r="AR1009" s="529"/>
      <c r="AS1009" s="529"/>
      <c r="AT1009" s="529"/>
      <c r="AU1009" s="529"/>
      <c r="AV1009" s="529"/>
      <c r="AW1009" s="529"/>
      <c r="AX1009" s="529"/>
      <c r="AY1009" s="529"/>
      <c r="AZ1009" s="529"/>
      <c r="BA1009" s="529"/>
      <c r="BB1009" s="529"/>
      <c r="BC1009" s="529"/>
      <c r="BD1009" s="529"/>
      <c r="BE1009" s="529"/>
      <c r="BF1009" s="529"/>
      <c r="BG1009" s="529"/>
      <c r="BH1009" s="529"/>
      <c r="BI1009" s="529"/>
      <c r="BJ1009" s="529"/>
      <c r="BK1009" s="529"/>
      <c r="BL1009" s="529"/>
      <c r="BM1009" s="529"/>
      <c r="BN1009" s="529"/>
      <c r="BO1009" s="529"/>
      <c r="BP1009" s="529"/>
      <c r="BQ1009" s="529"/>
      <c r="BR1009" s="529"/>
      <c r="BS1009" s="529"/>
      <c r="BT1009" s="529"/>
      <c r="BU1009" s="529"/>
      <c r="BV1009" s="529"/>
      <c r="BW1009" s="529"/>
      <c r="BX1009" s="529"/>
      <c r="BY1009" s="529"/>
      <c r="BZ1009" s="529"/>
      <c r="CA1009" s="529"/>
      <c r="CB1009" s="529"/>
      <c r="CC1009" s="529"/>
      <c r="CD1009" s="529"/>
      <c r="CE1009" s="529"/>
      <c r="CF1009" s="529"/>
      <c r="CG1009" s="529"/>
      <c r="CH1009" s="529"/>
      <c r="CI1009" s="529"/>
      <c r="CJ1009" s="529"/>
      <c r="CK1009" s="529"/>
      <c r="CL1009" s="529"/>
      <c r="CM1009" s="529"/>
      <c r="CN1009" s="529"/>
      <c r="CO1009" s="529"/>
      <c r="CP1009" s="529"/>
      <c r="CQ1009" s="529"/>
    </row>
    <row r="1010" spans="1:95" s="70" customFormat="1" ht="15" customHeight="1" outlineLevel="1" x14ac:dyDescent="0.2">
      <c r="A1010" s="11">
        <v>329</v>
      </c>
      <c r="B1010" s="300"/>
      <c r="C1010" s="269"/>
      <c r="D1010" s="269"/>
      <c r="E1010" s="270"/>
      <c r="F1010" s="915" t="s">
        <v>472</v>
      </c>
      <c r="G1010" s="916"/>
      <c r="H1010" s="916"/>
      <c r="I1010" s="916"/>
      <c r="J1010" s="916"/>
      <c r="K1010" s="916"/>
      <c r="L1010" s="917"/>
      <c r="M1010" s="408">
        <f t="shared" si="317"/>
        <v>0</v>
      </c>
      <c r="N1010" s="419">
        <f>M1010*'Annexe 1. Taux de référence'!$S10</f>
        <v>0</v>
      </c>
      <c r="O1010" s="422">
        <f>($M1010-SUM($N1010:N1010))*'Annexe 1. Taux de référence'!$S10</f>
        <v>0</v>
      </c>
      <c r="P1010" s="422">
        <f>($M1010-SUM($N1010:O1010))*'Annexe 1. Taux de référence'!$S10</f>
        <v>0</v>
      </c>
      <c r="Q1010" s="423">
        <f>($M1010-SUM($N1010:P1010))*'Annexe 1. Taux de référence'!$S10</f>
        <v>0</v>
      </c>
      <c r="R1010" s="419">
        <f>($M1010-SUM($N1010:Q1010))*'Annexe 1. Taux de référence'!$U10</f>
        <v>0</v>
      </c>
      <c r="S1010" s="422">
        <f>($M1010-SUM($N1010:R1010))*'Annexe 1. Taux de référence'!$U10</f>
        <v>0</v>
      </c>
      <c r="T1010" s="422">
        <f>($M1010-SUM($N1010:S1010))*'Annexe 1. Taux de référence'!$U10</f>
        <v>0</v>
      </c>
      <c r="U1010" s="422">
        <f>($M1010-SUM($N1010:T1010))*'Annexe 1. Taux de référence'!$U10</f>
        <v>0</v>
      </c>
      <c r="V1010" s="422">
        <f>($M1010-SUM($N1010:U1010))*'Annexe 1. Taux de référence'!$U10</f>
        <v>0</v>
      </c>
      <c r="W1010" s="422">
        <f>($M1010-SUM($N1010:V1010))*'Annexe 1. Taux de référence'!$U10</f>
        <v>0</v>
      </c>
      <c r="X1010" s="422">
        <f>($M1010-SUM($N1010:W1010))*'Annexe 1. Taux de référence'!$U10</f>
        <v>0</v>
      </c>
      <c r="Y1010" s="422">
        <f>($M1010-SUM($N1010:X1010))*'Annexe 1. Taux de référence'!$U10</f>
        <v>0</v>
      </c>
      <c r="Z1010" s="422">
        <f>($M1010-SUM($N1010:Y1010))*'Annexe 1. Taux de référence'!$U10</f>
        <v>0</v>
      </c>
      <c r="AA1010" s="422">
        <f>($M1010-SUM($N1010:Z1010))*'Annexe 1. Taux de référence'!$U10</f>
        <v>0</v>
      </c>
      <c r="AB1010" s="422">
        <f>($M1010-SUM($N1010:AA1010))*'Annexe 1. Taux de référence'!$U10</f>
        <v>0</v>
      </c>
      <c r="AC1010" s="408">
        <f t="shared" si="318"/>
        <v>0</v>
      </c>
      <c r="AD1010" s="1766"/>
      <c r="AE1010" s="1063"/>
      <c r="AF1010" s="831"/>
      <c r="AG1010" s="536"/>
      <c r="AH1010" s="529"/>
      <c r="AI1010" s="529"/>
      <c r="AJ1010" s="529"/>
      <c r="AK1010" s="529"/>
      <c r="AL1010" s="529"/>
      <c r="AM1010" s="529"/>
      <c r="AN1010" s="529"/>
      <c r="AO1010" s="529"/>
      <c r="AP1010" s="529"/>
      <c r="AQ1010" s="529"/>
      <c r="AR1010" s="529"/>
      <c r="AS1010" s="529"/>
      <c r="AT1010" s="529"/>
      <c r="AU1010" s="529"/>
      <c r="AV1010" s="529"/>
      <c r="AW1010" s="529"/>
      <c r="AX1010" s="529"/>
      <c r="AY1010" s="529"/>
      <c r="AZ1010" s="529"/>
      <c r="BA1010" s="529"/>
      <c r="BB1010" s="529"/>
      <c r="BC1010" s="529"/>
      <c r="BD1010" s="529"/>
      <c r="BE1010" s="529"/>
      <c r="BF1010" s="529"/>
      <c r="BG1010" s="529"/>
      <c r="BH1010" s="529"/>
      <c r="BI1010" s="529"/>
      <c r="BJ1010" s="529"/>
      <c r="BK1010" s="529"/>
      <c r="BL1010" s="529"/>
      <c r="BM1010" s="529"/>
      <c r="BN1010" s="529"/>
      <c r="BO1010" s="529"/>
      <c r="BP1010" s="529"/>
      <c r="BQ1010" s="529"/>
      <c r="BR1010" s="529"/>
      <c r="BS1010" s="529"/>
      <c r="BT1010" s="529"/>
      <c r="BU1010" s="529"/>
      <c r="BV1010" s="529"/>
      <c r="BW1010" s="529"/>
      <c r="BX1010" s="529"/>
      <c r="BY1010" s="529"/>
      <c r="BZ1010" s="529"/>
      <c r="CA1010" s="529"/>
      <c r="CB1010" s="529"/>
      <c r="CC1010" s="529"/>
      <c r="CD1010" s="529"/>
      <c r="CE1010" s="529"/>
      <c r="CF1010" s="529"/>
      <c r="CG1010" s="529"/>
      <c r="CH1010" s="529"/>
      <c r="CI1010" s="529"/>
      <c r="CJ1010" s="529"/>
      <c r="CK1010" s="529"/>
      <c r="CL1010" s="529"/>
      <c r="CM1010" s="529"/>
      <c r="CN1010" s="529"/>
      <c r="CO1010" s="529"/>
      <c r="CP1010" s="529"/>
      <c r="CQ1010" s="529"/>
    </row>
    <row r="1011" spans="1:95" s="70" customFormat="1" ht="15" customHeight="1" outlineLevel="1" x14ac:dyDescent="0.2">
      <c r="A1011" s="11">
        <v>330</v>
      </c>
      <c r="B1011" s="300"/>
      <c r="C1011" s="269"/>
      <c r="D1011" s="269"/>
      <c r="E1011" s="270"/>
      <c r="F1011" s="915" t="s">
        <v>473</v>
      </c>
      <c r="G1011" s="916"/>
      <c r="H1011" s="916"/>
      <c r="I1011" s="916"/>
      <c r="J1011" s="916"/>
      <c r="K1011" s="916"/>
      <c r="L1011" s="917"/>
      <c r="M1011" s="408">
        <f t="shared" si="317"/>
        <v>0</v>
      </c>
      <c r="N1011" s="419">
        <f>M1011*'Annexe 1. Taux de référence'!$S11</f>
        <v>0</v>
      </c>
      <c r="O1011" s="422">
        <f>($M1011-SUM($N1011:N1011))*'Annexe 1. Taux de référence'!$S11</f>
        <v>0</v>
      </c>
      <c r="P1011" s="422">
        <f>($M1011-SUM($N1011:O1011))*'Annexe 1. Taux de référence'!$S11</f>
        <v>0</v>
      </c>
      <c r="Q1011" s="423">
        <f>($M1011-SUM($N1011:P1011))*'Annexe 1. Taux de référence'!$S11</f>
        <v>0</v>
      </c>
      <c r="R1011" s="419">
        <f>($M1011-SUM($N1011:Q1011))*'Annexe 1. Taux de référence'!$U11</f>
        <v>0</v>
      </c>
      <c r="S1011" s="422">
        <f>($M1011-SUM($N1011:R1011))*'Annexe 1. Taux de référence'!$U11</f>
        <v>0</v>
      </c>
      <c r="T1011" s="422">
        <f>($M1011-SUM($N1011:S1011))*'Annexe 1. Taux de référence'!$U11</f>
        <v>0</v>
      </c>
      <c r="U1011" s="422">
        <f>($M1011-SUM($N1011:T1011))*'Annexe 1. Taux de référence'!$U11</f>
        <v>0</v>
      </c>
      <c r="V1011" s="422">
        <f>($M1011-SUM($N1011:U1011))*'Annexe 1. Taux de référence'!$U11</f>
        <v>0</v>
      </c>
      <c r="W1011" s="422">
        <f>($M1011-SUM($N1011:V1011))*'Annexe 1. Taux de référence'!$U11</f>
        <v>0</v>
      </c>
      <c r="X1011" s="422">
        <f>($M1011-SUM($N1011:W1011))*'Annexe 1. Taux de référence'!$U11</f>
        <v>0</v>
      </c>
      <c r="Y1011" s="422">
        <f>($M1011-SUM($N1011:X1011))*'Annexe 1. Taux de référence'!$U11</f>
        <v>0</v>
      </c>
      <c r="Z1011" s="422">
        <f>($M1011-SUM($N1011:Y1011))*'Annexe 1. Taux de référence'!$U11</f>
        <v>0</v>
      </c>
      <c r="AA1011" s="422">
        <f>($M1011-SUM($N1011:Z1011))*'Annexe 1. Taux de référence'!$U11</f>
        <v>0</v>
      </c>
      <c r="AB1011" s="422">
        <f>($M1011-SUM($N1011:AA1011))*'Annexe 1. Taux de référence'!$U11</f>
        <v>0</v>
      </c>
      <c r="AC1011" s="408">
        <f t="shared" si="318"/>
        <v>0</v>
      </c>
      <c r="AD1011" s="1766"/>
      <c r="AE1011" s="1063"/>
      <c r="AF1011" s="831"/>
      <c r="AG1011" s="536"/>
      <c r="AH1011" s="529"/>
      <c r="AI1011" s="529"/>
      <c r="AJ1011" s="529"/>
      <c r="AK1011" s="529"/>
      <c r="AL1011" s="529"/>
      <c r="AM1011" s="529"/>
      <c r="AN1011" s="529"/>
      <c r="AO1011" s="529"/>
      <c r="AP1011" s="529"/>
      <c r="AQ1011" s="529"/>
      <c r="AR1011" s="529"/>
      <c r="AS1011" s="529"/>
      <c r="AT1011" s="529"/>
      <c r="AU1011" s="529"/>
      <c r="AV1011" s="529"/>
      <c r="AW1011" s="529"/>
      <c r="AX1011" s="529"/>
      <c r="AY1011" s="529"/>
      <c r="AZ1011" s="529"/>
      <c r="BA1011" s="529"/>
      <c r="BB1011" s="529"/>
      <c r="BC1011" s="529"/>
      <c r="BD1011" s="529"/>
      <c r="BE1011" s="529"/>
      <c r="BF1011" s="529"/>
      <c r="BG1011" s="529"/>
      <c r="BH1011" s="529"/>
      <c r="BI1011" s="529"/>
      <c r="BJ1011" s="529"/>
      <c r="BK1011" s="529"/>
      <c r="BL1011" s="529"/>
      <c r="BM1011" s="529"/>
      <c r="BN1011" s="529"/>
      <c r="BO1011" s="529"/>
      <c r="BP1011" s="529"/>
      <c r="BQ1011" s="529"/>
      <c r="BR1011" s="529"/>
      <c r="BS1011" s="529"/>
      <c r="BT1011" s="529"/>
      <c r="BU1011" s="529"/>
      <c r="BV1011" s="529"/>
      <c r="BW1011" s="529"/>
      <c r="BX1011" s="529"/>
      <c r="BY1011" s="529"/>
      <c r="BZ1011" s="529"/>
      <c r="CA1011" s="529"/>
      <c r="CB1011" s="529"/>
      <c r="CC1011" s="529"/>
      <c r="CD1011" s="529"/>
      <c r="CE1011" s="529"/>
      <c r="CF1011" s="529"/>
      <c r="CG1011" s="529"/>
      <c r="CH1011" s="529"/>
      <c r="CI1011" s="529"/>
      <c r="CJ1011" s="529"/>
      <c r="CK1011" s="529"/>
      <c r="CL1011" s="529"/>
      <c r="CM1011" s="529"/>
      <c r="CN1011" s="529"/>
      <c r="CO1011" s="529"/>
      <c r="CP1011" s="529"/>
      <c r="CQ1011" s="529"/>
    </row>
    <row r="1012" spans="1:95" s="70" customFormat="1" ht="15" customHeight="1" outlineLevel="1" x14ac:dyDescent="0.2">
      <c r="A1012" s="11"/>
      <c r="B1012" s="300"/>
      <c r="C1012" s="269"/>
      <c r="D1012" s="269"/>
      <c r="E1012" s="270"/>
      <c r="F1012" s="915" t="s">
        <v>474</v>
      </c>
      <c r="G1012" s="916"/>
      <c r="H1012" s="916"/>
      <c r="I1012" s="916"/>
      <c r="J1012" s="916"/>
      <c r="K1012" s="916"/>
      <c r="L1012" s="917"/>
      <c r="M1012" s="408">
        <f t="shared" si="317"/>
        <v>0</v>
      </c>
      <c r="N1012" s="419">
        <f>M1012*'Annexe 1. Taux de référence'!$S12</f>
        <v>0</v>
      </c>
      <c r="O1012" s="422">
        <f>($M1012-SUM($N1012:N1012))*'Annexe 1. Taux de référence'!$S12</f>
        <v>0</v>
      </c>
      <c r="P1012" s="422">
        <f>($M1012-SUM($N1012:O1012))*'Annexe 1. Taux de référence'!$S12</f>
        <v>0</v>
      </c>
      <c r="Q1012" s="423">
        <f>($M1012-SUM($N1012:P1012))*'Annexe 1. Taux de référence'!$S12</f>
        <v>0</v>
      </c>
      <c r="R1012" s="419">
        <f>($M1012-SUM($N1012:Q1012))*'Annexe 1. Taux de référence'!$U12</f>
        <v>0</v>
      </c>
      <c r="S1012" s="422">
        <f>($M1012-SUM($N1012:R1012))*'Annexe 1. Taux de référence'!$U12</f>
        <v>0</v>
      </c>
      <c r="T1012" s="422">
        <f>($M1012-SUM($N1012:S1012))*'Annexe 1. Taux de référence'!$U12</f>
        <v>0</v>
      </c>
      <c r="U1012" s="422">
        <f>($M1012-SUM($N1012:T1012))*'Annexe 1. Taux de référence'!$U12</f>
        <v>0</v>
      </c>
      <c r="V1012" s="422">
        <f>($M1012-SUM($N1012:U1012))*'Annexe 1. Taux de référence'!$U12</f>
        <v>0</v>
      </c>
      <c r="W1012" s="422">
        <f>($M1012-SUM($N1012:V1012))*'Annexe 1. Taux de référence'!$U12</f>
        <v>0</v>
      </c>
      <c r="X1012" s="422">
        <f>($M1012-SUM($N1012:W1012))*'Annexe 1. Taux de référence'!$U12</f>
        <v>0</v>
      </c>
      <c r="Y1012" s="422">
        <f>($M1012-SUM($N1012:X1012))*'Annexe 1. Taux de référence'!$U12</f>
        <v>0</v>
      </c>
      <c r="Z1012" s="422">
        <f>($M1012-SUM($N1012:Y1012))*'Annexe 1. Taux de référence'!$U12</f>
        <v>0</v>
      </c>
      <c r="AA1012" s="422">
        <f>($M1012-SUM($N1012:Z1012))*'Annexe 1. Taux de référence'!$U12</f>
        <v>0</v>
      </c>
      <c r="AB1012" s="422">
        <f>($M1012-SUM($N1012:AA1012))*'Annexe 1. Taux de référence'!$U12</f>
        <v>0</v>
      </c>
      <c r="AC1012" s="408">
        <f t="shared" si="318"/>
        <v>0</v>
      </c>
      <c r="AD1012" s="1766"/>
      <c r="AE1012" s="1063"/>
      <c r="AF1012" s="831"/>
      <c r="AG1012" s="536"/>
      <c r="AH1012" s="529"/>
      <c r="AI1012" s="529"/>
      <c r="AJ1012" s="529"/>
      <c r="AK1012" s="529"/>
      <c r="AL1012" s="529"/>
      <c r="AM1012" s="529"/>
      <c r="AN1012" s="529"/>
      <c r="AO1012" s="529"/>
      <c r="AP1012" s="529"/>
      <c r="AQ1012" s="529"/>
      <c r="AR1012" s="529"/>
      <c r="AS1012" s="529"/>
      <c r="AT1012" s="529"/>
      <c r="AU1012" s="529"/>
      <c r="AV1012" s="529"/>
      <c r="AW1012" s="529"/>
      <c r="AX1012" s="529"/>
      <c r="AY1012" s="529"/>
      <c r="AZ1012" s="529"/>
      <c r="BA1012" s="529"/>
      <c r="BB1012" s="529"/>
      <c r="BC1012" s="529"/>
      <c r="BD1012" s="529"/>
      <c r="BE1012" s="529"/>
      <c r="BF1012" s="529"/>
      <c r="BG1012" s="529"/>
      <c r="BH1012" s="529"/>
      <c r="BI1012" s="529"/>
      <c r="BJ1012" s="529"/>
      <c r="BK1012" s="529"/>
      <c r="BL1012" s="529"/>
      <c r="BM1012" s="529"/>
      <c r="BN1012" s="529"/>
      <c r="BO1012" s="529"/>
      <c r="BP1012" s="529"/>
      <c r="BQ1012" s="529"/>
      <c r="BR1012" s="529"/>
      <c r="BS1012" s="529"/>
      <c r="BT1012" s="529"/>
      <c r="BU1012" s="529"/>
      <c r="BV1012" s="529"/>
      <c r="BW1012" s="529"/>
      <c r="BX1012" s="529"/>
      <c r="BY1012" s="529"/>
      <c r="BZ1012" s="529"/>
      <c r="CA1012" s="529"/>
      <c r="CB1012" s="529"/>
      <c r="CC1012" s="529"/>
      <c r="CD1012" s="529"/>
      <c r="CE1012" s="529"/>
      <c r="CF1012" s="529"/>
      <c r="CG1012" s="529"/>
      <c r="CH1012" s="529"/>
      <c r="CI1012" s="529"/>
      <c r="CJ1012" s="529"/>
      <c r="CK1012" s="529"/>
      <c r="CL1012" s="529"/>
      <c r="CM1012" s="529"/>
      <c r="CN1012" s="529"/>
      <c r="CO1012" s="529"/>
      <c r="CP1012" s="529"/>
      <c r="CQ1012" s="529"/>
    </row>
    <row r="1013" spans="1:95" s="70" customFormat="1" ht="15" customHeight="1" outlineLevel="1" x14ac:dyDescent="0.2">
      <c r="A1013" s="11">
        <v>331</v>
      </c>
      <c r="B1013" s="300"/>
      <c r="C1013" s="269"/>
      <c r="D1013" s="269"/>
      <c r="E1013" s="270"/>
      <c r="F1013" s="859" t="s">
        <v>475</v>
      </c>
      <c r="G1013" s="860"/>
      <c r="H1013" s="860"/>
      <c r="I1013" s="860"/>
      <c r="J1013" s="860"/>
      <c r="K1013" s="860"/>
      <c r="L1013" s="861"/>
      <c r="M1013" s="408">
        <f t="shared" si="317"/>
        <v>0</v>
      </c>
      <c r="N1013" s="419">
        <f>M1013*'Annexe 1. Taux de référence'!$S13</f>
        <v>0</v>
      </c>
      <c r="O1013" s="422">
        <f>($M1013-SUM($N1013:N1013))*'Annexe 1. Taux de référence'!$S13</f>
        <v>0</v>
      </c>
      <c r="P1013" s="422">
        <f>($M1013-SUM($N1013:O1013))*'Annexe 1. Taux de référence'!$S13</f>
        <v>0</v>
      </c>
      <c r="Q1013" s="423">
        <f>($M1013-SUM($N1013:P1013))*'Annexe 1. Taux de référence'!$S13</f>
        <v>0</v>
      </c>
      <c r="R1013" s="419">
        <f>($M1013-SUM($N1013:Q1013))*'Annexe 1. Taux de référence'!$U13</f>
        <v>0</v>
      </c>
      <c r="S1013" s="422">
        <f>($M1013-SUM($N1013:R1013))*'Annexe 1. Taux de référence'!$U13</f>
        <v>0</v>
      </c>
      <c r="T1013" s="422">
        <f>($M1013-SUM($N1013:S1013))*'Annexe 1. Taux de référence'!$U13</f>
        <v>0</v>
      </c>
      <c r="U1013" s="422">
        <f>($M1013-SUM($N1013:T1013))*'Annexe 1. Taux de référence'!$U13</f>
        <v>0</v>
      </c>
      <c r="V1013" s="422">
        <f>($M1013-SUM($N1013:U1013))*'Annexe 1. Taux de référence'!$U13</f>
        <v>0</v>
      </c>
      <c r="W1013" s="422">
        <f>($M1013-SUM($N1013:V1013))*'Annexe 1. Taux de référence'!$U13</f>
        <v>0</v>
      </c>
      <c r="X1013" s="422">
        <f>($M1013-SUM($N1013:W1013))*'Annexe 1. Taux de référence'!$U13</f>
        <v>0</v>
      </c>
      <c r="Y1013" s="422">
        <f>($M1013-SUM($N1013:X1013))*'Annexe 1. Taux de référence'!$U13</f>
        <v>0</v>
      </c>
      <c r="Z1013" s="422">
        <f>($M1013-SUM($N1013:Y1013))*'Annexe 1. Taux de référence'!$U13</f>
        <v>0</v>
      </c>
      <c r="AA1013" s="422">
        <f>($M1013-SUM($N1013:Z1013))*'Annexe 1. Taux de référence'!$U13</f>
        <v>0</v>
      </c>
      <c r="AB1013" s="422">
        <f>($M1013-SUM($N1013:AA1013))*'Annexe 1. Taux de référence'!$U13</f>
        <v>0</v>
      </c>
      <c r="AC1013" s="408">
        <f t="shared" si="318"/>
        <v>0</v>
      </c>
      <c r="AD1013" s="1767"/>
      <c r="AE1013" s="834"/>
      <c r="AF1013" s="834"/>
      <c r="AG1013" s="536"/>
      <c r="AH1013" s="529"/>
      <c r="AI1013" s="529"/>
      <c r="AJ1013" s="529"/>
      <c r="AK1013" s="529"/>
      <c r="AL1013" s="529"/>
      <c r="AM1013" s="529"/>
      <c r="AN1013" s="529"/>
      <c r="AO1013" s="529"/>
      <c r="AP1013" s="529"/>
      <c r="AQ1013" s="529"/>
      <c r="AR1013" s="529"/>
      <c r="AS1013" s="529"/>
      <c r="AT1013" s="529"/>
      <c r="AU1013" s="529"/>
      <c r="AV1013" s="529"/>
      <c r="AW1013" s="529"/>
      <c r="AX1013" s="529"/>
      <c r="AY1013" s="529"/>
      <c r="AZ1013" s="529"/>
      <c r="BA1013" s="529"/>
      <c r="BB1013" s="529"/>
      <c r="BC1013" s="529"/>
      <c r="BD1013" s="529"/>
      <c r="BE1013" s="529"/>
      <c r="BF1013" s="529"/>
      <c r="BG1013" s="529"/>
      <c r="BH1013" s="529"/>
      <c r="BI1013" s="529"/>
      <c r="BJ1013" s="529"/>
      <c r="BK1013" s="529"/>
      <c r="BL1013" s="529"/>
      <c r="BM1013" s="529"/>
      <c r="BN1013" s="529"/>
      <c r="BO1013" s="529"/>
      <c r="BP1013" s="529"/>
      <c r="BQ1013" s="529"/>
      <c r="BR1013" s="529"/>
      <c r="BS1013" s="529"/>
      <c r="BT1013" s="529"/>
      <c r="BU1013" s="529"/>
      <c r="BV1013" s="529"/>
      <c r="BW1013" s="529"/>
      <c r="BX1013" s="529"/>
      <c r="BY1013" s="529"/>
      <c r="BZ1013" s="529"/>
      <c r="CA1013" s="529"/>
      <c r="CB1013" s="529"/>
      <c r="CC1013" s="529"/>
      <c r="CD1013" s="529"/>
      <c r="CE1013" s="529"/>
      <c r="CF1013" s="529"/>
      <c r="CG1013" s="529"/>
      <c r="CH1013" s="529"/>
      <c r="CI1013" s="529"/>
      <c r="CJ1013" s="529"/>
      <c r="CK1013" s="529"/>
      <c r="CL1013" s="529"/>
      <c r="CM1013" s="529"/>
      <c r="CN1013" s="529"/>
      <c r="CO1013" s="529"/>
      <c r="CP1013" s="529"/>
      <c r="CQ1013" s="529"/>
    </row>
    <row r="1014" spans="1:95" s="70" customFormat="1" ht="15" customHeight="1" outlineLevel="1" x14ac:dyDescent="0.2">
      <c r="A1014" s="11">
        <v>332</v>
      </c>
      <c r="B1014" s="300"/>
      <c r="C1014" s="263"/>
      <c r="D1014" s="844" t="s">
        <v>476</v>
      </c>
      <c r="E1014" s="845"/>
      <c r="F1014" s="845"/>
      <c r="G1014" s="845"/>
      <c r="H1014" s="845"/>
      <c r="I1014" s="845"/>
      <c r="J1014" s="845"/>
      <c r="K1014" s="845"/>
      <c r="L1014" s="845"/>
      <c r="M1014" s="845"/>
      <c r="N1014" s="845"/>
      <c r="O1014" s="845"/>
      <c r="P1014" s="845"/>
      <c r="Q1014" s="845"/>
      <c r="R1014" s="845"/>
      <c r="S1014" s="845"/>
      <c r="T1014" s="845"/>
      <c r="U1014" s="845"/>
      <c r="V1014" s="845"/>
      <c r="W1014" s="845"/>
      <c r="X1014" s="845"/>
      <c r="Y1014" s="845"/>
      <c r="Z1014" s="845"/>
      <c r="AA1014" s="845"/>
      <c r="AB1014" s="845"/>
      <c r="AC1014" s="845"/>
      <c r="AD1014" s="845"/>
      <c r="AE1014" s="845"/>
      <c r="AF1014" s="845"/>
      <c r="AG1014" s="536"/>
      <c r="AH1014" s="529"/>
      <c r="AI1014" s="529"/>
      <c r="AJ1014" s="529"/>
      <c r="AK1014" s="529"/>
      <c r="AL1014" s="529"/>
      <c r="AM1014" s="529"/>
      <c r="AN1014" s="529"/>
      <c r="AO1014" s="529"/>
      <c r="AP1014" s="529"/>
      <c r="AQ1014" s="529"/>
      <c r="AR1014" s="529"/>
      <c r="AS1014" s="529"/>
      <c r="AT1014" s="529"/>
      <c r="AU1014" s="529"/>
      <c r="AV1014" s="529"/>
      <c r="AW1014" s="529"/>
      <c r="AX1014" s="529"/>
      <c r="AY1014" s="529"/>
      <c r="AZ1014" s="529"/>
      <c r="BA1014" s="529"/>
      <c r="BB1014" s="529"/>
      <c r="BC1014" s="529"/>
      <c r="BD1014" s="529"/>
      <c r="BE1014" s="529"/>
      <c r="BF1014" s="529"/>
      <c r="BG1014" s="529"/>
      <c r="BH1014" s="529"/>
      <c r="BI1014" s="529"/>
      <c r="BJ1014" s="529"/>
      <c r="BK1014" s="529"/>
      <c r="BL1014" s="529"/>
      <c r="BM1014" s="529"/>
      <c r="BN1014" s="529"/>
      <c r="BO1014" s="529"/>
      <c r="BP1014" s="529"/>
      <c r="BQ1014" s="529"/>
      <c r="BR1014" s="529"/>
      <c r="BS1014" s="529"/>
      <c r="BT1014" s="529"/>
      <c r="BU1014" s="529"/>
      <c r="BV1014" s="529"/>
      <c r="BW1014" s="529"/>
      <c r="BX1014" s="529"/>
      <c r="BY1014" s="529"/>
      <c r="BZ1014" s="529"/>
      <c r="CA1014" s="529"/>
      <c r="CB1014" s="529"/>
      <c r="CC1014" s="529"/>
      <c r="CD1014" s="529"/>
      <c r="CE1014" s="529"/>
      <c r="CF1014" s="529"/>
      <c r="CG1014" s="529"/>
      <c r="CH1014" s="529"/>
      <c r="CI1014" s="529"/>
      <c r="CJ1014" s="529"/>
      <c r="CK1014" s="529"/>
      <c r="CL1014" s="529"/>
      <c r="CM1014" s="529"/>
      <c r="CN1014" s="529"/>
      <c r="CO1014" s="529"/>
      <c r="CP1014" s="529"/>
      <c r="CQ1014" s="529"/>
    </row>
    <row r="1015" spans="1:95" s="70" customFormat="1" ht="15" customHeight="1" outlineLevel="1" x14ac:dyDescent="0.2">
      <c r="A1015" s="11">
        <v>333</v>
      </c>
      <c r="B1015" s="300"/>
      <c r="C1015" s="263"/>
      <c r="D1015" s="271"/>
      <c r="E1015" s="918" t="s">
        <v>477</v>
      </c>
      <c r="F1015" s="919"/>
      <c r="G1015" s="919"/>
      <c r="H1015" s="919"/>
      <c r="I1015" s="919"/>
      <c r="J1015" s="919"/>
      <c r="K1015" s="919"/>
      <c r="L1015" s="920"/>
      <c r="M1015" s="407">
        <f>SUBTOTAL(9,M1016:M1021)</f>
        <v>0</v>
      </c>
      <c r="N1015" s="410">
        <f t="shared" ref="N1015:Q1015" si="319">SUBTOTAL(9,N1016:N1021)</f>
        <v>0</v>
      </c>
      <c r="O1015" s="414">
        <f t="shared" si="319"/>
        <v>0</v>
      </c>
      <c r="P1015" s="413">
        <f t="shared" si="319"/>
        <v>0</v>
      </c>
      <c r="Q1015" s="415">
        <f t="shared" si="319"/>
        <v>0</v>
      </c>
      <c r="R1015" s="410">
        <f t="shared" ref="R1015:AC1015" si="320">SUBTOTAL(9,R1016:R1021)</f>
        <v>0</v>
      </c>
      <c r="S1015" s="414">
        <f t="shared" si="320"/>
        <v>0</v>
      </c>
      <c r="T1015" s="413">
        <f t="shared" si="320"/>
        <v>0</v>
      </c>
      <c r="U1015" s="413">
        <f t="shared" si="320"/>
        <v>0</v>
      </c>
      <c r="V1015" s="413">
        <f t="shared" si="320"/>
        <v>0</v>
      </c>
      <c r="W1015" s="413">
        <f t="shared" si="320"/>
        <v>0</v>
      </c>
      <c r="X1015" s="413">
        <f t="shared" si="320"/>
        <v>0</v>
      </c>
      <c r="Y1015" s="413">
        <f t="shared" si="320"/>
        <v>0</v>
      </c>
      <c r="Z1015" s="413">
        <f t="shared" si="320"/>
        <v>0</v>
      </c>
      <c r="AA1015" s="413">
        <f t="shared" si="320"/>
        <v>0</v>
      </c>
      <c r="AB1015" s="411">
        <f t="shared" si="320"/>
        <v>0</v>
      </c>
      <c r="AC1015" s="415">
        <f t="shared" si="320"/>
        <v>0</v>
      </c>
      <c r="AD1015" s="1808"/>
      <c r="AE1015" s="828"/>
      <c r="AF1015" s="828"/>
      <c r="AG1015" s="536"/>
      <c r="AH1015" s="529"/>
      <c r="AI1015" s="529"/>
      <c r="AJ1015" s="529"/>
      <c r="AK1015" s="529"/>
      <c r="AL1015" s="529"/>
      <c r="AM1015" s="529"/>
      <c r="AN1015" s="529"/>
      <c r="AO1015" s="529"/>
      <c r="AP1015" s="529"/>
      <c r="AQ1015" s="529"/>
      <c r="AR1015" s="529"/>
      <c r="AS1015" s="529"/>
      <c r="AT1015" s="529"/>
      <c r="AU1015" s="529"/>
      <c r="AV1015" s="529"/>
      <c r="AW1015" s="529"/>
      <c r="AX1015" s="529"/>
      <c r="AY1015" s="529"/>
      <c r="AZ1015" s="529"/>
      <c r="BA1015" s="529"/>
      <c r="BB1015" s="529"/>
      <c r="BC1015" s="529"/>
      <c r="BD1015" s="529"/>
      <c r="BE1015" s="529"/>
      <c r="BF1015" s="529"/>
      <c r="BG1015" s="529"/>
      <c r="BH1015" s="529"/>
      <c r="BI1015" s="529"/>
      <c r="BJ1015" s="529"/>
      <c r="BK1015" s="529"/>
      <c r="BL1015" s="529"/>
      <c r="BM1015" s="529"/>
      <c r="BN1015" s="529"/>
      <c r="BO1015" s="529"/>
      <c r="BP1015" s="529"/>
      <c r="BQ1015" s="529"/>
      <c r="BR1015" s="529"/>
      <c r="BS1015" s="529"/>
      <c r="BT1015" s="529"/>
      <c r="BU1015" s="529"/>
      <c r="BV1015" s="529"/>
      <c r="BW1015" s="529"/>
      <c r="BX1015" s="529"/>
      <c r="BY1015" s="529"/>
      <c r="BZ1015" s="529"/>
      <c r="CA1015" s="529"/>
      <c r="CB1015" s="529"/>
      <c r="CC1015" s="529"/>
      <c r="CD1015" s="529"/>
      <c r="CE1015" s="529"/>
      <c r="CF1015" s="529"/>
      <c r="CG1015" s="529"/>
      <c r="CH1015" s="529"/>
      <c r="CI1015" s="529"/>
      <c r="CJ1015" s="529"/>
      <c r="CK1015" s="529"/>
      <c r="CL1015" s="529"/>
      <c r="CM1015" s="529"/>
      <c r="CN1015" s="529"/>
      <c r="CO1015" s="529"/>
      <c r="CP1015" s="529"/>
      <c r="CQ1015" s="529"/>
    </row>
    <row r="1016" spans="1:95" s="70" customFormat="1" ht="15" customHeight="1" outlineLevel="1" x14ac:dyDescent="0.2">
      <c r="A1016" s="11">
        <v>334</v>
      </c>
      <c r="B1016" s="300"/>
      <c r="C1016" s="319"/>
      <c r="D1016" s="319"/>
      <c r="E1016" s="320"/>
      <c r="F1016" s="856" t="s">
        <v>478</v>
      </c>
      <c r="G1016" s="857"/>
      <c r="H1016" s="857"/>
      <c r="I1016" s="857"/>
      <c r="J1016" s="857"/>
      <c r="K1016" s="857"/>
      <c r="L1016" s="858"/>
      <c r="M1016" s="408">
        <f t="shared" ref="M1016:M1021" si="321">M240</f>
        <v>0</v>
      </c>
      <c r="N1016" s="419">
        <f>IF(SUM($N240:N240)="","",SUM(($N240:N240))*'Annexe 1. Taux de référence'!$S16)</f>
        <v>0</v>
      </c>
      <c r="O1016" s="440">
        <f>(SUM($N240:$O240)-SUM($N1016:$N1016))*'Annexe 1. Taux de référence'!$S16</f>
        <v>0</v>
      </c>
      <c r="P1016" s="421">
        <f>(SUM($N240:$P240)-SUM($N1016:$O1016))*'Annexe 1. Taux de référence'!$S16</f>
        <v>0</v>
      </c>
      <c r="Q1016" s="423">
        <f>(SUM($N240:$Q240)-SUM($N1016:$P1016))*'Annexe 1. Taux de référence'!$S16</f>
        <v>0</v>
      </c>
      <c r="R1016" s="419">
        <f>(SUM($N240:$R240)-SUM($N1016:$Q1016))*'Annexe 1. Taux de référence'!$U16</f>
        <v>0</v>
      </c>
      <c r="S1016" s="422">
        <f>(SUM($N240:$S240)-SUM($N1016:$R1016))*'Annexe 1. Taux de référence'!$U16</f>
        <v>0</v>
      </c>
      <c r="T1016" s="422">
        <f>(SUM($N240:$T240)-SUM($N1016:$S1016))*'Annexe 1. Taux de référence'!$U16</f>
        <v>0</v>
      </c>
      <c r="U1016" s="422">
        <f>(SUM($N240:$U240)-SUM($N1016:$T1016))*'Annexe 1. Taux de référence'!$U16</f>
        <v>0</v>
      </c>
      <c r="V1016" s="422">
        <f>(SUM($N240:$V240)-SUM($N1016:$U1016))*'Annexe 1. Taux de référence'!$U16</f>
        <v>0</v>
      </c>
      <c r="W1016" s="422">
        <f>(SUM($N240:$W240)-SUM($N1016:$V1016))*'Annexe 1. Taux de référence'!$U16</f>
        <v>0</v>
      </c>
      <c r="X1016" s="422">
        <f>(SUM($N240:$X240)-SUM($N1016:$W1016))*'Annexe 1. Taux de référence'!$U16</f>
        <v>0</v>
      </c>
      <c r="Y1016" s="422">
        <f>(SUM($N240:$Y240)-SUM($N1016:$X1016))*'Annexe 1. Taux de référence'!$U16</f>
        <v>0</v>
      </c>
      <c r="Z1016" s="422">
        <f>(SUM($N240:$Z240)-SUM($N1016:$Y1016))*'Annexe 1. Taux de référence'!$U16</f>
        <v>0</v>
      </c>
      <c r="AA1016" s="422">
        <f>(SUM($N240:$AA240)-SUM($N1016:$Z1016))*'Annexe 1. Taux de référence'!$U16</f>
        <v>0</v>
      </c>
      <c r="AB1016" s="422">
        <f>(SUM($N240:$AB240)-SUM($N1016:$AA1016))*'Annexe 1. Taux de référence'!$U16</f>
        <v>0</v>
      </c>
      <c r="AC1016" s="408">
        <f t="shared" ref="AC1016:AC1021" si="322">M1016-SUM(N1016:AB1016)</f>
        <v>0</v>
      </c>
      <c r="AD1016" s="1766"/>
      <c r="AE1016" s="1063"/>
      <c r="AF1016" s="831"/>
      <c r="AG1016" s="536"/>
      <c r="AH1016" s="529"/>
      <c r="AI1016" s="529"/>
      <c r="AJ1016" s="529"/>
      <c r="AK1016" s="529"/>
      <c r="AL1016" s="529"/>
      <c r="AM1016" s="529"/>
      <c r="AN1016" s="529"/>
      <c r="AO1016" s="529"/>
      <c r="AP1016" s="529"/>
      <c r="AQ1016" s="529"/>
      <c r="AR1016" s="529"/>
      <c r="AS1016" s="529"/>
      <c r="AT1016" s="529"/>
      <c r="AU1016" s="529"/>
      <c r="AV1016" s="529"/>
      <c r="AW1016" s="529"/>
      <c r="AX1016" s="529"/>
      <c r="AY1016" s="529"/>
      <c r="AZ1016" s="529"/>
      <c r="BA1016" s="529"/>
      <c r="BB1016" s="529"/>
      <c r="BC1016" s="529"/>
      <c r="BD1016" s="529"/>
      <c r="BE1016" s="529"/>
      <c r="BF1016" s="529"/>
      <c r="BG1016" s="529"/>
      <c r="BH1016" s="529"/>
      <c r="BI1016" s="529"/>
      <c r="BJ1016" s="529"/>
      <c r="BK1016" s="529"/>
      <c r="BL1016" s="529"/>
      <c r="BM1016" s="529"/>
      <c r="BN1016" s="529"/>
      <c r="BO1016" s="529"/>
      <c r="BP1016" s="529"/>
      <c r="BQ1016" s="529"/>
      <c r="BR1016" s="529"/>
      <c r="BS1016" s="529"/>
      <c r="BT1016" s="529"/>
      <c r="BU1016" s="529"/>
      <c r="BV1016" s="529"/>
      <c r="BW1016" s="529"/>
      <c r="BX1016" s="529"/>
      <c r="BY1016" s="529"/>
      <c r="BZ1016" s="529"/>
      <c r="CA1016" s="529"/>
      <c r="CB1016" s="529"/>
      <c r="CC1016" s="529"/>
      <c r="CD1016" s="529"/>
      <c r="CE1016" s="529"/>
      <c r="CF1016" s="529"/>
      <c r="CG1016" s="529"/>
      <c r="CH1016" s="529"/>
      <c r="CI1016" s="529"/>
      <c r="CJ1016" s="529"/>
      <c r="CK1016" s="529"/>
      <c r="CL1016" s="529"/>
      <c r="CM1016" s="529"/>
      <c r="CN1016" s="529"/>
      <c r="CO1016" s="529"/>
      <c r="CP1016" s="529"/>
      <c r="CQ1016" s="529"/>
    </row>
    <row r="1017" spans="1:95" s="70" customFormat="1" ht="15" customHeight="1" outlineLevel="1" x14ac:dyDescent="0.2">
      <c r="A1017" s="11">
        <v>335</v>
      </c>
      <c r="B1017" s="300"/>
      <c r="C1017" s="319"/>
      <c r="D1017" s="319"/>
      <c r="E1017" s="320"/>
      <c r="F1017" s="915" t="s">
        <v>479</v>
      </c>
      <c r="G1017" s="916"/>
      <c r="H1017" s="916"/>
      <c r="I1017" s="916"/>
      <c r="J1017" s="916"/>
      <c r="K1017" s="916"/>
      <c r="L1017" s="917"/>
      <c r="M1017" s="408">
        <f t="shared" si="321"/>
        <v>0</v>
      </c>
      <c r="N1017" s="419">
        <f>IF(SUM($N241:N241)="","",SUM(($N241:N241))*'Annexe 1. Taux de référence'!$S17)</f>
        <v>0</v>
      </c>
      <c r="O1017" s="440">
        <f>(SUM($N241:$O241)-SUM($N1017:$N1017))*'Annexe 1. Taux de référence'!$S17</f>
        <v>0</v>
      </c>
      <c r="P1017" s="785">
        <f>(SUM($N241:$P241)-SUM($N1017:$O1017))*'Annexe 1. Taux de référence'!$S17</f>
        <v>0</v>
      </c>
      <c r="Q1017" s="439">
        <f>(SUM($N241:$Q241)-SUM($N1017:$P1017))*'Annexe 1. Taux de référence'!$S17</f>
        <v>0</v>
      </c>
      <c r="R1017" s="419">
        <f>(SUM($N241:$R241)-SUM($N1017:$Q1017))*'Annexe 1. Taux de référence'!$U17</f>
        <v>0</v>
      </c>
      <c r="S1017" s="422">
        <f>(SUM($N241:$S241)-SUM($N1017:$R1017))*'Annexe 1. Taux de référence'!$U17</f>
        <v>0</v>
      </c>
      <c r="T1017" s="422">
        <f>(SUM($N241:$T241)-SUM($N1017:$S1017))*'Annexe 1. Taux de référence'!$U17</f>
        <v>0</v>
      </c>
      <c r="U1017" s="422">
        <f>(SUM($N241:$U241)-SUM($N1017:$T1017))*'Annexe 1. Taux de référence'!$U17</f>
        <v>0</v>
      </c>
      <c r="V1017" s="422">
        <f>(SUM($N241:$V241)-SUM($N1017:$U1017))*'Annexe 1. Taux de référence'!$U17</f>
        <v>0</v>
      </c>
      <c r="W1017" s="422">
        <f>(SUM($N241:$W241)-SUM($N1017:$V1017))*'Annexe 1. Taux de référence'!$U17</f>
        <v>0</v>
      </c>
      <c r="X1017" s="422">
        <f>(SUM($N241:$X241)-SUM($N1017:$W1017))*'Annexe 1. Taux de référence'!$U17</f>
        <v>0</v>
      </c>
      <c r="Y1017" s="422">
        <f>(SUM($N241:$Y241)-SUM($N1017:$X1017))*'Annexe 1. Taux de référence'!$U17</f>
        <v>0</v>
      </c>
      <c r="Z1017" s="422">
        <f>(SUM($N241:$Z241)-SUM($N1017:$Y1017))*'Annexe 1. Taux de référence'!$U17</f>
        <v>0</v>
      </c>
      <c r="AA1017" s="422">
        <f>(SUM($N241:$AA241)-SUM($N1017:$Z1017))*'Annexe 1. Taux de référence'!$U17</f>
        <v>0</v>
      </c>
      <c r="AB1017" s="422">
        <f>(SUM($N241:$AB241)-SUM($N1017:$AA1017))*'Annexe 1. Taux de référence'!$U17</f>
        <v>0</v>
      </c>
      <c r="AC1017" s="408">
        <f t="shared" si="322"/>
        <v>0</v>
      </c>
      <c r="AD1017" s="1766"/>
      <c r="AE1017" s="1063"/>
      <c r="AF1017" s="831"/>
      <c r="AG1017" s="536"/>
      <c r="AH1017" s="529"/>
      <c r="AI1017" s="529"/>
      <c r="AJ1017" s="529"/>
      <c r="AK1017" s="529"/>
      <c r="AL1017" s="529"/>
      <c r="AM1017" s="529"/>
      <c r="AN1017" s="529"/>
      <c r="AO1017" s="529"/>
      <c r="AP1017" s="529"/>
      <c r="AQ1017" s="529"/>
      <c r="AR1017" s="529"/>
      <c r="AS1017" s="529"/>
      <c r="AT1017" s="529"/>
      <c r="AU1017" s="529"/>
      <c r="AV1017" s="529"/>
      <c r="AW1017" s="529"/>
      <c r="AX1017" s="529"/>
      <c r="AY1017" s="529"/>
      <c r="AZ1017" s="529"/>
      <c r="BA1017" s="529"/>
      <c r="BB1017" s="529"/>
      <c r="BC1017" s="529"/>
      <c r="BD1017" s="529"/>
      <c r="BE1017" s="529"/>
      <c r="BF1017" s="529"/>
      <c r="BG1017" s="529"/>
      <c r="BH1017" s="529"/>
      <c r="BI1017" s="529"/>
      <c r="BJ1017" s="529"/>
      <c r="BK1017" s="529"/>
      <c r="BL1017" s="529"/>
      <c r="BM1017" s="529"/>
      <c r="BN1017" s="529"/>
      <c r="BO1017" s="529"/>
      <c r="BP1017" s="529"/>
      <c r="BQ1017" s="529"/>
      <c r="BR1017" s="529"/>
      <c r="BS1017" s="529"/>
      <c r="BT1017" s="529"/>
      <c r="BU1017" s="529"/>
      <c r="BV1017" s="529"/>
      <c r="BW1017" s="529"/>
      <c r="BX1017" s="529"/>
      <c r="BY1017" s="529"/>
      <c r="BZ1017" s="529"/>
      <c r="CA1017" s="529"/>
      <c r="CB1017" s="529"/>
      <c r="CC1017" s="529"/>
      <c r="CD1017" s="529"/>
      <c r="CE1017" s="529"/>
      <c r="CF1017" s="529"/>
      <c r="CG1017" s="529"/>
      <c r="CH1017" s="529"/>
      <c r="CI1017" s="529"/>
      <c r="CJ1017" s="529"/>
      <c r="CK1017" s="529"/>
      <c r="CL1017" s="529"/>
      <c r="CM1017" s="529"/>
      <c r="CN1017" s="529"/>
      <c r="CO1017" s="529"/>
      <c r="CP1017" s="529"/>
      <c r="CQ1017" s="529"/>
    </row>
    <row r="1018" spans="1:95" s="70" customFormat="1" ht="15" customHeight="1" outlineLevel="1" x14ac:dyDescent="0.2">
      <c r="A1018" s="11">
        <v>336</v>
      </c>
      <c r="B1018" s="300"/>
      <c r="C1018" s="319"/>
      <c r="D1018" s="319"/>
      <c r="E1018" s="320"/>
      <c r="F1018" s="915" t="s">
        <v>480</v>
      </c>
      <c r="G1018" s="916"/>
      <c r="H1018" s="916"/>
      <c r="I1018" s="916"/>
      <c r="J1018" s="916"/>
      <c r="K1018" s="916"/>
      <c r="L1018" s="917"/>
      <c r="M1018" s="408">
        <f t="shared" si="321"/>
        <v>0</v>
      </c>
      <c r="N1018" s="419">
        <f>IF(SUM($N242:N242)="","",SUM(($N242:N242))*'Annexe 1. Taux de référence'!$S18)</f>
        <v>0</v>
      </c>
      <c r="O1018" s="440">
        <f>(SUM($N242:$O242)-SUM($N1018:$N1018))*'Annexe 1. Taux de référence'!$S18</f>
        <v>0</v>
      </c>
      <c r="P1018" s="785">
        <f>(SUM($N242:$P242)-SUM($N1018:$O1018))*'Annexe 1. Taux de référence'!$S18</f>
        <v>0</v>
      </c>
      <c r="Q1018" s="439">
        <f>(SUM($N242:$Q242)-SUM($N1018:$P1018))*'Annexe 1. Taux de référence'!$S18</f>
        <v>0</v>
      </c>
      <c r="R1018" s="419">
        <f>(SUM($N242:$R242)-SUM($N1018:$Q1018))*'Annexe 1. Taux de référence'!$U18</f>
        <v>0</v>
      </c>
      <c r="S1018" s="422">
        <f>(SUM($N242:$S242)-SUM($N1018:$R1018))*'Annexe 1. Taux de référence'!$U18</f>
        <v>0</v>
      </c>
      <c r="T1018" s="422">
        <f>(SUM($N242:$T242)-SUM($N1018:$S1018))*'Annexe 1. Taux de référence'!$U18</f>
        <v>0</v>
      </c>
      <c r="U1018" s="422">
        <f>(SUM($N242:$U242)-SUM($N1018:$T1018))*'Annexe 1. Taux de référence'!$U18</f>
        <v>0</v>
      </c>
      <c r="V1018" s="422">
        <f>(SUM($N242:$V242)-SUM($N1018:$U1018))*'Annexe 1. Taux de référence'!$U18</f>
        <v>0</v>
      </c>
      <c r="W1018" s="422">
        <f>(SUM($N242:$W242)-SUM($N1018:$V1018))*'Annexe 1. Taux de référence'!$U18</f>
        <v>0</v>
      </c>
      <c r="X1018" s="422">
        <f>(SUM($N242:$X242)-SUM($N1018:$W1018))*'Annexe 1. Taux de référence'!$U18</f>
        <v>0</v>
      </c>
      <c r="Y1018" s="422">
        <f>(SUM($N242:$Y242)-SUM($N1018:$X1018))*'Annexe 1. Taux de référence'!$U18</f>
        <v>0</v>
      </c>
      <c r="Z1018" s="422">
        <f>(SUM($N242:$Z242)-SUM($N1018:$Y1018))*'Annexe 1. Taux de référence'!$U18</f>
        <v>0</v>
      </c>
      <c r="AA1018" s="422">
        <f>(SUM($N242:$AA242)-SUM($N1018:$Z1018))*'Annexe 1. Taux de référence'!$U18</f>
        <v>0</v>
      </c>
      <c r="AB1018" s="422">
        <f>(SUM($N242:$AB242)-SUM($N1018:$AA1018))*'Annexe 1. Taux de référence'!$U18</f>
        <v>0</v>
      </c>
      <c r="AC1018" s="408">
        <f t="shared" si="322"/>
        <v>0</v>
      </c>
      <c r="AD1018" s="1766"/>
      <c r="AE1018" s="1063"/>
      <c r="AF1018" s="831"/>
      <c r="AG1018" s="536"/>
      <c r="AH1018" s="529"/>
      <c r="AI1018" s="529"/>
      <c r="AJ1018" s="529"/>
      <c r="AK1018" s="529"/>
      <c r="AL1018" s="529"/>
      <c r="AM1018" s="529"/>
      <c r="AN1018" s="529"/>
      <c r="AO1018" s="529"/>
      <c r="AP1018" s="529"/>
      <c r="AQ1018" s="529"/>
      <c r="AR1018" s="529"/>
      <c r="AS1018" s="529"/>
      <c r="AT1018" s="529"/>
      <c r="AU1018" s="529"/>
      <c r="AV1018" s="529"/>
      <c r="AW1018" s="529"/>
      <c r="AX1018" s="529"/>
      <c r="AY1018" s="529"/>
      <c r="AZ1018" s="529"/>
      <c r="BA1018" s="529"/>
      <c r="BB1018" s="529"/>
      <c r="BC1018" s="529"/>
      <c r="BD1018" s="529"/>
      <c r="BE1018" s="529"/>
      <c r="BF1018" s="529"/>
      <c r="BG1018" s="529"/>
      <c r="BH1018" s="529"/>
      <c r="BI1018" s="529"/>
      <c r="BJ1018" s="529"/>
      <c r="BK1018" s="529"/>
      <c r="BL1018" s="529"/>
      <c r="BM1018" s="529"/>
      <c r="BN1018" s="529"/>
      <c r="BO1018" s="529"/>
      <c r="BP1018" s="529"/>
      <c r="BQ1018" s="529"/>
      <c r="BR1018" s="529"/>
      <c r="BS1018" s="529"/>
      <c r="BT1018" s="529"/>
      <c r="BU1018" s="529"/>
      <c r="BV1018" s="529"/>
      <c r="BW1018" s="529"/>
      <c r="BX1018" s="529"/>
      <c r="BY1018" s="529"/>
      <c r="BZ1018" s="529"/>
      <c r="CA1018" s="529"/>
      <c r="CB1018" s="529"/>
      <c r="CC1018" s="529"/>
      <c r="CD1018" s="529"/>
      <c r="CE1018" s="529"/>
      <c r="CF1018" s="529"/>
      <c r="CG1018" s="529"/>
      <c r="CH1018" s="529"/>
      <c r="CI1018" s="529"/>
      <c r="CJ1018" s="529"/>
      <c r="CK1018" s="529"/>
      <c r="CL1018" s="529"/>
      <c r="CM1018" s="529"/>
      <c r="CN1018" s="529"/>
      <c r="CO1018" s="529"/>
      <c r="CP1018" s="529"/>
      <c r="CQ1018" s="529"/>
    </row>
    <row r="1019" spans="1:95" s="70" customFormat="1" ht="15" customHeight="1" outlineLevel="1" x14ac:dyDescent="0.2">
      <c r="A1019" s="11">
        <v>337</v>
      </c>
      <c r="B1019" s="300"/>
      <c r="C1019" s="319"/>
      <c r="D1019" s="319"/>
      <c r="E1019" s="320"/>
      <c r="F1019" s="915" t="s">
        <v>481</v>
      </c>
      <c r="G1019" s="916"/>
      <c r="H1019" s="916"/>
      <c r="I1019" s="916"/>
      <c r="J1019" s="916"/>
      <c r="K1019" s="916"/>
      <c r="L1019" s="917"/>
      <c r="M1019" s="408">
        <f t="shared" si="321"/>
        <v>0</v>
      </c>
      <c r="N1019" s="419">
        <f>IF(SUM($N243:N243)="","",SUM(($N243:N243))*'Annexe 1. Taux de référence'!$S19)</f>
        <v>0</v>
      </c>
      <c r="O1019" s="440">
        <f>(SUM($N243:$O243)-SUM($N1019:$N1019))*'Annexe 1. Taux de référence'!$S19</f>
        <v>0</v>
      </c>
      <c r="P1019" s="785">
        <f>(SUM($N243:$P243)-SUM($N1019:$O1019))*'Annexe 1. Taux de référence'!$S19</f>
        <v>0</v>
      </c>
      <c r="Q1019" s="439">
        <f>(SUM($N243:$Q243)-SUM($N1019:$P1019))*'Annexe 1. Taux de référence'!$S19</f>
        <v>0</v>
      </c>
      <c r="R1019" s="419">
        <f>(SUM($N243:$R243)-SUM($N1019:$Q1019))*'Annexe 1. Taux de référence'!$U19</f>
        <v>0</v>
      </c>
      <c r="S1019" s="422">
        <f>(SUM($N243:$S243)-SUM($N1019:$R1019))*'Annexe 1. Taux de référence'!$U19</f>
        <v>0</v>
      </c>
      <c r="T1019" s="422">
        <f>(SUM($N243:$T243)-SUM($N1019:$S1019))*'Annexe 1. Taux de référence'!$U19</f>
        <v>0</v>
      </c>
      <c r="U1019" s="422">
        <f>(SUM($N243:$U243)-SUM($N1019:$T1019))*'Annexe 1. Taux de référence'!$U19</f>
        <v>0</v>
      </c>
      <c r="V1019" s="422">
        <f>(SUM($N243:$V243)-SUM($N1019:$U1019))*'Annexe 1. Taux de référence'!$U19</f>
        <v>0</v>
      </c>
      <c r="W1019" s="422">
        <f>(SUM($N243:$W243)-SUM($N1019:$V1019))*'Annexe 1. Taux de référence'!$U19</f>
        <v>0</v>
      </c>
      <c r="X1019" s="422">
        <f>(SUM($N243:$X243)-SUM($N1019:$W1019))*'Annexe 1. Taux de référence'!$U19</f>
        <v>0</v>
      </c>
      <c r="Y1019" s="422">
        <f>(SUM($N243:$Y243)-SUM($N1019:$X1019))*'Annexe 1. Taux de référence'!$U19</f>
        <v>0</v>
      </c>
      <c r="Z1019" s="422">
        <f>(SUM($N243:$Z243)-SUM($N1019:$Y1019))*'Annexe 1. Taux de référence'!$U19</f>
        <v>0</v>
      </c>
      <c r="AA1019" s="422">
        <f>(SUM($N243:$AA243)-SUM($N1019:$Z1019))*'Annexe 1. Taux de référence'!$U19</f>
        <v>0</v>
      </c>
      <c r="AB1019" s="422">
        <f>(SUM($N243:$AB243)-SUM($N1019:$AA1019))*'Annexe 1. Taux de référence'!$U19</f>
        <v>0</v>
      </c>
      <c r="AC1019" s="408">
        <f t="shared" si="322"/>
        <v>0</v>
      </c>
      <c r="AD1019" s="1766"/>
      <c r="AE1019" s="1063"/>
      <c r="AF1019" s="831"/>
      <c r="AG1019" s="536"/>
      <c r="AH1019" s="529"/>
      <c r="AI1019" s="529"/>
      <c r="AJ1019" s="529"/>
      <c r="AK1019" s="529"/>
      <c r="AL1019" s="529"/>
      <c r="AM1019" s="529"/>
      <c r="AN1019" s="529"/>
      <c r="AO1019" s="529"/>
      <c r="AP1019" s="529"/>
      <c r="AQ1019" s="529"/>
      <c r="AR1019" s="529"/>
      <c r="AS1019" s="529"/>
      <c r="AT1019" s="529"/>
      <c r="AU1019" s="529"/>
      <c r="AV1019" s="529"/>
      <c r="AW1019" s="529"/>
      <c r="AX1019" s="529"/>
      <c r="AY1019" s="529"/>
      <c r="AZ1019" s="529"/>
      <c r="BA1019" s="529"/>
      <c r="BB1019" s="529"/>
      <c r="BC1019" s="529"/>
      <c r="BD1019" s="529"/>
      <c r="BE1019" s="529"/>
      <c r="BF1019" s="529"/>
      <c r="BG1019" s="529"/>
      <c r="BH1019" s="529"/>
      <c r="BI1019" s="529"/>
      <c r="BJ1019" s="529"/>
      <c r="BK1019" s="529"/>
      <c r="BL1019" s="529"/>
      <c r="BM1019" s="529"/>
      <c r="BN1019" s="529"/>
      <c r="BO1019" s="529"/>
      <c r="BP1019" s="529"/>
      <c r="BQ1019" s="529"/>
      <c r="BR1019" s="529"/>
      <c r="BS1019" s="529"/>
      <c r="BT1019" s="529"/>
      <c r="BU1019" s="529"/>
      <c r="BV1019" s="529"/>
      <c r="BW1019" s="529"/>
      <c r="BX1019" s="529"/>
      <c r="BY1019" s="529"/>
      <c r="BZ1019" s="529"/>
      <c r="CA1019" s="529"/>
      <c r="CB1019" s="529"/>
      <c r="CC1019" s="529"/>
      <c r="CD1019" s="529"/>
      <c r="CE1019" s="529"/>
      <c r="CF1019" s="529"/>
      <c r="CG1019" s="529"/>
      <c r="CH1019" s="529"/>
      <c r="CI1019" s="529"/>
      <c r="CJ1019" s="529"/>
      <c r="CK1019" s="529"/>
      <c r="CL1019" s="529"/>
      <c r="CM1019" s="529"/>
      <c r="CN1019" s="529"/>
      <c r="CO1019" s="529"/>
      <c r="CP1019" s="529"/>
      <c r="CQ1019" s="529"/>
    </row>
    <row r="1020" spans="1:95" s="70" customFormat="1" ht="15" customHeight="1" outlineLevel="1" x14ac:dyDescent="0.2">
      <c r="A1020" s="11">
        <v>338</v>
      </c>
      <c r="B1020" s="300"/>
      <c r="C1020" s="319"/>
      <c r="D1020" s="319"/>
      <c r="E1020" s="320"/>
      <c r="F1020" s="915" t="s">
        <v>482</v>
      </c>
      <c r="G1020" s="916"/>
      <c r="H1020" s="916"/>
      <c r="I1020" s="916"/>
      <c r="J1020" s="916"/>
      <c r="K1020" s="916"/>
      <c r="L1020" s="917"/>
      <c r="M1020" s="408">
        <f t="shared" si="321"/>
        <v>0</v>
      </c>
      <c r="N1020" s="419">
        <f>IF(SUM($N244:N244)="","",SUM(($N244:N244))*'Annexe 1. Taux de référence'!$S20)</f>
        <v>0</v>
      </c>
      <c r="O1020" s="440">
        <f>(SUM($N244:$O244)-SUM($N1020:$N1020))*'Annexe 1. Taux de référence'!$S20</f>
        <v>0</v>
      </c>
      <c r="P1020" s="785">
        <f>(SUM($N244:$P244)-SUM($N1020:$O1020))*'Annexe 1. Taux de référence'!$S20</f>
        <v>0</v>
      </c>
      <c r="Q1020" s="439">
        <f>(SUM($N244:$Q244)-SUM($N1020:$P1020))*'Annexe 1. Taux de référence'!$S20</f>
        <v>0</v>
      </c>
      <c r="R1020" s="419">
        <f>(SUM($N244:$R244)-SUM($N1020:$Q1020))*'Annexe 1. Taux de référence'!$U20</f>
        <v>0</v>
      </c>
      <c r="S1020" s="422">
        <f>(SUM($N244:$S244)-SUM($N1020:$R1020))*'Annexe 1. Taux de référence'!$U20</f>
        <v>0</v>
      </c>
      <c r="T1020" s="422">
        <f>(SUM($N244:$T244)-SUM($N1020:$S1020))*'Annexe 1. Taux de référence'!$U20</f>
        <v>0</v>
      </c>
      <c r="U1020" s="422">
        <f>(SUM($N244:$U244)-SUM($N1020:$T1020))*'Annexe 1. Taux de référence'!$U20</f>
        <v>0</v>
      </c>
      <c r="V1020" s="422">
        <f>(SUM($N244:$V244)-SUM($N1020:$U1020))*'Annexe 1. Taux de référence'!$U20</f>
        <v>0</v>
      </c>
      <c r="W1020" s="422">
        <f>(SUM($N244:$W244)-SUM($N1020:$V1020))*'Annexe 1. Taux de référence'!$U20</f>
        <v>0</v>
      </c>
      <c r="X1020" s="422">
        <f>(SUM($N244:$X244)-SUM($N1020:$W1020))*'Annexe 1. Taux de référence'!$U20</f>
        <v>0</v>
      </c>
      <c r="Y1020" s="422">
        <f>(SUM($N244:$Y244)-SUM($N1020:$X1020))*'Annexe 1. Taux de référence'!$U20</f>
        <v>0</v>
      </c>
      <c r="Z1020" s="422">
        <f>(SUM($N244:$Z244)-SUM($N1020:$Y1020))*'Annexe 1. Taux de référence'!$U20</f>
        <v>0</v>
      </c>
      <c r="AA1020" s="422">
        <f>(SUM($N244:$AA244)-SUM($N1020:$Z1020))*'Annexe 1. Taux de référence'!$U20</f>
        <v>0</v>
      </c>
      <c r="AB1020" s="422">
        <f>(SUM($N244:$AB244)-SUM($N1020:$AA1020))*'Annexe 1. Taux de référence'!$U20</f>
        <v>0</v>
      </c>
      <c r="AC1020" s="408">
        <f t="shared" si="322"/>
        <v>0</v>
      </c>
      <c r="AD1020" s="1766"/>
      <c r="AE1020" s="1063"/>
      <c r="AF1020" s="831"/>
      <c r="AG1020" s="536"/>
      <c r="AH1020" s="529"/>
      <c r="AI1020" s="529"/>
      <c r="AJ1020" s="529"/>
      <c r="AK1020" s="529"/>
      <c r="AL1020" s="529"/>
      <c r="AM1020" s="529"/>
      <c r="AN1020" s="529"/>
      <c r="AO1020" s="529"/>
      <c r="AP1020" s="529"/>
      <c r="AQ1020" s="529"/>
      <c r="AR1020" s="529"/>
      <c r="AS1020" s="529"/>
      <c r="AT1020" s="529"/>
      <c r="AU1020" s="529"/>
      <c r="AV1020" s="529"/>
      <c r="AW1020" s="529"/>
      <c r="AX1020" s="529"/>
      <c r="AY1020" s="529"/>
      <c r="AZ1020" s="529"/>
      <c r="BA1020" s="529"/>
      <c r="BB1020" s="529"/>
      <c r="BC1020" s="529"/>
      <c r="BD1020" s="529"/>
      <c r="BE1020" s="529"/>
      <c r="BF1020" s="529"/>
      <c r="BG1020" s="529"/>
      <c r="BH1020" s="529"/>
      <c r="BI1020" s="529"/>
      <c r="BJ1020" s="529"/>
      <c r="BK1020" s="529"/>
      <c r="BL1020" s="529"/>
      <c r="BM1020" s="529"/>
      <c r="BN1020" s="529"/>
      <c r="BO1020" s="529"/>
      <c r="BP1020" s="529"/>
      <c r="BQ1020" s="529"/>
      <c r="BR1020" s="529"/>
      <c r="BS1020" s="529"/>
      <c r="BT1020" s="529"/>
      <c r="BU1020" s="529"/>
      <c r="BV1020" s="529"/>
      <c r="BW1020" s="529"/>
      <c r="BX1020" s="529"/>
      <c r="BY1020" s="529"/>
      <c r="BZ1020" s="529"/>
      <c r="CA1020" s="529"/>
      <c r="CB1020" s="529"/>
      <c r="CC1020" s="529"/>
      <c r="CD1020" s="529"/>
      <c r="CE1020" s="529"/>
      <c r="CF1020" s="529"/>
      <c r="CG1020" s="529"/>
      <c r="CH1020" s="529"/>
      <c r="CI1020" s="529"/>
      <c r="CJ1020" s="529"/>
      <c r="CK1020" s="529"/>
      <c r="CL1020" s="529"/>
      <c r="CM1020" s="529"/>
      <c r="CN1020" s="529"/>
      <c r="CO1020" s="529"/>
      <c r="CP1020" s="529"/>
      <c r="CQ1020" s="529"/>
    </row>
    <row r="1021" spans="1:95" s="70" customFormat="1" ht="15" customHeight="1" outlineLevel="1" x14ac:dyDescent="0.2">
      <c r="A1021" s="11">
        <v>339</v>
      </c>
      <c r="B1021" s="300"/>
      <c r="C1021" s="263"/>
      <c r="D1021" s="263"/>
      <c r="E1021" s="264"/>
      <c r="F1021" s="859" t="s">
        <v>483</v>
      </c>
      <c r="G1021" s="860"/>
      <c r="H1021" s="860"/>
      <c r="I1021" s="860"/>
      <c r="J1021" s="860"/>
      <c r="K1021" s="860"/>
      <c r="L1021" s="861"/>
      <c r="M1021" s="408">
        <f t="shared" si="321"/>
        <v>0</v>
      </c>
      <c r="N1021" s="419">
        <f>IF(SUM($N245:N245)="","",SUM(($N245:N245))*'Annexe 1. Taux de référence'!$S21)</f>
        <v>0</v>
      </c>
      <c r="O1021" s="440">
        <f>(SUM($N245:$O245)-SUM($N1021:$N1021))*'Annexe 1. Taux de référence'!$S21</f>
        <v>0</v>
      </c>
      <c r="P1021" s="785">
        <f>(SUM($N245:$P245)-SUM($N1021:$O1021))*'Annexe 1. Taux de référence'!$S21</f>
        <v>0</v>
      </c>
      <c r="Q1021" s="439">
        <f>(SUM($N245:$Q245)-SUM($N1021:$P1021))*'Annexe 1. Taux de référence'!$S21</f>
        <v>0</v>
      </c>
      <c r="R1021" s="419">
        <f>(SUM($N245:$R245)-SUM($N1021:$Q1021))*'Annexe 1. Taux de référence'!$U21</f>
        <v>0</v>
      </c>
      <c r="S1021" s="422">
        <f>(SUM($N245:$S245)-SUM($N1021:$R1021))*'Annexe 1. Taux de référence'!$U21</f>
        <v>0</v>
      </c>
      <c r="T1021" s="422">
        <f>(SUM($N245:$T245)-SUM($N1021:$S1021))*'Annexe 1. Taux de référence'!$U21</f>
        <v>0</v>
      </c>
      <c r="U1021" s="422">
        <f>(SUM($N245:$U245)-SUM($N1021:$T1021))*'Annexe 1. Taux de référence'!$U21</f>
        <v>0</v>
      </c>
      <c r="V1021" s="422">
        <f>(SUM($N245:$V245)-SUM($N1021:$U1021))*'Annexe 1. Taux de référence'!$U21</f>
        <v>0</v>
      </c>
      <c r="W1021" s="422">
        <f>(SUM($N245:$W245)-SUM($N1021:$V1021))*'Annexe 1. Taux de référence'!$U21</f>
        <v>0</v>
      </c>
      <c r="X1021" s="422">
        <f>(SUM($N245:$X245)-SUM($N1021:$W1021))*'Annexe 1. Taux de référence'!$U21</f>
        <v>0</v>
      </c>
      <c r="Y1021" s="422">
        <f>(SUM($N245:$Y245)-SUM($N1021:$X1021))*'Annexe 1. Taux de référence'!$U21</f>
        <v>0</v>
      </c>
      <c r="Z1021" s="422">
        <f>(SUM($N245:$Z245)-SUM($N1021:$Y1021))*'Annexe 1. Taux de référence'!$U21</f>
        <v>0</v>
      </c>
      <c r="AA1021" s="422">
        <f>(SUM($N245:$AA245)-SUM($N1021:$Z1021))*'Annexe 1. Taux de référence'!$U21</f>
        <v>0</v>
      </c>
      <c r="AB1021" s="422">
        <f>(SUM($N245:$AB245)-SUM($N1021:$AA1021))*'Annexe 1. Taux de référence'!$U21</f>
        <v>0</v>
      </c>
      <c r="AC1021" s="408">
        <f t="shared" si="322"/>
        <v>0</v>
      </c>
      <c r="AD1021" s="1766"/>
      <c r="AE1021" s="1063"/>
      <c r="AF1021" s="831"/>
      <c r="AG1021" s="536"/>
      <c r="AH1021" s="529"/>
      <c r="AI1021" s="529"/>
      <c r="AJ1021" s="529"/>
      <c r="AK1021" s="529"/>
      <c r="AL1021" s="529"/>
      <c r="AM1021" s="529"/>
      <c r="AN1021" s="529"/>
      <c r="AO1021" s="529"/>
      <c r="AP1021" s="529"/>
      <c r="AQ1021" s="529"/>
      <c r="AR1021" s="529"/>
      <c r="AS1021" s="529"/>
      <c r="AT1021" s="529"/>
      <c r="AU1021" s="529"/>
      <c r="AV1021" s="529"/>
      <c r="AW1021" s="529"/>
      <c r="AX1021" s="529"/>
      <c r="AY1021" s="529"/>
      <c r="AZ1021" s="529"/>
      <c r="BA1021" s="529"/>
      <c r="BB1021" s="529"/>
      <c r="BC1021" s="529"/>
      <c r="BD1021" s="529"/>
      <c r="BE1021" s="529"/>
      <c r="BF1021" s="529"/>
      <c r="BG1021" s="529"/>
      <c r="BH1021" s="529"/>
      <c r="BI1021" s="529"/>
      <c r="BJ1021" s="529"/>
      <c r="BK1021" s="529"/>
      <c r="BL1021" s="529"/>
      <c r="BM1021" s="529"/>
      <c r="BN1021" s="529"/>
      <c r="BO1021" s="529"/>
      <c r="BP1021" s="529"/>
      <c r="BQ1021" s="529"/>
      <c r="BR1021" s="529"/>
      <c r="BS1021" s="529"/>
      <c r="BT1021" s="529"/>
      <c r="BU1021" s="529"/>
      <c r="BV1021" s="529"/>
      <c r="BW1021" s="529"/>
      <c r="BX1021" s="529"/>
      <c r="BY1021" s="529"/>
      <c r="BZ1021" s="529"/>
      <c r="CA1021" s="529"/>
      <c r="CB1021" s="529"/>
      <c r="CC1021" s="529"/>
      <c r="CD1021" s="529"/>
      <c r="CE1021" s="529"/>
      <c r="CF1021" s="529"/>
      <c r="CG1021" s="529"/>
      <c r="CH1021" s="529"/>
      <c r="CI1021" s="529"/>
      <c r="CJ1021" s="529"/>
      <c r="CK1021" s="529"/>
      <c r="CL1021" s="529"/>
      <c r="CM1021" s="529"/>
      <c r="CN1021" s="529"/>
      <c r="CO1021" s="529"/>
      <c r="CP1021" s="529"/>
      <c r="CQ1021" s="529"/>
    </row>
    <row r="1022" spans="1:95" s="70" customFormat="1" ht="15" customHeight="1" outlineLevel="1" x14ac:dyDescent="0.2">
      <c r="A1022" s="11">
        <v>340</v>
      </c>
      <c r="B1022" s="300"/>
      <c r="C1022" s="263"/>
      <c r="D1022" s="271"/>
      <c r="E1022" s="853" t="s">
        <v>484</v>
      </c>
      <c r="F1022" s="854"/>
      <c r="G1022" s="854"/>
      <c r="H1022" s="854"/>
      <c r="I1022" s="854"/>
      <c r="J1022" s="854"/>
      <c r="K1022" s="854"/>
      <c r="L1022" s="855"/>
      <c r="M1022" s="407">
        <f>SUBTOTAL(9,M1023:M1028)</f>
        <v>0</v>
      </c>
      <c r="N1022" s="410">
        <f t="shared" ref="N1022:AC1022" si="323">SUBTOTAL(9,N1023:N1028)</f>
        <v>0</v>
      </c>
      <c r="O1022" s="414">
        <f t="shared" si="323"/>
        <v>0</v>
      </c>
      <c r="P1022" s="413">
        <f t="shared" si="323"/>
        <v>0</v>
      </c>
      <c r="Q1022" s="415">
        <f t="shared" si="323"/>
        <v>0</v>
      </c>
      <c r="R1022" s="410">
        <f t="shared" si="323"/>
        <v>0</v>
      </c>
      <c r="S1022" s="414">
        <f t="shared" si="323"/>
        <v>0</v>
      </c>
      <c r="T1022" s="413">
        <f t="shared" si="323"/>
        <v>0</v>
      </c>
      <c r="U1022" s="413">
        <f t="shared" si="323"/>
        <v>0</v>
      </c>
      <c r="V1022" s="413">
        <f t="shared" si="323"/>
        <v>0</v>
      </c>
      <c r="W1022" s="413">
        <f t="shared" si="323"/>
        <v>0</v>
      </c>
      <c r="X1022" s="413">
        <f t="shared" si="323"/>
        <v>0</v>
      </c>
      <c r="Y1022" s="413">
        <f t="shared" si="323"/>
        <v>0</v>
      </c>
      <c r="Z1022" s="413">
        <f t="shared" si="323"/>
        <v>0</v>
      </c>
      <c r="AA1022" s="413">
        <f t="shared" si="323"/>
        <v>0</v>
      </c>
      <c r="AB1022" s="411">
        <f t="shared" si="323"/>
        <v>0</v>
      </c>
      <c r="AC1022" s="415">
        <f t="shared" si="323"/>
        <v>0</v>
      </c>
      <c r="AD1022" s="1766"/>
      <c r="AE1022" s="1063"/>
      <c r="AF1022" s="831"/>
      <c r="AG1022" s="536"/>
      <c r="AH1022" s="529"/>
      <c r="AI1022" s="529"/>
      <c r="AJ1022" s="529"/>
      <c r="AK1022" s="529"/>
      <c r="AL1022" s="529"/>
      <c r="AM1022" s="529"/>
      <c r="AN1022" s="529"/>
      <c r="AO1022" s="529"/>
      <c r="AP1022" s="529"/>
      <c r="AQ1022" s="529"/>
      <c r="AR1022" s="529"/>
      <c r="AS1022" s="529"/>
      <c r="AT1022" s="529"/>
      <c r="AU1022" s="529"/>
      <c r="AV1022" s="529"/>
      <c r="AW1022" s="529"/>
      <c r="AX1022" s="529"/>
      <c r="AY1022" s="529"/>
      <c r="AZ1022" s="529"/>
      <c r="BA1022" s="529"/>
      <c r="BB1022" s="529"/>
      <c r="BC1022" s="529"/>
      <c r="BD1022" s="529"/>
      <c r="BE1022" s="529"/>
      <c r="BF1022" s="529"/>
      <c r="BG1022" s="529"/>
      <c r="BH1022" s="529"/>
      <c r="BI1022" s="529"/>
      <c r="BJ1022" s="529"/>
      <c r="BK1022" s="529"/>
      <c r="BL1022" s="529"/>
      <c r="BM1022" s="529"/>
      <c r="BN1022" s="529"/>
      <c r="BO1022" s="529"/>
      <c r="BP1022" s="529"/>
      <c r="BQ1022" s="529"/>
      <c r="BR1022" s="529"/>
      <c r="BS1022" s="529"/>
      <c r="BT1022" s="529"/>
      <c r="BU1022" s="529"/>
      <c r="BV1022" s="529"/>
      <c r="BW1022" s="529"/>
      <c r="BX1022" s="529"/>
      <c r="BY1022" s="529"/>
      <c r="BZ1022" s="529"/>
      <c r="CA1022" s="529"/>
      <c r="CB1022" s="529"/>
      <c r="CC1022" s="529"/>
      <c r="CD1022" s="529"/>
      <c r="CE1022" s="529"/>
      <c r="CF1022" s="529"/>
      <c r="CG1022" s="529"/>
      <c r="CH1022" s="529"/>
      <c r="CI1022" s="529"/>
      <c r="CJ1022" s="529"/>
      <c r="CK1022" s="529"/>
      <c r="CL1022" s="529"/>
      <c r="CM1022" s="529"/>
      <c r="CN1022" s="529"/>
      <c r="CO1022" s="529"/>
      <c r="CP1022" s="529"/>
      <c r="CQ1022" s="529"/>
    </row>
    <row r="1023" spans="1:95" s="70" customFormat="1" ht="15" customHeight="1" outlineLevel="1" x14ac:dyDescent="0.2">
      <c r="A1023" s="11">
        <v>341</v>
      </c>
      <c r="B1023" s="300"/>
      <c r="C1023" s="319"/>
      <c r="D1023" s="319"/>
      <c r="E1023" s="320"/>
      <c r="F1023" s="856" t="s">
        <v>485</v>
      </c>
      <c r="G1023" s="857"/>
      <c r="H1023" s="857"/>
      <c r="I1023" s="857"/>
      <c r="J1023" s="857"/>
      <c r="K1023" s="857"/>
      <c r="L1023" s="858"/>
      <c r="M1023" s="408">
        <f t="shared" ref="M1023:M1028" si="324">M247</f>
        <v>0</v>
      </c>
      <c r="N1023" s="419">
        <f>IF(N247="",0,N247*'Annexe 1. Taux de référence'!$T23)</f>
        <v>0</v>
      </c>
      <c r="O1023" s="422">
        <f>IF(O247="",0,O247*'Annexe 1. Taux de référence'!$T23)</f>
        <v>0</v>
      </c>
      <c r="P1023" s="422">
        <f>IF(P247="",0,P247*'Annexe 1. Taux de référence'!$T23)</f>
        <v>0</v>
      </c>
      <c r="Q1023" s="423">
        <f>IF(Q247="",0,Q247*'Annexe 1. Taux de référence'!$T23)</f>
        <v>0</v>
      </c>
      <c r="R1023" s="419">
        <f>(SUM($N247:$R247)-SUM($N1023:Q1023))*'Annexe 1. Taux de référence'!$U23</f>
        <v>0</v>
      </c>
      <c r="S1023" s="422">
        <f>(SUM($N247:$R247)-SUM($N1023:R1023))*'Annexe 1. Taux de référence'!$U23</f>
        <v>0</v>
      </c>
      <c r="T1023" s="422">
        <f>(SUM($N247:$R247)-SUM($N1023:S1023))*'Annexe 1. Taux de référence'!$U23</f>
        <v>0</v>
      </c>
      <c r="U1023" s="422">
        <f>(SUM($N247:$R247)-SUM($N1023:T1023))*'Annexe 1. Taux de référence'!$U23</f>
        <v>0</v>
      </c>
      <c r="V1023" s="422">
        <f>(SUM($N247:$R247)-SUM($N1023:U1023))*'Annexe 1. Taux de référence'!$U23</f>
        <v>0</v>
      </c>
      <c r="W1023" s="422">
        <f>(SUM($N247:$R247)-SUM($N1023:V1023))*'Annexe 1. Taux de référence'!$U23</f>
        <v>0</v>
      </c>
      <c r="X1023" s="422">
        <f>(SUM($N247:$R247)-SUM($N1023:W1023))*'Annexe 1. Taux de référence'!$U23</f>
        <v>0</v>
      </c>
      <c r="Y1023" s="422">
        <f>(SUM($N247:$R247)-SUM($N1023:X1023))*'Annexe 1. Taux de référence'!$U23</f>
        <v>0</v>
      </c>
      <c r="Z1023" s="422">
        <f>(SUM($N247:$R247)-SUM($N1023:Y1023))*'Annexe 1. Taux de référence'!$U23</f>
        <v>0</v>
      </c>
      <c r="AA1023" s="422">
        <f>(SUM($N247:$R247)-SUM($N1023:Z1023))*'Annexe 1. Taux de référence'!$U23</f>
        <v>0</v>
      </c>
      <c r="AB1023" s="422">
        <f>(SUM($N247:$R247)-SUM($N1023:AA1023))*'Annexe 1. Taux de référence'!$U23</f>
        <v>0</v>
      </c>
      <c r="AC1023" s="408">
        <f t="shared" ref="AC1023:AC1066" si="325">M1023-SUM(N1023:AB1023)</f>
        <v>0</v>
      </c>
      <c r="AD1023" s="1766"/>
      <c r="AE1023" s="1063"/>
      <c r="AF1023" s="831"/>
      <c r="AG1023" s="536"/>
      <c r="AH1023" s="529"/>
      <c r="AI1023" s="529"/>
      <c r="AJ1023" s="529"/>
      <c r="AK1023" s="529"/>
      <c r="AL1023" s="529"/>
      <c r="AM1023" s="529"/>
      <c r="AN1023" s="529"/>
      <c r="AO1023" s="529"/>
      <c r="AP1023" s="529"/>
      <c r="AQ1023" s="529"/>
      <c r="AR1023" s="529"/>
      <c r="AS1023" s="529"/>
      <c r="AT1023" s="529"/>
      <c r="AU1023" s="529"/>
      <c r="AV1023" s="529"/>
      <c r="AW1023" s="529"/>
      <c r="AX1023" s="529"/>
      <c r="AY1023" s="529"/>
      <c r="AZ1023" s="529"/>
      <c r="BA1023" s="529"/>
      <c r="BB1023" s="529"/>
      <c r="BC1023" s="529"/>
      <c r="BD1023" s="529"/>
      <c r="BE1023" s="529"/>
      <c r="BF1023" s="529"/>
      <c r="BG1023" s="529"/>
      <c r="BH1023" s="529"/>
      <c r="BI1023" s="529"/>
      <c r="BJ1023" s="529"/>
      <c r="BK1023" s="529"/>
      <c r="BL1023" s="529"/>
      <c r="BM1023" s="529"/>
      <c r="BN1023" s="529"/>
      <c r="BO1023" s="529"/>
      <c r="BP1023" s="529"/>
      <c r="BQ1023" s="529"/>
      <c r="BR1023" s="529"/>
      <c r="BS1023" s="529"/>
      <c r="BT1023" s="529"/>
      <c r="BU1023" s="529"/>
      <c r="BV1023" s="529"/>
      <c r="BW1023" s="529"/>
      <c r="BX1023" s="529"/>
      <c r="BY1023" s="529"/>
      <c r="BZ1023" s="529"/>
      <c r="CA1023" s="529"/>
      <c r="CB1023" s="529"/>
      <c r="CC1023" s="529"/>
      <c r="CD1023" s="529"/>
      <c r="CE1023" s="529"/>
      <c r="CF1023" s="529"/>
      <c r="CG1023" s="529"/>
      <c r="CH1023" s="529"/>
      <c r="CI1023" s="529"/>
      <c r="CJ1023" s="529"/>
      <c r="CK1023" s="529"/>
      <c r="CL1023" s="529"/>
      <c r="CM1023" s="529"/>
      <c r="CN1023" s="529"/>
      <c r="CO1023" s="529"/>
      <c r="CP1023" s="529"/>
      <c r="CQ1023" s="529"/>
    </row>
    <row r="1024" spans="1:95" s="70" customFormat="1" ht="15" customHeight="1" outlineLevel="1" x14ac:dyDescent="0.2">
      <c r="A1024" s="11">
        <v>342</v>
      </c>
      <c r="B1024" s="300"/>
      <c r="C1024" s="319"/>
      <c r="D1024" s="319"/>
      <c r="E1024" s="320"/>
      <c r="F1024" s="915" t="s">
        <v>486</v>
      </c>
      <c r="G1024" s="916"/>
      <c r="H1024" s="916"/>
      <c r="I1024" s="916"/>
      <c r="J1024" s="916"/>
      <c r="K1024" s="916"/>
      <c r="L1024" s="917"/>
      <c r="M1024" s="408">
        <f t="shared" si="324"/>
        <v>0</v>
      </c>
      <c r="N1024" s="419">
        <f>IF(N248="",0,N248*'Annexe 1. Taux de référence'!$T24)</f>
        <v>0</v>
      </c>
      <c r="O1024" s="422">
        <f>IF(O248="",0,O248*'Annexe 1. Taux de référence'!$T24)</f>
        <v>0</v>
      </c>
      <c r="P1024" s="422">
        <f>IF(P248="",0,P248*'Annexe 1. Taux de référence'!$T24)</f>
        <v>0</v>
      </c>
      <c r="Q1024" s="423">
        <f>IF(Q248="",0,Q248*'Annexe 1. Taux de référence'!$T24)</f>
        <v>0</v>
      </c>
      <c r="R1024" s="419">
        <f>IF(R248="",0,R248*'Annexe 1. Taux de référence'!$U24)</f>
        <v>0</v>
      </c>
      <c r="S1024" s="422">
        <f>(SUM($N248:$Q248,S248)-SUM($N1024:Q1024))*'Annexe 1. Taux de référence'!$U24</f>
        <v>0</v>
      </c>
      <c r="T1024" s="422">
        <f>($R248-$R1024)*'Annexe 1. Taux de référence'!$U24</f>
        <v>0</v>
      </c>
      <c r="U1024" s="422">
        <f>(SUM($N248:$Q248,$S248)-SUM($N1024:Q1024)-S1024)*'Annexe 1. Taux de référence'!$U24</f>
        <v>0</v>
      </c>
      <c r="V1024" s="422">
        <f>($R248-$R1024-T1024)*'Annexe 1. Taux de référence'!$U24</f>
        <v>0</v>
      </c>
      <c r="W1024" s="422">
        <f>(SUM($N248:$Q248,$S248)-SUM($N1024:$Q1024)-$S1024-$U1024)*'Annexe 1. Taux de référence'!$U24</f>
        <v>0</v>
      </c>
      <c r="X1024" s="422">
        <f>($R248-$R1024-$T1024-$V1024)*'Annexe 1. Taux de référence'!$U24</f>
        <v>0</v>
      </c>
      <c r="Y1024" s="422">
        <f>(SUM($N248:$Q248,$S248)-SUM($N1024:Q1024)-$S1024-$U1024-$W1024)*'Annexe 1. Taux de référence'!$U24</f>
        <v>0</v>
      </c>
      <c r="Z1024" s="422">
        <f>($R248-$R1024-$T1024-$V1024-$X1024)*'Annexe 1. Taux de référence'!$U24</f>
        <v>0</v>
      </c>
      <c r="AA1024" s="422">
        <f>(SUM($N248:$Q248,$S248)-SUM($N1024:Q1024)-$S1024-$U1024-$W1024-$Y1024)*'Annexe 1. Taux de référence'!$U24</f>
        <v>0</v>
      </c>
      <c r="AB1024" s="422">
        <f>($R248-$R1024-$T1024-$V1024-$X1024-$Z1024)*'Annexe 1. Taux de référence'!$U24</f>
        <v>0</v>
      </c>
      <c r="AC1024" s="408">
        <f t="shared" si="325"/>
        <v>0</v>
      </c>
      <c r="AD1024" s="1766"/>
      <c r="AE1024" s="1063"/>
      <c r="AF1024" s="831"/>
      <c r="AG1024" s="536"/>
      <c r="AH1024" s="529"/>
      <c r="AI1024" s="529"/>
      <c r="AJ1024" s="529"/>
      <c r="AK1024" s="529"/>
      <c r="AL1024" s="529"/>
      <c r="AM1024" s="529"/>
      <c r="AN1024" s="529"/>
      <c r="AO1024" s="529"/>
      <c r="AP1024" s="529"/>
      <c r="AQ1024" s="529"/>
      <c r="AR1024" s="529"/>
      <c r="AS1024" s="529"/>
      <c r="AT1024" s="529"/>
      <c r="AU1024" s="529"/>
      <c r="AV1024" s="529"/>
      <c r="AW1024" s="529"/>
      <c r="AX1024" s="529"/>
      <c r="AY1024" s="529"/>
      <c r="AZ1024" s="529"/>
      <c r="BA1024" s="529"/>
      <c r="BB1024" s="529"/>
      <c r="BC1024" s="529"/>
      <c r="BD1024" s="529"/>
      <c r="BE1024" s="529"/>
      <c r="BF1024" s="529"/>
      <c r="BG1024" s="529"/>
      <c r="BH1024" s="529"/>
      <c r="BI1024" s="529"/>
      <c r="BJ1024" s="529"/>
      <c r="BK1024" s="529"/>
      <c r="BL1024" s="529"/>
      <c r="BM1024" s="529"/>
      <c r="BN1024" s="529"/>
      <c r="BO1024" s="529"/>
      <c r="BP1024" s="529"/>
      <c r="BQ1024" s="529"/>
      <c r="BR1024" s="529"/>
      <c r="BS1024" s="529"/>
      <c r="BT1024" s="529"/>
      <c r="BU1024" s="529"/>
      <c r="BV1024" s="529"/>
      <c r="BW1024" s="529"/>
      <c r="BX1024" s="529"/>
      <c r="BY1024" s="529"/>
      <c r="BZ1024" s="529"/>
      <c r="CA1024" s="529"/>
      <c r="CB1024" s="529"/>
      <c r="CC1024" s="529"/>
      <c r="CD1024" s="529"/>
      <c r="CE1024" s="529"/>
      <c r="CF1024" s="529"/>
      <c r="CG1024" s="529"/>
      <c r="CH1024" s="529"/>
      <c r="CI1024" s="529"/>
      <c r="CJ1024" s="529"/>
      <c r="CK1024" s="529"/>
      <c r="CL1024" s="529"/>
      <c r="CM1024" s="529"/>
      <c r="CN1024" s="529"/>
      <c r="CO1024" s="529"/>
      <c r="CP1024" s="529"/>
      <c r="CQ1024" s="529"/>
    </row>
    <row r="1025" spans="1:95" s="70" customFormat="1" ht="15" customHeight="1" outlineLevel="1" x14ac:dyDescent="0.2">
      <c r="A1025" s="11">
        <v>343</v>
      </c>
      <c r="B1025" s="300"/>
      <c r="C1025" s="319"/>
      <c r="D1025" s="319"/>
      <c r="E1025" s="320"/>
      <c r="F1025" s="915" t="s">
        <v>487</v>
      </c>
      <c r="G1025" s="916"/>
      <c r="H1025" s="916"/>
      <c r="I1025" s="916"/>
      <c r="J1025" s="916"/>
      <c r="K1025" s="916"/>
      <c r="L1025" s="917"/>
      <c r="M1025" s="408">
        <f t="shared" si="324"/>
        <v>0</v>
      </c>
      <c r="N1025" s="419">
        <f>IF(N249="",0,N249*'Annexe 1. Taux de référence'!$T25)</f>
        <v>0</v>
      </c>
      <c r="O1025" s="422">
        <f>IF(O249="",0,O249*'Annexe 1. Taux de référence'!$T25)</f>
        <v>0</v>
      </c>
      <c r="P1025" s="422">
        <f>IF(P249="",0,P249*'Annexe 1. Taux de référence'!$T25)</f>
        <v>0</v>
      </c>
      <c r="Q1025" s="423">
        <f>IF(Q249="",0,Q249*'Annexe 1. Taux de référence'!$T25)</f>
        <v>0</v>
      </c>
      <c r="R1025" s="419">
        <f>IF(R249="",0,R249*'Annexe 1. Taux de référence'!$U25)</f>
        <v>0</v>
      </c>
      <c r="S1025" s="422">
        <f>IF(S249="",0,S249*'Annexe 1. Taux de référence'!$U25)</f>
        <v>0</v>
      </c>
      <c r="T1025" s="422">
        <f>(SUM($N249:$Q249,T249)-SUM($N1025:Q1025))*'Annexe 1. Taux de référence'!$U25</f>
        <v>0</v>
      </c>
      <c r="U1025" s="422">
        <f>($R249+$U249-R1025)*'Annexe 1. Taux de référence'!$U25</f>
        <v>0</v>
      </c>
      <c r="V1025" s="422">
        <f>($S249-$S1025)*'Annexe 1. Taux de référence'!$U25</f>
        <v>0</v>
      </c>
      <c r="W1025" s="422">
        <f>(SUM($N249:$Q249,$T249)-SUM($N1025:$Q1025)-$T1025)*'Annexe 1. Taux de référence'!$U25</f>
        <v>0</v>
      </c>
      <c r="X1025" s="422">
        <f>($R249+$U249-$R1025-$U1025)*'Annexe 1. Taux de référence'!$U25</f>
        <v>0</v>
      </c>
      <c r="Y1025" s="422">
        <f>($S249-$S1025-V1025)*'Annexe 1. Taux de référence'!$U25</f>
        <v>0</v>
      </c>
      <c r="Z1025" s="422">
        <f>(SUM($N249:$Q249,$T249)-SUM($N1025:Q1025)-$T1025-$W1025)*'Annexe 1. Taux de référence'!$U25</f>
        <v>0</v>
      </c>
      <c r="AA1025" s="422">
        <f>($R249+$U249-$R1025-$U1025-$X1025)*'Annexe 1. Taux de référence'!$U25</f>
        <v>0</v>
      </c>
      <c r="AB1025" s="422">
        <f>($S249-$S1025-V1025-Y1025)*'Annexe 1. Taux de référence'!$U25</f>
        <v>0</v>
      </c>
      <c r="AC1025" s="408">
        <f t="shared" si="325"/>
        <v>0</v>
      </c>
      <c r="AD1025" s="1766"/>
      <c r="AE1025" s="1063"/>
      <c r="AF1025" s="831"/>
      <c r="AG1025" s="536"/>
      <c r="AH1025" s="529"/>
      <c r="AI1025" s="529"/>
      <c r="AJ1025" s="529"/>
      <c r="AK1025" s="529"/>
      <c r="AL1025" s="529"/>
      <c r="AM1025" s="529"/>
      <c r="AN1025" s="529"/>
      <c r="AO1025" s="529"/>
      <c r="AP1025" s="529"/>
      <c r="AQ1025" s="529"/>
      <c r="AR1025" s="529"/>
      <c r="AS1025" s="529"/>
      <c r="AT1025" s="529"/>
      <c r="AU1025" s="529"/>
      <c r="AV1025" s="529"/>
      <c r="AW1025" s="529"/>
      <c r="AX1025" s="529"/>
      <c r="AY1025" s="529"/>
      <c r="AZ1025" s="529"/>
      <c r="BA1025" s="529"/>
      <c r="BB1025" s="529"/>
      <c r="BC1025" s="529"/>
      <c r="BD1025" s="529"/>
      <c r="BE1025" s="529"/>
      <c r="BF1025" s="529"/>
      <c r="BG1025" s="529"/>
      <c r="BH1025" s="529"/>
      <c r="BI1025" s="529"/>
      <c r="BJ1025" s="529"/>
      <c r="BK1025" s="529"/>
      <c r="BL1025" s="529"/>
      <c r="BM1025" s="529"/>
      <c r="BN1025" s="529"/>
      <c r="BO1025" s="529"/>
      <c r="BP1025" s="529"/>
      <c r="BQ1025" s="529"/>
      <c r="BR1025" s="529"/>
      <c r="BS1025" s="529"/>
      <c r="BT1025" s="529"/>
      <c r="BU1025" s="529"/>
      <c r="BV1025" s="529"/>
      <c r="BW1025" s="529"/>
      <c r="BX1025" s="529"/>
      <c r="BY1025" s="529"/>
      <c r="BZ1025" s="529"/>
      <c r="CA1025" s="529"/>
      <c r="CB1025" s="529"/>
      <c r="CC1025" s="529"/>
      <c r="CD1025" s="529"/>
      <c r="CE1025" s="529"/>
      <c r="CF1025" s="529"/>
      <c r="CG1025" s="529"/>
      <c r="CH1025" s="529"/>
      <c r="CI1025" s="529"/>
      <c r="CJ1025" s="529"/>
      <c r="CK1025" s="529"/>
      <c r="CL1025" s="529"/>
      <c r="CM1025" s="529"/>
      <c r="CN1025" s="529"/>
      <c r="CO1025" s="529"/>
      <c r="CP1025" s="529"/>
      <c r="CQ1025" s="529"/>
    </row>
    <row r="1026" spans="1:95" s="70" customFormat="1" ht="15" customHeight="1" outlineLevel="1" x14ac:dyDescent="0.2">
      <c r="A1026" s="11">
        <v>344</v>
      </c>
      <c r="B1026" s="300"/>
      <c r="C1026" s="319"/>
      <c r="D1026" s="319"/>
      <c r="E1026" s="320"/>
      <c r="F1026" s="915" t="s">
        <v>488</v>
      </c>
      <c r="G1026" s="916"/>
      <c r="H1026" s="916"/>
      <c r="I1026" s="916"/>
      <c r="J1026" s="916"/>
      <c r="K1026" s="916"/>
      <c r="L1026" s="917"/>
      <c r="M1026" s="408">
        <f t="shared" si="324"/>
        <v>0</v>
      </c>
      <c r="N1026" s="419">
        <f>IF(N250="",0,N250*'Annexe 1. Taux de référence'!$T26)</f>
        <v>0</v>
      </c>
      <c r="O1026" s="422">
        <f>IF(O250="",0,O250*'Annexe 1. Taux de référence'!$T26)</f>
        <v>0</v>
      </c>
      <c r="P1026" s="422">
        <f>IF(P250="",0,P250*'Annexe 1. Taux de référence'!$T26)</f>
        <v>0</v>
      </c>
      <c r="Q1026" s="423">
        <f>IF(Q250="",0,Q250*'Annexe 1. Taux de référence'!$T26)</f>
        <v>0</v>
      </c>
      <c r="R1026" s="419">
        <f>IF(R250="",0,R250*'Annexe 1. Taux de référence'!$U26)</f>
        <v>0</v>
      </c>
      <c r="S1026" s="422">
        <f>IF(S250="",0,S250*'Annexe 1. Taux de référence'!$U26)</f>
        <v>0</v>
      </c>
      <c r="T1026" s="422">
        <f>IF(T250="",0,T250*'Annexe 1. Taux de référence'!$U26)</f>
        <v>0</v>
      </c>
      <c r="U1026" s="422">
        <f>IF(U250="",0,U250*'Annexe 1. Taux de référence'!$U26)</f>
        <v>0</v>
      </c>
      <c r="V1026" s="422">
        <f>IF(V250="",0,V250*'Annexe 1. Taux de référence'!$U26)</f>
        <v>0</v>
      </c>
      <c r="W1026" s="422">
        <f>(SUM($N250:$Q250,$W250)-SUM($N1026:$Q1026))*'Annexe 1. Taux de référence'!$U26</f>
        <v>0</v>
      </c>
      <c r="X1026" s="422">
        <f>($R250+$X250-R1026)*'Annexe 1. Taux de référence'!$U26</f>
        <v>0</v>
      </c>
      <c r="Y1026" s="422">
        <f>($S250+$Y250-S1026)*'Annexe 1. Taux de référence'!$U26</f>
        <v>0</v>
      </c>
      <c r="Z1026" s="422">
        <f>($T250-$T1026)*'Annexe 1. Taux de référence'!$U26</f>
        <v>0</v>
      </c>
      <c r="AA1026" s="422">
        <f>($U250-$U1026)*'Annexe 1. Taux de référence'!$U26</f>
        <v>0</v>
      </c>
      <c r="AB1026" s="422">
        <f>($V250-$V1026)*'Annexe 1. Taux de référence'!$U26</f>
        <v>0</v>
      </c>
      <c r="AC1026" s="408">
        <f t="shared" si="325"/>
        <v>0</v>
      </c>
      <c r="AD1026" s="1766"/>
      <c r="AE1026" s="1063"/>
      <c r="AF1026" s="831"/>
      <c r="AG1026" s="536"/>
      <c r="AH1026" s="529"/>
      <c r="AI1026" s="529"/>
      <c r="AJ1026" s="529"/>
      <c r="AK1026" s="529"/>
      <c r="AL1026" s="529"/>
      <c r="AM1026" s="529"/>
      <c r="AN1026" s="529"/>
      <c r="AO1026" s="529"/>
      <c r="AP1026" s="529"/>
      <c r="AQ1026" s="529"/>
      <c r="AR1026" s="529"/>
      <c r="AS1026" s="529"/>
      <c r="AT1026" s="529"/>
      <c r="AU1026" s="529"/>
      <c r="AV1026" s="529"/>
      <c r="AW1026" s="529"/>
      <c r="AX1026" s="529"/>
      <c r="AY1026" s="529"/>
      <c r="AZ1026" s="529"/>
      <c r="BA1026" s="529"/>
      <c r="BB1026" s="529"/>
      <c r="BC1026" s="529"/>
      <c r="BD1026" s="529"/>
      <c r="BE1026" s="529"/>
      <c r="BF1026" s="529"/>
      <c r="BG1026" s="529"/>
      <c r="BH1026" s="529"/>
      <c r="BI1026" s="529"/>
      <c r="BJ1026" s="529"/>
      <c r="BK1026" s="529"/>
      <c r="BL1026" s="529"/>
      <c r="BM1026" s="529"/>
      <c r="BN1026" s="529"/>
      <c r="BO1026" s="529"/>
      <c r="BP1026" s="529"/>
      <c r="BQ1026" s="529"/>
      <c r="BR1026" s="529"/>
      <c r="BS1026" s="529"/>
      <c r="BT1026" s="529"/>
      <c r="BU1026" s="529"/>
      <c r="BV1026" s="529"/>
      <c r="BW1026" s="529"/>
      <c r="BX1026" s="529"/>
      <c r="BY1026" s="529"/>
      <c r="BZ1026" s="529"/>
      <c r="CA1026" s="529"/>
      <c r="CB1026" s="529"/>
      <c r="CC1026" s="529"/>
      <c r="CD1026" s="529"/>
      <c r="CE1026" s="529"/>
      <c r="CF1026" s="529"/>
      <c r="CG1026" s="529"/>
      <c r="CH1026" s="529"/>
      <c r="CI1026" s="529"/>
      <c r="CJ1026" s="529"/>
      <c r="CK1026" s="529"/>
      <c r="CL1026" s="529"/>
      <c r="CM1026" s="529"/>
      <c r="CN1026" s="529"/>
      <c r="CO1026" s="529"/>
      <c r="CP1026" s="529"/>
      <c r="CQ1026" s="529"/>
    </row>
    <row r="1027" spans="1:95" s="70" customFormat="1" ht="15" customHeight="1" outlineLevel="1" x14ac:dyDescent="0.2">
      <c r="A1027" s="11">
        <v>345</v>
      </c>
      <c r="B1027" s="300"/>
      <c r="C1027" s="319"/>
      <c r="D1027" s="319"/>
      <c r="E1027" s="320"/>
      <c r="F1027" s="915" t="s">
        <v>489</v>
      </c>
      <c r="G1027" s="916"/>
      <c r="H1027" s="916"/>
      <c r="I1027" s="916"/>
      <c r="J1027" s="916"/>
      <c r="K1027" s="916"/>
      <c r="L1027" s="917"/>
      <c r="M1027" s="408">
        <f t="shared" si="324"/>
        <v>0</v>
      </c>
      <c r="N1027" s="419">
        <f>IF(N251="",0,N251*'Annexe 1. Taux de référence'!$T27)</f>
        <v>0</v>
      </c>
      <c r="O1027" s="422">
        <f>IF(O251="",0,O251*'Annexe 1. Taux de référence'!$T27)</f>
        <v>0</v>
      </c>
      <c r="P1027" s="422">
        <f>IF(P251="",0,P251*'Annexe 1. Taux de référence'!$T27)</f>
        <v>0</v>
      </c>
      <c r="Q1027" s="423">
        <f>IF(Q251="",0,Q251*'Annexe 1. Taux de référence'!$T27)</f>
        <v>0</v>
      </c>
      <c r="R1027" s="419">
        <f>IF(R251="",0,R251*'Annexe 1. Taux de référence'!$U27)</f>
        <v>0</v>
      </c>
      <c r="S1027" s="422">
        <f>IF(S251="",0,S251*'Annexe 1. Taux de référence'!$U27)</f>
        <v>0</v>
      </c>
      <c r="T1027" s="422">
        <f>IF(T251="",0,T251*'Annexe 1. Taux de référence'!$U27)</f>
        <v>0</v>
      </c>
      <c r="U1027" s="422">
        <f>IF(U251="",0,U251*'Annexe 1. Taux de référence'!$U27)</f>
        <v>0</v>
      </c>
      <c r="V1027" s="422">
        <f>IF(V251="",0,V251*'Annexe 1. Taux de référence'!$U27)</f>
        <v>0</v>
      </c>
      <c r="W1027" s="422">
        <f>IF(W251="",0,W251*'Annexe 1. Taux de référence'!$U27)</f>
        <v>0</v>
      </c>
      <c r="X1027" s="422">
        <f>IF(X251="",0,X251*'Annexe 1. Taux de référence'!$U27)</f>
        <v>0</v>
      </c>
      <c r="Y1027" s="422">
        <f>IF(Y251="",0,Y251*'Annexe 1. Taux de référence'!$U27)</f>
        <v>0</v>
      </c>
      <c r="Z1027" s="422">
        <f>IF(Z251="",0,Z251*'Annexe 1. Taux de référence'!$U27)</f>
        <v>0</v>
      </c>
      <c r="AA1027" s="422">
        <f>IF(AA251="",0,AA251*'Annexe 1. Taux de référence'!$U27)</f>
        <v>0</v>
      </c>
      <c r="AB1027" s="422">
        <f>IF(AB251="",0,AB251*'Annexe 1. Taux de référence'!$U27)</f>
        <v>0</v>
      </c>
      <c r="AC1027" s="408">
        <f t="shared" si="325"/>
        <v>0</v>
      </c>
      <c r="AD1027" s="1766"/>
      <c r="AE1027" s="1063"/>
      <c r="AF1027" s="831"/>
      <c r="AG1027" s="536"/>
      <c r="AH1027" s="529"/>
      <c r="AI1027" s="529"/>
      <c r="AJ1027" s="529"/>
      <c r="AK1027" s="529"/>
      <c r="AL1027" s="529"/>
      <c r="AM1027" s="529"/>
      <c r="AN1027" s="529"/>
      <c r="AO1027" s="529"/>
      <c r="AP1027" s="529"/>
      <c r="AQ1027" s="529"/>
      <c r="AR1027" s="529"/>
      <c r="AS1027" s="529"/>
      <c r="AT1027" s="529"/>
      <c r="AU1027" s="529"/>
      <c r="AV1027" s="529"/>
      <c r="AW1027" s="529"/>
      <c r="AX1027" s="529"/>
      <c r="AY1027" s="529"/>
      <c r="AZ1027" s="529"/>
      <c r="BA1027" s="529"/>
      <c r="BB1027" s="529"/>
      <c r="BC1027" s="529"/>
      <c r="BD1027" s="529"/>
      <c r="BE1027" s="529"/>
      <c r="BF1027" s="529"/>
      <c r="BG1027" s="529"/>
      <c r="BH1027" s="529"/>
      <c r="BI1027" s="529"/>
      <c r="BJ1027" s="529"/>
      <c r="BK1027" s="529"/>
      <c r="BL1027" s="529"/>
      <c r="BM1027" s="529"/>
      <c r="BN1027" s="529"/>
      <c r="BO1027" s="529"/>
      <c r="BP1027" s="529"/>
      <c r="BQ1027" s="529"/>
      <c r="BR1027" s="529"/>
      <c r="BS1027" s="529"/>
      <c r="BT1027" s="529"/>
      <c r="BU1027" s="529"/>
      <c r="BV1027" s="529"/>
      <c r="BW1027" s="529"/>
      <c r="BX1027" s="529"/>
      <c r="BY1027" s="529"/>
      <c r="BZ1027" s="529"/>
      <c r="CA1027" s="529"/>
      <c r="CB1027" s="529"/>
      <c r="CC1027" s="529"/>
      <c r="CD1027" s="529"/>
      <c r="CE1027" s="529"/>
      <c r="CF1027" s="529"/>
      <c r="CG1027" s="529"/>
      <c r="CH1027" s="529"/>
      <c r="CI1027" s="529"/>
      <c r="CJ1027" s="529"/>
      <c r="CK1027" s="529"/>
      <c r="CL1027" s="529"/>
      <c r="CM1027" s="529"/>
      <c r="CN1027" s="529"/>
      <c r="CO1027" s="529"/>
      <c r="CP1027" s="529"/>
      <c r="CQ1027" s="529"/>
    </row>
    <row r="1028" spans="1:95" s="70" customFormat="1" ht="15" customHeight="1" outlineLevel="1" x14ac:dyDescent="0.2">
      <c r="A1028" s="11">
        <v>346</v>
      </c>
      <c r="B1028" s="300"/>
      <c r="C1028" s="263"/>
      <c r="D1028" s="263"/>
      <c r="E1028" s="264"/>
      <c r="F1028" s="859" t="s">
        <v>490</v>
      </c>
      <c r="G1028" s="860"/>
      <c r="H1028" s="860"/>
      <c r="I1028" s="860"/>
      <c r="J1028" s="860"/>
      <c r="K1028" s="860"/>
      <c r="L1028" s="861"/>
      <c r="M1028" s="408">
        <f t="shared" si="324"/>
        <v>0</v>
      </c>
      <c r="N1028" s="419">
        <f>IF(N252="",0,N252*'Annexe 1. Taux de référence'!$T28)</f>
        <v>0</v>
      </c>
      <c r="O1028" s="422">
        <f>IF(O252="",0,O252*'Annexe 1. Taux de référence'!$T28)</f>
        <v>0</v>
      </c>
      <c r="P1028" s="422">
        <f>IF(P252="",0,P252*'Annexe 1. Taux de référence'!$T28)</f>
        <v>0</v>
      </c>
      <c r="Q1028" s="423">
        <f>IF(Q252="",0,Q252*'Annexe 1. Taux de référence'!$T28)</f>
        <v>0</v>
      </c>
      <c r="R1028" s="419">
        <f>IF(R252="",0,R252*'Annexe 1. Taux de référence'!$U28)</f>
        <v>0</v>
      </c>
      <c r="S1028" s="422">
        <f>IF(S252="",0,S252*'Annexe 1. Taux de référence'!$U28)</f>
        <v>0</v>
      </c>
      <c r="T1028" s="422">
        <f>IF(T252="",0,T252*'Annexe 1. Taux de référence'!$U28)</f>
        <v>0</v>
      </c>
      <c r="U1028" s="422">
        <f>IF(U252="",0,U252*'Annexe 1. Taux de référence'!$U28)</f>
        <v>0</v>
      </c>
      <c r="V1028" s="422">
        <f>IF(V252="",0,V252*'Annexe 1. Taux de référence'!$U28)</f>
        <v>0</v>
      </c>
      <c r="W1028" s="422">
        <f>IF(W252="",0,W252*'Annexe 1. Taux de référence'!$U28)</f>
        <v>0</v>
      </c>
      <c r="X1028" s="422">
        <f>IF(X252="",0,X252*'Annexe 1. Taux de référence'!$U28)</f>
        <v>0</v>
      </c>
      <c r="Y1028" s="422">
        <f>IF(Y252="",0,Y252*'Annexe 1. Taux de référence'!$U28)</f>
        <v>0</v>
      </c>
      <c r="Z1028" s="422">
        <f>IF(Z252="",0,Z252*'Annexe 1. Taux de référence'!$U28)</f>
        <v>0</v>
      </c>
      <c r="AA1028" s="422">
        <f>IF(AA252="",0,AA252*'Annexe 1. Taux de référence'!$U28)</f>
        <v>0</v>
      </c>
      <c r="AB1028" s="422">
        <f>IF(AB252="",0,AB252*'Annexe 1. Taux de référence'!$U28)</f>
        <v>0</v>
      </c>
      <c r="AC1028" s="408">
        <f t="shared" si="325"/>
        <v>0</v>
      </c>
      <c r="AD1028" s="1766"/>
      <c r="AE1028" s="1063"/>
      <c r="AF1028" s="831"/>
      <c r="AG1028" s="536"/>
      <c r="AH1028" s="529"/>
      <c r="AI1028" s="529"/>
      <c r="AJ1028" s="529"/>
      <c r="AK1028" s="529"/>
      <c r="AL1028" s="529"/>
      <c r="AM1028" s="529"/>
      <c r="AN1028" s="529"/>
      <c r="AO1028" s="529"/>
      <c r="AP1028" s="529"/>
      <c r="AQ1028" s="529"/>
      <c r="AR1028" s="529"/>
      <c r="AS1028" s="529"/>
      <c r="AT1028" s="529"/>
      <c r="AU1028" s="529"/>
      <c r="AV1028" s="529"/>
      <c r="AW1028" s="529"/>
      <c r="AX1028" s="529"/>
      <c r="AY1028" s="529"/>
      <c r="AZ1028" s="529"/>
      <c r="BA1028" s="529"/>
      <c r="BB1028" s="529"/>
      <c r="BC1028" s="529"/>
      <c r="BD1028" s="529"/>
      <c r="BE1028" s="529"/>
      <c r="BF1028" s="529"/>
      <c r="BG1028" s="529"/>
      <c r="BH1028" s="529"/>
      <c r="BI1028" s="529"/>
      <c r="BJ1028" s="529"/>
      <c r="BK1028" s="529"/>
      <c r="BL1028" s="529"/>
      <c r="BM1028" s="529"/>
      <c r="BN1028" s="529"/>
      <c r="BO1028" s="529"/>
      <c r="BP1028" s="529"/>
      <c r="BQ1028" s="529"/>
      <c r="BR1028" s="529"/>
      <c r="BS1028" s="529"/>
      <c r="BT1028" s="529"/>
      <c r="BU1028" s="529"/>
      <c r="BV1028" s="529"/>
      <c r="BW1028" s="529"/>
      <c r="BX1028" s="529"/>
      <c r="BY1028" s="529"/>
      <c r="BZ1028" s="529"/>
      <c r="CA1028" s="529"/>
      <c r="CB1028" s="529"/>
      <c r="CC1028" s="529"/>
      <c r="CD1028" s="529"/>
      <c r="CE1028" s="529"/>
      <c r="CF1028" s="529"/>
      <c r="CG1028" s="529"/>
      <c r="CH1028" s="529"/>
      <c r="CI1028" s="529"/>
      <c r="CJ1028" s="529"/>
      <c r="CK1028" s="529"/>
      <c r="CL1028" s="529"/>
      <c r="CM1028" s="529"/>
      <c r="CN1028" s="529"/>
      <c r="CO1028" s="529"/>
      <c r="CP1028" s="529"/>
      <c r="CQ1028" s="529"/>
    </row>
    <row r="1029" spans="1:95" s="70" customFormat="1" ht="15" customHeight="1" outlineLevel="1" x14ac:dyDescent="0.2">
      <c r="A1029" s="11">
        <v>347</v>
      </c>
      <c r="B1029" s="300"/>
      <c r="C1029" s="263"/>
      <c r="D1029" s="271"/>
      <c r="E1029" s="853" t="s">
        <v>493</v>
      </c>
      <c r="F1029" s="854"/>
      <c r="G1029" s="854"/>
      <c r="H1029" s="854"/>
      <c r="I1029" s="854"/>
      <c r="J1029" s="854"/>
      <c r="K1029" s="854"/>
      <c r="L1029" s="855"/>
      <c r="M1029" s="407">
        <f>SUBTOTAL(9,M1030:M1035)</f>
        <v>0</v>
      </c>
      <c r="N1029" s="410">
        <f t="shared" ref="N1029:AC1029" si="326">SUBTOTAL(9,N1030:N1035)</f>
        <v>0</v>
      </c>
      <c r="O1029" s="414">
        <f t="shared" si="326"/>
        <v>0</v>
      </c>
      <c r="P1029" s="413">
        <f t="shared" si="326"/>
        <v>0</v>
      </c>
      <c r="Q1029" s="415">
        <f t="shared" si="326"/>
        <v>0</v>
      </c>
      <c r="R1029" s="410">
        <f t="shared" si="326"/>
        <v>0</v>
      </c>
      <c r="S1029" s="414">
        <f t="shared" si="326"/>
        <v>0</v>
      </c>
      <c r="T1029" s="413">
        <f t="shared" si="326"/>
        <v>0</v>
      </c>
      <c r="U1029" s="413">
        <f t="shared" si="326"/>
        <v>0</v>
      </c>
      <c r="V1029" s="413">
        <f t="shared" si="326"/>
        <v>0</v>
      </c>
      <c r="W1029" s="413">
        <f t="shared" si="326"/>
        <v>0</v>
      </c>
      <c r="X1029" s="413">
        <f t="shared" si="326"/>
        <v>0</v>
      </c>
      <c r="Y1029" s="413">
        <f t="shared" si="326"/>
        <v>0</v>
      </c>
      <c r="Z1029" s="413">
        <f t="shared" si="326"/>
        <v>0</v>
      </c>
      <c r="AA1029" s="413">
        <f t="shared" si="326"/>
        <v>0</v>
      </c>
      <c r="AB1029" s="411">
        <f t="shared" si="326"/>
        <v>0</v>
      </c>
      <c r="AC1029" s="415">
        <f t="shared" si="326"/>
        <v>0</v>
      </c>
      <c r="AD1029" s="1766"/>
      <c r="AE1029" s="1063"/>
      <c r="AF1029" s="831"/>
      <c r="AG1029" s="536"/>
      <c r="AH1029" s="529"/>
      <c r="AI1029" s="529"/>
      <c r="AJ1029" s="529"/>
      <c r="AK1029" s="529"/>
      <c r="AL1029" s="529"/>
      <c r="AM1029" s="529"/>
      <c r="AN1029" s="529"/>
      <c r="AO1029" s="529"/>
      <c r="AP1029" s="529"/>
      <c r="AQ1029" s="529"/>
      <c r="AR1029" s="529"/>
      <c r="AS1029" s="529"/>
      <c r="AT1029" s="529"/>
      <c r="AU1029" s="529"/>
      <c r="AV1029" s="529"/>
      <c r="AW1029" s="529"/>
      <c r="AX1029" s="529"/>
      <c r="AY1029" s="529"/>
      <c r="AZ1029" s="529"/>
      <c r="BA1029" s="529"/>
      <c r="BB1029" s="529"/>
      <c r="BC1029" s="529"/>
      <c r="BD1029" s="529"/>
      <c r="BE1029" s="529"/>
      <c r="BF1029" s="529"/>
      <c r="BG1029" s="529"/>
      <c r="BH1029" s="529"/>
      <c r="BI1029" s="529"/>
      <c r="BJ1029" s="529"/>
      <c r="BK1029" s="529"/>
      <c r="BL1029" s="529"/>
      <c r="BM1029" s="529"/>
      <c r="BN1029" s="529"/>
      <c r="BO1029" s="529"/>
      <c r="BP1029" s="529"/>
      <c r="BQ1029" s="529"/>
      <c r="BR1029" s="529"/>
      <c r="BS1029" s="529"/>
      <c r="BT1029" s="529"/>
      <c r="BU1029" s="529"/>
      <c r="BV1029" s="529"/>
      <c r="BW1029" s="529"/>
      <c r="BX1029" s="529"/>
      <c r="BY1029" s="529"/>
      <c r="BZ1029" s="529"/>
      <c r="CA1029" s="529"/>
      <c r="CB1029" s="529"/>
      <c r="CC1029" s="529"/>
      <c r="CD1029" s="529"/>
      <c r="CE1029" s="529"/>
      <c r="CF1029" s="529"/>
      <c r="CG1029" s="529"/>
      <c r="CH1029" s="529"/>
      <c r="CI1029" s="529"/>
      <c r="CJ1029" s="529"/>
      <c r="CK1029" s="529"/>
      <c r="CL1029" s="529"/>
      <c r="CM1029" s="529"/>
      <c r="CN1029" s="529"/>
      <c r="CO1029" s="529"/>
      <c r="CP1029" s="529"/>
      <c r="CQ1029" s="529"/>
    </row>
    <row r="1030" spans="1:95" s="70" customFormat="1" ht="15" customHeight="1" outlineLevel="1" x14ac:dyDescent="0.2">
      <c r="A1030" s="11">
        <v>348</v>
      </c>
      <c r="B1030" s="300"/>
      <c r="C1030" s="319"/>
      <c r="D1030" s="319"/>
      <c r="E1030" s="320"/>
      <c r="F1030" s="856" t="s">
        <v>491</v>
      </c>
      <c r="G1030" s="857"/>
      <c r="H1030" s="857"/>
      <c r="I1030" s="857"/>
      <c r="J1030" s="857"/>
      <c r="K1030" s="857"/>
      <c r="L1030" s="858"/>
      <c r="M1030" s="408">
        <f t="shared" ref="M1030:M1035" si="327">M254</f>
        <v>0</v>
      </c>
      <c r="N1030" s="419">
        <f>IF(N254="",0,N254*'Annexe 1. Taux de référence'!$T30)</f>
        <v>0</v>
      </c>
      <c r="O1030" s="422">
        <f>IF(O254="",0,O254*'Annexe 1. Taux de référence'!$T30)</f>
        <v>0</v>
      </c>
      <c r="P1030" s="422">
        <f>IF(P254="",0,P254*'Annexe 1. Taux de référence'!$T30)</f>
        <v>0</v>
      </c>
      <c r="Q1030" s="423">
        <f>IF(Q254="",0,Q254*'Annexe 1. Taux de référence'!$T30)</f>
        <v>0</v>
      </c>
      <c r="R1030" s="419">
        <f>(SUM($N254:$R254)-SUM($N1030:Q1030))*'Annexe 1. Taux de référence'!$U30</f>
        <v>0</v>
      </c>
      <c r="S1030" s="421">
        <f>(SUM($N254:$R254)-SUM($N1030:R1030))*'Annexe 1. Taux de référence'!$U30</f>
        <v>0</v>
      </c>
      <c r="T1030" s="421">
        <f>(SUM($N254:$R254)-SUM($N1030:S1030))*'Annexe 1. Taux de référence'!$U30</f>
        <v>0</v>
      </c>
      <c r="U1030" s="421">
        <f>(SUM($N254:$R254)-SUM($N1030:T1030))*'Annexe 1. Taux de référence'!$U30</f>
        <v>0</v>
      </c>
      <c r="V1030" s="421">
        <f>(SUM($N254:$R254)-SUM($N1030:U1030))*'Annexe 1. Taux de référence'!$U30</f>
        <v>0</v>
      </c>
      <c r="W1030" s="421">
        <f>(SUM($N254:$R254)-SUM($N1030:V1030))*'Annexe 1. Taux de référence'!$U30</f>
        <v>0</v>
      </c>
      <c r="X1030" s="422">
        <f>(SUM($N254:$R254)-SUM($N1030:W1030))*'Annexe 1. Taux de référence'!$U30</f>
        <v>0</v>
      </c>
      <c r="Y1030" s="421">
        <f>(SUM($N254:$R254)-SUM($N1030:X1030))*'Annexe 1. Taux de référence'!$U30</f>
        <v>0</v>
      </c>
      <c r="Z1030" s="421">
        <f>(SUM($N254:$R254)-SUM($N1030:Y1030))*'Annexe 1. Taux de référence'!$U30</f>
        <v>0</v>
      </c>
      <c r="AA1030" s="421">
        <f>(SUM($N254:$R254)-SUM($N1030:Z1030))*'Annexe 1. Taux de référence'!$U30</f>
        <v>0</v>
      </c>
      <c r="AB1030" s="421">
        <f>(SUM($N254:$R254)-SUM($N1030:AA1030))*'Annexe 1. Taux de référence'!$U30</f>
        <v>0</v>
      </c>
      <c r="AC1030" s="408">
        <f t="shared" ref="AC1030:AC1035" si="328">M1030-SUM(N1030:AB1030)</f>
        <v>0</v>
      </c>
      <c r="AD1030" s="1766"/>
      <c r="AE1030" s="1063"/>
      <c r="AF1030" s="831"/>
      <c r="AG1030" s="536"/>
      <c r="AH1030" s="529"/>
      <c r="AI1030" s="529"/>
      <c r="AJ1030" s="529"/>
      <c r="AK1030" s="529"/>
      <c r="AL1030" s="529"/>
      <c r="AM1030" s="529"/>
      <c r="AN1030" s="529"/>
      <c r="AO1030" s="529"/>
      <c r="AP1030" s="529"/>
      <c r="AQ1030" s="529"/>
      <c r="AR1030" s="529"/>
      <c r="AS1030" s="529"/>
      <c r="AT1030" s="529"/>
      <c r="AU1030" s="529"/>
      <c r="AV1030" s="529"/>
      <c r="AW1030" s="529"/>
      <c r="AX1030" s="529"/>
      <c r="AY1030" s="529"/>
      <c r="AZ1030" s="529"/>
      <c r="BA1030" s="529"/>
      <c r="BB1030" s="529"/>
      <c r="BC1030" s="529"/>
      <c r="BD1030" s="529"/>
      <c r="BE1030" s="529"/>
      <c r="BF1030" s="529"/>
      <c r="BG1030" s="529"/>
      <c r="BH1030" s="529"/>
      <c r="BI1030" s="529"/>
      <c r="BJ1030" s="529"/>
      <c r="BK1030" s="529"/>
      <c r="BL1030" s="529"/>
      <c r="BM1030" s="529"/>
      <c r="BN1030" s="529"/>
      <c r="BO1030" s="529"/>
      <c r="BP1030" s="529"/>
      <c r="BQ1030" s="529"/>
      <c r="BR1030" s="529"/>
      <c r="BS1030" s="529"/>
      <c r="BT1030" s="529"/>
      <c r="BU1030" s="529"/>
      <c r="BV1030" s="529"/>
      <c r="BW1030" s="529"/>
      <c r="BX1030" s="529"/>
      <c r="BY1030" s="529"/>
      <c r="BZ1030" s="529"/>
      <c r="CA1030" s="529"/>
      <c r="CB1030" s="529"/>
      <c r="CC1030" s="529"/>
      <c r="CD1030" s="529"/>
      <c r="CE1030" s="529"/>
      <c r="CF1030" s="529"/>
      <c r="CG1030" s="529"/>
      <c r="CH1030" s="529"/>
      <c r="CI1030" s="529"/>
      <c r="CJ1030" s="529"/>
      <c r="CK1030" s="529"/>
      <c r="CL1030" s="529"/>
      <c r="CM1030" s="529"/>
      <c r="CN1030" s="529"/>
      <c r="CO1030" s="529"/>
      <c r="CP1030" s="529"/>
      <c r="CQ1030" s="529"/>
    </row>
    <row r="1031" spans="1:95" s="70" customFormat="1" ht="15" customHeight="1" outlineLevel="1" x14ac:dyDescent="0.2">
      <c r="A1031" s="11">
        <v>349</v>
      </c>
      <c r="B1031" s="300"/>
      <c r="C1031" s="319"/>
      <c r="D1031" s="319"/>
      <c r="E1031" s="320"/>
      <c r="F1031" s="915" t="s">
        <v>492</v>
      </c>
      <c r="G1031" s="916"/>
      <c r="H1031" s="916"/>
      <c r="I1031" s="916"/>
      <c r="J1031" s="916"/>
      <c r="K1031" s="916"/>
      <c r="L1031" s="917"/>
      <c r="M1031" s="408">
        <f t="shared" si="327"/>
        <v>0</v>
      </c>
      <c r="N1031" s="419">
        <f>IF(N255="",0,N255*'Annexe 1. Taux de référence'!$T31)</f>
        <v>0</v>
      </c>
      <c r="O1031" s="422">
        <f>IF(O255="",0,O255*'Annexe 1. Taux de référence'!$T31)</f>
        <v>0</v>
      </c>
      <c r="P1031" s="422">
        <f>IF(P255="",0,P255*'Annexe 1. Taux de référence'!$T31)</f>
        <v>0</v>
      </c>
      <c r="Q1031" s="423">
        <f>IF(Q255="",0,Q255*'Annexe 1. Taux de référence'!$T31)</f>
        <v>0</v>
      </c>
      <c r="R1031" s="419">
        <f>IF(R255="",0,R255*'Annexe 1. Taux de référence'!$U31)</f>
        <v>0</v>
      </c>
      <c r="S1031" s="422">
        <f>(SUM($N255:$Q255,S255)-SUM($N1031:Q1031))*'Annexe 1. Taux de référence'!$U31</f>
        <v>0</v>
      </c>
      <c r="T1031" s="422">
        <f>($R255-$R1031)*'Annexe 1. Taux de référence'!$U31</f>
        <v>0</v>
      </c>
      <c r="U1031" s="422">
        <f>(SUM($N255:$Q255,$S255)-SUM($N1031:Q1031)-S1031)*'Annexe 1. Taux de référence'!$U31</f>
        <v>0</v>
      </c>
      <c r="V1031" s="422">
        <f>($R255-$R1031-T1031)*'Annexe 1. Taux de référence'!$U31</f>
        <v>0</v>
      </c>
      <c r="W1031" s="422">
        <f>(SUM($N255:$Q255,$S255)-SUM($N1031:$Q1031)-$S1031-$U1031)*'Annexe 1. Taux de référence'!$U31</f>
        <v>0</v>
      </c>
      <c r="X1031" s="422">
        <f>($R255-$R1031-$T1031-$V1031)*'Annexe 1. Taux de référence'!$U31</f>
        <v>0</v>
      </c>
      <c r="Y1031" s="422">
        <f>(SUM($N255:$Q255,$S255)-SUM($N1031:Q1031)-$S1031-$U1031-$W1031)*'Annexe 1. Taux de référence'!$U31</f>
        <v>0</v>
      </c>
      <c r="Z1031" s="422">
        <f>($R255-$R1031-$T1031-$V1031-$X1031)*'Annexe 1. Taux de référence'!$U31</f>
        <v>0</v>
      </c>
      <c r="AA1031" s="422">
        <f>(SUM($N255:$Q255,$S255)-SUM($N1031:Q1031)-$S1031-$U1031-$W1031-$Y1031)*'Annexe 1. Taux de référence'!$U31</f>
        <v>0</v>
      </c>
      <c r="AB1031" s="422">
        <f>($R255-$R1031-$T1031-$V1031-$X1031-$Z1031)*'Annexe 1. Taux de référence'!$U31</f>
        <v>0</v>
      </c>
      <c r="AC1031" s="408">
        <f t="shared" si="328"/>
        <v>0</v>
      </c>
      <c r="AD1031" s="1766"/>
      <c r="AE1031" s="1063"/>
      <c r="AF1031" s="831"/>
      <c r="AG1031" s="536"/>
      <c r="AH1031" s="529"/>
      <c r="AI1031" s="529"/>
      <c r="AJ1031" s="529"/>
      <c r="AK1031" s="529"/>
      <c r="AL1031" s="529"/>
      <c r="AM1031" s="529"/>
      <c r="AN1031" s="529"/>
      <c r="AO1031" s="529"/>
      <c r="AP1031" s="529"/>
      <c r="AQ1031" s="529"/>
      <c r="AR1031" s="529"/>
      <c r="AS1031" s="529"/>
      <c r="AT1031" s="529"/>
      <c r="AU1031" s="529"/>
      <c r="AV1031" s="529"/>
      <c r="AW1031" s="529"/>
      <c r="AX1031" s="529"/>
      <c r="AY1031" s="529"/>
      <c r="AZ1031" s="529"/>
      <c r="BA1031" s="529"/>
      <c r="BB1031" s="529"/>
      <c r="BC1031" s="529"/>
      <c r="BD1031" s="529"/>
      <c r="BE1031" s="529"/>
      <c r="BF1031" s="529"/>
      <c r="BG1031" s="529"/>
      <c r="BH1031" s="529"/>
      <c r="BI1031" s="529"/>
      <c r="BJ1031" s="529"/>
      <c r="BK1031" s="529"/>
      <c r="BL1031" s="529"/>
      <c r="BM1031" s="529"/>
      <c r="BN1031" s="529"/>
      <c r="BO1031" s="529"/>
      <c r="BP1031" s="529"/>
      <c r="BQ1031" s="529"/>
      <c r="BR1031" s="529"/>
      <c r="BS1031" s="529"/>
      <c r="BT1031" s="529"/>
      <c r="BU1031" s="529"/>
      <c r="BV1031" s="529"/>
      <c r="BW1031" s="529"/>
      <c r="BX1031" s="529"/>
      <c r="BY1031" s="529"/>
      <c r="BZ1031" s="529"/>
      <c r="CA1031" s="529"/>
      <c r="CB1031" s="529"/>
      <c r="CC1031" s="529"/>
      <c r="CD1031" s="529"/>
      <c r="CE1031" s="529"/>
      <c r="CF1031" s="529"/>
      <c r="CG1031" s="529"/>
      <c r="CH1031" s="529"/>
      <c r="CI1031" s="529"/>
      <c r="CJ1031" s="529"/>
      <c r="CK1031" s="529"/>
      <c r="CL1031" s="529"/>
      <c r="CM1031" s="529"/>
      <c r="CN1031" s="529"/>
      <c r="CO1031" s="529"/>
      <c r="CP1031" s="529"/>
      <c r="CQ1031" s="529"/>
    </row>
    <row r="1032" spans="1:95" s="70" customFormat="1" ht="15" customHeight="1" outlineLevel="1" x14ac:dyDescent="0.2">
      <c r="A1032" s="11">
        <v>350</v>
      </c>
      <c r="B1032" s="300"/>
      <c r="C1032" s="319"/>
      <c r="D1032" s="319"/>
      <c r="E1032" s="320"/>
      <c r="F1032" s="915" t="s">
        <v>494</v>
      </c>
      <c r="G1032" s="916"/>
      <c r="H1032" s="916"/>
      <c r="I1032" s="916"/>
      <c r="J1032" s="916"/>
      <c r="K1032" s="916"/>
      <c r="L1032" s="917"/>
      <c r="M1032" s="408">
        <f t="shared" si="327"/>
        <v>0</v>
      </c>
      <c r="N1032" s="419">
        <f>IF(N256="",0,N256*'Annexe 1. Taux de référence'!$T32)</f>
        <v>0</v>
      </c>
      <c r="O1032" s="422">
        <f>IF(O256="",0,O256*'Annexe 1. Taux de référence'!$T32)</f>
        <v>0</v>
      </c>
      <c r="P1032" s="422">
        <f>IF(P256="",0,P256*'Annexe 1. Taux de référence'!$T32)</f>
        <v>0</v>
      </c>
      <c r="Q1032" s="423">
        <f>IF(Q256="",0,Q256*'Annexe 1. Taux de référence'!$T32)</f>
        <v>0</v>
      </c>
      <c r="R1032" s="419">
        <f>IF(R256="",0,R256*'Annexe 1. Taux de référence'!$U32)</f>
        <v>0</v>
      </c>
      <c r="S1032" s="422">
        <f>IF(S256="",0,S256*'Annexe 1. Taux de référence'!$U32)</f>
        <v>0</v>
      </c>
      <c r="T1032" s="422">
        <f>(SUM($N256:$Q256,T256)-SUM($N1032:Q1032))*'Annexe 1. Taux de référence'!$U32</f>
        <v>0</v>
      </c>
      <c r="U1032" s="422">
        <f>($R256+$U256-R1032)*'Annexe 1. Taux de référence'!$U32</f>
        <v>0</v>
      </c>
      <c r="V1032" s="422">
        <f>($S256-$S1032)*'Annexe 1. Taux de référence'!$U32</f>
        <v>0</v>
      </c>
      <c r="W1032" s="422">
        <f>(SUM($N256:$Q256,$T256)-SUM($N1032:$Q1032)-$T1032)*'Annexe 1. Taux de référence'!$U32</f>
        <v>0</v>
      </c>
      <c r="X1032" s="422">
        <f>($R256+$U256-$R1032-$U1032)*'Annexe 1. Taux de référence'!$U32</f>
        <v>0</v>
      </c>
      <c r="Y1032" s="422">
        <f>($S256-$S1032-V1032)*'Annexe 1. Taux de référence'!$U32</f>
        <v>0</v>
      </c>
      <c r="Z1032" s="422">
        <f>(SUM($N256:$Q256,$T256)-SUM($N1032:Q1032)-$T1032-$W1032)*'Annexe 1. Taux de référence'!$U32</f>
        <v>0</v>
      </c>
      <c r="AA1032" s="422">
        <f>($R256+$U256-$R1032-$U1032-$X1032)*'Annexe 1. Taux de référence'!$U32</f>
        <v>0</v>
      </c>
      <c r="AB1032" s="422">
        <f>($S256-$S1032-V1032-Y1032)*'Annexe 1. Taux de référence'!$U32</f>
        <v>0</v>
      </c>
      <c r="AC1032" s="408">
        <f t="shared" si="328"/>
        <v>0</v>
      </c>
      <c r="AD1032" s="1766"/>
      <c r="AE1032" s="1063"/>
      <c r="AF1032" s="831"/>
      <c r="AG1032" s="536"/>
      <c r="AH1032" s="529"/>
      <c r="AI1032" s="529"/>
      <c r="AJ1032" s="529"/>
      <c r="AK1032" s="529"/>
      <c r="AL1032" s="529"/>
      <c r="AM1032" s="529"/>
      <c r="AN1032" s="529"/>
      <c r="AO1032" s="529"/>
      <c r="AP1032" s="529"/>
      <c r="AQ1032" s="529"/>
      <c r="AR1032" s="529"/>
      <c r="AS1032" s="529"/>
      <c r="AT1032" s="529"/>
      <c r="AU1032" s="529"/>
      <c r="AV1032" s="529"/>
      <c r="AW1032" s="529"/>
      <c r="AX1032" s="529"/>
      <c r="AY1032" s="529"/>
      <c r="AZ1032" s="529"/>
      <c r="BA1032" s="529"/>
      <c r="BB1032" s="529"/>
      <c r="BC1032" s="529"/>
      <c r="BD1032" s="529"/>
      <c r="BE1032" s="529"/>
      <c r="BF1032" s="529"/>
      <c r="BG1032" s="529"/>
      <c r="BH1032" s="529"/>
      <c r="BI1032" s="529"/>
      <c r="BJ1032" s="529"/>
      <c r="BK1032" s="529"/>
      <c r="BL1032" s="529"/>
      <c r="BM1032" s="529"/>
      <c r="BN1032" s="529"/>
      <c r="BO1032" s="529"/>
      <c r="BP1032" s="529"/>
      <c r="BQ1032" s="529"/>
      <c r="BR1032" s="529"/>
      <c r="BS1032" s="529"/>
      <c r="BT1032" s="529"/>
      <c r="BU1032" s="529"/>
      <c r="BV1032" s="529"/>
      <c r="BW1032" s="529"/>
      <c r="BX1032" s="529"/>
      <c r="BY1032" s="529"/>
      <c r="BZ1032" s="529"/>
      <c r="CA1032" s="529"/>
      <c r="CB1032" s="529"/>
      <c r="CC1032" s="529"/>
      <c r="CD1032" s="529"/>
      <c r="CE1032" s="529"/>
      <c r="CF1032" s="529"/>
      <c r="CG1032" s="529"/>
      <c r="CH1032" s="529"/>
      <c r="CI1032" s="529"/>
      <c r="CJ1032" s="529"/>
      <c r="CK1032" s="529"/>
      <c r="CL1032" s="529"/>
      <c r="CM1032" s="529"/>
      <c r="CN1032" s="529"/>
      <c r="CO1032" s="529"/>
      <c r="CP1032" s="529"/>
      <c r="CQ1032" s="529"/>
    </row>
    <row r="1033" spans="1:95" s="70" customFormat="1" ht="15" customHeight="1" outlineLevel="1" x14ac:dyDescent="0.2">
      <c r="A1033" s="11">
        <v>351</v>
      </c>
      <c r="B1033" s="300"/>
      <c r="C1033" s="319"/>
      <c r="D1033" s="319"/>
      <c r="E1033" s="320"/>
      <c r="F1033" s="915" t="s">
        <v>495</v>
      </c>
      <c r="G1033" s="916"/>
      <c r="H1033" s="916"/>
      <c r="I1033" s="916"/>
      <c r="J1033" s="916"/>
      <c r="K1033" s="916"/>
      <c r="L1033" s="917"/>
      <c r="M1033" s="408">
        <f t="shared" si="327"/>
        <v>0</v>
      </c>
      <c r="N1033" s="419">
        <f>IF(N257="",0,N257*'Annexe 1. Taux de référence'!$T33)</f>
        <v>0</v>
      </c>
      <c r="O1033" s="422">
        <f>IF(O257="",0,O257*'Annexe 1. Taux de référence'!$T33)</f>
        <v>0</v>
      </c>
      <c r="P1033" s="422">
        <f>IF(P257="",0,P257*'Annexe 1. Taux de référence'!$T33)</f>
        <v>0</v>
      </c>
      <c r="Q1033" s="423">
        <f>IF(Q257="",0,Q257*'Annexe 1. Taux de référence'!$T33)</f>
        <v>0</v>
      </c>
      <c r="R1033" s="419">
        <f>IF(R257="",0,R257*'Annexe 1. Taux de référence'!$U33)</f>
        <v>0</v>
      </c>
      <c r="S1033" s="422">
        <f>IF(S257="",0,S257*'Annexe 1. Taux de référence'!$U33)</f>
        <v>0</v>
      </c>
      <c r="T1033" s="422">
        <f>IF(T257="",0,T257*'Annexe 1. Taux de référence'!$U33)</f>
        <v>0</v>
      </c>
      <c r="U1033" s="422">
        <f>IF(U257="",0,U257*'Annexe 1. Taux de référence'!$U33)</f>
        <v>0</v>
      </c>
      <c r="V1033" s="422">
        <f>IF(V257="",0,V257*'Annexe 1. Taux de référence'!$U33)</f>
        <v>0</v>
      </c>
      <c r="W1033" s="422">
        <f>(SUM($N257:$Q257,$W257)-SUM($N1033:$Q1033))*'Annexe 1. Taux de référence'!$U33</f>
        <v>0</v>
      </c>
      <c r="X1033" s="422">
        <f>($R257+$X257-R1033)*'Annexe 1. Taux de référence'!$U33</f>
        <v>0</v>
      </c>
      <c r="Y1033" s="422">
        <f>($S257+$Y257-S1033)*'Annexe 1. Taux de référence'!$U33</f>
        <v>0</v>
      </c>
      <c r="Z1033" s="422">
        <f>($T257-$T1033)*'Annexe 1. Taux de référence'!$U33</f>
        <v>0</v>
      </c>
      <c r="AA1033" s="422">
        <f>($U257-$U1033)*'Annexe 1. Taux de référence'!$U33</f>
        <v>0</v>
      </c>
      <c r="AB1033" s="422">
        <f>($V257-$V1033)*'Annexe 1. Taux de référence'!$U33</f>
        <v>0</v>
      </c>
      <c r="AC1033" s="408">
        <f t="shared" si="328"/>
        <v>0</v>
      </c>
      <c r="AD1033" s="1766"/>
      <c r="AE1033" s="1063"/>
      <c r="AF1033" s="831"/>
      <c r="AG1033" s="536"/>
      <c r="AH1033" s="529"/>
      <c r="AI1033" s="529"/>
      <c r="AJ1033" s="529"/>
      <c r="AK1033" s="529"/>
      <c r="AL1033" s="529"/>
      <c r="AM1033" s="529"/>
      <c r="AN1033" s="529"/>
      <c r="AO1033" s="529"/>
      <c r="AP1033" s="529"/>
      <c r="AQ1033" s="529"/>
      <c r="AR1033" s="529"/>
      <c r="AS1033" s="529"/>
      <c r="AT1033" s="529"/>
      <c r="AU1033" s="529"/>
      <c r="AV1033" s="529"/>
      <c r="AW1033" s="529"/>
      <c r="AX1033" s="529"/>
      <c r="AY1033" s="529"/>
      <c r="AZ1033" s="529"/>
      <c r="BA1033" s="529"/>
      <c r="BB1033" s="529"/>
      <c r="BC1033" s="529"/>
      <c r="BD1033" s="529"/>
      <c r="BE1033" s="529"/>
      <c r="BF1033" s="529"/>
      <c r="BG1033" s="529"/>
      <c r="BH1033" s="529"/>
      <c r="BI1033" s="529"/>
      <c r="BJ1033" s="529"/>
      <c r="BK1033" s="529"/>
      <c r="BL1033" s="529"/>
      <c r="BM1033" s="529"/>
      <c r="BN1033" s="529"/>
      <c r="BO1033" s="529"/>
      <c r="BP1033" s="529"/>
      <c r="BQ1033" s="529"/>
      <c r="BR1033" s="529"/>
      <c r="BS1033" s="529"/>
      <c r="BT1033" s="529"/>
      <c r="BU1033" s="529"/>
      <c r="BV1033" s="529"/>
      <c r="BW1033" s="529"/>
      <c r="BX1033" s="529"/>
      <c r="BY1033" s="529"/>
      <c r="BZ1033" s="529"/>
      <c r="CA1033" s="529"/>
      <c r="CB1033" s="529"/>
      <c r="CC1033" s="529"/>
      <c r="CD1033" s="529"/>
      <c r="CE1033" s="529"/>
      <c r="CF1033" s="529"/>
      <c r="CG1033" s="529"/>
      <c r="CH1033" s="529"/>
      <c r="CI1033" s="529"/>
      <c r="CJ1033" s="529"/>
      <c r="CK1033" s="529"/>
      <c r="CL1033" s="529"/>
      <c r="CM1033" s="529"/>
      <c r="CN1033" s="529"/>
      <c r="CO1033" s="529"/>
      <c r="CP1033" s="529"/>
      <c r="CQ1033" s="529"/>
    </row>
    <row r="1034" spans="1:95" s="70" customFormat="1" ht="15" customHeight="1" outlineLevel="1" x14ac:dyDescent="0.2">
      <c r="A1034" s="11">
        <v>352</v>
      </c>
      <c r="B1034" s="300"/>
      <c r="C1034" s="319"/>
      <c r="D1034" s="319"/>
      <c r="E1034" s="320"/>
      <c r="F1034" s="915" t="s">
        <v>496</v>
      </c>
      <c r="G1034" s="916"/>
      <c r="H1034" s="916"/>
      <c r="I1034" s="916"/>
      <c r="J1034" s="916"/>
      <c r="K1034" s="916"/>
      <c r="L1034" s="917"/>
      <c r="M1034" s="408">
        <f t="shared" si="327"/>
        <v>0</v>
      </c>
      <c r="N1034" s="419">
        <f>IF(N258="",0,N258*'Annexe 1. Taux de référence'!$T34)</f>
        <v>0</v>
      </c>
      <c r="O1034" s="422">
        <f>IF(O258="",0,O258*'Annexe 1. Taux de référence'!$T34)</f>
        <v>0</v>
      </c>
      <c r="P1034" s="422">
        <f>IF(P258="",0,P258*'Annexe 1. Taux de référence'!$T34)</f>
        <v>0</v>
      </c>
      <c r="Q1034" s="423">
        <f>IF(Q258="",0,Q258*'Annexe 1. Taux de référence'!$T34)</f>
        <v>0</v>
      </c>
      <c r="R1034" s="419">
        <f>IF(R258="",0,R258*'Annexe 1. Taux de référence'!$U34)</f>
        <v>0</v>
      </c>
      <c r="S1034" s="422">
        <f>IF(S258="",0,S258*'Annexe 1. Taux de référence'!$U34)</f>
        <v>0</v>
      </c>
      <c r="T1034" s="422">
        <f>IF(T258="",0,T258*'Annexe 1. Taux de référence'!$U34)</f>
        <v>0</v>
      </c>
      <c r="U1034" s="422">
        <f>IF(U258="",0,U258*'Annexe 1. Taux de référence'!$U34)</f>
        <v>0</v>
      </c>
      <c r="V1034" s="422">
        <f>IF(V258="",0,V258*'Annexe 1. Taux de référence'!$U34)</f>
        <v>0</v>
      </c>
      <c r="W1034" s="422">
        <f>IF(W258="",0,W258*'Annexe 1. Taux de référence'!$U34)</f>
        <v>0</v>
      </c>
      <c r="X1034" s="422">
        <f>IF(X258="",0,X258*'Annexe 1. Taux de référence'!$U34)</f>
        <v>0</v>
      </c>
      <c r="Y1034" s="422">
        <f>IF(Y258="",0,Y258*'Annexe 1. Taux de référence'!$U34)</f>
        <v>0</v>
      </c>
      <c r="Z1034" s="422">
        <f>IF(Z258="",0,Z258*'Annexe 1. Taux de référence'!$U34)</f>
        <v>0</v>
      </c>
      <c r="AA1034" s="422">
        <f>IF(AA258="",0,AA258*'Annexe 1. Taux de référence'!$U34)</f>
        <v>0</v>
      </c>
      <c r="AB1034" s="422">
        <f>IF(AB258="",0,AB258*'Annexe 1. Taux de référence'!$U34)</f>
        <v>0</v>
      </c>
      <c r="AC1034" s="408">
        <f t="shared" si="328"/>
        <v>0</v>
      </c>
      <c r="AD1034" s="1766"/>
      <c r="AE1034" s="1063"/>
      <c r="AF1034" s="831"/>
      <c r="AG1034" s="536"/>
      <c r="AH1034" s="529"/>
      <c r="AI1034" s="529"/>
      <c r="AJ1034" s="529"/>
      <c r="AK1034" s="529"/>
      <c r="AL1034" s="529"/>
      <c r="AM1034" s="529"/>
      <c r="AN1034" s="529"/>
      <c r="AO1034" s="529"/>
      <c r="AP1034" s="529"/>
      <c r="AQ1034" s="529"/>
      <c r="AR1034" s="529"/>
      <c r="AS1034" s="529"/>
      <c r="AT1034" s="529"/>
      <c r="AU1034" s="529"/>
      <c r="AV1034" s="529"/>
      <c r="AW1034" s="529"/>
      <c r="AX1034" s="529"/>
      <c r="AY1034" s="529"/>
      <c r="AZ1034" s="529"/>
      <c r="BA1034" s="529"/>
      <c r="BB1034" s="529"/>
      <c r="BC1034" s="529"/>
      <c r="BD1034" s="529"/>
      <c r="BE1034" s="529"/>
      <c r="BF1034" s="529"/>
      <c r="BG1034" s="529"/>
      <c r="BH1034" s="529"/>
      <c r="BI1034" s="529"/>
      <c r="BJ1034" s="529"/>
      <c r="BK1034" s="529"/>
      <c r="BL1034" s="529"/>
      <c r="BM1034" s="529"/>
      <c r="BN1034" s="529"/>
      <c r="BO1034" s="529"/>
      <c r="BP1034" s="529"/>
      <c r="BQ1034" s="529"/>
      <c r="BR1034" s="529"/>
      <c r="BS1034" s="529"/>
      <c r="BT1034" s="529"/>
      <c r="BU1034" s="529"/>
      <c r="BV1034" s="529"/>
      <c r="BW1034" s="529"/>
      <c r="BX1034" s="529"/>
      <c r="BY1034" s="529"/>
      <c r="BZ1034" s="529"/>
      <c r="CA1034" s="529"/>
      <c r="CB1034" s="529"/>
      <c r="CC1034" s="529"/>
      <c r="CD1034" s="529"/>
      <c r="CE1034" s="529"/>
      <c r="CF1034" s="529"/>
      <c r="CG1034" s="529"/>
      <c r="CH1034" s="529"/>
      <c r="CI1034" s="529"/>
      <c r="CJ1034" s="529"/>
      <c r="CK1034" s="529"/>
      <c r="CL1034" s="529"/>
      <c r="CM1034" s="529"/>
      <c r="CN1034" s="529"/>
      <c r="CO1034" s="529"/>
      <c r="CP1034" s="529"/>
      <c r="CQ1034" s="529"/>
    </row>
    <row r="1035" spans="1:95" s="70" customFormat="1" ht="15" customHeight="1" outlineLevel="1" x14ac:dyDescent="0.2">
      <c r="A1035" s="11">
        <v>353</v>
      </c>
      <c r="B1035" s="300"/>
      <c r="C1035" s="263"/>
      <c r="D1035" s="263"/>
      <c r="E1035" s="264"/>
      <c r="F1035" s="859" t="s">
        <v>497</v>
      </c>
      <c r="G1035" s="860"/>
      <c r="H1035" s="860"/>
      <c r="I1035" s="860"/>
      <c r="J1035" s="860"/>
      <c r="K1035" s="860"/>
      <c r="L1035" s="861"/>
      <c r="M1035" s="408">
        <f t="shared" si="327"/>
        <v>0</v>
      </c>
      <c r="N1035" s="419">
        <f>IF(N259="",0,N259*'Annexe 1. Taux de référence'!$T35)</f>
        <v>0</v>
      </c>
      <c r="O1035" s="422">
        <f>IF(O259="",0,O259*'Annexe 1. Taux de référence'!$T35)</f>
        <v>0</v>
      </c>
      <c r="P1035" s="422">
        <f>IF(P259="",0,P259*'Annexe 1. Taux de référence'!$T35)</f>
        <v>0</v>
      </c>
      <c r="Q1035" s="423">
        <f>IF(Q259="",0,Q259*'Annexe 1. Taux de référence'!$T35)</f>
        <v>0</v>
      </c>
      <c r="R1035" s="419">
        <f>IF(R259="",0,R259*'Annexe 1. Taux de référence'!$U35)</f>
        <v>0</v>
      </c>
      <c r="S1035" s="422">
        <f>IF(S259="",0,S259*'Annexe 1. Taux de référence'!$U35)</f>
        <v>0</v>
      </c>
      <c r="T1035" s="422">
        <f>IF(T259="",0,T259*'Annexe 1. Taux de référence'!$U35)</f>
        <v>0</v>
      </c>
      <c r="U1035" s="422">
        <f>IF(U259="",0,U259*'Annexe 1. Taux de référence'!$U35)</f>
        <v>0</v>
      </c>
      <c r="V1035" s="422">
        <f>IF(V259="",0,V259*'Annexe 1. Taux de référence'!$U35)</f>
        <v>0</v>
      </c>
      <c r="W1035" s="422">
        <f>IF(W259="",0,W259*'Annexe 1. Taux de référence'!$U35)</f>
        <v>0</v>
      </c>
      <c r="X1035" s="422">
        <f>IF(X259="",0,X259*'Annexe 1. Taux de référence'!$U35)</f>
        <v>0</v>
      </c>
      <c r="Y1035" s="422">
        <f>IF(Y259="",0,Y259*'Annexe 1. Taux de référence'!$U35)</f>
        <v>0</v>
      </c>
      <c r="Z1035" s="422">
        <f>IF(Z259="",0,Z259*'Annexe 1. Taux de référence'!$U35)</f>
        <v>0</v>
      </c>
      <c r="AA1035" s="422">
        <f>IF(AA259="",0,AA259*'Annexe 1. Taux de référence'!$U35)</f>
        <v>0</v>
      </c>
      <c r="AB1035" s="422">
        <f>IF(AB259="",0,AB259*'Annexe 1. Taux de référence'!$U35)</f>
        <v>0</v>
      </c>
      <c r="AC1035" s="408">
        <f t="shared" si="328"/>
        <v>0</v>
      </c>
      <c r="AD1035" s="1766"/>
      <c r="AE1035" s="1063"/>
      <c r="AF1035" s="831"/>
      <c r="AG1035" s="536"/>
      <c r="AH1035" s="529"/>
      <c r="AI1035" s="529"/>
      <c r="AJ1035" s="529"/>
      <c r="AK1035" s="529"/>
      <c r="AL1035" s="529"/>
      <c r="AM1035" s="529"/>
      <c r="AN1035" s="529"/>
      <c r="AO1035" s="529"/>
      <c r="AP1035" s="529"/>
      <c r="AQ1035" s="529"/>
      <c r="AR1035" s="529"/>
      <c r="AS1035" s="529"/>
      <c r="AT1035" s="529"/>
      <c r="AU1035" s="529"/>
      <c r="AV1035" s="529"/>
      <c r="AW1035" s="529"/>
      <c r="AX1035" s="529"/>
      <c r="AY1035" s="529"/>
      <c r="AZ1035" s="529"/>
      <c r="BA1035" s="529"/>
      <c r="BB1035" s="529"/>
      <c r="BC1035" s="529"/>
      <c r="BD1035" s="529"/>
      <c r="BE1035" s="529"/>
      <c r="BF1035" s="529"/>
      <c r="BG1035" s="529"/>
      <c r="BH1035" s="529"/>
      <c r="BI1035" s="529"/>
      <c r="BJ1035" s="529"/>
      <c r="BK1035" s="529"/>
      <c r="BL1035" s="529"/>
      <c r="BM1035" s="529"/>
      <c r="BN1035" s="529"/>
      <c r="BO1035" s="529"/>
      <c r="BP1035" s="529"/>
      <c r="BQ1035" s="529"/>
      <c r="BR1035" s="529"/>
      <c r="BS1035" s="529"/>
      <c r="BT1035" s="529"/>
      <c r="BU1035" s="529"/>
      <c r="BV1035" s="529"/>
      <c r="BW1035" s="529"/>
      <c r="BX1035" s="529"/>
      <c r="BY1035" s="529"/>
      <c r="BZ1035" s="529"/>
      <c r="CA1035" s="529"/>
      <c r="CB1035" s="529"/>
      <c r="CC1035" s="529"/>
      <c r="CD1035" s="529"/>
      <c r="CE1035" s="529"/>
      <c r="CF1035" s="529"/>
      <c r="CG1035" s="529"/>
      <c r="CH1035" s="529"/>
      <c r="CI1035" s="529"/>
      <c r="CJ1035" s="529"/>
      <c r="CK1035" s="529"/>
      <c r="CL1035" s="529"/>
      <c r="CM1035" s="529"/>
      <c r="CN1035" s="529"/>
      <c r="CO1035" s="529"/>
      <c r="CP1035" s="529"/>
      <c r="CQ1035" s="529"/>
    </row>
    <row r="1036" spans="1:95" s="70" customFormat="1" ht="15" customHeight="1" outlineLevel="1" x14ac:dyDescent="0.2">
      <c r="A1036" s="11">
        <v>354</v>
      </c>
      <c r="B1036" s="300"/>
      <c r="C1036" s="263"/>
      <c r="D1036" s="271"/>
      <c r="E1036" s="853" t="s">
        <v>498</v>
      </c>
      <c r="F1036" s="854"/>
      <c r="G1036" s="854"/>
      <c r="H1036" s="854"/>
      <c r="I1036" s="854"/>
      <c r="J1036" s="854"/>
      <c r="K1036" s="854"/>
      <c r="L1036" s="855"/>
      <c r="M1036" s="407">
        <f>SUBTOTAL(9,M1037:M1042)</f>
        <v>0</v>
      </c>
      <c r="N1036" s="410">
        <f t="shared" ref="N1036:AC1036" si="329">SUBTOTAL(9,N1037:N1042)</f>
        <v>0</v>
      </c>
      <c r="O1036" s="414">
        <f t="shared" si="329"/>
        <v>0</v>
      </c>
      <c r="P1036" s="413">
        <f t="shared" si="329"/>
        <v>0</v>
      </c>
      <c r="Q1036" s="415">
        <f t="shared" si="329"/>
        <v>0</v>
      </c>
      <c r="R1036" s="410">
        <f t="shared" si="329"/>
        <v>0</v>
      </c>
      <c r="S1036" s="414">
        <f t="shared" si="329"/>
        <v>0</v>
      </c>
      <c r="T1036" s="413">
        <f t="shared" si="329"/>
        <v>0</v>
      </c>
      <c r="U1036" s="413">
        <f t="shared" si="329"/>
        <v>0</v>
      </c>
      <c r="V1036" s="413">
        <f t="shared" si="329"/>
        <v>0</v>
      </c>
      <c r="W1036" s="413">
        <f t="shared" si="329"/>
        <v>0</v>
      </c>
      <c r="X1036" s="413">
        <f t="shared" si="329"/>
        <v>0</v>
      </c>
      <c r="Y1036" s="413">
        <f t="shared" si="329"/>
        <v>0</v>
      </c>
      <c r="Z1036" s="413">
        <f t="shared" si="329"/>
        <v>0</v>
      </c>
      <c r="AA1036" s="413">
        <f t="shared" si="329"/>
        <v>0</v>
      </c>
      <c r="AB1036" s="411">
        <f t="shared" si="329"/>
        <v>0</v>
      </c>
      <c r="AC1036" s="415">
        <f t="shared" si="329"/>
        <v>0</v>
      </c>
      <c r="AD1036" s="1766"/>
      <c r="AE1036" s="1063"/>
      <c r="AF1036" s="831"/>
      <c r="AG1036" s="536"/>
      <c r="AH1036" s="529"/>
      <c r="AI1036" s="529"/>
      <c r="AJ1036" s="529"/>
      <c r="AK1036" s="529"/>
      <c r="AL1036" s="529"/>
      <c r="AM1036" s="529"/>
      <c r="AN1036" s="529"/>
      <c r="AO1036" s="529"/>
      <c r="AP1036" s="529"/>
      <c r="AQ1036" s="529"/>
      <c r="AR1036" s="529"/>
      <c r="AS1036" s="529"/>
      <c r="AT1036" s="529"/>
      <c r="AU1036" s="529"/>
      <c r="AV1036" s="529"/>
      <c r="AW1036" s="529"/>
      <c r="AX1036" s="529"/>
      <c r="AY1036" s="529"/>
      <c r="AZ1036" s="529"/>
      <c r="BA1036" s="529"/>
      <c r="BB1036" s="529"/>
      <c r="BC1036" s="529"/>
      <c r="BD1036" s="529"/>
      <c r="BE1036" s="529"/>
      <c r="BF1036" s="529"/>
      <c r="BG1036" s="529"/>
      <c r="BH1036" s="529"/>
      <c r="BI1036" s="529"/>
      <c r="BJ1036" s="529"/>
      <c r="BK1036" s="529"/>
      <c r="BL1036" s="529"/>
      <c r="BM1036" s="529"/>
      <c r="BN1036" s="529"/>
      <c r="BO1036" s="529"/>
      <c r="BP1036" s="529"/>
      <c r="BQ1036" s="529"/>
      <c r="BR1036" s="529"/>
      <c r="BS1036" s="529"/>
      <c r="BT1036" s="529"/>
      <c r="BU1036" s="529"/>
      <c r="BV1036" s="529"/>
      <c r="BW1036" s="529"/>
      <c r="BX1036" s="529"/>
      <c r="BY1036" s="529"/>
      <c r="BZ1036" s="529"/>
      <c r="CA1036" s="529"/>
      <c r="CB1036" s="529"/>
      <c r="CC1036" s="529"/>
      <c r="CD1036" s="529"/>
      <c r="CE1036" s="529"/>
      <c r="CF1036" s="529"/>
      <c r="CG1036" s="529"/>
      <c r="CH1036" s="529"/>
      <c r="CI1036" s="529"/>
      <c r="CJ1036" s="529"/>
      <c r="CK1036" s="529"/>
      <c r="CL1036" s="529"/>
      <c r="CM1036" s="529"/>
      <c r="CN1036" s="529"/>
      <c r="CO1036" s="529"/>
      <c r="CP1036" s="529"/>
      <c r="CQ1036" s="529"/>
    </row>
    <row r="1037" spans="1:95" s="70" customFormat="1" ht="15" customHeight="1" outlineLevel="1" x14ac:dyDescent="0.2">
      <c r="A1037" s="11">
        <v>355</v>
      </c>
      <c r="B1037" s="300"/>
      <c r="C1037" s="319"/>
      <c r="D1037" s="319"/>
      <c r="E1037" s="320"/>
      <c r="F1037" s="856" t="s">
        <v>499</v>
      </c>
      <c r="G1037" s="857"/>
      <c r="H1037" s="857"/>
      <c r="I1037" s="857"/>
      <c r="J1037" s="857"/>
      <c r="K1037" s="857"/>
      <c r="L1037" s="858"/>
      <c r="M1037" s="408">
        <f t="shared" ref="M1037:M1042" si="330">M261</f>
        <v>0</v>
      </c>
      <c r="N1037" s="419">
        <f>IF(N261="",0,N261*'Annexe 1. Taux de référence'!$T37)</f>
        <v>0</v>
      </c>
      <c r="O1037" s="422">
        <f>IF(O261="",0,O261*'Annexe 1. Taux de référence'!$T37)</f>
        <v>0</v>
      </c>
      <c r="P1037" s="422">
        <f>IF(P261="",0,P261*'Annexe 1. Taux de référence'!$T37)</f>
        <v>0</v>
      </c>
      <c r="Q1037" s="423">
        <f>IF(Q261="",0,Q261*'Annexe 1. Taux de référence'!$T37)</f>
        <v>0</v>
      </c>
      <c r="R1037" s="419">
        <f>(SUM($N261:$R261)-SUM($N1037:Q1037))*'Annexe 1. Taux de référence'!$U37</f>
        <v>0</v>
      </c>
      <c r="S1037" s="421">
        <f>(SUM($N261:$R261)-SUM($N1037:R1037))*'Annexe 1. Taux de référence'!$U37</f>
        <v>0</v>
      </c>
      <c r="T1037" s="421">
        <f>(SUM($N261:$R261)-SUM($N1037:S1037))*'Annexe 1. Taux de référence'!$U37</f>
        <v>0</v>
      </c>
      <c r="U1037" s="421">
        <f>(SUM($N261:$R261)-SUM($N1037:T1037))*'Annexe 1. Taux de référence'!$U37</f>
        <v>0</v>
      </c>
      <c r="V1037" s="421">
        <f>(SUM($N261:$R261)-SUM($N1037:U1037))*'Annexe 1. Taux de référence'!$U37</f>
        <v>0</v>
      </c>
      <c r="W1037" s="421">
        <f>(SUM($N261:$R261)-SUM($N1037:V1037))*'Annexe 1. Taux de référence'!$U37</f>
        <v>0</v>
      </c>
      <c r="X1037" s="422">
        <f>(SUM($N261:$R261)-SUM($N1037:W1037))*'Annexe 1. Taux de référence'!$U37</f>
        <v>0</v>
      </c>
      <c r="Y1037" s="421">
        <f>(SUM($N261:$R261)-SUM($N1037:X1037))*'Annexe 1. Taux de référence'!$U37</f>
        <v>0</v>
      </c>
      <c r="Z1037" s="421">
        <f>(SUM($N261:$R261)-SUM($N1037:Y1037))*'Annexe 1. Taux de référence'!$U37</f>
        <v>0</v>
      </c>
      <c r="AA1037" s="421">
        <f>(SUM($N261:$R261)-SUM($N1037:Z1037))*'Annexe 1. Taux de référence'!$U37</f>
        <v>0</v>
      </c>
      <c r="AB1037" s="421">
        <f>(SUM($N261:$R261)-SUM($N1037:AA1037))*'Annexe 1. Taux de référence'!$U37</f>
        <v>0</v>
      </c>
      <c r="AC1037" s="408">
        <f t="shared" si="325"/>
        <v>0</v>
      </c>
      <c r="AD1037" s="1766"/>
      <c r="AE1037" s="1063"/>
      <c r="AF1037" s="831"/>
      <c r="AG1037" s="536"/>
      <c r="AH1037" s="529"/>
      <c r="AI1037" s="529"/>
      <c r="AJ1037" s="529"/>
      <c r="AK1037" s="529"/>
      <c r="AL1037" s="529"/>
      <c r="AM1037" s="529"/>
      <c r="AN1037" s="529"/>
      <c r="AO1037" s="529"/>
      <c r="AP1037" s="529"/>
      <c r="AQ1037" s="529"/>
      <c r="AR1037" s="529"/>
      <c r="AS1037" s="529"/>
      <c r="AT1037" s="529"/>
      <c r="AU1037" s="529"/>
      <c r="AV1037" s="529"/>
      <c r="AW1037" s="529"/>
      <c r="AX1037" s="529"/>
      <c r="AY1037" s="529"/>
      <c r="AZ1037" s="529"/>
      <c r="BA1037" s="529"/>
      <c r="BB1037" s="529"/>
      <c r="BC1037" s="529"/>
      <c r="BD1037" s="529"/>
      <c r="BE1037" s="529"/>
      <c r="BF1037" s="529"/>
      <c r="BG1037" s="529"/>
      <c r="BH1037" s="529"/>
      <c r="BI1037" s="529"/>
      <c r="BJ1037" s="529"/>
      <c r="BK1037" s="529"/>
      <c r="BL1037" s="529"/>
      <c r="BM1037" s="529"/>
      <c r="BN1037" s="529"/>
      <c r="BO1037" s="529"/>
      <c r="BP1037" s="529"/>
      <c r="BQ1037" s="529"/>
      <c r="BR1037" s="529"/>
      <c r="BS1037" s="529"/>
      <c r="BT1037" s="529"/>
      <c r="BU1037" s="529"/>
      <c r="BV1037" s="529"/>
      <c r="BW1037" s="529"/>
      <c r="BX1037" s="529"/>
      <c r="BY1037" s="529"/>
      <c r="BZ1037" s="529"/>
      <c r="CA1037" s="529"/>
      <c r="CB1037" s="529"/>
      <c r="CC1037" s="529"/>
      <c r="CD1037" s="529"/>
      <c r="CE1037" s="529"/>
      <c r="CF1037" s="529"/>
      <c r="CG1037" s="529"/>
      <c r="CH1037" s="529"/>
      <c r="CI1037" s="529"/>
      <c r="CJ1037" s="529"/>
      <c r="CK1037" s="529"/>
      <c r="CL1037" s="529"/>
      <c r="CM1037" s="529"/>
      <c r="CN1037" s="529"/>
      <c r="CO1037" s="529"/>
      <c r="CP1037" s="529"/>
      <c r="CQ1037" s="529"/>
    </row>
    <row r="1038" spans="1:95" s="70" customFormat="1" ht="15" customHeight="1" outlineLevel="1" x14ac:dyDescent="0.2">
      <c r="A1038" s="11">
        <v>356</v>
      </c>
      <c r="B1038" s="300"/>
      <c r="C1038" s="319"/>
      <c r="D1038" s="319"/>
      <c r="E1038" s="320"/>
      <c r="F1038" s="915" t="s">
        <v>500</v>
      </c>
      <c r="G1038" s="916"/>
      <c r="H1038" s="916"/>
      <c r="I1038" s="916"/>
      <c r="J1038" s="916"/>
      <c r="K1038" s="916"/>
      <c r="L1038" s="917"/>
      <c r="M1038" s="408">
        <f t="shared" si="330"/>
        <v>0</v>
      </c>
      <c r="N1038" s="419">
        <f>IF(N262="",0,N262*'Annexe 1. Taux de référence'!$T38)</f>
        <v>0</v>
      </c>
      <c r="O1038" s="422">
        <f>IF(O262="",0,O262*'Annexe 1. Taux de référence'!$T38)</f>
        <v>0</v>
      </c>
      <c r="P1038" s="422">
        <f>IF(P262="",0,P262*'Annexe 1. Taux de référence'!$T38)</f>
        <v>0</v>
      </c>
      <c r="Q1038" s="423">
        <f>IF(Q262="",0,Q262*'Annexe 1. Taux de référence'!$T38)</f>
        <v>0</v>
      </c>
      <c r="R1038" s="419">
        <f>IF(R262="",0,R262*'Annexe 1. Taux de référence'!$U38)</f>
        <v>0</v>
      </c>
      <c r="S1038" s="422">
        <f>IF(S262="",0,S262*'Annexe 1. Taux de référence'!$U38)</f>
        <v>0</v>
      </c>
      <c r="T1038" s="422">
        <f>($R262-$R1038)*'Annexe 1. Taux de référence'!$U38</f>
        <v>0</v>
      </c>
      <c r="U1038" s="422">
        <f>(SUM($N262:$Q262,$S262)-SUM($N1038:Q1038)-S1038)*'Annexe 1. Taux de référence'!$U38</f>
        <v>0</v>
      </c>
      <c r="V1038" s="422">
        <f>($R262-$R1038-T1038)*'Annexe 1. Taux de référence'!$U38</f>
        <v>0</v>
      </c>
      <c r="W1038" s="422">
        <f>(SUM($N262:$Q262,$S262)-SUM($N1038:$Q1038)-$S1038-$U1038)*'Annexe 1. Taux de référence'!$U38</f>
        <v>0</v>
      </c>
      <c r="X1038" s="422">
        <f>($R262-$R1038-$T1038-$V1038)*'Annexe 1. Taux de référence'!$U38</f>
        <v>0</v>
      </c>
      <c r="Y1038" s="422">
        <f>(SUM($N262:$Q262,$S262)-SUM($N1038:Q1038)-$S1038-$U1038-$W1038)*'Annexe 1. Taux de référence'!$U38</f>
        <v>0</v>
      </c>
      <c r="Z1038" s="422">
        <f>($R262-$R1038-$T1038-$V1038-$X1038)*'Annexe 1. Taux de référence'!$U38</f>
        <v>0</v>
      </c>
      <c r="AA1038" s="422">
        <f>(SUM($N262:$Q262,$S262)-SUM($N1038:Q1038)-$S1038-$U1038-$W1038-$Y1038)*'Annexe 1. Taux de référence'!$U38</f>
        <v>0</v>
      </c>
      <c r="AB1038" s="422">
        <f>($R262-$R1038-$T1038-$V1038-$X1038-$Z1038)*'Annexe 1. Taux de référence'!$U38</f>
        <v>0</v>
      </c>
      <c r="AC1038" s="408">
        <f t="shared" si="325"/>
        <v>0</v>
      </c>
      <c r="AD1038" s="1766"/>
      <c r="AE1038" s="1063"/>
      <c r="AF1038" s="831"/>
      <c r="AG1038" s="536"/>
      <c r="AH1038" s="529"/>
      <c r="AI1038" s="529"/>
      <c r="AJ1038" s="529"/>
      <c r="AK1038" s="529"/>
      <c r="AL1038" s="529"/>
      <c r="AM1038" s="529"/>
      <c r="AN1038" s="529"/>
      <c r="AO1038" s="529"/>
      <c r="AP1038" s="529"/>
      <c r="AQ1038" s="529"/>
      <c r="AR1038" s="529"/>
      <c r="AS1038" s="529"/>
      <c r="AT1038" s="529"/>
      <c r="AU1038" s="529"/>
      <c r="AV1038" s="529"/>
      <c r="AW1038" s="529"/>
      <c r="AX1038" s="529"/>
      <c r="AY1038" s="529"/>
      <c r="AZ1038" s="529"/>
      <c r="BA1038" s="529"/>
      <c r="BB1038" s="529"/>
      <c r="BC1038" s="529"/>
      <c r="BD1038" s="529"/>
      <c r="BE1038" s="529"/>
      <c r="BF1038" s="529"/>
      <c r="BG1038" s="529"/>
      <c r="BH1038" s="529"/>
      <c r="BI1038" s="529"/>
      <c r="BJ1038" s="529"/>
      <c r="BK1038" s="529"/>
      <c r="BL1038" s="529"/>
      <c r="BM1038" s="529"/>
      <c r="BN1038" s="529"/>
      <c r="BO1038" s="529"/>
      <c r="BP1038" s="529"/>
      <c r="BQ1038" s="529"/>
      <c r="BR1038" s="529"/>
      <c r="BS1038" s="529"/>
      <c r="BT1038" s="529"/>
      <c r="BU1038" s="529"/>
      <c r="BV1038" s="529"/>
      <c r="BW1038" s="529"/>
      <c r="BX1038" s="529"/>
      <c r="BY1038" s="529"/>
      <c r="BZ1038" s="529"/>
      <c r="CA1038" s="529"/>
      <c r="CB1038" s="529"/>
      <c r="CC1038" s="529"/>
      <c r="CD1038" s="529"/>
      <c r="CE1038" s="529"/>
      <c r="CF1038" s="529"/>
      <c r="CG1038" s="529"/>
      <c r="CH1038" s="529"/>
      <c r="CI1038" s="529"/>
      <c r="CJ1038" s="529"/>
      <c r="CK1038" s="529"/>
      <c r="CL1038" s="529"/>
      <c r="CM1038" s="529"/>
      <c r="CN1038" s="529"/>
      <c r="CO1038" s="529"/>
      <c r="CP1038" s="529"/>
      <c r="CQ1038" s="529"/>
    </row>
    <row r="1039" spans="1:95" s="70" customFormat="1" ht="15" customHeight="1" outlineLevel="1" x14ac:dyDescent="0.2">
      <c r="A1039" s="11">
        <v>357</v>
      </c>
      <c r="B1039" s="300"/>
      <c r="C1039" s="319"/>
      <c r="D1039" s="319"/>
      <c r="E1039" s="320"/>
      <c r="F1039" s="915" t="s">
        <v>501</v>
      </c>
      <c r="G1039" s="916"/>
      <c r="H1039" s="916"/>
      <c r="I1039" s="916"/>
      <c r="J1039" s="916"/>
      <c r="K1039" s="916"/>
      <c r="L1039" s="917"/>
      <c r="M1039" s="408">
        <f t="shared" si="330"/>
        <v>0</v>
      </c>
      <c r="N1039" s="419">
        <f>IF(N263="",0,N263*'Annexe 1. Taux de référence'!$T39)</f>
        <v>0</v>
      </c>
      <c r="O1039" s="422">
        <f>IF(O263="",0,O263*'Annexe 1. Taux de référence'!$T39)</f>
        <v>0</v>
      </c>
      <c r="P1039" s="422">
        <f>IF(P263="",0,P263*'Annexe 1. Taux de référence'!$T39)</f>
        <v>0</v>
      </c>
      <c r="Q1039" s="423">
        <f>IF(Q263="",0,Q263*'Annexe 1. Taux de référence'!$T39)</f>
        <v>0</v>
      </c>
      <c r="R1039" s="419">
        <f>IF(R263="",0,R263*'Annexe 1. Taux de référence'!$U39)</f>
        <v>0</v>
      </c>
      <c r="S1039" s="422">
        <f>IF(S263="",0,S263*'Annexe 1. Taux de référence'!$U39)</f>
        <v>0</v>
      </c>
      <c r="T1039" s="422">
        <f>(SUM($N263:$Q263,T263)-SUM($N1039:Q1039))*'Annexe 1. Taux de référence'!$U39</f>
        <v>0</v>
      </c>
      <c r="U1039" s="422">
        <f>($R263+$U263-R1039)*'Annexe 1. Taux de référence'!$U39</f>
        <v>0</v>
      </c>
      <c r="V1039" s="422">
        <f>($S263-$S1039)*'Annexe 1. Taux de référence'!$U39</f>
        <v>0</v>
      </c>
      <c r="W1039" s="422">
        <f>(SUM($N263:$Q263,$T263)-SUM($N1039:$Q1039)-$T1039)*'Annexe 1. Taux de référence'!$U39</f>
        <v>0</v>
      </c>
      <c r="X1039" s="422">
        <f>($R263+$U263-$R1039-$U1039)*'Annexe 1. Taux de référence'!$U39</f>
        <v>0</v>
      </c>
      <c r="Y1039" s="422">
        <f>($S263-$S1039-V1039)*'Annexe 1. Taux de référence'!$U39</f>
        <v>0</v>
      </c>
      <c r="Z1039" s="422">
        <f>(SUM($N263:$Q263,$T263)-SUM($N1039:Q1039)-$T1039-$W1039)*'Annexe 1. Taux de référence'!$U39</f>
        <v>0</v>
      </c>
      <c r="AA1039" s="422">
        <f>($R263+$U263-$R1039-$U1039-$X1039)*'Annexe 1. Taux de référence'!$U39</f>
        <v>0</v>
      </c>
      <c r="AB1039" s="422">
        <f>($S263-$S1039-V1039-Y1039)*'Annexe 1. Taux de référence'!$U39</f>
        <v>0</v>
      </c>
      <c r="AC1039" s="408">
        <f t="shared" si="325"/>
        <v>0</v>
      </c>
      <c r="AD1039" s="1766"/>
      <c r="AE1039" s="1063"/>
      <c r="AF1039" s="831"/>
      <c r="AG1039" s="536"/>
      <c r="AH1039" s="529"/>
      <c r="AI1039" s="529"/>
      <c r="AJ1039" s="529"/>
      <c r="AK1039" s="529"/>
      <c r="AL1039" s="529"/>
      <c r="AM1039" s="529"/>
      <c r="AN1039" s="529"/>
      <c r="AO1039" s="529"/>
      <c r="AP1039" s="529"/>
      <c r="AQ1039" s="529"/>
      <c r="AR1039" s="529"/>
      <c r="AS1039" s="529"/>
      <c r="AT1039" s="529"/>
      <c r="AU1039" s="529"/>
      <c r="AV1039" s="529"/>
      <c r="AW1039" s="529"/>
      <c r="AX1039" s="529"/>
      <c r="AY1039" s="529"/>
      <c r="AZ1039" s="529"/>
      <c r="BA1039" s="529"/>
      <c r="BB1039" s="529"/>
      <c r="BC1039" s="529"/>
      <c r="BD1039" s="529"/>
      <c r="BE1039" s="529"/>
      <c r="BF1039" s="529"/>
      <c r="BG1039" s="529"/>
      <c r="BH1039" s="529"/>
      <c r="BI1039" s="529"/>
      <c r="BJ1039" s="529"/>
      <c r="BK1039" s="529"/>
      <c r="BL1039" s="529"/>
      <c r="BM1039" s="529"/>
      <c r="BN1039" s="529"/>
      <c r="BO1039" s="529"/>
      <c r="BP1039" s="529"/>
      <c r="BQ1039" s="529"/>
      <c r="BR1039" s="529"/>
      <c r="BS1039" s="529"/>
      <c r="BT1039" s="529"/>
      <c r="BU1039" s="529"/>
      <c r="BV1039" s="529"/>
      <c r="BW1039" s="529"/>
      <c r="BX1039" s="529"/>
      <c r="BY1039" s="529"/>
      <c r="BZ1039" s="529"/>
      <c r="CA1039" s="529"/>
      <c r="CB1039" s="529"/>
      <c r="CC1039" s="529"/>
      <c r="CD1039" s="529"/>
      <c r="CE1039" s="529"/>
      <c r="CF1039" s="529"/>
      <c r="CG1039" s="529"/>
      <c r="CH1039" s="529"/>
      <c r="CI1039" s="529"/>
      <c r="CJ1039" s="529"/>
      <c r="CK1039" s="529"/>
      <c r="CL1039" s="529"/>
      <c r="CM1039" s="529"/>
      <c r="CN1039" s="529"/>
      <c r="CO1039" s="529"/>
      <c r="CP1039" s="529"/>
      <c r="CQ1039" s="529"/>
    </row>
    <row r="1040" spans="1:95" s="70" customFormat="1" ht="15" customHeight="1" outlineLevel="1" x14ac:dyDescent="0.2">
      <c r="A1040" s="11">
        <v>358</v>
      </c>
      <c r="B1040" s="300"/>
      <c r="C1040" s="319"/>
      <c r="D1040" s="319"/>
      <c r="E1040" s="320"/>
      <c r="F1040" s="915" t="s">
        <v>502</v>
      </c>
      <c r="G1040" s="916"/>
      <c r="H1040" s="916"/>
      <c r="I1040" s="916"/>
      <c r="J1040" s="916"/>
      <c r="K1040" s="916"/>
      <c r="L1040" s="917"/>
      <c r="M1040" s="408">
        <f t="shared" si="330"/>
        <v>0</v>
      </c>
      <c r="N1040" s="419">
        <f>IF(N264="",0,N264*'Annexe 1. Taux de référence'!$T40)</f>
        <v>0</v>
      </c>
      <c r="O1040" s="422">
        <f>IF(O264="",0,O264*'Annexe 1. Taux de référence'!$T40)</f>
        <v>0</v>
      </c>
      <c r="P1040" s="422">
        <f>IF(P264="",0,P264*'Annexe 1. Taux de référence'!$T40)</f>
        <v>0</v>
      </c>
      <c r="Q1040" s="423">
        <f>IF(Q264="",0,Q264*'Annexe 1. Taux de référence'!$T40)</f>
        <v>0</v>
      </c>
      <c r="R1040" s="419">
        <f>IF(R264="",0,R264*'Annexe 1. Taux de référence'!$U40)</f>
        <v>0</v>
      </c>
      <c r="S1040" s="422">
        <f>IF(S264="",0,S264*'Annexe 1. Taux de référence'!$U40)</f>
        <v>0</v>
      </c>
      <c r="T1040" s="422">
        <f>IF(T264="",0,T264*'Annexe 1. Taux de référence'!$U40)</f>
        <v>0</v>
      </c>
      <c r="U1040" s="422">
        <f>IF(U264="",0,U264*'Annexe 1. Taux de référence'!$U40)</f>
        <v>0</v>
      </c>
      <c r="V1040" s="422">
        <f>IF(V264="",0,V264*'Annexe 1. Taux de référence'!$U40)</f>
        <v>0</v>
      </c>
      <c r="W1040" s="422">
        <f>(SUM($N264:$Q264,$W264)-SUM($N1040:$Q1040))*'Annexe 1. Taux de référence'!$U40</f>
        <v>0</v>
      </c>
      <c r="X1040" s="422">
        <f>($R264+$X264-R1040)*'Annexe 1. Taux de référence'!$U40</f>
        <v>0</v>
      </c>
      <c r="Y1040" s="422">
        <f>($S264+$Y264-S1040)*'Annexe 1. Taux de référence'!$U40</f>
        <v>0</v>
      </c>
      <c r="Z1040" s="422">
        <f>($T264-$T1040)*'Annexe 1. Taux de référence'!$U40</f>
        <v>0</v>
      </c>
      <c r="AA1040" s="422">
        <f>($U264-$U1040)*'Annexe 1. Taux de référence'!$U40</f>
        <v>0</v>
      </c>
      <c r="AB1040" s="422">
        <f>($V264-$V1040)*'Annexe 1. Taux de référence'!$U40</f>
        <v>0</v>
      </c>
      <c r="AC1040" s="408">
        <f t="shared" si="325"/>
        <v>0</v>
      </c>
      <c r="AD1040" s="1766"/>
      <c r="AE1040" s="1063"/>
      <c r="AF1040" s="831"/>
      <c r="AG1040" s="536"/>
      <c r="AH1040" s="529"/>
      <c r="AI1040" s="529"/>
      <c r="AJ1040" s="529"/>
      <c r="AK1040" s="529"/>
      <c r="AL1040" s="529"/>
      <c r="AM1040" s="529"/>
      <c r="AN1040" s="529"/>
      <c r="AO1040" s="529"/>
      <c r="AP1040" s="529"/>
      <c r="AQ1040" s="529"/>
      <c r="AR1040" s="529"/>
      <c r="AS1040" s="529"/>
      <c r="AT1040" s="529"/>
      <c r="AU1040" s="529"/>
      <c r="AV1040" s="529"/>
      <c r="AW1040" s="529"/>
      <c r="AX1040" s="529"/>
      <c r="AY1040" s="529"/>
      <c r="AZ1040" s="529"/>
      <c r="BA1040" s="529"/>
      <c r="BB1040" s="529"/>
      <c r="BC1040" s="529"/>
      <c r="BD1040" s="529"/>
      <c r="BE1040" s="529"/>
      <c r="BF1040" s="529"/>
      <c r="BG1040" s="529"/>
      <c r="BH1040" s="529"/>
      <c r="BI1040" s="529"/>
      <c r="BJ1040" s="529"/>
      <c r="BK1040" s="529"/>
      <c r="BL1040" s="529"/>
      <c r="BM1040" s="529"/>
      <c r="BN1040" s="529"/>
      <c r="BO1040" s="529"/>
      <c r="BP1040" s="529"/>
      <c r="BQ1040" s="529"/>
      <c r="BR1040" s="529"/>
      <c r="BS1040" s="529"/>
      <c r="BT1040" s="529"/>
      <c r="BU1040" s="529"/>
      <c r="BV1040" s="529"/>
      <c r="BW1040" s="529"/>
      <c r="BX1040" s="529"/>
      <c r="BY1040" s="529"/>
      <c r="BZ1040" s="529"/>
      <c r="CA1040" s="529"/>
      <c r="CB1040" s="529"/>
      <c r="CC1040" s="529"/>
      <c r="CD1040" s="529"/>
      <c r="CE1040" s="529"/>
      <c r="CF1040" s="529"/>
      <c r="CG1040" s="529"/>
      <c r="CH1040" s="529"/>
      <c r="CI1040" s="529"/>
      <c r="CJ1040" s="529"/>
      <c r="CK1040" s="529"/>
      <c r="CL1040" s="529"/>
      <c r="CM1040" s="529"/>
      <c r="CN1040" s="529"/>
      <c r="CO1040" s="529"/>
      <c r="CP1040" s="529"/>
      <c r="CQ1040" s="529"/>
    </row>
    <row r="1041" spans="1:95" s="70" customFormat="1" ht="15" customHeight="1" outlineLevel="1" x14ac:dyDescent="0.2">
      <c r="A1041" s="11">
        <v>359</v>
      </c>
      <c r="B1041" s="300"/>
      <c r="C1041" s="319"/>
      <c r="D1041" s="319"/>
      <c r="E1041" s="320"/>
      <c r="F1041" s="915" t="s">
        <v>503</v>
      </c>
      <c r="G1041" s="916"/>
      <c r="H1041" s="916"/>
      <c r="I1041" s="916"/>
      <c r="J1041" s="916"/>
      <c r="K1041" s="916"/>
      <c r="L1041" s="917"/>
      <c r="M1041" s="408">
        <f t="shared" si="330"/>
        <v>0</v>
      </c>
      <c r="N1041" s="419">
        <f>IF(N265="",0,N265*'Annexe 1. Taux de référence'!$T41)</f>
        <v>0</v>
      </c>
      <c r="O1041" s="422">
        <f>IF(O265="",0,O265*'Annexe 1. Taux de référence'!$T41)</f>
        <v>0</v>
      </c>
      <c r="P1041" s="422">
        <f>IF(P265="",0,P265*'Annexe 1. Taux de référence'!$T41)</f>
        <v>0</v>
      </c>
      <c r="Q1041" s="423">
        <f>IF(Q265="",0,Q265*'Annexe 1. Taux de référence'!$T41)</f>
        <v>0</v>
      </c>
      <c r="R1041" s="420">
        <f>IF(R265="",0,R265*'Annexe 1. Taux de référence'!$U41)</f>
        <v>0</v>
      </c>
      <c r="S1041" s="422">
        <f>IF(S265="",0,S265*'Annexe 1. Taux de référence'!$U41)</f>
        <v>0</v>
      </c>
      <c r="T1041" s="422">
        <f>IF(T265="",0,T265*'Annexe 1. Taux de référence'!$U41)</f>
        <v>0</v>
      </c>
      <c r="U1041" s="422">
        <f>IF(U265="",0,U265*'Annexe 1. Taux de référence'!$U41)</f>
        <v>0</v>
      </c>
      <c r="V1041" s="422">
        <f>IF(V265="",0,V265*'Annexe 1. Taux de référence'!$U41)</f>
        <v>0</v>
      </c>
      <c r="W1041" s="422">
        <f>IF(W265="",0,W265*'Annexe 1. Taux de référence'!$U41)</f>
        <v>0</v>
      </c>
      <c r="X1041" s="422">
        <f>IF(X265="",0,X265*'Annexe 1. Taux de référence'!$U41)</f>
        <v>0</v>
      </c>
      <c r="Y1041" s="422">
        <f>IF(Y265="",0,Y265*'Annexe 1. Taux de référence'!$U41)</f>
        <v>0</v>
      </c>
      <c r="Z1041" s="422">
        <f>IF(Z265="",0,Z265*'Annexe 1. Taux de référence'!$U41)</f>
        <v>0</v>
      </c>
      <c r="AA1041" s="422">
        <f>IF(AA265="",0,AA265*'Annexe 1. Taux de référence'!$U41)</f>
        <v>0</v>
      </c>
      <c r="AB1041" s="421">
        <f>IF(AB265="",0,AB265*'Annexe 1. Taux de référence'!$U41)</f>
        <v>0</v>
      </c>
      <c r="AC1041" s="408">
        <f t="shared" si="325"/>
        <v>0</v>
      </c>
      <c r="AD1041" s="1766"/>
      <c r="AE1041" s="1063"/>
      <c r="AF1041" s="831"/>
      <c r="AG1041" s="536"/>
      <c r="AH1041" s="529"/>
      <c r="AI1041" s="529"/>
      <c r="AJ1041" s="529"/>
      <c r="AK1041" s="529"/>
      <c r="AL1041" s="529"/>
      <c r="AM1041" s="529"/>
      <c r="AN1041" s="529"/>
      <c r="AO1041" s="529"/>
      <c r="AP1041" s="529"/>
      <c r="AQ1041" s="529"/>
      <c r="AR1041" s="529"/>
      <c r="AS1041" s="529"/>
      <c r="AT1041" s="529"/>
      <c r="AU1041" s="529"/>
      <c r="AV1041" s="529"/>
      <c r="AW1041" s="529"/>
      <c r="AX1041" s="529"/>
      <c r="AY1041" s="529"/>
      <c r="AZ1041" s="529"/>
      <c r="BA1041" s="529"/>
      <c r="BB1041" s="529"/>
      <c r="BC1041" s="529"/>
      <c r="BD1041" s="529"/>
      <c r="BE1041" s="529"/>
      <c r="BF1041" s="529"/>
      <c r="BG1041" s="529"/>
      <c r="BH1041" s="529"/>
      <c r="BI1041" s="529"/>
      <c r="BJ1041" s="529"/>
      <c r="BK1041" s="529"/>
      <c r="BL1041" s="529"/>
      <c r="BM1041" s="529"/>
      <c r="BN1041" s="529"/>
      <c r="BO1041" s="529"/>
      <c r="BP1041" s="529"/>
      <c r="BQ1041" s="529"/>
      <c r="BR1041" s="529"/>
      <c r="BS1041" s="529"/>
      <c r="BT1041" s="529"/>
      <c r="BU1041" s="529"/>
      <c r="BV1041" s="529"/>
      <c r="BW1041" s="529"/>
      <c r="BX1041" s="529"/>
      <c r="BY1041" s="529"/>
      <c r="BZ1041" s="529"/>
      <c r="CA1041" s="529"/>
      <c r="CB1041" s="529"/>
      <c r="CC1041" s="529"/>
      <c r="CD1041" s="529"/>
      <c r="CE1041" s="529"/>
      <c r="CF1041" s="529"/>
      <c r="CG1041" s="529"/>
      <c r="CH1041" s="529"/>
      <c r="CI1041" s="529"/>
      <c r="CJ1041" s="529"/>
      <c r="CK1041" s="529"/>
      <c r="CL1041" s="529"/>
      <c r="CM1041" s="529"/>
      <c r="CN1041" s="529"/>
      <c r="CO1041" s="529"/>
      <c r="CP1041" s="529"/>
      <c r="CQ1041" s="529"/>
    </row>
    <row r="1042" spans="1:95" s="70" customFormat="1" ht="15" customHeight="1" outlineLevel="1" x14ac:dyDescent="0.2">
      <c r="A1042" s="11">
        <v>360</v>
      </c>
      <c r="B1042" s="300"/>
      <c r="C1042" s="263"/>
      <c r="D1042" s="263"/>
      <c r="E1042" s="264"/>
      <c r="F1042" s="859" t="s">
        <v>504</v>
      </c>
      <c r="G1042" s="860"/>
      <c r="H1042" s="860"/>
      <c r="I1042" s="860"/>
      <c r="J1042" s="860"/>
      <c r="K1042" s="860"/>
      <c r="L1042" s="861"/>
      <c r="M1042" s="408">
        <f t="shared" si="330"/>
        <v>0</v>
      </c>
      <c r="N1042" s="419">
        <f>IF(N266="",0,N266*'Annexe 1. Taux de référence'!$T42)</f>
        <v>0</v>
      </c>
      <c r="O1042" s="422">
        <f>IF(O266="",0,O266*'Annexe 1. Taux de référence'!$T42)</f>
        <v>0</v>
      </c>
      <c r="P1042" s="422">
        <f>IF(P266="",0,P266*'Annexe 1. Taux de référence'!$T42)</f>
        <v>0</v>
      </c>
      <c r="Q1042" s="423">
        <f>IF(Q266="",0,Q266*'Annexe 1. Taux de référence'!$T42)</f>
        <v>0</v>
      </c>
      <c r="R1042" s="420">
        <f>IF(R266="",0,R266*'Annexe 1. Taux de référence'!$U42)</f>
        <v>0</v>
      </c>
      <c r="S1042" s="422">
        <f>IF(S266="",0,S266*'Annexe 1. Taux de référence'!$U42)</f>
        <v>0</v>
      </c>
      <c r="T1042" s="422">
        <f>IF(T266="",0,T266*'Annexe 1. Taux de référence'!$U42)</f>
        <v>0</v>
      </c>
      <c r="U1042" s="422">
        <f>IF(U266="",0,U266*'Annexe 1. Taux de référence'!$U42)</f>
        <v>0</v>
      </c>
      <c r="V1042" s="422">
        <f>IF(V266="",0,V266*'Annexe 1. Taux de référence'!$U42)</f>
        <v>0</v>
      </c>
      <c r="W1042" s="422">
        <f>IF(W266="",0,W266*'Annexe 1. Taux de référence'!$U42)</f>
        <v>0</v>
      </c>
      <c r="X1042" s="422">
        <f>IF(X266="",0,X266*'Annexe 1. Taux de référence'!$U42)</f>
        <v>0</v>
      </c>
      <c r="Y1042" s="422">
        <f>IF(Y266="",0,Y266*'Annexe 1. Taux de référence'!$U42)</f>
        <v>0</v>
      </c>
      <c r="Z1042" s="422">
        <f>IF(Z266="",0,Z266*'Annexe 1. Taux de référence'!$U42)</f>
        <v>0</v>
      </c>
      <c r="AA1042" s="422">
        <f>IF(AA266="",0,AA266*'Annexe 1. Taux de référence'!$U42)</f>
        <v>0</v>
      </c>
      <c r="AB1042" s="421">
        <f>IF(AB266="",0,AB266*'Annexe 1. Taux de référence'!$U42)</f>
        <v>0</v>
      </c>
      <c r="AC1042" s="408">
        <f t="shared" si="325"/>
        <v>0</v>
      </c>
      <c r="AD1042" s="1766"/>
      <c r="AE1042" s="1063"/>
      <c r="AF1042" s="831"/>
      <c r="AG1042" s="536"/>
      <c r="AH1042" s="529"/>
      <c r="AI1042" s="529"/>
      <c r="AJ1042" s="529"/>
      <c r="AK1042" s="529"/>
      <c r="AL1042" s="529"/>
      <c r="AM1042" s="529"/>
      <c r="AN1042" s="529"/>
      <c r="AO1042" s="529"/>
      <c r="AP1042" s="529"/>
      <c r="AQ1042" s="529"/>
      <c r="AR1042" s="529"/>
      <c r="AS1042" s="529"/>
      <c r="AT1042" s="529"/>
      <c r="AU1042" s="529"/>
      <c r="AV1042" s="529"/>
      <c r="AW1042" s="529"/>
      <c r="AX1042" s="529"/>
      <c r="AY1042" s="529"/>
      <c r="AZ1042" s="529"/>
      <c r="BA1042" s="529"/>
      <c r="BB1042" s="529"/>
      <c r="BC1042" s="529"/>
      <c r="BD1042" s="529"/>
      <c r="BE1042" s="529"/>
      <c r="BF1042" s="529"/>
      <c r="BG1042" s="529"/>
      <c r="BH1042" s="529"/>
      <c r="BI1042" s="529"/>
      <c r="BJ1042" s="529"/>
      <c r="BK1042" s="529"/>
      <c r="BL1042" s="529"/>
      <c r="BM1042" s="529"/>
      <c r="BN1042" s="529"/>
      <c r="BO1042" s="529"/>
      <c r="BP1042" s="529"/>
      <c r="BQ1042" s="529"/>
      <c r="BR1042" s="529"/>
      <c r="BS1042" s="529"/>
      <c r="BT1042" s="529"/>
      <c r="BU1042" s="529"/>
      <c r="BV1042" s="529"/>
      <c r="BW1042" s="529"/>
      <c r="BX1042" s="529"/>
      <c r="BY1042" s="529"/>
      <c r="BZ1042" s="529"/>
      <c r="CA1042" s="529"/>
      <c r="CB1042" s="529"/>
      <c r="CC1042" s="529"/>
      <c r="CD1042" s="529"/>
      <c r="CE1042" s="529"/>
      <c r="CF1042" s="529"/>
      <c r="CG1042" s="529"/>
      <c r="CH1042" s="529"/>
      <c r="CI1042" s="529"/>
      <c r="CJ1042" s="529"/>
      <c r="CK1042" s="529"/>
      <c r="CL1042" s="529"/>
      <c r="CM1042" s="529"/>
      <c r="CN1042" s="529"/>
      <c r="CO1042" s="529"/>
      <c r="CP1042" s="529"/>
      <c r="CQ1042" s="529"/>
    </row>
    <row r="1043" spans="1:95" s="70" customFormat="1" ht="15" customHeight="1" outlineLevel="1" x14ac:dyDescent="0.2">
      <c r="A1043" s="11">
        <v>361</v>
      </c>
      <c r="B1043" s="300"/>
      <c r="C1043" s="263"/>
      <c r="D1043" s="271"/>
      <c r="E1043" s="853" t="s">
        <v>505</v>
      </c>
      <c r="F1043" s="854"/>
      <c r="G1043" s="854"/>
      <c r="H1043" s="854"/>
      <c r="I1043" s="854"/>
      <c r="J1043" s="854"/>
      <c r="K1043" s="854"/>
      <c r="L1043" s="855"/>
      <c r="M1043" s="407">
        <f>SUBTOTAL(9,M1044:M1049)</f>
        <v>0</v>
      </c>
      <c r="N1043" s="410">
        <f t="shared" ref="N1043:AC1043" si="331">SUBTOTAL(9,N1044:N1049)</f>
        <v>0</v>
      </c>
      <c r="O1043" s="414">
        <f t="shared" si="331"/>
        <v>0</v>
      </c>
      <c r="P1043" s="413">
        <f t="shared" si="331"/>
        <v>0</v>
      </c>
      <c r="Q1043" s="415">
        <f t="shared" si="331"/>
        <v>0</v>
      </c>
      <c r="R1043" s="410">
        <f t="shared" si="331"/>
        <v>0</v>
      </c>
      <c r="S1043" s="414">
        <f t="shared" si="331"/>
        <v>0</v>
      </c>
      <c r="T1043" s="413">
        <f t="shared" si="331"/>
        <v>0</v>
      </c>
      <c r="U1043" s="413">
        <f t="shared" si="331"/>
        <v>0</v>
      </c>
      <c r="V1043" s="413">
        <f t="shared" si="331"/>
        <v>0</v>
      </c>
      <c r="W1043" s="413">
        <f t="shared" si="331"/>
        <v>0</v>
      </c>
      <c r="X1043" s="413">
        <f t="shared" si="331"/>
        <v>0</v>
      </c>
      <c r="Y1043" s="413">
        <f t="shared" si="331"/>
        <v>0</v>
      </c>
      <c r="Z1043" s="413">
        <f t="shared" si="331"/>
        <v>0</v>
      </c>
      <c r="AA1043" s="413">
        <f t="shared" si="331"/>
        <v>0</v>
      </c>
      <c r="AB1043" s="411">
        <f t="shared" si="331"/>
        <v>0</v>
      </c>
      <c r="AC1043" s="415">
        <f t="shared" si="331"/>
        <v>0</v>
      </c>
      <c r="AD1043" s="1766"/>
      <c r="AE1043" s="1063"/>
      <c r="AF1043" s="831"/>
      <c r="AG1043" s="536"/>
      <c r="AH1043" s="529"/>
      <c r="AI1043" s="529"/>
      <c r="AJ1043" s="529"/>
      <c r="AK1043" s="529"/>
      <c r="AL1043" s="529"/>
      <c r="AM1043" s="529"/>
      <c r="AN1043" s="529"/>
      <c r="AO1043" s="529"/>
      <c r="AP1043" s="529"/>
      <c r="AQ1043" s="529"/>
      <c r="AR1043" s="529"/>
      <c r="AS1043" s="529"/>
      <c r="AT1043" s="529"/>
      <c r="AU1043" s="529"/>
      <c r="AV1043" s="529"/>
      <c r="AW1043" s="529"/>
      <c r="AX1043" s="529"/>
      <c r="AY1043" s="529"/>
      <c r="AZ1043" s="529"/>
      <c r="BA1043" s="529"/>
      <c r="BB1043" s="529"/>
      <c r="BC1043" s="529"/>
      <c r="BD1043" s="529"/>
      <c r="BE1043" s="529"/>
      <c r="BF1043" s="529"/>
      <c r="BG1043" s="529"/>
      <c r="BH1043" s="529"/>
      <c r="BI1043" s="529"/>
      <c r="BJ1043" s="529"/>
      <c r="BK1043" s="529"/>
      <c r="BL1043" s="529"/>
      <c r="BM1043" s="529"/>
      <c r="BN1043" s="529"/>
      <c r="BO1043" s="529"/>
      <c r="BP1043" s="529"/>
      <c r="BQ1043" s="529"/>
      <c r="BR1043" s="529"/>
      <c r="BS1043" s="529"/>
      <c r="BT1043" s="529"/>
      <c r="BU1043" s="529"/>
      <c r="BV1043" s="529"/>
      <c r="BW1043" s="529"/>
      <c r="BX1043" s="529"/>
      <c r="BY1043" s="529"/>
      <c r="BZ1043" s="529"/>
      <c r="CA1043" s="529"/>
      <c r="CB1043" s="529"/>
      <c r="CC1043" s="529"/>
      <c r="CD1043" s="529"/>
      <c r="CE1043" s="529"/>
      <c r="CF1043" s="529"/>
      <c r="CG1043" s="529"/>
      <c r="CH1043" s="529"/>
      <c r="CI1043" s="529"/>
      <c r="CJ1043" s="529"/>
      <c r="CK1043" s="529"/>
      <c r="CL1043" s="529"/>
      <c r="CM1043" s="529"/>
      <c r="CN1043" s="529"/>
      <c r="CO1043" s="529"/>
      <c r="CP1043" s="529"/>
      <c r="CQ1043" s="529"/>
    </row>
    <row r="1044" spans="1:95" s="70" customFormat="1" ht="15" customHeight="1" outlineLevel="1" x14ac:dyDescent="0.2">
      <c r="A1044" s="11">
        <v>362</v>
      </c>
      <c r="B1044" s="300"/>
      <c r="C1044" s="319"/>
      <c r="D1044" s="319"/>
      <c r="E1044" s="320"/>
      <c r="F1044" s="856" t="s">
        <v>506</v>
      </c>
      <c r="G1044" s="857"/>
      <c r="H1044" s="857"/>
      <c r="I1044" s="857"/>
      <c r="J1044" s="857"/>
      <c r="K1044" s="857"/>
      <c r="L1044" s="858"/>
      <c r="M1044" s="408">
        <f t="shared" ref="M1044:M1049" si="332">M268</f>
        <v>0</v>
      </c>
      <c r="N1044" s="419">
        <f>IF(N268="",0,N268*'Annexe 1. Taux de référence'!$T44)</f>
        <v>0</v>
      </c>
      <c r="O1044" s="422">
        <f>IF(O268="",0,O268*'Annexe 1. Taux de référence'!$T44)</f>
        <v>0</v>
      </c>
      <c r="P1044" s="422">
        <f>IF(P268="",0,P268*'Annexe 1. Taux de référence'!$T44)</f>
        <v>0</v>
      </c>
      <c r="Q1044" s="423">
        <f>IF(Q268="",0,Q268*'Annexe 1. Taux de référence'!$T44)</f>
        <v>0</v>
      </c>
      <c r="R1044" s="419">
        <f>(SUM($N268:$R268)-SUM($N1044:Q1044))*'Annexe 1. Taux de référence'!$U44</f>
        <v>0</v>
      </c>
      <c r="S1044" s="421">
        <f>(SUM($N268:$R268)-SUM($N1044:R1044))*'Annexe 1. Taux de référence'!$U44</f>
        <v>0</v>
      </c>
      <c r="T1044" s="421">
        <f>(SUM($N268:$R268)-SUM($N1044:S1044))*'Annexe 1. Taux de référence'!$U44</f>
        <v>0</v>
      </c>
      <c r="U1044" s="421">
        <f>(SUM($N268:$R268)-SUM($N1044:T1044))*'Annexe 1. Taux de référence'!$U44</f>
        <v>0</v>
      </c>
      <c r="V1044" s="421">
        <f>(SUM($N268:$R268)-SUM($N1044:U1044))*'Annexe 1. Taux de référence'!$U44</f>
        <v>0</v>
      </c>
      <c r="W1044" s="421">
        <f>(SUM($N268:$R268)-SUM($N1044:V1044))*'Annexe 1. Taux de référence'!$U44</f>
        <v>0</v>
      </c>
      <c r="X1044" s="422">
        <f>(SUM($N268:$R268)-SUM($N1044:W1044))*'Annexe 1. Taux de référence'!$U44</f>
        <v>0</v>
      </c>
      <c r="Y1044" s="421">
        <f>(SUM($N268:$R268)-SUM($N1044:X1044))*'Annexe 1. Taux de référence'!$U44</f>
        <v>0</v>
      </c>
      <c r="Z1044" s="421">
        <f>(SUM($N268:$R268)-SUM($N1044:Y1044))*'Annexe 1. Taux de référence'!$U44</f>
        <v>0</v>
      </c>
      <c r="AA1044" s="421">
        <f>(SUM($N268:$R268)-SUM($N1044:Z1044))*'Annexe 1. Taux de référence'!$U44</f>
        <v>0</v>
      </c>
      <c r="AB1044" s="421">
        <f>(SUM($N268:$R268)-SUM($N1044:AA1044))*'Annexe 1. Taux de référence'!$U44</f>
        <v>0</v>
      </c>
      <c r="AC1044" s="408">
        <f t="shared" si="325"/>
        <v>0</v>
      </c>
      <c r="AD1044" s="1766"/>
      <c r="AE1044" s="1063"/>
      <c r="AF1044" s="831"/>
      <c r="AG1044" s="536"/>
      <c r="AH1044" s="529"/>
      <c r="AI1044" s="529"/>
      <c r="AJ1044" s="529"/>
      <c r="AK1044" s="529"/>
      <c r="AL1044" s="529"/>
      <c r="AM1044" s="529"/>
      <c r="AN1044" s="529"/>
      <c r="AO1044" s="529"/>
      <c r="AP1044" s="529"/>
      <c r="AQ1044" s="529"/>
      <c r="AR1044" s="529"/>
      <c r="AS1044" s="529"/>
      <c r="AT1044" s="529"/>
      <c r="AU1044" s="529"/>
      <c r="AV1044" s="529"/>
      <c r="AW1044" s="529"/>
      <c r="AX1044" s="529"/>
      <c r="AY1044" s="529"/>
      <c r="AZ1044" s="529"/>
      <c r="BA1044" s="529"/>
      <c r="BB1044" s="529"/>
      <c r="BC1044" s="529"/>
      <c r="BD1044" s="529"/>
      <c r="BE1044" s="529"/>
      <c r="BF1044" s="529"/>
      <c r="BG1044" s="529"/>
      <c r="BH1044" s="529"/>
      <c r="BI1044" s="529"/>
      <c r="BJ1044" s="529"/>
      <c r="BK1044" s="529"/>
      <c r="BL1044" s="529"/>
      <c r="BM1044" s="529"/>
      <c r="BN1044" s="529"/>
      <c r="BO1044" s="529"/>
      <c r="BP1044" s="529"/>
      <c r="BQ1044" s="529"/>
      <c r="BR1044" s="529"/>
      <c r="BS1044" s="529"/>
      <c r="BT1044" s="529"/>
      <c r="BU1044" s="529"/>
      <c r="BV1044" s="529"/>
      <c r="BW1044" s="529"/>
      <c r="BX1044" s="529"/>
      <c r="BY1044" s="529"/>
      <c r="BZ1044" s="529"/>
      <c r="CA1044" s="529"/>
      <c r="CB1044" s="529"/>
      <c r="CC1044" s="529"/>
      <c r="CD1044" s="529"/>
      <c r="CE1044" s="529"/>
      <c r="CF1044" s="529"/>
      <c r="CG1044" s="529"/>
      <c r="CH1044" s="529"/>
      <c r="CI1044" s="529"/>
      <c r="CJ1044" s="529"/>
      <c r="CK1044" s="529"/>
      <c r="CL1044" s="529"/>
      <c r="CM1044" s="529"/>
      <c r="CN1044" s="529"/>
      <c r="CO1044" s="529"/>
      <c r="CP1044" s="529"/>
      <c r="CQ1044" s="529"/>
    </row>
    <row r="1045" spans="1:95" s="70" customFormat="1" ht="15" customHeight="1" outlineLevel="1" x14ac:dyDescent="0.2">
      <c r="A1045" s="11">
        <v>363</v>
      </c>
      <c r="B1045" s="300"/>
      <c r="C1045" s="319"/>
      <c r="D1045" s="319"/>
      <c r="E1045" s="320"/>
      <c r="F1045" s="915" t="s">
        <v>507</v>
      </c>
      <c r="G1045" s="916"/>
      <c r="H1045" s="916"/>
      <c r="I1045" s="916"/>
      <c r="J1045" s="916"/>
      <c r="K1045" s="916"/>
      <c r="L1045" s="917"/>
      <c r="M1045" s="408">
        <f t="shared" si="332"/>
        <v>0</v>
      </c>
      <c r="N1045" s="419">
        <f>IF(N269="",0,N269*'Annexe 1. Taux de référence'!$T45)</f>
        <v>0</v>
      </c>
      <c r="O1045" s="422">
        <f>IF(O269="",0,O269*'Annexe 1. Taux de référence'!$T45)</f>
        <v>0</v>
      </c>
      <c r="P1045" s="422">
        <f>IF(P269="",0,P269*'Annexe 1. Taux de référence'!$T45)</f>
        <v>0</v>
      </c>
      <c r="Q1045" s="423">
        <f>IF(Q269="",0,Q269*'Annexe 1. Taux de référence'!$T45)</f>
        <v>0</v>
      </c>
      <c r="R1045" s="419">
        <f>IF(R269="",0,R269*'Annexe 1. Taux de référence'!$U45)</f>
        <v>0</v>
      </c>
      <c r="S1045" s="422">
        <f>IF(S269="",0,S269*'Annexe 1. Taux de référence'!$U45)</f>
        <v>0</v>
      </c>
      <c r="T1045" s="422">
        <f>($R269-$R1045)*'Annexe 1. Taux de référence'!$U45</f>
        <v>0</v>
      </c>
      <c r="U1045" s="422">
        <f>(SUM($N269:$Q269,$S269)-SUM($N1045:Q1045)-S1045)*'Annexe 1. Taux de référence'!$U45</f>
        <v>0</v>
      </c>
      <c r="V1045" s="422">
        <f>($R269-$R1045-T1045)*'Annexe 1. Taux de référence'!$U45</f>
        <v>0</v>
      </c>
      <c r="W1045" s="422">
        <f>(SUM($N269:$Q269,$S269)-SUM($N1045:$Q1045)-$S1045-$U1045)*'Annexe 1. Taux de référence'!$U45</f>
        <v>0</v>
      </c>
      <c r="X1045" s="422">
        <f>($R269-$R1045-$T1045-$V1045)*'Annexe 1. Taux de référence'!$U45</f>
        <v>0</v>
      </c>
      <c r="Y1045" s="422">
        <f>(SUM($N269:$Q269,$S269)-SUM($N1045:Q1045)-$S1045-$U1045-$W1045)*'Annexe 1. Taux de référence'!$U45</f>
        <v>0</v>
      </c>
      <c r="Z1045" s="422">
        <f>($R269-$R1045-$T1045-$V1045-$X1045)*'Annexe 1. Taux de référence'!$U45</f>
        <v>0</v>
      </c>
      <c r="AA1045" s="422">
        <f>(SUM($N269:$Q269,$S269)-SUM($N1045:Q1045)-$S1045-$U1045-$W1045-$Y1045)*'Annexe 1. Taux de référence'!$U45</f>
        <v>0</v>
      </c>
      <c r="AB1045" s="422">
        <f>($R269-$R1045-$T1045-$V1045-$X1045-$Z1045)*'Annexe 1. Taux de référence'!$U45</f>
        <v>0</v>
      </c>
      <c r="AC1045" s="408">
        <f t="shared" si="325"/>
        <v>0</v>
      </c>
      <c r="AD1045" s="1766"/>
      <c r="AE1045" s="1063"/>
      <c r="AF1045" s="831"/>
      <c r="AG1045" s="536"/>
      <c r="AH1045" s="529"/>
      <c r="AI1045" s="529"/>
      <c r="AJ1045" s="529"/>
      <c r="AK1045" s="529"/>
      <c r="AL1045" s="529"/>
      <c r="AM1045" s="529"/>
      <c r="AN1045" s="529"/>
      <c r="AO1045" s="529"/>
      <c r="AP1045" s="529"/>
      <c r="AQ1045" s="529"/>
      <c r="AR1045" s="529"/>
      <c r="AS1045" s="529"/>
      <c r="AT1045" s="529"/>
      <c r="AU1045" s="529"/>
      <c r="AV1045" s="529"/>
      <c r="AW1045" s="529"/>
      <c r="AX1045" s="529"/>
      <c r="AY1045" s="529"/>
      <c r="AZ1045" s="529"/>
      <c r="BA1045" s="529"/>
      <c r="BB1045" s="529"/>
      <c r="BC1045" s="529"/>
      <c r="BD1045" s="529"/>
      <c r="BE1045" s="529"/>
      <c r="BF1045" s="529"/>
      <c r="BG1045" s="529"/>
      <c r="BH1045" s="529"/>
      <c r="BI1045" s="529"/>
      <c r="BJ1045" s="529"/>
      <c r="BK1045" s="529"/>
      <c r="BL1045" s="529"/>
      <c r="BM1045" s="529"/>
      <c r="BN1045" s="529"/>
      <c r="BO1045" s="529"/>
      <c r="BP1045" s="529"/>
      <c r="BQ1045" s="529"/>
      <c r="BR1045" s="529"/>
      <c r="BS1045" s="529"/>
      <c r="BT1045" s="529"/>
      <c r="BU1045" s="529"/>
      <c r="BV1045" s="529"/>
      <c r="BW1045" s="529"/>
      <c r="BX1045" s="529"/>
      <c r="BY1045" s="529"/>
      <c r="BZ1045" s="529"/>
      <c r="CA1045" s="529"/>
      <c r="CB1045" s="529"/>
      <c r="CC1045" s="529"/>
      <c r="CD1045" s="529"/>
      <c r="CE1045" s="529"/>
      <c r="CF1045" s="529"/>
      <c r="CG1045" s="529"/>
      <c r="CH1045" s="529"/>
      <c r="CI1045" s="529"/>
      <c r="CJ1045" s="529"/>
      <c r="CK1045" s="529"/>
      <c r="CL1045" s="529"/>
      <c r="CM1045" s="529"/>
      <c r="CN1045" s="529"/>
      <c r="CO1045" s="529"/>
      <c r="CP1045" s="529"/>
      <c r="CQ1045" s="529"/>
    </row>
    <row r="1046" spans="1:95" s="70" customFormat="1" ht="15" customHeight="1" outlineLevel="1" x14ac:dyDescent="0.2">
      <c r="A1046" s="11">
        <v>364</v>
      </c>
      <c r="B1046" s="300"/>
      <c r="C1046" s="319"/>
      <c r="D1046" s="319"/>
      <c r="E1046" s="320"/>
      <c r="F1046" s="915" t="s">
        <v>508</v>
      </c>
      <c r="G1046" s="916"/>
      <c r="H1046" s="916"/>
      <c r="I1046" s="916"/>
      <c r="J1046" s="916"/>
      <c r="K1046" s="916"/>
      <c r="L1046" s="917"/>
      <c r="M1046" s="408">
        <f t="shared" si="332"/>
        <v>0</v>
      </c>
      <c r="N1046" s="419">
        <f>IF(N270="",0,N270*'Annexe 1. Taux de référence'!$T46)</f>
        <v>0</v>
      </c>
      <c r="O1046" s="422">
        <f>IF(O270="",0,O270*'Annexe 1. Taux de référence'!$T46)</f>
        <v>0</v>
      </c>
      <c r="P1046" s="422">
        <f>IF(P270="",0,P270*'Annexe 1. Taux de référence'!$T46)</f>
        <v>0</v>
      </c>
      <c r="Q1046" s="423">
        <f>IF(Q270="",0,Q270*'Annexe 1. Taux de référence'!$T46)</f>
        <v>0</v>
      </c>
      <c r="R1046" s="419">
        <f>IF(R270="",0,R270*'Annexe 1. Taux de référence'!$U46)</f>
        <v>0</v>
      </c>
      <c r="S1046" s="422">
        <f>IF(S270="",0,S270*'Annexe 1. Taux de référence'!$U46)</f>
        <v>0</v>
      </c>
      <c r="T1046" s="422">
        <f>(SUM($N270:$Q270,T270)-SUM($N1046:Q1046))*'Annexe 1. Taux de référence'!$U46</f>
        <v>0</v>
      </c>
      <c r="U1046" s="422">
        <f>($R270+$U270-R1046)*'Annexe 1. Taux de référence'!$U46</f>
        <v>0</v>
      </c>
      <c r="V1046" s="422">
        <f>($S270-$S1046)*'Annexe 1. Taux de référence'!$U46</f>
        <v>0</v>
      </c>
      <c r="W1046" s="422">
        <f>(SUM($N270:$Q270,$T270)-SUM($N1046:$Q1046)-$T1046)*'Annexe 1. Taux de référence'!$U46</f>
        <v>0</v>
      </c>
      <c r="X1046" s="422">
        <f>($R270+$U270-$R1046-$U1046)*'Annexe 1. Taux de référence'!$U46</f>
        <v>0</v>
      </c>
      <c r="Y1046" s="422">
        <f>($S270-$S1046-V1046)*'Annexe 1. Taux de référence'!$U46</f>
        <v>0</v>
      </c>
      <c r="Z1046" s="422">
        <f>(SUM($N270:$Q270,$T270)-SUM($N1046:Q1046)-$T1046-$W1046)*'Annexe 1. Taux de référence'!$U46</f>
        <v>0</v>
      </c>
      <c r="AA1046" s="422">
        <f>($R270+$U270-$R1046-$U1046-$X1046)*'Annexe 1. Taux de référence'!$U46</f>
        <v>0</v>
      </c>
      <c r="AB1046" s="422">
        <f>($S270-$S1046-V1046-Y1046)*'Annexe 1. Taux de référence'!$U46</f>
        <v>0</v>
      </c>
      <c r="AC1046" s="408">
        <f t="shared" si="325"/>
        <v>0</v>
      </c>
      <c r="AD1046" s="1766"/>
      <c r="AE1046" s="1063"/>
      <c r="AF1046" s="831"/>
      <c r="AG1046" s="536"/>
      <c r="AH1046" s="529"/>
      <c r="AI1046" s="529"/>
      <c r="AJ1046" s="529"/>
      <c r="AK1046" s="529"/>
      <c r="AL1046" s="529"/>
      <c r="AM1046" s="529"/>
      <c r="AN1046" s="529"/>
      <c r="AO1046" s="529"/>
      <c r="AP1046" s="529"/>
      <c r="AQ1046" s="529"/>
      <c r="AR1046" s="529"/>
      <c r="AS1046" s="529"/>
      <c r="AT1046" s="529"/>
      <c r="AU1046" s="529"/>
      <c r="AV1046" s="529"/>
      <c r="AW1046" s="529"/>
      <c r="AX1046" s="529"/>
      <c r="AY1046" s="529"/>
      <c r="AZ1046" s="529"/>
      <c r="BA1046" s="529"/>
      <c r="BB1046" s="529"/>
      <c r="BC1046" s="529"/>
      <c r="BD1046" s="529"/>
      <c r="BE1046" s="529"/>
      <c r="BF1046" s="529"/>
      <c r="BG1046" s="529"/>
      <c r="BH1046" s="529"/>
      <c r="BI1046" s="529"/>
      <c r="BJ1046" s="529"/>
      <c r="BK1046" s="529"/>
      <c r="BL1046" s="529"/>
      <c r="BM1046" s="529"/>
      <c r="BN1046" s="529"/>
      <c r="BO1046" s="529"/>
      <c r="BP1046" s="529"/>
      <c r="BQ1046" s="529"/>
      <c r="BR1046" s="529"/>
      <c r="BS1046" s="529"/>
      <c r="BT1046" s="529"/>
      <c r="BU1046" s="529"/>
      <c r="BV1046" s="529"/>
      <c r="BW1046" s="529"/>
      <c r="BX1046" s="529"/>
      <c r="BY1046" s="529"/>
      <c r="BZ1046" s="529"/>
      <c r="CA1046" s="529"/>
      <c r="CB1046" s="529"/>
      <c r="CC1046" s="529"/>
      <c r="CD1046" s="529"/>
      <c r="CE1046" s="529"/>
      <c r="CF1046" s="529"/>
      <c r="CG1046" s="529"/>
      <c r="CH1046" s="529"/>
      <c r="CI1046" s="529"/>
      <c r="CJ1046" s="529"/>
      <c r="CK1046" s="529"/>
      <c r="CL1046" s="529"/>
      <c r="CM1046" s="529"/>
      <c r="CN1046" s="529"/>
      <c r="CO1046" s="529"/>
      <c r="CP1046" s="529"/>
      <c r="CQ1046" s="529"/>
    </row>
    <row r="1047" spans="1:95" s="70" customFormat="1" ht="15" customHeight="1" outlineLevel="1" x14ac:dyDescent="0.2">
      <c r="A1047" s="11">
        <v>365</v>
      </c>
      <c r="B1047" s="300"/>
      <c r="C1047" s="319"/>
      <c r="D1047" s="319"/>
      <c r="E1047" s="320"/>
      <c r="F1047" s="915" t="s">
        <v>509</v>
      </c>
      <c r="G1047" s="916"/>
      <c r="H1047" s="916"/>
      <c r="I1047" s="916"/>
      <c r="J1047" s="916"/>
      <c r="K1047" s="916"/>
      <c r="L1047" s="917"/>
      <c r="M1047" s="408">
        <f t="shared" si="332"/>
        <v>0</v>
      </c>
      <c r="N1047" s="419">
        <f>IF(N271="",0,N271*'Annexe 1. Taux de référence'!$T47)</f>
        <v>0</v>
      </c>
      <c r="O1047" s="422">
        <f>IF(O271="",0,O271*'Annexe 1. Taux de référence'!$T47)</f>
        <v>0</v>
      </c>
      <c r="P1047" s="422">
        <f>IF(P271="",0,P271*'Annexe 1. Taux de référence'!$T47)</f>
        <v>0</v>
      </c>
      <c r="Q1047" s="423">
        <f>IF(Q271="",0,Q271*'Annexe 1. Taux de référence'!$T47)</f>
        <v>0</v>
      </c>
      <c r="R1047" s="419">
        <f>IF(R271="",0,R271*'Annexe 1. Taux de référence'!$U47)</f>
        <v>0</v>
      </c>
      <c r="S1047" s="422">
        <f>IF(S271="",0,S271*'Annexe 1. Taux de référence'!$U47)</f>
        <v>0</v>
      </c>
      <c r="T1047" s="422">
        <f>IF(T271="",0,T271*'Annexe 1. Taux de référence'!$U47)</f>
        <v>0</v>
      </c>
      <c r="U1047" s="422">
        <f>IF(U271="",0,U271*'Annexe 1. Taux de référence'!$U47)</f>
        <v>0</v>
      </c>
      <c r="V1047" s="422">
        <f>IF(V271="",0,V271*'Annexe 1. Taux de référence'!$U47)</f>
        <v>0</v>
      </c>
      <c r="W1047" s="422">
        <f>(SUM($N271:$Q271,$W271)-SUM($N1047:$Q1047))*'Annexe 1. Taux de référence'!$U47</f>
        <v>0</v>
      </c>
      <c r="X1047" s="422">
        <f>($R271+$X271-R1047)*'Annexe 1. Taux de référence'!$U47</f>
        <v>0</v>
      </c>
      <c r="Y1047" s="422">
        <f>($S271+$Y271-S1047)*'Annexe 1. Taux de référence'!$U47</f>
        <v>0</v>
      </c>
      <c r="Z1047" s="422">
        <f>($T271-$T1047)*'Annexe 1. Taux de référence'!$U47</f>
        <v>0</v>
      </c>
      <c r="AA1047" s="422">
        <f>($U271-$U1047)*'Annexe 1. Taux de référence'!$U47</f>
        <v>0</v>
      </c>
      <c r="AB1047" s="422">
        <f>($V271-$V1047)*'Annexe 1. Taux de référence'!$U47</f>
        <v>0</v>
      </c>
      <c r="AC1047" s="408">
        <f t="shared" si="325"/>
        <v>0</v>
      </c>
      <c r="AD1047" s="1766"/>
      <c r="AE1047" s="1063"/>
      <c r="AF1047" s="831"/>
      <c r="AG1047" s="536"/>
      <c r="AH1047" s="529"/>
      <c r="AI1047" s="529"/>
      <c r="AJ1047" s="529"/>
      <c r="AK1047" s="529"/>
      <c r="AL1047" s="529"/>
      <c r="AM1047" s="529"/>
      <c r="AN1047" s="529"/>
      <c r="AO1047" s="529"/>
      <c r="AP1047" s="529"/>
      <c r="AQ1047" s="529"/>
      <c r="AR1047" s="529"/>
      <c r="AS1047" s="529"/>
      <c r="AT1047" s="529"/>
      <c r="AU1047" s="529"/>
      <c r="AV1047" s="529"/>
      <c r="AW1047" s="529"/>
      <c r="AX1047" s="529"/>
      <c r="AY1047" s="529"/>
      <c r="AZ1047" s="529"/>
      <c r="BA1047" s="529"/>
      <c r="BB1047" s="529"/>
      <c r="BC1047" s="529"/>
      <c r="BD1047" s="529"/>
      <c r="BE1047" s="529"/>
      <c r="BF1047" s="529"/>
      <c r="BG1047" s="529"/>
      <c r="BH1047" s="529"/>
      <c r="BI1047" s="529"/>
      <c r="BJ1047" s="529"/>
      <c r="BK1047" s="529"/>
      <c r="BL1047" s="529"/>
      <c r="BM1047" s="529"/>
      <c r="BN1047" s="529"/>
      <c r="BO1047" s="529"/>
      <c r="BP1047" s="529"/>
      <c r="BQ1047" s="529"/>
      <c r="BR1047" s="529"/>
      <c r="BS1047" s="529"/>
      <c r="BT1047" s="529"/>
      <c r="BU1047" s="529"/>
      <c r="BV1047" s="529"/>
      <c r="BW1047" s="529"/>
      <c r="BX1047" s="529"/>
      <c r="BY1047" s="529"/>
      <c r="BZ1047" s="529"/>
      <c r="CA1047" s="529"/>
      <c r="CB1047" s="529"/>
      <c r="CC1047" s="529"/>
      <c r="CD1047" s="529"/>
      <c r="CE1047" s="529"/>
      <c r="CF1047" s="529"/>
      <c r="CG1047" s="529"/>
      <c r="CH1047" s="529"/>
      <c r="CI1047" s="529"/>
      <c r="CJ1047" s="529"/>
      <c r="CK1047" s="529"/>
      <c r="CL1047" s="529"/>
      <c r="CM1047" s="529"/>
      <c r="CN1047" s="529"/>
      <c r="CO1047" s="529"/>
      <c r="CP1047" s="529"/>
      <c r="CQ1047" s="529"/>
    </row>
    <row r="1048" spans="1:95" s="70" customFormat="1" ht="15" customHeight="1" outlineLevel="1" x14ac:dyDescent="0.2">
      <c r="A1048" s="11">
        <v>366</v>
      </c>
      <c r="B1048" s="300"/>
      <c r="C1048" s="319"/>
      <c r="D1048" s="319"/>
      <c r="E1048" s="320"/>
      <c r="F1048" s="915" t="s">
        <v>510</v>
      </c>
      <c r="G1048" s="916"/>
      <c r="H1048" s="916"/>
      <c r="I1048" s="916"/>
      <c r="J1048" s="916"/>
      <c r="K1048" s="916"/>
      <c r="L1048" s="917"/>
      <c r="M1048" s="408">
        <f t="shared" si="332"/>
        <v>0</v>
      </c>
      <c r="N1048" s="419">
        <f>IF(N272="",0,N272*'Annexe 1. Taux de référence'!$T48)</f>
        <v>0</v>
      </c>
      <c r="O1048" s="422">
        <f>IF(O272="",0,O272*'Annexe 1. Taux de référence'!$T48)</f>
        <v>0</v>
      </c>
      <c r="P1048" s="422">
        <f>IF(P272="",0,P272*'Annexe 1. Taux de référence'!$T48)</f>
        <v>0</v>
      </c>
      <c r="Q1048" s="423">
        <f>IF(Q272="",0,Q272*'Annexe 1. Taux de référence'!$T48)</f>
        <v>0</v>
      </c>
      <c r="R1048" s="419">
        <f>IF(R272="",0,R272*'Annexe 1. Taux de référence'!$U48)</f>
        <v>0</v>
      </c>
      <c r="S1048" s="422">
        <f>IF(S272="",0,S272*'Annexe 1. Taux de référence'!$U48)</f>
        <v>0</v>
      </c>
      <c r="T1048" s="422">
        <f>IF(T272="",0,T272*'Annexe 1. Taux de référence'!$U48)</f>
        <v>0</v>
      </c>
      <c r="U1048" s="422">
        <f>IF(U272="",0,U272*'Annexe 1. Taux de référence'!$U48)</f>
        <v>0</v>
      </c>
      <c r="V1048" s="422">
        <f>IF(V272="",0,V272*'Annexe 1. Taux de référence'!$U48)</f>
        <v>0</v>
      </c>
      <c r="W1048" s="422">
        <f>(SUM($N272:$Q272,$W272)-SUM($N1048:$Q1048))*'Annexe 1. Taux de référence'!$U48</f>
        <v>0</v>
      </c>
      <c r="X1048" s="422">
        <f>($R272+$X272-R1048)*'Annexe 1. Taux de référence'!$U48</f>
        <v>0</v>
      </c>
      <c r="Y1048" s="422">
        <f>($S272+$Y272-S1048)*'Annexe 1. Taux de référence'!$U48</f>
        <v>0</v>
      </c>
      <c r="Z1048" s="422">
        <f>($T272-$T1048)*'Annexe 1. Taux de référence'!$U48</f>
        <v>0</v>
      </c>
      <c r="AA1048" s="422">
        <f>($U272-$U1048)*'Annexe 1. Taux de référence'!$U48</f>
        <v>0</v>
      </c>
      <c r="AB1048" s="422">
        <f>($V272-$V1048)*'Annexe 1. Taux de référence'!$U48</f>
        <v>0</v>
      </c>
      <c r="AC1048" s="408">
        <f t="shared" si="325"/>
        <v>0</v>
      </c>
      <c r="AD1048" s="1766"/>
      <c r="AE1048" s="1063"/>
      <c r="AF1048" s="831"/>
      <c r="AG1048" s="536"/>
      <c r="AH1048" s="529"/>
      <c r="AI1048" s="529"/>
      <c r="AJ1048" s="529"/>
      <c r="AK1048" s="529"/>
      <c r="AL1048" s="529"/>
      <c r="AM1048" s="529"/>
      <c r="AN1048" s="529"/>
      <c r="AO1048" s="529"/>
      <c r="AP1048" s="529"/>
      <c r="AQ1048" s="529"/>
      <c r="AR1048" s="529"/>
      <c r="AS1048" s="529"/>
      <c r="AT1048" s="529"/>
      <c r="AU1048" s="529"/>
      <c r="AV1048" s="529"/>
      <c r="AW1048" s="529"/>
      <c r="AX1048" s="529"/>
      <c r="AY1048" s="529"/>
      <c r="AZ1048" s="529"/>
      <c r="BA1048" s="529"/>
      <c r="BB1048" s="529"/>
      <c r="BC1048" s="529"/>
      <c r="BD1048" s="529"/>
      <c r="BE1048" s="529"/>
      <c r="BF1048" s="529"/>
      <c r="BG1048" s="529"/>
      <c r="BH1048" s="529"/>
      <c r="BI1048" s="529"/>
      <c r="BJ1048" s="529"/>
      <c r="BK1048" s="529"/>
      <c r="BL1048" s="529"/>
      <c r="BM1048" s="529"/>
      <c r="BN1048" s="529"/>
      <c r="BO1048" s="529"/>
      <c r="BP1048" s="529"/>
      <c r="BQ1048" s="529"/>
      <c r="BR1048" s="529"/>
      <c r="BS1048" s="529"/>
      <c r="BT1048" s="529"/>
      <c r="BU1048" s="529"/>
      <c r="BV1048" s="529"/>
      <c r="BW1048" s="529"/>
      <c r="BX1048" s="529"/>
      <c r="BY1048" s="529"/>
      <c r="BZ1048" s="529"/>
      <c r="CA1048" s="529"/>
      <c r="CB1048" s="529"/>
      <c r="CC1048" s="529"/>
      <c r="CD1048" s="529"/>
      <c r="CE1048" s="529"/>
      <c r="CF1048" s="529"/>
      <c r="CG1048" s="529"/>
      <c r="CH1048" s="529"/>
      <c r="CI1048" s="529"/>
      <c r="CJ1048" s="529"/>
      <c r="CK1048" s="529"/>
      <c r="CL1048" s="529"/>
      <c r="CM1048" s="529"/>
      <c r="CN1048" s="529"/>
      <c r="CO1048" s="529"/>
      <c r="CP1048" s="529"/>
      <c r="CQ1048" s="529"/>
    </row>
    <row r="1049" spans="1:95" s="70" customFormat="1" ht="15" customHeight="1" outlineLevel="1" x14ac:dyDescent="0.2">
      <c r="A1049" s="11">
        <v>367</v>
      </c>
      <c r="B1049" s="300"/>
      <c r="C1049" s="263"/>
      <c r="D1049" s="263"/>
      <c r="E1049" s="264"/>
      <c r="F1049" s="859" t="s">
        <v>511</v>
      </c>
      <c r="G1049" s="860"/>
      <c r="H1049" s="860"/>
      <c r="I1049" s="860"/>
      <c r="J1049" s="860"/>
      <c r="K1049" s="860"/>
      <c r="L1049" s="861"/>
      <c r="M1049" s="408">
        <f t="shared" si="332"/>
        <v>0</v>
      </c>
      <c r="N1049" s="419">
        <f>IF(N273="",0,N273*'Annexe 1. Taux de référence'!$T49)</f>
        <v>0</v>
      </c>
      <c r="O1049" s="422">
        <f>IF(O273="",0,O273*'Annexe 1. Taux de référence'!$T49)</f>
        <v>0</v>
      </c>
      <c r="P1049" s="422">
        <f>IF(P273="",0,P273*'Annexe 1. Taux de référence'!$T49)</f>
        <v>0</v>
      </c>
      <c r="Q1049" s="423">
        <f>IF(Q273="",0,Q273*'Annexe 1. Taux de référence'!$T49)</f>
        <v>0</v>
      </c>
      <c r="R1049" s="419">
        <f>IF(R273="",0,R273*'Annexe 1. Taux de référence'!$U49)</f>
        <v>0</v>
      </c>
      <c r="S1049" s="422">
        <f>IF(S273="",0,S273*'Annexe 1. Taux de référence'!$U49)</f>
        <v>0</v>
      </c>
      <c r="T1049" s="422">
        <f>IF(T273="",0,T273*'Annexe 1. Taux de référence'!$U49)</f>
        <v>0</v>
      </c>
      <c r="U1049" s="422">
        <f>IF(U273="",0,U273*'Annexe 1. Taux de référence'!$U49)</f>
        <v>0</v>
      </c>
      <c r="V1049" s="422">
        <f>IF(V273="",0,V273*'Annexe 1. Taux de référence'!$U49)</f>
        <v>0</v>
      </c>
      <c r="W1049" s="422">
        <f>(SUM($N273:$Q273,$W273)-SUM($N1049:$Q1049))*'Annexe 1. Taux de référence'!$U49</f>
        <v>0</v>
      </c>
      <c r="X1049" s="422">
        <f>($R273+$X273-R1049)*'Annexe 1. Taux de référence'!$U49</f>
        <v>0</v>
      </c>
      <c r="Y1049" s="422">
        <f>($S273+$Y273-S1049)*'Annexe 1. Taux de référence'!$U49</f>
        <v>0</v>
      </c>
      <c r="Z1049" s="422">
        <f>($T273-$T1049)*'Annexe 1. Taux de référence'!$U49</f>
        <v>0</v>
      </c>
      <c r="AA1049" s="422">
        <f>($U273-$U1049)*'Annexe 1. Taux de référence'!$U49</f>
        <v>0</v>
      </c>
      <c r="AB1049" s="422">
        <f>($V273-$V1049)*'Annexe 1. Taux de référence'!$U49</f>
        <v>0</v>
      </c>
      <c r="AC1049" s="408">
        <f t="shared" si="325"/>
        <v>0</v>
      </c>
      <c r="AD1049" s="1766"/>
      <c r="AE1049" s="1063"/>
      <c r="AF1049" s="831"/>
      <c r="AG1049" s="536"/>
      <c r="AH1049" s="529"/>
      <c r="AI1049" s="529"/>
      <c r="AJ1049" s="529"/>
      <c r="AK1049" s="529"/>
      <c r="AL1049" s="529"/>
      <c r="AM1049" s="529"/>
      <c r="AN1049" s="529"/>
      <c r="AO1049" s="529"/>
      <c r="AP1049" s="529"/>
      <c r="AQ1049" s="529"/>
      <c r="AR1049" s="529"/>
      <c r="AS1049" s="529"/>
      <c r="AT1049" s="529"/>
      <c r="AU1049" s="529"/>
      <c r="AV1049" s="529"/>
      <c r="AW1049" s="529"/>
      <c r="AX1049" s="529"/>
      <c r="AY1049" s="529"/>
      <c r="AZ1049" s="529"/>
      <c r="BA1049" s="529"/>
      <c r="BB1049" s="529"/>
      <c r="BC1049" s="529"/>
      <c r="BD1049" s="529"/>
      <c r="BE1049" s="529"/>
      <c r="BF1049" s="529"/>
      <c r="BG1049" s="529"/>
      <c r="BH1049" s="529"/>
      <c r="BI1049" s="529"/>
      <c r="BJ1049" s="529"/>
      <c r="BK1049" s="529"/>
      <c r="BL1049" s="529"/>
      <c r="BM1049" s="529"/>
      <c r="BN1049" s="529"/>
      <c r="BO1049" s="529"/>
      <c r="BP1049" s="529"/>
      <c r="BQ1049" s="529"/>
      <c r="BR1049" s="529"/>
      <c r="BS1049" s="529"/>
      <c r="BT1049" s="529"/>
      <c r="BU1049" s="529"/>
      <c r="BV1049" s="529"/>
      <c r="BW1049" s="529"/>
      <c r="BX1049" s="529"/>
      <c r="BY1049" s="529"/>
      <c r="BZ1049" s="529"/>
      <c r="CA1049" s="529"/>
      <c r="CB1049" s="529"/>
      <c r="CC1049" s="529"/>
      <c r="CD1049" s="529"/>
      <c r="CE1049" s="529"/>
      <c r="CF1049" s="529"/>
      <c r="CG1049" s="529"/>
      <c r="CH1049" s="529"/>
      <c r="CI1049" s="529"/>
      <c r="CJ1049" s="529"/>
      <c r="CK1049" s="529"/>
      <c r="CL1049" s="529"/>
      <c r="CM1049" s="529"/>
      <c r="CN1049" s="529"/>
      <c r="CO1049" s="529"/>
      <c r="CP1049" s="529"/>
      <c r="CQ1049" s="529"/>
    </row>
    <row r="1050" spans="1:95" s="70" customFormat="1" ht="15" customHeight="1" outlineLevel="1" x14ac:dyDescent="0.2">
      <c r="A1050" s="11">
        <v>368</v>
      </c>
      <c r="B1050" s="300"/>
      <c r="C1050" s="263"/>
      <c r="D1050" s="271"/>
      <c r="E1050" s="853" t="s">
        <v>512</v>
      </c>
      <c r="F1050" s="854"/>
      <c r="G1050" s="854"/>
      <c r="H1050" s="854"/>
      <c r="I1050" s="854"/>
      <c r="J1050" s="854"/>
      <c r="K1050" s="854"/>
      <c r="L1050" s="855"/>
      <c r="M1050" s="407">
        <f>SUBTOTAL(9,M1051:M1056)</f>
        <v>0</v>
      </c>
      <c r="N1050" s="410">
        <f t="shared" ref="N1050:AC1050" si="333">SUBTOTAL(9,N1051:N1056)</f>
        <v>0</v>
      </c>
      <c r="O1050" s="414">
        <f t="shared" si="333"/>
        <v>0</v>
      </c>
      <c r="P1050" s="413">
        <f t="shared" si="333"/>
        <v>0</v>
      </c>
      <c r="Q1050" s="415">
        <f t="shared" si="333"/>
        <v>0</v>
      </c>
      <c r="R1050" s="410">
        <f t="shared" si="333"/>
        <v>0</v>
      </c>
      <c r="S1050" s="414">
        <f t="shared" si="333"/>
        <v>0</v>
      </c>
      <c r="T1050" s="413">
        <f t="shared" si="333"/>
        <v>0</v>
      </c>
      <c r="U1050" s="413">
        <f t="shared" si="333"/>
        <v>0</v>
      </c>
      <c r="V1050" s="413">
        <f t="shared" si="333"/>
        <v>0</v>
      </c>
      <c r="W1050" s="413">
        <f t="shared" si="333"/>
        <v>0</v>
      </c>
      <c r="X1050" s="413">
        <f t="shared" si="333"/>
        <v>0</v>
      </c>
      <c r="Y1050" s="413">
        <f t="shared" si="333"/>
        <v>0</v>
      </c>
      <c r="Z1050" s="413">
        <f t="shared" si="333"/>
        <v>0</v>
      </c>
      <c r="AA1050" s="413">
        <f t="shared" si="333"/>
        <v>0</v>
      </c>
      <c r="AB1050" s="411">
        <f t="shared" si="333"/>
        <v>0</v>
      </c>
      <c r="AC1050" s="415">
        <f t="shared" si="333"/>
        <v>0</v>
      </c>
      <c r="AD1050" s="1766"/>
      <c r="AE1050" s="1063"/>
      <c r="AF1050" s="831"/>
      <c r="AG1050" s="536"/>
      <c r="AH1050" s="529"/>
      <c r="AI1050" s="529"/>
      <c r="AJ1050" s="529"/>
      <c r="AK1050" s="529"/>
      <c r="AL1050" s="529"/>
      <c r="AM1050" s="529"/>
      <c r="AN1050" s="529"/>
      <c r="AO1050" s="529"/>
      <c r="AP1050" s="529"/>
      <c r="AQ1050" s="529"/>
      <c r="AR1050" s="529"/>
      <c r="AS1050" s="529"/>
      <c r="AT1050" s="529"/>
      <c r="AU1050" s="529"/>
      <c r="AV1050" s="529"/>
      <c r="AW1050" s="529"/>
      <c r="AX1050" s="529"/>
      <c r="AY1050" s="529"/>
      <c r="AZ1050" s="529"/>
      <c r="BA1050" s="529"/>
      <c r="BB1050" s="529"/>
      <c r="BC1050" s="529"/>
      <c r="BD1050" s="529"/>
      <c r="BE1050" s="529"/>
      <c r="BF1050" s="529"/>
      <c r="BG1050" s="529"/>
      <c r="BH1050" s="529"/>
      <c r="BI1050" s="529"/>
      <c r="BJ1050" s="529"/>
      <c r="BK1050" s="529"/>
      <c r="BL1050" s="529"/>
      <c r="BM1050" s="529"/>
      <c r="BN1050" s="529"/>
      <c r="BO1050" s="529"/>
      <c r="BP1050" s="529"/>
      <c r="BQ1050" s="529"/>
      <c r="BR1050" s="529"/>
      <c r="BS1050" s="529"/>
      <c r="BT1050" s="529"/>
      <c r="BU1050" s="529"/>
      <c r="BV1050" s="529"/>
      <c r="BW1050" s="529"/>
      <c r="BX1050" s="529"/>
      <c r="BY1050" s="529"/>
      <c r="BZ1050" s="529"/>
      <c r="CA1050" s="529"/>
      <c r="CB1050" s="529"/>
      <c r="CC1050" s="529"/>
      <c r="CD1050" s="529"/>
      <c r="CE1050" s="529"/>
      <c r="CF1050" s="529"/>
      <c r="CG1050" s="529"/>
      <c r="CH1050" s="529"/>
      <c r="CI1050" s="529"/>
      <c r="CJ1050" s="529"/>
      <c r="CK1050" s="529"/>
      <c r="CL1050" s="529"/>
      <c r="CM1050" s="529"/>
      <c r="CN1050" s="529"/>
      <c r="CO1050" s="529"/>
      <c r="CP1050" s="529"/>
      <c r="CQ1050" s="529"/>
    </row>
    <row r="1051" spans="1:95" s="70" customFormat="1" ht="15" customHeight="1" outlineLevel="1" x14ac:dyDescent="0.2">
      <c r="A1051" s="11">
        <v>369</v>
      </c>
      <c r="B1051" s="300"/>
      <c r="C1051" s="319"/>
      <c r="D1051" s="319"/>
      <c r="E1051" s="320"/>
      <c r="F1051" s="856" t="s">
        <v>513</v>
      </c>
      <c r="G1051" s="857"/>
      <c r="H1051" s="857"/>
      <c r="I1051" s="857"/>
      <c r="J1051" s="857"/>
      <c r="K1051" s="857"/>
      <c r="L1051" s="858"/>
      <c r="M1051" s="408">
        <f t="shared" ref="M1051:M1056" si="334">M275</f>
        <v>0</v>
      </c>
      <c r="N1051" s="419">
        <f>IF(N275="",0,N275*'Annexe 1. Taux de référence'!$T51)</f>
        <v>0</v>
      </c>
      <c r="O1051" s="422">
        <f>IF(O275="",0,O275*'Annexe 1. Taux de référence'!$T51)</f>
        <v>0</v>
      </c>
      <c r="P1051" s="422">
        <f>IF(P275="",0,P275*'Annexe 1. Taux de référence'!$T51)</f>
        <v>0</v>
      </c>
      <c r="Q1051" s="423">
        <f>IF(Q275="",0,Q275*'Annexe 1. Taux de référence'!$T51)</f>
        <v>0</v>
      </c>
      <c r="R1051" s="419">
        <f>(SUM($N275:$R275)-SUM($N1051:Q1051))*'Annexe 1. Taux de référence'!$U51</f>
        <v>0</v>
      </c>
      <c r="S1051" s="421">
        <f>(SUM($N275:$R275)-SUM($N1051:R1051))*'Annexe 1. Taux de référence'!$U51</f>
        <v>0</v>
      </c>
      <c r="T1051" s="421">
        <f>(SUM($N275:$R275)-SUM($N1051:S1051))*'Annexe 1. Taux de référence'!$U51</f>
        <v>0</v>
      </c>
      <c r="U1051" s="421">
        <f>(SUM($N275:$R275)-SUM($N1051:T1051))*'Annexe 1. Taux de référence'!$U51</f>
        <v>0</v>
      </c>
      <c r="V1051" s="421">
        <f>(SUM($N275:$R275)-SUM($N1051:U1051))*'Annexe 1. Taux de référence'!$U51</f>
        <v>0</v>
      </c>
      <c r="W1051" s="421">
        <f>(SUM($N275:$R275)-SUM($N1051:V1051))*'Annexe 1. Taux de référence'!$U51</f>
        <v>0</v>
      </c>
      <c r="X1051" s="422">
        <f>(SUM($N275:$R275)-SUM($N1051:W1051))*'Annexe 1. Taux de référence'!$U51</f>
        <v>0</v>
      </c>
      <c r="Y1051" s="421">
        <f>(SUM($N275:$R275)-SUM($N1051:X1051))*'Annexe 1. Taux de référence'!$U51</f>
        <v>0</v>
      </c>
      <c r="Z1051" s="421">
        <f>(SUM($N275:$R275)-SUM($N1051:Y1051))*'Annexe 1. Taux de référence'!$U51</f>
        <v>0</v>
      </c>
      <c r="AA1051" s="421">
        <f>(SUM($N275:$R275)-SUM($N1051:Z1051))*'Annexe 1. Taux de référence'!$U51</f>
        <v>0</v>
      </c>
      <c r="AB1051" s="421">
        <f>(SUM($N275:$R275)-SUM($N1051:AA1051))*'Annexe 1. Taux de référence'!$U51</f>
        <v>0</v>
      </c>
      <c r="AC1051" s="408">
        <f t="shared" si="325"/>
        <v>0</v>
      </c>
      <c r="AD1051" s="1766"/>
      <c r="AE1051" s="1063"/>
      <c r="AF1051" s="831"/>
      <c r="AG1051" s="536"/>
      <c r="AH1051" s="529"/>
      <c r="AI1051" s="529"/>
      <c r="AJ1051" s="529"/>
      <c r="AK1051" s="529"/>
      <c r="AL1051" s="529"/>
      <c r="AM1051" s="529"/>
      <c r="AN1051" s="529"/>
      <c r="AO1051" s="529"/>
      <c r="AP1051" s="529"/>
      <c r="AQ1051" s="529"/>
      <c r="AR1051" s="529"/>
      <c r="AS1051" s="529"/>
      <c r="AT1051" s="529"/>
      <c r="AU1051" s="529"/>
      <c r="AV1051" s="529"/>
      <c r="AW1051" s="529"/>
      <c r="AX1051" s="529"/>
      <c r="AY1051" s="529"/>
      <c r="AZ1051" s="529"/>
      <c r="BA1051" s="529"/>
      <c r="BB1051" s="529"/>
      <c r="BC1051" s="529"/>
      <c r="BD1051" s="529"/>
      <c r="BE1051" s="529"/>
      <c r="BF1051" s="529"/>
      <c r="BG1051" s="529"/>
      <c r="BH1051" s="529"/>
      <c r="BI1051" s="529"/>
      <c r="BJ1051" s="529"/>
      <c r="BK1051" s="529"/>
      <c r="BL1051" s="529"/>
      <c r="BM1051" s="529"/>
      <c r="BN1051" s="529"/>
      <c r="BO1051" s="529"/>
      <c r="BP1051" s="529"/>
      <c r="BQ1051" s="529"/>
      <c r="BR1051" s="529"/>
      <c r="BS1051" s="529"/>
      <c r="BT1051" s="529"/>
      <c r="BU1051" s="529"/>
      <c r="BV1051" s="529"/>
      <c r="BW1051" s="529"/>
      <c r="BX1051" s="529"/>
      <c r="BY1051" s="529"/>
      <c r="BZ1051" s="529"/>
      <c r="CA1051" s="529"/>
      <c r="CB1051" s="529"/>
      <c r="CC1051" s="529"/>
      <c r="CD1051" s="529"/>
      <c r="CE1051" s="529"/>
      <c r="CF1051" s="529"/>
      <c r="CG1051" s="529"/>
      <c r="CH1051" s="529"/>
      <c r="CI1051" s="529"/>
      <c r="CJ1051" s="529"/>
      <c r="CK1051" s="529"/>
      <c r="CL1051" s="529"/>
      <c r="CM1051" s="529"/>
      <c r="CN1051" s="529"/>
      <c r="CO1051" s="529"/>
      <c r="CP1051" s="529"/>
      <c r="CQ1051" s="529"/>
    </row>
    <row r="1052" spans="1:95" s="70" customFormat="1" ht="15" customHeight="1" outlineLevel="1" x14ac:dyDescent="0.2">
      <c r="A1052" s="11">
        <v>370</v>
      </c>
      <c r="B1052" s="300"/>
      <c r="C1052" s="319"/>
      <c r="D1052" s="319"/>
      <c r="E1052" s="320"/>
      <c r="F1052" s="915" t="s">
        <v>514</v>
      </c>
      <c r="G1052" s="916"/>
      <c r="H1052" s="916"/>
      <c r="I1052" s="916"/>
      <c r="J1052" s="916"/>
      <c r="K1052" s="916"/>
      <c r="L1052" s="917"/>
      <c r="M1052" s="408">
        <f t="shared" si="334"/>
        <v>0</v>
      </c>
      <c r="N1052" s="419">
        <f>IF(N276="",0,N276*'Annexe 1. Taux de référence'!$T52)</f>
        <v>0</v>
      </c>
      <c r="O1052" s="422">
        <f>IF(O276="",0,O276*'Annexe 1. Taux de référence'!$T52)</f>
        <v>0</v>
      </c>
      <c r="P1052" s="422">
        <f>IF(P276="",0,P276*'Annexe 1. Taux de référence'!$T52)</f>
        <v>0</v>
      </c>
      <c r="Q1052" s="439">
        <f>IF(Q276="",0,Q276*'Annexe 1. Taux de référence'!$T52)</f>
        <v>0</v>
      </c>
      <c r="R1052" s="419">
        <f>IF(R276="",0,R276*'Annexe 1. Taux de référence'!$U52)</f>
        <v>0</v>
      </c>
      <c r="S1052" s="440">
        <f>(SUM($N276:$Q276,$S276)-SUM($N1052:O1052))*'Annexe 1. Taux de référence'!$U52</f>
        <v>0</v>
      </c>
      <c r="T1052" s="422">
        <f>($R276-$R1052)*'Annexe 1. Taux de référence'!$U52</f>
        <v>0</v>
      </c>
      <c r="U1052" s="422">
        <f>(SUM($N276:$Q276,$S276)-SUM($N1052:Q1052)-S1052)*'Annexe 1. Taux de référence'!$U52</f>
        <v>0</v>
      </c>
      <c r="V1052" s="422">
        <f>($R276-$R1052-T1052)*'Annexe 1. Taux de référence'!$U52</f>
        <v>0</v>
      </c>
      <c r="W1052" s="422">
        <f>(SUM($N276:$Q276,$S276)-SUM($N1052:$Q1052)-$S1052-$U1052)*'Annexe 1. Taux de référence'!$U52</f>
        <v>0</v>
      </c>
      <c r="X1052" s="422">
        <f>($R276-$R1052-$T1052-$V1052)*'Annexe 1. Taux de référence'!$U52</f>
        <v>0</v>
      </c>
      <c r="Y1052" s="422">
        <f>(SUM($N276:$Q276,$S276)-SUM($N1052:Q1052)-$S1052-$U1052-$W1052)*'Annexe 1. Taux de référence'!$U52</f>
        <v>0</v>
      </c>
      <c r="Z1052" s="422">
        <f>($R276-$R1052-$T1052-$V1052-$X1052)*'Annexe 1. Taux de référence'!$U52</f>
        <v>0</v>
      </c>
      <c r="AA1052" s="422">
        <f>(SUM($N276:$Q276,$S276)-SUM($N1052:Q1052)-$S1052-$U1052-$W1052-$Y1052)*'Annexe 1. Taux de référence'!$U52</f>
        <v>0</v>
      </c>
      <c r="AB1052" s="422">
        <f>($R276-$R1052-$T1052-$V1052-$X1052-$Z1052)*'Annexe 1. Taux de référence'!$U52</f>
        <v>0</v>
      </c>
      <c r="AC1052" s="431">
        <f t="shared" si="325"/>
        <v>0</v>
      </c>
      <c r="AD1052" s="1766"/>
      <c r="AE1052" s="1063"/>
      <c r="AF1052" s="831"/>
      <c r="AG1052" s="536"/>
      <c r="AH1052" s="529"/>
      <c r="AI1052" s="529"/>
      <c r="AJ1052" s="529"/>
      <c r="AK1052" s="529"/>
      <c r="AL1052" s="529"/>
      <c r="AM1052" s="529"/>
      <c r="AN1052" s="529"/>
      <c r="AO1052" s="529"/>
      <c r="AP1052" s="529"/>
      <c r="AQ1052" s="529"/>
      <c r="AR1052" s="529"/>
      <c r="AS1052" s="529"/>
      <c r="AT1052" s="529"/>
      <c r="AU1052" s="529"/>
      <c r="AV1052" s="529"/>
      <c r="AW1052" s="529"/>
      <c r="AX1052" s="529"/>
      <c r="AY1052" s="529"/>
      <c r="AZ1052" s="529"/>
      <c r="BA1052" s="529"/>
      <c r="BB1052" s="529"/>
      <c r="BC1052" s="529"/>
      <c r="BD1052" s="529"/>
      <c r="BE1052" s="529"/>
      <c r="BF1052" s="529"/>
      <c r="BG1052" s="529"/>
      <c r="BH1052" s="529"/>
      <c r="BI1052" s="529"/>
      <c r="BJ1052" s="529"/>
      <c r="BK1052" s="529"/>
      <c r="BL1052" s="529"/>
      <c r="BM1052" s="529"/>
      <c r="BN1052" s="529"/>
      <c r="BO1052" s="529"/>
      <c r="BP1052" s="529"/>
      <c r="BQ1052" s="529"/>
      <c r="BR1052" s="529"/>
      <c r="BS1052" s="529"/>
      <c r="BT1052" s="529"/>
      <c r="BU1052" s="529"/>
      <c r="BV1052" s="529"/>
      <c r="BW1052" s="529"/>
      <c r="BX1052" s="529"/>
      <c r="BY1052" s="529"/>
      <c r="BZ1052" s="529"/>
      <c r="CA1052" s="529"/>
      <c r="CB1052" s="529"/>
      <c r="CC1052" s="529"/>
      <c r="CD1052" s="529"/>
      <c r="CE1052" s="529"/>
      <c r="CF1052" s="529"/>
      <c r="CG1052" s="529"/>
      <c r="CH1052" s="529"/>
      <c r="CI1052" s="529"/>
      <c r="CJ1052" s="529"/>
      <c r="CK1052" s="529"/>
      <c r="CL1052" s="529"/>
      <c r="CM1052" s="529"/>
      <c r="CN1052" s="529"/>
      <c r="CO1052" s="529"/>
      <c r="CP1052" s="529"/>
      <c r="CQ1052" s="529"/>
    </row>
    <row r="1053" spans="1:95" s="70" customFormat="1" ht="15" customHeight="1" outlineLevel="1" x14ac:dyDescent="0.2">
      <c r="A1053" s="11">
        <v>371</v>
      </c>
      <c r="B1053" s="300"/>
      <c r="C1053" s="319"/>
      <c r="D1053" s="319"/>
      <c r="E1053" s="320"/>
      <c r="F1053" s="915" t="s">
        <v>515</v>
      </c>
      <c r="G1053" s="916"/>
      <c r="H1053" s="916"/>
      <c r="I1053" s="916"/>
      <c r="J1053" s="916"/>
      <c r="K1053" s="916"/>
      <c r="L1053" s="917"/>
      <c r="M1053" s="408">
        <f t="shared" si="334"/>
        <v>0</v>
      </c>
      <c r="N1053" s="419">
        <f>IF(N277="",0,N277*'Annexe 1. Taux de référence'!$T53)</f>
        <v>0</v>
      </c>
      <c r="O1053" s="422">
        <f>IF(O277="",0,O277*'Annexe 1. Taux de référence'!$T53)</f>
        <v>0</v>
      </c>
      <c r="P1053" s="422">
        <f>IF(P277="",0,P277*'Annexe 1. Taux de référence'!$T53)</f>
        <v>0</v>
      </c>
      <c r="Q1053" s="423">
        <f>IF(Q277="",0,Q277*'Annexe 1. Taux de référence'!$T53)</f>
        <v>0</v>
      </c>
      <c r="R1053" s="419">
        <f>IF(R277="",0,R277*'Annexe 1. Taux de référence'!$U53)</f>
        <v>0</v>
      </c>
      <c r="S1053" s="422">
        <f>IF(S277="",0,S277*'Annexe 1. Taux de référence'!$U53)</f>
        <v>0</v>
      </c>
      <c r="T1053" s="422">
        <f>(SUM($N277:$Q277,T277)-SUM($N1053:Q1053))*'Annexe 1. Taux de référence'!$U53</f>
        <v>0</v>
      </c>
      <c r="U1053" s="422">
        <f>($R277+$U277-R1053)*'Annexe 1. Taux de référence'!$U53</f>
        <v>0</v>
      </c>
      <c r="V1053" s="422">
        <f>($S277-$S1053)*'Annexe 1. Taux de référence'!$U53</f>
        <v>0</v>
      </c>
      <c r="W1053" s="422">
        <f>(SUM($N277:$Q277,$T277)-SUM($N1053:$Q1053)-$T1053)*'Annexe 1. Taux de référence'!$U53</f>
        <v>0</v>
      </c>
      <c r="X1053" s="422">
        <f>($R277+$U277-$R1053-$U1053)*'Annexe 1. Taux de référence'!$U53</f>
        <v>0</v>
      </c>
      <c r="Y1053" s="422">
        <f>($S277-$S1053-V1053)*'Annexe 1. Taux de référence'!$U53</f>
        <v>0</v>
      </c>
      <c r="Z1053" s="422">
        <f>(SUM($N277:$Q277,$T277)-SUM($N1053:Q1053)-$T1053-$W1053)*'Annexe 1. Taux de référence'!$U53</f>
        <v>0</v>
      </c>
      <c r="AA1053" s="422">
        <f>($R277+$U277-$R1053-$U1053-$X1053)*'Annexe 1. Taux de référence'!$U53</f>
        <v>0</v>
      </c>
      <c r="AB1053" s="422">
        <f>($S277-$S1053-V1053-Y1053)*'Annexe 1. Taux de référence'!$U53</f>
        <v>0</v>
      </c>
      <c r="AC1053" s="408">
        <f t="shared" si="325"/>
        <v>0</v>
      </c>
      <c r="AD1053" s="1766"/>
      <c r="AE1053" s="1063"/>
      <c r="AF1053" s="831"/>
      <c r="AG1053" s="536"/>
      <c r="AH1053" s="529"/>
      <c r="AI1053" s="529"/>
      <c r="AJ1053" s="529"/>
      <c r="AK1053" s="529"/>
      <c r="AL1053" s="529"/>
      <c r="AM1053" s="529"/>
      <c r="AN1053" s="529"/>
      <c r="AO1053" s="529"/>
      <c r="AP1053" s="529"/>
      <c r="AQ1053" s="529"/>
      <c r="AR1053" s="529"/>
      <c r="AS1053" s="529"/>
      <c r="AT1053" s="529"/>
      <c r="AU1053" s="529"/>
      <c r="AV1053" s="529"/>
      <c r="AW1053" s="529"/>
      <c r="AX1053" s="529"/>
      <c r="AY1053" s="529"/>
      <c r="AZ1053" s="529"/>
      <c r="BA1053" s="529"/>
      <c r="BB1053" s="529"/>
      <c r="BC1053" s="529"/>
      <c r="BD1053" s="529"/>
      <c r="BE1053" s="529"/>
      <c r="BF1053" s="529"/>
      <c r="BG1053" s="529"/>
      <c r="BH1053" s="529"/>
      <c r="BI1053" s="529"/>
      <c r="BJ1053" s="529"/>
      <c r="BK1053" s="529"/>
      <c r="BL1053" s="529"/>
      <c r="BM1053" s="529"/>
      <c r="BN1053" s="529"/>
      <c r="BO1053" s="529"/>
      <c r="BP1053" s="529"/>
      <c r="BQ1053" s="529"/>
      <c r="BR1053" s="529"/>
      <c r="BS1053" s="529"/>
      <c r="BT1053" s="529"/>
      <c r="BU1053" s="529"/>
      <c r="BV1053" s="529"/>
      <c r="BW1053" s="529"/>
      <c r="BX1053" s="529"/>
      <c r="BY1053" s="529"/>
      <c r="BZ1053" s="529"/>
      <c r="CA1053" s="529"/>
      <c r="CB1053" s="529"/>
      <c r="CC1053" s="529"/>
      <c r="CD1053" s="529"/>
      <c r="CE1053" s="529"/>
      <c r="CF1053" s="529"/>
      <c r="CG1053" s="529"/>
      <c r="CH1053" s="529"/>
      <c r="CI1053" s="529"/>
      <c r="CJ1053" s="529"/>
      <c r="CK1053" s="529"/>
      <c r="CL1053" s="529"/>
      <c r="CM1053" s="529"/>
      <c r="CN1053" s="529"/>
      <c r="CO1053" s="529"/>
      <c r="CP1053" s="529"/>
      <c r="CQ1053" s="529"/>
    </row>
    <row r="1054" spans="1:95" s="70" customFormat="1" ht="15" customHeight="1" outlineLevel="1" x14ac:dyDescent="0.2">
      <c r="A1054" s="11">
        <v>372</v>
      </c>
      <c r="B1054" s="300"/>
      <c r="C1054" s="319"/>
      <c r="D1054" s="319"/>
      <c r="E1054" s="320"/>
      <c r="F1054" s="915" t="s">
        <v>516</v>
      </c>
      <c r="G1054" s="916"/>
      <c r="H1054" s="916"/>
      <c r="I1054" s="916"/>
      <c r="J1054" s="916"/>
      <c r="K1054" s="916"/>
      <c r="L1054" s="917"/>
      <c r="M1054" s="408">
        <f t="shared" si="334"/>
        <v>0</v>
      </c>
      <c r="N1054" s="419">
        <f>IF(N278="",0,N278*'Annexe 1. Taux de référence'!$T54)</f>
        <v>0</v>
      </c>
      <c r="O1054" s="422">
        <f>IF(O278="",0,O278*'Annexe 1. Taux de référence'!$T54)</f>
        <v>0</v>
      </c>
      <c r="P1054" s="422">
        <f>IF(P278="",0,P278*'Annexe 1. Taux de référence'!$T54)</f>
        <v>0</v>
      </c>
      <c r="Q1054" s="423">
        <f>IF(Q278="",0,Q278*'Annexe 1. Taux de référence'!$T54)</f>
        <v>0</v>
      </c>
      <c r="R1054" s="419">
        <f>IF(R278="",0,R278*'Annexe 1. Taux de référence'!$U54)</f>
        <v>0</v>
      </c>
      <c r="S1054" s="422">
        <f>IF(S278="",0,S278*'Annexe 1. Taux de référence'!$U54)</f>
        <v>0</v>
      </c>
      <c r="T1054" s="422">
        <f>IF(T278="",0,T278*'Annexe 1. Taux de référence'!$U54)</f>
        <v>0</v>
      </c>
      <c r="U1054" s="422">
        <f>IF(U278="",0,U278*'Annexe 1. Taux de référence'!$U54)</f>
        <v>0</v>
      </c>
      <c r="V1054" s="422">
        <f>IF(V278="",0,V278*'Annexe 1. Taux de référence'!$U54)</f>
        <v>0</v>
      </c>
      <c r="W1054" s="422">
        <f>(SUM($N278:$Q278,$W278)-SUM($N1054:$Q1054))*'Annexe 1. Taux de référence'!$U54</f>
        <v>0</v>
      </c>
      <c r="X1054" s="422">
        <f>($R278+$X278-R1054)*'Annexe 1. Taux de référence'!$U54</f>
        <v>0</v>
      </c>
      <c r="Y1054" s="422">
        <f>($S278+$Y278-S1054)*'Annexe 1. Taux de référence'!$U54</f>
        <v>0</v>
      </c>
      <c r="Z1054" s="422">
        <f>($T278-$T1054)*'Annexe 1. Taux de référence'!$U54</f>
        <v>0</v>
      </c>
      <c r="AA1054" s="422">
        <f>($U278-$U1054)*'Annexe 1. Taux de référence'!$U54</f>
        <v>0</v>
      </c>
      <c r="AB1054" s="422">
        <f>($V278-$V1054)*'Annexe 1. Taux de référence'!$U54</f>
        <v>0</v>
      </c>
      <c r="AC1054" s="408">
        <f t="shared" si="325"/>
        <v>0</v>
      </c>
      <c r="AD1054" s="1766"/>
      <c r="AE1054" s="1063"/>
      <c r="AF1054" s="831"/>
      <c r="AG1054" s="536"/>
      <c r="AH1054" s="529"/>
      <c r="AI1054" s="529"/>
      <c r="AJ1054" s="529"/>
      <c r="AK1054" s="529"/>
      <c r="AL1054" s="529"/>
      <c r="AM1054" s="529"/>
      <c r="AN1054" s="529"/>
      <c r="AO1054" s="529"/>
      <c r="AP1054" s="529"/>
      <c r="AQ1054" s="529"/>
      <c r="AR1054" s="529"/>
      <c r="AS1054" s="529"/>
      <c r="AT1054" s="529"/>
      <c r="AU1054" s="529"/>
      <c r="AV1054" s="529"/>
      <c r="AW1054" s="529"/>
      <c r="AX1054" s="529"/>
      <c r="AY1054" s="529"/>
      <c r="AZ1054" s="529"/>
      <c r="BA1054" s="529"/>
      <c r="BB1054" s="529"/>
      <c r="BC1054" s="529"/>
      <c r="BD1054" s="529"/>
      <c r="BE1054" s="529"/>
      <c r="BF1054" s="529"/>
      <c r="BG1054" s="529"/>
      <c r="BH1054" s="529"/>
      <c r="BI1054" s="529"/>
      <c r="BJ1054" s="529"/>
      <c r="BK1054" s="529"/>
      <c r="BL1054" s="529"/>
      <c r="BM1054" s="529"/>
      <c r="BN1054" s="529"/>
      <c r="BO1054" s="529"/>
      <c r="BP1054" s="529"/>
      <c r="BQ1054" s="529"/>
      <c r="BR1054" s="529"/>
      <c r="BS1054" s="529"/>
      <c r="BT1054" s="529"/>
      <c r="BU1054" s="529"/>
      <c r="BV1054" s="529"/>
      <c r="BW1054" s="529"/>
      <c r="BX1054" s="529"/>
      <c r="BY1054" s="529"/>
      <c r="BZ1054" s="529"/>
      <c r="CA1054" s="529"/>
      <c r="CB1054" s="529"/>
      <c r="CC1054" s="529"/>
      <c r="CD1054" s="529"/>
      <c r="CE1054" s="529"/>
      <c r="CF1054" s="529"/>
      <c r="CG1054" s="529"/>
      <c r="CH1054" s="529"/>
      <c r="CI1054" s="529"/>
      <c r="CJ1054" s="529"/>
      <c r="CK1054" s="529"/>
      <c r="CL1054" s="529"/>
      <c r="CM1054" s="529"/>
      <c r="CN1054" s="529"/>
      <c r="CO1054" s="529"/>
      <c r="CP1054" s="529"/>
      <c r="CQ1054" s="529"/>
    </row>
    <row r="1055" spans="1:95" s="70" customFormat="1" ht="15" customHeight="1" outlineLevel="1" x14ac:dyDescent="0.2">
      <c r="A1055" s="11">
        <v>373</v>
      </c>
      <c r="B1055" s="300"/>
      <c r="C1055" s="319"/>
      <c r="D1055" s="319"/>
      <c r="E1055" s="320"/>
      <c r="F1055" s="915" t="s">
        <v>517</v>
      </c>
      <c r="G1055" s="916"/>
      <c r="H1055" s="916"/>
      <c r="I1055" s="916"/>
      <c r="J1055" s="916"/>
      <c r="K1055" s="916"/>
      <c r="L1055" s="917"/>
      <c r="M1055" s="408">
        <f t="shared" si="334"/>
        <v>0</v>
      </c>
      <c r="N1055" s="419">
        <f>IF(N279="",0,N279*'Annexe 1. Taux de référence'!$T55)</f>
        <v>0</v>
      </c>
      <c r="O1055" s="422">
        <f>IF(O279="",0,O279*'Annexe 1. Taux de référence'!$T55)</f>
        <v>0</v>
      </c>
      <c r="P1055" s="422">
        <f>IF(P279="",0,P279*'Annexe 1. Taux de référence'!$T55)</f>
        <v>0</v>
      </c>
      <c r="Q1055" s="423">
        <f>IF(Q279="",0,Q279*'Annexe 1. Taux de référence'!$T55)</f>
        <v>0</v>
      </c>
      <c r="R1055" s="419">
        <f>IF(R279="",0,R279*'Annexe 1. Taux de référence'!$U55)</f>
        <v>0</v>
      </c>
      <c r="S1055" s="422">
        <f>IF(S279="",0,S279*'Annexe 1. Taux de référence'!$U55)</f>
        <v>0</v>
      </c>
      <c r="T1055" s="422">
        <f>IF(T279="",0,T279*'Annexe 1. Taux de référence'!$U55)</f>
        <v>0</v>
      </c>
      <c r="U1055" s="422">
        <f>IF(U279="",0,U279*'Annexe 1. Taux de référence'!$U55)</f>
        <v>0</v>
      </c>
      <c r="V1055" s="422">
        <f>IF(V279="",0,V279*'Annexe 1. Taux de référence'!$U55)</f>
        <v>0</v>
      </c>
      <c r="W1055" s="422">
        <f>IF(W279="",0,W279*'Annexe 1. Taux de référence'!$U55)</f>
        <v>0</v>
      </c>
      <c r="X1055" s="422">
        <f>IF(X279="",0,X279*'Annexe 1. Taux de référence'!$U55)</f>
        <v>0</v>
      </c>
      <c r="Y1055" s="422">
        <f>IF(Y279="",0,Y279*'Annexe 1. Taux de référence'!$U55)</f>
        <v>0</v>
      </c>
      <c r="Z1055" s="422">
        <f>IF(Z279="",0,Z279*'Annexe 1. Taux de référence'!$U55)</f>
        <v>0</v>
      </c>
      <c r="AA1055" s="422">
        <f>IF(AA279="",0,AA279*'Annexe 1. Taux de référence'!$U55)</f>
        <v>0</v>
      </c>
      <c r="AB1055" s="422">
        <f>IF(AB279="",0,AB279*'Annexe 1. Taux de référence'!$U55)</f>
        <v>0</v>
      </c>
      <c r="AC1055" s="408">
        <f t="shared" si="325"/>
        <v>0</v>
      </c>
      <c r="AD1055" s="1766"/>
      <c r="AE1055" s="1063"/>
      <c r="AF1055" s="831"/>
      <c r="AG1055" s="536"/>
      <c r="AH1055" s="529"/>
      <c r="AI1055" s="529"/>
      <c r="AJ1055" s="529"/>
      <c r="AK1055" s="529"/>
      <c r="AL1055" s="529"/>
      <c r="AM1055" s="529"/>
      <c r="AN1055" s="529"/>
      <c r="AO1055" s="529"/>
      <c r="AP1055" s="529"/>
      <c r="AQ1055" s="529"/>
      <c r="AR1055" s="529"/>
      <c r="AS1055" s="529"/>
      <c r="AT1055" s="529"/>
      <c r="AU1055" s="529"/>
      <c r="AV1055" s="529"/>
      <c r="AW1055" s="529"/>
      <c r="AX1055" s="529"/>
      <c r="AY1055" s="529"/>
      <c r="AZ1055" s="529"/>
      <c r="BA1055" s="529"/>
      <c r="BB1055" s="529"/>
      <c r="BC1055" s="529"/>
      <c r="BD1055" s="529"/>
      <c r="BE1055" s="529"/>
      <c r="BF1055" s="529"/>
      <c r="BG1055" s="529"/>
      <c r="BH1055" s="529"/>
      <c r="BI1055" s="529"/>
      <c r="BJ1055" s="529"/>
      <c r="BK1055" s="529"/>
      <c r="BL1055" s="529"/>
      <c r="BM1055" s="529"/>
      <c r="BN1055" s="529"/>
      <c r="BO1055" s="529"/>
      <c r="BP1055" s="529"/>
      <c r="BQ1055" s="529"/>
      <c r="BR1055" s="529"/>
      <c r="BS1055" s="529"/>
      <c r="BT1055" s="529"/>
      <c r="BU1055" s="529"/>
      <c r="BV1055" s="529"/>
      <c r="BW1055" s="529"/>
      <c r="BX1055" s="529"/>
      <c r="BY1055" s="529"/>
      <c r="BZ1055" s="529"/>
      <c r="CA1055" s="529"/>
      <c r="CB1055" s="529"/>
      <c r="CC1055" s="529"/>
      <c r="CD1055" s="529"/>
      <c r="CE1055" s="529"/>
      <c r="CF1055" s="529"/>
      <c r="CG1055" s="529"/>
      <c r="CH1055" s="529"/>
      <c r="CI1055" s="529"/>
      <c r="CJ1055" s="529"/>
      <c r="CK1055" s="529"/>
      <c r="CL1055" s="529"/>
      <c r="CM1055" s="529"/>
      <c r="CN1055" s="529"/>
      <c r="CO1055" s="529"/>
      <c r="CP1055" s="529"/>
      <c r="CQ1055" s="529"/>
    </row>
    <row r="1056" spans="1:95" s="70" customFormat="1" ht="15" customHeight="1" outlineLevel="1" x14ac:dyDescent="0.2">
      <c r="A1056" s="11">
        <v>374</v>
      </c>
      <c r="B1056" s="300"/>
      <c r="C1056" s="263"/>
      <c r="D1056" s="263"/>
      <c r="E1056" s="264"/>
      <c r="F1056" s="859" t="s">
        <v>518</v>
      </c>
      <c r="G1056" s="860"/>
      <c r="H1056" s="860"/>
      <c r="I1056" s="860"/>
      <c r="J1056" s="860"/>
      <c r="K1056" s="860"/>
      <c r="L1056" s="861"/>
      <c r="M1056" s="408">
        <f t="shared" si="334"/>
        <v>0</v>
      </c>
      <c r="N1056" s="419">
        <f>IF(N280="",0,N280*'Annexe 1. Taux de référence'!$T56)</f>
        <v>0</v>
      </c>
      <c r="O1056" s="422">
        <f>IF(O280="",0,O280*'Annexe 1. Taux de référence'!$T56)</f>
        <v>0</v>
      </c>
      <c r="P1056" s="422">
        <f>IF(P280="",0,P280*'Annexe 1. Taux de référence'!$T56)</f>
        <v>0</v>
      </c>
      <c r="Q1056" s="423">
        <f>IF(Q280="",0,Q280*'Annexe 1. Taux de référence'!$T56)</f>
        <v>0</v>
      </c>
      <c r="R1056" s="419">
        <f>IF(R280="",0,R280*'Annexe 1. Taux de référence'!$U56)</f>
        <v>0</v>
      </c>
      <c r="S1056" s="422">
        <f>IF(S280="",0,S280*'Annexe 1. Taux de référence'!$U56)</f>
        <v>0</v>
      </c>
      <c r="T1056" s="422">
        <f>IF(T280="",0,T280*'Annexe 1. Taux de référence'!$U56)</f>
        <v>0</v>
      </c>
      <c r="U1056" s="422">
        <f>IF(U280="",0,U280*'Annexe 1. Taux de référence'!$U56)</f>
        <v>0</v>
      </c>
      <c r="V1056" s="422">
        <f>IF(V280="",0,V280*'Annexe 1. Taux de référence'!$U56)</f>
        <v>0</v>
      </c>
      <c r="W1056" s="422">
        <f>IF(W280="",0,W280*'Annexe 1. Taux de référence'!$U56)</f>
        <v>0</v>
      </c>
      <c r="X1056" s="422">
        <f>IF(X280="",0,X280*'Annexe 1. Taux de référence'!$U56)</f>
        <v>0</v>
      </c>
      <c r="Y1056" s="422">
        <f>IF(Y280="",0,Y280*'Annexe 1. Taux de référence'!$U56)</f>
        <v>0</v>
      </c>
      <c r="Z1056" s="422">
        <f>IF(Z280="",0,Z280*'Annexe 1. Taux de référence'!$U56)</f>
        <v>0</v>
      </c>
      <c r="AA1056" s="422">
        <f>IF(AA280="",0,AA280*'Annexe 1. Taux de référence'!$U56)</f>
        <v>0</v>
      </c>
      <c r="AB1056" s="422">
        <f>IF(AB280="",0,AB280*'Annexe 1. Taux de référence'!$U56)</f>
        <v>0</v>
      </c>
      <c r="AC1056" s="408">
        <f t="shared" si="325"/>
        <v>0</v>
      </c>
      <c r="AD1056" s="1766"/>
      <c r="AE1056" s="1063"/>
      <c r="AF1056" s="831"/>
      <c r="AG1056" s="536"/>
      <c r="AH1056" s="529"/>
      <c r="AI1056" s="529"/>
      <c r="AJ1056" s="529"/>
      <c r="AK1056" s="529"/>
      <c r="AL1056" s="529"/>
      <c r="AM1056" s="529"/>
      <c r="AN1056" s="529"/>
      <c r="AO1056" s="529"/>
      <c r="AP1056" s="529"/>
      <c r="AQ1056" s="529"/>
      <c r="AR1056" s="529"/>
      <c r="AS1056" s="529"/>
      <c r="AT1056" s="529"/>
      <c r="AU1056" s="529"/>
      <c r="AV1056" s="529"/>
      <c r="AW1056" s="529"/>
      <c r="AX1056" s="529"/>
      <c r="AY1056" s="529"/>
      <c r="AZ1056" s="529"/>
      <c r="BA1056" s="529"/>
      <c r="BB1056" s="529"/>
      <c r="BC1056" s="529"/>
      <c r="BD1056" s="529"/>
      <c r="BE1056" s="529"/>
      <c r="BF1056" s="529"/>
      <c r="BG1056" s="529"/>
      <c r="BH1056" s="529"/>
      <c r="BI1056" s="529"/>
      <c r="BJ1056" s="529"/>
      <c r="BK1056" s="529"/>
      <c r="BL1056" s="529"/>
      <c r="BM1056" s="529"/>
      <c r="BN1056" s="529"/>
      <c r="BO1056" s="529"/>
      <c r="BP1056" s="529"/>
      <c r="BQ1056" s="529"/>
      <c r="BR1056" s="529"/>
      <c r="BS1056" s="529"/>
      <c r="BT1056" s="529"/>
      <c r="BU1056" s="529"/>
      <c r="BV1056" s="529"/>
      <c r="BW1056" s="529"/>
      <c r="BX1056" s="529"/>
      <c r="BY1056" s="529"/>
      <c r="BZ1056" s="529"/>
      <c r="CA1056" s="529"/>
      <c r="CB1056" s="529"/>
      <c r="CC1056" s="529"/>
      <c r="CD1056" s="529"/>
      <c r="CE1056" s="529"/>
      <c r="CF1056" s="529"/>
      <c r="CG1056" s="529"/>
      <c r="CH1056" s="529"/>
      <c r="CI1056" s="529"/>
      <c r="CJ1056" s="529"/>
      <c r="CK1056" s="529"/>
      <c r="CL1056" s="529"/>
      <c r="CM1056" s="529"/>
      <c r="CN1056" s="529"/>
      <c r="CO1056" s="529"/>
      <c r="CP1056" s="529"/>
      <c r="CQ1056" s="529"/>
    </row>
    <row r="1057" spans="1:95" s="70" customFormat="1" ht="15" customHeight="1" outlineLevel="1" x14ac:dyDescent="0.2">
      <c r="A1057" s="11">
        <v>375</v>
      </c>
      <c r="B1057" s="300"/>
      <c r="C1057" s="263"/>
      <c r="D1057" s="271"/>
      <c r="E1057" s="853" t="s">
        <v>529</v>
      </c>
      <c r="F1057" s="854"/>
      <c r="G1057" s="854"/>
      <c r="H1057" s="854"/>
      <c r="I1057" s="854"/>
      <c r="J1057" s="854"/>
      <c r="K1057" s="854"/>
      <c r="L1057" s="855"/>
      <c r="M1057" s="407">
        <f>SUBTOTAL(9,M1058:M1063)</f>
        <v>0</v>
      </c>
      <c r="N1057" s="410">
        <f t="shared" ref="N1057:AC1057" si="335">SUBTOTAL(9,N1058:N1063)</f>
        <v>0</v>
      </c>
      <c r="O1057" s="414">
        <f t="shared" si="335"/>
        <v>0</v>
      </c>
      <c r="P1057" s="413">
        <f t="shared" si="335"/>
        <v>0</v>
      </c>
      <c r="Q1057" s="415">
        <f t="shared" si="335"/>
        <v>0</v>
      </c>
      <c r="R1057" s="410">
        <f t="shared" si="335"/>
        <v>0</v>
      </c>
      <c r="S1057" s="414">
        <f t="shared" si="335"/>
        <v>0</v>
      </c>
      <c r="T1057" s="413">
        <f t="shared" si="335"/>
        <v>0</v>
      </c>
      <c r="U1057" s="413">
        <f t="shared" si="335"/>
        <v>0</v>
      </c>
      <c r="V1057" s="413">
        <f t="shared" si="335"/>
        <v>0</v>
      </c>
      <c r="W1057" s="413">
        <f t="shared" si="335"/>
        <v>0</v>
      </c>
      <c r="X1057" s="413">
        <f t="shared" si="335"/>
        <v>0</v>
      </c>
      <c r="Y1057" s="413">
        <f t="shared" si="335"/>
        <v>0</v>
      </c>
      <c r="Z1057" s="413">
        <f t="shared" si="335"/>
        <v>0</v>
      </c>
      <c r="AA1057" s="413">
        <f t="shared" si="335"/>
        <v>0</v>
      </c>
      <c r="AB1057" s="411">
        <f t="shared" si="335"/>
        <v>0</v>
      </c>
      <c r="AC1057" s="415">
        <f t="shared" si="335"/>
        <v>0</v>
      </c>
      <c r="AD1057" s="1766"/>
      <c r="AE1057" s="1063"/>
      <c r="AF1057" s="831"/>
      <c r="AG1057" s="536"/>
      <c r="AH1057" s="529"/>
      <c r="AI1057" s="529"/>
      <c r="AJ1057" s="529"/>
      <c r="AK1057" s="529"/>
      <c r="AL1057" s="529"/>
      <c r="AM1057" s="529"/>
      <c r="AN1057" s="529"/>
      <c r="AO1057" s="529"/>
      <c r="AP1057" s="529"/>
      <c r="AQ1057" s="529"/>
      <c r="AR1057" s="529"/>
      <c r="AS1057" s="529"/>
      <c r="AT1057" s="529"/>
      <c r="AU1057" s="529"/>
      <c r="AV1057" s="529"/>
      <c r="AW1057" s="529"/>
      <c r="AX1057" s="529"/>
      <c r="AY1057" s="529"/>
      <c r="AZ1057" s="529"/>
      <c r="BA1057" s="529"/>
      <c r="BB1057" s="529"/>
      <c r="BC1057" s="529"/>
      <c r="BD1057" s="529"/>
      <c r="BE1057" s="529"/>
      <c r="BF1057" s="529"/>
      <c r="BG1057" s="529"/>
      <c r="BH1057" s="529"/>
      <c r="BI1057" s="529"/>
      <c r="BJ1057" s="529"/>
      <c r="BK1057" s="529"/>
      <c r="BL1057" s="529"/>
      <c r="BM1057" s="529"/>
      <c r="BN1057" s="529"/>
      <c r="BO1057" s="529"/>
      <c r="BP1057" s="529"/>
      <c r="BQ1057" s="529"/>
      <c r="BR1057" s="529"/>
      <c r="BS1057" s="529"/>
      <c r="BT1057" s="529"/>
      <c r="BU1057" s="529"/>
      <c r="BV1057" s="529"/>
      <c r="BW1057" s="529"/>
      <c r="BX1057" s="529"/>
      <c r="BY1057" s="529"/>
      <c r="BZ1057" s="529"/>
      <c r="CA1057" s="529"/>
      <c r="CB1057" s="529"/>
      <c r="CC1057" s="529"/>
      <c r="CD1057" s="529"/>
      <c r="CE1057" s="529"/>
      <c r="CF1057" s="529"/>
      <c r="CG1057" s="529"/>
      <c r="CH1057" s="529"/>
      <c r="CI1057" s="529"/>
      <c r="CJ1057" s="529"/>
      <c r="CK1057" s="529"/>
      <c r="CL1057" s="529"/>
      <c r="CM1057" s="529"/>
      <c r="CN1057" s="529"/>
      <c r="CO1057" s="529"/>
      <c r="CP1057" s="529"/>
      <c r="CQ1057" s="529"/>
    </row>
    <row r="1058" spans="1:95" s="70" customFormat="1" ht="15" customHeight="1" outlineLevel="1" x14ac:dyDescent="0.2">
      <c r="A1058" s="11">
        <v>376</v>
      </c>
      <c r="B1058" s="300"/>
      <c r="C1058" s="319"/>
      <c r="D1058" s="319"/>
      <c r="E1058" s="320"/>
      <c r="F1058" s="856" t="s">
        <v>519</v>
      </c>
      <c r="G1058" s="857"/>
      <c r="H1058" s="857"/>
      <c r="I1058" s="857"/>
      <c r="J1058" s="857"/>
      <c r="K1058" s="857"/>
      <c r="L1058" s="858"/>
      <c r="M1058" s="408">
        <f t="shared" ref="M1058:AB1066" si="336">M282</f>
        <v>0</v>
      </c>
      <c r="N1058" s="419">
        <f>IF(N282="",0,N282*'Annexe 1. Taux de référence'!$T58)</f>
        <v>0</v>
      </c>
      <c r="O1058" s="422">
        <f>IF(O282="",0,O282*'Annexe 1. Taux de référence'!$T58)</f>
        <v>0</v>
      </c>
      <c r="P1058" s="422">
        <f>IF(P282="",0,P282*'Annexe 1. Taux de référence'!$T58)</f>
        <v>0</v>
      </c>
      <c r="Q1058" s="423">
        <f>IF(Q282="",0,Q282*'Annexe 1. Taux de référence'!$T58)</f>
        <v>0</v>
      </c>
      <c r="R1058" s="419">
        <f>(SUM($N282:$R282)-SUM($N1058:Q1058))*'Annexe 1. Taux de référence'!$U58</f>
        <v>0</v>
      </c>
      <c r="S1058" s="421">
        <f>(SUM($N282:$R282)-SUM($N1058:R1058))*'Annexe 1. Taux de référence'!$U58</f>
        <v>0</v>
      </c>
      <c r="T1058" s="421">
        <f>(SUM($N282:$R282)-SUM($N1058:S1058))*'Annexe 1. Taux de référence'!$U58</f>
        <v>0</v>
      </c>
      <c r="U1058" s="421">
        <f>(SUM($N282:$R282)-SUM($N1058:T1058))*'Annexe 1. Taux de référence'!$U58</f>
        <v>0</v>
      </c>
      <c r="V1058" s="421">
        <f>(SUM($N282:$R282)-SUM($N1058:U1058))*'Annexe 1. Taux de référence'!$U58</f>
        <v>0</v>
      </c>
      <c r="W1058" s="421">
        <f>(SUM($N282:$R282)-SUM($N1058:V1058))*'Annexe 1. Taux de référence'!$U58</f>
        <v>0</v>
      </c>
      <c r="X1058" s="422">
        <f>(SUM($N282:$R282)-SUM($N1058:W1058))*'Annexe 1. Taux de référence'!$U58</f>
        <v>0</v>
      </c>
      <c r="Y1058" s="421">
        <f>(SUM($N282:$R282)-SUM($N1058:X1058))*'Annexe 1. Taux de référence'!$U58</f>
        <v>0</v>
      </c>
      <c r="Z1058" s="421">
        <f>(SUM($N282:$R282)-SUM($N1058:Y1058))*'Annexe 1. Taux de référence'!$U58</f>
        <v>0</v>
      </c>
      <c r="AA1058" s="421">
        <f>(SUM($N282:$R282)-SUM($N1058:Z1058))*'Annexe 1. Taux de référence'!$U58</f>
        <v>0</v>
      </c>
      <c r="AB1058" s="421">
        <f>(SUM($N282:$R282)-SUM($N1058:AA1058))*'Annexe 1. Taux de référence'!$U58</f>
        <v>0</v>
      </c>
      <c r="AC1058" s="408">
        <f t="shared" si="325"/>
        <v>0</v>
      </c>
      <c r="AD1058" s="1766"/>
      <c r="AE1058" s="1063"/>
      <c r="AF1058" s="831"/>
      <c r="AG1058" s="536"/>
      <c r="AH1058" s="529"/>
      <c r="AI1058" s="529"/>
      <c r="AJ1058" s="529"/>
      <c r="AK1058" s="529"/>
      <c r="AL1058" s="529"/>
      <c r="AM1058" s="529"/>
      <c r="AN1058" s="529"/>
      <c r="AO1058" s="529"/>
      <c r="AP1058" s="529"/>
      <c r="AQ1058" s="529"/>
      <c r="AR1058" s="529"/>
      <c r="AS1058" s="529"/>
      <c r="AT1058" s="529"/>
      <c r="AU1058" s="529"/>
      <c r="AV1058" s="529"/>
      <c r="AW1058" s="529"/>
      <c r="AX1058" s="529"/>
      <c r="AY1058" s="529"/>
      <c r="AZ1058" s="529"/>
      <c r="BA1058" s="529"/>
      <c r="BB1058" s="529"/>
      <c r="BC1058" s="529"/>
      <c r="BD1058" s="529"/>
      <c r="BE1058" s="529"/>
      <c r="BF1058" s="529"/>
      <c r="BG1058" s="529"/>
      <c r="BH1058" s="529"/>
      <c r="BI1058" s="529"/>
      <c r="BJ1058" s="529"/>
      <c r="BK1058" s="529"/>
      <c r="BL1058" s="529"/>
      <c r="BM1058" s="529"/>
      <c r="BN1058" s="529"/>
      <c r="BO1058" s="529"/>
      <c r="BP1058" s="529"/>
      <c r="BQ1058" s="529"/>
      <c r="BR1058" s="529"/>
      <c r="BS1058" s="529"/>
      <c r="BT1058" s="529"/>
      <c r="BU1058" s="529"/>
      <c r="BV1058" s="529"/>
      <c r="BW1058" s="529"/>
      <c r="BX1058" s="529"/>
      <c r="BY1058" s="529"/>
      <c r="BZ1058" s="529"/>
      <c r="CA1058" s="529"/>
      <c r="CB1058" s="529"/>
      <c r="CC1058" s="529"/>
      <c r="CD1058" s="529"/>
      <c r="CE1058" s="529"/>
      <c r="CF1058" s="529"/>
      <c r="CG1058" s="529"/>
      <c r="CH1058" s="529"/>
      <c r="CI1058" s="529"/>
      <c r="CJ1058" s="529"/>
      <c r="CK1058" s="529"/>
      <c r="CL1058" s="529"/>
      <c r="CM1058" s="529"/>
      <c r="CN1058" s="529"/>
      <c r="CO1058" s="529"/>
      <c r="CP1058" s="529"/>
      <c r="CQ1058" s="529"/>
    </row>
    <row r="1059" spans="1:95" s="70" customFormat="1" ht="15" customHeight="1" outlineLevel="1" x14ac:dyDescent="0.2">
      <c r="A1059" s="11">
        <v>377</v>
      </c>
      <c r="B1059" s="300"/>
      <c r="C1059" s="319"/>
      <c r="D1059" s="319"/>
      <c r="E1059" s="320"/>
      <c r="F1059" s="915" t="s">
        <v>520</v>
      </c>
      <c r="G1059" s="916"/>
      <c r="H1059" s="916"/>
      <c r="I1059" s="916"/>
      <c r="J1059" s="916"/>
      <c r="K1059" s="916"/>
      <c r="L1059" s="917"/>
      <c r="M1059" s="408">
        <f t="shared" si="336"/>
        <v>0</v>
      </c>
      <c r="N1059" s="419">
        <f>IF(N283="",0,N283*'Annexe 1. Taux de référence'!$T59)</f>
        <v>0</v>
      </c>
      <c r="O1059" s="422">
        <f>IF(O283="",0,O283*'Annexe 1. Taux de référence'!$T59)</f>
        <v>0</v>
      </c>
      <c r="P1059" s="422">
        <f>IF(P283="",0,P283*'Annexe 1. Taux de référence'!$T59)</f>
        <v>0</v>
      </c>
      <c r="Q1059" s="423">
        <f>IF(Q283="",0,Q283*'Annexe 1. Taux de référence'!$T59)</f>
        <v>0</v>
      </c>
      <c r="R1059" s="419">
        <f>IF(R283="",0,R283*'Annexe 1. Taux de référence'!$U59)</f>
        <v>0</v>
      </c>
      <c r="S1059" s="422">
        <f>IF(S283="",0,S283*'Annexe 1. Taux de référence'!$U59)</f>
        <v>0</v>
      </c>
      <c r="T1059" s="422">
        <f>($R283-$R1059)*'Annexe 1. Taux de référence'!$U59</f>
        <v>0</v>
      </c>
      <c r="U1059" s="422">
        <f>(SUM($N283:$Q283,$S283)-SUM($N1059:Q1059)-S1059)*'Annexe 1. Taux de référence'!$U59</f>
        <v>0</v>
      </c>
      <c r="V1059" s="422">
        <f>($R283-$R1059-T1059)*'Annexe 1. Taux de référence'!$U59</f>
        <v>0</v>
      </c>
      <c r="W1059" s="422">
        <f>(SUM($N283:$Q283,$S283)-SUM($N1059:$Q1059)-$S1059-$U1059)*'Annexe 1. Taux de référence'!$U59</f>
        <v>0</v>
      </c>
      <c r="X1059" s="422">
        <f>($R283-$R1059-$T1059-$V1059)*'Annexe 1. Taux de référence'!$U59</f>
        <v>0</v>
      </c>
      <c r="Y1059" s="422">
        <f>(SUM($N283:$Q283,$S283)-SUM($N1059:Q1059)-$S1059-$U1059-$W1059)*'Annexe 1. Taux de référence'!$U59</f>
        <v>0</v>
      </c>
      <c r="Z1059" s="422">
        <f>($R283-$R1059-$T1059-$V1059-$X1059)*'Annexe 1. Taux de référence'!$U59</f>
        <v>0</v>
      </c>
      <c r="AA1059" s="422">
        <f>(SUM($N283:$Q283,$S283)-SUM($N1059:Q1059)-$S1059-$U1059-$W1059-$Y1059)*'Annexe 1. Taux de référence'!$U59</f>
        <v>0</v>
      </c>
      <c r="AB1059" s="422">
        <f>($R283-$R1059-$T1059-$V1059-$X1059-$Z1059)*'Annexe 1. Taux de référence'!$U59</f>
        <v>0</v>
      </c>
      <c r="AC1059" s="408">
        <f t="shared" si="325"/>
        <v>0</v>
      </c>
      <c r="AD1059" s="1766"/>
      <c r="AE1059" s="1063"/>
      <c r="AF1059" s="831"/>
      <c r="AG1059" s="536"/>
      <c r="AH1059" s="529"/>
      <c r="AI1059" s="529"/>
      <c r="AJ1059" s="529"/>
      <c r="AK1059" s="529"/>
      <c r="AL1059" s="529"/>
      <c r="AM1059" s="529"/>
      <c r="AN1059" s="529"/>
      <c r="AO1059" s="529"/>
      <c r="AP1059" s="529"/>
      <c r="AQ1059" s="529"/>
      <c r="AR1059" s="529"/>
      <c r="AS1059" s="529"/>
      <c r="AT1059" s="529"/>
      <c r="AU1059" s="529"/>
      <c r="AV1059" s="529"/>
      <c r="AW1059" s="529"/>
      <c r="AX1059" s="529"/>
      <c r="AY1059" s="529"/>
      <c r="AZ1059" s="529"/>
      <c r="BA1059" s="529"/>
      <c r="BB1059" s="529"/>
      <c r="BC1059" s="529"/>
      <c r="BD1059" s="529"/>
      <c r="BE1059" s="529"/>
      <c r="BF1059" s="529"/>
      <c r="BG1059" s="529"/>
      <c r="BH1059" s="529"/>
      <c r="BI1059" s="529"/>
      <c r="BJ1059" s="529"/>
      <c r="BK1059" s="529"/>
      <c r="BL1059" s="529"/>
      <c r="BM1059" s="529"/>
      <c r="BN1059" s="529"/>
      <c r="BO1059" s="529"/>
      <c r="BP1059" s="529"/>
      <c r="BQ1059" s="529"/>
      <c r="BR1059" s="529"/>
      <c r="BS1059" s="529"/>
      <c r="BT1059" s="529"/>
      <c r="BU1059" s="529"/>
      <c r="BV1059" s="529"/>
      <c r="BW1059" s="529"/>
      <c r="BX1059" s="529"/>
      <c r="BY1059" s="529"/>
      <c r="BZ1059" s="529"/>
      <c r="CA1059" s="529"/>
      <c r="CB1059" s="529"/>
      <c r="CC1059" s="529"/>
      <c r="CD1059" s="529"/>
      <c r="CE1059" s="529"/>
      <c r="CF1059" s="529"/>
      <c r="CG1059" s="529"/>
      <c r="CH1059" s="529"/>
      <c r="CI1059" s="529"/>
      <c r="CJ1059" s="529"/>
      <c r="CK1059" s="529"/>
      <c r="CL1059" s="529"/>
      <c r="CM1059" s="529"/>
      <c r="CN1059" s="529"/>
      <c r="CO1059" s="529"/>
      <c r="CP1059" s="529"/>
      <c r="CQ1059" s="529"/>
    </row>
    <row r="1060" spans="1:95" s="70" customFormat="1" ht="15" customHeight="1" outlineLevel="1" x14ac:dyDescent="0.2">
      <c r="A1060" s="11">
        <v>378</v>
      </c>
      <c r="B1060" s="300"/>
      <c r="C1060" s="319"/>
      <c r="D1060" s="319"/>
      <c r="E1060" s="320"/>
      <c r="F1060" s="915" t="s">
        <v>521</v>
      </c>
      <c r="G1060" s="916"/>
      <c r="H1060" s="916"/>
      <c r="I1060" s="916"/>
      <c r="J1060" s="916"/>
      <c r="K1060" s="916"/>
      <c r="L1060" s="917"/>
      <c r="M1060" s="408">
        <f t="shared" si="336"/>
        <v>0</v>
      </c>
      <c r="N1060" s="419">
        <f>IF(N284="",0,N284*'Annexe 1. Taux de référence'!$T60)</f>
        <v>0</v>
      </c>
      <c r="O1060" s="422">
        <f>IF(O284="",0,O284*'Annexe 1. Taux de référence'!$T60)</f>
        <v>0</v>
      </c>
      <c r="P1060" s="422">
        <f>IF(P284="",0,P284*'Annexe 1. Taux de référence'!$T60)</f>
        <v>0</v>
      </c>
      <c r="Q1060" s="423">
        <f>IF(Q284="",0,Q284*'Annexe 1. Taux de référence'!$T60)</f>
        <v>0</v>
      </c>
      <c r="R1060" s="419">
        <f>IF(R284="",0,R284*'Annexe 1. Taux de référence'!$U60)</f>
        <v>0</v>
      </c>
      <c r="S1060" s="422">
        <f>IF(S284="",0,S284*'Annexe 1. Taux de référence'!$U60)</f>
        <v>0</v>
      </c>
      <c r="T1060" s="422">
        <f>(SUM($N284:$Q284,T284)-SUM($N1060:Q1060))*'Annexe 1. Taux de référence'!$U60</f>
        <v>0</v>
      </c>
      <c r="U1060" s="422">
        <f>($R284+$U284-R1060)*'Annexe 1. Taux de référence'!$U60</f>
        <v>0</v>
      </c>
      <c r="V1060" s="422">
        <f>($S284-$S1060)*'Annexe 1. Taux de référence'!$U60</f>
        <v>0</v>
      </c>
      <c r="W1060" s="422">
        <f>(SUM($N284:$Q284,$T284)-SUM($N1060:$Q1060)-$T1060)*'Annexe 1. Taux de référence'!$U60</f>
        <v>0</v>
      </c>
      <c r="X1060" s="422">
        <f>($R284+$U284-$R1060-$U1060)*'Annexe 1. Taux de référence'!$U60</f>
        <v>0</v>
      </c>
      <c r="Y1060" s="422">
        <f>($S284-$S1060-V1060)*'Annexe 1. Taux de référence'!$U60</f>
        <v>0</v>
      </c>
      <c r="Z1060" s="422">
        <f>(SUM($N284:$Q284,$T284)-SUM($N1060:Q1060)-$T1060-$W1060)*'Annexe 1. Taux de référence'!$U60</f>
        <v>0</v>
      </c>
      <c r="AA1060" s="422">
        <f>($R284+$U284-$R1060-$U1060-$X1060)*'Annexe 1. Taux de référence'!$U60</f>
        <v>0</v>
      </c>
      <c r="AB1060" s="422">
        <f>($S284-$S1060-V1060-Y1060)*'Annexe 1. Taux de référence'!$U60</f>
        <v>0</v>
      </c>
      <c r="AC1060" s="408">
        <f t="shared" si="325"/>
        <v>0</v>
      </c>
      <c r="AD1060" s="1766"/>
      <c r="AE1060" s="1063"/>
      <c r="AF1060" s="831"/>
      <c r="AG1060" s="536"/>
      <c r="AH1060" s="529"/>
      <c r="AI1060" s="529"/>
      <c r="AJ1060" s="529"/>
      <c r="AK1060" s="529"/>
      <c r="AL1060" s="529"/>
      <c r="AM1060" s="529"/>
      <c r="AN1060" s="529"/>
      <c r="AO1060" s="529"/>
      <c r="AP1060" s="529"/>
      <c r="AQ1060" s="529"/>
      <c r="AR1060" s="529"/>
      <c r="AS1060" s="529"/>
      <c r="AT1060" s="529"/>
      <c r="AU1060" s="529"/>
      <c r="AV1060" s="529"/>
      <c r="AW1060" s="529"/>
      <c r="AX1060" s="529"/>
      <c r="AY1060" s="529"/>
      <c r="AZ1060" s="529"/>
      <c r="BA1060" s="529"/>
      <c r="BB1060" s="529"/>
      <c r="BC1060" s="529"/>
      <c r="BD1060" s="529"/>
      <c r="BE1060" s="529"/>
      <c r="BF1060" s="529"/>
      <c r="BG1060" s="529"/>
      <c r="BH1060" s="529"/>
      <c r="BI1060" s="529"/>
      <c r="BJ1060" s="529"/>
      <c r="BK1060" s="529"/>
      <c r="BL1060" s="529"/>
      <c r="BM1060" s="529"/>
      <c r="BN1060" s="529"/>
      <c r="BO1060" s="529"/>
      <c r="BP1060" s="529"/>
      <c r="BQ1060" s="529"/>
      <c r="BR1060" s="529"/>
      <c r="BS1060" s="529"/>
      <c r="BT1060" s="529"/>
      <c r="BU1060" s="529"/>
      <c r="BV1060" s="529"/>
      <c r="BW1060" s="529"/>
      <c r="BX1060" s="529"/>
      <c r="BY1060" s="529"/>
      <c r="BZ1060" s="529"/>
      <c r="CA1060" s="529"/>
      <c r="CB1060" s="529"/>
      <c r="CC1060" s="529"/>
      <c r="CD1060" s="529"/>
      <c r="CE1060" s="529"/>
      <c r="CF1060" s="529"/>
      <c r="CG1060" s="529"/>
      <c r="CH1060" s="529"/>
      <c r="CI1060" s="529"/>
      <c r="CJ1060" s="529"/>
      <c r="CK1060" s="529"/>
      <c r="CL1060" s="529"/>
      <c r="CM1060" s="529"/>
      <c r="CN1060" s="529"/>
      <c r="CO1060" s="529"/>
      <c r="CP1060" s="529"/>
      <c r="CQ1060" s="529"/>
    </row>
    <row r="1061" spans="1:95" s="70" customFormat="1" ht="15" customHeight="1" outlineLevel="1" x14ac:dyDescent="0.2">
      <c r="A1061" s="11">
        <v>379</v>
      </c>
      <c r="B1061" s="300"/>
      <c r="C1061" s="319"/>
      <c r="D1061" s="319"/>
      <c r="E1061" s="320"/>
      <c r="F1061" s="915" t="s">
        <v>522</v>
      </c>
      <c r="G1061" s="916"/>
      <c r="H1061" s="916"/>
      <c r="I1061" s="916"/>
      <c r="J1061" s="916"/>
      <c r="K1061" s="916"/>
      <c r="L1061" s="917"/>
      <c r="M1061" s="408">
        <f t="shared" si="336"/>
        <v>0</v>
      </c>
      <c r="N1061" s="419">
        <f>IF(N285="",0,N285*'Annexe 1. Taux de référence'!$T61)</f>
        <v>0</v>
      </c>
      <c r="O1061" s="422">
        <f>IF(O285="",0,O285*'Annexe 1. Taux de référence'!$T61)</f>
        <v>0</v>
      </c>
      <c r="P1061" s="422">
        <f>IF(P285="",0,P285*'Annexe 1. Taux de référence'!$T61)</f>
        <v>0</v>
      </c>
      <c r="Q1061" s="423">
        <f>IF(Q285="",0,Q285*'Annexe 1. Taux de référence'!$T61)</f>
        <v>0</v>
      </c>
      <c r="R1061" s="419">
        <f>IF(R285="",0,R285*'Annexe 1. Taux de référence'!$U61)</f>
        <v>0</v>
      </c>
      <c r="S1061" s="422">
        <f>IF(S285="",0,S285*'Annexe 1. Taux de référence'!$U61)</f>
        <v>0</v>
      </c>
      <c r="T1061" s="422">
        <f>IF(T285="",0,T285*'Annexe 1. Taux de référence'!$U61)</f>
        <v>0</v>
      </c>
      <c r="U1061" s="422">
        <f>IF(U285="",0,U285*'Annexe 1. Taux de référence'!$U61)</f>
        <v>0</v>
      </c>
      <c r="V1061" s="422">
        <f>IF(V285="",0,V285*'Annexe 1. Taux de référence'!$U61)</f>
        <v>0</v>
      </c>
      <c r="W1061" s="422">
        <f>(SUM($N285:$Q285,$W285)-SUM($N1061:$Q1061))*'Annexe 1. Taux de référence'!$U61</f>
        <v>0</v>
      </c>
      <c r="X1061" s="422">
        <f>($R285+$X285-R1061)*'Annexe 1. Taux de référence'!$U61</f>
        <v>0</v>
      </c>
      <c r="Y1061" s="422">
        <f>($S285+$Y285-S1061)*'Annexe 1. Taux de référence'!$U61</f>
        <v>0</v>
      </c>
      <c r="Z1061" s="422">
        <f>($T285-$T1061)*'Annexe 1. Taux de référence'!$U61</f>
        <v>0</v>
      </c>
      <c r="AA1061" s="422">
        <f>($U285-$U1061)*'Annexe 1. Taux de référence'!$U61</f>
        <v>0</v>
      </c>
      <c r="AB1061" s="422">
        <f>($V285-$V1061)*'Annexe 1. Taux de référence'!$U61</f>
        <v>0</v>
      </c>
      <c r="AC1061" s="408">
        <f t="shared" si="325"/>
        <v>0</v>
      </c>
      <c r="AD1061" s="1766"/>
      <c r="AE1061" s="1063"/>
      <c r="AF1061" s="831"/>
      <c r="AG1061" s="536"/>
      <c r="AH1061" s="529"/>
      <c r="AI1061" s="529"/>
      <c r="AJ1061" s="529"/>
      <c r="AK1061" s="529"/>
      <c r="AL1061" s="529"/>
      <c r="AM1061" s="529"/>
      <c r="AN1061" s="529"/>
      <c r="AO1061" s="529"/>
      <c r="AP1061" s="529"/>
      <c r="AQ1061" s="529"/>
      <c r="AR1061" s="529"/>
      <c r="AS1061" s="529"/>
      <c r="AT1061" s="529"/>
      <c r="AU1061" s="529"/>
      <c r="AV1061" s="529"/>
      <c r="AW1061" s="529"/>
      <c r="AX1061" s="529"/>
      <c r="AY1061" s="529"/>
      <c r="AZ1061" s="529"/>
      <c r="BA1061" s="529"/>
      <c r="BB1061" s="529"/>
      <c r="BC1061" s="529"/>
      <c r="BD1061" s="529"/>
      <c r="BE1061" s="529"/>
      <c r="BF1061" s="529"/>
      <c r="BG1061" s="529"/>
      <c r="BH1061" s="529"/>
      <c r="BI1061" s="529"/>
      <c r="BJ1061" s="529"/>
      <c r="BK1061" s="529"/>
      <c r="BL1061" s="529"/>
      <c r="BM1061" s="529"/>
      <c r="BN1061" s="529"/>
      <c r="BO1061" s="529"/>
      <c r="BP1061" s="529"/>
      <c r="BQ1061" s="529"/>
      <c r="BR1061" s="529"/>
      <c r="BS1061" s="529"/>
      <c r="BT1061" s="529"/>
      <c r="BU1061" s="529"/>
      <c r="BV1061" s="529"/>
      <c r="BW1061" s="529"/>
      <c r="BX1061" s="529"/>
      <c r="BY1061" s="529"/>
      <c r="BZ1061" s="529"/>
      <c r="CA1061" s="529"/>
      <c r="CB1061" s="529"/>
      <c r="CC1061" s="529"/>
      <c r="CD1061" s="529"/>
      <c r="CE1061" s="529"/>
      <c r="CF1061" s="529"/>
      <c r="CG1061" s="529"/>
      <c r="CH1061" s="529"/>
      <c r="CI1061" s="529"/>
      <c r="CJ1061" s="529"/>
      <c r="CK1061" s="529"/>
      <c r="CL1061" s="529"/>
      <c r="CM1061" s="529"/>
      <c r="CN1061" s="529"/>
      <c r="CO1061" s="529"/>
      <c r="CP1061" s="529"/>
      <c r="CQ1061" s="529"/>
    </row>
    <row r="1062" spans="1:95" s="70" customFormat="1" ht="15" customHeight="1" outlineLevel="1" x14ac:dyDescent="0.2">
      <c r="A1062" s="11">
        <v>380</v>
      </c>
      <c r="B1062" s="300"/>
      <c r="C1062" s="319"/>
      <c r="D1062" s="319"/>
      <c r="E1062" s="320"/>
      <c r="F1062" s="915" t="s">
        <v>523</v>
      </c>
      <c r="G1062" s="916"/>
      <c r="H1062" s="916"/>
      <c r="I1062" s="916"/>
      <c r="J1062" s="916"/>
      <c r="K1062" s="916"/>
      <c r="L1062" s="917"/>
      <c r="M1062" s="408">
        <f t="shared" si="336"/>
        <v>0</v>
      </c>
      <c r="N1062" s="419">
        <f>IF(N286="",0,N286*'Annexe 1. Taux de référence'!$T62)</f>
        <v>0</v>
      </c>
      <c r="O1062" s="422">
        <f>IF(O286="",0,O286*'Annexe 1. Taux de référence'!$T62)</f>
        <v>0</v>
      </c>
      <c r="P1062" s="422">
        <f>IF(P286="",0,P286*'Annexe 1. Taux de référence'!$T62)</f>
        <v>0</v>
      </c>
      <c r="Q1062" s="423">
        <f>IF(Q286="",0,Q286*'Annexe 1. Taux de référence'!$T62)</f>
        <v>0</v>
      </c>
      <c r="R1062" s="419">
        <f>IF(R286="",0,R286*'Annexe 1. Taux de référence'!$U62)</f>
        <v>0</v>
      </c>
      <c r="S1062" s="422">
        <f>IF(S286="",0,S286*'Annexe 1. Taux de référence'!$U62)</f>
        <v>0</v>
      </c>
      <c r="T1062" s="422">
        <f>IF(T286="",0,T286*'Annexe 1. Taux de référence'!$U62)</f>
        <v>0</v>
      </c>
      <c r="U1062" s="422">
        <f>IF(U286="",0,U286*'Annexe 1. Taux de référence'!$U62)</f>
        <v>0</v>
      </c>
      <c r="V1062" s="422">
        <f>IF(V286="",0,V286*'Annexe 1. Taux de référence'!$U62)</f>
        <v>0</v>
      </c>
      <c r="W1062" s="422">
        <f>(SUM($N286:$Q286,$W286)-SUM($N1062:$Q1062))*'Annexe 1. Taux de référence'!$U62</f>
        <v>0</v>
      </c>
      <c r="X1062" s="422">
        <f>($R286+$X286-R1062)*'Annexe 1. Taux de référence'!$U62</f>
        <v>0</v>
      </c>
      <c r="Y1062" s="422">
        <f>($S286+$Y286-S1062)*'Annexe 1. Taux de référence'!$U62</f>
        <v>0</v>
      </c>
      <c r="Z1062" s="422">
        <f>($T286-$T1062)*'Annexe 1. Taux de référence'!$U62</f>
        <v>0</v>
      </c>
      <c r="AA1062" s="422">
        <f>($U286-$U1062)*'Annexe 1. Taux de référence'!$U62</f>
        <v>0</v>
      </c>
      <c r="AB1062" s="422">
        <f>($V286-$V1062)*'Annexe 1. Taux de référence'!$U62</f>
        <v>0</v>
      </c>
      <c r="AC1062" s="408">
        <f t="shared" si="325"/>
        <v>0</v>
      </c>
      <c r="AD1062" s="1766"/>
      <c r="AE1062" s="1063"/>
      <c r="AF1062" s="831"/>
      <c r="AG1062" s="536"/>
      <c r="AH1062" s="529"/>
      <c r="AI1062" s="529"/>
      <c r="AJ1062" s="529"/>
      <c r="AK1062" s="529"/>
      <c r="AL1062" s="529"/>
      <c r="AM1062" s="529"/>
      <c r="AN1062" s="529"/>
      <c r="AO1062" s="529"/>
      <c r="AP1062" s="529"/>
      <c r="AQ1062" s="529"/>
      <c r="AR1062" s="529"/>
      <c r="AS1062" s="529"/>
      <c r="AT1062" s="529"/>
      <c r="AU1062" s="529"/>
      <c r="AV1062" s="529"/>
      <c r="AW1062" s="529"/>
      <c r="AX1062" s="529"/>
      <c r="AY1062" s="529"/>
      <c r="AZ1062" s="529"/>
      <c r="BA1062" s="529"/>
      <c r="BB1062" s="529"/>
      <c r="BC1062" s="529"/>
      <c r="BD1062" s="529"/>
      <c r="BE1062" s="529"/>
      <c r="BF1062" s="529"/>
      <c r="BG1062" s="529"/>
      <c r="BH1062" s="529"/>
      <c r="BI1062" s="529"/>
      <c r="BJ1062" s="529"/>
      <c r="BK1062" s="529"/>
      <c r="BL1062" s="529"/>
      <c r="BM1062" s="529"/>
      <c r="BN1062" s="529"/>
      <c r="BO1062" s="529"/>
      <c r="BP1062" s="529"/>
      <c r="BQ1062" s="529"/>
      <c r="BR1062" s="529"/>
      <c r="BS1062" s="529"/>
      <c r="BT1062" s="529"/>
      <c r="BU1062" s="529"/>
      <c r="BV1062" s="529"/>
      <c r="BW1062" s="529"/>
      <c r="BX1062" s="529"/>
      <c r="BY1062" s="529"/>
      <c r="BZ1062" s="529"/>
      <c r="CA1062" s="529"/>
      <c r="CB1062" s="529"/>
      <c r="CC1062" s="529"/>
      <c r="CD1062" s="529"/>
      <c r="CE1062" s="529"/>
      <c r="CF1062" s="529"/>
      <c r="CG1062" s="529"/>
      <c r="CH1062" s="529"/>
      <c r="CI1062" s="529"/>
      <c r="CJ1062" s="529"/>
      <c r="CK1062" s="529"/>
      <c r="CL1062" s="529"/>
      <c r="CM1062" s="529"/>
      <c r="CN1062" s="529"/>
      <c r="CO1062" s="529"/>
      <c r="CP1062" s="529"/>
      <c r="CQ1062" s="529"/>
    </row>
    <row r="1063" spans="1:95" s="70" customFormat="1" ht="15" customHeight="1" outlineLevel="1" x14ac:dyDescent="0.2">
      <c r="A1063" s="11">
        <v>381</v>
      </c>
      <c r="B1063" s="300"/>
      <c r="C1063" s="263"/>
      <c r="D1063" s="263"/>
      <c r="E1063" s="264"/>
      <c r="F1063" s="859" t="s">
        <v>524</v>
      </c>
      <c r="G1063" s="860"/>
      <c r="H1063" s="860"/>
      <c r="I1063" s="860"/>
      <c r="J1063" s="860"/>
      <c r="K1063" s="860"/>
      <c r="L1063" s="861"/>
      <c r="M1063" s="408">
        <f t="shared" si="336"/>
        <v>0</v>
      </c>
      <c r="N1063" s="419">
        <f>IF(N287="",0,N287*'Annexe 1. Taux de référence'!$T63)</f>
        <v>0</v>
      </c>
      <c r="O1063" s="422">
        <f>IF(O287="",0,O287*'Annexe 1. Taux de référence'!$T63)</f>
        <v>0</v>
      </c>
      <c r="P1063" s="422">
        <f>IF(P287="",0,P287*'Annexe 1. Taux de référence'!$T63)</f>
        <v>0</v>
      </c>
      <c r="Q1063" s="423">
        <f>IF(Q287="",0,Q287*'Annexe 1. Taux de référence'!$T63)</f>
        <v>0</v>
      </c>
      <c r="R1063" s="419">
        <f>IF(R287="",0,R287*'Annexe 1. Taux de référence'!$U63)</f>
        <v>0</v>
      </c>
      <c r="S1063" s="422">
        <f>IF(S287="",0,S287*'Annexe 1. Taux de référence'!$U63)</f>
        <v>0</v>
      </c>
      <c r="T1063" s="422">
        <f>IF(T287="",0,T287*'Annexe 1. Taux de référence'!$U63)</f>
        <v>0</v>
      </c>
      <c r="U1063" s="422">
        <f>IF(U287="",0,U287*'Annexe 1. Taux de référence'!$U63)</f>
        <v>0</v>
      </c>
      <c r="V1063" s="422">
        <f>IF(V287="",0,V287*'Annexe 1. Taux de référence'!$U63)</f>
        <v>0</v>
      </c>
      <c r="W1063" s="422">
        <f>(SUM($N287:$Q287,$W287)-SUM($N1063:$Q1063))*'Annexe 1. Taux de référence'!$U63</f>
        <v>0</v>
      </c>
      <c r="X1063" s="422">
        <f>($R287+$X287-R1063)*'Annexe 1. Taux de référence'!$U63</f>
        <v>0</v>
      </c>
      <c r="Y1063" s="422">
        <f>($S287+$Y287-S1063)*'Annexe 1. Taux de référence'!$U63</f>
        <v>0</v>
      </c>
      <c r="Z1063" s="422">
        <f>($T287-$T1063)*'Annexe 1. Taux de référence'!$U63</f>
        <v>0</v>
      </c>
      <c r="AA1063" s="422">
        <f>($U287-$U1063)*'Annexe 1. Taux de référence'!$U63</f>
        <v>0</v>
      </c>
      <c r="AB1063" s="422">
        <f>($V287-$V1063)*'Annexe 1. Taux de référence'!$U63</f>
        <v>0</v>
      </c>
      <c r="AC1063" s="408">
        <f t="shared" si="325"/>
        <v>0</v>
      </c>
      <c r="AD1063" s="1766"/>
      <c r="AE1063" s="1063"/>
      <c r="AF1063" s="831"/>
      <c r="AG1063" s="536"/>
      <c r="AH1063" s="529"/>
      <c r="AI1063" s="529"/>
      <c r="AJ1063" s="529"/>
      <c r="AK1063" s="529"/>
      <c r="AL1063" s="529"/>
      <c r="AM1063" s="529"/>
      <c r="AN1063" s="529"/>
      <c r="AO1063" s="529"/>
      <c r="AP1063" s="529"/>
      <c r="AQ1063" s="529"/>
      <c r="AR1063" s="529"/>
      <c r="AS1063" s="529"/>
      <c r="AT1063" s="529"/>
      <c r="AU1063" s="529"/>
      <c r="AV1063" s="529"/>
      <c r="AW1063" s="529"/>
      <c r="AX1063" s="529"/>
      <c r="AY1063" s="529"/>
      <c r="AZ1063" s="529"/>
      <c r="BA1063" s="529"/>
      <c r="BB1063" s="529"/>
      <c r="BC1063" s="529"/>
      <c r="BD1063" s="529"/>
      <c r="BE1063" s="529"/>
      <c r="BF1063" s="529"/>
      <c r="BG1063" s="529"/>
      <c r="BH1063" s="529"/>
      <c r="BI1063" s="529"/>
      <c r="BJ1063" s="529"/>
      <c r="BK1063" s="529"/>
      <c r="BL1063" s="529"/>
      <c r="BM1063" s="529"/>
      <c r="BN1063" s="529"/>
      <c r="BO1063" s="529"/>
      <c r="BP1063" s="529"/>
      <c r="BQ1063" s="529"/>
      <c r="BR1063" s="529"/>
      <c r="BS1063" s="529"/>
      <c r="BT1063" s="529"/>
      <c r="BU1063" s="529"/>
      <c r="BV1063" s="529"/>
      <c r="BW1063" s="529"/>
      <c r="BX1063" s="529"/>
      <c r="BY1063" s="529"/>
      <c r="BZ1063" s="529"/>
      <c r="CA1063" s="529"/>
      <c r="CB1063" s="529"/>
      <c r="CC1063" s="529"/>
      <c r="CD1063" s="529"/>
      <c r="CE1063" s="529"/>
      <c r="CF1063" s="529"/>
      <c r="CG1063" s="529"/>
      <c r="CH1063" s="529"/>
      <c r="CI1063" s="529"/>
      <c r="CJ1063" s="529"/>
      <c r="CK1063" s="529"/>
      <c r="CL1063" s="529"/>
      <c r="CM1063" s="529"/>
      <c r="CN1063" s="529"/>
      <c r="CO1063" s="529"/>
      <c r="CP1063" s="529"/>
      <c r="CQ1063" s="529"/>
    </row>
    <row r="1064" spans="1:95" s="70" customFormat="1" ht="15" customHeight="1" outlineLevel="1" x14ac:dyDescent="0.2">
      <c r="A1064" s="11">
        <v>382</v>
      </c>
      <c r="B1064" s="300"/>
      <c r="C1064" s="263"/>
      <c r="D1064" s="271"/>
      <c r="E1064" s="853" t="s">
        <v>525</v>
      </c>
      <c r="F1064" s="854"/>
      <c r="G1064" s="854"/>
      <c r="H1064" s="854"/>
      <c r="I1064" s="854"/>
      <c r="J1064" s="854"/>
      <c r="K1064" s="854"/>
      <c r="L1064" s="855"/>
      <c r="M1064" s="407">
        <f>SUBTOTAL(9,M1065:M1066)</f>
        <v>0</v>
      </c>
      <c r="N1064" s="410">
        <f t="shared" ref="N1064:AC1064" si="337">SUBTOTAL(9,N1065:N1066)</f>
        <v>0</v>
      </c>
      <c r="O1064" s="414">
        <f t="shared" si="337"/>
        <v>0</v>
      </c>
      <c r="P1064" s="413">
        <f t="shared" si="337"/>
        <v>0</v>
      </c>
      <c r="Q1064" s="415">
        <f t="shared" si="337"/>
        <v>0</v>
      </c>
      <c r="R1064" s="410">
        <f t="shared" si="337"/>
        <v>0</v>
      </c>
      <c r="S1064" s="414">
        <f t="shared" si="337"/>
        <v>0</v>
      </c>
      <c r="T1064" s="413">
        <f t="shared" si="337"/>
        <v>0</v>
      </c>
      <c r="U1064" s="413">
        <f t="shared" si="337"/>
        <v>0</v>
      </c>
      <c r="V1064" s="413">
        <f t="shared" si="337"/>
        <v>0</v>
      </c>
      <c r="W1064" s="413">
        <f t="shared" si="337"/>
        <v>0</v>
      </c>
      <c r="X1064" s="413">
        <f t="shared" si="337"/>
        <v>0</v>
      </c>
      <c r="Y1064" s="413">
        <f t="shared" si="337"/>
        <v>0</v>
      </c>
      <c r="Z1064" s="413">
        <f t="shared" si="337"/>
        <v>0</v>
      </c>
      <c r="AA1064" s="413">
        <f t="shared" si="337"/>
        <v>0</v>
      </c>
      <c r="AB1064" s="411">
        <f t="shared" si="337"/>
        <v>0</v>
      </c>
      <c r="AC1064" s="415">
        <f t="shared" si="337"/>
        <v>0</v>
      </c>
      <c r="AD1064" s="1766"/>
      <c r="AE1064" s="1063"/>
      <c r="AF1064" s="831"/>
      <c r="AG1064" s="536"/>
      <c r="AH1064" s="529"/>
      <c r="AI1064" s="529"/>
      <c r="AJ1064" s="529"/>
      <c r="AK1064" s="529"/>
      <c r="AL1064" s="529"/>
      <c r="AM1064" s="529"/>
      <c r="AN1064" s="529"/>
      <c r="AO1064" s="529"/>
      <c r="AP1064" s="529"/>
      <c r="AQ1064" s="529"/>
      <c r="AR1064" s="529"/>
      <c r="AS1064" s="529"/>
      <c r="AT1064" s="529"/>
      <c r="AU1064" s="529"/>
      <c r="AV1064" s="529"/>
      <c r="AW1064" s="529"/>
      <c r="AX1064" s="529"/>
      <c r="AY1064" s="529"/>
      <c r="AZ1064" s="529"/>
      <c r="BA1064" s="529"/>
      <c r="BB1064" s="529"/>
      <c r="BC1064" s="529"/>
      <c r="BD1064" s="529"/>
      <c r="BE1064" s="529"/>
      <c r="BF1064" s="529"/>
      <c r="BG1064" s="529"/>
      <c r="BH1064" s="529"/>
      <c r="BI1064" s="529"/>
      <c r="BJ1064" s="529"/>
      <c r="BK1064" s="529"/>
      <c r="BL1064" s="529"/>
      <c r="BM1064" s="529"/>
      <c r="BN1064" s="529"/>
      <c r="BO1064" s="529"/>
      <c r="BP1064" s="529"/>
      <c r="BQ1064" s="529"/>
      <c r="BR1064" s="529"/>
      <c r="BS1064" s="529"/>
      <c r="BT1064" s="529"/>
      <c r="BU1064" s="529"/>
      <c r="BV1064" s="529"/>
      <c r="BW1064" s="529"/>
      <c r="BX1064" s="529"/>
      <c r="BY1064" s="529"/>
      <c r="BZ1064" s="529"/>
      <c r="CA1064" s="529"/>
      <c r="CB1064" s="529"/>
      <c r="CC1064" s="529"/>
      <c r="CD1064" s="529"/>
      <c r="CE1064" s="529"/>
      <c r="CF1064" s="529"/>
      <c r="CG1064" s="529"/>
      <c r="CH1064" s="529"/>
      <c r="CI1064" s="529"/>
      <c r="CJ1064" s="529"/>
      <c r="CK1064" s="529"/>
      <c r="CL1064" s="529"/>
      <c r="CM1064" s="529"/>
      <c r="CN1064" s="529"/>
      <c r="CO1064" s="529"/>
      <c r="CP1064" s="529"/>
      <c r="CQ1064" s="529"/>
    </row>
    <row r="1065" spans="1:95" s="70" customFormat="1" ht="15" customHeight="1" outlineLevel="1" x14ac:dyDescent="0.2">
      <c r="A1065" s="11">
        <v>383</v>
      </c>
      <c r="B1065" s="300"/>
      <c r="C1065" s="319"/>
      <c r="D1065" s="319"/>
      <c r="E1065" s="320"/>
      <c r="F1065" s="856" t="s">
        <v>526</v>
      </c>
      <c r="G1065" s="857"/>
      <c r="H1065" s="857"/>
      <c r="I1065" s="857"/>
      <c r="J1065" s="857"/>
      <c r="K1065" s="857"/>
      <c r="L1065" s="858"/>
      <c r="M1065" s="408">
        <f t="shared" si="336"/>
        <v>0</v>
      </c>
      <c r="N1065" s="419">
        <f t="shared" si="336"/>
        <v>0</v>
      </c>
      <c r="O1065" s="422">
        <f t="shared" si="336"/>
        <v>0</v>
      </c>
      <c r="P1065" s="422">
        <f t="shared" si="336"/>
        <v>0</v>
      </c>
      <c r="Q1065" s="423">
        <f t="shared" si="336"/>
        <v>0</v>
      </c>
      <c r="R1065" s="419">
        <f t="shared" si="336"/>
        <v>0</v>
      </c>
      <c r="S1065" s="421">
        <f t="shared" si="336"/>
        <v>0</v>
      </c>
      <c r="T1065" s="421">
        <f t="shared" si="336"/>
        <v>0</v>
      </c>
      <c r="U1065" s="421">
        <f t="shared" si="336"/>
        <v>0</v>
      </c>
      <c r="V1065" s="421">
        <f t="shared" si="336"/>
        <v>0</v>
      </c>
      <c r="W1065" s="421">
        <f t="shared" si="336"/>
        <v>0</v>
      </c>
      <c r="X1065" s="422">
        <f t="shared" si="336"/>
        <v>0</v>
      </c>
      <c r="Y1065" s="421">
        <f t="shared" si="336"/>
        <v>0</v>
      </c>
      <c r="Z1065" s="421">
        <f t="shared" si="336"/>
        <v>0</v>
      </c>
      <c r="AA1065" s="421">
        <f t="shared" si="336"/>
        <v>0</v>
      </c>
      <c r="AB1065" s="421">
        <f t="shared" si="336"/>
        <v>0</v>
      </c>
      <c r="AC1065" s="408">
        <f t="shared" si="325"/>
        <v>0</v>
      </c>
      <c r="AD1065" s="1766"/>
      <c r="AE1065" s="1063"/>
      <c r="AF1065" s="831"/>
      <c r="AG1065" s="536"/>
      <c r="AH1065" s="529"/>
      <c r="AI1065" s="529"/>
      <c r="AJ1065" s="529"/>
      <c r="AK1065" s="529"/>
      <c r="AL1065" s="529"/>
      <c r="AM1065" s="529"/>
      <c r="AN1065" s="529"/>
      <c r="AO1065" s="529"/>
      <c r="AP1065" s="529"/>
      <c r="AQ1065" s="529"/>
      <c r="AR1065" s="529"/>
      <c r="AS1065" s="529"/>
      <c r="AT1065" s="529"/>
      <c r="AU1065" s="529"/>
      <c r="AV1065" s="529"/>
      <c r="AW1065" s="529"/>
      <c r="AX1065" s="529"/>
      <c r="AY1065" s="529"/>
      <c r="AZ1065" s="529"/>
      <c r="BA1065" s="529"/>
      <c r="BB1065" s="529"/>
      <c r="BC1065" s="529"/>
      <c r="BD1065" s="529"/>
      <c r="BE1065" s="529"/>
      <c r="BF1065" s="529"/>
      <c r="BG1065" s="529"/>
      <c r="BH1065" s="529"/>
      <c r="BI1065" s="529"/>
      <c r="BJ1065" s="529"/>
      <c r="BK1065" s="529"/>
      <c r="BL1065" s="529"/>
      <c r="BM1065" s="529"/>
      <c r="BN1065" s="529"/>
      <c r="BO1065" s="529"/>
      <c r="BP1065" s="529"/>
      <c r="BQ1065" s="529"/>
      <c r="BR1065" s="529"/>
      <c r="BS1065" s="529"/>
      <c r="BT1065" s="529"/>
      <c r="BU1065" s="529"/>
      <c r="BV1065" s="529"/>
      <c r="BW1065" s="529"/>
      <c r="BX1065" s="529"/>
      <c r="BY1065" s="529"/>
      <c r="BZ1065" s="529"/>
      <c r="CA1065" s="529"/>
      <c r="CB1065" s="529"/>
      <c r="CC1065" s="529"/>
      <c r="CD1065" s="529"/>
      <c r="CE1065" s="529"/>
      <c r="CF1065" s="529"/>
      <c r="CG1065" s="529"/>
      <c r="CH1065" s="529"/>
      <c r="CI1065" s="529"/>
      <c r="CJ1065" s="529"/>
      <c r="CK1065" s="529"/>
      <c r="CL1065" s="529"/>
      <c r="CM1065" s="529"/>
      <c r="CN1065" s="529"/>
      <c r="CO1065" s="529"/>
      <c r="CP1065" s="529"/>
      <c r="CQ1065" s="529"/>
    </row>
    <row r="1066" spans="1:95" s="70" customFormat="1" ht="15" customHeight="1" outlineLevel="1" x14ac:dyDescent="0.2">
      <c r="A1066" s="11">
        <v>384</v>
      </c>
      <c r="B1066" s="300"/>
      <c r="C1066" s="319"/>
      <c r="D1066" s="319"/>
      <c r="E1066" s="320"/>
      <c r="F1066" s="859" t="s">
        <v>527</v>
      </c>
      <c r="G1066" s="860"/>
      <c r="H1066" s="860"/>
      <c r="I1066" s="860"/>
      <c r="J1066" s="860"/>
      <c r="K1066" s="860"/>
      <c r="L1066" s="861"/>
      <c r="M1066" s="408">
        <f t="shared" si="336"/>
        <v>0</v>
      </c>
      <c r="N1066" s="419">
        <f t="shared" si="336"/>
        <v>0</v>
      </c>
      <c r="O1066" s="422">
        <f t="shared" si="336"/>
        <v>0</v>
      </c>
      <c r="P1066" s="422">
        <f t="shared" si="336"/>
        <v>0</v>
      </c>
      <c r="Q1066" s="423">
        <f t="shared" si="336"/>
        <v>0</v>
      </c>
      <c r="R1066" s="419">
        <f t="shared" si="336"/>
        <v>0</v>
      </c>
      <c r="S1066" s="422">
        <f t="shared" si="336"/>
        <v>0</v>
      </c>
      <c r="T1066" s="422">
        <f t="shared" si="336"/>
        <v>0</v>
      </c>
      <c r="U1066" s="422">
        <f t="shared" si="336"/>
        <v>0</v>
      </c>
      <c r="V1066" s="422">
        <f t="shared" si="336"/>
        <v>0</v>
      </c>
      <c r="W1066" s="422">
        <f t="shared" si="336"/>
        <v>0</v>
      </c>
      <c r="X1066" s="422">
        <f t="shared" si="336"/>
        <v>0</v>
      </c>
      <c r="Y1066" s="422">
        <f t="shared" si="336"/>
        <v>0</v>
      </c>
      <c r="Z1066" s="422">
        <f t="shared" si="336"/>
        <v>0</v>
      </c>
      <c r="AA1066" s="422">
        <f t="shared" si="336"/>
        <v>0</v>
      </c>
      <c r="AB1066" s="422">
        <f t="shared" si="336"/>
        <v>0</v>
      </c>
      <c r="AC1066" s="408">
        <f t="shared" si="325"/>
        <v>0</v>
      </c>
      <c r="AD1066" s="1767"/>
      <c r="AE1066" s="834"/>
      <c r="AF1066" s="834"/>
      <c r="AG1066" s="536"/>
      <c r="AH1066" s="529"/>
      <c r="AI1066" s="529"/>
      <c r="AJ1066" s="529"/>
      <c r="AK1066" s="529"/>
      <c r="AL1066" s="529"/>
      <c r="AM1066" s="529"/>
      <c r="AN1066" s="529"/>
      <c r="AO1066" s="529"/>
      <c r="AP1066" s="529"/>
      <c r="AQ1066" s="529"/>
      <c r="AR1066" s="529"/>
      <c r="AS1066" s="529"/>
      <c r="AT1066" s="529"/>
      <c r="AU1066" s="529"/>
      <c r="AV1066" s="529"/>
      <c r="AW1066" s="529"/>
      <c r="AX1066" s="529"/>
      <c r="AY1066" s="529"/>
      <c r="AZ1066" s="529"/>
      <c r="BA1066" s="529"/>
      <c r="BB1066" s="529"/>
      <c r="BC1066" s="529"/>
      <c r="BD1066" s="529"/>
      <c r="BE1066" s="529"/>
      <c r="BF1066" s="529"/>
      <c r="BG1066" s="529"/>
      <c r="BH1066" s="529"/>
      <c r="BI1066" s="529"/>
      <c r="BJ1066" s="529"/>
      <c r="BK1066" s="529"/>
      <c r="BL1066" s="529"/>
      <c r="BM1066" s="529"/>
      <c r="BN1066" s="529"/>
      <c r="BO1066" s="529"/>
      <c r="BP1066" s="529"/>
      <c r="BQ1066" s="529"/>
      <c r="BR1066" s="529"/>
      <c r="BS1066" s="529"/>
      <c r="BT1066" s="529"/>
      <c r="BU1066" s="529"/>
      <c r="BV1066" s="529"/>
      <c r="BW1066" s="529"/>
      <c r="BX1066" s="529"/>
      <c r="BY1066" s="529"/>
      <c r="BZ1066" s="529"/>
      <c r="CA1066" s="529"/>
      <c r="CB1066" s="529"/>
      <c r="CC1066" s="529"/>
      <c r="CD1066" s="529"/>
      <c r="CE1066" s="529"/>
      <c r="CF1066" s="529"/>
      <c r="CG1066" s="529"/>
      <c r="CH1066" s="529"/>
      <c r="CI1066" s="529"/>
      <c r="CJ1066" s="529"/>
      <c r="CK1066" s="529"/>
      <c r="CL1066" s="529"/>
      <c r="CM1066" s="529"/>
      <c r="CN1066" s="529"/>
      <c r="CO1066" s="529"/>
      <c r="CP1066" s="529"/>
      <c r="CQ1066" s="529"/>
    </row>
    <row r="1067" spans="1:95" s="70" customFormat="1" ht="15" customHeight="1" outlineLevel="1" x14ac:dyDescent="0.2">
      <c r="A1067" s="11">
        <v>385</v>
      </c>
      <c r="B1067" s="300"/>
      <c r="C1067" s="263"/>
      <c r="D1067" s="844" t="s">
        <v>81</v>
      </c>
      <c r="E1067" s="845"/>
      <c r="F1067" s="845"/>
      <c r="G1067" s="845"/>
      <c r="H1067" s="845"/>
      <c r="I1067" s="845"/>
      <c r="J1067" s="845"/>
      <c r="K1067" s="845"/>
      <c r="L1067" s="845"/>
      <c r="M1067" s="845"/>
      <c r="N1067" s="845"/>
      <c r="O1067" s="845"/>
      <c r="P1067" s="845"/>
      <c r="Q1067" s="845"/>
      <c r="R1067" s="845"/>
      <c r="S1067" s="845"/>
      <c r="T1067" s="845"/>
      <c r="U1067" s="845"/>
      <c r="V1067" s="845"/>
      <c r="W1067" s="845"/>
      <c r="X1067" s="845"/>
      <c r="Y1067" s="845"/>
      <c r="Z1067" s="845"/>
      <c r="AA1067" s="845"/>
      <c r="AB1067" s="845"/>
      <c r="AC1067" s="845"/>
      <c r="AD1067" s="845"/>
      <c r="AE1067" s="845"/>
      <c r="AF1067" s="845"/>
      <c r="AG1067" s="536"/>
      <c r="AH1067" s="529"/>
      <c r="AI1067" s="529"/>
      <c r="AJ1067" s="529"/>
      <c r="AK1067" s="529"/>
      <c r="AL1067" s="529"/>
      <c r="AM1067" s="529"/>
      <c r="AN1067" s="529"/>
      <c r="AO1067" s="529"/>
      <c r="AP1067" s="529"/>
      <c r="AQ1067" s="529"/>
      <c r="AR1067" s="529"/>
      <c r="AS1067" s="529"/>
      <c r="AT1067" s="529"/>
      <c r="AU1067" s="529"/>
      <c r="AV1067" s="529"/>
      <c r="AW1067" s="529"/>
      <c r="AX1067" s="529"/>
      <c r="AY1067" s="529"/>
      <c r="AZ1067" s="529"/>
      <c r="BA1067" s="529"/>
      <c r="BB1067" s="529"/>
      <c r="BC1067" s="529"/>
      <c r="BD1067" s="529"/>
      <c r="BE1067" s="529"/>
      <c r="BF1067" s="529"/>
      <c r="BG1067" s="529"/>
      <c r="BH1067" s="529"/>
      <c r="BI1067" s="529"/>
      <c r="BJ1067" s="529"/>
      <c r="BK1067" s="529"/>
      <c r="BL1067" s="529"/>
      <c r="BM1067" s="529"/>
      <c r="BN1067" s="529"/>
      <c r="BO1067" s="529"/>
      <c r="BP1067" s="529"/>
      <c r="BQ1067" s="529"/>
      <c r="BR1067" s="529"/>
      <c r="BS1067" s="529"/>
      <c r="BT1067" s="529"/>
      <c r="BU1067" s="529"/>
      <c r="BV1067" s="529"/>
      <c r="BW1067" s="529"/>
      <c r="BX1067" s="529"/>
      <c r="BY1067" s="529"/>
      <c r="BZ1067" s="529"/>
      <c r="CA1067" s="529"/>
      <c r="CB1067" s="529"/>
      <c r="CC1067" s="529"/>
      <c r="CD1067" s="529"/>
      <c r="CE1067" s="529"/>
      <c r="CF1067" s="529"/>
      <c r="CG1067" s="529"/>
      <c r="CH1067" s="529"/>
      <c r="CI1067" s="529"/>
      <c r="CJ1067" s="529"/>
      <c r="CK1067" s="529"/>
      <c r="CL1067" s="529"/>
      <c r="CM1067" s="529"/>
      <c r="CN1067" s="529"/>
      <c r="CO1067" s="529"/>
      <c r="CP1067" s="529"/>
      <c r="CQ1067" s="529"/>
    </row>
    <row r="1068" spans="1:95" s="70" customFormat="1" ht="15" customHeight="1" outlineLevel="1" x14ac:dyDescent="0.2">
      <c r="A1068" s="11">
        <v>386</v>
      </c>
      <c r="B1068" s="300"/>
      <c r="C1068" s="263"/>
      <c r="D1068" s="271"/>
      <c r="E1068" s="918" t="s">
        <v>460</v>
      </c>
      <c r="F1068" s="919"/>
      <c r="G1068" s="919"/>
      <c r="H1068" s="919"/>
      <c r="I1068" s="919"/>
      <c r="J1068" s="919"/>
      <c r="K1068" s="919"/>
      <c r="L1068" s="920"/>
      <c r="M1068" s="407">
        <f>SUBTOTAL(9,M1069:M1071)</f>
        <v>0</v>
      </c>
      <c r="N1068" s="410">
        <f t="shared" ref="N1068:AC1068" si="338">SUBTOTAL(9,N1069:N1071)</f>
        <v>0</v>
      </c>
      <c r="O1068" s="414">
        <f t="shared" si="338"/>
        <v>0</v>
      </c>
      <c r="P1068" s="413">
        <f t="shared" si="338"/>
        <v>0</v>
      </c>
      <c r="Q1068" s="415">
        <f t="shared" si="338"/>
        <v>0</v>
      </c>
      <c r="R1068" s="410">
        <f t="shared" si="338"/>
        <v>0</v>
      </c>
      <c r="S1068" s="414">
        <f t="shared" si="338"/>
        <v>0</v>
      </c>
      <c r="T1068" s="413">
        <f t="shared" si="338"/>
        <v>0</v>
      </c>
      <c r="U1068" s="413">
        <f t="shared" si="338"/>
        <v>0</v>
      </c>
      <c r="V1068" s="413">
        <f t="shared" si="338"/>
        <v>0</v>
      </c>
      <c r="W1068" s="413">
        <f t="shared" si="338"/>
        <v>0</v>
      </c>
      <c r="X1068" s="413">
        <f t="shared" si="338"/>
        <v>0</v>
      </c>
      <c r="Y1068" s="413">
        <f t="shared" si="338"/>
        <v>0</v>
      </c>
      <c r="Z1068" s="413">
        <f t="shared" si="338"/>
        <v>0</v>
      </c>
      <c r="AA1068" s="413">
        <f t="shared" si="338"/>
        <v>0</v>
      </c>
      <c r="AB1068" s="411">
        <f t="shared" si="338"/>
        <v>0</v>
      </c>
      <c r="AC1068" s="415">
        <f t="shared" si="338"/>
        <v>0</v>
      </c>
      <c r="AD1068" s="1808"/>
      <c r="AE1068" s="828"/>
      <c r="AF1068" s="828"/>
      <c r="AG1068" s="536"/>
      <c r="AH1068" s="529"/>
      <c r="AI1068" s="529"/>
      <c r="AJ1068" s="529"/>
      <c r="AK1068" s="529"/>
      <c r="AL1068" s="529"/>
      <c r="AM1068" s="529"/>
      <c r="AN1068" s="529"/>
      <c r="AO1068" s="529"/>
      <c r="AP1068" s="529"/>
      <c r="AQ1068" s="529"/>
      <c r="AR1068" s="529"/>
      <c r="AS1068" s="529"/>
      <c r="AT1068" s="529"/>
      <c r="AU1068" s="529"/>
      <c r="AV1068" s="529"/>
      <c r="AW1068" s="529"/>
      <c r="AX1068" s="529"/>
      <c r="AY1068" s="529"/>
      <c r="AZ1068" s="529"/>
      <c r="BA1068" s="529"/>
      <c r="BB1068" s="529"/>
      <c r="BC1068" s="529"/>
      <c r="BD1068" s="529"/>
      <c r="BE1068" s="529"/>
      <c r="BF1068" s="529"/>
      <c r="BG1068" s="529"/>
      <c r="BH1068" s="529"/>
      <c r="BI1068" s="529"/>
      <c r="BJ1068" s="529"/>
      <c r="BK1068" s="529"/>
      <c r="BL1068" s="529"/>
      <c r="BM1068" s="529"/>
      <c r="BN1068" s="529"/>
      <c r="BO1068" s="529"/>
      <c r="BP1068" s="529"/>
      <c r="BQ1068" s="529"/>
      <c r="BR1068" s="529"/>
      <c r="BS1068" s="529"/>
      <c r="BT1068" s="529"/>
      <c r="BU1068" s="529"/>
      <c r="BV1068" s="529"/>
      <c r="BW1068" s="529"/>
      <c r="BX1068" s="529"/>
      <c r="BY1068" s="529"/>
      <c r="BZ1068" s="529"/>
      <c r="CA1068" s="529"/>
      <c r="CB1068" s="529"/>
      <c r="CC1068" s="529"/>
      <c r="CD1068" s="529"/>
      <c r="CE1068" s="529"/>
      <c r="CF1068" s="529"/>
      <c r="CG1068" s="529"/>
      <c r="CH1068" s="529"/>
      <c r="CI1068" s="529"/>
      <c r="CJ1068" s="529"/>
      <c r="CK1068" s="529"/>
      <c r="CL1068" s="529"/>
      <c r="CM1068" s="529"/>
      <c r="CN1068" s="529"/>
      <c r="CO1068" s="529"/>
      <c r="CP1068" s="529"/>
      <c r="CQ1068" s="529"/>
    </row>
    <row r="1069" spans="1:95" s="70" customFormat="1" ht="27.75" customHeight="1" outlineLevel="1" x14ac:dyDescent="0.2">
      <c r="A1069" s="11">
        <v>387</v>
      </c>
      <c r="B1069" s="300"/>
      <c r="C1069" s="319"/>
      <c r="D1069" s="319"/>
      <c r="E1069" s="320"/>
      <c r="F1069" s="856" t="s">
        <v>84</v>
      </c>
      <c r="G1069" s="857"/>
      <c r="H1069" s="857"/>
      <c r="I1069" s="857"/>
      <c r="J1069" s="857"/>
      <c r="K1069" s="857"/>
      <c r="L1069" s="858"/>
      <c r="M1069" s="408">
        <f t="shared" ref="M1069:AB1082" si="339">M293</f>
        <v>0</v>
      </c>
      <c r="N1069" s="419">
        <f>M1069*'Annexe 1. Taux de référence'!S66</f>
        <v>0</v>
      </c>
      <c r="O1069" s="422">
        <f>($M1069-SUM($N1069:$N1069))*'Annexe 1. Taux de référence'!$S66</f>
        <v>0</v>
      </c>
      <c r="P1069" s="422">
        <f>($M1069-SUM($N1069:$O1069))*'Annexe 1. Taux de référence'!$S66</f>
        <v>0</v>
      </c>
      <c r="Q1069" s="423">
        <f>($M1069-SUM($N1069:P1069))*'Annexe 1. Taux de référence'!$S66</f>
        <v>0</v>
      </c>
      <c r="R1069" s="419">
        <f>($M1069-SUM($N1069:Q1069))*'Annexe 1. Taux de référence'!$U66</f>
        <v>0</v>
      </c>
      <c r="S1069" s="421">
        <f>($M1069-SUM($N1069:R1069))*'Annexe 1. Taux de référence'!$U66</f>
        <v>0</v>
      </c>
      <c r="T1069" s="421">
        <f>($M1069-SUM($N1069:S1069))*'Annexe 1. Taux de référence'!$U66</f>
        <v>0</v>
      </c>
      <c r="U1069" s="421">
        <f>($M1069-SUM($N1069:T1069))*'Annexe 1. Taux de référence'!$U66</f>
        <v>0</v>
      </c>
      <c r="V1069" s="421">
        <f>($M1069-SUM($N1069:U1069))*'Annexe 1. Taux de référence'!$U66</f>
        <v>0</v>
      </c>
      <c r="W1069" s="421">
        <f>($M1069-SUM($N1069:V1069))*'Annexe 1. Taux de référence'!$U66</f>
        <v>0</v>
      </c>
      <c r="X1069" s="422">
        <f>($M1069-SUM($N1069:W1069))*'Annexe 1. Taux de référence'!$U66</f>
        <v>0</v>
      </c>
      <c r="Y1069" s="421">
        <f>($M1069-SUM($N1069:X1069))*'Annexe 1. Taux de référence'!$U66</f>
        <v>0</v>
      </c>
      <c r="Z1069" s="421">
        <f>($M1069-SUM($N1069:Y1069))*'Annexe 1. Taux de référence'!$U66</f>
        <v>0</v>
      </c>
      <c r="AA1069" s="421">
        <f>($M1069-SUM($N1069:Z1069))*'Annexe 1. Taux de référence'!$U66</f>
        <v>0</v>
      </c>
      <c r="AB1069" s="421">
        <f>($M1069-SUM($N1069:AA1069))*'Annexe 1. Taux de référence'!$U66</f>
        <v>0</v>
      </c>
      <c r="AC1069" s="408">
        <f t="shared" ref="AC1069:AC1082" si="340">M1069-SUM(N1069:AB1069)</f>
        <v>0</v>
      </c>
      <c r="AD1069" s="1766"/>
      <c r="AE1069" s="1063"/>
      <c r="AF1069" s="831"/>
      <c r="AG1069" s="536"/>
      <c r="AH1069" s="529"/>
      <c r="AI1069" s="529"/>
      <c r="AJ1069" s="529"/>
      <c r="AK1069" s="529"/>
      <c r="AL1069" s="529"/>
      <c r="AM1069" s="529"/>
      <c r="AN1069" s="529"/>
      <c r="AO1069" s="529"/>
      <c r="AP1069" s="529"/>
      <c r="AQ1069" s="529"/>
      <c r="AR1069" s="529"/>
      <c r="AS1069" s="529"/>
      <c r="AT1069" s="529"/>
      <c r="AU1069" s="529"/>
      <c r="AV1069" s="529"/>
      <c r="AW1069" s="529"/>
      <c r="AX1069" s="529"/>
      <c r="AY1069" s="529"/>
      <c r="AZ1069" s="529"/>
      <c r="BA1069" s="529"/>
      <c r="BB1069" s="529"/>
      <c r="BC1069" s="529"/>
      <c r="BD1069" s="529"/>
      <c r="BE1069" s="529"/>
      <c r="BF1069" s="529"/>
      <c r="BG1069" s="529"/>
      <c r="BH1069" s="529"/>
      <c r="BI1069" s="529"/>
      <c r="BJ1069" s="529"/>
      <c r="BK1069" s="529"/>
      <c r="BL1069" s="529"/>
      <c r="BM1069" s="529"/>
      <c r="BN1069" s="529"/>
      <c r="BO1069" s="529"/>
      <c r="BP1069" s="529"/>
      <c r="BQ1069" s="529"/>
      <c r="BR1069" s="529"/>
      <c r="BS1069" s="529"/>
      <c r="BT1069" s="529"/>
      <c r="BU1069" s="529"/>
      <c r="BV1069" s="529"/>
      <c r="BW1069" s="529"/>
      <c r="BX1069" s="529"/>
      <c r="BY1069" s="529"/>
      <c r="BZ1069" s="529"/>
      <c r="CA1069" s="529"/>
      <c r="CB1069" s="529"/>
      <c r="CC1069" s="529"/>
      <c r="CD1069" s="529"/>
      <c r="CE1069" s="529"/>
      <c r="CF1069" s="529"/>
      <c r="CG1069" s="529"/>
      <c r="CH1069" s="529"/>
      <c r="CI1069" s="529"/>
      <c r="CJ1069" s="529"/>
      <c r="CK1069" s="529"/>
      <c r="CL1069" s="529"/>
      <c r="CM1069" s="529"/>
      <c r="CN1069" s="529"/>
      <c r="CO1069" s="529"/>
      <c r="CP1069" s="529"/>
      <c r="CQ1069" s="529"/>
    </row>
    <row r="1070" spans="1:95" s="70" customFormat="1" ht="27.75" customHeight="1" outlineLevel="1" x14ac:dyDescent="0.2">
      <c r="A1070" s="11">
        <v>388</v>
      </c>
      <c r="B1070" s="300"/>
      <c r="C1070" s="319"/>
      <c r="D1070" s="319"/>
      <c r="E1070" s="320"/>
      <c r="F1070" s="915" t="s">
        <v>83</v>
      </c>
      <c r="G1070" s="916"/>
      <c r="H1070" s="916"/>
      <c r="I1070" s="916"/>
      <c r="J1070" s="916"/>
      <c r="K1070" s="916"/>
      <c r="L1070" s="917"/>
      <c r="M1070" s="408">
        <f t="shared" si="339"/>
        <v>0</v>
      </c>
      <c r="N1070" s="419">
        <f>M1070*'Annexe 1. Taux de référence'!S67</f>
        <v>0</v>
      </c>
      <c r="O1070" s="422">
        <f>($M1070-SUM($N1070:$N1070))*'Annexe 1. Taux de référence'!$S67</f>
        <v>0</v>
      </c>
      <c r="P1070" s="422">
        <f>($M1070-SUM($N1070:$O1070))*'Annexe 1. Taux de référence'!$S67</f>
        <v>0</v>
      </c>
      <c r="Q1070" s="423">
        <f>($M1070-SUM($N1070:P1070))*'Annexe 1. Taux de référence'!$S67</f>
        <v>0</v>
      </c>
      <c r="R1070" s="419">
        <f>($M1070-SUM($N1070:Q1070))*'Annexe 1. Taux de référence'!$U67</f>
        <v>0</v>
      </c>
      <c r="S1070" s="422">
        <f>($M1070-SUM($N1070:R1070))*'Annexe 1. Taux de référence'!$U67</f>
        <v>0</v>
      </c>
      <c r="T1070" s="422">
        <f>($M1070-SUM($N1070:S1070))*'Annexe 1. Taux de référence'!$U67</f>
        <v>0</v>
      </c>
      <c r="U1070" s="422">
        <f>($M1070-SUM($N1070:T1070))*'Annexe 1. Taux de référence'!$U67</f>
        <v>0</v>
      </c>
      <c r="V1070" s="422">
        <f>($M1070-SUM($N1070:U1070))*'Annexe 1. Taux de référence'!$U67</f>
        <v>0</v>
      </c>
      <c r="W1070" s="422">
        <f>($M1070-SUM($N1070:V1070))*'Annexe 1. Taux de référence'!$U67</f>
        <v>0</v>
      </c>
      <c r="X1070" s="422">
        <f>($M1070-SUM($N1070:W1070))*'Annexe 1. Taux de référence'!$U67</f>
        <v>0</v>
      </c>
      <c r="Y1070" s="422">
        <f>($M1070-SUM($N1070:X1070))*'Annexe 1. Taux de référence'!$U67</f>
        <v>0</v>
      </c>
      <c r="Z1070" s="422">
        <f>($M1070-SUM($N1070:Y1070))*'Annexe 1. Taux de référence'!$U67</f>
        <v>0</v>
      </c>
      <c r="AA1070" s="422">
        <f>($M1070-SUM($N1070:Z1070))*'Annexe 1. Taux de référence'!$U67</f>
        <v>0</v>
      </c>
      <c r="AB1070" s="422">
        <f>($M1070-SUM($N1070:AA1070))*'Annexe 1. Taux de référence'!$U67</f>
        <v>0</v>
      </c>
      <c r="AC1070" s="408">
        <f t="shared" si="340"/>
        <v>0</v>
      </c>
      <c r="AD1070" s="1766"/>
      <c r="AE1070" s="1063"/>
      <c r="AF1070" s="831"/>
      <c r="AG1070" s="536"/>
      <c r="AH1070" s="529"/>
      <c r="AI1070" s="529"/>
      <c r="AJ1070" s="529"/>
      <c r="AK1070" s="529"/>
      <c r="AL1070" s="529"/>
      <c r="AM1070" s="529"/>
      <c r="AN1070" s="529"/>
      <c r="AO1070" s="529"/>
      <c r="AP1070" s="529"/>
      <c r="AQ1070" s="529"/>
      <c r="AR1070" s="529"/>
      <c r="AS1070" s="529"/>
      <c r="AT1070" s="529"/>
      <c r="AU1070" s="529"/>
      <c r="AV1070" s="529"/>
      <c r="AW1070" s="529"/>
      <c r="AX1070" s="529"/>
      <c r="AY1070" s="529"/>
      <c r="AZ1070" s="529"/>
      <c r="BA1070" s="529"/>
      <c r="BB1070" s="529"/>
      <c r="BC1070" s="529"/>
      <c r="BD1070" s="529"/>
      <c r="BE1070" s="529"/>
      <c r="BF1070" s="529"/>
      <c r="BG1070" s="529"/>
      <c r="BH1070" s="529"/>
      <c r="BI1070" s="529"/>
      <c r="BJ1070" s="529"/>
      <c r="BK1070" s="529"/>
      <c r="BL1070" s="529"/>
      <c r="BM1070" s="529"/>
      <c r="BN1070" s="529"/>
      <c r="BO1070" s="529"/>
      <c r="BP1070" s="529"/>
      <c r="BQ1070" s="529"/>
      <c r="BR1070" s="529"/>
      <c r="BS1070" s="529"/>
      <c r="BT1070" s="529"/>
      <c r="BU1070" s="529"/>
      <c r="BV1070" s="529"/>
      <c r="BW1070" s="529"/>
      <c r="BX1070" s="529"/>
      <c r="BY1070" s="529"/>
      <c r="BZ1070" s="529"/>
      <c r="CA1070" s="529"/>
      <c r="CB1070" s="529"/>
      <c r="CC1070" s="529"/>
      <c r="CD1070" s="529"/>
      <c r="CE1070" s="529"/>
      <c r="CF1070" s="529"/>
      <c r="CG1070" s="529"/>
      <c r="CH1070" s="529"/>
      <c r="CI1070" s="529"/>
      <c r="CJ1070" s="529"/>
      <c r="CK1070" s="529"/>
      <c r="CL1070" s="529"/>
      <c r="CM1070" s="529"/>
      <c r="CN1070" s="529"/>
      <c r="CO1070" s="529"/>
      <c r="CP1070" s="529"/>
      <c r="CQ1070" s="529"/>
    </row>
    <row r="1071" spans="1:95" s="70" customFormat="1" ht="15" customHeight="1" outlineLevel="1" x14ac:dyDescent="0.2">
      <c r="A1071" s="11">
        <v>389</v>
      </c>
      <c r="B1071" s="300"/>
      <c r="C1071" s="319"/>
      <c r="D1071" s="319"/>
      <c r="E1071" s="320"/>
      <c r="F1071" s="859" t="s">
        <v>82</v>
      </c>
      <c r="G1071" s="860"/>
      <c r="H1071" s="860"/>
      <c r="I1071" s="860"/>
      <c r="J1071" s="860"/>
      <c r="K1071" s="860"/>
      <c r="L1071" s="861"/>
      <c r="M1071" s="408">
        <f t="shared" si="339"/>
        <v>0</v>
      </c>
      <c r="N1071" s="419">
        <f>M1071*'Annexe 1. Taux de référence'!S68</f>
        <v>0</v>
      </c>
      <c r="O1071" s="422">
        <f>($M1071-SUM($N1071:$N1071))*'Annexe 1. Taux de référence'!$S68</f>
        <v>0</v>
      </c>
      <c r="P1071" s="422">
        <f>($M1071-SUM($N1071:$O1071))*'Annexe 1. Taux de référence'!$S68</f>
        <v>0</v>
      </c>
      <c r="Q1071" s="423">
        <f>($M1071-SUM($N1071:P1071))*'Annexe 1. Taux de référence'!$S68</f>
        <v>0</v>
      </c>
      <c r="R1071" s="419">
        <f>($M1071-SUM($N1071:Q1071))*'Annexe 1. Taux de référence'!$U68</f>
        <v>0</v>
      </c>
      <c r="S1071" s="422">
        <f>($M1071-SUM($N1071:R1071))*'Annexe 1. Taux de référence'!$U68</f>
        <v>0</v>
      </c>
      <c r="T1071" s="422">
        <f>($M1071-SUM($N1071:S1071))*'Annexe 1. Taux de référence'!$U68</f>
        <v>0</v>
      </c>
      <c r="U1071" s="422">
        <f>($M1071-SUM($N1071:T1071))*'Annexe 1. Taux de référence'!$U68</f>
        <v>0</v>
      </c>
      <c r="V1071" s="422">
        <f>($M1071-SUM($N1071:U1071))*'Annexe 1. Taux de référence'!$U68</f>
        <v>0</v>
      </c>
      <c r="W1071" s="422">
        <f>($M1071-SUM($N1071:V1071))*'Annexe 1. Taux de référence'!$U68</f>
        <v>0</v>
      </c>
      <c r="X1071" s="422">
        <f>($M1071-SUM($N1071:W1071))*'Annexe 1. Taux de référence'!$U68</f>
        <v>0</v>
      </c>
      <c r="Y1071" s="422">
        <f>($M1071-SUM($N1071:X1071))*'Annexe 1. Taux de référence'!$U68</f>
        <v>0</v>
      </c>
      <c r="Z1071" s="422">
        <f>($M1071-SUM($N1071:Y1071))*'Annexe 1. Taux de référence'!$U68</f>
        <v>0</v>
      </c>
      <c r="AA1071" s="422">
        <f>($M1071-SUM($N1071:Z1071))*'Annexe 1. Taux de référence'!$U68</f>
        <v>0</v>
      </c>
      <c r="AB1071" s="422">
        <f>($M1071-SUM($N1071:AA1071))*'Annexe 1. Taux de référence'!$U68</f>
        <v>0</v>
      </c>
      <c r="AC1071" s="408">
        <f t="shared" si="340"/>
        <v>0</v>
      </c>
      <c r="AD1071" s="1766"/>
      <c r="AE1071" s="1063"/>
      <c r="AF1071" s="831"/>
      <c r="AG1071" s="536"/>
      <c r="AH1071" s="529"/>
      <c r="AI1071" s="529"/>
      <c r="AJ1071" s="529"/>
      <c r="AK1071" s="529"/>
      <c r="AL1071" s="529"/>
      <c r="AM1071" s="529"/>
      <c r="AN1071" s="529"/>
      <c r="AO1071" s="529"/>
      <c r="AP1071" s="529"/>
      <c r="AQ1071" s="529"/>
      <c r="AR1071" s="529"/>
      <c r="AS1071" s="529"/>
      <c r="AT1071" s="529"/>
      <c r="AU1071" s="529"/>
      <c r="AV1071" s="529"/>
      <c r="AW1071" s="529"/>
      <c r="AX1071" s="529"/>
      <c r="AY1071" s="529"/>
      <c r="AZ1071" s="529"/>
      <c r="BA1071" s="529"/>
      <c r="BB1071" s="529"/>
      <c r="BC1071" s="529"/>
      <c r="BD1071" s="529"/>
      <c r="BE1071" s="529"/>
      <c r="BF1071" s="529"/>
      <c r="BG1071" s="529"/>
      <c r="BH1071" s="529"/>
      <c r="BI1071" s="529"/>
      <c r="BJ1071" s="529"/>
      <c r="BK1071" s="529"/>
      <c r="BL1071" s="529"/>
      <c r="BM1071" s="529"/>
      <c r="BN1071" s="529"/>
      <c r="BO1071" s="529"/>
      <c r="BP1071" s="529"/>
      <c r="BQ1071" s="529"/>
      <c r="BR1071" s="529"/>
      <c r="BS1071" s="529"/>
      <c r="BT1071" s="529"/>
      <c r="BU1071" s="529"/>
      <c r="BV1071" s="529"/>
      <c r="BW1071" s="529"/>
      <c r="BX1071" s="529"/>
      <c r="BY1071" s="529"/>
      <c r="BZ1071" s="529"/>
      <c r="CA1071" s="529"/>
      <c r="CB1071" s="529"/>
      <c r="CC1071" s="529"/>
      <c r="CD1071" s="529"/>
      <c r="CE1071" s="529"/>
      <c r="CF1071" s="529"/>
      <c r="CG1071" s="529"/>
      <c r="CH1071" s="529"/>
      <c r="CI1071" s="529"/>
      <c r="CJ1071" s="529"/>
      <c r="CK1071" s="529"/>
      <c r="CL1071" s="529"/>
      <c r="CM1071" s="529"/>
      <c r="CN1071" s="529"/>
      <c r="CO1071" s="529"/>
      <c r="CP1071" s="529"/>
      <c r="CQ1071" s="529"/>
    </row>
    <row r="1072" spans="1:95" s="70" customFormat="1" ht="15" customHeight="1" outlineLevel="1" x14ac:dyDescent="0.2">
      <c r="A1072" s="11">
        <v>390</v>
      </c>
      <c r="B1072" s="300"/>
      <c r="C1072" s="263"/>
      <c r="D1072" s="271"/>
      <c r="E1072" s="853" t="s">
        <v>461</v>
      </c>
      <c r="F1072" s="854"/>
      <c r="G1072" s="854"/>
      <c r="H1072" s="854"/>
      <c r="I1072" s="854"/>
      <c r="J1072" s="854"/>
      <c r="K1072" s="854"/>
      <c r="L1072" s="855"/>
      <c r="M1072" s="407">
        <f>SUBTOTAL(9,M1073:M1076)</f>
        <v>0</v>
      </c>
      <c r="N1072" s="410">
        <f t="shared" ref="N1072:AC1072" si="341">SUBTOTAL(9,N1073:N1076)</f>
        <v>0</v>
      </c>
      <c r="O1072" s="414">
        <f t="shared" si="341"/>
        <v>0</v>
      </c>
      <c r="P1072" s="413">
        <f t="shared" si="341"/>
        <v>0</v>
      </c>
      <c r="Q1072" s="415">
        <f t="shared" si="341"/>
        <v>0</v>
      </c>
      <c r="R1072" s="410">
        <f t="shared" si="341"/>
        <v>0</v>
      </c>
      <c r="S1072" s="414">
        <f t="shared" si="341"/>
        <v>0</v>
      </c>
      <c r="T1072" s="413">
        <f t="shared" si="341"/>
        <v>0</v>
      </c>
      <c r="U1072" s="413">
        <f t="shared" si="341"/>
        <v>0</v>
      </c>
      <c r="V1072" s="413">
        <f t="shared" si="341"/>
        <v>0</v>
      </c>
      <c r="W1072" s="413">
        <f t="shared" si="341"/>
        <v>0</v>
      </c>
      <c r="X1072" s="413">
        <f t="shared" si="341"/>
        <v>0</v>
      </c>
      <c r="Y1072" s="413">
        <f t="shared" si="341"/>
        <v>0</v>
      </c>
      <c r="Z1072" s="413">
        <f t="shared" si="341"/>
        <v>0</v>
      </c>
      <c r="AA1072" s="413">
        <f t="shared" si="341"/>
        <v>0</v>
      </c>
      <c r="AB1072" s="411">
        <f t="shared" si="341"/>
        <v>0</v>
      </c>
      <c r="AC1072" s="415">
        <f t="shared" si="341"/>
        <v>0</v>
      </c>
      <c r="AD1072" s="1766"/>
      <c r="AE1072" s="1063"/>
      <c r="AF1072" s="831"/>
      <c r="AG1072" s="536"/>
      <c r="AH1072" s="529"/>
      <c r="AI1072" s="529"/>
      <c r="AJ1072" s="529"/>
      <c r="AK1072" s="529"/>
      <c r="AL1072" s="529"/>
      <c r="AM1072" s="529"/>
      <c r="AN1072" s="529"/>
      <c r="AO1072" s="529"/>
      <c r="AP1072" s="529"/>
      <c r="AQ1072" s="529"/>
      <c r="AR1072" s="529"/>
      <c r="AS1072" s="529"/>
      <c r="AT1072" s="529"/>
      <c r="AU1072" s="529"/>
      <c r="AV1072" s="529"/>
      <c r="AW1072" s="529"/>
      <c r="AX1072" s="529"/>
      <c r="AY1072" s="529"/>
      <c r="AZ1072" s="529"/>
      <c r="BA1072" s="529"/>
      <c r="BB1072" s="529"/>
      <c r="BC1072" s="529"/>
      <c r="BD1072" s="529"/>
      <c r="BE1072" s="529"/>
      <c r="BF1072" s="529"/>
      <c r="BG1072" s="529"/>
      <c r="BH1072" s="529"/>
      <c r="BI1072" s="529"/>
      <c r="BJ1072" s="529"/>
      <c r="BK1072" s="529"/>
      <c r="BL1072" s="529"/>
      <c r="BM1072" s="529"/>
      <c r="BN1072" s="529"/>
      <c r="BO1072" s="529"/>
      <c r="BP1072" s="529"/>
      <c r="BQ1072" s="529"/>
      <c r="BR1072" s="529"/>
      <c r="BS1072" s="529"/>
      <c r="BT1072" s="529"/>
      <c r="BU1072" s="529"/>
      <c r="BV1072" s="529"/>
      <c r="BW1072" s="529"/>
      <c r="BX1072" s="529"/>
      <c r="BY1072" s="529"/>
      <c r="BZ1072" s="529"/>
      <c r="CA1072" s="529"/>
      <c r="CB1072" s="529"/>
      <c r="CC1072" s="529"/>
      <c r="CD1072" s="529"/>
      <c r="CE1072" s="529"/>
      <c r="CF1072" s="529"/>
      <c r="CG1072" s="529"/>
      <c r="CH1072" s="529"/>
      <c r="CI1072" s="529"/>
      <c r="CJ1072" s="529"/>
      <c r="CK1072" s="529"/>
      <c r="CL1072" s="529"/>
      <c r="CM1072" s="529"/>
      <c r="CN1072" s="529"/>
      <c r="CO1072" s="529"/>
      <c r="CP1072" s="529"/>
      <c r="CQ1072" s="529"/>
    </row>
    <row r="1073" spans="1:95" s="70" customFormat="1" ht="27.75" customHeight="1" outlineLevel="1" x14ac:dyDescent="0.2">
      <c r="A1073" s="11">
        <v>391</v>
      </c>
      <c r="B1073" s="300"/>
      <c r="C1073" s="319"/>
      <c r="D1073" s="319"/>
      <c r="E1073" s="320"/>
      <c r="F1073" s="856" t="s">
        <v>85</v>
      </c>
      <c r="G1073" s="857"/>
      <c r="H1073" s="857"/>
      <c r="I1073" s="857"/>
      <c r="J1073" s="857"/>
      <c r="K1073" s="857"/>
      <c r="L1073" s="858"/>
      <c r="M1073" s="408">
        <f t="shared" si="339"/>
        <v>0</v>
      </c>
      <c r="N1073" s="419">
        <f>$M1073*'Annexe 1. Taux de référence'!S70</f>
        <v>0</v>
      </c>
      <c r="O1073" s="422">
        <f>$M1073*'Annexe 1. Taux de référence'!S70</f>
        <v>0</v>
      </c>
      <c r="P1073" s="422">
        <f>$M1073*'Annexe 1. Taux de référence'!S70</f>
        <v>0</v>
      </c>
      <c r="Q1073" s="423">
        <f>$M1073*'Annexe 1. Taux de référence'!S70</f>
        <v>0</v>
      </c>
      <c r="R1073" s="1319"/>
      <c r="S1073" s="1243"/>
      <c r="T1073" s="1243"/>
      <c r="U1073" s="1243"/>
      <c r="V1073" s="1243"/>
      <c r="W1073" s="1243"/>
      <c r="X1073" s="1243"/>
      <c r="Y1073" s="1243"/>
      <c r="Z1073" s="1243"/>
      <c r="AA1073" s="1243"/>
      <c r="AB1073" s="1243"/>
      <c r="AC1073" s="408">
        <f t="shared" si="340"/>
        <v>0</v>
      </c>
      <c r="AD1073" s="1766"/>
      <c r="AE1073" s="1063"/>
      <c r="AF1073" s="831"/>
      <c r="AG1073" s="536"/>
      <c r="AH1073" s="529"/>
      <c r="AI1073" s="529"/>
      <c r="AJ1073" s="529"/>
      <c r="AK1073" s="529"/>
      <c r="AL1073" s="529"/>
      <c r="AM1073" s="529"/>
      <c r="AN1073" s="529"/>
      <c r="AO1073" s="529"/>
      <c r="AP1073" s="529"/>
      <c r="AQ1073" s="529"/>
      <c r="AR1073" s="529"/>
      <c r="AS1073" s="529"/>
      <c r="AT1073" s="529"/>
      <c r="AU1073" s="529"/>
      <c r="AV1073" s="529"/>
      <c r="AW1073" s="529"/>
      <c r="AX1073" s="529"/>
      <c r="AY1073" s="529"/>
      <c r="AZ1073" s="529"/>
      <c r="BA1073" s="529"/>
      <c r="BB1073" s="529"/>
      <c r="BC1073" s="529"/>
      <c r="BD1073" s="529"/>
      <c r="BE1073" s="529"/>
      <c r="BF1073" s="529"/>
      <c r="BG1073" s="529"/>
      <c r="BH1073" s="529"/>
      <c r="BI1073" s="529"/>
      <c r="BJ1073" s="529"/>
      <c r="BK1073" s="529"/>
      <c r="BL1073" s="529"/>
      <c r="BM1073" s="529"/>
      <c r="BN1073" s="529"/>
      <c r="BO1073" s="529"/>
      <c r="BP1073" s="529"/>
      <c r="BQ1073" s="529"/>
      <c r="BR1073" s="529"/>
      <c r="BS1073" s="529"/>
      <c r="BT1073" s="529"/>
      <c r="BU1073" s="529"/>
      <c r="BV1073" s="529"/>
      <c r="BW1073" s="529"/>
      <c r="BX1073" s="529"/>
      <c r="BY1073" s="529"/>
      <c r="BZ1073" s="529"/>
      <c r="CA1073" s="529"/>
      <c r="CB1073" s="529"/>
      <c r="CC1073" s="529"/>
      <c r="CD1073" s="529"/>
      <c r="CE1073" s="529"/>
      <c r="CF1073" s="529"/>
      <c r="CG1073" s="529"/>
      <c r="CH1073" s="529"/>
      <c r="CI1073" s="529"/>
      <c r="CJ1073" s="529"/>
      <c r="CK1073" s="529"/>
      <c r="CL1073" s="529"/>
      <c r="CM1073" s="529"/>
      <c r="CN1073" s="529"/>
      <c r="CO1073" s="529"/>
      <c r="CP1073" s="529"/>
      <c r="CQ1073" s="529"/>
    </row>
    <row r="1074" spans="1:95" s="70" customFormat="1" ht="27.75" customHeight="1" outlineLevel="1" x14ac:dyDescent="0.2">
      <c r="A1074" s="11">
        <v>392</v>
      </c>
      <c r="B1074" s="300"/>
      <c r="C1074" s="319"/>
      <c r="D1074" s="319"/>
      <c r="E1074" s="320"/>
      <c r="F1074" s="915" t="s">
        <v>86</v>
      </c>
      <c r="G1074" s="916"/>
      <c r="H1074" s="916"/>
      <c r="I1074" s="916"/>
      <c r="J1074" s="916"/>
      <c r="K1074" s="916"/>
      <c r="L1074" s="917"/>
      <c r="M1074" s="408">
        <f t="shared" si="339"/>
        <v>0</v>
      </c>
      <c r="N1074" s="419">
        <f>$M1074*'Annexe 1. Taux de référence'!S71</f>
        <v>0</v>
      </c>
      <c r="O1074" s="422">
        <f>$M1074*'Annexe 1. Taux de référence'!S71</f>
        <v>0</v>
      </c>
      <c r="P1074" s="422">
        <f>$M1074*'Annexe 1. Taux de référence'!S71</f>
        <v>0</v>
      </c>
      <c r="Q1074" s="423">
        <f>$M1074*'Annexe 1. Taux de référence'!S71</f>
        <v>0</v>
      </c>
      <c r="R1074" s="961"/>
      <c r="S1074" s="961"/>
      <c r="T1074" s="961"/>
      <c r="U1074" s="961"/>
      <c r="V1074" s="961"/>
      <c r="W1074" s="961"/>
      <c r="X1074" s="961"/>
      <c r="Y1074" s="961"/>
      <c r="Z1074" s="961"/>
      <c r="AA1074" s="961"/>
      <c r="AB1074" s="961"/>
      <c r="AC1074" s="408">
        <f t="shared" si="340"/>
        <v>0</v>
      </c>
      <c r="AD1074" s="1766"/>
      <c r="AE1074" s="1063"/>
      <c r="AF1074" s="831"/>
      <c r="AG1074" s="536"/>
      <c r="AH1074" s="529"/>
      <c r="AI1074" s="529"/>
      <c r="AJ1074" s="529"/>
      <c r="AK1074" s="529"/>
      <c r="AL1074" s="529"/>
      <c r="AM1074" s="529"/>
      <c r="AN1074" s="529"/>
      <c r="AO1074" s="529"/>
      <c r="AP1074" s="529"/>
      <c r="AQ1074" s="529"/>
      <c r="AR1074" s="529"/>
      <c r="AS1074" s="529"/>
      <c r="AT1074" s="529"/>
      <c r="AU1074" s="529"/>
      <c r="AV1074" s="529"/>
      <c r="AW1074" s="529"/>
      <c r="AX1074" s="529"/>
      <c r="AY1074" s="529"/>
      <c r="AZ1074" s="529"/>
      <c r="BA1074" s="529"/>
      <c r="BB1074" s="529"/>
      <c r="BC1074" s="529"/>
      <c r="BD1074" s="529"/>
      <c r="BE1074" s="529"/>
      <c r="BF1074" s="529"/>
      <c r="BG1074" s="529"/>
      <c r="BH1074" s="529"/>
      <c r="BI1074" s="529"/>
      <c r="BJ1074" s="529"/>
      <c r="BK1074" s="529"/>
      <c r="BL1074" s="529"/>
      <c r="BM1074" s="529"/>
      <c r="BN1074" s="529"/>
      <c r="BO1074" s="529"/>
      <c r="BP1074" s="529"/>
      <c r="BQ1074" s="529"/>
      <c r="BR1074" s="529"/>
      <c r="BS1074" s="529"/>
      <c r="BT1074" s="529"/>
      <c r="BU1074" s="529"/>
      <c r="BV1074" s="529"/>
      <c r="BW1074" s="529"/>
      <c r="BX1074" s="529"/>
      <c r="BY1074" s="529"/>
      <c r="BZ1074" s="529"/>
      <c r="CA1074" s="529"/>
      <c r="CB1074" s="529"/>
      <c r="CC1074" s="529"/>
      <c r="CD1074" s="529"/>
      <c r="CE1074" s="529"/>
      <c r="CF1074" s="529"/>
      <c r="CG1074" s="529"/>
      <c r="CH1074" s="529"/>
      <c r="CI1074" s="529"/>
      <c r="CJ1074" s="529"/>
      <c r="CK1074" s="529"/>
      <c r="CL1074" s="529"/>
      <c r="CM1074" s="529"/>
      <c r="CN1074" s="529"/>
      <c r="CO1074" s="529"/>
      <c r="CP1074" s="529"/>
      <c r="CQ1074" s="529"/>
    </row>
    <row r="1075" spans="1:95" s="70" customFormat="1" ht="45" customHeight="1" outlineLevel="1" x14ac:dyDescent="0.2">
      <c r="A1075" s="11">
        <v>393</v>
      </c>
      <c r="B1075" s="300"/>
      <c r="C1075" s="319"/>
      <c r="D1075" s="319"/>
      <c r="E1075" s="320" t="s">
        <v>89</v>
      </c>
      <c r="F1075" s="915" t="s">
        <v>87</v>
      </c>
      <c r="G1075" s="916"/>
      <c r="H1075" s="916"/>
      <c r="I1075" s="916"/>
      <c r="J1075" s="916"/>
      <c r="K1075" s="916"/>
      <c r="L1075" s="917"/>
      <c r="M1075" s="408">
        <f t="shared" si="339"/>
        <v>0</v>
      </c>
      <c r="N1075" s="419">
        <f>$M1075*'Annexe 1. Taux de référence'!S72</f>
        <v>0</v>
      </c>
      <c r="O1075" s="422">
        <f>($M1075-SUM($N1075:$N1075))*'Annexe 1. Taux de référence'!$S72</f>
        <v>0</v>
      </c>
      <c r="P1075" s="422">
        <f>($M1075-SUM($N1075:$O1075))*'Annexe 1. Taux de référence'!$S72</f>
        <v>0</v>
      </c>
      <c r="Q1075" s="423">
        <f>($M1075-SUM($N1075:P1075))*'Annexe 1. Taux de référence'!$S72</f>
        <v>0</v>
      </c>
      <c r="R1075" s="419">
        <f>($M1075-SUM($N1075:Q1075))*'Annexe 1. Taux de référence'!$U72</f>
        <v>0</v>
      </c>
      <c r="S1075" s="421">
        <f>($M1075-SUM($N1075:R1075))*'Annexe 1. Taux de référence'!$U72</f>
        <v>0</v>
      </c>
      <c r="T1075" s="421">
        <f>($M1075-SUM($N1075:S1075))*'Annexe 1. Taux de référence'!$U72</f>
        <v>0</v>
      </c>
      <c r="U1075" s="421">
        <f>($M1075-SUM($N1075:T1075))*'Annexe 1. Taux de référence'!$U72</f>
        <v>0</v>
      </c>
      <c r="V1075" s="421">
        <f>($M1075-SUM($N1075:U1075))*'Annexe 1. Taux de référence'!$U72</f>
        <v>0</v>
      </c>
      <c r="W1075" s="421">
        <f>($M1075-SUM($N1075:V1075))*'Annexe 1. Taux de référence'!$U72</f>
        <v>0</v>
      </c>
      <c r="X1075" s="422">
        <f>($M1075-SUM($N1075:W1075))*'Annexe 1. Taux de référence'!$U72</f>
        <v>0</v>
      </c>
      <c r="Y1075" s="421">
        <f>($M1075-SUM($N1075:X1075))*'Annexe 1. Taux de référence'!$U72</f>
        <v>0</v>
      </c>
      <c r="Z1075" s="421">
        <f>($M1075-SUM($N1075:Y1075))*'Annexe 1. Taux de référence'!$U72</f>
        <v>0</v>
      </c>
      <c r="AA1075" s="421">
        <f>($M1075-SUM($N1075:Z1075))*'Annexe 1. Taux de référence'!$U72</f>
        <v>0</v>
      </c>
      <c r="AB1075" s="421">
        <f>($M1075-SUM($N1075:AA1075))*'Annexe 1. Taux de référence'!$U72</f>
        <v>0</v>
      </c>
      <c r="AC1075" s="408">
        <f t="shared" si="340"/>
        <v>0</v>
      </c>
      <c r="AD1075" s="1766"/>
      <c r="AE1075" s="1063"/>
      <c r="AF1075" s="831"/>
      <c r="AG1075" s="536"/>
      <c r="AH1075" s="529"/>
      <c r="AI1075" s="529"/>
      <c r="AJ1075" s="529"/>
      <c r="AK1075" s="529"/>
      <c r="AL1075" s="529"/>
      <c r="AM1075" s="529"/>
      <c r="AN1075" s="529"/>
      <c r="AO1075" s="529"/>
      <c r="AP1075" s="529"/>
      <c r="AQ1075" s="529"/>
      <c r="AR1075" s="529"/>
      <c r="AS1075" s="529"/>
      <c r="AT1075" s="529"/>
      <c r="AU1075" s="529"/>
      <c r="AV1075" s="529"/>
      <c r="AW1075" s="529"/>
      <c r="AX1075" s="529"/>
      <c r="AY1075" s="529"/>
      <c r="AZ1075" s="529"/>
      <c r="BA1075" s="529"/>
      <c r="BB1075" s="529"/>
      <c r="BC1075" s="529"/>
      <c r="BD1075" s="529"/>
      <c r="BE1075" s="529"/>
      <c r="BF1075" s="529"/>
      <c r="BG1075" s="529"/>
      <c r="BH1075" s="529"/>
      <c r="BI1075" s="529"/>
      <c r="BJ1075" s="529"/>
      <c r="BK1075" s="529"/>
      <c r="BL1075" s="529"/>
      <c r="BM1075" s="529"/>
      <c r="BN1075" s="529"/>
      <c r="BO1075" s="529"/>
      <c r="BP1075" s="529"/>
      <c r="BQ1075" s="529"/>
      <c r="BR1075" s="529"/>
      <c r="BS1075" s="529"/>
      <c r="BT1075" s="529"/>
      <c r="BU1075" s="529"/>
      <c r="BV1075" s="529"/>
      <c r="BW1075" s="529"/>
      <c r="BX1075" s="529"/>
      <c r="BY1075" s="529"/>
      <c r="BZ1075" s="529"/>
      <c r="CA1075" s="529"/>
      <c r="CB1075" s="529"/>
      <c r="CC1075" s="529"/>
      <c r="CD1075" s="529"/>
      <c r="CE1075" s="529"/>
      <c r="CF1075" s="529"/>
      <c r="CG1075" s="529"/>
      <c r="CH1075" s="529"/>
      <c r="CI1075" s="529"/>
      <c r="CJ1075" s="529"/>
      <c r="CK1075" s="529"/>
      <c r="CL1075" s="529"/>
      <c r="CM1075" s="529"/>
      <c r="CN1075" s="529"/>
      <c r="CO1075" s="529"/>
      <c r="CP1075" s="529"/>
      <c r="CQ1075" s="529"/>
    </row>
    <row r="1076" spans="1:95" s="70" customFormat="1" ht="45" customHeight="1" outlineLevel="1" x14ac:dyDescent="0.2">
      <c r="A1076" s="11">
        <v>394</v>
      </c>
      <c r="B1076" s="300"/>
      <c r="C1076" s="295"/>
      <c r="D1076" s="295"/>
      <c r="E1076" s="295"/>
      <c r="F1076" s="859" t="s">
        <v>88</v>
      </c>
      <c r="G1076" s="860"/>
      <c r="H1076" s="860"/>
      <c r="I1076" s="860"/>
      <c r="J1076" s="860"/>
      <c r="K1076" s="860"/>
      <c r="L1076" s="861"/>
      <c r="M1076" s="408">
        <f t="shared" si="339"/>
        <v>0</v>
      </c>
      <c r="N1076" s="419">
        <f>$M1076*'Annexe 1. Taux de référence'!S73</f>
        <v>0</v>
      </c>
      <c r="O1076" s="422">
        <f>($M1076-SUM($N1076:$N1076))*'Annexe 1. Taux de référence'!$S73</f>
        <v>0</v>
      </c>
      <c r="P1076" s="422">
        <f>($M1076-SUM($N1076:$O1076))*'Annexe 1. Taux de référence'!$S73</f>
        <v>0</v>
      </c>
      <c r="Q1076" s="423">
        <f>($M1076-SUM($N1076:P1076))*'Annexe 1. Taux de référence'!$S73</f>
        <v>0</v>
      </c>
      <c r="R1076" s="419">
        <f>($M1076-SUM($N1076:Q1076))*'Annexe 1. Taux de référence'!$U73</f>
        <v>0</v>
      </c>
      <c r="S1076" s="422">
        <f>($M1076-SUM($N1076:R1076))*'Annexe 1. Taux de référence'!$U73</f>
        <v>0</v>
      </c>
      <c r="T1076" s="422">
        <f>($M1076-SUM($N1076:S1076))*'Annexe 1. Taux de référence'!$U73</f>
        <v>0</v>
      </c>
      <c r="U1076" s="422">
        <f>($M1076-SUM($N1076:T1076))*'Annexe 1. Taux de référence'!$U73</f>
        <v>0</v>
      </c>
      <c r="V1076" s="422">
        <f>($M1076-SUM($N1076:U1076))*'Annexe 1. Taux de référence'!$U73</f>
        <v>0</v>
      </c>
      <c r="W1076" s="422">
        <f>($M1076-SUM($N1076:V1076))*'Annexe 1. Taux de référence'!$U73</f>
        <v>0</v>
      </c>
      <c r="X1076" s="422">
        <f>($M1076-SUM($N1076:W1076))*'Annexe 1. Taux de référence'!$U73</f>
        <v>0</v>
      </c>
      <c r="Y1076" s="422">
        <f>($M1076-SUM($N1076:X1076))*'Annexe 1. Taux de référence'!$U73</f>
        <v>0</v>
      </c>
      <c r="Z1076" s="422">
        <f>($M1076-SUM($N1076:Y1076))*'Annexe 1. Taux de référence'!$U73</f>
        <v>0</v>
      </c>
      <c r="AA1076" s="422">
        <f>($M1076-SUM($N1076:Z1076))*'Annexe 1. Taux de référence'!$U73</f>
        <v>0</v>
      </c>
      <c r="AB1076" s="422">
        <f>($M1076-SUM($N1076:AA1076))*'Annexe 1. Taux de référence'!$U73</f>
        <v>0</v>
      </c>
      <c r="AC1076" s="408">
        <f t="shared" si="340"/>
        <v>0</v>
      </c>
      <c r="AD1076" s="1766"/>
      <c r="AE1076" s="1063"/>
      <c r="AF1076" s="831"/>
      <c r="AG1076" s="536"/>
      <c r="AH1076" s="529"/>
      <c r="AI1076" s="529"/>
      <c r="AJ1076" s="529"/>
      <c r="AK1076" s="529"/>
      <c r="AL1076" s="529"/>
      <c r="AM1076" s="529"/>
      <c r="AN1076" s="529"/>
      <c r="AO1076" s="529"/>
      <c r="AP1076" s="529"/>
      <c r="AQ1076" s="529"/>
      <c r="AR1076" s="529"/>
      <c r="AS1076" s="529"/>
      <c r="AT1076" s="529"/>
      <c r="AU1076" s="529"/>
      <c r="AV1076" s="529"/>
      <c r="AW1076" s="529"/>
      <c r="AX1076" s="529"/>
      <c r="AY1076" s="529"/>
      <c r="AZ1076" s="529"/>
      <c r="BA1076" s="529"/>
      <c r="BB1076" s="529"/>
      <c r="BC1076" s="529"/>
      <c r="BD1076" s="529"/>
      <c r="BE1076" s="529"/>
      <c r="BF1076" s="529"/>
      <c r="BG1076" s="529"/>
      <c r="BH1076" s="529"/>
      <c r="BI1076" s="529"/>
      <c r="BJ1076" s="529"/>
      <c r="BK1076" s="529"/>
      <c r="BL1076" s="529"/>
      <c r="BM1076" s="529"/>
      <c r="BN1076" s="529"/>
      <c r="BO1076" s="529"/>
      <c r="BP1076" s="529"/>
      <c r="BQ1076" s="529"/>
      <c r="BR1076" s="529"/>
      <c r="BS1076" s="529"/>
      <c r="BT1076" s="529"/>
      <c r="BU1076" s="529"/>
      <c r="BV1076" s="529"/>
      <c r="BW1076" s="529"/>
      <c r="BX1076" s="529"/>
      <c r="BY1076" s="529"/>
      <c r="BZ1076" s="529"/>
      <c r="CA1076" s="529"/>
      <c r="CB1076" s="529"/>
      <c r="CC1076" s="529"/>
      <c r="CD1076" s="529"/>
      <c r="CE1076" s="529"/>
      <c r="CF1076" s="529"/>
      <c r="CG1076" s="529"/>
      <c r="CH1076" s="529"/>
      <c r="CI1076" s="529"/>
      <c r="CJ1076" s="529"/>
      <c r="CK1076" s="529"/>
      <c r="CL1076" s="529"/>
      <c r="CM1076" s="529"/>
      <c r="CN1076" s="529"/>
      <c r="CO1076" s="529"/>
      <c r="CP1076" s="529"/>
      <c r="CQ1076" s="529"/>
    </row>
    <row r="1077" spans="1:95" s="70" customFormat="1" outlineLevel="1" x14ac:dyDescent="0.2">
      <c r="A1077" s="11">
        <v>395</v>
      </c>
      <c r="B1077" s="300"/>
      <c r="C1077" s="295"/>
      <c r="D1077" s="295"/>
      <c r="E1077" s="1601" t="s">
        <v>195</v>
      </c>
      <c r="F1077" s="988"/>
      <c r="G1077" s="988"/>
      <c r="H1077" s="988"/>
      <c r="I1077" s="988"/>
      <c r="J1077" s="988"/>
      <c r="K1077" s="988"/>
      <c r="L1077" s="989"/>
      <c r="M1077" s="407">
        <f>SUBTOTAL(9,M1078:M1082)</f>
        <v>0</v>
      </c>
      <c r="N1077" s="410">
        <f t="shared" ref="N1077:AC1077" si="342">SUBTOTAL(9,N1078:N1082)</f>
        <v>0</v>
      </c>
      <c r="O1077" s="414">
        <f t="shared" si="342"/>
        <v>0</v>
      </c>
      <c r="P1077" s="413">
        <f t="shared" si="342"/>
        <v>0</v>
      </c>
      <c r="Q1077" s="415">
        <f t="shared" si="342"/>
        <v>0</v>
      </c>
      <c r="R1077" s="410">
        <f t="shared" si="342"/>
        <v>0</v>
      </c>
      <c r="S1077" s="414">
        <f t="shared" si="342"/>
        <v>0</v>
      </c>
      <c r="T1077" s="413">
        <f t="shared" si="342"/>
        <v>0</v>
      </c>
      <c r="U1077" s="413">
        <f t="shared" si="342"/>
        <v>0</v>
      </c>
      <c r="V1077" s="413">
        <f t="shared" si="342"/>
        <v>0</v>
      </c>
      <c r="W1077" s="413">
        <f t="shared" si="342"/>
        <v>0</v>
      </c>
      <c r="X1077" s="413">
        <f t="shared" si="342"/>
        <v>0</v>
      </c>
      <c r="Y1077" s="413">
        <f t="shared" si="342"/>
        <v>0</v>
      </c>
      <c r="Z1077" s="413">
        <f t="shared" si="342"/>
        <v>0</v>
      </c>
      <c r="AA1077" s="413">
        <f t="shared" si="342"/>
        <v>0</v>
      </c>
      <c r="AB1077" s="411">
        <f t="shared" si="342"/>
        <v>0</v>
      </c>
      <c r="AC1077" s="415">
        <f t="shared" si="342"/>
        <v>0</v>
      </c>
      <c r="AD1077" s="1766"/>
      <c r="AE1077" s="1063"/>
      <c r="AF1077" s="831"/>
      <c r="AG1077" s="536"/>
      <c r="AH1077" s="529"/>
      <c r="AI1077" s="529"/>
      <c r="AJ1077" s="529"/>
      <c r="AK1077" s="529"/>
      <c r="AL1077" s="529"/>
      <c r="AM1077" s="529"/>
      <c r="AN1077" s="529"/>
      <c r="AO1077" s="529"/>
      <c r="AP1077" s="529"/>
      <c r="AQ1077" s="529"/>
      <c r="AR1077" s="529"/>
      <c r="AS1077" s="529"/>
      <c r="AT1077" s="529"/>
      <c r="AU1077" s="529"/>
      <c r="AV1077" s="529"/>
      <c r="AW1077" s="529"/>
      <c r="AX1077" s="529"/>
      <c r="AY1077" s="529"/>
      <c r="AZ1077" s="529"/>
      <c r="BA1077" s="529"/>
      <c r="BB1077" s="529"/>
      <c r="BC1077" s="529"/>
      <c r="BD1077" s="529"/>
      <c r="BE1077" s="529"/>
      <c r="BF1077" s="529"/>
      <c r="BG1077" s="529"/>
      <c r="BH1077" s="529"/>
      <c r="BI1077" s="529"/>
      <c r="BJ1077" s="529"/>
      <c r="BK1077" s="529"/>
      <c r="BL1077" s="529"/>
      <c r="BM1077" s="529"/>
      <c r="BN1077" s="529"/>
      <c r="BO1077" s="529"/>
      <c r="BP1077" s="529"/>
      <c r="BQ1077" s="529"/>
      <c r="BR1077" s="529"/>
      <c r="BS1077" s="529"/>
      <c r="BT1077" s="529"/>
      <c r="BU1077" s="529"/>
      <c r="BV1077" s="529"/>
      <c r="BW1077" s="529"/>
      <c r="BX1077" s="529"/>
      <c r="BY1077" s="529"/>
      <c r="BZ1077" s="529"/>
      <c r="CA1077" s="529"/>
      <c r="CB1077" s="529"/>
      <c r="CC1077" s="529"/>
      <c r="CD1077" s="529"/>
      <c r="CE1077" s="529"/>
      <c r="CF1077" s="529"/>
      <c r="CG1077" s="529"/>
      <c r="CH1077" s="529"/>
      <c r="CI1077" s="529"/>
      <c r="CJ1077" s="529"/>
      <c r="CK1077" s="529"/>
      <c r="CL1077" s="529"/>
      <c r="CM1077" s="529"/>
      <c r="CN1077" s="529"/>
      <c r="CO1077" s="529"/>
      <c r="CP1077" s="529"/>
      <c r="CQ1077" s="529"/>
    </row>
    <row r="1078" spans="1:95" s="70" customFormat="1" ht="27.75" customHeight="1" outlineLevel="1" x14ac:dyDescent="0.2">
      <c r="A1078" s="11">
        <v>396</v>
      </c>
      <c r="B1078" s="300"/>
      <c r="C1078" s="319"/>
      <c r="D1078" s="319"/>
      <c r="E1078" s="320"/>
      <c r="F1078" s="856" t="s">
        <v>196</v>
      </c>
      <c r="G1078" s="857"/>
      <c r="H1078" s="857"/>
      <c r="I1078" s="857"/>
      <c r="J1078" s="857"/>
      <c r="K1078" s="857"/>
      <c r="L1078" s="858"/>
      <c r="M1078" s="408">
        <f t="shared" si="339"/>
        <v>0</v>
      </c>
      <c r="N1078" s="419">
        <f>IF(N302="",0,N302*'Annexe 1. Taux de référence'!$T75)</f>
        <v>0</v>
      </c>
      <c r="O1078" s="422">
        <f>IF(O302="",0,O302*'Annexe 1. Taux de référence'!$T75)</f>
        <v>0</v>
      </c>
      <c r="P1078" s="422">
        <f>IF(P302="",0,P302*'Annexe 1. Taux de référence'!$T75)</f>
        <v>0</v>
      </c>
      <c r="Q1078" s="423">
        <f>IF(Q302="",0,Q302*'Annexe 1. Taux de référence'!$T75)</f>
        <v>0</v>
      </c>
      <c r="R1078" s="419">
        <f>(SUM($N302:$Q302)-SUM($N1078:Q1078))*'Annexe 1. Taux de référence'!$U75</f>
        <v>0</v>
      </c>
      <c r="S1078" s="421">
        <f>(SUM($N302:$Q302)-SUM($N1078:R1078))*'Annexe 1. Taux de référence'!$U75</f>
        <v>0</v>
      </c>
      <c r="T1078" s="421">
        <f>(SUM($N302:$Q302)-SUM($N1078:S1078))*'Annexe 1. Taux de référence'!$U75</f>
        <v>0</v>
      </c>
      <c r="U1078" s="421">
        <f>(SUM($N302:$Q302)-SUM($N1078:T1078))*'Annexe 1. Taux de référence'!$U75</f>
        <v>0</v>
      </c>
      <c r="V1078" s="421">
        <f>(SUM($N302:$Q302)-SUM($N1078:U1078))*'Annexe 1. Taux de référence'!$U75</f>
        <v>0</v>
      </c>
      <c r="W1078" s="421">
        <f>(SUM($N302:$Q302)-SUM($N1078:V1078))*'Annexe 1. Taux de référence'!$U75</f>
        <v>0</v>
      </c>
      <c r="X1078" s="422">
        <f>(SUM($N302:$Q302)-SUM($N1078:W1078))*'Annexe 1. Taux de référence'!$U75</f>
        <v>0</v>
      </c>
      <c r="Y1078" s="421">
        <f>(SUM($N302:$Q302)-SUM($N1078:X1078))*'Annexe 1. Taux de référence'!$U75</f>
        <v>0</v>
      </c>
      <c r="Z1078" s="421">
        <f>(SUM($N302:$Q302)-SUM($N1078:Y1078))*'Annexe 1. Taux de référence'!$U75</f>
        <v>0</v>
      </c>
      <c r="AA1078" s="421">
        <f>(SUM($N302:$Q302)-SUM($N1078:Z1078))*'Annexe 1. Taux de référence'!$U75</f>
        <v>0</v>
      </c>
      <c r="AB1078" s="421">
        <f>(SUM($N302:$Q302)-SUM($N1078:AA1078))*'Annexe 1. Taux de référence'!$U75</f>
        <v>0</v>
      </c>
      <c r="AC1078" s="408">
        <f t="shared" si="340"/>
        <v>0</v>
      </c>
      <c r="AD1078" s="1766"/>
      <c r="AE1078" s="1063"/>
      <c r="AF1078" s="831"/>
      <c r="AG1078" s="536"/>
      <c r="AH1078" s="529"/>
      <c r="AI1078" s="529"/>
      <c r="AJ1078" s="529"/>
      <c r="AK1078" s="529"/>
      <c r="AL1078" s="529"/>
      <c r="AM1078" s="529"/>
      <c r="AN1078" s="529"/>
      <c r="AO1078" s="529"/>
      <c r="AP1078" s="529"/>
      <c r="AQ1078" s="529"/>
      <c r="AR1078" s="529"/>
      <c r="AS1078" s="529"/>
      <c r="AT1078" s="529"/>
      <c r="AU1078" s="529"/>
      <c r="AV1078" s="529"/>
      <c r="AW1078" s="529"/>
      <c r="AX1078" s="529"/>
      <c r="AY1078" s="529"/>
      <c r="AZ1078" s="529"/>
      <c r="BA1078" s="529"/>
      <c r="BB1078" s="529"/>
      <c r="BC1078" s="529"/>
      <c r="BD1078" s="529"/>
      <c r="BE1078" s="529"/>
      <c r="BF1078" s="529"/>
      <c r="BG1078" s="529"/>
      <c r="BH1078" s="529"/>
      <c r="BI1078" s="529"/>
      <c r="BJ1078" s="529"/>
      <c r="BK1078" s="529"/>
      <c r="BL1078" s="529"/>
      <c r="BM1078" s="529"/>
      <c r="BN1078" s="529"/>
      <c r="BO1078" s="529"/>
      <c r="BP1078" s="529"/>
      <c r="BQ1078" s="529"/>
      <c r="BR1078" s="529"/>
      <c r="BS1078" s="529"/>
      <c r="BT1078" s="529"/>
      <c r="BU1078" s="529"/>
      <c r="BV1078" s="529"/>
      <c r="BW1078" s="529"/>
      <c r="BX1078" s="529"/>
      <c r="BY1078" s="529"/>
      <c r="BZ1078" s="529"/>
      <c r="CA1078" s="529"/>
      <c r="CB1078" s="529"/>
      <c r="CC1078" s="529"/>
      <c r="CD1078" s="529"/>
      <c r="CE1078" s="529"/>
      <c r="CF1078" s="529"/>
      <c r="CG1078" s="529"/>
      <c r="CH1078" s="529"/>
      <c r="CI1078" s="529"/>
      <c r="CJ1078" s="529"/>
      <c r="CK1078" s="529"/>
      <c r="CL1078" s="529"/>
      <c r="CM1078" s="529"/>
      <c r="CN1078" s="529"/>
      <c r="CO1078" s="529"/>
      <c r="CP1078" s="529"/>
      <c r="CQ1078" s="529"/>
    </row>
    <row r="1079" spans="1:95" s="70" customFormat="1" ht="27.75" customHeight="1" outlineLevel="1" x14ac:dyDescent="0.2">
      <c r="A1079" s="11">
        <v>397</v>
      </c>
      <c r="B1079" s="300"/>
      <c r="C1079" s="319"/>
      <c r="D1079" s="319"/>
      <c r="E1079" s="320"/>
      <c r="F1079" s="915" t="s">
        <v>197</v>
      </c>
      <c r="G1079" s="916"/>
      <c r="H1079" s="916"/>
      <c r="I1079" s="916"/>
      <c r="J1079" s="916"/>
      <c r="K1079" s="916"/>
      <c r="L1079" s="917"/>
      <c r="M1079" s="408">
        <f t="shared" si="339"/>
        <v>0</v>
      </c>
      <c r="N1079" s="419">
        <f>IF(N303="",0,N303*'Annexe 1. Taux de référence'!$T76)</f>
        <v>0</v>
      </c>
      <c r="O1079" s="422">
        <f>IF(O303="",0,O303*'Annexe 1. Taux de référence'!$T76)</f>
        <v>0</v>
      </c>
      <c r="P1079" s="422">
        <f>IF(P303="",0,P303*'Annexe 1. Taux de référence'!$T76)</f>
        <v>0</v>
      </c>
      <c r="Q1079" s="423">
        <f>IF(Q303="",0,Q303*'Annexe 1. Taux de référence'!$T76)</f>
        <v>0</v>
      </c>
      <c r="R1079" s="419">
        <f>(SUM($N303:$Q303)-SUM($N1079:Q1079))*'Annexe 1. Taux de référence'!$U76</f>
        <v>0</v>
      </c>
      <c r="S1079" s="422">
        <f>(SUM($N303:$Q303)-SUM($N1079:R1079))*'Annexe 1. Taux de référence'!$U76</f>
        <v>0</v>
      </c>
      <c r="T1079" s="422">
        <f>(SUM($N303:$Q303)-SUM($N1079:S1079))*'Annexe 1. Taux de référence'!$U76</f>
        <v>0</v>
      </c>
      <c r="U1079" s="422">
        <f>(SUM($N303:$Q303)-SUM($N1079:T1079))*'Annexe 1. Taux de référence'!$U76</f>
        <v>0</v>
      </c>
      <c r="V1079" s="422">
        <f>(SUM($N303:$Q303)-SUM($N1079:U1079))*'Annexe 1. Taux de référence'!$U76</f>
        <v>0</v>
      </c>
      <c r="W1079" s="422">
        <f>(SUM($N303:$Q303)-SUM($N1079:V1079))*'Annexe 1. Taux de référence'!$U76</f>
        <v>0</v>
      </c>
      <c r="X1079" s="422">
        <f>(SUM($N303:$Q303)-SUM($N1079:W1079))*'Annexe 1. Taux de référence'!$U76</f>
        <v>0</v>
      </c>
      <c r="Y1079" s="422">
        <f>(SUM($N303:$Q303)-SUM($N1079:X1079))*'Annexe 1. Taux de référence'!$U76</f>
        <v>0</v>
      </c>
      <c r="Z1079" s="422">
        <f>(SUM($N303:$Q303)-SUM($N1079:Y1079))*'Annexe 1. Taux de référence'!$U76</f>
        <v>0</v>
      </c>
      <c r="AA1079" s="422">
        <f>(SUM($N303:$Q303)-SUM($N1079:Z1079))*'Annexe 1. Taux de référence'!$U76</f>
        <v>0</v>
      </c>
      <c r="AB1079" s="422">
        <f>(SUM($N303:$Q303)-SUM($N1079:AA1079))*'Annexe 1. Taux de référence'!$U76</f>
        <v>0</v>
      </c>
      <c r="AC1079" s="408">
        <f t="shared" si="340"/>
        <v>0</v>
      </c>
      <c r="AD1079" s="1766"/>
      <c r="AE1079" s="1063"/>
      <c r="AF1079" s="831"/>
      <c r="AG1079" s="536"/>
      <c r="AH1079" s="529"/>
      <c r="AI1079" s="529"/>
      <c r="AJ1079" s="529"/>
      <c r="AK1079" s="529"/>
      <c r="AL1079" s="529"/>
      <c r="AM1079" s="529"/>
      <c r="AN1079" s="529"/>
      <c r="AO1079" s="529"/>
      <c r="AP1079" s="529"/>
      <c r="AQ1079" s="529"/>
      <c r="AR1079" s="529"/>
      <c r="AS1079" s="529"/>
      <c r="AT1079" s="529"/>
      <c r="AU1079" s="529"/>
      <c r="AV1079" s="529"/>
      <c r="AW1079" s="529"/>
      <c r="AX1079" s="529"/>
      <c r="AY1079" s="529"/>
      <c r="AZ1079" s="529"/>
      <c r="BA1079" s="529"/>
      <c r="BB1079" s="529"/>
      <c r="BC1079" s="529"/>
      <c r="BD1079" s="529"/>
      <c r="BE1079" s="529"/>
      <c r="BF1079" s="529"/>
      <c r="BG1079" s="529"/>
      <c r="BH1079" s="529"/>
      <c r="BI1079" s="529"/>
      <c r="BJ1079" s="529"/>
      <c r="BK1079" s="529"/>
      <c r="BL1079" s="529"/>
      <c r="BM1079" s="529"/>
      <c r="BN1079" s="529"/>
      <c r="BO1079" s="529"/>
      <c r="BP1079" s="529"/>
      <c r="BQ1079" s="529"/>
      <c r="BR1079" s="529"/>
      <c r="BS1079" s="529"/>
      <c r="BT1079" s="529"/>
      <c r="BU1079" s="529"/>
      <c r="BV1079" s="529"/>
      <c r="BW1079" s="529"/>
      <c r="BX1079" s="529"/>
      <c r="BY1079" s="529"/>
      <c r="BZ1079" s="529"/>
      <c r="CA1079" s="529"/>
      <c r="CB1079" s="529"/>
      <c r="CC1079" s="529"/>
      <c r="CD1079" s="529"/>
      <c r="CE1079" s="529"/>
      <c r="CF1079" s="529"/>
      <c r="CG1079" s="529"/>
      <c r="CH1079" s="529"/>
      <c r="CI1079" s="529"/>
      <c r="CJ1079" s="529"/>
      <c r="CK1079" s="529"/>
      <c r="CL1079" s="529"/>
      <c r="CM1079" s="529"/>
      <c r="CN1079" s="529"/>
      <c r="CO1079" s="529"/>
      <c r="CP1079" s="529"/>
      <c r="CQ1079" s="529"/>
    </row>
    <row r="1080" spans="1:95" s="70" customFormat="1" ht="15" customHeight="1" outlineLevel="1" x14ac:dyDescent="0.2">
      <c r="A1080" s="11">
        <v>397</v>
      </c>
      <c r="B1080" s="300"/>
      <c r="C1080" s="319"/>
      <c r="D1080" s="319"/>
      <c r="E1080" s="320"/>
      <c r="F1080" s="915" t="s">
        <v>198</v>
      </c>
      <c r="G1080" s="916"/>
      <c r="H1080" s="916"/>
      <c r="I1080" s="916"/>
      <c r="J1080" s="916"/>
      <c r="K1080" s="916"/>
      <c r="L1080" s="917"/>
      <c r="M1080" s="408">
        <f t="shared" si="339"/>
        <v>0</v>
      </c>
      <c r="N1080" s="419">
        <f>IF(N304="",0,N304*'Annexe 1. Taux de référence'!$T77)</f>
        <v>0</v>
      </c>
      <c r="O1080" s="422">
        <f>IF(O304="",0,O304*'Annexe 1. Taux de référence'!$T77)</f>
        <v>0</v>
      </c>
      <c r="P1080" s="422">
        <f>IF(P304="",0,P304*'Annexe 1. Taux de référence'!$T77)</f>
        <v>0</v>
      </c>
      <c r="Q1080" s="423">
        <f>IF(Q304="",0,Q304*'Annexe 1. Taux de référence'!$T77)</f>
        <v>0</v>
      </c>
      <c r="R1080" s="419">
        <f>(SUM($N304:$Q304)-SUM($N1080:Q1080))*'Annexe 1. Taux de référence'!$U77</f>
        <v>0</v>
      </c>
      <c r="S1080" s="422">
        <f>(SUM($N304:$Q304)-SUM($N1080:R1080))*'Annexe 1. Taux de référence'!$U77</f>
        <v>0</v>
      </c>
      <c r="T1080" s="422">
        <f>(SUM($N304:$Q304)-SUM($N1080:S1080))*'Annexe 1. Taux de référence'!$U77</f>
        <v>0</v>
      </c>
      <c r="U1080" s="422">
        <f>(SUM($N304:$Q304)-SUM($N1080:T1080))*'Annexe 1. Taux de référence'!$U77</f>
        <v>0</v>
      </c>
      <c r="V1080" s="422">
        <f>(SUM($N304:$Q304)-SUM($N1080:U1080))*'Annexe 1. Taux de référence'!$U77</f>
        <v>0</v>
      </c>
      <c r="W1080" s="422">
        <f>(SUM($N304:$Q304)-SUM($N1080:V1080))*'Annexe 1. Taux de référence'!$U77</f>
        <v>0</v>
      </c>
      <c r="X1080" s="422">
        <f>(SUM($N304:$Q304)-SUM($N1080:W1080))*'Annexe 1. Taux de référence'!$U77</f>
        <v>0</v>
      </c>
      <c r="Y1080" s="422">
        <f>(SUM($N304:$Q304)-SUM($N1080:X1080))*'Annexe 1. Taux de référence'!$U77</f>
        <v>0</v>
      </c>
      <c r="Z1080" s="422">
        <f>(SUM($N304:$Q304)-SUM($N1080:Y1080))*'Annexe 1. Taux de référence'!$U77</f>
        <v>0</v>
      </c>
      <c r="AA1080" s="422">
        <f>(SUM($N304:$Q304)-SUM($N1080:Z1080))*'Annexe 1. Taux de référence'!$U77</f>
        <v>0</v>
      </c>
      <c r="AB1080" s="422">
        <f>(SUM($N304:$Q304)-SUM($N1080:AA1080))*'Annexe 1. Taux de référence'!$U77</f>
        <v>0</v>
      </c>
      <c r="AC1080" s="408">
        <f t="shared" si="340"/>
        <v>0</v>
      </c>
      <c r="AD1080" s="1766"/>
      <c r="AE1080" s="1063"/>
      <c r="AF1080" s="831"/>
      <c r="AG1080" s="536"/>
      <c r="AH1080" s="529"/>
      <c r="AI1080" s="529"/>
      <c r="AJ1080" s="529"/>
      <c r="AK1080" s="529"/>
      <c r="AL1080" s="529"/>
      <c r="AM1080" s="529"/>
      <c r="AN1080" s="529"/>
      <c r="AO1080" s="529"/>
      <c r="AP1080" s="529"/>
      <c r="AQ1080" s="529"/>
      <c r="AR1080" s="529"/>
      <c r="AS1080" s="529"/>
      <c r="AT1080" s="529"/>
      <c r="AU1080" s="529"/>
      <c r="AV1080" s="529"/>
      <c r="AW1080" s="529"/>
      <c r="AX1080" s="529"/>
      <c r="AY1080" s="529"/>
      <c r="AZ1080" s="529"/>
      <c r="BA1080" s="529"/>
      <c r="BB1080" s="529"/>
      <c r="BC1080" s="529"/>
      <c r="BD1080" s="529"/>
      <c r="BE1080" s="529"/>
      <c r="BF1080" s="529"/>
      <c r="BG1080" s="529"/>
      <c r="BH1080" s="529"/>
      <c r="BI1080" s="529"/>
      <c r="BJ1080" s="529"/>
      <c r="BK1080" s="529"/>
      <c r="BL1080" s="529"/>
      <c r="BM1080" s="529"/>
      <c r="BN1080" s="529"/>
      <c r="BO1080" s="529"/>
      <c r="BP1080" s="529"/>
      <c r="BQ1080" s="529"/>
      <c r="BR1080" s="529"/>
      <c r="BS1080" s="529"/>
      <c r="BT1080" s="529"/>
      <c r="BU1080" s="529"/>
      <c r="BV1080" s="529"/>
      <c r="BW1080" s="529"/>
      <c r="BX1080" s="529"/>
      <c r="BY1080" s="529"/>
      <c r="BZ1080" s="529"/>
      <c r="CA1080" s="529"/>
      <c r="CB1080" s="529"/>
      <c r="CC1080" s="529"/>
      <c r="CD1080" s="529"/>
      <c r="CE1080" s="529"/>
      <c r="CF1080" s="529"/>
      <c r="CG1080" s="529"/>
      <c r="CH1080" s="529"/>
      <c r="CI1080" s="529"/>
      <c r="CJ1080" s="529"/>
      <c r="CK1080" s="529"/>
      <c r="CL1080" s="529"/>
      <c r="CM1080" s="529"/>
      <c r="CN1080" s="529"/>
      <c r="CO1080" s="529"/>
      <c r="CP1080" s="529"/>
      <c r="CQ1080" s="529"/>
    </row>
    <row r="1081" spans="1:95" s="70" customFormat="1" ht="15" customHeight="1" outlineLevel="1" x14ac:dyDescent="0.2">
      <c r="A1081" s="11">
        <v>397</v>
      </c>
      <c r="B1081" s="300"/>
      <c r="C1081" s="319"/>
      <c r="D1081" s="319"/>
      <c r="E1081" s="320"/>
      <c r="F1081" s="915" t="s">
        <v>199</v>
      </c>
      <c r="G1081" s="916"/>
      <c r="H1081" s="916"/>
      <c r="I1081" s="916"/>
      <c r="J1081" s="916"/>
      <c r="K1081" s="916"/>
      <c r="L1081" s="917"/>
      <c r="M1081" s="408">
        <f t="shared" si="339"/>
        <v>0</v>
      </c>
      <c r="N1081" s="419">
        <f t="shared" si="339"/>
        <v>0</v>
      </c>
      <c r="O1081" s="422">
        <f t="shared" si="339"/>
        <v>0</v>
      </c>
      <c r="P1081" s="422">
        <f t="shared" si="339"/>
        <v>0</v>
      </c>
      <c r="Q1081" s="423">
        <f t="shared" si="339"/>
        <v>0</v>
      </c>
      <c r="R1081" s="419">
        <f t="shared" si="339"/>
        <v>0</v>
      </c>
      <c r="S1081" s="422">
        <f t="shared" si="339"/>
        <v>0</v>
      </c>
      <c r="T1081" s="422">
        <f t="shared" si="339"/>
        <v>0</v>
      </c>
      <c r="U1081" s="422">
        <f t="shared" si="339"/>
        <v>0</v>
      </c>
      <c r="V1081" s="422">
        <f t="shared" si="339"/>
        <v>0</v>
      </c>
      <c r="W1081" s="422">
        <f t="shared" si="339"/>
        <v>0</v>
      </c>
      <c r="X1081" s="422">
        <f t="shared" si="339"/>
        <v>0</v>
      </c>
      <c r="Y1081" s="422">
        <f t="shared" si="339"/>
        <v>0</v>
      </c>
      <c r="Z1081" s="422">
        <f t="shared" si="339"/>
        <v>0</v>
      </c>
      <c r="AA1081" s="422">
        <f t="shared" si="339"/>
        <v>0</v>
      </c>
      <c r="AB1081" s="422">
        <f t="shared" si="339"/>
        <v>0</v>
      </c>
      <c r="AC1081" s="408">
        <f t="shared" si="340"/>
        <v>0</v>
      </c>
      <c r="AD1081" s="1766"/>
      <c r="AE1081" s="1063"/>
      <c r="AF1081" s="831"/>
      <c r="AG1081" s="536"/>
      <c r="AH1081" s="529"/>
      <c r="AI1081" s="529"/>
      <c r="AJ1081" s="529"/>
      <c r="AK1081" s="529"/>
      <c r="AL1081" s="529"/>
      <c r="AM1081" s="529"/>
      <c r="AN1081" s="529"/>
      <c r="AO1081" s="529"/>
      <c r="AP1081" s="529"/>
      <c r="AQ1081" s="529"/>
      <c r="AR1081" s="529"/>
      <c r="AS1081" s="529"/>
      <c r="AT1081" s="529"/>
      <c r="AU1081" s="529"/>
      <c r="AV1081" s="529"/>
      <c r="AW1081" s="529"/>
      <c r="AX1081" s="529"/>
      <c r="AY1081" s="529"/>
      <c r="AZ1081" s="529"/>
      <c r="BA1081" s="529"/>
      <c r="BB1081" s="529"/>
      <c r="BC1081" s="529"/>
      <c r="BD1081" s="529"/>
      <c r="BE1081" s="529"/>
      <c r="BF1081" s="529"/>
      <c r="BG1081" s="529"/>
      <c r="BH1081" s="529"/>
      <c r="BI1081" s="529"/>
      <c r="BJ1081" s="529"/>
      <c r="BK1081" s="529"/>
      <c r="BL1081" s="529"/>
      <c r="BM1081" s="529"/>
      <c r="BN1081" s="529"/>
      <c r="BO1081" s="529"/>
      <c r="BP1081" s="529"/>
      <c r="BQ1081" s="529"/>
      <c r="BR1081" s="529"/>
      <c r="BS1081" s="529"/>
      <c r="BT1081" s="529"/>
      <c r="BU1081" s="529"/>
      <c r="BV1081" s="529"/>
      <c r="BW1081" s="529"/>
      <c r="BX1081" s="529"/>
      <c r="BY1081" s="529"/>
      <c r="BZ1081" s="529"/>
      <c r="CA1081" s="529"/>
      <c r="CB1081" s="529"/>
      <c r="CC1081" s="529"/>
      <c r="CD1081" s="529"/>
      <c r="CE1081" s="529"/>
      <c r="CF1081" s="529"/>
      <c r="CG1081" s="529"/>
      <c r="CH1081" s="529"/>
      <c r="CI1081" s="529"/>
      <c r="CJ1081" s="529"/>
      <c r="CK1081" s="529"/>
      <c r="CL1081" s="529"/>
      <c r="CM1081" s="529"/>
      <c r="CN1081" s="529"/>
      <c r="CO1081" s="529"/>
      <c r="CP1081" s="529"/>
      <c r="CQ1081" s="529"/>
    </row>
    <row r="1082" spans="1:95" s="70" customFormat="1" ht="15" customHeight="1" outlineLevel="1" x14ac:dyDescent="0.2">
      <c r="A1082" s="11">
        <v>397</v>
      </c>
      <c r="B1082" s="300"/>
      <c r="C1082" s="319"/>
      <c r="D1082" s="319"/>
      <c r="E1082" s="320"/>
      <c r="F1082" s="859" t="s">
        <v>90</v>
      </c>
      <c r="G1082" s="860"/>
      <c r="H1082" s="860"/>
      <c r="I1082" s="860"/>
      <c r="J1082" s="860"/>
      <c r="K1082" s="860"/>
      <c r="L1082" s="861"/>
      <c r="M1082" s="408">
        <f t="shared" si="339"/>
        <v>0</v>
      </c>
      <c r="N1082" s="419">
        <f t="shared" si="339"/>
        <v>0</v>
      </c>
      <c r="O1082" s="422">
        <f t="shared" si="339"/>
        <v>0</v>
      </c>
      <c r="P1082" s="422">
        <f t="shared" si="339"/>
        <v>0</v>
      </c>
      <c r="Q1082" s="423">
        <f t="shared" si="339"/>
        <v>0</v>
      </c>
      <c r="R1082" s="419">
        <f t="shared" si="339"/>
        <v>0</v>
      </c>
      <c r="S1082" s="422">
        <f t="shared" si="339"/>
        <v>0</v>
      </c>
      <c r="T1082" s="422">
        <f t="shared" si="339"/>
        <v>0</v>
      </c>
      <c r="U1082" s="422">
        <f t="shared" si="339"/>
        <v>0</v>
      </c>
      <c r="V1082" s="422">
        <f t="shared" si="339"/>
        <v>0</v>
      </c>
      <c r="W1082" s="422">
        <f t="shared" si="339"/>
        <v>0</v>
      </c>
      <c r="X1082" s="422">
        <f t="shared" si="339"/>
        <v>0</v>
      </c>
      <c r="Y1082" s="422">
        <f t="shared" si="339"/>
        <v>0</v>
      </c>
      <c r="Z1082" s="422">
        <f t="shared" si="339"/>
        <v>0</v>
      </c>
      <c r="AA1082" s="422">
        <f t="shared" si="339"/>
        <v>0</v>
      </c>
      <c r="AB1082" s="422">
        <f t="shared" si="339"/>
        <v>0</v>
      </c>
      <c r="AC1082" s="408">
        <f t="shared" si="340"/>
        <v>0</v>
      </c>
      <c r="AD1082" s="1767"/>
      <c r="AE1082" s="834"/>
      <c r="AF1082" s="834"/>
      <c r="AG1082" s="536"/>
      <c r="AH1082" s="529"/>
      <c r="AI1082" s="529"/>
      <c r="AJ1082" s="529"/>
      <c r="AK1082" s="529"/>
      <c r="AL1082" s="529"/>
      <c r="AM1082" s="529"/>
      <c r="AN1082" s="529"/>
      <c r="AO1082" s="529"/>
      <c r="AP1082" s="529"/>
      <c r="AQ1082" s="529"/>
      <c r="AR1082" s="529"/>
      <c r="AS1082" s="529"/>
      <c r="AT1082" s="529"/>
      <c r="AU1082" s="529"/>
      <c r="AV1082" s="529"/>
      <c r="AW1082" s="529"/>
      <c r="AX1082" s="529"/>
      <c r="AY1082" s="529"/>
      <c r="AZ1082" s="529"/>
      <c r="BA1082" s="529"/>
      <c r="BB1082" s="529"/>
      <c r="BC1082" s="529"/>
      <c r="BD1082" s="529"/>
      <c r="BE1082" s="529"/>
      <c r="BF1082" s="529"/>
      <c r="BG1082" s="529"/>
      <c r="BH1082" s="529"/>
      <c r="BI1082" s="529"/>
      <c r="BJ1082" s="529"/>
      <c r="BK1082" s="529"/>
      <c r="BL1082" s="529"/>
      <c r="BM1082" s="529"/>
      <c r="BN1082" s="529"/>
      <c r="BO1082" s="529"/>
      <c r="BP1082" s="529"/>
      <c r="BQ1082" s="529"/>
      <c r="BR1082" s="529"/>
      <c r="BS1082" s="529"/>
      <c r="BT1082" s="529"/>
      <c r="BU1082" s="529"/>
      <c r="BV1082" s="529"/>
      <c r="BW1082" s="529"/>
      <c r="BX1082" s="529"/>
      <c r="BY1082" s="529"/>
      <c r="BZ1082" s="529"/>
      <c r="CA1082" s="529"/>
      <c r="CB1082" s="529"/>
      <c r="CC1082" s="529"/>
      <c r="CD1082" s="529"/>
      <c r="CE1082" s="529"/>
      <c r="CF1082" s="529"/>
      <c r="CG1082" s="529"/>
      <c r="CH1082" s="529"/>
      <c r="CI1082" s="529"/>
      <c r="CJ1082" s="529"/>
      <c r="CK1082" s="529"/>
      <c r="CL1082" s="529"/>
      <c r="CM1082" s="529"/>
      <c r="CN1082" s="529"/>
      <c r="CO1082" s="529"/>
      <c r="CP1082" s="529"/>
      <c r="CQ1082" s="529"/>
    </row>
    <row r="1083" spans="1:95" s="70" customFormat="1" ht="15" customHeight="1" outlineLevel="1" x14ac:dyDescent="0.2">
      <c r="A1083" s="11">
        <v>385</v>
      </c>
      <c r="B1083" s="300"/>
      <c r="C1083" s="263"/>
      <c r="D1083" s="844" t="s">
        <v>91</v>
      </c>
      <c r="E1083" s="845"/>
      <c r="F1083" s="845"/>
      <c r="G1083" s="845"/>
      <c r="H1083" s="845"/>
      <c r="I1083" s="845"/>
      <c r="J1083" s="845"/>
      <c r="K1083" s="845"/>
      <c r="L1083" s="845"/>
      <c r="M1083" s="845"/>
      <c r="N1083" s="845"/>
      <c r="O1083" s="845"/>
      <c r="P1083" s="845"/>
      <c r="Q1083" s="845"/>
      <c r="R1083" s="845"/>
      <c r="S1083" s="845"/>
      <c r="T1083" s="845"/>
      <c r="U1083" s="845"/>
      <c r="V1083" s="845"/>
      <c r="W1083" s="845"/>
      <c r="X1083" s="845"/>
      <c r="Y1083" s="845"/>
      <c r="Z1083" s="845"/>
      <c r="AA1083" s="845"/>
      <c r="AB1083" s="845"/>
      <c r="AC1083" s="845"/>
      <c r="AD1083" s="845"/>
      <c r="AE1083" s="845"/>
      <c r="AF1083" s="845"/>
      <c r="AG1083" s="536"/>
      <c r="AH1083" s="529"/>
      <c r="AI1083" s="529"/>
      <c r="AJ1083" s="529"/>
      <c r="AK1083" s="529"/>
      <c r="AL1083" s="529"/>
      <c r="AM1083" s="529"/>
      <c r="AN1083" s="529"/>
      <c r="AO1083" s="529"/>
      <c r="AP1083" s="529"/>
      <c r="AQ1083" s="529"/>
      <c r="AR1083" s="529"/>
      <c r="AS1083" s="529"/>
      <c r="AT1083" s="529"/>
      <c r="AU1083" s="529"/>
      <c r="AV1083" s="529"/>
      <c r="AW1083" s="529"/>
      <c r="AX1083" s="529"/>
      <c r="AY1083" s="529"/>
      <c r="AZ1083" s="529"/>
      <c r="BA1083" s="529"/>
      <c r="BB1083" s="529"/>
      <c r="BC1083" s="529"/>
      <c r="BD1083" s="529"/>
      <c r="BE1083" s="529"/>
      <c r="BF1083" s="529"/>
      <c r="BG1083" s="529"/>
      <c r="BH1083" s="529"/>
      <c r="BI1083" s="529"/>
      <c r="BJ1083" s="529"/>
      <c r="BK1083" s="529"/>
      <c r="BL1083" s="529"/>
      <c r="BM1083" s="529"/>
      <c r="BN1083" s="529"/>
      <c r="BO1083" s="529"/>
      <c r="BP1083" s="529"/>
      <c r="BQ1083" s="529"/>
      <c r="BR1083" s="529"/>
      <c r="BS1083" s="529"/>
      <c r="BT1083" s="529"/>
      <c r="BU1083" s="529"/>
      <c r="BV1083" s="529"/>
      <c r="BW1083" s="529"/>
      <c r="BX1083" s="529"/>
      <c r="BY1083" s="529"/>
      <c r="BZ1083" s="529"/>
      <c r="CA1083" s="529"/>
      <c r="CB1083" s="529"/>
      <c r="CC1083" s="529"/>
      <c r="CD1083" s="529"/>
      <c r="CE1083" s="529"/>
      <c r="CF1083" s="529"/>
      <c r="CG1083" s="529"/>
      <c r="CH1083" s="529"/>
      <c r="CI1083" s="529"/>
      <c r="CJ1083" s="529"/>
      <c r="CK1083" s="529"/>
      <c r="CL1083" s="529"/>
      <c r="CM1083" s="529"/>
      <c r="CN1083" s="529"/>
      <c r="CO1083" s="529"/>
      <c r="CP1083" s="529"/>
      <c r="CQ1083" s="529"/>
    </row>
    <row r="1084" spans="1:95" s="70" customFormat="1" ht="15" customHeight="1" outlineLevel="1" x14ac:dyDescent="0.2">
      <c r="A1084" s="11">
        <v>386</v>
      </c>
      <c r="B1084" s="300"/>
      <c r="C1084" s="263"/>
      <c r="D1084" s="271"/>
      <c r="E1084" s="918" t="s">
        <v>200</v>
      </c>
      <c r="F1084" s="919"/>
      <c r="G1084" s="919"/>
      <c r="H1084" s="919"/>
      <c r="I1084" s="919"/>
      <c r="J1084" s="919"/>
      <c r="K1084" s="919"/>
      <c r="L1084" s="920"/>
      <c r="M1084" s="407">
        <f>SUBTOTAL(9,M1085:M1087)</f>
        <v>0</v>
      </c>
      <c r="N1084" s="410">
        <f t="shared" ref="N1084:AC1084" si="343">SUBTOTAL(9,N1085:N1087)</f>
        <v>0</v>
      </c>
      <c r="O1084" s="414">
        <f t="shared" si="343"/>
        <v>0</v>
      </c>
      <c r="P1084" s="413">
        <f t="shared" si="343"/>
        <v>0</v>
      </c>
      <c r="Q1084" s="415">
        <f t="shared" si="343"/>
        <v>0</v>
      </c>
      <c r="R1084" s="410">
        <f t="shared" si="343"/>
        <v>0</v>
      </c>
      <c r="S1084" s="414">
        <f t="shared" si="343"/>
        <v>0</v>
      </c>
      <c r="T1084" s="413">
        <f t="shared" si="343"/>
        <v>0</v>
      </c>
      <c r="U1084" s="413">
        <f t="shared" si="343"/>
        <v>0</v>
      </c>
      <c r="V1084" s="413">
        <f t="shared" si="343"/>
        <v>0</v>
      </c>
      <c r="W1084" s="413">
        <f t="shared" si="343"/>
        <v>0</v>
      </c>
      <c r="X1084" s="413">
        <f t="shared" si="343"/>
        <v>0</v>
      </c>
      <c r="Y1084" s="413">
        <f t="shared" si="343"/>
        <v>0</v>
      </c>
      <c r="Z1084" s="413">
        <f t="shared" si="343"/>
        <v>0</v>
      </c>
      <c r="AA1084" s="413">
        <f t="shared" si="343"/>
        <v>0</v>
      </c>
      <c r="AB1084" s="411">
        <f t="shared" si="343"/>
        <v>0</v>
      </c>
      <c r="AC1084" s="415">
        <f t="shared" si="343"/>
        <v>0</v>
      </c>
      <c r="AD1084" s="1808"/>
      <c r="AE1084" s="828"/>
      <c r="AF1084" s="828"/>
      <c r="AG1084" s="536"/>
      <c r="AH1084" s="529"/>
      <c r="AI1084" s="529"/>
      <c r="AJ1084" s="529"/>
      <c r="AK1084" s="529"/>
      <c r="AL1084" s="529"/>
      <c r="AM1084" s="529"/>
      <c r="AN1084" s="529"/>
      <c r="AO1084" s="529"/>
      <c r="AP1084" s="529"/>
      <c r="AQ1084" s="529"/>
      <c r="AR1084" s="529"/>
      <c r="AS1084" s="529"/>
      <c r="AT1084" s="529"/>
      <c r="AU1084" s="529"/>
      <c r="AV1084" s="529"/>
      <c r="AW1084" s="529"/>
      <c r="AX1084" s="529"/>
      <c r="AY1084" s="529"/>
      <c r="AZ1084" s="529"/>
      <c r="BA1084" s="529"/>
      <c r="BB1084" s="529"/>
      <c r="BC1084" s="529"/>
      <c r="BD1084" s="529"/>
      <c r="BE1084" s="529"/>
      <c r="BF1084" s="529"/>
      <c r="BG1084" s="529"/>
      <c r="BH1084" s="529"/>
      <c r="BI1084" s="529"/>
      <c r="BJ1084" s="529"/>
      <c r="BK1084" s="529"/>
      <c r="BL1084" s="529"/>
      <c r="BM1084" s="529"/>
      <c r="BN1084" s="529"/>
      <c r="BO1084" s="529"/>
      <c r="BP1084" s="529"/>
      <c r="BQ1084" s="529"/>
      <c r="BR1084" s="529"/>
      <c r="BS1084" s="529"/>
      <c r="BT1084" s="529"/>
      <c r="BU1084" s="529"/>
      <c r="BV1084" s="529"/>
      <c r="BW1084" s="529"/>
      <c r="BX1084" s="529"/>
      <c r="BY1084" s="529"/>
      <c r="BZ1084" s="529"/>
      <c r="CA1084" s="529"/>
      <c r="CB1084" s="529"/>
      <c r="CC1084" s="529"/>
      <c r="CD1084" s="529"/>
      <c r="CE1084" s="529"/>
      <c r="CF1084" s="529"/>
      <c r="CG1084" s="529"/>
      <c r="CH1084" s="529"/>
      <c r="CI1084" s="529"/>
      <c r="CJ1084" s="529"/>
      <c r="CK1084" s="529"/>
      <c r="CL1084" s="529"/>
      <c r="CM1084" s="529"/>
      <c r="CN1084" s="529"/>
      <c r="CO1084" s="529"/>
      <c r="CP1084" s="529"/>
      <c r="CQ1084" s="529"/>
    </row>
    <row r="1085" spans="1:95" s="70" customFormat="1" ht="15" customHeight="1" outlineLevel="1" x14ac:dyDescent="0.2">
      <c r="A1085" s="11">
        <v>387</v>
      </c>
      <c r="B1085" s="300"/>
      <c r="C1085" s="319"/>
      <c r="D1085" s="319"/>
      <c r="E1085" s="320"/>
      <c r="F1085" s="856" t="s">
        <v>92</v>
      </c>
      <c r="G1085" s="857"/>
      <c r="H1085" s="857"/>
      <c r="I1085" s="857"/>
      <c r="J1085" s="857"/>
      <c r="K1085" s="857"/>
      <c r="L1085" s="858"/>
      <c r="M1085" s="408">
        <f t="shared" ref="M1085:M1087" si="344">M309</f>
        <v>0</v>
      </c>
      <c r="N1085" s="419">
        <f>IF(N309="",0,N309*'Annexe 1. Taux de référence'!$T81)</f>
        <v>0</v>
      </c>
      <c r="O1085" s="422">
        <f>IF(O309="",0,O309*'Annexe 1. Taux de référence'!$T81)</f>
        <v>0</v>
      </c>
      <c r="P1085" s="422">
        <f>IF(P309="",0,P309*'Annexe 1. Taux de référence'!$T81)</f>
        <v>0</v>
      </c>
      <c r="Q1085" s="423">
        <f>IF(Q309="",0,Q309*'Annexe 1. Taux de référence'!$T81)</f>
        <v>0</v>
      </c>
      <c r="R1085" s="419">
        <f>(SUM($N309:$Q309)-SUM($N1085:Q1085))*'Annexe 1. Taux de référence'!$U81</f>
        <v>0</v>
      </c>
      <c r="S1085" s="421">
        <f>(SUM($N309:$Q309)-SUM($N1085:R1085))*'Annexe 1. Taux de référence'!$U81</f>
        <v>0</v>
      </c>
      <c r="T1085" s="421">
        <f>(SUM($N309:$Q309)-SUM($N1085:S1085))*'Annexe 1. Taux de référence'!$U81</f>
        <v>0</v>
      </c>
      <c r="U1085" s="421">
        <f>(SUM($N309:$Q309)-SUM($N1085:T1085))*'Annexe 1. Taux de référence'!$U81</f>
        <v>0</v>
      </c>
      <c r="V1085" s="421">
        <f>(SUM($N309:$Q309)-SUM($N1085:U1085))*'Annexe 1. Taux de référence'!$U81</f>
        <v>0</v>
      </c>
      <c r="W1085" s="421">
        <f>(SUM($N309:$Q309)-SUM($N1085:V1085))*'Annexe 1. Taux de référence'!$U81</f>
        <v>0</v>
      </c>
      <c r="X1085" s="422">
        <f>(SUM($N309:$Q309)-SUM($N1085:W1085))*'Annexe 1. Taux de référence'!$U81</f>
        <v>0</v>
      </c>
      <c r="Y1085" s="421">
        <f>(SUM($N309:$Q309)-SUM($N1085:X1085))*'Annexe 1. Taux de référence'!$U81</f>
        <v>0</v>
      </c>
      <c r="Z1085" s="421">
        <f>(SUM($N309:$Q309)-SUM($N1085:Y1085))*'Annexe 1. Taux de référence'!$U81</f>
        <v>0</v>
      </c>
      <c r="AA1085" s="421">
        <f>(SUM($N309:$Q309)-SUM($N1085:Z1085))*'Annexe 1. Taux de référence'!$U81</f>
        <v>0</v>
      </c>
      <c r="AB1085" s="421">
        <f>(SUM($N309:$Q309)-SUM($N1085:AA1085))*'Annexe 1. Taux de référence'!$U81</f>
        <v>0</v>
      </c>
      <c r="AC1085" s="408">
        <f t="shared" ref="AC1085:AC1090" si="345">M1085-SUM(N1085:AB1085)</f>
        <v>0</v>
      </c>
      <c r="AD1085" s="1766"/>
      <c r="AE1085" s="1063"/>
      <c r="AF1085" s="831"/>
      <c r="AG1085" s="536"/>
      <c r="AH1085" s="529"/>
      <c r="AI1085" s="529"/>
      <c r="AJ1085" s="529"/>
      <c r="AK1085" s="529"/>
      <c r="AL1085" s="529"/>
      <c r="AM1085" s="529"/>
      <c r="AN1085" s="529"/>
      <c r="AO1085" s="529"/>
      <c r="AP1085" s="529"/>
      <c r="AQ1085" s="529"/>
      <c r="AR1085" s="529"/>
      <c r="AS1085" s="529"/>
      <c r="AT1085" s="529"/>
      <c r="AU1085" s="529"/>
      <c r="AV1085" s="529"/>
      <c r="AW1085" s="529"/>
      <c r="AX1085" s="529"/>
      <c r="AY1085" s="529"/>
      <c r="AZ1085" s="529"/>
      <c r="BA1085" s="529"/>
      <c r="BB1085" s="529"/>
      <c r="BC1085" s="529"/>
      <c r="BD1085" s="529"/>
      <c r="BE1085" s="529"/>
      <c r="BF1085" s="529"/>
      <c r="BG1085" s="529"/>
      <c r="BH1085" s="529"/>
      <c r="BI1085" s="529"/>
      <c r="BJ1085" s="529"/>
      <c r="BK1085" s="529"/>
      <c r="BL1085" s="529"/>
      <c r="BM1085" s="529"/>
      <c r="BN1085" s="529"/>
      <c r="BO1085" s="529"/>
      <c r="BP1085" s="529"/>
      <c r="BQ1085" s="529"/>
      <c r="BR1085" s="529"/>
      <c r="BS1085" s="529"/>
      <c r="BT1085" s="529"/>
      <c r="BU1085" s="529"/>
      <c r="BV1085" s="529"/>
      <c r="BW1085" s="529"/>
      <c r="BX1085" s="529"/>
      <c r="BY1085" s="529"/>
      <c r="BZ1085" s="529"/>
      <c r="CA1085" s="529"/>
      <c r="CB1085" s="529"/>
      <c r="CC1085" s="529"/>
      <c r="CD1085" s="529"/>
      <c r="CE1085" s="529"/>
      <c r="CF1085" s="529"/>
      <c r="CG1085" s="529"/>
      <c r="CH1085" s="529"/>
      <c r="CI1085" s="529"/>
      <c r="CJ1085" s="529"/>
      <c r="CK1085" s="529"/>
      <c r="CL1085" s="529"/>
      <c r="CM1085" s="529"/>
      <c r="CN1085" s="529"/>
      <c r="CO1085" s="529"/>
      <c r="CP1085" s="529"/>
      <c r="CQ1085" s="529"/>
    </row>
    <row r="1086" spans="1:95" s="70" customFormat="1" ht="15" customHeight="1" outlineLevel="1" x14ac:dyDescent="0.2">
      <c r="A1086" s="11">
        <v>388</v>
      </c>
      <c r="B1086" s="300"/>
      <c r="C1086" s="319"/>
      <c r="D1086" s="319"/>
      <c r="E1086" s="320"/>
      <c r="F1086" s="915" t="s">
        <v>93</v>
      </c>
      <c r="G1086" s="916"/>
      <c r="H1086" s="916"/>
      <c r="I1086" s="916"/>
      <c r="J1086" s="916"/>
      <c r="K1086" s="916"/>
      <c r="L1086" s="917"/>
      <c r="M1086" s="408">
        <f t="shared" si="344"/>
        <v>0</v>
      </c>
      <c r="N1086" s="419">
        <f>IF(N310="",0,N310*'Annexe 1. Taux de référence'!$T82)</f>
        <v>0</v>
      </c>
      <c r="O1086" s="422">
        <f>IF(O310="",0,O310*'Annexe 1. Taux de référence'!$T82)</f>
        <v>0</v>
      </c>
      <c r="P1086" s="422">
        <f>IF(P310="",0,P310*'Annexe 1. Taux de référence'!$T82)</f>
        <v>0</v>
      </c>
      <c r="Q1086" s="423">
        <f>IF(Q310="",0,Q310*'Annexe 1. Taux de référence'!$T82)</f>
        <v>0</v>
      </c>
      <c r="R1086" s="419">
        <f>IF(R310="",0,R310*'Annexe 1. Taux de référence'!$U82)</f>
        <v>0</v>
      </c>
      <c r="S1086" s="421">
        <f>(SUM($N310:$Q310)-SUM($N1086:Q1086))*'Annexe 1. Taux de référence'!$U82</f>
        <v>0</v>
      </c>
      <c r="T1086" s="421">
        <f>(N($R310-$R1086*'Annexe 1. Taux de référence'!$U82))</f>
        <v>0</v>
      </c>
      <c r="U1086" s="421">
        <f>(SUM($N310:$Q310)-SUM($N1086:$Q1086)-S1086)*'Annexe 1. Taux de référence'!$U82</f>
        <v>0</v>
      </c>
      <c r="V1086" s="421">
        <f>(N($R310)-$R1086-T1086)*'Annexe 1. Taux de référence'!$U82</f>
        <v>0</v>
      </c>
      <c r="W1086" s="421">
        <f>(SUM($N310:$Q310)-SUM($N1086:$Q1086)-S1086-U1086)*'Annexe 1. Taux de référence'!$U82</f>
        <v>0</v>
      </c>
      <c r="X1086" s="422">
        <f>(N($R310)-$R1086-T1086-V1086)*'Annexe 1. Taux de référence'!$U82</f>
        <v>0</v>
      </c>
      <c r="Y1086" s="421">
        <f>(SUM($N310:$Q310)-SUM($N1086:$Q1086)-S1086-U1086-W1086)*'Annexe 1. Taux de référence'!$U82</f>
        <v>0</v>
      </c>
      <c r="Z1086" s="421">
        <f>(N($R310)-$R1086-T1086-V1086-X1086)*'Annexe 1. Taux de référence'!$U82</f>
        <v>0</v>
      </c>
      <c r="AA1086" s="421">
        <f>(SUM($N310:$Q310)-SUM($N1086:$Q1086)-S1086-U1086-W1086-Y1086)*'Annexe 1. Taux de référence'!$U82</f>
        <v>0</v>
      </c>
      <c r="AB1086" s="421">
        <f>(N($R310)-$R1086-T1086-V1086-X1086-Z1086)*'Annexe 1. Taux de référence'!$U82</f>
        <v>0</v>
      </c>
      <c r="AC1086" s="408">
        <f t="shared" si="345"/>
        <v>0</v>
      </c>
      <c r="AD1086" s="1766"/>
      <c r="AE1086" s="1063"/>
      <c r="AF1086" s="831"/>
      <c r="AG1086" s="536"/>
      <c r="AH1086" s="529"/>
      <c r="AI1086" s="529"/>
      <c r="AJ1086" s="529"/>
      <c r="AK1086" s="529"/>
      <c r="AL1086" s="529"/>
      <c r="AM1086" s="529"/>
      <c r="AN1086" s="529"/>
      <c r="AO1086" s="529"/>
      <c r="AP1086" s="529"/>
      <c r="AQ1086" s="529"/>
      <c r="AR1086" s="529"/>
      <c r="AS1086" s="529"/>
      <c r="AT1086" s="529"/>
      <c r="AU1086" s="529"/>
      <c r="AV1086" s="529"/>
      <c r="AW1086" s="529"/>
      <c r="AX1086" s="529"/>
      <c r="AY1086" s="529"/>
      <c r="AZ1086" s="529"/>
      <c r="BA1086" s="529"/>
      <c r="BB1086" s="529"/>
      <c r="BC1086" s="529"/>
      <c r="BD1086" s="529"/>
      <c r="BE1086" s="529"/>
      <c r="BF1086" s="529"/>
      <c r="BG1086" s="529"/>
      <c r="BH1086" s="529"/>
      <c r="BI1086" s="529"/>
      <c r="BJ1086" s="529"/>
      <c r="BK1086" s="529"/>
      <c r="BL1086" s="529"/>
      <c r="BM1086" s="529"/>
      <c r="BN1086" s="529"/>
      <c r="BO1086" s="529"/>
      <c r="BP1086" s="529"/>
      <c r="BQ1086" s="529"/>
      <c r="BR1086" s="529"/>
      <c r="BS1086" s="529"/>
      <c r="BT1086" s="529"/>
      <c r="BU1086" s="529"/>
      <c r="BV1086" s="529"/>
      <c r="BW1086" s="529"/>
      <c r="BX1086" s="529"/>
      <c r="BY1086" s="529"/>
      <c r="BZ1086" s="529"/>
      <c r="CA1086" s="529"/>
      <c r="CB1086" s="529"/>
      <c r="CC1086" s="529"/>
      <c r="CD1086" s="529"/>
      <c r="CE1086" s="529"/>
      <c r="CF1086" s="529"/>
      <c r="CG1086" s="529"/>
      <c r="CH1086" s="529"/>
      <c r="CI1086" s="529"/>
      <c r="CJ1086" s="529"/>
      <c r="CK1086" s="529"/>
      <c r="CL1086" s="529"/>
      <c r="CM1086" s="529"/>
      <c r="CN1086" s="529"/>
      <c r="CO1086" s="529"/>
      <c r="CP1086" s="529"/>
      <c r="CQ1086" s="529"/>
    </row>
    <row r="1087" spans="1:95" s="70" customFormat="1" ht="15" customHeight="1" outlineLevel="1" x14ac:dyDescent="0.2">
      <c r="A1087" s="11">
        <v>389</v>
      </c>
      <c r="B1087" s="300"/>
      <c r="C1087" s="319"/>
      <c r="D1087" s="319"/>
      <c r="E1087" s="320"/>
      <c r="F1087" s="859" t="s">
        <v>94</v>
      </c>
      <c r="G1087" s="860"/>
      <c r="H1087" s="860"/>
      <c r="I1087" s="860"/>
      <c r="J1087" s="860"/>
      <c r="K1087" s="860"/>
      <c r="L1087" s="861"/>
      <c r="M1087" s="408">
        <f t="shared" si="344"/>
        <v>0</v>
      </c>
      <c r="N1087" s="419">
        <f>IF(N311="",0,N311*'Annexe 1. Taux de référence'!$T83)</f>
        <v>0</v>
      </c>
      <c r="O1087" s="422">
        <f>IF(O311="",0,O311*'Annexe 1. Taux de référence'!$T83)</f>
        <v>0</v>
      </c>
      <c r="P1087" s="422">
        <f>IF(P311="",0,P311*'Annexe 1. Taux de référence'!$T83)</f>
        <v>0</v>
      </c>
      <c r="Q1087" s="423">
        <f>IF(Q311="",0,Q311*'Annexe 1. Taux de référence'!$T83)</f>
        <v>0</v>
      </c>
      <c r="R1087" s="419">
        <f>IF(R311="",0,R311*'Annexe 1. Taux de référence'!$U83)</f>
        <v>0</v>
      </c>
      <c r="S1087" s="421">
        <f>IF(S311="",0,S311*'Annexe 1. Taux de référence'!$U83)</f>
        <v>0</v>
      </c>
      <c r="T1087" s="421">
        <f>(SUM($N311:$Q311)-SUM($N1087:Q1087))*'Annexe 1. Taux de référence'!$U83</f>
        <v>0</v>
      </c>
      <c r="U1087" s="421">
        <f>($R311-$R1087*'Annexe 1. Taux de référence'!$U83)</f>
        <v>0</v>
      </c>
      <c r="V1087" s="421">
        <f>($S311-$S1087*'Annexe 1. Taux de référence'!$U83)</f>
        <v>0</v>
      </c>
      <c r="W1087" s="421">
        <f>(SUM($N311:$Q311)-SUM($N1087:$Q1087)-T1087)*'Annexe 1. Taux de référence'!$U83</f>
        <v>0</v>
      </c>
      <c r="X1087" s="422">
        <f>($R311-$R1087-U1087*'Annexe 1. Taux de référence'!$U83)</f>
        <v>0</v>
      </c>
      <c r="Y1087" s="421">
        <f>($S311-$S1087-V1087*'Annexe 1. Taux de référence'!$U83)</f>
        <v>0</v>
      </c>
      <c r="Z1087" s="421">
        <f>(SUM($N311:$Q311)-SUM($N1087:$Q1087)-T1087-W1087)*'Annexe 1. Taux de référence'!$U83</f>
        <v>0</v>
      </c>
      <c r="AA1087" s="421">
        <f>($S311-$S1087-U1087-X1087*'Annexe 1. Taux de référence'!$U83)</f>
        <v>0</v>
      </c>
      <c r="AB1087" s="421">
        <f>($S311-$S1087-V1087-Y1087*'Annexe 1. Taux de référence'!$U83)</f>
        <v>0</v>
      </c>
      <c r="AC1087" s="408">
        <f t="shared" si="345"/>
        <v>0</v>
      </c>
      <c r="AD1087" s="1766"/>
      <c r="AE1087" s="1063"/>
      <c r="AF1087" s="831"/>
      <c r="AG1087" s="536"/>
      <c r="AH1087" s="529"/>
      <c r="AI1087" s="529"/>
      <c r="AJ1087" s="529"/>
      <c r="AK1087" s="529"/>
      <c r="AL1087" s="529"/>
      <c r="AM1087" s="529"/>
      <c r="AN1087" s="529"/>
      <c r="AO1087" s="529"/>
      <c r="AP1087" s="529"/>
      <c r="AQ1087" s="529"/>
      <c r="AR1087" s="529"/>
      <c r="AS1087" s="529"/>
      <c r="AT1087" s="529"/>
      <c r="AU1087" s="529"/>
      <c r="AV1087" s="529"/>
      <c r="AW1087" s="529"/>
      <c r="AX1087" s="529"/>
      <c r="AY1087" s="529"/>
      <c r="AZ1087" s="529"/>
      <c r="BA1087" s="529"/>
      <c r="BB1087" s="529"/>
      <c r="BC1087" s="529"/>
      <c r="BD1087" s="529"/>
      <c r="BE1087" s="529"/>
      <c r="BF1087" s="529"/>
      <c r="BG1087" s="529"/>
      <c r="BH1087" s="529"/>
      <c r="BI1087" s="529"/>
      <c r="BJ1087" s="529"/>
      <c r="BK1087" s="529"/>
      <c r="BL1087" s="529"/>
      <c r="BM1087" s="529"/>
      <c r="BN1087" s="529"/>
      <c r="BO1087" s="529"/>
      <c r="BP1087" s="529"/>
      <c r="BQ1087" s="529"/>
      <c r="BR1087" s="529"/>
      <c r="BS1087" s="529"/>
      <c r="BT1087" s="529"/>
      <c r="BU1087" s="529"/>
      <c r="BV1087" s="529"/>
      <c r="BW1087" s="529"/>
      <c r="BX1087" s="529"/>
      <c r="BY1087" s="529"/>
      <c r="BZ1087" s="529"/>
      <c r="CA1087" s="529"/>
      <c r="CB1087" s="529"/>
      <c r="CC1087" s="529"/>
      <c r="CD1087" s="529"/>
      <c r="CE1087" s="529"/>
      <c r="CF1087" s="529"/>
      <c r="CG1087" s="529"/>
      <c r="CH1087" s="529"/>
      <c r="CI1087" s="529"/>
      <c r="CJ1087" s="529"/>
      <c r="CK1087" s="529"/>
      <c r="CL1087" s="529"/>
      <c r="CM1087" s="529"/>
      <c r="CN1087" s="529"/>
      <c r="CO1087" s="529"/>
      <c r="CP1087" s="529"/>
      <c r="CQ1087" s="529"/>
    </row>
    <row r="1088" spans="1:95" s="70" customFormat="1" ht="15" customHeight="1" outlineLevel="1" x14ac:dyDescent="0.2">
      <c r="A1088" s="11">
        <v>390</v>
      </c>
      <c r="B1088" s="300"/>
      <c r="C1088" s="263"/>
      <c r="D1088" s="271"/>
      <c r="E1088" s="853" t="s">
        <v>95</v>
      </c>
      <c r="F1088" s="854"/>
      <c r="G1088" s="854"/>
      <c r="H1088" s="854"/>
      <c r="I1088" s="854"/>
      <c r="J1088" s="854"/>
      <c r="K1088" s="854"/>
      <c r="L1088" s="855"/>
      <c r="M1088" s="407">
        <f>SUBTOTAL(9,M1089:M1090)</f>
        <v>0</v>
      </c>
      <c r="N1088" s="410">
        <f t="shared" ref="N1088:AC1088" si="346">SUBTOTAL(9,N1089:N1090)</f>
        <v>0</v>
      </c>
      <c r="O1088" s="414">
        <f t="shared" si="346"/>
        <v>0</v>
      </c>
      <c r="P1088" s="413">
        <f t="shared" si="346"/>
        <v>0</v>
      </c>
      <c r="Q1088" s="415">
        <f t="shared" si="346"/>
        <v>0</v>
      </c>
      <c r="R1088" s="410">
        <f t="shared" si="346"/>
        <v>0</v>
      </c>
      <c r="S1088" s="414">
        <f t="shared" si="346"/>
        <v>0</v>
      </c>
      <c r="T1088" s="413">
        <f t="shared" si="346"/>
        <v>0</v>
      </c>
      <c r="U1088" s="413">
        <f t="shared" si="346"/>
        <v>0</v>
      </c>
      <c r="V1088" s="413">
        <f t="shared" si="346"/>
        <v>0</v>
      </c>
      <c r="W1088" s="413">
        <f t="shared" si="346"/>
        <v>0</v>
      </c>
      <c r="X1088" s="413">
        <f t="shared" si="346"/>
        <v>0</v>
      </c>
      <c r="Y1088" s="413">
        <f t="shared" si="346"/>
        <v>0</v>
      </c>
      <c r="Z1088" s="413">
        <f t="shared" si="346"/>
        <v>0</v>
      </c>
      <c r="AA1088" s="413">
        <f t="shared" si="346"/>
        <v>0</v>
      </c>
      <c r="AB1088" s="411">
        <f t="shared" si="346"/>
        <v>0</v>
      </c>
      <c r="AC1088" s="415">
        <f t="shared" si="346"/>
        <v>0</v>
      </c>
      <c r="AD1088" s="1766"/>
      <c r="AE1088" s="1063"/>
      <c r="AF1088" s="831"/>
      <c r="AG1088" s="536"/>
      <c r="AH1088" s="529"/>
      <c r="AI1088" s="529"/>
      <c r="AJ1088" s="529"/>
      <c r="AK1088" s="529"/>
      <c r="AL1088" s="529"/>
      <c r="AM1088" s="529"/>
      <c r="AN1088" s="529"/>
      <c r="AO1088" s="529"/>
      <c r="AP1088" s="529"/>
      <c r="AQ1088" s="529"/>
      <c r="AR1088" s="529"/>
      <c r="AS1088" s="529"/>
      <c r="AT1088" s="529"/>
      <c r="AU1088" s="529"/>
      <c r="AV1088" s="529"/>
      <c r="AW1088" s="529"/>
      <c r="AX1088" s="529"/>
      <c r="AY1088" s="529"/>
      <c r="AZ1088" s="529"/>
      <c r="BA1088" s="529"/>
      <c r="BB1088" s="529"/>
      <c r="BC1088" s="529"/>
      <c r="BD1088" s="529"/>
      <c r="BE1088" s="529"/>
      <c r="BF1088" s="529"/>
      <c r="BG1088" s="529"/>
      <c r="BH1088" s="529"/>
      <c r="BI1088" s="529"/>
      <c r="BJ1088" s="529"/>
      <c r="BK1088" s="529"/>
      <c r="BL1088" s="529"/>
      <c r="BM1088" s="529"/>
      <c r="BN1088" s="529"/>
      <c r="BO1088" s="529"/>
      <c r="BP1088" s="529"/>
      <c r="BQ1088" s="529"/>
      <c r="BR1088" s="529"/>
      <c r="BS1088" s="529"/>
      <c r="BT1088" s="529"/>
      <c r="BU1088" s="529"/>
      <c r="BV1088" s="529"/>
      <c r="BW1088" s="529"/>
      <c r="BX1088" s="529"/>
      <c r="BY1088" s="529"/>
      <c r="BZ1088" s="529"/>
      <c r="CA1088" s="529"/>
      <c r="CB1088" s="529"/>
      <c r="CC1088" s="529"/>
      <c r="CD1088" s="529"/>
      <c r="CE1088" s="529"/>
      <c r="CF1088" s="529"/>
      <c r="CG1088" s="529"/>
      <c r="CH1088" s="529"/>
      <c r="CI1088" s="529"/>
      <c r="CJ1088" s="529"/>
      <c r="CK1088" s="529"/>
      <c r="CL1088" s="529"/>
      <c r="CM1088" s="529"/>
      <c r="CN1088" s="529"/>
      <c r="CO1088" s="529"/>
      <c r="CP1088" s="529"/>
      <c r="CQ1088" s="529"/>
    </row>
    <row r="1089" spans="1:95" s="70" customFormat="1" ht="15" customHeight="1" outlineLevel="1" x14ac:dyDescent="0.2">
      <c r="A1089" s="11">
        <v>391</v>
      </c>
      <c r="B1089" s="300"/>
      <c r="C1089" s="319"/>
      <c r="D1089" s="319"/>
      <c r="E1089" s="320"/>
      <c r="F1089" s="856" t="s">
        <v>96</v>
      </c>
      <c r="G1089" s="857"/>
      <c r="H1089" s="857"/>
      <c r="I1089" s="857"/>
      <c r="J1089" s="857"/>
      <c r="K1089" s="857"/>
      <c r="L1089" s="858"/>
      <c r="M1089" s="408">
        <f t="shared" ref="M1089:AB1090" si="347">M313</f>
        <v>0</v>
      </c>
      <c r="N1089" s="419">
        <f t="shared" si="347"/>
        <v>0</v>
      </c>
      <c r="O1089" s="422">
        <f t="shared" si="347"/>
        <v>0</v>
      </c>
      <c r="P1089" s="422">
        <f t="shared" si="347"/>
        <v>0</v>
      </c>
      <c r="Q1089" s="423">
        <f t="shared" si="347"/>
        <v>0</v>
      </c>
      <c r="R1089" s="419">
        <f t="shared" si="347"/>
        <v>0</v>
      </c>
      <c r="S1089" s="421">
        <f t="shared" si="347"/>
        <v>0</v>
      </c>
      <c r="T1089" s="421">
        <f t="shared" si="347"/>
        <v>0</v>
      </c>
      <c r="U1089" s="421">
        <f t="shared" si="347"/>
        <v>0</v>
      </c>
      <c r="V1089" s="421">
        <f t="shared" si="347"/>
        <v>0</v>
      </c>
      <c r="W1089" s="421">
        <f t="shared" si="347"/>
        <v>0</v>
      </c>
      <c r="X1089" s="422">
        <f t="shared" si="347"/>
        <v>0</v>
      </c>
      <c r="Y1089" s="421">
        <f t="shared" si="347"/>
        <v>0</v>
      </c>
      <c r="Z1089" s="421">
        <f t="shared" si="347"/>
        <v>0</v>
      </c>
      <c r="AA1089" s="421">
        <f t="shared" si="347"/>
        <v>0</v>
      </c>
      <c r="AB1089" s="421">
        <f t="shared" si="347"/>
        <v>0</v>
      </c>
      <c r="AC1089" s="408">
        <f t="shared" si="345"/>
        <v>0</v>
      </c>
      <c r="AD1089" s="1766"/>
      <c r="AE1089" s="1063"/>
      <c r="AF1089" s="831"/>
      <c r="AG1089" s="536"/>
      <c r="AH1089" s="529"/>
      <c r="AI1089" s="529"/>
      <c r="AJ1089" s="529"/>
      <c r="AK1089" s="529"/>
      <c r="AL1089" s="529"/>
      <c r="AM1089" s="529"/>
      <c r="AN1089" s="529"/>
      <c r="AO1089" s="529"/>
      <c r="AP1089" s="529"/>
      <c r="AQ1089" s="529"/>
      <c r="AR1089" s="529"/>
      <c r="AS1089" s="529"/>
      <c r="AT1089" s="529"/>
      <c r="AU1089" s="529"/>
      <c r="AV1089" s="529"/>
      <c r="AW1089" s="529"/>
      <c r="AX1089" s="529"/>
      <c r="AY1089" s="529"/>
      <c r="AZ1089" s="529"/>
      <c r="BA1089" s="529"/>
      <c r="BB1089" s="529"/>
      <c r="BC1089" s="529"/>
      <c r="BD1089" s="529"/>
      <c r="BE1089" s="529"/>
      <c r="BF1089" s="529"/>
      <c r="BG1089" s="529"/>
      <c r="BH1089" s="529"/>
      <c r="BI1089" s="529"/>
      <c r="BJ1089" s="529"/>
      <c r="BK1089" s="529"/>
      <c r="BL1089" s="529"/>
      <c r="BM1089" s="529"/>
      <c r="BN1089" s="529"/>
      <c r="BO1089" s="529"/>
      <c r="BP1089" s="529"/>
      <c r="BQ1089" s="529"/>
      <c r="BR1089" s="529"/>
      <c r="BS1089" s="529"/>
      <c r="BT1089" s="529"/>
      <c r="BU1089" s="529"/>
      <c r="BV1089" s="529"/>
      <c r="BW1089" s="529"/>
      <c r="BX1089" s="529"/>
      <c r="BY1089" s="529"/>
      <c r="BZ1089" s="529"/>
      <c r="CA1089" s="529"/>
      <c r="CB1089" s="529"/>
      <c r="CC1089" s="529"/>
      <c r="CD1089" s="529"/>
      <c r="CE1089" s="529"/>
      <c r="CF1089" s="529"/>
      <c r="CG1089" s="529"/>
      <c r="CH1089" s="529"/>
      <c r="CI1089" s="529"/>
      <c r="CJ1089" s="529"/>
      <c r="CK1089" s="529"/>
      <c r="CL1089" s="529"/>
      <c r="CM1089" s="529"/>
      <c r="CN1089" s="529"/>
      <c r="CO1089" s="529"/>
      <c r="CP1089" s="529"/>
      <c r="CQ1089" s="529"/>
    </row>
    <row r="1090" spans="1:95" s="70" customFormat="1" ht="15" customHeight="1" outlineLevel="1" x14ac:dyDescent="0.2">
      <c r="A1090" s="11">
        <v>392</v>
      </c>
      <c r="B1090" s="300"/>
      <c r="C1090" s="319"/>
      <c r="D1090" s="319"/>
      <c r="E1090" s="320"/>
      <c r="F1090" s="859" t="s">
        <v>97</v>
      </c>
      <c r="G1090" s="860"/>
      <c r="H1090" s="860"/>
      <c r="I1090" s="860"/>
      <c r="J1090" s="860"/>
      <c r="K1090" s="860"/>
      <c r="L1090" s="861"/>
      <c r="M1090" s="408">
        <f t="shared" si="347"/>
        <v>0</v>
      </c>
      <c r="N1090" s="419">
        <f t="shared" si="347"/>
        <v>0</v>
      </c>
      <c r="O1090" s="422">
        <f t="shared" si="347"/>
        <v>0</v>
      </c>
      <c r="P1090" s="422">
        <f t="shared" si="347"/>
        <v>0</v>
      </c>
      <c r="Q1090" s="423">
        <f t="shared" si="347"/>
        <v>0</v>
      </c>
      <c r="R1090" s="419">
        <f t="shared" si="347"/>
        <v>0</v>
      </c>
      <c r="S1090" s="421">
        <f t="shared" si="347"/>
        <v>0</v>
      </c>
      <c r="T1090" s="421">
        <f t="shared" si="347"/>
        <v>0</v>
      </c>
      <c r="U1090" s="421">
        <f t="shared" si="347"/>
        <v>0</v>
      </c>
      <c r="V1090" s="421">
        <f t="shared" si="347"/>
        <v>0</v>
      </c>
      <c r="W1090" s="421">
        <f t="shared" si="347"/>
        <v>0</v>
      </c>
      <c r="X1090" s="422">
        <f t="shared" si="347"/>
        <v>0</v>
      </c>
      <c r="Y1090" s="421">
        <f t="shared" si="347"/>
        <v>0</v>
      </c>
      <c r="Z1090" s="421">
        <f t="shared" si="347"/>
        <v>0</v>
      </c>
      <c r="AA1090" s="421">
        <f t="shared" si="347"/>
        <v>0</v>
      </c>
      <c r="AB1090" s="421">
        <f t="shared" si="347"/>
        <v>0</v>
      </c>
      <c r="AC1090" s="408">
        <f t="shared" si="345"/>
        <v>0</v>
      </c>
      <c r="AD1090" s="1767"/>
      <c r="AE1090" s="834"/>
      <c r="AF1090" s="834"/>
      <c r="AG1090" s="536"/>
      <c r="AH1090" s="529"/>
      <c r="AI1090" s="529"/>
      <c r="AJ1090" s="529"/>
      <c r="AK1090" s="529"/>
      <c r="AL1090" s="529"/>
      <c r="AM1090" s="529"/>
      <c r="AN1090" s="529"/>
      <c r="AO1090" s="529"/>
      <c r="AP1090" s="529"/>
      <c r="AQ1090" s="529"/>
      <c r="AR1090" s="529"/>
      <c r="AS1090" s="529"/>
      <c r="AT1090" s="529"/>
      <c r="AU1090" s="529"/>
      <c r="AV1090" s="529"/>
      <c r="AW1090" s="529"/>
      <c r="AX1090" s="529"/>
      <c r="AY1090" s="529"/>
      <c r="AZ1090" s="529"/>
      <c r="BA1090" s="529"/>
      <c r="BB1090" s="529"/>
      <c r="BC1090" s="529"/>
      <c r="BD1090" s="529"/>
      <c r="BE1090" s="529"/>
      <c r="BF1090" s="529"/>
      <c r="BG1090" s="529"/>
      <c r="BH1090" s="529"/>
      <c r="BI1090" s="529"/>
      <c r="BJ1090" s="529"/>
      <c r="BK1090" s="529"/>
      <c r="BL1090" s="529"/>
      <c r="BM1090" s="529"/>
      <c r="BN1090" s="529"/>
      <c r="BO1090" s="529"/>
      <c r="BP1090" s="529"/>
      <c r="BQ1090" s="529"/>
      <c r="BR1090" s="529"/>
      <c r="BS1090" s="529"/>
      <c r="BT1090" s="529"/>
      <c r="BU1090" s="529"/>
      <c r="BV1090" s="529"/>
      <c r="BW1090" s="529"/>
      <c r="BX1090" s="529"/>
      <c r="BY1090" s="529"/>
      <c r="BZ1090" s="529"/>
      <c r="CA1090" s="529"/>
      <c r="CB1090" s="529"/>
      <c r="CC1090" s="529"/>
      <c r="CD1090" s="529"/>
      <c r="CE1090" s="529"/>
      <c r="CF1090" s="529"/>
      <c r="CG1090" s="529"/>
      <c r="CH1090" s="529"/>
      <c r="CI1090" s="529"/>
      <c r="CJ1090" s="529"/>
      <c r="CK1090" s="529"/>
      <c r="CL1090" s="529"/>
      <c r="CM1090" s="529"/>
      <c r="CN1090" s="529"/>
      <c r="CO1090" s="529"/>
      <c r="CP1090" s="529"/>
      <c r="CQ1090" s="529"/>
    </row>
    <row r="1091" spans="1:95" s="70" customFormat="1" ht="15" customHeight="1" outlineLevel="1" x14ac:dyDescent="0.2">
      <c r="A1091" s="11">
        <v>326</v>
      </c>
      <c r="B1091" s="300"/>
      <c r="C1091" s="1025" t="s">
        <v>98</v>
      </c>
      <c r="D1091" s="1026"/>
      <c r="E1091" s="1026"/>
      <c r="F1091" s="1026"/>
      <c r="G1091" s="1026"/>
      <c r="H1091" s="1026"/>
      <c r="I1091" s="1026"/>
      <c r="J1091" s="1026"/>
      <c r="K1091" s="1026"/>
      <c r="L1091" s="1026"/>
      <c r="M1091" s="1026"/>
      <c r="N1091" s="1026"/>
      <c r="O1091" s="1026"/>
      <c r="P1091" s="1026"/>
      <c r="Q1091" s="1026"/>
      <c r="R1091" s="1026"/>
      <c r="S1091" s="1026"/>
      <c r="T1091" s="1026"/>
      <c r="U1091" s="1026"/>
      <c r="V1091" s="1026"/>
      <c r="W1091" s="1026"/>
      <c r="X1091" s="1026"/>
      <c r="Y1091" s="1026"/>
      <c r="Z1091" s="1026"/>
      <c r="AA1091" s="1026"/>
      <c r="AB1091" s="1026"/>
      <c r="AC1091" s="1026"/>
      <c r="AD1091" s="1026"/>
      <c r="AE1091" s="1026"/>
      <c r="AF1091" s="1026"/>
      <c r="AG1091" s="536"/>
      <c r="AH1091" s="529"/>
      <c r="AI1091" s="529"/>
      <c r="AJ1091" s="529"/>
      <c r="AK1091" s="529"/>
      <c r="AL1091" s="529"/>
      <c r="AM1091" s="529"/>
      <c r="AN1091" s="529"/>
      <c r="AO1091" s="529"/>
      <c r="AP1091" s="529"/>
      <c r="AQ1091" s="529"/>
      <c r="AR1091" s="529"/>
      <c r="AS1091" s="529"/>
      <c r="AT1091" s="529"/>
      <c r="AU1091" s="529"/>
      <c r="AV1091" s="529"/>
      <c r="AW1091" s="529"/>
      <c r="AX1091" s="529"/>
      <c r="AY1091" s="529"/>
      <c r="AZ1091" s="529"/>
      <c r="BA1091" s="529"/>
      <c r="BB1091" s="529"/>
      <c r="BC1091" s="529"/>
      <c r="BD1091" s="529"/>
      <c r="BE1091" s="529"/>
      <c r="BF1091" s="529"/>
      <c r="BG1091" s="529"/>
      <c r="BH1091" s="529"/>
      <c r="BI1091" s="529"/>
      <c r="BJ1091" s="529"/>
      <c r="BK1091" s="529"/>
      <c r="BL1091" s="529"/>
      <c r="BM1091" s="529"/>
      <c r="BN1091" s="529"/>
      <c r="BO1091" s="529"/>
      <c r="BP1091" s="529"/>
      <c r="BQ1091" s="529"/>
      <c r="BR1091" s="529"/>
      <c r="BS1091" s="529"/>
      <c r="BT1091" s="529"/>
      <c r="BU1091" s="529"/>
      <c r="BV1091" s="529"/>
      <c r="BW1091" s="529"/>
      <c r="BX1091" s="529"/>
      <c r="BY1091" s="529"/>
      <c r="BZ1091" s="529"/>
      <c r="CA1091" s="529"/>
      <c r="CB1091" s="529"/>
      <c r="CC1091" s="529"/>
      <c r="CD1091" s="529"/>
      <c r="CE1091" s="529"/>
      <c r="CF1091" s="529"/>
      <c r="CG1091" s="529"/>
      <c r="CH1091" s="529"/>
      <c r="CI1091" s="529"/>
      <c r="CJ1091" s="529"/>
      <c r="CK1091" s="529"/>
      <c r="CL1091" s="529"/>
      <c r="CM1091" s="529"/>
      <c r="CN1091" s="529"/>
      <c r="CO1091" s="529"/>
      <c r="CP1091" s="529"/>
      <c r="CQ1091" s="529"/>
    </row>
    <row r="1092" spans="1:95" s="70" customFormat="1" ht="15" customHeight="1" outlineLevel="1" x14ac:dyDescent="0.2">
      <c r="A1092" s="11">
        <v>327</v>
      </c>
      <c r="B1092" s="300"/>
      <c r="C1092" s="263"/>
      <c r="D1092" s="1060" t="s">
        <v>105</v>
      </c>
      <c r="E1092" s="1061"/>
      <c r="F1092" s="1061"/>
      <c r="G1092" s="1061"/>
      <c r="H1092" s="1061"/>
      <c r="I1092" s="1061"/>
      <c r="J1092" s="1061"/>
      <c r="K1092" s="1061"/>
      <c r="L1092" s="1072"/>
      <c r="M1092" s="407">
        <f>SUBTOTAL(9,M1093:M1098)</f>
        <v>0</v>
      </c>
      <c r="N1092" s="410">
        <f t="shared" ref="N1092:AC1092" si="348">SUBTOTAL(9,N1093:N1098)</f>
        <v>0</v>
      </c>
      <c r="O1092" s="414">
        <f t="shared" si="348"/>
        <v>0</v>
      </c>
      <c r="P1092" s="413">
        <f t="shared" si="348"/>
        <v>0</v>
      </c>
      <c r="Q1092" s="415">
        <f t="shared" si="348"/>
        <v>0</v>
      </c>
      <c r="R1092" s="410">
        <f t="shared" si="348"/>
        <v>0</v>
      </c>
      <c r="S1092" s="414">
        <f t="shared" si="348"/>
        <v>0</v>
      </c>
      <c r="T1092" s="413">
        <f t="shared" si="348"/>
        <v>0</v>
      </c>
      <c r="U1092" s="413">
        <f t="shared" si="348"/>
        <v>0</v>
      </c>
      <c r="V1092" s="413">
        <f t="shared" si="348"/>
        <v>0</v>
      </c>
      <c r="W1092" s="413">
        <f t="shared" si="348"/>
        <v>0</v>
      </c>
      <c r="X1092" s="413">
        <f t="shared" si="348"/>
        <v>0</v>
      </c>
      <c r="Y1092" s="413">
        <f t="shared" si="348"/>
        <v>0</v>
      </c>
      <c r="Z1092" s="413">
        <f t="shared" si="348"/>
        <v>0</v>
      </c>
      <c r="AA1092" s="413">
        <f t="shared" si="348"/>
        <v>0</v>
      </c>
      <c r="AB1092" s="411">
        <f t="shared" si="348"/>
        <v>0</v>
      </c>
      <c r="AC1092" s="415">
        <f t="shared" si="348"/>
        <v>0</v>
      </c>
      <c r="AD1092" s="1592"/>
      <c r="AE1092" s="1611"/>
      <c r="AF1092" s="1611"/>
      <c r="AG1092" s="536"/>
      <c r="AH1092" s="529"/>
      <c r="AI1092" s="529"/>
      <c r="AJ1092" s="529"/>
      <c r="AK1092" s="529"/>
      <c r="AL1092" s="529"/>
      <c r="AM1092" s="529"/>
      <c r="AN1092" s="529"/>
      <c r="AO1092" s="529"/>
      <c r="AP1092" s="529"/>
      <c r="AQ1092" s="529"/>
      <c r="AR1092" s="529"/>
      <c r="AS1092" s="529"/>
      <c r="AT1092" s="529"/>
      <c r="AU1092" s="529"/>
      <c r="AV1092" s="529"/>
      <c r="AW1092" s="529"/>
      <c r="AX1092" s="529"/>
      <c r="AY1092" s="529"/>
      <c r="AZ1092" s="529"/>
      <c r="BA1092" s="529"/>
      <c r="BB1092" s="529"/>
      <c r="BC1092" s="529"/>
      <c r="BD1092" s="529"/>
      <c r="BE1092" s="529"/>
      <c r="BF1092" s="529"/>
      <c r="BG1092" s="529"/>
      <c r="BH1092" s="529"/>
      <c r="BI1092" s="529"/>
      <c r="BJ1092" s="529"/>
      <c r="BK1092" s="529"/>
      <c r="BL1092" s="529"/>
      <c r="BM1092" s="529"/>
      <c r="BN1092" s="529"/>
      <c r="BO1092" s="529"/>
      <c r="BP1092" s="529"/>
      <c r="BQ1092" s="529"/>
      <c r="BR1092" s="529"/>
      <c r="BS1092" s="529"/>
      <c r="BT1092" s="529"/>
      <c r="BU1092" s="529"/>
      <c r="BV1092" s="529"/>
      <c r="BW1092" s="529"/>
      <c r="BX1092" s="529"/>
      <c r="BY1092" s="529"/>
      <c r="BZ1092" s="529"/>
      <c r="CA1092" s="529"/>
      <c r="CB1092" s="529"/>
      <c r="CC1092" s="529"/>
      <c r="CD1092" s="529"/>
      <c r="CE1092" s="529"/>
      <c r="CF1092" s="529"/>
      <c r="CG1092" s="529"/>
      <c r="CH1092" s="529"/>
      <c r="CI1092" s="529"/>
      <c r="CJ1092" s="529"/>
      <c r="CK1092" s="529"/>
      <c r="CL1092" s="529"/>
      <c r="CM1092" s="529"/>
      <c r="CN1092" s="529"/>
      <c r="CO1092" s="529"/>
      <c r="CP1092" s="529"/>
      <c r="CQ1092" s="529"/>
    </row>
    <row r="1093" spans="1:95" s="70" customFormat="1" ht="15" customHeight="1" outlineLevel="1" x14ac:dyDescent="0.2">
      <c r="A1093" s="11">
        <v>328</v>
      </c>
      <c r="B1093" s="300"/>
      <c r="C1093" s="269"/>
      <c r="D1093" s="269"/>
      <c r="E1093" s="270"/>
      <c r="F1093" s="856" t="s">
        <v>99</v>
      </c>
      <c r="G1093" s="857"/>
      <c r="H1093" s="857"/>
      <c r="I1093" s="857"/>
      <c r="J1093" s="857"/>
      <c r="K1093" s="857"/>
      <c r="L1093" s="858"/>
      <c r="M1093" s="408">
        <f t="shared" ref="M1093:AB1098" si="349">M317</f>
        <v>0</v>
      </c>
      <c r="N1093" s="419">
        <f t="shared" si="349"/>
        <v>0</v>
      </c>
      <c r="O1093" s="422">
        <f t="shared" si="349"/>
        <v>0</v>
      </c>
      <c r="P1093" s="422">
        <f t="shared" si="349"/>
        <v>0</v>
      </c>
      <c r="Q1093" s="423">
        <f t="shared" si="349"/>
        <v>0</v>
      </c>
      <c r="R1093" s="419">
        <f t="shared" si="349"/>
        <v>0</v>
      </c>
      <c r="S1093" s="421">
        <f t="shared" si="349"/>
        <v>0</v>
      </c>
      <c r="T1093" s="421">
        <f t="shared" si="349"/>
        <v>0</v>
      </c>
      <c r="U1093" s="421">
        <f t="shared" si="349"/>
        <v>0</v>
      </c>
      <c r="V1093" s="421">
        <f t="shared" si="349"/>
        <v>0</v>
      </c>
      <c r="W1093" s="421">
        <f t="shared" si="349"/>
        <v>0</v>
      </c>
      <c r="X1093" s="422">
        <f t="shared" si="349"/>
        <v>0</v>
      </c>
      <c r="Y1093" s="421">
        <f t="shared" si="349"/>
        <v>0</v>
      </c>
      <c r="Z1093" s="421">
        <f t="shared" si="349"/>
        <v>0</v>
      </c>
      <c r="AA1093" s="421">
        <f t="shared" si="349"/>
        <v>0</v>
      </c>
      <c r="AB1093" s="421">
        <f t="shared" si="349"/>
        <v>0</v>
      </c>
      <c r="AC1093" s="408">
        <f t="shared" ref="AC1093:AC1104" si="350">M1093-SUM(N1093:AB1093)</f>
        <v>0</v>
      </c>
      <c r="AD1093" s="1808"/>
      <c r="AE1093" s="828"/>
      <c r="AF1093" s="828"/>
      <c r="AG1093" s="536"/>
      <c r="AH1093" s="529"/>
      <c r="AI1093" s="529"/>
      <c r="AJ1093" s="529"/>
      <c r="AK1093" s="529"/>
      <c r="AL1093" s="529"/>
      <c r="AM1093" s="529"/>
      <c r="AN1093" s="529"/>
      <c r="AO1093" s="529"/>
      <c r="AP1093" s="529"/>
      <c r="AQ1093" s="529"/>
      <c r="AR1093" s="529"/>
      <c r="AS1093" s="529"/>
      <c r="AT1093" s="529"/>
      <c r="AU1093" s="529"/>
      <c r="AV1093" s="529"/>
      <c r="AW1093" s="529"/>
      <c r="AX1093" s="529"/>
      <c r="AY1093" s="529"/>
      <c r="AZ1093" s="529"/>
      <c r="BA1093" s="529"/>
      <c r="BB1093" s="529"/>
      <c r="BC1093" s="529"/>
      <c r="BD1093" s="529"/>
      <c r="BE1093" s="529"/>
      <c r="BF1093" s="529"/>
      <c r="BG1093" s="529"/>
      <c r="BH1093" s="529"/>
      <c r="BI1093" s="529"/>
      <c r="BJ1093" s="529"/>
      <c r="BK1093" s="529"/>
      <c r="BL1093" s="529"/>
      <c r="BM1093" s="529"/>
      <c r="BN1093" s="529"/>
      <c r="BO1093" s="529"/>
      <c r="BP1093" s="529"/>
      <c r="BQ1093" s="529"/>
      <c r="BR1093" s="529"/>
      <c r="BS1093" s="529"/>
      <c r="BT1093" s="529"/>
      <c r="BU1093" s="529"/>
      <c r="BV1093" s="529"/>
      <c r="BW1093" s="529"/>
      <c r="BX1093" s="529"/>
      <c r="BY1093" s="529"/>
      <c r="BZ1093" s="529"/>
      <c r="CA1093" s="529"/>
      <c r="CB1093" s="529"/>
      <c r="CC1093" s="529"/>
      <c r="CD1093" s="529"/>
      <c r="CE1093" s="529"/>
      <c r="CF1093" s="529"/>
      <c r="CG1093" s="529"/>
      <c r="CH1093" s="529"/>
      <c r="CI1093" s="529"/>
      <c r="CJ1093" s="529"/>
      <c r="CK1093" s="529"/>
      <c r="CL1093" s="529"/>
      <c r="CM1093" s="529"/>
      <c r="CN1093" s="529"/>
      <c r="CO1093" s="529"/>
      <c r="CP1093" s="529"/>
      <c r="CQ1093" s="529"/>
    </row>
    <row r="1094" spans="1:95" s="70" customFormat="1" ht="15" customHeight="1" outlineLevel="1" x14ac:dyDescent="0.2">
      <c r="A1094" s="11">
        <v>329</v>
      </c>
      <c r="B1094" s="300"/>
      <c r="C1094" s="269"/>
      <c r="D1094" s="269"/>
      <c r="E1094" s="270"/>
      <c r="F1094" s="915" t="s">
        <v>100</v>
      </c>
      <c r="G1094" s="916"/>
      <c r="H1094" s="916"/>
      <c r="I1094" s="916"/>
      <c r="J1094" s="916"/>
      <c r="K1094" s="916"/>
      <c r="L1094" s="917"/>
      <c r="M1094" s="408">
        <f t="shared" si="349"/>
        <v>0</v>
      </c>
      <c r="N1094" s="419">
        <f t="shared" si="349"/>
        <v>0</v>
      </c>
      <c r="O1094" s="422">
        <f t="shared" si="349"/>
        <v>0</v>
      </c>
      <c r="P1094" s="422">
        <f t="shared" si="349"/>
        <v>0</v>
      </c>
      <c r="Q1094" s="423">
        <f t="shared" si="349"/>
        <v>0</v>
      </c>
      <c r="R1094" s="419">
        <f t="shared" si="349"/>
        <v>0</v>
      </c>
      <c r="S1094" s="421">
        <f t="shared" si="349"/>
        <v>0</v>
      </c>
      <c r="T1094" s="421">
        <f t="shared" si="349"/>
        <v>0</v>
      </c>
      <c r="U1094" s="421">
        <f t="shared" si="349"/>
        <v>0</v>
      </c>
      <c r="V1094" s="421">
        <f t="shared" si="349"/>
        <v>0</v>
      </c>
      <c r="W1094" s="421">
        <f t="shared" si="349"/>
        <v>0</v>
      </c>
      <c r="X1094" s="422">
        <f t="shared" si="349"/>
        <v>0</v>
      </c>
      <c r="Y1094" s="421">
        <f t="shared" si="349"/>
        <v>0</v>
      </c>
      <c r="Z1094" s="421">
        <f t="shared" si="349"/>
        <v>0</v>
      </c>
      <c r="AA1094" s="421">
        <f t="shared" si="349"/>
        <v>0</v>
      </c>
      <c r="AB1094" s="421">
        <f t="shared" si="349"/>
        <v>0</v>
      </c>
      <c r="AC1094" s="408">
        <f t="shared" si="350"/>
        <v>0</v>
      </c>
      <c r="AD1094" s="1766"/>
      <c r="AE1094" s="1063"/>
      <c r="AF1094" s="831"/>
      <c r="AG1094" s="536"/>
      <c r="AH1094" s="529"/>
      <c r="AI1094" s="529"/>
      <c r="AJ1094" s="529"/>
      <c r="AK1094" s="529"/>
      <c r="AL1094" s="529"/>
      <c r="AM1094" s="529"/>
      <c r="AN1094" s="529"/>
      <c r="AO1094" s="529"/>
      <c r="AP1094" s="529"/>
      <c r="AQ1094" s="529"/>
      <c r="AR1094" s="529"/>
      <c r="AS1094" s="529"/>
      <c r="AT1094" s="529"/>
      <c r="AU1094" s="529"/>
      <c r="AV1094" s="529"/>
      <c r="AW1094" s="529"/>
      <c r="AX1094" s="529"/>
      <c r="AY1094" s="529"/>
      <c r="AZ1094" s="529"/>
      <c r="BA1094" s="529"/>
      <c r="BB1094" s="529"/>
      <c r="BC1094" s="529"/>
      <c r="BD1094" s="529"/>
      <c r="BE1094" s="529"/>
      <c r="BF1094" s="529"/>
      <c r="BG1094" s="529"/>
      <c r="BH1094" s="529"/>
      <c r="BI1094" s="529"/>
      <c r="BJ1094" s="529"/>
      <c r="BK1094" s="529"/>
      <c r="BL1094" s="529"/>
      <c r="BM1094" s="529"/>
      <c r="BN1094" s="529"/>
      <c r="BO1094" s="529"/>
      <c r="BP1094" s="529"/>
      <c r="BQ1094" s="529"/>
      <c r="BR1094" s="529"/>
      <c r="BS1094" s="529"/>
      <c r="BT1094" s="529"/>
      <c r="BU1094" s="529"/>
      <c r="BV1094" s="529"/>
      <c r="BW1094" s="529"/>
      <c r="BX1094" s="529"/>
      <c r="BY1094" s="529"/>
      <c r="BZ1094" s="529"/>
      <c r="CA1094" s="529"/>
      <c r="CB1094" s="529"/>
      <c r="CC1094" s="529"/>
      <c r="CD1094" s="529"/>
      <c r="CE1094" s="529"/>
      <c r="CF1094" s="529"/>
      <c r="CG1094" s="529"/>
      <c r="CH1094" s="529"/>
      <c r="CI1094" s="529"/>
      <c r="CJ1094" s="529"/>
      <c r="CK1094" s="529"/>
      <c r="CL1094" s="529"/>
      <c r="CM1094" s="529"/>
      <c r="CN1094" s="529"/>
      <c r="CO1094" s="529"/>
      <c r="CP1094" s="529"/>
      <c r="CQ1094" s="529"/>
    </row>
    <row r="1095" spans="1:95" s="70" customFormat="1" ht="15" customHeight="1" outlineLevel="1" x14ac:dyDescent="0.2">
      <c r="A1095" s="11">
        <v>330</v>
      </c>
      <c r="B1095" s="300"/>
      <c r="C1095" s="269"/>
      <c r="D1095" s="269"/>
      <c r="E1095" s="270"/>
      <c r="F1095" s="915" t="s">
        <v>101</v>
      </c>
      <c r="G1095" s="916"/>
      <c r="H1095" s="916"/>
      <c r="I1095" s="916"/>
      <c r="J1095" s="916"/>
      <c r="K1095" s="916"/>
      <c r="L1095" s="917"/>
      <c r="M1095" s="408">
        <f t="shared" si="349"/>
        <v>0</v>
      </c>
      <c r="N1095" s="419">
        <f t="shared" si="349"/>
        <v>0</v>
      </c>
      <c r="O1095" s="422">
        <f t="shared" si="349"/>
        <v>0</v>
      </c>
      <c r="P1095" s="422">
        <f t="shared" si="349"/>
        <v>0</v>
      </c>
      <c r="Q1095" s="423">
        <f t="shared" si="349"/>
        <v>0</v>
      </c>
      <c r="R1095" s="419">
        <f t="shared" si="349"/>
        <v>0</v>
      </c>
      <c r="S1095" s="421">
        <f t="shared" si="349"/>
        <v>0</v>
      </c>
      <c r="T1095" s="421">
        <f t="shared" si="349"/>
        <v>0</v>
      </c>
      <c r="U1095" s="421">
        <f t="shared" si="349"/>
        <v>0</v>
      </c>
      <c r="V1095" s="421">
        <f t="shared" si="349"/>
        <v>0</v>
      </c>
      <c r="W1095" s="421">
        <f t="shared" si="349"/>
        <v>0</v>
      </c>
      <c r="X1095" s="422">
        <f t="shared" si="349"/>
        <v>0</v>
      </c>
      <c r="Y1095" s="421">
        <f t="shared" si="349"/>
        <v>0</v>
      </c>
      <c r="Z1095" s="421">
        <f t="shared" si="349"/>
        <v>0</v>
      </c>
      <c r="AA1095" s="421">
        <f t="shared" si="349"/>
        <v>0</v>
      </c>
      <c r="AB1095" s="421">
        <f t="shared" si="349"/>
        <v>0</v>
      </c>
      <c r="AC1095" s="408">
        <f t="shared" si="350"/>
        <v>0</v>
      </c>
      <c r="AD1095" s="1766"/>
      <c r="AE1095" s="1063"/>
      <c r="AF1095" s="831"/>
      <c r="AG1095" s="536"/>
      <c r="AH1095" s="529"/>
      <c r="AI1095" s="529"/>
      <c r="AJ1095" s="529"/>
      <c r="AK1095" s="529"/>
      <c r="AL1095" s="529"/>
      <c r="AM1095" s="529"/>
      <c r="AN1095" s="529"/>
      <c r="AO1095" s="529"/>
      <c r="AP1095" s="529"/>
      <c r="AQ1095" s="529"/>
      <c r="AR1095" s="529"/>
      <c r="AS1095" s="529"/>
      <c r="AT1095" s="529"/>
      <c r="AU1095" s="529"/>
      <c r="AV1095" s="529"/>
      <c r="AW1095" s="529"/>
      <c r="AX1095" s="529"/>
      <c r="AY1095" s="529"/>
      <c r="AZ1095" s="529"/>
      <c r="BA1095" s="529"/>
      <c r="BB1095" s="529"/>
      <c r="BC1095" s="529"/>
      <c r="BD1095" s="529"/>
      <c r="BE1095" s="529"/>
      <c r="BF1095" s="529"/>
      <c r="BG1095" s="529"/>
      <c r="BH1095" s="529"/>
      <c r="BI1095" s="529"/>
      <c r="BJ1095" s="529"/>
      <c r="BK1095" s="529"/>
      <c r="BL1095" s="529"/>
      <c r="BM1095" s="529"/>
      <c r="BN1095" s="529"/>
      <c r="BO1095" s="529"/>
      <c r="BP1095" s="529"/>
      <c r="BQ1095" s="529"/>
      <c r="BR1095" s="529"/>
      <c r="BS1095" s="529"/>
      <c r="BT1095" s="529"/>
      <c r="BU1095" s="529"/>
      <c r="BV1095" s="529"/>
      <c r="BW1095" s="529"/>
      <c r="BX1095" s="529"/>
      <c r="BY1095" s="529"/>
      <c r="BZ1095" s="529"/>
      <c r="CA1095" s="529"/>
      <c r="CB1095" s="529"/>
      <c r="CC1095" s="529"/>
      <c r="CD1095" s="529"/>
      <c r="CE1095" s="529"/>
      <c r="CF1095" s="529"/>
      <c r="CG1095" s="529"/>
      <c r="CH1095" s="529"/>
      <c r="CI1095" s="529"/>
      <c r="CJ1095" s="529"/>
      <c r="CK1095" s="529"/>
      <c r="CL1095" s="529"/>
      <c r="CM1095" s="529"/>
      <c r="CN1095" s="529"/>
      <c r="CO1095" s="529"/>
      <c r="CP1095" s="529"/>
      <c r="CQ1095" s="529"/>
    </row>
    <row r="1096" spans="1:95" s="70" customFormat="1" ht="15" customHeight="1" outlineLevel="1" x14ac:dyDescent="0.2">
      <c r="A1096" s="11">
        <v>331</v>
      </c>
      <c r="B1096" s="300"/>
      <c r="C1096" s="269"/>
      <c r="D1096" s="269"/>
      <c r="E1096" s="270"/>
      <c r="F1096" s="915" t="s">
        <v>102</v>
      </c>
      <c r="G1096" s="916"/>
      <c r="H1096" s="916"/>
      <c r="I1096" s="916"/>
      <c r="J1096" s="916"/>
      <c r="K1096" s="916"/>
      <c r="L1096" s="917"/>
      <c r="M1096" s="408">
        <f t="shared" si="349"/>
        <v>0</v>
      </c>
      <c r="N1096" s="419">
        <f t="shared" si="349"/>
        <v>0</v>
      </c>
      <c r="O1096" s="422">
        <f t="shared" si="349"/>
        <v>0</v>
      </c>
      <c r="P1096" s="422">
        <f t="shared" si="349"/>
        <v>0</v>
      </c>
      <c r="Q1096" s="423">
        <f t="shared" si="349"/>
        <v>0</v>
      </c>
      <c r="R1096" s="419">
        <f t="shared" si="349"/>
        <v>0</v>
      </c>
      <c r="S1096" s="421">
        <f t="shared" si="349"/>
        <v>0</v>
      </c>
      <c r="T1096" s="421">
        <f t="shared" si="349"/>
        <v>0</v>
      </c>
      <c r="U1096" s="421">
        <f t="shared" si="349"/>
        <v>0</v>
      </c>
      <c r="V1096" s="421">
        <f t="shared" si="349"/>
        <v>0</v>
      </c>
      <c r="W1096" s="421">
        <f t="shared" si="349"/>
        <v>0</v>
      </c>
      <c r="X1096" s="422">
        <f t="shared" si="349"/>
        <v>0</v>
      </c>
      <c r="Y1096" s="421">
        <f t="shared" si="349"/>
        <v>0</v>
      </c>
      <c r="Z1096" s="421">
        <f t="shared" si="349"/>
        <v>0</v>
      </c>
      <c r="AA1096" s="421">
        <f t="shared" si="349"/>
        <v>0</v>
      </c>
      <c r="AB1096" s="421">
        <f t="shared" si="349"/>
        <v>0</v>
      </c>
      <c r="AC1096" s="408">
        <f t="shared" si="350"/>
        <v>0</v>
      </c>
      <c r="AD1096" s="1766"/>
      <c r="AE1096" s="1063"/>
      <c r="AF1096" s="831"/>
      <c r="AG1096" s="536"/>
      <c r="AH1096" s="529"/>
      <c r="AI1096" s="529"/>
      <c r="AJ1096" s="529"/>
      <c r="AK1096" s="529"/>
      <c r="AL1096" s="529"/>
      <c r="AM1096" s="529"/>
      <c r="AN1096" s="529"/>
      <c r="AO1096" s="529"/>
      <c r="AP1096" s="529"/>
      <c r="AQ1096" s="529"/>
      <c r="AR1096" s="529"/>
      <c r="AS1096" s="529"/>
      <c r="AT1096" s="529"/>
      <c r="AU1096" s="529"/>
      <c r="AV1096" s="529"/>
      <c r="AW1096" s="529"/>
      <c r="AX1096" s="529"/>
      <c r="AY1096" s="529"/>
      <c r="AZ1096" s="529"/>
      <c r="BA1096" s="529"/>
      <c r="BB1096" s="529"/>
      <c r="BC1096" s="529"/>
      <c r="BD1096" s="529"/>
      <c r="BE1096" s="529"/>
      <c r="BF1096" s="529"/>
      <c r="BG1096" s="529"/>
      <c r="BH1096" s="529"/>
      <c r="BI1096" s="529"/>
      <c r="BJ1096" s="529"/>
      <c r="BK1096" s="529"/>
      <c r="BL1096" s="529"/>
      <c r="BM1096" s="529"/>
      <c r="BN1096" s="529"/>
      <c r="BO1096" s="529"/>
      <c r="BP1096" s="529"/>
      <c r="BQ1096" s="529"/>
      <c r="BR1096" s="529"/>
      <c r="BS1096" s="529"/>
      <c r="BT1096" s="529"/>
      <c r="BU1096" s="529"/>
      <c r="BV1096" s="529"/>
      <c r="BW1096" s="529"/>
      <c r="BX1096" s="529"/>
      <c r="BY1096" s="529"/>
      <c r="BZ1096" s="529"/>
      <c r="CA1096" s="529"/>
      <c r="CB1096" s="529"/>
      <c r="CC1096" s="529"/>
      <c r="CD1096" s="529"/>
      <c r="CE1096" s="529"/>
      <c r="CF1096" s="529"/>
      <c r="CG1096" s="529"/>
      <c r="CH1096" s="529"/>
      <c r="CI1096" s="529"/>
      <c r="CJ1096" s="529"/>
      <c r="CK1096" s="529"/>
      <c r="CL1096" s="529"/>
      <c r="CM1096" s="529"/>
      <c r="CN1096" s="529"/>
      <c r="CO1096" s="529"/>
      <c r="CP1096" s="529"/>
      <c r="CQ1096" s="529"/>
    </row>
    <row r="1097" spans="1:95" s="70" customFormat="1" ht="15" customHeight="1" outlineLevel="1" x14ac:dyDescent="0.2">
      <c r="A1097" s="11">
        <v>331</v>
      </c>
      <c r="B1097" s="300"/>
      <c r="C1097" s="269"/>
      <c r="D1097" s="269"/>
      <c r="E1097" s="270"/>
      <c r="F1097" s="915" t="s">
        <v>103</v>
      </c>
      <c r="G1097" s="916"/>
      <c r="H1097" s="916"/>
      <c r="I1097" s="916"/>
      <c r="J1097" s="916"/>
      <c r="K1097" s="916"/>
      <c r="L1097" s="917"/>
      <c r="M1097" s="408">
        <f t="shared" si="349"/>
        <v>0</v>
      </c>
      <c r="N1097" s="419">
        <f t="shared" si="349"/>
        <v>0</v>
      </c>
      <c r="O1097" s="422">
        <f t="shared" si="349"/>
        <v>0</v>
      </c>
      <c r="P1097" s="422">
        <f t="shared" si="349"/>
        <v>0</v>
      </c>
      <c r="Q1097" s="423">
        <f t="shared" si="349"/>
        <v>0</v>
      </c>
      <c r="R1097" s="419">
        <f t="shared" si="349"/>
        <v>0</v>
      </c>
      <c r="S1097" s="421">
        <f t="shared" si="349"/>
        <v>0</v>
      </c>
      <c r="T1097" s="421">
        <f t="shared" si="349"/>
        <v>0</v>
      </c>
      <c r="U1097" s="421">
        <f t="shared" si="349"/>
        <v>0</v>
      </c>
      <c r="V1097" s="421">
        <f t="shared" si="349"/>
        <v>0</v>
      </c>
      <c r="W1097" s="421">
        <f t="shared" si="349"/>
        <v>0</v>
      </c>
      <c r="X1097" s="422">
        <f t="shared" si="349"/>
        <v>0</v>
      </c>
      <c r="Y1097" s="421">
        <f t="shared" si="349"/>
        <v>0</v>
      </c>
      <c r="Z1097" s="421">
        <f t="shared" si="349"/>
        <v>0</v>
      </c>
      <c r="AA1097" s="421">
        <f t="shared" si="349"/>
        <v>0</v>
      </c>
      <c r="AB1097" s="421">
        <f t="shared" si="349"/>
        <v>0</v>
      </c>
      <c r="AC1097" s="408">
        <f t="shared" si="350"/>
        <v>0</v>
      </c>
      <c r="AD1097" s="1766"/>
      <c r="AE1097" s="1063"/>
      <c r="AF1097" s="831"/>
      <c r="AG1097" s="536"/>
      <c r="AH1097" s="529"/>
      <c r="AI1097" s="529"/>
      <c r="AJ1097" s="529"/>
      <c r="AK1097" s="529"/>
      <c r="AL1097" s="529"/>
      <c r="AM1097" s="529"/>
      <c r="AN1097" s="529"/>
      <c r="AO1097" s="529"/>
      <c r="AP1097" s="529"/>
      <c r="AQ1097" s="529"/>
      <c r="AR1097" s="529"/>
      <c r="AS1097" s="529"/>
      <c r="AT1097" s="529"/>
      <c r="AU1097" s="529"/>
      <c r="AV1097" s="529"/>
      <c r="AW1097" s="529"/>
      <c r="AX1097" s="529"/>
      <c r="AY1097" s="529"/>
      <c r="AZ1097" s="529"/>
      <c r="BA1097" s="529"/>
      <c r="BB1097" s="529"/>
      <c r="BC1097" s="529"/>
      <c r="BD1097" s="529"/>
      <c r="BE1097" s="529"/>
      <c r="BF1097" s="529"/>
      <c r="BG1097" s="529"/>
      <c r="BH1097" s="529"/>
      <c r="BI1097" s="529"/>
      <c r="BJ1097" s="529"/>
      <c r="BK1097" s="529"/>
      <c r="BL1097" s="529"/>
      <c r="BM1097" s="529"/>
      <c r="BN1097" s="529"/>
      <c r="BO1097" s="529"/>
      <c r="BP1097" s="529"/>
      <c r="BQ1097" s="529"/>
      <c r="BR1097" s="529"/>
      <c r="BS1097" s="529"/>
      <c r="BT1097" s="529"/>
      <c r="BU1097" s="529"/>
      <c r="BV1097" s="529"/>
      <c r="BW1097" s="529"/>
      <c r="BX1097" s="529"/>
      <c r="BY1097" s="529"/>
      <c r="BZ1097" s="529"/>
      <c r="CA1097" s="529"/>
      <c r="CB1097" s="529"/>
      <c r="CC1097" s="529"/>
      <c r="CD1097" s="529"/>
      <c r="CE1097" s="529"/>
      <c r="CF1097" s="529"/>
      <c r="CG1097" s="529"/>
      <c r="CH1097" s="529"/>
      <c r="CI1097" s="529"/>
      <c r="CJ1097" s="529"/>
      <c r="CK1097" s="529"/>
      <c r="CL1097" s="529"/>
      <c r="CM1097" s="529"/>
      <c r="CN1097" s="529"/>
      <c r="CO1097" s="529"/>
      <c r="CP1097" s="529"/>
      <c r="CQ1097" s="529"/>
    </row>
    <row r="1098" spans="1:95" s="70" customFormat="1" ht="15" customHeight="1" outlineLevel="1" x14ac:dyDescent="0.2">
      <c r="A1098" s="11">
        <v>331</v>
      </c>
      <c r="B1098" s="300"/>
      <c r="C1098" s="269"/>
      <c r="D1098" s="269"/>
      <c r="E1098" s="270"/>
      <c r="F1098" s="859" t="s">
        <v>104</v>
      </c>
      <c r="G1098" s="860"/>
      <c r="H1098" s="860"/>
      <c r="I1098" s="860"/>
      <c r="J1098" s="860"/>
      <c r="K1098" s="860"/>
      <c r="L1098" s="861"/>
      <c r="M1098" s="408">
        <f t="shared" si="349"/>
        <v>0</v>
      </c>
      <c r="N1098" s="419">
        <f t="shared" si="349"/>
        <v>0</v>
      </c>
      <c r="O1098" s="422">
        <f t="shared" si="349"/>
        <v>0</v>
      </c>
      <c r="P1098" s="422">
        <f t="shared" si="349"/>
        <v>0</v>
      </c>
      <c r="Q1098" s="423">
        <f t="shared" si="349"/>
        <v>0</v>
      </c>
      <c r="R1098" s="419">
        <f t="shared" si="349"/>
        <v>0</v>
      </c>
      <c r="S1098" s="421">
        <f t="shared" si="349"/>
        <v>0</v>
      </c>
      <c r="T1098" s="421">
        <f t="shared" si="349"/>
        <v>0</v>
      </c>
      <c r="U1098" s="421">
        <f t="shared" si="349"/>
        <v>0</v>
      </c>
      <c r="V1098" s="421">
        <f t="shared" si="349"/>
        <v>0</v>
      </c>
      <c r="W1098" s="421">
        <f t="shared" si="349"/>
        <v>0</v>
      </c>
      <c r="X1098" s="422">
        <f t="shared" si="349"/>
        <v>0</v>
      </c>
      <c r="Y1098" s="421">
        <f t="shared" si="349"/>
        <v>0</v>
      </c>
      <c r="Z1098" s="421">
        <f t="shared" si="349"/>
        <v>0</v>
      </c>
      <c r="AA1098" s="421">
        <f t="shared" si="349"/>
        <v>0</v>
      </c>
      <c r="AB1098" s="421">
        <f t="shared" si="349"/>
        <v>0</v>
      </c>
      <c r="AC1098" s="408">
        <f t="shared" si="350"/>
        <v>0</v>
      </c>
      <c r="AD1098" s="1767"/>
      <c r="AE1098" s="834"/>
      <c r="AF1098" s="834"/>
      <c r="AG1098" s="536"/>
      <c r="AH1098" s="529"/>
      <c r="AI1098" s="529"/>
      <c r="AJ1098" s="529"/>
      <c r="AK1098" s="529"/>
      <c r="AL1098" s="529"/>
      <c r="AM1098" s="529"/>
      <c r="AN1098" s="529"/>
      <c r="AO1098" s="529"/>
      <c r="AP1098" s="529"/>
      <c r="AQ1098" s="529"/>
      <c r="AR1098" s="529"/>
      <c r="AS1098" s="529"/>
      <c r="AT1098" s="529"/>
      <c r="AU1098" s="529"/>
      <c r="AV1098" s="529"/>
      <c r="AW1098" s="529"/>
      <c r="AX1098" s="529"/>
      <c r="AY1098" s="529"/>
      <c r="AZ1098" s="529"/>
      <c r="BA1098" s="529"/>
      <c r="BB1098" s="529"/>
      <c r="BC1098" s="529"/>
      <c r="BD1098" s="529"/>
      <c r="BE1098" s="529"/>
      <c r="BF1098" s="529"/>
      <c r="BG1098" s="529"/>
      <c r="BH1098" s="529"/>
      <c r="BI1098" s="529"/>
      <c r="BJ1098" s="529"/>
      <c r="BK1098" s="529"/>
      <c r="BL1098" s="529"/>
      <c r="BM1098" s="529"/>
      <c r="BN1098" s="529"/>
      <c r="BO1098" s="529"/>
      <c r="BP1098" s="529"/>
      <c r="BQ1098" s="529"/>
      <c r="BR1098" s="529"/>
      <c r="BS1098" s="529"/>
      <c r="BT1098" s="529"/>
      <c r="BU1098" s="529"/>
      <c r="BV1098" s="529"/>
      <c r="BW1098" s="529"/>
      <c r="BX1098" s="529"/>
      <c r="BY1098" s="529"/>
      <c r="BZ1098" s="529"/>
      <c r="CA1098" s="529"/>
      <c r="CB1098" s="529"/>
      <c r="CC1098" s="529"/>
      <c r="CD1098" s="529"/>
      <c r="CE1098" s="529"/>
      <c r="CF1098" s="529"/>
      <c r="CG1098" s="529"/>
      <c r="CH1098" s="529"/>
      <c r="CI1098" s="529"/>
      <c r="CJ1098" s="529"/>
      <c r="CK1098" s="529"/>
      <c r="CL1098" s="529"/>
      <c r="CM1098" s="529"/>
      <c r="CN1098" s="529"/>
      <c r="CO1098" s="529"/>
      <c r="CP1098" s="529"/>
      <c r="CQ1098" s="529"/>
    </row>
    <row r="1099" spans="1:95" s="70" customFormat="1" ht="15" customHeight="1" outlineLevel="1" x14ac:dyDescent="0.2">
      <c r="A1099" s="11">
        <v>327</v>
      </c>
      <c r="B1099" s="300"/>
      <c r="C1099" s="263"/>
      <c r="D1099" s="844" t="s">
        <v>106</v>
      </c>
      <c r="E1099" s="845"/>
      <c r="F1099" s="845"/>
      <c r="G1099" s="845"/>
      <c r="H1099" s="845"/>
      <c r="I1099" s="845"/>
      <c r="J1099" s="845"/>
      <c r="K1099" s="845"/>
      <c r="L1099" s="846"/>
      <c r="M1099" s="407">
        <f>SUBTOTAL(9,M1100:M1104)</f>
        <v>0</v>
      </c>
      <c r="N1099" s="410">
        <f t="shared" ref="N1099:AC1099" si="351">SUBTOTAL(9,N1100:N1104)</f>
        <v>0</v>
      </c>
      <c r="O1099" s="414">
        <f t="shared" si="351"/>
        <v>0</v>
      </c>
      <c r="P1099" s="413">
        <f t="shared" si="351"/>
        <v>0</v>
      </c>
      <c r="Q1099" s="415">
        <f t="shared" si="351"/>
        <v>0</v>
      </c>
      <c r="R1099" s="410">
        <f t="shared" si="351"/>
        <v>0</v>
      </c>
      <c r="S1099" s="414">
        <f t="shared" si="351"/>
        <v>0</v>
      </c>
      <c r="T1099" s="413">
        <f t="shared" si="351"/>
        <v>0</v>
      </c>
      <c r="U1099" s="413">
        <f t="shared" si="351"/>
        <v>0</v>
      </c>
      <c r="V1099" s="413">
        <f t="shared" si="351"/>
        <v>0</v>
      </c>
      <c r="W1099" s="413">
        <f t="shared" si="351"/>
        <v>0</v>
      </c>
      <c r="X1099" s="413">
        <f t="shared" si="351"/>
        <v>0</v>
      </c>
      <c r="Y1099" s="413">
        <f t="shared" si="351"/>
        <v>0</v>
      </c>
      <c r="Z1099" s="413">
        <f t="shared" si="351"/>
        <v>0</v>
      </c>
      <c r="AA1099" s="413">
        <f t="shared" si="351"/>
        <v>0</v>
      </c>
      <c r="AB1099" s="411">
        <f t="shared" si="351"/>
        <v>0</v>
      </c>
      <c r="AC1099" s="415">
        <f t="shared" si="351"/>
        <v>0</v>
      </c>
      <c r="AD1099" s="1592"/>
      <c r="AE1099" s="1611"/>
      <c r="AF1099" s="1611"/>
      <c r="AG1099" s="536"/>
      <c r="AH1099" s="529"/>
      <c r="AI1099" s="529"/>
      <c r="AJ1099" s="529"/>
      <c r="AK1099" s="529"/>
      <c r="AL1099" s="529"/>
      <c r="AM1099" s="529"/>
      <c r="AN1099" s="529"/>
      <c r="AO1099" s="529"/>
      <c r="AP1099" s="529"/>
      <c r="AQ1099" s="529"/>
      <c r="AR1099" s="529"/>
      <c r="AS1099" s="529"/>
      <c r="AT1099" s="529"/>
      <c r="AU1099" s="529"/>
      <c r="AV1099" s="529"/>
      <c r="AW1099" s="529"/>
      <c r="AX1099" s="529"/>
      <c r="AY1099" s="529"/>
      <c r="AZ1099" s="529"/>
      <c r="BA1099" s="529"/>
      <c r="BB1099" s="529"/>
      <c r="BC1099" s="529"/>
      <c r="BD1099" s="529"/>
      <c r="BE1099" s="529"/>
      <c r="BF1099" s="529"/>
      <c r="BG1099" s="529"/>
      <c r="BH1099" s="529"/>
      <c r="BI1099" s="529"/>
      <c r="BJ1099" s="529"/>
      <c r="BK1099" s="529"/>
      <c r="BL1099" s="529"/>
      <c r="BM1099" s="529"/>
      <c r="BN1099" s="529"/>
      <c r="BO1099" s="529"/>
      <c r="BP1099" s="529"/>
      <c r="BQ1099" s="529"/>
      <c r="BR1099" s="529"/>
      <c r="BS1099" s="529"/>
      <c r="BT1099" s="529"/>
      <c r="BU1099" s="529"/>
      <c r="BV1099" s="529"/>
      <c r="BW1099" s="529"/>
      <c r="BX1099" s="529"/>
      <c r="BY1099" s="529"/>
      <c r="BZ1099" s="529"/>
      <c r="CA1099" s="529"/>
      <c r="CB1099" s="529"/>
      <c r="CC1099" s="529"/>
      <c r="CD1099" s="529"/>
      <c r="CE1099" s="529"/>
      <c r="CF1099" s="529"/>
      <c r="CG1099" s="529"/>
      <c r="CH1099" s="529"/>
      <c r="CI1099" s="529"/>
      <c r="CJ1099" s="529"/>
      <c r="CK1099" s="529"/>
      <c r="CL1099" s="529"/>
      <c r="CM1099" s="529"/>
      <c r="CN1099" s="529"/>
      <c r="CO1099" s="529"/>
      <c r="CP1099" s="529"/>
      <c r="CQ1099" s="529"/>
    </row>
    <row r="1100" spans="1:95" s="70" customFormat="1" ht="15" customHeight="1" outlineLevel="1" x14ac:dyDescent="0.2">
      <c r="A1100" s="11">
        <v>328</v>
      </c>
      <c r="B1100" s="300"/>
      <c r="C1100" s="269"/>
      <c r="D1100" s="269"/>
      <c r="E1100" s="270"/>
      <c r="F1100" s="856" t="s">
        <v>568</v>
      </c>
      <c r="G1100" s="857"/>
      <c r="H1100" s="857"/>
      <c r="I1100" s="857"/>
      <c r="J1100" s="857"/>
      <c r="K1100" s="857"/>
      <c r="L1100" s="858"/>
      <c r="M1100" s="408">
        <f t="shared" ref="M1100:AB1104" si="352">M324</f>
        <v>0</v>
      </c>
      <c r="N1100" s="419">
        <f t="shared" si="352"/>
        <v>0</v>
      </c>
      <c r="O1100" s="422">
        <f t="shared" si="352"/>
        <v>0</v>
      </c>
      <c r="P1100" s="422">
        <f t="shared" si="352"/>
        <v>0</v>
      </c>
      <c r="Q1100" s="423">
        <f t="shared" si="352"/>
        <v>0</v>
      </c>
      <c r="R1100" s="419">
        <f t="shared" si="352"/>
        <v>0</v>
      </c>
      <c r="S1100" s="421">
        <f t="shared" si="352"/>
        <v>0</v>
      </c>
      <c r="T1100" s="421">
        <f t="shared" si="352"/>
        <v>0</v>
      </c>
      <c r="U1100" s="421">
        <f t="shared" si="352"/>
        <v>0</v>
      </c>
      <c r="V1100" s="421">
        <f t="shared" si="352"/>
        <v>0</v>
      </c>
      <c r="W1100" s="421">
        <f t="shared" si="352"/>
        <v>0</v>
      </c>
      <c r="X1100" s="422">
        <f t="shared" si="352"/>
        <v>0</v>
      </c>
      <c r="Y1100" s="421">
        <f t="shared" si="352"/>
        <v>0</v>
      </c>
      <c r="Z1100" s="421">
        <f t="shared" si="352"/>
        <v>0</v>
      </c>
      <c r="AA1100" s="421">
        <f t="shared" si="352"/>
        <v>0</v>
      </c>
      <c r="AB1100" s="421">
        <f t="shared" si="352"/>
        <v>0</v>
      </c>
      <c r="AC1100" s="408">
        <f t="shared" si="350"/>
        <v>0</v>
      </c>
      <c r="AD1100" s="1808"/>
      <c r="AE1100" s="828"/>
      <c r="AF1100" s="828"/>
      <c r="AG1100" s="536"/>
      <c r="AH1100" s="529"/>
      <c r="AI1100" s="529"/>
      <c r="AJ1100" s="529"/>
      <c r="AK1100" s="529"/>
      <c r="AL1100" s="529"/>
      <c r="AM1100" s="529"/>
      <c r="AN1100" s="529"/>
      <c r="AO1100" s="529"/>
      <c r="AP1100" s="529"/>
      <c r="AQ1100" s="529"/>
      <c r="AR1100" s="529"/>
      <c r="AS1100" s="529"/>
      <c r="AT1100" s="529"/>
      <c r="AU1100" s="529"/>
      <c r="AV1100" s="529"/>
      <c r="AW1100" s="529"/>
      <c r="AX1100" s="529"/>
      <c r="AY1100" s="529"/>
      <c r="AZ1100" s="529"/>
      <c r="BA1100" s="529"/>
      <c r="BB1100" s="529"/>
      <c r="BC1100" s="529"/>
      <c r="BD1100" s="529"/>
      <c r="BE1100" s="529"/>
      <c r="BF1100" s="529"/>
      <c r="BG1100" s="529"/>
      <c r="BH1100" s="529"/>
      <c r="BI1100" s="529"/>
      <c r="BJ1100" s="529"/>
      <c r="BK1100" s="529"/>
      <c r="BL1100" s="529"/>
      <c r="BM1100" s="529"/>
      <c r="BN1100" s="529"/>
      <c r="BO1100" s="529"/>
      <c r="BP1100" s="529"/>
      <c r="BQ1100" s="529"/>
      <c r="BR1100" s="529"/>
      <c r="BS1100" s="529"/>
      <c r="BT1100" s="529"/>
      <c r="BU1100" s="529"/>
      <c r="BV1100" s="529"/>
      <c r="BW1100" s="529"/>
      <c r="BX1100" s="529"/>
      <c r="BY1100" s="529"/>
      <c r="BZ1100" s="529"/>
      <c r="CA1100" s="529"/>
      <c r="CB1100" s="529"/>
      <c r="CC1100" s="529"/>
      <c r="CD1100" s="529"/>
      <c r="CE1100" s="529"/>
      <c r="CF1100" s="529"/>
      <c r="CG1100" s="529"/>
      <c r="CH1100" s="529"/>
      <c r="CI1100" s="529"/>
      <c r="CJ1100" s="529"/>
      <c r="CK1100" s="529"/>
      <c r="CL1100" s="529"/>
      <c r="CM1100" s="529"/>
      <c r="CN1100" s="529"/>
      <c r="CO1100" s="529"/>
      <c r="CP1100" s="529"/>
      <c r="CQ1100" s="529"/>
    </row>
    <row r="1101" spans="1:95" s="70" customFormat="1" ht="15" customHeight="1" outlineLevel="1" x14ac:dyDescent="0.2">
      <c r="A1101" s="11">
        <v>329</v>
      </c>
      <c r="B1101" s="300"/>
      <c r="C1101" s="269"/>
      <c r="D1101" s="269"/>
      <c r="E1101" s="270"/>
      <c r="F1101" s="915" t="s">
        <v>582</v>
      </c>
      <c r="G1101" s="916"/>
      <c r="H1101" s="916"/>
      <c r="I1101" s="916"/>
      <c r="J1101" s="916"/>
      <c r="K1101" s="916"/>
      <c r="L1101" s="917"/>
      <c r="M1101" s="408">
        <f t="shared" si="352"/>
        <v>0</v>
      </c>
      <c r="N1101" s="419">
        <f t="shared" si="352"/>
        <v>0</v>
      </c>
      <c r="O1101" s="422">
        <f t="shared" si="352"/>
        <v>0</v>
      </c>
      <c r="P1101" s="422">
        <f t="shared" si="352"/>
        <v>0</v>
      </c>
      <c r="Q1101" s="423">
        <f t="shared" si="352"/>
        <v>0</v>
      </c>
      <c r="R1101" s="419">
        <f t="shared" si="352"/>
        <v>0</v>
      </c>
      <c r="S1101" s="421">
        <f t="shared" si="352"/>
        <v>0</v>
      </c>
      <c r="T1101" s="421">
        <f t="shared" si="352"/>
        <v>0</v>
      </c>
      <c r="U1101" s="421">
        <f t="shared" si="352"/>
        <v>0</v>
      </c>
      <c r="V1101" s="421">
        <f t="shared" si="352"/>
        <v>0</v>
      </c>
      <c r="W1101" s="421">
        <f t="shared" si="352"/>
        <v>0</v>
      </c>
      <c r="X1101" s="422">
        <f t="shared" si="352"/>
        <v>0</v>
      </c>
      <c r="Y1101" s="421">
        <f t="shared" si="352"/>
        <v>0</v>
      </c>
      <c r="Z1101" s="421">
        <f t="shared" si="352"/>
        <v>0</v>
      </c>
      <c r="AA1101" s="421">
        <f t="shared" si="352"/>
        <v>0</v>
      </c>
      <c r="AB1101" s="421">
        <f t="shared" si="352"/>
        <v>0</v>
      </c>
      <c r="AC1101" s="408">
        <f t="shared" si="350"/>
        <v>0</v>
      </c>
      <c r="AD1101" s="1766"/>
      <c r="AE1101" s="1063"/>
      <c r="AF1101" s="831"/>
      <c r="AG1101" s="536"/>
      <c r="AH1101" s="529"/>
      <c r="AI1101" s="529"/>
      <c r="AJ1101" s="529"/>
      <c r="AK1101" s="529"/>
      <c r="AL1101" s="529"/>
      <c r="AM1101" s="529"/>
      <c r="AN1101" s="529"/>
      <c r="AO1101" s="529"/>
      <c r="AP1101" s="529"/>
      <c r="AQ1101" s="529"/>
      <c r="AR1101" s="529"/>
      <c r="AS1101" s="529"/>
      <c r="AT1101" s="529"/>
      <c r="AU1101" s="529"/>
      <c r="AV1101" s="529"/>
      <c r="AW1101" s="529"/>
      <c r="AX1101" s="529"/>
      <c r="AY1101" s="529"/>
      <c r="AZ1101" s="529"/>
      <c r="BA1101" s="529"/>
      <c r="BB1101" s="529"/>
      <c r="BC1101" s="529"/>
      <c r="BD1101" s="529"/>
      <c r="BE1101" s="529"/>
      <c r="BF1101" s="529"/>
      <c r="BG1101" s="529"/>
      <c r="BH1101" s="529"/>
      <c r="BI1101" s="529"/>
      <c r="BJ1101" s="529"/>
      <c r="BK1101" s="529"/>
      <c r="BL1101" s="529"/>
      <c r="BM1101" s="529"/>
      <c r="BN1101" s="529"/>
      <c r="BO1101" s="529"/>
      <c r="BP1101" s="529"/>
      <c r="BQ1101" s="529"/>
      <c r="BR1101" s="529"/>
      <c r="BS1101" s="529"/>
      <c r="BT1101" s="529"/>
      <c r="BU1101" s="529"/>
      <c r="BV1101" s="529"/>
      <c r="BW1101" s="529"/>
      <c r="BX1101" s="529"/>
      <c r="BY1101" s="529"/>
      <c r="BZ1101" s="529"/>
      <c r="CA1101" s="529"/>
      <c r="CB1101" s="529"/>
      <c r="CC1101" s="529"/>
      <c r="CD1101" s="529"/>
      <c r="CE1101" s="529"/>
      <c r="CF1101" s="529"/>
      <c r="CG1101" s="529"/>
      <c r="CH1101" s="529"/>
      <c r="CI1101" s="529"/>
      <c r="CJ1101" s="529"/>
      <c r="CK1101" s="529"/>
      <c r="CL1101" s="529"/>
      <c r="CM1101" s="529"/>
      <c r="CN1101" s="529"/>
      <c r="CO1101" s="529"/>
      <c r="CP1101" s="529"/>
      <c r="CQ1101" s="529"/>
    </row>
    <row r="1102" spans="1:95" s="70" customFormat="1" ht="15" customHeight="1" outlineLevel="1" x14ac:dyDescent="0.2">
      <c r="A1102" s="11">
        <v>330</v>
      </c>
      <c r="B1102" s="300"/>
      <c r="C1102" s="269"/>
      <c r="D1102" s="269"/>
      <c r="E1102" s="270"/>
      <c r="F1102" s="915" t="s">
        <v>569</v>
      </c>
      <c r="G1102" s="916"/>
      <c r="H1102" s="916"/>
      <c r="I1102" s="916"/>
      <c r="J1102" s="916"/>
      <c r="K1102" s="916"/>
      <c r="L1102" s="917"/>
      <c r="M1102" s="408">
        <f t="shared" si="352"/>
        <v>0</v>
      </c>
      <c r="N1102" s="419">
        <f t="shared" si="352"/>
        <v>0</v>
      </c>
      <c r="O1102" s="422">
        <f t="shared" si="352"/>
        <v>0</v>
      </c>
      <c r="P1102" s="422">
        <f t="shared" si="352"/>
        <v>0</v>
      </c>
      <c r="Q1102" s="423">
        <f t="shared" si="352"/>
        <v>0</v>
      </c>
      <c r="R1102" s="419">
        <f t="shared" si="352"/>
        <v>0</v>
      </c>
      <c r="S1102" s="421">
        <f t="shared" si="352"/>
        <v>0</v>
      </c>
      <c r="T1102" s="421">
        <f t="shared" si="352"/>
        <v>0</v>
      </c>
      <c r="U1102" s="421">
        <f t="shared" si="352"/>
        <v>0</v>
      </c>
      <c r="V1102" s="421">
        <f t="shared" si="352"/>
        <v>0</v>
      </c>
      <c r="W1102" s="421">
        <f t="shared" si="352"/>
        <v>0</v>
      </c>
      <c r="X1102" s="422">
        <f t="shared" si="352"/>
        <v>0</v>
      </c>
      <c r="Y1102" s="421">
        <f t="shared" si="352"/>
        <v>0</v>
      </c>
      <c r="Z1102" s="421">
        <f t="shared" si="352"/>
        <v>0</v>
      </c>
      <c r="AA1102" s="421">
        <f t="shared" si="352"/>
        <v>0</v>
      </c>
      <c r="AB1102" s="421">
        <f t="shared" si="352"/>
        <v>0</v>
      </c>
      <c r="AC1102" s="408">
        <f t="shared" si="350"/>
        <v>0</v>
      </c>
      <c r="AD1102" s="1766"/>
      <c r="AE1102" s="1063"/>
      <c r="AF1102" s="831"/>
      <c r="AG1102" s="536"/>
      <c r="AH1102" s="529"/>
      <c r="AI1102" s="529"/>
      <c r="AJ1102" s="529"/>
      <c r="AK1102" s="529"/>
      <c r="AL1102" s="529"/>
      <c r="AM1102" s="529"/>
      <c r="AN1102" s="529"/>
      <c r="AO1102" s="529"/>
      <c r="AP1102" s="529"/>
      <c r="AQ1102" s="529"/>
      <c r="AR1102" s="529"/>
      <c r="AS1102" s="529"/>
      <c r="AT1102" s="529"/>
      <c r="AU1102" s="529"/>
      <c r="AV1102" s="529"/>
      <c r="AW1102" s="529"/>
      <c r="AX1102" s="529"/>
      <c r="AY1102" s="529"/>
      <c r="AZ1102" s="529"/>
      <c r="BA1102" s="529"/>
      <c r="BB1102" s="529"/>
      <c r="BC1102" s="529"/>
      <c r="BD1102" s="529"/>
      <c r="BE1102" s="529"/>
      <c r="BF1102" s="529"/>
      <c r="BG1102" s="529"/>
      <c r="BH1102" s="529"/>
      <c r="BI1102" s="529"/>
      <c r="BJ1102" s="529"/>
      <c r="BK1102" s="529"/>
      <c r="BL1102" s="529"/>
      <c r="BM1102" s="529"/>
      <c r="BN1102" s="529"/>
      <c r="BO1102" s="529"/>
      <c r="BP1102" s="529"/>
      <c r="BQ1102" s="529"/>
      <c r="BR1102" s="529"/>
      <c r="BS1102" s="529"/>
      <c r="BT1102" s="529"/>
      <c r="BU1102" s="529"/>
      <c r="BV1102" s="529"/>
      <c r="BW1102" s="529"/>
      <c r="BX1102" s="529"/>
      <c r="BY1102" s="529"/>
      <c r="BZ1102" s="529"/>
      <c r="CA1102" s="529"/>
      <c r="CB1102" s="529"/>
      <c r="CC1102" s="529"/>
      <c r="CD1102" s="529"/>
      <c r="CE1102" s="529"/>
      <c r="CF1102" s="529"/>
      <c r="CG1102" s="529"/>
      <c r="CH1102" s="529"/>
      <c r="CI1102" s="529"/>
      <c r="CJ1102" s="529"/>
      <c r="CK1102" s="529"/>
      <c r="CL1102" s="529"/>
      <c r="CM1102" s="529"/>
      <c r="CN1102" s="529"/>
      <c r="CO1102" s="529"/>
      <c r="CP1102" s="529"/>
      <c r="CQ1102" s="529"/>
    </row>
    <row r="1103" spans="1:95" s="70" customFormat="1" ht="15" customHeight="1" outlineLevel="1" x14ac:dyDescent="0.2">
      <c r="A1103" s="11">
        <v>331</v>
      </c>
      <c r="B1103" s="300"/>
      <c r="C1103" s="269"/>
      <c r="D1103" s="269"/>
      <c r="E1103" s="270"/>
      <c r="F1103" s="915" t="s">
        <v>107</v>
      </c>
      <c r="G1103" s="916"/>
      <c r="H1103" s="916"/>
      <c r="I1103" s="916"/>
      <c r="J1103" s="916"/>
      <c r="K1103" s="916"/>
      <c r="L1103" s="917"/>
      <c r="M1103" s="408">
        <f t="shared" si="352"/>
        <v>0</v>
      </c>
      <c r="N1103" s="419">
        <f t="shared" si="352"/>
        <v>0</v>
      </c>
      <c r="O1103" s="422">
        <f t="shared" si="352"/>
        <v>0</v>
      </c>
      <c r="P1103" s="422">
        <f t="shared" si="352"/>
        <v>0</v>
      </c>
      <c r="Q1103" s="423">
        <f t="shared" si="352"/>
        <v>0</v>
      </c>
      <c r="R1103" s="419">
        <f t="shared" si="352"/>
        <v>0</v>
      </c>
      <c r="S1103" s="421">
        <f t="shared" si="352"/>
        <v>0</v>
      </c>
      <c r="T1103" s="421">
        <f t="shared" si="352"/>
        <v>0</v>
      </c>
      <c r="U1103" s="421">
        <f t="shared" si="352"/>
        <v>0</v>
      </c>
      <c r="V1103" s="421">
        <f t="shared" si="352"/>
        <v>0</v>
      </c>
      <c r="W1103" s="421">
        <f t="shared" si="352"/>
        <v>0</v>
      </c>
      <c r="X1103" s="422">
        <f t="shared" si="352"/>
        <v>0</v>
      </c>
      <c r="Y1103" s="421">
        <f t="shared" si="352"/>
        <v>0</v>
      </c>
      <c r="Z1103" s="421">
        <f t="shared" si="352"/>
        <v>0</v>
      </c>
      <c r="AA1103" s="421">
        <f t="shared" si="352"/>
        <v>0</v>
      </c>
      <c r="AB1103" s="421">
        <f t="shared" si="352"/>
        <v>0</v>
      </c>
      <c r="AC1103" s="408">
        <f t="shared" si="350"/>
        <v>0</v>
      </c>
      <c r="AD1103" s="1766"/>
      <c r="AE1103" s="1063"/>
      <c r="AF1103" s="831"/>
      <c r="AG1103" s="536"/>
      <c r="AH1103" s="529"/>
      <c r="AI1103" s="529"/>
      <c r="AJ1103" s="529"/>
      <c r="AK1103" s="529"/>
      <c r="AL1103" s="529"/>
      <c r="AM1103" s="529"/>
      <c r="AN1103" s="529"/>
      <c r="AO1103" s="529"/>
      <c r="AP1103" s="529"/>
      <c r="AQ1103" s="529"/>
      <c r="AR1103" s="529"/>
      <c r="AS1103" s="529"/>
      <c r="AT1103" s="529"/>
      <c r="AU1103" s="529"/>
      <c r="AV1103" s="529"/>
      <c r="AW1103" s="529"/>
      <c r="AX1103" s="529"/>
      <c r="AY1103" s="529"/>
      <c r="AZ1103" s="529"/>
      <c r="BA1103" s="529"/>
      <c r="BB1103" s="529"/>
      <c r="BC1103" s="529"/>
      <c r="BD1103" s="529"/>
      <c r="BE1103" s="529"/>
      <c r="BF1103" s="529"/>
      <c r="BG1103" s="529"/>
      <c r="BH1103" s="529"/>
      <c r="BI1103" s="529"/>
      <c r="BJ1103" s="529"/>
      <c r="BK1103" s="529"/>
      <c r="BL1103" s="529"/>
      <c r="BM1103" s="529"/>
      <c r="BN1103" s="529"/>
      <c r="BO1103" s="529"/>
      <c r="BP1103" s="529"/>
      <c r="BQ1103" s="529"/>
      <c r="BR1103" s="529"/>
      <c r="BS1103" s="529"/>
      <c r="BT1103" s="529"/>
      <c r="BU1103" s="529"/>
      <c r="BV1103" s="529"/>
      <c r="BW1103" s="529"/>
      <c r="BX1103" s="529"/>
      <c r="BY1103" s="529"/>
      <c r="BZ1103" s="529"/>
      <c r="CA1103" s="529"/>
      <c r="CB1103" s="529"/>
      <c r="CC1103" s="529"/>
      <c r="CD1103" s="529"/>
      <c r="CE1103" s="529"/>
      <c r="CF1103" s="529"/>
      <c r="CG1103" s="529"/>
      <c r="CH1103" s="529"/>
      <c r="CI1103" s="529"/>
      <c r="CJ1103" s="529"/>
      <c r="CK1103" s="529"/>
      <c r="CL1103" s="529"/>
      <c r="CM1103" s="529"/>
      <c r="CN1103" s="529"/>
      <c r="CO1103" s="529"/>
      <c r="CP1103" s="529"/>
      <c r="CQ1103" s="529"/>
    </row>
    <row r="1104" spans="1:95" s="70" customFormat="1" ht="15" customHeight="1" outlineLevel="1" x14ac:dyDescent="0.2">
      <c r="A1104" s="11">
        <v>331</v>
      </c>
      <c r="B1104" s="300"/>
      <c r="C1104" s="269"/>
      <c r="D1104" s="269"/>
      <c r="E1104" s="270"/>
      <c r="F1104" s="859" t="s">
        <v>462</v>
      </c>
      <c r="G1104" s="860"/>
      <c r="H1104" s="860"/>
      <c r="I1104" s="860"/>
      <c r="J1104" s="860"/>
      <c r="K1104" s="860"/>
      <c r="L1104" s="861"/>
      <c r="M1104" s="408">
        <f t="shared" si="352"/>
        <v>0</v>
      </c>
      <c r="N1104" s="419">
        <f t="shared" si="352"/>
        <v>0</v>
      </c>
      <c r="O1104" s="422">
        <f t="shared" si="352"/>
        <v>0</v>
      </c>
      <c r="P1104" s="422">
        <f t="shared" si="352"/>
        <v>0</v>
      </c>
      <c r="Q1104" s="423">
        <f t="shared" si="352"/>
        <v>0</v>
      </c>
      <c r="R1104" s="419">
        <f t="shared" si="352"/>
        <v>0</v>
      </c>
      <c r="S1104" s="421">
        <f t="shared" si="352"/>
        <v>0</v>
      </c>
      <c r="T1104" s="421">
        <f t="shared" si="352"/>
        <v>0</v>
      </c>
      <c r="U1104" s="421">
        <f t="shared" si="352"/>
        <v>0</v>
      </c>
      <c r="V1104" s="421">
        <f t="shared" si="352"/>
        <v>0</v>
      </c>
      <c r="W1104" s="421">
        <f t="shared" si="352"/>
        <v>0</v>
      </c>
      <c r="X1104" s="422">
        <f t="shared" si="352"/>
        <v>0</v>
      </c>
      <c r="Y1104" s="421">
        <f t="shared" si="352"/>
        <v>0</v>
      </c>
      <c r="Z1104" s="421">
        <f t="shared" si="352"/>
        <v>0</v>
      </c>
      <c r="AA1104" s="421">
        <f t="shared" si="352"/>
        <v>0</v>
      </c>
      <c r="AB1104" s="421">
        <f t="shared" si="352"/>
        <v>0</v>
      </c>
      <c r="AC1104" s="408">
        <f t="shared" si="350"/>
        <v>0</v>
      </c>
      <c r="AD1104" s="1767"/>
      <c r="AE1104" s="834"/>
      <c r="AF1104" s="834"/>
      <c r="AG1104" s="536"/>
      <c r="AH1104" s="529"/>
      <c r="AI1104" s="529"/>
      <c r="AJ1104" s="529"/>
      <c r="AK1104" s="529"/>
      <c r="AL1104" s="529"/>
      <c r="AM1104" s="529"/>
      <c r="AN1104" s="529"/>
      <c r="AO1104" s="529"/>
      <c r="AP1104" s="529"/>
      <c r="AQ1104" s="529"/>
      <c r="AR1104" s="529"/>
      <c r="AS1104" s="529"/>
      <c r="AT1104" s="529"/>
      <c r="AU1104" s="529"/>
      <c r="AV1104" s="529"/>
      <c r="AW1104" s="529"/>
      <c r="AX1104" s="529"/>
      <c r="AY1104" s="529"/>
      <c r="AZ1104" s="529"/>
      <c r="BA1104" s="529"/>
      <c r="BB1104" s="529"/>
      <c r="BC1104" s="529"/>
      <c r="BD1104" s="529"/>
      <c r="BE1104" s="529"/>
      <c r="BF1104" s="529"/>
      <c r="BG1104" s="529"/>
      <c r="BH1104" s="529"/>
      <c r="BI1104" s="529"/>
      <c r="BJ1104" s="529"/>
      <c r="BK1104" s="529"/>
      <c r="BL1104" s="529"/>
      <c r="BM1104" s="529"/>
      <c r="BN1104" s="529"/>
      <c r="BO1104" s="529"/>
      <c r="BP1104" s="529"/>
      <c r="BQ1104" s="529"/>
      <c r="BR1104" s="529"/>
      <c r="BS1104" s="529"/>
      <c r="BT1104" s="529"/>
      <c r="BU1104" s="529"/>
      <c r="BV1104" s="529"/>
      <c r="BW1104" s="529"/>
      <c r="BX1104" s="529"/>
      <c r="BY1104" s="529"/>
      <c r="BZ1104" s="529"/>
      <c r="CA1104" s="529"/>
      <c r="CB1104" s="529"/>
      <c r="CC1104" s="529"/>
      <c r="CD1104" s="529"/>
      <c r="CE1104" s="529"/>
      <c r="CF1104" s="529"/>
      <c r="CG1104" s="529"/>
      <c r="CH1104" s="529"/>
      <c r="CI1104" s="529"/>
      <c r="CJ1104" s="529"/>
      <c r="CK1104" s="529"/>
      <c r="CL1104" s="529"/>
      <c r="CM1104" s="529"/>
      <c r="CN1104" s="529"/>
      <c r="CO1104" s="529"/>
      <c r="CP1104" s="529"/>
      <c r="CQ1104" s="529"/>
    </row>
    <row r="1105" spans="1:95" s="70" customFormat="1" ht="15" customHeight="1" outlineLevel="1" x14ac:dyDescent="0.2">
      <c r="A1105" s="11">
        <v>326</v>
      </c>
      <c r="B1105" s="300"/>
      <c r="C1105" s="1025" t="s">
        <v>108</v>
      </c>
      <c r="D1105" s="1026"/>
      <c r="E1105" s="1026"/>
      <c r="F1105" s="1026"/>
      <c r="G1105" s="1026"/>
      <c r="H1105" s="1026"/>
      <c r="I1105" s="1026"/>
      <c r="J1105" s="1026"/>
      <c r="K1105" s="1026"/>
      <c r="L1105" s="1026"/>
      <c r="M1105" s="1026"/>
      <c r="N1105" s="1026"/>
      <c r="O1105" s="1026"/>
      <c r="P1105" s="1026"/>
      <c r="Q1105" s="1026"/>
      <c r="R1105" s="1026"/>
      <c r="S1105" s="1026"/>
      <c r="T1105" s="1026"/>
      <c r="U1105" s="1026"/>
      <c r="V1105" s="1026"/>
      <c r="W1105" s="1026"/>
      <c r="X1105" s="1026"/>
      <c r="Y1105" s="1026"/>
      <c r="Z1105" s="1026"/>
      <c r="AA1105" s="1026"/>
      <c r="AB1105" s="1026"/>
      <c r="AC1105" s="1026"/>
      <c r="AD1105" s="1026"/>
      <c r="AE1105" s="1026"/>
      <c r="AF1105" s="1026"/>
      <c r="AG1105" s="536"/>
      <c r="AH1105" s="529"/>
      <c r="AI1105" s="529"/>
      <c r="AJ1105" s="529"/>
      <c r="AK1105" s="529"/>
      <c r="AL1105" s="529"/>
      <c r="AM1105" s="529"/>
      <c r="AN1105" s="529"/>
      <c r="AO1105" s="529"/>
      <c r="AP1105" s="529"/>
      <c r="AQ1105" s="529"/>
      <c r="AR1105" s="529"/>
      <c r="AS1105" s="529"/>
      <c r="AT1105" s="529"/>
      <c r="AU1105" s="529"/>
      <c r="AV1105" s="529"/>
      <c r="AW1105" s="529"/>
      <c r="AX1105" s="529"/>
      <c r="AY1105" s="529"/>
      <c r="AZ1105" s="529"/>
      <c r="BA1105" s="529"/>
      <c r="BB1105" s="529"/>
      <c r="BC1105" s="529"/>
      <c r="BD1105" s="529"/>
      <c r="BE1105" s="529"/>
      <c r="BF1105" s="529"/>
      <c r="BG1105" s="529"/>
      <c r="BH1105" s="529"/>
      <c r="BI1105" s="529"/>
      <c r="BJ1105" s="529"/>
      <c r="BK1105" s="529"/>
      <c r="BL1105" s="529"/>
      <c r="BM1105" s="529"/>
      <c r="BN1105" s="529"/>
      <c r="BO1105" s="529"/>
      <c r="BP1105" s="529"/>
      <c r="BQ1105" s="529"/>
      <c r="BR1105" s="529"/>
      <c r="BS1105" s="529"/>
      <c r="BT1105" s="529"/>
      <c r="BU1105" s="529"/>
      <c r="BV1105" s="529"/>
      <c r="BW1105" s="529"/>
      <c r="BX1105" s="529"/>
      <c r="BY1105" s="529"/>
      <c r="BZ1105" s="529"/>
      <c r="CA1105" s="529"/>
      <c r="CB1105" s="529"/>
      <c r="CC1105" s="529"/>
      <c r="CD1105" s="529"/>
      <c r="CE1105" s="529"/>
      <c r="CF1105" s="529"/>
      <c r="CG1105" s="529"/>
      <c r="CH1105" s="529"/>
      <c r="CI1105" s="529"/>
      <c r="CJ1105" s="529"/>
      <c r="CK1105" s="529"/>
      <c r="CL1105" s="529"/>
      <c r="CM1105" s="529"/>
      <c r="CN1105" s="529"/>
      <c r="CO1105" s="529"/>
      <c r="CP1105" s="529"/>
      <c r="CQ1105" s="529"/>
    </row>
    <row r="1106" spans="1:95" s="70" customFormat="1" outlineLevel="1" x14ac:dyDescent="0.2">
      <c r="A1106" s="11">
        <v>232</v>
      </c>
      <c r="B1106" s="300"/>
      <c r="C1106" s="295"/>
      <c r="D1106" s="844" t="s">
        <v>64</v>
      </c>
      <c r="E1106" s="845"/>
      <c r="F1106" s="845"/>
      <c r="G1106" s="845"/>
      <c r="H1106" s="845"/>
      <c r="I1106" s="845"/>
      <c r="J1106" s="845"/>
      <c r="K1106" s="845"/>
      <c r="L1106" s="845"/>
      <c r="M1106" s="845"/>
      <c r="N1106" s="845"/>
      <c r="O1106" s="845"/>
      <c r="P1106" s="845"/>
      <c r="Q1106" s="845"/>
      <c r="R1106" s="845"/>
      <c r="S1106" s="845"/>
      <c r="T1106" s="845"/>
      <c r="U1106" s="845"/>
      <c r="V1106" s="845"/>
      <c r="W1106" s="845"/>
      <c r="X1106" s="845"/>
      <c r="Y1106" s="845"/>
      <c r="Z1106" s="845"/>
      <c r="AA1106" s="845"/>
      <c r="AB1106" s="845"/>
      <c r="AC1106" s="845"/>
      <c r="AD1106" s="845"/>
      <c r="AE1106" s="845"/>
      <c r="AF1106" s="845"/>
      <c r="AG1106" s="536"/>
      <c r="AH1106" s="529"/>
      <c r="AI1106" s="529"/>
      <c r="AJ1106" s="529"/>
      <c r="AK1106" s="529"/>
      <c r="AL1106" s="529"/>
      <c r="AM1106" s="529"/>
      <c r="AN1106" s="529"/>
      <c r="AO1106" s="529"/>
      <c r="AP1106" s="529"/>
      <c r="AQ1106" s="529"/>
      <c r="AR1106" s="529"/>
      <c r="AS1106" s="529"/>
      <c r="AT1106" s="529"/>
      <c r="AU1106" s="529"/>
      <c r="AV1106" s="529"/>
      <c r="AW1106" s="529"/>
      <c r="AX1106" s="529"/>
      <c r="AY1106" s="529"/>
      <c r="AZ1106" s="529"/>
      <c r="BA1106" s="529"/>
      <c r="BB1106" s="529"/>
      <c r="BC1106" s="529"/>
      <c r="BD1106" s="529"/>
      <c r="BE1106" s="529"/>
      <c r="BF1106" s="529"/>
      <c r="BG1106" s="529"/>
      <c r="BH1106" s="529"/>
      <c r="BI1106" s="529"/>
      <c r="BJ1106" s="529"/>
      <c r="BK1106" s="529"/>
      <c r="BL1106" s="529"/>
      <c r="BM1106" s="529"/>
      <c r="BN1106" s="529"/>
      <c r="BO1106" s="529"/>
      <c r="BP1106" s="529"/>
      <c r="BQ1106" s="529"/>
      <c r="BR1106" s="529"/>
      <c r="BS1106" s="529"/>
      <c r="BT1106" s="529"/>
      <c r="BU1106" s="529"/>
      <c r="BV1106" s="529"/>
      <c r="BW1106" s="529"/>
      <c r="BX1106" s="529"/>
      <c r="BY1106" s="529"/>
      <c r="BZ1106" s="529"/>
      <c r="CA1106" s="529"/>
      <c r="CB1106" s="529"/>
      <c r="CC1106" s="529"/>
      <c r="CD1106" s="529"/>
      <c r="CE1106" s="529"/>
      <c r="CF1106" s="529"/>
      <c r="CG1106" s="529"/>
      <c r="CH1106" s="529"/>
      <c r="CI1106" s="529"/>
      <c r="CJ1106" s="529"/>
      <c r="CK1106" s="529"/>
      <c r="CL1106" s="529"/>
      <c r="CM1106" s="529"/>
      <c r="CN1106" s="529"/>
      <c r="CO1106" s="529"/>
      <c r="CP1106" s="529"/>
      <c r="CQ1106" s="529"/>
    </row>
    <row r="1107" spans="1:95" s="70" customFormat="1" outlineLevel="1" x14ac:dyDescent="0.2">
      <c r="A1107" s="11">
        <v>233</v>
      </c>
      <c r="B1107" s="300"/>
      <c r="C1107" s="295"/>
      <c r="D1107" s="295"/>
      <c r="E1107" s="918" t="s">
        <v>66</v>
      </c>
      <c r="F1107" s="919"/>
      <c r="G1107" s="919"/>
      <c r="H1107" s="919"/>
      <c r="I1107" s="919"/>
      <c r="J1107" s="919"/>
      <c r="K1107" s="919"/>
      <c r="L1107" s="920"/>
      <c r="M1107" s="407">
        <f>SUBTOTAL(9,M1108:M1111)</f>
        <v>0</v>
      </c>
      <c r="N1107" s="410">
        <f t="shared" ref="N1107:AC1107" si="353">SUBTOTAL(9,N1108:N1111)</f>
        <v>0</v>
      </c>
      <c r="O1107" s="414">
        <f t="shared" si="353"/>
        <v>0</v>
      </c>
      <c r="P1107" s="413">
        <f t="shared" si="353"/>
        <v>0</v>
      </c>
      <c r="Q1107" s="415">
        <f t="shared" si="353"/>
        <v>0</v>
      </c>
      <c r="R1107" s="410">
        <f t="shared" si="353"/>
        <v>0</v>
      </c>
      <c r="S1107" s="414">
        <f t="shared" si="353"/>
        <v>0</v>
      </c>
      <c r="T1107" s="413">
        <f t="shared" si="353"/>
        <v>0</v>
      </c>
      <c r="U1107" s="413">
        <f t="shared" si="353"/>
        <v>0</v>
      </c>
      <c r="V1107" s="413">
        <f t="shared" si="353"/>
        <v>0</v>
      </c>
      <c r="W1107" s="413">
        <f t="shared" si="353"/>
        <v>0</v>
      </c>
      <c r="X1107" s="413">
        <f t="shared" si="353"/>
        <v>0</v>
      </c>
      <c r="Y1107" s="413">
        <f t="shared" si="353"/>
        <v>0</v>
      </c>
      <c r="Z1107" s="413">
        <f t="shared" si="353"/>
        <v>0</v>
      </c>
      <c r="AA1107" s="413">
        <f t="shared" si="353"/>
        <v>0</v>
      </c>
      <c r="AB1107" s="411">
        <f t="shared" si="353"/>
        <v>0</v>
      </c>
      <c r="AC1107" s="415">
        <f t="shared" si="353"/>
        <v>0</v>
      </c>
      <c r="AD1107" s="1808"/>
      <c r="AE1107" s="828"/>
      <c r="AF1107" s="828"/>
      <c r="AG1107" s="536"/>
      <c r="AH1107" s="529"/>
      <c r="AI1107" s="529"/>
      <c r="AJ1107" s="529"/>
      <c r="AK1107" s="529"/>
      <c r="AL1107" s="529"/>
      <c r="AM1107" s="529"/>
      <c r="AN1107" s="529"/>
      <c r="AO1107" s="529"/>
      <c r="AP1107" s="529"/>
      <c r="AQ1107" s="529"/>
      <c r="AR1107" s="529"/>
      <c r="AS1107" s="529"/>
      <c r="AT1107" s="529"/>
      <c r="AU1107" s="529"/>
      <c r="AV1107" s="529"/>
      <c r="AW1107" s="529"/>
      <c r="AX1107" s="529"/>
      <c r="AY1107" s="529"/>
      <c r="AZ1107" s="529"/>
      <c r="BA1107" s="529"/>
      <c r="BB1107" s="529"/>
      <c r="BC1107" s="529"/>
      <c r="BD1107" s="529"/>
      <c r="BE1107" s="529"/>
      <c r="BF1107" s="529"/>
      <c r="BG1107" s="529"/>
      <c r="BH1107" s="529"/>
      <c r="BI1107" s="529"/>
      <c r="BJ1107" s="529"/>
      <c r="BK1107" s="529"/>
      <c r="BL1107" s="529"/>
      <c r="BM1107" s="529"/>
      <c r="BN1107" s="529"/>
      <c r="BO1107" s="529"/>
      <c r="BP1107" s="529"/>
      <c r="BQ1107" s="529"/>
      <c r="BR1107" s="529"/>
      <c r="BS1107" s="529"/>
      <c r="BT1107" s="529"/>
      <c r="BU1107" s="529"/>
      <c r="BV1107" s="529"/>
      <c r="BW1107" s="529"/>
      <c r="BX1107" s="529"/>
      <c r="BY1107" s="529"/>
      <c r="BZ1107" s="529"/>
      <c r="CA1107" s="529"/>
      <c r="CB1107" s="529"/>
      <c r="CC1107" s="529"/>
      <c r="CD1107" s="529"/>
      <c r="CE1107" s="529"/>
      <c r="CF1107" s="529"/>
      <c r="CG1107" s="529"/>
      <c r="CH1107" s="529"/>
      <c r="CI1107" s="529"/>
      <c r="CJ1107" s="529"/>
      <c r="CK1107" s="529"/>
      <c r="CL1107" s="529"/>
      <c r="CM1107" s="529"/>
      <c r="CN1107" s="529"/>
      <c r="CO1107" s="529"/>
      <c r="CP1107" s="529"/>
      <c r="CQ1107" s="529"/>
    </row>
    <row r="1108" spans="1:95" s="70" customFormat="1" outlineLevel="1" x14ac:dyDescent="0.2">
      <c r="A1108" s="11">
        <v>234</v>
      </c>
      <c r="B1108" s="300"/>
      <c r="C1108" s="295"/>
      <c r="D1108" s="295"/>
      <c r="E1108" s="322"/>
      <c r="F1108" s="856" t="s">
        <v>65</v>
      </c>
      <c r="G1108" s="857"/>
      <c r="H1108" s="857"/>
      <c r="I1108" s="857"/>
      <c r="J1108" s="857"/>
      <c r="K1108" s="857"/>
      <c r="L1108" s="858"/>
      <c r="M1108" s="408">
        <f t="shared" ref="M1108:AB1111" si="354">M332</f>
        <v>0</v>
      </c>
      <c r="N1108" s="419">
        <f t="shared" si="354"/>
        <v>0</v>
      </c>
      <c r="O1108" s="422">
        <f t="shared" si="354"/>
        <v>0</v>
      </c>
      <c r="P1108" s="422">
        <f t="shared" si="354"/>
        <v>0</v>
      </c>
      <c r="Q1108" s="423">
        <f t="shared" si="354"/>
        <v>0</v>
      </c>
      <c r="R1108" s="419">
        <f t="shared" si="354"/>
        <v>0</v>
      </c>
      <c r="S1108" s="421">
        <f t="shared" si="354"/>
        <v>0</v>
      </c>
      <c r="T1108" s="421">
        <f t="shared" si="354"/>
        <v>0</v>
      </c>
      <c r="U1108" s="421">
        <f t="shared" si="354"/>
        <v>0</v>
      </c>
      <c r="V1108" s="421">
        <f t="shared" si="354"/>
        <v>0</v>
      </c>
      <c r="W1108" s="421">
        <f t="shared" si="354"/>
        <v>0</v>
      </c>
      <c r="X1108" s="422">
        <f t="shared" si="354"/>
        <v>0</v>
      </c>
      <c r="Y1108" s="421">
        <f t="shared" si="354"/>
        <v>0</v>
      </c>
      <c r="Z1108" s="421">
        <f t="shared" si="354"/>
        <v>0</v>
      </c>
      <c r="AA1108" s="421">
        <f t="shared" si="354"/>
        <v>0</v>
      </c>
      <c r="AB1108" s="421">
        <f t="shared" si="354"/>
        <v>0</v>
      </c>
      <c r="AC1108" s="408">
        <f t="shared" ref="AC1108:AC1111" si="355">M1108-SUM(N1108:AB1108)</f>
        <v>0</v>
      </c>
      <c r="AD1108" s="1766"/>
      <c r="AE1108" s="1063"/>
      <c r="AF1108" s="831"/>
      <c r="AG1108" s="536"/>
      <c r="AH1108" s="529"/>
      <c r="AI1108" s="529"/>
      <c r="AJ1108" s="529"/>
      <c r="AK1108" s="529"/>
      <c r="AL1108" s="529"/>
      <c r="AM1108" s="529"/>
      <c r="AN1108" s="529"/>
      <c r="AO1108" s="529"/>
      <c r="AP1108" s="529"/>
      <c r="AQ1108" s="529"/>
      <c r="AR1108" s="529"/>
      <c r="AS1108" s="529"/>
      <c r="AT1108" s="529"/>
      <c r="AU1108" s="529"/>
      <c r="AV1108" s="529"/>
      <c r="AW1108" s="529"/>
      <c r="AX1108" s="529"/>
      <c r="AY1108" s="529"/>
      <c r="AZ1108" s="529"/>
      <c r="BA1108" s="529"/>
      <c r="BB1108" s="529"/>
      <c r="BC1108" s="529"/>
      <c r="BD1108" s="529"/>
      <c r="BE1108" s="529"/>
      <c r="BF1108" s="529"/>
      <c r="BG1108" s="529"/>
      <c r="BH1108" s="529"/>
      <c r="BI1108" s="529"/>
      <c r="BJ1108" s="529"/>
      <c r="BK1108" s="529"/>
      <c r="BL1108" s="529"/>
      <c r="BM1108" s="529"/>
      <c r="BN1108" s="529"/>
      <c r="BO1108" s="529"/>
      <c r="BP1108" s="529"/>
      <c r="BQ1108" s="529"/>
      <c r="BR1108" s="529"/>
      <c r="BS1108" s="529"/>
      <c r="BT1108" s="529"/>
      <c r="BU1108" s="529"/>
      <c r="BV1108" s="529"/>
      <c r="BW1108" s="529"/>
      <c r="BX1108" s="529"/>
      <c r="BY1108" s="529"/>
      <c r="BZ1108" s="529"/>
      <c r="CA1108" s="529"/>
      <c r="CB1108" s="529"/>
      <c r="CC1108" s="529"/>
      <c r="CD1108" s="529"/>
      <c r="CE1108" s="529"/>
      <c r="CF1108" s="529"/>
      <c r="CG1108" s="529"/>
      <c r="CH1108" s="529"/>
      <c r="CI1108" s="529"/>
      <c r="CJ1108" s="529"/>
      <c r="CK1108" s="529"/>
      <c r="CL1108" s="529"/>
      <c r="CM1108" s="529"/>
      <c r="CN1108" s="529"/>
      <c r="CO1108" s="529"/>
      <c r="CP1108" s="529"/>
      <c r="CQ1108" s="529"/>
    </row>
    <row r="1109" spans="1:95" s="70" customFormat="1" outlineLevel="1" x14ac:dyDescent="0.2">
      <c r="A1109" s="11">
        <v>235</v>
      </c>
      <c r="B1109" s="300"/>
      <c r="C1109" s="295"/>
      <c r="D1109" s="295"/>
      <c r="E1109" s="322"/>
      <c r="F1109" s="915" t="s">
        <v>68</v>
      </c>
      <c r="G1109" s="916"/>
      <c r="H1109" s="916"/>
      <c r="I1109" s="916"/>
      <c r="J1109" s="916"/>
      <c r="K1109" s="916"/>
      <c r="L1109" s="917"/>
      <c r="M1109" s="408">
        <f t="shared" si="354"/>
        <v>0</v>
      </c>
      <c r="N1109" s="419">
        <f t="shared" si="354"/>
        <v>0</v>
      </c>
      <c r="O1109" s="422">
        <f t="shared" si="354"/>
        <v>0</v>
      </c>
      <c r="P1109" s="422">
        <f t="shared" si="354"/>
        <v>0</v>
      </c>
      <c r="Q1109" s="423">
        <f t="shared" si="354"/>
        <v>0</v>
      </c>
      <c r="R1109" s="419">
        <f t="shared" si="354"/>
        <v>0</v>
      </c>
      <c r="S1109" s="421">
        <f t="shared" si="354"/>
        <v>0</v>
      </c>
      <c r="T1109" s="421">
        <f t="shared" si="354"/>
        <v>0</v>
      </c>
      <c r="U1109" s="421">
        <f t="shared" si="354"/>
        <v>0</v>
      </c>
      <c r="V1109" s="421">
        <f t="shared" si="354"/>
        <v>0</v>
      </c>
      <c r="W1109" s="421">
        <f t="shared" si="354"/>
        <v>0</v>
      </c>
      <c r="X1109" s="422">
        <f t="shared" si="354"/>
        <v>0</v>
      </c>
      <c r="Y1109" s="421">
        <f t="shared" si="354"/>
        <v>0</v>
      </c>
      <c r="Z1109" s="421">
        <f t="shared" si="354"/>
        <v>0</v>
      </c>
      <c r="AA1109" s="421">
        <f t="shared" si="354"/>
        <v>0</v>
      </c>
      <c r="AB1109" s="421">
        <f t="shared" si="354"/>
        <v>0</v>
      </c>
      <c r="AC1109" s="408">
        <f t="shared" si="355"/>
        <v>0</v>
      </c>
      <c r="AD1109" s="1766"/>
      <c r="AE1109" s="1063"/>
      <c r="AF1109" s="831"/>
      <c r="AG1109" s="536"/>
      <c r="AH1109" s="529"/>
      <c r="AI1109" s="529"/>
      <c r="AJ1109" s="529"/>
      <c r="AK1109" s="529"/>
      <c r="AL1109" s="529"/>
      <c r="AM1109" s="529"/>
      <c r="AN1109" s="529"/>
      <c r="AO1109" s="529"/>
      <c r="AP1109" s="529"/>
      <c r="AQ1109" s="529"/>
      <c r="AR1109" s="529"/>
      <c r="AS1109" s="529"/>
      <c r="AT1109" s="529"/>
      <c r="AU1109" s="529"/>
      <c r="AV1109" s="529"/>
      <c r="AW1109" s="529"/>
      <c r="AX1109" s="529"/>
      <c r="AY1109" s="529"/>
      <c r="AZ1109" s="529"/>
      <c r="BA1109" s="529"/>
      <c r="BB1109" s="529"/>
      <c r="BC1109" s="529"/>
      <c r="BD1109" s="529"/>
      <c r="BE1109" s="529"/>
      <c r="BF1109" s="529"/>
      <c r="BG1109" s="529"/>
      <c r="BH1109" s="529"/>
      <c r="BI1109" s="529"/>
      <c r="BJ1109" s="529"/>
      <c r="BK1109" s="529"/>
      <c r="BL1109" s="529"/>
      <c r="BM1109" s="529"/>
      <c r="BN1109" s="529"/>
      <c r="BO1109" s="529"/>
      <c r="BP1109" s="529"/>
      <c r="BQ1109" s="529"/>
      <c r="BR1109" s="529"/>
      <c r="BS1109" s="529"/>
      <c r="BT1109" s="529"/>
      <c r="BU1109" s="529"/>
      <c r="BV1109" s="529"/>
      <c r="BW1109" s="529"/>
      <c r="BX1109" s="529"/>
      <c r="BY1109" s="529"/>
      <c r="BZ1109" s="529"/>
      <c r="CA1109" s="529"/>
      <c r="CB1109" s="529"/>
      <c r="CC1109" s="529"/>
      <c r="CD1109" s="529"/>
      <c r="CE1109" s="529"/>
      <c r="CF1109" s="529"/>
      <c r="CG1109" s="529"/>
      <c r="CH1109" s="529"/>
      <c r="CI1109" s="529"/>
      <c r="CJ1109" s="529"/>
      <c r="CK1109" s="529"/>
      <c r="CL1109" s="529"/>
      <c r="CM1109" s="529"/>
      <c r="CN1109" s="529"/>
      <c r="CO1109" s="529"/>
      <c r="CP1109" s="529"/>
      <c r="CQ1109" s="529"/>
    </row>
    <row r="1110" spans="1:95" s="70" customFormat="1" outlineLevel="1" x14ac:dyDescent="0.2">
      <c r="A1110" s="11">
        <v>236</v>
      </c>
      <c r="B1110" s="300"/>
      <c r="C1110" s="295"/>
      <c r="D1110" s="263"/>
      <c r="E1110" s="264"/>
      <c r="F1110" s="915" t="s">
        <v>537</v>
      </c>
      <c r="G1110" s="916"/>
      <c r="H1110" s="916"/>
      <c r="I1110" s="916"/>
      <c r="J1110" s="916"/>
      <c r="K1110" s="916"/>
      <c r="L1110" s="917"/>
      <c r="M1110" s="408">
        <f t="shared" si="354"/>
        <v>0</v>
      </c>
      <c r="N1110" s="419">
        <f t="shared" si="354"/>
        <v>0</v>
      </c>
      <c r="O1110" s="422">
        <f t="shared" si="354"/>
        <v>0</v>
      </c>
      <c r="P1110" s="422">
        <f t="shared" si="354"/>
        <v>0</v>
      </c>
      <c r="Q1110" s="423">
        <f t="shared" si="354"/>
        <v>0</v>
      </c>
      <c r="R1110" s="419">
        <f t="shared" si="354"/>
        <v>0</v>
      </c>
      <c r="S1110" s="421">
        <f t="shared" si="354"/>
        <v>0</v>
      </c>
      <c r="T1110" s="421">
        <f t="shared" si="354"/>
        <v>0</v>
      </c>
      <c r="U1110" s="421">
        <f t="shared" si="354"/>
        <v>0</v>
      </c>
      <c r="V1110" s="421">
        <f t="shared" si="354"/>
        <v>0</v>
      </c>
      <c r="W1110" s="421">
        <f t="shared" si="354"/>
        <v>0</v>
      </c>
      <c r="X1110" s="422">
        <f t="shared" si="354"/>
        <v>0</v>
      </c>
      <c r="Y1110" s="421">
        <f t="shared" si="354"/>
        <v>0</v>
      </c>
      <c r="Z1110" s="421">
        <f t="shared" si="354"/>
        <v>0</v>
      </c>
      <c r="AA1110" s="421">
        <f t="shared" si="354"/>
        <v>0</v>
      </c>
      <c r="AB1110" s="421">
        <f t="shared" si="354"/>
        <v>0</v>
      </c>
      <c r="AC1110" s="408">
        <f t="shared" si="355"/>
        <v>0</v>
      </c>
      <c r="AD1110" s="1766"/>
      <c r="AE1110" s="1063"/>
      <c r="AF1110" s="831"/>
      <c r="AG1110" s="536"/>
      <c r="AH1110" s="529"/>
      <c r="AI1110" s="529"/>
      <c r="AJ1110" s="529"/>
      <c r="AK1110" s="529"/>
      <c r="AL1110" s="529"/>
      <c r="AM1110" s="529"/>
      <c r="AN1110" s="529"/>
      <c r="AO1110" s="529"/>
      <c r="AP1110" s="529"/>
      <c r="AQ1110" s="529"/>
      <c r="AR1110" s="529"/>
      <c r="AS1110" s="529"/>
      <c r="AT1110" s="529"/>
      <c r="AU1110" s="529"/>
      <c r="AV1110" s="529"/>
      <c r="AW1110" s="529"/>
      <c r="AX1110" s="529"/>
      <c r="AY1110" s="529"/>
      <c r="AZ1110" s="529"/>
      <c r="BA1110" s="529"/>
      <c r="BB1110" s="529"/>
      <c r="BC1110" s="529"/>
      <c r="BD1110" s="529"/>
      <c r="BE1110" s="529"/>
      <c r="BF1110" s="529"/>
      <c r="BG1110" s="529"/>
      <c r="BH1110" s="529"/>
      <c r="BI1110" s="529"/>
      <c r="BJ1110" s="529"/>
      <c r="BK1110" s="529"/>
      <c r="BL1110" s="529"/>
      <c r="BM1110" s="529"/>
      <c r="BN1110" s="529"/>
      <c r="BO1110" s="529"/>
      <c r="BP1110" s="529"/>
      <c r="BQ1110" s="529"/>
      <c r="BR1110" s="529"/>
      <c r="BS1110" s="529"/>
      <c r="BT1110" s="529"/>
      <c r="BU1110" s="529"/>
      <c r="BV1110" s="529"/>
      <c r="BW1110" s="529"/>
      <c r="BX1110" s="529"/>
      <c r="BY1110" s="529"/>
      <c r="BZ1110" s="529"/>
      <c r="CA1110" s="529"/>
      <c r="CB1110" s="529"/>
      <c r="CC1110" s="529"/>
      <c r="CD1110" s="529"/>
      <c r="CE1110" s="529"/>
      <c r="CF1110" s="529"/>
      <c r="CG1110" s="529"/>
      <c r="CH1110" s="529"/>
      <c r="CI1110" s="529"/>
      <c r="CJ1110" s="529"/>
      <c r="CK1110" s="529"/>
      <c r="CL1110" s="529"/>
      <c r="CM1110" s="529"/>
      <c r="CN1110" s="529"/>
      <c r="CO1110" s="529"/>
      <c r="CP1110" s="529"/>
      <c r="CQ1110" s="529"/>
    </row>
    <row r="1111" spans="1:95" s="70" customFormat="1" ht="27.75" customHeight="1" outlineLevel="1" x14ac:dyDescent="0.2">
      <c r="A1111" s="11">
        <v>237</v>
      </c>
      <c r="B1111" s="300"/>
      <c r="C1111" s="295"/>
      <c r="D1111" s="295"/>
      <c r="E1111" s="296"/>
      <c r="F1111" s="859" t="s">
        <v>532</v>
      </c>
      <c r="G1111" s="860"/>
      <c r="H1111" s="860"/>
      <c r="I1111" s="860"/>
      <c r="J1111" s="860"/>
      <c r="K1111" s="860"/>
      <c r="L1111" s="861"/>
      <c r="M1111" s="408">
        <f t="shared" si="354"/>
        <v>0</v>
      </c>
      <c r="N1111" s="419">
        <f t="shared" si="354"/>
        <v>0</v>
      </c>
      <c r="O1111" s="422">
        <f t="shared" si="354"/>
        <v>0</v>
      </c>
      <c r="P1111" s="422">
        <f t="shared" si="354"/>
        <v>0</v>
      </c>
      <c r="Q1111" s="423">
        <f t="shared" si="354"/>
        <v>0</v>
      </c>
      <c r="R1111" s="419">
        <f t="shared" si="354"/>
        <v>0</v>
      </c>
      <c r="S1111" s="421">
        <f t="shared" si="354"/>
        <v>0</v>
      </c>
      <c r="T1111" s="421">
        <f t="shared" si="354"/>
        <v>0</v>
      </c>
      <c r="U1111" s="421">
        <f t="shared" si="354"/>
        <v>0</v>
      </c>
      <c r="V1111" s="421">
        <f t="shared" si="354"/>
        <v>0</v>
      </c>
      <c r="W1111" s="421">
        <f t="shared" si="354"/>
        <v>0</v>
      </c>
      <c r="X1111" s="422">
        <f t="shared" si="354"/>
        <v>0</v>
      </c>
      <c r="Y1111" s="421">
        <f t="shared" si="354"/>
        <v>0</v>
      </c>
      <c r="Z1111" s="421">
        <f t="shared" si="354"/>
        <v>0</v>
      </c>
      <c r="AA1111" s="421">
        <f t="shared" si="354"/>
        <v>0</v>
      </c>
      <c r="AB1111" s="421">
        <f t="shared" si="354"/>
        <v>0</v>
      </c>
      <c r="AC1111" s="408">
        <f t="shared" si="355"/>
        <v>0</v>
      </c>
      <c r="AD1111" s="1766"/>
      <c r="AE1111" s="1063"/>
      <c r="AF1111" s="831"/>
      <c r="AG1111" s="536"/>
      <c r="AH1111" s="529"/>
      <c r="AI1111" s="529"/>
      <c r="AJ1111" s="529"/>
      <c r="AK1111" s="529"/>
      <c r="AL1111" s="529"/>
      <c r="AM1111" s="529"/>
      <c r="AN1111" s="529"/>
      <c r="AO1111" s="529"/>
      <c r="AP1111" s="529"/>
      <c r="AQ1111" s="529"/>
      <c r="AR1111" s="529"/>
      <c r="AS1111" s="529"/>
      <c r="AT1111" s="529"/>
      <c r="AU1111" s="529"/>
      <c r="AV1111" s="529"/>
      <c r="AW1111" s="529"/>
      <c r="AX1111" s="529"/>
      <c r="AY1111" s="529"/>
      <c r="AZ1111" s="529"/>
      <c r="BA1111" s="529"/>
      <c r="BB1111" s="529"/>
      <c r="BC1111" s="529"/>
      <c r="BD1111" s="529"/>
      <c r="BE1111" s="529"/>
      <c r="BF1111" s="529"/>
      <c r="BG1111" s="529"/>
      <c r="BH1111" s="529"/>
      <c r="BI1111" s="529"/>
      <c r="BJ1111" s="529"/>
      <c r="BK1111" s="529"/>
      <c r="BL1111" s="529"/>
      <c r="BM1111" s="529"/>
      <c r="BN1111" s="529"/>
      <c r="BO1111" s="529"/>
      <c r="BP1111" s="529"/>
      <c r="BQ1111" s="529"/>
      <c r="BR1111" s="529"/>
      <c r="BS1111" s="529"/>
      <c r="BT1111" s="529"/>
      <c r="BU1111" s="529"/>
      <c r="BV1111" s="529"/>
      <c r="BW1111" s="529"/>
      <c r="BX1111" s="529"/>
      <c r="BY1111" s="529"/>
      <c r="BZ1111" s="529"/>
      <c r="CA1111" s="529"/>
      <c r="CB1111" s="529"/>
      <c r="CC1111" s="529"/>
      <c r="CD1111" s="529"/>
      <c r="CE1111" s="529"/>
      <c r="CF1111" s="529"/>
      <c r="CG1111" s="529"/>
      <c r="CH1111" s="529"/>
      <c r="CI1111" s="529"/>
      <c r="CJ1111" s="529"/>
      <c r="CK1111" s="529"/>
      <c r="CL1111" s="529"/>
      <c r="CM1111" s="529"/>
      <c r="CN1111" s="529"/>
      <c r="CO1111" s="529"/>
      <c r="CP1111" s="529"/>
      <c r="CQ1111" s="529"/>
    </row>
    <row r="1112" spans="1:95" s="70" customFormat="1" ht="15.75" outlineLevel="1" x14ac:dyDescent="0.2">
      <c r="A1112" s="11">
        <v>238</v>
      </c>
      <c r="B1112" s="300"/>
      <c r="C1112" s="295"/>
      <c r="D1112" s="297"/>
      <c r="E1112" s="853" t="s">
        <v>67</v>
      </c>
      <c r="F1112" s="854"/>
      <c r="G1112" s="854"/>
      <c r="H1112" s="854"/>
      <c r="I1112" s="854"/>
      <c r="J1112" s="854"/>
      <c r="K1112" s="854"/>
      <c r="L1112" s="855"/>
      <c r="M1112" s="407">
        <f>SUBTOTAL(9,M1113:M1116)</f>
        <v>0</v>
      </c>
      <c r="N1112" s="410">
        <f t="shared" ref="N1112:AC1112" si="356">SUBTOTAL(9,N1113:N1116)</f>
        <v>0</v>
      </c>
      <c r="O1112" s="414">
        <f t="shared" si="356"/>
        <v>0</v>
      </c>
      <c r="P1112" s="413">
        <f t="shared" si="356"/>
        <v>0</v>
      </c>
      <c r="Q1112" s="415">
        <f t="shared" si="356"/>
        <v>0</v>
      </c>
      <c r="R1112" s="410">
        <f t="shared" si="356"/>
        <v>0</v>
      </c>
      <c r="S1112" s="414">
        <f t="shared" si="356"/>
        <v>0</v>
      </c>
      <c r="T1112" s="413">
        <f t="shared" si="356"/>
        <v>0</v>
      </c>
      <c r="U1112" s="413">
        <f t="shared" si="356"/>
        <v>0</v>
      </c>
      <c r="V1112" s="413">
        <f t="shared" si="356"/>
        <v>0</v>
      </c>
      <c r="W1112" s="413">
        <f t="shared" si="356"/>
        <v>0</v>
      </c>
      <c r="X1112" s="413">
        <f t="shared" si="356"/>
        <v>0</v>
      </c>
      <c r="Y1112" s="413">
        <f t="shared" si="356"/>
        <v>0</v>
      </c>
      <c r="Z1112" s="413">
        <f t="shared" si="356"/>
        <v>0</v>
      </c>
      <c r="AA1112" s="413">
        <f t="shared" si="356"/>
        <v>0</v>
      </c>
      <c r="AB1112" s="411">
        <f t="shared" si="356"/>
        <v>0</v>
      </c>
      <c r="AC1112" s="415">
        <f t="shared" si="356"/>
        <v>0</v>
      </c>
      <c r="AD1112" s="1766"/>
      <c r="AE1112" s="1063"/>
      <c r="AF1112" s="831"/>
      <c r="AG1112" s="536"/>
      <c r="AH1112" s="529"/>
      <c r="AI1112" s="529"/>
      <c r="AJ1112" s="529"/>
      <c r="AK1112" s="529"/>
      <c r="AL1112" s="529"/>
      <c r="AM1112" s="529"/>
      <c r="AN1112" s="529"/>
      <c r="AO1112" s="529"/>
      <c r="AP1112" s="529"/>
      <c r="AQ1112" s="529"/>
      <c r="AR1112" s="529"/>
      <c r="AS1112" s="529"/>
      <c r="AT1112" s="529"/>
      <c r="AU1112" s="529"/>
      <c r="AV1112" s="529"/>
      <c r="AW1112" s="529"/>
      <c r="AX1112" s="529"/>
      <c r="AY1112" s="529"/>
      <c r="AZ1112" s="529"/>
      <c r="BA1112" s="529"/>
      <c r="BB1112" s="529"/>
      <c r="BC1112" s="529"/>
      <c r="BD1112" s="529"/>
      <c r="BE1112" s="529"/>
      <c r="BF1112" s="529"/>
      <c r="BG1112" s="529"/>
      <c r="BH1112" s="529"/>
      <c r="BI1112" s="529"/>
      <c r="BJ1112" s="529"/>
      <c r="BK1112" s="529"/>
      <c r="BL1112" s="529"/>
      <c r="BM1112" s="529"/>
      <c r="BN1112" s="529"/>
      <c r="BO1112" s="529"/>
      <c r="BP1112" s="529"/>
      <c r="BQ1112" s="529"/>
      <c r="BR1112" s="529"/>
      <c r="BS1112" s="529"/>
      <c r="BT1112" s="529"/>
      <c r="BU1112" s="529"/>
      <c r="BV1112" s="529"/>
      <c r="BW1112" s="529"/>
      <c r="BX1112" s="529"/>
      <c r="BY1112" s="529"/>
      <c r="BZ1112" s="529"/>
      <c r="CA1112" s="529"/>
      <c r="CB1112" s="529"/>
      <c r="CC1112" s="529"/>
      <c r="CD1112" s="529"/>
      <c r="CE1112" s="529"/>
      <c r="CF1112" s="529"/>
      <c r="CG1112" s="529"/>
      <c r="CH1112" s="529"/>
      <c r="CI1112" s="529"/>
      <c r="CJ1112" s="529"/>
      <c r="CK1112" s="529"/>
      <c r="CL1112" s="529"/>
      <c r="CM1112" s="529"/>
      <c r="CN1112" s="529"/>
      <c r="CO1112" s="529"/>
      <c r="CP1112" s="529"/>
      <c r="CQ1112" s="529"/>
    </row>
    <row r="1113" spans="1:95" s="70" customFormat="1" outlineLevel="1" x14ac:dyDescent="0.2">
      <c r="A1113" s="11">
        <v>239</v>
      </c>
      <c r="B1113" s="300"/>
      <c r="C1113" s="295"/>
      <c r="D1113" s="319"/>
      <c r="E1113" s="319"/>
      <c r="F1113" s="856" t="s">
        <v>65</v>
      </c>
      <c r="G1113" s="857"/>
      <c r="H1113" s="857"/>
      <c r="I1113" s="857"/>
      <c r="J1113" s="857"/>
      <c r="K1113" s="857"/>
      <c r="L1113" s="858"/>
      <c r="M1113" s="408">
        <f t="shared" ref="M1113:AB1116" si="357">M337</f>
        <v>0</v>
      </c>
      <c r="N1113" s="419">
        <f t="shared" si="357"/>
        <v>0</v>
      </c>
      <c r="O1113" s="422">
        <f t="shared" si="357"/>
        <v>0</v>
      </c>
      <c r="P1113" s="422">
        <f t="shared" si="357"/>
        <v>0</v>
      </c>
      <c r="Q1113" s="423">
        <f t="shared" si="357"/>
        <v>0</v>
      </c>
      <c r="R1113" s="419">
        <f t="shared" si="357"/>
        <v>0</v>
      </c>
      <c r="S1113" s="421">
        <f t="shared" si="357"/>
        <v>0</v>
      </c>
      <c r="T1113" s="421">
        <f t="shared" si="357"/>
        <v>0</v>
      </c>
      <c r="U1113" s="421">
        <f t="shared" si="357"/>
        <v>0</v>
      </c>
      <c r="V1113" s="421">
        <f t="shared" si="357"/>
        <v>0</v>
      </c>
      <c r="W1113" s="421">
        <f t="shared" si="357"/>
        <v>0</v>
      </c>
      <c r="X1113" s="422">
        <f t="shared" si="357"/>
        <v>0</v>
      </c>
      <c r="Y1113" s="421">
        <f t="shared" si="357"/>
        <v>0</v>
      </c>
      <c r="Z1113" s="421">
        <f t="shared" si="357"/>
        <v>0</v>
      </c>
      <c r="AA1113" s="421">
        <f t="shared" si="357"/>
        <v>0</v>
      </c>
      <c r="AB1113" s="421">
        <f t="shared" si="357"/>
        <v>0</v>
      </c>
      <c r="AC1113" s="408">
        <f t="shared" ref="AC1113:AC1116" si="358">M1113-SUM(N1113:AB1113)</f>
        <v>0</v>
      </c>
      <c r="AD1113" s="1766"/>
      <c r="AE1113" s="1063"/>
      <c r="AF1113" s="831"/>
      <c r="AG1113" s="536"/>
      <c r="AH1113" s="529"/>
      <c r="AI1113" s="529"/>
      <c r="AJ1113" s="529"/>
      <c r="AK1113" s="529"/>
      <c r="AL1113" s="529"/>
      <c r="AM1113" s="529"/>
      <c r="AN1113" s="529"/>
      <c r="AO1113" s="529"/>
      <c r="AP1113" s="529"/>
      <c r="AQ1113" s="529"/>
      <c r="AR1113" s="529"/>
      <c r="AS1113" s="529"/>
      <c r="AT1113" s="529"/>
      <c r="AU1113" s="529"/>
      <c r="AV1113" s="529"/>
      <c r="AW1113" s="529"/>
      <c r="AX1113" s="529"/>
      <c r="AY1113" s="529"/>
      <c r="AZ1113" s="529"/>
      <c r="BA1113" s="529"/>
      <c r="BB1113" s="529"/>
      <c r="BC1113" s="529"/>
      <c r="BD1113" s="529"/>
      <c r="BE1113" s="529"/>
      <c r="BF1113" s="529"/>
      <c r="BG1113" s="529"/>
      <c r="BH1113" s="529"/>
      <c r="BI1113" s="529"/>
      <c r="BJ1113" s="529"/>
      <c r="BK1113" s="529"/>
      <c r="BL1113" s="529"/>
      <c r="BM1113" s="529"/>
      <c r="BN1113" s="529"/>
      <c r="BO1113" s="529"/>
      <c r="BP1113" s="529"/>
      <c r="BQ1113" s="529"/>
      <c r="BR1113" s="529"/>
      <c r="BS1113" s="529"/>
      <c r="BT1113" s="529"/>
      <c r="BU1113" s="529"/>
      <c r="BV1113" s="529"/>
      <c r="BW1113" s="529"/>
      <c r="BX1113" s="529"/>
      <c r="BY1113" s="529"/>
      <c r="BZ1113" s="529"/>
      <c r="CA1113" s="529"/>
      <c r="CB1113" s="529"/>
      <c r="CC1113" s="529"/>
      <c r="CD1113" s="529"/>
      <c r="CE1113" s="529"/>
      <c r="CF1113" s="529"/>
      <c r="CG1113" s="529"/>
      <c r="CH1113" s="529"/>
      <c r="CI1113" s="529"/>
      <c r="CJ1113" s="529"/>
      <c r="CK1113" s="529"/>
      <c r="CL1113" s="529"/>
      <c r="CM1113" s="529"/>
      <c r="CN1113" s="529"/>
      <c r="CO1113" s="529"/>
      <c r="CP1113" s="529"/>
      <c r="CQ1113" s="529"/>
    </row>
    <row r="1114" spans="1:95" s="70" customFormat="1" outlineLevel="1" x14ac:dyDescent="0.2">
      <c r="A1114" s="11">
        <v>240</v>
      </c>
      <c r="B1114" s="300"/>
      <c r="C1114" s="295"/>
      <c r="D1114" s="319"/>
      <c r="E1114" s="319"/>
      <c r="F1114" s="915" t="s">
        <v>68</v>
      </c>
      <c r="G1114" s="916"/>
      <c r="H1114" s="916"/>
      <c r="I1114" s="916"/>
      <c r="J1114" s="916"/>
      <c r="K1114" s="916"/>
      <c r="L1114" s="917"/>
      <c r="M1114" s="408">
        <f t="shared" si="357"/>
        <v>0</v>
      </c>
      <c r="N1114" s="419">
        <f t="shared" si="357"/>
        <v>0</v>
      </c>
      <c r="O1114" s="422">
        <f t="shared" si="357"/>
        <v>0</v>
      </c>
      <c r="P1114" s="422">
        <f t="shared" si="357"/>
        <v>0</v>
      </c>
      <c r="Q1114" s="423">
        <f t="shared" si="357"/>
        <v>0</v>
      </c>
      <c r="R1114" s="419">
        <f t="shared" si="357"/>
        <v>0</v>
      </c>
      <c r="S1114" s="421">
        <f t="shared" si="357"/>
        <v>0</v>
      </c>
      <c r="T1114" s="421">
        <f t="shared" si="357"/>
        <v>0</v>
      </c>
      <c r="U1114" s="421">
        <f t="shared" si="357"/>
        <v>0</v>
      </c>
      <c r="V1114" s="421">
        <f t="shared" si="357"/>
        <v>0</v>
      </c>
      <c r="W1114" s="421">
        <f t="shared" si="357"/>
        <v>0</v>
      </c>
      <c r="X1114" s="422">
        <f t="shared" si="357"/>
        <v>0</v>
      </c>
      <c r="Y1114" s="421">
        <f t="shared" si="357"/>
        <v>0</v>
      </c>
      <c r="Z1114" s="421">
        <f t="shared" si="357"/>
        <v>0</v>
      </c>
      <c r="AA1114" s="421">
        <f t="shared" si="357"/>
        <v>0</v>
      </c>
      <c r="AB1114" s="421">
        <f t="shared" si="357"/>
        <v>0</v>
      </c>
      <c r="AC1114" s="408">
        <f t="shared" si="358"/>
        <v>0</v>
      </c>
      <c r="AD1114" s="1766"/>
      <c r="AE1114" s="1063"/>
      <c r="AF1114" s="831"/>
      <c r="AG1114" s="536"/>
      <c r="AH1114" s="529"/>
      <c r="AI1114" s="529"/>
      <c r="AJ1114" s="529"/>
      <c r="AK1114" s="529"/>
      <c r="AL1114" s="529"/>
      <c r="AM1114" s="529"/>
      <c r="AN1114" s="529"/>
      <c r="AO1114" s="529"/>
      <c r="AP1114" s="529"/>
      <c r="AQ1114" s="529"/>
      <c r="AR1114" s="529"/>
      <c r="AS1114" s="529"/>
      <c r="AT1114" s="529"/>
      <c r="AU1114" s="529"/>
      <c r="AV1114" s="529"/>
      <c r="AW1114" s="529"/>
      <c r="AX1114" s="529"/>
      <c r="AY1114" s="529"/>
      <c r="AZ1114" s="529"/>
      <c r="BA1114" s="529"/>
      <c r="BB1114" s="529"/>
      <c r="BC1114" s="529"/>
      <c r="BD1114" s="529"/>
      <c r="BE1114" s="529"/>
      <c r="BF1114" s="529"/>
      <c r="BG1114" s="529"/>
      <c r="BH1114" s="529"/>
      <c r="BI1114" s="529"/>
      <c r="BJ1114" s="529"/>
      <c r="BK1114" s="529"/>
      <c r="BL1114" s="529"/>
      <c r="BM1114" s="529"/>
      <c r="BN1114" s="529"/>
      <c r="BO1114" s="529"/>
      <c r="BP1114" s="529"/>
      <c r="BQ1114" s="529"/>
      <c r="BR1114" s="529"/>
      <c r="BS1114" s="529"/>
      <c r="BT1114" s="529"/>
      <c r="BU1114" s="529"/>
      <c r="BV1114" s="529"/>
      <c r="BW1114" s="529"/>
      <c r="BX1114" s="529"/>
      <c r="BY1114" s="529"/>
      <c r="BZ1114" s="529"/>
      <c r="CA1114" s="529"/>
      <c r="CB1114" s="529"/>
      <c r="CC1114" s="529"/>
      <c r="CD1114" s="529"/>
      <c r="CE1114" s="529"/>
      <c r="CF1114" s="529"/>
      <c r="CG1114" s="529"/>
      <c r="CH1114" s="529"/>
      <c r="CI1114" s="529"/>
      <c r="CJ1114" s="529"/>
      <c r="CK1114" s="529"/>
      <c r="CL1114" s="529"/>
      <c r="CM1114" s="529"/>
      <c r="CN1114" s="529"/>
      <c r="CO1114" s="529"/>
      <c r="CP1114" s="529"/>
      <c r="CQ1114" s="529"/>
    </row>
    <row r="1115" spans="1:95" s="70" customFormat="1" outlineLevel="1" x14ac:dyDescent="0.2">
      <c r="A1115" s="11">
        <v>241</v>
      </c>
      <c r="B1115" s="300"/>
      <c r="C1115" s="295"/>
      <c r="D1115" s="265"/>
      <c r="E1115" s="265"/>
      <c r="F1115" s="915" t="s">
        <v>537</v>
      </c>
      <c r="G1115" s="916"/>
      <c r="H1115" s="916"/>
      <c r="I1115" s="916"/>
      <c r="J1115" s="916"/>
      <c r="K1115" s="916"/>
      <c r="L1115" s="917"/>
      <c r="M1115" s="408">
        <f t="shared" si="357"/>
        <v>0</v>
      </c>
      <c r="N1115" s="419">
        <f t="shared" si="357"/>
        <v>0</v>
      </c>
      <c r="O1115" s="422">
        <f t="shared" si="357"/>
        <v>0</v>
      </c>
      <c r="P1115" s="422">
        <f t="shared" si="357"/>
        <v>0</v>
      </c>
      <c r="Q1115" s="423">
        <f t="shared" si="357"/>
        <v>0</v>
      </c>
      <c r="R1115" s="419">
        <f t="shared" si="357"/>
        <v>0</v>
      </c>
      <c r="S1115" s="421">
        <f t="shared" si="357"/>
        <v>0</v>
      </c>
      <c r="T1115" s="421">
        <f t="shared" si="357"/>
        <v>0</v>
      </c>
      <c r="U1115" s="421">
        <f t="shared" si="357"/>
        <v>0</v>
      </c>
      <c r="V1115" s="421">
        <f t="shared" si="357"/>
        <v>0</v>
      </c>
      <c r="W1115" s="421">
        <f t="shared" si="357"/>
        <v>0</v>
      </c>
      <c r="X1115" s="422">
        <f t="shared" si="357"/>
        <v>0</v>
      </c>
      <c r="Y1115" s="421">
        <f t="shared" si="357"/>
        <v>0</v>
      </c>
      <c r="Z1115" s="421">
        <f t="shared" si="357"/>
        <v>0</v>
      </c>
      <c r="AA1115" s="421">
        <f t="shared" si="357"/>
        <v>0</v>
      </c>
      <c r="AB1115" s="421">
        <f t="shared" si="357"/>
        <v>0</v>
      </c>
      <c r="AC1115" s="408">
        <f t="shared" si="358"/>
        <v>0</v>
      </c>
      <c r="AD1115" s="1766"/>
      <c r="AE1115" s="1063"/>
      <c r="AF1115" s="831"/>
      <c r="AG1115" s="536"/>
      <c r="AH1115" s="529"/>
      <c r="AI1115" s="529"/>
      <c r="AJ1115" s="529"/>
      <c r="AK1115" s="529"/>
      <c r="AL1115" s="529"/>
      <c r="AM1115" s="529"/>
      <c r="AN1115" s="529"/>
      <c r="AO1115" s="529"/>
      <c r="AP1115" s="529"/>
      <c r="AQ1115" s="529"/>
      <c r="AR1115" s="529"/>
      <c r="AS1115" s="529"/>
      <c r="AT1115" s="529"/>
      <c r="AU1115" s="529"/>
      <c r="AV1115" s="529"/>
      <c r="AW1115" s="529"/>
      <c r="AX1115" s="529"/>
      <c r="AY1115" s="529"/>
      <c r="AZ1115" s="529"/>
      <c r="BA1115" s="529"/>
      <c r="BB1115" s="529"/>
      <c r="BC1115" s="529"/>
      <c r="BD1115" s="529"/>
      <c r="BE1115" s="529"/>
      <c r="BF1115" s="529"/>
      <c r="BG1115" s="529"/>
      <c r="BH1115" s="529"/>
      <c r="BI1115" s="529"/>
      <c r="BJ1115" s="529"/>
      <c r="BK1115" s="529"/>
      <c r="BL1115" s="529"/>
      <c r="BM1115" s="529"/>
      <c r="BN1115" s="529"/>
      <c r="BO1115" s="529"/>
      <c r="BP1115" s="529"/>
      <c r="BQ1115" s="529"/>
      <c r="BR1115" s="529"/>
      <c r="BS1115" s="529"/>
      <c r="BT1115" s="529"/>
      <c r="BU1115" s="529"/>
      <c r="BV1115" s="529"/>
      <c r="BW1115" s="529"/>
      <c r="BX1115" s="529"/>
      <c r="BY1115" s="529"/>
      <c r="BZ1115" s="529"/>
      <c r="CA1115" s="529"/>
      <c r="CB1115" s="529"/>
      <c r="CC1115" s="529"/>
      <c r="CD1115" s="529"/>
      <c r="CE1115" s="529"/>
      <c r="CF1115" s="529"/>
      <c r="CG1115" s="529"/>
      <c r="CH1115" s="529"/>
      <c r="CI1115" s="529"/>
      <c r="CJ1115" s="529"/>
      <c r="CK1115" s="529"/>
      <c r="CL1115" s="529"/>
      <c r="CM1115" s="529"/>
      <c r="CN1115" s="529"/>
      <c r="CO1115" s="529"/>
      <c r="CP1115" s="529"/>
      <c r="CQ1115" s="529"/>
    </row>
    <row r="1116" spans="1:95" s="70" customFormat="1" ht="27.75" customHeight="1" outlineLevel="1" x14ac:dyDescent="0.2">
      <c r="A1116" s="11">
        <v>242</v>
      </c>
      <c r="B1116" s="300"/>
      <c r="C1116" s="295"/>
      <c r="D1116" s="263"/>
      <c r="E1116" s="263"/>
      <c r="F1116" s="859" t="s">
        <v>532</v>
      </c>
      <c r="G1116" s="860"/>
      <c r="H1116" s="860"/>
      <c r="I1116" s="860"/>
      <c r="J1116" s="860"/>
      <c r="K1116" s="860"/>
      <c r="L1116" s="861"/>
      <c r="M1116" s="408">
        <f t="shared" si="357"/>
        <v>0</v>
      </c>
      <c r="N1116" s="419">
        <f t="shared" si="357"/>
        <v>0</v>
      </c>
      <c r="O1116" s="422">
        <f t="shared" si="357"/>
        <v>0</v>
      </c>
      <c r="P1116" s="422">
        <f t="shared" si="357"/>
        <v>0</v>
      </c>
      <c r="Q1116" s="423">
        <f t="shared" si="357"/>
        <v>0</v>
      </c>
      <c r="R1116" s="419">
        <f t="shared" si="357"/>
        <v>0</v>
      </c>
      <c r="S1116" s="421">
        <f t="shared" si="357"/>
        <v>0</v>
      </c>
      <c r="T1116" s="421">
        <f t="shared" si="357"/>
        <v>0</v>
      </c>
      <c r="U1116" s="421">
        <f t="shared" si="357"/>
        <v>0</v>
      </c>
      <c r="V1116" s="421">
        <f t="shared" si="357"/>
        <v>0</v>
      </c>
      <c r="W1116" s="421">
        <f t="shared" si="357"/>
        <v>0</v>
      </c>
      <c r="X1116" s="422">
        <f t="shared" si="357"/>
        <v>0</v>
      </c>
      <c r="Y1116" s="421">
        <f t="shared" si="357"/>
        <v>0</v>
      </c>
      <c r="Z1116" s="421">
        <f t="shared" si="357"/>
        <v>0</v>
      </c>
      <c r="AA1116" s="421">
        <f t="shared" si="357"/>
        <v>0</v>
      </c>
      <c r="AB1116" s="421">
        <f t="shared" si="357"/>
        <v>0</v>
      </c>
      <c r="AC1116" s="408">
        <f t="shared" si="358"/>
        <v>0</v>
      </c>
      <c r="AD1116" s="1766"/>
      <c r="AE1116" s="1063"/>
      <c r="AF1116" s="831"/>
      <c r="AG1116" s="536"/>
      <c r="AH1116" s="529"/>
      <c r="AI1116" s="529"/>
      <c r="AJ1116" s="529"/>
      <c r="AK1116" s="529"/>
      <c r="AL1116" s="529"/>
      <c r="AM1116" s="529"/>
      <c r="AN1116" s="529"/>
      <c r="AO1116" s="529"/>
      <c r="AP1116" s="529"/>
      <c r="AQ1116" s="529"/>
      <c r="AR1116" s="529"/>
      <c r="AS1116" s="529"/>
      <c r="AT1116" s="529"/>
      <c r="AU1116" s="529"/>
      <c r="AV1116" s="529"/>
      <c r="AW1116" s="529"/>
      <c r="AX1116" s="529"/>
      <c r="AY1116" s="529"/>
      <c r="AZ1116" s="529"/>
      <c r="BA1116" s="529"/>
      <c r="BB1116" s="529"/>
      <c r="BC1116" s="529"/>
      <c r="BD1116" s="529"/>
      <c r="BE1116" s="529"/>
      <c r="BF1116" s="529"/>
      <c r="BG1116" s="529"/>
      <c r="BH1116" s="529"/>
      <c r="BI1116" s="529"/>
      <c r="BJ1116" s="529"/>
      <c r="BK1116" s="529"/>
      <c r="BL1116" s="529"/>
      <c r="BM1116" s="529"/>
      <c r="BN1116" s="529"/>
      <c r="BO1116" s="529"/>
      <c r="BP1116" s="529"/>
      <c r="BQ1116" s="529"/>
      <c r="BR1116" s="529"/>
      <c r="BS1116" s="529"/>
      <c r="BT1116" s="529"/>
      <c r="BU1116" s="529"/>
      <c r="BV1116" s="529"/>
      <c r="BW1116" s="529"/>
      <c r="BX1116" s="529"/>
      <c r="BY1116" s="529"/>
      <c r="BZ1116" s="529"/>
      <c r="CA1116" s="529"/>
      <c r="CB1116" s="529"/>
      <c r="CC1116" s="529"/>
      <c r="CD1116" s="529"/>
      <c r="CE1116" s="529"/>
      <c r="CF1116" s="529"/>
      <c r="CG1116" s="529"/>
      <c r="CH1116" s="529"/>
      <c r="CI1116" s="529"/>
      <c r="CJ1116" s="529"/>
      <c r="CK1116" s="529"/>
      <c r="CL1116" s="529"/>
      <c r="CM1116" s="529"/>
      <c r="CN1116" s="529"/>
      <c r="CO1116" s="529"/>
      <c r="CP1116" s="529"/>
      <c r="CQ1116" s="529"/>
    </row>
    <row r="1117" spans="1:95" s="70" customFormat="1" ht="15.75" customHeight="1" outlineLevel="1" x14ac:dyDescent="0.2">
      <c r="A1117" s="11">
        <v>243</v>
      </c>
      <c r="B1117" s="300"/>
      <c r="C1117" s="295"/>
      <c r="D1117" s="265"/>
      <c r="E1117" s="853" t="s">
        <v>556</v>
      </c>
      <c r="F1117" s="854"/>
      <c r="G1117" s="854"/>
      <c r="H1117" s="854"/>
      <c r="I1117" s="854"/>
      <c r="J1117" s="854"/>
      <c r="K1117" s="854"/>
      <c r="L1117" s="855"/>
      <c r="M1117" s="407">
        <f>SUBTOTAL(9,M1118:M1121)</f>
        <v>0</v>
      </c>
      <c r="N1117" s="410">
        <f t="shared" ref="N1117:AC1117" si="359">SUBTOTAL(9,N1118:N1121)</f>
        <v>0</v>
      </c>
      <c r="O1117" s="414">
        <f t="shared" si="359"/>
        <v>0</v>
      </c>
      <c r="P1117" s="413">
        <f t="shared" si="359"/>
        <v>0</v>
      </c>
      <c r="Q1117" s="415">
        <f t="shared" si="359"/>
        <v>0</v>
      </c>
      <c r="R1117" s="410">
        <f t="shared" si="359"/>
        <v>0</v>
      </c>
      <c r="S1117" s="414">
        <f t="shared" si="359"/>
        <v>0</v>
      </c>
      <c r="T1117" s="413">
        <f t="shared" si="359"/>
        <v>0</v>
      </c>
      <c r="U1117" s="413">
        <f t="shared" si="359"/>
        <v>0</v>
      </c>
      <c r="V1117" s="413">
        <f t="shared" si="359"/>
        <v>0</v>
      </c>
      <c r="W1117" s="413">
        <f t="shared" si="359"/>
        <v>0</v>
      </c>
      <c r="X1117" s="413">
        <f t="shared" si="359"/>
        <v>0</v>
      </c>
      <c r="Y1117" s="413">
        <f t="shared" si="359"/>
        <v>0</v>
      </c>
      <c r="Z1117" s="413">
        <f t="shared" si="359"/>
        <v>0</v>
      </c>
      <c r="AA1117" s="413">
        <f t="shared" si="359"/>
        <v>0</v>
      </c>
      <c r="AB1117" s="411">
        <f t="shared" si="359"/>
        <v>0</v>
      </c>
      <c r="AC1117" s="415">
        <f t="shared" si="359"/>
        <v>0</v>
      </c>
      <c r="AD1117" s="1766"/>
      <c r="AE1117" s="1063"/>
      <c r="AF1117" s="831"/>
      <c r="AG1117" s="536"/>
      <c r="AH1117" s="529"/>
      <c r="AI1117" s="529"/>
      <c r="AJ1117" s="529"/>
      <c r="AK1117" s="529"/>
      <c r="AL1117" s="529"/>
      <c r="AM1117" s="529"/>
      <c r="AN1117" s="529"/>
      <c r="AO1117" s="529"/>
      <c r="AP1117" s="529"/>
      <c r="AQ1117" s="529"/>
      <c r="AR1117" s="529"/>
      <c r="AS1117" s="529"/>
      <c r="AT1117" s="529"/>
      <c r="AU1117" s="529"/>
      <c r="AV1117" s="529"/>
      <c r="AW1117" s="529"/>
      <c r="AX1117" s="529"/>
      <c r="AY1117" s="529"/>
      <c r="AZ1117" s="529"/>
      <c r="BA1117" s="529"/>
      <c r="BB1117" s="529"/>
      <c r="BC1117" s="529"/>
      <c r="BD1117" s="529"/>
      <c r="BE1117" s="529"/>
      <c r="BF1117" s="529"/>
      <c r="BG1117" s="529"/>
      <c r="BH1117" s="529"/>
      <c r="BI1117" s="529"/>
      <c r="BJ1117" s="529"/>
      <c r="BK1117" s="529"/>
      <c r="BL1117" s="529"/>
      <c r="BM1117" s="529"/>
      <c r="BN1117" s="529"/>
      <c r="BO1117" s="529"/>
      <c r="BP1117" s="529"/>
      <c r="BQ1117" s="529"/>
      <c r="BR1117" s="529"/>
      <c r="BS1117" s="529"/>
      <c r="BT1117" s="529"/>
      <c r="BU1117" s="529"/>
      <c r="BV1117" s="529"/>
      <c r="BW1117" s="529"/>
      <c r="BX1117" s="529"/>
      <c r="BY1117" s="529"/>
      <c r="BZ1117" s="529"/>
      <c r="CA1117" s="529"/>
      <c r="CB1117" s="529"/>
      <c r="CC1117" s="529"/>
      <c r="CD1117" s="529"/>
      <c r="CE1117" s="529"/>
      <c r="CF1117" s="529"/>
      <c r="CG1117" s="529"/>
      <c r="CH1117" s="529"/>
      <c r="CI1117" s="529"/>
      <c r="CJ1117" s="529"/>
      <c r="CK1117" s="529"/>
      <c r="CL1117" s="529"/>
      <c r="CM1117" s="529"/>
      <c r="CN1117" s="529"/>
      <c r="CO1117" s="529"/>
      <c r="CP1117" s="529"/>
      <c r="CQ1117" s="529"/>
    </row>
    <row r="1118" spans="1:95" s="70" customFormat="1" outlineLevel="1" x14ac:dyDescent="0.2">
      <c r="A1118" s="11">
        <v>244</v>
      </c>
      <c r="B1118" s="300"/>
      <c r="C1118" s="295"/>
      <c r="D1118" s="319"/>
      <c r="E1118" s="319"/>
      <c r="F1118" s="856" t="s">
        <v>65</v>
      </c>
      <c r="G1118" s="857"/>
      <c r="H1118" s="857"/>
      <c r="I1118" s="857"/>
      <c r="J1118" s="857"/>
      <c r="K1118" s="857"/>
      <c r="L1118" s="858"/>
      <c r="M1118" s="408">
        <f t="shared" ref="M1118:AB1121" si="360">M342</f>
        <v>0</v>
      </c>
      <c r="N1118" s="419">
        <f t="shared" si="360"/>
        <v>0</v>
      </c>
      <c r="O1118" s="422">
        <f t="shared" si="360"/>
        <v>0</v>
      </c>
      <c r="P1118" s="422">
        <f t="shared" si="360"/>
        <v>0</v>
      </c>
      <c r="Q1118" s="423">
        <f t="shared" si="360"/>
        <v>0</v>
      </c>
      <c r="R1118" s="419">
        <f t="shared" si="360"/>
        <v>0</v>
      </c>
      <c r="S1118" s="421">
        <f t="shared" si="360"/>
        <v>0</v>
      </c>
      <c r="T1118" s="421">
        <f t="shared" si="360"/>
        <v>0</v>
      </c>
      <c r="U1118" s="421">
        <f t="shared" si="360"/>
        <v>0</v>
      </c>
      <c r="V1118" s="421">
        <f t="shared" si="360"/>
        <v>0</v>
      </c>
      <c r="W1118" s="421">
        <f t="shared" si="360"/>
        <v>0</v>
      </c>
      <c r="X1118" s="422">
        <f t="shared" si="360"/>
        <v>0</v>
      </c>
      <c r="Y1118" s="421">
        <f t="shared" si="360"/>
        <v>0</v>
      </c>
      <c r="Z1118" s="421">
        <f t="shared" si="360"/>
        <v>0</v>
      </c>
      <c r="AA1118" s="421">
        <f t="shared" si="360"/>
        <v>0</v>
      </c>
      <c r="AB1118" s="421">
        <f t="shared" si="360"/>
        <v>0</v>
      </c>
      <c r="AC1118" s="408">
        <f t="shared" ref="AC1118:AC1121" si="361">M1118-SUM(N1118:AB1118)</f>
        <v>0</v>
      </c>
      <c r="AD1118" s="1766"/>
      <c r="AE1118" s="1063"/>
      <c r="AF1118" s="831"/>
      <c r="AG1118" s="536"/>
      <c r="AH1118" s="529"/>
      <c r="AI1118" s="529"/>
      <c r="AJ1118" s="529"/>
      <c r="AK1118" s="529"/>
      <c r="AL1118" s="529"/>
      <c r="AM1118" s="529"/>
      <c r="AN1118" s="529"/>
      <c r="AO1118" s="529"/>
      <c r="AP1118" s="529"/>
      <c r="AQ1118" s="529"/>
      <c r="AR1118" s="529"/>
      <c r="AS1118" s="529"/>
      <c r="AT1118" s="529"/>
      <c r="AU1118" s="529"/>
      <c r="AV1118" s="529"/>
      <c r="AW1118" s="529"/>
      <c r="AX1118" s="529"/>
      <c r="AY1118" s="529"/>
      <c r="AZ1118" s="529"/>
      <c r="BA1118" s="529"/>
      <c r="BB1118" s="529"/>
      <c r="BC1118" s="529"/>
      <c r="BD1118" s="529"/>
      <c r="BE1118" s="529"/>
      <c r="BF1118" s="529"/>
      <c r="BG1118" s="529"/>
      <c r="BH1118" s="529"/>
      <c r="BI1118" s="529"/>
      <c r="BJ1118" s="529"/>
      <c r="BK1118" s="529"/>
      <c r="BL1118" s="529"/>
      <c r="BM1118" s="529"/>
      <c r="BN1118" s="529"/>
      <c r="BO1118" s="529"/>
      <c r="BP1118" s="529"/>
      <c r="BQ1118" s="529"/>
      <c r="BR1118" s="529"/>
      <c r="BS1118" s="529"/>
      <c r="BT1118" s="529"/>
      <c r="BU1118" s="529"/>
      <c r="BV1118" s="529"/>
      <c r="BW1118" s="529"/>
      <c r="BX1118" s="529"/>
      <c r="BY1118" s="529"/>
      <c r="BZ1118" s="529"/>
      <c r="CA1118" s="529"/>
      <c r="CB1118" s="529"/>
      <c r="CC1118" s="529"/>
      <c r="CD1118" s="529"/>
      <c r="CE1118" s="529"/>
      <c r="CF1118" s="529"/>
      <c r="CG1118" s="529"/>
      <c r="CH1118" s="529"/>
      <c r="CI1118" s="529"/>
      <c r="CJ1118" s="529"/>
      <c r="CK1118" s="529"/>
      <c r="CL1118" s="529"/>
      <c r="CM1118" s="529"/>
      <c r="CN1118" s="529"/>
      <c r="CO1118" s="529"/>
      <c r="CP1118" s="529"/>
      <c r="CQ1118" s="529"/>
    </row>
    <row r="1119" spans="1:95" s="70" customFormat="1" outlineLevel="1" x14ac:dyDescent="0.2">
      <c r="A1119" s="11">
        <v>245</v>
      </c>
      <c r="B1119" s="300"/>
      <c r="C1119" s="295"/>
      <c r="D1119" s="266"/>
      <c r="E1119" s="266"/>
      <c r="F1119" s="915" t="s">
        <v>68</v>
      </c>
      <c r="G1119" s="916"/>
      <c r="H1119" s="916"/>
      <c r="I1119" s="916"/>
      <c r="J1119" s="916"/>
      <c r="K1119" s="916"/>
      <c r="L1119" s="917"/>
      <c r="M1119" s="408">
        <f t="shared" si="360"/>
        <v>0</v>
      </c>
      <c r="N1119" s="419">
        <f t="shared" si="360"/>
        <v>0</v>
      </c>
      <c r="O1119" s="422">
        <f t="shared" si="360"/>
        <v>0</v>
      </c>
      <c r="P1119" s="422">
        <f t="shared" si="360"/>
        <v>0</v>
      </c>
      <c r="Q1119" s="423">
        <f t="shared" si="360"/>
        <v>0</v>
      </c>
      <c r="R1119" s="419">
        <f t="shared" si="360"/>
        <v>0</v>
      </c>
      <c r="S1119" s="421">
        <f t="shared" si="360"/>
        <v>0</v>
      </c>
      <c r="T1119" s="421">
        <f t="shared" si="360"/>
        <v>0</v>
      </c>
      <c r="U1119" s="421">
        <f t="shared" si="360"/>
        <v>0</v>
      </c>
      <c r="V1119" s="421">
        <f t="shared" si="360"/>
        <v>0</v>
      </c>
      <c r="W1119" s="421">
        <f t="shared" si="360"/>
        <v>0</v>
      </c>
      <c r="X1119" s="422">
        <f t="shared" si="360"/>
        <v>0</v>
      </c>
      <c r="Y1119" s="421">
        <f t="shared" si="360"/>
        <v>0</v>
      </c>
      <c r="Z1119" s="421">
        <f t="shared" si="360"/>
        <v>0</v>
      </c>
      <c r="AA1119" s="421">
        <f t="shared" si="360"/>
        <v>0</v>
      </c>
      <c r="AB1119" s="421">
        <f t="shared" si="360"/>
        <v>0</v>
      </c>
      <c r="AC1119" s="408">
        <f t="shared" si="361"/>
        <v>0</v>
      </c>
      <c r="AD1119" s="1766"/>
      <c r="AE1119" s="1063"/>
      <c r="AF1119" s="831"/>
      <c r="AG1119" s="536"/>
      <c r="AH1119" s="529"/>
      <c r="AI1119" s="529"/>
      <c r="AJ1119" s="529"/>
      <c r="AK1119" s="529"/>
      <c r="AL1119" s="529"/>
      <c r="AM1119" s="529"/>
      <c r="AN1119" s="529"/>
      <c r="AO1119" s="529"/>
      <c r="AP1119" s="529"/>
      <c r="AQ1119" s="529"/>
      <c r="AR1119" s="529"/>
      <c r="AS1119" s="529"/>
      <c r="AT1119" s="529"/>
      <c r="AU1119" s="529"/>
      <c r="AV1119" s="529"/>
      <c r="AW1119" s="529"/>
      <c r="AX1119" s="529"/>
      <c r="AY1119" s="529"/>
      <c r="AZ1119" s="529"/>
      <c r="BA1119" s="529"/>
      <c r="BB1119" s="529"/>
      <c r="BC1119" s="529"/>
      <c r="BD1119" s="529"/>
      <c r="BE1119" s="529"/>
      <c r="BF1119" s="529"/>
      <c r="BG1119" s="529"/>
      <c r="BH1119" s="529"/>
      <c r="BI1119" s="529"/>
      <c r="BJ1119" s="529"/>
      <c r="BK1119" s="529"/>
      <c r="BL1119" s="529"/>
      <c r="BM1119" s="529"/>
      <c r="BN1119" s="529"/>
      <c r="BO1119" s="529"/>
      <c r="BP1119" s="529"/>
      <c r="BQ1119" s="529"/>
      <c r="BR1119" s="529"/>
      <c r="BS1119" s="529"/>
      <c r="BT1119" s="529"/>
      <c r="BU1119" s="529"/>
      <c r="BV1119" s="529"/>
      <c r="BW1119" s="529"/>
      <c r="BX1119" s="529"/>
      <c r="BY1119" s="529"/>
      <c r="BZ1119" s="529"/>
      <c r="CA1119" s="529"/>
      <c r="CB1119" s="529"/>
      <c r="CC1119" s="529"/>
      <c r="CD1119" s="529"/>
      <c r="CE1119" s="529"/>
      <c r="CF1119" s="529"/>
      <c r="CG1119" s="529"/>
      <c r="CH1119" s="529"/>
      <c r="CI1119" s="529"/>
      <c r="CJ1119" s="529"/>
      <c r="CK1119" s="529"/>
      <c r="CL1119" s="529"/>
      <c r="CM1119" s="529"/>
      <c r="CN1119" s="529"/>
      <c r="CO1119" s="529"/>
      <c r="CP1119" s="529"/>
      <c r="CQ1119" s="529"/>
    </row>
    <row r="1120" spans="1:95" s="70" customFormat="1" outlineLevel="1" x14ac:dyDescent="0.2">
      <c r="A1120" s="11">
        <v>246</v>
      </c>
      <c r="B1120" s="300"/>
      <c r="C1120" s="295"/>
      <c r="D1120" s="266"/>
      <c r="E1120" s="266"/>
      <c r="F1120" s="915" t="s">
        <v>537</v>
      </c>
      <c r="G1120" s="916"/>
      <c r="H1120" s="916"/>
      <c r="I1120" s="916"/>
      <c r="J1120" s="916"/>
      <c r="K1120" s="916"/>
      <c r="L1120" s="917"/>
      <c r="M1120" s="408">
        <f t="shared" si="360"/>
        <v>0</v>
      </c>
      <c r="N1120" s="419">
        <f t="shared" si="360"/>
        <v>0</v>
      </c>
      <c r="O1120" s="422">
        <f t="shared" si="360"/>
        <v>0</v>
      </c>
      <c r="P1120" s="422">
        <f t="shared" si="360"/>
        <v>0</v>
      </c>
      <c r="Q1120" s="423">
        <f t="shared" si="360"/>
        <v>0</v>
      </c>
      <c r="R1120" s="419">
        <f t="shared" si="360"/>
        <v>0</v>
      </c>
      <c r="S1120" s="421">
        <f t="shared" si="360"/>
        <v>0</v>
      </c>
      <c r="T1120" s="421">
        <f t="shared" si="360"/>
        <v>0</v>
      </c>
      <c r="U1120" s="421">
        <f t="shared" si="360"/>
        <v>0</v>
      </c>
      <c r="V1120" s="421">
        <f t="shared" si="360"/>
        <v>0</v>
      </c>
      <c r="W1120" s="421">
        <f t="shared" si="360"/>
        <v>0</v>
      </c>
      <c r="X1120" s="422">
        <f t="shared" si="360"/>
        <v>0</v>
      </c>
      <c r="Y1120" s="421">
        <f t="shared" si="360"/>
        <v>0</v>
      </c>
      <c r="Z1120" s="421">
        <f t="shared" si="360"/>
        <v>0</v>
      </c>
      <c r="AA1120" s="421">
        <f t="shared" si="360"/>
        <v>0</v>
      </c>
      <c r="AB1120" s="421">
        <f t="shared" si="360"/>
        <v>0</v>
      </c>
      <c r="AC1120" s="408">
        <f t="shared" si="361"/>
        <v>0</v>
      </c>
      <c r="AD1120" s="1766"/>
      <c r="AE1120" s="1063"/>
      <c r="AF1120" s="831"/>
      <c r="AG1120" s="536"/>
      <c r="AH1120" s="529"/>
      <c r="AI1120" s="529"/>
      <c r="AJ1120" s="529"/>
      <c r="AK1120" s="529"/>
      <c r="AL1120" s="529"/>
      <c r="AM1120" s="529"/>
      <c r="AN1120" s="529"/>
      <c r="AO1120" s="529"/>
      <c r="AP1120" s="529"/>
      <c r="AQ1120" s="529"/>
      <c r="AR1120" s="529"/>
      <c r="AS1120" s="529"/>
      <c r="AT1120" s="529"/>
      <c r="AU1120" s="529"/>
      <c r="AV1120" s="529"/>
      <c r="AW1120" s="529"/>
      <c r="AX1120" s="529"/>
      <c r="AY1120" s="529"/>
      <c r="AZ1120" s="529"/>
      <c r="BA1120" s="529"/>
      <c r="BB1120" s="529"/>
      <c r="BC1120" s="529"/>
      <c r="BD1120" s="529"/>
      <c r="BE1120" s="529"/>
      <c r="BF1120" s="529"/>
      <c r="BG1120" s="529"/>
      <c r="BH1120" s="529"/>
      <c r="BI1120" s="529"/>
      <c r="BJ1120" s="529"/>
      <c r="BK1120" s="529"/>
      <c r="BL1120" s="529"/>
      <c r="BM1120" s="529"/>
      <c r="BN1120" s="529"/>
      <c r="BO1120" s="529"/>
      <c r="BP1120" s="529"/>
      <c r="BQ1120" s="529"/>
      <c r="BR1120" s="529"/>
      <c r="BS1120" s="529"/>
      <c r="BT1120" s="529"/>
      <c r="BU1120" s="529"/>
      <c r="BV1120" s="529"/>
      <c r="BW1120" s="529"/>
      <c r="BX1120" s="529"/>
      <c r="BY1120" s="529"/>
      <c r="BZ1120" s="529"/>
      <c r="CA1120" s="529"/>
      <c r="CB1120" s="529"/>
      <c r="CC1120" s="529"/>
      <c r="CD1120" s="529"/>
      <c r="CE1120" s="529"/>
      <c r="CF1120" s="529"/>
      <c r="CG1120" s="529"/>
      <c r="CH1120" s="529"/>
      <c r="CI1120" s="529"/>
      <c r="CJ1120" s="529"/>
      <c r="CK1120" s="529"/>
      <c r="CL1120" s="529"/>
      <c r="CM1120" s="529"/>
      <c r="CN1120" s="529"/>
      <c r="CO1120" s="529"/>
      <c r="CP1120" s="529"/>
      <c r="CQ1120" s="529"/>
    </row>
    <row r="1121" spans="1:95" s="70" customFormat="1" ht="27.75" customHeight="1" outlineLevel="1" x14ac:dyDescent="0.2">
      <c r="A1121" s="11">
        <v>247</v>
      </c>
      <c r="B1121" s="300"/>
      <c r="C1121" s="295"/>
      <c r="D1121" s="298"/>
      <c r="E1121" s="298"/>
      <c r="F1121" s="859" t="s">
        <v>532</v>
      </c>
      <c r="G1121" s="860"/>
      <c r="H1121" s="860"/>
      <c r="I1121" s="860"/>
      <c r="J1121" s="860"/>
      <c r="K1121" s="860"/>
      <c r="L1121" s="861"/>
      <c r="M1121" s="408">
        <f t="shared" si="360"/>
        <v>0</v>
      </c>
      <c r="N1121" s="419">
        <f t="shared" si="360"/>
        <v>0</v>
      </c>
      <c r="O1121" s="422">
        <f t="shared" si="360"/>
        <v>0</v>
      </c>
      <c r="P1121" s="422">
        <f t="shared" si="360"/>
        <v>0</v>
      </c>
      <c r="Q1121" s="423">
        <f t="shared" si="360"/>
        <v>0</v>
      </c>
      <c r="R1121" s="419">
        <f t="shared" si="360"/>
        <v>0</v>
      </c>
      <c r="S1121" s="421">
        <f t="shared" si="360"/>
        <v>0</v>
      </c>
      <c r="T1121" s="421">
        <f t="shared" si="360"/>
        <v>0</v>
      </c>
      <c r="U1121" s="421">
        <f t="shared" si="360"/>
        <v>0</v>
      </c>
      <c r="V1121" s="421">
        <f t="shared" si="360"/>
        <v>0</v>
      </c>
      <c r="W1121" s="421">
        <f t="shared" si="360"/>
        <v>0</v>
      </c>
      <c r="X1121" s="422">
        <f t="shared" si="360"/>
        <v>0</v>
      </c>
      <c r="Y1121" s="421">
        <f t="shared" si="360"/>
        <v>0</v>
      </c>
      <c r="Z1121" s="421">
        <f t="shared" si="360"/>
        <v>0</v>
      </c>
      <c r="AA1121" s="421">
        <f t="shared" si="360"/>
        <v>0</v>
      </c>
      <c r="AB1121" s="421">
        <f t="shared" si="360"/>
        <v>0</v>
      </c>
      <c r="AC1121" s="408">
        <f t="shared" si="361"/>
        <v>0</v>
      </c>
      <c r="AD1121" s="1767"/>
      <c r="AE1121" s="834"/>
      <c r="AF1121" s="834"/>
      <c r="AG1121" s="536"/>
      <c r="AH1121" s="529"/>
      <c r="AI1121" s="529"/>
      <c r="AJ1121" s="529"/>
      <c r="AK1121" s="529"/>
      <c r="AL1121" s="529"/>
      <c r="AM1121" s="529"/>
      <c r="AN1121" s="529"/>
      <c r="AO1121" s="529"/>
      <c r="AP1121" s="529"/>
      <c r="AQ1121" s="529"/>
      <c r="AR1121" s="529"/>
      <c r="AS1121" s="529"/>
      <c r="AT1121" s="529"/>
      <c r="AU1121" s="529"/>
      <c r="AV1121" s="529"/>
      <c r="AW1121" s="529"/>
      <c r="AX1121" s="529"/>
      <c r="AY1121" s="529"/>
      <c r="AZ1121" s="529"/>
      <c r="BA1121" s="529"/>
      <c r="BB1121" s="529"/>
      <c r="BC1121" s="529"/>
      <c r="BD1121" s="529"/>
      <c r="BE1121" s="529"/>
      <c r="BF1121" s="529"/>
      <c r="BG1121" s="529"/>
      <c r="BH1121" s="529"/>
      <c r="BI1121" s="529"/>
      <c r="BJ1121" s="529"/>
      <c r="BK1121" s="529"/>
      <c r="BL1121" s="529"/>
      <c r="BM1121" s="529"/>
      <c r="BN1121" s="529"/>
      <c r="BO1121" s="529"/>
      <c r="BP1121" s="529"/>
      <c r="BQ1121" s="529"/>
      <c r="BR1121" s="529"/>
      <c r="BS1121" s="529"/>
      <c r="BT1121" s="529"/>
      <c r="BU1121" s="529"/>
      <c r="BV1121" s="529"/>
      <c r="BW1121" s="529"/>
      <c r="BX1121" s="529"/>
      <c r="BY1121" s="529"/>
      <c r="BZ1121" s="529"/>
      <c r="CA1121" s="529"/>
      <c r="CB1121" s="529"/>
      <c r="CC1121" s="529"/>
      <c r="CD1121" s="529"/>
      <c r="CE1121" s="529"/>
      <c r="CF1121" s="529"/>
      <c r="CG1121" s="529"/>
      <c r="CH1121" s="529"/>
      <c r="CI1121" s="529"/>
      <c r="CJ1121" s="529"/>
      <c r="CK1121" s="529"/>
      <c r="CL1121" s="529"/>
      <c r="CM1121" s="529"/>
      <c r="CN1121" s="529"/>
      <c r="CO1121" s="529"/>
      <c r="CP1121" s="529"/>
      <c r="CQ1121" s="529"/>
    </row>
    <row r="1122" spans="1:95" s="70" customFormat="1" ht="15" customHeight="1" outlineLevel="1" x14ac:dyDescent="0.2">
      <c r="A1122" s="11">
        <v>129</v>
      </c>
      <c r="B1122" s="300"/>
      <c r="C1122" s="298"/>
      <c r="D1122" s="844" t="s">
        <v>13</v>
      </c>
      <c r="E1122" s="845"/>
      <c r="F1122" s="845"/>
      <c r="G1122" s="845"/>
      <c r="H1122" s="845"/>
      <c r="I1122" s="845"/>
      <c r="J1122" s="845"/>
      <c r="K1122" s="845"/>
      <c r="L1122" s="845"/>
      <c r="M1122" s="845"/>
      <c r="N1122" s="845"/>
      <c r="O1122" s="845"/>
      <c r="P1122" s="845"/>
      <c r="Q1122" s="845"/>
      <c r="R1122" s="845"/>
      <c r="S1122" s="845"/>
      <c r="T1122" s="845"/>
      <c r="U1122" s="845"/>
      <c r="V1122" s="845"/>
      <c r="W1122" s="845"/>
      <c r="X1122" s="845"/>
      <c r="Y1122" s="845"/>
      <c r="Z1122" s="845"/>
      <c r="AA1122" s="845"/>
      <c r="AB1122" s="845"/>
      <c r="AC1122" s="845"/>
      <c r="AD1122" s="845"/>
      <c r="AE1122" s="845"/>
      <c r="AF1122" s="845"/>
      <c r="AG1122" s="536"/>
      <c r="AH1122" s="529"/>
      <c r="AI1122" s="529"/>
      <c r="AJ1122" s="529"/>
      <c r="AK1122" s="529"/>
      <c r="AL1122" s="529"/>
      <c r="AM1122" s="529"/>
      <c r="AN1122" s="529"/>
      <c r="AO1122" s="529"/>
      <c r="AP1122" s="529"/>
      <c r="AQ1122" s="529"/>
      <c r="AR1122" s="529"/>
      <c r="AS1122" s="529"/>
      <c r="AT1122" s="529"/>
      <c r="AU1122" s="529"/>
      <c r="AV1122" s="529"/>
      <c r="AW1122" s="529"/>
      <c r="AX1122" s="529"/>
      <c r="AY1122" s="529"/>
      <c r="AZ1122" s="529"/>
      <c r="BA1122" s="529"/>
      <c r="BB1122" s="529"/>
      <c r="BC1122" s="529"/>
      <c r="BD1122" s="529"/>
      <c r="BE1122" s="529"/>
      <c r="BF1122" s="529"/>
      <c r="BG1122" s="529"/>
      <c r="BH1122" s="529"/>
      <c r="BI1122" s="529"/>
      <c r="BJ1122" s="529"/>
      <c r="BK1122" s="529"/>
      <c r="BL1122" s="529"/>
      <c r="BM1122" s="529"/>
      <c r="BN1122" s="529"/>
      <c r="BO1122" s="529"/>
      <c r="BP1122" s="529"/>
      <c r="BQ1122" s="529"/>
      <c r="BR1122" s="529"/>
      <c r="BS1122" s="529"/>
      <c r="BT1122" s="529"/>
      <c r="BU1122" s="529"/>
      <c r="BV1122" s="529"/>
      <c r="BW1122" s="529"/>
      <c r="BX1122" s="529"/>
      <c r="BY1122" s="529"/>
      <c r="BZ1122" s="529"/>
      <c r="CA1122" s="529"/>
      <c r="CB1122" s="529"/>
      <c r="CC1122" s="529"/>
      <c r="CD1122" s="529"/>
      <c r="CE1122" s="529"/>
      <c r="CF1122" s="529"/>
      <c r="CG1122" s="529"/>
      <c r="CH1122" s="529"/>
      <c r="CI1122" s="529"/>
      <c r="CJ1122" s="529"/>
      <c r="CK1122" s="529"/>
      <c r="CL1122" s="529"/>
      <c r="CM1122" s="529"/>
      <c r="CN1122" s="529"/>
      <c r="CO1122" s="529"/>
      <c r="CP1122" s="529"/>
      <c r="CQ1122" s="529"/>
    </row>
    <row r="1123" spans="1:95" s="70" customFormat="1" ht="15" customHeight="1" outlineLevel="1" x14ac:dyDescent="0.2">
      <c r="A1123" s="11">
        <v>130</v>
      </c>
      <c r="B1123" s="300"/>
      <c r="C1123" s="298"/>
      <c r="D1123" s="298"/>
      <c r="E1123" s="918" t="s">
        <v>14</v>
      </c>
      <c r="F1123" s="919"/>
      <c r="G1123" s="919"/>
      <c r="H1123" s="919"/>
      <c r="I1123" s="919"/>
      <c r="J1123" s="919"/>
      <c r="K1123" s="919"/>
      <c r="L1123" s="920"/>
      <c r="M1123" s="407">
        <f>SUBTOTAL(9,M1124:M1126)</f>
        <v>0</v>
      </c>
      <c r="N1123" s="410">
        <f t="shared" ref="N1123:AC1123" si="362">SUBTOTAL(9,N1124:N1126)</f>
        <v>0</v>
      </c>
      <c r="O1123" s="414">
        <f t="shared" si="362"/>
        <v>0</v>
      </c>
      <c r="P1123" s="413">
        <f t="shared" si="362"/>
        <v>0</v>
      </c>
      <c r="Q1123" s="415">
        <f t="shared" si="362"/>
        <v>0</v>
      </c>
      <c r="R1123" s="410">
        <f t="shared" si="362"/>
        <v>0</v>
      </c>
      <c r="S1123" s="414">
        <f t="shared" si="362"/>
        <v>0</v>
      </c>
      <c r="T1123" s="413">
        <f t="shared" si="362"/>
        <v>0</v>
      </c>
      <c r="U1123" s="413">
        <f t="shared" si="362"/>
        <v>0</v>
      </c>
      <c r="V1123" s="413">
        <f t="shared" si="362"/>
        <v>0</v>
      </c>
      <c r="W1123" s="413">
        <f t="shared" si="362"/>
        <v>0</v>
      </c>
      <c r="X1123" s="413">
        <f t="shared" si="362"/>
        <v>0</v>
      </c>
      <c r="Y1123" s="413">
        <f t="shared" si="362"/>
        <v>0</v>
      </c>
      <c r="Z1123" s="413">
        <f t="shared" si="362"/>
        <v>0</v>
      </c>
      <c r="AA1123" s="413">
        <f t="shared" si="362"/>
        <v>0</v>
      </c>
      <c r="AB1123" s="411">
        <f t="shared" si="362"/>
        <v>0</v>
      </c>
      <c r="AC1123" s="415">
        <f t="shared" si="362"/>
        <v>0</v>
      </c>
      <c r="AD1123" s="1808"/>
      <c r="AE1123" s="828"/>
      <c r="AF1123" s="828"/>
      <c r="AG1123" s="536"/>
      <c r="AH1123" s="529"/>
      <c r="AI1123" s="529"/>
      <c r="AJ1123" s="529"/>
      <c r="AK1123" s="529"/>
      <c r="AL1123" s="529"/>
      <c r="AM1123" s="529"/>
      <c r="AN1123" s="529"/>
      <c r="AO1123" s="529"/>
      <c r="AP1123" s="529"/>
      <c r="AQ1123" s="529"/>
      <c r="AR1123" s="529"/>
      <c r="AS1123" s="529"/>
      <c r="AT1123" s="529"/>
      <c r="AU1123" s="529"/>
      <c r="AV1123" s="529"/>
      <c r="AW1123" s="529"/>
      <c r="AX1123" s="529"/>
      <c r="AY1123" s="529"/>
      <c r="AZ1123" s="529"/>
      <c r="BA1123" s="529"/>
      <c r="BB1123" s="529"/>
      <c r="BC1123" s="529"/>
      <c r="BD1123" s="529"/>
      <c r="BE1123" s="529"/>
      <c r="BF1123" s="529"/>
      <c r="BG1123" s="529"/>
      <c r="BH1123" s="529"/>
      <c r="BI1123" s="529"/>
      <c r="BJ1123" s="529"/>
      <c r="BK1123" s="529"/>
      <c r="BL1123" s="529"/>
      <c r="BM1123" s="529"/>
      <c r="BN1123" s="529"/>
      <c r="BO1123" s="529"/>
      <c r="BP1123" s="529"/>
      <c r="BQ1123" s="529"/>
      <c r="BR1123" s="529"/>
      <c r="BS1123" s="529"/>
      <c r="BT1123" s="529"/>
      <c r="BU1123" s="529"/>
      <c r="BV1123" s="529"/>
      <c r="BW1123" s="529"/>
      <c r="BX1123" s="529"/>
      <c r="BY1123" s="529"/>
      <c r="BZ1123" s="529"/>
      <c r="CA1123" s="529"/>
      <c r="CB1123" s="529"/>
      <c r="CC1123" s="529"/>
      <c r="CD1123" s="529"/>
      <c r="CE1123" s="529"/>
      <c r="CF1123" s="529"/>
      <c r="CG1123" s="529"/>
      <c r="CH1123" s="529"/>
      <c r="CI1123" s="529"/>
      <c r="CJ1123" s="529"/>
      <c r="CK1123" s="529"/>
      <c r="CL1123" s="529"/>
      <c r="CM1123" s="529"/>
      <c r="CN1123" s="529"/>
      <c r="CO1123" s="529"/>
      <c r="CP1123" s="529"/>
      <c r="CQ1123" s="529"/>
    </row>
    <row r="1124" spans="1:95" s="70" customFormat="1" ht="15" customHeight="1" outlineLevel="1" x14ac:dyDescent="0.2">
      <c r="A1124" s="11">
        <v>131</v>
      </c>
      <c r="B1124" s="300"/>
      <c r="C1124" s="298"/>
      <c r="D1124" s="298"/>
      <c r="E1124" s="299"/>
      <c r="F1124" s="856" t="s">
        <v>112</v>
      </c>
      <c r="G1124" s="857"/>
      <c r="H1124" s="857"/>
      <c r="I1124" s="857"/>
      <c r="J1124" s="857"/>
      <c r="K1124" s="857"/>
      <c r="L1124" s="858"/>
      <c r="M1124" s="408">
        <f t="shared" ref="M1124:AB1126" si="363">M348</f>
        <v>0</v>
      </c>
      <c r="N1124" s="419">
        <f t="shared" si="363"/>
        <v>0</v>
      </c>
      <c r="O1124" s="422">
        <f t="shared" si="363"/>
        <v>0</v>
      </c>
      <c r="P1124" s="422">
        <f t="shared" si="363"/>
        <v>0</v>
      </c>
      <c r="Q1124" s="423">
        <f t="shared" si="363"/>
        <v>0</v>
      </c>
      <c r="R1124" s="419">
        <f t="shared" si="363"/>
        <v>0</v>
      </c>
      <c r="S1124" s="421">
        <f t="shared" si="363"/>
        <v>0</v>
      </c>
      <c r="T1124" s="421">
        <f t="shared" si="363"/>
        <v>0</v>
      </c>
      <c r="U1124" s="421">
        <f t="shared" si="363"/>
        <v>0</v>
      </c>
      <c r="V1124" s="421">
        <f t="shared" si="363"/>
        <v>0</v>
      </c>
      <c r="W1124" s="421">
        <f t="shared" si="363"/>
        <v>0</v>
      </c>
      <c r="X1124" s="422">
        <f t="shared" si="363"/>
        <v>0</v>
      </c>
      <c r="Y1124" s="421">
        <f t="shared" si="363"/>
        <v>0</v>
      </c>
      <c r="Z1124" s="421">
        <f t="shared" si="363"/>
        <v>0</v>
      </c>
      <c r="AA1124" s="421">
        <f t="shared" si="363"/>
        <v>0</v>
      </c>
      <c r="AB1124" s="421">
        <f t="shared" si="363"/>
        <v>0</v>
      </c>
      <c r="AC1124" s="408">
        <f t="shared" ref="AC1124:AC1126" si="364">M1124-SUM(N1124:AB1124)</f>
        <v>0</v>
      </c>
      <c r="AD1124" s="1766"/>
      <c r="AE1124" s="1063"/>
      <c r="AF1124" s="831"/>
      <c r="AG1124" s="536"/>
      <c r="AH1124" s="529"/>
      <c r="AI1124" s="529"/>
      <c r="AJ1124" s="529"/>
      <c r="AK1124" s="529"/>
      <c r="AL1124" s="529"/>
      <c r="AM1124" s="529"/>
      <c r="AN1124" s="529"/>
      <c r="AO1124" s="529"/>
      <c r="AP1124" s="529"/>
      <c r="AQ1124" s="529"/>
      <c r="AR1124" s="529"/>
      <c r="AS1124" s="529"/>
      <c r="AT1124" s="529"/>
      <c r="AU1124" s="529"/>
      <c r="AV1124" s="529"/>
      <c r="AW1124" s="529"/>
      <c r="AX1124" s="529"/>
      <c r="AY1124" s="529"/>
      <c r="AZ1124" s="529"/>
      <c r="BA1124" s="529"/>
      <c r="BB1124" s="529"/>
      <c r="BC1124" s="529"/>
      <c r="BD1124" s="529"/>
      <c r="BE1124" s="529"/>
      <c r="BF1124" s="529"/>
      <c r="BG1124" s="529"/>
      <c r="BH1124" s="529"/>
      <c r="BI1124" s="529"/>
      <c r="BJ1124" s="529"/>
      <c r="BK1124" s="529"/>
      <c r="BL1124" s="529"/>
      <c r="BM1124" s="529"/>
      <c r="BN1124" s="529"/>
      <c r="BO1124" s="529"/>
      <c r="BP1124" s="529"/>
      <c r="BQ1124" s="529"/>
      <c r="BR1124" s="529"/>
      <c r="BS1124" s="529"/>
      <c r="BT1124" s="529"/>
      <c r="BU1124" s="529"/>
      <c r="BV1124" s="529"/>
      <c r="BW1124" s="529"/>
      <c r="BX1124" s="529"/>
      <c r="BY1124" s="529"/>
      <c r="BZ1124" s="529"/>
      <c r="CA1124" s="529"/>
      <c r="CB1124" s="529"/>
      <c r="CC1124" s="529"/>
      <c r="CD1124" s="529"/>
      <c r="CE1124" s="529"/>
      <c r="CF1124" s="529"/>
      <c r="CG1124" s="529"/>
      <c r="CH1124" s="529"/>
      <c r="CI1124" s="529"/>
      <c r="CJ1124" s="529"/>
      <c r="CK1124" s="529"/>
      <c r="CL1124" s="529"/>
      <c r="CM1124" s="529"/>
      <c r="CN1124" s="529"/>
      <c r="CO1124" s="529"/>
      <c r="CP1124" s="529"/>
      <c r="CQ1124" s="529"/>
    </row>
    <row r="1125" spans="1:95" s="70" customFormat="1" ht="15" customHeight="1" outlineLevel="1" x14ac:dyDescent="0.2">
      <c r="A1125" s="11">
        <v>132</v>
      </c>
      <c r="B1125" s="300"/>
      <c r="C1125" s="298"/>
      <c r="D1125" s="298"/>
      <c r="E1125" s="299"/>
      <c r="F1125" s="915" t="s">
        <v>113</v>
      </c>
      <c r="G1125" s="916"/>
      <c r="H1125" s="916"/>
      <c r="I1125" s="916"/>
      <c r="J1125" s="916"/>
      <c r="K1125" s="916"/>
      <c r="L1125" s="917"/>
      <c r="M1125" s="408">
        <f t="shared" si="363"/>
        <v>0</v>
      </c>
      <c r="N1125" s="419">
        <f t="shared" si="363"/>
        <v>0</v>
      </c>
      <c r="O1125" s="422">
        <f t="shared" si="363"/>
        <v>0</v>
      </c>
      <c r="P1125" s="422">
        <f t="shared" si="363"/>
        <v>0</v>
      </c>
      <c r="Q1125" s="423">
        <f t="shared" si="363"/>
        <v>0</v>
      </c>
      <c r="R1125" s="419">
        <f t="shared" si="363"/>
        <v>0</v>
      </c>
      <c r="S1125" s="421">
        <f t="shared" si="363"/>
        <v>0</v>
      </c>
      <c r="T1125" s="421">
        <f t="shared" si="363"/>
        <v>0</v>
      </c>
      <c r="U1125" s="421">
        <f t="shared" si="363"/>
        <v>0</v>
      </c>
      <c r="V1125" s="421">
        <f t="shared" si="363"/>
        <v>0</v>
      </c>
      <c r="W1125" s="421">
        <f t="shared" si="363"/>
        <v>0</v>
      </c>
      <c r="X1125" s="422">
        <f t="shared" si="363"/>
        <v>0</v>
      </c>
      <c r="Y1125" s="421">
        <f t="shared" si="363"/>
        <v>0</v>
      </c>
      <c r="Z1125" s="421">
        <f t="shared" si="363"/>
        <v>0</v>
      </c>
      <c r="AA1125" s="421">
        <f t="shared" si="363"/>
        <v>0</v>
      </c>
      <c r="AB1125" s="421">
        <f t="shared" si="363"/>
        <v>0</v>
      </c>
      <c r="AC1125" s="408">
        <f t="shared" si="364"/>
        <v>0</v>
      </c>
      <c r="AD1125" s="1766"/>
      <c r="AE1125" s="1063"/>
      <c r="AF1125" s="831"/>
      <c r="AG1125" s="536"/>
      <c r="AH1125" s="529"/>
      <c r="AI1125" s="529"/>
      <c r="AJ1125" s="529"/>
      <c r="AK1125" s="529"/>
      <c r="AL1125" s="529"/>
      <c r="AM1125" s="529"/>
      <c r="AN1125" s="529"/>
      <c r="AO1125" s="529"/>
      <c r="AP1125" s="529"/>
      <c r="AQ1125" s="529"/>
      <c r="AR1125" s="529"/>
      <c r="AS1125" s="529"/>
      <c r="AT1125" s="529"/>
      <c r="AU1125" s="529"/>
      <c r="AV1125" s="529"/>
      <c r="AW1125" s="529"/>
      <c r="AX1125" s="529"/>
      <c r="AY1125" s="529"/>
      <c r="AZ1125" s="529"/>
      <c r="BA1125" s="529"/>
      <c r="BB1125" s="529"/>
      <c r="BC1125" s="529"/>
      <c r="BD1125" s="529"/>
      <c r="BE1125" s="529"/>
      <c r="BF1125" s="529"/>
      <c r="BG1125" s="529"/>
      <c r="BH1125" s="529"/>
      <c r="BI1125" s="529"/>
      <c r="BJ1125" s="529"/>
      <c r="BK1125" s="529"/>
      <c r="BL1125" s="529"/>
      <c r="BM1125" s="529"/>
      <c r="BN1125" s="529"/>
      <c r="BO1125" s="529"/>
      <c r="BP1125" s="529"/>
      <c r="BQ1125" s="529"/>
      <c r="BR1125" s="529"/>
      <c r="BS1125" s="529"/>
      <c r="BT1125" s="529"/>
      <c r="BU1125" s="529"/>
      <c r="BV1125" s="529"/>
      <c r="BW1125" s="529"/>
      <c r="BX1125" s="529"/>
      <c r="BY1125" s="529"/>
      <c r="BZ1125" s="529"/>
      <c r="CA1125" s="529"/>
      <c r="CB1125" s="529"/>
      <c r="CC1125" s="529"/>
      <c r="CD1125" s="529"/>
      <c r="CE1125" s="529"/>
      <c r="CF1125" s="529"/>
      <c r="CG1125" s="529"/>
      <c r="CH1125" s="529"/>
      <c r="CI1125" s="529"/>
      <c r="CJ1125" s="529"/>
      <c r="CK1125" s="529"/>
      <c r="CL1125" s="529"/>
      <c r="CM1125" s="529"/>
      <c r="CN1125" s="529"/>
      <c r="CO1125" s="529"/>
      <c r="CP1125" s="529"/>
      <c r="CQ1125" s="529"/>
    </row>
    <row r="1126" spans="1:95" s="70" customFormat="1" ht="15" customHeight="1" outlineLevel="1" x14ac:dyDescent="0.2">
      <c r="A1126" s="11">
        <v>133</v>
      </c>
      <c r="B1126" s="300"/>
      <c r="C1126" s="298"/>
      <c r="D1126" s="298"/>
      <c r="E1126" s="299"/>
      <c r="F1126" s="859" t="s">
        <v>557</v>
      </c>
      <c r="G1126" s="860"/>
      <c r="H1126" s="860"/>
      <c r="I1126" s="860"/>
      <c r="J1126" s="860"/>
      <c r="K1126" s="860"/>
      <c r="L1126" s="861"/>
      <c r="M1126" s="408">
        <f t="shared" si="363"/>
        <v>0</v>
      </c>
      <c r="N1126" s="419">
        <f t="shared" si="363"/>
        <v>0</v>
      </c>
      <c r="O1126" s="422">
        <f t="shared" si="363"/>
        <v>0</v>
      </c>
      <c r="P1126" s="422">
        <f t="shared" si="363"/>
        <v>0</v>
      </c>
      <c r="Q1126" s="423">
        <f t="shared" si="363"/>
        <v>0</v>
      </c>
      <c r="R1126" s="419">
        <f t="shared" si="363"/>
        <v>0</v>
      </c>
      <c r="S1126" s="421">
        <f t="shared" si="363"/>
        <v>0</v>
      </c>
      <c r="T1126" s="421">
        <f t="shared" si="363"/>
        <v>0</v>
      </c>
      <c r="U1126" s="421">
        <f t="shared" si="363"/>
        <v>0</v>
      </c>
      <c r="V1126" s="421">
        <f t="shared" si="363"/>
        <v>0</v>
      </c>
      <c r="W1126" s="421">
        <f t="shared" si="363"/>
        <v>0</v>
      </c>
      <c r="X1126" s="422">
        <f t="shared" si="363"/>
        <v>0</v>
      </c>
      <c r="Y1126" s="421">
        <f t="shared" si="363"/>
        <v>0</v>
      </c>
      <c r="Z1126" s="421">
        <f t="shared" si="363"/>
        <v>0</v>
      </c>
      <c r="AA1126" s="421">
        <f t="shared" si="363"/>
        <v>0</v>
      </c>
      <c r="AB1126" s="421">
        <f t="shared" si="363"/>
        <v>0</v>
      </c>
      <c r="AC1126" s="408">
        <f t="shared" si="364"/>
        <v>0</v>
      </c>
      <c r="AD1126" s="1766"/>
      <c r="AE1126" s="1063"/>
      <c r="AF1126" s="831"/>
      <c r="AG1126" s="536"/>
      <c r="AH1126" s="529"/>
      <c r="AI1126" s="529"/>
      <c r="AJ1126" s="529"/>
      <c r="AK1126" s="529"/>
      <c r="AL1126" s="529"/>
      <c r="AM1126" s="529"/>
      <c r="AN1126" s="529"/>
      <c r="AO1126" s="529"/>
      <c r="AP1126" s="529"/>
      <c r="AQ1126" s="529"/>
      <c r="AR1126" s="529"/>
      <c r="AS1126" s="529"/>
      <c r="AT1126" s="529"/>
      <c r="AU1126" s="529"/>
      <c r="AV1126" s="529"/>
      <c r="AW1126" s="529"/>
      <c r="AX1126" s="529"/>
      <c r="AY1126" s="529"/>
      <c r="AZ1126" s="529"/>
      <c r="BA1126" s="529"/>
      <c r="BB1126" s="529"/>
      <c r="BC1126" s="529"/>
      <c r="BD1126" s="529"/>
      <c r="BE1126" s="529"/>
      <c r="BF1126" s="529"/>
      <c r="BG1126" s="529"/>
      <c r="BH1126" s="529"/>
      <c r="BI1126" s="529"/>
      <c r="BJ1126" s="529"/>
      <c r="BK1126" s="529"/>
      <c r="BL1126" s="529"/>
      <c r="BM1126" s="529"/>
      <c r="BN1126" s="529"/>
      <c r="BO1126" s="529"/>
      <c r="BP1126" s="529"/>
      <c r="BQ1126" s="529"/>
      <c r="BR1126" s="529"/>
      <c r="BS1126" s="529"/>
      <c r="BT1126" s="529"/>
      <c r="BU1126" s="529"/>
      <c r="BV1126" s="529"/>
      <c r="BW1126" s="529"/>
      <c r="BX1126" s="529"/>
      <c r="BY1126" s="529"/>
      <c r="BZ1126" s="529"/>
      <c r="CA1126" s="529"/>
      <c r="CB1126" s="529"/>
      <c r="CC1126" s="529"/>
      <c r="CD1126" s="529"/>
      <c r="CE1126" s="529"/>
      <c r="CF1126" s="529"/>
      <c r="CG1126" s="529"/>
      <c r="CH1126" s="529"/>
      <c r="CI1126" s="529"/>
      <c r="CJ1126" s="529"/>
      <c r="CK1126" s="529"/>
      <c r="CL1126" s="529"/>
      <c r="CM1126" s="529"/>
      <c r="CN1126" s="529"/>
      <c r="CO1126" s="529"/>
      <c r="CP1126" s="529"/>
      <c r="CQ1126" s="529"/>
    </row>
    <row r="1127" spans="1:95" s="70" customFormat="1" ht="15" customHeight="1" outlineLevel="1" x14ac:dyDescent="0.2">
      <c r="A1127" s="11">
        <v>134</v>
      </c>
      <c r="B1127" s="300"/>
      <c r="C1127" s="298"/>
      <c r="D1127" s="298"/>
      <c r="E1127" s="853" t="s">
        <v>15</v>
      </c>
      <c r="F1127" s="854"/>
      <c r="G1127" s="854"/>
      <c r="H1127" s="854"/>
      <c r="I1127" s="854"/>
      <c r="J1127" s="854"/>
      <c r="K1127" s="854"/>
      <c r="L1127" s="855"/>
      <c r="M1127" s="407">
        <f>SUBTOTAL(9,M1128:M1130)</f>
        <v>0</v>
      </c>
      <c r="N1127" s="410">
        <f t="shared" ref="N1127:AC1127" si="365">SUBTOTAL(9,N1128:N1130)</f>
        <v>0</v>
      </c>
      <c r="O1127" s="414">
        <f t="shared" si="365"/>
        <v>0</v>
      </c>
      <c r="P1127" s="413">
        <f t="shared" si="365"/>
        <v>0</v>
      </c>
      <c r="Q1127" s="415">
        <f t="shared" si="365"/>
        <v>0</v>
      </c>
      <c r="R1127" s="410">
        <f t="shared" si="365"/>
        <v>0</v>
      </c>
      <c r="S1127" s="414">
        <f t="shared" si="365"/>
        <v>0</v>
      </c>
      <c r="T1127" s="413">
        <f t="shared" si="365"/>
        <v>0</v>
      </c>
      <c r="U1127" s="413">
        <f t="shared" si="365"/>
        <v>0</v>
      </c>
      <c r="V1127" s="413">
        <f t="shared" si="365"/>
        <v>0</v>
      </c>
      <c r="W1127" s="413">
        <f t="shared" si="365"/>
        <v>0</v>
      </c>
      <c r="X1127" s="413">
        <f t="shared" si="365"/>
        <v>0</v>
      </c>
      <c r="Y1127" s="413">
        <f t="shared" si="365"/>
        <v>0</v>
      </c>
      <c r="Z1127" s="413">
        <f t="shared" si="365"/>
        <v>0</v>
      </c>
      <c r="AA1127" s="413">
        <f t="shared" si="365"/>
        <v>0</v>
      </c>
      <c r="AB1127" s="411">
        <f t="shared" si="365"/>
        <v>0</v>
      </c>
      <c r="AC1127" s="415">
        <f t="shared" si="365"/>
        <v>0</v>
      </c>
      <c r="AD1127" s="1766"/>
      <c r="AE1127" s="1063"/>
      <c r="AF1127" s="831"/>
      <c r="AG1127" s="536"/>
      <c r="AH1127" s="529"/>
      <c r="AI1127" s="529"/>
      <c r="AJ1127" s="529"/>
      <c r="AK1127" s="529"/>
      <c r="AL1127" s="529"/>
      <c r="AM1127" s="529"/>
      <c r="AN1127" s="529"/>
      <c r="AO1127" s="529"/>
      <c r="AP1127" s="529"/>
      <c r="AQ1127" s="529"/>
      <c r="AR1127" s="529"/>
      <c r="AS1127" s="529"/>
      <c r="AT1127" s="529"/>
      <c r="AU1127" s="529"/>
      <c r="AV1127" s="529"/>
      <c r="AW1127" s="529"/>
      <c r="AX1127" s="529"/>
      <c r="AY1127" s="529"/>
      <c r="AZ1127" s="529"/>
      <c r="BA1127" s="529"/>
      <c r="BB1127" s="529"/>
      <c r="BC1127" s="529"/>
      <c r="BD1127" s="529"/>
      <c r="BE1127" s="529"/>
      <c r="BF1127" s="529"/>
      <c r="BG1127" s="529"/>
      <c r="BH1127" s="529"/>
      <c r="BI1127" s="529"/>
      <c r="BJ1127" s="529"/>
      <c r="BK1127" s="529"/>
      <c r="BL1127" s="529"/>
      <c r="BM1127" s="529"/>
      <c r="BN1127" s="529"/>
      <c r="BO1127" s="529"/>
      <c r="BP1127" s="529"/>
      <c r="BQ1127" s="529"/>
      <c r="BR1127" s="529"/>
      <c r="BS1127" s="529"/>
      <c r="BT1127" s="529"/>
      <c r="BU1127" s="529"/>
      <c r="BV1127" s="529"/>
      <c r="BW1127" s="529"/>
      <c r="BX1127" s="529"/>
      <c r="BY1127" s="529"/>
      <c r="BZ1127" s="529"/>
      <c r="CA1127" s="529"/>
      <c r="CB1127" s="529"/>
      <c r="CC1127" s="529"/>
      <c r="CD1127" s="529"/>
      <c r="CE1127" s="529"/>
      <c r="CF1127" s="529"/>
      <c r="CG1127" s="529"/>
      <c r="CH1127" s="529"/>
      <c r="CI1127" s="529"/>
      <c r="CJ1127" s="529"/>
      <c r="CK1127" s="529"/>
      <c r="CL1127" s="529"/>
      <c r="CM1127" s="529"/>
      <c r="CN1127" s="529"/>
      <c r="CO1127" s="529"/>
      <c r="CP1127" s="529"/>
      <c r="CQ1127" s="529"/>
    </row>
    <row r="1128" spans="1:95" s="70" customFormat="1" ht="15" customHeight="1" outlineLevel="1" x14ac:dyDescent="0.2">
      <c r="A1128" s="11">
        <v>135</v>
      </c>
      <c r="B1128" s="300"/>
      <c r="C1128" s="298"/>
      <c r="D1128" s="298"/>
      <c r="E1128" s="299"/>
      <c r="F1128" s="856" t="s">
        <v>109</v>
      </c>
      <c r="G1128" s="857"/>
      <c r="H1128" s="857"/>
      <c r="I1128" s="857"/>
      <c r="J1128" s="857"/>
      <c r="K1128" s="857"/>
      <c r="L1128" s="858"/>
      <c r="M1128" s="408">
        <f t="shared" ref="M1128:AB1130" si="366">M352</f>
        <v>0</v>
      </c>
      <c r="N1128" s="419">
        <f t="shared" si="366"/>
        <v>0</v>
      </c>
      <c r="O1128" s="422">
        <f t="shared" si="366"/>
        <v>0</v>
      </c>
      <c r="P1128" s="422">
        <f t="shared" si="366"/>
        <v>0</v>
      </c>
      <c r="Q1128" s="423">
        <f t="shared" si="366"/>
        <v>0</v>
      </c>
      <c r="R1128" s="419">
        <f t="shared" si="366"/>
        <v>0</v>
      </c>
      <c r="S1128" s="421">
        <f t="shared" si="366"/>
        <v>0</v>
      </c>
      <c r="T1128" s="421">
        <f t="shared" si="366"/>
        <v>0</v>
      </c>
      <c r="U1128" s="421">
        <f t="shared" si="366"/>
        <v>0</v>
      </c>
      <c r="V1128" s="421">
        <f t="shared" si="366"/>
        <v>0</v>
      </c>
      <c r="W1128" s="421">
        <f t="shared" si="366"/>
        <v>0</v>
      </c>
      <c r="X1128" s="422">
        <f t="shared" si="366"/>
        <v>0</v>
      </c>
      <c r="Y1128" s="421">
        <f t="shared" si="366"/>
        <v>0</v>
      </c>
      <c r="Z1128" s="421">
        <f t="shared" si="366"/>
        <v>0</v>
      </c>
      <c r="AA1128" s="421">
        <f t="shared" si="366"/>
        <v>0</v>
      </c>
      <c r="AB1128" s="421">
        <f t="shared" si="366"/>
        <v>0</v>
      </c>
      <c r="AC1128" s="408">
        <f t="shared" ref="AC1128:AC1130" si="367">M1128-SUM(N1128:AB1128)</f>
        <v>0</v>
      </c>
      <c r="AD1128" s="1766"/>
      <c r="AE1128" s="1063"/>
      <c r="AF1128" s="831"/>
      <c r="AG1128" s="536"/>
      <c r="AH1128" s="529"/>
      <c r="AI1128" s="529"/>
      <c r="AJ1128" s="529"/>
      <c r="AK1128" s="529"/>
      <c r="AL1128" s="529"/>
      <c r="AM1128" s="529"/>
      <c r="AN1128" s="529"/>
      <c r="AO1128" s="529"/>
      <c r="AP1128" s="529"/>
      <c r="AQ1128" s="529"/>
      <c r="AR1128" s="529"/>
      <c r="AS1128" s="529"/>
      <c r="AT1128" s="529"/>
      <c r="AU1128" s="529"/>
      <c r="AV1128" s="529"/>
      <c r="AW1128" s="529"/>
      <c r="AX1128" s="529"/>
      <c r="AY1128" s="529"/>
      <c r="AZ1128" s="529"/>
      <c r="BA1128" s="529"/>
      <c r="BB1128" s="529"/>
      <c r="BC1128" s="529"/>
      <c r="BD1128" s="529"/>
      <c r="BE1128" s="529"/>
      <c r="BF1128" s="529"/>
      <c r="BG1128" s="529"/>
      <c r="BH1128" s="529"/>
      <c r="BI1128" s="529"/>
      <c r="BJ1128" s="529"/>
      <c r="BK1128" s="529"/>
      <c r="BL1128" s="529"/>
      <c r="BM1128" s="529"/>
      <c r="BN1128" s="529"/>
      <c r="BO1128" s="529"/>
      <c r="BP1128" s="529"/>
      <c r="BQ1128" s="529"/>
      <c r="BR1128" s="529"/>
      <c r="BS1128" s="529"/>
      <c r="BT1128" s="529"/>
      <c r="BU1128" s="529"/>
      <c r="BV1128" s="529"/>
      <c r="BW1128" s="529"/>
      <c r="BX1128" s="529"/>
      <c r="BY1128" s="529"/>
      <c r="BZ1128" s="529"/>
      <c r="CA1128" s="529"/>
      <c r="CB1128" s="529"/>
      <c r="CC1128" s="529"/>
      <c r="CD1128" s="529"/>
      <c r="CE1128" s="529"/>
      <c r="CF1128" s="529"/>
      <c r="CG1128" s="529"/>
      <c r="CH1128" s="529"/>
      <c r="CI1128" s="529"/>
      <c r="CJ1128" s="529"/>
      <c r="CK1128" s="529"/>
      <c r="CL1128" s="529"/>
      <c r="CM1128" s="529"/>
      <c r="CN1128" s="529"/>
      <c r="CO1128" s="529"/>
      <c r="CP1128" s="529"/>
      <c r="CQ1128" s="529"/>
    </row>
    <row r="1129" spans="1:95" s="70" customFormat="1" ht="15" customHeight="1" outlineLevel="1" x14ac:dyDescent="0.2">
      <c r="A1129" s="11">
        <v>136</v>
      </c>
      <c r="B1129" s="300"/>
      <c r="C1129" s="298"/>
      <c r="D1129" s="298"/>
      <c r="E1129" s="299"/>
      <c r="F1129" s="915" t="s">
        <v>110</v>
      </c>
      <c r="G1129" s="916"/>
      <c r="H1129" s="916"/>
      <c r="I1129" s="916"/>
      <c r="J1129" s="916"/>
      <c r="K1129" s="916"/>
      <c r="L1129" s="917"/>
      <c r="M1129" s="408">
        <f t="shared" si="366"/>
        <v>0</v>
      </c>
      <c r="N1129" s="419">
        <f t="shared" si="366"/>
        <v>0</v>
      </c>
      <c r="O1129" s="422">
        <f t="shared" si="366"/>
        <v>0</v>
      </c>
      <c r="P1129" s="422">
        <f t="shared" si="366"/>
        <v>0</v>
      </c>
      <c r="Q1129" s="423">
        <f t="shared" si="366"/>
        <v>0</v>
      </c>
      <c r="R1129" s="419">
        <f t="shared" si="366"/>
        <v>0</v>
      </c>
      <c r="S1129" s="421">
        <f t="shared" si="366"/>
        <v>0</v>
      </c>
      <c r="T1129" s="421">
        <f t="shared" si="366"/>
        <v>0</v>
      </c>
      <c r="U1129" s="421">
        <f t="shared" si="366"/>
        <v>0</v>
      </c>
      <c r="V1129" s="421">
        <f t="shared" si="366"/>
        <v>0</v>
      </c>
      <c r="W1129" s="421">
        <f t="shared" si="366"/>
        <v>0</v>
      </c>
      <c r="X1129" s="422">
        <f t="shared" si="366"/>
        <v>0</v>
      </c>
      <c r="Y1129" s="421">
        <f t="shared" si="366"/>
        <v>0</v>
      </c>
      <c r="Z1129" s="421">
        <f t="shared" si="366"/>
        <v>0</v>
      </c>
      <c r="AA1129" s="421">
        <f t="shared" si="366"/>
        <v>0</v>
      </c>
      <c r="AB1129" s="421">
        <f t="shared" si="366"/>
        <v>0</v>
      </c>
      <c r="AC1129" s="408">
        <f t="shared" si="367"/>
        <v>0</v>
      </c>
      <c r="AD1129" s="1766"/>
      <c r="AE1129" s="1063"/>
      <c r="AF1129" s="831"/>
      <c r="AG1129" s="536"/>
      <c r="AH1129" s="529"/>
      <c r="AI1129" s="529"/>
      <c r="AJ1129" s="529"/>
      <c r="AK1129" s="529"/>
      <c r="AL1129" s="529"/>
      <c r="AM1129" s="529"/>
      <c r="AN1129" s="529"/>
      <c r="AO1129" s="529"/>
      <c r="AP1129" s="529"/>
      <c r="AQ1129" s="529"/>
      <c r="AR1129" s="529"/>
      <c r="AS1129" s="529"/>
      <c r="AT1129" s="529"/>
      <c r="AU1129" s="529"/>
      <c r="AV1129" s="529"/>
      <c r="AW1129" s="529"/>
      <c r="AX1129" s="529"/>
      <c r="AY1129" s="529"/>
      <c r="AZ1129" s="529"/>
      <c r="BA1129" s="529"/>
      <c r="BB1129" s="529"/>
      <c r="BC1129" s="529"/>
      <c r="BD1129" s="529"/>
      <c r="BE1129" s="529"/>
      <c r="BF1129" s="529"/>
      <c r="BG1129" s="529"/>
      <c r="BH1129" s="529"/>
      <c r="BI1129" s="529"/>
      <c r="BJ1129" s="529"/>
      <c r="BK1129" s="529"/>
      <c r="BL1129" s="529"/>
      <c r="BM1129" s="529"/>
      <c r="BN1129" s="529"/>
      <c r="BO1129" s="529"/>
      <c r="BP1129" s="529"/>
      <c r="BQ1129" s="529"/>
      <c r="BR1129" s="529"/>
      <c r="BS1129" s="529"/>
      <c r="BT1129" s="529"/>
      <c r="BU1129" s="529"/>
      <c r="BV1129" s="529"/>
      <c r="BW1129" s="529"/>
      <c r="BX1129" s="529"/>
      <c r="BY1129" s="529"/>
      <c r="BZ1129" s="529"/>
      <c r="CA1129" s="529"/>
      <c r="CB1129" s="529"/>
      <c r="CC1129" s="529"/>
      <c r="CD1129" s="529"/>
      <c r="CE1129" s="529"/>
      <c r="CF1129" s="529"/>
      <c r="CG1129" s="529"/>
      <c r="CH1129" s="529"/>
      <c r="CI1129" s="529"/>
      <c r="CJ1129" s="529"/>
      <c r="CK1129" s="529"/>
      <c r="CL1129" s="529"/>
      <c r="CM1129" s="529"/>
      <c r="CN1129" s="529"/>
      <c r="CO1129" s="529"/>
      <c r="CP1129" s="529"/>
      <c r="CQ1129" s="529"/>
    </row>
    <row r="1130" spans="1:95" s="70" customFormat="1" ht="15" customHeight="1" outlineLevel="1" x14ac:dyDescent="0.2">
      <c r="A1130" s="11">
        <v>137</v>
      </c>
      <c r="B1130" s="300"/>
      <c r="C1130" s="298"/>
      <c r="D1130" s="298"/>
      <c r="E1130" s="299"/>
      <c r="F1130" s="859" t="s">
        <v>111</v>
      </c>
      <c r="G1130" s="860"/>
      <c r="H1130" s="860"/>
      <c r="I1130" s="860"/>
      <c r="J1130" s="860"/>
      <c r="K1130" s="860"/>
      <c r="L1130" s="861"/>
      <c r="M1130" s="408">
        <f t="shared" si="366"/>
        <v>0</v>
      </c>
      <c r="N1130" s="419">
        <f t="shared" si="366"/>
        <v>0</v>
      </c>
      <c r="O1130" s="422">
        <f t="shared" si="366"/>
        <v>0</v>
      </c>
      <c r="P1130" s="422">
        <f t="shared" si="366"/>
        <v>0</v>
      </c>
      <c r="Q1130" s="423">
        <f t="shared" si="366"/>
        <v>0</v>
      </c>
      <c r="R1130" s="419">
        <f t="shared" si="366"/>
        <v>0</v>
      </c>
      <c r="S1130" s="421">
        <f t="shared" si="366"/>
        <v>0</v>
      </c>
      <c r="T1130" s="421">
        <f t="shared" si="366"/>
        <v>0</v>
      </c>
      <c r="U1130" s="421">
        <f t="shared" si="366"/>
        <v>0</v>
      </c>
      <c r="V1130" s="421">
        <f t="shared" si="366"/>
        <v>0</v>
      </c>
      <c r="W1130" s="421">
        <f t="shared" si="366"/>
        <v>0</v>
      </c>
      <c r="X1130" s="422">
        <f t="shared" si="366"/>
        <v>0</v>
      </c>
      <c r="Y1130" s="421">
        <f t="shared" si="366"/>
        <v>0</v>
      </c>
      <c r="Z1130" s="421">
        <f t="shared" si="366"/>
        <v>0</v>
      </c>
      <c r="AA1130" s="421">
        <f t="shared" si="366"/>
        <v>0</v>
      </c>
      <c r="AB1130" s="421">
        <f t="shared" si="366"/>
        <v>0</v>
      </c>
      <c r="AC1130" s="408">
        <f t="shared" si="367"/>
        <v>0</v>
      </c>
      <c r="AD1130" s="1766"/>
      <c r="AE1130" s="1063"/>
      <c r="AF1130" s="831"/>
      <c r="AG1130" s="536"/>
      <c r="AH1130" s="529"/>
      <c r="AI1130" s="529"/>
      <c r="AJ1130" s="529"/>
      <c r="AK1130" s="529"/>
      <c r="AL1130" s="529"/>
      <c r="AM1130" s="529"/>
      <c r="AN1130" s="529"/>
      <c r="AO1130" s="529"/>
      <c r="AP1130" s="529"/>
      <c r="AQ1130" s="529"/>
      <c r="AR1130" s="529"/>
      <c r="AS1130" s="529"/>
      <c r="AT1130" s="529"/>
      <c r="AU1130" s="529"/>
      <c r="AV1130" s="529"/>
      <c r="AW1130" s="529"/>
      <c r="AX1130" s="529"/>
      <c r="AY1130" s="529"/>
      <c r="AZ1130" s="529"/>
      <c r="BA1130" s="529"/>
      <c r="BB1130" s="529"/>
      <c r="BC1130" s="529"/>
      <c r="BD1130" s="529"/>
      <c r="BE1130" s="529"/>
      <c r="BF1130" s="529"/>
      <c r="BG1130" s="529"/>
      <c r="BH1130" s="529"/>
      <c r="BI1130" s="529"/>
      <c r="BJ1130" s="529"/>
      <c r="BK1130" s="529"/>
      <c r="BL1130" s="529"/>
      <c r="BM1130" s="529"/>
      <c r="BN1130" s="529"/>
      <c r="BO1130" s="529"/>
      <c r="BP1130" s="529"/>
      <c r="BQ1130" s="529"/>
      <c r="BR1130" s="529"/>
      <c r="BS1130" s="529"/>
      <c r="BT1130" s="529"/>
      <c r="BU1130" s="529"/>
      <c r="BV1130" s="529"/>
      <c r="BW1130" s="529"/>
      <c r="BX1130" s="529"/>
      <c r="BY1130" s="529"/>
      <c r="BZ1130" s="529"/>
      <c r="CA1130" s="529"/>
      <c r="CB1130" s="529"/>
      <c r="CC1130" s="529"/>
      <c r="CD1130" s="529"/>
      <c r="CE1130" s="529"/>
      <c r="CF1130" s="529"/>
      <c r="CG1130" s="529"/>
      <c r="CH1130" s="529"/>
      <c r="CI1130" s="529"/>
      <c r="CJ1130" s="529"/>
      <c r="CK1130" s="529"/>
      <c r="CL1130" s="529"/>
      <c r="CM1130" s="529"/>
      <c r="CN1130" s="529"/>
      <c r="CO1130" s="529"/>
      <c r="CP1130" s="529"/>
      <c r="CQ1130" s="529"/>
    </row>
    <row r="1131" spans="1:95" s="70" customFormat="1" ht="15" customHeight="1" outlineLevel="1" x14ac:dyDescent="0.2">
      <c r="A1131" s="11">
        <v>138</v>
      </c>
      <c r="B1131" s="300"/>
      <c r="C1131" s="298"/>
      <c r="D1131" s="298"/>
      <c r="E1131" s="853" t="s">
        <v>18</v>
      </c>
      <c r="F1131" s="854"/>
      <c r="G1131" s="854"/>
      <c r="H1131" s="854"/>
      <c r="I1131" s="854"/>
      <c r="J1131" s="854"/>
      <c r="K1131" s="854"/>
      <c r="L1131" s="855"/>
      <c r="M1131" s="407">
        <f>SUBTOTAL(9,M1132:M1134)</f>
        <v>0</v>
      </c>
      <c r="N1131" s="410">
        <f t="shared" ref="N1131:AB1131" si="368">SUBTOTAL(9,N1132:N1135)</f>
        <v>0</v>
      </c>
      <c r="O1131" s="414">
        <f t="shared" si="368"/>
        <v>0</v>
      </c>
      <c r="P1131" s="413">
        <f t="shared" si="368"/>
        <v>0</v>
      </c>
      <c r="Q1131" s="415">
        <f t="shared" si="368"/>
        <v>0</v>
      </c>
      <c r="R1131" s="410">
        <f t="shared" si="368"/>
        <v>0</v>
      </c>
      <c r="S1131" s="414">
        <f t="shared" si="368"/>
        <v>0</v>
      </c>
      <c r="T1131" s="413">
        <f t="shared" si="368"/>
        <v>0</v>
      </c>
      <c r="U1131" s="413">
        <f t="shared" si="368"/>
        <v>0</v>
      </c>
      <c r="V1131" s="413">
        <f t="shared" si="368"/>
        <v>0</v>
      </c>
      <c r="W1131" s="413">
        <f t="shared" si="368"/>
        <v>0</v>
      </c>
      <c r="X1131" s="413">
        <f t="shared" si="368"/>
        <v>0</v>
      </c>
      <c r="Y1131" s="413">
        <f t="shared" si="368"/>
        <v>0</v>
      </c>
      <c r="Z1131" s="413">
        <f t="shared" si="368"/>
        <v>0</v>
      </c>
      <c r="AA1131" s="413">
        <f t="shared" si="368"/>
        <v>0</v>
      </c>
      <c r="AB1131" s="411">
        <f t="shared" si="368"/>
        <v>0</v>
      </c>
      <c r="AC1131" s="415">
        <f t="shared" ref="AC1131" si="369">SUBTOTAL(9,AC1132:AC1134)</f>
        <v>0</v>
      </c>
      <c r="AD1131" s="1766"/>
      <c r="AE1131" s="1063"/>
      <c r="AF1131" s="831"/>
      <c r="AG1131" s="536"/>
      <c r="AH1131" s="529"/>
      <c r="AI1131" s="529"/>
      <c r="AJ1131" s="529"/>
      <c r="AK1131" s="529"/>
      <c r="AL1131" s="529"/>
      <c r="AM1131" s="529"/>
      <c r="AN1131" s="529"/>
      <c r="AO1131" s="529"/>
      <c r="AP1131" s="529"/>
      <c r="AQ1131" s="529"/>
      <c r="AR1131" s="529"/>
      <c r="AS1131" s="529"/>
      <c r="AT1131" s="529"/>
      <c r="AU1131" s="529"/>
      <c r="AV1131" s="529"/>
      <c r="AW1131" s="529"/>
      <c r="AX1131" s="529"/>
      <c r="AY1131" s="529"/>
      <c r="AZ1131" s="529"/>
      <c r="BA1131" s="529"/>
      <c r="BB1131" s="529"/>
      <c r="BC1131" s="529"/>
      <c r="BD1131" s="529"/>
      <c r="BE1131" s="529"/>
      <c r="BF1131" s="529"/>
      <c r="BG1131" s="529"/>
      <c r="BH1131" s="529"/>
      <c r="BI1131" s="529"/>
      <c r="BJ1131" s="529"/>
      <c r="BK1131" s="529"/>
      <c r="BL1131" s="529"/>
      <c r="BM1131" s="529"/>
      <c r="BN1131" s="529"/>
      <c r="BO1131" s="529"/>
      <c r="BP1131" s="529"/>
      <c r="BQ1131" s="529"/>
      <c r="BR1131" s="529"/>
      <c r="BS1131" s="529"/>
      <c r="BT1131" s="529"/>
      <c r="BU1131" s="529"/>
      <c r="BV1131" s="529"/>
      <c r="BW1131" s="529"/>
      <c r="BX1131" s="529"/>
      <c r="BY1131" s="529"/>
      <c r="BZ1131" s="529"/>
      <c r="CA1131" s="529"/>
      <c r="CB1131" s="529"/>
      <c r="CC1131" s="529"/>
      <c r="CD1131" s="529"/>
      <c r="CE1131" s="529"/>
      <c r="CF1131" s="529"/>
      <c r="CG1131" s="529"/>
      <c r="CH1131" s="529"/>
      <c r="CI1131" s="529"/>
      <c r="CJ1131" s="529"/>
      <c r="CK1131" s="529"/>
      <c r="CL1131" s="529"/>
      <c r="CM1131" s="529"/>
      <c r="CN1131" s="529"/>
      <c r="CO1131" s="529"/>
      <c r="CP1131" s="529"/>
      <c r="CQ1131" s="529"/>
    </row>
    <row r="1132" spans="1:95" s="70" customFormat="1" ht="15" customHeight="1" outlineLevel="1" x14ac:dyDescent="0.2">
      <c r="A1132" s="11">
        <v>139</v>
      </c>
      <c r="B1132" s="300"/>
      <c r="C1132" s="298"/>
      <c r="D1132" s="298"/>
      <c r="E1132" s="299"/>
      <c r="F1132" s="856" t="s">
        <v>114</v>
      </c>
      <c r="G1132" s="857"/>
      <c r="H1132" s="857"/>
      <c r="I1132" s="857"/>
      <c r="J1132" s="857"/>
      <c r="K1132" s="857"/>
      <c r="L1132" s="858"/>
      <c r="M1132" s="408">
        <f t="shared" ref="M1132:AB1134" si="370">M356</f>
        <v>0</v>
      </c>
      <c r="N1132" s="419">
        <f t="shared" si="370"/>
        <v>0</v>
      </c>
      <c r="O1132" s="422">
        <f t="shared" si="370"/>
        <v>0</v>
      </c>
      <c r="P1132" s="422">
        <f t="shared" si="370"/>
        <v>0</v>
      </c>
      <c r="Q1132" s="423">
        <f t="shared" si="370"/>
        <v>0</v>
      </c>
      <c r="R1132" s="419">
        <f t="shared" si="370"/>
        <v>0</v>
      </c>
      <c r="S1132" s="421">
        <f t="shared" si="370"/>
        <v>0</v>
      </c>
      <c r="T1132" s="421">
        <f t="shared" si="370"/>
        <v>0</v>
      </c>
      <c r="U1132" s="421">
        <f t="shared" si="370"/>
        <v>0</v>
      </c>
      <c r="V1132" s="421">
        <f t="shared" si="370"/>
        <v>0</v>
      </c>
      <c r="W1132" s="421">
        <f t="shared" si="370"/>
        <v>0</v>
      </c>
      <c r="X1132" s="422">
        <f t="shared" si="370"/>
        <v>0</v>
      </c>
      <c r="Y1132" s="421">
        <f t="shared" si="370"/>
        <v>0</v>
      </c>
      <c r="Z1132" s="421">
        <f t="shared" si="370"/>
        <v>0</v>
      </c>
      <c r="AA1132" s="421">
        <f t="shared" si="370"/>
        <v>0</v>
      </c>
      <c r="AB1132" s="421">
        <f t="shared" si="370"/>
        <v>0</v>
      </c>
      <c r="AC1132" s="408">
        <f t="shared" ref="AC1132:AC1134" si="371">M1132-SUM(N1132:AB1132)</f>
        <v>0</v>
      </c>
      <c r="AD1132" s="1766"/>
      <c r="AE1132" s="1063"/>
      <c r="AF1132" s="831"/>
      <c r="AG1132" s="536"/>
      <c r="AH1132" s="529"/>
      <c r="AI1132" s="529"/>
      <c r="AJ1132" s="529"/>
      <c r="AK1132" s="529"/>
      <c r="AL1132" s="529"/>
      <c r="AM1132" s="529"/>
      <c r="AN1132" s="529"/>
      <c r="AO1132" s="529"/>
      <c r="AP1132" s="529"/>
      <c r="AQ1132" s="529"/>
      <c r="AR1132" s="529"/>
      <c r="AS1132" s="529"/>
      <c r="AT1132" s="529"/>
      <c r="AU1132" s="529"/>
      <c r="AV1132" s="529"/>
      <c r="AW1132" s="529"/>
      <c r="AX1132" s="529"/>
      <c r="AY1132" s="529"/>
      <c r="AZ1132" s="529"/>
      <c r="BA1132" s="529"/>
      <c r="BB1132" s="529"/>
      <c r="BC1132" s="529"/>
      <c r="BD1132" s="529"/>
      <c r="BE1132" s="529"/>
      <c r="BF1132" s="529"/>
      <c r="BG1132" s="529"/>
      <c r="BH1132" s="529"/>
      <c r="BI1132" s="529"/>
      <c r="BJ1132" s="529"/>
      <c r="BK1132" s="529"/>
      <c r="BL1132" s="529"/>
      <c r="BM1132" s="529"/>
      <c r="BN1132" s="529"/>
      <c r="BO1132" s="529"/>
      <c r="BP1132" s="529"/>
      <c r="BQ1132" s="529"/>
      <c r="BR1132" s="529"/>
      <c r="BS1132" s="529"/>
      <c r="BT1132" s="529"/>
      <c r="BU1132" s="529"/>
      <c r="BV1132" s="529"/>
      <c r="BW1132" s="529"/>
      <c r="BX1132" s="529"/>
      <c r="BY1132" s="529"/>
      <c r="BZ1132" s="529"/>
      <c r="CA1132" s="529"/>
      <c r="CB1132" s="529"/>
      <c r="CC1132" s="529"/>
      <c r="CD1132" s="529"/>
      <c r="CE1132" s="529"/>
      <c r="CF1132" s="529"/>
      <c r="CG1132" s="529"/>
      <c r="CH1132" s="529"/>
      <c r="CI1132" s="529"/>
      <c r="CJ1132" s="529"/>
      <c r="CK1132" s="529"/>
      <c r="CL1132" s="529"/>
      <c r="CM1132" s="529"/>
      <c r="CN1132" s="529"/>
      <c r="CO1132" s="529"/>
      <c r="CP1132" s="529"/>
      <c r="CQ1132" s="529"/>
    </row>
    <row r="1133" spans="1:95" s="70" customFormat="1" ht="15" customHeight="1" outlineLevel="1" x14ac:dyDescent="0.2">
      <c r="A1133" s="11">
        <v>140</v>
      </c>
      <c r="B1133" s="300"/>
      <c r="C1133" s="298"/>
      <c r="D1133" s="298"/>
      <c r="E1133" s="299"/>
      <c r="F1133" s="915" t="s">
        <v>115</v>
      </c>
      <c r="G1133" s="916"/>
      <c r="H1133" s="916"/>
      <c r="I1133" s="916"/>
      <c r="J1133" s="916"/>
      <c r="K1133" s="916"/>
      <c r="L1133" s="917"/>
      <c r="M1133" s="408">
        <f t="shared" si="370"/>
        <v>0</v>
      </c>
      <c r="N1133" s="419">
        <f t="shared" si="370"/>
        <v>0</v>
      </c>
      <c r="O1133" s="422">
        <f t="shared" si="370"/>
        <v>0</v>
      </c>
      <c r="P1133" s="422">
        <f t="shared" si="370"/>
        <v>0</v>
      </c>
      <c r="Q1133" s="423">
        <f t="shared" si="370"/>
        <v>0</v>
      </c>
      <c r="R1133" s="419">
        <f t="shared" si="370"/>
        <v>0</v>
      </c>
      <c r="S1133" s="421">
        <f t="shared" si="370"/>
        <v>0</v>
      </c>
      <c r="T1133" s="421">
        <f t="shared" si="370"/>
        <v>0</v>
      </c>
      <c r="U1133" s="421">
        <f t="shared" si="370"/>
        <v>0</v>
      </c>
      <c r="V1133" s="421">
        <f t="shared" si="370"/>
        <v>0</v>
      </c>
      <c r="W1133" s="421">
        <f t="shared" si="370"/>
        <v>0</v>
      </c>
      <c r="X1133" s="422">
        <f t="shared" si="370"/>
        <v>0</v>
      </c>
      <c r="Y1133" s="421">
        <f t="shared" si="370"/>
        <v>0</v>
      </c>
      <c r="Z1133" s="421">
        <f t="shared" si="370"/>
        <v>0</v>
      </c>
      <c r="AA1133" s="421">
        <f t="shared" si="370"/>
        <v>0</v>
      </c>
      <c r="AB1133" s="421">
        <f t="shared" si="370"/>
        <v>0</v>
      </c>
      <c r="AC1133" s="408">
        <f t="shared" si="371"/>
        <v>0</v>
      </c>
      <c r="AD1133" s="1766"/>
      <c r="AE1133" s="1063"/>
      <c r="AF1133" s="831"/>
      <c r="AG1133" s="536"/>
      <c r="AH1133" s="529"/>
      <c r="AI1133" s="529"/>
      <c r="AJ1133" s="529"/>
      <c r="AK1133" s="529"/>
      <c r="AL1133" s="529"/>
      <c r="AM1133" s="529"/>
      <c r="AN1133" s="529"/>
      <c r="AO1133" s="529"/>
      <c r="AP1133" s="529"/>
      <c r="AQ1133" s="529"/>
      <c r="AR1133" s="529"/>
      <c r="AS1133" s="529"/>
      <c r="AT1133" s="529"/>
      <c r="AU1133" s="529"/>
      <c r="AV1133" s="529"/>
      <c r="AW1133" s="529"/>
      <c r="AX1133" s="529"/>
      <c r="AY1133" s="529"/>
      <c r="AZ1133" s="529"/>
      <c r="BA1133" s="529"/>
      <c r="BB1133" s="529"/>
      <c r="BC1133" s="529"/>
      <c r="BD1133" s="529"/>
      <c r="BE1133" s="529"/>
      <c r="BF1133" s="529"/>
      <c r="BG1133" s="529"/>
      <c r="BH1133" s="529"/>
      <c r="BI1133" s="529"/>
      <c r="BJ1133" s="529"/>
      <c r="BK1133" s="529"/>
      <c r="BL1133" s="529"/>
      <c r="BM1133" s="529"/>
      <c r="BN1133" s="529"/>
      <c r="BO1133" s="529"/>
      <c r="BP1133" s="529"/>
      <c r="BQ1133" s="529"/>
      <c r="BR1133" s="529"/>
      <c r="BS1133" s="529"/>
      <c r="BT1133" s="529"/>
      <c r="BU1133" s="529"/>
      <c r="BV1133" s="529"/>
      <c r="BW1133" s="529"/>
      <c r="BX1133" s="529"/>
      <c r="BY1133" s="529"/>
      <c r="BZ1133" s="529"/>
      <c r="CA1133" s="529"/>
      <c r="CB1133" s="529"/>
      <c r="CC1133" s="529"/>
      <c r="CD1133" s="529"/>
      <c r="CE1133" s="529"/>
      <c r="CF1133" s="529"/>
      <c r="CG1133" s="529"/>
      <c r="CH1133" s="529"/>
      <c r="CI1133" s="529"/>
      <c r="CJ1133" s="529"/>
      <c r="CK1133" s="529"/>
      <c r="CL1133" s="529"/>
      <c r="CM1133" s="529"/>
      <c r="CN1133" s="529"/>
      <c r="CO1133" s="529"/>
      <c r="CP1133" s="529"/>
      <c r="CQ1133" s="529"/>
    </row>
    <row r="1134" spans="1:95" s="70" customFormat="1" ht="15" customHeight="1" outlineLevel="1" x14ac:dyDescent="0.2">
      <c r="A1134" s="11">
        <v>141</v>
      </c>
      <c r="B1134" s="300"/>
      <c r="C1134" s="298"/>
      <c r="D1134" s="298"/>
      <c r="E1134" s="299"/>
      <c r="F1134" s="859" t="s">
        <v>558</v>
      </c>
      <c r="G1134" s="860"/>
      <c r="H1134" s="860"/>
      <c r="I1134" s="860"/>
      <c r="J1134" s="860"/>
      <c r="K1134" s="860"/>
      <c r="L1134" s="861"/>
      <c r="M1134" s="408">
        <f t="shared" si="370"/>
        <v>0</v>
      </c>
      <c r="N1134" s="419">
        <f t="shared" si="370"/>
        <v>0</v>
      </c>
      <c r="O1134" s="422">
        <f t="shared" si="370"/>
        <v>0</v>
      </c>
      <c r="P1134" s="422">
        <f t="shared" si="370"/>
        <v>0</v>
      </c>
      <c r="Q1134" s="423">
        <f t="shared" si="370"/>
        <v>0</v>
      </c>
      <c r="R1134" s="419">
        <f t="shared" si="370"/>
        <v>0</v>
      </c>
      <c r="S1134" s="421">
        <f t="shared" si="370"/>
        <v>0</v>
      </c>
      <c r="T1134" s="421">
        <f t="shared" si="370"/>
        <v>0</v>
      </c>
      <c r="U1134" s="421">
        <f t="shared" si="370"/>
        <v>0</v>
      </c>
      <c r="V1134" s="421">
        <f t="shared" si="370"/>
        <v>0</v>
      </c>
      <c r="W1134" s="421">
        <f t="shared" si="370"/>
        <v>0</v>
      </c>
      <c r="X1134" s="422">
        <f t="shared" si="370"/>
        <v>0</v>
      </c>
      <c r="Y1134" s="421">
        <f t="shared" si="370"/>
        <v>0</v>
      </c>
      <c r="Z1134" s="421">
        <f t="shared" si="370"/>
        <v>0</v>
      </c>
      <c r="AA1134" s="421">
        <f t="shared" si="370"/>
        <v>0</v>
      </c>
      <c r="AB1134" s="421">
        <f t="shared" si="370"/>
        <v>0</v>
      </c>
      <c r="AC1134" s="408">
        <f t="shared" si="371"/>
        <v>0</v>
      </c>
      <c r="AD1134" s="1767"/>
      <c r="AE1134" s="834"/>
      <c r="AF1134" s="834"/>
      <c r="AG1134" s="536"/>
      <c r="AH1134" s="529"/>
      <c r="AI1134" s="529"/>
      <c r="AJ1134" s="529"/>
      <c r="AK1134" s="529"/>
      <c r="AL1134" s="529"/>
      <c r="AM1134" s="529"/>
      <c r="AN1134" s="529"/>
      <c r="AO1134" s="529"/>
      <c r="AP1134" s="529"/>
      <c r="AQ1134" s="529"/>
      <c r="AR1134" s="529"/>
      <c r="AS1134" s="529"/>
      <c r="AT1134" s="529"/>
      <c r="AU1134" s="529"/>
      <c r="AV1134" s="529"/>
      <c r="AW1134" s="529"/>
      <c r="AX1134" s="529"/>
      <c r="AY1134" s="529"/>
      <c r="AZ1134" s="529"/>
      <c r="BA1134" s="529"/>
      <c r="BB1134" s="529"/>
      <c r="BC1134" s="529"/>
      <c r="BD1134" s="529"/>
      <c r="BE1134" s="529"/>
      <c r="BF1134" s="529"/>
      <c r="BG1134" s="529"/>
      <c r="BH1134" s="529"/>
      <c r="BI1134" s="529"/>
      <c r="BJ1134" s="529"/>
      <c r="BK1134" s="529"/>
      <c r="BL1134" s="529"/>
      <c r="BM1134" s="529"/>
      <c r="BN1134" s="529"/>
      <c r="BO1134" s="529"/>
      <c r="BP1134" s="529"/>
      <c r="BQ1134" s="529"/>
      <c r="BR1134" s="529"/>
      <c r="BS1134" s="529"/>
      <c r="BT1134" s="529"/>
      <c r="BU1134" s="529"/>
      <c r="BV1134" s="529"/>
      <c r="BW1134" s="529"/>
      <c r="BX1134" s="529"/>
      <c r="BY1134" s="529"/>
      <c r="BZ1134" s="529"/>
      <c r="CA1134" s="529"/>
      <c r="CB1134" s="529"/>
      <c r="CC1134" s="529"/>
      <c r="CD1134" s="529"/>
      <c r="CE1134" s="529"/>
      <c r="CF1134" s="529"/>
      <c r="CG1134" s="529"/>
      <c r="CH1134" s="529"/>
      <c r="CI1134" s="529"/>
      <c r="CJ1134" s="529"/>
      <c r="CK1134" s="529"/>
      <c r="CL1134" s="529"/>
      <c r="CM1134" s="529"/>
      <c r="CN1134" s="529"/>
      <c r="CO1134" s="529"/>
      <c r="CP1134" s="529"/>
      <c r="CQ1134" s="529"/>
    </row>
    <row r="1135" spans="1:95" s="70" customFormat="1" ht="15" customHeight="1" outlineLevel="1" x14ac:dyDescent="0.2">
      <c r="A1135" s="11">
        <v>142</v>
      </c>
      <c r="B1135" s="300"/>
      <c r="C1135" s="298"/>
      <c r="D1135" s="844" t="s">
        <v>22</v>
      </c>
      <c r="E1135" s="845"/>
      <c r="F1135" s="845"/>
      <c r="G1135" s="845"/>
      <c r="H1135" s="845"/>
      <c r="I1135" s="845"/>
      <c r="J1135" s="845"/>
      <c r="K1135" s="845"/>
      <c r="L1135" s="845"/>
      <c r="M1135" s="845"/>
      <c r="N1135" s="845"/>
      <c r="O1135" s="845"/>
      <c r="P1135" s="845"/>
      <c r="Q1135" s="845"/>
      <c r="R1135" s="845"/>
      <c r="S1135" s="845"/>
      <c r="T1135" s="845"/>
      <c r="U1135" s="845"/>
      <c r="V1135" s="845"/>
      <c r="W1135" s="845"/>
      <c r="X1135" s="845"/>
      <c r="Y1135" s="845"/>
      <c r="Z1135" s="845"/>
      <c r="AA1135" s="845"/>
      <c r="AB1135" s="845"/>
      <c r="AC1135" s="845"/>
      <c r="AD1135" s="845"/>
      <c r="AE1135" s="845"/>
      <c r="AF1135" s="845"/>
      <c r="AG1135" s="536"/>
      <c r="AH1135" s="529"/>
      <c r="AI1135" s="529"/>
      <c r="AJ1135" s="529"/>
      <c r="AK1135" s="529"/>
      <c r="AL1135" s="529"/>
      <c r="AM1135" s="529"/>
      <c r="AN1135" s="529"/>
      <c r="AO1135" s="529"/>
      <c r="AP1135" s="529"/>
      <c r="AQ1135" s="529"/>
      <c r="AR1135" s="529"/>
      <c r="AS1135" s="529"/>
      <c r="AT1135" s="529"/>
      <c r="AU1135" s="529"/>
      <c r="AV1135" s="529"/>
      <c r="AW1135" s="529"/>
      <c r="AX1135" s="529"/>
      <c r="AY1135" s="529"/>
      <c r="AZ1135" s="529"/>
      <c r="BA1135" s="529"/>
      <c r="BB1135" s="529"/>
      <c r="BC1135" s="529"/>
      <c r="BD1135" s="529"/>
      <c r="BE1135" s="529"/>
      <c r="BF1135" s="529"/>
      <c r="BG1135" s="529"/>
      <c r="BH1135" s="529"/>
      <c r="BI1135" s="529"/>
      <c r="BJ1135" s="529"/>
      <c r="BK1135" s="529"/>
      <c r="BL1135" s="529"/>
      <c r="BM1135" s="529"/>
      <c r="BN1135" s="529"/>
      <c r="BO1135" s="529"/>
      <c r="BP1135" s="529"/>
      <c r="BQ1135" s="529"/>
      <c r="BR1135" s="529"/>
      <c r="BS1135" s="529"/>
      <c r="BT1135" s="529"/>
      <c r="BU1135" s="529"/>
      <c r="BV1135" s="529"/>
      <c r="BW1135" s="529"/>
      <c r="BX1135" s="529"/>
      <c r="BY1135" s="529"/>
      <c r="BZ1135" s="529"/>
      <c r="CA1135" s="529"/>
      <c r="CB1135" s="529"/>
      <c r="CC1135" s="529"/>
      <c r="CD1135" s="529"/>
      <c r="CE1135" s="529"/>
      <c r="CF1135" s="529"/>
      <c r="CG1135" s="529"/>
      <c r="CH1135" s="529"/>
      <c r="CI1135" s="529"/>
      <c r="CJ1135" s="529"/>
      <c r="CK1135" s="529"/>
      <c r="CL1135" s="529"/>
      <c r="CM1135" s="529"/>
      <c r="CN1135" s="529"/>
      <c r="CO1135" s="529"/>
      <c r="CP1135" s="529"/>
      <c r="CQ1135" s="529"/>
    </row>
    <row r="1136" spans="1:95" s="70" customFormat="1" ht="15" customHeight="1" outlineLevel="1" x14ac:dyDescent="0.2">
      <c r="A1136" s="11">
        <v>143</v>
      </c>
      <c r="B1136" s="300"/>
      <c r="C1136" s="298"/>
      <c r="D1136" s="298"/>
      <c r="E1136" s="918" t="s">
        <v>118</v>
      </c>
      <c r="F1136" s="919"/>
      <c r="G1136" s="919"/>
      <c r="H1136" s="919"/>
      <c r="I1136" s="919"/>
      <c r="J1136" s="919"/>
      <c r="K1136" s="919"/>
      <c r="L1136" s="920"/>
      <c r="M1136" s="452">
        <f>SUBTOTAL(9,M1137:M1138)</f>
        <v>0</v>
      </c>
      <c r="N1136" s="453">
        <f t="shared" ref="N1136:AC1136" si="372">SUBTOTAL(9,N1137:N1138)</f>
        <v>0</v>
      </c>
      <c r="O1136" s="454">
        <f t="shared" si="372"/>
        <v>0</v>
      </c>
      <c r="P1136" s="455">
        <f t="shared" si="372"/>
        <v>0</v>
      </c>
      <c r="Q1136" s="456">
        <f t="shared" si="372"/>
        <v>0</v>
      </c>
      <c r="R1136" s="453">
        <f t="shared" si="372"/>
        <v>0</v>
      </c>
      <c r="S1136" s="454">
        <f t="shared" si="372"/>
        <v>0</v>
      </c>
      <c r="T1136" s="455">
        <f t="shared" si="372"/>
        <v>0</v>
      </c>
      <c r="U1136" s="455">
        <f t="shared" si="372"/>
        <v>0</v>
      </c>
      <c r="V1136" s="455">
        <f t="shared" si="372"/>
        <v>0</v>
      </c>
      <c r="W1136" s="455">
        <f t="shared" si="372"/>
        <v>0</v>
      </c>
      <c r="X1136" s="455">
        <f t="shared" si="372"/>
        <v>0</v>
      </c>
      <c r="Y1136" s="455">
        <f t="shared" si="372"/>
        <v>0</v>
      </c>
      <c r="Z1136" s="455">
        <f t="shared" si="372"/>
        <v>0</v>
      </c>
      <c r="AA1136" s="455">
        <f t="shared" si="372"/>
        <v>0</v>
      </c>
      <c r="AB1136" s="459">
        <f t="shared" si="372"/>
        <v>0</v>
      </c>
      <c r="AC1136" s="456">
        <f t="shared" si="372"/>
        <v>0</v>
      </c>
      <c r="AD1136" s="1808"/>
      <c r="AE1136" s="828"/>
      <c r="AF1136" s="828"/>
      <c r="AG1136" s="536"/>
      <c r="AH1136" s="529"/>
      <c r="AI1136" s="529"/>
      <c r="AJ1136" s="529"/>
      <c r="AK1136" s="529"/>
      <c r="AL1136" s="529"/>
      <c r="AM1136" s="529"/>
      <c r="AN1136" s="529"/>
      <c r="AO1136" s="529"/>
      <c r="AP1136" s="529"/>
      <c r="AQ1136" s="529"/>
      <c r="AR1136" s="529"/>
      <c r="AS1136" s="529"/>
      <c r="AT1136" s="529"/>
      <c r="AU1136" s="529"/>
      <c r="AV1136" s="529"/>
      <c r="AW1136" s="529"/>
      <c r="AX1136" s="529"/>
      <c r="AY1136" s="529"/>
      <c r="AZ1136" s="529"/>
      <c r="BA1136" s="529"/>
      <c r="BB1136" s="529"/>
      <c r="BC1136" s="529"/>
      <c r="BD1136" s="529"/>
      <c r="BE1136" s="529"/>
      <c r="BF1136" s="529"/>
      <c r="BG1136" s="529"/>
      <c r="BH1136" s="529"/>
      <c r="BI1136" s="529"/>
      <c r="BJ1136" s="529"/>
      <c r="BK1136" s="529"/>
      <c r="BL1136" s="529"/>
      <c r="BM1136" s="529"/>
      <c r="BN1136" s="529"/>
      <c r="BO1136" s="529"/>
      <c r="BP1136" s="529"/>
      <c r="BQ1136" s="529"/>
      <c r="BR1136" s="529"/>
      <c r="BS1136" s="529"/>
      <c r="BT1136" s="529"/>
      <c r="BU1136" s="529"/>
      <c r="BV1136" s="529"/>
      <c r="BW1136" s="529"/>
      <c r="BX1136" s="529"/>
      <c r="BY1136" s="529"/>
      <c r="BZ1136" s="529"/>
      <c r="CA1136" s="529"/>
      <c r="CB1136" s="529"/>
      <c r="CC1136" s="529"/>
      <c r="CD1136" s="529"/>
      <c r="CE1136" s="529"/>
      <c r="CF1136" s="529"/>
      <c r="CG1136" s="529"/>
      <c r="CH1136" s="529"/>
      <c r="CI1136" s="529"/>
      <c r="CJ1136" s="529"/>
      <c r="CK1136" s="529"/>
      <c r="CL1136" s="529"/>
      <c r="CM1136" s="529"/>
      <c r="CN1136" s="529"/>
      <c r="CO1136" s="529"/>
      <c r="CP1136" s="529"/>
      <c r="CQ1136" s="529"/>
    </row>
    <row r="1137" spans="1:95" s="70" customFormat="1" ht="15" customHeight="1" outlineLevel="1" x14ac:dyDescent="0.2">
      <c r="A1137" s="11">
        <v>144</v>
      </c>
      <c r="B1137" s="300"/>
      <c r="C1137" s="298"/>
      <c r="D1137" s="298"/>
      <c r="E1137" s="299"/>
      <c r="F1137" s="856" t="s">
        <v>124</v>
      </c>
      <c r="G1137" s="857"/>
      <c r="H1137" s="857"/>
      <c r="I1137" s="857"/>
      <c r="J1137" s="857"/>
      <c r="K1137" s="857"/>
      <c r="L1137" s="858"/>
      <c r="M1137" s="408">
        <f t="shared" ref="M1137:AB1138" si="373">M361</f>
        <v>0</v>
      </c>
      <c r="N1137" s="419">
        <f t="shared" si="373"/>
        <v>0</v>
      </c>
      <c r="O1137" s="422">
        <f t="shared" si="373"/>
        <v>0</v>
      </c>
      <c r="P1137" s="422">
        <f t="shared" si="373"/>
        <v>0</v>
      </c>
      <c r="Q1137" s="423">
        <f t="shared" si="373"/>
        <v>0</v>
      </c>
      <c r="R1137" s="419">
        <f t="shared" si="373"/>
        <v>0</v>
      </c>
      <c r="S1137" s="421">
        <f t="shared" si="373"/>
        <v>0</v>
      </c>
      <c r="T1137" s="421">
        <f t="shared" si="373"/>
        <v>0</v>
      </c>
      <c r="U1137" s="421">
        <f t="shared" si="373"/>
        <v>0</v>
      </c>
      <c r="V1137" s="421">
        <f t="shared" si="373"/>
        <v>0</v>
      </c>
      <c r="W1137" s="421">
        <f t="shared" si="373"/>
        <v>0</v>
      </c>
      <c r="X1137" s="422">
        <f t="shared" si="373"/>
        <v>0</v>
      </c>
      <c r="Y1137" s="421">
        <f t="shared" si="373"/>
        <v>0</v>
      </c>
      <c r="Z1137" s="421">
        <f t="shared" si="373"/>
        <v>0</v>
      </c>
      <c r="AA1137" s="421">
        <f t="shared" si="373"/>
        <v>0</v>
      </c>
      <c r="AB1137" s="421">
        <f t="shared" si="373"/>
        <v>0</v>
      </c>
      <c r="AC1137" s="408">
        <f t="shared" ref="AC1137:AC1145" si="374">M1137-SUM(N1137:AB1137)</f>
        <v>0</v>
      </c>
      <c r="AD1137" s="1766"/>
      <c r="AE1137" s="1063"/>
      <c r="AF1137" s="831"/>
      <c r="AG1137" s="536"/>
      <c r="AH1137" s="529"/>
      <c r="AI1137" s="529"/>
      <c r="AJ1137" s="529"/>
      <c r="AK1137" s="529"/>
      <c r="AL1137" s="529"/>
      <c r="AM1137" s="529"/>
      <c r="AN1137" s="529"/>
      <c r="AO1137" s="529"/>
      <c r="AP1137" s="529"/>
      <c r="AQ1137" s="529"/>
      <c r="AR1137" s="529"/>
      <c r="AS1137" s="529"/>
      <c r="AT1137" s="529"/>
      <c r="AU1137" s="529"/>
      <c r="AV1137" s="529"/>
      <c r="AW1137" s="529"/>
      <c r="AX1137" s="529"/>
      <c r="AY1137" s="529"/>
      <c r="AZ1137" s="529"/>
      <c r="BA1137" s="529"/>
      <c r="BB1137" s="529"/>
      <c r="BC1137" s="529"/>
      <c r="BD1137" s="529"/>
      <c r="BE1137" s="529"/>
      <c r="BF1137" s="529"/>
      <c r="BG1137" s="529"/>
      <c r="BH1137" s="529"/>
      <c r="BI1137" s="529"/>
      <c r="BJ1137" s="529"/>
      <c r="BK1137" s="529"/>
      <c r="BL1137" s="529"/>
      <c r="BM1137" s="529"/>
      <c r="BN1137" s="529"/>
      <c r="BO1137" s="529"/>
      <c r="BP1137" s="529"/>
      <c r="BQ1137" s="529"/>
      <c r="BR1137" s="529"/>
      <c r="BS1137" s="529"/>
      <c r="BT1137" s="529"/>
      <c r="BU1137" s="529"/>
      <c r="BV1137" s="529"/>
      <c r="BW1137" s="529"/>
      <c r="BX1137" s="529"/>
      <c r="BY1137" s="529"/>
      <c r="BZ1137" s="529"/>
      <c r="CA1137" s="529"/>
      <c r="CB1137" s="529"/>
      <c r="CC1137" s="529"/>
      <c r="CD1137" s="529"/>
      <c r="CE1137" s="529"/>
      <c r="CF1137" s="529"/>
      <c r="CG1137" s="529"/>
      <c r="CH1137" s="529"/>
      <c r="CI1137" s="529"/>
      <c r="CJ1137" s="529"/>
      <c r="CK1137" s="529"/>
      <c r="CL1137" s="529"/>
      <c r="CM1137" s="529"/>
      <c r="CN1137" s="529"/>
      <c r="CO1137" s="529"/>
      <c r="CP1137" s="529"/>
      <c r="CQ1137" s="529"/>
    </row>
    <row r="1138" spans="1:95" s="70" customFormat="1" ht="15" customHeight="1" outlineLevel="1" x14ac:dyDescent="0.2">
      <c r="A1138" s="11">
        <v>145</v>
      </c>
      <c r="B1138" s="300"/>
      <c r="C1138" s="298"/>
      <c r="D1138" s="298"/>
      <c r="E1138" s="299"/>
      <c r="F1138" s="859" t="s">
        <v>571</v>
      </c>
      <c r="G1138" s="860"/>
      <c r="H1138" s="860"/>
      <c r="I1138" s="860"/>
      <c r="J1138" s="860"/>
      <c r="K1138" s="860"/>
      <c r="L1138" s="861"/>
      <c r="M1138" s="408">
        <f t="shared" si="373"/>
        <v>0</v>
      </c>
      <c r="N1138" s="419">
        <f t="shared" si="373"/>
        <v>0</v>
      </c>
      <c r="O1138" s="422">
        <f t="shared" si="373"/>
        <v>0</v>
      </c>
      <c r="P1138" s="422">
        <f t="shared" si="373"/>
        <v>0</v>
      </c>
      <c r="Q1138" s="423">
        <f t="shared" si="373"/>
        <v>0</v>
      </c>
      <c r="R1138" s="419">
        <f t="shared" si="373"/>
        <v>0</v>
      </c>
      <c r="S1138" s="421">
        <f t="shared" si="373"/>
        <v>0</v>
      </c>
      <c r="T1138" s="421">
        <f t="shared" si="373"/>
        <v>0</v>
      </c>
      <c r="U1138" s="421">
        <f t="shared" si="373"/>
        <v>0</v>
      </c>
      <c r="V1138" s="421">
        <f t="shared" si="373"/>
        <v>0</v>
      </c>
      <c r="W1138" s="421">
        <f t="shared" si="373"/>
        <v>0</v>
      </c>
      <c r="X1138" s="422">
        <f t="shared" si="373"/>
        <v>0</v>
      </c>
      <c r="Y1138" s="421">
        <f t="shared" si="373"/>
        <v>0</v>
      </c>
      <c r="Z1138" s="421">
        <f t="shared" si="373"/>
        <v>0</v>
      </c>
      <c r="AA1138" s="421">
        <f t="shared" si="373"/>
        <v>0</v>
      </c>
      <c r="AB1138" s="421">
        <f t="shared" si="373"/>
        <v>0</v>
      </c>
      <c r="AC1138" s="408">
        <f t="shared" si="374"/>
        <v>0</v>
      </c>
      <c r="AD1138" s="1766"/>
      <c r="AE1138" s="1063"/>
      <c r="AF1138" s="831"/>
      <c r="AG1138" s="536"/>
      <c r="AH1138" s="529"/>
      <c r="AI1138" s="529"/>
      <c r="AJ1138" s="529"/>
      <c r="AK1138" s="529"/>
      <c r="AL1138" s="529"/>
      <c r="AM1138" s="529"/>
      <c r="AN1138" s="529"/>
      <c r="AO1138" s="529"/>
      <c r="AP1138" s="529"/>
      <c r="AQ1138" s="529"/>
      <c r="AR1138" s="529"/>
      <c r="AS1138" s="529"/>
      <c r="AT1138" s="529"/>
      <c r="AU1138" s="529"/>
      <c r="AV1138" s="529"/>
      <c r="AW1138" s="529"/>
      <c r="AX1138" s="529"/>
      <c r="AY1138" s="529"/>
      <c r="AZ1138" s="529"/>
      <c r="BA1138" s="529"/>
      <c r="BB1138" s="529"/>
      <c r="BC1138" s="529"/>
      <c r="BD1138" s="529"/>
      <c r="BE1138" s="529"/>
      <c r="BF1138" s="529"/>
      <c r="BG1138" s="529"/>
      <c r="BH1138" s="529"/>
      <c r="BI1138" s="529"/>
      <c r="BJ1138" s="529"/>
      <c r="BK1138" s="529"/>
      <c r="BL1138" s="529"/>
      <c r="BM1138" s="529"/>
      <c r="BN1138" s="529"/>
      <c r="BO1138" s="529"/>
      <c r="BP1138" s="529"/>
      <c r="BQ1138" s="529"/>
      <c r="BR1138" s="529"/>
      <c r="BS1138" s="529"/>
      <c r="BT1138" s="529"/>
      <c r="BU1138" s="529"/>
      <c r="BV1138" s="529"/>
      <c r="BW1138" s="529"/>
      <c r="BX1138" s="529"/>
      <c r="BY1138" s="529"/>
      <c r="BZ1138" s="529"/>
      <c r="CA1138" s="529"/>
      <c r="CB1138" s="529"/>
      <c r="CC1138" s="529"/>
      <c r="CD1138" s="529"/>
      <c r="CE1138" s="529"/>
      <c r="CF1138" s="529"/>
      <c r="CG1138" s="529"/>
      <c r="CH1138" s="529"/>
      <c r="CI1138" s="529"/>
      <c r="CJ1138" s="529"/>
      <c r="CK1138" s="529"/>
      <c r="CL1138" s="529"/>
      <c r="CM1138" s="529"/>
      <c r="CN1138" s="529"/>
      <c r="CO1138" s="529"/>
      <c r="CP1138" s="529"/>
      <c r="CQ1138" s="529"/>
    </row>
    <row r="1139" spans="1:95" s="70" customFormat="1" ht="15" customHeight="1" outlineLevel="1" x14ac:dyDescent="0.2">
      <c r="A1139" s="11">
        <v>146</v>
      </c>
      <c r="B1139" s="300"/>
      <c r="C1139" s="298"/>
      <c r="D1139" s="298"/>
      <c r="E1139" s="853" t="s">
        <v>119</v>
      </c>
      <c r="F1139" s="854"/>
      <c r="G1139" s="854"/>
      <c r="H1139" s="854"/>
      <c r="I1139" s="854"/>
      <c r="J1139" s="854"/>
      <c r="K1139" s="854"/>
      <c r="L1139" s="855"/>
      <c r="M1139" s="407">
        <f>SUBTOTAL(9,M1140:M1142)</f>
        <v>0</v>
      </c>
      <c r="N1139" s="410">
        <f t="shared" ref="N1139:AC1139" si="375">SUBTOTAL(9,N1140:N1142)</f>
        <v>0</v>
      </c>
      <c r="O1139" s="414">
        <f t="shared" si="375"/>
        <v>0</v>
      </c>
      <c r="P1139" s="413">
        <f t="shared" si="375"/>
        <v>0</v>
      </c>
      <c r="Q1139" s="415">
        <f t="shared" si="375"/>
        <v>0</v>
      </c>
      <c r="R1139" s="410">
        <f t="shared" si="375"/>
        <v>0</v>
      </c>
      <c r="S1139" s="414">
        <f t="shared" si="375"/>
        <v>0</v>
      </c>
      <c r="T1139" s="413">
        <f t="shared" si="375"/>
        <v>0</v>
      </c>
      <c r="U1139" s="413">
        <f t="shared" si="375"/>
        <v>0</v>
      </c>
      <c r="V1139" s="413">
        <f t="shared" si="375"/>
        <v>0</v>
      </c>
      <c r="W1139" s="413">
        <f t="shared" si="375"/>
        <v>0</v>
      </c>
      <c r="X1139" s="413">
        <f t="shared" si="375"/>
        <v>0</v>
      </c>
      <c r="Y1139" s="413">
        <f t="shared" si="375"/>
        <v>0</v>
      </c>
      <c r="Z1139" s="413">
        <f t="shared" si="375"/>
        <v>0</v>
      </c>
      <c r="AA1139" s="413">
        <f t="shared" si="375"/>
        <v>0</v>
      </c>
      <c r="AB1139" s="411">
        <f t="shared" si="375"/>
        <v>0</v>
      </c>
      <c r="AC1139" s="415">
        <f t="shared" si="375"/>
        <v>0</v>
      </c>
      <c r="AD1139" s="1766"/>
      <c r="AE1139" s="1063"/>
      <c r="AF1139" s="831"/>
      <c r="AG1139" s="536"/>
      <c r="AH1139" s="529"/>
      <c r="AI1139" s="529"/>
      <c r="AJ1139" s="529"/>
      <c r="AK1139" s="529"/>
      <c r="AL1139" s="529"/>
      <c r="AM1139" s="529"/>
      <c r="AN1139" s="529"/>
      <c r="AO1139" s="529"/>
      <c r="AP1139" s="529"/>
      <c r="AQ1139" s="529"/>
      <c r="AR1139" s="529"/>
      <c r="AS1139" s="529"/>
      <c r="AT1139" s="529"/>
      <c r="AU1139" s="529"/>
      <c r="AV1139" s="529"/>
      <c r="AW1139" s="529"/>
      <c r="AX1139" s="529"/>
      <c r="AY1139" s="529"/>
      <c r="AZ1139" s="529"/>
      <c r="BA1139" s="529"/>
      <c r="BB1139" s="529"/>
      <c r="BC1139" s="529"/>
      <c r="BD1139" s="529"/>
      <c r="BE1139" s="529"/>
      <c r="BF1139" s="529"/>
      <c r="BG1139" s="529"/>
      <c r="BH1139" s="529"/>
      <c r="BI1139" s="529"/>
      <c r="BJ1139" s="529"/>
      <c r="BK1139" s="529"/>
      <c r="BL1139" s="529"/>
      <c r="BM1139" s="529"/>
      <c r="BN1139" s="529"/>
      <c r="BO1139" s="529"/>
      <c r="BP1139" s="529"/>
      <c r="BQ1139" s="529"/>
      <c r="BR1139" s="529"/>
      <c r="BS1139" s="529"/>
      <c r="BT1139" s="529"/>
      <c r="BU1139" s="529"/>
      <c r="BV1139" s="529"/>
      <c r="BW1139" s="529"/>
      <c r="BX1139" s="529"/>
      <c r="BY1139" s="529"/>
      <c r="BZ1139" s="529"/>
      <c r="CA1139" s="529"/>
      <c r="CB1139" s="529"/>
      <c r="CC1139" s="529"/>
      <c r="CD1139" s="529"/>
      <c r="CE1139" s="529"/>
      <c r="CF1139" s="529"/>
      <c r="CG1139" s="529"/>
      <c r="CH1139" s="529"/>
      <c r="CI1139" s="529"/>
      <c r="CJ1139" s="529"/>
      <c r="CK1139" s="529"/>
      <c r="CL1139" s="529"/>
      <c r="CM1139" s="529"/>
      <c r="CN1139" s="529"/>
      <c r="CO1139" s="529"/>
      <c r="CP1139" s="529"/>
      <c r="CQ1139" s="529"/>
    </row>
    <row r="1140" spans="1:95" s="70" customFormat="1" ht="15" customHeight="1" outlineLevel="1" x14ac:dyDescent="0.2">
      <c r="A1140" s="11">
        <v>147</v>
      </c>
      <c r="B1140" s="300"/>
      <c r="C1140" s="298"/>
      <c r="D1140" s="298"/>
      <c r="E1140" s="299"/>
      <c r="F1140" s="856" t="s">
        <v>116</v>
      </c>
      <c r="G1140" s="857"/>
      <c r="H1140" s="857"/>
      <c r="I1140" s="857"/>
      <c r="J1140" s="857"/>
      <c r="K1140" s="857"/>
      <c r="L1140" s="858"/>
      <c r="M1140" s="408">
        <f t="shared" ref="M1140:AB1142" si="376">M364</f>
        <v>0</v>
      </c>
      <c r="N1140" s="419">
        <f t="shared" si="376"/>
        <v>0</v>
      </c>
      <c r="O1140" s="422">
        <f t="shared" si="376"/>
        <v>0</v>
      </c>
      <c r="P1140" s="422">
        <f t="shared" si="376"/>
        <v>0</v>
      </c>
      <c r="Q1140" s="423">
        <f t="shared" si="376"/>
        <v>0</v>
      </c>
      <c r="R1140" s="419">
        <f t="shared" si="376"/>
        <v>0</v>
      </c>
      <c r="S1140" s="421">
        <f t="shared" si="376"/>
        <v>0</v>
      </c>
      <c r="T1140" s="421">
        <f t="shared" si="376"/>
        <v>0</v>
      </c>
      <c r="U1140" s="421">
        <f t="shared" si="376"/>
        <v>0</v>
      </c>
      <c r="V1140" s="421">
        <f t="shared" si="376"/>
        <v>0</v>
      </c>
      <c r="W1140" s="421">
        <f t="shared" si="376"/>
        <v>0</v>
      </c>
      <c r="X1140" s="422">
        <f t="shared" si="376"/>
        <v>0</v>
      </c>
      <c r="Y1140" s="421">
        <f t="shared" si="376"/>
        <v>0</v>
      </c>
      <c r="Z1140" s="421">
        <f t="shared" si="376"/>
        <v>0</v>
      </c>
      <c r="AA1140" s="421">
        <f t="shared" si="376"/>
        <v>0</v>
      </c>
      <c r="AB1140" s="421">
        <f t="shared" si="376"/>
        <v>0</v>
      </c>
      <c r="AC1140" s="408">
        <f t="shared" si="374"/>
        <v>0</v>
      </c>
      <c r="AD1140" s="1766"/>
      <c r="AE1140" s="1063"/>
      <c r="AF1140" s="831"/>
      <c r="AG1140" s="536"/>
      <c r="AH1140" s="529"/>
      <c r="AI1140" s="529"/>
      <c r="AJ1140" s="529"/>
      <c r="AK1140" s="529"/>
      <c r="AL1140" s="529"/>
      <c r="AM1140" s="529"/>
      <c r="AN1140" s="529"/>
      <c r="AO1140" s="529"/>
      <c r="AP1140" s="529"/>
      <c r="AQ1140" s="529"/>
      <c r="AR1140" s="529"/>
      <c r="AS1140" s="529"/>
      <c r="AT1140" s="529"/>
      <c r="AU1140" s="529"/>
      <c r="AV1140" s="529"/>
      <c r="AW1140" s="529"/>
      <c r="AX1140" s="529"/>
      <c r="AY1140" s="529"/>
      <c r="AZ1140" s="529"/>
      <c r="BA1140" s="529"/>
      <c r="BB1140" s="529"/>
      <c r="BC1140" s="529"/>
      <c r="BD1140" s="529"/>
      <c r="BE1140" s="529"/>
      <c r="BF1140" s="529"/>
      <c r="BG1140" s="529"/>
      <c r="BH1140" s="529"/>
      <c r="BI1140" s="529"/>
      <c r="BJ1140" s="529"/>
      <c r="BK1140" s="529"/>
      <c r="BL1140" s="529"/>
      <c r="BM1140" s="529"/>
      <c r="BN1140" s="529"/>
      <c r="BO1140" s="529"/>
      <c r="BP1140" s="529"/>
      <c r="BQ1140" s="529"/>
      <c r="BR1140" s="529"/>
      <c r="BS1140" s="529"/>
      <c r="BT1140" s="529"/>
      <c r="BU1140" s="529"/>
      <c r="BV1140" s="529"/>
      <c r="BW1140" s="529"/>
      <c r="BX1140" s="529"/>
      <c r="BY1140" s="529"/>
      <c r="BZ1140" s="529"/>
      <c r="CA1140" s="529"/>
      <c r="CB1140" s="529"/>
      <c r="CC1140" s="529"/>
      <c r="CD1140" s="529"/>
      <c r="CE1140" s="529"/>
      <c r="CF1140" s="529"/>
      <c r="CG1140" s="529"/>
      <c r="CH1140" s="529"/>
      <c r="CI1140" s="529"/>
      <c r="CJ1140" s="529"/>
      <c r="CK1140" s="529"/>
      <c r="CL1140" s="529"/>
      <c r="CM1140" s="529"/>
      <c r="CN1140" s="529"/>
      <c r="CO1140" s="529"/>
      <c r="CP1140" s="529"/>
      <c r="CQ1140" s="529"/>
    </row>
    <row r="1141" spans="1:95" s="70" customFormat="1" ht="15" customHeight="1" outlineLevel="1" x14ac:dyDescent="0.2">
      <c r="A1141" s="11">
        <v>148</v>
      </c>
      <c r="B1141" s="300"/>
      <c r="C1141" s="298"/>
      <c r="D1141" s="298"/>
      <c r="E1141" s="299"/>
      <c r="F1141" s="915" t="s">
        <v>567</v>
      </c>
      <c r="G1141" s="916"/>
      <c r="H1141" s="916"/>
      <c r="I1141" s="916"/>
      <c r="J1141" s="916"/>
      <c r="K1141" s="916"/>
      <c r="L1141" s="917"/>
      <c r="M1141" s="408">
        <f t="shared" si="376"/>
        <v>0</v>
      </c>
      <c r="N1141" s="419">
        <f t="shared" si="376"/>
        <v>0</v>
      </c>
      <c r="O1141" s="422">
        <f t="shared" si="376"/>
        <v>0</v>
      </c>
      <c r="P1141" s="422">
        <f t="shared" si="376"/>
        <v>0</v>
      </c>
      <c r="Q1141" s="423">
        <f t="shared" si="376"/>
        <v>0</v>
      </c>
      <c r="R1141" s="419">
        <f t="shared" si="376"/>
        <v>0</v>
      </c>
      <c r="S1141" s="421">
        <f t="shared" si="376"/>
        <v>0</v>
      </c>
      <c r="T1141" s="421">
        <f t="shared" si="376"/>
        <v>0</v>
      </c>
      <c r="U1141" s="421">
        <f t="shared" si="376"/>
        <v>0</v>
      </c>
      <c r="V1141" s="421">
        <f t="shared" si="376"/>
        <v>0</v>
      </c>
      <c r="W1141" s="421">
        <f t="shared" si="376"/>
        <v>0</v>
      </c>
      <c r="X1141" s="422">
        <f t="shared" si="376"/>
        <v>0</v>
      </c>
      <c r="Y1141" s="421">
        <f t="shared" si="376"/>
        <v>0</v>
      </c>
      <c r="Z1141" s="421">
        <f t="shared" si="376"/>
        <v>0</v>
      </c>
      <c r="AA1141" s="421">
        <f t="shared" si="376"/>
        <v>0</v>
      </c>
      <c r="AB1141" s="421">
        <f t="shared" si="376"/>
        <v>0</v>
      </c>
      <c r="AC1141" s="408">
        <f t="shared" si="374"/>
        <v>0</v>
      </c>
      <c r="AD1141" s="1766"/>
      <c r="AE1141" s="1063"/>
      <c r="AF1141" s="831"/>
      <c r="AG1141" s="536"/>
      <c r="AH1141" s="529"/>
      <c r="AI1141" s="529"/>
      <c r="AJ1141" s="529"/>
      <c r="AK1141" s="529"/>
      <c r="AL1141" s="529"/>
      <c r="AM1141" s="529"/>
      <c r="AN1141" s="529"/>
      <c r="AO1141" s="529"/>
      <c r="AP1141" s="529"/>
      <c r="AQ1141" s="529"/>
      <c r="AR1141" s="529"/>
      <c r="AS1141" s="529"/>
      <c r="AT1141" s="529"/>
      <c r="AU1141" s="529"/>
      <c r="AV1141" s="529"/>
      <c r="AW1141" s="529"/>
      <c r="AX1141" s="529"/>
      <c r="AY1141" s="529"/>
      <c r="AZ1141" s="529"/>
      <c r="BA1141" s="529"/>
      <c r="BB1141" s="529"/>
      <c r="BC1141" s="529"/>
      <c r="BD1141" s="529"/>
      <c r="BE1141" s="529"/>
      <c r="BF1141" s="529"/>
      <c r="BG1141" s="529"/>
      <c r="BH1141" s="529"/>
      <c r="BI1141" s="529"/>
      <c r="BJ1141" s="529"/>
      <c r="BK1141" s="529"/>
      <c r="BL1141" s="529"/>
      <c r="BM1141" s="529"/>
      <c r="BN1141" s="529"/>
      <c r="BO1141" s="529"/>
      <c r="BP1141" s="529"/>
      <c r="BQ1141" s="529"/>
      <c r="BR1141" s="529"/>
      <c r="BS1141" s="529"/>
      <c r="BT1141" s="529"/>
      <c r="BU1141" s="529"/>
      <c r="BV1141" s="529"/>
      <c r="BW1141" s="529"/>
      <c r="BX1141" s="529"/>
      <c r="BY1141" s="529"/>
      <c r="BZ1141" s="529"/>
      <c r="CA1141" s="529"/>
      <c r="CB1141" s="529"/>
      <c r="CC1141" s="529"/>
      <c r="CD1141" s="529"/>
      <c r="CE1141" s="529"/>
      <c r="CF1141" s="529"/>
      <c r="CG1141" s="529"/>
      <c r="CH1141" s="529"/>
      <c r="CI1141" s="529"/>
      <c r="CJ1141" s="529"/>
      <c r="CK1141" s="529"/>
      <c r="CL1141" s="529"/>
      <c r="CM1141" s="529"/>
      <c r="CN1141" s="529"/>
      <c r="CO1141" s="529"/>
      <c r="CP1141" s="529"/>
      <c r="CQ1141" s="529"/>
    </row>
    <row r="1142" spans="1:95" s="70" customFormat="1" ht="27.75" customHeight="1" outlineLevel="1" x14ac:dyDescent="0.2">
      <c r="A1142" s="11">
        <v>149</v>
      </c>
      <c r="B1142" s="300"/>
      <c r="C1142" s="298"/>
      <c r="D1142" s="298"/>
      <c r="E1142" s="299"/>
      <c r="F1142" s="859" t="s">
        <v>125</v>
      </c>
      <c r="G1142" s="860"/>
      <c r="H1142" s="860"/>
      <c r="I1142" s="860"/>
      <c r="J1142" s="860"/>
      <c r="K1142" s="860"/>
      <c r="L1142" s="861"/>
      <c r="M1142" s="408">
        <f t="shared" si="376"/>
        <v>0</v>
      </c>
      <c r="N1142" s="419">
        <f t="shared" si="376"/>
        <v>0</v>
      </c>
      <c r="O1142" s="422">
        <f t="shared" si="376"/>
        <v>0</v>
      </c>
      <c r="P1142" s="422">
        <f t="shared" si="376"/>
        <v>0</v>
      </c>
      <c r="Q1142" s="423">
        <f t="shared" si="376"/>
        <v>0</v>
      </c>
      <c r="R1142" s="419">
        <f t="shared" si="376"/>
        <v>0</v>
      </c>
      <c r="S1142" s="421">
        <f t="shared" si="376"/>
        <v>0</v>
      </c>
      <c r="T1142" s="421">
        <f t="shared" si="376"/>
        <v>0</v>
      </c>
      <c r="U1142" s="421">
        <f t="shared" si="376"/>
        <v>0</v>
      </c>
      <c r="V1142" s="421">
        <f t="shared" si="376"/>
        <v>0</v>
      </c>
      <c r="W1142" s="421">
        <f t="shared" si="376"/>
        <v>0</v>
      </c>
      <c r="X1142" s="422">
        <f t="shared" si="376"/>
        <v>0</v>
      </c>
      <c r="Y1142" s="421">
        <f t="shared" si="376"/>
        <v>0</v>
      </c>
      <c r="Z1142" s="421">
        <f t="shared" si="376"/>
        <v>0</v>
      </c>
      <c r="AA1142" s="421">
        <f t="shared" si="376"/>
        <v>0</v>
      </c>
      <c r="AB1142" s="421">
        <f t="shared" si="376"/>
        <v>0</v>
      </c>
      <c r="AC1142" s="408">
        <f t="shared" si="374"/>
        <v>0</v>
      </c>
      <c r="AD1142" s="1766"/>
      <c r="AE1142" s="1063"/>
      <c r="AF1142" s="831"/>
      <c r="AG1142" s="536"/>
      <c r="AH1142" s="529"/>
      <c r="AI1142" s="529"/>
      <c r="AJ1142" s="529"/>
      <c r="AK1142" s="529"/>
      <c r="AL1142" s="529"/>
      <c r="AM1142" s="529"/>
      <c r="AN1142" s="529"/>
      <c r="AO1142" s="529"/>
      <c r="AP1142" s="529"/>
      <c r="AQ1142" s="529"/>
      <c r="AR1142" s="529"/>
      <c r="AS1142" s="529"/>
      <c r="AT1142" s="529"/>
      <c r="AU1142" s="529"/>
      <c r="AV1142" s="529"/>
      <c r="AW1142" s="529"/>
      <c r="AX1142" s="529"/>
      <c r="AY1142" s="529"/>
      <c r="AZ1142" s="529"/>
      <c r="BA1142" s="529"/>
      <c r="BB1142" s="529"/>
      <c r="BC1142" s="529"/>
      <c r="BD1142" s="529"/>
      <c r="BE1142" s="529"/>
      <c r="BF1142" s="529"/>
      <c r="BG1142" s="529"/>
      <c r="BH1142" s="529"/>
      <c r="BI1142" s="529"/>
      <c r="BJ1142" s="529"/>
      <c r="BK1142" s="529"/>
      <c r="BL1142" s="529"/>
      <c r="BM1142" s="529"/>
      <c r="BN1142" s="529"/>
      <c r="BO1142" s="529"/>
      <c r="BP1142" s="529"/>
      <c r="BQ1142" s="529"/>
      <c r="BR1142" s="529"/>
      <c r="BS1142" s="529"/>
      <c r="BT1142" s="529"/>
      <c r="BU1142" s="529"/>
      <c r="BV1142" s="529"/>
      <c r="BW1142" s="529"/>
      <c r="BX1142" s="529"/>
      <c r="BY1142" s="529"/>
      <c r="BZ1142" s="529"/>
      <c r="CA1142" s="529"/>
      <c r="CB1142" s="529"/>
      <c r="CC1142" s="529"/>
      <c r="CD1142" s="529"/>
      <c r="CE1142" s="529"/>
      <c r="CF1142" s="529"/>
      <c r="CG1142" s="529"/>
      <c r="CH1142" s="529"/>
      <c r="CI1142" s="529"/>
      <c r="CJ1142" s="529"/>
      <c r="CK1142" s="529"/>
      <c r="CL1142" s="529"/>
      <c r="CM1142" s="529"/>
      <c r="CN1142" s="529"/>
      <c r="CO1142" s="529"/>
      <c r="CP1142" s="529"/>
      <c r="CQ1142" s="529"/>
    </row>
    <row r="1143" spans="1:95" s="70" customFormat="1" ht="15" customHeight="1" outlineLevel="1" x14ac:dyDescent="0.2">
      <c r="A1143" s="11">
        <v>150</v>
      </c>
      <c r="B1143" s="300"/>
      <c r="C1143" s="298"/>
      <c r="D1143" s="298"/>
      <c r="E1143" s="853" t="s">
        <v>120</v>
      </c>
      <c r="F1143" s="854"/>
      <c r="G1143" s="854"/>
      <c r="H1143" s="854"/>
      <c r="I1143" s="854"/>
      <c r="J1143" s="854"/>
      <c r="K1143" s="854"/>
      <c r="L1143" s="855"/>
      <c r="M1143" s="407">
        <f>SUBTOTAL(9,M1144:M1145)</f>
        <v>0</v>
      </c>
      <c r="N1143" s="410">
        <f t="shared" ref="N1143:AC1143" si="377">SUBTOTAL(9,N1144:N1145)</f>
        <v>0</v>
      </c>
      <c r="O1143" s="414">
        <f t="shared" si="377"/>
        <v>0</v>
      </c>
      <c r="P1143" s="413">
        <f t="shared" si="377"/>
        <v>0</v>
      </c>
      <c r="Q1143" s="415">
        <f t="shared" si="377"/>
        <v>0</v>
      </c>
      <c r="R1143" s="410">
        <f t="shared" si="377"/>
        <v>0</v>
      </c>
      <c r="S1143" s="414">
        <f t="shared" si="377"/>
        <v>0</v>
      </c>
      <c r="T1143" s="413">
        <f t="shared" si="377"/>
        <v>0</v>
      </c>
      <c r="U1143" s="413">
        <f t="shared" si="377"/>
        <v>0</v>
      </c>
      <c r="V1143" s="413">
        <f t="shared" si="377"/>
        <v>0</v>
      </c>
      <c r="W1143" s="413">
        <f t="shared" si="377"/>
        <v>0</v>
      </c>
      <c r="X1143" s="413">
        <f t="shared" si="377"/>
        <v>0</v>
      </c>
      <c r="Y1143" s="413">
        <f t="shared" si="377"/>
        <v>0</v>
      </c>
      <c r="Z1143" s="413">
        <f t="shared" si="377"/>
        <v>0</v>
      </c>
      <c r="AA1143" s="413">
        <f t="shared" si="377"/>
        <v>0</v>
      </c>
      <c r="AB1143" s="411">
        <f t="shared" si="377"/>
        <v>0</v>
      </c>
      <c r="AC1143" s="415">
        <f t="shared" si="377"/>
        <v>0</v>
      </c>
      <c r="AD1143" s="1766"/>
      <c r="AE1143" s="1063"/>
      <c r="AF1143" s="831"/>
      <c r="AG1143" s="536"/>
      <c r="AH1143" s="529"/>
      <c r="AI1143" s="529"/>
      <c r="AJ1143" s="529"/>
      <c r="AK1143" s="529"/>
      <c r="AL1143" s="529"/>
      <c r="AM1143" s="529"/>
      <c r="AN1143" s="529"/>
      <c r="AO1143" s="529"/>
      <c r="AP1143" s="529"/>
      <c r="AQ1143" s="529"/>
      <c r="AR1143" s="529"/>
      <c r="AS1143" s="529"/>
      <c r="AT1143" s="529"/>
      <c r="AU1143" s="529"/>
      <c r="AV1143" s="529"/>
      <c r="AW1143" s="529"/>
      <c r="AX1143" s="529"/>
      <c r="AY1143" s="529"/>
      <c r="AZ1143" s="529"/>
      <c r="BA1143" s="529"/>
      <c r="BB1143" s="529"/>
      <c r="BC1143" s="529"/>
      <c r="BD1143" s="529"/>
      <c r="BE1143" s="529"/>
      <c r="BF1143" s="529"/>
      <c r="BG1143" s="529"/>
      <c r="BH1143" s="529"/>
      <c r="BI1143" s="529"/>
      <c r="BJ1143" s="529"/>
      <c r="BK1143" s="529"/>
      <c r="BL1143" s="529"/>
      <c r="BM1143" s="529"/>
      <c r="BN1143" s="529"/>
      <c r="BO1143" s="529"/>
      <c r="BP1143" s="529"/>
      <c r="BQ1143" s="529"/>
      <c r="BR1143" s="529"/>
      <c r="BS1143" s="529"/>
      <c r="BT1143" s="529"/>
      <c r="BU1143" s="529"/>
      <c r="BV1143" s="529"/>
      <c r="BW1143" s="529"/>
      <c r="BX1143" s="529"/>
      <c r="BY1143" s="529"/>
      <c r="BZ1143" s="529"/>
      <c r="CA1143" s="529"/>
      <c r="CB1143" s="529"/>
      <c r="CC1143" s="529"/>
      <c r="CD1143" s="529"/>
      <c r="CE1143" s="529"/>
      <c r="CF1143" s="529"/>
      <c r="CG1143" s="529"/>
      <c r="CH1143" s="529"/>
      <c r="CI1143" s="529"/>
      <c r="CJ1143" s="529"/>
      <c r="CK1143" s="529"/>
      <c r="CL1143" s="529"/>
      <c r="CM1143" s="529"/>
      <c r="CN1143" s="529"/>
      <c r="CO1143" s="529"/>
      <c r="CP1143" s="529"/>
      <c r="CQ1143" s="529"/>
    </row>
    <row r="1144" spans="1:95" s="70" customFormat="1" ht="15" customHeight="1" outlineLevel="1" x14ac:dyDescent="0.2">
      <c r="A1144" s="11">
        <v>151</v>
      </c>
      <c r="B1144" s="300"/>
      <c r="C1144" s="298"/>
      <c r="D1144" s="298"/>
      <c r="E1144" s="299"/>
      <c r="F1144" s="856" t="s">
        <v>117</v>
      </c>
      <c r="G1144" s="857"/>
      <c r="H1144" s="857"/>
      <c r="I1144" s="857"/>
      <c r="J1144" s="857"/>
      <c r="K1144" s="857"/>
      <c r="L1144" s="858"/>
      <c r="M1144" s="408">
        <f t="shared" ref="M1144:AB1145" si="378">M368</f>
        <v>0</v>
      </c>
      <c r="N1144" s="419">
        <f t="shared" si="378"/>
        <v>0</v>
      </c>
      <c r="O1144" s="422">
        <f t="shared" si="378"/>
        <v>0</v>
      </c>
      <c r="P1144" s="422">
        <f t="shared" si="378"/>
        <v>0</v>
      </c>
      <c r="Q1144" s="423">
        <f t="shared" si="378"/>
        <v>0</v>
      </c>
      <c r="R1144" s="419">
        <f t="shared" si="378"/>
        <v>0</v>
      </c>
      <c r="S1144" s="421">
        <f t="shared" si="378"/>
        <v>0</v>
      </c>
      <c r="T1144" s="421">
        <f t="shared" si="378"/>
        <v>0</v>
      </c>
      <c r="U1144" s="421">
        <f t="shared" si="378"/>
        <v>0</v>
      </c>
      <c r="V1144" s="421">
        <f t="shared" si="378"/>
        <v>0</v>
      </c>
      <c r="W1144" s="421">
        <f t="shared" si="378"/>
        <v>0</v>
      </c>
      <c r="X1144" s="422">
        <f t="shared" si="378"/>
        <v>0</v>
      </c>
      <c r="Y1144" s="421">
        <f t="shared" si="378"/>
        <v>0</v>
      </c>
      <c r="Z1144" s="421">
        <f t="shared" si="378"/>
        <v>0</v>
      </c>
      <c r="AA1144" s="421">
        <f t="shared" si="378"/>
        <v>0</v>
      </c>
      <c r="AB1144" s="421">
        <f t="shared" si="378"/>
        <v>0</v>
      </c>
      <c r="AC1144" s="408">
        <f t="shared" si="374"/>
        <v>0</v>
      </c>
      <c r="AD1144" s="1766"/>
      <c r="AE1144" s="1063"/>
      <c r="AF1144" s="831"/>
      <c r="AG1144" s="536"/>
      <c r="AH1144" s="529"/>
      <c r="AI1144" s="529"/>
      <c r="AJ1144" s="529"/>
      <c r="AK1144" s="529"/>
      <c r="AL1144" s="529"/>
      <c r="AM1144" s="529"/>
      <c r="AN1144" s="529"/>
      <c r="AO1144" s="529"/>
      <c r="AP1144" s="529"/>
      <c r="AQ1144" s="529"/>
      <c r="AR1144" s="529"/>
      <c r="AS1144" s="529"/>
      <c r="AT1144" s="529"/>
      <c r="AU1144" s="529"/>
      <c r="AV1144" s="529"/>
      <c r="AW1144" s="529"/>
      <c r="AX1144" s="529"/>
      <c r="AY1144" s="529"/>
      <c r="AZ1144" s="529"/>
      <c r="BA1144" s="529"/>
      <c r="BB1144" s="529"/>
      <c r="BC1144" s="529"/>
      <c r="BD1144" s="529"/>
      <c r="BE1144" s="529"/>
      <c r="BF1144" s="529"/>
      <c r="BG1144" s="529"/>
      <c r="BH1144" s="529"/>
      <c r="BI1144" s="529"/>
      <c r="BJ1144" s="529"/>
      <c r="BK1144" s="529"/>
      <c r="BL1144" s="529"/>
      <c r="BM1144" s="529"/>
      <c r="BN1144" s="529"/>
      <c r="BO1144" s="529"/>
      <c r="BP1144" s="529"/>
      <c r="BQ1144" s="529"/>
      <c r="BR1144" s="529"/>
      <c r="BS1144" s="529"/>
      <c r="BT1144" s="529"/>
      <c r="BU1144" s="529"/>
      <c r="BV1144" s="529"/>
      <c r="BW1144" s="529"/>
      <c r="BX1144" s="529"/>
      <c r="BY1144" s="529"/>
      <c r="BZ1144" s="529"/>
      <c r="CA1144" s="529"/>
      <c r="CB1144" s="529"/>
      <c r="CC1144" s="529"/>
      <c r="CD1144" s="529"/>
      <c r="CE1144" s="529"/>
      <c r="CF1144" s="529"/>
      <c r="CG1144" s="529"/>
      <c r="CH1144" s="529"/>
      <c r="CI1144" s="529"/>
      <c r="CJ1144" s="529"/>
      <c r="CK1144" s="529"/>
      <c r="CL1144" s="529"/>
      <c r="CM1144" s="529"/>
      <c r="CN1144" s="529"/>
      <c r="CO1144" s="529"/>
      <c r="CP1144" s="529"/>
      <c r="CQ1144" s="529"/>
    </row>
    <row r="1145" spans="1:95" s="70" customFormat="1" ht="15" customHeight="1" outlineLevel="1" x14ac:dyDescent="0.2">
      <c r="A1145" s="11">
        <v>152</v>
      </c>
      <c r="B1145" s="300"/>
      <c r="C1145" s="298"/>
      <c r="D1145" s="298"/>
      <c r="E1145" s="299"/>
      <c r="F1145" s="859" t="s">
        <v>572</v>
      </c>
      <c r="G1145" s="860"/>
      <c r="H1145" s="860"/>
      <c r="I1145" s="860"/>
      <c r="J1145" s="860"/>
      <c r="K1145" s="860"/>
      <c r="L1145" s="861"/>
      <c r="M1145" s="408">
        <f t="shared" si="378"/>
        <v>0</v>
      </c>
      <c r="N1145" s="419">
        <f t="shared" si="378"/>
        <v>0</v>
      </c>
      <c r="O1145" s="422">
        <f t="shared" si="378"/>
        <v>0</v>
      </c>
      <c r="P1145" s="422">
        <f t="shared" si="378"/>
        <v>0</v>
      </c>
      <c r="Q1145" s="423">
        <f t="shared" si="378"/>
        <v>0</v>
      </c>
      <c r="R1145" s="419">
        <f t="shared" si="378"/>
        <v>0</v>
      </c>
      <c r="S1145" s="421">
        <f t="shared" si="378"/>
        <v>0</v>
      </c>
      <c r="T1145" s="421">
        <f t="shared" si="378"/>
        <v>0</v>
      </c>
      <c r="U1145" s="421">
        <f t="shared" si="378"/>
        <v>0</v>
      </c>
      <c r="V1145" s="421">
        <f t="shared" si="378"/>
        <v>0</v>
      </c>
      <c r="W1145" s="421">
        <f t="shared" si="378"/>
        <v>0</v>
      </c>
      <c r="X1145" s="422">
        <f t="shared" si="378"/>
        <v>0</v>
      </c>
      <c r="Y1145" s="421">
        <f t="shared" si="378"/>
        <v>0</v>
      </c>
      <c r="Z1145" s="421">
        <f t="shared" si="378"/>
        <v>0</v>
      </c>
      <c r="AA1145" s="421">
        <f t="shared" si="378"/>
        <v>0</v>
      </c>
      <c r="AB1145" s="421">
        <f t="shared" si="378"/>
        <v>0</v>
      </c>
      <c r="AC1145" s="408">
        <f t="shared" si="374"/>
        <v>0</v>
      </c>
      <c r="AD1145" s="1766"/>
      <c r="AE1145" s="1063"/>
      <c r="AF1145" s="831"/>
      <c r="AG1145" s="536"/>
      <c r="AH1145" s="529"/>
      <c r="AI1145" s="529"/>
      <c r="AJ1145" s="529"/>
      <c r="AK1145" s="529"/>
      <c r="AL1145" s="529"/>
      <c r="AM1145" s="529"/>
      <c r="AN1145" s="529"/>
      <c r="AO1145" s="529"/>
      <c r="AP1145" s="529"/>
      <c r="AQ1145" s="529"/>
      <c r="AR1145" s="529"/>
      <c r="AS1145" s="529"/>
      <c r="AT1145" s="529"/>
      <c r="AU1145" s="529"/>
      <c r="AV1145" s="529"/>
      <c r="AW1145" s="529"/>
      <c r="AX1145" s="529"/>
      <c r="AY1145" s="529"/>
      <c r="AZ1145" s="529"/>
      <c r="BA1145" s="529"/>
      <c r="BB1145" s="529"/>
      <c r="BC1145" s="529"/>
      <c r="BD1145" s="529"/>
      <c r="BE1145" s="529"/>
      <c r="BF1145" s="529"/>
      <c r="BG1145" s="529"/>
      <c r="BH1145" s="529"/>
      <c r="BI1145" s="529"/>
      <c r="BJ1145" s="529"/>
      <c r="BK1145" s="529"/>
      <c r="BL1145" s="529"/>
      <c r="BM1145" s="529"/>
      <c r="BN1145" s="529"/>
      <c r="BO1145" s="529"/>
      <c r="BP1145" s="529"/>
      <c r="BQ1145" s="529"/>
      <c r="BR1145" s="529"/>
      <c r="BS1145" s="529"/>
      <c r="BT1145" s="529"/>
      <c r="BU1145" s="529"/>
      <c r="BV1145" s="529"/>
      <c r="BW1145" s="529"/>
      <c r="BX1145" s="529"/>
      <c r="BY1145" s="529"/>
      <c r="BZ1145" s="529"/>
      <c r="CA1145" s="529"/>
      <c r="CB1145" s="529"/>
      <c r="CC1145" s="529"/>
      <c r="CD1145" s="529"/>
      <c r="CE1145" s="529"/>
      <c r="CF1145" s="529"/>
      <c r="CG1145" s="529"/>
      <c r="CH1145" s="529"/>
      <c r="CI1145" s="529"/>
      <c r="CJ1145" s="529"/>
      <c r="CK1145" s="529"/>
      <c r="CL1145" s="529"/>
      <c r="CM1145" s="529"/>
      <c r="CN1145" s="529"/>
      <c r="CO1145" s="529"/>
      <c r="CP1145" s="529"/>
      <c r="CQ1145" s="529"/>
    </row>
    <row r="1146" spans="1:95" s="70" customFormat="1" ht="15" customHeight="1" outlineLevel="1" x14ac:dyDescent="0.2">
      <c r="A1146" s="11">
        <v>153</v>
      </c>
      <c r="B1146" s="300"/>
      <c r="C1146" s="298"/>
      <c r="D1146" s="298"/>
      <c r="E1146" s="853" t="s">
        <v>121</v>
      </c>
      <c r="F1146" s="854"/>
      <c r="G1146" s="854"/>
      <c r="H1146" s="854"/>
      <c r="I1146" s="854"/>
      <c r="J1146" s="854"/>
      <c r="K1146" s="854"/>
      <c r="L1146" s="855"/>
      <c r="M1146" s="407">
        <f>SUBTOTAL(9,M1147:M1149)</f>
        <v>0</v>
      </c>
      <c r="N1146" s="410">
        <f t="shared" ref="N1146:AC1146" si="379">SUBTOTAL(9,N1147:N1149)</f>
        <v>0</v>
      </c>
      <c r="O1146" s="414">
        <f t="shared" si="379"/>
        <v>0</v>
      </c>
      <c r="P1146" s="413">
        <f t="shared" si="379"/>
        <v>0</v>
      </c>
      <c r="Q1146" s="415">
        <f t="shared" si="379"/>
        <v>0</v>
      </c>
      <c r="R1146" s="410">
        <f t="shared" si="379"/>
        <v>0</v>
      </c>
      <c r="S1146" s="414">
        <f t="shared" si="379"/>
        <v>0</v>
      </c>
      <c r="T1146" s="413">
        <f t="shared" si="379"/>
        <v>0</v>
      </c>
      <c r="U1146" s="413">
        <f t="shared" si="379"/>
        <v>0</v>
      </c>
      <c r="V1146" s="413">
        <f t="shared" si="379"/>
        <v>0</v>
      </c>
      <c r="W1146" s="413">
        <f t="shared" si="379"/>
        <v>0</v>
      </c>
      <c r="X1146" s="413">
        <f t="shared" si="379"/>
        <v>0</v>
      </c>
      <c r="Y1146" s="413">
        <f t="shared" si="379"/>
        <v>0</v>
      </c>
      <c r="Z1146" s="413">
        <f t="shared" si="379"/>
        <v>0</v>
      </c>
      <c r="AA1146" s="413">
        <f t="shared" si="379"/>
        <v>0</v>
      </c>
      <c r="AB1146" s="411">
        <f t="shared" si="379"/>
        <v>0</v>
      </c>
      <c r="AC1146" s="415">
        <f t="shared" si="379"/>
        <v>0</v>
      </c>
      <c r="AD1146" s="1766"/>
      <c r="AE1146" s="1063"/>
      <c r="AF1146" s="831"/>
      <c r="AG1146" s="536"/>
      <c r="AH1146" s="529"/>
      <c r="AI1146" s="529"/>
      <c r="AJ1146" s="529"/>
      <c r="AK1146" s="529"/>
      <c r="AL1146" s="529"/>
      <c r="AM1146" s="529"/>
      <c r="AN1146" s="529"/>
      <c r="AO1146" s="529"/>
      <c r="AP1146" s="529"/>
      <c r="AQ1146" s="529"/>
      <c r="AR1146" s="529"/>
      <c r="AS1146" s="529"/>
      <c r="AT1146" s="529"/>
      <c r="AU1146" s="529"/>
      <c r="AV1146" s="529"/>
      <c r="AW1146" s="529"/>
      <c r="AX1146" s="529"/>
      <c r="AY1146" s="529"/>
      <c r="AZ1146" s="529"/>
      <c r="BA1146" s="529"/>
      <c r="BB1146" s="529"/>
      <c r="BC1146" s="529"/>
      <c r="BD1146" s="529"/>
      <c r="BE1146" s="529"/>
      <c r="BF1146" s="529"/>
      <c r="BG1146" s="529"/>
      <c r="BH1146" s="529"/>
      <c r="BI1146" s="529"/>
      <c r="BJ1146" s="529"/>
      <c r="BK1146" s="529"/>
      <c r="BL1146" s="529"/>
      <c r="BM1146" s="529"/>
      <c r="BN1146" s="529"/>
      <c r="BO1146" s="529"/>
      <c r="BP1146" s="529"/>
      <c r="BQ1146" s="529"/>
      <c r="BR1146" s="529"/>
      <c r="BS1146" s="529"/>
      <c r="BT1146" s="529"/>
      <c r="BU1146" s="529"/>
      <c r="BV1146" s="529"/>
      <c r="BW1146" s="529"/>
      <c r="BX1146" s="529"/>
      <c r="BY1146" s="529"/>
      <c r="BZ1146" s="529"/>
      <c r="CA1146" s="529"/>
      <c r="CB1146" s="529"/>
      <c r="CC1146" s="529"/>
      <c r="CD1146" s="529"/>
      <c r="CE1146" s="529"/>
      <c r="CF1146" s="529"/>
      <c r="CG1146" s="529"/>
      <c r="CH1146" s="529"/>
      <c r="CI1146" s="529"/>
      <c r="CJ1146" s="529"/>
      <c r="CK1146" s="529"/>
      <c r="CL1146" s="529"/>
      <c r="CM1146" s="529"/>
      <c r="CN1146" s="529"/>
      <c r="CO1146" s="529"/>
      <c r="CP1146" s="529"/>
      <c r="CQ1146" s="529"/>
    </row>
    <row r="1147" spans="1:95" s="70" customFormat="1" ht="15" customHeight="1" outlineLevel="1" x14ac:dyDescent="0.2">
      <c r="A1147" s="11">
        <v>154</v>
      </c>
      <c r="B1147" s="300"/>
      <c r="C1147" s="298"/>
      <c r="D1147" s="298"/>
      <c r="E1147" s="299"/>
      <c r="F1147" s="856" t="s">
        <v>122</v>
      </c>
      <c r="G1147" s="857"/>
      <c r="H1147" s="857"/>
      <c r="I1147" s="857"/>
      <c r="J1147" s="857"/>
      <c r="K1147" s="857"/>
      <c r="L1147" s="858"/>
      <c r="M1147" s="408">
        <f t="shared" ref="M1147:AB1149" si="380">M371</f>
        <v>0</v>
      </c>
      <c r="N1147" s="419">
        <f t="shared" si="380"/>
        <v>0</v>
      </c>
      <c r="O1147" s="422">
        <f t="shared" si="380"/>
        <v>0</v>
      </c>
      <c r="P1147" s="422">
        <f t="shared" si="380"/>
        <v>0</v>
      </c>
      <c r="Q1147" s="423">
        <f t="shared" si="380"/>
        <v>0</v>
      </c>
      <c r="R1147" s="419">
        <f t="shared" si="380"/>
        <v>0</v>
      </c>
      <c r="S1147" s="421">
        <f t="shared" si="380"/>
        <v>0</v>
      </c>
      <c r="T1147" s="421">
        <f t="shared" si="380"/>
        <v>0</v>
      </c>
      <c r="U1147" s="421">
        <f t="shared" si="380"/>
        <v>0</v>
      </c>
      <c r="V1147" s="421">
        <f t="shared" si="380"/>
        <v>0</v>
      </c>
      <c r="W1147" s="421">
        <f t="shared" si="380"/>
        <v>0</v>
      </c>
      <c r="X1147" s="422">
        <f t="shared" si="380"/>
        <v>0</v>
      </c>
      <c r="Y1147" s="421">
        <f t="shared" si="380"/>
        <v>0</v>
      </c>
      <c r="Z1147" s="421">
        <f t="shared" si="380"/>
        <v>0</v>
      </c>
      <c r="AA1147" s="421">
        <f t="shared" si="380"/>
        <v>0</v>
      </c>
      <c r="AB1147" s="421">
        <f t="shared" si="380"/>
        <v>0</v>
      </c>
      <c r="AC1147" s="408">
        <f t="shared" ref="AC1147:AC1149" si="381">M1147-SUM(N1147:AB1147)</f>
        <v>0</v>
      </c>
      <c r="AD1147" s="1766"/>
      <c r="AE1147" s="1063"/>
      <c r="AF1147" s="831"/>
      <c r="AG1147" s="536"/>
      <c r="AH1147" s="529"/>
      <c r="AI1147" s="529"/>
      <c r="AJ1147" s="529"/>
      <c r="AK1147" s="529"/>
      <c r="AL1147" s="529"/>
      <c r="AM1147" s="529"/>
      <c r="AN1147" s="529"/>
      <c r="AO1147" s="529"/>
      <c r="AP1147" s="529"/>
      <c r="AQ1147" s="529"/>
      <c r="AR1147" s="529"/>
      <c r="AS1147" s="529"/>
      <c r="AT1147" s="529"/>
      <c r="AU1147" s="529"/>
      <c r="AV1147" s="529"/>
      <c r="AW1147" s="529"/>
      <c r="AX1147" s="529"/>
      <c r="AY1147" s="529"/>
      <c r="AZ1147" s="529"/>
      <c r="BA1147" s="529"/>
      <c r="BB1147" s="529"/>
      <c r="BC1147" s="529"/>
      <c r="BD1147" s="529"/>
      <c r="BE1147" s="529"/>
      <c r="BF1147" s="529"/>
      <c r="BG1147" s="529"/>
      <c r="BH1147" s="529"/>
      <c r="BI1147" s="529"/>
      <c r="BJ1147" s="529"/>
      <c r="BK1147" s="529"/>
      <c r="BL1147" s="529"/>
      <c r="BM1147" s="529"/>
      <c r="BN1147" s="529"/>
      <c r="BO1147" s="529"/>
      <c r="BP1147" s="529"/>
      <c r="BQ1147" s="529"/>
      <c r="BR1147" s="529"/>
      <c r="BS1147" s="529"/>
      <c r="BT1147" s="529"/>
      <c r="BU1147" s="529"/>
      <c r="BV1147" s="529"/>
      <c r="BW1147" s="529"/>
      <c r="BX1147" s="529"/>
      <c r="BY1147" s="529"/>
      <c r="BZ1147" s="529"/>
      <c r="CA1147" s="529"/>
      <c r="CB1147" s="529"/>
      <c r="CC1147" s="529"/>
      <c r="CD1147" s="529"/>
      <c r="CE1147" s="529"/>
      <c r="CF1147" s="529"/>
      <c r="CG1147" s="529"/>
      <c r="CH1147" s="529"/>
      <c r="CI1147" s="529"/>
      <c r="CJ1147" s="529"/>
      <c r="CK1147" s="529"/>
      <c r="CL1147" s="529"/>
      <c r="CM1147" s="529"/>
      <c r="CN1147" s="529"/>
      <c r="CO1147" s="529"/>
      <c r="CP1147" s="529"/>
      <c r="CQ1147" s="529"/>
    </row>
    <row r="1148" spans="1:95" s="70" customFormat="1" ht="15" customHeight="1" outlineLevel="1" x14ac:dyDescent="0.2">
      <c r="A1148" s="11">
        <v>155</v>
      </c>
      <c r="B1148" s="300"/>
      <c r="C1148" s="298"/>
      <c r="D1148" s="298"/>
      <c r="E1148" s="299"/>
      <c r="F1148" s="915" t="s">
        <v>573</v>
      </c>
      <c r="G1148" s="916"/>
      <c r="H1148" s="916"/>
      <c r="I1148" s="916"/>
      <c r="J1148" s="916"/>
      <c r="K1148" s="916"/>
      <c r="L1148" s="917"/>
      <c r="M1148" s="408">
        <f t="shared" si="380"/>
        <v>0</v>
      </c>
      <c r="N1148" s="419">
        <f t="shared" si="380"/>
        <v>0</v>
      </c>
      <c r="O1148" s="422">
        <f t="shared" si="380"/>
        <v>0</v>
      </c>
      <c r="P1148" s="422">
        <f t="shared" si="380"/>
        <v>0</v>
      </c>
      <c r="Q1148" s="423">
        <f t="shared" si="380"/>
        <v>0</v>
      </c>
      <c r="R1148" s="419">
        <f t="shared" si="380"/>
        <v>0</v>
      </c>
      <c r="S1148" s="421">
        <f t="shared" si="380"/>
        <v>0</v>
      </c>
      <c r="T1148" s="421">
        <f t="shared" si="380"/>
        <v>0</v>
      </c>
      <c r="U1148" s="421">
        <f t="shared" si="380"/>
        <v>0</v>
      </c>
      <c r="V1148" s="421">
        <f t="shared" si="380"/>
        <v>0</v>
      </c>
      <c r="W1148" s="421">
        <f t="shared" si="380"/>
        <v>0</v>
      </c>
      <c r="X1148" s="422">
        <f t="shared" si="380"/>
        <v>0</v>
      </c>
      <c r="Y1148" s="421">
        <f t="shared" si="380"/>
        <v>0</v>
      </c>
      <c r="Z1148" s="421">
        <f t="shared" si="380"/>
        <v>0</v>
      </c>
      <c r="AA1148" s="421">
        <f t="shared" si="380"/>
        <v>0</v>
      </c>
      <c r="AB1148" s="421">
        <f t="shared" si="380"/>
        <v>0</v>
      </c>
      <c r="AC1148" s="408">
        <f t="shared" si="381"/>
        <v>0</v>
      </c>
      <c r="AD1148" s="1766"/>
      <c r="AE1148" s="1063"/>
      <c r="AF1148" s="831"/>
      <c r="AG1148" s="536"/>
      <c r="AH1148" s="529"/>
      <c r="AI1148" s="529"/>
      <c r="AJ1148" s="529"/>
      <c r="AK1148" s="529"/>
      <c r="AL1148" s="529"/>
      <c r="AM1148" s="529"/>
      <c r="AN1148" s="529"/>
      <c r="AO1148" s="529"/>
      <c r="AP1148" s="529"/>
      <c r="AQ1148" s="529"/>
      <c r="AR1148" s="529"/>
      <c r="AS1148" s="529"/>
      <c r="AT1148" s="529"/>
      <c r="AU1148" s="529"/>
      <c r="AV1148" s="529"/>
      <c r="AW1148" s="529"/>
      <c r="AX1148" s="529"/>
      <c r="AY1148" s="529"/>
      <c r="AZ1148" s="529"/>
      <c r="BA1148" s="529"/>
      <c r="BB1148" s="529"/>
      <c r="BC1148" s="529"/>
      <c r="BD1148" s="529"/>
      <c r="BE1148" s="529"/>
      <c r="BF1148" s="529"/>
      <c r="BG1148" s="529"/>
      <c r="BH1148" s="529"/>
      <c r="BI1148" s="529"/>
      <c r="BJ1148" s="529"/>
      <c r="BK1148" s="529"/>
      <c r="BL1148" s="529"/>
      <c r="BM1148" s="529"/>
      <c r="BN1148" s="529"/>
      <c r="BO1148" s="529"/>
      <c r="BP1148" s="529"/>
      <c r="BQ1148" s="529"/>
      <c r="BR1148" s="529"/>
      <c r="BS1148" s="529"/>
      <c r="BT1148" s="529"/>
      <c r="BU1148" s="529"/>
      <c r="BV1148" s="529"/>
      <c r="BW1148" s="529"/>
      <c r="BX1148" s="529"/>
      <c r="BY1148" s="529"/>
      <c r="BZ1148" s="529"/>
      <c r="CA1148" s="529"/>
      <c r="CB1148" s="529"/>
      <c r="CC1148" s="529"/>
      <c r="CD1148" s="529"/>
      <c r="CE1148" s="529"/>
      <c r="CF1148" s="529"/>
      <c r="CG1148" s="529"/>
      <c r="CH1148" s="529"/>
      <c r="CI1148" s="529"/>
      <c r="CJ1148" s="529"/>
      <c r="CK1148" s="529"/>
      <c r="CL1148" s="529"/>
      <c r="CM1148" s="529"/>
      <c r="CN1148" s="529"/>
      <c r="CO1148" s="529"/>
      <c r="CP1148" s="529"/>
      <c r="CQ1148" s="529"/>
    </row>
    <row r="1149" spans="1:95" s="70" customFormat="1" ht="27.75" customHeight="1" outlineLevel="1" x14ac:dyDescent="0.2">
      <c r="A1149" s="11">
        <v>156</v>
      </c>
      <c r="B1149" s="300"/>
      <c r="C1149" s="298"/>
      <c r="D1149" s="298"/>
      <c r="E1149" s="299"/>
      <c r="F1149" s="859" t="s">
        <v>123</v>
      </c>
      <c r="G1149" s="860"/>
      <c r="H1149" s="860"/>
      <c r="I1149" s="860"/>
      <c r="J1149" s="860"/>
      <c r="K1149" s="860"/>
      <c r="L1149" s="861"/>
      <c r="M1149" s="408">
        <f t="shared" si="380"/>
        <v>0</v>
      </c>
      <c r="N1149" s="419">
        <f t="shared" si="380"/>
        <v>0</v>
      </c>
      <c r="O1149" s="422">
        <f t="shared" si="380"/>
        <v>0</v>
      </c>
      <c r="P1149" s="422">
        <f t="shared" si="380"/>
        <v>0</v>
      </c>
      <c r="Q1149" s="423">
        <f t="shared" si="380"/>
        <v>0</v>
      </c>
      <c r="R1149" s="419">
        <f t="shared" si="380"/>
        <v>0</v>
      </c>
      <c r="S1149" s="421">
        <f t="shared" si="380"/>
        <v>0</v>
      </c>
      <c r="T1149" s="421">
        <f t="shared" si="380"/>
        <v>0</v>
      </c>
      <c r="U1149" s="421">
        <f t="shared" si="380"/>
        <v>0</v>
      </c>
      <c r="V1149" s="421">
        <f t="shared" si="380"/>
        <v>0</v>
      </c>
      <c r="W1149" s="421">
        <f t="shared" si="380"/>
        <v>0</v>
      </c>
      <c r="X1149" s="422">
        <f t="shared" si="380"/>
        <v>0</v>
      </c>
      <c r="Y1149" s="421">
        <f t="shared" si="380"/>
        <v>0</v>
      </c>
      <c r="Z1149" s="421">
        <f t="shared" si="380"/>
        <v>0</v>
      </c>
      <c r="AA1149" s="421">
        <f t="shared" si="380"/>
        <v>0</v>
      </c>
      <c r="AB1149" s="421">
        <f t="shared" si="380"/>
        <v>0</v>
      </c>
      <c r="AC1149" s="408">
        <f t="shared" si="381"/>
        <v>0</v>
      </c>
      <c r="AD1149" s="1766"/>
      <c r="AE1149" s="1063"/>
      <c r="AF1149" s="831"/>
      <c r="AG1149" s="536"/>
      <c r="AH1149" s="529"/>
      <c r="AI1149" s="529"/>
      <c r="AJ1149" s="529"/>
      <c r="AK1149" s="529"/>
      <c r="AL1149" s="529"/>
      <c r="AM1149" s="529"/>
      <c r="AN1149" s="529"/>
      <c r="AO1149" s="529"/>
      <c r="AP1149" s="529"/>
      <c r="AQ1149" s="529"/>
      <c r="AR1149" s="529"/>
      <c r="AS1149" s="529"/>
      <c r="AT1149" s="529"/>
      <c r="AU1149" s="529"/>
      <c r="AV1149" s="529"/>
      <c r="AW1149" s="529"/>
      <c r="AX1149" s="529"/>
      <c r="AY1149" s="529"/>
      <c r="AZ1149" s="529"/>
      <c r="BA1149" s="529"/>
      <c r="BB1149" s="529"/>
      <c r="BC1149" s="529"/>
      <c r="BD1149" s="529"/>
      <c r="BE1149" s="529"/>
      <c r="BF1149" s="529"/>
      <c r="BG1149" s="529"/>
      <c r="BH1149" s="529"/>
      <c r="BI1149" s="529"/>
      <c r="BJ1149" s="529"/>
      <c r="BK1149" s="529"/>
      <c r="BL1149" s="529"/>
      <c r="BM1149" s="529"/>
      <c r="BN1149" s="529"/>
      <c r="BO1149" s="529"/>
      <c r="BP1149" s="529"/>
      <c r="BQ1149" s="529"/>
      <c r="BR1149" s="529"/>
      <c r="BS1149" s="529"/>
      <c r="BT1149" s="529"/>
      <c r="BU1149" s="529"/>
      <c r="BV1149" s="529"/>
      <c r="BW1149" s="529"/>
      <c r="BX1149" s="529"/>
      <c r="BY1149" s="529"/>
      <c r="BZ1149" s="529"/>
      <c r="CA1149" s="529"/>
      <c r="CB1149" s="529"/>
      <c r="CC1149" s="529"/>
      <c r="CD1149" s="529"/>
      <c r="CE1149" s="529"/>
      <c r="CF1149" s="529"/>
      <c r="CG1149" s="529"/>
      <c r="CH1149" s="529"/>
      <c r="CI1149" s="529"/>
      <c r="CJ1149" s="529"/>
      <c r="CK1149" s="529"/>
      <c r="CL1149" s="529"/>
      <c r="CM1149" s="529"/>
      <c r="CN1149" s="529"/>
      <c r="CO1149" s="529"/>
      <c r="CP1149" s="529"/>
      <c r="CQ1149" s="529"/>
    </row>
    <row r="1150" spans="1:95" s="70" customFormat="1" ht="15" customHeight="1" outlineLevel="1" x14ac:dyDescent="0.2">
      <c r="A1150" s="11">
        <v>157</v>
      </c>
      <c r="B1150" s="300"/>
      <c r="C1150" s="298"/>
      <c r="D1150" s="298"/>
      <c r="E1150" s="853" t="s">
        <v>546</v>
      </c>
      <c r="F1150" s="854"/>
      <c r="G1150" s="854"/>
      <c r="H1150" s="854"/>
      <c r="I1150" s="854"/>
      <c r="J1150" s="854"/>
      <c r="K1150" s="854"/>
      <c r="L1150" s="855"/>
      <c r="M1150" s="407">
        <f>SUBTOTAL(9,M1151:M1152)</f>
        <v>0</v>
      </c>
      <c r="N1150" s="410">
        <f t="shared" ref="N1150:AC1150" si="382">SUBTOTAL(9,N1151:N1152)</f>
        <v>0</v>
      </c>
      <c r="O1150" s="414">
        <f t="shared" si="382"/>
        <v>0</v>
      </c>
      <c r="P1150" s="413">
        <f t="shared" si="382"/>
        <v>0</v>
      </c>
      <c r="Q1150" s="415">
        <f t="shared" si="382"/>
        <v>0</v>
      </c>
      <c r="R1150" s="410">
        <f t="shared" si="382"/>
        <v>0</v>
      </c>
      <c r="S1150" s="414">
        <f t="shared" si="382"/>
        <v>0</v>
      </c>
      <c r="T1150" s="413">
        <f t="shared" si="382"/>
        <v>0</v>
      </c>
      <c r="U1150" s="413">
        <f t="shared" si="382"/>
        <v>0</v>
      </c>
      <c r="V1150" s="413">
        <f t="shared" si="382"/>
        <v>0</v>
      </c>
      <c r="W1150" s="413">
        <f t="shared" si="382"/>
        <v>0</v>
      </c>
      <c r="X1150" s="413">
        <f t="shared" si="382"/>
        <v>0</v>
      </c>
      <c r="Y1150" s="413">
        <f t="shared" si="382"/>
        <v>0</v>
      </c>
      <c r="Z1150" s="413">
        <f t="shared" si="382"/>
        <v>0</v>
      </c>
      <c r="AA1150" s="413">
        <f t="shared" si="382"/>
        <v>0</v>
      </c>
      <c r="AB1150" s="411">
        <f t="shared" si="382"/>
        <v>0</v>
      </c>
      <c r="AC1150" s="415">
        <f t="shared" si="382"/>
        <v>0</v>
      </c>
      <c r="AD1150" s="1766"/>
      <c r="AE1150" s="1063"/>
      <c r="AF1150" s="831"/>
      <c r="AG1150" s="536"/>
      <c r="AH1150" s="529"/>
      <c r="AI1150" s="529"/>
      <c r="AJ1150" s="529"/>
      <c r="AK1150" s="529"/>
      <c r="AL1150" s="529"/>
      <c r="AM1150" s="529"/>
      <c r="AN1150" s="529"/>
      <c r="AO1150" s="529"/>
      <c r="AP1150" s="529"/>
      <c r="AQ1150" s="529"/>
      <c r="AR1150" s="529"/>
      <c r="AS1150" s="529"/>
      <c r="AT1150" s="529"/>
      <c r="AU1150" s="529"/>
      <c r="AV1150" s="529"/>
      <c r="AW1150" s="529"/>
      <c r="AX1150" s="529"/>
      <c r="AY1150" s="529"/>
      <c r="AZ1150" s="529"/>
      <c r="BA1150" s="529"/>
      <c r="BB1150" s="529"/>
      <c r="BC1150" s="529"/>
      <c r="BD1150" s="529"/>
      <c r="BE1150" s="529"/>
      <c r="BF1150" s="529"/>
      <c r="BG1150" s="529"/>
      <c r="BH1150" s="529"/>
      <c r="BI1150" s="529"/>
      <c r="BJ1150" s="529"/>
      <c r="BK1150" s="529"/>
      <c r="BL1150" s="529"/>
      <c r="BM1150" s="529"/>
      <c r="BN1150" s="529"/>
      <c r="BO1150" s="529"/>
      <c r="BP1150" s="529"/>
      <c r="BQ1150" s="529"/>
      <c r="BR1150" s="529"/>
      <c r="BS1150" s="529"/>
      <c r="BT1150" s="529"/>
      <c r="BU1150" s="529"/>
      <c r="BV1150" s="529"/>
      <c r="BW1150" s="529"/>
      <c r="BX1150" s="529"/>
      <c r="BY1150" s="529"/>
      <c r="BZ1150" s="529"/>
      <c r="CA1150" s="529"/>
      <c r="CB1150" s="529"/>
      <c r="CC1150" s="529"/>
      <c r="CD1150" s="529"/>
      <c r="CE1150" s="529"/>
      <c r="CF1150" s="529"/>
      <c r="CG1150" s="529"/>
      <c r="CH1150" s="529"/>
      <c r="CI1150" s="529"/>
      <c r="CJ1150" s="529"/>
      <c r="CK1150" s="529"/>
      <c r="CL1150" s="529"/>
      <c r="CM1150" s="529"/>
      <c r="CN1150" s="529"/>
      <c r="CO1150" s="529"/>
      <c r="CP1150" s="529"/>
      <c r="CQ1150" s="529"/>
    </row>
    <row r="1151" spans="1:95" s="70" customFormat="1" ht="27.75" customHeight="1" outlineLevel="1" x14ac:dyDescent="0.2">
      <c r="A1151" s="11">
        <v>158</v>
      </c>
      <c r="B1151" s="300"/>
      <c r="C1151" s="298"/>
      <c r="D1151" s="298"/>
      <c r="E1151" s="299"/>
      <c r="F1151" s="856" t="s">
        <v>547</v>
      </c>
      <c r="G1151" s="857"/>
      <c r="H1151" s="857"/>
      <c r="I1151" s="857"/>
      <c r="J1151" s="857"/>
      <c r="K1151" s="857"/>
      <c r="L1151" s="858"/>
      <c r="M1151" s="408">
        <f t="shared" ref="M1151:AB1152" si="383">M375</f>
        <v>0</v>
      </c>
      <c r="N1151" s="419">
        <f t="shared" si="383"/>
        <v>0</v>
      </c>
      <c r="O1151" s="422">
        <f t="shared" si="383"/>
        <v>0</v>
      </c>
      <c r="P1151" s="422">
        <f t="shared" si="383"/>
        <v>0</v>
      </c>
      <c r="Q1151" s="423">
        <f t="shared" si="383"/>
        <v>0</v>
      </c>
      <c r="R1151" s="419">
        <f t="shared" si="383"/>
        <v>0</v>
      </c>
      <c r="S1151" s="421">
        <f t="shared" si="383"/>
        <v>0</v>
      </c>
      <c r="T1151" s="421">
        <f t="shared" si="383"/>
        <v>0</v>
      </c>
      <c r="U1151" s="421">
        <f t="shared" si="383"/>
        <v>0</v>
      </c>
      <c r="V1151" s="421">
        <f t="shared" si="383"/>
        <v>0</v>
      </c>
      <c r="W1151" s="421">
        <f t="shared" si="383"/>
        <v>0</v>
      </c>
      <c r="X1151" s="422">
        <f t="shared" si="383"/>
        <v>0</v>
      </c>
      <c r="Y1151" s="421">
        <f t="shared" si="383"/>
        <v>0</v>
      </c>
      <c r="Z1151" s="421">
        <f t="shared" si="383"/>
        <v>0</v>
      </c>
      <c r="AA1151" s="421">
        <f t="shared" si="383"/>
        <v>0</v>
      </c>
      <c r="AB1151" s="421">
        <f t="shared" si="383"/>
        <v>0</v>
      </c>
      <c r="AC1151" s="408">
        <f t="shared" ref="AC1151:AC1152" si="384">M1151-SUM(N1151:AB1151)</f>
        <v>0</v>
      </c>
      <c r="AD1151" s="1766"/>
      <c r="AE1151" s="1063"/>
      <c r="AF1151" s="831"/>
      <c r="AG1151" s="536"/>
      <c r="AH1151" s="529"/>
      <c r="AI1151" s="529"/>
      <c r="AJ1151" s="529"/>
      <c r="AK1151" s="529"/>
      <c r="AL1151" s="529"/>
      <c r="AM1151" s="529"/>
      <c r="AN1151" s="529"/>
      <c r="AO1151" s="529"/>
      <c r="AP1151" s="529"/>
      <c r="AQ1151" s="529"/>
      <c r="AR1151" s="529"/>
      <c r="AS1151" s="529"/>
      <c r="AT1151" s="529"/>
      <c r="AU1151" s="529"/>
      <c r="AV1151" s="529"/>
      <c r="AW1151" s="529"/>
      <c r="AX1151" s="529"/>
      <c r="AY1151" s="529"/>
      <c r="AZ1151" s="529"/>
      <c r="BA1151" s="529"/>
      <c r="BB1151" s="529"/>
      <c r="BC1151" s="529"/>
      <c r="BD1151" s="529"/>
      <c r="BE1151" s="529"/>
      <c r="BF1151" s="529"/>
      <c r="BG1151" s="529"/>
      <c r="BH1151" s="529"/>
      <c r="BI1151" s="529"/>
      <c r="BJ1151" s="529"/>
      <c r="BK1151" s="529"/>
      <c r="BL1151" s="529"/>
      <c r="BM1151" s="529"/>
      <c r="BN1151" s="529"/>
      <c r="BO1151" s="529"/>
      <c r="BP1151" s="529"/>
      <c r="BQ1151" s="529"/>
      <c r="BR1151" s="529"/>
      <c r="BS1151" s="529"/>
      <c r="BT1151" s="529"/>
      <c r="BU1151" s="529"/>
      <c r="BV1151" s="529"/>
      <c r="BW1151" s="529"/>
      <c r="BX1151" s="529"/>
      <c r="BY1151" s="529"/>
      <c r="BZ1151" s="529"/>
      <c r="CA1151" s="529"/>
      <c r="CB1151" s="529"/>
      <c r="CC1151" s="529"/>
      <c r="CD1151" s="529"/>
      <c r="CE1151" s="529"/>
      <c r="CF1151" s="529"/>
      <c r="CG1151" s="529"/>
      <c r="CH1151" s="529"/>
      <c r="CI1151" s="529"/>
      <c r="CJ1151" s="529"/>
      <c r="CK1151" s="529"/>
      <c r="CL1151" s="529"/>
      <c r="CM1151" s="529"/>
      <c r="CN1151" s="529"/>
      <c r="CO1151" s="529"/>
      <c r="CP1151" s="529"/>
      <c r="CQ1151" s="529"/>
    </row>
    <row r="1152" spans="1:95" s="70" customFormat="1" ht="15" customHeight="1" outlineLevel="1" x14ac:dyDescent="0.2">
      <c r="A1152" s="11">
        <v>159</v>
      </c>
      <c r="B1152" s="300"/>
      <c r="C1152" s="298"/>
      <c r="D1152" s="298"/>
      <c r="E1152" s="299"/>
      <c r="F1152" s="859" t="s">
        <v>570</v>
      </c>
      <c r="G1152" s="860"/>
      <c r="H1152" s="860"/>
      <c r="I1152" s="860"/>
      <c r="J1152" s="860"/>
      <c r="K1152" s="860"/>
      <c r="L1152" s="861"/>
      <c r="M1152" s="408">
        <f t="shared" si="383"/>
        <v>0</v>
      </c>
      <c r="N1152" s="419">
        <f t="shared" si="383"/>
        <v>0</v>
      </c>
      <c r="O1152" s="422">
        <f t="shared" si="383"/>
        <v>0</v>
      </c>
      <c r="P1152" s="422">
        <f t="shared" si="383"/>
        <v>0</v>
      </c>
      <c r="Q1152" s="423">
        <f t="shared" si="383"/>
        <v>0</v>
      </c>
      <c r="R1152" s="419">
        <f t="shared" si="383"/>
        <v>0</v>
      </c>
      <c r="S1152" s="421">
        <f t="shared" si="383"/>
        <v>0</v>
      </c>
      <c r="T1152" s="421">
        <f t="shared" si="383"/>
        <v>0</v>
      </c>
      <c r="U1152" s="421">
        <f t="shared" si="383"/>
        <v>0</v>
      </c>
      <c r="V1152" s="421">
        <f t="shared" si="383"/>
        <v>0</v>
      </c>
      <c r="W1152" s="421">
        <f t="shared" si="383"/>
        <v>0</v>
      </c>
      <c r="X1152" s="422">
        <f t="shared" si="383"/>
        <v>0</v>
      </c>
      <c r="Y1152" s="421">
        <f t="shared" si="383"/>
        <v>0</v>
      </c>
      <c r="Z1152" s="421">
        <f t="shared" si="383"/>
        <v>0</v>
      </c>
      <c r="AA1152" s="421">
        <f t="shared" si="383"/>
        <v>0</v>
      </c>
      <c r="AB1152" s="421">
        <f t="shared" si="383"/>
        <v>0</v>
      </c>
      <c r="AC1152" s="408">
        <f t="shared" si="384"/>
        <v>0</v>
      </c>
      <c r="AD1152" s="1766"/>
      <c r="AE1152" s="1063"/>
      <c r="AF1152" s="831"/>
      <c r="AG1152" s="536"/>
      <c r="AH1152" s="529"/>
      <c r="AI1152" s="529"/>
      <c r="AJ1152" s="529"/>
      <c r="AK1152" s="529"/>
      <c r="AL1152" s="529"/>
      <c r="AM1152" s="529"/>
      <c r="AN1152" s="529"/>
      <c r="AO1152" s="529"/>
      <c r="AP1152" s="529"/>
      <c r="AQ1152" s="529"/>
      <c r="AR1152" s="529"/>
      <c r="AS1152" s="529"/>
      <c r="AT1152" s="529"/>
      <c r="AU1152" s="529"/>
      <c r="AV1152" s="529"/>
      <c r="AW1152" s="529"/>
      <c r="AX1152" s="529"/>
      <c r="AY1152" s="529"/>
      <c r="AZ1152" s="529"/>
      <c r="BA1152" s="529"/>
      <c r="BB1152" s="529"/>
      <c r="BC1152" s="529"/>
      <c r="BD1152" s="529"/>
      <c r="BE1152" s="529"/>
      <c r="BF1152" s="529"/>
      <c r="BG1152" s="529"/>
      <c r="BH1152" s="529"/>
      <c r="BI1152" s="529"/>
      <c r="BJ1152" s="529"/>
      <c r="BK1152" s="529"/>
      <c r="BL1152" s="529"/>
      <c r="BM1152" s="529"/>
      <c r="BN1152" s="529"/>
      <c r="BO1152" s="529"/>
      <c r="BP1152" s="529"/>
      <c r="BQ1152" s="529"/>
      <c r="BR1152" s="529"/>
      <c r="BS1152" s="529"/>
      <c r="BT1152" s="529"/>
      <c r="BU1152" s="529"/>
      <c r="BV1152" s="529"/>
      <c r="BW1152" s="529"/>
      <c r="BX1152" s="529"/>
      <c r="BY1152" s="529"/>
      <c r="BZ1152" s="529"/>
      <c r="CA1152" s="529"/>
      <c r="CB1152" s="529"/>
      <c r="CC1152" s="529"/>
      <c r="CD1152" s="529"/>
      <c r="CE1152" s="529"/>
      <c r="CF1152" s="529"/>
      <c r="CG1152" s="529"/>
      <c r="CH1152" s="529"/>
      <c r="CI1152" s="529"/>
      <c r="CJ1152" s="529"/>
      <c r="CK1152" s="529"/>
      <c r="CL1152" s="529"/>
      <c r="CM1152" s="529"/>
      <c r="CN1152" s="529"/>
      <c r="CO1152" s="529"/>
      <c r="CP1152" s="529"/>
      <c r="CQ1152" s="529"/>
    </row>
    <row r="1153" spans="1:95" s="70" customFormat="1" ht="15" customHeight="1" outlineLevel="1" x14ac:dyDescent="0.2">
      <c r="A1153" s="11">
        <v>160</v>
      </c>
      <c r="B1153" s="300"/>
      <c r="C1153" s="298"/>
      <c r="D1153" s="298"/>
      <c r="E1153" s="853" t="s">
        <v>548</v>
      </c>
      <c r="F1153" s="854"/>
      <c r="G1153" s="854"/>
      <c r="H1153" s="854"/>
      <c r="I1153" s="854"/>
      <c r="J1153" s="854"/>
      <c r="K1153" s="854"/>
      <c r="L1153" s="855"/>
      <c r="M1153" s="407">
        <f>SUBTOTAL(9,M1154:M1156)</f>
        <v>0</v>
      </c>
      <c r="N1153" s="410">
        <f t="shared" ref="N1153:AC1153" si="385">SUBTOTAL(9,N1154:N1156)</f>
        <v>0</v>
      </c>
      <c r="O1153" s="414">
        <f t="shared" si="385"/>
        <v>0</v>
      </c>
      <c r="P1153" s="413">
        <f t="shared" si="385"/>
        <v>0</v>
      </c>
      <c r="Q1153" s="415">
        <f t="shared" si="385"/>
        <v>0</v>
      </c>
      <c r="R1153" s="410">
        <f t="shared" si="385"/>
        <v>0</v>
      </c>
      <c r="S1153" s="414">
        <f t="shared" si="385"/>
        <v>0</v>
      </c>
      <c r="T1153" s="413">
        <f t="shared" si="385"/>
        <v>0</v>
      </c>
      <c r="U1153" s="413">
        <f t="shared" si="385"/>
        <v>0</v>
      </c>
      <c r="V1153" s="413">
        <f t="shared" si="385"/>
        <v>0</v>
      </c>
      <c r="W1153" s="413">
        <f t="shared" si="385"/>
        <v>0</v>
      </c>
      <c r="X1153" s="413">
        <f t="shared" si="385"/>
        <v>0</v>
      </c>
      <c r="Y1153" s="413">
        <f t="shared" si="385"/>
        <v>0</v>
      </c>
      <c r="Z1153" s="413">
        <f t="shared" si="385"/>
        <v>0</v>
      </c>
      <c r="AA1153" s="413">
        <f t="shared" si="385"/>
        <v>0</v>
      </c>
      <c r="AB1153" s="411">
        <f t="shared" si="385"/>
        <v>0</v>
      </c>
      <c r="AC1153" s="415">
        <f t="shared" si="385"/>
        <v>0</v>
      </c>
      <c r="AD1153" s="1766"/>
      <c r="AE1153" s="1063"/>
      <c r="AF1153" s="831"/>
      <c r="AG1153" s="536"/>
      <c r="AH1153" s="529"/>
      <c r="AI1153" s="529"/>
      <c r="AJ1153" s="529"/>
      <c r="AK1153" s="529"/>
      <c r="AL1153" s="529"/>
      <c r="AM1153" s="529"/>
      <c r="AN1153" s="529"/>
      <c r="AO1153" s="529"/>
      <c r="AP1153" s="529"/>
      <c r="AQ1153" s="529"/>
      <c r="AR1153" s="529"/>
      <c r="AS1153" s="529"/>
      <c r="AT1153" s="529"/>
      <c r="AU1153" s="529"/>
      <c r="AV1153" s="529"/>
      <c r="AW1153" s="529"/>
      <c r="AX1153" s="529"/>
      <c r="AY1153" s="529"/>
      <c r="AZ1153" s="529"/>
      <c r="BA1153" s="529"/>
      <c r="BB1153" s="529"/>
      <c r="BC1153" s="529"/>
      <c r="BD1153" s="529"/>
      <c r="BE1153" s="529"/>
      <c r="BF1153" s="529"/>
      <c r="BG1153" s="529"/>
      <c r="BH1153" s="529"/>
      <c r="BI1153" s="529"/>
      <c r="BJ1153" s="529"/>
      <c r="BK1153" s="529"/>
      <c r="BL1153" s="529"/>
      <c r="BM1153" s="529"/>
      <c r="BN1153" s="529"/>
      <c r="BO1153" s="529"/>
      <c r="BP1153" s="529"/>
      <c r="BQ1153" s="529"/>
      <c r="BR1153" s="529"/>
      <c r="BS1153" s="529"/>
      <c r="BT1153" s="529"/>
      <c r="BU1153" s="529"/>
      <c r="BV1153" s="529"/>
      <c r="BW1153" s="529"/>
      <c r="BX1153" s="529"/>
      <c r="BY1153" s="529"/>
      <c r="BZ1153" s="529"/>
      <c r="CA1153" s="529"/>
      <c r="CB1153" s="529"/>
      <c r="CC1153" s="529"/>
      <c r="CD1153" s="529"/>
      <c r="CE1153" s="529"/>
      <c r="CF1153" s="529"/>
      <c r="CG1153" s="529"/>
      <c r="CH1153" s="529"/>
      <c r="CI1153" s="529"/>
      <c r="CJ1153" s="529"/>
      <c r="CK1153" s="529"/>
      <c r="CL1153" s="529"/>
      <c r="CM1153" s="529"/>
      <c r="CN1153" s="529"/>
      <c r="CO1153" s="529"/>
      <c r="CP1153" s="529"/>
      <c r="CQ1153" s="529"/>
    </row>
    <row r="1154" spans="1:95" s="70" customFormat="1" ht="15" customHeight="1" outlineLevel="1" x14ac:dyDescent="0.2">
      <c r="A1154" s="11">
        <v>161</v>
      </c>
      <c r="B1154" s="300"/>
      <c r="C1154" s="298"/>
      <c r="D1154" s="298"/>
      <c r="E1154" s="299"/>
      <c r="F1154" s="856" t="s">
        <v>549</v>
      </c>
      <c r="G1154" s="857"/>
      <c r="H1154" s="857"/>
      <c r="I1154" s="857"/>
      <c r="J1154" s="857"/>
      <c r="K1154" s="857"/>
      <c r="L1154" s="858"/>
      <c r="M1154" s="408">
        <f t="shared" ref="M1154:AB1156" si="386">M378</f>
        <v>0</v>
      </c>
      <c r="N1154" s="419">
        <f t="shared" si="386"/>
        <v>0</v>
      </c>
      <c r="O1154" s="422">
        <f t="shared" si="386"/>
        <v>0</v>
      </c>
      <c r="P1154" s="422">
        <f t="shared" si="386"/>
        <v>0</v>
      </c>
      <c r="Q1154" s="423">
        <f t="shared" si="386"/>
        <v>0</v>
      </c>
      <c r="R1154" s="419">
        <f t="shared" si="386"/>
        <v>0</v>
      </c>
      <c r="S1154" s="421">
        <f t="shared" si="386"/>
        <v>0</v>
      </c>
      <c r="T1154" s="421">
        <f t="shared" si="386"/>
        <v>0</v>
      </c>
      <c r="U1154" s="421">
        <f t="shared" si="386"/>
        <v>0</v>
      </c>
      <c r="V1154" s="421">
        <f t="shared" si="386"/>
        <v>0</v>
      </c>
      <c r="W1154" s="421">
        <f t="shared" si="386"/>
        <v>0</v>
      </c>
      <c r="X1154" s="422">
        <f t="shared" si="386"/>
        <v>0</v>
      </c>
      <c r="Y1154" s="421">
        <f t="shared" si="386"/>
        <v>0</v>
      </c>
      <c r="Z1154" s="421">
        <f t="shared" si="386"/>
        <v>0</v>
      </c>
      <c r="AA1154" s="421">
        <f t="shared" si="386"/>
        <v>0</v>
      </c>
      <c r="AB1154" s="421">
        <f t="shared" si="386"/>
        <v>0</v>
      </c>
      <c r="AC1154" s="408">
        <f t="shared" ref="AC1154:AC1156" si="387">M1154-SUM(N1154:AB1154)</f>
        <v>0</v>
      </c>
      <c r="AD1154" s="1766"/>
      <c r="AE1154" s="1063"/>
      <c r="AF1154" s="831"/>
      <c r="AG1154" s="536"/>
      <c r="AH1154" s="529"/>
      <c r="AI1154" s="529"/>
      <c r="AJ1154" s="529"/>
      <c r="AK1154" s="529"/>
      <c r="AL1154" s="529"/>
      <c r="AM1154" s="529"/>
      <c r="AN1154" s="529"/>
      <c r="AO1154" s="529"/>
      <c r="AP1154" s="529"/>
      <c r="AQ1154" s="529"/>
      <c r="AR1154" s="529"/>
      <c r="AS1154" s="529"/>
      <c r="AT1154" s="529"/>
      <c r="AU1154" s="529"/>
      <c r="AV1154" s="529"/>
      <c r="AW1154" s="529"/>
      <c r="AX1154" s="529"/>
      <c r="AY1154" s="529"/>
      <c r="AZ1154" s="529"/>
      <c r="BA1154" s="529"/>
      <c r="BB1154" s="529"/>
      <c r="BC1154" s="529"/>
      <c r="BD1154" s="529"/>
      <c r="BE1154" s="529"/>
      <c r="BF1154" s="529"/>
      <c r="BG1154" s="529"/>
      <c r="BH1154" s="529"/>
      <c r="BI1154" s="529"/>
      <c r="BJ1154" s="529"/>
      <c r="BK1154" s="529"/>
      <c r="BL1154" s="529"/>
      <c r="BM1154" s="529"/>
      <c r="BN1154" s="529"/>
      <c r="BO1154" s="529"/>
      <c r="BP1154" s="529"/>
      <c r="BQ1154" s="529"/>
      <c r="BR1154" s="529"/>
      <c r="BS1154" s="529"/>
      <c r="BT1154" s="529"/>
      <c r="BU1154" s="529"/>
      <c r="BV1154" s="529"/>
      <c r="BW1154" s="529"/>
      <c r="BX1154" s="529"/>
      <c r="BY1154" s="529"/>
      <c r="BZ1154" s="529"/>
      <c r="CA1154" s="529"/>
      <c r="CB1154" s="529"/>
      <c r="CC1154" s="529"/>
      <c r="CD1154" s="529"/>
      <c r="CE1154" s="529"/>
      <c r="CF1154" s="529"/>
      <c r="CG1154" s="529"/>
      <c r="CH1154" s="529"/>
      <c r="CI1154" s="529"/>
      <c r="CJ1154" s="529"/>
      <c r="CK1154" s="529"/>
      <c r="CL1154" s="529"/>
      <c r="CM1154" s="529"/>
      <c r="CN1154" s="529"/>
      <c r="CO1154" s="529"/>
      <c r="CP1154" s="529"/>
      <c r="CQ1154" s="529"/>
    </row>
    <row r="1155" spans="1:95" s="70" customFormat="1" outlineLevel="1" x14ac:dyDescent="0.2">
      <c r="A1155" s="11">
        <v>162</v>
      </c>
      <c r="B1155" s="300"/>
      <c r="C1155" s="295"/>
      <c r="D1155" s="295"/>
      <c r="E1155" s="295"/>
      <c r="F1155" s="915" t="s">
        <v>574</v>
      </c>
      <c r="G1155" s="916"/>
      <c r="H1155" s="916"/>
      <c r="I1155" s="916"/>
      <c r="J1155" s="916"/>
      <c r="K1155" s="916"/>
      <c r="L1155" s="917"/>
      <c r="M1155" s="408">
        <f t="shared" si="386"/>
        <v>0</v>
      </c>
      <c r="N1155" s="419">
        <f t="shared" si="386"/>
        <v>0</v>
      </c>
      <c r="O1155" s="422">
        <f t="shared" si="386"/>
        <v>0</v>
      </c>
      <c r="P1155" s="422">
        <f t="shared" si="386"/>
        <v>0</v>
      </c>
      <c r="Q1155" s="423">
        <f t="shared" si="386"/>
        <v>0</v>
      </c>
      <c r="R1155" s="419">
        <f t="shared" si="386"/>
        <v>0</v>
      </c>
      <c r="S1155" s="421">
        <f t="shared" si="386"/>
        <v>0</v>
      </c>
      <c r="T1155" s="421">
        <f t="shared" si="386"/>
        <v>0</v>
      </c>
      <c r="U1155" s="421">
        <f t="shared" si="386"/>
        <v>0</v>
      </c>
      <c r="V1155" s="421">
        <f t="shared" si="386"/>
        <v>0</v>
      </c>
      <c r="W1155" s="421">
        <f t="shared" si="386"/>
        <v>0</v>
      </c>
      <c r="X1155" s="422">
        <f t="shared" si="386"/>
        <v>0</v>
      </c>
      <c r="Y1155" s="421">
        <f t="shared" si="386"/>
        <v>0</v>
      </c>
      <c r="Z1155" s="421">
        <f t="shared" si="386"/>
        <v>0</v>
      </c>
      <c r="AA1155" s="421">
        <f t="shared" si="386"/>
        <v>0</v>
      </c>
      <c r="AB1155" s="421">
        <f t="shared" si="386"/>
        <v>0</v>
      </c>
      <c r="AC1155" s="408">
        <f t="shared" si="387"/>
        <v>0</v>
      </c>
      <c r="AD1155" s="1766"/>
      <c r="AE1155" s="1063"/>
      <c r="AF1155" s="831"/>
      <c r="AG1155" s="536"/>
      <c r="AH1155" s="529"/>
      <c r="AI1155" s="529"/>
      <c r="AJ1155" s="529"/>
      <c r="AK1155" s="529"/>
      <c r="AL1155" s="529"/>
      <c r="AM1155" s="529"/>
      <c r="AN1155" s="529"/>
      <c r="AO1155" s="529"/>
      <c r="AP1155" s="529"/>
      <c r="AQ1155" s="529"/>
      <c r="AR1155" s="529"/>
      <c r="AS1155" s="529"/>
      <c r="AT1155" s="529"/>
      <c r="AU1155" s="529"/>
      <c r="AV1155" s="529"/>
      <c r="AW1155" s="529"/>
      <c r="AX1155" s="529"/>
      <c r="AY1155" s="529"/>
      <c r="AZ1155" s="529"/>
      <c r="BA1155" s="529"/>
      <c r="BB1155" s="529"/>
      <c r="BC1155" s="529"/>
      <c r="BD1155" s="529"/>
      <c r="BE1155" s="529"/>
      <c r="BF1155" s="529"/>
      <c r="BG1155" s="529"/>
      <c r="BH1155" s="529"/>
      <c r="BI1155" s="529"/>
      <c r="BJ1155" s="529"/>
      <c r="BK1155" s="529"/>
      <c r="BL1155" s="529"/>
      <c r="BM1155" s="529"/>
      <c r="BN1155" s="529"/>
      <c r="BO1155" s="529"/>
      <c r="BP1155" s="529"/>
      <c r="BQ1155" s="529"/>
      <c r="BR1155" s="529"/>
      <c r="BS1155" s="529"/>
      <c r="BT1155" s="529"/>
      <c r="BU1155" s="529"/>
      <c r="BV1155" s="529"/>
      <c r="BW1155" s="529"/>
      <c r="BX1155" s="529"/>
      <c r="BY1155" s="529"/>
      <c r="BZ1155" s="529"/>
      <c r="CA1155" s="529"/>
      <c r="CB1155" s="529"/>
      <c r="CC1155" s="529"/>
      <c r="CD1155" s="529"/>
      <c r="CE1155" s="529"/>
      <c r="CF1155" s="529"/>
      <c r="CG1155" s="529"/>
      <c r="CH1155" s="529"/>
      <c r="CI1155" s="529"/>
      <c r="CJ1155" s="529"/>
      <c r="CK1155" s="529"/>
      <c r="CL1155" s="529"/>
      <c r="CM1155" s="529"/>
      <c r="CN1155" s="529"/>
      <c r="CO1155" s="529"/>
      <c r="CP1155" s="529"/>
      <c r="CQ1155" s="529"/>
    </row>
    <row r="1156" spans="1:95" s="70" customFormat="1" ht="27.75" customHeight="1" outlineLevel="1" x14ac:dyDescent="0.2">
      <c r="A1156" s="11">
        <v>163</v>
      </c>
      <c r="B1156" s="300"/>
      <c r="C1156" s="295"/>
      <c r="D1156" s="295"/>
      <c r="E1156" s="295"/>
      <c r="F1156" s="859" t="s">
        <v>669</v>
      </c>
      <c r="G1156" s="860"/>
      <c r="H1156" s="860"/>
      <c r="I1156" s="860"/>
      <c r="J1156" s="860"/>
      <c r="K1156" s="860"/>
      <c r="L1156" s="861"/>
      <c r="M1156" s="408">
        <f t="shared" si="386"/>
        <v>0</v>
      </c>
      <c r="N1156" s="419">
        <f t="shared" si="386"/>
        <v>0</v>
      </c>
      <c r="O1156" s="422">
        <f t="shared" si="386"/>
        <v>0</v>
      </c>
      <c r="P1156" s="422">
        <f t="shared" si="386"/>
        <v>0</v>
      </c>
      <c r="Q1156" s="423">
        <f t="shared" si="386"/>
        <v>0</v>
      </c>
      <c r="R1156" s="419">
        <f t="shared" si="386"/>
        <v>0</v>
      </c>
      <c r="S1156" s="421">
        <f t="shared" si="386"/>
        <v>0</v>
      </c>
      <c r="T1156" s="421">
        <f t="shared" si="386"/>
        <v>0</v>
      </c>
      <c r="U1156" s="421">
        <f t="shared" si="386"/>
        <v>0</v>
      </c>
      <c r="V1156" s="421">
        <f t="shared" si="386"/>
        <v>0</v>
      </c>
      <c r="W1156" s="421">
        <f t="shared" si="386"/>
        <v>0</v>
      </c>
      <c r="X1156" s="422">
        <f t="shared" si="386"/>
        <v>0</v>
      </c>
      <c r="Y1156" s="421">
        <f t="shared" si="386"/>
        <v>0</v>
      </c>
      <c r="Z1156" s="421">
        <f t="shared" si="386"/>
        <v>0</v>
      </c>
      <c r="AA1156" s="421">
        <f t="shared" si="386"/>
        <v>0</v>
      </c>
      <c r="AB1156" s="421">
        <f t="shared" si="386"/>
        <v>0</v>
      </c>
      <c r="AC1156" s="408">
        <f t="shared" si="387"/>
        <v>0</v>
      </c>
      <c r="AD1156" s="1767"/>
      <c r="AE1156" s="834"/>
      <c r="AF1156" s="834"/>
      <c r="AG1156" s="536"/>
      <c r="AH1156" s="529"/>
      <c r="AI1156" s="529"/>
      <c r="AJ1156" s="529"/>
      <c r="AK1156" s="529"/>
      <c r="AL1156" s="529"/>
      <c r="AM1156" s="529"/>
      <c r="AN1156" s="529"/>
      <c r="AO1156" s="529"/>
      <c r="AP1156" s="529"/>
      <c r="AQ1156" s="529"/>
      <c r="AR1156" s="529"/>
      <c r="AS1156" s="529"/>
      <c r="AT1156" s="529"/>
      <c r="AU1156" s="529"/>
      <c r="AV1156" s="529"/>
      <c r="AW1156" s="529"/>
      <c r="AX1156" s="529"/>
      <c r="AY1156" s="529"/>
      <c r="AZ1156" s="529"/>
      <c r="BA1156" s="529"/>
      <c r="BB1156" s="529"/>
      <c r="BC1156" s="529"/>
      <c r="BD1156" s="529"/>
      <c r="BE1156" s="529"/>
      <c r="BF1156" s="529"/>
      <c r="BG1156" s="529"/>
      <c r="BH1156" s="529"/>
      <c r="BI1156" s="529"/>
      <c r="BJ1156" s="529"/>
      <c r="BK1156" s="529"/>
      <c r="BL1156" s="529"/>
      <c r="BM1156" s="529"/>
      <c r="BN1156" s="529"/>
      <c r="BO1156" s="529"/>
      <c r="BP1156" s="529"/>
      <c r="BQ1156" s="529"/>
      <c r="BR1156" s="529"/>
      <c r="BS1156" s="529"/>
      <c r="BT1156" s="529"/>
      <c r="BU1156" s="529"/>
      <c r="BV1156" s="529"/>
      <c r="BW1156" s="529"/>
      <c r="BX1156" s="529"/>
      <c r="BY1156" s="529"/>
      <c r="BZ1156" s="529"/>
      <c r="CA1156" s="529"/>
      <c r="CB1156" s="529"/>
      <c r="CC1156" s="529"/>
      <c r="CD1156" s="529"/>
      <c r="CE1156" s="529"/>
      <c r="CF1156" s="529"/>
      <c r="CG1156" s="529"/>
      <c r="CH1156" s="529"/>
      <c r="CI1156" s="529"/>
      <c r="CJ1156" s="529"/>
      <c r="CK1156" s="529"/>
      <c r="CL1156" s="529"/>
      <c r="CM1156" s="529"/>
      <c r="CN1156" s="529"/>
      <c r="CO1156" s="529"/>
      <c r="CP1156" s="529"/>
      <c r="CQ1156" s="529"/>
    </row>
    <row r="1157" spans="1:95" s="70" customFormat="1" outlineLevel="1" x14ac:dyDescent="0.2">
      <c r="A1157" s="11">
        <v>164</v>
      </c>
      <c r="B1157" s="300"/>
      <c r="C1157" s="295"/>
      <c r="D1157" s="844" t="s">
        <v>23</v>
      </c>
      <c r="E1157" s="845"/>
      <c r="F1157" s="845"/>
      <c r="G1157" s="845"/>
      <c r="H1157" s="845"/>
      <c r="I1157" s="845"/>
      <c r="J1157" s="845"/>
      <c r="K1157" s="845"/>
      <c r="L1157" s="845"/>
      <c r="M1157" s="845"/>
      <c r="N1157" s="845"/>
      <c r="O1157" s="845"/>
      <c r="P1157" s="845"/>
      <c r="Q1157" s="845"/>
      <c r="R1157" s="845"/>
      <c r="S1157" s="845"/>
      <c r="T1157" s="845"/>
      <c r="U1157" s="845"/>
      <c r="V1157" s="845"/>
      <c r="W1157" s="845"/>
      <c r="X1157" s="845"/>
      <c r="Y1157" s="845"/>
      <c r="Z1157" s="845"/>
      <c r="AA1157" s="845"/>
      <c r="AB1157" s="846"/>
      <c r="AC1157" s="844"/>
      <c r="AD1157" s="845"/>
      <c r="AE1157" s="845"/>
      <c r="AF1157" s="845"/>
      <c r="AG1157" s="536"/>
      <c r="AH1157" s="529"/>
      <c r="AI1157" s="529"/>
      <c r="AJ1157" s="529"/>
      <c r="AK1157" s="529"/>
      <c r="AL1157" s="529"/>
      <c r="AM1157" s="529"/>
      <c r="AN1157" s="529"/>
      <c r="AO1157" s="529"/>
      <c r="AP1157" s="529"/>
      <c r="AQ1157" s="529"/>
      <c r="AR1157" s="529"/>
      <c r="AS1157" s="529"/>
      <c r="AT1157" s="529"/>
      <c r="AU1157" s="529"/>
      <c r="AV1157" s="529"/>
      <c r="AW1157" s="529"/>
      <c r="AX1157" s="529"/>
      <c r="AY1157" s="529"/>
      <c r="AZ1157" s="529"/>
      <c r="BA1157" s="529"/>
      <c r="BB1157" s="529"/>
      <c r="BC1157" s="529"/>
      <c r="BD1157" s="529"/>
      <c r="BE1157" s="529"/>
      <c r="BF1157" s="529"/>
      <c r="BG1157" s="529"/>
      <c r="BH1157" s="529"/>
      <c r="BI1157" s="529"/>
      <c r="BJ1157" s="529"/>
      <c r="BK1157" s="529"/>
      <c r="BL1157" s="529"/>
      <c r="BM1157" s="529"/>
      <c r="BN1157" s="529"/>
      <c r="BO1157" s="529"/>
      <c r="BP1157" s="529"/>
      <c r="BQ1157" s="529"/>
      <c r="BR1157" s="529"/>
      <c r="BS1157" s="529"/>
      <c r="BT1157" s="529"/>
      <c r="BU1157" s="529"/>
      <c r="BV1157" s="529"/>
      <c r="BW1157" s="529"/>
      <c r="BX1157" s="529"/>
      <c r="BY1157" s="529"/>
      <c r="BZ1157" s="529"/>
      <c r="CA1157" s="529"/>
      <c r="CB1157" s="529"/>
      <c r="CC1157" s="529"/>
      <c r="CD1157" s="529"/>
      <c r="CE1157" s="529"/>
      <c r="CF1157" s="529"/>
      <c r="CG1157" s="529"/>
      <c r="CH1157" s="529"/>
      <c r="CI1157" s="529"/>
      <c r="CJ1157" s="529"/>
      <c r="CK1157" s="529"/>
      <c r="CL1157" s="529"/>
      <c r="CM1157" s="529"/>
      <c r="CN1157" s="529"/>
      <c r="CO1157" s="529"/>
      <c r="CP1157" s="529"/>
      <c r="CQ1157" s="529"/>
    </row>
    <row r="1158" spans="1:95" s="70" customFormat="1" outlineLevel="1" x14ac:dyDescent="0.2">
      <c r="A1158" s="11">
        <v>165</v>
      </c>
      <c r="B1158" s="300"/>
      <c r="C1158" s="295"/>
      <c r="D1158" s="295"/>
      <c r="E1158" s="918" t="s">
        <v>126</v>
      </c>
      <c r="F1158" s="919"/>
      <c r="G1158" s="919"/>
      <c r="H1158" s="919"/>
      <c r="I1158" s="919"/>
      <c r="J1158" s="919"/>
      <c r="K1158" s="919"/>
      <c r="L1158" s="920"/>
      <c r="M1158" s="452">
        <f>SUBTOTAL(9,M1159:M1160)</f>
        <v>0</v>
      </c>
      <c r="N1158" s="453">
        <f t="shared" ref="N1158:AC1158" si="388">SUBTOTAL(9,N1159:N1160)</f>
        <v>0</v>
      </c>
      <c r="O1158" s="454">
        <f t="shared" si="388"/>
        <v>0</v>
      </c>
      <c r="P1158" s="455">
        <f t="shared" si="388"/>
        <v>0</v>
      </c>
      <c r="Q1158" s="456">
        <f t="shared" si="388"/>
        <v>0</v>
      </c>
      <c r="R1158" s="453">
        <f t="shared" si="388"/>
        <v>0</v>
      </c>
      <c r="S1158" s="454">
        <f t="shared" si="388"/>
        <v>0</v>
      </c>
      <c r="T1158" s="455">
        <f t="shared" si="388"/>
        <v>0</v>
      </c>
      <c r="U1158" s="455">
        <f t="shared" si="388"/>
        <v>0</v>
      </c>
      <c r="V1158" s="455">
        <f t="shared" si="388"/>
        <v>0</v>
      </c>
      <c r="W1158" s="455">
        <f t="shared" si="388"/>
        <v>0</v>
      </c>
      <c r="X1158" s="455">
        <f t="shared" si="388"/>
        <v>0</v>
      </c>
      <c r="Y1158" s="455">
        <f t="shared" si="388"/>
        <v>0</v>
      </c>
      <c r="Z1158" s="455">
        <f t="shared" si="388"/>
        <v>0</v>
      </c>
      <c r="AA1158" s="455">
        <f t="shared" si="388"/>
        <v>0</v>
      </c>
      <c r="AB1158" s="459">
        <f t="shared" si="388"/>
        <v>0</v>
      </c>
      <c r="AC1158" s="456">
        <f t="shared" si="388"/>
        <v>0</v>
      </c>
      <c r="AD1158" s="1808"/>
      <c r="AE1158" s="828"/>
      <c r="AF1158" s="828"/>
      <c r="AG1158" s="536"/>
      <c r="AH1158" s="529"/>
      <c r="AI1158" s="529"/>
      <c r="AJ1158" s="529"/>
      <c r="AK1158" s="529"/>
      <c r="AL1158" s="529"/>
      <c r="AM1158" s="529"/>
      <c r="AN1158" s="529"/>
      <c r="AO1158" s="529"/>
      <c r="AP1158" s="529"/>
      <c r="AQ1158" s="529"/>
      <c r="AR1158" s="529"/>
      <c r="AS1158" s="529"/>
      <c r="AT1158" s="529"/>
      <c r="AU1158" s="529"/>
      <c r="AV1158" s="529"/>
      <c r="AW1158" s="529"/>
      <c r="AX1158" s="529"/>
      <c r="AY1158" s="529"/>
      <c r="AZ1158" s="529"/>
      <c r="BA1158" s="529"/>
      <c r="BB1158" s="529"/>
      <c r="BC1158" s="529"/>
      <c r="BD1158" s="529"/>
      <c r="BE1158" s="529"/>
      <c r="BF1158" s="529"/>
      <c r="BG1158" s="529"/>
      <c r="BH1158" s="529"/>
      <c r="BI1158" s="529"/>
      <c r="BJ1158" s="529"/>
      <c r="BK1158" s="529"/>
      <c r="BL1158" s="529"/>
      <c r="BM1158" s="529"/>
      <c r="BN1158" s="529"/>
      <c r="BO1158" s="529"/>
      <c r="BP1158" s="529"/>
      <c r="BQ1158" s="529"/>
      <c r="BR1158" s="529"/>
      <c r="BS1158" s="529"/>
      <c r="BT1158" s="529"/>
      <c r="BU1158" s="529"/>
      <c r="BV1158" s="529"/>
      <c r="BW1158" s="529"/>
      <c r="BX1158" s="529"/>
      <c r="BY1158" s="529"/>
      <c r="BZ1158" s="529"/>
      <c r="CA1158" s="529"/>
      <c r="CB1158" s="529"/>
      <c r="CC1158" s="529"/>
      <c r="CD1158" s="529"/>
      <c r="CE1158" s="529"/>
      <c r="CF1158" s="529"/>
      <c r="CG1158" s="529"/>
      <c r="CH1158" s="529"/>
      <c r="CI1158" s="529"/>
      <c r="CJ1158" s="529"/>
      <c r="CK1158" s="529"/>
      <c r="CL1158" s="529"/>
      <c r="CM1158" s="529"/>
      <c r="CN1158" s="529"/>
      <c r="CO1158" s="529"/>
      <c r="CP1158" s="529"/>
      <c r="CQ1158" s="529"/>
    </row>
    <row r="1159" spans="1:95" s="70" customFormat="1" outlineLevel="1" x14ac:dyDescent="0.2">
      <c r="A1159" s="11">
        <v>166</v>
      </c>
      <c r="B1159" s="300"/>
      <c r="C1159" s="295"/>
      <c r="D1159" s="295"/>
      <c r="E1159" s="295"/>
      <c r="F1159" s="856" t="s">
        <v>127</v>
      </c>
      <c r="G1159" s="857"/>
      <c r="H1159" s="857"/>
      <c r="I1159" s="857"/>
      <c r="J1159" s="857"/>
      <c r="K1159" s="857"/>
      <c r="L1159" s="858"/>
      <c r="M1159" s="408">
        <f t="shared" ref="M1159:AB1160" si="389">M383</f>
        <v>0</v>
      </c>
      <c r="N1159" s="419">
        <f t="shared" si="389"/>
        <v>0</v>
      </c>
      <c r="O1159" s="422">
        <f t="shared" si="389"/>
        <v>0</v>
      </c>
      <c r="P1159" s="422">
        <f t="shared" si="389"/>
        <v>0</v>
      </c>
      <c r="Q1159" s="423">
        <f t="shared" si="389"/>
        <v>0</v>
      </c>
      <c r="R1159" s="419">
        <f t="shared" si="389"/>
        <v>0</v>
      </c>
      <c r="S1159" s="421">
        <f t="shared" si="389"/>
        <v>0</v>
      </c>
      <c r="T1159" s="421">
        <f t="shared" si="389"/>
        <v>0</v>
      </c>
      <c r="U1159" s="421">
        <f t="shared" si="389"/>
        <v>0</v>
      </c>
      <c r="V1159" s="421">
        <f t="shared" si="389"/>
        <v>0</v>
      </c>
      <c r="W1159" s="421">
        <f t="shared" si="389"/>
        <v>0</v>
      </c>
      <c r="X1159" s="422">
        <f t="shared" si="389"/>
        <v>0</v>
      </c>
      <c r="Y1159" s="421">
        <f t="shared" si="389"/>
        <v>0</v>
      </c>
      <c r="Z1159" s="421">
        <f t="shared" si="389"/>
        <v>0</v>
      </c>
      <c r="AA1159" s="421">
        <f t="shared" si="389"/>
        <v>0</v>
      </c>
      <c r="AB1159" s="421">
        <f t="shared" si="389"/>
        <v>0</v>
      </c>
      <c r="AC1159" s="408">
        <f t="shared" ref="AC1159:AC1160" si="390">M1159-SUM(N1159:AB1159)</f>
        <v>0</v>
      </c>
      <c r="AD1159" s="1766"/>
      <c r="AE1159" s="1063"/>
      <c r="AF1159" s="831"/>
      <c r="AG1159" s="536"/>
      <c r="AH1159" s="529"/>
      <c r="AI1159" s="529"/>
      <c r="AJ1159" s="529"/>
      <c r="AK1159" s="529"/>
      <c r="AL1159" s="529"/>
      <c r="AM1159" s="529"/>
      <c r="AN1159" s="529"/>
      <c r="AO1159" s="529"/>
      <c r="AP1159" s="529"/>
      <c r="AQ1159" s="529"/>
      <c r="AR1159" s="529"/>
      <c r="AS1159" s="529"/>
      <c r="AT1159" s="529"/>
      <c r="AU1159" s="529"/>
      <c r="AV1159" s="529"/>
      <c r="AW1159" s="529"/>
      <c r="AX1159" s="529"/>
      <c r="AY1159" s="529"/>
      <c r="AZ1159" s="529"/>
      <c r="BA1159" s="529"/>
      <c r="BB1159" s="529"/>
      <c r="BC1159" s="529"/>
      <c r="BD1159" s="529"/>
      <c r="BE1159" s="529"/>
      <c r="BF1159" s="529"/>
      <c r="BG1159" s="529"/>
      <c r="BH1159" s="529"/>
      <c r="BI1159" s="529"/>
      <c r="BJ1159" s="529"/>
      <c r="BK1159" s="529"/>
      <c r="BL1159" s="529"/>
      <c r="BM1159" s="529"/>
      <c r="BN1159" s="529"/>
      <c r="BO1159" s="529"/>
      <c r="BP1159" s="529"/>
      <c r="BQ1159" s="529"/>
      <c r="BR1159" s="529"/>
      <c r="BS1159" s="529"/>
      <c r="BT1159" s="529"/>
      <c r="BU1159" s="529"/>
      <c r="BV1159" s="529"/>
      <c r="BW1159" s="529"/>
      <c r="BX1159" s="529"/>
      <c r="BY1159" s="529"/>
      <c r="BZ1159" s="529"/>
      <c r="CA1159" s="529"/>
      <c r="CB1159" s="529"/>
      <c r="CC1159" s="529"/>
      <c r="CD1159" s="529"/>
      <c r="CE1159" s="529"/>
      <c r="CF1159" s="529"/>
      <c r="CG1159" s="529"/>
      <c r="CH1159" s="529"/>
      <c r="CI1159" s="529"/>
      <c r="CJ1159" s="529"/>
      <c r="CK1159" s="529"/>
      <c r="CL1159" s="529"/>
      <c r="CM1159" s="529"/>
      <c r="CN1159" s="529"/>
      <c r="CO1159" s="529"/>
      <c r="CP1159" s="529"/>
      <c r="CQ1159" s="529"/>
    </row>
    <row r="1160" spans="1:95" s="70" customFormat="1" outlineLevel="1" x14ac:dyDescent="0.2">
      <c r="A1160" s="11">
        <v>167</v>
      </c>
      <c r="B1160" s="300"/>
      <c r="C1160" s="295"/>
      <c r="D1160" s="295"/>
      <c r="E1160" s="295"/>
      <c r="F1160" s="859" t="s">
        <v>128</v>
      </c>
      <c r="G1160" s="860"/>
      <c r="H1160" s="860"/>
      <c r="I1160" s="860"/>
      <c r="J1160" s="860"/>
      <c r="K1160" s="860"/>
      <c r="L1160" s="861"/>
      <c r="M1160" s="408">
        <f t="shared" si="389"/>
        <v>0</v>
      </c>
      <c r="N1160" s="419">
        <f t="shared" si="389"/>
        <v>0</v>
      </c>
      <c r="O1160" s="422">
        <f t="shared" si="389"/>
        <v>0</v>
      </c>
      <c r="P1160" s="422">
        <f t="shared" si="389"/>
        <v>0</v>
      </c>
      <c r="Q1160" s="423">
        <f t="shared" si="389"/>
        <v>0</v>
      </c>
      <c r="R1160" s="419">
        <f t="shared" si="389"/>
        <v>0</v>
      </c>
      <c r="S1160" s="421">
        <f t="shared" si="389"/>
        <v>0</v>
      </c>
      <c r="T1160" s="421">
        <f t="shared" si="389"/>
        <v>0</v>
      </c>
      <c r="U1160" s="421">
        <f t="shared" si="389"/>
        <v>0</v>
      </c>
      <c r="V1160" s="421">
        <f t="shared" si="389"/>
        <v>0</v>
      </c>
      <c r="W1160" s="421">
        <f t="shared" si="389"/>
        <v>0</v>
      </c>
      <c r="X1160" s="422">
        <f t="shared" si="389"/>
        <v>0</v>
      </c>
      <c r="Y1160" s="421">
        <f t="shared" si="389"/>
        <v>0</v>
      </c>
      <c r="Z1160" s="421">
        <f t="shared" si="389"/>
        <v>0</v>
      </c>
      <c r="AA1160" s="421">
        <f t="shared" si="389"/>
        <v>0</v>
      </c>
      <c r="AB1160" s="421">
        <f t="shared" si="389"/>
        <v>0</v>
      </c>
      <c r="AC1160" s="408">
        <f t="shared" si="390"/>
        <v>0</v>
      </c>
      <c r="AD1160" s="1766"/>
      <c r="AE1160" s="1063"/>
      <c r="AF1160" s="831"/>
      <c r="AG1160" s="536"/>
      <c r="AH1160" s="529"/>
      <c r="AI1160" s="529"/>
      <c r="AJ1160" s="529"/>
      <c r="AK1160" s="529"/>
      <c r="AL1160" s="529"/>
      <c r="AM1160" s="529"/>
      <c r="AN1160" s="529"/>
      <c r="AO1160" s="529"/>
      <c r="AP1160" s="529"/>
      <c r="AQ1160" s="529"/>
      <c r="AR1160" s="529"/>
      <c r="AS1160" s="529"/>
      <c r="AT1160" s="529"/>
      <c r="AU1160" s="529"/>
      <c r="AV1160" s="529"/>
      <c r="AW1160" s="529"/>
      <c r="AX1160" s="529"/>
      <c r="AY1160" s="529"/>
      <c r="AZ1160" s="529"/>
      <c r="BA1160" s="529"/>
      <c r="BB1160" s="529"/>
      <c r="BC1160" s="529"/>
      <c r="BD1160" s="529"/>
      <c r="BE1160" s="529"/>
      <c r="BF1160" s="529"/>
      <c r="BG1160" s="529"/>
      <c r="BH1160" s="529"/>
      <c r="BI1160" s="529"/>
      <c r="BJ1160" s="529"/>
      <c r="BK1160" s="529"/>
      <c r="BL1160" s="529"/>
      <c r="BM1160" s="529"/>
      <c r="BN1160" s="529"/>
      <c r="BO1160" s="529"/>
      <c r="BP1160" s="529"/>
      <c r="BQ1160" s="529"/>
      <c r="BR1160" s="529"/>
      <c r="BS1160" s="529"/>
      <c r="BT1160" s="529"/>
      <c r="BU1160" s="529"/>
      <c r="BV1160" s="529"/>
      <c r="BW1160" s="529"/>
      <c r="BX1160" s="529"/>
      <c r="BY1160" s="529"/>
      <c r="BZ1160" s="529"/>
      <c r="CA1160" s="529"/>
      <c r="CB1160" s="529"/>
      <c r="CC1160" s="529"/>
      <c r="CD1160" s="529"/>
      <c r="CE1160" s="529"/>
      <c r="CF1160" s="529"/>
      <c r="CG1160" s="529"/>
      <c r="CH1160" s="529"/>
      <c r="CI1160" s="529"/>
      <c r="CJ1160" s="529"/>
      <c r="CK1160" s="529"/>
      <c r="CL1160" s="529"/>
      <c r="CM1160" s="529"/>
      <c r="CN1160" s="529"/>
      <c r="CO1160" s="529"/>
      <c r="CP1160" s="529"/>
      <c r="CQ1160" s="529"/>
    </row>
    <row r="1161" spans="1:95" s="70" customFormat="1" outlineLevel="1" x14ac:dyDescent="0.2">
      <c r="A1161" s="11">
        <v>168</v>
      </c>
      <c r="B1161" s="300"/>
      <c r="C1161" s="295"/>
      <c r="D1161" s="295"/>
      <c r="E1161" s="853" t="s">
        <v>129</v>
      </c>
      <c r="F1161" s="854"/>
      <c r="G1161" s="854"/>
      <c r="H1161" s="854"/>
      <c r="I1161" s="854"/>
      <c r="J1161" s="854"/>
      <c r="K1161" s="854"/>
      <c r="L1161" s="855"/>
      <c r="M1161" s="407">
        <f>SUBTOTAL(9,M1162:M1163)</f>
        <v>0</v>
      </c>
      <c r="N1161" s="410">
        <f t="shared" ref="N1161:AC1161" si="391">SUBTOTAL(9,N1162:N1163)</f>
        <v>0</v>
      </c>
      <c r="O1161" s="414">
        <f t="shared" si="391"/>
        <v>0</v>
      </c>
      <c r="P1161" s="413">
        <f t="shared" si="391"/>
        <v>0</v>
      </c>
      <c r="Q1161" s="415">
        <f t="shared" si="391"/>
        <v>0</v>
      </c>
      <c r="R1161" s="410">
        <f t="shared" si="391"/>
        <v>0</v>
      </c>
      <c r="S1161" s="414">
        <f t="shared" si="391"/>
        <v>0</v>
      </c>
      <c r="T1161" s="413">
        <f t="shared" si="391"/>
        <v>0</v>
      </c>
      <c r="U1161" s="413">
        <f t="shared" si="391"/>
        <v>0</v>
      </c>
      <c r="V1161" s="413">
        <f t="shared" si="391"/>
        <v>0</v>
      </c>
      <c r="W1161" s="413">
        <f t="shared" si="391"/>
        <v>0</v>
      </c>
      <c r="X1161" s="413">
        <f t="shared" si="391"/>
        <v>0</v>
      </c>
      <c r="Y1161" s="413">
        <f t="shared" si="391"/>
        <v>0</v>
      </c>
      <c r="Z1161" s="413">
        <f t="shared" si="391"/>
        <v>0</v>
      </c>
      <c r="AA1161" s="413">
        <f t="shared" si="391"/>
        <v>0</v>
      </c>
      <c r="AB1161" s="411">
        <f t="shared" si="391"/>
        <v>0</v>
      </c>
      <c r="AC1161" s="415">
        <f t="shared" si="391"/>
        <v>0</v>
      </c>
      <c r="AD1161" s="1766"/>
      <c r="AE1161" s="1063"/>
      <c r="AF1161" s="831"/>
      <c r="AG1161" s="536"/>
      <c r="AH1161" s="529"/>
      <c r="AI1161" s="529"/>
      <c r="AJ1161" s="529"/>
      <c r="AK1161" s="529"/>
      <c r="AL1161" s="529"/>
      <c r="AM1161" s="529"/>
      <c r="AN1161" s="529"/>
      <c r="AO1161" s="529"/>
      <c r="AP1161" s="529"/>
      <c r="AQ1161" s="529"/>
      <c r="AR1161" s="529"/>
      <c r="AS1161" s="529"/>
      <c r="AT1161" s="529"/>
      <c r="AU1161" s="529"/>
      <c r="AV1161" s="529"/>
      <c r="AW1161" s="529"/>
      <c r="AX1161" s="529"/>
      <c r="AY1161" s="529"/>
      <c r="AZ1161" s="529"/>
      <c r="BA1161" s="529"/>
      <c r="BB1161" s="529"/>
      <c r="BC1161" s="529"/>
      <c r="BD1161" s="529"/>
      <c r="BE1161" s="529"/>
      <c r="BF1161" s="529"/>
      <c r="BG1161" s="529"/>
      <c r="BH1161" s="529"/>
      <c r="BI1161" s="529"/>
      <c r="BJ1161" s="529"/>
      <c r="BK1161" s="529"/>
      <c r="BL1161" s="529"/>
      <c r="BM1161" s="529"/>
      <c r="BN1161" s="529"/>
      <c r="BO1161" s="529"/>
      <c r="BP1161" s="529"/>
      <c r="BQ1161" s="529"/>
      <c r="BR1161" s="529"/>
      <c r="BS1161" s="529"/>
      <c r="BT1161" s="529"/>
      <c r="BU1161" s="529"/>
      <c r="BV1161" s="529"/>
      <c r="BW1161" s="529"/>
      <c r="BX1161" s="529"/>
      <c r="BY1161" s="529"/>
      <c r="BZ1161" s="529"/>
      <c r="CA1161" s="529"/>
      <c r="CB1161" s="529"/>
      <c r="CC1161" s="529"/>
      <c r="CD1161" s="529"/>
      <c r="CE1161" s="529"/>
      <c r="CF1161" s="529"/>
      <c r="CG1161" s="529"/>
      <c r="CH1161" s="529"/>
      <c r="CI1161" s="529"/>
      <c r="CJ1161" s="529"/>
      <c r="CK1161" s="529"/>
      <c r="CL1161" s="529"/>
      <c r="CM1161" s="529"/>
      <c r="CN1161" s="529"/>
      <c r="CO1161" s="529"/>
      <c r="CP1161" s="529"/>
      <c r="CQ1161" s="529"/>
    </row>
    <row r="1162" spans="1:95" s="70" customFormat="1" outlineLevel="1" x14ac:dyDescent="0.2">
      <c r="A1162" s="11">
        <v>169</v>
      </c>
      <c r="B1162" s="300"/>
      <c r="C1162" s="295"/>
      <c r="D1162" s="295"/>
      <c r="E1162" s="295"/>
      <c r="F1162" s="856" t="s">
        <v>130</v>
      </c>
      <c r="G1162" s="857"/>
      <c r="H1162" s="857"/>
      <c r="I1162" s="857"/>
      <c r="J1162" s="857"/>
      <c r="K1162" s="857"/>
      <c r="L1162" s="858"/>
      <c r="M1162" s="408">
        <f t="shared" ref="M1162:AB1163" si="392">M386</f>
        <v>0</v>
      </c>
      <c r="N1162" s="419">
        <f t="shared" si="392"/>
        <v>0</v>
      </c>
      <c r="O1162" s="422">
        <f t="shared" si="392"/>
        <v>0</v>
      </c>
      <c r="P1162" s="422">
        <f t="shared" si="392"/>
        <v>0</v>
      </c>
      <c r="Q1162" s="423">
        <f t="shared" si="392"/>
        <v>0</v>
      </c>
      <c r="R1162" s="419">
        <f t="shared" si="392"/>
        <v>0</v>
      </c>
      <c r="S1162" s="421">
        <f t="shared" si="392"/>
        <v>0</v>
      </c>
      <c r="T1162" s="421">
        <f t="shared" si="392"/>
        <v>0</v>
      </c>
      <c r="U1162" s="421">
        <f t="shared" si="392"/>
        <v>0</v>
      </c>
      <c r="V1162" s="421">
        <f t="shared" si="392"/>
        <v>0</v>
      </c>
      <c r="W1162" s="421">
        <f t="shared" si="392"/>
        <v>0</v>
      </c>
      <c r="X1162" s="422">
        <f t="shared" si="392"/>
        <v>0</v>
      </c>
      <c r="Y1162" s="421">
        <f t="shared" si="392"/>
        <v>0</v>
      </c>
      <c r="Z1162" s="421">
        <f t="shared" si="392"/>
        <v>0</v>
      </c>
      <c r="AA1162" s="421">
        <f t="shared" si="392"/>
        <v>0</v>
      </c>
      <c r="AB1162" s="421">
        <f t="shared" si="392"/>
        <v>0</v>
      </c>
      <c r="AC1162" s="408">
        <f t="shared" ref="AC1162:AC1163" si="393">M1162-SUM(N1162:AB1162)</f>
        <v>0</v>
      </c>
      <c r="AD1162" s="1766"/>
      <c r="AE1162" s="1063"/>
      <c r="AF1162" s="831"/>
      <c r="AG1162" s="536"/>
      <c r="AH1162" s="529"/>
      <c r="AI1162" s="529"/>
      <c r="AJ1162" s="529"/>
      <c r="AK1162" s="529"/>
      <c r="AL1162" s="529"/>
      <c r="AM1162" s="529"/>
      <c r="AN1162" s="529"/>
      <c r="AO1162" s="529"/>
      <c r="AP1162" s="529"/>
      <c r="AQ1162" s="529"/>
      <c r="AR1162" s="529"/>
      <c r="AS1162" s="529"/>
      <c r="AT1162" s="529"/>
      <c r="AU1162" s="529"/>
      <c r="AV1162" s="529"/>
      <c r="AW1162" s="529"/>
      <c r="AX1162" s="529"/>
      <c r="AY1162" s="529"/>
      <c r="AZ1162" s="529"/>
      <c r="BA1162" s="529"/>
      <c r="BB1162" s="529"/>
      <c r="BC1162" s="529"/>
      <c r="BD1162" s="529"/>
      <c r="BE1162" s="529"/>
      <c r="BF1162" s="529"/>
      <c r="BG1162" s="529"/>
      <c r="BH1162" s="529"/>
      <c r="BI1162" s="529"/>
      <c r="BJ1162" s="529"/>
      <c r="BK1162" s="529"/>
      <c r="BL1162" s="529"/>
      <c r="BM1162" s="529"/>
      <c r="BN1162" s="529"/>
      <c r="BO1162" s="529"/>
      <c r="BP1162" s="529"/>
      <c r="BQ1162" s="529"/>
      <c r="BR1162" s="529"/>
      <c r="BS1162" s="529"/>
      <c r="BT1162" s="529"/>
      <c r="BU1162" s="529"/>
      <c r="BV1162" s="529"/>
      <c r="BW1162" s="529"/>
      <c r="BX1162" s="529"/>
      <c r="BY1162" s="529"/>
      <c r="BZ1162" s="529"/>
      <c r="CA1162" s="529"/>
      <c r="CB1162" s="529"/>
      <c r="CC1162" s="529"/>
      <c r="CD1162" s="529"/>
      <c r="CE1162" s="529"/>
      <c r="CF1162" s="529"/>
      <c r="CG1162" s="529"/>
      <c r="CH1162" s="529"/>
      <c r="CI1162" s="529"/>
      <c r="CJ1162" s="529"/>
      <c r="CK1162" s="529"/>
      <c r="CL1162" s="529"/>
      <c r="CM1162" s="529"/>
      <c r="CN1162" s="529"/>
      <c r="CO1162" s="529"/>
      <c r="CP1162" s="529"/>
      <c r="CQ1162" s="529"/>
    </row>
    <row r="1163" spans="1:95" s="70" customFormat="1" outlineLevel="1" x14ac:dyDescent="0.2">
      <c r="A1163" s="11">
        <v>170</v>
      </c>
      <c r="B1163" s="300"/>
      <c r="C1163" s="295"/>
      <c r="D1163" s="295"/>
      <c r="E1163" s="295"/>
      <c r="F1163" s="859" t="s">
        <v>131</v>
      </c>
      <c r="G1163" s="860"/>
      <c r="H1163" s="860"/>
      <c r="I1163" s="860"/>
      <c r="J1163" s="860"/>
      <c r="K1163" s="860"/>
      <c r="L1163" s="861"/>
      <c r="M1163" s="408">
        <f t="shared" si="392"/>
        <v>0</v>
      </c>
      <c r="N1163" s="419">
        <f t="shared" si="392"/>
        <v>0</v>
      </c>
      <c r="O1163" s="422">
        <f t="shared" si="392"/>
        <v>0</v>
      </c>
      <c r="P1163" s="422">
        <f t="shared" si="392"/>
        <v>0</v>
      </c>
      <c r="Q1163" s="423">
        <f t="shared" si="392"/>
        <v>0</v>
      </c>
      <c r="R1163" s="419">
        <f t="shared" si="392"/>
        <v>0</v>
      </c>
      <c r="S1163" s="421">
        <f t="shared" si="392"/>
        <v>0</v>
      </c>
      <c r="T1163" s="421">
        <f t="shared" si="392"/>
        <v>0</v>
      </c>
      <c r="U1163" s="421">
        <f t="shared" si="392"/>
        <v>0</v>
      </c>
      <c r="V1163" s="421">
        <f t="shared" si="392"/>
        <v>0</v>
      </c>
      <c r="W1163" s="421">
        <f t="shared" si="392"/>
        <v>0</v>
      </c>
      <c r="X1163" s="422">
        <f t="shared" si="392"/>
        <v>0</v>
      </c>
      <c r="Y1163" s="421">
        <f t="shared" si="392"/>
        <v>0</v>
      </c>
      <c r="Z1163" s="421">
        <f t="shared" si="392"/>
        <v>0</v>
      </c>
      <c r="AA1163" s="421">
        <f t="shared" si="392"/>
        <v>0</v>
      </c>
      <c r="AB1163" s="421">
        <f t="shared" si="392"/>
        <v>0</v>
      </c>
      <c r="AC1163" s="408">
        <f t="shared" si="393"/>
        <v>0</v>
      </c>
      <c r="AD1163" s="1766"/>
      <c r="AE1163" s="1063"/>
      <c r="AF1163" s="831"/>
      <c r="AG1163" s="536"/>
      <c r="AH1163" s="529"/>
      <c r="AI1163" s="529"/>
      <c r="AJ1163" s="529"/>
      <c r="AK1163" s="529"/>
      <c r="AL1163" s="529"/>
      <c r="AM1163" s="529"/>
      <c r="AN1163" s="529"/>
      <c r="AO1163" s="529"/>
      <c r="AP1163" s="529"/>
      <c r="AQ1163" s="529"/>
      <c r="AR1163" s="529"/>
      <c r="AS1163" s="529"/>
      <c r="AT1163" s="529"/>
      <c r="AU1163" s="529"/>
      <c r="AV1163" s="529"/>
      <c r="AW1163" s="529"/>
      <c r="AX1163" s="529"/>
      <c r="AY1163" s="529"/>
      <c r="AZ1163" s="529"/>
      <c r="BA1163" s="529"/>
      <c r="BB1163" s="529"/>
      <c r="BC1163" s="529"/>
      <c r="BD1163" s="529"/>
      <c r="BE1163" s="529"/>
      <c r="BF1163" s="529"/>
      <c r="BG1163" s="529"/>
      <c r="BH1163" s="529"/>
      <c r="BI1163" s="529"/>
      <c r="BJ1163" s="529"/>
      <c r="BK1163" s="529"/>
      <c r="BL1163" s="529"/>
      <c r="BM1163" s="529"/>
      <c r="BN1163" s="529"/>
      <c r="BO1163" s="529"/>
      <c r="BP1163" s="529"/>
      <c r="BQ1163" s="529"/>
      <c r="BR1163" s="529"/>
      <c r="BS1163" s="529"/>
      <c r="BT1163" s="529"/>
      <c r="BU1163" s="529"/>
      <c r="BV1163" s="529"/>
      <c r="BW1163" s="529"/>
      <c r="BX1163" s="529"/>
      <c r="BY1163" s="529"/>
      <c r="BZ1163" s="529"/>
      <c r="CA1163" s="529"/>
      <c r="CB1163" s="529"/>
      <c r="CC1163" s="529"/>
      <c r="CD1163" s="529"/>
      <c r="CE1163" s="529"/>
      <c r="CF1163" s="529"/>
      <c r="CG1163" s="529"/>
      <c r="CH1163" s="529"/>
      <c r="CI1163" s="529"/>
      <c r="CJ1163" s="529"/>
      <c r="CK1163" s="529"/>
      <c r="CL1163" s="529"/>
      <c r="CM1163" s="529"/>
      <c r="CN1163" s="529"/>
      <c r="CO1163" s="529"/>
      <c r="CP1163" s="529"/>
      <c r="CQ1163" s="529"/>
    </row>
    <row r="1164" spans="1:95" s="70" customFormat="1" outlineLevel="1" x14ac:dyDescent="0.2">
      <c r="A1164" s="11">
        <v>171</v>
      </c>
      <c r="B1164" s="300"/>
      <c r="C1164" s="295"/>
      <c r="D1164" s="295"/>
      <c r="E1164" s="853" t="s">
        <v>132</v>
      </c>
      <c r="F1164" s="854"/>
      <c r="G1164" s="854"/>
      <c r="H1164" s="854"/>
      <c r="I1164" s="854"/>
      <c r="J1164" s="854"/>
      <c r="K1164" s="854"/>
      <c r="L1164" s="855"/>
      <c r="M1164" s="407">
        <f>SUBTOTAL(9,M1165:M1166)</f>
        <v>0</v>
      </c>
      <c r="N1164" s="410">
        <f t="shared" ref="N1164:AC1164" si="394">SUBTOTAL(9,N1165:N1166)</f>
        <v>0</v>
      </c>
      <c r="O1164" s="414">
        <f t="shared" si="394"/>
        <v>0</v>
      </c>
      <c r="P1164" s="413">
        <f t="shared" si="394"/>
        <v>0</v>
      </c>
      <c r="Q1164" s="415">
        <f t="shared" si="394"/>
        <v>0</v>
      </c>
      <c r="R1164" s="410">
        <f t="shared" si="394"/>
        <v>0</v>
      </c>
      <c r="S1164" s="414">
        <f t="shared" si="394"/>
        <v>0</v>
      </c>
      <c r="T1164" s="413">
        <f t="shared" si="394"/>
        <v>0</v>
      </c>
      <c r="U1164" s="413">
        <f t="shared" si="394"/>
        <v>0</v>
      </c>
      <c r="V1164" s="413">
        <f t="shared" si="394"/>
        <v>0</v>
      </c>
      <c r="W1164" s="413">
        <f t="shared" si="394"/>
        <v>0</v>
      </c>
      <c r="X1164" s="413">
        <f t="shared" si="394"/>
        <v>0</v>
      </c>
      <c r="Y1164" s="413">
        <f t="shared" si="394"/>
        <v>0</v>
      </c>
      <c r="Z1164" s="413">
        <f t="shared" si="394"/>
        <v>0</v>
      </c>
      <c r="AA1164" s="413">
        <f t="shared" si="394"/>
        <v>0</v>
      </c>
      <c r="AB1164" s="411">
        <f t="shared" si="394"/>
        <v>0</v>
      </c>
      <c r="AC1164" s="415">
        <f t="shared" si="394"/>
        <v>0</v>
      </c>
      <c r="AD1164" s="1766"/>
      <c r="AE1164" s="1063"/>
      <c r="AF1164" s="831"/>
      <c r="AG1164" s="536"/>
      <c r="AH1164" s="529"/>
      <c r="AI1164" s="529"/>
      <c r="AJ1164" s="529"/>
      <c r="AK1164" s="529"/>
      <c r="AL1164" s="529"/>
      <c r="AM1164" s="529"/>
      <c r="AN1164" s="529"/>
      <c r="AO1164" s="529"/>
      <c r="AP1164" s="529"/>
      <c r="AQ1164" s="529"/>
      <c r="AR1164" s="529"/>
      <c r="AS1164" s="529"/>
      <c r="AT1164" s="529"/>
      <c r="AU1164" s="529"/>
      <c r="AV1164" s="529"/>
      <c r="AW1164" s="529"/>
      <c r="AX1164" s="529"/>
      <c r="AY1164" s="529"/>
      <c r="AZ1164" s="529"/>
      <c r="BA1164" s="529"/>
      <c r="BB1164" s="529"/>
      <c r="BC1164" s="529"/>
      <c r="BD1164" s="529"/>
      <c r="BE1164" s="529"/>
      <c r="BF1164" s="529"/>
      <c r="BG1164" s="529"/>
      <c r="BH1164" s="529"/>
      <c r="BI1164" s="529"/>
      <c r="BJ1164" s="529"/>
      <c r="BK1164" s="529"/>
      <c r="BL1164" s="529"/>
      <c r="BM1164" s="529"/>
      <c r="BN1164" s="529"/>
      <c r="BO1164" s="529"/>
      <c r="BP1164" s="529"/>
      <c r="BQ1164" s="529"/>
      <c r="BR1164" s="529"/>
      <c r="BS1164" s="529"/>
      <c r="BT1164" s="529"/>
      <c r="BU1164" s="529"/>
      <c r="BV1164" s="529"/>
      <c r="BW1164" s="529"/>
      <c r="BX1164" s="529"/>
      <c r="BY1164" s="529"/>
      <c r="BZ1164" s="529"/>
      <c r="CA1164" s="529"/>
      <c r="CB1164" s="529"/>
      <c r="CC1164" s="529"/>
      <c r="CD1164" s="529"/>
      <c r="CE1164" s="529"/>
      <c r="CF1164" s="529"/>
      <c r="CG1164" s="529"/>
      <c r="CH1164" s="529"/>
      <c r="CI1164" s="529"/>
      <c r="CJ1164" s="529"/>
      <c r="CK1164" s="529"/>
      <c r="CL1164" s="529"/>
      <c r="CM1164" s="529"/>
      <c r="CN1164" s="529"/>
      <c r="CO1164" s="529"/>
      <c r="CP1164" s="529"/>
      <c r="CQ1164" s="529"/>
    </row>
    <row r="1165" spans="1:95" s="70" customFormat="1" outlineLevel="1" x14ac:dyDescent="0.2">
      <c r="A1165" s="11">
        <v>172</v>
      </c>
      <c r="B1165" s="300"/>
      <c r="C1165" s="295"/>
      <c r="D1165" s="295"/>
      <c r="E1165" s="295"/>
      <c r="F1165" s="856" t="s">
        <v>133</v>
      </c>
      <c r="G1165" s="857"/>
      <c r="H1165" s="857"/>
      <c r="I1165" s="857"/>
      <c r="J1165" s="857"/>
      <c r="K1165" s="857"/>
      <c r="L1165" s="858"/>
      <c r="M1165" s="408">
        <f t="shared" ref="M1165:AB1166" si="395">M389</f>
        <v>0</v>
      </c>
      <c r="N1165" s="419">
        <f t="shared" si="395"/>
        <v>0</v>
      </c>
      <c r="O1165" s="422">
        <f t="shared" si="395"/>
        <v>0</v>
      </c>
      <c r="P1165" s="422">
        <f t="shared" si="395"/>
        <v>0</v>
      </c>
      <c r="Q1165" s="423">
        <f t="shared" si="395"/>
        <v>0</v>
      </c>
      <c r="R1165" s="419">
        <f t="shared" si="395"/>
        <v>0</v>
      </c>
      <c r="S1165" s="421">
        <f t="shared" si="395"/>
        <v>0</v>
      </c>
      <c r="T1165" s="421">
        <f t="shared" si="395"/>
        <v>0</v>
      </c>
      <c r="U1165" s="421">
        <f t="shared" si="395"/>
        <v>0</v>
      </c>
      <c r="V1165" s="421">
        <f t="shared" si="395"/>
        <v>0</v>
      </c>
      <c r="W1165" s="421">
        <f t="shared" si="395"/>
        <v>0</v>
      </c>
      <c r="X1165" s="422">
        <f t="shared" si="395"/>
        <v>0</v>
      </c>
      <c r="Y1165" s="421">
        <f t="shared" si="395"/>
        <v>0</v>
      </c>
      <c r="Z1165" s="421">
        <f t="shared" si="395"/>
        <v>0</v>
      </c>
      <c r="AA1165" s="421">
        <f t="shared" si="395"/>
        <v>0</v>
      </c>
      <c r="AB1165" s="421">
        <f t="shared" si="395"/>
        <v>0</v>
      </c>
      <c r="AC1165" s="408">
        <f t="shared" ref="AC1165:AC1166" si="396">M1165-SUM(N1165:AB1165)</f>
        <v>0</v>
      </c>
      <c r="AD1165" s="1766"/>
      <c r="AE1165" s="1063"/>
      <c r="AF1165" s="831"/>
      <c r="AG1165" s="536"/>
      <c r="AH1165" s="529"/>
      <c r="AI1165" s="529"/>
      <c r="AJ1165" s="529"/>
      <c r="AK1165" s="529"/>
      <c r="AL1165" s="529"/>
      <c r="AM1165" s="529"/>
      <c r="AN1165" s="529"/>
      <c r="AO1165" s="529"/>
      <c r="AP1165" s="529"/>
      <c r="AQ1165" s="529"/>
      <c r="AR1165" s="529"/>
      <c r="AS1165" s="529"/>
      <c r="AT1165" s="529"/>
      <c r="AU1165" s="529"/>
      <c r="AV1165" s="529"/>
      <c r="AW1165" s="529"/>
      <c r="AX1165" s="529"/>
      <c r="AY1165" s="529"/>
      <c r="AZ1165" s="529"/>
      <c r="BA1165" s="529"/>
      <c r="BB1165" s="529"/>
      <c r="BC1165" s="529"/>
      <c r="BD1165" s="529"/>
      <c r="BE1165" s="529"/>
      <c r="BF1165" s="529"/>
      <c r="BG1165" s="529"/>
      <c r="BH1165" s="529"/>
      <c r="BI1165" s="529"/>
      <c r="BJ1165" s="529"/>
      <c r="BK1165" s="529"/>
      <c r="BL1165" s="529"/>
      <c r="BM1165" s="529"/>
      <c r="BN1165" s="529"/>
      <c r="BO1165" s="529"/>
      <c r="BP1165" s="529"/>
      <c r="BQ1165" s="529"/>
      <c r="BR1165" s="529"/>
      <c r="BS1165" s="529"/>
      <c r="BT1165" s="529"/>
      <c r="BU1165" s="529"/>
      <c r="BV1165" s="529"/>
      <c r="BW1165" s="529"/>
      <c r="BX1165" s="529"/>
      <c r="BY1165" s="529"/>
      <c r="BZ1165" s="529"/>
      <c r="CA1165" s="529"/>
      <c r="CB1165" s="529"/>
      <c r="CC1165" s="529"/>
      <c r="CD1165" s="529"/>
      <c r="CE1165" s="529"/>
      <c r="CF1165" s="529"/>
      <c r="CG1165" s="529"/>
      <c r="CH1165" s="529"/>
      <c r="CI1165" s="529"/>
      <c r="CJ1165" s="529"/>
      <c r="CK1165" s="529"/>
      <c r="CL1165" s="529"/>
      <c r="CM1165" s="529"/>
      <c r="CN1165" s="529"/>
      <c r="CO1165" s="529"/>
      <c r="CP1165" s="529"/>
      <c r="CQ1165" s="529"/>
    </row>
    <row r="1166" spans="1:95" s="70" customFormat="1" outlineLevel="1" x14ac:dyDescent="0.2">
      <c r="A1166" s="11">
        <v>173</v>
      </c>
      <c r="B1166" s="300"/>
      <c r="C1166" s="295"/>
      <c r="D1166" s="295"/>
      <c r="E1166" s="295"/>
      <c r="F1166" s="859" t="s">
        <v>134</v>
      </c>
      <c r="G1166" s="860"/>
      <c r="H1166" s="860"/>
      <c r="I1166" s="860"/>
      <c r="J1166" s="860"/>
      <c r="K1166" s="860"/>
      <c r="L1166" s="861"/>
      <c r="M1166" s="408">
        <f t="shared" si="395"/>
        <v>0</v>
      </c>
      <c r="N1166" s="419">
        <f t="shared" si="395"/>
        <v>0</v>
      </c>
      <c r="O1166" s="422">
        <f t="shared" si="395"/>
        <v>0</v>
      </c>
      <c r="P1166" s="422">
        <f t="shared" si="395"/>
        <v>0</v>
      </c>
      <c r="Q1166" s="423">
        <f t="shared" si="395"/>
        <v>0</v>
      </c>
      <c r="R1166" s="419">
        <f t="shared" si="395"/>
        <v>0</v>
      </c>
      <c r="S1166" s="421">
        <f t="shared" si="395"/>
        <v>0</v>
      </c>
      <c r="T1166" s="421">
        <f t="shared" si="395"/>
        <v>0</v>
      </c>
      <c r="U1166" s="421">
        <f t="shared" si="395"/>
        <v>0</v>
      </c>
      <c r="V1166" s="421">
        <f t="shared" si="395"/>
        <v>0</v>
      </c>
      <c r="W1166" s="421">
        <f t="shared" si="395"/>
        <v>0</v>
      </c>
      <c r="X1166" s="422">
        <f t="shared" si="395"/>
        <v>0</v>
      </c>
      <c r="Y1166" s="421">
        <f t="shared" si="395"/>
        <v>0</v>
      </c>
      <c r="Z1166" s="421">
        <f t="shared" si="395"/>
        <v>0</v>
      </c>
      <c r="AA1166" s="421">
        <f t="shared" si="395"/>
        <v>0</v>
      </c>
      <c r="AB1166" s="421">
        <f t="shared" si="395"/>
        <v>0</v>
      </c>
      <c r="AC1166" s="408">
        <f t="shared" si="396"/>
        <v>0</v>
      </c>
      <c r="AD1166" s="1766"/>
      <c r="AE1166" s="1063"/>
      <c r="AF1166" s="831"/>
      <c r="AG1166" s="536"/>
      <c r="AH1166" s="529"/>
      <c r="AI1166" s="529"/>
      <c r="AJ1166" s="529"/>
      <c r="AK1166" s="529"/>
      <c r="AL1166" s="529"/>
      <c r="AM1166" s="529"/>
      <c r="AN1166" s="529"/>
      <c r="AO1166" s="529"/>
      <c r="AP1166" s="529"/>
      <c r="AQ1166" s="529"/>
      <c r="AR1166" s="529"/>
      <c r="AS1166" s="529"/>
      <c r="AT1166" s="529"/>
      <c r="AU1166" s="529"/>
      <c r="AV1166" s="529"/>
      <c r="AW1166" s="529"/>
      <c r="AX1166" s="529"/>
      <c r="AY1166" s="529"/>
      <c r="AZ1166" s="529"/>
      <c r="BA1166" s="529"/>
      <c r="BB1166" s="529"/>
      <c r="BC1166" s="529"/>
      <c r="BD1166" s="529"/>
      <c r="BE1166" s="529"/>
      <c r="BF1166" s="529"/>
      <c r="BG1166" s="529"/>
      <c r="BH1166" s="529"/>
      <c r="BI1166" s="529"/>
      <c r="BJ1166" s="529"/>
      <c r="BK1166" s="529"/>
      <c r="BL1166" s="529"/>
      <c r="BM1166" s="529"/>
      <c r="BN1166" s="529"/>
      <c r="BO1166" s="529"/>
      <c r="BP1166" s="529"/>
      <c r="BQ1166" s="529"/>
      <c r="BR1166" s="529"/>
      <c r="BS1166" s="529"/>
      <c r="BT1166" s="529"/>
      <c r="BU1166" s="529"/>
      <c r="BV1166" s="529"/>
      <c r="BW1166" s="529"/>
      <c r="BX1166" s="529"/>
      <c r="BY1166" s="529"/>
      <c r="BZ1166" s="529"/>
      <c r="CA1166" s="529"/>
      <c r="CB1166" s="529"/>
      <c r="CC1166" s="529"/>
      <c r="CD1166" s="529"/>
      <c r="CE1166" s="529"/>
      <c r="CF1166" s="529"/>
      <c r="CG1166" s="529"/>
      <c r="CH1166" s="529"/>
      <c r="CI1166" s="529"/>
      <c r="CJ1166" s="529"/>
      <c r="CK1166" s="529"/>
      <c r="CL1166" s="529"/>
      <c r="CM1166" s="529"/>
      <c r="CN1166" s="529"/>
      <c r="CO1166" s="529"/>
      <c r="CP1166" s="529"/>
      <c r="CQ1166" s="529"/>
    </row>
    <row r="1167" spans="1:95" s="70" customFormat="1" outlineLevel="1" x14ac:dyDescent="0.2">
      <c r="A1167" s="11">
        <v>174</v>
      </c>
      <c r="B1167" s="300"/>
      <c r="C1167" s="295"/>
      <c r="D1167" s="295"/>
      <c r="E1167" s="853" t="s">
        <v>135</v>
      </c>
      <c r="F1167" s="854"/>
      <c r="G1167" s="854"/>
      <c r="H1167" s="854"/>
      <c r="I1167" s="854"/>
      <c r="J1167" s="854"/>
      <c r="K1167" s="854"/>
      <c r="L1167" s="855"/>
      <c r="M1167" s="407">
        <f>SUBTOTAL(9,M1168:M1169)</f>
        <v>0</v>
      </c>
      <c r="N1167" s="410">
        <f t="shared" ref="N1167:AC1167" si="397">SUBTOTAL(9,N1168:N1169)</f>
        <v>0</v>
      </c>
      <c r="O1167" s="414">
        <f t="shared" si="397"/>
        <v>0</v>
      </c>
      <c r="P1167" s="413">
        <f t="shared" si="397"/>
        <v>0</v>
      </c>
      <c r="Q1167" s="415">
        <f t="shared" si="397"/>
        <v>0</v>
      </c>
      <c r="R1167" s="410">
        <f t="shared" si="397"/>
        <v>0</v>
      </c>
      <c r="S1167" s="414">
        <f t="shared" si="397"/>
        <v>0</v>
      </c>
      <c r="T1167" s="413">
        <f t="shared" si="397"/>
        <v>0</v>
      </c>
      <c r="U1167" s="413">
        <f t="shared" si="397"/>
        <v>0</v>
      </c>
      <c r="V1167" s="413">
        <f t="shared" si="397"/>
        <v>0</v>
      </c>
      <c r="W1167" s="413">
        <f t="shared" si="397"/>
        <v>0</v>
      </c>
      <c r="X1167" s="413">
        <f t="shared" si="397"/>
        <v>0</v>
      </c>
      <c r="Y1167" s="413">
        <f t="shared" si="397"/>
        <v>0</v>
      </c>
      <c r="Z1167" s="413">
        <f t="shared" si="397"/>
        <v>0</v>
      </c>
      <c r="AA1167" s="413">
        <f t="shared" si="397"/>
        <v>0</v>
      </c>
      <c r="AB1167" s="411">
        <f t="shared" si="397"/>
        <v>0</v>
      </c>
      <c r="AC1167" s="415">
        <f t="shared" si="397"/>
        <v>0</v>
      </c>
      <c r="AD1167" s="1766"/>
      <c r="AE1167" s="1063"/>
      <c r="AF1167" s="831"/>
      <c r="AG1167" s="536"/>
      <c r="AH1167" s="529"/>
      <c r="AI1167" s="529"/>
      <c r="AJ1167" s="529"/>
      <c r="AK1167" s="529"/>
      <c r="AL1167" s="529"/>
      <c r="AM1167" s="529"/>
      <c r="AN1167" s="529"/>
      <c r="AO1167" s="529"/>
      <c r="AP1167" s="529"/>
      <c r="AQ1167" s="529"/>
      <c r="AR1167" s="529"/>
      <c r="AS1167" s="529"/>
      <c r="AT1167" s="529"/>
      <c r="AU1167" s="529"/>
      <c r="AV1167" s="529"/>
      <c r="AW1167" s="529"/>
      <c r="AX1167" s="529"/>
      <c r="AY1167" s="529"/>
      <c r="AZ1167" s="529"/>
      <c r="BA1167" s="529"/>
      <c r="BB1167" s="529"/>
      <c r="BC1167" s="529"/>
      <c r="BD1167" s="529"/>
      <c r="BE1167" s="529"/>
      <c r="BF1167" s="529"/>
      <c r="BG1167" s="529"/>
      <c r="BH1167" s="529"/>
      <c r="BI1167" s="529"/>
      <c r="BJ1167" s="529"/>
      <c r="BK1167" s="529"/>
      <c r="BL1167" s="529"/>
      <c r="BM1167" s="529"/>
      <c r="BN1167" s="529"/>
      <c r="BO1167" s="529"/>
      <c r="BP1167" s="529"/>
      <c r="BQ1167" s="529"/>
      <c r="BR1167" s="529"/>
      <c r="BS1167" s="529"/>
      <c r="BT1167" s="529"/>
      <c r="BU1167" s="529"/>
      <c r="BV1167" s="529"/>
      <c r="BW1167" s="529"/>
      <c r="BX1167" s="529"/>
      <c r="BY1167" s="529"/>
      <c r="BZ1167" s="529"/>
      <c r="CA1167" s="529"/>
      <c r="CB1167" s="529"/>
      <c r="CC1167" s="529"/>
      <c r="CD1167" s="529"/>
      <c r="CE1167" s="529"/>
      <c r="CF1167" s="529"/>
      <c r="CG1167" s="529"/>
      <c r="CH1167" s="529"/>
      <c r="CI1167" s="529"/>
      <c r="CJ1167" s="529"/>
      <c r="CK1167" s="529"/>
      <c r="CL1167" s="529"/>
      <c r="CM1167" s="529"/>
      <c r="CN1167" s="529"/>
      <c r="CO1167" s="529"/>
      <c r="CP1167" s="529"/>
      <c r="CQ1167" s="529"/>
    </row>
    <row r="1168" spans="1:95" s="70" customFormat="1" outlineLevel="1" x14ac:dyDescent="0.2">
      <c r="A1168" s="11">
        <v>175</v>
      </c>
      <c r="B1168" s="300"/>
      <c r="C1168" s="295"/>
      <c r="D1168" s="295"/>
      <c r="E1168" s="295"/>
      <c r="F1168" s="856" t="s">
        <v>136</v>
      </c>
      <c r="G1168" s="857"/>
      <c r="H1168" s="857"/>
      <c r="I1168" s="857"/>
      <c r="J1168" s="857"/>
      <c r="K1168" s="857"/>
      <c r="L1168" s="858"/>
      <c r="M1168" s="408">
        <f t="shared" ref="M1168:AB1169" si="398">M392</f>
        <v>0</v>
      </c>
      <c r="N1168" s="419">
        <f t="shared" si="398"/>
        <v>0</v>
      </c>
      <c r="O1168" s="422">
        <f t="shared" si="398"/>
        <v>0</v>
      </c>
      <c r="P1168" s="422">
        <f t="shared" si="398"/>
        <v>0</v>
      </c>
      <c r="Q1168" s="423">
        <f t="shared" si="398"/>
        <v>0</v>
      </c>
      <c r="R1168" s="419">
        <f t="shared" si="398"/>
        <v>0</v>
      </c>
      <c r="S1168" s="421">
        <f t="shared" si="398"/>
        <v>0</v>
      </c>
      <c r="T1168" s="421">
        <f t="shared" si="398"/>
        <v>0</v>
      </c>
      <c r="U1168" s="421">
        <f t="shared" si="398"/>
        <v>0</v>
      </c>
      <c r="V1168" s="421">
        <f t="shared" si="398"/>
        <v>0</v>
      </c>
      <c r="W1168" s="421">
        <f t="shared" si="398"/>
        <v>0</v>
      </c>
      <c r="X1168" s="422">
        <f t="shared" si="398"/>
        <v>0</v>
      </c>
      <c r="Y1168" s="421">
        <f t="shared" si="398"/>
        <v>0</v>
      </c>
      <c r="Z1168" s="421">
        <f t="shared" si="398"/>
        <v>0</v>
      </c>
      <c r="AA1168" s="421">
        <f t="shared" si="398"/>
        <v>0</v>
      </c>
      <c r="AB1168" s="421">
        <f t="shared" si="398"/>
        <v>0</v>
      </c>
      <c r="AC1168" s="408">
        <f t="shared" ref="AC1168:AC1169" si="399">M1168-SUM(N1168:AB1168)</f>
        <v>0</v>
      </c>
      <c r="AD1168" s="1766"/>
      <c r="AE1168" s="1063"/>
      <c r="AF1168" s="831"/>
      <c r="AG1168" s="536"/>
      <c r="AH1168" s="529"/>
      <c r="AI1168" s="529"/>
      <c r="AJ1168" s="529"/>
      <c r="AK1168" s="529"/>
      <c r="AL1168" s="529"/>
      <c r="AM1168" s="529"/>
      <c r="AN1168" s="529"/>
      <c r="AO1168" s="529"/>
      <c r="AP1168" s="529"/>
      <c r="AQ1168" s="529"/>
      <c r="AR1168" s="529"/>
      <c r="AS1168" s="529"/>
      <c r="AT1168" s="529"/>
      <c r="AU1168" s="529"/>
      <c r="AV1168" s="529"/>
      <c r="AW1168" s="529"/>
      <c r="AX1168" s="529"/>
      <c r="AY1168" s="529"/>
      <c r="AZ1168" s="529"/>
      <c r="BA1168" s="529"/>
      <c r="BB1168" s="529"/>
      <c r="BC1168" s="529"/>
      <c r="BD1168" s="529"/>
      <c r="BE1168" s="529"/>
      <c r="BF1168" s="529"/>
      <c r="BG1168" s="529"/>
      <c r="BH1168" s="529"/>
      <c r="BI1168" s="529"/>
      <c r="BJ1168" s="529"/>
      <c r="BK1168" s="529"/>
      <c r="BL1168" s="529"/>
      <c r="BM1168" s="529"/>
      <c r="BN1168" s="529"/>
      <c r="BO1168" s="529"/>
      <c r="BP1168" s="529"/>
      <c r="BQ1168" s="529"/>
      <c r="BR1168" s="529"/>
      <c r="BS1168" s="529"/>
      <c r="BT1168" s="529"/>
      <c r="BU1168" s="529"/>
      <c r="BV1168" s="529"/>
      <c r="BW1168" s="529"/>
      <c r="BX1168" s="529"/>
      <c r="BY1168" s="529"/>
      <c r="BZ1168" s="529"/>
      <c r="CA1168" s="529"/>
      <c r="CB1168" s="529"/>
      <c r="CC1168" s="529"/>
      <c r="CD1168" s="529"/>
      <c r="CE1168" s="529"/>
      <c r="CF1168" s="529"/>
      <c r="CG1168" s="529"/>
      <c r="CH1168" s="529"/>
      <c r="CI1168" s="529"/>
      <c r="CJ1168" s="529"/>
      <c r="CK1168" s="529"/>
      <c r="CL1168" s="529"/>
      <c r="CM1168" s="529"/>
      <c r="CN1168" s="529"/>
      <c r="CO1168" s="529"/>
      <c r="CP1168" s="529"/>
      <c r="CQ1168" s="529"/>
    </row>
    <row r="1169" spans="1:95" s="70" customFormat="1" outlineLevel="1" x14ac:dyDescent="0.2">
      <c r="A1169" s="11">
        <v>176</v>
      </c>
      <c r="B1169" s="300"/>
      <c r="C1169" s="295"/>
      <c r="D1169" s="295"/>
      <c r="E1169" s="295"/>
      <c r="F1169" s="859" t="s">
        <v>137</v>
      </c>
      <c r="G1169" s="860"/>
      <c r="H1169" s="860"/>
      <c r="I1169" s="860"/>
      <c r="J1169" s="860"/>
      <c r="K1169" s="860"/>
      <c r="L1169" s="861"/>
      <c r="M1169" s="408">
        <f t="shared" si="398"/>
        <v>0</v>
      </c>
      <c r="N1169" s="419">
        <f t="shared" si="398"/>
        <v>0</v>
      </c>
      <c r="O1169" s="422">
        <f t="shared" si="398"/>
        <v>0</v>
      </c>
      <c r="P1169" s="422">
        <f t="shared" si="398"/>
        <v>0</v>
      </c>
      <c r="Q1169" s="423">
        <f t="shared" si="398"/>
        <v>0</v>
      </c>
      <c r="R1169" s="419">
        <f t="shared" si="398"/>
        <v>0</v>
      </c>
      <c r="S1169" s="421">
        <f t="shared" si="398"/>
        <v>0</v>
      </c>
      <c r="T1169" s="421">
        <f t="shared" si="398"/>
        <v>0</v>
      </c>
      <c r="U1169" s="421">
        <f t="shared" si="398"/>
        <v>0</v>
      </c>
      <c r="V1169" s="421">
        <f t="shared" si="398"/>
        <v>0</v>
      </c>
      <c r="W1169" s="421">
        <f t="shared" si="398"/>
        <v>0</v>
      </c>
      <c r="X1169" s="422">
        <f t="shared" si="398"/>
        <v>0</v>
      </c>
      <c r="Y1169" s="421">
        <f t="shared" si="398"/>
        <v>0</v>
      </c>
      <c r="Z1169" s="421">
        <f t="shared" si="398"/>
        <v>0</v>
      </c>
      <c r="AA1169" s="421">
        <f t="shared" si="398"/>
        <v>0</v>
      </c>
      <c r="AB1169" s="421">
        <f t="shared" si="398"/>
        <v>0</v>
      </c>
      <c r="AC1169" s="408">
        <f t="shared" si="399"/>
        <v>0</v>
      </c>
      <c r="AD1169" s="1766"/>
      <c r="AE1169" s="1063"/>
      <c r="AF1169" s="831"/>
      <c r="AG1169" s="536"/>
      <c r="AH1169" s="529"/>
      <c r="AI1169" s="529"/>
      <c r="AJ1169" s="529"/>
      <c r="AK1169" s="529"/>
      <c r="AL1169" s="529"/>
      <c r="AM1169" s="529"/>
      <c r="AN1169" s="529"/>
      <c r="AO1169" s="529"/>
      <c r="AP1169" s="529"/>
      <c r="AQ1169" s="529"/>
      <c r="AR1169" s="529"/>
      <c r="AS1169" s="529"/>
      <c r="AT1169" s="529"/>
      <c r="AU1169" s="529"/>
      <c r="AV1169" s="529"/>
      <c r="AW1169" s="529"/>
      <c r="AX1169" s="529"/>
      <c r="AY1169" s="529"/>
      <c r="AZ1169" s="529"/>
      <c r="BA1169" s="529"/>
      <c r="BB1169" s="529"/>
      <c r="BC1169" s="529"/>
      <c r="BD1169" s="529"/>
      <c r="BE1169" s="529"/>
      <c r="BF1169" s="529"/>
      <c r="BG1169" s="529"/>
      <c r="BH1169" s="529"/>
      <c r="BI1169" s="529"/>
      <c r="BJ1169" s="529"/>
      <c r="BK1169" s="529"/>
      <c r="BL1169" s="529"/>
      <c r="BM1169" s="529"/>
      <c r="BN1169" s="529"/>
      <c r="BO1169" s="529"/>
      <c r="BP1169" s="529"/>
      <c r="BQ1169" s="529"/>
      <c r="BR1169" s="529"/>
      <c r="BS1169" s="529"/>
      <c r="BT1169" s="529"/>
      <c r="BU1169" s="529"/>
      <c r="BV1169" s="529"/>
      <c r="BW1169" s="529"/>
      <c r="BX1169" s="529"/>
      <c r="BY1169" s="529"/>
      <c r="BZ1169" s="529"/>
      <c r="CA1169" s="529"/>
      <c r="CB1169" s="529"/>
      <c r="CC1169" s="529"/>
      <c r="CD1169" s="529"/>
      <c r="CE1169" s="529"/>
      <c r="CF1169" s="529"/>
      <c r="CG1169" s="529"/>
      <c r="CH1169" s="529"/>
      <c r="CI1169" s="529"/>
      <c r="CJ1169" s="529"/>
      <c r="CK1169" s="529"/>
      <c r="CL1169" s="529"/>
      <c r="CM1169" s="529"/>
      <c r="CN1169" s="529"/>
      <c r="CO1169" s="529"/>
      <c r="CP1169" s="529"/>
      <c r="CQ1169" s="529"/>
    </row>
    <row r="1170" spans="1:95" s="70" customFormat="1" outlineLevel="1" x14ac:dyDescent="0.2">
      <c r="A1170" s="11">
        <v>177</v>
      </c>
      <c r="B1170" s="300"/>
      <c r="C1170" s="295"/>
      <c r="D1170" s="295"/>
      <c r="E1170" s="853" t="s">
        <v>550</v>
      </c>
      <c r="F1170" s="854"/>
      <c r="G1170" s="854"/>
      <c r="H1170" s="854"/>
      <c r="I1170" s="854"/>
      <c r="J1170" s="854"/>
      <c r="K1170" s="854"/>
      <c r="L1170" s="855"/>
      <c r="M1170" s="407">
        <f>SUBTOTAL(9,M1171:M1172)</f>
        <v>0</v>
      </c>
      <c r="N1170" s="410">
        <f t="shared" ref="N1170:AC1170" si="400">SUBTOTAL(9,N1171:N1172)</f>
        <v>0</v>
      </c>
      <c r="O1170" s="414">
        <f t="shared" si="400"/>
        <v>0</v>
      </c>
      <c r="P1170" s="413">
        <f t="shared" si="400"/>
        <v>0</v>
      </c>
      <c r="Q1170" s="415">
        <f t="shared" si="400"/>
        <v>0</v>
      </c>
      <c r="R1170" s="410">
        <f t="shared" si="400"/>
        <v>0</v>
      </c>
      <c r="S1170" s="414">
        <f t="shared" si="400"/>
        <v>0</v>
      </c>
      <c r="T1170" s="413">
        <f t="shared" si="400"/>
        <v>0</v>
      </c>
      <c r="U1170" s="413">
        <f t="shared" si="400"/>
        <v>0</v>
      </c>
      <c r="V1170" s="413">
        <f t="shared" si="400"/>
        <v>0</v>
      </c>
      <c r="W1170" s="413">
        <f t="shared" si="400"/>
        <v>0</v>
      </c>
      <c r="X1170" s="413">
        <f t="shared" si="400"/>
        <v>0</v>
      </c>
      <c r="Y1170" s="413">
        <f t="shared" si="400"/>
        <v>0</v>
      </c>
      <c r="Z1170" s="413">
        <f t="shared" si="400"/>
        <v>0</v>
      </c>
      <c r="AA1170" s="413">
        <f t="shared" si="400"/>
        <v>0</v>
      </c>
      <c r="AB1170" s="411">
        <f t="shared" si="400"/>
        <v>0</v>
      </c>
      <c r="AC1170" s="415">
        <f t="shared" si="400"/>
        <v>0</v>
      </c>
      <c r="AD1170" s="1766"/>
      <c r="AE1170" s="1063"/>
      <c r="AF1170" s="831"/>
      <c r="AG1170" s="536"/>
      <c r="AH1170" s="529"/>
      <c r="AI1170" s="529"/>
      <c r="AJ1170" s="529"/>
      <c r="AK1170" s="529"/>
      <c r="AL1170" s="529"/>
      <c r="AM1170" s="529"/>
      <c r="AN1170" s="529"/>
      <c r="AO1170" s="529"/>
      <c r="AP1170" s="529"/>
      <c r="AQ1170" s="529"/>
      <c r="AR1170" s="529"/>
      <c r="AS1170" s="529"/>
      <c r="AT1170" s="529"/>
      <c r="AU1170" s="529"/>
      <c r="AV1170" s="529"/>
      <c r="AW1170" s="529"/>
      <c r="AX1170" s="529"/>
      <c r="AY1170" s="529"/>
      <c r="AZ1170" s="529"/>
      <c r="BA1170" s="529"/>
      <c r="BB1170" s="529"/>
      <c r="BC1170" s="529"/>
      <c r="BD1170" s="529"/>
      <c r="BE1170" s="529"/>
      <c r="BF1170" s="529"/>
      <c r="BG1170" s="529"/>
      <c r="BH1170" s="529"/>
      <c r="BI1170" s="529"/>
      <c r="BJ1170" s="529"/>
      <c r="BK1170" s="529"/>
      <c r="BL1170" s="529"/>
      <c r="BM1170" s="529"/>
      <c r="BN1170" s="529"/>
      <c r="BO1170" s="529"/>
      <c r="BP1170" s="529"/>
      <c r="BQ1170" s="529"/>
      <c r="BR1170" s="529"/>
      <c r="BS1170" s="529"/>
      <c r="BT1170" s="529"/>
      <c r="BU1170" s="529"/>
      <c r="BV1170" s="529"/>
      <c r="BW1170" s="529"/>
      <c r="BX1170" s="529"/>
      <c r="BY1170" s="529"/>
      <c r="BZ1170" s="529"/>
      <c r="CA1170" s="529"/>
      <c r="CB1170" s="529"/>
      <c r="CC1170" s="529"/>
      <c r="CD1170" s="529"/>
      <c r="CE1170" s="529"/>
      <c r="CF1170" s="529"/>
      <c r="CG1170" s="529"/>
      <c r="CH1170" s="529"/>
      <c r="CI1170" s="529"/>
      <c r="CJ1170" s="529"/>
      <c r="CK1170" s="529"/>
      <c r="CL1170" s="529"/>
      <c r="CM1170" s="529"/>
      <c r="CN1170" s="529"/>
      <c r="CO1170" s="529"/>
      <c r="CP1170" s="529"/>
      <c r="CQ1170" s="529"/>
    </row>
    <row r="1171" spans="1:95" s="70" customFormat="1" outlineLevel="1" x14ac:dyDescent="0.2">
      <c r="A1171" s="11">
        <v>178</v>
      </c>
      <c r="B1171" s="300"/>
      <c r="C1171" s="295"/>
      <c r="D1171" s="295"/>
      <c r="E1171" s="295"/>
      <c r="F1171" s="856" t="s">
        <v>551</v>
      </c>
      <c r="G1171" s="857"/>
      <c r="H1171" s="857"/>
      <c r="I1171" s="857"/>
      <c r="J1171" s="857"/>
      <c r="K1171" s="857"/>
      <c r="L1171" s="858"/>
      <c r="M1171" s="408">
        <f t="shared" ref="M1171:AB1172" si="401">M395</f>
        <v>0</v>
      </c>
      <c r="N1171" s="419">
        <f t="shared" si="401"/>
        <v>0</v>
      </c>
      <c r="O1171" s="422">
        <f t="shared" si="401"/>
        <v>0</v>
      </c>
      <c r="P1171" s="422">
        <f t="shared" si="401"/>
        <v>0</v>
      </c>
      <c r="Q1171" s="423">
        <f t="shared" si="401"/>
        <v>0</v>
      </c>
      <c r="R1171" s="419">
        <f t="shared" si="401"/>
        <v>0</v>
      </c>
      <c r="S1171" s="421">
        <f t="shared" si="401"/>
        <v>0</v>
      </c>
      <c r="T1171" s="421">
        <f t="shared" si="401"/>
        <v>0</v>
      </c>
      <c r="U1171" s="421">
        <f t="shared" si="401"/>
        <v>0</v>
      </c>
      <c r="V1171" s="421">
        <f t="shared" si="401"/>
        <v>0</v>
      </c>
      <c r="W1171" s="421">
        <f t="shared" si="401"/>
        <v>0</v>
      </c>
      <c r="X1171" s="422">
        <f t="shared" si="401"/>
        <v>0</v>
      </c>
      <c r="Y1171" s="421">
        <f t="shared" si="401"/>
        <v>0</v>
      </c>
      <c r="Z1171" s="421">
        <f t="shared" si="401"/>
        <v>0</v>
      </c>
      <c r="AA1171" s="421">
        <f t="shared" si="401"/>
        <v>0</v>
      </c>
      <c r="AB1171" s="421">
        <f t="shared" si="401"/>
        <v>0</v>
      </c>
      <c r="AC1171" s="408">
        <f t="shared" ref="AC1171:AC1172" si="402">M1171-SUM(N1171:AB1171)</f>
        <v>0</v>
      </c>
      <c r="AD1171" s="1766"/>
      <c r="AE1171" s="1063"/>
      <c r="AF1171" s="831"/>
      <c r="AG1171" s="536"/>
      <c r="AH1171" s="529"/>
      <c r="AI1171" s="529"/>
      <c r="AJ1171" s="529"/>
      <c r="AK1171" s="529"/>
      <c r="AL1171" s="529"/>
      <c r="AM1171" s="529"/>
      <c r="AN1171" s="529"/>
      <c r="AO1171" s="529"/>
      <c r="AP1171" s="529"/>
      <c r="AQ1171" s="529"/>
      <c r="AR1171" s="529"/>
      <c r="AS1171" s="529"/>
      <c r="AT1171" s="529"/>
      <c r="AU1171" s="529"/>
      <c r="AV1171" s="529"/>
      <c r="AW1171" s="529"/>
      <c r="AX1171" s="529"/>
      <c r="AY1171" s="529"/>
      <c r="AZ1171" s="529"/>
      <c r="BA1171" s="529"/>
      <c r="BB1171" s="529"/>
      <c r="BC1171" s="529"/>
      <c r="BD1171" s="529"/>
      <c r="BE1171" s="529"/>
      <c r="BF1171" s="529"/>
      <c r="BG1171" s="529"/>
      <c r="BH1171" s="529"/>
      <c r="BI1171" s="529"/>
      <c r="BJ1171" s="529"/>
      <c r="BK1171" s="529"/>
      <c r="BL1171" s="529"/>
      <c r="BM1171" s="529"/>
      <c r="BN1171" s="529"/>
      <c r="BO1171" s="529"/>
      <c r="BP1171" s="529"/>
      <c r="BQ1171" s="529"/>
      <c r="BR1171" s="529"/>
      <c r="BS1171" s="529"/>
      <c r="BT1171" s="529"/>
      <c r="BU1171" s="529"/>
      <c r="BV1171" s="529"/>
      <c r="BW1171" s="529"/>
      <c r="BX1171" s="529"/>
      <c r="BY1171" s="529"/>
      <c r="BZ1171" s="529"/>
      <c r="CA1171" s="529"/>
      <c r="CB1171" s="529"/>
      <c r="CC1171" s="529"/>
      <c r="CD1171" s="529"/>
      <c r="CE1171" s="529"/>
      <c r="CF1171" s="529"/>
      <c r="CG1171" s="529"/>
      <c r="CH1171" s="529"/>
      <c r="CI1171" s="529"/>
      <c r="CJ1171" s="529"/>
      <c r="CK1171" s="529"/>
      <c r="CL1171" s="529"/>
      <c r="CM1171" s="529"/>
      <c r="CN1171" s="529"/>
      <c r="CO1171" s="529"/>
      <c r="CP1171" s="529"/>
      <c r="CQ1171" s="529"/>
    </row>
    <row r="1172" spans="1:95" s="70" customFormat="1" outlineLevel="1" x14ac:dyDescent="0.2">
      <c r="A1172" s="11">
        <v>179</v>
      </c>
      <c r="B1172" s="300"/>
      <c r="C1172" s="295"/>
      <c r="D1172" s="295"/>
      <c r="E1172" s="295"/>
      <c r="F1172" s="859" t="s">
        <v>552</v>
      </c>
      <c r="G1172" s="860"/>
      <c r="H1172" s="860"/>
      <c r="I1172" s="860"/>
      <c r="J1172" s="860"/>
      <c r="K1172" s="860"/>
      <c r="L1172" s="861"/>
      <c r="M1172" s="408">
        <f t="shared" si="401"/>
        <v>0</v>
      </c>
      <c r="N1172" s="419">
        <f t="shared" si="401"/>
        <v>0</v>
      </c>
      <c r="O1172" s="422">
        <f t="shared" si="401"/>
        <v>0</v>
      </c>
      <c r="P1172" s="422">
        <f t="shared" si="401"/>
        <v>0</v>
      </c>
      <c r="Q1172" s="423">
        <f t="shared" si="401"/>
        <v>0</v>
      </c>
      <c r="R1172" s="419">
        <f t="shared" si="401"/>
        <v>0</v>
      </c>
      <c r="S1172" s="421">
        <f t="shared" si="401"/>
        <v>0</v>
      </c>
      <c r="T1172" s="421">
        <f t="shared" si="401"/>
        <v>0</v>
      </c>
      <c r="U1172" s="421">
        <f t="shared" si="401"/>
        <v>0</v>
      </c>
      <c r="V1172" s="421">
        <f t="shared" si="401"/>
        <v>0</v>
      </c>
      <c r="W1172" s="421">
        <f t="shared" si="401"/>
        <v>0</v>
      </c>
      <c r="X1172" s="422">
        <f t="shared" si="401"/>
        <v>0</v>
      </c>
      <c r="Y1172" s="421">
        <f t="shared" si="401"/>
        <v>0</v>
      </c>
      <c r="Z1172" s="421">
        <f t="shared" si="401"/>
        <v>0</v>
      </c>
      <c r="AA1172" s="421">
        <f t="shared" si="401"/>
        <v>0</v>
      </c>
      <c r="AB1172" s="421">
        <f t="shared" si="401"/>
        <v>0</v>
      </c>
      <c r="AC1172" s="408">
        <f t="shared" si="402"/>
        <v>0</v>
      </c>
      <c r="AD1172" s="1766"/>
      <c r="AE1172" s="1063"/>
      <c r="AF1172" s="831"/>
      <c r="AG1172" s="536"/>
      <c r="AH1172" s="529"/>
      <c r="AI1172" s="529"/>
      <c r="AJ1172" s="529"/>
      <c r="AK1172" s="529"/>
      <c r="AL1172" s="529"/>
      <c r="AM1172" s="529"/>
      <c r="AN1172" s="529"/>
      <c r="AO1172" s="529"/>
      <c r="AP1172" s="529"/>
      <c r="AQ1172" s="529"/>
      <c r="AR1172" s="529"/>
      <c r="AS1172" s="529"/>
      <c r="AT1172" s="529"/>
      <c r="AU1172" s="529"/>
      <c r="AV1172" s="529"/>
      <c r="AW1172" s="529"/>
      <c r="AX1172" s="529"/>
      <c r="AY1172" s="529"/>
      <c r="AZ1172" s="529"/>
      <c r="BA1172" s="529"/>
      <c r="BB1172" s="529"/>
      <c r="BC1172" s="529"/>
      <c r="BD1172" s="529"/>
      <c r="BE1172" s="529"/>
      <c r="BF1172" s="529"/>
      <c r="BG1172" s="529"/>
      <c r="BH1172" s="529"/>
      <c r="BI1172" s="529"/>
      <c r="BJ1172" s="529"/>
      <c r="BK1172" s="529"/>
      <c r="BL1172" s="529"/>
      <c r="BM1172" s="529"/>
      <c r="BN1172" s="529"/>
      <c r="BO1172" s="529"/>
      <c r="BP1172" s="529"/>
      <c r="BQ1172" s="529"/>
      <c r="BR1172" s="529"/>
      <c r="BS1172" s="529"/>
      <c r="BT1172" s="529"/>
      <c r="BU1172" s="529"/>
      <c r="BV1172" s="529"/>
      <c r="BW1172" s="529"/>
      <c r="BX1172" s="529"/>
      <c r="BY1172" s="529"/>
      <c r="BZ1172" s="529"/>
      <c r="CA1172" s="529"/>
      <c r="CB1172" s="529"/>
      <c r="CC1172" s="529"/>
      <c r="CD1172" s="529"/>
      <c r="CE1172" s="529"/>
      <c r="CF1172" s="529"/>
      <c r="CG1172" s="529"/>
      <c r="CH1172" s="529"/>
      <c r="CI1172" s="529"/>
      <c r="CJ1172" s="529"/>
      <c r="CK1172" s="529"/>
      <c r="CL1172" s="529"/>
      <c r="CM1172" s="529"/>
      <c r="CN1172" s="529"/>
      <c r="CO1172" s="529"/>
      <c r="CP1172" s="529"/>
      <c r="CQ1172" s="529"/>
    </row>
    <row r="1173" spans="1:95" s="70" customFormat="1" outlineLevel="1" x14ac:dyDescent="0.2">
      <c r="A1173" s="11">
        <v>180</v>
      </c>
      <c r="B1173" s="300"/>
      <c r="C1173" s="295"/>
      <c r="D1173" s="295"/>
      <c r="E1173" s="853" t="s">
        <v>553</v>
      </c>
      <c r="F1173" s="854"/>
      <c r="G1173" s="854"/>
      <c r="H1173" s="854"/>
      <c r="I1173" s="854"/>
      <c r="J1173" s="854"/>
      <c r="K1173" s="854"/>
      <c r="L1173" s="855"/>
      <c r="M1173" s="407">
        <f>SUBTOTAL(9,M1174:M1175)</f>
        <v>0</v>
      </c>
      <c r="N1173" s="410">
        <f t="shared" ref="N1173:AC1173" si="403">SUBTOTAL(9,N1174:N1175)</f>
        <v>0</v>
      </c>
      <c r="O1173" s="414">
        <f t="shared" si="403"/>
        <v>0</v>
      </c>
      <c r="P1173" s="413">
        <f t="shared" si="403"/>
        <v>0</v>
      </c>
      <c r="Q1173" s="415">
        <f t="shared" si="403"/>
        <v>0</v>
      </c>
      <c r="R1173" s="410">
        <f t="shared" si="403"/>
        <v>0</v>
      </c>
      <c r="S1173" s="414">
        <f t="shared" si="403"/>
        <v>0</v>
      </c>
      <c r="T1173" s="413">
        <f t="shared" si="403"/>
        <v>0</v>
      </c>
      <c r="U1173" s="413">
        <f t="shared" si="403"/>
        <v>0</v>
      </c>
      <c r="V1173" s="413">
        <f t="shared" si="403"/>
        <v>0</v>
      </c>
      <c r="W1173" s="413">
        <f t="shared" si="403"/>
        <v>0</v>
      </c>
      <c r="X1173" s="413">
        <f t="shared" si="403"/>
        <v>0</v>
      </c>
      <c r="Y1173" s="413">
        <f t="shared" si="403"/>
        <v>0</v>
      </c>
      <c r="Z1173" s="413">
        <f t="shared" si="403"/>
        <v>0</v>
      </c>
      <c r="AA1173" s="413">
        <f t="shared" si="403"/>
        <v>0</v>
      </c>
      <c r="AB1173" s="411">
        <f t="shared" si="403"/>
        <v>0</v>
      </c>
      <c r="AC1173" s="415">
        <f t="shared" si="403"/>
        <v>0</v>
      </c>
      <c r="AD1173" s="1766"/>
      <c r="AE1173" s="1063"/>
      <c r="AF1173" s="831"/>
      <c r="AG1173" s="536"/>
      <c r="AH1173" s="529"/>
      <c r="AI1173" s="529"/>
      <c r="AJ1173" s="529"/>
      <c r="AK1173" s="529"/>
      <c r="AL1173" s="529"/>
      <c r="AM1173" s="529"/>
      <c r="AN1173" s="529"/>
      <c r="AO1173" s="529"/>
      <c r="AP1173" s="529"/>
      <c r="AQ1173" s="529"/>
      <c r="AR1173" s="529"/>
      <c r="AS1173" s="529"/>
      <c r="AT1173" s="529"/>
      <c r="AU1173" s="529"/>
      <c r="AV1173" s="529"/>
      <c r="AW1173" s="529"/>
      <c r="AX1173" s="529"/>
      <c r="AY1173" s="529"/>
      <c r="AZ1173" s="529"/>
      <c r="BA1173" s="529"/>
      <c r="BB1173" s="529"/>
      <c r="BC1173" s="529"/>
      <c r="BD1173" s="529"/>
      <c r="BE1173" s="529"/>
      <c r="BF1173" s="529"/>
      <c r="BG1173" s="529"/>
      <c r="BH1173" s="529"/>
      <c r="BI1173" s="529"/>
      <c r="BJ1173" s="529"/>
      <c r="BK1173" s="529"/>
      <c r="BL1173" s="529"/>
      <c r="BM1173" s="529"/>
      <c r="BN1173" s="529"/>
      <c r="BO1173" s="529"/>
      <c r="BP1173" s="529"/>
      <c r="BQ1173" s="529"/>
      <c r="BR1173" s="529"/>
      <c r="BS1173" s="529"/>
      <c r="BT1173" s="529"/>
      <c r="BU1173" s="529"/>
      <c r="BV1173" s="529"/>
      <c r="BW1173" s="529"/>
      <c r="BX1173" s="529"/>
      <c r="BY1173" s="529"/>
      <c r="BZ1173" s="529"/>
      <c r="CA1173" s="529"/>
      <c r="CB1173" s="529"/>
      <c r="CC1173" s="529"/>
      <c r="CD1173" s="529"/>
      <c r="CE1173" s="529"/>
      <c r="CF1173" s="529"/>
      <c r="CG1173" s="529"/>
      <c r="CH1173" s="529"/>
      <c r="CI1173" s="529"/>
      <c r="CJ1173" s="529"/>
      <c r="CK1173" s="529"/>
      <c r="CL1173" s="529"/>
      <c r="CM1173" s="529"/>
      <c r="CN1173" s="529"/>
      <c r="CO1173" s="529"/>
      <c r="CP1173" s="529"/>
      <c r="CQ1173" s="529"/>
    </row>
    <row r="1174" spans="1:95" s="70" customFormat="1" outlineLevel="1" x14ac:dyDescent="0.2">
      <c r="A1174" s="11">
        <v>181</v>
      </c>
      <c r="B1174" s="300"/>
      <c r="C1174" s="295"/>
      <c r="D1174" s="295"/>
      <c r="E1174" s="295"/>
      <c r="F1174" s="856" t="s">
        <v>554</v>
      </c>
      <c r="G1174" s="857"/>
      <c r="H1174" s="857"/>
      <c r="I1174" s="857"/>
      <c r="J1174" s="857"/>
      <c r="K1174" s="857"/>
      <c r="L1174" s="858"/>
      <c r="M1174" s="408">
        <f t="shared" ref="M1174:AB1175" si="404">M398</f>
        <v>0</v>
      </c>
      <c r="N1174" s="419">
        <f t="shared" si="404"/>
        <v>0</v>
      </c>
      <c r="O1174" s="422">
        <f t="shared" si="404"/>
        <v>0</v>
      </c>
      <c r="P1174" s="422">
        <f t="shared" si="404"/>
        <v>0</v>
      </c>
      <c r="Q1174" s="423">
        <f t="shared" si="404"/>
        <v>0</v>
      </c>
      <c r="R1174" s="419">
        <f t="shared" si="404"/>
        <v>0</v>
      </c>
      <c r="S1174" s="421">
        <f t="shared" si="404"/>
        <v>0</v>
      </c>
      <c r="T1174" s="421">
        <f t="shared" si="404"/>
        <v>0</v>
      </c>
      <c r="U1174" s="421">
        <f t="shared" si="404"/>
        <v>0</v>
      </c>
      <c r="V1174" s="421">
        <f t="shared" si="404"/>
        <v>0</v>
      </c>
      <c r="W1174" s="421">
        <f t="shared" si="404"/>
        <v>0</v>
      </c>
      <c r="X1174" s="422">
        <f t="shared" si="404"/>
        <v>0</v>
      </c>
      <c r="Y1174" s="421">
        <f t="shared" si="404"/>
        <v>0</v>
      </c>
      <c r="Z1174" s="421">
        <f t="shared" si="404"/>
        <v>0</v>
      </c>
      <c r="AA1174" s="421">
        <f t="shared" si="404"/>
        <v>0</v>
      </c>
      <c r="AB1174" s="421">
        <f t="shared" si="404"/>
        <v>0</v>
      </c>
      <c r="AC1174" s="408">
        <f t="shared" ref="AC1174:AC1175" si="405">M1174-SUM(N1174:AB1174)</f>
        <v>0</v>
      </c>
      <c r="AD1174" s="1766"/>
      <c r="AE1174" s="1063"/>
      <c r="AF1174" s="831"/>
      <c r="AG1174" s="536"/>
      <c r="AH1174" s="529"/>
      <c r="AI1174" s="529"/>
      <c r="AJ1174" s="529"/>
      <c r="AK1174" s="529"/>
      <c r="AL1174" s="529"/>
      <c r="AM1174" s="529"/>
      <c r="AN1174" s="529"/>
      <c r="AO1174" s="529"/>
      <c r="AP1174" s="529"/>
      <c r="AQ1174" s="529"/>
      <c r="AR1174" s="529"/>
      <c r="AS1174" s="529"/>
      <c r="AT1174" s="529"/>
      <c r="AU1174" s="529"/>
      <c r="AV1174" s="529"/>
      <c r="AW1174" s="529"/>
      <c r="AX1174" s="529"/>
      <c r="AY1174" s="529"/>
      <c r="AZ1174" s="529"/>
      <c r="BA1174" s="529"/>
      <c r="BB1174" s="529"/>
      <c r="BC1174" s="529"/>
      <c r="BD1174" s="529"/>
      <c r="BE1174" s="529"/>
      <c r="BF1174" s="529"/>
      <c r="BG1174" s="529"/>
      <c r="BH1174" s="529"/>
      <c r="BI1174" s="529"/>
      <c r="BJ1174" s="529"/>
      <c r="BK1174" s="529"/>
      <c r="BL1174" s="529"/>
      <c r="BM1174" s="529"/>
      <c r="BN1174" s="529"/>
      <c r="BO1174" s="529"/>
      <c r="BP1174" s="529"/>
      <c r="BQ1174" s="529"/>
      <c r="BR1174" s="529"/>
      <c r="BS1174" s="529"/>
      <c r="BT1174" s="529"/>
      <c r="BU1174" s="529"/>
      <c r="BV1174" s="529"/>
      <c r="BW1174" s="529"/>
      <c r="BX1174" s="529"/>
      <c r="BY1174" s="529"/>
      <c r="BZ1174" s="529"/>
      <c r="CA1174" s="529"/>
      <c r="CB1174" s="529"/>
      <c r="CC1174" s="529"/>
      <c r="CD1174" s="529"/>
      <c r="CE1174" s="529"/>
      <c r="CF1174" s="529"/>
      <c r="CG1174" s="529"/>
      <c r="CH1174" s="529"/>
      <c r="CI1174" s="529"/>
      <c r="CJ1174" s="529"/>
      <c r="CK1174" s="529"/>
      <c r="CL1174" s="529"/>
      <c r="CM1174" s="529"/>
      <c r="CN1174" s="529"/>
      <c r="CO1174" s="529"/>
      <c r="CP1174" s="529"/>
      <c r="CQ1174" s="529"/>
    </row>
    <row r="1175" spans="1:95" s="70" customFormat="1" outlineLevel="1" x14ac:dyDescent="0.2">
      <c r="A1175" s="11">
        <v>182</v>
      </c>
      <c r="B1175" s="300"/>
      <c r="C1175" s="295"/>
      <c r="D1175" s="295"/>
      <c r="E1175" s="295"/>
      <c r="F1175" s="859" t="s">
        <v>555</v>
      </c>
      <c r="G1175" s="860"/>
      <c r="H1175" s="860"/>
      <c r="I1175" s="860"/>
      <c r="J1175" s="860"/>
      <c r="K1175" s="860"/>
      <c r="L1175" s="861"/>
      <c r="M1175" s="408">
        <f t="shared" si="404"/>
        <v>0</v>
      </c>
      <c r="N1175" s="419">
        <f t="shared" si="404"/>
        <v>0</v>
      </c>
      <c r="O1175" s="422">
        <f t="shared" si="404"/>
        <v>0</v>
      </c>
      <c r="P1175" s="422">
        <f t="shared" si="404"/>
        <v>0</v>
      </c>
      <c r="Q1175" s="423">
        <f t="shared" si="404"/>
        <v>0</v>
      </c>
      <c r="R1175" s="419">
        <f t="shared" si="404"/>
        <v>0</v>
      </c>
      <c r="S1175" s="421">
        <f t="shared" si="404"/>
        <v>0</v>
      </c>
      <c r="T1175" s="421">
        <f t="shared" si="404"/>
        <v>0</v>
      </c>
      <c r="U1175" s="421">
        <f t="shared" si="404"/>
        <v>0</v>
      </c>
      <c r="V1175" s="421">
        <f t="shared" si="404"/>
        <v>0</v>
      </c>
      <c r="W1175" s="421">
        <f t="shared" si="404"/>
        <v>0</v>
      </c>
      <c r="X1175" s="422">
        <f t="shared" si="404"/>
        <v>0</v>
      </c>
      <c r="Y1175" s="421">
        <f t="shared" si="404"/>
        <v>0</v>
      </c>
      <c r="Z1175" s="421">
        <f t="shared" si="404"/>
        <v>0</v>
      </c>
      <c r="AA1175" s="421">
        <f t="shared" si="404"/>
        <v>0</v>
      </c>
      <c r="AB1175" s="421">
        <f t="shared" si="404"/>
        <v>0</v>
      </c>
      <c r="AC1175" s="408">
        <f t="shared" si="405"/>
        <v>0</v>
      </c>
      <c r="AD1175" s="1767"/>
      <c r="AE1175" s="834"/>
      <c r="AF1175" s="834"/>
      <c r="AG1175" s="536"/>
      <c r="AH1175" s="529"/>
      <c r="AI1175" s="529"/>
      <c r="AJ1175" s="529"/>
      <c r="AK1175" s="529"/>
      <c r="AL1175" s="529"/>
      <c r="AM1175" s="529"/>
      <c r="AN1175" s="529"/>
      <c r="AO1175" s="529"/>
      <c r="AP1175" s="529"/>
      <c r="AQ1175" s="529"/>
      <c r="AR1175" s="529"/>
      <c r="AS1175" s="529"/>
      <c r="AT1175" s="529"/>
      <c r="AU1175" s="529"/>
      <c r="AV1175" s="529"/>
      <c r="AW1175" s="529"/>
      <c r="AX1175" s="529"/>
      <c r="AY1175" s="529"/>
      <c r="AZ1175" s="529"/>
      <c r="BA1175" s="529"/>
      <c r="BB1175" s="529"/>
      <c r="BC1175" s="529"/>
      <c r="BD1175" s="529"/>
      <c r="BE1175" s="529"/>
      <c r="BF1175" s="529"/>
      <c r="BG1175" s="529"/>
      <c r="BH1175" s="529"/>
      <c r="BI1175" s="529"/>
      <c r="BJ1175" s="529"/>
      <c r="BK1175" s="529"/>
      <c r="BL1175" s="529"/>
      <c r="BM1175" s="529"/>
      <c r="BN1175" s="529"/>
      <c r="BO1175" s="529"/>
      <c r="BP1175" s="529"/>
      <c r="BQ1175" s="529"/>
      <c r="BR1175" s="529"/>
      <c r="BS1175" s="529"/>
      <c r="BT1175" s="529"/>
      <c r="BU1175" s="529"/>
      <c r="BV1175" s="529"/>
      <c r="BW1175" s="529"/>
      <c r="BX1175" s="529"/>
      <c r="BY1175" s="529"/>
      <c r="BZ1175" s="529"/>
      <c r="CA1175" s="529"/>
      <c r="CB1175" s="529"/>
      <c r="CC1175" s="529"/>
      <c r="CD1175" s="529"/>
      <c r="CE1175" s="529"/>
      <c r="CF1175" s="529"/>
      <c r="CG1175" s="529"/>
      <c r="CH1175" s="529"/>
      <c r="CI1175" s="529"/>
      <c r="CJ1175" s="529"/>
      <c r="CK1175" s="529"/>
      <c r="CL1175" s="529"/>
      <c r="CM1175" s="529"/>
      <c r="CN1175" s="529"/>
      <c r="CO1175" s="529"/>
      <c r="CP1175" s="529"/>
      <c r="CQ1175" s="529"/>
    </row>
    <row r="1176" spans="1:95" s="70" customFormat="1" outlineLevel="1" x14ac:dyDescent="0.2">
      <c r="A1176" s="11">
        <v>183</v>
      </c>
      <c r="B1176" s="300"/>
      <c r="C1176" s="295"/>
      <c r="D1176" s="844" t="s">
        <v>24</v>
      </c>
      <c r="E1176" s="845"/>
      <c r="F1176" s="845"/>
      <c r="G1176" s="845"/>
      <c r="H1176" s="845"/>
      <c r="I1176" s="845"/>
      <c r="J1176" s="845"/>
      <c r="K1176" s="845"/>
      <c r="L1176" s="846"/>
      <c r="M1176" s="407">
        <f>SUBTOTAL(9,M1177:M1179)</f>
        <v>0</v>
      </c>
      <c r="N1176" s="410">
        <f t="shared" ref="N1176:AC1176" si="406">SUBTOTAL(9,N1177:N1179)</f>
        <v>0</v>
      </c>
      <c r="O1176" s="414">
        <f t="shared" si="406"/>
        <v>0</v>
      </c>
      <c r="P1176" s="413">
        <f t="shared" si="406"/>
        <v>0</v>
      </c>
      <c r="Q1176" s="415">
        <f t="shared" si="406"/>
        <v>0</v>
      </c>
      <c r="R1176" s="410">
        <f t="shared" si="406"/>
        <v>0</v>
      </c>
      <c r="S1176" s="414">
        <f t="shared" si="406"/>
        <v>0</v>
      </c>
      <c r="T1176" s="413">
        <f t="shared" si="406"/>
        <v>0</v>
      </c>
      <c r="U1176" s="413">
        <f t="shared" si="406"/>
        <v>0</v>
      </c>
      <c r="V1176" s="413">
        <f t="shared" si="406"/>
        <v>0</v>
      </c>
      <c r="W1176" s="413">
        <f t="shared" si="406"/>
        <v>0</v>
      </c>
      <c r="X1176" s="413">
        <f t="shared" si="406"/>
        <v>0</v>
      </c>
      <c r="Y1176" s="413">
        <f t="shared" si="406"/>
        <v>0</v>
      </c>
      <c r="Z1176" s="413">
        <f t="shared" si="406"/>
        <v>0</v>
      </c>
      <c r="AA1176" s="413">
        <f t="shared" si="406"/>
        <v>0</v>
      </c>
      <c r="AB1176" s="411">
        <f t="shared" si="406"/>
        <v>0</v>
      </c>
      <c r="AC1176" s="424">
        <f t="shared" si="406"/>
        <v>0</v>
      </c>
      <c r="AD1176" s="1592"/>
      <c r="AE1176" s="1611"/>
      <c r="AF1176" s="1611"/>
      <c r="AG1176" s="536"/>
      <c r="AH1176" s="529"/>
      <c r="AI1176" s="529"/>
      <c r="AJ1176" s="529"/>
      <c r="AK1176" s="529"/>
      <c r="AL1176" s="529"/>
      <c r="AM1176" s="529"/>
      <c r="AN1176" s="529"/>
      <c r="AO1176" s="529"/>
      <c r="AP1176" s="529"/>
      <c r="AQ1176" s="529"/>
      <c r="AR1176" s="529"/>
      <c r="AS1176" s="529"/>
      <c r="AT1176" s="529"/>
      <c r="AU1176" s="529"/>
      <c r="AV1176" s="529"/>
      <c r="AW1176" s="529"/>
      <c r="AX1176" s="529"/>
      <c r="AY1176" s="529"/>
      <c r="AZ1176" s="529"/>
      <c r="BA1176" s="529"/>
      <c r="BB1176" s="529"/>
      <c r="BC1176" s="529"/>
      <c r="BD1176" s="529"/>
      <c r="BE1176" s="529"/>
      <c r="BF1176" s="529"/>
      <c r="BG1176" s="529"/>
      <c r="BH1176" s="529"/>
      <c r="BI1176" s="529"/>
      <c r="BJ1176" s="529"/>
      <c r="BK1176" s="529"/>
      <c r="BL1176" s="529"/>
      <c r="BM1176" s="529"/>
      <c r="BN1176" s="529"/>
      <c r="BO1176" s="529"/>
      <c r="BP1176" s="529"/>
      <c r="BQ1176" s="529"/>
      <c r="BR1176" s="529"/>
      <c r="BS1176" s="529"/>
      <c r="BT1176" s="529"/>
      <c r="BU1176" s="529"/>
      <c r="BV1176" s="529"/>
      <c r="BW1176" s="529"/>
      <c r="BX1176" s="529"/>
      <c r="BY1176" s="529"/>
      <c r="BZ1176" s="529"/>
      <c r="CA1176" s="529"/>
      <c r="CB1176" s="529"/>
      <c r="CC1176" s="529"/>
      <c r="CD1176" s="529"/>
      <c r="CE1176" s="529"/>
      <c r="CF1176" s="529"/>
      <c r="CG1176" s="529"/>
      <c r="CH1176" s="529"/>
      <c r="CI1176" s="529"/>
      <c r="CJ1176" s="529"/>
      <c r="CK1176" s="529"/>
      <c r="CL1176" s="529"/>
      <c r="CM1176" s="529"/>
      <c r="CN1176" s="529"/>
      <c r="CO1176" s="529"/>
      <c r="CP1176" s="529"/>
      <c r="CQ1176" s="529"/>
    </row>
    <row r="1177" spans="1:95" s="70" customFormat="1" outlineLevel="1" x14ac:dyDescent="0.2">
      <c r="A1177" s="11">
        <v>184</v>
      </c>
      <c r="B1177" s="300"/>
      <c r="C1177" s="295"/>
      <c r="D1177" s="295"/>
      <c r="E1177" s="295"/>
      <c r="F1177" s="856" t="s">
        <v>156</v>
      </c>
      <c r="G1177" s="857"/>
      <c r="H1177" s="857"/>
      <c r="I1177" s="857"/>
      <c r="J1177" s="857"/>
      <c r="K1177" s="857"/>
      <c r="L1177" s="858"/>
      <c r="M1177" s="408">
        <f t="shared" ref="M1177:AB1179" si="407">M401</f>
        <v>0</v>
      </c>
      <c r="N1177" s="419">
        <f t="shared" si="407"/>
        <v>0</v>
      </c>
      <c r="O1177" s="422">
        <f t="shared" si="407"/>
        <v>0</v>
      </c>
      <c r="P1177" s="422">
        <f t="shared" si="407"/>
        <v>0</v>
      </c>
      <c r="Q1177" s="423">
        <f t="shared" si="407"/>
        <v>0</v>
      </c>
      <c r="R1177" s="419">
        <f t="shared" si="407"/>
        <v>0</v>
      </c>
      <c r="S1177" s="421">
        <f t="shared" si="407"/>
        <v>0</v>
      </c>
      <c r="T1177" s="421">
        <f t="shared" si="407"/>
        <v>0</v>
      </c>
      <c r="U1177" s="421">
        <f t="shared" si="407"/>
        <v>0</v>
      </c>
      <c r="V1177" s="421">
        <f t="shared" si="407"/>
        <v>0</v>
      </c>
      <c r="W1177" s="421">
        <f t="shared" si="407"/>
        <v>0</v>
      </c>
      <c r="X1177" s="422">
        <f t="shared" si="407"/>
        <v>0</v>
      </c>
      <c r="Y1177" s="421">
        <f t="shared" si="407"/>
        <v>0</v>
      </c>
      <c r="Z1177" s="421">
        <f t="shared" si="407"/>
        <v>0</v>
      </c>
      <c r="AA1177" s="421">
        <f t="shared" si="407"/>
        <v>0</v>
      </c>
      <c r="AB1177" s="421">
        <f t="shared" si="407"/>
        <v>0</v>
      </c>
      <c r="AC1177" s="408">
        <f t="shared" ref="AC1177:AC1179" si="408">M1177-SUM(N1177:AB1177)</f>
        <v>0</v>
      </c>
      <c r="AD1177" s="1808"/>
      <c r="AE1177" s="828"/>
      <c r="AF1177" s="828"/>
      <c r="AG1177" s="536"/>
      <c r="AH1177" s="529"/>
      <c r="AI1177" s="529"/>
      <c r="AJ1177" s="529"/>
      <c r="AK1177" s="529"/>
      <c r="AL1177" s="529"/>
      <c r="AM1177" s="529"/>
      <c r="AN1177" s="529"/>
      <c r="AO1177" s="529"/>
      <c r="AP1177" s="529"/>
      <c r="AQ1177" s="529"/>
      <c r="AR1177" s="529"/>
      <c r="AS1177" s="529"/>
      <c r="AT1177" s="529"/>
      <c r="AU1177" s="529"/>
      <c r="AV1177" s="529"/>
      <c r="AW1177" s="529"/>
      <c r="AX1177" s="529"/>
      <c r="AY1177" s="529"/>
      <c r="AZ1177" s="529"/>
      <c r="BA1177" s="529"/>
      <c r="BB1177" s="529"/>
      <c r="BC1177" s="529"/>
      <c r="BD1177" s="529"/>
      <c r="BE1177" s="529"/>
      <c r="BF1177" s="529"/>
      <c r="BG1177" s="529"/>
      <c r="BH1177" s="529"/>
      <c r="BI1177" s="529"/>
      <c r="BJ1177" s="529"/>
      <c r="BK1177" s="529"/>
      <c r="BL1177" s="529"/>
      <c r="BM1177" s="529"/>
      <c r="BN1177" s="529"/>
      <c r="BO1177" s="529"/>
      <c r="BP1177" s="529"/>
      <c r="BQ1177" s="529"/>
      <c r="BR1177" s="529"/>
      <c r="BS1177" s="529"/>
      <c r="BT1177" s="529"/>
      <c r="BU1177" s="529"/>
      <c r="BV1177" s="529"/>
      <c r="BW1177" s="529"/>
      <c r="BX1177" s="529"/>
      <c r="BY1177" s="529"/>
      <c r="BZ1177" s="529"/>
      <c r="CA1177" s="529"/>
      <c r="CB1177" s="529"/>
      <c r="CC1177" s="529"/>
      <c r="CD1177" s="529"/>
      <c r="CE1177" s="529"/>
      <c r="CF1177" s="529"/>
      <c r="CG1177" s="529"/>
      <c r="CH1177" s="529"/>
      <c r="CI1177" s="529"/>
      <c r="CJ1177" s="529"/>
      <c r="CK1177" s="529"/>
      <c r="CL1177" s="529"/>
      <c r="CM1177" s="529"/>
      <c r="CN1177" s="529"/>
      <c r="CO1177" s="529"/>
      <c r="CP1177" s="529"/>
      <c r="CQ1177" s="529"/>
    </row>
    <row r="1178" spans="1:95" s="70" customFormat="1" outlineLevel="1" x14ac:dyDescent="0.2">
      <c r="A1178" s="11">
        <v>185</v>
      </c>
      <c r="B1178" s="300"/>
      <c r="C1178" s="295"/>
      <c r="D1178" s="295"/>
      <c r="E1178" s="295"/>
      <c r="F1178" s="915" t="s">
        <v>157</v>
      </c>
      <c r="G1178" s="916"/>
      <c r="H1178" s="916"/>
      <c r="I1178" s="916"/>
      <c r="J1178" s="916"/>
      <c r="K1178" s="916"/>
      <c r="L1178" s="917"/>
      <c r="M1178" s="408">
        <f t="shared" si="407"/>
        <v>0</v>
      </c>
      <c r="N1178" s="419">
        <f t="shared" si="407"/>
        <v>0</v>
      </c>
      <c r="O1178" s="422">
        <f t="shared" si="407"/>
        <v>0</v>
      </c>
      <c r="P1178" s="422">
        <f t="shared" si="407"/>
        <v>0</v>
      </c>
      <c r="Q1178" s="423">
        <f t="shared" si="407"/>
        <v>0</v>
      </c>
      <c r="R1178" s="419">
        <f t="shared" si="407"/>
        <v>0</v>
      </c>
      <c r="S1178" s="421">
        <f t="shared" si="407"/>
        <v>0</v>
      </c>
      <c r="T1178" s="421">
        <f t="shared" si="407"/>
        <v>0</v>
      </c>
      <c r="U1178" s="421">
        <f t="shared" si="407"/>
        <v>0</v>
      </c>
      <c r="V1178" s="421">
        <f t="shared" si="407"/>
        <v>0</v>
      </c>
      <c r="W1178" s="421">
        <f t="shared" si="407"/>
        <v>0</v>
      </c>
      <c r="X1178" s="422">
        <f t="shared" si="407"/>
        <v>0</v>
      </c>
      <c r="Y1178" s="421">
        <f t="shared" si="407"/>
        <v>0</v>
      </c>
      <c r="Z1178" s="421">
        <f t="shared" si="407"/>
        <v>0</v>
      </c>
      <c r="AA1178" s="421">
        <f t="shared" si="407"/>
        <v>0</v>
      </c>
      <c r="AB1178" s="421">
        <f t="shared" si="407"/>
        <v>0</v>
      </c>
      <c r="AC1178" s="408">
        <f t="shared" si="408"/>
        <v>0</v>
      </c>
      <c r="AD1178" s="1766"/>
      <c r="AE1178" s="1063"/>
      <c r="AF1178" s="831"/>
      <c r="AG1178" s="536"/>
      <c r="AH1178" s="529"/>
      <c r="AI1178" s="529"/>
      <c r="AJ1178" s="529"/>
      <c r="AK1178" s="529"/>
      <c r="AL1178" s="529"/>
      <c r="AM1178" s="529"/>
      <c r="AN1178" s="529"/>
      <c r="AO1178" s="529"/>
      <c r="AP1178" s="529"/>
      <c r="AQ1178" s="529"/>
      <c r="AR1178" s="529"/>
      <c r="AS1178" s="529"/>
      <c r="AT1178" s="529"/>
      <c r="AU1178" s="529"/>
      <c r="AV1178" s="529"/>
      <c r="AW1178" s="529"/>
      <c r="AX1178" s="529"/>
      <c r="AY1178" s="529"/>
      <c r="AZ1178" s="529"/>
      <c r="BA1178" s="529"/>
      <c r="BB1178" s="529"/>
      <c r="BC1178" s="529"/>
      <c r="BD1178" s="529"/>
      <c r="BE1178" s="529"/>
      <c r="BF1178" s="529"/>
      <c r="BG1178" s="529"/>
      <c r="BH1178" s="529"/>
      <c r="BI1178" s="529"/>
      <c r="BJ1178" s="529"/>
      <c r="BK1178" s="529"/>
      <c r="BL1178" s="529"/>
      <c r="BM1178" s="529"/>
      <c r="BN1178" s="529"/>
      <c r="BO1178" s="529"/>
      <c r="BP1178" s="529"/>
      <c r="BQ1178" s="529"/>
      <c r="BR1178" s="529"/>
      <c r="BS1178" s="529"/>
      <c r="BT1178" s="529"/>
      <c r="BU1178" s="529"/>
      <c r="BV1178" s="529"/>
      <c r="BW1178" s="529"/>
      <c r="BX1178" s="529"/>
      <c r="BY1178" s="529"/>
      <c r="BZ1178" s="529"/>
      <c r="CA1178" s="529"/>
      <c r="CB1178" s="529"/>
      <c r="CC1178" s="529"/>
      <c r="CD1178" s="529"/>
      <c r="CE1178" s="529"/>
      <c r="CF1178" s="529"/>
      <c r="CG1178" s="529"/>
      <c r="CH1178" s="529"/>
      <c r="CI1178" s="529"/>
      <c r="CJ1178" s="529"/>
      <c r="CK1178" s="529"/>
      <c r="CL1178" s="529"/>
      <c r="CM1178" s="529"/>
      <c r="CN1178" s="529"/>
      <c r="CO1178" s="529"/>
      <c r="CP1178" s="529"/>
      <c r="CQ1178" s="529"/>
    </row>
    <row r="1179" spans="1:95" s="70" customFormat="1" outlineLevel="1" x14ac:dyDescent="0.2">
      <c r="A1179" s="11">
        <v>186</v>
      </c>
      <c r="B1179" s="300"/>
      <c r="C1179" s="295"/>
      <c r="D1179" s="295"/>
      <c r="E1179" s="295"/>
      <c r="F1179" s="859" t="s">
        <v>25</v>
      </c>
      <c r="G1179" s="860"/>
      <c r="H1179" s="860"/>
      <c r="I1179" s="860"/>
      <c r="J1179" s="860"/>
      <c r="K1179" s="860"/>
      <c r="L1179" s="861"/>
      <c r="M1179" s="408">
        <f t="shared" si="407"/>
        <v>0</v>
      </c>
      <c r="N1179" s="419">
        <f t="shared" si="407"/>
        <v>0</v>
      </c>
      <c r="O1179" s="422">
        <f t="shared" si="407"/>
        <v>0</v>
      </c>
      <c r="P1179" s="422">
        <f t="shared" si="407"/>
        <v>0</v>
      </c>
      <c r="Q1179" s="423">
        <f t="shared" si="407"/>
        <v>0</v>
      </c>
      <c r="R1179" s="419">
        <f t="shared" si="407"/>
        <v>0</v>
      </c>
      <c r="S1179" s="421">
        <f t="shared" si="407"/>
        <v>0</v>
      </c>
      <c r="T1179" s="421">
        <f t="shared" si="407"/>
        <v>0</v>
      </c>
      <c r="U1179" s="421">
        <f t="shared" si="407"/>
        <v>0</v>
      </c>
      <c r="V1179" s="421">
        <f t="shared" si="407"/>
        <v>0</v>
      </c>
      <c r="W1179" s="421">
        <f t="shared" si="407"/>
        <v>0</v>
      </c>
      <c r="X1179" s="422">
        <f t="shared" si="407"/>
        <v>0</v>
      </c>
      <c r="Y1179" s="421">
        <f t="shared" si="407"/>
        <v>0</v>
      </c>
      <c r="Z1179" s="421">
        <f t="shared" si="407"/>
        <v>0</v>
      </c>
      <c r="AA1179" s="421">
        <f t="shared" si="407"/>
        <v>0</v>
      </c>
      <c r="AB1179" s="421">
        <f t="shared" si="407"/>
        <v>0</v>
      </c>
      <c r="AC1179" s="408">
        <f t="shared" si="408"/>
        <v>0</v>
      </c>
      <c r="AD1179" s="1767"/>
      <c r="AE1179" s="834"/>
      <c r="AF1179" s="834"/>
      <c r="AG1179" s="536"/>
      <c r="AH1179" s="529"/>
      <c r="AI1179" s="529"/>
      <c r="AJ1179" s="529"/>
      <c r="AK1179" s="529"/>
      <c r="AL1179" s="529"/>
      <c r="AM1179" s="529"/>
      <c r="AN1179" s="529"/>
      <c r="AO1179" s="529"/>
      <c r="AP1179" s="529"/>
      <c r="AQ1179" s="529"/>
      <c r="AR1179" s="529"/>
      <c r="AS1179" s="529"/>
      <c r="AT1179" s="529"/>
      <c r="AU1179" s="529"/>
      <c r="AV1179" s="529"/>
      <c r="AW1179" s="529"/>
      <c r="AX1179" s="529"/>
      <c r="AY1179" s="529"/>
      <c r="AZ1179" s="529"/>
      <c r="BA1179" s="529"/>
      <c r="BB1179" s="529"/>
      <c r="BC1179" s="529"/>
      <c r="BD1179" s="529"/>
      <c r="BE1179" s="529"/>
      <c r="BF1179" s="529"/>
      <c r="BG1179" s="529"/>
      <c r="BH1179" s="529"/>
      <c r="BI1179" s="529"/>
      <c r="BJ1179" s="529"/>
      <c r="BK1179" s="529"/>
      <c r="BL1179" s="529"/>
      <c r="BM1179" s="529"/>
      <c r="BN1179" s="529"/>
      <c r="BO1179" s="529"/>
      <c r="BP1179" s="529"/>
      <c r="BQ1179" s="529"/>
      <c r="BR1179" s="529"/>
      <c r="BS1179" s="529"/>
      <c r="BT1179" s="529"/>
      <c r="BU1179" s="529"/>
      <c r="BV1179" s="529"/>
      <c r="BW1179" s="529"/>
      <c r="BX1179" s="529"/>
      <c r="BY1179" s="529"/>
      <c r="BZ1179" s="529"/>
      <c r="CA1179" s="529"/>
      <c r="CB1179" s="529"/>
      <c r="CC1179" s="529"/>
      <c r="CD1179" s="529"/>
      <c r="CE1179" s="529"/>
      <c r="CF1179" s="529"/>
      <c r="CG1179" s="529"/>
      <c r="CH1179" s="529"/>
      <c r="CI1179" s="529"/>
      <c r="CJ1179" s="529"/>
      <c r="CK1179" s="529"/>
      <c r="CL1179" s="529"/>
      <c r="CM1179" s="529"/>
      <c r="CN1179" s="529"/>
      <c r="CO1179" s="529"/>
      <c r="CP1179" s="529"/>
      <c r="CQ1179" s="529"/>
    </row>
    <row r="1180" spans="1:95" s="70" customFormat="1" outlineLevel="1" x14ac:dyDescent="0.2">
      <c r="A1180" s="11">
        <v>187</v>
      </c>
      <c r="B1180" s="300"/>
      <c r="C1180" s="295"/>
      <c r="D1180" s="844" t="s">
        <v>467</v>
      </c>
      <c r="E1180" s="845"/>
      <c r="F1180" s="845"/>
      <c r="G1180" s="845"/>
      <c r="H1180" s="845"/>
      <c r="I1180" s="845"/>
      <c r="J1180" s="845"/>
      <c r="K1180" s="845"/>
      <c r="L1180" s="846"/>
      <c r="M1180" s="407">
        <f>SUBTOTAL(9,M1181:M1182)</f>
        <v>0</v>
      </c>
      <c r="N1180" s="410">
        <f t="shared" ref="N1180:AC1180" si="409">SUBTOTAL(9,N1181:N1182)</f>
        <v>0</v>
      </c>
      <c r="O1180" s="414">
        <f t="shared" si="409"/>
        <v>0</v>
      </c>
      <c r="P1180" s="413">
        <f t="shared" si="409"/>
        <v>0</v>
      </c>
      <c r="Q1180" s="415">
        <f t="shared" si="409"/>
        <v>0</v>
      </c>
      <c r="R1180" s="410">
        <f t="shared" si="409"/>
        <v>0</v>
      </c>
      <c r="S1180" s="414">
        <f t="shared" si="409"/>
        <v>0</v>
      </c>
      <c r="T1180" s="413">
        <f t="shared" si="409"/>
        <v>0</v>
      </c>
      <c r="U1180" s="413">
        <f t="shared" si="409"/>
        <v>0</v>
      </c>
      <c r="V1180" s="413">
        <f t="shared" si="409"/>
        <v>0</v>
      </c>
      <c r="W1180" s="413">
        <f t="shared" si="409"/>
        <v>0</v>
      </c>
      <c r="X1180" s="413">
        <f t="shared" si="409"/>
        <v>0</v>
      </c>
      <c r="Y1180" s="413">
        <f t="shared" si="409"/>
        <v>0</v>
      </c>
      <c r="Z1180" s="413">
        <f t="shared" si="409"/>
        <v>0</v>
      </c>
      <c r="AA1180" s="413">
        <f t="shared" si="409"/>
        <v>0</v>
      </c>
      <c r="AB1180" s="411">
        <f t="shared" si="409"/>
        <v>0</v>
      </c>
      <c r="AC1180" s="415">
        <f t="shared" si="409"/>
        <v>0</v>
      </c>
      <c r="AD1180" s="1592"/>
      <c r="AE1180" s="1611"/>
      <c r="AF1180" s="1611"/>
      <c r="AG1180" s="536"/>
      <c r="AH1180" s="529"/>
      <c r="AI1180" s="529"/>
      <c r="AJ1180" s="529"/>
      <c r="AK1180" s="529"/>
      <c r="AL1180" s="529"/>
      <c r="AM1180" s="529"/>
      <c r="AN1180" s="529"/>
      <c r="AO1180" s="529"/>
      <c r="AP1180" s="529"/>
      <c r="AQ1180" s="529"/>
      <c r="AR1180" s="529"/>
      <c r="AS1180" s="529"/>
      <c r="AT1180" s="529"/>
      <c r="AU1180" s="529"/>
      <c r="AV1180" s="529"/>
      <c r="AW1180" s="529"/>
      <c r="AX1180" s="529"/>
      <c r="AY1180" s="529"/>
      <c r="AZ1180" s="529"/>
      <c r="BA1180" s="529"/>
      <c r="BB1180" s="529"/>
      <c r="BC1180" s="529"/>
      <c r="BD1180" s="529"/>
      <c r="BE1180" s="529"/>
      <c r="BF1180" s="529"/>
      <c r="BG1180" s="529"/>
      <c r="BH1180" s="529"/>
      <c r="BI1180" s="529"/>
      <c r="BJ1180" s="529"/>
      <c r="BK1180" s="529"/>
      <c r="BL1180" s="529"/>
      <c r="BM1180" s="529"/>
      <c r="BN1180" s="529"/>
      <c r="BO1180" s="529"/>
      <c r="BP1180" s="529"/>
      <c r="BQ1180" s="529"/>
      <c r="BR1180" s="529"/>
      <c r="BS1180" s="529"/>
      <c r="BT1180" s="529"/>
      <c r="BU1180" s="529"/>
      <c r="BV1180" s="529"/>
      <c r="BW1180" s="529"/>
      <c r="BX1180" s="529"/>
      <c r="BY1180" s="529"/>
      <c r="BZ1180" s="529"/>
      <c r="CA1180" s="529"/>
      <c r="CB1180" s="529"/>
      <c r="CC1180" s="529"/>
      <c r="CD1180" s="529"/>
      <c r="CE1180" s="529"/>
      <c r="CF1180" s="529"/>
      <c r="CG1180" s="529"/>
      <c r="CH1180" s="529"/>
      <c r="CI1180" s="529"/>
      <c r="CJ1180" s="529"/>
      <c r="CK1180" s="529"/>
      <c r="CL1180" s="529"/>
      <c r="CM1180" s="529"/>
      <c r="CN1180" s="529"/>
      <c r="CO1180" s="529"/>
      <c r="CP1180" s="529"/>
      <c r="CQ1180" s="529"/>
    </row>
    <row r="1181" spans="1:95" s="70" customFormat="1" outlineLevel="1" x14ac:dyDescent="0.2">
      <c r="A1181" s="11">
        <v>188</v>
      </c>
      <c r="B1181" s="300"/>
      <c r="C1181" s="295"/>
      <c r="D1181" s="295"/>
      <c r="E1181" s="295"/>
      <c r="F1181" s="856" t="s">
        <v>466</v>
      </c>
      <c r="G1181" s="857"/>
      <c r="H1181" s="857"/>
      <c r="I1181" s="857"/>
      <c r="J1181" s="857"/>
      <c r="K1181" s="857"/>
      <c r="L1181" s="858"/>
      <c r="M1181" s="408">
        <f t="shared" ref="M1181:AB1182" si="410">M405</f>
        <v>0</v>
      </c>
      <c r="N1181" s="419">
        <f t="shared" si="410"/>
        <v>0</v>
      </c>
      <c r="O1181" s="422">
        <f t="shared" si="410"/>
        <v>0</v>
      </c>
      <c r="P1181" s="422">
        <f t="shared" si="410"/>
        <v>0</v>
      </c>
      <c r="Q1181" s="423">
        <f t="shared" si="410"/>
        <v>0</v>
      </c>
      <c r="R1181" s="419">
        <f t="shared" si="410"/>
        <v>0</v>
      </c>
      <c r="S1181" s="421">
        <f t="shared" si="410"/>
        <v>0</v>
      </c>
      <c r="T1181" s="421">
        <f t="shared" si="410"/>
        <v>0</v>
      </c>
      <c r="U1181" s="421">
        <f t="shared" si="410"/>
        <v>0</v>
      </c>
      <c r="V1181" s="421">
        <f t="shared" si="410"/>
        <v>0</v>
      </c>
      <c r="W1181" s="421">
        <f t="shared" si="410"/>
        <v>0</v>
      </c>
      <c r="X1181" s="422">
        <f t="shared" si="410"/>
        <v>0</v>
      </c>
      <c r="Y1181" s="421">
        <f t="shared" si="410"/>
        <v>0</v>
      </c>
      <c r="Z1181" s="421">
        <f t="shared" si="410"/>
        <v>0</v>
      </c>
      <c r="AA1181" s="421">
        <f t="shared" si="410"/>
        <v>0</v>
      </c>
      <c r="AB1181" s="421">
        <f t="shared" si="410"/>
        <v>0</v>
      </c>
      <c r="AC1181" s="408">
        <f t="shared" ref="AC1181:AC1182" si="411">M1181-SUM(N1181:AB1181)</f>
        <v>0</v>
      </c>
      <c r="AD1181" s="1808"/>
      <c r="AE1181" s="828"/>
      <c r="AF1181" s="828"/>
      <c r="AG1181" s="536"/>
      <c r="AH1181" s="529"/>
      <c r="AI1181" s="529"/>
      <c r="AJ1181" s="529"/>
      <c r="AK1181" s="529"/>
      <c r="AL1181" s="529"/>
      <c r="AM1181" s="529"/>
      <c r="AN1181" s="529"/>
      <c r="AO1181" s="529"/>
      <c r="AP1181" s="529"/>
      <c r="AQ1181" s="529"/>
      <c r="AR1181" s="529"/>
      <c r="AS1181" s="529"/>
      <c r="AT1181" s="529"/>
      <c r="AU1181" s="529"/>
      <c r="AV1181" s="529"/>
      <c r="AW1181" s="529"/>
      <c r="AX1181" s="529"/>
      <c r="AY1181" s="529"/>
      <c r="AZ1181" s="529"/>
      <c r="BA1181" s="529"/>
      <c r="BB1181" s="529"/>
      <c r="BC1181" s="529"/>
      <c r="BD1181" s="529"/>
      <c r="BE1181" s="529"/>
      <c r="BF1181" s="529"/>
      <c r="BG1181" s="529"/>
      <c r="BH1181" s="529"/>
      <c r="BI1181" s="529"/>
      <c r="BJ1181" s="529"/>
      <c r="BK1181" s="529"/>
      <c r="BL1181" s="529"/>
      <c r="BM1181" s="529"/>
      <c r="BN1181" s="529"/>
      <c r="BO1181" s="529"/>
      <c r="BP1181" s="529"/>
      <c r="BQ1181" s="529"/>
      <c r="BR1181" s="529"/>
      <c r="BS1181" s="529"/>
      <c r="BT1181" s="529"/>
      <c r="BU1181" s="529"/>
      <c r="BV1181" s="529"/>
      <c r="BW1181" s="529"/>
      <c r="BX1181" s="529"/>
      <c r="BY1181" s="529"/>
      <c r="BZ1181" s="529"/>
      <c r="CA1181" s="529"/>
      <c r="CB1181" s="529"/>
      <c r="CC1181" s="529"/>
      <c r="CD1181" s="529"/>
      <c r="CE1181" s="529"/>
      <c r="CF1181" s="529"/>
      <c r="CG1181" s="529"/>
      <c r="CH1181" s="529"/>
      <c r="CI1181" s="529"/>
      <c r="CJ1181" s="529"/>
      <c r="CK1181" s="529"/>
      <c r="CL1181" s="529"/>
      <c r="CM1181" s="529"/>
      <c r="CN1181" s="529"/>
      <c r="CO1181" s="529"/>
      <c r="CP1181" s="529"/>
      <c r="CQ1181" s="529"/>
    </row>
    <row r="1182" spans="1:95" s="70" customFormat="1" outlineLevel="1" x14ac:dyDescent="0.2">
      <c r="A1182" s="11">
        <v>189</v>
      </c>
      <c r="B1182" s="300"/>
      <c r="C1182" s="295"/>
      <c r="D1182" s="295"/>
      <c r="E1182" s="295"/>
      <c r="F1182" s="859" t="s">
        <v>576</v>
      </c>
      <c r="G1182" s="860"/>
      <c r="H1182" s="860"/>
      <c r="I1182" s="860"/>
      <c r="J1182" s="860"/>
      <c r="K1182" s="860"/>
      <c r="L1182" s="861"/>
      <c r="M1182" s="408">
        <f t="shared" si="410"/>
        <v>0</v>
      </c>
      <c r="N1182" s="419">
        <f t="shared" si="410"/>
        <v>0</v>
      </c>
      <c r="O1182" s="422">
        <f t="shared" si="410"/>
        <v>0</v>
      </c>
      <c r="P1182" s="422">
        <f t="shared" si="410"/>
        <v>0</v>
      </c>
      <c r="Q1182" s="423">
        <f t="shared" si="410"/>
        <v>0</v>
      </c>
      <c r="R1182" s="419">
        <f t="shared" si="410"/>
        <v>0</v>
      </c>
      <c r="S1182" s="421">
        <f t="shared" si="410"/>
        <v>0</v>
      </c>
      <c r="T1182" s="421">
        <f t="shared" si="410"/>
        <v>0</v>
      </c>
      <c r="U1182" s="421">
        <f t="shared" si="410"/>
        <v>0</v>
      </c>
      <c r="V1182" s="421">
        <f t="shared" si="410"/>
        <v>0</v>
      </c>
      <c r="W1182" s="421">
        <f t="shared" si="410"/>
        <v>0</v>
      </c>
      <c r="X1182" s="422">
        <f t="shared" si="410"/>
        <v>0</v>
      </c>
      <c r="Y1182" s="421">
        <f t="shared" si="410"/>
        <v>0</v>
      </c>
      <c r="Z1182" s="421">
        <f t="shared" si="410"/>
        <v>0</v>
      </c>
      <c r="AA1182" s="421">
        <f t="shared" si="410"/>
        <v>0</v>
      </c>
      <c r="AB1182" s="421">
        <f t="shared" si="410"/>
        <v>0</v>
      </c>
      <c r="AC1182" s="408">
        <f t="shared" si="411"/>
        <v>0</v>
      </c>
      <c r="AD1182" s="1767"/>
      <c r="AE1182" s="834"/>
      <c r="AF1182" s="834"/>
      <c r="AG1182" s="536"/>
      <c r="AH1182" s="529"/>
      <c r="AI1182" s="529"/>
      <c r="AJ1182" s="529"/>
      <c r="AK1182" s="529"/>
      <c r="AL1182" s="529"/>
      <c r="AM1182" s="529"/>
      <c r="AN1182" s="529"/>
      <c r="AO1182" s="529"/>
      <c r="AP1182" s="529"/>
      <c r="AQ1182" s="529"/>
      <c r="AR1182" s="529"/>
      <c r="AS1182" s="529"/>
      <c r="AT1182" s="529"/>
      <c r="AU1182" s="529"/>
      <c r="AV1182" s="529"/>
      <c r="AW1182" s="529"/>
      <c r="AX1182" s="529"/>
      <c r="AY1182" s="529"/>
      <c r="AZ1182" s="529"/>
      <c r="BA1182" s="529"/>
      <c r="BB1182" s="529"/>
      <c r="BC1182" s="529"/>
      <c r="BD1182" s="529"/>
      <c r="BE1182" s="529"/>
      <c r="BF1182" s="529"/>
      <c r="BG1182" s="529"/>
      <c r="BH1182" s="529"/>
      <c r="BI1182" s="529"/>
      <c r="BJ1182" s="529"/>
      <c r="BK1182" s="529"/>
      <c r="BL1182" s="529"/>
      <c r="BM1182" s="529"/>
      <c r="BN1182" s="529"/>
      <c r="BO1182" s="529"/>
      <c r="BP1182" s="529"/>
      <c r="BQ1182" s="529"/>
      <c r="BR1182" s="529"/>
      <c r="BS1182" s="529"/>
      <c r="BT1182" s="529"/>
      <c r="BU1182" s="529"/>
      <c r="BV1182" s="529"/>
      <c r="BW1182" s="529"/>
      <c r="BX1182" s="529"/>
      <c r="BY1182" s="529"/>
      <c r="BZ1182" s="529"/>
      <c r="CA1182" s="529"/>
      <c r="CB1182" s="529"/>
      <c r="CC1182" s="529"/>
      <c r="CD1182" s="529"/>
      <c r="CE1182" s="529"/>
      <c r="CF1182" s="529"/>
      <c r="CG1182" s="529"/>
      <c r="CH1182" s="529"/>
      <c r="CI1182" s="529"/>
      <c r="CJ1182" s="529"/>
      <c r="CK1182" s="529"/>
      <c r="CL1182" s="529"/>
      <c r="CM1182" s="529"/>
      <c r="CN1182" s="529"/>
      <c r="CO1182" s="529"/>
      <c r="CP1182" s="529"/>
      <c r="CQ1182" s="529"/>
    </row>
    <row r="1183" spans="1:95" s="70" customFormat="1" ht="15" customHeight="1" outlineLevel="1" x14ac:dyDescent="0.2">
      <c r="A1183" s="11">
        <v>326</v>
      </c>
      <c r="B1183" s="300"/>
      <c r="C1183" s="1025" t="s">
        <v>139</v>
      </c>
      <c r="D1183" s="1026"/>
      <c r="E1183" s="1026"/>
      <c r="F1183" s="1026"/>
      <c r="G1183" s="1026"/>
      <c r="H1183" s="1026"/>
      <c r="I1183" s="1026"/>
      <c r="J1183" s="1026"/>
      <c r="K1183" s="1026"/>
      <c r="L1183" s="1026"/>
      <c r="M1183" s="1026"/>
      <c r="N1183" s="1026"/>
      <c r="O1183" s="1026"/>
      <c r="P1183" s="1026"/>
      <c r="Q1183" s="1026"/>
      <c r="R1183" s="1026"/>
      <c r="S1183" s="1026"/>
      <c r="T1183" s="1026"/>
      <c r="U1183" s="1026"/>
      <c r="V1183" s="1026"/>
      <c r="W1183" s="1026"/>
      <c r="X1183" s="1026"/>
      <c r="Y1183" s="1026"/>
      <c r="Z1183" s="1026"/>
      <c r="AA1183" s="1026"/>
      <c r="AB1183" s="1026"/>
      <c r="AC1183" s="1026"/>
      <c r="AD1183" s="1026"/>
      <c r="AE1183" s="1026"/>
      <c r="AF1183" s="1026"/>
      <c r="AG1183" s="536"/>
      <c r="AH1183" s="529"/>
      <c r="AI1183" s="529"/>
      <c r="AJ1183" s="529"/>
      <c r="AK1183" s="529"/>
      <c r="AL1183" s="529"/>
      <c r="AM1183" s="529"/>
      <c r="AN1183" s="529"/>
      <c r="AO1183" s="529"/>
      <c r="AP1183" s="529"/>
      <c r="AQ1183" s="529"/>
      <c r="AR1183" s="529"/>
      <c r="AS1183" s="529"/>
      <c r="AT1183" s="529"/>
      <c r="AU1183" s="529"/>
      <c r="AV1183" s="529"/>
      <c r="AW1183" s="529"/>
      <c r="AX1183" s="529"/>
      <c r="AY1183" s="529"/>
      <c r="AZ1183" s="529"/>
      <c r="BA1183" s="529"/>
      <c r="BB1183" s="529"/>
      <c r="BC1183" s="529"/>
      <c r="BD1183" s="529"/>
      <c r="BE1183" s="529"/>
      <c r="BF1183" s="529"/>
      <c r="BG1183" s="529"/>
      <c r="BH1183" s="529"/>
      <c r="BI1183" s="529"/>
      <c r="BJ1183" s="529"/>
      <c r="BK1183" s="529"/>
      <c r="BL1183" s="529"/>
      <c r="BM1183" s="529"/>
      <c r="BN1183" s="529"/>
      <c r="BO1183" s="529"/>
      <c r="BP1183" s="529"/>
      <c r="BQ1183" s="529"/>
      <c r="BR1183" s="529"/>
      <c r="BS1183" s="529"/>
      <c r="BT1183" s="529"/>
      <c r="BU1183" s="529"/>
      <c r="BV1183" s="529"/>
      <c r="BW1183" s="529"/>
      <c r="BX1183" s="529"/>
      <c r="BY1183" s="529"/>
      <c r="BZ1183" s="529"/>
      <c r="CA1183" s="529"/>
      <c r="CB1183" s="529"/>
      <c r="CC1183" s="529"/>
      <c r="CD1183" s="529"/>
      <c r="CE1183" s="529"/>
      <c r="CF1183" s="529"/>
      <c r="CG1183" s="529"/>
      <c r="CH1183" s="529"/>
      <c r="CI1183" s="529"/>
      <c r="CJ1183" s="529"/>
      <c r="CK1183" s="529"/>
      <c r="CL1183" s="529"/>
      <c r="CM1183" s="529"/>
      <c r="CN1183" s="529"/>
      <c r="CO1183" s="529"/>
      <c r="CP1183" s="529"/>
      <c r="CQ1183" s="529"/>
    </row>
    <row r="1184" spans="1:95" s="70" customFormat="1" outlineLevel="1" x14ac:dyDescent="0.2">
      <c r="A1184" s="11">
        <v>232</v>
      </c>
      <c r="B1184" s="300"/>
      <c r="C1184" s="295"/>
      <c r="D1184" s="844" t="s">
        <v>64</v>
      </c>
      <c r="E1184" s="845"/>
      <c r="F1184" s="845"/>
      <c r="G1184" s="845"/>
      <c r="H1184" s="845"/>
      <c r="I1184" s="845"/>
      <c r="J1184" s="845"/>
      <c r="K1184" s="845"/>
      <c r="L1184" s="845"/>
      <c r="M1184" s="845"/>
      <c r="N1184" s="845"/>
      <c r="O1184" s="845"/>
      <c r="P1184" s="845"/>
      <c r="Q1184" s="845"/>
      <c r="R1184" s="845"/>
      <c r="S1184" s="845"/>
      <c r="T1184" s="845"/>
      <c r="U1184" s="845"/>
      <c r="V1184" s="845"/>
      <c r="W1184" s="845"/>
      <c r="X1184" s="845"/>
      <c r="Y1184" s="845"/>
      <c r="Z1184" s="845"/>
      <c r="AA1184" s="845"/>
      <c r="AB1184" s="845"/>
      <c r="AC1184" s="845"/>
      <c r="AD1184" s="845"/>
      <c r="AE1184" s="845"/>
      <c r="AF1184" s="845"/>
      <c r="AG1184" s="536"/>
      <c r="AH1184" s="529"/>
      <c r="AI1184" s="529"/>
      <c r="AJ1184" s="529"/>
      <c r="AK1184" s="529"/>
      <c r="AL1184" s="529"/>
      <c r="AM1184" s="529"/>
      <c r="AN1184" s="529"/>
      <c r="AO1184" s="529"/>
      <c r="AP1184" s="529"/>
      <c r="AQ1184" s="529"/>
      <c r="AR1184" s="529"/>
      <c r="AS1184" s="529"/>
      <c r="AT1184" s="529"/>
      <c r="AU1184" s="529"/>
      <c r="AV1184" s="529"/>
      <c r="AW1184" s="529"/>
      <c r="AX1184" s="529"/>
      <c r="AY1184" s="529"/>
      <c r="AZ1184" s="529"/>
      <c r="BA1184" s="529"/>
      <c r="BB1184" s="529"/>
      <c r="BC1184" s="529"/>
      <c r="BD1184" s="529"/>
      <c r="BE1184" s="529"/>
      <c r="BF1184" s="529"/>
      <c r="BG1184" s="529"/>
      <c r="BH1184" s="529"/>
      <c r="BI1184" s="529"/>
      <c r="BJ1184" s="529"/>
      <c r="BK1184" s="529"/>
      <c r="BL1184" s="529"/>
      <c r="BM1184" s="529"/>
      <c r="BN1184" s="529"/>
      <c r="BO1184" s="529"/>
      <c r="BP1184" s="529"/>
      <c r="BQ1184" s="529"/>
      <c r="BR1184" s="529"/>
      <c r="BS1184" s="529"/>
      <c r="BT1184" s="529"/>
      <c r="BU1184" s="529"/>
      <c r="BV1184" s="529"/>
      <c r="BW1184" s="529"/>
      <c r="BX1184" s="529"/>
      <c r="BY1184" s="529"/>
      <c r="BZ1184" s="529"/>
      <c r="CA1184" s="529"/>
      <c r="CB1184" s="529"/>
      <c r="CC1184" s="529"/>
      <c r="CD1184" s="529"/>
      <c r="CE1184" s="529"/>
      <c r="CF1184" s="529"/>
      <c r="CG1184" s="529"/>
      <c r="CH1184" s="529"/>
      <c r="CI1184" s="529"/>
      <c r="CJ1184" s="529"/>
      <c r="CK1184" s="529"/>
      <c r="CL1184" s="529"/>
      <c r="CM1184" s="529"/>
      <c r="CN1184" s="529"/>
      <c r="CO1184" s="529"/>
      <c r="CP1184" s="529"/>
      <c r="CQ1184" s="529"/>
    </row>
    <row r="1185" spans="1:95" s="70" customFormat="1" outlineLevel="1" x14ac:dyDescent="0.2">
      <c r="A1185" s="11">
        <v>233</v>
      </c>
      <c r="B1185" s="300"/>
      <c r="C1185" s="295"/>
      <c r="D1185" s="295"/>
      <c r="E1185" s="918" t="s">
        <v>66</v>
      </c>
      <c r="F1185" s="919"/>
      <c r="G1185" s="919"/>
      <c r="H1185" s="919"/>
      <c r="I1185" s="919"/>
      <c r="J1185" s="919"/>
      <c r="K1185" s="919"/>
      <c r="L1185" s="920"/>
      <c r="M1185" s="407">
        <f>SUBTOTAL(9,M1186:M1189)</f>
        <v>0</v>
      </c>
      <c r="N1185" s="410">
        <f t="shared" ref="N1185" si="412">SUBTOTAL(9,N1186:N1189)</f>
        <v>0</v>
      </c>
      <c r="O1185" s="1190"/>
      <c r="P1185" s="1381"/>
      <c r="Q1185" s="1381"/>
      <c r="R1185" s="1381"/>
      <c r="S1185" s="1381"/>
      <c r="T1185" s="1381"/>
      <c r="U1185" s="1381"/>
      <c r="V1185" s="1381"/>
      <c r="W1185" s="1381"/>
      <c r="X1185" s="1381"/>
      <c r="Y1185" s="1381"/>
      <c r="Z1185" s="1381"/>
      <c r="AA1185" s="1381"/>
      <c r="AB1185" s="1381"/>
      <c r="AC1185" s="407">
        <f t="shared" ref="AC1185" si="413">SUBTOTAL(9,AC1186:AC1189)</f>
        <v>0</v>
      </c>
      <c r="AD1185" s="1808"/>
      <c r="AE1185" s="828"/>
      <c r="AF1185" s="828"/>
      <c r="AG1185" s="536"/>
      <c r="AH1185" s="529"/>
      <c r="AI1185" s="529"/>
      <c r="AJ1185" s="529"/>
      <c r="AK1185" s="529"/>
      <c r="AL1185" s="529"/>
      <c r="AM1185" s="529"/>
      <c r="AN1185" s="529"/>
      <c r="AO1185" s="529"/>
      <c r="AP1185" s="529"/>
      <c r="AQ1185" s="529"/>
      <c r="AR1185" s="529"/>
      <c r="AS1185" s="529"/>
      <c r="AT1185" s="529"/>
      <c r="AU1185" s="529"/>
      <c r="AV1185" s="529"/>
      <c r="AW1185" s="529"/>
      <c r="AX1185" s="529"/>
      <c r="AY1185" s="529"/>
      <c r="AZ1185" s="529"/>
      <c r="BA1185" s="529"/>
      <c r="BB1185" s="529"/>
      <c r="BC1185" s="529"/>
      <c r="BD1185" s="529"/>
      <c r="BE1185" s="529"/>
      <c r="BF1185" s="529"/>
      <c r="BG1185" s="529"/>
      <c r="BH1185" s="529"/>
      <c r="BI1185" s="529"/>
      <c r="BJ1185" s="529"/>
      <c r="BK1185" s="529"/>
      <c r="BL1185" s="529"/>
      <c r="BM1185" s="529"/>
      <c r="BN1185" s="529"/>
      <c r="BO1185" s="529"/>
      <c r="BP1185" s="529"/>
      <c r="BQ1185" s="529"/>
      <c r="BR1185" s="529"/>
      <c r="BS1185" s="529"/>
      <c r="BT1185" s="529"/>
      <c r="BU1185" s="529"/>
      <c r="BV1185" s="529"/>
      <c r="BW1185" s="529"/>
      <c r="BX1185" s="529"/>
      <c r="BY1185" s="529"/>
      <c r="BZ1185" s="529"/>
      <c r="CA1185" s="529"/>
      <c r="CB1185" s="529"/>
      <c r="CC1185" s="529"/>
      <c r="CD1185" s="529"/>
      <c r="CE1185" s="529"/>
      <c r="CF1185" s="529"/>
      <c r="CG1185" s="529"/>
      <c r="CH1185" s="529"/>
      <c r="CI1185" s="529"/>
      <c r="CJ1185" s="529"/>
      <c r="CK1185" s="529"/>
      <c r="CL1185" s="529"/>
      <c r="CM1185" s="529"/>
      <c r="CN1185" s="529"/>
      <c r="CO1185" s="529"/>
      <c r="CP1185" s="529"/>
      <c r="CQ1185" s="529"/>
    </row>
    <row r="1186" spans="1:95" s="70" customFormat="1" outlineLevel="1" x14ac:dyDescent="0.2">
      <c r="A1186" s="11">
        <v>234</v>
      </c>
      <c r="B1186" s="300"/>
      <c r="C1186" s="295"/>
      <c r="D1186" s="295"/>
      <c r="E1186" s="322"/>
      <c r="F1186" s="856" t="s">
        <v>65</v>
      </c>
      <c r="G1186" s="857"/>
      <c r="H1186" s="857"/>
      <c r="I1186" s="857"/>
      <c r="J1186" s="857"/>
      <c r="K1186" s="857"/>
      <c r="L1186" s="858"/>
      <c r="M1186" s="408">
        <f t="shared" ref="M1186:M1199" si="414">M410</f>
        <v>0</v>
      </c>
      <c r="N1186" s="419">
        <f>M1186</f>
        <v>0</v>
      </c>
      <c r="O1186" s="1382"/>
      <c r="P1186" s="1691"/>
      <c r="Q1186" s="1691"/>
      <c r="R1186" s="1691"/>
      <c r="S1186" s="1691"/>
      <c r="T1186" s="1691"/>
      <c r="U1186" s="1691"/>
      <c r="V1186" s="1691"/>
      <c r="W1186" s="1691"/>
      <c r="X1186" s="1691"/>
      <c r="Y1186" s="1691"/>
      <c r="Z1186" s="1691"/>
      <c r="AA1186" s="1691"/>
      <c r="AB1186" s="1381"/>
      <c r="AC1186" s="408">
        <f t="shared" ref="AC1186:AC1199" si="415">M1186-SUM(N1186:AB1186)</f>
        <v>0</v>
      </c>
      <c r="AD1186" s="1766"/>
      <c r="AE1186" s="1063"/>
      <c r="AF1186" s="831"/>
      <c r="AG1186" s="536"/>
      <c r="AH1186" s="529"/>
      <c r="AI1186" s="529"/>
      <c r="AJ1186" s="529"/>
      <c r="AK1186" s="529"/>
      <c r="AL1186" s="529"/>
      <c r="AM1186" s="529"/>
      <c r="AN1186" s="529"/>
      <c r="AO1186" s="529"/>
      <c r="AP1186" s="529"/>
      <c r="AQ1186" s="529"/>
      <c r="AR1186" s="529"/>
      <c r="AS1186" s="529"/>
      <c r="AT1186" s="529"/>
      <c r="AU1186" s="529"/>
      <c r="AV1186" s="529"/>
      <c r="AW1186" s="529"/>
      <c r="AX1186" s="529"/>
      <c r="AY1186" s="529"/>
      <c r="AZ1186" s="529"/>
      <c r="BA1186" s="529"/>
      <c r="BB1186" s="529"/>
      <c r="BC1186" s="529"/>
      <c r="BD1186" s="529"/>
      <c r="BE1186" s="529"/>
      <c r="BF1186" s="529"/>
      <c r="BG1186" s="529"/>
      <c r="BH1186" s="529"/>
      <c r="BI1186" s="529"/>
      <c r="BJ1186" s="529"/>
      <c r="BK1186" s="529"/>
      <c r="BL1186" s="529"/>
      <c r="BM1186" s="529"/>
      <c r="BN1186" s="529"/>
      <c r="BO1186" s="529"/>
      <c r="BP1186" s="529"/>
      <c r="BQ1186" s="529"/>
      <c r="BR1186" s="529"/>
      <c r="BS1186" s="529"/>
      <c r="BT1186" s="529"/>
      <c r="BU1186" s="529"/>
      <c r="BV1186" s="529"/>
      <c r="BW1186" s="529"/>
      <c r="BX1186" s="529"/>
      <c r="BY1186" s="529"/>
      <c r="BZ1186" s="529"/>
      <c r="CA1186" s="529"/>
      <c r="CB1186" s="529"/>
      <c r="CC1186" s="529"/>
      <c r="CD1186" s="529"/>
      <c r="CE1186" s="529"/>
      <c r="CF1186" s="529"/>
      <c r="CG1186" s="529"/>
      <c r="CH1186" s="529"/>
      <c r="CI1186" s="529"/>
      <c r="CJ1186" s="529"/>
      <c r="CK1186" s="529"/>
      <c r="CL1186" s="529"/>
      <c r="CM1186" s="529"/>
      <c r="CN1186" s="529"/>
      <c r="CO1186" s="529"/>
      <c r="CP1186" s="529"/>
      <c r="CQ1186" s="529"/>
    </row>
    <row r="1187" spans="1:95" s="70" customFormat="1" outlineLevel="1" x14ac:dyDescent="0.2">
      <c r="A1187" s="11">
        <v>235</v>
      </c>
      <c r="B1187" s="300"/>
      <c r="C1187" s="295"/>
      <c r="D1187" s="295"/>
      <c r="E1187" s="322"/>
      <c r="F1187" s="915" t="s">
        <v>68</v>
      </c>
      <c r="G1187" s="916"/>
      <c r="H1187" s="916"/>
      <c r="I1187" s="916"/>
      <c r="J1187" s="916"/>
      <c r="K1187" s="916"/>
      <c r="L1187" s="917"/>
      <c r="M1187" s="408">
        <f t="shared" si="414"/>
        <v>0</v>
      </c>
      <c r="N1187" s="419">
        <f t="shared" ref="N1187:N1189" si="416">M1187</f>
        <v>0</v>
      </c>
      <c r="O1187" s="1382"/>
      <c r="P1187" s="1691"/>
      <c r="Q1187" s="1691"/>
      <c r="R1187" s="1691"/>
      <c r="S1187" s="1691"/>
      <c r="T1187" s="1691"/>
      <c r="U1187" s="1691"/>
      <c r="V1187" s="1691"/>
      <c r="W1187" s="1691"/>
      <c r="X1187" s="1691"/>
      <c r="Y1187" s="1691"/>
      <c r="Z1187" s="1691"/>
      <c r="AA1187" s="1691"/>
      <c r="AB1187" s="1381"/>
      <c r="AC1187" s="408">
        <f t="shared" si="415"/>
        <v>0</v>
      </c>
      <c r="AD1187" s="1766"/>
      <c r="AE1187" s="1063"/>
      <c r="AF1187" s="831"/>
      <c r="AG1187" s="536"/>
      <c r="AH1187" s="529"/>
      <c r="AI1187" s="529"/>
      <c r="AJ1187" s="529"/>
      <c r="AK1187" s="529"/>
      <c r="AL1187" s="529"/>
      <c r="AM1187" s="529"/>
      <c r="AN1187" s="529"/>
      <c r="AO1187" s="529"/>
      <c r="AP1187" s="529"/>
      <c r="AQ1187" s="529"/>
      <c r="AR1187" s="529"/>
      <c r="AS1187" s="529"/>
      <c r="AT1187" s="529"/>
      <c r="AU1187" s="529"/>
      <c r="AV1187" s="529"/>
      <c r="AW1187" s="529"/>
      <c r="AX1187" s="529"/>
      <c r="AY1187" s="529"/>
      <c r="AZ1187" s="529"/>
      <c r="BA1187" s="529"/>
      <c r="BB1187" s="529"/>
      <c r="BC1187" s="529"/>
      <c r="BD1187" s="529"/>
      <c r="BE1187" s="529"/>
      <c r="BF1187" s="529"/>
      <c r="BG1187" s="529"/>
      <c r="BH1187" s="529"/>
      <c r="BI1187" s="529"/>
      <c r="BJ1187" s="529"/>
      <c r="BK1187" s="529"/>
      <c r="BL1187" s="529"/>
      <c r="BM1187" s="529"/>
      <c r="BN1187" s="529"/>
      <c r="BO1187" s="529"/>
      <c r="BP1187" s="529"/>
      <c r="BQ1187" s="529"/>
      <c r="BR1187" s="529"/>
      <c r="BS1187" s="529"/>
      <c r="BT1187" s="529"/>
      <c r="BU1187" s="529"/>
      <c r="BV1187" s="529"/>
      <c r="BW1187" s="529"/>
      <c r="BX1187" s="529"/>
      <c r="BY1187" s="529"/>
      <c r="BZ1187" s="529"/>
      <c r="CA1187" s="529"/>
      <c r="CB1187" s="529"/>
      <c r="CC1187" s="529"/>
      <c r="CD1187" s="529"/>
      <c r="CE1187" s="529"/>
      <c r="CF1187" s="529"/>
      <c r="CG1187" s="529"/>
      <c r="CH1187" s="529"/>
      <c r="CI1187" s="529"/>
      <c r="CJ1187" s="529"/>
      <c r="CK1187" s="529"/>
      <c r="CL1187" s="529"/>
      <c r="CM1187" s="529"/>
      <c r="CN1187" s="529"/>
      <c r="CO1187" s="529"/>
      <c r="CP1187" s="529"/>
      <c r="CQ1187" s="529"/>
    </row>
    <row r="1188" spans="1:95" s="70" customFormat="1" outlineLevel="1" x14ac:dyDescent="0.2">
      <c r="A1188" s="11">
        <v>236</v>
      </c>
      <c r="B1188" s="300"/>
      <c r="C1188" s="295"/>
      <c r="D1188" s="263"/>
      <c r="E1188" s="264"/>
      <c r="F1188" s="915" t="s">
        <v>537</v>
      </c>
      <c r="G1188" s="916"/>
      <c r="H1188" s="916"/>
      <c r="I1188" s="916"/>
      <c r="J1188" s="916"/>
      <c r="K1188" s="916"/>
      <c r="L1188" s="917"/>
      <c r="M1188" s="408">
        <f t="shared" si="414"/>
        <v>0</v>
      </c>
      <c r="N1188" s="419">
        <f t="shared" si="416"/>
        <v>0</v>
      </c>
      <c r="O1188" s="1382"/>
      <c r="P1188" s="1691"/>
      <c r="Q1188" s="1691"/>
      <c r="R1188" s="1691"/>
      <c r="S1188" s="1691"/>
      <c r="T1188" s="1691"/>
      <c r="U1188" s="1691"/>
      <c r="V1188" s="1691"/>
      <c r="W1188" s="1691"/>
      <c r="X1188" s="1691"/>
      <c r="Y1188" s="1691"/>
      <c r="Z1188" s="1691"/>
      <c r="AA1188" s="1691"/>
      <c r="AB1188" s="1381"/>
      <c r="AC1188" s="408">
        <f t="shared" si="415"/>
        <v>0</v>
      </c>
      <c r="AD1188" s="1766"/>
      <c r="AE1188" s="1063"/>
      <c r="AF1188" s="831"/>
      <c r="AG1188" s="536"/>
      <c r="AH1188" s="529"/>
      <c r="AI1188" s="529"/>
      <c r="AJ1188" s="529"/>
      <c r="AK1188" s="529"/>
      <c r="AL1188" s="529"/>
      <c r="AM1188" s="529"/>
      <c r="AN1188" s="529"/>
      <c r="AO1188" s="529"/>
      <c r="AP1188" s="529"/>
      <c r="AQ1188" s="529"/>
      <c r="AR1188" s="529"/>
      <c r="AS1188" s="529"/>
      <c r="AT1188" s="529"/>
      <c r="AU1188" s="529"/>
      <c r="AV1188" s="529"/>
      <c r="AW1188" s="529"/>
      <c r="AX1188" s="529"/>
      <c r="AY1188" s="529"/>
      <c r="AZ1188" s="529"/>
      <c r="BA1188" s="529"/>
      <c r="BB1188" s="529"/>
      <c r="BC1188" s="529"/>
      <c r="BD1188" s="529"/>
      <c r="BE1188" s="529"/>
      <c r="BF1188" s="529"/>
      <c r="BG1188" s="529"/>
      <c r="BH1188" s="529"/>
      <c r="BI1188" s="529"/>
      <c r="BJ1188" s="529"/>
      <c r="BK1188" s="529"/>
      <c r="BL1188" s="529"/>
      <c r="BM1188" s="529"/>
      <c r="BN1188" s="529"/>
      <c r="BO1188" s="529"/>
      <c r="BP1188" s="529"/>
      <c r="BQ1188" s="529"/>
      <c r="BR1188" s="529"/>
      <c r="BS1188" s="529"/>
      <c r="BT1188" s="529"/>
      <c r="BU1188" s="529"/>
      <c r="BV1188" s="529"/>
      <c r="BW1188" s="529"/>
      <c r="BX1188" s="529"/>
      <c r="BY1188" s="529"/>
      <c r="BZ1188" s="529"/>
      <c r="CA1188" s="529"/>
      <c r="CB1188" s="529"/>
      <c r="CC1188" s="529"/>
      <c r="CD1188" s="529"/>
      <c r="CE1188" s="529"/>
      <c r="CF1188" s="529"/>
      <c r="CG1188" s="529"/>
      <c r="CH1188" s="529"/>
      <c r="CI1188" s="529"/>
      <c r="CJ1188" s="529"/>
      <c r="CK1188" s="529"/>
      <c r="CL1188" s="529"/>
      <c r="CM1188" s="529"/>
      <c r="CN1188" s="529"/>
      <c r="CO1188" s="529"/>
      <c r="CP1188" s="529"/>
      <c r="CQ1188" s="529"/>
    </row>
    <row r="1189" spans="1:95" s="70" customFormat="1" ht="27.75" customHeight="1" outlineLevel="1" x14ac:dyDescent="0.2">
      <c r="A1189" s="11">
        <v>237</v>
      </c>
      <c r="B1189" s="300"/>
      <c r="C1189" s="295"/>
      <c r="D1189" s="295"/>
      <c r="E1189" s="296"/>
      <c r="F1189" s="859" t="s">
        <v>532</v>
      </c>
      <c r="G1189" s="860"/>
      <c r="H1189" s="860"/>
      <c r="I1189" s="860"/>
      <c r="J1189" s="860"/>
      <c r="K1189" s="860"/>
      <c r="L1189" s="861"/>
      <c r="M1189" s="408">
        <f t="shared" si="414"/>
        <v>0</v>
      </c>
      <c r="N1189" s="419">
        <f t="shared" si="416"/>
        <v>0</v>
      </c>
      <c r="O1189" s="1382"/>
      <c r="P1189" s="1691"/>
      <c r="Q1189" s="1691"/>
      <c r="R1189" s="1691"/>
      <c r="S1189" s="1691"/>
      <c r="T1189" s="1691"/>
      <c r="U1189" s="1691"/>
      <c r="V1189" s="1691"/>
      <c r="W1189" s="1691"/>
      <c r="X1189" s="1691"/>
      <c r="Y1189" s="1691"/>
      <c r="Z1189" s="1691"/>
      <c r="AA1189" s="1691"/>
      <c r="AB1189" s="1381"/>
      <c r="AC1189" s="408">
        <f t="shared" si="415"/>
        <v>0</v>
      </c>
      <c r="AD1189" s="1766"/>
      <c r="AE1189" s="1063"/>
      <c r="AF1189" s="831"/>
      <c r="AG1189" s="536"/>
      <c r="AH1189" s="529"/>
      <c r="AI1189" s="529"/>
      <c r="AJ1189" s="529"/>
      <c r="AK1189" s="529"/>
      <c r="AL1189" s="529"/>
      <c r="AM1189" s="529"/>
      <c r="AN1189" s="529"/>
      <c r="AO1189" s="529"/>
      <c r="AP1189" s="529"/>
      <c r="AQ1189" s="529"/>
      <c r="AR1189" s="529"/>
      <c r="AS1189" s="529"/>
      <c r="AT1189" s="529"/>
      <c r="AU1189" s="529"/>
      <c r="AV1189" s="529"/>
      <c r="AW1189" s="529"/>
      <c r="AX1189" s="529"/>
      <c r="AY1189" s="529"/>
      <c r="AZ1189" s="529"/>
      <c r="BA1189" s="529"/>
      <c r="BB1189" s="529"/>
      <c r="BC1189" s="529"/>
      <c r="BD1189" s="529"/>
      <c r="BE1189" s="529"/>
      <c r="BF1189" s="529"/>
      <c r="BG1189" s="529"/>
      <c r="BH1189" s="529"/>
      <c r="BI1189" s="529"/>
      <c r="BJ1189" s="529"/>
      <c r="BK1189" s="529"/>
      <c r="BL1189" s="529"/>
      <c r="BM1189" s="529"/>
      <c r="BN1189" s="529"/>
      <c r="BO1189" s="529"/>
      <c r="BP1189" s="529"/>
      <c r="BQ1189" s="529"/>
      <c r="BR1189" s="529"/>
      <c r="BS1189" s="529"/>
      <c r="BT1189" s="529"/>
      <c r="BU1189" s="529"/>
      <c r="BV1189" s="529"/>
      <c r="BW1189" s="529"/>
      <c r="BX1189" s="529"/>
      <c r="BY1189" s="529"/>
      <c r="BZ1189" s="529"/>
      <c r="CA1189" s="529"/>
      <c r="CB1189" s="529"/>
      <c r="CC1189" s="529"/>
      <c r="CD1189" s="529"/>
      <c r="CE1189" s="529"/>
      <c r="CF1189" s="529"/>
      <c r="CG1189" s="529"/>
      <c r="CH1189" s="529"/>
      <c r="CI1189" s="529"/>
      <c r="CJ1189" s="529"/>
      <c r="CK1189" s="529"/>
      <c r="CL1189" s="529"/>
      <c r="CM1189" s="529"/>
      <c r="CN1189" s="529"/>
      <c r="CO1189" s="529"/>
      <c r="CP1189" s="529"/>
      <c r="CQ1189" s="529"/>
    </row>
    <row r="1190" spans="1:95" s="70" customFormat="1" ht="15.75" outlineLevel="1" x14ac:dyDescent="0.2">
      <c r="A1190" s="11">
        <v>238</v>
      </c>
      <c r="B1190" s="300"/>
      <c r="C1190" s="295"/>
      <c r="D1190" s="297"/>
      <c r="E1190" s="853" t="s">
        <v>67</v>
      </c>
      <c r="F1190" s="854"/>
      <c r="G1190" s="854"/>
      <c r="H1190" s="854"/>
      <c r="I1190" s="854"/>
      <c r="J1190" s="854"/>
      <c r="K1190" s="854"/>
      <c r="L1190" s="855"/>
      <c r="M1190" s="407">
        <f>SUBTOTAL(9,M1191:M1194)</f>
        <v>0</v>
      </c>
      <c r="N1190" s="410">
        <f t="shared" ref="N1190" si="417">SUBTOTAL(9,N1191:N1194)</f>
        <v>0</v>
      </c>
      <c r="O1190" s="1382"/>
      <c r="P1190" s="1691"/>
      <c r="Q1190" s="1691"/>
      <c r="R1190" s="1691"/>
      <c r="S1190" s="1691"/>
      <c r="T1190" s="1691"/>
      <c r="U1190" s="1691"/>
      <c r="V1190" s="1691"/>
      <c r="W1190" s="1691"/>
      <c r="X1190" s="1691"/>
      <c r="Y1190" s="1691"/>
      <c r="Z1190" s="1691"/>
      <c r="AA1190" s="1691"/>
      <c r="AB1190" s="1381"/>
      <c r="AC1190" s="407">
        <f t="shared" ref="AC1190" si="418">SUBTOTAL(9,AC1191:AC1194)</f>
        <v>0</v>
      </c>
      <c r="AD1190" s="1766"/>
      <c r="AE1190" s="1063"/>
      <c r="AF1190" s="831"/>
      <c r="AG1190" s="536"/>
      <c r="AH1190" s="529"/>
      <c r="AI1190" s="529"/>
      <c r="AJ1190" s="529"/>
      <c r="AK1190" s="529"/>
      <c r="AL1190" s="529"/>
      <c r="AM1190" s="529"/>
      <c r="AN1190" s="529"/>
      <c r="AO1190" s="529"/>
      <c r="AP1190" s="529"/>
      <c r="AQ1190" s="529"/>
      <c r="AR1190" s="529"/>
      <c r="AS1190" s="529"/>
      <c r="AT1190" s="529"/>
      <c r="AU1190" s="529"/>
      <c r="AV1190" s="529"/>
      <c r="AW1190" s="529"/>
      <c r="AX1190" s="529"/>
      <c r="AY1190" s="529"/>
      <c r="AZ1190" s="529"/>
      <c r="BA1190" s="529"/>
      <c r="BB1190" s="529"/>
      <c r="BC1190" s="529"/>
      <c r="BD1190" s="529"/>
      <c r="BE1190" s="529"/>
      <c r="BF1190" s="529"/>
      <c r="BG1190" s="529"/>
      <c r="BH1190" s="529"/>
      <c r="BI1190" s="529"/>
      <c r="BJ1190" s="529"/>
      <c r="BK1190" s="529"/>
      <c r="BL1190" s="529"/>
      <c r="BM1190" s="529"/>
      <c r="BN1190" s="529"/>
      <c r="BO1190" s="529"/>
      <c r="BP1190" s="529"/>
      <c r="BQ1190" s="529"/>
      <c r="BR1190" s="529"/>
      <c r="BS1190" s="529"/>
      <c r="BT1190" s="529"/>
      <c r="BU1190" s="529"/>
      <c r="BV1190" s="529"/>
      <c r="BW1190" s="529"/>
      <c r="BX1190" s="529"/>
      <c r="BY1190" s="529"/>
      <c r="BZ1190" s="529"/>
      <c r="CA1190" s="529"/>
      <c r="CB1190" s="529"/>
      <c r="CC1190" s="529"/>
      <c r="CD1190" s="529"/>
      <c r="CE1190" s="529"/>
      <c r="CF1190" s="529"/>
      <c r="CG1190" s="529"/>
      <c r="CH1190" s="529"/>
      <c r="CI1190" s="529"/>
      <c r="CJ1190" s="529"/>
      <c r="CK1190" s="529"/>
      <c r="CL1190" s="529"/>
      <c r="CM1190" s="529"/>
      <c r="CN1190" s="529"/>
      <c r="CO1190" s="529"/>
      <c r="CP1190" s="529"/>
      <c r="CQ1190" s="529"/>
    </row>
    <row r="1191" spans="1:95" s="70" customFormat="1" outlineLevel="1" x14ac:dyDescent="0.2">
      <c r="A1191" s="11">
        <v>239</v>
      </c>
      <c r="B1191" s="300"/>
      <c r="C1191" s="295"/>
      <c r="D1191" s="319"/>
      <c r="E1191" s="319"/>
      <c r="F1191" s="856" t="s">
        <v>65</v>
      </c>
      <c r="G1191" s="857"/>
      <c r="H1191" s="857"/>
      <c r="I1191" s="857"/>
      <c r="J1191" s="857"/>
      <c r="K1191" s="857"/>
      <c r="L1191" s="858"/>
      <c r="M1191" s="408">
        <f t="shared" si="414"/>
        <v>0</v>
      </c>
      <c r="N1191" s="419">
        <f>M1191</f>
        <v>0</v>
      </c>
      <c r="O1191" s="1382"/>
      <c r="P1191" s="1691"/>
      <c r="Q1191" s="1691"/>
      <c r="R1191" s="1691"/>
      <c r="S1191" s="1691"/>
      <c r="T1191" s="1691"/>
      <c r="U1191" s="1691"/>
      <c r="V1191" s="1691"/>
      <c r="W1191" s="1691"/>
      <c r="X1191" s="1691"/>
      <c r="Y1191" s="1691"/>
      <c r="Z1191" s="1691"/>
      <c r="AA1191" s="1691"/>
      <c r="AB1191" s="1381"/>
      <c r="AC1191" s="408">
        <f t="shared" si="415"/>
        <v>0</v>
      </c>
      <c r="AD1191" s="1766"/>
      <c r="AE1191" s="1063"/>
      <c r="AF1191" s="831"/>
      <c r="AG1191" s="536"/>
      <c r="AH1191" s="529"/>
      <c r="AI1191" s="529"/>
      <c r="AJ1191" s="529"/>
      <c r="AK1191" s="529"/>
      <c r="AL1191" s="529"/>
      <c r="AM1191" s="529"/>
      <c r="AN1191" s="529"/>
      <c r="AO1191" s="529"/>
      <c r="AP1191" s="529"/>
      <c r="AQ1191" s="529"/>
      <c r="AR1191" s="529"/>
      <c r="AS1191" s="529"/>
      <c r="AT1191" s="529"/>
      <c r="AU1191" s="529"/>
      <c r="AV1191" s="529"/>
      <c r="AW1191" s="529"/>
      <c r="AX1191" s="529"/>
      <c r="AY1191" s="529"/>
      <c r="AZ1191" s="529"/>
      <c r="BA1191" s="529"/>
      <c r="BB1191" s="529"/>
      <c r="BC1191" s="529"/>
      <c r="BD1191" s="529"/>
      <c r="BE1191" s="529"/>
      <c r="BF1191" s="529"/>
      <c r="BG1191" s="529"/>
      <c r="BH1191" s="529"/>
      <c r="BI1191" s="529"/>
      <c r="BJ1191" s="529"/>
      <c r="BK1191" s="529"/>
      <c r="BL1191" s="529"/>
      <c r="BM1191" s="529"/>
      <c r="BN1191" s="529"/>
      <c r="BO1191" s="529"/>
      <c r="BP1191" s="529"/>
      <c r="BQ1191" s="529"/>
      <c r="BR1191" s="529"/>
      <c r="BS1191" s="529"/>
      <c r="BT1191" s="529"/>
      <c r="BU1191" s="529"/>
      <c r="BV1191" s="529"/>
      <c r="BW1191" s="529"/>
      <c r="BX1191" s="529"/>
      <c r="BY1191" s="529"/>
      <c r="BZ1191" s="529"/>
      <c r="CA1191" s="529"/>
      <c r="CB1191" s="529"/>
      <c r="CC1191" s="529"/>
      <c r="CD1191" s="529"/>
      <c r="CE1191" s="529"/>
      <c r="CF1191" s="529"/>
      <c r="CG1191" s="529"/>
      <c r="CH1191" s="529"/>
      <c r="CI1191" s="529"/>
      <c r="CJ1191" s="529"/>
      <c r="CK1191" s="529"/>
      <c r="CL1191" s="529"/>
      <c r="CM1191" s="529"/>
      <c r="CN1191" s="529"/>
      <c r="CO1191" s="529"/>
      <c r="CP1191" s="529"/>
      <c r="CQ1191" s="529"/>
    </row>
    <row r="1192" spans="1:95" s="70" customFormat="1" outlineLevel="1" x14ac:dyDescent="0.2">
      <c r="A1192" s="11">
        <v>240</v>
      </c>
      <c r="B1192" s="300"/>
      <c r="C1192" s="295"/>
      <c r="D1192" s="319"/>
      <c r="E1192" s="319"/>
      <c r="F1192" s="915" t="s">
        <v>68</v>
      </c>
      <c r="G1192" s="916"/>
      <c r="H1192" s="916"/>
      <c r="I1192" s="916"/>
      <c r="J1192" s="916"/>
      <c r="K1192" s="916"/>
      <c r="L1192" s="917"/>
      <c r="M1192" s="408">
        <f t="shared" si="414"/>
        <v>0</v>
      </c>
      <c r="N1192" s="419">
        <f t="shared" ref="N1192:N1194" si="419">M1192</f>
        <v>0</v>
      </c>
      <c r="O1192" s="1382"/>
      <c r="P1192" s="1691"/>
      <c r="Q1192" s="1691"/>
      <c r="R1192" s="1691"/>
      <c r="S1192" s="1691"/>
      <c r="T1192" s="1691"/>
      <c r="U1192" s="1691"/>
      <c r="V1192" s="1691"/>
      <c r="W1192" s="1691"/>
      <c r="X1192" s="1691"/>
      <c r="Y1192" s="1691"/>
      <c r="Z1192" s="1691"/>
      <c r="AA1192" s="1691"/>
      <c r="AB1192" s="1381"/>
      <c r="AC1192" s="408">
        <f t="shared" si="415"/>
        <v>0</v>
      </c>
      <c r="AD1192" s="1766"/>
      <c r="AE1192" s="1063"/>
      <c r="AF1192" s="831"/>
      <c r="AG1192" s="536"/>
      <c r="AH1192" s="529"/>
      <c r="AI1192" s="529"/>
      <c r="AJ1192" s="529"/>
      <c r="AK1192" s="529"/>
      <c r="AL1192" s="529"/>
      <c r="AM1192" s="529"/>
      <c r="AN1192" s="529"/>
      <c r="AO1192" s="529"/>
      <c r="AP1192" s="529"/>
      <c r="AQ1192" s="529"/>
      <c r="AR1192" s="529"/>
      <c r="AS1192" s="529"/>
      <c r="AT1192" s="529"/>
      <c r="AU1192" s="529"/>
      <c r="AV1192" s="529"/>
      <c r="AW1192" s="529"/>
      <c r="AX1192" s="529"/>
      <c r="AY1192" s="529"/>
      <c r="AZ1192" s="529"/>
      <c r="BA1192" s="529"/>
      <c r="BB1192" s="529"/>
      <c r="BC1192" s="529"/>
      <c r="BD1192" s="529"/>
      <c r="BE1192" s="529"/>
      <c r="BF1192" s="529"/>
      <c r="BG1192" s="529"/>
      <c r="BH1192" s="529"/>
      <c r="BI1192" s="529"/>
      <c r="BJ1192" s="529"/>
      <c r="BK1192" s="529"/>
      <c r="BL1192" s="529"/>
      <c r="BM1192" s="529"/>
      <c r="BN1192" s="529"/>
      <c r="BO1192" s="529"/>
      <c r="BP1192" s="529"/>
      <c r="BQ1192" s="529"/>
      <c r="BR1192" s="529"/>
      <c r="BS1192" s="529"/>
      <c r="BT1192" s="529"/>
      <c r="BU1192" s="529"/>
      <c r="BV1192" s="529"/>
      <c r="BW1192" s="529"/>
      <c r="BX1192" s="529"/>
      <c r="BY1192" s="529"/>
      <c r="BZ1192" s="529"/>
      <c r="CA1192" s="529"/>
      <c r="CB1192" s="529"/>
      <c r="CC1192" s="529"/>
      <c r="CD1192" s="529"/>
      <c r="CE1192" s="529"/>
      <c r="CF1192" s="529"/>
      <c r="CG1192" s="529"/>
      <c r="CH1192" s="529"/>
      <c r="CI1192" s="529"/>
      <c r="CJ1192" s="529"/>
      <c r="CK1192" s="529"/>
      <c r="CL1192" s="529"/>
      <c r="CM1192" s="529"/>
      <c r="CN1192" s="529"/>
      <c r="CO1192" s="529"/>
      <c r="CP1192" s="529"/>
      <c r="CQ1192" s="529"/>
    </row>
    <row r="1193" spans="1:95" s="70" customFormat="1" outlineLevel="1" x14ac:dyDescent="0.2">
      <c r="A1193" s="11">
        <v>241</v>
      </c>
      <c r="B1193" s="300"/>
      <c r="C1193" s="295"/>
      <c r="D1193" s="265"/>
      <c r="E1193" s="265"/>
      <c r="F1193" s="915" t="s">
        <v>537</v>
      </c>
      <c r="G1193" s="916"/>
      <c r="H1193" s="916"/>
      <c r="I1193" s="916"/>
      <c r="J1193" s="916"/>
      <c r="K1193" s="916"/>
      <c r="L1193" s="917"/>
      <c r="M1193" s="408">
        <f t="shared" si="414"/>
        <v>0</v>
      </c>
      <c r="N1193" s="419">
        <f t="shared" si="419"/>
        <v>0</v>
      </c>
      <c r="O1193" s="1382"/>
      <c r="P1193" s="1691"/>
      <c r="Q1193" s="1691"/>
      <c r="R1193" s="1691"/>
      <c r="S1193" s="1691"/>
      <c r="T1193" s="1691"/>
      <c r="U1193" s="1691"/>
      <c r="V1193" s="1691"/>
      <c r="W1193" s="1691"/>
      <c r="X1193" s="1691"/>
      <c r="Y1193" s="1691"/>
      <c r="Z1193" s="1691"/>
      <c r="AA1193" s="1691"/>
      <c r="AB1193" s="1381"/>
      <c r="AC1193" s="408">
        <f t="shared" si="415"/>
        <v>0</v>
      </c>
      <c r="AD1193" s="1766"/>
      <c r="AE1193" s="1063"/>
      <c r="AF1193" s="831"/>
      <c r="AG1193" s="536"/>
      <c r="AH1193" s="529"/>
      <c r="AI1193" s="529"/>
      <c r="AJ1193" s="529"/>
      <c r="AK1193" s="529"/>
      <c r="AL1193" s="529"/>
      <c r="AM1193" s="529"/>
      <c r="AN1193" s="529"/>
      <c r="AO1193" s="529"/>
      <c r="AP1193" s="529"/>
      <c r="AQ1193" s="529"/>
      <c r="AR1193" s="529"/>
      <c r="AS1193" s="529"/>
      <c r="AT1193" s="529"/>
      <c r="AU1193" s="529"/>
      <c r="AV1193" s="529"/>
      <c r="AW1193" s="529"/>
      <c r="AX1193" s="529"/>
      <c r="AY1193" s="529"/>
      <c r="AZ1193" s="529"/>
      <c r="BA1193" s="529"/>
      <c r="BB1193" s="529"/>
      <c r="BC1193" s="529"/>
      <c r="BD1193" s="529"/>
      <c r="BE1193" s="529"/>
      <c r="BF1193" s="529"/>
      <c r="BG1193" s="529"/>
      <c r="BH1193" s="529"/>
      <c r="BI1193" s="529"/>
      <c r="BJ1193" s="529"/>
      <c r="BK1193" s="529"/>
      <c r="BL1193" s="529"/>
      <c r="BM1193" s="529"/>
      <c r="BN1193" s="529"/>
      <c r="BO1193" s="529"/>
      <c r="BP1193" s="529"/>
      <c r="BQ1193" s="529"/>
      <c r="BR1193" s="529"/>
      <c r="BS1193" s="529"/>
      <c r="BT1193" s="529"/>
      <c r="BU1193" s="529"/>
      <c r="BV1193" s="529"/>
      <c r="BW1193" s="529"/>
      <c r="BX1193" s="529"/>
      <c r="BY1193" s="529"/>
      <c r="BZ1193" s="529"/>
      <c r="CA1193" s="529"/>
      <c r="CB1193" s="529"/>
      <c r="CC1193" s="529"/>
      <c r="CD1193" s="529"/>
      <c r="CE1193" s="529"/>
      <c r="CF1193" s="529"/>
      <c r="CG1193" s="529"/>
      <c r="CH1193" s="529"/>
      <c r="CI1193" s="529"/>
      <c r="CJ1193" s="529"/>
      <c r="CK1193" s="529"/>
      <c r="CL1193" s="529"/>
      <c r="CM1193" s="529"/>
      <c r="CN1193" s="529"/>
      <c r="CO1193" s="529"/>
      <c r="CP1193" s="529"/>
      <c r="CQ1193" s="529"/>
    </row>
    <row r="1194" spans="1:95" s="70" customFormat="1" ht="27.75" customHeight="1" outlineLevel="1" x14ac:dyDescent="0.2">
      <c r="A1194" s="11">
        <v>242</v>
      </c>
      <c r="B1194" s="300"/>
      <c r="C1194" s="295"/>
      <c r="D1194" s="263"/>
      <c r="E1194" s="263"/>
      <c r="F1194" s="859" t="s">
        <v>532</v>
      </c>
      <c r="G1194" s="860"/>
      <c r="H1194" s="860"/>
      <c r="I1194" s="860"/>
      <c r="J1194" s="860"/>
      <c r="K1194" s="860"/>
      <c r="L1194" s="861"/>
      <c r="M1194" s="408">
        <f t="shared" si="414"/>
        <v>0</v>
      </c>
      <c r="N1194" s="419">
        <f t="shared" si="419"/>
        <v>0</v>
      </c>
      <c r="O1194" s="1382"/>
      <c r="P1194" s="1691"/>
      <c r="Q1194" s="1691"/>
      <c r="R1194" s="1691"/>
      <c r="S1194" s="1691"/>
      <c r="T1194" s="1691"/>
      <c r="U1194" s="1691"/>
      <c r="V1194" s="1691"/>
      <c r="W1194" s="1691"/>
      <c r="X1194" s="1691"/>
      <c r="Y1194" s="1691"/>
      <c r="Z1194" s="1691"/>
      <c r="AA1194" s="1691"/>
      <c r="AB1194" s="1381"/>
      <c r="AC1194" s="408">
        <f t="shared" si="415"/>
        <v>0</v>
      </c>
      <c r="AD1194" s="1766"/>
      <c r="AE1194" s="1063"/>
      <c r="AF1194" s="831"/>
      <c r="AG1194" s="536"/>
      <c r="AH1194" s="529"/>
      <c r="AI1194" s="529"/>
      <c r="AJ1194" s="529"/>
      <c r="AK1194" s="529"/>
      <c r="AL1194" s="529"/>
      <c r="AM1194" s="529"/>
      <c r="AN1194" s="529"/>
      <c r="AO1194" s="529"/>
      <c r="AP1194" s="529"/>
      <c r="AQ1194" s="529"/>
      <c r="AR1194" s="529"/>
      <c r="AS1194" s="529"/>
      <c r="AT1194" s="529"/>
      <c r="AU1194" s="529"/>
      <c r="AV1194" s="529"/>
      <c r="AW1194" s="529"/>
      <c r="AX1194" s="529"/>
      <c r="AY1194" s="529"/>
      <c r="AZ1194" s="529"/>
      <c r="BA1194" s="529"/>
      <c r="BB1194" s="529"/>
      <c r="BC1194" s="529"/>
      <c r="BD1194" s="529"/>
      <c r="BE1194" s="529"/>
      <c r="BF1194" s="529"/>
      <c r="BG1194" s="529"/>
      <c r="BH1194" s="529"/>
      <c r="BI1194" s="529"/>
      <c r="BJ1194" s="529"/>
      <c r="BK1194" s="529"/>
      <c r="BL1194" s="529"/>
      <c r="BM1194" s="529"/>
      <c r="BN1194" s="529"/>
      <c r="BO1194" s="529"/>
      <c r="BP1194" s="529"/>
      <c r="BQ1194" s="529"/>
      <c r="BR1194" s="529"/>
      <c r="BS1194" s="529"/>
      <c r="BT1194" s="529"/>
      <c r="BU1194" s="529"/>
      <c r="BV1194" s="529"/>
      <c r="BW1194" s="529"/>
      <c r="BX1194" s="529"/>
      <c r="BY1194" s="529"/>
      <c r="BZ1194" s="529"/>
      <c r="CA1194" s="529"/>
      <c r="CB1194" s="529"/>
      <c r="CC1194" s="529"/>
      <c r="CD1194" s="529"/>
      <c r="CE1194" s="529"/>
      <c r="CF1194" s="529"/>
      <c r="CG1194" s="529"/>
      <c r="CH1194" s="529"/>
      <c r="CI1194" s="529"/>
      <c r="CJ1194" s="529"/>
      <c r="CK1194" s="529"/>
      <c r="CL1194" s="529"/>
      <c r="CM1194" s="529"/>
      <c r="CN1194" s="529"/>
      <c r="CO1194" s="529"/>
      <c r="CP1194" s="529"/>
      <c r="CQ1194" s="529"/>
    </row>
    <row r="1195" spans="1:95" s="70" customFormat="1" ht="15.75" customHeight="1" outlineLevel="1" x14ac:dyDescent="0.2">
      <c r="A1195" s="11">
        <v>243</v>
      </c>
      <c r="B1195" s="300"/>
      <c r="C1195" s="295"/>
      <c r="D1195" s="265"/>
      <c r="E1195" s="853" t="s">
        <v>556</v>
      </c>
      <c r="F1195" s="854"/>
      <c r="G1195" s="854"/>
      <c r="H1195" s="854"/>
      <c r="I1195" s="854"/>
      <c r="J1195" s="854"/>
      <c r="K1195" s="854"/>
      <c r="L1195" s="855"/>
      <c r="M1195" s="407">
        <f>SUBTOTAL(9,M1196:M1199)</f>
        <v>0</v>
      </c>
      <c r="N1195" s="410">
        <f t="shared" ref="N1195" si="420">SUBTOTAL(9,N1196:N1199)</f>
        <v>0</v>
      </c>
      <c r="O1195" s="1382"/>
      <c r="P1195" s="1691"/>
      <c r="Q1195" s="1691"/>
      <c r="R1195" s="1691"/>
      <c r="S1195" s="1691"/>
      <c r="T1195" s="1691"/>
      <c r="U1195" s="1691"/>
      <c r="V1195" s="1691"/>
      <c r="W1195" s="1691"/>
      <c r="X1195" s="1691"/>
      <c r="Y1195" s="1691"/>
      <c r="Z1195" s="1691"/>
      <c r="AA1195" s="1691"/>
      <c r="AB1195" s="1381"/>
      <c r="AC1195" s="407">
        <f t="shared" ref="AC1195" si="421">SUBTOTAL(9,AC1196:AC1199)</f>
        <v>0</v>
      </c>
      <c r="AD1195" s="1766"/>
      <c r="AE1195" s="1063"/>
      <c r="AF1195" s="831"/>
      <c r="AG1195" s="536"/>
      <c r="AH1195" s="529"/>
      <c r="AI1195" s="529"/>
      <c r="AJ1195" s="529"/>
      <c r="AK1195" s="529"/>
      <c r="AL1195" s="529"/>
      <c r="AM1195" s="529"/>
      <c r="AN1195" s="529"/>
      <c r="AO1195" s="529"/>
      <c r="AP1195" s="529"/>
      <c r="AQ1195" s="529"/>
      <c r="AR1195" s="529"/>
      <c r="AS1195" s="529"/>
      <c r="AT1195" s="529"/>
      <c r="AU1195" s="529"/>
      <c r="AV1195" s="529"/>
      <c r="AW1195" s="529"/>
      <c r="AX1195" s="529"/>
      <c r="AY1195" s="529"/>
      <c r="AZ1195" s="529"/>
      <c r="BA1195" s="529"/>
      <c r="BB1195" s="529"/>
      <c r="BC1195" s="529"/>
      <c r="BD1195" s="529"/>
      <c r="BE1195" s="529"/>
      <c r="BF1195" s="529"/>
      <c r="BG1195" s="529"/>
      <c r="BH1195" s="529"/>
      <c r="BI1195" s="529"/>
      <c r="BJ1195" s="529"/>
      <c r="BK1195" s="529"/>
      <c r="BL1195" s="529"/>
      <c r="BM1195" s="529"/>
      <c r="BN1195" s="529"/>
      <c r="BO1195" s="529"/>
      <c r="BP1195" s="529"/>
      <c r="BQ1195" s="529"/>
      <c r="BR1195" s="529"/>
      <c r="BS1195" s="529"/>
      <c r="BT1195" s="529"/>
      <c r="BU1195" s="529"/>
      <c r="BV1195" s="529"/>
      <c r="BW1195" s="529"/>
      <c r="BX1195" s="529"/>
      <c r="BY1195" s="529"/>
      <c r="BZ1195" s="529"/>
      <c r="CA1195" s="529"/>
      <c r="CB1195" s="529"/>
      <c r="CC1195" s="529"/>
      <c r="CD1195" s="529"/>
      <c r="CE1195" s="529"/>
      <c r="CF1195" s="529"/>
      <c r="CG1195" s="529"/>
      <c r="CH1195" s="529"/>
      <c r="CI1195" s="529"/>
      <c r="CJ1195" s="529"/>
      <c r="CK1195" s="529"/>
      <c r="CL1195" s="529"/>
      <c r="CM1195" s="529"/>
      <c r="CN1195" s="529"/>
      <c r="CO1195" s="529"/>
      <c r="CP1195" s="529"/>
      <c r="CQ1195" s="529"/>
    </row>
    <row r="1196" spans="1:95" s="70" customFormat="1" outlineLevel="1" x14ac:dyDescent="0.2">
      <c r="A1196" s="11">
        <v>244</v>
      </c>
      <c r="B1196" s="300"/>
      <c r="C1196" s="295"/>
      <c r="D1196" s="319"/>
      <c r="E1196" s="319"/>
      <c r="F1196" s="856" t="s">
        <v>65</v>
      </c>
      <c r="G1196" s="857"/>
      <c r="H1196" s="857"/>
      <c r="I1196" s="857"/>
      <c r="J1196" s="857"/>
      <c r="K1196" s="857"/>
      <c r="L1196" s="858"/>
      <c r="M1196" s="408">
        <f t="shared" si="414"/>
        <v>0</v>
      </c>
      <c r="N1196" s="419">
        <f>M1196</f>
        <v>0</v>
      </c>
      <c r="O1196" s="1382"/>
      <c r="P1196" s="1691"/>
      <c r="Q1196" s="1691"/>
      <c r="R1196" s="1691"/>
      <c r="S1196" s="1691"/>
      <c r="T1196" s="1691"/>
      <c r="U1196" s="1691"/>
      <c r="V1196" s="1691"/>
      <c r="W1196" s="1691"/>
      <c r="X1196" s="1691"/>
      <c r="Y1196" s="1691"/>
      <c r="Z1196" s="1691"/>
      <c r="AA1196" s="1691"/>
      <c r="AB1196" s="1381"/>
      <c r="AC1196" s="408">
        <f t="shared" si="415"/>
        <v>0</v>
      </c>
      <c r="AD1196" s="1766"/>
      <c r="AE1196" s="1063"/>
      <c r="AF1196" s="831"/>
      <c r="AG1196" s="536"/>
      <c r="AH1196" s="529"/>
      <c r="AI1196" s="529"/>
      <c r="AJ1196" s="529"/>
      <c r="AK1196" s="529"/>
      <c r="AL1196" s="529"/>
      <c r="AM1196" s="529"/>
      <c r="AN1196" s="529"/>
      <c r="AO1196" s="529"/>
      <c r="AP1196" s="529"/>
      <c r="AQ1196" s="529"/>
      <c r="AR1196" s="529"/>
      <c r="AS1196" s="529"/>
      <c r="AT1196" s="529"/>
      <c r="AU1196" s="529"/>
      <c r="AV1196" s="529"/>
      <c r="AW1196" s="529"/>
      <c r="AX1196" s="529"/>
      <c r="AY1196" s="529"/>
      <c r="AZ1196" s="529"/>
      <c r="BA1196" s="529"/>
      <c r="BB1196" s="529"/>
      <c r="BC1196" s="529"/>
      <c r="BD1196" s="529"/>
      <c r="BE1196" s="529"/>
      <c r="BF1196" s="529"/>
      <c r="BG1196" s="529"/>
      <c r="BH1196" s="529"/>
      <c r="BI1196" s="529"/>
      <c r="BJ1196" s="529"/>
      <c r="BK1196" s="529"/>
      <c r="BL1196" s="529"/>
      <c r="BM1196" s="529"/>
      <c r="BN1196" s="529"/>
      <c r="BO1196" s="529"/>
      <c r="BP1196" s="529"/>
      <c r="BQ1196" s="529"/>
      <c r="BR1196" s="529"/>
      <c r="BS1196" s="529"/>
      <c r="BT1196" s="529"/>
      <c r="BU1196" s="529"/>
      <c r="BV1196" s="529"/>
      <c r="BW1196" s="529"/>
      <c r="BX1196" s="529"/>
      <c r="BY1196" s="529"/>
      <c r="BZ1196" s="529"/>
      <c r="CA1196" s="529"/>
      <c r="CB1196" s="529"/>
      <c r="CC1196" s="529"/>
      <c r="CD1196" s="529"/>
      <c r="CE1196" s="529"/>
      <c r="CF1196" s="529"/>
      <c r="CG1196" s="529"/>
      <c r="CH1196" s="529"/>
      <c r="CI1196" s="529"/>
      <c r="CJ1196" s="529"/>
      <c r="CK1196" s="529"/>
      <c r="CL1196" s="529"/>
      <c r="CM1196" s="529"/>
      <c r="CN1196" s="529"/>
      <c r="CO1196" s="529"/>
      <c r="CP1196" s="529"/>
      <c r="CQ1196" s="529"/>
    </row>
    <row r="1197" spans="1:95" s="70" customFormat="1" outlineLevel="1" x14ac:dyDescent="0.2">
      <c r="A1197" s="11">
        <v>245</v>
      </c>
      <c r="B1197" s="300"/>
      <c r="C1197" s="295"/>
      <c r="D1197" s="266"/>
      <c r="E1197" s="266"/>
      <c r="F1197" s="915" t="s">
        <v>68</v>
      </c>
      <c r="G1197" s="916"/>
      <c r="H1197" s="916"/>
      <c r="I1197" s="916"/>
      <c r="J1197" s="916"/>
      <c r="K1197" s="916"/>
      <c r="L1197" s="917"/>
      <c r="M1197" s="408">
        <f t="shared" si="414"/>
        <v>0</v>
      </c>
      <c r="N1197" s="419">
        <f t="shared" ref="N1197:N1199" si="422">M1197</f>
        <v>0</v>
      </c>
      <c r="O1197" s="1382"/>
      <c r="P1197" s="1691"/>
      <c r="Q1197" s="1691"/>
      <c r="R1197" s="1691"/>
      <c r="S1197" s="1691"/>
      <c r="T1197" s="1691"/>
      <c r="U1197" s="1691"/>
      <c r="V1197" s="1691"/>
      <c r="W1197" s="1691"/>
      <c r="X1197" s="1691"/>
      <c r="Y1197" s="1691"/>
      <c r="Z1197" s="1691"/>
      <c r="AA1197" s="1691"/>
      <c r="AB1197" s="1381"/>
      <c r="AC1197" s="408">
        <f t="shared" si="415"/>
        <v>0</v>
      </c>
      <c r="AD1197" s="1766"/>
      <c r="AE1197" s="1063"/>
      <c r="AF1197" s="831"/>
      <c r="AG1197" s="536"/>
      <c r="AH1197" s="529"/>
      <c r="AI1197" s="529"/>
      <c r="AJ1197" s="529"/>
      <c r="AK1197" s="529"/>
      <c r="AL1197" s="529"/>
      <c r="AM1197" s="529"/>
      <c r="AN1197" s="529"/>
      <c r="AO1197" s="529"/>
      <c r="AP1197" s="529"/>
      <c r="AQ1197" s="529"/>
      <c r="AR1197" s="529"/>
      <c r="AS1197" s="529"/>
      <c r="AT1197" s="529"/>
      <c r="AU1197" s="529"/>
      <c r="AV1197" s="529"/>
      <c r="AW1197" s="529"/>
      <c r="AX1197" s="529"/>
      <c r="AY1197" s="529"/>
      <c r="AZ1197" s="529"/>
      <c r="BA1197" s="529"/>
      <c r="BB1197" s="529"/>
      <c r="BC1197" s="529"/>
      <c r="BD1197" s="529"/>
      <c r="BE1197" s="529"/>
      <c r="BF1197" s="529"/>
      <c r="BG1197" s="529"/>
      <c r="BH1197" s="529"/>
      <c r="BI1197" s="529"/>
      <c r="BJ1197" s="529"/>
      <c r="BK1197" s="529"/>
      <c r="BL1197" s="529"/>
      <c r="BM1197" s="529"/>
      <c r="BN1197" s="529"/>
      <c r="BO1197" s="529"/>
      <c r="BP1197" s="529"/>
      <c r="BQ1197" s="529"/>
      <c r="BR1197" s="529"/>
      <c r="BS1197" s="529"/>
      <c r="BT1197" s="529"/>
      <c r="BU1197" s="529"/>
      <c r="BV1197" s="529"/>
      <c r="BW1197" s="529"/>
      <c r="BX1197" s="529"/>
      <c r="BY1197" s="529"/>
      <c r="BZ1197" s="529"/>
      <c r="CA1197" s="529"/>
      <c r="CB1197" s="529"/>
      <c r="CC1197" s="529"/>
      <c r="CD1197" s="529"/>
      <c r="CE1197" s="529"/>
      <c r="CF1197" s="529"/>
      <c r="CG1197" s="529"/>
      <c r="CH1197" s="529"/>
      <c r="CI1197" s="529"/>
      <c r="CJ1197" s="529"/>
      <c r="CK1197" s="529"/>
      <c r="CL1197" s="529"/>
      <c r="CM1197" s="529"/>
      <c r="CN1197" s="529"/>
      <c r="CO1197" s="529"/>
      <c r="CP1197" s="529"/>
      <c r="CQ1197" s="529"/>
    </row>
    <row r="1198" spans="1:95" s="70" customFormat="1" outlineLevel="1" x14ac:dyDescent="0.2">
      <c r="A1198" s="11">
        <v>246</v>
      </c>
      <c r="B1198" s="300"/>
      <c r="C1198" s="295"/>
      <c r="D1198" s="266"/>
      <c r="E1198" s="266"/>
      <c r="F1198" s="915" t="s">
        <v>537</v>
      </c>
      <c r="G1198" s="916"/>
      <c r="H1198" s="916"/>
      <c r="I1198" s="916"/>
      <c r="J1198" s="916"/>
      <c r="K1198" s="916"/>
      <c r="L1198" s="917"/>
      <c r="M1198" s="408">
        <f t="shared" si="414"/>
        <v>0</v>
      </c>
      <c r="N1198" s="419">
        <f t="shared" si="422"/>
        <v>0</v>
      </c>
      <c r="O1198" s="1382"/>
      <c r="P1198" s="1691"/>
      <c r="Q1198" s="1691"/>
      <c r="R1198" s="1691"/>
      <c r="S1198" s="1691"/>
      <c r="T1198" s="1691"/>
      <c r="U1198" s="1691"/>
      <c r="V1198" s="1691"/>
      <c r="W1198" s="1691"/>
      <c r="X1198" s="1691"/>
      <c r="Y1198" s="1691"/>
      <c r="Z1198" s="1691"/>
      <c r="AA1198" s="1691"/>
      <c r="AB1198" s="1381"/>
      <c r="AC1198" s="408">
        <f t="shared" si="415"/>
        <v>0</v>
      </c>
      <c r="AD1198" s="1766"/>
      <c r="AE1198" s="1063"/>
      <c r="AF1198" s="831"/>
      <c r="AG1198" s="536"/>
      <c r="AH1198" s="529"/>
      <c r="AI1198" s="529"/>
      <c r="AJ1198" s="529"/>
      <c r="AK1198" s="529"/>
      <c r="AL1198" s="529"/>
      <c r="AM1198" s="529"/>
      <c r="AN1198" s="529"/>
      <c r="AO1198" s="529"/>
      <c r="AP1198" s="529"/>
      <c r="AQ1198" s="529"/>
      <c r="AR1198" s="529"/>
      <c r="AS1198" s="529"/>
      <c r="AT1198" s="529"/>
      <c r="AU1198" s="529"/>
      <c r="AV1198" s="529"/>
      <c r="AW1198" s="529"/>
      <c r="AX1198" s="529"/>
      <c r="AY1198" s="529"/>
      <c r="AZ1198" s="529"/>
      <c r="BA1198" s="529"/>
      <c r="BB1198" s="529"/>
      <c r="BC1198" s="529"/>
      <c r="BD1198" s="529"/>
      <c r="BE1198" s="529"/>
      <c r="BF1198" s="529"/>
      <c r="BG1198" s="529"/>
      <c r="BH1198" s="529"/>
      <c r="BI1198" s="529"/>
      <c r="BJ1198" s="529"/>
      <c r="BK1198" s="529"/>
      <c r="BL1198" s="529"/>
      <c r="BM1198" s="529"/>
      <c r="BN1198" s="529"/>
      <c r="BO1198" s="529"/>
      <c r="BP1198" s="529"/>
      <c r="BQ1198" s="529"/>
      <c r="BR1198" s="529"/>
      <c r="BS1198" s="529"/>
      <c r="BT1198" s="529"/>
      <c r="BU1198" s="529"/>
      <c r="BV1198" s="529"/>
      <c r="BW1198" s="529"/>
      <c r="BX1198" s="529"/>
      <c r="BY1198" s="529"/>
      <c r="BZ1198" s="529"/>
      <c r="CA1198" s="529"/>
      <c r="CB1198" s="529"/>
      <c r="CC1198" s="529"/>
      <c r="CD1198" s="529"/>
      <c r="CE1198" s="529"/>
      <c r="CF1198" s="529"/>
      <c r="CG1198" s="529"/>
      <c r="CH1198" s="529"/>
      <c r="CI1198" s="529"/>
      <c r="CJ1198" s="529"/>
      <c r="CK1198" s="529"/>
      <c r="CL1198" s="529"/>
      <c r="CM1198" s="529"/>
      <c r="CN1198" s="529"/>
      <c r="CO1198" s="529"/>
      <c r="CP1198" s="529"/>
      <c r="CQ1198" s="529"/>
    </row>
    <row r="1199" spans="1:95" s="70" customFormat="1" ht="27.75" customHeight="1" outlineLevel="1" x14ac:dyDescent="0.2">
      <c r="A1199" s="11">
        <v>247</v>
      </c>
      <c r="B1199" s="300"/>
      <c r="C1199" s="295"/>
      <c r="D1199" s="298"/>
      <c r="E1199" s="298"/>
      <c r="F1199" s="859" t="s">
        <v>532</v>
      </c>
      <c r="G1199" s="860"/>
      <c r="H1199" s="860"/>
      <c r="I1199" s="860"/>
      <c r="J1199" s="860"/>
      <c r="K1199" s="860"/>
      <c r="L1199" s="861"/>
      <c r="M1199" s="408">
        <f t="shared" si="414"/>
        <v>0</v>
      </c>
      <c r="N1199" s="419">
        <f t="shared" si="422"/>
        <v>0</v>
      </c>
      <c r="O1199" s="1383"/>
      <c r="P1199" s="1384"/>
      <c r="Q1199" s="1384"/>
      <c r="R1199" s="1384"/>
      <c r="S1199" s="1384"/>
      <c r="T1199" s="1384"/>
      <c r="U1199" s="1384"/>
      <c r="V1199" s="1384"/>
      <c r="W1199" s="1384"/>
      <c r="X1199" s="1384"/>
      <c r="Y1199" s="1384"/>
      <c r="Z1199" s="1384"/>
      <c r="AA1199" s="1384"/>
      <c r="AB1199" s="1384"/>
      <c r="AC1199" s="408">
        <f t="shared" si="415"/>
        <v>0</v>
      </c>
      <c r="AD1199" s="1767"/>
      <c r="AE1199" s="834"/>
      <c r="AF1199" s="834"/>
      <c r="AG1199" s="536"/>
      <c r="AH1199" s="529"/>
      <c r="AI1199" s="529"/>
      <c r="AJ1199" s="529"/>
      <c r="AK1199" s="529"/>
      <c r="AL1199" s="529"/>
      <c r="AM1199" s="529"/>
      <c r="AN1199" s="529"/>
      <c r="AO1199" s="529"/>
      <c r="AP1199" s="529"/>
      <c r="AQ1199" s="529"/>
      <c r="AR1199" s="529"/>
      <c r="AS1199" s="529"/>
      <c r="AT1199" s="529"/>
      <c r="AU1199" s="529"/>
      <c r="AV1199" s="529"/>
      <c r="AW1199" s="529"/>
      <c r="AX1199" s="529"/>
      <c r="AY1199" s="529"/>
      <c r="AZ1199" s="529"/>
      <c r="BA1199" s="529"/>
      <c r="BB1199" s="529"/>
      <c r="BC1199" s="529"/>
      <c r="BD1199" s="529"/>
      <c r="BE1199" s="529"/>
      <c r="BF1199" s="529"/>
      <c r="BG1199" s="529"/>
      <c r="BH1199" s="529"/>
      <c r="BI1199" s="529"/>
      <c r="BJ1199" s="529"/>
      <c r="BK1199" s="529"/>
      <c r="BL1199" s="529"/>
      <c r="BM1199" s="529"/>
      <c r="BN1199" s="529"/>
      <c r="BO1199" s="529"/>
      <c r="BP1199" s="529"/>
      <c r="BQ1199" s="529"/>
      <c r="BR1199" s="529"/>
      <c r="BS1199" s="529"/>
      <c r="BT1199" s="529"/>
      <c r="BU1199" s="529"/>
      <c r="BV1199" s="529"/>
      <c r="BW1199" s="529"/>
      <c r="BX1199" s="529"/>
      <c r="BY1199" s="529"/>
      <c r="BZ1199" s="529"/>
      <c r="CA1199" s="529"/>
      <c r="CB1199" s="529"/>
      <c r="CC1199" s="529"/>
      <c r="CD1199" s="529"/>
      <c r="CE1199" s="529"/>
      <c r="CF1199" s="529"/>
      <c r="CG1199" s="529"/>
      <c r="CH1199" s="529"/>
      <c r="CI1199" s="529"/>
      <c r="CJ1199" s="529"/>
      <c r="CK1199" s="529"/>
      <c r="CL1199" s="529"/>
      <c r="CM1199" s="529"/>
      <c r="CN1199" s="529"/>
      <c r="CO1199" s="529"/>
      <c r="CP1199" s="529"/>
      <c r="CQ1199" s="529"/>
    </row>
    <row r="1200" spans="1:95" s="70" customFormat="1" ht="15" customHeight="1" outlineLevel="1" x14ac:dyDescent="0.2">
      <c r="A1200" s="11">
        <v>129</v>
      </c>
      <c r="B1200" s="300"/>
      <c r="C1200" s="298"/>
      <c r="D1200" s="844" t="s">
        <v>13</v>
      </c>
      <c r="E1200" s="845"/>
      <c r="F1200" s="845"/>
      <c r="G1200" s="845"/>
      <c r="H1200" s="845"/>
      <c r="I1200" s="845"/>
      <c r="J1200" s="845"/>
      <c r="K1200" s="845"/>
      <c r="L1200" s="845"/>
      <c r="M1200" s="845"/>
      <c r="N1200" s="845"/>
      <c r="O1200" s="845"/>
      <c r="P1200" s="845"/>
      <c r="Q1200" s="845"/>
      <c r="R1200" s="845"/>
      <c r="S1200" s="845"/>
      <c r="T1200" s="845"/>
      <c r="U1200" s="845"/>
      <c r="V1200" s="845"/>
      <c r="W1200" s="845"/>
      <c r="X1200" s="845"/>
      <c r="Y1200" s="845"/>
      <c r="Z1200" s="845"/>
      <c r="AA1200" s="845"/>
      <c r="AB1200" s="845"/>
      <c r="AC1200" s="845"/>
      <c r="AD1200" s="845"/>
      <c r="AE1200" s="845"/>
      <c r="AF1200" s="845"/>
      <c r="AG1200" s="536"/>
      <c r="AH1200" s="529"/>
      <c r="AI1200" s="529"/>
      <c r="AJ1200" s="529"/>
      <c r="AK1200" s="529"/>
      <c r="AL1200" s="529"/>
      <c r="AM1200" s="529"/>
      <c r="AN1200" s="529"/>
      <c r="AO1200" s="529"/>
      <c r="AP1200" s="529"/>
      <c r="AQ1200" s="529"/>
      <c r="AR1200" s="529"/>
      <c r="AS1200" s="529"/>
      <c r="AT1200" s="529"/>
      <c r="AU1200" s="529"/>
      <c r="AV1200" s="529"/>
      <c r="AW1200" s="529"/>
      <c r="AX1200" s="529"/>
      <c r="AY1200" s="529"/>
      <c r="AZ1200" s="529"/>
      <c r="BA1200" s="529"/>
      <c r="BB1200" s="529"/>
      <c r="BC1200" s="529"/>
      <c r="BD1200" s="529"/>
      <c r="BE1200" s="529"/>
      <c r="BF1200" s="529"/>
      <c r="BG1200" s="529"/>
      <c r="BH1200" s="529"/>
      <c r="BI1200" s="529"/>
      <c r="BJ1200" s="529"/>
      <c r="BK1200" s="529"/>
      <c r="BL1200" s="529"/>
      <c r="BM1200" s="529"/>
      <c r="BN1200" s="529"/>
      <c r="BO1200" s="529"/>
      <c r="BP1200" s="529"/>
      <c r="BQ1200" s="529"/>
      <c r="BR1200" s="529"/>
      <c r="BS1200" s="529"/>
      <c r="BT1200" s="529"/>
      <c r="BU1200" s="529"/>
      <c r="BV1200" s="529"/>
      <c r="BW1200" s="529"/>
      <c r="BX1200" s="529"/>
      <c r="BY1200" s="529"/>
      <c r="BZ1200" s="529"/>
      <c r="CA1200" s="529"/>
      <c r="CB1200" s="529"/>
      <c r="CC1200" s="529"/>
      <c r="CD1200" s="529"/>
      <c r="CE1200" s="529"/>
      <c r="CF1200" s="529"/>
      <c r="CG1200" s="529"/>
      <c r="CH1200" s="529"/>
      <c r="CI1200" s="529"/>
      <c r="CJ1200" s="529"/>
      <c r="CK1200" s="529"/>
      <c r="CL1200" s="529"/>
      <c r="CM1200" s="529"/>
      <c r="CN1200" s="529"/>
      <c r="CO1200" s="529"/>
      <c r="CP1200" s="529"/>
      <c r="CQ1200" s="529"/>
    </row>
    <row r="1201" spans="1:95" s="70" customFormat="1" ht="15" customHeight="1" outlineLevel="1" x14ac:dyDescent="0.2">
      <c r="A1201" s="11">
        <v>130</v>
      </c>
      <c r="B1201" s="300"/>
      <c r="C1201" s="298"/>
      <c r="D1201" s="298"/>
      <c r="E1201" s="918" t="s">
        <v>14</v>
      </c>
      <c r="F1201" s="919"/>
      <c r="G1201" s="919"/>
      <c r="H1201" s="919"/>
      <c r="I1201" s="919"/>
      <c r="J1201" s="919"/>
      <c r="K1201" s="919"/>
      <c r="L1201" s="920"/>
      <c r="M1201" s="407">
        <f>SUBTOTAL(9,M1202:M1204)</f>
        <v>0</v>
      </c>
      <c r="N1201" s="410">
        <f t="shared" ref="N1201" si="423">SUBTOTAL(9,N1202:N1204)</f>
        <v>0</v>
      </c>
      <c r="O1201" s="1190"/>
      <c r="P1201" s="1381"/>
      <c r="Q1201" s="1381"/>
      <c r="R1201" s="1381"/>
      <c r="S1201" s="1381"/>
      <c r="T1201" s="1381"/>
      <c r="U1201" s="1381"/>
      <c r="V1201" s="1381"/>
      <c r="W1201" s="1381"/>
      <c r="X1201" s="1381"/>
      <c r="Y1201" s="1381"/>
      <c r="Z1201" s="1381"/>
      <c r="AA1201" s="1381"/>
      <c r="AB1201" s="1381"/>
      <c r="AC1201" s="407">
        <f t="shared" ref="AC1201" si="424">SUBTOTAL(9,AC1202:AC1204)</f>
        <v>0</v>
      </c>
      <c r="AD1201" s="1808"/>
      <c r="AE1201" s="828"/>
      <c r="AF1201" s="828"/>
      <c r="AG1201" s="536"/>
      <c r="AH1201" s="529"/>
      <c r="AI1201" s="529"/>
      <c r="AJ1201" s="529"/>
      <c r="AK1201" s="529"/>
      <c r="AL1201" s="529"/>
      <c r="AM1201" s="529"/>
      <c r="AN1201" s="529"/>
      <c r="AO1201" s="529"/>
      <c r="AP1201" s="529"/>
      <c r="AQ1201" s="529"/>
      <c r="AR1201" s="529"/>
      <c r="AS1201" s="529"/>
      <c r="AT1201" s="529"/>
      <c r="AU1201" s="529"/>
      <c r="AV1201" s="529"/>
      <c r="AW1201" s="529"/>
      <c r="AX1201" s="529"/>
      <c r="AY1201" s="529"/>
      <c r="AZ1201" s="529"/>
      <c r="BA1201" s="529"/>
      <c r="BB1201" s="529"/>
      <c r="BC1201" s="529"/>
      <c r="BD1201" s="529"/>
      <c r="BE1201" s="529"/>
      <c r="BF1201" s="529"/>
      <c r="BG1201" s="529"/>
      <c r="BH1201" s="529"/>
      <c r="BI1201" s="529"/>
      <c r="BJ1201" s="529"/>
      <c r="BK1201" s="529"/>
      <c r="BL1201" s="529"/>
      <c r="BM1201" s="529"/>
      <c r="BN1201" s="529"/>
      <c r="BO1201" s="529"/>
      <c r="BP1201" s="529"/>
      <c r="BQ1201" s="529"/>
      <c r="BR1201" s="529"/>
      <c r="BS1201" s="529"/>
      <c r="BT1201" s="529"/>
      <c r="BU1201" s="529"/>
      <c r="BV1201" s="529"/>
      <c r="BW1201" s="529"/>
      <c r="BX1201" s="529"/>
      <c r="BY1201" s="529"/>
      <c r="BZ1201" s="529"/>
      <c r="CA1201" s="529"/>
      <c r="CB1201" s="529"/>
      <c r="CC1201" s="529"/>
      <c r="CD1201" s="529"/>
      <c r="CE1201" s="529"/>
      <c r="CF1201" s="529"/>
      <c r="CG1201" s="529"/>
      <c r="CH1201" s="529"/>
      <c r="CI1201" s="529"/>
      <c r="CJ1201" s="529"/>
      <c r="CK1201" s="529"/>
      <c r="CL1201" s="529"/>
      <c r="CM1201" s="529"/>
      <c r="CN1201" s="529"/>
      <c r="CO1201" s="529"/>
      <c r="CP1201" s="529"/>
      <c r="CQ1201" s="529"/>
    </row>
    <row r="1202" spans="1:95" s="70" customFormat="1" ht="15" customHeight="1" outlineLevel="1" x14ac:dyDescent="0.2">
      <c r="A1202" s="11">
        <v>131</v>
      </c>
      <c r="B1202" s="300"/>
      <c r="C1202" s="298"/>
      <c r="D1202" s="298"/>
      <c r="E1202" s="299"/>
      <c r="F1202" s="856" t="s">
        <v>112</v>
      </c>
      <c r="G1202" s="857"/>
      <c r="H1202" s="857"/>
      <c r="I1202" s="857"/>
      <c r="J1202" s="857"/>
      <c r="K1202" s="857"/>
      <c r="L1202" s="858"/>
      <c r="M1202" s="408">
        <f t="shared" ref="M1202:M1204" si="425">M426</f>
        <v>0</v>
      </c>
      <c r="N1202" s="419">
        <f t="shared" ref="N1202:N1212" si="426">M1202</f>
        <v>0</v>
      </c>
      <c r="O1202" s="1382"/>
      <c r="P1202" s="1691"/>
      <c r="Q1202" s="1691"/>
      <c r="R1202" s="1691"/>
      <c r="S1202" s="1691"/>
      <c r="T1202" s="1691"/>
      <c r="U1202" s="1691"/>
      <c r="V1202" s="1691"/>
      <c r="W1202" s="1691"/>
      <c r="X1202" s="1691"/>
      <c r="Y1202" s="1691"/>
      <c r="Z1202" s="1691"/>
      <c r="AA1202" s="1691"/>
      <c r="AB1202" s="1381"/>
      <c r="AC1202" s="408">
        <f t="shared" ref="AC1202:AC1204" si="427">M1202-SUM(N1202:AB1202)</f>
        <v>0</v>
      </c>
      <c r="AD1202" s="1766"/>
      <c r="AE1202" s="1063"/>
      <c r="AF1202" s="831"/>
      <c r="AG1202" s="536"/>
      <c r="AH1202" s="529"/>
      <c r="AI1202" s="529"/>
      <c r="AJ1202" s="529"/>
      <c r="AK1202" s="529"/>
      <c r="AL1202" s="529"/>
      <c r="AM1202" s="529"/>
      <c r="AN1202" s="529"/>
      <c r="AO1202" s="529"/>
      <c r="AP1202" s="529"/>
      <c r="AQ1202" s="529"/>
      <c r="AR1202" s="529"/>
      <c r="AS1202" s="529"/>
      <c r="AT1202" s="529"/>
      <c r="AU1202" s="529"/>
      <c r="AV1202" s="529"/>
      <c r="AW1202" s="529"/>
      <c r="AX1202" s="529"/>
      <c r="AY1202" s="529"/>
      <c r="AZ1202" s="529"/>
      <c r="BA1202" s="529"/>
      <c r="BB1202" s="529"/>
      <c r="BC1202" s="529"/>
      <c r="BD1202" s="529"/>
      <c r="BE1202" s="529"/>
      <c r="BF1202" s="529"/>
      <c r="BG1202" s="529"/>
      <c r="BH1202" s="529"/>
      <c r="BI1202" s="529"/>
      <c r="BJ1202" s="529"/>
      <c r="BK1202" s="529"/>
      <c r="BL1202" s="529"/>
      <c r="BM1202" s="529"/>
      <c r="BN1202" s="529"/>
      <c r="BO1202" s="529"/>
      <c r="BP1202" s="529"/>
      <c r="BQ1202" s="529"/>
      <c r="BR1202" s="529"/>
      <c r="BS1202" s="529"/>
      <c r="BT1202" s="529"/>
      <c r="BU1202" s="529"/>
      <c r="BV1202" s="529"/>
      <c r="BW1202" s="529"/>
      <c r="BX1202" s="529"/>
      <c r="BY1202" s="529"/>
      <c r="BZ1202" s="529"/>
      <c r="CA1202" s="529"/>
      <c r="CB1202" s="529"/>
      <c r="CC1202" s="529"/>
      <c r="CD1202" s="529"/>
      <c r="CE1202" s="529"/>
      <c r="CF1202" s="529"/>
      <c r="CG1202" s="529"/>
      <c r="CH1202" s="529"/>
      <c r="CI1202" s="529"/>
      <c r="CJ1202" s="529"/>
      <c r="CK1202" s="529"/>
      <c r="CL1202" s="529"/>
      <c r="CM1202" s="529"/>
      <c r="CN1202" s="529"/>
      <c r="CO1202" s="529"/>
      <c r="CP1202" s="529"/>
      <c r="CQ1202" s="529"/>
    </row>
    <row r="1203" spans="1:95" s="70" customFormat="1" ht="15" customHeight="1" outlineLevel="1" x14ac:dyDescent="0.2">
      <c r="A1203" s="11">
        <v>132</v>
      </c>
      <c r="B1203" s="300"/>
      <c r="C1203" s="298"/>
      <c r="D1203" s="298"/>
      <c r="E1203" s="299"/>
      <c r="F1203" s="915" t="s">
        <v>113</v>
      </c>
      <c r="G1203" s="916"/>
      <c r="H1203" s="916"/>
      <c r="I1203" s="916"/>
      <c r="J1203" s="916"/>
      <c r="K1203" s="916"/>
      <c r="L1203" s="917"/>
      <c r="M1203" s="408">
        <f t="shared" si="425"/>
        <v>0</v>
      </c>
      <c r="N1203" s="419">
        <f t="shared" si="426"/>
        <v>0</v>
      </c>
      <c r="O1203" s="1382"/>
      <c r="P1203" s="1691"/>
      <c r="Q1203" s="1691"/>
      <c r="R1203" s="1691"/>
      <c r="S1203" s="1691"/>
      <c r="T1203" s="1691"/>
      <c r="U1203" s="1691"/>
      <c r="V1203" s="1691"/>
      <c r="W1203" s="1691"/>
      <c r="X1203" s="1691"/>
      <c r="Y1203" s="1691"/>
      <c r="Z1203" s="1691"/>
      <c r="AA1203" s="1691"/>
      <c r="AB1203" s="1381"/>
      <c r="AC1203" s="408">
        <f t="shared" si="427"/>
        <v>0</v>
      </c>
      <c r="AD1203" s="1766"/>
      <c r="AE1203" s="1063"/>
      <c r="AF1203" s="831"/>
      <c r="AG1203" s="536"/>
      <c r="AH1203" s="529"/>
      <c r="AI1203" s="529"/>
      <c r="AJ1203" s="529"/>
      <c r="AK1203" s="529"/>
      <c r="AL1203" s="529"/>
      <c r="AM1203" s="529"/>
      <c r="AN1203" s="529"/>
      <c r="AO1203" s="529"/>
      <c r="AP1203" s="529"/>
      <c r="AQ1203" s="529"/>
      <c r="AR1203" s="529"/>
      <c r="AS1203" s="529"/>
      <c r="AT1203" s="529"/>
      <c r="AU1203" s="529"/>
      <c r="AV1203" s="529"/>
      <c r="AW1203" s="529"/>
      <c r="AX1203" s="529"/>
      <c r="AY1203" s="529"/>
      <c r="AZ1203" s="529"/>
      <c r="BA1203" s="529"/>
      <c r="BB1203" s="529"/>
      <c r="BC1203" s="529"/>
      <c r="BD1203" s="529"/>
      <c r="BE1203" s="529"/>
      <c r="BF1203" s="529"/>
      <c r="BG1203" s="529"/>
      <c r="BH1203" s="529"/>
      <c r="BI1203" s="529"/>
      <c r="BJ1203" s="529"/>
      <c r="BK1203" s="529"/>
      <c r="BL1203" s="529"/>
      <c r="BM1203" s="529"/>
      <c r="BN1203" s="529"/>
      <c r="BO1203" s="529"/>
      <c r="BP1203" s="529"/>
      <c r="BQ1203" s="529"/>
      <c r="BR1203" s="529"/>
      <c r="BS1203" s="529"/>
      <c r="BT1203" s="529"/>
      <c r="BU1203" s="529"/>
      <c r="BV1203" s="529"/>
      <c r="BW1203" s="529"/>
      <c r="BX1203" s="529"/>
      <c r="BY1203" s="529"/>
      <c r="BZ1203" s="529"/>
      <c r="CA1203" s="529"/>
      <c r="CB1203" s="529"/>
      <c r="CC1203" s="529"/>
      <c r="CD1203" s="529"/>
      <c r="CE1203" s="529"/>
      <c r="CF1203" s="529"/>
      <c r="CG1203" s="529"/>
      <c r="CH1203" s="529"/>
      <c r="CI1203" s="529"/>
      <c r="CJ1203" s="529"/>
      <c r="CK1203" s="529"/>
      <c r="CL1203" s="529"/>
      <c r="CM1203" s="529"/>
      <c r="CN1203" s="529"/>
      <c r="CO1203" s="529"/>
      <c r="CP1203" s="529"/>
      <c r="CQ1203" s="529"/>
    </row>
    <row r="1204" spans="1:95" s="70" customFormat="1" ht="15" customHeight="1" outlineLevel="1" x14ac:dyDescent="0.2">
      <c r="A1204" s="11">
        <v>133</v>
      </c>
      <c r="B1204" s="300"/>
      <c r="C1204" s="298"/>
      <c r="D1204" s="298"/>
      <c r="E1204" s="299"/>
      <c r="F1204" s="859" t="s">
        <v>557</v>
      </c>
      <c r="G1204" s="860"/>
      <c r="H1204" s="860"/>
      <c r="I1204" s="860"/>
      <c r="J1204" s="860"/>
      <c r="K1204" s="860"/>
      <c r="L1204" s="861"/>
      <c r="M1204" s="408">
        <f t="shared" si="425"/>
        <v>0</v>
      </c>
      <c r="N1204" s="419">
        <f t="shared" si="426"/>
        <v>0</v>
      </c>
      <c r="O1204" s="1382"/>
      <c r="P1204" s="1691"/>
      <c r="Q1204" s="1691"/>
      <c r="R1204" s="1691"/>
      <c r="S1204" s="1691"/>
      <c r="T1204" s="1691"/>
      <c r="U1204" s="1691"/>
      <c r="V1204" s="1691"/>
      <c r="W1204" s="1691"/>
      <c r="X1204" s="1691"/>
      <c r="Y1204" s="1691"/>
      <c r="Z1204" s="1691"/>
      <c r="AA1204" s="1691"/>
      <c r="AB1204" s="1381"/>
      <c r="AC1204" s="408">
        <f t="shared" si="427"/>
        <v>0</v>
      </c>
      <c r="AD1204" s="1766"/>
      <c r="AE1204" s="1063"/>
      <c r="AF1204" s="831"/>
      <c r="AG1204" s="536"/>
      <c r="AH1204" s="529"/>
      <c r="AI1204" s="529"/>
      <c r="AJ1204" s="529"/>
      <c r="AK1204" s="529"/>
      <c r="AL1204" s="529"/>
      <c r="AM1204" s="529"/>
      <c r="AN1204" s="529"/>
      <c r="AO1204" s="529"/>
      <c r="AP1204" s="529"/>
      <c r="AQ1204" s="529"/>
      <c r="AR1204" s="529"/>
      <c r="AS1204" s="529"/>
      <c r="AT1204" s="529"/>
      <c r="AU1204" s="529"/>
      <c r="AV1204" s="529"/>
      <c r="AW1204" s="529"/>
      <c r="AX1204" s="529"/>
      <c r="AY1204" s="529"/>
      <c r="AZ1204" s="529"/>
      <c r="BA1204" s="529"/>
      <c r="BB1204" s="529"/>
      <c r="BC1204" s="529"/>
      <c r="BD1204" s="529"/>
      <c r="BE1204" s="529"/>
      <c r="BF1204" s="529"/>
      <c r="BG1204" s="529"/>
      <c r="BH1204" s="529"/>
      <c r="BI1204" s="529"/>
      <c r="BJ1204" s="529"/>
      <c r="BK1204" s="529"/>
      <c r="BL1204" s="529"/>
      <c r="BM1204" s="529"/>
      <c r="BN1204" s="529"/>
      <c r="BO1204" s="529"/>
      <c r="BP1204" s="529"/>
      <c r="BQ1204" s="529"/>
      <c r="BR1204" s="529"/>
      <c r="BS1204" s="529"/>
      <c r="BT1204" s="529"/>
      <c r="BU1204" s="529"/>
      <c r="BV1204" s="529"/>
      <c r="BW1204" s="529"/>
      <c r="BX1204" s="529"/>
      <c r="BY1204" s="529"/>
      <c r="BZ1204" s="529"/>
      <c r="CA1204" s="529"/>
      <c r="CB1204" s="529"/>
      <c r="CC1204" s="529"/>
      <c r="CD1204" s="529"/>
      <c r="CE1204" s="529"/>
      <c r="CF1204" s="529"/>
      <c r="CG1204" s="529"/>
      <c r="CH1204" s="529"/>
      <c r="CI1204" s="529"/>
      <c r="CJ1204" s="529"/>
      <c r="CK1204" s="529"/>
      <c r="CL1204" s="529"/>
      <c r="CM1204" s="529"/>
      <c r="CN1204" s="529"/>
      <c r="CO1204" s="529"/>
      <c r="CP1204" s="529"/>
      <c r="CQ1204" s="529"/>
    </row>
    <row r="1205" spans="1:95" s="70" customFormat="1" ht="15" customHeight="1" outlineLevel="1" x14ac:dyDescent="0.2">
      <c r="A1205" s="11">
        <v>134</v>
      </c>
      <c r="B1205" s="300"/>
      <c r="C1205" s="298"/>
      <c r="D1205" s="298"/>
      <c r="E1205" s="853" t="s">
        <v>15</v>
      </c>
      <c r="F1205" s="854"/>
      <c r="G1205" s="854"/>
      <c r="H1205" s="854"/>
      <c r="I1205" s="854"/>
      <c r="J1205" s="854"/>
      <c r="K1205" s="854"/>
      <c r="L1205" s="855"/>
      <c r="M1205" s="407">
        <f>SUBTOTAL(9,M1206:M1208)</f>
        <v>0</v>
      </c>
      <c r="N1205" s="410">
        <f t="shared" ref="N1205" si="428">SUBTOTAL(9,N1206:N1208)</f>
        <v>0</v>
      </c>
      <c r="O1205" s="1382"/>
      <c r="P1205" s="1691"/>
      <c r="Q1205" s="1691"/>
      <c r="R1205" s="1691"/>
      <c r="S1205" s="1691"/>
      <c r="T1205" s="1691"/>
      <c r="U1205" s="1691"/>
      <c r="V1205" s="1691"/>
      <c r="W1205" s="1691"/>
      <c r="X1205" s="1691"/>
      <c r="Y1205" s="1691"/>
      <c r="Z1205" s="1691"/>
      <c r="AA1205" s="1691"/>
      <c r="AB1205" s="1381"/>
      <c r="AC1205" s="407">
        <f t="shared" ref="AC1205" si="429">SUBTOTAL(9,AC1206:AC1208)</f>
        <v>0</v>
      </c>
      <c r="AD1205" s="1766"/>
      <c r="AE1205" s="1063"/>
      <c r="AF1205" s="831"/>
      <c r="AG1205" s="536"/>
      <c r="AH1205" s="529"/>
      <c r="AI1205" s="529"/>
      <c r="AJ1205" s="529"/>
      <c r="AK1205" s="529"/>
      <c r="AL1205" s="529"/>
      <c r="AM1205" s="529"/>
      <c r="AN1205" s="529"/>
      <c r="AO1205" s="529"/>
      <c r="AP1205" s="529"/>
      <c r="AQ1205" s="529"/>
      <c r="AR1205" s="529"/>
      <c r="AS1205" s="529"/>
      <c r="AT1205" s="529"/>
      <c r="AU1205" s="529"/>
      <c r="AV1205" s="529"/>
      <c r="AW1205" s="529"/>
      <c r="AX1205" s="529"/>
      <c r="AY1205" s="529"/>
      <c r="AZ1205" s="529"/>
      <c r="BA1205" s="529"/>
      <c r="BB1205" s="529"/>
      <c r="BC1205" s="529"/>
      <c r="BD1205" s="529"/>
      <c r="BE1205" s="529"/>
      <c r="BF1205" s="529"/>
      <c r="BG1205" s="529"/>
      <c r="BH1205" s="529"/>
      <c r="BI1205" s="529"/>
      <c r="BJ1205" s="529"/>
      <c r="BK1205" s="529"/>
      <c r="BL1205" s="529"/>
      <c r="BM1205" s="529"/>
      <c r="BN1205" s="529"/>
      <c r="BO1205" s="529"/>
      <c r="BP1205" s="529"/>
      <c r="BQ1205" s="529"/>
      <c r="BR1205" s="529"/>
      <c r="BS1205" s="529"/>
      <c r="BT1205" s="529"/>
      <c r="BU1205" s="529"/>
      <c r="BV1205" s="529"/>
      <c r="BW1205" s="529"/>
      <c r="BX1205" s="529"/>
      <c r="BY1205" s="529"/>
      <c r="BZ1205" s="529"/>
      <c r="CA1205" s="529"/>
      <c r="CB1205" s="529"/>
      <c r="CC1205" s="529"/>
      <c r="CD1205" s="529"/>
      <c r="CE1205" s="529"/>
      <c r="CF1205" s="529"/>
      <c r="CG1205" s="529"/>
      <c r="CH1205" s="529"/>
      <c r="CI1205" s="529"/>
      <c r="CJ1205" s="529"/>
      <c r="CK1205" s="529"/>
      <c r="CL1205" s="529"/>
      <c r="CM1205" s="529"/>
      <c r="CN1205" s="529"/>
      <c r="CO1205" s="529"/>
      <c r="CP1205" s="529"/>
      <c r="CQ1205" s="529"/>
    </row>
    <row r="1206" spans="1:95" s="70" customFormat="1" ht="15" customHeight="1" outlineLevel="1" x14ac:dyDescent="0.2">
      <c r="A1206" s="11">
        <v>135</v>
      </c>
      <c r="B1206" s="300"/>
      <c r="C1206" s="298"/>
      <c r="D1206" s="298"/>
      <c r="E1206" s="299"/>
      <c r="F1206" s="856" t="s">
        <v>109</v>
      </c>
      <c r="G1206" s="857"/>
      <c r="H1206" s="857"/>
      <c r="I1206" s="857"/>
      <c r="J1206" s="857"/>
      <c r="K1206" s="857"/>
      <c r="L1206" s="858"/>
      <c r="M1206" s="408">
        <f t="shared" ref="M1206:M1208" si="430">M430</f>
        <v>0</v>
      </c>
      <c r="N1206" s="419">
        <f t="shared" si="426"/>
        <v>0</v>
      </c>
      <c r="O1206" s="1382"/>
      <c r="P1206" s="1691"/>
      <c r="Q1206" s="1691"/>
      <c r="R1206" s="1691"/>
      <c r="S1206" s="1691"/>
      <c r="T1206" s="1691"/>
      <c r="U1206" s="1691"/>
      <c r="V1206" s="1691"/>
      <c r="W1206" s="1691"/>
      <c r="X1206" s="1691"/>
      <c r="Y1206" s="1691"/>
      <c r="Z1206" s="1691"/>
      <c r="AA1206" s="1691"/>
      <c r="AB1206" s="1381"/>
      <c r="AC1206" s="408">
        <f t="shared" ref="AC1206:AC1208" si="431">M1206-SUM(N1206:AB1206)</f>
        <v>0</v>
      </c>
      <c r="AD1206" s="1766"/>
      <c r="AE1206" s="1063"/>
      <c r="AF1206" s="831"/>
      <c r="AG1206" s="536"/>
      <c r="AH1206" s="529"/>
      <c r="AI1206" s="529"/>
      <c r="AJ1206" s="529"/>
      <c r="AK1206" s="529"/>
      <c r="AL1206" s="529"/>
      <c r="AM1206" s="529"/>
      <c r="AN1206" s="529"/>
      <c r="AO1206" s="529"/>
      <c r="AP1206" s="529"/>
      <c r="AQ1206" s="529"/>
      <c r="AR1206" s="529"/>
      <c r="AS1206" s="529"/>
      <c r="AT1206" s="529"/>
      <c r="AU1206" s="529"/>
      <c r="AV1206" s="529"/>
      <c r="AW1206" s="529"/>
      <c r="AX1206" s="529"/>
      <c r="AY1206" s="529"/>
      <c r="AZ1206" s="529"/>
      <c r="BA1206" s="529"/>
      <c r="BB1206" s="529"/>
      <c r="BC1206" s="529"/>
      <c r="BD1206" s="529"/>
      <c r="BE1206" s="529"/>
      <c r="BF1206" s="529"/>
      <c r="BG1206" s="529"/>
      <c r="BH1206" s="529"/>
      <c r="BI1206" s="529"/>
      <c r="BJ1206" s="529"/>
      <c r="BK1206" s="529"/>
      <c r="BL1206" s="529"/>
      <c r="BM1206" s="529"/>
      <c r="BN1206" s="529"/>
      <c r="BO1206" s="529"/>
      <c r="BP1206" s="529"/>
      <c r="BQ1206" s="529"/>
      <c r="BR1206" s="529"/>
      <c r="BS1206" s="529"/>
      <c r="BT1206" s="529"/>
      <c r="BU1206" s="529"/>
      <c r="BV1206" s="529"/>
      <c r="BW1206" s="529"/>
      <c r="BX1206" s="529"/>
      <c r="BY1206" s="529"/>
      <c r="BZ1206" s="529"/>
      <c r="CA1206" s="529"/>
      <c r="CB1206" s="529"/>
      <c r="CC1206" s="529"/>
      <c r="CD1206" s="529"/>
      <c r="CE1206" s="529"/>
      <c r="CF1206" s="529"/>
      <c r="CG1206" s="529"/>
      <c r="CH1206" s="529"/>
      <c r="CI1206" s="529"/>
      <c r="CJ1206" s="529"/>
      <c r="CK1206" s="529"/>
      <c r="CL1206" s="529"/>
      <c r="CM1206" s="529"/>
      <c r="CN1206" s="529"/>
      <c r="CO1206" s="529"/>
      <c r="CP1206" s="529"/>
      <c r="CQ1206" s="529"/>
    </row>
    <row r="1207" spans="1:95" s="70" customFormat="1" ht="15" customHeight="1" outlineLevel="1" x14ac:dyDescent="0.2">
      <c r="A1207" s="11">
        <v>136</v>
      </c>
      <c r="B1207" s="300"/>
      <c r="C1207" s="298"/>
      <c r="D1207" s="298"/>
      <c r="E1207" s="299"/>
      <c r="F1207" s="915" t="s">
        <v>110</v>
      </c>
      <c r="G1207" s="916"/>
      <c r="H1207" s="916"/>
      <c r="I1207" s="916"/>
      <c r="J1207" s="916"/>
      <c r="K1207" s="916"/>
      <c r="L1207" s="917"/>
      <c r="M1207" s="408">
        <f t="shared" si="430"/>
        <v>0</v>
      </c>
      <c r="N1207" s="419">
        <f t="shared" si="426"/>
        <v>0</v>
      </c>
      <c r="O1207" s="1382"/>
      <c r="P1207" s="1691"/>
      <c r="Q1207" s="1691"/>
      <c r="R1207" s="1691"/>
      <c r="S1207" s="1691"/>
      <c r="T1207" s="1691"/>
      <c r="U1207" s="1691"/>
      <c r="V1207" s="1691"/>
      <c r="W1207" s="1691"/>
      <c r="X1207" s="1691"/>
      <c r="Y1207" s="1691"/>
      <c r="Z1207" s="1691"/>
      <c r="AA1207" s="1691"/>
      <c r="AB1207" s="1381"/>
      <c r="AC1207" s="408">
        <f t="shared" si="431"/>
        <v>0</v>
      </c>
      <c r="AD1207" s="1766"/>
      <c r="AE1207" s="1063"/>
      <c r="AF1207" s="831"/>
      <c r="AG1207" s="536"/>
      <c r="AH1207" s="529"/>
      <c r="AI1207" s="529"/>
      <c r="AJ1207" s="529"/>
      <c r="AK1207" s="529"/>
      <c r="AL1207" s="529"/>
      <c r="AM1207" s="529"/>
      <c r="AN1207" s="529"/>
      <c r="AO1207" s="529"/>
      <c r="AP1207" s="529"/>
      <c r="AQ1207" s="529"/>
      <c r="AR1207" s="529"/>
      <c r="AS1207" s="529"/>
      <c r="AT1207" s="529"/>
      <c r="AU1207" s="529"/>
      <c r="AV1207" s="529"/>
      <c r="AW1207" s="529"/>
      <c r="AX1207" s="529"/>
      <c r="AY1207" s="529"/>
      <c r="AZ1207" s="529"/>
      <c r="BA1207" s="529"/>
      <c r="BB1207" s="529"/>
      <c r="BC1207" s="529"/>
      <c r="BD1207" s="529"/>
      <c r="BE1207" s="529"/>
      <c r="BF1207" s="529"/>
      <c r="BG1207" s="529"/>
      <c r="BH1207" s="529"/>
      <c r="BI1207" s="529"/>
      <c r="BJ1207" s="529"/>
      <c r="BK1207" s="529"/>
      <c r="BL1207" s="529"/>
      <c r="BM1207" s="529"/>
      <c r="BN1207" s="529"/>
      <c r="BO1207" s="529"/>
      <c r="BP1207" s="529"/>
      <c r="BQ1207" s="529"/>
      <c r="BR1207" s="529"/>
      <c r="BS1207" s="529"/>
      <c r="BT1207" s="529"/>
      <c r="BU1207" s="529"/>
      <c r="BV1207" s="529"/>
      <c r="BW1207" s="529"/>
      <c r="BX1207" s="529"/>
      <c r="BY1207" s="529"/>
      <c r="BZ1207" s="529"/>
      <c r="CA1207" s="529"/>
      <c r="CB1207" s="529"/>
      <c r="CC1207" s="529"/>
      <c r="CD1207" s="529"/>
      <c r="CE1207" s="529"/>
      <c r="CF1207" s="529"/>
      <c r="CG1207" s="529"/>
      <c r="CH1207" s="529"/>
      <c r="CI1207" s="529"/>
      <c r="CJ1207" s="529"/>
      <c r="CK1207" s="529"/>
      <c r="CL1207" s="529"/>
      <c r="CM1207" s="529"/>
      <c r="CN1207" s="529"/>
      <c r="CO1207" s="529"/>
      <c r="CP1207" s="529"/>
      <c r="CQ1207" s="529"/>
    </row>
    <row r="1208" spans="1:95" s="70" customFormat="1" ht="15" customHeight="1" outlineLevel="1" x14ac:dyDescent="0.2">
      <c r="A1208" s="11">
        <v>137</v>
      </c>
      <c r="B1208" s="300"/>
      <c r="C1208" s="298"/>
      <c r="D1208" s="298"/>
      <c r="E1208" s="299"/>
      <c r="F1208" s="859" t="s">
        <v>111</v>
      </c>
      <c r="G1208" s="860"/>
      <c r="H1208" s="860"/>
      <c r="I1208" s="860"/>
      <c r="J1208" s="860"/>
      <c r="K1208" s="860"/>
      <c r="L1208" s="861"/>
      <c r="M1208" s="408">
        <f t="shared" si="430"/>
        <v>0</v>
      </c>
      <c r="N1208" s="419">
        <f t="shared" si="426"/>
        <v>0</v>
      </c>
      <c r="O1208" s="1382"/>
      <c r="P1208" s="1691"/>
      <c r="Q1208" s="1691"/>
      <c r="R1208" s="1691"/>
      <c r="S1208" s="1691"/>
      <c r="T1208" s="1691"/>
      <c r="U1208" s="1691"/>
      <c r="V1208" s="1691"/>
      <c r="W1208" s="1691"/>
      <c r="X1208" s="1691"/>
      <c r="Y1208" s="1691"/>
      <c r="Z1208" s="1691"/>
      <c r="AA1208" s="1691"/>
      <c r="AB1208" s="1381"/>
      <c r="AC1208" s="408">
        <f t="shared" si="431"/>
        <v>0</v>
      </c>
      <c r="AD1208" s="1766"/>
      <c r="AE1208" s="1063"/>
      <c r="AF1208" s="831"/>
      <c r="AG1208" s="536"/>
      <c r="AH1208" s="529"/>
      <c r="AI1208" s="529"/>
      <c r="AJ1208" s="529"/>
      <c r="AK1208" s="529"/>
      <c r="AL1208" s="529"/>
      <c r="AM1208" s="529"/>
      <c r="AN1208" s="529"/>
      <c r="AO1208" s="529"/>
      <c r="AP1208" s="529"/>
      <c r="AQ1208" s="529"/>
      <c r="AR1208" s="529"/>
      <c r="AS1208" s="529"/>
      <c r="AT1208" s="529"/>
      <c r="AU1208" s="529"/>
      <c r="AV1208" s="529"/>
      <c r="AW1208" s="529"/>
      <c r="AX1208" s="529"/>
      <c r="AY1208" s="529"/>
      <c r="AZ1208" s="529"/>
      <c r="BA1208" s="529"/>
      <c r="BB1208" s="529"/>
      <c r="BC1208" s="529"/>
      <c r="BD1208" s="529"/>
      <c r="BE1208" s="529"/>
      <c r="BF1208" s="529"/>
      <c r="BG1208" s="529"/>
      <c r="BH1208" s="529"/>
      <c r="BI1208" s="529"/>
      <c r="BJ1208" s="529"/>
      <c r="BK1208" s="529"/>
      <c r="BL1208" s="529"/>
      <c r="BM1208" s="529"/>
      <c r="BN1208" s="529"/>
      <c r="BO1208" s="529"/>
      <c r="BP1208" s="529"/>
      <c r="BQ1208" s="529"/>
      <c r="BR1208" s="529"/>
      <c r="BS1208" s="529"/>
      <c r="BT1208" s="529"/>
      <c r="BU1208" s="529"/>
      <c r="BV1208" s="529"/>
      <c r="BW1208" s="529"/>
      <c r="BX1208" s="529"/>
      <c r="BY1208" s="529"/>
      <c r="BZ1208" s="529"/>
      <c r="CA1208" s="529"/>
      <c r="CB1208" s="529"/>
      <c r="CC1208" s="529"/>
      <c r="CD1208" s="529"/>
      <c r="CE1208" s="529"/>
      <c r="CF1208" s="529"/>
      <c r="CG1208" s="529"/>
      <c r="CH1208" s="529"/>
      <c r="CI1208" s="529"/>
      <c r="CJ1208" s="529"/>
      <c r="CK1208" s="529"/>
      <c r="CL1208" s="529"/>
      <c r="CM1208" s="529"/>
      <c r="CN1208" s="529"/>
      <c r="CO1208" s="529"/>
      <c r="CP1208" s="529"/>
      <c r="CQ1208" s="529"/>
    </row>
    <row r="1209" spans="1:95" s="70" customFormat="1" ht="15" customHeight="1" outlineLevel="1" x14ac:dyDescent="0.2">
      <c r="A1209" s="11">
        <v>138</v>
      </c>
      <c r="B1209" s="300"/>
      <c r="C1209" s="298"/>
      <c r="D1209" s="298"/>
      <c r="E1209" s="853" t="s">
        <v>18</v>
      </c>
      <c r="F1209" s="854"/>
      <c r="G1209" s="854"/>
      <c r="H1209" s="854"/>
      <c r="I1209" s="854"/>
      <c r="J1209" s="854"/>
      <c r="K1209" s="854"/>
      <c r="L1209" s="855"/>
      <c r="M1209" s="407">
        <f>SUBTOTAL(9,M1210:M1212)</f>
        <v>0</v>
      </c>
      <c r="N1209" s="410">
        <f t="shared" ref="N1209" si="432">SUBTOTAL(9,N1210:N1212)</f>
        <v>0</v>
      </c>
      <c r="O1209" s="1382"/>
      <c r="P1209" s="1691"/>
      <c r="Q1209" s="1691"/>
      <c r="R1209" s="1691"/>
      <c r="S1209" s="1691"/>
      <c r="T1209" s="1691"/>
      <c r="U1209" s="1691"/>
      <c r="V1209" s="1691"/>
      <c r="W1209" s="1691"/>
      <c r="X1209" s="1691"/>
      <c r="Y1209" s="1691"/>
      <c r="Z1209" s="1691"/>
      <c r="AA1209" s="1691"/>
      <c r="AB1209" s="1381"/>
      <c r="AC1209" s="407">
        <f t="shared" ref="AC1209" si="433">SUBTOTAL(9,AC1210:AC1212)</f>
        <v>0</v>
      </c>
      <c r="AD1209" s="1766"/>
      <c r="AE1209" s="1063"/>
      <c r="AF1209" s="831"/>
      <c r="AG1209" s="536"/>
      <c r="AH1209" s="529"/>
      <c r="AI1209" s="529"/>
      <c r="AJ1209" s="529"/>
      <c r="AK1209" s="529"/>
      <c r="AL1209" s="529"/>
      <c r="AM1209" s="529"/>
      <c r="AN1209" s="529"/>
      <c r="AO1209" s="529"/>
      <c r="AP1209" s="529"/>
      <c r="AQ1209" s="529"/>
      <c r="AR1209" s="529"/>
      <c r="AS1209" s="529"/>
      <c r="AT1209" s="529"/>
      <c r="AU1209" s="529"/>
      <c r="AV1209" s="529"/>
      <c r="AW1209" s="529"/>
      <c r="AX1209" s="529"/>
      <c r="AY1209" s="529"/>
      <c r="AZ1209" s="529"/>
      <c r="BA1209" s="529"/>
      <c r="BB1209" s="529"/>
      <c r="BC1209" s="529"/>
      <c r="BD1209" s="529"/>
      <c r="BE1209" s="529"/>
      <c r="BF1209" s="529"/>
      <c r="BG1209" s="529"/>
      <c r="BH1209" s="529"/>
      <c r="BI1209" s="529"/>
      <c r="BJ1209" s="529"/>
      <c r="BK1209" s="529"/>
      <c r="BL1209" s="529"/>
      <c r="BM1209" s="529"/>
      <c r="BN1209" s="529"/>
      <c r="BO1209" s="529"/>
      <c r="BP1209" s="529"/>
      <c r="BQ1209" s="529"/>
      <c r="BR1209" s="529"/>
      <c r="BS1209" s="529"/>
      <c r="BT1209" s="529"/>
      <c r="BU1209" s="529"/>
      <c r="BV1209" s="529"/>
      <c r="BW1209" s="529"/>
      <c r="BX1209" s="529"/>
      <c r="BY1209" s="529"/>
      <c r="BZ1209" s="529"/>
      <c r="CA1209" s="529"/>
      <c r="CB1209" s="529"/>
      <c r="CC1209" s="529"/>
      <c r="CD1209" s="529"/>
      <c r="CE1209" s="529"/>
      <c r="CF1209" s="529"/>
      <c r="CG1209" s="529"/>
      <c r="CH1209" s="529"/>
      <c r="CI1209" s="529"/>
      <c r="CJ1209" s="529"/>
      <c r="CK1209" s="529"/>
      <c r="CL1209" s="529"/>
      <c r="CM1209" s="529"/>
      <c r="CN1209" s="529"/>
      <c r="CO1209" s="529"/>
      <c r="CP1209" s="529"/>
      <c r="CQ1209" s="529"/>
    </row>
    <row r="1210" spans="1:95" s="70" customFormat="1" ht="15" customHeight="1" outlineLevel="1" x14ac:dyDescent="0.2">
      <c r="A1210" s="11">
        <v>139</v>
      </c>
      <c r="B1210" s="300"/>
      <c r="C1210" s="298"/>
      <c r="D1210" s="298"/>
      <c r="E1210" s="299"/>
      <c r="F1210" s="856" t="s">
        <v>114</v>
      </c>
      <c r="G1210" s="857"/>
      <c r="H1210" s="857"/>
      <c r="I1210" s="857"/>
      <c r="J1210" s="857"/>
      <c r="K1210" s="857"/>
      <c r="L1210" s="858"/>
      <c r="M1210" s="408">
        <f t="shared" ref="M1210:M1212" si="434">M434</f>
        <v>0</v>
      </c>
      <c r="N1210" s="419">
        <f t="shared" si="426"/>
        <v>0</v>
      </c>
      <c r="O1210" s="1382"/>
      <c r="P1210" s="1691"/>
      <c r="Q1210" s="1691"/>
      <c r="R1210" s="1691"/>
      <c r="S1210" s="1691"/>
      <c r="T1210" s="1691"/>
      <c r="U1210" s="1691"/>
      <c r="V1210" s="1691"/>
      <c r="W1210" s="1691"/>
      <c r="X1210" s="1691"/>
      <c r="Y1210" s="1691"/>
      <c r="Z1210" s="1691"/>
      <c r="AA1210" s="1691"/>
      <c r="AB1210" s="1381"/>
      <c r="AC1210" s="408">
        <f t="shared" ref="AC1210:AC1212" si="435">M1210-SUM(N1210:AB1210)</f>
        <v>0</v>
      </c>
      <c r="AD1210" s="1766"/>
      <c r="AE1210" s="1063"/>
      <c r="AF1210" s="831"/>
      <c r="AG1210" s="536"/>
      <c r="AH1210" s="529"/>
      <c r="AI1210" s="529"/>
      <c r="AJ1210" s="529"/>
      <c r="AK1210" s="529"/>
      <c r="AL1210" s="529"/>
      <c r="AM1210" s="529"/>
      <c r="AN1210" s="529"/>
      <c r="AO1210" s="529"/>
      <c r="AP1210" s="529"/>
      <c r="AQ1210" s="529"/>
      <c r="AR1210" s="529"/>
      <c r="AS1210" s="529"/>
      <c r="AT1210" s="529"/>
      <c r="AU1210" s="529"/>
      <c r="AV1210" s="529"/>
      <c r="AW1210" s="529"/>
      <c r="AX1210" s="529"/>
      <c r="AY1210" s="529"/>
      <c r="AZ1210" s="529"/>
      <c r="BA1210" s="529"/>
      <c r="BB1210" s="529"/>
      <c r="BC1210" s="529"/>
      <c r="BD1210" s="529"/>
      <c r="BE1210" s="529"/>
      <c r="BF1210" s="529"/>
      <c r="BG1210" s="529"/>
      <c r="BH1210" s="529"/>
      <c r="BI1210" s="529"/>
      <c r="BJ1210" s="529"/>
      <c r="BK1210" s="529"/>
      <c r="BL1210" s="529"/>
      <c r="BM1210" s="529"/>
      <c r="BN1210" s="529"/>
      <c r="BO1210" s="529"/>
      <c r="BP1210" s="529"/>
      <c r="BQ1210" s="529"/>
      <c r="BR1210" s="529"/>
      <c r="BS1210" s="529"/>
      <c r="BT1210" s="529"/>
      <c r="BU1210" s="529"/>
      <c r="BV1210" s="529"/>
      <c r="BW1210" s="529"/>
      <c r="BX1210" s="529"/>
      <c r="BY1210" s="529"/>
      <c r="BZ1210" s="529"/>
      <c r="CA1210" s="529"/>
      <c r="CB1210" s="529"/>
      <c r="CC1210" s="529"/>
      <c r="CD1210" s="529"/>
      <c r="CE1210" s="529"/>
      <c r="CF1210" s="529"/>
      <c r="CG1210" s="529"/>
      <c r="CH1210" s="529"/>
      <c r="CI1210" s="529"/>
      <c r="CJ1210" s="529"/>
      <c r="CK1210" s="529"/>
      <c r="CL1210" s="529"/>
      <c r="CM1210" s="529"/>
      <c r="CN1210" s="529"/>
      <c r="CO1210" s="529"/>
      <c r="CP1210" s="529"/>
      <c r="CQ1210" s="529"/>
    </row>
    <row r="1211" spans="1:95" s="70" customFormat="1" ht="15" customHeight="1" outlineLevel="1" x14ac:dyDescent="0.2">
      <c r="A1211" s="11">
        <v>140</v>
      </c>
      <c r="B1211" s="300"/>
      <c r="C1211" s="298"/>
      <c r="D1211" s="298"/>
      <c r="E1211" s="299"/>
      <c r="F1211" s="915" t="s">
        <v>115</v>
      </c>
      <c r="G1211" s="916"/>
      <c r="H1211" s="916"/>
      <c r="I1211" s="916"/>
      <c r="J1211" s="916"/>
      <c r="K1211" s="916"/>
      <c r="L1211" s="917"/>
      <c r="M1211" s="408">
        <f t="shared" si="434"/>
        <v>0</v>
      </c>
      <c r="N1211" s="419">
        <f t="shared" si="426"/>
        <v>0</v>
      </c>
      <c r="O1211" s="1382"/>
      <c r="P1211" s="1691"/>
      <c r="Q1211" s="1691"/>
      <c r="R1211" s="1691"/>
      <c r="S1211" s="1691"/>
      <c r="T1211" s="1691"/>
      <c r="U1211" s="1691"/>
      <c r="V1211" s="1691"/>
      <c r="W1211" s="1691"/>
      <c r="X1211" s="1691"/>
      <c r="Y1211" s="1691"/>
      <c r="Z1211" s="1691"/>
      <c r="AA1211" s="1691"/>
      <c r="AB1211" s="1381"/>
      <c r="AC1211" s="408">
        <f t="shared" si="435"/>
        <v>0</v>
      </c>
      <c r="AD1211" s="1766"/>
      <c r="AE1211" s="1063"/>
      <c r="AF1211" s="831"/>
      <c r="AG1211" s="536"/>
      <c r="AH1211" s="529"/>
      <c r="AI1211" s="529"/>
      <c r="AJ1211" s="529"/>
      <c r="AK1211" s="529"/>
      <c r="AL1211" s="529"/>
      <c r="AM1211" s="529"/>
      <c r="AN1211" s="529"/>
      <c r="AO1211" s="529"/>
      <c r="AP1211" s="529"/>
      <c r="AQ1211" s="529"/>
      <c r="AR1211" s="529"/>
      <c r="AS1211" s="529"/>
      <c r="AT1211" s="529"/>
      <c r="AU1211" s="529"/>
      <c r="AV1211" s="529"/>
      <c r="AW1211" s="529"/>
      <c r="AX1211" s="529"/>
      <c r="AY1211" s="529"/>
      <c r="AZ1211" s="529"/>
      <c r="BA1211" s="529"/>
      <c r="BB1211" s="529"/>
      <c r="BC1211" s="529"/>
      <c r="BD1211" s="529"/>
      <c r="BE1211" s="529"/>
      <c r="BF1211" s="529"/>
      <c r="BG1211" s="529"/>
      <c r="BH1211" s="529"/>
      <c r="BI1211" s="529"/>
      <c r="BJ1211" s="529"/>
      <c r="BK1211" s="529"/>
      <c r="BL1211" s="529"/>
      <c r="BM1211" s="529"/>
      <c r="BN1211" s="529"/>
      <c r="BO1211" s="529"/>
      <c r="BP1211" s="529"/>
      <c r="BQ1211" s="529"/>
      <c r="BR1211" s="529"/>
      <c r="BS1211" s="529"/>
      <c r="BT1211" s="529"/>
      <c r="BU1211" s="529"/>
      <c r="BV1211" s="529"/>
      <c r="BW1211" s="529"/>
      <c r="BX1211" s="529"/>
      <c r="BY1211" s="529"/>
      <c r="BZ1211" s="529"/>
      <c r="CA1211" s="529"/>
      <c r="CB1211" s="529"/>
      <c r="CC1211" s="529"/>
      <c r="CD1211" s="529"/>
      <c r="CE1211" s="529"/>
      <c r="CF1211" s="529"/>
      <c r="CG1211" s="529"/>
      <c r="CH1211" s="529"/>
      <c r="CI1211" s="529"/>
      <c r="CJ1211" s="529"/>
      <c r="CK1211" s="529"/>
      <c r="CL1211" s="529"/>
      <c r="CM1211" s="529"/>
      <c r="CN1211" s="529"/>
      <c r="CO1211" s="529"/>
      <c r="CP1211" s="529"/>
      <c r="CQ1211" s="529"/>
    </row>
    <row r="1212" spans="1:95" s="70" customFormat="1" ht="15" customHeight="1" outlineLevel="1" x14ac:dyDescent="0.2">
      <c r="A1212" s="11">
        <v>141</v>
      </c>
      <c r="B1212" s="300"/>
      <c r="C1212" s="298"/>
      <c r="D1212" s="298"/>
      <c r="E1212" s="299"/>
      <c r="F1212" s="859" t="s">
        <v>558</v>
      </c>
      <c r="G1212" s="860"/>
      <c r="H1212" s="860"/>
      <c r="I1212" s="860"/>
      <c r="J1212" s="860"/>
      <c r="K1212" s="860"/>
      <c r="L1212" s="861"/>
      <c r="M1212" s="408">
        <f t="shared" si="434"/>
        <v>0</v>
      </c>
      <c r="N1212" s="419">
        <f t="shared" si="426"/>
        <v>0</v>
      </c>
      <c r="O1212" s="1383"/>
      <c r="P1212" s="1384"/>
      <c r="Q1212" s="1384"/>
      <c r="R1212" s="1384"/>
      <c r="S1212" s="1384"/>
      <c r="T1212" s="1384"/>
      <c r="U1212" s="1384"/>
      <c r="V1212" s="1384"/>
      <c r="W1212" s="1384"/>
      <c r="X1212" s="1384"/>
      <c r="Y1212" s="1384"/>
      <c r="Z1212" s="1384"/>
      <c r="AA1212" s="1384"/>
      <c r="AB1212" s="1384"/>
      <c r="AC1212" s="408">
        <f t="shared" si="435"/>
        <v>0</v>
      </c>
      <c r="AD1212" s="1767"/>
      <c r="AE1212" s="834"/>
      <c r="AF1212" s="834"/>
      <c r="AG1212" s="536"/>
      <c r="AH1212" s="529"/>
      <c r="AI1212" s="529"/>
      <c r="AJ1212" s="529"/>
      <c r="AK1212" s="529"/>
      <c r="AL1212" s="529"/>
      <c r="AM1212" s="529"/>
      <c r="AN1212" s="529"/>
      <c r="AO1212" s="529"/>
      <c r="AP1212" s="529"/>
      <c r="AQ1212" s="529"/>
      <c r="AR1212" s="529"/>
      <c r="AS1212" s="529"/>
      <c r="AT1212" s="529"/>
      <c r="AU1212" s="529"/>
      <c r="AV1212" s="529"/>
      <c r="AW1212" s="529"/>
      <c r="AX1212" s="529"/>
      <c r="AY1212" s="529"/>
      <c r="AZ1212" s="529"/>
      <c r="BA1212" s="529"/>
      <c r="BB1212" s="529"/>
      <c r="BC1212" s="529"/>
      <c r="BD1212" s="529"/>
      <c r="BE1212" s="529"/>
      <c r="BF1212" s="529"/>
      <c r="BG1212" s="529"/>
      <c r="BH1212" s="529"/>
      <c r="BI1212" s="529"/>
      <c r="BJ1212" s="529"/>
      <c r="BK1212" s="529"/>
      <c r="BL1212" s="529"/>
      <c r="BM1212" s="529"/>
      <c r="BN1212" s="529"/>
      <c r="BO1212" s="529"/>
      <c r="BP1212" s="529"/>
      <c r="BQ1212" s="529"/>
      <c r="BR1212" s="529"/>
      <c r="BS1212" s="529"/>
      <c r="BT1212" s="529"/>
      <c r="BU1212" s="529"/>
      <c r="BV1212" s="529"/>
      <c r="BW1212" s="529"/>
      <c r="BX1212" s="529"/>
      <c r="BY1212" s="529"/>
      <c r="BZ1212" s="529"/>
      <c r="CA1212" s="529"/>
      <c r="CB1212" s="529"/>
      <c r="CC1212" s="529"/>
      <c r="CD1212" s="529"/>
      <c r="CE1212" s="529"/>
      <c r="CF1212" s="529"/>
      <c r="CG1212" s="529"/>
      <c r="CH1212" s="529"/>
      <c r="CI1212" s="529"/>
      <c r="CJ1212" s="529"/>
      <c r="CK1212" s="529"/>
      <c r="CL1212" s="529"/>
      <c r="CM1212" s="529"/>
      <c r="CN1212" s="529"/>
      <c r="CO1212" s="529"/>
      <c r="CP1212" s="529"/>
      <c r="CQ1212" s="529"/>
    </row>
    <row r="1213" spans="1:95" s="70" customFormat="1" ht="15" customHeight="1" outlineLevel="1" x14ac:dyDescent="0.2">
      <c r="A1213" s="11">
        <v>142</v>
      </c>
      <c r="B1213" s="300"/>
      <c r="C1213" s="298"/>
      <c r="D1213" s="844" t="s">
        <v>22</v>
      </c>
      <c r="E1213" s="845"/>
      <c r="F1213" s="845"/>
      <c r="G1213" s="845"/>
      <c r="H1213" s="845"/>
      <c r="I1213" s="845"/>
      <c r="J1213" s="845"/>
      <c r="K1213" s="845"/>
      <c r="L1213" s="845"/>
      <c r="M1213" s="845"/>
      <c r="N1213" s="845"/>
      <c r="O1213" s="845"/>
      <c r="P1213" s="845"/>
      <c r="Q1213" s="845"/>
      <c r="R1213" s="845"/>
      <c r="S1213" s="845"/>
      <c r="T1213" s="845"/>
      <c r="U1213" s="845"/>
      <c r="V1213" s="845"/>
      <c r="W1213" s="845"/>
      <c r="X1213" s="845"/>
      <c r="Y1213" s="845"/>
      <c r="Z1213" s="845"/>
      <c r="AA1213" s="845"/>
      <c r="AB1213" s="845"/>
      <c r="AC1213" s="845"/>
      <c r="AD1213" s="845"/>
      <c r="AE1213" s="845"/>
      <c r="AF1213" s="845"/>
      <c r="AG1213" s="536"/>
      <c r="AH1213" s="529"/>
      <c r="AI1213" s="529"/>
      <c r="AJ1213" s="529"/>
      <c r="AK1213" s="529"/>
      <c r="AL1213" s="529"/>
      <c r="AM1213" s="529"/>
      <c r="AN1213" s="529"/>
      <c r="AO1213" s="529"/>
      <c r="AP1213" s="529"/>
      <c r="AQ1213" s="529"/>
      <c r="AR1213" s="529"/>
      <c r="AS1213" s="529"/>
      <c r="AT1213" s="529"/>
      <c r="AU1213" s="529"/>
      <c r="AV1213" s="529"/>
      <c r="AW1213" s="529"/>
      <c r="AX1213" s="529"/>
      <c r="AY1213" s="529"/>
      <c r="AZ1213" s="529"/>
      <c r="BA1213" s="529"/>
      <c r="BB1213" s="529"/>
      <c r="BC1213" s="529"/>
      <c r="BD1213" s="529"/>
      <c r="BE1213" s="529"/>
      <c r="BF1213" s="529"/>
      <c r="BG1213" s="529"/>
      <c r="BH1213" s="529"/>
      <c r="BI1213" s="529"/>
      <c r="BJ1213" s="529"/>
      <c r="BK1213" s="529"/>
      <c r="BL1213" s="529"/>
      <c r="BM1213" s="529"/>
      <c r="BN1213" s="529"/>
      <c r="BO1213" s="529"/>
      <c r="BP1213" s="529"/>
      <c r="BQ1213" s="529"/>
      <c r="BR1213" s="529"/>
      <c r="BS1213" s="529"/>
      <c r="BT1213" s="529"/>
      <c r="BU1213" s="529"/>
      <c r="BV1213" s="529"/>
      <c r="BW1213" s="529"/>
      <c r="BX1213" s="529"/>
      <c r="BY1213" s="529"/>
      <c r="BZ1213" s="529"/>
      <c r="CA1213" s="529"/>
      <c r="CB1213" s="529"/>
      <c r="CC1213" s="529"/>
      <c r="CD1213" s="529"/>
      <c r="CE1213" s="529"/>
      <c r="CF1213" s="529"/>
      <c r="CG1213" s="529"/>
      <c r="CH1213" s="529"/>
      <c r="CI1213" s="529"/>
      <c r="CJ1213" s="529"/>
      <c r="CK1213" s="529"/>
      <c r="CL1213" s="529"/>
      <c r="CM1213" s="529"/>
      <c r="CN1213" s="529"/>
      <c r="CO1213" s="529"/>
      <c r="CP1213" s="529"/>
      <c r="CQ1213" s="529"/>
    </row>
    <row r="1214" spans="1:95" s="70" customFormat="1" ht="15" customHeight="1" outlineLevel="1" x14ac:dyDescent="0.2">
      <c r="A1214" s="11">
        <v>143</v>
      </c>
      <c r="B1214" s="300"/>
      <c r="C1214" s="298"/>
      <c r="D1214" s="298"/>
      <c r="E1214" s="918" t="s">
        <v>118</v>
      </c>
      <c r="F1214" s="919"/>
      <c r="G1214" s="919"/>
      <c r="H1214" s="919"/>
      <c r="I1214" s="919"/>
      <c r="J1214" s="919"/>
      <c r="K1214" s="919"/>
      <c r="L1214" s="920"/>
      <c r="M1214" s="407">
        <f>SUBTOTAL(9,M1215:M1216)</f>
        <v>0</v>
      </c>
      <c r="N1214" s="410">
        <f t="shared" ref="N1214" si="436">SUBTOTAL(9,N1215:N1216)</f>
        <v>0</v>
      </c>
      <c r="O1214" s="1190"/>
      <c r="P1214" s="1244"/>
      <c r="Q1214" s="1244"/>
      <c r="R1214" s="1244"/>
      <c r="S1214" s="1244"/>
      <c r="T1214" s="1244"/>
      <c r="U1214" s="1244"/>
      <c r="V1214" s="1244"/>
      <c r="W1214" s="1244"/>
      <c r="X1214" s="1244"/>
      <c r="Y1214" s="1244"/>
      <c r="Z1214" s="1244"/>
      <c r="AA1214" s="1244"/>
      <c r="AB1214" s="1244"/>
      <c r="AC1214" s="407">
        <f t="shared" ref="AC1214" si="437">SUBTOTAL(9,AC1215:AC1216)</f>
        <v>0</v>
      </c>
      <c r="AD1214" s="1808"/>
      <c r="AE1214" s="828"/>
      <c r="AF1214" s="828"/>
      <c r="AG1214" s="536"/>
      <c r="AH1214" s="529"/>
      <c r="AI1214" s="529"/>
      <c r="AJ1214" s="529"/>
      <c r="AK1214" s="529"/>
      <c r="AL1214" s="529"/>
      <c r="AM1214" s="529"/>
      <c r="AN1214" s="529"/>
      <c r="AO1214" s="529"/>
      <c r="AP1214" s="529"/>
      <c r="AQ1214" s="529"/>
      <c r="AR1214" s="529"/>
      <c r="AS1214" s="529"/>
      <c r="AT1214" s="529"/>
      <c r="AU1214" s="529"/>
      <c r="AV1214" s="529"/>
      <c r="AW1214" s="529"/>
      <c r="AX1214" s="529"/>
      <c r="AY1214" s="529"/>
      <c r="AZ1214" s="529"/>
      <c r="BA1214" s="529"/>
      <c r="BB1214" s="529"/>
      <c r="BC1214" s="529"/>
      <c r="BD1214" s="529"/>
      <c r="BE1214" s="529"/>
      <c r="BF1214" s="529"/>
      <c r="BG1214" s="529"/>
      <c r="BH1214" s="529"/>
      <c r="BI1214" s="529"/>
      <c r="BJ1214" s="529"/>
      <c r="BK1214" s="529"/>
      <c r="BL1214" s="529"/>
      <c r="BM1214" s="529"/>
      <c r="BN1214" s="529"/>
      <c r="BO1214" s="529"/>
      <c r="BP1214" s="529"/>
      <c r="BQ1214" s="529"/>
      <c r="BR1214" s="529"/>
      <c r="BS1214" s="529"/>
      <c r="BT1214" s="529"/>
      <c r="BU1214" s="529"/>
      <c r="BV1214" s="529"/>
      <c r="BW1214" s="529"/>
      <c r="BX1214" s="529"/>
      <c r="BY1214" s="529"/>
      <c r="BZ1214" s="529"/>
      <c r="CA1214" s="529"/>
      <c r="CB1214" s="529"/>
      <c r="CC1214" s="529"/>
      <c r="CD1214" s="529"/>
      <c r="CE1214" s="529"/>
      <c r="CF1214" s="529"/>
      <c r="CG1214" s="529"/>
      <c r="CH1214" s="529"/>
      <c r="CI1214" s="529"/>
      <c r="CJ1214" s="529"/>
      <c r="CK1214" s="529"/>
      <c r="CL1214" s="529"/>
      <c r="CM1214" s="529"/>
      <c r="CN1214" s="529"/>
      <c r="CO1214" s="529"/>
      <c r="CP1214" s="529"/>
      <c r="CQ1214" s="529"/>
    </row>
    <row r="1215" spans="1:95" s="70" customFormat="1" ht="15" customHeight="1" outlineLevel="1" x14ac:dyDescent="0.2">
      <c r="A1215" s="11">
        <v>144</v>
      </c>
      <c r="B1215" s="300"/>
      <c r="C1215" s="298"/>
      <c r="D1215" s="298"/>
      <c r="E1215" s="299"/>
      <c r="F1215" s="856" t="s">
        <v>124</v>
      </c>
      <c r="G1215" s="857"/>
      <c r="H1215" s="857"/>
      <c r="I1215" s="857"/>
      <c r="J1215" s="857"/>
      <c r="K1215" s="857"/>
      <c r="L1215" s="858"/>
      <c r="M1215" s="408">
        <f t="shared" ref="M1215:M1223" si="438">M439</f>
        <v>0</v>
      </c>
      <c r="N1215" s="419">
        <f t="shared" ref="N1215:N1216" si="439">M1215</f>
        <v>0</v>
      </c>
      <c r="O1215" s="1370"/>
      <c r="P1215" s="1662"/>
      <c r="Q1215" s="1662"/>
      <c r="R1215" s="1662"/>
      <c r="S1215" s="1662"/>
      <c r="T1215" s="1662"/>
      <c r="U1215" s="1662"/>
      <c r="V1215" s="1662"/>
      <c r="W1215" s="1662"/>
      <c r="X1215" s="1662"/>
      <c r="Y1215" s="1662"/>
      <c r="Z1215" s="1662"/>
      <c r="AA1215" s="1662"/>
      <c r="AB1215" s="1244"/>
      <c r="AC1215" s="408">
        <f t="shared" ref="AC1215:AC1216" si="440">M1215-SUM(N1215:AB1215)</f>
        <v>0</v>
      </c>
      <c r="AD1215" s="1766"/>
      <c r="AE1215" s="1063"/>
      <c r="AF1215" s="831"/>
      <c r="AG1215" s="536"/>
      <c r="AH1215" s="529"/>
      <c r="AI1215" s="529"/>
      <c r="AJ1215" s="529"/>
      <c r="AK1215" s="529"/>
      <c r="AL1215" s="529"/>
      <c r="AM1215" s="529"/>
      <c r="AN1215" s="529"/>
      <c r="AO1215" s="529"/>
      <c r="AP1215" s="529"/>
      <c r="AQ1215" s="529"/>
      <c r="AR1215" s="529"/>
      <c r="AS1215" s="529"/>
      <c r="AT1215" s="529"/>
      <c r="AU1215" s="529"/>
      <c r="AV1215" s="529"/>
      <c r="AW1215" s="529"/>
      <c r="AX1215" s="529"/>
      <c r="AY1215" s="529"/>
      <c r="AZ1215" s="529"/>
      <c r="BA1215" s="529"/>
      <c r="BB1215" s="529"/>
      <c r="BC1215" s="529"/>
      <c r="BD1215" s="529"/>
      <c r="BE1215" s="529"/>
      <c r="BF1215" s="529"/>
      <c r="BG1215" s="529"/>
      <c r="BH1215" s="529"/>
      <c r="BI1215" s="529"/>
      <c r="BJ1215" s="529"/>
      <c r="BK1215" s="529"/>
      <c r="BL1215" s="529"/>
      <c r="BM1215" s="529"/>
      <c r="BN1215" s="529"/>
      <c r="BO1215" s="529"/>
      <c r="BP1215" s="529"/>
      <c r="BQ1215" s="529"/>
      <c r="BR1215" s="529"/>
      <c r="BS1215" s="529"/>
      <c r="BT1215" s="529"/>
      <c r="BU1215" s="529"/>
      <c r="BV1215" s="529"/>
      <c r="BW1215" s="529"/>
      <c r="BX1215" s="529"/>
      <c r="BY1215" s="529"/>
      <c r="BZ1215" s="529"/>
      <c r="CA1215" s="529"/>
      <c r="CB1215" s="529"/>
      <c r="CC1215" s="529"/>
      <c r="CD1215" s="529"/>
      <c r="CE1215" s="529"/>
      <c r="CF1215" s="529"/>
      <c r="CG1215" s="529"/>
      <c r="CH1215" s="529"/>
      <c r="CI1215" s="529"/>
      <c r="CJ1215" s="529"/>
      <c r="CK1215" s="529"/>
      <c r="CL1215" s="529"/>
      <c r="CM1215" s="529"/>
      <c r="CN1215" s="529"/>
      <c r="CO1215" s="529"/>
      <c r="CP1215" s="529"/>
      <c r="CQ1215" s="529"/>
    </row>
    <row r="1216" spans="1:95" s="70" customFormat="1" ht="15" customHeight="1" outlineLevel="1" x14ac:dyDescent="0.2">
      <c r="A1216" s="11">
        <v>145</v>
      </c>
      <c r="B1216" s="300"/>
      <c r="C1216" s="298"/>
      <c r="D1216" s="298"/>
      <c r="E1216" s="299"/>
      <c r="F1216" s="859" t="s">
        <v>571</v>
      </c>
      <c r="G1216" s="860"/>
      <c r="H1216" s="860"/>
      <c r="I1216" s="860"/>
      <c r="J1216" s="860"/>
      <c r="K1216" s="860"/>
      <c r="L1216" s="861"/>
      <c r="M1216" s="408">
        <f t="shared" si="438"/>
        <v>0</v>
      </c>
      <c r="N1216" s="419">
        <f t="shared" si="439"/>
        <v>0</v>
      </c>
      <c r="O1216" s="1370"/>
      <c r="P1216" s="1662"/>
      <c r="Q1216" s="1662"/>
      <c r="R1216" s="1662"/>
      <c r="S1216" s="1662"/>
      <c r="T1216" s="1662"/>
      <c r="U1216" s="1662"/>
      <c r="V1216" s="1662"/>
      <c r="W1216" s="1662"/>
      <c r="X1216" s="1662"/>
      <c r="Y1216" s="1662"/>
      <c r="Z1216" s="1662"/>
      <c r="AA1216" s="1662"/>
      <c r="AB1216" s="1244"/>
      <c r="AC1216" s="408">
        <f t="shared" si="440"/>
        <v>0</v>
      </c>
      <c r="AD1216" s="1766"/>
      <c r="AE1216" s="1063"/>
      <c r="AF1216" s="831"/>
      <c r="AG1216" s="536"/>
      <c r="AH1216" s="529"/>
      <c r="AI1216" s="529"/>
      <c r="AJ1216" s="529"/>
      <c r="AK1216" s="529"/>
      <c r="AL1216" s="529"/>
      <c r="AM1216" s="529"/>
      <c r="AN1216" s="529"/>
      <c r="AO1216" s="529"/>
      <c r="AP1216" s="529"/>
      <c r="AQ1216" s="529"/>
      <c r="AR1216" s="529"/>
      <c r="AS1216" s="529"/>
      <c r="AT1216" s="529"/>
      <c r="AU1216" s="529"/>
      <c r="AV1216" s="529"/>
      <c r="AW1216" s="529"/>
      <c r="AX1216" s="529"/>
      <c r="AY1216" s="529"/>
      <c r="AZ1216" s="529"/>
      <c r="BA1216" s="529"/>
      <c r="BB1216" s="529"/>
      <c r="BC1216" s="529"/>
      <c r="BD1216" s="529"/>
      <c r="BE1216" s="529"/>
      <c r="BF1216" s="529"/>
      <c r="BG1216" s="529"/>
      <c r="BH1216" s="529"/>
      <c r="BI1216" s="529"/>
      <c r="BJ1216" s="529"/>
      <c r="BK1216" s="529"/>
      <c r="BL1216" s="529"/>
      <c r="BM1216" s="529"/>
      <c r="BN1216" s="529"/>
      <c r="BO1216" s="529"/>
      <c r="BP1216" s="529"/>
      <c r="BQ1216" s="529"/>
      <c r="BR1216" s="529"/>
      <c r="BS1216" s="529"/>
      <c r="BT1216" s="529"/>
      <c r="BU1216" s="529"/>
      <c r="BV1216" s="529"/>
      <c r="BW1216" s="529"/>
      <c r="BX1216" s="529"/>
      <c r="BY1216" s="529"/>
      <c r="BZ1216" s="529"/>
      <c r="CA1216" s="529"/>
      <c r="CB1216" s="529"/>
      <c r="CC1216" s="529"/>
      <c r="CD1216" s="529"/>
      <c r="CE1216" s="529"/>
      <c r="CF1216" s="529"/>
      <c r="CG1216" s="529"/>
      <c r="CH1216" s="529"/>
      <c r="CI1216" s="529"/>
      <c r="CJ1216" s="529"/>
      <c r="CK1216" s="529"/>
      <c r="CL1216" s="529"/>
      <c r="CM1216" s="529"/>
      <c r="CN1216" s="529"/>
      <c r="CO1216" s="529"/>
      <c r="CP1216" s="529"/>
      <c r="CQ1216" s="529"/>
    </row>
    <row r="1217" spans="1:95" s="70" customFormat="1" ht="15" customHeight="1" outlineLevel="1" x14ac:dyDescent="0.2">
      <c r="A1217" s="11">
        <v>146</v>
      </c>
      <c r="B1217" s="300"/>
      <c r="C1217" s="298"/>
      <c r="D1217" s="298"/>
      <c r="E1217" s="853" t="s">
        <v>119</v>
      </c>
      <c r="F1217" s="854"/>
      <c r="G1217" s="854"/>
      <c r="H1217" s="854"/>
      <c r="I1217" s="854"/>
      <c r="J1217" s="854"/>
      <c r="K1217" s="854"/>
      <c r="L1217" s="855"/>
      <c r="M1217" s="407">
        <f>SUBTOTAL(9,M1218:M1220)</f>
        <v>0</v>
      </c>
      <c r="N1217" s="410">
        <f t="shared" ref="N1217" si="441">SUBTOTAL(9,N1218:N1220)</f>
        <v>0</v>
      </c>
      <c r="O1217" s="1370"/>
      <c r="P1217" s="1662"/>
      <c r="Q1217" s="1662"/>
      <c r="R1217" s="1662"/>
      <c r="S1217" s="1662"/>
      <c r="T1217" s="1662"/>
      <c r="U1217" s="1662"/>
      <c r="V1217" s="1662"/>
      <c r="W1217" s="1662"/>
      <c r="X1217" s="1662"/>
      <c r="Y1217" s="1662"/>
      <c r="Z1217" s="1662"/>
      <c r="AA1217" s="1662"/>
      <c r="AB1217" s="1244"/>
      <c r="AC1217" s="407">
        <f t="shared" ref="AC1217" si="442">SUBTOTAL(9,AC1218:AC1220)</f>
        <v>0</v>
      </c>
      <c r="AD1217" s="1766"/>
      <c r="AE1217" s="1063"/>
      <c r="AF1217" s="831"/>
      <c r="AG1217" s="536"/>
      <c r="AH1217" s="529"/>
      <c r="AI1217" s="529"/>
      <c r="AJ1217" s="529"/>
      <c r="AK1217" s="529"/>
      <c r="AL1217" s="529"/>
      <c r="AM1217" s="529"/>
      <c r="AN1217" s="529"/>
      <c r="AO1217" s="529"/>
      <c r="AP1217" s="529"/>
      <c r="AQ1217" s="529"/>
      <c r="AR1217" s="529"/>
      <c r="AS1217" s="529"/>
      <c r="AT1217" s="529"/>
      <c r="AU1217" s="529"/>
      <c r="AV1217" s="529"/>
      <c r="AW1217" s="529"/>
      <c r="AX1217" s="529"/>
      <c r="AY1217" s="529"/>
      <c r="AZ1217" s="529"/>
      <c r="BA1217" s="529"/>
      <c r="BB1217" s="529"/>
      <c r="BC1217" s="529"/>
      <c r="BD1217" s="529"/>
      <c r="BE1217" s="529"/>
      <c r="BF1217" s="529"/>
      <c r="BG1217" s="529"/>
      <c r="BH1217" s="529"/>
      <c r="BI1217" s="529"/>
      <c r="BJ1217" s="529"/>
      <c r="BK1217" s="529"/>
      <c r="BL1217" s="529"/>
      <c r="BM1217" s="529"/>
      <c r="BN1217" s="529"/>
      <c r="BO1217" s="529"/>
      <c r="BP1217" s="529"/>
      <c r="BQ1217" s="529"/>
      <c r="BR1217" s="529"/>
      <c r="BS1217" s="529"/>
      <c r="BT1217" s="529"/>
      <c r="BU1217" s="529"/>
      <c r="BV1217" s="529"/>
      <c r="BW1217" s="529"/>
      <c r="BX1217" s="529"/>
      <c r="BY1217" s="529"/>
      <c r="BZ1217" s="529"/>
      <c r="CA1217" s="529"/>
      <c r="CB1217" s="529"/>
      <c r="CC1217" s="529"/>
      <c r="CD1217" s="529"/>
      <c r="CE1217" s="529"/>
      <c r="CF1217" s="529"/>
      <c r="CG1217" s="529"/>
      <c r="CH1217" s="529"/>
      <c r="CI1217" s="529"/>
      <c r="CJ1217" s="529"/>
      <c r="CK1217" s="529"/>
      <c r="CL1217" s="529"/>
      <c r="CM1217" s="529"/>
      <c r="CN1217" s="529"/>
      <c r="CO1217" s="529"/>
      <c r="CP1217" s="529"/>
      <c r="CQ1217" s="529"/>
    </row>
    <row r="1218" spans="1:95" s="70" customFormat="1" ht="15" customHeight="1" outlineLevel="1" x14ac:dyDescent="0.2">
      <c r="A1218" s="11">
        <v>147</v>
      </c>
      <c r="B1218" s="300"/>
      <c r="C1218" s="298"/>
      <c r="D1218" s="298"/>
      <c r="E1218" s="299"/>
      <c r="F1218" s="856" t="s">
        <v>116</v>
      </c>
      <c r="G1218" s="857"/>
      <c r="H1218" s="857"/>
      <c r="I1218" s="857"/>
      <c r="J1218" s="857"/>
      <c r="K1218" s="857"/>
      <c r="L1218" s="858"/>
      <c r="M1218" s="408">
        <f t="shared" si="438"/>
        <v>0</v>
      </c>
      <c r="N1218" s="419">
        <f t="shared" ref="N1218:N1220" si="443">M1218</f>
        <v>0</v>
      </c>
      <c r="O1218" s="1370"/>
      <c r="P1218" s="1662"/>
      <c r="Q1218" s="1662"/>
      <c r="R1218" s="1662"/>
      <c r="S1218" s="1662"/>
      <c r="T1218" s="1662"/>
      <c r="U1218" s="1662"/>
      <c r="V1218" s="1662"/>
      <c r="W1218" s="1662"/>
      <c r="X1218" s="1662"/>
      <c r="Y1218" s="1662"/>
      <c r="Z1218" s="1662"/>
      <c r="AA1218" s="1662"/>
      <c r="AB1218" s="1244"/>
      <c r="AC1218" s="408">
        <f t="shared" ref="AC1218:AC1220" si="444">M1218-SUM(N1218:AB1218)</f>
        <v>0</v>
      </c>
      <c r="AD1218" s="1766"/>
      <c r="AE1218" s="1063"/>
      <c r="AF1218" s="831"/>
      <c r="AG1218" s="536"/>
      <c r="AH1218" s="529"/>
      <c r="AI1218" s="529"/>
      <c r="AJ1218" s="529"/>
      <c r="AK1218" s="529"/>
      <c r="AL1218" s="529"/>
      <c r="AM1218" s="529"/>
      <c r="AN1218" s="529"/>
      <c r="AO1218" s="529"/>
      <c r="AP1218" s="529"/>
      <c r="AQ1218" s="529"/>
      <c r="AR1218" s="529"/>
      <c r="AS1218" s="529"/>
      <c r="AT1218" s="529"/>
      <c r="AU1218" s="529"/>
      <c r="AV1218" s="529"/>
      <c r="AW1218" s="529"/>
      <c r="AX1218" s="529"/>
      <c r="AY1218" s="529"/>
      <c r="AZ1218" s="529"/>
      <c r="BA1218" s="529"/>
      <c r="BB1218" s="529"/>
      <c r="BC1218" s="529"/>
      <c r="BD1218" s="529"/>
      <c r="BE1218" s="529"/>
      <c r="BF1218" s="529"/>
      <c r="BG1218" s="529"/>
      <c r="BH1218" s="529"/>
      <c r="BI1218" s="529"/>
      <c r="BJ1218" s="529"/>
      <c r="BK1218" s="529"/>
      <c r="BL1218" s="529"/>
      <c r="BM1218" s="529"/>
      <c r="BN1218" s="529"/>
      <c r="BO1218" s="529"/>
      <c r="BP1218" s="529"/>
      <c r="BQ1218" s="529"/>
      <c r="BR1218" s="529"/>
      <c r="BS1218" s="529"/>
      <c r="BT1218" s="529"/>
      <c r="BU1218" s="529"/>
      <c r="BV1218" s="529"/>
      <c r="BW1218" s="529"/>
      <c r="BX1218" s="529"/>
      <c r="BY1218" s="529"/>
      <c r="BZ1218" s="529"/>
      <c r="CA1218" s="529"/>
      <c r="CB1218" s="529"/>
      <c r="CC1218" s="529"/>
      <c r="CD1218" s="529"/>
      <c r="CE1218" s="529"/>
      <c r="CF1218" s="529"/>
      <c r="CG1218" s="529"/>
      <c r="CH1218" s="529"/>
      <c r="CI1218" s="529"/>
      <c r="CJ1218" s="529"/>
      <c r="CK1218" s="529"/>
      <c r="CL1218" s="529"/>
      <c r="CM1218" s="529"/>
      <c r="CN1218" s="529"/>
      <c r="CO1218" s="529"/>
      <c r="CP1218" s="529"/>
      <c r="CQ1218" s="529"/>
    </row>
    <row r="1219" spans="1:95" s="70" customFormat="1" ht="15" customHeight="1" outlineLevel="1" x14ac:dyDescent="0.2">
      <c r="A1219" s="11">
        <v>148</v>
      </c>
      <c r="B1219" s="300"/>
      <c r="C1219" s="298"/>
      <c r="D1219" s="298"/>
      <c r="E1219" s="299"/>
      <c r="F1219" s="915" t="s">
        <v>567</v>
      </c>
      <c r="G1219" s="916"/>
      <c r="H1219" s="916"/>
      <c r="I1219" s="916"/>
      <c r="J1219" s="916"/>
      <c r="K1219" s="916"/>
      <c r="L1219" s="917"/>
      <c r="M1219" s="408">
        <f t="shared" si="438"/>
        <v>0</v>
      </c>
      <c r="N1219" s="419">
        <f t="shared" si="443"/>
        <v>0</v>
      </c>
      <c r="O1219" s="1370"/>
      <c r="P1219" s="1662"/>
      <c r="Q1219" s="1662"/>
      <c r="R1219" s="1662"/>
      <c r="S1219" s="1662"/>
      <c r="T1219" s="1662"/>
      <c r="U1219" s="1662"/>
      <c r="V1219" s="1662"/>
      <c r="W1219" s="1662"/>
      <c r="X1219" s="1662"/>
      <c r="Y1219" s="1662"/>
      <c r="Z1219" s="1662"/>
      <c r="AA1219" s="1662"/>
      <c r="AB1219" s="1244"/>
      <c r="AC1219" s="408">
        <f t="shared" si="444"/>
        <v>0</v>
      </c>
      <c r="AD1219" s="1766"/>
      <c r="AE1219" s="1063"/>
      <c r="AF1219" s="831"/>
      <c r="AG1219" s="536"/>
      <c r="AH1219" s="529"/>
      <c r="AI1219" s="529"/>
      <c r="AJ1219" s="529"/>
      <c r="AK1219" s="529"/>
      <c r="AL1219" s="529"/>
      <c r="AM1219" s="529"/>
      <c r="AN1219" s="529"/>
      <c r="AO1219" s="529"/>
      <c r="AP1219" s="529"/>
      <c r="AQ1219" s="529"/>
      <c r="AR1219" s="529"/>
      <c r="AS1219" s="529"/>
      <c r="AT1219" s="529"/>
      <c r="AU1219" s="529"/>
      <c r="AV1219" s="529"/>
      <c r="AW1219" s="529"/>
      <c r="AX1219" s="529"/>
      <c r="AY1219" s="529"/>
      <c r="AZ1219" s="529"/>
      <c r="BA1219" s="529"/>
      <c r="BB1219" s="529"/>
      <c r="BC1219" s="529"/>
      <c r="BD1219" s="529"/>
      <c r="BE1219" s="529"/>
      <c r="BF1219" s="529"/>
      <c r="BG1219" s="529"/>
      <c r="BH1219" s="529"/>
      <c r="BI1219" s="529"/>
      <c r="BJ1219" s="529"/>
      <c r="BK1219" s="529"/>
      <c r="BL1219" s="529"/>
      <c r="BM1219" s="529"/>
      <c r="BN1219" s="529"/>
      <c r="BO1219" s="529"/>
      <c r="BP1219" s="529"/>
      <c r="BQ1219" s="529"/>
      <c r="BR1219" s="529"/>
      <c r="BS1219" s="529"/>
      <c r="BT1219" s="529"/>
      <c r="BU1219" s="529"/>
      <c r="BV1219" s="529"/>
      <c r="BW1219" s="529"/>
      <c r="BX1219" s="529"/>
      <c r="BY1219" s="529"/>
      <c r="BZ1219" s="529"/>
      <c r="CA1219" s="529"/>
      <c r="CB1219" s="529"/>
      <c r="CC1219" s="529"/>
      <c r="CD1219" s="529"/>
      <c r="CE1219" s="529"/>
      <c r="CF1219" s="529"/>
      <c r="CG1219" s="529"/>
      <c r="CH1219" s="529"/>
      <c r="CI1219" s="529"/>
      <c r="CJ1219" s="529"/>
      <c r="CK1219" s="529"/>
      <c r="CL1219" s="529"/>
      <c r="CM1219" s="529"/>
      <c r="CN1219" s="529"/>
      <c r="CO1219" s="529"/>
      <c r="CP1219" s="529"/>
      <c r="CQ1219" s="529"/>
    </row>
    <row r="1220" spans="1:95" s="70" customFormat="1" ht="27.75" customHeight="1" outlineLevel="1" x14ac:dyDescent="0.2">
      <c r="A1220" s="11">
        <v>149</v>
      </c>
      <c r="B1220" s="300"/>
      <c r="C1220" s="298"/>
      <c r="D1220" s="298"/>
      <c r="E1220" s="299"/>
      <c r="F1220" s="859" t="s">
        <v>125</v>
      </c>
      <c r="G1220" s="860"/>
      <c r="H1220" s="860"/>
      <c r="I1220" s="860"/>
      <c r="J1220" s="860"/>
      <c r="K1220" s="860"/>
      <c r="L1220" s="861"/>
      <c r="M1220" s="408">
        <f t="shared" si="438"/>
        <v>0</v>
      </c>
      <c r="N1220" s="419">
        <f t="shared" si="443"/>
        <v>0</v>
      </c>
      <c r="O1220" s="1370"/>
      <c r="P1220" s="1662"/>
      <c r="Q1220" s="1662"/>
      <c r="R1220" s="1662"/>
      <c r="S1220" s="1662"/>
      <c r="T1220" s="1662"/>
      <c r="U1220" s="1662"/>
      <c r="V1220" s="1662"/>
      <c r="W1220" s="1662"/>
      <c r="X1220" s="1662"/>
      <c r="Y1220" s="1662"/>
      <c r="Z1220" s="1662"/>
      <c r="AA1220" s="1662"/>
      <c r="AB1220" s="1244"/>
      <c r="AC1220" s="408">
        <f t="shared" si="444"/>
        <v>0</v>
      </c>
      <c r="AD1220" s="1766"/>
      <c r="AE1220" s="1063"/>
      <c r="AF1220" s="831"/>
      <c r="AG1220" s="536"/>
      <c r="AH1220" s="529"/>
      <c r="AI1220" s="529"/>
      <c r="AJ1220" s="529"/>
      <c r="AK1220" s="529"/>
      <c r="AL1220" s="529"/>
      <c r="AM1220" s="529"/>
      <c r="AN1220" s="529"/>
      <c r="AO1220" s="529"/>
      <c r="AP1220" s="529"/>
      <c r="AQ1220" s="529"/>
      <c r="AR1220" s="529"/>
      <c r="AS1220" s="529"/>
      <c r="AT1220" s="529"/>
      <c r="AU1220" s="529"/>
      <c r="AV1220" s="529"/>
      <c r="AW1220" s="529"/>
      <c r="AX1220" s="529"/>
      <c r="AY1220" s="529"/>
      <c r="AZ1220" s="529"/>
      <c r="BA1220" s="529"/>
      <c r="BB1220" s="529"/>
      <c r="BC1220" s="529"/>
      <c r="BD1220" s="529"/>
      <c r="BE1220" s="529"/>
      <c r="BF1220" s="529"/>
      <c r="BG1220" s="529"/>
      <c r="BH1220" s="529"/>
      <c r="BI1220" s="529"/>
      <c r="BJ1220" s="529"/>
      <c r="BK1220" s="529"/>
      <c r="BL1220" s="529"/>
      <c r="BM1220" s="529"/>
      <c r="BN1220" s="529"/>
      <c r="BO1220" s="529"/>
      <c r="BP1220" s="529"/>
      <c r="BQ1220" s="529"/>
      <c r="BR1220" s="529"/>
      <c r="BS1220" s="529"/>
      <c r="BT1220" s="529"/>
      <c r="BU1220" s="529"/>
      <c r="BV1220" s="529"/>
      <c r="BW1220" s="529"/>
      <c r="BX1220" s="529"/>
      <c r="BY1220" s="529"/>
      <c r="BZ1220" s="529"/>
      <c r="CA1220" s="529"/>
      <c r="CB1220" s="529"/>
      <c r="CC1220" s="529"/>
      <c r="CD1220" s="529"/>
      <c r="CE1220" s="529"/>
      <c r="CF1220" s="529"/>
      <c r="CG1220" s="529"/>
      <c r="CH1220" s="529"/>
      <c r="CI1220" s="529"/>
      <c r="CJ1220" s="529"/>
      <c r="CK1220" s="529"/>
      <c r="CL1220" s="529"/>
      <c r="CM1220" s="529"/>
      <c r="CN1220" s="529"/>
      <c r="CO1220" s="529"/>
      <c r="CP1220" s="529"/>
      <c r="CQ1220" s="529"/>
    </row>
    <row r="1221" spans="1:95" s="70" customFormat="1" ht="15" customHeight="1" outlineLevel="1" x14ac:dyDescent="0.2">
      <c r="A1221" s="11">
        <v>150</v>
      </c>
      <c r="B1221" s="300"/>
      <c r="C1221" s="298"/>
      <c r="D1221" s="298"/>
      <c r="E1221" s="853" t="s">
        <v>120</v>
      </c>
      <c r="F1221" s="854"/>
      <c r="G1221" s="854"/>
      <c r="H1221" s="854"/>
      <c r="I1221" s="854"/>
      <c r="J1221" s="854"/>
      <c r="K1221" s="854"/>
      <c r="L1221" s="855"/>
      <c r="M1221" s="407">
        <f>SUBTOTAL(9,M1222:M1223)</f>
        <v>0</v>
      </c>
      <c r="N1221" s="410">
        <f t="shared" ref="N1221" si="445">SUBTOTAL(9,N1222:N1223)</f>
        <v>0</v>
      </c>
      <c r="O1221" s="1370"/>
      <c r="P1221" s="1662"/>
      <c r="Q1221" s="1662"/>
      <c r="R1221" s="1662"/>
      <c r="S1221" s="1662"/>
      <c r="T1221" s="1662"/>
      <c r="U1221" s="1662"/>
      <c r="V1221" s="1662"/>
      <c r="W1221" s="1662"/>
      <c r="X1221" s="1662"/>
      <c r="Y1221" s="1662"/>
      <c r="Z1221" s="1662"/>
      <c r="AA1221" s="1662"/>
      <c r="AB1221" s="1244"/>
      <c r="AC1221" s="407">
        <f t="shared" ref="AC1221" si="446">SUBTOTAL(9,AC1222:AC1223)</f>
        <v>0</v>
      </c>
      <c r="AD1221" s="1766"/>
      <c r="AE1221" s="1063"/>
      <c r="AF1221" s="831"/>
      <c r="AG1221" s="536"/>
      <c r="AH1221" s="529"/>
      <c r="AI1221" s="529"/>
      <c r="AJ1221" s="529"/>
      <c r="AK1221" s="529"/>
      <c r="AL1221" s="529"/>
      <c r="AM1221" s="529"/>
      <c r="AN1221" s="529"/>
      <c r="AO1221" s="529"/>
      <c r="AP1221" s="529"/>
      <c r="AQ1221" s="529"/>
      <c r="AR1221" s="529"/>
      <c r="AS1221" s="529"/>
      <c r="AT1221" s="529"/>
      <c r="AU1221" s="529"/>
      <c r="AV1221" s="529"/>
      <c r="AW1221" s="529"/>
      <c r="AX1221" s="529"/>
      <c r="AY1221" s="529"/>
      <c r="AZ1221" s="529"/>
      <c r="BA1221" s="529"/>
      <c r="BB1221" s="529"/>
      <c r="BC1221" s="529"/>
      <c r="BD1221" s="529"/>
      <c r="BE1221" s="529"/>
      <c r="BF1221" s="529"/>
      <c r="BG1221" s="529"/>
      <c r="BH1221" s="529"/>
      <c r="BI1221" s="529"/>
      <c r="BJ1221" s="529"/>
      <c r="BK1221" s="529"/>
      <c r="BL1221" s="529"/>
      <c r="BM1221" s="529"/>
      <c r="BN1221" s="529"/>
      <c r="BO1221" s="529"/>
      <c r="BP1221" s="529"/>
      <c r="BQ1221" s="529"/>
      <c r="BR1221" s="529"/>
      <c r="BS1221" s="529"/>
      <c r="BT1221" s="529"/>
      <c r="BU1221" s="529"/>
      <c r="BV1221" s="529"/>
      <c r="BW1221" s="529"/>
      <c r="BX1221" s="529"/>
      <c r="BY1221" s="529"/>
      <c r="BZ1221" s="529"/>
      <c r="CA1221" s="529"/>
      <c r="CB1221" s="529"/>
      <c r="CC1221" s="529"/>
      <c r="CD1221" s="529"/>
      <c r="CE1221" s="529"/>
      <c r="CF1221" s="529"/>
      <c r="CG1221" s="529"/>
      <c r="CH1221" s="529"/>
      <c r="CI1221" s="529"/>
      <c r="CJ1221" s="529"/>
      <c r="CK1221" s="529"/>
      <c r="CL1221" s="529"/>
      <c r="CM1221" s="529"/>
      <c r="CN1221" s="529"/>
      <c r="CO1221" s="529"/>
      <c r="CP1221" s="529"/>
      <c r="CQ1221" s="529"/>
    </row>
    <row r="1222" spans="1:95" s="70" customFormat="1" ht="15" customHeight="1" outlineLevel="1" x14ac:dyDescent="0.2">
      <c r="A1222" s="11">
        <v>151</v>
      </c>
      <c r="B1222" s="300"/>
      <c r="C1222" s="298"/>
      <c r="D1222" s="298"/>
      <c r="E1222" s="299"/>
      <c r="F1222" s="856" t="s">
        <v>117</v>
      </c>
      <c r="G1222" s="857"/>
      <c r="H1222" s="857"/>
      <c r="I1222" s="857"/>
      <c r="J1222" s="857"/>
      <c r="K1222" s="857"/>
      <c r="L1222" s="858"/>
      <c r="M1222" s="408">
        <f t="shared" si="438"/>
        <v>0</v>
      </c>
      <c r="N1222" s="419">
        <f t="shared" ref="N1222:N1223" si="447">M1222</f>
        <v>0</v>
      </c>
      <c r="O1222" s="1370"/>
      <c r="P1222" s="1662"/>
      <c r="Q1222" s="1662"/>
      <c r="R1222" s="1662"/>
      <c r="S1222" s="1662"/>
      <c r="T1222" s="1662"/>
      <c r="U1222" s="1662"/>
      <c r="V1222" s="1662"/>
      <c r="W1222" s="1662"/>
      <c r="X1222" s="1662"/>
      <c r="Y1222" s="1662"/>
      <c r="Z1222" s="1662"/>
      <c r="AA1222" s="1662"/>
      <c r="AB1222" s="1244"/>
      <c r="AC1222" s="408">
        <f t="shared" ref="AC1222:AC1223" si="448">M1222-SUM(N1222:AB1222)</f>
        <v>0</v>
      </c>
      <c r="AD1222" s="1766"/>
      <c r="AE1222" s="1063"/>
      <c r="AF1222" s="831"/>
      <c r="AG1222" s="536"/>
      <c r="AH1222" s="529"/>
      <c r="AI1222" s="529"/>
      <c r="AJ1222" s="529"/>
      <c r="AK1222" s="529"/>
      <c r="AL1222" s="529"/>
      <c r="AM1222" s="529"/>
      <c r="AN1222" s="529"/>
      <c r="AO1222" s="529"/>
      <c r="AP1222" s="529"/>
      <c r="AQ1222" s="529"/>
      <c r="AR1222" s="529"/>
      <c r="AS1222" s="529"/>
      <c r="AT1222" s="529"/>
      <c r="AU1222" s="529"/>
      <c r="AV1222" s="529"/>
      <c r="AW1222" s="529"/>
      <c r="AX1222" s="529"/>
      <c r="AY1222" s="529"/>
      <c r="AZ1222" s="529"/>
      <c r="BA1222" s="529"/>
      <c r="BB1222" s="529"/>
      <c r="BC1222" s="529"/>
      <c r="BD1222" s="529"/>
      <c r="BE1222" s="529"/>
      <c r="BF1222" s="529"/>
      <c r="BG1222" s="529"/>
      <c r="BH1222" s="529"/>
      <c r="BI1222" s="529"/>
      <c r="BJ1222" s="529"/>
      <c r="BK1222" s="529"/>
      <c r="BL1222" s="529"/>
      <c r="BM1222" s="529"/>
      <c r="BN1222" s="529"/>
      <c r="BO1222" s="529"/>
      <c r="BP1222" s="529"/>
      <c r="BQ1222" s="529"/>
      <c r="BR1222" s="529"/>
      <c r="BS1222" s="529"/>
      <c r="BT1222" s="529"/>
      <c r="BU1222" s="529"/>
      <c r="BV1222" s="529"/>
      <c r="BW1222" s="529"/>
      <c r="BX1222" s="529"/>
      <c r="BY1222" s="529"/>
      <c r="BZ1222" s="529"/>
      <c r="CA1222" s="529"/>
      <c r="CB1222" s="529"/>
      <c r="CC1222" s="529"/>
      <c r="CD1222" s="529"/>
      <c r="CE1222" s="529"/>
      <c r="CF1222" s="529"/>
      <c r="CG1222" s="529"/>
      <c r="CH1222" s="529"/>
      <c r="CI1222" s="529"/>
      <c r="CJ1222" s="529"/>
      <c r="CK1222" s="529"/>
      <c r="CL1222" s="529"/>
      <c r="CM1222" s="529"/>
      <c r="CN1222" s="529"/>
      <c r="CO1222" s="529"/>
      <c r="CP1222" s="529"/>
      <c r="CQ1222" s="529"/>
    </row>
    <row r="1223" spans="1:95" s="70" customFormat="1" ht="15" customHeight="1" outlineLevel="1" x14ac:dyDescent="0.2">
      <c r="A1223" s="11">
        <v>152</v>
      </c>
      <c r="B1223" s="300"/>
      <c r="C1223" s="298"/>
      <c r="D1223" s="298"/>
      <c r="E1223" s="299"/>
      <c r="F1223" s="859" t="s">
        <v>572</v>
      </c>
      <c r="G1223" s="860"/>
      <c r="H1223" s="860"/>
      <c r="I1223" s="860"/>
      <c r="J1223" s="860"/>
      <c r="K1223" s="860"/>
      <c r="L1223" s="861"/>
      <c r="M1223" s="408">
        <f t="shared" si="438"/>
        <v>0</v>
      </c>
      <c r="N1223" s="419">
        <f t="shared" si="447"/>
        <v>0</v>
      </c>
      <c r="O1223" s="1370"/>
      <c r="P1223" s="1662"/>
      <c r="Q1223" s="1662"/>
      <c r="R1223" s="1662"/>
      <c r="S1223" s="1662"/>
      <c r="T1223" s="1662"/>
      <c r="U1223" s="1662"/>
      <c r="V1223" s="1662"/>
      <c r="W1223" s="1662"/>
      <c r="X1223" s="1662"/>
      <c r="Y1223" s="1662"/>
      <c r="Z1223" s="1662"/>
      <c r="AA1223" s="1662"/>
      <c r="AB1223" s="1244"/>
      <c r="AC1223" s="408">
        <f t="shared" si="448"/>
        <v>0</v>
      </c>
      <c r="AD1223" s="1766"/>
      <c r="AE1223" s="1063"/>
      <c r="AF1223" s="831"/>
      <c r="AG1223" s="536"/>
      <c r="AH1223" s="529"/>
      <c r="AI1223" s="529"/>
      <c r="AJ1223" s="529"/>
      <c r="AK1223" s="529"/>
      <c r="AL1223" s="529"/>
      <c r="AM1223" s="529"/>
      <c r="AN1223" s="529"/>
      <c r="AO1223" s="529"/>
      <c r="AP1223" s="529"/>
      <c r="AQ1223" s="529"/>
      <c r="AR1223" s="529"/>
      <c r="AS1223" s="529"/>
      <c r="AT1223" s="529"/>
      <c r="AU1223" s="529"/>
      <c r="AV1223" s="529"/>
      <c r="AW1223" s="529"/>
      <c r="AX1223" s="529"/>
      <c r="AY1223" s="529"/>
      <c r="AZ1223" s="529"/>
      <c r="BA1223" s="529"/>
      <c r="BB1223" s="529"/>
      <c r="BC1223" s="529"/>
      <c r="BD1223" s="529"/>
      <c r="BE1223" s="529"/>
      <c r="BF1223" s="529"/>
      <c r="BG1223" s="529"/>
      <c r="BH1223" s="529"/>
      <c r="BI1223" s="529"/>
      <c r="BJ1223" s="529"/>
      <c r="BK1223" s="529"/>
      <c r="BL1223" s="529"/>
      <c r="BM1223" s="529"/>
      <c r="BN1223" s="529"/>
      <c r="BO1223" s="529"/>
      <c r="BP1223" s="529"/>
      <c r="BQ1223" s="529"/>
      <c r="BR1223" s="529"/>
      <c r="BS1223" s="529"/>
      <c r="BT1223" s="529"/>
      <c r="BU1223" s="529"/>
      <c r="BV1223" s="529"/>
      <c r="BW1223" s="529"/>
      <c r="BX1223" s="529"/>
      <c r="BY1223" s="529"/>
      <c r="BZ1223" s="529"/>
      <c r="CA1223" s="529"/>
      <c r="CB1223" s="529"/>
      <c r="CC1223" s="529"/>
      <c r="CD1223" s="529"/>
      <c r="CE1223" s="529"/>
      <c r="CF1223" s="529"/>
      <c r="CG1223" s="529"/>
      <c r="CH1223" s="529"/>
      <c r="CI1223" s="529"/>
      <c r="CJ1223" s="529"/>
      <c r="CK1223" s="529"/>
      <c r="CL1223" s="529"/>
      <c r="CM1223" s="529"/>
      <c r="CN1223" s="529"/>
      <c r="CO1223" s="529"/>
      <c r="CP1223" s="529"/>
      <c r="CQ1223" s="529"/>
    </row>
    <row r="1224" spans="1:95" s="70" customFormat="1" ht="15" customHeight="1" outlineLevel="1" x14ac:dyDescent="0.2">
      <c r="A1224" s="11">
        <v>153</v>
      </c>
      <c r="B1224" s="300"/>
      <c r="C1224" s="298"/>
      <c r="D1224" s="298"/>
      <c r="E1224" s="853" t="s">
        <v>121</v>
      </c>
      <c r="F1224" s="854"/>
      <c r="G1224" s="854"/>
      <c r="H1224" s="854"/>
      <c r="I1224" s="854"/>
      <c r="J1224" s="854"/>
      <c r="K1224" s="854"/>
      <c r="L1224" s="855"/>
      <c r="M1224" s="407">
        <f>SUBTOTAL(9,M1225:M1227)</f>
        <v>0</v>
      </c>
      <c r="N1224" s="410">
        <f t="shared" ref="N1224" si="449">SUBTOTAL(9,N1225:N1227)</f>
        <v>0</v>
      </c>
      <c r="O1224" s="1370"/>
      <c r="P1224" s="1662"/>
      <c r="Q1224" s="1662"/>
      <c r="R1224" s="1662"/>
      <c r="S1224" s="1662"/>
      <c r="T1224" s="1662"/>
      <c r="U1224" s="1662"/>
      <c r="V1224" s="1662"/>
      <c r="W1224" s="1662"/>
      <c r="X1224" s="1662"/>
      <c r="Y1224" s="1662"/>
      <c r="Z1224" s="1662"/>
      <c r="AA1224" s="1662"/>
      <c r="AB1224" s="1244"/>
      <c r="AC1224" s="407">
        <f t="shared" ref="AC1224" si="450">SUBTOTAL(9,AC1225:AC1227)</f>
        <v>0</v>
      </c>
      <c r="AD1224" s="1766"/>
      <c r="AE1224" s="1063"/>
      <c r="AF1224" s="831"/>
      <c r="AG1224" s="536"/>
      <c r="AH1224" s="529"/>
      <c r="AI1224" s="529"/>
      <c r="AJ1224" s="529"/>
      <c r="AK1224" s="529"/>
      <c r="AL1224" s="529"/>
      <c r="AM1224" s="529"/>
      <c r="AN1224" s="529"/>
      <c r="AO1224" s="529"/>
      <c r="AP1224" s="529"/>
      <c r="AQ1224" s="529"/>
      <c r="AR1224" s="529"/>
      <c r="AS1224" s="529"/>
      <c r="AT1224" s="529"/>
      <c r="AU1224" s="529"/>
      <c r="AV1224" s="529"/>
      <c r="AW1224" s="529"/>
      <c r="AX1224" s="529"/>
      <c r="AY1224" s="529"/>
      <c r="AZ1224" s="529"/>
      <c r="BA1224" s="529"/>
      <c r="BB1224" s="529"/>
      <c r="BC1224" s="529"/>
      <c r="BD1224" s="529"/>
      <c r="BE1224" s="529"/>
      <c r="BF1224" s="529"/>
      <c r="BG1224" s="529"/>
      <c r="BH1224" s="529"/>
      <c r="BI1224" s="529"/>
      <c r="BJ1224" s="529"/>
      <c r="BK1224" s="529"/>
      <c r="BL1224" s="529"/>
      <c r="BM1224" s="529"/>
      <c r="BN1224" s="529"/>
      <c r="BO1224" s="529"/>
      <c r="BP1224" s="529"/>
      <c r="BQ1224" s="529"/>
      <c r="BR1224" s="529"/>
      <c r="BS1224" s="529"/>
      <c r="BT1224" s="529"/>
      <c r="BU1224" s="529"/>
      <c r="BV1224" s="529"/>
      <c r="BW1224" s="529"/>
      <c r="BX1224" s="529"/>
      <c r="BY1224" s="529"/>
      <c r="BZ1224" s="529"/>
      <c r="CA1224" s="529"/>
      <c r="CB1224" s="529"/>
      <c r="CC1224" s="529"/>
      <c r="CD1224" s="529"/>
      <c r="CE1224" s="529"/>
      <c r="CF1224" s="529"/>
      <c r="CG1224" s="529"/>
      <c r="CH1224" s="529"/>
      <c r="CI1224" s="529"/>
      <c r="CJ1224" s="529"/>
      <c r="CK1224" s="529"/>
      <c r="CL1224" s="529"/>
      <c r="CM1224" s="529"/>
      <c r="CN1224" s="529"/>
      <c r="CO1224" s="529"/>
      <c r="CP1224" s="529"/>
      <c r="CQ1224" s="529"/>
    </row>
    <row r="1225" spans="1:95" s="70" customFormat="1" ht="15" customHeight="1" outlineLevel="1" x14ac:dyDescent="0.2">
      <c r="A1225" s="11">
        <v>154</v>
      </c>
      <c r="B1225" s="300"/>
      <c r="C1225" s="298"/>
      <c r="D1225" s="298"/>
      <c r="E1225" s="299"/>
      <c r="F1225" s="856" t="s">
        <v>122</v>
      </c>
      <c r="G1225" s="857"/>
      <c r="H1225" s="857"/>
      <c r="I1225" s="857"/>
      <c r="J1225" s="857"/>
      <c r="K1225" s="857"/>
      <c r="L1225" s="858"/>
      <c r="M1225" s="408">
        <f t="shared" ref="M1225:M1227" si="451">M449</f>
        <v>0</v>
      </c>
      <c r="N1225" s="419">
        <f t="shared" ref="N1225:N1227" si="452">M1225</f>
        <v>0</v>
      </c>
      <c r="O1225" s="1370"/>
      <c r="P1225" s="1662"/>
      <c r="Q1225" s="1662"/>
      <c r="R1225" s="1662"/>
      <c r="S1225" s="1662"/>
      <c r="T1225" s="1662"/>
      <c r="U1225" s="1662"/>
      <c r="V1225" s="1662"/>
      <c r="W1225" s="1662"/>
      <c r="X1225" s="1662"/>
      <c r="Y1225" s="1662"/>
      <c r="Z1225" s="1662"/>
      <c r="AA1225" s="1662"/>
      <c r="AB1225" s="1244"/>
      <c r="AC1225" s="408">
        <f t="shared" ref="AC1225:AC1227" si="453">M1225-SUM(N1225:AB1225)</f>
        <v>0</v>
      </c>
      <c r="AD1225" s="1766"/>
      <c r="AE1225" s="1063"/>
      <c r="AF1225" s="831"/>
      <c r="AG1225" s="536"/>
      <c r="AH1225" s="529"/>
      <c r="AI1225" s="529"/>
      <c r="AJ1225" s="529"/>
      <c r="AK1225" s="529"/>
      <c r="AL1225" s="529"/>
      <c r="AM1225" s="529"/>
      <c r="AN1225" s="529"/>
      <c r="AO1225" s="529"/>
      <c r="AP1225" s="529"/>
      <c r="AQ1225" s="529"/>
      <c r="AR1225" s="529"/>
      <c r="AS1225" s="529"/>
      <c r="AT1225" s="529"/>
      <c r="AU1225" s="529"/>
      <c r="AV1225" s="529"/>
      <c r="AW1225" s="529"/>
      <c r="AX1225" s="529"/>
      <c r="AY1225" s="529"/>
      <c r="AZ1225" s="529"/>
      <c r="BA1225" s="529"/>
      <c r="BB1225" s="529"/>
      <c r="BC1225" s="529"/>
      <c r="BD1225" s="529"/>
      <c r="BE1225" s="529"/>
      <c r="BF1225" s="529"/>
      <c r="BG1225" s="529"/>
      <c r="BH1225" s="529"/>
      <c r="BI1225" s="529"/>
      <c r="BJ1225" s="529"/>
      <c r="BK1225" s="529"/>
      <c r="BL1225" s="529"/>
      <c r="BM1225" s="529"/>
      <c r="BN1225" s="529"/>
      <c r="BO1225" s="529"/>
      <c r="BP1225" s="529"/>
      <c r="BQ1225" s="529"/>
      <c r="BR1225" s="529"/>
      <c r="BS1225" s="529"/>
      <c r="BT1225" s="529"/>
      <c r="BU1225" s="529"/>
      <c r="BV1225" s="529"/>
      <c r="BW1225" s="529"/>
      <c r="BX1225" s="529"/>
      <c r="BY1225" s="529"/>
      <c r="BZ1225" s="529"/>
      <c r="CA1225" s="529"/>
      <c r="CB1225" s="529"/>
      <c r="CC1225" s="529"/>
      <c r="CD1225" s="529"/>
      <c r="CE1225" s="529"/>
      <c r="CF1225" s="529"/>
      <c r="CG1225" s="529"/>
      <c r="CH1225" s="529"/>
      <c r="CI1225" s="529"/>
      <c r="CJ1225" s="529"/>
      <c r="CK1225" s="529"/>
      <c r="CL1225" s="529"/>
      <c r="CM1225" s="529"/>
      <c r="CN1225" s="529"/>
      <c r="CO1225" s="529"/>
      <c r="CP1225" s="529"/>
      <c r="CQ1225" s="529"/>
    </row>
    <row r="1226" spans="1:95" s="70" customFormat="1" ht="15" customHeight="1" outlineLevel="1" x14ac:dyDescent="0.2">
      <c r="A1226" s="11">
        <v>155</v>
      </c>
      <c r="B1226" s="300"/>
      <c r="C1226" s="298"/>
      <c r="D1226" s="298"/>
      <c r="E1226" s="299"/>
      <c r="F1226" s="915" t="s">
        <v>573</v>
      </c>
      <c r="G1226" s="916"/>
      <c r="H1226" s="916"/>
      <c r="I1226" s="916"/>
      <c r="J1226" s="916"/>
      <c r="K1226" s="916"/>
      <c r="L1226" s="917"/>
      <c r="M1226" s="408">
        <f t="shared" si="451"/>
        <v>0</v>
      </c>
      <c r="N1226" s="419">
        <f t="shared" si="452"/>
        <v>0</v>
      </c>
      <c r="O1226" s="1370"/>
      <c r="P1226" s="1662"/>
      <c r="Q1226" s="1662"/>
      <c r="R1226" s="1662"/>
      <c r="S1226" s="1662"/>
      <c r="T1226" s="1662"/>
      <c r="U1226" s="1662"/>
      <c r="V1226" s="1662"/>
      <c r="W1226" s="1662"/>
      <c r="X1226" s="1662"/>
      <c r="Y1226" s="1662"/>
      <c r="Z1226" s="1662"/>
      <c r="AA1226" s="1662"/>
      <c r="AB1226" s="1244"/>
      <c r="AC1226" s="408">
        <f t="shared" si="453"/>
        <v>0</v>
      </c>
      <c r="AD1226" s="1766"/>
      <c r="AE1226" s="1063"/>
      <c r="AF1226" s="831"/>
      <c r="AG1226" s="536"/>
      <c r="AH1226" s="529"/>
      <c r="AI1226" s="529"/>
      <c r="AJ1226" s="529"/>
      <c r="AK1226" s="529"/>
      <c r="AL1226" s="529"/>
      <c r="AM1226" s="529"/>
      <c r="AN1226" s="529"/>
      <c r="AO1226" s="529"/>
      <c r="AP1226" s="529"/>
      <c r="AQ1226" s="529"/>
      <c r="AR1226" s="529"/>
      <c r="AS1226" s="529"/>
      <c r="AT1226" s="529"/>
      <c r="AU1226" s="529"/>
      <c r="AV1226" s="529"/>
      <c r="AW1226" s="529"/>
      <c r="AX1226" s="529"/>
      <c r="AY1226" s="529"/>
      <c r="AZ1226" s="529"/>
      <c r="BA1226" s="529"/>
      <c r="BB1226" s="529"/>
      <c r="BC1226" s="529"/>
      <c r="BD1226" s="529"/>
      <c r="BE1226" s="529"/>
      <c r="BF1226" s="529"/>
      <c r="BG1226" s="529"/>
      <c r="BH1226" s="529"/>
      <c r="BI1226" s="529"/>
      <c r="BJ1226" s="529"/>
      <c r="BK1226" s="529"/>
      <c r="BL1226" s="529"/>
      <c r="BM1226" s="529"/>
      <c r="BN1226" s="529"/>
      <c r="BO1226" s="529"/>
      <c r="BP1226" s="529"/>
      <c r="BQ1226" s="529"/>
      <c r="BR1226" s="529"/>
      <c r="BS1226" s="529"/>
      <c r="BT1226" s="529"/>
      <c r="BU1226" s="529"/>
      <c r="BV1226" s="529"/>
      <c r="BW1226" s="529"/>
      <c r="BX1226" s="529"/>
      <c r="BY1226" s="529"/>
      <c r="BZ1226" s="529"/>
      <c r="CA1226" s="529"/>
      <c r="CB1226" s="529"/>
      <c r="CC1226" s="529"/>
      <c r="CD1226" s="529"/>
      <c r="CE1226" s="529"/>
      <c r="CF1226" s="529"/>
      <c r="CG1226" s="529"/>
      <c r="CH1226" s="529"/>
      <c r="CI1226" s="529"/>
      <c r="CJ1226" s="529"/>
      <c r="CK1226" s="529"/>
      <c r="CL1226" s="529"/>
      <c r="CM1226" s="529"/>
      <c r="CN1226" s="529"/>
      <c r="CO1226" s="529"/>
      <c r="CP1226" s="529"/>
      <c r="CQ1226" s="529"/>
    </row>
    <row r="1227" spans="1:95" s="70" customFormat="1" ht="27.75" customHeight="1" outlineLevel="1" x14ac:dyDescent="0.2">
      <c r="A1227" s="11">
        <v>156</v>
      </c>
      <c r="B1227" s="300"/>
      <c r="C1227" s="298"/>
      <c r="D1227" s="298"/>
      <c r="E1227" s="299"/>
      <c r="F1227" s="859" t="s">
        <v>123</v>
      </c>
      <c r="G1227" s="860"/>
      <c r="H1227" s="860"/>
      <c r="I1227" s="860"/>
      <c r="J1227" s="860"/>
      <c r="K1227" s="860"/>
      <c r="L1227" s="861"/>
      <c r="M1227" s="408">
        <f t="shared" si="451"/>
        <v>0</v>
      </c>
      <c r="N1227" s="419">
        <f t="shared" si="452"/>
        <v>0</v>
      </c>
      <c r="O1227" s="1370"/>
      <c r="P1227" s="1662"/>
      <c r="Q1227" s="1662"/>
      <c r="R1227" s="1662"/>
      <c r="S1227" s="1662"/>
      <c r="T1227" s="1662"/>
      <c r="U1227" s="1662"/>
      <c r="V1227" s="1662"/>
      <c r="W1227" s="1662"/>
      <c r="X1227" s="1662"/>
      <c r="Y1227" s="1662"/>
      <c r="Z1227" s="1662"/>
      <c r="AA1227" s="1662"/>
      <c r="AB1227" s="1244"/>
      <c r="AC1227" s="408">
        <f t="shared" si="453"/>
        <v>0</v>
      </c>
      <c r="AD1227" s="1766"/>
      <c r="AE1227" s="1063"/>
      <c r="AF1227" s="831"/>
      <c r="AG1227" s="536"/>
      <c r="AH1227" s="529"/>
      <c r="AI1227" s="529"/>
      <c r="AJ1227" s="529"/>
      <c r="AK1227" s="529"/>
      <c r="AL1227" s="529"/>
      <c r="AM1227" s="529"/>
      <c r="AN1227" s="529"/>
      <c r="AO1227" s="529"/>
      <c r="AP1227" s="529"/>
      <c r="AQ1227" s="529"/>
      <c r="AR1227" s="529"/>
      <c r="AS1227" s="529"/>
      <c r="AT1227" s="529"/>
      <c r="AU1227" s="529"/>
      <c r="AV1227" s="529"/>
      <c r="AW1227" s="529"/>
      <c r="AX1227" s="529"/>
      <c r="AY1227" s="529"/>
      <c r="AZ1227" s="529"/>
      <c r="BA1227" s="529"/>
      <c r="BB1227" s="529"/>
      <c r="BC1227" s="529"/>
      <c r="BD1227" s="529"/>
      <c r="BE1227" s="529"/>
      <c r="BF1227" s="529"/>
      <c r="BG1227" s="529"/>
      <c r="BH1227" s="529"/>
      <c r="BI1227" s="529"/>
      <c r="BJ1227" s="529"/>
      <c r="BK1227" s="529"/>
      <c r="BL1227" s="529"/>
      <c r="BM1227" s="529"/>
      <c r="BN1227" s="529"/>
      <c r="BO1227" s="529"/>
      <c r="BP1227" s="529"/>
      <c r="BQ1227" s="529"/>
      <c r="BR1227" s="529"/>
      <c r="BS1227" s="529"/>
      <c r="BT1227" s="529"/>
      <c r="BU1227" s="529"/>
      <c r="BV1227" s="529"/>
      <c r="BW1227" s="529"/>
      <c r="BX1227" s="529"/>
      <c r="BY1227" s="529"/>
      <c r="BZ1227" s="529"/>
      <c r="CA1227" s="529"/>
      <c r="CB1227" s="529"/>
      <c r="CC1227" s="529"/>
      <c r="CD1227" s="529"/>
      <c r="CE1227" s="529"/>
      <c r="CF1227" s="529"/>
      <c r="CG1227" s="529"/>
      <c r="CH1227" s="529"/>
      <c r="CI1227" s="529"/>
      <c r="CJ1227" s="529"/>
      <c r="CK1227" s="529"/>
      <c r="CL1227" s="529"/>
      <c r="CM1227" s="529"/>
      <c r="CN1227" s="529"/>
      <c r="CO1227" s="529"/>
      <c r="CP1227" s="529"/>
      <c r="CQ1227" s="529"/>
    </row>
    <row r="1228" spans="1:95" s="70" customFormat="1" ht="15" customHeight="1" outlineLevel="1" x14ac:dyDescent="0.2">
      <c r="A1228" s="11">
        <v>157</v>
      </c>
      <c r="B1228" s="300"/>
      <c r="C1228" s="298"/>
      <c r="D1228" s="298"/>
      <c r="E1228" s="853" t="s">
        <v>546</v>
      </c>
      <c r="F1228" s="854"/>
      <c r="G1228" s="854"/>
      <c r="H1228" s="854"/>
      <c r="I1228" s="854"/>
      <c r="J1228" s="854"/>
      <c r="K1228" s="854"/>
      <c r="L1228" s="855"/>
      <c r="M1228" s="407">
        <f>SUBTOTAL(9,M1229:M1230)</f>
        <v>0</v>
      </c>
      <c r="N1228" s="410">
        <f t="shared" ref="N1228" si="454">SUBTOTAL(9,N1229:N1230)</f>
        <v>0</v>
      </c>
      <c r="O1228" s="1190"/>
      <c r="P1228" s="1662"/>
      <c r="Q1228" s="1662"/>
      <c r="R1228" s="1662"/>
      <c r="S1228" s="1662"/>
      <c r="T1228" s="1662"/>
      <c r="U1228" s="1662"/>
      <c r="V1228" s="1662"/>
      <c r="W1228" s="1662"/>
      <c r="X1228" s="1662"/>
      <c r="Y1228" s="1662"/>
      <c r="Z1228" s="1662"/>
      <c r="AA1228" s="1662"/>
      <c r="AB1228" s="1244"/>
      <c r="AC1228" s="407">
        <f t="shared" ref="AC1228" si="455">SUBTOTAL(9,AC1229:AC1230)</f>
        <v>0</v>
      </c>
      <c r="AD1228" s="1766"/>
      <c r="AE1228" s="1063"/>
      <c r="AF1228" s="831"/>
      <c r="AG1228" s="536"/>
      <c r="AH1228" s="529"/>
      <c r="AI1228" s="529"/>
      <c r="AJ1228" s="529"/>
      <c r="AK1228" s="529"/>
      <c r="AL1228" s="529"/>
      <c r="AM1228" s="529"/>
      <c r="AN1228" s="529"/>
      <c r="AO1228" s="529"/>
      <c r="AP1228" s="529"/>
      <c r="AQ1228" s="529"/>
      <c r="AR1228" s="529"/>
      <c r="AS1228" s="529"/>
      <c r="AT1228" s="529"/>
      <c r="AU1228" s="529"/>
      <c r="AV1228" s="529"/>
      <c r="AW1228" s="529"/>
      <c r="AX1228" s="529"/>
      <c r="AY1228" s="529"/>
      <c r="AZ1228" s="529"/>
      <c r="BA1228" s="529"/>
      <c r="BB1228" s="529"/>
      <c r="BC1228" s="529"/>
      <c r="BD1228" s="529"/>
      <c r="BE1228" s="529"/>
      <c r="BF1228" s="529"/>
      <c r="BG1228" s="529"/>
      <c r="BH1228" s="529"/>
      <c r="BI1228" s="529"/>
      <c r="BJ1228" s="529"/>
      <c r="BK1228" s="529"/>
      <c r="BL1228" s="529"/>
      <c r="BM1228" s="529"/>
      <c r="BN1228" s="529"/>
      <c r="BO1228" s="529"/>
      <c r="BP1228" s="529"/>
      <c r="BQ1228" s="529"/>
      <c r="BR1228" s="529"/>
      <c r="BS1228" s="529"/>
      <c r="BT1228" s="529"/>
      <c r="BU1228" s="529"/>
      <c r="BV1228" s="529"/>
      <c r="BW1228" s="529"/>
      <c r="BX1228" s="529"/>
      <c r="BY1228" s="529"/>
      <c r="BZ1228" s="529"/>
      <c r="CA1228" s="529"/>
      <c r="CB1228" s="529"/>
      <c r="CC1228" s="529"/>
      <c r="CD1228" s="529"/>
      <c r="CE1228" s="529"/>
      <c r="CF1228" s="529"/>
      <c r="CG1228" s="529"/>
      <c r="CH1228" s="529"/>
      <c r="CI1228" s="529"/>
      <c r="CJ1228" s="529"/>
      <c r="CK1228" s="529"/>
      <c r="CL1228" s="529"/>
      <c r="CM1228" s="529"/>
      <c r="CN1228" s="529"/>
      <c r="CO1228" s="529"/>
      <c r="CP1228" s="529"/>
      <c r="CQ1228" s="529"/>
    </row>
    <row r="1229" spans="1:95" s="70" customFormat="1" ht="27.75" customHeight="1" outlineLevel="1" x14ac:dyDescent="0.2">
      <c r="A1229" s="11">
        <v>158</v>
      </c>
      <c r="B1229" s="300"/>
      <c r="C1229" s="298"/>
      <c r="D1229" s="298"/>
      <c r="E1229" s="299"/>
      <c r="F1229" s="856" t="s">
        <v>547</v>
      </c>
      <c r="G1229" s="857"/>
      <c r="H1229" s="857"/>
      <c r="I1229" s="857"/>
      <c r="J1229" s="857"/>
      <c r="K1229" s="857"/>
      <c r="L1229" s="858"/>
      <c r="M1229" s="408">
        <f t="shared" ref="M1229:M1230" si="456">M453</f>
        <v>0</v>
      </c>
      <c r="N1229" s="419">
        <f t="shared" ref="N1229:N1230" si="457">M1229</f>
        <v>0</v>
      </c>
      <c r="O1229" s="1370"/>
      <c r="P1229" s="1662"/>
      <c r="Q1229" s="1662"/>
      <c r="R1229" s="1662"/>
      <c r="S1229" s="1662"/>
      <c r="T1229" s="1662"/>
      <c r="U1229" s="1662"/>
      <c r="V1229" s="1662"/>
      <c r="W1229" s="1662"/>
      <c r="X1229" s="1662"/>
      <c r="Y1229" s="1662"/>
      <c r="Z1229" s="1662"/>
      <c r="AA1229" s="1662"/>
      <c r="AB1229" s="1244"/>
      <c r="AC1229" s="408">
        <f t="shared" ref="AC1229:AC1230" si="458">M1229-SUM(N1229:AB1229)</f>
        <v>0</v>
      </c>
      <c r="AD1229" s="1766"/>
      <c r="AE1229" s="1063"/>
      <c r="AF1229" s="831"/>
      <c r="AG1229" s="536"/>
      <c r="AH1229" s="529"/>
      <c r="AI1229" s="529"/>
      <c r="AJ1229" s="529"/>
      <c r="AK1229" s="529"/>
      <c r="AL1229" s="529"/>
      <c r="AM1229" s="529"/>
      <c r="AN1229" s="529"/>
      <c r="AO1229" s="529"/>
      <c r="AP1229" s="529"/>
      <c r="AQ1229" s="529"/>
      <c r="AR1229" s="529"/>
      <c r="AS1229" s="529"/>
      <c r="AT1229" s="529"/>
      <c r="AU1229" s="529"/>
      <c r="AV1229" s="529"/>
      <c r="AW1229" s="529"/>
      <c r="AX1229" s="529"/>
      <c r="AY1229" s="529"/>
      <c r="AZ1229" s="529"/>
      <c r="BA1229" s="529"/>
      <c r="BB1229" s="529"/>
      <c r="BC1229" s="529"/>
      <c r="BD1229" s="529"/>
      <c r="BE1229" s="529"/>
      <c r="BF1229" s="529"/>
      <c r="BG1229" s="529"/>
      <c r="BH1229" s="529"/>
      <c r="BI1229" s="529"/>
      <c r="BJ1229" s="529"/>
      <c r="BK1229" s="529"/>
      <c r="BL1229" s="529"/>
      <c r="BM1229" s="529"/>
      <c r="BN1229" s="529"/>
      <c r="BO1229" s="529"/>
      <c r="BP1229" s="529"/>
      <c r="BQ1229" s="529"/>
      <c r="BR1229" s="529"/>
      <c r="BS1229" s="529"/>
      <c r="BT1229" s="529"/>
      <c r="BU1229" s="529"/>
      <c r="BV1229" s="529"/>
      <c r="BW1229" s="529"/>
      <c r="BX1229" s="529"/>
      <c r="BY1229" s="529"/>
      <c r="BZ1229" s="529"/>
      <c r="CA1229" s="529"/>
      <c r="CB1229" s="529"/>
      <c r="CC1229" s="529"/>
      <c r="CD1229" s="529"/>
      <c r="CE1229" s="529"/>
      <c r="CF1229" s="529"/>
      <c r="CG1229" s="529"/>
      <c r="CH1229" s="529"/>
      <c r="CI1229" s="529"/>
      <c r="CJ1229" s="529"/>
      <c r="CK1229" s="529"/>
      <c r="CL1229" s="529"/>
      <c r="CM1229" s="529"/>
      <c r="CN1229" s="529"/>
      <c r="CO1229" s="529"/>
      <c r="CP1229" s="529"/>
      <c r="CQ1229" s="529"/>
    </row>
    <row r="1230" spans="1:95" s="70" customFormat="1" ht="15" customHeight="1" outlineLevel="1" x14ac:dyDescent="0.2">
      <c r="A1230" s="11">
        <v>159</v>
      </c>
      <c r="B1230" s="300"/>
      <c r="C1230" s="298"/>
      <c r="D1230" s="298"/>
      <c r="E1230" s="299"/>
      <c r="F1230" s="859" t="s">
        <v>570</v>
      </c>
      <c r="G1230" s="860"/>
      <c r="H1230" s="860"/>
      <c r="I1230" s="860"/>
      <c r="J1230" s="860"/>
      <c r="K1230" s="860"/>
      <c r="L1230" s="861"/>
      <c r="M1230" s="408">
        <f t="shared" si="456"/>
        <v>0</v>
      </c>
      <c r="N1230" s="419">
        <f t="shared" si="457"/>
        <v>0</v>
      </c>
      <c r="O1230" s="1370"/>
      <c r="P1230" s="1662"/>
      <c r="Q1230" s="1662"/>
      <c r="R1230" s="1662"/>
      <c r="S1230" s="1662"/>
      <c r="T1230" s="1662"/>
      <c r="U1230" s="1662"/>
      <c r="V1230" s="1662"/>
      <c r="W1230" s="1662"/>
      <c r="X1230" s="1662"/>
      <c r="Y1230" s="1662"/>
      <c r="Z1230" s="1662"/>
      <c r="AA1230" s="1662"/>
      <c r="AB1230" s="1244"/>
      <c r="AC1230" s="408">
        <f t="shared" si="458"/>
        <v>0</v>
      </c>
      <c r="AD1230" s="1766"/>
      <c r="AE1230" s="1063"/>
      <c r="AF1230" s="831"/>
      <c r="AG1230" s="536"/>
      <c r="AH1230" s="529"/>
      <c r="AI1230" s="529"/>
      <c r="AJ1230" s="529"/>
      <c r="AK1230" s="529"/>
      <c r="AL1230" s="529"/>
      <c r="AM1230" s="529"/>
      <c r="AN1230" s="529"/>
      <c r="AO1230" s="529"/>
      <c r="AP1230" s="529"/>
      <c r="AQ1230" s="529"/>
      <c r="AR1230" s="529"/>
      <c r="AS1230" s="529"/>
      <c r="AT1230" s="529"/>
      <c r="AU1230" s="529"/>
      <c r="AV1230" s="529"/>
      <c r="AW1230" s="529"/>
      <c r="AX1230" s="529"/>
      <c r="AY1230" s="529"/>
      <c r="AZ1230" s="529"/>
      <c r="BA1230" s="529"/>
      <c r="BB1230" s="529"/>
      <c r="BC1230" s="529"/>
      <c r="BD1230" s="529"/>
      <c r="BE1230" s="529"/>
      <c r="BF1230" s="529"/>
      <c r="BG1230" s="529"/>
      <c r="BH1230" s="529"/>
      <c r="BI1230" s="529"/>
      <c r="BJ1230" s="529"/>
      <c r="BK1230" s="529"/>
      <c r="BL1230" s="529"/>
      <c r="BM1230" s="529"/>
      <c r="BN1230" s="529"/>
      <c r="BO1230" s="529"/>
      <c r="BP1230" s="529"/>
      <c r="BQ1230" s="529"/>
      <c r="BR1230" s="529"/>
      <c r="BS1230" s="529"/>
      <c r="BT1230" s="529"/>
      <c r="BU1230" s="529"/>
      <c r="BV1230" s="529"/>
      <c r="BW1230" s="529"/>
      <c r="BX1230" s="529"/>
      <c r="BY1230" s="529"/>
      <c r="BZ1230" s="529"/>
      <c r="CA1230" s="529"/>
      <c r="CB1230" s="529"/>
      <c r="CC1230" s="529"/>
      <c r="CD1230" s="529"/>
      <c r="CE1230" s="529"/>
      <c r="CF1230" s="529"/>
      <c r="CG1230" s="529"/>
      <c r="CH1230" s="529"/>
      <c r="CI1230" s="529"/>
      <c r="CJ1230" s="529"/>
      <c r="CK1230" s="529"/>
      <c r="CL1230" s="529"/>
      <c r="CM1230" s="529"/>
      <c r="CN1230" s="529"/>
      <c r="CO1230" s="529"/>
      <c r="CP1230" s="529"/>
      <c r="CQ1230" s="529"/>
    </row>
    <row r="1231" spans="1:95" s="70" customFormat="1" ht="15" customHeight="1" outlineLevel="1" x14ac:dyDescent="0.2">
      <c r="A1231" s="11">
        <v>160</v>
      </c>
      <c r="B1231" s="300"/>
      <c r="C1231" s="298"/>
      <c r="D1231" s="298"/>
      <c r="E1231" s="853" t="s">
        <v>548</v>
      </c>
      <c r="F1231" s="854"/>
      <c r="G1231" s="854"/>
      <c r="H1231" s="854"/>
      <c r="I1231" s="854"/>
      <c r="J1231" s="854"/>
      <c r="K1231" s="854"/>
      <c r="L1231" s="855"/>
      <c r="M1231" s="407">
        <f>SUBTOTAL(9,M1232:M1234)</f>
        <v>0</v>
      </c>
      <c r="N1231" s="410">
        <f t="shared" ref="N1231" si="459">SUBTOTAL(9,N1232:N1234)</f>
        <v>0</v>
      </c>
      <c r="O1231" s="1370"/>
      <c r="P1231" s="1662"/>
      <c r="Q1231" s="1662"/>
      <c r="R1231" s="1662"/>
      <c r="S1231" s="1662"/>
      <c r="T1231" s="1662"/>
      <c r="U1231" s="1662"/>
      <c r="V1231" s="1662"/>
      <c r="W1231" s="1662"/>
      <c r="X1231" s="1662"/>
      <c r="Y1231" s="1662"/>
      <c r="Z1231" s="1662"/>
      <c r="AA1231" s="1662"/>
      <c r="AB1231" s="1244"/>
      <c r="AC1231" s="407">
        <f t="shared" ref="AC1231" si="460">SUBTOTAL(9,AC1232:AC1234)</f>
        <v>0</v>
      </c>
      <c r="AD1231" s="1766"/>
      <c r="AE1231" s="1063"/>
      <c r="AF1231" s="831"/>
      <c r="AG1231" s="536"/>
      <c r="AH1231" s="529"/>
      <c r="AI1231" s="529"/>
      <c r="AJ1231" s="529"/>
      <c r="AK1231" s="529"/>
      <c r="AL1231" s="529"/>
      <c r="AM1231" s="529"/>
      <c r="AN1231" s="529"/>
      <c r="AO1231" s="529"/>
      <c r="AP1231" s="529"/>
      <c r="AQ1231" s="529"/>
      <c r="AR1231" s="529"/>
      <c r="AS1231" s="529"/>
      <c r="AT1231" s="529"/>
      <c r="AU1231" s="529"/>
      <c r="AV1231" s="529"/>
      <c r="AW1231" s="529"/>
      <c r="AX1231" s="529"/>
      <c r="AY1231" s="529"/>
      <c r="AZ1231" s="529"/>
      <c r="BA1231" s="529"/>
      <c r="BB1231" s="529"/>
      <c r="BC1231" s="529"/>
      <c r="BD1231" s="529"/>
      <c r="BE1231" s="529"/>
      <c r="BF1231" s="529"/>
      <c r="BG1231" s="529"/>
      <c r="BH1231" s="529"/>
      <c r="BI1231" s="529"/>
      <c r="BJ1231" s="529"/>
      <c r="BK1231" s="529"/>
      <c r="BL1231" s="529"/>
      <c r="BM1231" s="529"/>
      <c r="BN1231" s="529"/>
      <c r="BO1231" s="529"/>
      <c r="BP1231" s="529"/>
      <c r="BQ1231" s="529"/>
      <c r="BR1231" s="529"/>
      <c r="BS1231" s="529"/>
      <c r="BT1231" s="529"/>
      <c r="BU1231" s="529"/>
      <c r="BV1231" s="529"/>
      <c r="BW1231" s="529"/>
      <c r="BX1231" s="529"/>
      <c r="BY1231" s="529"/>
      <c r="BZ1231" s="529"/>
      <c r="CA1231" s="529"/>
      <c r="CB1231" s="529"/>
      <c r="CC1231" s="529"/>
      <c r="CD1231" s="529"/>
      <c r="CE1231" s="529"/>
      <c r="CF1231" s="529"/>
      <c r="CG1231" s="529"/>
      <c r="CH1231" s="529"/>
      <c r="CI1231" s="529"/>
      <c r="CJ1231" s="529"/>
      <c r="CK1231" s="529"/>
      <c r="CL1231" s="529"/>
      <c r="CM1231" s="529"/>
      <c r="CN1231" s="529"/>
      <c r="CO1231" s="529"/>
      <c r="CP1231" s="529"/>
      <c r="CQ1231" s="529"/>
    </row>
    <row r="1232" spans="1:95" s="70" customFormat="1" ht="15" customHeight="1" outlineLevel="1" x14ac:dyDescent="0.2">
      <c r="A1232" s="11">
        <v>161</v>
      </c>
      <c r="B1232" s="300"/>
      <c r="C1232" s="298"/>
      <c r="D1232" s="298"/>
      <c r="E1232" s="299"/>
      <c r="F1232" s="856" t="s">
        <v>549</v>
      </c>
      <c r="G1232" s="857"/>
      <c r="H1232" s="857"/>
      <c r="I1232" s="857"/>
      <c r="J1232" s="857"/>
      <c r="K1232" s="857"/>
      <c r="L1232" s="858"/>
      <c r="M1232" s="408">
        <f t="shared" ref="M1232:M1234" si="461">M456</f>
        <v>0</v>
      </c>
      <c r="N1232" s="419">
        <f t="shared" ref="N1232:N1234" si="462">M1232</f>
        <v>0</v>
      </c>
      <c r="O1232" s="1370"/>
      <c r="P1232" s="1662"/>
      <c r="Q1232" s="1662"/>
      <c r="R1232" s="1662"/>
      <c r="S1232" s="1662"/>
      <c r="T1232" s="1662"/>
      <c r="U1232" s="1662"/>
      <c r="V1232" s="1662"/>
      <c r="W1232" s="1662"/>
      <c r="X1232" s="1662"/>
      <c r="Y1232" s="1662"/>
      <c r="Z1232" s="1662"/>
      <c r="AA1232" s="1662"/>
      <c r="AB1232" s="1244"/>
      <c r="AC1232" s="408">
        <f t="shared" ref="AC1232:AC1234" si="463">M1232-SUM(N1232:AB1232)</f>
        <v>0</v>
      </c>
      <c r="AD1232" s="1766"/>
      <c r="AE1232" s="1063"/>
      <c r="AF1232" s="831"/>
      <c r="AG1232" s="536"/>
      <c r="AH1232" s="529"/>
      <c r="AI1232" s="529"/>
      <c r="AJ1232" s="529"/>
      <c r="AK1232" s="529"/>
      <c r="AL1232" s="529"/>
      <c r="AM1232" s="529"/>
      <c r="AN1232" s="529"/>
      <c r="AO1232" s="529"/>
      <c r="AP1232" s="529"/>
      <c r="AQ1232" s="529"/>
      <c r="AR1232" s="529"/>
      <c r="AS1232" s="529"/>
      <c r="AT1232" s="529"/>
      <c r="AU1232" s="529"/>
      <c r="AV1232" s="529"/>
      <c r="AW1232" s="529"/>
      <c r="AX1232" s="529"/>
      <c r="AY1232" s="529"/>
      <c r="AZ1232" s="529"/>
      <c r="BA1232" s="529"/>
      <c r="BB1232" s="529"/>
      <c r="BC1232" s="529"/>
      <c r="BD1232" s="529"/>
      <c r="BE1232" s="529"/>
      <c r="BF1232" s="529"/>
      <c r="BG1232" s="529"/>
      <c r="BH1232" s="529"/>
      <c r="BI1232" s="529"/>
      <c r="BJ1232" s="529"/>
      <c r="BK1232" s="529"/>
      <c r="BL1232" s="529"/>
      <c r="BM1232" s="529"/>
      <c r="BN1232" s="529"/>
      <c r="BO1232" s="529"/>
      <c r="BP1232" s="529"/>
      <c r="BQ1232" s="529"/>
      <c r="BR1232" s="529"/>
      <c r="BS1232" s="529"/>
      <c r="BT1232" s="529"/>
      <c r="BU1232" s="529"/>
      <c r="BV1232" s="529"/>
      <c r="BW1232" s="529"/>
      <c r="BX1232" s="529"/>
      <c r="BY1232" s="529"/>
      <c r="BZ1232" s="529"/>
      <c r="CA1232" s="529"/>
      <c r="CB1232" s="529"/>
      <c r="CC1232" s="529"/>
      <c r="CD1232" s="529"/>
      <c r="CE1232" s="529"/>
      <c r="CF1232" s="529"/>
      <c r="CG1232" s="529"/>
      <c r="CH1232" s="529"/>
      <c r="CI1232" s="529"/>
      <c r="CJ1232" s="529"/>
      <c r="CK1232" s="529"/>
      <c r="CL1232" s="529"/>
      <c r="CM1232" s="529"/>
      <c r="CN1232" s="529"/>
      <c r="CO1232" s="529"/>
      <c r="CP1232" s="529"/>
      <c r="CQ1232" s="529"/>
    </row>
    <row r="1233" spans="1:95" s="70" customFormat="1" outlineLevel="1" x14ac:dyDescent="0.2">
      <c r="A1233" s="11">
        <v>162</v>
      </c>
      <c r="B1233" s="300"/>
      <c r="C1233" s="295"/>
      <c r="D1233" s="295"/>
      <c r="E1233" s="295"/>
      <c r="F1233" s="915" t="s">
        <v>574</v>
      </c>
      <c r="G1233" s="916"/>
      <c r="H1233" s="916"/>
      <c r="I1233" s="916"/>
      <c r="J1233" s="916"/>
      <c r="K1233" s="916"/>
      <c r="L1233" s="917"/>
      <c r="M1233" s="408">
        <f t="shared" si="461"/>
        <v>0</v>
      </c>
      <c r="N1233" s="419">
        <f t="shared" si="462"/>
        <v>0</v>
      </c>
      <c r="O1233" s="1370"/>
      <c r="P1233" s="1662"/>
      <c r="Q1233" s="1662"/>
      <c r="R1233" s="1662"/>
      <c r="S1233" s="1662"/>
      <c r="T1233" s="1662"/>
      <c r="U1233" s="1662"/>
      <c r="V1233" s="1662"/>
      <c r="W1233" s="1662"/>
      <c r="X1233" s="1662"/>
      <c r="Y1233" s="1662"/>
      <c r="Z1233" s="1662"/>
      <c r="AA1233" s="1662"/>
      <c r="AB1233" s="1244"/>
      <c r="AC1233" s="408">
        <f t="shared" si="463"/>
        <v>0</v>
      </c>
      <c r="AD1233" s="1766"/>
      <c r="AE1233" s="1063"/>
      <c r="AF1233" s="831"/>
      <c r="AG1233" s="536"/>
      <c r="AH1233" s="529"/>
      <c r="AI1233" s="529"/>
      <c r="AJ1233" s="529"/>
      <c r="AK1233" s="529"/>
      <c r="AL1233" s="529"/>
      <c r="AM1233" s="529"/>
      <c r="AN1233" s="529"/>
      <c r="AO1233" s="529"/>
      <c r="AP1233" s="529"/>
      <c r="AQ1233" s="529"/>
      <c r="AR1233" s="529"/>
      <c r="AS1233" s="529"/>
      <c r="AT1233" s="529"/>
      <c r="AU1233" s="529"/>
      <c r="AV1233" s="529"/>
      <c r="AW1233" s="529"/>
      <c r="AX1233" s="529"/>
      <c r="AY1233" s="529"/>
      <c r="AZ1233" s="529"/>
      <c r="BA1233" s="529"/>
      <c r="BB1233" s="529"/>
      <c r="BC1233" s="529"/>
      <c r="BD1233" s="529"/>
      <c r="BE1233" s="529"/>
      <c r="BF1233" s="529"/>
      <c r="BG1233" s="529"/>
      <c r="BH1233" s="529"/>
      <c r="BI1233" s="529"/>
      <c r="BJ1233" s="529"/>
      <c r="BK1233" s="529"/>
      <c r="BL1233" s="529"/>
      <c r="BM1233" s="529"/>
      <c r="BN1233" s="529"/>
      <c r="BO1233" s="529"/>
      <c r="BP1233" s="529"/>
      <c r="BQ1233" s="529"/>
      <c r="BR1233" s="529"/>
      <c r="BS1233" s="529"/>
      <c r="BT1233" s="529"/>
      <c r="BU1233" s="529"/>
      <c r="BV1233" s="529"/>
      <c r="BW1233" s="529"/>
      <c r="BX1233" s="529"/>
      <c r="BY1233" s="529"/>
      <c r="BZ1233" s="529"/>
      <c r="CA1233" s="529"/>
      <c r="CB1233" s="529"/>
      <c r="CC1233" s="529"/>
      <c r="CD1233" s="529"/>
      <c r="CE1233" s="529"/>
      <c r="CF1233" s="529"/>
      <c r="CG1233" s="529"/>
      <c r="CH1233" s="529"/>
      <c r="CI1233" s="529"/>
      <c r="CJ1233" s="529"/>
      <c r="CK1233" s="529"/>
      <c r="CL1233" s="529"/>
      <c r="CM1233" s="529"/>
      <c r="CN1233" s="529"/>
      <c r="CO1233" s="529"/>
      <c r="CP1233" s="529"/>
      <c r="CQ1233" s="529"/>
    </row>
    <row r="1234" spans="1:95" s="70" customFormat="1" ht="27.75" customHeight="1" outlineLevel="1" x14ac:dyDescent="0.2">
      <c r="A1234" s="11">
        <v>163</v>
      </c>
      <c r="B1234" s="300"/>
      <c r="C1234" s="295"/>
      <c r="D1234" s="295"/>
      <c r="E1234" s="295"/>
      <c r="F1234" s="859" t="s">
        <v>669</v>
      </c>
      <c r="G1234" s="860"/>
      <c r="H1234" s="860"/>
      <c r="I1234" s="860"/>
      <c r="J1234" s="860"/>
      <c r="K1234" s="860"/>
      <c r="L1234" s="861"/>
      <c r="M1234" s="408">
        <f t="shared" si="461"/>
        <v>0</v>
      </c>
      <c r="N1234" s="419">
        <f t="shared" si="462"/>
        <v>0</v>
      </c>
      <c r="O1234" s="1391"/>
      <c r="P1234" s="961"/>
      <c r="Q1234" s="961"/>
      <c r="R1234" s="961"/>
      <c r="S1234" s="961"/>
      <c r="T1234" s="961"/>
      <c r="U1234" s="961"/>
      <c r="V1234" s="961"/>
      <c r="W1234" s="961"/>
      <c r="X1234" s="961"/>
      <c r="Y1234" s="961"/>
      <c r="Z1234" s="961"/>
      <c r="AA1234" s="961"/>
      <c r="AB1234" s="961"/>
      <c r="AC1234" s="408">
        <f t="shared" si="463"/>
        <v>0</v>
      </c>
      <c r="AD1234" s="1767"/>
      <c r="AE1234" s="834"/>
      <c r="AF1234" s="834"/>
      <c r="AG1234" s="536"/>
      <c r="AH1234" s="529"/>
      <c r="AI1234" s="529"/>
      <c r="AJ1234" s="529"/>
      <c r="AK1234" s="529"/>
      <c r="AL1234" s="529"/>
      <c r="AM1234" s="529"/>
      <c r="AN1234" s="529"/>
      <c r="AO1234" s="529"/>
      <c r="AP1234" s="529"/>
      <c r="AQ1234" s="529"/>
      <c r="AR1234" s="529"/>
      <c r="AS1234" s="529"/>
      <c r="AT1234" s="529"/>
      <c r="AU1234" s="529"/>
      <c r="AV1234" s="529"/>
      <c r="AW1234" s="529"/>
      <c r="AX1234" s="529"/>
      <c r="AY1234" s="529"/>
      <c r="AZ1234" s="529"/>
      <c r="BA1234" s="529"/>
      <c r="BB1234" s="529"/>
      <c r="BC1234" s="529"/>
      <c r="BD1234" s="529"/>
      <c r="BE1234" s="529"/>
      <c r="BF1234" s="529"/>
      <c r="BG1234" s="529"/>
      <c r="BH1234" s="529"/>
      <c r="BI1234" s="529"/>
      <c r="BJ1234" s="529"/>
      <c r="BK1234" s="529"/>
      <c r="BL1234" s="529"/>
      <c r="BM1234" s="529"/>
      <c r="BN1234" s="529"/>
      <c r="BO1234" s="529"/>
      <c r="BP1234" s="529"/>
      <c r="BQ1234" s="529"/>
      <c r="BR1234" s="529"/>
      <c r="BS1234" s="529"/>
      <c r="BT1234" s="529"/>
      <c r="BU1234" s="529"/>
      <c r="BV1234" s="529"/>
      <c r="BW1234" s="529"/>
      <c r="BX1234" s="529"/>
      <c r="BY1234" s="529"/>
      <c r="BZ1234" s="529"/>
      <c r="CA1234" s="529"/>
      <c r="CB1234" s="529"/>
      <c r="CC1234" s="529"/>
      <c r="CD1234" s="529"/>
      <c r="CE1234" s="529"/>
      <c r="CF1234" s="529"/>
      <c r="CG1234" s="529"/>
      <c r="CH1234" s="529"/>
      <c r="CI1234" s="529"/>
      <c r="CJ1234" s="529"/>
      <c r="CK1234" s="529"/>
      <c r="CL1234" s="529"/>
      <c r="CM1234" s="529"/>
      <c r="CN1234" s="529"/>
      <c r="CO1234" s="529"/>
      <c r="CP1234" s="529"/>
      <c r="CQ1234" s="529"/>
    </row>
    <row r="1235" spans="1:95" s="70" customFormat="1" outlineLevel="1" x14ac:dyDescent="0.2">
      <c r="A1235" s="11">
        <v>164</v>
      </c>
      <c r="B1235" s="300"/>
      <c r="C1235" s="295"/>
      <c r="D1235" s="844" t="s">
        <v>23</v>
      </c>
      <c r="E1235" s="845"/>
      <c r="F1235" s="845"/>
      <c r="G1235" s="845"/>
      <c r="H1235" s="845"/>
      <c r="I1235" s="845"/>
      <c r="J1235" s="845"/>
      <c r="K1235" s="845"/>
      <c r="L1235" s="845"/>
      <c r="M1235" s="845"/>
      <c r="N1235" s="845"/>
      <c r="O1235" s="845"/>
      <c r="P1235" s="845"/>
      <c r="Q1235" s="845"/>
      <c r="R1235" s="845"/>
      <c r="S1235" s="845"/>
      <c r="T1235" s="845"/>
      <c r="U1235" s="845"/>
      <c r="V1235" s="845"/>
      <c r="W1235" s="845"/>
      <c r="X1235" s="845"/>
      <c r="Y1235" s="845"/>
      <c r="Z1235" s="845"/>
      <c r="AA1235" s="845"/>
      <c r="AB1235" s="845"/>
      <c r="AC1235" s="845"/>
      <c r="AD1235" s="845"/>
      <c r="AE1235" s="845"/>
      <c r="AF1235" s="845"/>
      <c r="AG1235" s="536"/>
      <c r="AH1235" s="529"/>
      <c r="AI1235" s="529"/>
      <c r="AJ1235" s="529"/>
      <c r="AK1235" s="529"/>
      <c r="AL1235" s="529"/>
      <c r="AM1235" s="529"/>
      <c r="AN1235" s="529"/>
      <c r="AO1235" s="529"/>
      <c r="AP1235" s="529"/>
      <c r="AQ1235" s="529"/>
      <c r="AR1235" s="529"/>
      <c r="AS1235" s="529"/>
      <c r="AT1235" s="529"/>
      <c r="AU1235" s="529"/>
      <c r="AV1235" s="529"/>
      <c r="AW1235" s="529"/>
      <c r="AX1235" s="529"/>
      <c r="AY1235" s="529"/>
      <c r="AZ1235" s="529"/>
      <c r="BA1235" s="529"/>
      <c r="BB1235" s="529"/>
      <c r="BC1235" s="529"/>
      <c r="BD1235" s="529"/>
      <c r="BE1235" s="529"/>
      <c r="BF1235" s="529"/>
      <c r="BG1235" s="529"/>
      <c r="BH1235" s="529"/>
      <c r="BI1235" s="529"/>
      <c r="BJ1235" s="529"/>
      <c r="BK1235" s="529"/>
      <c r="BL1235" s="529"/>
      <c r="BM1235" s="529"/>
      <c r="BN1235" s="529"/>
      <c r="BO1235" s="529"/>
      <c r="BP1235" s="529"/>
      <c r="BQ1235" s="529"/>
      <c r="BR1235" s="529"/>
      <c r="BS1235" s="529"/>
      <c r="BT1235" s="529"/>
      <c r="BU1235" s="529"/>
      <c r="BV1235" s="529"/>
      <c r="BW1235" s="529"/>
      <c r="BX1235" s="529"/>
      <c r="BY1235" s="529"/>
      <c r="BZ1235" s="529"/>
      <c r="CA1235" s="529"/>
      <c r="CB1235" s="529"/>
      <c r="CC1235" s="529"/>
      <c r="CD1235" s="529"/>
      <c r="CE1235" s="529"/>
      <c r="CF1235" s="529"/>
      <c r="CG1235" s="529"/>
      <c r="CH1235" s="529"/>
      <c r="CI1235" s="529"/>
      <c r="CJ1235" s="529"/>
      <c r="CK1235" s="529"/>
      <c r="CL1235" s="529"/>
      <c r="CM1235" s="529"/>
      <c r="CN1235" s="529"/>
      <c r="CO1235" s="529"/>
      <c r="CP1235" s="529"/>
      <c r="CQ1235" s="529"/>
    </row>
    <row r="1236" spans="1:95" s="70" customFormat="1" outlineLevel="1" x14ac:dyDescent="0.2">
      <c r="A1236" s="11">
        <v>165</v>
      </c>
      <c r="B1236" s="300"/>
      <c r="C1236" s="295"/>
      <c r="D1236" s="295"/>
      <c r="E1236" s="918" t="s">
        <v>126</v>
      </c>
      <c r="F1236" s="919"/>
      <c r="G1236" s="919"/>
      <c r="H1236" s="919"/>
      <c r="I1236" s="919"/>
      <c r="J1236" s="919"/>
      <c r="K1236" s="919"/>
      <c r="L1236" s="920"/>
      <c r="M1236" s="407">
        <f>SUBTOTAL(9,M1237:M1238)</f>
        <v>0</v>
      </c>
      <c r="N1236" s="410">
        <f t="shared" ref="N1236" si="464">SUBTOTAL(9,N1237:N1238)</f>
        <v>0</v>
      </c>
      <c r="O1236" s="1190"/>
      <c r="P1236" s="1244"/>
      <c r="Q1236" s="1244"/>
      <c r="R1236" s="1244"/>
      <c r="S1236" s="1244"/>
      <c r="T1236" s="1244"/>
      <c r="U1236" s="1244"/>
      <c r="V1236" s="1244"/>
      <c r="W1236" s="1244"/>
      <c r="X1236" s="1244"/>
      <c r="Y1236" s="1244"/>
      <c r="Z1236" s="1244"/>
      <c r="AA1236" s="1244"/>
      <c r="AB1236" s="1244"/>
      <c r="AC1236" s="407">
        <f t="shared" ref="AC1236" si="465">SUBTOTAL(9,AC1237:AC1238)</f>
        <v>0</v>
      </c>
      <c r="AD1236" s="1808"/>
      <c r="AE1236" s="828"/>
      <c r="AF1236" s="828"/>
      <c r="AG1236" s="536"/>
      <c r="AH1236" s="529"/>
      <c r="AI1236" s="529"/>
      <c r="AJ1236" s="529"/>
      <c r="AK1236" s="529"/>
      <c r="AL1236" s="529"/>
      <c r="AM1236" s="529"/>
      <c r="AN1236" s="529"/>
      <c r="AO1236" s="529"/>
      <c r="AP1236" s="529"/>
      <c r="AQ1236" s="529"/>
      <c r="AR1236" s="529"/>
      <c r="AS1236" s="529"/>
      <c r="AT1236" s="529"/>
      <c r="AU1236" s="529"/>
      <c r="AV1236" s="529"/>
      <c r="AW1236" s="529"/>
      <c r="AX1236" s="529"/>
      <c r="AY1236" s="529"/>
      <c r="AZ1236" s="529"/>
      <c r="BA1236" s="529"/>
      <c r="BB1236" s="529"/>
      <c r="BC1236" s="529"/>
      <c r="BD1236" s="529"/>
      <c r="BE1236" s="529"/>
      <c r="BF1236" s="529"/>
      <c r="BG1236" s="529"/>
      <c r="BH1236" s="529"/>
      <c r="BI1236" s="529"/>
      <c r="BJ1236" s="529"/>
      <c r="BK1236" s="529"/>
      <c r="BL1236" s="529"/>
      <c r="BM1236" s="529"/>
      <c r="BN1236" s="529"/>
      <c r="BO1236" s="529"/>
      <c r="BP1236" s="529"/>
      <c r="BQ1236" s="529"/>
      <c r="BR1236" s="529"/>
      <c r="BS1236" s="529"/>
      <c r="BT1236" s="529"/>
      <c r="BU1236" s="529"/>
      <c r="BV1236" s="529"/>
      <c r="BW1236" s="529"/>
      <c r="BX1236" s="529"/>
      <c r="BY1236" s="529"/>
      <c r="BZ1236" s="529"/>
      <c r="CA1236" s="529"/>
      <c r="CB1236" s="529"/>
      <c r="CC1236" s="529"/>
      <c r="CD1236" s="529"/>
      <c r="CE1236" s="529"/>
      <c r="CF1236" s="529"/>
      <c r="CG1236" s="529"/>
      <c r="CH1236" s="529"/>
      <c r="CI1236" s="529"/>
      <c r="CJ1236" s="529"/>
      <c r="CK1236" s="529"/>
      <c r="CL1236" s="529"/>
      <c r="CM1236" s="529"/>
      <c r="CN1236" s="529"/>
      <c r="CO1236" s="529"/>
      <c r="CP1236" s="529"/>
      <c r="CQ1236" s="529"/>
    </row>
    <row r="1237" spans="1:95" s="70" customFormat="1" outlineLevel="1" x14ac:dyDescent="0.2">
      <c r="A1237" s="11">
        <v>166</v>
      </c>
      <c r="B1237" s="300"/>
      <c r="C1237" s="295"/>
      <c r="D1237" s="295"/>
      <c r="E1237" s="295"/>
      <c r="F1237" s="856" t="s">
        <v>127</v>
      </c>
      <c r="G1237" s="857"/>
      <c r="H1237" s="857"/>
      <c r="I1237" s="857"/>
      <c r="J1237" s="857"/>
      <c r="K1237" s="857"/>
      <c r="L1237" s="858"/>
      <c r="M1237" s="408">
        <f t="shared" ref="M1237:M1238" si="466">M461</f>
        <v>0</v>
      </c>
      <c r="N1237" s="419">
        <f t="shared" ref="N1237:N1238" si="467">M1237</f>
        <v>0</v>
      </c>
      <c r="O1237" s="1370"/>
      <c r="P1237" s="1662"/>
      <c r="Q1237" s="1662"/>
      <c r="R1237" s="1662"/>
      <c r="S1237" s="1662"/>
      <c r="T1237" s="1662"/>
      <c r="U1237" s="1662"/>
      <c r="V1237" s="1662"/>
      <c r="W1237" s="1662"/>
      <c r="X1237" s="1662"/>
      <c r="Y1237" s="1662"/>
      <c r="Z1237" s="1662"/>
      <c r="AA1237" s="1662"/>
      <c r="AB1237" s="1244"/>
      <c r="AC1237" s="408">
        <f t="shared" ref="AC1237:AC1238" si="468">M1237-SUM(N1237:AB1237)</f>
        <v>0</v>
      </c>
      <c r="AD1237" s="1766"/>
      <c r="AE1237" s="1063"/>
      <c r="AF1237" s="831"/>
      <c r="AG1237" s="536"/>
      <c r="AH1237" s="529"/>
      <c r="AI1237" s="529"/>
      <c r="AJ1237" s="529"/>
      <c r="AK1237" s="529"/>
      <c r="AL1237" s="529"/>
      <c r="AM1237" s="529"/>
      <c r="AN1237" s="529"/>
      <c r="AO1237" s="529"/>
      <c r="AP1237" s="529"/>
      <c r="AQ1237" s="529"/>
      <c r="AR1237" s="529"/>
      <c r="AS1237" s="529"/>
      <c r="AT1237" s="529"/>
      <c r="AU1237" s="529"/>
      <c r="AV1237" s="529"/>
      <c r="AW1237" s="529"/>
      <c r="AX1237" s="529"/>
      <c r="AY1237" s="529"/>
      <c r="AZ1237" s="529"/>
      <c r="BA1237" s="529"/>
      <c r="BB1237" s="529"/>
      <c r="BC1237" s="529"/>
      <c r="BD1237" s="529"/>
      <c r="BE1237" s="529"/>
      <c r="BF1237" s="529"/>
      <c r="BG1237" s="529"/>
      <c r="BH1237" s="529"/>
      <c r="BI1237" s="529"/>
      <c r="BJ1237" s="529"/>
      <c r="BK1237" s="529"/>
      <c r="BL1237" s="529"/>
      <c r="BM1237" s="529"/>
      <c r="BN1237" s="529"/>
      <c r="BO1237" s="529"/>
      <c r="BP1237" s="529"/>
      <c r="BQ1237" s="529"/>
      <c r="BR1237" s="529"/>
      <c r="BS1237" s="529"/>
      <c r="BT1237" s="529"/>
      <c r="BU1237" s="529"/>
      <c r="BV1237" s="529"/>
      <c r="BW1237" s="529"/>
      <c r="BX1237" s="529"/>
      <c r="BY1237" s="529"/>
      <c r="BZ1237" s="529"/>
      <c r="CA1237" s="529"/>
      <c r="CB1237" s="529"/>
      <c r="CC1237" s="529"/>
      <c r="CD1237" s="529"/>
      <c r="CE1237" s="529"/>
      <c r="CF1237" s="529"/>
      <c r="CG1237" s="529"/>
      <c r="CH1237" s="529"/>
      <c r="CI1237" s="529"/>
      <c r="CJ1237" s="529"/>
      <c r="CK1237" s="529"/>
      <c r="CL1237" s="529"/>
      <c r="CM1237" s="529"/>
      <c r="CN1237" s="529"/>
      <c r="CO1237" s="529"/>
      <c r="CP1237" s="529"/>
      <c r="CQ1237" s="529"/>
    </row>
    <row r="1238" spans="1:95" s="70" customFormat="1" outlineLevel="1" x14ac:dyDescent="0.2">
      <c r="A1238" s="11">
        <v>167</v>
      </c>
      <c r="B1238" s="300"/>
      <c r="C1238" s="295"/>
      <c r="D1238" s="295"/>
      <c r="E1238" s="295"/>
      <c r="F1238" s="859" t="s">
        <v>128</v>
      </c>
      <c r="G1238" s="860"/>
      <c r="H1238" s="860"/>
      <c r="I1238" s="860"/>
      <c r="J1238" s="860"/>
      <c r="K1238" s="860"/>
      <c r="L1238" s="861"/>
      <c r="M1238" s="408">
        <f t="shared" si="466"/>
        <v>0</v>
      </c>
      <c r="N1238" s="419">
        <f t="shared" si="467"/>
        <v>0</v>
      </c>
      <c r="O1238" s="1370"/>
      <c r="P1238" s="1662"/>
      <c r="Q1238" s="1662"/>
      <c r="R1238" s="1662"/>
      <c r="S1238" s="1662"/>
      <c r="T1238" s="1662"/>
      <c r="U1238" s="1662"/>
      <c r="V1238" s="1662"/>
      <c r="W1238" s="1662"/>
      <c r="X1238" s="1662"/>
      <c r="Y1238" s="1662"/>
      <c r="Z1238" s="1662"/>
      <c r="AA1238" s="1662"/>
      <c r="AB1238" s="1244"/>
      <c r="AC1238" s="408">
        <f t="shared" si="468"/>
        <v>0</v>
      </c>
      <c r="AD1238" s="1766"/>
      <c r="AE1238" s="1063"/>
      <c r="AF1238" s="831"/>
      <c r="AG1238" s="536"/>
      <c r="AH1238" s="529"/>
      <c r="AI1238" s="529"/>
      <c r="AJ1238" s="529"/>
      <c r="AK1238" s="529"/>
      <c r="AL1238" s="529"/>
      <c r="AM1238" s="529"/>
      <c r="AN1238" s="529"/>
      <c r="AO1238" s="529"/>
      <c r="AP1238" s="529"/>
      <c r="AQ1238" s="529"/>
      <c r="AR1238" s="529"/>
      <c r="AS1238" s="529"/>
      <c r="AT1238" s="529"/>
      <c r="AU1238" s="529"/>
      <c r="AV1238" s="529"/>
      <c r="AW1238" s="529"/>
      <c r="AX1238" s="529"/>
      <c r="AY1238" s="529"/>
      <c r="AZ1238" s="529"/>
      <c r="BA1238" s="529"/>
      <c r="BB1238" s="529"/>
      <c r="BC1238" s="529"/>
      <c r="BD1238" s="529"/>
      <c r="BE1238" s="529"/>
      <c r="BF1238" s="529"/>
      <c r="BG1238" s="529"/>
      <c r="BH1238" s="529"/>
      <c r="BI1238" s="529"/>
      <c r="BJ1238" s="529"/>
      <c r="BK1238" s="529"/>
      <c r="BL1238" s="529"/>
      <c r="BM1238" s="529"/>
      <c r="BN1238" s="529"/>
      <c r="BO1238" s="529"/>
      <c r="BP1238" s="529"/>
      <c r="BQ1238" s="529"/>
      <c r="BR1238" s="529"/>
      <c r="BS1238" s="529"/>
      <c r="BT1238" s="529"/>
      <c r="BU1238" s="529"/>
      <c r="BV1238" s="529"/>
      <c r="BW1238" s="529"/>
      <c r="BX1238" s="529"/>
      <c r="BY1238" s="529"/>
      <c r="BZ1238" s="529"/>
      <c r="CA1238" s="529"/>
      <c r="CB1238" s="529"/>
      <c r="CC1238" s="529"/>
      <c r="CD1238" s="529"/>
      <c r="CE1238" s="529"/>
      <c r="CF1238" s="529"/>
      <c r="CG1238" s="529"/>
      <c r="CH1238" s="529"/>
      <c r="CI1238" s="529"/>
      <c r="CJ1238" s="529"/>
      <c r="CK1238" s="529"/>
      <c r="CL1238" s="529"/>
      <c r="CM1238" s="529"/>
      <c r="CN1238" s="529"/>
      <c r="CO1238" s="529"/>
      <c r="CP1238" s="529"/>
      <c r="CQ1238" s="529"/>
    </row>
    <row r="1239" spans="1:95" s="70" customFormat="1" outlineLevel="1" x14ac:dyDescent="0.2">
      <c r="A1239" s="11">
        <v>168</v>
      </c>
      <c r="B1239" s="300"/>
      <c r="C1239" s="295"/>
      <c r="D1239" s="295"/>
      <c r="E1239" s="853" t="s">
        <v>129</v>
      </c>
      <c r="F1239" s="854"/>
      <c r="G1239" s="854"/>
      <c r="H1239" s="854"/>
      <c r="I1239" s="854"/>
      <c r="J1239" s="854"/>
      <c r="K1239" s="854"/>
      <c r="L1239" s="855"/>
      <c r="M1239" s="407">
        <f>SUBTOTAL(9,M1240:M1241)</f>
        <v>0</v>
      </c>
      <c r="N1239" s="410">
        <f t="shared" ref="N1239" si="469">SUBTOTAL(9,N1240:N1241)</f>
        <v>0</v>
      </c>
      <c r="O1239" s="1370"/>
      <c r="P1239" s="1662"/>
      <c r="Q1239" s="1662"/>
      <c r="R1239" s="1662"/>
      <c r="S1239" s="1662"/>
      <c r="T1239" s="1662"/>
      <c r="U1239" s="1662"/>
      <c r="V1239" s="1662"/>
      <c r="W1239" s="1662"/>
      <c r="X1239" s="1662"/>
      <c r="Y1239" s="1662"/>
      <c r="Z1239" s="1662"/>
      <c r="AA1239" s="1662"/>
      <c r="AB1239" s="1244"/>
      <c r="AC1239" s="407">
        <f t="shared" ref="AC1239" si="470">SUBTOTAL(9,AC1240:AC1241)</f>
        <v>0</v>
      </c>
      <c r="AD1239" s="1766"/>
      <c r="AE1239" s="1063"/>
      <c r="AF1239" s="831"/>
      <c r="AG1239" s="536"/>
      <c r="AH1239" s="529"/>
      <c r="AI1239" s="529"/>
      <c r="AJ1239" s="529"/>
      <c r="AK1239" s="529"/>
      <c r="AL1239" s="529"/>
      <c r="AM1239" s="529"/>
      <c r="AN1239" s="529"/>
      <c r="AO1239" s="529"/>
      <c r="AP1239" s="529"/>
      <c r="AQ1239" s="529"/>
      <c r="AR1239" s="529"/>
      <c r="AS1239" s="529"/>
      <c r="AT1239" s="529"/>
      <c r="AU1239" s="529"/>
      <c r="AV1239" s="529"/>
      <c r="AW1239" s="529"/>
      <c r="AX1239" s="529"/>
      <c r="AY1239" s="529"/>
      <c r="AZ1239" s="529"/>
      <c r="BA1239" s="529"/>
      <c r="BB1239" s="529"/>
      <c r="BC1239" s="529"/>
      <c r="BD1239" s="529"/>
      <c r="BE1239" s="529"/>
      <c r="BF1239" s="529"/>
      <c r="BG1239" s="529"/>
      <c r="BH1239" s="529"/>
      <c r="BI1239" s="529"/>
      <c r="BJ1239" s="529"/>
      <c r="BK1239" s="529"/>
      <c r="BL1239" s="529"/>
      <c r="BM1239" s="529"/>
      <c r="BN1239" s="529"/>
      <c r="BO1239" s="529"/>
      <c r="BP1239" s="529"/>
      <c r="BQ1239" s="529"/>
      <c r="BR1239" s="529"/>
      <c r="BS1239" s="529"/>
      <c r="BT1239" s="529"/>
      <c r="BU1239" s="529"/>
      <c r="BV1239" s="529"/>
      <c r="BW1239" s="529"/>
      <c r="BX1239" s="529"/>
      <c r="BY1239" s="529"/>
      <c r="BZ1239" s="529"/>
      <c r="CA1239" s="529"/>
      <c r="CB1239" s="529"/>
      <c r="CC1239" s="529"/>
      <c r="CD1239" s="529"/>
      <c r="CE1239" s="529"/>
      <c r="CF1239" s="529"/>
      <c r="CG1239" s="529"/>
      <c r="CH1239" s="529"/>
      <c r="CI1239" s="529"/>
      <c r="CJ1239" s="529"/>
      <c r="CK1239" s="529"/>
      <c r="CL1239" s="529"/>
      <c r="CM1239" s="529"/>
      <c r="CN1239" s="529"/>
      <c r="CO1239" s="529"/>
      <c r="CP1239" s="529"/>
      <c r="CQ1239" s="529"/>
    </row>
    <row r="1240" spans="1:95" s="70" customFormat="1" outlineLevel="1" x14ac:dyDescent="0.2">
      <c r="A1240" s="11">
        <v>169</v>
      </c>
      <c r="B1240" s="300"/>
      <c r="C1240" s="295"/>
      <c r="D1240" s="295"/>
      <c r="E1240" s="295"/>
      <c r="F1240" s="856" t="s">
        <v>130</v>
      </c>
      <c r="G1240" s="857"/>
      <c r="H1240" s="857"/>
      <c r="I1240" s="857"/>
      <c r="J1240" s="857"/>
      <c r="K1240" s="857"/>
      <c r="L1240" s="858"/>
      <c r="M1240" s="408">
        <f t="shared" ref="M1240:M1241" si="471">M464</f>
        <v>0</v>
      </c>
      <c r="N1240" s="419">
        <f t="shared" ref="N1240:N1241" si="472">M1240</f>
        <v>0</v>
      </c>
      <c r="O1240" s="1370"/>
      <c r="P1240" s="1662"/>
      <c r="Q1240" s="1662"/>
      <c r="R1240" s="1662"/>
      <c r="S1240" s="1662"/>
      <c r="T1240" s="1662"/>
      <c r="U1240" s="1662"/>
      <c r="V1240" s="1662"/>
      <c r="W1240" s="1662"/>
      <c r="X1240" s="1662"/>
      <c r="Y1240" s="1662"/>
      <c r="Z1240" s="1662"/>
      <c r="AA1240" s="1662"/>
      <c r="AB1240" s="1244"/>
      <c r="AC1240" s="408">
        <f t="shared" ref="AC1240:AC1241" si="473">M1240-SUM(N1240:AB1240)</f>
        <v>0</v>
      </c>
      <c r="AD1240" s="1766"/>
      <c r="AE1240" s="1063"/>
      <c r="AF1240" s="831"/>
      <c r="AG1240" s="536"/>
      <c r="AH1240" s="529"/>
      <c r="AI1240" s="529"/>
      <c r="AJ1240" s="529"/>
      <c r="AK1240" s="529"/>
      <c r="AL1240" s="529"/>
      <c r="AM1240" s="529"/>
      <c r="AN1240" s="529"/>
      <c r="AO1240" s="529"/>
      <c r="AP1240" s="529"/>
      <c r="AQ1240" s="529"/>
      <c r="AR1240" s="529"/>
      <c r="AS1240" s="529"/>
      <c r="AT1240" s="529"/>
      <c r="AU1240" s="529"/>
      <c r="AV1240" s="529"/>
      <c r="AW1240" s="529"/>
      <c r="AX1240" s="529"/>
      <c r="AY1240" s="529"/>
      <c r="AZ1240" s="529"/>
      <c r="BA1240" s="529"/>
      <c r="BB1240" s="529"/>
      <c r="BC1240" s="529"/>
      <c r="BD1240" s="529"/>
      <c r="BE1240" s="529"/>
      <c r="BF1240" s="529"/>
      <c r="BG1240" s="529"/>
      <c r="BH1240" s="529"/>
      <c r="BI1240" s="529"/>
      <c r="BJ1240" s="529"/>
      <c r="BK1240" s="529"/>
      <c r="BL1240" s="529"/>
      <c r="BM1240" s="529"/>
      <c r="BN1240" s="529"/>
      <c r="BO1240" s="529"/>
      <c r="BP1240" s="529"/>
      <c r="BQ1240" s="529"/>
      <c r="BR1240" s="529"/>
      <c r="BS1240" s="529"/>
      <c r="BT1240" s="529"/>
      <c r="BU1240" s="529"/>
      <c r="BV1240" s="529"/>
      <c r="BW1240" s="529"/>
      <c r="BX1240" s="529"/>
      <c r="BY1240" s="529"/>
      <c r="BZ1240" s="529"/>
      <c r="CA1240" s="529"/>
      <c r="CB1240" s="529"/>
      <c r="CC1240" s="529"/>
      <c r="CD1240" s="529"/>
      <c r="CE1240" s="529"/>
      <c r="CF1240" s="529"/>
      <c r="CG1240" s="529"/>
      <c r="CH1240" s="529"/>
      <c r="CI1240" s="529"/>
      <c r="CJ1240" s="529"/>
      <c r="CK1240" s="529"/>
      <c r="CL1240" s="529"/>
      <c r="CM1240" s="529"/>
      <c r="CN1240" s="529"/>
      <c r="CO1240" s="529"/>
      <c r="CP1240" s="529"/>
      <c r="CQ1240" s="529"/>
    </row>
    <row r="1241" spans="1:95" s="70" customFormat="1" outlineLevel="1" x14ac:dyDescent="0.2">
      <c r="A1241" s="11">
        <v>170</v>
      </c>
      <c r="B1241" s="300"/>
      <c r="C1241" s="295"/>
      <c r="D1241" s="295"/>
      <c r="E1241" s="295"/>
      <c r="F1241" s="859" t="s">
        <v>131</v>
      </c>
      <c r="G1241" s="860"/>
      <c r="H1241" s="860"/>
      <c r="I1241" s="860"/>
      <c r="J1241" s="860"/>
      <c r="K1241" s="860"/>
      <c r="L1241" s="861"/>
      <c r="M1241" s="408">
        <f t="shared" si="471"/>
        <v>0</v>
      </c>
      <c r="N1241" s="419">
        <f t="shared" si="472"/>
        <v>0</v>
      </c>
      <c r="O1241" s="1370"/>
      <c r="P1241" s="1662"/>
      <c r="Q1241" s="1662"/>
      <c r="R1241" s="1662"/>
      <c r="S1241" s="1662"/>
      <c r="T1241" s="1662"/>
      <c r="U1241" s="1662"/>
      <c r="V1241" s="1662"/>
      <c r="W1241" s="1662"/>
      <c r="X1241" s="1662"/>
      <c r="Y1241" s="1662"/>
      <c r="Z1241" s="1662"/>
      <c r="AA1241" s="1662"/>
      <c r="AB1241" s="1244"/>
      <c r="AC1241" s="408">
        <f t="shared" si="473"/>
        <v>0</v>
      </c>
      <c r="AD1241" s="1766"/>
      <c r="AE1241" s="1063"/>
      <c r="AF1241" s="831"/>
      <c r="AG1241" s="536"/>
      <c r="AH1241" s="529"/>
      <c r="AI1241" s="529"/>
      <c r="AJ1241" s="529"/>
      <c r="AK1241" s="529"/>
      <c r="AL1241" s="529"/>
      <c r="AM1241" s="529"/>
      <c r="AN1241" s="529"/>
      <c r="AO1241" s="529"/>
      <c r="AP1241" s="529"/>
      <c r="AQ1241" s="529"/>
      <c r="AR1241" s="529"/>
      <c r="AS1241" s="529"/>
      <c r="AT1241" s="529"/>
      <c r="AU1241" s="529"/>
      <c r="AV1241" s="529"/>
      <c r="AW1241" s="529"/>
      <c r="AX1241" s="529"/>
      <c r="AY1241" s="529"/>
      <c r="AZ1241" s="529"/>
      <c r="BA1241" s="529"/>
      <c r="BB1241" s="529"/>
      <c r="BC1241" s="529"/>
      <c r="BD1241" s="529"/>
      <c r="BE1241" s="529"/>
      <c r="BF1241" s="529"/>
      <c r="BG1241" s="529"/>
      <c r="BH1241" s="529"/>
      <c r="BI1241" s="529"/>
      <c r="BJ1241" s="529"/>
      <c r="BK1241" s="529"/>
      <c r="BL1241" s="529"/>
      <c r="BM1241" s="529"/>
      <c r="BN1241" s="529"/>
      <c r="BO1241" s="529"/>
      <c r="BP1241" s="529"/>
      <c r="BQ1241" s="529"/>
      <c r="BR1241" s="529"/>
      <c r="BS1241" s="529"/>
      <c r="BT1241" s="529"/>
      <c r="BU1241" s="529"/>
      <c r="BV1241" s="529"/>
      <c r="BW1241" s="529"/>
      <c r="BX1241" s="529"/>
      <c r="BY1241" s="529"/>
      <c r="BZ1241" s="529"/>
      <c r="CA1241" s="529"/>
      <c r="CB1241" s="529"/>
      <c r="CC1241" s="529"/>
      <c r="CD1241" s="529"/>
      <c r="CE1241" s="529"/>
      <c r="CF1241" s="529"/>
      <c r="CG1241" s="529"/>
      <c r="CH1241" s="529"/>
      <c r="CI1241" s="529"/>
      <c r="CJ1241" s="529"/>
      <c r="CK1241" s="529"/>
      <c r="CL1241" s="529"/>
      <c r="CM1241" s="529"/>
      <c r="CN1241" s="529"/>
      <c r="CO1241" s="529"/>
      <c r="CP1241" s="529"/>
      <c r="CQ1241" s="529"/>
    </row>
    <row r="1242" spans="1:95" s="70" customFormat="1" outlineLevel="1" x14ac:dyDescent="0.2">
      <c r="A1242" s="11">
        <v>171</v>
      </c>
      <c r="B1242" s="300"/>
      <c r="C1242" s="295"/>
      <c r="D1242" s="295"/>
      <c r="E1242" s="853" t="s">
        <v>132</v>
      </c>
      <c r="F1242" s="854"/>
      <c r="G1242" s="854"/>
      <c r="H1242" s="854"/>
      <c r="I1242" s="854"/>
      <c r="J1242" s="854"/>
      <c r="K1242" s="854"/>
      <c r="L1242" s="855"/>
      <c r="M1242" s="407">
        <f>SUBTOTAL(9,M1243:M1244)</f>
        <v>0</v>
      </c>
      <c r="N1242" s="410">
        <f t="shared" ref="N1242" si="474">SUBTOTAL(9,N1243:N1244)</f>
        <v>0</v>
      </c>
      <c r="O1242" s="1370"/>
      <c r="P1242" s="1662"/>
      <c r="Q1242" s="1662"/>
      <c r="R1242" s="1662"/>
      <c r="S1242" s="1662"/>
      <c r="T1242" s="1662"/>
      <c r="U1242" s="1662"/>
      <c r="V1242" s="1662"/>
      <c r="W1242" s="1662"/>
      <c r="X1242" s="1662"/>
      <c r="Y1242" s="1662"/>
      <c r="Z1242" s="1662"/>
      <c r="AA1242" s="1662"/>
      <c r="AB1242" s="1244"/>
      <c r="AC1242" s="407">
        <f t="shared" ref="AC1242" si="475">SUBTOTAL(9,AC1243:AC1244)</f>
        <v>0</v>
      </c>
      <c r="AD1242" s="1766"/>
      <c r="AE1242" s="1063"/>
      <c r="AF1242" s="831"/>
      <c r="AG1242" s="536"/>
      <c r="AH1242" s="529"/>
      <c r="AI1242" s="529"/>
      <c r="AJ1242" s="529"/>
      <c r="AK1242" s="529"/>
      <c r="AL1242" s="529"/>
      <c r="AM1242" s="529"/>
      <c r="AN1242" s="529"/>
      <c r="AO1242" s="529"/>
      <c r="AP1242" s="529"/>
      <c r="AQ1242" s="529"/>
      <c r="AR1242" s="529"/>
      <c r="AS1242" s="529"/>
      <c r="AT1242" s="529"/>
      <c r="AU1242" s="529"/>
      <c r="AV1242" s="529"/>
      <c r="AW1242" s="529"/>
      <c r="AX1242" s="529"/>
      <c r="AY1242" s="529"/>
      <c r="AZ1242" s="529"/>
      <c r="BA1242" s="529"/>
      <c r="BB1242" s="529"/>
      <c r="BC1242" s="529"/>
      <c r="BD1242" s="529"/>
      <c r="BE1242" s="529"/>
      <c r="BF1242" s="529"/>
      <c r="BG1242" s="529"/>
      <c r="BH1242" s="529"/>
      <c r="BI1242" s="529"/>
      <c r="BJ1242" s="529"/>
      <c r="BK1242" s="529"/>
      <c r="BL1242" s="529"/>
      <c r="BM1242" s="529"/>
      <c r="BN1242" s="529"/>
      <c r="BO1242" s="529"/>
      <c r="BP1242" s="529"/>
      <c r="BQ1242" s="529"/>
      <c r="BR1242" s="529"/>
      <c r="BS1242" s="529"/>
      <c r="BT1242" s="529"/>
      <c r="BU1242" s="529"/>
      <c r="BV1242" s="529"/>
      <c r="BW1242" s="529"/>
      <c r="BX1242" s="529"/>
      <c r="BY1242" s="529"/>
      <c r="BZ1242" s="529"/>
      <c r="CA1242" s="529"/>
      <c r="CB1242" s="529"/>
      <c r="CC1242" s="529"/>
      <c r="CD1242" s="529"/>
      <c r="CE1242" s="529"/>
      <c r="CF1242" s="529"/>
      <c r="CG1242" s="529"/>
      <c r="CH1242" s="529"/>
      <c r="CI1242" s="529"/>
      <c r="CJ1242" s="529"/>
      <c r="CK1242" s="529"/>
      <c r="CL1242" s="529"/>
      <c r="CM1242" s="529"/>
      <c r="CN1242" s="529"/>
      <c r="CO1242" s="529"/>
      <c r="CP1242" s="529"/>
      <c r="CQ1242" s="529"/>
    </row>
    <row r="1243" spans="1:95" s="70" customFormat="1" outlineLevel="1" x14ac:dyDescent="0.2">
      <c r="A1243" s="11">
        <v>172</v>
      </c>
      <c r="B1243" s="300"/>
      <c r="C1243" s="295"/>
      <c r="D1243" s="295"/>
      <c r="E1243" s="295"/>
      <c r="F1243" s="856" t="s">
        <v>133</v>
      </c>
      <c r="G1243" s="857"/>
      <c r="H1243" s="857"/>
      <c r="I1243" s="857"/>
      <c r="J1243" s="857"/>
      <c r="K1243" s="857"/>
      <c r="L1243" s="858"/>
      <c r="M1243" s="408">
        <f t="shared" ref="M1243:M1244" si="476">M467</f>
        <v>0</v>
      </c>
      <c r="N1243" s="419">
        <f t="shared" ref="N1243:N1244" si="477">M1243</f>
        <v>0</v>
      </c>
      <c r="O1243" s="1370"/>
      <c r="P1243" s="1662"/>
      <c r="Q1243" s="1662"/>
      <c r="R1243" s="1662"/>
      <c r="S1243" s="1662"/>
      <c r="T1243" s="1662"/>
      <c r="U1243" s="1662"/>
      <c r="V1243" s="1662"/>
      <c r="W1243" s="1662"/>
      <c r="X1243" s="1662"/>
      <c r="Y1243" s="1662"/>
      <c r="Z1243" s="1662"/>
      <c r="AA1243" s="1662"/>
      <c r="AB1243" s="1244"/>
      <c r="AC1243" s="408">
        <f t="shared" ref="AC1243:AC1244" si="478">M1243-SUM(N1243:AB1243)</f>
        <v>0</v>
      </c>
      <c r="AD1243" s="1766"/>
      <c r="AE1243" s="1063"/>
      <c r="AF1243" s="831"/>
      <c r="AG1243" s="536"/>
      <c r="AH1243" s="529"/>
      <c r="AI1243" s="529"/>
      <c r="AJ1243" s="529"/>
      <c r="AK1243" s="529"/>
      <c r="AL1243" s="529"/>
      <c r="AM1243" s="529"/>
      <c r="AN1243" s="529"/>
      <c r="AO1243" s="529"/>
      <c r="AP1243" s="529"/>
      <c r="AQ1243" s="529"/>
      <c r="AR1243" s="529"/>
      <c r="AS1243" s="529"/>
      <c r="AT1243" s="529"/>
      <c r="AU1243" s="529"/>
      <c r="AV1243" s="529"/>
      <c r="AW1243" s="529"/>
      <c r="AX1243" s="529"/>
      <c r="AY1243" s="529"/>
      <c r="AZ1243" s="529"/>
      <c r="BA1243" s="529"/>
      <c r="BB1243" s="529"/>
      <c r="BC1243" s="529"/>
      <c r="BD1243" s="529"/>
      <c r="BE1243" s="529"/>
      <c r="BF1243" s="529"/>
      <c r="BG1243" s="529"/>
      <c r="BH1243" s="529"/>
      <c r="BI1243" s="529"/>
      <c r="BJ1243" s="529"/>
      <c r="BK1243" s="529"/>
      <c r="BL1243" s="529"/>
      <c r="BM1243" s="529"/>
      <c r="BN1243" s="529"/>
      <c r="BO1243" s="529"/>
      <c r="BP1243" s="529"/>
      <c r="BQ1243" s="529"/>
      <c r="BR1243" s="529"/>
      <c r="BS1243" s="529"/>
      <c r="BT1243" s="529"/>
      <c r="BU1243" s="529"/>
      <c r="BV1243" s="529"/>
      <c r="BW1243" s="529"/>
      <c r="BX1243" s="529"/>
      <c r="BY1243" s="529"/>
      <c r="BZ1243" s="529"/>
      <c r="CA1243" s="529"/>
      <c r="CB1243" s="529"/>
      <c r="CC1243" s="529"/>
      <c r="CD1243" s="529"/>
      <c r="CE1243" s="529"/>
      <c r="CF1243" s="529"/>
      <c r="CG1243" s="529"/>
      <c r="CH1243" s="529"/>
      <c r="CI1243" s="529"/>
      <c r="CJ1243" s="529"/>
      <c r="CK1243" s="529"/>
      <c r="CL1243" s="529"/>
      <c r="CM1243" s="529"/>
      <c r="CN1243" s="529"/>
      <c r="CO1243" s="529"/>
      <c r="CP1243" s="529"/>
      <c r="CQ1243" s="529"/>
    </row>
    <row r="1244" spans="1:95" s="70" customFormat="1" outlineLevel="1" x14ac:dyDescent="0.2">
      <c r="A1244" s="11">
        <v>173</v>
      </c>
      <c r="B1244" s="300"/>
      <c r="C1244" s="295"/>
      <c r="D1244" s="295"/>
      <c r="E1244" s="295"/>
      <c r="F1244" s="859" t="s">
        <v>134</v>
      </c>
      <c r="G1244" s="860"/>
      <c r="H1244" s="860"/>
      <c r="I1244" s="860"/>
      <c r="J1244" s="860"/>
      <c r="K1244" s="860"/>
      <c r="L1244" s="861"/>
      <c r="M1244" s="408">
        <f t="shared" si="476"/>
        <v>0</v>
      </c>
      <c r="N1244" s="419">
        <f t="shared" si="477"/>
        <v>0</v>
      </c>
      <c r="O1244" s="1370"/>
      <c r="P1244" s="1662"/>
      <c r="Q1244" s="1662"/>
      <c r="R1244" s="1662"/>
      <c r="S1244" s="1662"/>
      <c r="T1244" s="1662"/>
      <c r="U1244" s="1662"/>
      <c r="V1244" s="1662"/>
      <c r="W1244" s="1662"/>
      <c r="X1244" s="1662"/>
      <c r="Y1244" s="1662"/>
      <c r="Z1244" s="1662"/>
      <c r="AA1244" s="1662"/>
      <c r="AB1244" s="1244"/>
      <c r="AC1244" s="408">
        <f t="shared" si="478"/>
        <v>0</v>
      </c>
      <c r="AD1244" s="1766"/>
      <c r="AE1244" s="1063"/>
      <c r="AF1244" s="831"/>
      <c r="AG1244" s="536"/>
      <c r="AH1244" s="529"/>
      <c r="AI1244" s="529"/>
      <c r="AJ1244" s="529"/>
      <c r="AK1244" s="529"/>
      <c r="AL1244" s="529"/>
      <c r="AM1244" s="529"/>
      <c r="AN1244" s="529"/>
      <c r="AO1244" s="529"/>
      <c r="AP1244" s="529"/>
      <c r="AQ1244" s="529"/>
      <c r="AR1244" s="529"/>
      <c r="AS1244" s="529"/>
      <c r="AT1244" s="529"/>
      <c r="AU1244" s="529"/>
      <c r="AV1244" s="529"/>
      <c r="AW1244" s="529"/>
      <c r="AX1244" s="529"/>
      <c r="AY1244" s="529"/>
      <c r="AZ1244" s="529"/>
      <c r="BA1244" s="529"/>
      <c r="BB1244" s="529"/>
      <c r="BC1244" s="529"/>
      <c r="BD1244" s="529"/>
      <c r="BE1244" s="529"/>
      <c r="BF1244" s="529"/>
      <c r="BG1244" s="529"/>
      <c r="BH1244" s="529"/>
      <c r="BI1244" s="529"/>
      <c r="BJ1244" s="529"/>
      <c r="BK1244" s="529"/>
      <c r="BL1244" s="529"/>
      <c r="BM1244" s="529"/>
      <c r="BN1244" s="529"/>
      <c r="BO1244" s="529"/>
      <c r="BP1244" s="529"/>
      <c r="BQ1244" s="529"/>
      <c r="BR1244" s="529"/>
      <c r="BS1244" s="529"/>
      <c r="BT1244" s="529"/>
      <c r="BU1244" s="529"/>
      <c r="BV1244" s="529"/>
      <c r="BW1244" s="529"/>
      <c r="BX1244" s="529"/>
      <c r="BY1244" s="529"/>
      <c r="BZ1244" s="529"/>
      <c r="CA1244" s="529"/>
      <c r="CB1244" s="529"/>
      <c r="CC1244" s="529"/>
      <c r="CD1244" s="529"/>
      <c r="CE1244" s="529"/>
      <c r="CF1244" s="529"/>
      <c r="CG1244" s="529"/>
      <c r="CH1244" s="529"/>
      <c r="CI1244" s="529"/>
      <c r="CJ1244" s="529"/>
      <c r="CK1244" s="529"/>
      <c r="CL1244" s="529"/>
      <c r="CM1244" s="529"/>
      <c r="CN1244" s="529"/>
      <c r="CO1244" s="529"/>
      <c r="CP1244" s="529"/>
      <c r="CQ1244" s="529"/>
    </row>
    <row r="1245" spans="1:95" s="70" customFormat="1" outlineLevel="1" x14ac:dyDescent="0.2">
      <c r="A1245" s="11">
        <v>174</v>
      </c>
      <c r="B1245" s="300"/>
      <c r="C1245" s="295"/>
      <c r="D1245" s="295"/>
      <c r="E1245" s="853" t="s">
        <v>135</v>
      </c>
      <c r="F1245" s="854"/>
      <c r="G1245" s="854"/>
      <c r="H1245" s="854"/>
      <c r="I1245" s="854"/>
      <c r="J1245" s="854"/>
      <c r="K1245" s="854"/>
      <c r="L1245" s="855"/>
      <c r="M1245" s="407">
        <f>SUBTOTAL(9,M1246:M1247)</f>
        <v>0</v>
      </c>
      <c r="N1245" s="410">
        <f t="shared" ref="N1245" si="479">SUBTOTAL(9,N1246:N1247)</f>
        <v>0</v>
      </c>
      <c r="O1245" s="1370"/>
      <c r="P1245" s="1662"/>
      <c r="Q1245" s="1662"/>
      <c r="R1245" s="1662"/>
      <c r="S1245" s="1662"/>
      <c r="T1245" s="1662"/>
      <c r="U1245" s="1662"/>
      <c r="V1245" s="1662"/>
      <c r="W1245" s="1662"/>
      <c r="X1245" s="1662"/>
      <c r="Y1245" s="1662"/>
      <c r="Z1245" s="1662"/>
      <c r="AA1245" s="1662"/>
      <c r="AB1245" s="1244"/>
      <c r="AC1245" s="407">
        <f t="shared" ref="AC1245" si="480">SUBTOTAL(9,AC1246:AC1247)</f>
        <v>0</v>
      </c>
      <c r="AD1245" s="1766"/>
      <c r="AE1245" s="1063"/>
      <c r="AF1245" s="831"/>
      <c r="AG1245" s="536"/>
      <c r="AH1245" s="529"/>
      <c r="AI1245" s="529"/>
      <c r="AJ1245" s="529"/>
      <c r="AK1245" s="529"/>
      <c r="AL1245" s="529"/>
      <c r="AM1245" s="529"/>
      <c r="AN1245" s="529"/>
      <c r="AO1245" s="529"/>
      <c r="AP1245" s="529"/>
      <c r="AQ1245" s="529"/>
      <c r="AR1245" s="529"/>
      <c r="AS1245" s="529"/>
      <c r="AT1245" s="529"/>
      <c r="AU1245" s="529"/>
      <c r="AV1245" s="529"/>
      <c r="AW1245" s="529"/>
      <c r="AX1245" s="529"/>
      <c r="AY1245" s="529"/>
      <c r="AZ1245" s="529"/>
      <c r="BA1245" s="529"/>
      <c r="BB1245" s="529"/>
      <c r="BC1245" s="529"/>
      <c r="BD1245" s="529"/>
      <c r="BE1245" s="529"/>
      <c r="BF1245" s="529"/>
      <c r="BG1245" s="529"/>
      <c r="BH1245" s="529"/>
      <c r="BI1245" s="529"/>
      <c r="BJ1245" s="529"/>
      <c r="BK1245" s="529"/>
      <c r="BL1245" s="529"/>
      <c r="BM1245" s="529"/>
      <c r="BN1245" s="529"/>
      <c r="BO1245" s="529"/>
      <c r="BP1245" s="529"/>
      <c r="BQ1245" s="529"/>
      <c r="BR1245" s="529"/>
      <c r="BS1245" s="529"/>
      <c r="BT1245" s="529"/>
      <c r="BU1245" s="529"/>
      <c r="BV1245" s="529"/>
      <c r="BW1245" s="529"/>
      <c r="BX1245" s="529"/>
      <c r="BY1245" s="529"/>
      <c r="BZ1245" s="529"/>
      <c r="CA1245" s="529"/>
      <c r="CB1245" s="529"/>
      <c r="CC1245" s="529"/>
      <c r="CD1245" s="529"/>
      <c r="CE1245" s="529"/>
      <c r="CF1245" s="529"/>
      <c r="CG1245" s="529"/>
      <c r="CH1245" s="529"/>
      <c r="CI1245" s="529"/>
      <c r="CJ1245" s="529"/>
      <c r="CK1245" s="529"/>
      <c r="CL1245" s="529"/>
      <c r="CM1245" s="529"/>
      <c r="CN1245" s="529"/>
      <c r="CO1245" s="529"/>
      <c r="CP1245" s="529"/>
      <c r="CQ1245" s="529"/>
    </row>
    <row r="1246" spans="1:95" s="70" customFormat="1" outlineLevel="1" x14ac:dyDescent="0.2">
      <c r="A1246" s="11">
        <v>175</v>
      </c>
      <c r="B1246" s="300"/>
      <c r="C1246" s="295"/>
      <c r="D1246" s="295"/>
      <c r="E1246" s="295"/>
      <c r="F1246" s="856" t="s">
        <v>136</v>
      </c>
      <c r="G1246" s="857"/>
      <c r="H1246" s="857"/>
      <c r="I1246" s="857"/>
      <c r="J1246" s="857"/>
      <c r="K1246" s="857"/>
      <c r="L1246" s="858"/>
      <c r="M1246" s="408">
        <f t="shared" ref="M1246:M1247" si="481">M470</f>
        <v>0</v>
      </c>
      <c r="N1246" s="419">
        <f t="shared" ref="N1246:N1247" si="482">M1246</f>
        <v>0</v>
      </c>
      <c r="O1246" s="1370"/>
      <c r="P1246" s="1662"/>
      <c r="Q1246" s="1662"/>
      <c r="R1246" s="1662"/>
      <c r="S1246" s="1662"/>
      <c r="T1246" s="1662"/>
      <c r="U1246" s="1662"/>
      <c r="V1246" s="1662"/>
      <c r="W1246" s="1662"/>
      <c r="X1246" s="1662"/>
      <c r="Y1246" s="1662"/>
      <c r="Z1246" s="1662"/>
      <c r="AA1246" s="1662"/>
      <c r="AB1246" s="1244"/>
      <c r="AC1246" s="408">
        <f t="shared" ref="AC1246:AC1247" si="483">M1246-SUM(N1246:AB1246)</f>
        <v>0</v>
      </c>
      <c r="AD1246" s="1766"/>
      <c r="AE1246" s="1063"/>
      <c r="AF1246" s="831"/>
      <c r="AG1246" s="536"/>
      <c r="AH1246" s="529"/>
      <c r="AI1246" s="529"/>
      <c r="AJ1246" s="529"/>
      <c r="AK1246" s="529"/>
      <c r="AL1246" s="529"/>
      <c r="AM1246" s="529"/>
      <c r="AN1246" s="529"/>
      <c r="AO1246" s="529"/>
      <c r="AP1246" s="529"/>
      <c r="AQ1246" s="529"/>
      <c r="AR1246" s="529"/>
      <c r="AS1246" s="529"/>
      <c r="AT1246" s="529"/>
      <c r="AU1246" s="529"/>
      <c r="AV1246" s="529"/>
      <c r="AW1246" s="529"/>
      <c r="AX1246" s="529"/>
      <c r="AY1246" s="529"/>
      <c r="AZ1246" s="529"/>
      <c r="BA1246" s="529"/>
      <c r="BB1246" s="529"/>
      <c r="BC1246" s="529"/>
      <c r="BD1246" s="529"/>
      <c r="BE1246" s="529"/>
      <c r="BF1246" s="529"/>
      <c r="BG1246" s="529"/>
      <c r="BH1246" s="529"/>
      <c r="BI1246" s="529"/>
      <c r="BJ1246" s="529"/>
      <c r="BK1246" s="529"/>
      <c r="BL1246" s="529"/>
      <c r="BM1246" s="529"/>
      <c r="BN1246" s="529"/>
      <c r="BO1246" s="529"/>
      <c r="BP1246" s="529"/>
      <c r="BQ1246" s="529"/>
      <c r="BR1246" s="529"/>
      <c r="BS1246" s="529"/>
      <c r="BT1246" s="529"/>
      <c r="BU1246" s="529"/>
      <c r="BV1246" s="529"/>
      <c r="BW1246" s="529"/>
      <c r="BX1246" s="529"/>
      <c r="BY1246" s="529"/>
      <c r="BZ1246" s="529"/>
      <c r="CA1246" s="529"/>
      <c r="CB1246" s="529"/>
      <c r="CC1246" s="529"/>
      <c r="CD1246" s="529"/>
      <c r="CE1246" s="529"/>
      <c r="CF1246" s="529"/>
      <c r="CG1246" s="529"/>
      <c r="CH1246" s="529"/>
      <c r="CI1246" s="529"/>
      <c r="CJ1246" s="529"/>
      <c r="CK1246" s="529"/>
      <c r="CL1246" s="529"/>
      <c r="CM1246" s="529"/>
      <c r="CN1246" s="529"/>
      <c r="CO1246" s="529"/>
      <c r="CP1246" s="529"/>
      <c r="CQ1246" s="529"/>
    </row>
    <row r="1247" spans="1:95" s="70" customFormat="1" outlineLevel="1" x14ac:dyDescent="0.2">
      <c r="A1247" s="11">
        <v>176</v>
      </c>
      <c r="B1247" s="300"/>
      <c r="C1247" s="295"/>
      <c r="D1247" s="295"/>
      <c r="E1247" s="295"/>
      <c r="F1247" s="859" t="s">
        <v>137</v>
      </c>
      <c r="G1247" s="860"/>
      <c r="H1247" s="860"/>
      <c r="I1247" s="860"/>
      <c r="J1247" s="860"/>
      <c r="K1247" s="860"/>
      <c r="L1247" s="861"/>
      <c r="M1247" s="408">
        <f t="shared" si="481"/>
        <v>0</v>
      </c>
      <c r="N1247" s="419">
        <f t="shared" si="482"/>
        <v>0</v>
      </c>
      <c r="O1247" s="1370"/>
      <c r="P1247" s="1662"/>
      <c r="Q1247" s="1662"/>
      <c r="R1247" s="1662"/>
      <c r="S1247" s="1662"/>
      <c r="T1247" s="1662"/>
      <c r="U1247" s="1662"/>
      <c r="V1247" s="1662"/>
      <c r="W1247" s="1662"/>
      <c r="X1247" s="1662"/>
      <c r="Y1247" s="1662"/>
      <c r="Z1247" s="1662"/>
      <c r="AA1247" s="1662"/>
      <c r="AB1247" s="1244"/>
      <c r="AC1247" s="408">
        <f t="shared" si="483"/>
        <v>0</v>
      </c>
      <c r="AD1247" s="1766"/>
      <c r="AE1247" s="1063"/>
      <c r="AF1247" s="831"/>
      <c r="AG1247" s="536"/>
      <c r="AH1247" s="529"/>
      <c r="AI1247" s="529"/>
      <c r="AJ1247" s="529"/>
      <c r="AK1247" s="529"/>
      <c r="AL1247" s="529"/>
      <c r="AM1247" s="529"/>
      <c r="AN1247" s="529"/>
      <c r="AO1247" s="529"/>
      <c r="AP1247" s="529"/>
      <c r="AQ1247" s="529"/>
      <c r="AR1247" s="529"/>
      <c r="AS1247" s="529"/>
      <c r="AT1247" s="529"/>
      <c r="AU1247" s="529"/>
      <c r="AV1247" s="529"/>
      <c r="AW1247" s="529"/>
      <c r="AX1247" s="529"/>
      <c r="AY1247" s="529"/>
      <c r="AZ1247" s="529"/>
      <c r="BA1247" s="529"/>
      <c r="BB1247" s="529"/>
      <c r="BC1247" s="529"/>
      <c r="BD1247" s="529"/>
      <c r="BE1247" s="529"/>
      <c r="BF1247" s="529"/>
      <c r="BG1247" s="529"/>
      <c r="BH1247" s="529"/>
      <c r="BI1247" s="529"/>
      <c r="BJ1247" s="529"/>
      <c r="BK1247" s="529"/>
      <c r="BL1247" s="529"/>
      <c r="BM1247" s="529"/>
      <c r="BN1247" s="529"/>
      <c r="BO1247" s="529"/>
      <c r="BP1247" s="529"/>
      <c r="BQ1247" s="529"/>
      <c r="BR1247" s="529"/>
      <c r="BS1247" s="529"/>
      <c r="BT1247" s="529"/>
      <c r="BU1247" s="529"/>
      <c r="BV1247" s="529"/>
      <c r="BW1247" s="529"/>
      <c r="BX1247" s="529"/>
      <c r="BY1247" s="529"/>
      <c r="BZ1247" s="529"/>
      <c r="CA1247" s="529"/>
      <c r="CB1247" s="529"/>
      <c r="CC1247" s="529"/>
      <c r="CD1247" s="529"/>
      <c r="CE1247" s="529"/>
      <c r="CF1247" s="529"/>
      <c r="CG1247" s="529"/>
      <c r="CH1247" s="529"/>
      <c r="CI1247" s="529"/>
      <c r="CJ1247" s="529"/>
      <c r="CK1247" s="529"/>
      <c r="CL1247" s="529"/>
      <c r="CM1247" s="529"/>
      <c r="CN1247" s="529"/>
      <c r="CO1247" s="529"/>
      <c r="CP1247" s="529"/>
      <c r="CQ1247" s="529"/>
    </row>
    <row r="1248" spans="1:95" s="70" customFormat="1" outlineLevel="1" x14ac:dyDescent="0.2">
      <c r="A1248" s="11">
        <v>177</v>
      </c>
      <c r="B1248" s="300"/>
      <c r="C1248" s="295"/>
      <c r="D1248" s="295"/>
      <c r="E1248" s="853" t="s">
        <v>550</v>
      </c>
      <c r="F1248" s="854"/>
      <c r="G1248" s="854"/>
      <c r="H1248" s="854"/>
      <c r="I1248" s="854"/>
      <c r="J1248" s="854"/>
      <c r="K1248" s="854"/>
      <c r="L1248" s="855"/>
      <c r="M1248" s="407">
        <f>SUBTOTAL(9,M1249:M1250)</f>
        <v>0</v>
      </c>
      <c r="N1248" s="410">
        <f t="shared" ref="N1248" si="484">SUBTOTAL(9,N1249:N1250)</f>
        <v>0</v>
      </c>
      <c r="O1248" s="1370"/>
      <c r="P1248" s="1662"/>
      <c r="Q1248" s="1662"/>
      <c r="R1248" s="1662"/>
      <c r="S1248" s="1662"/>
      <c r="T1248" s="1662"/>
      <c r="U1248" s="1662"/>
      <c r="V1248" s="1662"/>
      <c r="W1248" s="1662"/>
      <c r="X1248" s="1662"/>
      <c r="Y1248" s="1662"/>
      <c r="Z1248" s="1662"/>
      <c r="AA1248" s="1662"/>
      <c r="AB1248" s="1244"/>
      <c r="AC1248" s="407">
        <f t="shared" ref="AC1248" si="485">SUBTOTAL(9,AC1249:AC1250)</f>
        <v>0</v>
      </c>
      <c r="AD1248" s="1766"/>
      <c r="AE1248" s="1063"/>
      <c r="AF1248" s="831"/>
      <c r="AG1248" s="536"/>
      <c r="AH1248" s="529"/>
      <c r="AI1248" s="529"/>
      <c r="AJ1248" s="529"/>
      <c r="AK1248" s="529"/>
      <c r="AL1248" s="529"/>
      <c r="AM1248" s="529"/>
      <c r="AN1248" s="529"/>
      <c r="AO1248" s="529"/>
      <c r="AP1248" s="529"/>
      <c r="AQ1248" s="529"/>
      <c r="AR1248" s="529"/>
      <c r="AS1248" s="529"/>
      <c r="AT1248" s="529"/>
      <c r="AU1248" s="529"/>
      <c r="AV1248" s="529"/>
      <c r="AW1248" s="529"/>
      <c r="AX1248" s="529"/>
      <c r="AY1248" s="529"/>
      <c r="AZ1248" s="529"/>
      <c r="BA1248" s="529"/>
      <c r="BB1248" s="529"/>
      <c r="BC1248" s="529"/>
      <c r="BD1248" s="529"/>
      <c r="BE1248" s="529"/>
      <c r="BF1248" s="529"/>
      <c r="BG1248" s="529"/>
      <c r="BH1248" s="529"/>
      <c r="BI1248" s="529"/>
      <c r="BJ1248" s="529"/>
      <c r="BK1248" s="529"/>
      <c r="BL1248" s="529"/>
      <c r="BM1248" s="529"/>
      <c r="BN1248" s="529"/>
      <c r="BO1248" s="529"/>
      <c r="BP1248" s="529"/>
      <c r="BQ1248" s="529"/>
      <c r="BR1248" s="529"/>
      <c r="BS1248" s="529"/>
      <c r="BT1248" s="529"/>
      <c r="BU1248" s="529"/>
      <c r="BV1248" s="529"/>
      <c r="BW1248" s="529"/>
      <c r="BX1248" s="529"/>
      <c r="BY1248" s="529"/>
      <c r="BZ1248" s="529"/>
      <c r="CA1248" s="529"/>
      <c r="CB1248" s="529"/>
      <c r="CC1248" s="529"/>
      <c r="CD1248" s="529"/>
      <c r="CE1248" s="529"/>
      <c r="CF1248" s="529"/>
      <c r="CG1248" s="529"/>
      <c r="CH1248" s="529"/>
      <c r="CI1248" s="529"/>
      <c r="CJ1248" s="529"/>
      <c r="CK1248" s="529"/>
      <c r="CL1248" s="529"/>
      <c r="CM1248" s="529"/>
      <c r="CN1248" s="529"/>
      <c r="CO1248" s="529"/>
      <c r="CP1248" s="529"/>
      <c r="CQ1248" s="529"/>
    </row>
    <row r="1249" spans="1:95" s="70" customFormat="1" outlineLevel="1" x14ac:dyDescent="0.2">
      <c r="A1249" s="11">
        <v>178</v>
      </c>
      <c r="B1249" s="300"/>
      <c r="C1249" s="295"/>
      <c r="D1249" s="295"/>
      <c r="E1249" s="295"/>
      <c r="F1249" s="856" t="s">
        <v>551</v>
      </c>
      <c r="G1249" s="857"/>
      <c r="H1249" s="857"/>
      <c r="I1249" s="857"/>
      <c r="J1249" s="857"/>
      <c r="K1249" s="857"/>
      <c r="L1249" s="858"/>
      <c r="M1249" s="408">
        <f t="shared" ref="M1249:M1250" si="486">M473</f>
        <v>0</v>
      </c>
      <c r="N1249" s="419">
        <f t="shared" ref="N1249:N1250" si="487">M1249</f>
        <v>0</v>
      </c>
      <c r="O1249" s="1370"/>
      <c r="P1249" s="1662"/>
      <c r="Q1249" s="1662"/>
      <c r="R1249" s="1662"/>
      <c r="S1249" s="1662"/>
      <c r="T1249" s="1662"/>
      <c r="U1249" s="1662"/>
      <c r="V1249" s="1662"/>
      <c r="W1249" s="1662"/>
      <c r="X1249" s="1662"/>
      <c r="Y1249" s="1662"/>
      <c r="Z1249" s="1662"/>
      <c r="AA1249" s="1662"/>
      <c r="AB1249" s="1244"/>
      <c r="AC1249" s="408">
        <f t="shared" ref="AC1249:AC1250" si="488">M1249-SUM(N1249:AB1249)</f>
        <v>0</v>
      </c>
      <c r="AD1249" s="1766"/>
      <c r="AE1249" s="1063"/>
      <c r="AF1249" s="831"/>
      <c r="AG1249" s="536"/>
      <c r="AH1249" s="529"/>
      <c r="AI1249" s="529"/>
      <c r="AJ1249" s="529"/>
      <c r="AK1249" s="529"/>
      <c r="AL1249" s="529"/>
      <c r="AM1249" s="529"/>
      <c r="AN1249" s="529"/>
      <c r="AO1249" s="529"/>
      <c r="AP1249" s="529"/>
      <c r="AQ1249" s="529"/>
      <c r="AR1249" s="529"/>
      <c r="AS1249" s="529"/>
      <c r="AT1249" s="529"/>
      <c r="AU1249" s="529"/>
      <c r="AV1249" s="529"/>
      <c r="AW1249" s="529"/>
      <c r="AX1249" s="529"/>
      <c r="AY1249" s="529"/>
      <c r="AZ1249" s="529"/>
      <c r="BA1249" s="529"/>
      <c r="BB1249" s="529"/>
      <c r="BC1249" s="529"/>
      <c r="BD1249" s="529"/>
      <c r="BE1249" s="529"/>
      <c r="BF1249" s="529"/>
      <c r="BG1249" s="529"/>
      <c r="BH1249" s="529"/>
      <c r="BI1249" s="529"/>
      <c r="BJ1249" s="529"/>
      <c r="BK1249" s="529"/>
      <c r="BL1249" s="529"/>
      <c r="BM1249" s="529"/>
      <c r="BN1249" s="529"/>
      <c r="BO1249" s="529"/>
      <c r="BP1249" s="529"/>
      <c r="BQ1249" s="529"/>
      <c r="BR1249" s="529"/>
      <c r="BS1249" s="529"/>
      <c r="BT1249" s="529"/>
      <c r="BU1249" s="529"/>
      <c r="BV1249" s="529"/>
      <c r="BW1249" s="529"/>
      <c r="BX1249" s="529"/>
      <c r="BY1249" s="529"/>
      <c r="BZ1249" s="529"/>
      <c r="CA1249" s="529"/>
      <c r="CB1249" s="529"/>
      <c r="CC1249" s="529"/>
      <c r="CD1249" s="529"/>
      <c r="CE1249" s="529"/>
      <c r="CF1249" s="529"/>
      <c r="CG1249" s="529"/>
      <c r="CH1249" s="529"/>
      <c r="CI1249" s="529"/>
      <c r="CJ1249" s="529"/>
      <c r="CK1249" s="529"/>
      <c r="CL1249" s="529"/>
      <c r="CM1249" s="529"/>
      <c r="CN1249" s="529"/>
      <c r="CO1249" s="529"/>
      <c r="CP1249" s="529"/>
      <c r="CQ1249" s="529"/>
    </row>
    <row r="1250" spans="1:95" s="70" customFormat="1" outlineLevel="1" x14ac:dyDescent="0.2">
      <c r="A1250" s="11">
        <v>179</v>
      </c>
      <c r="B1250" s="300"/>
      <c r="C1250" s="295"/>
      <c r="D1250" s="295"/>
      <c r="E1250" s="295"/>
      <c r="F1250" s="859" t="s">
        <v>552</v>
      </c>
      <c r="G1250" s="860"/>
      <c r="H1250" s="860"/>
      <c r="I1250" s="860"/>
      <c r="J1250" s="860"/>
      <c r="K1250" s="860"/>
      <c r="L1250" s="861"/>
      <c r="M1250" s="408">
        <f t="shared" si="486"/>
        <v>0</v>
      </c>
      <c r="N1250" s="419">
        <f t="shared" si="487"/>
        <v>0</v>
      </c>
      <c r="O1250" s="1370"/>
      <c r="P1250" s="1662"/>
      <c r="Q1250" s="1662"/>
      <c r="R1250" s="1662"/>
      <c r="S1250" s="1662"/>
      <c r="T1250" s="1662"/>
      <c r="U1250" s="1662"/>
      <c r="V1250" s="1662"/>
      <c r="W1250" s="1662"/>
      <c r="X1250" s="1662"/>
      <c r="Y1250" s="1662"/>
      <c r="Z1250" s="1662"/>
      <c r="AA1250" s="1662"/>
      <c r="AB1250" s="1244"/>
      <c r="AC1250" s="408">
        <f t="shared" si="488"/>
        <v>0</v>
      </c>
      <c r="AD1250" s="1766"/>
      <c r="AE1250" s="1063"/>
      <c r="AF1250" s="831"/>
      <c r="AG1250" s="536"/>
      <c r="AH1250" s="529"/>
      <c r="AI1250" s="529"/>
      <c r="AJ1250" s="529"/>
      <c r="AK1250" s="529"/>
      <c r="AL1250" s="529"/>
      <c r="AM1250" s="529"/>
      <c r="AN1250" s="529"/>
      <c r="AO1250" s="529"/>
      <c r="AP1250" s="529"/>
      <c r="AQ1250" s="529"/>
      <c r="AR1250" s="529"/>
      <c r="AS1250" s="529"/>
      <c r="AT1250" s="529"/>
      <c r="AU1250" s="529"/>
      <c r="AV1250" s="529"/>
      <c r="AW1250" s="529"/>
      <c r="AX1250" s="529"/>
      <c r="AY1250" s="529"/>
      <c r="AZ1250" s="529"/>
      <c r="BA1250" s="529"/>
      <c r="BB1250" s="529"/>
      <c r="BC1250" s="529"/>
      <c r="BD1250" s="529"/>
      <c r="BE1250" s="529"/>
      <c r="BF1250" s="529"/>
      <c r="BG1250" s="529"/>
      <c r="BH1250" s="529"/>
      <c r="BI1250" s="529"/>
      <c r="BJ1250" s="529"/>
      <c r="BK1250" s="529"/>
      <c r="BL1250" s="529"/>
      <c r="BM1250" s="529"/>
      <c r="BN1250" s="529"/>
      <c r="BO1250" s="529"/>
      <c r="BP1250" s="529"/>
      <c r="BQ1250" s="529"/>
      <c r="BR1250" s="529"/>
      <c r="BS1250" s="529"/>
      <c r="BT1250" s="529"/>
      <c r="BU1250" s="529"/>
      <c r="BV1250" s="529"/>
      <c r="BW1250" s="529"/>
      <c r="BX1250" s="529"/>
      <c r="BY1250" s="529"/>
      <c r="BZ1250" s="529"/>
      <c r="CA1250" s="529"/>
      <c r="CB1250" s="529"/>
      <c r="CC1250" s="529"/>
      <c r="CD1250" s="529"/>
      <c r="CE1250" s="529"/>
      <c r="CF1250" s="529"/>
      <c r="CG1250" s="529"/>
      <c r="CH1250" s="529"/>
      <c r="CI1250" s="529"/>
      <c r="CJ1250" s="529"/>
      <c r="CK1250" s="529"/>
      <c r="CL1250" s="529"/>
      <c r="CM1250" s="529"/>
      <c r="CN1250" s="529"/>
      <c r="CO1250" s="529"/>
      <c r="CP1250" s="529"/>
      <c r="CQ1250" s="529"/>
    </row>
    <row r="1251" spans="1:95" s="70" customFormat="1" outlineLevel="1" x14ac:dyDescent="0.2">
      <c r="A1251" s="11">
        <v>180</v>
      </c>
      <c r="B1251" s="300"/>
      <c r="C1251" s="295"/>
      <c r="D1251" s="295"/>
      <c r="E1251" s="853" t="s">
        <v>553</v>
      </c>
      <c r="F1251" s="854"/>
      <c r="G1251" s="854"/>
      <c r="H1251" s="854"/>
      <c r="I1251" s="854"/>
      <c r="J1251" s="854"/>
      <c r="K1251" s="854"/>
      <c r="L1251" s="855"/>
      <c r="M1251" s="407">
        <f>SUBTOTAL(9,M1252:M1253)</f>
        <v>0</v>
      </c>
      <c r="N1251" s="410">
        <f t="shared" ref="N1251" si="489">SUBTOTAL(9,N1252:N1253)</f>
        <v>0</v>
      </c>
      <c r="O1251" s="1370"/>
      <c r="P1251" s="1662"/>
      <c r="Q1251" s="1662"/>
      <c r="R1251" s="1662"/>
      <c r="S1251" s="1662"/>
      <c r="T1251" s="1662"/>
      <c r="U1251" s="1662"/>
      <c r="V1251" s="1662"/>
      <c r="W1251" s="1662"/>
      <c r="X1251" s="1662"/>
      <c r="Y1251" s="1662"/>
      <c r="Z1251" s="1662"/>
      <c r="AA1251" s="1662"/>
      <c r="AB1251" s="1244"/>
      <c r="AC1251" s="407">
        <f t="shared" ref="AC1251" si="490">SUBTOTAL(9,AC1252:AC1253)</f>
        <v>0</v>
      </c>
      <c r="AD1251" s="1766"/>
      <c r="AE1251" s="1063"/>
      <c r="AF1251" s="831"/>
      <c r="AG1251" s="536"/>
      <c r="AH1251" s="529"/>
      <c r="AI1251" s="529"/>
      <c r="AJ1251" s="529"/>
      <c r="AK1251" s="529"/>
      <c r="AL1251" s="529"/>
      <c r="AM1251" s="529"/>
      <c r="AN1251" s="529"/>
      <c r="AO1251" s="529"/>
      <c r="AP1251" s="529"/>
      <c r="AQ1251" s="529"/>
      <c r="AR1251" s="529"/>
      <c r="AS1251" s="529"/>
      <c r="AT1251" s="529"/>
      <c r="AU1251" s="529"/>
      <c r="AV1251" s="529"/>
      <c r="AW1251" s="529"/>
      <c r="AX1251" s="529"/>
      <c r="AY1251" s="529"/>
      <c r="AZ1251" s="529"/>
      <c r="BA1251" s="529"/>
      <c r="BB1251" s="529"/>
      <c r="BC1251" s="529"/>
      <c r="BD1251" s="529"/>
      <c r="BE1251" s="529"/>
      <c r="BF1251" s="529"/>
      <c r="BG1251" s="529"/>
      <c r="BH1251" s="529"/>
      <c r="BI1251" s="529"/>
      <c r="BJ1251" s="529"/>
      <c r="BK1251" s="529"/>
      <c r="BL1251" s="529"/>
      <c r="BM1251" s="529"/>
      <c r="BN1251" s="529"/>
      <c r="BO1251" s="529"/>
      <c r="BP1251" s="529"/>
      <c r="BQ1251" s="529"/>
      <c r="BR1251" s="529"/>
      <c r="BS1251" s="529"/>
      <c r="BT1251" s="529"/>
      <c r="BU1251" s="529"/>
      <c r="BV1251" s="529"/>
      <c r="BW1251" s="529"/>
      <c r="BX1251" s="529"/>
      <c r="BY1251" s="529"/>
      <c r="BZ1251" s="529"/>
      <c r="CA1251" s="529"/>
      <c r="CB1251" s="529"/>
      <c r="CC1251" s="529"/>
      <c r="CD1251" s="529"/>
      <c r="CE1251" s="529"/>
      <c r="CF1251" s="529"/>
      <c r="CG1251" s="529"/>
      <c r="CH1251" s="529"/>
      <c r="CI1251" s="529"/>
      <c r="CJ1251" s="529"/>
      <c r="CK1251" s="529"/>
      <c r="CL1251" s="529"/>
      <c r="CM1251" s="529"/>
      <c r="CN1251" s="529"/>
      <c r="CO1251" s="529"/>
      <c r="CP1251" s="529"/>
      <c r="CQ1251" s="529"/>
    </row>
    <row r="1252" spans="1:95" s="70" customFormat="1" outlineLevel="1" x14ac:dyDescent="0.2">
      <c r="A1252" s="11">
        <v>181</v>
      </c>
      <c r="B1252" s="300"/>
      <c r="C1252" s="295"/>
      <c r="D1252" s="295"/>
      <c r="E1252" s="295"/>
      <c r="F1252" s="856" t="s">
        <v>554</v>
      </c>
      <c r="G1252" s="857"/>
      <c r="H1252" s="857"/>
      <c r="I1252" s="857"/>
      <c r="J1252" s="857"/>
      <c r="K1252" s="857"/>
      <c r="L1252" s="858"/>
      <c r="M1252" s="408">
        <f t="shared" ref="M1252:M1253" si="491">M476</f>
        <v>0</v>
      </c>
      <c r="N1252" s="419">
        <f t="shared" ref="N1252:N1253" si="492">M1252</f>
        <v>0</v>
      </c>
      <c r="O1252" s="1370"/>
      <c r="P1252" s="1662"/>
      <c r="Q1252" s="1662"/>
      <c r="R1252" s="1662"/>
      <c r="S1252" s="1662"/>
      <c r="T1252" s="1662"/>
      <c r="U1252" s="1662"/>
      <c r="V1252" s="1662"/>
      <c r="W1252" s="1662"/>
      <c r="X1252" s="1662"/>
      <c r="Y1252" s="1662"/>
      <c r="Z1252" s="1662"/>
      <c r="AA1252" s="1662"/>
      <c r="AB1252" s="1244"/>
      <c r="AC1252" s="408">
        <f t="shared" ref="AC1252:AC1253" si="493">M1252-SUM(N1252:AB1252)</f>
        <v>0</v>
      </c>
      <c r="AD1252" s="1766"/>
      <c r="AE1252" s="1063"/>
      <c r="AF1252" s="831"/>
      <c r="AG1252" s="536"/>
      <c r="AH1252" s="529"/>
      <c r="AI1252" s="529"/>
      <c r="AJ1252" s="529"/>
      <c r="AK1252" s="529"/>
      <c r="AL1252" s="529"/>
      <c r="AM1252" s="529"/>
      <c r="AN1252" s="529"/>
      <c r="AO1252" s="529"/>
      <c r="AP1252" s="529"/>
      <c r="AQ1252" s="529"/>
      <c r="AR1252" s="529"/>
      <c r="AS1252" s="529"/>
      <c r="AT1252" s="529"/>
      <c r="AU1252" s="529"/>
      <c r="AV1252" s="529"/>
      <c r="AW1252" s="529"/>
      <c r="AX1252" s="529"/>
      <c r="AY1252" s="529"/>
      <c r="AZ1252" s="529"/>
      <c r="BA1252" s="529"/>
      <c r="BB1252" s="529"/>
      <c r="BC1252" s="529"/>
      <c r="BD1252" s="529"/>
      <c r="BE1252" s="529"/>
      <c r="BF1252" s="529"/>
      <c r="BG1252" s="529"/>
      <c r="BH1252" s="529"/>
      <c r="BI1252" s="529"/>
      <c r="BJ1252" s="529"/>
      <c r="BK1252" s="529"/>
      <c r="BL1252" s="529"/>
      <c r="BM1252" s="529"/>
      <c r="BN1252" s="529"/>
      <c r="BO1252" s="529"/>
      <c r="BP1252" s="529"/>
      <c r="BQ1252" s="529"/>
      <c r="BR1252" s="529"/>
      <c r="BS1252" s="529"/>
      <c r="BT1252" s="529"/>
      <c r="BU1252" s="529"/>
      <c r="BV1252" s="529"/>
      <c r="BW1252" s="529"/>
      <c r="BX1252" s="529"/>
      <c r="BY1252" s="529"/>
      <c r="BZ1252" s="529"/>
      <c r="CA1252" s="529"/>
      <c r="CB1252" s="529"/>
      <c r="CC1252" s="529"/>
      <c r="CD1252" s="529"/>
      <c r="CE1252" s="529"/>
      <c r="CF1252" s="529"/>
      <c r="CG1252" s="529"/>
      <c r="CH1252" s="529"/>
      <c r="CI1252" s="529"/>
      <c r="CJ1252" s="529"/>
      <c r="CK1252" s="529"/>
      <c r="CL1252" s="529"/>
      <c r="CM1252" s="529"/>
      <c r="CN1252" s="529"/>
      <c r="CO1252" s="529"/>
      <c r="CP1252" s="529"/>
      <c r="CQ1252" s="529"/>
    </row>
    <row r="1253" spans="1:95" s="70" customFormat="1" outlineLevel="1" x14ac:dyDescent="0.2">
      <c r="A1253" s="11">
        <v>182</v>
      </c>
      <c r="B1253" s="300"/>
      <c r="C1253" s="295"/>
      <c r="D1253" s="295"/>
      <c r="E1253" s="295"/>
      <c r="F1253" s="859" t="s">
        <v>555</v>
      </c>
      <c r="G1253" s="860"/>
      <c r="H1253" s="860"/>
      <c r="I1253" s="860"/>
      <c r="J1253" s="860"/>
      <c r="K1253" s="860"/>
      <c r="L1253" s="861"/>
      <c r="M1253" s="408">
        <f t="shared" si="491"/>
        <v>0</v>
      </c>
      <c r="N1253" s="419">
        <f t="shared" si="492"/>
        <v>0</v>
      </c>
      <c r="O1253" s="1370"/>
      <c r="P1253" s="1662"/>
      <c r="Q1253" s="1662"/>
      <c r="R1253" s="1662"/>
      <c r="S1253" s="1662"/>
      <c r="T1253" s="1662"/>
      <c r="U1253" s="1662"/>
      <c r="V1253" s="1662"/>
      <c r="W1253" s="1662"/>
      <c r="X1253" s="1662"/>
      <c r="Y1253" s="1662"/>
      <c r="Z1253" s="1662"/>
      <c r="AA1253" s="1662"/>
      <c r="AB1253" s="1244"/>
      <c r="AC1253" s="408">
        <f t="shared" si="493"/>
        <v>0</v>
      </c>
      <c r="AD1253" s="1766"/>
      <c r="AE1253" s="1063"/>
      <c r="AF1253" s="831"/>
      <c r="AG1253" s="536"/>
      <c r="AH1253" s="529"/>
      <c r="AI1253" s="529"/>
      <c r="AJ1253" s="529"/>
      <c r="AK1253" s="529"/>
      <c r="AL1253" s="529"/>
      <c r="AM1253" s="529"/>
      <c r="AN1253" s="529"/>
      <c r="AO1253" s="529"/>
      <c r="AP1253" s="529"/>
      <c r="AQ1253" s="529"/>
      <c r="AR1253" s="529"/>
      <c r="AS1253" s="529"/>
      <c r="AT1253" s="529"/>
      <c r="AU1253" s="529"/>
      <c r="AV1253" s="529"/>
      <c r="AW1253" s="529"/>
      <c r="AX1253" s="529"/>
      <c r="AY1253" s="529"/>
      <c r="AZ1253" s="529"/>
      <c r="BA1253" s="529"/>
      <c r="BB1253" s="529"/>
      <c r="BC1253" s="529"/>
      <c r="BD1253" s="529"/>
      <c r="BE1253" s="529"/>
      <c r="BF1253" s="529"/>
      <c r="BG1253" s="529"/>
      <c r="BH1253" s="529"/>
      <c r="BI1253" s="529"/>
      <c r="BJ1253" s="529"/>
      <c r="BK1253" s="529"/>
      <c r="BL1253" s="529"/>
      <c r="BM1253" s="529"/>
      <c r="BN1253" s="529"/>
      <c r="BO1253" s="529"/>
      <c r="BP1253" s="529"/>
      <c r="BQ1253" s="529"/>
      <c r="BR1253" s="529"/>
      <c r="BS1253" s="529"/>
      <c r="BT1253" s="529"/>
      <c r="BU1253" s="529"/>
      <c r="BV1253" s="529"/>
      <c r="BW1253" s="529"/>
      <c r="BX1253" s="529"/>
      <c r="BY1253" s="529"/>
      <c r="BZ1253" s="529"/>
      <c r="CA1253" s="529"/>
      <c r="CB1253" s="529"/>
      <c r="CC1253" s="529"/>
      <c r="CD1253" s="529"/>
      <c r="CE1253" s="529"/>
      <c r="CF1253" s="529"/>
      <c r="CG1253" s="529"/>
      <c r="CH1253" s="529"/>
      <c r="CI1253" s="529"/>
      <c r="CJ1253" s="529"/>
      <c r="CK1253" s="529"/>
      <c r="CL1253" s="529"/>
      <c r="CM1253" s="529"/>
      <c r="CN1253" s="529"/>
      <c r="CO1253" s="529"/>
      <c r="CP1253" s="529"/>
      <c r="CQ1253" s="529"/>
    </row>
    <row r="1254" spans="1:95" s="70" customFormat="1" outlineLevel="1" x14ac:dyDescent="0.2">
      <c r="A1254" s="11">
        <v>183</v>
      </c>
      <c r="B1254" s="300"/>
      <c r="C1254" s="295"/>
      <c r="D1254" s="844" t="s">
        <v>24</v>
      </c>
      <c r="E1254" s="845"/>
      <c r="F1254" s="845"/>
      <c r="G1254" s="845"/>
      <c r="H1254" s="845"/>
      <c r="I1254" s="845"/>
      <c r="J1254" s="845"/>
      <c r="K1254" s="845"/>
      <c r="L1254" s="846"/>
      <c r="M1254" s="407">
        <f>SUBTOTAL(9,M1255:M1257)</f>
        <v>0</v>
      </c>
      <c r="N1254" s="410">
        <f t="shared" ref="N1254" si="494">SUBTOTAL(9,N1255:N1257)</f>
        <v>0</v>
      </c>
      <c r="O1254" s="1370"/>
      <c r="P1254" s="1662"/>
      <c r="Q1254" s="1662"/>
      <c r="R1254" s="1662"/>
      <c r="S1254" s="1662"/>
      <c r="T1254" s="1662"/>
      <c r="U1254" s="1662"/>
      <c r="V1254" s="1662"/>
      <c r="W1254" s="1662"/>
      <c r="X1254" s="1662"/>
      <c r="Y1254" s="1662"/>
      <c r="Z1254" s="1662"/>
      <c r="AA1254" s="1662"/>
      <c r="AB1254" s="1244"/>
      <c r="AC1254" s="407">
        <f t="shared" ref="AC1254" si="495">SUBTOTAL(9,AC1255:AC1257)</f>
        <v>0</v>
      </c>
      <c r="AD1254" s="1767"/>
      <c r="AE1254" s="834"/>
      <c r="AF1254" s="834"/>
      <c r="AG1254" s="536"/>
      <c r="AH1254" s="529"/>
      <c r="AI1254" s="529"/>
      <c r="AJ1254" s="529"/>
      <c r="AK1254" s="529"/>
      <c r="AL1254" s="529"/>
      <c r="AM1254" s="529"/>
      <c r="AN1254" s="529"/>
      <c r="AO1254" s="529"/>
      <c r="AP1254" s="529"/>
      <c r="AQ1254" s="529"/>
      <c r="AR1254" s="529"/>
      <c r="AS1254" s="529"/>
      <c r="AT1254" s="529"/>
      <c r="AU1254" s="529"/>
      <c r="AV1254" s="529"/>
      <c r="AW1254" s="529"/>
      <c r="AX1254" s="529"/>
      <c r="AY1254" s="529"/>
      <c r="AZ1254" s="529"/>
      <c r="BA1254" s="529"/>
      <c r="BB1254" s="529"/>
      <c r="BC1254" s="529"/>
      <c r="BD1254" s="529"/>
      <c r="BE1254" s="529"/>
      <c r="BF1254" s="529"/>
      <c r="BG1254" s="529"/>
      <c r="BH1254" s="529"/>
      <c r="BI1254" s="529"/>
      <c r="BJ1254" s="529"/>
      <c r="BK1254" s="529"/>
      <c r="BL1254" s="529"/>
      <c r="BM1254" s="529"/>
      <c r="BN1254" s="529"/>
      <c r="BO1254" s="529"/>
      <c r="BP1254" s="529"/>
      <c r="BQ1254" s="529"/>
      <c r="BR1254" s="529"/>
      <c r="BS1254" s="529"/>
      <c r="BT1254" s="529"/>
      <c r="BU1254" s="529"/>
      <c r="BV1254" s="529"/>
      <c r="BW1254" s="529"/>
      <c r="BX1254" s="529"/>
      <c r="BY1254" s="529"/>
      <c r="BZ1254" s="529"/>
      <c r="CA1254" s="529"/>
      <c r="CB1254" s="529"/>
      <c r="CC1254" s="529"/>
      <c r="CD1254" s="529"/>
      <c r="CE1254" s="529"/>
      <c r="CF1254" s="529"/>
      <c r="CG1254" s="529"/>
      <c r="CH1254" s="529"/>
      <c r="CI1254" s="529"/>
      <c r="CJ1254" s="529"/>
      <c r="CK1254" s="529"/>
      <c r="CL1254" s="529"/>
      <c r="CM1254" s="529"/>
      <c r="CN1254" s="529"/>
      <c r="CO1254" s="529"/>
      <c r="CP1254" s="529"/>
      <c r="CQ1254" s="529"/>
    </row>
    <row r="1255" spans="1:95" s="70" customFormat="1" outlineLevel="1" x14ac:dyDescent="0.2">
      <c r="A1255" s="11">
        <v>184</v>
      </c>
      <c r="B1255" s="300"/>
      <c r="C1255" s="295"/>
      <c r="D1255" s="295"/>
      <c r="E1255" s="295"/>
      <c r="F1255" s="856" t="s">
        <v>156</v>
      </c>
      <c r="G1255" s="857"/>
      <c r="H1255" s="857"/>
      <c r="I1255" s="857"/>
      <c r="J1255" s="857"/>
      <c r="K1255" s="857"/>
      <c r="L1255" s="858"/>
      <c r="M1255" s="408">
        <f t="shared" ref="M1255:M1257" si="496">M479</f>
        <v>0</v>
      </c>
      <c r="N1255" s="419">
        <f t="shared" ref="N1255:N1257" si="497">M1255</f>
        <v>0</v>
      </c>
      <c r="O1255" s="1370"/>
      <c r="P1255" s="1662"/>
      <c r="Q1255" s="1662"/>
      <c r="R1255" s="1662"/>
      <c r="S1255" s="1662"/>
      <c r="T1255" s="1662"/>
      <c r="U1255" s="1662"/>
      <c r="V1255" s="1662"/>
      <c r="W1255" s="1662"/>
      <c r="X1255" s="1662"/>
      <c r="Y1255" s="1662"/>
      <c r="Z1255" s="1662"/>
      <c r="AA1255" s="1662"/>
      <c r="AB1255" s="1244"/>
      <c r="AC1255" s="408">
        <f t="shared" ref="AC1255:AC1257" si="498">M1255-SUM(N1255:AB1255)</f>
        <v>0</v>
      </c>
      <c r="AD1255" s="1592"/>
      <c r="AE1255" s="1611"/>
      <c r="AF1255" s="1611"/>
      <c r="AG1255" s="536"/>
      <c r="AH1255" s="529"/>
      <c r="AI1255" s="529"/>
      <c r="AJ1255" s="529"/>
      <c r="AK1255" s="529"/>
      <c r="AL1255" s="529"/>
      <c r="AM1255" s="529"/>
      <c r="AN1255" s="529"/>
      <c r="AO1255" s="529"/>
      <c r="AP1255" s="529"/>
      <c r="AQ1255" s="529"/>
      <c r="AR1255" s="529"/>
      <c r="AS1255" s="529"/>
      <c r="AT1255" s="529"/>
      <c r="AU1255" s="529"/>
      <c r="AV1255" s="529"/>
      <c r="AW1255" s="529"/>
      <c r="AX1255" s="529"/>
      <c r="AY1255" s="529"/>
      <c r="AZ1255" s="529"/>
      <c r="BA1255" s="529"/>
      <c r="BB1255" s="529"/>
      <c r="BC1255" s="529"/>
      <c r="BD1255" s="529"/>
      <c r="BE1255" s="529"/>
      <c r="BF1255" s="529"/>
      <c r="BG1255" s="529"/>
      <c r="BH1255" s="529"/>
      <c r="BI1255" s="529"/>
      <c r="BJ1255" s="529"/>
      <c r="BK1255" s="529"/>
      <c r="BL1255" s="529"/>
      <c r="BM1255" s="529"/>
      <c r="BN1255" s="529"/>
      <c r="BO1255" s="529"/>
      <c r="BP1255" s="529"/>
      <c r="BQ1255" s="529"/>
      <c r="BR1255" s="529"/>
      <c r="BS1255" s="529"/>
      <c r="BT1255" s="529"/>
      <c r="BU1255" s="529"/>
      <c r="BV1255" s="529"/>
      <c r="BW1255" s="529"/>
      <c r="BX1255" s="529"/>
      <c r="BY1255" s="529"/>
      <c r="BZ1255" s="529"/>
      <c r="CA1255" s="529"/>
      <c r="CB1255" s="529"/>
      <c r="CC1255" s="529"/>
      <c r="CD1255" s="529"/>
      <c r="CE1255" s="529"/>
      <c r="CF1255" s="529"/>
      <c r="CG1255" s="529"/>
      <c r="CH1255" s="529"/>
      <c r="CI1255" s="529"/>
      <c r="CJ1255" s="529"/>
      <c r="CK1255" s="529"/>
      <c r="CL1255" s="529"/>
      <c r="CM1255" s="529"/>
      <c r="CN1255" s="529"/>
      <c r="CO1255" s="529"/>
      <c r="CP1255" s="529"/>
      <c r="CQ1255" s="529"/>
    </row>
    <row r="1256" spans="1:95" s="70" customFormat="1" outlineLevel="1" x14ac:dyDescent="0.2">
      <c r="A1256" s="11">
        <v>185</v>
      </c>
      <c r="B1256" s="300"/>
      <c r="C1256" s="295"/>
      <c r="D1256" s="295"/>
      <c r="E1256" s="295"/>
      <c r="F1256" s="915" t="s">
        <v>157</v>
      </c>
      <c r="G1256" s="916"/>
      <c r="H1256" s="916"/>
      <c r="I1256" s="916"/>
      <c r="J1256" s="916"/>
      <c r="K1256" s="916"/>
      <c r="L1256" s="917"/>
      <c r="M1256" s="408">
        <f t="shared" si="496"/>
        <v>0</v>
      </c>
      <c r="N1256" s="419">
        <f t="shared" si="497"/>
        <v>0</v>
      </c>
      <c r="O1256" s="1370"/>
      <c r="P1256" s="1662"/>
      <c r="Q1256" s="1662"/>
      <c r="R1256" s="1662"/>
      <c r="S1256" s="1662"/>
      <c r="T1256" s="1662"/>
      <c r="U1256" s="1662"/>
      <c r="V1256" s="1662"/>
      <c r="W1256" s="1662"/>
      <c r="X1256" s="1662"/>
      <c r="Y1256" s="1662"/>
      <c r="Z1256" s="1662"/>
      <c r="AA1256" s="1662"/>
      <c r="AB1256" s="1244"/>
      <c r="AC1256" s="408">
        <f t="shared" si="498"/>
        <v>0</v>
      </c>
      <c r="AD1256" s="1808"/>
      <c r="AE1256" s="828"/>
      <c r="AF1256" s="828"/>
      <c r="AG1256" s="536"/>
      <c r="AH1256" s="529"/>
      <c r="AI1256" s="529"/>
      <c r="AJ1256" s="529"/>
      <c r="AK1256" s="529"/>
      <c r="AL1256" s="529"/>
      <c r="AM1256" s="529"/>
      <c r="AN1256" s="529"/>
      <c r="AO1256" s="529"/>
      <c r="AP1256" s="529"/>
      <c r="AQ1256" s="529"/>
      <c r="AR1256" s="529"/>
      <c r="AS1256" s="529"/>
      <c r="AT1256" s="529"/>
      <c r="AU1256" s="529"/>
      <c r="AV1256" s="529"/>
      <c r="AW1256" s="529"/>
      <c r="AX1256" s="529"/>
      <c r="AY1256" s="529"/>
      <c r="AZ1256" s="529"/>
      <c r="BA1256" s="529"/>
      <c r="BB1256" s="529"/>
      <c r="BC1256" s="529"/>
      <c r="BD1256" s="529"/>
      <c r="BE1256" s="529"/>
      <c r="BF1256" s="529"/>
      <c r="BG1256" s="529"/>
      <c r="BH1256" s="529"/>
      <c r="BI1256" s="529"/>
      <c r="BJ1256" s="529"/>
      <c r="BK1256" s="529"/>
      <c r="BL1256" s="529"/>
      <c r="BM1256" s="529"/>
      <c r="BN1256" s="529"/>
      <c r="BO1256" s="529"/>
      <c r="BP1256" s="529"/>
      <c r="BQ1256" s="529"/>
      <c r="BR1256" s="529"/>
      <c r="BS1256" s="529"/>
      <c r="BT1256" s="529"/>
      <c r="BU1256" s="529"/>
      <c r="BV1256" s="529"/>
      <c r="BW1256" s="529"/>
      <c r="BX1256" s="529"/>
      <c r="BY1256" s="529"/>
      <c r="BZ1256" s="529"/>
      <c r="CA1256" s="529"/>
      <c r="CB1256" s="529"/>
      <c r="CC1256" s="529"/>
      <c r="CD1256" s="529"/>
      <c r="CE1256" s="529"/>
      <c r="CF1256" s="529"/>
      <c r="CG1256" s="529"/>
      <c r="CH1256" s="529"/>
      <c r="CI1256" s="529"/>
      <c r="CJ1256" s="529"/>
      <c r="CK1256" s="529"/>
      <c r="CL1256" s="529"/>
      <c r="CM1256" s="529"/>
      <c r="CN1256" s="529"/>
      <c r="CO1256" s="529"/>
      <c r="CP1256" s="529"/>
      <c r="CQ1256" s="529"/>
    </row>
    <row r="1257" spans="1:95" s="70" customFormat="1" outlineLevel="1" x14ac:dyDescent="0.2">
      <c r="A1257" s="11">
        <v>186</v>
      </c>
      <c r="B1257" s="300"/>
      <c r="C1257" s="295"/>
      <c r="D1257" s="295"/>
      <c r="E1257" s="295"/>
      <c r="F1257" s="859" t="s">
        <v>25</v>
      </c>
      <c r="G1257" s="860"/>
      <c r="H1257" s="860"/>
      <c r="I1257" s="860"/>
      <c r="J1257" s="860"/>
      <c r="K1257" s="860"/>
      <c r="L1257" s="861"/>
      <c r="M1257" s="408">
        <f t="shared" si="496"/>
        <v>0</v>
      </c>
      <c r="N1257" s="419">
        <f t="shared" si="497"/>
        <v>0</v>
      </c>
      <c r="O1257" s="1370"/>
      <c r="P1257" s="1662"/>
      <c r="Q1257" s="1662"/>
      <c r="R1257" s="1662"/>
      <c r="S1257" s="1662"/>
      <c r="T1257" s="1662"/>
      <c r="U1257" s="1662"/>
      <c r="V1257" s="1662"/>
      <c r="W1257" s="1662"/>
      <c r="X1257" s="1662"/>
      <c r="Y1257" s="1662"/>
      <c r="Z1257" s="1662"/>
      <c r="AA1257" s="1662"/>
      <c r="AB1257" s="1244"/>
      <c r="AC1257" s="408">
        <f t="shared" si="498"/>
        <v>0</v>
      </c>
      <c r="AD1257" s="1767"/>
      <c r="AE1257" s="834"/>
      <c r="AF1257" s="834"/>
      <c r="AG1257" s="536"/>
      <c r="AH1257" s="529"/>
      <c r="AI1257" s="529"/>
      <c r="AJ1257" s="529"/>
      <c r="AK1257" s="529"/>
      <c r="AL1257" s="529"/>
      <c r="AM1257" s="529"/>
      <c r="AN1257" s="529"/>
      <c r="AO1257" s="529"/>
      <c r="AP1257" s="529"/>
      <c r="AQ1257" s="529"/>
      <c r="AR1257" s="529"/>
      <c r="AS1257" s="529"/>
      <c r="AT1257" s="529"/>
      <c r="AU1257" s="529"/>
      <c r="AV1257" s="529"/>
      <c r="AW1257" s="529"/>
      <c r="AX1257" s="529"/>
      <c r="AY1257" s="529"/>
      <c r="AZ1257" s="529"/>
      <c r="BA1257" s="529"/>
      <c r="BB1257" s="529"/>
      <c r="BC1257" s="529"/>
      <c r="BD1257" s="529"/>
      <c r="BE1257" s="529"/>
      <c r="BF1257" s="529"/>
      <c r="BG1257" s="529"/>
      <c r="BH1257" s="529"/>
      <c r="BI1257" s="529"/>
      <c r="BJ1257" s="529"/>
      <c r="BK1257" s="529"/>
      <c r="BL1257" s="529"/>
      <c r="BM1257" s="529"/>
      <c r="BN1257" s="529"/>
      <c r="BO1257" s="529"/>
      <c r="BP1257" s="529"/>
      <c r="BQ1257" s="529"/>
      <c r="BR1257" s="529"/>
      <c r="BS1257" s="529"/>
      <c r="BT1257" s="529"/>
      <c r="BU1257" s="529"/>
      <c r="BV1257" s="529"/>
      <c r="BW1257" s="529"/>
      <c r="BX1257" s="529"/>
      <c r="BY1257" s="529"/>
      <c r="BZ1257" s="529"/>
      <c r="CA1257" s="529"/>
      <c r="CB1257" s="529"/>
      <c r="CC1257" s="529"/>
      <c r="CD1257" s="529"/>
      <c r="CE1257" s="529"/>
      <c r="CF1257" s="529"/>
      <c r="CG1257" s="529"/>
      <c r="CH1257" s="529"/>
      <c r="CI1257" s="529"/>
      <c r="CJ1257" s="529"/>
      <c r="CK1257" s="529"/>
      <c r="CL1257" s="529"/>
      <c r="CM1257" s="529"/>
      <c r="CN1257" s="529"/>
      <c r="CO1257" s="529"/>
      <c r="CP1257" s="529"/>
      <c r="CQ1257" s="529"/>
    </row>
    <row r="1258" spans="1:95" s="70" customFormat="1" outlineLevel="1" x14ac:dyDescent="0.2">
      <c r="A1258" s="11">
        <v>187</v>
      </c>
      <c r="B1258" s="300"/>
      <c r="C1258" s="295"/>
      <c r="D1258" s="844" t="s">
        <v>467</v>
      </c>
      <c r="E1258" s="845"/>
      <c r="F1258" s="845"/>
      <c r="G1258" s="845"/>
      <c r="H1258" s="845"/>
      <c r="I1258" s="845"/>
      <c r="J1258" s="845"/>
      <c r="K1258" s="845"/>
      <c r="L1258" s="846"/>
      <c r="M1258" s="407">
        <f>SUBTOTAL(9,M1259:M1260)</f>
        <v>0</v>
      </c>
      <c r="N1258" s="410">
        <f t="shared" ref="N1258" si="499">SUBTOTAL(9,N1259:N1260)</f>
        <v>0</v>
      </c>
      <c r="O1258" s="1370"/>
      <c r="P1258" s="1662"/>
      <c r="Q1258" s="1662"/>
      <c r="R1258" s="1662"/>
      <c r="S1258" s="1662"/>
      <c r="T1258" s="1662"/>
      <c r="U1258" s="1662"/>
      <c r="V1258" s="1662"/>
      <c r="W1258" s="1662"/>
      <c r="X1258" s="1662"/>
      <c r="Y1258" s="1662"/>
      <c r="Z1258" s="1662"/>
      <c r="AA1258" s="1662"/>
      <c r="AB1258" s="1244"/>
      <c r="AC1258" s="407">
        <f t="shared" ref="AC1258" si="500">SUBTOTAL(9,AC1259:AC1260)</f>
        <v>0</v>
      </c>
      <c r="AD1258" s="1592"/>
      <c r="AE1258" s="1611"/>
      <c r="AF1258" s="1611"/>
      <c r="AG1258" s="536"/>
      <c r="AH1258" s="529"/>
      <c r="AI1258" s="529"/>
      <c r="AJ1258" s="529"/>
      <c r="AK1258" s="529"/>
      <c r="AL1258" s="529"/>
      <c r="AM1258" s="529"/>
      <c r="AN1258" s="529"/>
      <c r="AO1258" s="529"/>
      <c r="AP1258" s="529"/>
      <c r="AQ1258" s="529"/>
      <c r="AR1258" s="529"/>
      <c r="AS1258" s="529"/>
      <c r="AT1258" s="529"/>
      <c r="AU1258" s="529"/>
      <c r="AV1258" s="529"/>
      <c r="AW1258" s="529"/>
      <c r="AX1258" s="529"/>
      <c r="AY1258" s="529"/>
      <c r="AZ1258" s="529"/>
      <c r="BA1258" s="529"/>
      <c r="BB1258" s="529"/>
      <c r="BC1258" s="529"/>
      <c r="BD1258" s="529"/>
      <c r="BE1258" s="529"/>
      <c r="BF1258" s="529"/>
      <c r="BG1258" s="529"/>
      <c r="BH1258" s="529"/>
      <c r="BI1258" s="529"/>
      <c r="BJ1258" s="529"/>
      <c r="BK1258" s="529"/>
      <c r="BL1258" s="529"/>
      <c r="BM1258" s="529"/>
      <c r="BN1258" s="529"/>
      <c r="BO1258" s="529"/>
      <c r="BP1258" s="529"/>
      <c r="BQ1258" s="529"/>
      <c r="BR1258" s="529"/>
      <c r="BS1258" s="529"/>
      <c r="BT1258" s="529"/>
      <c r="BU1258" s="529"/>
      <c r="BV1258" s="529"/>
      <c r="BW1258" s="529"/>
      <c r="BX1258" s="529"/>
      <c r="BY1258" s="529"/>
      <c r="BZ1258" s="529"/>
      <c r="CA1258" s="529"/>
      <c r="CB1258" s="529"/>
      <c r="CC1258" s="529"/>
      <c r="CD1258" s="529"/>
      <c r="CE1258" s="529"/>
      <c r="CF1258" s="529"/>
      <c r="CG1258" s="529"/>
      <c r="CH1258" s="529"/>
      <c r="CI1258" s="529"/>
      <c r="CJ1258" s="529"/>
      <c r="CK1258" s="529"/>
      <c r="CL1258" s="529"/>
      <c r="CM1258" s="529"/>
      <c r="CN1258" s="529"/>
      <c r="CO1258" s="529"/>
      <c r="CP1258" s="529"/>
      <c r="CQ1258" s="529"/>
    </row>
    <row r="1259" spans="1:95" s="70" customFormat="1" outlineLevel="1" x14ac:dyDescent="0.2">
      <c r="A1259" s="11">
        <v>188</v>
      </c>
      <c r="B1259" s="300"/>
      <c r="C1259" s="295"/>
      <c r="D1259" s="295"/>
      <c r="E1259" s="295"/>
      <c r="F1259" s="856" t="s">
        <v>466</v>
      </c>
      <c r="G1259" s="857"/>
      <c r="H1259" s="857"/>
      <c r="I1259" s="857"/>
      <c r="J1259" s="857"/>
      <c r="K1259" s="857"/>
      <c r="L1259" s="858"/>
      <c r="M1259" s="408">
        <f t="shared" ref="M1259:M1260" si="501">M483</f>
        <v>0</v>
      </c>
      <c r="N1259" s="419">
        <f t="shared" ref="N1259:N1260" si="502">M1259</f>
        <v>0</v>
      </c>
      <c r="O1259" s="1370"/>
      <c r="P1259" s="1662"/>
      <c r="Q1259" s="1662"/>
      <c r="R1259" s="1662"/>
      <c r="S1259" s="1662"/>
      <c r="T1259" s="1662"/>
      <c r="U1259" s="1662"/>
      <c r="V1259" s="1662"/>
      <c r="W1259" s="1662"/>
      <c r="X1259" s="1662"/>
      <c r="Y1259" s="1662"/>
      <c r="Z1259" s="1662"/>
      <c r="AA1259" s="1662"/>
      <c r="AB1259" s="1244"/>
      <c r="AC1259" s="408">
        <f t="shared" ref="AC1259:AC1260" si="503">M1259-SUM(N1259:AB1259)</f>
        <v>0</v>
      </c>
      <c r="AD1259" s="1808"/>
      <c r="AE1259" s="828"/>
      <c r="AF1259" s="828"/>
      <c r="AG1259" s="536"/>
      <c r="AH1259" s="529"/>
      <c r="AI1259" s="529"/>
      <c r="AJ1259" s="529"/>
      <c r="AK1259" s="529"/>
      <c r="AL1259" s="529"/>
      <c r="AM1259" s="529"/>
      <c r="AN1259" s="529"/>
      <c r="AO1259" s="529"/>
      <c r="AP1259" s="529"/>
      <c r="AQ1259" s="529"/>
      <c r="AR1259" s="529"/>
      <c r="AS1259" s="529"/>
      <c r="AT1259" s="529"/>
      <c r="AU1259" s="529"/>
      <c r="AV1259" s="529"/>
      <c r="AW1259" s="529"/>
      <c r="AX1259" s="529"/>
      <c r="AY1259" s="529"/>
      <c r="AZ1259" s="529"/>
      <c r="BA1259" s="529"/>
      <c r="BB1259" s="529"/>
      <c r="BC1259" s="529"/>
      <c r="BD1259" s="529"/>
      <c r="BE1259" s="529"/>
      <c r="BF1259" s="529"/>
      <c r="BG1259" s="529"/>
      <c r="BH1259" s="529"/>
      <c r="BI1259" s="529"/>
      <c r="BJ1259" s="529"/>
      <c r="BK1259" s="529"/>
      <c r="BL1259" s="529"/>
      <c r="BM1259" s="529"/>
      <c r="BN1259" s="529"/>
      <c r="BO1259" s="529"/>
      <c r="BP1259" s="529"/>
      <c r="BQ1259" s="529"/>
      <c r="BR1259" s="529"/>
      <c r="BS1259" s="529"/>
      <c r="BT1259" s="529"/>
      <c r="BU1259" s="529"/>
      <c r="BV1259" s="529"/>
      <c r="BW1259" s="529"/>
      <c r="BX1259" s="529"/>
      <c r="BY1259" s="529"/>
      <c r="BZ1259" s="529"/>
      <c r="CA1259" s="529"/>
      <c r="CB1259" s="529"/>
      <c r="CC1259" s="529"/>
      <c r="CD1259" s="529"/>
      <c r="CE1259" s="529"/>
      <c r="CF1259" s="529"/>
      <c r="CG1259" s="529"/>
      <c r="CH1259" s="529"/>
      <c r="CI1259" s="529"/>
      <c r="CJ1259" s="529"/>
      <c r="CK1259" s="529"/>
      <c r="CL1259" s="529"/>
      <c r="CM1259" s="529"/>
      <c r="CN1259" s="529"/>
      <c r="CO1259" s="529"/>
      <c r="CP1259" s="529"/>
      <c r="CQ1259" s="529"/>
    </row>
    <row r="1260" spans="1:95" s="70" customFormat="1" outlineLevel="1" x14ac:dyDescent="0.2">
      <c r="A1260" s="11">
        <v>189</v>
      </c>
      <c r="B1260" s="300"/>
      <c r="C1260" s="295"/>
      <c r="D1260" s="295"/>
      <c r="E1260" s="295"/>
      <c r="F1260" s="859" t="s">
        <v>576</v>
      </c>
      <c r="G1260" s="860"/>
      <c r="H1260" s="860"/>
      <c r="I1260" s="860"/>
      <c r="J1260" s="860"/>
      <c r="K1260" s="860"/>
      <c r="L1260" s="861"/>
      <c r="M1260" s="408">
        <f t="shared" si="501"/>
        <v>0</v>
      </c>
      <c r="N1260" s="419">
        <f t="shared" si="502"/>
        <v>0</v>
      </c>
      <c r="O1260" s="1370"/>
      <c r="P1260" s="1244"/>
      <c r="Q1260" s="1244"/>
      <c r="R1260" s="1244"/>
      <c r="S1260" s="1244"/>
      <c r="T1260" s="1244"/>
      <c r="U1260" s="1244"/>
      <c r="V1260" s="1244"/>
      <c r="W1260" s="1244"/>
      <c r="X1260" s="1244"/>
      <c r="Y1260" s="1244"/>
      <c r="Z1260" s="1244"/>
      <c r="AA1260" s="1244"/>
      <c r="AB1260" s="1244"/>
      <c r="AC1260" s="408">
        <f t="shared" si="503"/>
        <v>0</v>
      </c>
      <c r="AD1260" s="1767"/>
      <c r="AE1260" s="834"/>
      <c r="AF1260" s="834"/>
      <c r="AG1260" s="536"/>
      <c r="AH1260" s="529"/>
      <c r="AI1260" s="529"/>
      <c r="AJ1260" s="529"/>
      <c r="AK1260" s="529"/>
      <c r="AL1260" s="529"/>
      <c r="AM1260" s="529"/>
      <c r="AN1260" s="529"/>
      <c r="AO1260" s="529"/>
      <c r="AP1260" s="529"/>
      <c r="AQ1260" s="529"/>
      <c r="AR1260" s="529"/>
      <c r="AS1260" s="529"/>
      <c r="AT1260" s="529"/>
      <c r="AU1260" s="529"/>
      <c r="AV1260" s="529"/>
      <c r="AW1260" s="529"/>
      <c r="AX1260" s="529"/>
      <c r="AY1260" s="529"/>
      <c r="AZ1260" s="529"/>
      <c r="BA1260" s="529"/>
      <c r="BB1260" s="529"/>
      <c r="BC1260" s="529"/>
      <c r="BD1260" s="529"/>
      <c r="BE1260" s="529"/>
      <c r="BF1260" s="529"/>
      <c r="BG1260" s="529"/>
      <c r="BH1260" s="529"/>
      <c r="BI1260" s="529"/>
      <c r="BJ1260" s="529"/>
      <c r="BK1260" s="529"/>
      <c r="BL1260" s="529"/>
      <c r="BM1260" s="529"/>
      <c r="BN1260" s="529"/>
      <c r="BO1260" s="529"/>
      <c r="BP1260" s="529"/>
      <c r="BQ1260" s="529"/>
      <c r="BR1260" s="529"/>
      <c r="BS1260" s="529"/>
      <c r="BT1260" s="529"/>
      <c r="BU1260" s="529"/>
      <c r="BV1260" s="529"/>
      <c r="BW1260" s="529"/>
      <c r="BX1260" s="529"/>
      <c r="BY1260" s="529"/>
      <c r="BZ1260" s="529"/>
      <c r="CA1260" s="529"/>
      <c r="CB1260" s="529"/>
      <c r="CC1260" s="529"/>
      <c r="CD1260" s="529"/>
      <c r="CE1260" s="529"/>
      <c r="CF1260" s="529"/>
      <c r="CG1260" s="529"/>
      <c r="CH1260" s="529"/>
      <c r="CI1260" s="529"/>
      <c r="CJ1260" s="529"/>
      <c r="CK1260" s="529"/>
      <c r="CL1260" s="529"/>
      <c r="CM1260" s="529"/>
      <c r="CN1260" s="529"/>
      <c r="CO1260" s="529"/>
      <c r="CP1260" s="529"/>
      <c r="CQ1260" s="529"/>
    </row>
    <row r="1261" spans="1:95" s="70" customFormat="1" ht="15" customHeight="1" outlineLevel="1" x14ac:dyDescent="0.2">
      <c r="A1261" s="11">
        <v>326</v>
      </c>
      <c r="B1261" s="300"/>
      <c r="C1261" s="1025" t="s">
        <v>140</v>
      </c>
      <c r="D1261" s="1026"/>
      <c r="E1261" s="1026"/>
      <c r="F1261" s="1026"/>
      <c r="G1261" s="1026"/>
      <c r="H1261" s="1026"/>
      <c r="I1261" s="1026"/>
      <c r="J1261" s="1026"/>
      <c r="K1261" s="1026"/>
      <c r="L1261" s="1026"/>
      <c r="M1261" s="1026"/>
      <c r="N1261" s="1026"/>
      <c r="O1261" s="1026"/>
      <c r="P1261" s="1026"/>
      <c r="Q1261" s="1026"/>
      <c r="R1261" s="1026"/>
      <c r="S1261" s="1026"/>
      <c r="T1261" s="1026"/>
      <c r="U1261" s="1026"/>
      <c r="V1261" s="1026"/>
      <c r="W1261" s="1026"/>
      <c r="X1261" s="1026"/>
      <c r="Y1261" s="1026"/>
      <c r="Z1261" s="1026"/>
      <c r="AA1261" s="1026"/>
      <c r="AB1261" s="1026"/>
      <c r="AC1261" s="1026"/>
      <c r="AD1261" s="1026"/>
      <c r="AE1261" s="1026"/>
      <c r="AF1261" s="1026"/>
      <c r="AG1261" s="536"/>
      <c r="AH1261" s="529"/>
      <c r="AI1261" s="529"/>
      <c r="AJ1261" s="529"/>
      <c r="AK1261" s="529"/>
      <c r="AL1261" s="529"/>
      <c r="AM1261" s="529"/>
      <c r="AN1261" s="529"/>
      <c r="AO1261" s="529"/>
      <c r="AP1261" s="529"/>
      <c r="AQ1261" s="529"/>
      <c r="AR1261" s="529"/>
      <c r="AS1261" s="529"/>
      <c r="AT1261" s="529"/>
      <c r="AU1261" s="529"/>
      <c r="AV1261" s="529"/>
      <c r="AW1261" s="529"/>
      <c r="AX1261" s="529"/>
      <c r="AY1261" s="529"/>
      <c r="AZ1261" s="529"/>
      <c r="BA1261" s="529"/>
      <c r="BB1261" s="529"/>
      <c r="BC1261" s="529"/>
      <c r="BD1261" s="529"/>
      <c r="BE1261" s="529"/>
      <c r="BF1261" s="529"/>
      <c r="BG1261" s="529"/>
      <c r="BH1261" s="529"/>
      <c r="BI1261" s="529"/>
      <c r="BJ1261" s="529"/>
      <c r="BK1261" s="529"/>
      <c r="BL1261" s="529"/>
      <c r="BM1261" s="529"/>
      <c r="BN1261" s="529"/>
      <c r="BO1261" s="529"/>
      <c r="BP1261" s="529"/>
      <c r="BQ1261" s="529"/>
      <c r="BR1261" s="529"/>
      <c r="BS1261" s="529"/>
      <c r="BT1261" s="529"/>
      <c r="BU1261" s="529"/>
      <c r="BV1261" s="529"/>
      <c r="BW1261" s="529"/>
      <c r="BX1261" s="529"/>
      <c r="BY1261" s="529"/>
      <c r="BZ1261" s="529"/>
      <c r="CA1261" s="529"/>
      <c r="CB1261" s="529"/>
      <c r="CC1261" s="529"/>
      <c r="CD1261" s="529"/>
      <c r="CE1261" s="529"/>
      <c r="CF1261" s="529"/>
      <c r="CG1261" s="529"/>
      <c r="CH1261" s="529"/>
      <c r="CI1261" s="529"/>
      <c r="CJ1261" s="529"/>
      <c r="CK1261" s="529"/>
      <c r="CL1261" s="529"/>
      <c r="CM1261" s="529"/>
      <c r="CN1261" s="529"/>
      <c r="CO1261" s="529"/>
      <c r="CP1261" s="529"/>
      <c r="CQ1261" s="529"/>
    </row>
    <row r="1262" spans="1:95" s="70" customFormat="1" outlineLevel="1" x14ac:dyDescent="0.2">
      <c r="A1262" s="11">
        <v>232</v>
      </c>
      <c r="B1262" s="300"/>
      <c r="C1262" s="295"/>
      <c r="D1262" s="1060" t="s">
        <v>141</v>
      </c>
      <c r="E1262" s="1061"/>
      <c r="F1262" s="1061"/>
      <c r="G1262" s="1061"/>
      <c r="H1262" s="1061"/>
      <c r="I1262" s="1061"/>
      <c r="J1262" s="1061"/>
      <c r="K1262" s="1061"/>
      <c r="L1262" s="1072"/>
      <c r="M1262" s="407">
        <f>SUBTOTAL(9,M1263:M1264)</f>
        <v>0</v>
      </c>
      <c r="N1262" s="410">
        <f t="shared" ref="N1262:AC1262" si="504">SUBTOTAL(9,N1263:N1264)</f>
        <v>0</v>
      </c>
      <c r="O1262" s="414">
        <f t="shared" si="504"/>
        <v>0</v>
      </c>
      <c r="P1262" s="414">
        <f t="shared" si="504"/>
        <v>0</v>
      </c>
      <c r="Q1262" s="415">
        <f t="shared" si="504"/>
        <v>0</v>
      </c>
      <c r="R1262" s="410">
        <f t="shared" si="504"/>
        <v>0</v>
      </c>
      <c r="S1262" s="414">
        <f t="shared" si="504"/>
        <v>0</v>
      </c>
      <c r="T1262" s="413">
        <f t="shared" si="504"/>
        <v>0</v>
      </c>
      <c r="U1262" s="413">
        <f t="shared" si="504"/>
        <v>0</v>
      </c>
      <c r="V1262" s="413">
        <f t="shared" si="504"/>
        <v>0</v>
      </c>
      <c r="W1262" s="413">
        <f t="shared" si="504"/>
        <v>0</v>
      </c>
      <c r="X1262" s="413">
        <f t="shared" si="504"/>
        <v>0</v>
      </c>
      <c r="Y1262" s="413">
        <f t="shared" si="504"/>
        <v>0</v>
      </c>
      <c r="Z1262" s="413">
        <f t="shared" si="504"/>
        <v>0</v>
      </c>
      <c r="AA1262" s="413">
        <f t="shared" si="504"/>
        <v>0</v>
      </c>
      <c r="AB1262" s="411">
        <f t="shared" si="504"/>
        <v>0</v>
      </c>
      <c r="AC1262" s="407">
        <f t="shared" si="504"/>
        <v>0</v>
      </c>
      <c r="AD1262" s="1592"/>
      <c r="AE1262" s="1611"/>
      <c r="AF1262" s="1611"/>
      <c r="AG1262" s="536"/>
      <c r="AH1262" s="529"/>
      <c r="AI1262" s="529"/>
      <c r="AJ1262" s="529"/>
      <c r="AK1262" s="529"/>
      <c r="AL1262" s="529"/>
      <c r="AM1262" s="529"/>
      <c r="AN1262" s="529"/>
      <c r="AO1262" s="529"/>
      <c r="AP1262" s="529"/>
      <c r="AQ1262" s="529"/>
      <c r="AR1262" s="529"/>
      <c r="AS1262" s="529"/>
      <c r="AT1262" s="529"/>
      <c r="AU1262" s="529"/>
      <c r="AV1262" s="529"/>
      <c r="AW1262" s="529"/>
      <c r="AX1262" s="529"/>
      <c r="AY1262" s="529"/>
      <c r="AZ1262" s="529"/>
      <c r="BA1262" s="529"/>
      <c r="BB1262" s="529"/>
      <c r="BC1262" s="529"/>
      <c r="BD1262" s="529"/>
      <c r="BE1262" s="529"/>
      <c r="BF1262" s="529"/>
      <c r="BG1262" s="529"/>
      <c r="BH1262" s="529"/>
      <c r="BI1262" s="529"/>
      <c r="BJ1262" s="529"/>
      <c r="BK1262" s="529"/>
      <c r="BL1262" s="529"/>
      <c r="BM1262" s="529"/>
      <c r="BN1262" s="529"/>
      <c r="BO1262" s="529"/>
      <c r="BP1262" s="529"/>
      <c r="BQ1262" s="529"/>
      <c r="BR1262" s="529"/>
      <c r="BS1262" s="529"/>
      <c r="BT1262" s="529"/>
      <c r="BU1262" s="529"/>
      <c r="BV1262" s="529"/>
      <c r="BW1262" s="529"/>
      <c r="BX1262" s="529"/>
      <c r="BY1262" s="529"/>
      <c r="BZ1262" s="529"/>
      <c r="CA1262" s="529"/>
      <c r="CB1262" s="529"/>
      <c r="CC1262" s="529"/>
      <c r="CD1262" s="529"/>
      <c r="CE1262" s="529"/>
      <c r="CF1262" s="529"/>
      <c r="CG1262" s="529"/>
      <c r="CH1262" s="529"/>
      <c r="CI1262" s="529"/>
      <c r="CJ1262" s="529"/>
      <c r="CK1262" s="529"/>
      <c r="CL1262" s="529"/>
      <c r="CM1262" s="529"/>
      <c r="CN1262" s="529"/>
      <c r="CO1262" s="529"/>
      <c r="CP1262" s="529"/>
      <c r="CQ1262" s="529"/>
    </row>
    <row r="1263" spans="1:95" s="70" customFormat="1" outlineLevel="1" x14ac:dyDescent="0.2">
      <c r="A1263" s="11">
        <v>188</v>
      </c>
      <c r="B1263" s="300"/>
      <c r="C1263" s="295"/>
      <c r="D1263" s="295"/>
      <c r="E1263" s="295"/>
      <c r="F1263" s="856" t="s">
        <v>142</v>
      </c>
      <c r="G1263" s="857"/>
      <c r="H1263" s="857"/>
      <c r="I1263" s="857"/>
      <c r="J1263" s="857"/>
      <c r="K1263" s="857"/>
      <c r="L1263" s="858"/>
      <c r="M1263" s="408">
        <f>M487</f>
        <v>0</v>
      </c>
      <c r="N1263" s="1245"/>
      <c r="O1263" s="1385"/>
      <c r="P1263" s="1385"/>
      <c r="Q1263" s="1385"/>
      <c r="R1263" s="1385"/>
      <c r="S1263" s="1385"/>
      <c r="T1263" s="1385"/>
      <c r="U1263" s="1385"/>
      <c r="V1263" s="1385"/>
      <c r="W1263" s="1385"/>
      <c r="X1263" s="1385"/>
      <c r="Y1263" s="1385"/>
      <c r="Z1263" s="1385"/>
      <c r="AA1263" s="1385"/>
      <c r="AB1263" s="1385"/>
      <c r="AC1263" s="409">
        <f t="shared" ref="AC1263:AC1264" si="505">M1263-SUM(N1263:AB1263)</f>
        <v>0</v>
      </c>
      <c r="AD1263" s="1808"/>
      <c r="AE1263" s="828"/>
      <c r="AF1263" s="828"/>
      <c r="AG1263" s="536"/>
      <c r="AH1263" s="529"/>
      <c r="AI1263" s="529"/>
      <c r="AJ1263" s="529"/>
      <c r="AK1263" s="529"/>
      <c r="AL1263" s="529"/>
      <c r="AM1263" s="529"/>
      <c r="AN1263" s="529"/>
      <c r="AO1263" s="529"/>
      <c r="AP1263" s="529"/>
      <c r="AQ1263" s="529"/>
      <c r="AR1263" s="529"/>
      <c r="AS1263" s="529"/>
      <c r="AT1263" s="529"/>
      <c r="AU1263" s="529"/>
      <c r="AV1263" s="529"/>
      <c r="AW1263" s="529"/>
      <c r="AX1263" s="529"/>
      <c r="AY1263" s="529"/>
      <c r="AZ1263" s="529"/>
      <c r="BA1263" s="529"/>
      <c r="BB1263" s="529"/>
      <c r="BC1263" s="529"/>
      <c r="BD1263" s="529"/>
      <c r="BE1263" s="529"/>
      <c r="BF1263" s="529"/>
      <c r="BG1263" s="529"/>
      <c r="BH1263" s="529"/>
      <c r="BI1263" s="529"/>
      <c r="BJ1263" s="529"/>
      <c r="BK1263" s="529"/>
      <c r="BL1263" s="529"/>
      <c r="BM1263" s="529"/>
      <c r="BN1263" s="529"/>
      <c r="BO1263" s="529"/>
      <c r="BP1263" s="529"/>
      <c r="BQ1263" s="529"/>
      <c r="BR1263" s="529"/>
      <c r="BS1263" s="529"/>
      <c r="BT1263" s="529"/>
      <c r="BU1263" s="529"/>
      <c r="BV1263" s="529"/>
      <c r="BW1263" s="529"/>
      <c r="BX1263" s="529"/>
      <c r="BY1263" s="529"/>
      <c r="BZ1263" s="529"/>
      <c r="CA1263" s="529"/>
      <c r="CB1263" s="529"/>
      <c r="CC1263" s="529"/>
      <c r="CD1263" s="529"/>
      <c r="CE1263" s="529"/>
      <c r="CF1263" s="529"/>
      <c r="CG1263" s="529"/>
      <c r="CH1263" s="529"/>
      <c r="CI1263" s="529"/>
      <c r="CJ1263" s="529"/>
      <c r="CK1263" s="529"/>
      <c r="CL1263" s="529"/>
      <c r="CM1263" s="529"/>
      <c r="CN1263" s="529"/>
      <c r="CO1263" s="529"/>
      <c r="CP1263" s="529"/>
      <c r="CQ1263" s="529"/>
    </row>
    <row r="1264" spans="1:95" s="70" customFormat="1" outlineLevel="1" x14ac:dyDescent="0.2">
      <c r="A1264" s="11">
        <v>189</v>
      </c>
      <c r="B1264" s="300"/>
      <c r="C1264" s="295"/>
      <c r="D1264" s="295"/>
      <c r="E1264" s="295"/>
      <c r="F1264" s="859" t="s">
        <v>143</v>
      </c>
      <c r="G1264" s="860"/>
      <c r="H1264" s="860"/>
      <c r="I1264" s="860"/>
      <c r="J1264" s="860"/>
      <c r="K1264" s="860"/>
      <c r="L1264" s="861"/>
      <c r="M1264" s="408">
        <f>M488</f>
        <v>0</v>
      </c>
      <c r="N1264" s="419">
        <f t="shared" ref="N1264:AB1264" si="506">N488</f>
        <v>0</v>
      </c>
      <c r="O1264" s="422">
        <f t="shared" si="506"/>
        <v>0</v>
      </c>
      <c r="P1264" s="422">
        <f t="shared" si="506"/>
        <v>0</v>
      </c>
      <c r="Q1264" s="423">
        <f t="shared" si="506"/>
        <v>0</v>
      </c>
      <c r="R1264" s="419">
        <f t="shared" si="506"/>
        <v>0</v>
      </c>
      <c r="S1264" s="421">
        <f t="shared" si="506"/>
        <v>0</v>
      </c>
      <c r="T1264" s="421">
        <f t="shared" si="506"/>
        <v>0</v>
      </c>
      <c r="U1264" s="421">
        <f t="shared" si="506"/>
        <v>0</v>
      </c>
      <c r="V1264" s="421">
        <f t="shared" si="506"/>
        <v>0</v>
      </c>
      <c r="W1264" s="421">
        <f t="shared" si="506"/>
        <v>0</v>
      </c>
      <c r="X1264" s="422">
        <f t="shared" si="506"/>
        <v>0</v>
      </c>
      <c r="Y1264" s="421">
        <f t="shared" si="506"/>
        <v>0</v>
      </c>
      <c r="Z1264" s="421">
        <f t="shared" si="506"/>
        <v>0</v>
      </c>
      <c r="AA1264" s="421">
        <f t="shared" si="506"/>
        <v>0</v>
      </c>
      <c r="AB1264" s="421">
        <f t="shared" si="506"/>
        <v>0</v>
      </c>
      <c r="AC1264" s="408">
        <f t="shared" si="505"/>
        <v>0</v>
      </c>
      <c r="AD1264" s="1767"/>
      <c r="AE1264" s="834"/>
      <c r="AF1264" s="834"/>
      <c r="AG1264" s="536"/>
      <c r="AH1264" s="529"/>
      <c r="AI1264" s="529"/>
      <c r="AJ1264" s="529"/>
      <c r="AK1264" s="529"/>
      <c r="AL1264" s="529"/>
      <c r="AM1264" s="529"/>
      <c r="AN1264" s="529"/>
      <c r="AO1264" s="529"/>
      <c r="AP1264" s="529"/>
      <c r="AQ1264" s="529"/>
      <c r="AR1264" s="529"/>
      <c r="AS1264" s="529"/>
      <c r="AT1264" s="529"/>
      <c r="AU1264" s="529"/>
      <c r="AV1264" s="529"/>
      <c r="AW1264" s="529"/>
      <c r="AX1264" s="529"/>
      <c r="AY1264" s="529"/>
      <c r="AZ1264" s="529"/>
      <c r="BA1264" s="529"/>
      <c r="BB1264" s="529"/>
      <c r="BC1264" s="529"/>
      <c r="BD1264" s="529"/>
      <c r="BE1264" s="529"/>
      <c r="BF1264" s="529"/>
      <c r="BG1264" s="529"/>
      <c r="BH1264" s="529"/>
      <c r="BI1264" s="529"/>
      <c r="BJ1264" s="529"/>
      <c r="BK1264" s="529"/>
      <c r="BL1264" s="529"/>
      <c r="BM1264" s="529"/>
      <c r="BN1264" s="529"/>
      <c r="BO1264" s="529"/>
      <c r="BP1264" s="529"/>
      <c r="BQ1264" s="529"/>
      <c r="BR1264" s="529"/>
      <c r="BS1264" s="529"/>
      <c r="BT1264" s="529"/>
      <c r="BU1264" s="529"/>
      <c r="BV1264" s="529"/>
      <c r="BW1264" s="529"/>
      <c r="BX1264" s="529"/>
      <c r="BY1264" s="529"/>
      <c r="BZ1264" s="529"/>
      <c r="CA1264" s="529"/>
      <c r="CB1264" s="529"/>
      <c r="CC1264" s="529"/>
      <c r="CD1264" s="529"/>
      <c r="CE1264" s="529"/>
      <c r="CF1264" s="529"/>
      <c r="CG1264" s="529"/>
      <c r="CH1264" s="529"/>
      <c r="CI1264" s="529"/>
      <c r="CJ1264" s="529"/>
      <c r="CK1264" s="529"/>
      <c r="CL1264" s="529"/>
      <c r="CM1264" s="529"/>
      <c r="CN1264" s="529"/>
      <c r="CO1264" s="529"/>
      <c r="CP1264" s="529"/>
      <c r="CQ1264" s="529"/>
    </row>
    <row r="1265" spans="1:95" s="70" customFormat="1" outlineLevel="1" x14ac:dyDescent="0.2">
      <c r="A1265" s="11">
        <v>232</v>
      </c>
      <c r="B1265" s="300"/>
      <c r="C1265" s="295"/>
      <c r="D1265" s="844" t="s">
        <v>144</v>
      </c>
      <c r="E1265" s="845"/>
      <c r="F1265" s="845"/>
      <c r="G1265" s="845"/>
      <c r="H1265" s="845"/>
      <c r="I1265" s="845"/>
      <c r="J1265" s="845"/>
      <c r="K1265" s="845"/>
      <c r="L1265" s="846"/>
      <c r="M1265" s="407">
        <f>SUBTOTAL(9,M1266:M1268)</f>
        <v>0</v>
      </c>
      <c r="N1265" s="410">
        <f>SUBTOTAL(9,N1266:N1268)</f>
        <v>0</v>
      </c>
      <c r="O1265" s="414">
        <f t="shared" ref="O1265:AC1265" si="507">SUBTOTAL(9,O1266:O1268)</f>
        <v>0</v>
      </c>
      <c r="P1265" s="414">
        <f t="shared" si="507"/>
        <v>0</v>
      </c>
      <c r="Q1265" s="415">
        <f t="shared" si="507"/>
        <v>0</v>
      </c>
      <c r="R1265" s="410">
        <f t="shared" si="507"/>
        <v>0</v>
      </c>
      <c r="S1265" s="414">
        <f t="shared" si="507"/>
        <v>0</v>
      </c>
      <c r="T1265" s="413">
        <f t="shared" si="507"/>
        <v>0</v>
      </c>
      <c r="U1265" s="413">
        <f t="shared" si="507"/>
        <v>0</v>
      </c>
      <c r="V1265" s="413">
        <f t="shared" si="507"/>
        <v>0</v>
      </c>
      <c r="W1265" s="413">
        <f t="shared" si="507"/>
        <v>0</v>
      </c>
      <c r="X1265" s="413">
        <f t="shared" si="507"/>
        <v>0</v>
      </c>
      <c r="Y1265" s="413">
        <f t="shared" si="507"/>
        <v>0</v>
      </c>
      <c r="Z1265" s="413">
        <f t="shared" si="507"/>
        <v>0</v>
      </c>
      <c r="AA1265" s="413">
        <f t="shared" si="507"/>
        <v>0</v>
      </c>
      <c r="AB1265" s="411">
        <f t="shared" si="507"/>
        <v>0</v>
      </c>
      <c r="AC1265" s="407">
        <f t="shared" si="507"/>
        <v>0</v>
      </c>
      <c r="AD1265" s="1592"/>
      <c r="AE1265" s="1611"/>
      <c r="AF1265" s="1611"/>
      <c r="AG1265" s="536"/>
      <c r="AH1265" s="613">
        <f>SUM(N1265,N1262,N1258,N1254,N1251,N1248,N1239,N1236,N1231,N1228,N1224,N1221,N1217,N1214,N1209,N1205,N1201,N1195,N1190,N1185,N1180,N1176,N1170,N1158,N1153,N1150,N1146,N1143,N1139,N1136,N1131,N1127,N1123,N1117,N1112,N1107,N1099,N1084,N1092,N1077,N1072,N1068,N1064,N1057,N1050,N1043,N1036,N1029,N1022,N1015,N1008)</f>
        <v>0</v>
      </c>
      <c r="AI1265" s="529"/>
      <c r="AJ1265" s="529"/>
      <c r="AK1265" s="529"/>
      <c r="AL1265" s="529"/>
      <c r="AM1265" s="529"/>
      <c r="AN1265" s="529"/>
      <c r="AO1265" s="529"/>
      <c r="AP1265" s="529"/>
      <c r="AQ1265" s="529"/>
      <c r="AR1265" s="529"/>
      <c r="AS1265" s="529"/>
      <c r="AT1265" s="529"/>
      <c r="AU1265" s="529"/>
      <c r="AV1265" s="529"/>
      <c r="AW1265" s="529"/>
      <c r="AX1265" s="529"/>
      <c r="AY1265" s="529"/>
      <c r="AZ1265" s="529"/>
      <c r="BA1265" s="529"/>
      <c r="BB1265" s="529"/>
      <c r="BC1265" s="529"/>
      <c r="BD1265" s="529"/>
      <c r="BE1265" s="529"/>
      <c r="BF1265" s="529"/>
      <c r="BG1265" s="529"/>
      <c r="BH1265" s="529"/>
      <c r="BI1265" s="529"/>
      <c r="BJ1265" s="529"/>
      <c r="BK1265" s="529"/>
      <c r="BL1265" s="529"/>
      <c r="BM1265" s="529"/>
      <c r="BN1265" s="529"/>
      <c r="BO1265" s="529"/>
      <c r="BP1265" s="529"/>
      <c r="BQ1265" s="529"/>
      <c r="BR1265" s="529"/>
      <c r="BS1265" s="529"/>
      <c r="BT1265" s="529"/>
      <c r="BU1265" s="529"/>
      <c r="BV1265" s="529"/>
      <c r="BW1265" s="529"/>
      <c r="BX1265" s="529"/>
      <c r="BY1265" s="529"/>
      <c r="BZ1265" s="529"/>
      <c r="CA1265" s="529"/>
      <c r="CB1265" s="529"/>
      <c r="CC1265" s="529"/>
      <c r="CD1265" s="529"/>
      <c r="CE1265" s="529"/>
      <c r="CF1265" s="529"/>
      <c r="CG1265" s="529"/>
      <c r="CH1265" s="529"/>
      <c r="CI1265" s="529"/>
      <c r="CJ1265" s="529"/>
      <c r="CK1265" s="529"/>
      <c r="CL1265" s="529"/>
      <c r="CM1265" s="529"/>
      <c r="CN1265" s="529"/>
      <c r="CO1265" s="529"/>
      <c r="CP1265" s="529"/>
      <c r="CQ1265" s="529"/>
    </row>
    <row r="1266" spans="1:95" s="70" customFormat="1" outlineLevel="1" x14ac:dyDescent="0.2">
      <c r="A1266" s="11">
        <v>188</v>
      </c>
      <c r="B1266" s="300"/>
      <c r="C1266" s="295"/>
      <c r="D1266" s="295"/>
      <c r="E1266" s="295"/>
      <c r="F1266" s="856" t="s">
        <v>145</v>
      </c>
      <c r="G1266" s="857"/>
      <c r="H1266" s="857"/>
      <c r="I1266" s="857"/>
      <c r="J1266" s="857"/>
      <c r="K1266" s="857"/>
      <c r="L1266" s="857"/>
      <c r="M1266" s="408">
        <f>M490</f>
        <v>0</v>
      </c>
      <c r="N1266" s="419">
        <f t="shared" ref="N1266:AB1267" si="508">N490</f>
        <v>0</v>
      </c>
      <c r="O1266" s="422">
        <f t="shared" si="508"/>
        <v>0</v>
      </c>
      <c r="P1266" s="422">
        <f t="shared" si="508"/>
        <v>0</v>
      </c>
      <c r="Q1266" s="423">
        <f t="shared" si="508"/>
        <v>0</v>
      </c>
      <c r="R1266" s="419">
        <f t="shared" si="508"/>
        <v>0</v>
      </c>
      <c r="S1266" s="421">
        <f t="shared" si="508"/>
        <v>0</v>
      </c>
      <c r="T1266" s="421">
        <f t="shared" si="508"/>
        <v>0</v>
      </c>
      <c r="U1266" s="421">
        <f t="shared" si="508"/>
        <v>0</v>
      </c>
      <c r="V1266" s="421">
        <f t="shared" si="508"/>
        <v>0</v>
      </c>
      <c r="W1266" s="421">
        <f t="shared" si="508"/>
        <v>0</v>
      </c>
      <c r="X1266" s="422">
        <f t="shared" si="508"/>
        <v>0</v>
      </c>
      <c r="Y1266" s="421">
        <f t="shared" si="508"/>
        <v>0</v>
      </c>
      <c r="Z1266" s="421">
        <f t="shared" si="508"/>
        <v>0</v>
      </c>
      <c r="AA1266" s="421">
        <f t="shared" si="508"/>
        <v>0</v>
      </c>
      <c r="AB1266" s="421">
        <f t="shared" si="508"/>
        <v>0</v>
      </c>
      <c r="AC1266" s="408">
        <f t="shared" ref="AC1266:AC1274" si="509">M1266-SUM(N1266:AB1266)</f>
        <v>0</v>
      </c>
      <c r="AD1266" s="1808"/>
      <c r="AE1266" s="828"/>
      <c r="AF1266" s="828"/>
      <c r="AG1266" s="536"/>
      <c r="AH1266" s="248">
        <f>SUM(,AA1265,AA1180,AA1176,AA1164,AA1153,AA1150,AA1139,AA1123,AA1112,AA1107,AA1088,AA1084,AA1072,AA1068,AA1077,AA1050,AA1036,AA1022,AA1008)</f>
        <v>0</v>
      </c>
      <c r="AI1266" s="529"/>
      <c r="AJ1266" s="529"/>
      <c r="AK1266" s="529"/>
      <c r="AL1266" s="529"/>
      <c r="AM1266" s="529"/>
      <c r="AN1266" s="529"/>
      <c r="AO1266" s="529"/>
      <c r="AP1266" s="529"/>
      <c r="AQ1266" s="529"/>
      <c r="AR1266" s="529"/>
      <c r="AS1266" s="529"/>
      <c r="AT1266" s="529"/>
      <c r="AU1266" s="529"/>
      <c r="AV1266" s="529"/>
      <c r="AW1266" s="529"/>
      <c r="AX1266" s="529"/>
      <c r="AY1266" s="529"/>
      <c r="AZ1266" s="529"/>
      <c r="BA1266" s="529"/>
      <c r="BB1266" s="529"/>
      <c r="BC1266" s="529"/>
      <c r="BD1266" s="529"/>
      <c r="BE1266" s="529"/>
      <c r="BF1266" s="529"/>
      <c r="BG1266" s="529"/>
      <c r="BH1266" s="529"/>
      <c r="BI1266" s="529"/>
      <c r="BJ1266" s="529"/>
      <c r="BK1266" s="529"/>
      <c r="BL1266" s="529"/>
      <c r="BM1266" s="529"/>
      <c r="BN1266" s="529"/>
      <c r="BO1266" s="529"/>
      <c r="BP1266" s="529"/>
      <c r="BQ1266" s="529"/>
      <c r="BR1266" s="529"/>
      <c r="BS1266" s="529"/>
      <c r="BT1266" s="529"/>
      <c r="BU1266" s="529"/>
      <c r="BV1266" s="529"/>
      <c r="BW1266" s="529"/>
      <c r="BX1266" s="529"/>
      <c r="BY1266" s="529"/>
      <c r="BZ1266" s="529"/>
      <c r="CA1266" s="529"/>
      <c r="CB1266" s="529"/>
      <c r="CC1266" s="529"/>
      <c r="CD1266" s="529"/>
      <c r="CE1266" s="529"/>
      <c r="CF1266" s="529"/>
      <c r="CG1266" s="529"/>
      <c r="CH1266" s="529"/>
      <c r="CI1266" s="529"/>
      <c r="CJ1266" s="529"/>
      <c r="CK1266" s="529"/>
      <c r="CL1266" s="529"/>
      <c r="CM1266" s="529"/>
      <c r="CN1266" s="529"/>
      <c r="CO1266" s="529"/>
      <c r="CP1266" s="529"/>
      <c r="CQ1266" s="529"/>
    </row>
    <row r="1267" spans="1:95" s="70" customFormat="1" outlineLevel="1" x14ac:dyDescent="0.2">
      <c r="A1267" s="11">
        <v>189</v>
      </c>
      <c r="B1267" s="300"/>
      <c r="C1267" s="295"/>
      <c r="D1267" s="295"/>
      <c r="E1267" s="295"/>
      <c r="F1267" s="915" t="s">
        <v>146</v>
      </c>
      <c r="G1267" s="916"/>
      <c r="H1267" s="916"/>
      <c r="I1267" s="916"/>
      <c r="J1267" s="916"/>
      <c r="K1267" s="916"/>
      <c r="L1267" s="916"/>
      <c r="M1267" s="408">
        <f>M491</f>
        <v>0</v>
      </c>
      <c r="N1267" s="419">
        <f t="shared" si="508"/>
        <v>0</v>
      </c>
      <c r="O1267" s="422">
        <f t="shared" si="508"/>
        <v>0</v>
      </c>
      <c r="P1267" s="422">
        <f t="shared" si="508"/>
        <v>0</v>
      </c>
      <c r="Q1267" s="423">
        <f t="shared" si="508"/>
        <v>0</v>
      </c>
      <c r="R1267" s="419">
        <f t="shared" si="508"/>
        <v>0</v>
      </c>
      <c r="S1267" s="421">
        <f t="shared" si="508"/>
        <v>0</v>
      </c>
      <c r="T1267" s="421">
        <f t="shared" si="508"/>
        <v>0</v>
      </c>
      <c r="U1267" s="421">
        <f t="shared" si="508"/>
        <v>0</v>
      </c>
      <c r="V1267" s="421">
        <f t="shared" si="508"/>
        <v>0</v>
      </c>
      <c r="W1267" s="421">
        <f t="shared" si="508"/>
        <v>0</v>
      </c>
      <c r="X1267" s="422">
        <f t="shared" si="508"/>
        <v>0</v>
      </c>
      <c r="Y1267" s="421">
        <f t="shared" si="508"/>
        <v>0</v>
      </c>
      <c r="Z1267" s="421">
        <f t="shared" si="508"/>
        <v>0</v>
      </c>
      <c r="AA1267" s="421">
        <f t="shared" si="508"/>
        <v>0</v>
      </c>
      <c r="AB1267" s="421">
        <f t="shared" si="508"/>
        <v>0</v>
      </c>
      <c r="AC1267" s="408">
        <f t="shared" si="509"/>
        <v>0</v>
      </c>
      <c r="AD1267" s="1766"/>
      <c r="AE1267" s="1063"/>
      <c r="AF1267" s="831"/>
      <c r="AG1267" s="536"/>
      <c r="AH1267" s="529"/>
      <c r="AI1267" s="529"/>
      <c r="AJ1267" s="529"/>
      <c r="AK1267" s="529"/>
      <c r="AL1267" s="529"/>
      <c r="AM1267" s="529"/>
      <c r="AN1267" s="529"/>
      <c r="AO1267" s="529"/>
      <c r="AP1267" s="529"/>
      <c r="AQ1267" s="529"/>
      <c r="AR1267" s="529"/>
      <c r="AS1267" s="529"/>
      <c r="AT1267" s="529"/>
      <c r="AU1267" s="529"/>
      <c r="AV1267" s="529"/>
      <c r="AW1267" s="529"/>
      <c r="AX1267" s="529"/>
      <c r="AY1267" s="529"/>
      <c r="AZ1267" s="529"/>
      <c r="BA1267" s="529"/>
      <c r="BB1267" s="529"/>
      <c r="BC1267" s="529"/>
      <c r="BD1267" s="529"/>
      <c r="BE1267" s="529"/>
      <c r="BF1267" s="529"/>
      <c r="BG1267" s="529"/>
      <c r="BH1267" s="529"/>
      <c r="BI1267" s="529"/>
      <c r="BJ1267" s="529"/>
      <c r="BK1267" s="529"/>
      <c r="BL1267" s="529"/>
      <c r="BM1267" s="529"/>
      <c r="BN1267" s="529"/>
      <c r="BO1267" s="529"/>
      <c r="BP1267" s="529"/>
      <c r="BQ1267" s="529"/>
      <c r="BR1267" s="529"/>
      <c r="BS1267" s="529"/>
      <c r="BT1267" s="529"/>
      <c r="BU1267" s="529"/>
      <c r="BV1267" s="529"/>
      <c r="BW1267" s="529"/>
      <c r="BX1267" s="529"/>
      <c r="BY1267" s="529"/>
      <c r="BZ1267" s="529"/>
      <c r="CA1267" s="529"/>
      <c r="CB1267" s="529"/>
      <c r="CC1267" s="529"/>
      <c r="CD1267" s="529"/>
      <c r="CE1267" s="529"/>
      <c r="CF1267" s="529"/>
      <c r="CG1267" s="529"/>
      <c r="CH1267" s="529"/>
      <c r="CI1267" s="529"/>
      <c r="CJ1267" s="529"/>
      <c r="CK1267" s="529"/>
      <c r="CL1267" s="529"/>
      <c r="CM1267" s="529"/>
      <c r="CN1267" s="529"/>
      <c r="CO1267" s="529"/>
      <c r="CP1267" s="529"/>
      <c r="CQ1267" s="529"/>
    </row>
    <row r="1268" spans="1:95" s="70" customFormat="1" outlineLevel="1" x14ac:dyDescent="0.2">
      <c r="A1268" s="11">
        <v>189</v>
      </c>
      <c r="B1268" s="300"/>
      <c r="C1268" s="295"/>
      <c r="D1268" s="295"/>
      <c r="E1268" s="295"/>
      <c r="F1268" s="859" t="s">
        <v>147</v>
      </c>
      <c r="G1268" s="860"/>
      <c r="H1268" s="860"/>
      <c r="I1268" s="860"/>
      <c r="J1268" s="860"/>
      <c r="K1268" s="860"/>
      <c r="L1268" s="860"/>
      <c r="M1268" s="408">
        <f>M492</f>
        <v>0</v>
      </c>
      <c r="N1268" s="1389"/>
      <c r="O1268" s="1243"/>
      <c r="P1268" s="1243"/>
      <c r="Q1268" s="1243"/>
      <c r="R1268" s="1243"/>
      <c r="S1268" s="1243"/>
      <c r="T1268" s="1243"/>
      <c r="U1268" s="1243"/>
      <c r="V1268" s="1243"/>
      <c r="W1268" s="1243"/>
      <c r="X1268" s="1243"/>
      <c r="Y1268" s="1243"/>
      <c r="Z1268" s="1243"/>
      <c r="AA1268" s="1243"/>
      <c r="AB1268" s="1243"/>
      <c r="AC1268" s="408">
        <f t="shared" si="509"/>
        <v>0</v>
      </c>
      <c r="AD1268" s="1767"/>
      <c r="AE1268" s="834"/>
      <c r="AF1268" s="834"/>
      <c r="AG1268" s="536"/>
      <c r="AH1268" s="529"/>
      <c r="AI1268" s="529"/>
      <c r="AJ1268" s="529"/>
      <c r="AK1268" s="529"/>
      <c r="AL1268" s="529"/>
      <c r="AM1268" s="529"/>
      <c r="AN1268" s="529"/>
      <c r="AO1268" s="529"/>
      <c r="AP1268" s="529"/>
      <c r="AQ1268" s="529"/>
      <c r="AR1268" s="529"/>
      <c r="AS1268" s="529"/>
      <c r="AT1268" s="529"/>
      <c r="AU1268" s="529"/>
      <c r="AV1268" s="529"/>
      <c r="AW1268" s="529"/>
      <c r="AX1268" s="529"/>
      <c r="AY1268" s="529"/>
      <c r="AZ1268" s="529"/>
      <c r="BA1268" s="529"/>
      <c r="BB1268" s="529"/>
      <c r="BC1268" s="529"/>
      <c r="BD1268" s="529"/>
      <c r="BE1268" s="529"/>
      <c r="BF1268" s="529"/>
      <c r="BG1268" s="529"/>
      <c r="BH1268" s="529"/>
      <c r="BI1268" s="529"/>
      <c r="BJ1268" s="529"/>
      <c r="BK1268" s="529"/>
      <c r="BL1268" s="529"/>
      <c r="BM1268" s="529"/>
      <c r="BN1268" s="529"/>
      <c r="BO1268" s="529"/>
      <c r="BP1268" s="529"/>
      <c r="BQ1268" s="529"/>
      <c r="BR1268" s="529"/>
      <c r="BS1268" s="529"/>
      <c r="BT1268" s="529"/>
      <c r="BU1268" s="529"/>
      <c r="BV1268" s="529"/>
      <c r="BW1268" s="529"/>
      <c r="BX1268" s="529"/>
      <c r="BY1268" s="529"/>
      <c r="BZ1268" s="529"/>
      <c r="CA1268" s="529"/>
      <c r="CB1268" s="529"/>
      <c r="CC1268" s="529"/>
      <c r="CD1268" s="529"/>
      <c r="CE1268" s="529"/>
      <c r="CF1268" s="529"/>
      <c r="CG1268" s="529"/>
      <c r="CH1268" s="529"/>
      <c r="CI1268" s="529"/>
      <c r="CJ1268" s="529"/>
      <c r="CK1268" s="529"/>
      <c r="CL1268" s="529"/>
      <c r="CM1268" s="529"/>
      <c r="CN1268" s="529"/>
      <c r="CO1268" s="529"/>
      <c r="CP1268" s="529"/>
      <c r="CQ1268" s="529"/>
    </row>
    <row r="1269" spans="1:95" s="70" customFormat="1" outlineLevel="1" x14ac:dyDescent="0.2">
      <c r="A1269" s="11">
        <v>232</v>
      </c>
      <c r="B1269" s="300"/>
      <c r="C1269" s="295"/>
      <c r="D1269" s="844" t="s">
        <v>148</v>
      </c>
      <c r="E1269" s="845"/>
      <c r="F1269" s="845"/>
      <c r="G1269" s="845"/>
      <c r="H1269" s="845"/>
      <c r="I1269" s="845"/>
      <c r="J1269" s="845"/>
      <c r="K1269" s="845"/>
      <c r="L1269" s="846"/>
      <c r="M1269" s="407">
        <f>SUBTOTAL(9,M1270:M1272)</f>
        <v>0</v>
      </c>
      <c r="N1269" s="1244"/>
      <c r="O1269" s="1662"/>
      <c r="P1269" s="1662"/>
      <c r="Q1269" s="1662"/>
      <c r="R1269" s="1662"/>
      <c r="S1269" s="1662"/>
      <c r="T1269" s="1662"/>
      <c r="U1269" s="1662"/>
      <c r="V1269" s="1662"/>
      <c r="W1269" s="1662"/>
      <c r="X1269" s="1662"/>
      <c r="Y1269" s="1662"/>
      <c r="Z1269" s="1662"/>
      <c r="AA1269" s="1662"/>
      <c r="AB1269" s="1244"/>
      <c r="AC1269" s="407">
        <f>SUBTOTAL(9,AC1270:AC1272)</f>
        <v>0</v>
      </c>
      <c r="AD1269" s="1592"/>
      <c r="AE1269" s="1611"/>
      <c r="AF1269" s="1611"/>
      <c r="AG1269" s="536"/>
      <c r="AH1269" s="529"/>
      <c r="AI1269" s="529"/>
      <c r="AJ1269" s="529"/>
      <c r="AK1269" s="529"/>
      <c r="AL1269" s="529"/>
      <c r="AM1269" s="529"/>
      <c r="AN1269" s="529"/>
      <c r="AO1269" s="529"/>
      <c r="AP1269" s="529"/>
      <c r="AQ1269" s="529"/>
      <c r="AR1269" s="529"/>
      <c r="AS1269" s="529"/>
      <c r="AT1269" s="529"/>
      <c r="AU1269" s="529"/>
      <c r="AV1269" s="529"/>
      <c r="AW1269" s="529"/>
      <c r="AX1269" s="529"/>
      <c r="AY1269" s="529"/>
      <c r="AZ1269" s="529"/>
      <c r="BA1269" s="529"/>
      <c r="BB1269" s="529"/>
      <c r="BC1269" s="529"/>
      <c r="BD1269" s="529"/>
      <c r="BE1269" s="529"/>
      <c r="BF1269" s="529"/>
      <c r="BG1269" s="529"/>
      <c r="BH1269" s="529"/>
      <c r="BI1269" s="529"/>
      <c r="BJ1269" s="529"/>
      <c r="BK1269" s="529"/>
      <c r="BL1269" s="529"/>
      <c r="BM1269" s="529"/>
      <c r="BN1269" s="529"/>
      <c r="BO1269" s="529"/>
      <c r="BP1269" s="529"/>
      <c r="BQ1269" s="529"/>
      <c r="BR1269" s="529"/>
      <c r="BS1269" s="529"/>
      <c r="BT1269" s="529"/>
      <c r="BU1269" s="529"/>
      <c r="BV1269" s="529"/>
      <c r="BW1269" s="529"/>
      <c r="BX1269" s="529"/>
      <c r="BY1269" s="529"/>
      <c r="BZ1269" s="529"/>
      <c r="CA1269" s="529"/>
      <c r="CB1269" s="529"/>
      <c r="CC1269" s="529"/>
      <c r="CD1269" s="529"/>
      <c r="CE1269" s="529"/>
      <c r="CF1269" s="529"/>
      <c r="CG1269" s="529"/>
      <c r="CH1269" s="529"/>
      <c r="CI1269" s="529"/>
      <c r="CJ1269" s="529"/>
      <c r="CK1269" s="529"/>
      <c r="CL1269" s="529"/>
      <c r="CM1269" s="529"/>
      <c r="CN1269" s="529"/>
      <c r="CO1269" s="529"/>
      <c r="CP1269" s="529"/>
      <c r="CQ1269" s="529"/>
    </row>
    <row r="1270" spans="1:95" s="70" customFormat="1" outlineLevel="1" x14ac:dyDescent="0.2">
      <c r="A1270" s="11">
        <v>188</v>
      </c>
      <c r="B1270" s="300"/>
      <c r="C1270" s="295"/>
      <c r="D1270" s="295"/>
      <c r="E1270" s="295"/>
      <c r="F1270" s="856" t="s">
        <v>149</v>
      </c>
      <c r="G1270" s="857"/>
      <c r="H1270" s="857"/>
      <c r="I1270" s="857"/>
      <c r="J1270" s="857"/>
      <c r="K1270" s="857"/>
      <c r="L1270" s="857"/>
      <c r="M1270" s="408">
        <f>M494</f>
        <v>0</v>
      </c>
      <c r="N1270" s="1244"/>
      <c r="O1270" s="1662"/>
      <c r="P1270" s="1662"/>
      <c r="Q1270" s="1662"/>
      <c r="R1270" s="1662"/>
      <c r="S1270" s="1662"/>
      <c r="T1270" s="1662"/>
      <c r="U1270" s="1662"/>
      <c r="V1270" s="1662"/>
      <c r="W1270" s="1662"/>
      <c r="X1270" s="1662"/>
      <c r="Y1270" s="1662"/>
      <c r="Z1270" s="1662"/>
      <c r="AA1270" s="1662"/>
      <c r="AB1270" s="1244"/>
      <c r="AC1270" s="408">
        <f t="shared" si="509"/>
        <v>0</v>
      </c>
      <c r="AD1270" s="1808"/>
      <c r="AE1270" s="828"/>
      <c r="AF1270" s="828"/>
      <c r="AG1270" s="536"/>
      <c r="AH1270" s="529"/>
      <c r="AI1270" s="529"/>
      <c r="AJ1270" s="529"/>
      <c r="AK1270" s="529"/>
      <c r="AL1270" s="529"/>
      <c r="AM1270" s="529"/>
      <c r="AN1270" s="529"/>
      <c r="AO1270" s="529"/>
      <c r="AP1270" s="529"/>
      <c r="AQ1270" s="529"/>
      <c r="AR1270" s="529"/>
      <c r="AS1270" s="529"/>
      <c r="AT1270" s="529"/>
      <c r="AU1270" s="529"/>
      <c r="AV1270" s="529"/>
      <c r="AW1270" s="529"/>
      <c r="AX1270" s="529"/>
      <c r="AY1270" s="529"/>
      <c r="AZ1270" s="529"/>
      <c r="BA1270" s="529"/>
      <c r="BB1270" s="529"/>
      <c r="BC1270" s="529"/>
      <c r="BD1270" s="529"/>
      <c r="BE1270" s="529"/>
      <c r="BF1270" s="529"/>
      <c r="BG1270" s="529"/>
      <c r="BH1270" s="529"/>
      <c r="BI1270" s="529"/>
      <c r="BJ1270" s="529"/>
      <c r="BK1270" s="529"/>
      <c r="BL1270" s="529"/>
      <c r="BM1270" s="529"/>
      <c r="BN1270" s="529"/>
      <c r="BO1270" s="529"/>
      <c r="BP1270" s="529"/>
      <c r="BQ1270" s="529"/>
      <c r="BR1270" s="529"/>
      <c r="BS1270" s="529"/>
      <c r="BT1270" s="529"/>
      <c r="BU1270" s="529"/>
      <c r="BV1270" s="529"/>
      <c r="BW1270" s="529"/>
      <c r="BX1270" s="529"/>
      <c r="BY1270" s="529"/>
      <c r="BZ1270" s="529"/>
      <c r="CA1270" s="529"/>
      <c r="CB1270" s="529"/>
      <c r="CC1270" s="529"/>
      <c r="CD1270" s="529"/>
      <c r="CE1270" s="529"/>
      <c r="CF1270" s="529"/>
      <c r="CG1270" s="529"/>
      <c r="CH1270" s="529"/>
      <c r="CI1270" s="529"/>
      <c r="CJ1270" s="529"/>
      <c r="CK1270" s="529"/>
      <c r="CL1270" s="529"/>
      <c r="CM1270" s="529"/>
      <c r="CN1270" s="529"/>
      <c r="CO1270" s="529"/>
      <c r="CP1270" s="529"/>
      <c r="CQ1270" s="529"/>
    </row>
    <row r="1271" spans="1:95" s="70" customFormat="1" outlineLevel="1" x14ac:dyDescent="0.2">
      <c r="A1271" s="11">
        <v>189</v>
      </c>
      <c r="B1271" s="300" t="s">
        <v>89</v>
      </c>
      <c r="C1271" s="295"/>
      <c r="D1271" s="295"/>
      <c r="E1271" s="295"/>
      <c r="F1271" s="915" t="s">
        <v>150</v>
      </c>
      <c r="G1271" s="916"/>
      <c r="H1271" s="916"/>
      <c r="I1271" s="916"/>
      <c r="J1271" s="916"/>
      <c r="K1271" s="916"/>
      <c r="L1271" s="916"/>
      <c r="M1271" s="408">
        <f>M495</f>
        <v>0</v>
      </c>
      <c r="N1271" s="1244"/>
      <c r="O1271" s="1662"/>
      <c r="P1271" s="1662"/>
      <c r="Q1271" s="1662"/>
      <c r="R1271" s="1662"/>
      <c r="S1271" s="1662"/>
      <c r="T1271" s="1662"/>
      <c r="U1271" s="1662"/>
      <c r="V1271" s="1662"/>
      <c r="W1271" s="1662"/>
      <c r="X1271" s="1662"/>
      <c r="Y1271" s="1662"/>
      <c r="Z1271" s="1662"/>
      <c r="AA1271" s="1662"/>
      <c r="AB1271" s="1244"/>
      <c r="AC1271" s="408">
        <f t="shared" si="509"/>
        <v>0</v>
      </c>
      <c r="AD1271" s="1766"/>
      <c r="AE1271" s="1063"/>
      <c r="AF1271" s="831"/>
      <c r="AG1271" s="536"/>
      <c r="AH1271" s="529"/>
      <c r="AI1271" s="529"/>
      <c r="AJ1271" s="529"/>
      <c r="AK1271" s="529"/>
      <c r="AL1271" s="529"/>
      <c r="AM1271" s="529"/>
      <c r="AN1271" s="529"/>
      <c r="AO1271" s="529"/>
      <c r="AP1271" s="529"/>
      <c r="AQ1271" s="529"/>
      <c r="AR1271" s="529"/>
      <c r="AS1271" s="529"/>
      <c r="AT1271" s="529"/>
      <c r="AU1271" s="529"/>
      <c r="AV1271" s="529"/>
      <c r="AW1271" s="529"/>
      <c r="AX1271" s="529"/>
      <c r="AY1271" s="529"/>
      <c r="AZ1271" s="529"/>
      <c r="BA1271" s="529"/>
      <c r="BB1271" s="529"/>
      <c r="BC1271" s="529"/>
      <c r="BD1271" s="529"/>
      <c r="BE1271" s="529"/>
      <c r="BF1271" s="529"/>
      <c r="BG1271" s="529"/>
      <c r="BH1271" s="529"/>
      <c r="BI1271" s="529"/>
      <c r="BJ1271" s="529"/>
      <c r="BK1271" s="529"/>
      <c r="BL1271" s="529"/>
      <c r="BM1271" s="529"/>
      <c r="BN1271" s="529"/>
      <c r="BO1271" s="529"/>
      <c r="BP1271" s="529"/>
      <c r="BQ1271" s="529"/>
      <c r="BR1271" s="529"/>
      <c r="BS1271" s="529"/>
      <c r="BT1271" s="529"/>
      <c r="BU1271" s="529"/>
      <c r="BV1271" s="529"/>
      <c r="BW1271" s="529"/>
      <c r="BX1271" s="529"/>
      <c r="BY1271" s="529"/>
      <c r="BZ1271" s="529"/>
      <c r="CA1271" s="529"/>
      <c r="CB1271" s="529"/>
      <c r="CC1271" s="529"/>
      <c r="CD1271" s="529"/>
      <c r="CE1271" s="529"/>
      <c r="CF1271" s="529"/>
      <c r="CG1271" s="529"/>
      <c r="CH1271" s="529"/>
      <c r="CI1271" s="529"/>
      <c r="CJ1271" s="529"/>
      <c r="CK1271" s="529"/>
      <c r="CL1271" s="529"/>
      <c r="CM1271" s="529"/>
      <c r="CN1271" s="529"/>
      <c r="CO1271" s="529"/>
      <c r="CP1271" s="529"/>
      <c r="CQ1271" s="529"/>
    </row>
    <row r="1272" spans="1:95" s="70" customFormat="1" outlineLevel="1" x14ac:dyDescent="0.2">
      <c r="A1272" s="11">
        <v>189</v>
      </c>
      <c r="B1272" s="300"/>
      <c r="C1272" s="295"/>
      <c r="D1272" s="295"/>
      <c r="E1272" s="295"/>
      <c r="F1272" s="859" t="s">
        <v>151</v>
      </c>
      <c r="G1272" s="860"/>
      <c r="H1272" s="860"/>
      <c r="I1272" s="860"/>
      <c r="J1272" s="860"/>
      <c r="K1272" s="860"/>
      <c r="L1272" s="860"/>
      <c r="M1272" s="408">
        <f>M496</f>
        <v>0</v>
      </c>
      <c r="N1272" s="1244"/>
      <c r="O1272" s="1662"/>
      <c r="P1272" s="1662"/>
      <c r="Q1272" s="1662"/>
      <c r="R1272" s="1662"/>
      <c r="S1272" s="1662"/>
      <c r="T1272" s="1662"/>
      <c r="U1272" s="1662"/>
      <c r="V1272" s="1662"/>
      <c r="W1272" s="1662"/>
      <c r="X1272" s="1662"/>
      <c r="Y1272" s="1662"/>
      <c r="Z1272" s="1662"/>
      <c r="AA1272" s="1662"/>
      <c r="AB1272" s="1244"/>
      <c r="AC1272" s="408">
        <f t="shared" si="509"/>
        <v>0</v>
      </c>
      <c r="AD1272" s="1767"/>
      <c r="AE1272" s="834"/>
      <c r="AF1272" s="834"/>
      <c r="AG1272" s="536"/>
      <c r="AH1272" s="529"/>
      <c r="AI1272" s="529"/>
      <c r="AJ1272" s="529"/>
      <c r="AK1272" s="529"/>
      <c r="AL1272" s="529"/>
      <c r="AM1272" s="529"/>
      <c r="AN1272" s="529"/>
      <c r="AO1272" s="529"/>
      <c r="AP1272" s="529"/>
      <c r="AQ1272" s="529"/>
      <c r="AR1272" s="529"/>
      <c r="AS1272" s="529"/>
      <c r="AT1272" s="529"/>
      <c r="AU1272" s="529"/>
      <c r="AV1272" s="529"/>
      <c r="AW1272" s="529"/>
      <c r="AX1272" s="529"/>
      <c r="AY1272" s="529"/>
      <c r="AZ1272" s="529"/>
      <c r="BA1272" s="529"/>
      <c r="BB1272" s="529"/>
      <c r="BC1272" s="529"/>
      <c r="BD1272" s="529"/>
      <c r="BE1272" s="529"/>
      <c r="BF1272" s="529"/>
      <c r="BG1272" s="529"/>
      <c r="BH1272" s="529"/>
      <c r="BI1272" s="529"/>
      <c r="BJ1272" s="529"/>
      <c r="BK1272" s="529"/>
      <c r="BL1272" s="529"/>
      <c r="BM1272" s="529"/>
      <c r="BN1272" s="529"/>
      <c r="BO1272" s="529"/>
      <c r="BP1272" s="529"/>
      <c r="BQ1272" s="529"/>
      <c r="BR1272" s="529"/>
      <c r="BS1272" s="529"/>
      <c r="BT1272" s="529"/>
      <c r="BU1272" s="529"/>
      <c r="BV1272" s="529"/>
      <c r="BW1272" s="529"/>
      <c r="BX1272" s="529"/>
      <c r="BY1272" s="529"/>
      <c r="BZ1272" s="529"/>
      <c r="CA1272" s="529"/>
      <c r="CB1272" s="529"/>
      <c r="CC1272" s="529"/>
      <c r="CD1272" s="529"/>
      <c r="CE1272" s="529"/>
      <c r="CF1272" s="529"/>
      <c r="CG1272" s="529"/>
      <c r="CH1272" s="529"/>
      <c r="CI1272" s="529"/>
      <c r="CJ1272" s="529"/>
      <c r="CK1272" s="529"/>
      <c r="CL1272" s="529"/>
      <c r="CM1272" s="529"/>
      <c r="CN1272" s="529"/>
      <c r="CO1272" s="529"/>
      <c r="CP1272" s="529"/>
      <c r="CQ1272" s="529"/>
    </row>
    <row r="1273" spans="1:95" s="70" customFormat="1" outlineLevel="1" x14ac:dyDescent="0.2">
      <c r="A1273" s="11">
        <v>232</v>
      </c>
      <c r="B1273" s="300"/>
      <c r="C1273" s="295"/>
      <c r="D1273" s="844" t="s">
        <v>140</v>
      </c>
      <c r="E1273" s="845"/>
      <c r="F1273" s="845"/>
      <c r="G1273" s="845"/>
      <c r="H1273" s="845"/>
      <c r="I1273" s="845"/>
      <c r="J1273" s="845"/>
      <c r="K1273" s="845"/>
      <c r="L1273" s="846"/>
      <c r="M1273" s="407">
        <f>SUBTOTAL(9,M1274)</f>
        <v>0</v>
      </c>
      <c r="N1273" s="1244"/>
      <c r="O1273" s="1662"/>
      <c r="P1273" s="1662"/>
      <c r="Q1273" s="1662"/>
      <c r="R1273" s="1662"/>
      <c r="S1273" s="1662"/>
      <c r="T1273" s="1662"/>
      <c r="U1273" s="1662"/>
      <c r="V1273" s="1662"/>
      <c r="W1273" s="1662"/>
      <c r="X1273" s="1662"/>
      <c r="Y1273" s="1662"/>
      <c r="Z1273" s="1662"/>
      <c r="AA1273" s="1662"/>
      <c r="AB1273" s="1244"/>
      <c r="AC1273" s="407">
        <f t="shared" ref="AC1273" si="510">SUBTOTAL(9,AC1274)</f>
        <v>0</v>
      </c>
      <c r="AD1273" s="1592"/>
      <c r="AE1273" s="1611"/>
      <c r="AF1273" s="1611"/>
      <c r="AG1273" s="536"/>
      <c r="AH1273" s="529"/>
      <c r="AI1273" s="529"/>
      <c r="AJ1273" s="529"/>
      <c r="AK1273" s="529"/>
      <c r="AL1273" s="529"/>
      <c r="AM1273" s="529"/>
      <c r="AN1273" s="529"/>
      <c r="AO1273" s="529"/>
      <c r="AP1273" s="529"/>
      <c r="AQ1273" s="529"/>
      <c r="AR1273" s="529"/>
      <c r="AS1273" s="529"/>
      <c r="AT1273" s="529"/>
      <c r="AU1273" s="529"/>
      <c r="AV1273" s="529"/>
      <c r="AW1273" s="529"/>
      <c r="AX1273" s="529"/>
      <c r="AY1273" s="529"/>
      <c r="AZ1273" s="529"/>
      <c r="BA1273" s="529"/>
      <c r="BB1273" s="529"/>
      <c r="BC1273" s="529"/>
      <c r="BD1273" s="529"/>
      <c r="BE1273" s="529"/>
      <c r="BF1273" s="529"/>
      <c r="BG1273" s="529"/>
      <c r="BH1273" s="529"/>
      <c r="BI1273" s="529"/>
      <c r="BJ1273" s="529"/>
      <c r="BK1273" s="529"/>
      <c r="BL1273" s="529"/>
      <c r="BM1273" s="529"/>
      <c r="BN1273" s="529"/>
      <c r="BO1273" s="529"/>
      <c r="BP1273" s="529"/>
      <c r="BQ1273" s="529"/>
      <c r="BR1273" s="529"/>
      <c r="BS1273" s="529"/>
      <c r="BT1273" s="529"/>
      <c r="BU1273" s="529"/>
      <c r="BV1273" s="529"/>
      <c r="BW1273" s="529"/>
      <c r="BX1273" s="529"/>
      <c r="BY1273" s="529"/>
      <c r="BZ1273" s="529"/>
      <c r="CA1273" s="529"/>
      <c r="CB1273" s="529"/>
      <c r="CC1273" s="529"/>
      <c r="CD1273" s="529"/>
      <c r="CE1273" s="529"/>
      <c r="CF1273" s="529"/>
      <c r="CG1273" s="529"/>
      <c r="CH1273" s="529"/>
      <c r="CI1273" s="529"/>
      <c r="CJ1273" s="529"/>
      <c r="CK1273" s="529"/>
      <c r="CL1273" s="529"/>
      <c r="CM1273" s="529"/>
      <c r="CN1273" s="529"/>
      <c r="CO1273" s="529"/>
      <c r="CP1273" s="529"/>
      <c r="CQ1273" s="529"/>
    </row>
    <row r="1274" spans="1:95" s="70" customFormat="1" outlineLevel="1" x14ac:dyDescent="0.2">
      <c r="A1274" s="11">
        <v>188</v>
      </c>
      <c r="B1274" s="531"/>
      <c r="C1274" s="523"/>
      <c r="D1274" s="523"/>
      <c r="E1274" s="532"/>
      <c r="F1274" s="856" t="s">
        <v>140</v>
      </c>
      <c r="G1274" s="857"/>
      <c r="H1274" s="857"/>
      <c r="I1274" s="857"/>
      <c r="J1274" s="857"/>
      <c r="K1274" s="857"/>
      <c r="L1274" s="858"/>
      <c r="M1274" s="408">
        <f>M498</f>
        <v>0</v>
      </c>
      <c r="N1274" s="961"/>
      <c r="O1274" s="961"/>
      <c r="P1274" s="961"/>
      <c r="Q1274" s="961"/>
      <c r="R1274" s="961"/>
      <c r="S1274" s="961"/>
      <c r="T1274" s="961"/>
      <c r="U1274" s="961"/>
      <c r="V1274" s="961"/>
      <c r="W1274" s="961"/>
      <c r="X1274" s="961"/>
      <c r="Y1274" s="961"/>
      <c r="Z1274" s="961"/>
      <c r="AA1274" s="961"/>
      <c r="AB1274" s="961"/>
      <c r="AC1274" s="408">
        <f t="shared" si="509"/>
        <v>0</v>
      </c>
      <c r="AD1274" s="1810"/>
      <c r="AE1274" s="926"/>
      <c r="AF1274" s="926"/>
      <c r="AG1274" s="536"/>
      <c r="AH1274" s="529"/>
      <c r="AI1274" s="529"/>
      <c r="AJ1274" s="529"/>
      <c r="AK1274" s="529"/>
      <c r="AL1274" s="529"/>
      <c r="AM1274" s="529"/>
      <c r="AN1274" s="529"/>
      <c r="AO1274" s="529"/>
      <c r="AP1274" s="529"/>
      <c r="AQ1274" s="529"/>
      <c r="AR1274" s="529"/>
      <c r="AS1274" s="529"/>
      <c r="AT1274" s="529"/>
      <c r="AU1274" s="529"/>
      <c r="AV1274" s="529"/>
      <c r="AW1274" s="529"/>
      <c r="AX1274" s="529"/>
      <c r="AY1274" s="529"/>
      <c r="AZ1274" s="529"/>
      <c r="BA1274" s="529"/>
      <c r="BB1274" s="529"/>
      <c r="BC1274" s="529"/>
      <c r="BD1274" s="529"/>
      <c r="BE1274" s="529"/>
      <c r="BF1274" s="529"/>
      <c r="BG1274" s="529"/>
      <c r="BH1274" s="529"/>
      <c r="BI1274" s="529"/>
      <c r="BJ1274" s="529"/>
      <c r="BK1274" s="529"/>
      <c r="BL1274" s="529"/>
      <c r="BM1274" s="529"/>
      <c r="BN1274" s="529"/>
      <c r="BO1274" s="529"/>
      <c r="BP1274" s="529"/>
      <c r="BQ1274" s="529"/>
      <c r="BR1274" s="529"/>
      <c r="BS1274" s="529"/>
      <c r="BT1274" s="529"/>
      <c r="BU1274" s="529"/>
      <c r="BV1274" s="529"/>
      <c r="BW1274" s="529"/>
      <c r="BX1274" s="529"/>
      <c r="BY1274" s="529"/>
      <c r="BZ1274" s="529"/>
      <c r="CA1274" s="529"/>
      <c r="CB1274" s="529"/>
      <c r="CC1274" s="529"/>
      <c r="CD1274" s="529"/>
      <c r="CE1274" s="529"/>
      <c r="CF1274" s="529"/>
      <c r="CG1274" s="529"/>
      <c r="CH1274" s="529"/>
      <c r="CI1274" s="529"/>
      <c r="CJ1274" s="529"/>
      <c r="CK1274" s="529"/>
      <c r="CL1274" s="529"/>
      <c r="CM1274" s="529"/>
      <c r="CN1274" s="529"/>
      <c r="CO1274" s="529"/>
      <c r="CP1274" s="529"/>
      <c r="CQ1274" s="529"/>
    </row>
    <row r="1275" spans="1:95" s="70" customFormat="1" ht="7.5" customHeight="1" outlineLevel="1" x14ac:dyDescent="0.2">
      <c r="A1275" s="11"/>
      <c r="B1275" s="1602"/>
      <c r="C1275" s="1437"/>
      <c r="D1275" s="1437"/>
      <c r="E1275" s="1437"/>
      <c r="F1275" s="1437"/>
      <c r="G1275" s="1437"/>
      <c r="H1275" s="1437"/>
      <c r="I1275" s="1437"/>
      <c r="J1275" s="1437"/>
      <c r="K1275" s="1437"/>
      <c r="L1275" s="1437"/>
      <c r="M1275" s="1437"/>
      <c r="N1275" s="1437"/>
      <c r="O1275" s="1437"/>
      <c r="P1275" s="1437"/>
      <c r="Q1275" s="1437"/>
      <c r="R1275" s="1437"/>
      <c r="S1275" s="1437"/>
      <c r="T1275" s="1437"/>
      <c r="U1275" s="1437"/>
      <c r="V1275" s="1437"/>
      <c r="W1275" s="1437"/>
      <c r="X1275" s="1437"/>
      <c r="Y1275" s="1437"/>
      <c r="Z1275" s="1437"/>
      <c r="AA1275" s="1437"/>
      <c r="AB1275" s="1437"/>
      <c r="AC1275" s="1437"/>
      <c r="AD1275" s="1437"/>
      <c r="AE1275" s="1437"/>
      <c r="AF1275" s="1437"/>
      <c r="AG1275" s="536"/>
      <c r="AH1275" s="529"/>
      <c r="AI1275" s="529"/>
      <c r="AJ1275" s="529"/>
      <c r="AK1275" s="529"/>
      <c r="AL1275" s="529"/>
      <c r="AM1275" s="529"/>
      <c r="AN1275" s="529"/>
      <c r="AO1275" s="529"/>
      <c r="AP1275" s="529"/>
      <c r="AQ1275" s="529"/>
      <c r="AR1275" s="529"/>
      <c r="AS1275" s="529"/>
      <c r="AT1275" s="529"/>
      <c r="AU1275" s="529"/>
      <c r="AV1275" s="529"/>
      <c r="AW1275" s="529"/>
      <c r="AX1275" s="529"/>
      <c r="AY1275" s="529"/>
      <c r="AZ1275" s="529"/>
      <c r="BA1275" s="529"/>
      <c r="BB1275" s="529"/>
      <c r="BC1275" s="529"/>
      <c r="BD1275" s="529"/>
      <c r="BE1275" s="529"/>
      <c r="BF1275" s="529"/>
      <c r="BG1275" s="529"/>
      <c r="BH1275" s="529"/>
      <c r="BI1275" s="529"/>
      <c r="BJ1275" s="529"/>
      <c r="BK1275" s="529"/>
      <c r="BL1275" s="529"/>
      <c r="BM1275" s="529"/>
      <c r="BN1275" s="529"/>
      <c r="BO1275" s="529"/>
      <c r="BP1275" s="529"/>
      <c r="BQ1275" s="529"/>
      <c r="BR1275" s="529"/>
      <c r="BS1275" s="529"/>
      <c r="BT1275" s="529"/>
      <c r="BU1275" s="529"/>
      <c r="BV1275" s="529"/>
      <c r="BW1275" s="529"/>
      <c r="BX1275" s="529"/>
      <c r="BY1275" s="529"/>
      <c r="BZ1275" s="529"/>
      <c r="CA1275" s="529"/>
      <c r="CB1275" s="529"/>
      <c r="CC1275" s="529"/>
      <c r="CD1275" s="529"/>
      <c r="CE1275" s="529"/>
      <c r="CF1275" s="529"/>
      <c r="CG1275" s="529"/>
      <c r="CH1275" s="529"/>
      <c r="CI1275" s="529"/>
      <c r="CJ1275" s="529"/>
      <c r="CK1275" s="529"/>
      <c r="CL1275" s="529"/>
      <c r="CM1275" s="529"/>
      <c r="CN1275" s="529"/>
      <c r="CO1275" s="529"/>
      <c r="CP1275" s="529"/>
      <c r="CQ1275" s="529"/>
    </row>
    <row r="1276" spans="1:95" s="70" customFormat="1" ht="21.75" customHeight="1" outlineLevel="1" x14ac:dyDescent="0.2">
      <c r="A1276" s="11">
        <v>323</v>
      </c>
      <c r="B1276" s="963" t="s">
        <v>152</v>
      </c>
      <c r="C1276" s="964"/>
      <c r="D1276" s="964"/>
      <c r="E1276" s="964"/>
      <c r="F1276" s="964"/>
      <c r="G1276" s="964"/>
      <c r="H1276" s="964"/>
      <c r="I1276" s="964"/>
      <c r="J1276" s="964"/>
      <c r="K1276" s="964"/>
      <c r="L1276" s="964"/>
      <c r="M1276" s="407">
        <f>SUBTOTAL(9,M1008:M1274)</f>
        <v>0</v>
      </c>
      <c r="N1276" s="410">
        <f t="shared" ref="N1276:AC1276" si="511">SUBTOTAL(9,N1008:N1274)</f>
        <v>0</v>
      </c>
      <c r="O1276" s="414">
        <f t="shared" si="511"/>
        <v>0</v>
      </c>
      <c r="P1276" s="414">
        <f t="shared" si="511"/>
        <v>0</v>
      </c>
      <c r="Q1276" s="415">
        <f t="shared" si="511"/>
        <v>0</v>
      </c>
      <c r="R1276" s="410">
        <f t="shared" si="511"/>
        <v>0</v>
      </c>
      <c r="S1276" s="414">
        <f t="shared" si="511"/>
        <v>0</v>
      </c>
      <c r="T1276" s="413">
        <f t="shared" si="511"/>
        <v>0</v>
      </c>
      <c r="U1276" s="413">
        <f t="shared" si="511"/>
        <v>0</v>
      </c>
      <c r="V1276" s="413">
        <f t="shared" si="511"/>
        <v>0</v>
      </c>
      <c r="W1276" s="413">
        <f t="shared" si="511"/>
        <v>0</v>
      </c>
      <c r="X1276" s="413">
        <f t="shared" si="511"/>
        <v>0</v>
      </c>
      <c r="Y1276" s="413">
        <f t="shared" si="511"/>
        <v>0</v>
      </c>
      <c r="Z1276" s="413">
        <f t="shared" si="511"/>
        <v>0</v>
      </c>
      <c r="AA1276" s="413">
        <f t="shared" si="511"/>
        <v>0</v>
      </c>
      <c r="AB1276" s="411">
        <f t="shared" si="511"/>
        <v>0</v>
      </c>
      <c r="AC1276" s="407">
        <f t="shared" si="511"/>
        <v>0</v>
      </c>
      <c r="AD1276" s="963"/>
      <c r="AE1276" s="964"/>
      <c r="AF1276" s="964"/>
      <c r="AG1276" s="536"/>
      <c r="AH1276" s="529"/>
      <c r="AI1276" s="529"/>
      <c r="AJ1276" s="529"/>
      <c r="AK1276" s="529"/>
      <c r="AL1276" s="529"/>
      <c r="AM1276" s="529"/>
      <c r="AN1276" s="529"/>
      <c r="AO1276" s="529"/>
      <c r="AP1276" s="529"/>
      <c r="AQ1276" s="529"/>
      <c r="AR1276" s="529"/>
      <c r="AS1276" s="529"/>
      <c r="AT1276" s="529"/>
      <c r="AU1276" s="529"/>
      <c r="AV1276" s="529"/>
      <c r="AW1276" s="529"/>
      <c r="AX1276" s="529"/>
      <c r="AY1276" s="529"/>
      <c r="AZ1276" s="529"/>
      <c r="BA1276" s="529"/>
      <c r="BB1276" s="529"/>
      <c r="BC1276" s="529"/>
      <c r="BD1276" s="529"/>
      <c r="BE1276" s="529"/>
      <c r="BF1276" s="529"/>
      <c r="BG1276" s="529"/>
      <c r="BH1276" s="529"/>
      <c r="BI1276" s="529"/>
      <c r="BJ1276" s="529"/>
      <c r="BK1276" s="529"/>
      <c r="BL1276" s="529"/>
      <c r="BM1276" s="529"/>
      <c r="BN1276" s="529"/>
      <c r="BO1276" s="529"/>
      <c r="BP1276" s="529"/>
      <c r="BQ1276" s="529"/>
      <c r="BR1276" s="529"/>
      <c r="BS1276" s="529"/>
      <c r="BT1276" s="529"/>
      <c r="BU1276" s="529"/>
      <c r="BV1276" s="529"/>
      <c r="BW1276" s="529"/>
      <c r="BX1276" s="529"/>
      <c r="BY1276" s="529"/>
      <c r="BZ1276" s="529"/>
      <c r="CA1276" s="529"/>
      <c r="CB1276" s="529"/>
      <c r="CC1276" s="529"/>
      <c r="CD1276" s="529"/>
      <c r="CE1276" s="529"/>
      <c r="CF1276" s="529"/>
      <c r="CG1276" s="529"/>
      <c r="CH1276" s="529"/>
      <c r="CI1276" s="529"/>
      <c r="CJ1276" s="529"/>
      <c r="CK1276" s="529"/>
      <c r="CL1276" s="529"/>
      <c r="CM1276" s="529"/>
      <c r="CN1276" s="529"/>
      <c r="CO1276" s="529"/>
      <c r="CP1276" s="529"/>
      <c r="CQ1276" s="529"/>
    </row>
    <row r="1277" spans="1:95" s="70" customFormat="1" ht="6.75" customHeight="1" outlineLevel="1" x14ac:dyDescent="0.2">
      <c r="A1277" s="5"/>
      <c r="B1277" s="1602"/>
      <c r="C1277" s="1437"/>
      <c r="D1277" s="1437"/>
      <c r="E1277" s="1437"/>
      <c r="F1277" s="1437"/>
      <c r="G1277" s="1437"/>
      <c r="H1277" s="1437"/>
      <c r="I1277" s="1437"/>
      <c r="J1277" s="1437"/>
      <c r="K1277" s="1437"/>
      <c r="L1277" s="1437"/>
      <c r="M1277" s="1437"/>
      <c r="N1277" s="1437"/>
      <c r="O1277" s="1437"/>
      <c r="P1277" s="1437"/>
      <c r="Q1277" s="1437"/>
      <c r="R1277" s="1437"/>
      <c r="S1277" s="1437"/>
      <c r="T1277" s="1437"/>
      <c r="U1277" s="1437"/>
      <c r="V1277" s="1437"/>
      <c r="W1277" s="1437"/>
      <c r="X1277" s="1437"/>
      <c r="Y1277" s="1437"/>
      <c r="Z1277" s="1437"/>
      <c r="AA1277" s="1437"/>
      <c r="AB1277" s="1437"/>
      <c r="AC1277" s="1437"/>
      <c r="AD1277" s="1437"/>
      <c r="AE1277" s="1437"/>
      <c r="AF1277" s="1437"/>
      <c r="AG1277" s="536"/>
      <c r="AH1277" s="529"/>
      <c r="AI1277" s="529"/>
      <c r="AJ1277" s="529"/>
      <c r="AK1277" s="529"/>
      <c r="AL1277" s="529"/>
      <c r="AM1277" s="529"/>
      <c r="AN1277" s="529"/>
      <c r="AO1277" s="529"/>
      <c r="AP1277" s="529"/>
      <c r="AQ1277" s="529"/>
      <c r="AR1277" s="529"/>
      <c r="AS1277" s="529"/>
      <c r="AT1277" s="529"/>
      <c r="AU1277" s="529"/>
      <c r="AV1277" s="529"/>
      <c r="AW1277" s="529"/>
      <c r="AX1277" s="529"/>
      <c r="AY1277" s="529"/>
      <c r="AZ1277" s="529"/>
      <c r="BA1277" s="529"/>
      <c r="BB1277" s="529"/>
      <c r="BC1277" s="529"/>
      <c r="BD1277" s="529"/>
      <c r="BE1277" s="529"/>
      <c r="BF1277" s="529"/>
      <c r="BG1277" s="529"/>
      <c r="BH1277" s="529"/>
      <c r="BI1277" s="529"/>
      <c r="BJ1277" s="529"/>
      <c r="BK1277" s="529"/>
      <c r="BL1277" s="529"/>
      <c r="BM1277" s="529"/>
      <c r="BN1277" s="529"/>
      <c r="BO1277" s="529"/>
      <c r="BP1277" s="529"/>
      <c r="BQ1277" s="529"/>
      <c r="BR1277" s="529"/>
      <c r="BS1277" s="529"/>
      <c r="BT1277" s="529"/>
      <c r="BU1277" s="529"/>
      <c r="BV1277" s="529"/>
      <c r="BW1277" s="529"/>
      <c r="BX1277" s="529"/>
      <c r="BY1277" s="529"/>
      <c r="BZ1277" s="529"/>
      <c r="CA1277" s="529"/>
      <c r="CB1277" s="529"/>
      <c r="CC1277" s="529"/>
      <c r="CD1277" s="529"/>
      <c r="CE1277" s="529"/>
      <c r="CF1277" s="529"/>
      <c r="CG1277" s="529"/>
      <c r="CH1277" s="529"/>
      <c r="CI1277" s="529"/>
      <c r="CJ1277" s="529"/>
      <c r="CK1277" s="529"/>
      <c r="CL1277" s="529"/>
      <c r="CM1277" s="529"/>
      <c r="CN1277" s="529"/>
      <c r="CO1277" s="529"/>
      <c r="CP1277" s="529"/>
      <c r="CQ1277" s="529"/>
    </row>
    <row r="1278" spans="1:95" s="70" customFormat="1" ht="21.75" customHeight="1" outlineLevel="1" x14ac:dyDescent="0.2">
      <c r="A1278" s="11">
        <v>323</v>
      </c>
      <c r="B1278" s="963" t="s">
        <v>469</v>
      </c>
      <c r="C1278" s="964"/>
      <c r="D1278" s="964"/>
      <c r="E1278" s="964"/>
      <c r="F1278" s="964"/>
      <c r="G1278" s="964"/>
      <c r="H1278" s="964"/>
      <c r="I1278" s="964"/>
      <c r="J1278" s="964"/>
      <c r="K1278" s="964"/>
      <c r="L1278" s="1101"/>
      <c r="M1278" s="409">
        <f>M502</f>
        <v>0</v>
      </c>
      <c r="N1278" s="979"/>
      <c r="O1278" s="1388"/>
      <c r="P1278" s="1388"/>
      <c r="Q1278" s="1388"/>
      <c r="R1278" s="1388"/>
      <c r="S1278" s="1388"/>
      <c r="T1278" s="1388"/>
      <c r="U1278" s="1388"/>
      <c r="V1278" s="1388"/>
      <c r="W1278" s="1388"/>
      <c r="X1278" s="1388"/>
      <c r="Y1278" s="1388"/>
      <c r="Z1278" s="1388"/>
      <c r="AA1278" s="1388"/>
      <c r="AB1278" s="1388"/>
      <c r="AC1278" s="409">
        <f>M1278-SUM(N1278:AB1278)</f>
        <v>0</v>
      </c>
      <c r="AD1278" s="963"/>
      <c r="AE1278" s="964"/>
      <c r="AF1278" s="964"/>
      <c r="AG1278" s="536"/>
      <c r="AH1278" s="529"/>
      <c r="AI1278" s="529"/>
      <c r="AJ1278" s="529"/>
      <c r="AK1278" s="529"/>
      <c r="AL1278" s="529"/>
      <c r="AM1278" s="529"/>
      <c r="AN1278" s="529"/>
      <c r="AO1278" s="529"/>
      <c r="AP1278" s="529"/>
      <c r="AQ1278" s="529"/>
      <c r="AR1278" s="529"/>
      <c r="AS1278" s="529"/>
      <c r="AT1278" s="529"/>
      <c r="AU1278" s="529"/>
      <c r="AV1278" s="529"/>
      <c r="AW1278" s="529"/>
      <c r="AX1278" s="529"/>
      <c r="AY1278" s="529"/>
      <c r="AZ1278" s="529"/>
      <c r="BA1278" s="529"/>
      <c r="BB1278" s="529"/>
      <c r="BC1278" s="529"/>
      <c r="BD1278" s="529"/>
      <c r="BE1278" s="529"/>
      <c r="BF1278" s="529"/>
      <c r="BG1278" s="529"/>
      <c r="BH1278" s="529"/>
      <c r="BI1278" s="529"/>
      <c r="BJ1278" s="529"/>
      <c r="BK1278" s="529"/>
      <c r="BL1278" s="529"/>
      <c r="BM1278" s="529"/>
      <c r="BN1278" s="529"/>
      <c r="BO1278" s="529"/>
      <c r="BP1278" s="529"/>
      <c r="BQ1278" s="529"/>
      <c r="BR1278" s="529"/>
      <c r="BS1278" s="529"/>
      <c r="BT1278" s="529"/>
      <c r="BU1278" s="529"/>
      <c r="BV1278" s="529"/>
      <c r="BW1278" s="529"/>
      <c r="BX1278" s="529"/>
      <c r="BY1278" s="529"/>
      <c r="BZ1278" s="529"/>
      <c r="CA1278" s="529"/>
      <c r="CB1278" s="529"/>
      <c r="CC1278" s="529"/>
      <c r="CD1278" s="529"/>
      <c r="CE1278" s="529"/>
      <c r="CF1278" s="529"/>
      <c r="CG1278" s="529"/>
      <c r="CH1278" s="529"/>
      <c r="CI1278" s="529"/>
      <c r="CJ1278" s="529"/>
      <c r="CK1278" s="529"/>
      <c r="CL1278" s="529"/>
      <c r="CM1278" s="529"/>
      <c r="CN1278" s="529"/>
      <c r="CO1278" s="529"/>
      <c r="CP1278" s="529"/>
      <c r="CQ1278" s="529"/>
    </row>
    <row r="1279" spans="1:95" s="70" customFormat="1" ht="6.75" customHeight="1" outlineLevel="1" x14ac:dyDescent="0.2">
      <c r="A1279" s="5"/>
      <c r="B1279" s="1602"/>
      <c r="C1279" s="1437"/>
      <c r="D1279" s="1437"/>
      <c r="E1279" s="1437"/>
      <c r="F1279" s="1437"/>
      <c r="G1279" s="1437"/>
      <c r="H1279" s="1437"/>
      <c r="I1279" s="1437"/>
      <c r="J1279" s="1437"/>
      <c r="K1279" s="1437"/>
      <c r="L1279" s="1437"/>
      <c r="M1279" s="1437"/>
      <c r="N1279" s="1437"/>
      <c r="O1279" s="1437"/>
      <c r="P1279" s="1437"/>
      <c r="Q1279" s="1437"/>
      <c r="R1279" s="1437"/>
      <c r="S1279" s="1437"/>
      <c r="T1279" s="1437"/>
      <c r="U1279" s="1437"/>
      <c r="V1279" s="1437"/>
      <c r="W1279" s="1437"/>
      <c r="X1279" s="1437"/>
      <c r="Y1279" s="1437"/>
      <c r="Z1279" s="1437"/>
      <c r="AA1279" s="1437"/>
      <c r="AB1279" s="1437"/>
      <c r="AC1279" s="1437"/>
      <c r="AD1279" s="1437"/>
      <c r="AE1279" s="1437"/>
      <c r="AF1279" s="1437"/>
      <c r="AG1279" s="536"/>
      <c r="AH1279" s="529"/>
      <c r="AI1279" s="529"/>
      <c r="AJ1279" s="529"/>
      <c r="AK1279" s="529"/>
      <c r="AL1279" s="529"/>
      <c r="AM1279" s="529"/>
      <c r="AN1279" s="529"/>
      <c r="AO1279" s="529"/>
      <c r="AP1279" s="529"/>
      <c r="AQ1279" s="529"/>
      <c r="AR1279" s="529"/>
      <c r="AS1279" s="529"/>
      <c r="AT1279" s="529"/>
      <c r="AU1279" s="529"/>
      <c r="AV1279" s="529"/>
      <c r="AW1279" s="529"/>
      <c r="AX1279" s="529"/>
      <c r="AY1279" s="529"/>
      <c r="AZ1279" s="529"/>
      <c r="BA1279" s="529"/>
      <c r="BB1279" s="529"/>
      <c r="BC1279" s="529"/>
      <c r="BD1279" s="529"/>
      <c r="BE1279" s="529"/>
      <c r="BF1279" s="529"/>
      <c r="BG1279" s="529"/>
      <c r="BH1279" s="529"/>
      <c r="BI1279" s="529"/>
      <c r="BJ1279" s="529"/>
      <c r="BK1279" s="529"/>
      <c r="BL1279" s="529"/>
      <c r="BM1279" s="529"/>
      <c r="BN1279" s="529"/>
      <c r="BO1279" s="529"/>
      <c r="BP1279" s="529"/>
      <c r="BQ1279" s="529"/>
      <c r="BR1279" s="529"/>
      <c r="BS1279" s="529"/>
      <c r="BT1279" s="529"/>
      <c r="BU1279" s="529"/>
      <c r="BV1279" s="529"/>
      <c r="BW1279" s="529"/>
      <c r="BX1279" s="529"/>
      <c r="BY1279" s="529"/>
      <c r="BZ1279" s="529"/>
      <c r="CA1279" s="529"/>
      <c r="CB1279" s="529"/>
      <c r="CC1279" s="529"/>
      <c r="CD1279" s="529"/>
      <c r="CE1279" s="529"/>
      <c r="CF1279" s="529"/>
      <c r="CG1279" s="529"/>
      <c r="CH1279" s="529"/>
      <c r="CI1279" s="529"/>
      <c r="CJ1279" s="529"/>
      <c r="CK1279" s="529"/>
      <c r="CL1279" s="529"/>
      <c r="CM1279" s="529"/>
      <c r="CN1279" s="529"/>
      <c r="CO1279" s="529"/>
      <c r="CP1279" s="529"/>
      <c r="CQ1279" s="529"/>
    </row>
    <row r="1280" spans="1:95" s="70" customFormat="1" ht="21.75" customHeight="1" outlineLevel="1" x14ac:dyDescent="0.2">
      <c r="A1280" s="11">
        <v>323</v>
      </c>
      <c r="B1280" s="963" t="s">
        <v>643</v>
      </c>
      <c r="C1280" s="964"/>
      <c r="D1280" s="964"/>
      <c r="E1280" s="964"/>
      <c r="F1280" s="964"/>
      <c r="G1280" s="964"/>
      <c r="H1280" s="964"/>
      <c r="I1280" s="964"/>
      <c r="J1280" s="964"/>
      <c r="K1280" s="964"/>
      <c r="L1280" s="1101"/>
      <c r="M1280" s="407">
        <f>SUM(M1276:M1279)</f>
        <v>0</v>
      </c>
      <c r="N1280" s="410">
        <f t="shared" ref="N1280:AC1280" si="512">SUM(N1276:N1279)</f>
        <v>0</v>
      </c>
      <c r="O1280" s="414">
        <f t="shared" si="512"/>
        <v>0</v>
      </c>
      <c r="P1280" s="414">
        <f t="shared" si="512"/>
        <v>0</v>
      </c>
      <c r="Q1280" s="415">
        <f t="shared" si="512"/>
        <v>0</v>
      </c>
      <c r="R1280" s="410">
        <f t="shared" si="512"/>
        <v>0</v>
      </c>
      <c r="S1280" s="414">
        <f t="shared" si="512"/>
        <v>0</v>
      </c>
      <c r="T1280" s="413">
        <f t="shared" si="512"/>
        <v>0</v>
      </c>
      <c r="U1280" s="413">
        <f t="shared" si="512"/>
        <v>0</v>
      </c>
      <c r="V1280" s="413">
        <f t="shared" si="512"/>
        <v>0</v>
      </c>
      <c r="W1280" s="413">
        <f t="shared" si="512"/>
        <v>0</v>
      </c>
      <c r="X1280" s="413">
        <f t="shared" si="512"/>
        <v>0</v>
      </c>
      <c r="Y1280" s="413">
        <f t="shared" si="512"/>
        <v>0</v>
      </c>
      <c r="Z1280" s="413">
        <f t="shared" si="512"/>
        <v>0</v>
      </c>
      <c r="AA1280" s="413">
        <f t="shared" si="512"/>
        <v>0</v>
      </c>
      <c r="AB1280" s="411">
        <f t="shared" si="512"/>
        <v>0</v>
      </c>
      <c r="AC1280" s="407">
        <f t="shared" si="512"/>
        <v>0</v>
      </c>
      <c r="AD1280" s="963"/>
      <c r="AE1280" s="964"/>
      <c r="AF1280" s="964"/>
      <c r="AG1280" s="536"/>
      <c r="AH1280" s="529"/>
      <c r="AI1280" s="529"/>
      <c r="AJ1280" s="529"/>
      <c r="AK1280" s="529"/>
      <c r="AL1280" s="529"/>
      <c r="AM1280" s="529"/>
      <c r="AN1280" s="529"/>
      <c r="AO1280" s="529"/>
      <c r="AP1280" s="529"/>
      <c r="AQ1280" s="529"/>
      <c r="AR1280" s="529"/>
      <c r="AS1280" s="529"/>
      <c r="AT1280" s="529"/>
      <c r="AU1280" s="529"/>
      <c r="AV1280" s="529"/>
      <c r="AW1280" s="529"/>
      <c r="AX1280" s="529"/>
      <c r="AY1280" s="529"/>
      <c r="AZ1280" s="529"/>
      <c r="BA1280" s="529"/>
      <c r="BB1280" s="529"/>
      <c r="BC1280" s="529"/>
      <c r="BD1280" s="529"/>
      <c r="BE1280" s="529"/>
      <c r="BF1280" s="529"/>
      <c r="BG1280" s="529"/>
      <c r="BH1280" s="529"/>
      <c r="BI1280" s="529"/>
      <c r="BJ1280" s="529"/>
      <c r="BK1280" s="529"/>
      <c r="BL1280" s="529"/>
      <c r="BM1280" s="529"/>
      <c r="BN1280" s="529"/>
      <c r="BO1280" s="529"/>
      <c r="BP1280" s="529"/>
      <c r="BQ1280" s="529"/>
      <c r="BR1280" s="529"/>
      <c r="BS1280" s="529"/>
      <c r="BT1280" s="529"/>
      <c r="BU1280" s="529"/>
      <c r="BV1280" s="529"/>
      <c r="BW1280" s="529"/>
      <c r="BX1280" s="529"/>
      <c r="BY1280" s="529"/>
      <c r="BZ1280" s="529"/>
      <c r="CA1280" s="529"/>
      <c r="CB1280" s="529"/>
      <c r="CC1280" s="529"/>
      <c r="CD1280" s="529"/>
      <c r="CE1280" s="529"/>
      <c r="CF1280" s="529"/>
      <c r="CG1280" s="529"/>
      <c r="CH1280" s="529"/>
      <c r="CI1280" s="529"/>
      <c r="CJ1280" s="529"/>
      <c r="CK1280" s="529"/>
      <c r="CL1280" s="529"/>
      <c r="CM1280" s="529"/>
      <c r="CN1280" s="529"/>
      <c r="CO1280" s="529"/>
      <c r="CP1280" s="529"/>
      <c r="CQ1280" s="529"/>
    </row>
    <row r="1281" spans="1:95" s="70" customFormat="1" ht="7.5" customHeight="1" outlineLevel="1" x14ac:dyDescent="0.2">
      <c r="A1281" s="5"/>
      <c r="B1281" s="1602"/>
      <c r="C1281" s="1437"/>
      <c r="D1281" s="1437"/>
      <c r="E1281" s="1437"/>
      <c r="F1281" s="1437"/>
      <c r="G1281" s="1437"/>
      <c r="H1281" s="1437"/>
      <c r="I1281" s="1437"/>
      <c r="J1281" s="1437"/>
      <c r="K1281" s="1437"/>
      <c r="L1281" s="1437"/>
      <c r="M1281" s="1437"/>
      <c r="N1281" s="1437"/>
      <c r="O1281" s="1437"/>
      <c r="P1281" s="1437"/>
      <c r="Q1281" s="1437"/>
      <c r="R1281" s="1437"/>
      <c r="S1281" s="1437"/>
      <c r="T1281" s="1437"/>
      <c r="U1281" s="1437"/>
      <c r="V1281" s="1437"/>
      <c r="W1281" s="1437"/>
      <c r="X1281" s="1437"/>
      <c r="Y1281" s="1437"/>
      <c r="Z1281" s="1437"/>
      <c r="AA1281" s="1437"/>
      <c r="AB1281" s="1437"/>
      <c r="AC1281" s="1437"/>
      <c r="AD1281" s="1437"/>
      <c r="AE1281" s="1437"/>
      <c r="AF1281" s="1437"/>
      <c r="AG1281" s="536"/>
      <c r="AH1281" s="529"/>
      <c r="AI1281" s="529"/>
      <c r="AJ1281" s="529"/>
      <c r="AK1281" s="529"/>
      <c r="AL1281" s="529"/>
      <c r="AM1281" s="529"/>
      <c r="AN1281" s="529"/>
      <c r="AO1281" s="529"/>
      <c r="AP1281" s="529"/>
      <c r="AQ1281" s="529"/>
      <c r="AR1281" s="529"/>
      <c r="AS1281" s="529"/>
      <c r="AT1281" s="529"/>
      <c r="AU1281" s="529"/>
      <c r="AV1281" s="529"/>
      <c r="AW1281" s="529"/>
      <c r="AX1281" s="529"/>
      <c r="AY1281" s="529"/>
      <c r="AZ1281" s="529"/>
      <c r="BA1281" s="529"/>
      <c r="BB1281" s="529"/>
      <c r="BC1281" s="529"/>
      <c r="BD1281" s="529"/>
      <c r="BE1281" s="529"/>
      <c r="BF1281" s="529"/>
      <c r="BG1281" s="529"/>
      <c r="BH1281" s="529"/>
      <c r="BI1281" s="529"/>
      <c r="BJ1281" s="529"/>
      <c r="BK1281" s="529"/>
      <c r="BL1281" s="529"/>
      <c r="BM1281" s="529"/>
      <c r="BN1281" s="529"/>
      <c r="BO1281" s="529"/>
      <c r="BP1281" s="529"/>
      <c r="BQ1281" s="529"/>
      <c r="BR1281" s="529"/>
      <c r="BS1281" s="529"/>
      <c r="BT1281" s="529"/>
      <c r="BU1281" s="529"/>
      <c r="BV1281" s="529"/>
      <c r="BW1281" s="529"/>
      <c r="BX1281" s="529"/>
      <c r="BY1281" s="529"/>
      <c r="BZ1281" s="529"/>
      <c r="CA1281" s="529"/>
      <c r="CB1281" s="529"/>
      <c r="CC1281" s="529"/>
      <c r="CD1281" s="529"/>
      <c r="CE1281" s="529"/>
      <c r="CF1281" s="529"/>
      <c r="CG1281" s="529"/>
      <c r="CH1281" s="529"/>
      <c r="CI1281" s="529"/>
      <c r="CJ1281" s="529"/>
      <c r="CK1281" s="529"/>
      <c r="CL1281" s="529"/>
      <c r="CM1281" s="529"/>
      <c r="CN1281" s="529"/>
      <c r="CO1281" s="529"/>
      <c r="CP1281" s="529"/>
      <c r="CQ1281" s="529"/>
    </row>
    <row r="1282" spans="1:95" s="70" customFormat="1" ht="22.5" customHeight="1" outlineLevel="2" x14ac:dyDescent="0.2">
      <c r="A1282" s="11">
        <v>103</v>
      </c>
      <c r="B1282" s="963" t="s">
        <v>155</v>
      </c>
      <c r="C1282" s="964"/>
      <c r="D1282" s="964"/>
      <c r="E1282" s="964"/>
      <c r="F1282" s="964"/>
      <c r="G1282" s="964"/>
      <c r="H1282" s="964"/>
      <c r="I1282" s="964"/>
      <c r="J1282" s="964"/>
      <c r="K1282" s="964"/>
      <c r="L1282" s="964"/>
      <c r="M1282" s="964"/>
      <c r="N1282" s="964"/>
      <c r="O1282" s="964"/>
      <c r="P1282" s="964"/>
      <c r="Q1282" s="964"/>
      <c r="R1282" s="964"/>
      <c r="S1282" s="964"/>
      <c r="T1282" s="964"/>
      <c r="U1282" s="964"/>
      <c r="V1282" s="964"/>
      <c r="W1282" s="964"/>
      <c r="X1282" s="964"/>
      <c r="Y1282" s="964"/>
      <c r="Z1282" s="964"/>
      <c r="AA1282" s="964"/>
      <c r="AB1282" s="964"/>
      <c r="AC1282" s="964"/>
      <c r="AD1282" s="964"/>
      <c r="AE1282" s="964"/>
      <c r="AF1282" s="964"/>
      <c r="AG1282" s="536"/>
      <c r="AH1282" s="529"/>
      <c r="AI1282" s="529"/>
      <c r="AJ1282" s="529"/>
      <c r="AK1282" s="529"/>
      <c r="AL1282" s="529"/>
      <c r="AM1282" s="529"/>
      <c r="AN1282" s="529"/>
      <c r="AO1282" s="529"/>
      <c r="AP1282" s="529"/>
      <c r="AQ1282" s="529"/>
      <c r="AR1282" s="529"/>
      <c r="AS1282" s="529"/>
      <c r="AT1282" s="529"/>
      <c r="AU1282" s="529"/>
      <c r="AV1282" s="529"/>
      <c r="AW1282" s="529"/>
      <c r="AX1282" s="529"/>
      <c r="AY1282" s="529"/>
      <c r="AZ1282" s="529"/>
      <c r="BA1282" s="529"/>
      <c r="BB1282" s="529"/>
      <c r="BC1282" s="529"/>
      <c r="BD1282" s="529"/>
      <c r="BE1282" s="529"/>
      <c r="BF1282" s="529"/>
      <c r="BG1282" s="529"/>
      <c r="BH1282" s="529"/>
      <c r="BI1282" s="529"/>
      <c r="BJ1282" s="529"/>
      <c r="BK1282" s="529"/>
      <c r="BL1282" s="529"/>
      <c r="BM1282" s="529"/>
      <c r="BN1282" s="529"/>
      <c r="BO1282" s="529"/>
      <c r="BP1282" s="529"/>
      <c r="BQ1282" s="529"/>
      <c r="BR1282" s="529"/>
      <c r="BS1282" s="529"/>
      <c r="BT1282" s="529"/>
      <c r="BU1282" s="529"/>
      <c r="BV1282" s="529"/>
      <c r="BW1282" s="529"/>
      <c r="BX1282" s="529"/>
      <c r="BY1282" s="529"/>
      <c r="BZ1282" s="529"/>
      <c r="CA1282" s="529"/>
      <c r="CB1282" s="529"/>
      <c r="CC1282" s="529"/>
      <c r="CD1282" s="529"/>
      <c r="CE1282" s="529"/>
      <c r="CF1282" s="529"/>
      <c r="CG1282" s="529"/>
      <c r="CH1282" s="529"/>
      <c r="CI1282" s="529"/>
      <c r="CJ1282" s="529"/>
      <c r="CK1282" s="529"/>
      <c r="CL1282" s="529"/>
      <c r="CM1282" s="529"/>
      <c r="CN1282" s="529"/>
      <c r="CO1282" s="529"/>
      <c r="CP1282" s="529"/>
      <c r="CQ1282" s="529"/>
    </row>
    <row r="1283" spans="1:95" s="70" customFormat="1" ht="15" customHeight="1" outlineLevel="1" x14ac:dyDescent="0.2">
      <c r="A1283" s="11">
        <v>326</v>
      </c>
      <c r="B1283" s="324"/>
      <c r="C1283" s="1045" t="s">
        <v>731</v>
      </c>
      <c r="D1283" s="1046"/>
      <c r="E1283" s="1046"/>
      <c r="F1283" s="1046"/>
      <c r="G1283" s="1046"/>
      <c r="H1283" s="1046"/>
      <c r="I1283" s="1046"/>
      <c r="J1283" s="1046"/>
      <c r="K1283" s="1046"/>
      <c r="L1283" s="1046"/>
      <c r="M1283" s="1046"/>
      <c r="N1283" s="1046"/>
      <c r="O1283" s="1046"/>
      <c r="P1283" s="1046"/>
      <c r="Q1283" s="1046"/>
      <c r="R1283" s="1046"/>
      <c r="S1283" s="1046"/>
      <c r="T1283" s="1046"/>
      <c r="U1283" s="1046"/>
      <c r="V1283" s="1046"/>
      <c r="W1283" s="1046"/>
      <c r="X1283" s="1046"/>
      <c r="Y1283" s="1046"/>
      <c r="Z1283" s="1046"/>
      <c r="AA1283" s="1046"/>
      <c r="AB1283" s="1046"/>
      <c r="AC1283" s="1046"/>
      <c r="AD1283" s="1046"/>
      <c r="AE1283" s="1046"/>
      <c r="AF1283" s="1046"/>
      <c r="AG1283" s="536"/>
      <c r="AH1283" s="529"/>
      <c r="AI1283" s="529"/>
      <c r="AJ1283" s="529"/>
      <c r="AK1283" s="529"/>
      <c r="AL1283" s="529"/>
      <c r="AM1283" s="529"/>
      <c r="AN1283" s="529"/>
      <c r="AO1283" s="529"/>
      <c r="AP1283" s="529"/>
      <c r="AQ1283" s="529"/>
      <c r="AR1283" s="529"/>
      <c r="AS1283" s="529"/>
      <c r="AT1283" s="529"/>
      <c r="AU1283" s="529"/>
      <c r="AV1283" s="529"/>
      <c r="AW1283" s="529"/>
      <c r="AX1283" s="529"/>
      <c r="AY1283" s="529"/>
      <c r="AZ1283" s="529"/>
      <c r="BA1283" s="529"/>
      <c r="BB1283" s="529"/>
      <c r="BC1283" s="529"/>
      <c r="BD1283" s="529"/>
      <c r="BE1283" s="529"/>
      <c r="BF1283" s="529"/>
      <c r="BG1283" s="529"/>
      <c r="BH1283" s="529"/>
      <c r="BI1283" s="529"/>
      <c r="BJ1283" s="529"/>
      <c r="BK1283" s="529"/>
      <c r="BL1283" s="529"/>
      <c r="BM1283" s="529"/>
      <c r="BN1283" s="529"/>
      <c r="BO1283" s="529"/>
      <c r="BP1283" s="529"/>
      <c r="BQ1283" s="529"/>
      <c r="BR1283" s="529"/>
      <c r="BS1283" s="529"/>
      <c r="BT1283" s="529"/>
      <c r="BU1283" s="529"/>
      <c r="BV1283" s="529"/>
      <c r="BW1283" s="529"/>
      <c r="BX1283" s="529"/>
      <c r="BY1283" s="529"/>
      <c r="BZ1283" s="529"/>
      <c r="CA1283" s="529"/>
      <c r="CB1283" s="529"/>
      <c r="CC1283" s="529"/>
      <c r="CD1283" s="529"/>
      <c r="CE1283" s="529"/>
      <c r="CF1283" s="529"/>
      <c r="CG1283" s="529"/>
      <c r="CH1283" s="529"/>
      <c r="CI1283" s="529"/>
      <c r="CJ1283" s="529"/>
      <c r="CK1283" s="529"/>
      <c r="CL1283" s="529"/>
      <c r="CM1283" s="529"/>
      <c r="CN1283" s="529"/>
      <c r="CO1283" s="529"/>
      <c r="CP1283" s="529"/>
      <c r="CQ1283" s="529"/>
    </row>
    <row r="1284" spans="1:95" s="70" customFormat="1" outlineLevel="1" x14ac:dyDescent="0.2">
      <c r="A1284" s="11">
        <v>232</v>
      </c>
      <c r="B1284" s="300"/>
      <c r="C1284" s="295"/>
      <c r="D1284" s="844" t="s">
        <v>64</v>
      </c>
      <c r="E1284" s="845"/>
      <c r="F1284" s="845"/>
      <c r="G1284" s="845"/>
      <c r="H1284" s="845"/>
      <c r="I1284" s="845"/>
      <c r="J1284" s="845"/>
      <c r="K1284" s="845"/>
      <c r="L1284" s="845"/>
      <c r="M1284" s="845"/>
      <c r="N1284" s="845"/>
      <c r="O1284" s="845"/>
      <c r="P1284" s="845"/>
      <c r="Q1284" s="845"/>
      <c r="R1284" s="845"/>
      <c r="S1284" s="845"/>
      <c r="T1284" s="845"/>
      <c r="U1284" s="845"/>
      <c r="V1284" s="845"/>
      <c r="W1284" s="845"/>
      <c r="X1284" s="845"/>
      <c r="Y1284" s="845"/>
      <c r="Z1284" s="845"/>
      <c r="AA1284" s="845"/>
      <c r="AB1284" s="845"/>
      <c r="AC1284" s="845"/>
      <c r="AD1284" s="845"/>
      <c r="AE1284" s="845"/>
      <c r="AF1284" s="845"/>
      <c r="AG1284" s="536"/>
      <c r="AH1284" s="529"/>
      <c r="AI1284" s="529"/>
      <c r="AJ1284" s="529"/>
      <c r="AK1284" s="529"/>
      <c r="AL1284" s="529"/>
      <c r="AM1284" s="529"/>
      <c r="AN1284" s="529"/>
      <c r="AO1284" s="529"/>
      <c r="AP1284" s="529"/>
      <c r="AQ1284" s="529"/>
      <c r="AR1284" s="529"/>
      <c r="AS1284" s="529"/>
      <c r="AT1284" s="529"/>
      <c r="AU1284" s="529"/>
      <c r="AV1284" s="529"/>
      <c r="AW1284" s="529"/>
      <c r="AX1284" s="529"/>
      <c r="AY1284" s="529"/>
      <c r="AZ1284" s="529"/>
      <c r="BA1284" s="529"/>
      <c r="BB1284" s="529"/>
      <c r="BC1284" s="529"/>
      <c r="BD1284" s="529"/>
      <c r="BE1284" s="529"/>
      <c r="BF1284" s="529"/>
      <c r="BG1284" s="529"/>
      <c r="BH1284" s="529"/>
      <c r="BI1284" s="529"/>
      <c r="BJ1284" s="529"/>
      <c r="BK1284" s="529"/>
      <c r="BL1284" s="529"/>
      <c r="BM1284" s="529"/>
      <c r="BN1284" s="529"/>
      <c r="BO1284" s="529"/>
      <c r="BP1284" s="529"/>
      <c r="BQ1284" s="529"/>
      <c r="BR1284" s="529"/>
      <c r="BS1284" s="529"/>
      <c r="BT1284" s="529"/>
      <c r="BU1284" s="529"/>
      <c r="BV1284" s="529"/>
      <c r="BW1284" s="529"/>
      <c r="BX1284" s="529"/>
      <c r="BY1284" s="529"/>
      <c r="BZ1284" s="529"/>
      <c r="CA1284" s="529"/>
      <c r="CB1284" s="529"/>
      <c r="CC1284" s="529"/>
      <c r="CD1284" s="529"/>
      <c r="CE1284" s="529"/>
      <c r="CF1284" s="529"/>
      <c r="CG1284" s="529"/>
      <c r="CH1284" s="529"/>
      <c r="CI1284" s="529"/>
      <c r="CJ1284" s="529"/>
      <c r="CK1284" s="529"/>
      <c r="CL1284" s="529"/>
      <c r="CM1284" s="529"/>
      <c r="CN1284" s="529"/>
      <c r="CO1284" s="529"/>
      <c r="CP1284" s="529"/>
      <c r="CQ1284" s="529"/>
    </row>
    <row r="1285" spans="1:95" s="70" customFormat="1" outlineLevel="1" x14ac:dyDescent="0.2">
      <c r="A1285" s="11">
        <v>233</v>
      </c>
      <c r="B1285" s="300"/>
      <c r="C1285" s="295"/>
      <c r="D1285" s="295"/>
      <c r="E1285" s="918" t="s">
        <v>66</v>
      </c>
      <c r="F1285" s="919"/>
      <c r="G1285" s="919"/>
      <c r="H1285" s="919"/>
      <c r="I1285" s="919"/>
      <c r="J1285" s="919"/>
      <c r="K1285" s="919"/>
      <c r="L1285" s="920"/>
      <c r="M1285" s="407">
        <f>SUBTOTAL(9,M1286:M1289)</f>
        <v>0</v>
      </c>
      <c r="N1285" s="410">
        <f t="shared" ref="N1285:AC1285" si="513">SUBTOTAL(9,N1286:N1289)</f>
        <v>0</v>
      </c>
      <c r="O1285" s="414">
        <f t="shared" si="513"/>
        <v>0</v>
      </c>
      <c r="P1285" s="414">
        <f t="shared" si="513"/>
        <v>0</v>
      </c>
      <c r="Q1285" s="415">
        <f t="shared" si="513"/>
        <v>0</v>
      </c>
      <c r="R1285" s="410">
        <f t="shared" si="513"/>
        <v>0</v>
      </c>
      <c r="S1285" s="414">
        <f t="shared" si="513"/>
        <v>0</v>
      </c>
      <c r="T1285" s="413">
        <f t="shared" si="513"/>
        <v>0</v>
      </c>
      <c r="U1285" s="413">
        <f t="shared" si="513"/>
        <v>0</v>
      </c>
      <c r="V1285" s="413">
        <f t="shared" si="513"/>
        <v>0</v>
      </c>
      <c r="W1285" s="413">
        <f t="shared" si="513"/>
        <v>0</v>
      </c>
      <c r="X1285" s="413">
        <f t="shared" si="513"/>
        <v>0</v>
      </c>
      <c r="Y1285" s="413">
        <f t="shared" si="513"/>
        <v>0</v>
      </c>
      <c r="Z1285" s="413">
        <f t="shared" si="513"/>
        <v>0</v>
      </c>
      <c r="AA1285" s="413">
        <f t="shared" si="513"/>
        <v>0</v>
      </c>
      <c r="AB1285" s="411">
        <f t="shared" si="513"/>
        <v>0</v>
      </c>
      <c r="AC1285" s="407">
        <f t="shared" si="513"/>
        <v>0</v>
      </c>
      <c r="AD1285" s="1808"/>
      <c r="AE1285" s="828"/>
      <c r="AF1285" s="828"/>
      <c r="AG1285" s="536"/>
      <c r="AH1285" s="529"/>
      <c r="AI1285" s="529"/>
      <c r="AJ1285" s="529"/>
      <c r="AK1285" s="529"/>
      <c r="AL1285" s="529"/>
      <c r="AM1285" s="529"/>
      <c r="AN1285" s="529"/>
      <c r="AO1285" s="529"/>
      <c r="AP1285" s="529"/>
      <c r="AQ1285" s="529"/>
      <c r="AR1285" s="529"/>
      <c r="AS1285" s="529"/>
      <c r="AT1285" s="529"/>
      <c r="AU1285" s="529"/>
      <c r="AV1285" s="529"/>
      <c r="AW1285" s="529"/>
      <c r="AX1285" s="529"/>
      <c r="AY1285" s="529"/>
      <c r="AZ1285" s="529"/>
      <c r="BA1285" s="529"/>
      <c r="BB1285" s="529"/>
      <c r="BC1285" s="529"/>
      <c r="BD1285" s="529"/>
      <c r="BE1285" s="529"/>
      <c r="BF1285" s="529"/>
      <c r="BG1285" s="529"/>
      <c r="BH1285" s="529"/>
      <c r="BI1285" s="529"/>
      <c r="BJ1285" s="529"/>
      <c r="BK1285" s="529"/>
      <c r="BL1285" s="529"/>
      <c r="BM1285" s="529"/>
      <c r="BN1285" s="529"/>
      <c r="BO1285" s="529"/>
      <c r="BP1285" s="529"/>
      <c r="BQ1285" s="529"/>
      <c r="BR1285" s="529"/>
      <c r="BS1285" s="529"/>
      <c r="BT1285" s="529"/>
      <c r="BU1285" s="529"/>
      <c r="BV1285" s="529"/>
      <c r="BW1285" s="529"/>
      <c r="BX1285" s="529"/>
      <c r="BY1285" s="529"/>
      <c r="BZ1285" s="529"/>
      <c r="CA1285" s="529"/>
      <c r="CB1285" s="529"/>
      <c r="CC1285" s="529"/>
      <c r="CD1285" s="529"/>
      <c r="CE1285" s="529"/>
      <c r="CF1285" s="529"/>
      <c r="CG1285" s="529"/>
      <c r="CH1285" s="529"/>
      <c r="CI1285" s="529"/>
      <c r="CJ1285" s="529"/>
      <c r="CK1285" s="529"/>
      <c r="CL1285" s="529"/>
      <c r="CM1285" s="529"/>
      <c r="CN1285" s="529"/>
      <c r="CO1285" s="529"/>
      <c r="CP1285" s="529"/>
      <c r="CQ1285" s="529"/>
    </row>
    <row r="1286" spans="1:95" s="70" customFormat="1" outlineLevel="1" x14ac:dyDescent="0.2">
      <c r="A1286" s="11">
        <v>234</v>
      </c>
      <c r="B1286" s="300"/>
      <c r="C1286" s="295"/>
      <c r="D1286" s="295"/>
      <c r="E1286" s="322"/>
      <c r="F1286" s="856" t="s">
        <v>65</v>
      </c>
      <c r="G1286" s="857"/>
      <c r="H1286" s="857"/>
      <c r="I1286" s="857"/>
      <c r="J1286" s="857"/>
      <c r="K1286" s="857"/>
      <c r="L1286" s="858"/>
      <c r="M1286" s="408">
        <f t="shared" ref="M1286:M1289" si="514">M510</f>
        <v>0</v>
      </c>
      <c r="N1286" s="419">
        <f>M1286*(1-'Annexe 1. Taux de référence'!$E8)+N510*(1-'Annexe 1. Taux de référence'!$E8)</f>
        <v>0</v>
      </c>
      <c r="O1286" s="422">
        <f>O510*(1-'Annexe 1. Taux de référence'!$E8)</f>
        <v>0</v>
      </c>
      <c r="P1286" s="422">
        <f>P510*(1-'Annexe 1. Taux de référence'!$E8)</f>
        <v>0</v>
      </c>
      <c r="Q1286" s="423">
        <f>Q510*(1-'Annexe 1. Taux de référence'!$E8)</f>
        <v>0</v>
      </c>
      <c r="R1286" s="419">
        <f>R510*(1-'Annexe 1. Taux de référence'!$E8)</f>
        <v>0</v>
      </c>
      <c r="S1286" s="421">
        <f>S510*(1-'Annexe 1. Taux de référence'!$E8)</f>
        <v>0</v>
      </c>
      <c r="T1286" s="421">
        <f>T510*(1-'Annexe 1. Taux de référence'!$E8)</f>
        <v>0</v>
      </c>
      <c r="U1286" s="421">
        <f>U510*(1-'Annexe 1. Taux de référence'!$E8)</f>
        <v>0</v>
      </c>
      <c r="V1286" s="421">
        <f>V510*(1-'Annexe 1. Taux de référence'!$E8)</f>
        <v>0</v>
      </c>
      <c r="W1286" s="421">
        <f>W510*(1-'Annexe 1. Taux de référence'!$E8)</f>
        <v>0</v>
      </c>
      <c r="X1286" s="422">
        <f>X510*(1-'Annexe 1. Taux de référence'!$E8)</f>
        <v>0</v>
      </c>
      <c r="Y1286" s="421">
        <f>Y510*(1-'Annexe 1. Taux de référence'!$E8)</f>
        <v>0</v>
      </c>
      <c r="Z1286" s="421">
        <f>Z510*(1-'Annexe 1. Taux de référence'!$E8)</f>
        <v>0</v>
      </c>
      <c r="AA1286" s="421">
        <f>AA510*(1-'Annexe 1. Taux de référence'!$E8)</f>
        <v>0</v>
      </c>
      <c r="AB1286" s="421">
        <f>AB510*(1-'Annexe 1. Taux de référence'!$E8)</f>
        <v>0</v>
      </c>
      <c r="AC1286" s="408">
        <f>AC510</f>
        <v>0</v>
      </c>
      <c r="AD1286" s="1766"/>
      <c r="AE1286" s="1063"/>
      <c r="AF1286" s="831"/>
      <c r="AG1286" s="536"/>
      <c r="AH1286" s="529"/>
      <c r="AI1286" s="529"/>
      <c r="AJ1286" s="529"/>
      <c r="AK1286" s="529"/>
      <c r="AL1286" s="529"/>
      <c r="AM1286" s="529"/>
      <c r="AN1286" s="529"/>
      <c r="AO1286" s="529"/>
      <c r="AP1286" s="529"/>
      <c r="AQ1286" s="529"/>
      <c r="AR1286" s="529"/>
      <c r="AS1286" s="529"/>
      <c r="AT1286" s="529"/>
      <c r="AU1286" s="529"/>
      <c r="AV1286" s="529"/>
      <c r="AW1286" s="529"/>
      <c r="AX1286" s="529"/>
      <c r="AY1286" s="529"/>
      <c r="AZ1286" s="529"/>
      <c r="BA1286" s="529"/>
      <c r="BB1286" s="529"/>
      <c r="BC1286" s="529"/>
      <c r="BD1286" s="529"/>
      <c r="BE1286" s="529"/>
      <c r="BF1286" s="529"/>
      <c r="BG1286" s="529"/>
      <c r="BH1286" s="529"/>
      <c r="BI1286" s="529"/>
      <c r="BJ1286" s="529"/>
      <c r="BK1286" s="529"/>
      <c r="BL1286" s="529"/>
      <c r="BM1286" s="529"/>
      <c r="BN1286" s="529"/>
      <c r="BO1286" s="529"/>
      <c r="BP1286" s="529"/>
      <c r="BQ1286" s="529"/>
      <c r="BR1286" s="529"/>
      <c r="BS1286" s="529"/>
      <c r="BT1286" s="529"/>
      <c r="BU1286" s="529"/>
      <c r="BV1286" s="529"/>
      <c r="BW1286" s="529"/>
      <c r="BX1286" s="529"/>
      <c r="BY1286" s="529"/>
      <c r="BZ1286" s="529"/>
      <c r="CA1286" s="529"/>
      <c r="CB1286" s="529"/>
      <c r="CC1286" s="529"/>
      <c r="CD1286" s="529"/>
      <c r="CE1286" s="529"/>
      <c r="CF1286" s="529"/>
      <c r="CG1286" s="529"/>
      <c r="CH1286" s="529"/>
      <c r="CI1286" s="529"/>
      <c r="CJ1286" s="529"/>
      <c r="CK1286" s="529"/>
      <c r="CL1286" s="529"/>
      <c r="CM1286" s="529"/>
      <c r="CN1286" s="529"/>
      <c r="CO1286" s="529"/>
      <c r="CP1286" s="529"/>
      <c r="CQ1286" s="529"/>
    </row>
    <row r="1287" spans="1:95" s="70" customFormat="1" outlineLevel="1" x14ac:dyDescent="0.2">
      <c r="A1287" s="11">
        <v>235</v>
      </c>
      <c r="B1287" s="300"/>
      <c r="C1287" s="295"/>
      <c r="D1287" s="295"/>
      <c r="E1287" s="322"/>
      <c r="F1287" s="915" t="s">
        <v>68</v>
      </c>
      <c r="G1287" s="916"/>
      <c r="H1287" s="916"/>
      <c r="I1287" s="916"/>
      <c r="J1287" s="916"/>
      <c r="K1287" s="916"/>
      <c r="L1287" s="917"/>
      <c r="M1287" s="408">
        <f t="shared" si="514"/>
        <v>0</v>
      </c>
      <c r="N1287" s="419">
        <f>M1287*(1-'Annexe 1. Taux de référence'!$E9)+N511*(1-'Annexe 1. Taux de référence'!$E9)</f>
        <v>0</v>
      </c>
      <c r="O1287" s="422">
        <f>O511*(1-'Annexe 1. Taux de référence'!$E9)</f>
        <v>0</v>
      </c>
      <c r="P1287" s="422">
        <f>P511*(1-'Annexe 1. Taux de référence'!$E9)</f>
        <v>0</v>
      </c>
      <c r="Q1287" s="423">
        <f>Q511*(1-'Annexe 1. Taux de référence'!$E9)</f>
        <v>0</v>
      </c>
      <c r="R1287" s="419">
        <f>R511*(1-'Annexe 1. Taux de référence'!$E9)</f>
        <v>0</v>
      </c>
      <c r="S1287" s="421">
        <f>S511*(1-'Annexe 1. Taux de référence'!$E9)</f>
        <v>0</v>
      </c>
      <c r="T1287" s="421">
        <f>T511*(1-'Annexe 1. Taux de référence'!$E9)</f>
        <v>0</v>
      </c>
      <c r="U1287" s="421">
        <f>U511*(1-'Annexe 1. Taux de référence'!$E9)</f>
        <v>0</v>
      </c>
      <c r="V1287" s="421">
        <f>V511*(1-'Annexe 1. Taux de référence'!$E9)</f>
        <v>0</v>
      </c>
      <c r="W1287" s="421">
        <f>W511*(1-'Annexe 1. Taux de référence'!$E9)</f>
        <v>0</v>
      </c>
      <c r="X1287" s="422">
        <f>X511*(1-'Annexe 1. Taux de référence'!$E9)</f>
        <v>0</v>
      </c>
      <c r="Y1287" s="421">
        <f>Y511*(1-'Annexe 1. Taux de référence'!$E9)</f>
        <v>0</v>
      </c>
      <c r="Z1287" s="421">
        <f>Z511*(1-'Annexe 1. Taux de référence'!$E9)</f>
        <v>0</v>
      </c>
      <c r="AA1287" s="421">
        <f>AA511*(1-'Annexe 1. Taux de référence'!$E9)</f>
        <v>0</v>
      </c>
      <c r="AB1287" s="421">
        <f>AB511*(1-'Annexe 1. Taux de référence'!$E9)</f>
        <v>0</v>
      </c>
      <c r="AC1287" s="408">
        <f t="shared" ref="AC1287:AC1299" si="515">AC511</f>
        <v>0</v>
      </c>
      <c r="AD1287" s="1766"/>
      <c r="AE1287" s="1063"/>
      <c r="AF1287" s="831"/>
      <c r="AG1287" s="536"/>
      <c r="AH1287" s="529"/>
      <c r="AI1287" s="529"/>
      <c r="AJ1287" s="529"/>
      <c r="AK1287" s="529"/>
      <c r="AL1287" s="529"/>
      <c r="AM1287" s="529"/>
      <c r="AN1287" s="529"/>
      <c r="AO1287" s="529"/>
      <c r="AP1287" s="529"/>
      <c r="AQ1287" s="529"/>
      <c r="AR1287" s="529"/>
      <c r="AS1287" s="529"/>
      <c r="AT1287" s="529"/>
      <c r="AU1287" s="529"/>
      <c r="AV1287" s="529"/>
      <c r="AW1287" s="529"/>
      <c r="AX1287" s="529"/>
      <c r="AY1287" s="529"/>
      <c r="AZ1287" s="529"/>
      <c r="BA1287" s="529"/>
      <c r="BB1287" s="529"/>
      <c r="BC1287" s="529"/>
      <c r="BD1287" s="529"/>
      <c r="BE1287" s="529"/>
      <c r="BF1287" s="529"/>
      <c r="BG1287" s="529"/>
      <c r="BH1287" s="529"/>
      <c r="BI1287" s="529"/>
      <c r="BJ1287" s="529"/>
      <c r="BK1287" s="529"/>
      <c r="BL1287" s="529"/>
      <c r="BM1287" s="529"/>
      <c r="BN1287" s="529"/>
      <c r="BO1287" s="529"/>
      <c r="BP1287" s="529"/>
      <c r="BQ1287" s="529"/>
      <c r="BR1287" s="529"/>
      <c r="BS1287" s="529"/>
      <c r="BT1287" s="529"/>
      <c r="BU1287" s="529"/>
      <c r="BV1287" s="529"/>
      <c r="BW1287" s="529"/>
      <c r="BX1287" s="529"/>
      <c r="BY1287" s="529"/>
      <c r="BZ1287" s="529"/>
      <c r="CA1287" s="529"/>
      <c r="CB1287" s="529"/>
      <c r="CC1287" s="529"/>
      <c r="CD1287" s="529"/>
      <c r="CE1287" s="529"/>
      <c r="CF1287" s="529"/>
      <c r="CG1287" s="529"/>
      <c r="CH1287" s="529"/>
      <c r="CI1287" s="529"/>
      <c r="CJ1287" s="529"/>
      <c r="CK1287" s="529"/>
      <c r="CL1287" s="529"/>
      <c r="CM1287" s="529"/>
      <c r="CN1287" s="529"/>
      <c r="CO1287" s="529"/>
      <c r="CP1287" s="529"/>
      <c r="CQ1287" s="529"/>
    </row>
    <row r="1288" spans="1:95" s="70" customFormat="1" outlineLevel="1" x14ac:dyDescent="0.2">
      <c r="A1288" s="11">
        <v>236</v>
      </c>
      <c r="B1288" s="300"/>
      <c r="C1288" s="295"/>
      <c r="D1288" s="263"/>
      <c r="E1288" s="264"/>
      <c r="F1288" s="915" t="s">
        <v>537</v>
      </c>
      <c r="G1288" s="916"/>
      <c r="H1288" s="916"/>
      <c r="I1288" s="916"/>
      <c r="J1288" s="916"/>
      <c r="K1288" s="916"/>
      <c r="L1288" s="917"/>
      <c r="M1288" s="408">
        <f t="shared" si="514"/>
        <v>0</v>
      </c>
      <c r="N1288" s="419">
        <f>M1288*(1-'Annexe 1. Taux de référence'!$E10)+N512*(1-'Annexe 1. Taux de référence'!$E10)</f>
        <v>0</v>
      </c>
      <c r="O1288" s="422">
        <f>O512*(1-'Annexe 1. Taux de référence'!$E10)</f>
        <v>0</v>
      </c>
      <c r="P1288" s="422">
        <f>P512*(1-'Annexe 1. Taux de référence'!$E10)</f>
        <v>0</v>
      </c>
      <c r="Q1288" s="423">
        <f>Q512*(1-'Annexe 1. Taux de référence'!$E10)</f>
        <v>0</v>
      </c>
      <c r="R1288" s="419">
        <f>R512*(1-'Annexe 1. Taux de référence'!$E10)</f>
        <v>0</v>
      </c>
      <c r="S1288" s="421">
        <f>S512*(1-'Annexe 1. Taux de référence'!$E10)</f>
        <v>0</v>
      </c>
      <c r="T1288" s="421">
        <f>T512*(1-'Annexe 1. Taux de référence'!$E10)</f>
        <v>0</v>
      </c>
      <c r="U1288" s="421">
        <f>U512*(1-'Annexe 1. Taux de référence'!$E10)</f>
        <v>0</v>
      </c>
      <c r="V1288" s="421">
        <f>V512*(1-'Annexe 1. Taux de référence'!$E10)</f>
        <v>0</v>
      </c>
      <c r="W1288" s="421">
        <f>W512*(1-'Annexe 1. Taux de référence'!$E10)</f>
        <v>0</v>
      </c>
      <c r="X1288" s="422">
        <f>X512*(1-'Annexe 1. Taux de référence'!$E10)</f>
        <v>0</v>
      </c>
      <c r="Y1288" s="421">
        <f>Y512*(1-'Annexe 1. Taux de référence'!$E10)</f>
        <v>0</v>
      </c>
      <c r="Z1288" s="421">
        <f>Z512*(1-'Annexe 1. Taux de référence'!$E10)</f>
        <v>0</v>
      </c>
      <c r="AA1288" s="421">
        <f>AA512*(1-'Annexe 1. Taux de référence'!$E10)</f>
        <v>0</v>
      </c>
      <c r="AB1288" s="421">
        <f>AB512*(1-'Annexe 1. Taux de référence'!$E10)</f>
        <v>0</v>
      </c>
      <c r="AC1288" s="408">
        <f t="shared" si="515"/>
        <v>0</v>
      </c>
      <c r="AD1288" s="1766"/>
      <c r="AE1288" s="1063"/>
      <c r="AF1288" s="831"/>
      <c r="AG1288" s="536"/>
      <c r="AH1288" s="529"/>
      <c r="AI1288" s="529"/>
      <c r="AJ1288" s="529"/>
      <c r="AK1288" s="529"/>
      <c r="AL1288" s="529"/>
      <c r="AM1288" s="529"/>
      <c r="AN1288" s="529"/>
      <c r="AO1288" s="529"/>
      <c r="AP1288" s="529"/>
      <c r="AQ1288" s="529"/>
      <c r="AR1288" s="529"/>
      <c r="AS1288" s="529"/>
      <c r="AT1288" s="529"/>
      <c r="AU1288" s="529"/>
      <c r="AV1288" s="529"/>
      <c r="AW1288" s="529"/>
      <c r="AX1288" s="529"/>
      <c r="AY1288" s="529"/>
      <c r="AZ1288" s="529"/>
      <c r="BA1288" s="529"/>
      <c r="BB1288" s="529"/>
      <c r="BC1288" s="529"/>
      <c r="BD1288" s="529"/>
      <c r="BE1288" s="529"/>
      <c r="BF1288" s="529"/>
      <c r="BG1288" s="529"/>
      <c r="BH1288" s="529"/>
      <c r="BI1288" s="529"/>
      <c r="BJ1288" s="529"/>
      <c r="BK1288" s="529"/>
      <c r="BL1288" s="529"/>
      <c r="BM1288" s="529"/>
      <c r="BN1288" s="529"/>
      <c r="BO1288" s="529"/>
      <c r="BP1288" s="529"/>
      <c r="BQ1288" s="529"/>
      <c r="BR1288" s="529"/>
      <c r="BS1288" s="529"/>
      <c r="BT1288" s="529"/>
      <c r="BU1288" s="529"/>
      <c r="BV1288" s="529"/>
      <c r="BW1288" s="529"/>
      <c r="BX1288" s="529"/>
      <c r="BY1288" s="529"/>
      <c r="BZ1288" s="529"/>
      <c r="CA1288" s="529"/>
      <c r="CB1288" s="529"/>
      <c r="CC1288" s="529"/>
      <c r="CD1288" s="529"/>
      <c r="CE1288" s="529"/>
      <c r="CF1288" s="529"/>
      <c r="CG1288" s="529"/>
      <c r="CH1288" s="529"/>
      <c r="CI1288" s="529"/>
      <c r="CJ1288" s="529"/>
      <c r="CK1288" s="529"/>
      <c r="CL1288" s="529"/>
      <c r="CM1288" s="529"/>
      <c r="CN1288" s="529"/>
      <c r="CO1288" s="529"/>
      <c r="CP1288" s="529"/>
      <c r="CQ1288" s="529"/>
    </row>
    <row r="1289" spans="1:95" s="70" customFormat="1" ht="27.75" customHeight="1" outlineLevel="1" x14ac:dyDescent="0.2">
      <c r="A1289" s="11">
        <v>237</v>
      </c>
      <c r="B1289" s="300"/>
      <c r="C1289" s="295"/>
      <c r="D1289" s="295"/>
      <c r="E1289" s="296"/>
      <c r="F1289" s="859" t="s">
        <v>532</v>
      </c>
      <c r="G1289" s="860"/>
      <c r="H1289" s="860"/>
      <c r="I1289" s="860"/>
      <c r="J1289" s="860"/>
      <c r="K1289" s="860"/>
      <c r="L1289" s="861"/>
      <c r="M1289" s="408">
        <f t="shared" si="514"/>
        <v>0</v>
      </c>
      <c r="N1289" s="419">
        <f>M1289*(1-'Annexe 1. Taux de référence'!$E11)+N513*(1-'Annexe 1. Taux de référence'!$E11)</f>
        <v>0</v>
      </c>
      <c r="O1289" s="422">
        <f>O513*(1-'Annexe 1. Taux de référence'!$E11)</f>
        <v>0</v>
      </c>
      <c r="P1289" s="422">
        <f>P513*(1-'Annexe 1. Taux de référence'!$E11)</f>
        <v>0</v>
      </c>
      <c r="Q1289" s="423">
        <f>Q513*(1-'Annexe 1. Taux de référence'!$E11)</f>
        <v>0</v>
      </c>
      <c r="R1289" s="419">
        <f>R513*(1-'Annexe 1. Taux de référence'!$E11)</f>
        <v>0</v>
      </c>
      <c r="S1289" s="421">
        <f>S513*(1-'Annexe 1. Taux de référence'!$E11)</f>
        <v>0</v>
      </c>
      <c r="T1289" s="421">
        <f>T513*(1-'Annexe 1. Taux de référence'!$E11)</f>
        <v>0</v>
      </c>
      <c r="U1289" s="421">
        <f>U513*(1-'Annexe 1. Taux de référence'!$E11)</f>
        <v>0</v>
      </c>
      <c r="V1289" s="421">
        <f>V513*(1-'Annexe 1. Taux de référence'!$E11)</f>
        <v>0</v>
      </c>
      <c r="W1289" s="421">
        <f>W513*(1-'Annexe 1. Taux de référence'!$E11)</f>
        <v>0</v>
      </c>
      <c r="X1289" s="422">
        <f>X513*(1-'Annexe 1. Taux de référence'!$E11)</f>
        <v>0</v>
      </c>
      <c r="Y1289" s="421">
        <f>Y513*(1-'Annexe 1. Taux de référence'!$E11)</f>
        <v>0</v>
      </c>
      <c r="Z1289" s="421">
        <f>Z513*(1-'Annexe 1. Taux de référence'!$E11)</f>
        <v>0</v>
      </c>
      <c r="AA1289" s="421">
        <f>AA513*(1-'Annexe 1. Taux de référence'!$E11)</f>
        <v>0</v>
      </c>
      <c r="AB1289" s="421">
        <f>AB513*(1-'Annexe 1. Taux de référence'!$E11)</f>
        <v>0</v>
      </c>
      <c r="AC1289" s="408">
        <f t="shared" si="515"/>
        <v>0</v>
      </c>
      <c r="AD1289" s="1766"/>
      <c r="AE1289" s="1063"/>
      <c r="AF1289" s="831"/>
      <c r="AG1289" s="536"/>
      <c r="AH1289" s="529"/>
      <c r="AI1289" s="529"/>
      <c r="AJ1289" s="529"/>
      <c r="AK1289" s="529"/>
      <c r="AL1289" s="529"/>
      <c r="AM1289" s="529"/>
      <c r="AN1289" s="529"/>
      <c r="AO1289" s="529"/>
      <c r="AP1289" s="529"/>
      <c r="AQ1289" s="529"/>
      <c r="AR1289" s="529"/>
      <c r="AS1289" s="529"/>
      <c r="AT1289" s="529"/>
      <c r="AU1289" s="529"/>
      <c r="AV1289" s="529"/>
      <c r="AW1289" s="529"/>
      <c r="AX1289" s="529"/>
      <c r="AY1289" s="529"/>
      <c r="AZ1289" s="529"/>
      <c r="BA1289" s="529"/>
      <c r="BB1289" s="529"/>
      <c r="BC1289" s="529"/>
      <c r="BD1289" s="529"/>
      <c r="BE1289" s="529"/>
      <c r="BF1289" s="529"/>
      <c r="BG1289" s="529"/>
      <c r="BH1289" s="529"/>
      <c r="BI1289" s="529"/>
      <c r="BJ1289" s="529"/>
      <c r="BK1289" s="529"/>
      <c r="BL1289" s="529"/>
      <c r="BM1289" s="529"/>
      <c r="BN1289" s="529"/>
      <c r="BO1289" s="529"/>
      <c r="BP1289" s="529"/>
      <c r="BQ1289" s="529"/>
      <c r="BR1289" s="529"/>
      <c r="BS1289" s="529"/>
      <c r="BT1289" s="529"/>
      <c r="BU1289" s="529"/>
      <c r="BV1289" s="529"/>
      <c r="BW1289" s="529"/>
      <c r="BX1289" s="529"/>
      <c r="BY1289" s="529"/>
      <c r="BZ1289" s="529"/>
      <c r="CA1289" s="529"/>
      <c r="CB1289" s="529"/>
      <c r="CC1289" s="529"/>
      <c r="CD1289" s="529"/>
      <c r="CE1289" s="529"/>
      <c r="CF1289" s="529"/>
      <c r="CG1289" s="529"/>
      <c r="CH1289" s="529"/>
      <c r="CI1289" s="529"/>
      <c r="CJ1289" s="529"/>
      <c r="CK1289" s="529"/>
      <c r="CL1289" s="529"/>
      <c r="CM1289" s="529"/>
      <c r="CN1289" s="529"/>
      <c r="CO1289" s="529"/>
      <c r="CP1289" s="529"/>
      <c r="CQ1289" s="529"/>
    </row>
    <row r="1290" spans="1:95" s="70" customFormat="1" ht="15.75" outlineLevel="1" x14ac:dyDescent="0.2">
      <c r="A1290" s="11">
        <v>238</v>
      </c>
      <c r="B1290" s="300"/>
      <c r="C1290" s="295"/>
      <c r="D1290" s="297"/>
      <c r="E1290" s="853" t="s">
        <v>67</v>
      </c>
      <c r="F1290" s="854"/>
      <c r="G1290" s="854"/>
      <c r="H1290" s="854"/>
      <c r="I1290" s="854"/>
      <c r="J1290" s="854"/>
      <c r="K1290" s="854"/>
      <c r="L1290" s="855"/>
      <c r="M1290" s="407">
        <f>SUBTOTAL(9,M1291:M1294)</f>
        <v>0</v>
      </c>
      <c r="N1290" s="410">
        <f t="shared" ref="N1290:AC1290" si="516">SUBTOTAL(9,N1291:N1294)</f>
        <v>0</v>
      </c>
      <c r="O1290" s="414">
        <f t="shared" si="516"/>
        <v>0</v>
      </c>
      <c r="P1290" s="414">
        <f t="shared" si="516"/>
        <v>0</v>
      </c>
      <c r="Q1290" s="415">
        <f t="shared" si="516"/>
        <v>0</v>
      </c>
      <c r="R1290" s="410">
        <f t="shared" si="516"/>
        <v>0</v>
      </c>
      <c r="S1290" s="414">
        <f t="shared" si="516"/>
        <v>0</v>
      </c>
      <c r="T1290" s="413">
        <f t="shared" si="516"/>
        <v>0</v>
      </c>
      <c r="U1290" s="413">
        <f t="shared" si="516"/>
        <v>0</v>
      </c>
      <c r="V1290" s="413">
        <f t="shared" si="516"/>
        <v>0</v>
      </c>
      <c r="W1290" s="413">
        <f t="shared" si="516"/>
        <v>0</v>
      </c>
      <c r="X1290" s="413">
        <f t="shared" si="516"/>
        <v>0</v>
      </c>
      <c r="Y1290" s="413">
        <f t="shared" si="516"/>
        <v>0</v>
      </c>
      <c r="Z1290" s="413">
        <f t="shared" si="516"/>
        <v>0</v>
      </c>
      <c r="AA1290" s="413">
        <f t="shared" si="516"/>
        <v>0</v>
      </c>
      <c r="AB1290" s="411">
        <f t="shared" si="516"/>
        <v>0</v>
      </c>
      <c r="AC1290" s="407">
        <f t="shared" si="516"/>
        <v>0</v>
      </c>
      <c r="AD1290" s="1766"/>
      <c r="AE1290" s="1063"/>
      <c r="AF1290" s="831"/>
      <c r="AG1290" s="536"/>
      <c r="AH1290" s="529"/>
      <c r="AI1290" s="529"/>
      <c r="AJ1290" s="529"/>
      <c r="AK1290" s="529"/>
      <c r="AL1290" s="529"/>
      <c r="AM1290" s="529"/>
      <c r="AN1290" s="529"/>
      <c r="AO1290" s="529"/>
      <c r="AP1290" s="529"/>
      <c r="AQ1290" s="529"/>
      <c r="AR1290" s="529"/>
      <c r="AS1290" s="529"/>
      <c r="AT1290" s="529"/>
      <c r="AU1290" s="529"/>
      <c r="AV1290" s="529"/>
      <c r="AW1290" s="529"/>
      <c r="AX1290" s="529"/>
      <c r="AY1290" s="529"/>
      <c r="AZ1290" s="529"/>
      <c r="BA1290" s="529"/>
      <c r="BB1290" s="529"/>
      <c r="BC1290" s="529"/>
      <c r="BD1290" s="529"/>
      <c r="BE1290" s="529"/>
      <c r="BF1290" s="529"/>
      <c r="BG1290" s="529"/>
      <c r="BH1290" s="529"/>
      <c r="BI1290" s="529"/>
      <c r="BJ1290" s="529"/>
      <c r="BK1290" s="529"/>
      <c r="BL1290" s="529"/>
      <c r="BM1290" s="529"/>
      <c r="BN1290" s="529"/>
      <c r="BO1290" s="529"/>
      <c r="BP1290" s="529"/>
      <c r="BQ1290" s="529"/>
      <c r="BR1290" s="529"/>
      <c r="BS1290" s="529"/>
      <c r="BT1290" s="529"/>
      <c r="BU1290" s="529"/>
      <c r="BV1290" s="529"/>
      <c r="BW1290" s="529"/>
      <c r="BX1290" s="529"/>
      <c r="BY1290" s="529"/>
      <c r="BZ1290" s="529"/>
      <c r="CA1290" s="529"/>
      <c r="CB1290" s="529"/>
      <c r="CC1290" s="529"/>
      <c r="CD1290" s="529"/>
      <c r="CE1290" s="529"/>
      <c r="CF1290" s="529"/>
      <c r="CG1290" s="529"/>
      <c r="CH1290" s="529"/>
      <c r="CI1290" s="529"/>
      <c r="CJ1290" s="529"/>
      <c r="CK1290" s="529"/>
      <c r="CL1290" s="529"/>
      <c r="CM1290" s="529"/>
      <c r="CN1290" s="529"/>
      <c r="CO1290" s="529"/>
      <c r="CP1290" s="529"/>
      <c r="CQ1290" s="529"/>
    </row>
    <row r="1291" spans="1:95" s="70" customFormat="1" outlineLevel="1" x14ac:dyDescent="0.2">
      <c r="A1291" s="11">
        <v>239</v>
      </c>
      <c r="B1291" s="300"/>
      <c r="C1291" s="295"/>
      <c r="D1291" s="319"/>
      <c r="E1291" s="319"/>
      <c r="F1291" s="856" t="s">
        <v>65</v>
      </c>
      <c r="G1291" s="857"/>
      <c r="H1291" s="857"/>
      <c r="I1291" s="857"/>
      <c r="J1291" s="857"/>
      <c r="K1291" s="857"/>
      <c r="L1291" s="858"/>
      <c r="M1291" s="408">
        <f t="shared" ref="M1291:M1294" si="517">M515</f>
        <v>0</v>
      </c>
      <c r="N1291" s="419">
        <f>M1291*(1-'Annexe 1. Taux de référence'!$E13)+N515*(1-'Annexe 1. Taux de référence'!$E13)</f>
        <v>0</v>
      </c>
      <c r="O1291" s="422">
        <f>O515*(1-'Annexe 1. Taux de référence'!$E13)</f>
        <v>0</v>
      </c>
      <c r="P1291" s="422">
        <f>P515*(1-'Annexe 1. Taux de référence'!$E13)</f>
        <v>0</v>
      </c>
      <c r="Q1291" s="423">
        <f>Q515*(1-'Annexe 1. Taux de référence'!$E13)</f>
        <v>0</v>
      </c>
      <c r="R1291" s="419">
        <f>R515*(1-'Annexe 1. Taux de référence'!$E13)</f>
        <v>0</v>
      </c>
      <c r="S1291" s="421">
        <f>S515*(1-'Annexe 1. Taux de référence'!$E13)</f>
        <v>0</v>
      </c>
      <c r="T1291" s="421">
        <f>T515*(1-'Annexe 1. Taux de référence'!$E13)</f>
        <v>0</v>
      </c>
      <c r="U1291" s="421">
        <f>U515*(1-'Annexe 1. Taux de référence'!$E13)</f>
        <v>0</v>
      </c>
      <c r="V1291" s="421">
        <f>V515*(1-'Annexe 1. Taux de référence'!$E13)</f>
        <v>0</v>
      </c>
      <c r="W1291" s="421">
        <f>W515*(1-'Annexe 1. Taux de référence'!$E13)</f>
        <v>0</v>
      </c>
      <c r="X1291" s="422">
        <f>X515*(1-'Annexe 1. Taux de référence'!$E13)</f>
        <v>0</v>
      </c>
      <c r="Y1291" s="421">
        <f>Y515*(1-'Annexe 1. Taux de référence'!$E13)</f>
        <v>0</v>
      </c>
      <c r="Z1291" s="421">
        <f>Z515*(1-'Annexe 1. Taux de référence'!$E13)</f>
        <v>0</v>
      </c>
      <c r="AA1291" s="421">
        <f>AA515*(1-'Annexe 1. Taux de référence'!$E13)</f>
        <v>0</v>
      </c>
      <c r="AB1291" s="421">
        <f>AB515*(1-'Annexe 1. Taux de référence'!$E13)</f>
        <v>0</v>
      </c>
      <c r="AC1291" s="408">
        <f t="shared" si="515"/>
        <v>0</v>
      </c>
      <c r="AD1291" s="1766"/>
      <c r="AE1291" s="1063"/>
      <c r="AF1291" s="831"/>
      <c r="AG1291" s="536"/>
      <c r="AH1291" s="529"/>
      <c r="AI1291" s="529"/>
      <c r="AJ1291" s="529"/>
      <c r="AK1291" s="529"/>
      <c r="AL1291" s="529"/>
      <c r="AM1291" s="529"/>
      <c r="AN1291" s="529"/>
      <c r="AO1291" s="529"/>
      <c r="AP1291" s="529"/>
      <c r="AQ1291" s="529"/>
      <c r="AR1291" s="529"/>
      <c r="AS1291" s="529"/>
      <c r="AT1291" s="529"/>
      <c r="AU1291" s="529"/>
      <c r="AV1291" s="529"/>
      <c r="AW1291" s="529"/>
      <c r="AX1291" s="529"/>
      <c r="AY1291" s="529"/>
      <c r="AZ1291" s="529"/>
      <c r="BA1291" s="529"/>
      <c r="BB1291" s="529"/>
      <c r="BC1291" s="529"/>
      <c r="BD1291" s="529"/>
      <c r="BE1291" s="529"/>
      <c r="BF1291" s="529"/>
      <c r="BG1291" s="529"/>
      <c r="BH1291" s="529"/>
      <c r="BI1291" s="529"/>
      <c r="BJ1291" s="529"/>
      <c r="BK1291" s="529"/>
      <c r="BL1291" s="529"/>
      <c r="BM1291" s="529"/>
      <c r="BN1291" s="529"/>
      <c r="BO1291" s="529"/>
      <c r="BP1291" s="529"/>
      <c r="BQ1291" s="529"/>
      <c r="BR1291" s="529"/>
      <c r="BS1291" s="529"/>
      <c r="BT1291" s="529"/>
      <c r="BU1291" s="529"/>
      <c r="BV1291" s="529"/>
      <c r="BW1291" s="529"/>
      <c r="BX1291" s="529"/>
      <c r="BY1291" s="529"/>
      <c r="BZ1291" s="529"/>
      <c r="CA1291" s="529"/>
      <c r="CB1291" s="529"/>
      <c r="CC1291" s="529"/>
      <c r="CD1291" s="529"/>
      <c r="CE1291" s="529"/>
      <c r="CF1291" s="529"/>
      <c r="CG1291" s="529"/>
      <c r="CH1291" s="529"/>
      <c r="CI1291" s="529"/>
      <c r="CJ1291" s="529"/>
      <c r="CK1291" s="529"/>
      <c r="CL1291" s="529"/>
      <c r="CM1291" s="529"/>
      <c r="CN1291" s="529"/>
      <c r="CO1291" s="529"/>
      <c r="CP1291" s="529"/>
      <c r="CQ1291" s="529"/>
    </row>
    <row r="1292" spans="1:95" s="70" customFormat="1" outlineLevel="1" x14ac:dyDescent="0.2">
      <c r="A1292" s="11">
        <v>240</v>
      </c>
      <c r="B1292" s="300"/>
      <c r="C1292" s="295"/>
      <c r="D1292" s="319"/>
      <c r="E1292" s="319"/>
      <c r="F1292" s="915" t="s">
        <v>68</v>
      </c>
      <c r="G1292" s="916"/>
      <c r="H1292" s="916"/>
      <c r="I1292" s="916"/>
      <c r="J1292" s="916"/>
      <c r="K1292" s="916"/>
      <c r="L1292" s="917"/>
      <c r="M1292" s="408">
        <f t="shared" si="517"/>
        <v>0</v>
      </c>
      <c r="N1292" s="419">
        <f>M1292*(1-'Annexe 1. Taux de référence'!$E14)+N516*(1-'Annexe 1. Taux de référence'!$E14)</f>
        <v>0</v>
      </c>
      <c r="O1292" s="422">
        <f>O516*(1-'Annexe 1. Taux de référence'!$E14)</f>
        <v>0</v>
      </c>
      <c r="P1292" s="422">
        <f>P516*(1-'Annexe 1. Taux de référence'!$E14)</f>
        <v>0</v>
      </c>
      <c r="Q1292" s="423">
        <f>Q516*(1-'Annexe 1. Taux de référence'!$E14)</f>
        <v>0</v>
      </c>
      <c r="R1292" s="419">
        <f>R516*(1-'Annexe 1. Taux de référence'!$E14)</f>
        <v>0</v>
      </c>
      <c r="S1292" s="421">
        <f>S516*(1-'Annexe 1. Taux de référence'!$E14)</f>
        <v>0</v>
      </c>
      <c r="T1292" s="421">
        <f>T516*(1-'Annexe 1. Taux de référence'!$E14)</f>
        <v>0</v>
      </c>
      <c r="U1292" s="421">
        <f>U516*(1-'Annexe 1. Taux de référence'!$E14)</f>
        <v>0</v>
      </c>
      <c r="V1292" s="421">
        <f>V516*(1-'Annexe 1. Taux de référence'!$E14)</f>
        <v>0</v>
      </c>
      <c r="W1292" s="421">
        <f>W516*(1-'Annexe 1. Taux de référence'!$E14)</f>
        <v>0</v>
      </c>
      <c r="X1292" s="422">
        <f>X516*(1-'Annexe 1. Taux de référence'!$E14)</f>
        <v>0</v>
      </c>
      <c r="Y1292" s="421">
        <f>Y516*(1-'Annexe 1. Taux de référence'!$E14)</f>
        <v>0</v>
      </c>
      <c r="Z1292" s="421">
        <f>Z516*(1-'Annexe 1. Taux de référence'!$E14)</f>
        <v>0</v>
      </c>
      <c r="AA1292" s="421">
        <f>AA516*(1-'Annexe 1. Taux de référence'!$E14)</f>
        <v>0</v>
      </c>
      <c r="AB1292" s="421">
        <f>AB516*(1-'Annexe 1. Taux de référence'!$E14)</f>
        <v>0</v>
      </c>
      <c r="AC1292" s="408">
        <f t="shared" si="515"/>
        <v>0</v>
      </c>
      <c r="AD1292" s="1766"/>
      <c r="AE1292" s="1063"/>
      <c r="AF1292" s="831"/>
      <c r="AG1292" s="536"/>
      <c r="AH1292" s="529"/>
      <c r="AI1292" s="529"/>
      <c r="AJ1292" s="529"/>
      <c r="AK1292" s="529"/>
      <c r="AL1292" s="529"/>
      <c r="AM1292" s="529"/>
      <c r="AN1292" s="529"/>
      <c r="AO1292" s="529"/>
      <c r="AP1292" s="529"/>
      <c r="AQ1292" s="529"/>
      <c r="AR1292" s="529"/>
      <c r="AS1292" s="529"/>
      <c r="AT1292" s="529"/>
      <c r="AU1292" s="529"/>
      <c r="AV1292" s="529"/>
      <c r="AW1292" s="529"/>
      <c r="AX1292" s="529"/>
      <c r="AY1292" s="529"/>
      <c r="AZ1292" s="529"/>
      <c r="BA1292" s="529"/>
      <c r="BB1292" s="529"/>
      <c r="BC1292" s="529"/>
      <c r="BD1292" s="529"/>
      <c r="BE1292" s="529"/>
      <c r="BF1292" s="529"/>
      <c r="BG1292" s="529"/>
      <c r="BH1292" s="529"/>
      <c r="BI1292" s="529"/>
      <c r="BJ1292" s="529"/>
      <c r="BK1292" s="529"/>
      <c r="BL1292" s="529"/>
      <c r="BM1292" s="529"/>
      <c r="BN1292" s="529"/>
      <c r="BO1292" s="529"/>
      <c r="BP1292" s="529"/>
      <c r="BQ1292" s="529"/>
      <c r="BR1292" s="529"/>
      <c r="BS1292" s="529"/>
      <c r="BT1292" s="529"/>
      <c r="BU1292" s="529"/>
      <c r="BV1292" s="529"/>
      <c r="BW1292" s="529"/>
      <c r="BX1292" s="529"/>
      <c r="BY1292" s="529"/>
      <c r="BZ1292" s="529"/>
      <c r="CA1292" s="529"/>
      <c r="CB1292" s="529"/>
      <c r="CC1292" s="529"/>
      <c r="CD1292" s="529"/>
      <c r="CE1292" s="529"/>
      <c r="CF1292" s="529"/>
      <c r="CG1292" s="529"/>
      <c r="CH1292" s="529"/>
      <c r="CI1292" s="529"/>
      <c r="CJ1292" s="529"/>
      <c r="CK1292" s="529"/>
      <c r="CL1292" s="529"/>
      <c r="CM1292" s="529"/>
      <c r="CN1292" s="529"/>
      <c r="CO1292" s="529"/>
      <c r="CP1292" s="529"/>
      <c r="CQ1292" s="529"/>
    </row>
    <row r="1293" spans="1:95" s="70" customFormat="1" outlineLevel="1" x14ac:dyDescent="0.2">
      <c r="A1293" s="11">
        <v>241</v>
      </c>
      <c r="B1293" s="300"/>
      <c r="C1293" s="295"/>
      <c r="D1293" s="265"/>
      <c r="E1293" s="265"/>
      <c r="F1293" s="915" t="s">
        <v>537</v>
      </c>
      <c r="G1293" s="916"/>
      <c r="H1293" s="916"/>
      <c r="I1293" s="916"/>
      <c r="J1293" s="916"/>
      <c r="K1293" s="916"/>
      <c r="L1293" s="917"/>
      <c r="M1293" s="408">
        <f t="shared" si="517"/>
        <v>0</v>
      </c>
      <c r="N1293" s="419">
        <f>M1293*(1-'Annexe 1. Taux de référence'!$E15)+N517*(1-'Annexe 1. Taux de référence'!$E15)</f>
        <v>0</v>
      </c>
      <c r="O1293" s="422">
        <f>O517*(1-'Annexe 1. Taux de référence'!$E15)</f>
        <v>0</v>
      </c>
      <c r="P1293" s="422">
        <f>P517*(1-'Annexe 1. Taux de référence'!$E15)</f>
        <v>0</v>
      </c>
      <c r="Q1293" s="423">
        <f>Q517*(1-'Annexe 1. Taux de référence'!$E15)</f>
        <v>0</v>
      </c>
      <c r="R1293" s="419">
        <f>R517*(1-'Annexe 1. Taux de référence'!$E15)</f>
        <v>0</v>
      </c>
      <c r="S1293" s="421">
        <f>S517*(1-'Annexe 1. Taux de référence'!$E15)</f>
        <v>0</v>
      </c>
      <c r="T1293" s="421">
        <f>T517*(1-'Annexe 1. Taux de référence'!$E15)</f>
        <v>0</v>
      </c>
      <c r="U1293" s="421">
        <f>U517*(1-'Annexe 1. Taux de référence'!$E15)</f>
        <v>0</v>
      </c>
      <c r="V1293" s="421">
        <f>V517*(1-'Annexe 1. Taux de référence'!$E15)</f>
        <v>0</v>
      </c>
      <c r="W1293" s="421">
        <f>W517*(1-'Annexe 1. Taux de référence'!$E15)</f>
        <v>0</v>
      </c>
      <c r="X1293" s="422">
        <f>X517*(1-'Annexe 1. Taux de référence'!$E15)</f>
        <v>0</v>
      </c>
      <c r="Y1293" s="421">
        <f>Y517*(1-'Annexe 1. Taux de référence'!$E15)</f>
        <v>0</v>
      </c>
      <c r="Z1293" s="421">
        <f>Z517*(1-'Annexe 1. Taux de référence'!$E15)</f>
        <v>0</v>
      </c>
      <c r="AA1293" s="421">
        <f>AA517*(1-'Annexe 1. Taux de référence'!$E15)</f>
        <v>0</v>
      </c>
      <c r="AB1293" s="421">
        <f>AB517*(1-'Annexe 1. Taux de référence'!$E15)</f>
        <v>0</v>
      </c>
      <c r="AC1293" s="408">
        <f t="shared" si="515"/>
        <v>0</v>
      </c>
      <c r="AD1293" s="1766"/>
      <c r="AE1293" s="1063"/>
      <c r="AF1293" s="831"/>
      <c r="AG1293" s="536"/>
      <c r="AH1293" s="529"/>
      <c r="AI1293" s="529"/>
      <c r="AJ1293" s="529"/>
      <c r="AK1293" s="529"/>
      <c r="AL1293" s="529"/>
      <c r="AM1293" s="529"/>
      <c r="AN1293" s="529"/>
      <c r="AO1293" s="529"/>
      <c r="AP1293" s="529"/>
      <c r="AQ1293" s="529"/>
      <c r="AR1293" s="529"/>
      <c r="AS1293" s="529"/>
      <c r="AT1293" s="529"/>
      <c r="AU1293" s="529"/>
      <c r="AV1293" s="529"/>
      <c r="AW1293" s="529"/>
      <c r="AX1293" s="529"/>
      <c r="AY1293" s="529"/>
      <c r="AZ1293" s="529"/>
      <c r="BA1293" s="529"/>
      <c r="BB1293" s="529"/>
      <c r="BC1293" s="529"/>
      <c r="BD1293" s="529"/>
      <c r="BE1293" s="529"/>
      <c r="BF1293" s="529"/>
      <c r="BG1293" s="529"/>
      <c r="BH1293" s="529"/>
      <c r="BI1293" s="529"/>
      <c r="BJ1293" s="529"/>
      <c r="BK1293" s="529"/>
      <c r="BL1293" s="529"/>
      <c r="BM1293" s="529"/>
      <c r="BN1293" s="529"/>
      <c r="BO1293" s="529"/>
      <c r="BP1293" s="529"/>
      <c r="BQ1293" s="529"/>
      <c r="BR1293" s="529"/>
      <c r="BS1293" s="529"/>
      <c r="BT1293" s="529"/>
      <c r="BU1293" s="529"/>
      <c r="BV1293" s="529"/>
      <c r="BW1293" s="529"/>
      <c r="BX1293" s="529"/>
      <c r="BY1293" s="529"/>
      <c r="BZ1293" s="529"/>
      <c r="CA1293" s="529"/>
      <c r="CB1293" s="529"/>
      <c r="CC1293" s="529"/>
      <c r="CD1293" s="529"/>
      <c r="CE1293" s="529"/>
      <c r="CF1293" s="529"/>
      <c r="CG1293" s="529"/>
      <c r="CH1293" s="529"/>
      <c r="CI1293" s="529"/>
      <c r="CJ1293" s="529"/>
      <c r="CK1293" s="529"/>
      <c r="CL1293" s="529"/>
      <c r="CM1293" s="529"/>
      <c r="CN1293" s="529"/>
      <c r="CO1293" s="529"/>
      <c r="CP1293" s="529"/>
      <c r="CQ1293" s="529"/>
    </row>
    <row r="1294" spans="1:95" s="70" customFormat="1" ht="27.75" customHeight="1" outlineLevel="1" x14ac:dyDescent="0.2">
      <c r="A1294" s="11">
        <v>242</v>
      </c>
      <c r="B1294" s="300"/>
      <c r="C1294" s="295"/>
      <c r="D1294" s="263"/>
      <c r="E1294" s="263"/>
      <c r="F1294" s="859" t="s">
        <v>532</v>
      </c>
      <c r="G1294" s="860"/>
      <c r="H1294" s="860"/>
      <c r="I1294" s="860"/>
      <c r="J1294" s="860"/>
      <c r="K1294" s="860"/>
      <c r="L1294" s="861"/>
      <c r="M1294" s="408">
        <f t="shared" si="517"/>
        <v>0</v>
      </c>
      <c r="N1294" s="419">
        <f>M1294*(1-'Annexe 1. Taux de référence'!$E16)+N518*(1-'Annexe 1. Taux de référence'!$E16)</f>
        <v>0</v>
      </c>
      <c r="O1294" s="422">
        <f>O518*(1-'Annexe 1. Taux de référence'!$E16)</f>
        <v>0</v>
      </c>
      <c r="P1294" s="422">
        <f>P518*(1-'Annexe 1. Taux de référence'!$E16)</f>
        <v>0</v>
      </c>
      <c r="Q1294" s="423">
        <f>Q518*(1-'Annexe 1. Taux de référence'!$E16)</f>
        <v>0</v>
      </c>
      <c r="R1294" s="419">
        <f>R518*(1-'Annexe 1. Taux de référence'!$E16)</f>
        <v>0</v>
      </c>
      <c r="S1294" s="421">
        <f>S518*(1-'Annexe 1. Taux de référence'!$E16)</f>
        <v>0</v>
      </c>
      <c r="T1294" s="421">
        <f>T518*(1-'Annexe 1. Taux de référence'!$E16)</f>
        <v>0</v>
      </c>
      <c r="U1294" s="421">
        <f>U518*(1-'Annexe 1. Taux de référence'!$E16)</f>
        <v>0</v>
      </c>
      <c r="V1294" s="421">
        <f>V518*(1-'Annexe 1. Taux de référence'!$E16)</f>
        <v>0</v>
      </c>
      <c r="W1294" s="421">
        <f>W518*(1-'Annexe 1. Taux de référence'!$E16)</f>
        <v>0</v>
      </c>
      <c r="X1294" s="422">
        <f>X518*(1-'Annexe 1. Taux de référence'!$E16)</f>
        <v>0</v>
      </c>
      <c r="Y1294" s="421">
        <f>Y518*(1-'Annexe 1. Taux de référence'!$E16)</f>
        <v>0</v>
      </c>
      <c r="Z1294" s="421">
        <f>Z518*(1-'Annexe 1. Taux de référence'!$E16)</f>
        <v>0</v>
      </c>
      <c r="AA1294" s="421">
        <f>AA518*(1-'Annexe 1. Taux de référence'!$E16)</f>
        <v>0</v>
      </c>
      <c r="AB1294" s="421">
        <f>AB518*(1-'Annexe 1. Taux de référence'!$E16)</f>
        <v>0</v>
      </c>
      <c r="AC1294" s="408">
        <f t="shared" si="515"/>
        <v>0</v>
      </c>
      <c r="AD1294" s="1766"/>
      <c r="AE1294" s="1063"/>
      <c r="AF1294" s="831"/>
      <c r="AG1294" s="536"/>
      <c r="AH1294" s="529"/>
      <c r="AI1294" s="529"/>
      <c r="AJ1294" s="529"/>
      <c r="AK1294" s="529"/>
      <c r="AL1294" s="529"/>
      <c r="AM1294" s="529"/>
      <c r="AN1294" s="529"/>
      <c r="AO1294" s="529"/>
      <c r="AP1294" s="529"/>
      <c r="AQ1294" s="529"/>
      <c r="AR1294" s="529"/>
      <c r="AS1294" s="529"/>
      <c r="AT1294" s="529"/>
      <c r="AU1294" s="529"/>
      <c r="AV1294" s="529"/>
      <c r="AW1294" s="529"/>
      <c r="AX1294" s="529"/>
      <c r="AY1294" s="529"/>
      <c r="AZ1294" s="529"/>
      <c r="BA1294" s="529"/>
      <c r="BB1294" s="529"/>
      <c r="BC1294" s="529"/>
      <c r="BD1294" s="529"/>
      <c r="BE1294" s="529"/>
      <c r="BF1294" s="529"/>
      <c r="BG1294" s="529"/>
      <c r="BH1294" s="529"/>
      <c r="BI1294" s="529"/>
      <c r="BJ1294" s="529"/>
      <c r="BK1294" s="529"/>
      <c r="BL1294" s="529"/>
      <c r="BM1294" s="529"/>
      <c r="BN1294" s="529"/>
      <c r="BO1294" s="529"/>
      <c r="BP1294" s="529"/>
      <c r="BQ1294" s="529"/>
      <c r="BR1294" s="529"/>
      <c r="BS1294" s="529"/>
      <c r="BT1294" s="529"/>
      <c r="BU1294" s="529"/>
      <c r="BV1294" s="529"/>
      <c r="BW1294" s="529"/>
      <c r="BX1294" s="529"/>
      <c r="BY1294" s="529"/>
      <c r="BZ1294" s="529"/>
      <c r="CA1294" s="529"/>
      <c r="CB1294" s="529"/>
      <c r="CC1294" s="529"/>
      <c r="CD1294" s="529"/>
      <c r="CE1294" s="529"/>
      <c r="CF1294" s="529"/>
      <c r="CG1294" s="529"/>
      <c r="CH1294" s="529"/>
      <c r="CI1294" s="529"/>
      <c r="CJ1294" s="529"/>
      <c r="CK1294" s="529"/>
      <c r="CL1294" s="529"/>
      <c r="CM1294" s="529"/>
      <c r="CN1294" s="529"/>
      <c r="CO1294" s="529"/>
      <c r="CP1294" s="529"/>
      <c r="CQ1294" s="529"/>
    </row>
    <row r="1295" spans="1:95" s="70" customFormat="1" ht="15.75" customHeight="1" outlineLevel="1" x14ac:dyDescent="0.2">
      <c r="A1295" s="11">
        <v>243</v>
      </c>
      <c r="B1295" s="300"/>
      <c r="C1295" s="295"/>
      <c r="D1295" s="265"/>
      <c r="E1295" s="853" t="s">
        <v>556</v>
      </c>
      <c r="F1295" s="854"/>
      <c r="G1295" s="854"/>
      <c r="H1295" s="854"/>
      <c r="I1295" s="854"/>
      <c r="J1295" s="854"/>
      <c r="K1295" s="854"/>
      <c r="L1295" s="855"/>
      <c r="M1295" s="407">
        <f>SUBTOTAL(9,M1296:M1299)</f>
        <v>0</v>
      </c>
      <c r="N1295" s="410">
        <f t="shared" ref="N1295:AC1295" si="518">SUBTOTAL(9,N1296:N1299)</f>
        <v>0</v>
      </c>
      <c r="O1295" s="414">
        <f t="shared" si="518"/>
        <v>0</v>
      </c>
      <c r="P1295" s="414">
        <f t="shared" si="518"/>
        <v>0</v>
      </c>
      <c r="Q1295" s="415">
        <f t="shared" si="518"/>
        <v>0</v>
      </c>
      <c r="R1295" s="410">
        <f t="shared" si="518"/>
        <v>0</v>
      </c>
      <c r="S1295" s="414">
        <f t="shared" si="518"/>
        <v>0</v>
      </c>
      <c r="T1295" s="413">
        <f t="shared" si="518"/>
        <v>0</v>
      </c>
      <c r="U1295" s="413">
        <f t="shared" si="518"/>
        <v>0</v>
      </c>
      <c r="V1295" s="413">
        <f t="shared" si="518"/>
        <v>0</v>
      </c>
      <c r="W1295" s="413">
        <f t="shared" si="518"/>
        <v>0</v>
      </c>
      <c r="X1295" s="413">
        <f t="shared" si="518"/>
        <v>0</v>
      </c>
      <c r="Y1295" s="413">
        <f t="shared" si="518"/>
        <v>0</v>
      </c>
      <c r="Z1295" s="413">
        <f t="shared" si="518"/>
        <v>0</v>
      </c>
      <c r="AA1295" s="413">
        <f t="shared" si="518"/>
        <v>0</v>
      </c>
      <c r="AB1295" s="411">
        <f t="shared" si="518"/>
        <v>0</v>
      </c>
      <c r="AC1295" s="407">
        <f t="shared" si="518"/>
        <v>0</v>
      </c>
      <c r="AD1295" s="1766"/>
      <c r="AE1295" s="1063"/>
      <c r="AF1295" s="831"/>
      <c r="AG1295" s="536"/>
      <c r="AH1295" s="529"/>
      <c r="AI1295" s="529"/>
      <c r="AJ1295" s="529"/>
      <c r="AK1295" s="529"/>
      <c r="AL1295" s="529"/>
      <c r="AM1295" s="529"/>
      <c r="AN1295" s="529"/>
      <c r="AO1295" s="529"/>
      <c r="AP1295" s="529"/>
      <c r="AQ1295" s="529"/>
      <c r="AR1295" s="529"/>
      <c r="AS1295" s="529"/>
      <c r="AT1295" s="529"/>
      <c r="AU1295" s="529"/>
      <c r="AV1295" s="529"/>
      <c r="AW1295" s="529"/>
      <c r="AX1295" s="529"/>
      <c r="AY1295" s="529"/>
      <c r="AZ1295" s="529"/>
      <c r="BA1295" s="529"/>
      <c r="BB1295" s="529"/>
      <c r="BC1295" s="529"/>
      <c r="BD1295" s="529"/>
      <c r="BE1295" s="529"/>
      <c r="BF1295" s="529"/>
      <c r="BG1295" s="529"/>
      <c r="BH1295" s="529"/>
      <c r="BI1295" s="529"/>
      <c r="BJ1295" s="529"/>
      <c r="BK1295" s="529"/>
      <c r="BL1295" s="529"/>
      <c r="BM1295" s="529"/>
      <c r="BN1295" s="529"/>
      <c r="BO1295" s="529"/>
      <c r="BP1295" s="529"/>
      <c r="BQ1295" s="529"/>
      <c r="BR1295" s="529"/>
      <c r="BS1295" s="529"/>
      <c r="BT1295" s="529"/>
      <c r="BU1295" s="529"/>
      <c r="BV1295" s="529"/>
      <c r="BW1295" s="529"/>
      <c r="BX1295" s="529"/>
      <c r="BY1295" s="529"/>
      <c r="BZ1295" s="529"/>
      <c r="CA1295" s="529"/>
      <c r="CB1295" s="529"/>
      <c r="CC1295" s="529"/>
      <c r="CD1295" s="529"/>
      <c r="CE1295" s="529"/>
      <c r="CF1295" s="529"/>
      <c r="CG1295" s="529"/>
      <c r="CH1295" s="529"/>
      <c r="CI1295" s="529"/>
      <c r="CJ1295" s="529"/>
      <c r="CK1295" s="529"/>
      <c r="CL1295" s="529"/>
      <c r="CM1295" s="529"/>
      <c r="CN1295" s="529"/>
      <c r="CO1295" s="529"/>
      <c r="CP1295" s="529"/>
      <c r="CQ1295" s="529"/>
    </row>
    <row r="1296" spans="1:95" s="70" customFormat="1" outlineLevel="1" x14ac:dyDescent="0.2">
      <c r="A1296" s="11">
        <v>244</v>
      </c>
      <c r="B1296" s="300"/>
      <c r="C1296" s="295"/>
      <c r="D1296" s="319"/>
      <c r="E1296" s="319"/>
      <c r="F1296" s="856" t="s">
        <v>65</v>
      </c>
      <c r="G1296" s="857"/>
      <c r="H1296" s="857"/>
      <c r="I1296" s="857"/>
      <c r="J1296" s="857"/>
      <c r="K1296" s="857"/>
      <c r="L1296" s="858"/>
      <c r="M1296" s="408">
        <f t="shared" ref="M1296:M1299" si="519">M520</f>
        <v>0</v>
      </c>
      <c r="N1296" s="419">
        <f>M1296*(1-'Annexe 1. Taux de référence'!$E18)+N520*(1-'Annexe 1. Taux de référence'!$E18)</f>
        <v>0</v>
      </c>
      <c r="O1296" s="422">
        <f>O520*(1-'Annexe 1. Taux de référence'!$E18)</f>
        <v>0</v>
      </c>
      <c r="P1296" s="422">
        <f>P520*(1-'Annexe 1. Taux de référence'!$E18)</f>
        <v>0</v>
      </c>
      <c r="Q1296" s="423">
        <f>Q520*(1-'Annexe 1. Taux de référence'!$E18)</f>
        <v>0</v>
      </c>
      <c r="R1296" s="419">
        <f>R520*(1-'Annexe 1. Taux de référence'!$E18)</f>
        <v>0</v>
      </c>
      <c r="S1296" s="421">
        <f>S520*(1-'Annexe 1. Taux de référence'!$E18)</f>
        <v>0</v>
      </c>
      <c r="T1296" s="421">
        <f>T520*(1-'Annexe 1. Taux de référence'!$E18)</f>
        <v>0</v>
      </c>
      <c r="U1296" s="421">
        <f>U520*(1-'Annexe 1. Taux de référence'!$E18)</f>
        <v>0</v>
      </c>
      <c r="V1296" s="421">
        <f>V520*(1-'Annexe 1. Taux de référence'!$E18)</f>
        <v>0</v>
      </c>
      <c r="W1296" s="421">
        <f>W520*(1-'Annexe 1. Taux de référence'!$E18)</f>
        <v>0</v>
      </c>
      <c r="X1296" s="422">
        <f>X520*(1-'Annexe 1. Taux de référence'!$E18)</f>
        <v>0</v>
      </c>
      <c r="Y1296" s="421">
        <f>Y520*(1-'Annexe 1. Taux de référence'!$E18)</f>
        <v>0</v>
      </c>
      <c r="Z1296" s="421">
        <f>Z520*(1-'Annexe 1. Taux de référence'!$E18)</f>
        <v>0</v>
      </c>
      <c r="AA1296" s="421">
        <f>AA520*(1-'Annexe 1. Taux de référence'!$E18)</f>
        <v>0</v>
      </c>
      <c r="AB1296" s="421">
        <f>AB520*(1-'Annexe 1. Taux de référence'!$E18)</f>
        <v>0</v>
      </c>
      <c r="AC1296" s="408">
        <f t="shared" si="515"/>
        <v>0</v>
      </c>
      <c r="AD1296" s="1766"/>
      <c r="AE1296" s="1063"/>
      <c r="AF1296" s="831"/>
      <c r="AG1296" s="536"/>
      <c r="AH1296" s="529"/>
      <c r="AI1296" s="529"/>
      <c r="AJ1296" s="529"/>
      <c r="AK1296" s="529"/>
      <c r="AL1296" s="529"/>
      <c r="AM1296" s="529"/>
      <c r="AN1296" s="529"/>
      <c r="AO1296" s="529"/>
      <c r="AP1296" s="529"/>
      <c r="AQ1296" s="529"/>
      <c r="AR1296" s="529"/>
      <c r="AS1296" s="529"/>
      <c r="AT1296" s="529"/>
      <c r="AU1296" s="529"/>
      <c r="AV1296" s="529"/>
      <c r="AW1296" s="529"/>
      <c r="AX1296" s="529"/>
      <c r="AY1296" s="529"/>
      <c r="AZ1296" s="529"/>
      <c r="BA1296" s="529"/>
      <c r="BB1296" s="529"/>
      <c r="BC1296" s="529"/>
      <c r="BD1296" s="529"/>
      <c r="BE1296" s="529"/>
      <c r="BF1296" s="529"/>
      <c r="BG1296" s="529"/>
      <c r="BH1296" s="529"/>
      <c r="BI1296" s="529"/>
      <c r="BJ1296" s="529"/>
      <c r="BK1296" s="529"/>
      <c r="BL1296" s="529"/>
      <c r="BM1296" s="529"/>
      <c r="BN1296" s="529"/>
      <c r="BO1296" s="529"/>
      <c r="BP1296" s="529"/>
      <c r="BQ1296" s="529"/>
      <c r="BR1296" s="529"/>
      <c r="BS1296" s="529"/>
      <c r="BT1296" s="529"/>
      <c r="BU1296" s="529"/>
      <c r="BV1296" s="529"/>
      <c r="BW1296" s="529"/>
      <c r="BX1296" s="529"/>
      <c r="BY1296" s="529"/>
      <c r="BZ1296" s="529"/>
      <c r="CA1296" s="529"/>
      <c r="CB1296" s="529"/>
      <c r="CC1296" s="529"/>
      <c r="CD1296" s="529"/>
      <c r="CE1296" s="529"/>
      <c r="CF1296" s="529"/>
      <c r="CG1296" s="529"/>
      <c r="CH1296" s="529"/>
      <c r="CI1296" s="529"/>
      <c r="CJ1296" s="529"/>
      <c r="CK1296" s="529"/>
      <c r="CL1296" s="529"/>
      <c r="CM1296" s="529"/>
      <c r="CN1296" s="529"/>
      <c r="CO1296" s="529"/>
      <c r="CP1296" s="529"/>
      <c r="CQ1296" s="529"/>
    </row>
    <row r="1297" spans="1:95" s="70" customFormat="1" outlineLevel="1" x14ac:dyDescent="0.2">
      <c r="A1297" s="11">
        <v>245</v>
      </c>
      <c r="B1297" s="300"/>
      <c r="C1297" s="295"/>
      <c r="D1297" s="266"/>
      <c r="E1297" s="266"/>
      <c r="F1297" s="915" t="s">
        <v>68</v>
      </c>
      <c r="G1297" s="916"/>
      <c r="H1297" s="916"/>
      <c r="I1297" s="916"/>
      <c r="J1297" s="916"/>
      <c r="K1297" s="916"/>
      <c r="L1297" s="917"/>
      <c r="M1297" s="408">
        <f t="shared" si="519"/>
        <v>0</v>
      </c>
      <c r="N1297" s="419">
        <f>M1297*(1-'Annexe 1. Taux de référence'!$E19)+N521*(1-'Annexe 1. Taux de référence'!$E19)</f>
        <v>0</v>
      </c>
      <c r="O1297" s="422">
        <f>O521*(1-'Annexe 1. Taux de référence'!$E19)</f>
        <v>0</v>
      </c>
      <c r="P1297" s="422">
        <f>P521*(1-'Annexe 1. Taux de référence'!$E19)</f>
        <v>0</v>
      </c>
      <c r="Q1297" s="423">
        <f>Q521*(1-'Annexe 1. Taux de référence'!$E19)</f>
        <v>0</v>
      </c>
      <c r="R1297" s="419">
        <f>R521*(1-'Annexe 1. Taux de référence'!$E19)</f>
        <v>0</v>
      </c>
      <c r="S1297" s="421">
        <f>S521*(1-'Annexe 1. Taux de référence'!$E19)</f>
        <v>0</v>
      </c>
      <c r="T1297" s="421">
        <f>T521*(1-'Annexe 1. Taux de référence'!$E19)</f>
        <v>0</v>
      </c>
      <c r="U1297" s="421">
        <f>U521*(1-'Annexe 1. Taux de référence'!$E19)</f>
        <v>0</v>
      </c>
      <c r="V1297" s="421">
        <f>V521*(1-'Annexe 1. Taux de référence'!$E19)</f>
        <v>0</v>
      </c>
      <c r="W1297" s="421">
        <f>W521*(1-'Annexe 1. Taux de référence'!$E19)</f>
        <v>0</v>
      </c>
      <c r="X1297" s="422">
        <f>X521*(1-'Annexe 1. Taux de référence'!$E19)</f>
        <v>0</v>
      </c>
      <c r="Y1297" s="421">
        <f>Y521*(1-'Annexe 1. Taux de référence'!$E19)</f>
        <v>0</v>
      </c>
      <c r="Z1297" s="421">
        <f>Z521*(1-'Annexe 1. Taux de référence'!$E19)</f>
        <v>0</v>
      </c>
      <c r="AA1297" s="421">
        <f>AA521*(1-'Annexe 1. Taux de référence'!$E19)</f>
        <v>0</v>
      </c>
      <c r="AB1297" s="421">
        <f>AB521*(1-'Annexe 1. Taux de référence'!$E19)</f>
        <v>0</v>
      </c>
      <c r="AC1297" s="408">
        <f t="shared" si="515"/>
        <v>0</v>
      </c>
      <c r="AD1297" s="1766"/>
      <c r="AE1297" s="1063"/>
      <c r="AF1297" s="831"/>
      <c r="AG1297" s="536"/>
      <c r="AH1297" s="529"/>
      <c r="AI1297" s="529"/>
      <c r="AJ1297" s="529"/>
      <c r="AK1297" s="529"/>
      <c r="AL1297" s="529"/>
      <c r="AM1297" s="529"/>
      <c r="AN1297" s="529"/>
      <c r="AO1297" s="529"/>
      <c r="AP1297" s="529"/>
      <c r="AQ1297" s="529"/>
      <c r="AR1297" s="529"/>
      <c r="AS1297" s="529"/>
      <c r="AT1297" s="529"/>
      <c r="AU1297" s="529"/>
      <c r="AV1297" s="529"/>
      <c r="AW1297" s="529"/>
      <c r="AX1297" s="529"/>
      <c r="AY1297" s="529"/>
      <c r="AZ1297" s="529"/>
      <c r="BA1297" s="529"/>
      <c r="BB1297" s="529"/>
      <c r="BC1297" s="529"/>
      <c r="BD1297" s="529"/>
      <c r="BE1297" s="529"/>
      <c r="BF1297" s="529"/>
      <c r="BG1297" s="529"/>
      <c r="BH1297" s="529"/>
      <c r="BI1297" s="529"/>
      <c r="BJ1297" s="529"/>
      <c r="BK1297" s="529"/>
      <c r="BL1297" s="529"/>
      <c r="BM1297" s="529"/>
      <c r="BN1297" s="529"/>
      <c r="BO1297" s="529"/>
      <c r="BP1297" s="529"/>
      <c r="BQ1297" s="529"/>
      <c r="BR1297" s="529"/>
      <c r="BS1297" s="529"/>
      <c r="BT1297" s="529"/>
      <c r="BU1297" s="529"/>
      <c r="BV1297" s="529"/>
      <c r="BW1297" s="529"/>
      <c r="BX1297" s="529"/>
      <c r="BY1297" s="529"/>
      <c r="BZ1297" s="529"/>
      <c r="CA1297" s="529"/>
      <c r="CB1297" s="529"/>
      <c r="CC1297" s="529"/>
      <c r="CD1297" s="529"/>
      <c r="CE1297" s="529"/>
      <c r="CF1297" s="529"/>
      <c r="CG1297" s="529"/>
      <c r="CH1297" s="529"/>
      <c r="CI1297" s="529"/>
      <c r="CJ1297" s="529"/>
      <c r="CK1297" s="529"/>
      <c r="CL1297" s="529"/>
      <c r="CM1297" s="529"/>
      <c r="CN1297" s="529"/>
      <c r="CO1297" s="529"/>
      <c r="CP1297" s="529"/>
      <c r="CQ1297" s="529"/>
    </row>
    <row r="1298" spans="1:95" s="70" customFormat="1" outlineLevel="1" x14ac:dyDescent="0.2">
      <c r="A1298" s="11">
        <v>246</v>
      </c>
      <c r="B1298" s="300"/>
      <c r="C1298" s="295"/>
      <c r="D1298" s="266"/>
      <c r="E1298" s="266"/>
      <c r="F1298" s="915" t="s">
        <v>537</v>
      </c>
      <c r="G1298" s="916"/>
      <c r="H1298" s="916"/>
      <c r="I1298" s="916"/>
      <c r="J1298" s="916"/>
      <c r="K1298" s="916"/>
      <c r="L1298" s="917"/>
      <c r="M1298" s="408">
        <f t="shared" si="519"/>
        <v>0</v>
      </c>
      <c r="N1298" s="419">
        <f>M1298*(1-'Annexe 1. Taux de référence'!$E20)+N522*(1-'Annexe 1. Taux de référence'!$E20)</f>
        <v>0</v>
      </c>
      <c r="O1298" s="422">
        <f>O522*(1-'Annexe 1. Taux de référence'!$E20)</f>
        <v>0</v>
      </c>
      <c r="P1298" s="422">
        <f>P522*(1-'Annexe 1. Taux de référence'!$E20)</f>
        <v>0</v>
      </c>
      <c r="Q1298" s="423">
        <f>Q522*(1-'Annexe 1. Taux de référence'!$E20)</f>
        <v>0</v>
      </c>
      <c r="R1298" s="419">
        <f>R522*(1-'Annexe 1. Taux de référence'!$E20)</f>
        <v>0</v>
      </c>
      <c r="S1298" s="421">
        <f>S522*(1-'Annexe 1. Taux de référence'!$E20)</f>
        <v>0</v>
      </c>
      <c r="T1298" s="421">
        <f>T522*(1-'Annexe 1. Taux de référence'!$E20)</f>
        <v>0</v>
      </c>
      <c r="U1298" s="421">
        <f>U522*(1-'Annexe 1. Taux de référence'!$E20)</f>
        <v>0</v>
      </c>
      <c r="V1298" s="421">
        <f>V522*(1-'Annexe 1. Taux de référence'!$E20)</f>
        <v>0</v>
      </c>
      <c r="W1298" s="421">
        <f>W522*(1-'Annexe 1. Taux de référence'!$E20)</f>
        <v>0</v>
      </c>
      <c r="X1298" s="422">
        <f>X522*(1-'Annexe 1. Taux de référence'!$E20)</f>
        <v>0</v>
      </c>
      <c r="Y1298" s="421">
        <f>Y522*(1-'Annexe 1. Taux de référence'!$E20)</f>
        <v>0</v>
      </c>
      <c r="Z1298" s="421">
        <f>Z522*(1-'Annexe 1. Taux de référence'!$E20)</f>
        <v>0</v>
      </c>
      <c r="AA1298" s="421">
        <f>AA522*(1-'Annexe 1. Taux de référence'!$E20)</f>
        <v>0</v>
      </c>
      <c r="AB1298" s="421">
        <f>AB522*(1-'Annexe 1. Taux de référence'!$E20)</f>
        <v>0</v>
      </c>
      <c r="AC1298" s="408">
        <f t="shared" si="515"/>
        <v>0</v>
      </c>
      <c r="AD1298" s="1766"/>
      <c r="AE1298" s="1063"/>
      <c r="AF1298" s="831"/>
      <c r="AG1298" s="536"/>
      <c r="AH1298" s="529"/>
      <c r="AI1298" s="529"/>
      <c r="AJ1298" s="529"/>
      <c r="AK1298" s="529"/>
      <c r="AL1298" s="529"/>
      <c r="AM1298" s="529"/>
      <c r="AN1298" s="529"/>
      <c r="AO1298" s="529"/>
      <c r="AP1298" s="529"/>
      <c r="AQ1298" s="529"/>
      <c r="AR1298" s="529"/>
      <c r="AS1298" s="529"/>
      <c r="AT1298" s="529"/>
      <c r="AU1298" s="529"/>
      <c r="AV1298" s="529"/>
      <c r="AW1298" s="529"/>
      <c r="AX1298" s="529"/>
      <c r="AY1298" s="529"/>
      <c r="AZ1298" s="529"/>
      <c r="BA1298" s="529"/>
      <c r="BB1298" s="529"/>
      <c r="BC1298" s="529"/>
      <c r="BD1298" s="529"/>
      <c r="BE1298" s="529"/>
      <c r="BF1298" s="529"/>
      <c r="BG1298" s="529"/>
      <c r="BH1298" s="529"/>
      <c r="BI1298" s="529"/>
      <c r="BJ1298" s="529"/>
      <c r="BK1298" s="529"/>
      <c r="BL1298" s="529"/>
      <c r="BM1298" s="529"/>
      <c r="BN1298" s="529"/>
      <c r="BO1298" s="529"/>
      <c r="BP1298" s="529"/>
      <c r="BQ1298" s="529"/>
      <c r="BR1298" s="529"/>
      <c r="BS1298" s="529"/>
      <c r="BT1298" s="529"/>
      <c r="BU1298" s="529"/>
      <c r="BV1298" s="529"/>
      <c r="BW1298" s="529"/>
      <c r="BX1298" s="529"/>
      <c r="BY1298" s="529"/>
      <c r="BZ1298" s="529"/>
      <c r="CA1298" s="529"/>
      <c r="CB1298" s="529"/>
      <c r="CC1298" s="529"/>
      <c r="CD1298" s="529"/>
      <c r="CE1298" s="529"/>
      <c r="CF1298" s="529"/>
      <c r="CG1298" s="529"/>
      <c r="CH1298" s="529"/>
      <c r="CI1298" s="529"/>
      <c r="CJ1298" s="529"/>
      <c r="CK1298" s="529"/>
      <c r="CL1298" s="529"/>
      <c r="CM1298" s="529"/>
      <c r="CN1298" s="529"/>
      <c r="CO1298" s="529"/>
      <c r="CP1298" s="529"/>
      <c r="CQ1298" s="529"/>
    </row>
    <row r="1299" spans="1:95" s="70" customFormat="1" ht="27.75" customHeight="1" outlineLevel="1" x14ac:dyDescent="0.2">
      <c r="A1299" s="11">
        <v>247</v>
      </c>
      <c r="B1299" s="300"/>
      <c r="C1299" s="295"/>
      <c r="D1299" s="298"/>
      <c r="E1299" s="298"/>
      <c r="F1299" s="859" t="s">
        <v>532</v>
      </c>
      <c r="G1299" s="860"/>
      <c r="H1299" s="860"/>
      <c r="I1299" s="860"/>
      <c r="J1299" s="860"/>
      <c r="K1299" s="860"/>
      <c r="L1299" s="861"/>
      <c r="M1299" s="408">
        <f t="shared" si="519"/>
        <v>0</v>
      </c>
      <c r="N1299" s="419">
        <f>M1299*(1-'Annexe 1. Taux de référence'!$E21)+N523*(1-'Annexe 1. Taux de référence'!$E21)</f>
        <v>0</v>
      </c>
      <c r="O1299" s="422">
        <f>O523*(1-'Annexe 1. Taux de référence'!$E21)</f>
        <v>0</v>
      </c>
      <c r="P1299" s="422">
        <f>P523*(1-'Annexe 1. Taux de référence'!$E21)</f>
        <v>0</v>
      </c>
      <c r="Q1299" s="423">
        <f>Q523*(1-'Annexe 1. Taux de référence'!$E21)</f>
        <v>0</v>
      </c>
      <c r="R1299" s="419">
        <f>R523*(1-'Annexe 1. Taux de référence'!$E21)</f>
        <v>0</v>
      </c>
      <c r="S1299" s="421">
        <f>S523*(1-'Annexe 1. Taux de référence'!$E21)</f>
        <v>0</v>
      </c>
      <c r="T1299" s="421">
        <f>T523*(1-'Annexe 1. Taux de référence'!$E21)</f>
        <v>0</v>
      </c>
      <c r="U1299" s="421">
        <f>U523*(1-'Annexe 1. Taux de référence'!$E21)</f>
        <v>0</v>
      </c>
      <c r="V1299" s="421">
        <f>V523*(1-'Annexe 1. Taux de référence'!$E21)</f>
        <v>0</v>
      </c>
      <c r="W1299" s="421">
        <f>W523*(1-'Annexe 1. Taux de référence'!$E21)</f>
        <v>0</v>
      </c>
      <c r="X1299" s="422">
        <f>X523*(1-'Annexe 1. Taux de référence'!$E21)</f>
        <v>0</v>
      </c>
      <c r="Y1299" s="421">
        <f>Y523*(1-'Annexe 1. Taux de référence'!$E21)</f>
        <v>0</v>
      </c>
      <c r="Z1299" s="421">
        <f>Z523*(1-'Annexe 1. Taux de référence'!$E21)</f>
        <v>0</v>
      </c>
      <c r="AA1299" s="421">
        <f>AA523*(1-'Annexe 1. Taux de référence'!$E21)</f>
        <v>0</v>
      </c>
      <c r="AB1299" s="421">
        <f>AB523*(1-'Annexe 1. Taux de référence'!$E21)</f>
        <v>0</v>
      </c>
      <c r="AC1299" s="408">
        <f t="shared" si="515"/>
        <v>0</v>
      </c>
      <c r="AD1299" s="1767"/>
      <c r="AE1299" s="834"/>
      <c r="AF1299" s="834"/>
      <c r="AG1299" s="536"/>
      <c r="AH1299" s="529"/>
      <c r="AI1299" s="529"/>
      <c r="AJ1299" s="529"/>
      <c r="AK1299" s="529"/>
      <c r="AL1299" s="529"/>
      <c r="AM1299" s="529"/>
      <c r="AN1299" s="529"/>
      <c r="AO1299" s="529"/>
      <c r="AP1299" s="529"/>
      <c r="AQ1299" s="529"/>
      <c r="AR1299" s="529"/>
      <c r="AS1299" s="529"/>
      <c r="AT1299" s="529"/>
      <c r="AU1299" s="529"/>
      <c r="AV1299" s="529"/>
      <c r="AW1299" s="529"/>
      <c r="AX1299" s="529"/>
      <c r="AY1299" s="529"/>
      <c r="AZ1299" s="529"/>
      <c r="BA1299" s="529"/>
      <c r="BB1299" s="529"/>
      <c r="BC1299" s="529"/>
      <c r="BD1299" s="529"/>
      <c r="BE1299" s="529"/>
      <c r="BF1299" s="529"/>
      <c r="BG1299" s="529"/>
      <c r="BH1299" s="529"/>
      <c r="BI1299" s="529"/>
      <c r="BJ1299" s="529"/>
      <c r="BK1299" s="529"/>
      <c r="BL1299" s="529"/>
      <c r="BM1299" s="529"/>
      <c r="BN1299" s="529"/>
      <c r="BO1299" s="529"/>
      <c r="BP1299" s="529"/>
      <c r="BQ1299" s="529"/>
      <c r="BR1299" s="529"/>
      <c r="BS1299" s="529"/>
      <c r="BT1299" s="529"/>
      <c r="BU1299" s="529"/>
      <c r="BV1299" s="529"/>
      <c r="BW1299" s="529"/>
      <c r="BX1299" s="529"/>
      <c r="BY1299" s="529"/>
      <c r="BZ1299" s="529"/>
      <c r="CA1299" s="529"/>
      <c r="CB1299" s="529"/>
      <c r="CC1299" s="529"/>
      <c r="CD1299" s="529"/>
      <c r="CE1299" s="529"/>
      <c r="CF1299" s="529"/>
      <c r="CG1299" s="529"/>
      <c r="CH1299" s="529"/>
      <c r="CI1299" s="529"/>
      <c r="CJ1299" s="529"/>
      <c r="CK1299" s="529"/>
      <c r="CL1299" s="529"/>
      <c r="CM1299" s="529"/>
      <c r="CN1299" s="529"/>
      <c r="CO1299" s="529"/>
      <c r="CP1299" s="529"/>
      <c r="CQ1299" s="529"/>
    </row>
    <row r="1300" spans="1:95" s="70" customFormat="1" ht="15" customHeight="1" outlineLevel="1" x14ac:dyDescent="0.2">
      <c r="A1300" s="11">
        <v>129</v>
      </c>
      <c r="B1300" s="300"/>
      <c r="C1300" s="298"/>
      <c r="D1300" s="844" t="s">
        <v>13</v>
      </c>
      <c r="E1300" s="845"/>
      <c r="F1300" s="845"/>
      <c r="G1300" s="845"/>
      <c r="H1300" s="845"/>
      <c r="I1300" s="845"/>
      <c r="J1300" s="845"/>
      <c r="K1300" s="845"/>
      <c r="L1300" s="845"/>
      <c r="M1300" s="845"/>
      <c r="N1300" s="845"/>
      <c r="O1300" s="845"/>
      <c r="P1300" s="845"/>
      <c r="Q1300" s="845"/>
      <c r="R1300" s="845"/>
      <c r="S1300" s="845"/>
      <c r="T1300" s="845"/>
      <c r="U1300" s="845"/>
      <c r="V1300" s="845"/>
      <c r="W1300" s="845"/>
      <c r="X1300" s="845"/>
      <c r="Y1300" s="845"/>
      <c r="Z1300" s="845"/>
      <c r="AA1300" s="845"/>
      <c r="AB1300" s="845"/>
      <c r="AC1300" s="845"/>
      <c r="AD1300" s="845"/>
      <c r="AE1300" s="845"/>
      <c r="AF1300" s="845"/>
      <c r="AG1300" s="536"/>
      <c r="AH1300" s="529"/>
      <c r="AI1300" s="529"/>
      <c r="AJ1300" s="529"/>
      <c r="AK1300" s="529"/>
      <c r="AL1300" s="529"/>
      <c r="AM1300" s="529"/>
      <c r="AN1300" s="529"/>
      <c r="AO1300" s="529"/>
      <c r="AP1300" s="529"/>
      <c r="AQ1300" s="529"/>
      <c r="AR1300" s="529"/>
      <c r="AS1300" s="529"/>
      <c r="AT1300" s="529"/>
      <c r="AU1300" s="529"/>
      <c r="AV1300" s="529"/>
      <c r="AW1300" s="529"/>
      <c r="AX1300" s="529"/>
      <c r="AY1300" s="529"/>
      <c r="AZ1300" s="529"/>
      <c r="BA1300" s="529"/>
      <c r="BB1300" s="529"/>
      <c r="BC1300" s="529"/>
      <c r="BD1300" s="529"/>
      <c r="BE1300" s="529"/>
      <c r="BF1300" s="529"/>
      <c r="BG1300" s="529"/>
      <c r="BH1300" s="529"/>
      <c r="BI1300" s="529"/>
      <c r="BJ1300" s="529"/>
      <c r="BK1300" s="529"/>
      <c r="BL1300" s="529"/>
      <c r="BM1300" s="529"/>
      <c r="BN1300" s="529"/>
      <c r="BO1300" s="529"/>
      <c r="BP1300" s="529"/>
      <c r="BQ1300" s="529"/>
      <c r="BR1300" s="529"/>
      <c r="BS1300" s="529"/>
      <c r="BT1300" s="529"/>
      <c r="BU1300" s="529"/>
      <c r="BV1300" s="529"/>
      <c r="BW1300" s="529"/>
      <c r="BX1300" s="529"/>
      <c r="BY1300" s="529"/>
      <c r="BZ1300" s="529"/>
      <c r="CA1300" s="529"/>
      <c r="CB1300" s="529"/>
      <c r="CC1300" s="529"/>
      <c r="CD1300" s="529"/>
      <c r="CE1300" s="529"/>
      <c r="CF1300" s="529"/>
      <c r="CG1300" s="529"/>
      <c r="CH1300" s="529"/>
      <c r="CI1300" s="529"/>
      <c r="CJ1300" s="529"/>
      <c r="CK1300" s="529"/>
      <c r="CL1300" s="529"/>
      <c r="CM1300" s="529"/>
      <c r="CN1300" s="529"/>
      <c r="CO1300" s="529"/>
      <c r="CP1300" s="529"/>
      <c r="CQ1300" s="529"/>
    </row>
    <row r="1301" spans="1:95" s="70" customFormat="1" ht="15" customHeight="1" outlineLevel="1" x14ac:dyDescent="0.2">
      <c r="A1301" s="11">
        <v>130</v>
      </c>
      <c r="B1301" s="300"/>
      <c r="C1301" s="298"/>
      <c r="D1301" s="298"/>
      <c r="E1301" s="918" t="s">
        <v>14</v>
      </c>
      <c r="F1301" s="919"/>
      <c r="G1301" s="919"/>
      <c r="H1301" s="919"/>
      <c r="I1301" s="919"/>
      <c r="J1301" s="919"/>
      <c r="K1301" s="919"/>
      <c r="L1301" s="920"/>
      <c r="M1301" s="407">
        <f>SUBTOTAL(9,M1302:M1304)</f>
        <v>0</v>
      </c>
      <c r="N1301" s="410">
        <f t="shared" ref="N1301:AC1301" si="520">SUBTOTAL(9,N1302:N1304)</f>
        <v>0</v>
      </c>
      <c r="O1301" s="414">
        <f t="shared" si="520"/>
        <v>0</v>
      </c>
      <c r="P1301" s="414">
        <f t="shared" si="520"/>
        <v>0</v>
      </c>
      <c r="Q1301" s="415">
        <f t="shared" si="520"/>
        <v>0</v>
      </c>
      <c r="R1301" s="410">
        <f t="shared" si="520"/>
        <v>0</v>
      </c>
      <c r="S1301" s="414">
        <f t="shared" si="520"/>
        <v>0</v>
      </c>
      <c r="T1301" s="413">
        <f t="shared" si="520"/>
        <v>0</v>
      </c>
      <c r="U1301" s="413">
        <f t="shared" si="520"/>
        <v>0</v>
      </c>
      <c r="V1301" s="413">
        <f t="shared" si="520"/>
        <v>0</v>
      </c>
      <c r="W1301" s="413">
        <f t="shared" si="520"/>
        <v>0</v>
      </c>
      <c r="X1301" s="413">
        <f t="shared" si="520"/>
        <v>0</v>
      </c>
      <c r="Y1301" s="413">
        <f t="shared" si="520"/>
        <v>0</v>
      </c>
      <c r="Z1301" s="413">
        <f t="shared" si="520"/>
        <v>0</v>
      </c>
      <c r="AA1301" s="413">
        <f t="shared" si="520"/>
        <v>0</v>
      </c>
      <c r="AB1301" s="411">
        <f t="shared" si="520"/>
        <v>0</v>
      </c>
      <c r="AC1301" s="407">
        <f t="shared" si="520"/>
        <v>0</v>
      </c>
      <c r="AD1301" s="1808"/>
      <c r="AE1301" s="828"/>
      <c r="AF1301" s="828"/>
      <c r="AG1301" s="536"/>
      <c r="AH1301" s="529"/>
      <c r="AI1301" s="529"/>
      <c r="AJ1301" s="529"/>
      <c r="AK1301" s="529"/>
      <c r="AL1301" s="529"/>
      <c r="AM1301" s="529"/>
      <c r="AN1301" s="529"/>
      <c r="AO1301" s="529"/>
      <c r="AP1301" s="529"/>
      <c r="AQ1301" s="529"/>
      <c r="AR1301" s="529"/>
      <c r="AS1301" s="529"/>
      <c r="AT1301" s="529"/>
      <c r="AU1301" s="529"/>
      <c r="AV1301" s="529"/>
      <c r="AW1301" s="529"/>
      <c r="AX1301" s="529"/>
      <c r="AY1301" s="529"/>
      <c r="AZ1301" s="529"/>
      <c r="BA1301" s="529"/>
      <c r="BB1301" s="529"/>
      <c r="BC1301" s="529"/>
      <c r="BD1301" s="529"/>
      <c r="BE1301" s="529"/>
      <c r="BF1301" s="529"/>
      <c r="BG1301" s="529"/>
      <c r="BH1301" s="529"/>
      <c r="BI1301" s="529"/>
      <c r="BJ1301" s="529"/>
      <c r="BK1301" s="529"/>
      <c r="BL1301" s="529"/>
      <c r="BM1301" s="529"/>
      <c r="BN1301" s="529"/>
      <c r="BO1301" s="529"/>
      <c r="BP1301" s="529"/>
      <c r="BQ1301" s="529"/>
      <c r="BR1301" s="529"/>
      <c r="BS1301" s="529"/>
      <c r="BT1301" s="529"/>
      <c r="BU1301" s="529"/>
      <c r="BV1301" s="529"/>
      <c r="BW1301" s="529"/>
      <c r="BX1301" s="529"/>
      <c r="BY1301" s="529"/>
      <c r="BZ1301" s="529"/>
      <c r="CA1301" s="529"/>
      <c r="CB1301" s="529"/>
      <c r="CC1301" s="529"/>
      <c r="CD1301" s="529"/>
      <c r="CE1301" s="529"/>
      <c r="CF1301" s="529"/>
      <c r="CG1301" s="529"/>
      <c r="CH1301" s="529"/>
      <c r="CI1301" s="529"/>
      <c r="CJ1301" s="529"/>
      <c r="CK1301" s="529"/>
      <c r="CL1301" s="529"/>
      <c r="CM1301" s="529"/>
      <c r="CN1301" s="529"/>
      <c r="CO1301" s="529"/>
      <c r="CP1301" s="529"/>
      <c r="CQ1301" s="529"/>
    </row>
    <row r="1302" spans="1:95" s="70" customFormat="1" ht="15" customHeight="1" outlineLevel="1" x14ac:dyDescent="0.2">
      <c r="A1302" s="11">
        <v>131</v>
      </c>
      <c r="B1302" s="300"/>
      <c r="C1302" s="298"/>
      <c r="D1302" s="298"/>
      <c r="E1302" s="299"/>
      <c r="F1302" s="856" t="s">
        <v>112</v>
      </c>
      <c r="G1302" s="857"/>
      <c r="H1302" s="857"/>
      <c r="I1302" s="857"/>
      <c r="J1302" s="857"/>
      <c r="K1302" s="857"/>
      <c r="L1302" s="858"/>
      <c r="M1302" s="408">
        <f t="shared" ref="M1302:M1304" si="521">M526</f>
        <v>0</v>
      </c>
      <c r="N1302" s="419">
        <f>M1302*(1-'Annexe 1. Taux de référence'!$E24)+N526*(1-'Annexe 1. Taux de référence'!$E24)</f>
        <v>0</v>
      </c>
      <c r="O1302" s="422">
        <f>O526*(1-'Annexe 1. Taux de référence'!$E24)</f>
        <v>0</v>
      </c>
      <c r="P1302" s="422">
        <f>P526*(1-'Annexe 1. Taux de référence'!$E24)</f>
        <v>0</v>
      </c>
      <c r="Q1302" s="423">
        <f>Q526*(1-'Annexe 1. Taux de référence'!$E24)</f>
        <v>0</v>
      </c>
      <c r="R1302" s="419">
        <f>R526*(1-'Annexe 1. Taux de référence'!$E24)</f>
        <v>0</v>
      </c>
      <c r="S1302" s="421">
        <f>S526*(1-'Annexe 1. Taux de référence'!$E24)</f>
        <v>0</v>
      </c>
      <c r="T1302" s="421">
        <f>T526*(1-'Annexe 1. Taux de référence'!$E24)</f>
        <v>0</v>
      </c>
      <c r="U1302" s="421">
        <f>U526*(1-'Annexe 1. Taux de référence'!$E24)</f>
        <v>0</v>
      </c>
      <c r="V1302" s="421">
        <f>V526*(1-'Annexe 1. Taux de référence'!$E24)</f>
        <v>0</v>
      </c>
      <c r="W1302" s="421">
        <f>W526*(1-'Annexe 1. Taux de référence'!$E24)</f>
        <v>0</v>
      </c>
      <c r="X1302" s="422">
        <f>X526*(1-'Annexe 1. Taux de référence'!$E24)</f>
        <v>0</v>
      </c>
      <c r="Y1302" s="421">
        <f>Y526*(1-'Annexe 1. Taux de référence'!$E24)</f>
        <v>0</v>
      </c>
      <c r="Z1302" s="421">
        <f>Z526*(1-'Annexe 1. Taux de référence'!$E24)</f>
        <v>0</v>
      </c>
      <c r="AA1302" s="421">
        <f>AA526*(1-'Annexe 1. Taux de référence'!$E24)</f>
        <v>0</v>
      </c>
      <c r="AB1302" s="421">
        <f>AB526*(1-'Annexe 1. Taux de référence'!$E24)</f>
        <v>0</v>
      </c>
      <c r="AC1302" s="408">
        <f t="shared" ref="AC1302:AC1304" si="522">AC526</f>
        <v>0</v>
      </c>
      <c r="AD1302" s="1766"/>
      <c r="AE1302" s="1063"/>
      <c r="AF1302" s="831"/>
      <c r="AG1302" s="536"/>
      <c r="AH1302" s="529"/>
      <c r="AI1302" s="529"/>
      <c r="AJ1302" s="529"/>
      <c r="AK1302" s="529"/>
      <c r="AL1302" s="529"/>
      <c r="AM1302" s="529"/>
      <c r="AN1302" s="529"/>
      <c r="AO1302" s="529"/>
      <c r="AP1302" s="529"/>
      <c r="AQ1302" s="529"/>
      <c r="AR1302" s="529"/>
      <c r="AS1302" s="529"/>
      <c r="AT1302" s="529"/>
      <c r="AU1302" s="529"/>
      <c r="AV1302" s="529"/>
      <c r="AW1302" s="529"/>
      <c r="AX1302" s="529"/>
      <c r="AY1302" s="529"/>
      <c r="AZ1302" s="529"/>
      <c r="BA1302" s="529"/>
      <c r="BB1302" s="529"/>
      <c r="BC1302" s="529"/>
      <c r="BD1302" s="529"/>
      <c r="BE1302" s="529"/>
      <c r="BF1302" s="529"/>
      <c r="BG1302" s="529"/>
      <c r="BH1302" s="529"/>
      <c r="BI1302" s="529"/>
      <c r="BJ1302" s="529"/>
      <c r="BK1302" s="529"/>
      <c r="BL1302" s="529"/>
      <c r="BM1302" s="529"/>
      <c r="BN1302" s="529"/>
      <c r="BO1302" s="529"/>
      <c r="BP1302" s="529"/>
      <c r="BQ1302" s="529"/>
      <c r="BR1302" s="529"/>
      <c r="BS1302" s="529"/>
      <c r="BT1302" s="529"/>
      <c r="BU1302" s="529"/>
      <c r="BV1302" s="529"/>
      <c r="BW1302" s="529"/>
      <c r="BX1302" s="529"/>
      <c r="BY1302" s="529"/>
      <c r="BZ1302" s="529"/>
      <c r="CA1302" s="529"/>
      <c r="CB1302" s="529"/>
      <c r="CC1302" s="529"/>
      <c r="CD1302" s="529"/>
      <c r="CE1302" s="529"/>
      <c r="CF1302" s="529"/>
      <c r="CG1302" s="529"/>
      <c r="CH1302" s="529"/>
      <c r="CI1302" s="529"/>
      <c r="CJ1302" s="529"/>
      <c r="CK1302" s="529"/>
      <c r="CL1302" s="529"/>
      <c r="CM1302" s="529"/>
      <c r="CN1302" s="529"/>
      <c r="CO1302" s="529"/>
      <c r="CP1302" s="529"/>
      <c r="CQ1302" s="529"/>
    </row>
    <row r="1303" spans="1:95" s="70" customFormat="1" ht="15" customHeight="1" outlineLevel="1" x14ac:dyDescent="0.2">
      <c r="A1303" s="11">
        <v>132</v>
      </c>
      <c r="B1303" s="300"/>
      <c r="C1303" s="298"/>
      <c r="D1303" s="298"/>
      <c r="E1303" s="299"/>
      <c r="F1303" s="915" t="s">
        <v>113</v>
      </c>
      <c r="G1303" s="916"/>
      <c r="H1303" s="916"/>
      <c r="I1303" s="916"/>
      <c r="J1303" s="916"/>
      <c r="K1303" s="916"/>
      <c r="L1303" s="917"/>
      <c r="M1303" s="408">
        <f t="shared" si="521"/>
        <v>0</v>
      </c>
      <c r="N1303" s="419">
        <f>M1303*(1-'Annexe 1. Taux de référence'!$E25)+N527*(1-'Annexe 1. Taux de référence'!$E25)</f>
        <v>0</v>
      </c>
      <c r="O1303" s="422">
        <f>O527*(1-'Annexe 1. Taux de référence'!$E25)</f>
        <v>0</v>
      </c>
      <c r="P1303" s="422">
        <f>P527*(1-'Annexe 1. Taux de référence'!$E25)</f>
        <v>0</v>
      </c>
      <c r="Q1303" s="423">
        <f>Q527*(1-'Annexe 1. Taux de référence'!$E25)</f>
        <v>0</v>
      </c>
      <c r="R1303" s="419">
        <f>R527*(1-'Annexe 1. Taux de référence'!$E25)</f>
        <v>0</v>
      </c>
      <c r="S1303" s="421">
        <f>S527*(1-'Annexe 1. Taux de référence'!$E25)</f>
        <v>0</v>
      </c>
      <c r="T1303" s="421">
        <f>T527*(1-'Annexe 1. Taux de référence'!$E25)</f>
        <v>0</v>
      </c>
      <c r="U1303" s="421">
        <f>U527*(1-'Annexe 1. Taux de référence'!$E25)</f>
        <v>0</v>
      </c>
      <c r="V1303" s="421">
        <f>V527*(1-'Annexe 1. Taux de référence'!$E25)</f>
        <v>0</v>
      </c>
      <c r="W1303" s="421">
        <f>W527*(1-'Annexe 1. Taux de référence'!$E25)</f>
        <v>0</v>
      </c>
      <c r="X1303" s="422">
        <f>X527*(1-'Annexe 1. Taux de référence'!$E25)</f>
        <v>0</v>
      </c>
      <c r="Y1303" s="421">
        <f>Y527*(1-'Annexe 1. Taux de référence'!$E25)</f>
        <v>0</v>
      </c>
      <c r="Z1303" s="421">
        <f>Z527*(1-'Annexe 1. Taux de référence'!$E25)</f>
        <v>0</v>
      </c>
      <c r="AA1303" s="421">
        <f>AA527*(1-'Annexe 1. Taux de référence'!$E25)</f>
        <v>0</v>
      </c>
      <c r="AB1303" s="421">
        <f>AB527*(1-'Annexe 1. Taux de référence'!$E25)</f>
        <v>0</v>
      </c>
      <c r="AC1303" s="408">
        <f t="shared" si="522"/>
        <v>0</v>
      </c>
      <c r="AD1303" s="1766"/>
      <c r="AE1303" s="1063"/>
      <c r="AF1303" s="831"/>
      <c r="AG1303" s="536"/>
      <c r="AH1303" s="529"/>
      <c r="AI1303" s="529"/>
      <c r="AJ1303" s="529"/>
      <c r="AK1303" s="529"/>
      <c r="AL1303" s="529"/>
      <c r="AM1303" s="529"/>
      <c r="AN1303" s="529"/>
      <c r="AO1303" s="529"/>
      <c r="AP1303" s="529"/>
      <c r="AQ1303" s="529"/>
      <c r="AR1303" s="529"/>
      <c r="AS1303" s="529"/>
      <c r="AT1303" s="529"/>
      <c r="AU1303" s="529"/>
      <c r="AV1303" s="529"/>
      <c r="AW1303" s="529"/>
      <c r="AX1303" s="529"/>
      <c r="AY1303" s="529"/>
      <c r="AZ1303" s="529"/>
      <c r="BA1303" s="529"/>
      <c r="BB1303" s="529"/>
      <c r="BC1303" s="529"/>
      <c r="BD1303" s="529"/>
      <c r="BE1303" s="529"/>
      <c r="BF1303" s="529"/>
      <c r="BG1303" s="529"/>
      <c r="BH1303" s="529"/>
      <c r="BI1303" s="529"/>
      <c r="BJ1303" s="529"/>
      <c r="BK1303" s="529"/>
      <c r="BL1303" s="529"/>
      <c r="BM1303" s="529"/>
      <c r="BN1303" s="529"/>
      <c r="BO1303" s="529"/>
      <c r="BP1303" s="529"/>
      <c r="BQ1303" s="529"/>
      <c r="BR1303" s="529"/>
      <c r="BS1303" s="529"/>
      <c r="BT1303" s="529"/>
      <c r="BU1303" s="529"/>
      <c r="BV1303" s="529"/>
      <c r="BW1303" s="529"/>
      <c r="BX1303" s="529"/>
      <c r="BY1303" s="529"/>
      <c r="BZ1303" s="529"/>
      <c r="CA1303" s="529"/>
      <c r="CB1303" s="529"/>
      <c r="CC1303" s="529"/>
      <c r="CD1303" s="529"/>
      <c r="CE1303" s="529"/>
      <c r="CF1303" s="529"/>
      <c r="CG1303" s="529"/>
      <c r="CH1303" s="529"/>
      <c r="CI1303" s="529"/>
      <c r="CJ1303" s="529"/>
      <c r="CK1303" s="529"/>
      <c r="CL1303" s="529"/>
      <c r="CM1303" s="529"/>
      <c r="CN1303" s="529"/>
      <c r="CO1303" s="529"/>
      <c r="CP1303" s="529"/>
      <c r="CQ1303" s="529"/>
    </row>
    <row r="1304" spans="1:95" s="70" customFormat="1" ht="15" customHeight="1" outlineLevel="1" x14ac:dyDescent="0.2">
      <c r="A1304" s="11">
        <v>133</v>
      </c>
      <c r="B1304" s="300"/>
      <c r="C1304" s="298"/>
      <c r="D1304" s="298"/>
      <c r="E1304" s="299"/>
      <c r="F1304" s="859" t="s">
        <v>557</v>
      </c>
      <c r="G1304" s="860"/>
      <c r="H1304" s="860"/>
      <c r="I1304" s="860"/>
      <c r="J1304" s="860"/>
      <c r="K1304" s="860"/>
      <c r="L1304" s="861"/>
      <c r="M1304" s="408">
        <f t="shared" si="521"/>
        <v>0</v>
      </c>
      <c r="N1304" s="419">
        <f>M1304*(1-'Annexe 1. Taux de référence'!$E26)+N528*(1-'Annexe 1. Taux de référence'!$E26)</f>
        <v>0</v>
      </c>
      <c r="O1304" s="422">
        <f>O528*(1-'Annexe 1. Taux de référence'!$E26)</f>
        <v>0</v>
      </c>
      <c r="P1304" s="422">
        <f>P528*(1-'Annexe 1. Taux de référence'!$E26)</f>
        <v>0</v>
      </c>
      <c r="Q1304" s="423">
        <f>Q528*(1-'Annexe 1. Taux de référence'!$E26)</f>
        <v>0</v>
      </c>
      <c r="R1304" s="419">
        <f>R528*(1-'Annexe 1. Taux de référence'!$E26)</f>
        <v>0</v>
      </c>
      <c r="S1304" s="421">
        <f>S528*(1-'Annexe 1. Taux de référence'!$E26)</f>
        <v>0</v>
      </c>
      <c r="T1304" s="421">
        <f>T528*(1-'Annexe 1. Taux de référence'!$E26)</f>
        <v>0</v>
      </c>
      <c r="U1304" s="421">
        <f>U528*(1-'Annexe 1. Taux de référence'!$E26)</f>
        <v>0</v>
      </c>
      <c r="V1304" s="421">
        <f>V528*(1-'Annexe 1. Taux de référence'!$E26)</f>
        <v>0</v>
      </c>
      <c r="W1304" s="421">
        <f>W528*(1-'Annexe 1. Taux de référence'!$E26)</f>
        <v>0</v>
      </c>
      <c r="X1304" s="422">
        <f>X528*(1-'Annexe 1. Taux de référence'!$E26)</f>
        <v>0</v>
      </c>
      <c r="Y1304" s="421">
        <f>Y528*(1-'Annexe 1. Taux de référence'!$E26)</f>
        <v>0</v>
      </c>
      <c r="Z1304" s="421">
        <f>Z528*(1-'Annexe 1. Taux de référence'!$E26)</f>
        <v>0</v>
      </c>
      <c r="AA1304" s="421">
        <f>AA528*(1-'Annexe 1. Taux de référence'!$E26)</f>
        <v>0</v>
      </c>
      <c r="AB1304" s="421">
        <f>AB528*(1-'Annexe 1. Taux de référence'!$E26)</f>
        <v>0</v>
      </c>
      <c r="AC1304" s="408">
        <f t="shared" si="522"/>
        <v>0</v>
      </c>
      <c r="AD1304" s="1766"/>
      <c r="AE1304" s="1063"/>
      <c r="AF1304" s="831"/>
      <c r="AG1304" s="536"/>
      <c r="AH1304" s="529"/>
      <c r="AI1304" s="529"/>
      <c r="AJ1304" s="529"/>
      <c r="AK1304" s="529"/>
      <c r="AL1304" s="529"/>
      <c r="AM1304" s="529"/>
      <c r="AN1304" s="529"/>
      <c r="AO1304" s="529"/>
      <c r="AP1304" s="529"/>
      <c r="AQ1304" s="529"/>
      <c r="AR1304" s="529"/>
      <c r="AS1304" s="529"/>
      <c r="AT1304" s="529"/>
      <c r="AU1304" s="529"/>
      <c r="AV1304" s="529"/>
      <c r="AW1304" s="529"/>
      <c r="AX1304" s="529"/>
      <c r="AY1304" s="529"/>
      <c r="AZ1304" s="529"/>
      <c r="BA1304" s="529"/>
      <c r="BB1304" s="529"/>
      <c r="BC1304" s="529"/>
      <c r="BD1304" s="529"/>
      <c r="BE1304" s="529"/>
      <c r="BF1304" s="529"/>
      <c r="BG1304" s="529"/>
      <c r="BH1304" s="529"/>
      <c r="BI1304" s="529"/>
      <c r="BJ1304" s="529"/>
      <c r="BK1304" s="529"/>
      <c r="BL1304" s="529"/>
      <c r="BM1304" s="529"/>
      <c r="BN1304" s="529"/>
      <c r="BO1304" s="529"/>
      <c r="BP1304" s="529"/>
      <c r="BQ1304" s="529"/>
      <c r="BR1304" s="529"/>
      <c r="BS1304" s="529"/>
      <c r="BT1304" s="529"/>
      <c r="BU1304" s="529"/>
      <c r="BV1304" s="529"/>
      <c r="BW1304" s="529"/>
      <c r="BX1304" s="529"/>
      <c r="BY1304" s="529"/>
      <c r="BZ1304" s="529"/>
      <c r="CA1304" s="529"/>
      <c r="CB1304" s="529"/>
      <c r="CC1304" s="529"/>
      <c r="CD1304" s="529"/>
      <c r="CE1304" s="529"/>
      <c r="CF1304" s="529"/>
      <c r="CG1304" s="529"/>
      <c r="CH1304" s="529"/>
      <c r="CI1304" s="529"/>
      <c r="CJ1304" s="529"/>
      <c r="CK1304" s="529"/>
      <c r="CL1304" s="529"/>
      <c r="CM1304" s="529"/>
      <c r="CN1304" s="529"/>
      <c r="CO1304" s="529"/>
      <c r="CP1304" s="529"/>
      <c r="CQ1304" s="529"/>
    </row>
    <row r="1305" spans="1:95" s="70" customFormat="1" ht="15" customHeight="1" outlineLevel="1" x14ac:dyDescent="0.2">
      <c r="A1305" s="11">
        <v>134</v>
      </c>
      <c r="B1305" s="300"/>
      <c r="C1305" s="298"/>
      <c r="D1305" s="298"/>
      <c r="E1305" s="853" t="s">
        <v>15</v>
      </c>
      <c r="F1305" s="854"/>
      <c r="G1305" s="854"/>
      <c r="H1305" s="854"/>
      <c r="I1305" s="854"/>
      <c r="J1305" s="854"/>
      <c r="K1305" s="854"/>
      <c r="L1305" s="855"/>
      <c r="M1305" s="407">
        <f>SUBTOTAL(9,M1306:M1308)</f>
        <v>0</v>
      </c>
      <c r="N1305" s="410">
        <f t="shared" ref="N1305:AC1305" si="523">SUBTOTAL(9,N1306:N1308)</f>
        <v>0</v>
      </c>
      <c r="O1305" s="414">
        <f t="shared" si="523"/>
        <v>0</v>
      </c>
      <c r="P1305" s="414">
        <f t="shared" si="523"/>
        <v>0</v>
      </c>
      <c r="Q1305" s="415">
        <f t="shared" si="523"/>
        <v>0</v>
      </c>
      <c r="R1305" s="410">
        <f t="shared" si="523"/>
        <v>0</v>
      </c>
      <c r="S1305" s="414">
        <f t="shared" si="523"/>
        <v>0</v>
      </c>
      <c r="T1305" s="413">
        <f t="shared" si="523"/>
        <v>0</v>
      </c>
      <c r="U1305" s="413">
        <f t="shared" si="523"/>
        <v>0</v>
      </c>
      <c r="V1305" s="413">
        <f t="shared" si="523"/>
        <v>0</v>
      </c>
      <c r="W1305" s="413">
        <f t="shared" si="523"/>
        <v>0</v>
      </c>
      <c r="X1305" s="413">
        <f t="shared" si="523"/>
        <v>0</v>
      </c>
      <c r="Y1305" s="413">
        <f t="shared" si="523"/>
        <v>0</v>
      </c>
      <c r="Z1305" s="413">
        <f t="shared" si="523"/>
        <v>0</v>
      </c>
      <c r="AA1305" s="413">
        <f t="shared" si="523"/>
        <v>0</v>
      </c>
      <c r="AB1305" s="411">
        <f t="shared" si="523"/>
        <v>0</v>
      </c>
      <c r="AC1305" s="407">
        <f t="shared" si="523"/>
        <v>0</v>
      </c>
      <c r="AD1305" s="1766"/>
      <c r="AE1305" s="1063"/>
      <c r="AF1305" s="831"/>
      <c r="AG1305" s="536"/>
      <c r="AH1305" s="529"/>
      <c r="AI1305" s="529"/>
      <c r="AJ1305" s="529"/>
      <c r="AK1305" s="529"/>
      <c r="AL1305" s="529"/>
      <c r="AM1305" s="529"/>
      <c r="AN1305" s="529"/>
      <c r="AO1305" s="529"/>
      <c r="AP1305" s="529"/>
      <c r="AQ1305" s="529"/>
      <c r="AR1305" s="529"/>
      <c r="AS1305" s="529"/>
      <c r="AT1305" s="529"/>
      <c r="AU1305" s="529"/>
      <c r="AV1305" s="529"/>
      <c r="AW1305" s="529"/>
      <c r="AX1305" s="529"/>
      <c r="AY1305" s="529"/>
      <c r="AZ1305" s="529"/>
      <c r="BA1305" s="529"/>
      <c r="BB1305" s="529"/>
      <c r="BC1305" s="529"/>
      <c r="BD1305" s="529"/>
      <c r="BE1305" s="529"/>
      <c r="BF1305" s="529"/>
      <c r="BG1305" s="529"/>
      <c r="BH1305" s="529"/>
      <c r="BI1305" s="529"/>
      <c r="BJ1305" s="529"/>
      <c r="BK1305" s="529"/>
      <c r="BL1305" s="529"/>
      <c r="BM1305" s="529"/>
      <c r="BN1305" s="529"/>
      <c r="BO1305" s="529"/>
      <c r="BP1305" s="529"/>
      <c r="BQ1305" s="529"/>
      <c r="BR1305" s="529"/>
      <c r="BS1305" s="529"/>
      <c r="BT1305" s="529"/>
      <c r="BU1305" s="529"/>
      <c r="BV1305" s="529"/>
      <c r="BW1305" s="529"/>
      <c r="BX1305" s="529"/>
      <c r="BY1305" s="529"/>
      <c r="BZ1305" s="529"/>
      <c r="CA1305" s="529"/>
      <c r="CB1305" s="529"/>
      <c r="CC1305" s="529"/>
      <c r="CD1305" s="529"/>
      <c r="CE1305" s="529"/>
      <c r="CF1305" s="529"/>
      <c r="CG1305" s="529"/>
      <c r="CH1305" s="529"/>
      <c r="CI1305" s="529"/>
      <c r="CJ1305" s="529"/>
      <c r="CK1305" s="529"/>
      <c r="CL1305" s="529"/>
      <c r="CM1305" s="529"/>
      <c r="CN1305" s="529"/>
      <c r="CO1305" s="529"/>
      <c r="CP1305" s="529"/>
      <c r="CQ1305" s="529"/>
    </row>
    <row r="1306" spans="1:95" s="70" customFormat="1" ht="15" customHeight="1" outlineLevel="1" x14ac:dyDescent="0.2">
      <c r="A1306" s="11">
        <v>135</v>
      </c>
      <c r="B1306" s="300"/>
      <c r="C1306" s="298"/>
      <c r="D1306" s="298"/>
      <c r="E1306" s="299"/>
      <c r="F1306" s="856" t="s">
        <v>109</v>
      </c>
      <c r="G1306" s="857"/>
      <c r="H1306" s="857"/>
      <c r="I1306" s="857"/>
      <c r="J1306" s="857"/>
      <c r="K1306" s="857"/>
      <c r="L1306" s="858"/>
      <c r="M1306" s="408">
        <f t="shared" ref="M1306:M1308" si="524">M530</f>
        <v>0</v>
      </c>
      <c r="N1306" s="419">
        <f>M1306*(1-'Annexe 1. Taux de référence'!$E28)+N530*(1-'Annexe 1. Taux de référence'!$E28)</f>
        <v>0</v>
      </c>
      <c r="O1306" s="422">
        <f>O530*(1-'Annexe 1. Taux de référence'!$E28)</f>
        <v>0</v>
      </c>
      <c r="P1306" s="422">
        <f>P530*(1-'Annexe 1. Taux de référence'!$E28)</f>
        <v>0</v>
      </c>
      <c r="Q1306" s="423">
        <f>Q530*(1-'Annexe 1. Taux de référence'!$E28)</f>
        <v>0</v>
      </c>
      <c r="R1306" s="419">
        <f>R530*(1-'Annexe 1. Taux de référence'!$E28)</f>
        <v>0</v>
      </c>
      <c r="S1306" s="421">
        <f>S530*(1-'Annexe 1. Taux de référence'!$E28)</f>
        <v>0</v>
      </c>
      <c r="T1306" s="421">
        <f>T530*(1-'Annexe 1. Taux de référence'!$E28)</f>
        <v>0</v>
      </c>
      <c r="U1306" s="421">
        <f>U530*(1-'Annexe 1. Taux de référence'!$E28)</f>
        <v>0</v>
      </c>
      <c r="V1306" s="421">
        <f>V530*(1-'Annexe 1. Taux de référence'!$E28)</f>
        <v>0</v>
      </c>
      <c r="W1306" s="421">
        <f>W530*(1-'Annexe 1. Taux de référence'!$E28)</f>
        <v>0</v>
      </c>
      <c r="X1306" s="422">
        <f>X530*(1-'Annexe 1. Taux de référence'!$E28)</f>
        <v>0</v>
      </c>
      <c r="Y1306" s="421">
        <f>Y530*(1-'Annexe 1. Taux de référence'!$E28)</f>
        <v>0</v>
      </c>
      <c r="Z1306" s="421">
        <f>Z530*(1-'Annexe 1. Taux de référence'!$E28)</f>
        <v>0</v>
      </c>
      <c r="AA1306" s="421">
        <f>AA530*(1-'Annexe 1. Taux de référence'!$E28)</f>
        <v>0</v>
      </c>
      <c r="AB1306" s="421">
        <f>AB530*(1-'Annexe 1. Taux de référence'!$E28)</f>
        <v>0</v>
      </c>
      <c r="AC1306" s="408">
        <f t="shared" ref="AC1306:AC1312" si="525">AC530</f>
        <v>0</v>
      </c>
      <c r="AD1306" s="1766"/>
      <c r="AE1306" s="1063"/>
      <c r="AF1306" s="831"/>
      <c r="AG1306" s="536"/>
      <c r="AH1306" s="529"/>
      <c r="AI1306" s="529"/>
      <c r="AJ1306" s="529"/>
      <c r="AK1306" s="529"/>
      <c r="AL1306" s="529"/>
      <c r="AM1306" s="529"/>
      <c r="AN1306" s="529"/>
      <c r="AO1306" s="529"/>
      <c r="AP1306" s="529"/>
      <c r="AQ1306" s="529"/>
      <c r="AR1306" s="529"/>
      <c r="AS1306" s="529"/>
      <c r="AT1306" s="529"/>
      <c r="AU1306" s="529"/>
      <c r="AV1306" s="529"/>
      <c r="AW1306" s="529"/>
      <c r="AX1306" s="529"/>
      <c r="AY1306" s="529"/>
      <c r="AZ1306" s="529"/>
      <c r="BA1306" s="529"/>
      <c r="BB1306" s="529"/>
      <c r="BC1306" s="529"/>
      <c r="BD1306" s="529"/>
      <c r="BE1306" s="529"/>
      <c r="BF1306" s="529"/>
      <c r="BG1306" s="529"/>
      <c r="BH1306" s="529"/>
      <c r="BI1306" s="529"/>
      <c r="BJ1306" s="529"/>
      <c r="BK1306" s="529"/>
      <c r="BL1306" s="529"/>
      <c r="BM1306" s="529"/>
      <c r="BN1306" s="529"/>
      <c r="BO1306" s="529"/>
      <c r="BP1306" s="529"/>
      <c r="BQ1306" s="529"/>
      <c r="BR1306" s="529"/>
      <c r="BS1306" s="529"/>
      <c r="BT1306" s="529"/>
      <c r="BU1306" s="529"/>
      <c r="BV1306" s="529"/>
      <c r="BW1306" s="529"/>
      <c r="BX1306" s="529"/>
      <c r="BY1306" s="529"/>
      <c r="BZ1306" s="529"/>
      <c r="CA1306" s="529"/>
      <c r="CB1306" s="529"/>
      <c r="CC1306" s="529"/>
      <c r="CD1306" s="529"/>
      <c r="CE1306" s="529"/>
      <c r="CF1306" s="529"/>
      <c r="CG1306" s="529"/>
      <c r="CH1306" s="529"/>
      <c r="CI1306" s="529"/>
      <c r="CJ1306" s="529"/>
      <c r="CK1306" s="529"/>
      <c r="CL1306" s="529"/>
      <c r="CM1306" s="529"/>
      <c r="CN1306" s="529"/>
      <c r="CO1306" s="529"/>
      <c r="CP1306" s="529"/>
      <c r="CQ1306" s="529"/>
    </row>
    <row r="1307" spans="1:95" s="70" customFormat="1" ht="15" customHeight="1" outlineLevel="1" x14ac:dyDescent="0.2">
      <c r="A1307" s="11">
        <v>136</v>
      </c>
      <c r="B1307" s="300"/>
      <c r="C1307" s="298"/>
      <c r="D1307" s="298"/>
      <c r="E1307" s="299"/>
      <c r="F1307" s="915" t="s">
        <v>110</v>
      </c>
      <c r="G1307" s="916"/>
      <c r="H1307" s="916"/>
      <c r="I1307" s="916"/>
      <c r="J1307" s="916"/>
      <c r="K1307" s="916"/>
      <c r="L1307" s="917"/>
      <c r="M1307" s="408">
        <f t="shared" si="524"/>
        <v>0</v>
      </c>
      <c r="N1307" s="419">
        <f>M1307*(1-'Annexe 1. Taux de référence'!$E29)+N531*(1-'Annexe 1. Taux de référence'!$E29)</f>
        <v>0</v>
      </c>
      <c r="O1307" s="422">
        <f>O531*(1-'Annexe 1. Taux de référence'!$E29)</f>
        <v>0</v>
      </c>
      <c r="P1307" s="422">
        <f>P531*(1-'Annexe 1. Taux de référence'!$E29)</f>
        <v>0</v>
      </c>
      <c r="Q1307" s="423">
        <f>Q531*(1-'Annexe 1. Taux de référence'!$E29)</f>
        <v>0</v>
      </c>
      <c r="R1307" s="419">
        <f>R531*(1-'Annexe 1. Taux de référence'!$E29)</f>
        <v>0</v>
      </c>
      <c r="S1307" s="421">
        <f>S531*(1-'Annexe 1. Taux de référence'!$E29)</f>
        <v>0</v>
      </c>
      <c r="T1307" s="421">
        <f>T531*(1-'Annexe 1. Taux de référence'!$E29)</f>
        <v>0</v>
      </c>
      <c r="U1307" s="421">
        <f>U531*(1-'Annexe 1. Taux de référence'!$E29)</f>
        <v>0</v>
      </c>
      <c r="V1307" s="421">
        <f>V531*(1-'Annexe 1. Taux de référence'!$E29)</f>
        <v>0</v>
      </c>
      <c r="W1307" s="421">
        <f>W531*(1-'Annexe 1. Taux de référence'!$E29)</f>
        <v>0</v>
      </c>
      <c r="X1307" s="422">
        <f>X531*(1-'Annexe 1. Taux de référence'!$E29)</f>
        <v>0</v>
      </c>
      <c r="Y1307" s="421">
        <f>Y531*(1-'Annexe 1. Taux de référence'!$E29)</f>
        <v>0</v>
      </c>
      <c r="Z1307" s="421">
        <f>Z531*(1-'Annexe 1. Taux de référence'!$E29)</f>
        <v>0</v>
      </c>
      <c r="AA1307" s="421">
        <f>AA531*(1-'Annexe 1. Taux de référence'!$E29)</f>
        <v>0</v>
      </c>
      <c r="AB1307" s="421">
        <f>AB531*(1-'Annexe 1. Taux de référence'!$E29)</f>
        <v>0</v>
      </c>
      <c r="AC1307" s="408">
        <f t="shared" si="525"/>
        <v>0</v>
      </c>
      <c r="AD1307" s="1766"/>
      <c r="AE1307" s="1063"/>
      <c r="AF1307" s="831"/>
      <c r="AG1307" s="536"/>
      <c r="AH1307" s="529"/>
      <c r="AI1307" s="529"/>
      <c r="AJ1307" s="529"/>
      <c r="AK1307" s="529"/>
      <c r="AL1307" s="529"/>
      <c r="AM1307" s="529"/>
      <c r="AN1307" s="529"/>
      <c r="AO1307" s="529"/>
      <c r="AP1307" s="529"/>
      <c r="AQ1307" s="529"/>
      <c r="AR1307" s="529"/>
      <c r="AS1307" s="529"/>
      <c r="AT1307" s="529"/>
      <c r="AU1307" s="529"/>
      <c r="AV1307" s="529"/>
      <c r="AW1307" s="529"/>
      <c r="AX1307" s="529"/>
      <c r="AY1307" s="529"/>
      <c r="AZ1307" s="529"/>
      <c r="BA1307" s="529"/>
      <c r="BB1307" s="529"/>
      <c r="BC1307" s="529"/>
      <c r="BD1307" s="529"/>
      <c r="BE1307" s="529"/>
      <c r="BF1307" s="529"/>
      <c r="BG1307" s="529"/>
      <c r="BH1307" s="529"/>
      <c r="BI1307" s="529"/>
      <c r="BJ1307" s="529"/>
      <c r="BK1307" s="529"/>
      <c r="BL1307" s="529"/>
      <c r="BM1307" s="529"/>
      <c r="BN1307" s="529"/>
      <c r="BO1307" s="529"/>
      <c r="BP1307" s="529"/>
      <c r="BQ1307" s="529"/>
      <c r="BR1307" s="529"/>
      <c r="BS1307" s="529"/>
      <c r="BT1307" s="529"/>
      <c r="BU1307" s="529"/>
      <c r="BV1307" s="529"/>
      <c r="BW1307" s="529"/>
      <c r="BX1307" s="529"/>
      <c r="BY1307" s="529"/>
      <c r="BZ1307" s="529"/>
      <c r="CA1307" s="529"/>
      <c r="CB1307" s="529"/>
      <c r="CC1307" s="529"/>
      <c r="CD1307" s="529"/>
      <c r="CE1307" s="529"/>
      <c r="CF1307" s="529"/>
      <c r="CG1307" s="529"/>
      <c r="CH1307" s="529"/>
      <c r="CI1307" s="529"/>
      <c r="CJ1307" s="529"/>
      <c r="CK1307" s="529"/>
      <c r="CL1307" s="529"/>
      <c r="CM1307" s="529"/>
      <c r="CN1307" s="529"/>
      <c r="CO1307" s="529"/>
      <c r="CP1307" s="529"/>
      <c r="CQ1307" s="529"/>
    </row>
    <row r="1308" spans="1:95" s="70" customFormat="1" ht="15" customHeight="1" outlineLevel="1" x14ac:dyDescent="0.2">
      <c r="A1308" s="11">
        <v>137</v>
      </c>
      <c r="B1308" s="300"/>
      <c r="C1308" s="298"/>
      <c r="D1308" s="298"/>
      <c r="E1308" s="299"/>
      <c r="F1308" s="859" t="s">
        <v>111</v>
      </c>
      <c r="G1308" s="860"/>
      <c r="H1308" s="860"/>
      <c r="I1308" s="860"/>
      <c r="J1308" s="860"/>
      <c r="K1308" s="860"/>
      <c r="L1308" s="861"/>
      <c r="M1308" s="408">
        <f t="shared" si="524"/>
        <v>0</v>
      </c>
      <c r="N1308" s="419">
        <f>M1308*(1-'Annexe 1. Taux de référence'!$E30)+N532*(1-'Annexe 1. Taux de référence'!$E30)</f>
        <v>0</v>
      </c>
      <c r="O1308" s="422">
        <f>O532*(1-'Annexe 1. Taux de référence'!$E30)</f>
        <v>0</v>
      </c>
      <c r="P1308" s="422">
        <f>P532*(1-'Annexe 1. Taux de référence'!$E30)</f>
        <v>0</v>
      </c>
      <c r="Q1308" s="423">
        <f>Q532*(1-'Annexe 1. Taux de référence'!$E30)</f>
        <v>0</v>
      </c>
      <c r="R1308" s="419">
        <f>R532*(1-'Annexe 1. Taux de référence'!$E30)</f>
        <v>0</v>
      </c>
      <c r="S1308" s="421">
        <f>S532*(1-'Annexe 1. Taux de référence'!$E30)</f>
        <v>0</v>
      </c>
      <c r="T1308" s="421">
        <f>T532*(1-'Annexe 1. Taux de référence'!$E30)</f>
        <v>0</v>
      </c>
      <c r="U1308" s="421">
        <f>U532*(1-'Annexe 1. Taux de référence'!$E30)</f>
        <v>0</v>
      </c>
      <c r="V1308" s="421">
        <f>V532*(1-'Annexe 1. Taux de référence'!$E30)</f>
        <v>0</v>
      </c>
      <c r="W1308" s="421">
        <f>W532*(1-'Annexe 1. Taux de référence'!$E30)</f>
        <v>0</v>
      </c>
      <c r="X1308" s="422">
        <f>X532*(1-'Annexe 1. Taux de référence'!$E30)</f>
        <v>0</v>
      </c>
      <c r="Y1308" s="421">
        <f>Y532*(1-'Annexe 1. Taux de référence'!$E30)</f>
        <v>0</v>
      </c>
      <c r="Z1308" s="421">
        <f>Z532*(1-'Annexe 1. Taux de référence'!$E30)</f>
        <v>0</v>
      </c>
      <c r="AA1308" s="421">
        <f>AA532*(1-'Annexe 1. Taux de référence'!$E30)</f>
        <v>0</v>
      </c>
      <c r="AB1308" s="421">
        <f>AB532*(1-'Annexe 1. Taux de référence'!$E30)</f>
        <v>0</v>
      </c>
      <c r="AC1308" s="408">
        <f t="shared" si="525"/>
        <v>0</v>
      </c>
      <c r="AD1308" s="1766"/>
      <c r="AE1308" s="1063"/>
      <c r="AF1308" s="831"/>
      <c r="AG1308" s="536"/>
      <c r="AH1308" s="529"/>
      <c r="AI1308" s="529"/>
      <c r="AJ1308" s="529"/>
      <c r="AK1308" s="529"/>
      <c r="AL1308" s="529"/>
      <c r="AM1308" s="529"/>
      <c r="AN1308" s="529"/>
      <c r="AO1308" s="529"/>
      <c r="AP1308" s="529"/>
      <c r="AQ1308" s="529"/>
      <c r="AR1308" s="529"/>
      <c r="AS1308" s="529"/>
      <c r="AT1308" s="529"/>
      <c r="AU1308" s="529"/>
      <c r="AV1308" s="529"/>
      <c r="AW1308" s="529"/>
      <c r="AX1308" s="529"/>
      <c r="AY1308" s="529"/>
      <c r="AZ1308" s="529"/>
      <c r="BA1308" s="529"/>
      <c r="BB1308" s="529"/>
      <c r="BC1308" s="529"/>
      <c r="BD1308" s="529"/>
      <c r="BE1308" s="529"/>
      <c r="BF1308" s="529"/>
      <c r="BG1308" s="529"/>
      <c r="BH1308" s="529"/>
      <c r="BI1308" s="529"/>
      <c r="BJ1308" s="529"/>
      <c r="BK1308" s="529"/>
      <c r="BL1308" s="529"/>
      <c r="BM1308" s="529"/>
      <c r="BN1308" s="529"/>
      <c r="BO1308" s="529"/>
      <c r="BP1308" s="529"/>
      <c r="BQ1308" s="529"/>
      <c r="BR1308" s="529"/>
      <c r="BS1308" s="529"/>
      <c r="BT1308" s="529"/>
      <c r="BU1308" s="529"/>
      <c r="BV1308" s="529"/>
      <c r="BW1308" s="529"/>
      <c r="BX1308" s="529"/>
      <c r="BY1308" s="529"/>
      <c r="BZ1308" s="529"/>
      <c r="CA1308" s="529"/>
      <c r="CB1308" s="529"/>
      <c r="CC1308" s="529"/>
      <c r="CD1308" s="529"/>
      <c r="CE1308" s="529"/>
      <c r="CF1308" s="529"/>
      <c r="CG1308" s="529"/>
      <c r="CH1308" s="529"/>
      <c r="CI1308" s="529"/>
      <c r="CJ1308" s="529"/>
      <c r="CK1308" s="529"/>
      <c r="CL1308" s="529"/>
      <c r="CM1308" s="529"/>
      <c r="CN1308" s="529"/>
      <c r="CO1308" s="529"/>
      <c r="CP1308" s="529"/>
      <c r="CQ1308" s="529"/>
    </row>
    <row r="1309" spans="1:95" s="70" customFormat="1" ht="15" customHeight="1" outlineLevel="1" x14ac:dyDescent="0.2">
      <c r="A1309" s="11">
        <v>138</v>
      </c>
      <c r="B1309" s="300"/>
      <c r="C1309" s="298"/>
      <c r="D1309" s="298"/>
      <c r="E1309" s="853" t="s">
        <v>18</v>
      </c>
      <c r="F1309" s="854"/>
      <c r="G1309" s="854"/>
      <c r="H1309" s="854"/>
      <c r="I1309" s="854"/>
      <c r="J1309" s="854"/>
      <c r="K1309" s="854"/>
      <c r="L1309" s="855"/>
      <c r="M1309" s="407">
        <f>SUBTOTAL(9,M1310:M1312)</f>
        <v>0</v>
      </c>
      <c r="N1309" s="410">
        <f t="shared" ref="N1309:AC1309" si="526">SUBTOTAL(9,N1310:N1312)</f>
        <v>0</v>
      </c>
      <c r="O1309" s="414">
        <f t="shared" si="526"/>
        <v>0</v>
      </c>
      <c r="P1309" s="414">
        <f t="shared" si="526"/>
        <v>0</v>
      </c>
      <c r="Q1309" s="415">
        <f t="shared" si="526"/>
        <v>0</v>
      </c>
      <c r="R1309" s="410">
        <f t="shared" si="526"/>
        <v>0</v>
      </c>
      <c r="S1309" s="414">
        <f t="shared" si="526"/>
        <v>0</v>
      </c>
      <c r="T1309" s="413">
        <f t="shared" si="526"/>
        <v>0</v>
      </c>
      <c r="U1309" s="413">
        <f t="shared" si="526"/>
        <v>0</v>
      </c>
      <c r="V1309" s="413">
        <f t="shared" si="526"/>
        <v>0</v>
      </c>
      <c r="W1309" s="413">
        <f t="shared" si="526"/>
        <v>0</v>
      </c>
      <c r="X1309" s="413">
        <f t="shared" si="526"/>
        <v>0</v>
      </c>
      <c r="Y1309" s="413">
        <f t="shared" si="526"/>
        <v>0</v>
      </c>
      <c r="Z1309" s="413">
        <f t="shared" si="526"/>
        <v>0</v>
      </c>
      <c r="AA1309" s="413">
        <f t="shared" si="526"/>
        <v>0</v>
      </c>
      <c r="AB1309" s="411">
        <f t="shared" si="526"/>
        <v>0</v>
      </c>
      <c r="AC1309" s="407">
        <f t="shared" si="526"/>
        <v>0</v>
      </c>
      <c r="AD1309" s="1766"/>
      <c r="AE1309" s="1063"/>
      <c r="AF1309" s="831"/>
      <c r="AG1309" s="536"/>
      <c r="AH1309" s="529"/>
      <c r="AI1309" s="529"/>
      <c r="AJ1309" s="529"/>
      <c r="AK1309" s="529"/>
      <c r="AL1309" s="529"/>
      <c r="AM1309" s="529"/>
      <c r="AN1309" s="529"/>
      <c r="AO1309" s="529"/>
      <c r="AP1309" s="529"/>
      <c r="AQ1309" s="529"/>
      <c r="AR1309" s="529"/>
      <c r="AS1309" s="529"/>
      <c r="AT1309" s="529"/>
      <c r="AU1309" s="529"/>
      <c r="AV1309" s="529"/>
      <c r="AW1309" s="529"/>
      <c r="AX1309" s="529"/>
      <c r="AY1309" s="529"/>
      <c r="AZ1309" s="529"/>
      <c r="BA1309" s="529"/>
      <c r="BB1309" s="529"/>
      <c r="BC1309" s="529"/>
      <c r="BD1309" s="529"/>
      <c r="BE1309" s="529"/>
      <c r="BF1309" s="529"/>
      <c r="BG1309" s="529"/>
      <c r="BH1309" s="529"/>
      <c r="BI1309" s="529"/>
      <c r="BJ1309" s="529"/>
      <c r="BK1309" s="529"/>
      <c r="BL1309" s="529"/>
      <c r="BM1309" s="529"/>
      <c r="BN1309" s="529"/>
      <c r="BO1309" s="529"/>
      <c r="BP1309" s="529"/>
      <c r="BQ1309" s="529"/>
      <c r="BR1309" s="529"/>
      <c r="BS1309" s="529"/>
      <c r="BT1309" s="529"/>
      <c r="BU1309" s="529"/>
      <c r="BV1309" s="529"/>
      <c r="BW1309" s="529"/>
      <c r="BX1309" s="529"/>
      <c r="BY1309" s="529"/>
      <c r="BZ1309" s="529"/>
      <c r="CA1309" s="529"/>
      <c r="CB1309" s="529"/>
      <c r="CC1309" s="529"/>
      <c r="CD1309" s="529"/>
      <c r="CE1309" s="529"/>
      <c r="CF1309" s="529"/>
      <c r="CG1309" s="529"/>
      <c r="CH1309" s="529"/>
      <c r="CI1309" s="529"/>
      <c r="CJ1309" s="529"/>
      <c r="CK1309" s="529"/>
      <c r="CL1309" s="529"/>
      <c r="CM1309" s="529"/>
      <c r="CN1309" s="529"/>
      <c r="CO1309" s="529"/>
      <c r="CP1309" s="529"/>
      <c r="CQ1309" s="529"/>
    </row>
    <row r="1310" spans="1:95" s="70" customFormat="1" ht="15" customHeight="1" outlineLevel="1" x14ac:dyDescent="0.2">
      <c r="A1310" s="11">
        <v>139</v>
      </c>
      <c r="B1310" s="300"/>
      <c r="C1310" s="298"/>
      <c r="D1310" s="298"/>
      <c r="E1310" s="299"/>
      <c r="F1310" s="856" t="s">
        <v>114</v>
      </c>
      <c r="G1310" s="857"/>
      <c r="H1310" s="857"/>
      <c r="I1310" s="857"/>
      <c r="J1310" s="857"/>
      <c r="K1310" s="857"/>
      <c r="L1310" s="858"/>
      <c r="M1310" s="408">
        <f t="shared" ref="M1310:M1312" si="527">M534</f>
        <v>0</v>
      </c>
      <c r="N1310" s="419">
        <f>M1310*(1-'Annexe 1. Taux de référence'!$E32)+N534*(1-'Annexe 1. Taux de référence'!$E32)</f>
        <v>0</v>
      </c>
      <c r="O1310" s="422">
        <f>O534*(1-'Annexe 1. Taux de référence'!$E32)</f>
        <v>0</v>
      </c>
      <c r="P1310" s="422">
        <f>P534*(1-'Annexe 1. Taux de référence'!$E32)</f>
        <v>0</v>
      </c>
      <c r="Q1310" s="423">
        <f>Q534*(1-'Annexe 1. Taux de référence'!$E32)</f>
        <v>0</v>
      </c>
      <c r="R1310" s="419">
        <f>R534*(1-'Annexe 1. Taux de référence'!$E32)</f>
        <v>0</v>
      </c>
      <c r="S1310" s="421">
        <f>S534*(1-'Annexe 1. Taux de référence'!$E32)</f>
        <v>0</v>
      </c>
      <c r="T1310" s="421">
        <f>T534*(1-'Annexe 1. Taux de référence'!$E32)</f>
        <v>0</v>
      </c>
      <c r="U1310" s="421">
        <f>U534*(1-'Annexe 1. Taux de référence'!$E32)</f>
        <v>0</v>
      </c>
      <c r="V1310" s="421">
        <f>V534*(1-'Annexe 1. Taux de référence'!$E32)</f>
        <v>0</v>
      </c>
      <c r="W1310" s="421">
        <f>W534*(1-'Annexe 1. Taux de référence'!$E32)</f>
        <v>0</v>
      </c>
      <c r="X1310" s="422">
        <f>X534*(1-'Annexe 1. Taux de référence'!$E32)</f>
        <v>0</v>
      </c>
      <c r="Y1310" s="421">
        <f>Y534*(1-'Annexe 1. Taux de référence'!$E32)</f>
        <v>0</v>
      </c>
      <c r="Z1310" s="421">
        <f>Z534*(1-'Annexe 1. Taux de référence'!$E32)</f>
        <v>0</v>
      </c>
      <c r="AA1310" s="421">
        <f>AA534*(1-'Annexe 1. Taux de référence'!$E32)</f>
        <v>0</v>
      </c>
      <c r="AB1310" s="421">
        <f>AB534*(1-'Annexe 1. Taux de référence'!$E32)</f>
        <v>0</v>
      </c>
      <c r="AC1310" s="408">
        <f t="shared" si="525"/>
        <v>0</v>
      </c>
      <c r="AD1310" s="1766"/>
      <c r="AE1310" s="1063"/>
      <c r="AF1310" s="831"/>
      <c r="AG1310" s="536"/>
      <c r="AH1310" s="529"/>
      <c r="AI1310" s="529"/>
      <c r="AJ1310" s="529"/>
      <c r="AK1310" s="529"/>
      <c r="AL1310" s="529"/>
      <c r="AM1310" s="529"/>
      <c r="AN1310" s="529"/>
      <c r="AO1310" s="529"/>
      <c r="AP1310" s="529"/>
      <c r="AQ1310" s="529"/>
      <c r="AR1310" s="529"/>
      <c r="AS1310" s="529"/>
      <c r="AT1310" s="529"/>
      <c r="AU1310" s="529"/>
      <c r="AV1310" s="529"/>
      <c r="AW1310" s="529"/>
      <c r="AX1310" s="529"/>
      <c r="AY1310" s="529"/>
      <c r="AZ1310" s="529"/>
      <c r="BA1310" s="529"/>
      <c r="BB1310" s="529"/>
      <c r="BC1310" s="529"/>
      <c r="BD1310" s="529"/>
      <c r="BE1310" s="529"/>
      <c r="BF1310" s="529"/>
      <c r="BG1310" s="529"/>
      <c r="BH1310" s="529"/>
      <c r="BI1310" s="529"/>
      <c r="BJ1310" s="529"/>
      <c r="BK1310" s="529"/>
      <c r="BL1310" s="529"/>
      <c r="BM1310" s="529"/>
      <c r="BN1310" s="529"/>
      <c r="BO1310" s="529"/>
      <c r="BP1310" s="529"/>
      <c r="BQ1310" s="529"/>
      <c r="BR1310" s="529"/>
      <c r="BS1310" s="529"/>
      <c r="BT1310" s="529"/>
      <c r="BU1310" s="529"/>
      <c r="BV1310" s="529"/>
      <c r="BW1310" s="529"/>
      <c r="BX1310" s="529"/>
      <c r="BY1310" s="529"/>
      <c r="BZ1310" s="529"/>
      <c r="CA1310" s="529"/>
      <c r="CB1310" s="529"/>
      <c r="CC1310" s="529"/>
      <c r="CD1310" s="529"/>
      <c r="CE1310" s="529"/>
      <c r="CF1310" s="529"/>
      <c r="CG1310" s="529"/>
      <c r="CH1310" s="529"/>
      <c r="CI1310" s="529"/>
      <c r="CJ1310" s="529"/>
      <c r="CK1310" s="529"/>
      <c r="CL1310" s="529"/>
      <c r="CM1310" s="529"/>
      <c r="CN1310" s="529"/>
      <c r="CO1310" s="529"/>
      <c r="CP1310" s="529"/>
      <c r="CQ1310" s="529"/>
    </row>
    <row r="1311" spans="1:95" s="70" customFormat="1" ht="15" customHeight="1" outlineLevel="1" x14ac:dyDescent="0.2">
      <c r="A1311" s="11">
        <v>140</v>
      </c>
      <c r="B1311" s="300"/>
      <c r="C1311" s="298"/>
      <c r="D1311" s="298"/>
      <c r="E1311" s="299"/>
      <c r="F1311" s="915" t="s">
        <v>115</v>
      </c>
      <c r="G1311" s="916"/>
      <c r="H1311" s="916"/>
      <c r="I1311" s="916"/>
      <c r="J1311" s="916"/>
      <c r="K1311" s="916"/>
      <c r="L1311" s="917"/>
      <c r="M1311" s="408">
        <f t="shared" si="527"/>
        <v>0</v>
      </c>
      <c r="N1311" s="419">
        <f>M1311*(1-'Annexe 1. Taux de référence'!$E33)+N535*(1-'Annexe 1. Taux de référence'!$E33)</f>
        <v>0</v>
      </c>
      <c r="O1311" s="422">
        <f>O535*(1-'Annexe 1. Taux de référence'!$E33)</f>
        <v>0</v>
      </c>
      <c r="P1311" s="422">
        <f>P535*(1-'Annexe 1. Taux de référence'!$E33)</f>
        <v>0</v>
      </c>
      <c r="Q1311" s="423">
        <f>Q535*(1-'Annexe 1. Taux de référence'!$E33)</f>
        <v>0</v>
      </c>
      <c r="R1311" s="419">
        <f>R535*(1-'Annexe 1. Taux de référence'!$E33)</f>
        <v>0</v>
      </c>
      <c r="S1311" s="421">
        <f>S535*(1-'Annexe 1. Taux de référence'!$E33)</f>
        <v>0</v>
      </c>
      <c r="T1311" s="421">
        <f>T535*(1-'Annexe 1. Taux de référence'!$E33)</f>
        <v>0</v>
      </c>
      <c r="U1311" s="421">
        <f>U535*(1-'Annexe 1. Taux de référence'!$E33)</f>
        <v>0</v>
      </c>
      <c r="V1311" s="421">
        <f>V535*(1-'Annexe 1. Taux de référence'!$E33)</f>
        <v>0</v>
      </c>
      <c r="W1311" s="421">
        <f>W535*(1-'Annexe 1. Taux de référence'!$E33)</f>
        <v>0</v>
      </c>
      <c r="X1311" s="422">
        <f>X535*(1-'Annexe 1. Taux de référence'!$E33)</f>
        <v>0</v>
      </c>
      <c r="Y1311" s="421">
        <f>Y535*(1-'Annexe 1. Taux de référence'!$E33)</f>
        <v>0</v>
      </c>
      <c r="Z1311" s="421">
        <f>Z535*(1-'Annexe 1. Taux de référence'!$E33)</f>
        <v>0</v>
      </c>
      <c r="AA1311" s="421">
        <f>AA535*(1-'Annexe 1. Taux de référence'!$E33)</f>
        <v>0</v>
      </c>
      <c r="AB1311" s="421">
        <f>AB535*(1-'Annexe 1. Taux de référence'!$E33)</f>
        <v>0</v>
      </c>
      <c r="AC1311" s="408">
        <f t="shared" si="525"/>
        <v>0</v>
      </c>
      <c r="AD1311" s="1766"/>
      <c r="AE1311" s="1063"/>
      <c r="AF1311" s="831"/>
      <c r="AG1311" s="536"/>
      <c r="AH1311" s="529"/>
      <c r="AI1311" s="529"/>
      <c r="AJ1311" s="529"/>
      <c r="AK1311" s="529"/>
      <c r="AL1311" s="529"/>
      <c r="AM1311" s="529"/>
      <c r="AN1311" s="529"/>
      <c r="AO1311" s="529"/>
      <c r="AP1311" s="529"/>
      <c r="AQ1311" s="529"/>
      <c r="AR1311" s="529"/>
      <c r="AS1311" s="529"/>
      <c r="AT1311" s="529"/>
      <c r="AU1311" s="529"/>
      <c r="AV1311" s="529"/>
      <c r="AW1311" s="529"/>
      <c r="AX1311" s="529"/>
      <c r="AY1311" s="529"/>
      <c r="AZ1311" s="529"/>
      <c r="BA1311" s="529"/>
      <c r="BB1311" s="529"/>
      <c r="BC1311" s="529"/>
      <c r="BD1311" s="529"/>
      <c r="BE1311" s="529"/>
      <c r="BF1311" s="529"/>
      <c r="BG1311" s="529"/>
      <c r="BH1311" s="529"/>
      <c r="BI1311" s="529"/>
      <c r="BJ1311" s="529"/>
      <c r="BK1311" s="529"/>
      <c r="BL1311" s="529"/>
      <c r="BM1311" s="529"/>
      <c r="BN1311" s="529"/>
      <c r="BO1311" s="529"/>
      <c r="BP1311" s="529"/>
      <c r="BQ1311" s="529"/>
      <c r="BR1311" s="529"/>
      <c r="BS1311" s="529"/>
      <c r="BT1311" s="529"/>
      <c r="BU1311" s="529"/>
      <c r="BV1311" s="529"/>
      <c r="BW1311" s="529"/>
      <c r="BX1311" s="529"/>
      <c r="BY1311" s="529"/>
      <c r="BZ1311" s="529"/>
      <c r="CA1311" s="529"/>
      <c r="CB1311" s="529"/>
      <c r="CC1311" s="529"/>
      <c r="CD1311" s="529"/>
      <c r="CE1311" s="529"/>
      <c r="CF1311" s="529"/>
      <c r="CG1311" s="529"/>
      <c r="CH1311" s="529"/>
      <c r="CI1311" s="529"/>
      <c r="CJ1311" s="529"/>
      <c r="CK1311" s="529"/>
      <c r="CL1311" s="529"/>
      <c r="CM1311" s="529"/>
      <c r="CN1311" s="529"/>
      <c r="CO1311" s="529"/>
      <c r="CP1311" s="529"/>
      <c r="CQ1311" s="529"/>
    </row>
    <row r="1312" spans="1:95" s="70" customFormat="1" ht="15" customHeight="1" outlineLevel="1" x14ac:dyDescent="0.2">
      <c r="A1312" s="11">
        <v>141</v>
      </c>
      <c r="B1312" s="300"/>
      <c r="C1312" s="298"/>
      <c r="D1312" s="298"/>
      <c r="E1312" s="299"/>
      <c r="F1312" s="859" t="s">
        <v>558</v>
      </c>
      <c r="G1312" s="860"/>
      <c r="H1312" s="860"/>
      <c r="I1312" s="860"/>
      <c r="J1312" s="860"/>
      <c r="K1312" s="860"/>
      <c r="L1312" s="861"/>
      <c r="M1312" s="408">
        <f t="shared" si="527"/>
        <v>0</v>
      </c>
      <c r="N1312" s="419">
        <f>M1312*(1-'Annexe 1. Taux de référence'!$E34)+N536*(1-'Annexe 1. Taux de référence'!$E34)</f>
        <v>0</v>
      </c>
      <c r="O1312" s="422">
        <f>O536*(1-'Annexe 1. Taux de référence'!$E34)</f>
        <v>0</v>
      </c>
      <c r="P1312" s="422">
        <f>P536*(1-'Annexe 1. Taux de référence'!$E34)</f>
        <v>0</v>
      </c>
      <c r="Q1312" s="423">
        <f>Q536*(1-'Annexe 1. Taux de référence'!$E34)</f>
        <v>0</v>
      </c>
      <c r="R1312" s="419">
        <f>R536*(1-'Annexe 1. Taux de référence'!$E34)</f>
        <v>0</v>
      </c>
      <c r="S1312" s="421">
        <f>S536*(1-'Annexe 1. Taux de référence'!$E34)</f>
        <v>0</v>
      </c>
      <c r="T1312" s="421">
        <f>T536*(1-'Annexe 1. Taux de référence'!$E34)</f>
        <v>0</v>
      </c>
      <c r="U1312" s="421">
        <f>U536*(1-'Annexe 1. Taux de référence'!$E34)</f>
        <v>0</v>
      </c>
      <c r="V1312" s="421">
        <f>V536*(1-'Annexe 1. Taux de référence'!$E34)</f>
        <v>0</v>
      </c>
      <c r="W1312" s="421">
        <f>W536*(1-'Annexe 1. Taux de référence'!$E34)</f>
        <v>0</v>
      </c>
      <c r="X1312" s="422">
        <f>X536*(1-'Annexe 1. Taux de référence'!$E34)</f>
        <v>0</v>
      </c>
      <c r="Y1312" s="421">
        <f>Y536*(1-'Annexe 1. Taux de référence'!$E34)</f>
        <v>0</v>
      </c>
      <c r="Z1312" s="421">
        <f>Z536*(1-'Annexe 1. Taux de référence'!$E34)</f>
        <v>0</v>
      </c>
      <c r="AA1312" s="421">
        <f>AA536*(1-'Annexe 1. Taux de référence'!$E34)</f>
        <v>0</v>
      </c>
      <c r="AB1312" s="421">
        <f>AB536*(1-'Annexe 1. Taux de référence'!$E34)</f>
        <v>0</v>
      </c>
      <c r="AC1312" s="408">
        <f t="shared" si="525"/>
        <v>0</v>
      </c>
      <c r="AD1312" s="1767"/>
      <c r="AE1312" s="834"/>
      <c r="AF1312" s="834"/>
      <c r="AG1312" s="536"/>
      <c r="AH1312" s="529"/>
      <c r="AI1312" s="529"/>
      <c r="AJ1312" s="529"/>
      <c r="AK1312" s="529"/>
      <c r="AL1312" s="529"/>
      <c r="AM1312" s="529"/>
      <c r="AN1312" s="529"/>
      <c r="AO1312" s="529"/>
      <c r="AP1312" s="529"/>
      <c r="AQ1312" s="529"/>
      <c r="AR1312" s="529"/>
      <c r="AS1312" s="529"/>
      <c r="AT1312" s="529"/>
      <c r="AU1312" s="529"/>
      <c r="AV1312" s="529"/>
      <c r="AW1312" s="529"/>
      <c r="AX1312" s="529"/>
      <c r="AY1312" s="529"/>
      <c r="AZ1312" s="529"/>
      <c r="BA1312" s="529"/>
      <c r="BB1312" s="529"/>
      <c r="BC1312" s="529"/>
      <c r="BD1312" s="529"/>
      <c r="BE1312" s="529"/>
      <c r="BF1312" s="529"/>
      <c r="BG1312" s="529"/>
      <c r="BH1312" s="529"/>
      <c r="BI1312" s="529"/>
      <c r="BJ1312" s="529"/>
      <c r="BK1312" s="529"/>
      <c r="BL1312" s="529"/>
      <c r="BM1312" s="529"/>
      <c r="BN1312" s="529"/>
      <c r="BO1312" s="529"/>
      <c r="BP1312" s="529"/>
      <c r="BQ1312" s="529"/>
      <c r="BR1312" s="529"/>
      <c r="BS1312" s="529"/>
      <c r="BT1312" s="529"/>
      <c r="BU1312" s="529"/>
      <c r="BV1312" s="529"/>
      <c r="BW1312" s="529"/>
      <c r="BX1312" s="529"/>
      <c r="BY1312" s="529"/>
      <c r="BZ1312" s="529"/>
      <c r="CA1312" s="529"/>
      <c r="CB1312" s="529"/>
      <c r="CC1312" s="529"/>
      <c r="CD1312" s="529"/>
      <c r="CE1312" s="529"/>
      <c r="CF1312" s="529"/>
      <c r="CG1312" s="529"/>
      <c r="CH1312" s="529"/>
      <c r="CI1312" s="529"/>
      <c r="CJ1312" s="529"/>
      <c r="CK1312" s="529"/>
      <c r="CL1312" s="529"/>
      <c r="CM1312" s="529"/>
      <c r="CN1312" s="529"/>
      <c r="CO1312" s="529"/>
      <c r="CP1312" s="529"/>
      <c r="CQ1312" s="529"/>
    </row>
    <row r="1313" spans="1:95" s="70" customFormat="1" ht="15" customHeight="1" outlineLevel="1" x14ac:dyDescent="0.2">
      <c r="A1313" s="11">
        <v>142</v>
      </c>
      <c r="B1313" s="300"/>
      <c r="C1313" s="298"/>
      <c r="D1313" s="844" t="s">
        <v>22</v>
      </c>
      <c r="E1313" s="845"/>
      <c r="F1313" s="845"/>
      <c r="G1313" s="845"/>
      <c r="H1313" s="845"/>
      <c r="I1313" s="845"/>
      <c r="J1313" s="845"/>
      <c r="K1313" s="845"/>
      <c r="L1313" s="845"/>
      <c r="M1313" s="845"/>
      <c r="N1313" s="845"/>
      <c r="O1313" s="845"/>
      <c r="P1313" s="845"/>
      <c r="Q1313" s="845"/>
      <c r="R1313" s="845"/>
      <c r="S1313" s="845"/>
      <c r="T1313" s="845"/>
      <c r="U1313" s="845"/>
      <c r="V1313" s="845"/>
      <c r="W1313" s="845"/>
      <c r="X1313" s="845"/>
      <c r="Y1313" s="845"/>
      <c r="Z1313" s="845"/>
      <c r="AA1313" s="845"/>
      <c r="AB1313" s="845"/>
      <c r="AC1313" s="845"/>
      <c r="AD1313" s="1024"/>
      <c r="AE1313" s="1024"/>
      <c r="AF1313" s="1024"/>
      <c r="AG1313" s="536"/>
      <c r="AH1313" s="529"/>
      <c r="AI1313" s="529"/>
      <c r="AJ1313" s="529"/>
      <c r="AK1313" s="529"/>
      <c r="AL1313" s="529"/>
      <c r="AM1313" s="529"/>
      <c r="AN1313" s="529"/>
      <c r="AO1313" s="529"/>
      <c r="AP1313" s="529"/>
      <c r="AQ1313" s="529"/>
      <c r="AR1313" s="529"/>
      <c r="AS1313" s="529"/>
      <c r="AT1313" s="529"/>
      <c r="AU1313" s="529"/>
      <c r="AV1313" s="529"/>
      <c r="AW1313" s="529"/>
      <c r="AX1313" s="529"/>
      <c r="AY1313" s="529"/>
      <c r="AZ1313" s="529"/>
      <c r="BA1313" s="529"/>
      <c r="BB1313" s="529"/>
      <c r="BC1313" s="529"/>
      <c r="BD1313" s="529"/>
      <c r="BE1313" s="529"/>
      <c r="BF1313" s="529"/>
      <c r="BG1313" s="529"/>
      <c r="BH1313" s="529"/>
      <c r="BI1313" s="529"/>
      <c r="BJ1313" s="529"/>
      <c r="BK1313" s="529"/>
      <c r="BL1313" s="529"/>
      <c r="BM1313" s="529"/>
      <c r="BN1313" s="529"/>
      <c r="BO1313" s="529"/>
      <c r="BP1313" s="529"/>
      <c r="BQ1313" s="529"/>
      <c r="BR1313" s="529"/>
      <c r="BS1313" s="529"/>
      <c r="BT1313" s="529"/>
      <c r="BU1313" s="529"/>
      <c r="BV1313" s="529"/>
      <c r="BW1313" s="529"/>
      <c r="BX1313" s="529"/>
      <c r="BY1313" s="529"/>
      <c r="BZ1313" s="529"/>
      <c r="CA1313" s="529"/>
      <c r="CB1313" s="529"/>
      <c r="CC1313" s="529"/>
      <c r="CD1313" s="529"/>
      <c r="CE1313" s="529"/>
      <c r="CF1313" s="529"/>
      <c r="CG1313" s="529"/>
      <c r="CH1313" s="529"/>
      <c r="CI1313" s="529"/>
      <c r="CJ1313" s="529"/>
      <c r="CK1313" s="529"/>
      <c r="CL1313" s="529"/>
      <c r="CM1313" s="529"/>
      <c r="CN1313" s="529"/>
      <c r="CO1313" s="529"/>
      <c r="CP1313" s="529"/>
      <c r="CQ1313" s="529"/>
    </row>
    <row r="1314" spans="1:95" s="70" customFormat="1" ht="15" customHeight="1" outlineLevel="1" x14ac:dyDescent="0.2">
      <c r="A1314" s="11">
        <v>143</v>
      </c>
      <c r="B1314" s="300"/>
      <c r="C1314" s="298"/>
      <c r="D1314" s="298"/>
      <c r="E1314" s="918" t="s">
        <v>118</v>
      </c>
      <c r="F1314" s="919"/>
      <c r="G1314" s="919"/>
      <c r="H1314" s="919"/>
      <c r="I1314" s="919"/>
      <c r="J1314" s="919"/>
      <c r="K1314" s="919"/>
      <c r="L1314" s="920"/>
      <c r="M1314" s="407">
        <f>SUBTOTAL(9,M1315:M1316)</f>
        <v>0</v>
      </c>
      <c r="N1314" s="410">
        <f t="shared" ref="N1314:AC1314" si="528">SUBTOTAL(9,N1315:N1316)</f>
        <v>0</v>
      </c>
      <c r="O1314" s="414">
        <f t="shared" si="528"/>
        <v>0</v>
      </c>
      <c r="P1314" s="414">
        <f t="shared" si="528"/>
        <v>0</v>
      </c>
      <c r="Q1314" s="415">
        <f t="shared" si="528"/>
        <v>0</v>
      </c>
      <c r="R1314" s="410">
        <f t="shared" si="528"/>
        <v>0</v>
      </c>
      <c r="S1314" s="414">
        <f t="shared" si="528"/>
        <v>0</v>
      </c>
      <c r="T1314" s="413">
        <f t="shared" si="528"/>
        <v>0</v>
      </c>
      <c r="U1314" s="413">
        <f t="shared" si="528"/>
        <v>0</v>
      </c>
      <c r="V1314" s="413">
        <f t="shared" si="528"/>
        <v>0</v>
      </c>
      <c r="W1314" s="413">
        <f t="shared" si="528"/>
        <v>0</v>
      </c>
      <c r="X1314" s="413">
        <f t="shared" si="528"/>
        <v>0</v>
      </c>
      <c r="Y1314" s="413">
        <f t="shared" si="528"/>
        <v>0</v>
      </c>
      <c r="Z1314" s="413">
        <f t="shared" si="528"/>
        <v>0</v>
      </c>
      <c r="AA1314" s="413">
        <f t="shared" si="528"/>
        <v>0</v>
      </c>
      <c r="AB1314" s="411">
        <f t="shared" si="528"/>
        <v>0</v>
      </c>
      <c r="AC1314" s="407">
        <f t="shared" si="528"/>
        <v>0</v>
      </c>
      <c r="AD1314" s="1808"/>
      <c r="AE1314" s="828"/>
      <c r="AF1314" s="828"/>
      <c r="AG1314" s="536"/>
      <c r="AH1314" s="529"/>
      <c r="AI1314" s="529"/>
      <c r="AJ1314" s="529"/>
      <c r="AK1314" s="529"/>
      <c r="AL1314" s="529"/>
      <c r="AM1314" s="529"/>
      <c r="AN1314" s="529"/>
      <c r="AO1314" s="529"/>
      <c r="AP1314" s="529"/>
      <c r="AQ1314" s="529"/>
      <c r="AR1314" s="529"/>
      <c r="AS1314" s="529"/>
      <c r="AT1314" s="529"/>
      <c r="AU1314" s="529"/>
      <c r="AV1314" s="529"/>
      <c r="AW1314" s="529"/>
      <c r="AX1314" s="529"/>
      <c r="AY1314" s="529"/>
      <c r="AZ1314" s="529"/>
      <c r="BA1314" s="529"/>
      <c r="BB1314" s="529"/>
      <c r="BC1314" s="529"/>
      <c r="BD1314" s="529"/>
      <c r="BE1314" s="529"/>
      <c r="BF1314" s="529"/>
      <c r="BG1314" s="529"/>
      <c r="BH1314" s="529"/>
      <c r="BI1314" s="529"/>
      <c r="BJ1314" s="529"/>
      <c r="BK1314" s="529"/>
      <c r="BL1314" s="529"/>
      <c r="BM1314" s="529"/>
      <c r="BN1314" s="529"/>
      <c r="BO1314" s="529"/>
      <c r="BP1314" s="529"/>
      <c r="BQ1314" s="529"/>
      <c r="BR1314" s="529"/>
      <c r="BS1314" s="529"/>
      <c r="BT1314" s="529"/>
      <c r="BU1314" s="529"/>
      <c r="BV1314" s="529"/>
      <c r="BW1314" s="529"/>
      <c r="BX1314" s="529"/>
      <c r="BY1314" s="529"/>
      <c r="BZ1314" s="529"/>
      <c r="CA1314" s="529"/>
      <c r="CB1314" s="529"/>
      <c r="CC1314" s="529"/>
      <c r="CD1314" s="529"/>
      <c r="CE1314" s="529"/>
      <c r="CF1314" s="529"/>
      <c r="CG1314" s="529"/>
      <c r="CH1314" s="529"/>
      <c r="CI1314" s="529"/>
      <c r="CJ1314" s="529"/>
      <c r="CK1314" s="529"/>
      <c r="CL1314" s="529"/>
      <c r="CM1314" s="529"/>
      <c r="CN1314" s="529"/>
      <c r="CO1314" s="529"/>
      <c r="CP1314" s="529"/>
      <c r="CQ1314" s="529"/>
    </row>
    <row r="1315" spans="1:95" s="70" customFormat="1" ht="15" customHeight="1" outlineLevel="1" x14ac:dyDescent="0.2">
      <c r="A1315" s="11">
        <v>144</v>
      </c>
      <c r="B1315" s="300"/>
      <c r="C1315" s="298"/>
      <c r="D1315" s="298"/>
      <c r="E1315" s="299"/>
      <c r="F1315" s="856" t="s">
        <v>124</v>
      </c>
      <c r="G1315" s="857"/>
      <c r="H1315" s="857"/>
      <c r="I1315" s="857"/>
      <c r="J1315" s="857"/>
      <c r="K1315" s="857"/>
      <c r="L1315" s="858"/>
      <c r="M1315" s="408">
        <f t="shared" ref="M1315:M1316" si="529">M539</f>
        <v>0</v>
      </c>
      <c r="N1315" s="419">
        <f>M1315*(1-'Annexe 1. Taux de référence'!$E37)+N539*(1-'Annexe 1. Taux de référence'!$E37)</f>
        <v>0</v>
      </c>
      <c r="O1315" s="422">
        <f>O539*(1-'Annexe 1. Taux de référence'!$E37)</f>
        <v>0</v>
      </c>
      <c r="P1315" s="422">
        <f>P539*(1-'Annexe 1. Taux de référence'!$E37)</f>
        <v>0</v>
      </c>
      <c r="Q1315" s="423">
        <f>Q539*(1-'Annexe 1. Taux de référence'!$E37)</f>
        <v>0</v>
      </c>
      <c r="R1315" s="419">
        <f>R539*(1-'Annexe 1. Taux de référence'!$E37)</f>
        <v>0</v>
      </c>
      <c r="S1315" s="421">
        <f>S539*(1-'Annexe 1. Taux de référence'!$E37)</f>
        <v>0</v>
      </c>
      <c r="T1315" s="421">
        <f>T539*(1-'Annexe 1. Taux de référence'!$E37)</f>
        <v>0</v>
      </c>
      <c r="U1315" s="421">
        <f>U539*(1-'Annexe 1. Taux de référence'!$E37)</f>
        <v>0</v>
      </c>
      <c r="V1315" s="421">
        <f>V539*(1-'Annexe 1. Taux de référence'!$E37)</f>
        <v>0</v>
      </c>
      <c r="W1315" s="421">
        <f>W539*(1-'Annexe 1. Taux de référence'!$E37)</f>
        <v>0</v>
      </c>
      <c r="X1315" s="422">
        <f>X539*(1-'Annexe 1. Taux de référence'!$E37)</f>
        <v>0</v>
      </c>
      <c r="Y1315" s="421">
        <f>Y539*(1-'Annexe 1. Taux de référence'!$E37)</f>
        <v>0</v>
      </c>
      <c r="Z1315" s="421">
        <f>Z539*(1-'Annexe 1. Taux de référence'!$E37)</f>
        <v>0</v>
      </c>
      <c r="AA1315" s="421">
        <f>AA539*(1-'Annexe 1. Taux de référence'!$E37)</f>
        <v>0</v>
      </c>
      <c r="AB1315" s="421">
        <f>AB539*(1-'Annexe 1. Taux de référence'!$E37)</f>
        <v>0</v>
      </c>
      <c r="AC1315" s="408">
        <f t="shared" ref="AC1315:AC1334" si="530">AC539</f>
        <v>0</v>
      </c>
      <c r="AD1315" s="1766"/>
      <c r="AE1315" s="1063"/>
      <c r="AF1315" s="831"/>
      <c r="AG1315" s="536"/>
      <c r="AH1315" s="529"/>
      <c r="AI1315" s="529"/>
      <c r="AJ1315" s="529"/>
      <c r="AK1315" s="529"/>
      <c r="AL1315" s="529"/>
      <c r="AM1315" s="529"/>
      <c r="AN1315" s="529"/>
      <c r="AO1315" s="529"/>
      <c r="AP1315" s="529"/>
      <c r="AQ1315" s="529"/>
      <c r="AR1315" s="529"/>
      <c r="AS1315" s="529"/>
      <c r="AT1315" s="529"/>
      <c r="AU1315" s="529"/>
      <c r="AV1315" s="529"/>
      <c r="AW1315" s="529"/>
      <c r="AX1315" s="529"/>
      <c r="AY1315" s="529"/>
      <c r="AZ1315" s="529"/>
      <c r="BA1315" s="529"/>
      <c r="BB1315" s="529"/>
      <c r="BC1315" s="529"/>
      <c r="BD1315" s="529"/>
      <c r="BE1315" s="529"/>
      <c r="BF1315" s="529"/>
      <c r="BG1315" s="529"/>
      <c r="BH1315" s="529"/>
      <c r="BI1315" s="529"/>
      <c r="BJ1315" s="529"/>
      <c r="BK1315" s="529"/>
      <c r="BL1315" s="529"/>
      <c r="BM1315" s="529"/>
      <c r="BN1315" s="529"/>
      <c r="BO1315" s="529"/>
      <c r="BP1315" s="529"/>
      <c r="BQ1315" s="529"/>
      <c r="BR1315" s="529"/>
      <c r="BS1315" s="529"/>
      <c r="BT1315" s="529"/>
      <c r="BU1315" s="529"/>
      <c r="BV1315" s="529"/>
      <c r="BW1315" s="529"/>
      <c r="BX1315" s="529"/>
      <c r="BY1315" s="529"/>
      <c r="BZ1315" s="529"/>
      <c r="CA1315" s="529"/>
      <c r="CB1315" s="529"/>
      <c r="CC1315" s="529"/>
      <c r="CD1315" s="529"/>
      <c r="CE1315" s="529"/>
      <c r="CF1315" s="529"/>
      <c r="CG1315" s="529"/>
      <c r="CH1315" s="529"/>
      <c r="CI1315" s="529"/>
      <c r="CJ1315" s="529"/>
      <c r="CK1315" s="529"/>
      <c r="CL1315" s="529"/>
      <c r="CM1315" s="529"/>
      <c r="CN1315" s="529"/>
      <c r="CO1315" s="529"/>
      <c r="CP1315" s="529"/>
      <c r="CQ1315" s="529"/>
    </row>
    <row r="1316" spans="1:95" s="70" customFormat="1" ht="15" customHeight="1" outlineLevel="1" x14ac:dyDescent="0.2">
      <c r="A1316" s="11">
        <v>145</v>
      </c>
      <c r="B1316" s="300"/>
      <c r="C1316" s="298"/>
      <c r="D1316" s="298"/>
      <c r="E1316" s="299"/>
      <c r="F1316" s="859" t="s">
        <v>571</v>
      </c>
      <c r="G1316" s="860"/>
      <c r="H1316" s="860"/>
      <c r="I1316" s="860"/>
      <c r="J1316" s="860"/>
      <c r="K1316" s="860"/>
      <c r="L1316" s="861"/>
      <c r="M1316" s="408">
        <f t="shared" si="529"/>
        <v>0</v>
      </c>
      <c r="N1316" s="419">
        <f>M1316*(1-'Annexe 1. Taux de référence'!$E38)+N540*(1-'Annexe 1. Taux de référence'!$E38)</f>
        <v>0</v>
      </c>
      <c r="O1316" s="422">
        <f>O540*(1-'Annexe 1. Taux de référence'!$E38)</f>
        <v>0</v>
      </c>
      <c r="P1316" s="422">
        <f>P540*(1-'Annexe 1. Taux de référence'!$E38)</f>
        <v>0</v>
      </c>
      <c r="Q1316" s="423">
        <f>Q540*(1-'Annexe 1. Taux de référence'!$E38)</f>
        <v>0</v>
      </c>
      <c r="R1316" s="419">
        <f>R540*(1-'Annexe 1. Taux de référence'!$E38)</f>
        <v>0</v>
      </c>
      <c r="S1316" s="421">
        <f>S540*(1-'Annexe 1. Taux de référence'!$E38)</f>
        <v>0</v>
      </c>
      <c r="T1316" s="421">
        <f>T540*(1-'Annexe 1. Taux de référence'!$E38)</f>
        <v>0</v>
      </c>
      <c r="U1316" s="421">
        <f>U540*(1-'Annexe 1. Taux de référence'!$E38)</f>
        <v>0</v>
      </c>
      <c r="V1316" s="421">
        <f>V540*(1-'Annexe 1. Taux de référence'!$E38)</f>
        <v>0</v>
      </c>
      <c r="W1316" s="421">
        <f>W540*(1-'Annexe 1. Taux de référence'!$E38)</f>
        <v>0</v>
      </c>
      <c r="X1316" s="422">
        <f>X540*(1-'Annexe 1. Taux de référence'!$E38)</f>
        <v>0</v>
      </c>
      <c r="Y1316" s="421">
        <f>Y540*(1-'Annexe 1. Taux de référence'!$E38)</f>
        <v>0</v>
      </c>
      <c r="Z1316" s="421">
        <f>Z540*(1-'Annexe 1. Taux de référence'!$E38)</f>
        <v>0</v>
      </c>
      <c r="AA1316" s="421">
        <f>AA540*(1-'Annexe 1. Taux de référence'!$E38)</f>
        <v>0</v>
      </c>
      <c r="AB1316" s="421">
        <f>AB540*(1-'Annexe 1. Taux de référence'!$E38)</f>
        <v>0</v>
      </c>
      <c r="AC1316" s="408">
        <f t="shared" si="530"/>
        <v>0</v>
      </c>
      <c r="AD1316" s="1766"/>
      <c r="AE1316" s="1063"/>
      <c r="AF1316" s="831"/>
      <c r="AG1316" s="536"/>
      <c r="AH1316" s="529"/>
      <c r="AI1316" s="529"/>
      <c r="AJ1316" s="529"/>
      <c r="AK1316" s="529"/>
      <c r="AL1316" s="529"/>
      <c r="AM1316" s="529"/>
      <c r="AN1316" s="529"/>
      <c r="AO1316" s="529"/>
      <c r="AP1316" s="529"/>
      <c r="AQ1316" s="529"/>
      <c r="AR1316" s="529"/>
      <c r="AS1316" s="529"/>
      <c r="AT1316" s="529"/>
      <c r="AU1316" s="529"/>
      <c r="AV1316" s="529"/>
      <c r="AW1316" s="529"/>
      <c r="AX1316" s="529"/>
      <c r="AY1316" s="529"/>
      <c r="AZ1316" s="529"/>
      <c r="BA1316" s="529"/>
      <c r="BB1316" s="529"/>
      <c r="BC1316" s="529"/>
      <c r="BD1316" s="529"/>
      <c r="BE1316" s="529"/>
      <c r="BF1316" s="529"/>
      <c r="BG1316" s="529"/>
      <c r="BH1316" s="529"/>
      <c r="BI1316" s="529"/>
      <c r="BJ1316" s="529"/>
      <c r="BK1316" s="529"/>
      <c r="BL1316" s="529"/>
      <c r="BM1316" s="529"/>
      <c r="BN1316" s="529"/>
      <c r="BO1316" s="529"/>
      <c r="BP1316" s="529"/>
      <c r="BQ1316" s="529"/>
      <c r="BR1316" s="529"/>
      <c r="BS1316" s="529"/>
      <c r="BT1316" s="529"/>
      <c r="BU1316" s="529"/>
      <c r="BV1316" s="529"/>
      <c r="BW1316" s="529"/>
      <c r="BX1316" s="529"/>
      <c r="BY1316" s="529"/>
      <c r="BZ1316" s="529"/>
      <c r="CA1316" s="529"/>
      <c r="CB1316" s="529"/>
      <c r="CC1316" s="529"/>
      <c r="CD1316" s="529"/>
      <c r="CE1316" s="529"/>
      <c r="CF1316" s="529"/>
      <c r="CG1316" s="529"/>
      <c r="CH1316" s="529"/>
      <c r="CI1316" s="529"/>
      <c r="CJ1316" s="529"/>
      <c r="CK1316" s="529"/>
      <c r="CL1316" s="529"/>
      <c r="CM1316" s="529"/>
      <c r="CN1316" s="529"/>
      <c r="CO1316" s="529"/>
      <c r="CP1316" s="529"/>
      <c r="CQ1316" s="529"/>
    </row>
    <row r="1317" spans="1:95" s="70" customFormat="1" ht="15" customHeight="1" outlineLevel="1" x14ac:dyDescent="0.2">
      <c r="A1317" s="11">
        <v>146</v>
      </c>
      <c r="B1317" s="300"/>
      <c r="C1317" s="298"/>
      <c r="D1317" s="298"/>
      <c r="E1317" s="853" t="s">
        <v>119</v>
      </c>
      <c r="F1317" s="854"/>
      <c r="G1317" s="854"/>
      <c r="H1317" s="854"/>
      <c r="I1317" s="854"/>
      <c r="J1317" s="854"/>
      <c r="K1317" s="854"/>
      <c r="L1317" s="855"/>
      <c r="M1317" s="407">
        <f>SUBTOTAL(9,M1318:M1320)</f>
        <v>0</v>
      </c>
      <c r="N1317" s="410">
        <f t="shared" ref="N1317:AC1317" si="531">SUBTOTAL(9,N1318:N1320)</f>
        <v>0</v>
      </c>
      <c r="O1317" s="414">
        <f t="shared" si="531"/>
        <v>0</v>
      </c>
      <c r="P1317" s="414">
        <f t="shared" si="531"/>
        <v>0</v>
      </c>
      <c r="Q1317" s="415">
        <f t="shared" si="531"/>
        <v>0</v>
      </c>
      <c r="R1317" s="410">
        <f t="shared" si="531"/>
        <v>0</v>
      </c>
      <c r="S1317" s="414">
        <f t="shared" si="531"/>
        <v>0</v>
      </c>
      <c r="T1317" s="413">
        <f t="shared" si="531"/>
        <v>0</v>
      </c>
      <c r="U1317" s="413">
        <f t="shared" si="531"/>
        <v>0</v>
      </c>
      <c r="V1317" s="413">
        <f t="shared" si="531"/>
        <v>0</v>
      </c>
      <c r="W1317" s="413">
        <f t="shared" si="531"/>
        <v>0</v>
      </c>
      <c r="X1317" s="413">
        <f t="shared" si="531"/>
        <v>0</v>
      </c>
      <c r="Y1317" s="413">
        <f t="shared" si="531"/>
        <v>0</v>
      </c>
      <c r="Z1317" s="413">
        <f t="shared" si="531"/>
        <v>0</v>
      </c>
      <c r="AA1317" s="413">
        <f t="shared" si="531"/>
        <v>0</v>
      </c>
      <c r="AB1317" s="411">
        <f t="shared" si="531"/>
        <v>0</v>
      </c>
      <c r="AC1317" s="407">
        <f t="shared" si="531"/>
        <v>0</v>
      </c>
      <c r="AD1317" s="1766"/>
      <c r="AE1317" s="1063"/>
      <c r="AF1317" s="831"/>
      <c r="AG1317" s="536"/>
      <c r="AH1317" s="529"/>
      <c r="AI1317" s="529"/>
      <c r="AJ1317" s="529"/>
      <c r="AK1317" s="529"/>
      <c r="AL1317" s="529"/>
      <c r="AM1317" s="529"/>
      <c r="AN1317" s="529"/>
      <c r="AO1317" s="529"/>
      <c r="AP1317" s="529"/>
      <c r="AQ1317" s="529"/>
      <c r="AR1317" s="529"/>
      <c r="AS1317" s="529"/>
      <c r="AT1317" s="529"/>
      <c r="AU1317" s="529"/>
      <c r="AV1317" s="529"/>
      <c r="AW1317" s="529"/>
      <c r="AX1317" s="529"/>
      <c r="AY1317" s="529"/>
      <c r="AZ1317" s="529"/>
      <c r="BA1317" s="529"/>
      <c r="BB1317" s="529"/>
      <c r="BC1317" s="529"/>
      <c r="BD1317" s="529"/>
      <c r="BE1317" s="529"/>
      <c r="BF1317" s="529"/>
      <c r="BG1317" s="529"/>
      <c r="BH1317" s="529"/>
      <c r="BI1317" s="529"/>
      <c r="BJ1317" s="529"/>
      <c r="BK1317" s="529"/>
      <c r="BL1317" s="529"/>
      <c r="BM1317" s="529"/>
      <c r="BN1317" s="529"/>
      <c r="BO1317" s="529"/>
      <c r="BP1317" s="529"/>
      <c r="BQ1317" s="529"/>
      <c r="BR1317" s="529"/>
      <c r="BS1317" s="529"/>
      <c r="BT1317" s="529"/>
      <c r="BU1317" s="529"/>
      <c r="BV1317" s="529"/>
      <c r="BW1317" s="529"/>
      <c r="BX1317" s="529"/>
      <c r="BY1317" s="529"/>
      <c r="BZ1317" s="529"/>
      <c r="CA1317" s="529"/>
      <c r="CB1317" s="529"/>
      <c r="CC1317" s="529"/>
      <c r="CD1317" s="529"/>
      <c r="CE1317" s="529"/>
      <c r="CF1317" s="529"/>
      <c r="CG1317" s="529"/>
      <c r="CH1317" s="529"/>
      <c r="CI1317" s="529"/>
      <c r="CJ1317" s="529"/>
      <c r="CK1317" s="529"/>
      <c r="CL1317" s="529"/>
      <c r="CM1317" s="529"/>
      <c r="CN1317" s="529"/>
      <c r="CO1317" s="529"/>
      <c r="CP1317" s="529"/>
      <c r="CQ1317" s="529"/>
    </row>
    <row r="1318" spans="1:95" s="70" customFormat="1" ht="15" customHeight="1" outlineLevel="1" x14ac:dyDescent="0.2">
      <c r="A1318" s="11">
        <v>147</v>
      </c>
      <c r="B1318" s="300"/>
      <c r="C1318" s="298"/>
      <c r="D1318" s="298"/>
      <c r="E1318" s="299"/>
      <c r="F1318" s="856" t="s">
        <v>116</v>
      </c>
      <c r="G1318" s="857"/>
      <c r="H1318" s="857"/>
      <c r="I1318" s="857"/>
      <c r="J1318" s="857"/>
      <c r="K1318" s="857"/>
      <c r="L1318" s="858"/>
      <c r="M1318" s="408">
        <f t="shared" ref="M1318:M1320" si="532">M542</f>
        <v>0</v>
      </c>
      <c r="N1318" s="419">
        <f>M1318*(1-'Annexe 1. Taux de référence'!$E40)+N542*(1-'Annexe 1. Taux de référence'!$E40)</f>
        <v>0</v>
      </c>
      <c r="O1318" s="422">
        <f>O542*(1-'Annexe 1. Taux de référence'!$E40)</f>
        <v>0</v>
      </c>
      <c r="P1318" s="422">
        <f>P542*(1-'Annexe 1. Taux de référence'!$E40)</f>
        <v>0</v>
      </c>
      <c r="Q1318" s="423">
        <f>Q542*(1-'Annexe 1. Taux de référence'!$E40)</f>
        <v>0</v>
      </c>
      <c r="R1318" s="419">
        <f>R542*(1-'Annexe 1. Taux de référence'!$E40)</f>
        <v>0</v>
      </c>
      <c r="S1318" s="421">
        <f>S542*(1-'Annexe 1. Taux de référence'!$E40)</f>
        <v>0</v>
      </c>
      <c r="T1318" s="421">
        <f>T542*(1-'Annexe 1. Taux de référence'!$E40)</f>
        <v>0</v>
      </c>
      <c r="U1318" s="421">
        <f>U542*(1-'Annexe 1. Taux de référence'!$E40)</f>
        <v>0</v>
      </c>
      <c r="V1318" s="421">
        <f>V542*(1-'Annexe 1. Taux de référence'!$E40)</f>
        <v>0</v>
      </c>
      <c r="W1318" s="421">
        <f>W542*(1-'Annexe 1. Taux de référence'!$E40)</f>
        <v>0</v>
      </c>
      <c r="X1318" s="422">
        <f>X542*(1-'Annexe 1. Taux de référence'!$E40)</f>
        <v>0</v>
      </c>
      <c r="Y1318" s="421">
        <f>Y542*(1-'Annexe 1. Taux de référence'!$E40)</f>
        <v>0</v>
      </c>
      <c r="Z1318" s="421">
        <f>Z542*(1-'Annexe 1. Taux de référence'!$E40)</f>
        <v>0</v>
      </c>
      <c r="AA1318" s="421">
        <f>AA542*(1-'Annexe 1. Taux de référence'!$E40)</f>
        <v>0</v>
      </c>
      <c r="AB1318" s="421">
        <f>AB542*(1-'Annexe 1. Taux de référence'!$E40)</f>
        <v>0</v>
      </c>
      <c r="AC1318" s="408">
        <f t="shared" si="530"/>
        <v>0</v>
      </c>
      <c r="AD1318" s="1766"/>
      <c r="AE1318" s="1063"/>
      <c r="AF1318" s="831"/>
      <c r="AG1318" s="536"/>
      <c r="AH1318" s="529"/>
      <c r="AI1318" s="529"/>
      <c r="AJ1318" s="529"/>
      <c r="AK1318" s="529"/>
      <c r="AL1318" s="529"/>
      <c r="AM1318" s="529"/>
      <c r="AN1318" s="529"/>
      <c r="AO1318" s="529"/>
      <c r="AP1318" s="529"/>
      <c r="AQ1318" s="529"/>
      <c r="AR1318" s="529"/>
      <c r="AS1318" s="529"/>
      <c r="AT1318" s="529"/>
      <c r="AU1318" s="529"/>
      <c r="AV1318" s="529"/>
      <c r="AW1318" s="529"/>
      <c r="AX1318" s="529"/>
      <c r="AY1318" s="529"/>
      <c r="AZ1318" s="529"/>
      <c r="BA1318" s="529"/>
      <c r="BB1318" s="529"/>
      <c r="BC1318" s="529"/>
      <c r="BD1318" s="529"/>
      <c r="BE1318" s="529"/>
      <c r="BF1318" s="529"/>
      <c r="BG1318" s="529"/>
      <c r="BH1318" s="529"/>
      <c r="BI1318" s="529"/>
      <c r="BJ1318" s="529"/>
      <c r="BK1318" s="529"/>
      <c r="BL1318" s="529"/>
      <c r="BM1318" s="529"/>
      <c r="BN1318" s="529"/>
      <c r="BO1318" s="529"/>
      <c r="BP1318" s="529"/>
      <c r="BQ1318" s="529"/>
      <c r="BR1318" s="529"/>
      <c r="BS1318" s="529"/>
      <c r="BT1318" s="529"/>
      <c r="BU1318" s="529"/>
      <c r="BV1318" s="529"/>
      <c r="BW1318" s="529"/>
      <c r="BX1318" s="529"/>
      <c r="BY1318" s="529"/>
      <c r="BZ1318" s="529"/>
      <c r="CA1318" s="529"/>
      <c r="CB1318" s="529"/>
      <c r="CC1318" s="529"/>
      <c r="CD1318" s="529"/>
      <c r="CE1318" s="529"/>
      <c r="CF1318" s="529"/>
      <c r="CG1318" s="529"/>
      <c r="CH1318" s="529"/>
      <c r="CI1318" s="529"/>
      <c r="CJ1318" s="529"/>
      <c r="CK1318" s="529"/>
      <c r="CL1318" s="529"/>
      <c r="CM1318" s="529"/>
      <c r="CN1318" s="529"/>
      <c r="CO1318" s="529"/>
      <c r="CP1318" s="529"/>
      <c r="CQ1318" s="529"/>
    </row>
    <row r="1319" spans="1:95" s="70" customFormat="1" ht="15" customHeight="1" outlineLevel="1" x14ac:dyDescent="0.2">
      <c r="A1319" s="11">
        <v>148</v>
      </c>
      <c r="B1319" s="300"/>
      <c r="C1319" s="298"/>
      <c r="D1319" s="298"/>
      <c r="E1319" s="299"/>
      <c r="F1319" s="915" t="s">
        <v>567</v>
      </c>
      <c r="G1319" s="916"/>
      <c r="H1319" s="916"/>
      <c r="I1319" s="916"/>
      <c r="J1319" s="916"/>
      <c r="K1319" s="916"/>
      <c r="L1319" s="917"/>
      <c r="M1319" s="408">
        <f t="shared" si="532"/>
        <v>0</v>
      </c>
      <c r="N1319" s="419">
        <f>M1319*(1-'Annexe 1. Taux de référence'!$E41)+N543*(1-'Annexe 1. Taux de référence'!$E41)</f>
        <v>0</v>
      </c>
      <c r="O1319" s="422">
        <f>O543*(1-'Annexe 1. Taux de référence'!$E41)</f>
        <v>0</v>
      </c>
      <c r="P1319" s="422">
        <f>P543*(1-'Annexe 1. Taux de référence'!$E41)</f>
        <v>0</v>
      </c>
      <c r="Q1319" s="423">
        <f>Q543*(1-'Annexe 1. Taux de référence'!$E41)</f>
        <v>0</v>
      </c>
      <c r="R1319" s="419">
        <f>R543*(1-'Annexe 1. Taux de référence'!$E41)</f>
        <v>0</v>
      </c>
      <c r="S1319" s="421">
        <f>S543*(1-'Annexe 1. Taux de référence'!$E41)</f>
        <v>0</v>
      </c>
      <c r="T1319" s="421">
        <f>T543*(1-'Annexe 1. Taux de référence'!$E41)</f>
        <v>0</v>
      </c>
      <c r="U1319" s="421">
        <f>U543*(1-'Annexe 1. Taux de référence'!$E41)</f>
        <v>0</v>
      </c>
      <c r="V1319" s="421">
        <f>V543*(1-'Annexe 1. Taux de référence'!$E41)</f>
        <v>0</v>
      </c>
      <c r="W1319" s="421">
        <f>W543*(1-'Annexe 1. Taux de référence'!$E41)</f>
        <v>0</v>
      </c>
      <c r="X1319" s="422">
        <f>X543*(1-'Annexe 1. Taux de référence'!$E41)</f>
        <v>0</v>
      </c>
      <c r="Y1319" s="421">
        <f>Y543*(1-'Annexe 1. Taux de référence'!$E41)</f>
        <v>0</v>
      </c>
      <c r="Z1319" s="421">
        <f>Z543*(1-'Annexe 1. Taux de référence'!$E41)</f>
        <v>0</v>
      </c>
      <c r="AA1319" s="421">
        <f>AA543*(1-'Annexe 1. Taux de référence'!$E41)</f>
        <v>0</v>
      </c>
      <c r="AB1319" s="421">
        <f>AB543*(1-'Annexe 1. Taux de référence'!$E41)</f>
        <v>0</v>
      </c>
      <c r="AC1319" s="408">
        <f t="shared" si="530"/>
        <v>0</v>
      </c>
      <c r="AD1319" s="1766"/>
      <c r="AE1319" s="1063"/>
      <c r="AF1319" s="831"/>
      <c r="AG1319" s="536"/>
      <c r="AH1319" s="529"/>
      <c r="AI1319" s="529"/>
      <c r="AJ1319" s="529"/>
      <c r="AK1319" s="529"/>
      <c r="AL1319" s="529"/>
      <c r="AM1319" s="529"/>
      <c r="AN1319" s="529"/>
      <c r="AO1319" s="529"/>
      <c r="AP1319" s="529"/>
      <c r="AQ1319" s="529"/>
      <c r="AR1319" s="529"/>
      <c r="AS1319" s="529"/>
      <c r="AT1319" s="529"/>
      <c r="AU1319" s="529"/>
      <c r="AV1319" s="529"/>
      <c r="AW1319" s="529"/>
      <c r="AX1319" s="529"/>
      <c r="AY1319" s="529"/>
      <c r="AZ1319" s="529"/>
      <c r="BA1319" s="529"/>
      <c r="BB1319" s="529"/>
      <c r="BC1319" s="529"/>
      <c r="BD1319" s="529"/>
      <c r="BE1319" s="529"/>
      <c r="BF1319" s="529"/>
      <c r="BG1319" s="529"/>
      <c r="BH1319" s="529"/>
      <c r="BI1319" s="529"/>
      <c r="BJ1319" s="529"/>
      <c r="BK1319" s="529"/>
      <c r="BL1319" s="529"/>
      <c r="BM1319" s="529"/>
      <c r="BN1319" s="529"/>
      <c r="BO1319" s="529"/>
      <c r="BP1319" s="529"/>
      <c r="BQ1319" s="529"/>
      <c r="BR1319" s="529"/>
      <c r="BS1319" s="529"/>
      <c r="BT1319" s="529"/>
      <c r="BU1319" s="529"/>
      <c r="BV1319" s="529"/>
      <c r="BW1319" s="529"/>
      <c r="BX1319" s="529"/>
      <c r="BY1319" s="529"/>
      <c r="BZ1319" s="529"/>
      <c r="CA1319" s="529"/>
      <c r="CB1319" s="529"/>
      <c r="CC1319" s="529"/>
      <c r="CD1319" s="529"/>
      <c r="CE1319" s="529"/>
      <c r="CF1319" s="529"/>
      <c r="CG1319" s="529"/>
      <c r="CH1319" s="529"/>
      <c r="CI1319" s="529"/>
      <c r="CJ1319" s="529"/>
      <c r="CK1319" s="529"/>
      <c r="CL1319" s="529"/>
      <c r="CM1319" s="529"/>
      <c r="CN1319" s="529"/>
      <c r="CO1319" s="529"/>
      <c r="CP1319" s="529"/>
      <c r="CQ1319" s="529"/>
    </row>
    <row r="1320" spans="1:95" s="70" customFormat="1" ht="27.75" customHeight="1" outlineLevel="1" x14ac:dyDescent="0.2">
      <c r="A1320" s="11">
        <v>149</v>
      </c>
      <c r="B1320" s="300"/>
      <c r="C1320" s="298"/>
      <c r="D1320" s="298"/>
      <c r="E1320" s="299"/>
      <c r="F1320" s="859" t="s">
        <v>125</v>
      </c>
      <c r="G1320" s="860"/>
      <c r="H1320" s="860"/>
      <c r="I1320" s="860"/>
      <c r="J1320" s="860"/>
      <c r="K1320" s="860"/>
      <c r="L1320" s="861"/>
      <c r="M1320" s="408">
        <f t="shared" si="532"/>
        <v>0</v>
      </c>
      <c r="N1320" s="419">
        <f>M1320*(1-'Annexe 1. Taux de référence'!$E42)+N544*(1-'Annexe 1. Taux de référence'!$E42)</f>
        <v>0</v>
      </c>
      <c r="O1320" s="422">
        <f>O544*(1-'Annexe 1. Taux de référence'!$E42)</f>
        <v>0</v>
      </c>
      <c r="P1320" s="422">
        <f>P544*(1-'Annexe 1. Taux de référence'!$E42)</f>
        <v>0</v>
      </c>
      <c r="Q1320" s="423">
        <f>Q544*(1-'Annexe 1. Taux de référence'!$E42)</f>
        <v>0</v>
      </c>
      <c r="R1320" s="419">
        <f>R544*(1-'Annexe 1. Taux de référence'!$E42)</f>
        <v>0</v>
      </c>
      <c r="S1320" s="421">
        <f>S544*(1-'Annexe 1. Taux de référence'!$E42)</f>
        <v>0</v>
      </c>
      <c r="T1320" s="421">
        <f>T544*(1-'Annexe 1. Taux de référence'!$E42)</f>
        <v>0</v>
      </c>
      <c r="U1320" s="421">
        <f>U544*(1-'Annexe 1. Taux de référence'!$E42)</f>
        <v>0</v>
      </c>
      <c r="V1320" s="421">
        <f>V544*(1-'Annexe 1. Taux de référence'!$E42)</f>
        <v>0</v>
      </c>
      <c r="W1320" s="421">
        <f>W544*(1-'Annexe 1. Taux de référence'!$E42)</f>
        <v>0</v>
      </c>
      <c r="X1320" s="422">
        <f>X544*(1-'Annexe 1. Taux de référence'!$E42)</f>
        <v>0</v>
      </c>
      <c r="Y1320" s="421">
        <f>Y544*(1-'Annexe 1. Taux de référence'!$E42)</f>
        <v>0</v>
      </c>
      <c r="Z1320" s="421">
        <f>Z544*(1-'Annexe 1. Taux de référence'!$E42)</f>
        <v>0</v>
      </c>
      <c r="AA1320" s="421">
        <f>AA544*(1-'Annexe 1. Taux de référence'!$E42)</f>
        <v>0</v>
      </c>
      <c r="AB1320" s="421">
        <f>AB544*(1-'Annexe 1. Taux de référence'!$E42)</f>
        <v>0</v>
      </c>
      <c r="AC1320" s="408">
        <f t="shared" si="530"/>
        <v>0</v>
      </c>
      <c r="AD1320" s="1766"/>
      <c r="AE1320" s="1063"/>
      <c r="AF1320" s="831"/>
      <c r="AG1320" s="536"/>
      <c r="AH1320" s="529"/>
      <c r="AI1320" s="529"/>
      <c r="AJ1320" s="529"/>
      <c r="AK1320" s="529"/>
      <c r="AL1320" s="529"/>
      <c r="AM1320" s="529"/>
      <c r="AN1320" s="529"/>
      <c r="AO1320" s="529"/>
      <c r="AP1320" s="529"/>
      <c r="AQ1320" s="529"/>
      <c r="AR1320" s="529"/>
      <c r="AS1320" s="529"/>
      <c r="AT1320" s="529"/>
      <c r="AU1320" s="529"/>
      <c r="AV1320" s="529"/>
      <c r="AW1320" s="529"/>
      <c r="AX1320" s="529"/>
      <c r="AY1320" s="529"/>
      <c r="AZ1320" s="529"/>
      <c r="BA1320" s="529"/>
      <c r="BB1320" s="529"/>
      <c r="BC1320" s="529"/>
      <c r="BD1320" s="529"/>
      <c r="BE1320" s="529"/>
      <c r="BF1320" s="529"/>
      <c r="BG1320" s="529"/>
      <c r="BH1320" s="529"/>
      <c r="BI1320" s="529"/>
      <c r="BJ1320" s="529"/>
      <c r="BK1320" s="529"/>
      <c r="BL1320" s="529"/>
      <c r="BM1320" s="529"/>
      <c r="BN1320" s="529"/>
      <c r="BO1320" s="529"/>
      <c r="BP1320" s="529"/>
      <c r="BQ1320" s="529"/>
      <c r="BR1320" s="529"/>
      <c r="BS1320" s="529"/>
      <c r="BT1320" s="529"/>
      <c r="BU1320" s="529"/>
      <c r="BV1320" s="529"/>
      <c r="BW1320" s="529"/>
      <c r="BX1320" s="529"/>
      <c r="BY1320" s="529"/>
      <c r="BZ1320" s="529"/>
      <c r="CA1320" s="529"/>
      <c r="CB1320" s="529"/>
      <c r="CC1320" s="529"/>
      <c r="CD1320" s="529"/>
      <c r="CE1320" s="529"/>
      <c r="CF1320" s="529"/>
      <c r="CG1320" s="529"/>
      <c r="CH1320" s="529"/>
      <c r="CI1320" s="529"/>
      <c r="CJ1320" s="529"/>
      <c r="CK1320" s="529"/>
      <c r="CL1320" s="529"/>
      <c r="CM1320" s="529"/>
      <c r="CN1320" s="529"/>
      <c r="CO1320" s="529"/>
      <c r="CP1320" s="529"/>
      <c r="CQ1320" s="529"/>
    </row>
    <row r="1321" spans="1:95" s="70" customFormat="1" ht="15" customHeight="1" outlineLevel="1" x14ac:dyDescent="0.2">
      <c r="A1321" s="11">
        <v>150</v>
      </c>
      <c r="B1321" s="300"/>
      <c r="C1321" s="298"/>
      <c r="D1321" s="298"/>
      <c r="E1321" s="853" t="s">
        <v>120</v>
      </c>
      <c r="F1321" s="854"/>
      <c r="G1321" s="854"/>
      <c r="H1321" s="854"/>
      <c r="I1321" s="854"/>
      <c r="J1321" s="854"/>
      <c r="K1321" s="854"/>
      <c r="L1321" s="855"/>
      <c r="M1321" s="407">
        <f>SUBTOTAL(9,M1322:M1323)</f>
        <v>0</v>
      </c>
      <c r="N1321" s="410">
        <f t="shared" ref="N1321:AC1321" si="533">SUBTOTAL(9,N1322:N1323)</f>
        <v>0</v>
      </c>
      <c r="O1321" s="414">
        <f t="shared" si="533"/>
        <v>0</v>
      </c>
      <c r="P1321" s="414">
        <f t="shared" si="533"/>
        <v>0</v>
      </c>
      <c r="Q1321" s="415">
        <f t="shared" si="533"/>
        <v>0</v>
      </c>
      <c r="R1321" s="410">
        <f t="shared" si="533"/>
        <v>0</v>
      </c>
      <c r="S1321" s="414">
        <f t="shared" si="533"/>
        <v>0</v>
      </c>
      <c r="T1321" s="413">
        <f t="shared" si="533"/>
        <v>0</v>
      </c>
      <c r="U1321" s="413">
        <f t="shared" si="533"/>
        <v>0</v>
      </c>
      <c r="V1321" s="413">
        <f t="shared" si="533"/>
        <v>0</v>
      </c>
      <c r="W1321" s="413">
        <f t="shared" si="533"/>
        <v>0</v>
      </c>
      <c r="X1321" s="413">
        <f t="shared" si="533"/>
        <v>0</v>
      </c>
      <c r="Y1321" s="413">
        <f t="shared" si="533"/>
        <v>0</v>
      </c>
      <c r="Z1321" s="413">
        <f t="shared" si="533"/>
        <v>0</v>
      </c>
      <c r="AA1321" s="413">
        <f t="shared" si="533"/>
        <v>0</v>
      </c>
      <c r="AB1321" s="411">
        <f t="shared" si="533"/>
        <v>0</v>
      </c>
      <c r="AC1321" s="407">
        <f t="shared" si="533"/>
        <v>0</v>
      </c>
      <c r="AD1321" s="1766"/>
      <c r="AE1321" s="1063"/>
      <c r="AF1321" s="831"/>
      <c r="AG1321" s="536"/>
      <c r="AH1321" s="529"/>
      <c r="AI1321" s="529"/>
      <c r="AJ1321" s="529"/>
      <c r="AK1321" s="529"/>
      <c r="AL1321" s="529"/>
      <c r="AM1321" s="529"/>
      <c r="AN1321" s="529"/>
      <c r="AO1321" s="529"/>
      <c r="AP1321" s="529"/>
      <c r="AQ1321" s="529"/>
      <c r="AR1321" s="529"/>
      <c r="AS1321" s="529"/>
      <c r="AT1321" s="529"/>
      <c r="AU1321" s="529"/>
      <c r="AV1321" s="529"/>
      <c r="AW1321" s="529"/>
      <c r="AX1321" s="529"/>
      <c r="AY1321" s="529"/>
      <c r="AZ1321" s="529"/>
      <c r="BA1321" s="529"/>
      <c r="BB1321" s="529"/>
      <c r="BC1321" s="529"/>
      <c r="BD1321" s="529"/>
      <c r="BE1321" s="529"/>
      <c r="BF1321" s="529"/>
      <c r="BG1321" s="529"/>
      <c r="BH1321" s="529"/>
      <c r="BI1321" s="529"/>
      <c r="BJ1321" s="529"/>
      <c r="BK1321" s="529"/>
      <c r="BL1321" s="529"/>
      <c r="BM1321" s="529"/>
      <c r="BN1321" s="529"/>
      <c r="BO1321" s="529"/>
      <c r="BP1321" s="529"/>
      <c r="BQ1321" s="529"/>
      <c r="BR1321" s="529"/>
      <c r="BS1321" s="529"/>
      <c r="BT1321" s="529"/>
      <c r="BU1321" s="529"/>
      <c r="BV1321" s="529"/>
      <c r="BW1321" s="529"/>
      <c r="BX1321" s="529"/>
      <c r="BY1321" s="529"/>
      <c r="BZ1321" s="529"/>
      <c r="CA1321" s="529"/>
      <c r="CB1321" s="529"/>
      <c r="CC1321" s="529"/>
      <c r="CD1321" s="529"/>
      <c r="CE1321" s="529"/>
      <c r="CF1321" s="529"/>
      <c r="CG1321" s="529"/>
      <c r="CH1321" s="529"/>
      <c r="CI1321" s="529"/>
      <c r="CJ1321" s="529"/>
      <c r="CK1321" s="529"/>
      <c r="CL1321" s="529"/>
      <c r="CM1321" s="529"/>
      <c r="CN1321" s="529"/>
      <c r="CO1321" s="529"/>
      <c r="CP1321" s="529"/>
      <c r="CQ1321" s="529"/>
    </row>
    <row r="1322" spans="1:95" s="70" customFormat="1" ht="15" customHeight="1" outlineLevel="1" x14ac:dyDescent="0.2">
      <c r="A1322" s="11">
        <v>151</v>
      </c>
      <c r="B1322" s="300"/>
      <c r="C1322" s="298"/>
      <c r="D1322" s="298"/>
      <c r="E1322" s="299"/>
      <c r="F1322" s="856" t="s">
        <v>117</v>
      </c>
      <c r="G1322" s="857"/>
      <c r="H1322" s="857"/>
      <c r="I1322" s="857"/>
      <c r="J1322" s="857"/>
      <c r="K1322" s="857"/>
      <c r="L1322" s="858"/>
      <c r="M1322" s="408">
        <f t="shared" ref="M1322:M1323" si="534">M546</f>
        <v>0</v>
      </c>
      <c r="N1322" s="419">
        <f>M1322*(1-'Annexe 1. Taux de référence'!$E44)+N546*(1-'Annexe 1. Taux de référence'!$E44)</f>
        <v>0</v>
      </c>
      <c r="O1322" s="422">
        <f>O546*(1-'Annexe 1. Taux de référence'!$E44)</f>
        <v>0</v>
      </c>
      <c r="P1322" s="422">
        <f>P546*(1-'Annexe 1. Taux de référence'!$E44)</f>
        <v>0</v>
      </c>
      <c r="Q1322" s="423">
        <f>Q546*(1-'Annexe 1. Taux de référence'!$E44)</f>
        <v>0</v>
      </c>
      <c r="R1322" s="419">
        <f>R546*(1-'Annexe 1. Taux de référence'!$E44)</f>
        <v>0</v>
      </c>
      <c r="S1322" s="421">
        <f>S546*(1-'Annexe 1. Taux de référence'!$E44)</f>
        <v>0</v>
      </c>
      <c r="T1322" s="421">
        <f>T546*(1-'Annexe 1. Taux de référence'!$E44)</f>
        <v>0</v>
      </c>
      <c r="U1322" s="421">
        <f>U546*(1-'Annexe 1. Taux de référence'!$E44)</f>
        <v>0</v>
      </c>
      <c r="V1322" s="421">
        <f>V546*(1-'Annexe 1. Taux de référence'!$E44)</f>
        <v>0</v>
      </c>
      <c r="W1322" s="421">
        <f>W546*(1-'Annexe 1. Taux de référence'!$E44)</f>
        <v>0</v>
      </c>
      <c r="X1322" s="422">
        <f>X546*(1-'Annexe 1. Taux de référence'!$E44)</f>
        <v>0</v>
      </c>
      <c r="Y1322" s="421">
        <f>Y546*(1-'Annexe 1. Taux de référence'!$E44)</f>
        <v>0</v>
      </c>
      <c r="Z1322" s="421">
        <f>Z546*(1-'Annexe 1. Taux de référence'!$E44)</f>
        <v>0</v>
      </c>
      <c r="AA1322" s="421">
        <f>AA546*(1-'Annexe 1. Taux de référence'!$E44)</f>
        <v>0</v>
      </c>
      <c r="AB1322" s="421">
        <f>AB546*(1-'Annexe 1. Taux de référence'!$E44)</f>
        <v>0</v>
      </c>
      <c r="AC1322" s="408">
        <f t="shared" si="530"/>
        <v>0</v>
      </c>
      <c r="AD1322" s="1766"/>
      <c r="AE1322" s="1063"/>
      <c r="AF1322" s="831"/>
      <c r="AG1322" s="536"/>
      <c r="AH1322" s="529"/>
      <c r="AI1322" s="529"/>
      <c r="AJ1322" s="529"/>
      <c r="AK1322" s="529"/>
      <c r="AL1322" s="529"/>
      <c r="AM1322" s="529"/>
      <c r="AN1322" s="529"/>
      <c r="AO1322" s="529"/>
      <c r="AP1322" s="529"/>
      <c r="AQ1322" s="529"/>
      <c r="AR1322" s="529"/>
      <c r="AS1322" s="529"/>
      <c r="AT1322" s="529"/>
      <c r="AU1322" s="529"/>
      <c r="AV1322" s="529"/>
      <c r="AW1322" s="529"/>
      <c r="AX1322" s="529"/>
      <c r="AY1322" s="529"/>
      <c r="AZ1322" s="529"/>
      <c r="BA1322" s="529"/>
      <c r="BB1322" s="529"/>
      <c r="BC1322" s="529"/>
      <c r="BD1322" s="529"/>
      <c r="BE1322" s="529"/>
      <c r="BF1322" s="529"/>
      <c r="BG1322" s="529"/>
      <c r="BH1322" s="529"/>
      <c r="BI1322" s="529"/>
      <c r="BJ1322" s="529"/>
      <c r="BK1322" s="529"/>
      <c r="BL1322" s="529"/>
      <c r="BM1322" s="529"/>
      <c r="BN1322" s="529"/>
      <c r="BO1322" s="529"/>
      <c r="BP1322" s="529"/>
      <c r="BQ1322" s="529"/>
      <c r="BR1322" s="529"/>
      <c r="BS1322" s="529"/>
      <c r="BT1322" s="529"/>
      <c r="BU1322" s="529"/>
      <c r="BV1322" s="529"/>
      <c r="BW1322" s="529"/>
      <c r="BX1322" s="529"/>
      <c r="BY1322" s="529"/>
      <c r="BZ1322" s="529"/>
      <c r="CA1322" s="529"/>
      <c r="CB1322" s="529"/>
      <c r="CC1322" s="529"/>
      <c r="CD1322" s="529"/>
      <c r="CE1322" s="529"/>
      <c r="CF1322" s="529"/>
      <c r="CG1322" s="529"/>
      <c r="CH1322" s="529"/>
      <c r="CI1322" s="529"/>
      <c r="CJ1322" s="529"/>
      <c r="CK1322" s="529"/>
      <c r="CL1322" s="529"/>
      <c r="CM1322" s="529"/>
      <c r="CN1322" s="529"/>
      <c r="CO1322" s="529"/>
      <c r="CP1322" s="529"/>
      <c r="CQ1322" s="529"/>
    </row>
    <row r="1323" spans="1:95" s="70" customFormat="1" ht="15" customHeight="1" outlineLevel="1" x14ac:dyDescent="0.2">
      <c r="A1323" s="11">
        <v>152</v>
      </c>
      <c r="B1323" s="300"/>
      <c r="C1323" s="298"/>
      <c r="D1323" s="298"/>
      <c r="E1323" s="299"/>
      <c r="F1323" s="859" t="s">
        <v>572</v>
      </c>
      <c r="G1323" s="860"/>
      <c r="H1323" s="860"/>
      <c r="I1323" s="860"/>
      <c r="J1323" s="860"/>
      <c r="K1323" s="860"/>
      <c r="L1323" s="861"/>
      <c r="M1323" s="408">
        <f t="shared" si="534"/>
        <v>0</v>
      </c>
      <c r="N1323" s="419">
        <f>M1323*(1-'Annexe 1. Taux de référence'!$E45)+N547*(1-'Annexe 1. Taux de référence'!$E45)</f>
        <v>0</v>
      </c>
      <c r="O1323" s="422">
        <f>O547*(1-'Annexe 1. Taux de référence'!$E45)</f>
        <v>0</v>
      </c>
      <c r="P1323" s="422">
        <f>P547*(1-'Annexe 1. Taux de référence'!$E45)</f>
        <v>0</v>
      </c>
      <c r="Q1323" s="423">
        <f>Q547*(1-'Annexe 1. Taux de référence'!$E45)</f>
        <v>0</v>
      </c>
      <c r="R1323" s="419">
        <f>R547*(1-'Annexe 1. Taux de référence'!$E45)</f>
        <v>0</v>
      </c>
      <c r="S1323" s="421">
        <f>S547*(1-'Annexe 1. Taux de référence'!$E45)</f>
        <v>0</v>
      </c>
      <c r="T1323" s="421">
        <f>T547*(1-'Annexe 1. Taux de référence'!$E45)</f>
        <v>0</v>
      </c>
      <c r="U1323" s="421">
        <f>U547*(1-'Annexe 1. Taux de référence'!$E45)</f>
        <v>0</v>
      </c>
      <c r="V1323" s="421">
        <f>V547*(1-'Annexe 1. Taux de référence'!$E45)</f>
        <v>0</v>
      </c>
      <c r="W1323" s="421">
        <f>W547*(1-'Annexe 1. Taux de référence'!$E45)</f>
        <v>0</v>
      </c>
      <c r="X1323" s="422">
        <f>X547*(1-'Annexe 1. Taux de référence'!$E45)</f>
        <v>0</v>
      </c>
      <c r="Y1323" s="421">
        <f>Y547*(1-'Annexe 1. Taux de référence'!$E45)</f>
        <v>0</v>
      </c>
      <c r="Z1323" s="421">
        <f>Z547*(1-'Annexe 1. Taux de référence'!$E45)</f>
        <v>0</v>
      </c>
      <c r="AA1323" s="421">
        <f>AA547*(1-'Annexe 1. Taux de référence'!$E45)</f>
        <v>0</v>
      </c>
      <c r="AB1323" s="421">
        <f>AB547*(1-'Annexe 1. Taux de référence'!$E45)</f>
        <v>0</v>
      </c>
      <c r="AC1323" s="408">
        <f t="shared" si="530"/>
        <v>0</v>
      </c>
      <c r="AD1323" s="1766"/>
      <c r="AE1323" s="1063"/>
      <c r="AF1323" s="831"/>
      <c r="AG1323" s="536"/>
      <c r="AH1323" s="529"/>
      <c r="AI1323" s="529"/>
      <c r="AJ1323" s="529"/>
      <c r="AK1323" s="529"/>
      <c r="AL1323" s="529"/>
      <c r="AM1323" s="529"/>
      <c r="AN1323" s="529"/>
      <c r="AO1323" s="529"/>
      <c r="AP1323" s="529"/>
      <c r="AQ1323" s="529"/>
      <c r="AR1323" s="529"/>
      <c r="AS1323" s="529"/>
      <c r="AT1323" s="529"/>
      <c r="AU1323" s="529"/>
      <c r="AV1323" s="529"/>
      <c r="AW1323" s="529"/>
      <c r="AX1323" s="529"/>
      <c r="AY1323" s="529"/>
      <c r="AZ1323" s="529"/>
      <c r="BA1323" s="529"/>
      <c r="BB1323" s="529"/>
      <c r="BC1323" s="529"/>
      <c r="BD1323" s="529"/>
      <c r="BE1323" s="529"/>
      <c r="BF1323" s="529"/>
      <c r="BG1323" s="529"/>
      <c r="BH1323" s="529"/>
      <c r="BI1323" s="529"/>
      <c r="BJ1323" s="529"/>
      <c r="BK1323" s="529"/>
      <c r="BL1323" s="529"/>
      <c r="BM1323" s="529"/>
      <c r="BN1323" s="529"/>
      <c r="BO1323" s="529"/>
      <c r="BP1323" s="529"/>
      <c r="BQ1323" s="529"/>
      <c r="BR1323" s="529"/>
      <c r="BS1323" s="529"/>
      <c r="BT1323" s="529"/>
      <c r="BU1323" s="529"/>
      <c r="BV1323" s="529"/>
      <c r="BW1323" s="529"/>
      <c r="BX1323" s="529"/>
      <c r="BY1323" s="529"/>
      <c r="BZ1323" s="529"/>
      <c r="CA1323" s="529"/>
      <c r="CB1323" s="529"/>
      <c r="CC1323" s="529"/>
      <c r="CD1323" s="529"/>
      <c r="CE1323" s="529"/>
      <c r="CF1323" s="529"/>
      <c r="CG1323" s="529"/>
      <c r="CH1323" s="529"/>
      <c r="CI1323" s="529"/>
      <c r="CJ1323" s="529"/>
      <c r="CK1323" s="529"/>
      <c r="CL1323" s="529"/>
      <c r="CM1323" s="529"/>
      <c r="CN1323" s="529"/>
      <c r="CO1323" s="529"/>
      <c r="CP1323" s="529"/>
      <c r="CQ1323" s="529"/>
    </row>
    <row r="1324" spans="1:95" s="70" customFormat="1" ht="15" customHeight="1" outlineLevel="1" x14ac:dyDescent="0.2">
      <c r="A1324" s="11">
        <v>153</v>
      </c>
      <c r="B1324" s="300"/>
      <c r="C1324" s="298"/>
      <c r="D1324" s="298"/>
      <c r="E1324" s="853" t="s">
        <v>121</v>
      </c>
      <c r="F1324" s="854"/>
      <c r="G1324" s="854"/>
      <c r="H1324" s="854"/>
      <c r="I1324" s="854"/>
      <c r="J1324" s="854"/>
      <c r="K1324" s="854"/>
      <c r="L1324" s="855"/>
      <c r="M1324" s="407">
        <f>SUBTOTAL(9,M1325:M1327)</f>
        <v>0</v>
      </c>
      <c r="N1324" s="410">
        <f t="shared" ref="N1324:AC1324" si="535">SUBTOTAL(9,N1325:N1327)</f>
        <v>0</v>
      </c>
      <c r="O1324" s="414">
        <f t="shared" si="535"/>
        <v>0</v>
      </c>
      <c r="P1324" s="414">
        <f t="shared" si="535"/>
        <v>0</v>
      </c>
      <c r="Q1324" s="415">
        <f t="shared" si="535"/>
        <v>0</v>
      </c>
      <c r="R1324" s="410">
        <f t="shared" si="535"/>
        <v>0</v>
      </c>
      <c r="S1324" s="414">
        <f t="shared" si="535"/>
        <v>0</v>
      </c>
      <c r="T1324" s="413">
        <f t="shared" si="535"/>
        <v>0</v>
      </c>
      <c r="U1324" s="413">
        <f t="shared" si="535"/>
        <v>0</v>
      </c>
      <c r="V1324" s="413">
        <f t="shared" si="535"/>
        <v>0</v>
      </c>
      <c r="W1324" s="413">
        <f t="shared" si="535"/>
        <v>0</v>
      </c>
      <c r="X1324" s="413">
        <f t="shared" si="535"/>
        <v>0</v>
      </c>
      <c r="Y1324" s="413">
        <f t="shared" si="535"/>
        <v>0</v>
      </c>
      <c r="Z1324" s="413">
        <f t="shared" si="535"/>
        <v>0</v>
      </c>
      <c r="AA1324" s="413">
        <f t="shared" si="535"/>
        <v>0</v>
      </c>
      <c r="AB1324" s="411">
        <f t="shared" si="535"/>
        <v>0</v>
      </c>
      <c r="AC1324" s="407">
        <f t="shared" si="535"/>
        <v>0</v>
      </c>
      <c r="AD1324" s="1766"/>
      <c r="AE1324" s="1063"/>
      <c r="AF1324" s="831"/>
      <c r="AG1324" s="536"/>
      <c r="AH1324" s="529"/>
      <c r="AI1324" s="529"/>
      <c r="AJ1324" s="529"/>
      <c r="AK1324" s="529"/>
      <c r="AL1324" s="529"/>
      <c r="AM1324" s="529"/>
      <c r="AN1324" s="529"/>
      <c r="AO1324" s="529"/>
      <c r="AP1324" s="529"/>
      <c r="AQ1324" s="529"/>
      <c r="AR1324" s="529"/>
      <c r="AS1324" s="529"/>
      <c r="AT1324" s="529"/>
      <c r="AU1324" s="529"/>
      <c r="AV1324" s="529"/>
      <c r="AW1324" s="529"/>
      <c r="AX1324" s="529"/>
      <c r="AY1324" s="529"/>
      <c r="AZ1324" s="529"/>
      <c r="BA1324" s="529"/>
      <c r="BB1324" s="529"/>
      <c r="BC1324" s="529"/>
      <c r="BD1324" s="529"/>
      <c r="BE1324" s="529"/>
      <c r="BF1324" s="529"/>
      <c r="BG1324" s="529"/>
      <c r="BH1324" s="529"/>
      <c r="BI1324" s="529"/>
      <c r="BJ1324" s="529"/>
      <c r="BK1324" s="529"/>
      <c r="BL1324" s="529"/>
      <c r="BM1324" s="529"/>
      <c r="BN1324" s="529"/>
      <c r="BO1324" s="529"/>
      <c r="BP1324" s="529"/>
      <c r="BQ1324" s="529"/>
      <c r="BR1324" s="529"/>
      <c r="BS1324" s="529"/>
      <c r="BT1324" s="529"/>
      <c r="BU1324" s="529"/>
      <c r="BV1324" s="529"/>
      <c r="BW1324" s="529"/>
      <c r="BX1324" s="529"/>
      <c r="BY1324" s="529"/>
      <c r="BZ1324" s="529"/>
      <c r="CA1324" s="529"/>
      <c r="CB1324" s="529"/>
      <c r="CC1324" s="529"/>
      <c r="CD1324" s="529"/>
      <c r="CE1324" s="529"/>
      <c r="CF1324" s="529"/>
      <c r="CG1324" s="529"/>
      <c r="CH1324" s="529"/>
      <c r="CI1324" s="529"/>
      <c r="CJ1324" s="529"/>
      <c r="CK1324" s="529"/>
      <c r="CL1324" s="529"/>
      <c r="CM1324" s="529"/>
      <c r="CN1324" s="529"/>
      <c r="CO1324" s="529"/>
      <c r="CP1324" s="529"/>
      <c r="CQ1324" s="529"/>
    </row>
    <row r="1325" spans="1:95" s="70" customFormat="1" ht="15" customHeight="1" outlineLevel="1" x14ac:dyDescent="0.2">
      <c r="A1325" s="11">
        <v>154</v>
      </c>
      <c r="B1325" s="300"/>
      <c r="C1325" s="298"/>
      <c r="D1325" s="298"/>
      <c r="E1325" s="299"/>
      <c r="F1325" s="856" t="s">
        <v>122</v>
      </c>
      <c r="G1325" s="857"/>
      <c r="H1325" s="857"/>
      <c r="I1325" s="857"/>
      <c r="J1325" s="857"/>
      <c r="K1325" s="857"/>
      <c r="L1325" s="858"/>
      <c r="M1325" s="408">
        <f t="shared" ref="M1325:M1327" si="536">M549</f>
        <v>0</v>
      </c>
      <c r="N1325" s="419">
        <f>M1325*(1-'Annexe 1. Taux de référence'!$E47)+N549*(1-'Annexe 1. Taux de référence'!$E47)</f>
        <v>0</v>
      </c>
      <c r="O1325" s="422">
        <f>O549*(1-'Annexe 1. Taux de référence'!$E47)</f>
        <v>0</v>
      </c>
      <c r="P1325" s="422">
        <f>P549*(1-'Annexe 1. Taux de référence'!$E47)</f>
        <v>0</v>
      </c>
      <c r="Q1325" s="423">
        <f>Q549*(1-'Annexe 1. Taux de référence'!$E47)</f>
        <v>0</v>
      </c>
      <c r="R1325" s="419">
        <f>R549*(1-'Annexe 1. Taux de référence'!$E47)</f>
        <v>0</v>
      </c>
      <c r="S1325" s="421">
        <f>S549*(1-'Annexe 1. Taux de référence'!$E47)</f>
        <v>0</v>
      </c>
      <c r="T1325" s="421">
        <f>T549*(1-'Annexe 1. Taux de référence'!$E47)</f>
        <v>0</v>
      </c>
      <c r="U1325" s="421">
        <f>U549*(1-'Annexe 1. Taux de référence'!$E47)</f>
        <v>0</v>
      </c>
      <c r="V1325" s="421">
        <f>V549*(1-'Annexe 1. Taux de référence'!$E47)</f>
        <v>0</v>
      </c>
      <c r="W1325" s="421">
        <f>W549*(1-'Annexe 1. Taux de référence'!$E47)</f>
        <v>0</v>
      </c>
      <c r="X1325" s="422">
        <f>X549*(1-'Annexe 1. Taux de référence'!$E47)</f>
        <v>0</v>
      </c>
      <c r="Y1325" s="421">
        <f>Y549*(1-'Annexe 1. Taux de référence'!$E47)</f>
        <v>0</v>
      </c>
      <c r="Z1325" s="421">
        <f>Z549*(1-'Annexe 1. Taux de référence'!$E47)</f>
        <v>0</v>
      </c>
      <c r="AA1325" s="421">
        <f>AA549*(1-'Annexe 1. Taux de référence'!$E47)</f>
        <v>0</v>
      </c>
      <c r="AB1325" s="421">
        <f>AB549*(1-'Annexe 1. Taux de référence'!$E47)</f>
        <v>0</v>
      </c>
      <c r="AC1325" s="408">
        <f t="shared" si="530"/>
        <v>0</v>
      </c>
      <c r="AD1325" s="1766"/>
      <c r="AE1325" s="1063"/>
      <c r="AF1325" s="831"/>
      <c r="AG1325" s="536"/>
      <c r="AH1325" s="529"/>
      <c r="AI1325" s="529"/>
      <c r="AJ1325" s="529"/>
      <c r="AK1325" s="529"/>
      <c r="AL1325" s="529"/>
      <c r="AM1325" s="529"/>
      <c r="AN1325" s="529"/>
      <c r="AO1325" s="529"/>
      <c r="AP1325" s="529"/>
      <c r="AQ1325" s="529"/>
      <c r="AR1325" s="529"/>
      <c r="AS1325" s="529"/>
      <c r="AT1325" s="529"/>
      <c r="AU1325" s="529"/>
      <c r="AV1325" s="529"/>
      <c r="AW1325" s="529"/>
      <c r="AX1325" s="529"/>
      <c r="AY1325" s="529"/>
      <c r="AZ1325" s="529"/>
      <c r="BA1325" s="529"/>
      <c r="BB1325" s="529"/>
      <c r="BC1325" s="529"/>
      <c r="BD1325" s="529"/>
      <c r="BE1325" s="529"/>
      <c r="BF1325" s="529"/>
      <c r="BG1325" s="529"/>
      <c r="BH1325" s="529"/>
      <c r="BI1325" s="529"/>
      <c r="BJ1325" s="529"/>
      <c r="BK1325" s="529"/>
      <c r="BL1325" s="529"/>
      <c r="BM1325" s="529"/>
      <c r="BN1325" s="529"/>
      <c r="BO1325" s="529"/>
      <c r="BP1325" s="529"/>
      <c r="BQ1325" s="529"/>
      <c r="BR1325" s="529"/>
      <c r="BS1325" s="529"/>
      <c r="BT1325" s="529"/>
      <c r="BU1325" s="529"/>
      <c r="BV1325" s="529"/>
      <c r="BW1325" s="529"/>
      <c r="BX1325" s="529"/>
      <c r="BY1325" s="529"/>
      <c r="BZ1325" s="529"/>
      <c r="CA1325" s="529"/>
      <c r="CB1325" s="529"/>
      <c r="CC1325" s="529"/>
      <c r="CD1325" s="529"/>
      <c r="CE1325" s="529"/>
      <c r="CF1325" s="529"/>
      <c r="CG1325" s="529"/>
      <c r="CH1325" s="529"/>
      <c r="CI1325" s="529"/>
      <c r="CJ1325" s="529"/>
      <c r="CK1325" s="529"/>
      <c r="CL1325" s="529"/>
      <c r="CM1325" s="529"/>
      <c r="CN1325" s="529"/>
      <c r="CO1325" s="529"/>
      <c r="CP1325" s="529"/>
      <c r="CQ1325" s="529"/>
    </row>
    <row r="1326" spans="1:95" s="70" customFormat="1" ht="15" customHeight="1" outlineLevel="1" x14ac:dyDescent="0.2">
      <c r="A1326" s="11">
        <v>155</v>
      </c>
      <c r="B1326" s="300"/>
      <c r="C1326" s="298"/>
      <c r="D1326" s="298"/>
      <c r="E1326" s="299"/>
      <c r="F1326" s="915" t="s">
        <v>573</v>
      </c>
      <c r="G1326" s="916"/>
      <c r="H1326" s="916"/>
      <c r="I1326" s="916"/>
      <c r="J1326" s="916"/>
      <c r="K1326" s="916"/>
      <c r="L1326" s="917"/>
      <c r="M1326" s="408">
        <f t="shared" si="536"/>
        <v>0</v>
      </c>
      <c r="N1326" s="419">
        <f>M1326*(1-'Annexe 1. Taux de référence'!$E48)+N550*(1-'Annexe 1. Taux de référence'!$E48)</f>
        <v>0</v>
      </c>
      <c r="O1326" s="422">
        <f>O550*(1-'Annexe 1. Taux de référence'!$E48)</f>
        <v>0</v>
      </c>
      <c r="P1326" s="422">
        <f>P550*(1-'Annexe 1. Taux de référence'!$E48)</f>
        <v>0</v>
      </c>
      <c r="Q1326" s="423">
        <f>Q550*(1-'Annexe 1. Taux de référence'!$E48)</f>
        <v>0</v>
      </c>
      <c r="R1326" s="419">
        <f>R550*(1-'Annexe 1. Taux de référence'!$E48)</f>
        <v>0</v>
      </c>
      <c r="S1326" s="421">
        <f>S550*(1-'Annexe 1. Taux de référence'!$E48)</f>
        <v>0</v>
      </c>
      <c r="T1326" s="421">
        <f>T550*(1-'Annexe 1. Taux de référence'!$E48)</f>
        <v>0</v>
      </c>
      <c r="U1326" s="421">
        <f>U550*(1-'Annexe 1. Taux de référence'!$E48)</f>
        <v>0</v>
      </c>
      <c r="V1326" s="421">
        <f>V550*(1-'Annexe 1. Taux de référence'!$E48)</f>
        <v>0</v>
      </c>
      <c r="W1326" s="421">
        <f>W550*(1-'Annexe 1. Taux de référence'!$E48)</f>
        <v>0</v>
      </c>
      <c r="X1326" s="422">
        <f>X550*(1-'Annexe 1. Taux de référence'!$E48)</f>
        <v>0</v>
      </c>
      <c r="Y1326" s="421">
        <f>Y550*(1-'Annexe 1. Taux de référence'!$E48)</f>
        <v>0</v>
      </c>
      <c r="Z1326" s="421">
        <f>Z550*(1-'Annexe 1. Taux de référence'!$E48)</f>
        <v>0</v>
      </c>
      <c r="AA1326" s="421">
        <f>AA550*(1-'Annexe 1. Taux de référence'!$E48)</f>
        <v>0</v>
      </c>
      <c r="AB1326" s="421">
        <f>AB550*(1-'Annexe 1. Taux de référence'!$E48)</f>
        <v>0</v>
      </c>
      <c r="AC1326" s="408">
        <f t="shared" si="530"/>
        <v>0</v>
      </c>
      <c r="AD1326" s="1766"/>
      <c r="AE1326" s="1063"/>
      <c r="AF1326" s="831"/>
      <c r="AG1326" s="536"/>
      <c r="AH1326" s="529"/>
      <c r="AI1326" s="529"/>
      <c r="AJ1326" s="529"/>
      <c r="AK1326" s="529"/>
      <c r="AL1326" s="529"/>
      <c r="AM1326" s="529"/>
      <c r="AN1326" s="529"/>
      <c r="AO1326" s="529"/>
      <c r="AP1326" s="529"/>
      <c r="AQ1326" s="529"/>
      <c r="AR1326" s="529"/>
      <c r="AS1326" s="529"/>
      <c r="AT1326" s="529"/>
      <c r="AU1326" s="529"/>
      <c r="AV1326" s="529"/>
      <c r="AW1326" s="529"/>
      <c r="AX1326" s="529"/>
      <c r="AY1326" s="529"/>
      <c r="AZ1326" s="529"/>
      <c r="BA1326" s="529"/>
      <c r="BB1326" s="529"/>
      <c r="BC1326" s="529"/>
      <c r="BD1326" s="529"/>
      <c r="BE1326" s="529"/>
      <c r="BF1326" s="529"/>
      <c r="BG1326" s="529"/>
      <c r="BH1326" s="529"/>
      <c r="BI1326" s="529"/>
      <c r="BJ1326" s="529"/>
      <c r="BK1326" s="529"/>
      <c r="BL1326" s="529"/>
      <c r="BM1326" s="529"/>
      <c r="BN1326" s="529"/>
      <c r="BO1326" s="529"/>
      <c r="BP1326" s="529"/>
      <c r="BQ1326" s="529"/>
      <c r="BR1326" s="529"/>
      <c r="BS1326" s="529"/>
      <c r="BT1326" s="529"/>
      <c r="BU1326" s="529"/>
      <c r="BV1326" s="529"/>
      <c r="BW1326" s="529"/>
      <c r="BX1326" s="529"/>
      <c r="BY1326" s="529"/>
      <c r="BZ1326" s="529"/>
      <c r="CA1326" s="529"/>
      <c r="CB1326" s="529"/>
      <c r="CC1326" s="529"/>
      <c r="CD1326" s="529"/>
      <c r="CE1326" s="529"/>
      <c r="CF1326" s="529"/>
      <c r="CG1326" s="529"/>
      <c r="CH1326" s="529"/>
      <c r="CI1326" s="529"/>
      <c r="CJ1326" s="529"/>
      <c r="CK1326" s="529"/>
      <c r="CL1326" s="529"/>
      <c r="CM1326" s="529"/>
      <c r="CN1326" s="529"/>
      <c r="CO1326" s="529"/>
      <c r="CP1326" s="529"/>
      <c r="CQ1326" s="529"/>
    </row>
    <row r="1327" spans="1:95" s="70" customFormat="1" ht="27.75" customHeight="1" outlineLevel="1" x14ac:dyDescent="0.2">
      <c r="A1327" s="11">
        <v>156</v>
      </c>
      <c r="B1327" s="300"/>
      <c r="C1327" s="298"/>
      <c r="D1327" s="298"/>
      <c r="E1327" s="299"/>
      <c r="F1327" s="859" t="s">
        <v>123</v>
      </c>
      <c r="G1327" s="860"/>
      <c r="H1327" s="860"/>
      <c r="I1327" s="860"/>
      <c r="J1327" s="860"/>
      <c r="K1327" s="860"/>
      <c r="L1327" s="861"/>
      <c r="M1327" s="408">
        <f t="shared" si="536"/>
        <v>0</v>
      </c>
      <c r="N1327" s="419">
        <f>M1327*(1-'Annexe 1. Taux de référence'!$E49)+N551*(1-'Annexe 1. Taux de référence'!$E49)</f>
        <v>0</v>
      </c>
      <c r="O1327" s="422">
        <f>O551*(1-'Annexe 1. Taux de référence'!$E49)</f>
        <v>0</v>
      </c>
      <c r="P1327" s="422">
        <f>P551*(1-'Annexe 1. Taux de référence'!$E49)</f>
        <v>0</v>
      </c>
      <c r="Q1327" s="423">
        <f>Q551*(1-'Annexe 1. Taux de référence'!$E49)</f>
        <v>0</v>
      </c>
      <c r="R1327" s="419">
        <f>R551*(1-'Annexe 1. Taux de référence'!$E49)</f>
        <v>0</v>
      </c>
      <c r="S1327" s="421">
        <f>S551*(1-'Annexe 1. Taux de référence'!$E49)</f>
        <v>0</v>
      </c>
      <c r="T1327" s="421">
        <f>T551*(1-'Annexe 1. Taux de référence'!$E49)</f>
        <v>0</v>
      </c>
      <c r="U1327" s="421">
        <f>U551*(1-'Annexe 1. Taux de référence'!$E49)</f>
        <v>0</v>
      </c>
      <c r="V1327" s="421">
        <f>V551*(1-'Annexe 1. Taux de référence'!$E49)</f>
        <v>0</v>
      </c>
      <c r="W1327" s="421">
        <f>W551*(1-'Annexe 1. Taux de référence'!$E49)</f>
        <v>0</v>
      </c>
      <c r="X1327" s="422">
        <f>X551*(1-'Annexe 1. Taux de référence'!$E49)</f>
        <v>0</v>
      </c>
      <c r="Y1327" s="421">
        <f>Y551*(1-'Annexe 1. Taux de référence'!$E49)</f>
        <v>0</v>
      </c>
      <c r="Z1327" s="421">
        <f>Z551*(1-'Annexe 1. Taux de référence'!$E49)</f>
        <v>0</v>
      </c>
      <c r="AA1327" s="421">
        <f>AA551*(1-'Annexe 1. Taux de référence'!$E49)</f>
        <v>0</v>
      </c>
      <c r="AB1327" s="421">
        <f>AB551*(1-'Annexe 1. Taux de référence'!$E49)</f>
        <v>0</v>
      </c>
      <c r="AC1327" s="408">
        <f t="shared" si="530"/>
        <v>0</v>
      </c>
      <c r="AD1327" s="1766"/>
      <c r="AE1327" s="1063"/>
      <c r="AF1327" s="831"/>
      <c r="AG1327" s="536"/>
      <c r="AH1327" s="529"/>
      <c r="AI1327" s="529"/>
      <c r="AJ1327" s="529"/>
      <c r="AK1327" s="529"/>
      <c r="AL1327" s="529"/>
      <c r="AM1327" s="529"/>
      <c r="AN1327" s="529"/>
      <c r="AO1327" s="529"/>
      <c r="AP1327" s="529"/>
      <c r="AQ1327" s="529"/>
      <c r="AR1327" s="529"/>
      <c r="AS1327" s="529"/>
      <c r="AT1327" s="529"/>
      <c r="AU1327" s="529"/>
      <c r="AV1327" s="529"/>
      <c r="AW1327" s="529"/>
      <c r="AX1327" s="529"/>
      <c r="AY1327" s="529"/>
      <c r="AZ1327" s="529"/>
      <c r="BA1327" s="529"/>
      <c r="BB1327" s="529"/>
      <c r="BC1327" s="529"/>
      <c r="BD1327" s="529"/>
      <c r="BE1327" s="529"/>
      <c r="BF1327" s="529"/>
      <c r="BG1327" s="529"/>
      <c r="BH1327" s="529"/>
      <c r="BI1327" s="529"/>
      <c r="BJ1327" s="529"/>
      <c r="BK1327" s="529"/>
      <c r="BL1327" s="529"/>
      <c r="BM1327" s="529"/>
      <c r="BN1327" s="529"/>
      <c r="BO1327" s="529"/>
      <c r="BP1327" s="529"/>
      <c r="BQ1327" s="529"/>
      <c r="BR1327" s="529"/>
      <c r="BS1327" s="529"/>
      <c r="BT1327" s="529"/>
      <c r="BU1327" s="529"/>
      <c r="BV1327" s="529"/>
      <c r="BW1327" s="529"/>
      <c r="BX1327" s="529"/>
      <c r="BY1327" s="529"/>
      <c r="BZ1327" s="529"/>
      <c r="CA1327" s="529"/>
      <c r="CB1327" s="529"/>
      <c r="CC1327" s="529"/>
      <c r="CD1327" s="529"/>
      <c r="CE1327" s="529"/>
      <c r="CF1327" s="529"/>
      <c r="CG1327" s="529"/>
      <c r="CH1327" s="529"/>
      <c r="CI1327" s="529"/>
      <c r="CJ1327" s="529"/>
      <c r="CK1327" s="529"/>
      <c r="CL1327" s="529"/>
      <c r="CM1327" s="529"/>
      <c r="CN1327" s="529"/>
      <c r="CO1327" s="529"/>
      <c r="CP1327" s="529"/>
      <c r="CQ1327" s="529"/>
    </row>
    <row r="1328" spans="1:95" s="70" customFormat="1" ht="15" customHeight="1" outlineLevel="1" x14ac:dyDescent="0.2">
      <c r="A1328" s="11">
        <v>157</v>
      </c>
      <c r="B1328" s="300"/>
      <c r="C1328" s="298"/>
      <c r="D1328" s="298"/>
      <c r="E1328" s="853" t="s">
        <v>546</v>
      </c>
      <c r="F1328" s="854"/>
      <c r="G1328" s="854"/>
      <c r="H1328" s="854"/>
      <c r="I1328" s="854"/>
      <c r="J1328" s="854"/>
      <c r="K1328" s="854"/>
      <c r="L1328" s="855"/>
      <c r="M1328" s="407">
        <f>SUBTOTAL(9,M1329:M1330)</f>
        <v>0</v>
      </c>
      <c r="N1328" s="410">
        <f t="shared" ref="N1328:AC1328" si="537">SUBTOTAL(9,N1329:N1330)</f>
        <v>0</v>
      </c>
      <c r="O1328" s="414">
        <f t="shared" si="537"/>
        <v>0</v>
      </c>
      <c r="P1328" s="414">
        <f t="shared" si="537"/>
        <v>0</v>
      </c>
      <c r="Q1328" s="415">
        <f t="shared" si="537"/>
        <v>0</v>
      </c>
      <c r="R1328" s="410">
        <f t="shared" si="537"/>
        <v>0</v>
      </c>
      <c r="S1328" s="414">
        <f t="shared" si="537"/>
        <v>0</v>
      </c>
      <c r="T1328" s="413">
        <f t="shared" si="537"/>
        <v>0</v>
      </c>
      <c r="U1328" s="413">
        <f t="shared" si="537"/>
        <v>0</v>
      </c>
      <c r="V1328" s="413">
        <f t="shared" si="537"/>
        <v>0</v>
      </c>
      <c r="W1328" s="413">
        <f t="shared" si="537"/>
        <v>0</v>
      </c>
      <c r="X1328" s="413">
        <f t="shared" si="537"/>
        <v>0</v>
      </c>
      <c r="Y1328" s="413">
        <f t="shared" si="537"/>
        <v>0</v>
      </c>
      <c r="Z1328" s="413">
        <f t="shared" si="537"/>
        <v>0</v>
      </c>
      <c r="AA1328" s="413">
        <f t="shared" si="537"/>
        <v>0</v>
      </c>
      <c r="AB1328" s="411">
        <f t="shared" si="537"/>
        <v>0</v>
      </c>
      <c r="AC1328" s="407">
        <f t="shared" si="537"/>
        <v>0</v>
      </c>
      <c r="AD1328" s="1766"/>
      <c r="AE1328" s="1063"/>
      <c r="AF1328" s="831"/>
      <c r="AG1328" s="536"/>
      <c r="AH1328" s="529"/>
      <c r="AI1328" s="529"/>
      <c r="AJ1328" s="529"/>
      <c r="AK1328" s="529"/>
      <c r="AL1328" s="529"/>
      <c r="AM1328" s="529"/>
      <c r="AN1328" s="529"/>
      <c r="AO1328" s="529"/>
      <c r="AP1328" s="529"/>
      <c r="AQ1328" s="529"/>
      <c r="AR1328" s="529"/>
      <c r="AS1328" s="529"/>
      <c r="AT1328" s="529"/>
      <c r="AU1328" s="529"/>
      <c r="AV1328" s="529"/>
      <c r="AW1328" s="529"/>
      <c r="AX1328" s="529"/>
      <c r="AY1328" s="529"/>
      <c r="AZ1328" s="529"/>
      <c r="BA1328" s="529"/>
      <c r="BB1328" s="529"/>
      <c r="BC1328" s="529"/>
      <c r="BD1328" s="529"/>
      <c r="BE1328" s="529"/>
      <c r="BF1328" s="529"/>
      <c r="BG1328" s="529"/>
      <c r="BH1328" s="529"/>
      <c r="BI1328" s="529"/>
      <c r="BJ1328" s="529"/>
      <c r="BK1328" s="529"/>
      <c r="BL1328" s="529"/>
      <c r="BM1328" s="529"/>
      <c r="BN1328" s="529"/>
      <c r="BO1328" s="529"/>
      <c r="BP1328" s="529"/>
      <c r="BQ1328" s="529"/>
      <c r="BR1328" s="529"/>
      <c r="BS1328" s="529"/>
      <c r="BT1328" s="529"/>
      <c r="BU1328" s="529"/>
      <c r="BV1328" s="529"/>
      <c r="BW1328" s="529"/>
      <c r="BX1328" s="529"/>
      <c r="BY1328" s="529"/>
      <c r="BZ1328" s="529"/>
      <c r="CA1328" s="529"/>
      <c r="CB1328" s="529"/>
      <c r="CC1328" s="529"/>
      <c r="CD1328" s="529"/>
      <c r="CE1328" s="529"/>
      <c r="CF1328" s="529"/>
      <c r="CG1328" s="529"/>
      <c r="CH1328" s="529"/>
      <c r="CI1328" s="529"/>
      <c r="CJ1328" s="529"/>
      <c r="CK1328" s="529"/>
      <c r="CL1328" s="529"/>
      <c r="CM1328" s="529"/>
      <c r="CN1328" s="529"/>
      <c r="CO1328" s="529"/>
      <c r="CP1328" s="529"/>
      <c r="CQ1328" s="529"/>
    </row>
    <row r="1329" spans="1:95" s="70" customFormat="1" ht="27.75" customHeight="1" outlineLevel="1" x14ac:dyDescent="0.2">
      <c r="A1329" s="11">
        <v>158</v>
      </c>
      <c r="B1329" s="300"/>
      <c r="C1329" s="298"/>
      <c r="D1329" s="298"/>
      <c r="E1329" s="299"/>
      <c r="F1329" s="856" t="s">
        <v>547</v>
      </c>
      <c r="G1329" s="857"/>
      <c r="H1329" s="857"/>
      <c r="I1329" s="857"/>
      <c r="J1329" s="857"/>
      <c r="K1329" s="857"/>
      <c r="L1329" s="858"/>
      <c r="M1329" s="408">
        <f t="shared" ref="M1329:M1330" si="538">M553</f>
        <v>0</v>
      </c>
      <c r="N1329" s="419">
        <f>M1329*(1-'Annexe 1. Taux de référence'!$E51)+N553*(1-'Annexe 1. Taux de référence'!$E51)</f>
        <v>0</v>
      </c>
      <c r="O1329" s="422">
        <f>O553*(1-'Annexe 1. Taux de référence'!$E51)</f>
        <v>0</v>
      </c>
      <c r="P1329" s="422">
        <f>P553*(1-'Annexe 1. Taux de référence'!$E51)</f>
        <v>0</v>
      </c>
      <c r="Q1329" s="423">
        <f>Q553*(1-'Annexe 1. Taux de référence'!$E51)</f>
        <v>0</v>
      </c>
      <c r="R1329" s="419">
        <f>R553*(1-'Annexe 1. Taux de référence'!$E51)</f>
        <v>0</v>
      </c>
      <c r="S1329" s="421">
        <f>S553*(1-'Annexe 1. Taux de référence'!$E51)</f>
        <v>0</v>
      </c>
      <c r="T1329" s="421">
        <f>T553*(1-'Annexe 1. Taux de référence'!$E51)</f>
        <v>0</v>
      </c>
      <c r="U1329" s="421">
        <f>U553*(1-'Annexe 1. Taux de référence'!$E51)</f>
        <v>0</v>
      </c>
      <c r="V1329" s="421">
        <f>V553*(1-'Annexe 1. Taux de référence'!$E51)</f>
        <v>0</v>
      </c>
      <c r="W1329" s="421">
        <f>W553*(1-'Annexe 1. Taux de référence'!$E51)</f>
        <v>0</v>
      </c>
      <c r="X1329" s="422">
        <f>X553*(1-'Annexe 1. Taux de référence'!$E51)</f>
        <v>0</v>
      </c>
      <c r="Y1329" s="421">
        <f>Y553*(1-'Annexe 1. Taux de référence'!$E51)</f>
        <v>0</v>
      </c>
      <c r="Z1329" s="421">
        <f>Z553*(1-'Annexe 1. Taux de référence'!$E51)</f>
        <v>0</v>
      </c>
      <c r="AA1329" s="421">
        <f>AA553*(1-'Annexe 1. Taux de référence'!$E51)</f>
        <v>0</v>
      </c>
      <c r="AB1329" s="421">
        <f>AB553*(1-'Annexe 1. Taux de référence'!$E51)</f>
        <v>0</v>
      </c>
      <c r="AC1329" s="408">
        <f t="shared" si="530"/>
        <v>0</v>
      </c>
      <c r="AD1329" s="1766"/>
      <c r="AE1329" s="1063"/>
      <c r="AF1329" s="831"/>
      <c r="AG1329" s="536"/>
      <c r="AH1329" s="529"/>
      <c r="AI1329" s="529"/>
      <c r="AJ1329" s="529"/>
      <c r="AK1329" s="529"/>
      <c r="AL1329" s="529"/>
      <c r="AM1329" s="529"/>
      <c r="AN1329" s="529"/>
      <c r="AO1329" s="529"/>
      <c r="AP1329" s="529"/>
      <c r="AQ1329" s="529"/>
      <c r="AR1329" s="529"/>
      <c r="AS1329" s="529"/>
      <c r="AT1329" s="529"/>
      <c r="AU1329" s="529"/>
      <c r="AV1329" s="529"/>
      <c r="AW1329" s="529"/>
      <c r="AX1329" s="529"/>
      <c r="AY1329" s="529"/>
      <c r="AZ1329" s="529"/>
      <c r="BA1329" s="529"/>
      <c r="BB1329" s="529"/>
      <c r="BC1329" s="529"/>
      <c r="BD1329" s="529"/>
      <c r="BE1329" s="529"/>
      <c r="BF1329" s="529"/>
      <c r="BG1329" s="529"/>
      <c r="BH1329" s="529"/>
      <c r="BI1329" s="529"/>
      <c r="BJ1329" s="529"/>
      <c r="BK1329" s="529"/>
      <c r="BL1329" s="529"/>
      <c r="BM1329" s="529"/>
      <c r="BN1329" s="529"/>
      <c r="BO1329" s="529"/>
      <c r="BP1329" s="529"/>
      <c r="BQ1329" s="529"/>
      <c r="BR1329" s="529"/>
      <c r="BS1329" s="529"/>
      <c r="BT1329" s="529"/>
      <c r="BU1329" s="529"/>
      <c r="BV1329" s="529"/>
      <c r="BW1329" s="529"/>
      <c r="BX1329" s="529"/>
      <c r="BY1329" s="529"/>
      <c r="BZ1329" s="529"/>
      <c r="CA1329" s="529"/>
      <c r="CB1329" s="529"/>
      <c r="CC1329" s="529"/>
      <c r="CD1329" s="529"/>
      <c r="CE1329" s="529"/>
      <c r="CF1329" s="529"/>
      <c r="CG1329" s="529"/>
      <c r="CH1329" s="529"/>
      <c r="CI1329" s="529"/>
      <c r="CJ1329" s="529"/>
      <c r="CK1329" s="529"/>
      <c r="CL1329" s="529"/>
      <c r="CM1329" s="529"/>
      <c r="CN1329" s="529"/>
      <c r="CO1329" s="529"/>
      <c r="CP1329" s="529"/>
      <c r="CQ1329" s="529"/>
    </row>
    <row r="1330" spans="1:95" s="70" customFormat="1" ht="15" customHeight="1" outlineLevel="1" x14ac:dyDescent="0.2">
      <c r="A1330" s="11">
        <v>159</v>
      </c>
      <c r="B1330" s="300"/>
      <c r="C1330" s="298"/>
      <c r="D1330" s="298"/>
      <c r="E1330" s="299"/>
      <c r="F1330" s="859" t="s">
        <v>570</v>
      </c>
      <c r="G1330" s="860"/>
      <c r="H1330" s="860"/>
      <c r="I1330" s="860"/>
      <c r="J1330" s="860"/>
      <c r="K1330" s="860"/>
      <c r="L1330" s="861"/>
      <c r="M1330" s="408">
        <f t="shared" si="538"/>
        <v>0</v>
      </c>
      <c r="N1330" s="419">
        <f>M1330*(1-'Annexe 1. Taux de référence'!$E52)+N554*(1-'Annexe 1. Taux de référence'!$E52)</f>
        <v>0</v>
      </c>
      <c r="O1330" s="422">
        <f>O554*(1-'Annexe 1. Taux de référence'!$E52)</f>
        <v>0</v>
      </c>
      <c r="P1330" s="422">
        <f>P554*(1-'Annexe 1. Taux de référence'!$E52)</f>
        <v>0</v>
      </c>
      <c r="Q1330" s="423">
        <f>Q554*(1-'Annexe 1. Taux de référence'!$E52)</f>
        <v>0</v>
      </c>
      <c r="R1330" s="419">
        <f>R554*(1-'Annexe 1. Taux de référence'!$E52)</f>
        <v>0</v>
      </c>
      <c r="S1330" s="421">
        <f>S554*(1-'Annexe 1. Taux de référence'!$E52)</f>
        <v>0</v>
      </c>
      <c r="T1330" s="421">
        <f>T554*(1-'Annexe 1. Taux de référence'!$E52)</f>
        <v>0</v>
      </c>
      <c r="U1330" s="421">
        <f>U554*(1-'Annexe 1. Taux de référence'!$E52)</f>
        <v>0</v>
      </c>
      <c r="V1330" s="421">
        <f>V554*(1-'Annexe 1. Taux de référence'!$E52)</f>
        <v>0</v>
      </c>
      <c r="W1330" s="421">
        <f>W554*(1-'Annexe 1. Taux de référence'!$E52)</f>
        <v>0</v>
      </c>
      <c r="X1330" s="422">
        <f>X554*(1-'Annexe 1. Taux de référence'!$E52)</f>
        <v>0</v>
      </c>
      <c r="Y1330" s="421">
        <f>Y554*(1-'Annexe 1. Taux de référence'!$E52)</f>
        <v>0</v>
      </c>
      <c r="Z1330" s="421">
        <f>Z554*(1-'Annexe 1. Taux de référence'!$E52)</f>
        <v>0</v>
      </c>
      <c r="AA1330" s="421">
        <f>AA554*(1-'Annexe 1. Taux de référence'!$E52)</f>
        <v>0</v>
      </c>
      <c r="AB1330" s="421">
        <f>AB554*(1-'Annexe 1. Taux de référence'!$E52)</f>
        <v>0</v>
      </c>
      <c r="AC1330" s="408">
        <f t="shared" si="530"/>
        <v>0</v>
      </c>
      <c r="AD1330" s="1766"/>
      <c r="AE1330" s="1063"/>
      <c r="AF1330" s="831"/>
      <c r="AG1330" s="536"/>
      <c r="AH1330" s="529"/>
      <c r="AI1330" s="529"/>
      <c r="AJ1330" s="529"/>
      <c r="AK1330" s="529"/>
      <c r="AL1330" s="529"/>
      <c r="AM1330" s="529"/>
      <c r="AN1330" s="529"/>
      <c r="AO1330" s="529"/>
      <c r="AP1330" s="529"/>
      <c r="AQ1330" s="529"/>
      <c r="AR1330" s="529"/>
      <c r="AS1330" s="529"/>
      <c r="AT1330" s="529"/>
      <c r="AU1330" s="529"/>
      <c r="AV1330" s="529"/>
      <c r="AW1330" s="529"/>
      <c r="AX1330" s="529"/>
      <c r="AY1330" s="529"/>
      <c r="AZ1330" s="529"/>
      <c r="BA1330" s="529"/>
      <c r="BB1330" s="529"/>
      <c r="BC1330" s="529"/>
      <c r="BD1330" s="529"/>
      <c r="BE1330" s="529"/>
      <c r="BF1330" s="529"/>
      <c r="BG1330" s="529"/>
      <c r="BH1330" s="529"/>
      <c r="BI1330" s="529"/>
      <c r="BJ1330" s="529"/>
      <c r="BK1330" s="529"/>
      <c r="BL1330" s="529"/>
      <c r="BM1330" s="529"/>
      <c r="BN1330" s="529"/>
      <c r="BO1330" s="529"/>
      <c r="BP1330" s="529"/>
      <c r="BQ1330" s="529"/>
      <c r="BR1330" s="529"/>
      <c r="BS1330" s="529"/>
      <c r="BT1330" s="529"/>
      <c r="BU1330" s="529"/>
      <c r="BV1330" s="529"/>
      <c r="BW1330" s="529"/>
      <c r="BX1330" s="529"/>
      <c r="BY1330" s="529"/>
      <c r="BZ1330" s="529"/>
      <c r="CA1330" s="529"/>
      <c r="CB1330" s="529"/>
      <c r="CC1330" s="529"/>
      <c r="CD1330" s="529"/>
      <c r="CE1330" s="529"/>
      <c r="CF1330" s="529"/>
      <c r="CG1330" s="529"/>
      <c r="CH1330" s="529"/>
      <c r="CI1330" s="529"/>
      <c r="CJ1330" s="529"/>
      <c r="CK1330" s="529"/>
      <c r="CL1330" s="529"/>
      <c r="CM1330" s="529"/>
      <c r="CN1330" s="529"/>
      <c r="CO1330" s="529"/>
      <c r="CP1330" s="529"/>
      <c r="CQ1330" s="529"/>
    </row>
    <row r="1331" spans="1:95" s="70" customFormat="1" ht="15" customHeight="1" outlineLevel="1" x14ac:dyDescent="0.2">
      <c r="A1331" s="11">
        <v>160</v>
      </c>
      <c r="B1331" s="300"/>
      <c r="C1331" s="298"/>
      <c r="D1331" s="298"/>
      <c r="E1331" s="853" t="s">
        <v>548</v>
      </c>
      <c r="F1331" s="854"/>
      <c r="G1331" s="854"/>
      <c r="H1331" s="854"/>
      <c r="I1331" s="854"/>
      <c r="J1331" s="854"/>
      <c r="K1331" s="854"/>
      <c r="L1331" s="855"/>
      <c r="M1331" s="407">
        <f>SUBTOTAL(9,M1332:M1334)</f>
        <v>0</v>
      </c>
      <c r="N1331" s="410">
        <f t="shared" ref="N1331:AC1331" si="539">SUBTOTAL(9,N1332:N1334)</f>
        <v>0</v>
      </c>
      <c r="O1331" s="414">
        <f t="shared" si="539"/>
        <v>0</v>
      </c>
      <c r="P1331" s="414">
        <f t="shared" si="539"/>
        <v>0</v>
      </c>
      <c r="Q1331" s="415">
        <f t="shared" si="539"/>
        <v>0</v>
      </c>
      <c r="R1331" s="410">
        <f t="shared" si="539"/>
        <v>0</v>
      </c>
      <c r="S1331" s="414">
        <f t="shared" si="539"/>
        <v>0</v>
      </c>
      <c r="T1331" s="413">
        <f t="shared" si="539"/>
        <v>0</v>
      </c>
      <c r="U1331" s="413">
        <f t="shared" si="539"/>
        <v>0</v>
      </c>
      <c r="V1331" s="413">
        <f t="shared" si="539"/>
        <v>0</v>
      </c>
      <c r="W1331" s="413">
        <f t="shared" si="539"/>
        <v>0</v>
      </c>
      <c r="X1331" s="413">
        <f t="shared" si="539"/>
        <v>0</v>
      </c>
      <c r="Y1331" s="413">
        <f t="shared" si="539"/>
        <v>0</v>
      </c>
      <c r="Z1331" s="413">
        <f t="shared" si="539"/>
        <v>0</v>
      </c>
      <c r="AA1331" s="413">
        <f t="shared" si="539"/>
        <v>0</v>
      </c>
      <c r="AB1331" s="411">
        <f t="shared" si="539"/>
        <v>0</v>
      </c>
      <c r="AC1331" s="407">
        <f t="shared" si="539"/>
        <v>0</v>
      </c>
      <c r="AD1331" s="1766"/>
      <c r="AE1331" s="1063"/>
      <c r="AF1331" s="831"/>
      <c r="AG1331" s="536"/>
      <c r="AH1331" s="529"/>
      <c r="AI1331" s="529"/>
      <c r="AJ1331" s="529"/>
      <c r="AK1331" s="529"/>
      <c r="AL1331" s="529"/>
      <c r="AM1331" s="529"/>
      <c r="AN1331" s="529"/>
      <c r="AO1331" s="529"/>
      <c r="AP1331" s="529"/>
      <c r="AQ1331" s="529"/>
      <c r="AR1331" s="529"/>
      <c r="AS1331" s="529"/>
      <c r="AT1331" s="529"/>
      <c r="AU1331" s="529"/>
      <c r="AV1331" s="529"/>
      <c r="AW1331" s="529"/>
      <c r="AX1331" s="529"/>
      <c r="AY1331" s="529"/>
      <c r="AZ1331" s="529"/>
      <c r="BA1331" s="529"/>
      <c r="BB1331" s="529"/>
      <c r="BC1331" s="529"/>
      <c r="BD1331" s="529"/>
      <c r="BE1331" s="529"/>
      <c r="BF1331" s="529"/>
      <c r="BG1331" s="529"/>
      <c r="BH1331" s="529"/>
      <c r="BI1331" s="529"/>
      <c r="BJ1331" s="529"/>
      <c r="BK1331" s="529"/>
      <c r="BL1331" s="529"/>
      <c r="BM1331" s="529"/>
      <c r="BN1331" s="529"/>
      <c r="BO1331" s="529"/>
      <c r="BP1331" s="529"/>
      <c r="BQ1331" s="529"/>
      <c r="BR1331" s="529"/>
      <c r="BS1331" s="529"/>
      <c r="BT1331" s="529"/>
      <c r="BU1331" s="529"/>
      <c r="BV1331" s="529"/>
      <c r="BW1331" s="529"/>
      <c r="BX1331" s="529"/>
      <c r="BY1331" s="529"/>
      <c r="BZ1331" s="529"/>
      <c r="CA1331" s="529"/>
      <c r="CB1331" s="529"/>
      <c r="CC1331" s="529"/>
      <c r="CD1331" s="529"/>
      <c r="CE1331" s="529"/>
      <c r="CF1331" s="529"/>
      <c r="CG1331" s="529"/>
      <c r="CH1331" s="529"/>
      <c r="CI1331" s="529"/>
      <c r="CJ1331" s="529"/>
      <c r="CK1331" s="529"/>
      <c r="CL1331" s="529"/>
      <c r="CM1331" s="529"/>
      <c r="CN1331" s="529"/>
      <c r="CO1331" s="529"/>
      <c r="CP1331" s="529"/>
      <c r="CQ1331" s="529"/>
    </row>
    <row r="1332" spans="1:95" s="70" customFormat="1" ht="15" customHeight="1" outlineLevel="1" x14ac:dyDescent="0.2">
      <c r="A1332" s="11">
        <v>161</v>
      </c>
      <c r="B1332" s="300"/>
      <c r="C1332" s="298"/>
      <c r="D1332" s="298"/>
      <c r="E1332" s="299"/>
      <c r="F1332" s="856" t="s">
        <v>549</v>
      </c>
      <c r="G1332" s="857"/>
      <c r="H1332" s="857"/>
      <c r="I1332" s="857"/>
      <c r="J1332" s="857"/>
      <c r="K1332" s="857"/>
      <c r="L1332" s="858"/>
      <c r="M1332" s="408">
        <f t="shared" ref="M1332:M1334" si="540">M556</f>
        <v>0</v>
      </c>
      <c r="N1332" s="419">
        <f>M1332*(1-'Annexe 1. Taux de référence'!$E54)+N556*(1-'Annexe 1. Taux de référence'!$E54)</f>
        <v>0</v>
      </c>
      <c r="O1332" s="422">
        <f>O556*(1-'Annexe 1. Taux de référence'!$E54)</f>
        <v>0</v>
      </c>
      <c r="P1332" s="422">
        <f>P556*(1-'Annexe 1. Taux de référence'!$E54)</f>
        <v>0</v>
      </c>
      <c r="Q1332" s="423">
        <f>Q556*(1-'Annexe 1. Taux de référence'!$E54)</f>
        <v>0</v>
      </c>
      <c r="R1332" s="419">
        <f>R556*(1-'Annexe 1. Taux de référence'!$E54)</f>
        <v>0</v>
      </c>
      <c r="S1332" s="421">
        <f>S556*(1-'Annexe 1. Taux de référence'!$E54)</f>
        <v>0</v>
      </c>
      <c r="T1332" s="421">
        <f>T556*(1-'Annexe 1. Taux de référence'!$E54)</f>
        <v>0</v>
      </c>
      <c r="U1332" s="421">
        <f>U556*(1-'Annexe 1. Taux de référence'!$E54)</f>
        <v>0</v>
      </c>
      <c r="V1332" s="421">
        <f>V556*(1-'Annexe 1. Taux de référence'!$E54)</f>
        <v>0</v>
      </c>
      <c r="W1332" s="421">
        <f>W556*(1-'Annexe 1. Taux de référence'!$E54)</f>
        <v>0</v>
      </c>
      <c r="X1332" s="422">
        <f>X556*(1-'Annexe 1. Taux de référence'!$E54)</f>
        <v>0</v>
      </c>
      <c r="Y1332" s="421">
        <f>Y556*(1-'Annexe 1. Taux de référence'!$E54)</f>
        <v>0</v>
      </c>
      <c r="Z1332" s="421">
        <f>Z556*(1-'Annexe 1. Taux de référence'!$E54)</f>
        <v>0</v>
      </c>
      <c r="AA1332" s="421">
        <f>AA556*(1-'Annexe 1. Taux de référence'!$E54)</f>
        <v>0</v>
      </c>
      <c r="AB1332" s="421">
        <f>AB556*(1-'Annexe 1. Taux de référence'!$E54)</f>
        <v>0</v>
      </c>
      <c r="AC1332" s="408">
        <f t="shared" si="530"/>
        <v>0</v>
      </c>
      <c r="AD1332" s="1766"/>
      <c r="AE1332" s="1063"/>
      <c r="AF1332" s="831"/>
      <c r="AG1332" s="536"/>
      <c r="AH1332" s="529"/>
      <c r="AI1332" s="529"/>
      <c r="AJ1332" s="529"/>
      <c r="AK1332" s="529"/>
      <c r="AL1332" s="529"/>
      <c r="AM1332" s="529"/>
      <c r="AN1332" s="529"/>
      <c r="AO1332" s="529"/>
      <c r="AP1332" s="529"/>
      <c r="AQ1332" s="529"/>
      <c r="AR1332" s="529"/>
      <c r="AS1332" s="529"/>
      <c r="AT1332" s="529"/>
      <c r="AU1332" s="529"/>
      <c r="AV1332" s="529"/>
      <c r="AW1332" s="529"/>
      <c r="AX1332" s="529"/>
      <c r="AY1332" s="529"/>
      <c r="AZ1332" s="529"/>
      <c r="BA1332" s="529"/>
      <c r="BB1332" s="529"/>
      <c r="BC1332" s="529"/>
      <c r="BD1332" s="529"/>
      <c r="BE1332" s="529"/>
      <c r="BF1332" s="529"/>
      <c r="BG1332" s="529"/>
      <c r="BH1332" s="529"/>
      <c r="BI1332" s="529"/>
      <c r="BJ1332" s="529"/>
      <c r="BK1332" s="529"/>
      <c r="BL1332" s="529"/>
      <c r="BM1332" s="529"/>
      <c r="BN1332" s="529"/>
      <c r="BO1332" s="529"/>
      <c r="BP1332" s="529"/>
      <c r="BQ1332" s="529"/>
      <c r="BR1332" s="529"/>
      <c r="BS1332" s="529"/>
      <c r="BT1332" s="529"/>
      <c r="BU1332" s="529"/>
      <c r="BV1332" s="529"/>
      <c r="BW1332" s="529"/>
      <c r="BX1332" s="529"/>
      <c r="BY1332" s="529"/>
      <c r="BZ1332" s="529"/>
      <c r="CA1332" s="529"/>
      <c r="CB1332" s="529"/>
      <c r="CC1332" s="529"/>
      <c r="CD1332" s="529"/>
      <c r="CE1332" s="529"/>
      <c r="CF1332" s="529"/>
      <c r="CG1332" s="529"/>
      <c r="CH1332" s="529"/>
      <c r="CI1332" s="529"/>
      <c r="CJ1332" s="529"/>
      <c r="CK1332" s="529"/>
      <c r="CL1332" s="529"/>
      <c r="CM1332" s="529"/>
      <c r="CN1332" s="529"/>
      <c r="CO1332" s="529"/>
      <c r="CP1332" s="529"/>
      <c r="CQ1332" s="529"/>
    </row>
    <row r="1333" spans="1:95" s="70" customFormat="1" outlineLevel="1" x14ac:dyDescent="0.2">
      <c r="A1333" s="11">
        <v>162</v>
      </c>
      <c r="B1333" s="300"/>
      <c r="C1333" s="295"/>
      <c r="D1333" s="295"/>
      <c r="E1333" s="295"/>
      <c r="F1333" s="915" t="s">
        <v>574</v>
      </c>
      <c r="G1333" s="916"/>
      <c r="H1333" s="916"/>
      <c r="I1333" s="916"/>
      <c r="J1333" s="916"/>
      <c r="K1333" s="916"/>
      <c r="L1333" s="917"/>
      <c r="M1333" s="408">
        <f t="shared" si="540"/>
        <v>0</v>
      </c>
      <c r="N1333" s="419">
        <f>M1333*(1-'Annexe 1. Taux de référence'!$E55)+N557*(1-'Annexe 1. Taux de référence'!$E55)</f>
        <v>0</v>
      </c>
      <c r="O1333" s="422">
        <f>O557*(1-'Annexe 1. Taux de référence'!$E55)</f>
        <v>0</v>
      </c>
      <c r="P1333" s="422">
        <f>P557*(1-'Annexe 1. Taux de référence'!$E55)</f>
        <v>0</v>
      </c>
      <c r="Q1333" s="423">
        <f>Q557*(1-'Annexe 1. Taux de référence'!$E55)</f>
        <v>0</v>
      </c>
      <c r="R1333" s="419">
        <f>R557*(1-'Annexe 1. Taux de référence'!$E55)</f>
        <v>0</v>
      </c>
      <c r="S1333" s="421">
        <f>S557*(1-'Annexe 1. Taux de référence'!$E55)</f>
        <v>0</v>
      </c>
      <c r="T1333" s="421">
        <f>T557*(1-'Annexe 1. Taux de référence'!$E55)</f>
        <v>0</v>
      </c>
      <c r="U1333" s="421">
        <f>U557*(1-'Annexe 1. Taux de référence'!$E55)</f>
        <v>0</v>
      </c>
      <c r="V1333" s="421">
        <f>V557*(1-'Annexe 1. Taux de référence'!$E55)</f>
        <v>0</v>
      </c>
      <c r="W1333" s="421">
        <f>W557*(1-'Annexe 1. Taux de référence'!$E55)</f>
        <v>0</v>
      </c>
      <c r="X1333" s="422">
        <f>X557*(1-'Annexe 1. Taux de référence'!$E55)</f>
        <v>0</v>
      </c>
      <c r="Y1333" s="421">
        <f>Y557*(1-'Annexe 1. Taux de référence'!$E55)</f>
        <v>0</v>
      </c>
      <c r="Z1333" s="421">
        <f>Z557*(1-'Annexe 1. Taux de référence'!$E55)</f>
        <v>0</v>
      </c>
      <c r="AA1333" s="421">
        <f>AA557*(1-'Annexe 1. Taux de référence'!$E55)</f>
        <v>0</v>
      </c>
      <c r="AB1333" s="421">
        <f>AB557*(1-'Annexe 1. Taux de référence'!$E55)</f>
        <v>0</v>
      </c>
      <c r="AC1333" s="408">
        <f t="shared" si="530"/>
        <v>0</v>
      </c>
      <c r="AD1333" s="1766"/>
      <c r="AE1333" s="1063"/>
      <c r="AF1333" s="831"/>
      <c r="AG1333" s="536"/>
      <c r="AH1333" s="529"/>
      <c r="AI1333" s="529"/>
      <c r="AJ1333" s="529"/>
      <c r="AK1333" s="529"/>
      <c r="AL1333" s="529"/>
      <c r="AM1333" s="529"/>
      <c r="AN1333" s="529"/>
      <c r="AO1333" s="529"/>
      <c r="AP1333" s="529"/>
      <c r="AQ1333" s="529"/>
      <c r="AR1333" s="529"/>
      <c r="AS1333" s="529"/>
      <c r="AT1333" s="529"/>
      <c r="AU1333" s="529"/>
      <c r="AV1333" s="529"/>
      <c r="AW1333" s="529"/>
      <c r="AX1333" s="529"/>
      <c r="AY1333" s="529"/>
      <c r="AZ1333" s="529"/>
      <c r="BA1333" s="529"/>
      <c r="BB1333" s="529"/>
      <c r="BC1333" s="529"/>
      <c r="BD1333" s="529"/>
      <c r="BE1333" s="529"/>
      <c r="BF1333" s="529"/>
      <c r="BG1333" s="529"/>
      <c r="BH1333" s="529"/>
      <c r="BI1333" s="529"/>
      <c r="BJ1333" s="529"/>
      <c r="BK1333" s="529"/>
      <c r="BL1333" s="529"/>
      <c r="BM1333" s="529"/>
      <c r="BN1333" s="529"/>
      <c r="BO1333" s="529"/>
      <c r="BP1333" s="529"/>
      <c r="BQ1333" s="529"/>
      <c r="BR1333" s="529"/>
      <c r="BS1333" s="529"/>
      <c r="BT1333" s="529"/>
      <c r="BU1333" s="529"/>
      <c r="BV1333" s="529"/>
      <c r="BW1333" s="529"/>
      <c r="BX1333" s="529"/>
      <c r="BY1333" s="529"/>
      <c r="BZ1333" s="529"/>
      <c r="CA1333" s="529"/>
      <c r="CB1333" s="529"/>
      <c r="CC1333" s="529"/>
      <c r="CD1333" s="529"/>
      <c r="CE1333" s="529"/>
      <c r="CF1333" s="529"/>
      <c r="CG1333" s="529"/>
      <c r="CH1333" s="529"/>
      <c r="CI1333" s="529"/>
      <c r="CJ1333" s="529"/>
      <c r="CK1333" s="529"/>
      <c r="CL1333" s="529"/>
      <c r="CM1333" s="529"/>
      <c r="CN1333" s="529"/>
      <c r="CO1333" s="529"/>
      <c r="CP1333" s="529"/>
      <c r="CQ1333" s="529"/>
    </row>
    <row r="1334" spans="1:95" s="70" customFormat="1" ht="27.75" customHeight="1" outlineLevel="1" x14ac:dyDescent="0.2">
      <c r="A1334" s="11">
        <v>163</v>
      </c>
      <c r="B1334" s="300"/>
      <c r="C1334" s="295"/>
      <c r="D1334" s="295"/>
      <c r="E1334" s="295"/>
      <c r="F1334" s="859" t="s">
        <v>669</v>
      </c>
      <c r="G1334" s="860"/>
      <c r="H1334" s="860"/>
      <c r="I1334" s="860"/>
      <c r="J1334" s="860"/>
      <c r="K1334" s="860"/>
      <c r="L1334" s="861"/>
      <c r="M1334" s="408">
        <f t="shared" si="540"/>
        <v>0</v>
      </c>
      <c r="N1334" s="419">
        <f>M1334*(1-'Annexe 1. Taux de référence'!$E56)+N558*(1-'Annexe 1. Taux de référence'!$E56)</f>
        <v>0</v>
      </c>
      <c r="O1334" s="422">
        <f>O558*(1-'Annexe 1. Taux de référence'!$E56)</f>
        <v>0</v>
      </c>
      <c r="P1334" s="422">
        <f>P558*(1-'Annexe 1. Taux de référence'!$E56)</f>
        <v>0</v>
      </c>
      <c r="Q1334" s="423">
        <f>Q558*(1-'Annexe 1. Taux de référence'!$E56)</f>
        <v>0</v>
      </c>
      <c r="R1334" s="419">
        <f>R558*(1-'Annexe 1. Taux de référence'!$E56)</f>
        <v>0</v>
      </c>
      <c r="S1334" s="421">
        <f>S558*(1-'Annexe 1. Taux de référence'!$E56)</f>
        <v>0</v>
      </c>
      <c r="T1334" s="421">
        <f>T558*(1-'Annexe 1. Taux de référence'!$E56)</f>
        <v>0</v>
      </c>
      <c r="U1334" s="421">
        <f>U558*(1-'Annexe 1. Taux de référence'!$E56)</f>
        <v>0</v>
      </c>
      <c r="V1334" s="421">
        <f>V558*(1-'Annexe 1. Taux de référence'!$E56)</f>
        <v>0</v>
      </c>
      <c r="W1334" s="421">
        <f>W558*(1-'Annexe 1. Taux de référence'!$E56)</f>
        <v>0</v>
      </c>
      <c r="X1334" s="422">
        <f>X558*(1-'Annexe 1. Taux de référence'!$E56)</f>
        <v>0</v>
      </c>
      <c r="Y1334" s="421">
        <f>Y558*(1-'Annexe 1. Taux de référence'!$E56)</f>
        <v>0</v>
      </c>
      <c r="Z1334" s="421">
        <f>Z558*(1-'Annexe 1. Taux de référence'!$E56)</f>
        <v>0</v>
      </c>
      <c r="AA1334" s="421">
        <f>AA558*(1-'Annexe 1. Taux de référence'!$E56)</f>
        <v>0</v>
      </c>
      <c r="AB1334" s="421">
        <f>AB558*(1-'Annexe 1. Taux de référence'!$E56)</f>
        <v>0</v>
      </c>
      <c r="AC1334" s="408">
        <f t="shared" si="530"/>
        <v>0</v>
      </c>
      <c r="AD1334" s="1767"/>
      <c r="AE1334" s="834"/>
      <c r="AF1334" s="834"/>
      <c r="AG1334" s="536"/>
      <c r="AH1334" s="529"/>
      <c r="AI1334" s="529"/>
      <c r="AJ1334" s="529"/>
      <c r="AK1334" s="529"/>
      <c r="AL1334" s="529"/>
      <c r="AM1334" s="529"/>
      <c r="AN1334" s="529"/>
      <c r="AO1334" s="529"/>
      <c r="AP1334" s="529"/>
      <c r="AQ1334" s="529"/>
      <c r="AR1334" s="529"/>
      <c r="AS1334" s="529"/>
      <c r="AT1334" s="529"/>
      <c r="AU1334" s="529"/>
      <c r="AV1334" s="529"/>
      <c r="AW1334" s="529"/>
      <c r="AX1334" s="529"/>
      <c r="AY1334" s="529"/>
      <c r="AZ1334" s="529"/>
      <c r="BA1334" s="529"/>
      <c r="BB1334" s="529"/>
      <c r="BC1334" s="529"/>
      <c r="BD1334" s="529"/>
      <c r="BE1334" s="529"/>
      <c r="BF1334" s="529"/>
      <c r="BG1334" s="529"/>
      <c r="BH1334" s="529"/>
      <c r="BI1334" s="529"/>
      <c r="BJ1334" s="529"/>
      <c r="BK1334" s="529"/>
      <c r="BL1334" s="529"/>
      <c r="BM1334" s="529"/>
      <c r="BN1334" s="529"/>
      <c r="BO1334" s="529"/>
      <c r="BP1334" s="529"/>
      <c r="BQ1334" s="529"/>
      <c r="BR1334" s="529"/>
      <c r="BS1334" s="529"/>
      <c r="BT1334" s="529"/>
      <c r="BU1334" s="529"/>
      <c r="BV1334" s="529"/>
      <c r="BW1334" s="529"/>
      <c r="BX1334" s="529"/>
      <c r="BY1334" s="529"/>
      <c r="BZ1334" s="529"/>
      <c r="CA1334" s="529"/>
      <c r="CB1334" s="529"/>
      <c r="CC1334" s="529"/>
      <c r="CD1334" s="529"/>
      <c r="CE1334" s="529"/>
      <c r="CF1334" s="529"/>
      <c r="CG1334" s="529"/>
      <c r="CH1334" s="529"/>
      <c r="CI1334" s="529"/>
      <c r="CJ1334" s="529"/>
      <c r="CK1334" s="529"/>
      <c r="CL1334" s="529"/>
      <c r="CM1334" s="529"/>
      <c r="CN1334" s="529"/>
      <c r="CO1334" s="529"/>
      <c r="CP1334" s="529"/>
      <c r="CQ1334" s="529"/>
    </row>
    <row r="1335" spans="1:95" s="70" customFormat="1" outlineLevel="1" x14ac:dyDescent="0.2">
      <c r="A1335" s="11">
        <v>164</v>
      </c>
      <c r="B1335" s="300"/>
      <c r="C1335" s="295"/>
      <c r="D1335" s="844" t="s">
        <v>23</v>
      </c>
      <c r="E1335" s="845"/>
      <c r="F1335" s="845"/>
      <c r="G1335" s="845"/>
      <c r="H1335" s="845"/>
      <c r="I1335" s="845"/>
      <c r="J1335" s="845"/>
      <c r="K1335" s="845"/>
      <c r="L1335" s="845"/>
      <c r="M1335" s="845"/>
      <c r="N1335" s="845"/>
      <c r="O1335" s="845"/>
      <c r="P1335" s="845"/>
      <c r="Q1335" s="845"/>
      <c r="R1335" s="845"/>
      <c r="S1335" s="845"/>
      <c r="T1335" s="845"/>
      <c r="U1335" s="845"/>
      <c r="V1335" s="845"/>
      <c r="W1335" s="845"/>
      <c r="X1335" s="845"/>
      <c r="Y1335" s="845"/>
      <c r="Z1335" s="845"/>
      <c r="AA1335" s="845"/>
      <c r="AB1335" s="845"/>
      <c r="AC1335" s="845"/>
      <c r="AD1335" s="1024"/>
      <c r="AE1335" s="1024"/>
      <c r="AF1335" s="1024"/>
      <c r="AG1335" s="536"/>
      <c r="AH1335" s="529"/>
      <c r="AI1335" s="529"/>
      <c r="AJ1335" s="529"/>
      <c r="AK1335" s="529"/>
      <c r="AL1335" s="529"/>
      <c r="AM1335" s="529"/>
      <c r="AN1335" s="529"/>
      <c r="AO1335" s="529"/>
      <c r="AP1335" s="529"/>
      <c r="AQ1335" s="529"/>
      <c r="AR1335" s="529"/>
      <c r="AS1335" s="529"/>
      <c r="AT1335" s="529"/>
      <c r="AU1335" s="529"/>
      <c r="AV1335" s="529"/>
      <c r="AW1335" s="529"/>
      <c r="AX1335" s="529"/>
      <c r="AY1335" s="529"/>
      <c r="AZ1335" s="529"/>
      <c r="BA1335" s="529"/>
      <c r="BB1335" s="529"/>
      <c r="BC1335" s="529"/>
      <c r="BD1335" s="529"/>
      <c r="BE1335" s="529"/>
      <c r="BF1335" s="529"/>
      <c r="BG1335" s="529"/>
      <c r="BH1335" s="529"/>
      <c r="BI1335" s="529"/>
      <c r="BJ1335" s="529"/>
      <c r="BK1335" s="529"/>
      <c r="BL1335" s="529"/>
      <c r="BM1335" s="529"/>
      <c r="BN1335" s="529"/>
      <c r="BO1335" s="529"/>
      <c r="BP1335" s="529"/>
      <c r="BQ1335" s="529"/>
      <c r="BR1335" s="529"/>
      <c r="BS1335" s="529"/>
      <c r="BT1335" s="529"/>
      <c r="BU1335" s="529"/>
      <c r="BV1335" s="529"/>
      <c r="BW1335" s="529"/>
      <c r="BX1335" s="529"/>
      <c r="BY1335" s="529"/>
      <c r="BZ1335" s="529"/>
      <c r="CA1335" s="529"/>
      <c r="CB1335" s="529"/>
      <c r="CC1335" s="529"/>
      <c r="CD1335" s="529"/>
      <c r="CE1335" s="529"/>
      <c r="CF1335" s="529"/>
      <c r="CG1335" s="529"/>
      <c r="CH1335" s="529"/>
      <c r="CI1335" s="529"/>
      <c r="CJ1335" s="529"/>
      <c r="CK1335" s="529"/>
      <c r="CL1335" s="529"/>
      <c r="CM1335" s="529"/>
      <c r="CN1335" s="529"/>
      <c r="CO1335" s="529"/>
      <c r="CP1335" s="529"/>
      <c r="CQ1335" s="529"/>
    </row>
    <row r="1336" spans="1:95" s="70" customFormat="1" outlineLevel="1" x14ac:dyDescent="0.2">
      <c r="A1336" s="11">
        <v>165</v>
      </c>
      <c r="B1336" s="300"/>
      <c r="C1336" s="295"/>
      <c r="D1336" s="295"/>
      <c r="E1336" s="918" t="s">
        <v>126</v>
      </c>
      <c r="F1336" s="919"/>
      <c r="G1336" s="919"/>
      <c r="H1336" s="919"/>
      <c r="I1336" s="919"/>
      <c r="J1336" s="919"/>
      <c r="K1336" s="919"/>
      <c r="L1336" s="920"/>
      <c r="M1336" s="407">
        <f>SUBTOTAL(9,M1337:M1338)</f>
        <v>0</v>
      </c>
      <c r="N1336" s="410">
        <f t="shared" ref="N1336:AC1336" si="541">SUBTOTAL(9,N1337:N1338)</f>
        <v>0</v>
      </c>
      <c r="O1336" s="414">
        <f t="shared" si="541"/>
        <v>0</v>
      </c>
      <c r="P1336" s="414">
        <f t="shared" si="541"/>
        <v>0</v>
      </c>
      <c r="Q1336" s="415">
        <f t="shared" si="541"/>
        <v>0</v>
      </c>
      <c r="R1336" s="410">
        <f t="shared" si="541"/>
        <v>0</v>
      </c>
      <c r="S1336" s="414">
        <f t="shared" si="541"/>
        <v>0</v>
      </c>
      <c r="T1336" s="413">
        <f t="shared" si="541"/>
        <v>0</v>
      </c>
      <c r="U1336" s="413">
        <f t="shared" si="541"/>
        <v>0</v>
      </c>
      <c r="V1336" s="413">
        <f t="shared" si="541"/>
        <v>0</v>
      </c>
      <c r="W1336" s="413">
        <f t="shared" si="541"/>
        <v>0</v>
      </c>
      <c r="X1336" s="413">
        <f t="shared" si="541"/>
        <v>0</v>
      </c>
      <c r="Y1336" s="413">
        <f t="shared" si="541"/>
        <v>0</v>
      </c>
      <c r="Z1336" s="413">
        <f t="shared" si="541"/>
        <v>0</v>
      </c>
      <c r="AA1336" s="413">
        <f t="shared" si="541"/>
        <v>0</v>
      </c>
      <c r="AB1336" s="411">
        <f t="shared" si="541"/>
        <v>0</v>
      </c>
      <c r="AC1336" s="407">
        <f t="shared" si="541"/>
        <v>0</v>
      </c>
      <c r="AD1336" s="1808"/>
      <c r="AE1336" s="828"/>
      <c r="AF1336" s="828"/>
      <c r="AG1336" s="536"/>
      <c r="AH1336" s="529"/>
      <c r="AI1336" s="529"/>
      <c r="AJ1336" s="529"/>
      <c r="AK1336" s="529"/>
      <c r="AL1336" s="529"/>
      <c r="AM1336" s="529"/>
      <c r="AN1336" s="529"/>
      <c r="AO1336" s="529"/>
      <c r="AP1336" s="529"/>
      <c r="AQ1336" s="529"/>
      <c r="AR1336" s="529"/>
      <c r="AS1336" s="529"/>
      <c r="AT1336" s="529"/>
      <c r="AU1336" s="529"/>
      <c r="AV1336" s="529"/>
      <c r="AW1336" s="529"/>
      <c r="AX1336" s="529"/>
      <c r="AY1336" s="529"/>
      <c r="AZ1336" s="529"/>
      <c r="BA1336" s="529"/>
      <c r="BB1336" s="529"/>
      <c r="BC1336" s="529"/>
      <c r="BD1336" s="529"/>
      <c r="BE1336" s="529"/>
      <c r="BF1336" s="529"/>
      <c r="BG1336" s="529"/>
      <c r="BH1336" s="529"/>
      <c r="BI1336" s="529"/>
      <c r="BJ1336" s="529"/>
      <c r="BK1336" s="529"/>
      <c r="BL1336" s="529"/>
      <c r="BM1336" s="529"/>
      <c r="BN1336" s="529"/>
      <c r="BO1336" s="529"/>
      <c r="BP1336" s="529"/>
      <c r="BQ1336" s="529"/>
      <c r="BR1336" s="529"/>
      <c r="BS1336" s="529"/>
      <c r="BT1336" s="529"/>
      <c r="BU1336" s="529"/>
      <c r="BV1336" s="529"/>
      <c r="BW1336" s="529"/>
      <c r="BX1336" s="529"/>
      <c r="BY1336" s="529"/>
      <c r="BZ1336" s="529"/>
      <c r="CA1336" s="529"/>
      <c r="CB1336" s="529"/>
      <c r="CC1336" s="529"/>
      <c r="CD1336" s="529"/>
      <c r="CE1336" s="529"/>
      <c r="CF1336" s="529"/>
      <c r="CG1336" s="529"/>
      <c r="CH1336" s="529"/>
      <c r="CI1336" s="529"/>
      <c r="CJ1336" s="529"/>
      <c r="CK1336" s="529"/>
      <c r="CL1336" s="529"/>
      <c r="CM1336" s="529"/>
      <c r="CN1336" s="529"/>
      <c r="CO1336" s="529"/>
      <c r="CP1336" s="529"/>
      <c r="CQ1336" s="529"/>
    </row>
    <row r="1337" spans="1:95" s="70" customFormat="1" outlineLevel="1" x14ac:dyDescent="0.2">
      <c r="A1337" s="11">
        <v>166</v>
      </c>
      <c r="B1337" s="300"/>
      <c r="C1337" s="295"/>
      <c r="D1337" s="295"/>
      <c r="E1337" s="295"/>
      <c r="F1337" s="856" t="s">
        <v>127</v>
      </c>
      <c r="G1337" s="857"/>
      <c r="H1337" s="857"/>
      <c r="I1337" s="857"/>
      <c r="J1337" s="857"/>
      <c r="K1337" s="857"/>
      <c r="L1337" s="858"/>
      <c r="M1337" s="408">
        <f t="shared" ref="M1337:M1338" si="542">M561</f>
        <v>0</v>
      </c>
      <c r="N1337" s="419">
        <f>M1337*(1-'Annexe 1. Taux de référence'!$E59)+N561*(1-'Annexe 1. Taux de référence'!$E59)</f>
        <v>0</v>
      </c>
      <c r="O1337" s="422">
        <f>O561*(1-'Annexe 1. Taux de référence'!$E59)</f>
        <v>0</v>
      </c>
      <c r="P1337" s="422">
        <f>P561*(1-'Annexe 1. Taux de référence'!$E59)</f>
        <v>0</v>
      </c>
      <c r="Q1337" s="423">
        <f>Q561*(1-'Annexe 1. Taux de référence'!$E59)</f>
        <v>0</v>
      </c>
      <c r="R1337" s="419">
        <f>R561*(1-'Annexe 1. Taux de référence'!$E59)</f>
        <v>0</v>
      </c>
      <c r="S1337" s="421">
        <f>S561*(1-'Annexe 1. Taux de référence'!$E59)</f>
        <v>0</v>
      </c>
      <c r="T1337" s="421">
        <f>T561*(1-'Annexe 1. Taux de référence'!$E59)</f>
        <v>0</v>
      </c>
      <c r="U1337" s="421">
        <f>U561*(1-'Annexe 1. Taux de référence'!$E59)</f>
        <v>0</v>
      </c>
      <c r="V1337" s="421">
        <f>V561*(1-'Annexe 1. Taux de référence'!$E59)</f>
        <v>0</v>
      </c>
      <c r="W1337" s="421">
        <f>W561*(1-'Annexe 1. Taux de référence'!$E59)</f>
        <v>0</v>
      </c>
      <c r="X1337" s="422">
        <f>X561*(1-'Annexe 1. Taux de référence'!$E59)</f>
        <v>0</v>
      </c>
      <c r="Y1337" s="421">
        <f>Y561*(1-'Annexe 1. Taux de référence'!$E59)</f>
        <v>0</v>
      </c>
      <c r="Z1337" s="421">
        <f>Z561*(1-'Annexe 1. Taux de référence'!$E59)</f>
        <v>0</v>
      </c>
      <c r="AA1337" s="421">
        <f>AA561*(1-'Annexe 1. Taux de référence'!$E59)</f>
        <v>0</v>
      </c>
      <c r="AB1337" s="421">
        <f>AB561*(1-'Annexe 1. Taux de référence'!$E59)</f>
        <v>0</v>
      </c>
      <c r="AC1337" s="408">
        <f t="shared" ref="AC1337:AC1338" si="543">AC561</f>
        <v>0</v>
      </c>
      <c r="AD1337" s="1766"/>
      <c r="AE1337" s="1063"/>
      <c r="AF1337" s="831"/>
      <c r="AG1337" s="536"/>
      <c r="AH1337" s="529"/>
      <c r="AI1337" s="529"/>
      <c r="AJ1337" s="529"/>
      <c r="AK1337" s="529"/>
      <c r="AL1337" s="529"/>
      <c r="AM1337" s="529"/>
      <c r="AN1337" s="529"/>
      <c r="AO1337" s="529"/>
      <c r="AP1337" s="529"/>
      <c r="AQ1337" s="529"/>
      <c r="AR1337" s="529"/>
      <c r="AS1337" s="529"/>
      <c r="AT1337" s="529"/>
      <c r="AU1337" s="529"/>
      <c r="AV1337" s="529"/>
      <c r="AW1337" s="529"/>
      <c r="AX1337" s="529"/>
      <c r="AY1337" s="529"/>
      <c r="AZ1337" s="529"/>
      <c r="BA1337" s="529"/>
      <c r="BB1337" s="529"/>
      <c r="BC1337" s="529"/>
      <c r="BD1337" s="529"/>
      <c r="BE1337" s="529"/>
      <c r="BF1337" s="529"/>
      <c r="BG1337" s="529"/>
      <c r="BH1337" s="529"/>
      <c r="BI1337" s="529"/>
      <c r="BJ1337" s="529"/>
      <c r="BK1337" s="529"/>
      <c r="BL1337" s="529"/>
      <c r="BM1337" s="529"/>
      <c r="BN1337" s="529"/>
      <c r="BO1337" s="529"/>
      <c r="BP1337" s="529"/>
      <c r="BQ1337" s="529"/>
      <c r="BR1337" s="529"/>
      <c r="BS1337" s="529"/>
      <c r="BT1337" s="529"/>
      <c r="BU1337" s="529"/>
      <c r="BV1337" s="529"/>
      <c r="BW1337" s="529"/>
      <c r="BX1337" s="529"/>
      <c r="BY1337" s="529"/>
      <c r="BZ1337" s="529"/>
      <c r="CA1337" s="529"/>
      <c r="CB1337" s="529"/>
      <c r="CC1337" s="529"/>
      <c r="CD1337" s="529"/>
      <c r="CE1337" s="529"/>
      <c r="CF1337" s="529"/>
      <c r="CG1337" s="529"/>
      <c r="CH1337" s="529"/>
      <c r="CI1337" s="529"/>
      <c r="CJ1337" s="529"/>
      <c r="CK1337" s="529"/>
      <c r="CL1337" s="529"/>
      <c r="CM1337" s="529"/>
      <c r="CN1337" s="529"/>
      <c r="CO1337" s="529"/>
      <c r="CP1337" s="529"/>
      <c r="CQ1337" s="529"/>
    </row>
    <row r="1338" spans="1:95" s="70" customFormat="1" outlineLevel="1" x14ac:dyDescent="0.2">
      <c r="A1338" s="11">
        <v>167</v>
      </c>
      <c r="B1338" s="300"/>
      <c r="C1338" s="295"/>
      <c r="D1338" s="295"/>
      <c r="E1338" s="295"/>
      <c r="F1338" s="859" t="s">
        <v>128</v>
      </c>
      <c r="G1338" s="860"/>
      <c r="H1338" s="860"/>
      <c r="I1338" s="860"/>
      <c r="J1338" s="860"/>
      <c r="K1338" s="860"/>
      <c r="L1338" s="861"/>
      <c r="M1338" s="408">
        <f t="shared" si="542"/>
        <v>0</v>
      </c>
      <c r="N1338" s="419">
        <f>M1338*(1-'Annexe 1. Taux de référence'!$E60)+N562*(1-'Annexe 1. Taux de référence'!$E60)</f>
        <v>0</v>
      </c>
      <c r="O1338" s="422">
        <f>O562*(1-'Annexe 1. Taux de référence'!$E60)</f>
        <v>0</v>
      </c>
      <c r="P1338" s="422">
        <f>P562*(1-'Annexe 1. Taux de référence'!$E60)</f>
        <v>0</v>
      </c>
      <c r="Q1338" s="423">
        <f>Q562*(1-'Annexe 1. Taux de référence'!$E60)</f>
        <v>0</v>
      </c>
      <c r="R1338" s="419">
        <f>R562*(1-'Annexe 1. Taux de référence'!$E60)</f>
        <v>0</v>
      </c>
      <c r="S1338" s="421">
        <f>S562*(1-'Annexe 1. Taux de référence'!$E60)</f>
        <v>0</v>
      </c>
      <c r="T1338" s="421">
        <f>T562*(1-'Annexe 1. Taux de référence'!$E60)</f>
        <v>0</v>
      </c>
      <c r="U1338" s="421">
        <f>U562*(1-'Annexe 1. Taux de référence'!$E60)</f>
        <v>0</v>
      </c>
      <c r="V1338" s="421">
        <f>V562*(1-'Annexe 1. Taux de référence'!$E60)</f>
        <v>0</v>
      </c>
      <c r="W1338" s="421">
        <f>W562*(1-'Annexe 1. Taux de référence'!$E60)</f>
        <v>0</v>
      </c>
      <c r="X1338" s="422">
        <f>X562*(1-'Annexe 1. Taux de référence'!$E60)</f>
        <v>0</v>
      </c>
      <c r="Y1338" s="421">
        <f>Y562*(1-'Annexe 1. Taux de référence'!$E60)</f>
        <v>0</v>
      </c>
      <c r="Z1338" s="421">
        <f>Z562*(1-'Annexe 1. Taux de référence'!$E60)</f>
        <v>0</v>
      </c>
      <c r="AA1338" s="421">
        <f>AA562*(1-'Annexe 1. Taux de référence'!$E60)</f>
        <v>0</v>
      </c>
      <c r="AB1338" s="421">
        <f>AB562*(1-'Annexe 1. Taux de référence'!$E60)</f>
        <v>0</v>
      </c>
      <c r="AC1338" s="408">
        <f t="shared" si="543"/>
        <v>0</v>
      </c>
      <c r="AD1338" s="1766"/>
      <c r="AE1338" s="1063"/>
      <c r="AF1338" s="831"/>
      <c r="AG1338" s="536"/>
      <c r="AH1338" s="529"/>
      <c r="AI1338" s="529"/>
      <c r="AJ1338" s="529"/>
      <c r="AK1338" s="529"/>
      <c r="AL1338" s="529"/>
      <c r="AM1338" s="529"/>
      <c r="AN1338" s="529"/>
      <c r="AO1338" s="529"/>
      <c r="AP1338" s="529"/>
      <c r="AQ1338" s="529"/>
      <c r="AR1338" s="529"/>
      <c r="AS1338" s="529"/>
      <c r="AT1338" s="529"/>
      <c r="AU1338" s="529"/>
      <c r="AV1338" s="529"/>
      <c r="AW1338" s="529"/>
      <c r="AX1338" s="529"/>
      <c r="AY1338" s="529"/>
      <c r="AZ1338" s="529"/>
      <c r="BA1338" s="529"/>
      <c r="BB1338" s="529"/>
      <c r="BC1338" s="529"/>
      <c r="BD1338" s="529"/>
      <c r="BE1338" s="529"/>
      <c r="BF1338" s="529"/>
      <c r="BG1338" s="529"/>
      <c r="BH1338" s="529"/>
      <c r="BI1338" s="529"/>
      <c r="BJ1338" s="529"/>
      <c r="BK1338" s="529"/>
      <c r="BL1338" s="529"/>
      <c r="BM1338" s="529"/>
      <c r="BN1338" s="529"/>
      <c r="BO1338" s="529"/>
      <c r="BP1338" s="529"/>
      <c r="BQ1338" s="529"/>
      <c r="BR1338" s="529"/>
      <c r="BS1338" s="529"/>
      <c r="BT1338" s="529"/>
      <c r="BU1338" s="529"/>
      <c r="BV1338" s="529"/>
      <c r="BW1338" s="529"/>
      <c r="BX1338" s="529"/>
      <c r="BY1338" s="529"/>
      <c r="BZ1338" s="529"/>
      <c r="CA1338" s="529"/>
      <c r="CB1338" s="529"/>
      <c r="CC1338" s="529"/>
      <c r="CD1338" s="529"/>
      <c r="CE1338" s="529"/>
      <c r="CF1338" s="529"/>
      <c r="CG1338" s="529"/>
      <c r="CH1338" s="529"/>
      <c r="CI1338" s="529"/>
      <c r="CJ1338" s="529"/>
      <c r="CK1338" s="529"/>
      <c r="CL1338" s="529"/>
      <c r="CM1338" s="529"/>
      <c r="CN1338" s="529"/>
      <c r="CO1338" s="529"/>
      <c r="CP1338" s="529"/>
      <c r="CQ1338" s="529"/>
    </row>
    <row r="1339" spans="1:95" s="70" customFormat="1" outlineLevel="1" x14ac:dyDescent="0.2">
      <c r="A1339" s="11">
        <v>168</v>
      </c>
      <c r="B1339" s="300"/>
      <c r="C1339" s="295"/>
      <c r="D1339" s="295"/>
      <c r="E1339" s="853" t="s">
        <v>129</v>
      </c>
      <c r="F1339" s="854"/>
      <c r="G1339" s="854"/>
      <c r="H1339" s="854"/>
      <c r="I1339" s="854"/>
      <c r="J1339" s="854"/>
      <c r="K1339" s="854"/>
      <c r="L1339" s="855"/>
      <c r="M1339" s="407">
        <f>SUBTOTAL(9,M1340:M1341)</f>
        <v>0</v>
      </c>
      <c r="N1339" s="410">
        <f t="shared" ref="N1339:AC1339" si="544">SUBTOTAL(9,N1340:N1341)</f>
        <v>0</v>
      </c>
      <c r="O1339" s="414">
        <f t="shared" si="544"/>
        <v>0</v>
      </c>
      <c r="P1339" s="414">
        <f t="shared" si="544"/>
        <v>0</v>
      </c>
      <c r="Q1339" s="415">
        <f t="shared" si="544"/>
        <v>0</v>
      </c>
      <c r="R1339" s="410">
        <f t="shared" si="544"/>
        <v>0</v>
      </c>
      <c r="S1339" s="414">
        <f t="shared" si="544"/>
        <v>0</v>
      </c>
      <c r="T1339" s="413">
        <f t="shared" si="544"/>
        <v>0</v>
      </c>
      <c r="U1339" s="413">
        <f t="shared" si="544"/>
        <v>0</v>
      </c>
      <c r="V1339" s="413">
        <f t="shared" si="544"/>
        <v>0</v>
      </c>
      <c r="W1339" s="413">
        <f t="shared" si="544"/>
        <v>0</v>
      </c>
      <c r="X1339" s="413">
        <f t="shared" si="544"/>
        <v>0</v>
      </c>
      <c r="Y1339" s="413">
        <f t="shared" si="544"/>
        <v>0</v>
      </c>
      <c r="Z1339" s="413">
        <f t="shared" si="544"/>
        <v>0</v>
      </c>
      <c r="AA1339" s="413">
        <f t="shared" si="544"/>
        <v>0</v>
      </c>
      <c r="AB1339" s="411">
        <f t="shared" si="544"/>
        <v>0</v>
      </c>
      <c r="AC1339" s="407">
        <f t="shared" si="544"/>
        <v>0</v>
      </c>
      <c r="AD1339" s="1766"/>
      <c r="AE1339" s="1063"/>
      <c r="AF1339" s="831"/>
      <c r="AG1339" s="536"/>
      <c r="AH1339" s="529"/>
      <c r="AI1339" s="529"/>
      <c r="AJ1339" s="529"/>
      <c r="AK1339" s="529"/>
      <c r="AL1339" s="529"/>
      <c r="AM1339" s="529"/>
      <c r="AN1339" s="529"/>
      <c r="AO1339" s="529"/>
      <c r="AP1339" s="529"/>
      <c r="AQ1339" s="529"/>
      <c r="AR1339" s="529"/>
      <c r="AS1339" s="529"/>
      <c r="AT1339" s="529"/>
      <c r="AU1339" s="529"/>
      <c r="AV1339" s="529"/>
      <c r="AW1339" s="529"/>
      <c r="AX1339" s="529"/>
      <c r="AY1339" s="529"/>
      <c r="AZ1339" s="529"/>
      <c r="BA1339" s="529"/>
      <c r="BB1339" s="529"/>
      <c r="BC1339" s="529"/>
      <c r="BD1339" s="529"/>
      <c r="BE1339" s="529"/>
      <c r="BF1339" s="529"/>
      <c r="BG1339" s="529"/>
      <c r="BH1339" s="529"/>
      <c r="BI1339" s="529"/>
      <c r="BJ1339" s="529"/>
      <c r="BK1339" s="529"/>
      <c r="BL1339" s="529"/>
      <c r="BM1339" s="529"/>
      <c r="BN1339" s="529"/>
      <c r="BO1339" s="529"/>
      <c r="BP1339" s="529"/>
      <c r="BQ1339" s="529"/>
      <c r="BR1339" s="529"/>
      <c r="BS1339" s="529"/>
      <c r="BT1339" s="529"/>
      <c r="BU1339" s="529"/>
      <c r="BV1339" s="529"/>
      <c r="BW1339" s="529"/>
      <c r="BX1339" s="529"/>
      <c r="BY1339" s="529"/>
      <c r="BZ1339" s="529"/>
      <c r="CA1339" s="529"/>
      <c r="CB1339" s="529"/>
      <c r="CC1339" s="529"/>
      <c r="CD1339" s="529"/>
      <c r="CE1339" s="529"/>
      <c r="CF1339" s="529"/>
      <c r="CG1339" s="529"/>
      <c r="CH1339" s="529"/>
      <c r="CI1339" s="529"/>
      <c r="CJ1339" s="529"/>
      <c r="CK1339" s="529"/>
      <c r="CL1339" s="529"/>
      <c r="CM1339" s="529"/>
      <c r="CN1339" s="529"/>
      <c r="CO1339" s="529"/>
      <c r="CP1339" s="529"/>
      <c r="CQ1339" s="529"/>
    </row>
    <row r="1340" spans="1:95" s="70" customFormat="1" outlineLevel="1" x14ac:dyDescent="0.2">
      <c r="A1340" s="11">
        <v>169</v>
      </c>
      <c r="B1340" s="300"/>
      <c r="C1340" s="295"/>
      <c r="D1340" s="295"/>
      <c r="E1340" s="295"/>
      <c r="F1340" s="856" t="s">
        <v>130</v>
      </c>
      <c r="G1340" s="857"/>
      <c r="H1340" s="857"/>
      <c r="I1340" s="857"/>
      <c r="J1340" s="857"/>
      <c r="K1340" s="857"/>
      <c r="L1340" s="858"/>
      <c r="M1340" s="408">
        <f t="shared" ref="M1340:M1341" si="545">M564</f>
        <v>0</v>
      </c>
      <c r="N1340" s="419">
        <f>M1340*(1-'Annexe 1. Taux de référence'!$E62)+N564*(1-'Annexe 1. Taux de référence'!$E62)</f>
        <v>0</v>
      </c>
      <c r="O1340" s="422">
        <f>O564*(1-'Annexe 1. Taux de référence'!$E62)</f>
        <v>0</v>
      </c>
      <c r="P1340" s="422">
        <f>P564*(1-'Annexe 1. Taux de référence'!$E62)</f>
        <v>0</v>
      </c>
      <c r="Q1340" s="423">
        <f>Q564*(1-'Annexe 1. Taux de référence'!$E62)</f>
        <v>0</v>
      </c>
      <c r="R1340" s="419">
        <f>R564*(1-'Annexe 1. Taux de référence'!$E62)</f>
        <v>0</v>
      </c>
      <c r="S1340" s="421">
        <f>S564*(1-'Annexe 1. Taux de référence'!$E62)</f>
        <v>0</v>
      </c>
      <c r="T1340" s="421">
        <f>T564*(1-'Annexe 1. Taux de référence'!$E62)</f>
        <v>0</v>
      </c>
      <c r="U1340" s="421">
        <f>U564*(1-'Annexe 1. Taux de référence'!$E62)</f>
        <v>0</v>
      </c>
      <c r="V1340" s="421">
        <f>V564*(1-'Annexe 1. Taux de référence'!$E62)</f>
        <v>0</v>
      </c>
      <c r="W1340" s="421">
        <f>W564*(1-'Annexe 1. Taux de référence'!$E62)</f>
        <v>0</v>
      </c>
      <c r="X1340" s="422">
        <f>X564*(1-'Annexe 1. Taux de référence'!$E62)</f>
        <v>0</v>
      </c>
      <c r="Y1340" s="421">
        <f>Y564*(1-'Annexe 1. Taux de référence'!$E62)</f>
        <v>0</v>
      </c>
      <c r="Z1340" s="421">
        <f>Z564*(1-'Annexe 1. Taux de référence'!$E62)</f>
        <v>0</v>
      </c>
      <c r="AA1340" s="421">
        <f>AA564*(1-'Annexe 1. Taux de référence'!$E62)</f>
        <v>0</v>
      </c>
      <c r="AB1340" s="421">
        <f>AB564*(1-'Annexe 1. Taux de référence'!$E62)</f>
        <v>0</v>
      </c>
      <c r="AC1340" s="408">
        <f t="shared" ref="AC1340:AC1357" si="546">AC564</f>
        <v>0</v>
      </c>
      <c r="AD1340" s="1766"/>
      <c r="AE1340" s="1063"/>
      <c r="AF1340" s="831"/>
      <c r="AG1340" s="536"/>
      <c r="AH1340" s="529"/>
      <c r="AI1340" s="529"/>
      <c r="AJ1340" s="529"/>
      <c r="AK1340" s="529"/>
      <c r="AL1340" s="529"/>
      <c r="AM1340" s="529"/>
      <c r="AN1340" s="529"/>
      <c r="AO1340" s="529"/>
      <c r="AP1340" s="529"/>
      <c r="AQ1340" s="529"/>
      <c r="AR1340" s="529"/>
      <c r="AS1340" s="529"/>
      <c r="AT1340" s="529"/>
      <c r="AU1340" s="529"/>
      <c r="AV1340" s="529"/>
      <c r="AW1340" s="529"/>
      <c r="AX1340" s="529"/>
      <c r="AY1340" s="529"/>
      <c r="AZ1340" s="529"/>
      <c r="BA1340" s="529"/>
      <c r="BB1340" s="529"/>
      <c r="BC1340" s="529"/>
      <c r="BD1340" s="529"/>
      <c r="BE1340" s="529"/>
      <c r="BF1340" s="529"/>
      <c r="BG1340" s="529"/>
      <c r="BH1340" s="529"/>
      <c r="BI1340" s="529"/>
      <c r="BJ1340" s="529"/>
      <c r="BK1340" s="529"/>
      <c r="BL1340" s="529"/>
      <c r="BM1340" s="529"/>
      <c r="BN1340" s="529"/>
      <c r="BO1340" s="529"/>
      <c r="BP1340" s="529"/>
      <c r="BQ1340" s="529"/>
      <c r="BR1340" s="529"/>
      <c r="BS1340" s="529"/>
      <c r="BT1340" s="529"/>
      <c r="BU1340" s="529"/>
      <c r="BV1340" s="529"/>
      <c r="BW1340" s="529"/>
      <c r="BX1340" s="529"/>
      <c r="BY1340" s="529"/>
      <c r="BZ1340" s="529"/>
      <c r="CA1340" s="529"/>
      <c r="CB1340" s="529"/>
      <c r="CC1340" s="529"/>
      <c r="CD1340" s="529"/>
      <c r="CE1340" s="529"/>
      <c r="CF1340" s="529"/>
      <c r="CG1340" s="529"/>
      <c r="CH1340" s="529"/>
      <c r="CI1340" s="529"/>
      <c r="CJ1340" s="529"/>
      <c r="CK1340" s="529"/>
      <c r="CL1340" s="529"/>
      <c r="CM1340" s="529"/>
      <c r="CN1340" s="529"/>
      <c r="CO1340" s="529"/>
      <c r="CP1340" s="529"/>
      <c r="CQ1340" s="529"/>
    </row>
    <row r="1341" spans="1:95" s="70" customFormat="1" outlineLevel="1" x14ac:dyDescent="0.2">
      <c r="A1341" s="11">
        <v>170</v>
      </c>
      <c r="B1341" s="300"/>
      <c r="C1341" s="295"/>
      <c r="D1341" s="295"/>
      <c r="E1341" s="295"/>
      <c r="F1341" s="859" t="s">
        <v>131</v>
      </c>
      <c r="G1341" s="860"/>
      <c r="H1341" s="860"/>
      <c r="I1341" s="860"/>
      <c r="J1341" s="860"/>
      <c r="K1341" s="860"/>
      <c r="L1341" s="861"/>
      <c r="M1341" s="408">
        <f t="shared" si="545"/>
        <v>0</v>
      </c>
      <c r="N1341" s="419">
        <f>M1341*(1-'Annexe 1. Taux de référence'!$E63)+N565*(1-'Annexe 1. Taux de référence'!$E63)</f>
        <v>0</v>
      </c>
      <c r="O1341" s="422">
        <f>O565*(1-'Annexe 1. Taux de référence'!$E63)</f>
        <v>0</v>
      </c>
      <c r="P1341" s="422">
        <f>P565*(1-'Annexe 1. Taux de référence'!$E63)</f>
        <v>0</v>
      </c>
      <c r="Q1341" s="423">
        <f>Q565*(1-'Annexe 1. Taux de référence'!$E63)</f>
        <v>0</v>
      </c>
      <c r="R1341" s="419">
        <f>R565*(1-'Annexe 1. Taux de référence'!$E63)</f>
        <v>0</v>
      </c>
      <c r="S1341" s="421">
        <f>S565*(1-'Annexe 1. Taux de référence'!$E63)</f>
        <v>0</v>
      </c>
      <c r="T1341" s="421">
        <f>T565*(1-'Annexe 1. Taux de référence'!$E63)</f>
        <v>0</v>
      </c>
      <c r="U1341" s="421">
        <f>U565*(1-'Annexe 1. Taux de référence'!$E63)</f>
        <v>0</v>
      </c>
      <c r="V1341" s="421">
        <f>V565*(1-'Annexe 1. Taux de référence'!$E63)</f>
        <v>0</v>
      </c>
      <c r="W1341" s="421">
        <f>W565*(1-'Annexe 1. Taux de référence'!$E63)</f>
        <v>0</v>
      </c>
      <c r="X1341" s="422">
        <f>X565*(1-'Annexe 1. Taux de référence'!$E63)</f>
        <v>0</v>
      </c>
      <c r="Y1341" s="421">
        <f>Y565*(1-'Annexe 1. Taux de référence'!$E63)</f>
        <v>0</v>
      </c>
      <c r="Z1341" s="421">
        <f>Z565*(1-'Annexe 1. Taux de référence'!$E63)</f>
        <v>0</v>
      </c>
      <c r="AA1341" s="421">
        <f>AA565*(1-'Annexe 1. Taux de référence'!$E63)</f>
        <v>0</v>
      </c>
      <c r="AB1341" s="421">
        <f>AB565*(1-'Annexe 1. Taux de référence'!$E63)</f>
        <v>0</v>
      </c>
      <c r="AC1341" s="408">
        <f t="shared" si="546"/>
        <v>0</v>
      </c>
      <c r="AD1341" s="1766"/>
      <c r="AE1341" s="1063"/>
      <c r="AF1341" s="831"/>
      <c r="AG1341" s="536"/>
      <c r="AH1341" s="529"/>
      <c r="AI1341" s="529"/>
      <c r="AJ1341" s="529"/>
      <c r="AK1341" s="529"/>
      <c r="AL1341" s="529"/>
      <c r="AM1341" s="529"/>
      <c r="AN1341" s="529"/>
      <c r="AO1341" s="529"/>
      <c r="AP1341" s="529"/>
      <c r="AQ1341" s="529"/>
      <c r="AR1341" s="529"/>
      <c r="AS1341" s="529"/>
      <c r="AT1341" s="529"/>
      <c r="AU1341" s="529"/>
      <c r="AV1341" s="529"/>
      <c r="AW1341" s="529"/>
      <c r="AX1341" s="529"/>
      <c r="AY1341" s="529"/>
      <c r="AZ1341" s="529"/>
      <c r="BA1341" s="529"/>
      <c r="BB1341" s="529"/>
      <c r="BC1341" s="529"/>
      <c r="BD1341" s="529"/>
      <c r="BE1341" s="529"/>
      <c r="BF1341" s="529"/>
      <c r="BG1341" s="529"/>
      <c r="BH1341" s="529"/>
      <c r="BI1341" s="529"/>
      <c r="BJ1341" s="529"/>
      <c r="BK1341" s="529"/>
      <c r="BL1341" s="529"/>
      <c r="BM1341" s="529"/>
      <c r="BN1341" s="529"/>
      <c r="BO1341" s="529"/>
      <c r="BP1341" s="529"/>
      <c r="BQ1341" s="529"/>
      <c r="BR1341" s="529"/>
      <c r="BS1341" s="529"/>
      <c r="BT1341" s="529"/>
      <c r="BU1341" s="529"/>
      <c r="BV1341" s="529"/>
      <c r="BW1341" s="529"/>
      <c r="BX1341" s="529"/>
      <c r="BY1341" s="529"/>
      <c r="BZ1341" s="529"/>
      <c r="CA1341" s="529"/>
      <c r="CB1341" s="529"/>
      <c r="CC1341" s="529"/>
      <c r="CD1341" s="529"/>
      <c r="CE1341" s="529"/>
      <c r="CF1341" s="529"/>
      <c r="CG1341" s="529"/>
      <c r="CH1341" s="529"/>
      <c r="CI1341" s="529"/>
      <c r="CJ1341" s="529"/>
      <c r="CK1341" s="529"/>
      <c r="CL1341" s="529"/>
      <c r="CM1341" s="529"/>
      <c r="CN1341" s="529"/>
      <c r="CO1341" s="529"/>
      <c r="CP1341" s="529"/>
      <c r="CQ1341" s="529"/>
    </row>
    <row r="1342" spans="1:95" s="70" customFormat="1" outlineLevel="1" x14ac:dyDescent="0.2">
      <c r="A1342" s="11">
        <v>171</v>
      </c>
      <c r="B1342" s="300"/>
      <c r="C1342" s="295"/>
      <c r="D1342" s="295"/>
      <c r="E1342" s="853" t="s">
        <v>132</v>
      </c>
      <c r="F1342" s="854"/>
      <c r="G1342" s="854"/>
      <c r="H1342" s="854"/>
      <c r="I1342" s="854"/>
      <c r="J1342" s="854"/>
      <c r="K1342" s="854"/>
      <c r="L1342" s="855"/>
      <c r="M1342" s="407">
        <f>SUBTOTAL(9,M1343:M1344)</f>
        <v>0</v>
      </c>
      <c r="N1342" s="410">
        <f t="shared" ref="N1342:AC1342" si="547">SUBTOTAL(9,N1343:N1344)</f>
        <v>0</v>
      </c>
      <c r="O1342" s="414">
        <f t="shared" si="547"/>
        <v>0</v>
      </c>
      <c r="P1342" s="414">
        <f t="shared" si="547"/>
        <v>0</v>
      </c>
      <c r="Q1342" s="415">
        <f t="shared" si="547"/>
        <v>0</v>
      </c>
      <c r="R1342" s="410">
        <f t="shared" si="547"/>
        <v>0</v>
      </c>
      <c r="S1342" s="414">
        <f t="shared" si="547"/>
        <v>0</v>
      </c>
      <c r="T1342" s="413">
        <f t="shared" si="547"/>
        <v>0</v>
      </c>
      <c r="U1342" s="413">
        <f t="shared" si="547"/>
        <v>0</v>
      </c>
      <c r="V1342" s="413">
        <f t="shared" si="547"/>
        <v>0</v>
      </c>
      <c r="W1342" s="413">
        <f t="shared" si="547"/>
        <v>0</v>
      </c>
      <c r="X1342" s="413">
        <f t="shared" si="547"/>
        <v>0</v>
      </c>
      <c r="Y1342" s="413">
        <f t="shared" si="547"/>
        <v>0</v>
      </c>
      <c r="Z1342" s="413">
        <f t="shared" si="547"/>
        <v>0</v>
      </c>
      <c r="AA1342" s="413">
        <f t="shared" si="547"/>
        <v>0</v>
      </c>
      <c r="AB1342" s="411">
        <f t="shared" si="547"/>
        <v>0</v>
      </c>
      <c r="AC1342" s="407">
        <f t="shared" si="547"/>
        <v>0</v>
      </c>
      <c r="AD1342" s="1766"/>
      <c r="AE1342" s="1063"/>
      <c r="AF1342" s="831"/>
      <c r="AG1342" s="536"/>
      <c r="AH1342" s="529"/>
      <c r="AI1342" s="529"/>
      <c r="AJ1342" s="529"/>
      <c r="AK1342" s="529"/>
      <c r="AL1342" s="529"/>
      <c r="AM1342" s="529"/>
      <c r="AN1342" s="529"/>
      <c r="AO1342" s="529"/>
      <c r="AP1342" s="529"/>
      <c r="AQ1342" s="529"/>
      <c r="AR1342" s="529"/>
      <c r="AS1342" s="529"/>
      <c r="AT1342" s="529"/>
      <c r="AU1342" s="529"/>
      <c r="AV1342" s="529"/>
      <c r="AW1342" s="529"/>
      <c r="AX1342" s="529"/>
      <c r="AY1342" s="529"/>
      <c r="AZ1342" s="529"/>
      <c r="BA1342" s="529"/>
      <c r="BB1342" s="529"/>
      <c r="BC1342" s="529"/>
      <c r="BD1342" s="529"/>
      <c r="BE1342" s="529"/>
      <c r="BF1342" s="529"/>
      <c r="BG1342" s="529"/>
      <c r="BH1342" s="529"/>
      <c r="BI1342" s="529"/>
      <c r="BJ1342" s="529"/>
      <c r="BK1342" s="529"/>
      <c r="BL1342" s="529"/>
      <c r="BM1342" s="529"/>
      <c r="BN1342" s="529"/>
      <c r="BO1342" s="529"/>
      <c r="BP1342" s="529"/>
      <c r="BQ1342" s="529"/>
      <c r="BR1342" s="529"/>
      <c r="BS1342" s="529"/>
      <c r="BT1342" s="529"/>
      <c r="BU1342" s="529"/>
      <c r="BV1342" s="529"/>
      <c r="BW1342" s="529"/>
      <c r="BX1342" s="529"/>
      <c r="BY1342" s="529"/>
      <c r="BZ1342" s="529"/>
      <c r="CA1342" s="529"/>
      <c r="CB1342" s="529"/>
      <c r="CC1342" s="529"/>
      <c r="CD1342" s="529"/>
      <c r="CE1342" s="529"/>
      <c r="CF1342" s="529"/>
      <c r="CG1342" s="529"/>
      <c r="CH1342" s="529"/>
      <c r="CI1342" s="529"/>
      <c r="CJ1342" s="529"/>
      <c r="CK1342" s="529"/>
      <c r="CL1342" s="529"/>
      <c r="CM1342" s="529"/>
      <c r="CN1342" s="529"/>
      <c r="CO1342" s="529"/>
      <c r="CP1342" s="529"/>
      <c r="CQ1342" s="529"/>
    </row>
    <row r="1343" spans="1:95" s="70" customFormat="1" outlineLevel="1" x14ac:dyDescent="0.2">
      <c r="A1343" s="11">
        <v>172</v>
      </c>
      <c r="B1343" s="300"/>
      <c r="C1343" s="295"/>
      <c r="D1343" s="295"/>
      <c r="E1343" s="295"/>
      <c r="F1343" s="856" t="s">
        <v>133</v>
      </c>
      <c r="G1343" s="857"/>
      <c r="H1343" s="857"/>
      <c r="I1343" s="857"/>
      <c r="J1343" s="857"/>
      <c r="K1343" s="857"/>
      <c r="L1343" s="858"/>
      <c r="M1343" s="408">
        <f t="shared" ref="M1343:M1344" si="548">M567</f>
        <v>0</v>
      </c>
      <c r="N1343" s="419">
        <f>M1343*(1-'Annexe 1. Taux de référence'!$E65)+N567*(1-'Annexe 1. Taux de référence'!$E65)</f>
        <v>0</v>
      </c>
      <c r="O1343" s="422">
        <f>O567*(1-'Annexe 1. Taux de référence'!$E65)</f>
        <v>0</v>
      </c>
      <c r="P1343" s="422">
        <f>P567*(1-'Annexe 1. Taux de référence'!$E65)</f>
        <v>0</v>
      </c>
      <c r="Q1343" s="423">
        <f>Q567*(1-'Annexe 1. Taux de référence'!$E65)</f>
        <v>0</v>
      </c>
      <c r="R1343" s="419">
        <f>R567*(1-'Annexe 1. Taux de référence'!$E65)</f>
        <v>0</v>
      </c>
      <c r="S1343" s="421">
        <f>S567*(1-'Annexe 1. Taux de référence'!$E65)</f>
        <v>0</v>
      </c>
      <c r="T1343" s="421">
        <f>T567*(1-'Annexe 1. Taux de référence'!$E65)</f>
        <v>0</v>
      </c>
      <c r="U1343" s="421">
        <f>U567*(1-'Annexe 1. Taux de référence'!$E65)</f>
        <v>0</v>
      </c>
      <c r="V1343" s="421">
        <f>V567*(1-'Annexe 1. Taux de référence'!$E65)</f>
        <v>0</v>
      </c>
      <c r="W1343" s="421">
        <f>W567*(1-'Annexe 1. Taux de référence'!$E65)</f>
        <v>0</v>
      </c>
      <c r="X1343" s="422">
        <f>X567*(1-'Annexe 1. Taux de référence'!$E65)</f>
        <v>0</v>
      </c>
      <c r="Y1343" s="421">
        <f>Y567*(1-'Annexe 1. Taux de référence'!$E65)</f>
        <v>0</v>
      </c>
      <c r="Z1343" s="421">
        <f>Z567*(1-'Annexe 1. Taux de référence'!$E65)</f>
        <v>0</v>
      </c>
      <c r="AA1343" s="421">
        <f>AA567*(1-'Annexe 1. Taux de référence'!$E65)</f>
        <v>0</v>
      </c>
      <c r="AB1343" s="421">
        <f>AB567*(1-'Annexe 1. Taux de référence'!$E65)</f>
        <v>0</v>
      </c>
      <c r="AC1343" s="408">
        <f t="shared" si="546"/>
        <v>0</v>
      </c>
      <c r="AD1343" s="1766"/>
      <c r="AE1343" s="1063"/>
      <c r="AF1343" s="831"/>
      <c r="AG1343" s="536"/>
      <c r="AH1343" s="529"/>
      <c r="AI1343" s="529"/>
      <c r="AJ1343" s="529"/>
      <c r="AK1343" s="529"/>
      <c r="AL1343" s="529"/>
      <c r="AM1343" s="529"/>
      <c r="AN1343" s="529"/>
      <c r="AO1343" s="529"/>
      <c r="AP1343" s="529"/>
      <c r="AQ1343" s="529"/>
      <c r="AR1343" s="529"/>
      <c r="AS1343" s="529"/>
      <c r="AT1343" s="529"/>
      <c r="AU1343" s="529"/>
      <c r="AV1343" s="529"/>
      <c r="AW1343" s="529"/>
      <c r="AX1343" s="529"/>
      <c r="AY1343" s="529"/>
      <c r="AZ1343" s="529"/>
      <c r="BA1343" s="529"/>
      <c r="BB1343" s="529"/>
      <c r="BC1343" s="529"/>
      <c r="BD1343" s="529"/>
      <c r="BE1343" s="529"/>
      <c r="BF1343" s="529"/>
      <c r="BG1343" s="529"/>
      <c r="BH1343" s="529"/>
      <c r="BI1343" s="529"/>
      <c r="BJ1343" s="529"/>
      <c r="BK1343" s="529"/>
      <c r="BL1343" s="529"/>
      <c r="BM1343" s="529"/>
      <c r="BN1343" s="529"/>
      <c r="BO1343" s="529"/>
      <c r="BP1343" s="529"/>
      <c r="BQ1343" s="529"/>
      <c r="BR1343" s="529"/>
      <c r="BS1343" s="529"/>
      <c r="BT1343" s="529"/>
      <c r="BU1343" s="529"/>
      <c r="BV1343" s="529"/>
      <c r="BW1343" s="529"/>
      <c r="BX1343" s="529"/>
      <c r="BY1343" s="529"/>
      <c r="BZ1343" s="529"/>
      <c r="CA1343" s="529"/>
      <c r="CB1343" s="529"/>
      <c r="CC1343" s="529"/>
      <c r="CD1343" s="529"/>
      <c r="CE1343" s="529"/>
      <c r="CF1343" s="529"/>
      <c r="CG1343" s="529"/>
      <c r="CH1343" s="529"/>
      <c r="CI1343" s="529"/>
      <c r="CJ1343" s="529"/>
      <c r="CK1343" s="529"/>
      <c r="CL1343" s="529"/>
      <c r="CM1343" s="529"/>
      <c r="CN1343" s="529"/>
      <c r="CO1343" s="529"/>
      <c r="CP1343" s="529"/>
      <c r="CQ1343" s="529"/>
    </row>
    <row r="1344" spans="1:95" s="70" customFormat="1" outlineLevel="1" x14ac:dyDescent="0.2">
      <c r="A1344" s="11">
        <v>173</v>
      </c>
      <c r="B1344" s="300"/>
      <c r="C1344" s="295"/>
      <c r="D1344" s="295"/>
      <c r="E1344" s="295"/>
      <c r="F1344" s="859" t="s">
        <v>134</v>
      </c>
      <c r="G1344" s="860"/>
      <c r="H1344" s="860"/>
      <c r="I1344" s="860"/>
      <c r="J1344" s="860"/>
      <c r="K1344" s="860"/>
      <c r="L1344" s="861"/>
      <c r="M1344" s="408">
        <f t="shared" si="548"/>
        <v>0</v>
      </c>
      <c r="N1344" s="419">
        <f>M1344*(1-'Annexe 1. Taux de référence'!$E66)+N568*(1-'Annexe 1. Taux de référence'!$E66)</f>
        <v>0</v>
      </c>
      <c r="O1344" s="422">
        <f>O568*(1-'Annexe 1. Taux de référence'!$E66)</f>
        <v>0</v>
      </c>
      <c r="P1344" s="422">
        <f>P568*(1-'Annexe 1. Taux de référence'!$E66)</f>
        <v>0</v>
      </c>
      <c r="Q1344" s="423">
        <f>Q568*(1-'Annexe 1. Taux de référence'!$E66)</f>
        <v>0</v>
      </c>
      <c r="R1344" s="419">
        <f>R568*(1-'Annexe 1. Taux de référence'!$E66)</f>
        <v>0</v>
      </c>
      <c r="S1344" s="421">
        <f>S568*(1-'Annexe 1. Taux de référence'!$E66)</f>
        <v>0</v>
      </c>
      <c r="T1344" s="421">
        <f>T568*(1-'Annexe 1. Taux de référence'!$E66)</f>
        <v>0</v>
      </c>
      <c r="U1344" s="421">
        <f>U568*(1-'Annexe 1. Taux de référence'!$E66)</f>
        <v>0</v>
      </c>
      <c r="V1344" s="421">
        <f>V568*(1-'Annexe 1. Taux de référence'!$E66)</f>
        <v>0</v>
      </c>
      <c r="W1344" s="421">
        <f>W568*(1-'Annexe 1. Taux de référence'!$E66)</f>
        <v>0</v>
      </c>
      <c r="X1344" s="422">
        <f>X568*(1-'Annexe 1. Taux de référence'!$E66)</f>
        <v>0</v>
      </c>
      <c r="Y1344" s="421">
        <f>Y568*(1-'Annexe 1. Taux de référence'!$E66)</f>
        <v>0</v>
      </c>
      <c r="Z1344" s="421">
        <f>Z568*(1-'Annexe 1. Taux de référence'!$E66)</f>
        <v>0</v>
      </c>
      <c r="AA1344" s="421">
        <f>AA568*(1-'Annexe 1. Taux de référence'!$E66)</f>
        <v>0</v>
      </c>
      <c r="AB1344" s="421">
        <f>AB568*(1-'Annexe 1. Taux de référence'!$E66)</f>
        <v>0</v>
      </c>
      <c r="AC1344" s="408">
        <f t="shared" si="546"/>
        <v>0</v>
      </c>
      <c r="AD1344" s="1766"/>
      <c r="AE1344" s="1063"/>
      <c r="AF1344" s="831"/>
      <c r="AG1344" s="536"/>
      <c r="AH1344" s="529"/>
      <c r="AI1344" s="529"/>
      <c r="AJ1344" s="529"/>
      <c r="AK1344" s="529"/>
      <c r="AL1344" s="529"/>
      <c r="AM1344" s="529"/>
      <c r="AN1344" s="529"/>
      <c r="AO1344" s="529"/>
      <c r="AP1344" s="529"/>
      <c r="AQ1344" s="529"/>
      <c r="AR1344" s="529"/>
      <c r="AS1344" s="529"/>
      <c r="AT1344" s="529"/>
      <c r="AU1344" s="529"/>
      <c r="AV1344" s="529"/>
      <c r="AW1344" s="529"/>
      <c r="AX1344" s="529"/>
      <c r="AY1344" s="529"/>
      <c r="AZ1344" s="529"/>
      <c r="BA1344" s="529"/>
      <c r="BB1344" s="529"/>
      <c r="BC1344" s="529"/>
      <c r="BD1344" s="529"/>
      <c r="BE1344" s="529"/>
      <c r="BF1344" s="529"/>
      <c r="BG1344" s="529"/>
      <c r="BH1344" s="529"/>
      <c r="BI1344" s="529"/>
      <c r="BJ1344" s="529"/>
      <c r="BK1344" s="529"/>
      <c r="BL1344" s="529"/>
      <c r="BM1344" s="529"/>
      <c r="BN1344" s="529"/>
      <c r="BO1344" s="529"/>
      <c r="BP1344" s="529"/>
      <c r="BQ1344" s="529"/>
      <c r="BR1344" s="529"/>
      <c r="BS1344" s="529"/>
      <c r="BT1344" s="529"/>
      <c r="BU1344" s="529"/>
      <c r="BV1344" s="529"/>
      <c r="BW1344" s="529"/>
      <c r="BX1344" s="529"/>
      <c r="BY1344" s="529"/>
      <c r="BZ1344" s="529"/>
      <c r="CA1344" s="529"/>
      <c r="CB1344" s="529"/>
      <c r="CC1344" s="529"/>
      <c r="CD1344" s="529"/>
      <c r="CE1344" s="529"/>
      <c r="CF1344" s="529"/>
      <c r="CG1344" s="529"/>
      <c r="CH1344" s="529"/>
      <c r="CI1344" s="529"/>
      <c r="CJ1344" s="529"/>
      <c r="CK1344" s="529"/>
      <c r="CL1344" s="529"/>
      <c r="CM1344" s="529"/>
      <c r="CN1344" s="529"/>
      <c r="CO1344" s="529"/>
      <c r="CP1344" s="529"/>
      <c r="CQ1344" s="529"/>
    </row>
    <row r="1345" spans="1:95" s="70" customFormat="1" outlineLevel="1" x14ac:dyDescent="0.2">
      <c r="A1345" s="11">
        <v>174</v>
      </c>
      <c r="B1345" s="300"/>
      <c r="C1345" s="295"/>
      <c r="D1345" s="295"/>
      <c r="E1345" s="853" t="s">
        <v>135</v>
      </c>
      <c r="F1345" s="854"/>
      <c r="G1345" s="854"/>
      <c r="H1345" s="854"/>
      <c r="I1345" s="854"/>
      <c r="J1345" s="854"/>
      <c r="K1345" s="854"/>
      <c r="L1345" s="855"/>
      <c r="M1345" s="407">
        <f>SUBTOTAL(9,M1346:M1347)</f>
        <v>0</v>
      </c>
      <c r="N1345" s="410">
        <f t="shared" ref="N1345:AC1345" si="549">SUBTOTAL(9,N1346:N1347)</f>
        <v>0</v>
      </c>
      <c r="O1345" s="414">
        <f t="shared" si="549"/>
        <v>0</v>
      </c>
      <c r="P1345" s="414">
        <f t="shared" si="549"/>
        <v>0</v>
      </c>
      <c r="Q1345" s="415">
        <f t="shared" si="549"/>
        <v>0</v>
      </c>
      <c r="R1345" s="410">
        <f t="shared" si="549"/>
        <v>0</v>
      </c>
      <c r="S1345" s="414">
        <f t="shared" si="549"/>
        <v>0</v>
      </c>
      <c r="T1345" s="413">
        <f t="shared" si="549"/>
        <v>0</v>
      </c>
      <c r="U1345" s="413">
        <f t="shared" si="549"/>
        <v>0</v>
      </c>
      <c r="V1345" s="413">
        <f t="shared" si="549"/>
        <v>0</v>
      </c>
      <c r="W1345" s="413">
        <f t="shared" si="549"/>
        <v>0</v>
      </c>
      <c r="X1345" s="413">
        <f t="shared" si="549"/>
        <v>0</v>
      </c>
      <c r="Y1345" s="413">
        <f t="shared" si="549"/>
        <v>0</v>
      </c>
      <c r="Z1345" s="413">
        <f t="shared" si="549"/>
        <v>0</v>
      </c>
      <c r="AA1345" s="413">
        <f t="shared" si="549"/>
        <v>0</v>
      </c>
      <c r="AB1345" s="411">
        <f t="shared" si="549"/>
        <v>0</v>
      </c>
      <c r="AC1345" s="407">
        <f t="shared" si="549"/>
        <v>0</v>
      </c>
      <c r="AD1345" s="1766"/>
      <c r="AE1345" s="1063"/>
      <c r="AF1345" s="831"/>
      <c r="AG1345" s="536"/>
      <c r="AH1345" s="529"/>
      <c r="AI1345" s="529"/>
      <c r="AJ1345" s="529"/>
      <c r="AK1345" s="529"/>
      <c r="AL1345" s="529"/>
      <c r="AM1345" s="529"/>
      <c r="AN1345" s="529"/>
      <c r="AO1345" s="529"/>
      <c r="AP1345" s="529"/>
      <c r="AQ1345" s="529"/>
      <c r="AR1345" s="529"/>
      <c r="AS1345" s="529"/>
      <c r="AT1345" s="529"/>
      <c r="AU1345" s="529"/>
      <c r="AV1345" s="529"/>
      <c r="AW1345" s="529"/>
      <c r="AX1345" s="529"/>
      <c r="AY1345" s="529"/>
      <c r="AZ1345" s="529"/>
      <c r="BA1345" s="529"/>
      <c r="BB1345" s="529"/>
      <c r="BC1345" s="529"/>
      <c r="BD1345" s="529"/>
      <c r="BE1345" s="529"/>
      <c r="BF1345" s="529"/>
      <c r="BG1345" s="529"/>
      <c r="BH1345" s="529"/>
      <c r="BI1345" s="529"/>
      <c r="BJ1345" s="529"/>
      <c r="BK1345" s="529"/>
      <c r="BL1345" s="529"/>
      <c r="BM1345" s="529"/>
      <c r="BN1345" s="529"/>
      <c r="BO1345" s="529"/>
      <c r="BP1345" s="529"/>
      <c r="BQ1345" s="529"/>
      <c r="BR1345" s="529"/>
      <c r="BS1345" s="529"/>
      <c r="BT1345" s="529"/>
      <c r="BU1345" s="529"/>
      <c r="BV1345" s="529"/>
      <c r="BW1345" s="529"/>
      <c r="BX1345" s="529"/>
      <c r="BY1345" s="529"/>
      <c r="BZ1345" s="529"/>
      <c r="CA1345" s="529"/>
      <c r="CB1345" s="529"/>
      <c r="CC1345" s="529"/>
      <c r="CD1345" s="529"/>
      <c r="CE1345" s="529"/>
      <c r="CF1345" s="529"/>
      <c r="CG1345" s="529"/>
      <c r="CH1345" s="529"/>
      <c r="CI1345" s="529"/>
      <c r="CJ1345" s="529"/>
      <c r="CK1345" s="529"/>
      <c r="CL1345" s="529"/>
      <c r="CM1345" s="529"/>
      <c r="CN1345" s="529"/>
      <c r="CO1345" s="529"/>
      <c r="CP1345" s="529"/>
      <c r="CQ1345" s="529"/>
    </row>
    <row r="1346" spans="1:95" s="70" customFormat="1" outlineLevel="1" x14ac:dyDescent="0.2">
      <c r="A1346" s="11">
        <v>175</v>
      </c>
      <c r="B1346" s="300"/>
      <c r="C1346" s="295"/>
      <c r="D1346" s="295"/>
      <c r="E1346" s="295"/>
      <c r="F1346" s="856" t="s">
        <v>136</v>
      </c>
      <c r="G1346" s="857"/>
      <c r="H1346" s="857"/>
      <c r="I1346" s="857"/>
      <c r="J1346" s="857"/>
      <c r="K1346" s="857"/>
      <c r="L1346" s="858"/>
      <c r="M1346" s="408">
        <f t="shared" ref="M1346:M1347" si="550">M570</f>
        <v>0</v>
      </c>
      <c r="N1346" s="419">
        <f>M1346*(1-'Annexe 1. Taux de référence'!$E68)+N570*(1-'Annexe 1. Taux de référence'!$E68)</f>
        <v>0</v>
      </c>
      <c r="O1346" s="422">
        <f>O570*(1-'Annexe 1. Taux de référence'!$E68)</f>
        <v>0</v>
      </c>
      <c r="P1346" s="422">
        <f>P570*(1-'Annexe 1. Taux de référence'!$E68)</f>
        <v>0</v>
      </c>
      <c r="Q1346" s="423">
        <f>Q570*(1-'Annexe 1. Taux de référence'!$E68)</f>
        <v>0</v>
      </c>
      <c r="R1346" s="419">
        <f>R570*(1-'Annexe 1. Taux de référence'!$E68)</f>
        <v>0</v>
      </c>
      <c r="S1346" s="421">
        <f>S570*(1-'Annexe 1. Taux de référence'!$E68)</f>
        <v>0</v>
      </c>
      <c r="T1346" s="421">
        <f>T570*(1-'Annexe 1. Taux de référence'!$E68)</f>
        <v>0</v>
      </c>
      <c r="U1346" s="421">
        <f>U570*(1-'Annexe 1. Taux de référence'!$E68)</f>
        <v>0</v>
      </c>
      <c r="V1346" s="421">
        <f>V570*(1-'Annexe 1. Taux de référence'!$E68)</f>
        <v>0</v>
      </c>
      <c r="W1346" s="421">
        <f>W570*(1-'Annexe 1. Taux de référence'!$E68)</f>
        <v>0</v>
      </c>
      <c r="X1346" s="422">
        <f>X570*(1-'Annexe 1. Taux de référence'!$E68)</f>
        <v>0</v>
      </c>
      <c r="Y1346" s="421">
        <f>Y570*(1-'Annexe 1. Taux de référence'!$E68)</f>
        <v>0</v>
      </c>
      <c r="Z1346" s="421">
        <f>Z570*(1-'Annexe 1. Taux de référence'!$E68)</f>
        <v>0</v>
      </c>
      <c r="AA1346" s="421">
        <f>AA570*(1-'Annexe 1. Taux de référence'!$E68)</f>
        <v>0</v>
      </c>
      <c r="AB1346" s="421">
        <f>AB570*(1-'Annexe 1. Taux de référence'!$E68)</f>
        <v>0</v>
      </c>
      <c r="AC1346" s="408">
        <f t="shared" si="546"/>
        <v>0</v>
      </c>
      <c r="AD1346" s="1766"/>
      <c r="AE1346" s="1063"/>
      <c r="AF1346" s="831"/>
      <c r="AG1346" s="536"/>
      <c r="AH1346" s="529"/>
      <c r="AI1346" s="529"/>
      <c r="AJ1346" s="529"/>
      <c r="AK1346" s="529"/>
      <c r="AL1346" s="529"/>
      <c r="AM1346" s="529"/>
      <c r="AN1346" s="529"/>
      <c r="AO1346" s="529"/>
      <c r="AP1346" s="529"/>
      <c r="AQ1346" s="529"/>
      <c r="AR1346" s="529"/>
      <c r="AS1346" s="529"/>
      <c r="AT1346" s="529"/>
      <c r="AU1346" s="529"/>
      <c r="AV1346" s="529"/>
      <c r="AW1346" s="529"/>
      <c r="AX1346" s="529"/>
      <c r="AY1346" s="529"/>
      <c r="AZ1346" s="529"/>
      <c r="BA1346" s="529"/>
      <c r="BB1346" s="529"/>
      <c r="BC1346" s="529"/>
      <c r="BD1346" s="529"/>
      <c r="BE1346" s="529"/>
      <c r="BF1346" s="529"/>
      <c r="BG1346" s="529"/>
      <c r="BH1346" s="529"/>
      <c r="BI1346" s="529"/>
      <c r="BJ1346" s="529"/>
      <c r="BK1346" s="529"/>
      <c r="BL1346" s="529"/>
      <c r="BM1346" s="529"/>
      <c r="BN1346" s="529"/>
      <c r="BO1346" s="529"/>
      <c r="BP1346" s="529"/>
      <c r="BQ1346" s="529"/>
      <c r="BR1346" s="529"/>
      <c r="BS1346" s="529"/>
      <c r="BT1346" s="529"/>
      <c r="BU1346" s="529"/>
      <c r="BV1346" s="529"/>
      <c r="BW1346" s="529"/>
      <c r="BX1346" s="529"/>
      <c r="BY1346" s="529"/>
      <c r="BZ1346" s="529"/>
      <c r="CA1346" s="529"/>
      <c r="CB1346" s="529"/>
      <c r="CC1346" s="529"/>
      <c r="CD1346" s="529"/>
      <c r="CE1346" s="529"/>
      <c r="CF1346" s="529"/>
      <c r="CG1346" s="529"/>
      <c r="CH1346" s="529"/>
      <c r="CI1346" s="529"/>
      <c r="CJ1346" s="529"/>
      <c r="CK1346" s="529"/>
      <c r="CL1346" s="529"/>
      <c r="CM1346" s="529"/>
      <c r="CN1346" s="529"/>
      <c r="CO1346" s="529"/>
      <c r="CP1346" s="529"/>
      <c r="CQ1346" s="529"/>
    </row>
    <row r="1347" spans="1:95" s="70" customFormat="1" outlineLevel="1" x14ac:dyDescent="0.2">
      <c r="A1347" s="11">
        <v>176</v>
      </c>
      <c r="B1347" s="300"/>
      <c r="C1347" s="295"/>
      <c r="D1347" s="295"/>
      <c r="E1347" s="295"/>
      <c r="F1347" s="859" t="s">
        <v>137</v>
      </c>
      <c r="G1347" s="860"/>
      <c r="H1347" s="860"/>
      <c r="I1347" s="860"/>
      <c r="J1347" s="860"/>
      <c r="K1347" s="860"/>
      <c r="L1347" s="861"/>
      <c r="M1347" s="408">
        <f t="shared" si="550"/>
        <v>0</v>
      </c>
      <c r="N1347" s="419">
        <f>M1347*(1-'Annexe 1. Taux de référence'!$E69)+N571*(1-'Annexe 1. Taux de référence'!$E69)</f>
        <v>0</v>
      </c>
      <c r="O1347" s="422">
        <f>O571*(1-'Annexe 1. Taux de référence'!$E69)</f>
        <v>0</v>
      </c>
      <c r="P1347" s="422">
        <f>P571*(1-'Annexe 1. Taux de référence'!$E69)</f>
        <v>0</v>
      </c>
      <c r="Q1347" s="423">
        <f>Q571*(1-'Annexe 1. Taux de référence'!$E69)</f>
        <v>0</v>
      </c>
      <c r="R1347" s="419">
        <f>R571*(1-'Annexe 1. Taux de référence'!$E69)</f>
        <v>0</v>
      </c>
      <c r="S1347" s="421">
        <f>S571*(1-'Annexe 1. Taux de référence'!$E69)</f>
        <v>0</v>
      </c>
      <c r="T1347" s="421">
        <f>T571*(1-'Annexe 1. Taux de référence'!$E69)</f>
        <v>0</v>
      </c>
      <c r="U1347" s="421">
        <f>U571*(1-'Annexe 1. Taux de référence'!$E69)</f>
        <v>0</v>
      </c>
      <c r="V1347" s="421">
        <f>V571*(1-'Annexe 1. Taux de référence'!$E69)</f>
        <v>0</v>
      </c>
      <c r="W1347" s="421">
        <f>W571*(1-'Annexe 1. Taux de référence'!$E69)</f>
        <v>0</v>
      </c>
      <c r="X1347" s="422">
        <f>X571*(1-'Annexe 1. Taux de référence'!$E69)</f>
        <v>0</v>
      </c>
      <c r="Y1347" s="421">
        <f>Y571*(1-'Annexe 1. Taux de référence'!$E69)</f>
        <v>0</v>
      </c>
      <c r="Z1347" s="421">
        <f>Z571*(1-'Annexe 1. Taux de référence'!$E69)</f>
        <v>0</v>
      </c>
      <c r="AA1347" s="421">
        <f>AA571*(1-'Annexe 1. Taux de référence'!$E69)</f>
        <v>0</v>
      </c>
      <c r="AB1347" s="421">
        <f>AB571*(1-'Annexe 1. Taux de référence'!$E69)</f>
        <v>0</v>
      </c>
      <c r="AC1347" s="408">
        <f t="shared" si="546"/>
        <v>0</v>
      </c>
      <c r="AD1347" s="1766"/>
      <c r="AE1347" s="1063"/>
      <c r="AF1347" s="831"/>
      <c r="AG1347" s="536"/>
      <c r="AH1347" s="529"/>
      <c r="AI1347" s="529"/>
      <c r="AJ1347" s="529"/>
      <c r="AK1347" s="529"/>
      <c r="AL1347" s="529"/>
      <c r="AM1347" s="529"/>
      <c r="AN1347" s="529"/>
      <c r="AO1347" s="529"/>
      <c r="AP1347" s="529"/>
      <c r="AQ1347" s="529"/>
      <c r="AR1347" s="529"/>
      <c r="AS1347" s="529"/>
      <c r="AT1347" s="529"/>
      <c r="AU1347" s="529"/>
      <c r="AV1347" s="529"/>
      <c r="AW1347" s="529"/>
      <c r="AX1347" s="529"/>
      <c r="AY1347" s="529"/>
      <c r="AZ1347" s="529"/>
      <c r="BA1347" s="529"/>
      <c r="BB1347" s="529"/>
      <c r="BC1347" s="529"/>
      <c r="BD1347" s="529"/>
      <c r="BE1347" s="529"/>
      <c r="BF1347" s="529"/>
      <c r="BG1347" s="529"/>
      <c r="BH1347" s="529"/>
      <c r="BI1347" s="529"/>
      <c r="BJ1347" s="529"/>
      <c r="BK1347" s="529"/>
      <c r="BL1347" s="529"/>
      <c r="BM1347" s="529"/>
      <c r="BN1347" s="529"/>
      <c r="BO1347" s="529"/>
      <c r="BP1347" s="529"/>
      <c r="BQ1347" s="529"/>
      <c r="BR1347" s="529"/>
      <c r="BS1347" s="529"/>
      <c r="BT1347" s="529"/>
      <c r="BU1347" s="529"/>
      <c r="BV1347" s="529"/>
      <c r="BW1347" s="529"/>
      <c r="BX1347" s="529"/>
      <c r="BY1347" s="529"/>
      <c r="BZ1347" s="529"/>
      <c r="CA1347" s="529"/>
      <c r="CB1347" s="529"/>
      <c r="CC1347" s="529"/>
      <c r="CD1347" s="529"/>
      <c r="CE1347" s="529"/>
      <c r="CF1347" s="529"/>
      <c r="CG1347" s="529"/>
      <c r="CH1347" s="529"/>
      <c r="CI1347" s="529"/>
      <c r="CJ1347" s="529"/>
      <c r="CK1347" s="529"/>
      <c r="CL1347" s="529"/>
      <c r="CM1347" s="529"/>
      <c r="CN1347" s="529"/>
      <c r="CO1347" s="529"/>
      <c r="CP1347" s="529"/>
      <c r="CQ1347" s="529"/>
    </row>
    <row r="1348" spans="1:95" s="70" customFormat="1" outlineLevel="1" x14ac:dyDescent="0.2">
      <c r="A1348" s="11">
        <v>177</v>
      </c>
      <c r="B1348" s="300"/>
      <c r="C1348" s="295"/>
      <c r="D1348" s="295"/>
      <c r="E1348" s="853" t="s">
        <v>550</v>
      </c>
      <c r="F1348" s="854"/>
      <c r="G1348" s="854"/>
      <c r="H1348" s="854"/>
      <c r="I1348" s="854"/>
      <c r="J1348" s="854"/>
      <c r="K1348" s="854"/>
      <c r="L1348" s="855"/>
      <c r="M1348" s="407">
        <f>SUBTOTAL(9,M1349:M1350)</f>
        <v>0</v>
      </c>
      <c r="N1348" s="410">
        <f t="shared" ref="N1348:AC1348" si="551">SUBTOTAL(9,N1349:N1350)</f>
        <v>0</v>
      </c>
      <c r="O1348" s="414">
        <f t="shared" si="551"/>
        <v>0</v>
      </c>
      <c r="P1348" s="414">
        <f t="shared" si="551"/>
        <v>0</v>
      </c>
      <c r="Q1348" s="415">
        <f t="shared" si="551"/>
        <v>0</v>
      </c>
      <c r="R1348" s="410">
        <f t="shared" si="551"/>
        <v>0</v>
      </c>
      <c r="S1348" s="414">
        <f t="shared" si="551"/>
        <v>0</v>
      </c>
      <c r="T1348" s="413">
        <f t="shared" si="551"/>
        <v>0</v>
      </c>
      <c r="U1348" s="413">
        <f t="shared" si="551"/>
        <v>0</v>
      </c>
      <c r="V1348" s="413">
        <f t="shared" si="551"/>
        <v>0</v>
      </c>
      <c r="W1348" s="413">
        <f t="shared" si="551"/>
        <v>0</v>
      </c>
      <c r="X1348" s="413">
        <f t="shared" si="551"/>
        <v>0</v>
      </c>
      <c r="Y1348" s="413">
        <f t="shared" si="551"/>
        <v>0</v>
      </c>
      <c r="Z1348" s="413">
        <f t="shared" si="551"/>
        <v>0</v>
      </c>
      <c r="AA1348" s="413">
        <f t="shared" si="551"/>
        <v>0</v>
      </c>
      <c r="AB1348" s="411">
        <f t="shared" si="551"/>
        <v>0</v>
      </c>
      <c r="AC1348" s="407">
        <f t="shared" si="551"/>
        <v>0</v>
      </c>
      <c r="AD1348" s="1766"/>
      <c r="AE1348" s="1063"/>
      <c r="AF1348" s="831"/>
      <c r="AG1348" s="536"/>
      <c r="AH1348" s="529"/>
      <c r="AI1348" s="529"/>
      <c r="AJ1348" s="529"/>
      <c r="AK1348" s="529"/>
      <c r="AL1348" s="529"/>
      <c r="AM1348" s="529"/>
      <c r="AN1348" s="529"/>
      <c r="AO1348" s="529"/>
      <c r="AP1348" s="529"/>
      <c r="AQ1348" s="529"/>
      <c r="AR1348" s="529"/>
      <c r="AS1348" s="529"/>
      <c r="AT1348" s="529"/>
      <c r="AU1348" s="529"/>
      <c r="AV1348" s="529"/>
      <c r="AW1348" s="529"/>
      <c r="AX1348" s="529"/>
      <c r="AY1348" s="529"/>
      <c r="AZ1348" s="529"/>
      <c r="BA1348" s="529"/>
      <c r="BB1348" s="529"/>
      <c r="BC1348" s="529"/>
      <c r="BD1348" s="529"/>
      <c r="BE1348" s="529"/>
      <c r="BF1348" s="529"/>
      <c r="BG1348" s="529"/>
      <c r="BH1348" s="529"/>
      <c r="BI1348" s="529"/>
      <c r="BJ1348" s="529"/>
      <c r="BK1348" s="529"/>
      <c r="BL1348" s="529"/>
      <c r="BM1348" s="529"/>
      <c r="BN1348" s="529"/>
      <c r="BO1348" s="529"/>
      <c r="BP1348" s="529"/>
      <c r="BQ1348" s="529"/>
      <c r="BR1348" s="529"/>
      <c r="BS1348" s="529"/>
      <c r="BT1348" s="529"/>
      <c r="BU1348" s="529"/>
      <c r="BV1348" s="529"/>
      <c r="BW1348" s="529"/>
      <c r="BX1348" s="529"/>
      <c r="BY1348" s="529"/>
      <c r="BZ1348" s="529"/>
      <c r="CA1348" s="529"/>
      <c r="CB1348" s="529"/>
      <c r="CC1348" s="529"/>
      <c r="CD1348" s="529"/>
      <c r="CE1348" s="529"/>
      <c r="CF1348" s="529"/>
      <c r="CG1348" s="529"/>
      <c r="CH1348" s="529"/>
      <c r="CI1348" s="529"/>
      <c r="CJ1348" s="529"/>
      <c r="CK1348" s="529"/>
      <c r="CL1348" s="529"/>
      <c r="CM1348" s="529"/>
      <c r="CN1348" s="529"/>
      <c r="CO1348" s="529"/>
      <c r="CP1348" s="529"/>
      <c r="CQ1348" s="529"/>
    </row>
    <row r="1349" spans="1:95" s="70" customFormat="1" outlineLevel="1" x14ac:dyDescent="0.2">
      <c r="A1349" s="11">
        <v>178</v>
      </c>
      <c r="B1349" s="300"/>
      <c r="C1349" s="295"/>
      <c r="D1349" s="295"/>
      <c r="E1349" s="295"/>
      <c r="F1349" s="856" t="s">
        <v>551</v>
      </c>
      <c r="G1349" s="857"/>
      <c r="H1349" s="857"/>
      <c r="I1349" s="857"/>
      <c r="J1349" s="857"/>
      <c r="K1349" s="857"/>
      <c r="L1349" s="858"/>
      <c r="M1349" s="408">
        <f t="shared" ref="M1349:M1350" si="552">M573</f>
        <v>0</v>
      </c>
      <c r="N1349" s="419">
        <f>M1349*(1-'Annexe 1. Taux de référence'!$E71)+N573*(1-'Annexe 1. Taux de référence'!$E71)</f>
        <v>0</v>
      </c>
      <c r="O1349" s="422">
        <f>O573*(1-'Annexe 1. Taux de référence'!$E71)</f>
        <v>0</v>
      </c>
      <c r="P1349" s="422">
        <f>P573*(1-'Annexe 1. Taux de référence'!$E71)</f>
        <v>0</v>
      </c>
      <c r="Q1349" s="423">
        <f>Q573*(1-'Annexe 1. Taux de référence'!$E71)</f>
        <v>0</v>
      </c>
      <c r="R1349" s="419">
        <f>R573*(1-'Annexe 1. Taux de référence'!$E71)</f>
        <v>0</v>
      </c>
      <c r="S1349" s="421">
        <f>S573*(1-'Annexe 1. Taux de référence'!$E71)</f>
        <v>0</v>
      </c>
      <c r="T1349" s="421">
        <f>T573*(1-'Annexe 1. Taux de référence'!$E71)</f>
        <v>0</v>
      </c>
      <c r="U1349" s="421">
        <f>U573*(1-'Annexe 1. Taux de référence'!$E71)</f>
        <v>0</v>
      </c>
      <c r="V1349" s="421">
        <f>V573*(1-'Annexe 1. Taux de référence'!$E71)</f>
        <v>0</v>
      </c>
      <c r="W1349" s="421">
        <f>W573*(1-'Annexe 1. Taux de référence'!$E71)</f>
        <v>0</v>
      </c>
      <c r="X1349" s="422">
        <f>X573*(1-'Annexe 1. Taux de référence'!$E71)</f>
        <v>0</v>
      </c>
      <c r="Y1349" s="421">
        <f>Y573*(1-'Annexe 1. Taux de référence'!$E71)</f>
        <v>0</v>
      </c>
      <c r="Z1349" s="421">
        <f>Z573*(1-'Annexe 1. Taux de référence'!$E71)</f>
        <v>0</v>
      </c>
      <c r="AA1349" s="421">
        <f>AA573*(1-'Annexe 1. Taux de référence'!$E71)</f>
        <v>0</v>
      </c>
      <c r="AB1349" s="421">
        <f>AB573*(1-'Annexe 1. Taux de référence'!$E71)</f>
        <v>0</v>
      </c>
      <c r="AC1349" s="408">
        <f t="shared" si="546"/>
        <v>0</v>
      </c>
      <c r="AD1349" s="1766"/>
      <c r="AE1349" s="1063"/>
      <c r="AF1349" s="831"/>
      <c r="AG1349" s="536"/>
      <c r="AH1349" s="529"/>
      <c r="AI1349" s="529"/>
      <c r="AJ1349" s="529"/>
      <c r="AK1349" s="529"/>
      <c r="AL1349" s="529"/>
      <c r="AM1349" s="529"/>
      <c r="AN1349" s="529"/>
      <c r="AO1349" s="529"/>
      <c r="AP1349" s="529"/>
      <c r="AQ1349" s="529"/>
      <c r="AR1349" s="529"/>
      <c r="AS1349" s="529"/>
      <c r="AT1349" s="529"/>
      <c r="AU1349" s="529"/>
      <c r="AV1349" s="529"/>
      <c r="AW1349" s="529"/>
      <c r="AX1349" s="529"/>
      <c r="AY1349" s="529"/>
      <c r="AZ1349" s="529"/>
      <c r="BA1349" s="529"/>
      <c r="BB1349" s="529"/>
      <c r="BC1349" s="529"/>
      <c r="BD1349" s="529"/>
      <c r="BE1349" s="529"/>
      <c r="BF1349" s="529"/>
      <c r="BG1349" s="529"/>
      <c r="BH1349" s="529"/>
      <c r="BI1349" s="529"/>
      <c r="BJ1349" s="529"/>
      <c r="BK1349" s="529"/>
      <c r="BL1349" s="529"/>
      <c r="BM1349" s="529"/>
      <c r="BN1349" s="529"/>
      <c r="BO1349" s="529"/>
      <c r="BP1349" s="529"/>
      <c r="BQ1349" s="529"/>
      <c r="BR1349" s="529"/>
      <c r="BS1349" s="529"/>
      <c r="BT1349" s="529"/>
      <c r="BU1349" s="529"/>
      <c r="BV1349" s="529"/>
      <c r="BW1349" s="529"/>
      <c r="BX1349" s="529"/>
      <c r="BY1349" s="529"/>
      <c r="BZ1349" s="529"/>
      <c r="CA1349" s="529"/>
      <c r="CB1349" s="529"/>
      <c r="CC1349" s="529"/>
      <c r="CD1349" s="529"/>
      <c r="CE1349" s="529"/>
      <c r="CF1349" s="529"/>
      <c r="CG1349" s="529"/>
      <c r="CH1349" s="529"/>
      <c r="CI1349" s="529"/>
      <c r="CJ1349" s="529"/>
      <c r="CK1349" s="529"/>
      <c r="CL1349" s="529"/>
      <c r="CM1349" s="529"/>
      <c r="CN1349" s="529"/>
      <c r="CO1349" s="529"/>
      <c r="CP1349" s="529"/>
      <c r="CQ1349" s="529"/>
    </row>
    <row r="1350" spans="1:95" s="70" customFormat="1" outlineLevel="1" x14ac:dyDescent="0.2">
      <c r="A1350" s="11">
        <v>179</v>
      </c>
      <c r="B1350" s="300"/>
      <c r="C1350" s="295"/>
      <c r="D1350" s="295"/>
      <c r="E1350" s="295"/>
      <c r="F1350" s="859" t="s">
        <v>552</v>
      </c>
      <c r="G1350" s="860"/>
      <c r="H1350" s="860"/>
      <c r="I1350" s="860"/>
      <c r="J1350" s="860"/>
      <c r="K1350" s="860"/>
      <c r="L1350" s="861"/>
      <c r="M1350" s="408">
        <f t="shared" si="552"/>
        <v>0</v>
      </c>
      <c r="N1350" s="419">
        <f>M1350*(1-'Annexe 1. Taux de référence'!$E72)+N574*(1-'Annexe 1. Taux de référence'!$E72)</f>
        <v>0</v>
      </c>
      <c r="O1350" s="422">
        <f>O574*(1-'Annexe 1. Taux de référence'!$E72)</f>
        <v>0</v>
      </c>
      <c r="P1350" s="422">
        <f>P574*(1-'Annexe 1. Taux de référence'!$E72)</f>
        <v>0</v>
      </c>
      <c r="Q1350" s="423">
        <f>Q574*(1-'Annexe 1. Taux de référence'!$E72)</f>
        <v>0</v>
      </c>
      <c r="R1350" s="419">
        <f>R574*(1-'Annexe 1. Taux de référence'!$E72)</f>
        <v>0</v>
      </c>
      <c r="S1350" s="421">
        <f>S574*(1-'Annexe 1. Taux de référence'!$E72)</f>
        <v>0</v>
      </c>
      <c r="T1350" s="421">
        <f>T574*(1-'Annexe 1. Taux de référence'!$E72)</f>
        <v>0</v>
      </c>
      <c r="U1350" s="421">
        <f>U574*(1-'Annexe 1. Taux de référence'!$E72)</f>
        <v>0</v>
      </c>
      <c r="V1350" s="421">
        <f>V574*(1-'Annexe 1. Taux de référence'!$E72)</f>
        <v>0</v>
      </c>
      <c r="W1350" s="421">
        <f>W574*(1-'Annexe 1. Taux de référence'!$E72)</f>
        <v>0</v>
      </c>
      <c r="X1350" s="422">
        <f>X574*(1-'Annexe 1. Taux de référence'!$E72)</f>
        <v>0</v>
      </c>
      <c r="Y1350" s="421">
        <f>Y574*(1-'Annexe 1. Taux de référence'!$E72)</f>
        <v>0</v>
      </c>
      <c r="Z1350" s="421">
        <f>Z574*(1-'Annexe 1. Taux de référence'!$E72)</f>
        <v>0</v>
      </c>
      <c r="AA1350" s="421">
        <f>AA574*(1-'Annexe 1. Taux de référence'!$E72)</f>
        <v>0</v>
      </c>
      <c r="AB1350" s="421">
        <f>AB574*(1-'Annexe 1. Taux de référence'!$E72)</f>
        <v>0</v>
      </c>
      <c r="AC1350" s="408">
        <f t="shared" si="546"/>
        <v>0</v>
      </c>
      <c r="AD1350" s="1766"/>
      <c r="AE1350" s="1063"/>
      <c r="AF1350" s="831"/>
      <c r="AG1350" s="536"/>
      <c r="AH1350" s="529"/>
      <c r="AI1350" s="529"/>
      <c r="AJ1350" s="529"/>
      <c r="AK1350" s="529"/>
      <c r="AL1350" s="529"/>
      <c r="AM1350" s="529"/>
      <c r="AN1350" s="529"/>
      <c r="AO1350" s="529"/>
      <c r="AP1350" s="529"/>
      <c r="AQ1350" s="529"/>
      <c r="AR1350" s="529"/>
      <c r="AS1350" s="529"/>
      <c r="AT1350" s="529"/>
      <c r="AU1350" s="529"/>
      <c r="AV1350" s="529"/>
      <c r="AW1350" s="529"/>
      <c r="AX1350" s="529"/>
      <c r="AY1350" s="529"/>
      <c r="AZ1350" s="529"/>
      <c r="BA1350" s="529"/>
      <c r="BB1350" s="529"/>
      <c r="BC1350" s="529"/>
      <c r="BD1350" s="529"/>
      <c r="BE1350" s="529"/>
      <c r="BF1350" s="529"/>
      <c r="BG1350" s="529"/>
      <c r="BH1350" s="529"/>
      <c r="BI1350" s="529"/>
      <c r="BJ1350" s="529"/>
      <c r="BK1350" s="529"/>
      <c r="BL1350" s="529"/>
      <c r="BM1350" s="529"/>
      <c r="BN1350" s="529"/>
      <c r="BO1350" s="529"/>
      <c r="BP1350" s="529"/>
      <c r="BQ1350" s="529"/>
      <c r="BR1350" s="529"/>
      <c r="BS1350" s="529"/>
      <c r="BT1350" s="529"/>
      <c r="BU1350" s="529"/>
      <c r="BV1350" s="529"/>
      <c r="BW1350" s="529"/>
      <c r="BX1350" s="529"/>
      <c r="BY1350" s="529"/>
      <c r="BZ1350" s="529"/>
      <c r="CA1350" s="529"/>
      <c r="CB1350" s="529"/>
      <c r="CC1350" s="529"/>
      <c r="CD1350" s="529"/>
      <c r="CE1350" s="529"/>
      <c r="CF1350" s="529"/>
      <c r="CG1350" s="529"/>
      <c r="CH1350" s="529"/>
      <c r="CI1350" s="529"/>
      <c r="CJ1350" s="529"/>
      <c r="CK1350" s="529"/>
      <c r="CL1350" s="529"/>
      <c r="CM1350" s="529"/>
      <c r="CN1350" s="529"/>
      <c r="CO1350" s="529"/>
      <c r="CP1350" s="529"/>
      <c r="CQ1350" s="529"/>
    </row>
    <row r="1351" spans="1:95" s="70" customFormat="1" outlineLevel="1" x14ac:dyDescent="0.2">
      <c r="A1351" s="11">
        <v>180</v>
      </c>
      <c r="B1351" s="300"/>
      <c r="C1351" s="295"/>
      <c r="D1351" s="295"/>
      <c r="E1351" s="853" t="s">
        <v>553</v>
      </c>
      <c r="F1351" s="854"/>
      <c r="G1351" s="854"/>
      <c r="H1351" s="854"/>
      <c r="I1351" s="854"/>
      <c r="J1351" s="854"/>
      <c r="K1351" s="854"/>
      <c r="L1351" s="855"/>
      <c r="M1351" s="407">
        <f>SUBTOTAL(9,M1352:M1353)</f>
        <v>0</v>
      </c>
      <c r="N1351" s="410">
        <f t="shared" ref="N1351:AC1351" si="553">SUBTOTAL(9,N1352:N1353)</f>
        <v>0</v>
      </c>
      <c r="O1351" s="414">
        <f t="shared" si="553"/>
        <v>0</v>
      </c>
      <c r="P1351" s="414">
        <f t="shared" si="553"/>
        <v>0</v>
      </c>
      <c r="Q1351" s="415">
        <f t="shared" si="553"/>
        <v>0</v>
      </c>
      <c r="R1351" s="410">
        <f t="shared" si="553"/>
        <v>0</v>
      </c>
      <c r="S1351" s="414">
        <f t="shared" si="553"/>
        <v>0</v>
      </c>
      <c r="T1351" s="413">
        <f t="shared" si="553"/>
        <v>0</v>
      </c>
      <c r="U1351" s="413">
        <f t="shared" si="553"/>
        <v>0</v>
      </c>
      <c r="V1351" s="413">
        <f t="shared" si="553"/>
        <v>0</v>
      </c>
      <c r="W1351" s="413">
        <f t="shared" si="553"/>
        <v>0</v>
      </c>
      <c r="X1351" s="413">
        <f t="shared" si="553"/>
        <v>0</v>
      </c>
      <c r="Y1351" s="413">
        <f t="shared" si="553"/>
        <v>0</v>
      </c>
      <c r="Z1351" s="413">
        <f t="shared" si="553"/>
        <v>0</v>
      </c>
      <c r="AA1351" s="413">
        <f t="shared" si="553"/>
        <v>0</v>
      </c>
      <c r="AB1351" s="411">
        <f t="shared" si="553"/>
        <v>0</v>
      </c>
      <c r="AC1351" s="407">
        <f t="shared" si="553"/>
        <v>0</v>
      </c>
      <c r="AD1351" s="1766"/>
      <c r="AE1351" s="1063"/>
      <c r="AF1351" s="831"/>
      <c r="AG1351" s="536"/>
      <c r="AH1351" s="529"/>
      <c r="AI1351" s="529"/>
      <c r="AJ1351" s="529"/>
      <c r="AK1351" s="529"/>
      <c r="AL1351" s="529"/>
      <c r="AM1351" s="529"/>
      <c r="AN1351" s="529"/>
      <c r="AO1351" s="529"/>
      <c r="AP1351" s="529"/>
      <c r="AQ1351" s="529"/>
      <c r="AR1351" s="529"/>
      <c r="AS1351" s="529"/>
      <c r="AT1351" s="529"/>
      <c r="AU1351" s="529"/>
      <c r="AV1351" s="529"/>
      <c r="AW1351" s="529"/>
      <c r="AX1351" s="529"/>
      <c r="AY1351" s="529"/>
      <c r="AZ1351" s="529"/>
      <c r="BA1351" s="529"/>
      <c r="BB1351" s="529"/>
      <c r="BC1351" s="529"/>
      <c r="BD1351" s="529"/>
      <c r="BE1351" s="529"/>
      <c r="BF1351" s="529"/>
      <c r="BG1351" s="529"/>
      <c r="BH1351" s="529"/>
      <c r="BI1351" s="529"/>
      <c r="BJ1351" s="529"/>
      <c r="BK1351" s="529"/>
      <c r="BL1351" s="529"/>
      <c r="BM1351" s="529"/>
      <c r="BN1351" s="529"/>
      <c r="BO1351" s="529"/>
      <c r="BP1351" s="529"/>
      <c r="BQ1351" s="529"/>
      <c r="BR1351" s="529"/>
      <c r="BS1351" s="529"/>
      <c r="BT1351" s="529"/>
      <c r="BU1351" s="529"/>
      <c r="BV1351" s="529"/>
      <c r="BW1351" s="529"/>
      <c r="BX1351" s="529"/>
      <c r="BY1351" s="529"/>
      <c r="BZ1351" s="529"/>
      <c r="CA1351" s="529"/>
      <c r="CB1351" s="529"/>
      <c r="CC1351" s="529"/>
      <c r="CD1351" s="529"/>
      <c r="CE1351" s="529"/>
      <c r="CF1351" s="529"/>
      <c r="CG1351" s="529"/>
      <c r="CH1351" s="529"/>
      <c r="CI1351" s="529"/>
      <c r="CJ1351" s="529"/>
      <c r="CK1351" s="529"/>
      <c r="CL1351" s="529"/>
      <c r="CM1351" s="529"/>
      <c r="CN1351" s="529"/>
      <c r="CO1351" s="529"/>
      <c r="CP1351" s="529"/>
      <c r="CQ1351" s="529"/>
    </row>
    <row r="1352" spans="1:95" s="70" customFormat="1" outlineLevel="1" x14ac:dyDescent="0.2">
      <c r="A1352" s="11">
        <v>181</v>
      </c>
      <c r="B1352" s="300"/>
      <c r="C1352" s="295"/>
      <c r="D1352" s="295"/>
      <c r="E1352" s="295"/>
      <c r="F1352" s="856" t="s">
        <v>554</v>
      </c>
      <c r="G1352" s="857"/>
      <c r="H1352" s="857"/>
      <c r="I1352" s="857"/>
      <c r="J1352" s="857"/>
      <c r="K1352" s="857"/>
      <c r="L1352" s="858"/>
      <c r="M1352" s="408">
        <f t="shared" ref="M1352:M1353" si="554">M576</f>
        <v>0</v>
      </c>
      <c r="N1352" s="419">
        <f>M1352*(1-'Annexe 1. Taux de référence'!$E74)+N576*(1-'Annexe 1. Taux de référence'!$E74)</f>
        <v>0</v>
      </c>
      <c r="O1352" s="422">
        <f>O576*(1-'Annexe 1. Taux de référence'!$E74)</f>
        <v>0</v>
      </c>
      <c r="P1352" s="422">
        <f>P576*(1-'Annexe 1. Taux de référence'!$E74)</f>
        <v>0</v>
      </c>
      <c r="Q1352" s="423">
        <f>Q576*(1-'Annexe 1. Taux de référence'!$E74)</f>
        <v>0</v>
      </c>
      <c r="R1352" s="419">
        <f>R576*(1-'Annexe 1. Taux de référence'!$E74)</f>
        <v>0</v>
      </c>
      <c r="S1352" s="421">
        <f>S576*(1-'Annexe 1. Taux de référence'!$E74)</f>
        <v>0</v>
      </c>
      <c r="T1352" s="421">
        <f>T576*(1-'Annexe 1. Taux de référence'!$E74)</f>
        <v>0</v>
      </c>
      <c r="U1352" s="421">
        <f>U576*(1-'Annexe 1. Taux de référence'!$E74)</f>
        <v>0</v>
      </c>
      <c r="V1352" s="421">
        <f>V576*(1-'Annexe 1. Taux de référence'!$E74)</f>
        <v>0</v>
      </c>
      <c r="W1352" s="421">
        <f>W576*(1-'Annexe 1. Taux de référence'!$E74)</f>
        <v>0</v>
      </c>
      <c r="X1352" s="422">
        <f>X576*(1-'Annexe 1. Taux de référence'!$E74)</f>
        <v>0</v>
      </c>
      <c r="Y1352" s="421">
        <f>Y576*(1-'Annexe 1. Taux de référence'!$E74)</f>
        <v>0</v>
      </c>
      <c r="Z1352" s="421">
        <f>Z576*(1-'Annexe 1. Taux de référence'!$E74)</f>
        <v>0</v>
      </c>
      <c r="AA1352" s="421">
        <f>AA576*(1-'Annexe 1. Taux de référence'!$E74)</f>
        <v>0</v>
      </c>
      <c r="AB1352" s="421">
        <f>AB576*(1-'Annexe 1. Taux de référence'!$E74)</f>
        <v>0</v>
      </c>
      <c r="AC1352" s="408">
        <f t="shared" si="546"/>
        <v>0</v>
      </c>
      <c r="AD1352" s="1766"/>
      <c r="AE1352" s="1063"/>
      <c r="AF1352" s="831"/>
      <c r="AG1352" s="536"/>
      <c r="AH1352" s="529"/>
      <c r="AI1352" s="529"/>
      <c r="AJ1352" s="529"/>
      <c r="AK1352" s="529"/>
      <c r="AL1352" s="529"/>
      <c r="AM1352" s="529"/>
      <c r="AN1352" s="529"/>
      <c r="AO1352" s="529"/>
      <c r="AP1352" s="529"/>
      <c r="AQ1352" s="529"/>
      <c r="AR1352" s="529"/>
      <c r="AS1352" s="529"/>
      <c r="AT1352" s="529"/>
      <c r="AU1352" s="529"/>
      <c r="AV1352" s="529"/>
      <c r="AW1352" s="529"/>
      <c r="AX1352" s="529"/>
      <c r="AY1352" s="529"/>
      <c r="AZ1352" s="529"/>
      <c r="BA1352" s="529"/>
      <c r="BB1352" s="529"/>
      <c r="BC1352" s="529"/>
      <c r="BD1352" s="529"/>
      <c r="BE1352" s="529"/>
      <c r="BF1352" s="529"/>
      <c r="BG1352" s="529"/>
      <c r="BH1352" s="529"/>
      <c r="BI1352" s="529"/>
      <c r="BJ1352" s="529"/>
      <c r="BK1352" s="529"/>
      <c r="BL1352" s="529"/>
      <c r="BM1352" s="529"/>
      <c r="BN1352" s="529"/>
      <c r="BO1352" s="529"/>
      <c r="BP1352" s="529"/>
      <c r="BQ1352" s="529"/>
      <c r="BR1352" s="529"/>
      <c r="BS1352" s="529"/>
      <c r="BT1352" s="529"/>
      <c r="BU1352" s="529"/>
      <c r="BV1352" s="529"/>
      <c r="BW1352" s="529"/>
      <c r="BX1352" s="529"/>
      <c r="BY1352" s="529"/>
      <c r="BZ1352" s="529"/>
      <c r="CA1352" s="529"/>
      <c r="CB1352" s="529"/>
      <c r="CC1352" s="529"/>
      <c r="CD1352" s="529"/>
      <c r="CE1352" s="529"/>
      <c r="CF1352" s="529"/>
      <c r="CG1352" s="529"/>
      <c r="CH1352" s="529"/>
      <c r="CI1352" s="529"/>
      <c r="CJ1352" s="529"/>
      <c r="CK1352" s="529"/>
      <c r="CL1352" s="529"/>
      <c r="CM1352" s="529"/>
      <c r="CN1352" s="529"/>
      <c r="CO1352" s="529"/>
      <c r="CP1352" s="529"/>
      <c r="CQ1352" s="529"/>
    </row>
    <row r="1353" spans="1:95" s="70" customFormat="1" outlineLevel="1" x14ac:dyDescent="0.2">
      <c r="A1353" s="11">
        <v>182</v>
      </c>
      <c r="B1353" s="300"/>
      <c r="C1353" s="295"/>
      <c r="D1353" s="295"/>
      <c r="E1353" s="295"/>
      <c r="F1353" s="859" t="s">
        <v>555</v>
      </c>
      <c r="G1353" s="860"/>
      <c r="H1353" s="860"/>
      <c r="I1353" s="860"/>
      <c r="J1353" s="860"/>
      <c r="K1353" s="860"/>
      <c r="L1353" s="861"/>
      <c r="M1353" s="408">
        <f t="shared" si="554"/>
        <v>0</v>
      </c>
      <c r="N1353" s="419">
        <f>M1353*(1-'Annexe 1. Taux de référence'!$E75)+N577*(1-'Annexe 1. Taux de référence'!$E75)</f>
        <v>0</v>
      </c>
      <c r="O1353" s="422">
        <f>O577*(1-'Annexe 1. Taux de référence'!$E75)</f>
        <v>0</v>
      </c>
      <c r="P1353" s="422">
        <f>P577*(1-'Annexe 1. Taux de référence'!$E75)</f>
        <v>0</v>
      </c>
      <c r="Q1353" s="423">
        <f>Q577*(1-'Annexe 1. Taux de référence'!$E75)</f>
        <v>0</v>
      </c>
      <c r="R1353" s="419">
        <f>R577*(1-'Annexe 1. Taux de référence'!$E75)</f>
        <v>0</v>
      </c>
      <c r="S1353" s="421">
        <f>S577*(1-'Annexe 1. Taux de référence'!$E75)</f>
        <v>0</v>
      </c>
      <c r="T1353" s="421">
        <f>T577*(1-'Annexe 1. Taux de référence'!$E75)</f>
        <v>0</v>
      </c>
      <c r="U1353" s="421">
        <f>U577*(1-'Annexe 1. Taux de référence'!$E75)</f>
        <v>0</v>
      </c>
      <c r="V1353" s="421">
        <f>V577*(1-'Annexe 1. Taux de référence'!$E75)</f>
        <v>0</v>
      </c>
      <c r="W1353" s="421">
        <f>W577*(1-'Annexe 1. Taux de référence'!$E75)</f>
        <v>0</v>
      </c>
      <c r="X1353" s="422">
        <f>X577*(1-'Annexe 1. Taux de référence'!$E75)</f>
        <v>0</v>
      </c>
      <c r="Y1353" s="421">
        <f>Y577*(1-'Annexe 1. Taux de référence'!$E75)</f>
        <v>0</v>
      </c>
      <c r="Z1353" s="421">
        <f>Z577*(1-'Annexe 1. Taux de référence'!$E75)</f>
        <v>0</v>
      </c>
      <c r="AA1353" s="421">
        <f>AA577*(1-'Annexe 1. Taux de référence'!$E75)</f>
        <v>0</v>
      </c>
      <c r="AB1353" s="421">
        <f>AB577*(1-'Annexe 1. Taux de référence'!$E75)</f>
        <v>0</v>
      </c>
      <c r="AC1353" s="408">
        <f t="shared" si="546"/>
        <v>0</v>
      </c>
      <c r="AD1353" s="1767"/>
      <c r="AE1353" s="834"/>
      <c r="AF1353" s="834"/>
      <c r="AG1353" s="536"/>
      <c r="AH1353" s="529"/>
      <c r="AI1353" s="529"/>
      <c r="AJ1353" s="529"/>
      <c r="AK1353" s="529"/>
      <c r="AL1353" s="529"/>
      <c r="AM1353" s="529"/>
      <c r="AN1353" s="529"/>
      <c r="AO1353" s="529"/>
      <c r="AP1353" s="529"/>
      <c r="AQ1353" s="529"/>
      <c r="AR1353" s="529"/>
      <c r="AS1353" s="529"/>
      <c r="AT1353" s="529"/>
      <c r="AU1353" s="529"/>
      <c r="AV1353" s="529"/>
      <c r="AW1353" s="529"/>
      <c r="AX1353" s="529"/>
      <c r="AY1353" s="529"/>
      <c r="AZ1353" s="529"/>
      <c r="BA1353" s="529"/>
      <c r="BB1353" s="529"/>
      <c r="BC1353" s="529"/>
      <c r="BD1353" s="529"/>
      <c r="BE1353" s="529"/>
      <c r="BF1353" s="529"/>
      <c r="BG1353" s="529"/>
      <c r="BH1353" s="529"/>
      <c r="BI1353" s="529"/>
      <c r="BJ1353" s="529"/>
      <c r="BK1353" s="529"/>
      <c r="BL1353" s="529"/>
      <c r="BM1353" s="529"/>
      <c r="BN1353" s="529"/>
      <c r="BO1353" s="529"/>
      <c r="BP1353" s="529"/>
      <c r="BQ1353" s="529"/>
      <c r="BR1353" s="529"/>
      <c r="BS1353" s="529"/>
      <c r="BT1353" s="529"/>
      <c r="BU1353" s="529"/>
      <c r="BV1353" s="529"/>
      <c r="BW1353" s="529"/>
      <c r="BX1353" s="529"/>
      <c r="BY1353" s="529"/>
      <c r="BZ1353" s="529"/>
      <c r="CA1353" s="529"/>
      <c r="CB1353" s="529"/>
      <c r="CC1353" s="529"/>
      <c r="CD1353" s="529"/>
      <c r="CE1353" s="529"/>
      <c r="CF1353" s="529"/>
      <c r="CG1353" s="529"/>
      <c r="CH1353" s="529"/>
      <c r="CI1353" s="529"/>
      <c r="CJ1353" s="529"/>
      <c r="CK1353" s="529"/>
      <c r="CL1353" s="529"/>
      <c r="CM1353" s="529"/>
      <c r="CN1353" s="529"/>
      <c r="CO1353" s="529"/>
      <c r="CP1353" s="529"/>
      <c r="CQ1353" s="529"/>
    </row>
    <row r="1354" spans="1:95" s="70" customFormat="1" outlineLevel="1" x14ac:dyDescent="0.2">
      <c r="A1354" s="11">
        <v>183</v>
      </c>
      <c r="B1354" s="300"/>
      <c r="C1354" s="295"/>
      <c r="D1354" s="844" t="s">
        <v>24</v>
      </c>
      <c r="E1354" s="845"/>
      <c r="F1354" s="845"/>
      <c r="G1354" s="845"/>
      <c r="H1354" s="845"/>
      <c r="I1354" s="845"/>
      <c r="J1354" s="845"/>
      <c r="K1354" s="845"/>
      <c r="L1354" s="846"/>
      <c r="M1354" s="407">
        <f>SUBTOTAL(9,M1355:M1357)</f>
        <v>0</v>
      </c>
      <c r="N1354" s="1371"/>
      <c r="O1354" s="1371"/>
      <c r="P1354" s="1372"/>
      <c r="Q1354" s="415">
        <f t="shared" ref="Q1354:AC1354" si="555">SUBTOTAL(9,Q1355:Q1357)</f>
        <v>0</v>
      </c>
      <c r="R1354" s="410">
        <f t="shared" si="555"/>
        <v>0</v>
      </c>
      <c r="S1354" s="414">
        <f t="shared" si="555"/>
        <v>0</v>
      </c>
      <c r="T1354" s="413">
        <f t="shared" si="555"/>
        <v>0</v>
      </c>
      <c r="U1354" s="413">
        <f t="shared" si="555"/>
        <v>0</v>
      </c>
      <c r="V1354" s="413">
        <f t="shared" si="555"/>
        <v>0</v>
      </c>
      <c r="W1354" s="413">
        <f t="shared" si="555"/>
        <v>0</v>
      </c>
      <c r="X1354" s="413">
        <f t="shared" si="555"/>
        <v>0</v>
      </c>
      <c r="Y1354" s="413">
        <f t="shared" si="555"/>
        <v>0</v>
      </c>
      <c r="Z1354" s="413">
        <f t="shared" si="555"/>
        <v>0</v>
      </c>
      <c r="AA1354" s="413">
        <f t="shared" si="555"/>
        <v>0</v>
      </c>
      <c r="AB1354" s="411">
        <f t="shared" si="555"/>
        <v>0</v>
      </c>
      <c r="AC1354" s="407">
        <f t="shared" si="555"/>
        <v>0</v>
      </c>
      <c r="AD1354" s="1592"/>
      <c r="AE1354" s="1611"/>
      <c r="AF1354" s="1611"/>
      <c r="AG1354" s="536"/>
      <c r="AH1354" s="529"/>
      <c r="AI1354" s="529"/>
      <c r="AJ1354" s="529"/>
      <c r="AK1354" s="529"/>
      <c r="AL1354" s="529"/>
      <c r="AM1354" s="529"/>
      <c r="AN1354" s="529"/>
      <c r="AO1354" s="529"/>
      <c r="AP1354" s="529"/>
      <c r="AQ1354" s="529"/>
      <c r="AR1354" s="529"/>
      <c r="AS1354" s="529"/>
      <c r="AT1354" s="529"/>
      <c r="AU1354" s="529"/>
      <c r="AV1354" s="529"/>
      <c r="AW1354" s="529"/>
      <c r="AX1354" s="529"/>
      <c r="AY1354" s="529"/>
      <c r="AZ1354" s="529"/>
      <c r="BA1354" s="529"/>
      <c r="BB1354" s="529"/>
      <c r="BC1354" s="529"/>
      <c r="BD1354" s="529"/>
      <c r="BE1354" s="529"/>
      <c r="BF1354" s="529"/>
      <c r="BG1354" s="529"/>
      <c r="BH1354" s="529"/>
      <c r="BI1354" s="529"/>
      <c r="BJ1354" s="529"/>
      <c r="BK1354" s="529"/>
      <c r="BL1354" s="529"/>
      <c r="BM1354" s="529"/>
      <c r="BN1354" s="529"/>
      <c r="BO1354" s="529"/>
      <c r="BP1354" s="529"/>
      <c r="BQ1354" s="529"/>
      <c r="BR1354" s="529"/>
      <c r="BS1354" s="529"/>
      <c r="BT1354" s="529"/>
      <c r="BU1354" s="529"/>
      <c r="BV1354" s="529"/>
      <c r="BW1354" s="529"/>
      <c r="BX1354" s="529"/>
      <c r="BY1354" s="529"/>
      <c r="BZ1354" s="529"/>
      <c r="CA1354" s="529"/>
      <c r="CB1354" s="529"/>
      <c r="CC1354" s="529"/>
      <c r="CD1354" s="529"/>
      <c r="CE1354" s="529"/>
      <c r="CF1354" s="529"/>
      <c r="CG1354" s="529"/>
      <c r="CH1354" s="529"/>
      <c r="CI1354" s="529"/>
      <c r="CJ1354" s="529"/>
      <c r="CK1354" s="529"/>
      <c r="CL1354" s="529"/>
      <c r="CM1354" s="529"/>
      <c r="CN1354" s="529"/>
      <c r="CO1354" s="529"/>
      <c r="CP1354" s="529"/>
      <c r="CQ1354" s="529"/>
    </row>
    <row r="1355" spans="1:95" s="70" customFormat="1" outlineLevel="1" x14ac:dyDescent="0.2">
      <c r="A1355" s="11">
        <v>184</v>
      </c>
      <c r="B1355" s="300"/>
      <c r="C1355" s="295"/>
      <c r="D1355" s="295"/>
      <c r="E1355" s="295"/>
      <c r="F1355" s="856" t="s">
        <v>156</v>
      </c>
      <c r="G1355" s="857"/>
      <c r="H1355" s="857"/>
      <c r="I1355" s="857"/>
      <c r="J1355" s="857"/>
      <c r="K1355" s="857"/>
      <c r="L1355" s="858"/>
      <c r="M1355" s="408">
        <f t="shared" ref="M1355:M1357" si="556">M579</f>
        <v>0</v>
      </c>
      <c r="N1355" s="1373"/>
      <c r="O1355" s="1373"/>
      <c r="P1355" s="1374"/>
      <c r="Q1355" s="423">
        <f>($M1355+SUM($N579:$Q579))*'Annexe 1. Taux de référence'!$R$97</f>
        <v>0</v>
      </c>
      <c r="R1355" s="419">
        <f>R579*'Annexe 1. Taux de référence'!$R$97</f>
        <v>0</v>
      </c>
      <c r="S1355" s="421">
        <f>S579*'Annexe 1. Taux de référence'!$R$97</f>
        <v>0</v>
      </c>
      <c r="T1355" s="421">
        <f>T579*'Annexe 1. Taux de référence'!$R$97</f>
        <v>0</v>
      </c>
      <c r="U1355" s="421">
        <f>U579*'Annexe 1. Taux de référence'!$R$97</f>
        <v>0</v>
      </c>
      <c r="V1355" s="421">
        <f>V579*'Annexe 1. Taux de référence'!$R$97</f>
        <v>0</v>
      </c>
      <c r="W1355" s="421">
        <f>W579*'Annexe 1. Taux de référence'!$R$97</f>
        <v>0</v>
      </c>
      <c r="X1355" s="422">
        <f>X579*'Annexe 1. Taux de référence'!$R$97</f>
        <v>0</v>
      </c>
      <c r="Y1355" s="421">
        <f>Y579*'Annexe 1. Taux de référence'!$R$97</f>
        <v>0</v>
      </c>
      <c r="Z1355" s="421">
        <f>Z579*'Annexe 1. Taux de référence'!$R$97</f>
        <v>0</v>
      </c>
      <c r="AA1355" s="421">
        <f>AA579*'Annexe 1. Taux de référence'!$R$97</f>
        <v>0</v>
      </c>
      <c r="AB1355" s="421">
        <f>AB579*'Annexe 1. Taux de référence'!$R$97</f>
        <v>0</v>
      </c>
      <c r="AC1355" s="408">
        <f t="shared" si="546"/>
        <v>0</v>
      </c>
      <c r="AD1355" s="1689"/>
      <c r="AE1355" s="828"/>
      <c r="AF1355" s="828"/>
      <c r="AG1355" s="536"/>
      <c r="AH1355" s="529"/>
      <c r="AI1355" s="529"/>
      <c r="AJ1355" s="529"/>
      <c r="AK1355" s="529"/>
      <c r="AL1355" s="529"/>
      <c r="AM1355" s="529"/>
      <c r="AN1355" s="529"/>
      <c r="AO1355" s="529"/>
      <c r="AP1355" s="529"/>
      <c r="AQ1355" s="529"/>
      <c r="AR1355" s="529"/>
      <c r="AS1355" s="529"/>
      <c r="AT1355" s="529"/>
      <c r="AU1355" s="529"/>
      <c r="AV1355" s="529"/>
      <c r="AW1355" s="529"/>
      <c r="AX1355" s="529"/>
      <c r="AY1355" s="529"/>
      <c r="AZ1355" s="529"/>
      <c r="BA1355" s="529"/>
      <c r="BB1355" s="529"/>
      <c r="BC1355" s="529"/>
      <c r="BD1355" s="529"/>
      <c r="BE1355" s="529"/>
      <c r="BF1355" s="529"/>
      <c r="BG1355" s="529"/>
      <c r="BH1355" s="529"/>
      <c r="BI1355" s="529"/>
      <c r="BJ1355" s="529"/>
      <c r="BK1355" s="529"/>
      <c r="BL1355" s="529"/>
      <c r="BM1355" s="529"/>
      <c r="BN1355" s="529"/>
      <c r="BO1355" s="529"/>
      <c r="BP1355" s="529"/>
      <c r="BQ1355" s="529"/>
      <c r="BR1355" s="529"/>
      <c r="BS1355" s="529"/>
      <c r="BT1355" s="529"/>
      <c r="BU1355" s="529"/>
      <c r="BV1355" s="529"/>
      <c r="BW1355" s="529"/>
      <c r="BX1355" s="529"/>
      <c r="BY1355" s="529"/>
      <c r="BZ1355" s="529"/>
      <c r="CA1355" s="529"/>
      <c r="CB1355" s="529"/>
      <c r="CC1355" s="529"/>
      <c r="CD1355" s="529"/>
      <c r="CE1355" s="529"/>
      <c r="CF1355" s="529"/>
      <c r="CG1355" s="529"/>
      <c r="CH1355" s="529"/>
      <c r="CI1355" s="529"/>
      <c r="CJ1355" s="529"/>
      <c r="CK1355" s="529"/>
      <c r="CL1355" s="529"/>
      <c r="CM1355" s="529"/>
      <c r="CN1355" s="529"/>
      <c r="CO1355" s="529"/>
      <c r="CP1355" s="529"/>
      <c r="CQ1355" s="529"/>
    </row>
    <row r="1356" spans="1:95" s="70" customFormat="1" outlineLevel="1" x14ac:dyDescent="0.2">
      <c r="A1356" s="11">
        <v>185</v>
      </c>
      <c r="B1356" s="300"/>
      <c r="C1356" s="295"/>
      <c r="D1356" s="295"/>
      <c r="E1356" s="295"/>
      <c r="F1356" s="915" t="s">
        <v>157</v>
      </c>
      <c r="G1356" s="916"/>
      <c r="H1356" s="916"/>
      <c r="I1356" s="916"/>
      <c r="J1356" s="916"/>
      <c r="K1356" s="916"/>
      <c r="L1356" s="917"/>
      <c r="M1356" s="408">
        <f t="shared" si="556"/>
        <v>0</v>
      </c>
      <c r="N1356" s="1373"/>
      <c r="O1356" s="1373"/>
      <c r="P1356" s="1373"/>
      <c r="Q1356" s="406"/>
      <c r="R1356" s="419">
        <f>($M1356+SUM($N580:$R580))*'Annexe 1. Taux de référence'!$S$98</f>
        <v>0</v>
      </c>
      <c r="S1356" s="421">
        <f>(M1356+SUM($N580:$R580))*'Annexe 1. Taux de référence'!$T$98+S580*('Annexe 1. Taux de référence'!$S$98+'Annexe 1. Taux de référence'!$T$98)</f>
        <v>0</v>
      </c>
      <c r="T1356" s="421">
        <f>($M1356+SUM($N580:$S580))*'Annexe 1. Taux de référence'!$U$98+$T580*('Annexe 1. Taux de référence'!$S$98+'Annexe 1. Taux de référence'!$T$98+'Annexe 1. Taux de référence'!$U$98)</f>
        <v>0</v>
      </c>
      <c r="U1356" s="421">
        <f>U580*('Annexe 1. Taux de référence'!$S$98+'Annexe 1. Taux de référence'!$T$98+'Annexe 1. Taux de référence'!$U$98)</f>
        <v>0</v>
      </c>
      <c r="V1356" s="421">
        <f>V580*('Annexe 1. Taux de référence'!$S$98+'Annexe 1. Taux de référence'!$T$98+'Annexe 1. Taux de référence'!$U$98)</f>
        <v>0</v>
      </c>
      <c r="W1356" s="421">
        <f>W580*('Annexe 1. Taux de référence'!$S$98+'Annexe 1. Taux de référence'!$T$98+'Annexe 1. Taux de référence'!$U$98)</f>
        <v>0</v>
      </c>
      <c r="X1356" s="422">
        <f>X580*('Annexe 1. Taux de référence'!$S$98+'Annexe 1. Taux de référence'!$T$98+'Annexe 1. Taux de référence'!$U$98)</f>
        <v>0</v>
      </c>
      <c r="Y1356" s="421">
        <f>Y580*('Annexe 1. Taux de référence'!$S$98+'Annexe 1. Taux de référence'!$T$98+'Annexe 1. Taux de référence'!$U$98)</f>
        <v>0</v>
      </c>
      <c r="Z1356" s="421">
        <f>Z580*('Annexe 1. Taux de référence'!$S$98+'Annexe 1. Taux de référence'!$T$98+'Annexe 1. Taux de référence'!$U$98)</f>
        <v>0</v>
      </c>
      <c r="AA1356" s="421">
        <f>AA580*('Annexe 1. Taux de référence'!$S$98+'Annexe 1. Taux de référence'!$T$98+'Annexe 1. Taux de référence'!$U$98)</f>
        <v>0</v>
      </c>
      <c r="AB1356" s="421">
        <f>AB580*('Annexe 1. Taux de référence'!$S$98+'Annexe 1. Taux de référence'!$T$98+'Annexe 1. Taux de référence'!$U$98)</f>
        <v>0</v>
      </c>
      <c r="AC1356" s="408">
        <f t="shared" si="546"/>
        <v>0</v>
      </c>
      <c r="AD1356" s="1766"/>
      <c r="AE1356" s="1063"/>
      <c r="AF1356" s="831"/>
      <c r="AG1356" s="536"/>
      <c r="AH1356" s="529"/>
      <c r="AI1356" s="529"/>
      <c r="AJ1356" s="529"/>
      <c r="AK1356" s="529"/>
      <c r="AL1356" s="529"/>
      <c r="AM1356" s="529"/>
      <c r="AN1356" s="529"/>
      <c r="AO1356" s="529"/>
      <c r="AP1356" s="529"/>
      <c r="AQ1356" s="529"/>
      <c r="AR1356" s="529"/>
      <c r="AS1356" s="529"/>
      <c r="AT1356" s="529"/>
      <c r="AU1356" s="529"/>
      <c r="AV1356" s="529"/>
      <c r="AW1356" s="529"/>
      <c r="AX1356" s="529"/>
      <c r="AY1356" s="529"/>
      <c r="AZ1356" s="529"/>
      <c r="BA1356" s="529"/>
      <c r="BB1356" s="529"/>
      <c r="BC1356" s="529"/>
      <c r="BD1356" s="529"/>
      <c r="BE1356" s="529"/>
      <c r="BF1356" s="529"/>
      <c r="BG1356" s="529"/>
      <c r="BH1356" s="529"/>
      <c r="BI1356" s="529"/>
      <c r="BJ1356" s="529"/>
      <c r="BK1356" s="529"/>
      <c r="BL1356" s="529"/>
      <c r="BM1356" s="529"/>
      <c r="BN1356" s="529"/>
      <c r="BO1356" s="529"/>
      <c r="BP1356" s="529"/>
      <c r="BQ1356" s="529"/>
      <c r="BR1356" s="529"/>
      <c r="BS1356" s="529"/>
      <c r="BT1356" s="529"/>
      <c r="BU1356" s="529"/>
      <c r="BV1356" s="529"/>
      <c r="BW1356" s="529"/>
      <c r="BX1356" s="529"/>
      <c r="BY1356" s="529"/>
      <c r="BZ1356" s="529"/>
      <c r="CA1356" s="529"/>
      <c r="CB1356" s="529"/>
      <c r="CC1356" s="529"/>
      <c r="CD1356" s="529"/>
      <c r="CE1356" s="529"/>
      <c r="CF1356" s="529"/>
      <c r="CG1356" s="529"/>
      <c r="CH1356" s="529"/>
      <c r="CI1356" s="529"/>
      <c r="CJ1356" s="529"/>
      <c r="CK1356" s="529"/>
      <c r="CL1356" s="529"/>
      <c r="CM1356" s="529"/>
      <c r="CN1356" s="529"/>
      <c r="CO1356" s="529"/>
      <c r="CP1356" s="529"/>
      <c r="CQ1356" s="529"/>
    </row>
    <row r="1357" spans="1:95" s="70" customFormat="1" outlineLevel="1" x14ac:dyDescent="0.2">
      <c r="A1357" s="11">
        <v>186</v>
      </c>
      <c r="B1357" s="300"/>
      <c r="C1357" s="295"/>
      <c r="D1357" s="295"/>
      <c r="E1357" s="295"/>
      <c r="F1357" s="859" t="s">
        <v>25</v>
      </c>
      <c r="G1357" s="860"/>
      <c r="H1357" s="860"/>
      <c r="I1357" s="860"/>
      <c r="J1357" s="860"/>
      <c r="K1357" s="860"/>
      <c r="L1357" s="861"/>
      <c r="M1357" s="408">
        <f t="shared" si="556"/>
        <v>0</v>
      </c>
      <c r="N1357" s="1373"/>
      <c r="O1357" s="1373"/>
      <c r="P1357" s="1373"/>
      <c r="Q1357" s="1373"/>
      <c r="R1357" s="1373"/>
      <c r="S1357" s="1373"/>
      <c r="T1357" s="1373"/>
      <c r="U1357" s="1373"/>
      <c r="V1357" s="1373"/>
      <c r="W1357" s="1373"/>
      <c r="X1357" s="1373"/>
      <c r="Y1357" s="1373"/>
      <c r="Z1357" s="1373"/>
      <c r="AA1357" s="1373"/>
      <c r="AB1357" s="1373"/>
      <c r="AC1357" s="408">
        <f t="shared" si="546"/>
        <v>0</v>
      </c>
      <c r="AD1357" s="1767"/>
      <c r="AE1357" s="834"/>
      <c r="AF1357" s="834"/>
      <c r="AG1357" s="536"/>
      <c r="AH1357" s="529"/>
      <c r="AI1357" s="529"/>
      <c r="AJ1357" s="529"/>
      <c r="AK1357" s="529"/>
      <c r="AL1357" s="529"/>
      <c r="AM1357" s="529"/>
      <c r="AN1357" s="529"/>
      <c r="AO1357" s="529"/>
      <c r="AP1357" s="529"/>
      <c r="AQ1357" s="529"/>
      <c r="AR1357" s="529"/>
      <c r="AS1357" s="529"/>
      <c r="AT1357" s="529"/>
      <c r="AU1357" s="529"/>
      <c r="AV1357" s="529"/>
      <c r="AW1357" s="529"/>
      <c r="AX1357" s="529"/>
      <c r="AY1357" s="529"/>
      <c r="AZ1357" s="529"/>
      <c r="BA1357" s="529"/>
      <c r="BB1357" s="529"/>
      <c r="BC1357" s="529"/>
      <c r="BD1357" s="529"/>
      <c r="BE1357" s="529"/>
      <c r="BF1357" s="529"/>
      <c r="BG1357" s="529"/>
      <c r="BH1357" s="529"/>
      <c r="BI1357" s="529"/>
      <c r="BJ1357" s="529"/>
      <c r="BK1357" s="529"/>
      <c r="BL1357" s="529"/>
      <c r="BM1357" s="529"/>
      <c r="BN1357" s="529"/>
      <c r="BO1357" s="529"/>
      <c r="BP1357" s="529"/>
      <c r="BQ1357" s="529"/>
      <c r="BR1357" s="529"/>
      <c r="BS1357" s="529"/>
      <c r="BT1357" s="529"/>
      <c r="BU1357" s="529"/>
      <c r="BV1357" s="529"/>
      <c r="BW1357" s="529"/>
      <c r="BX1357" s="529"/>
      <c r="BY1357" s="529"/>
      <c r="BZ1357" s="529"/>
      <c r="CA1357" s="529"/>
      <c r="CB1357" s="529"/>
      <c r="CC1357" s="529"/>
      <c r="CD1357" s="529"/>
      <c r="CE1357" s="529"/>
      <c r="CF1357" s="529"/>
      <c r="CG1357" s="529"/>
      <c r="CH1357" s="529"/>
      <c r="CI1357" s="529"/>
      <c r="CJ1357" s="529"/>
      <c r="CK1357" s="529"/>
      <c r="CL1357" s="529"/>
      <c r="CM1357" s="529"/>
      <c r="CN1357" s="529"/>
      <c r="CO1357" s="529"/>
      <c r="CP1357" s="529"/>
      <c r="CQ1357" s="529"/>
    </row>
    <row r="1358" spans="1:95" s="70" customFormat="1" outlineLevel="1" x14ac:dyDescent="0.2">
      <c r="A1358" s="11">
        <v>187</v>
      </c>
      <c r="B1358" s="300"/>
      <c r="C1358" s="295"/>
      <c r="D1358" s="844" t="s">
        <v>467</v>
      </c>
      <c r="E1358" s="845"/>
      <c r="F1358" s="845"/>
      <c r="G1358" s="845"/>
      <c r="H1358" s="845"/>
      <c r="I1358" s="845"/>
      <c r="J1358" s="845"/>
      <c r="K1358" s="845"/>
      <c r="L1358" s="846"/>
      <c r="M1358" s="407">
        <f>SUBTOTAL(9,M1359:M1360)</f>
        <v>0</v>
      </c>
      <c r="N1358" s="844"/>
      <c r="O1358" s="845"/>
      <c r="P1358" s="845"/>
      <c r="Q1358" s="845"/>
      <c r="R1358" s="845"/>
      <c r="S1358" s="845"/>
      <c r="T1358" s="845"/>
      <c r="U1358" s="845"/>
      <c r="V1358" s="845"/>
      <c r="W1358" s="845"/>
      <c r="X1358" s="845"/>
      <c r="Y1358" s="845"/>
      <c r="Z1358" s="845"/>
      <c r="AA1358" s="845"/>
      <c r="AB1358" s="845"/>
      <c r="AC1358" s="845"/>
      <c r="AD1358" s="845"/>
      <c r="AE1358" s="845"/>
      <c r="AF1358" s="845"/>
      <c r="AG1358" s="536"/>
      <c r="AH1358" s="529"/>
      <c r="AI1358" s="529"/>
      <c r="AJ1358" s="529"/>
      <c r="AK1358" s="529"/>
      <c r="AL1358" s="529"/>
      <c r="AM1358" s="529"/>
      <c r="AN1358" s="529"/>
      <c r="AO1358" s="529"/>
      <c r="AP1358" s="529"/>
      <c r="AQ1358" s="529"/>
      <c r="AR1358" s="529"/>
      <c r="AS1358" s="529"/>
      <c r="AT1358" s="529"/>
      <c r="AU1358" s="529"/>
      <c r="AV1358" s="529"/>
      <c r="AW1358" s="529"/>
      <c r="AX1358" s="529"/>
      <c r="AY1358" s="529"/>
      <c r="AZ1358" s="529"/>
      <c r="BA1358" s="529"/>
      <c r="BB1358" s="529"/>
      <c r="BC1358" s="529"/>
      <c r="BD1358" s="529"/>
      <c r="BE1358" s="529"/>
      <c r="BF1358" s="529"/>
      <c r="BG1358" s="529"/>
      <c r="BH1358" s="529"/>
      <c r="BI1358" s="529"/>
      <c r="BJ1358" s="529"/>
      <c r="BK1358" s="529"/>
      <c r="BL1358" s="529"/>
      <c r="BM1358" s="529"/>
      <c r="BN1358" s="529"/>
      <c r="BO1358" s="529"/>
      <c r="BP1358" s="529"/>
      <c r="BQ1358" s="529"/>
      <c r="BR1358" s="529"/>
      <c r="BS1358" s="529"/>
      <c r="BT1358" s="529"/>
      <c r="BU1358" s="529"/>
      <c r="BV1358" s="529"/>
      <c r="BW1358" s="529"/>
      <c r="BX1358" s="529"/>
      <c r="BY1358" s="529"/>
      <c r="BZ1358" s="529"/>
      <c r="CA1358" s="529"/>
      <c r="CB1358" s="529"/>
      <c r="CC1358" s="529"/>
      <c r="CD1358" s="529"/>
      <c r="CE1358" s="529"/>
      <c r="CF1358" s="529"/>
      <c r="CG1358" s="529"/>
      <c r="CH1358" s="529"/>
      <c r="CI1358" s="529"/>
      <c r="CJ1358" s="529"/>
      <c r="CK1358" s="529"/>
      <c r="CL1358" s="529"/>
      <c r="CM1358" s="529"/>
      <c r="CN1358" s="529"/>
      <c r="CO1358" s="529"/>
      <c r="CP1358" s="529"/>
      <c r="CQ1358" s="529"/>
    </row>
    <row r="1359" spans="1:95" s="70" customFormat="1" outlineLevel="1" x14ac:dyDescent="0.2">
      <c r="A1359" s="11">
        <v>188</v>
      </c>
      <c r="B1359" s="300"/>
      <c r="C1359" s="295"/>
      <c r="D1359" s="295"/>
      <c r="E1359" s="295"/>
      <c r="F1359" s="856" t="s">
        <v>466</v>
      </c>
      <c r="G1359" s="857"/>
      <c r="H1359" s="857"/>
      <c r="I1359" s="857"/>
      <c r="J1359" s="857"/>
      <c r="K1359" s="857"/>
      <c r="L1359" s="858"/>
      <c r="M1359" s="408">
        <f t="shared" ref="M1359:M1360" si="557">M583</f>
        <v>0</v>
      </c>
      <c r="N1359" s="990"/>
      <c r="O1359" s="828"/>
      <c r="P1359" s="828"/>
      <c r="Q1359" s="828"/>
      <c r="R1359" s="828"/>
      <c r="S1359" s="828"/>
      <c r="T1359" s="828"/>
      <c r="U1359" s="828"/>
      <c r="V1359" s="828"/>
      <c r="W1359" s="828"/>
      <c r="X1359" s="828"/>
      <c r="Y1359" s="828"/>
      <c r="Z1359" s="828"/>
      <c r="AA1359" s="828"/>
      <c r="AB1359" s="828"/>
      <c r="AC1359" s="828"/>
      <c r="AD1359" s="828"/>
      <c r="AE1359" s="828"/>
      <c r="AF1359" s="828"/>
      <c r="AG1359" s="536"/>
      <c r="AH1359" s="529"/>
      <c r="AI1359" s="529"/>
      <c r="AJ1359" s="529"/>
      <c r="AK1359" s="529"/>
      <c r="AL1359" s="529"/>
      <c r="AM1359" s="529"/>
      <c r="AN1359" s="529"/>
      <c r="AO1359" s="529"/>
      <c r="AP1359" s="529"/>
      <c r="AQ1359" s="529"/>
      <c r="AR1359" s="529"/>
      <c r="AS1359" s="529"/>
      <c r="AT1359" s="529"/>
      <c r="AU1359" s="529"/>
      <c r="AV1359" s="529"/>
      <c r="AW1359" s="529"/>
      <c r="AX1359" s="529"/>
      <c r="AY1359" s="529"/>
      <c r="AZ1359" s="529"/>
      <c r="BA1359" s="529"/>
      <c r="BB1359" s="529"/>
      <c r="BC1359" s="529"/>
      <c r="BD1359" s="529"/>
      <c r="BE1359" s="529"/>
      <c r="BF1359" s="529"/>
      <c r="BG1359" s="529"/>
      <c r="BH1359" s="529"/>
      <c r="BI1359" s="529"/>
      <c r="BJ1359" s="529"/>
      <c r="BK1359" s="529"/>
      <c r="BL1359" s="529"/>
      <c r="BM1359" s="529"/>
      <c r="BN1359" s="529"/>
      <c r="BO1359" s="529"/>
      <c r="BP1359" s="529"/>
      <c r="BQ1359" s="529"/>
      <c r="BR1359" s="529"/>
      <c r="BS1359" s="529"/>
      <c r="BT1359" s="529"/>
      <c r="BU1359" s="529"/>
      <c r="BV1359" s="529"/>
      <c r="BW1359" s="529"/>
      <c r="BX1359" s="529"/>
      <c r="BY1359" s="529"/>
      <c r="BZ1359" s="529"/>
      <c r="CA1359" s="529"/>
      <c r="CB1359" s="529"/>
      <c r="CC1359" s="529"/>
      <c r="CD1359" s="529"/>
      <c r="CE1359" s="529"/>
      <c r="CF1359" s="529"/>
      <c r="CG1359" s="529"/>
      <c r="CH1359" s="529"/>
      <c r="CI1359" s="529"/>
      <c r="CJ1359" s="529"/>
      <c r="CK1359" s="529"/>
      <c r="CL1359" s="529"/>
      <c r="CM1359" s="529"/>
      <c r="CN1359" s="529"/>
      <c r="CO1359" s="529"/>
      <c r="CP1359" s="529"/>
      <c r="CQ1359" s="529"/>
    </row>
    <row r="1360" spans="1:95" s="70" customFormat="1" outlineLevel="1" x14ac:dyDescent="0.2">
      <c r="A1360" s="11">
        <v>189</v>
      </c>
      <c r="B1360" s="300"/>
      <c r="C1360" s="295"/>
      <c r="D1360" s="295"/>
      <c r="E1360" s="295"/>
      <c r="F1360" s="859" t="s">
        <v>576</v>
      </c>
      <c r="G1360" s="860"/>
      <c r="H1360" s="860"/>
      <c r="I1360" s="860"/>
      <c r="J1360" s="860"/>
      <c r="K1360" s="860"/>
      <c r="L1360" s="861"/>
      <c r="M1360" s="408">
        <f t="shared" si="557"/>
        <v>0</v>
      </c>
      <c r="N1360" s="1767"/>
      <c r="O1360" s="834"/>
      <c r="P1360" s="834"/>
      <c r="Q1360" s="834"/>
      <c r="R1360" s="834"/>
      <c r="S1360" s="834"/>
      <c r="T1360" s="834"/>
      <c r="U1360" s="834"/>
      <c r="V1360" s="834"/>
      <c r="W1360" s="834"/>
      <c r="X1360" s="834"/>
      <c r="Y1360" s="834"/>
      <c r="Z1360" s="834"/>
      <c r="AA1360" s="834"/>
      <c r="AB1360" s="834"/>
      <c r="AC1360" s="834"/>
      <c r="AD1360" s="834"/>
      <c r="AE1360" s="834"/>
      <c r="AF1360" s="834"/>
      <c r="AG1360" s="536"/>
      <c r="AH1360" s="529"/>
      <c r="AI1360" s="529"/>
      <c r="AJ1360" s="529"/>
      <c r="AK1360" s="529"/>
      <c r="AL1360" s="529"/>
      <c r="AM1360" s="529"/>
      <c r="AN1360" s="529"/>
      <c r="AO1360" s="529"/>
      <c r="AP1360" s="529"/>
      <c r="AQ1360" s="529"/>
      <c r="AR1360" s="529"/>
      <c r="AS1360" s="529"/>
      <c r="AT1360" s="529"/>
      <c r="AU1360" s="529"/>
      <c r="AV1360" s="529"/>
      <c r="AW1360" s="529"/>
      <c r="AX1360" s="529"/>
      <c r="AY1360" s="529"/>
      <c r="AZ1360" s="529"/>
      <c r="BA1360" s="529"/>
      <c r="BB1360" s="529"/>
      <c r="BC1360" s="529"/>
      <c r="BD1360" s="529"/>
      <c r="BE1360" s="529"/>
      <c r="BF1360" s="529"/>
      <c r="BG1360" s="529"/>
      <c r="BH1360" s="529"/>
      <c r="BI1360" s="529"/>
      <c r="BJ1360" s="529"/>
      <c r="BK1360" s="529"/>
      <c r="BL1360" s="529"/>
      <c r="BM1360" s="529"/>
      <c r="BN1360" s="529"/>
      <c r="BO1360" s="529"/>
      <c r="BP1360" s="529"/>
      <c r="BQ1360" s="529"/>
      <c r="BR1360" s="529"/>
      <c r="BS1360" s="529"/>
      <c r="BT1360" s="529"/>
      <c r="BU1360" s="529"/>
      <c r="BV1360" s="529"/>
      <c r="BW1360" s="529"/>
      <c r="BX1360" s="529"/>
      <c r="BY1360" s="529"/>
      <c r="BZ1360" s="529"/>
      <c r="CA1360" s="529"/>
      <c r="CB1360" s="529"/>
      <c r="CC1360" s="529"/>
      <c r="CD1360" s="529"/>
      <c r="CE1360" s="529"/>
      <c r="CF1360" s="529"/>
      <c r="CG1360" s="529"/>
      <c r="CH1360" s="529"/>
      <c r="CI1360" s="529"/>
      <c r="CJ1360" s="529"/>
      <c r="CK1360" s="529"/>
      <c r="CL1360" s="529"/>
      <c r="CM1360" s="529"/>
      <c r="CN1360" s="529"/>
      <c r="CO1360" s="529"/>
      <c r="CP1360" s="529"/>
      <c r="CQ1360" s="529"/>
    </row>
    <row r="1361" spans="1:95" s="70" customFormat="1" ht="15" customHeight="1" outlineLevel="1" x14ac:dyDescent="0.2">
      <c r="A1361" s="11">
        <v>326</v>
      </c>
      <c r="B1361" s="300"/>
      <c r="C1361" s="1025" t="s">
        <v>428</v>
      </c>
      <c r="D1361" s="1026"/>
      <c r="E1361" s="1026"/>
      <c r="F1361" s="1026"/>
      <c r="G1361" s="1026"/>
      <c r="H1361" s="1026"/>
      <c r="I1361" s="1026"/>
      <c r="J1361" s="1026"/>
      <c r="K1361" s="1026"/>
      <c r="L1361" s="1026"/>
      <c r="M1361" s="1026"/>
      <c r="N1361" s="1026"/>
      <c r="O1361" s="1026"/>
      <c r="P1361" s="1026"/>
      <c r="Q1361" s="1026"/>
      <c r="R1361" s="1026"/>
      <c r="S1361" s="1026"/>
      <c r="T1361" s="1026"/>
      <c r="U1361" s="1026"/>
      <c r="V1361" s="1026"/>
      <c r="W1361" s="1026"/>
      <c r="X1361" s="1026"/>
      <c r="Y1361" s="1026"/>
      <c r="Z1361" s="1026"/>
      <c r="AA1361" s="1026"/>
      <c r="AB1361" s="1026"/>
      <c r="AC1361" s="1026"/>
      <c r="AD1361" s="1026"/>
      <c r="AE1361" s="1026"/>
      <c r="AF1361" s="1026"/>
      <c r="AG1361" s="536"/>
      <c r="AH1361" s="529"/>
      <c r="AI1361" s="529"/>
      <c r="AJ1361" s="529"/>
      <c r="AK1361" s="529"/>
      <c r="AL1361" s="529"/>
      <c r="AM1361" s="529"/>
      <c r="AN1361" s="529"/>
      <c r="AO1361" s="529"/>
      <c r="AP1361" s="529"/>
      <c r="AQ1361" s="529"/>
      <c r="AR1361" s="529"/>
      <c r="AS1361" s="529"/>
      <c r="AT1361" s="529"/>
      <c r="AU1361" s="529"/>
      <c r="AV1361" s="529"/>
      <c r="AW1361" s="529"/>
      <c r="AX1361" s="529"/>
      <c r="AY1361" s="529"/>
      <c r="AZ1361" s="529"/>
      <c r="BA1361" s="529"/>
      <c r="BB1361" s="529"/>
      <c r="BC1361" s="529"/>
      <c r="BD1361" s="529"/>
      <c r="BE1361" s="529"/>
      <c r="BF1361" s="529"/>
      <c r="BG1361" s="529"/>
      <c r="BH1361" s="529"/>
      <c r="BI1361" s="529"/>
      <c r="BJ1361" s="529"/>
      <c r="BK1361" s="529"/>
      <c r="BL1361" s="529"/>
      <c r="BM1361" s="529"/>
      <c r="BN1361" s="529"/>
      <c r="BO1361" s="529"/>
      <c r="BP1361" s="529"/>
      <c r="BQ1361" s="529"/>
      <c r="BR1361" s="529"/>
      <c r="BS1361" s="529"/>
      <c r="BT1361" s="529"/>
      <c r="BU1361" s="529"/>
      <c r="BV1361" s="529"/>
      <c r="BW1361" s="529"/>
      <c r="BX1361" s="529"/>
      <c r="BY1361" s="529"/>
      <c r="BZ1361" s="529"/>
      <c r="CA1361" s="529"/>
      <c r="CB1361" s="529"/>
      <c r="CC1361" s="529"/>
      <c r="CD1361" s="529"/>
      <c r="CE1361" s="529"/>
      <c r="CF1361" s="529"/>
      <c r="CG1361" s="529"/>
      <c r="CH1361" s="529"/>
      <c r="CI1361" s="529"/>
      <c r="CJ1361" s="529"/>
      <c r="CK1361" s="529"/>
      <c r="CL1361" s="529"/>
      <c r="CM1361" s="529"/>
      <c r="CN1361" s="529"/>
      <c r="CO1361" s="529"/>
      <c r="CP1361" s="529"/>
      <c r="CQ1361" s="529"/>
    </row>
    <row r="1362" spans="1:95" s="70" customFormat="1" outlineLevel="1" x14ac:dyDescent="0.2">
      <c r="A1362" s="11">
        <v>232</v>
      </c>
      <c r="B1362" s="300"/>
      <c r="C1362" s="295"/>
      <c r="D1362" s="844" t="s">
        <v>64</v>
      </c>
      <c r="E1362" s="845"/>
      <c r="F1362" s="845"/>
      <c r="G1362" s="845"/>
      <c r="H1362" s="845"/>
      <c r="I1362" s="845"/>
      <c r="J1362" s="845"/>
      <c r="K1362" s="845"/>
      <c r="L1362" s="845"/>
      <c r="M1362" s="845"/>
      <c r="N1362" s="845"/>
      <c r="O1362" s="845"/>
      <c r="P1362" s="845"/>
      <c r="Q1362" s="845"/>
      <c r="R1362" s="845"/>
      <c r="S1362" s="845"/>
      <c r="T1362" s="845"/>
      <c r="U1362" s="845"/>
      <c r="V1362" s="845"/>
      <c r="W1362" s="845"/>
      <c r="X1362" s="845"/>
      <c r="Y1362" s="845"/>
      <c r="Z1362" s="845"/>
      <c r="AA1362" s="845"/>
      <c r="AB1362" s="845"/>
      <c r="AC1362" s="845"/>
      <c r="AD1362" s="845"/>
      <c r="AE1362" s="845"/>
      <c r="AF1362" s="845"/>
      <c r="AG1362" s="536"/>
      <c r="AH1362" s="529"/>
      <c r="AI1362" s="529"/>
      <c r="AJ1362" s="529"/>
      <c r="AK1362" s="529"/>
      <c r="AL1362" s="529"/>
      <c r="AM1362" s="529"/>
      <c r="AN1362" s="529"/>
      <c r="AO1362" s="529"/>
      <c r="AP1362" s="529"/>
      <c r="AQ1362" s="529"/>
      <c r="AR1362" s="529"/>
      <c r="AS1362" s="529"/>
      <c r="AT1362" s="529"/>
      <c r="AU1362" s="529"/>
      <c r="AV1362" s="529"/>
      <c r="AW1362" s="529"/>
      <c r="AX1362" s="529"/>
      <c r="AY1362" s="529"/>
      <c r="AZ1362" s="529"/>
      <c r="BA1362" s="529"/>
      <c r="BB1362" s="529"/>
      <c r="BC1362" s="529"/>
      <c r="BD1362" s="529"/>
      <c r="BE1362" s="529"/>
      <c r="BF1362" s="529"/>
      <c r="BG1362" s="529"/>
      <c r="BH1362" s="529"/>
      <c r="BI1362" s="529"/>
      <c r="BJ1362" s="529"/>
      <c r="BK1362" s="529"/>
      <c r="BL1362" s="529"/>
      <c r="BM1362" s="529"/>
      <c r="BN1362" s="529"/>
      <c r="BO1362" s="529"/>
      <c r="BP1362" s="529"/>
      <c r="BQ1362" s="529"/>
      <c r="BR1362" s="529"/>
      <c r="BS1362" s="529"/>
      <c r="BT1362" s="529"/>
      <c r="BU1362" s="529"/>
      <c r="BV1362" s="529"/>
      <c r="BW1362" s="529"/>
      <c r="BX1362" s="529"/>
      <c r="BY1362" s="529"/>
      <c r="BZ1362" s="529"/>
      <c r="CA1362" s="529"/>
      <c r="CB1362" s="529"/>
      <c r="CC1362" s="529"/>
      <c r="CD1362" s="529"/>
      <c r="CE1362" s="529"/>
      <c r="CF1362" s="529"/>
      <c r="CG1362" s="529"/>
      <c r="CH1362" s="529"/>
      <c r="CI1362" s="529"/>
      <c r="CJ1362" s="529"/>
      <c r="CK1362" s="529"/>
      <c r="CL1362" s="529"/>
      <c r="CM1362" s="529"/>
      <c r="CN1362" s="529"/>
      <c r="CO1362" s="529"/>
      <c r="CP1362" s="529"/>
      <c r="CQ1362" s="529"/>
    </row>
    <row r="1363" spans="1:95" s="70" customFormat="1" outlineLevel="1" x14ac:dyDescent="0.2">
      <c r="A1363" s="11">
        <v>233</v>
      </c>
      <c r="B1363" s="300"/>
      <c r="C1363" s="295"/>
      <c r="D1363" s="521"/>
      <c r="E1363" s="853" t="s">
        <v>66</v>
      </c>
      <c r="F1363" s="854"/>
      <c r="G1363" s="854"/>
      <c r="H1363" s="854"/>
      <c r="I1363" s="854"/>
      <c r="J1363" s="854"/>
      <c r="K1363" s="854"/>
      <c r="L1363" s="1768"/>
      <c r="M1363" s="407">
        <f>SUBTOTAL(9,M1364:M1367)</f>
        <v>0</v>
      </c>
      <c r="N1363" s="410">
        <f t="shared" ref="N1363:AC1363" si="558">SUBTOTAL(9,N1364:N1367)</f>
        <v>0</v>
      </c>
      <c r="O1363" s="414">
        <f t="shared" si="558"/>
        <v>0</v>
      </c>
      <c r="P1363" s="414">
        <f t="shared" si="558"/>
        <v>0</v>
      </c>
      <c r="Q1363" s="415">
        <f t="shared" si="558"/>
        <v>0</v>
      </c>
      <c r="R1363" s="410">
        <f t="shared" si="558"/>
        <v>0</v>
      </c>
      <c r="S1363" s="414">
        <f t="shared" si="558"/>
        <v>0</v>
      </c>
      <c r="T1363" s="413">
        <f t="shared" si="558"/>
        <v>0</v>
      </c>
      <c r="U1363" s="413">
        <f t="shared" si="558"/>
        <v>0</v>
      </c>
      <c r="V1363" s="413">
        <f t="shared" si="558"/>
        <v>0</v>
      </c>
      <c r="W1363" s="413">
        <f t="shared" si="558"/>
        <v>0</v>
      </c>
      <c r="X1363" s="413">
        <f t="shared" si="558"/>
        <v>0</v>
      </c>
      <c r="Y1363" s="413">
        <f t="shared" si="558"/>
        <v>0</v>
      </c>
      <c r="Z1363" s="413">
        <f t="shared" si="558"/>
        <v>0</v>
      </c>
      <c r="AA1363" s="413">
        <f t="shared" si="558"/>
        <v>0</v>
      </c>
      <c r="AB1363" s="411">
        <f t="shared" si="558"/>
        <v>0</v>
      </c>
      <c r="AC1363" s="407">
        <f t="shared" si="558"/>
        <v>0</v>
      </c>
      <c r="AD1363" s="1461"/>
      <c r="AE1363" s="1462"/>
      <c r="AF1363" s="1462"/>
      <c r="AG1363" s="536"/>
      <c r="AH1363" s="529"/>
      <c r="AI1363" s="529"/>
      <c r="AJ1363" s="529"/>
      <c r="AK1363" s="529"/>
      <c r="AL1363" s="529"/>
      <c r="AM1363" s="529"/>
      <c r="AN1363" s="529"/>
      <c r="AO1363" s="529"/>
      <c r="AP1363" s="529"/>
      <c r="AQ1363" s="529"/>
      <c r="AR1363" s="529"/>
      <c r="AS1363" s="529"/>
      <c r="AT1363" s="529"/>
      <c r="AU1363" s="529"/>
      <c r="AV1363" s="529"/>
      <c r="AW1363" s="529"/>
      <c r="AX1363" s="529"/>
      <c r="AY1363" s="529"/>
      <c r="AZ1363" s="529"/>
      <c r="BA1363" s="529"/>
      <c r="BB1363" s="529"/>
      <c r="BC1363" s="529"/>
      <c r="BD1363" s="529"/>
      <c r="BE1363" s="529"/>
      <c r="BF1363" s="529"/>
      <c r="BG1363" s="529"/>
      <c r="BH1363" s="529"/>
      <c r="BI1363" s="529"/>
      <c r="BJ1363" s="529"/>
      <c r="BK1363" s="529"/>
      <c r="BL1363" s="529"/>
      <c r="BM1363" s="529"/>
      <c r="BN1363" s="529"/>
      <c r="BO1363" s="529"/>
      <c r="BP1363" s="529"/>
      <c r="BQ1363" s="529"/>
      <c r="BR1363" s="529"/>
      <c r="BS1363" s="529"/>
      <c r="BT1363" s="529"/>
      <c r="BU1363" s="529"/>
      <c r="BV1363" s="529"/>
      <c r="BW1363" s="529"/>
      <c r="BX1363" s="529"/>
      <c r="BY1363" s="529"/>
      <c r="BZ1363" s="529"/>
      <c r="CA1363" s="529"/>
      <c r="CB1363" s="529"/>
      <c r="CC1363" s="529"/>
      <c r="CD1363" s="529"/>
      <c r="CE1363" s="529"/>
      <c r="CF1363" s="529"/>
      <c r="CG1363" s="529"/>
      <c r="CH1363" s="529"/>
      <c r="CI1363" s="529"/>
      <c r="CJ1363" s="529"/>
      <c r="CK1363" s="529"/>
      <c r="CL1363" s="529"/>
      <c r="CM1363" s="529"/>
      <c r="CN1363" s="529"/>
      <c r="CO1363" s="529"/>
      <c r="CP1363" s="529"/>
      <c r="CQ1363" s="529"/>
    </row>
    <row r="1364" spans="1:95" s="70" customFormat="1" ht="15" customHeight="1" outlineLevel="1" x14ac:dyDescent="0.2">
      <c r="A1364" s="11">
        <v>234</v>
      </c>
      <c r="B1364" s="300"/>
      <c r="C1364" s="295"/>
      <c r="D1364" s="521"/>
      <c r="E1364" s="484"/>
      <c r="F1364" s="856" t="s">
        <v>65</v>
      </c>
      <c r="G1364" s="857"/>
      <c r="H1364" s="857"/>
      <c r="I1364" s="857"/>
      <c r="J1364" s="857"/>
      <c r="K1364" s="857"/>
      <c r="L1364" s="858"/>
      <c r="M1364" s="408">
        <f t="shared" ref="M1364:M1367" si="559">M588</f>
        <v>0</v>
      </c>
      <c r="N1364" s="419">
        <f>M1364*(1-'Annexe 1. Taux de référence'!$E8)+N588*(1-'Annexe 1. Taux de référence'!$E8)</f>
        <v>0</v>
      </c>
      <c r="O1364" s="422">
        <f>O588*(1-'Annexe 1. Taux de référence'!$E8)</f>
        <v>0</v>
      </c>
      <c r="P1364" s="422">
        <f>P588*(1-'Annexe 1. Taux de référence'!$E8)</f>
        <v>0</v>
      </c>
      <c r="Q1364" s="423">
        <f>Q588*(1-'Annexe 1. Taux de référence'!$E8)</f>
        <v>0</v>
      </c>
      <c r="R1364" s="419">
        <f>R588*(1-'Annexe 1. Taux de référence'!$E8)</f>
        <v>0</v>
      </c>
      <c r="S1364" s="421">
        <f>S588*(1-'Annexe 1. Taux de référence'!$E8)</f>
        <v>0</v>
      </c>
      <c r="T1364" s="421">
        <f>T588*(1-'Annexe 1. Taux de référence'!$E8)</f>
        <v>0</v>
      </c>
      <c r="U1364" s="421">
        <f>U588*(1-'Annexe 1. Taux de référence'!$E8)</f>
        <v>0</v>
      </c>
      <c r="V1364" s="421">
        <f>V588*(1-'Annexe 1. Taux de référence'!$E8)</f>
        <v>0</v>
      </c>
      <c r="W1364" s="421">
        <f>W588*(1-'Annexe 1. Taux de référence'!$E8)</f>
        <v>0</v>
      </c>
      <c r="X1364" s="422">
        <f>X588*(1-'Annexe 1. Taux de référence'!$E8)</f>
        <v>0</v>
      </c>
      <c r="Y1364" s="421">
        <f>Y588*(1-'Annexe 1. Taux de référence'!$E8)</f>
        <v>0</v>
      </c>
      <c r="Z1364" s="421">
        <f>Z588*(1-'Annexe 1. Taux de référence'!$E8)</f>
        <v>0</v>
      </c>
      <c r="AA1364" s="421">
        <f>AA588*(1-'Annexe 1. Taux de référence'!$E8)</f>
        <v>0</v>
      </c>
      <c r="AB1364" s="421">
        <f>AB588*(1-'Annexe 1. Taux de référence'!$E8)</f>
        <v>0</v>
      </c>
      <c r="AC1364" s="408">
        <f t="shared" ref="AC1364:AC1377" si="560">AC588</f>
        <v>0</v>
      </c>
      <c r="AD1364" s="1464"/>
      <c r="AE1364" s="1465"/>
      <c r="AF1364" s="1465"/>
      <c r="AG1364" s="536"/>
      <c r="AH1364" s="529"/>
      <c r="AI1364" s="529"/>
      <c r="AJ1364" s="529"/>
      <c r="AK1364" s="529"/>
      <c r="AL1364" s="529"/>
      <c r="AM1364" s="529"/>
      <c r="AN1364" s="529"/>
      <c r="AO1364" s="529"/>
      <c r="AP1364" s="529"/>
      <c r="AQ1364" s="529"/>
      <c r="AR1364" s="529"/>
      <c r="AS1364" s="529"/>
      <c r="AT1364" s="529"/>
      <c r="AU1364" s="529"/>
      <c r="AV1364" s="529"/>
      <c r="AW1364" s="529"/>
      <c r="AX1364" s="529"/>
      <c r="AY1364" s="529"/>
      <c r="AZ1364" s="529"/>
      <c r="BA1364" s="529"/>
      <c r="BB1364" s="529"/>
      <c r="BC1364" s="529"/>
      <c r="BD1364" s="529"/>
      <c r="BE1364" s="529"/>
      <c r="BF1364" s="529"/>
      <c r="BG1364" s="529"/>
      <c r="BH1364" s="529"/>
      <c r="BI1364" s="529"/>
      <c r="BJ1364" s="529"/>
      <c r="BK1364" s="529"/>
      <c r="BL1364" s="529"/>
      <c r="BM1364" s="529"/>
      <c r="BN1364" s="529"/>
      <c r="BO1364" s="529"/>
      <c r="BP1364" s="529"/>
      <c r="BQ1364" s="529"/>
      <c r="BR1364" s="529"/>
      <c r="BS1364" s="529"/>
      <c r="BT1364" s="529"/>
      <c r="BU1364" s="529"/>
      <c r="BV1364" s="529"/>
      <c r="BW1364" s="529"/>
      <c r="BX1364" s="529"/>
      <c r="BY1364" s="529"/>
      <c r="BZ1364" s="529"/>
      <c r="CA1364" s="529"/>
      <c r="CB1364" s="529"/>
      <c r="CC1364" s="529"/>
      <c r="CD1364" s="529"/>
      <c r="CE1364" s="529"/>
      <c r="CF1364" s="529"/>
      <c r="CG1364" s="529"/>
      <c r="CH1364" s="529"/>
      <c r="CI1364" s="529"/>
      <c r="CJ1364" s="529"/>
      <c r="CK1364" s="529"/>
      <c r="CL1364" s="529"/>
      <c r="CM1364" s="529"/>
      <c r="CN1364" s="529"/>
      <c r="CO1364" s="529"/>
      <c r="CP1364" s="529"/>
      <c r="CQ1364" s="529"/>
    </row>
    <row r="1365" spans="1:95" s="70" customFormat="1" ht="15" customHeight="1" outlineLevel="1" x14ac:dyDescent="0.2">
      <c r="A1365" s="11">
        <v>235</v>
      </c>
      <c r="B1365" s="300"/>
      <c r="C1365" s="295"/>
      <c r="D1365" s="521"/>
      <c r="E1365" s="484"/>
      <c r="F1365" s="856" t="s">
        <v>68</v>
      </c>
      <c r="G1365" s="857"/>
      <c r="H1365" s="857"/>
      <c r="I1365" s="857"/>
      <c r="J1365" s="857"/>
      <c r="K1365" s="857"/>
      <c r="L1365" s="858"/>
      <c r="M1365" s="408">
        <f t="shared" si="559"/>
        <v>0</v>
      </c>
      <c r="N1365" s="419">
        <f>M1365*(1-'Annexe 1. Taux de référence'!$E9)+N589*(1-'Annexe 1. Taux de référence'!$E9)</f>
        <v>0</v>
      </c>
      <c r="O1365" s="422">
        <f>O589*(1-'Annexe 1. Taux de référence'!$E9)</f>
        <v>0</v>
      </c>
      <c r="P1365" s="422">
        <f>P589*(1-'Annexe 1. Taux de référence'!$E9)</f>
        <v>0</v>
      </c>
      <c r="Q1365" s="423">
        <f>Q589*(1-'Annexe 1. Taux de référence'!$E9)</f>
        <v>0</v>
      </c>
      <c r="R1365" s="419">
        <f>R589*(1-'Annexe 1. Taux de référence'!$E9)</f>
        <v>0</v>
      </c>
      <c r="S1365" s="421">
        <f>S589*(1-'Annexe 1. Taux de référence'!$E9)</f>
        <v>0</v>
      </c>
      <c r="T1365" s="421">
        <f>T589*(1-'Annexe 1. Taux de référence'!$E9)</f>
        <v>0</v>
      </c>
      <c r="U1365" s="421">
        <f>U589*(1-'Annexe 1. Taux de référence'!$E9)</f>
        <v>0</v>
      </c>
      <c r="V1365" s="421">
        <f>V589*(1-'Annexe 1. Taux de référence'!$E9)</f>
        <v>0</v>
      </c>
      <c r="W1365" s="421">
        <f>W589*(1-'Annexe 1. Taux de référence'!$E9)</f>
        <v>0</v>
      </c>
      <c r="X1365" s="422">
        <f>X589*(1-'Annexe 1. Taux de référence'!$E9)</f>
        <v>0</v>
      </c>
      <c r="Y1365" s="421">
        <f>Y589*(1-'Annexe 1. Taux de référence'!$E9)</f>
        <v>0</v>
      </c>
      <c r="Z1365" s="421">
        <f>Z589*(1-'Annexe 1. Taux de référence'!$E9)</f>
        <v>0</v>
      </c>
      <c r="AA1365" s="421">
        <f>AA589*(1-'Annexe 1. Taux de référence'!$E9)</f>
        <v>0</v>
      </c>
      <c r="AB1365" s="421">
        <f>AB589*(1-'Annexe 1. Taux de référence'!$E9)</f>
        <v>0</v>
      </c>
      <c r="AC1365" s="408">
        <f t="shared" si="560"/>
        <v>0</v>
      </c>
      <c r="AD1365" s="1464"/>
      <c r="AE1365" s="1465"/>
      <c r="AF1365" s="1465"/>
      <c r="AG1365" s="536"/>
      <c r="AH1365" s="529"/>
      <c r="AI1365" s="529"/>
      <c r="AJ1365" s="529"/>
      <c r="AK1365" s="529"/>
      <c r="AL1365" s="529"/>
      <c r="AM1365" s="529"/>
      <c r="AN1365" s="529"/>
      <c r="AO1365" s="529"/>
      <c r="AP1365" s="529"/>
      <c r="AQ1365" s="529"/>
      <c r="AR1365" s="529"/>
      <c r="AS1365" s="529"/>
      <c r="AT1365" s="529"/>
      <c r="AU1365" s="529"/>
      <c r="AV1365" s="529"/>
      <c r="AW1365" s="529"/>
      <c r="AX1365" s="529"/>
      <c r="AY1365" s="529"/>
      <c r="AZ1365" s="529"/>
      <c r="BA1365" s="529"/>
      <c r="BB1365" s="529"/>
      <c r="BC1365" s="529"/>
      <c r="BD1365" s="529"/>
      <c r="BE1365" s="529"/>
      <c r="BF1365" s="529"/>
      <c r="BG1365" s="529"/>
      <c r="BH1365" s="529"/>
      <c r="BI1365" s="529"/>
      <c r="BJ1365" s="529"/>
      <c r="BK1365" s="529"/>
      <c r="BL1365" s="529"/>
      <c r="BM1365" s="529"/>
      <c r="BN1365" s="529"/>
      <c r="BO1365" s="529"/>
      <c r="BP1365" s="529"/>
      <c r="BQ1365" s="529"/>
      <c r="BR1365" s="529"/>
      <c r="BS1365" s="529"/>
      <c r="BT1365" s="529"/>
      <c r="BU1365" s="529"/>
      <c r="BV1365" s="529"/>
      <c r="BW1365" s="529"/>
      <c r="BX1365" s="529"/>
      <c r="BY1365" s="529"/>
      <c r="BZ1365" s="529"/>
      <c r="CA1365" s="529"/>
      <c r="CB1365" s="529"/>
      <c r="CC1365" s="529"/>
      <c r="CD1365" s="529"/>
      <c r="CE1365" s="529"/>
      <c r="CF1365" s="529"/>
      <c r="CG1365" s="529"/>
      <c r="CH1365" s="529"/>
      <c r="CI1365" s="529"/>
      <c r="CJ1365" s="529"/>
      <c r="CK1365" s="529"/>
      <c r="CL1365" s="529"/>
      <c r="CM1365" s="529"/>
      <c r="CN1365" s="529"/>
      <c r="CO1365" s="529"/>
      <c r="CP1365" s="529"/>
      <c r="CQ1365" s="529"/>
    </row>
    <row r="1366" spans="1:95" s="70" customFormat="1" ht="15" customHeight="1" outlineLevel="1" x14ac:dyDescent="0.2">
      <c r="A1366" s="11">
        <v>236</v>
      </c>
      <c r="B1366" s="300"/>
      <c r="C1366" s="295"/>
      <c r="D1366" s="263"/>
      <c r="E1366" s="264"/>
      <c r="F1366" s="856" t="s">
        <v>537</v>
      </c>
      <c r="G1366" s="857"/>
      <c r="H1366" s="857"/>
      <c r="I1366" s="857"/>
      <c r="J1366" s="857"/>
      <c r="K1366" s="857"/>
      <c r="L1366" s="858"/>
      <c r="M1366" s="408">
        <f t="shared" si="559"/>
        <v>0</v>
      </c>
      <c r="N1366" s="419">
        <f>M1366*(1-'Annexe 1. Taux de référence'!$E10)+N590*(1-'Annexe 1. Taux de référence'!$E10)</f>
        <v>0</v>
      </c>
      <c r="O1366" s="422">
        <f>O590*(1-'Annexe 1. Taux de référence'!$E10)</f>
        <v>0</v>
      </c>
      <c r="P1366" s="422">
        <f>P590*(1-'Annexe 1. Taux de référence'!$E10)</f>
        <v>0</v>
      </c>
      <c r="Q1366" s="423">
        <f>Q590*(1-'Annexe 1. Taux de référence'!$E10)</f>
        <v>0</v>
      </c>
      <c r="R1366" s="419">
        <f>R590*(1-'Annexe 1. Taux de référence'!$E10)</f>
        <v>0</v>
      </c>
      <c r="S1366" s="421">
        <f>S590*(1-'Annexe 1. Taux de référence'!$E10)</f>
        <v>0</v>
      </c>
      <c r="T1366" s="421">
        <f>T590*(1-'Annexe 1. Taux de référence'!$E10)</f>
        <v>0</v>
      </c>
      <c r="U1366" s="421">
        <f>U590*(1-'Annexe 1. Taux de référence'!$E10)</f>
        <v>0</v>
      </c>
      <c r="V1366" s="421">
        <f>V590*(1-'Annexe 1. Taux de référence'!$E10)</f>
        <v>0</v>
      </c>
      <c r="W1366" s="421">
        <f>W590*(1-'Annexe 1. Taux de référence'!$E10)</f>
        <v>0</v>
      </c>
      <c r="X1366" s="422">
        <f>X590*(1-'Annexe 1. Taux de référence'!$E10)</f>
        <v>0</v>
      </c>
      <c r="Y1366" s="421">
        <f>Y590*(1-'Annexe 1. Taux de référence'!$E10)</f>
        <v>0</v>
      </c>
      <c r="Z1366" s="421">
        <f>Z590*(1-'Annexe 1. Taux de référence'!$E10)</f>
        <v>0</v>
      </c>
      <c r="AA1366" s="421">
        <f>AA590*(1-'Annexe 1. Taux de référence'!$E10)</f>
        <v>0</v>
      </c>
      <c r="AB1366" s="421">
        <f>AB590*(1-'Annexe 1. Taux de référence'!$E10)</f>
        <v>0</v>
      </c>
      <c r="AC1366" s="408">
        <f t="shared" si="560"/>
        <v>0</v>
      </c>
      <c r="AD1366" s="1464"/>
      <c r="AE1366" s="1465"/>
      <c r="AF1366" s="1465"/>
      <c r="AG1366" s="536"/>
      <c r="AH1366" s="529"/>
      <c r="AI1366" s="529"/>
      <c r="AJ1366" s="529"/>
      <c r="AK1366" s="529"/>
      <c r="AL1366" s="529"/>
      <c r="AM1366" s="529"/>
      <c r="AN1366" s="529"/>
      <c r="AO1366" s="529"/>
      <c r="AP1366" s="529"/>
      <c r="AQ1366" s="529"/>
      <c r="AR1366" s="529"/>
      <c r="AS1366" s="529"/>
      <c r="AT1366" s="529"/>
      <c r="AU1366" s="529"/>
      <c r="AV1366" s="529"/>
      <c r="AW1366" s="529"/>
      <c r="AX1366" s="529"/>
      <c r="AY1366" s="529"/>
      <c r="AZ1366" s="529"/>
      <c r="BA1366" s="529"/>
      <c r="BB1366" s="529"/>
      <c r="BC1366" s="529"/>
      <c r="BD1366" s="529"/>
      <c r="BE1366" s="529"/>
      <c r="BF1366" s="529"/>
      <c r="BG1366" s="529"/>
      <c r="BH1366" s="529"/>
      <c r="BI1366" s="529"/>
      <c r="BJ1366" s="529"/>
      <c r="BK1366" s="529"/>
      <c r="BL1366" s="529"/>
      <c r="BM1366" s="529"/>
      <c r="BN1366" s="529"/>
      <c r="BO1366" s="529"/>
      <c r="BP1366" s="529"/>
      <c r="BQ1366" s="529"/>
      <c r="BR1366" s="529"/>
      <c r="BS1366" s="529"/>
      <c r="BT1366" s="529"/>
      <c r="BU1366" s="529"/>
      <c r="BV1366" s="529"/>
      <c r="BW1366" s="529"/>
      <c r="BX1366" s="529"/>
      <c r="BY1366" s="529"/>
      <c r="BZ1366" s="529"/>
      <c r="CA1366" s="529"/>
      <c r="CB1366" s="529"/>
      <c r="CC1366" s="529"/>
      <c r="CD1366" s="529"/>
      <c r="CE1366" s="529"/>
      <c r="CF1366" s="529"/>
      <c r="CG1366" s="529"/>
      <c r="CH1366" s="529"/>
      <c r="CI1366" s="529"/>
      <c r="CJ1366" s="529"/>
      <c r="CK1366" s="529"/>
      <c r="CL1366" s="529"/>
      <c r="CM1366" s="529"/>
      <c r="CN1366" s="529"/>
      <c r="CO1366" s="529"/>
      <c r="CP1366" s="529"/>
      <c r="CQ1366" s="529"/>
    </row>
    <row r="1367" spans="1:95" s="70" customFormat="1" ht="27.75" customHeight="1" outlineLevel="1" x14ac:dyDescent="0.2">
      <c r="A1367" s="11">
        <v>237</v>
      </c>
      <c r="B1367" s="300"/>
      <c r="C1367" s="295"/>
      <c r="D1367" s="521"/>
      <c r="E1367" s="522"/>
      <c r="F1367" s="856" t="s">
        <v>532</v>
      </c>
      <c r="G1367" s="857"/>
      <c r="H1367" s="857"/>
      <c r="I1367" s="857"/>
      <c r="J1367" s="857"/>
      <c r="K1367" s="857"/>
      <c r="L1367" s="858"/>
      <c r="M1367" s="408">
        <f t="shared" si="559"/>
        <v>0</v>
      </c>
      <c r="N1367" s="419">
        <f>M1367*(1-'Annexe 1. Taux de référence'!$E11)+N591*(1-'Annexe 1. Taux de référence'!$E11)</f>
        <v>0</v>
      </c>
      <c r="O1367" s="422">
        <f>O591*(1-'Annexe 1. Taux de référence'!$E11)</f>
        <v>0</v>
      </c>
      <c r="P1367" s="422">
        <f>P591*(1-'Annexe 1. Taux de référence'!$E11)</f>
        <v>0</v>
      </c>
      <c r="Q1367" s="423">
        <f>Q591*(1-'Annexe 1. Taux de référence'!$E11)</f>
        <v>0</v>
      </c>
      <c r="R1367" s="419">
        <f>R591*(1-'Annexe 1. Taux de référence'!$E11)</f>
        <v>0</v>
      </c>
      <c r="S1367" s="421">
        <f>S591*(1-'Annexe 1. Taux de référence'!$E11)</f>
        <v>0</v>
      </c>
      <c r="T1367" s="421">
        <f>T591*(1-'Annexe 1. Taux de référence'!$E11)</f>
        <v>0</v>
      </c>
      <c r="U1367" s="421">
        <f>U591*(1-'Annexe 1. Taux de référence'!$E11)</f>
        <v>0</v>
      </c>
      <c r="V1367" s="421">
        <f>V591*(1-'Annexe 1. Taux de référence'!$E11)</f>
        <v>0</v>
      </c>
      <c r="W1367" s="421">
        <f>W591*(1-'Annexe 1. Taux de référence'!$E11)</f>
        <v>0</v>
      </c>
      <c r="X1367" s="422">
        <f>X591*(1-'Annexe 1. Taux de référence'!$E11)</f>
        <v>0</v>
      </c>
      <c r="Y1367" s="421">
        <f>Y591*(1-'Annexe 1. Taux de référence'!$E11)</f>
        <v>0</v>
      </c>
      <c r="Z1367" s="421">
        <f>Z591*(1-'Annexe 1. Taux de référence'!$E11)</f>
        <v>0</v>
      </c>
      <c r="AA1367" s="421">
        <f>AA591*(1-'Annexe 1. Taux de référence'!$E11)</f>
        <v>0</v>
      </c>
      <c r="AB1367" s="421">
        <f>AB591*(1-'Annexe 1. Taux de référence'!$E11)</f>
        <v>0</v>
      </c>
      <c r="AC1367" s="408">
        <f t="shared" si="560"/>
        <v>0</v>
      </c>
      <c r="AD1367" s="1464"/>
      <c r="AE1367" s="1465"/>
      <c r="AF1367" s="1465"/>
      <c r="AG1367" s="536"/>
      <c r="AH1367" s="529"/>
      <c r="AI1367" s="529"/>
      <c r="AJ1367" s="529"/>
      <c r="AK1367" s="529"/>
      <c r="AL1367" s="529"/>
      <c r="AM1367" s="529"/>
      <c r="AN1367" s="529"/>
      <c r="AO1367" s="529"/>
      <c r="AP1367" s="529"/>
      <c r="AQ1367" s="529"/>
      <c r="AR1367" s="529"/>
      <c r="AS1367" s="529"/>
      <c r="AT1367" s="529"/>
      <c r="AU1367" s="529"/>
      <c r="AV1367" s="529"/>
      <c r="AW1367" s="529"/>
      <c r="AX1367" s="529"/>
      <c r="AY1367" s="529"/>
      <c r="AZ1367" s="529"/>
      <c r="BA1367" s="529"/>
      <c r="BB1367" s="529"/>
      <c r="BC1367" s="529"/>
      <c r="BD1367" s="529"/>
      <c r="BE1367" s="529"/>
      <c r="BF1367" s="529"/>
      <c r="BG1367" s="529"/>
      <c r="BH1367" s="529"/>
      <c r="BI1367" s="529"/>
      <c r="BJ1367" s="529"/>
      <c r="BK1367" s="529"/>
      <c r="BL1367" s="529"/>
      <c r="BM1367" s="529"/>
      <c r="BN1367" s="529"/>
      <c r="BO1367" s="529"/>
      <c r="BP1367" s="529"/>
      <c r="BQ1367" s="529"/>
      <c r="BR1367" s="529"/>
      <c r="BS1367" s="529"/>
      <c r="BT1367" s="529"/>
      <c r="BU1367" s="529"/>
      <c r="BV1367" s="529"/>
      <c r="BW1367" s="529"/>
      <c r="BX1367" s="529"/>
      <c r="BY1367" s="529"/>
      <c r="BZ1367" s="529"/>
      <c r="CA1367" s="529"/>
      <c r="CB1367" s="529"/>
      <c r="CC1367" s="529"/>
      <c r="CD1367" s="529"/>
      <c r="CE1367" s="529"/>
      <c r="CF1367" s="529"/>
      <c r="CG1367" s="529"/>
      <c r="CH1367" s="529"/>
      <c r="CI1367" s="529"/>
      <c r="CJ1367" s="529"/>
      <c r="CK1367" s="529"/>
      <c r="CL1367" s="529"/>
      <c r="CM1367" s="529"/>
      <c r="CN1367" s="529"/>
      <c r="CO1367" s="529"/>
      <c r="CP1367" s="529"/>
      <c r="CQ1367" s="529"/>
    </row>
    <row r="1368" spans="1:95" s="70" customFormat="1" ht="15.75" outlineLevel="1" x14ac:dyDescent="0.2">
      <c r="A1368" s="11">
        <v>238</v>
      </c>
      <c r="B1368" s="300"/>
      <c r="C1368" s="295"/>
      <c r="D1368" s="609"/>
      <c r="E1368" s="853" t="s">
        <v>67</v>
      </c>
      <c r="F1368" s="854"/>
      <c r="G1368" s="854"/>
      <c r="H1368" s="854"/>
      <c r="I1368" s="854"/>
      <c r="J1368" s="854"/>
      <c r="K1368" s="854"/>
      <c r="L1368" s="1768"/>
      <c r="M1368" s="407">
        <f>SUBTOTAL(9,M1369:M1372)</f>
        <v>0</v>
      </c>
      <c r="N1368" s="410">
        <f t="shared" ref="N1368:AC1368" si="561">SUBTOTAL(9,N1369:N1372)</f>
        <v>0</v>
      </c>
      <c r="O1368" s="414">
        <f t="shared" si="561"/>
        <v>0</v>
      </c>
      <c r="P1368" s="414">
        <f t="shared" si="561"/>
        <v>0</v>
      </c>
      <c r="Q1368" s="415">
        <f t="shared" si="561"/>
        <v>0</v>
      </c>
      <c r="R1368" s="410">
        <f t="shared" si="561"/>
        <v>0</v>
      </c>
      <c r="S1368" s="414">
        <f t="shared" si="561"/>
        <v>0</v>
      </c>
      <c r="T1368" s="413">
        <f t="shared" si="561"/>
        <v>0</v>
      </c>
      <c r="U1368" s="413">
        <f t="shared" si="561"/>
        <v>0</v>
      </c>
      <c r="V1368" s="413">
        <f t="shared" si="561"/>
        <v>0</v>
      </c>
      <c r="W1368" s="413">
        <f t="shared" si="561"/>
        <v>0</v>
      </c>
      <c r="X1368" s="413">
        <f t="shared" si="561"/>
        <v>0</v>
      </c>
      <c r="Y1368" s="413">
        <f t="shared" si="561"/>
        <v>0</v>
      </c>
      <c r="Z1368" s="413">
        <f t="shared" si="561"/>
        <v>0</v>
      </c>
      <c r="AA1368" s="413">
        <f t="shared" si="561"/>
        <v>0</v>
      </c>
      <c r="AB1368" s="411">
        <f t="shared" si="561"/>
        <v>0</v>
      </c>
      <c r="AC1368" s="407">
        <f t="shared" si="561"/>
        <v>0</v>
      </c>
      <c r="AD1368" s="1464"/>
      <c r="AE1368" s="1465"/>
      <c r="AF1368" s="1465"/>
      <c r="AG1368" s="536"/>
      <c r="AH1368" s="529"/>
      <c r="AI1368" s="529"/>
      <c r="AJ1368" s="529"/>
      <c r="AK1368" s="529"/>
      <c r="AL1368" s="529"/>
      <c r="AM1368" s="529"/>
      <c r="AN1368" s="529"/>
      <c r="AO1368" s="529"/>
      <c r="AP1368" s="529"/>
      <c r="AQ1368" s="529"/>
      <c r="AR1368" s="529"/>
      <c r="AS1368" s="529"/>
      <c r="AT1368" s="529"/>
      <c r="AU1368" s="529"/>
      <c r="AV1368" s="529"/>
      <c r="AW1368" s="529"/>
      <c r="AX1368" s="529"/>
      <c r="AY1368" s="529"/>
      <c r="AZ1368" s="529"/>
      <c r="BA1368" s="529"/>
      <c r="BB1368" s="529"/>
      <c r="BC1368" s="529"/>
      <c r="BD1368" s="529"/>
      <c r="BE1368" s="529"/>
      <c r="BF1368" s="529"/>
      <c r="BG1368" s="529"/>
      <c r="BH1368" s="529"/>
      <c r="BI1368" s="529"/>
      <c r="BJ1368" s="529"/>
      <c r="BK1368" s="529"/>
      <c r="BL1368" s="529"/>
      <c r="BM1368" s="529"/>
      <c r="BN1368" s="529"/>
      <c r="BO1368" s="529"/>
      <c r="BP1368" s="529"/>
      <c r="BQ1368" s="529"/>
      <c r="BR1368" s="529"/>
      <c r="BS1368" s="529"/>
      <c r="BT1368" s="529"/>
      <c r="BU1368" s="529"/>
      <c r="BV1368" s="529"/>
      <c r="BW1368" s="529"/>
      <c r="BX1368" s="529"/>
      <c r="BY1368" s="529"/>
      <c r="BZ1368" s="529"/>
      <c r="CA1368" s="529"/>
      <c r="CB1368" s="529"/>
      <c r="CC1368" s="529"/>
      <c r="CD1368" s="529"/>
      <c r="CE1368" s="529"/>
      <c r="CF1368" s="529"/>
      <c r="CG1368" s="529"/>
      <c r="CH1368" s="529"/>
      <c r="CI1368" s="529"/>
      <c r="CJ1368" s="529"/>
      <c r="CK1368" s="529"/>
      <c r="CL1368" s="529"/>
      <c r="CM1368" s="529"/>
      <c r="CN1368" s="529"/>
      <c r="CO1368" s="529"/>
      <c r="CP1368" s="529"/>
      <c r="CQ1368" s="529"/>
    </row>
    <row r="1369" spans="1:95" s="70" customFormat="1" ht="15" customHeight="1" outlineLevel="1" x14ac:dyDescent="0.2">
      <c r="A1369" s="11">
        <v>239</v>
      </c>
      <c r="B1369" s="300"/>
      <c r="C1369" s="295"/>
      <c r="D1369" s="491"/>
      <c r="E1369" s="491"/>
      <c r="F1369" s="856" t="s">
        <v>65</v>
      </c>
      <c r="G1369" s="857"/>
      <c r="H1369" s="857"/>
      <c r="I1369" s="857"/>
      <c r="J1369" s="857"/>
      <c r="K1369" s="857"/>
      <c r="L1369" s="858"/>
      <c r="M1369" s="408">
        <f t="shared" ref="M1369:M1372" si="562">M593</f>
        <v>0</v>
      </c>
      <c r="N1369" s="419">
        <f>M1369*(1-'Annexe 1. Taux de référence'!$E13)+N593*(1-'Annexe 1. Taux de référence'!$E13)</f>
        <v>0</v>
      </c>
      <c r="O1369" s="422">
        <f>O593*(1-'Annexe 1. Taux de référence'!$E13)</f>
        <v>0</v>
      </c>
      <c r="P1369" s="422">
        <f>P593*(1-'Annexe 1. Taux de référence'!$E13)</f>
        <v>0</v>
      </c>
      <c r="Q1369" s="423">
        <f>Q593*(1-'Annexe 1. Taux de référence'!$E13)</f>
        <v>0</v>
      </c>
      <c r="R1369" s="419">
        <f>R593*(1-'Annexe 1. Taux de référence'!$E13)</f>
        <v>0</v>
      </c>
      <c r="S1369" s="421">
        <f>S593*(1-'Annexe 1. Taux de référence'!$E13)</f>
        <v>0</v>
      </c>
      <c r="T1369" s="421">
        <f>T593*(1-'Annexe 1. Taux de référence'!$E13)</f>
        <v>0</v>
      </c>
      <c r="U1369" s="421">
        <f>U593*(1-'Annexe 1. Taux de référence'!$E13)</f>
        <v>0</v>
      </c>
      <c r="V1369" s="421">
        <f>V593*(1-'Annexe 1. Taux de référence'!$E13)</f>
        <v>0</v>
      </c>
      <c r="W1369" s="421">
        <f>W593*(1-'Annexe 1. Taux de référence'!$E13)</f>
        <v>0</v>
      </c>
      <c r="X1369" s="422">
        <f>X593*(1-'Annexe 1. Taux de référence'!$E13)</f>
        <v>0</v>
      </c>
      <c r="Y1369" s="421">
        <f>Y593*(1-'Annexe 1. Taux de référence'!$E13)</f>
        <v>0</v>
      </c>
      <c r="Z1369" s="421">
        <f>Z593*(1-'Annexe 1. Taux de référence'!$E13)</f>
        <v>0</v>
      </c>
      <c r="AA1369" s="421">
        <f>AA593*(1-'Annexe 1. Taux de référence'!$E13)</f>
        <v>0</v>
      </c>
      <c r="AB1369" s="421">
        <f>AB593*(1-'Annexe 1. Taux de référence'!$E13)</f>
        <v>0</v>
      </c>
      <c r="AC1369" s="408">
        <f t="shared" si="560"/>
        <v>0</v>
      </c>
      <c r="AD1369" s="1464"/>
      <c r="AE1369" s="1465"/>
      <c r="AF1369" s="1465"/>
      <c r="AG1369" s="536"/>
      <c r="AH1369" s="529"/>
      <c r="AI1369" s="529"/>
      <c r="AJ1369" s="529"/>
      <c r="AK1369" s="529"/>
      <c r="AL1369" s="529"/>
      <c r="AM1369" s="529"/>
      <c r="AN1369" s="529"/>
      <c r="AO1369" s="529"/>
      <c r="AP1369" s="529"/>
      <c r="AQ1369" s="529"/>
      <c r="AR1369" s="529"/>
      <c r="AS1369" s="529"/>
      <c r="AT1369" s="529"/>
      <c r="AU1369" s="529"/>
      <c r="AV1369" s="529"/>
      <c r="AW1369" s="529"/>
      <c r="AX1369" s="529"/>
      <c r="AY1369" s="529"/>
      <c r="AZ1369" s="529"/>
      <c r="BA1369" s="529"/>
      <c r="BB1369" s="529"/>
      <c r="BC1369" s="529"/>
      <c r="BD1369" s="529"/>
      <c r="BE1369" s="529"/>
      <c r="BF1369" s="529"/>
      <c r="BG1369" s="529"/>
      <c r="BH1369" s="529"/>
      <c r="BI1369" s="529"/>
      <c r="BJ1369" s="529"/>
      <c r="BK1369" s="529"/>
      <c r="BL1369" s="529"/>
      <c r="BM1369" s="529"/>
      <c r="BN1369" s="529"/>
      <c r="BO1369" s="529"/>
      <c r="BP1369" s="529"/>
      <c r="BQ1369" s="529"/>
      <c r="BR1369" s="529"/>
      <c r="BS1369" s="529"/>
      <c r="BT1369" s="529"/>
      <c r="BU1369" s="529"/>
      <c r="BV1369" s="529"/>
      <c r="BW1369" s="529"/>
      <c r="BX1369" s="529"/>
      <c r="BY1369" s="529"/>
      <c r="BZ1369" s="529"/>
      <c r="CA1369" s="529"/>
      <c r="CB1369" s="529"/>
      <c r="CC1369" s="529"/>
      <c r="CD1369" s="529"/>
      <c r="CE1369" s="529"/>
      <c r="CF1369" s="529"/>
      <c r="CG1369" s="529"/>
      <c r="CH1369" s="529"/>
      <c r="CI1369" s="529"/>
      <c r="CJ1369" s="529"/>
      <c r="CK1369" s="529"/>
      <c r="CL1369" s="529"/>
      <c r="CM1369" s="529"/>
      <c r="CN1369" s="529"/>
      <c r="CO1369" s="529"/>
      <c r="CP1369" s="529"/>
      <c r="CQ1369" s="529"/>
    </row>
    <row r="1370" spans="1:95" s="70" customFormat="1" ht="15" customHeight="1" outlineLevel="1" x14ac:dyDescent="0.2">
      <c r="A1370" s="11">
        <v>240</v>
      </c>
      <c r="B1370" s="300"/>
      <c r="C1370" s="295"/>
      <c r="D1370" s="491"/>
      <c r="E1370" s="491"/>
      <c r="F1370" s="856" t="s">
        <v>68</v>
      </c>
      <c r="G1370" s="857"/>
      <c r="H1370" s="857"/>
      <c r="I1370" s="857"/>
      <c r="J1370" s="857"/>
      <c r="K1370" s="857"/>
      <c r="L1370" s="858"/>
      <c r="M1370" s="408">
        <f t="shared" si="562"/>
        <v>0</v>
      </c>
      <c r="N1370" s="419">
        <f>M1370*(1-'Annexe 1. Taux de référence'!$E14)+N594*(1-'Annexe 1. Taux de référence'!$E14)</f>
        <v>0</v>
      </c>
      <c r="O1370" s="422">
        <f>O594*(1-'Annexe 1. Taux de référence'!$E14)</f>
        <v>0</v>
      </c>
      <c r="P1370" s="422">
        <f>P594*(1-'Annexe 1. Taux de référence'!$E14)</f>
        <v>0</v>
      </c>
      <c r="Q1370" s="423">
        <f>Q594*(1-'Annexe 1. Taux de référence'!$E14)</f>
        <v>0</v>
      </c>
      <c r="R1370" s="419">
        <f>R594*(1-'Annexe 1. Taux de référence'!$E14)</f>
        <v>0</v>
      </c>
      <c r="S1370" s="421">
        <f>S594*(1-'Annexe 1. Taux de référence'!$E14)</f>
        <v>0</v>
      </c>
      <c r="T1370" s="421">
        <f>T594*(1-'Annexe 1. Taux de référence'!$E14)</f>
        <v>0</v>
      </c>
      <c r="U1370" s="421">
        <f>U594*(1-'Annexe 1. Taux de référence'!$E14)</f>
        <v>0</v>
      </c>
      <c r="V1370" s="421">
        <f>V594*(1-'Annexe 1. Taux de référence'!$E14)</f>
        <v>0</v>
      </c>
      <c r="W1370" s="421">
        <f>W594*(1-'Annexe 1. Taux de référence'!$E14)</f>
        <v>0</v>
      </c>
      <c r="X1370" s="422">
        <f>X594*(1-'Annexe 1. Taux de référence'!$E14)</f>
        <v>0</v>
      </c>
      <c r="Y1370" s="421">
        <f>Y594*(1-'Annexe 1. Taux de référence'!$E14)</f>
        <v>0</v>
      </c>
      <c r="Z1370" s="421">
        <f>Z594*(1-'Annexe 1. Taux de référence'!$E14)</f>
        <v>0</v>
      </c>
      <c r="AA1370" s="421">
        <f>AA594*(1-'Annexe 1. Taux de référence'!$E14)</f>
        <v>0</v>
      </c>
      <c r="AB1370" s="421">
        <f>AB594*(1-'Annexe 1. Taux de référence'!$E14)</f>
        <v>0</v>
      </c>
      <c r="AC1370" s="408">
        <f t="shared" si="560"/>
        <v>0</v>
      </c>
      <c r="AD1370" s="1464"/>
      <c r="AE1370" s="1465"/>
      <c r="AF1370" s="1465"/>
      <c r="AG1370" s="536"/>
      <c r="AH1370" s="529"/>
      <c r="AI1370" s="529"/>
      <c r="AJ1370" s="529"/>
      <c r="AK1370" s="529"/>
      <c r="AL1370" s="529"/>
      <c r="AM1370" s="529"/>
      <c r="AN1370" s="529"/>
      <c r="AO1370" s="529"/>
      <c r="AP1370" s="529"/>
      <c r="AQ1370" s="529"/>
      <c r="AR1370" s="529"/>
      <c r="AS1370" s="529"/>
      <c r="AT1370" s="529"/>
      <c r="AU1370" s="529"/>
      <c r="AV1370" s="529"/>
      <c r="AW1370" s="529"/>
      <c r="AX1370" s="529"/>
      <c r="AY1370" s="529"/>
      <c r="AZ1370" s="529"/>
      <c r="BA1370" s="529"/>
      <c r="BB1370" s="529"/>
      <c r="BC1370" s="529"/>
      <c r="BD1370" s="529"/>
      <c r="BE1370" s="529"/>
      <c r="BF1370" s="529"/>
      <c r="BG1370" s="529"/>
      <c r="BH1370" s="529"/>
      <c r="BI1370" s="529"/>
      <c r="BJ1370" s="529"/>
      <c r="BK1370" s="529"/>
      <c r="BL1370" s="529"/>
      <c r="BM1370" s="529"/>
      <c r="BN1370" s="529"/>
      <c r="BO1370" s="529"/>
      <c r="BP1370" s="529"/>
      <c r="BQ1370" s="529"/>
      <c r="BR1370" s="529"/>
      <c r="BS1370" s="529"/>
      <c r="BT1370" s="529"/>
      <c r="BU1370" s="529"/>
      <c r="BV1370" s="529"/>
      <c r="BW1370" s="529"/>
      <c r="BX1370" s="529"/>
      <c r="BY1370" s="529"/>
      <c r="BZ1370" s="529"/>
      <c r="CA1370" s="529"/>
      <c r="CB1370" s="529"/>
      <c r="CC1370" s="529"/>
      <c r="CD1370" s="529"/>
      <c r="CE1370" s="529"/>
      <c r="CF1370" s="529"/>
      <c r="CG1370" s="529"/>
      <c r="CH1370" s="529"/>
      <c r="CI1370" s="529"/>
      <c r="CJ1370" s="529"/>
      <c r="CK1370" s="529"/>
      <c r="CL1370" s="529"/>
      <c r="CM1370" s="529"/>
      <c r="CN1370" s="529"/>
      <c r="CO1370" s="529"/>
      <c r="CP1370" s="529"/>
      <c r="CQ1370" s="529"/>
    </row>
    <row r="1371" spans="1:95" s="70" customFormat="1" ht="15" customHeight="1" outlineLevel="1" x14ac:dyDescent="0.2">
      <c r="A1371" s="11">
        <v>241</v>
      </c>
      <c r="B1371" s="300"/>
      <c r="C1371" s="295"/>
      <c r="D1371" s="265"/>
      <c r="E1371" s="265"/>
      <c r="F1371" s="856" t="s">
        <v>537</v>
      </c>
      <c r="G1371" s="857"/>
      <c r="H1371" s="857"/>
      <c r="I1371" s="857"/>
      <c r="J1371" s="857"/>
      <c r="K1371" s="857"/>
      <c r="L1371" s="858"/>
      <c r="M1371" s="408">
        <f t="shared" si="562"/>
        <v>0</v>
      </c>
      <c r="N1371" s="419">
        <f>M1371*(1-'Annexe 1. Taux de référence'!$E15)+N595*(1-'Annexe 1. Taux de référence'!$E15)</f>
        <v>0</v>
      </c>
      <c r="O1371" s="422">
        <f>O595*(1-'Annexe 1. Taux de référence'!$E15)</f>
        <v>0</v>
      </c>
      <c r="P1371" s="422">
        <f>P595*(1-'Annexe 1. Taux de référence'!$E15)</f>
        <v>0</v>
      </c>
      <c r="Q1371" s="423">
        <f>Q595*(1-'Annexe 1. Taux de référence'!$E15)</f>
        <v>0</v>
      </c>
      <c r="R1371" s="419">
        <f>R595*(1-'Annexe 1. Taux de référence'!$E15)</f>
        <v>0</v>
      </c>
      <c r="S1371" s="421">
        <f>S595*(1-'Annexe 1. Taux de référence'!$E15)</f>
        <v>0</v>
      </c>
      <c r="T1371" s="421">
        <f>T595*(1-'Annexe 1. Taux de référence'!$E15)</f>
        <v>0</v>
      </c>
      <c r="U1371" s="421">
        <f>U595*(1-'Annexe 1. Taux de référence'!$E15)</f>
        <v>0</v>
      </c>
      <c r="V1371" s="421">
        <f>V595*(1-'Annexe 1. Taux de référence'!$E15)</f>
        <v>0</v>
      </c>
      <c r="W1371" s="421">
        <f>W595*(1-'Annexe 1. Taux de référence'!$E15)</f>
        <v>0</v>
      </c>
      <c r="X1371" s="422">
        <f>X595*(1-'Annexe 1. Taux de référence'!$E15)</f>
        <v>0</v>
      </c>
      <c r="Y1371" s="421">
        <f>Y595*(1-'Annexe 1. Taux de référence'!$E15)</f>
        <v>0</v>
      </c>
      <c r="Z1371" s="421">
        <f>Z595*(1-'Annexe 1. Taux de référence'!$E15)</f>
        <v>0</v>
      </c>
      <c r="AA1371" s="421">
        <f>AA595*(1-'Annexe 1. Taux de référence'!$E15)</f>
        <v>0</v>
      </c>
      <c r="AB1371" s="421">
        <f>AB595*(1-'Annexe 1. Taux de référence'!$E15)</f>
        <v>0</v>
      </c>
      <c r="AC1371" s="408">
        <f t="shared" si="560"/>
        <v>0</v>
      </c>
      <c r="AD1371" s="1464"/>
      <c r="AE1371" s="1465"/>
      <c r="AF1371" s="1465"/>
      <c r="AG1371" s="536"/>
      <c r="AH1371" s="529"/>
      <c r="AI1371" s="529"/>
      <c r="AJ1371" s="529"/>
      <c r="AK1371" s="529"/>
      <c r="AL1371" s="529"/>
      <c r="AM1371" s="529"/>
      <c r="AN1371" s="529"/>
      <c r="AO1371" s="529"/>
      <c r="AP1371" s="529"/>
      <c r="AQ1371" s="529"/>
      <c r="AR1371" s="529"/>
      <c r="AS1371" s="529"/>
      <c r="AT1371" s="529"/>
      <c r="AU1371" s="529"/>
      <c r="AV1371" s="529"/>
      <c r="AW1371" s="529"/>
      <c r="AX1371" s="529"/>
      <c r="AY1371" s="529"/>
      <c r="AZ1371" s="529"/>
      <c r="BA1371" s="529"/>
      <c r="BB1371" s="529"/>
      <c r="BC1371" s="529"/>
      <c r="BD1371" s="529"/>
      <c r="BE1371" s="529"/>
      <c r="BF1371" s="529"/>
      <c r="BG1371" s="529"/>
      <c r="BH1371" s="529"/>
      <c r="BI1371" s="529"/>
      <c r="BJ1371" s="529"/>
      <c r="BK1371" s="529"/>
      <c r="BL1371" s="529"/>
      <c r="BM1371" s="529"/>
      <c r="BN1371" s="529"/>
      <c r="BO1371" s="529"/>
      <c r="BP1371" s="529"/>
      <c r="BQ1371" s="529"/>
      <c r="BR1371" s="529"/>
      <c r="BS1371" s="529"/>
      <c r="BT1371" s="529"/>
      <c r="BU1371" s="529"/>
      <c r="BV1371" s="529"/>
      <c r="BW1371" s="529"/>
      <c r="BX1371" s="529"/>
      <c r="BY1371" s="529"/>
      <c r="BZ1371" s="529"/>
      <c r="CA1371" s="529"/>
      <c r="CB1371" s="529"/>
      <c r="CC1371" s="529"/>
      <c r="CD1371" s="529"/>
      <c r="CE1371" s="529"/>
      <c r="CF1371" s="529"/>
      <c r="CG1371" s="529"/>
      <c r="CH1371" s="529"/>
      <c r="CI1371" s="529"/>
      <c r="CJ1371" s="529"/>
      <c r="CK1371" s="529"/>
      <c r="CL1371" s="529"/>
      <c r="CM1371" s="529"/>
      <c r="CN1371" s="529"/>
      <c r="CO1371" s="529"/>
      <c r="CP1371" s="529"/>
      <c r="CQ1371" s="529"/>
    </row>
    <row r="1372" spans="1:95" s="70" customFormat="1" ht="27.75" customHeight="1" outlineLevel="1" x14ac:dyDescent="0.2">
      <c r="A1372" s="11">
        <v>242</v>
      </c>
      <c r="B1372" s="300"/>
      <c r="C1372" s="295"/>
      <c r="D1372" s="263"/>
      <c r="E1372" s="263"/>
      <c r="F1372" s="856" t="s">
        <v>532</v>
      </c>
      <c r="G1372" s="857"/>
      <c r="H1372" s="857"/>
      <c r="I1372" s="857"/>
      <c r="J1372" s="857"/>
      <c r="K1372" s="857"/>
      <c r="L1372" s="858"/>
      <c r="M1372" s="408">
        <f t="shared" si="562"/>
        <v>0</v>
      </c>
      <c r="N1372" s="419">
        <f>M1372*(1-'Annexe 1. Taux de référence'!$E16)+N596*(1-'Annexe 1. Taux de référence'!$E16)</f>
        <v>0</v>
      </c>
      <c r="O1372" s="422">
        <f>O596*(1-'Annexe 1. Taux de référence'!$E16)</f>
        <v>0</v>
      </c>
      <c r="P1372" s="422">
        <f>P596*(1-'Annexe 1. Taux de référence'!$E16)</f>
        <v>0</v>
      </c>
      <c r="Q1372" s="423">
        <f>Q596*(1-'Annexe 1. Taux de référence'!$E16)</f>
        <v>0</v>
      </c>
      <c r="R1372" s="419">
        <f>R596*(1-'Annexe 1. Taux de référence'!$E16)</f>
        <v>0</v>
      </c>
      <c r="S1372" s="421">
        <f>S596*(1-'Annexe 1. Taux de référence'!$E16)</f>
        <v>0</v>
      </c>
      <c r="T1372" s="421">
        <f>T596*(1-'Annexe 1. Taux de référence'!$E16)</f>
        <v>0</v>
      </c>
      <c r="U1372" s="421">
        <f>U596*(1-'Annexe 1. Taux de référence'!$E16)</f>
        <v>0</v>
      </c>
      <c r="V1372" s="421">
        <f>V596*(1-'Annexe 1. Taux de référence'!$E16)</f>
        <v>0</v>
      </c>
      <c r="W1372" s="421">
        <f>W596*(1-'Annexe 1. Taux de référence'!$E16)</f>
        <v>0</v>
      </c>
      <c r="X1372" s="422">
        <f>X596*(1-'Annexe 1. Taux de référence'!$E16)</f>
        <v>0</v>
      </c>
      <c r="Y1372" s="421">
        <f>Y596*(1-'Annexe 1. Taux de référence'!$E16)</f>
        <v>0</v>
      </c>
      <c r="Z1372" s="421">
        <f>Z596*(1-'Annexe 1. Taux de référence'!$E16)</f>
        <v>0</v>
      </c>
      <c r="AA1372" s="421">
        <f>AA596*(1-'Annexe 1. Taux de référence'!$E16)</f>
        <v>0</v>
      </c>
      <c r="AB1372" s="421">
        <f>AB596*(1-'Annexe 1. Taux de référence'!$E16)</f>
        <v>0</v>
      </c>
      <c r="AC1372" s="408">
        <f t="shared" si="560"/>
        <v>0</v>
      </c>
      <c r="AD1372" s="1464"/>
      <c r="AE1372" s="1465"/>
      <c r="AF1372" s="1465"/>
      <c r="AG1372" s="536"/>
      <c r="AH1372" s="529"/>
      <c r="AI1372" s="529"/>
      <c r="AJ1372" s="529"/>
      <c r="AK1372" s="529"/>
      <c r="AL1372" s="529"/>
      <c r="AM1372" s="529"/>
      <c r="AN1372" s="529"/>
      <c r="AO1372" s="529"/>
      <c r="AP1372" s="529"/>
      <c r="AQ1372" s="529"/>
      <c r="AR1372" s="529"/>
      <c r="AS1372" s="529"/>
      <c r="AT1372" s="529"/>
      <c r="AU1372" s="529"/>
      <c r="AV1372" s="529"/>
      <c r="AW1372" s="529"/>
      <c r="AX1372" s="529"/>
      <c r="AY1372" s="529"/>
      <c r="AZ1372" s="529"/>
      <c r="BA1372" s="529"/>
      <c r="BB1372" s="529"/>
      <c r="BC1372" s="529"/>
      <c r="BD1372" s="529"/>
      <c r="BE1372" s="529"/>
      <c r="BF1372" s="529"/>
      <c r="BG1372" s="529"/>
      <c r="BH1372" s="529"/>
      <c r="BI1372" s="529"/>
      <c r="BJ1372" s="529"/>
      <c r="BK1372" s="529"/>
      <c r="BL1372" s="529"/>
      <c r="BM1372" s="529"/>
      <c r="BN1372" s="529"/>
      <c r="BO1372" s="529"/>
      <c r="BP1372" s="529"/>
      <c r="BQ1372" s="529"/>
      <c r="BR1372" s="529"/>
      <c r="BS1372" s="529"/>
      <c r="BT1372" s="529"/>
      <c r="BU1372" s="529"/>
      <c r="BV1372" s="529"/>
      <c r="BW1372" s="529"/>
      <c r="BX1372" s="529"/>
      <c r="BY1372" s="529"/>
      <c r="BZ1372" s="529"/>
      <c r="CA1372" s="529"/>
      <c r="CB1372" s="529"/>
      <c r="CC1372" s="529"/>
      <c r="CD1372" s="529"/>
      <c r="CE1372" s="529"/>
      <c r="CF1372" s="529"/>
      <c r="CG1372" s="529"/>
      <c r="CH1372" s="529"/>
      <c r="CI1372" s="529"/>
      <c r="CJ1372" s="529"/>
      <c r="CK1372" s="529"/>
      <c r="CL1372" s="529"/>
      <c r="CM1372" s="529"/>
      <c r="CN1372" s="529"/>
      <c r="CO1372" s="529"/>
      <c r="CP1372" s="529"/>
      <c r="CQ1372" s="529"/>
    </row>
    <row r="1373" spans="1:95" s="70" customFormat="1" ht="15.75" customHeight="1" outlineLevel="1" x14ac:dyDescent="0.2">
      <c r="A1373" s="11">
        <v>243</v>
      </c>
      <c r="B1373" s="300"/>
      <c r="C1373" s="295"/>
      <c r="D1373" s="265"/>
      <c r="E1373" s="853" t="s">
        <v>556</v>
      </c>
      <c r="F1373" s="854"/>
      <c r="G1373" s="854"/>
      <c r="H1373" s="854"/>
      <c r="I1373" s="854"/>
      <c r="J1373" s="854"/>
      <c r="K1373" s="854"/>
      <c r="L1373" s="1768"/>
      <c r="M1373" s="407">
        <f>SUBTOTAL(9,M1374:M1377)</f>
        <v>0</v>
      </c>
      <c r="N1373" s="410">
        <f t="shared" ref="N1373:AC1373" si="563">SUBTOTAL(9,N1374:N1377)</f>
        <v>0</v>
      </c>
      <c r="O1373" s="414">
        <f t="shared" si="563"/>
        <v>0</v>
      </c>
      <c r="P1373" s="414">
        <f t="shared" si="563"/>
        <v>0</v>
      </c>
      <c r="Q1373" s="415">
        <f t="shared" si="563"/>
        <v>0</v>
      </c>
      <c r="R1373" s="410">
        <f t="shared" si="563"/>
        <v>0</v>
      </c>
      <c r="S1373" s="414">
        <f t="shared" si="563"/>
        <v>0</v>
      </c>
      <c r="T1373" s="413">
        <f t="shared" si="563"/>
        <v>0</v>
      </c>
      <c r="U1373" s="413">
        <f t="shared" si="563"/>
        <v>0</v>
      </c>
      <c r="V1373" s="413">
        <f t="shared" si="563"/>
        <v>0</v>
      </c>
      <c r="W1373" s="413">
        <f t="shared" si="563"/>
        <v>0</v>
      </c>
      <c r="X1373" s="413">
        <f t="shared" si="563"/>
        <v>0</v>
      </c>
      <c r="Y1373" s="413">
        <f t="shared" si="563"/>
        <v>0</v>
      </c>
      <c r="Z1373" s="413">
        <f t="shared" si="563"/>
        <v>0</v>
      </c>
      <c r="AA1373" s="413">
        <f t="shared" si="563"/>
        <v>0</v>
      </c>
      <c r="AB1373" s="411">
        <f t="shared" si="563"/>
        <v>0</v>
      </c>
      <c r="AC1373" s="407">
        <f t="shared" si="563"/>
        <v>0</v>
      </c>
      <c r="AD1373" s="1464"/>
      <c r="AE1373" s="1465"/>
      <c r="AF1373" s="1465"/>
      <c r="AG1373" s="536"/>
      <c r="AH1373" s="529"/>
      <c r="AI1373" s="529"/>
      <c r="AJ1373" s="529"/>
      <c r="AK1373" s="529"/>
      <c r="AL1373" s="529"/>
      <c r="AM1373" s="529"/>
      <c r="AN1373" s="529"/>
      <c r="AO1373" s="529"/>
      <c r="AP1373" s="529"/>
      <c r="AQ1373" s="529"/>
      <c r="AR1373" s="529"/>
      <c r="AS1373" s="529"/>
      <c r="AT1373" s="529"/>
      <c r="AU1373" s="529"/>
      <c r="AV1373" s="529"/>
      <c r="AW1373" s="529"/>
      <c r="AX1373" s="529"/>
      <c r="AY1373" s="529"/>
      <c r="AZ1373" s="529"/>
      <c r="BA1373" s="529"/>
      <c r="BB1373" s="529"/>
      <c r="BC1373" s="529"/>
      <c r="BD1373" s="529"/>
      <c r="BE1373" s="529"/>
      <c r="BF1373" s="529"/>
      <c r="BG1373" s="529"/>
      <c r="BH1373" s="529"/>
      <c r="BI1373" s="529"/>
      <c r="BJ1373" s="529"/>
      <c r="BK1373" s="529"/>
      <c r="BL1373" s="529"/>
      <c r="BM1373" s="529"/>
      <c r="BN1373" s="529"/>
      <c r="BO1373" s="529"/>
      <c r="BP1373" s="529"/>
      <c r="BQ1373" s="529"/>
      <c r="BR1373" s="529"/>
      <c r="BS1373" s="529"/>
      <c r="BT1373" s="529"/>
      <c r="BU1373" s="529"/>
      <c r="BV1373" s="529"/>
      <c r="BW1373" s="529"/>
      <c r="BX1373" s="529"/>
      <c r="BY1373" s="529"/>
      <c r="BZ1373" s="529"/>
      <c r="CA1373" s="529"/>
      <c r="CB1373" s="529"/>
      <c r="CC1373" s="529"/>
      <c r="CD1373" s="529"/>
      <c r="CE1373" s="529"/>
      <c r="CF1373" s="529"/>
      <c r="CG1373" s="529"/>
      <c r="CH1373" s="529"/>
      <c r="CI1373" s="529"/>
      <c r="CJ1373" s="529"/>
      <c r="CK1373" s="529"/>
      <c r="CL1373" s="529"/>
      <c r="CM1373" s="529"/>
      <c r="CN1373" s="529"/>
      <c r="CO1373" s="529"/>
      <c r="CP1373" s="529"/>
      <c r="CQ1373" s="529"/>
    </row>
    <row r="1374" spans="1:95" s="70" customFormat="1" ht="15" customHeight="1" outlineLevel="1" x14ac:dyDescent="0.2">
      <c r="A1374" s="11">
        <v>244</v>
      </c>
      <c r="B1374" s="300"/>
      <c r="C1374" s="295"/>
      <c r="D1374" s="491"/>
      <c r="E1374" s="491"/>
      <c r="F1374" s="856" t="s">
        <v>65</v>
      </c>
      <c r="G1374" s="857"/>
      <c r="H1374" s="857"/>
      <c r="I1374" s="857"/>
      <c r="J1374" s="857"/>
      <c r="K1374" s="857"/>
      <c r="L1374" s="858"/>
      <c r="M1374" s="408">
        <f t="shared" ref="M1374:M1377" si="564">M598</f>
        <v>0</v>
      </c>
      <c r="N1374" s="419">
        <f>M1374*(1-'Annexe 1. Taux de référence'!$E18)+N598*(1-'Annexe 1. Taux de référence'!$E18)</f>
        <v>0</v>
      </c>
      <c r="O1374" s="422">
        <f>O598*(1-'Annexe 1. Taux de référence'!$E18)</f>
        <v>0</v>
      </c>
      <c r="P1374" s="422">
        <f>P598*(1-'Annexe 1. Taux de référence'!$E18)</f>
        <v>0</v>
      </c>
      <c r="Q1374" s="423">
        <f>Q598*(1-'Annexe 1. Taux de référence'!$E18)</f>
        <v>0</v>
      </c>
      <c r="R1374" s="419">
        <f>R598*(1-'Annexe 1. Taux de référence'!$E18)</f>
        <v>0</v>
      </c>
      <c r="S1374" s="421">
        <f>S598*(1-'Annexe 1. Taux de référence'!$E18)</f>
        <v>0</v>
      </c>
      <c r="T1374" s="421">
        <f>T598*(1-'Annexe 1. Taux de référence'!$E18)</f>
        <v>0</v>
      </c>
      <c r="U1374" s="421">
        <f>U598*(1-'Annexe 1. Taux de référence'!$E18)</f>
        <v>0</v>
      </c>
      <c r="V1374" s="421">
        <f>V598*(1-'Annexe 1. Taux de référence'!$E18)</f>
        <v>0</v>
      </c>
      <c r="W1374" s="421">
        <f>W598*(1-'Annexe 1. Taux de référence'!$E18)</f>
        <v>0</v>
      </c>
      <c r="X1374" s="422">
        <f>X598*(1-'Annexe 1. Taux de référence'!$E18)</f>
        <v>0</v>
      </c>
      <c r="Y1374" s="421">
        <f>Y598*(1-'Annexe 1. Taux de référence'!$E18)</f>
        <v>0</v>
      </c>
      <c r="Z1374" s="421">
        <f>Z598*(1-'Annexe 1. Taux de référence'!$E18)</f>
        <v>0</v>
      </c>
      <c r="AA1374" s="421">
        <f>AA598*(1-'Annexe 1. Taux de référence'!$E18)</f>
        <v>0</v>
      </c>
      <c r="AB1374" s="421">
        <f>AB598*(1-'Annexe 1. Taux de référence'!$E18)</f>
        <v>0</v>
      </c>
      <c r="AC1374" s="408">
        <f t="shared" si="560"/>
        <v>0</v>
      </c>
      <c r="AD1374" s="1464"/>
      <c r="AE1374" s="1465"/>
      <c r="AF1374" s="1465"/>
      <c r="AG1374" s="536"/>
      <c r="AH1374" s="529"/>
      <c r="AI1374" s="529"/>
      <c r="AJ1374" s="529"/>
      <c r="AK1374" s="529"/>
      <c r="AL1374" s="529"/>
      <c r="AM1374" s="529"/>
      <c r="AN1374" s="529"/>
      <c r="AO1374" s="529"/>
      <c r="AP1374" s="529"/>
      <c r="AQ1374" s="529"/>
      <c r="AR1374" s="529"/>
      <c r="AS1374" s="529"/>
      <c r="AT1374" s="529"/>
      <c r="AU1374" s="529"/>
      <c r="AV1374" s="529"/>
      <c r="AW1374" s="529"/>
      <c r="AX1374" s="529"/>
      <c r="AY1374" s="529"/>
      <c r="AZ1374" s="529"/>
      <c r="BA1374" s="529"/>
      <c r="BB1374" s="529"/>
      <c r="BC1374" s="529"/>
      <c r="BD1374" s="529"/>
      <c r="BE1374" s="529"/>
      <c r="BF1374" s="529"/>
      <c r="BG1374" s="529"/>
      <c r="BH1374" s="529"/>
      <c r="BI1374" s="529"/>
      <c r="BJ1374" s="529"/>
      <c r="BK1374" s="529"/>
      <c r="BL1374" s="529"/>
      <c r="BM1374" s="529"/>
      <c r="BN1374" s="529"/>
      <c r="BO1374" s="529"/>
      <c r="BP1374" s="529"/>
      <c r="BQ1374" s="529"/>
      <c r="BR1374" s="529"/>
      <c r="BS1374" s="529"/>
      <c r="BT1374" s="529"/>
      <c r="BU1374" s="529"/>
      <c r="BV1374" s="529"/>
      <c r="BW1374" s="529"/>
      <c r="BX1374" s="529"/>
      <c r="BY1374" s="529"/>
      <c r="BZ1374" s="529"/>
      <c r="CA1374" s="529"/>
      <c r="CB1374" s="529"/>
      <c r="CC1374" s="529"/>
      <c r="CD1374" s="529"/>
      <c r="CE1374" s="529"/>
      <c r="CF1374" s="529"/>
      <c r="CG1374" s="529"/>
      <c r="CH1374" s="529"/>
      <c r="CI1374" s="529"/>
      <c r="CJ1374" s="529"/>
      <c r="CK1374" s="529"/>
      <c r="CL1374" s="529"/>
      <c r="CM1374" s="529"/>
      <c r="CN1374" s="529"/>
      <c r="CO1374" s="529"/>
      <c r="CP1374" s="529"/>
      <c r="CQ1374" s="529"/>
    </row>
    <row r="1375" spans="1:95" s="70" customFormat="1" ht="15" customHeight="1" outlineLevel="1" x14ac:dyDescent="0.2">
      <c r="A1375" s="11">
        <v>245</v>
      </c>
      <c r="B1375" s="300"/>
      <c r="C1375" s="295"/>
      <c r="D1375" s="266"/>
      <c r="E1375" s="266"/>
      <c r="F1375" s="856" t="s">
        <v>68</v>
      </c>
      <c r="G1375" s="857"/>
      <c r="H1375" s="857"/>
      <c r="I1375" s="857"/>
      <c r="J1375" s="857"/>
      <c r="K1375" s="857"/>
      <c r="L1375" s="858"/>
      <c r="M1375" s="408">
        <f t="shared" si="564"/>
        <v>0</v>
      </c>
      <c r="N1375" s="419">
        <f>M1375*(1-'Annexe 1. Taux de référence'!$E19)+N599*(1-'Annexe 1. Taux de référence'!$E19)</f>
        <v>0</v>
      </c>
      <c r="O1375" s="422">
        <f>O599*(1-'Annexe 1. Taux de référence'!$E19)</f>
        <v>0</v>
      </c>
      <c r="P1375" s="422">
        <f>P599*(1-'Annexe 1. Taux de référence'!$E19)</f>
        <v>0</v>
      </c>
      <c r="Q1375" s="423">
        <f>Q599*(1-'Annexe 1. Taux de référence'!$E19)</f>
        <v>0</v>
      </c>
      <c r="R1375" s="419">
        <f>R599*(1-'Annexe 1. Taux de référence'!$E19)</f>
        <v>0</v>
      </c>
      <c r="S1375" s="421">
        <f>S599*(1-'Annexe 1. Taux de référence'!$E19)</f>
        <v>0</v>
      </c>
      <c r="T1375" s="421">
        <f>T599*(1-'Annexe 1. Taux de référence'!$E19)</f>
        <v>0</v>
      </c>
      <c r="U1375" s="421">
        <f>U599*(1-'Annexe 1. Taux de référence'!$E19)</f>
        <v>0</v>
      </c>
      <c r="V1375" s="421">
        <f>V599*(1-'Annexe 1. Taux de référence'!$E19)</f>
        <v>0</v>
      </c>
      <c r="W1375" s="421">
        <f>W599*(1-'Annexe 1. Taux de référence'!$E19)</f>
        <v>0</v>
      </c>
      <c r="X1375" s="422">
        <f>X599*(1-'Annexe 1. Taux de référence'!$E19)</f>
        <v>0</v>
      </c>
      <c r="Y1375" s="421">
        <f>Y599*(1-'Annexe 1. Taux de référence'!$E19)</f>
        <v>0</v>
      </c>
      <c r="Z1375" s="421">
        <f>Z599*(1-'Annexe 1. Taux de référence'!$E19)</f>
        <v>0</v>
      </c>
      <c r="AA1375" s="421">
        <f>AA599*(1-'Annexe 1. Taux de référence'!$E19)</f>
        <v>0</v>
      </c>
      <c r="AB1375" s="421">
        <f>AB599*(1-'Annexe 1. Taux de référence'!$E19)</f>
        <v>0</v>
      </c>
      <c r="AC1375" s="408">
        <f t="shared" si="560"/>
        <v>0</v>
      </c>
      <c r="AD1375" s="1464"/>
      <c r="AE1375" s="1465"/>
      <c r="AF1375" s="1465"/>
      <c r="AG1375" s="536"/>
      <c r="AH1375" s="529"/>
      <c r="AI1375" s="529"/>
      <c r="AJ1375" s="529"/>
      <c r="AK1375" s="529"/>
      <c r="AL1375" s="529"/>
      <c r="AM1375" s="529"/>
      <c r="AN1375" s="529"/>
      <c r="AO1375" s="529"/>
      <c r="AP1375" s="529"/>
      <c r="AQ1375" s="529"/>
      <c r="AR1375" s="529"/>
      <c r="AS1375" s="529"/>
      <c r="AT1375" s="529"/>
      <c r="AU1375" s="529"/>
      <c r="AV1375" s="529"/>
      <c r="AW1375" s="529"/>
      <c r="AX1375" s="529"/>
      <c r="AY1375" s="529"/>
      <c r="AZ1375" s="529"/>
      <c r="BA1375" s="529"/>
      <c r="BB1375" s="529"/>
      <c r="BC1375" s="529"/>
      <c r="BD1375" s="529"/>
      <c r="BE1375" s="529"/>
      <c r="BF1375" s="529"/>
      <c r="BG1375" s="529"/>
      <c r="BH1375" s="529"/>
      <c r="BI1375" s="529"/>
      <c r="BJ1375" s="529"/>
      <c r="BK1375" s="529"/>
      <c r="BL1375" s="529"/>
      <c r="BM1375" s="529"/>
      <c r="BN1375" s="529"/>
      <c r="BO1375" s="529"/>
      <c r="BP1375" s="529"/>
      <c r="BQ1375" s="529"/>
      <c r="BR1375" s="529"/>
      <c r="BS1375" s="529"/>
      <c r="BT1375" s="529"/>
      <c r="BU1375" s="529"/>
      <c r="BV1375" s="529"/>
      <c r="BW1375" s="529"/>
      <c r="BX1375" s="529"/>
      <c r="BY1375" s="529"/>
      <c r="BZ1375" s="529"/>
      <c r="CA1375" s="529"/>
      <c r="CB1375" s="529"/>
      <c r="CC1375" s="529"/>
      <c r="CD1375" s="529"/>
      <c r="CE1375" s="529"/>
      <c r="CF1375" s="529"/>
      <c r="CG1375" s="529"/>
      <c r="CH1375" s="529"/>
      <c r="CI1375" s="529"/>
      <c r="CJ1375" s="529"/>
      <c r="CK1375" s="529"/>
      <c r="CL1375" s="529"/>
      <c r="CM1375" s="529"/>
      <c r="CN1375" s="529"/>
      <c r="CO1375" s="529"/>
      <c r="CP1375" s="529"/>
      <c r="CQ1375" s="529"/>
    </row>
    <row r="1376" spans="1:95" s="70" customFormat="1" ht="15" customHeight="1" outlineLevel="1" x14ac:dyDescent="0.2">
      <c r="A1376" s="11">
        <v>246</v>
      </c>
      <c r="B1376" s="300"/>
      <c r="C1376" s="295"/>
      <c r="D1376" s="266"/>
      <c r="E1376" s="266"/>
      <c r="F1376" s="856" t="s">
        <v>537</v>
      </c>
      <c r="G1376" s="857"/>
      <c r="H1376" s="857"/>
      <c r="I1376" s="857"/>
      <c r="J1376" s="857"/>
      <c r="K1376" s="857"/>
      <c r="L1376" s="858"/>
      <c r="M1376" s="408">
        <f t="shared" si="564"/>
        <v>0</v>
      </c>
      <c r="N1376" s="419">
        <f>M1376*(1-'Annexe 1. Taux de référence'!$E20)+N600*(1-'Annexe 1. Taux de référence'!$E20)</f>
        <v>0</v>
      </c>
      <c r="O1376" s="422">
        <f>O600*(1-'Annexe 1. Taux de référence'!$E20)</f>
        <v>0</v>
      </c>
      <c r="P1376" s="422">
        <f>P600*(1-'Annexe 1. Taux de référence'!$E20)</f>
        <v>0</v>
      </c>
      <c r="Q1376" s="423">
        <f>Q600*(1-'Annexe 1. Taux de référence'!$E20)</f>
        <v>0</v>
      </c>
      <c r="R1376" s="419">
        <f>R600*(1-'Annexe 1. Taux de référence'!$E20)</f>
        <v>0</v>
      </c>
      <c r="S1376" s="421">
        <f>S600*(1-'Annexe 1. Taux de référence'!$E20)</f>
        <v>0</v>
      </c>
      <c r="T1376" s="421">
        <f>T600*(1-'Annexe 1. Taux de référence'!$E20)</f>
        <v>0</v>
      </c>
      <c r="U1376" s="421">
        <f>U600*(1-'Annexe 1. Taux de référence'!$E20)</f>
        <v>0</v>
      </c>
      <c r="V1376" s="421">
        <f>V600*(1-'Annexe 1. Taux de référence'!$E20)</f>
        <v>0</v>
      </c>
      <c r="W1376" s="421">
        <f>W600*(1-'Annexe 1. Taux de référence'!$E20)</f>
        <v>0</v>
      </c>
      <c r="X1376" s="422">
        <f>X600*(1-'Annexe 1. Taux de référence'!$E20)</f>
        <v>0</v>
      </c>
      <c r="Y1376" s="421">
        <f>Y600*(1-'Annexe 1. Taux de référence'!$E20)</f>
        <v>0</v>
      </c>
      <c r="Z1376" s="421">
        <f>Z600*(1-'Annexe 1. Taux de référence'!$E20)</f>
        <v>0</v>
      </c>
      <c r="AA1376" s="421">
        <f>AA600*(1-'Annexe 1. Taux de référence'!$E20)</f>
        <v>0</v>
      </c>
      <c r="AB1376" s="421">
        <f>AB600*(1-'Annexe 1. Taux de référence'!$E20)</f>
        <v>0</v>
      </c>
      <c r="AC1376" s="408">
        <f t="shared" si="560"/>
        <v>0</v>
      </c>
      <c r="AD1376" s="1464"/>
      <c r="AE1376" s="1465"/>
      <c r="AF1376" s="1465"/>
      <c r="AG1376" s="536"/>
      <c r="AH1376" s="529"/>
      <c r="AI1376" s="529"/>
      <c r="AJ1376" s="529"/>
      <c r="AK1376" s="529"/>
      <c r="AL1376" s="529"/>
      <c r="AM1376" s="529"/>
      <c r="AN1376" s="529"/>
      <c r="AO1376" s="529"/>
      <c r="AP1376" s="529"/>
      <c r="AQ1376" s="529"/>
      <c r="AR1376" s="529"/>
      <c r="AS1376" s="529"/>
      <c r="AT1376" s="529"/>
      <c r="AU1376" s="529"/>
      <c r="AV1376" s="529"/>
      <c r="AW1376" s="529"/>
      <c r="AX1376" s="529"/>
      <c r="AY1376" s="529"/>
      <c r="AZ1376" s="529"/>
      <c r="BA1376" s="529"/>
      <c r="BB1376" s="529"/>
      <c r="BC1376" s="529"/>
      <c r="BD1376" s="529"/>
      <c r="BE1376" s="529"/>
      <c r="BF1376" s="529"/>
      <c r="BG1376" s="529"/>
      <c r="BH1376" s="529"/>
      <c r="BI1376" s="529"/>
      <c r="BJ1376" s="529"/>
      <c r="BK1376" s="529"/>
      <c r="BL1376" s="529"/>
      <c r="BM1376" s="529"/>
      <c r="BN1376" s="529"/>
      <c r="BO1376" s="529"/>
      <c r="BP1376" s="529"/>
      <c r="BQ1376" s="529"/>
      <c r="BR1376" s="529"/>
      <c r="BS1376" s="529"/>
      <c r="BT1376" s="529"/>
      <c r="BU1376" s="529"/>
      <c r="BV1376" s="529"/>
      <c r="BW1376" s="529"/>
      <c r="BX1376" s="529"/>
      <c r="BY1376" s="529"/>
      <c r="BZ1376" s="529"/>
      <c r="CA1376" s="529"/>
      <c r="CB1376" s="529"/>
      <c r="CC1376" s="529"/>
      <c r="CD1376" s="529"/>
      <c r="CE1376" s="529"/>
      <c r="CF1376" s="529"/>
      <c r="CG1376" s="529"/>
      <c r="CH1376" s="529"/>
      <c r="CI1376" s="529"/>
      <c r="CJ1376" s="529"/>
      <c r="CK1376" s="529"/>
      <c r="CL1376" s="529"/>
      <c r="CM1376" s="529"/>
      <c r="CN1376" s="529"/>
      <c r="CO1376" s="529"/>
      <c r="CP1376" s="529"/>
      <c r="CQ1376" s="529"/>
    </row>
    <row r="1377" spans="1:95" s="70" customFormat="1" ht="27.75" customHeight="1" outlineLevel="1" x14ac:dyDescent="0.2">
      <c r="A1377" s="11">
        <v>247</v>
      </c>
      <c r="B1377" s="300"/>
      <c r="C1377" s="295"/>
      <c r="D1377" s="298"/>
      <c r="E1377" s="298"/>
      <c r="F1377" s="856" t="s">
        <v>532</v>
      </c>
      <c r="G1377" s="857"/>
      <c r="H1377" s="857"/>
      <c r="I1377" s="857"/>
      <c r="J1377" s="857"/>
      <c r="K1377" s="857"/>
      <c r="L1377" s="858"/>
      <c r="M1377" s="408">
        <f t="shared" si="564"/>
        <v>0</v>
      </c>
      <c r="N1377" s="419">
        <f>M1377*(1-'Annexe 1. Taux de référence'!$E21)+N601*(1-'Annexe 1. Taux de référence'!$E21)</f>
        <v>0</v>
      </c>
      <c r="O1377" s="422">
        <f>O601*(1-'Annexe 1. Taux de référence'!$E21)</f>
        <v>0</v>
      </c>
      <c r="P1377" s="422">
        <f>P601*(1-'Annexe 1. Taux de référence'!$E21)</f>
        <v>0</v>
      </c>
      <c r="Q1377" s="423">
        <f>Q601*(1-'Annexe 1. Taux de référence'!$E21)</f>
        <v>0</v>
      </c>
      <c r="R1377" s="419">
        <f>R601*(1-'Annexe 1. Taux de référence'!$E21)</f>
        <v>0</v>
      </c>
      <c r="S1377" s="421">
        <f>S601*(1-'Annexe 1. Taux de référence'!$E21)</f>
        <v>0</v>
      </c>
      <c r="T1377" s="421">
        <f>T601*(1-'Annexe 1. Taux de référence'!$E21)</f>
        <v>0</v>
      </c>
      <c r="U1377" s="421">
        <f>U601*(1-'Annexe 1. Taux de référence'!$E21)</f>
        <v>0</v>
      </c>
      <c r="V1377" s="421">
        <f>V601*(1-'Annexe 1. Taux de référence'!$E21)</f>
        <v>0</v>
      </c>
      <c r="W1377" s="421">
        <f>W601*(1-'Annexe 1. Taux de référence'!$E21)</f>
        <v>0</v>
      </c>
      <c r="X1377" s="422">
        <f>X601*(1-'Annexe 1. Taux de référence'!$E21)</f>
        <v>0</v>
      </c>
      <c r="Y1377" s="421">
        <f>Y601*(1-'Annexe 1. Taux de référence'!$E21)</f>
        <v>0</v>
      </c>
      <c r="Z1377" s="421">
        <f>Z601*(1-'Annexe 1. Taux de référence'!$E21)</f>
        <v>0</v>
      </c>
      <c r="AA1377" s="421">
        <f>AA601*(1-'Annexe 1. Taux de référence'!$E21)</f>
        <v>0</v>
      </c>
      <c r="AB1377" s="421">
        <f>AB601*(1-'Annexe 1. Taux de référence'!$E21)</f>
        <v>0</v>
      </c>
      <c r="AC1377" s="408">
        <f t="shared" si="560"/>
        <v>0</v>
      </c>
      <c r="AD1377" s="1467"/>
      <c r="AE1377" s="1468"/>
      <c r="AF1377" s="1468"/>
      <c r="AG1377" s="536"/>
      <c r="AH1377" s="529"/>
      <c r="AI1377" s="529"/>
      <c r="AJ1377" s="529"/>
      <c r="AK1377" s="529"/>
      <c r="AL1377" s="529"/>
      <c r="AM1377" s="529"/>
      <c r="AN1377" s="529"/>
      <c r="AO1377" s="529"/>
      <c r="AP1377" s="529"/>
      <c r="AQ1377" s="529"/>
      <c r="AR1377" s="529"/>
      <c r="AS1377" s="529"/>
      <c r="AT1377" s="529"/>
      <c r="AU1377" s="529"/>
      <c r="AV1377" s="529"/>
      <c r="AW1377" s="529"/>
      <c r="AX1377" s="529"/>
      <c r="AY1377" s="529"/>
      <c r="AZ1377" s="529"/>
      <c r="BA1377" s="529"/>
      <c r="BB1377" s="529"/>
      <c r="BC1377" s="529"/>
      <c r="BD1377" s="529"/>
      <c r="BE1377" s="529"/>
      <c r="BF1377" s="529"/>
      <c r="BG1377" s="529"/>
      <c r="BH1377" s="529"/>
      <c r="BI1377" s="529"/>
      <c r="BJ1377" s="529"/>
      <c r="BK1377" s="529"/>
      <c r="BL1377" s="529"/>
      <c r="BM1377" s="529"/>
      <c r="BN1377" s="529"/>
      <c r="BO1377" s="529"/>
      <c r="BP1377" s="529"/>
      <c r="BQ1377" s="529"/>
      <c r="BR1377" s="529"/>
      <c r="BS1377" s="529"/>
      <c r="BT1377" s="529"/>
      <c r="BU1377" s="529"/>
      <c r="BV1377" s="529"/>
      <c r="BW1377" s="529"/>
      <c r="BX1377" s="529"/>
      <c r="BY1377" s="529"/>
      <c r="BZ1377" s="529"/>
      <c r="CA1377" s="529"/>
      <c r="CB1377" s="529"/>
      <c r="CC1377" s="529"/>
      <c r="CD1377" s="529"/>
      <c r="CE1377" s="529"/>
      <c r="CF1377" s="529"/>
      <c r="CG1377" s="529"/>
      <c r="CH1377" s="529"/>
      <c r="CI1377" s="529"/>
      <c r="CJ1377" s="529"/>
      <c r="CK1377" s="529"/>
      <c r="CL1377" s="529"/>
      <c r="CM1377" s="529"/>
      <c r="CN1377" s="529"/>
      <c r="CO1377" s="529"/>
      <c r="CP1377" s="529"/>
      <c r="CQ1377" s="529"/>
    </row>
    <row r="1378" spans="1:95" s="70" customFormat="1" ht="15" customHeight="1" outlineLevel="1" x14ac:dyDescent="0.2">
      <c r="A1378" s="11">
        <v>129</v>
      </c>
      <c r="B1378" s="300"/>
      <c r="C1378" s="298"/>
      <c r="D1378" s="844" t="s">
        <v>13</v>
      </c>
      <c r="E1378" s="845"/>
      <c r="F1378" s="845"/>
      <c r="G1378" s="845"/>
      <c r="H1378" s="845"/>
      <c r="I1378" s="845"/>
      <c r="J1378" s="845"/>
      <c r="K1378" s="845"/>
      <c r="L1378" s="845"/>
      <c r="M1378" s="845"/>
      <c r="N1378" s="845"/>
      <c r="O1378" s="845"/>
      <c r="P1378" s="845"/>
      <c r="Q1378" s="845"/>
      <c r="R1378" s="845"/>
      <c r="S1378" s="845"/>
      <c r="T1378" s="845"/>
      <c r="U1378" s="845"/>
      <c r="V1378" s="845"/>
      <c r="W1378" s="845"/>
      <c r="X1378" s="845"/>
      <c r="Y1378" s="845"/>
      <c r="Z1378" s="845"/>
      <c r="AA1378" s="845"/>
      <c r="AB1378" s="845"/>
      <c r="AC1378" s="845"/>
      <c r="AD1378" s="845"/>
      <c r="AE1378" s="845"/>
      <c r="AF1378" s="845"/>
      <c r="AG1378" s="536"/>
      <c r="AH1378" s="529"/>
      <c r="AI1378" s="529"/>
      <c r="AJ1378" s="529"/>
      <c r="AK1378" s="529"/>
      <c r="AL1378" s="529"/>
      <c r="AM1378" s="529"/>
      <c r="AN1378" s="529"/>
      <c r="AO1378" s="529"/>
      <c r="AP1378" s="529"/>
      <c r="AQ1378" s="529"/>
      <c r="AR1378" s="529"/>
      <c r="AS1378" s="529"/>
      <c r="AT1378" s="529"/>
      <c r="AU1378" s="529"/>
      <c r="AV1378" s="529"/>
      <c r="AW1378" s="529"/>
      <c r="AX1378" s="529"/>
      <c r="AY1378" s="529"/>
      <c r="AZ1378" s="529"/>
      <c r="BA1378" s="529"/>
      <c r="BB1378" s="529"/>
      <c r="BC1378" s="529"/>
      <c r="BD1378" s="529"/>
      <c r="BE1378" s="529"/>
      <c r="BF1378" s="529"/>
      <c r="BG1378" s="529"/>
      <c r="BH1378" s="529"/>
      <c r="BI1378" s="529"/>
      <c r="BJ1378" s="529"/>
      <c r="BK1378" s="529"/>
      <c r="BL1378" s="529"/>
      <c r="BM1378" s="529"/>
      <c r="BN1378" s="529"/>
      <c r="BO1378" s="529"/>
      <c r="BP1378" s="529"/>
      <c r="BQ1378" s="529"/>
      <c r="BR1378" s="529"/>
      <c r="BS1378" s="529"/>
      <c r="BT1378" s="529"/>
      <c r="BU1378" s="529"/>
      <c r="BV1378" s="529"/>
      <c r="BW1378" s="529"/>
      <c r="BX1378" s="529"/>
      <c r="BY1378" s="529"/>
      <c r="BZ1378" s="529"/>
      <c r="CA1378" s="529"/>
      <c r="CB1378" s="529"/>
      <c r="CC1378" s="529"/>
      <c r="CD1378" s="529"/>
      <c r="CE1378" s="529"/>
      <c r="CF1378" s="529"/>
      <c r="CG1378" s="529"/>
      <c r="CH1378" s="529"/>
      <c r="CI1378" s="529"/>
      <c r="CJ1378" s="529"/>
      <c r="CK1378" s="529"/>
      <c r="CL1378" s="529"/>
      <c r="CM1378" s="529"/>
      <c r="CN1378" s="529"/>
      <c r="CO1378" s="529"/>
      <c r="CP1378" s="529"/>
      <c r="CQ1378" s="529"/>
    </row>
    <row r="1379" spans="1:95" s="70" customFormat="1" ht="15" customHeight="1" outlineLevel="1" x14ac:dyDescent="0.2">
      <c r="A1379" s="11">
        <v>130</v>
      </c>
      <c r="B1379" s="300"/>
      <c r="C1379" s="298"/>
      <c r="D1379" s="298"/>
      <c r="E1379" s="853" t="s">
        <v>14</v>
      </c>
      <c r="F1379" s="854"/>
      <c r="G1379" s="854"/>
      <c r="H1379" s="854"/>
      <c r="I1379" s="854"/>
      <c r="J1379" s="854"/>
      <c r="K1379" s="854"/>
      <c r="L1379" s="1768"/>
      <c r="M1379" s="407">
        <f>SUBTOTAL(9,M1380:M1382)</f>
        <v>0</v>
      </c>
      <c r="N1379" s="410">
        <f t="shared" ref="N1379:AC1379" si="565">SUBTOTAL(9,N1380:N1382)</f>
        <v>0</v>
      </c>
      <c r="O1379" s="414">
        <f t="shared" si="565"/>
        <v>0</v>
      </c>
      <c r="P1379" s="414">
        <f t="shared" si="565"/>
        <v>0</v>
      </c>
      <c r="Q1379" s="415">
        <f t="shared" si="565"/>
        <v>0</v>
      </c>
      <c r="R1379" s="410">
        <f t="shared" si="565"/>
        <v>0</v>
      </c>
      <c r="S1379" s="414">
        <f t="shared" si="565"/>
        <v>0</v>
      </c>
      <c r="T1379" s="413">
        <f t="shared" si="565"/>
        <v>0</v>
      </c>
      <c r="U1379" s="413">
        <f t="shared" si="565"/>
        <v>0</v>
      </c>
      <c r="V1379" s="413">
        <f t="shared" si="565"/>
        <v>0</v>
      </c>
      <c r="W1379" s="413">
        <f t="shared" si="565"/>
        <v>0</v>
      </c>
      <c r="X1379" s="413">
        <f t="shared" si="565"/>
        <v>0</v>
      </c>
      <c r="Y1379" s="413">
        <f t="shared" si="565"/>
        <v>0</v>
      </c>
      <c r="Z1379" s="413">
        <f t="shared" si="565"/>
        <v>0</v>
      </c>
      <c r="AA1379" s="413">
        <f t="shared" si="565"/>
        <v>0</v>
      </c>
      <c r="AB1379" s="411">
        <f t="shared" si="565"/>
        <v>0</v>
      </c>
      <c r="AC1379" s="407">
        <f t="shared" si="565"/>
        <v>0</v>
      </c>
      <c r="AD1379" s="1461"/>
      <c r="AE1379" s="1462"/>
      <c r="AF1379" s="1462"/>
      <c r="AG1379" s="536"/>
      <c r="AH1379" s="529"/>
      <c r="AI1379" s="529"/>
      <c r="AJ1379" s="529"/>
      <c r="AK1379" s="529"/>
      <c r="AL1379" s="529"/>
      <c r="AM1379" s="529"/>
      <c r="AN1379" s="529"/>
      <c r="AO1379" s="529"/>
      <c r="AP1379" s="529"/>
      <c r="AQ1379" s="529"/>
      <c r="AR1379" s="529"/>
      <c r="AS1379" s="529"/>
      <c r="AT1379" s="529"/>
      <c r="AU1379" s="529"/>
      <c r="AV1379" s="529"/>
      <c r="AW1379" s="529"/>
      <c r="AX1379" s="529"/>
      <c r="AY1379" s="529"/>
      <c r="AZ1379" s="529"/>
      <c r="BA1379" s="529"/>
      <c r="BB1379" s="529"/>
      <c r="BC1379" s="529"/>
      <c r="BD1379" s="529"/>
      <c r="BE1379" s="529"/>
      <c r="BF1379" s="529"/>
      <c r="BG1379" s="529"/>
      <c r="BH1379" s="529"/>
      <c r="BI1379" s="529"/>
      <c r="BJ1379" s="529"/>
      <c r="BK1379" s="529"/>
      <c r="BL1379" s="529"/>
      <c r="BM1379" s="529"/>
      <c r="BN1379" s="529"/>
      <c r="BO1379" s="529"/>
      <c r="BP1379" s="529"/>
      <c r="BQ1379" s="529"/>
      <c r="BR1379" s="529"/>
      <c r="BS1379" s="529"/>
      <c r="BT1379" s="529"/>
      <c r="BU1379" s="529"/>
      <c r="BV1379" s="529"/>
      <c r="BW1379" s="529"/>
      <c r="BX1379" s="529"/>
      <c r="BY1379" s="529"/>
      <c r="BZ1379" s="529"/>
      <c r="CA1379" s="529"/>
      <c r="CB1379" s="529"/>
      <c r="CC1379" s="529"/>
      <c r="CD1379" s="529"/>
      <c r="CE1379" s="529"/>
      <c r="CF1379" s="529"/>
      <c r="CG1379" s="529"/>
      <c r="CH1379" s="529"/>
      <c r="CI1379" s="529"/>
      <c r="CJ1379" s="529"/>
      <c r="CK1379" s="529"/>
      <c r="CL1379" s="529"/>
      <c r="CM1379" s="529"/>
      <c r="CN1379" s="529"/>
      <c r="CO1379" s="529"/>
      <c r="CP1379" s="529"/>
      <c r="CQ1379" s="529"/>
    </row>
    <row r="1380" spans="1:95" s="70" customFormat="1" ht="15" customHeight="1" outlineLevel="1" x14ac:dyDescent="0.2">
      <c r="A1380" s="11">
        <v>131</v>
      </c>
      <c r="B1380" s="300"/>
      <c r="C1380" s="298"/>
      <c r="D1380" s="298"/>
      <c r="E1380" s="299"/>
      <c r="F1380" s="856" t="s">
        <v>112</v>
      </c>
      <c r="G1380" s="857"/>
      <c r="H1380" s="857"/>
      <c r="I1380" s="857"/>
      <c r="J1380" s="857"/>
      <c r="K1380" s="857"/>
      <c r="L1380" s="858"/>
      <c r="M1380" s="408">
        <f t="shared" ref="M1380:M1382" si="566">M604</f>
        <v>0</v>
      </c>
      <c r="N1380" s="419">
        <f>M1380*(1-'Annexe 1. Taux de référence'!$E24)+N604*(1-'Annexe 1. Taux de référence'!$E24)</f>
        <v>0</v>
      </c>
      <c r="O1380" s="422">
        <f>O604*(1-'Annexe 1. Taux de référence'!$E24)</f>
        <v>0</v>
      </c>
      <c r="P1380" s="422">
        <f>P604*(1-'Annexe 1. Taux de référence'!$E24)</f>
        <v>0</v>
      </c>
      <c r="Q1380" s="423">
        <f>Q604*(1-'Annexe 1. Taux de référence'!$E24)</f>
        <v>0</v>
      </c>
      <c r="R1380" s="419">
        <f>R604*(1-'Annexe 1. Taux de référence'!$E24)</f>
        <v>0</v>
      </c>
      <c r="S1380" s="421">
        <f>S604*(1-'Annexe 1. Taux de référence'!$E24)</f>
        <v>0</v>
      </c>
      <c r="T1380" s="421">
        <f>T604*(1-'Annexe 1. Taux de référence'!$E24)</f>
        <v>0</v>
      </c>
      <c r="U1380" s="421">
        <f>U604*(1-'Annexe 1. Taux de référence'!$E24)</f>
        <v>0</v>
      </c>
      <c r="V1380" s="421">
        <f>V604*(1-'Annexe 1. Taux de référence'!$E24)</f>
        <v>0</v>
      </c>
      <c r="W1380" s="421">
        <f>W604*(1-'Annexe 1. Taux de référence'!$E24)</f>
        <v>0</v>
      </c>
      <c r="X1380" s="422">
        <f>X604*(1-'Annexe 1. Taux de référence'!$E24)</f>
        <v>0</v>
      </c>
      <c r="Y1380" s="421">
        <f>Y604*(1-'Annexe 1. Taux de référence'!$E24)</f>
        <v>0</v>
      </c>
      <c r="Z1380" s="421">
        <f>Z604*(1-'Annexe 1. Taux de référence'!$E24)</f>
        <v>0</v>
      </c>
      <c r="AA1380" s="421">
        <f>AA604*(1-'Annexe 1. Taux de référence'!$E24)</f>
        <v>0</v>
      </c>
      <c r="AB1380" s="421">
        <f>AB604*(1-'Annexe 1. Taux de référence'!$E24)</f>
        <v>0</v>
      </c>
      <c r="AC1380" s="408">
        <f t="shared" ref="AC1380:AC1390" si="567">AC604</f>
        <v>0</v>
      </c>
      <c r="AD1380" s="1464"/>
      <c r="AE1380" s="1465"/>
      <c r="AF1380" s="1465"/>
      <c r="AG1380" s="536"/>
      <c r="AH1380" s="529"/>
      <c r="AI1380" s="529"/>
      <c r="AJ1380" s="529"/>
      <c r="AK1380" s="529"/>
      <c r="AL1380" s="529"/>
      <c r="AM1380" s="529"/>
      <c r="AN1380" s="529"/>
      <c r="AO1380" s="529"/>
      <c r="AP1380" s="529"/>
      <c r="AQ1380" s="529"/>
      <c r="AR1380" s="529"/>
      <c r="AS1380" s="529"/>
      <c r="AT1380" s="529"/>
      <c r="AU1380" s="529"/>
      <c r="AV1380" s="529"/>
      <c r="AW1380" s="529"/>
      <c r="AX1380" s="529"/>
      <c r="AY1380" s="529"/>
      <c r="AZ1380" s="529"/>
      <c r="BA1380" s="529"/>
      <c r="BB1380" s="529"/>
      <c r="BC1380" s="529"/>
      <c r="BD1380" s="529"/>
      <c r="BE1380" s="529"/>
      <c r="BF1380" s="529"/>
      <c r="BG1380" s="529"/>
      <c r="BH1380" s="529"/>
      <c r="BI1380" s="529"/>
      <c r="BJ1380" s="529"/>
      <c r="BK1380" s="529"/>
      <c r="BL1380" s="529"/>
      <c r="BM1380" s="529"/>
      <c r="BN1380" s="529"/>
      <c r="BO1380" s="529"/>
      <c r="BP1380" s="529"/>
      <c r="BQ1380" s="529"/>
      <c r="BR1380" s="529"/>
      <c r="BS1380" s="529"/>
      <c r="BT1380" s="529"/>
      <c r="BU1380" s="529"/>
      <c r="BV1380" s="529"/>
      <c r="BW1380" s="529"/>
      <c r="BX1380" s="529"/>
      <c r="BY1380" s="529"/>
      <c r="BZ1380" s="529"/>
      <c r="CA1380" s="529"/>
      <c r="CB1380" s="529"/>
      <c r="CC1380" s="529"/>
      <c r="CD1380" s="529"/>
      <c r="CE1380" s="529"/>
      <c r="CF1380" s="529"/>
      <c r="CG1380" s="529"/>
      <c r="CH1380" s="529"/>
      <c r="CI1380" s="529"/>
      <c r="CJ1380" s="529"/>
      <c r="CK1380" s="529"/>
      <c r="CL1380" s="529"/>
      <c r="CM1380" s="529"/>
      <c r="CN1380" s="529"/>
      <c r="CO1380" s="529"/>
      <c r="CP1380" s="529"/>
      <c r="CQ1380" s="529"/>
    </row>
    <row r="1381" spans="1:95" s="70" customFormat="1" ht="15" customHeight="1" outlineLevel="1" x14ac:dyDescent="0.2">
      <c r="A1381" s="11">
        <v>132</v>
      </c>
      <c r="B1381" s="300"/>
      <c r="C1381" s="298"/>
      <c r="D1381" s="298"/>
      <c r="E1381" s="299"/>
      <c r="F1381" s="856" t="s">
        <v>113</v>
      </c>
      <c r="G1381" s="857"/>
      <c r="H1381" s="857"/>
      <c r="I1381" s="857"/>
      <c r="J1381" s="857"/>
      <c r="K1381" s="857"/>
      <c r="L1381" s="858"/>
      <c r="M1381" s="408">
        <f t="shared" si="566"/>
        <v>0</v>
      </c>
      <c r="N1381" s="419">
        <f>M1381*(1-'Annexe 1. Taux de référence'!$E25)+N605*(1-'Annexe 1. Taux de référence'!$E25)</f>
        <v>0</v>
      </c>
      <c r="O1381" s="422">
        <f>O605*(1-'Annexe 1. Taux de référence'!$E25)</f>
        <v>0</v>
      </c>
      <c r="P1381" s="422">
        <f>P605*(1-'Annexe 1. Taux de référence'!$E25)</f>
        <v>0</v>
      </c>
      <c r="Q1381" s="423">
        <f>Q605*(1-'Annexe 1. Taux de référence'!$E25)</f>
        <v>0</v>
      </c>
      <c r="R1381" s="419">
        <f>R605*(1-'Annexe 1. Taux de référence'!$E25)</f>
        <v>0</v>
      </c>
      <c r="S1381" s="421">
        <f>S605*(1-'Annexe 1. Taux de référence'!$E25)</f>
        <v>0</v>
      </c>
      <c r="T1381" s="421">
        <f>T605*(1-'Annexe 1. Taux de référence'!$E25)</f>
        <v>0</v>
      </c>
      <c r="U1381" s="421">
        <f>U605*(1-'Annexe 1. Taux de référence'!$E25)</f>
        <v>0</v>
      </c>
      <c r="V1381" s="421">
        <f>V605*(1-'Annexe 1. Taux de référence'!$E25)</f>
        <v>0</v>
      </c>
      <c r="W1381" s="421">
        <f>W605*(1-'Annexe 1. Taux de référence'!$E25)</f>
        <v>0</v>
      </c>
      <c r="X1381" s="422">
        <f>X605*(1-'Annexe 1. Taux de référence'!$E25)</f>
        <v>0</v>
      </c>
      <c r="Y1381" s="421">
        <f>Y605*(1-'Annexe 1. Taux de référence'!$E25)</f>
        <v>0</v>
      </c>
      <c r="Z1381" s="421">
        <f>Z605*(1-'Annexe 1. Taux de référence'!$E25)</f>
        <v>0</v>
      </c>
      <c r="AA1381" s="421">
        <f>AA605*(1-'Annexe 1. Taux de référence'!$E25)</f>
        <v>0</v>
      </c>
      <c r="AB1381" s="421">
        <f>AB605*(1-'Annexe 1. Taux de référence'!$E25)</f>
        <v>0</v>
      </c>
      <c r="AC1381" s="408">
        <f t="shared" si="567"/>
        <v>0</v>
      </c>
      <c r="AD1381" s="1464"/>
      <c r="AE1381" s="1465"/>
      <c r="AF1381" s="1465"/>
      <c r="AG1381" s="536"/>
      <c r="AH1381" s="529"/>
      <c r="AI1381" s="529"/>
      <c r="AJ1381" s="529"/>
      <c r="AK1381" s="529"/>
      <c r="AL1381" s="529"/>
      <c r="AM1381" s="529"/>
      <c r="AN1381" s="529"/>
      <c r="AO1381" s="529"/>
      <c r="AP1381" s="529"/>
      <c r="AQ1381" s="529"/>
      <c r="AR1381" s="529"/>
      <c r="AS1381" s="529"/>
      <c r="AT1381" s="529"/>
      <c r="AU1381" s="529"/>
      <c r="AV1381" s="529"/>
      <c r="AW1381" s="529"/>
      <c r="AX1381" s="529"/>
      <c r="AY1381" s="529"/>
      <c r="AZ1381" s="529"/>
      <c r="BA1381" s="529"/>
      <c r="BB1381" s="529"/>
      <c r="BC1381" s="529"/>
      <c r="BD1381" s="529"/>
      <c r="BE1381" s="529"/>
      <c r="BF1381" s="529"/>
      <c r="BG1381" s="529"/>
      <c r="BH1381" s="529"/>
      <c r="BI1381" s="529"/>
      <c r="BJ1381" s="529"/>
      <c r="BK1381" s="529"/>
      <c r="BL1381" s="529"/>
      <c r="BM1381" s="529"/>
      <c r="BN1381" s="529"/>
      <c r="BO1381" s="529"/>
      <c r="BP1381" s="529"/>
      <c r="BQ1381" s="529"/>
      <c r="BR1381" s="529"/>
      <c r="BS1381" s="529"/>
      <c r="BT1381" s="529"/>
      <c r="BU1381" s="529"/>
      <c r="BV1381" s="529"/>
      <c r="BW1381" s="529"/>
      <c r="BX1381" s="529"/>
      <c r="BY1381" s="529"/>
      <c r="BZ1381" s="529"/>
      <c r="CA1381" s="529"/>
      <c r="CB1381" s="529"/>
      <c r="CC1381" s="529"/>
      <c r="CD1381" s="529"/>
      <c r="CE1381" s="529"/>
      <c r="CF1381" s="529"/>
      <c r="CG1381" s="529"/>
      <c r="CH1381" s="529"/>
      <c r="CI1381" s="529"/>
      <c r="CJ1381" s="529"/>
      <c r="CK1381" s="529"/>
      <c r="CL1381" s="529"/>
      <c r="CM1381" s="529"/>
      <c r="CN1381" s="529"/>
      <c r="CO1381" s="529"/>
      <c r="CP1381" s="529"/>
      <c r="CQ1381" s="529"/>
    </row>
    <row r="1382" spans="1:95" s="70" customFormat="1" ht="15" customHeight="1" outlineLevel="1" x14ac:dyDescent="0.2">
      <c r="A1382" s="11">
        <v>133</v>
      </c>
      <c r="B1382" s="300"/>
      <c r="C1382" s="298"/>
      <c r="D1382" s="298"/>
      <c r="E1382" s="299"/>
      <c r="F1382" s="856" t="s">
        <v>557</v>
      </c>
      <c r="G1382" s="857"/>
      <c r="H1382" s="857"/>
      <c r="I1382" s="857"/>
      <c r="J1382" s="857"/>
      <c r="K1382" s="857"/>
      <c r="L1382" s="858"/>
      <c r="M1382" s="408">
        <f t="shared" si="566"/>
        <v>0</v>
      </c>
      <c r="N1382" s="419">
        <f>M1382*(1-'Annexe 1. Taux de référence'!$E26)+N606*(1-'Annexe 1. Taux de référence'!$E26)</f>
        <v>0</v>
      </c>
      <c r="O1382" s="422">
        <f>O606*(1-'Annexe 1. Taux de référence'!$E26)</f>
        <v>0</v>
      </c>
      <c r="P1382" s="422">
        <f>P606*(1-'Annexe 1. Taux de référence'!$E26)</f>
        <v>0</v>
      </c>
      <c r="Q1382" s="423">
        <f>Q606*(1-'Annexe 1. Taux de référence'!$E26)</f>
        <v>0</v>
      </c>
      <c r="R1382" s="419">
        <f>R606*(1-'Annexe 1. Taux de référence'!$E26)</f>
        <v>0</v>
      </c>
      <c r="S1382" s="421">
        <f>S606*(1-'Annexe 1. Taux de référence'!$E26)</f>
        <v>0</v>
      </c>
      <c r="T1382" s="421">
        <f>T606*(1-'Annexe 1. Taux de référence'!$E26)</f>
        <v>0</v>
      </c>
      <c r="U1382" s="421">
        <f>U606*(1-'Annexe 1. Taux de référence'!$E26)</f>
        <v>0</v>
      </c>
      <c r="V1382" s="421">
        <f>V606*(1-'Annexe 1. Taux de référence'!$E26)</f>
        <v>0</v>
      </c>
      <c r="W1382" s="421">
        <f>W606*(1-'Annexe 1. Taux de référence'!$E26)</f>
        <v>0</v>
      </c>
      <c r="X1382" s="422">
        <f>X606*(1-'Annexe 1. Taux de référence'!$E26)</f>
        <v>0</v>
      </c>
      <c r="Y1382" s="421">
        <f>Y606*(1-'Annexe 1. Taux de référence'!$E26)</f>
        <v>0</v>
      </c>
      <c r="Z1382" s="421">
        <f>Z606*(1-'Annexe 1. Taux de référence'!$E26)</f>
        <v>0</v>
      </c>
      <c r="AA1382" s="421">
        <f>AA606*(1-'Annexe 1. Taux de référence'!$E26)</f>
        <v>0</v>
      </c>
      <c r="AB1382" s="421">
        <f>AB606*(1-'Annexe 1. Taux de référence'!$E26)</f>
        <v>0</v>
      </c>
      <c r="AC1382" s="408">
        <f t="shared" si="567"/>
        <v>0</v>
      </c>
      <c r="AD1382" s="1464"/>
      <c r="AE1382" s="1465"/>
      <c r="AF1382" s="1465"/>
      <c r="AG1382" s="536"/>
      <c r="AH1382" s="529"/>
      <c r="AI1382" s="529"/>
      <c r="AJ1382" s="529"/>
      <c r="AK1382" s="529"/>
      <c r="AL1382" s="529"/>
      <c r="AM1382" s="529"/>
      <c r="AN1382" s="529"/>
      <c r="AO1382" s="529"/>
      <c r="AP1382" s="529"/>
      <c r="AQ1382" s="529"/>
      <c r="AR1382" s="529"/>
      <c r="AS1382" s="529"/>
      <c r="AT1382" s="529"/>
      <c r="AU1382" s="529"/>
      <c r="AV1382" s="529"/>
      <c r="AW1382" s="529"/>
      <c r="AX1382" s="529"/>
      <c r="AY1382" s="529"/>
      <c r="AZ1382" s="529"/>
      <c r="BA1382" s="529"/>
      <c r="BB1382" s="529"/>
      <c r="BC1382" s="529"/>
      <c r="BD1382" s="529"/>
      <c r="BE1382" s="529"/>
      <c r="BF1382" s="529"/>
      <c r="BG1382" s="529"/>
      <c r="BH1382" s="529"/>
      <c r="BI1382" s="529"/>
      <c r="BJ1382" s="529"/>
      <c r="BK1382" s="529"/>
      <c r="BL1382" s="529"/>
      <c r="BM1382" s="529"/>
      <c r="BN1382" s="529"/>
      <c r="BO1382" s="529"/>
      <c r="BP1382" s="529"/>
      <c r="BQ1382" s="529"/>
      <c r="BR1382" s="529"/>
      <c r="BS1382" s="529"/>
      <c r="BT1382" s="529"/>
      <c r="BU1382" s="529"/>
      <c r="BV1382" s="529"/>
      <c r="BW1382" s="529"/>
      <c r="BX1382" s="529"/>
      <c r="BY1382" s="529"/>
      <c r="BZ1382" s="529"/>
      <c r="CA1382" s="529"/>
      <c r="CB1382" s="529"/>
      <c r="CC1382" s="529"/>
      <c r="CD1382" s="529"/>
      <c r="CE1382" s="529"/>
      <c r="CF1382" s="529"/>
      <c r="CG1382" s="529"/>
      <c r="CH1382" s="529"/>
      <c r="CI1382" s="529"/>
      <c r="CJ1382" s="529"/>
      <c r="CK1382" s="529"/>
      <c r="CL1382" s="529"/>
      <c r="CM1382" s="529"/>
      <c r="CN1382" s="529"/>
      <c r="CO1382" s="529"/>
      <c r="CP1382" s="529"/>
      <c r="CQ1382" s="529"/>
    </row>
    <row r="1383" spans="1:95" s="70" customFormat="1" ht="15" customHeight="1" outlineLevel="1" x14ac:dyDescent="0.2">
      <c r="A1383" s="11">
        <v>134</v>
      </c>
      <c r="B1383" s="300"/>
      <c r="C1383" s="298"/>
      <c r="D1383" s="298"/>
      <c r="E1383" s="853" t="s">
        <v>15</v>
      </c>
      <c r="F1383" s="854"/>
      <c r="G1383" s="854"/>
      <c r="H1383" s="854"/>
      <c r="I1383" s="854"/>
      <c r="J1383" s="854"/>
      <c r="K1383" s="854"/>
      <c r="L1383" s="1768"/>
      <c r="M1383" s="407">
        <f>SUBTOTAL(9,M1384:M1386)</f>
        <v>0</v>
      </c>
      <c r="N1383" s="410">
        <f t="shared" ref="N1383:AC1383" si="568">SUBTOTAL(9,N1384:N1386)</f>
        <v>0</v>
      </c>
      <c r="O1383" s="414">
        <f t="shared" si="568"/>
        <v>0</v>
      </c>
      <c r="P1383" s="414">
        <f t="shared" si="568"/>
        <v>0</v>
      </c>
      <c r="Q1383" s="415">
        <f t="shared" si="568"/>
        <v>0</v>
      </c>
      <c r="R1383" s="410">
        <f t="shared" si="568"/>
        <v>0</v>
      </c>
      <c r="S1383" s="414">
        <f t="shared" si="568"/>
        <v>0</v>
      </c>
      <c r="T1383" s="413">
        <f t="shared" si="568"/>
        <v>0</v>
      </c>
      <c r="U1383" s="413">
        <f t="shared" si="568"/>
        <v>0</v>
      </c>
      <c r="V1383" s="413">
        <f t="shared" si="568"/>
        <v>0</v>
      </c>
      <c r="W1383" s="413">
        <f t="shared" si="568"/>
        <v>0</v>
      </c>
      <c r="X1383" s="413">
        <f t="shared" si="568"/>
        <v>0</v>
      </c>
      <c r="Y1383" s="413">
        <f t="shared" si="568"/>
        <v>0</v>
      </c>
      <c r="Z1383" s="413">
        <f t="shared" si="568"/>
        <v>0</v>
      </c>
      <c r="AA1383" s="413">
        <f t="shared" si="568"/>
        <v>0</v>
      </c>
      <c r="AB1383" s="411">
        <f t="shared" si="568"/>
        <v>0</v>
      </c>
      <c r="AC1383" s="407">
        <f t="shared" si="568"/>
        <v>0</v>
      </c>
      <c r="AD1383" s="1464"/>
      <c r="AE1383" s="1465"/>
      <c r="AF1383" s="1465"/>
      <c r="AG1383" s="536"/>
      <c r="AH1383" s="529"/>
      <c r="AI1383" s="529"/>
      <c r="AJ1383" s="529"/>
      <c r="AK1383" s="529"/>
      <c r="AL1383" s="529"/>
      <c r="AM1383" s="529"/>
      <c r="AN1383" s="529"/>
      <c r="AO1383" s="529"/>
      <c r="AP1383" s="529"/>
      <c r="AQ1383" s="529"/>
      <c r="AR1383" s="529"/>
      <c r="AS1383" s="529"/>
      <c r="AT1383" s="529"/>
      <c r="AU1383" s="529"/>
      <c r="AV1383" s="529"/>
      <c r="AW1383" s="529"/>
      <c r="AX1383" s="529"/>
      <c r="AY1383" s="529"/>
      <c r="AZ1383" s="529"/>
      <c r="BA1383" s="529"/>
      <c r="BB1383" s="529"/>
      <c r="BC1383" s="529"/>
      <c r="BD1383" s="529"/>
      <c r="BE1383" s="529"/>
      <c r="BF1383" s="529"/>
      <c r="BG1383" s="529"/>
      <c r="BH1383" s="529"/>
      <c r="BI1383" s="529"/>
      <c r="BJ1383" s="529"/>
      <c r="BK1383" s="529"/>
      <c r="BL1383" s="529"/>
      <c r="BM1383" s="529"/>
      <c r="BN1383" s="529"/>
      <c r="BO1383" s="529"/>
      <c r="BP1383" s="529"/>
      <c r="BQ1383" s="529"/>
      <c r="BR1383" s="529"/>
      <c r="BS1383" s="529"/>
      <c r="BT1383" s="529"/>
      <c r="BU1383" s="529"/>
      <c r="BV1383" s="529"/>
      <c r="BW1383" s="529"/>
      <c r="BX1383" s="529"/>
      <c r="BY1383" s="529"/>
      <c r="BZ1383" s="529"/>
      <c r="CA1383" s="529"/>
      <c r="CB1383" s="529"/>
      <c r="CC1383" s="529"/>
      <c r="CD1383" s="529"/>
      <c r="CE1383" s="529"/>
      <c r="CF1383" s="529"/>
      <c r="CG1383" s="529"/>
      <c r="CH1383" s="529"/>
      <c r="CI1383" s="529"/>
      <c r="CJ1383" s="529"/>
      <c r="CK1383" s="529"/>
      <c r="CL1383" s="529"/>
      <c r="CM1383" s="529"/>
      <c r="CN1383" s="529"/>
      <c r="CO1383" s="529"/>
      <c r="CP1383" s="529"/>
      <c r="CQ1383" s="529"/>
    </row>
    <row r="1384" spans="1:95" s="70" customFormat="1" ht="15" customHeight="1" outlineLevel="1" x14ac:dyDescent="0.2">
      <c r="A1384" s="11">
        <v>135</v>
      </c>
      <c r="B1384" s="300"/>
      <c r="C1384" s="298"/>
      <c r="D1384" s="298"/>
      <c r="E1384" s="299"/>
      <c r="F1384" s="856" t="s">
        <v>109</v>
      </c>
      <c r="G1384" s="857"/>
      <c r="H1384" s="857"/>
      <c r="I1384" s="857"/>
      <c r="J1384" s="857"/>
      <c r="K1384" s="857"/>
      <c r="L1384" s="858"/>
      <c r="M1384" s="408">
        <f t="shared" ref="M1384:M1386" si="569">M608</f>
        <v>0</v>
      </c>
      <c r="N1384" s="419">
        <f>M1384*(1-'Annexe 1. Taux de référence'!$E28)+N608*(1-'Annexe 1. Taux de référence'!$E28)</f>
        <v>0</v>
      </c>
      <c r="O1384" s="422">
        <f>O608*(1-'Annexe 1. Taux de référence'!$E28)</f>
        <v>0</v>
      </c>
      <c r="P1384" s="422">
        <f>P608*(1-'Annexe 1. Taux de référence'!$E28)</f>
        <v>0</v>
      </c>
      <c r="Q1384" s="423">
        <f>Q608*(1-'Annexe 1. Taux de référence'!$E28)</f>
        <v>0</v>
      </c>
      <c r="R1384" s="419">
        <f>R608*(1-'Annexe 1. Taux de référence'!$E28)</f>
        <v>0</v>
      </c>
      <c r="S1384" s="421">
        <f>S608*(1-'Annexe 1. Taux de référence'!$E28)</f>
        <v>0</v>
      </c>
      <c r="T1384" s="421">
        <f>T608*(1-'Annexe 1. Taux de référence'!$E28)</f>
        <v>0</v>
      </c>
      <c r="U1384" s="421">
        <f>U608*(1-'Annexe 1. Taux de référence'!$E28)</f>
        <v>0</v>
      </c>
      <c r="V1384" s="421">
        <f>V608*(1-'Annexe 1. Taux de référence'!$E28)</f>
        <v>0</v>
      </c>
      <c r="W1384" s="421">
        <f>W608*(1-'Annexe 1. Taux de référence'!$E28)</f>
        <v>0</v>
      </c>
      <c r="X1384" s="422">
        <f>X608*(1-'Annexe 1. Taux de référence'!$E28)</f>
        <v>0</v>
      </c>
      <c r="Y1384" s="421">
        <f>Y608*(1-'Annexe 1. Taux de référence'!$E28)</f>
        <v>0</v>
      </c>
      <c r="Z1384" s="421">
        <f>Z608*(1-'Annexe 1. Taux de référence'!$E28)</f>
        <v>0</v>
      </c>
      <c r="AA1384" s="421">
        <f>AA608*(1-'Annexe 1. Taux de référence'!$E28)</f>
        <v>0</v>
      </c>
      <c r="AB1384" s="421">
        <f>AB608*(1-'Annexe 1. Taux de référence'!$E28)</f>
        <v>0</v>
      </c>
      <c r="AC1384" s="408">
        <f t="shared" si="567"/>
        <v>0</v>
      </c>
      <c r="AD1384" s="1464"/>
      <c r="AE1384" s="1465"/>
      <c r="AF1384" s="1465"/>
      <c r="AG1384" s="536"/>
      <c r="AH1384" s="529"/>
      <c r="AI1384" s="529"/>
      <c r="AJ1384" s="529"/>
      <c r="AK1384" s="529"/>
      <c r="AL1384" s="529"/>
      <c r="AM1384" s="529"/>
      <c r="AN1384" s="529"/>
      <c r="AO1384" s="529"/>
      <c r="AP1384" s="529"/>
      <c r="AQ1384" s="529"/>
      <c r="AR1384" s="529"/>
      <c r="AS1384" s="529"/>
      <c r="AT1384" s="529"/>
      <c r="AU1384" s="529"/>
      <c r="AV1384" s="529"/>
      <c r="AW1384" s="529"/>
      <c r="AX1384" s="529"/>
      <c r="AY1384" s="529"/>
      <c r="AZ1384" s="529"/>
      <c r="BA1384" s="529"/>
      <c r="BB1384" s="529"/>
      <c r="BC1384" s="529"/>
      <c r="BD1384" s="529"/>
      <c r="BE1384" s="529"/>
      <c r="BF1384" s="529"/>
      <c r="BG1384" s="529"/>
      <c r="BH1384" s="529"/>
      <c r="BI1384" s="529"/>
      <c r="BJ1384" s="529"/>
      <c r="BK1384" s="529"/>
      <c r="BL1384" s="529"/>
      <c r="BM1384" s="529"/>
      <c r="BN1384" s="529"/>
      <c r="BO1384" s="529"/>
      <c r="BP1384" s="529"/>
      <c r="BQ1384" s="529"/>
      <c r="BR1384" s="529"/>
      <c r="BS1384" s="529"/>
      <c r="BT1384" s="529"/>
      <c r="BU1384" s="529"/>
      <c r="BV1384" s="529"/>
      <c r="BW1384" s="529"/>
      <c r="BX1384" s="529"/>
      <c r="BY1384" s="529"/>
      <c r="BZ1384" s="529"/>
      <c r="CA1384" s="529"/>
      <c r="CB1384" s="529"/>
      <c r="CC1384" s="529"/>
      <c r="CD1384" s="529"/>
      <c r="CE1384" s="529"/>
      <c r="CF1384" s="529"/>
      <c r="CG1384" s="529"/>
      <c r="CH1384" s="529"/>
      <c r="CI1384" s="529"/>
      <c r="CJ1384" s="529"/>
      <c r="CK1384" s="529"/>
      <c r="CL1384" s="529"/>
      <c r="CM1384" s="529"/>
      <c r="CN1384" s="529"/>
      <c r="CO1384" s="529"/>
      <c r="CP1384" s="529"/>
      <c r="CQ1384" s="529"/>
    </row>
    <row r="1385" spans="1:95" s="70" customFormat="1" ht="15" customHeight="1" outlineLevel="1" x14ac:dyDescent="0.2">
      <c r="A1385" s="11">
        <v>136</v>
      </c>
      <c r="B1385" s="300"/>
      <c r="C1385" s="298"/>
      <c r="D1385" s="298"/>
      <c r="E1385" s="299"/>
      <c r="F1385" s="856" t="s">
        <v>110</v>
      </c>
      <c r="G1385" s="857"/>
      <c r="H1385" s="857"/>
      <c r="I1385" s="857"/>
      <c r="J1385" s="857"/>
      <c r="K1385" s="857"/>
      <c r="L1385" s="858"/>
      <c r="M1385" s="408">
        <f t="shared" si="569"/>
        <v>0</v>
      </c>
      <c r="N1385" s="419">
        <f>M1385*(1-'Annexe 1. Taux de référence'!$E29)+N609*(1-'Annexe 1. Taux de référence'!$E29)</f>
        <v>0</v>
      </c>
      <c r="O1385" s="422">
        <f>O609*(1-'Annexe 1. Taux de référence'!$E29)</f>
        <v>0</v>
      </c>
      <c r="P1385" s="422">
        <f>P609*(1-'Annexe 1. Taux de référence'!$E29)</f>
        <v>0</v>
      </c>
      <c r="Q1385" s="423">
        <f>Q609*(1-'Annexe 1. Taux de référence'!$E29)</f>
        <v>0</v>
      </c>
      <c r="R1385" s="419">
        <f>R609*(1-'Annexe 1. Taux de référence'!$E29)</f>
        <v>0</v>
      </c>
      <c r="S1385" s="421">
        <f>S609*(1-'Annexe 1. Taux de référence'!$E29)</f>
        <v>0</v>
      </c>
      <c r="T1385" s="421">
        <f>T609*(1-'Annexe 1. Taux de référence'!$E29)</f>
        <v>0</v>
      </c>
      <c r="U1385" s="421">
        <f>U609*(1-'Annexe 1. Taux de référence'!$E29)</f>
        <v>0</v>
      </c>
      <c r="V1385" s="421">
        <f>V609*(1-'Annexe 1. Taux de référence'!$E29)</f>
        <v>0</v>
      </c>
      <c r="W1385" s="421">
        <f>W609*(1-'Annexe 1. Taux de référence'!$E29)</f>
        <v>0</v>
      </c>
      <c r="X1385" s="422">
        <f>X609*(1-'Annexe 1. Taux de référence'!$E29)</f>
        <v>0</v>
      </c>
      <c r="Y1385" s="421">
        <f>Y609*(1-'Annexe 1. Taux de référence'!$E29)</f>
        <v>0</v>
      </c>
      <c r="Z1385" s="421">
        <f>Z609*(1-'Annexe 1. Taux de référence'!$E29)</f>
        <v>0</v>
      </c>
      <c r="AA1385" s="421">
        <f>AA609*(1-'Annexe 1. Taux de référence'!$E29)</f>
        <v>0</v>
      </c>
      <c r="AB1385" s="421">
        <f>AB609*(1-'Annexe 1. Taux de référence'!$E29)</f>
        <v>0</v>
      </c>
      <c r="AC1385" s="408">
        <f t="shared" si="567"/>
        <v>0</v>
      </c>
      <c r="AD1385" s="1464"/>
      <c r="AE1385" s="1465"/>
      <c r="AF1385" s="1465"/>
      <c r="AG1385" s="536"/>
      <c r="AH1385" s="529"/>
      <c r="AI1385" s="529"/>
      <c r="AJ1385" s="529"/>
      <c r="AK1385" s="529"/>
      <c r="AL1385" s="529"/>
      <c r="AM1385" s="529"/>
      <c r="AN1385" s="529"/>
      <c r="AO1385" s="529"/>
      <c r="AP1385" s="529"/>
      <c r="AQ1385" s="529"/>
      <c r="AR1385" s="529"/>
      <c r="AS1385" s="529"/>
      <c r="AT1385" s="529"/>
      <c r="AU1385" s="529"/>
      <c r="AV1385" s="529"/>
      <c r="AW1385" s="529"/>
      <c r="AX1385" s="529"/>
      <c r="AY1385" s="529"/>
      <c r="AZ1385" s="529"/>
      <c r="BA1385" s="529"/>
      <c r="BB1385" s="529"/>
      <c r="BC1385" s="529"/>
      <c r="BD1385" s="529"/>
      <c r="BE1385" s="529"/>
      <c r="BF1385" s="529"/>
      <c r="BG1385" s="529"/>
      <c r="BH1385" s="529"/>
      <c r="BI1385" s="529"/>
      <c r="BJ1385" s="529"/>
      <c r="BK1385" s="529"/>
      <c r="BL1385" s="529"/>
      <c r="BM1385" s="529"/>
      <c r="BN1385" s="529"/>
      <c r="BO1385" s="529"/>
      <c r="BP1385" s="529"/>
      <c r="BQ1385" s="529"/>
      <c r="BR1385" s="529"/>
      <c r="BS1385" s="529"/>
      <c r="BT1385" s="529"/>
      <c r="BU1385" s="529"/>
      <c r="BV1385" s="529"/>
      <c r="BW1385" s="529"/>
      <c r="BX1385" s="529"/>
      <c r="BY1385" s="529"/>
      <c r="BZ1385" s="529"/>
      <c r="CA1385" s="529"/>
      <c r="CB1385" s="529"/>
      <c r="CC1385" s="529"/>
      <c r="CD1385" s="529"/>
      <c r="CE1385" s="529"/>
      <c r="CF1385" s="529"/>
      <c r="CG1385" s="529"/>
      <c r="CH1385" s="529"/>
      <c r="CI1385" s="529"/>
      <c r="CJ1385" s="529"/>
      <c r="CK1385" s="529"/>
      <c r="CL1385" s="529"/>
      <c r="CM1385" s="529"/>
      <c r="CN1385" s="529"/>
      <c r="CO1385" s="529"/>
      <c r="CP1385" s="529"/>
      <c r="CQ1385" s="529"/>
    </row>
    <row r="1386" spans="1:95" s="70" customFormat="1" ht="15" customHeight="1" outlineLevel="1" x14ac:dyDescent="0.2">
      <c r="A1386" s="11">
        <v>137</v>
      </c>
      <c r="B1386" s="300"/>
      <c r="C1386" s="298"/>
      <c r="D1386" s="298"/>
      <c r="E1386" s="299"/>
      <c r="F1386" s="856" t="s">
        <v>111</v>
      </c>
      <c r="G1386" s="857"/>
      <c r="H1386" s="857"/>
      <c r="I1386" s="857"/>
      <c r="J1386" s="857"/>
      <c r="K1386" s="857"/>
      <c r="L1386" s="858"/>
      <c r="M1386" s="408">
        <f t="shared" si="569"/>
        <v>0</v>
      </c>
      <c r="N1386" s="419">
        <f>M1386*(1-'Annexe 1. Taux de référence'!$E30)+N610*(1-'Annexe 1. Taux de référence'!$E30)</f>
        <v>0</v>
      </c>
      <c r="O1386" s="422">
        <f>O610*(1-'Annexe 1. Taux de référence'!$E30)</f>
        <v>0</v>
      </c>
      <c r="P1386" s="422">
        <f>P610*(1-'Annexe 1. Taux de référence'!$E30)</f>
        <v>0</v>
      </c>
      <c r="Q1386" s="423">
        <f>Q610*(1-'Annexe 1. Taux de référence'!$E30)</f>
        <v>0</v>
      </c>
      <c r="R1386" s="419">
        <f>R610*(1-'Annexe 1. Taux de référence'!$E30)</f>
        <v>0</v>
      </c>
      <c r="S1386" s="421">
        <f>S610*(1-'Annexe 1. Taux de référence'!$E30)</f>
        <v>0</v>
      </c>
      <c r="T1386" s="421">
        <f>T610*(1-'Annexe 1. Taux de référence'!$E30)</f>
        <v>0</v>
      </c>
      <c r="U1386" s="421">
        <f>U610*(1-'Annexe 1. Taux de référence'!$E30)</f>
        <v>0</v>
      </c>
      <c r="V1386" s="421">
        <f>V610*(1-'Annexe 1. Taux de référence'!$E30)</f>
        <v>0</v>
      </c>
      <c r="W1386" s="421">
        <f>W610*(1-'Annexe 1. Taux de référence'!$E30)</f>
        <v>0</v>
      </c>
      <c r="X1386" s="422">
        <f>X610*(1-'Annexe 1. Taux de référence'!$E30)</f>
        <v>0</v>
      </c>
      <c r="Y1386" s="421">
        <f>Y610*(1-'Annexe 1. Taux de référence'!$E30)</f>
        <v>0</v>
      </c>
      <c r="Z1386" s="421">
        <f>Z610*(1-'Annexe 1. Taux de référence'!$E30)</f>
        <v>0</v>
      </c>
      <c r="AA1386" s="421">
        <f>AA610*(1-'Annexe 1. Taux de référence'!$E30)</f>
        <v>0</v>
      </c>
      <c r="AB1386" s="421">
        <f>AB610*(1-'Annexe 1. Taux de référence'!$E30)</f>
        <v>0</v>
      </c>
      <c r="AC1386" s="408">
        <f t="shared" si="567"/>
        <v>0</v>
      </c>
      <c r="AD1386" s="1464"/>
      <c r="AE1386" s="1465"/>
      <c r="AF1386" s="1465"/>
      <c r="AG1386" s="536"/>
      <c r="AH1386" s="529"/>
      <c r="AI1386" s="529"/>
      <c r="AJ1386" s="529"/>
      <c r="AK1386" s="529"/>
      <c r="AL1386" s="529"/>
      <c r="AM1386" s="529"/>
      <c r="AN1386" s="529"/>
      <c r="AO1386" s="529"/>
      <c r="AP1386" s="529"/>
      <c r="AQ1386" s="529"/>
      <c r="AR1386" s="529"/>
      <c r="AS1386" s="529"/>
      <c r="AT1386" s="529"/>
      <c r="AU1386" s="529"/>
      <c r="AV1386" s="529"/>
      <c r="AW1386" s="529"/>
      <c r="AX1386" s="529"/>
      <c r="AY1386" s="529"/>
      <c r="AZ1386" s="529"/>
      <c r="BA1386" s="529"/>
      <c r="BB1386" s="529"/>
      <c r="BC1386" s="529"/>
      <c r="BD1386" s="529"/>
      <c r="BE1386" s="529"/>
      <c r="BF1386" s="529"/>
      <c r="BG1386" s="529"/>
      <c r="BH1386" s="529"/>
      <c r="BI1386" s="529"/>
      <c r="BJ1386" s="529"/>
      <c r="BK1386" s="529"/>
      <c r="BL1386" s="529"/>
      <c r="BM1386" s="529"/>
      <c r="BN1386" s="529"/>
      <c r="BO1386" s="529"/>
      <c r="BP1386" s="529"/>
      <c r="BQ1386" s="529"/>
      <c r="BR1386" s="529"/>
      <c r="BS1386" s="529"/>
      <c r="BT1386" s="529"/>
      <c r="BU1386" s="529"/>
      <c r="BV1386" s="529"/>
      <c r="BW1386" s="529"/>
      <c r="BX1386" s="529"/>
      <c r="BY1386" s="529"/>
      <c r="BZ1386" s="529"/>
      <c r="CA1386" s="529"/>
      <c r="CB1386" s="529"/>
      <c r="CC1386" s="529"/>
      <c r="CD1386" s="529"/>
      <c r="CE1386" s="529"/>
      <c r="CF1386" s="529"/>
      <c r="CG1386" s="529"/>
      <c r="CH1386" s="529"/>
      <c r="CI1386" s="529"/>
      <c r="CJ1386" s="529"/>
      <c r="CK1386" s="529"/>
      <c r="CL1386" s="529"/>
      <c r="CM1386" s="529"/>
      <c r="CN1386" s="529"/>
      <c r="CO1386" s="529"/>
      <c r="CP1386" s="529"/>
      <c r="CQ1386" s="529"/>
    </row>
    <row r="1387" spans="1:95" s="70" customFormat="1" ht="15" customHeight="1" outlineLevel="1" x14ac:dyDescent="0.2">
      <c r="A1387" s="11">
        <v>138</v>
      </c>
      <c r="B1387" s="300"/>
      <c r="C1387" s="298"/>
      <c r="D1387" s="298"/>
      <c r="E1387" s="853" t="s">
        <v>18</v>
      </c>
      <c r="F1387" s="854"/>
      <c r="G1387" s="854"/>
      <c r="H1387" s="854"/>
      <c r="I1387" s="854"/>
      <c r="J1387" s="854"/>
      <c r="K1387" s="854"/>
      <c r="L1387" s="1768"/>
      <c r="M1387" s="407">
        <f>SUBTOTAL(9,M1388:M1390)</f>
        <v>0</v>
      </c>
      <c r="N1387" s="410">
        <f t="shared" ref="N1387:AC1387" si="570">SUBTOTAL(9,N1388:N1390)</f>
        <v>0</v>
      </c>
      <c r="O1387" s="414">
        <f t="shared" si="570"/>
        <v>0</v>
      </c>
      <c r="P1387" s="414">
        <f t="shared" si="570"/>
        <v>0</v>
      </c>
      <c r="Q1387" s="415">
        <f t="shared" si="570"/>
        <v>0</v>
      </c>
      <c r="R1387" s="410">
        <f t="shared" si="570"/>
        <v>0</v>
      </c>
      <c r="S1387" s="414">
        <f t="shared" si="570"/>
        <v>0</v>
      </c>
      <c r="T1387" s="413">
        <f t="shared" si="570"/>
        <v>0</v>
      </c>
      <c r="U1387" s="413">
        <f t="shared" si="570"/>
        <v>0</v>
      </c>
      <c r="V1387" s="413">
        <f t="shared" si="570"/>
        <v>0</v>
      </c>
      <c r="W1387" s="413">
        <f t="shared" si="570"/>
        <v>0</v>
      </c>
      <c r="X1387" s="413">
        <f t="shared" si="570"/>
        <v>0</v>
      </c>
      <c r="Y1387" s="413">
        <f t="shared" si="570"/>
        <v>0</v>
      </c>
      <c r="Z1387" s="413">
        <f t="shared" si="570"/>
        <v>0</v>
      </c>
      <c r="AA1387" s="413">
        <f t="shared" si="570"/>
        <v>0</v>
      </c>
      <c r="AB1387" s="411">
        <f t="shared" si="570"/>
        <v>0</v>
      </c>
      <c r="AC1387" s="407">
        <f t="shared" si="570"/>
        <v>0</v>
      </c>
      <c r="AD1387" s="1464"/>
      <c r="AE1387" s="1465"/>
      <c r="AF1387" s="1465"/>
      <c r="AG1387" s="536"/>
      <c r="AH1387" s="529"/>
      <c r="AI1387" s="529"/>
      <c r="AJ1387" s="529"/>
      <c r="AK1387" s="529"/>
      <c r="AL1387" s="529"/>
      <c r="AM1387" s="529"/>
      <c r="AN1387" s="529"/>
      <c r="AO1387" s="529"/>
      <c r="AP1387" s="529"/>
      <c r="AQ1387" s="529"/>
      <c r="AR1387" s="529"/>
      <c r="AS1387" s="529"/>
      <c r="AT1387" s="529"/>
      <c r="AU1387" s="529"/>
      <c r="AV1387" s="529"/>
      <c r="AW1387" s="529"/>
      <c r="AX1387" s="529"/>
      <c r="AY1387" s="529"/>
      <c r="AZ1387" s="529"/>
      <c r="BA1387" s="529"/>
      <c r="BB1387" s="529"/>
      <c r="BC1387" s="529"/>
      <c r="BD1387" s="529"/>
      <c r="BE1387" s="529"/>
      <c r="BF1387" s="529"/>
      <c r="BG1387" s="529"/>
      <c r="BH1387" s="529"/>
      <c r="BI1387" s="529"/>
      <c r="BJ1387" s="529"/>
      <c r="BK1387" s="529"/>
      <c r="BL1387" s="529"/>
      <c r="BM1387" s="529"/>
      <c r="BN1387" s="529"/>
      <c r="BO1387" s="529"/>
      <c r="BP1387" s="529"/>
      <c r="BQ1387" s="529"/>
      <c r="BR1387" s="529"/>
      <c r="BS1387" s="529"/>
      <c r="BT1387" s="529"/>
      <c r="BU1387" s="529"/>
      <c r="BV1387" s="529"/>
      <c r="BW1387" s="529"/>
      <c r="BX1387" s="529"/>
      <c r="BY1387" s="529"/>
      <c r="BZ1387" s="529"/>
      <c r="CA1387" s="529"/>
      <c r="CB1387" s="529"/>
      <c r="CC1387" s="529"/>
      <c r="CD1387" s="529"/>
      <c r="CE1387" s="529"/>
      <c r="CF1387" s="529"/>
      <c r="CG1387" s="529"/>
      <c r="CH1387" s="529"/>
      <c r="CI1387" s="529"/>
      <c r="CJ1387" s="529"/>
      <c r="CK1387" s="529"/>
      <c r="CL1387" s="529"/>
      <c r="CM1387" s="529"/>
      <c r="CN1387" s="529"/>
      <c r="CO1387" s="529"/>
      <c r="CP1387" s="529"/>
      <c r="CQ1387" s="529"/>
    </row>
    <row r="1388" spans="1:95" s="70" customFormat="1" ht="15" customHeight="1" outlineLevel="1" x14ac:dyDescent="0.2">
      <c r="A1388" s="11">
        <v>139</v>
      </c>
      <c r="B1388" s="300"/>
      <c r="C1388" s="298"/>
      <c r="D1388" s="298"/>
      <c r="E1388" s="299"/>
      <c r="F1388" s="856" t="s">
        <v>114</v>
      </c>
      <c r="G1388" s="857"/>
      <c r="H1388" s="857"/>
      <c r="I1388" s="857"/>
      <c r="J1388" s="857"/>
      <c r="K1388" s="857"/>
      <c r="L1388" s="858"/>
      <c r="M1388" s="408">
        <f t="shared" ref="M1388:M1390" si="571">M612</f>
        <v>0</v>
      </c>
      <c r="N1388" s="419">
        <f>M1388*(1-'Annexe 1. Taux de référence'!$E32)+N612*(1-'Annexe 1. Taux de référence'!$E32)</f>
        <v>0</v>
      </c>
      <c r="O1388" s="422">
        <f>O612*(1-'Annexe 1. Taux de référence'!$E32)</f>
        <v>0</v>
      </c>
      <c r="P1388" s="422">
        <f>P612*(1-'Annexe 1. Taux de référence'!$E32)</f>
        <v>0</v>
      </c>
      <c r="Q1388" s="423">
        <f>Q612*(1-'Annexe 1. Taux de référence'!$E32)</f>
        <v>0</v>
      </c>
      <c r="R1388" s="419">
        <f>R612*(1-'Annexe 1. Taux de référence'!$E32)</f>
        <v>0</v>
      </c>
      <c r="S1388" s="421">
        <f>S612*(1-'Annexe 1. Taux de référence'!$E32)</f>
        <v>0</v>
      </c>
      <c r="T1388" s="421">
        <f>T612*(1-'Annexe 1. Taux de référence'!$E32)</f>
        <v>0</v>
      </c>
      <c r="U1388" s="421">
        <f>U612*(1-'Annexe 1. Taux de référence'!$E32)</f>
        <v>0</v>
      </c>
      <c r="V1388" s="421">
        <f>V612*(1-'Annexe 1. Taux de référence'!$E32)</f>
        <v>0</v>
      </c>
      <c r="W1388" s="421">
        <f>W612*(1-'Annexe 1. Taux de référence'!$E32)</f>
        <v>0</v>
      </c>
      <c r="X1388" s="422">
        <f>X612*(1-'Annexe 1. Taux de référence'!$E32)</f>
        <v>0</v>
      </c>
      <c r="Y1388" s="421">
        <f>Y612*(1-'Annexe 1. Taux de référence'!$E32)</f>
        <v>0</v>
      </c>
      <c r="Z1388" s="421">
        <f>Z612*(1-'Annexe 1. Taux de référence'!$E32)</f>
        <v>0</v>
      </c>
      <c r="AA1388" s="421">
        <f>AA612*(1-'Annexe 1. Taux de référence'!$E32)</f>
        <v>0</v>
      </c>
      <c r="AB1388" s="421">
        <f>AB612*(1-'Annexe 1. Taux de référence'!$E32)</f>
        <v>0</v>
      </c>
      <c r="AC1388" s="408">
        <f t="shared" si="567"/>
        <v>0</v>
      </c>
      <c r="AD1388" s="1464"/>
      <c r="AE1388" s="1465"/>
      <c r="AF1388" s="1465"/>
      <c r="AG1388" s="536"/>
      <c r="AH1388" s="529"/>
      <c r="AI1388" s="529"/>
      <c r="AJ1388" s="529"/>
      <c r="AK1388" s="529"/>
      <c r="AL1388" s="529"/>
      <c r="AM1388" s="529"/>
      <c r="AN1388" s="529"/>
      <c r="AO1388" s="529"/>
      <c r="AP1388" s="529"/>
      <c r="AQ1388" s="529"/>
      <c r="AR1388" s="529"/>
      <c r="AS1388" s="529"/>
      <c r="AT1388" s="529"/>
      <c r="AU1388" s="529"/>
      <c r="AV1388" s="529"/>
      <c r="AW1388" s="529"/>
      <c r="AX1388" s="529"/>
      <c r="AY1388" s="529"/>
      <c r="AZ1388" s="529"/>
      <c r="BA1388" s="529"/>
      <c r="BB1388" s="529"/>
      <c r="BC1388" s="529"/>
      <c r="BD1388" s="529"/>
      <c r="BE1388" s="529"/>
      <c r="BF1388" s="529"/>
      <c r="BG1388" s="529"/>
      <c r="BH1388" s="529"/>
      <c r="BI1388" s="529"/>
      <c r="BJ1388" s="529"/>
      <c r="BK1388" s="529"/>
      <c r="BL1388" s="529"/>
      <c r="BM1388" s="529"/>
      <c r="BN1388" s="529"/>
      <c r="BO1388" s="529"/>
      <c r="BP1388" s="529"/>
      <c r="BQ1388" s="529"/>
      <c r="BR1388" s="529"/>
      <c r="BS1388" s="529"/>
      <c r="BT1388" s="529"/>
      <c r="BU1388" s="529"/>
      <c r="BV1388" s="529"/>
      <c r="BW1388" s="529"/>
      <c r="BX1388" s="529"/>
      <c r="BY1388" s="529"/>
      <c r="BZ1388" s="529"/>
      <c r="CA1388" s="529"/>
      <c r="CB1388" s="529"/>
      <c r="CC1388" s="529"/>
      <c r="CD1388" s="529"/>
      <c r="CE1388" s="529"/>
      <c r="CF1388" s="529"/>
      <c r="CG1388" s="529"/>
      <c r="CH1388" s="529"/>
      <c r="CI1388" s="529"/>
      <c r="CJ1388" s="529"/>
      <c r="CK1388" s="529"/>
      <c r="CL1388" s="529"/>
      <c r="CM1388" s="529"/>
      <c r="CN1388" s="529"/>
      <c r="CO1388" s="529"/>
      <c r="CP1388" s="529"/>
      <c r="CQ1388" s="529"/>
    </row>
    <row r="1389" spans="1:95" s="70" customFormat="1" ht="15" customHeight="1" outlineLevel="1" x14ac:dyDescent="0.2">
      <c r="A1389" s="11">
        <v>140</v>
      </c>
      <c r="B1389" s="300"/>
      <c r="C1389" s="298"/>
      <c r="D1389" s="298"/>
      <c r="E1389" s="299"/>
      <c r="F1389" s="856" t="s">
        <v>115</v>
      </c>
      <c r="G1389" s="857"/>
      <c r="H1389" s="857"/>
      <c r="I1389" s="857"/>
      <c r="J1389" s="857"/>
      <c r="K1389" s="857"/>
      <c r="L1389" s="858"/>
      <c r="M1389" s="408">
        <f t="shared" si="571"/>
        <v>0</v>
      </c>
      <c r="N1389" s="419">
        <f>M1389*(1-'Annexe 1. Taux de référence'!$E33)+N613*(1-'Annexe 1. Taux de référence'!$E33)</f>
        <v>0</v>
      </c>
      <c r="O1389" s="422">
        <f>O613*(1-'Annexe 1. Taux de référence'!$E33)</f>
        <v>0</v>
      </c>
      <c r="P1389" s="422">
        <f>P613*(1-'Annexe 1. Taux de référence'!$E33)</f>
        <v>0</v>
      </c>
      <c r="Q1389" s="423">
        <f>Q613*(1-'Annexe 1. Taux de référence'!$E33)</f>
        <v>0</v>
      </c>
      <c r="R1389" s="419">
        <f>R613*(1-'Annexe 1. Taux de référence'!$E33)</f>
        <v>0</v>
      </c>
      <c r="S1389" s="421">
        <f>S613*(1-'Annexe 1. Taux de référence'!$E33)</f>
        <v>0</v>
      </c>
      <c r="T1389" s="421">
        <f>T613*(1-'Annexe 1. Taux de référence'!$E33)</f>
        <v>0</v>
      </c>
      <c r="U1389" s="421">
        <f>U613*(1-'Annexe 1. Taux de référence'!$E33)</f>
        <v>0</v>
      </c>
      <c r="V1389" s="421">
        <f>V613*(1-'Annexe 1. Taux de référence'!$E33)</f>
        <v>0</v>
      </c>
      <c r="W1389" s="421">
        <f>W613*(1-'Annexe 1. Taux de référence'!$E33)</f>
        <v>0</v>
      </c>
      <c r="X1389" s="422">
        <f>X613*(1-'Annexe 1. Taux de référence'!$E33)</f>
        <v>0</v>
      </c>
      <c r="Y1389" s="421">
        <f>Y613*(1-'Annexe 1. Taux de référence'!$E33)</f>
        <v>0</v>
      </c>
      <c r="Z1389" s="421">
        <f>Z613*(1-'Annexe 1. Taux de référence'!$E33)</f>
        <v>0</v>
      </c>
      <c r="AA1389" s="421">
        <f>AA613*(1-'Annexe 1. Taux de référence'!$E33)</f>
        <v>0</v>
      </c>
      <c r="AB1389" s="421">
        <f>AB613*(1-'Annexe 1. Taux de référence'!$E33)</f>
        <v>0</v>
      </c>
      <c r="AC1389" s="408">
        <f t="shared" si="567"/>
        <v>0</v>
      </c>
      <c r="AD1389" s="1464"/>
      <c r="AE1389" s="1465"/>
      <c r="AF1389" s="1465"/>
      <c r="AG1389" s="536"/>
      <c r="AH1389" s="529"/>
      <c r="AI1389" s="529"/>
      <c r="AJ1389" s="529"/>
      <c r="AK1389" s="529"/>
      <c r="AL1389" s="529"/>
      <c r="AM1389" s="529"/>
      <c r="AN1389" s="529"/>
      <c r="AO1389" s="529"/>
      <c r="AP1389" s="529"/>
      <c r="AQ1389" s="529"/>
      <c r="AR1389" s="529"/>
      <c r="AS1389" s="529"/>
      <c r="AT1389" s="529"/>
      <c r="AU1389" s="529"/>
      <c r="AV1389" s="529"/>
      <c r="AW1389" s="529"/>
      <c r="AX1389" s="529"/>
      <c r="AY1389" s="529"/>
      <c r="AZ1389" s="529"/>
      <c r="BA1389" s="529"/>
      <c r="BB1389" s="529"/>
      <c r="BC1389" s="529"/>
      <c r="BD1389" s="529"/>
      <c r="BE1389" s="529"/>
      <c r="BF1389" s="529"/>
      <c r="BG1389" s="529"/>
      <c r="BH1389" s="529"/>
      <c r="BI1389" s="529"/>
      <c r="BJ1389" s="529"/>
      <c r="BK1389" s="529"/>
      <c r="BL1389" s="529"/>
      <c r="BM1389" s="529"/>
      <c r="BN1389" s="529"/>
      <c r="BO1389" s="529"/>
      <c r="BP1389" s="529"/>
      <c r="BQ1389" s="529"/>
      <c r="BR1389" s="529"/>
      <c r="BS1389" s="529"/>
      <c r="BT1389" s="529"/>
      <c r="BU1389" s="529"/>
      <c r="BV1389" s="529"/>
      <c r="BW1389" s="529"/>
      <c r="BX1389" s="529"/>
      <c r="BY1389" s="529"/>
      <c r="BZ1389" s="529"/>
      <c r="CA1389" s="529"/>
      <c r="CB1389" s="529"/>
      <c r="CC1389" s="529"/>
      <c r="CD1389" s="529"/>
      <c r="CE1389" s="529"/>
      <c r="CF1389" s="529"/>
      <c r="CG1389" s="529"/>
      <c r="CH1389" s="529"/>
      <c r="CI1389" s="529"/>
      <c r="CJ1389" s="529"/>
      <c r="CK1389" s="529"/>
      <c r="CL1389" s="529"/>
      <c r="CM1389" s="529"/>
      <c r="CN1389" s="529"/>
      <c r="CO1389" s="529"/>
      <c r="CP1389" s="529"/>
      <c r="CQ1389" s="529"/>
    </row>
    <row r="1390" spans="1:95" s="70" customFormat="1" ht="15" customHeight="1" outlineLevel="1" x14ac:dyDescent="0.2">
      <c r="A1390" s="11">
        <v>141</v>
      </c>
      <c r="B1390" s="300"/>
      <c r="C1390" s="298"/>
      <c r="D1390" s="608"/>
      <c r="E1390" s="535"/>
      <c r="F1390" s="856" t="s">
        <v>558</v>
      </c>
      <c r="G1390" s="857"/>
      <c r="H1390" s="857"/>
      <c r="I1390" s="857"/>
      <c r="J1390" s="857"/>
      <c r="K1390" s="857"/>
      <c r="L1390" s="858"/>
      <c r="M1390" s="408">
        <f t="shared" si="571"/>
        <v>0</v>
      </c>
      <c r="N1390" s="419">
        <f>M1390*(1-'Annexe 1. Taux de référence'!$E34)+N614*(1-'Annexe 1. Taux de référence'!$E34)</f>
        <v>0</v>
      </c>
      <c r="O1390" s="422">
        <f>O614*(1-'Annexe 1. Taux de référence'!$E34)</f>
        <v>0</v>
      </c>
      <c r="P1390" s="422">
        <f>P614*(1-'Annexe 1. Taux de référence'!$E34)</f>
        <v>0</v>
      </c>
      <c r="Q1390" s="423">
        <f>Q614*(1-'Annexe 1. Taux de référence'!$E34)</f>
        <v>0</v>
      </c>
      <c r="R1390" s="419">
        <f>R614*(1-'Annexe 1. Taux de référence'!$E34)</f>
        <v>0</v>
      </c>
      <c r="S1390" s="421">
        <f>S614*(1-'Annexe 1. Taux de référence'!$E34)</f>
        <v>0</v>
      </c>
      <c r="T1390" s="421">
        <f>T614*(1-'Annexe 1. Taux de référence'!$E34)</f>
        <v>0</v>
      </c>
      <c r="U1390" s="421">
        <f>U614*(1-'Annexe 1. Taux de référence'!$E34)</f>
        <v>0</v>
      </c>
      <c r="V1390" s="421">
        <f>V614*(1-'Annexe 1. Taux de référence'!$E34)</f>
        <v>0</v>
      </c>
      <c r="W1390" s="421">
        <f>W614*(1-'Annexe 1. Taux de référence'!$E34)</f>
        <v>0</v>
      </c>
      <c r="X1390" s="422">
        <f>X614*(1-'Annexe 1. Taux de référence'!$E34)</f>
        <v>0</v>
      </c>
      <c r="Y1390" s="421">
        <f>Y614*(1-'Annexe 1. Taux de référence'!$E34)</f>
        <v>0</v>
      </c>
      <c r="Z1390" s="421">
        <f>Z614*(1-'Annexe 1. Taux de référence'!$E34)</f>
        <v>0</v>
      </c>
      <c r="AA1390" s="421">
        <f>AA614*(1-'Annexe 1. Taux de référence'!$E34)</f>
        <v>0</v>
      </c>
      <c r="AB1390" s="421">
        <f>AB614*(1-'Annexe 1. Taux de référence'!$E34)</f>
        <v>0</v>
      </c>
      <c r="AC1390" s="408">
        <f t="shared" si="567"/>
        <v>0</v>
      </c>
      <c r="AD1390" s="1467"/>
      <c r="AE1390" s="1468"/>
      <c r="AF1390" s="1468"/>
      <c r="AG1390" s="536"/>
      <c r="AH1390" s="529"/>
      <c r="AI1390" s="529"/>
      <c r="AJ1390" s="529"/>
      <c r="AK1390" s="529"/>
      <c r="AL1390" s="529"/>
      <c r="AM1390" s="529"/>
      <c r="AN1390" s="529"/>
      <c r="AO1390" s="529"/>
      <c r="AP1390" s="529"/>
      <c r="AQ1390" s="529"/>
      <c r="AR1390" s="529"/>
      <c r="AS1390" s="529"/>
      <c r="AT1390" s="529"/>
      <c r="AU1390" s="529"/>
      <c r="AV1390" s="529"/>
      <c r="AW1390" s="529"/>
      <c r="AX1390" s="529"/>
      <c r="AY1390" s="529"/>
      <c r="AZ1390" s="529"/>
      <c r="BA1390" s="529"/>
      <c r="BB1390" s="529"/>
      <c r="BC1390" s="529"/>
      <c r="BD1390" s="529"/>
      <c r="BE1390" s="529"/>
      <c r="BF1390" s="529"/>
      <c r="BG1390" s="529"/>
      <c r="BH1390" s="529"/>
      <c r="BI1390" s="529"/>
      <c r="BJ1390" s="529"/>
      <c r="BK1390" s="529"/>
      <c r="BL1390" s="529"/>
      <c r="BM1390" s="529"/>
      <c r="BN1390" s="529"/>
      <c r="BO1390" s="529"/>
      <c r="BP1390" s="529"/>
      <c r="BQ1390" s="529"/>
      <c r="BR1390" s="529"/>
      <c r="BS1390" s="529"/>
      <c r="BT1390" s="529"/>
      <c r="BU1390" s="529"/>
      <c r="BV1390" s="529"/>
      <c r="BW1390" s="529"/>
      <c r="BX1390" s="529"/>
      <c r="BY1390" s="529"/>
      <c r="BZ1390" s="529"/>
      <c r="CA1390" s="529"/>
      <c r="CB1390" s="529"/>
      <c r="CC1390" s="529"/>
      <c r="CD1390" s="529"/>
      <c r="CE1390" s="529"/>
      <c r="CF1390" s="529"/>
      <c r="CG1390" s="529"/>
      <c r="CH1390" s="529"/>
      <c r="CI1390" s="529"/>
      <c r="CJ1390" s="529"/>
      <c r="CK1390" s="529"/>
      <c r="CL1390" s="529"/>
      <c r="CM1390" s="529"/>
      <c r="CN1390" s="529"/>
      <c r="CO1390" s="529"/>
      <c r="CP1390" s="529"/>
      <c r="CQ1390" s="529"/>
    </row>
    <row r="1391" spans="1:95" s="70" customFormat="1" ht="15" customHeight="1" outlineLevel="1" x14ac:dyDescent="0.2">
      <c r="A1391" s="11">
        <v>142</v>
      </c>
      <c r="B1391" s="300"/>
      <c r="C1391" s="298"/>
      <c r="D1391" s="1060" t="s">
        <v>22</v>
      </c>
      <c r="E1391" s="1061"/>
      <c r="F1391" s="1061"/>
      <c r="G1391" s="1061"/>
      <c r="H1391" s="1061"/>
      <c r="I1391" s="1061"/>
      <c r="J1391" s="1061"/>
      <c r="K1391" s="1061"/>
      <c r="L1391" s="1061"/>
      <c r="M1391" s="1061"/>
      <c r="N1391" s="1061"/>
      <c r="O1391" s="1061"/>
      <c r="P1391" s="1061"/>
      <c r="Q1391" s="1061"/>
      <c r="R1391" s="1061"/>
      <c r="S1391" s="1061"/>
      <c r="T1391" s="1061"/>
      <c r="U1391" s="1061"/>
      <c r="V1391" s="1061"/>
      <c r="W1391" s="1061"/>
      <c r="X1391" s="1061"/>
      <c r="Y1391" s="1061"/>
      <c r="Z1391" s="1061"/>
      <c r="AA1391" s="1061"/>
      <c r="AB1391" s="1061"/>
      <c r="AC1391" s="1061"/>
      <c r="AD1391" s="1811"/>
      <c r="AE1391" s="1811"/>
      <c r="AF1391" s="1811"/>
      <c r="AG1391" s="536"/>
      <c r="AH1391" s="529"/>
      <c r="AI1391" s="529"/>
      <c r="AJ1391" s="529"/>
      <c r="AK1391" s="529"/>
      <c r="AL1391" s="529"/>
      <c r="AM1391" s="529"/>
      <c r="AN1391" s="529"/>
      <c r="AO1391" s="529"/>
      <c r="AP1391" s="529"/>
      <c r="AQ1391" s="529"/>
      <c r="AR1391" s="529"/>
      <c r="AS1391" s="529"/>
      <c r="AT1391" s="529"/>
      <c r="AU1391" s="529"/>
      <c r="AV1391" s="529"/>
      <c r="AW1391" s="529"/>
      <c r="AX1391" s="529"/>
      <c r="AY1391" s="529"/>
      <c r="AZ1391" s="529"/>
      <c r="BA1391" s="529"/>
      <c r="BB1391" s="529"/>
      <c r="BC1391" s="529"/>
      <c r="BD1391" s="529"/>
      <c r="BE1391" s="529"/>
      <c r="BF1391" s="529"/>
      <c r="BG1391" s="529"/>
      <c r="BH1391" s="529"/>
      <c r="BI1391" s="529"/>
      <c r="BJ1391" s="529"/>
      <c r="BK1391" s="529"/>
      <c r="BL1391" s="529"/>
      <c r="BM1391" s="529"/>
      <c r="BN1391" s="529"/>
      <c r="BO1391" s="529"/>
      <c r="BP1391" s="529"/>
      <c r="BQ1391" s="529"/>
      <c r="BR1391" s="529"/>
      <c r="BS1391" s="529"/>
      <c r="BT1391" s="529"/>
      <c r="BU1391" s="529"/>
      <c r="BV1391" s="529"/>
      <c r="BW1391" s="529"/>
      <c r="BX1391" s="529"/>
      <c r="BY1391" s="529"/>
      <c r="BZ1391" s="529"/>
      <c r="CA1391" s="529"/>
      <c r="CB1391" s="529"/>
      <c r="CC1391" s="529"/>
      <c r="CD1391" s="529"/>
      <c r="CE1391" s="529"/>
      <c r="CF1391" s="529"/>
      <c r="CG1391" s="529"/>
      <c r="CH1391" s="529"/>
      <c r="CI1391" s="529"/>
      <c r="CJ1391" s="529"/>
      <c r="CK1391" s="529"/>
      <c r="CL1391" s="529"/>
      <c r="CM1391" s="529"/>
      <c r="CN1391" s="529"/>
      <c r="CO1391" s="529"/>
      <c r="CP1391" s="529"/>
      <c r="CQ1391" s="529"/>
    </row>
    <row r="1392" spans="1:95" s="70" customFormat="1" ht="15" customHeight="1" outlineLevel="1" x14ac:dyDescent="0.2">
      <c r="A1392" s="11">
        <v>143</v>
      </c>
      <c r="B1392" s="300"/>
      <c r="C1392" s="298"/>
      <c r="D1392" s="298"/>
      <c r="E1392" s="918" t="s">
        <v>118</v>
      </c>
      <c r="F1392" s="919"/>
      <c r="G1392" s="919"/>
      <c r="H1392" s="919"/>
      <c r="I1392" s="919"/>
      <c r="J1392" s="919"/>
      <c r="K1392" s="919"/>
      <c r="L1392" s="920"/>
      <c r="M1392" s="407">
        <f>SUBTOTAL(9,M1393:M1394)</f>
        <v>0</v>
      </c>
      <c r="N1392" s="410">
        <f t="shared" ref="N1392:AC1392" si="572">SUBTOTAL(9,N1393:N1394)</f>
        <v>0</v>
      </c>
      <c r="O1392" s="414">
        <f t="shared" si="572"/>
        <v>0</v>
      </c>
      <c r="P1392" s="414">
        <f t="shared" si="572"/>
        <v>0</v>
      </c>
      <c r="Q1392" s="415">
        <f t="shared" si="572"/>
        <v>0</v>
      </c>
      <c r="R1392" s="410">
        <f t="shared" si="572"/>
        <v>0</v>
      </c>
      <c r="S1392" s="414">
        <f t="shared" si="572"/>
        <v>0</v>
      </c>
      <c r="T1392" s="413">
        <f t="shared" si="572"/>
        <v>0</v>
      </c>
      <c r="U1392" s="413">
        <f t="shared" si="572"/>
        <v>0</v>
      </c>
      <c r="V1392" s="413">
        <f t="shared" si="572"/>
        <v>0</v>
      </c>
      <c r="W1392" s="413">
        <f t="shared" si="572"/>
        <v>0</v>
      </c>
      <c r="X1392" s="413">
        <f t="shared" si="572"/>
        <v>0</v>
      </c>
      <c r="Y1392" s="413">
        <f t="shared" si="572"/>
        <v>0</v>
      </c>
      <c r="Z1392" s="413">
        <f t="shared" si="572"/>
        <v>0</v>
      </c>
      <c r="AA1392" s="413">
        <f t="shared" si="572"/>
        <v>0</v>
      </c>
      <c r="AB1392" s="411">
        <f t="shared" si="572"/>
        <v>0</v>
      </c>
      <c r="AC1392" s="407">
        <f t="shared" si="572"/>
        <v>0</v>
      </c>
      <c r="AD1392" s="1689"/>
      <c r="AE1392" s="828"/>
      <c r="AF1392" s="828"/>
      <c r="AG1392" s="536"/>
      <c r="AH1392" s="529"/>
      <c r="AI1392" s="529"/>
      <c r="AJ1392" s="529"/>
      <c r="AK1392" s="529"/>
      <c r="AL1392" s="529"/>
      <c r="AM1392" s="529"/>
      <c r="AN1392" s="529"/>
      <c r="AO1392" s="529"/>
      <c r="AP1392" s="529"/>
      <c r="AQ1392" s="529"/>
      <c r="AR1392" s="529"/>
      <c r="AS1392" s="529"/>
      <c r="AT1392" s="529"/>
      <c r="AU1392" s="529"/>
      <c r="AV1392" s="529"/>
      <c r="AW1392" s="529"/>
      <c r="AX1392" s="529"/>
      <c r="AY1392" s="529"/>
      <c r="AZ1392" s="529"/>
      <c r="BA1392" s="529"/>
      <c r="BB1392" s="529"/>
      <c r="BC1392" s="529"/>
      <c r="BD1392" s="529"/>
      <c r="BE1392" s="529"/>
      <c r="BF1392" s="529"/>
      <c r="BG1392" s="529"/>
      <c r="BH1392" s="529"/>
      <c r="BI1392" s="529"/>
      <c r="BJ1392" s="529"/>
      <c r="BK1392" s="529"/>
      <c r="BL1392" s="529"/>
      <c r="BM1392" s="529"/>
      <c r="BN1392" s="529"/>
      <c r="BO1392" s="529"/>
      <c r="BP1392" s="529"/>
      <c r="BQ1392" s="529"/>
      <c r="BR1392" s="529"/>
      <c r="BS1392" s="529"/>
      <c r="BT1392" s="529"/>
      <c r="BU1392" s="529"/>
      <c r="BV1392" s="529"/>
      <c r="BW1392" s="529"/>
      <c r="BX1392" s="529"/>
      <c r="BY1392" s="529"/>
      <c r="BZ1392" s="529"/>
      <c r="CA1392" s="529"/>
      <c r="CB1392" s="529"/>
      <c r="CC1392" s="529"/>
      <c r="CD1392" s="529"/>
      <c r="CE1392" s="529"/>
      <c r="CF1392" s="529"/>
      <c r="CG1392" s="529"/>
      <c r="CH1392" s="529"/>
      <c r="CI1392" s="529"/>
      <c r="CJ1392" s="529"/>
      <c r="CK1392" s="529"/>
      <c r="CL1392" s="529"/>
      <c r="CM1392" s="529"/>
      <c r="CN1392" s="529"/>
      <c r="CO1392" s="529"/>
      <c r="CP1392" s="529"/>
      <c r="CQ1392" s="529"/>
    </row>
    <row r="1393" spans="1:95" s="70" customFormat="1" ht="15" customHeight="1" outlineLevel="1" x14ac:dyDescent="0.2">
      <c r="A1393" s="11">
        <v>144</v>
      </c>
      <c r="B1393" s="300"/>
      <c r="C1393" s="298"/>
      <c r="D1393" s="298"/>
      <c r="E1393" s="299"/>
      <c r="F1393" s="856" t="s">
        <v>124</v>
      </c>
      <c r="G1393" s="857"/>
      <c r="H1393" s="857"/>
      <c r="I1393" s="857"/>
      <c r="J1393" s="857"/>
      <c r="K1393" s="857"/>
      <c r="L1393" s="858"/>
      <c r="M1393" s="408">
        <f t="shared" ref="M1393:M1394" si="573">M617</f>
        <v>0</v>
      </c>
      <c r="N1393" s="419">
        <f>M1393*(1-'Annexe 1. Taux de référence'!$E37)+N617*(1-'Annexe 1. Taux de référence'!$E37)</f>
        <v>0</v>
      </c>
      <c r="O1393" s="422">
        <f>O617*(1-'Annexe 1. Taux de référence'!$E37)</f>
        <v>0</v>
      </c>
      <c r="P1393" s="422">
        <f>P617*(1-'Annexe 1. Taux de référence'!$E37)</f>
        <v>0</v>
      </c>
      <c r="Q1393" s="423">
        <f>Q617*(1-'Annexe 1. Taux de référence'!$E37)</f>
        <v>0</v>
      </c>
      <c r="R1393" s="419">
        <f>R617*(1-'Annexe 1. Taux de référence'!$E37)</f>
        <v>0</v>
      </c>
      <c r="S1393" s="421">
        <f>S617*(1-'Annexe 1. Taux de référence'!$E37)</f>
        <v>0</v>
      </c>
      <c r="T1393" s="421">
        <f>T617*(1-'Annexe 1. Taux de référence'!$E37)</f>
        <v>0</v>
      </c>
      <c r="U1393" s="421">
        <f>U617*(1-'Annexe 1. Taux de référence'!$E37)</f>
        <v>0</v>
      </c>
      <c r="V1393" s="421">
        <f>V617*(1-'Annexe 1. Taux de référence'!$E37)</f>
        <v>0</v>
      </c>
      <c r="W1393" s="421">
        <f>W617*(1-'Annexe 1. Taux de référence'!$E37)</f>
        <v>0</v>
      </c>
      <c r="X1393" s="422">
        <f>X617*(1-'Annexe 1. Taux de référence'!$E37)</f>
        <v>0</v>
      </c>
      <c r="Y1393" s="421">
        <f>Y617*(1-'Annexe 1. Taux de référence'!$E37)</f>
        <v>0</v>
      </c>
      <c r="Z1393" s="421">
        <f>Z617*(1-'Annexe 1. Taux de référence'!$E37)</f>
        <v>0</v>
      </c>
      <c r="AA1393" s="421">
        <f>AA617*(1-'Annexe 1. Taux de référence'!$E37)</f>
        <v>0</v>
      </c>
      <c r="AB1393" s="421">
        <f>AB617*(1-'Annexe 1. Taux de référence'!$E37)</f>
        <v>0</v>
      </c>
      <c r="AC1393" s="408">
        <f t="shared" ref="AC1393:AC1412" si="574">AC617</f>
        <v>0</v>
      </c>
      <c r="AD1393" s="1766"/>
      <c r="AE1393" s="1063"/>
      <c r="AF1393" s="831"/>
      <c r="AG1393" s="536"/>
      <c r="AH1393" s="529"/>
      <c r="AI1393" s="529"/>
      <c r="AJ1393" s="529"/>
      <c r="AK1393" s="529"/>
      <c r="AL1393" s="529"/>
      <c r="AM1393" s="529"/>
      <c r="AN1393" s="529"/>
      <c r="AO1393" s="529"/>
      <c r="AP1393" s="529"/>
      <c r="AQ1393" s="529"/>
      <c r="AR1393" s="529"/>
      <c r="AS1393" s="529"/>
      <c r="AT1393" s="529"/>
      <c r="AU1393" s="529"/>
      <c r="AV1393" s="529"/>
      <c r="AW1393" s="529"/>
      <c r="AX1393" s="529"/>
      <c r="AY1393" s="529"/>
      <c r="AZ1393" s="529"/>
      <c r="BA1393" s="529"/>
      <c r="BB1393" s="529"/>
      <c r="BC1393" s="529"/>
      <c r="BD1393" s="529"/>
      <c r="BE1393" s="529"/>
      <c r="BF1393" s="529"/>
      <c r="BG1393" s="529"/>
      <c r="BH1393" s="529"/>
      <c r="BI1393" s="529"/>
      <c r="BJ1393" s="529"/>
      <c r="BK1393" s="529"/>
      <c r="BL1393" s="529"/>
      <c r="BM1393" s="529"/>
      <c r="BN1393" s="529"/>
      <c r="BO1393" s="529"/>
      <c r="BP1393" s="529"/>
      <c r="BQ1393" s="529"/>
      <c r="BR1393" s="529"/>
      <c r="BS1393" s="529"/>
      <c r="BT1393" s="529"/>
      <c r="BU1393" s="529"/>
      <c r="BV1393" s="529"/>
      <c r="BW1393" s="529"/>
      <c r="BX1393" s="529"/>
      <c r="BY1393" s="529"/>
      <c r="BZ1393" s="529"/>
      <c r="CA1393" s="529"/>
      <c r="CB1393" s="529"/>
      <c r="CC1393" s="529"/>
      <c r="CD1393" s="529"/>
      <c r="CE1393" s="529"/>
      <c r="CF1393" s="529"/>
      <c r="CG1393" s="529"/>
      <c r="CH1393" s="529"/>
      <c r="CI1393" s="529"/>
      <c r="CJ1393" s="529"/>
      <c r="CK1393" s="529"/>
      <c r="CL1393" s="529"/>
      <c r="CM1393" s="529"/>
      <c r="CN1393" s="529"/>
      <c r="CO1393" s="529"/>
      <c r="CP1393" s="529"/>
      <c r="CQ1393" s="529"/>
    </row>
    <row r="1394" spans="1:95" s="70" customFormat="1" ht="15" customHeight="1" outlineLevel="1" x14ac:dyDescent="0.2">
      <c r="A1394" s="11">
        <v>145</v>
      </c>
      <c r="B1394" s="300"/>
      <c r="C1394" s="298"/>
      <c r="D1394" s="298"/>
      <c r="E1394" s="299"/>
      <c r="F1394" s="859" t="s">
        <v>571</v>
      </c>
      <c r="G1394" s="860"/>
      <c r="H1394" s="860"/>
      <c r="I1394" s="860"/>
      <c r="J1394" s="860"/>
      <c r="K1394" s="860"/>
      <c r="L1394" s="861"/>
      <c r="M1394" s="408">
        <f t="shared" si="573"/>
        <v>0</v>
      </c>
      <c r="N1394" s="419">
        <f>M1394*(1-'Annexe 1. Taux de référence'!$E38)+N618*(1-'Annexe 1. Taux de référence'!$E38)</f>
        <v>0</v>
      </c>
      <c r="O1394" s="422">
        <f>O618*(1-'Annexe 1. Taux de référence'!$E38)</f>
        <v>0</v>
      </c>
      <c r="P1394" s="422">
        <f>P618*(1-'Annexe 1. Taux de référence'!$E38)</f>
        <v>0</v>
      </c>
      <c r="Q1394" s="423">
        <f>Q618*(1-'Annexe 1. Taux de référence'!$E38)</f>
        <v>0</v>
      </c>
      <c r="R1394" s="419">
        <f>R618*(1-'Annexe 1. Taux de référence'!$E38)</f>
        <v>0</v>
      </c>
      <c r="S1394" s="421">
        <f>S618*(1-'Annexe 1. Taux de référence'!$E38)</f>
        <v>0</v>
      </c>
      <c r="T1394" s="421">
        <f>T618*(1-'Annexe 1. Taux de référence'!$E38)</f>
        <v>0</v>
      </c>
      <c r="U1394" s="421">
        <f>U618*(1-'Annexe 1. Taux de référence'!$E38)</f>
        <v>0</v>
      </c>
      <c r="V1394" s="421">
        <f>V618*(1-'Annexe 1. Taux de référence'!$E38)</f>
        <v>0</v>
      </c>
      <c r="W1394" s="421">
        <f>W618*(1-'Annexe 1. Taux de référence'!$E38)</f>
        <v>0</v>
      </c>
      <c r="X1394" s="422">
        <f>X618*(1-'Annexe 1. Taux de référence'!$E38)</f>
        <v>0</v>
      </c>
      <c r="Y1394" s="421">
        <f>Y618*(1-'Annexe 1. Taux de référence'!$E38)</f>
        <v>0</v>
      </c>
      <c r="Z1394" s="421">
        <f>Z618*(1-'Annexe 1. Taux de référence'!$E38)</f>
        <v>0</v>
      </c>
      <c r="AA1394" s="421">
        <f>AA618*(1-'Annexe 1. Taux de référence'!$E38)</f>
        <v>0</v>
      </c>
      <c r="AB1394" s="421">
        <f>AB618*(1-'Annexe 1. Taux de référence'!$E38)</f>
        <v>0</v>
      </c>
      <c r="AC1394" s="408">
        <f t="shared" si="574"/>
        <v>0</v>
      </c>
      <c r="AD1394" s="1766"/>
      <c r="AE1394" s="1063"/>
      <c r="AF1394" s="831"/>
      <c r="AG1394" s="536"/>
      <c r="AH1394" s="529"/>
      <c r="AI1394" s="529"/>
      <c r="AJ1394" s="529"/>
      <c r="AK1394" s="529"/>
      <c r="AL1394" s="529"/>
      <c r="AM1394" s="529"/>
      <c r="AN1394" s="529"/>
      <c r="AO1394" s="529"/>
      <c r="AP1394" s="529"/>
      <c r="AQ1394" s="529"/>
      <c r="AR1394" s="529"/>
      <c r="AS1394" s="529"/>
      <c r="AT1394" s="529"/>
      <c r="AU1394" s="529"/>
      <c r="AV1394" s="529"/>
      <c r="AW1394" s="529"/>
      <c r="AX1394" s="529"/>
      <c r="AY1394" s="529"/>
      <c r="AZ1394" s="529"/>
      <c r="BA1394" s="529"/>
      <c r="BB1394" s="529"/>
      <c r="BC1394" s="529"/>
      <c r="BD1394" s="529"/>
      <c r="BE1394" s="529"/>
      <c r="BF1394" s="529"/>
      <c r="BG1394" s="529"/>
      <c r="BH1394" s="529"/>
      <c r="BI1394" s="529"/>
      <c r="BJ1394" s="529"/>
      <c r="BK1394" s="529"/>
      <c r="BL1394" s="529"/>
      <c r="BM1394" s="529"/>
      <c r="BN1394" s="529"/>
      <c r="BO1394" s="529"/>
      <c r="BP1394" s="529"/>
      <c r="BQ1394" s="529"/>
      <c r="BR1394" s="529"/>
      <c r="BS1394" s="529"/>
      <c r="BT1394" s="529"/>
      <c r="BU1394" s="529"/>
      <c r="BV1394" s="529"/>
      <c r="BW1394" s="529"/>
      <c r="BX1394" s="529"/>
      <c r="BY1394" s="529"/>
      <c r="BZ1394" s="529"/>
      <c r="CA1394" s="529"/>
      <c r="CB1394" s="529"/>
      <c r="CC1394" s="529"/>
      <c r="CD1394" s="529"/>
      <c r="CE1394" s="529"/>
      <c r="CF1394" s="529"/>
      <c r="CG1394" s="529"/>
      <c r="CH1394" s="529"/>
      <c r="CI1394" s="529"/>
      <c r="CJ1394" s="529"/>
      <c r="CK1394" s="529"/>
      <c r="CL1394" s="529"/>
      <c r="CM1394" s="529"/>
      <c r="CN1394" s="529"/>
      <c r="CO1394" s="529"/>
      <c r="CP1394" s="529"/>
      <c r="CQ1394" s="529"/>
    </row>
    <row r="1395" spans="1:95" s="70" customFormat="1" ht="15" customHeight="1" outlineLevel="1" x14ac:dyDescent="0.2">
      <c r="A1395" s="11">
        <v>146</v>
      </c>
      <c r="B1395" s="300"/>
      <c r="C1395" s="298"/>
      <c r="D1395" s="298"/>
      <c r="E1395" s="853" t="s">
        <v>119</v>
      </c>
      <c r="F1395" s="854"/>
      <c r="G1395" s="854"/>
      <c r="H1395" s="854"/>
      <c r="I1395" s="854"/>
      <c r="J1395" s="854"/>
      <c r="K1395" s="854"/>
      <c r="L1395" s="855"/>
      <c r="M1395" s="407">
        <f>SUBTOTAL(9,M1396:M1398)</f>
        <v>0</v>
      </c>
      <c r="N1395" s="410">
        <f t="shared" ref="N1395:AC1395" si="575">SUBTOTAL(9,N1396:N1398)</f>
        <v>0</v>
      </c>
      <c r="O1395" s="414">
        <f t="shared" si="575"/>
        <v>0</v>
      </c>
      <c r="P1395" s="414">
        <f t="shared" si="575"/>
        <v>0</v>
      </c>
      <c r="Q1395" s="415">
        <f t="shared" si="575"/>
        <v>0</v>
      </c>
      <c r="R1395" s="410">
        <f t="shared" si="575"/>
        <v>0</v>
      </c>
      <c r="S1395" s="414">
        <f t="shared" si="575"/>
        <v>0</v>
      </c>
      <c r="T1395" s="413">
        <f t="shared" si="575"/>
        <v>0</v>
      </c>
      <c r="U1395" s="413">
        <f t="shared" si="575"/>
        <v>0</v>
      </c>
      <c r="V1395" s="413">
        <f t="shared" si="575"/>
        <v>0</v>
      </c>
      <c r="W1395" s="413">
        <f t="shared" si="575"/>
        <v>0</v>
      </c>
      <c r="X1395" s="413">
        <f t="shared" si="575"/>
        <v>0</v>
      </c>
      <c r="Y1395" s="413">
        <f t="shared" si="575"/>
        <v>0</v>
      </c>
      <c r="Z1395" s="413">
        <f t="shared" si="575"/>
        <v>0</v>
      </c>
      <c r="AA1395" s="413">
        <f t="shared" si="575"/>
        <v>0</v>
      </c>
      <c r="AB1395" s="411">
        <f t="shared" si="575"/>
        <v>0</v>
      </c>
      <c r="AC1395" s="407">
        <f t="shared" si="575"/>
        <v>0</v>
      </c>
      <c r="AD1395" s="1766"/>
      <c r="AE1395" s="1063"/>
      <c r="AF1395" s="831"/>
      <c r="AG1395" s="536"/>
      <c r="AH1395" s="529"/>
      <c r="AI1395" s="529"/>
      <c r="AJ1395" s="529"/>
      <c r="AK1395" s="529"/>
      <c r="AL1395" s="529"/>
      <c r="AM1395" s="529"/>
      <c r="AN1395" s="529"/>
      <c r="AO1395" s="529"/>
      <c r="AP1395" s="529"/>
      <c r="AQ1395" s="529"/>
      <c r="AR1395" s="529"/>
      <c r="AS1395" s="529"/>
      <c r="AT1395" s="529"/>
      <c r="AU1395" s="529"/>
      <c r="AV1395" s="529"/>
      <c r="AW1395" s="529"/>
      <c r="AX1395" s="529"/>
      <c r="AY1395" s="529"/>
      <c r="AZ1395" s="529"/>
      <c r="BA1395" s="529"/>
      <c r="BB1395" s="529"/>
      <c r="BC1395" s="529"/>
      <c r="BD1395" s="529"/>
      <c r="BE1395" s="529"/>
      <c r="BF1395" s="529"/>
      <c r="BG1395" s="529"/>
      <c r="BH1395" s="529"/>
      <c r="BI1395" s="529"/>
      <c r="BJ1395" s="529"/>
      <c r="BK1395" s="529"/>
      <c r="BL1395" s="529"/>
      <c r="BM1395" s="529"/>
      <c r="BN1395" s="529"/>
      <c r="BO1395" s="529"/>
      <c r="BP1395" s="529"/>
      <c r="BQ1395" s="529"/>
      <c r="BR1395" s="529"/>
      <c r="BS1395" s="529"/>
      <c r="BT1395" s="529"/>
      <c r="BU1395" s="529"/>
      <c r="BV1395" s="529"/>
      <c r="BW1395" s="529"/>
      <c r="BX1395" s="529"/>
      <c r="BY1395" s="529"/>
      <c r="BZ1395" s="529"/>
      <c r="CA1395" s="529"/>
      <c r="CB1395" s="529"/>
      <c r="CC1395" s="529"/>
      <c r="CD1395" s="529"/>
      <c r="CE1395" s="529"/>
      <c r="CF1395" s="529"/>
      <c r="CG1395" s="529"/>
      <c r="CH1395" s="529"/>
      <c r="CI1395" s="529"/>
      <c r="CJ1395" s="529"/>
      <c r="CK1395" s="529"/>
      <c r="CL1395" s="529"/>
      <c r="CM1395" s="529"/>
      <c r="CN1395" s="529"/>
      <c r="CO1395" s="529"/>
      <c r="CP1395" s="529"/>
      <c r="CQ1395" s="529"/>
    </row>
    <row r="1396" spans="1:95" s="70" customFormat="1" ht="15" customHeight="1" outlineLevel="1" x14ac:dyDescent="0.2">
      <c r="A1396" s="11">
        <v>147</v>
      </c>
      <c r="B1396" s="300"/>
      <c r="C1396" s="298"/>
      <c r="D1396" s="298"/>
      <c r="E1396" s="299"/>
      <c r="F1396" s="856" t="s">
        <v>116</v>
      </c>
      <c r="G1396" s="857"/>
      <c r="H1396" s="857"/>
      <c r="I1396" s="857"/>
      <c r="J1396" s="857"/>
      <c r="K1396" s="857"/>
      <c r="L1396" s="858"/>
      <c r="M1396" s="408">
        <f t="shared" ref="M1396:M1398" si="576">M620</f>
        <v>0</v>
      </c>
      <c r="N1396" s="419">
        <f>M1396*(1-'Annexe 1. Taux de référence'!$E40)+N620*(1-'Annexe 1. Taux de référence'!$E40)</f>
        <v>0</v>
      </c>
      <c r="O1396" s="422">
        <f>O620*(1-'Annexe 1. Taux de référence'!$E40)</f>
        <v>0</v>
      </c>
      <c r="P1396" s="422">
        <f>P620*(1-'Annexe 1. Taux de référence'!$E40)</f>
        <v>0</v>
      </c>
      <c r="Q1396" s="423">
        <f>Q620*(1-'Annexe 1. Taux de référence'!$E40)</f>
        <v>0</v>
      </c>
      <c r="R1396" s="419">
        <f>R620*(1-'Annexe 1. Taux de référence'!$E40)</f>
        <v>0</v>
      </c>
      <c r="S1396" s="421">
        <f>S620*(1-'Annexe 1. Taux de référence'!$E40)</f>
        <v>0</v>
      </c>
      <c r="T1396" s="421">
        <f>T620*(1-'Annexe 1. Taux de référence'!$E40)</f>
        <v>0</v>
      </c>
      <c r="U1396" s="421">
        <f>U620*(1-'Annexe 1. Taux de référence'!$E40)</f>
        <v>0</v>
      </c>
      <c r="V1396" s="421">
        <f>V620*(1-'Annexe 1. Taux de référence'!$E40)</f>
        <v>0</v>
      </c>
      <c r="W1396" s="421">
        <f>W620*(1-'Annexe 1. Taux de référence'!$E40)</f>
        <v>0</v>
      </c>
      <c r="X1396" s="422">
        <f>X620*(1-'Annexe 1. Taux de référence'!$E40)</f>
        <v>0</v>
      </c>
      <c r="Y1396" s="421">
        <f>Y620*(1-'Annexe 1. Taux de référence'!$E40)</f>
        <v>0</v>
      </c>
      <c r="Z1396" s="421">
        <f>Z620*(1-'Annexe 1. Taux de référence'!$E40)</f>
        <v>0</v>
      </c>
      <c r="AA1396" s="421">
        <f>AA620*(1-'Annexe 1. Taux de référence'!$E40)</f>
        <v>0</v>
      </c>
      <c r="AB1396" s="421">
        <f>AB620*(1-'Annexe 1. Taux de référence'!$E40)</f>
        <v>0</v>
      </c>
      <c r="AC1396" s="408">
        <f t="shared" si="574"/>
        <v>0</v>
      </c>
      <c r="AD1396" s="1766"/>
      <c r="AE1396" s="1063"/>
      <c r="AF1396" s="831"/>
      <c r="AG1396" s="536"/>
      <c r="AH1396" s="529"/>
      <c r="AI1396" s="529"/>
      <c r="AJ1396" s="529"/>
      <c r="AK1396" s="529"/>
      <c r="AL1396" s="529"/>
      <c r="AM1396" s="529"/>
      <c r="AN1396" s="529"/>
      <c r="AO1396" s="529"/>
      <c r="AP1396" s="529"/>
      <c r="AQ1396" s="529"/>
      <c r="AR1396" s="529"/>
      <c r="AS1396" s="529"/>
      <c r="AT1396" s="529"/>
      <c r="AU1396" s="529"/>
      <c r="AV1396" s="529"/>
      <c r="AW1396" s="529"/>
      <c r="AX1396" s="529"/>
      <c r="AY1396" s="529"/>
      <c r="AZ1396" s="529"/>
      <c r="BA1396" s="529"/>
      <c r="BB1396" s="529"/>
      <c r="BC1396" s="529"/>
      <c r="BD1396" s="529"/>
      <c r="BE1396" s="529"/>
      <c r="BF1396" s="529"/>
      <c r="BG1396" s="529"/>
      <c r="BH1396" s="529"/>
      <c r="BI1396" s="529"/>
      <c r="BJ1396" s="529"/>
      <c r="BK1396" s="529"/>
      <c r="BL1396" s="529"/>
      <c r="BM1396" s="529"/>
      <c r="BN1396" s="529"/>
      <c r="BO1396" s="529"/>
      <c r="BP1396" s="529"/>
      <c r="BQ1396" s="529"/>
      <c r="BR1396" s="529"/>
      <c r="BS1396" s="529"/>
      <c r="BT1396" s="529"/>
      <c r="BU1396" s="529"/>
      <c r="BV1396" s="529"/>
      <c r="BW1396" s="529"/>
      <c r="BX1396" s="529"/>
      <c r="BY1396" s="529"/>
      <c r="BZ1396" s="529"/>
      <c r="CA1396" s="529"/>
      <c r="CB1396" s="529"/>
      <c r="CC1396" s="529"/>
      <c r="CD1396" s="529"/>
      <c r="CE1396" s="529"/>
      <c r="CF1396" s="529"/>
      <c r="CG1396" s="529"/>
      <c r="CH1396" s="529"/>
      <c r="CI1396" s="529"/>
      <c r="CJ1396" s="529"/>
      <c r="CK1396" s="529"/>
      <c r="CL1396" s="529"/>
      <c r="CM1396" s="529"/>
      <c r="CN1396" s="529"/>
      <c r="CO1396" s="529"/>
      <c r="CP1396" s="529"/>
      <c r="CQ1396" s="529"/>
    </row>
    <row r="1397" spans="1:95" s="70" customFormat="1" ht="15" customHeight="1" outlineLevel="1" x14ac:dyDescent="0.2">
      <c r="A1397" s="11">
        <v>148</v>
      </c>
      <c r="B1397" s="300"/>
      <c r="C1397" s="298"/>
      <c r="D1397" s="298"/>
      <c r="E1397" s="299"/>
      <c r="F1397" s="915" t="s">
        <v>567</v>
      </c>
      <c r="G1397" s="916"/>
      <c r="H1397" s="916"/>
      <c r="I1397" s="916"/>
      <c r="J1397" s="916"/>
      <c r="K1397" s="916"/>
      <c r="L1397" s="917"/>
      <c r="M1397" s="408">
        <f t="shared" si="576"/>
        <v>0</v>
      </c>
      <c r="N1397" s="419">
        <f>M1397*(1-'Annexe 1. Taux de référence'!$E41)+N621*(1-'Annexe 1. Taux de référence'!$E41)</f>
        <v>0</v>
      </c>
      <c r="O1397" s="422">
        <f>O621*(1-'Annexe 1. Taux de référence'!$E41)</f>
        <v>0</v>
      </c>
      <c r="P1397" s="422">
        <f>P621*(1-'Annexe 1. Taux de référence'!$E41)</f>
        <v>0</v>
      </c>
      <c r="Q1397" s="423">
        <f>Q621*(1-'Annexe 1. Taux de référence'!$E41)</f>
        <v>0</v>
      </c>
      <c r="R1397" s="419">
        <f>R621*(1-'Annexe 1. Taux de référence'!$E41)</f>
        <v>0</v>
      </c>
      <c r="S1397" s="421">
        <f>S621*(1-'Annexe 1. Taux de référence'!$E41)</f>
        <v>0</v>
      </c>
      <c r="T1397" s="421">
        <f>T621*(1-'Annexe 1. Taux de référence'!$E41)</f>
        <v>0</v>
      </c>
      <c r="U1397" s="421">
        <f>U621*(1-'Annexe 1. Taux de référence'!$E41)</f>
        <v>0</v>
      </c>
      <c r="V1397" s="421">
        <f>V621*(1-'Annexe 1. Taux de référence'!$E41)</f>
        <v>0</v>
      </c>
      <c r="W1397" s="421">
        <f>W621*(1-'Annexe 1. Taux de référence'!$E41)</f>
        <v>0</v>
      </c>
      <c r="X1397" s="422">
        <f>X621*(1-'Annexe 1. Taux de référence'!$E41)</f>
        <v>0</v>
      </c>
      <c r="Y1397" s="421">
        <f>Y621*(1-'Annexe 1. Taux de référence'!$E41)</f>
        <v>0</v>
      </c>
      <c r="Z1397" s="421">
        <f>Z621*(1-'Annexe 1. Taux de référence'!$E41)</f>
        <v>0</v>
      </c>
      <c r="AA1397" s="421">
        <f>AA621*(1-'Annexe 1. Taux de référence'!$E41)</f>
        <v>0</v>
      </c>
      <c r="AB1397" s="421">
        <f>AB621*(1-'Annexe 1. Taux de référence'!$E41)</f>
        <v>0</v>
      </c>
      <c r="AC1397" s="408">
        <f t="shared" si="574"/>
        <v>0</v>
      </c>
      <c r="AD1397" s="1766"/>
      <c r="AE1397" s="1063"/>
      <c r="AF1397" s="831"/>
      <c r="AG1397" s="536"/>
      <c r="AH1397" s="529"/>
      <c r="AI1397" s="529"/>
      <c r="AJ1397" s="529"/>
      <c r="AK1397" s="529"/>
      <c r="AL1397" s="529"/>
      <c r="AM1397" s="529"/>
      <c r="AN1397" s="529"/>
      <c r="AO1397" s="529"/>
      <c r="AP1397" s="529"/>
      <c r="AQ1397" s="529"/>
      <c r="AR1397" s="529"/>
      <c r="AS1397" s="529"/>
      <c r="AT1397" s="529"/>
      <c r="AU1397" s="529"/>
      <c r="AV1397" s="529"/>
      <c r="AW1397" s="529"/>
      <c r="AX1397" s="529"/>
      <c r="AY1397" s="529"/>
      <c r="AZ1397" s="529"/>
      <c r="BA1397" s="529"/>
      <c r="BB1397" s="529"/>
      <c r="BC1397" s="529"/>
      <c r="BD1397" s="529"/>
      <c r="BE1397" s="529"/>
      <c r="BF1397" s="529"/>
      <c r="BG1397" s="529"/>
      <c r="BH1397" s="529"/>
      <c r="BI1397" s="529"/>
      <c r="BJ1397" s="529"/>
      <c r="BK1397" s="529"/>
      <c r="BL1397" s="529"/>
      <c r="BM1397" s="529"/>
      <c r="BN1397" s="529"/>
      <c r="BO1397" s="529"/>
      <c r="BP1397" s="529"/>
      <c r="BQ1397" s="529"/>
      <c r="BR1397" s="529"/>
      <c r="BS1397" s="529"/>
      <c r="BT1397" s="529"/>
      <c r="BU1397" s="529"/>
      <c r="BV1397" s="529"/>
      <c r="BW1397" s="529"/>
      <c r="BX1397" s="529"/>
      <c r="BY1397" s="529"/>
      <c r="BZ1397" s="529"/>
      <c r="CA1397" s="529"/>
      <c r="CB1397" s="529"/>
      <c r="CC1397" s="529"/>
      <c r="CD1397" s="529"/>
      <c r="CE1397" s="529"/>
      <c r="CF1397" s="529"/>
      <c r="CG1397" s="529"/>
      <c r="CH1397" s="529"/>
      <c r="CI1397" s="529"/>
      <c r="CJ1397" s="529"/>
      <c r="CK1397" s="529"/>
      <c r="CL1397" s="529"/>
      <c r="CM1397" s="529"/>
      <c r="CN1397" s="529"/>
      <c r="CO1397" s="529"/>
      <c r="CP1397" s="529"/>
      <c r="CQ1397" s="529"/>
    </row>
    <row r="1398" spans="1:95" s="70" customFormat="1" ht="27.75" customHeight="1" outlineLevel="1" x14ac:dyDescent="0.2">
      <c r="A1398" s="11">
        <v>149</v>
      </c>
      <c r="B1398" s="300"/>
      <c r="C1398" s="298"/>
      <c r="D1398" s="298"/>
      <c r="E1398" s="299"/>
      <c r="F1398" s="859" t="s">
        <v>125</v>
      </c>
      <c r="G1398" s="860"/>
      <c r="H1398" s="860"/>
      <c r="I1398" s="860"/>
      <c r="J1398" s="860"/>
      <c r="K1398" s="860"/>
      <c r="L1398" s="861"/>
      <c r="M1398" s="408">
        <f t="shared" si="576"/>
        <v>0</v>
      </c>
      <c r="N1398" s="419">
        <f>M1398*(1-'Annexe 1. Taux de référence'!$E42)+N622*(1-'Annexe 1. Taux de référence'!$E42)</f>
        <v>0</v>
      </c>
      <c r="O1398" s="422">
        <f>O622*(1-'Annexe 1. Taux de référence'!$E42)</f>
        <v>0</v>
      </c>
      <c r="P1398" s="422">
        <f>P622*(1-'Annexe 1. Taux de référence'!$E42)</f>
        <v>0</v>
      </c>
      <c r="Q1398" s="423">
        <f>Q622*(1-'Annexe 1. Taux de référence'!$E42)</f>
        <v>0</v>
      </c>
      <c r="R1398" s="419">
        <f>R622*(1-'Annexe 1. Taux de référence'!$E42)</f>
        <v>0</v>
      </c>
      <c r="S1398" s="421">
        <f>S622*(1-'Annexe 1. Taux de référence'!$E42)</f>
        <v>0</v>
      </c>
      <c r="T1398" s="421">
        <f>T622*(1-'Annexe 1. Taux de référence'!$E42)</f>
        <v>0</v>
      </c>
      <c r="U1398" s="421">
        <f>U622*(1-'Annexe 1. Taux de référence'!$E42)</f>
        <v>0</v>
      </c>
      <c r="V1398" s="421">
        <f>V622*(1-'Annexe 1. Taux de référence'!$E42)</f>
        <v>0</v>
      </c>
      <c r="W1398" s="421">
        <f>W622*(1-'Annexe 1. Taux de référence'!$E42)</f>
        <v>0</v>
      </c>
      <c r="X1398" s="422">
        <f>X622*(1-'Annexe 1. Taux de référence'!$E42)</f>
        <v>0</v>
      </c>
      <c r="Y1398" s="421">
        <f>Y622*(1-'Annexe 1. Taux de référence'!$E42)</f>
        <v>0</v>
      </c>
      <c r="Z1398" s="421">
        <f>Z622*(1-'Annexe 1. Taux de référence'!$E42)</f>
        <v>0</v>
      </c>
      <c r="AA1398" s="421">
        <f>AA622*(1-'Annexe 1. Taux de référence'!$E42)</f>
        <v>0</v>
      </c>
      <c r="AB1398" s="421">
        <f>AB622*(1-'Annexe 1. Taux de référence'!$E42)</f>
        <v>0</v>
      </c>
      <c r="AC1398" s="408">
        <f t="shared" si="574"/>
        <v>0</v>
      </c>
      <c r="AD1398" s="1766"/>
      <c r="AE1398" s="1063"/>
      <c r="AF1398" s="831"/>
      <c r="AG1398" s="536"/>
      <c r="AH1398" s="529"/>
      <c r="AI1398" s="529"/>
      <c r="AJ1398" s="529"/>
      <c r="AK1398" s="529"/>
      <c r="AL1398" s="529"/>
      <c r="AM1398" s="529"/>
      <c r="AN1398" s="529"/>
      <c r="AO1398" s="529"/>
      <c r="AP1398" s="529"/>
      <c r="AQ1398" s="529"/>
      <c r="AR1398" s="529"/>
      <c r="AS1398" s="529"/>
      <c r="AT1398" s="529"/>
      <c r="AU1398" s="529"/>
      <c r="AV1398" s="529"/>
      <c r="AW1398" s="529"/>
      <c r="AX1398" s="529"/>
      <c r="AY1398" s="529"/>
      <c r="AZ1398" s="529"/>
      <c r="BA1398" s="529"/>
      <c r="BB1398" s="529"/>
      <c r="BC1398" s="529"/>
      <c r="BD1398" s="529"/>
      <c r="BE1398" s="529"/>
      <c r="BF1398" s="529"/>
      <c r="BG1398" s="529"/>
      <c r="BH1398" s="529"/>
      <c r="BI1398" s="529"/>
      <c r="BJ1398" s="529"/>
      <c r="BK1398" s="529"/>
      <c r="BL1398" s="529"/>
      <c r="BM1398" s="529"/>
      <c r="BN1398" s="529"/>
      <c r="BO1398" s="529"/>
      <c r="BP1398" s="529"/>
      <c r="BQ1398" s="529"/>
      <c r="BR1398" s="529"/>
      <c r="BS1398" s="529"/>
      <c r="BT1398" s="529"/>
      <c r="BU1398" s="529"/>
      <c r="BV1398" s="529"/>
      <c r="BW1398" s="529"/>
      <c r="BX1398" s="529"/>
      <c r="BY1398" s="529"/>
      <c r="BZ1398" s="529"/>
      <c r="CA1398" s="529"/>
      <c r="CB1398" s="529"/>
      <c r="CC1398" s="529"/>
      <c r="CD1398" s="529"/>
      <c r="CE1398" s="529"/>
      <c r="CF1398" s="529"/>
      <c r="CG1398" s="529"/>
      <c r="CH1398" s="529"/>
      <c r="CI1398" s="529"/>
      <c r="CJ1398" s="529"/>
      <c r="CK1398" s="529"/>
      <c r="CL1398" s="529"/>
      <c r="CM1398" s="529"/>
      <c r="CN1398" s="529"/>
      <c r="CO1398" s="529"/>
      <c r="CP1398" s="529"/>
      <c r="CQ1398" s="529"/>
    </row>
    <row r="1399" spans="1:95" s="70" customFormat="1" ht="15" customHeight="1" outlineLevel="1" x14ac:dyDescent="0.2">
      <c r="A1399" s="11">
        <v>150</v>
      </c>
      <c r="B1399" s="300"/>
      <c r="C1399" s="298"/>
      <c r="D1399" s="298"/>
      <c r="E1399" s="853" t="s">
        <v>120</v>
      </c>
      <c r="F1399" s="854"/>
      <c r="G1399" s="854"/>
      <c r="H1399" s="854"/>
      <c r="I1399" s="854"/>
      <c r="J1399" s="854"/>
      <c r="K1399" s="854"/>
      <c r="L1399" s="855"/>
      <c r="M1399" s="407">
        <f>SUBTOTAL(9,M1400:M1401)</f>
        <v>0</v>
      </c>
      <c r="N1399" s="410">
        <f t="shared" ref="N1399:AC1399" si="577">SUBTOTAL(9,N1400:N1401)</f>
        <v>0</v>
      </c>
      <c r="O1399" s="414">
        <f t="shared" si="577"/>
        <v>0</v>
      </c>
      <c r="P1399" s="414">
        <f t="shared" si="577"/>
        <v>0</v>
      </c>
      <c r="Q1399" s="415">
        <f t="shared" si="577"/>
        <v>0</v>
      </c>
      <c r="R1399" s="410">
        <f t="shared" si="577"/>
        <v>0</v>
      </c>
      <c r="S1399" s="414">
        <f t="shared" si="577"/>
        <v>0</v>
      </c>
      <c r="T1399" s="413">
        <f t="shared" si="577"/>
        <v>0</v>
      </c>
      <c r="U1399" s="413">
        <f t="shared" si="577"/>
        <v>0</v>
      </c>
      <c r="V1399" s="413">
        <f t="shared" si="577"/>
        <v>0</v>
      </c>
      <c r="W1399" s="413">
        <f t="shared" si="577"/>
        <v>0</v>
      </c>
      <c r="X1399" s="413">
        <f t="shared" si="577"/>
        <v>0</v>
      </c>
      <c r="Y1399" s="413">
        <f t="shared" si="577"/>
        <v>0</v>
      </c>
      <c r="Z1399" s="413">
        <f t="shared" si="577"/>
        <v>0</v>
      </c>
      <c r="AA1399" s="413">
        <f t="shared" si="577"/>
        <v>0</v>
      </c>
      <c r="AB1399" s="411">
        <f t="shared" si="577"/>
        <v>0</v>
      </c>
      <c r="AC1399" s="407">
        <f t="shared" si="577"/>
        <v>0</v>
      </c>
      <c r="AD1399" s="1766"/>
      <c r="AE1399" s="1063"/>
      <c r="AF1399" s="831"/>
      <c r="AG1399" s="536"/>
      <c r="AH1399" s="529"/>
      <c r="AI1399" s="529"/>
      <c r="AJ1399" s="529"/>
      <c r="AK1399" s="529"/>
      <c r="AL1399" s="529"/>
      <c r="AM1399" s="529"/>
      <c r="AN1399" s="529"/>
      <c r="AO1399" s="529"/>
      <c r="AP1399" s="529"/>
      <c r="AQ1399" s="529"/>
      <c r="AR1399" s="529"/>
      <c r="AS1399" s="529"/>
      <c r="AT1399" s="529"/>
      <c r="AU1399" s="529"/>
      <c r="AV1399" s="529"/>
      <c r="AW1399" s="529"/>
      <c r="AX1399" s="529"/>
      <c r="AY1399" s="529"/>
      <c r="AZ1399" s="529"/>
      <c r="BA1399" s="529"/>
      <c r="BB1399" s="529"/>
      <c r="BC1399" s="529"/>
      <c r="BD1399" s="529"/>
      <c r="BE1399" s="529"/>
      <c r="BF1399" s="529"/>
      <c r="BG1399" s="529"/>
      <c r="BH1399" s="529"/>
      <c r="BI1399" s="529"/>
      <c r="BJ1399" s="529"/>
      <c r="BK1399" s="529"/>
      <c r="BL1399" s="529"/>
      <c r="BM1399" s="529"/>
      <c r="BN1399" s="529"/>
      <c r="BO1399" s="529"/>
      <c r="BP1399" s="529"/>
      <c r="BQ1399" s="529"/>
      <c r="BR1399" s="529"/>
      <c r="BS1399" s="529"/>
      <c r="BT1399" s="529"/>
      <c r="BU1399" s="529"/>
      <c r="BV1399" s="529"/>
      <c r="BW1399" s="529"/>
      <c r="BX1399" s="529"/>
      <c r="BY1399" s="529"/>
      <c r="BZ1399" s="529"/>
      <c r="CA1399" s="529"/>
      <c r="CB1399" s="529"/>
      <c r="CC1399" s="529"/>
      <c r="CD1399" s="529"/>
      <c r="CE1399" s="529"/>
      <c r="CF1399" s="529"/>
      <c r="CG1399" s="529"/>
      <c r="CH1399" s="529"/>
      <c r="CI1399" s="529"/>
      <c r="CJ1399" s="529"/>
      <c r="CK1399" s="529"/>
      <c r="CL1399" s="529"/>
      <c r="CM1399" s="529"/>
      <c r="CN1399" s="529"/>
      <c r="CO1399" s="529"/>
      <c r="CP1399" s="529"/>
      <c r="CQ1399" s="529"/>
    </row>
    <row r="1400" spans="1:95" s="70" customFormat="1" ht="15" customHeight="1" outlineLevel="1" x14ac:dyDescent="0.2">
      <c r="A1400" s="11">
        <v>151</v>
      </c>
      <c r="B1400" s="300"/>
      <c r="C1400" s="298"/>
      <c r="D1400" s="298"/>
      <c r="E1400" s="299"/>
      <c r="F1400" s="856" t="s">
        <v>117</v>
      </c>
      <c r="G1400" s="857"/>
      <c r="H1400" s="857"/>
      <c r="I1400" s="857"/>
      <c r="J1400" s="857"/>
      <c r="K1400" s="857"/>
      <c r="L1400" s="858"/>
      <c r="M1400" s="408">
        <f t="shared" ref="M1400:M1401" si="578">M624</f>
        <v>0</v>
      </c>
      <c r="N1400" s="419">
        <f>M1400*(1-'Annexe 1. Taux de référence'!$E44)+N624*(1-'Annexe 1. Taux de référence'!$E44)</f>
        <v>0</v>
      </c>
      <c r="O1400" s="422">
        <f>O624*(1-'Annexe 1. Taux de référence'!$E44)</f>
        <v>0</v>
      </c>
      <c r="P1400" s="422">
        <f>P624*(1-'Annexe 1. Taux de référence'!$E44)</f>
        <v>0</v>
      </c>
      <c r="Q1400" s="423">
        <f>Q624*(1-'Annexe 1. Taux de référence'!$E44)</f>
        <v>0</v>
      </c>
      <c r="R1400" s="419">
        <f>R624*(1-'Annexe 1. Taux de référence'!$E44)</f>
        <v>0</v>
      </c>
      <c r="S1400" s="421">
        <f>S624*(1-'Annexe 1. Taux de référence'!$E44)</f>
        <v>0</v>
      </c>
      <c r="T1400" s="421">
        <f>T624*(1-'Annexe 1. Taux de référence'!$E44)</f>
        <v>0</v>
      </c>
      <c r="U1400" s="421">
        <f>U624*(1-'Annexe 1. Taux de référence'!$E44)</f>
        <v>0</v>
      </c>
      <c r="V1400" s="421">
        <f>V624*(1-'Annexe 1. Taux de référence'!$E44)</f>
        <v>0</v>
      </c>
      <c r="W1400" s="421">
        <f>W624*(1-'Annexe 1. Taux de référence'!$E44)</f>
        <v>0</v>
      </c>
      <c r="X1400" s="422">
        <f>X624*(1-'Annexe 1. Taux de référence'!$E44)</f>
        <v>0</v>
      </c>
      <c r="Y1400" s="421">
        <f>Y624*(1-'Annexe 1. Taux de référence'!$E44)</f>
        <v>0</v>
      </c>
      <c r="Z1400" s="421">
        <f>Z624*(1-'Annexe 1. Taux de référence'!$E44)</f>
        <v>0</v>
      </c>
      <c r="AA1400" s="421">
        <f>AA624*(1-'Annexe 1. Taux de référence'!$E44)</f>
        <v>0</v>
      </c>
      <c r="AB1400" s="421">
        <f>AB624*(1-'Annexe 1. Taux de référence'!$E44)</f>
        <v>0</v>
      </c>
      <c r="AC1400" s="408">
        <f t="shared" si="574"/>
        <v>0</v>
      </c>
      <c r="AD1400" s="1766"/>
      <c r="AE1400" s="1063"/>
      <c r="AF1400" s="831"/>
      <c r="AG1400" s="536"/>
      <c r="AH1400" s="529"/>
      <c r="AI1400" s="529"/>
      <c r="AJ1400" s="529"/>
      <c r="AK1400" s="529"/>
      <c r="AL1400" s="529"/>
      <c r="AM1400" s="529"/>
      <c r="AN1400" s="529"/>
      <c r="AO1400" s="529"/>
      <c r="AP1400" s="529"/>
      <c r="AQ1400" s="529"/>
      <c r="AR1400" s="529"/>
      <c r="AS1400" s="529"/>
      <c r="AT1400" s="529"/>
      <c r="AU1400" s="529"/>
      <c r="AV1400" s="529"/>
      <c r="AW1400" s="529"/>
      <c r="AX1400" s="529"/>
      <c r="AY1400" s="529"/>
      <c r="AZ1400" s="529"/>
      <c r="BA1400" s="529"/>
      <c r="BB1400" s="529"/>
      <c r="BC1400" s="529"/>
      <c r="BD1400" s="529"/>
      <c r="BE1400" s="529"/>
      <c r="BF1400" s="529"/>
      <c r="BG1400" s="529"/>
      <c r="BH1400" s="529"/>
      <c r="BI1400" s="529"/>
      <c r="BJ1400" s="529"/>
      <c r="BK1400" s="529"/>
      <c r="BL1400" s="529"/>
      <c r="BM1400" s="529"/>
      <c r="BN1400" s="529"/>
      <c r="BO1400" s="529"/>
      <c r="BP1400" s="529"/>
      <c r="BQ1400" s="529"/>
      <c r="BR1400" s="529"/>
      <c r="BS1400" s="529"/>
      <c r="BT1400" s="529"/>
      <c r="BU1400" s="529"/>
      <c r="BV1400" s="529"/>
      <c r="BW1400" s="529"/>
      <c r="BX1400" s="529"/>
      <c r="BY1400" s="529"/>
      <c r="BZ1400" s="529"/>
      <c r="CA1400" s="529"/>
      <c r="CB1400" s="529"/>
      <c r="CC1400" s="529"/>
      <c r="CD1400" s="529"/>
      <c r="CE1400" s="529"/>
      <c r="CF1400" s="529"/>
      <c r="CG1400" s="529"/>
      <c r="CH1400" s="529"/>
      <c r="CI1400" s="529"/>
      <c r="CJ1400" s="529"/>
      <c r="CK1400" s="529"/>
      <c r="CL1400" s="529"/>
      <c r="CM1400" s="529"/>
      <c r="CN1400" s="529"/>
      <c r="CO1400" s="529"/>
      <c r="CP1400" s="529"/>
      <c r="CQ1400" s="529"/>
    </row>
    <row r="1401" spans="1:95" s="70" customFormat="1" ht="15" customHeight="1" outlineLevel="1" x14ac:dyDescent="0.2">
      <c r="A1401" s="11">
        <v>152</v>
      </c>
      <c r="B1401" s="300"/>
      <c r="C1401" s="298"/>
      <c r="D1401" s="298"/>
      <c r="E1401" s="299"/>
      <c r="F1401" s="859" t="s">
        <v>572</v>
      </c>
      <c r="G1401" s="860"/>
      <c r="H1401" s="860"/>
      <c r="I1401" s="860"/>
      <c r="J1401" s="860"/>
      <c r="K1401" s="860"/>
      <c r="L1401" s="861"/>
      <c r="M1401" s="408">
        <f t="shared" si="578"/>
        <v>0</v>
      </c>
      <c r="N1401" s="419">
        <f>M1401*(1-'Annexe 1. Taux de référence'!$E45)+N625*(1-'Annexe 1. Taux de référence'!$E45)</f>
        <v>0</v>
      </c>
      <c r="O1401" s="422">
        <f>O625*(1-'Annexe 1. Taux de référence'!$E45)</f>
        <v>0</v>
      </c>
      <c r="P1401" s="422">
        <f>P625*(1-'Annexe 1. Taux de référence'!$E45)</f>
        <v>0</v>
      </c>
      <c r="Q1401" s="423">
        <f>Q625*(1-'Annexe 1. Taux de référence'!$E45)</f>
        <v>0</v>
      </c>
      <c r="R1401" s="419">
        <f>R625*(1-'Annexe 1. Taux de référence'!$E45)</f>
        <v>0</v>
      </c>
      <c r="S1401" s="421">
        <f>S625*(1-'Annexe 1. Taux de référence'!$E45)</f>
        <v>0</v>
      </c>
      <c r="T1401" s="421">
        <f>T625*(1-'Annexe 1. Taux de référence'!$E45)</f>
        <v>0</v>
      </c>
      <c r="U1401" s="421">
        <f>U625*(1-'Annexe 1. Taux de référence'!$E45)</f>
        <v>0</v>
      </c>
      <c r="V1401" s="421">
        <f>V625*(1-'Annexe 1. Taux de référence'!$E45)</f>
        <v>0</v>
      </c>
      <c r="W1401" s="421">
        <f>W625*(1-'Annexe 1. Taux de référence'!$E45)</f>
        <v>0</v>
      </c>
      <c r="X1401" s="422">
        <f>X625*(1-'Annexe 1. Taux de référence'!$E45)</f>
        <v>0</v>
      </c>
      <c r="Y1401" s="421">
        <f>Y625*(1-'Annexe 1. Taux de référence'!$E45)</f>
        <v>0</v>
      </c>
      <c r="Z1401" s="421">
        <f>Z625*(1-'Annexe 1. Taux de référence'!$E45)</f>
        <v>0</v>
      </c>
      <c r="AA1401" s="421">
        <f>AA625*(1-'Annexe 1. Taux de référence'!$E45)</f>
        <v>0</v>
      </c>
      <c r="AB1401" s="421">
        <f>AB625*(1-'Annexe 1. Taux de référence'!$E45)</f>
        <v>0</v>
      </c>
      <c r="AC1401" s="408">
        <f t="shared" si="574"/>
        <v>0</v>
      </c>
      <c r="AD1401" s="1766"/>
      <c r="AE1401" s="1063"/>
      <c r="AF1401" s="831"/>
      <c r="AG1401" s="536"/>
      <c r="AH1401" s="529"/>
      <c r="AI1401" s="529"/>
      <c r="AJ1401" s="529"/>
      <c r="AK1401" s="529"/>
      <c r="AL1401" s="529"/>
      <c r="AM1401" s="529"/>
      <c r="AN1401" s="529"/>
      <c r="AO1401" s="529"/>
      <c r="AP1401" s="529"/>
      <c r="AQ1401" s="529"/>
      <c r="AR1401" s="529"/>
      <c r="AS1401" s="529"/>
      <c r="AT1401" s="529"/>
      <c r="AU1401" s="529"/>
      <c r="AV1401" s="529"/>
      <c r="AW1401" s="529"/>
      <c r="AX1401" s="529"/>
      <c r="AY1401" s="529"/>
      <c r="AZ1401" s="529"/>
      <c r="BA1401" s="529"/>
      <c r="BB1401" s="529"/>
      <c r="BC1401" s="529"/>
      <c r="BD1401" s="529"/>
      <c r="BE1401" s="529"/>
      <c r="BF1401" s="529"/>
      <c r="BG1401" s="529"/>
      <c r="BH1401" s="529"/>
      <c r="BI1401" s="529"/>
      <c r="BJ1401" s="529"/>
      <c r="BK1401" s="529"/>
      <c r="BL1401" s="529"/>
      <c r="BM1401" s="529"/>
      <c r="BN1401" s="529"/>
      <c r="BO1401" s="529"/>
      <c r="BP1401" s="529"/>
      <c r="BQ1401" s="529"/>
      <c r="BR1401" s="529"/>
      <c r="BS1401" s="529"/>
      <c r="BT1401" s="529"/>
      <c r="BU1401" s="529"/>
      <c r="BV1401" s="529"/>
      <c r="BW1401" s="529"/>
      <c r="BX1401" s="529"/>
      <c r="BY1401" s="529"/>
      <c r="BZ1401" s="529"/>
      <c r="CA1401" s="529"/>
      <c r="CB1401" s="529"/>
      <c r="CC1401" s="529"/>
      <c r="CD1401" s="529"/>
      <c r="CE1401" s="529"/>
      <c r="CF1401" s="529"/>
      <c r="CG1401" s="529"/>
      <c r="CH1401" s="529"/>
      <c r="CI1401" s="529"/>
      <c r="CJ1401" s="529"/>
      <c r="CK1401" s="529"/>
      <c r="CL1401" s="529"/>
      <c r="CM1401" s="529"/>
      <c r="CN1401" s="529"/>
      <c r="CO1401" s="529"/>
      <c r="CP1401" s="529"/>
      <c r="CQ1401" s="529"/>
    </row>
    <row r="1402" spans="1:95" s="70" customFormat="1" ht="15" customHeight="1" outlineLevel="1" x14ac:dyDescent="0.2">
      <c r="A1402" s="11">
        <v>153</v>
      </c>
      <c r="B1402" s="300"/>
      <c r="C1402" s="298"/>
      <c r="D1402" s="298"/>
      <c r="E1402" s="853" t="s">
        <v>121</v>
      </c>
      <c r="F1402" s="854"/>
      <c r="G1402" s="854"/>
      <c r="H1402" s="854"/>
      <c r="I1402" s="854"/>
      <c r="J1402" s="854"/>
      <c r="K1402" s="854"/>
      <c r="L1402" s="855"/>
      <c r="M1402" s="407">
        <f>SUBTOTAL(9,M1403:M1405)</f>
        <v>0</v>
      </c>
      <c r="N1402" s="410">
        <f t="shared" ref="N1402:AC1402" si="579">SUBTOTAL(9,N1403:N1405)</f>
        <v>0</v>
      </c>
      <c r="O1402" s="414">
        <f t="shared" si="579"/>
        <v>0</v>
      </c>
      <c r="P1402" s="414">
        <f t="shared" si="579"/>
        <v>0</v>
      </c>
      <c r="Q1402" s="415">
        <f t="shared" si="579"/>
        <v>0</v>
      </c>
      <c r="R1402" s="410">
        <f t="shared" si="579"/>
        <v>0</v>
      </c>
      <c r="S1402" s="414">
        <f t="shared" si="579"/>
        <v>0</v>
      </c>
      <c r="T1402" s="413">
        <f t="shared" si="579"/>
        <v>0</v>
      </c>
      <c r="U1402" s="413">
        <f t="shared" si="579"/>
        <v>0</v>
      </c>
      <c r="V1402" s="413">
        <f t="shared" si="579"/>
        <v>0</v>
      </c>
      <c r="W1402" s="413">
        <f t="shared" si="579"/>
        <v>0</v>
      </c>
      <c r="X1402" s="413">
        <f t="shared" si="579"/>
        <v>0</v>
      </c>
      <c r="Y1402" s="413">
        <f t="shared" si="579"/>
        <v>0</v>
      </c>
      <c r="Z1402" s="413">
        <f t="shared" si="579"/>
        <v>0</v>
      </c>
      <c r="AA1402" s="413">
        <f t="shared" si="579"/>
        <v>0</v>
      </c>
      <c r="AB1402" s="411">
        <f t="shared" si="579"/>
        <v>0</v>
      </c>
      <c r="AC1402" s="407">
        <f t="shared" si="579"/>
        <v>0</v>
      </c>
      <c r="AD1402" s="1766"/>
      <c r="AE1402" s="1063"/>
      <c r="AF1402" s="831"/>
      <c r="AG1402" s="536"/>
      <c r="AH1402" s="529"/>
      <c r="AI1402" s="529"/>
      <c r="AJ1402" s="529"/>
      <c r="AK1402" s="529"/>
      <c r="AL1402" s="529"/>
      <c r="AM1402" s="529"/>
      <c r="AN1402" s="529"/>
      <c r="AO1402" s="529"/>
      <c r="AP1402" s="529"/>
      <c r="AQ1402" s="529"/>
      <c r="AR1402" s="529"/>
      <c r="AS1402" s="529"/>
      <c r="AT1402" s="529"/>
      <c r="AU1402" s="529"/>
      <c r="AV1402" s="529"/>
      <c r="AW1402" s="529"/>
      <c r="AX1402" s="529"/>
      <c r="AY1402" s="529"/>
      <c r="AZ1402" s="529"/>
      <c r="BA1402" s="529"/>
      <c r="BB1402" s="529"/>
      <c r="BC1402" s="529"/>
      <c r="BD1402" s="529"/>
      <c r="BE1402" s="529"/>
      <c r="BF1402" s="529"/>
      <c r="BG1402" s="529"/>
      <c r="BH1402" s="529"/>
      <c r="BI1402" s="529"/>
      <c r="BJ1402" s="529"/>
      <c r="BK1402" s="529"/>
      <c r="BL1402" s="529"/>
      <c r="BM1402" s="529"/>
      <c r="BN1402" s="529"/>
      <c r="BO1402" s="529"/>
      <c r="BP1402" s="529"/>
      <c r="BQ1402" s="529"/>
      <c r="BR1402" s="529"/>
      <c r="BS1402" s="529"/>
      <c r="BT1402" s="529"/>
      <c r="BU1402" s="529"/>
      <c r="BV1402" s="529"/>
      <c r="BW1402" s="529"/>
      <c r="BX1402" s="529"/>
      <c r="BY1402" s="529"/>
      <c r="BZ1402" s="529"/>
      <c r="CA1402" s="529"/>
      <c r="CB1402" s="529"/>
      <c r="CC1402" s="529"/>
      <c r="CD1402" s="529"/>
      <c r="CE1402" s="529"/>
      <c r="CF1402" s="529"/>
      <c r="CG1402" s="529"/>
      <c r="CH1402" s="529"/>
      <c r="CI1402" s="529"/>
      <c r="CJ1402" s="529"/>
      <c r="CK1402" s="529"/>
      <c r="CL1402" s="529"/>
      <c r="CM1402" s="529"/>
      <c r="CN1402" s="529"/>
      <c r="CO1402" s="529"/>
      <c r="CP1402" s="529"/>
      <c r="CQ1402" s="529"/>
    </row>
    <row r="1403" spans="1:95" s="70" customFormat="1" ht="15" customHeight="1" outlineLevel="1" x14ac:dyDescent="0.2">
      <c r="A1403" s="11">
        <v>154</v>
      </c>
      <c r="B1403" s="300"/>
      <c r="C1403" s="298"/>
      <c r="D1403" s="298"/>
      <c r="E1403" s="299"/>
      <c r="F1403" s="856" t="s">
        <v>122</v>
      </c>
      <c r="G1403" s="857"/>
      <c r="H1403" s="857"/>
      <c r="I1403" s="857"/>
      <c r="J1403" s="857"/>
      <c r="K1403" s="857"/>
      <c r="L1403" s="858"/>
      <c r="M1403" s="408">
        <f t="shared" ref="M1403:M1405" si="580">M627</f>
        <v>0</v>
      </c>
      <c r="N1403" s="419">
        <f>M1403*(1-'Annexe 1. Taux de référence'!$E47)+N627*(1-'Annexe 1. Taux de référence'!$E47)</f>
        <v>0</v>
      </c>
      <c r="O1403" s="422">
        <f>O627*(1-'Annexe 1. Taux de référence'!$E47)</f>
        <v>0</v>
      </c>
      <c r="P1403" s="422">
        <f>P627*(1-'Annexe 1. Taux de référence'!$E47)</f>
        <v>0</v>
      </c>
      <c r="Q1403" s="423">
        <f>Q627*(1-'Annexe 1. Taux de référence'!$E47)</f>
        <v>0</v>
      </c>
      <c r="R1403" s="419">
        <f>R627*(1-'Annexe 1. Taux de référence'!$E47)</f>
        <v>0</v>
      </c>
      <c r="S1403" s="421">
        <f>S627*(1-'Annexe 1. Taux de référence'!$E47)</f>
        <v>0</v>
      </c>
      <c r="T1403" s="421">
        <f>T627*(1-'Annexe 1. Taux de référence'!$E47)</f>
        <v>0</v>
      </c>
      <c r="U1403" s="421">
        <f>U627*(1-'Annexe 1. Taux de référence'!$E47)</f>
        <v>0</v>
      </c>
      <c r="V1403" s="421">
        <f>V627*(1-'Annexe 1. Taux de référence'!$E47)</f>
        <v>0</v>
      </c>
      <c r="W1403" s="421">
        <f>W627*(1-'Annexe 1. Taux de référence'!$E47)</f>
        <v>0</v>
      </c>
      <c r="X1403" s="422">
        <f>X627*(1-'Annexe 1. Taux de référence'!$E47)</f>
        <v>0</v>
      </c>
      <c r="Y1403" s="421">
        <f>Y627*(1-'Annexe 1. Taux de référence'!$E47)</f>
        <v>0</v>
      </c>
      <c r="Z1403" s="421">
        <f>Z627*(1-'Annexe 1. Taux de référence'!$E47)</f>
        <v>0</v>
      </c>
      <c r="AA1403" s="421">
        <f>AA627*(1-'Annexe 1. Taux de référence'!$E47)</f>
        <v>0</v>
      </c>
      <c r="AB1403" s="421">
        <f>AB627*(1-'Annexe 1. Taux de référence'!$E47)</f>
        <v>0</v>
      </c>
      <c r="AC1403" s="408">
        <f t="shared" si="574"/>
        <v>0</v>
      </c>
      <c r="AD1403" s="1766"/>
      <c r="AE1403" s="1063"/>
      <c r="AF1403" s="831"/>
      <c r="AG1403" s="536"/>
      <c r="AH1403" s="529"/>
      <c r="AI1403" s="529"/>
      <c r="AJ1403" s="529"/>
      <c r="AK1403" s="529"/>
      <c r="AL1403" s="529"/>
      <c r="AM1403" s="529"/>
      <c r="AN1403" s="529"/>
      <c r="AO1403" s="529"/>
      <c r="AP1403" s="529"/>
      <c r="AQ1403" s="529"/>
      <c r="AR1403" s="529"/>
      <c r="AS1403" s="529"/>
      <c r="AT1403" s="529"/>
      <c r="AU1403" s="529"/>
      <c r="AV1403" s="529"/>
      <c r="AW1403" s="529"/>
      <c r="AX1403" s="529"/>
      <c r="AY1403" s="529"/>
      <c r="AZ1403" s="529"/>
      <c r="BA1403" s="529"/>
      <c r="BB1403" s="529"/>
      <c r="BC1403" s="529"/>
      <c r="BD1403" s="529"/>
      <c r="BE1403" s="529"/>
      <c r="BF1403" s="529"/>
      <c r="BG1403" s="529"/>
      <c r="BH1403" s="529"/>
      <c r="BI1403" s="529"/>
      <c r="BJ1403" s="529"/>
      <c r="BK1403" s="529"/>
      <c r="BL1403" s="529"/>
      <c r="BM1403" s="529"/>
      <c r="BN1403" s="529"/>
      <c r="BO1403" s="529"/>
      <c r="BP1403" s="529"/>
      <c r="BQ1403" s="529"/>
      <c r="BR1403" s="529"/>
      <c r="BS1403" s="529"/>
      <c r="BT1403" s="529"/>
      <c r="BU1403" s="529"/>
      <c r="BV1403" s="529"/>
      <c r="BW1403" s="529"/>
      <c r="BX1403" s="529"/>
      <c r="BY1403" s="529"/>
      <c r="BZ1403" s="529"/>
      <c r="CA1403" s="529"/>
      <c r="CB1403" s="529"/>
      <c r="CC1403" s="529"/>
      <c r="CD1403" s="529"/>
      <c r="CE1403" s="529"/>
      <c r="CF1403" s="529"/>
      <c r="CG1403" s="529"/>
      <c r="CH1403" s="529"/>
      <c r="CI1403" s="529"/>
      <c r="CJ1403" s="529"/>
      <c r="CK1403" s="529"/>
      <c r="CL1403" s="529"/>
      <c r="CM1403" s="529"/>
      <c r="CN1403" s="529"/>
      <c r="CO1403" s="529"/>
      <c r="CP1403" s="529"/>
      <c r="CQ1403" s="529"/>
    </row>
    <row r="1404" spans="1:95" s="70" customFormat="1" ht="15" customHeight="1" outlineLevel="1" x14ac:dyDescent="0.2">
      <c r="A1404" s="11">
        <v>155</v>
      </c>
      <c r="B1404" s="300"/>
      <c r="C1404" s="298"/>
      <c r="D1404" s="298"/>
      <c r="E1404" s="299"/>
      <c r="F1404" s="915" t="s">
        <v>573</v>
      </c>
      <c r="G1404" s="916"/>
      <c r="H1404" s="916"/>
      <c r="I1404" s="916"/>
      <c r="J1404" s="916"/>
      <c r="K1404" s="916"/>
      <c r="L1404" s="917"/>
      <c r="M1404" s="408">
        <f t="shared" si="580"/>
        <v>0</v>
      </c>
      <c r="N1404" s="419">
        <f>M1404*(1-'Annexe 1. Taux de référence'!$E48)+N628*(1-'Annexe 1. Taux de référence'!$E48)</f>
        <v>0</v>
      </c>
      <c r="O1404" s="422">
        <f>O628*(1-'Annexe 1. Taux de référence'!$E48)</f>
        <v>0</v>
      </c>
      <c r="P1404" s="422">
        <f>P628*(1-'Annexe 1. Taux de référence'!$E48)</f>
        <v>0</v>
      </c>
      <c r="Q1404" s="423">
        <f>Q628*(1-'Annexe 1. Taux de référence'!$E48)</f>
        <v>0</v>
      </c>
      <c r="R1404" s="419">
        <f>R628*(1-'Annexe 1. Taux de référence'!$E48)</f>
        <v>0</v>
      </c>
      <c r="S1404" s="421">
        <f>S628*(1-'Annexe 1. Taux de référence'!$E48)</f>
        <v>0</v>
      </c>
      <c r="T1404" s="421">
        <f>T628*(1-'Annexe 1. Taux de référence'!$E48)</f>
        <v>0</v>
      </c>
      <c r="U1404" s="421">
        <f>U628*(1-'Annexe 1. Taux de référence'!$E48)</f>
        <v>0</v>
      </c>
      <c r="V1404" s="421">
        <f>V628*(1-'Annexe 1. Taux de référence'!$E48)</f>
        <v>0</v>
      </c>
      <c r="W1404" s="421">
        <f>W628*(1-'Annexe 1. Taux de référence'!$E48)</f>
        <v>0</v>
      </c>
      <c r="X1404" s="422">
        <f>X628*(1-'Annexe 1. Taux de référence'!$E48)</f>
        <v>0</v>
      </c>
      <c r="Y1404" s="421">
        <f>Y628*(1-'Annexe 1. Taux de référence'!$E48)</f>
        <v>0</v>
      </c>
      <c r="Z1404" s="421">
        <f>Z628*(1-'Annexe 1. Taux de référence'!$E48)</f>
        <v>0</v>
      </c>
      <c r="AA1404" s="421">
        <f>AA628*(1-'Annexe 1. Taux de référence'!$E48)</f>
        <v>0</v>
      </c>
      <c r="AB1404" s="421">
        <f>AB628*(1-'Annexe 1. Taux de référence'!$E48)</f>
        <v>0</v>
      </c>
      <c r="AC1404" s="408">
        <f t="shared" si="574"/>
        <v>0</v>
      </c>
      <c r="AD1404" s="1766"/>
      <c r="AE1404" s="1063"/>
      <c r="AF1404" s="831"/>
      <c r="AG1404" s="536"/>
      <c r="AH1404" s="529"/>
      <c r="AI1404" s="529"/>
      <c r="AJ1404" s="529"/>
      <c r="AK1404" s="529"/>
      <c r="AL1404" s="529"/>
      <c r="AM1404" s="529"/>
      <c r="AN1404" s="529"/>
      <c r="AO1404" s="529"/>
      <c r="AP1404" s="529"/>
      <c r="AQ1404" s="529"/>
      <c r="AR1404" s="529"/>
      <c r="AS1404" s="529"/>
      <c r="AT1404" s="529"/>
      <c r="AU1404" s="529"/>
      <c r="AV1404" s="529"/>
      <c r="AW1404" s="529"/>
      <c r="AX1404" s="529"/>
      <c r="AY1404" s="529"/>
      <c r="AZ1404" s="529"/>
      <c r="BA1404" s="529"/>
      <c r="BB1404" s="529"/>
      <c r="BC1404" s="529"/>
      <c r="BD1404" s="529"/>
      <c r="BE1404" s="529"/>
      <c r="BF1404" s="529"/>
      <c r="BG1404" s="529"/>
      <c r="BH1404" s="529"/>
      <c r="BI1404" s="529"/>
      <c r="BJ1404" s="529"/>
      <c r="BK1404" s="529"/>
      <c r="BL1404" s="529"/>
      <c r="BM1404" s="529"/>
      <c r="BN1404" s="529"/>
      <c r="BO1404" s="529"/>
      <c r="BP1404" s="529"/>
      <c r="BQ1404" s="529"/>
      <c r="BR1404" s="529"/>
      <c r="BS1404" s="529"/>
      <c r="BT1404" s="529"/>
      <c r="BU1404" s="529"/>
      <c r="BV1404" s="529"/>
      <c r="BW1404" s="529"/>
      <c r="BX1404" s="529"/>
      <c r="BY1404" s="529"/>
      <c r="BZ1404" s="529"/>
      <c r="CA1404" s="529"/>
      <c r="CB1404" s="529"/>
      <c r="CC1404" s="529"/>
      <c r="CD1404" s="529"/>
      <c r="CE1404" s="529"/>
      <c r="CF1404" s="529"/>
      <c r="CG1404" s="529"/>
      <c r="CH1404" s="529"/>
      <c r="CI1404" s="529"/>
      <c r="CJ1404" s="529"/>
      <c r="CK1404" s="529"/>
      <c r="CL1404" s="529"/>
      <c r="CM1404" s="529"/>
      <c r="CN1404" s="529"/>
      <c r="CO1404" s="529"/>
      <c r="CP1404" s="529"/>
      <c r="CQ1404" s="529"/>
    </row>
    <row r="1405" spans="1:95" s="70" customFormat="1" ht="27.75" customHeight="1" outlineLevel="1" x14ac:dyDescent="0.2">
      <c r="A1405" s="11">
        <v>156</v>
      </c>
      <c r="B1405" s="300"/>
      <c r="C1405" s="298"/>
      <c r="D1405" s="298"/>
      <c r="E1405" s="299"/>
      <c r="F1405" s="859" t="s">
        <v>123</v>
      </c>
      <c r="G1405" s="860"/>
      <c r="H1405" s="860"/>
      <c r="I1405" s="860"/>
      <c r="J1405" s="860"/>
      <c r="K1405" s="860"/>
      <c r="L1405" s="861"/>
      <c r="M1405" s="408">
        <f t="shared" si="580"/>
        <v>0</v>
      </c>
      <c r="N1405" s="419">
        <f>M1405*(1-'Annexe 1. Taux de référence'!$E49)+N629*(1-'Annexe 1. Taux de référence'!$E49)</f>
        <v>0</v>
      </c>
      <c r="O1405" s="422">
        <f>O629*(1-'Annexe 1. Taux de référence'!$E49)</f>
        <v>0</v>
      </c>
      <c r="P1405" s="422">
        <f>P629*(1-'Annexe 1. Taux de référence'!$E49)</f>
        <v>0</v>
      </c>
      <c r="Q1405" s="423">
        <f>Q629*(1-'Annexe 1. Taux de référence'!$E49)</f>
        <v>0</v>
      </c>
      <c r="R1405" s="419">
        <f>R629*(1-'Annexe 1. Taux de référence'!$E49)</f>
        <v>0</v>
      </c>
      <c r="S1405" s="421">
        <f>S629*(1-'Annexe 1. Taux de référence'!$E49)</f>
        <v>0</v>
      </c>
      <c r="T1405" s="421">
        <f>T629*(1-'Annexe 1. Taux de référence'!$E49)</f>
        <v>0</v>
      </c>
      <c r="U1405" s="421">
        <f>U629*(1-'Annexe 1. Taux de référence'!$E49)</f>
        <v>0</v>
      </c>
      <c r="V1405" s="421">
        <f>V629*(1-'Annexe 1. Taux de référence'!$E49)</f>
        <v>0</v>
      </c>
      <c r="W1405" s="421">
        <f>W629*(1-'Annexe 1. Taux de référence'!$E49)</f>
        <v>0</v>
      </c>
      <c r="X1405" s="422">
        <f>X629*(1-'Annexe 1. Taux de référence'!$E49)</f>
        <v>0</v>
      </c>
      <c r="Y1405" s="421">
        <f>Y629*(1-'Annexe 1. Taux de référence'!$E49)</f>
        <v>0</v>
      </c>
      <c r="Z1405" s="421">
        <f>Z629*(1-'Annexe 1. Taux de référence'!$E49)</f>
        <v>0</v>
      </c>
      <c r="AA1405" s="421">
        <f>AA629*(1-'Annexe 1. Taux de référence'!$E49)</f>
        <v>0</v>
      </c>
      <c r="AB1405" s="421">
        <f>AB629*(1-'Annexe 1. Taux de référence'!$E49)</f>
        <v>0</v>
      </c>
      <c r="AC1405" s="408">
        <f t="shared" si="574"/>
        <v>0</v>
      </c>
      <c r="AD1405" s="1766"/>
      <c r="AE1405" s="1063"/>
      <c r="AF1405" s="831"/>
      <c r="AG1405" s="536"/>
      <c r="AH1405" s="529"/>
      <c r="AI1405" s="529"/>
      <c r="AJ1405" s="529"/>
      <c r="AK1405" s="529"/>
      <c r="AL1405" s="529"/>
      <c r="AM1405" s="529"/>
      <c r="AN1405" s="529"/>
      <c r="AO1405" s="529"/>
      <c r="AP1405" s="529"/>
      <c r="AQ1405" s="529"/>
      <c r="AR1405" s="529"/>
      <c r="AS1405" s="529"/>
      <c r="AT1405" s="529"/>
      <c r="AU1405" s="529"/>
      <c r="AV1405" s="529"/>
      <c r="AW1405" s="529"/>
      <c r="AX1405" s="529"/>
      <c r="AY1405" s="529"/>
      <c r="AZ1405" s="529"/>
      <c r="BA1405" s="529"/>
      <c r="BB1405" s="529"/>
      <c r="BC1405" s="529"/>
      <c r="BD1405" s="529"/>
      <c r="BE1405" s="529"/>
      <c r="BF1405" s="529"/>
      <c r="BG1405" s="529"/>
      <c r="BH1405" s="529"/>
      <c r="BI1405" s="529"/>
      <c r="BJ1405" s="529"/>
      <c r="BK1405" s="529"/>
      <c r="BL1405" s="529"/>
      <c r="BM1405" s="529"/>
      <c r="BN1405" s="529"/>
      <c r="BO1405" s="529"/>
      <c r="BP1405" s="529"/>
      <c r="BQ1405" s="529"/>
      <c r="BR1405" s="529"/>
      <c r="BS1405" s="529"/>
      <c r="BT1405" s="529"/>
      <c r="BU1405" s="529"/>
      <c r="BV1405" s="529"/>
      <c r="BW1405" s="529"/>
      <c r="BX1405" s="529"/>
      <c r="BY1405" s="529"/>
      <c r="BZ1405" s="529"/>
      <c r="CA1405" s="529"/>
      <c r="CB1405" s="529"/>
      <c r="CC1405" s="529"/>
      <c r="CD1405" s="529"/>
      <c r="CE1405" s="529"/>
      <c r="CF1405" s="529"/>
      <c r="CG1405" s="529"/>
      <c r="CH1405" s="529"/>
      <c r="CI1405" s="529"/>
      <c r="CJ1405" s="529"/>
      <c r="CK1405" s="529"/>
      <c r="CL1405" s="529"/>
      <c r="CM1405" s="529"/>
      <c r="CN1405" s="529"/>
      <c r="CO1405" s="529"/>
      <c r="CP1405" s="529"/>
      <c r="CQ1405" s="529"/>
    </row>
    <row r="1406" spans="1:95" s="70" customFormat="1" ht="15" customHeight="1" outlineLevel="1" x14ac:dyDescent="0.2">
      <c r="A1406" s="11">
        <v>157</v>
      </c>
      <c r="B1406" s="300"/>
      <c r="C1406" s="298"/>
      <c r="D1406" s="298"/>
      <c r="E1406" s="853" t="s">
        <v>546</v>
      </c>
      <c r="F1406" s="854"/>
      <c r="G1406" s="854"/>
      <c r="H1406" s="854"/>
      <c r="I1406" s="854"/>
      <c r="J1406" s="854"/>
      <c r="K1406" s="854"/>
      <c r="L1406" s="855"/>
      <c r="M1406" s="407">
        <f>SUBTOTAL(9,M1407:M1408)</f>
        <v>0</v>
      </c>
      <c r="N1406" s="410">
        <f t="shared" ref="N1406:AC1406" si="581">SUBTOTAL(9,N1407:N1408)</f>
        <v>0</v>
      </c>
      <c r="O1406" s="414">
        <f t="shared" si="581"/>
        <v>0</v>
      </c>
      <c r="P1406" s="414">
        <f t="shared" si="581"/>
        <v>0</v>
      </c>
      <c r="Q1406" s="415">
        <f t="shared" si="581"/>
        <v>0</v>
      </c>
      <c r="R1406" s="410">
        <f t="shared" si="581"/>
        <v>0</v>
      </c>
      <c r="S1406" s="414">
        <f t="shared" si="581"/>
        <v>0</v>
      </c>
      <c r="T1406" s="413">
        <f t="shared" si="581"/>
        <v>0</v>
      </c>
      <c r="U1406" s="413">
        <f t="shared" si="581"/>
        <v>0</v>
      </c>
      <c r="V1406" s="413">
        <f t="shared" si="581"/>
        <v>0</v>
      </c>
      <c r="W1406" s="413">
        <f t="shared" si="581"/>
        <v>0</v>
      </c>
      <c r="X1406" s="413">
        <f t="shared" si="581"/>
        <v>0</v>
      </c>
      <c r="Y1406" s="413">
        <f t="shared" si="581"/>
        <v>0</v>
      </c>
      <c r="Z1406" s="413">
        <f t="shared" si="581"/>
        <v>0</v>
      </c>
      <c r="AA1406" s="413">
        <f t="shared" si="581"/>
        <v>0</v>
      </c>
      <c r="AB1406" s="411">
        <f t="shared" si="581"/>
        <v>0</v>
      </c>
      <c r="AC1406" s="407">
        <f t="shared" si="581"/>
        <v>0</v>
      </c>
      <c r="AD1406" s="1766"/>
      <c r="AE1406" s="1063"/>
      <c r="AF1406" s="831"/>
      <c r="AG1406" s="536"/>
      <c r="AH1406" s="529"/>
      <c r="AI1406" s="529"/>
      <c r="AJ1406" s="529"/>
      <c r="AK1406" s="529"/>
      <c r="AL1406" s="529"/>
      <c r="AM1406" s="529"/>
      <c r="AN1406" s="529"/>
      <c r="AO1406" s="529"/>
      <c r="AP1406" s="529"/>
      <c r="AQ1406" s="529"/>
      <c r="AR1406" s="529"/>
      <c r="AS1406" s="529"/>
      <c r="AT1406" s="529"/>
      <c r="AU1406" s="529"/>
      <c r="AV1406" s="529"/>
      <c r="AW1406" s="529"/>
      <c r="AX1406" s="529"/>
      <c r="AY1406" s="529"/>
      <c r="AZ1406" s="529"/>
      <c r="BA1406" s="529"/>
      <c r="BB1406" s="529"/>
      <c r="BC1406" s="529"/>
      <c r="BD1406" s="529"/>
      <c r="BE1406" s="529"/>
      <c r="BF1406" s="529"/>
      <c r="BG1406" s="529"/>
      <c r="BH1406" s="529"/>
      <c r="BI1406" s="529"/>
      <c r="BJ1406" s="529"/>
      <c r="BK1406" s="529"/>
      <c r="BL1406" s="529"/>
      <c r="BM1406" s="529"/>
      <c r="BN1406" s="529"/>
      <c r="BO1406" s="529"/>
      <c r="BP1406" s="529"/>
      <c r="BQ1406" s="529"/>
      <c r="BR1406" s="529"/>
      <c r="BS1406" s="529"/>
      <c r="BT1406" s="529"/>
      <c r="BU1406" s="529"/>
      <c r="BV1406" s="529"/>
      <c r="BW1406" s="529"/>
      <c r="BX1406" s="529"/>
      <c r="BY1406" s="529"/>
      <c r="BZ1406" s="529"/>
      <c r="CA1406" s="529"/>
      <c r="CB1406" s="529"/>
      <c r="CC1406" s="529"/>
      <c r="CD1406" s="529"/>
      <c r="CE1406" s="529"/>
      <c r="CF1406" s="529"/>
      <c r="CG1406" s="529"/>
      <c r="CH1406" s="529"/>
      <c r="CI1406" s="529"/>
      <c r="CJ1406" s="529"/>
      <c r="CK1406" s="529"/>
      <c r="CL1406" s="529"/>
      <c r="CM1406" s="529"/>
      <c r="CN1406" s="529"/>
      <c r="CO1406" s="529"/>
      <c r="CP1406" s="529"/>
      <c r="CQ1406" s="529"/>
    </row>
    <row r="1407" spans="1:95" s="70" customFormat="1" ht="27.75" customHeight="1" outlineLevel="1" x14ac:dyDescent="0.2">
      <c r="A1407" s="11">
        <v>158</v>
      </c>
      <c r="B1407" s="300"/>
      <c r="C1407" s="298"/>
      <c r="D1407" s="298"/>
      <c r="E1407" s="299"/>
      <c r="F1407" s="856" t="s">
        <v>547</v>
      </c>
      <c r="G1407" s="857"/>
      <c r="H1407" s="857"/>
      <c r="I1407" s="857"/>
      <c r="J1407" s="857"/>
      <c r="K1407" s="857"/>
      <c r="L1407" s="858"/>
      <c r="M1407" s="408">
        <f t="shared" ref="M1407:M1408" si="582">M631</f>
        <v>0</v>
      </c>
      <c r="N1407" s="419">
        <f>M1407*(1-'Annexe 1. Taux de référence'!$E51)+N631*(1-'Annexe 1. Taux de référence'!$E51)</f>
        <v>0</v>
      </c>
      <c r="O1407" s="422">
        <f>O631*(1-'Annexe 1. Taux de référence'!$E51)</f>
        <v>0</v>
      </c>
      <c r="P1407" s="422">
        <f>P631*(1-'Annexe 1. Taux de référence'!$E51)</f>
        <v>0</v>
      </c>
      <c r="Q1407" s="423">
        <f>Q631*(1-'Annexe 1. Taux de référence'!$E51)</f>
        <v>0</v>
      </c>
      <c r="R1407" s="419">
        <f>R631*(1-'Annexe 1. Taux de référence'!$E51)</f>
        <v>0</v>
      </c>
      <c r="S1407" s="421">
        <f>S631*(1-'Annexe 1. Taux de référence'!$E51)</f>
        <v>0</v>
      </c>
      <c r="T1407" s="421">
        <f>T631*(1-'Annexe 1. Taux de référence'!$E51)</f>
        <v>0</v>
      </c>
      <c r="U1407" s="421">
        <f>U631*(1-'Annexe 1. Taux de référence'!$E51)</f>
        <v>0</v>
      </c>
      <c r="V1407" s="421">
        <f>V631*(1-'Annexe 1. Taux de référence'!$E51)</f>
        <v>0</v>
      </c>
      <c r="W1407" s="421">
        <f>W631*(1-'Annexe 1. Taux de référence'!$E51)</f>
        <v>0</v>
      </c>
      <c r="X1407" s="422">
        <f>X631*(1-'Annexe 1. Taux de référence'!$E51)</f>
        <v>0</v>
      </c>
      <c r="Y1407" s="421">
        <f>Y631*(1-'Annexe 1. Taux de référence'!$E51)</f>
        <v>0</v>
      </c>
      <c r="Z1407" s="421">
        <f>Z631*(1-'Annexe 1. Taux de référence'!$E51)</f>
        <v>0</v>
      </c>
      <c r="AA1407" s="421">
        <f>AA631*(1-'Annexe 1. Taux de référence'!$E51)</f>
        <v>0</v>
      </c>
      <c r="AB1407" s="421">
        <f>AB631*(1-'Annexe 1. Taux de référence'!$E51)</f>
        <v>0</v>
      </c>
      <c r="AC1407" s="408">
        <f t="shared" si="574"/>
        <v>0</v>
      </c>
      <c r="AD1407" s="1766"/>
      <c r="AE1407" s="1063"/>
      <c r="AF1407" s="831"/>
      <c r="AG1407" s="536"/>
      <c r="AH1407" s="529"/>
      <c r="AI1407" s="529"/>
      <c r="AJ1407" s="529"/>
      <c r="AK1407" s="529"/>
      <c r="AL1407" s="529"/>
      <c r="AM1407" s="529"/>
      <c r="AN1407" s="529"/>
      <c r="AO1407" s="529"/>
      <c r="AP1407" s="529"/>
      <c r="AQ1407" s="529"/>
      <c r="AR1407" s="529"/>
      <c r="AS1407" s="529"/>
      <c r="AT1407" s="529"/>
      <c r="AU1407" s="529"/>
      <c r="AV1407" s="529"/>
      <c r="AW1407" s="529"/>
      <c r="AX1407" s="529"/>
      <c r="AY1407" s="529"/>
      <c r="AZ1407" s="529"/>
      <c r="BA1407" s="529"/>
      <c r="BB1407" s="529"/>
      <c r="BC1407" s="529"/>
      <c r="BD1407" s="529"/>
      <c r="BE1407" s="529"/>
      <c r="BF1407" s="529"/>
      <c r="BG1407" s="529"/>
      <c r="BH1407" s="529"/>
      <c r="BI1407" s="529"/>
      <c r="BJ1407" s="529"/>
      <c r="BK1407" s="529"/>
      <c r="BL1407" s="529"/>
      <c r="BM1407" s="529"/>
      <c r="BN1407" s="529"/>
      <c r="BO1407" s="529"/>
      <c r="BP1407" s="529"/>
      <c r="BQ1407" s="529"/>
      <c r="BR1407" s="529"/>
      <c r="BS1407" s="529"/>
      <c r="BT1407" s="529"/>
      <c r="BU1407" s="529"/>
      <c r="BV1407" s="529"/>
      <c r="BW1407" s="529"/>
      <c r="BX1407" s="529"/>
      <c r="BY1407" s="529"/>
      <c r="BZ1407" s="529"/>
      <c r="CA1407" s="529"/>
      <c r="CB1407" s="529"/>
      <c r="CC1407" s="529"/>
      <c r="CD1407" s="529"/>
      <c r="CE1407" s="529"/>
      <c r="CF1407" s="529"/>
      <c r="CG1407" s="529"/>
      <c r="CH1407" s="529"/>
      <c r="CI1407" s="529"/>
      <c r="CJ1407" s="529"/>
      <c r="CK1407" s="529"/>
      <c r="CL1407" s="529"/>
      <c r="CM1407" s="529"/>
      <c r="CN1407" s="529"/>
      <c r="CO1407" s="529"/>
      <c r="CP1407" s="529"/>
      <c r="CQ1407" s="529"/>
    </row>
    <row r="1408" spans="1:95" s="70" customFormat="1" ht="15" customHeight="1" outlineLevel="1" x14ac:dyDescent="0.2">
      <c r="A1408" s="11">
        <v>159</v>
      </c>
      <c r="B1408" s="300"/>
      <c r="C1408" s="298"/>
      <c r="D1408" s="298"/>
      <c r="E1408" s="299"/>
      <c r="F1408" s="859" t="s">
        <v>570</v>
      </c>
      <c r="G1408" s="860"/>
      <c r="H1408" s="860"/>
      <c r="I1408" s="860"/>
      <c r="J1408" s="860"/>
      <c r="K1408" s="860"/>
      <c r="L1408" s="861"/>
      <c r="M1408" s="408">
        <f t="shared" si="582"/>
        <v>0</v>
      </c>
      <c r="N1408" s="419">
        <f>M1408*(1-'Annexe 1. Taux de référence'!$E52)+N632*(1-'Annexe 1. Taux de référence'!$E52)</f>
        <v>0</v>
      </c>
      <c r="O1408" s="422">
        <f>O632*(1-'Annexe 1. Taux de référence'!$E52)</f>
        <v>0</v>
      </c>
      <c r="P1408" s="422">
        <f>P632*(1-'Annexe 1. Taux de référence'!$E52)</f>
        <v>0</v>
      </c>
      <c r="Q1408" s="423">
        <f>Q632*(1-'Annexe 1. Taux de référence'!$E52)</f>
        <v>0</v>
      </c>
      <c r="R1408" s="419">
        <f>R632*(1-'Annexe 1. Taux de référence'!$E52)</f>
        <v>0</v>
      </c>
      <c r="S1408" s="421">
        <f>S632*(1-'Annexe 1. Taux de référence'!$E52)</f>
        <v>0</v>
      </c>
      <c r="T1408" s="421">
        <f>T632*(1-'Annexe 1. Taux de référence'!$E52)</f>
        <v>0</v>
      </c>
      <c r="U1408" s="421">
        <f>U632*(1-'Annexe 1. Taux de référence'!$E52)</f>
        <v>0</v>
      </c>
      <c r="V1408" s="421">
        <f>V632*(1-'Annexe 1. Taux de référence'!$E52)</f>
        <v>0</v>
      </c>
      <c r="W1408" s="421">
        <f>W632*(1-'Annexe 1. Taux de référence'!$E52)</f>
        <v>0</v>
      </c>
      <c r="X1408" s="422">
        <f>X632*(1-'Annexe 1. Taux de référence'!$E52)</f>
        <v>0</v>
      </c>
      <c r="Y1408" s="421">
        <f>Y632*(1-'Annexe 1. Taux de référence'!$E52)</f>
        <v>0</v>
      </c>
      <c r="Z1408" s="421">
        <f>Z632*(1-'Annexe 1. Taux de référence'!$E52)</f>
        <v>0</v>
      </c>
      <c r="AA1408" s="421">
        <f>AA632*(1-'Annexe 1. Taux de référence'!$E52)</f>
        <v>0</v>
      </c>
      <c r="AB1408" s="421">
        <f>AB632*(1-'Annexe 1. Taux de référence'!$E52)</f>
        <v>0</v>
      </c>
      <c r="AC1408" s="408">
        <f t="shared" si="574"/>
        <v>0</v>
      </c>
      <c r="AD1408" s="1766"/>
      <c r="AE1408" s="1063"/>
      <c r="AF1408" s="831"/>
      <c r="AG1408" s="536"/>
      <c r="AH1408" s="529"/>
      <c r="AI1408" s="529"/>
      <c r="AJ1408" s="529"/>
      <c r="AK1408" s="529"/>
      <c r="AL1408" s="529"/>
      <c r="AM1408" s="529"/>
      <c r="AN1408" s="529"/>
      <c r="AO1408" s="529"/>
      <c r="AP1408" s="529"/>
      <c r="AQ1408" s="529"/>
      <c r="AR1408" s="529"/>
      <c r="AS1408" s="529"/>
      <c r="AT1408" s="529"/>
      <c r="AU1408" s="529"/>
      <c r="AV1408" s="529"/>
      <c r="AW1408" s="529"/>
      <c r="AX1408" s="529"/>
      <c r="AY1408" s="529"/>
      <c r="AZ1408" s="529"/>
      <c r="BA1408" s="529"/>
      <c r="BB1408" s="529"/>
      <c r="BC1408" s="529"/>
      <c r="BD1408" s="529"/>
      <c r="BE1408" s="529"/>
      <c r="BF1408" s="529"/>
      <c r="BG1408" s="529"/>
      <c r="BH1408" s="529"/>
      <c r="BI1408" s="529"/>
      <c r="BJ1408" s="529"/>
      <c r="BK1408" s="529"/>
      <c r="BL1408" s="529"/>
      <c r="BM1408" s="529"/>
      <c r="BN1408" s="529"/>
      <c r="BO1408" s="529"/>
      <c r="BP1408" s="529"/>
      <c r="BQ1408" s="529"/>
      <c r="BR1408" s="529"/>
      <c r="BS1408" s="529"/>
      <c r="BT1408" s="529"/>
      <c r="BU1408" s="529"/>
      <c r="BV1408" s="529"/>
      <c r="BW1408" s="529"/>
      <c r="BX1408" s="529"/>
      <c r="BY1408" s="529"/>
      <c r="BZ1408" s="529"/>
      <c r="CA1408" s="529"/>
      <c r="CB1408" s="529"/>
      <c r="CC1408" s="529"/>
      <c r="CD1408" s="529"/>
      <c r="CE1408" s="529"/>
      <c r="CF1408" s="529"/>
      <c r="CG1408" s="529"/>
      <c r="CH1408" s="529"/>
      <c r="CI1408" s="529"/>
      <c r="CJ1408" s="529"/>
      <c r="CK1408" s="529"/>
      <c r="CL1408" s="529"/>
      <c r="CM1408" s="529"/>
      <c r="CN1408" s="529"/>
      <c r="CO1408" s="529"/>
      <c r="CP1408" s="529"/>
      <c r="CQ1408" s="529"/>
    </row>
    <row r="1409" spans="1:95" s="70" customFormat="1" ht="15" customHeight="1" outlineLevel="1" x14ac:dyDescent="0.2">
      <c r="A1409" s="11">
        <v>160</v>
      </c>
      <c r="B1409" s="300"/>
      <c r="C1409" s="298"/>
      <c r="D1409" s="298"/>
      <c r="E1409" s="853" t="s">
        <v>548</v>
      </c>
      <c r="F1409" s="854"/>
      <c r="G1409" s="854"/>
      <c r="H1409" s="854"/>
      <c r="I1409" s="854"/>
      <c r="J1409" s="854"/>
      <c r="K1409" s="854"/>
      <c r="L1409" s="855"/>
      <c r="M1409" s="407">
        <f>SUBTOTAL(9,M1410:M1412)</f>
        <v>0</v>
      </c>
      <c r="N1409" s="410">
        <f t="shared" ref="N1409:AC1409" si="583">SUBTOTAL(9,N1410:N1412)</f>
        <v>0</v>
      </c>
      <c r="O1409" s="414">
        <f t="shared" si="583"/>
        <v>0</v>
      </c>
      <c r="P1409" s="414">
        <f t="shared" si="583"/>
        <v>0</v>
      </c>
      <c r="Q1409" s="415">
        <f t="shared" si="583"/>
        <v>0</v>
      </c>
      <c r="R1409" s="410">
        <f t="shared" si="583"/>
        <v>0</v>
      </c>
      <c r="S1409" s="414">
        <f t="shared" si="583"/>
        <v>0</v>
      </c>
      <c r="T1409" s="413">
        <f t="shared" si="583"/>
        <v>0</v>
      </c>
      <c r="U1409" s="413">
        <f t="shared" si="583"/>
        <v>0</v>
      </c>
      <c r="V1409" s="413">
        <f t="shared" si="583"/>
        <v>0</v>
      </c>
      <c r="W1409" s="413">
        <f t="shared" si="583"/>
        <v>0</v>
      </c>
      <c r="X1409" s="413">
        <f t="shared" si="583"/>
        <v>0</v>
      </c>
      <c r="Y1409" s="413">
        <f t="shared" si="583"/>
        <v>0</v>
      </c>
      <c r="Z1409" s="413">
        <f t="shared" si="583"/>
        <v>0</v>
      </c>
      <c r="AA1409" s="413">
        <f t="shared" si="583"/>
        <v>0</v>
      </c>
      <c r="AB1409" s="411">
        <f t="shared" si="583"/>
        <v>0</v>
      </c>
      <c r="AC1409" s="407">
        <f t="shared" si="583"/>
        <v>0</v>
      </c>
      <c r="AD1409" s="1766"/>
      <c r="AE1409" s="1063"/>
      <c r="AF1409" s="831"/>
      <c r="AG1409" s="536"/>
      <c r="AH1409" s="529"/>
      <c r="AI1409" s="529"/>
      <c r="AJ1409" s="529"/>
      <c r="AK1409" s="529"/>
      <c r="AL1409" s="529"/>
      <c r="AM1409" s="529"/>
      <c r="AN1409" s="529"/>
      <c r="AO1409" s="529"/>
      <c r="AP1409" s="529"/>
      <c r="AQ1409" s="529"/>
      <c r="AR1409" s="529"/>
      <c r="AS1409" s="529"/>
      <c r="AT1409" s="529"/>
      <c r="AU1409" s="529"/>
      <c r="AV1409" s="529"/>
      <c r="AW1409" s="529"/>
      <c r="AX1409" s="529"/>
      <c r="AY1409" s="529"/>
      <c r="AZ1409" s="529"/>
      <c r="BA1409" s="529"/>
      <c r="BB1409" s="529"/>
      <c r="BC1409" s="529"/>
      <c r="BD1409" s="529"/>
      <c r="BE1409" s="529"/>
      <c r="BF1409" s="529"/>
      <c r="BG1409" s="529"/>
      <c r="BH1409" s="529"/>
      <c r="BI1409" s="529"/>
      <c r="BJ1409" s="529"/>
      <c r="BK1409" s="529"/>
      <c r="BL1409" s="529"/>
      <c r="BM1409" s="529"/>
      <c r="BN1409" s="529"/>
      <c r="BO1409" s="529"/>
      <c r="BP1409" s="529"/>
      <c r="BQ1409" s="529"/>
      <c r="BR1409" s="529"/>
      <c r="BS1409" s="529"/>
      <c r="BT1409" s="529"/>
      <c r="BU1409" s="529"/>
      <c r="BV1409" s="529"/>
      <c r="BW1409" s="529"/>
      <c r="BX1409" s="529"/>
      <c r="BY1409" s="529"/>
      <c r="BZ1409" s="529"/>
      <c r="CA1409" s="529"/>
      <c r="CB1409" s="529"/>
      <c r="CC1409" s="529"/>
      <c r="CD1409" s="529"/>
      <c r="CE1409" s="529"/>
      <c r="CF1409" s="529"/>
      <c r="CG1409" s="529"/>
      <c r="CH1409" s="529"/>
      <c r="CI1409" s="529"/>
      <c r="CJ1409" s="529"/>
      <c r="CK1409" s="529"/>
      <c r="CL1409" s="529"/>
      <c r="CM1409" s="529"/>
      <c r="CN1409" s="529"/>
      <c r="CO1409" s="529"/>
      <c r="CP1409" s="529"/>
      <c r="CQ1409" s="529"/>
    </row>
    <row r="1410" spans="1:95" s="70" customFormat="1" ht="15" customHeight="1" outlineLevel="1" x14ac:dyDescent="0.2">
      <c r="A1410" s="11">
        <v>161</v>
      </c>
      <c r="B1410" s="300"/>
      <c r="C1410" s="298"/>
      <c r="D1410" s="298"/>
      <c r="E1410" s="299"/>
      <c r="F1410" s="856" t="s">
        <v>549</v>
      </c>
      <c r="G1410" s="857"/>
      <c r="H1410" s="857"/>
      <c r="I1410" s="857"/>
      <c r="J1410" s="857"/>
      <c r="K1410" s="857"/>
      <c r="L1410" s="858"/>
      <c r="M1410" s="408">
        <f t="shared" ref="M1410:M1412" si="584">M634</f>
        <v>0</v>
      </c>
      <c r="N1410" s="419">
        <f>M1410*(1-'Annexe 1. Taux de référence'!$E54)+N634*(1-'Annexe 1. Taux de référence'!$E54)</f>
        <v>0</v>
      </c>
      <c r="O1410" s="422">
        <f>O634*(1-'Annexe 1. Taux de référence'!$E54)</f>
        <v>0</v>
      </c>
      <c r="P1410" s="422">
        <f>P634*(1-'Annexe 1. Taux de référence'!$E54)</f>
        <v>0</v>
      </c>
      <c r="Q1410" s="423">
        <f>Q634*(1-'Annexe 1. Taux de référence'!$E54)</f>
        <v>0</v>
      </c>
      <c r="R1410" s="419">
        <f>R634*(1-'Annexe 1. Taux de référence'!$E54)</f>
        <v>0</v>
      </c>
      <c r="S1410" s="421">
        <f>S634*(1-'Annexe 1. Taux de référence'!$E54)</f>
        <v>0</v>
      </c>
      <c r="T1410" s="421">
        <f>T634*(1-'Annexe 1. Taux de référence'!$E54)</f>
        <v>0</v>
      </c>
      <c r="U1410" s="421">
        <f>U634*(1-'Annexe 1. Taux de référence'!$E54)</f>
        <v>0</v>
      </c>
      <c r="V1410" s="421">
        <f>V634*(1-'Annexe 1. Taux de référence'!$E54)</f>
        <v>0</v>
      </c>
      <c r="W1410" s="421">
        <f>W634*(1-'Annexe 1. Taux de référence'!$E54)</f>
        <v>0</v>
      </c>
      <c r="X1410" s="422">
        <f>X634*(1-'Annexe 1. Taux de référence'!$E54)</f>
        <v>0</v>
      </c>
      <c r="Y1410" s="421">
        <f>Y634*(1-'Annexe 1. Taux de référence'!$E54)</f>
        <v>0</v>
      </c>
      <c r="Z1410" s="421">
        <f>Z634*(1-'Annexe 1. Taux de référence'!$E54)</f>
        <v>0</v>
      </c>
      <c r="AA1410" s="421">
        <f>AA634*(1-'Annexe 1. Taux de référence'!$E54)</f>
        <v>0</v>
      </c>
      <c r="AB1410" s="421">
        <f>AB634*(1-'Annexe 1. Taux de référence'!$E54)</f>
        <v>0</v>
      </c>
      <c r="AC1410" s="408">
        <f t="shared" si="574"/>
        <v>0</v>
      </c>
      <c r="AD1410" s="1766"/>
      <c r="AE1410" s="1063"/>
      <c r="AF1410" s="831"/>
      <c r="AG1410" s="536"/>
      <c r="AH1410" s="529"/>
      <c r="AI1410" s="529"/>
      <c r="AJ1410" s="529"/>
      <c r="AK1410" s="529"/>
      <c r="AL1410" s="529"/>
      <c r="AM1410" s="529"/>
      <c r="AN1410" s="529"/>
      <c r="AO1410" s="529"/>
      <c r="AP1410" s="529"/>
      <c r="AQ1410" s="529"/>
      <c r="AR1410" s="529"/>
      <c r="AS1410" s="529"/>
      <c r="AT1410" s="529"/>
      <c r="AU1410" s="529"/>
      <c r="AV1410" s="529"/>
      <c r="AW1410" s="529"/>
      <c r="AX1410" s="529"/>
      <c r="AY1410" s="529"/>
      <c r="AZ1410" s="529"/>
      <c r="BA1410" s="529"/>
      <c r="BB1410" s="529"/>
      <c r="BC1410" s="529"/>
      <c r="BD1410" s="529"/>
      <c r="BE1410" s="529"/>
      <c r="BF1410" s="529"/>
      <c r="BG1410" s="529"/>
      <c r="BH1410" s="529"/>
      <c r="BI1410" s="529"/>
      <c r="BJ1410" s="529"/>
      <c r="BK1410" s="529"/>
      <c r="BL1410" s="529"/>
      <c r="BM1410" s="529"/>
      <c r="BN1410" s="529"/>
      <c r="BO1410" s="529"/>
      <c r="BP1410" s="529"/>
      <c r="BQ1410" s="529"/>
      <c r="BR1410" s="529"/>
      <c r="BS1410" s="529"/>
      <c r="BT1410" s="529"/>
      <c r="BU1410" s="529"/>
      <c r="BV1410" s="529"/>
      <c r="BW1410" s="529"/>
      <c r="BX1410" s="529"/>
      <c r="BY1410" s="529"/>
      <c r="BZ1410" s="529"/>
      <c r="CA1410" s="529"/>
      <c r="CB1410" s="529"/>
      <c r="CC1410" s="529"/>
      <c r="CD1410" s="529"/>
      <c r="CE1410" s="529"/>
      <c r="CF1410" s="529"/>
      <c r="CG1410" s="529"/>
      <c r="CH1410" s="529"/>
      <c r="CI1410" s="529"/>
      <c r="CJ1410" s="529"/>
      <c r="CK1410" s="529"/>
      <c r="CL1410" s="529"/>
      <c r="CM1410" s="529"/>
      <c r="CN1410" s="529"/>
      <c r="CO1410" s="529"/>
      <c r="CP1410" s="529"/>
      <c r="CQ1410" s="529"/>
    </row>
    <row r="1411" spans="1:95" s="70" customFormat="1" outlineLevel="1" x14ac:dyDescent="0.2">
      <c r="A1411" s="11">
        <v>162</v>
      </c>
      <c r="B1411" s="300"/>
      <c r="C1411" s="295"/>
      <c r="D1411" s="295"/>
      <c r="E1411" s="295"/>
      <c r="F1411" s="915" t="s">
        <v>574</v>
      </c>
      <c r="G1411" s="916"/>
      <c r="H1411" s="916"/>
      <c r="I1411" s="916"/>
      <c r="J1411" s="916"/>
      <c r="K1411" s="916"/>
      <c r="L1411" s="917"/>
      <c r="M1411" s="408">
        <f t="shared" si="584"/>
        <v>0</v>
      </c>
      <c r="N1411" s="419">
        <f>M1411*(1-'Annexe 1. Taux de référence'!$E55)+N635*(1-'Annexe 1. Taux de référence'!$E55)</f>
        <v>0</v>
      </c>
      <c r="O1411" s="422">
        <f>O635*(1-'Annexe 1. Taux de référence'!$E55)</f>
        <v>0</v>
      </c>
      <c r="P1411" s="422">
        <f>P635*(1-'Annexe 1. Taux de référence'!$E55)</f>
        <v>0</v>
      </c>
      <c r="Q1411" s="423">
        <f>Q635*(1-'Annexe 1. Taux de référence'!$E55)</f>
        <v>0</v>
      </c>
      <c r="R1411" s="419">
        <f>R635*(1-'Annexe 1. Taux de référence'!$E55)</f>
        <v>0</v>
      </c>
      <c r="S1411" s="421">
        <f>S635*(1-'Annexe 1. Taux de référence'!$E55)</f>
        <v>0</v>
      </c>
      <c r="T1411" s="421">
        <f>T635*(1-'Annexe 1. Taux de référence'!$E55)</f>
        <v>0</v>
      </c>
      <c r="U1411" s="421">
        <f>U635*(1-'Annexe 1. Taux de référence'!$E55)</f>
        <v>0</v>
      </c>
      <c r="V1411" s="421">
        <f>V635*(1-'Annexe 1. Taux de référence'!$E55)</f>
        <v>0</v>
      </c>
      <c r="W1411" s="421">
        <f>W635*(1-'Annexe 1. Taux de référence'!$E55)</f>
        <v>0</v>
      </c>
      <c r="X1411" s="422">
        <f>X635*(1-'Annexe 1. Taux de référence'!$E55)</f>
        <v>0</v>
      </c>
      <c r="Y1411" s="421">
        <f>Y635*(1-'Annexe 1. Taux de référence'!$E55)</f>
        <v>0</v>
      </c>
      <c r="Z1411" s="421">
        <f>Z635*(1-'Annexe 1. Taux de référence'!$E55)</f>
        <v>0</v>
      </c>
      <c r="AA1411" s="421">
        <f>AA635*(1-'Annexe 1. Taux de référence'!$E55)</f>
        <v>0</v>
      </c>
      <c r="AB1411" s="421">
        <f>AB635*(1-'Annexe 1. Taux de référence'!$E55)</f>
        <v>0</v>
      </c>
      <c r="AC1411" s="408">
        <f t="shared" si="574"/>
        <v>0</v>
      </c>
      <c r="AD1411" s="1766"/>
      <c r="AE1411" s="1063"/>
      <c r="AF1411" s="831"/>
      <c r="AG1411" s="536"/>
      <c r="AH1411" s="529"/>
      <c r="AI1411" s="529"/>
      <c r="AJ1411" s="529"/>
      <c r="AK1411" s="529"/>
      <c r="AL1411" s="529"/>
      <c r="AM1411" s="529"/>
      <c r="AN1411" s="529"/>
      <c r="AO1411" s="529"/>
      <c r="AP1411" s="529"/>
      <c r="AQ1411" s="529"/>
      <c r="AR1411" s="529"/>
      <c r="AS1411" s="529"/>
      <c r="AT1411" s="529"/>
      <c r="AU1411" s="529"/>
      <c r="AV1411" s="529"/>
      <c r="AW1411" s="529"/>
      <c r="AX1411" s="529"/>
      <c r="AY1411" s="529"/>
      <c r="AZ1411" s="529"/>
      <c r="BA1411" s="529"/>
      <c r="BB1411" s="529"/>
      <c r="BC1411" s="529"/>
      <c r="BD1411" s="529"/>
      <c r="BE1411" s="529"/>
      <c r="BF1411" s="529"/>
      <c r="BG1411" s="529"/>
      <c r="BH1411" s="529"/>
      <c r="BI1411" s="529"/>
      <c r="BJ1411" s="529"/>
      <c r="BK1411" s="529"/>
      <c r="BL1411" s="529"/>
      <c r="BM1411" s="529"/>
      <c r="BN1411" s="529"/>
      <c r="BO1411" s="529"/>
      <c r="BP1411" s="529"/>
      <c r="BQ1411" s="529"/>
      <c r="BR1411" s="529"/>
      <c r="BS1411" s="529"/>
      <c r="BT1411" s="529"/>
      <c r="BU1411" s="529"/>
      <c r="BV1411" s="529"/>
      <c r="BW1411" s="529"/>
      <c r="BX1411" s="529"/>
      <c r="BY1411" s="529"/>
      <c r="BZ1411" s="529"/>
      <c r="CA1411" s="529"/>
      <c r="CB1411" s="529"/>
      <c r="CC1411" s="529"/>
      <c r="CD1411" s="529"/>
      <c r="CE1411" s="529"/>
      <c r="CF1411" s="529"/>
      <c r="CG1411" s="529"/>
      <c r="CH1411" s="529"/>
      <c r="CI1411" s="529"/>
      <c r="CJ1411" s="529"/>
      <c r="CK1411" s="529"/>
      <c r="CL1411" s="529"/>
      <c r="CM1411" s="529"/>
      <c r="CN1411" s="529"/>
      <c r="CO1411" s="529"/>
      <c r="CP1411" s="529"/>
      <c r="CQ1411" s="529"/>
    </row>
    <row r="1412" spans="1:95" s="70" customFormat="1" ht="27.75" customHeight="1" outlineLevel="1" x14ac:dyDescent="0.2">
      <c r="A1412" s="11">
        <v>163</v>
      </c>
      <c r="B1412" s="300"/>
      <c r="C1412" s="295"/>
      <c r="D1412" s="295"/>
      <c r="E1412" s="295"/>
      <c r="F1412" s="859" t="s">
        <v>669</v>
      </c>
      <c r="G1412" s="860"/>
      <c r="H1412" s="860"/>
      <c r="I1412" s="860"/>
      <c r="J1412" s="860"/>
      <c r="K1412" s="860"/>
      <c r="L1412" s="861"/>
      <c r="M1412" s="408">
        <f t="shared" si="584"/>
        <v>0</v>
      </c>
      <c r="N1412" s="419">
        <f>M1412*(1-'Annexe 1. Taux de référence'!$E56)+N636*(1-'Annexe 1. Taux de référence'!$E56)</f>
        <v>0</v>
      </c>
      <c r="O1412" s="422">
        <f>O636*(1-'Annexe 1. Taux de référence'!$E56)</f>
        <v>0</v>
      </c>
      <c r="P1412" s="422">
        <f>P636*(1-'Annexe 1. Taux de référence'!$E56)</f>
        <v>0</v>
      </c>
      <c r="Q1412" s="423">
        <f>Q636*(1-'Annexe 1. Taux de référence'!$E56)</f>
        <v>0</v>
      </c>
      <c r="R1412" s="419">
        <f>R636*(1-'Annexe 1. Taux de référence'!$E56)</f>
        <v>0</v>
      </c>
      <c r="S1412" s="421">
        <f>S636*(1-'Annexe 1. Taux de référence'!$E56)</f>
        <v>0</v>
      </c>
      <c r="T1412" s="421">
        <f>T636*(1-'Annexe 1. Taux de référence'!$E56)</f>
        <v>0</v>
      </c>
      <c r="U1412" s="421">
        <f>U636*(1-'Annexe 1. Taux de référence'!$E56)</f>
        <v>0</v>
      </c>
      <c r="V1412" s="421">
        <f>V636*(1-'Annexe 1. Taux de référence'!$E56)</f>
        <v>0</v>
      </c>
      <c r="W1412" s="421">
        <f>W636*(1-'Annexe 1. Taux de référence'!$E56)</f>
        <v>0</v>
      </c>
      <c r="X1412" s="422">
        <f>X636*(1-'Annexe 1. Taux de référence'!$E56)</f>
        <v>0</v>
      </c>
      <c r="Y1412" s="421">
        <f>Y636*(1-'Annexe 1. Taux de référence'!$E56)</f>
        <v>0</v>
      </c>
      <c r="Z1412" s="421">
        <f>Z636*(1-'Annexe 1. Taux de référence'!$E56)</f>
        <v>0</v>
      </c>
      <c r="AA1412" s="421">
        <f>AA636*(1-'Annexe 1. Taux de référence'!$E56)</f>
        <v>0</v>
      </c>
      <c r="AB1412" s="421">
        <f>AB636*(1-'Annexe 1. Taux de référence'!$E56)</f>
        <v>0</v>
      </c>
      <c r="AC1412" s="408">
        <f t="shared" si="574"/>
        <v>0</v>
      </c>
      <c r="AD1412" s="1767"/>
      <c r="AE1412" s="834"/>
      <c r="AF1412" s="834"/>
      <c r="AG1412" s="536"/>
      <c r="AH1412" s="529"/>
      <c r="AI1412" s="529"/>
      <c r="AJ1412" s="529"/>
      <c r="AK1412" s="529"/>
      <c r="AL1412" s="529"/>
      <c r="AM1412" s="529"/>
      <c r="AN1412" s="529"/>
      <c r="AO1412" s="529"/>
      <c r="AP1412" s="529"/>
      <c r="AQ1412" s="529"/>
      <c r="AR1412" s="529"/>
      <c r="AS1412" s="529"/>
      <c r="AT1412" s="529"/>
      <c r="AU1412" s="529"/>
      <c r="AV1412" s="529"/>
      <c r="AW1412" s="529"/>
      <c r="AX1412" s="529"/>
      <c r="AY1412" s="529"/>
      <c r="AZ1412" s="529"/>
      <c r="BA1412" s="529"/>
      <c r="BB1412" s="529"/>
      <c r="BC1412" s="529"/>
      <c r="BD1412" s="529"/>
      <c r="BE1412" s="529"/>
      <c r="BF1412" s="529"/>
      <c r="BG1412" s="529"/>
      <c r="BH1412" s="529"/>
      <c r="BI1412" s="529"/>
      <c r="BJ1412" s="529"/>
      <c r="BK1412" s="529"/>
      <c r="BL1412" s="529"/>
      <c r="BM1412" s="529"/>
      <c r="BN1412" s="529"/>
      <c r="BO1412" s="529"/>
      <c r="BP1412" s="529"/>
      <c r="BQ1412" s="529"/>
      <c r="BR1412" s="529"/>
      <c r="BS1412" s="529"/>
      <c r="BT1412" s="529"/>
      <c r="BU1412" s="529"/>
      <c r="BV1412" s="529"/>
      <c r="BW1412" s="529"/>
      <c r="BX1412" s="529"/>
      <c r="BY1412" s="529"/>
      <c r="BZ1412" s="529"/>
      <c r="CA1412" s="529"/>
      <c r="CB1412" s="529"/>
      <c r="CC1412" s="529"/>
      <c r="CD1412" s="529"/>
      <c r="CE1412" s="529"/>
      <c r="CF1412" s="529"/>
      <c r="CG1412" s="529"/>
      <c r="CH1412" s="529"/>
      <c r="CI1412" s="529"/>
      <c r="CJ1412" s="529"/>
      <c r="CK1412" s="529"/>
      <c r="CL1412" s="529"/>
      <c r="CM1412" s="529"/>
      <c r="CN1412" s="529"/>
      <c r="CO1412" s="529"/>
      <c r="CP1412" s="529"/>
      <c r="CQ1412" s="529"/>
    </row>
    <row r="1413" spans="1:95" s="70" customFormat="1" outlineLevel="1" x14ac:dyDescent="0.2">
      <c r="A1413" s="11">
        <v>164</v>
      </c>
      <c r="B1413" s="300"/>
      <c r="C1413" s="295"/>
      <c r="D1413" s="844" t="s">
        <v>23</v>
      </c>
      <c r="E1413" s="845"/>
      <c r="F1413" s="845"/>
      <c r="G1413" s="845"/>
      <c r="H1413" s="845"/>
      <c r="I1413" s="845"/>
      <c r="J1413" s="845"/>
      <c r="K1413" s="845"/>
      <c r="L1413" s="845"/>
      <c r="M1413" s="845"/>
      <c r="N1413" s="845"/>
      <c r="O1413" s="845"/>
      <c r="P1413" s="845"/>
      <c r="Q1413" s="845"/>
      <c r="R1413" s="845"/>
      <c r="S1413" s="845"/>
      <c r="T1413" s="845"/>
      <c r="U1413" s="845"/>
      <c r="V1413" s="845"/>
      <c r="W1413" s="845"/>
      <c r="X1413" s="845"/>
      <c r="Y1413" s="845"/>
      <c r="Z1413" s="845"/>
      <c r="AA1413" s="845"/>
      <c r="AB1413" s="845"/>
      <c r="AC1413" s="845"/>
      <c r="AD1413" s="1811"/>
      <c r="AE1413" s="1811"/>
      <c r="AF1413" s="1811"/>
      <c r="AG1413" s="536"/>
      <c r="AH1413" s="529"/>
      <c r="AI1413" s="529"/>
      <c r="AJ1413" s="529"/>
      <c r="AK1413" s="529"/>
      <c r="AL1413" s="529"/>
      <c r="AM1413" s="529"/>
      <c r="AN1413" s="529"/>
      <c r="AO1413" s="529"/>
      <c r="AP1413" s="529"/>
      <c r="AQ1413" s="529"/>
      <c r="AR1413" s="529"/>
      <c r="AS1413" s="529"/>
      <c r="AT1413" s="529"/>
      <c r="AU1413" s="529"/>
      <c r="AV1413" s="529"/>
      <c r="AW1413" s="529"/>
      <c r="AX1413" s="529"/>
      <c r="AY1413" s="529"/>
      <c r="AZ1413" s="529"/>
      <c r="BA1413" s="529"/>
      <c r="BB1413" s="529"/>
      <c r="BC1413" s="529"/>
      <c r="BD1413" s="529"/>
      <c r="BE1413" s="529"/>
      <c r="BF1413" s="529"/>
      <c r="BG1413" s="529"/>
      <c r="BH1413" s="529"/>
      <c r="BI1413" s="529"/>
      <c r="BJ1413" s="529"/>
      <c r="BK1413" s="529"/>
      <c r="BL1413" s="529"/>
      <c r="BM1413" s="529"/>
      <c r="BN1413" s="529"/>
      <c r="BO1413" s="529"/>
      <c r="BP1413" s="529"/>
      <c r="BQ1413" s="529"/>
      <c r="BR1413" s="529"/>
      <c r="BS1413" s="529"/>
      <c r="BT1413" s="529"/>
      <c r="BU1413" s="529"/>
      <c r="BV1413" s="529"/>
      <c r="BW1413" s="529"/>
      <c r="BX1413" s="529"/>
      <c r="BY1413" s="529"/>
      <c r="BZ1413" s="529"/>
      <c r="CA1413" s="529"/>
      <c r="CB1413" s="529"/>
      <c r="CC1413" s="529"/>
      <c r="CD1413" s="529"/>
      <c r="CE1413" s="529"/>
      <c r="CF1413" s="529"/>
      <c r="CG1413" s="529"/>
      <c r="CH1413" s="529"/>
      <c r="CI1413" s="529"/>
      <c r="CJ1413" s="529"/>
      <c r="CK1413" s="529"/>
      <c r="CL1413" s="529"/>
      <c r="CM1413" s="529"/>
      <c r="CN1413" s="529"/>
      <c r="CO1413" s="529"/>
      <c r="CP1413" s="529"/>
      <c r="CQ1413" s="529"/>
    </row>
    <row r="1414" spans="1:95" s="70" customFormat="1" outlineLevel="1" x14ac:dyDescent="0.2">
      <c r="A1414" s="11">
        <v>165</v>
      </c>
      <c r="B1414" s="300"/>
      <c r="C1414" s="295"/>
      <c r="D1414" s="295"/>
      <c r="E1414" s="918" t="s">
        <v>126</v>
      </c>
      <c r="F1414" s="919"/>
      <c r="G1414" s="919"/>
      <c r="H1414" s="919"/>
      <c r="I1414" s="919"/>
      <c r="J1414" s="919"/>
      <c r="K1414" s="919"/>
      <c r="L1414" s="920"/>
      <c r="M1414" s="407">
        <f>SUBTOTAL(9,M1415:M1416)</f>
        <v>0</v>
      </c>
      <c r="N1414" s="410">
        <f t="shared" ref="N1414:AC1414" si="585">SUBTOTAL(9,N1415:N1416)</f>
        <v>0</v>
      </c>
      <c r="O1414" s="414">
        <f t="shared" si="585"/>
        <v>0</v>
      </c>
      <c r="P1414" s="414">
        <f t="shared" si="585"/>
        <v>0</v>
      </c>
      <c r="Q1414" s="415">
        <f t="shared" si="585"/>
        <v>0</v>
      </c>
      <c r="R1414" s="410">
        <f t="shared" si="585"/>
        <v>0</v>
      </c>
      <c r="S1414" s="414">
        <f t="shared" si="585"/>
        <v>0</v>
      </c>
      <c r="T1414" s="413">
        <f t="shared" si="585"/>
        <v>0</v>
      </c>
      <c r="U1414" s="413">
        <f t="shared" si="585"/>
        <v>0</v>
      </c>
      <c r="V1414" s="413">
        <f t="shared" si="585"/>
        <v>0</v>
      </c>
      <c r="W1414" s="413">
        <f t="shared" si="585"/>
        <v>0</v>
      </c>
      <c r="X1414" s="413">
        <f t="shared" si="585"/>
        <v>0</v>
      </c>
      <c r="Y1414" s="413">
        <f t="shared" si="585"/>
        <v>0</v>
      </c>
      <c r="Z1414" s="413">
        <f t="shared" si="585"/>
        <v>0</v>
      </c>
      <c r="AA1414" s="413">
        <f t="shared" si="585"/>
        <v>0</v>
      </c>
      <c r="AB1414" s="411">
        <f t="shared" si="585"/>
        <v>0</v>
      </c>
      <c r="AC1414" s="407">
        <f t="shared" si="585"/>
        <v>0</v>
      </c>
      <c r="AD1414" s="1689"/>
      <c r="AE1414" s="828"/>
      <c r="AF1414" s="828"/>
      <c r="AG1414" s="536"/>
      <c r="AH1414" s="529"/>
      <c r="AI1414" s="529"/>
      <c r="AJ1414" s="529"/>
      <c r="AK1414" s="529"/>
      <c r="AL1414" s="529"/>
      <c r="AM1414" s="529"/>
      <c r="AN1414" s="529"/>
      <c r="AO1414" s="529"/>
      <c r="AP1414" s="529"/>
      <c r="AQ1414" s="529"/>
      <c r="AR1414" s="529"/>
      <c r="AS1414" s="529"/>
      <c r="AT1414" s="529"/>
      <c r="AU1414" s="529"/>
      <c r="AV1414" s="529"/>
      <c r="AW1414" s="529"/>
      <c r="AX1414" s="529"/>
      <c r="AY1414" s="529"/>
      <c r="AZ1414" s="529"/>
      <c r="BA1414" s="529"/>
      <c r="BB1414" s="529"/>
      <c r="BC1414" s="529"/>
      <c r="BD1414" s="529"/>
      <c r="BE1414" s="529"/>
      <c r="BF1414" s="529"/>
      <c r="BG1414" s="529"/>
      <c r="BH1414" s="529"/>
      <c r="BI1414" s="529"/>
      <c r="BJ1414" s="529"/>
      <c r="BK1414" s="529"/>
      <c r="BL1414" s="529"/>
      <c r="BM1414" s="529"/>
      <c r="BN1414" s="529"/>
      <c r="BO1414" s="529"/>
      <c r="BP1414" s="529"/>
      <c r="BQ1414" s="529"/>
      <c r="BR1414" s="529"/>
      <c r="BS1414" s="529"/>
      <c r="BT1414" s="529"/>
      <c r="BU1414" s="529"/>
      <c r="BV1414" s="529"/>
      <c r="BW1414" s="529"/>
      <c r="BX1414" s="529"/>
      <c r="BY1414" s="529"/>
      <c r="BZ1414" s="529"/>
      <c r="CA1414" s="529"/>
      <c r="CB1414" s="529"/>
      <c r="CC1414" s="529"/>
      <c r="CD1414" s="529"/>
      <c r="CE1414" s="529"/>
      <c r="CF1414" s="529"/>
      <c r="CG1414" s="529"/>
      <c r="CH1414" s="529"/>
      <c r="CI1414" s="529"/>
      <c r="CJ1414" s="529"/>
      <c r="CK1414" s="529"/>
      <c r="CL1414" s="529"/>
      <c r="CM1414" s="529"/>
      <c r="CN1414" s="529"/>
      <c r="CO1414" s="529"/>
      <c r="CP1414" s="529"/>
      <c r="CQ1414" s="529"/>
    </row>
    <row r="1415" spans="1:95" s="70" customFormat="1" outlineLevel="1" x14ac:dyDescent="0.2">
      <c r="A1415" s="11">
        <v>166</v>
      </c>
      <c r="B1415" s="300"/>
      <c r="C1415" s="295"/>
      <c r="D1415" s="295"/>
      <c r="E1415" s="295"/>
      <c r="F1415" s="856" t="s">
        <v>127</v>
      </c>
      <c r="G1415" s="857"/>
      <c r="H1415" s="857"/>
      <c r="I1415" s="857"/>
      <c r="J1415" s="857"/>
      <c r="K1415" s="857"/>
      <c r="L1415" s="858"/>
      <c r="M1415" s="408">
        <f t="shared" ref="M1415:M1416" si="586">M639</f>
        <v>0</v>
      </c>
      <c r="N1415" s="419">
        <f>M1415*(1-'Annexe 1. Taux de référence'!$E59)+N639*(1-'Annexe 1. Taux de référence'!$E59)</f>
        <v>0</v>
      </c>
      <c r="O1415" s="422">
        <f>O639*(1-'Annexe 1. Taux de référence'!$E59)</f>
        <v>0</v>
      </c>
      <c r="P1415" s="422">
        <f>P639*(1-'Annexe 1. Taux de référence'!$E59)</f>
        <v>0</v>
      </c>
      <c r="Q1415" s="423">
        <f>Q639*(1-'Annexe 1. Taux de référence'!$E59)</f>
        <v>0</v>
      </c>
      <c r="R1415" s="419">
        <f>R639*(1-'Annexe 1. Taux de référence'!$E59)</f>
        <v>0</v>
      </c>
      <c r="S1415" s="421">
        <f>S639*(1-'Annexe 1. Taux de référence'!$E59)</f>
        <v>0</v>
      </c>
      <c r="T1415" s="421">
        <f>T639*(1-'Annexe 1. Taux de référence'!$E59)</f>
        <v>0</v>
      </c>
      <c r="U1415" s="421">
        <f>U639*(1-'Annexe 1. Taux de référence'!$E59)</f>
        <v>0</v>
      </c>
      <c r="V1415" s="421">
        <f>V639*(1-'Annexe 1. Taux de référence'!$E59)</f>
        <v>0</v>
      </c>
      <c r="W1415" s="421">
        <f>W639*(1-'Annexe 1. Taux de référence'!$E59)</f>
        <v>0</v>
      </c>
      <c r="X1415" s="422">
        <f>X639*(1-'Annexe 1. Taux de référence'!$E59)</f>
        <v>0</v>
      </c>
      <c r="Y1415" s="421">
        <f>Y639*(1-'Annexe 1. Taux de référence'!$E59)</f>
        <v>0</v>
      </c>
      <c r="Z1415" s="421">
        <f>Z639*(1-'Annexe 1. Taux de référence'!$E59)</f>
        <v>0</v>
      </c>
      <c r="AA1415" s="421">
        <f>AA639*(1-'Annexe 1. Taux de référence'!$E59)</f>
        <v>0</v>
      </c>
      <c r="AB1415" s="421">
        <f>AB639*(1-'Annexe 1. Taux de référence'!$E59)</f>
        <v>0</v>
      </c>
      <c r="AC1415" s="408">
        <f t="shared" ref="AC1415:AC1416" si="587">AC639</f>
        <v>0</v>
      </c>
      <c r="AD1415" s="1766"/>
      <c r="AE1415" s="1063"/>
      <c r="AF1415" s="831"/>
      <c r="AG1415" s="536"/>
      <c r="AH1415" s="529"/>
      <c r="AI1415" s="529"/>
      <c r="AJ1415" s="529"/>
      <c r="AK1415" s="529"/>
      <c r="AL1415" s="529"/>
      <c r="AM1415" s="529"/>
      <c r="AN1415" s="529"/>
      <c r="AO1415" s="529"/>
      <c r="AP1415" s="529"/>
      <c r="AQ1415" s="529"/>
      <c r="AR1415" s="529"/>
      <c r="AS1415" s="529"/>
      <c r="AT1415" s="529"/>
      <c r="AU1415" s="529"/>
      <c r="AV1415" s="529"/>
      <c r="AW1415" s="529"/>
      <c r="AX1415" s="529"/>
      <c r="AY1415" s="529"/>
      <c r="AZ1415" s="529"/>
      <c r="BA1415" s="529"/>
      <c r="BB1415" s="529"/>
      <c r="BC1415" s="529"/>
      <c r="BD1415" s="529"/>
      <c r="BE1415" s="529"/>
      <c r="BF1415" s="529"/>
      <c r="BG1415" s="529"/>
      <c r="BH1415" s="529"/>
      <c r="BI1415" s="529"/>
      <c r="BJ1415" s="529"/>
      <c r="BK1415" s="529"/>
      <c r="BL1415" s="529"/>
      <c r="BM1415" s="529"/>
      <c r="BN1415" s="529"/>
      <c r="BO1415" s="529"/>
      <c r="BP1415" s="529"/>
      <c r="BQ1415" s="529"/>
      <c r="BR1415" s="529"/>
      <c r="BS1415" s="529"/>
      <c r="BT1415" s="529"/>
      <c r="BU1415" s="529"/>
      <c r="BV1415" s="529"/>
      <c r="BW1415" s="529"/>
      <c r="BX1415" s="529"/>
      <c r="BY1415" s="529"/>
      <c r="BZ1415" s="529"/>
      <c r="CA1415" s="529"/>
      <c r="CB1415" s="529"/>
      <c r="CC1415" s="529"/>
      <c r="CD1415" s="529"/>
      <c r="CE1415" s="529"/>
      <c r="CF1415" s="529"/>
      <c r="CG1415" s="529"/>
      <c r="CH1415" s="529"/>
      <c r="CI1415" s="529"/>
      <c r="CJ1415" s="529"/>
      <c r="CK1415" s="529"/>
      <c r="CL1415" s="529"/>
      <c r="CM1415" s="529"/>
      <c r="CN1415" s="529"/>
      <c r="CO1415" s="529"/>
      <c r="CP1415" s="529"/>
      <c r="CQ1415" s="529"/>
    </row>
    <row r="1416" spans="1:95" s="70" customFormat="1" outlineLevel="1" x14ac:dyDescent="0.2">
      <c r="A1416" s="11">
        <v>167</v>
      </c>
      <c r="B1416" s="300"/>
      <c r="C1416" s="295"/>
      <c r="D1416" s="295"/>
      <c r="E1416" s="295"/>
      <c r="F1416" s="859" t="s">
        <v>128</v>
      </c>
      <c r="G1416" s="860"/>
      <c r="H1416" s="860"/>
      <c r="I1416" s="860"/>
      <c r="J1416" s="860"/>
      <c r="K1416" s="860"/>
      <c r="L1416" s="861"/>
      <c r="M1416" s="408">
        <f t="shared" si="586"/>
        <v>0</v>
      </c>
      <c r="N1416" s="419">
        <f>M1416*(1-'Annexe 1. Taux de référence'!$E60)+N640*(1-'Annexe 1. Taux de référence'!$E60)</f>
        <v>0</v>
      </c>
      <c r="O1416" s="422">
        <f>O640*(1-'Annexe 1. Taux de référence'!$E60)</f>
        <v>0</v>
      </c>
      <c r="P1416" s="422">
        <f>P640*(1-'Annexe 1. Taux de référence'!$E60)</f>
        <v>0</v>
      </c>
      <c r="Q1416" s="423">
        <f>Q640*(1-'Annexe 1. Taux de référence'!$E60)</f>
        <v>0</v>
      </c>
      <c r="R1416" s="419">
        <f>R640*(1-'Annexe 1. Taux de référence'!$E60)</f>
        <v>0</v>
      </c>
      <c r="S1416" s="421">
        <f>S640*(1-'Annexe 1. Taux de référence'!$E60)</f>
        <v>0</v>
      </c>
      <c r="T1416" s="421">
        <f>T640*(1-'Annexe 1. Taux de référence'!$E60)</f>
        <v>0</v>
      </c>
      <c r="U1416" s="421">
        <f>U640*(1-'Annexe 1. Taux de référence'!$E60)</f>
        <v>0</v>
      </c>
      <c r="V1416" s="421">
        <f>V640*(1-'Annexe 1. Taux de référence'!$E60)</f>
        <v>0</v>
      </c>
      <c r="W1416" s="421">
        <f>W640*(1-'Annexe 1. Taux de référence'!$E60)</f>
        <v>0</v>
      </c>
      <c r="X1416" s="422">
        <f>X640*(1-'Annexe 1. Taux de référence'!$E60)</f>
        <v>0</v>
      </c>
      <c r="Y1416" s="421">
        <f>Y640*(1-'Annexe 1. Taux de référence'!$E60)</f>
        <v>0</v>
      </c>
      <c r="Z1416" s="421">
        <f>Z640*(1-'Annexe 1. Taux de référence'!$E60)</f>
        <v>0</v>
      </c>
      <c r="AA1416" s="421">
        <f>AA640*(1-'Annexe 1. Taux de référence'!$E60)</f>
        <v>0</v>
      </c>
      <c r="AB1416" s="421">
        <f>AB640*(1-'Annexe 1. Taux de référence'!$E60)</f>
        <v>0</v>
      </c>
      <c r="AC1416" s="408">
        <f t="shared" si="587"/>
        <v>0</v>
      </c>
      <c r="AD1416" s="1766"/>
      <c r="AE1416" s="1063"/>
      <c r="AF1416" s="831"/>
      <c r="AG1416" s="536"/>
      <c r="AH1416" s="529"/>
      <c r="AI1416" s="529"/>
      <c r="AJ1416" s="529"/>
      <c r="AK1416" s="529"/>
      <c r="AL1416" s="529"/>
      <c r="AM1416" s="529"/>
      <c r="AN1416" s="529"/>
      <c r="AO1416" s="529"/>
      <c r="AP1416" s="529"/>
      <c r="AQ1416" s="529"/>
      <c r="AR1416" s="529"/>
      <c r="AS1416" s="529"/>
      <c r="AT1416" s="529"/>
      <c r="AU1416" s="529"/>
      <c r="AV1416" s="529"/>
      <c r="AW1416" s="529"/>
      <c r="AX1416" s="529"/>
      <c r="AY1416" s="529"/>
      <c r="AZ1416" s="529"/>
      <c r="BA1416" s="529"/>
      <c r="BB1416" s="529"/>
      <c r="BC1416" s="529"/>
      <c r="BD1416" s="529"/>
      <c r="BE1416" s="529"/>
      <c r="BF1416" s="529"/>
      <c r="BG1416" s="529"/>
      <c r="BH1416" s="529"/>
      <c r="BI1416" s="529"/>
      <c r="BJ1416" s="529"/>
      <c r="BK1416" s="529"/>
      <c r="BL1416" s="529"/>
      <c r="BM1416" s="529"/>
      <c r="BN1416" s="529"/>
      <c r="BO1416" s="529"/>
      <c r="BP1416" s="529"/>
      <c r="BQ1416" s="529"/>
      <c r="BR1416" s="529"/>
      <c r="BS1416" s="529"/>
      <c r="BT1416" s="529"/>
      <c r="BU1416" s="529"/>
      <c r="BV1416" s="529"/>
      <c r="BW1416" s="529"/>
      <c r="BX1416" s="529"/>
      <c r="BY1416" s="529"/>
      <c r="BZ1416" s="529"/>
      <c r="CA1416" s="529"/>
      <c r="CB1416" s="529"/>
      <c r="CC1416" s="529"/>
      <c r="CD1416" s="529"/>
      <c r="CE1416" s="529"/>
      <c r="CF1416" s="529"/>
      <c r="CG1416" s="529"/>
      <c r="CH1416" s="529"/>
      <c r="CI1416" s="529"/>
      <c r="CJ1416" s="529"/>
      <c r="CK1416" s="529"/>
      <c r="CL1416" s="529"/>
      <c r="CM1416" s="529"/>
      <c r="CN1416" s="529"/>
      <c r="CO1416" s="529"/>
      <c r="CP1416" s="529"/>
      <c r="CQ1416" s="529"/>
    </row>
    <row r="1417" spans="1:95" s="70" customFormat="1" outlineLevel="1" x14ac:dyDescent="0.2">
      <c r="A1417" s="11">
        <v>168</v>
      </c>
      <c r="B1417" s="300"/>
      <c r="C1417" s="295"/>
      <c r="D1417" s="295"/>
      <c r="E1417" s="853" t="s">
        <v>129</v>
      </c>
      <c r="F1417" s="854"/>
      <c r="G1417" s="854"/>
      <c r="H1417" s="854"/>
      <c r="I1417" s="854"/>
      <c r="J1417" s="854"/>
      <c r="K1417" s="854"/>
      <c r="L1417" s="855"/>
      <c r="M1417" s="407">
        <f>SUBTOTAL(9,M1418:M1419)</f>
        <v>0</v>
      </c>
      <c r="N1417" s="410">
        <f t="shared" ref="N1417:AC1417" si="588">SUBTOTAL(9,N1418:N1419)</f>
        <v>0</v>
      </c>
      <c r="O1417" s="414">
        <f t="shared" si="588"/>
        <v>0</v>
      </c>
      <c r="P1417" s="414">
        <f t="shared" si="588"/>
        <v>0</v>
      </c>
      <c r="Q1417" s="415">
        <f t="shared" si="588"/>
        <v>0</v>
      </c>
      <c r="R1417" s="410">
        <f t="shared" si="588"/>
        <v>0</v>
      </c>
      <c r="S1417" s="414">
        <f t="shared" si="588"/>
        <v>0</v>
      </c>
      <c r="T1417" s="413">
        <f t="shared" si="588"/>
        <v>0</v>
      </c>
      <c r="U1417" s="413">
        <f t="shared" si="588"/>
        <v>0</v>
      </c>
      <c r="V1417" s="413">
        <f t="shared" si="588"/>
        <v>0</v>
      </c>
      <c r="W1417" s="413">
        <f t="shared" si="588"/>
        <v>0</v>
      </c>
      <c r="X1417" s="413">
        <f t="shared" si="588"/>
        <v>0</v>
      </c>
      <c r="Y1417" s="413">
        <f t="shared" si="588"/>
        <v>0</v>
      </c>
      <c r="Z1417" s="413">
        <f t="shared" si="588"/>
        <v>0</v>
      </c>
      <c r="AA1417" s="413">
        <f t="shared" si="588"/>
        <v>0</v>
      </c>
      <c r="AB1417" s="411">
        <f t="shared" si="588"/>
        <v>0</v>
      </c>
      <c r="AC1417" s="407">
        <f t="shared" si="588"/>
        <v>0</v>
      </c>
      <c r="AD1417" s="1766"/>
      <c r="AE1417" s="1063"/>
      <c r="AF1417" s="831"/>
      <c r="AG1417" s="536"/>
      <c r="AH1417" s="529"/>
      <c r="AI1417" s="529"/>
      <c r="AJ1417" s="529"/>
      <c r="AK1417" s="529"/>
      <c r="AL1417" s="529"/>
      <c r="AM1417" s="529"/>
      <c r="AN1417" s="529"/>
      <c r="AO1417" s="529"/>
      <c r="AP1417" s="529"/>
      <c r="AQ1417" s="529"/>
      <c r="AR1417" s="529"/>
      <c r="AS1417" s="529"/>
      <c r="AT1417" s="529"/>
      <c r="AU1417" s="529"/>
      <c r="AV1417" s="529"/>
      <c r="AW1417" s="529"/>
      <c r="AX1417" s="529"/>
      <c r="AY1417" s="529"/>
      <c r="AZ1417" s="529"/>
      <c r="BA1417" s="529"/>
      <c r="BB1417" s="529"/>
      <c r="BC1417" s="529"/>
      <c r="BD1417" s="529"/>
      <c r="BE1417" s="529"/>
      <c r="BF1417" s="529"/>
      <c r="BG1417" s="529"/>
      <c r="BH1417" s="529"/>
      <c r="BI1417" s="529"/>
      <c r="BJ1417" s="529"/>
      <c r="BK1417" s="529"/>
      <c r="BL1417" s="529"/>
      <c r="BM1417" s="529"/>
      <c r="BN1417" s="529"/>
      <c r="BO1417" s="529"/>
      <c r="BP1417" s="529"/>
      <c r="BQ1417" s="529"/>
      <c r="BR1417" s="529"/>
      <c r="BS1417" s="529"/>
      <c r="BT1417" s="529"/>
      <c r="BU1417" s="529"/>
      <c r="BV1417" s="529"/>
      <c r="BW1417" s="529"/>
      <c r="BX1417" s="529"/>
      <c r="BY1417" s="529"/>
      <c r="BZ1417" s="529"/>
      <c r="CA1417" s="529"/>
      <c r="CB1417" s="529"/>
      <c r="CC1417" s="529"/>
      <c r="CD1417" s="529"/>
      <c r="CE1417" s="529"/>
      <c r="CF1417" s="529"/>
      <c r="CG1417" s="529"/>
      <c r="CH1417" s="529"/>
      <c r="CI1417" s="529"/>
      <c r="CJ1417" s="529"/>
      <c r="CK1417" s="529"/>
      <c r="CL1417" s="529"/>
      <c r="CM1417" s="529"/>
      <c r="CN1417" s="529"/>
      <c r="CO1417" s="529"/>
      <c r="CP1417" s="529"/>
      <c r="CQ1417" s="529"/>
    </row>
    <row r="1418" spans="1:95" s="70" customFormat="1" outlineLevel="1" x14ac:dyDescent="0.2">
      <c r="A1418" s="11">
        <v>169</v>
      </c>
      <c r="B1418" s="300"/>
      <c r="C1418" s="295"/>
      <c r="D1418" s="295"/>
      <c r="E1418" s="295"/>
      <c r="F1418" s="856" t="s">
        <v>130</v>
      </c>
      <c r="G1418" s="857"/>
      <c r="H1418" s="857"/>
      <c r="I1418" s="857"/>
      <c r="J1418" s="857"/>
      <c r="K1418" s="857"/>
      <c r="L1418" s="858"/>
      <c r="M1418" s="408">
        <f t="shared" ref="M1418:M1419" si="589">M642</f>
        <v>0</v>
      </c>
      <c r="N1418" s="419">
        <f>M1418*(1-'Annexe 1. Taux de référence'!$E62)+N642*(1-'Annexe 1. Taux de référence'!$E62)</f>
        <v>0</v>
      </c>
      <c r="O1418" s="422">
        <f>O642*(1-'Annexe 1. Taux de référence'!$E62)</f>
        <v>0</v>
      </c>
      <c r="P1418" s="422">
        <f>P642*(1-'Annexe 1. Taux de référence'!$E62)</f>
        <v>0</v>
      </c>
      <c r="Q1418" s="423">
        <f>Q642*(1-'Annexe 1. Taux de référence'!$E62)</f>
        <v>0</v>
      </c>
      <c r="R1418" s="419">
        <f>R642*(1-'Annexe 1. Taux de référence'!$E62)</f>
        <v>0</v>
      </c>
      <c r="S1418" s="421">
        <f>S642*(1-'Annexe 1. Taux de référence'!$E62)</f>
        <v>0</v>
      </c>
      <c r="T1418" s="421">
        <f>T642*(1-'Annexe 1. Taux de référence'!$E62)</f>
        <v>0</v>
      </c>
      <c r="U1418" s="421">
        <f>U642*(1-'Annexe 1. Taux de référence'!$E62)</f>
        <v>0</v>
      </c>
      <c r="V1418" s="421">
        <f>V642*(1-'Annexe 1. Taux de référence'!$E62)</f>
        <v>0</v>
      </c>
      <c r="W1418" s="421">
        <f>W642*(1-'Annexe 1. Taux de référence'!$E62)</f>
        <v>0</v>
      </c>
      <c r="X1418" s="422">
        <f>X642*(1-'Annexe 1. Taux de référence'!$E62)</f>
        <v>0</v>
      </c>
      <c r="Y1418" s="421">
        <f>Y642*(1-'Annexe 1. Taux de référence'!$E62)</f>
        <v>0</v>
      </c>
      <c r="Z1418" s="421">
        <f>Z642*(1-'Annexe 1. Taux de référence'!$E62)</f>
        <v>0</v>
      </c>
      <c r="AA1418" s="421">
        <f>AA642*(1-'Annexe 1. Taux de référence'!$E62)</f>
        <v>0</v>
      </c>
      <c r="AB1418" s="421">
        <f>AB642*(1-'Annexe 1. Taux de référence'!$E62)</f>
        <v>0</v>
      </c>
      <c r="AC1418" s="408">
        <f t="shared" ref="AC1418:AC1419" si="590">AC642</f>
        <v>0</v>
      </c>
      <c r="AD1418" s="1766"/>
      <c r="AE1418" s="1063"/>
      <c r="AF1418" s="831"/>
      <c r="AG1418" s="536"/>
      <c r="AH1418" s="529"/>
      <c r="AI1418" s="529"/>
      <c r="AJ1418" s="529"/>
      <c r="AK1418" s="529"/>
      <c r="AL1418" s="529"/>
      <c r="AM1418" s="529"/>
      <c r="AN1418" s="529"/>
      <c r="AO1418" s="529"/>
      <c r="AP1418" s="529"/>
      <c r="AQ1418" s="529"/>
      <c r="AR1418" s="529"/>
      <c r="AS1418" s="529"/>
      <c r="AT1418" s="529"/>
      <c r="AU1418" s="529"/>
      <c r="AV1418" s="529"/>
      <c r="AW1418" s="529"/>
      <c r="AX1418" s="529"/>
      <c r="AY1418" s="529"/>
      <c r="AZ1418" s="529"/>
      <c r="BA1418" s="529"/>
      <c r="BB1418" s="529"/>
      <c r="BC1418" s="529"/>
      <c r="BD1418" s="529"/>
      <c r="BE1418" s="529"/>
      <c r="BF1418" s="529"/>
      <c r="BG1418" s="529"/>
      <c r="BH1418" s="529"/>
      <c r="BI1418" s="529"/>
      <c r="BJ1418" s="529"/>
      <c r="BK1418" s="529"/>
      <c r="BL1418" s="529"/>
      <c r="BM1418" s="529"/>
      <c r="BN1418" s="529"/>
      <c r="BO1418" s="529"/>
      <c r="BP1418" s="529"/>
      <c r="BQ1418" s="529"/>
      <c r="BR1418" s="529"/>
      <c r="BS1418" s="529"/>
      <c r="BT1418" s="529"/>
      <c r="BU1418" s="529"/>
      <c r="BV1418" s="529"/>
      <c r="BW1418" s="529"/>
      <c r="BX1418" s="529"/>
      <c r="BY1418" s="529"/>
      <c r="BZ1418" s="529"/>
      <c r="CA1418" s="529"/>
      <c r="CB1418" s="529"/>
      <c r="CC1418" s="529"/>
      <c r="CD1418" s="529"/>
      <c r="CE1418" s="529"/>
      <c r="CF1418" s="529"/>
      <c r="CG1418" s="529"/>
      <c r="CH1418" s="529"/>
      <c r="CI1418" s="529"/>
      <c r="CJ1418" s="529"/>
      <c r="CK1418" s="529"/>
      <c r="CL1418" s="529"/>
      <c r="CM1418" s="529"/>
      <c r="CN1418" s="529"/>
      <c r="CO1418" s="529"/>
      <c r="CP1418" s="529"/>
      <c r="CQ1418" s="529"/>
    </row>
    <row r="1419" spans="1:95" s="70" customFormat="1" outlineLevel="1" x14ac:dyDescent="0.2">
      <c r="A1419" s="11">
        <v>170</v>
      </c>
      <c r="B1419" s="300"/>
      <c r="C1419" s="295"/>
      <c r="D1419" s="295"/>
      <c r="E1419" s="295"/>
      <c r="F1419" s="859" t="s">
        <v>131</v>
      </c>
      <c r="G1419" s="860"/>
      <c r="H1419" s="860"/>
      <c r="I1419" s="860"/>
      <c r="J1419" s="860"/>
      <c r="K1419" s="860"/>
      <c r="L1419" s="861"/>
      <c r="M1419" s="408">
        <f t="shared" si="589"/>
        <v>0</v>
      </c>
      <c r="N1419" s="419">
        <f>M1419*(1-'Annexe 1. Taux de référence'!$E63)+N643*(1-'Annexe 1. Taux de référence'!$E63)</f>
        <v>0</v>
      </c>
      <c r="O1419" s="422">
        <f>O643*(1-'Annexe 1. Taux de référence'!$E63)</f>
        <v>0</v>
      </c>
      <c r="P1419" s="422">
        <f>P643*(1-'Annexe 1. Taux de référence'!$E63)</f>
        <v>0</v>
      </c>
      <c r="Q1419" s="423">
        <f>Q643*(1-'Annexe 1. Taux de référence'!$E63)</f>
        <v>0</v>
      </c>
      <c r="R1419" s="419">
        <f>R643*(1-'Annexe 1. Taux de référence'!$E63)</f>
        <v>0</v>
      </c>
      <c r="S1419" s="421">
        <f>S643*(1-'Annexe 1. Taux de référence'!$E63)</f>
        <v>0</v>
      </c>
      <c r="T1419" s="421">
        <f>T643*(1-'Annexe 1. Taux de référence'!$E63)</f>
        <v>0</v>
      </c>
      <c r="U1419" s="421">
        <f>U643*(1-'Annexe 1. Taux de référence'!$E63)</f>
        <v>0</v>
      </c>
      <c r="V1419" s="421">
        <f>V643*(1-'Annexe 1. Taux de référence'!$E63)</f>
        <v>0</v>
      </c>
      <c r="W1419" s="421">
        <f>W643*(1-'Annexe 1. Taux de référence'!$E63)</f>
        <v>0</v>
      </c>
      <c r="X1419" s="422">
        <f>X643*(1-'Annexe 1. Taux de référence'!$E63)</f>
        <v>0</v>
      </c>
      <c r="Y1419" s="421">
        <f>Y643*(1-'Annexe 1. Taux de référence'!$E63)</f>
        <v>0</v>
      </c>
      <c r="Z1419" s="421">
        <f>Z643*(1-'Annexe 1. Taux de référence'!$E63)</f>
        <v>0</v>
      </c>
      <c r="AA1419" s="421">
        <f>AA643*(1-'Annexe 1. Taux de référence'!$E63)</f>
        <v>0</v>
      </c>
      <c r="AB1419" s="421">
        <f>AB643*(1-'Annexe 1. Taux de référence'!$E63)</f>
        <v>0</v>
      </c>
      <c r="AC1419" s="408">
        <f t="shared" si="590"/>
        <v>0</v>
      </c>
      <c r="AD1419" s="1766"/>
      <c r="AE1419" s="1063"/>
      <c r="AF1419" s="831"/>
      <c r="AG1419" s="536"/>
      <c r="AH1419" s="529"/>
      <c r="AI1419" s="529"/>
      <c r="AJ1419" s="529"/>
      <c r="AK1419" s="529"/>
      <c r="AL1419" s="529"/>
      <c r="AM1419" s="529"/>
      <c r="AN1419" s="529"/>
      <c r="AO1419" s="529"/>
      <c r="AP1419" s="529"/>
      <c r="AQ1419" s="529"/>
      <c r="AR1419" s="529"/>
      <c r="AS1419" s="529"/>
      <c r="AT1419" s="529"/>
      <c r="AU1419" s="529"/>
      <c r="AV1419" s="529"/>
      <c r="AW1419" s="529"/>
      <c r="AX1419" s="529"/>
      <c r="AY1419" s="529"/>
      <c r="AZ1419" s="529"/>
      <c r="BA1419" s="529"/>
      <c r="BB1419" s="529"/>
      <c r="BC1419" s="529"/>
      <c r="BD1419" s="529"/>
      <c r="BE1419" s="529"/>
      <c r="BF1419" s="529"/>
      <c r="BG1419" s="529"/>
      <c r="BH1419" s="529"/>
      <c r="BI1419" s="529"/>
      <c r="BJ1419" s="529"/>
      <c r="BK1419" s="529"/>
      <c r="BL1419" s="529"/>
      <c r="BM1419" s="529"/>
      <c r="BN1419" s="529"/>
      <c r="BO1419" s="529"/>
      <c r="BP1419" s="529"/>
      <c r="BQ1419" s="529"/>
      <c r="BR1419" s="529"/>
      <c r="BS1419" s="529"/>
      <c r="BT1419" s="529"/>
      <c r="BU1419" s="529"/>
      <c r="BV1419" s="529"/>
      <c r="BW1419" s="529"/>
      <c r="BX1419" s="529"/>
      <c r="BY1419" s="529"/>
      <c r="BZ1419" s="529"/>
      <c r="CA1419" s="529"/>
      <c r="CB1419" s="529"/>
      <c r="CC1419" s="529"/>
      <c r="CD1419" s="529"/>
      <c r="CE1419" s="529"/>
      <c r="CF1419" s="529"/>
      <c r="CG1419" s="529"/>
      <c r="CH1419" s="529"/>
      <c r="CI1419" s="529"/>
      <c r="CJ1419" s="529"/>
      <c r="CK1419" s="529"/>
      <c r="CL1419" s="529"/>
      <c r="CM1419" s="529"/>
      <c r="CN1419" s="529"/>
      <c r="CO1419" s="529"/>
      <c r="CP1419" s="529"/>
      <c r="CQ1419" s="529"/>
    </row>
    <row r="1420" spans="1:95" s="70" customFormat="1" outlineLevel="1" x14ac:dyDescent="0.2">
      <c r="A1420" s="11">
        <v>171</v>
      </c>
      <c r="B1420" s="300"/>
      <c r="C1420" s="295"/>
      <c r="D1420" s="295"/>
      <c r="E1420" s="853" t="s">
        <v>132</v>
      </c>
      <c r="F1420" s="854"/>
      <c r="G1420" s="854"/>
      <c r="H1420" s="854"/>
      <c r="I1420" s="854"/>
      <c r="J1420" s="854"/>
      <c r="K1420" s="854"/>
      <c r="L1420" s="855"/>
      <c r="M1420" s="407">
        <f>SUBTOTAL(9,M1421:M1422)</f>
        <v>0</v>
      </c>
      <c r="N1420" s="410">
        <f t="shared" ref="N1420:AC1420" si="591">SUBTOTAL(9,N1421:N1422)</f>
        <v>0</v>
      </c>
      <c r="O1420" s="414">
        <f t="shared" si="591"/>
        <v>0</v>
      </c>
      <c r="P1420" s="414">
        <f t="shared" si="591"/>
        <v>0</v>
      </c>
      <c r="Q1420" s="415">
        <f t="shared" si="591"/>
        <v>0</v>
      </c>
      <c r="R1420" s="410">
        <f t="shared" si="591"/>
        <v>0</v>
      </c>
      <c r="S1420" s="414">
        <f t="shared" si="591"/>
        <v>0</v>
      </c>
      <c r="T1420" s="413">
        <f t="shared" si="591"/>
        <v>0</v>
      </c>
      <c r="U1420" s="413">
        <f t="shared" si="591"/>
        <v>0</v>
      </c>
      <c r="V1420" s="413">
        <f t="shared" si="591"/>
        <v>0</v>
      </c>
      <c r="W1420" s="413">
        <f t="shared" si="591"/>
        <v>0</v>
      </c>
      <c r="X1420" s="413">
        <f t="shared" si="591"/>
        <v>0</v>
      </c>
      <c r="Y1420" s="413">
        <f t="shared" si="591"/>
        <v>0</v>
      </c>
      <c r="Z1420" s="413">
        <f t="shared" si="591"/>
        <v>0</v>
      </c>
      <c r="AA1420" s="413">
        <f t="shared" si="591"/>
        <v>0</v>
      </c>
      <c r="AB1420" s="411">
        <f t="shared" si="591"/>
        <v>0</v>
      </c>
      <c r="AC1420" s="407">
        <f t="shared" si="591"/>
        <v>0</v>
      </c>
      <c r="AD1420" s="1766"/>
      <c r="AE1420" s="1063"/>
      <c r="AF1420" s="831"/>
      <c r="AG1420" s="536"/>
      <c r="AH1420" s="529"/>
      <c r="AI1420" s="529"/>
      <c r="AJ1420" s="529"/>
      <c r="AK1420" s="529"/>
      <c r="AL1420" s="529"/>
      <c r="AM1420" s="529"/>
      <c r="AN1420" s="529"/>
      <c r="AO1420" s="529"/>
      <c r="AP1420" s="529"/>
      <c r="AQ1420" s="529"/>
      <c r="AR1420" s="529"/>
      <c r="AS1420" s="529"/>
      <c r="AT1420" s="529"/>
      <c r="AU1420" s="529"/>
      <c r="AV1420" s="529"/>
      <c r="AW1420" s="529"/>
      <c r="AX1420" s="529"/>
      <c r="AY1420" s="529"/>
      <c r="AZ1420" s="529"/>
      <c r="BA1420" s="529"/>
      <c r="BB1420" s="529"/>
      <c r="BC1420" s="529"/>
      <c r="BD1420" s="529"/>
      <c r="BE1420" s="529"/>
      <c r="BF1420" s="529"/>
      <c r="BG1420" s="529"/>
      <c r="BH1420" s="529"/>
      <c r="BI1420" s="529"/>
      <c r="BJ1420" s="529"/>
      <c r="BK1420" s="529"/>
      <c r="BL1420" s="529"/>
      <c r="BM1420" s="529"/>
      <c r="BN1420" s="529"/>
      <c r="BO1420" s="529"/>
      <c r="BP1420" s="529"/>
      <c r="BQ1420" s="529"/>
      <c r="BR1420" s="529"/>
      <c r="BS1420" s="529"/>
      <c r="BT1420" s="529"/>
      <c r="BU1420" s="529"/>
      <c r="BV1420" s="529"/>
      <c r="BW1420" s="529"/>
      <c r="BX1420" s="529"/>
      <c r="BY1420" s="529"/>
      <c r="BZ1420" s="529"/>
      <c r="CA1420" s="529"/>
      <c r="CB1420" s="529"/>
      <c r="CC1420" s="529"/>
      <c r="CD1420" s="529"/>
      <c r="CE1420" s="529"/>
      <c r="CF1420" s="529"/>
      <c r="CG1420" s="529"/>
      <c r="CH1420" s="529"/>
      <c r="CI1420" s="529"/>
      <c r="CJ1420" s="529"/>
      <c r="CK1420" s="529"/>
      <c r="CL1420" s="529"/>
      <c r="CM1420" s="529"/>
      <c r="CN1420" s="529"/>
      <c r="CO1420" s="529"/>
      <c r="CP1420" s="529"/>
      <c r="CQ1420" s="529"/>
    </row>
    <row r="1421" spans="1:95" s="70" customFormat="1" outlineLevel="1" x14ac:dyDescent="0.2">
      <c r="A1421" s="11">
        <v>172</v>
      </c>
      <c r="B1421" s="300"/>
      <c r="C1421" s="295"/>
      <c r="D1421" s="295"/>
      <c r="E1421" s="295"/>
      <c r="F1421" s="856" t="s">
        <v>133</v>
      </c>
      <c r="G1421" s="857"/>
      <c r="H1421" s="857"/>
      <c r="I1421" s="857"/>
      <c r="J1421" s="857"/>
      <c r="K1421" s="857"/>
      <c r="L1421" s="858"/>
      <c r="M1421" s="408">
        <f t="shared" ref="M1421:M1422" si="592">M645</f>
        <v>0</v>
      </c>
      <c r="N1421" s="419">
        <f>M1421*(1-'Annexe 1. Taux de référence'!$E65)+N645*(1-'Annexe 1. Taux de référence'!$E65)</f>
        <v>0</v>
      </c>
      <c r="O1421" s="422">
        <f>O645*(1-'Annexe 1. Taux de référence'!$E65)</f>
        <v>0</v>
      </c>
      <c r="P1421" s="422">
        <f>P645*(1-'Annexe 1. Taux de référence'!$E65)</f>
        <v>0</v>
      </c>
      <c r="Q1421" s="423">
        <f>Q645*(1-'Annexe 1. Taux de référence'!$E65)</f>
        <v>0</v>
      </c>
      <c r="R1421" s="419">
        <f>R645*(1-'Annexe 1. Taux de référence'!$E65)</f>
        <v>0</v>
      </c>
      <c r="S1421" s="421">
        <f>S645*(1-'Annexe 1. Taux de référence'!$E65)</f>
        <v>0</v>
      </c>
      <c r="T1421" s="421">
        <f>T645*(1-'Annexe 1. Taux de référence'!$E65)</f>
        <v>0</v>
      </c>
      <c r="U1421" s="421">
        <f>U645*(1-'Annexe 1. Taux de référence'!$E65)</f>
        <v>0</v>
      </c>
      <c r="V1421" s="421">
        <f>V645*(1-'Annexe 1. Taux de référence'!$E65)</f>
        <v>0</v>
      </c>
      <c r="W1421" s="421">
        <f>W645*(1-'Annexe 1. Taux de référence'!$E65)</f>
        <v>0</v>
      </c>
      <c r="X1421" s="422">
        <f>X645*(1-'Annexe 1. Taux de référence'!$E65)</f>
        <v>0</v>
      </c>
      <c r="Y1421" s="421">
        <f>Y645*(1-'Annexe 1. Taux de référence'!$E65)</f>
        <v>0</v>
      </c>
      <c r="Z1421" s="421">
        <f>Z645*(1-'Annexe 1. Taux de référence'!$E65)</f>
        <v>0</v>
      </c>
      <c r="AA1421" s="421">
        <f>AA645*(1-'Annexe 1. Taux de référence'!$E65)</f>
        <v>0</v>
      </c>
      <c r="AB1421" s="421">
        <f>AB645*(1-'Annexe 1. Taux de référence'!$E65)</f>
        <v>0</v>
      </c>
      <c r="AC1421" s="408">
        <f t="shared" ref="AC1421:AC1422" si="593">AC645</f>
        <v>0</v>
      </c>
      <c r="AD1421" s="1766"/>
      <c r="AE1421" s="1063"/>
      <c r="AF1421" s="831"/>
      <c r="AG1421" s="536"/>
      <c r="AH1421" s="529"/>
      <c r="AI1421" s="529"/>
      <c r="AJ1421" s="529"/>
      <c r="AK1421" s="529"/>
      <c r="AL1421" s="529"/>
      <c r="AM1421" s="529"/>
      <c r="AN1421" s="529"/>
      <c r="AO1421" s="529"/>
      <c r="AP1421" s="529"/>
      <c r="AQ1421" s="529"/>
      <c r="AR1421" s="529"/>
      <c r="AS1421" s="529"/>
      <c r="AT1421" s="529"/>
      <c r="AU1421" s="529"/>
      <c r="AV1421" s="529"/>
      <c r="AW1421" s="529"/>
      <c r="AX1421" s="529"/>
      <c r="AY1421" s="529"/>
      <c r="AZ1421" s="529"/>
      <c r="BA1421" s="529"/>
      <c r="BB1421" s="529"/>
      <c r="BC1421" s="529"/>
      <c r="BD1421" s="529"/>
      <c r="BE1421" s="529"/>
      <c r="BF1421" s="529"/>
      <c r="BG1421" s="529"/>
      <c r="BH1421" s="529"/>
      <c r="BI1421" s="529"/>
      <c r="BJ1421" s="529"/>
      <c r="BK1421" s="529"/>
      <c r="BL1421" s="529"/>
      <c r="BM1421" s="529"/>
      <c r="BN1421" s="529"/>
      <c r="BO1421" s="529"/>
      <c r="BP1421" s="529"/>
      <c r="BQ1421" s="529"/>
      <c r="BR1421" s="529"/>
      <c r="BS1421" s="529"/>
      <c r="BT1421" s="529"/>
      <c r="BU1421" s="529"/>
      <c r="BV1421" s="529"/>
      <c r="BW1421" s="529"/>
      <c r="BX1421" s="529"/>
      <c r="BY1421" s="529"/>
      <c r="BZ1421" s="529"/>
      <c r="CA1421" s="529"/>
      <c r="CB1421" s="529"/>
      <c r="CC1421" s="529"/>
      <c r="CD1421" s="529"/>
      <c r="CE1421" s="529"/>
      <c r="CF1421" s="529"/>
      <c r="CG1421" s="529"/>
      <c r="CH1421" s="529"/>
      <c r="CI1421" s="529"/>
      <c r="CJ1421" s="529"/>
      <c r="CK1421" s="529"/>
      <c r="CL1421" s="529"/>
      <c r="CM1421" s="529"/>
      <c r="CN1421" s="529"/>
      <c r="CO1421" s="529"/>
      <c r="CP1421" s="529"/>
      <c r="CQ1421" s="529"/>
    </row>
    <row r="1422" spans="1:95" s="70" customFormat="1" outlineLevel="1" x14ac:dyDescent="0.2">
      <c r="A1422" s="11">
        <v>173</v>
      </c>
      <c r="B1422" s="300"/>
      <c r="C1422" s="295"/>
      <c r="D1422" s="295"/>
      <c r="E1422" s="295"/>
      <c r="F1422" s="859" t="s">
        <v>134</v>
      </c>
      <c r="G1422" s="860"/>
      <c r="H1422" s="860"/>
      <c r="I1422" s="860"/>
      <c r="J1422" s="860"/>
      <c r="K1422" s="860"/>
      <c r="L1422" s="861"/>
      <c r="M1422" s="408">
        <f t="shared" si="592"/>
        <v>0</v>
      </c>
      <c r="N1422" s="419">
        <f>M1422*(1-'Annexe 1. Taux de référence'!$E66)+N646*(1-'Annexe 1. Taux de référence'!$E66)</f>
        <v>0</v>
      </c>
      <c r="O1422" s="422">
        <f>O646*(1-'Annexe 1. Taux de référence'!$E66)</f>
        <v>0</v>
      </c>
      <c r="P1422" s="422">
        <f>P646*(1-'Annexe 1. Taux de référence'!$E66)</f>
        <v>0</v>
      </c>
      <c r="Q1422" s="423">
        <f>Q646*(1-'Annexe 1. Taux de référence'!$E66)</f>
        <v>0</v>
      </c>
      <c r="R1422" s="419">
        <f>R646*(1-'Annexe 1. Taux de référence'!$E66)</f>
        <v>0</v>
      </c>
      <c r="S1422" s="421">
        <f>S646*(1-'Annexe 1. Taux de référence'!$E66)</f>
        <v>0</v>
      </c>
      <c r="T1422" s="421">
        <f>T646*(1-'Annexe 1. Taux de référence'!$E66)</f>
        <v>0</v>
      </c>
      <c r="U1422" s="421">
        <f>U646*(1-'Annexe 1. Taux de référence'!$E66)</f>
        <v>0</v>
      </c>
      <c r="V1422" s="421">
        <f>V646*(1-'Annexe 1. Taux de référence'!$E66)</f>
        <v>0</v>
      </c>
      <c r="W1422" s="421">
        <f>W646*(1-'Annexe 1. Taux de référence'!$E66)</f>
        <v>0</v>
      </c>
      <c r="X1422" s="422">
        <f>X646*(1-'Annexe 1. Taux de référence'!$E66)</f>
        <v>0</v>
      </c>
      <c r="Y1422" s="421">
        <f>Y646*(1-'Annexe 1. Taux de référence'!$E66)</f>
        <v>0</v>
      </c>
      <c r="Z1422" s="421">
        <f>Z646*(1-'Annexe 1. Taux de référence'!$E66)</f>
        <v>0</v>
      </c>
      <c r="AA1422" s="421">
        <f>AA646*(1-'Annexe 1. Taux de référence'!$E66)</f>
        <v>0</v>
      </c>
      <c r="AB1422" s="421">
        <f>AB646*(1-'Annexe 1. Taux de référence'!$E66)</f>
        <v>0</v>
      </c>
      <c r="AC1422" s="408">
        <f t="shared" si="593"/>
        <v>0</v>
      </c>
      <c r="AD1422" s="1766"/>
      <c r="AE1422" s="1063"/>
      <c r="AF1422" s="831"/>
      <c r="AG1422" s="536"/>
      <c r="AH1422" s="529"/>
      <c r="AI1422" s="529"/>
      <c r="AJ1422" s="529"/>
      <c r="AK1422" s="529"/>
      <c r="AL1422" s="529"/>
      <c r="AM1422" s="529"/>
      <c r="AN1422" s="529"/>
      <c r="AO1422" s="529"/>
      <c r="AP1422" s="529"/>
      <c r="AQ1422" s="529"/>
      <c r="AR1422" s="529"/>
      <c r="AS1422" s="529"/>
      <c r="AT1422" s="529"/>
      <c r="AU1422" s="529"/>
      <c r="AV1422" s="529"/>
      <c r="AW1422" s="529"/>
      <c r="AX1422" s="529"/>
      <c r="AY1422" s="529"/>
      <c r="AZ1422" s="529"/>
      <c r="BA1422" s="529"/>
      <c r="BB1422" s="529"/>
      <c r="BC1422" s="529"/>
      <c r="BD1422" s="529"/>
      <c r="BE1422" s="529"/>
      <c r="BF1422" s="529"/>
      <c r="BG1422" s="529"/>
      <c r="BH1422" s="529"/>
      <c r="BI1422" s="529"/>
      <c r="BJ1422" s="529"/>
      <c r="BK1422" s="529"/>
      <c r="BL1422" s="529"/>
      <c r="BM1422" s="529"/>
      <c r="BN1422" s="529"/>
      <c r="BO1422" s="529"/>
      <c r="BP1422" s="529"/>
      <c r="BQ1422" s="529"/>
      <c r="BR1422" s="529"/>
      <c r="BS1422" s="529"/>
      <c r="BT1422" s="529"/>
      <c r="BU1422" s="529"/>
      <c r="BV1422" s="529"/>
      <c r="BW1422" s="529"/>
      <c r="BX1422" s="529"/>
      <c r="BY1422" s="529"/>
      <c r="BZ1422" s="529"/>
      <c r="CA1422" s="529"/>
      <c r="CB1422" s="529"/>
      <c r="CC1422" s="529"/>
      <c r="CD1422" s="529"/>
      <c r="CE1422" s="529"/>
      <c r="CF1422" s="529"/>
      <c r="CG1422" s="529"/>
      <c r="CH1422" s="529"/>
      <c r="CI1422" s="529"/>
      <c r="CJ1422" s="529"/>
      <c r="CK1422" s="529"/>
      <c r="CL1422" s="529"/>
      <c r="CM1422" s="529"/>
      <c r="CN1422" s="529"/>
      <c r="CO1422" s="529"/>
      <c r="CP1422" s="529"/>
      <c r="CQ1422" s="529"/>
    </row>
    <row r="1423" spans="1:95" s="70" customFormat="1" outlineLevel="1" x14ac:dyDescent="0.2">
      <c r="A1423" s="11">
        <v>174</v>
      </c>
      <c r="B1423" s="300"/>
      <c r="C1423" s="295"/>
      <c r="D1423" s="295"/>
      <c r="E1423" s="853" t="s">
        <v>135</v>
      </c>
      <c r="F1423" s="854"/>
      <c r="G1423" s="854"/>
      <c r="H1423" s="854"/>
      <c r="I1423" s="854"/>
      <c r="J1423" s="854"/>
      <c r="K1423" s="854"/>
      <c r="L1423" s="855"/>
      <c r="M1423" s="407">
        <f>SUBTOTAL(9,M1424:M1425)</f>
        <v>0</v>
      </c>
      <c r="N1423" s="410">
        <f t="shared" ref="N1423:AC1423" si="594">SUBTOTAL(9,N1424:N1425)</f>
        <v>0</v>
      </c>
      <c r="O1423" s="414">
        <f t="shared" si="594"/>
        <v>0</v>
      </c>
      <c r="P1423" s="414">
        <f t="shared" si="594"/>
        <v>0</v>
      </c>
      <c r="Q1423" s="415">
        <f t="shared" si="594"/>
        <v>0</v>
      </c>
      <c r="R1423" s="410">
        <f t="shared" si="594"/>
        <v>0</v>
      </c>
      <c r="S1423" s="414">
        <f t="shared" si="594"/>
        <v>0</v>
      </c>
      <c r="T1423" s="413">
        <f t="shared" si="594"/>
        <v>0</v>
      </c>
      <c r="U1423" s="413">
        <f t="shared" si="594"/>
        <v>0</v>
      </c>
      <c r="V1423" s="413">
        <f t="shared" si="594"/>
        <v>0</v>
      </c>
      <c r="W1423" s="413">
        <f t="shared" si="594"/>
        <v>0</v>
      </c>
      <c r="X1423" s="413">
        <f t="shared" si="594"/>
        <v>0</v>
      </c>
      <c r="Y1423" s="413">
        <f t="shared" si="594"/>
        <v>0</v>
      </c>
      <c r="Z1423" s="413">
        <f t="shared" si="594"/>
        <v>0</v>
      </c>
      <c r="AA1423" s="413">
        <f t="shared" si="594"/>
        <v>0</v>
      </c>
      <c r="AB1423" s="411">
        <f t="shared" si="594"/>
        <v>0</v>
      </c>
      <c r="AC1423" s="407">
        <f t="shared" si="594"/>
        <v>0</v>
      </c>
      <c r="AD1423" s="1766"/>
      <c r="AE1423" s="1063"/>
      <c r="AF1423" s="831"/>
      <c r="AG1423" s="536"/>
      <c r="AH1423" s="529"/>
      <c r="AI1423" s="529"/>
      <c r="AJ1423" s="529"/>
      <c r="AK1423" s="529"/>
      <c r="AL1423" s="529"/>
      <c r="AM1423" s="529"/>
      <c r="AN1423" s="529"/>
      <c r="AO1423" s="529"/>
      <c r="AP1423" s="529"/>
      <c r="AQ1423" s="529"/>
      <c r="AR1423" s="529"/>
      <c r="AS1423" s="529"/>
      <c r="AT1423" s="529"/>
      <c r="AU1423" s="529"/>
      <c r="AV1423" s="529"/>
      <c r="AW1423" s="529"/>
      <c r="AX1423" s="529"/>
      <c r="AY1423" s="529"/>
      <c r="AZ1423" s="529"/>
      <c r="BA1423" s="529"/>
      <c r="BB1423" s="529"/>
      <c r="BC1423" s="529"/>
      <c r="BD1423" s="529"/>
      <c r="BE1423" s="529"/>
      <c r="BF1423" s="529"/>
      <c r="BG1423" s="529"/>
      <c r="BH1423" s="529"/>
      <c r="BI1423" s="529"/>
      <c r="BJ1423" s="529"/>
      <c r="BK1423" s="529"/>
      <c r="BL1423" s="529"/>
      <c r="BM1423" s="529"/>
      <c r="BN1423" s="529"/>
      <c r="BO1423" s="529"/>
      <c r="BP1423" s="529"/>
      <c r="BQ1423" s="529"/>
      <c r="BR1423" s="529"/>
      <c r="BS1423" s="529"/>
      <c r="BT1423" s="529"/>
      <c r="BU1423" s="529"/>
      <c r="BV1423" s="529"/>
      <c r="BW1423" s="529"/>
      <c r="BX1423" s="529"/>
      <c r="BY1423" s="529"/>
      <c r="BZ1423" s="529"/>
      <c r="CA1423" s="529"/>
      <c r="CB1423" s="529"/>
      <c r="CC1423" s="529"/>
      <c r="CD1423" s="529"/>
      <c r="CE1423" s="529"/>
      <c r="CF1423" s="529"/>
      <c r="CG1423" s="529"/>
      <c r="CH1423" s="529"/>
      <c r="CI1423" s="529"/>
      <c r="CJ1423" s="529"/>
      <c r="CK1423" s="529"/>
      <c r="CL1423" s="529"/>
      <c r="CM1423" s="529"/>
      <c r="CN1423" s="529"/>
      <c r="CO1423" s="529"/>
      <c r="CP1423" s="529"/>
      <c r="CQ1423" s="529"/>
    </row>
    <row r="1424" spans="1:95" s="70" customFormat="1" outlineLevel="1" x14ac:dyDescent="0.2">
      <c r="A1424" s="11">
        <v>175</v>
      </c>
      <c r="B1424" s="300"/>
      <c r="C1424" s="295"/>
      <c r="D1424" s="295"/>
      <c r="E1424" s="295"/>
      <c r="F1424" s="856" t="s">
        <v>136</v>
      </c>
      <c r="G1424" s="857"/>
      <c r="H1424" s="857"/>
      <c r="I1424" s="857"/>
      <c r="J1424" s="857"/>
      <c r="K1424" s="857"/>
      <c r="L1424" s="858"/>
      <c r="M1424" s="408">
        <f t="shared" ref="M1424:M1425" si="595">M648</f>
        <v>0</v>
      </c>
      <c r="N1424" s="419">
        <f>M1424*(1-'Annexe 1. Taux de référence'!$E68)+N648*(1-'Annexe 1. Taux de référence'!$E68)</f>
        <v>0</v>
      </c>
      <c r="O1424" s="422">
        <f>O648*(1-'Annexe 1. Taux de référence'!$E68)</f>
        <v>0</v>
      </c>
      <c r="P1424" s="422">
        <f>P648*(1-'Annexe 1. Taux de référence'!$E68)</f>
        <v>0</v>
      </c>
      <c r="Q1424" s="423">
        <f>Q648*(1-'Annexe 1. Taux de référence'!$E68)</f>
        <v>0</v>
      </c>
      <c r="R1424" s="419">
        <f>R648*(1-'Annexe 1. Taux de référence'!$E68)</f>
        <v>0</v>
      </c>
      <c r="S1424" s="421">
        <f>S648*(1-'Annexe 1. Taux de référence'!$E68)</f>
        <v>0</v>
      </c>
      <c r="T1424" s="421">
        <f>T648*(1-'Annexe 1. Taux de référence'!$E68)</f>
        <v>0</v>
      </c>
      <c r="U1424" s="421">
        <f>U648*(1-'Annexe 1. Taux de référence'!$E68)</f>
        <v>0</v>
      </c>
      <c r="V1424" s="421">
        <f>V648*(1-'Annexe 1. Taux de référence'!$E68)</f>
        <v>0</v>
      </c>
      <c r="W1424" s="421">
        <f>W648*(1-'Annexe 1. Taux de référence'!$E68)</f>
        <v>0</v>
      </c>
      <c r="X1424" s="422">
        <f>X648*(1-'Annexe 1. Taux de référence'!$E68)</f>
        <v>0</v>
      </c>
      <c r="Y1424" s="421">
        <f>Y648*(1-'Annexe 1. Taux de référence'!$E68)</f>
        <v>0</v>
      </c>
      <c r="Z1424" s="421">
        <f>Z648*(1-'Annexe 1. Taux de référence'!$E68)</f>
        <v>0</v>
      </c>
      <c r="AA1424" s="421">
        <f>AA648*(1-'Annexe 1. Taux de référence'!$E68)</f>
        <v>0</v>
      </c>
      <c r="AB1424" s="421">
        <f>AB648*(1-'Annexe 1. Taux de référence'!$E68)</f>
        <v>0</v>
      </c>
      <c r="AC1424" s="408">
        <f t="shared" ref="AC1424:AC1425" si="596">AC648</f>
        <v>0</v>
      </c>
      <c r="AD1424" s="1766"/>
      <c r="AE1424" s="1063"/>
      <c r="AF1424" s="831"/>
      <c r="AG1424" s="536"/>
      <c r="AH1424" s="529"/>
      <c r="AI1424" s="529"/>
      <c r="AJ1424" s="529"/>
      <c r="AK1424" s="529"/>
      <c r="AL1424" s="529"/>
      <c r="AM1424" s="529"/>
      <c r="AN1424" s="529"/>
      <c r="AO1424" s="529"/>
      <c r="AP1424" s="529"/>
      <c r="AQ1424" s="529"/>
      <c r="AR1424" s="529"/>
      <c r="AS1424" s="529"/>
      <c r="AT1424" s="529"/>
      <c r="AU1424" s="529"/>
      <c r="AV1424" s="529"/>
      <c r="AW1424" s="529"/>
      <c r="AX1424" s="529"/>
      <c r="AY1424" s="529"/>
      <c r="AZ1424" s="529"/>
      <c r="BA1424" s="529"/>
      <c r="BB1424" s="529"/>
      <c r="BC1424" s="529"/>
      <c r="BD1424" s="529"/>
      <c r="BE1424" s="529"/>
      <c r="BF1424" s="529"/>
      <c r="BG1424" s="529"/>
      <c r="BH1424" s="529"/>
      <c r="BI1424" s="529"/>
      <c r="BJ1424" s="529"/>
      <c r="BK1424" s="529"/>
      <c r="BL1424" s="529"/>
      <c r="BM1424" s="529"/>
      <c r="BN1424" s="529"/>
      <c r="BO1424" s="529"/>
      <c r="BP1424" s="529"/>
      <c r="BQ1424" s="529"/>
      <c r="BR1424" s="529"/>
      <c r="BS1424" s="529"/>
      <c r="BT1424" s="529"/>
      <c r="BU1424" s="529"/>
      <c r="BV1424" s="529"/>
      <c r="BW1424" s="529"/>
      <c r="BX1424" s="529"/>
      <c r="BY1424" s="529"/>
      <c r="BZ1424" s="529"/>
      <c r="CA1424" s="529"/>
      <c r="CB1424" s="529"/>
      <c r="CC1424" s="529"/>
      <c r="CD1424" s="529"/>
      <c r="CE1424" s="529"/>
      <c r="CF1424" s="529"/>
      <c r="CG1424" s="529"/>
      <c r="CH1424" s="529"/>
      <c r="CI1424" s="529"/>
      <c r="CJ1424" s="529"/>
      <c r="CK1424" s="529"/>
      <c r="CL1424" s="529"/>
      <c r="CM1424" s="529"/>
      <c r="CN1424" s="529"/>
      <c r="CO1424" s="529"/>
      <c r="CP1424" s="529"/>
      <c r="CQ1424" s="529"/>
    </row>
    <row r="1425" spans="1:95" s="70" customFormat="1" outlineLevel="1" x14ac:dyDescent="0.2">
      <c r="A1425" s="11">
        <v>176</v>
      </c>
      <c r="B1425" s="300"/>
      <c r="C1425" s="295"/>
      <c r="D1425" s="295"/>
      <c r="E1425" s="295"/>
      <c r="F1425" s="859" t="s">
        <v>137</v>
      </c>
      <c r="G1425" s="860"/>
      <c r="H1425" s="860"/>
      <c r="I1425" s="860"/>
      <c r="J1425" s="860"/>
      <c r="K1425" s="860"/>
      <c r="L1425" s="861"/>
      <c r="M1425" s="408">
        <f t="shared" si="595"/>
        <v>0</v>
      </c>
      <c r="N1425" s="419">
        <f>M1425*(1-'Annexe 1. Taux de référence'!$E69)+N649*(1-'Annexe 1. Taux de référence'!$E69)</f>
        <v>0</v>
      </c>
      <c r="O1425" s="422">
        <f>O649*(1-'Annexe 1. Taux de référence'!$E69)</f>
        <v>0</v>
      </c>
      <c r="P1425" s="422">
        <f>P649*(1-'Annexe 1. Taux de référence'!$E69)</f>
        <v>0</v>
      </c>
      <c r="Q1425" s="423">
        <f>Q649*(1-'Annexe 1. Taux de référence'!$E69)</f>
        <v>0</v>
      </c>
      <c r="R1425" s="419">
        <f>R649*(1-'Annexe 1. Taux de référence'!$E69)</f>
        <v>0</v>
      </c>
      <c r="S1425" s="421">
        <f>S649*(1-'Annexe 1. Taux de référence'!$E69)</f>
        <v>0</v>
      </c>
      <c r="T1425" s="421">
        <f>T649*(1-'Annexe 1. Taux de référence'!$E69)</f>
        <v>0</v>
      </c>
      <c r="U1425" s="421">
        <f>U649*(1-'Annexe 1. Taux de référence'!$E69)</f>
        <v>0</v>
      </c>
      <c r="V1425" s="421">
        <f>V649*(1-'Annexe 1. Taux de référence'!$E69)</f>
        <v>0</v>
      </c>
      <c r="W1425" s="421">
        <f>W649*(1-'Annexe 1. Taux de référence'!$E69)</f>
        <v>0</v>
      </c>
      <c r="X1425" s="422">
        <f>X649*(1-'Annexe 1. Taux de référence'!$E69)</f>
        <v>0</v>
      </c>
      <c r="Y1425" s="421">
        <f>Y649*(1-'Annexe 1. Taux de référence'!$E69)</f>
        <v>0</v>
      </c>
      <c r="Z1425" s="421">
        <f>Z649*(1-'Annexe 1. Taux de référence'!$E69)</f>
        <v>0</v>
      </c>
      <c r="AA1425" s="421">
        <f>AA649*(1-'Annexe 1. Taux de référence'!$E69)</f>
        <v>0</v>
      </c>
      <c r="AB1425" s="421">
        <f>AB649*(1-'Annexe 1. Taux de référence'!$E69)</f>
        <v>0</v>
      </c>
      <c r="AC1425" s="408">
        <f t="shared" si="596"/>
        <v>0</v>
      </c>
      <c r="AD1425" s="1766"/>
      <c r="AE1425" s="1063"/>
      <c r="AF1425" s="831"/>
      <c r="AG1425" s="536"/>
      <c r="AH1425" s="529"/>
      <c r="AI1425" s="529"/>
      <c r="AJ1425" s="529"/>
      <c r="AK1425" s="529"/>
      <c r="AL1425" s="529"/>
      <c r="AM1425" s="529"/>
      <c r="AN1425" s="529"/>
      <c r="AO1425" s="529"/>
      <c r="AP1425" s="529"/>
      <c r="AQ1425" s="529"/>
      <c r="AR1425" s="529"/>
      <c r="AS1425" s="529"/>
      <c r="AT1425" s="529"/>
      <c r="AU1425" s="529"/>
      <c r="AV1425" s="529"/>
      <c r="AW1425" s="529"/>
      <c r="AX1425" s="529"/>
      <c r="AY1425" s="529"/>
      <c r="AZ1425" s="529"/>
      <c r="BA1425" s="529"/>
      <c r="BB1425" s="529"/>
      <c r="BC1425" s="529"/>
      <c r="BD1425" s="529"/>
      <c r="BE1425" s="529"/>
      <c r="BF1425" s="529"/>
      <c r="BG1425" s="529"/>
      <c r="BH1425" s="529"/>
      <c r="BI1425" s="529"/>
      <c r="BJ1425" s="529"/>
      <c r="BK1425" s="529"/>
      <c r="BL1425" s="529"/>
      <c r="BM1425" s="529"/>
      <c r="BN1425" s="529"/>
      <c r="BO1425" s="529"/>
      <c r="BP1425" s="529"/>
      <c r="BQ1425" s="529"/>
      <c r="BR1425" s="529"/>
      <c r="BS1425" s="529"/>
      <c r="BT1425" s="529"/>
      <c r="BU1425" s="529"/>
      <c r="BV1425" s="529"/>
      <c r="BW1425" s="529"/>
      <c r="BX1425" s="529"/>
      <c r="BY1425" s="529"/>
      <c r="BZ1425" s="529"/>
      <c r="CA1425" s="529"/>
      <c r="CB1425" s="529"/>
      <c r="CC1425" s="529"/>
      <c r="CD1425" s="529"/>
      <c r="CE1425" s="529"/>
      <c r="CF1425" s="529"/>
      <c r="CG1425" s="529"/>
      <c r="CH1425" s="529"/>
      <c r="CI1425" s="529"/>
      <c r="CJ1425" s="529"/>
      <c r="CK1425" s="529"/>
      <c r="CL1425" s="529"/>
      <c r="CM1425" s="529"/>
      <c r="CN1425" s="529"/>
      <c r="CO1425" s="529"/>
      <c r="CP1425" s="529"/>
      <c r="CQ1425" s="529"/>
    </row>
    <row r="1426" spans="1:95" s="70" customFormat="1" outlineLevel="1" x14ac:dyDescent="0.2">
      <c r="A1426" s="11">
        <v>177</v>
      </c>
      <c r="B1426" s="300"/>
      <c r="C1426" s="295"/>
      <c r="D1426" s="295"/>
      <c r="E1426" s="853" t="s">
        <v>550</v>
      </c>
      <c r="F1426" s="854"/>
      <c r="G1426" s="854"/>
      <c r="H1426" s="854"/>
      <c r="I1426" s="854"/>
      <c r="J1426" s="854"/>
      <c r="K1426" s="854"/>
      <c r="L1426" s="855"/>
      <c r="M1426" s="407">
        <f>SUBTOTAL(9,M1427:M1428)</f>
        <v>0</v>
      </c>
      <c r="N1426" s="410">
        <f t="shared" ref="N1426:AC1426" si="597">SUBTOTAL(9,N1427:N1428)</f>
        <v>0</v>
      </c>
      <c r="O1426" s="414">
        <f t="shared" si="597"/>
        <v>0</v>
      </c>
      <c r="P1426" s="414">
        <f t="shared" si="597"/>
        <v>0</v>
      </c>
      <c r="Q1426" s="415">
        <f t="shared" si="597"/>
        <v>0</v>
      </c>
      <c r="R1426" s="410">
        <f t="shared" si="597"/>
        <v>0</v>
      </c>
      <c r="S1426" s="414">
        <f t="shared" si="597"/>
        <v>0</v>
      </c>
      <c r="T1426" s="413">
        <f t="shared" si="597"/>
        <v>0</v>
      </c>
      <c r="U1426" s="413">
        <f t="shared" si="597"/>
        <v>0</v>
      </c>
      <c r="V1426" s="413">
        <f t="shared" si="597"/>
        <v>0</v>
      </c>
      <c r="W1426" s="413">
        <f t="shared" si="597"/>
        <v>0</v>
      </c>
      <c r="X1426" s="413">
        <f t="shared" si="597"/>
        <v>0</v>
      </c>
      <c r="Y1426" s="413">
        <f t="shared" si="597"/>
        <v>0</v>
      </c>
      <c r="Z1426" s="413">
        <f t="shared" si="597"/>
        <v>0</v>
      </c>
      <c r="AA1426" s="413">
        <f t="shared" si="597"/>
        <v>0</v>
      </c>
      <c r="AB1426" s="411">
        <f t="shared" si="597"/>
        <v>0</v>
      </c>
      <c r="AC1426" s="407">
        <f t="shared" si="597"/>
        <v>0</v>
      </c>
      <c r="AD1426" s="1766"/>
      <c r="AE1426" s="1063"/>
      <c r="AF1426" s="831"/>
      <c r="AG1426" s="536"/>
      <c r="AH1426" s="529"/>
      <c r="AI1426" s="529"/>
      <c r="AJ1426" s="529"/>
      <c r="AK1426" s="529"/>
      <c r="AL1426" s="529"/>
      <c r="AM1426" s="529"/>
      <c r="AN1426" s="529"/>
      <c r="AO1426" s="529"/>
      <c r="AP1426" s="529"/>
      <c r="AQ1426" s="529"/>
      <c r="AR1426" s="529"/>
      <c r="AS1426" s="529"/>
      <c r="AT1426" s="529"/>
      <c r="AU1426" s="529"/>
      <c r="AV1426" s="529"/>
      <c r="AW1426" s="529"/>
      <c r="AX1426" s="529"/>
      <c r="AY1426" s="529"/>
      <c r="AZ1426" s="529"/>
      <c r="BA1426" s="529"/>
      <c r="BB1426" s="529"/>
      <c r="BC1426" s="529"/>
      <c r="BD1426" s="529"/>
      <c r="BE1426" s="529"/>
      <c r="BF1426" s="529"/>
      <c r="BG1426" s="529"/>
      <c r="BH1426" s="529"/>
      <c r="BI1426" s="529"/>
      <c r="BJ1426" s="529"/>
      <c r="BK1426" s="529"/>
      <c r="BL1426" s="529"/>
      <c r="BM1426" s="529"/>
      <c r="BN1426" s="529"/>
      <c r="BO1426" s="529"/>
      <c r="BP1426" s="529"/>
      <c r="BQ1426" s="529"/>
      <c r="BR1426" s="529"/>
      <c r="BS1426" s="529"/>
      <c r="BT1426" s="529"/>
      <c r="BU1426" s="529"/>
      <c r="BV1426" s="529"/>
      <c r="BW1426" s="529"/>
      <c r="BX1426" s="529"/>
      <c r="BY1426" s="529"/>
      <c r="BZ1426" s="529"/>
      <c r="CA1426" s="529"/>
      <c r="CB1426" s="529"/>
      <c r="CC1426" s="529"/>
      <c r="CD1426" s="529"/>
      <c r="CE1426" s="529"/>
      <c r="CF1426" s="529"/>
      <c r="CG1426" s="529"/>
      <c r="CH1426" s="529"/>
      <c r="CI1426" s="529"/>
      <c r="CJ1426" s="529"/>
      <c r="CK1426" s="529"/>
      <c r="CL1426" s="529"/>
      <c r="CM1426" s="529"/>
      <c r="CN1426" s="529"/>
      <c r="CO1426" s="529"/>
      <c r="CP1426" s="529"/>
      <c r="CQ1426" s="529"/>
    </row>
    <row r="1427" spans="1:95" s="70" customFormat="1" outlineLevel="1" x14ac:dyDescent="0.2">
      <c r="A1427" s="11">
        <v>178</v>
      </c>
      <c r="B1427" s="300"/>
      <c r="C1427" s="295"/>
      <c r="D1427" s="295"/>
      <c r="E1427" s="295"/>
      <c r="F1427" s="856" t="s">
        <v>551</v>
      </c>
      <c r="G1427" s="857"/>
      <c r="H1427" s="857"/>
      <c r="I1427" s="857"/>
      <c r="J1427" s="857"/>
      <c r="K1427" s="857"/>
      <c r="L1427" s="858"/>
      <c r="M1427" s="408">
        <f t="shared" ref="M1427:M1428" si="598">M651</f>
        <v>0</v>
      </c>
      <c r="N1427" s="419">
        <f>M1427*(1-'Annexe 1. Taux de référence'!$E71)+N651*(1-'Annexe 1. Taux de référence'!$E71)</f>
        <v>0</v>
      </c>
      <c r="O1427" s="422">
        <f>O651*(1-'Annexe 1. Taux de référence'!$E71)</f>
        <v>0</v>
      </c>
      <c r="P1427" s="422">
        <f>P651*(1-'Annexe 1. Taux de référence'!$E71)</f>
        <v>0</v>
      </c>
      <c r="Q1427" s="423">
        <f>Q651*(1-'Annexe 1. Taux de référence'!$E71)</f>
        <v>0</v>
      </c>
      <c r="R1427" s="419">
        <f>R651*(1-'Annexe 1. Taux de référence'!$E71)</f>
        <v>0</v>
      </c>
      <c r="S1427" s="421">
        <f>S651*(1-'Annexe 1. Taux de référence'!$E71)</f>
        <v>0</v>
      </c>
      <c r="T1427" s="421">
        <f>T651*(1-'Annexe 1. Taux de référence'!$E71)</f>
        <v>0</v>
      </c>
      <c r="U1427" s="421">
        <f>U651*(1-'Annexe 1. Taux de référence'!$E71)</f>
        <v>0</v>
      </c>
      <c r="V1427" s="421">
        <f>V651*(1-'Annexe 1. Taux de référence'!$E71)</f>
        <v>0</v>
      </c>
      <c r="W1427" s="421">
        <f>W651*(1-'Annexe 1. Taux de référence'!$E71)</f>
        <v>0</v>
      </c>
      <c r="X1427" s="422">
        <f>X651*(1-'Annexe 1. Taux de référence'!$E71)</f>
        <v>0</v>
      </c>
      <c r="Y1427" s="421">
        <f>Y651*(1-'Annexe 1. Taux de référence'!$E71)</f>
        <v>0</v>
      </c>
      <c r="Z1427" s="421">
        <f>Z651*(1-'Annexe 1. Taux de référence'!$E71)</f>
        <v>0</v>
      </c>
      <c r="AA1427" s="421">
        <f>AA651*(1-'Annexe 1. Taux de référence'!$E71)</f>
        <v>0</v>
      </c>
      <c r="AB1427" s="421">
        <f>AB651*(1-'Annexe 1. Taux de référence'!$E71)</f>
        <v>0</v>
      </c>
      <c r="AC1427" s="408">
        <f t="shared" ref="AC1427:AC1428" si="599">AC651</f>
        <v>0</v>
      </c>
      <c r="AD1427" s="1766"/>
      <c r="AE1427" s="1063"/>
      <c r="AF1427" s="831"/>
      <c r="AG1427" s="536"/>
      <c r="AH1427" s="529"/>
      <c r="AI1427" s="529"/>
      <c r="AJ1427" s="529"/>
      <c r="AK1427" s="529"/>
      <c r="AL1427" s="529"/>
      <c r="AM1427" s="529"/>
      <c r="AN1427" s="529"/>
      <c r="AO1427" s="529"/>
      <c r="AP1427" s="529"/>
      <c r="AQ1427" s="529"/>
      <c r="AR1427" s="529"/>
      <c r="AS1427" s="529"/>
      <c r="AT1427" s="529"/>
      <c r="AU1427" s="529"/>
      <c r="AV1427" s="529"/>
      <c r="AW1427" s="529"/>
      <c r="AX1427" s="529"/>
      <c r="AY1427" s="529"/>
      <c r="AZ1427" s="529"/>
      <c r="BA1427" s="529"/>
      <c r="BB1427" s="529"/>
      <c r="BC1427" s="529"/>
      <c r="BD1427" s="529"/>
      <c r="BE1427" s="529"/>
      <c r="BF1427" s="529"/>
      <c r="BG1427" s="529"/>
      <c r="BH1427" s="529"/>
      <c r="BI1427" s="529"/>
      <c r="BJ1427" s="529"/>
      <c r="BK1427" s="529"/>
      <c r="BL1427" s="529"/>
      <c r="BM1427" s="529"/>
      <c r="BN1427" s="529"/>
      <c r="BO1427" s="529"/>
      <c r="BP1427" s="529"/>
      <c r="BQ1427" s="529"/>
      <c r="BR1427" s="529"/>
      <c r="BS1427" s="529"/>
      <c r="BT1427" s="529"/>
      <c r="BU1427" s="529"/>
      <c r="BV1427" s="529"/>
      <c r="BW1427" s="529"/>
      <c r="BX1427" s="529"/>
      <c r="BY1427" s="529"/>
      <c r="BZ1427" s="529"/>
      <c r="CA1427" s="529"/>
      <c r="CB1427" s="529"/>
      <c r="CC1427" s="529"/>
      <c r="CD1427" s="529"/>
      <c r="CE1427" s="529"/>
      <c r="CF1427" s="529"/>
      <c r="CG1427" s="529"/>
      <c r="CH1427" s="529"/>
      <c r="CI1427" s="529"/>
      <c r="CJ1427" s="529"/>
      <c r="CK1427" s="529"/>
      <c r="CL1427" s="529"/>
      <c r="CM1427" s="529"/>
      <c r="CN1427" s="529"/>
      <c r="CO1427" s="529"/>
      <c r="CP1427" s="529"/>
      <c r="CQ1427" s="529"/>
    </row>
    <row r="1428" spans="1:95" s="70" customFormat="1" outlineLevel="1" x14ac:dyDescent="0.2">
      <c r="A1428" s="11">
        <v>179</v>
      </c>
      <c r="B1428" s="300"/>
      <c r="C1428" s="295"/>
      <c r="D1428" s="295"/>
      <c r="E1428" s="295"/>
      <c r="F1428" s="859" t="s">
        <v>552</v>
      </c>
      <c r="G1428" s="860"/>
      <c r="H1428" s="860"/>
      <c r="I1428" s="860"/>
      <c r="J1428" s="860"/>
      <c r="K1428" s="860"/>
      <c r="L1428" s="861"/>
      <c r="M1428" s="408">
        <f t="shared" si="598"/>
        <v>0</v>
      </c>
      <c r="N1428" s="419">
        <f>M1428*(1-'Annexe 1. Taux de référence'!$E72)+N652*(1-'Annexe 1. Taux de référence'!$E72)</f>
        <v>0</v>
      </c>
      <c r="O1428" s="422">
        <f>O652*(1-'Annexe 1. Taux de référence'!$E72)</f>
        <v>0</v>
      </c>
      <c r="P1428" s="422">
        <f>P652*(1-'Annexe 1. Taux de référence'!$E72)</f>
        <v>0</v>
      </c>
      <c r="Q1428" s="423">
        <f>Q652*(1-'Annexe 1. Taux de référence'!$E72)</f>
        <v>0</v>
      </c>
      <c r="R1428" s="419">
        <f>R652*(1-'Annexe 1. Taux de référence'!$E72)</f>
        <v>0</v>
      </c>
      <c r="S1428" s="421">
        <f>S652*(1-'Annexe 1. Taux de référence'!$E72)</f>
        <v>0</v>
      </c>
      <c r="T1428" s="421">
        <f>T652*(1-'Annexe 1. Taux de référence'!$E72)</f>
        <v>0</v>
      </c>
      <c r="U1428" s="421">
        <f>U652*(1-'Annexe 1. Taux de référence'!$E72)</f>
        <v>0</v>
      </c>
      <c r="V1428" s="421">
        <f>V652*(1-'Annexe 1. Taux de référence'!$E72)</f>
        <v>0</v>
      </c>
      <c r="W1428" s="421">
        <f>W652*(1-'Annexe 1. Taux de référence'!$E72)</f>
        <v>0</v>
      </c>
      <c r="X1428" s="422">
        <f>X652*(1-'Annexe 1. Taux de référence'!$E72)</f>
        <v>0</v>
      </c>
      <c r="Y1428" s="421">
        <f>Y652*(1-'Annexe 1. Taux de référence'!$E72)</f>
        <v>0</v>
      </c>
      <c r="Z1428" s="421">
        <f>Z652*(1-'Annexe 1. Taux de référence'!$E72)</f>
        <v>0</v>
      </c>
      <c r="AA1428" s="421">
        <f>AA652*(1-'Annexe 1. Taux de référence'!$E72)</f>
        <v>0</v>
      </c>
      <c r="AB1428" s="421">
        <f>AB652*(1-'Annexe 1. Taux de référence'!$E72)</f>
        <v>0</v>
      </c>
      <c r="AC1428" s="408">
        <f t="shared" si="599"/>
        <v>0</v>
      </c>
      <c r="AD1428" s="1766"/>
      <c r="AE1428" s="1063"/>
      <c r="AF1428" s="831"/>
      <c r="AG1428" s="536"/>
      <c r="AH1428" s="529"/>
      <c r="AI1428" s="529"/>
      <c r="AJ1428" s="529"/>
      <c r="AK1428" s="529"/>
      <c r="AL1428" s="529"/>
      <c r="AM1428" s="529"/>
      <c r="AN1428" s="529"/>
      <c r="AO1428" s="529"/>
      <c r="AP1428" s="529"/>
      <c r="AQ1428" s="529"/>
      <c r="AR1428" s="529"/>
      <c r="AS1428" s="529"/>
      <c r="AT1428" s="529"/>
      <c r="AU1428" s="529"/>
      <c r="AV1428" s="529"/>
      <c r="AW1428" s="529"/>
      <c r="AX1428" s="529"/>
      <c r="AY1428" s="529"/>
      <c r="AZ1428" s="529"/>
      <c r="BA1428" s="529"/>
      <c r="BB1428" s="529"/>
      <c r="BC1428" s="529"/>
      <c r="BD1428" s="529"/>
      <c r="BE1428" s="529"/>
      <c r="BF1428" s="529"/>
      <c r="BG1428" s="529"/>
      <c r="BH1428" s="529"/>
      <c r="BI1428" s="529"/>
      <c r="BJ1428" s="529"/>
      <c r="BK1428" s="529"/>
      <c r="BL1428" s="529"/>
      <c r="BM1428" s="529"/>
      <c r="BN1428" s="529"/>
      <c r="BO1428" s="529"/>
      <c r="BP1428" s="529"/>
      <c r="BQ1428" s="529"/>
      <c r="BR1428" s="529"/>
      <c r="BS1428" s="529"/>
      <c r="BT1428" s="529"/>
      <c r="BU1428" s="529"/>
      <c r="BV1428" s="529"/>
      <c r="BW1428" s="529"/>
      <c r="BX1428" s="529"/>
      <c r="BY1428" s="529"/>
      <c r="BZ1428" s="529"/>
      <c r="CA1428" s="529"/>
      <c r="CB1428" s="529"/>
      <c r="CC1428" s="529"/>
      <c r="CD1428" s="529"/>
      <c r="CE1428" s="529"/>
      <c r="CF1428" s="529"/>
      <c r="CG1428" s="529"/>
      <c r="CH1428" s="529"/>
      <c r="CI1428" s="529"/>
      <c r="CJ1428" s="529"/>
      <c r="CK1428" s="529"/>
      <c r="CL1428" s="529"/>
      <c r="CM1428" s="529"/>
      <c r="CN1428" s="529"/>
      <c r="CO1428" s="529"/>
      <c r="CP1428" s="529"/>
      <c r="CQ1428" s="529"/>
    </row>
    <row r="1429" spans="1:95" s="70" customFormat="1" outlineLevel="1" x14ac:dyDescent="0.2">
      <c r="A1429" s="11">
        <v>180</v>
      </c>
      <c r="B1429" s="300"/>
      <c r="C1429" s="295"/>
      <c r="D1429" s="295"/>
      <c r="E1429" s="853" t="s">
        <v>553</v>
      </c>
      <c r="F1429" s="854"/>
      <c r="G1429" s="854"/>
      <c r="H1429" s="854"/>
      <c r="I1429" s="854"/>
      <c r="J1429" s="854"/>
      <c r="K1429" s="854"/>
      <c r="L1429" s="855"/>
      <c r="M1429" s="407">
        <f>SUBTOTAL(9,M1430:M1431)</f>
        <v>0</v>
      </c>
      <c r="N1429" s="410">
        <f t="shared" ref="N1429:AC1429" si="600">SUBTOTAL(9,N1430:N1431)</f>
        <v>0</v>
      </c>
      <c r="O1429" s="414">
        <f t="shared" si="600"/>
        <v>0</v>
      </c>
      <c r="P1429" s="414">
        <f t="shared" si="600"/>
        <v>0</v>
      </c>
      <c r="Q1429" s="415">
        <f t="shared" si="600"/>
        <v>0</v>
      </c>
      <c r="R1429" s="410">
        <f t="shared" si="600"/>
        <v>0</v>
      </c>
      <c r="S1429" s="414">
        <f t="shared" si="600"/>
        <v>0</v>
      </c>
      <c r="T1429" s="413">
        <f t="shared" si="600"/>
        <v>0</v>
      </c>
      <c r="U1429" s="413">
        <f t="shared" si="600"/>
        <v>0</v>
      </c>
      <c r="V1429" s="413">
        <f t="shared" si="600"/>
        <v>0</v>
      </c>
      <c r="W1429" s="413">
        <f t="shared" si="600"/>
        <v>0</v>
      </c>
      <c r="X1429" s="413">
        <f t="shared" si="600"/>
        <v>0</v>
      </c>
      <c r="Y1429" s="413">
        <f t="shared" si="600"/>
        <v>0</v>
      </c>
      <c r="Z1429" s="413">
        <f t="shared" si="600"/>
        <v>0</v>
      </c>
      <c r="AA1429" s="413">
        <f t="shared" si="600"/>
        <v>0</v>
      </c>
      <c r="AB1429" s="411">
        <f t="shared" si="600"/>
        <v>0</v>
      </c>
      <c r="AC1429" s="407">
        <f t="shared" si="600"/>
        <v>0</v>
      </c>
      <c r="AD1429" s="1766"/>
      <c r="AE1429" s="1063"/>
      <c r="AF1429" s="831"/>
      <c r="AG1429" s="536"/>
      <c r="AH1429" s="529"/>
      <c r="AI1429" s="529"/>
      <c r="AJ1429" s="529"/>
      <c r="AK1429" s="529"/>
      <c r="AL1429" s="529"/>
      <c r="AM1429" s="529"/>
      <c r="AN1429" s="529"/>
      <c r="AO1429" s="529"/>
      <c r="AP1429" s="529"/>
      <c r="AQ1429" s="529"/>
      <c r="AR1429" s="529"/>
      <c r="AS1429" s="529"/>
      <c r="AT1429" s="529"/>
      <c r="AU1429" s="529"/>
      <c r="AV1429" s="529"/>
      <c r="AW1429" s="529"/>
      <c r="AX1429" s="529"/>
      <c r="AY1429" s="529"/>
      <c r="AZ1429" s="529"/>
      <c r="BA1429" s="529"/>
      <c r="BB1429" s="529"/>
      <c r="BC1429" s="529"/>
      <c r="BD1429" s="529"/>
      <c r="BE1429" s="529"/>
      <c r="BF1429" s="529"/>
      <c r="BG1429" s="529"/>
      <c r="BH1429" s="529"/>
      <c r="BI1429" s="529"/>
      <c r="BJ1429" s="529"/>
      <c r="BK1429" s="529"/>
      <c r="BL1429" s="529"/>
      <c r="BM1429" s="529"/>
      <c r="BN1429" s="529"/>
      <c r="BO1429" s="529"/>
      <c r="BP1429" s="529"/>
      <c r="BQ1429" s="529"/>
      <c r="BR1429" s="529"/>
      <c r="BS1429" s="529"/>
      <c r="BT1429" s="529"/>
      <c r="BU1429" s="529"/>
      <c r="BV1429" s="529"/>
      <c r="BW1429" s="529"/>
      <c r="BX1429" s="529"/>
      <c r="BY1429" s="529"/>
      <c r="BZ1429" s="529"/>
      <c r="CA1429" s="529"/>
      <c r="CB1429" s="529"/>
      <c r="CC1429" s="529"/>
      <c r="CD1429" s="529"/>
      <c r="CE1429" s="529"/>
      <c r="CF1429" s="529"/>
      <c r="CG1429" s="529"/>
      <c r="CH1429" s="529"/>
      <c r="CI1429" s="529"/>
      <c r="CJ1429" s="529"/>
      <c r="CK1429" s="529"/>
      <c r="CL1429" s="529"/>
      <c r="CM1429" s="529"/>
      <c r="CN1429" s="529"/>
      <c r="CO1429" s="529"/>
      <c r="CP1429" s="529"/>
      <c r="CQ1429" s="529"/>
    </row>
    <row r="1430" spans="1:95" s="70" customFormat="1" outlineLevel="1" x14ac:dyDescent="0.2">
      <c r="A1430" s="11">
        <v>181</v>
      </c>
      <c r="B1430" s="300"/>
      <c r="C1430" s="295"/>
      <c r="D1430" s="295"/>
      <c r="E1430" s="295"/>
      <c r="F1430" s="856" t="s">
        <v>554</v>
      </c>
      <c r="G1430" s="857"/>
      <c r="H1430" s="857"/>
      <c r="I1430" s="857"/>
      <c r="J1430" s="857"/>
      <c r="K1430" s="857"/>
      <c r="L1430" s="858"/>
      <c r="M1430" s="408">
        <f t="shared" ref="M1430:M1431" si="601">M654</f>
        <v>0</v>
      </c>
      <c r="N1430" s="419">
        <f>M1430*(1-'Annexe 1. Taux de référence'!$E74)+N654*(1-'Annexe 1. Taux de référence'!$E74)</f>
        <v>0</v>
      </c>
      <c r="O1430" s="422">
        <f>O654*(1-'Annexe 1. Taux de référence'!$E74)</f>
        <v>0</v>
      </c>
      <c r="P1430" s="422">
        <f>P654*(1-'Annexe 1. Taux de référence'!$E74)</f>
        <v>0</v>
      </c>
      <c r="Q1430" s="423">
        <f>Q654*(1-'Annexe 1. Taux de référence'!$E74)</f>
        <v>0</v>
      </c>
      <c r="R1430" s="419">
        <f>R654*(1-'Annexe 1. Taux de référence'!$E74)</f>
        <v>0</v>
      </c>
      <c r="S1430" s="421">
        <f>S654*(1-'Annexe 1. Taux de référence'!$E74)</f>
        <v>0</v>
      </c>
      <c r="T1430" s="421">
        <f>T654*(1-'Annexe 1. Taux de référence'!$E74)</f>
        <v>0</v>
      </c>
      <c r="U1430" s="421">
        <f>U654*(1-'Annexe 1. Taux de référence'!$E74)</f>
        <v>0</v>
      </c>
      <c r="V1430" s="421">
        <f>V654*(1-'Annexe 1. Taux de référence'!$E74)</f>
        <v>0</v>
      </c>
      <c r="W1430" s="421">
        <f>W654*(1-'Annexe 1. Taux de référence'!$E74)</f>
        <v>0</v>
      </c>
      <c r="X1430" s="422">
        <f>X654*(1-'Annexe 1. Taux de référence'!$E74)</f>
        <v>0</v>
      </c>
      <c r="Y1430" s="421">
        <f>Y654*(1-'Annexe 1. Taux de référence'!$E74)</f>
        <v>0</v>
      </c>
      <c r="Z1430" s="421">
        <f>Z654*(1-'Annexe 1. Taux de référence'!$E74)</f>
        <v>0</v>
      </c>
      <c r="AA1430" s="421">
        <f>AA654*(1-'Annexe 1. Taux de référence'!$E74)</f>
        <v>0</v>
      </c>
      <c r="AB1430" s="421">
        <f>AB654*(1-'Annexe 1. Taux de référence'!$E74)</f>
        <v>0</v>
      </c>
      <c r="AC1430" s="408">
        <f t="shared" ref="AC1430:AC1431" si="602">AC654</f>
        <v>0</v>
      </c>
      <c r="AD1430" s="1766"/>
      <c r="AE1430" s="1063"/>
      <c r="AF1430" s="831"/>
      <c r="AG1430" s="536"/>
      <c r="AH1430" s="529"/>
      <c r="AI1430" s="529"/>
      <c r="AJ1430" s="529"/>
      <c r="AK1430" s="529"/>
      <c r="AL1430" s="529"/>
      <c r="AM1430" s="529"/>
      <c r="AN1430" s="529"/>
      <c r="AO1430" s="529"/>
      <c r="AP1430" s="529"/>
      <c r="AQ1430" s="529"/>
      <c r="AR1430" s="529"/>
      <c r="AS1430" s="529"/>
      <c r="AT1430" s="529"/>
      <c r="AU1430" s="529"/>
      <c r="AV1430" s="529"/>
      <c r="AW1430" s="529"/>
      <c r="AX1430" s="529"/>
      <c r="AY1430" s="529"/>
      <c r="AZ1430" s="529"/>
      <c r="BA1430" s="529"/>
      <c r="BB1430" s="529"/>
      <c r="BC1430" s="529"/>
      <c r="BD1430" s="529"/>
      <c r="BE1430" s="529"/>
      <c r="BF1430" s="529"/>
      <c r="BG1430" s="529"/>
      <c r="BH1430" s="529"/>
      <c r="BI1430" s="529"/>
      <c r="BJ1430" s="529"/>
      <c r="BK1430" s="529"/>
      <c r="BL1430" s="529"/>
      <c r="BM1430" s="529"/>
      <c r="BN1430" s="529"/>
      <c r="BO1430" s="529"/>
      <c r="BP1430" s="529"/>
      <c r="BQ1430" s="529"/>
      <c r="BR1430" s="529"/>
      <c r="BS1430" s="529"/>
      <c r="BT1430" s="529"/>
      <c r="BU1430" s="529"/>
      <c r="BV1430" s="529"/>
      <c r="BW1430" s="529"/>
      <c r="BX1430" s="529"/>
      <c r="BY1430" s="529"/>
      <c r="BZ1430" s="529"/>
      <c r="CA1430" s="529"/>
      <c r="CB1430" s="529"/>
      <c r="CC1430" s="529"/>
      <c r="CD1430" s="529"/>
      <c r="CE1430" s="529"/>
      <c r="CF1430" s="529"/>
      <c r="CG1430" s="529"/>
      <c r="CH1430" s="529"/>
      <c r="CI1430" s="529"/>
      <c r="CJ1430" s="529"/>
      <c r="CK1430" s="529"/>
      <c r="CL1430" s="529"/>
      <c r="CM1430" s="529"/>
      <c r="CN1430" s="529"/>
      <c r="CO1430" s="529"/>
      <c r="CP1430" s="529"/>
      <c r="CQ1430" s="529"/>
    </row>
    <row r="1431" spans="1:95" s="70" customFormat="1" outlineLevel="1" x14ac:dyDescent="0.2">
      <c r="A1431" s="11">
        <v>182</v>
      </c>
      <c r="B1431" s="300"/>
      <c r="C1431" s="295"/>
      <c r="D1431" s="295"/>
      <c r="E1431" s="295"/>
      <c r="F1431" s="859" t="s">
        <v>555</v>
      </c>
      <c r="G1431" s="860"/>
      <c r="H1431" s="860"/>
      <c r="I1431" s="860"/>
      <c r="J1431" s="860"/>
      <c r="K1431" s="860"/>
      <c r="L1431" s="861"/>
      <c r="M1431" s="408">
        <f t="shared" si="601"/>
        <v>0</v>
      </c>
      <c r="N1431" s="419">
        <f>M1431*(1-'Annexe 1. Taux de référence'!$E75)+N655*(1-'Annexe 1. Taux de référence'!$E75)</f>
        <v>0</v>
      </c>
      <c r="O1431" s="422">
        <f>O655*(1-'Annexe 1. Taux de référence'!$E75)</f>
        <v>0</v>
      </c>
      <c r="P1431" s="422">
        <f>P655*(1-'Annexe 1. Taux de référence'!$E75)</f>
        <v>0</v>
      </c>
      <c r="Q1431" s="423">
        <f>Q655*(1-'Annexe 1. Taux de référence'!$E75)</f>
        <v>0</v>
      </c>
      <c r="R1431" s="419">
        <f>R655*(1-'Annexe 1. Taux de référence'!$E75)</f>
        <v>0</v>
      </c>
      <c r="S1431" s="421">
        <f>S655*(1-'Annexe 1. Taux de référence'!$E75)</f>
        <v>0</v>
      </c>
      <c r="T1431" s="421">
        <f>T655*(1-'Annexe 1. Taux de référence'!$E75)</f>
        <v>0</v>
      </c>
      <c r="U1431" s="421">
        <f>U655*(1-'Annexe 1. Taux de référence'!$E75)</f>
        <v>0</v>
      </c>
      <c r="V1431" s="421">
        <f>V655*(1-'Annexe 1. Taux de référence'!$E75)</f>
        <v>0</v>
      </c>
      <c r="W1431" s="421">
        <f>W655*(1-'Annexe 1. Taux de référence'!$E75)</f>
        <v>0</v>
      </c>
      <c r="X1431" s="422">
        <f>X655*(1-'Annexe 1. Taux de référence'!$E75)</f>
        <v>0</v>
      </c>
      <c r="Y1431" s="421">
        <f>Y655*(1-'Annexe 1. Taux de référence'!$E75)</f>
        <v>0</v>
      </c>
      <c r="Z1431" s="421">
        <f>Z655*(1-'Annexe 1. Taux de référence'!$E75)</f>
        <v>0</v>
      </c>
      <c r="AA1431" s="421">
        <f>AA655*(1-'Annexe 1. Taux de référence'!$E75)</f>
        <v>0</v>
      </c>
      <c r="AB1431" s="421">
        <f>AB655*(1-'Annexe 1. Taux de référence'!$E75)</f>
        <v>0</v>
      </c>
      <c r="AC1431" s="408">
        <f t="shared" si="602"/>
        <v>0</v>
      </c>
      <c r="AD1431" s="1766"/>
      <c r="AE1431" s="1063"/>
      <c r="AF1431" s="831"/>
      <c r="AG1431" s="536"/>
      <c r="AH1431" s="529"/>
      <c r="AI1431" s="529"/>
      <c r="AJ1431" s="529"/>
      <c r="AK1431" s="529"/>
      <c r="AL1431" s="529"/>
      <c r="AM1431" s="529"/>
      <c r="AN1431" s="529"/>
      <c r="AO1431" s="529"/>
      <c r="AP1431" s="529"/>
      <c r="AQ1431" s="529"/>
      <c r="AR1431" s="529"/>
      <c r="AS1431" s="529"/>
      <c r="AT1431" s="529"/>
      <c r="AU1431" s="529"/>
      <c r="AV1431" s="529"/>
      <c r="AW1431" s="529"/>
      <c r="AX1431" s="529"/>
      <c r="AY1431" s="529"/>
      <c r="AZ1431" s="529"/>
      <c r="BA1431" s="529"/>
      <c r="BB1431" s="529"/>
      <c r="BC1431" s="529"/>
      <c r="BD1431" s="529"/>
      <c r="BE1431" s="529"/>
      <c r="BF1431" s="529"/>
      <c r="BG1431" s="529"/>
      <c r="BH1431" s="529"/>
      <c r="BI1431" s="529"/>
      <c r="BJ1431" s="529"/>
      <c r="BK1431" s="529"/>
      <c r="BL1431" s="529"/>
      <c r="BM1431" s="529"/>
      <c r="BN1431" s="529"/>
      <c r="BO1431" s="529"/>
      <c r="BP1431" s="529"/>
      <c r="BQ1431" s="529"/>
      <c r="BR1431" s="529"/>
      <c r="BS1431" s="529"/>
      <c r="BT1431" s="529"/>
      <c r="BU1431" s="529"/>
      <c r="BV1431" s="529"/>
      <c r="BW1431" s="529"/>
      <c r="BX1431" s="529"/>
      <c r="BY1431" s="529"/>
      <c r="BZ1431" s="529"/>
      <c r="CA1431" s="529"/>
      <c r="CB1431" s="529"/>
      <c r="CC1431" s="529"/>
      <c r="CD1431" s="529"/>
      <c r="CE1431" s="529"/>
      <c r="CF1431" s="529"/>
      <c r="CG1431" s="529"/>
      <c r="CH1431" s="529"/>
      <c r="CI1431" s="529"/>
      <c r="CJ1431" s="529"/>
      <c r="CK1431" s="529"/>
      <c r="CL1431" s="529"/>
      <c r="CM1431" s="529"/>
      <c r="CN1431" s="529"/>
      <c r="CO1431" s="529"/>
      <c r="CP1431" s="529"/>
      <c r="CQ1431" s="529"/>
    </row>
    <row r="1432" spans="1:95" s="70" customFormat="1" outlineLevel="1" x14ac:dyDescent="0.2">
      <c r="A1432" s="11">
        <v>183</v>
      </c>
      <c r="B1432" s="300"/>
      <c r="C1432" s="295"/>
      <c r="D1432" s="844" t="s">
        <v>24</v>
      </c>
      <c r="E1432" s="845"/>
      <c r="F1432" s="845"/>
      <c r="G1432" s="845"/>
      <c r="H1432" s="845"/>
      <c r="I1432" s="845"/>
      <c r="J1432" s="845"/>
      <c r="K1432" s="845"/>
      <c r="L1432" s="846"/>
      <c r="M1432" s="407">
        <f>SUBTOTAL(9,M1433:M1435)</f>
        <v>0</v>
      </c>
      <c r="N1432" s="1188"/>
      <c r="O1432" s="1243"/>
      <c r="P1432" s="1405"/>
      <c r="Q1432" s="415">
        <f t="shared" ref="Q1432:AC1432" si="603">SUBTOTAL(9,Q1433:Q1435)</f>
        <v>0</v>
      </c>
      <c r="R1432" s="410">
        <f t="shared" si="603"/>
        <v>0</v>
      </c>
      <c r="S1432" s="414">
        <f t="shared" si="603"/>
        <v>0</v>
      </c>
      <c r="T1432" s="413">
        <f t="shared" si="603"/>
        <v>0</v>
      </c>
      <c r="U1432" s="413">
        <f t="shared" si="603"/>
        <v>0</v>
      </c>
      <c r="V1432" s="413">
        <f t="shared" si="603"/>
        <v>0</v>
      </c>
      <c r="W1432" s="413">
        <f t="shared" si="603"/>
        <v>0</v>
      </c>
      <c r="X1432" s="413">
        <f t="shared" si="603"/>
        <v>0</v>
      </c>
      <c r="Y1432" s="413">
        <f t="shared" si="603"/>
        <v>0</v>
      </c>
      <c r="Z1432" s="413">
        <f t="shared" si="603"/>
        <v>0</v>
      </c>
      <c r="AA1432" s="413">
        <f t="shared" si="603"/>
        <v>0</v>
      </c>
      <c r="AB1432" s="411">
        <f t="shared" si="603"/>
        <v>0</v>
      </c>
      <c r="AC1432" s="407">
        <f t="shared" si="603"/>
        <v>0</v>
      </c>
      <c r="AD1432" s="1766"/>
      <c r="AE1432" s="1063"/>
      <c r="AF1432" s="831"/>
      <c r="AG1432" s="536"/>
      <c r="AH1432" s="529"/>
      <c r="AI1432" s="529"/>
      <c r="AJ1432" s="529"/>
      <c r="AK1432" s="529"/>
      <c r="AL1432" s="529"/>
      <c r="AM1432" s="529"/>
      <c r="AN1432" s="529"/>
      <c r="AO1432" s="529"/>
      <c r="AP1432" s="529"/>
      <c r="AQ1432" s="529"/>
      <c r="AR1432" s="529"/>
      <c r="AS1432" s="529"/>
      <c r="AT1432" s="529"/>
      <c r="AU1432" s="529"/>
      <c r="AV1432" s="529"/>
      <c r="AW1432" s="529"/>
      <c r="AX1432" s="529"/>
      <c r="AY1432" s="529"/>
      <c r="AZ1432" s="529"/>
      <c r="BA1432" s="529"/>
      <c r="BB1432" s="529"/>
      <c r="BC1432" s="529"/>
      <c r="BD1432" s="529"/>
      <c r="BE1432" s="529"/>
      <c r="BF1432" s="529"/>
      <c r="BG1432" s="529"/>
      <c r="BH1432" s="529"/>
      <c r="BI1432" s="529"/>
      <c r="BJ1432" s="529"/>
      <c r="BK1432" s="529"/>
      <c r="BL1432" s="529"/>
      <c r="BM1432" s="529"/>
      <c r="BN1432" s="529"/>
      <c r="BO1432" s="529"/>
      <c r="BP1432" s="529"/>
      <c r="BQ1432" s="529"/>
      <c r="BR1432" s="529"/>
      <c r="BS1432" s="529"/>
      <c r="BT1432" s="529"/>
      <c r="BU1432" s="529"/>
      <c r="BV1432" s="529"/>
      <c r="BW1432" s="529"/>
      <c r="BX1432" s="529"/>
      <c r="BY1432" s="529"/>
      <c r="BZ1432" s="529"/>
      <c r="CA1432" s="529"/>
      <c r="CB1432" s="529"/>
      <c r="CC1432" s="529"/>
      <c r="CD1432" s="529"/>
      <c r="CE1432" s="529"/>
      <c r="CF1432" s="529"/>
      <c r="CG1432" s="529"/>
      <c r="CH1432" s="529"/>
      <c r="CI1432" s="529"/>
      <c r="CJ1432" s="529"/>
      <c r="CK1432" s="529"/>
      <c r="CL1432" s="529"/>
      <c r="CM1432" s="529"/>
      <c r="CN1432" s="529"/>
      <c r="CO1432" s="529"/>
      <c r="CP1432" s="529"/>
      <c r="CQ1432" s="529"/>
    </row>
    <row r="1433" spans="1:95" s="70" customFormat="1" outlineLevel="1" x14ac:dyDescent="0.2">
      <c r="A1433" s="11">
        <v>184</v>
      </c>
      <c r="B1433" s="300"/>
      <c r="C1433" s="295"/>
      <c r="D1433" s="295"/>
      <c r="E1433" s="295"/>
      <c r="F1433" s="856" t="s">
        <v>156</v>
      </c>
      <c r="G1433" s="857"/>
      <c r="H1433" s="857"/>
      <c r="I1433" s="857"/>
      <c r="J1433" s="857"/>
      <c r="K1433" s="857"/>
      <c r="L1433" s="858"/>
      <c r="M1433" s="408">
        <f t="shared" ref="M1433:M1435" si="604">M657</f>
        <v>0</v>
      </c>
      <c r="N1433" s="1244"/>
      <c r="O1433" s="1662"/>
      <c r="P1433" s="1406"/>
      <c r="Q1433" s="423">
        <f>($M1433+SUM($N657:$Q657))*'Annexe 1. Taux de référence'!$R$97</f>
        <v>0</v>
      </c>
      <c r="R1433" s="419">
        <f>R657*'Annexe 1. Taux de référence'!$R$97</f>
        <v>0</v>
      </c>
      <c r="S1433" s="421">
        <f>S657*'Annexe 1. Taux de référence'!$R$97</f>
        <v>0</v>
      </c>
      <c r="T1433" s="421">
        <f>T657*'Annexe 1. Taux de référence'!$R$97</f>
        <v>0</v>
      </c>
      <c r="U1433" s="421">
        <f>U657*'Annexe 1. Taux de référence'!$R$97</f>
        <v>0</v>
      </c>
      <c r="V1433" s="421">
        <f>V657*'Annexe 1. Taux de référence'!$R$97</f>
        <v>0</v>
      </c>
      <c r="W1433" s="421">
        <f>W657*'Annexe 1. Taux de référence'!$R$97</f>
        <v>0</v>
      </c>
      <c r="X1433" s="422">
        <f>X657*'Annexe 1. Taux de référence'!$R$97</f>
        <v>0</v>
      </c>
      <c r="Y1433" s="421">
        <f>Y657*'Annexe 1. Taux de référence'!$R$97</f>
        <v>0</v>
      </c>
      <c r="Z1433" s="421">
        <f>Z657*'Annexe 1. Taux de référence'!$R$97</f>
        <v>0</v>
      </c>
      <c r="AA1433" s="421">
        <f>AA657*'Annexe 1. Taux de référence'!$R$97</f>
        <v>0</v>
      </c>
      <c r="AB1433" s="421">
        <f>AB657*'Annexe 1. Taux de référence'!$R$97</f>
        <v>0</v>
      </c>
      <c r="AC1433" s="408">
        <f t="shared" ref="AC1433:AC1435" si="605">AC657</f>
        <v>0</v>
      </c>
      <c r="AD1433" s="1766"/>
      <c r="AE1433" s="1063"/>
      <c r="AF1433" s="831"/>
      <c r="AG1433" s="536"/>
      <c r="AH1433" s="529"/>
      <c r="AI1433" s="529"/>
      <c r="AJ1433" s="529"/>
      <c r="AK1433" s="529"/>
      <c r="AL1433" s="529"/>
      <c r="AM1433" s="529"/>
      <c r="AN1433" s="529"/>
      <c r="AO1433" s="529"/>
      <c r="AP1433" s="529"/>
      <c r="AQ1433" s="529"/>
      <c r="AR1433" s="529"/>
      <c r="AS1433" s="529"/>
      <c r="AT1433" s="529"/>
      <c r="AU1433" s="529"/>
      <c r="AV1433" s="529"/>
      <c r="AW1433" s="529"/>
      <c r="AX1433" s="529"/>
      <c r="AY1433" s="529"/>
      <c r="AZ1433" s="529"/>
      <c r="BA1433" s="529"/>
      <c r="BB1433" s="529"/>
      <c r="BC1433" s="529"/>
      <c r="BD1433" s="529"/>
      <c r="BE1433" s="529"/>
      <c r="BF1433" s="529"/>
      <c r="BG1433" s="529"/>
      <c r="BH1433" s="529"/>
      <c r="BI1433" s="529"/>
      <c r="BJ1433" s="529"/>
      <c r="BK1433" s="529"/>
      <c r="BL1433" s="529"/>
      <c r="BM1433" s="529"/>
      <c r="BN1433" s="529"/>
      <c r="BO1433" s="529"/>
      <c r="BP1433" s="529"/>
      <c r="BQ1433" s="529"/>
      <c r="BR1433" s="529"/>
      <c r="BS1433" s="529"/>
      <c r="BT1433" s="529"/>
      <c r="BU1433" s="529"/>
      <c r="BV1433" s="529"/>
      <c r="BW1433" s="529"/>
      <c r="BX1433" s="529"/>
      <c r="BY1433" s="529"/>
      <c r="BZ1433" s="529"/>
      <c r="CA1433" s="529"/>
      <c r="CB1433" s="529"/>
      <c r="CC1433" s="529"/>
      <c r="CD1433" s="529"/>
      <c r="CE1433" s="529"/>
      <c r="CF1433" s="529"/>
      <c r="CG1433" s="529"/>
      <c r="CH1433" s="529"/>
      <c r="CI1433" s="529"/>
      <c r="CJ1433" s="529"/>
      <c r="CK1433" s="529"/>
      <c r="CL1433" s="529"/>
      <c r="CM1433" s="529"/>
      <c r="CN1433" s="529"/>
      <c r="CO1433" s="529"/>
      <c r="CP1433" s="529"/>
      <c r="CQ1433" s="529"/>
    </row>
    <row r="1434" spans="1:95" s="70" customFormat="1" outlineLevel="1" x14ac:dyDescent="0.2">
      <c r="A1434" s="11">
        <v>185</v>
      </c>
      <c r="B1434" s="300"/>
      <c r="C1434" s="295"/>
      <c r="D1434" s="295"/>
      <c r="E1434" s="295"/>
      <c r="F1434" s="915" t="s">
        <v>157</v>
      </c>
      <c r="G1434" s="916"/>
      <c r="H1434" s="916"/>
      <c r="I1434" s="916"/>
      <c r="J1434" s="916"/>
      <c r="K1434" s="916"/>
      <c r="L1434" s="917"/>
      <c r="M1434" s="408">
        <f t="shared" si="604"/>
        <v>0</v>
      </c>
      <c r="N1434" s="1221"/>
      <c r="O1434" s="1662"/>
      <c r="P1434" s="1662"/>
      <c r="Q1434" s="1244"/>
      <c r="R1434" s="419">
        <f>($M1434+SUM($N658:$R658))*'Annexe 1. Taux de référence'!$S$98</f>
        <v>0</v>
      </c>
      <c r="S1434" s="421">
        <f>(M1434+SUM($N658:$R658))*'Annexe 1. Taux de référence'!$T$98+S658*('Annexe 1. Taux de référence'!$S$98+'Annexe 1. Taux de référence'!$T$98)</f>
        <v>0</v>
      </c>
      <c r="T1434" s="421">
        <f>($M1434+SUM($N658:$S658))*'Annexe 1. Taux de référence'!$U$98+$T658*('Annexe 1. Taux de référence'!$S$98+'Annexe 1. Taux de référence'!$T$98+'Annexe 1. Taux de référence'!$U$98)</f>
        <v>0</v>
      </c>
      <c r="U1434" s="421">
        <f>U658*('Annexe 1. Taux de référence'!$S$98+'Annexe 1. Taux de référence'!$T$98+'Annexe 1. Taux de référence'!$U$98)</f>
        <v>0</v>
      </c>
      <c r="V1434" s="421">
        <f>V658*('Annexe 1. Taux de référence'!$S$98+'Annexe 1. Taux de référence'!$T$98+'Annexe 1. Taux de référence'!$U$98)</f>
        <v>0</v>
      </c>
      <c r="W1434" s="421">
        <f>W658*('Annexe 1. Taux de référence'!$S$98+'Annexe 1. Taux de référence'!$T$98+'Annexe 1. Taux de référence'!$U$98)</f>
        <v>0</v>
      </c>
      <c r="X1434" s="422">
        <f>X658*('Annexe 1. Taux de référence'!$S$98+'Annexe 1. Taux de référence'!$T$98+'Annexe 1. Taux de référence'!$U$98)</f>
        <v>0</v>
      </c>
      <c r="Y1434" s="421">
        <f>Y658*('Annexe 1. Taux de référence'!$S$98+'Annexe 1. Taux de référence'!$T$98+'Annexe 1. Taux de référence'!$U$98)</f>
        <v>0</v>
      </c>
      <c r="Z1434" s="421">
        <f>Z658*('Annexe 1. Taux de référence'!$S$98+'Annexe 1. Taux de référence'!$T$98+'Annexe 1. Taux de référence'!$U$98)</f>
        <v>0</v>
      </c>
      <c r="AA1434" s="421">
        <f>AA658*('Annexe 1. Taux de référence'!$S$98+'Annexe 1. Taux de référence'!$T$98+'Annexe 1. Taux de référence'!$U$98)</f>
        <v>0</v>
      </c>
      <c r="AB1434" s="421">
        <f>AB658*('Annexe 1. Taux de référence'!$S$98+'Annexe 1. Taux de référence'!$T$98+'Annexe 1. Taux de référence'!$U$98)</f>
        <v>0</v>
      </c>
      <c r="AC1434" s="408">
        <f t="shared" si="605"/>
        <v>0</v>
      </c>
      <c r="AD1434" s="1766"/>
      <c r="AE1434" s="1063"/>
      <c r="AF1434" s="831"/>
      <c r="AG1434" s="536"/>
      <c r="AH1434" s="529"/>
      <c r="AI1434" s="529"/>
      <c r="AJ1434" s="529"/>
      <c r="AK1434" s="529"/>
      <c r="AL1434" s="529"/>
      <c r="AM1434" s="529"/>
      <c r="AN1434" s="529"/>
      <c r="AO1434" s="529"/>
      <c r="AP1434" s="529"/>
      <c r="AQ1434" s="529"/>
      <c r="AR1434" s="529"/>
      <c r="AS1434" s="529"/>
      <c r="AT1434" s="529"/>
      <c r="AU1434" s="529"/>
      <c r="AV1434" s="529"/>
      <c r="AW1434" s="529"/>
      <c r="AX1434" s="529"/>
      <c r="AY1434" s="529"/>
      <c r="AZ1434" s="529"/>
      <c r="BA1434" s="529"/>
      <c r="BB1434" s="529"/>
      <c r="BC1434" s="529"/>
      <c r="BD1434" s="529"/>
      <c r="BE1434" s="529"/>
      <c r="BF1434" s="529"/>
      <c r="BG1434" s="529"/>
      <c r="BH1434" s="529"/>
      <c r="BI1434" s="529"/>
      <c r="BJ1434" s="529"/>
      <c r="BK1434" s="529"/>
      <c r="BL1434" s="529"/>
      <c r="BM1434" s="529"/>
      <c r="BN1434" s="529"/>
      <c r="BO1434" s="529"/>
      <c r="BP1434" s="529"/>
      <c r="BQ1434" s="529"/>
      <c r="BR1434" s="529"/>
      <c r="BS1434" s="529"/>
      <c r="BT1434" s="529"/>
      <c r="BU1434" s="529"/>
      <c r="BV1434" s="529"/>
      <c r="BW1434" s="529"/>
      <c r="BX1434" s="529"/>
      <c r="BY1434" s="529"/>
      <c r="BZ1434" s="529"/>
      <c r="CA1434" s="529"/>
      <c r="CB1434" s="529"/>
      <c r="CC1434" s="529"/>
      <c r="CD1434" s="529"/>
      <c r="CE1434" s="529"/>
      <c r="CF1434" s="529"/>
      <c r="CG1434" s="529"/>
      <c r="CH1434" s="529"/>
      <c r="CI1434" s="529"/>
      <c r="CJ1434" s="529"/>
      <c r="CK1434" s="529"/>
      <c r="CL1434" s="529"/>
      <c r="CM1434" s="529"/>
      <c r="CN1434" s="529"/>
      <c r="CO1434" s="529"/>
      <c r="CP1434" s="529"/>
      <c r="CQ1434" s="529"/>
    </row>
    <row r="1435" spans="1:95" s="70" customFormat="1" outlineLevel="1" x14ac:dyDescent="0.2">
      <c r="A1435" s="11">
        <v>186</v>
      </c>
      <c r="B1435" s="300"/>
      <c r="C1435" s="295"/>
      <c r="D1435" s="295"/>
      <c r="E1435" s="295"/>
      <c r="F1435" s="859" t="s">
        <v>25</v>
      </c>
      <c r="G1435" s="860"/>
      <c r="H1435" s="860"/>
      <c r="I1435" s="860"/>
      <c r="J1435" s="860"/>
      <c r="K1435" s="860"/>
      <c r="L1435" s="861"/>
      <c r="M1435" s="408">
        <f t="shared" si="604"/>
        <v>0</v>
      </c>
      <c r="N1435" s="1207"/>
      <c r="O1435" s="960"/>
      <c r="P1435" s="960"/>
      <c r="Q1435" s="960"/>
      <c r="R1435" s="960"/>
      <c r="S1435" s="960"/>
      <c r="T1435" s="960"/>
      <c r="U1435" s="960"/>
      <c r="V1435" s="960"/>
      <c r="W1435" s="960"/>
      <c r="X1435" s="960"/>
      <c r="Y1435" s="960"/>
      <c r="Z1435" s="960"/>
      <c r="AA1435" s="960"/>
      <c r="AB1435" s="1439"/>
      <c r="AC1435" s="408">
        <f t="shared" si="605"/>
        <v>0</v>
      </c>
      <c r="AD1435" s="1767"/>
      <c r="AE1435" s="834"/>
      <c r="AF1435" s="834"/>
      <c r="AG1435" s="536"/>
      <c r="AH1435" s="529"/>
      <c r="AI1435" s="529"/>
      <c r="AJ1435" s="529"/>
      <c r="AK1435" s="529"/>
      <c r="AL1435" s="529"/>
      <c r="AM1435" s="529"/>
      <c r="AN1435" s="529"/>
      <c r="AO1435" s="529"/>
      <c r="AP1435" s="529"/>
      <c r="AQ1435" s="529"/>
      <c r="AR1435" s="529"/>
      <c r="AS1435" s="529"/>
      <c r="AT1435" s="529"/>
      <c r="AU1435" s="529"/>
      <c r="AV1435" s="529"/>
      <c r="AW1435" s="529"/>
      <c r="AX1435" s="529"/>
      <c r="AY1435" s="529"/>
      <c r="AZ1435" s="529"/>
      <c r="BA1435" s="529"/>
      <c r="BB1435" s="529"/>
      <c r="BC1435" s="529"/>
      <c r="BD1435" s="529"/>
      <c r="BE1435" s="529"/>
      <c r="BF1435" s="529"/>
      <c r="BG1435" s="529"/>
      <c r="BH1435" s="529"/>
      <c r="BI1435" s="529"/>
      <c r="BJ1435" s="529"/>
      <c r="BK1435" s="529"/>
      <c r="BL1435" s="529"/>
      <c r="BM1435" s="529"/>
      <c r="BN1435" s="529"/>
      <c r="BO1435" s="529"/>
      <c r="BP1435" s="529"/>
      <c r="BQ1435" s="529"/>
      <c r="BR1435" s="529"/>
      <c r="BS1435" s="529"/>
      <c r="BT1435" s="529"/>
      <c r="BU1435" s="529"/>
      <c r="BV1435" s="529"/>
      <c r="BW1435" s="529"/>
      <c r="BX1435" s="529"/>
      <c r="BY1435" s="529"/>
      <c r="BZ1435" s="529"/>
      <c r="CA1435" s="529"/>
      <c r="CB1435" s="529"/>
      <c r="CC1435" s="529"/>
      <c r="CD1435" s="529"/>
      <c r="CE1435" s="529"/>
      <c r="CF1435" s="529"/>
      <c r="CG1435" s="529"/>
      <c r="CH1435" s="529"/>
      <c r="CI1435" s="529"/>
      <c r="CJ1435" s="529"/>
      <c r="CK1435" s="529"/>
      <c r="CL1435" s="529"/>
      <c r="CM1435" s="529"/>
      <c r="CN1435" s="529"/>
      <c r="CO1435" s="529"/>
      <c r="CP1435" s="529"/>
      <c r="CQ1435" s="529"/>
    </row>
    <row r="1436" spans="1:95" s="70" customFormat="1" outlineLevel="1" x14ac:dyDescent="0.2">
      <c r="A1436" s="11">
        <v>187</v>
      </c>
      <c r="B1436" s="300"/>
      <c r="C1436" s="295"/>
      <c r="D1436" s="844" t="s">
        <v>467</v>
      </c>
      <c r="E1436" s="845"/>
      <c r="F1436" s="845"/>
      <c r="G1436" s="845"/>
      <c r="H1436" s="845"/>
      <c r="I1436" s="845"/>
      <c r="J1436" s="845"/>
      <c r="K1436" s="845"/>
      <c r="L1436" s="846"/>
      <c r="M1436" s="407">
        <f>SUBTOTAL(9,M1437:M1438)</f>
        <v>0</v>
      </c>
      <c r="N1436" s="844"/>
      <c r="O1436" s="845"/>
      <c r="P1436" s="845"/>
      <c r="Q1436" s="845"/>
      <c r="R1436" s="845"/>
      <c r="S1436" s="845"/>
      <c r="T1436" s="845"/>
      <c r="U1436" s="845"/>
      <c r="V1436" s="845"/>
      <c r="W1436" s="845"/>
      <c r="X1436" s="845"/>
      <c r="Y1436" s="845"/>
      <c r="Z1436" s="845"/>
      <c r="AA1436" s="845"/>
      <c r="AB1436" s="845"/>
      <c r="AC1436" s="845"/>
      <c r="AD1436" s="1061"/>
      <c r="AE1436" s="1061"/>
      <c r="AF1436" s="1061"/>
      <c r="AG1436" s="536"/>
      <c r="AH1436" s="529"/>
      <c r="AI1436" s="529"/>
      <c r="AJ1436" s="529"/>
      <c r="AK1436" s="529"/>
      <c r="AL1436" s="529"/>
      <c r="AM1436" s="529"/>
      <c r="AN1436" s="529"/>
      <c r="AO1436" s="529"/>
      <c r="AP1436" s="529"/>
      <c r="AQ1436" s="529"/>
      <c r="AR1436" s="529"/>
      <c r="AS1436" s="529"/>
      <c r="AT1436" s="529"/>
      <c r="AU1436" s="529"/>
      <c r="AV1436" s="529"/>
      <c r="AW1436" s="529"/>
      <c r="AX1436" s="529"/>
      <c r="AY1436" s="529"/>
      <c r="AZ1436" s="529"/>
      <c r="BA1436" s="529"/>
      <c r="BB1436" s="529"/>
      <c r="BC1436" s="529"/>
      <c r="BD1436" s="529"/>
      <c r="BE1436" s="529"/>
      <c r="BF1436" s="529"/>
      <c r="BG1436" s="529"/>
      <c r="BH1436" s="529"/>
      <c r="BI1436" s="529"/>
      <c r="BJ1436" s="529"/>
      <c r="BK1436" s="529"/>
      <c r="BL1436" s="529"/>
      <c r="BM1436" s="529"/>
      <c r="BN1436" s="529"/>
      <c r="BO1436" s="529"/>
      <c r="BP1436" s="529"/>
      <c r="BQ1436" s="529"/>
      <c r="BR1436" s="529"/>
      <c r="BS1436" s="529"/>
      <c r="BT1436" s="529"/>
      <c r="BU1436" s="529"/>
      <c r="BV1436" s="529"/>
      <c r="BW1436" s="529"/>
      <c r="BX1436" s="529"/>
      <c r="BY1436" s="529"/>
      <c r="BZ1436" s="529"/>
      <c r="CA1436" s="529"/>
      <c r="CB1436" s="529"/>
      <c r="CC1436" s="529"/>
      <c r="CD1436" s="529"/>
      <c r="CE1436" s="529"/>
      <c r="CF1436" s="529"/>
      <c r="CG1436" s="529"/>
      <c r="CH1436" s="529"/>
      <c r="CI1436" s="529"/>
      <c r="CJ1436" s="529"/>
      <c r="CK1436" s="529"/>
      <c r="CL1436" s="529"/>
      <c r="CM1436" s="529"/>
      <c r="CN1436" s="529"/>
      <c r="CO1436" s="529"/>
      <c r="CP1436" s="529"/>
      <c r="CQ1436" s="529"/>
    </row>
    <row r="1437" spans="1:95" s="70" customFormat="1" outlineLevel="1" x14ac:dyDescent="0.2">
      <c r="A1437" s="11">
        <v>188</v>
      </c>
      <c r="B1437" s="300"/>
      <c r="C1437" s="295"/>
      <c r="D1437" s="295"/>
      <c r="E1437" s="295"/>
      <c r="F1437" s="856" t="s">
        <v>466</v>
      </c>
      <c r="G1437" s="857"/>
      <c r="H1437" s="857"/>
      <c r="I1437" s="857"/>
      <c r="J1437" s="857"/>
      <c r="K1437" s="857"/>
      <c r="L1437" s="858"/>
      <c r="M1437" s="408">
        <f t="shared" ref="M1437:M1438" si="606">M661</f>
        <v>0</v>
      </c>
      <c r="N1437" s="1462"/>
      <c r="O1437" s="828"/>
      <c r="P1437" s="828"/>
      <c r="Q1437" s="828"/>
      <c r="R1437" s="828"/>
      <c r="S1437" s="828"/>
      <c r="T1437" s="828"/>
      <c r="U1437" s="828"/>
      <c r="V1437" s="828"/>
      <c r="W1437" s="828"/>
      <c r="X1437" s="828"/>
      <c r="Y1437" s="828"/>
      <c r="Z1437" s="828"/>
      <c r="AA1437" s="828"/>
      <c r="AB1437" s="828"/>
      <c r="AC1437" s="828"/>
      <c r="AD1437" s="828"/>
      <c r="AE1437" s="828"/>
      <c r="AF1437" s="828"/>
      <c r="AG1437" s="536"/>
      <c r="AH1437" s="529"/>
      <c r="AI1437" s="529"/>
      <c r="AJ1437" s="529"/>
      <c r="AK1437" s="529"/>
      <c r="AL1437" s="529"/>
      <c r="AM1437" s="529"/>
      <c r="AN1437" s="529"/>
      <c r="AO1437" s="529"/>
      <c r="AP1437" s="529"/>
      <c r="AQ1437" s="529"/>
      <c r="AR1437" s="529"/>
      <c r="AS1437" s="529"/>
      <c r="AT1437" s="529"/>
      <c r="AU1437" s="529"/>
      <c r="AV1437" s="529"/>
      <c r="AW1437" s="529"/>
      <c r="AX1437" s="529"/>
      <c r="AY1437" s="529"/>
      <c r="AZ1437" s="529"/>
      <c r="BA1437" s="529"/>
      <c r="BB1437" s="529"/>
      <c r="BC1437" s="529"/>
      <c r="BD1437" s="529"/>
      <c r="BE1437" s="529"/>
      <c r="BF1437" s="529"/>
      <c r="BG1437" s="529"/>
      <c r="BH1437" s="529"/>
      <c r="BI1437" s="529"/>
      <c r="BJ1437" s="529"/>
      <c r="BK1437" s="529"/>
      <c r="BL1437" s="529"/>
      <c r="BM1437" s="529"/>
      <c r="BN1437" s="529"/>
      <c r="BO1437" s="529"/>
      <c r="BP1437" s="529"/>
      <c r="BQ1437" s="529"/>
      <c r="BR1437" s="529"/>
      <c r="BS1437" s="529"/>
      <c r="BT1437" s="529"/>
      <c r="BU1437" s="529"/>
      <c r="BV1437" s="529"/>
      <c r="BW1437" s="529"/>
      <c r="BX1437" s="529"/>
      <c r="BY1437" s="529"/>
      <c r="BZ1437" s="529"/>
      <c r="CA1437" s="529"/>
      <c r="CB1437" s="529"/>
      <c r="CC1437" s="529"/>
      <c r="CD1437" s="529"/>
      <c r="CE1437" s="529"/>
      <c r="CF1437" s="529"/>
      <c r="CG1437" s="529"/>
      <c r="CH1437" s="529"/>
      <c r="CI1437" s="529"/>
      <c r="CJ1437" s="529"/>
      <c r="CK1437" s="529"/>
      <c r="CL1437" s="529"/>
      <c r="CM1437" s="529"/>
      <c r="CN1437" s="529"/>
      <c r="CO1437" s="529"/>
      <c r="CP1437" s="529"/>
      <c r="CQ1437" s="529"/>
    </row>
    <row r="1438" spans="1:95" s="70" customFormat="1" outlineLevel="1" x14ac:dyDescent="0.2">
      <c r="A1438" s="11">
        <v>189</v>
      </c>
      <c r="B1438" s="300"/>
      <c r="C1438" s="295"/>
      <c r="D1438" s="295"/>
      <c r="E1438" s="295"/>
      <c r="F1438" s="859" t="s">
        <v>576</v>
      </c>
      <c r="G1438" s="860"/>
      <c r="H1438" s="860"/>
      <c r="I1438" s="860"/>
      <c r="J1438" s="860"/>
      <c r="K1438" s="860"/>
      <c r="L1438" s="861"/>
      <c r="M1438" s="408">
        <f t="shared" si="606"/>
        <v>0</v>
      </c>
      <c r="N1438" s="834"/>
      <c r="O1438" s="834"/>
      <c r="P1438" s="834"/>
      <c r="Q1438" s="834"/>
      <c r="R1438" s="834"/>
      <c r="S1438" s="834"/>
      <c r="T1438" s="834"/>
      <c r="U1438" s="834"/>
      <c r="V1438" s="834"/>
      <c r="W1438" s="834"/>
      <c r="X1438" s="834"/>
      <c r="Y1438" s="834"/>
      <c r="Z1438" s="834"/>
      <c r="AA1438" s="834"/>
      <c r="AB1438" s="834"/>
      <c r="AC1438" s="834"/>
      <c r="AD1438" s="834"/>
      <c r="AE1438" s="834"/>
      <c r="AF1438" s="834"/>
      <c r="AG1438" s="536"/>
      <c r="AH1438" s="529"/>
      <c r="AI1438" s="529"/>
      <c r="AJ1438" s="529"/>
      <c r="AK1438" s="529"/>
      <c r="AL1438" s="529"/>
      <c r="AM1438" s="529"/>
      <c r="AN1438" s="529"/>
      <c r="AO1438" s="529"/>
      <c r="AP1438" s="529"/>
      <c r="AQ1438" s="529"/>
      <c r="AR1438" s="529"/>
      <c r="AS1438" s="529"/>
      <c r="AT1438" s="529"/>
      <c r="AU1438" s="529"/>
      <c r="AV1438" s="529"/>
      <c r="AW1438" s="529"/>
      <c r="AX1438" s="529"/>
      <c r="AY1438" s="529"/>
      <c r="AZ1438" s="529"/>
      <c r="BA1438" s="529"/>
      <c r="BB1438" s="529"/>
      <c r="BC1438" s="529"/>
      <c r="BD1438" s="529"/>
      <c r="BE1438" s="529"/>
      <c r="BF1438" s="529"/>
      <c r="BG1438" s="529"/>
      <c r="BH1438" s="529"/>
      <c r="BI1438" s="529"/>
      <c r="BJ1438" s="529"/>
      <c r="BK1438" s="529"/>
      <c r="BL1438" s="529"/>
      <c r="BM1438" s="529"/>
      <c r="BN1438" s="529"/>
      <c r="BO1438" s="529"/>
      <c r="BP1438" s="529"/>
      <c r="BQ1438" s="529"/>
      <c r="BR1438" s="529"/>
      <c r="BS1438" s="529"/>
      <c r="BT1438" s="529"/>
      <c r="BU1438" s="529"/>
      <c r="BV1438" s="529"/>
      <c r="BW1438" s="529"/>
      <c r="BX1438" s="529"/>
      <c r="BY1438" s="529"/>
      <c r="BZ1438" s="529"/>
      <c r="CA1438" s="529"/>
      <c r="CB1438" s="529"/>
      <c r="CC1438" s="529"/>
      <c r="CD1438" s="529"/>
      <c r="CE1438" s="529"/>
      <c r="CF1438" s="529"/>
      <c r="CG1438" s="529"/>
      <c r="CH1438" s="529"/>
      <c r="CI1438" s="529"/>
      <c r="CJ1438" s="529"/>
      <c r="CK1438" s="529"/>
      <c r="CL1438" s="529"/>
      <c r="CM1438" s="529"/>
      <c r="CN1438" s="529"/>
      <c r="CO1438" s="529"/>
      <c r="CP1438" s="529"/>
      <c r="CQ1438" s="529"/>
    </row>
    <row r="1439" spans="1:95" s="70" customFormat="1" ht="15" customHeight="1" outlineLevel="1" x14ac:dyDescent="0.2">
      <c r="A1439" s="11">
        <v>326</v>
      </c>
      <c r="B1439" s="300"/>
      <c r="C1439" s="1025" t="s">
        <v>429</v>
      </c>
      <c r="D1439" s="1026"/>
      <c r="E1439" s="1026"/>
      <c r="F1439" s="1026"/>
      <c r="G1439" s="1026"/>
      <c r="H1439" s="1026"/>
      <c r="I1439" s="1026"/>
      <c r="J1439" s="1026"/>
      <c r="K1439" s="1026"/>
      <c r="L1439" s="1026"/>
      <c r="M1439" s="1026"/>
      <c r="N1439" s="1026"/>
      <c r="O1439" s="1026"/>
      <c r="P1439" s="1026"/>
      <c r="Q1439" s="1026"/>
      <c r="R1439" s="1026"/>
      <c r="S1439" s="1026"/>
      <c r="T1439" s="1026"/>
      <c r="U1439" s="1026"/>
      <c r="V1439" s="1026"/>
      <c r="W1439" s="1026"/>
      <c r="X1439" s="1026"/>
      <c r="Y1439" s="1026"/>
      <c r="Z1439" s="1026"/>
      <c r="AA1439" s="1026"/>
      <c r="AB1439" s="1026"/>
      <c r="AC1439" s="1026"/>
      <c r="AD1439" s="1026"/>
      <c r="AE1439" s="1026"/>
      <c r="AF1439" s="1026"/>
      <c r="AG1439" s="536"/>
      <c r="AH1439" s="529"/>
      <c r="AI1439" s="529"/>
      <c r="AJ1439" s="529"/>
      <c r="AK1439" s="529"/>
      <c r="AL1439" s="529"/>
      <c r="AM1439" s="529"/>
      <c r="AN1439" s="529"/>
      <c r="AO1439" s="529"/>
      <c r="AP1439" s="529"/>
      <c r="AQ1439" s="529"/>
      <c r="AR1439" s="529"/>
      <c r="AS1439" s="529"/>
      <c r="AT1439" s="529"/>
      <c r="AU1439" s="529"/>
      <c r="AV1439" s="529"/>
      <c r="AW1439" s="529"/>
      <c r="AX1439" s="529"/>
      <c r="AY1439" s="529"/>
      <c r="AZ1439" s="529"/>
      <c r="BA1439" s="529"/>
      <c r="BB1439" s="529"/>
      <c r="BC1439" s="529"/>
      <c r="BD1439" s="529"/>
      <c r="BE1439" s="529"/>
      <c r="BF1439" s="529"/>
      <c r="BG1439" s="529"/>
      <c r="BH1439" s="529"/>
      <c r="BI1439" s="529"/>
      <c r="BJ1439" s="529"/>
      <c r="BK1439" s="529"/>
      <c r="BL1439" s="529"/>
      <c r="BM1439" s="529"/>
      <c r="BN1439" s="529"/>
      <c r="BO1439" s="529"/>
      <c r="BP1439" s="529"/>
      <c r="BQ1439" s="529"/>
      <c r="BR1439" s="529"/>
      <c r="BS1439" s="529"/>
      <c r="BT1439" s="529"/>
      <c r="BU1439" s="529"/>
      <c r="BV1439" s="529"/>
      <c r="BW1439" s="529"/>
      <c r="BX1439" s="529"/>
      <c r="BY1439" s="529"/>
      <c r="BZ1439" s="529"/>
      <c r="CA1439" s="529"/>
      <c r="CB1439" s="529"/>
      <c r="CC1439" s="529"/>
      <c r="CD1439" s="529"/>
      <c r="CE1439" s="529"/>
      <c r="CF1439" s="529"/>
      <c r="CG1439" s="529"/>
      <c r="CH1439" s="529"/>
      <c r="CI1439" s="529"/>
      <c r="CJ1439" s="529"/>
      <c r="CK1439" s="529"/>
      <c r="CL1439" s="529"/>
      <c r="CM1439" s="529"/>
      <c r="CN1439" s="529"/>
      <c r="CO1439" s="529"/>
      <c r="CP1439" s="529"/>
      <c r="CQ1439" s="529"/>
    </row>
    <row r="1440" spans="1:95" s="70" customFormat="1" outlineLevel="1" x14ac:dyDescent="0.2">
      <c r="A1440" s="11">
        <v>232</v>
      </c>
      <c r="B1440" s="300"/>
      <c r="C1440" s="295"/>
      <c r="D1440" s="844" t="s">
        <v>64</v>
      </c>
      <c r="E1440" s="845"/>
      <c r="F1440" s="845"/>
      <c r="G1440" s="845"/>
      <c r="H1440" s="845"/>
      <c r="I1440" s="845"/>
      <c r="J1440" s="845"/>
      <c r="K1440" s="845"/>
      <c r="L1440" s="845"/>
      <c r="M1440" s="845"/>
      <c r="N1440" s="845"/>
      <c r="O1440" s="845"/>
      <c r="P1440" s="845"/>
      <c r="Q1440" s="845"/>
      <c r="R1440" s="845"/>
      <c r="S1440" s="845"/>
      <c r="T1440" s="845"/>
      <c r="U1440" s="845"/>
      <c r="V1440" s="845"/>
      <c r="W1440" s="845"/>
      <c r="X1440" s="845"/>
      <c r="Y1440" s="845"/>
      <c r="Z1440" s="845"/>
      <c r="AA1440" s="845"/>
      <c r="AB1440" s="845"/>
      <c r="AC1440" s="845"/>
      <c r="AD1440" s="845"/>
      <c r="AE1440" s="845"/>
      <c r="AF1440" s="845"/>
      <c r="AG1440" s="536"/>
      <c r="AH1440" s="529"/>
      <c r="AI1440" s="529"/>
      <c r="AJ1440" s="529"/>
      <c r="AK1440" s="529"/>
      <c r="AL1440" s="529"/>
      <c r="AM1440" s="529"/>
      <c r="AN1440" s="529"/>
      <c r="AO1440" s="529"/>
      <c r="AP1440" s="529"/>
      <c r="AQ1440" s="529"/>
      <c r="AR1440" s="529"/>
      <c r="AS1440" s="529"/>
      <c r="AT1440" s="529"/>
      <c r="AU1440" s="529"/>
      <c r="AV1440" s="529"/>
      <c r="AW1440" s="529"/>
      <c r="AX1440" s="529"/>
      <c r="AY1440" s="529"/>
      <c r="AZ1440" s="529"/>
      <c r="BA1440" s="529"/>
      <c r="BB1440" s="529"/>
      <c r="BC1440" s="529"/>
      <c r="BD1440" s="529"/>
      <c r="BE1440" s="529"/>
      <c r="BF1440" s="529"/>
      <c r="BG1440" s="529"/>
      <c r="BH1440" s="529"/>
      <c r="BI1440" s="529"/>
      <c r="BJ1440" s="529"/>
      <c r="BK1440" s="529"/>
      <c r="BL1440" s="529"/>
      <c r="BM1440" s="529"/>
      <c r="BN1440" s="529"/>
      <c r="BO1440" s="529"/>
      <c r="BP1440" s="529"/>
      <c r="BQ1440" s="529"/>
      <c r="BR1440" s="529"/>
      <c r="BS1440" s="529"/>
      <c r="BT1440" s="529"/>
      <c r="BU1440" s="529"/>
      <c r="BV1440" s="529"/>
      <c r="BW1440" s="529"/>
      <c r="BX1440" s="529"/>
      <c r="BY1440" s="529"/>
      <c r="BZ1440" s="529"/>
      <c r="CA1440" s="529"/>
      <c r="CB1440" s="529"/>
      <c r="CC1440" s="529"/>
      <c r="CD1440" s="529"/>
      <c r="CE1440" s="529"/>
      <c r="CF1440" s="529"/>
      <c r="CG1440" s="529"/>
      <c r="CH1440" s="529"/>
      <c r="CI1440" s="529"/>
      <c r="CJ1440" s="529"/>
      <c r="CK1440" s="529"/>
      <c r="CL1440" s="529"/>
      <c r="CM1440" s="529"/>
      <c r="CN1440" s="529"/>
      <c r="CO1440" s="529"/>
      <c r="CP1440" s="529"/>
      <c r="CQ1440" s="529"/>
    </row>
    <row r="1441" spans="1:95" s="70" customFormat="1" outlineLevel="1" x14ac:dyDescent="0.2">
      <c r="A1441" s="11">
        <v>233</v>
      </c>
      <c r="B1441" s="300"/>
      <c r="C1441" s="295"/>
      <c r="D1441" s="295"/>
      <c r="E1441" s="918" t="s">
        <v>66</v>
      </c>
      <c r="F1441" s="919"/>
      <c r="G1441" s="919"/>
      <c r="H1441" s="919"/>
      <c r="I1441" s="919"/>
      <c r="J1441" s="919"/>
      <c r="K1441" s="919"/>
      <c r="L1441" s="920"/>
      <c r="M1441" s="407">
        <f>SUBTOTAL(9,M1442:M1445)</f>
        <v>0</v>
      </c>
      <c r="N1441" s="410">
        <f t="shared" ref="N1441:AC1441" si="607">SUBTOTAL(9,N1442:N1445)</f>
        <v>0</v>
      </c>
      <c r="O1441" s="414">
        <f t="shared" si="607"/>
        <v>0</v>
      </c>
      <c r="P1441" s="414">
        <f t="shared" si="607"/>
        <v>0</v>
      </c>
      <c r="Q1441" s="415">
        <f t="shared" si="607"/>
        <v>0</v>
      </c>
      <c r="R1441" s="410">
        <f t="shared" si="607"/>
        <v>0</v>
      </c>
      <c r="S1441" s="414">
        <f t="shared" si="607"/>
        <v>0</v>
      </c>
      <c r="T1441" s="413">
        <f t="shared" si="607"/>
        <v>0</v>
      </c>
      <c r="U1441" s="413">
        <f t="shared" si="607"/>
        <v>0</v>
      </c>
      <c r="V1441" s="413">
        <f t="shared" si="607"/>
        <v>0</v>
      </c>
      <c r="W1441" s="413">
        <f t="shared" si="607"/>
        <v>0</v>
      </c>
      <c r="X1441" s="413">
        <f t="shared" si="607"/>
        <v>0</v>
      </c>
      <c r="Y1441" s="413">
        <f t="shared" si="607"/>
        <v>0</v>
      </c>
      <c r="Z1441" s="413">
        <f t="shared" si="607"/>
        <v>0</v>
      </c>
      <c r="AA1441" s="413">
        <f t="shared" si="607"/>
        <v>0</v>
      </c>
      <c r="AB1441" s="411">
        <f t="shared" si="607"/>
        <v>0</v>
      </c>
      <c r="AC1441" s="407">
        <f t="shared" si="607"/>
        <v>0</v>
      </c>
      <c r="AD1441" s="1461"/>
      <c r="AE1441" s="828"/>
      <c r="AF1441" s="828"/>
      <c r="AG1441" s="536"/>
      <c r="AH1441" s="529"/>
      <c r="AI1441" s="529"/>
      <c r="AJ1441" s="529"/>
      <c r="AK1441" s="529"/>
      <c r="AL1441" s="529"/>
      <c r="AM1441" s="529"/>
      <c r="AN1441" s="529"/>
      <c r="AO1441" s="529"/>
      <c r="AP1441" s="529"/>
      <c r="AQ1441" s="529"/>
      <c r="AR1441" s="529"/>
      <c r="AS1441" s="529"/>
      <c r="AT1441" s="529"/>
      <c r="AU1441" s="529"/>
      <c r="AV1441" s="529"/>
      <c r="AW1441" s="529"/>
      <c r="AX1441" s="529"/>
      <c r="AY1441" s="529"/>
      <c r="AZ1441" s="529"/>
      <c r="BA1441" s="529"/>
      <c r="BB1441" s="529"/>
      <c r="BC1441" s="529"/>
      <c r="BD1441" s="529"/>
      <c r="BE1441" s="529"/>
      <c r="BF1441" s="529"/>
      <c r="BG1441" s="529"/>
      <c r="BH1441" s="529"/>
      <c r="BI1441" s="529"/>
      <c r="BJ1441" s="529"/>
      <c r="BK1441" s="529"/>
      <c r="BL1441" s="529"/>
      <c r="BM1441" s="529"/>
      <c r="BN1441" s="529"/>
      <c r="BO1441" s="529"/>
      <c r="BP1441" s="529"/>
      <c r="BQ1441" s="529"/>
      <c r="BR1441" s="529"/>
      <c r="BS1441" s="529"/>
      <c r="BT1441" s="529"/>
      <c r="BU1441" s="529"/>
      <c r="BV1441" s="529"/>
      <c r="BW1441" s="529"/>
      <c r="BX1441" s="529"/>
      <c r="BY1441" s="529"/>
      <c r="BZ1441" s="529"/>
      <c r="CA1441" s="529"/>
      <c r="CB1441" s="529"/>
      <c r="CC1441" s="529"/>
      <c r="CD1441" s="529"/>
      <c r="CE1441" s="529"/>
      <c r="CF1441" s="529"/>
      <c r="CG1441" s="529"/>
      <c r="CH1441" s="529"/>
      <c r="CI1441" s="529"/>
      <c r="CJ1441" s="529"/>
      <c r="CK1441" s="529"/>
      <c r="CL1441" s="529"/>
      <c r="CM1441" s="529"/>
      <c r="CN1441" s="529"/>
      <c r="CO1441" s="529"/>
      <c r="CP1441" s="529"/>
      <c r="CQ1441" s="529"/>
    </row>
    <row r="1442" spans="1:95" s="70" customFormat="1" outlineLevel="1" x14ac:dyDescent="0.2">
      <c r="A1442" s="11">
        <v>234</v>
      </c>
      <c r="B1442" s="300"/>
      <c r="C1442" s="295"/>
      <c r="D1442" s="295"/>
      <c r="E1442" s="322"/>
      <c r="F1442" s="856" t="s">
        <v>65</v>
      </c>
      <c r="G1442" s="857"/>
      <c r="H1442" s="857"/>
      <c r="I1442" s="857"/>
      <c r="J1442" s="857"/>
      <c r="K1442" s="857"/>
      <c r="L1442" s="858"/>
      <c r="M1442" s="408">
        <f t="shared" ref="M1442:M1445" si="608">M666</f>
        <v>0</v>
      </c>
      <c r="N1442" s="419">
        <f>M1442*(1-'Annexe 1. Taux de référence'!$E8)+N666*(1-'Annexe 1. Taux de référence'!$E8)</f>
        <v>0</v>
      </c>
      <c r="O1442" s="422">
        <f>O666*(1-'Annexe 1. Taux de référence'!$E8)</f>
        <v>0</v>
      </c>
      <c r="P1442" s="422">
        <f>P666*(1-'Annexe 1. Taux de référence'!$E8)</f>
        <v>0</v>
      </c>
      <c r="Q1442" s="423">
        <f>Q666*(1-'Annexe 1. Taux de référence'!$E8)</f>
        <v>0</v>
      </c>
      <c r="R1442" s="419">
        <f>R666*(1-'Annexe 1. Taux de référence'!$E8)</f>
        <v>0</v>
      </c>
      <c r="S1442" s="421">
        <f>S666*(1-'Annexe 1. Taux de référence'!$E8)</f>
        <v>0</v>
      </c>
      <c r="T1442" s="421">
        <f>T666*(1-'Annexe 1. Taux de référence'!$E8)</f>
        <v>0</v>
      </c>
      <c r="U1442" s="421">
        <f>U666*(1-'Annexe 1. Taux de référence'!$E8)</f>
        <v>0</v>
      </c>
      <c r="V1442" s="421">
        <f>V666*(1-'Annexe 1. Taux de référence'!$E8)</f>
        <v>0</v>
      </c>
      <c r="W1442" s="421">
        <f>W666*(1-'Annexe 1. Taux de référence'!$E8)</f>
        <v>0</v>
      </c>
      <c r="X1442" s="422">
        <f>X666*(1-'Annexe 1. Taux de référence'!$E8)</f>
        <v>0</v>
      </c>
      <c r="Y1442" s="421">
        <f>Y666*(1-'Annexe 1. Taux de référence'!$E8)</f>
        <v>0</v>
      </c>
      <c r="Z1442" s="421">
        <f>Z666*(1-'Annexe 1. Taux de référence'!$E8)</f>
        <v>0</v>
      </c>
      <c r="AA1442" s="421">
        <f>AA666*(1-'Annexe 1. Taux de référence'!$E8)</f>
        <v>0</v>
      </c>
      <c r="AB1442" s="421">
        <f>AB666*(1-'Annexe 1. Taux de référence'!$E8)</f>
        <v>0</v>
      </c>
      <c r="AC1442" s="408">
        <f t="shared" ref="AC1442:AC1455" si="609">AC666</f>
        <v>0</v>
      </c>
      <c r="AD1442" s="830"/>
      <c r="AE1442" s="1063"/>
      <c r="AF1442" s="831"/>
      <c r="AG1442" s="536"/>
      <c r="AH1442" s="529"/>
      <c r="AI1442" s="529"/>
      <c r="AJ1442" s="529"/>
      <c r="AK1442" s="529"/>
      <c r="AL1442" s="529"/>
      <c r="AM1442" s="529"/>
      <c r="AN1442" s="529"/>
      <c r="AO1442" s="529"/>
      <c r="AP1442" s="529"/>
      <c r="AQ1442" s="529"/>
      <c r="AR1442" s="529"/>
      <c r="AS1442" s="529"/>
      <c r="AT1442" s="529"/>
      <c r="AU1442" s="529"/>
      <c r="AV1442" s="529"/>
      <c r="AW1442" s="529"/>
      <c r="AX1442" s="529"/>
      <c r="AY1442" s="529"/>
      <c r="AZ1442" s="529"/>
      <c r="BA1442" s="529"/>
      <c r="BB1442" s="529"/>
      <c r="BC1442" s="529"/>
      <c r="BD1442" s="529"/>
      <c r="BE1442" s="529"/>
      <c r="BF1442" s="529"/>
      <c r="BG1442" s="529"/>
      <c r="BH1442" s="529"/>
      <c r="BI1442" s="529"/>
      <c r="BJ1442" s="529"/>
      <c r="BK1442" s="529"/>
      <c r="BL1442" s="529"/>
      <c r="BM1442" s="529"/>
      <c r="BN1442" s="529"/>
      <c r="BO1442" s="529"/>
      <c r="BP1442" s="529"/>
      <c r="BQ1442" s="529"/>
      <c r="BR1442" s="529"/>
      <c r="BS1442" s="529"/>
      <c r="BT1442" s="529"/>
      <c r="BU1442" s="529"/>
      <c r="BV1442" s="529"/>
      <c r="BW1442" s="529"/>
      <c r="BX1442" s="529"/>
      <c r="BY1442" s="529"/>
      <c r="BZ1442" s="529"/>
      <c r="CA1442" s="529"/>
      <c r="CB1442" s="529"/>
      <c r="CC1442" s="529"/>
      <c r="CD1442" s="529"/>
      <c r="CE1442" s="529"/>
      <c r="CF1442" s="529"/>
      <c r="CG1442" s="529"/>
      <c r="CH1442" s="529"/>
      <c r="CI1442" s="529"/>
      <c r="CJ1442" s="529"/>
      <c r="CK1442" s="529"/>
      <c r="CL1442" s="529"/>
      <c r="CM1442" s="529"/>
      <c r="CN1442" s="529"/>
      <c r="CO1442" s="529"/>
      <c r="CP1442" s="529"/>
      <c r="CQ1442" s="529"/>
    </row>
    <row r="1443" spans="1:95" s="70" customFormat="1" outlineLevel="1" x14ac:dyDescent="0.2">
      <c r="A1443" s="11">
        <v>235</v>
      </c>
      <c r="B1443" s="300"/>
      <c r="C1443" s="295"/>
      <c r="D1443" s="295"/>
      <c r="E1443" s="322"/>
      <c r="F1443" s="915" t="s">
        <v>68</v>
      </c>
      <c r="G1443" s="916"/>
      <c r="H1443" s="916"/>
      <c r="I1443" s="916"/>
      <c r="J1443" s="916"/>
      <c r="K1443" s="916"/>
      <c r="L1443" s="917"/>
      <c r="M1443" s="408">
        <f t="shared" si="608"/>
        <v>0</v>
      </c>
      <c r="N1443" s="419">
        <f>M1443*(1-'Annexe 1. Taux de référence'!$E9)+N667*(1-'Annexe 1. Taux de référence'!$E9)</f>
        <v>0</v>
      </c>
      <c r="O1443" s="422">
        <f>O667*(1-'Annexe 1. Taux de référence'!$E9)</f>
        <v>0</v>
      </c>
      <c r="P1443" s="422">
        <f>P667*(1-'Annexe 1. Taux de référence'!$E9)</f>
        <v>0</v>
      </c>
      <c r="Q1443" s="423">
        <f>Q667*(1-'Annexe 1. Taux de référence'!$E9)</f>
        <v>0</v>
      </c>
      <c r="R1443" s="419">
        <f>R667*(1-'Annexe 1. Taux de référence'!$E9)</f>
        <v>0</v>
      </c>
      <c r="S1443" s="421">
        <f>S667*(1-'Annexe 1. Taux de référence'!$E9)</f>
        <v>0</v>
      </c>
      <c r="T1443" s="421">
        <f>T667*(1-'Annexe 1. Taux de référence'!$E9)</f>
        <v>0</v>
      </c>
      <c r="U1443" s="421">
        <f>U667*(1-'Annexe 1. Taux de référence'!$E9)</f>
        <v>0</v>
      </c>
      <c r="V1443" s="421">
        <f>V667*(1-'Annexe 1. Taux de référence'!$E9)</f>
        <v>0</v>
      </c>
      <c r="W1443" s="421">
        <f>W667*(1-'Annexe 1. Taux de référence'!$E9)</f>
        <v>0</v>
      </c>
      <c r="X1443" s="422">
        <f>X667*(1-'Annexe 1. Taux de référence'!$E9)</f>
        <v>0</v>
      </c>
      <c r="Y1443" s="421">
        <f>Y667*(1-'Annexe 1. Taux de référence'!$E9)</f>
        <v>0</v>
      </c>
      <c r="Z1443" s="421">
        <f>Z667*(1-'Annexe 1. Taux de référence'!$E9)</f>
        <v>0</v>
      </c>
      <c r="AA1443" s="421">
        <f>AA667*(1-'Annexe 1. Taux de référence'!$E9)</f>
        <v>0</v>
      </c>
      <c r="AB1443" s="421">
        <f>AB667*(1-'Annexe 1. Taux de référence'!$E9)</f>
        <v>0</v>
      </c>
      <c r="AC1443" s="408">
        <f t="shared" si="609"/>
        <v>0</v>
      </c>
      <c r="AD1443" s="830"/>
      <c r="AE1443" s="1063"/>
      <c r="AF1443" s="831"/>
      <c r="AG1443" s="536"/>
      <c r="AH1443" s="529"/>
      <c r="AI1443" s="529"/>
      <c r="AJ1443" s="529"/>
      <c r="AK1443" s="529"/>
      <c r="AL1443" s="529"/>
      <c r="AM1443" s="529"/>
      <c r="AN1443" s="529"/>
      <c r="AO1443" s="529"/>
      <c r="AP1443" s="529"/>
      <c r="AQ1443" s="529"/>
      <c r="AR1443" s="529"/>
      <c r="AS1443" s="529"/>
      <c r="AT1443" s="529"/>
      <c r="AU1443" s="529"/>
      <c r="AV1443" s="529"/>
      <c r="AW1443" s="529"/>
      <c r="AX1443" s="529"/>
      <c r="AY1443" s="529"/>
      <c r="AZ1443" s="529"/>
      <c r="BA1443" s="529"/>
      <c r="BB1443" s="529"/>
      <c r="BC1443" s="529"/>
      <c r="BD1443" s="529"/>
      <c r="BE1443" s="529"/>
      <c r="BF1443" s="529"/>
      <c r="BG1443" s="529"/>
      <c r="BH1443" s="529"/>
      <c r="BI1443" s="529"/>
      <c r="BJ1443" s="529"/>
      <c r="BK1443" s="529"/>
      <c r="BL1443" s="529"/>
      <c r="BM1443" s="529"/>
      <c r="BN1443" s="529"/>
      <c r="BO1443" s="529"/>
      <c r="BP1443" s="529"/>
      <c r="BQ1443" s="529"/>
      <c r="BR1443" s="529"/>
      <c r="BS1443" s="529"/>
      <c r="BT1443" s="529"/>
      <c r="BU1443" s="529"/>
      <c r="BV1443" s="529"/>
      <c r="BW1443" s="529"/>
      <c r="BX1443" s="529"/>
      <c r="BY1443" s="529"/>
      <c r="BZ1443" s="529"/>
      <c r="CA1443" s="529"/>
      <c r="CB1443" s="529"/>
      <c r="CC1443" s="529"/>
      <c r="CD1443" s="529"/>
      <c r="CE1443" s="529"/>
      <c r="CF1443" s="529"/>
      <c r="CG1443" s="529"/>
      <c r="CH1443" s="529"/>
      <c r="CI1443" s="529"/>
      <c r="CJ1443" s="529"/>
      <c r="CK1443" s="529"/>
      <c r="CL1443" s="529"/>
      <c r="CM1443" s="529"/>
      <c r="CN1443" s="529"/>
      <c r="CO1443" s="529"/>
      <c r="CP1443" s="529"/>
      <c r="CQ1443" s="529"/>
    </row>
    <row r="1444" spans="1:95" s="70" customFormat="1" outlineLevel="1" x14ac:dyDescent="0.2">
      <c r="A1444" s="11">
        <v>236</v>
      </c>
      <c r="B1444" s="300"/>
      <c r="C1444" s="295"/>
      <c r="D1444" s="263"/>
      <c r="E1444" s="264"/>
      <c r="F1444" s="915" t="s">
        <v>537</v>
      </c>
      <c r="G1444" s="916"/>
      <c r="H1444" s="916"/>
      <c r="I1444" s="916"/>
      <c r="J1444" s="916"/>
      <c r="K1444" s="916"/>
      <c r="L1444" s="917"/>
      <c r="M1444" s="408">
        <f t="shared" si="608"/>
        <v>0</v>
      </c>
      <c r="N1444" s="419">
        <f>M1444*(1-'Annexe 1. Taux de référence'!$E10)+N668*(1-'Annexe 1. Taux de référence'!$E10)</f>
        <v>0</v>
      </c>
      <c r="O1444" s="422">
        <f>O668*(1-'Annexe 1. Taux de référence'!$E10)</f>
        <v>0</v>
      </c>
      <c r="P1444" s="422">
        <f>P668*(1-'Annexe 1. Taux de référence'!$E10)</f>
        <v>0</v>
      </c>
      <c r="Q1444" s="423">
        <f>Q668*(1-'Annexe 1. Taux de référence'!$E10)</f>
        <v>0</v>
      </c>
      <c r="R1444" s="419">
        <f>R668*(1-'Annexe 1. Taux de référence'!$E10)</f>
        <v>0</v>
      </c>
      <c r="S1444" s="421">
        <f>S668*(1-'Annexe 1. Taux de référence'!$E10)</f>
        <v>0</v>
      </c>
      <c r="T1444" s="421">
        <f>T668*(1-'Annexe 1. Taux de référence'!$E10)</f>
        <v>0</v>
      </c>
      <c r="U1444" s="421">
        <f>U668*(1-'Annexe 1. Taux de référence'!$E10)</f>
        <v>0</v>
      </c>
      <c r="V1444" s="421">
        <f>V668*(1-'Annexe 1. Taux de référence'!$E10)</f>
        <v>0</v>
      </c>
      <c r="W1444" s="421">
        <f>W668*(1-'Annexe 1. Taux de référence'!$E10)</f>
        <v>0</v>
      </c>
      <c r="X1444" s="422">
        <f>X668*(1-'Annexe 1. Taux de référence'!$E10)</f>
        <v>0</v>
      </c>
      <c r="Y1444" s="421">
        <f>Y668*(1-'Annexe 1. Taux de référence'!$E10)</f>
        <v>0</v>
      </c>
      <c r="Z1444" s="421">
        <f>Z668*(1-'Annexe 1. Taux de référence'!$E10)</f>
        <v>0</v>
      </c>
      <c r="AA1444" s="421">
        <f>AA668*(1-'Annexe 1. Taux de référence'!$E10)</f>
        <v>0</v>
      </c>
      <c r="AB1444" s="421">
        <f>AB668*(1-'Annexe 1. Taux de référence'!$E10)</f>
        <v>0</v>
      </c>
      <c r="AC1444" s="408">
        <f t="shared" si="609"/>
        <v>0</v>
      </c>
      <c r="AD1444" s="830"/>
      <c r="AE1444" s="1063"/>
      <c r="AF1444" s="831"/>
      <c r="AG1444" s="536"/>
      <c r="AH1444" s="529"/>
      <c r="AI1444" s="529"/>
      <c r="AJ1444" s="529"/>
      <c r="AK1444" s="529"/>
      <c r="AL1444" s="529"/>
      <c r="AM1444" s="529"/>
      <c r="AN1444" s="529"/>
      <c r="AO1444" s="529"/>
      <c r="AP1444" s="529"/>
      <c r="AQ1444" s="529"/>
      <c r="AR1444" s="529"/>
      <c r="AS1444" s="529"/>
      <c r="AT1444" s="529"/>
      <c r="AU1444" s="529"/>
      <c r="AV1444" s="529"/>
      <c r="AW1444" s="529"/>
      <c r="AX1444" s="529"/>
      <c r="AY1444" s="529"/>
      <c r="AZ1444" s="529"/>
      <c r="BA1444" s="529"/>
      <c r="BB1444" s="529"/>
      <c r="BC1444" s="529"/>
      <c r="BD1444" s="529"/>
      <c r="BE1444" s="529"/>
      <c r="BF1444" s="529"/>
      <c r="BG1444" s="529"/>
      <c r="BH1444" s="529"/>
      <c r="BI1444" s="529"/>
      <c r="BJ1444" s="529"/>
      <c r="BK1444" s="529"/>
      <c r="BL1444" s="529"/>
      <c r="BM1444" s="529"/>
      <c r="BN1444" s="529"/>
      <c r="BO1444" s="529"/>
      <c r="BP1444" s="529"/>
      <c r="BQ1444" s="529"/>
      <c r="BR1444" s="529"/>
      <c r="BS1444" s="529"/>
      <c r="BT1444" s="529"/>
      <c r="BU1444" s="529"/>
      <c r="BV1444" s="529"/>
      <c r="BW1444" s="529"/>
      <c r="BX1444" s="529"/>
      <c r="BY1444" s="529"/>
      <c r="BZ1444" s="529"/>
      <c r="CA1444" s="529"/>
      <c r="CB1444" s="529"/>
      <c r="CC1444" s="529"/>
      <c r="CD1444" s="529"/>
      <c r="CE1444" s="529"/>
      <c r="CF1444" s="529"/>
      <c r="CG1444" s="529"/>
      <c r="CH1444" s="529"/>
      <c r="CI1444" s="529"/>
      <c r="CJ1444" s="529"/>
      <c r="CK1444" s="529"/>
      <c r="CL1444" s="529"/>
      <c r="CM1444" s="529"/>
      <c r="CN1444" s="529"/>
      <c r="CO1444" s="529"/>
      <c r="CP1444" s="529"/>
      <c r="CQ1444" s="529"/>
    </row>
    <row r="1445" spans="1:95" s="70" customFormat="1" ht="27.75" customHeight="1" outlineLevel="1" x14ac:dyDescent="0.2">
      <c r="A1445" s="11">
        <v>237</v>
      </c>
      <c r="B1445" s="300"/>
      <c r="C1445" s="295"/>
      <c r="D1445" s="295"/>
      <c r="E1445" s="296"/>
      <c r="F1445" s="859" t="s">
        <v>532</v>
      </c>
      <c r="G1445" s="860"/>
      <c r="H1445" s="860"/>
      <c r="I1445" s="860"/>
      <c r="J1445" s="860"/>
      <c r="K1445" s="860"/>
      <c r="L1445" s="861"/>
      <c r="M1445" s="408">
        <f t="shared" si="608"/>
        <v>0</v>
      </c>
      <c r="N1445" s="419">
        <f>M1445*(1-'Annexe 1. Taux de référence'!$E11)+N669*(1-'Annexe 1. Taux de référence'!$E11)</f>
        <v>0</v>
      </c>
      <c r="O1445" s="422">
        <f>O669*(1-'Annexe 1. Taux de référence'!$E11)</f>
        <v>0</v>
      </c>
      <c r="P1445" s="422">
        <f>P669*(1-'Annexe 1. Taux de référence'!$E11)</f>
        <v>0</v>
      </c>
      <c r="Q1445" s="423">
        <f>Q669*(1-'Annexe 1. Taux de référence'!$E11)</f>
        <v>0</v>
      </c>
      <c r="R1445" s="419">
        <f>R669*(1-'Annexe 1. Taux de référence'!$E11)</f>
        <v>0</v>
      </c>
      <c r="S1445" s="421">
        <f>S669*(1-'Annexe 1. Taux de référence'!$E11)</f>
        <v>0</v>
      </c>
      <c r="T1445" s="421">
        <f>T669*(1-'Annexe 1. Taux de référence'!$E11)</f>
        <v>0</v>
      </c>
      <c r="U1445" s="421">
        <f>U669*(1-'Annexe 1. Taux de référence'!$E11)</f>
        <v>0</v>
      </c>
      <c r="V1445" s="421">
        <f>V669*(1-'Annexe 1. Taux de référence'!$E11)</f>
        <v>0</v>
      </c>
      <c r="W1445" s="421">
        <f>W669*(1-'Annexe 1. Taux de référence'!$E11)</f>
        <v>0</v>
      </c>
      <c r="X1445" s="422">
        <f>X669*(1-'Annexe 1. Taux de référence'!$E11)</f>
        <v>0</v>
      </c>
      <c r="Y1445" s="421">
        <f>Y669*(1-'Annexe 1. Taux de référence'!$E11)</f>
        <v>0</v>
      </c>
      <c r="Z1445" s="421">
        <f>Z669*(1-'Annexe 1. Taux de référence'!$E11)</f>
        <v>0</v>
      </c>
      <c r="AA1445" s="421">
        <f>AA669*(1-'Annexe 1. Taux de référence'!$E11)</f>
        <v>0</v>
      </c>
      <c r="AB1445" s="421">
        <f>AB669*(1-'Annexe 1. Taux de référence'!$E11)</f>
        <v>0</v>
      </c>
      <c r="AC1445" s="408">
        <f t="shared" si="609"/>
        <v>0</v>
      </c>
      <c r="AD1445" s="830"/>
      <c r="AE1445" s="1063"/>
      <c r="AF1445" s="831"/>
      <c r="AG1445" s="536"/>
      <c r="AH1445" s="529"/>
      <c r="AI1445" s="529"/>
      <c r="AJ1445" s="529"/>
      <c r="AK1445" s="529"/>
      <c r="AL1445" s="529"/>
      <c r="AM1445" s="529"/>
      <c r="AN1445" s="529"/>
      <c r="AO1445" s="529"/>
      <c r="AP1445" s="529"/>
      <c r="AQ1445" s="529"/>
      <c r="AR1445" s="529"/>
      <c r="AS1445" s="529"/>
      <c r="AT1445" s="529"/>
      <c r="AU1445" s="529"/>
      <c r="AV1445" s="529"/>
      <c r="AW1445" s="529"/>
      <c r="AX1445" s="529"/>
      <c r="AY1445" s="529"/>
      <c r="AZ1445" s="529"/>
      <c r="BA1445" s="529"/>
      <c r="BB1445" s="529"/>
      <c r="BC1445" s="529"/>
      <c r="BD1445" s="529"/>
      <c r="BE1445" s="529"/>
      <c r="BF1445" s="529"/>
      <c r="BG1445" s="529"/>
      <c r="BH1445" s="529"/>
      <c r="BI1445" s="529"/>
      <c r="BJ1445" s="529"/>
      <c r="BK1445" s="529"/>
      <c r="BL1445" s="529"/>
      <c r="BM1445" s="529"/>
      <c r="BN1445" s="529"/>
      <c r="BO1445" s="529"/>
      <c r="BP1445" s="529"/>
      <c r="BQ1445" s="529"/>
      <c r="BR1445" s="529"/>
      <c r="BS1445" s="529"/>
      <c r="BT1445" s="529"/>
      <c r="BU1445" s="529"/>
      <c r="BV1445" s="529"/>
      <c r="BW1445" s="529"/>
      <c r="BX1445" s="529"/>
      <c r="BY1445" s="529"/>
      <c r="BZ1445" s="529"/>
      <c r="CA1445" s="529"/>
      <c r="CB1445" s="529"/>
      <c r="CC1445" s="529"/>
      <c r="CD1445" s="529"/>
      <c r="CE1445" s="529"/>
      <c r="CF1445" s="529"/>
      <c r="CG1445" s="529"/>
      <c r="CH1445" s="529"/>
      <c r="CI1445" s="529"/>
      <c r="CJ1445" s="529"/>
      <c r="CK1445" s="529"/>
      <c r="CL1445" s="529"/>
      <c r="CM1445" s="529"/>
      <c r="CN1445" s="529"/>
      <c r="CO1445" s="529"/>
      <c r="CP1445" s="529"/>
      <c r="CQ1445" s="529"/>
    </row>
    <row r="1446" spans="1:95" s="70" customFormat="1" ht="15.75" outlineLevel="1" x14ac:dyDescent="0.2">
      <c r="A1446" s="11">
        <v>238</v>
      </c>
      <c r="B1446" s="300"/>
      <c r="C1446" s="295"/>
      <c r="D1446" s="297"/>
      <c r="E1446" s="853" t="s">
        <v>67</v>
      </c>
      <c r="F1446" s="854"/>
      <c r="G1446" s="854"/>
      <c r="H1446" s="854"/>
      <c r="I1446" s="854"/>
      <c r="J1446" s="854"/>
      <c r="K1446" s="854"/>
      <c r="L1446" s="855"/>
      <c r="M1446" s="407">
        <f>SUBTOTAL(9,M1447:M1450)</f>
        <v>0</v>
      </c>
      <c r="N1446" s="410">
        <f t="shared" ref="N1446:AC1446" si="610">SUBTOTAL(9,N1447:N1450)</f>
        <v>0</v>
      </c>
      <c r="O1446" s="414">
        <f t="shared" si="610"/>
        <v>0</v>
      </c>
      <c r="P1446" s="414">
        <f t="shared" si="610"/>
        <v>0</v>
      </c>
      <c r="Q1446" s="415">
        <f t="shared" si="610"/>
        <v>0</v>
      </c>
      <c r="R1446" s="410">
        <f t="shared" si="610"/>
        <v>0</v>
      </c>
      <c r="S1446" s="414">
        <f t="shared" si="610"/>
        <v>0</v>
      </c>
      <c r="T1446" s="413">
        <f t="shared" si="610"/>
        <v>0</v>
      </c>
      <c r="U1446" s="413">
        <f t="shared" si="610"/>
        <v>0</v>
      </c>
      <c r="V1446" s="413">
        <f t="shared" si="610"/>
        <v>0</v>
      </c>
      <c r="W1446" s="413">
        <f t="shared" si="610"/>
        <v>0</v>
      </c>
      <c r="X1446" s="413">
        <f t="shared" si="610"/>
        <v>0</v>
      </c>
      <c r="Y1446" s="413">
        <f t="shared" si="610"/>
        <v>0</v>
      </c>
      <c r="Z1446" s="413">
        <f t="shared" si="610"/>
        <v>0</v>
      </c>
      <c r="AA1446" s="413">
        <f t="shared" si="610"/>
        <v>0</v>
      </c>
      <c r="AB1446" s="411">
        <f t="shared" si="610"/>
        <v>0</v>
      </c>
      <c r="AC1446" s="407">
        <f t="shared" si="610"/>
        <v>0</v>
      </c>
      <c r="AD1446" s="830"/>
      <c r="AE1446" s="1063"/>
      <c r="AF1446" s="831"/>
      <c r="AG1446" s="536"/>
      <c r="AH1446" s="529"/>
      <c r="AI1446" s="529"/>
      <c r="AJ1446" s="529"/>
      <c r="AK1446" s="529"/>
      <c r="AL1446" s="529"/>
      <c r="AM1446" s="529"/>
      <c r="AN1446" s="529"/>
      <c r="AO1446" s="529"/>
      <c r="AP1446" s="529"/>
      <c r="AQ1446" s="529"/>
      <c r="AR1446" s="529"/>
      <c r="AS1446" s="529"/>
      <c r="AT1446" s="529"/>
      <c r="AU1446" s="529"/>
      <c r="AV1446" s="529"/>
      <c r="AW1446" s="529"/>
      <c r="AX1446" s="529"/>
      <c r="AY1446" s="529"/>
      <c r="AZ1446" s="529"/>
      <c r="BA1446" s="529"/>
      <c r="BB1446" s="529"/>
      <c r="BC1446" s="529"/>
      <c r="BD1446" s="529"/>
      <c r="BE1446" s="529"/>
      <c r="BF1446" s="529"/>
      <c r="BG1446" s="529"/>
      <c r="BH1446" s="529"/>
      <c r="BI1446" s="529"/>
      <c r="BJ1446" s="529"/>
      <c r="BK1446" s="529"/>
      <c r="BL1446" s="529"/>
      <c r="BM1446" s="529"/>
      <c r="BN1446" s="529"/>
      <c r="BO1446" s="529"/>
      <c r="BP1446" s="529"/>
      <c r="BQ1446" s="529"/>
      <c r="BR1446" s="529"/>
      <c r="BS1446" s="529"/>
      <c r="BT1446" s="529"/>
      <c r="BU1446" s="529"/>
      <c r="BV1446" s="529"/>
      <c r="BW1446" s="529"/>
      <c r="BX1446" s="529"/>
      <c r="BY1446" s="529"/>
      <c r="BZ1446" s="529"/>
      <c r="CA1446" s="529"/>
      <c r="CB1446" s="529"/>
      <c r="CC1446" s="529"/>
      <c r="CD1446" s="529"/>
      <c r="CE1446" s="529"/>
      <c r="CF1446" s="529"/>
      <c r="CG1446" s="529"/>
      <c r="CH1446" s="529"/>
      <c r="CI1446" s="529"/>
      <c r="CJ1446" s="529"/>
      <c r="CK1446" s="529"/>
      <c r="CL1446" s="529"/>
      <c r="CM1446" s="529"/>
      <c r="CN1446" s="529"/>
      <c r="CO1446" s="529"/>
      <c r="CP1446" s="529"/>
      <c r="CQ1446" s="529"/>
    </row>
    <row r="1447" spans="1:95" s="70" customFormat="1" outlineLevel="1" x14ac:dyDescent="0.2">
      <c r="A1447" s="11">
        <v>239</v>
      </c>
      <c r="B1447" s="300"/>
      <c r="C1447" s="295"/>
      <c r="D1447" s="319"/>
      <c r="E1447" s="319"/>
      <c r="F1447" s="856" t="s">
        <v>65</v>
      </c>
      <c r="G1447" s="857"/>
      <c r="H1447" s="857"/>
      <c r="I1447" s="857"/>
      <c r="J1447" s="857"/>
      <c r="K1447" s="857"/>
      <c r="L1447" s="858"/>
      <c r="M1447" s="408">
        <f t="shared" ref="M1447:M1450" si="611">M671</f>
        <v>0</v>
      </c>
      <c r="N1447" s="419">
        <f>M1447*(1-'Annexe 1. Taux de référence'!$E13)+N671*(1-'Annexe 1. Taux de référence'!$E13)</f>
        <v>0</v>
      </c>
      <c r="O1447" s="422">
        <f>O671*(1-'Annexe 1. Taux de référence'!$E13)</f>
        <v>0</v>
      </c>
      <c r="P1447" s="422">
        <f>P671*(1-'Annexe 1. Taux de référence'!$E13)</f>
        <v>0</v>
      </c>
      <c r="Q1447" s="423">
        <f>Q671*(1-'Annexe 1. Taux de référence'!$E13)</f>
        <v>0</v>
      </c>
      <c r="R1447" s="419">
        <f>R671*(1-'Annexe 1. Taux de référence'!$E13)</f>
        <v>0</v>
      </c>
      <c r="S1447" s="421">
        <f>S671*(1-'Annexe 1. Taux de référence'!$E13)</f>
        <v>0</v>
      </c>
      <c r="T1447" s="421">
        <f>T671*(1-'Annexe 1. Taux de référence'!$E13)</f>
        <v>0</v>
      </c>
      <c r="U1447" s="421">
        <f>U671*(1-'Annexe 1. Taux de référence'!$E13)</f>
        <v>0</v>
      </c>
      <c r="V1447" s="421">
        <f>V671*(1-'Annexe 1. Taux de référence'!$E13)</f>
        <v>0</v>
      </c>
      <c r="W1447" s="421">
        <f>W671*(1-'Annexe 1. Taux de référence'!$E13)</f>
        <v>0</v>
      </c>
      <c r="X1447" s="422">
        <f>X671*(1-'Annexe 1. Taux de référence'!$E13)</f>
        <v>0</v>
      </c>
      <c r="Y1447" s="421">
        <f>Y671*(1-'Annexe 1. Taux de référence'!$E13)</f>
        <v>0</v>
      </c>
      <c r="Z1447" s="421">
        <f>Z671*(1-'Annexe 1. Taux de référence'!$E13)</f>
        <v>0</v>
      </c>
      <c r="AA1447" s="421">
        <f>AA671*(1-'Annexe 1. Taux de référence'!$E13)</f>
        <v>0</v>
      </c>
      <c r="AB1447" s="421">
        <f>AB671*(1-'Annexe 1. Taux de référence'!$E13)</f>
        <v>0</v>
      </c>
      <c r="AC1447" s="408">
        <f t="shared" si="609"/>
        <v>0</v>
      </c>
      <c r="AD1447" s="830"/>
      <c r="AE1447" s="1063"/>
      <c r="AF1447" s="831"/>
      <c r="AG1447" s="536"/>
      <c r="AH1447" s="529"/>
      <c r="AI1447" s="529"/>
      <c r="AJ1447" s="529"/>
      <c r="AK1447" s="529"/>
      <c r="AL1447" s="529"/>
      <c r="AM1447" s="529"/>
      <c r="AN1447" s="529"/>
      <c r="AO1447" s="529"/>
      <c r="AP1447" s="529"/>
      <c r="AQ1447" s="529"/>
      <c r="AR1447" s="529"/>
      <c r="AS1447" s="529"/>
      <c r="AT1447" s="529"/>
      <c r="AU1447" s="529"/>
      <c r="AV1447" s="529"/>
      <c r="AW1447" s="529"/>
      <c r="AX1447" s="529"/>
      <c r="AY1447" s="529"/>
      <c r="AZ1447" s="529"/>
      <c r="BA1447" s="529"/>
      <c r="BB1447" s="529"/>
      <c r="BC1447" s="529"/>
      <c r="BD1447" s="529"/>
      <c r="BE1447" s="529"/>
      <c r="BF1447" s="529"/>
      <c r="BG1447" s="529"/>
      <c r="BH1447" s="529"/>
      <c r="BI1447" s="529"/>
      <c r="BJ1447" s="529"/>
      <c r="BK1447" s="529"/>
      <c r="BL1447" s="529"/>
      <c r="BM1447" s="529"/>
      <c r="BN1447" s="529"/>
      <c r="BO1447" s="529"/>
      <c r="BP1447" s="529"/>
      <c r="BQ1447" s="529"/>
      <c r="BR1447" s="529"/>
      <c r="BS1447" s="529"/>
      <c r="BT1447" s="529"/>
      <c r="BU1447" s="529"/>
      <c r="BV1447" s="529"/>
      <c r="BW1447" s="529"/>
      <c r="BX1447" s="529"/>
      <c r="BY1447" s="529"/>
      <c r="BZ1447" s="529"/>
      <c r="CA1447" s="529"/>
      <c r="CB1447" s="529"/>
      <c r="CC1447" s="529"/>
      <c r="CD1447" s="529"/>
      <c r="CE1447" s="529"/>
      <c r="CF1447" s="529"/>
      <c r="CG1447" s="529"/>
      <c r="CH1447" s="529"/>
      <c r="CI1447" s="529"/>
      <c r="CJ1447" s="529"/>
      <c r="CK1447" s="529"/>
      <c r="CL1447" s="529"/>
      <c r="CM1447" s="529"/>
      <c r="CN1447" s="529"/>
      <c r="CO1447" s="529"/>
      <c r="CP1447" s="529"/>
      <c r="CQ1447" s="529"/>
    </row>
    <row r="1448" spans="1:95" s="70" customFormat="1" outlineLevel="1" x14ac:dyDescent="0.2">
      <c r="A1448" s="11">
        <v>240</v>
      </c>
      <c r="B1448" s="300"/>
      <c r="C1448" s="295"/>
      <c r="D1448" s="319"/>
      <c r="E1448" s="319"/>
      <c r="F1448" s="915" t="s">
        <v>68</v>
      </c>
      <c r="G1448" s="916"/>
      <c r="H1448" s="916"/>
      <c r="I1448" s="916"/>
      <c r="J1448" s="916"/>
      <c r="K1448" s="916"/>
      <c r="L1448" s="917"/>
      <c r="M1448" s="408">
        <f t="shared" si="611"/>
        <v>0</v>
      </c>
      <c r="N1448" s="419">
        <f>M1448*(1-'Annexe 1. Taux de référence'!$E14)+N672*(1-'Annexe 1. Taux de référence'!$E14)</f>
        <v>0</v>
      </c>
      <c r="O1448" s="422">
        <f>O672*(1-'Annexe 1. Taux de référence'!$E14)</f>
        <v>0</v>
      </c>
      <c r="P1448" s="422">
        <f>P672*(1-'Annexe 1. Taux de référence'!$E14)</f>
        <v>0</v>
      </c>
      <c r="Q1448" s="423">
        <f>Q672*(1-'Annexe 1. Taux de référence'!$E14)</f>
        <v>0</v>
      </c>
      <c r="R1448" s="419">
        <f>R672*(1-'Annexe 1. Taux de référence'!$E14)</f>
        <v>0</v>
      </c>
      <c r="S1448" s="421">
        <f>S672*(1-'Annexe 1. Taux de référence'!$E14)</f>
        <v>0</v>
      </c>
      <c r="T1448" s="421">
        <f>T672*(1-'Annexe 1. Taux de référence'!$E14)</f>
        <v>0</v>
      </c>
      <c r="U1448" s="421">
        <f>U672*(1-'Annexe 1. Taux de référence'!$E14)</f>
        <v>0</v>
      </c>
      <c r="V1448" s="421">
        <f>V672*(1-'Annexe 1. Taux de référence'!$E14)</f>
        <v>0</v>
      </c>
      <c r="W1448" s="421">
        <f>W672*(1-'Annexe 1. Taux de référence'!$E14)</f>
        <v>0</v>
      </c>
      <c r="X1448" s="422">
        <f>X672*(1-'Annexe 1. Taux de référence'!$E14)</f>
        <v>0</v>
      </c>
      <c r="Y1448" s="421">
        <f>Y672*(1-'Annexe 1. Taux de référence'!$E14)</f>
        <v>0</v>
      </c>
      <c r="Z1448" s="421">
        <f>Z672*(1-'Annexe 1. Taux de référence'!$E14)</f>
        <v>0</v>
      </c>
      <c r="AA1448" s="421">
        <f>AA672*(1-'Annexe 1. Taux de référence'!$E14)</f>
        <v>0</v>
      </c>
      <c r="AB1448" s="421">
        <f>AB672*(1-'Annexe 1. Taux de référence'!$E14)</f>
        <v>0</v>
      </c>
      <c r="AC1448" s="408">
        <f t="shared" si="609"/>
        <v>0</v>
      </c>
      <c r="AD1448" s="830"/>
      <c r="AE1448" s="1063"/>
      <c r="AF1448" s="831"/>
      <c r="AG1448" s="536"/>
      <c r="AH1448" s="529"/>
      <c r="AI1448" s="529"/>
      <c r="AJ1448" s="529"/>
      <c r="AK1448" s="529"/>
      <c r="AL1448" s="529"/>
      <c r="AM1448" s="529"/>
      <c r="AN1448" s="529"/>
      <c r="AO1448" s="529"/>
      <c r="AP1448" s="529"/>
      <c r="AQ1448" s="529"/>
      <c r="AR1448" s="529"/>
      <c r="AS1448" s="529"/>
      <c r="AT1448" s="529"/>
      <c r="AU1448" s="529"/>
      <c r="AV1448" s="529"/>
      <c r="AW1448" s="529"/>
      <c r="AX1448" s="529"/>
      <c r="AY1448" s="529"/>
      <c r="AZ1448" s="529"/>
      <c r="BA1448" s="529"/>
      <c r="BB1448" s="529"/>
      <c r="BC1448" s="529"/>
      <c r="BD1448" s="529"/>
      <c r="BE1448" s="529"/>
      <c r="BF1448" s="529"/>
      <c r="BG1448" s="529"/>
      <c r="BH1448" s="529"/>
      <c r="BI1448" s="529"/>
      <c r="BJ1448" s="529"/>
      <c r="BK1448" s="529"/>
      <c r="BL1448" s="529"/>
      <c r="BM1448" s="529"/>
      <c r="BN1448" s="529"/>
      <c r="BO1448" s="529"/>
      <c r="BP1448" s="529"/>
      <c r="BQ1448" s="529"/>
      <c r="BR1448" s="529"/>
      <c r="BS1448" s="529"/>
      <c r="BT1448" s="529"/>
      <c r="BU1448" s="529"/>
      <c r="BV1448" s="529"/>
      <c r="BW1448" s="529"/>
      <c r="BX1448" s="529"/>
      <c r="BY1448" s="529"/>
      <c r="BZ1448" s="529"/>
      <c r="CA1448" s="529"/>
      <c r="CB1448" s="529"/>
      <c r="CC1448" s="529"/>
      <c r="CD1448" s="529"/>
      <c r="CE1448" s="529"/>
      <c r="CF1448" s="529"/>
      <c r="CG1448" s="529"/>
      <c r="CH1448" s="529"/>
      <c r="CI1448" s="529"/>
      <c r="CJ1448" s="529"/>
      <c r="CK1448" s="529"/>
      <c r="CL1448" s="529"/>
      <c r="CM1448" s="529"/>
      <c r="CN1448" s="529"/>
      <c r="CO1448" s="529"/>
      <c r="CP1448" s="529"/>
      <c r="CQ1448" s="529"/>
    </row>
    <row r="1449" spans="1:95" s="70" customFormat="1" outlineLevel="1" x14ac:dyDescent="0.2">
      <c r="A1449" s="11">
        <v>241</v>
      </c>
      <c r="B1449" s="300"/>
      <c r="C1449" s="295"/>
      <c r="D1449" s="265"/>
      <c r="E1449" s="265"/>
      <c r="F1449" s="915" t="s">
        <v>537</v>
      </c>
      <c r="G1449" s="916"/>
      <c r="H1449" s="916"/>
      <c r="I1449" s="916"/>
      <c r="J1449" s="916"/>
      <c r="K1449" s="916"/>
      <c r="L1449" s="917"/>
      <c r="M1449" s="408">
        <f t="shared" si="611"/>
        <v>0</v>
      </c>
      <c r="N1449" s="419">
        <f>M1449*(1-'Annexe 1. Taux de référence'!$E15)+N673*(1-'Annexe 1. Taux de référence'!$E15)</f>
        <v>0</v>
      </c>
      <c r="O1449" s="422">
        <f>O673*(1-'Annexe 1. Taux de référence'!$E15)</f>
        <v>0</v>
      </c>
      <c r="P1449" s="422">
        <f>P673*(1-'Annexe 1. Taux de référence'!$E15)</f>
        <v>0</v>
      </c>
      <c r="Q1449" s="423">
        <f>Q673*(1-'Annexe 1. Taux de référence'!$E15)</f>
        <v>0</v>
      </c>
      <c r="R1449" s="419">
        <f>R673*(1-'Annexe 1. Taux de référence'!$E15)</f>
        <v>0</v>
      </c>
      <c r="S1449" s="421">
        <f>S673*(1-'Annexe 1. Taux de référence'!$E15)</f>
        <v>0</v>
      </c>
      <c r="T1449" s="421">
        <f>T673*(1-'Annexe 1. Taux de référence'!$E15)</f>
        <v>0</v>
      </c>
      <c r="U1449" s="421">
        <f>U673*(1-'Annexe 1. Taux de référence'!$E15)</f>
        <v>0</v>
      </c>
      <c r="V1449" s="421">
        <f>V673*(1-'Annexe 1. Taux de référence'!$E15)</f>
        <v>0</v>
      </c>
      <c r="W1449" s="421">
        <f>W673*(1-'Annexe 1. Taux de référence'!$E15)</f>
        <v>0</v>
      </c>
      <c r="X1449" s="422">
        <f>X673*(1-'Annexe 1. Taux de référence'!$E15)</f>
        <v>0</v>
      </c>
      <c r="Y1449" s="421">
        <f>Y673*(1-'Annexe 1. Taux de référence'!$E15)</f>
        <v>0</v>
      </c>
      <c r="Z1449" s="421">
        <f>Z673*(1-'Annexe 1. Taux de référence'!$E15)</f>
        <v>0</v>
      </c>
      <c r="AA1449" s="421">
        <f>AA673*(1-'Annexe 1. Taux de référence'!$E15)</f>
        <v>0</v>
      </c>
      <c r="AB1449" s="421">
        <f>AB673*(1-'Annexe 1. Taux de référence'!$E15)</f>
        <v>0</v>
      </c>
      <c r="AC1449" s="408">
        <f t="shared" si="609"/>
        <v>0</v>
      </c>
      <c r="AD1449" s="830"/>
      <c r="AE1449" s="1063"/>
      <c r="AF1449" s="831"/>
      <c r="AG1449" s="536"/>
      <c r="AH1449" s="529"/>
      <c r="AI1449" s="529"/>
      <c r="AJ1449" s="529"/>
      <c r="AK1449" s="529"/>
      <c r="AL1449" s="529"/>
      <c r="AM1449" s="529"/>
      <c r="AN1449" s="529"/>
      <c r="AO1449" s="529"/>
      <c r="AP1449" s="529"/>
      <c r="AQ1449" s="529"/>
      <c r="AR1449" s="529"/>
      <c r="AS1449" s="529"/>
      <c r="AT1449" s="529"/>
      <c r="AU1449" s="529"/>
      <c r="AV1449" s="529"/>
      <c r="AW1449" s="529"/>
      <c r="AX1449" s="529"/>
      <c r="AY1449" s="529"/>
      <c r="AZ1449" s="529"/>
      <c r="BA1449" s="529"/>
      <c r="BB1449" s="529"/>
      <c r="BC1449" s="529"/>
      <c r="BD1449" s="529"/>
      <c r="BE1449" s="529"/>
      <c r="BF1449" s="529"/>
      <c r="BG1449" s="529"/>
      <c r="BH1449" s="529"/>
      <c r="BI1449" s="529"/>
      <c r="BJ1449" s="529"/>
      <c r="BK1449" s="529"/>
      <c r="BL1449" s="529"/>
      <c r="BM1449" s="529"/>
      <c r="BN1449" s="529"/>
      <c r="BO1449" s="529"/>
      <c r="BP1449" s="529"/>
      <c r="BQ1449" s="529"/>
      <c r="BR1449" s="529"/>
      <c r="BS1449" s="529"/>
      <c r="BT1449" s="529"/>
      <c r="BU1449" s="529"/>
      <c r="BV1449" s="529"/>
      <c r="BW1449" s="529"/>
      <c r="BX1449" s="529"/>
      <c r="BY1449" s="529"/>
      <c r="BZ1449" s="529"/>
      <c r="CA1449" s="529"/>
      <c r="CB1449" s="529"/>
      <c r="CC1449" s="529"/>
      <c r="CD1449" s="529"/>
      <c r="CE1449" s="529"/>
      <c r="CF1449" s="529"/>
      <c r="CG1449" s="529"/>
      <c r="CH1449" s="529"/>
      <c r="CI1449" s="529"/>
      <c r="CJ1449" s="529"/>
      <c r="CK1449" s="529"/>
      <c r="CL1449" s="529"/>
      <c r="CM1449" s="529"/>
      <c r="CN1449" s="529"/>
      <c r="CO1449" s="529"/>
      <c r="CP1449" s="529"/>
      <c r="CQ1449" s="529"/>
    </row>
    <row r="1450" spans="1:95" s="70" customFormat="1" ht="27.75" customHeight="1" outlineLevel="1" x14ac:dyDescent="0.2">
      <c r="A1450" s="11">
        <v>242</v>
      </c>
      <c r="B1450" s="300"/>
      <c r="C1450" s="295"/>
      <c r="D1450" s="263"/>
      <c r="E1450" s="263"/>
      <c r="F1450" s="859" t="s">
        <v>532</v>
      </c>
      <c r="G1450" s="860"/>
      <c r="H1450" s="860"/>
      <c r="I1450" s="860"/>
      <c r="J1450" s="860"/>
      <c r="K1450" s="860"/>
      <c r="L1450" s="861"/>
      <c r="M1450" s="408">
        <f t="shared" si="611"/>
        <v>0</v>
      </c>
      <c r="N1450" s="419">
        <f>M1450*(1-'Annexe 1. Taux de référence'!$E16)+N674*(1-'Annexe 1. Taux de référence'!$E16)</f>
        <v>0</v>
      </c>
      <c r="O1450" s="422">
        <f>O674*(1-'Annexe 1. Taux de référence'!$E16)</f>
        <v>0</v>
      </c>
      <c r="P1450" s="422">
        <f>P674*(1-'Annexe 1. Taux de référence'!$E16)</f>
        <v>0</v>
      </c>
      <c r="Q1450" s="423">
        <f>Q674*(1-'Annexe 1. Taux de référence'!$E16)</f>
        <v>0</v>
      </c>
      <c r="R1450" s="419">
        <f>R674*(1-'Annexe 1. Taux de référence'!$E16)</f>
        <v>0</v>
      </c>
      <c r="S1450" s="421">
        <f>S674*(1-'Annexe 1. Taux de référence'!$E16)</f>
        <v>0</v>
      </c>
      <c r="T1450" s="421">
        <f>T674*(1-'Annexe 1. Taux de référence'!$E16)</f>
        <v>0</v>
      </c>
      <c r="U1450" s="421">
        <f>U674*(1-'Annexe 1. Taux de référence'!$E16)</f>
        <v>0</v>
      </c>
      <c r="V1450" s="421">
        <f>V674*(1-'Annexe 1. Taux de référence'!$E16)</f>
        <v>0</v>
      </c>
      <c r="W1450" s="421">
        <f>W674*(1-'Annexe 1. Taux de référence'!$E16)</f>
        <v>0</v>
      </c>
      <c r="X1450" s="422">
        <f>X674*(1-'Annexe 1. Taux de référence'!$E16)</f>
        <v>0</v>
      </c>
      <c r="Y1450" s="421">
        <f>Y674*(1-'Annexe 1. Taux de référence'!$E16)</f>
        <v>0</v>
      </c>
      <c r="Z1450" s="421">
        <f>Z674*(1-'Annexe 1. Taux de référence'!$E16)</f>
        <v>0</v>
      </c>
      <c r="AA1450" s="421">
        <f>AA674*(1-'Annexe 1. Taux de référence'!$E16)</f>
        <v>0</v>
      </c>
      <c r="AB1450" s="421">
        <f>AB674*(1-'Annexe 1. Taux de référence'!$E16)</f>
        <v>0</v>
      </c>
      <c r="AC1450" s="408">
        <f t="shared" si="609"/>
        <v>0</v>
      </c>
      <c r="AD1450" s="830"/>
      <c r="AE1450" s="1063"/>
      <c r="AF1450" s="831"/>
      <c r="AG1450" s="536"/>
      <c r="AH1450" s="529"/>
      <c r="AI1450" s="529"/>
      <c r="AJ1450" s="529"/>
      <c r="AK1450" s="529"/>
      <c r="AL1450" s="529"/>
      <c r="AM1450" s="529"/>
      <c r="AN1450" s="529"/>
      <c r="AO1450" s="529"/>
      <c r="AP1450" s="529"/>
      <c r="AQ1450" s="529"/>
      <c r="AR1450" s="529"/>
      <c r="AS1450" s="529"/>
      <c r="AT1450" s="529"/>
      <c r="AU1450" s="529"/>
      <c r="AV1450" s="529"/>
      <c r="AW1450" s="529"/>
      <c r="AX1450" s="529"/>
      <c r="AY1450" s="529"/>
      <c r="AZ1450" s="529"/>
      <c r="BA1450" s="529"/>
      <c r="BB1450" s="529"/>
      <c r="BC1450" s="529"/>
      <c r="BD1450" s="529"/>
      <c r="BE1450" s="529"/>
      <c r="BF1450" s="529"/>
      <c r="BG1450" s="529"/>
      <c r="BH1450" s="529"/>
      <c r="BI1450" s="529"/>
      <c r="BJ1450" s="529"/>
      <c r="BK1450" s="529"/>
      <c r="BL1450" s="529"/>
      <c r="BM1450" s="529"/>
      <c r="BN1450" s="529"/>
      <c r="BO1450" s="529"/>
      <c r="BP1450" s="529"/>
      <c r="BQ1450" s="529"/>
      <c r="BR1450" s="529"/>
      <c r="BS1450" s="529"/>
      <c r="BT1450" s="529"/>
      <c r="BU1450" s="529"/>
      <c r="BV1450" s="529"/>
      <c r="BW1450" s="529"/>
      <c r="BX1450" s="529"/>
      <c r="BY1450" s="529"/>
      <c r="BZ1450" s="529"/>
      <c r="CA1450" s="529"/>
      <c r="CB1450" s="529"/>
      <c r="CC1450" s="529"/>
      <c r="CD1450" s="529"/>
      <c r="CE1450" s="529"/>
      <c r="CF1450" s="529"/>
      <c r="CG1450" s="529"/>
      <c r="CH1450" s="529"/>
      <c r="CI1450" s="529"/>
      <c r="CJ1450" s="529"/>
      <c r="CK1450" s="529"/>
      <c r="CL1450" s="529"/>
      <c r="CM1450" s="529"/>
      <c r="CN1450" s="529"/>
      <c r="CO1450" s="529"/>
      <c r="CP1450" s="529"/>
      <c r="CQ1450" s="529"/>
    </row>
    <row r="1451" spans="1:95" s="70" customFormat="1" ht="15.75" customHeight="1" outlineLevel="1" x14ac:dyDescent="0.2">
      <c r="A1451" s="11">
        <v>243</v>
      </c>
      <c r="B1451" s="300"/>
      <c r="C1451" s="295"/>
      <c r="D1451" s="265"/>
      <c r="E1451" s="853" t="s">
        <v>556</v>
      </c>
      <c r="F1451" s="854"/>
      <c r="G1451" s="854"/>
      <c r="H1451" s="854"/>
      <c r="I1451" s="854"/>
      <c r="J1451" s="854"/>
      <c r="K1451" s="854"/>
      <c r="L1451" s="855"/>
      <c r="M1451" s="407">
        <f>SUBTOTAL(9,M1452:M1455)</f>
        <v>0</v>
      </c>
      <c r="N1451" s="410">
        <f t="shared" ref="N1451:AC1451" si="612">SUBTOTAL(9,N1452:N1455)</f>
        <v>0</v>
      </c>
      <c r="O1451" s="414">
        <f t="shared" si="612"/>
        <v>0</v>
      </c>
      <c r="P1451" s="414">
        <f t="shared" si="612"/>
        <v>0</v>
      </c>
      <c r="Q1451" s="415">
        <f t="shared" si="612"/>
        <v>0</v>
      </c>
      <c r="R1451" s="410">
        <f t="shared" si="612"/>
        <v>0</v>
      </c>
      <c r="S1451" s="414">
        <f t="shared" si="612"/>
        <v>0</v>
      </c>
      <c r="T1451" s="413">
        <f t="shared" si="612"/>
        <v>0</v>
      </c>
      <c r="U1451" s="413">
        <f t="shared" si="612"/>
        <v>0</v>
      </c>
      <c r="V1451" s="413">
        <f t="shared" si="612"/>
        <v>0</v>
      </c>
      <c r="W1451" s="413">
        <f t="shared" si="612"/>
        <v>0</v>
      </c>
      <c r="X1451" s="413">
        <f t="shared" si="612"/>
        <v>0</v>
      </c>
      <c r="Y1451" s="413">
        <f t="shared" si="612"/>
        <v>0</v>
      </c>
      <c r="Z1451" s="413">
        <f t="shared" si="612"/>
        <v>0</v>
      </c>
      <c r="AA1451" s="413">
        <f t="shared" si="612"/>
        <v>0</v>
      </c>
      <c r="AB1451" s="411">
        <f t="shared" si="612"/>
        <v>0</v>
      </c>
      <c r="AC1451" s="407">
        <f t="shared" si="612"/>
        <v>0</v>
      </c>
      <c r="AD1451" s="830"/>
      <c r="AE1451" s="1063"/>
      <c r="AF1451" s="831"/>
      <c r="AG1451" s="536"/>
      <c r="AH1451" s="529"/>
      <c r="AI1451" s="529"/>
      <c r="AJ1451" s="529"/>
      <c r="AK1451" s="529"/>
      <c r="AL1451" s="529"/>
      <c r="AM1451" s="529"/>
      <c r="AN1451" s="529"/>
      <c r="AO1451" s="529"/>
      <c r="AP1451" s="529"/>
      <c r="AQ1451" s="529"/>
      <c r="AR1451" s="529"/>
      <c r="AS1451" s="529"/>
      <c r="AT1451" s="529"/>
      <c r="AU1451" s="529"/>
      <c r="AV1451" s="529"/>
      <c r="AW1451" s="529"/>
      <c r="AX1451" s="529"/>
      <c r="AY1451" s="529"/>
      <c r="AZ1451" s="529"/>
      <c r="BA1451" s="529"/>
      <c r="BB1451" s="529"/>
      <c r="BC1451" s="529"/>
      <c r="BD1451" s="529"/>
      <c r="BE1451" s="529"/>
      <c r="BF1451" s="529"/>
      <c r="BG1451" s="529"/>
      <c r="BH1451" s="529"/>
      <c r="BI1451" s="529"/>
      <c r="BJ1451" s="529"/>
      <c r="BK1451" s="529"/>
      <c r="BL1451" s="529"/>
      <c r="BM1451" s="529"/>
      <c r="BN1451" s="529"/>
      <c r="BO1451" s="529"/>
      <c r="BP1451" s="529"/>
      <c r="BQ1451" s="529"/>
      <c r="BR1451" s="529"/>
      <c r="BS1451" s="529"/>
      <c r="BT1451" s="529"/>
      <c r="BU1451" s="529"/>
      <c r="BV1451" s="529"/>
      <c r="BW1451" s="529"/>
      <c r="BX1451" s="529"/>
      <c r="BY1451" s="529"/>
      <c r="BZ1451" s="529"/>
      <c r="CA1451" s="529"/>
      <c r="CB1451" s="529"/>
      <c r="CC1451" s="529"/>
      <c r="CD1451" s="529"/>
      <c r="CE1451" s="529"/>
      <c r="CF1451" s="529"/>
      <c r="CG1451" s="529"/>
      <c r="CH1451" s="529"/>
      <c r="CI1451" s="529"/>
      <c r="CJ1451" s="529"/>
      <c r="CK1451" s="529"/>
      <c r="CL1451" s="529"/>
      <c r="CM1451" s="529"/>
      <c r="CN1451" s="529"/>
      <c r="CO1451" s="529"/>
      <c r="CP1451" s="529"/>
      <c r="CQ1451" s="529"/>
    </row>
    <row r="1452" spans="1:95" s="70" customFormat="1" outlineLevel="1" x14ac:dyDescent="0.2">
      <c r="A1452" s="11">
        <v>244</v>
      </c>
      <c r="B1452" s="300"/>
      <c r="C1452" s="295"/>
      <c r="D1452" s="319"/>
      <c r="E1452" s="319"/>
      <c r="F1452" s="856" t="s">
        <v>65</v>
      </c>
      <c r="G1452" s="857"/>
      <c r="H1452" s="857"/>
      <c r="I1452" s="857"/>
      <c r="J1452" s="857"/>
      <c r="K1452" s="857"/>
      <c r="L1452" s="858"/>
      <c r="M1452" s="408">
        <f t="shared" ref="M1452:M1455" si="613">M676</f>
        <v>0</v>
      </c>
      <c r="N1452" s="419">
        <f>M1452*(1-'Annexe 1. Taux de référence'!$E18)+N676*(1-'Annexe 1. Taux de référence'!$E18)</f>
        <v>0</v>
      </c>
      <c r="O1452" s="422">
        <f>O676*(1-'Annexe 1. Taux de référence'!$E18)</f>
        <v>0</v>
      </c>
      <c r="P1452" s="422">
        <f>P676*(1-'Annexe 1. Taux de référence'!$E18)</f>
        <v>0</v>
      </c>
      <c r="Q1452" s="423">
        <f>Q676*(1-'Annexe 1. Taux de référence'!$E18)</f>
        <v>0</v>
      </c>
      <c r="R1452" s="419">
        <f>R676*(1-'Annexe 1. Taux de référence'!$E18)</f>
        <v>0</v>
      </c>
      <c r="S1452" s="421">
        <f>S676*(1-'Annexe 1. Taux de référence'!$E18)</f>
        <v>0</v>
      </c>
      <c r="T1452" s="421">
        <f>T676*(1-'Annexe 1. Taux de référence'!$E18)</f>
        <v>0</v>
      </c>
      <c r="U1452" s="421">
        <f>U676*(1-'Annexe 1. Taux de référence'!$E18)</f>
        <v>0</v>
      </c>
      <c r="V1452" s="421">
        <f>V676*(1-'Annexe 1. Taux de référence'!$E18)</f>
        <v>0</v>
      </c>
      <c r="W1452" s="421">
        <f>W676*(1-'Annexe 1. Taux de référence'!$E18)</f>
        <v>0</v>
      </c>
      <c r="X1452" s="422">
        <f>X676*(1-'Annexe 1. Taux de référence'!$E18)</f>
        <v>0</v>
      </c>
      <c r="Y1452" s="421">
        <f>Y676*(1-'Annexe 1. Taux de référence'!$E18)</f>
        <v>0</v>
      </c>
      <c r="Z1452" s="421">
        <f>Z676*(1-'Annexe 1. Taux de référence'!$E18)</f>
        <v>0</v>
      </c>
      <c r="AA1452" s="421">
        <f>AA676*(1-'Annexe 1. Taux de référence'!$E18)</f>
        <v>0</v>
      </c>
      <c r="AB1452" s="421">
        <f>AB676*(1-'Annexe 1. Taux de référence'!$E18)</f>
        <v>0</v>
      </c>
      <c r="AC1452" s="408">
        <f t="shared" si="609"/>
        <v>0</v>
      </c>
      <c r="AD1452" s="830"/>
      <c r="AE1452" s="1063"/>
      <c r="AF1452" s="831"/>
      <c r="AG1452" s="536"/>
      <c r="AH1452" s="529"/>
      <c r="AI1452" s="529"/>
      <c r="AJ1452" s="529"/>
      <c r="AK1452" s="529"/>
      <c r="AL1452" s="529"/>
      <c r="AM1452" s="529"/>
      <c r="AN1452" s="529"/>
      <c r="AO1452" s="529"/>
      <c r="AP1452" s="529"/>
      <c r="AQ1452" s="529"/>
      <c r="AR1452" s="529"/>
      <c r="AS1452" s="529"/>
      <c r="AT1452" s="529"/>
      <c r="AU1452" s="529"/>
      <c r="AV1452" s="529"/>
      <c r="AW1452" s="529"/>
      <c r="AX1452" s="529"/>
      <c r="AY1452" s="529"/>
      <c r="AZ1452" s="529"/>
      <c r="BA1452" s="529"/>
      <c r="BB1452" s="529"/>
      <c r="BC1452" s="529"/>
      <c r="BD1452" s="529"/>
      <c r="BE1452" s="529"/>
      <c r="BF1452" s="529"/>
      <c r="BG1452" s="529"/>
      <c r="BH1452" s="529"/>
      <c r="BI1452" s="529"/>
      <c r="BJ1452" s="529"/>
      <c r="BK1452" s="529"/>
      <c r="BL1452" s="529"/>
      <c r="BM1452" s="529"/>
      <c r="BN1452" s="529"/>
      <c r="BO1452" s="529"/>
      <c r="BP1452" s="529"/>
      <c r="BQ1452" s="529"/>
      <c r="BR1452" s="529"/>
      <c r="BS1452" s="529"/>
      <c r="BT1452" s="529"/>
      <c r="BU1452" s="529"/>
      <c r="BV1452" s="529"/>
      <c r="BW1452" s="529"/>
      <c r="BX1452" s="529"/>
      <c r="BY1452" s="529"/>
      <c r="BZ1452" s="529"/>
      <c r="CA1452" s="529"/>
      <c r="CB1452" s="529"/>
      <c r="CC1452" s="529"/>
      <c r="CD1452" s="529"/>
      <c r="CE1452" s="529"/>
      <c r="CF1452" s="529"/>
      <c r="CG1452" s="529"/>
      <c r="CH1452" s="529"/>
      <c r="CI1452" s="529"/>
      <c r="CJ1452" s="529"/>
      <c r="CK1452" s="529"/>
      <c r="CL1452" s="529"/>
      <c r="CM1452" s="529"/>
      <c r="CN1452" s="529"/>
      <c r="CO1452" s="529"/>
      <c r="CP1452" s="529"/>
      <c r="CQ1452" s="529"/>
    </row>
    <row r="1453" spans="1:95" s="70" customFormat="1" outlineLevel="1" x14ac:dyDescent="0.2">
      <c r="A1453" s="11">
        <v>245</v>
      </c>
      <c r="B1453" s="300"/>
      <c r="C1453" s="295"/>
      <c r="D1453" s="266"/>
      <c r="E1453" s="266"/>
      <c r="F1453" s="915" t="s">
        <v>68</v>
      </c>
      <c r="G1453" s="916"/>
      <c r="H1453" s="916"/>
      <c r="I1453" s="916"/>
      <c r="J1453" s="916"/>
      <c r="K1453" s="916"/>
      <c r="L1453" s="917"/>
      <c r="M1453" s="408">
        <f t="shared" si="613"/>
        <v>0</v>
      </c>
      <c r="N1453" s="419">
        <f>M1453*(1-'Annexe 1. Taux de référence'!$E19)+N677*(1-'Annexe 1. Taux de référence'!$E19)</f>
        <v>0</v>
      </c>
      <c r="O1453" s="422">
        <f>O677*(1-'Annexe 1. Taux de référence'!$E19)</f>
        <v>0</v>
      </c>
      <c r="P1453" s="422">
        <f>P677*(1-'Annexe 1. Taux de référence'!$E19)</f>
        <v>0</v>
      </c>
      <c r="Q1453" s="423">
        <f>Q677*(1-'Annexe 1. Taux de référence'!$E19)</f>
        <v>0</v>
      </c>
      <c r="R1453" s="419">
        <f>R677*(1-'Annexe 1. Taux de référence'!$E19)</f>
        <v>0</v>
      </c>
      <c r="S1453" s="421">
        <f>S677*(1-'Annexe 1. Taux de référence'!$E19)</f>
        <v>0</v>
      </c>
      <c r="T1453" s="421">
        <f>T677*(1-'Annexe 1. Taux de référence'!$E19)</f>
        <v>0</v>
      </c>
      <c r="U1453" s="421">
        <f>U677*(1-'Annexe 1. Taux de référence'!$E19)</f>
        <v>0</v>
      </c>
      <c r="V1453" s="421">
        <f>V677*(1-'Annexe 1. Taux de référence'!$E19)</f>
        <v>0</v>
      </c>
      <c r="W1453" s="421">
        <f>W677*(1-'Annexe 1. Taux de référence'!$E19)</f>
        <v>0</v>
      </c>
      <c r="X1453" s="422">
        <f>X677*(1-'Annexe 1. Taux de référence'!$E19)</f>
        <v>0</v>
      </c>
      <c r="Y1453" s="421">
        <f>Y677*(1-'Annexe 1. Taux de référence'!$E19)</f>
        <v>0</v>
      </c>
      <c r="Z1453" s="421">
        <f>Z677*(1-'Annexe 1. Taux de référence'!$E19)</f>
        <v>0</v>
      </c>
      <c r="AA1453" s="421">
        <f>AA677*(1-'Annexe 1. Taux de référence'!$E19)</f>
        <v>0</v>
      </c>
      <c r="AB1453" s="421">
        <f>AB677*(1-'Annexe 1. Taux de référence'!$E19)</f>
        <v>0</v>
      </c>
      <c r="AC1453" s="408">
        <f t="shared" si="609"/>
        <v>0</v>
      </c>
      <c r="AD1453" s="830"/>
      <c r="AE1453" s="1063"/>
      <c r="AF1453" s="831"/>
      <c r="AG1453" s="536"/>
      <c r="AH1453" s="529"/>
      <c r="AI1453" s="529"/>
      <c r="AJ1453" s="529"/>
      <c r="AK1453" s="529"/>
      <c r="AL1453" s="529"/>
      <c r="AM1453" s="529"/>
      <c r="AN1453" s="529"/>
      <c r="AO1453" s="529"/>
      <c r="AP1453" s="529"/>
      <c r="AQ1453" s="529"/>
      <c r="AR1453" s="529"/>
      <c r="AS1453" s="529"/>
      <c r="AT1453" s="529"/>
      <c r="AU1453" s="529"/>
      <c r="AV1453" s="529"/>
      <c r="AW1453" s="529"/>
      <c r="AX1453" s="529"/>
      <c r="AY1453" s="529"/>
      <c r="AZ1453" s="529"/>
      <c r="BA1453" s="529"/>
      <c r="BB1453" s="529"/>
      <c r="BC1453" s="529"/>
      <c r="BD1453" s="529"/>
      <c r="BE1453" s="529"/>
      <c r="BF1453" s="529"/>
      <c r="BG1453" s="529"/>
      <c r="BH1453" s="529"/>
      <c r="BI1453" s="529"/>
      <c r="BJ1453" s="529"/>
      <c r="BK1453" s="529"/>
      <c r="BL1453" s="529"/>
      <c r="BM1453" s="529"/>
      <c r="BN1453" s="529"/>
      <c r="BO1453" s="529"/>
      <c r="BP1453" s="529"/>
      <c r="BQ1453" s="529"/>
      <c r="BR1453" s="529"/>
      <c r="BS1453" s="529"/>
      <c r="BT1453" s="529"/>
      <c r="BU1453" s="529"/>
      <c r="BV1453" s="529"/>
      <c r="BW1453" s="529"/>
      <c r="BX1453" s="529"/>
      <c r="BY1453" s="529"/>
      <c r="BZ1453" s="529"/>
      <c r="CA1453" s="529"/>
      <c r="CB1453" s="529"/>
      <c r="CC1453" s="529"/>
      <c r="CD1453" s="529"/>
      <c r="CE1453" s="529"/>
      <c r="CF1453" s="529"/>
      <c r="CG1453" s="529"/>
      <c r="CH1453" s="529"/>
      <c r="CI1453" s="529"/>
      <c r="CJ1453" s="529"/>
      <c r="CK1453" s="529"/>
      <c r="CL1453" s="529"/>
      <c r="CM1453" s="529"/>
      <c r="CN1453" s="529"/>
      <c r="CO1453" s="529"/>
      <c r="CP1453" s="529"/>
      <c r="CQ1453" s="529"/>
    </row>
    <row r="1454" spans="1:95" s="70" customFormat="1" outlineLevel="1" x14ac:dyDescent="0.2">
      <c r="A1454" s="11">
        <v>246</v>
      </c>
      <c r="B1454" s="300"/>
      <c r="C1454" s="295"/>
      <c r="D1454" s="266"/>
      <c r="E1454" s="266"/>
      <c r="F1454" s="915" t="s">
        <v>537</v>
      </c>
      <c r="G1454" s="916"/>
      <c r="H1454" s="916"/>
      <c r="I1454" s="916"/>
      <c r="J1454" s="916"/>
      <c r="K1454" s="916"/>
      <c r="L1454" s="917"/>
      <c r="M1454" s="408">
        <f t="shared" si="613"/>
        <v>0</v>
      </c>
      <c r="N1454" s="419">
        <f>M1454*(1-'Annexe 1. Taux de référence'!$E20)+N678*(1-'Annexe 1. Taux de référence'!$E20)</f>
        <v>0</v>
      </c>
      <c r="O1454" s="422">
        <f>O678*(1-'Annexe 1. Taux de référence'!$E20)</f>
        <v>0</v>
      </c>
      <c r="P1454" s="422">
        <f>P678*(1-'Annexe 1. Taux de référence'!$E20)</f>
        <v>0</v>
      </c>
      <c r="Q1454" s="423">
        <f>Q678*(1-'Annexe 1. Taux de référence'!$E20)</f>
        <v>0</v>
      </c>
      <c r="R1454" s="419">
        <f>R678*(1-'Annexe 1. Taux de référence'!$E20)</f>
        <v>0</v>
      </c>
      <c r="S1454" s="421">
        <f>S678*(1-'Annexe 1. Taux de référence'!$E20)</f>
        <v>0</v>
      </c>
      <c r="T1454" s="421">
        <f>T678*(1-'Annexe 1. Taux de référence'!$E20)</f>
        <v>0</v>
      </c>
      <c r="U1454" s="421">
        <f>U678*(1-'Annexe 1. Taux de référence'!$E20)</f>
        <v>0</v>
      </c>
      <c r="V1454" s="421">
        <f>V678*(1-'Annexe 1. Taux de référence'!$E20)</f>
        <v>0</v>
      </c>
      <c r="W1454" s="421">
        <f>W678*(1-'Annexe 1. Taux de référence'!$E20)</f>
        <v>0</v>
      </c>
      <c r="X1454" s="422">
        <f>X678*(1-'Annexe 1. Taux de référence'!$E20)</f>
        <v>0</v>
      </c>
      <c r="Y1454" s="421">
        <f>Y678*(1-'Annexe 1. Taux de référence'!$E20)</f>
        <v>0</v>
      </c>
      <c r="Z1454" s="421">
        <f>Z678*(1-'Annexe 1. Taux de référence'!$E20)</f>
        <v>0</v>
      </c>
      <c r="AA1454" s="421">
        <f>AA678*(1-'Annexe 1. Taux de référence'!$E20)</f>
        <v>0</v>
      </c>
      <c r="AB1454" s="421">
        <f>AB678*(1-'Annexe 1. Taux de référence'!$E20)</f>
        <v>0</v>
      </c>
      <c r="AC1454" s="408">
        <f t="shared" si="609"/>
        <v>0</v>
      </c>
      <c r="AD1454" s="830"/>
      <c r="AE1454" s="1063"/>
      <c r="AF1454" s="831"/>
      <c r="AG1454" s="536"/>
      <c r="AH1454" s="529"/>
      <c r="AI1454" s="529"/>
      <c r="AJ1454" s="529"/>
      <c r="AK1454" s="529"/>
      <c r="AL1454" s="529"/>
      <c r="AM1454" s="529"/>
      <c r="AN1454" s="529"/>
      <c r="AO1454" s="529"/>
      <c r="AP1454" s="529"/>
      <c r="AQ1454" s="529"/>
      <c r="AR1454" s="529"/>
      <c r="AS1454" s="529"/>
      <c r="AT1454" s="529"/>
      <c r="AU1454" s="529"/>
      <c r="AV1454" s="529"/>
      <c r="AW1454" s="529"/>
      <c r="AX1454" s="529"/>
      <c r="AY1454" s="529"/>
      <c r="AZ1454" s="529"/>
      <c r="BA1454" s="529"/>
      <c r="BB1454" s="529"/>
      <c r="BC1454" s="529"/>
      <c r="BD1454" s="529"/>
      <c r="BE1454" s="529"/>
      <c r="BF1454" s="529"/>
      <c r="BG1454" s="529"/>
      <c r="BH1454" s="529"/>
      <c r="BI1454" s="529"/>
      <c r="BJ1454" s="529"/>
      <c r="BK1454" s="529"/>
      <c r="BL1454" s="529"/>
      <c r="BM1454" s="529"/>
      <c r="BN1454" s="529"/>
      <c r="BO1454" s="529"/>
      <c r="BP1454" s="529"/>
      <c r="BQ1454" s="529"/>
      <c r="BR1454" s="529"/>
      <c r="BS1454" s="529"/>
      <c r="BT1454" s="529"/>
      <c r="BU1454" s="529"/>
      <c r="BV1454" s="529"/>
      <c r="BW1454" s="529"/>
      <c r="BX1454" s="529"/>
      <c r="BY1454" s="529"/>
      <c r="BZ1454" s="529"/>
      <c r="CA1454" s="529"/>
      <c r="CB1454" s="529"/>
      <c r="CC1454" s="529"/>
      <c r="CD1454" s="529"/>
      <c r="CE1454" s="529"/>
      <c r="CF1454" s="529"/>
      <c r="CG1454" s="529"/>
      <c r="CH1454" s="529"/>
      <c r="CI1454" s="529"/>
      <c r="CJ1454" s="529"/>
      <c r="CK1454" s="529"/>
      <c r="CL1454" s="529"/>
      <c r="CM1454" s="529"/>
      <c r="CN1454" s="529"/>
      <c r="CO1454" s="529"/>
      <c r="CP1454" s="529"/>
      <c r="CQ1454" s="529"/>
    </row>
    <row r="1455" spans="1:95" s="70" customFormat="1" ht="27.75" customHeight="1" outlineLevel="1" x14ac:dyDescent="0.2">
      <c r="A1455" s="11">
        <v>247</v>
      </c>
      <c r="B1455" s="300"/>
      <c r="C1455" s="295"/>
      <c r="D1455" s="298"/>
      <c r="E1455" s="298"/>
      <c r="F1455" s="859" t="s">
        <v>532</v>
      </c>
      <c r="G1455" s="860"/>
      <c r="H1455" s="860"/>
      <c r="I1455" s="860"/>
      <c r="J1455" s="860"/>
      <c r="K1455" s="860"/>
      <c r="L1455" s="861"/>
      <c r="M1455" s="408">
        <f t="shared" si="613"/>
        <v>0</v>
      </c>
      <c r="N1455" s="419">
        <f>M1455*(1-'Annexe 1. Taux de référence'!$E21)+N679*(1-'Annexe 1. Taux de référence'!$E21)</f>
        <v>0</v>
      </c>
      <c r="O1455" s="422">
        <f>O679*(1-'Annexe 1. Taux de référence'!$E21)</f>
        <v>0</v>
      </c>
      <c r="P1455" s="422">
        <f>P679*(1-'Annexe 1. Taux de référence'!$E21)</f>
        <v>0</v>
      </c>
      <c r="Q1455" s="423">
        <f>Q679*(1-'Annexe 1. Taux de référence'!$E21)</f>
        <v>0</v>
      </c>
      <c r="R1455" s="419">
        <f>R679*(1-'Annexe 1. Taux de référence'!$E21)</f>
        <v>0</v>
      </c>
      <c r="S1455" s="421">
        <f>S679*(1-'Annexe 1. Taux de référence'!$E21)</f>
        <v>0</v>
      </c>
      <c r="T1455" s="421">
        <f>T679*(1-'Annexe 1. Taux de référence'!$E21)</f>
        <v>0</v>
      </c>
      <c r="U1455" s="421">
        <f>U679*(1-'Annexe 1. Taux de référence'!$E21)</f>
        <v>0</v>
      </c>
      <c r="V1455" s="421">
        <f>V679*(1-'Annexe 1. Taux de référence'!$E21)</f>
        <v>0</v>
      </c>
      <c r="W1455" s="421">
        <f>W679*(1-'Annexe 1. Taux de référence'!$E21)</f>
        <v>0</v>
      </c>
      <c r="X1455" s="422">
        <f>X679*(1-'Annexe 1. Taux de référence'!$E21)</f>
        <v>0</v>
      </c>
      <c r="Y1455" s="421">
        <f>Y679*(1-'Annexe 1. Taux de référence'!$E21)</f>
        <v>0</v>
      </c>
      <c r="Z1455" s="421">
        <f>Z679*(1-'Annexe 1. Taux de référence'!$E21)</f>
        <v>0</v>
      </c>
      <c r="AA1455" s="421">
        <f>AA679*(1-'Annexe 1. Taux de référence'!$E21)</f>
        <v>0</v>
      </c>
      <c r="AB1455" s="421">
        <f>AB679*(1-'Annexe 1. Taux de référence'!$E21)</f>
        <v>0</v>
      </c>
      <c r="AC1455" s="408">
        <f t="shared" si="609"/>
        <v>0</v>
      </c>
      <c r="AD1455" s="833"/>
      <c r="AE1455" s="834"/>
      <c r="AF1455" s="834"/>
      <c r="AG1455" s="536"/>
      <c r="AH1455" s="529"/>
      <c r="AI1455" s="529"/>
      <c r="AJ1455" s="529"/>
      <c r="AK1455" s="529"/>
      <c r="AL1455" s="529"/>
      <c r="AM1455" s="529"/>
      <c r="AN1455" s="529"/>
      <c r="AO1455" s="529"/>
      <c r="AP1455" s="529"/>
      <c r="AQ1455" s="529"/>
      <c r="AR1455" s="529"/>
      <c r="AS1455" s="529"/>
      <c r="AT1455" s="529"/>
      <c r="AU1455" s="529"/>
      <c r="AV1455" s="529"/>
      <c r="AW1455" s="529"/>
      <c r="AX1455" s="529"/>
      <c r="AY1455" s="529"/>
      <c r="AZ1455" s="529"/>
      <c r="BA1455" s="529"/>
      <c r="BB1455" s="529"/>
      <c r="BC1455" s="529"/>
      <c r="BD1455" s="529"/>
      <c r="BE1455" s="529"/>
      <c r="BF1455" s="529"/>
      <c r="BG1455" s="529"/>
      <c r="BH1455" s="529"/>
      <c r="BI1455" s="529"/>
      <c r="BJ1455" s="529"/>
      <c r="BK1455" s="529"/>
      <c r="BL1455" s="529"/>
      <c r="BM1455" s="529"/>
      <c r="BN1455" s="529"/>
      <c r="BO1455" s="529"/>
      <c r="BP1455" s="529"/>
      <c r="BQ1455" s="529"/>
      <c r="BR1455" s="529"/>
      <c r="BS1455" s="529"/>
      <c r="BT1455" s="529"/>
      <c r="BU1455" s="529"/>
      <c r="BV1455" s="529"/>
      <c r="BW1455" s="529"/>
      <c r="BX1455" s="529"/>
      <c r="BY1455" s="529"/>
      <c r="BZ1455" s="529"/>
      <c r="CA1455" s="529"/>
      <c r="CB1455" s="529"/>
      <c r="CC1455" s="529"/>
      <c r="CD1455" s="529"/>
      <c r="CE1455" s="529"/>
      <c r="CF1455" s="529"/>
      <c r="CG1455" s="529"/>
      <c r="CH1455" s="529"/>
      <c r="CI1455" s="529"/>
      <c r="CJ1455" s="529"/>
      <c r="CK1455" s="529"/>
      <c r="CL1455" s="529"/>
      <c r="CM1455" s="529"/>
      <c r="CN1455" s="529"/>
      <c r="CO1455" s="529"/>
      <c r="CP1455" s="529"/>
      <c r="CQ1455" s="529"/>
    </row>
    <row r="1456" spans="1:95" s="70" customFormat="1" ht="15" customHeight="1" outlineLevel="1" x14ac:dyDescent="0.2">
      <c r="A1456" s="11">
        <v>129</v>
      </c>
      <c r="B1456" s="300"/>
      <c r="C1456" s="298"/>
      <c r="D1456" s="844" t="s">
        <v>13</v>
      </c>
      <c r="E1456" s="845"/>
      <c r="F1456" s="845"/>
      <c r="G1456" s="845"/>
      <c r="H1456" s="845"/>
      <c r="I1456" s="845"/>
      <c r="J1456" s="845"/>
      <c r="K1456" s="845"/>
      <c r="L1456" s="845"/>
      <c r="M1456" s="845"/>
      <c r="N1456" s="845"/>
      <c r="O1456" s="845"/>
      <c r="P1456" s="845"/>
      <c r="Q1456" s="845"/>
      <c r="R1456" s="845"/>
      <c r="S1456" s="845"/>
      <c r="T1456" s="845"/>
      <c r="U1456" s="845"/>
      <c r="V1456" s="845"/>
      <c r="W1456" s="845"/>
      <c r="X1456" s="845"/>
      <c r="Y1456" s="845"/>
      <c r="Z1456" s="845"/>
      <c r="AA1456" s="845"/>
      <c r="AB1456" s="845"/>
      <c r="AC1456" s="845"/>
      <c r="AD1456" s="845"/>
      <c r="AE1456" s="845"/>
      <c r="AF1456" s="845"/>
      <c r="AG1456" s="536"/>
      <c r="AH1456" s="529"/>
      <c r="AI1456" s="529"/>
      <c r="AJ1456" s="529"/>
      <c r="AK1456" s="529"/>
      <c r="AL1456" s="529"/>
      <c r="AM1456" s="529"/>
      <c r="AN1456" s="529"/>
      <c r="AO1456" s="529"/>
      <c r="AP1456" s="529"/>
      <c r="AQ1456" s="529"/>
      <c r="AR1456" s="529"/>
      <c r="AS1456" s="529"/>
      <c r="AT1456" s="529"/>
      <c r="AU1456" s="529"/>
      <c r="AV1456" s="529"/>
      <c r="AW1456" s="529"/>
      <c r="AX1456" s="529"/>
      <c r="AY1456" s="529"/>
      <c r="AZ1456" s="529"/>
      <c r="BA1456" s="529"/>
      <c r="BB1456" s="529"/>
      <c r="BC1456" s="529"/>
      <c r="BD1456" s="529"/>
      <c r="BE1456" s="529"/>
      <c r="BF1456" s="529"/>
      <c r="BG1456" s="529"/>
      <c r="BH1456" s="529"/>
      <c r="BI1456" s="529"/>
      <c r="BJ1456" s="529"/>
      <c r="BK1456" s="529"/>
      <c r="BL1456" s="529"/>
      <c r="BM1456" s="529"/>
      <c r="BN1456" s="529"/>
      <c r="BO1456" s="529"/>
      <c r="BP1456" s="529"/>
      <c r="BQ1456" s="529"/>
      <c r="BR1456" s="529"/>
      <c r="BS1456" s="529"/>
      <c r="BT1456" s="529"/>
      <c r="BU1456" s="529"/>
      <c r="BV1456" s="529"/>
      <c r="BW1456" s="529"/>
      <c r="BX1456" s="529"/>
      <c r="BY1456" s="529"/>
      <c r="BZ1456" s="529"/>
      <c r="CA1456" s="529"/>
      <c r="CB1456" s="529"/>
      <c r="CC1456" s="529"/>
      <c r="CD1456" s="529"/>
      <c r="CE1456" s="529"/>
      <c r="CF1456" s="529"/>
      <c r="CG1456" s="529"/>
      <c r="CH1456" s="529"/>
      <c r="CI1456" s="529"/>
      <c r="CJ1456" s="529"/>
      <c r="CK1456" s="529"/>
      <c r="CL1456" s="529"/>
      <c r="CM1456" s="529"/>
      <c r="CN1456" s="529"/>
      <c r="CO1456" s="529"/>
      <c r="CP1456" s="529"/>
      <c r="CQ1456" s="529"/>
    </row>
    <row r="1457" spans="1:95" s="70" customFormat="1" ht="15" customHeight="1" outlineLevel="1" x14ac:dyDescent="0.2">
      <c r="A1457" s="11">
        <v>130</v>
      </c>
      <c r="B1457" s="300"/>
      <c r="C1457" s="298"/>
      <c r="D1457" s="298"/>
      <c r="E1457" s="918" t="s">
        <v>14</v>
      </c>
      <c r="F1457" s="919"/>
      <c r="G1457" s="919"/>
      <c r="H1457" s="919"/>
      <c r="I1457" s="919"/>
      <c r="J1457" s="919"/>
      <c r="K1457" s="919"/>
      <c r="L1457" s="920"/>
      <c r="M1457" s="407">
        <f>SUBTOTAL(9,M1458:M1460)</f>
        <v>0</v>
      </c>
      <c r="N1457" s="410">
        <f t="shared" ref="N1457:AC1457" si="614">SUBTOTAL(9,N1458:N1460)</f>
        <v>0</v>
      </c>
      <c r="O1457" s="414">
        <f t="shared" si="614"/>
        <v>0</v>
      </c>
      <c r="P1457" s="414">
        <f t="shared" si="614"/>
        <v>0</v>
      </c>
      <c r="Q1457" s="415">
        <f t="shared" si="614"/>
        <v>0</v>
      </c>
      <c r="R1457" s="410">
        <f t="shared" si="614"/>
        <v>0</v>
      </c>
      <c r="S1457" s="414">
        <f t="shared" si="614"/>
        <v>0</v>
      </c>
      <c r="T1457" s="413">
        <f t="shared" si="614"/>
        <v>0</v>
      </c>
      <c r="U1457" s="413">
        <f t="shared" si="614"/>
        <v>0</v>
      </c>
      <c r="V1457" s="413">
        <f t="shared" si="614"/>
        <v>0</v>
      </c>
      <c r="W1457" s="413">
        <f t="shared" si="614"/>
        <v>0</v>
      </c>
      <c r="X1457" s="413">
        <f t="shared" si="614"/>
        <v>0</v>
      </c>
      <c r="Y1457" s="413">
        <f t="shared" si="614"/>
        <v>0</v>
      </c>
      <c r="Z1457" s="413">
        <f t="shared" si="614"/>
        <v>0</v>
      </c>
      <c r="AA1457" s="413">
        <f t="shared" si="614"/>
        <v>0</v>
      </c>
      <c r="AB1457" s="411">
        <f t="shared" si="614"/>
        <v>0</v>
      </c>
      <c r="AC1457" s="407">
        <f t="shared" si="614"/>
        <v>0</v>
      </c>
      <c r="AD1457" s="1461"/>
      <c r="AE1457" s="828"/>
      <c r="AF1457" s="828"/>
      <c r="AG1457" s="536"/>
      <c r="AH1457" s="529"/>
      <c r="AI1457" s="529"/>
      <c r="AJ1457" s="529"/>
      <c r="AK1457" s="529"/>
      <c r="AL1457" s="529"/>
      <c r="AM1457" s="529"/>
      <c r="AN1457" s="529"/>
      <c r="AO1457" s="529"/>
      <c r="AP1457" s="529"/>
      <c r="AQ1457" s="529"/>
      <c r="AR1457" s="529"/>
      <c r="AS1457" s="529"/>
      <c r="AT1457" s="529"/>
      <c r="AU1457" s="529"/>
      <c r="AV1457" s="529"/>
      <c r="AW1457" s="529"/>
      <c r="AX1457" s="529"/>
      <c r="AY1457" s="529"/>
      <c r="AZ1457" s="529"/>
      <c r="BA1457" s="529"/>
      <c r="BB1457" s="529"/>
      <c r="BC1457" s="529"/>
      <c r="BD1457" s="529"/>
      <c r="BE1457" s="529"/>
      <c r="BF1457" s="529"/>
      <c r="BG1457" s="529"/>
      <c r="BH1457" s="529"/>
      <c r="BI1457" s="529"/>
      <c r="BJ1457" s="529"/>
      <c r="BK1457" s="529"/>
      <c r="BL1457" s="529"/>
      <c r="BM1457" s="529"/>
      <c r="BN1457" s="529"/>
      <c r="BO1457" s="529"/>
      <c r="BP1457" s="529"/>
      <c r="BQ1457" s="529"/>
      <c r="BR1457" s="529"/>
      <c r="BS1457" s="529"/>
      <c r="BT1457" s="529"/>
      <c r="BU1457" s="529"/>
      <c r="BV1457" s="529"/>
      <c r="BW1457" s="529"/>
      <c r="BX1457" s="529"/>
      <c r="BY1457" s="529"/>
      <c r="BZ1457" s="529"/>
      <c r="CA1457" s="529"/>
      <c r="CB1457" s="529"/>
      <c r="CC1457" s="529"/>
      <c r="CD1457" s="529"/>
      <c r="CE1457" s="529"/>
      <c r="CF1457" s="529"/>
      <c r="CG1457" s="529"/>
      <c r="CH1457" s="529"/>
      <c r="CI1457" s="529"/>
      <c r="CJ1457" s="529"/>
      <c r="CK1457" s="529"/>
      <c r="CL1457" s="529"/>
      <c r="CM1457" s="529"/>
      <c r="CN1457" s="529"/>
      <c r="CO1457" s="529"/>
      <c r="CP1457" s="529"/>
      <c r="CQ1457" s="529"/>
    </row>
    <row r="1458" spans="1:95" s="70" customFormat="1" ht="15" customHeight="1" outlineLevel="1" x14ac:dyDescent="0.2">
      <c r="A1458" s="11">
        <v>131</v>
      </c>
      <c r="B1458" s="300"/>
      <c r="C1458" s="298"/>
      <c r="D1458" s="298"/>
      <c r="E1458" s="299"/>
      <c r="F1458" s="856" t="s">
        <v>112</v>
      </c>
      <c r="G1458" s="857"/>
      <c r="H1458" s="857"/>
      <c r="I1458" s="857"/>
      <c r="J1458" s="857"/>
      <c r="K1458" s="857"/>
      <c r="L1458" s="858"/>
      <c r="M1458" s="408">
        <f t="shared" ref="M1458:M1460" si="615">M682</f>
        <v>0</v>
      </c>
      <c r="N1458" s="419">
        <f>M1458*(1-'Annexe 1. Taux de référence'!$E24)+N682*(1-'Annexe 1. Taux de référence'!$E24)</f>
        <v>0</v>
      </c>
      <c r="O1458" s="422">
        <f>O682*(1-'Annexe 1. Taux de référence'!$E24)</f>
        <v>0</v>
      </c>
      <c r="P1458" s="422">
        <f>P682*(1-'Annexe 1. Taux de référence'!$E24)</f>
        <v>0</v>
      </c>
      <c r="Q1458" s="423">
        <f>Q682*(1-'Annexe 1. Taux de référence'!$E24)</f>
        <v>0</v>
      </c>
      <c r="R1458" s="419">
        <f>R682*(1-'Annexe 1. Taux de référence'!$E24)</f>
        <v>0</v>
      </c>
      <c r="S1458" s="421">
        <f>S682*(1-'Annexe 1. Taux de référence'!$E24)</f>
        <v>0</v>
      </c>
      <c r="T1458" s="421">
        <f>T682*(1-'Annexe 1. Taux de référence'!$E24)</f>
        <v>0</v>
      </c>
      <c r="U1458" s="421">
        <f>U682*(1-'Annexe 1. Taux de référence'!$E24)</f>
        <v>0</v>
      </c>
      <c r="V1458" s="421">
        <f>V682*(1-'Annexe 1. Taux de référence'!$E24)</f>
        <v>0</v>
      </c>
      <c r="W1458" s="421">
        <f>W682*(1-'Annexe 1. Taux de référence'!$E24)</f>
        <v>0</v>
      </c>
      <c r="X1458" s="422">
        <f>X682*(1-'Annexe 1. Taux de référence'!$E24)</f>
        <v>0</v>
      </c>
      <c r="Y1458" s="421">
        <f>Y682*(1-'Annexe 1. Taux de référence'!$E24)</f>
        <v>0</v>
      </c>
      <c r="Z1458" s="421">
        <f>Z682*(1-'Annexe 1. Taux de référence'!$E24)</f>
        <v>0</v>
      </c>
      <c r="AA1458" s="421">
        <f>AA682*(1-'Annexe 1. Taux de référence'!$E24)</f>
        <v>0</v>
      </c>
      <c r="AB1458" s="421">
        <f>AB682*(1-'Annexe 1. Taux de référence'!$E24)</f>
        <v>0</v>
      </c>
      <c r="AC1458" s="408">
        <f t="shared" ref="AC1458:AC1460" si="616">AC682</f>
        <v>0</v>
      </c>
      <c r="AD1458" s="830"/>
      <c r="AE1458" s="1063"/>
      <c r="AF1458" s="831"/>
      <c r="AG1458" s="536"/>
      <c r="AH1458" s="529"/>
      <c r="AI1458" s="529"/>
      <c r="AJ1458" s="529"/>
      <c r="AK1458" s="529"/>
      <c r="AL1458" s="529"/>
      <c r="AM1458" s="529"/>
      <c r="AN1458" s="529"/>
      <c r="AO1458" s="529"/>
      <c r="AP1458" s="529"/>
      <c r="AQ1458" s="529"/>
      <c r="AR1458" s="529"/>
      <c r="AS1458" s="529"/>
      <c r="AT1458" s="529"/>
      <c r="AU1458" s="529"/>
      <c r="AV1458" s="529"/>
      <c r="AW1458" s="529"/>
      <c r="AX1458" s="529"/>
      <c r="AY1458" s="529"/>
      <c r="AZ1458" s="529"/>
      <c r="BA1458" s="529"/>
      <c r="BB1458" s="529"/>
      <c r="BC1458" s="529"/>
      <c r="BD1458" s="529"/>
      <c r="BE1458" s="529"/>
      <c r="BF1458" s="529"/>
      <c r="BG1458" s="529"/>
      <c r="BH1458" s="529"/>
      <c r="BI1458" s="529"/>
      <c r="BJ1458" s="529"/>
      <c r="BK1458" s="529"/>
      <c r="BL1458" s="529"/>
      <c r="BM1458" s="529"/>
      <c r="BN1458" s="529"/>
      <c r="BO1458" s="529"/>
      <c r="BP1458" s="529"/>
      <c r="BQ1458" s="529"/>
      <c r="BR1458" s="529"/>
      <c r="BS1458" s="529"/>
      <c r="BT1458" s="529"/>
      <c r="BU1458" s="529"/>
      <c r="BV1458" s="529"/>
      <c r="BW1458" s="529"/>
      <c r="BX1458" s="529"/>
      <c r="BY1458" s="529"/>
      <c r="BZ1458" s="529"/>
      <c r="CA1458" s="529"/>
      <c r="CB1458" s="529"/>
      <c r="CC1458" s="529"/>
      <c r="CD1458" s="529"/>
      <c r="CE1458" s="529"/>
      <c r="CF1458" s="529"/>
      <c r="CG1458" s="529"/>
      <c r="CH1458" s="529"/>
      <c r="CI1458" s="529"/>
      <c r="CJ1458" s="529"/>
      <c r="CK1458" s="529"/>
      <c r="CL1458" s="529"/>
      <c r="CM1458" s="529"/>
      <c r="CN1458" s="529"/>
      <c r="CO1458" s="529"/>
      <c r="CP1458" s="529"/>
      <c r="CQ1458" s="529"/>
    </row>
    <row r="1459" spans="1:95" s="70" customFormat="1" ht="15" customHeight="1" outlineLevel="1" x14ac:dyDescent="0.2">
      <c r="A1459" s="11">
        <v>132</v>
      </c>
      <c r="B1459" s="300"/>
      <c r="C1459" s="298"/>
      <c r="D1459" s="298"/>
      <c r="E1459" s="299"/>
      <c r="F1459" s="915" t="s">
        <v>113</v>
      </c>
      <c r="G1459" s="916"/>
      <c r="H1459" s="916"/>
      <c r="I1459" s="916"/>
      <c r="J1459" s="916"/>
      <c r="K1459" s="916"/>
      <c r="L1459" s="917"/>
      <c r="M1459" s="408">
        <f t="shared" si="615"/>
        <v>0</v>
      </c>
      <c r="N1459" s="419">
        <f>M1459*(1-'Annexe 1. Taux de référence'!$E25)+N683*(1-'Annexe 1. Taux de référence'!$E25)</f>
        <v>0</v>
      </c>
      <c r="O1459" s="422">
        <f>O683*(1-'Annexe 1. Taux de référence'!$E25)</f>
        <v>0</v>
      </c>
      <c r="P1459" s="422">
        <f>P683*(1-'Annexe 1. Taux de référence'!$E25)</f>
        <v>0</v>
      </c>
      <c r="Q1459" s="423">
        <f>Q683*(1-'Annexe 1. Taux de référence'!$E25)</f>
        <v>0</v>
      </c>
      <c r="R1459" s="419">
        <f>R683*(1-'Annexe 1. Taux de référence'!$E25)</f>
        <v>0</v>
      </c>
      <c r="S1459" s="421">
        <f>S683*(1-'Annexe 1. Taux de référence'!$E25)</f>
        <v>0</v>
      </c>
      <c r="T1459" s="421">
        <f>T683*(1-'Annexe 1. Taux de référence'!$E25)</f>
        <v>0</v>
      </c>
      <c r="U1459" s="421">
        <f>U683*(1-'Annexe 1. Taux de référence'!$E25)</f>
        <v>0</v>
      </c>
      <c r="V1459" s="421">
        <f>V683*(1-'Annexe 1. Taux de référence'!$E25)</f>
        <v>0</v>
      </c>
      <c r="W1459" s="421">
        <f>W683*(1-'Annexe 1. Taux de référence'!$E25)</f>
        <v>0</v>
      </c>
      <c r="X1459" s="422">
        <f>X683*(1-'Annexe 1. Taux de référence'!$E25)</f>
        <v>0</v>
      </c>
      <c r="Y1459" s="421">
        <f>Y683*(1-'Annexe 1. Taux de référence'!$E25)</f>
        <v>0</v>
      </c>
      <c r="Z1459" s="421">
        <f>Z683*(1-'Annexe 1. Taux de référence'!$E25)</f>
        <v>0</v>
      </c>
      <c r="AA1459" s="421">
        <f>AA683*(1-'Annexe 1. Taux de référence'!$E25)</f>
        <v>0</v>
      </c>
      <c r="AB1459" s="421">
        <f>AB683*(1-'Annexe 1. Taux de référence'!$E25)</f>
        <v>0</v>
      </c>
      <c r="AC1459" s="408">
        <f t="shared" si="616"/>
        <v>0</v>
      </c>
      <c r="AD1459" s="830"/>
      <c r="AE1459" s="1063"/>
      <c r="AF1459" s="831"/>
      <c r="AG1459" s="536"/>
      <c r="AH1459" s="529"/>
      <c r="AI1459" s="529"/>
      <c r="AJ1459" s="529"/>
      <c r="AK1459" s="529"/>
      <c r="AL1459" s="529"/>
      <c r="AM1459" s="529"/>
      <c r="AN1459" s="529"/>
      <c r="AO1459" s="529"/>
      <c r="AP1459" s="529"/>
      <c r="AQ1459" s="529"/>
      <c r="AR1459" s="529"/>
      <c r="AS1459" s="529"/>
      <c r="AT1459" s="529"/>
      <c r="AU1459" s="529"/>
      <c r="AV1459" s="529"/>
      <c r="AW1459" s="529"/>
      <c r="AX1459" s="529"/>
      <c r="AY1459" s="529"/>
      <c r="AZ1459" s="529"/>
      <c r="BA1459" s="529"/>
      <c r="BB1459" s="529"/>
      <c r="BC1459" s="529"/>
      <c r="BD1459" s="529"/>
      <c r="BE1459" s="529"/>
      <c r="BF1459" s="529"/>
      <c r="BG1459" s="529"/>
      <c r="BH1459" s="529"/>
      <c r="BI1459" s="529"/>
      <c r="BJ1459" s="529"/>
      <c r="BK1459" s="529"/>
      <c r="BL1459" s="529"/>
      <c r="BM1459" s="529"/>
      <c r="BN1459" s="529"/>
      <c r="BO1459" s="529"/>
      <c r="BP1459" s="529"/>
      <c r="BQ1459" s="529"/>
      <c r="BR1459" s="529"/>
      <c r="BS1459" s="529"/>
      <c r="BT1459" s="529"/>
      <c r="BU1459" s="529"/>
      <c r="BV1459" s="529"/>
      <c r="BW1459" s="529"/>
      <c r="BX1459" s="529"/>
      <c r="BY1459" s="529"/>
      <c r="BZ1459" s="529"/>
      <c r="CA1459" s="529"/>
      <c r="CB1459" s="529"/>
      <c r="CC1459" s="529"/>
      <c r="CD1459" s="529"/>
      <c r="CE1459" s="529"/>
      <c r="CF1459" s="529"/>
      <c r="CG1459" s="529"/>
      <c r="CH1459" s="529"/>
      <c r="CI1459" s="529"/>
      <c r="CJ1459" s="529"/>
      <c r="CK1459" s="529"/>
      <c r="CL1459" s="529"/>
      <c r="CM1459" s="529"/>
      <c r="CN1459" s="529"/>
      <c r="CO1459" s="529"/>
      <c r="CP1459" s="529"/>
      <c r="CQ1459" s="529"/>
    </row>
    <row r="1460" spans="1:95" s="70" customFormat="1" ht="15" customHeight="1" outlineLevel="1" x14ac:dyDescent="0.2">
      <c r="A1460" s="11">
        <v>133</v>
      </c>
      <c r="B1460" s="300"/>
      <c r="C1460" s="298"/>
      <c r="D1460" s="298"/>
      <c r="E1460" s="299"/>
      <c r="F1460" s="859" t="s">
        <v>557</v>
      </c>
      <c r="G1460" s="860"/>
      <c r="H1460" s="860"/>
      <c r="I1460" s="860"/>
      <c r="J1460" s="860"/>
      <c r="K1460" s="860"/>
      <c r="L1460" s="861"/>
      <c r="M1460" s="408">
        <f t="shared" si="615"/>
        <v>0</v>
      </c>
      <c r="N1460" s="419">
        <f>M1460*(1-'Annexe 1. Taux de référence'!$E26)+N684*(1-'Annexe 1. Taux de référence'!$E26)</f>
        <v>0</v>
      </c>
      <c r="O1460" s="422">
        <f>O684*(1-'Annexe 1. Taux de référence'!$E26)</f>
        <v>0</v>
      </c>
      <c r="P1460" s="422">
        <f>P684*(1-'Annexe 1. Taux de référence'!$E26)</f>
        <v>0</v>
      </c>
      <c r="Q1460" s="423">
        <f>Q684*(1-'Annexe 1. Taux de référence'!$E26)</f>
        <v>0</v>
      </c>
      <c r="R1460" s="419">
        <f>R684*(1-'Annexe 1. Taux de référence'!$E26)</f>
        <v>0</v>
      </c>
      <c r="S1460" s="421">
        <f>S684*(1-'Annexe 1. Taux de référence'!$E26)</f>
        <v>0</v>
      </c>
      <c r="T1460" s="421">
        <f>T684*(1-'Annexe 1. Taux de référence'!$E26)</f>
        <v>0</v>
      </c>
      <c r="U1460" s="421">
        <f>U684*(1-'Annexe 1. Taux de référence'!$E26)</f>
        <v>0</v>
      </c>
      <c r="V1460" s="421">
        <f>V684*(1-'Annexe 1. Taux de référence'!$E26)</f>
        <v>0</v>
      </c>
      <c r="W1460" s="421">
        <f>W684*(1-'Annexe 1. Taux de référence'!$E26)</f>
        <v>0</v>
      </c>
      <c r="X1460" s="422">
        <f>X684*(1-'Annexe 1. Taux de référence'!$E26)</f>
        <v>0</v>
      </c>
      <c r="Y1460" s="421">
        <f>Y684*(1-'Annexe 1. Taux de référence'!$E26)</f>
        <v>0</v>
      </c>
      <c r="Z1460" s="421">
        <f>Z684*(1-'Annexe 1. Taux de référence'!$E26)</f>
        <v>0</v>
      </c>
      <c r="AA1460" s="421">
        <f>AA684*(1-'Annexe 1. Taux de référence'!$E26)</f>
        <v>0</v>
      </c>
      <c r="AB1460" s="421">
        <f>AB684*(1-'Annexe 1. Taux de référence'!$E26)</f>
        <v>0</v>
      </c>
      <c r="AC1460" s="408">
        <f t="shared" si="616"/>
        <v>0</v>
      </c>
      <c r="AD1460" s="830"/>
      <c r="AE1460" s="1063"/>
      <c r="AF1460" s="831"/>
      <c r="AG1460" s="536"/>
      <c r="AH1460" s="529"/>
      <c r="AI1460" s="529"/>
      <c r="AJ1460" s="529"/>
      <c r="AK1460" s="529"/>
      <c r="AL1460" s="529"/>
      <c r="AM1460" s="529"/>
      <c r="AN1460" s="529"/>
      <c r="AO1460" s="529"/>
      <c r="AP1460" s="529"/>
      <c r="AQ1460" s="529"/>
      <c r="AR1460" s="529"/>
      <c r="AS1460" s="529"/>
      <c r="AT1460" s="529"/>
      <c r="AU1460" s="529"/>
      <c r="AV1460" s="529"/>
      <c r="AW1460" s="529"/>
      <c r="AX1460" s="529"/>
      <c r="AY1460" s="529"/>
      <c r="AZ1460" s="529"/>
      <c r="BA1460" s="529"/>
      <c r="BB1460" s="529"/>
      <c r="BC1460" s="529"/>
      <c r="BD1460" s="529"/>
      <c r="BE1460" s="529"/>
      <c r="BF1460" s="529"/>
      <c r="BG1460" s="529"/>
      <c r="BH1460" s="529"/>
      <c r="BI1460" s="529"/>
      <c r="BJ1460" s="529"/>
      <c r="BK1460" s="529"/>
      <c r="BL1460" s="529"/>
      <c r="BM1460" s="529"/>
      <c r="BN1460" s="529"/>
      <c r="BO1460" s="529"/>
      <c r="BP1460" s="529"/>
      <c r="BQ1460" s="529"/>
      <c r="BR1460" s="529"/>
      <c r="BS1460" s="529"/>
      <c r="BT1460" s="529"/>
      <c r="BU1460" s="529"/>
      <c r="BV1460" s="529"/>
      <c r="BW1460" s="529"/>
      <c r="BX1460" s="529"/>
      <c r="BY1460" s="529"/>
      <c r="BZ1460" s="529"/>
      <c r="CA1460" s="529"/>
      <c r="CB1460" s="529"/>
      <c r="CC1460" s="529"/>
      <c r="CD1460" s="529"/>
      <c r="CE1460" s="529"/>
      <c r="CF1460" s="529"/>
      <c r="CG1460" s="529"/>
      <c r="CH1460" s="529"/>
      <c r="CI1460" s="529"/>
      <c r="CJ1460" s="529"/>
      <c r="CK1460" s="529"/>
      <c r="CL1460" s="529"/>
      <c r="CM1460" s="529"/>
      <c r="CN1460" s="529"/>
      <c r="CO1460" s="529"/>
      <c r="CP1460" s="529"/>
      <c r="CQ1460" s="529"/>
    </row>
    <row r="1461" spans="1:95" s="70" customFormat="1" ht="15" customHeight="1" outlineLevel="1" x14ac:dyDescent="0.2">
      <c r="A1461" s="11">
        <v>134</v>
      </c>
      <c r="B1461" s="300"/>
      <c r="C1461" s="298"/>
      <c r="D1461" s="298"/>
      <c r="E1461" s="853" t="s">
        <v>15</v>
      </c>
      <c r="F1461" s="854"/>
      <c r="G1461" s="854"/>
      <c r="H1461" s="854"/>
      <c r="I1461" s="854"/>
      <c r="J1461" s="854"/>
      <c r="K1461" s="854"/>
      <c r="L1461" s="855"/>
      <c r="M1461" s="407">
        <f>SUBTOTAL(9,M1462:M1464)</f>
        <v>0</v>
      </c>
      <c r="N1461" s="410">
        <f t="shared" ref="N1461:AC1461" si="617">SUBTOTAL(9,N1462:N1464)</f>
        <v>0</v>
      </c>
      <c r="O1461" s="414">
        <f t="shared" si="617"/>
        <v>0</v>
      </c>
      <c r="P1461" s="414">
        <f t="shared" si="617"/>
        <v>0</v>
      </c>
      <c r="Q1461" s="415">
        <f t="shared" si="617"/>
        <v>0</v>
      </c>
      <c r="R1461" s="410">
        <f t="shared" si="617"/>
        <v>0</v>
      </c>
      <c r="S1461" s="414">
        <f t="shared" si="617"/>
        <v>0</v>
      </c>
      <c r="T1461" s="413">
        <f t="shared" si="617"/>
        <v>0</v>
      </c>
      <c r="U1461" s="413">
        <f t="shared" si="617"/>
        <v>0</v>
      </c>
      <c r="V1461" s="413">
        <f t="shared" si="617"/>
        <v>0</v>
      </c>
      <c r="W1461" s="413">
        <f t="shared" si="617"/>
        <v>0</v>
      </c>
      <c r="X1461" s="413">
        <f t="shared" si="617"/>
        <v>0</v>
      </c>
      <c r="Y1461" s="413">
        <f t="shared" si="617"/>
        <v>0</v>
      </c>
      <c r="Z1461" s="413">
        <f t="shared" si="617"/>
        <v>0</v>
      </c>
      <c r="AA1461" s="413">
        <f t="shared" si="617"/>
        <v>0</v>
      </c>
      <c r="AB1461" s="411">
        <f t="shared" si="617"/>
        <v>0</v>
      </c>
      <c r="AC1461" s="407">
        <f t="shared" si="617"/>
        <v>0</v>
      </c>
      <c r="AD1461" s="830"/>
      <c r="AE1461" s="1063"/>
      <c r="AF1461" s="831"/>
      <c r="AG1461" s="536"/>
      <c r="AH1461" s="529"/>
      <c r="AI1461" s="529"/>
      <c r="AJ1461" s="529"/>
      <c r="AK1461" s="529"/>
      <c r="AL1461" s="529"/>
      <c r="AM1461" s="529"/>
      <c r="AN1461" s="529"/>
      <c r="AO1461" s="529"/>
      <c r="AP1461" s="529"/>
      <c r="AQ1461" s="529"/>
      <c r="AR1461" s="529"/>
      <c r="AS1461" s="529"/>
      <c r="AT1461" s="529"/>
      <c r="AU1461" s="529"/>
      <c r="AV1461" s="529"/>
      <c r="AW1461" s="529"/>
      <c r="AX1461" s="529"/>
      <c r="AY1461" s="529"/>
      <c r="AZ1461" s="529"/>
      <c r="BA1461" s="529"/>
      <c r="BB1461" s="529"/>
      <c r="BC1461" s="529"/>
      <c r="BD1461" s="529"/>
      <c r="BE1461" s="529"/>
      <c r="BF1461" s="529"/>
      <c r="BG1461" s="529"/>
      <c r="BH1461" s="529"/>
      <c r="BI1461" s="529"/>
      <c r="BJ1461" s="529"/>
      <c r="BK1461" s="529"/>
      <c r="BL1461" s="529"/>
      <c r="BM1461" s="529"/>
      <c r="BN1461" s="529"/>
      <c r="BO1461" s="529"/>
      <c r="BP1461" s="529"/>
      <c r="BQ1461" s="529"/>
      <c r="BR1461" s="529"/>
      <c r="BS1461" s="529"/>
      <c r="BT1461" s="529"/>
      <c r="BU1461" s="529"/>
      <c r="BV1461" s="529"/>
      <c r="BW1461" s="529"/>
      <c r="BX1461" s="529"/>
      <c r="BY1461" s="529"/>
      <c r="BZ1461" s="529"/>
      <c r="CA1461" s="529"/>
      <c r="CB1461" s="529"/>
      <c r="CC1461" s="529"/>
      <c r="CD1461" s="529"/>
      <c r="CE1461" s="529"/>
      <c r="CF1461" s="529"/>
      <c r="CG1461" s="529"/>
      <c r="CH1461" s="529"/>
      <c r="CI1461" s="529"/>
      <c r="CJ1461" s="529"/>
      <c r="CK1461" s="529"/>
      <c r="CL1461" s="529"/>
      <c r="CM1461" s="529"/>
      <c r="CN1461" s="529"/>
      <c r="CO1461" s="529"/>
      <c r="CP1461" s="529"/>
      <c r="CQ1461" s="529"/>
    </row>
    <row r="1462" spans="1:95" s="70" customFormat="1" ht="15" customHeight="1" outlineLevel="1" x14ac:dyDescent="0.2">
      <c r="A1462" s="11">
        <v>135</v>
      </c>
      <c r="B1462" s="300"/>
      <c r="C1462" s="298"/>
      <c r="D1462" s="298"/>
      <c r="E1462" s="299"/>
      <c r="F1462" s="856" t="s">
        <v>109</v>
      </c>
      <c r="G1462" s="857"/>
      <c r="H1462" s="857"/>
      <c r="I1462" s="857"/>
      <c r="J1462" s="857"/>
      <c r="K1462" s="857"/>
      <c r="L1462" s="858"/>
      <c r="M1462" s="408">
        <f t="shared" ref="M1462:M1464" si="618">M686</f>
        <v>0</v>
      </c>
      <c r="N1462" s="419">
        <f>M1462*(1-'Annexe 1. Taux de référence'!$E28)+N686*(1-'Annexe 1. Taux de référence'!$E28)</f>
        <v>0</v>
      </c>
      <c r="O1462" s="422">
        <f>O686*(1-'Annexe 1. Taux de référence'!$E28)</f>
        <v>0</v>
      </c>
      <c r="P1462" s="422">
        <f>P686*(1-'Annexe 1. Taux de référence'!$E28)</f>
        <v>0</v>
      </c>
      <c r="Q1462" s="423">
        <f>Q686*(1-'Annexe 1. Taux de référence'!$E28)</f>
        <v>0</v>
      </c>
      <c r="R1462" s="419">
        <f>R686*(1-'Annexe 1. Taux de référence'!$E28)</f>
        <v>0</v>
      </c>
      <c r="S1462" s="421">
        <f>S686*(1-'Annexe 1. Taux de référence'!$E28)</f>
        <v>0</v>
      </c>
      <c r="T1462" s="421">
        <f>T686*(1-'Annexe 1. Taux de référence'!$E28)</f>
        <v>0</v>
      </c>
      <c r="U1462" s="421">
        <f>U686*(1-'Annexe 1. Taux de référence'!$E28)</f>
        <v>0</v>
      </c>
      <c r="V1462" s="421">
        <f>V686*(1-'Annexe 1. Taux de référence'!$E28)</f>
        <v>0</v>
      </c>
      <c r="W1462" s="421">
        <f>W686*(1-'Annexe 1. Taux de référence'!$E28)</f>
        <v>0</v>
      </c>
      <c r="X1462" s="422">
        <f>X686*(1-'Annexe 1. Taux de référence'!$E28)</f>
        <v>0</v>
      </c>
      <c r="Y1462" s="421">
        <f>Y686*(1-'Annexe 1. Taux de référence'!$E28)</f>
        <v>0</v>
      </c>
      <c r="Z1462" s="421">
        <f>Z686*(1-'Annexe 1. Taux de référence'!$E28)</f>
        <v>0</v>
      </c>
      <c r="AA1462" s="421">
        <f>AA686*(1-'Annexe 1. Taux de référence'!$E28)</f>
        <v>0</v>
      </c>
      <c r="AB1462" s="421">
        <f>AB686*(1-'Annexe 1. Taux de référence'!$E28)</f>
        <v>0</v>
      </c>
      <c r="AC1462" s="408">
        <f t="shared" ref="AC1462:AC1464" si="619">AC686</f>
        <v>0</v>
      </c>
      <c r="AD1462" s="830"/>
      <c r="AE1462" s="1063"/>
      <c r="AF1462" s="831"/>
      <c r="AG1462" s="536"/>
      <c r="AH1462" s="529"/>
      <c r="AI1462" s="529"/>
      <c r="AJ1462" s="529"/>
      <c r="AK1462" s="529"/>
      <c r="AL1462" s="529"/>
      <c r="AM1462" s="529"/>
      <c r="AN1462" s="529"/>
      <c r="AO1462" s="529"/>
      <c r="AP1462" s="529"/>
      <c r="AQ1462" s="529"/>
      <c r="AR1462" s="529"/>
      <c r="AS1462" s="529"/>
      <c r="AT1462" s="529"/>
      <c r="AU1462" s="529"/>
      <c r="AV1462" s="529"/>
      <c r="AW1462" s="529"/>
      <c r="AX1462" s="529"/>
      <c r="AY1462" s="529"/>
      <c r="AZ1462" s="529"/>
      <c r="BA1462" s="529"/>
      <c r="BB1462" s="529"/>
      <c r="BC1462" s="529"/>
      <c r="BD1462" s="529"/>
      <c r="BE1462" s="529"/>
      <c r="BF1462" s="529"/>
      <c r="BG1462" s="529"/>
      <c r="BH1462" s="529"/>
      <c r="BI1462" s="529"/>
      <c r="BJ1462" s="529"/>
      <c r="BK1462" s="529"/>
      <c r="BL1462" s="529"/>
      <c r="BM1462" s="529"/>
      <c r="BN1462" s="529"/>
      <c r="BO1462" s="529"/>
      <c r="BP1462" s="529"/>
      <c r="BQ1462" s="529"/>
      <c r="BR1462" s="529"/>
      <c r="BS1462" s="529"/>
      <c r="BT1462" s="529"/>
      <c r="BU1462" s="529"/>
      <c r="BV1462" s="529"/>
      <c r="BW1462" s="529"/>
      <c r="BX1462" s="529"/>
      <c r="BY1462" s="529"/>
      <c r="BZ1462" s="529"/>
      <c r="CA1462" s="529"/>
      <c r="CB1462" s="529"/>
      <c r="CC1462" s="529"/>
      <c r="CD1462" s="529"/>
      <c r="CE1462" s="529"/>
      <c r="CF1462" s="529"/>
      <c r="CG1462" s="529"/>
      <c r="CH1462" s="529"/>
      <c r="CI1462" s="529"/>
      <c r="CJ1462" s="529"/>
      <c r="CK1462" s="529"/>
      <c r="CL1462" s="529"/>
      <c r="CM1462" s="529"/>
      <c r="CN1462" s="529"/>
      <c r="CO1462" s="529"/>
      <c r="CP1462" s="529"/>
      <c r="CQ1462" s="529"/>
    </row>
    <row r="1463" spans="1:95" s="70" customFormat="1" ht="15" customHeight="1" outlineLevel="1" x14ac:dyDescent="0.2">
      <c r="A1463" s="11">
        <v>136</v>
      </c>
      <c r="B1463" s="300"/>
      <c r="C1463" s="298"/>
      <c r="D1463" s="298"/>
      <c r="E1463" s="299"/>
      <c r="F1463" s="915" t="s">
        <v>110</v>
      </c>
      <c r="G1463" s="916"/>
      <c r="H1463" s="916"/>
      <c r="I1463" s="916"/>
      <c r="J1463" s="916"/>
      <c r="K1463" s="916"/>
      <c r="L1463" s="917"/>
      <c r="M1463" s="408">
        <f t="shared" si="618"/>
        <v>0</v>
      </c>
      <c r="N1463" s="419">
        <f>M1463*(1-'Annexe 1. Taux de référence'!$E29)+N687*(1-'Annexe 1. Taux de référence'!$E29)</f>
        <v>0</v>
      </c>
      <c r="O1463" s="422">
        <f>O687*(1-'Annexe 1. Taux de référence'!$E29)</f>
        <v>0</v>
      </c>
      <c r="P1463" s="422">
        <f>P687*(1-'Annexe 1. Taux de référence'!$E29)</f>
        <v>0</v>
      </c>
      <c r="Q1463" s="423">
        <f>Q687*(1-'Annexe 1. Taux de référence'!$E29)</f>
        <v>0</v>
      </c>
      <c r="R1463" s="419">
        <f>R687*(1-'Annexe 1. Taux de référence'!$E29)</f>
        <v>0</v>
      </c>
      <c r="S1463" s="421">
        <f>S687*(1-'Annexe 1. Taux de référence'!$E29)</f>
        <v>0</v>
      </c>
      <c r="T1463" s="421">
        <f>T687*(1-'Annexe 1. Taux de référence'!$E29)</f>
        <v>0</v>
      </c>
      <c r="U1463" s="421">
        <f>U687*(1-'Annexe 1. Taux de référence'!$E29)</f>
        <v>0</v>
      </c>
      <c r="V1463" s="421">
        <f>V687*(1-'Annexe 1. Taux de référence'!$E29)</f>
        <v>0</v>
      </c>
      <c r="W1463" s="421">
        <f>W687*(1-'Annexe 1. Taux de référence'!$E29)</f>
        <v>0</v>
      </c>
      <c r="X1463" s="422">
        <f>X687*(1-'Annexe 1. Taux de référence'!$E29)</f>
        <v>0</v>
      </c>
      <c r="Y1463" s="421">
        <f>Y687*(1-'Annexe 1. Taux de référence'!$E29)</f>
        <v>0</v>
      </c>
      <c r="Z1463" s="421">
        <f>Z687*(1-'Annexe 1. Taux de référence'!$E29)</f>
        <v>0</v>
      </c>
      <c r="AA1463" s="421">
        <f>AA687*(1-'Annexe 1. Taux de référence'!$E29)</f>
        <v>0</v>
      </c>
      <c r="AB1463" s="421">
        <f>AB687*(1-'Annexe 1. Taux de référence'!$E29)</f>
        <v>0</v>
      </c>
      <c r="AC1463" s="408">
        <f t="shared" si="619"/>
        <v>0</v>
      </c>
      <c r="AD1463" s="830"/>
      <c r="AE1463" s="1063"/>
      <c r="AF1463" s="831"/>
      <c r="AG1463" s="536"/>
      <c r="AH1463" s="529"/>
      <c r="AI1463" s="529"/>
      <c r="AJ1463" s="529"/>
      <c r="AK1463" s="529"/>
      <c r="AL1463" s="529"/>
      <c r="AM1463" s="529"/>
      <c r="AN1463" s="529"/>
      <c r="AO1463" s="529"/>
      <c r="AP1463" s="529"/>
      <c r="AQ1463" s="529"/>
      <c r="AR1463" s="529"/>
      <c r="AS1463" s="529"/>
      <c r="AT1463" s="529"/>
      <c r="AU1463" s="529"/>
      <c r="AV1463" s="529"/>
      <c r="AW1463" s="529"/>
      <c r="AX1463" s="529"/>
      <c r="AY1463" s="529"/>
      <c r="AZ1463" s="529"/>
      <c r="BA1463" s="529"/>
      <c r="BB1463" s="529"/>
      <c r="BC1463" s="529"/>
      <c r="BD1463" s="529"/>
      <c r="BE1463" s="529"/>
      <c r="BF1463" s="529"/>
      <c r="BG1463" s="529"/>
      <c r="BH1463" s="529"/>
      <c r="BI1463" s="529"/>
      <c r="BJ1463" s="529"/>
      <c r="BK1463" s="529"/>
      <c r="BL1463" s="529"/>
      <c r="BM1463" s="529"/>
      <c r="BN1463" s="529"/>
      <c r="BO1463" s="529"/>
      <c r="BP1463" s="529"/>
      <c r="BQ1463" s="529"/>
      <c r="BR1463" s="529"/>
      <c r="BS1463" s="529"/>
      <c r="BT1463" s="529"/>
      <c r="BU1463" s="529"/>
      <c r="BV1463" s="529"/>
      <c r="BW1463" s="529"/>
      <c r="BX1463" s="529"/>
      <c r="BY1463" s="529"/>
      <c r="BZ1463" s="529"/>
      <c r="CA1463" s="529"/>
      <c r="CB1463" s="529"/>
      <c r="CC1463" s="529"/>
      <c r="CD1463" s="529"/>
      <c r="CE1463" s="529"/>
      <c r="CF1463" s="529"/>
      <c r="CG1463" s="529"/>
      <c r="CH1463" s="529"/>
      <c r="CI1463" s="529"/>
      <c r="CJ1463" s="529"/>
      <c r="CK1463" s="529"/>
      <c r="CL1463" s="529"/>
      <c r="CM1463" s="529"/>
      <c r="CN1463" s="529"/>
      <c r="CO1463" s="529"/>
      <c r="CP1463" s="529"/>
      <c r="CQ1463" s="529"/>
    </row>
    <row r="1464" spans="1:95" s="70" customFormat="1" ht="15" customHeight="1" outlineLevel="1" x14ac:dyDescent="0.2">
      <c r="A1464" s="11">
        <v>137</v>
      </c>
      <c r="B1464" s="300"/>
      <c r="C1464" s="298"/>
      <c r="D1464" s="298"/>
      <c r="E1464" s="299"/>
      <c r="F1464" s="859" t="s">
        <v>111</v>
      </c>
      <c r="G1464" s="860"/>
      <c r="H1464" s="860"/>
      <c r="I1464" s="860"/>
      <c r="J1464" s="860"/>
      <c r="K1464" s="860"/>
      <c r="L1464" s="861"/>
      <c r="M1464" s="408">
        <f t="shared" si="618"/>
        <v>0</v>
      </c>
      <c r="N1464" s="419">
        <f>M1464*(1-'Annexe 1. Taux de référence'!$E30)+N688*(1-'Annexe 1. Taux de référence'!$E30)</f>
        <v>0</v>
      </c>
      <c r="O1464" s="422">
        <f>O688*(1-'Annexe 1. Taux de référence'!$E30)</f>
        <v>0</v>
      </c>
      <c r="P1464" s="422">
        <f>P688*(1-'Annexe 1. Taux de référence'!$E30)</f>
        <v>0</v>
      </c>
      <c r="Q1464" s="423">
        <f>Q688*(1-'Annexe 1. Taux de référence'!$E30)</f>
        <v>0</v>
      </c>
      <c r="R1464" s="419">
        <f>R688*(1-'Annexe 1. Taux de référence'!$E30)</f>
        <v>0</v>
      </c>
      <c r="S1464" s="421">
        <f>S688*(1-'Annexe 1. Taux de référence'!$E30)</f>
        <v>0</v>
      </c>
      <c r="T1464" s="421">
        <f>T688*(1-'Annexe 1. Taux de référence'!$E30)</f>
        <v>0</v>
      </c>
      <c r="U1464" s="421">
        <f>U688*(1-'Annexe 1. Taux de référence'!$E30)</f>
        <v>0</v>
      </c>
      <c r="V1464" s="421">
        <f>V688*(1-'Annexe 1. Taux de référence'!$E30)</f>
        <v>0</v>
      </c>
      <c r="W1464" s="421">
        <f>W688*(1-'Annexe 1. Taux de référence'!$E30)</f>
        <v>0</v>
      </c>
      <c r="X1464" s="422">
        <f>X688*(1-'Annexe 1. Taux de référence'!$E30)</f>
        <v>0</v>
      </c>
      <c r="Y1464" s="421">
        <f>Y688*(1-'Annexe 1. Taux de référence'!$E30)</f>
        <v>0</v>
      </c>
      <c r="Z1464" s="421">
        <f>Z688*(1-'Annexe 1. Taux de référence'!$E30)</f>
        <v>0</v>
      </c>
      <c r="AA1464" s="421">
        <f>AA688*(1-'Annexe 1. Taux de référence'!$E30)</f>
        <v>0</v>
      </c>
      <c r="AB1464" s="421">
        <f>AB688*(1-'Annexe 1. Taux de référence'!$E30)</f>
        <v>0</v>
      </c>
      <c r="AC1464" s="408">
        <f t="shared" si="619"/>
        <v>0</v>
      </c>
      <c r="AD1464" s="830"/>
      <c r="AE1464" s="1063"/>
      <c r="AF1464" s="831"/>
      <c r="AG1464" s="536"/>
      <c r="AH1464" s="529"/>
      <c r="AI1464" s="529"/>
      <c r="AJ1464" s="529"/>
      <c r="AK1464" s="529"/>
      <c r="AL1464" s="529"/>
      <c r="AM1464" s="529"/>
      <c r="AN1464" s="529"/>
      <c r="AO1464" s="529"/>
      <c r="AP1464" s="529"/>
      <c r="AQ1464" s="529"/>
      <c r="AR1464" s="529"/>
      <c r="AS1464" s="529"/>
      <c r="AT1464" s="529"/>
      <c r="AU1464" s="529"/>
      <c r="AV1464" s="529"/>
      <c r="AW1464" s="529"/>
      <c r="AX1464" s="529"/>
      <c r="AY1464" s="529"/>
      <c r="AZ1464" s="529"/>
      <c r="BA1464" s="529"/>
      <c r="BB1464" s="529"/>
      <c r="BC1464" s="529"/>
      <c r="BD1464" s="529"/>
      <c r="BE1464" s="529"/>
      <c r="BF1464" s="529"/>
      <c r="BG1464" s="529"/>
      <c r="BH1464" s="529"/>
      <c r="BI1464" s="529"/>
      <c r="BJ1464" s="529"/>
      <c r="BK1464" s="529"/>
      <c r="BL1464" s="529"/>
      <c r="BM1464" s="529"/>
      <c r="BN1464" s="529"/>
      <c r="BO1464" s="529"/>
      <c r="BP1464" s="529"/>
      <c r="BQ1464" s="529"/>
      <c r="BR1464" s="529"/>
      <c r="BS1464" s="529"/>
      <c r="BT1464" s="529"/>
      <c r="BU1464" s="529"/>
      <c r="BV1464" s="529"/>
      <c r="BW1464" s="529"/>
      <c r="BX1464" s="529"/>
      <c r="BY1464" s="529"/>
      <c r="BZ1464" s="529"/>
      <c r="CA1464" s="529"/>
      <c r="CB1464" s="529"/>
      <c r="CC1464" s="529"/>
      <c r="CD1464" s="529"/>
      <c r="CE1464" s="529"/>
      <c r="CF1464" s="529"/>
      <c r="CG1464" s="529"/>
      <c r="CH1464" s="529"/>
      <c r="CI1464" s="529"/>
      <c r="CJ1464" s="529"/>
      <c r="CK1464" s="529"/>
      <c r="CL1464" s="529"/>
      <c r="CM1464" s="529"/>
      <c r="CN1464" s="529"/>
      <c r="CO1464" s="529"/>
      <c r="CP1464" s="529"/>
      <c r="CQ1464" s="529"/>
    </row>
    <row r="1465" spans="1:95" s="70" customFormat="1" ht="15" customHeight="1" outlineLevel="1" x14ac:dyDescent="0.2">
      <c r="A1465" s="11">
        <v>138</v>
      </c>
      <c r="B1465" s="300"/>
      <c r="C1465" s="298"/>
      <c r="D1465" s="298"/>
      <c r="E1465" s="853" t="s">
        <v>18</v>
      </c>
      <c r="F1465" s="854"/>
      <c r="G1465" s="854"/>
      <c r="H1465" s="854"/>
      <c r="I1465" s="854"/>
      <c r="J1465" s="854"/>
      <c r="K1465" s="854"/>
      <c r="L1465" s="855"/>
      <c r="M1465" s="407">
        <f>SUBTOTAL(9,M1466:M1468)</f>
        <v>0</v>
      </c>
      <c r="N1465" s="410">
        <f t="shared" ref="N1465:AC1465" si="620">SUBTOTAL(9,N1466:N1468)</f>
        <v>0</v>
      </c>
      <c r="O1465" s="414">
        <f t="shared" si="620"/>
        <v>0</v>
      </c>
      <c r="P1465" s="414">
        <f t="shared" si="620"/>
        <v>0</v>
      </c>
      <c r="Q1465" s="415">
        <f t="shared" si="620"/>
        <v>0</v>
      </c>
      <c r="R1465" s="410">
        <f t="shared" si="620"/>
        <v>0</v>
      </c>
      <c r="S1465" s="414">
        <f t="shared" si="620"/>
        <v>0</v>
      </c>
      <c r="T1465" s="413">
        <f t="shared" si="620"/>
        <v>0</v>
      </c>
      <c r="U1465" s="413">
        <f t="shared" si="620"/>
        <v>0</v>
      </c>
      <c r="V1465" s="413">
        <f t="shared" si="620"/>
        <v>0</v>
      </c>
      <c r="W1465" s="413">
        <f t="shared" si="620"/>
        <v>0</v>
      </c>
      <c r="X1465" s="413">
        <f t="shared" si="620"/>
        <v>0</v>
      </c>
      <c r="Y1465" s="413">
        <f t="shared" si="620"/>
        <v>0</v>
      </c>
      <c r="Z1465" s="413">
        <f t="shared" si="620"/>
        <v>0</v>
      </c>
      <c r="AA1465" s="413">
        <f t="shared" si="620"/>
        <v>0</v>
      </c>
      <c r="AB1465" s="411">
        <f t="shared" si="620"/>
        <v>0</v>
      </c>
      <c r="AC1465" s="407">
        <f t="shared" si="620"/>
        <v>0</v>
      </c>
      <c r="AD1465" s="830"/>
      <c r="AE1465" s="1063"/>
      <c r="AF1465" s="831"/>
      <c r="AG1465" s="536"/>
      <c r="AH1465" s="529"/>
      <c r="AI1465" s="529"/>
      <c r="AJ1465" s="529"/>
      <c r="AK1465" s="529"/>
      <c r="AL1465" s="529"/>
      <c r="AM1465" s="529"/>
      <c r="AN1465" s="529"/>
      <c r="AO1465" s="529"/>
      <c r="AP1465" s="529"/>
      <c r="AQ1465" s="529"/>
      <c r="AR1465" s="529"/>
      <c r="AS1465" s="529"/>
      <c r="AT1465" s="529"/>
      <c r="AU1465" s="529"/>
      <c r="AV1465" s="529"/>
      <c r="AW1465" s="529"/>
      <c r="AX1465" s="529"/>
      <c r="AY1465" s="529"/>
      <c r="AZ1465" s="529"/>
      <c r="BA1465" s="529"/>
      <c r="BB1465" s="529"/>
      <c r="BC1465" s="529"/>
      <c r="BD1465" s="529"/>
      <c r="BE1465" s="529"/>
      <c r="BF1465" s="529"/>
      <c r="BG1465" s="529"/>
      <c r="BH1465" s="529"/>
      <c r="BI1465" s="529"/>
      <c r="BJ1465" s="529"/>
      <c r="BK1465" s="529"/>
      <c r="BL1465" s="529"/>
      <c r="BM1465" s="529"/>
      <c r="BN1465" s="529"/>
      <c r="BO1465" s="529"/>
      <c r="BP1465" s="529"/>
      <c r="BQ1465" s="529"/>
      <c r="BR1465" s="529"/>
      <c r="BS1465" s="529"/>
      <c r="BT1465" s="529"/>
      <c r="BU1465" s="529"/>
      <c r="BV1465" s="529"/>
      <c r="BW1465" s="529"/>
      <c r="BX1465" s="529"/>
      <c r="BY1465" s="529"/>
      <c r="BZ1465" s="529"/>
      <c r="CA1465" s="529"/>
      <c r="CB1465" s="529"/>
      <c r="CC1465" s="529"/>
      <c r="CD1465" s="529"/>
      <c r="CE1465" s="529"/>
      <c r="CF1465" s="529"/>
      <c r="CG1465" s="529"/>
      <c r="CH1465" s="529"/>
      <c r="CI1465" s="529"/>
      <c r="CJ1465" s="529"/>
      <c r="CK1465" s="529"/>
      <c r="CL1465" s="529"/>
      <c r="CM1465" s="529"/>
      <c r="CN1465" s="529"/>
      <c r="CO1465" s="529"/>
      <c r="CP1465" s="529"/>
      <c r="CQ1465" s="529"/>
    </row>
    <row r="1466" spans="1:95" s="70" customFormat="1" ht="15" customHeight="1" outlineLevel="1" x14ac:dyDescent="0.2">
      <c r="A1466" s="11">
        <v>139</v>
      </c>
      <c r="B1466" s="300"/>
      <c r="C1466" s="298"/>
      <c r="D1466" s="298"/>
      <c r="E1466" s="299"/>
      <c r="F1466" s="856" t="s">
        <v>114</v>
      </c>
      <c r="G1466" s="857"/>
      <c r="H1466" s="857"/>
      <c r="I1466" s="857"/>
      <c r="J1466" s="857"/>
      <c r="K1466" s="857"/>
      <c r="L1466" s="858"/>
      <c r="M1466" s="408">
        <f t="shared" ref="M1466:M1468" si="621">M690</f>
        <v>0</v>
      </c>
      <c r="N1466" s="419">
        <f>M1466*(1-'Annexe 1. Taux de référence'!$E32)+N690*(1-'Annexe 1. Taux de référence'!$E32)</f>
        <v>0</v>
      </c>
      <c r="O1466" s="422">
        <f>O690*(1-'Annexe 1. Taux de référence'!$E32)</f>
        <v>0</v>
      </c>
      <c r="P1466" s="422">
        <f>P690*(1-'Annexe 1. Taux de référence'!$E32)</f>
        <v>0</v>
      </c>
      <c r="Q1466" s="423">
        <f>Q690*(1-'Annexe 1. Taux de référence'!$E32)</f>
        <v>0</v>
      </c>
      <c r="R1466" s="419">
        <f>R690*(1-'Annexe 1. Taux de référence'!$E32)</f>
        <v>0</v>
      </c>
      <c r="S1466" s="421">
        <f>S690*(1-'Annexe 1. Taux de référence'!$E32)</f>
        <v>0</v>
      </c>
      <c r="T1466" s="421">
        <f>T690*(1-'Annexe 1. Taux de référence'!$E32)</f>
        <v>0</v>
      </c>
      <c r="U1466" s="421">
        <f>U690*(1-'Annexe 1. Taux de référence'!$E32)</f>
        <v>0</v>
      </c>
      <c r="V1466" s="421">
        <f>V690*(1-'Annexe 1. Taux de référence'!$E32)</f>
        <v>0</v>
      </c>
      <c r="W1466" s="421">
        <f>W690*(1-'Annexe 1. Taux de référence'!$E32)</f>
        <v>0</v>
      </c>
      <c r="X1466" s="422">
        <f>X690*(1-'Annexe 1. Taux de référence'!$E32)</f>
        <v>0</v>
      </c>
      <c r="Y1466" s="421">
        <f>Y690*(1-'Annexe 1. Taux de référence'!$E32)</f>
        <v>0</v>
      </c>
      <c r="Z1466" s="421">
        <f>Z690*(1-'Annexe 1. Taux de référence'!$E32)</f>
        <v>0</v>
      </c>
      <c r="AA1466" s="421">
        <f>AA690*(1-'Annexe 1. Taux de référence'!$E32)</f>
        <v>0</v>
      </c>
      <c r="AB1466" s="421">
        <f>AB690*(1-'Annexe 1. Taux de référence'!$E32)</f>
        <v>0</v>
      </c>
      <c r="AC1466" s="408">
        <f t="shared" ref="AC1466:AC1468" si="622">AC690</f>
        <v>0</v>
      </c>
      <c r="AD1466" s="830"/>
      <c r="AE1466" s="1063"/>
      <c r="AF1466" s="831"/>
      <c r="AG1466" s="536"/>
      <c r="AH1466" s="529"/>
      <c r="AI1466" s="529"/>
      <c r="AJ1466" s="529"/>
      <c r="AK1466" s="529"/>
      <c r="AL1466" s="529"/>
      <c r="AM1466" s="529"/>
      <c r="AN1466" s="529"/>
      <c r="AO1466" s="529"/>
      <c r="AP1466" s="529"/>
      <c r="AQ1466" s="529"/>
      <c r="AR1466" s="529"/>
      <c r="AS1466" s="529"/>
      <c r="AT1466" s="529"/>
      <c r="AU1466" s="529"/>
      <c r="AV1466" s="529"/>
      <c r="AW1466" s="529"/>
      <c r="AX1466" s="529"/>
      <c r="AY1466" s="529"/>
      <c r="AZ1466" s="529"/>
      <c r="BA1466" s="529"/>
      <c r="BB1466" s="529"/>
      <c r="BC1466" s="529"/>
      <c r="BD1466" s="529"/>
      <c r="BE1466" s="529"/>
      <c r="BF1466" s="529"/>
      <c r="BG1466" s="529"/>
      <c r="BH1466" s="529"/>
      <c r="BI1466" s="529"/>
      <c r="BJ1466" s="529"/>
      <c r="BK1466" s="529"/>
      <c r="BL1466" s="529"/>
      <c r="BM1466" s="529"/>
      <c r="BN1466" s="529"/>
      <c r="BO1466" s="529"/>
      <c r="BP1466" s="529"/>
      <c r="BQ1466" s="529"/>
      <c r="BR1466" s="529"/>
      <c r="BS1466" s="529"/>
      <c r="BT1466" s="529"/>
      <c r="BU1466" s="529"/>
      <c r="BV1466" s="529"/>
      <c r="BW1466" s="529"/>
      <c r="BX1466" s="529"/>
      <c r="BY1466" s="529"/>
      <c r="BZ1466" s="529"/>
      <c r="CA1466" s="529"/>
      <c r="CB1466" s="529"/>
      <c r="CC1466" s="529"/>
      <c r="CD1466" s="529"/>
      <c r="CE1466" s="529"/>
      <c r="CF1466" s="529"/>
      <c r="CG1466" s="529"/>
      <c r="CH1466" s="529"/>
      <c r="CI1466" s="529"/>
      <c r="CJ1466" s="529"/>
      <c r="CK1466" s="529"/>
      <c r="CL1466" s="529"/>
      <c r="CM1466" s="529"/>
      <c r="CN1466" s="529"/>
      <c r="CO1466" s="529"/>
      <c r="CP1466" s="529"/>
      <c r="CQ1466" s="529"/>
    </row>
    <row r="1467" spans="1:95" s="70" customFormat="1" ht="15" customHeight="1" outlineLevel="1" x14ac:dyDescent="0.2">
      <c r="A1467" s="11">
        <v>140</v>
      </c>
      <c r="B1467" s="300"/>
      <c r="C1467" s="298"/>
      <c r="D1467" s="298"/>
      <c r="E1467" s="299"/>
      <c r="F1467" s="915" t="s">
        <v>115</v>
      </c>
      <c r="G1467" s="916"/>
      <c r="H1467" s="916"/>
      <c r="I1467" s="916"/>
      <c r="J1467" s="916"/>
      <c r="K1467" s="916"/>
      <c r="L1467" s="917"/>
      <c r="M1467" s="408">
        <f t="shared" si="621"/>
        <v>0</v>
      </c>
      <c r="N1467" s="419">
        <f>M1467*(1-'Annexe 1. Taux de référence'!$E33)+N691*(1-'Annexe 1. Taux de référence'!$E33)</f>
        <v>0</v>
      </c>
      <c r="O1467" s="422">
        <f>O691*(1-'Annexe 1. Taux de référence'!$E33)</f>
        <v>0</v>
      </c>
      <c r="P1467" s="422">
        <f>P691*(1-'Annexe 1. Taux de référence'!$E33)</f>
        <v>0</v>
      </c>
      <c r="Q1467" s="423">
        <f>Q691*(1-'Annexe 1. Taux de référence'!$E33)</f>
        <v>0</v>
      </c>
      <c r="R1467" s="419">
        <f>R691*(1-'Annexe 1. Taux de référence'!$E33)</f>
        <v>0</v>
      </c>
      <c r="S1467" s="421">
        <f>S691*(1-'Annexe 1. Taux de référence'!$E33)</f>
        <v>0</v>
      </c>
      <c r="T1467" s="421">
        <f>T691*(1-'Annexe 1. Taux de référence'!$E33)</f>
        <v>0</v>
      </c>
      <c r="U1467" s="421">
        <f>U691*(1-'Annexe 1. Taux de référence'!$E33)</f>
        <v>0</v>
      </c>
      <c r="V1467" s="421">
        <f>V691*(1-'Annexe 1. Taux de référence'!$E33)</f>
        <v>0</v>
      </c>
      <c r="W1467" s="421">
        <f>W691*(1-'Annexe 1. Taux de référence'!$E33)</f>
        <v>0</v>
      </c>
      <c r="X1467" s="422">
        <f>X691*(1-'Annexe 1. Taux de référence'!$E33)</f>
        <v>0</v>
      </c>
      <c r="Y1467" s="421">
        <f>Y691*(1-'Annexe 1. Taux de référence'!$E33)</f>
        <v>0</v>
      </c>
      <c r="Z1467" s="421">
        <f>Z691*(1-'Annexe 1. Taux de référence'!$E33)</f>
        <v>0</v>
      </c>
      <c r="AA1467" s="421">
        <f>AA691*(1-'Annexe 1. Taux de référence'!$E33)</f>
        <v>0</v>
      </c>
      <c r="AB1467" s="421">
        <f>AB691*(1-'Annexe 1. Taux de référence'!$E33)</f>
        <v>0</v>
      </c>
      <c r="AC1467" s="408">
        <f t="shared" si="622"/>
        <v>0</v>
      </c>
      <c r="AD1467" s="830"/>
      <c r="AE1467" s="1063"/>
      <c r="AF1467" s="831"/>
      <c r="AG1467" s="536"/>
      <c r="AH1467" s="529"/>
      <c r="AI1467" s="529"/>
      <c r="AJ1467" s="529"/>
      <c r="AK1467" s="529"/>
      <c r="AL1467" s="529"/>
      <c r="AM1467" s="529"/>
      <c r="AN1467" s="529"/>
      <c r="AO1467" s="529"/>
      <c r="AP1467" s="529"/>
      <c r="AQ1467" s="529"/>
      <c r="AR1467" s="529"/>
      <c r="AS1467" s="529"/>
      <c r="AT1467" s="529"/>
      <c r="AU1467" s="529"/>
      <c r="AV1467" s="529"/>
      <c r="AW1467" s="529"/>
      <c r="AX1467" s="529"/>
      <c r="AY1467" s="529"/>
      <c r="AZ1467" s="529"/>
      <c r="BA1467" s="529"/>
      <c r="BB1467" s="529"/>
      <c r="BC1467" s="529"/>
      <c r="BD1467" s="529"/>
      <c r="BE1467" s="529"/>
      <c r="BF1467" s="529"/>
      <c r="BG1467" s="529"/>
      <c r="BH1467" s="529"/>
      <c r="BI1467" s="529"/>
      <c r="BJ1467" s="529"/>
      <c r="BK1467" s="529"/>
      <c r="BL1467" s="529"/>
      <c r="BM1467" s="529"/>
      <c r="BN1467" s="529"/>
      <c r="BO1467" s="529"/>
      <c r="BP1467" s="529"/>
      <c r="BQ1467" s="529"/>
      <c r="BR1467" s="529"/>
      <c r="BS1467" s="529"/>
      <c r="BT1467" s="529"/>
      <c r="BU1467" s="529"/>
      <c r="BV1467" s="529"/>
      <c r="BW1467" s="529"/>
      <c r="BX1467" s="529"/>
      <c r="BY1467" s="529"/>
      <c r="BZ1467" s="529"/>
      <c r="CA1467" s="529"/>
      <c r="CB1467" s="529"/>
      <c r="CC1467" s="529"/>
      <c r="CD1467" s="529"/>
      <c r="CE1467" s="529"/>
      <c r="CF1467" s="529"/>
      <c r="CG1467" s="529"/>
      <c r="CH1467" s="529"/>
      <c r="CI1467" s="529"/>
      <c r="CJ1467" s="529"/>
      <c r="CK1467" s="529"/>
      <c r="CL1467" s="529"/>
      <c r="CM1467" s="529"/>
      <c r="CN1467" s="529"/>
      <c r="CO1467" s="529"/>
      <c r="CP1467" s="529"/>
      <c r="CQ1467" s="529"/>
    </row>
    <row r="1468" spans="1:95" s="70" customFormat="1" ht="15" customHeight="1" outlineLevel="1" x14ac:dyDescent="0.2">
      <c r="A1468" s="11">
        <v>141</v>
      </c>
      <c r="B1468" s="300"/>
      <c r="C1468" s="298"/>
      <c r="D1468" s="298"/>
      <c r="E1468" s="299"/>
      <c r="F1468" s="859" t="s">
        <v>558</v>
      </c>
      <c r="G1468" s="860"/>
      <c r="H1468" s="860"/>
      <c r="I1468" s="860"/>
      <c r="J1468" s="860"/>
      <c r="K1468" s="860"/>
      <c r="L1468" s="861"/>
      <c r="M1468" s="408">
        <f t="shared" si="621"/>
        <v>0</v>
      </c>
      <c r="N1468" s="419">
        <f>M1468*(1-'Annexe 1. Taux de référence'!$E34)+N692*(1-'Annexe 1. Taux de référence'!$E34)</f>
        <v>0</v>
      </c>
      <c r="O1468" s="422">
        <f>O692*(1-'Annexe 1. Taux de référence'!$E34)</f>
        <v>0</v>
      </c>
      <c r="P1468" s="422">
        <f>P692*(1-'Annexe 1. Taux de référence'!$E34)</f>
        <v>0</v>
      </c>
      <c r="Q1468" s="423">
        <f>Q692*(1-'Annexe 1. Taux de référence'!$E34)</f>
        <v>0</v>
      </c>
      <c r="R1468" s="419">
        <f>R692*(1-'Annexe 1. Taux de référence'!$E34)</f>
        <v>0</v>
      </c>
      <c r="S1468" s="421">
        <f>S692*(1-'Annexe 1. Taux de référence'!$E34)</f>
        <v>0</v>
      </c>
      <c r="T1468" s="421">
        <f>T692*(1-'Annexe 1. Taux de référence'!$E34)</f>
        <v>0</v>
      </c>
      <c r="U1468" s="421">
        <f>U692*(1-'Annexe 1. Taux de référence'!$E34)</f>
        <v>0</v>
      </c>
      <c r="V1468" s="421">
        <f>V692*(1-'Annexe 1. Taux de référence'!$E34)</f>
        <v>0</v>
      </c>
      <c r="W1468" s="421">
        <f>W692*(1-'Annexe 1. Taux de référence'!$E34)</f>
        <v>0</v>
      </c>
      <c r="X1468" s="422">
        <f>X692*(1-'Annexe 1. Taux de référence'!$E34)</f>
        <v>0</v>
      </c>
      <c r="Y1468" s="421">
        <f>Y692*(1-'Annexe 1. Taux de référence'!$E34)</f>
        <v>0</v>
      </c>
      <c r="Z1468" s="421">
        <f>Z692*(1-'Annexe 1. Taux de référence'!$E34)</f>
        <v>0</v>
      </c>
      <c r="AA1468" s="421">
        <f>AA692*(1-'Annexe 1. Taux de référence'!$E34)</f>
        <v>0</v>
      </c>
      <c r="AB1468" s="421">
        <f>AB692*(1-'Annexe 1. Taux de référence'!$E34)</f>
        <v>0</v>
      </c>
      <c r="AC1468" s="408">
        <f t="shared" si="622"/>
        <v>0</v>
      </c>
      <c r="AD1468" s="833"/>
      <c r="AE1468" s="834"/>
      <c r="AF1468" s="834"/>
      <c r="AG1468" s="536"/>
      <c r="AH1468" s="529"/>
      <c r="AI1468" s="529"/>
      <c r="AJ1468" s="529"/>
      <c r="AK1468" s="529"/>
      <c r="AL1468" s="529"/>
      <c r="AM1468" s="529"/>
      <c r="AN1468" s="529"/>
      <c r="AO1468" s="529"/>
      <c r="AP1468" s="529"/>
      <c r="AQ1468" s="529"/>
      <c r="AR1468" s="529"/>
      <c r="AS1468" s="529"/>
      <c r="AT1468" s="529"/>
      <c r="AU1468" s="529"/>
      <c r="AV1468" s="529"/>
      <c r="AW1468" s="529"/>
      <c r="AX1468" s="529"/>
      <c r="AY1468" s="529"/>
      <c r="AZ1468" s="529"/>
      <c r="BA1468" s="529"/>
      <c r="BB1468" s="529"/>
      <c r="BC1468" s="529"/>
      <c r="BD1468" s="529"/>
      <c r="BE1468" s="529"/>
      <c r="BF1468" s="529"/>
      <c r="BG1468" s="529"/>
      <c r="BH1468" s="529"/>
      <c r="BI1468" s="529"/>
      <c r="BJ1468" s="529"/>
      <c r="BK1468" s="529"/>
      <c r="BL1468" s="529"/>
      <c r="BM1468" s="529"/>
      <c r="BN1468" s="529"/>
      <c r="BO1468" s="529"/>
      <c r="BP1468" s="529"/>
      <c r="BQ1468" s="529"/>
      <c r="BR1468" s="529"/>
      <c r="BS1468" s="529"/>
      <c r="BT1468" s="529"/>
      <c r="BU1468" s="529"/>
      <c r="BV1468" s="529"/>
      <c r="BW1468" s="529"/>
      <c r="BX1468" s="529"/>
      <c r="BY1468" s="529"/>
      <c r="BZ1468" s="529"/>
      <c r="CA1468" s="529"/>
      <c r="CB1468" s="529"/>
      <c r="CC1468" s="529"/>
      <c r="CD1468" s="529"/>
      <c r="CE1468" s="529"/>
      <c r="CF1468" s="529"/>
      <c r="CG1468" s="529"/>
      <c r="CH1468" s="529"/>
      <c r="CI1468" s="529"/>
      <c r="CJ1468" s="529"/>
      <c r="CK1468" s="529"/>
      <c r="CL1468" s="529"/>
      <c r="CM1468" s="529"/>
      <c r="CN1468" s="529"/>
      <c r="CO1468" s="529"/>
      <c r="CP1468" s="529"/>
      <c r="CQ1468" s="529"/>
    </row>
    <row r="1469" spans="1:95" s="70" customFormat="1" ht="15" customHeight="1" outlineLevel="1" x14ac:dyDescent="0.2">
      <c r="A1469" s="11">
        <v>142</v>
      </c>
      <c r="B1469" s="300"/>
      <c r="C1469" s="298"/>
      <c r="D1469" s="844" t="s">
        <v>22</v>
      </c>
      <c r="E1469" s="845"/>
      <c r="F1469" s="845"/>
      <c r="G1469" s="845"/>
      <c r="H1469" s="845"/>
      <c r="I1469" s="845"/>
      <c r="J1469" s="845"/>
      <c r="K1469" s="845"/>
      <c r="L1469" s="845"/>
      <c r="M1469" s="845"/>
      <c r="N1469" s="845"/>
      <c r="O1469" s="845"/>
      <c r="P1469" s="845"/>
      <c r="Q1469" s="845"/>
      <c r="R1469" s="845"/>
      <c r="S1469" s="845"/>
      <c r="T1469" s="845"/>
      <c r="U1469" s="845"/>
      <c r="V1469" s="845"/>
      <c r="W1469" s="845"/>
      <c r="X1469" s="845"/>
      <c r="Y1469" s="845"/>
      <c r="Z1469" s="845"/>
      <c r="AA1469" s="845"/>
      <c r="AB1469" s="845"/>
      <c r="AC1469" s="845"/>
      <c r="AD1469" s="845"/>
      <c r="AE1469" s="845"/>
      <c r="AF1469" s="845"/>
      <c r="AG1469" s="536"/>
      <c r="AH1469" s="529"/>
      <c r="AI1469" s="529"/>
      <c r="AJ1469" s="529"/>
      <c r="AK1469" s="529"/>
      <c r="AL1469" s="529"/>
      <c r="AM1469" s="529"/>
      <c r="AN1469" s="529"/>
      <c r="AO1469" s="529"/>
      <c r="AP1469" s="529"/>
      <c r="AQ1469" s="529"/>
      <c r="AR1469" s="529"/>
      <c r="AS1469" s="529"/>
      <c r="AT1469" s="529"/>
      <c r="AU1469" s="529"/>
      <c r="AV1469" s="529"/>
      <c r="AW1469" s="529"/>
      <c r="AX1469" s="529"/>
      <c r="AY1469" s="529"/>
      <c r="AZ1469" s="529"/>
      <c r="BA1469" s="529"/>
      <c r="BB1469" s="529"/>
      <c r="BC1469" s="529"/>
      <c r="BD1469" s="529"/>
      <c r="BE1469" s="529"/>
      <c r="BF1469" s="529"/>
      <c r="BG1469" s="529"/>
      <c r="BH1469" s="529"/>
      <c r="BI1469" s="529"/>
      <c r="BJ1469" s="529"/>
      <c r="BK1469" s="529"/>
      <c r="BL1469" s="529"/>
      <c r="BM1469" s="529"/>
      <c r="BN1469" s="529"/>
      <c r="BO1469" s="529"/>
      <c r="BP1469" s="529"/>
      <c r="BQ1469" s="529"/>
      <c r="BR1469" s="529"/>
      <c r="BS1469" s="529"/>
      <c r="BT1469" s="529"/>
      <c r="BU1469" s="529"/>
      <c r="BV1469" s="529"/>
      <c r="BW1469" s="529"/>
      <c r="BX1469" s="529"/>
      <c r="BY1469" s="529"/>
      <c r="BZ1469" s="529"/>
      <c r="CA1469" s="529"/>
      <c r="CB1469" s="529"/>
      <c r="CC1469" s="529"/>
      <c r="CD1469" s="529"/>
      <c r="CE1469" s="529"/>
      <c r="CF1469" s="529"/>
      <c r="CG1469" s="529"/>
      <c r="CH1469" s="529"/>
      <c r="CI1469" s="529"/>
      <c r="CJ1469" s="529"/>
      <c r="CK1469" s="529"/>
      <c r="CL1469" s="529"/>
      <c r="CM1469" s="529"/>
      <c r="CN1469" s="529"/>
      <c r="CO1469" s="529"/>
      <c r="CP1469" s="529"/>
      <c r="CQ1469" s="529"/>
    </row>
    <row r="1470" spans="1:95" s="70" customFormat="1" ht="15" customHeight="1" outlineLevel="1" x14ac:dyDescent="0.2">
      <c r="A1470" s="11">
        <v>143</v>
      </c>
      <c r="B1470" s="300"/>
      <c r="C1470" s="298"/>
      <c r="D1470" s="298"/>
      <c r="E1470" s="918" t="s">
        <v>118</v>
      </c>
      <c r="F1470" s="919"/>
      <c r="G1470" s="919"/>
      <c r="H1470" s="919"/>
      <c r="I1470" s="919"/>
      <c r="J1470" s="919"/>
      <c r="K1470" s="919"/>
      <c r="L1470" s="920"/>
      <c r="M1470" s="407">
        <f>SUBTOTAL(9,M1471:M1472)</f>
        <v>0</v>
      </c>
      <c r="N1470" s="410">
        <f t="shared" ref="N1470:AC1470" si="623">SUBTOTAL(9,N1471:N1472)</f>
        <v>0</v>
      </c>
      <c r="O1470" s="414">
        <f t="shared" si="623"/>
        <v>0</v>
      </c>
      <c r="P1470" s="414">
        <f t="shared" si="623"/>
        <v>0</v>
      </c>
      <c r="Q1470" s="415">
        <f t="shared" si="623"/>
        <v>0</v>
      </c>
      <c r="R1470" s="410">
        <f t="shared" si="623"/>
        <v>0</v>
      </c>
      <c r="S1470" s="414">
        <f t="shared" si="623"/>
        <v>0</v>
      </c>
      <c r="T1470" s="413">
        <f t="shared" si="623"/>
        <v>0</v>
      </c>
      <c r="U1470" s="413">
        <f t="shared" si="623"/>
        <v>0</v>
      </c>
      <c r="V1470" s="413">
        <f t="shared" si="623"/>
        <v>0</v>
      </c>
      <c r="W1470" s="413">
        <f t="shared" si="623"/>
        <v>0</v>
      </c>
      <c r="X1470" s="413">
        <f t="shared" si="623"/>
        <v>0</v>
      </c>
      <c r="Y1470" s="413">
        <f t="shared" si="623"/>
        <v>0</v>
      </c>
      <c r="Z1470" s="413">
        <f t="shared" si="623"/>
        <v>0</v>
      </c>
      <c r="AA1470" s="413">
        <f t="shared" si="623"/>
        <v>0</v>
      </c>
      <c r="AB1470" s="411">
        <f t="shared" si="623"/>
        <v>0</v>
      </c>
      <c r="AC1470" s="407">
        <f t="shared" si="623"/>
        <v>0</v>
      </c>
      <c r="AD1470" s="1461"/>
      <c r="AE1470" s="828"/>
      <c r="AF1470" s="828"/>
      <c r="AG1470" s="536"/>
      <c r="AH1470" s="529"/>
      <c r="AI1470" s="529"/>
      <c r="AJ1470" s="529"/>
      <c r="AK1470" s="529"/>
      <c r="AL1470" s="529"/>
      <c r="AM1470" s="529"/>
      <c r="AN1470" s="529"/>
      <c r="AO1470" s="529"/>
      <c r="AP1470" s="529"/>
      <c r="AQ1470" s="529"/>
      <c r="AR1470" s="529"/>
      <c r="AS1470" s="529"/>
      <c r="AT1470" s="529"/>
      <c r="AU1470" s="529"/>
      <c r="AV1470" s="529"/>
      <c r="AW1470" s="529"/>
      <c r="AX1470" s="529"/>
      <c r="AY1470" s="529"/>
      <c r="AZ1470" s="529"/>
      <c r="BA1470" s="529"/>
      <c r="BB1470" s="529"/>
      <c r="BC1470" s="529"/>
      <c r="BD1470" s="529"/>
      <c r="BE1470" s="529"/>
      <c r="BF1470" s="529"/>
      <c r="BG1470" s="529"/>
      <c r="BH1470" s="529"/>
      <c r="BI1470" s="529"/>
      <c r="BJ1470" s="529"/>
      <c r="BK1470" s="529"/>
      <c r="BL1470" s="529"/>
      <c r="BM1470" s="529"/>
      <c r="BN1470" s="529"/>
      <c r="BO1470" s="529"/>
      <c r="BP1470" s="529"/>
      <c r="BQ1470" s="529"/>
      <c r="BR1470" s="529"/>
      <c r="BS1470" s="529"/>
      <c r="BT1470" s="529"/>
      <c r="BU1470" s="529"/>
      <c r="BV1470" s="529"/>
      <c r="BW1470" s="529"/>
      <c r="BX1470" s="529"/>
      <c r="BY1470" s="529"/>
      <c r="BZ1470" s="529"/>
      <c r="CA1470" s="529"/>
      <c r="CB1470" s="529"/>
      <c r="CC1470" s="529"/>
      <c r="CD1470" s="529"/>
      <c r="CE1470" s="529"/>
      <c r="CF1470" s="529"/>
      <c r="CG1470" s="529"/>
      <c r="CH1470" s="529"/>
      <c r="CI1470" s="529"/>
      <c r="CJ1470" s="529"/>
      <c r="CK1470" s="529"/>
      <c r="CL1470" s="529"/>
      <c r="CM1470" s="529"/>
      <c r="CN1470" s="529"/>
      <c r="CO1470" s="529"/>
      <c r="CP1470" s="529"/>
      <c r="CQ1470" s="529"/>
    </row>
    <row r="1471" spans="1:95" s="70" customFormat="1" ht="15" customHeight="1" outlineLevel="1" x14ac:dyDescent="0.2">
      <c r="A1471" s="11">
        <v>144</v>
      </c>
      <c r="B1471" s="300"/>
      <c r="C1471" s="298"/>
      <c r="D1471" s="298"/>
      <c r="E1471" s="299"/>
      <c r="F1471" s="856" t="s">
        <v>124</v>
      </c>
      <c r="G1471" s="857"/>
      <c r="H1471" s="857"/>
      <c r="I1471" s="857"/>
      <c r="J1471" s="857"/>
      <c r="K1471" s="857"/>
      <c r="L1471" s="858"/>
      <c r="M1471" s="408">
        <f t="shared" ref="M1471:M1472" si="624">M695</f>
        <v>0</v>
      </c>
      <c r="N1471" s="419">
        <f>M1471*(1-'Annexe 1. Taux de référence'!$E37)+N695*(1-'Annexe 1. Taux de référence'!$E37)</f>
        <v>0</v>
      </c>
      <c r="O1471" s="422">
        <f>O695*(1-'Annexe 1. Taux de référence'!$E37)</f>
        <v>0</v>
      </c>
      <c r="P1471" s="422">
        <f>P695*(1-'Annexe 1. Taux de référence'!$E37)</f>
        <v>0</v>
      </c>
      <c r="Q1471" s="423">
        <f>Q695*(1-'Annexe 1. Taux de référence'!$E37)</f>
        <v>0</v>
      </c>
      <c r="R1471" s="419">
        <f>R695*(1-'Annexe 1. Taux de référence'!$E37)</f>
        <v>0</v>
      </c>
      <c r="S1471" s="421">
        <f>S695*(1-'Annexe 1. Taux de référence'!$E37)</f>
        <v>0</v>
      </c>
      <c r="T1471" s="421">
        <f>T695*(1-'Annexe 1. Taux de référence'!$E37)</f>
        <v>0</v>
      </c>
      <c r="U1471" s="421">
        <f>U695*(1-'Annexe 1. Taux de référence'!$E37)</f>
        <v>0</v>
      </c>
      <c r="V1471" s="421">
        <f>V695*(1-'Annexe 1. Taux de référence'!$E37)</f>
        <v>0</v>
      </c>
      <c r="W1471" s="421">
        <f>W695*(1-'Annexe 1. Taux de référence'!$E37)</f>
        <v>0</v>
      </c>
      <c r="X1471" s="422">
        <f>X695*(1-'Annexe 1. Taux de référence'!$E37)</f>
        <v>0</v>
      </c>
      <c r="Y1471" s="421">
        <f>Y695*(1-'Annexe 1. Taux de référence'!$E37)</f>
        <v>0</v>
      </c>
      <c r="Z1471" s="421">
        <f>Z695*(1-'Annexe 1. Taux de référence'!$E37)</f>
        <v>0</v>
      </c>
      <c r="AA1471" s="421">
        <f>AA695*(1-'Annexe 1. Taux de référence'!$E37)</f>
        <v>0</v>
      </c>
      <c r="AB1471" s="421">
        <f>AB695*(1-'Annexe 1. Taux de référence'!$E37)</f>
        <v>0</v>
      </c>
      <c r="AC1471" s="408">
        <f t="shared" ref="AC1471:AC1472" si="625">AC695</f>
        <v>0</v>
      </c>
      <c r="AD1471" s="830"/>
      <c r="AE1471" s="1063"/>
      <c r="AF1471" s="831"/>
      <c r="AG1471" s="536"/>
      <c r="AH1471" s="529"/>
      <c r="AI1471" s="529"/>
      <c r="AJ1471" s="529"/>
      <c r="AK1471" s="529"/>
      <c r="AL1471" s="529"/>
      <c r="AM1471" s="529"/>
      <c r="AN1471" s="529"/>
      <c r="AO1471" s="529"/>
      <c r="AP1471" s="529"/>
      <c r="AQ1471" s="529"/>
      <c r="AR1471" s="529"/>
      <c r="AS1471" s="529"/>
      <c r="AT1471" s="529"/>
      <c r="AU1471" s="529"/>
      <c r="AV1471" s="529"/>
      <c r="AW1471" s="529"/>
      <c r="AX1471" s="529"/>
      <c r="AY1471" s="529"/>
      <c r="AZ1471" s="529"/>
      <c r="BA1471" s="529"/>
      <c r="BB1471" s="529"/>
      <c r="BC1471" s="529"/>
      <c r="BD1471" s="529"/>
      <c r="BE1471" s="529"/>
      <c r="BF1471" s="529"/>
      <c r="BG1471" s="529"/>
      <c r="BH1471" s="529"/>
      <c r="BI1471" s="529"/>
      <c r="BJ1471" s="529"/>
      <c r="BK1471" s="529"/>
      <c r="BL1471" s="529"/>
      <c r="BM1471" s="529"/>
      <c r="BN1471" s="529"/>
      <c r="BO1471" s="529"/>
      <c r="BP1471" s="529"/>
      <c r="BQ1471" s="529"/>
      <c r="BR1471" s="529"/>
      <c r="BS1471" s="529"/>
      <c r="BT1471" s="529"/>
      <c r="BU1471" s="529"/>
      <c r="BV1471" s="529"/>
      <c r="BW1471" s="529"/>
      <c r="BX1471" s="529"/>
      <c r="BY1471" s="529"/>
      <c r="BZ1471" s="529"/>
      <c r="CA1471" s="529"/>
      <c r="CB1471" s="529"/>
      <c r="CC1471" s="529"/>
      <c r="CD1471" s="529"/>
      <c r="CE1471" s="529"/>
      <c r="CF1471" s="529"/>
      <c r="CG1471" s="529"/>
      <c r="CH1471" s="529"/>
      <c r="CI1471" s="529"/>
      <c r="CJ1471" s="529"/>
      <c r="CK1471" s="529"/>
      <c r="CL1471" s="529"/>
      <c r="CM1471" s="529"/>
      <c r="CN1471" s="529"/>
      <c r="CO1471" s="529"/>
      <c r="CP1471" s="529"/>
      <c r="CQ1471" s="529"/>
    </row>
    <row r="1472" spans="1:95" s="70" customFormat="1" ht="15" customHeight="1" outlineLevel="1" x14ac:dyDescent="0.2">
      <c r="A1472" s="11">
        <v>145</v>
      </c>
      <c r="B1472" s="300"/>
      <c r="C1472" s="298"/>
      <c r="D1472" s="298"/>
      <c r="E1472" s="299"/>
      <c r="F1472" s="859" t="s">
        <v>571</v>
      </c>
      <c r="G1472" s="860"/>
      <c r="H1472" s="860"/>
      <c r="I1472" s="860"/>
      <c r="J1472" s="860"/>
      <c r="K1472" s="860"/>
      <c r="L1472" s="861"/>
      <c r="M1472" s="408">
        <f t="shared" si="624"/>
        <v>0</v>
      </c>
      <c r="N1472" s="419">
        <f>M1472*(1-'Annexe 1. Taux de référence'!$E38)+N696*(1-'Annexe 1. Taux de référence'!$E38)</f>
        <v>0</v>
      </c>
      <c r="O1472" s="422">
        <f>O696*(1-'Annexe 1. Taux de référence'!$E38)</f>
        <v>0</v>
      </c>
      <c r="P1472" s="422">
        <f>P696*(1-'Annexe 1. Taux de référence'!$E38)</f>
        <v>0</v>
      </c>
      <c r="Q1472" s="423">
        <f>Q696*(1-'Annexe 1. Taux de référence'!$E38)</f>
        <v>0</v>
      </c>
      <c r="R1472" s="419">
        <f>R696*(1-'Annexe 1. Taux de référence'!$E38)</f>
        <v>0</v>
      </c>
      <c r="S1472" s="421">
        <f>S696*(1-'Annexe 1. Taux de référence'!$E38)</f>
        <v>0</v>
      </c>
      <c r="T1472" s="421">
        <f>T696*(1-'Annexe 1. Taux de référence'!$E38)</f>
        <v>0</v>
      </c>
      <c r="U1472" s="421">
        <f>U696*(1-'Annexe 1. Taux de référence'!$E38)</f>
        <v>0</v>
      </c>
      <c r="V1472" s="421">
        <f>V696*(1-'Annexe 1. Taux de référence'!$E38)</f>
        <v>0</v>
      </c>
      <c r="W1472" s="421">
        <f>W696*(1-'Annexe 1. Taux de référence'!$E38)</f>
        <v>0</v>
      </c>
      <c r="X1472" s="422">
        <f>X696*(1-'Annexe 1. Taux de référence'!$E38)</f>
        <v>0</v>
      </c>
      <c r="Y1472" s="421">
        <f>Y696*(1-'Annexe 1. Taux de référence'!$E38)</f>
        <v>0</v>
      </c>
      <c r="Z1472" s="421">
        <f>Z696*(1-'Annexe 1. Taux de référence'!$E38)</f>
        <v>0</v>
      </c>
      <c r="AA1472" s="421">
        <f>AA696*(1-'Annexe 1. Taux de référence'!$E38)</f>
        <v>0</v>
      </c>
      <c r="AB1472" s="421">
        <f>AB696*(1-'Annexe 1. Taux de référence'!$E38)</f>
        <v>0</v>
      </c>
      <c r="AC1472" s="408">
        <f t="shared" si="625"/>
        <v>0</v>
      </c>
      <c r="AD1472" s="830"/>
      <c r="AE1472" s="1063"/>
      <c r="AF1472" s="831"/>
      <c r="AG1472" s="536"/>
      <c r="AH1472" s="529"/>
      <c r="AI1472" s="529"/>
      <c r="AJ1472" s="529"/>
      <c r="AK1472" s="529"/>
      <c r="AL1472" s="529"/>
      <c r="AM1472" s="529"/>
      <c r="AN1472" s="529"/>
      <c r="AO1472" s="529"/>
      <c r="AP1472" s="529"/>
      <c r="AQ1472" s="529"/>
      <c r="AR1472" s="529"/>
      <c r="AS1472" s="529"/>
      <c r="AT1472" s="529"/>
      <c r="AU1472" s="529"/>
      <c r="AV1472" s="529"/>
      <c r="AW1472" s="529"/>
      <c r="AX1472" s="529"/>
      <c r="AY1472" s="529"/>
      <c r="AZ1472" s="529"/>
      <c r="BA1472" s="529"/>
      <c r="BB1472" s="529"/>
      <c r="BC1472" s="529"/>
      <c r="BD1472" s="529"/>
      <c r="BE1472" s="529"/>
      <c r="BF1472" s="529"/>
      <c r="BG1472" s="529"/>
      <c r="BH1472" s="529"/>
      <c r="BI1472" s="529"/>
      <c r="BJ1472" s="529"/>
      <c r="BK1472" s="529"/>
      <c r="BL1472" s="529"/>
      <c r="BM1472" s="529"/>
      <c r="BN1472" s="529"/>
      <c r="BO1472" s="529"/>
      <c r="BP1472" s="529"/>
      <c r="BQ1472" s="529"/>
      <c r="BR1472" s="529"/>
      <c r="BS1472" s="529"/>
      <c r="BT1472" s="529"/>
      <c r="BU1472" s="529"/>
      <c r="BV1472" s="529"/>
      <c r="BW1472" s="529"/>
      <c r="BX1472" s="529"/>
      <c r="BY1472" s="529"/>
      <c r="BZ1472" s="529"/>
      <c r="CA1472" s="529"/>
      <c r="CB1472" s="529"/>
      <c r="CC1472" s="529"/>
      <c r="CD1472" s="529"/>
      <c r="CE1472" s="529"/>
      <c r="CF1472" s="529"/>
      <c r="CG1472" s="529"/>
      <c r="CH1472" s="529"/>
      <c r="CI1472" s="529"/>
      <c r="CJ1472" s="529"/>
      <c r="CK1472" s="529"/>
      <c r="CL1472" s="529"/>
      <c r="CM1472" s="529"/>
      <c r="CN1472" s="529"/>
      <c r="CO1472" s="529"/>
      <c r="CP1472" s="529"/>
      <c r="CQ1472" s="529"/>
    </row>
    <row r="1473" spans="1:95" s="70" customFormat="1" ht="15" customHeight="1" outlineLevel="1" x14ac:dyDescent="0.2">
      <c r="A1473" s="11">
        <v>146</v>
      </c>
      <c r="B1473" s="300"/>
      <c r="C1473" s="298"/>
      <c r="D1473" s="298"/>
      <c r="E1473" s="853" t="s">
        <v>119</v>
      </c>
      <c r="F1473" s="854"/>
      <c r="G1473" s="854"/>
      <c r="H1473" s="854"/>
      <c r="I1473" s="854"/>
      <c r="J1473" s="854"/>
      <c r="K1473" s="854"/>
      <c r="L1473" s="855"/>
      <c r="M1473" s="407">
        <f>SUBTOTAL(9,M1474:M1476)</f>
        <v>0</v>
      </c>
      <c r="N1473" s="410">
        <f t="shared" ref="N1473:AC1473" si="626">SUBTOTAL(9,N1474:N1476)</f>
        <v>0</v>
      </c>
      <c r="O1473" s="414">
        <f t="shared" si="626"/>
        <v>0</v>
      </c>
      <c r="P1473" s="414">
        <f t="shared" si="626"/>
        <v>0</v>
      </c>
      <c r="Q1473" s="415">
        <f t="shared" si="626"/>
        <v>0</v>
      </c>
      <c r="R1473" s="410">
        <f t="shared" si="626"/>
        <v>0</v>
      </c>
      <c r="S1473" s="414">
        <f t="shared" si="626"/>
        <v>0</v>
      </c>
      <c r="T1473" s="413">
        <f t="shared" si="626"/>
        <v>0</v>
      </c>
      <c r="U1473" s="413">
        <f t="shared" si="626"/>
        <v>0</v>
      </c>
      <c r="V1473" s="413">
        <f t="shared" si="626"/>
        <v>0</v>
      </c>
      <c r="W1473" s="413">
        <f t="shared" si="626"/>
        <v>0</v>
      </c>
      <c r="X1473" s="413">
        <f t="shared" si="626"/>
        <v>0</v>
      </c>
      <c r="Y1473" s="413">
        <f t="shared" si="626"/>
        <v>0</v>
      </c>
      <c r="Z1473" s="413">
        <f t="shared" si="626"/>
        <v>0</v>
      </c>
      <c r="AA1473" s="413">
        <f t="shared" si="626"/>
        <v>0</v>
      </c>
      <c r="AB1473" s="411">
        <f t="shared" si="626"/>
        <v>0</v>
      </c>
      <c r="AC1473" s="407">
        <f t="shared" si="626"/>
        <v>0</v>
      </c>
      <c r="AD1473" s="830"/>
      <c r="AE1473" s="1063"/>
      <c r="AF1473" s="831"/>
      <c r="AG1473" s="536"/>
      <c r="AH1473" s="529"/>
      <c r="AI1473" s="529"/>
      <c r="AJ1473" s="529"/>
      <c r="AK1473" s="529"/>
      <c r="AL1473" s="529"/>
      <c r="AM1473" s="529"/>
      <c r="AN1473" s="529"/>
      <c r="AO1473" s="529"/>
      <c r="AP1473" s="529"/>
      <c r="AQ1473" s="529"/>
      <c r="AR1473" s="529"/>
      <c r="AS1473" s="529"/>
      <c r="AT1473" s="529"/>
      <c r="AU1473" s="529"/>
      <c r="AV1473" s="529"/>
      <c r="AW1473" s="529"/>
      <c r="AX1473" s="529"/>
      <c r="AY1473" s="529"/>
      <c r="AZ1473" s="529"/>
      <c r="BA1473" s="529"/>
      <c r="BB1473" s="529"/>
      <c r="BC1473" s="529"/>
      <c r="BD1473" s="529"/>
      <c r="BE1473" s="529"/>
      <c r="BF1473" s="529"/>
      <c r="BG1473" s="529"/>
      <c r="BH1473" s="529"/>
      <c r="BI1473" s="529"/>
      <c r="BJ1473" s="529"/>
      <c r="BK1473" s="529"/>
      <c r="BL1473" s="529"/>
      <c r="BM1473" s="529"/>
      <c r="BN1473" s="529"/>
      <c r="BO1473" s="529"/>
      <c r="BP1473" s="529"/>
      <c r="BQ1473" s="529"/>
      <c r="BR1473" s="529"/>
      <c r="BS1473" s="529"/>
      <c r="BT1473" s="529"/>
      <c r="BU1473" s="529"/>
      <c r="BV1473" s="529"/>
      <c r="BW1473" s="529"/>
      <c r="BX1473" s="529"/>
      <c r="BY1473" s="529"/>
      <c r="BZ1473" s="529"/>
      <c r="CA1473" s="529"/>
      <c r="CB1473" s="529"/>
      <c r="CC1473" s="529"/>
      <c r="CD1473" s="529"/>
      <c r="CE1473" s="529"/>
      <c r="CF1473" s="529"/>
      <c r="CG1473" s="529"/>
      <c r="CH1473" s="529"/>
      <c r="CI1473" s="529"/>
      <c r="CJ1473" s="529"/>
      <c r="CK1473" s="529"/>
      <c r="CL1473" s="529"/>
      <c r="CM1473" s="529"/>
      <c r="CN1473" s="529"/>
      <c r="CO1473" s="529"/>
      <c r="CP1473" s="529"/>
      <c r="CQ1473" s="529"/>
    </row>
    <row r="1474" spans="1:95" s="70" customFormat="1" ht="15" customHeight="1" outlineLevel="1" x14ac:dyDescent="0.2">
      <c r="A1474" s="11">
        <v>147</v>
      </c>
      <c r="B1474" s="300"/>
      <c r="C1474" s="298"/>
      <c r="D1474" s="298"/>
      <c r="E1474" s="299"/>
      <c r="F1474" s="856" t="s">
        <v>116</v>
      </c>
      <c r="G1474" s="857"/>
      <c r="H1474" s="857"/>
      <c r="I1474" s="857"/>
      <c r="J1474" s="857"/>
      <c r="K1474" s="857"/>
      <c r="L1474" s="858"/>
      <c r="M1474" s="408">
        <f t="shared" ref="M1474:M1476" si="627">M698</f>
        <v>0</v>
      </c>
      <c r="N1474" s="419">
        <f>M1474*(1-'Annexe 1. Taux de référence'!$E40)+N698*(1-'Annexe 1. Taux de référence'!$E40)</f>
        <v>0</v>
      </c>
      <c r="O1474" s="422">
        <f>O698*(1-'Annexe 1. Taux de référence'!$E40)</f>
        <v>0</v>
      </c>
      <c r="P1474" s="422">
        <f>P698*(1-'Annexe 1. Taux de référence'!$E40)</f>
        <v>0</v>
      </c>
      <c r="Q1474" s="423">
        <f>Q698*(1-'Annexe 1. Taux de référence'!$E40)</f>
        <v>0</v>
      </c>
      <c r="R1474" s="419">
        <f>R698*(1-'Annexe 1. Taux de référence'!$E40)</f>
        <v>0</v>
      </c>
      <c r="S1474" s="421">
        <f>S698*(1-'Annexe 1. Taux de référence'!$E40)</f>
        <v>0</v>
      </c>
      <c r="T1474" s="421">
        <f>T698*(1-'Annexe 1. Taux de référence'!$E40)</f>
        <v>0</v>
      </c>
      <c r="U1474" s="421">
        <f>U698*(1-'Annexe 1. Taux de référence'!$E40)</f>
        <v>0</v>
      </c>
      <c r="V1474" s="421">
        <f>V698*(1-'Annexe 1. Taux de référence'!$E40)</f>
        <v>0</v>
      </c>
      <c r="W1474" s="421">
        <f>W698*(1-'Annexe 1. Taux de référence'!$E40)</f>
        <v>0</v>
      </c>
      <c r="X1474" s="422">
        <f>X698*(1-'Annexe 1. Taux de référence'!$E40)</f>
        <v>0</v>
      </c>
      <c r="Y1474" s="421">
        <f>Y698*(1-'Annexe 1. Taux de référence'!$E40)</f>
        <v>0</v>
      </c>
      <c r="Z1474" s="421">
        <f>Z698*(1-'Annexe 1. Taux de référence'!$E40)</f>
        <v>0</v>
      </c>
      <c r="AA1474" s="421">
        <f>AA698*(1-'Annexe 1. Taux de référence'!$E40)</f>
        <v>0</v>
      </c>
      <c r="AB1474" s="421">
        <f>AB698*(1-'Annexe 1. Taux de référence'!$E40)</f>
        <v>0</v>
      </c>
      <c r="AC1474" s="408">
        <f t="shared" ref="AC1474:AC1476" si="628">AC698</f>
        <v>0</v>
      </c>
      <c r="AD1474" s="830"/>
      <c r="AE1474" s="1063"/>
      <c r="AF1474" s="831"/>
      <c r="AG1474" s="536"/>
      <c r="AH1474" s="529"/>
      <c r="AI1474" s="529"/>
      <c r="AJ1474" s="529"/>
      <c r="AK1474" s="529"/>
      <c r="AL1474" s="529"/>
      <c r="AM1474" s="529"/>
      <c r="AN1474" s="529"/>
      <c r="AO1474" s="529"/>
      <c r="AP1474" s="529"/>
      <c r="AQ1474" s="529"/>
      <c r="AR1474" s="529"/>
      <c r="AS1474" s="529"/>
      <c r="AT1474" s="529"/>
      <c r="AU1474" s="529"/>
      <c r="AV1474" s="529"/>
      <c r="AW1474" s="529"/>
      <c r="AX1474" s="529"/>
      <c r="AY1474" s="529"/>
      <c r="AZ1474" s="529"/>
      <c r="BA1474" s="529"/>
      <c r="BB1474" s="529"/>
      <c r="BC1474" s="529"/>
      <c r="BD1474" s="529"/>
      <c r="BE1474" s="529"/>
      <c r="BF1474" s="529"/>
      <c r="BG1474" s="529"/>
      <c r="BH1474" s="529"/>
      <c r="BI1474" s="529"/>
      <c r="BJ1474" s="529"/>
      <c r="BK1474" s="529"/>
      <c r="BL1474" s="529"/>
      <c r="BM1474" s="529"/>
      <c r="BN1474" s="529"/>
      <c r="BO1474" s="529"/>
      <c r="BP1474" s="529"/>
      <c r="BQ1474" s="529"/>
      <c r="BR1474" s="529"/>
      <c r="BS1474" s="529"/>
      <c r="BT1474" s="529"/>
      <c r="BU1474" s="529"/>
      <c r="BV1474" s="529"/>
      <c r="BW1474" s="529"/>
      <c r="BX1474" s="529"/>
      <c r="BY1474" s="529"/>
      <c r="BZ1474" s="529"/>
      <c r="CA1474" s="529"/>
      <c r="CB1474" s="529"/>
      <c r="CC1474" s="529"/>
      <c r="CD1474" s="529"/>
      <c r="CE1474" s="529"/>
      <c r="CF1474" s="529"/>
      <c r="CG1474" s="529"/>
      <c r="CH1474" s="529"/>
      <c r="CI1474" s="529"/>
      <c r="CJ1474" s="529"/>
      <c r="CK1474" s="529"/>
      <c r="CL1474" s="529"/>
      <c r="CM1474" s="529"/>
      <c r="CN1474" s="529"/>
      <c r="CO1474" s="529"/>
      <c r="CP1474" s="529"/>
      <c r="CQ1474" s="529"/>
    </row>
    <row r="1475" spans="1:95" s="70" customFormat="1" ht="15" customHeight="1" outlineLevel="1" x14ac:dyDescent="0.2">
      <c r="A1475" s="11">
        <v>148</v>
      </c>
      <c r="B1475" s="300"/>
      <c r="C1475" s="298"/>
      <c r="D1475" s="298"/>
      <c r="E1475" s="299"/>
      <c r="F1475" s="915" t="s">
        <v>567</v>
      </c>
      <c r="G1475" s="916"/>
      <c r="H1475" s="916"/>
      <c r="I1475" s="916"/>
      <c r="J1475" s="916"/>
      <c r="K1475" s="916"/>
      <c r="L1475" s="917"/>
      <c r="M1475" s="408">
        <f t="shared" si="627"/>
        <v>0</v>
      </c>
      <c r="N1475" s="419">
        <f>M1475*(1-'Annexe 1. Taux de référence'!$E41)+N699*(1-'Annexe 1. Taux de référence'!$E41)</f>
        <v>0</v>
      </c>
      <c r="O1475" s="422">
        <f>O699*(1-'Annexe 1. Taux de référence'!$E41)</f>
        <v>0</v>
      </c>
      <c r="P1475" s="422">
        <f>P699*(1-'Annexe 1. Taux de référence'!$E41)</f>
        <v>0</v>
      </c>
      <c r="Q1475" s="423">
        <f>Q699*(1-'Annexe 1. Taux de référence'!$E41)</f>
        <v>0</v>
      </c>
      <c r="R1475" s="419">
        <f>R699*(1-'Annexe 1. Taux de référence'!$E41)</f>
        <v>0</v>
      </c>
      <c r="S1475" s="421">
        <f>S699*(1-'Annexe 1. Taux de référence'!$E41)</f>
        <v>0</v>
      </c>
      <c r="T1475" s="421">
        <f>T699*(1-'Annexe 1. Taux de référence'!$E41)</f>
        <v>0</v>
      </c>
      <c r="U1475" s="421">
        <f>U699*(1-'Annexe 1. Taux de référence'!$E41)</f>
        <v>0</v>
      </c>
      <c r="V1475" s="421">
        <f>V699*(1-'Annexe 1. Taux de référence'!$E41)</f>
        <v>0</v>
      </c>
      <c r="W1475" s="421">
        <f>W699*(1-'Annexe 1. Taux de référence'!$E41)</f>
        <v>0</v>
      </c>
      <c r="X1475" s="422">
        <f>X699*(1-'Annexe 1. Taux de référence'!$E41)</f>
        <v>0</v>
      </c>
      <c r="Y1475" s="421">
        <f>Y699*(1-'Annexe 1. Taux de référence'!$E41)</f>
        <v>0</v>
      </c>
      <c r="Z1475" s="421">
        <f>Z699*(1-'Annexe 1. Taux de référence'!$E41)</f>
        <v>0</v>
      </c>
      <c r="AA1475" s="421">
        <f>AA699*(1-'Annexe 1. Taux de référence'!$E41)</f>
        <v>0</v>
      </c>
      <c r="AB1475" s="421">
        <f>AB699*(1-'Annexe 1. Taux de référence'!$E41)</f>
        <v>0</v>
      </c>
      <c r="AC1475" s="408">
        <f t="shared" si="628"/>
        <v>0</v>
      </c>
      <c r="AD1475" s="830"/>
      <c r="AE1475" s="1063"/>
      <c r="AF1475" s="831"/>
      <c r="AG1475" s="536"/>
      <c r="AH1475" s="529"/>
      <c r="AI1475" s="529"/>
      <c r="AJ1475" s="529"/>
      <c r="AK1475" s="529"/>
      <c r="AL1475" s="529"/>
      <c r="AM1475" s="529"/>
      <c r="AN1475" s="529"/>
      <c r="AO1475" s="529"/>
      <c r="AP1475" s="529"/>
      <c r="AQ1475" s="529"/>
      <c r="AR1475" s="529"/>
      <c r="AS1475" s="529"/>
      <c r="AT1475" s="529"/>
      <c r="AU1475" s="529"/>
      <c r="AV1475" s="529"/>
      <c r="AW1475" s="529"/>
      <c r="AX1475" s="529"/>
      <c r="AY1475" s="529"/>
      <c r="AZ1475" s="529"/>
      <c r="BA1475" s="529"/>
      <c r="BB1475" s="529"/>
      <c r="BC1475" s="529"/>
      <c r="BD1475" s="529"/>
      <c r="BE1475" s="529"/>
      <c r="BF1475" s="529"/>
      <c r="BG1475" s="529"/>
      <c r="BH1475" s="529"/>
      <c r="BI1475" s="529"/>
      <c r="BJ1475" s="529"/>
      <c r="BK1475" s="529"/>
      <c r="BL1475" s="529"/>
      <c r="BM1475" s="529"/>
      <c r="BN1475" s="529"/>
      <c r="BO1475" s="529"/>
      <c r="BP1475" s="529"/>
      <c r="BQ1475" s="529"/>
      <c r="BR1475" s="529"/>
      <c r="BS1475" s="529"/>
      <c r="BT1475" s="529"/>
      <c r="BU1475" s="529"/>
      <c r="BV1475" s="529"/>
      <c r="BW1475" s="529"/>
      <c r="BX1475" s="529"/>
      <c r="BY1475" s="529"/>
      <c r="BZ1475" s="529"/>
      <c r="CA1475" s="529"/>
      <c r="CB1475" s="529"/>
      <c r="CC1475" s="529"/>
      <c r="CD1475" s="529"/>
      <c r="CE1475" s="529"/>
      <c r="CF1475" s="529"/>
      <c r="CG1475" s="529"/>
      <c r="CH1475" s="529"/>
      <c r="CI1475" s="529"/>
      <c r="CJ1475" s="529"/>
      <c r="CK1475" s="529"/>
      <c r="CL1475" s="529"/>
      <c r="CM1475" s="529"/>
      <c r="CN1475" s="529"/>
      <c r="CO1475" s="529"/>
      <c r="CP1475" s="529"/>
      <c r="CQ1475" s="529"/>
    </row>
    <row r="1476" spans="1:95" s="70" customFormat="1" ht="27.75" customHeight="1" outlineLevel="1" x14ac:dyDescent="0.2">
      <c r="A1476" s="11">
        <v>149</v>
      </c>
      <c r="B1476" s="300"/>
      <c r="C1476" s="298"/>
      <c r="D1476" s="298"/>
      <c r="E1476" s="299"/>
      <c r="F1476" s="859" t="s">
        <v>125</v>
      </c>
      <c r="G1476" s="860"/>
      <c r="H1476" s="860"/>
      <c r="I1476" s="860"/>
      <c r="J1476" s="860"/>
      <c r="K1476" s="860"/>
      <c r="L1476" s="861"/>
      <c r="M1476" s="408">
        <f t="shared" si="627"/>
        <v>0</v>
      </c>
      <c r="N1476" s="419">
        <f>M1476*(1-'Annexe 1. Taux de référence'!$E42)+N700*(1-'Annexe 1. Taux de référence'!$E42)</f>
        <v>0</v>
      </c>
      <c r="O1476" s="422">
        <f>O700*(1-'Annexe 1. Taux de référence'!$E42)</f>
        <v>0</v>
      </c>
      <c r="P1476" s="422">
        <f>P700*(1-'Annexe 1. Taux de référence'!$E42)</f>
        <v>0</v>
      </c>
      <c r="Q1476" s="423">
        <f>Q700*(1-'Annexe 1. Taux de référence'!$E42)</f>
        <v>0</v>
      </c>
      <c r="R1476" s="419">
        <f>R700*(1-'Annexe 1. Taux de référence'!$E42)</f>
        <v>0</v>
      </c>
      <c r="S1476" s="421">
        <f>S700*(1-'Annexe 1. Taux de référence'!$E42)</f>
        <v>0</v>
      </c>
      <c r="T1476" s="421">
        <f>T700*(1-'Annexe 1. Taux de référence'!$E42)</f>
        <v>0</v>
      </c>
      <c r="U1476" s="421">
        <f>U700*(1-'Annexe 1. Taux de référence'!$E42)</f>
        <v>0</v>
      </c>
      <c r="V1476" s="421">
        <f>V700*(1-'Annexe 1. Taux de référence'!$E42)</f>
        <v>0</v>
      </c>
      <c r="W1476" s="421">
        <f>W700*(1-'Annexe 1. Taux de référence'!$E42)</f>
        <v>0</v>
      </c>
      <c r="X1476" s="422">
        <f>X700*(1-'Annexe 1. Taux de référence'!$E42)</f>
        <v>0</v>
      </c>
      <c r="Y1476" s="421">
        <f>Y700*(1-'Annexe 1. Taux de référence'!$E42)</f>
        <v>0</v>
      </c>
      <c r="Z1476" s="421">
        <f>Z700*(1-'Annexe 1. Taux de référence'!$E42)</f>
        <v>0</v>
      </c>
      <c r="AA1476" s="421">
        <f>AA700*(1-'Annexe 1. Taux de référence'!$E42)</f>
        <v>0</v>
      </c>
      <c r="AB1476" s="421">
        <f>AB700*(1-'Annexe 1. Taux de référence'!$E42)</f>
        <v>0</v>
      </c>
      <c r="AC1476" s="408">
        <f t="shared" si="628"/>
        <v>0</v>
      </c>
      <c r="AD1476" s="830"/>
      <c r="AE1476" s="1063"/>
      <c r="AF1476" s="831"/>
      <c r="AG1476" s="536"/>
      <c r="AH1476" s="529"/>
      <c r="AI1476" s="529"/>
      <c r="AJ1476" s="529"/>
      <c r="AK1476" s="529"/>
      <c r="AL1476" s="529"/>
      <c r="AM1476" s="529"/>
      <c r="AN1476" s="529"/>
      <c r="AO1476" s="529"/>
      <c r="AP1476" s="529"/>
      <c r="AQ1476" s="529"/>
      <c r="AR1476" s="529"/>
      <c r="AS1476" s="529"/>
      <c r="AT1476" s="529"/>
      <c r="AU1476" s="529"/>
      <c r="AV1476" s="529"/>
      <c r="AW1476" s="529"/>
      <c r="AX1476" s="529"/>
      <c r="AY1476" s="529"/>
      <c r="AZ1476" s="529"/>
      <c r="BA1476" s="529"/>
      <c r="BB1476" s="529"/>
      <c r="BC1476" s="529"/>
      <c r="BD1476" s="529"/>
      <c r="BE1476" s="529"/>
      <c r="BF1476" s="529"/>
      <c r="BG1476" s="529"/>
      <c r="BH1476" s="529"/>
      <c r="BI1476" s="529"/>
      <c r="BJ1476" s="529"/>
      <c r="BK1476" s="529"/>
      <c r="BL1476" s="529"/>
      <c r="BM1476" s="529"/>
      <c r="BN1476" s="529"/>
      <c r="BO1476" s="529"/>
      <c r="BP1476" s="529"/>
      <c r="BQ1476" s="529"/>
      <c r="BR1476" s="529"/>
      <c r="BS1476" s="529"/>
      <c r="BT1476" s="529"/>
      <c r="BU1476" s="529"/>
      <c r="BV1476" s="529"/>
      <c r="BW1476" s="529"/>
      <c r="BX1476" s="529"/>
      <c r="BY1476" s="529"/>
      <c r="BZ1476" s="529"/>
      <c r="CA1476" s="529"/>
      <c r="CB1476" s="529"/>
      <c r="CC1476" s="529"/>
      <c r="CD1476" s="529"/>
      <c r="CE1476" s="529"/>
      <c r="CF1476" s="529"/>
      <c r="CG1476" s="529"/>
      <c r="CH1476" s="529"/>
      <c r="CI1476" s="529"/>
      <c r="CJ1476" s="529"/>
      <c r="CK1476" s="529"/>
      <c r="CL1476" s="529"/>
      <c r="CM1476" s="529"/>
      <c r="CN1476" s="529"/>
      <c r="CO1476" s="529"/>
      <c r="CP1476" s="529"/>
      <c r="CQ1476" s="529"/>
    </row>
    <row r="1477" spans="1:95" s="70" customFormat="1" ht="15" customHeight="1" outlineLevel="1" x14ac:dyDescent="0.2">
      <c r="A1477" s="11">
        <v>150</v>
      </c>
      <c r="B1477" s="300"/>
      <c r="C1477" s="298"/>
      <c r="D1477" s="298"/>
      <c r="E1477" s="853" t="s">
        <v>120</v>
      </c>
      <c r="F1477" s="854"/>
      <c r="G1477" s="854"/>
      <c r="H1477" s="854"/>
      <c r="I1477" s="854"/>
      <c r="J1477" s="854"/>
      <c r="K1477" s="854"/>
      <c r="L1477" s="855"/>
      <c r="M1477" s="407">
        <f>SUBTOTAL(9,M1478:M1479)</f>
        <v>0</v>
      </c>
      <c r="N1477" s="410">
        <f t="shared" ref="N1477:AC1477" si="629">SUBTOTAL(9,N1478:N1479)</f>
        <v>0</v>
      </c>
      <c r="O1477" s="414">
        <f t="shared" si="629"/>
        <v>0</v>
      </c>
      <c r="P1477" s="414">
        <f t="shared" si="629"/>
        <v>0</v>
      </c>
      <c r="Q1477" s="415">
        <f t="shared" si="629"/>
        <v>0</v>
      </c>
      <c r="R1477" s="410">
        <f t="shared" si="629"/>
        <v>0</v>
      </c>
      <c r="S1477" s="414">
        <f t="shared" si="629"/>
        <v>0</v>
      </c>
      <c r="T1477" s="413">
        <f t="shared" si="629"/>
        <v>0</v>
      </c>
      <c r="U1477" s="413">
        <f t="shared" si="629"/>
        <v>0</v>
      </c>
      <c r="V1477" s="413">
        <f t="shared" si="629"/>
        <v>0</v>
      </c>
      <c r="W1477" s="413">
        <f t="shared" si="629"/>
        <v>0</v>
      </c>
      <c r="X1477" s="413">
        <f t="shared" si="629"/>
        <v>0</v>
      </c>
      <c r="Y1477" s="413">
        <f t="shared" si="629"/>
        <v>0</v>
      </c>
      <c r="Z1477" s="413">
        <f t="shared" si="629"/>
        <v>0</v>
      </c>
      <c r="AA1477" s="413">
        <f t="shared" si="629"/>
        <v>0</v>
      </c>
      <c r="AB1477" s="411">
        <f t="shared" si="629"/>
        <v>0</v>
      </c>
      <c r="AC1477" s="407">
        <f t="shared" si="629"/>
        <v>0</v>
      </c>
      <c r="AD1477" s="830"/>
      <c r="AE1477" s="1063"/>
      <c r="AF1477" s="831"/>
      <c r="AG1477" s="536"/>
      <c r="AH1477" s="529"/>
      <c r="AI1477" s="529"/>
      <c r="AJ1477" s="529"/>
      <c r="AK1477" s="529"/>
      <c r="AL1477" s="529"/>
      <c r="AM1477" s="529"/>
      <c r="AN1477" s="529"/>
      <c r="AO1477" s="529"/>
      <c r="AP1477" s="529"/>
      <c r="AQ1477" s="529"/>
      <c r="AR1477" s="529"/>
      <c r="AS1477" s="529"/>
      <c r="AT1477" s="529"/>
      <c r="AU1477" s="529"/>
      <c r="AV1477" s="529"/>
      <c r="AW1477" s="529"/>
      <c r="AX1477" s="529"/>
      <c r="AY1477" s="529"/>
      <c r="AZ1477" s="529"/>
      <c r="BA1477" s="529"/>
      <c r="BB1477" s="529"/>
      <c r="BC1477" s="529"/>
      <c r="BD1477" s="529"/>
      <c r="BE1477" s="529"/>
      <c r="BF1477" s="529"/>
      <c r="BG1477" s="529"/>
      <c r="BH1477" s="529"/>
      <c r="BI1477" s="529"/>
      <c r="BJ1477" s="529"/>
      <c r="BK1477" s="529"/>
      <c r="BL1477" s="529"/>
      <c r="BM1477" s="529"/>
      <c r="BN1477" s="529"/>
      <c r="BO1477" s="529"/>
      <c r="BP1477" s="529"/>
      <c r="BQ1477" s="529"/>
      <c r="BR1477" s="529"/>
      <c r="BS1477" s="529"/>
      <c r="BT1477" s="529"/>
      <c r="BU1477" s="529"/>
      <c r="BV1477" s="529"/>
      <c r="BW1477" s="529"/>
      <c r="BX1477" s="529"/>
      <c r="BY1477" s="529"/>
      <c r="BZ1477" s="529"/>
      <c r="CA1477" s="529"/>
      <c r="CB1477" s="529"/>
      <c r="CC1477" s="529"/>
      <c r="CD1477" s="529"/>
      <c r="CE1477" s="529"/>
      <c r="CF1477" s="529"/>
      <c r="CG1477" s="529"/>
      <c r="CH1477" s="529"/>
      <c r="CI1477" s="529"/>
      <c r="CJ1477" s="529"/>
      <c r="CK1477" s="529"/>
      <c r="CL1477" s="529"/>
      <c r="CM1477" s="529"/>
      <c r="CN1477" s="529"/>
      <c r="CO1477" s="529"/>
      <c r="CP1477" s="529"/>
      <c r="CQ1477" s="529"/>
    </row>
    <row r="1478" spans="1:95" s="70" customFormat="1" ht="15" customHeight="1" outlineLevel="1" x14ac:dyDescent="0.2">
      <c r="A1478" s="11">
        <v>151</v>
      </c>
      <c r="B1478" s="300"/>
      <c r="C1478" s="298"/>
      <c r="D1478" s="298"/>
      <c r="E1478" s="299"/>
      <c r="F1478" s="856" t="s">
        <v>117</v>
      </c>
      <c r="G1478" s="857"/>
      <c r="H1478" s="857"/>
      <c r="I1478" s="857"/>
      <c r="J1478" s="857"/>
      <c r="K1478" s="857"/>
      <c r="L1478" s="858"/>
      <c r="M1478" s="408">
        <f t="shared" ref="M1478:M1479" si="630">M702</f>
        <v>0</v>
      </c>
      <c r="N1478" s="419">
        <f>M1478*(1-'Annexe 1. Taux de référence'!$E44)+N702*(1-'Annexe 1. Taux de référence'!$E44)</f>
        <v>0</v>
      </c>
      <c r="O1478" s="422">
        <f>O702*(1-'Annexe 1. Taux de référence'!$E44)</f>
        <v>0</v>
      </c>
      <c r="P1478" s="422">
        <f>P702*(1-'Annexe 1. Taux de référence'!$E44)</f>
        <v>0</v>
      </c>
      <c r="Q1478" s="423">
        <f>Q702*(1-'Annexe 1. Taux de référence'!$E44)</f>
        <v>0</v>
      </c>
      <c r="R1478" s="419">
        <f>R702*(1-'Annexe 1. Taux de référence'!$E44)</f>
        <v>0</v>
      </c>
      <c r="S1478" s="421">
        <f>S702*(1-'Annexe 1. Taux de référence'!$E44)</f>
        <v>0</v>
      </c>
      <c r="T1478" s="421">
        <f>T702*(1-'Annexe 1. Taux de référence'!$E44)</f>
        <v>0</v>
      </c>
      <c r="U1478" s="421">
        <f>U702*(1-'Annexe 1. Taux de référence'!$E44)</f>
        <v>0</v>
      </c>
      <c r="V1478" s="421">
        <f>V702*(1-'Annexe 1. Taux de référence'!$E44)</f>
        <v>0</v>
      </c>
      <c r="W1478" s="421">
        <f>W702*(1-'Annexe 1. Taux de référence'!$E44)</f>
        <v>0</v>
      </c>
      <c r="X1478" s="422">
        <f>X702*(1-'Annexe 1. Taux de référence'!$E44)</f>
        <v>0</v>
      </c>
      <c r="Y1478" s="421">
        <f>Y702*(1-'Annexe 1. Taux de référence'!$E44)</f>
        <v>0</v>
      </c>
      <c r="Z1478" s="421">
        <f>Z702*(1-'Annexe 1. Taux de référence'!$E44)</f>
        <v>0</v>
      </c>
      <c r="AA1478" s="421">
        <f>AA702*(1-'Annexe 1. Taux de référence'!$E44)</f>
        <v>0</v>
      </c>
      <c r="AB1478" s="421">
        <f>AB702*(1-'Annexe 1. Taux de référence'!$E44)</f>
        <v>0</v>
      </c>
      <c r="AC1478" s="408">
        <f t="shared" ref="AC1478:AC1479" si="631">AC702</f>
        <v>0</v>
      </c>
      <c r="AD1478" s="830"/>
      <c r="AE1478" s="1063"/>
      <c r="AF1478" s="831"/>
      <c r="AG1478" s="536"/>
      <c r="AH1478" s="529"/>
      <c r="AI1478" s="529"/>
      <c r="AJ1478" s="529"/>
      <c r="AK1478" s="529"/>
      <c r="AL1478" s="529"/>
      <c r="AM1478" s="529"/>
      <c r="AN1478" s="529"/>
      <c r="AO1478" s="529"/>
      <c r="AP1478" s="529"/>
      <c r="AQ1478" s="529"/>
      <c r="AR1478" s="529"/>
      <c r="AS1478" s="529"/>
      <c r="AT1478" s="529"/>
      <c r="AU1478" s="529"/>
      <c r="AV1478" s="529"/>
      <c r="AW1478" s="529"/>
      <c r="AX1478" s="529"/>
      <c r="AY1478" s="529"/>
      <c r="AZ1478" s="529"/>
      <c r="BA1478" s="529"/>
      <c r="BB1478" s="529"/>
      <c r="BC1478" s="529"/>
      <c r="BD1478" s="529"/>
      <c r="BE1478" s="529"/>
      <c r="BF1478" s="529"/>
      <c r="BG1478" s="529"/>
      <c r="BH1478" s="529"/>
      <c r="BI1478" s="529"/>
      <c r="BJ1478" s="529"/>
      <c r="BK1478" s="529"/>
      <c r="BL1478" s="529"/>
      <c r="BM1478" s="529"/>
      <c r="BN1478" s="529"/>
      <c r="BO1478" s="529"/>
      <c r="BP1478" s="529"/>
      <c r="BQ1478" s="529"/>
      <c r="BR1478" s="529"/>
      <c r="BS1478" s="529"/>
      <c r="BT1478" s="529"/>
      <c r="BU1478" s="529"/>
      <c r="BV1478" s="529"/>
      <c r="BW1478" s="529"/>
      <c r="BX1478" s="529"/>
      <c r="BY1478" s="529"/>
      <c r="BZ1478" s="529"/>
      <c r="CA1478" s="529"/>
      <c r="CB1478" s="529"/>
      <c r="CC1478" s="529"/>
      <c r="CD1478" s="529"/>
      <c r="CE1478" s="529"/>
      <c r="CF1478" s="529"/>
      <c r="CG1478" s="529"/>
      <c r="CH1478" s="529"/>
      <c r="CI1478" s="529"/>
      <c r="CJ1478" s="529"/>
      <c r="CK1478" s="529"/>
      <c r="CL1478" s="529"/>
      <c r="CM1478" s="529"/>
      <c r="CN1478" s="529"/>
      <c r="CO1478" s="529"/>
      <c r="CP1478" s="529"/>
      <c r="CQ1478" s="529"/>
    </row>
    <row r="1479" spans="1:95" s="70" customFormat="1" ht="15" customHeight="1" outlineLevel="1" x14ac:dyDescent="0.2">
      <c r="A1479" s="11">
        <v>152</v>
      </c>
      <c r="B1479" s="300"/>
      <c r="C1479" s="298"/>
      <c r="D1479" s="298"/>
      <c r="E1479" s="299"/>
      <c r="F1479" s="859" t="s">
        <v>572</v>
      </c>
      <c r="G1479" s="860"/>
      <c r="H1479" s="860"/>
      <c r="I1479" s="860"/>
      <c r="J1479" s="860"/>
      <c r="K1479" s="860"/>
      <c r="L1479" s="861"/>
      <c r="M1479" s="408">
        <f t="shared" si="630"/>
        <v>0</v>
      </c>
      <c r="N1479" s="419">
        <f>M1479*(1-'Annexe 1. Taux de référence'!$E45)+N703*(1-'Annexe 1. Taux de référence'!$E45)</f>
        <v>0</v>
      </c>
      <c r="O1479" s="422">
        <f>O703*(1-'Annexe 1. Taux de référence'!$E45)</f>
        <v>0</v>
      </c>
      <c r="P1479" s="422">
        <f>P703*(1-'Annexe 1. Taux de référence'!$E45)</f>
        <v>0</v>
      </c>
      <c r="Q1479" s="423">
        <f>Q703*(1-'Annexe 1. Taux de référence'!$E45)</f>
        <v>0</v>
      </c>
      <c r="R1479" s="419">
        <f>R703*(1-'Annexe 1. Taux de référence'!$E45)</f>
        <v>0</v>
      </c>
      <c r="S1479" s="421">
        <f>S703*(1-'Annexe 1. Taux de référence'!$E45)</f>
        <v>0</v>
      </c>
      <c r="T1479" s="421">
        <f>T703*(1-'Annexe 1. Taux de référence'!$E45)</f>
        <v>0</v>
      </c>
      <c r="U1479" s="421">
        <f>U703*(1-'Annexe 1. Taux de référence'!$E45)</f>
        <v>0</v>
      </c>
      <c r="V1479" s="421">
        <f>V703*(1-'Annexe 1. Taux de référence'!$E45)</f>
        <v>0</v>
      </c>
      <c r="W1479" s="421">
        <f>W703*(1-'Annexe 1. Taux de référence'!$E45)</f>
        <v>0</v>
      </c>
      <c r="X1479" s="422">
        <f>X703*(1-'Annexe 1. Taux de référence'!$E45)</f>
        <v>0</v>
      </c>
      <c r="Y1479" s="421">
        <f>Y703*(1-'Annexe 1. Taux de référence'!$E45)</f>
        <v>0</v>
      </c>
      <c r="Z1479" s="421">
        <f>Z703*(1-'Annexe 1. Taux de référence'!$E45)</f>
        <v>0</v>
      </c>
      <c r="AA1479" s="421">
        <f>AA703*(1-'Annexe 1. Taux de référence'!$E45)</f>
        <v>0</v>
      </c>
      <c r="AB1479" s="421">
        <f>AB703*(1-'Annexe 1. Taux de référence'!$E45)</f>
        <v>0</v>
      </c>
      <c r="AC1479" s="408">
        <f t="shared" si="631"/>
        <v>0</v>
      </c>
      <c r="AD1479" s="830"/>
      <c r="AE1479" s="1063"/>
      <c r="AF1479" s="831"/>
      <c r="AG1479" s="536"/>
      <c r="AH1479" s="529"/>
      <c r="AI1479" s="529"/>
      <c r="AJ1479" s="529"/>
      <c r="AK1479" s="529"/>
      <c r="AL1479" s="529"/>
      <c r="AM1479" s="529"/>
      <c r="AN1479" s="529"/>
      <c r="AO1479" s="529"/>
      <c r="AP1479" s="529"/>
      <c r="AQ1479" s="529"/>
      <c r="AR1479" s="529"/>
      <c r="AS1479" s="529"/>
      <c r="AT1479" s="529"/>
      <c r="AU1479" s="529"/>
      <c r="AV1479" s="529"/>
      <c r="AW1479" s="529"/>
      <c r="AX1479" s="529"/>
      <c r="AY1479" s="529"/>
      <c r="AZ1479" s="529"/>
      <c r="BA1479" s="529"/>
      <c r="BB1479" s="529"/>
      <c r="BC1479" s="529"/>
      <c r="BD1479" s="529"/>
      <c r="BE1479" s="529"/>
      <c r="BF1479" s="529"/>
      <c r="BG1479" s="529"/>
      <c r="BH1479" s="529"/>
      <c r="BI1479" s="529"/>
      <c r="BJ1479" s="529"/>
      <c r="BK1479" s="529"/>
      <c r="BL1479" s="529"/>
      <c r="BM1479" s="529"/>
      <c r="BN1479" s="529"/>
      <c r="BO1479" s="529"/>
      <c r="BP1479" s="529"/>
      <c r="BQ1479" s="529"/>
      <c r="BR1479" s="529"/>
      <c r="BS1479" s="529"/>
      <c r="BT1479" s="529"/>
      <c r="BU1479" s="529"/>
      <c r="BV1479" s="529"/>
      <c r="BW1479" s="529"/>
      <c r="BX1479" s="529"/>
      <c r="BY1479" s="529"/>
      <c r="BZ1479" s="529"/>
      <c r="CA1479" s="529"/>
      <c r="CB1479" s="529"/>
      <c r="CC1479" s="529"/>
      <c r="CD1479" s="529"/>
      <c r="CE1479" s="529"/>
      <c r="CF1479" s="529"/>
      <c r="CG1479" s="529"/>
      <c r="CH1479" s="529"/>
      <c r="CI1479" s="529"/>
      <c r="CJ1479" s="529"/>
      <c r="CK1479" s="529"/>
      <c r="CL1479" s="529"/>
      <c r="CM1479" s="529"/>
      <c r="CN1479" s="529"/>
      <c r="CO1479" s="529"/>
      <c r="CP1479" s="529"/>
      <c r="CQ1479" s="529"/>
    </row>
    <row r="1480" spans="1:95" s="70" customFormat="1" ht="15" customHeight="1" outlineLevel="1" x14ac:dyDescent="0.2">
      <c r="A1480" s="11">
        <v>153</v>
      </c>
      <c r="B1480" s="300"/>
      <c r="C1480" s="298"/>
      <c r="D1480" s="298"/>
      <c r="E1480" s="853" t="s">
        <v>121</v>
      </c>
      <c r="F1480" s="854"/>
      <c r="G1480" s="854"/>
      <c r="H1480" s="854"/>
      <c r="I1480" s="854"/>
      <c r="J1480" s="854"/>
      <c r="K1480" s="854"/>
      <c r="L1480" s="855"/>
      <c r="M1480" s="407">
        <f>SUBTOTAL(9,M1481:M1483)</f>
        <v>0</v>
      </c>
      <c r="N1480" s="410">
        <f t="shared" ref="N1480:AC1480" si="632">SUBTOTAL(9,N1481:N1483)</f>
        <v>0</v>
      </c>
      <c r="O1480" s="414">
        <f t="shared" si="632"/>
        <v>0</v>
      </c>
      <c r="P1480" s="414">
        <f t="shared" si="632"/>
        <v>0</v>
      </c>
      <c r="Q1480" s="415">
        <f t="shared" si="632"/>
        <v>0</v>
      </c>
      <c r="R1480" s="410">
        <f t="shared" si="632"/>
        <v>0</v>
      </c>
      <c r="S1480" s="414">
        <f t="shared" si="632"/>
        <v>0</v>
      </c>
      <c r="T1480" s="413">
        <f t="shared" si="632"/>
        <v>0</v>
      </c>
      <c r="U1480" s="413">
        <f t="shared" si="632"/>
        <v>0</v>
      </c>
      <c r="V1480" s="413">
        <f t="shared" si="632"/>
        <v>0</v>
      </c>
      <c r="W1480" s="413">
        <f t="shared" si="632"/>
        <v>0</v>
      </c>
      <c r="X1480" s="413">
        <f t="shared" si="632"/>
        <v>0</v>
      </c>
      <c r="Y1480" s="413">
        <f t="shared" si="632"/>
        <v>0</v>
      </c>
      <c r="Z1480" s="413">
        <f t="shared" si="632"/>
        <v>0</v>
      </c>
      <c r="AA1480" s="413">
        <f t="shared" si="632"/>
        <v>0</v>
      </c>
      <c r="AB1480" s="411">
        <f t="shared" si="632"/>
        <v>0</v>
      </c>
      <c r="AC1480" s="407">
        <f t="shared" si="632"/>
        <v>0</v>
      </c>
      <c r="AD1480" s="830"/>
      <c r="AE1480" s="1063"/>
      <c r="AF1480" s="831"/>
      <c r="AG1480" s="536"/>
      <c r="AH1480" s="529"/>
      <c r="AI1480" s="529"/>
      <c r="AJ1480" s="529"/>
      <c r="AK1480" s="529"/>
      <c r="AL1480" s="529"/>
      <c r="AM1480" s="529"/>
      <c r="AN1480" s="529"/>
      <c r="AO1480" s="529"/>
      <c r="AP1480" s="529"/>
      <c r="AQ1480" s="529"/>
      <c r="AR1480" s="529"/>
      <c r="AS1480" s="529"/>
      <c r="AT1480" s="529"/>
      <c r="AU1480" s="529"/>
      <c r="AV1480" s="529"/>
      <c r="AW1480" s="529"/>
      <c r="AX1480" s="529"/>
      <c r="AY1480" s="529"/>
      <c r="AZ1480" s="529"/>
      <c r="BA1480" s="529"/>
      <c r="BB1480" s="529"/>
      <c r="BC1480" s="529"/>
      <c r="BD1480" s="529"/>
      <c r="BE1480" s="529"/>
      <c r="BF1480" s="529"/>
      <c r="BG1480" s="529"/>
      <c r="BH1480" s="529"/>
      <c r="BI1480" s="529"/>
      <c r="BJ1480" s="529"/>
      <c r="BK1480" s="529"/>
      <c r="BL1480" s="529"/>
      <c r="BM1480" s="529"/>
      <c r="BN1480" s="529"/>
      <c r="BO1480" s="529"/>
      <c r="BP1480" s="529"/>
      <c r="BQ1480" s="529"/>
      <c r="BR1480" s="529"/>
      <c r="BS1480" s="529"/>
      <c r="BT1480" s="529"/>
      <c r="BU1480" s="529"/>
      <c r="BV1480" s="529"/>
      <c r="BW1480" s="529"/>
      <c r="BX1480" s="529"/>
      <c r="BY1480" s="529"/>
      <c r="BZ1480" s="529"/>
      <c r="CA1480" s="529"/>
      <c r="CB1480" s="529"/>
      <c r="CC1480" s="529"/>
      <c r="CD1480" s="529"/>
      <c r="CE1480" s="529"/>
      <c r="CF1480" s="529"/>
      <c r="CG1480" s="529"/>
      <c r="CH1480" s="529"/>
      <c r="CI1480" s="529"/>
      <c r="CJ1480" s="529"/>
      <c r="CK1480" s="529"/>
      <c r="CL1480" s="529"/>
      <c r="CM1480" s="529"/>
      <c r="CN1480" s="529"/>
      <c r="CO1480" s="529"/>
      <c r="CP1480" s="529"/>
      <c r="CQ1480" s="529"/>
    </row>
    <row r="1481" spans="1:95" s="70" customFormat="1" ht="15" customHeight="1" outlineLevel="1" x14ac:dyDescent="0.2">
      <c r="A1481" s="11">
        <v>154</v>
      </c>
      <c r="B1481" s="300"/>
      <c r="C1481" s="298"/>
      <c r="D1481" s="298"/>
      <c r="E1481" s="299"/>
      <c r="F1481" s="856" t="s">
        <v>122</v>
      </c>
      <c r="G1481" s="857"/>
      <c r="H1481" s="857"/>
      <c r="I1481" s="857"/>
      <c r="J1481" s="857"/>
      <c r="K1481" s="857"/>
      <c r="L1481" s="858"/>
      <c r="M1481" s="408">
        <f t="shared" ref="M1481:M1483" si="633">M705</f>
        <v>0</v>
      </c>
      <c r="N1481" s="419">
        <f>M1481*(1-'Annexe 1. Taux de référence'!$E47)+N705*(1-'Annexe 1. Taux de référence'!$E47)</f>
        <v>0</v>
      </c>
      <c r="O1481" s="422">
        <f>O705*(1-'Annexe 1. Taux de référence'!$E47)</f>
        <v>0</v>
      </c>
      <c r="P1481" s="422">
        <f>P705*(1-'Annexe 1. Taux de référence'!$E47)</f>
        <v>0</v>
      </c>
      <c r="Q1481" s="423">
        <f>Q705*(1-'Annexe 1. Taux de référence'!$E47)</f>
        <v>0</v>
      </c>
      <c r="R1481" s="419">
        <f>R705*(1-'Annexe 1. Taux de référence'!$E47)</f>
        <v>0</v>
      </c>
      <c r="S1481" s="421">
        <f>S705*(1-'Annexe 1. Taux de référence'!$E47)</f>
        <v>0</v>
      </c>
      <c r="T1481" s="421">
        <f>T705*(1-'Annexe 1. Taux de référence'!$E47)</f>
        <v>0</v>
      </c>
      <c r="U1481" s="421">
        <f>U705*(1-'Annexe 1. Taux de référence'!$E47)</f>
        <v>0</v>
      </c>
      <c r="V1481" s="421">
        <f>V705*(1-'Annexe 1. Taux de référence'!$E47)</f>
        <v>0</v>
      </c>
      <c r="W1481" s="421">
        <f>W705*(1-'Annexe 1. Taux de référence'!$E47)</f>
        <v>0</v>
      </c>
      <c r="X1481" s="422">
        <f>X705*(1-'Annexe 1. Taux de référence'!$E47)</f>
        <v>0</v>
      </c>
      <c r="Y1481" s="421">
        <f>Y705*(1-'Annexe 1. Taux de référence'!$E47)</f>
        <v>0</v>
      </c>
      <c r="Z1481" s="421">
        <f>Z705*(1-'Annexe 1. Taux de référence'!$E47)</f>
        <v>0</v>
      </c>
      <c r="AA1481" s="421">
        <f>AA705*(1-'Annexe 1. Taux de référence'!$E47)</f>
        <v>0</v>
      </c>
      <c r="AB1481" s="421">
        <f>AB705*(1-'Annexe 1. Taux de référence'!$E47)</f>
        <v>0</v>
      </c>
      <c r="AC1481" s="408">
        <f t="shared" ref="AC1481:AC1483" si="634">AC705</f>
        <v>0</v>
      </c>
      <c r="AD1481" s="830"/>
      <c r="AE1481" s="1063"/>
      <c r="AF1481" s="831"/>
      <c r="AG1481" s="536"/>
      <c r="AH1481" s="529"/>
      <c r="AI1481" s="529"/>
      <c r="AJ1481" s="529"/>
      <c r="AK1481" s="529"/>
      <c r="AL1481" s="529"/>
      <c r="AM1481" s="529"/>
      <c r="AN1481" s="529"/>
      <c r="AO1481" s="529"/>
      <c r="AP1481" s="529"/>
      <c r="AQ1481" s="529"/>
      <c r="AR1481" s="529"/>
      <c r="AS1481" s="529"/>
      <c r="AT1481" s="529"/>
      <c r="AU1481" s="529"/>
      <c r="AV1481" s="529"/>
      <c r="AW1481" s="529"/>
      <c r="AX1481" s="529"/>
      <c r="AY1481" s="529"/>
      <c r="AZ1481" s="529"/>
      <c r="BA1481" s="529"/>
      <c r="BB1481" s="529"/>
      <c r="BC1481" s="529"/>
      <c r="BD1481" s="529"/>
      <c r="BE1481" s="529"/>
      <c r="BF1481" s="529"/>
      <c r="BG1481" s="529"/>
      <c r="BH1481" s="529"/>
      <c r="BI1481" s="529"/>
      <c r="BJ1481" s="529"/>
      <c r="BK1481" s="529"/>
      <c r="BL1481" s="529"/>
      <c r="BM1481" s="529"/>
      <c r="BN1481" s="529"/>
      <c r="BO1481" s="529"/>
      <c r="BP1481" s="529"/>
      <c r="BQ1481" s="529"/>
      <c r="BR1481" s="529"/>
      <c r="BS1481" s="529"/>
      <c r="BT1481" s="529"/>
      <c r="BU1481" s="529"/>
      <c r="BV1481" s="529"/>
      <c r="BW1481" s="529"/>
      <c r="BX1481" s="529"/>
      <c r="BY1481" s="529"/>
      <c r="BZ1481" s="529"/>
      <c r="CA1481" s="529"/>
      <c r="CB1481" s="529"/>
      <c r="CC1481" s="529"/>
      <c r="CD1481" s="529"/>
      <c r="CE1481" s="529"/>
      <c r="CF1481" s="529"/>
      <c r="CG1481" s="529"/>
      <c r="CH1481" s="529"/>
      <c r="CI1481" s="529"/>
      <c r="CJ1481" s="529"/>
      <c r="CK1481" s="529"/>
      <c r="CL1481" s="529"/>
      <c r="CM1481" s="529"/>
      <c r="CN1481" s="529"/>
      <c r="CO1481" s="529"/>
      <c r="CP1481" s="529"/>
      <c r="CQ1481" s="529"/>
    </row>
    <row r="1482" spans="1:95" s="70" customFormat="1" ht="15" customHeight="1" outlineLevel="1" x14ac:dyDescent="0.2">
      <c r="A1482" s="11">
        <v>155</v>
      </c>
      <c r="B1482" s="300"/>
      <c r="C1482" s="298"/>
      <c r="D1482" s="298"/>
      <c r="E1482" s="299"/>
      <c r="F1482" s="915" t="s">
        <v>573</v>
      </c>
      <c r="G1482" s="916"/>
      <c r="H1482" s="916"/>
      <c r="I1482" s="916"/>
      <c r="J1482" s="916"/>
      <c r="K1482" s="916"/>
      <c r="L1482" s="917"/>
      <c r="M1482" s="408">
        <f t="shared" si="633"/>
        <v>0</v>
      </c>
      <c r="N1482" s="419">
        <f>M1482*(1-'Annexe 1. Taux de référence'!$E48)+N706*(1-'Annexe 1. Taux de référence'!$E48)</f>
        <v>0</v>
      </c>
      <c r="O1482" s="422">
        <f>O706*(1-'Annexe 1. Taux de référence'!$E48)</f>
        <v>0</v>
      </c>
      <c r="P1482" s="422">
        <f>P706*(1-'Annexe 1. Taux de référence'!$E48)</f>
        <v>0</v>
      </c>
      <c r="Q1482" s="423">
        <f>Q706*(1-'Annexe 1. Taux de référence'!$E48)</f>
        <v>0</v>
      </c>
      <c r="R1482" s="419">
        <f>R706*(1-'Annexe 1. Taux de référence'!$E48)</f>
        <v>0</v>
      </c>
      <c r="S1482" s="421">
        <f>S706*(1-'Annexe 1. Taux de référence'!$E48)</f>
        <v>0</v>
      </c>
      <c r="T1482" s="421">
        <f>T706*(1-'Annexe 1. Taux de référence'!$E48)</f>
        <v>0</v>
      </c>
      <c r="U1482" s="421">
        <f>U706*(1-'Annexe 1. Taux de référence'!$E48)</f>
        <v>0</v>
      </c>
      <c r="V1482" s="421">
        <f>V706*(1-'Annexe 1. Taux de référence'!$E48)</f>
        <v>0</v>
      </c>
      <c r="W1482" s="421">
        <f>W706*(1-'Annexe 1. Taux de référence'!$E48)</f>
        <v>0</v>
      </c>
      <c r="X1482" s="422">
        <f>X706*(1-'Annexe 1. Taux de référence'!$E48)</f>
        <v>0</v>
      </c>
      <c r="Y1482" s="421">
        <f>Y706*(1-'Annexe 1. Taux de référence'!$E48)</f>
        <v>0</v>
      </c>
      <c r="Z1482" s="421">
        <f>Z706*(1-'Annexe 1. Taux de référence'!$E48)</f>
        <v>0</v>
      </c>
      <c r="AA1482" s="421">
        <f>AA706*(1-'Annexe 1. Taux de référence'!$E48)</f>
        <v>0</v>
      </c>
      <c r="AB1482" s="421">
        <f>AB706*(1-'Annexe 1. Taux de référence'!$E48)</f>
        <v>0</v>
      </c>
      <c r="AC1482" s="408">
        <f t="shared" si="634"/>
        <v>0</v>
      </c>
      <c r="AD1482" s="830"/>
      <c r="AE1482" s="1063"/>
      <c r="AF1482" s="831"/>
      <c r="AG1482" s="536"/>
      <c r="AH1482" s="529"/>
      <c r="AI1482" s="529"/>
      <c r="AJ1482" s="529"/>
      <c r="AK1482" s="529"/>
      <c r="AL1482" s="529"/>
      <c r="AM1482" s="529"/>
      <c r="AN1482" s="529"/>
      <c r="AO1482" s="529"/>
      <c r="AP1482" s="529"/>
      <c r="AQ1482" s="529"/>
      <c r="AR1482" s="529"/>
      <c r="AS1482" s="529"/>
      <c r="AT1482" s="529"/>
      <c r="AU1482" s="529"/>
      <c r="AV1482" s="529"/>
      <c r="AW1482" s="529"/>
      <c r="AX1482" s="529"/>
      <c r="AY1482" s="529"/>
      <c r="AZ1482" s="529"/>
      <c r="BA1482" s="529"/>
      <c r="BB1482" s="529"/>
      <c r="BC1482" s="529"/>
      <c r="BD1482" s="529"/>
      <c r="BE1482" s="529"/>
      <c r="BF1482" s="529"/>
      <c r="BG1482" s="529"/>
      <c r="BH1482" s="529"/>
      <c r="BI1482" s="529"/>
      <c r="BJ1482" s="529"/>
      <c r="BK1482" s="529"/>
      <c r="BL1482" s="529"/>
      <c r="BM1482" s="529"/>
      <c r="BN1482" s="529"/>
      <c r="BO1482" s="529"/>
      <c r="BP1482" s="529"/>
      <c r="BQ1482" s="529"/>
      <c r="BR1482" s="529"/>
      <c r="BS1482" s="529"/>
      <c r="BT1482" s="529"/>
      <c r="BU1482" s="529"/>
      <c r="BV1482" s="529"/>
      <c r="BW1482" s="529"/>
      <c r="BX1482" s="529"/>
      <c r="BY1482" s="529"/>
      <c r="BZ1482" s="529"/>
      <c r="CA1482" s="529"/>
      <c r="CB1482" s="529"/>
      <c r="CC1482" s="529"/>
      <c r="CD1482" s="529"/>
      <c r="CE1482" s="529"/>
      <c r="CF1482" s="529"/>
      <c r="CG1482" s="529"/>
      <c r="CH1482" s="529"/>
      <c r="CI1482" s="529"/>
      <c r="CJ1482" s="529"/>
      <c r="CK1482" s="529"/>
      <c r="CL1482" s="529"/>
      <c r="CM1482" s="529"/>
      <c r="CN1482" s="529"/>
      <c r="CO1482" s="529"/>
      <c r="CP1482" s="529"/>
      <c r="CQ1482" s="529"/>
    </row>
    <row r="1483" spans="1:95" s="70" customFormat="1" ht="27.75" customHeight="1" outlineLevel="1" x14ac:dyDescent="0.2">
      <c r="A1483" s="11">
        <v>156</v>
      </c>
      <c r="B1483" s="300"/>
      <c r="C1483" s="298"/>
      <c r="D1483" s="298"/>
      <c r="E1483" s="299"/>
      <c r="F1483" s="859" t="s">
        <v>123</v>
      </c>
      <c r="G1483" s="860"/>
      <c r="H1483" s="860"/>
      <c r="I1483" s="860"/>
      <c r="J1483" s="860"/>
      <c r="K1483" s="860"/>
      <c r="L1483" s="861"/>
      <c r="M1483" s="408">
        <f t="shared" si="633"/>
        <v>0</v>
      </c>
      <c r="N1483" s="419">
        <f>M1483*(1-'Annexe 1. Taux de référence'!$E49)+N707*(1-'Annexe 1. Taux de référence'!$E49)</f>
        <v>0</v>
      </c>
      <c r="O1483" s="422">
        <f>O707*(1-'Annexe 1. Taux de référence'!$E49)</f>
        <v>0</v>
      </c>
      <c r="P1483" s="422">
        <f>P707*(1-'Annexe 1. Taux de référence'!$E49)</f>
        <v>0</v>
      </c>
      <c r="Q1483" s="423">
        <f>Q707*(1-'Annexe 1. Taux de référence'!$E49)</f>
        <v>0</v>
      </c>
      <c r="R1483" s="419">
        <f>R707*(1-'Annexe 1. Taux de référence'!$E49)</f>
        <v>0</v>
      </c>
      <c r="S1483" s="421">
        <f>S707*(1-'Annexe 1. Taux de référence'!$E49)</f>
        <v>0</v>
      </c>
      <c r="T1483" s="421">
        <f>T707*(1-'Annexe 1. Taux de référence'!$E49)</f>
        <v>0</v>
      </c>
      <c r="U1483" s="421">
        <f>U707*(1-'Annexe 1. Taux de référence'!$E49)</f>
        <v>0</v>
      </c>
      <c r="V1483" s="421">
        <f>V707*(1-'Annexe 1. Taux de référence'!$E49)</f>
        <v>0</v>
      </c>
      <c r="W1483" s="421">
        <f>W707*(1-'Annexe 1. Taux de référence'!$E49)</f>
        <v>0</v>
      </c>
      <c r="X1483" s="422">
        <f>X707*(1-'Annexe 1. Taux de référence'!$E49)</f>
        <v>0</v>
      </c>
      <c r="Y1483" s="421">
        <f>Y707*(1-'Annexe 1. Taux de référence'!$E49)</f>
        <v>0</v>
      </c>
      <c r="Z1483" s="421">
        <f>Z707*(1-'Annexe 1. Taux de référence'!$E49)</f>
        <v>0</v>
      </c>
      <c r="AA1483" s="421">
        <f>AA707*(1-'Annexe 1. Taux de référence'!$E49)</f>
        <v>0</v>
      </c>
      <c r="AB1483" s="421">
        <f>AB707*(1-'Annexe 1. Taux de référence'!$E49)</f>
        <v>0</v>
      </c>
      <c r="AC1483" s="408">
        <f t="shared" si="634"/>
        <v>0</v>
      </c>
      <c r="AD1483" s="830"/>
      <c r="AE1483" s="1063"/>
      <c r="AF1483" s="831"/>
      <c r="AG1483" s="536"/>
      <c r="AH1483" s="529"/>
      <c r="AI1483" s="529"/>
      <c r="AJ1483" s="529"/>
      <c r="AK1483" s="529"/>
      <c r="AL1483" s="529"/>
      <c r="AM1483" s="529"/>
      <c r="AN1483" s="529"/>
      <c r="AO1483" s="529"/>
      <c r="AP1483" s="529"/>
      <c r="AQ1483" s="529"/>
      <c r="AR1483" s="529"/>
      <c r="AS1483" s="529"/>
      <c r="AT1483" s="529"/>
      <c r="AU1483" s="529"/>
      <c r="AV1483" s="529"/>
      <c r="AW1483" s="529"/>
      <c r="AX1483" s="529"/>
      <c r="AY1483" s="529"/>
      <c r="AZ1483" s="529"/>
      <c r="BA1483" s="529"/>
      <c r="BB1483" s="529"/>
      <c r="BC1483" s="529"/>
      <c r="BD1483" s="529"/>
      <c r="BE1483" s="529"/>
      <c r="BF1483" s="529"/>
      <c r="BG1483" s="529"/>
      <c r="BH1483" s="529"/>
      <c r="BI1483" s="529"/>
      <c r="BJ1483" s="529"/>
      <c r="BK1483" s="529"/>
      <c r="BL1483" s="529"/>
      <c r="BM1483" s="529"/>
      <c r="BN1483" s="529"/>
      <c r="BO1483" s="529"/>
      <c r="BP1483" s="529"/>
      <c r="BQ1483" s="529"/>
      <c r="BR1483" s="529"/>
      <c r="BS1483" s="529"/>
      <c r="BT1483" s="529"/>
      <c r="BU1483" s="529"/>
      <c r="BV1483" s="529"/>
      <c r="BW1483" s="529"/>
      <c r="BX1483" s="529"/>
      <c r="BY1483" s="529"/>
      <c r="BZ1483" s="529"/>
      <c r="CA1483" s="529"/>
      <c r="CB1483" s="529"/>
      <c r="CC1483" s="529"/>
      <c r="CD1483" s="529"/>
      <c r="CE1483" s="529"/>
      <c r="CF1483" s="529"/>
      <c r="CG1483" s="529"/>
      <c r="CH1483" s="529"/>
      <c r="CI1483" s="529"/>
      <c r="CJ1483" s="529"/>
      <c r="CK1483" s="529"/>
      <c r="CL1483" s="529"/>
      <c r="CM1483" s="529"/>
      <c r="CN1483" s="529"/>
      <c r="CO1483" s="529"/>
      <c r="CP1483" s="529"/>
      <c r="CQ1483" s="529"/>
    </row>
    <row r="1484" spans="1:95" s="70" customFormat="1" ht="15" customHeight="1" outlineLevel="1" x14ac:dyDescent="0.2">
      <c r="A1484" s="11">
        <v>157</v>
      </c>
      <c r="B1484" s="300"/>
      <c r="C1484" s="298"/>
      <c r="D1484" s="298"/>
      <c r="E1484" s="853" t="s">
        <v>546</v>
      </c>
      <c r="F1484" s="854"/>
      <c r="G1484" s="854"/>
      <c r="H1484" s="854"/>
      <c r="I1484" s="854"/>
      <c r="J1484" s="854"/>
      <c r="K1484" s="854"/>
      <c r="L1484" s="855"/>
      <c r="M1484" s="407">
        <f>SUBTOTAL(9,M1485:M1486)</f>
        <v>0</v>
      </c>
      <c r="N1484" s="410">
        <f t="shared" ref="N1484:AC1484" si="635">SUBTOTAL(9,N1485:N1486)</f>
        <v>0</v>
      </c>
      <c r="O1484" s="414">
        <f t="shared" si="635"/>
        <v>0</v>
      </c>
      <c r="P1484" s="414">
        <f t="shared" si="635"/>
        <v>0</v>
      </c>
      <c r="Q1484" s="415">
        <f t="shared" si="635"/>
        <v>0</v>
      </c>
      <c r="R1484" s="410">
        <f t="shared" si="635"/>
        <v>0</v>
      </c>
      <c r="S1484" s="414">
        <f t="shared" si="635"/>
        <v>0</v>
      </c>
      <c r="T1484" s="413">
        <f t="shared" si="635"/>
        <v>0</v>
      </c>
      <c r="U1484" s="413">
        <f t="shared" si="635"/>
        <v>0</v>
      </c>
      <c r="V1484" s="413">
        <f t="shared" si="635"/>
        <v>0</v>
      </c>
      <c r="W1484" s="413">
        <f t="shared" si="635"/>
        <v>0</v>
      </c>
      <c r="X1484" s="413">
        <f t="shared" si="635"/>
        <v>0</v>
      </c>
      <c r="Y1484" s="413">
        <f t="shared" si="635"/>
        <v>0</v>
      </c>
      <c r="Z1484" s="413">
        <f t="shared" si="635"/>
        <v>0</v>
      </c>
      <c r="AA1484" s="413">
        <f t="shared" si="635"/>
        <v>0</v>
      </c>
      <c r="AB1484" s="411">
        <f t="shared" si="635"/>
        <v>0</v>
      </c>
      <c r="AC1484" s="407">
        <f t="shared" si="635"/>
        <v>0</v>
      </c>
      <c r="AD1484" s="830"/>
      <c r="AE1484" s="1063"/>
      <c r="AF1484" s="831"/>
      <c r="AG1484" s="536"/>
      <c r="AH1484" s="529"/>
      <c r="AI1484" s="529"/>
      <c r="AJ1484" s="529"/>
      <c r="AK1484" s="529"/>
      <c r="AL1484" s="529"/>
      <c r="AM1484" s="529"/>
      <c r="AN1484" s="529"/>
      <c r="AO1484" s="529"/>
      <c r="AP1484" s="529"/>
      <c r="AQ1484" s="529"/>
      <c r="AR1484" s="529"/>
      <c r="AS1484" s="529"/>
      <c r="AT1484" s="529"/>
      <c r="AU1484" s="529"/>
      <c r="AV1484" s="529"/>
      <c r="AW1484" s="529"/>
      <c r="AX1484" s="529"/>
      <c r="AY1484" s="529"/>
      <c r="AZ1484" s="529"/>
      <c r="BA1484" s="529"/>
      <c r="BB1484" s="529"/>
      <c r="BC1484" s="529"/>
      <c r="BD1484" s="529"/>
      <c r="BE1484" s="529"/>
      <c r="BF1484" s="529"/>
      <c r="BG1484" s="529"/>
      <c r="BH1484" s="529"/>
      <c r="BI1484" s="529"/>
      <c r="BJ1484" s="529"/>
      <c r="BK1484" s="529"/>
      <c r="BL1484" s="529"/>
      <c r="BM1484" s="529"/>
      <c r="BN1484" s="529"/>
      <c r="BO1484" s="529"/>
      <c r="BP1484" s="529"/>
      <c r="BQ1484" s="529"/>
      <c r="BR1484" s="529"/>
      <c r="BS1484" s="529"/>
      <c r="BT1484" s="529"/>
      <c r="BU1484" s="529"/>
      <c r="BV1484" s="529"/>
      <c r="BW1484" s="529"/>
      <c r="BX1484" s="529"/>
      <c r="BY1484" s="529"/>
      <c r="BZ1484" s="529"/>
      <c r="CA1484" s="529"/>
      <c r="CB1484" s="529"/>
      <c r="CC1484" s="529"/>
      <c r="CD1484" s="529"/>
      <c r="CE1484" s="529"/>
      <c r="CF1484" s="529"/>
      <c r="CG1484" s="529"/>
      <c r="CH1484" s="529"/>
      <c r="CI1484" s="529"/>
      <c r="CJ1484" s="529"/>
      <c r="CK1484" s="529"/>
      <c r="CL1484" s="529"/>
      <c r="CM1484" s="529"/>
      <c r="CN1484" s="529"/>
      <c r="CO1484" s="529"/>
      <c r="CP1484" s="529"/>
      <c r="CQ1484" s="529"/>
    </row>
    <row r="1485" spans="1:95" s="70" customFormat="1" ht="27.75" customHeight="1" outlineLevel="1" x14ac:dyDescent="0.2">
      <c r="A1485" s="11">
        <v>158</v>
      </c>
      <c r="B1485" s="300"/>
      <c r="C1485" s="298"/>
      <c r="D1485" s="298"/>
      <c r="E1485" s="299"/>
      <c r="F1485" s="856" t="s">
        <v>547</v>
      </c>
      <c r="G1485" s="857"/>
      <c r="H1485" s="857"/>
      <c r="I1485" s="857"/>
      <c r="J1485" s="857"/>
      <c r="K1485" s="857"/>
      <c r="L1485" s="858"/>
      <c r="M1485" s="408">
        <f t="shared" ref="M1485:M1486" si="636">M709</f>
        <v>0</v>
      </c>
      <c r="N1485" s="419">
        <f>M1485*(1-'Annexe 1. Taux de référence'!$E51)+N709*(1-'Annexe 1. Taux de référence'!$E51)</f>
        <v>0</v>
      </c>
      <c r="O1485" s="422">
        <f>O709*(1-'Annexe 1. Taux de référence'!$E51)</f>
        <v>0</v>
      </c>
      <c r="P1485" s="422">
        <f>P709*(1-'Annexe 1. Taux de référence'!$E51)</f>
        <v>0</v>
      </c>
      <c r="Q1485" s="423">
        <f>Q709*(1-'Annexe 1. Taux de référence'!$E51)</f>
        <v>0</v>
      </c>
      <c r="R1485" s="419">
        <f>R709*(1-'Annexe 1. Taux de référence'!$E51)</f>
        <v>0</v>
      </c>
      <c r="S1485" s="421">
        <f>S709*(1-'Annexe 1. Taux de référence'!$E51)</f>
        <v>0</v>
      </c>
      <c r="T1485" s="421">
        <f>T709*(1-'Annexe 1. Taux de référence'!$E51)</f>
        <v>0</v>
      </c>
      <c r="U1485" s="421">
        <f>U709*(1-'Annexe 1. Taux de référence'!$E51)</f>
        <v>0</v>
      </c>
      <c r="V1485" s="421">
        <f>V709*(1-'Annexe 1. Taux de référence'!$E51)</f>
        <v>0</v>
      </c>
      <c r="W1485" s="421">
        <f>W709*(1-'Annexe 1. Taux de référence'!$E51)</f>
        <v>0</v>
      </c>
      <c r="X1485" s="422">
        <f>X709*(1-'Annexe 1. Taux de référence'!$E51)</f>
        <v>0</v>
      </c>
      <c r="Y1485" s="421">
        <f>Y709*(1-'Annexe 1. Taux de référence'!$E51)</f>
        <v>0</v>
      </c>
      <c r="Z1485" s="421">
        <f>Z709*(1-'Annexe 1. Taux de référence'!$E51)</f>
        <v>0</v>
      </c>
      <c r="AA1485" s="421">
        <f>AA709*(1-'Annexe 1. Taux de référence'!$E51)</f>
        <v>0</v>
      </c>
      <c r="AB1485" s="421">
        <f>AB709*(1-'Annexe 1. Taux de référence'!$E51)</f>
        <v>0</v>
      </c>
      <c r="AC1485" s="408">
        <f t="shared" ref="AC1485:AC1486" si="637">AC709</f>
        <v>0</v>
      </c>
      <c r="AD1485" s="830"/>
      <c r="AE1485" s="1063"/>
      <c r="AF1485" s="831"/>
      <c r="AG1485" s="536"/>
      <c r="AH1485" s="529"/>
      <c r="AI1485" s="529"/>
      <c r="AJ1485" s="529"/>
      <c r="AK1485" s="529"/>
      <c r="AL1485" s="529"/>
      <c r="AM1485" s="529"/>
      <c r="AN1485" s="529"/>
      <c r="AO1485" s="529"/>
      <c r="AP1485" s="529"/>
      <c r="AQ1485" s="529"/>
      <c r="AR1485" s="529"/>
      <c r="AS1485" s="529"/>
      <c r="AT1485" s="529"/>
      <c r="AU1485" s="529"/>
      <c r="AV1485" s="529"/>
      <c r="AW1485" s="529"/>
      <c r="AX1485" s="529"/>
      <c r="AY1485" s="529"/>
      <c r="AZ1485" s="529"/>
      <c r="BA1485" s="529"/>
      <c r="BB1485" s="529"/>
      <c r="BC1485" s="529"/>
      <c r="BD1485" s="529"/>
      <c r="BE1485" s="529"/>
      <c r="BF1485" s="529"/>
      <c r="BG1485" s="529"/>
      <c r="BH1485" s="529"/>
      <c r="BI1485" s="529"/>
      <c r="BJ1485" s="529"/>
      <c r="BK1485" s="529"/>
      <c r="BL1485" s="529"/>
      <c r="BM1485" s="529"/>
      <c r="BN1485" s="529"/>
      <c r="BO1485" s="529"/>
      <c r="BP1485" s="529"/>
      <c r="BQ1485" s="529"/>
      <c r="BR1485" s="529"/>
      <c r="BS1485" s="529"/>
      <c r="BT1485" s="529"/>
      <c r="BU1485" s="529"/>
      <c r="BV1485" s="529"/>
      <c r="BW1485" s="529"/>
      <c r="BX1485" s="529"/>
      <c r="BY1485" s="529"/>
      <c r="BZ1485" s="529"/>
      <c r="CA1485" s="529"/>
      <c r="CB1485" s="529"/>
      <c r="CC1485" s="529"/>
      <c r="CD1485" s="529"/>
      <c r="CE1485" s="529"/>
      <c r="CF1485" s="529"/>
      <c r="CG1485" s="529"/>
      <c r="CH1485" s="529"/>
      <c r="CI1485" s="529"/>
      <c r="CJ1485" s="529"/>
      <c r="CK1485" s="529"/>
      <c r="CL1485" s="529"/>
      <c r="CM1485" s="529"/>
      <c r="CN1485" s="529"/>
      <c r="CO1485" s="529"/>
      <c r="CP1485" s="529"/>
      <c r="CQ1485" s="529"/>
    </row>
    <row r="1486" spans="1:95" s="70" customFormat="1" ht="15" customHeight="1" outlineLevel="1" x14ac:dyDescent="0.2">
      <c r="A1486" s="11">
        <v>159</v>
      </c>
      <c r="B1486" s="300"/>
      <c r="C1486" s="298"/>
      <c r="D1486" s="298"/>
      <c r="E1486" s="299"/>
      <c r="F1486" s="859" t="s">
        <v>570</v>
      </c>
      <c r="G1486" s="860"/>
      <c r="H1486" s="860"/>
      <c r="I1486" s="860"/>
      <c r="J1486" s="860"/>
      <c r="K1486" s="860"/>
      <c r="L1486" s="861"/>
      <c r="M1486" s="408">
        <f t="shared" si="636"/>
        <v>0</v>
      </c>
      <c r="N1486" s="419">
        <f>M1486*(1-'Annexe 1. Taux de référence'!$E52)+N710*(1-'Annexe 1. Taux de référence'!$E52)</f>
        <v>0</v>
      </c>
      <c r="O1486" s="422">
        <f>O710*(1-'Annexe 1. Taux de référence'!$E52)</f>
        <v>0</v>
      </c>
      <c r="P1486" s="422">
        <f>P710*(1-'Annexe 1. Taux de référence'!$E52)</f>
        <v>0</v>
      </c>
      <c r="Q1486" s="423">
        <f>Q710*(1-'Annexe 1. Taux de référence'!$E52)</f>
        <v>0</v>
      </c>
      <c r="R1486" s="419">
        <f>R710*(1-'Annexe 1. Taux de référence'!$E52)</f>
        <v>0</v>
      </c>
      <c r="S1486" s="421">
        <f>S710*(1-'Annexe 1. Taux de référence'!$E52)</f>
        <v>0</v>
      </c>
      <c r="T1486" s="421">
        <f>T710*(1-'Annexe 1. Taux de référence'!$E52)</f>
        <v>0</v>
      </c>
      <c r="U1486" s="421">
        <f>U710*(1-'Annexe 1. Taux de référence'!$E52)</f>
        <v>0</v>
      </c>
      <c r="V1486" s="421">
        <f>V710*(1-'Annexe 1. Taux de référence'!$E52)</f>
        <v>0</v>
      </c>
      <c r="W1486" s="421">
        <f>W710*(1-'Annexe 1. Taux de référence'!$E52)</f>
        <v>0</v>
      </c>
      <c r="X1486" s="422">
        <f>X710*(1-'Annexe 1. Taux de référence'!$E52)</f>
        <v>0</v>
      </c>
      <c r="Y1486" s="421">
        <f>Y710*(1-'Annexe 1. Taux de référence'!$E52)</f>
        <v>0</v>
      </c>
      <c r="Z1486" s="421">
        <f>Z710*(1-'Annexe 1. Taux de référence'!$E52)</f>
        <v>0</v>
      </c>
      <c r="AA1486" s="421">
        <f>AA710*(1-'Annexe 1. Taux de référence'!$E52)</f>
        <v>0</v>
      </c>
      <c r="AB1486" s="421">
        <f>AB710*(1-'Annexe 1. Taux de référence'!$E52)</f>
        <v>0</v>
      </c>
      <c r="AC1486" s="408">
        <f t="shared" si="637"/>
        <v>0</v>
      </c>
      <c r="AD1486" s="830"/>
      <c r="AE1486" s="1063"/>
      <c r="AF1486" s="831"/>
      <c r="AG1486" s="536"/>
      <c r="AH1486" s="529"/>
      <c r="AI1486" s="529"/>
      <c r="AJ1486" s="529"/>
      <c r="AK1486" s="529"/>
      <c r="AL1486" s="529"/>
      <c r="AM1486" s="529"/>
      <c r="AN1486" s="529"/>
      <c r="AO1486" s="529"/>
      <c r="AP1486" s="529"/>
      <c r="AQ1486" s="529"/>
      <c r="AR1486" s="529"/>
      <c r="AS1486" s="529"/>
      <c r="AT1486" s="529"/>
      <c r="AU1486" s="529"/>
      <c r="AV1486" s="529"/>
      <c r="AW1486" s="529"/>
      <c r="AX1486" s="529"/>
      <c r="AY1486" s="529"/>
      <c r="AZ1486" s="529"/>
      <c r="BA1486" s="529"/>
      <c r="BB1486" s="529"/>
      <c r="BC1486" s="529"/>
      <c r="BD1486" s="529"/>
      <c r="BE1486" s="529"/>
      <c r="BF1486" s="529"/>
      <c r="BG1486" s="529"/>
      <c r="BH1486" s="529"/>
      <c r="BI1486" s="529"/>
      <c r="BJ1486" s="529"/>
      <c r="BK1486" s="529"/>
      <c r="BL1486" s="529"/>
      <c r="BM1486" s="529"/>
      <c r="BN1486" s="529"/>
      <c r="BO1486" s="529"/>
      <c r="BP1486" s="529"/>
      <c r="BQ1486" s="529"/>
      <c r="BR1486" s="529"/>
      <c r="BS1486" s="529"/>
      <c r="BT1486" s="529"/>
      <c r="BU1486" s="529"/>
      <c r="BV1486" s="529"/>
      <c r="BW1486" s="529"/>
      <c r="BX1486" s="529"/>
      <c r="BY1486" s="529"/>
      <c r="BZ1486" s="529"/>
      <c r="CA1486" s="529"/>
      <c r="CB1486" s="529"/>
      <c r="CC1486" s="529"/>
      <c r="CD1486" s="529"/>
      <c r="CE1486" s="529"/>
      <c r="CF1486" s="529"/>
      <c r="CG1486" s="529"/>
      <c r="CH1486" s="529"/>
      <c r="CI1486" s="529"/>
      <c r="CJ1486" s="529"/>
      <c r="CK1486" s="529"/>
      <c r="CL1486" s="529"/>
      <c r="CM1486" s="529"/>
      <c r="CN1486" s="529"/>
      <c r="CO1486" s="529"/>
      <c r="CP1486" s="529"/>
      <c r="CQ1486" s="529"/>
    </row>
    <row r="1487" spans="1:95" s="70" customFormat="1" ht="15" customHeight="1" outlineLevel="1" x14ac:dyDescent="0.2">
      <c r="A1487" s="11">
        <v>160</v>
      </c>
      <c r="B1487" s="300"/>
      <c r="C1487" s="298"/>
      <c r="D1487" s="298"/>
      <c r="E1487" s="853" t="s">
        <v>548</v>
      </c>
      <c r="F1487" s="854"/>
      <c r="G1487" s="854"/>
      <c r="H1487" s="854"/>
      <c r="I1487" s="854"/>
      <c r="J1487" s="854"/>
      <c r="K1487" s="854"/>
      <c r="L1487" s="855"/>
      <c r="M1487" s="407">
        <f>SUBTOTAL(9,M1488:M1490)</f>
        <v>0</v>
      </c>
      <c r="N1487" s="410">
        <f t="shared" ref="N1487:AC1487" si="638">SUBTOTAL(9,N1488:N1490)</f>
        <v>0</v>
      </c>
      <c r="O1487" s="414">
        <f t="shared" si="638"/>
        <v>0</v>
      </c>
      <c r="P1487" s="414">
        <f t="shared" si="638"/>
        <v>0</v>
      </c>
      <c r="Q1487" s="415">
        <f t="shared" si="638"/>
        <v>0</v>
      </c>
      <c r="R1487" s="410">
        <f t="shared" si="638"/>
        <v>0</v>
      </c>
      <c r="S1487" s="414">
        <f t="shared" si="638"/>
        <v>0</v>
      </c>
      <c r="T1487" s="413">
        <f t="shared" si="638"/>
        <v>0</v>
      </c>
      <c r="U1487" s="413">
        <f t="shared" si="638"/>
        <v>0</v>
      </c>
      <c r="V1487" s="413">
        <f t="shared" si="638"/>
        <v>0</v>
      </c>
      <c r="W1487" s="413">
        <f t="shared" si="638"/>
        <v>0</v>
      </c>
      <c r="X1487" s="413">
        <f t="shared" si="638"/>
        <v>0</v>
      </c>
      <c r="Y1487" s="413">
        <f t="shared" si="638"/>
        <v>0</v>
      </c>
      <c r="Z1487" s="413">
        <f t="shared" si="638"/>
        <v>0</v>
      </c>
      <c r="AA1487" s="413">
        <f t="shared" si="638"/>
        <v>0</v>
      </c>
      <c r="AB1487" s="411">
        <f t="shared" si="638"/>
        <v>0</v>
      </c>
      <c r="AC1487" s="407">
        <f t="shared" si="638"/>
        <v>0</v>
      </c>
      <c r="AD1487" s="830"/>
      <c r="AE1487" s="1063"/>
      <c r="AF1487" s="831"/>
      <c r="AG1487" s="536"/>
      <c r="AH1487" s="529"/>
      <c r="AI1487" s="529"/>
      <c r="AJ1487" s="529"/>
      <c r="AK1487" s="529"/>
      <c r="AL1487" s="529"/>
      <c r="AM1487" s="529"/>
      <c r="AN1487" s="529"/>
      <c r="AO1487" s="529"/>
      <c r="AP1487" s="529"/>
      <c r="AQ1487" s="529"/>
      <c r="AR1487" s="529"/>
      <c r="AS1487" s="529"/>
      <c r="AT1487" s="529"/>
      <c r="AU1487" s="529"/>
      <c r="AV1487" s="529"/>
      <c r="AW1487" s="529"/>
      <c r="AX1487" s="529"/>
      <c r="AY1487" s="529"/>
      <c r="AZ1487" s="529"/>
      <c r="BA1487" s="529"/>
      <c r="BB1487" s="529"/>
      <c r="BC1487" s="529"/>
      <c r="BD1487" s="529"/>
      <c r="BE1487" s="529"/>
      <c r="BF1487" s="529"/>
      <c r="BG1487" s="529"/>
      <c r="BH1487" s="529"/>
      <c r="BI1487" s="529"/>
      <c r="BJ1487" s="529"/>
      <c r="BK1487" s="529"/>
      <c r="BL1487" s="529"/>
      <c r="BM1487" s="529"/>
      <c r="BN1487" s="529"/>
      <c r="BO1487" s="529"/>
      <c r="BP1487" s="529"/>
      <c r="BQ1487" s="529"/>
      <c r="BR1487" s="529"/>
      <c r="BS1487" s="529"/>
      <c r="BT1487" s="529"/>
      <c r="BU1487" s="529"/>
      <c r="BV1487" s="529"/>
      <c r="BW1487" s="529"/>
      <c r="BX1487" s="529"/>
      <c r="BY1487" s="529"/>
      <c r="BZ1487" s="529"/>
      <c r="CA1487" s="529"/>
      <c r="CB1487" s="529"/>
      <c r="CC1487" s="529"/>
      <c r="CD1487" s="529"/>
      <c r="CE1487" s="529"/>
      <c r="CF1487" s="529"/>
      <c r="CG1487" s="529"/>
      <c r="CH1487" s="529"/>
      <c r="CI1487" s="529"/>
      <c r="CJ1487" s="529"/>
      <c r="CK1487" s="529"/>
      <c r="CL1487" s="529"/>
      <c r="CM1487" s="529"/>
      <c r="CN1487" s="529"/>
      <c r="CO1487" s="529"/>
      <c r="CP1487" s="529"/>
      <c r="CQ1487" s="529"/>
    </row>
    <row r="1488" spans="1:95" s="70" customFormat="1" ht="15" customHeight="1" outlineLevel="1" x14ac:dyDescent="0.2">
      <c r="A1488" s="11">
        <v>161</v>
      </c>
      <c r="B1488" s="300"/>
      <c r="C1488" s="298"/>
      <c r="D1488" s="298"/>
      <c r="E1488" s="299"/>
      <c r="F1488" s="856" t="s">
        <v>549</v>
      </c>
      <c r="G1488" s="857"/>
      <c r="H1488" s="857"/>
      <c r="I1488" s="857"/>
      <c r="J1488" s="857"/>
      <c r="K1488" s="857"/>
      <c r="L1488" s="858"/>
      <c r="M1488" s="408">
        <f t="shared" ref="M1488:M1490" si="639">M712</f>
        <v>0</v>
      </c>
      <c r="N1488" s="419">
        <f>M1488*(1-'Annexe 1. Taux de référence'!$E54)+N712*(1-'Annexe 1. Taux de référence'!$E54)</f>
        <v>0</v>
      </c>
      <c r="O1488" s="422">
        <f>O712*(1-'Annexe 1. Taux de référence'!$E54)</f>
        <v>0</v>
      </c>
      <c r="P1488" s="422">
        <f>P712*(1-'Annexe 1. Taux de référence'!$E54)</f>
        <v>0</v>
      </c>
      <c r="Q1488" s="423">
        <f>Q712*(1-'Annexe 1. Taux de référence'!$E54)</f>
        <v>0</v>
      </c>
      <c r="R1488" s="419">
        <f>R712*(1-'Annexe 1. Taux de référence'!$E54)</f>
        <v>0</v>
      </c>
      <c r="S1488" s="421">
        <f>S712*(1-'Annexe 1. Taux de référence'!$E54)</f>
        <v>0</v>
      </c>
      <c r="T1488" s="421">
        <f>T712*(1-'Annexe 1. Taux de référence'!$E54)</f>
        <v>0</v>
      </c>
      <c r="U1488" s="421">
        <f>U712*(1-'Annexe 1. Taux de référence'!$E54)</f>
        <v>0</v>
      </c>
      <c r="V1488" s="421">
        <f>V712*(1-'Annexe 1. Taux de référence'!$E54)</f>
        <v>0</v>
      </c>
      <c r="W1488" s="421">
        <f>W712*(1-'Annexe 1. Taux de référence'!$E54)</f>
        <v>0</v>
      </c>
      <c r="X1488" s="422">
        <f>X712*(1-'Annexe 1. Taux de référence'!$E54)</f>
        <v>0</v>
      </c>
      <c r="Y1488" s="421">
        <f>Y712*(1-'Annexe 1. Taux de référence'!$E54)</f>
        <v>0</v>
      </c>
      <c r="Z1488" s="421">
        <f>Z712*(1-'Annexe 1. Taux de référence'!$E54)</f>
        <v>0</v>
      </c>
      <c r="AA1488" s="421">
        <f>AA712*(1-'Annexe 1. Taux de référence'!$E54)</f>
        <v>0</v>
      </c>
      <c r="AB1488" s="421">
        <f>AB712*(1-'Annexe 1. Taux de référence'!$E54)</f>
        <v>0</v>
      </c>
      <c r="AC1488" s="408">
        <f t="shared" ref="AC1488:AC1490" si="640">AC712</f>
        <v>0</v>
      </c>
      <c r="AD1488" s="830"/>
      <c r="AE1488" s="1063"/>
      <c r="AF1488" s="831"/>
      <c r="AG1488" s="536"/>
      <c r="AH1488" s="529"/>
      <c r="AI1488" s="529"/>
      <c r="AJ1488" s="529"/>
      <c r="AK1488" s="529"/>
      <c r="AL1488" s="529"/>
      <c r="AM1488" s="529"/>
      <c r="AN1488" s="529"/>
      <c r="AO1488" s="529"/>
      <c r="AP1488" s="529"/>
      <c r="AQ1488" s="529"/>
      <c r="AR1488" s="529"/>
      <c r="AS1488" s="529"/>
      <c r="AT1488" s="529"/>
      <c r="AU1488" s="529"/>
      <c r="AV1488" s="529"/>
      <c r="AW1488" s="529"/>
      <c r="AX1488" s="529"/>
      <c r="AY1488" s="529"/>
      <c r="AZ1488" s="529"/>
      <c r="BA1488" s="529"/>
      <c r="BB1488" s="529"/>
      <c r="BC1488" s="529"/>
      <c r="BD1488" s="529"/>
      <c r="BE1488" s="529"/>
      <c r="BF1488" s="529"/>
      <c r="BG1488" s="529"/>
      <c r="BH1488" s="529"/>
      <c r="BI1488" s="529"/>
      <c r="BJ1488" s="529"/>
      <c r="BK1488" s="529"/>
      <c r="BL1488" s="529"/>
      <c r="BM1488" s="529"/>
      <c r="BN1488" s="529"/>
      <c r="BO1488" s="529"/>
      <c r="BP1488" s="529"/>
      <c r="BQ1488" s="529"/>
      <c r="BR1488" s="529"/>
      <c r="BS1488" s="529"/>
      <c r="BT1488" s="529"/>
      <c r="BU1488" s="529"/>
      <c r="BV1488" s="529"/>
      <c r="BW1488" s="529"/>
      <c r="BX1488" s="529"/>
      <c r="BY1488" s="529"/>
      <c r="BZ1488" s="529"/>
      <c r="CA1488" s="529"/>
      <c r="CB1488" s="529"/>
      <c r="CC1488" s="529"/>
      <c r="CD1488" s="529"/>
      <c r="CE1488" s="529"/>
      <c r="CF1488" s="529"/>
      <c r="CG1488" s="529"/>
      <c r="CH1488" s="529"/>
      <c r="CI1488" s="529"/>
      <c r="CJ1488" s="529"/>
      <c r="CK1488" s="529"/>
      <c r="CL1488" s="529"/>
      <c r="CM1488" s="529"/>
      <c r="CN1488" s="529"/>
      <c r="CO1488" s="529"/>
      <c r="CP1488" s="529"/>
      <c r="CQ1488" s="529"/>
    </row>
    <row r="1489" spans="1:95" s="70" customFormat="1" outlineLevel="1" x14ac:dyDescent="0.2">
      <c r="A1489" s="11">
        <v>162</v>
      </c>
      <c r="B1489" s="300"/>
      <c r="C1489" s="295"/>
      <c r="D1489" s="295"/>
      <c r="E1489" s="295"/>
      <c r="F1489" s="915" t="s">
        <v>574</v>
      </c>
      <c r="G1489" s="916"/>
      <c r="H1489" s="916"/>
      <c r="I1489" s="916"/>
      <c r="J1489" s="916"/>
      <c r="K1489" s="916"/>
      <c r="L1489" s="917"/>
      <c r="M1489" s="408">
        <f t="shared" si="639"/>
        <v>0</v>
      </c>
      <c r="N1489" s="419">
        <f>M1489*(1-'Annexe 1. Taux de référence'!$E55)+N713*(1-'Annexe 1. Taux de référence'!$E55)</f>
        <v>0</v>
      </c>
      <c r="O1489" s="422">
        <f>O713*(1-'Annexe 1. Taux de référence'!$E55)</f>
        <v>0</v>
      </c>
      <c r="P1489" s="422">
        <f>P713*(1-'Annexe 1. Taux de référence'!$E55)</f>
        <v>0</v>
      </c>
      <c r="Q1489" s="423">
        <f>Q713*(1-'Annexe 1. Taux de référence'!$E55)</f>
        <v>0</v>
      </c>
      <c r="R1489" s="419">
        <f>R713*(1-'Annexe 1. Taux de référence'!$E55)</f>
        <v>0</v>
      </c>
      <c r="S1489" s="421">
        <f>S713*(1-'Annexe 1. Taux de référence'!$E55)</f>
        <v>0</v>
      </c>
      <c r="T1489" s="421">
        <f>T713*(1-'Annexe 1. Taux de référence'!$E55)</f>
        <v>0</v>
      </c>
      <c r="U1489" s="421">
        <f>U713*(1-'Annexe 1. Taux de référence'!$E55)</f>
        <v>0</v>
      </c>
      <c r="V1489" s="421">
        <f>V713*(1-'Annexe 1. Taux de référence'!$E55)</f>
        <v>0</v>
      </c>
      <c r="W1489" s="421">
        <f>W713*(1-'Annexe 1. Taux de référence'!$E55)</f>
        <v>0</v>
      </c>
      <c r="X1489" s="422">
        <f>X713*(1-'Annexe 1. Taux de référence'!$E55)</f>
        <v>0</v>
      </c>
      <c r="Y1489" s="421">
        <f>Y713*(1-'Annexe 1. Taux de référence'!$E55)</f>
        <v>0</v>
      </c>
      <c r="Z1489" s="421">
        <f>Z713*(1-'Annexe 1. Taux de référence'!$E55)</f>
        <v>0</v>
      </c>
      <c r="AA1489" s="421">
        <f>AA713*(1-'Annexe 1. Taux de référence'!$E55)</f>
        <v>0</v>
      </c>
      <c r="AB1489" s="421">
        <f>AB713*(1-'Annexe 1. Taux de référence'!$E55)</f>
        <v>0</v>
      </c>
      <c r="AC1489" s="408">
        <f t="shared" si="640"/>
        <v>0</v>
      </c>
      <c r="AD1489" s="830"/>
      <c r="AE1489" s="1063"/>
      <c r="AF1489" s="831"/>
      <c r="AG1489" s="536"/>
      <c r="AH1489" s="529"/>
      <c r="AI1489" s="529"/>
      <c r="AJ1489" s="529"/>
      <c r="AK1489" s="529"/>
      <c r="AL1489" s="529"/>
      <c r="AM1489" s="529"/>
      <c r="AN1489" s="529"/>
      <c r="AO1489" s="529"/>
      <c r="AP1489" s="529"/>
      <c r="AQ1489" s="529"/>
      <c r="AR1489" s="529"/>
      <c r="AS1489" s="529"/>
      <c r="AT1489" s="529"/>
      <c r="AU1489" s="529"/>
      <c r="AV1489" s="529"/>
      <c r="AW1489" s="529"/>
      <c r="AX1489" s="529"/>
      <c r="AY1489" s="529"/>
      <c r="AZ1489" s="529"/>
      <c r="BA1489" s="529"/>
      <c r="BB1489" s="529"/>
      <c r="BC1489" s="529"/>
      <c r="BD1489" s="529"/>
      <c r="BE1489" s="529"/>
      <c r="BF1489" s="529"/>
      <c r="BG1489" s="529"/>
      <c r="BH1489" s="529"/>
      <c r="BI1489" s="529"/>
      <c r="BJ1489" s="529"/>
      <c r="BK1489" s="529"/>
      <c r="BL1489" s="529"/>
      <c r="BM1489" s="529"/>
      <c r="BN1489" s="529"/>
      <c r="BO1489" s="529"/>
      <c r="BP1489" s="529"/>
      <c r="BQ1489" s="529"/>
      <c r="BR1489" s="529"/>
      <c r="BS1489" s="529"/>
      <c r="BT1489" s="529"/>
      <c r="BU1489" s="529"/>
      <c r="BV1489" s="529"/>
      <c r="BW1489" s="529"/>
      <c r="BX1489" s="529"/>
      <c r="BY1489" s="529"/>
      <c r="BZ1489" s="529"/>
      <c r="CA1489" s="529"/>
      <c r="CB1489" s="529"/>
      <c r="CC1489" s="529"/>
      <c r="CD1489" s="529"/>
      <c r="CE1489" s="529"/>
      <c r="CF1489" s="529"/>
      <c r="CG1489" s="529"/>
      <c r="CH1489" s="529"/>
      <c r="CI1489" s="529"/>
      <c r="CJ1489" s="529"/>
      <c r="CK1489" s="529"/>
      <c r="CL1489" s="529"/>
      <c r="CM1489" s="529"/>
      <c r="CN1489" s="529"/>
      <c r="CO1489" s="529"/>
      <c r="CP1489" s="529"/>
      <c r="CQ1489" s="529"/>
    </row>
    <row r="1490" spans="1:95" s="70" customFormat="1" ht="27.75" customHeight="1" outlineLevel="1" x14ac:dyDescent="0.2">
      <c r="A1490" s="11">
        <v>163</v>
      </c>
      <c r="B1490" s="300"/>
      <c r="C1490" s="295"/>
      <c r="D1490" s="295"/>
      <c r="E1490" s="295"/>
      <c r="F1490" s="859" t="s">
        <v>669</v>
      </c>
      <c r="G1490" s="860"/>
      <c r="H1490" s="860"/>
      <c r="I1490" s="860"/>
      <c r="J1490" s="860"/>
      <c r="K1490" s="860"/>
      <c r="L1490" s="861"/>
      <c r="M1490" s="408">
        <f t="shared" si="639"/>
        <v>0</v>
      </c>
      <c r="N1490" s="419">
        <f>M1490*(1-'Annexe 1. Taux de référence'!$E56)+N714*(1-'Annexe 1. Taux de référence'!$E56)</f>
        <v>0</v>
      </c>
      <c r="O1490" s="422">
        <f>O714*(1-'Annexe 1. Taux de référence'!$E56)</f>
        <v>0</v>
      </c>
      <c r="P1490" s="422">
        <f>P714*(1-'Annexe 1. Taux de référence'!$E56)</f>
        <v>0</v>
      </c>
      <c r="Q1490" s="423">
        <f>Q714*(1-'Annexe 1. Taux de référence'!$E56)</f>
        <v>0</v>
      </c>
      <c r="R1490" s="419">
        <f>R714*(1-'Annexe 1. Taux de référence'!$E56)</f>
        <v>0</v>
      </c>
      <c r="S1490" s="421">
        <f>S714*(1-'Annexe 1. Taux de référence'!$E56)</f>
        <v>0</v>
      </c>
      <c r="T1490" s="421">
        <f>T714*(1-'Annexe 1. Taux de référence'!$E56)</f>
        <v>0</v>
      </c>
      <c r="U1490" s="421">
        <f>U714*(1-'Annexe 1. Taux de référence'!$E56)</f>
        <v>0</v>
      </c>
      <c r="V1490" s="421">
        <f>V714*(1-'Annexe 1. Taux de référence'!$E56)</f>
        <v>0</v>
      </c>
      <c r="W1490" s="421">
        <f>W714*(1-'Annexe 1. Taux de référence'!$E56)</f>
        <v>0</v>
      </c>
      <c r="X1490" s="422">
        <f>X714*(1-'Annexe 1. Taux de référence'!$E56)</f>
        <v>0</v>
      </c>
      <c r="Y1490" s="421">
        <f>Y714*(1-'Annexe 1. Taux de référence'!$E56)</f>
        <v>0</v>
      </c>
      <c r="Z1490" s="421">
        <f>Z714*(1-'Annexe 1. Taux de référence'!$E56)</f>
        <v>0</v>
      </c>
      <c r="AA1490" s="421">
        <f>AA714*(1-'Annexe 1. Taux de référence'!$E56)</f>
        <v>0</v>
      </c>
      <c r="AB1490" s="421">
        <f>AB714*(1-'Annexe 1. Taux de référence'!$E56)</f>
        <v>0</v>
      </c>
      <c r="AC1490" s="408">
        <f t="shared" si="640"/>
        <v>0</v>
      </c>
      <c r="AD1490" s="833"/>
      <c r="AE1490" s="834"/>
      <c r="AF1490" s="834"/>
      <c r="AG1490" s="536"/>
      <c r="AH1490" s="529"/>
      <c r="AI1490" s="529"/>
      <c r="AJ1490" s="529"/>
      <c r="AK1490" s="529"/>
      <c r="AL1490" s="529"/>
      <c r="AM1490" s="529"/>
      <c r="AN1490" s="529"/>
      <c r="AO1490" s="529"/>
      <c r="AP1490" s="529"/>
      <c r="AQ1490" s="529"/>
      <c r="AR1490" s="529"/>
      <c r="AS1490" s="529"/>
      <c r="AT1490" s="529"/>
      <c r="AU1490" s="529"/>
      <c r="AV1490" s="529"/>
      <c r="AW1490" s="529"/>
      <c r="AX1490" s="529"/>
      <c r="AY1490" s="529"/>
      <c r="AZ1490" s="529"/>
      <c r="BA1490" s="529"/>
      <c r="BB1490" s="529"/>
      <c r="BC1490" s="529"/>
      <c r="BD1490" s="529"/>
      <c r="BE1490" s="529"/>
      <c r="BF1490" s="529"/>
      <c r="BG1490" s="529"/>
      <c r="BH1490" s="529"/>
      <c r="BI1490" s="529"/>
      <c r="BJ1490" s="529"/>
      <c r="BK1490" s="529"/>
      <c r="BL1490" s="529"/>
      <c r="BM1490" s="529"/>
      <c r="BN1490" s="529"/>
      <c r="BO1490" s="529"/>
      <c r="BP1490" s="529"/>
      <c r="BQ1490" s="529"/>
      <c r="BR1490" s="529"/>
      <c r="BS1490" s="529"/>
      <c r="BT1490" s="529"/>
      <c r="BU1490" s="529"/>
      <c r="BV1490" s="529"/>
      <c r="BW1490" s="529"/>
      <c r="BX1490" s="529"/>
      <c r="BY1490" s="529"/>
      <c r="BZ1490" s="529"/>
      <c r="CA1490" s="529"/>
      <c r="CB1490" s="529"/>
      <c r="CC1490" s="529"/>
      <c r="CD1490" s="529"/>
      <c r="CE1490" s="529"/>
      <c r="CF1490" s="529"/>
      <c r="CG1490" s="529"/>
      <c r="CH1490" s="529"/>
      <c r="CI1490" s="529"/>
      <c r="CJ1490" s="529"/>
      <c r="CK1490" s="529"/>
      <c r="CL1490" s="529"/>
      <c r="CM1490" s="529"/>
      <c r="CN1490" s="529"/>
      <c r="CO1490" s="529"/>
      <c r="CP1490" s="529"/>
      <c r="CQ1490" s="529"/>
    </row>
    <row r="1491" spans="1:95" s="70" customFormat="1" outlineLevel="1" x14ac:dyDescent="0.2">
      <c r="A1491" s="11">
        <v>164</v>
      </c>
      <c r="B1491" s="300"/>
      <c r="C1491" s="295"/>
      <c r="D1491" s="844" t="s">
        <v>23</v>
      </c>
      <c r="E1491" s="845"/>
      <c r="F1491" s="845"/>
      <c r="G1491" s="845"/>
      <c r="H1491" s="845"/>
      <c r="I1491" s="845"/>
      <c r="J1491" s="845"/>
      <c r="K1491" s="845"/>
      <c r="L1491" s="845"/>
      <c r="M1491" s="845"/>
      <c r="N1491" s="845"/>
      <c r="O1491" s="845"/>
      <c r="P1491" s="845"/>
      <c r="Q1491" s="845"/>
      <c r="R1491" s="845"/>
      <c r="S1491" s="845"/>
      <c r="T1491" s="845"/>
      <c r="U1491" s="845"/>
      <c r="V1491" s="845"/>
      <c r="W1491" s="845"/>
      <c r="X1491" s="845"/>
      <c r="Y1491" s="845"/>
      <c r="Z1491" s="845"/>
      <c r="AA1491" s="845"/>
      <c r="AB1491" s="845"/>
      <c r="AC1491" s="845"/>
      <c r="AD1491" s="845"/>
      <c r="AE1491" s="845"/>
      <c r="AF1491" s="845"/>
      <c r="AG1491" s="536"/>
      <c r="AH1491" s="529"/>
      <c r="AI1491" s="529"/>
      <c r="AJ1491" s="529"/>
      <c r="AK1491" s="529"/>
      <c r="AL1491" s="529"/>
      <c r="AM1491" s="529"/>
      <c r="AN1491" s="529"/>
      <c r="AO1491" s="529"/>
      <c r="AP1491" s="529"/>
      <c r="AQ1491" s="529"/>
      <c r="AR1491" s="529"/>
      <c r="AS1491" s="529"/>
      <c r="AT1491" s="529"/>
      <c r="AU1491" s="529"/>
      <c r="AV1491" s="529"/>
      <c r="AW1491" s="529"/>
      <c r="AX1491" s="529"/>
      <c r="AY1491" s="529"/>
      <c r="AZ1491" s="529"/>
      <c r="BA1491" s="529"/>
      <c r="BB1491" s="529"/>
      <c r="BC1491" s="529"/>
      <c r="BD1491" s="529"/>
      <c r="BE1491" s="529"/>
      <c r="BF1491" s="529"/>
      <c r="BG1491" s="529"/>
      <c r="BH1491" s="529"/>
      <c r="BI1491" s="529"/>
      <c r="BJ1491" s="529"/>
      <c r="BK1491" s="529"/>
      <c r="BL1491" s="529"/>
      <c r="BM1491" s="529"/>
      <c r="BN1491" s="529"/>
      <c r="BO1491" s="529"/>
      <c r="BP1491" s="529"/>
      <c r="BQ1491" s="529"/>
      <c r="BR1491" s="529"/>
      <c r="BS1491" s="529"/>
      <c r="BT1491" s="529"/>
      <c r="BU1491" s="529"/>
      <c r="BV1491" s="529"/>
      <c r="BW1491" s="529"/>
      <c r="BX1491" s="529"/>
      <c r="BY1491" s="529"/>
      <c r="BZ1491" s="529"/>
      <c r="CA1491" s="529"/>
      <c r="CB1491" s="529"/>
      <c r="CC1491" s="529"/>
      <c r="CD1491" s="529"/>
      <c r="CE1491" s="529"/>
      <c r="CF1491" s="529"/>
      <c r="CG1491" s="529"/>
      <c r="CH1491" s="529"/>
      <c r="CI1491" s="529"/>
      <c r="CJ1491" s="529"/>
      <c r="CK1491" s="529"/>
      <c r="CL1491" s="529"/>
      <c r="CM1491" s="529"/>
      <c r="CN1491" s="529"/>
      <c r="CO1491" s="529"/>
      <c r="CP1491" s="529"/>
      <c r="CQ1491" s="529"/>
    </row>
    <row r="1492" spans="1:95" s="70" customFormat="1" outlineLevel="1" x14ac:dyDescent="0.2">
      <c r="A1492" s="11">
        <v>165</v>
      </c>
      <c r="B1492" s="300"/>
      <c r="C1492" s="295"/>
      <c r="D1492" s="295"/>
      <c r="E1492" s="918" t="s">
        <v>126</v>
      </c>
      <c r="F1492" s="919"/>
      <c r="G1492" s="919"/>
      <c r="H1492" s="919"/>
      <c r="I1492" s="919"/>
      <c r="J1492" s="919"/>
      <c r="K1492" s="919"/>
      <c r="L1492" s="920"/>
      <c r="M1492" s="452">
        <f>SUBTOTAL(9,M1493:M1494)</f>
        <v>0</v>
      </c>
      <c r="N1492" s="453">
        <f t="shared" ref="N1492:AC1492" si="641">SUBTOTAL(9,N1493:N1494)</f>
        <v>0</v>
      </c>
      <c r="O1492" s="454">
        <f t="shared" si="641"/>
        <v>0</v>
      </c>
      <c r="P1492" s="454">
        <f t="shared" si="641"/>
        <v>0</v>
      </c>
      <c r="Q1492" s="456">
        <f t="shared" si="641"/>
        <v>0</v>
      </c>
      <c r="R1492" s="453">
        <f t="shared" si="641"/>
        <v>0</v>
      </c>
      <c r="S1492" s="454">
        <f t="shared" si="641"/>
        <v>0</v>
      </c>
      <c r="T1492" s="455">
        <f t="shared" si="641"/>
        <v>0</v>
      </c>
      <c r="U1492" s="455">
        <f t="shared" si="641"/>
        <v>0</v>
      </c>
      <c r="V1492" s="455">
        <f t="shared" si="641"/>
        <v>0</v>
      </c>
      <c r="W1492" s="455">
        <f t="shared" si="641"/>
        <v>0</v>
      </c>
      <c r="X1492" s="455">
        <f t="shared" si="641"/>
        <v>0</v>
      </c>
      <c r="Y1492" s="455">
        <f t="shared" si="641"/>
        <v>0</v>
      </c>
      <c r="Z1492" s="455">
        <f t="shared" si="641"/>
        <v>0</v>
      </c>
      <c r="AA1492" s="455">
        <f t="shared" si="641"/>
        <v>0</v>
      </c>
      <c r="AB1492" s="459">
        <f t="shared" si="641"/>
        <v>0</v>
      </c>
      <c r="AC1492" s="452">
        <f t="shared" si="641"/>
        <v>0</v>
      </c>
      <c r="AD1492" s="1461"/>
      <c r="AE1492" s="828"/>
      <c r="AF1492" s="828"/>
      <c r="AG1492" s="536"/>
      <c r="AH1492" s="529"/>
      <c r="AI1492" s="529"/>
      <c r="AJ1492" s="529"/>
      <c r="AK1492" s="529"/>
      <c r="AL1492" s="529"/>
      <c r="AM1492" s="529"/>
      <c r="AN1492" s="529"/>
      <c r="AO1492" s="529"/>
      <c r="AP1492" s="529"/>
      <c r="AQ1492" s="529"/>
      <c r="AR1492" s="529"/>
      <c r="AS1492" s="529"/>
      <c r="AT1492" s="529"/>
      <c r="AU1492" s="529"/>
      <c r="AV1492" s="529"/>
      <c r="AW1492" s="529"/>
      <c r="AX1492" s="529"/>
      <c r="AY1492" s="529"/>
      <c r="AZ1492" s="529"/>
      <c r="BA1492" s="529"/>
      <c r="BB1492" s="529"/>
      <c r="BC1492" s="529"/>
      <c r="BD1492" s="529"/>
      <c r="BE1492" s="529"/>
      <c r="BF1492" s="529"/>
      <c r="BG1492" s="529"/>
      <c r="BH1492" s="529"/>
      <c r="BI1492" s="529"/>
      <c r="BJ1492" s="529"/>
      <c r="BK1492" s="529"/>
      <c r="BL1492" s="529"/>
      <c r="BM1492" s="529"/>
      <c r="BN1492" s="529"/>
      <c r="BO1492" s="529"/>
      <c r="BP1492" s="529"/>
      <c r="BQ1492" s="529"/>
      <c r="BR1492" s="529"/>
      <c r="BS1492" s="529"/>
      <c r="BT1492" s="529"/>
      <c r="BU1492" s="529"/>
      <c r="BV1492" s="529"/>
      <c r="BW1492" s="529"/>
      <c r="BX1492" s="529"/>
      <c r="BY1492" s="529"/>
      <c r="BZ1492" s="529"/>
      <c r="CA1492" s="529"/>
      <c r="CB1492" s="529"/>
      <c r="CC1492" s="529"/>
      <c r="CD1492" s="529"/>
      <c r="CE1492" s="529"/>
      <c r="CF1492" s="529"/>
      <c r="CG1492" s="529"/>
      <c r="CH1492" s="529"/>
      <c r="CI1492" s="529"/>
      <c r="CJ1492" s="529"/>
      <c r="CK1492" s="529"/>
      <c r="CL1492" s="529"/>
      <c r="CM1492" s="529"/>
      <c r="CN1492" s="529"/>
      <c r="CO1492" s="529"/>
      <c r="CP1492" s="529"/>
      <c r="CQ1492" s="529"/>
    </row>
    <row r="1493" spans="1:95" s="70" customFormat="1" outlineLevel="1" x14ac:dyDescent="0.2">
      <c r="A1493" s="11">
        <v>166</v>
      </c>
      <c r="B1493" s="300"/>
      <c r="C1493" s="295"/>
      <c r="D1493" s="295"/>
      <c r="E1493" s="295"/>
      <c r="F1493" s="856" t="s">
        <v>127</v>
      </c>
      <c r="G1493" s="857"/>
      <c r="H1493" s="857"/>
      <c r="I1493" s="857"/>
      <c r="J1493" s="857"/>
      <c r="K1493" s="857"/>
      <c r="L1493" s="858"/>
      <c r="M1493" s="408">
        <f t="shared" ref="M1493:M1494" si="642">M717</f>
        <v>0</v>
      </c>
      <c r="N1493" s="419">
        <f>M1493*(1-'Annexe 1. Taux de référence'!$E59)+N717*(1-'Annexe 1. Taux de référence'!$E59)</f>
        <v>0</v>
      </c>
      <c r="O1493" s="422">
        <f>O717*(1-'Annexe 1. Taux de référence'!$E59)</f>
        <v>0</v>
      </c>
      <c r="P1493" s="422">
        <f>P717*(1-'Annexe 1. Taux de référence'!$E59)</f>
        <v>0</v>
      </c>
      <c r="Q1493" s="423">
        <f>Q717*(1-'Annexe 1. Taux de référence'!$E59)</f>
        <v>0</v>
      </c>
      <c r="R1493" s="419">
        <f>R717*(1-'Annexe 1. Taux de référence'!$E59)</f>
        <v>0</v>
      </c>
      <c r="S1493" s="421">
        <f>S717*(1-'Annexe 1. Taux de référence'!$E59)</f>
        <v>0</v>
      </c>
      <c r="T1493" s="421">
        <f>T717*(1-'Annexe 1. Taux de référence'!$E59)</f>
        <v>0</v>
      </c>
      <c r="U1493" s="421">
        <f>U717*(1-'Annexe 1. Taux de référence'!$E59)</f>
        <v>0</v>
      </c>
      <c r="V1493" s="421">
        <f>V717*(1-'Annexe 1. Taux de référence'!$E59)</f>
        <v>0</v>
      </c>
      <c r="W1493" s="421">
        <f>W717*(1-'Annexe 1. Taux de référence'!$E59)</f>
        <v>0</v>
      </c>
      <c r="X1493" s="422">
        <f>X717*(1-'Annexe 1. Taux de référence'!$E59)</f>
        <v>0</v>
      </c>
      <c r="Y1493" s="421">
        <f>Y717*(1-'Annexe 1. Taux de référence'!$E59)</f>
        <v>0</v>
      </c>
      <c r="Z1493" s="421">
        <f>Z717*(1-'Annexe 1. Taux de référence'!$E59)</f>
        <v>0</v>
      </c>
      <c r="AA1493" s="421">
        <f>AA717*(1-'Annexe 1. Taux de référence'!$E59)</f>
        <v>0</v>
      </c>
      <c r="AB1493" s="421">
        <f>AB717*(1-'Annexe 1. Taux de référence'!$E59)</f>
        <v>0</v>
      </c>
      <c r="AC1493" s="408">
        <f t="shared" ref="AC1493:AC1494" si="643">AC717</f>
        <v>0</v>
      </c>
      <c r="AD1493" s="830"/>
      <c r="AE1493" s="1063"/>
      <c r="AF1493" s="831"/>
      <c r="AG1493" s="536"/>
      <c r="AH1493" s="529"/>
      <c r="AI1493" s="529"/>
      <c r="AJ1493" s="529"/>
      <c r="AK1493" s="529"/>
      <c r="AL1493" s="529"/>
      <c r="AM1493" s="529"/>
      <c r="AN1493" s="529"/>
      <c r="AO1493" s="529"/>
      <c r="AP1493" s="529"/>
      <c r="AQ1493" s="529"/>
      <c r="AR1493" s="529"/>
      <c r="AS1493" s="529"/>
      <c r="AT1493" s="529"/>
      <c r="AU1493" s="529"/>
      <c r="AV1493" s="529"/>
      <c r="AW1493" s="529"/>
      <c r="AX1493" s="529"/>
      <c r="AY1493" s="529"/>
      <c r="AZ1493" s="529"/>
      <c r="BA1493" s="529"/>
      <c r="BB1493" s="529"/>
      <c r="BC1493" s="529"/>
      <c r="BD1493" s="529"/>
      <c r="BE1493" s="529"/>
      <c r="BF1493" s="529"/>
      <c r="BG1493" s="529"/>
      <c r="BH1493" s="529"/>
      <c r="BI1493" s="529"/>
      <c r="BJ1493" s="529"/>
      <c r="BK1493" s="529"/>
      <c r="BL1493" s="529"/>
      <c r="BM1493" s="529"/>
      <c r="BN1493" s="529"/>
      <c r="BO1493" s="529"/>
      <c r="BP1493" s="529"/>
      <c r="BQ1493" s="529"/>
      <c r="BR1493" s="529"/>
      <c r="BS1493" s="529"/>
      <c r="BT1493" s="529"/>
      <c r="BU1493" s="529"/>
      <c r="BV1493" s="529"/>
      <c r="BW1493" s="529"/>
      <c r="BX1493" s="529"/>
      <c r="BY1493" s="529"/>
      <c r="BZ1493" s="529"/>
      <c r="CA1493" s="529"/>
      <c r="CB1493" s="529"/>
      <c r="CC1493" s="529"/>
      <c r="CD1493" s="529"/>
      <c r="CE1493" s="529"/>
      <c r="CF1493" s="529"/>
      <c r="CG1493" s="529"/>
      <c r="CH1493" s="529"/>
      <c r="CI1493" s="529"/>
      <c r="CJ1493" s="529"/>
      <c r="CK1493" s="529"/>
      <c r="CL1493" s="529"/>
      <c r="CM1493" s="529"/>
      <c r="CN1493" s="529"/>
      <c r="CO1493" s="529"/>
      <c r="CP1493" s="529"/>
      <c r="CQ1493" s="529"/>
    </row>
    <row r="1494" spans="1:95" s="70" customFormat="1" outlineLevel="1" x14ac:dyDescent="0.2">
      <c r="A1494" s="11">
        <v>167</v>
      </c>
      <c r="B1494" s="300"/>
      <c r="C1494" s="295"/>
      <c r="D1494" s="295"/>
      <c r="E1494" s="295"/>
      <c r="F1494" s="859" t="s">
        <v>128</v>
      </c>
      <c r="G1494" s="860"/>
      <c r="H1494" s="860"/>
      <c r="I1494" s="860"/>
      <c r="J1494" s="860"/>
      <c r="K1494" s="860"/>
      <c r="L1494" s="861"/>
      <c r="M1494" s="408">
        <f t="shared" si="642"/>
        <v>0</v>
      </c>
      <c r="N1494" s="419">
        <f>M1494*(1-'Annexe 1. Taux de référence'!$E60)+N718*(1-'Annexe 1. Taux de référence'!$E60)</f>
        <v>0</v>
      </c>
      <c r="O1494" s="422">
        <f>O718*(1-'Annexe 1. Taux de référence'!$E60)</f>
        <v>0</v>
      </c>
      <c r="P1494" s="422">
        <f>P718*(1-'Annexe 1. Taux de référence'!$E60)</f>
        <v>0</v>
      </c>
      <c r="Q1494" s="423">
        <f>Q718*(1-'Annexe 1. Taux de référence'!$E60)</f>
        <v>0</v>
      </c>
      <c r="R1494" s="419">
        <f>R718*(1-'Annexe 1. Taux de référence'!$E60)</f>
        <v>0</v>
      </c>
      <c r="S1494" s="421">
        <f>S718*(1-'Annexe 1. Taux de référence'!$E60)</f>
        <v>0</v>
      </c>
      <c r="T1494" s="421">
        <f>T718*(1-'Annexe 1. Taux de référence'!$E60)</f>
        <v>0</v>
      </c>
      <c r="U1494" s="421">
        <f>U718*(1-'Annexe 1. Taux de référence'!$E60)</f>
        <v>0</v>
      </c>
      <c r="V1494" s="421">
        <f>V718*(1-'Annexe 1. Taux de référence'!$E60)</f>
        <v>0</v>
      </c>
      <c r="W1494" s="421">
        <f>W718*(1-'Annexe 1. Taux de référence'!$E60)</f>
        <v>0</v>
      </c>
      <c r="X1494" s="422">
        <f>X718*(1-'Annexe 1. Taux de référence'!$E60)</f>
        <v>0</v>
      </c>
      <c r="Y1494" s="421">
        <f>Y718*(1-'Annexe 1. Taux de référence'!$E60)</f>
        <v>0</v>
      </c>
      <c r="Z1494" s="421">
        <f>Z718*(1-'Annexe 1. Taux de référence'!$E60)</f>
        <v>0</v>
      </c>
      <c r="AA1494" s="421">
        <f>AA718*(1-'Annexe 1. Taux de référence'!$E60)</f>
        <v>0</v>
      </c>
      <c r="AB1494" s="421">
        <f>AB718*(1-'Annexe 1. Taux de référence'!$E60)</f>
        <v>0</v>
      </c>
      <c r="AC1494" s="408">
        <f t="shared" si="643"/>
        <v>0</v>
      </c>
      <c r="AD1494" s="830"/>
      <c r="AE1494" s="1063"/>
      <c r="AF1494" s="831"/>
      <c r="AG1494" s="536"/>
      <c r="AH1494" s="529"/>
      <c r="AI1494" s="529"/>
      <c r="AJ1494" s="529"/>
      <c r="AK1494" s="529"/>
      <c r="AL1494" s="529"/>
      <c r="AM1494" s="529"/>
      <c r="AN1494" s="529"/>
      <c r="AO1494" s="529"/>
      <c r="AP1494" s="529"/>
      <c r="AQ1494" s="529"/>
      <c r="AR1494" s="529"/>
      <c r="AS1494" s="529"/>
      <c r="AT1494" s="529"/>
      <c r="AU1494" s="529"/>
      <c r="AV1494" s="529"/>
      <c r="AW1494" s="529"/>
      <c r="AX1494" s="529"/>
      <c r="AY1494" s="529"/>
      <c r="AZ1494" s="529"/>
      <c r="BA1494" s="529"/>
      <c r="BB1494" s="529"/>
      <c r="BC1494" s="529"/>
      <c r="BD1494" s="529"/>
      <c r="BE1494" s="529"/>
      <c r="BF1494" s="529"/>
      <c r="BG1494" s="529"/>
      <c r="BH1494" s="529"/>
      <c r="BI1494" s="529"/>
      <c r="BJ1494" s="529"/>
      <c r="BK1494" s="529"/>
      <c r="BL1494" s="529"/>
      <c r="BM1494" s="529"/>
      <c r="BN1494" s="529"/>
      <c r="BO1494" s="529"/>
      <c r="BP1494" s="529"/>
      <c r="BQ1494" s="529"/>
      <c r="BR1494" s="529"/>
      <c r="BS1494" s="529"/>
      <c r="BT1494" s="529"/>
      <c r="BU1494" s="529"/>
      <c r="BV1494" s="529"/>
      <c r="BW1494" s="529"/>
      <c r="BX1494" s="529"/>
      <c r="BY1494" s="529"/>
      <c r="BZ1494" s="529"/>
      <c r="CA1494" s="529"/>
      <c r="CB1494" s="529"/>
      <c r="CC1494" s="529"/>
      <c r="CD1494" s="529"/>
      <c r="CE1494" s="529"/>
      <c r="CF1494" s="529"/>
      <c r="CG1494" s="529"/>
      <c r="CH1494" s="529"/>
      <c r="CI1494" s="529"/>
      <c r="CJ1494" s="529"/>
      <c r="CK1494" s="529"/>
      <c r="CL1494" s="529"/>
      <c r="CM1494" s="529"/>
      <c r="CN1494" s="529"/>
      <c r="CO1494" s="529"/>
      <c r="CP1494" s="529"/>
      <c r="CQ1494" s="529"/>
    </row>
    <row r="1495" spans="1:95" s="70" customFormat="1" outlineLevel="1" x14ac:dyDescent="0.2">
      <c r="A1495" s="11">
        <v>168</v>
      </c>
      <c r="B1495" s="300"/>
      <c r="C1495" s="295"/>
      <c r="D1495" s="295"/>
      <c r="E1495" s="853" t="s">
        <v>129</v>
      </c>
      <c r="F1495" s="854"/>
      <c r="G1495" s="854"/>
      <c r="H1495" s="854"/>
      <c r="I1495" s="854"/>
      <c r="J1495" s="854"/>
      <c r="K1495" s="854"/>
      <c r="L1495" s="855"/>
      <c r="M1495" s="407">
        <f>SUBTOTAL(9,M1496:M1497)</f>
        <v>0</v>
      </c>
      <c r="N1495" s="410">
        <f t="shared" ref="N1495:AC1495" si="644">SUBTOTAL(9,N1496:N1497)</f>
        <v>0</v>
      </c>
      <c r="O1495" s="414">
        <f t="shared" si="644"/>
        <v>0</v>
      </c>
      <c r="P1495" s="414">
        <f t="shared" si="644"/>
        <v>0</v>
      </c>
      <c r="Q1495" s="415">
        <f t="shared" si="644"/>
        <v>0</v>
      </c>
      <c r="R1495" s="410">
        <f t="shared" si="644"/>
        <v>0</v>
      </c>
      <c r="S1495" s="414">
        <f t="shared" si="644"/>
        <v>0</v>
      </c>
      <c r="T1495" s="413">
        <f t="shared" si="644"/>
        <v>0</v>
      </c>
      <c r="U1495" s="413">
        <f t="shared" si="644"/>
        <v>0</v>
      </c>
      <c r="V1495" s="413">
        <f t="shared" si="644"/>
        <v>0</v>
      </c>
      <c r="W1495" s="413">
        <f t="shared" si="644"/>
        <v>0</v>
      </c>
      <c r="X1495" s="413">
        <f t="shared" si="644"/>
        <v>0</v>
      </c>
      <c r="Y1495" s="413">
        <f t="shared" si="644"/>
        <v>0</v>
      </c>
      <c r="Z1495" s="413">
        <f t="shared" si="644"/>
        <v>0</v>
      </c>
      <c r="AA1495" s="413">
        <f t="shared" si="644"/>
        <v>0</v>
      </c>
      <c r="AB1495" s="411">
        <f t="shared" si="644"/>
        <v>0</v>
      </c>
      <c r="AC1495" s="407">
        <f t="shared" si="644"/>
        <v>0</v>
      </c>
      <c r="AD1495" s="830"/>
      <c r="AE1495" s="1063"/>
      <c r="AF1495" s="831"/>
      <c r="AG1495" s="536"/>
      <c r="AH1495" s="529"/>
      <c r="AI1495" s="529"/>
      <c r="AJ1495" s="529"/>
      <c r="AK1495" s="529"/>
      <c r="AL1495" s="529"/>
      <c r="AM1495" s="529"/>
      <c r="AN1495" s="529"/>
      <c r="AO1495" s="529"/>
      <c r="AP1495" s="529"/>
      <c r="AQ1495" s="529"/>
      <c r="AR1495" s="529"/>
      <c r="AS1495" s="529"/>
      <c r="AT1495" s="529"/>
      <c r="AU1495" s="529"/>
      <c r="AV1495" s="529"/>
      <c r="AW1495" s="529"/>
      <c r="AX1495" s="529"/>
      <c r="AY1495" s="529"/>
      <c r="AZ1495" s="529"/>
      <c r="BA1495" s="529"/>
      <c r="BB1495" s="529"/>
      <c r="BC1495" s="529"/>
      <c r="BD1495" s="529"/>
      <c r="BE1495" s="529"/>
      <c r="BF1495" s="529"/>
      <c r="BG1495" s="529"/>
      <c r="BH1495" s="529"/>
      <c r="BI1495" s="529"/>
      <c r="BJ1495" s="529"/>
      <c r="BK1495" s="529"/>
      <c r="BL1495" s="529"/>
      <c r="BM1495" s="529"/>
      <c r="BN1495" s="529"/>
      <c r="BO1495" s="529"/>
      <c r="BP1495" s="529"/>
      <c r="BQ1495" s="529"/>
      <c r="BR1495" s="529"/>
      <c r="BS1495" s="529"/>
      <c r="BT1495" s="529"/>
      <c r="BU1495" s="529"/>
      <c r="BV1495" s="529"/>
      <c r="BW1495" s="529"/>
      <c r="BX1495" s="529"/>
      <c r="BY1495" s="529"/>
      <c r="BZ1495" s="529"/>
      <c r="CA1495" s="529"/>
      <c r="CB1495" s="529"/>
      <c r="CC1495" s="529"/>
      <c r="CD1495" s="529"/>
      <c r="CE1495" s="529"/>
      <c r="CF1495" s="529"/>
      <c r="CG1495" s="529"/>
      <c r="CH1495" s="529"/>
      <c r="CI1495" s="529"/>
      <c r="CJ1495" s="529"/>
      <c r="CK1495" s="529"/>
      <c r="CL1495" s="529"/>
      <c r="CM1495" s="529"/>
      <c r="CN1495" s="529"/>
      <c r="CO1495" s="529"/>
      <c r="CP1495" s="529"/>
      <c r="CQ1495" s="529"/>
    </row>
    <row r="1496" spans="1:95" s="70" customFormat="1" outlineLevel="1" x14ac:dyDescent="0.2">
      <c r="A1496" s="11">
        <v>169</v>
      </c>
      <c r="B1496" s="300"/>
      <c r="C1496" s="295"/>
      <c r="D1496" s="295"/>
      <c r="E1496" s="295"/>
      <c r="F1496" s="856" t="s">
        <v>130</v>
      </c>
      <c r="G1496" s="857"/>
      <c r="H1496" s="857"/>
      <c r="I1496" s="857"/>
      <c r="J1496" s="857"/>
      <c r="K1496" s="857"/>
      <c r="L1496" s="858"/>
      <c r="M1496" s="408">
        <f t="shared" ref="M1496:M1497" si="645">M720</f>
        <v>0</v>
      </c>
      <c r="N1496" s="419">
        <f>M1496*(1-'Annexe 1. Taux de référence'!$E62)+N720*(1-'Annexe 1. Taux de référence'!$E62)</f>
        <v>0</v>
      </c>
      <c r="O1496" s="422">
        <f>O720*(1-'Annexe 1. Taux de référence'!$E62)</f>
        <v>0</v>
      </c>
      <c r="P1496" s="422">
        <f>P720*(1-'Annexe 1. Taux de référence'!$E62)</f>
        <v>0</v>
      </c>
      <c r="Q1496" s="423">
        <f>Q720*(1-'Annexe 1. Taux de référence'!$E62)</f>
        <v>0</v>
      </c>
      <c r="R1496" s="419">
        <f>R720*(1-'Annexe 1. Taux de référence'!$E62)</f>
        <v>0</v>
      </c>
      <c r="S1496" s="421">
        <f>S720*(1-'Annexe 1. Taux de référence'!$E62)</f>
        <v>0</v>
      </c>
      <c r="T1496" s="421">
        <f>T720*(1-'Annexe 1. Taux de référence'!$E62)</f>
        <v>0</v>
      </c>
      <c r="U1496" s="421">
        <f>U720*(1-'Annexe 1. Taux de référence'!$E62)</f>
        <v>0</v>
      </c>
      <c r="V1496" s="421">
        <f>V720*(1-'Annexe 1. Taux de référence'!$E62)</f>
        <v>0</v>
      </c>
      <c r="W1496" s="421">
        <f>W720*(1-'Annexe 1. Taux de référence'!$E62)</f>
        <v>0</v>
      </c>
      <c r="X1496" s="422">
        <f>X720*(1-'Annexe 1. Taux de référence'!$E62)</f>
        <v>0</v>
      </c>
      <c r="Y1496" s="421">
        <f>Y720*(1-'Annexe 1. Taux de référence'!$E62)</f>
        <v>0</v>
      </c>
      <c r="Z1496" s="421">
        <f>Z720*(1-'Annexe 1. Taux de référence'!$E62)</f>
        <v>0</v>
      </c>
      <c r="AA1496" s="421">
        <f>AA720*(1-'Annexe 1. Taux de référence'!$E62)</f>
        <v>0</v>
      </c>
      <c r="AB1496" s="421">
        <f>AB720*(1-'Annexe 1. Taux de référence'!$E62)</f>
        <v>0</v>
      </c>
      <c r="AC1496" s="408">
        <f t="shared" ref="AC1496:AC1497" si="646">AC720</f>
        <v>0</v>
      </c>
      <c r="AD1496" s="830"/>
      <c r="AE1496" s="1063"/>
      <c r="AF1496" s="831"/>
      <c r="AG1496" s="536"/>
      <c r="AH1496" s="529"/>
      <c r="AI1496" s="529"/>
      <c r="AJ1496" s="529"/>
      <c r="AK1496" s="529"/>
      <c r="AL1496" s="529"/>
      <c r="AM1496" s="529"/>
      <c r="AN1496" s="529"/>
      <c r="AO1496" s="529"/>
      <c r="AP1496" s="529"/>
      <c r="AQ1496" s="529"/>
      <c r="AR1496" s="529"/>
      <c r="AS1496" s="529"/>
      <c r="AT1496" s="529"/>
      <c r="AU1496" s="529"/>
      <c r="AV1496" s="529"/>
      <c r="AW1496" s="529"/>
      <c r="AX1496" s="529"/>
      <c r="AY1496" s="529"/>
      <c r="AZ1496" s="529"/>
      <c r="BA1496" s="529"/>
      <c r="BB1496" s="529"/>
      <c r="BC1496" s="529"/>
      <c r="BD1496" s="529"/>
      <c r="BE1496" s="529"/>
      <c r="BF1496" s="529"/>
      <c r="BG1496" s="529"/>
      <c r="BH1496" s="529"/>
      <c r="BI1496" s="529"/>
      <c r="BJ1496" s="529"/>
      <c r="BK1496" s="529"/>
      <c r="BL1496" s="529"/>
      <c r="BM1496" s="529"/>
      <c r="BN1496" s="529"/>
      <c r="BO1496" s="529"/>
      <c r="BP1496" s="529"/>
      <c r="BQ1496" s="529"/>
      <c r="BR1496" s="529"/>
      <c r="BS1496" s="529"/>
      <c r="BT1496" s="529"/>
      <c r="BU1496" s="529"/>
      <c r="BV1496" s="529"/>
      <c r="BW1496" s="529"/>
      <c r="BX1496" s="529"/>
      <c r="BY1496" s="529"/>
      <c r="BZ1496" s="529"/>
      <c r="CA1496" s="529"/>
      <c r="CB1496" s="529"/>
      <c r="CC1496" s="529"/>
      <c r="CD1496" s="529"/>
      <c r="CE1496" s="529"/>
      <c r="CF1496" s="529"/>
      <c r="CG1496" s="529"/>
      <c r="CH1496" s="529"/>
      <c r="CI1496" s="529"/>
      <c r="CJ1496" s="529"/>
      <c r="CK1496" s="529"/>
      <c r="CL1496" s="529"/>
      <c r="CM1496" s="529"/>
      <c r="CN1496" s="529"/>
      <c r="CO1496" s="529"/>
      <c r="CP1496" s="529"/>
      <c r="CQ1496" s="529"/>
    </row>
    <row r="1497" spans="1:95" s="70" customFormat="1" outlineLevel="1" x14ac:dyDescent="0.2">
      <c r="A1497" s="11">
        <v>170</v>
      </c>
      <c r="B1497" s="300"/>
      <c r="C1497" s="295"/>
      <c r="D1497" s="295"/>
      <c r="E1497" s="295"/>
      <c r="F1497" s="859" t="s">
        <v>131</v>
      </c>
      <c r="G1497" s="860"/>
      <c r="H1497" s="860"/>
      <c r="I1497" s="860"/>
      <c r="J1497" s="860"/>
      <c r="K1497" s="860"/>
      <c r="L1497" s="861"/>
      <c r="M1497" s="408">
        <f t="shared" si="645"/>
        <v>0</v>
      </c>
      <c r="N1497" s="419">
        <f>M1497*(1-'Annexe 1. Taux de référence'!$E63)+N721*(1-'Annexe 1. Taux de référence'!$E63)</f>
        <v>0</v>
      </c>
      <c r="O1497" s="422">
        <f>O721*(1-'Annexe 1. Taux de référence'!$E63)</f>
        <v>0</v>
      </c>
      <c r="P1497" s="422">
        <f>P721*(1-'Annexe 1. Taux de référence'!$E63)</f>
        <v>0</v>
      </c>
      <c r="Q1497" s="423">
        <f>Q721*(1-'Annexe 1. Taux de référence'!$E63)</f>
        <v>0</v>
      </c>
      <c r="R1497" s="419">
        <f>R721*(1-'Annexe 1. Taux de référence'!$E63)</f>
        <v>0</v>
      </c>
      <c r="S1497" s="421">
        <f>S721*(1-'Annexe 1. Taux de référence'!$E63)</f>
        <v>0</v>
      </c>
      <c r="T1497" s="421">
        <f>T721*(1-'Annexe 1. Taux de référence'!$E63)</f>
        <v>0</v>
      </c>
      <c r="U1497" s="421">
        <f>U721*(1-'Annexe 1. Taux de référence'!$E63)</f>
        <v>0</v>
      </c>
      <c r="V1497" s="421">
        <f>V721*(1-'Annexe 1. Taux de référence'!$E63)</f>
        <v>0</v>
      </c>
      <c r="W1497" s="421">
        <f>W721*(1-'Annexe 1. Taux de référence'!$E63)</f>
        <v>0</v>
      </c>
      <c r="X1497" s="422">
        <f>X721*(1-'Annexe 1. Taux de référence'!$E63)</f>
        <v>0</v>
      </c>
      <c r="Y1497" s="421">
        <f>Y721*(1-'Annexe 1. Taux de référence'!$E63)</f>
        <v>0</v>
      </c>
      <c r="Z1497" s="421">
        <f>Z721*(1-'Annexe 1. Taux de référence'!$E63)</f>
        <v>0</v>
      </c>
      <c r="AA1497" s="421">
        <f>AA721*(1-'Annexe 1. Taux de référence'!$E63)</f>
        <v>0</v>
      </c>
      <c r="AB1497" s="421">
        <f>AB721*(1-'Annexe 1. Taux de référence'!$E63)</f>
        <v>0</v>
      </c>
      <c r="AC1497" s="408">
        <f t="shared" si="646"/>
        <v>0</v>
      </c>
      <c r="AD1497" s="830"/>
      <c r="AE1497" s="1063"/>
      <c r="AF1497" s="831"/>
      <c r="AG1497" s="536"/>
      <c r="AH1497" s="529"/>
      <c r="AI1497" s="529"/>
      <c r="AJ1497" s="529"/>
      <c r="AK1497" s="529"/>
      <c r="AL1497" s="529"/>
      <c r="AM1497" s="529"/>
      <c r="AN1497" s="529"/>
      <c r="AO1497" s="529"/>
      <c r="AP1497" s="529"/>
      <c r="AQ1497" s="529"/>
      <c r="AR1497" s="529"/>
      <c r="AS1497" s="529"/>
      <c r="AT1497" s="529"/>
      <c r="AU1497" s="529"/>
      <c r="AV1497" s="529"/>
      <c r="AW1497" s="529"/>
      <c r="AX1497" s="529"/>
      <c r="AY1497" s="529"/>
      <c r="AZ1497" s="529"/>
      <c r="BA1497" s="529"/>
      <c r="BB1497" s="529"/>
      <c r="BC1497" s="529"/>
      <c r="BD1497" s="529"/>
      <c r="BE1497" s="529"/>
      <c r="BF1497" s="529"/>
      <c r="BG1497" s="529"/>
      <c r="BH1497" s="529"/>
      <c r="BI1497" s="529"/>
      <c r="BJ1497" s="529"/>
      <c r="BK1497" s="529"/>
      <c r="BL1497" s="529"/>
      <c r="BM1497" s="529"/>
      <c r="BN1497" s="529"/>
      <c r="BO1497" s="529"/>
      <c r="BP1497" s="529"/>
      <c r="BQ1497" s="529"/>
      <c r="BR1497" s="529"/>
      <c r="BS1497" s="529"/>
      <c r="BT1497" s="529"/>
      <c r="BU1497" s="529"/>
      <c r="BV1497" s="529"/>
      <c r="BW1497" s="529"/>
      <c r="BX1497" s="529"/>
      <c r="BY1497" s="529"/>
      <c r="BZ1497" s="529"/>
      <c r="CA1497" s="529"/>
      <c r="CB1497" s="529"/>
      <c r="CC1497" s="529"/>
      <c r="CD1497" s="529"/>
      <c r="CE1497" s="529"/>
      <c r="CF1497" s="529"/>
      <c r="CG1497" s="529"/>
      <c r="CH1497" s="529"/>
      <c r="CI1497" s="529"/>
      <c r="CJ1497" s="529"/>
      <c r="CK1497" s="529"/>
      <c r="CL1497" s="529"/>
      <c r="CM1497" s="529"/>
      <c r="CN1497" s="529"/>
      <c r="CO1497" s="529"/>
      <c r="CP1497" s="529"/>
      <c r="CQ1497" s="529"/>
    </row>
    <row r="1498" spans="1:95" s="70" customFormat="1" outlineLevel="1" x14ac:dyDescent="0.2">
      <c r="A1498" s="11">
        <v>171</v>
      </c>
      <c r="B1498" s="300"/>
      <c r="C1498" s="295"/>
      <c r="D1498" s="295"/>
      <c r="E1498" s="853" t="s">
        <v>132</v>
      </c>
      <c r="F1498" s="854"/>
      <c r="G1498" s="854"/>
      <c r="H1498" s="854"/>
      <c r="I1498" s="854"/>
      <c r="J1498" s="854"/>
      <c r="K1498" s="854"/>
      <c r="L1498" s="855"/>
      <c r="M1498" s="407">
        <f>SUBTOTAL(9,M1499:M1500)</f>
        <v>0</v>
      </c>
      <c r="N1498" s="410">
        <f t="shared" ref="N1498:AC1498" si="647">SUBTOTAL(9,N1499:N1500)</f>
        <v>0</v>
      </c>
      <c r="O1498" s="414">
        <f t="shared" si="647"/>
        <v>0</v>
      </c>
      <c r="P1498" s="414">
        <f t="shared" si="647"/>
        <v>0</v>
      </c>
      <c r="Q1498" s="415">
        <f t="shared" si="647"/>
        <v>0</v>
      </c>
      <c r="R1498" s="410">
        <f t="shared" si="647"/>
        <v>0</v>
      </c>
      <c r="S1498" s="414">
        <f t="shared" si="647"/>
        <v>0</v>
      </c>
      <c r="T1498" s="413">
        <f t="shared" si="647"/>
        <v>0</v>
      </c>
      <c r="U1498" s="413">
        <f t="shared" si="647"/>
        <v>0</v>
      </c>
      <c r="V1498" s="413">
        <f t="shared" si="647"/>
        <v>0</v>
      </c>
      <c r="W1498" s="413">
        <f t="shared" si="647"/>
        <v>0</v>
      </c>
      <c r="X1498" s="413">
        <f t="shared" si="647"/>
        <v>0</v>
      </c>
      <c r="Y1498" s="413">
        <f t="shared" si="647"/>
        <v>0</v>
      </c>
      <c r="Z1498" s="413">
        <f t="shared" si="647"/>
        <v>0</v>
      </c>
      <c r="AA1498" s="413">
        <f t="shared" si="647"/>
        <v>0</v>
      </c>
      <c r="AB1498" s="411">
        <f t="shared" si="647"/>
        <v>0</v>
      </c>
      <c r="AC1498" s="407">
        <f t="shared" si="647"/>
        <v>0</v>
      </c>
      <c r="AD1498" s="830"/>
      <c r="AE1498" s="1063"/>
      <c r="AF1498" s="831"/>
      <c r="AG1498" s="536"/>
      <c r="AH1498" s="529"/>
      <c r="AI1498" s="529"/>
      <c r="AJ1498" s="529"/>
      <c r="AK1498" s="529"/>
      <c r="AL1498" s="529"/>
      <c r="AM1498" s="529"/>
      <c r="AN1498" s="529"/>
      <c r="AO1498" s="529"/>
      <c r="AP1498" s="529"/>
      <c r="AQ1498" s="529"/>
      <c r="AR1498" s="529"/>
      <c r="AS1498" s="529"/>
      <c r="AT1498" s="529"/>
      <c r="AU1498" s="529"/>
      <c r="AV1498" s="529"/>
      <c r="AW1498" s="529"/>
      <c r="AX1498" s="529"/>
      <c r="AY1498" s="529"/>
      <c r="AZ1498" s="529"/>
      <c r="BA1498" s="529"/>
      <c r="BB1498" s="529"/>
      <c r="BC1498" s="529"/>
      <c r="BD1498" s="529"/>
      <c r="BE1498" s="529"/>
      <c r="BF1498" s="529"/>
      <c r="BG1498" s="529"/>
      <c r="BH1498" s="529"/>
      <c r="BI1498" s="529"/>
      <c r="BJ1498" s="529"/>
      <c r="BK1498" s="529"/>
      <c r="BL1498" s="529"/>
      <c r="BM1498" s="529"/>
      <c r="BN1498" s="529"/>
      <c r="BO1498" s="529"/>
      <c r="BP1498" s="529"/>
      <c r="BQ1498" s="529"/>
      <c r="BR1498" s="529"/>
      <c r="BS1498" s="529"/>
      <c r="BT1498" s="529"/>
      <c r="BU1498" s="529"/>
      <c r="BV1498" s="529"/>
      <c r="BW1498" s="529"/>
      <c r="BX1498" s="529"/>
      <c r="BY1498" s="529"/>
      <c r="BZ1498" s="529"/>
      <c r="CA1498" s="529"/>
      <c r="CB1498" s="529"/>
      <c r="CC1498" s="529"/>
      <c r="CD1498" s="529"/>
      <c r="CE1498" s="529"/>
      <c r="CF1498" s="529"/>
      <c r="CG1498" s="529"/>
      <c r="CH1498" s="529"/>
      <c r="CI1498" s="529"/>
      <c r="CJ1498" s="529"/>
      <c r="CK1498" s="529"/>
      <c r="CL1498" s="529"/>
      <c r="CM1498" s="529"/>
      <c r="CN1498" s="529"/>
      <c r="CO1498" s="529"/>
      <c r="CP1498" s="529"/>
      <c r="CQ1498" s="529"/>
    </row>
    <row r="1499" spans="1:95" s="70" customFormat="1" outlineLevel="1" x14ac:dyDescent="0.2">
      <c r="A1499" s="11">
        <v>172</v>
      </c>
      <c r="B1499" s="300"/>
      <c r="C1499" s="295"/>
      <c r="D1499" s="295"/>
      <c r="E1499" s="295"/>
      <c r="F1499" s="856" t="s">
        <v>133</v>
      </c>
      <c r="G1499" s="857"/>
      <c r="H1499" s="857"/>
      <c r="I1499" s="857"/>
      <c r="J1499" s="857"/>
      <c r="K1499" s="857"/>
      <c r="L1499" s="858"/>
      <c r="M1499" s="408">
        <f t="shared" ref="M1499:M1500" si="648">M723</f>
        <v>0</v>
      </c>
      <c r="N1499" s="419">
        <f>M1499*(1-'Annexe 1. Taux de référence'!$E65)+N723*(1-'Annexe 1. Taux de référence'!$E65)</f>
        <v>0</v>
      </c>
      <c r="O1499" s="422">
        <f>O723*(1-'Annexe 1. Taux de référence'!$E65)</f>
        <v>0</v>
      </c>
      <c r="P1499" s="422">
        <f>P723*(1-'Annexe 1. Taux de référence'!$E65)</f>
        <v>0</v>
      </c>
      <c r="Q1499" s="423">
        <f>Q723*(1-'Annexe 1. Taux de référence'!$E65)</f>
        <v>0</v>
      </c>
      <c r="R1499" s="419">
        <f>R723*(1-'Annexe 1. Taux de référence'!$E65)</f>
        <v>0</v>
      </c>
      <c r="S1499" s="421">
        <f>S723*(1-'Annexe 1. Taux de référence'!$E65)</f>
        <v>0</v>
      </c>
      <c r="T1499" s="421">
        <f>T723*(1-'Annexe 1. Taux de référence'!$E65)</f>
        <v>0</v>
      </c>
      <c r="U1499" s="421">
        <f>U723*(1-'Annexe 1. Taux de référence'!$E65)</f>
        <v>0</v>
      </c>
      <c r="V1499" s="421">
        <f>V723*(1-'Annexe 1. Taux de référence'!$E65)</f>
        <v>0</v>
      </c>
      <c r="W1499" s="421">
        <f>W723*(1-'Annexe 1. Taux de référence'!$E65)</f>
        <v>0</v>
      </c>
      <c r="X1499" s="422">
        <f>X723*(1-'Annexe 1. Taux de référence'!$E65)</f>
        <v>0</v>
      </c>
      <c r="Y1499" s="421">
        <f>Y723*(1-'Annexe 1. Taux de référence'!$E65)</f>
        <v>0</v>
      </c>
      <c r="Z1499" s="421">
        <f>Z723*(1-'Annexe 1. Taux de référence'!$E65)</f>
        <v>0</v>
      </c>
      <c r="AA1499" s="421">
        <f>AA723*(1-'Annexe 1. Taux de référence'!$E65)</f>
        <v>0</v>
      </c>
      <c r="AB1499" s="421">
        <f>AB723*(1-'Annexe 1. Taux de référence'!$E65)</f>
        <v>0</v>
      </c>
      <c r="AC1499" s="408">
        <f t="shared" ref="AC1499:AC1500" si="649">AC723</f>
        <v>0</v>
      </c>
      <c r="AD1499" s="830"/>
      <c r="AE1499" s="1063"/>
      <c r="AF1499" s="831"/>
      <c r="AG1499" s="536"/>
      <c r="AH1499" s="529"/>
      <c r="AI1499" s="529"/>
      <c r="AJ1499" s="529"/>
      <c r="AK1499" s="529"/>
      <c r="AL1499" s="529"/>
      <c r="AM1499" s="529"/>
      <c r="AN1499" s="529"/>
      <c r="AO1499" s="529"/>
      <c r="AP1499" s="529"/>
      <c r="AQ1499" s="529"/>
      <c r="AR1499" s="529"/>
      <c r="AS1499" s="529"/>
      <c r="AT1499" s="529"/>
      <c r="AU1499" s="529"/>
      <c r="AV1499" s="529"/>
      <c r="AW1499" s="529"/>
      <c r="AX1499" s="529"/>
      <c r="AY1499" s="529"/>
      <c r="AZ1499" s="529"/>
      <c r="BA1499" s="529"/>
      <c r="BB1499" s="529"/>
      <c r="BC1499" s="529"/>
      <c r="BD1499" s="529"/>
      <c r="BE1499" s="529"/>
      <c r="BF1499" s="529"/>
      <c r="BG1499" s="529"/>
      <c r="BH1499" s="529"/>
      <c r="BI1499" s="529"/>
      <c r="BJ1499" s="529"/>
      <c r="BK1499" s="529"/>
      <c r="BL1499" s="529"/>
      <c r="BM1499" s="529"/>
      <c r="BN1499" s="529"/>
      <c r="BO1499" s="529"/>
      <c r="BP1499" s="529"/>
      <c r="BQ1499" s="529"/>
      <c r="BR1499" s="529"/>
      <c r="BS1499" s="529"/>
      <c r="BT1499" s="529"/>
      <c r="BU1499" s="529"/>
      <c r="BV1499" s="529"/>
      <c r="BW1499" s="529"/>
      <c r="BX1499" s="529"/>
      <c r="BY1499" s="529"/>
      <c r="BZ1499" s="529"/>
      <c r="CA1499" s="529"/>
      <c r="CB1499" s="529"/>
      <c r="CC1499" s="529"/>
      <c r="CD1499" s="529"/>
      <c r="CE1499" s="529"/>
      <c r="CF1499" s="529"/>
      <c r="CG1499" s="529"/>
      <c r="CH1499" s="529"/>
      <c r="CI1499" s="529"/>
      <c r="CJ1499" s="529"/>
      <c r="CK1499" s="529"/>
      <c r="CL1499" s="529"/>
      <c r="CM1499" s="529"/>
      <c r="CN1499" s="529"/>
      <c r="CO1499" s="529"/>
      <c r="CP1499" s="529"/>
      <c r="CQ1499" s="529"/>
    </row>
    <row r="1500" spans="1:95" s="70" customFormat="1" outlineLevel="1" x14ac:dyDescent="0.2">
      <c r="A1500" s="11">
        <v>173</v>
      </c>
      <c r="B1500" s="300"/>
      <c r="C1500" s="295"/>
      <c r="D1500" s="295"/>
      <c r="E1500" s="295"/>
      <c r="F1500" s="859" t="s">
        <v>134</v>
      </c>
      <c r="G1500" s="860"/>
      <c r="H1500" s="860"/>
      <c r="I1500" s="860"/>
      <c r="J1500" s="860"/>
      <c r="K1500" s="860"/>
      <c r="L1500" s="861"/>
      <c r="M1500" s="408">
        <f t="shared" si="648"/>
        <v>0</v>
      </c>
      <c r="N1500" s="419">
        <f>M1500*(1-'Annexe 1. Taux de référence'!$E66)+N724*(1-'Annexe 1. Taux de référence'!$E66)</f>
        <v>0</v>
      </c>
      <c r="O1500" s="422">
        <f>O724*(1-'Annexe 1. Taux de référence'!$E66)</f>
        <v>0</v>
      </c>
      <c r="P1500" s="422">
        <f>P724*(1-'Annexe 1. Taux de référence'!$E66)</f>
        <v>0</v>
      </c>
      <c r="Q1500" s="423">
        <f>Q724*(1-'Annexe 1. Taux de référence'!$E66)</f>
        <v>0</v>
      </c>
      <c r="R1500" s="419">
        <f>R724*(1-'Annexe 1. Taux de référence'!$E66)</f>
        <v>0</v>
      </c>
      <c r="S1500" s="421">
        <f>S724*(1-'Annexe 1. Taux de référence'!$E66)</f>
        <v>0</v>
      </c>
      <c r="T1500" s="421">
        <f>T724*(1-'Annexe 1. Taux de référence'!$E66)</f>
        <v>0</v>
      </c>
      <c r="U1500" s="421">
        <f>U724*(1-'Annexe 1. Taux de référence'!$E66)</f>
        <v>0</v>
      </c>
      <c r="V1500" s="421">
        <f>V724*(1-'Annexe 1. Taux de référence'!$E66)</f>
        <v>0</v>
      </c>
      <c r="W1500" s="421">
        <f>W724*(1-'Annexe 1. Taux de référence'!$E66)</f>
        <v>0</v>
      </c>
      <c r="X1500" s="422">
        <f>X724*(1-'Annexe 1. Taux de référence'!$E66)</f>
        <v>0</v>
      </c>
      <c r="Y1500" s="421">
        <f>Y724*(1-'Annexe 1. Taux de référence'!$E66)</f>
        <v>0</v>
      </c>
      <c r="Z1500" s="421">
        <f>Z724*(1-'Annexe 1. Taux de référence'!$E66)</f>
        <v>0</v>
      </c>
      <c r="AA1500" s="421">
        <f>AA724*(1-'Annexe 1. Taux de référence'!$E66)</f>
        <v>0</v>
      </c>
      <c r="AB1500" s="421">
        <f>AB724*(1-'Annexe 1. Taux de référence'!$E66)</f>
        <v>0</v>
      </c>
      <c r="AC1500" s="408">
        <f t="shared" si="649"/>
        <v>0</v>
      </c>
      <c r="AD1500" s="830"/>
      <c r="AE1500" s="1063"/>
      <c r="AF1500" s="831"/>
      <c r="AG1500" s="536"/>
      <c r="AH1500" s="529"/>
      <c r="AI1500" s="529"/>
      <c r="AJ1500" s="529"/>
      <c r="AK1500" s="529"/>
      <c r="AL1500" s="529"/>
      <c r="AM1500" s="529"/>
      <c r="AN1500" s="529"/>
      <c r="AO1500" s="529"/>
      <c r="AP1500" s="529"/>
      <c r="AQ1500" s="529"/>
      <c r="AR1500" s="529"/>
      <c r="AS1500" s="529"/>
      <c r="AT1500" s="529"/>
      <c r="AU1500" s="529"/>
      <c r="AV1500" s="529"/>
      <c r="AW1500" s="529"/>
      <c r="AX1500" s="529"/>
      <c r="AY1500" s="529"/>
      <c r="AZ1500" s="529"/>
      <c r="BA1500" s="529"/>
      <c r="BB1500" s="529"/>
      <c r="BC1500" s="529"/>
      <c r="BD1500" s="529"/>
      <c r="BE1500" s="529"/>
      <c r="BF1500" s="529"/>
      <c r="BG1500" s="529"/>
      <c r="BH1500" s="529"/>
      <c r="BI1500" s="529"/>
      <c r="BJ1500" s="529"/>
      <c r="BK1500" s="529"/>
      <c r="BL1500" s="529"/>
      <c r="BM1500" s="529"/>
      <c r="BN1500" s="529"/>
      <c r="BO1500" s="529"/>
      <c r="BP1500" s="529"/>
      <c r="BQ1500" s="529"/>
      <c r="BR1500" s="529"/>
      <c r="BS1500" s="529"/>
      <c r="BT1500" s="529"/>
      <c r="BU1500" s="529"/>
      <c r="BV1500" s="529"/>
      <c r="BW1500" s="529"/>
      <c r="BX1500" s="529"/>
      <c r="BY1500" s="529"/>
      <c r="BZ1500" s="529"/>
      <c r="CA1500" s="529"/>
      <c r="CB1500" s="529"/>
      <c r="CC1500" s="529"/>
      <c r="CD1500" s="529"/>
      <c r="CE1500" s="529"/>
      <c r="CF1500" s="529"/>
      <c r="CG1500" s="529"/>
      <c r="CH1500" s="529"/>
      <c r="CI1500" s="529"/>
      <c r="CJ1500" s="529"/>
      <c r="CK1500" s="529"/>
      <c r="CL1500" s="529"/>
      <c r="CM1500" s="529"/>
      <c r="CN1500" s="529"/>
      <c r="CO1500" s="529"/>
      <c r="CP1500" s="529"/>
      <c r="CQ1500" s="529"/>
    </row>
    <row r="1501" spans="1:95" s="70" customFormat="1" outlineLevel="1" x14ac:dyDescent="0.2">
      <c r="A1501" s="11">
        <v>174</v>
      </c>
      <c r="B1501" s="300"/>
      <c r="C1501" s="295"/>
      <c r="D1501" s="295"/>
      <c r="E1501" s="853" t="s">
        <v>135</v>
      </c>
      <c r="F1501" s="854"/>
      <c r="G1501" s="854"/>
      <c r="H1501" s="854"/>
      <c r="I1501" s="854"/>
      <c r="J1501" s="854"/>
      <c r="K1501" s="854"/>
      <c r="L1501" s="855"/>
      <c r="M1501" s="407">
        <f>SUBTOTAL(9,M1502:M1503)</f>
        <v>0</v>
      </c>
      <c r="N1501" s="410">
        <f t="shared" ref="N1501:AC1501" si="650">SUBTOTAL(9,N1502:N1503)</f>
        <v>0</v>
      </c>
      <c r="O1501" s="414">
        <f t="shared" si="650"/>
        <v>0</v>
      </c>
      <c r="P1501" s="414">
        <f t="shared" si="650"/>
        <v>0</v>
      </c>
      <c r="Q1501" s="415">
        <f t="shared" si="650"/>
        <v>0</v>
      </c>
      <c r="R1501" s="410">
        <f t="shared" si="650"/>
        <v>0</v>
      </c>
      <c r="S1501" s="414">
        <f t="shared" si="650"/>
        <v>0</v>
      </c>
      <c r="T1501" s="413">
        <f t="shared" si="650"/>
        <v>0</v>
      </c>
      <c r="U1501" s="413">
        <f t="shared" si="650"/>
        <v>0</v>
      </c>
      <c r="V1501" s="413">
        <f t="shared" si="650"/>
        <v>0</v>
      </c>
      <c r="W1501" s="413">
        <f t="shared" si="650"/>
        <v>0</v>
      </c>
      <c r="X1501" s="413">
        <f t="shared" si="650"/>
        <v>0</v>
      </c>
      <c r="Y1501" s="413">
        <f t="shared" si="650"/>
        <v>0</v>
      </c>
      <c r="Z1501" s="413">
        <f t="shared" si="650"/>
        <v>0</v>
      </c>
      <c r="AA1501" s="413">
        <f t="shared" si="650"/>
        <v>0</v>
      </c>
      <c r="AB1501" s="411">
        <f t="shared" si="650"/>
        <v>0</v>
      </c>
      <c r="AC1501" s="407">
        <f t="shared" si="650"/>
        <v>0</v>
      </c>
      <c r="AD1501" s="830"/>
      <c r="AE1501" s="1063"/>
      <c r="AF1501" s="831"/>
      <c r="AG1501" s="536"/>
      <c r="AH1501" s="529"/>
      <c r="AI1501" s="529"/>
      <c r="AJ1501" s="529"/>
      <c r="AK1501" s="529"/>
      <c r="AL1501" s="529"/>
      <c r="AM1501" s="529"/>
      <c r="AN1501" s="529"/>
      <c r="AO1501" s="529"/>
      <c r="AP1501" s="529"/>
      <c r="AQ1501" s="529"/>
      <c r="AR1501" s="529"/>
      <c r="AS1501" s="529"/>
      <c r="AT1501" s="529"/>
      <c r="AU1501" s="529"/>
      <c r="AV1501" s="529"/>
      <c r="AW1501" s="529"/>
      <c r="AX1501" s="529"/>
      <c r="AY1501" s="529"/>
      <c r="AZ1501" s="529"/>
      <c r="BA1501" s="529"/>
      <c r="BB1501" s="529"/>
      <c r="BC1501" s="529"/>
      <c r="BD1501" s="529"/>
      <c r="BE1501" s="529"/>
      <c r="BF1501" s="529"/>
      <c r="BG1501" s="529"/>
      <c r="BH1501" s="529"/>
      <c r="BI1501" s="529"/>
      <c r="BJ1501" s="529"/>
      <c r="BK1501" s="529"/>
      <c r="BL1501" s="529"/>
      <c r="BM1501" s="529"/>
      <c r="BN1501" s="529"/>
      <c r="BO1501" s="529"/>
      <c r="BP1501" s="529"/>
      <c r="BQ1501" s="529"/>
      <c r="BR1501" s="529"/>
      <c r="BS1501" s="529"/>
      <c r="BT1501" s="529"/>
      <c r="BU1501" s="529"/>
      <c r="BV1501" s="529"/>
      <c r="BW1501" s="529"/>
      <c r="BX1501" s="529"/>
      <c r="BY1501" s="529"/>
      <c r="BZ1501" s="529"/>
      <c r="CA1501" s="529"/>
      <c r="CB1501" s="529"/>
      <c r="CC1501" s="529"/>
      <c r="CD1501" s="529"/>
      <c r="CE1501" s="529"/>
      <c r="CF1501" s="529"/>
      <c r="CG1501" s="529"/>
      <c r="CH1501" s="529"/>
      <c r="CI1501" s="529"/>
      <c r="CJ1501" s="529"/>
      <c r="CK1501" s="529"/>
      <c r="CL1501" s="529"/>
      <c r="CM1501" s="529"/>
      <c r="CN1501" s="529"/>
      <c r="CO1501" s="529"/>
      <c r="CP1501" s="529"/>
      <c r="CQ1501" s="529"/>
    </row>
    <row r="1502" spans="1:95" s="70" customFormat="1" outlineLevel="1" x14ac:dyDescent="0.2">
      <c r="A1502" s="11">
        <v>175</v>
      </c>
      <c r="B1502" s="300"/>
      <c r="C1502" s="295"/>
      <c r="D1502" s="295"/>
      <c r="E1502" s="295"/>
      <c r="F1502" s="856" t="s">
        <v>136</v>
      </c>
      <c r="G1502" s="857"/>
      <c r="H1502" s="857"/>
      <c r="I1502" s="857"/>
      <c r="J1502" s="857"/>
      <c r="K1502" s="857"/>
      <c r="L1502" s="858"/>
      <c r="M1502" s="408">
        <f t="shared" ref="M1502:M1503" si="651">M726</f>
        <v>0</v>
      </c>
      <c r="N1502" s="419">
        <f>M1502*(1-'Annexe 1. Taux de référence'!$E68)+N726*(1-'Annexe 1. Taux de référence'!$E68)</f>
        <v>0</v>
      </c>
      <c r="O1502" s="422">
        <f>O726*(1-'Annexe 1. Taux de référence'!$E68)</f>
        <v>0</v>
      </c>
      <c r="P1502" s="422">
        <f>P726*(1-'Annexe 1. Taux de référence'!$E68)</f>
        <v>0</v>
      </c>
      <c r="Q1502" s="423">
        <f>Q726*(1-'Annexe 1. Taux de référence'!$E68)</f>
        <v>0</v>
      </c>
      <c r="R1502" s="419">
        <f>R726*(1-'Annexe 1. Taux de référence'!$E68)</f>
        <v>0</v>
      </c>
      <c r="S1502" s="421">
        <f>S726*(1-'Annexe 1. Taux de référence'!$E68)</f>
        <v>0</v>
      </c>
      <c r="T1502" s="421">
        <f>T726*(1-'Annexe 1. Taux de référence'!$E68)</f>
        <v>0</v>
      </c>
      <c r="U1502" s="421">
        <f>U726*(1-'Annexe 1. Taux de référence'!$E68)</f>
        <v>0</v>
      </c>
      <c r="V1502" s="421">
        <f>V726*(1-'Annexe 1. Taux de référence'!$E68)</f>
        <v>0</v>
      </c>
      <c r="W1502" s="421">
        <f>W726*(1-'Annexe 1. Taux de référence'!$E68)</f>
        <v>0</v>
      </c>
      <c r="X1502" s="422">
        <f>X726*(1-'Annexe 1. Taux de référence'!$E68)</f>
        <v>0</v>
      </c>
      <c r="Y1502" s="421">
        <f>Y726*(1-'Annexe 1. Taux de référence'!$E68)</f>
        <v>0</v>
      </c>
      <c r="Z1502" s="421">
        <f>Z726*(1-'Annexe 1. Taux de référence'!$E68)</f>
        <v>0</v>
      </c>
      <c r="AA1502" s="421">
        <f>AA726*(1-'Annexe 1. Taux de référence'!$E68)</f>
        <v>0</v>
      </c>
      <c r="AB1502" s="421">
        <f>AB726*(1-'Annexe 1. Taux de référence'!$E68)</f>
        <v>0</v>
      </c>
      <c r="AC1502" s="408">
        <f t="shared" ref="AC1502:AC1503" si="652">AC726</f>
        <v>0</v>
      </c>
      <c r="AD1502" s="830"/>
      <c r="AE1502" s="1063"/>
      <c r="AF1502" s="831"/>
      <c r="AG1502" s="536"/>
      <c r="AH1502" s="529"/>
      <c r="AI1502" s="529"/>
      <c r="AJ1502" s="529"/>
      <c r="AK1502" s="529"/>
      <c r="AL1502" s="529"/>
      <c r="AM1502" s="529"/>
      <c r="AN1502" s="529"/>
      <c r="AO1502" s="529"/>
      <c r="AP1502" s="529"/>
      <c r="AQ1502" s="529"/>
      <c r="AR1502" s="529"/>
      <c r="AS1502" s="529"/>
      <c r="AT1502" s="529"/>
      <c r="AU1502" s="529"/>
      <c r="AV1502" s="529"/>
      <c r="AW1502" s="529"/>
      <c r="AX1502" s="529"/>
      <c r="AY1502" s="529"/>
      <c r="AZ1502" s="529"/>
      <c r="BA1502" s="529"/>
      <c r="BB1502" s="529"/>
      <c r="BC1502" s="529"/>
      <c r="BD1502" s="529"/>
      <c r="BE1502" s="529"/>
      <c r="BF1502" s="529"/>
      <c r="BG1502" s="529"/>
      <c r="BH1502" s="529"/>
      <c r="BI1502" s="529"/>
      <c r="BJ1502" s="529"/>
      <c r="BK1502" s="529"/>
      <c r="BL1502" s="529"/>
      <c r="BM1502" s="529"/>
      <c r="BN1502" s="529"/>
      <c r="BO1502" s="529"/>
      <c r="BP1502" s="529"/>
      <c r="BQ1502" s="529"/>
      <c r="BR1502" s="529"/>
      <c r="BS1502" s="529"/>
      <c r="BT1502" s="529"/>
      <c r="BU1502" s="529"/>
      <c r="BV1502" s="529"/>
      <c r="BW1502" s="529"/>
      <c r="BX1502" s="529"/>
      <c r="BY1502" s="529"/>
      <c r="BZ1502" s="529"/>
      <c r="CA1502" s="529"/>
      <c r="CB1502" s="529"/>
      <c r="CC1502" s="529"/>
      <c r="CD1502" s="529"/>
      <c r="CE1502" s="529"/>
      <c r="CF1502" s="529"/>
      <c r="CG1502" s="529"/>
      <c r="CH1502" s="529"/>
      <c r="CI1502" s="529"/>
      <c r="CJ1502" s="529"/>
      <c r="CK1502" s="529"/>
      <c r="CL1502" s="529"/>
      <c r="CM1502" s="529"/>
      <c r="CN1502" s="529"/>
      <c r="CO1502" s="529"/>
      <c r="CP1502" s="529"/>
      <c r="CQ1502" s="529"/>
    </row>
    <row r="1503" spans="1:95" s="70" customFormat="1" outlineLevel="1" x14ac:dyDescent="0.2">
      <c r="A1503" s="11">
        <v>176</v>
      </c>
      <c r="B1503" s="300"/>
      <c r="C1503" s="295"/>
      <c r="D1503" s="295"/>
      <c r="E1503" s="295"/>
      <c r="F1503" s="859" t="s">
        <v>137</v>
      </c>
      <c r="G1503" s="860"/>
      <c r="H1503" s="860"/>
      <c r="I1503" s="860"/>
      <c r="J1503" s="860"/>
      <c r="K1503" s="860"/>
      <c r="L1503" s="861"/>
      <c r="M1503" s="408">
        <f t="shared" si="651"/>
        <v>0</v>
      </c>
      <c r="N1503" s="419">
        <f>M1503*(1-'Annexe 1. Taux de référence'!$E69)+N727*(1-'Annexe 1. Taux de référence'!$E69)</f>
        <v>0</v>
      </c>
      <c r="O1503" s="422">
        <f>O727*(1-'Annexe 1. Taux de référence'!$E69)</f>
        <v>0</v>
      </c>
      <c r="P1503" s="422">
        <f>P727*(1-'Annexe 1. Taux de référence'!$E69)</f>
        <v>0</v>
      </c>
      <c r="Q1503" s="423">
        <f>Q727*(1-'Annexe 1. Taux de référence'!$E69)</f>
        <v>0</v>
      </c>
      <c r="R1503" s="419">
        <f>R727*(1-'Annexe 1. Taux de référence'!$E69)</f>
        <v>0</v>
      </c>
      <c r="S1503" s="421">
        <f>S727*(1-'Annexe 1. Taux de référence'!$E69)</f>
        <v>0</v>
      </c>
      <c r="T1503" s="421">
        <f>T727*(1-'Annexe 1. Taux de référence'!$E69)</f>
        <v>0</v>
      </c>
      <c r="U1503" s="421">
        <f>U727*(1-'Annexe 1. Taux de référence'!$E69)</f>
        <v>0</v>
      </c>
      <c r="V1503" s="421">
        <f>V727*(1-'Annexe 1. Taux de référence'!$E69)</f>
        <v>0</v>
      </c>
      <c r="W1503" s="421">
        <f>W727*(1-'Annexe 1. Taux de référence'!$E69)</f>
        <v>0</v>
      </c>
      <c r="X1503" s="422">
        <f>X727*(1-'Annexe 1. Taux de référence'!$E69)</f>
        <v>0</v>
      </c>
      <c r="Y1503" s="421">
        <f>Y727*(1-'Annexe 1. Taux de référence'!$E69)</f>
        <v>0</v>
      </c>
      <c r="Z1503" s="421">
        <f>Z727*(1-'Annexe 1. Taux de référence'!$E69)</f>
        <v>0</v>
      </c>
      <c r="AA1503" s="421">
        <f>AA727*(1-'Annexe 1. Taux de référence'!$E69)</f>
        <v>0</v>
      </c>
      <c r="AB1503" s="421">
        <f>AB727*(1-'Annexe 1. Taux de référence'!$E69)</f>
        <v>0</v>
      </c>
      <c r="AC1503" s="408">
        <f t="shared" si="652"/>
        <v>0</v>
      </c>
      <c r="AD1503" s="830"/>
      <c r="AE1503" s="1063"/>
      <c r="AF1503" s="831"/>
      <c r="AG1503" s="536"/>
      <c r="AH1503" s="529"/>
      <c r="AI1503" s="529"/>
      <c r="AJ1503" s="529"/>
      <c r="AK1503" s="529"/>
      <c r="AL1503" s="529"/>
      <c r="AM1503" s="529"/>
      <c r="AN1503" s="529"/>
      <c r="AO1503" s="529"/>
      <c r="AP1503" s="529"/>
      <c r="AQ1503" s="529"/>
      <c r="AR1503" s="529"/>
      <c r="AS1503" s="529"/>
      <c r="AT1503" s="529"/>
      <c r="AU1503" s="529"/>
      <c r="AV1503" s="529"/>
      <c r="AW1503" s="529"/>
      <c r="AX1503" s="529"/>
      <c r="AY1503" s="529"/>
      <c r="AZ1503" s="529"/>
      <c r="BA1503" s="529"/>
      <c r="BB1503" s="529"/>
      <c r="BC1503" s="529"/>
      <c r="BD1503" s="529"/>
      <c r="BE1503" s="529"/>
      <c r="BF1503" s="529"/>
      <c r="BG1503" s="529"/>
      <c r="BH1503" s="529"/>
      <c r="BI1503" s="529"/>
      <c r="BJ1503" s="529"/>
      <c r="BK1503" s="529"/>
      <c r="BL1503" s="529"/>
      <c r="BM1503" s="529"/>
      <c r="BN1503" s="529"/>
      <c r="BO1503" s="529"/>
      <c r="BP1503" s="529"/>
      <c r="BQ1503" s="529"/>
      <c r="BR1503" s="529"/>
      <c r="BS1503" s="529"/>
      <c r="BT1503" s="529"/>
      <c r="BU1503" s="529"/>
      <c r="BV1503" s="529"/>
      <c r="BW1503" s="529"/>
      <c r="BX1503" s="529"/>
      <c r="BY1503" s="529"/>
      <c r="BZ1503" s="529"/>
      <c r="CA1503" s="529"/>
      <c r="CB1503" s="529"/>
      <c r="CC1503" s="529"/>
      <c r="CD1503" s="529"/>
      <c r="CE1503" s="529"/>
      <c r="CF1503" s="529"/>
      <c r="CG1503" s="529"/>
      <c r="CH1503" s="529"/>
      <c r="CI1503" s="529"/>
      <c r="CJ1503" s="529"/>
      <c r="CK1503" s="529"/>
      <c r="CL1503" s="529"/>
      <c r="CM1503" s="529"/>
      <c r="CN1503" s="529"/>
      <c r="CO1503" s="529"/>
      <c r="CP1503" s="529"/>
      <c r="CQ1503" s="529"/>
    </row>
    <row r="1504" spans="1:95" s="70" customFormat="1" outlineLevel="1" x14ac:dyDescent="0.2">
      <c r="A1504" s="11">
        <v>177</v>
      </c>
      <c r="B1504" s="300"/>
      <c r="C1504" s="295"/>
      <c r="D1504" s="295"/>
      <c r="E1504" s="853" t="s">
        <v>550</v>
      </c>
      <c r="F1504" s="854"/>
      <c r="G1504" s="854"/>
      <c r="H1504" s="854"/>
      <c r="I1504" s="854"/>
      <c r="J1504" s="854"/>
      <c r="K1504" s="854"/>
      <c r="L1504" s="855"/>
      <c r="M1504" s="407">
        <f>SUBTOTAL(9,M1505:M1506)</f>
        <v>0</v>
      </c>
      <c r="N1504" s="410">
        <f t="shared" ref="N1504:AC1504" si="653">SUBTOTAL(9,N1505:N1506)</f>
        <v>0</v>
      </c>
      <c r="O1504" s="414">
        <f t="shared" si="653"/>
        <v>0</v>
      </c>
      <c r="P1504" s="414">
        <f t="shared" si="653"/>
        <v>0</v>
      </c>
      <c r="Q1504" s="415">
        <f t="shared" si="653"/>
        <v>0</v>
      </c>
      <c r="R1504" s="410">
        <f t="shared" si="653"/>
        <v>0</v>
      </c>
      <c r="S1504" s="414">
        <f t="shared" si="653"/>
        <v>0</v>
      </c>
      <c r="T1504" s="413">
        <f t="shared" si="653"/>
        <v>0</v>
      </c>
      <c r="U1504" s="413">
        <f t="shared" si="653"/>
        <v>0</v>
      </c>
      <c r="V1504" s="413">
        <f t="shared" si="653"/>
        <v>0</v>
      </c>
      <c r="W1504" s="413">
        <f t="shared" si="653"/>
        <v>0</v>
      </c>
      <c r="X1504" s="413">
        <f t="shared" si="653"/>
        <v>0</v>
      </c>
      <c r="Y1504" s="413">
        <f t="shared" si="653"/>
        <v>0</v>
      </c>
      <c r="Z1504" s="413">
        <f t="shared" si="653"/>
        <v>0</v>
      </c>
      <c r="AA1504" s="413">
        <f t="shared" si="653"/>
        <v>0</v>
      </c>
      <c r="AB1504" s="411">
        <f t="shared" si="653"/>
        <v>0</v>
      </c>
      <c r="AC1504" s="407">
        <f t="shared" si="653"/>
        <v>0</v>
      </c>
      <c r="AD1504" s="830"/>
      <c r="AE1504" s="1063"/>
      <c r="AF1504" s="831"/>
      <c r="AG1504" s="536"/>
      <c r="AH1504" s="529"/>
      <c r="AI1504" s="529"/>
      <c r="AJ1504" s="529"/>
      <c r="AK1504" s="529"/>
      <c r="AL1504" s="529"/>
      <c r="AM1504" s="529"/>
      <c r="AN1504" s="529"/>
      <c r="AO1504" s="529"/>
      <c r="AP1504" s="529"/>
      <c r="AQ1504" s="529"/>
      <c r="AR1504" s="529"/>
      <c r="AS1504" s="529"/>
      <c r="AT1504" s="529"/>
      <c r="AU1504" s="529"/>
      <c r="AV1504" s="529"/>
      <c r="AW1504" s="529"/>
      <c r="AX1504" s="529"/>
      <c r="AY1504" s="529"/>
      <c r="AZ1504" s="529"/>
      <c r="BA1504" s="529"/>
      <c r="BB1504" s="529"/>
      <c r="BC1504" s="529"/>
      <c r="BD1504" s="529"/>
      <c r="BE1504" s="529"/>
      <c r="BF1504" s="529"/>
      <c r="BG1504" s="529"/>
      <c r="BH1504" s="529"/>
      <c r="BI1504" s="529"/>
      <c r="BJ1504" s="529"/>
      <c r="BK1504" s="529"/>
      <c r="BL1504" s="529"/>
      <c r="BM1504" s="529"/>
      <c r="BN1504" s="529"/>
      <c r="BO1504" s="529"/>
      <c r="BP1504" s="529"/>
      <c r="BQ1504" s="529"/>
      <c r="BR1504" s="529"/>
      <c r="BS1504" s="529"/>
      <c r="BT1504" s="529"/>
      <c r="BU1504" s="529"/>
      <c r="BV1504" s="529"/>
      <c r="BW1504" s="529"/>
      <c r="BX1504" s="529"/>
      <c r="BY1504" s="529"/>
      <c r="BZ1504" s="529"/>
      <c r="CA1504" s="529"/>
      <c r="CB1504" s="529"/>
      <c r="CC1504" s="529"/>
      <c r="CD1504" s="529"/>
      <c r="CE1504" s="529"/>
      <c r="CF1504" s="529"/>
      <c r="CG1504" s="529"/>
      <c r="CH1504" s="529"/>
      <c r="CI1504" s="529"/>
      <c r="CJ1504" s="529"/>
      <c r="CK1504" s="529"/>
      <c r="CL1504" s="529"/>
      <c r="CM1504" s="529"/>
      <c r="CN1504" s="529"/>
      <c r="CO1504" s="529"/>
      <c r="CP1504" s="529"/>
      <c r="CQ1504" s="529"/>
    </row>
    <row r="1505" spans="1:95" s="70" customFormat="1" outlineLevel="1" x14ac:dyDescent="0.2">
      <c r="A1505" s="11">
        <v>178</v>
      </c>
      <c r="B1505" s="300"/>
      <c r="C1505" s="295"/>
      <c r="D1505" s="295"/>
      <c r="E1505" s="295"/>
      <c r="F1505" s="856" t="s">
        <v>551</v>
      </c>
      <c r="G1505" s="857"/>
      <c r="H1505" s="857"/>
      <c r="I1505" s="857"/>
      <c r="J1505" s="857"/>
      <c r="K1505" s="857"/>
      <c r="L1505" s="858"/>
      <c r="M1505" s="408">
        <f t="shared" ref="M1505:M1506" si="654">M729</f>
        <v>0</v>
      </c>
      <c r="N1505" s="419">
        <f>M1505*(1-'Annexe 1. Taux de référence'!$E71)+N729*(1-'Annexe 1. Taux de référence'!$E71)</f>
        <v>0</v>
      </c>
      <c r="O1505" s="422">
        <f>O729*(1-'Annexe 1. Taux de référence'!$E71)</f>
        <v>0</v>
      </c>
      <c r="P1505" s="422">
        <f>P729*(1-'Annexe 1. Taux de référence'!$E71)</f>
        <v>0</v>
      </c>
      <c r="Q1505" s="423">
        <f>Q729*(1-'Annexe 1. Taux de référence'!$E71)</f>
        <v>0</v>
      </c>
      <c r="R1505" s="419">
        <f>R729*(1-'Annexe 1. Taux de référence'!$E71)</f>
        <v>0</v>
      </c>
      <c r="S1505" s="421">
        <f>S729*(1-'Annexe 1. Taux de référence'!$E71)</f>
        <v>0</v>
      </c>
      <c r="T1505" s="421">
        <f>T729*(1-'Annexe 1. Taux de référence'!$E71)</f>
        <v>0</v>
      </c>
      <c r="U1505" s="421">
        <f>U729*(1-'Annexe 1. Taux de référence'!$E71)</f>
        <v>0</v>
      </c>
      <c r="V1505" s="421">
        <f>V729*(1-'Annexe 1. Taux de référence'!$E71)</f>
        <v>0</v>
      </c>
      <c r="W1505" s="421">
        <f>W729*(1-'Annexe 1. Taux de référence'!$E71)</f>
        <v>0</v>
      </c>
      <c r="X1505" s="422">
        <f>X729*(1-'Annexe 1. Taux de référence'!$E71)</f>
        <v>0</v>
      </c>
      <c r="Y1505" s="421">
        <f>Y729*(1-'Annexe 1. Taux de référence'!$E71)</f>
        <v>0</v>
      </c>
      <c r="Z1505" s="421">
        <f>Z729*(1-'Annexe 1. Taux de référence'!$E71)</f>
        <v>0</v>
      </c>
      <c r="AA1505" s="421">
        <f>AA729*(1-'Annexe 1. Taux de référence'!$E71)</f>
        <v>0</v>
      </c>
      <c r="AB1505" s="421">
        <f>AB729*(1-'Annexe 1. Taux de référence'!$E71)</f>
        <v>0</v>
      </c>
      <c r="AC1505" s="408">
        <f t="shared" ref="AC1505:AC1506" si="655">AC729</f>
        <v>0</v>
      </c>
      <c r="AD1505" s="830"/>
      <c r="AE1505" s="1063"/>
      <c r="AF1505" s="831"/>
      <c r="AG1505" s="536"/>
      <c r="AH1505" s="529"/>
      <c r="AI1505" s="529"/>
      <c r="AJ1505" s="529"/>
      <c r="AK1505" s="529"/>
      <c r="AL1505" s="529"/>
      <c r="AM1505" s="529"/>
      <c r="AN1505" s="529"/>
      <c r="AO1505" s="529"/>
      <c r="AP1505" s="529"/>
      <c r="AQ1505" s="529"/>
      <c r="AR1505" s="529"/>
      <c r="AS1505" s="529"/>
      <c r="AT1505" s="529"/>
      <c r="AU1505" s="529"/>
      <c r="AV1505" s="529"/>
      <c r="AW1505" s="529"/>
      <c r="AX1505" s="529"/>
      <c r="AY1505" s="529"/>
      <c r="AZ1505" s="529"/>
      <c r="BA1505" s="529"/>
      <c r="BB1505" s="529"/>
      <c r="BC1505" s="529"/>
      <c r="BD1505" s="529"/>
      <c r="BE1505" s="529"/>
      <c r="BF1505" s="529"/>
      <c r="BG1505" s="529"/>
      <c r="BH1505" s="529"/>
      <c r="BI1505" s="529"/>
      <c r="BJ1505" s="529"/>
      <c r="BK1505" s="529"/>
      <c r="BL1505" s="529"/>
      <c r="BM1505" s="529"/>
      <c r="BN1505" s="529"/>
      <c r="BO1505" s="529"/>
      <c r="BP1505" s="529"/>
      <c r="BQ1505" s="529"/>
      <c r="BR1505" s="529"/>
      <c r="BS1505" s="529"/>
      <c r="BT1505" s="529"/>
      <c r="BU1505" s="529"/>
      <c r="BV1505" s="529"/>
      <c r="BW1505" s="529"/>
      <c r="BX1505" s="529"/>
      <c r="BY1505" s="529"/>
      <c r="BZ1505" s="529"/>
      <c r="CA1505" s="529"/>
      <c r="CB1505" s="529"/>
      <c r="CC1505" s="529"/>
      <c r="CD1505" s="529"/>
      <c r="CE1505" s="529"/>
      <c r="CF1505" s="529"/>
      <c r="CG1505" s="529"/>
      <c r="CH1505" s="529"/>
      <c r="CI1505" s="529"/>
      <c r="CJ1505" s="529"/>
      <c r="CK1505" s="529"/>
      <c r="CL1505" s="529"/>
      <c r="CM1505" s="529"/>
      <c r="CN1505" s="529"/>
      <c r="CO1505" s="529"/>
      <c r="CP1505" s="529"/>
      <c r="CQ1505" s="529"/>
    </row>
    <row r="1506" spans="1:95" s="70" customFormat="1" outlineLevel="1" x14ac:dyDescent="0.2">
      <c r="A1506" s="11">
        <v>179</v>
      </c>
      <c r="B1506" s="300"/>
      <c r="C1506" s="295"/>
      <c r="D1506" s="295"/>
      <c r="E1506" s="295"/>
      <c r="F1506" s="859" t="s">
        <v>552</v>
      </c>
      <c r="G1506" s="860"/>
      <c r="H1506" s="860"/>
      <c r="I1506" s="860"/>
      <c r="J1506" s="860"/>
      <c r="K1506" s="860"/>
      <c r="L1506" s="861"/>
      <c r="M1506" s="408">
        <f t="shared" si="654"/>
        <v>0</v>
      </c>
      <c r="N1506" s="419">
        <f>M1506*(1-'Annexe 1. Taux de référence'!$E72)+N730*(1-'Annexe 1. Taux de référence'!$E72)</f>
        <v>0</v>
      </c>
      <c r="O1506" s="422">
        <f>O730*(1-'Annexe 1. Taux de référence'!$E72)</f>
        <v>0</v>
      </c>
      <c r="P1506" s="422">
        <f>P730*(1-'Annexe 1. Taux de référence'!$E72)</f>
        <v>0</v>
      </c>
      <c r="Q1506" s="423">
        <f>Q730*(1-'Annexe 1. Taux de référence'!$E72)</f>
        <v>0</v>
      </c>
      <c r="R1506" s="419">
        <f>R730*(1-'Annexe 1. Taux de référence'!$E72)</f>
        <v>0</v>
      </c>
      <c r="S1506" s="421">
        <f>S730*(1-'Annexe 1. Taux de référence'!$E72)</f>
        <v>0</v>
      </c>
      <c r="T1506" s="421">
        <f>T730*(1-'Annexe 1. Taux de référence'!$E72)</f>
        <v>0</v>
      </c>
      <c r="U1506" s="421">
        <f>U730*(1-'Annexe 1. Taux de référence'!$E72)</f>
        <v>0</v>
      </c>
      <c r="V1506" s="421">
        <f>V730*(1-'Annexe 1. Taux de référence'!$E72)</f>
        <v>0</v>
      </c>
      <c r="W1506" s="421">
        <f>W730*(1-'Annexe 1. Taux de référence'!$E72)</f>
        <v>0</v>
      </c>
      <c r="X1506" s="422">
        <f>X730*(1-'Annexe 1. Taux de référence'!$E72)</f>
        <v>0</v>
      </c>
      <c r="Y1506" s="421">
        <f>Y730*(1-'Annexe 1. Taux de référence'!$E72)</f>
        <v>0</v>
      </c>
      <c r="Z1506" s="421">
        <f>Z730*(1-'Annexe 1. Taux de référence'!$E72)</f>
        <v>0</v>
      </c>
      <c r="AA1506" s="421">
        <f>AA730*(1-'Annexe 1. Taux de référence'!$E72)</f>
        <v>0</v>
      </c>
      <c r="AB1506" s="421">
        <f>AB730*(1-'Annexe 1. Taux de référence'!$E72)</f>
        <v>0</v>
      </c>
      <c r="AC1506" s="408">
        <f t="shared" si="655"/>
        <v>0</v>
      </c>
      <c r="AD1506" s="830"/>
      <c r="AE1506" s="1063"/>
      <c r="AF1506" s="831"/>
      <c r="AG1506" s="536"/>
      <c r="AH1506" s="529"/>
      <c r="AI1506" s="529"/>
      <c r="AJ1506" s="529"/>
      <c r="AK1506" s="529"/>
      <c r="AL1506" s="529"/>
      <c r="AM1506" s="529"/>
      <c r="AN1506" s="529"/>
      <c r="AO1506" s="529"/>
      <c r="AP1506" s="529"/>
      <c r="AQ1506" s="529"/>
      <c r="AR1506" s="529"/>
      <c r="AS1506" s="529"/>
      <c r="AT1506" s="529"/>
      <c r="AU1506" s="529"/>
      <c r="AV1506" s="529"/>
      <c r="AW1506" s="529"/>
      <c r="AX1506" s="529"/>
      <c r="AY1506" s="529"/>
      <c r="AZ1506" s="529"/>
      <c r="BA1506" s="529"/>
      <c r="BB1506" s="529"/>
      <c r="BC1506" s="529"/>
      <c r="BD1506" s="529"/>
      <c r="BE1506" s="529"/>
      <c r="BF1506" s="529"/>
      <c r="BG1506" s="529"/>
      <c r="BH1506" s="529"/>
      <c r="BI1506" s="529"/>
      <c r="BJ1506" s="529"/>
      <c r="BK1506" s="529"/>
      <c r="BL1506" s="529"/>
      <c r="BM1506" s="529"/>
      <c r="BN1506" s="529"/>
      <c r="BO1506" s="529"/>
      <c r="BP1506" s="529"/>
      <c r="BQ1506" s="529"/>
      <c r="BR1506" s="529"/>
      <c r="BS1506" s="529"/>
      <c r="BT1506" s="529"/>
      <c r="BU1506" s="529"/>
      <c r="BV1506" s="529"/>
      <c r="BW1506" s="529"/>
      <c r="BX1506" s="529"/>
      <c r="BY1506" s="529"/>
      <c r="BZ1506" s="529"/>
      <c r="CA1506" s="529"/>
      <c r="CB1506" s="529"/>
      <c r="CC1506" s="529"/>
      <c r="CD1506" s="529"/>
      <c r="CE1506" s="529"/>
      <c r="CF1506" s="529"/>
      <c r="CG1506" s="529"/>
      <c r="CH1506" s="529"/>
      <c r="CI1506" s="529"/>
      <c r="CJ1506" s="529"/>
      <c r="CK1506" s="529"/>
      <c r="CL1506" s="529"/>
      <c r="CM1506" s="529"/>
      <c r="CN1506" s="529"/>
      <c r="CO1506" s="529"/>
      <c r="CP1506" s="529"/>
      <c r="CQ1506" s="529"/>
    </row>
    <row r="1507" spans="1:95" s="70" customFormat="1" outlineLevel="1" x14ac:dyDescent="0.2">
      <c r="A1507" s="11">
        <v>180</v>
      </c>
      <c r="B1507" s="300"/>
      <c r="C1507" s="295"/>
      <c r="D1507" s="295"/>
      <c r="E1507" s="853" t="s">
        <v>553</v>
      </c>
      <c r="F1507" s="854"/>
      <c r="G1507" s="854"/>
      <c r="H1507" s="854"/>
      <c r="I1507" s="854"/>
      <c r="J1507" s="854"/>
      <c r="K1507" s="854"/>
      <c r="L1507" s="855"/>
      <c r="M1507" s="407">
        <f>SUBTOTAL(9,M1508:M1509)</f>
        <v>0</v>
      </c>
      <c r="N1507" s="410">
        <f t="shared" ref="N1507:AC1507" si="656">SUBTOTAL(9,N1508:N1509)</f>
        <v>0</v>
      </c>
      <c r="O1507" s="414">
        <f t="shared" si="656"/>
        <v>0</v>
      </c>
      <c r="P1507" s="414">
        <f t="shared" si="656"/>
        <v>0</v>
      </c>
      <c r="Q1507" s="415">
        <f t="shared" si="656"/>
        <v>0</v>
      </c>
      <c r="R1507" s="410">
        <f t="shared" si="656"/>
        <v>0</v>
      </c>
      <c r="S1507" s="414">
        <f t="shared" si="656"/>
        <v>0</v>
      </c>
      <c r="T1507" s="413">
        <f t="shared" si="656"/>
        <v>0</v>
      </c>
      <c r="U1507" s="413">
        <f t="shared" si="656"/>
        <v>0</v>
      </c>
      <c r="V1507" s="413">
        <f t="shared" si="656"/>
        <v>0</v>
      </c>
      <c r="W1507" s="413">
        <f t="shared" si="656"/>
        <v>0</v>
      </c>
      <c r="X1507" s="413">
        <f t="shared" si="656"/>
        <v>0</v>
      </c>
      <c r="Y1507" s="413">
        <f t="shared" si="656"/>
        <v>0</v>
      </c>
      <c r="Z1507" s="413">
        <f t="shared" si="656"/>
        <v>0</v>
      </c>
      <c r="AA1507" s="413">
        <f t="shared" si="656"/>
        <v>0</v>
      </c>
      <c r="AB1507" s="411">
        <f t="shared" si="656"/>
        <v>0</v>
      </c>
      <c r="AC1507" s="407">
        <f t="shared" si="656"/>
        <v>0</v>
      </c>
      <c r="AD1507" s="830"/>
      <c r="AE1507" s="1063"/>
      <c r="AF1507" s="831"/>
      <c r="AG1507" s="536"/>
      <c r="AH1507" s="529"/>
      <c r="AI1507" s="529"/>
      <c r="AJ1507" s="529"/>
      <c r="AK1507" s="529"/>
      <c r="AL1507" s="529"/>
      <c r="AM1507" s="529"/>
      <c r="AN1507" s="529"/>
      <c r="AO1507" s="529"/>
      <c r="AP1507" s="529"/>
      <c r="AQ1507" s="529"/>
      <c r="AR1507" s="529"/>
      <c r="AS1507" s="529"/>
      <c r="AT1507" s="529"/>
      <c r="AU1507" s="529"/>
      <c r="AV1507" s="529"/>
      <c r="AW1507" s="529"/>
      <c r="AX1507" s="529"/>
      <c r="AY1507" s="529"/>
      <c r="AZ1507" s="529"/>
      <c r="BA1507" s="529"/>
      <c r="BB1507" s="529"/>
      <c r="BC1507" s="529"/>
      <c r="BD1507" s="529"/>
      <c r="BE1507" s="529"/>
      <c r="BF1507" s="529"/>
      <c r="BG1507" s="529"/>
      <c r="BH1507" s="529"/>
      <c r="BI1507" s="529"/>
      <c r="BJ1507" s="529"/>
      <c r="BK1507" s="529"/>
      <c r="BL1507" s="529"/>
      <c r="BM1507" s="529"/>
      <c r="BN1507" s="529"/>
      <c r="BO1507" s="529"/>
      <c r="BP1507" s="529"/>
      <c r="BQ1507" s="529"/>
      <c r="BR1507" s="529"/>
      <c r="BS1507" s="529"/>
      <c r="BT1507" s="529"/>
      <c r="BU1507" s="529"/>
      <c r="BV1507" s="529"/>
      <c r="BW1507" s="529"/>
      <c r="BX1507" s="529"/>
      <c r="BY1507" s="529"/>
      <c r="BZ1507" s="529"/>
      <c r="CA1507" s="529"/>
      <c r="CB1507" s="529"/>
      <c r="CC1507" s="529"/>
      <c r="CD1507" s="529"/>
      <c r="CE1507" s="529"/>
      <c r="CF1507" s="529"/>
      <c r="CG1507" s="529"/>
      <c r="CH1507" s="529"/>
      <c r="CI1507" s="529"/>
      <c r="CJ1507" s="529"/>
      <c r="CK1507" s="529"/>
      <c r="CL1507" s="529"/>
      <c r="CM1507" s="529"/>
      <c r="CN1507" s="529"/>
      <c r="CO1507" s="529"/>
      <c r="CP1507" s="529"/>
      <c r="CQ1507" s="529"/>
    </row>
    <row r="1508" spans="1:95" s="70" customFormat="1" outlineLevel="1" x14ac:dyDescent="0.2">
      <c r="A1508" s="11">
        <v>181</v>
      </c>
      <c r="B1508" s="300"/>
      <c r="C1508" s="295"/>
      <c r="D1508" s="295"/>
      <c r="E1508" s="295"/>
      <c r="F1508" s="856" t="s">
        <v>554</v>
      </c>
      <c r="G1508" s="857"/>
      <c r="H1508" s="857"/>
      <c r="I1508" s="857"/>
      <c r="J1508" s="857"/>
      <c r="K1508" s="857"/>
      <c r="L1508" s="858"/>
      <c r="M1508" s="408">
        <f t="shared" ref="M1508:M1509" si="657">M732</f>
        <v>0</v>
      </c>
      <c r="N1508" s="419">
        <f>M1508*(1-'Annexe 1. Taux de référence'!$E74)+N732*(1-'Annexe 1. Taux de référence'!$E74)</f>
        <v>0</v>
      </c>
      <c r="O1508" s="422">
        <f>O732*(1-'Annexe 1. Taux de référence'!$E74)</f>
        <v>0</v>
      </c>
      <c r="P1508" s="422">
        <f>P732*(1-'Annexe 1. Taux de référence'!$E74)</f>
        <v>0</v>
      </c>
      <c r="Q1508" s="423">
        <f>Q732*(1-'Annexe 1. Taux de référence'!$E74)</f>
        <v>0</v>
      </c>
      <c r="R1508" s="419">
        <f>R732*(1-'Annexe 1. Taux de référence'!$E74)</f>
        <v>0</v>
      </c>
      <c r="S1508" s="421">
        <f>S732*(1-'Annexe 1. Taux de référence'!$E74)</f>
        <v>0</v>
      </c>
      <c r="T1508" s="421">
        <f>T732*(1-'Annexe 1. Taux de référence'!$E74)</f>
        <v>0</v>
      </c>
      <c r="U1508" s="421">
        <f>U732*(1-'Annexe 1. Taux de référence'!$E74)</f>
        <v>0</v>
      </c>
      <c r="V1508" s="421">
        <f>V732*(1-'Annexe 1. Taux de référence'!$E74)</f>
        <v>0</v>
      </c>
      <c r="W1508" s="421">
        <f>W732*(1-'Annexe 1. Taux de référence'!$E74)</f>
        <v>0</v>
      </c>
      <c r="X1508" s="422">
        <f>X732*(1-'Annexe 1. Taux de référence'!$E74)</f>
        <v>0</v>
      </c>
      <c r="Y1508" s="421">
        <f>Y732*(1-'Annexe 1. Taux de référence'!$E74)</f>
        <v>0</v>
      </c>
      <c r="Z1508" s="421">
        <f>Z732*(1-'Annexe 1. Taux de référence'!$E74)</f>
        <v>0</v>
      </c>
      <c r="AA1508" s="421">
        <f>AA732*(1-'Annexe 1. Taux de référence'!$E74)</f>
        <v>0</v>
      </c>
      <c r="AB1508" s="421">
        <f>AB732*(1-'Annexe 1. Taux de référence'!$E74)</f>
        <v>0</v>
      </c>
      <c r="AC1508" s="408">
        <f t="shared" ref="AC1508:AC1509" si="658">AC732</f>
        <v>0</v>
      </c>
      <c r="AD1508" s="830"/>
      <c r="AE1508" s="1063"/>
      <c r="AF1508" s="831"/>
      <c r="AG1508" s="536"/>
      <c r="AH1508" s="529"/>
      <c r="AI1508" s="529"/>
      <c r="AJ1508" s="529"/>
      <c r="AK1508" s="529"/>
      <c r="AL1508" s="529"/>
      <c r="AM1508" s="529"/>
      <c r="AN1508" s="529"/>
      <c r="AO1508" s="529"/>
      <c r="AP1508" s="529"/>
      <c r="AQ1508" s="529"/>
      <c r="AR1508" s="529"/>
      <c r="AS1508" s="529"/>
      <c r="AT1508" s="529"/>
      <c r="AU1508" s="529"/>
      <c r="AV1508" s="529"/>
      <c r="AW1508" s="529"/>
      <c r="AX1508" s="529"/>
      <c r="AY1508" s="529"/>
      <c r="AZ1508" s="529"/>
      <c r="BA1508" s="529"/>
      <c r="BB1508" s="529"/>
      <c r="BC1508" s="529"/>
      <c r="BD1508" s="529"/>
      <c r="BE1508" s="529"/>
      <c r="BF1508" s="529"/>
      <c r="BG1508" s="529"/>
      <c r="BH1508" s="529"/>
      <c r="BI1508" s="529"/>
      <c r="BJ1508" s="529"/>
      <c r="BK1508" s="529"/>
      <c r="BL1508" s="529"/>
      <c r="BM1508" s="529"/>
      <c r="BN1508" s="529"/>
      <c r="BO1508" s="529"/>
      <c r="BP1508" s="529"/>
      <c r="BQ1508" s="529"/>
      <c r="BR1508" s="529"/>
      <c r="BS1508" s="529"/>
      <c r="BT1508" s="529"/>
      <c r="BU1508" s="529"/>
      <c r="BV1508" s="529"/>
      <c r="BW1508" s="529"/>
      <c r="BX1508" s="529"/>
      <c r="BY1508" s="529"/>
      <c r="BZ1508" s="529"/>
      <c r="CA1508" s="529"/>
      <c r="CB1508" s="529"/>
      <c r="CC1508" s="529"/>
      <c r="CD1508" s="529"/>
      <c r="CE1508" s="529"/>
      <c r="CF1508" s="529"/>
      <c r="CG1508" s="529"/>
      <c r="CH1508" s="529"/>
      <c r="CI1508" s="529"/>
      <c r="CJ1508" s="529"/>
      <c r="CK1508" s="529"/>
      <c r="CL1508" s="529"/>
      <c r="CM1508" s="529"/>
      <c r="CN1508" s="529"/>
      <c r="CO1508" s="529"/>
      <c r="CP1508" s="529"/>
      <c r="CQ1508" s="529"/>
    </row>
    <row r="1509" spans="1:95" s="70" customFormat="1" outlineLevel="1" x14ac:dyDescent="0.2">
      <c r="A1509" s="11">
        <v>182</v>
      </c>
      <c r="B1509" s="300"/>
      <c r="C1509" s="295"/>
      <c r="D1509" s="295"/>
      <c r="E1509" s="295"/>
      <c r="F1509" s="915" t="s">
        <v>555</v>
      </c>
      <c r="G1509" s="916"/>
      <c r="H1509" s="916"/>
      <c r="I1509" s="916"/>
      <c r="J1509" s="916"/>
      <c r="K1509" s="916"/>
      <c r="L1509" s="917"/>
      <c r="M1509" s="408">
        <f t="shared" si="657"/>
        <v>0</v>
      </c>
      <c r="N1509" s="419">
        <f>M1509*(1-'Annexe 1. Taux de référence'!$E75)+N733*(1-'Annexe 1. Taux de référence'!$E75)</f>
        <v>0</v>
      </c>
      <c r="O1509" s="422">
        <f>O733*(1-'Annexe 1. Taux de référence'!$E75)</f>
        <v>0</v>
      </c>
      <c r="P1509" s="422">
        <f>P733*(1-'Annexe 1. Taux de référence'!$E75)</f>
        <v>0</v>
      </c>
      <c r="Q1509" s="423">
        <f>Q733*(1-'Annexe 1. Taux de référence'!$E75)</f>
        <v>0</v>
      </c>
      <c r="R1509" s="419">
        <f>R733*(1-'Annexe 1. Taux de référence'!$E75)</f>
        <v>0</v>
      </c>
      <c r="S1509" s="421">
        <f>S733*(1-'Annexe 1. Taux de référence'!$E75)</f>
        <v>0</v>
      </c>
      <c r="T1509" s="421">
        <f>T733*(1-'Annexe 1. Taux de référence'!$E75)</f>
        <v>0</v>
      </c>
      <c r="U1509" s="421">
        <f>U733*(1-'Annexe 1. Taux de référence'!$E75)</f>
        <v>0</v>
      </c>
      <c r="V1509" s="421">
        <f>V733*(1-'Annexe 1. Taux de référence'!$E75)</f>
        <v>0</v>
      </c>
      <c r="W1509" s="421">
        <f>W733*(1-'Annexe 1. Taux de référence'!$E75)</f>
        <v>0</v>
      </c>
      <c r="X1509" s="422">
        <f>X733*(1-'Annexe 1. Taux de référence'!$E75)</f>
        <v>0</v>
      </c>
      <c r="Y1509" s="421">
        <f>Y733*(1-'Annexe 1. Taux de référence'!$E75)</f>
        <v>0</v>
      </c>
      <c r="Z1509" s="421">
        <f>Z733*(1-'Annexe 1. Taux de référence'!$E75)</f>
        <v>0</v>
      </c>
      <c r="AA1509" s="421">
        <f>AA733*(1-'Annexe 1. Taux de référence'!$E75)</f>
        <v>0</v>
      </c>
      <c r="AB1509" s="421">
        <f>AB733*(1-'Annexe 1. Taux de référence'!$E75)</f>
        <v>0</v>
      </c>
      <c r="AC1509" s="408">
        <f t="shared" si="658"/>
        <v>0</v>
      </c>
      <c r="AD1509" s="830"/>
      <c r="AE1509" s="1063"/>
      <c r="AF1509" s="831"/>
      <c r="AG1509" s="536"/>
      <c r="AH1509" s="529"/>
      <c r="AI1509" s="529"/>
      <c r="AJ1509" s="529"/>
      <c r="AK1509" s="529"/>
      <c r="AL1509" s="529"/>
      <c r="AM1509" s="529"/>
      <c r="AN1509" s="529"/>
      <c r="AO1509" s="529"/>
      <c r="AP1509" s="529"/>
      <c r="AQ1509" s="529"/>
      <c r="AR1509" s="529"/>
      <c r="AS1509" s="529"/>
      <c r="AT1509" s="529"/>
      <c r="AU1509" s="529"/>
      <c r="AV1509" s="529"/>
      <c r="AW1509" s="529"/>
      <c r="AX1509" s="529"/>
      <c r="AY1509" s="529"/>
      <c r="AZ1509" s="529"/>
      <c r="BA1509" s="529"/>
      <c r="BB1509" s="529"/>
      <c r="BC1509" s="529"/>
      <c r="BD1509" s="529"/>
      <c r="BE1509" s="529"/>
      <c r="BF1509" s="529"/>
      <c r="BG1509" s="529"/>
      <c r="BH1509" s="529"/>
      <c r="BI1509" s="529"/>
      <c r="BJ1509" s="529"/>
      <c r="BK1509" s="529"/>
      <c r="BL1509" s="529"/>
      <c r="BM1509" s="529"/>
      <c r="BN1509" s="529"/>
      <c r="BO1509" s="529"/>
      <c r="BP1509" s="529"/>
      <c r="BQ1509" s="529"/>
      <c r="BR1509" s="529"/>
      <c r="BS1509" s="529"/>
      <c r="BT1509" s="529"/>
      <c r="BU1509" s="529"/>
      <c r="BV1509" s="529"/>
      <c r="BW1509" s="529"/>
      <c r="BX1509" s="529"/>
      <c r="BY1509" s="529"/>
      <c r="BZ1509" s="529"/>
      <c r="CA1509" s="529"/>
      <c r="CB1509" s="529"/>
      <c r="CC1509" s="529"/>
      <c r="CD1509" s="529"/>
      <c r="CE1509" s="529"/>
      <c r="CF1509" s="529"/>
      <c r="CG1509" s="529"/>
      <c r="CH1509" s="529"/>
      <c r="CI1509" s="529"/>
      <c r="CJ1509" s="529"/>
      <c r="CK1509" s="529"/>
      <c r="CL1509" s="529"/>
      <c r="CM1509" s="529"/>
      <c r="CN1509" s="529"/>
      <c r="CO1509" s="529"/>
      <c r="CP1509" s="529"/>
      <c r="CQ1509" s="529"/>
    </row>
    <row r="1510" spans="1:95" s="70" customFormat="1" outlineLevel="1" x14ac:dyDescent="0.2">
      <c r="A1510" s="11">
        <v>183</v>
      </c>
      <c r="B1510" s="300"/>
      <c r="C1510" s="295"/>
      <c r="D1510" s="844" t="s">
        <v>24</v>
      </c>
      <c r="E1510" s="845"/>
      <c r="F1510" s="845"/>
      <c r="G1510" s="845"/>
      <c r="H1510" s="845"/>
      <c r="I1510" s="845"/>
      <c r="J1510" s="845"/>
      <c r="K1510" s="845"/>
      <c r="L1510" s="846"/>
      <c r="M1510" s="407">
        <f>SUBTOTAL(9,M1511:M1513)</f>
        <v>0</v>
      </c>
      <c r="N1510" s="1188"/>
      <c r="O1510" s="1243"/>
      <c r="P1510" s="1405"/>
      <c r="Q1510" s="415">
        <f t="shared" ref="Q1510:AC1510" si="659">SUBTOTAL(9,Q1511:Q1513)</f>
        <v>0</v>
      </c>
      <c r="R1510" s="410">
        <f t="shared" si="659"/>
        <v>0</v>
      </c>
      <c r="S1510" s="414">
        <f t="shared" si="659"/>
        <v>0</v>
      </c>
      <c r="T1510" s="413">
        <f t="shared" si="659"/>
        <v>0</v>
      </c>
      <c r="U1510" s="413">
        <f t="shared" si="659"/>
        <v>0</v>
      </c>
      <c r="V1510" s="413">
        <f t="shared" si="659"/>
        <v>0</v>
      </c>
      <c r="W1510" s="413">
        <f t="shared" si="659"/>
        <v>0</v>
      </c>
      <c r="X1510" s="413">
        <f t="shared" si="659"/>
        <v>0</v>
      </c>
      <c r="Y1510" s="413">
        <f t="shared" si="659"/>
        <v>0</v>
      </c>
      <c r="Z1510" s="413">
        <f t="shared" si="659"/>
        <v>0</v>
      </c>
      <c r="AA1510" s="413">
        <f t="shared" si="659"/>
        <v>0</v>
      </c>
      <c r="AB1510" s="411">
        <f t="shared" si="659"/>
        <v>0</v>
      </c>
      <c r="AC1510" s="407">
        <f t="shared" si="659"/>
        <v>0</v>
      </c>
      <c r="AD1510" s="830"/>
      <c r="AE1510" s="1063"/>
      <c r="AF1510" s="831"/>
      <c r="AG1510" s="536"/>
      <c r="AH1510" s="529"/>
      <c r="AI1510" s="529"/>
      <c r="AJ1510" s="529"/>
      <c r="AK1510" s="529"/>
      <c r="AL1510" s="529"/>
      <c r="AM1510" s="529"/>
      <c r="AN1510" s="529"/>
      <c r="AO1510" s="529"/>
      <c r="AP1510" s="529"/>
      <c r="AQ1510" s="529"/>
      <c r="AR1510" s="529"/>
      <c r="AS1510" s="529"/>
      <c r="AT1510" s="529"/>
      <c r="AU1510" s="529"/>
      <c r="AV1510" s="529"/>
      <c r="AW1510" s="529"/>
      <c r="AX1510" s="529"/>
      <c r="AY1510" s="529"/>
      <c r="AZ1510" s="529"/>
      <c r="BA1510" s="529"/>
      <c r="BB1510" s="529"/>
      <c r="BC1510" s="529"/>
      <c r="BD1510" s="529"/>
      <c r="BE1510" s="529"/>
      <c r="BF1510" s="529"/>
      <c r="BG1510" s="529"/>
      <c r="BH1510" s="529"/>
      <c r="BI1510" s="529"/>
      <c r="BJ1510" s="529"/>
      <c r="BK1510" s="529"/>
      <c r="BL1510" s="529"/>
      <c r="BM1510" s="529"/>
      <c r="BN1510" s="529"/>
      <c r="BO1510" s="529"/>
      <c r="BP1510" s="529"/>
      <c r="BQ1510" s="529"/>
      <c r="BR1510" s="529"/>
      <c r="BS1510" s="529"/>
      <c r="BT1510" s="529"/>
      <c r="BU1510" s="529"/>
      <c r="BV1510" s="529"/>
      <c r="BW1510" s="529"/>
      <c r="BX1510" s="529"/>
      <c r="BY1510" s="529"/>
      <c r="BZ1510" s="529"/>
      <c r="CA1510" s="529"/>
      <c r="CB1510" s="529"/>
      <c r="CC1510" s="529"/>
      <c r="CD1510" s="529"/>
      <c r="CE1510" s="529"/>
      <c r="CF1510" s="529"/>
      <c r="CG1510" s="529"/>
      <c r="CH1510" s="529"/>
      <c r="CI1510" s="529"/>
      <c r="CJ1510" s="529"/>
      <c r="CK1510" s="529"/>
      <c r="CL1510" s="529"/>
      <c r="CM1510" s="529"/>
      <c r="CN1510" s="529"/>
      <c r="CO1510" s="529"/>
      <c r="CP1510" s="529"/>
      <c r="CQ1510" s="529"/>
    </row>
    <row r="1511" spans="1:95" s="70" customFormat="1" outlineLevel="1" x14ac:dyDescent="0.2">
      <c r="A1511" s="11">
        <v>184</v>
      </c>
      <c r="B1511" s="300"/>
      <c r="C1511" s="295"/>
      <c r="D1511" s="295"/>
      <c r="E1511" s="295"/>
      <c r="F1511" s="915" t="s">
        <v>156</v>
      </c>
      <c r="G1511" s="916"/>
      <c r="H1511" s="916"/>
      <c r="I1511" s="916"/>
      <c r="J1511" s="916"/>
      <c r="K1511" s="916"/>
      <c r="L1511" s="917"/>
      <c r="M1511" s="408">
        <f t="shared" ref="M1511:M1513" si="660">M735</f>
        <v>0</v>
      </c>
      <c r="N1511" s="1244"/>
      <c r="O1511" s="1662"/>
      <c r="P1511" s="1406"/>
      <c r="Q1511" s="423">
        <f>($M1511+SUM($N735:$Q735))*'Annexe 1. Taux de référence'!$R$97</f>
        <v>0</v>
      </c>
      <c r="R1511" s="419">
        <f>R735*'Annexe 1. Taux de référence'!$R$97</f>
        <v>0</v>
      </c>
      <c r="S1511" s="421">
        <f>S735*'Annexe 1. Taux de référence'!$R$97</f>
        <v>0</v>
      </c>
      <c r="T1511" s="421">
        <f>T735*'Annexe 1. Taux de référence'!$R$97</f>
        <v>0</v>
      </c>
      <c r="U1511" s="421">
        <f>U735*'Annexe 1. Taux de référence'!$R$97</f>
        <v>0</v>
      </c>
      <c r="V1511" s="421">
        <f>V735*'Annexe 1. Taux de référence'!$R$97</f>
        <v>0</v>
      </c>
      <c r="W1511" s="421">
        <f>W735*'Annexe 1. Taux de référence'!$R$97</f>
        <v>0</v>
      </c>
      <c r="X1511" s="422">
        <f>X735*'Annexe 1. Taux de référence'!$R$97</f>
        <v>0</v>
      </c>
      <c r="Y1511" s="421">
        <f>Y735*'Annexe 1. Taux de référence'!$R$97</f>
        <v>0</v>
      </c>
      <c r="Z1511" s="421">
        <f>Z735*'Annexe 1. Taux de référence'!$R$97</f>
        <v>0</v>
      </c>
      <c r="AA1511" s="421">
        <f>AA735*'Annexe 1. Taux de référence'!$R$97</f>
        <v>0</v>
      </c>
      <c r="AB1511" s="421">
        <f>AB735*'Annexe 1. Taux de référence'!$R$97</f>
        <v>0</v>
      </c>
      <c r="AC1511" s="408">
        <f t="shared" ref="AC1511:AC1513" si="661">AC735</f>
        <v>0</v>
      </c>
      <c r="AD1511" s="830"/>
      <c r="AE1511" s="1063"/>
      <c r="AF1511" s="831"/>
      <c r="AG1511" s="536"/>
      <c r="AH1511" s="529"/>
      <c r="AI1511" s="529"/>
      <c r="AJ1511" s="529"/>
      <c r="AK1511" s="529"/>
      <c r="AL1511" s="529"/>
      <c r="AM1511" s="529"/>
      <c r="AN1511" s="529"/>
      <c r="AO1511" s="529"/>
      <c r="AP1511" s="529"/>
      <c r="AQ1511" s="529"/>
      <c r="AR1511" s="529"/>
      <c r="AS1511" s="529"/>
      <c r="AT1511" s="529"/>
      <c r="AU1511" s="529"/>
      <c r="AV1511" s="529"/>
      <c r="AW1511" s="529"/>
      <c r="AX1511" s="529"/>
      <c r="AY1511" s="529"/>
      <c r="AZ1511" s="529"/>
      <c r="BA1511" s="529"/>
      <c r="BB1511" s="529"/>
      <c r="BC1511" s="529"/>
      <c r="BD1511" s="529"/>
      <c r="BE1511" s="529"/>
      <c r="BF1511" s="529"/>
      <c r="BG1511" s="529"/>
      <c r="BH1511" s="529"/>
      <c r="BI1511" s="529"/>
      <c r="BJ1511" s="529"/>
      <c r="BK1511" s="529"/>
      <c r="BL1511" s="529"/>
      <c r="BM1511" s="529"/>
      <c r="BN1511" s="529"/>
      <c r="BO1511" s="529"/>
      <c r="BP1511" s="529"/>
      <c r="BQ1511" s="529"/>
      <c r="BR1511" s="529"/>
      <c r="BS1511" s="529"/>
      <c r="BT1511" s="529"/>
      <c r="BU1511" s="529"/>
      <c r="BV1511" s="529"/>
      <c r="BW1511" s="529"/>
      <c r="BX1511" s="529"/>
      <c r="BY1511" s="529"/>
      <c r="BZ1511" s="529"/>
      <c r="CA1511" s="529"/>
      <c r="CB1511" s="529"/>
      <c r="CC1511" s="529"/>
      <c r="CD1511" s="529"/>
      <c r="CE1511" s="529"/>
      <c r="CF1511" s="529"/>
      <c r="CG1511" s="529"/>
      <c r="CH1511" s="529"/>
      <c r="CI1511" s="529"/>
      <c r="CJ1511" s="529"/>
      <c r="CK1511" s="529"/>
      <c r="CL1511" s="529"/>
      <c r="CM1511" s="529"/>
      <c r="CN1511" s="529"/>
      <c r="CO1511" s="529"/>
      <c r="CP1511" s="529"/>
      <c r="CQ1511" s="529"/>
    </row>
    <row r="1512" spans="1:95" s="70" customFormat="1" outlineLevel="1" x14ac:dyDescent="0.2">
      <c r="A1512" s="11">
        <v>185</v>
      </c>
      <c r="B1512" s="300"/>
      <c r="C1512" s="295"/>
      <c r="D1512" s="295"/>
      <c r="E1512" s="295"/>
      <c r="F1512" s="915" t="s">
        <v>157</v>
      </c>
      <c r="G1512" s="916"/>
      <c r="H1512" s="916"/>
      <c r="I1512" s="916"/>
      <c r="J1512" s="916"/>
      <c r="K1512" s="916"/>
      <c r="L1512" s="917"/>
      <c r="M1512" s="408">
        <f t="shared" si="660"/>
        <v>0</v>
      </c>
      <c r="N1512" s="1221"/>
      <c r="O1512" s="1662"/>
      <c r="P1512" s="1662"/>
      <c r="Q1512" s="1244"/>
      <c r="R1512" s="419">
        <f>($M1512+SUM($N736:$R736))*'Annexe 1. Taux de référence'!$S$98</f>
        <v>0</v>
      </c>
      <c r="S1512" s="421">
        <f>(M1512+SUM($N736:$R736))*'Annexe 1. Taux de référence'!$T$98+S736*('Annexe 1. Taux de référence'!$S$98+'Annexe 1. Taux de référence'!$T$98)</f>
        <v>0</v>
      </c>
      <c r="T1512" s="421">
        <f>($M1512+SUM($N736:$S736))*'Annexe 1. Taux de référence'!$U$98+$T736*('Annexe 1. Taux de référence'!$S$98+'Annexe 1. Taux de référence'!$T$98+'Annexe 1. Taux de référence'!$U$98)</f>
        <v>0</v>
      </c>
      <c r="U1512" s="421">
        <f>U736*('Annexe 1. Taux de référence'!$S$98+'Annexe 1. Taux de référence'!$T$98+'Annexe 1. Taux de référence'!$U$98)</f>
        <v>0</v>
      </c>
      <c r="V1512" s="421">
        <f>V736*('Annexe 1. Taux de référence'!$S$98+'Annexe 1. Taux de référence'!$T$98+'Annexe 1. Taux de référence'!$U$98)</f>
        <v>0</v>
      </c>
      <c r="W1512" s="421">
        <f>W736*('Annexe 1. Taux de référence'!$S$98+'Annexe 1. Taux de référence'!$T$98+'Annexe 1. Taux de référence'!$U$98)</f>
        <v>0</v>
      </c>
      <c r="X1512" s="422">
        <f>X736*('Annexe 1. Taux de référence'!$S$98+'Annexe 1. Taux de référence'!$T$98+'Annexe 1. Taux de référence'!$U$98)</f>
        <v>0</v>
      </c>
      <c r="Y1512" s="421">
        <f>Y736*('Annexe 1. Taux de référence'!$S$98+'Annexe 1. Taux de référence'!$T$98+'Annexe 1. Taux de référence'!$U$98)</f>
        <v>0</v>
      </c>
      <c r="Z1512" s="421">
        <f>Z736*('Annexe 1. Taux de référence'!$S$98+'Annexe 1. Taux de référence'!$T$98+'Annexe 1. Taux de référence'!$U$98)</f>
        <v>0</v>
      </c>
      <c r="AA1512" s="421">
        <f>AA736*('Annexe 1. Taux de référence'!$S$98+'Annexe 1. Taux de référence'!$T$98+'Annexe 1. Taux de référence'!$U$98)</f>
        <v>0</v>
      </c>
      <c r="AB1512" s="421">
        <f>AB736*('Annexe 1. Taux de référence'!$S$98+'Annexe 1. Taux de référence'!$T$98+'Annexe 1. Taux de référence'!$U$98)</f>
        <v>0</v>
      </c>
      <c r="AC1512" s="408">
        <f t="shared" si="661"/>
        <v>0</v>
      </c>
      <c r="AD1512" s="830"/>
      <c r="AE1512" s="1063"/>
      <c r="AF1512" s="831"/>
      <c r="AG1512" s="536"/>
      <c r="AH1512" s="529"/>
      <c r="AI1512" s="529"/>
      <c r="AJ1512" s="529"/>
      <c r="AK1512" s="529"/>
      <c r="AL1512" s="529"/>
      <c r="AM1512" s="529"/>
      <c r="AN1512" s="529"/>
      <c r="AO1512" s="529"/>
      <c r="AP1512" s="529"/>
      <c r="AQ1512" s="529"/>
      <c r="AR1512" s="529"/>
      <c r="AS1512" s="529"/>
      <c r="AT1512" s="529"/>
      <c r="AU1512" s="529"/>
      <c r="AV1512" s="529"/>
      <c r="AW1512" s="529"/>
      <c r="AX1512" s="529"/>
      <c r="AY1512" s="529"/>
      <c r="AZ1512" s="529"/>
      <c r="BA1512" s="529"/>
      <c r="BB1512" s="529"/>
      <c r="BC1512" s="529"/>
      <c r="BD1512" s="529"/>
      <c r="BE1512" s="529"/>
      <c r="BF1512" s="529"/>
      <c r="BG1512" s="529"/>
      <c r="BH1512" s="529"/>
      <c r="BI1512" s="529"/>
      <c r="BJ1512" s="529"/>
      <c r="BK1512" s="529"/>
      <c r="BL1512" s="529"/>
      <c r="BM1512" s="529"/>
      <c r="BN1512" s="529"/>
      <c r="BO1512" s="529"/>
      <c r="BP1512" s="529"/>
      <c r="BQ1512" s="529"/>
      <c r="BR1512" s="529"/>
      <c r="BS1512" s="529"/>
      <c r="BT1512" s="529"/>
      <c r="BU1512" s="529"/>
      <c r="BV1512" s="529"/>
      <c r="BW1512" s="529"/>
      <c r="BX1512" s="529"/>
      <c r="BY1512" s="529"/>
      <c r="BZ1512" s="529"/>
      <c r="CA1512" s="529"/>
      <c r="CB1512" s="529"/>
      <c r="CC1512" s="529"/>
      <c r="CD1512" s="529"/>
      <c r="CE1512" s="529"/>
      <c r="CF1512" s="529"/>
      <c r="CG1512" s="529"/>
      <c r="CH1512" s="529"/>
      <c r="CI1512" s="529"/>
      <c r="CJ1512" s="529"/>
      <c r="CK1512" s="529"/>
      <c r="CL1512" s="529"/>
      <c r="CM1512" s="529"/>
      <c r="CN1512" s="529"/>
      <c r="CO1512" s="529"/>
      <c r="CP1512" s="529"/>
      <c r="CQ1512" s="529"/>
    </row>
    <row r="1513" spans="1:95" s="70" customFormat="1" outlineLevel="1" x14ac:dyDescent="0.2">
      <c r="A1513" s="11">
        <v>186</v>
      </c>
      <c r="B1513" s="300"/>
      <c r="C1513" s="295"/>
      <c r="D1513" s="295"/>
      <c r="E1513" s="295"/>
      <c r="F1513" s="915" t="s">
        <v>25</v>
      </c>
      <c r="G1513" s="916"/>
      <c r="H1513" s="916"/>
      <c r="I1513" s="916"/>
      <c r="J1513" s="916"/>
      <c r="K1513" s="916"/>
      <c r="L1513" s="917"/>
      <c r="M1513" s="408">
        <f t="shared" si="660"/>
        <v>0</v>
      </c>
      <c r="N1513" s="1207"/>
      <c r="O1513" s="960"/>
      <c r="P1513" s="960"/>
      <c r="Q1513" s="960"/>
      <c r="R1513" s="960"/>
      <c r="S1513" s="960"/>
      <c r="T1513" s="960"/>
      <c r="U1513" s="960"/>
      <c r="V1513" s="960"/>
      <c r="W1513" s="960"/>
      <c r="X1513" s="960"/>
      <c r="Y1513" s="960"/>
      <c r="Z1513" s="960"/>
      <c r="AA1513" s="960"/>
      <c r="AB1513" s="1439"/>
      <c r="AC1513" s="408">
        <f t="shared" si="661"/>
        <v>0</v>
      </c>
      <c r="AD1513" s="833"/>
      <c r="AE1513" s="834"/>
      <c r="AF1513" s="834"/>
      <c r="AG1513" s="536"/>
      <c r="AH1513" s="529"/>
      <c r="AI1513" s="529"/>
      <c r="AJ1513" s="529"/>
      <c r="AK1513" s="529"/>
      <c r="AL1513" s="529"/>
      <c r="AM1513" s="529"/>
      <c r="AN1513" s="529"/>
      <c r="AO1513" s="529"/>
      <c r="AP1513" s="529"/>
      <c r="AQ1513" s="529"/>
      <c r="AR1513" s="529"/>
      <c r="AS1513" s="529"/>
      <c r="AT1513" s="529"/>
      <c r="AU1513" s="529"/>
      <c r="AV1513" s="529"/>
      <c r="AW1513" s="529"/>
      <c r="AX1513" s="529"/>
      <c r="AY1513" s="529"/>
      <c r="AZ1513" s="529"/>
      <c r="BA1513" s="529"/>
      <c r="BB1513" s="529"/>
      <c r="BC1513" s="529"/>
      <c r="BD1513" s="529"/>
      <c r="BE1513" s="529"/>
      <c r="BF1513" s="529"/>
      <c r="BG1513" s="529"/>
      <c r="BH1513" s="529"/>
      <c r="BI1513" s="529"/>
      <c r="BJ1513" s="529"/>
      <c r="BK1513" s="529"/>
      <c r="BL1513" s="529"/>
      <c r="BM1513" s="529"/>
      <c r="BN1513" s="529"/>
      <c r="BO1513" s="529"/>
      <c r="BP1513" s="529"/>
      <c r="BQ1513" s="529"/>
      <c r="BR1513" s="529"/>
      <c r="BS1513" s="529"/>
      <c r="BT1513" s="529"/>
      <c r="BU1513" s="529"/>
      <c r="BV1513" s="529"/>
      <c r="BW1513" s="529"/>
      <c r="BX1513" s="529"/>
      <c r="BY1513" s="529"/>
      <c r="BZ1513" s="529"/>
      <c r="CA1513" s="529"/>
      <c r="CB1513" s="529"/>
      <c r="CC1513" s="529"/>
      <c r="CD1513" s="529"/>
      <c r="CE1513" s="529"/>
      <c r="CF1513" s="529"/>
      <c r="CG1513" s="529"/>
      <c r="CH1513" s="529"/>
      <c r="CI1513" s="529"/>
      <c r="CJ1513" s="529"/>
      <c r="CK1513" s="529"/>
      <c r="CL1513" s="529"/>
      <c r="CM1513" s="529"/>
      <c r="CN1513" s="529"/>
      <c r="CO1513" s="529"/>
      <c r="CP1513" s="529"/>
      <c r="CQ1513" s="529"/>
    </row>
    <row r="1514" spans="1:95" s="70" customFormat="1" outlineLevel="1" x14ac:dyDescent="0.2">
      <c r="A1514" s="11">
        <v>187</v>
      </c>
      <c r="B1514" s="300"/>
      <c r="C1514" s="295"/>
      <c r="D1514" s="844" t="s">
        <v>467</v>
      </c>
      <c r="E1514" s="845"/>
      <c r="F1514" s="845"/>
      <c r="G1514" s="845"/>
      <c r="H1514" s="845"/>
      <c r="I1514" s="845"/>
      <c r="J1514" s="845"/>
      <c r="K1514" s="845"/>
      <c r="L1514" s="846"/>
      <c r="M1514" s="407">
        <f>SUBTOTAL(9,M1515:M1516)</f>
        <v>0</v>
      </c>
      <c r="N1514" s="1623"/>
      <c r="O1514" s="1624"/>
      <c r="P1514" s="1624"/>
      <c r="Q1514" s="1624"/>
      <c r="R1514" s="1624"/>
      <c r="S1514" s="1624"/>
      <c r="T1514" s="1624"/>
      <c r="U1514" s="1624"/>
      <c r="V1514" s="1624"/>
      <c r="W1514" s="1624"/>
      <c r="X1514" s="1624"/>
      <c r="Y1514" s="1624"/>
      <c r="Z1514" s="1624"/>
      <c r="AA1514" s="1624"/>
      <c r="AB1514" s="1624"/>
      <c r="AC1514" s="1624"/>
      <c r="AD1514" s="1624"/>
      <c r="AE1514" s="1624"/>
      <c r="AF1514" s="1624"/>
      <c r="AG1514" s="536"/>
      <c r="AH1514" s="529"/>
      <c r="AI1514" s="529"/>
      <c r="AJ1514" s="529"/>
      <c r="AK1514" s="529"/>
      <c r="AL1514" s="529"/>
      <c r="AM1514" s="529"/>
      <c r="AN1514" s="529"/>
      <c r="AO1514" s="529"/>
      <c r="AP1514" s="529"/>
      <c r="AQ1514" s="529"/>
      <c r="AR1514" s="529"/>
      <c r="AS1514" s="529"/>
      <c r="AT1514" s="529"/>
      <c r="AU1514" s="529"/>
      <c r="AV1514" s="529"/>
      <c r="AW1514" s="529"/>
      <c r="AX1514" s="529"/>
      <c r="AY1514" s="529"/>
      <c r="AZ1514" s="529"/>
      <c r="BA1514" s="529"/>
      <c r="BB1514" s="529"/>
      <c r="BC1514" s="529"/>
      <c r="BD1514" s="529"/>
      <c r="BE1514" s="529"/>
      <c r="BF1514" s="529"/>
      <c r="BG1514" s="529"/>
      <c r="BH1514" s="529"/>
      <c r="BI1514" s="529"/>
      <c r="BJ1514" s="529"/>
      <c r="BK1514" s="529"/>
      <c r="BL1514" s="529"/>
      <c r="BM1514" s="529"/>
      <c r="BN1514" s="529"/>
      <c r="BO1514" s="529"/>
      <c r="BP1514" s="529"/>
      <c r="BQ1514" s="529"/>
      <c r="BR1514" s="529"/>
      <c r="BS1514" s="529"/>
      <c r="BT1514" s="529"/>
      <c r="BU1514" s="529"/>
      <c r="BV1514" s="529"/>
      <c r="BW1514" s="529"/>
      <c r="BX1514" s="529"/>
      <c r="BY1514" s="529"/>
      <c r="BZ1514" s="529"/>
      <c r="CA1514" s="529"/>
      <c r="CB1514" s="529"/>
      <c r="CC1514" s="529"/>
      <c r="CD1514" s="529"/>
      <c r="CE1514" s="529"/>
      <c r="CF1514" s="529"/>
      <c r="CG1514" s="529"/>
      <c r="CH1514" s="529"/>
      <c r="CI1514" s="529"/>
      <c r="CJ1514" s="529"/>
      <c r="CK1514" s="529"/>
      <c r="CL1514" s="529"/>
      <c r="CM1514" s="529"/>
      <c r="CN1514" s="529"/>
      <c r="CO1514" s="529"/>
      <c r="CP1514" s="529"/>
      <c r="CQ1514" s="529"/>
    </row>
    <row r="1515" spans="1:95" s="70" customFormat="1" outlineLevel="1" x14ac:dyDescent="0.2">
      <c r="A1515" s="11">
        <v>188</v>
      </c>
      <c r="B1515" s="300"/>
      <c r="C1515" s="295"/>
      <c r="D1515" s="295"/>
      <c r="E1515" s="295"/>
      <c r="F1515" s="915" t="s">
        <v>466</v>
      </c>
      <c r="G1515" s="916"/>
      <c r="H1515" s="916"/>
      <c r="I1515" s="916"/>
      <c r="J1515" s="916"/>
      <c r="K1515" s="916"/>
      <c r="L1515" s="917"/>
      <c r="M1515" s="408">
        <f t="shared" ref="M1515:M1516" si="662">M739</f>
        <v>0</v>
      </c>
      <c r="N1515" s="936"/>
      <c r="O1515" s="937"/>
      <c r="P1515" s="937"/>
      <c r="Q1515" s="937"/>
      <c r="R1515" s="937"/>
      <c r="S1515" s="937"/>
      <c r="T1515" s="937"/>
      <c r="U1515" s="937"/>
      <c r="V1515" s="937"/>
      <c r="W1515" s="937"/>
      <c r="X1515" s="937"/>
      <c r="Y1515" s="937"/>
      <c r="Z1515" s="937"/>
      <c r="AA1515" s="937"/>
      <c r="AB1515" s="937"/>
      <c r="AC1515" s="937"/>
      <c r="AD1515" s="937"/>
      <c r="AE1515" s="937"/>
      <c r="AF1515" s="937"/>
      <c r="AG1515" s="536"/>
      <c r="AH1515" s="529"/>
      <c r="AI1515" s="529"/>
      <c r="AJ1515" s="529"/>
      <c r="AK1515" s="529"/>
      <c r="AL1515" s="529"/>
      <c r="AM1515" s="529"/>
      <c r="AN1515" s="529"/>
      <c r="AO1515" s="529"/>
      <c r="AP1515" s="529"/>
      <c r="AQ1515" s="529"/>
      <c r="AR1515" s="529"/>
      <c r="AS1515" s="529"/>
      <c r="AT1515" s="529"/>
      <c r="AU1515" s="529"/>
      <c r="AV1515" s="529"/>
      <c r="AW1515" s="529"/>
      <c r="AX1515" s="529"/>
      <c r="AY1515" s="529"/>
      <c r="AZ1515" s="529"/>
      <c r="BA1515" s="529"/>
      <c r="BB1515" s="529"/>
      <c r="BC1515" s="529"/>
      <c r="BD1515" s="529"/>
      <c r="BE1515" s="529"/>
      <c r="BF1515" s="529"/>
      <c r="BG1515" s="529"/>
      <c r="BH1515" s="529"/>
      <c r="BI1515" s="529"/>
      <c r="BJ1515" s="529"/>
      <c r="BK1515" s="529"/>
      <c r="BL1515" s="529"/>
      <c r="BM1515" s="529"/>
      <c r="BN1515" s="529"/>
      <c r="BO1515" s="529"/>
      <c r="BP1515" s="529"/>
      <c r="BQ1515" s="529"/>
      <c r="BR1515" s="529"/>
      <c r="BS1515" s="529"/>
      <c r="BT1515" s="529"/>
      <c r="BU1515" s="529"/>
      <c r="BV1515" s="529"/>
      <c r="BW1515" s="529"/>
      <c r="BX1515" s="529"/>
      <c r="BY1515" s="529"/>
      <c r="BZ1515" s="529"/>
      <c r="CA1515" s="529"/>
      <c r="CB1515" s="529"/>
      <c r="CC1515" s="529"/>
      <c r="CD1515" s="529"/>
      <c r="CE1515" s="529"/>
      <c r="CF1515" s="529"/>
      <c r="CG1515" s="529"/>
      <c r="CH1515" s="529"/>
      <c r="CI1515" s="529"/>
      <c r="CJ1515" s="529"/>
      <c r="CK1515" s="529"/>
      <c r="CL1515" s="529"/>
      <c r="CM1515" s="529"/>
      <c r="CN1515" s="529"/>
      <c r="CO1515" s="529"/>
      <c r="CP1515" s="529"/>
      <c r="CQ1515" s="529"/>
    </row>
    <row r="1516" spans="1:95" s="70" customFormat="1" outlineLevel="1" x14ac:dyDescent="0.2">
      <c r="A1516" s="11">
        <v>189</v>
      </c>
      <c r="B1516" s="531"/>
      <c r="C1516" s="523"/>
      <c r="D1516" s="523"/>
      <c r="E1516" s="532"/>
      <c r="F1516" s="915" t="s">
        <v>576</v>
      </c>
      <c r="G1516" s="916"/>
      <c r="H1516" s="916"/>
      <c r="I1516" s="916"/>
      <c r="J1516" s="916"/>
      <c r="K1516" s="916"/>
      <c r="L1516" s="917"/>
      <c r="M1516" s="408">
        <f t="shared" si="662"/>
        <v>0</v>
      </c>
      <c r="N1516" s="886"/>
      <c r="O1516" s="887"/>
      <c r="P1516" s="887"/>
      <c r="Q1516" s="887"/>
      <c r="R1516" s="887"/>
      <c r="S1516" s="887"/>
      <c r="T1516" s="887"/>
      <c r="U1516" s="887"/>
      <c r="V1516" s="887"/>
      <c r="W1516" s="887"/>
      <c r="X1516" s="887"/>
      <c r="Y1516" s="887"/>
      <c r="Z1516" s="887"/>
      <c r="AA1516" s="887"/>
      <c r="AB1516" s="887"/>
      <c r="AC1516" s="887"/>
      <c r="AD1516" s="887"/>
      <c r="AE1516" s="887"/>
      <c r="AF1516" s="887"/>
      <c r="AG1516" s="536"/>
      <c r="AH1516" s="529"/>
      <c r="AI1516" s="529"/>
      <c r="AJ1516" s="529"/>
      <c r="AK1516" s="529"/>
      <c r="AL1516" s="529"/>
      <c r="AM1516" s="529"/>
      <c r="AN1516" s="529"/>
      <c r="AO1516" s="529"/>
      <c r="AP1516" s="529"/>
      <c r="AQ1516" s="529"/>
      <c r="AR1516" s="529"/>
      <c r="AS1516" s="529"/>
      <c r="AT1516" s="529"/>
      <c r="AU1516" s="529"/>
      <c r="AV1516" s="529"/>
      <c r="AW1516" s="529"/>
      <c r="AX1516" s="529"/>
      <c r="AY1516" s="529"/>
      <c r="AZ1516" s="529"/>
      <c r="BA1516" s="529"/>
      <c r="BB1516" s="529"/>
      <c r="BC1516" s="529"/>
      <c r="BD1516" s="529"/>
      <c r="BE1516" s="529"/>
      <c r="BF1516" s="529"/>
      <c r="BG1516" s="529"/>
      <c r="BH1516" s="529"/>
      <c r="BI1516" s="529"/>
      <c r="BJ1516" s="529"/>
      <c r="BK1516" s="529"/>
      <c r="BL1516" s="529"/>
      <c r="BM1516" s="529"/>
      <c r="BN1516" s="529"/>
      <c r="BO1516" s="529"/>
      <c r="BP1516" s="529"/>
      <c r="BQ1516" s="529"/>
      <c r="BR1516" s="529"/>
      <c r="BS1516" s="529"/>
      <c r="BT1516" s="529"/>
      <c r="BU1516" s="529"/>
      <c r="BV1516" s="529"/>
      <c r="BW1516" s="529"/>
      <c r="BX1516" s="529"/>
      <c r="BY1516" s="529"/>
      <c r="BZ1516" s="529"/>
      <c r="CA1516" s="529"/>
      <c r="CB1516" s="529"/>
      <c r="CC1516" s="529"/>
      <c r="CD1516" s="529"/>
      <c r="CE1516" s="529"/>
      <c r="CF1516" s="529"/>
      <c r="CG1516" s="529"/>
      <c r="CH1516" s="529"/>
      <c r="CI1516" s="529"/>
      <c r="CJ1516" s="529"/>
      <c r="CK1516" s="529"/>
      <c r="CL1516" s="529"/>
      <c r="CM1516" s="529"/>
      <c r="CN1516" s="529"/>
      <c r="CO1516" s="529"/>
      <c r="CP1516" s="529"/>
      <c r="CQ1516" s="529"/>
    </row>
    <row r="1517" spans="1:95" s="70" customFormat="1" ht="7.5" customHeight="1" outlineLevel="1" x14ac:dyDescent="0.2">
      <c r="A1517" s="11"/>
      <c r="B1517" s="1595"/>
      <c r="C1517" s="1436"/>
      <c r="D1517" s="1436"/>
      <c r="E1517" s="1436"/>
      <c r="F1517" s="1436"/>
      <c r="G1517" s="1436"/>
      <c r="H1517" s="1436"/>
      <c r="I1517" s="1436"/>
      <c r="J1517" s="1436"/>
      <c r="K1517" s="1436"/>
      <c r="L1517" s="1436"/>
      <c r="M1517" s="1436"/>
      <c r="N1517" s="1436"/>
      <c r="O1517" s="1436"/>
      <c r="P1517" s="1436"/>
      <c r="Q1517" s="1436"/>
      <c r="R1517" s="1436"/>
      <c r="S1517" s="1436"/>
      <c r="T1517" s="1436"/>
      <c r="U1517" s="1436"/>
      <c r="V1517" s="1436"/>
      <c r="W1517" s="1436"/>
      <c r="X1517" s="1436"/>
      <c r="Y1517" s="1436"/>
      <c r="Z1517" s="1436"/>
      <c r="AA1517" s="1436"/>
      <c r="AB1517" s="1436"/>
      <c r="AC1517" s="1436"/>
      <c r="AD1517" s="1436"/>
      <c r="AE1517" s="1436"/>
      <c r="AF1517" s="1436"/>
      <c r="AG1517" s="536"/>
      <c r="AH1517" s="529"/>
      <c r="AI1517" s="529"/>
      <c r="AJ1517" s="529"/>
      <c r="AK1517" s="529"/>
      <c r="AL1517" s="529"/>
      <c r="AM1517" s="529"/>
      <c r="AN1517" s="529"/>
      <c r="AO1517" s="529"/>
      <c r="AP1517" s="529"/>
      <c r="AQ1517" s="529"/>
      <c r="AR1517" s="529"/>
      <c r="AS1517" s="529"/>
      <c r="AT1517" s="529"/>
      <c r="AU1517" s="529"/>
      <c r="AV1517" s="529"/>
      <c r="AW1517" s="529"/>
      <c r="AX1517" s="529"/>
      <c r="AY1517" s="529"/>
      <c r="AZ1517" s="529"/>
      <c r="BA1517" s="529"/>
      <c r="BB1517" s="529"/>
      <c r="BC1517" s="529"/>
      <c r="BD1517" s="529"/>
      <c r="BE1517" s="529"/>
      <c r="BF1517" s="529"/>
      <c r="BG1517" s="529"/>
      <c r="BH1517" s="529"/>
      <c r="BI1517" s="529"/>
      <c r="BJ1517" s="529"/>
      <c r="BK1517" s="529"/>
      <c r="BL1517" s="529"/>
      <c r="BM1517" s="529"/>
      <c r="BN1517" s="529"/>
      <c r="BO1517" s="529"/>
      <c r="BP1517" s="529"/>
      <c r="BQ1517" s="529"/>
      <c r="BR1517" s="529"/>
      <c r="BS1517" s="529"/>
      <c r="BT1517" s="529"/>
      <c r="BU1517" s="529"/>
      <c r="BV1517" s="529"/>
      <c r="BW1517" s="529"/>
      <c r="BX1517" s="529"/>
      <c r="BY1517" s="529"/>
      <c r="BZ1517" s="529"/>
      <c r="CA1517" s="529"/>
      <c r="CB1517" s="529"/>
      <c r="CC1517" s="529"/>
      <c r="CD1517" s="529"/>
      <c r="CE1517" s="529"/>
      <c r="CF1517" s="529"/>
      <c r="CG1517" s="529"/>
      <c r="CH1517" s="529"/>
      <c r="CI1517" s="529"/>
      <c r="CJ1517" s="529"/>
      <c r="CK1517" s="529"/>
      <c r="CL1517" s="529"/>
      <c r="CM1517" s="529"/>
      <c r="CN1517" s="529"/>
      <c r="CO1517" s="529"/>
      <c r="CP1517" s="529"/>
      <c r="CQ1517" s="529"/>
    </row>
    <row r="1518" spans="1:95" s="70" customFormat="1" ht="22.5" customHeight="1" outlineLevel="1" x14ac:dyDescent="0.2">
      <c r="A1518" s="11">
        <v>323</v>
      </c>
      <c r="B1518" s="963" t="s">
        <v>159</v>
      </c>
      <c r="C1518" s="964"/>
      <c r="D1518" s="964"/>
      <c r="E1518" s="964"/>
      <c r="F1518" s="964"/>
      <c r="G1518" s="964"/>
      <c r="H1518" s="964"/>
      <c r="I1518" s="964"/>
      <c r="J1518" s="964"/>
      <c r="K1518" s="964"/>
      <c r="L1518" s="964"/>
      <c r="M1518" s="407">
        <f>SUBTOTAL(9,M1283:M1517)</f>
        <v>0</v>
      </c>
      <c r="N1518" s="410">
        <f t="shared" ref="N1518:AC1518" si="663">SUBTOTAL(9,N1283:N1517)</f>
        <v>0</v>
      </c>
      <c r="O1518" s="414">
        <f t="shared" si="663"/>
        <v>0</v>
      </c>
      <c r="P1518" s="414">
        <f t="shared" si="663"/>
        <v>0</v>
      </c>
      <c r="Q1518" s="415">
        <f t="shared" si="663"/>
        <v>0</v>
      </c>
      <c r="R1518" s="410">
        <f t="shared" si="663"/>
        <v>0</v>
      </c>
      <c r="S1518" s="414">
        <f>SUBTOTAL(9,S1283:S1513)</f>
        <v>0</v>
      </c>
      <c r="T1518" s="413">
        <f t="shared" si="663"/>
        <v>0</v>
      </c>
      <c r="U1518" s="413">
        <f t="shared" si="663"/>
        <v>0</v>
      </c>
      <c r="V1518" s="413">
        <f t="shared" si="663"/>
        <v>0</v>
      </c>
      <c r="W1518" s="413">
        <f t="shared" si="663"/>
        <v>0</v>
      </c>
      <c r="X1518" s="413">
        <f t="shared" si="663"/>
        <v>0</v>
      </c>
      <c r="Y1518" s="413">
        <f t="shared" si="663"/>
        <v>0</v>
      </c>
      <c r="Z1518" s="413">
        <f t="shared" si="663"/>
        <v>0</v>
      </c>
      <c r="AA1518" s="413">
        <f t="shared" si="663"/>
        <v>0</v>
      </c>
      <c r="AB1518" s="411">
        <f t="shared" si="663"/>
        <v>0</v>
      </c>
      <c r="AC1518" s="407">
        <f t="shared" si="663"/>
        <v>0</v>
      </c>
      <c r="AD1518" s="315"/>
      <c r="AE1518" s="316"/>
      <c r="AF1518" s="495"/>
      <c r="AG1518" s="536"/>
      <c r="AH1518" s="529"/>
      <c r="AI1518" s="529"/>
      <c r="AJ1518" s="529"/>
      <c r="AK1518" s="529"/>
      <c r="AL1518" s="529"/>
      <c r="AM1518" s="529"/>
      <c r="AN1518" s="529"/>
      <c r="AO1518" s="529"/>
      <c r="AP1518" s="529"/>
      <c r="AQ1518" s="529"/>
      <c r="AR1518" s="529"/>
      <c r="AS1518" s="529"/>
      <c r="AT1518" s="529"/>
      <c r="AU1518" s="529"/>
      <c r="AV1518" s="529"/>
      <c r="AW1518" s="529"/>
      <c r="AX1518" s="529"/>
      <c r="AY1518" s="529"/>
      <c r="AZ1518" s="529"/>
      <c r="BA1518" s="529"/>
      <c r="BB1518" s="529"/>
      <c r="BC1518" s="529"/>
      <c r="BD1518" s="529"/>
      <c r="BE1518" s="529"/>
      <c r="BF1518" s="529"/>
      <c r="BG1518" s="529"/>
      <c r="BH1518" s="529"/>
      <c r="BI1518" s="529"/>
      <c r="BJ1518" s="529"/>
      <c r="BK1518" s="529"/>
      <c r="BL1518" s="529"/>
      <c r="BM1518" s="529"/>
      <c r="BN1518" s="529"/>
      <c r="BO1518" s="529"/>
      <c r="BP1518" s="529"/>
      <c r="BQ1518" s="529"/>
      <c r="BR1518" s="529"/>
      <c r="BS1518" s="529"/>
      <c r="BT1518" s="529"/>
      <c r="BU1518" s="529"/>
      <c r="BV1518" s="529"/>
      <c r="BW1518" s="529"/>
      <c r="BX1518" s="529"/>
      <c r="BY1518" s="529"/>
      <c r="BZ1518" s="529"/>
      <c r="CA1518" s="529"/>
      <c r="CB1518" s="529"/>
      <c r="CC1518" s="529"/>
      <c r="CD1518" s="529"/>
      <c r="CE1518" s="529"/>
      <c r="CF1518" s="529"/>
      <c r="CG1518" s="529"/>
      <c r="CH1518" s="529"/>
      <c r="CI1518" s="529"/>
      <c r="CJ1518" s="529"/>
      <c r="CK1518" s="529"/>
      <c r="CL1518" s="529"/>
      <c r="CM1518" s="529"/>
      <c r="CN1518" s="529"/>
      <c r="CO1518" s="529"/>
      <c r="CP1518" s="529"/>
      <c r="CQ1518" s="529"/>
    </row>
    <row r="1519" spans="1:95" s="70" customFormat="1" ht="7.5" customHeight="1" outlineLevel="1" x14ac:dyDescent="0.2">
      <c r="A1519" s="5"/>
      <c r="B1519" s="1602"/>
      <c r="C1519" s="1437"/>
      <c r="D1519" s="1437"/>
      <c r="E1519" s="1437"/>
      <c r="F1519" s="1437"/>
      <c r="G1519" s="1437"/>
      <c r="H1519" s="1437"/>
      <c r="I1519" s="1437"/>
      <c r="J1519" s="1437"/>
      <c r="K1519" s="1437"/>
      <c r="L1519" s="1437"/>
      <c r="M1519" s="1437"/>
      <c r="N1519" s="1437"/>
      <c r="O1519" s="1437"/>
      <c r="P1519" s="1437"/>
      <c r="Q1519" s="1437"/>
      <c r="R1519" s="1437"/>
      <c r="S1519" s="1437"/>
      <c r="T1519" s="1437"/>
      <c r="U1519" s="1437"/>
      <c r="V1519" s="1437"/>
      <c r="W1519" s="1437"/>
      <c r="X1519" s="1437"/>
      <c r="Y1519" s="1437"/>
      <c r="Z1519" s="1437"/>
      <c r="AA1519" s="1437"/>
      <c r="AB1519" s="1437"/>
      <c r="AC1519" s="1437"/>
      <c r="AD1519" s="1437"/>
      <c r="AE1519" s="1437"/>
      <c r="AF1519" s="1437"/>
      <c r="AG1519" s="536"/>
      <c r="AH1519" s="529"/>
      <c r="AI1519" s="529"/>
      <c r="AJ1519" s="529"/>
      <c r="AK1519" s="529"/>
      <c r="AL1519" s="529"/>
      <c r="AM1519" s="529"/>
      <c r="AN1519" s="529"/>
      <c r="AO1519" s="529"/>
      <c r="AP1519" s="529"/>
      <c r="AQ1519" s="529"/>
      <c r="AR1519" s="529"/>
      <c r="AS1519" s="529"/>
      <c r="AT1519" s="529"/>
      <c r="AU1519" s="529"/>
      <c r="AV1519" s="529"/>
      <c r="AW1519" s="529"/>
      <c r="AX1519" s="529"/>
      <c r="AY1519" s="529"/>
      <c r="AZ1519" s="529"/>
      <c r="BA1519" s="529"/>
      <c r="BB1519" s="529"/>
      <c r="BC1519" s="529"/>
      <c r="BD1519" s="529"/>
      <c r="BE1519" s="529"/>
      <c r="BF1519" s="529"/>
      <c r="BG1519" s="529"/>
      <c r="BH1519" s="529"/>
      <c r="BI1519" s="529"/>
      <c r="BJ1519" s="529"/>
      <c r="BK1519" s="529"/>
      <c r="BL1519" s="529"/>
      <c r="BM1519" s="529"/>
      <c r="BN1519" s="529"/>
      <c r="BO1519" s="529"/>
      <c r="BP1519" s="529"/>
      <c r="BQ1519" s="529"/>
      <c r="BR1519" s="529"/>
      <c r="BS1519" s="529"/>
      <c r="BT1519" s="529"/>
      <c r="BU1519" s="529"/>
      <c r="BV1519" s="529"/>
      <c r="BW1519" s="529"/>
      <c r="BX1519" s="529"/>
      <c r="BY1519" s="529"/>
      <c r="BZ1519" s="529"/>
      <c r="CA1519" s="529"/>
      <c r="CB1519" s="529"/>
      <c r="CC1519" s="529"/>
      <c r="CD1519" s="529"/>
      <c r="CE1519" s="529"/>
      <c r="CF1519" s="529"/>
      <c r="CG1519" s="529"/>
      <c r="CH1519" s="529"/>
      <c r="CI1519" s="529"/>
      <c r="CJ1519" s="529"/>
      <c r="CK1519" s="529"/>
      <c r="CL1519" s="529"/>
      <c r="CM1519" s="529"/>
      <c r="CN1519" s="529"/>
      <c r="CO1519" s="529"/>
      <c r="CP1519" s="529"/>
      <c r="CQ1519" s="529"/>
    </row>
    <row r="1520" spans="1:95" s="70" customFormat="1" ht="22.5" customHeight="1" outlineLevel="2" x14ac:dyDescent="0.2">
      <c r="A1520" s="11">
        <v>325</v>
      </c>
      <c r="B1520" s="963" t="s">
        <v>160</v>
      </c>
      <c r="C1520" s="964"/>
      <c r="D1520" s="964"/>
      <c r="E1520" s="964"/>
      <c r="F1520" s="964"/>
      <c r="G1520" s="964"/>
      <c r="H1520" s="964"/>
      <c r="I1520" s="964"/>
      <c r="J1520" s="964"/>
      <c r="K1520" s="964"/>
      <c r="L1520" s="964"/>
      <c r="M1520" s="964"/>
      <c r="N1520" s="964"/>
      <c r="O1520" s="964"/>
      <c r="P1520" s="964"/>
      <c r="Q1520" s="964"/>
      <c r="R1520" s="964"/>
      <c r="S1520" s="964"/>
      <c r="T1520" s="964"/>
      <c r="U1520" s="964"/>
      <c r="V1520" s="964"/>
      <c r="W1520" s="964"/>
      <c r="X1520" s="964"/>
      <c r="Y1520" s="964"/>
      <c r="Z1520" s="964"/>
      <c r="AA1520" s="964"/>
      <c r="AB1520" s="964"/>
      <c r="AC1520" s="964"/>
      <c r="AD1520" s="964"/>
      <c r="AE1520" s="964"/>
      <c r="AF1520" s="964"/>
      <c r="AG1520" s="536"/>
      <c r="AH1520" s="529"/>
      <c r="AI1520" s="529"/>
      <c r="AJ1520" s="529"/>
      <c r="AK1520" s="529"/>
      <c r="AL1520" s="529"/>
      <c r="AM1520" s="529"/>
      <c r="AN1520" s="529"/>
      <c r="AO1520" s="529"/>
      <c r="AP1520" s="529"/>
      <c r="AQ1520" s="529"/>
      <c r="AR1520" s="529"/>
      <c r="AS1520" s="529"/>
      <c r="AT1520" s="529"/>
      <c r="AU1520" s="529"/>
      <c r="AV1520" s="529"/>
      <c r="AW1520" s="529"/>
      <c r="AX1520" s="529"/>
      <c r="AY1520" s="529"/>
      <c r="AZ1520" s="529"/>
      <c r="BA1520" s="529"/>
      <c r="BB1520" s="529"/>
      <c r="BC1520" s="529"/>
      <c r="BD1520" s="529"/>
      <c r="BE1520" s="529"/>
      <c r="BF1520" s="529"/>
      <c r="BG1520" s="529"/>
      <c r="BH1520" s="529"/>
      <c r="BI1520" s="529"/>
      <c r="BJ1520" s="529"/>
      <c r="BK1520" s="529"/>
      <c r="BL1520" s="529"/>
      <c r="BM1520" s="529"/>
      <c r="BN1520" s="529"/>
      <c r="BO1520" s="529"/>
      <c r="BP1520" s="529"/>
      <c r="BQ1520" s="529"/>
      <c r="BR1520" s="529"/>
      <c r="BS1520" s="529"/>
      <c r="BT1520" s="529"/>
      <c r="BU1520" s="529"/>
      <c r="BV1520" s="529"/>
      <c r="BW1520" s="529"/>
      <c r="BX1520" s="529"/>
      <c r="BY1520" s="529"/>
      <c r="BZ1520" s="529"/>
      <c r="CA1520" s="529"/>
      <c r="CB1520" s="529"/>
      <c r="CC1520" s="529"/>
      <c r="CD1520" s="529"/>
      <c r="CE1520" s="529"/>
      <c r="CF1520" s="529"/>
      <c r="CG1520" s="529"/>
      <c r="CH1520" s="529"/>
      <c r="CI1520" s="529"/>
      <c r="CJ1520" s="529"/>
      <c r="CK1520" s="529"/>
      <c r="CL1520" s="529"/>
      <c r="CM1520" s="529"/>
      <c r="CN1520" s="529"/>
      <c r="CO1520" s="529"/>
      <c r="CP1520" s="529"/>
      <c r="CQ1520" s="529"/>
    </row>
    <row r="1521" spans="1:95" s="70" customFormat="1" outlineLevel="1" x14ac:dyDescent="0.2">
      <c r="A1521" s="11">
        <v>188</v>
      </c>
      <c r="B1521" s="300"/>
      <c r="C1521" s="295"/>
      <c r="D1521" s="295"/>
      <c r="E1521" s="296"/>
      <c r="F1521" s="856" t="s">
        <v>161</v>
      </c>
      <c r="G1521" s="857"/>
      <c r="H1521" s="857"/>
      <c r="I1521" s="857"/>
      <c r="J1521" s="857"/>
      <c r="K1521" s="857"/>
      <c r="L1521" s="858"/>
      <c r="M1521" s="408">
        <f t="shared" ref="M1521" si="664">M745</f>
        <v>0</v>
      </c>
      <c r="N1521" s="419">
        <f>M1521</f>
        <v>0</v>
      </c>
      <c r="O1521" s="1386"/>
      <c r="P1521" s="1387"/>
      <c r="Q1521" s="1387"/>
      <c r="R1521" s="1387"/>
      <c r="S1521" s="1387"/>
      <c r="T1521" s="1387"/>
      <c r="U1521" s="1387"/>
      <c r="V1521" s="1387"/>
      <c r="W1521" s="1387"/>
      <c r="X1521" s="1387"/>
      <c r="Y1521" s="1387"/>
      <c r="Z1521" s="1387"/>
      <c r="AA1521" s="1387"/>
      <c r="AB1521" s="1387"/>
      <c r="AC1521" s="408">
        <f t="shared" ref="AC1521" si="665">M1521-SUM(N1521:AB1521)</f>
        <v>0</v>
      </c>
      <c r="AD1521" s="1167"/>
      <c r="AE1521" s="1016"/>
      <c r="AF1521" s="1016"/>
      <c r="AG1521" s="536"/>
      <c r="AH1521" s="529"/>
      <c r="AI1521" s="529"/>
      <c r="AJ1521" s="529"/>
      <c r="AK1521" s="529"/>
      <c r="AL1521" s="529"/>
      <c r="AM1521" s="529"/>
      <c r="AN1521" s="529"/>
      <c r="AO1521" s="529"/>
      <c r="AP1521" s="529"/>
      <c r="AQ1521" s="529"/>
      <c r="AR1521" s="529"/>
      <c r="AS1521" s="529"/>
      <c r="AT1521" s="529"/>
      <c r="AU1521" s="529"/>
      <c r="AV1521" s="529"/>
      <c r="AW1521" s="529"/>
      <c r="AX1521" s="529"/>
      <c r="AY1521" s="529"/>
      <c r="AZ1521" s="529"/>
      <c r="BA1521" s="529"/>
      <c r="BB1521" s="529"/>
      <c r="BC1521" s="529"/>
      <c r="BD1521" s="529"/>
      <c r="BE1521" s="529"/>
      <c r="BF1521" s="529"/>
      <c r="BG1521" s="529"/>
      <c r="BH1521" s="529"/>
      <c r="BI1521" s="529"/>
      <c r="BJ1521" s="529"/>
      <c r="BK1521" s="529"/>
      <c r="BL1521" s="529"/>
      <c r="BM1521" s="529"/>
      <c r="BN1521" s="529"/>
      <c r="BO1521" s="529"/>
      <c r="BP1521" s="529"/>
      <c r="BQ1521" s="529"/>
      <c r="BR1521" s="529"/>
      <c r="BS1521" s="529"/>
      <c r="BT1521" s="529"/>
      <c r="BU1521" s="529"/>
      <c r="BV1521" s="529"/>
      <c r="BW1521" s="529"/>
      <c r="BX1521" s="529"/>
      <c r="BY1521" s="529"/>
      <c r="BZ1521" s="529"/>
      <c r="CA1521" s="529"/>
      <c r="CB1521" s="529"/>
      <c r="CC1521" s="529"/>
      <c r="CD1521" s="529"/>
      <c r="CE1521" s="529"/>
      <c r="CF1521" s="529"/>
      <c r="CG1521" s="529"/>
      <c r="CH1521" s="529"/>
      <c r="CI1521" s="529"/>
      <c r="CJ1521" s="529"/>
      <c r="CK1521" s="529"/>
      <c r="CL1521" s="529"/>
      <c r="CM1521" s="529"/>
      <c r="CN1521" s="529"/>
      <c r="CO1521" s="529"/>
      <c r="CP1521" s="529"/>
      <c r="CQ1521" s="529"/>
    </row>
    <row r="1522" spans="1:95" s="70" customFormat="1" ht="7.5" hidden="1" customHeight="1" outlineLevel="1" x14ac:dyDescent="0.2">
      <c r="A1522" s="11"/>
      <c r="B1522" s="1432"/>
      <c r="C1522" s="1433"/>
      <c r="D1522" s="1436"/>
      <c r="E1522" s="1436"/>
      <c r="F1522" s="1437"/>
      <c r="G1522" s="1437"/>
      <c r="H1522" s="1437"/>
      <c r="I1522" s="1437"/>
      <c r="J1522" s="1437"/>
      <c r="K1522" s="1437"/>
      <c r="L1522" s="1437"/>
      <c r="M1522" s="1437"/>
      <c r="N1522" s="1437"/>
      <c r="O1522" s="1437"/>
      <c r="P1522" s="1437"/>
      <c r="Q1522" s="1437"/>
      <c r="R1522" s="1437"/>
      <c r="S1522" s="1437"/>
      <c r="T1522" s="1437"/>
      <c r="U1522" s="1437"/>
      <c r="V1522" s="1437"/>
      <c r="W1522" s="1437"/>
      <c r="X1522" s="1437"/>
      <c r="Y1522" s="1437"/>
      <c r="Z1522" s="1437"/>
      <c r="AA1522" s="1437"/>
      <c r="AB1522" s="1437"/>
      <c r="AC1522" s="1437"/>
      <c r="AD1522" s="1437"/>
      <c r="AE1522" s="1437"/>
      <c r="AF1522" s="1437"/>
      <c r="AG1522" s="536"/>
      <c r="AH1522" s="529"/>
      <c r="AI1522" s="529"/>
      <c r="AJ1522" s="529"/>
      <c r="AK1522" s="529"/>
      <c r="AL1522" s="529"/>
      <c r="AM1522" s="529"/>
      <c r="AN1522" s="529"/>
      <c r="AO1522" s="529"/>
      <c r="AP1522" s="529"/>
      <c r="AQ1522" s="529"/>
      <c r="AR1522" s="529"/>
      <c r="AS1522" s="529"/>
      <c r="AT1522" s="529"/>
      <c r="AU1522" s="529"/>
      <c r="AV1522" s="529"/>
      <c r="AW1522" s="529"/>
      <c r="AX1522" s="529"/>
      <c r="AY1522" s="529"/>
      <c r="AZ1522" s="529"/>
      <c r="BA1522" s="529"/>
      <c r="BB1522" s="529"/>
      <c r="BC1522" s="529"/>
      <c r="BD1522" s="529"/>
      <c r="BE1522" s="529"/>
      <c r="BF1522" s="529"/>
      <c r="BG1522" s="529"/>
      <c r="BH1522" s="529"/>
      <c r="BI1522" s="529"/>
      <c r="BJ1522" s="529"/>
      <c r="BK1522" s="529"/>
      <c r="BL1522" s="529"/>
      <c r="BM1522" s="529"/>
      <c r="BN1522" s="529"/>
      <c r="BO1522" s="529"/>
      <c r="BP1522" s="529"/>
      <c r="BQ1522" s="529"/>
      <c r="BR1522" s="529"/>
      <c r="BS1522" s="529"/>
      <c r="BT1522" s="529"/>
      <c r="BU1522" s="529"/>
      <c r="BV1522" s="529"/>
      <c r="BW1522" s="529"/>
      <c r="BX1522" s="529"/>
      <c r="BY1522" s="529"/>
      <c r="BZ1522" s="529"/>
      <c r="CA1522" s="529"/>
      <c r="CB1522" s="529"/>
      <c r="CC1522" s="529"/>
      <c r="CD1522" s="529"/>
      <c r="CE1522" s="529"/>
      <c r="CF1522" s="529"/>
      <c r="CG1522" s="529"/>
      <c r="CH1522" s="529"/>
      <c r="CI1522" s="529"/>
      <c r="CJ1522" s="529"/>
      <c r="CK1522" s="529"/>
      <c r="CL1522" s="529"/>
      <c r="CM1522" s="529"/>
      <c r="CN1522" s="529"/>
      <c r="CO1522" s="529"/>
      <c r="CP1522" s="529"/>
      <c r="CQ1522" s="529"/>
    </row>
    <row r="1523" spans="1:95" s="70" customFormat="1" outlineLevel="1" x14ac:dyDescent="0.2">
      <c r="A1523" s="11">
        <v>187</v>
      </c>
      <c r="B1523" s="300"/>
      <c r="C1523" s="296"/>
      <c r="D1523" s="844" t="s">
        <v>163</v>
      </c>
      <c r="E1523" s="845"/>
      <c r="F1523" s="845"/>
      <c r="G1523" s="845"/>
      <c r="H1523" s="845"/>
      <c r="I1523" s="845"/>
      <c r="J1523" s="845"/>
      <c r="K1523" s="845"/>
      <c r="L1523" s="846"/>
      <c r="M1523" s="407">
        <f>SUBTOTAL(9,M1524:M1530)</f>
        <v>0</v>
      </c>
      <c r="N1523" s="1188"/>
      <c r="O1523" s="1243"/>
      <c r="P1523" s="1243"/>
      <c r="Q1523" s="1243"/>
      <c r="R1523" s="1243"/>
      <c r="S1523" s="1243"/>
      <c r="T1523" s="1243"/>
      <c r="U1523" s="1243"/>
      <c r="V1523" s="1243"/>
      <c r="W1523" s="1243"/>
      <c r="X1523" s="1243"/>
      <c r="Y1523" s="1243"/>
      <c r="Z1523" s="1243"/>
      <c r="AA1523" s="1243"/>
      <c r="AB1523" s="1243"/>
      <c r="AC1523" s="407">
        <f t="shared" ref="AC1523" si="666">SUBTOTAL(9,AC1524:AC1530)</f>
        <v>0</v>
      </c>
      <c r="AD1523" s="1592"/>
      <c r="AE1523" s="1611"/>
      <c r="AF1523" s="1611"/>
      <c r="AG1523" s="536"/>
      <c r="AH1523" s="529"/>
      <c r="AI1523" s="529"/>
      <c r="AJ1523" s="529"/>
      <c r="AK1523" s="529"/>
      <c r="AL1523" s="529"/>
      <c r="AM1523" s="529"/>
      <c r="AN1523" s="529"/>
      <c r="AO1523" s="529"/>
      <c r="AP1523" s="529"/>
      <c r="AQ1523" s="529"/>
      <c r="AR1523" s="529"/>
      <c r="AS1523" s="529"/>
      <c r="AT1523" s="529"/>
      <c r="AU1523" s="529"/>
      <c r="AV1523" s="529"/>
      <c r="AW1523" s="529"/>
      <c r="AX1523" s="529"/>
      <c r="AY1523" s="529"/>
      <c r="AZ1523" s="529"/>
      <c r="BA1523" s="529"/>
      <c r="BB1523" s="529"/>
      <c r="BC1523" s="529"/>
      <c r="BD1523" s="529"/>
      <c r="BE1523" s="529"/>
      <c r="BF1523" s="529"/>
      <c r="BG1523" s="529"/>
      <c r="BH1523" s="529"/>
      <c r="BI1523" s="529"/>
      <c r="BJ1523" s="529"/>
      <c r="BK1523" s="529"/>
      <c r="BL1523" s="529"/>
      <c r="BM1523" s="529"/>
      <c r="BN1523" s="529"/>
      <c r="BO1523" s="529"/>
      <c r="BP1523" s="529"/>
      <c r="BQ1523" s="529"/>
      <c r="BR1523" s="529"/>
      <c r="BS1523" s="529"/>
      <c r="BT1523" s="529"/>
      <c r="BU1523" s="529"/>
      <c r="BV1523" s="529"/>
      <c r="BW1523" s="529"/>
      <c r="BX1523" s="529"/>
      <c r="BY1523" s="529"/>
      <c r="BZ1523" s="529"/>
      <c r="CA1523" s="529"/>
      <c r="CB1523" s="529"/>
      <c r="CC1523" s="529"/>
      <c r="CD1523" s="529"/>
      <c r="CE1523" s="529"/>
      <c r="CF1523" s="529"/>
      <c r="CG1523" s="529"/>
      <c r="CH1523" s="529"/>
      <c r="CI1523" s="529"/>
      <c r="CJ1523" s="529"/>
      <c r="CK1523" s="529"/>
      <c r="CL1523" s="529"/>
      <c r="CM1523" s="529"/>
      <c r="CN1523" s="529"/>
      <c r="CO1523" s="529"/>
      <c r="CP1523" s="529"/>
      <c r="CQ1523" s="529"/>
    </row>
    <row r="1524" spans="1:95" s="70" customFormat="1" outlineLevel="1" x14ac:dyDescent="0.2">
      <c r="A1524" s="11">
        <v>188</v>
      </c>
      <c r="B1524" s="300"/>
      <c r="C1524" s="295"/>
      <c r="D1524" s="295"/>
      <c r="E1524" s="295"/>
      <c r="F1524" s="915" t="s">
        <v>162</v>
      </c>
      <c r="G1524" s="916"/>
      <c r="H1524" s="916"/>
      <c r="I1524" s="916"/>
      <c r="J1524" s="916"/>
      <c r="K1524" s="916"/>
      <c r="L1524" s="917"/>
      <c r="M1524" s="408">
        <f t="shared" ref="M1524:M1530" si="667">M748</f>
        <v>0</v>
      </c>
      <c r="N1524" s="1244"/>
      <c r="O1524" s="1662"/>
      <c r="P1524" s="1662"/>
      <c r="Q1524" s="1662"/>
      <c r="R1524" s="1662"/>
      <c r="S1524" s="1662"/>
      <c r="T1524" s="1662"/>
      <c r="U1524" s="1662"/>
      <c r="V1524" s="1662"/>
      <c r="W1524" s="1662"/>
      <c r="X1524" s="1662"/>
      <c r="Y1524" s="1662"/>
      <c r="Z1524" s="1662"/>
      <c r="AA1524" s="1662"/>
      <c r="AB1524" s="1244"/>
      <c r="AC1524" s="408">
        <f t="shared" ref="AC1524:AC1546" si="668">M1524-SUM(N1524:AB1524)</f>
        <v>0</v>
      </c>
      <c r="AD1524" s="936"/>
      <c r="AE1524" s="937"/>
      <c r="AF1524" s="937"/>
      <c r="AG1524" s="536"/>
      <c r="AH1524" s="529"/>
      <c r="AI1524" s="529"/>
      <c r="AJ1524" s="529"/>
      <c r="AK1524" s="529"/>
      <c r="AL1524" s="529"/>
      <c r="AM1524" s="529"/>
      <c r="AN1524" s="529"/>
      <c r="AO1524" s="529"/>
      <c r="AP1524" s="529"/>
      <c r="AQ1524" s="529"/>
      <c r="AR1524" s="529"/>
      <c r="AS1524" s="529"/>
      <c r="AT1524" s="529"/>
      <c r="AU1524" s="529"/>
      <c r="AV1524" s="529"/>
      <c r="AW1524" s="529"/>
      <c r="AX1524" s="529"/>
      <c r="AY1524" s="529"/>
      <c r="AZ1524" s="529"/>
      <c r="BA1524" s="529"/>
      <c r="BB1524" s="529"/>
      <c r="BC1524" s="529"/>
      <c r="BD1524" s="529"/>
      <c r="BE1524" s="529"/>
      <c r="BF1524" s="529"/>
      <c r="BG1524" s="529"/>
      <c r="BH1524" s="529"/>
      <c r="BI1524" s="529"/>
      <c r="BJ1524" s="529"/>
      <c r="BK1524" s="529"/>
      <c r="BL1524" s="529"/>
      <c r="BM1524" s="529"/>
      <c r="BN1524" s="529"/>
      <c r="BO1524" s="529"/>
      <c r="BP1524" s="529"/>
      <c r="BQ1524" s="529"/>
      <c r="BR1524" s="529"/>
      <c r="BS1524" s="529"/>
      <c r="BT1524" s="529"/>
      <c r="BU1524" s="529"/>
      <c r="BV1524" s="529"/>
      <c r="BW1524" s="529"/>
      <c r="BX1524" s="529"/>
      <c r="BY1524" s="529"/>
      <c r="BZ1524" s="529"/>
      <c r="CA1524" s="529"/>
      <c r="CB1524" s="529"/>
      <c r="CC1524" s="529"/>
      <c r="CD1524" s="529"/>
      <c r="CE1524" s="529"/>
      <c r="CF1524" s="529"/>
      <c r="CG1524" s="529"/>
      <c r="CH1524" s="529"/>
      <c r="CI1524" s="529"/>
      <c r="CJ1524" s="529"/>
      <c r="CK1524" s="529"/>
      <c r="CL1524" s="529"/>
      <c r="CM1524" s="529"/>
      <c r="CN1524" s="529"/>
      <c r="CO1524" s="529"/>
      <c r="CP1524" s="529"/>
      <c r="CQ1524" s="529"/>
    </row>
    <row r="1525" spans="1:95" s="70" customFormat="1" ht="27.75" customHeight="1" outlineLevel="1" x14ac:dyDescent="0.2">
      <c r="A1525" s="11">
        <v>189</v>
      </c>
      <c r="B1525" s="300"/>
      <c r="C1525" s="295"/>
      <c r="D1525" s="295"/>
      <c r="E1525" s="295"/>
      <c r="F1525" s="915" t="s">
        <v>164</v>
      </c>
      <c r="G1525" s="916"/>
      <c r="H1525" s="916"/>
      <c r="I1525" s="916"/>
      <c r="J1525" s="916"/>
      <c r="K1525" s="916"/>
      <c r="L1525" s="917"/>
      <c r="M1525" s="408">
        <f t="shared" si="667"/>
        <v>0</v>
      </c>
      <c r="N1525" s="1244"/>
      <c r="O1525" s="1662"/>
      <c r="P1525" s="1662"/>
      <c r="Q1525" s="1662"/>
      <c r="R1525" s="1662"/>
      <c r="S1525" s="1662"/>
      <c r="T1525" s="1662"/>
      <c r="U1525" s="1662"/>
      <c r="V1525" s="1662"/>
      <c r="W1525" s="1662"/>
      <c r="X1525" s="1662"/>
      <c r="Y1525" s="1662"/>
      <c r="Z1525" s="1662"/>
      <c r="AA1525" s="1662"/>
      <c r="AB1525" s="1244"/>
      <c r="AC1525" s="408">
        <f t="shared" si="668"/>
        <v>0</v>
      </c>
      <c r="AD1525" s="939"/>
      <c r="AE1525" s="940"/>
      <c r="AF1525" s="940"/>
      <c r="AG1525" s="536"/>
      <c r="AH1525" s="529"/>
      <c r="AI1525" s="529"/>
      <c r="AJ1525" s="529"/>
      <c r="AK1525" s="529"/>
      <c r="AL1525" s="529"/>
      <c r="AM1525" s="529"/>
      <c r="AN1525" s="529"/>
      <c r="AO1525" s="529"/>
      <c r="AP1525" s="529"/>
      <c r="AQ1525" s="529"/>
      <c r="AR1525" s="529"/>
      <c r="AS1525" s="529"/>
      <c r="AT1525" s="529"/>
      <c r="AU1525" s="529"/>
      <c r="AV1525" s="529"/>
      <c r="AW1525" s="529"/>
      <c r="AX1525" s="529"/>
      <c r="AY1525" s="529"/>
      <c r="AZ1525" s="529"/>
      <c r="BA1525" s="529"/>
      <c r="BB1525" s="529"/>
      <c r="BC1525" s="529"/>
      <c r="BD1525" s="529"/>
      <c r="BE1525" s="529"/>
      <c r="BF1525" s="529"/>
      <c r="BG1525" s="529"/>
      <c r="BH1525" s="529"/>
      <c r="BI1525" s="529"/>
      <c r="BJ1525" s="529"/>
      <c r="BK1525" s="529"/>
      <c r="BL1525" s="529"/>
      <c r="BM1525" s="529"/>
      <c r="BN1525" s="529"/>
      <c r="BO1525" s="529"/>
      <c r="BP1525" s="529"/>
      <c r="BQ1525" s="529"/>
      <c r="BR1525" s="529"/>
      <c r="BS1525" s="529"/>
      <c r="BT1525" s="529"/>
      <c r="BU1525" s="529"/>
      <c r="BV1525" s="529"/>
      <c r="BW1525" s="529"/>
      <c r="BX1525" s="529"/>
      <c r="BY1525" s="529"/>
      <c r="BZ1525" s="529"/>
      <c r="CA1525" s="529"/>
      <c r="CB1525" s="529"/>
      <c r="CC1525" s="529"/>
      <c r="CD1525" s="529"/>
      <c r="CE1525" s="529"/>
      <c r="CF1525" s="529"/>
      <c r="CG1525" s="529"/>
      <c r="CH1525" s="529"/>
      <c r="CI1525" s="529"/>
      <c r="CJ1525" s="529"/>
      <c r="CK1525" s="529"/>
      <c r="CL1525" s="529"/>
      <c r="CM1525" s="529"/>
      <c r="CN1525" s="529"/>
      <c r="CO1525" s="529"/>
      <c r="CP1525" s="529"/>
      <c r="CQ1525" s="529"/>
    </row>
    <row r="1526" spans="1:95" s="70" customFormat="1" ht="27.75" customHeight="1" outlineLevel="1" x14ac:dyDescent="0.2">
      <c r="A1526" s="11">
        <v>189</v>
      </c>
      <c r="B1526" s="300"/>
      <c r="C1526" s="295"/>
      <c r="D1526" s="295"/>
      <c r="E1526" s="295"/>
      <c r="F1526" s="915" t="s">
        <v>165</v>
      </c>
      <c r="G1526" s="916"/>
      <c r="H1526" s="916"/>
      <c r="I1526" s="916"/>
      <c r="J1526" s="916"/>
      <c r="K1526" s="916"/>
      <c r="L1526" s="917"/>
      <c r="M1526" s="408">
        <f t="shared" si="667"/>
        <v>0</v>
      </c>
      <c r="N1526" s="1244"/>
      <c r="O1526" s="1662"/>
      <c r="P1526" s="1662"/>
      <c r="Q1526" s="1662"/>
      <c r="R1526" s="1662"/>
      <c r="S1526" s="1662"/>
      <c r="T1526" s="1662"/>
      <c r="U1526" s="1662"/>
      <c r="V1526" s="1662"/>
      <c r="W1526" s="1662"/>
      <c r="X1526" s="1662"/>
      <c r="Y1526" s="1662"/>
      <c r="Z1526" s="1662"/>
      <c r="AA1526" s="1662"/>
      <c r="AB1526" s="1244"/>
      <c r="AC1526" s="408">
        <f t="shared" si="668"/>
        <v>0</v>
      </c>
      <c r="AD1526" s="939"/>
      <c r="AE1526" s="940"/>
      <c r="AF1526" s="940"/>
      <c r="AG1526" s="536"/>
      <c r="AH1526" s="529"/>
      <c r="AI1526" s="529"/>
      <c r="AJ1526" s="529"/>
      <c r="AK1526" s="529"/>
      <c r="AL1526" s="529"/>
      <c r="AM1526" s="529"/>
      <c r="AN1526" s="529"/>
      <c r="AO1526" s="529"/>
      <c r="AP1526" s="529"/>
      <c r="AQ1526" s="529"/>
      <c r="AR1526" s="529"/>
      <c r="AS1526" s="529"/>
      <c r="AT1526" s="529"/>
      <c r="AU1526" s="529"/>
      <c r="AV1526" s="529"/>
      <c r="AW1526" s="529"/>
      <c r="AX1526" s="529"/>
      <c r="AY1526" s="529"/>
      <c r="AZ1526" s="529"/>
      <c r="BA1526" s="529"/>
      <c r="BB1526" s="529"/>
      <c r="BC1526" s="529"/>
      <c r="BD1526" s="529"/>
      <c r="BE1526" s="529"/>
      <c r="BF1526" s="529"/>
      <c r="BG1526" s="529"/>
      <c r="BH1526" s="529"/>
      <c r="BI1526" s="529"/>
      <c r="BJ1526" s="529"/>
      <c r="BK1526" s="529"/>
      <c r="BL1526" s="529"/>
      <c r="BM1526" s="529"/>
      <c r="BN1526" s="529"/>
      <c r="BO1526" s="529"/>
      <c r="BP1526" s="529"/>
      <c r="BQ1526" s="529"/>
      <c r="BR1526" s="529"/>
      <c r="BS1526" s="529"/>
      <c r="BT1526" s="529"/>
      <c r="BU1526" s="529"/>
      <c r="BV1526" s="529"/>
      <c r="BW1526" s="529"/>
      <c r="BX1526" s="529"/>
      <c r="BY1526" s="529"/>
      <c r="BZ1526" s="529"/>
      <c r="CA1526" s="529"/>
      <c r="CB1526" s="529"/>
      <c r="CC1526" s="529"/>
      <c r="CD1526" s="529"/>
      <c r="CE1526" s="529"/>
      <c r="CF1526" s="529"/>
      <c r="CG1526" s="529"/>
      <c r="CH1526" s="529"/>
      <c r="CI1526" s="529"/>
      <c r="CJ1526" s="529"/>
      <c r="CK1526" s="529"/>
      <c r="CL1526" s="529"/>
      <c r="CM1526" s="529"/>
      <c r="CN1526" s="529"/>
      <c r="CO1526" s="529"/>
      <c r="CP1526" s="529"/>
      <c r="CQ1526" s="529"/>
    </row>
    <row r="1527" spans="1:95" s="70" customFormat="1" ht="27.75" customHeight="1" outlineLevel="1" x14ac:dyDescent="0.2">
      <c r="A1527" s="11">
        <v>189</v>
      </c>
      <c r="B1527" s="300"/>
      <c r="C1527" s="295"/>
      <c r="D1527" s="295"/>
      <c r="E1527" s="295"/>
      <c r="F1527" s="915" t="s">
        <v>166</v>
      </c>
      <c r="G1527" s="916"/>
      <c r="H1527" s="916"/>
      <c r="I1527" s="916"/>
      <c r="J1527" s="916"/>
      <c r="K1527" s="916"/>
      <c r="L1527" s="917"/>
      <c r="M1527" s="408">
        <f t="shared" si="667"/>
        <v>0</v>
      </c>
      <c r="N1527" s="1244"/>
      <c r="O1527" s="1662"/>
      <c r="P1527" s="1662"/>
      <c r="Q1527" s="1662"/>
      <c r="R1527" s="1662"/>
      <c r="S1527" s="1662"/>
      <c r="T1527" s="1662"/>
      <c r="U1527" s="1662"/>
      <c r="V1527" s="1662"/>
      <c r="W1527" s="1662"/>
      <c r="X1527" s="1662"/>
      <c r="Y1527" s="1662"/>
      <c r="Z1527" s="1662"/>
      <c r="AA1527" s="1662"/>
      <c r="AB1527" s="1244"/>
      <c r="AC1527" s="408">
        <f t="shared" si="668"/>
        <v>0</v>
      </c>
      <c r="AD1527" s="939"/>
      <c r="AE1527" s="940"/>
      <c r="AF1527" s="940"/>
      <c r="AG1527" s="536"/>
      <c r="AH1527" s="529"/>
      <c r="AI1527" s="529"/>
      <c r="AJ1527" s="529"/>
      <c r="AK1527" s="529"/>
      <c r="AL1527" s="529"/>
      <c r="AM1527" s="529"/>
      <c r="AN1527" s="529"/>
      <c r="AO1527" s="529"/>
      <c r="AP1527" s="529"/>
      <c r="AQ1527" s="529"/>
      <c r="AR1527" s="529"/>
      <c r="AS1527" s="529"/>
      <c r="AT1527" s="529"/>
      <c r="AU1527" s="529"/>
      <c r="AV1527" s="529"/>
      <c r="AW1527" s="529"/>
      <c r="AX1527" s="529"/>
      <c r="AY1527" s="529"/>
      <c r="AZ1527" s="529"/>
      <c r="BA1527" s="529"/>
      <c r="BB1527" s="529"/>
      <c r="BC1527" s="529"/>
      <c r="BD1527" s="529"/>
      <c r="BE1527" s="529"/>
      <c r="BF1527" s="529"/>
      <c r="BG1527" s="529"/>
      <c r="BH1527" s="529"/>
      <c r="BI1527" s="529"/>
      <c r="BJ1527" s="529"/>
      <c r="BK1527" s="529"/>
      <c r="BL1527" s="529"/>
      <c r="BM1527" s="529"/>
      <c r="BN1527" s="529"/>
      <c r="BO1527" s="529"/>
      <c r="BP1527" s="529"/>
      <c r="BQ1527" s="529"/>
      <c r="BR1527" s="529"/>
      <c r="BS1527" s="529"/>
      <c r="BT1527" s="529"/>
      <c r="BU1527" s="529"/>
      <c r="BV1527" s="529"/>
      <c r="BW1527" s="529"/>
      <c r="BX1527" s="529"/>
      <c r="BY1527" s="529"/>
      <c r="BZ1527" s="529"/>
      <c r="CA1527" s="529"/>
      <c r="CB1527" s="529"/>
      <c r="CC1527" s="529"/>
      <c r="CD1527" s="529"/>
      <c r="CE1527" s="529"/>
      <c r="CF1527" s="529"/>
      <c r="CG1527" s="529"/>
      <c r="CH1527" s="529"/>
      <c r="CI1527" s="529"/>
      <c r="CJ1527" s="529"/>
      <c r="CK1527" s="529"/>
      <c r="CL1527" s="529"/>
      <c r="CM1527" s="529"/>
      <c r="CN1527" s="529"/>
      <c r="CO1527" s="529"/>
      <c r="CP1527" s="529"/>
      <c r="CQ1527" s="529"/>
    </row>
    <row r="1528" spans="1:95" s="70" customFormat="1" ht="45" customHeight="1" outlineLevel="1" x14ac:dyDescent="0.2">
      <c r="A1528" s="11">
        <v>189</v>
      </c>
      <c r="B1528" s="300"/>
      <c r="C1528" s="295"/>
      <c r="D1528" s="295"/>
      <c r="E1528" s="295"/>
      <c r="F1528" s="915" t="s">
        <v>167</v>
      </c>
      <c r="G1528" s="916"/>
      <c r="H1528" s="916"/>
      <c r="I1528" s="916"/>
      <c r="J1528" s="916"/>
      <c r="K1528" s="916"/>
      <c r="L1528" s="917"/>
      <c r="M1528" s="408">
        <f t="shared" si="667"/>
        <v>0</v>
      </c>
      <c r="N1528" s="1244"/>
      <c r="O1528" s="1662"/>
      <c r="P1528" s="1662"/>
      <c r="Q1528" s="1662"/>
      <c r="R1528" s="1662"/>
      <c r="S1528" s="1662"/>
      <c r="T1528" s="1662"/>
      <c r="U1528" s="1662"/>
      <c r="V1528" s="1662"/>
      <c r="W1528" s="1662"/>
      <c r="X1528" s="1662"/>
      <c r="Y1528" s="1662"/>
      <c r="Z1528" s="1662"/>
      <c r="AA1528" s="1662"/>
      <c r="AB1528" s="1244"/>
      <c r="AC1528" s="408">
        <f t="shared" si="668"/>
        <v>0</v>
      </c>
      <c r="AD1528" s="939"/>
      <c r="AE1528" s="940"/>
      <c r="AF1528" s="940"/>
      <c r="AG1528" s="536"/>
      <c r="AH1528" s="529"/>
      <c r="AI1528" s="529"/>
      <c r="AJ1528" s="529"/>
      <c r="AK1528" s="529"/>
      <c r="AL1528" s="529"/>
      <c r="AM1528" s="529"/>
      <c r="AN1528" s="529"/>
      <c r="AO1528" s="529"/>
      <c r="AP1528" s="529"/>
      <c r="AQ1528" s="529"/>
      <c r="AR1528" s="529"/>
      <c r="AS1528" s="529"/>
      <c r="AT1528" s="529"/>
      <c r="AU1528" s="529"/>
      <c r="AV1528" s="529"/>
      <c r="AW1528" s="529"/>
      <c r="AX1528" s="529"/>
      <c r="AY1528" s="529"/>
      <c r="AZ1528" s="529"/>
      <c r="BA1528" s="529"/>
      <c r="BB1528" s="529"/>
      <c r="BC1528" s="529"/>
      <c r="BD1528" s="529"/>
      <c r="BE1528" s="529"/>
      <c r="BF1528" s="529"/>
      <c r="BG1528" s="529"/>
      <c r="BH1528" s="529"/>
      <c r="BI1528" s="529"/>
      <c r="BJ1528" s="529"/>
      <c r="BK1528" s="529"/>
      <c r="BL1528" s="529"/>
      <c r="BM1528" s="529"/>
      <c r="BN1528" s="529"/>
      <c r="BO1528" s="529"/>
      <c r="BP1528" s="529"/>
      <c r="BQ1528" s="529"/>
      <c r="BR1528" s="529"/>
      <c r="BS1528" s="529"/>
      <c r="BT1528" s="529"/>
      <c r="BU1528" s="529"/>
      <c r="BV1528" s="529"/>
      <c r="BW1528" s="529"/>
      <c r="BX1528" s="529"/>
      <c r="BY1528" s="529"/>
      <c r="BZ1528" s="529"/>
      <c r="CA1528" s="529"/>
      <c r="CB1528" s="529"/>
      <c r="CC1528" s="529"/>
      <c r="CD1528" s="529"/>
      <c r="CE1528" s="529"/>
      <c r="CF1528" s="529"/>
      <c r="CG1528" s="529"/>
      <c r="CH1528" s="529"/>
      <c r="CI1528" s="529"/>
      <c r="CJ1528" s="529"/>
      <c r="CK1528" s="529"/>
      <c r="CL1528" s="529"/>
      <c r="CM1528" s="529"/>
      <c r="CN1528" s="529"/>
      <c r="CO1528" s="529"/>
      <c r="CP1528" s="529"/>
      <c r="CQ1528" s="529"/>
    </row>
    <row r="1529" spans="1:95" s="70" customFormat="1" ht="27.75" customHeight="1" outlineLevel="1" x14ac:dyDescent="0.2">
      <c r="A1529" s="11">
        <v>189</v>
      </c>
      <c r="B1529" s="300"/>
      <c r="C1529" s="295"/>
      <c r="D1529" s="295"/>
      <c r="E1529" s="295"/>
      <c r="F1529" s="915" t="s">
        <v>451</v>
      </c>
      <c r="G1529" s="916"/>
      <c r="H1529" s="916"/>
      <c r="I1529" s="916"/>
      <c r="J1529" s="916"/>
      <c r="K1529" s="916"/>
      <c r="L1529" s="917"/>
      <c r="M1529" s="408">
        <f t="shared" si="667"/>
        <v>0</v>
      </c>
      <c r="N1529" s="1244"/>
      <c r="O1529" s="1662"/>
      <c r="P1529" s="1662"/>
      <c r="Q1529" s="1662"/>
      <c r="R1529" s="1662"/>
      <c r="S1529" s="1662"/>
      <c r="T1529" s="1662"/>
      <c r="U1529" s="1662"/>
      <c r="V1529" s="1662"/>
      <c r="W1529" s="1662"/>
      <c r="X1529" s="1662"/>
      <c r="Y1529" s="1662"/>
      <c r="Z1529" s="1662"/>
      <c r="AA1529" s="1662"/>
      <c r="AB1529" s="1244"/>
      <c r="AC1529" s="408">
        <f t="shared" si="668"/>
        <v>0</v>
      </c>
      <c r="AD1529" s="939"/>
      <c r="AE1529" s="940"/>
      <c r="AF1529" s="940"/>
      <c r="AG1529" s="536"/>
      <c r="AH1529" s="529"/>
      <c r="AI1529" s="529"/>
      <c r="AJ1529" s="529"/>
      <c r="AK1529" s="529"/>
      <c r="AL1529" s="529"/>
      <c r="AM1529" s="529"/>
      <c r="AN1529" s="529"/>
      <c r="AO1529" s="529"/>
      <c r="AP1529" s="529"/>
      <c r="AQ1529" s="529"/>
      <c r="AR1529" s="529"/>
      <c r="AS1529" s="529"/>
      <c r="AT1529" s="529"/>
      <c r="AU1529" s="529"/>
      <c r="AV1529" s="529"/>
      <c r="AW1529" s="529"/>
      <c r="AX1529" s="529"/>
      <c r="AY1529" s="529"/>
      <c r="AZ1529" s="529"/>
      <c r="BA1529" s="529"/>
      <c r="BB1529" s="529"/>
      <c r="BC1529" s="529"/>
      <c r="BD1529" s="529"/>
      <c r="BE1529" s="529"/>
      <c r="BF1529" s="529"/>
      <c r="BG1529" s="529"/>
      <c r="BH1529" s="529"/>
      <c r="BI1529" s="529"/>
      <c r="BJ1529" s="529"/>
      <c r="BK1529" s="529"/>
      <c r="BL1529" s="529"/>
      <c r="BM1529" s="529"/>
      <c r="BN1529" s="529"/>
      <c r="BO1529" s="529"/>
      <c r="BP1529" s="529"/>
      <c r="BQ1529" s="529"/>
      <c r="BR1529" s="529"/>
      <c r="BS1529" s="529"/>
      <c r="BT1529" s="529"/>
      <c r="BU1529" s="529"/>
      <c r="BV1529" s="529"/>
      <c r="BW1529" s="529"/>
      <c r="BX1529" s="529"/>
      <c r="BY1529" s="529"/>
      <c r="BZ1529" s="529"/>
      <c r="CA1529" s="529"/>
      <c r="CB1529" s="529"/>
      <c r="CC1529" s="529"/>
      <c r="CD1529" s="529"/>
      <c r="CE1529" s="529"/>
      <c r="CF1529" s="529"/>
      <c r="CG1529" s="529"/>
      <c r="CH1529" s="529"/>
      <c r="CI1529" s="529"/>
      <c r="CJ1529" s="529"/>
      <c r="CK1529" s="529"/>
      <c r="CL1529" s="529"/>
      <c r="CM1529" s="529"/>
      <c r="CN1529" s="529"/>
      <c r="CO1529" s="529"/>
      <c r="CP1529" s="529"/>
      <c r="CQ1529" s="529"/>
    </row>
    <row r="1530" spans="1:95" s="70" customFormat="1" outlineLevel="1" x14ac:dyDescent="0.2">
      <c r="A1530" s="11">
        <v>189</v>
      </c>
      <c r="B1530" s="300"/>
      <c r="C1530" s="295"/>
      <c r="D1530" s="295"/>
      <c r="E1530" s="295"/>
      <c r="F1530" s="915" t="s">
        <v>168</v>
      </c>
      <c r="G1530" s="916"/>
      <c r="H1530" s="916"/>
      <c r="I1530" s="916"/>
      <c r="J1530" s="916"/>
      <c r="K1530" s="916"/>
      <c r="L1530" s="917"/>
      <c r="M1530" s="408">
        <f t="shared" si="667"/>
        <v>0</v>
      </c>
      <c r="N1530" s="1244"/>
      <c r="O1530" s="1662"/>
      <c r="P1530" s="1662"/>
      <c r="Q1530" s="1662"/>
      <c r="R1530" s="1662"/>
      <c r="S1530" s="1662"/>
      <c r="T1530" s="1662"/>
      <c r="U1530" s="1662"/>
      <c r="V1530" s="1662"/>
      <c r="W1530" s="1662"/>
      <c r="X1530" s="1662"/>
      <c r="Y1530" s="1662"/>
      <c r="Z1530" s="1662"/>
      <c r="AA1530" s="1662"/>
      <c r="AB1530" s="1244"/>
      <c r="AC1530" s="408">
        <f t="shared" si="668"/>
        <v>0</v>
      </c>
      <c r="AD1530" s="886"/>
      <c r="AE1530" s="887"/>
      <c r="AF1530" s="887"/>
      <c r="AG1530" s="536"/>
      <c r="AH1530" s="529"/>
      <c r="AI1530" s="529"/>
      <c r="AJ1530" s="529"/>
      <c r="AK1530" s="529"/>
      <c r="AL1530" s="529"/>
      <c r="AM1530" s="529"/>
      <c r="AN1530" s="529"/>
      <c r="AO1530" s="529"/>
      <c r="AP1530" s="529"/>
      <c r="AQ1530" s="529"/>
      <c r="AR1530" s="529"/>
      <c r="AS1530" s="529"/>
      <c r="AT1530" s="529"/>
      <c r="AU1530" s="529"/>
      <c r="AV1530" s="529"/>
      <c r="AW1530" s="529"/>
      <c r="AX1530" s="529"/>
      <c r="AY1530" s="529"/>
      <c r="AZ1530" s="529"/>
      <c r="BA1530" s="529"/>
      <c r="BB1530" s="529"/>
      <c r="BC1530" s="529"/>
      <c r="BD1530" s="529"/>
      <c r="BE1530" s="529"/>
      <c r="BF1530" s="529"/>
      <c r="BG1530" s="529"/>
      <c r="BH1530" s="529"/>
      <c r="BI1530" s="529"/>
      <c r="BJ1530" s="529"/>
      <c r="BK1530" s="529"/>
      <c r="BL1530" s="529"/>
      <c r="BM1530" s="529"/>
      <c r="BN1530" s="529"/>
      <c r="BO1530" s="529"/>
      <c r="BP1530" s="529"/>
      <c r="BQ1530" s="529"/>
      <c r="BR1530" s="529"/>
      <c r="BS1530" s="529"/>
      <c r="BT1530" s="529"/>
      <c r="BU1530" s="529"/>
      <c r="BV1530" s="529"/>
      <c r="BW1530" s="529"/>
      <c r="BX1530" s="529"/>
      <c r="BY1530" s="529"/>
      <c r="BZ1530" s="529"/>
      <c r="CA1530" s="529"/>
      <c r="CB1530" s="529"/>
      <c r="CC1530" s="529"/>
      <c r="CD1530" s="529"/>
      <c r="CE1530" s="529"/>
      <c r="CF1530" s="529"/>
      <c r="CG1530" s="529"/>
      <c r="CH1530" s="529"/>
      <c r="CI1530" s="529"/>
      <c r="CJ1530" s="529"/>
      <c r="CK1530" s="529"/>
      <c r="CL1530" s="529"/>
      <c r="CM1530" s="529"/>
      <c r="CN1530" s="529"/>
      <c r="CO1530" s="529"/>
      <c r="CP1530" s="529"/>
      <c r="CQ1530" s="529"/>
    </row>
    <row r="1531" spans="1:95" s="70" customFormat="1" outlineLevel="1" x14ac:dyDescent="0.2">
      <c r="A1531" s="11">
        <v>187</v>
      </c>
      <c r="B1531" s="300"/>
      <c r="C1531" s="295"/>
      <c r="D1531" s="844" t="s">
        <v>169</v>
      </c>
      <c r="E1531" s="845"/>
      <c r="F1531" s="845"/>
      <c r="G1531" s="845"/>
      <c r="H1531" s="845"/>
      <c r="I1531" s="845"/>
      <c r="J1531" s="845"/>
      <c r="K1531" s="845"/>
      <c r="L1531" s="846"/>
      <c r="M1531" s="407">
        <f>SUBTOTAL(9,M1532:M1538)</f>
        <v>0</v>
      </c>
      <c r="N1531" s="1244"/>
      <c r="O1531" s="1662"/>
      <c r="P1531" s="1662"/>
      <c r="Q1531" s="1662"/>
      <c r="R1531" s="1662"/>
      <c r="S1531" s="1662"/>
      <c r="T1531" s="1662"/>
      <c r="U1531" s="1662"/>
      <c r="V1531" s="1662"/>
      <c r="W1531" s="1662"/>
      <c r="X1531" s="1662"/>
      <c r="Y1531" s="1662"/>
      <c r="Z1531" s="1662"/>
      <c r="AA1531" s="1662"/>
      <c r="AB1531" s="1244"/>
      <c r="AC1531" s="407">
        <f t="shared" ref="AC1531" si="669">SUBTOTAL(9,AC1532:AC1538)</f>
        <v>0</v>
      </c>
      <c r="AD1531" s="1592"/>
      <c r="AE1531" s="1611"/>
      <c r="AF1531" s="1611"/>
      <c r="AG1531" s="536"/>
      <c r="AH1531" s="529"/>
      <c r="AI1531" s="529"/>
      <c r="AJ1531" s="529"/>
      <c r="AK1531" s="529"/>
      <c r="AL1531" s="529"/>
      <c r="AM1531" s="529"/>
      <c r="AN1531" s="529"/>
      <c r="AO1531" s="529"/>
      <c r="AP1531" s="529"/>
      <c r="AQ1531" s="529"/>
      <c r="AR1531" s="529"/>
      <c r="AS1531" s="529"/>
      <c r="AT1531" s="529"/>
      <c r="AU1531" s="529"/>
      <c r="AV1531" s="529"/>
      <c r="AW1531" s="529"/>
      <c r="AX1531" s="529"/>
      <c r="AY1531" s="529"/>
      <c r="AZ1531" s="529"/>
      <c r="BA1531" s="529"/>
      <c r="BB1531" s="529"/>
      <c r="BC1531" s="529"/>
      <c r="BD1531" s="529"/>
      <c r="BE1531" s="529"/>
      <c r="BF1531" s="529"/>
      <c r="BG1531" s="529"/>
      <c r="BH1531" s="529"/>
      <c r="BI1531" s="529"/>
      <c r="BJ1531" s="529"/>
      <c r="BK1531" s="529"/>
      <c r="BL1531" s="529"/>
      <c r="BM1531" s="529"/>
      <c r="BN1531" s="529"/>
      <c r="BO1531" s="529"/>
      <c r="BP1531" s="529"/>
      <c r="BQ1531" s="529"/>
      <c r="BR1531" s="529"/>
      <c r="BS1531" s="529"/>
      <c r="BT1531" s="529"/>
      <c r="BU1531" s="529"/>
      <c r="BV1531" s="529"/>
      <c r="BW1531" s="529"/>
      <c r="BX1531" s="529"/>
      <c r="BY1531" s="529"/>
      <c r="BZ1531" s="529"/>
      <c r="CA1531" s="529"/>
      <c r="CB1531" s="529"/>
      <c r="CC1531" s="529"/>
      <c r="CD1531" s="529"/>
      <c r="CE1531" s="529"/>
      <c r="CF1531" s="529"/>
      <c r="CG1531" s="529"/>
      <c r="CH1531" s="529"/>
      <c r="CI1531" s="529"/>
      <c r="CJ1531" s="529"/>
      <c r="CK1531" s="529"/>
      <c r="CL1531" s="529"/>
      <c r="CM1531" s="529"/>
      <c r="CN1531" s="529"/>
      <c r="CO1531" s="529"/>
      <c r="CP1531" s="529"/>
      <c r="CQ1531" s="529"/>
    </row>
    <row r="1532" spans="1:95" s="70" customFormat="1" outlineLevel="1" x14ac:dyDescent="0.2">
      <c r="A1532" s="11">
        <v>188</v>
      </c>
      <c r="B1532" s="300"/>
      <c r="C1532" s="295"/>
      <c r="D1532" s="295"/>
      <c r="E1532" s="295"/>
      <c r="F1532" s="915" t="s">
        <v>170</v>
      </c>
      <c r="G1532" s="916"/>
      <c r="H1532" s="916"/>
      <c r="I1532" s="916"/>
      <c r="J1532" s="916"/>
      <c r="K1532" s="916"/>
      <c r="L1532" s="917"/>
      <c r="M1532" s="408">
        <f t="shared" ref="M1532:M1538" si="670">M756</f>
        <v>0</v>
      </c>
      <c r="N1532" s="1244"/>
      <c r="O1532" s="1662"/>
      <c r="P1532" s="1662"/>
      <c r="Q1532" s="1662"/>
      <c r="R1532" s="1662"/>
      <c r="S1532" s="1662"/>
      <c r="T1532" s="1662"/>
      <c r="U1532" s="1662"/>
      <c r="V1532" s="1662"/>
      <c r="W1532" s="1662"/>
      <c r="X1532" s="1662"/>
      <c r="Y1532" s="1662"/>
      <c r="Z1532" s="1662"/>
      <c r="AA1532" s="1662"/>
      <c r="AB1532" s="1244"/>
      <c r="AC1532" s="408">
        <f t="shared" si="668"/>
        <v>0</v>
      </c>
      <c r="AD1532" s="936"/>
      <c r="AE1532" s="937"/>
      <c r="AF1532" s="937"/>
      <c r="AG1532" s="536"/>
      <c r="AH1532" s="529"/>
      <c r="AI1532" s="529"/>
      <c r="AJ1532" s="529"/>
      <c r="AK1532" s="529"/>
      <c r="AL1532" s="529"/>
      <c r="AM1532" s="529"/>
      <c r="AN1532" s="529"/>
      <c r="AO1532" s="529"/>
      <c r="AP1532" s="529"/>
      <c r="AQ1532" s="529"/>
      <c r="AR1532" s="529"/>
      <c r="AS1532" s="529"/>
      <c r="AT1532" s="529"/>
      <c r="AU1532" s="529"/>
      <c r="AV1532" s="529"/>
      <c r="AW1532" s="529"/>
      <c r="AX1532" s="529"/>
      <c r="AY1532" s="529"/>
      <c r="AZ1532" s="529"/>
      <c r="BA1532" s="529"/>
      <c r="BB1532" s="529"/>
      <c r="BC1532" s="529"/>
      <c r="BD1532" s="529"/>
      <c r="BE1532" s="529"/>
      <c r="BF1532" s="529"/>
      <c r="BG1532" s="529"/>
      <c r="BH1532" s="529"/>
      <c r="BI1532" s="529"/>
      <c r="BJ1532" s="529"/>
      <c r="BK1532" s="529"/>
      <c r="BL1532" s="529"/>
      <c r="BM1532" s="529"/>
      <c r="BN1532" s="529"/>
      <c r="BO1532" s="529"/>
      <c r="BP1532" s="529"/>
      <c r="BQ1532" s="529"/>
      <c r="BR1532" s="529"/>
      <c r="BS1532" s="529"/>
      <c r="BT1532" s="529"/>
      <c r="BU1532" s="529"/>
      <c r="BV1532" s="529"/>
      <c r="BW1532" s="529"/>
      <c r="BX1532" s="529"/>
      <c r="BY1532" s="529"/>
      <c r="BZ1532" s="529"/>
      <c r="CA1532" s="529"/>
      <c r="CB1532" s="529"/>
      <c r="CC1532" s="529"/>
      <c r="CD1532" s="529"/>
      <c r="CE1532" s="529"/>
      <c r="CF1532" s="529"/>
      <c r="CG1532" s="529"/>
      <c r="CH1532" s="529"/>
      <c r="CI1532" s="529"/>
      <c r="CJ1532" s="529"/>
      <c r="CK1532" s="529"/>
      <c r="CL1532" s="529"/>
      <c r="CM1532" s="529"/>
      <c r="CN1532" s="529"/>
      <c r="CO1532" s="529"/>
      <c r="CP1532" s="529"/>
      <c r="CQ1532" s="529"/>
    </row>
    <row r="1533" spans="1:95" s="70" customFormat="1" ht="27.75" customHeight="1" outlineLevel="1" x14ac:dyDescent="0.2">
      <c r="A1533" s="11">
        <v>189</v>
      </c>
      <c r="B1533" s="300"/>
      <c r="C1533" s="295"/>
      <c r="D1533" s="295"/>
      <c r="E1533" s="295"/>
      <c r="F1533" s="915" t="s">
        <v>448</v>
      </c>
      <c r="G1533" s="916"/>
      <c r="H1533" s="916"/>
      <c r="I1533" s="916"/>
      <c r="J1533" s="916"/>
      <c r="K1533" s="916"/>
      <c r="L1533" s="917"/>
      <c r="M1533" s="408">
        <f t="shared" si="670"/>
        <v>0</v>
      </c>
      <c r="N1533" s="1244"/>
      <c r="O1533" s="1662"/>
      <c r="P1533" s="1662"/>
      <c r="Q1533" s="1662"/>
      <c r="R1533" s="1662"/>
      <c r="S1533" s="1662"/>
      <c r="T1533" s="1662"/>
      <c r="U1533" s="1662"/>
      <c r="V1533" s="1662"/>
      <c r="W1533" s="1662"/>
      <c r="X1533" s="1662"/>
      <c r="Y1533" s="1662"/>
      <c r="Z1533" s="1662"/>
      <c r="AA1533" s="1662"/>
      <c r="AB1533" s="1244"/>
      <c r="AC1533" s="408">
        <f t="shared" si="668"/>
        <v>0</v>
      </c>
      <c r="AD1533" s="939"/>
      <c r="AE1533" s="940"/>
      <c r="AF1533" s="940"/>
      <c r="AG1533" s="536"/>
      <c r="AH1533" s="529"/>
      <c r="AI1533" s="529"/>
      <c r="AJ1533" s="529"/>
      <c r="AK1533" s="529"/>
      <c r="AL1533" s="529"/>
      <c r="AM1533" s="529"/>
      <c r="AN1533" s="529"/>
      <c r="AO1533" s="529"/>
      <c r="AP1533" s="529"/>
      <c r="AQ1533" s="529"/>
      <c r="AR1533" s="529"/>
      <c r="AS1533" s="529"/>
      <c r="AT1533" s="529"/>
      <c r="AU1533" s="529"/>
      <c r="AV1533" s="529"/>
      <c r="AW1533" s="529"/>
      <c r="AX1533" s="529"/>
      <c r="AY1533" s="529"/>
      <c r="AZ1533" s="529"/>
      <c r="BA1533" s="529"/>
      <c r="BB1533" s="529"/>
      <c r="BC1533" s="529"/>
      <c r="BD1533" s="529"/>
      <c r="BE1533" s="529"/>
      <c r="BF1533" s="529"/>
      <c r="BG1533" s="529"/>
      <c r="BH1533" s="529"/>
      <c r="BI1533" s="529"/>
      <c r="BJ1533" s="529"/>
      <c r="BK1533" s="529"/>
      <c r="BL1533" s="529"/>
      <c r="BM1533" s="529"/>
      <c r="BN1533" s="529"/>
      <c r="BO1533" s="529"/>
      <c r="BP1533" s="529"/>
      <c r="BQ1533" s="529"/>
      <c r="BR1533" s="529"/>
      <c r="BS1533" s="529"/>
      <c r="BT1533" s="529"/>
      <c r="BU1533" s="529"/>
      <c r="BV1533" s="529"/>
      <c r="BW1533" s="529"/>
      <c r="BX1533" s="529"/>
      <c r="BY1533" s="529"/>
      <c r="BZ1533" s="529"/>
      <c r="CA1533" s="529"/>
      <c r="CB1533" s="529"/>
      <c r="CC1533" s="529"/>
      <c r="CD1533" s="529"/>
      <c r="CE1533" s="529"/>
      <c r="CF1533" s="529"/>
      <c r="CG1533" s="529"/>
      <c r="CH1533" s="529"/>
      <c r="CI1533" s="529"/>
      <c r="CJ1533" s="529"/>
      <c r="CK1533" s="529"/>
      <c r="CL1533" s="529"/>
      <c r="CM1533" s="529"/>
      <c r="CN1533" s="529"/>
      <c r="CO1533" s="529"/>
      <c r="CP1533" s="529"/>
      <c r="CQ1533" s="529"/>
    </row>
    <row r="1534" spans="1:95" s="70" customFormat="1" ht="44.25" customHeight="1" outlineLevel="1" x14ac:dyDescent="0.2">
      <c r="A1534" s="11">
        <v>189</v>
      </c>
      <c r="B1534" s="300"/>
      <c r="C1534" s="295"/>
      <c r="D1534" s="295"/>
      <c r="E1534" s="295"/>
      <c r="F1534" s="915" t="s">
        <v>452</v>
      </c>
      <c r="G1534" s="916"/>
      <c r="H1534" s="916"/>
      <c r="I1534" s="916"/>
      <c r="J1534" s="916"/>
      <c r="K1534" s="916"/>
      <c r="L1534" s="917"/>
      <c r="M1534" s="408">
        <f t="shared" si="670"/>
        <v>0</v>
      </c>
      <c r="N1534" s="1244"/>
      <c r="O1534" s="1662"/>
      <c r="P1534" s="1662"/>
      <c r="Q1534" s="1662"/>
      <c r="R1534" s="1662"/>
      <c r="S1534" s="1662"/>
      <c r="T1534" s="1662"/>
      <c r="U1534" s="1662"/>
      <c r="V1534" s="1662"/>
      <c r="W1534" s="1662"/>
      <c r="X1534" s="1662"/>
      <c r="Y1534" s="1662"/>
      <c r="Z1534" s="1662"/>
      <c r="AA1534" s="1662"/>
      <c r="AB1534" s="1244"/>
      <c r="AC1534" s="408">
        <f t="shared" si="668"/>
        <v>0</v>
      </c>
      <c r="AD1534" s="939"/>
      <c r="AE1534" s="940"/>
      <c r="AF1534" s="940"/>
      <c r="AG1534" s="536"/>
      <c r="AH1534" s="529"/>
      <c r="AI1534" s="529"/>
      <c r="AJ1534" s="529"/>
      <c r="AK1534" s="529"/>
      <c r="AL1534" s="529"/>
      <c r="AM1534" s="529"/>
      <c r="AN1534" s="529"/>
      <c r="AO1534" s="529"/>
      <c r="AP1534" s="529"/>
      <c r="AQ1534" s="529"/>
      <c r="AR1534" s="529"/>
      <c r="AS1534" s="529"/>
      <c r="AT1534" s="529"/>
      <c r="AU1534" s="529"/>
      <c r="AV1534" s="529"/>
      <c r="AW1534" s="529"/>
      <c r="AX1534" s="529"/>
      <c r="AY1534" s="529"/>
      <c r="AZ1534" s="529"/>
      <c r="BA1534" s="529"/>
      <c r="BB1534" s="529"/>
      <c r="BC1534" s="529"/>
      <c r="BD1534" s="529"/>
      <c r="BE1534" s="529"/>
      <c r="BF1534" s="529"/>
      <c r="BG1534" s="529"/>
      <c r="BH1534" s="529"/>
      <c r="BI1534" s="529"/>
      <c r="BJ1534" s="529"/>
      <c r="BK1534" s="529"/>
      <c r="BL1534" s="529"/>
      <c r="BM1534" s="529"/>
      <c r="BN1534" s="529"/>
      <c r="BO1534" s="529"/>
      <c r="BP1534" s="529"/>
      <c r="BQ1534" s="529"/>
      <c r="BR1534" s="529"/>
      <c r="BS1534" s="529"/>
      <c r="BT1534" s="529"/>
      <c r="BU1534" s="529"/>
      <c r="BV1534" s="529"/>
      <c r="BW1534" s="529"/>
      <c r="BX1534" s="529"/>
      <c r="BY1534" s="529"/>
      <c r="BZ1534" s="529"/>
      <c r="CA1534" s="529"/>
      <c r="CB1534" s="529"/>
      <c r="CC1534" s="529"/>
      <c r="CD1534" s="529"/>
      <c r="CE1534" s="529"/>
      <c r="CF1534" s="529"/>
      <c r="CG1534" s="529"/>
      <c r="CH1534" s="529"/>
      <c r="CI1534" s="529"/>
      <c r="CJ1534" s="529"/>
      <c r="CK1534" s="529"/>
      <c r="CL1534" s="529"/>
      <c r="CM1534" s="529"/>
      <c r="CN1534" s="529"/>
      <c r="CO1534" s="529"/>
      <c r="CP1534" s="529"/>
      <c r="CQ1534" s="529"/>
    </row>
    <row r="1535" spans="1:95" s="70" customFormat="1" ht="27.75" customHeight="1" outlineLevel="1" x14ac:dyDescent="0.2">
      <c r="A1535" s="11">
        <v>189</v>
      </c>
      <c r="B1535" s="300"/>
      <c r="C1535" s="295"/>
      <c r="D1535" s="295"/>
      <c r="E1535" s="295"/>
      <c r="F1535" s="915" t="s">
        <v>171</v>
      </c>
      <c r="G1535" s="916"/>
      <c r="H1535" s="916"/>
      <c r="I1535" s="916"/>
      <c r="J1535" s="916"/>
      <c r="K1535" s="916"/>
      <c r="L1535" s="917"/>
      <c r="M1535" s="408">
        <f t="shared" si="670"/>
        <v>0</v>
      </c>
      <c r="N1535" s="1244"/>
      <c r="O1535" s="1662"/>
      <c r="P1535" s="1662"/>
      <c r="Q1535" s="1662"/>
      <c r="R1535" s="1662"/>
      <c r="S1535" s="1662"/>
      <c r="T1535" s="1662"/>
      <c r="U1535" s="1662"/>
      <c r="V1535" s="1662"/>
      <c r="W1535" s="1662"/>
      <c r="X1535" s="1662"/>
      <c r="Y1535" s="1662"/>
      <c r="Z1535" s="1662"/>
      <c r="AA1535" s="1662"/>
      <c r="AB1535" s="1244"/>
      <c r="AC1535" s="408">
        <f t="shared" si="668"/>
        <v>0</v>
      </c>
      <c r="AD1535" s="939"/>
      <c r="AE1535" s="940"/>
      <c r="AF1535" s="940"/>
      <c r="AG1535" s="536"/>
      <c r="AH1535" s="529"/>
      <c r="AI1535" s="529"/>
      <c r="AJ1535" s="529"/>
      <c r="AK1535" s="529"/>
      <c r="AL1535" s="529"/>
      <c r="AM1535" s="529"/>
      <c r="AN1535" s="529"/>
      <c r="AO1535" s="529"/>
      <c r="AP1535" s="529"/>
      <c r="AQ1535" s="529"/>
      <c r="AR1535" s="529"/>
      <c r="AS1535" s="529"/>
      <c r="AT1535" s="529"/>
      <c r="AU1535" s="529"/>
      <c r="AV1535" s="529"/>
      <c r="AW1535" s="529"/>
      <c r="AX1535" s="529"/>
      <c r="AY1535" s="529"/>
      <c r="AZ1535" s="529"/>
      <c r="BA1535" s="529"/>
      <c r="BB1535" s="529"/>
      <c r="BC1535" s="529"/>
      <c r="BD1535" s="529"/>
      <c r="BE1535" s="529"/>
      <c r="BF1535" s="529"/>
      <c r="BG1535" s="529"/>
      <c r="BH1535" s="529"/>
      <c r="BI1535" s="529"/>
      <c r="BJ1535" s="529"/>
      <c r="BK1535" s="529"/>
      <c r="BL1535" s="529"/>
      <c r="BM1535" s="529"/>
      <c r="BN1535" s="529"/>
      <c r="BO1535" s="529"/>
      <c r="BP1535" s="529"/>
      <c r="BQ1535" s="529"/>
      <c r="BR1535" s="529"/>
      <c r="BS1535" s="529"/>
      <c r="BT1535" s="529"/>
      <c r="BU1535" s="529"/>
      <c r="BV1535" s="529"/>
      <c r="BW1535" s="529"/>
      <c r="BX1535" s="529"/>
      <c r="BY1535" s="529"/>
      <c r="BZ1535" s="529"/>
      <c r="CA1535" s="529"/>
      <c r="CB1535" s="529"/>
      <c r="CC1535" s="529"/>
      <c r="CD1535" s="529"/>
      <c r="CE1535" s="529"/>
      <c r="CF1535" s="529"/>
      <c r="CG1535" s="529"/>
      <c r="CH1535" s="529"/>
      <c r="CI1535" s="529"/>
      <c r="CJ1535" s="529"/>
      <c r="CK1535" s="529"/>
      <c r="CL1535" s="529"/>
      <c r="CM1535" s="529"/>
      <c r="CN1535" s="529"/>
      <c r="CO1535" s="529"/>
      <c r="CP1535" s="529"/>
      <c r="CQ1535" s="529"/>
    </row>
    <row r="1536" spans="1:95" s="70" customFormat="1" ht="44.25" customHeight="1" outlineLevel="1" x14ac:dyDescent="0.2">
      <c r="A1536" s="11">
        <v>189</v>
      </c>
      <c r="B1536" s="300"/>
      <c r="C1536" s="295"/>
      <c r="D1536" s="295"/>
      <c r="E1536" s="295"/>
      <c r="F1536" s="915" t="s">
        <v>172</v>
      </c>
      <c r="G1536" s="916"/>
      <c r="H1536" s="916"/>
      <c r="I1536" s="916"/>
      <c r="J1536" s="916"/>
      <c r="K1536" s="916"/>
      <c r="L1536" s="917"/>
      <c r="M1536" s="408">
        <f t="shared" si="670"/>
        <v>0</v>
      </c>
      <c r="N1536" s="1244"/>
      <c r="O1536" s="1662"/>
      <c r="P1536" s="1662"/>
      <c r="Q1536" s="1662"/>
      <c r="R1536" s="1662"/>
      <c r="S1536" s="1662"/>
      <c r="T1536" s="1662"/>
      <c r="U1536" s="1662"/>
      <c r="V1536" s="1662"/>
      <c r="W1536" s="1662"/>
      <c r="X1536" s="1662"/>
      <c r="Y1536" s="1662"/>
      <c r="Z1536" s="1662"/>
      <c r="AA1536" s="1662"/>
      <c r="AB1536" s="1244"/>
      <c r="AC1536" s="408">
        <f t="shared" si="668"/>
        <v>0</v>
      </c>
      <c r="AD1536" s="939"/>
      <c r="AE1536" s="940"/>
      <c r="AF1536" s="940"/>
      <c r="AG1536" s="536"/>
      <c r="AH1536" s="529"/>
      <c r="AI1536" s="529"/>
      <c r="AJ1536" s="529"/>
      <c r="AK1536" s="529"/>
      <c r="AL1536" s="529"/>
      <c r="AM1536" s="529"/>
      <c r="AN1536" s="529"/>
      <c r="AO1536" s="529"/>
      <c r="AP1536" s="529"/>
      <c r="AQ1536" s="529"/>
      <c r="AR1536" s="529"/>
      <c r="AS1536" s="529"/>
      <c r="AT1536" s="529"/>
      <c r="AU1536" s="529"/>
      <c r="AV1536" s="529"/>
      <c r="AW1536" s="529"/>
      <c r="AX1536" s="529"/>
      <c r="AY1536" s="529"/>
      <c r="AZ1536" s="529"/>
      <c r="BA1536" s="529"/>
      <c r="BB1536" s="529"/>
      <c r="BC1536" s="529"/>
      <c r="BD1536" s="529"/>
      <c r="BE1536" s="529"/>
      <c r="BF1536" s="529"/>
      <c r="BG1536" s="529"/>
      <c r="BH1536" s="529"/>
      <c r="BI1536" s="529"/>
      <c r="BJ1536" s="529"/>
      <c r="BK1536" s="529"/>
      <c r="BL1536" s="529"/>
      <c r="BM1536" s="529"/>
      <c r="BN1536" s="529"/>
      <c r="BO1536" s="529"/>
      <c r="BP1536" s="529"/>
      <c r="BQ1536" s="529"/>
      <c r="BR1536" s="529"/>
      <c r="BS1536" s="529"/>
      <c r="BT1536" s="529"/>
      <c r="BU1536" s="529"/>
      <c r="BV1536" s="529"/>
      <c r="BW1536" s="529"/>
      <c r="BX1536" s="529"/>
      <c r="BY1536" s="529"/>
      <c r="BZ1536" s="529"/>
      <c r="CA1536" s="529"/>
      <c r="CB1536" s="529"/>
      <c r="CC1536" s="529"/>
      <c r="CD1536" s="529"/>
      <c r="CE1536" s="529"/>
      <c r="CF1536" s="529"/>
      <c r="CG1536" s="529"/>
      <c r="CH1536" s="529"/>
      <c r="CI1536" s="529"/>
      <c r="CJ1536" s="529"/>
      <c r="CK1536" s="529"/>
      <c r="CL1536" s="529"/>
      <c r="CM1536" s="529"/>
      <c r="CN1536" s="529"/>
      <c r="CO1536" s="529"/>
      <c r="CP1536" s="529"/>
      <c r="CQ1536" s="529"/>
    </row>
    <row r="1537" spans="1:95" s="70" customFormat="1" ht="27.75" customHeight="1" outlineLevel="1" x14ac:dyDescent="0.2">
      <c r="A1537" s="11">
        <v>189</v>
      </c>
      <c r="B1537" s="300"/>
      <c r="C1537" s="295"/>
      <c r="D1537" s="295"/>
      <c r="E1537" s="295"/>
      <c r="F1537" s="915" t="s">
        <v>449</v>
      </c>
      <c r="G1537" s="916"/>
      <c r="H1537" s="916"/>
      <c r="I1537" s="916"/>
      <c r="J1537" s="916"/>
      <c r="K1537" s="916"/>
      <c r="L1537" s="917"/>
      <c r="M1537" s="408">
        <f t="shared" si="670"/>
        <v>0</v>
      </c>
      <c r="N1537" s="1244"/>
      <c r="O1537" s="1662"/>
      <c r="P1537" s="1662"/>
      <c r="Q1537" s="1662"/>
      <c r="R1537" s="1662"/>
      <c r="S1537" s="1662"/>
      <c r="T1537" s="1662"/>
      <c r="U1537" s="1662"/>
      <c r="V1537" s="1662"/>
      <c r="W1537" s="1662"/>
      <c r="X1537" s="1662"/>
      <c r="Y1537" s="1662"/>
      <c r="Z1537" s="1662"/>
      <c r="AA1537" s="1662"/>
      <c r="AB1537" s="1244"/>
      <c r="AC1537" s="408">
        <f t="shared" si="668"/>
        <v>0</v>
      </c>
      <c r="AD1537" s="939"/>
      <c r="AE1537" s="940"/>
      <c r="AF1537" s="940"/>
      <c r="AG1537" s="536"/>
      <c r="AH1537" s="529"/>
      <c r="AI1537" s="529"/>
      <c r="AJ1537" s="529"/>
      <c r="AK1537" s="529"/>
      <c r="AL1537" s="529"/>
      <c r="AM1537" s="529"/>
      <c r="AN1537" s="529"/>
      <c r="AO1537" s="529"/>
      <c r="AP1537" s="529"/>
      <c r="AQ1537" s="529"/>
      <c r="AR1537" s="529"/>
      <c r="AS1537" s="529"/>
      <c r="AT1537" s="529"/>
      <c r="AU1537" s="529"/>
      <c r="AV1537" s="529"/>
      <c r="AW1537" s="529"/>
      <c r="AX1537" s="529"/>
      <c r="AY1537" s="529"/>
      <c r="AZ1537" s="529"/>
      <c r="BA1537" s="529"/>
      <c r="BB1537" s="529"/>
      <c r="BC1537" s="529"/>
      <c r="BD1537" s="529"/>
      <c r="BE1537" s="529"/>
      <c r="BF1537" s="529"/>
      <c r="BG1537" s="529"/>
      <c r="BH1537" s="529"/>
      <c r="BI1537" s="529"/>
      <c r="BJ1537" s="529"/>
      <c r="BK1537" s="529"/>
      <c r="BL1537" s="529"/>
      <c r="BM1537" s="529"/>
      <c r="BN1537" s="529"/>
      <c r="BO1537" s="529"/>
      <c r="BP1537" s="529"/>
      <c r="BQ1537" s="529"/>
      <c r="BR1537" s="529"/>
      <c r="BS1537" s="529"/>
      <c r="BT1537" s="529"/>
      <c r="BU1537" s="529"/>
      <c r="BV1537" s="529"/>
      <c r="BW1537" s="529"/>
      <c r="BX1537" s="529"/>
      <c r="BY1537" s="529"/>
      <c r="BZ1537" s="529"/>
      <c r="CA1537" s="529"/>
      <c r="CB1537" s="529"/>
      <c r="CC1537" s="529"/>
      <c r="CD1537" s="529"/>
      <c r="CE1537" s="529"/>
      <c r="CF1537" s="529"/>
      <c r="CG1537" s="529"/>
      <c r="CH1537" s="529"/>
      <c r="CI1537" s="529"/>
      <c r="CJ1537" s="529"/>
      <c r="CK1537" s="529"/>
      <c r="CL1537" s="529"/>
      <c r="CM1537" s="529"/>
      <c r="CN1537" s="529"/>
      <c r="CO1537" s="529"/>
      <c r="CP1537" s="529"/>
      <c r="CQ1537" s="529"/>
    </row>
    <row r="1538" spans="1:95" s="70" customFormat="1" outlineLevel="1" x14ac:dyDescent="0.2">
      <c r="A1538" s="11">
        <v>189</v>
      </c>
      <c r="B1538" s="300"/>
      <c r="C1538" s="295"/>
      <c r="D1538" s="295"/>
      <c r="E1538" s="295"/>
      <c r="F1538" s="915" t="s">
        <v>173</v>
      </c>
      <c r="G1538" s="916"/>
      <c r="H1538" s="916"/>
      <c r="I1538" s="916"/>
      <c r="J1538" s="916"/>
      <c r="K1538" s="916"/>
      <c r="L1538" s="917"/>
      <c r="M1538" s="408">
        <f t="shared" si="670"/>
        <v>0</v>
      </c>
      <c r="N1538" s="1244"/>
      <c r="O1538" s="1662"/>
      <c r="P1538" s="1662"/>
      <c r="Q1538" s="1662"/>
      <c r="R1538" s="1662"/>
      <c r="S1538" s="1662"/>
      <c r="T1538" s="1662"/>
      <c r="U1538" s="1662"/>
      <c r="V1538" s="1662"/>
      <c r="W1538" s="1662"/>
      <c r="X1538" s="1662"/>
      <c r="Y1538" s="1662"/>
      <c r="Z1538" s="1662"/>
      <c r="AA1538" s="1662"/>
      <c r="AB1538" s="1244"/>
      <c r="AC1538" s="408">
        <f t="shared" si="668"/>
        <v>0</v>
      </c>
      <c r="AD1538" s="886"/>
      <c r="AE1538" s="887"/>
      <c r="AF1538" s="887"/>
      <c r="AG1538" s="536"/>
      <c r="AH1538" s="529"/>
      <c r="AI1538" s="529"/>
      <c r="AJ1538" s="529"/>
      <c r="AK1538" s="529"/>
      <c r="AL1538" s="529"/>
      <c r="AM1538" s="529"/>
      <c r="AN1538" s="529"/>
      <c r="AO1538" s="529"/>
      <c r="AP1538" s="529"/>
      <c r="AQ1538" s="529"/>
      <c r="AR1538" s="529"/>
      <c r="AS1538" s="529"/>
      <c r="AT1538" s="529"/>
      <c r="AU1538" s="529"/>
      <c r="AV1538" s="529"/>
      <c r="AW1538" s="529"/>
      <c r="AX1538" s="529"/>
      <c r="AY1538" s="529"/>
      <c r="AZ1538" s="529"/>
      <c r="BA1538" s="529"/>
      <c r="BB1538" s="529"/>
      <c r="BC1538" s="529"/>
      <c r="BD1538" s="529"/>
      <c r="BE1538" s="529"/>
      <c r="BF1538" s="529"/>
      <c r="BG1538" s="529"/>
      <c r="BH1538" s="529"/>
      <c r="BI1538" s="529"/>
      <c r="BJ1538" s="529"/>
      <c r="BK1538" s="529"/>
      <c r="BL1538" s="529"/>
      <c r="BM1538" s="529"/>
      <c r="BN1538" s="529"/>
      <c r="BO1538" s="529"/>
      <c r="BP1538" s="529"/>
      <c r="BQ1538" s="529"/>
      <c r="BR1538" s="529"/>
      <c r="BS1538" s="529"/>
      <c r="BT1538" s="529"/>
      <c r="BU1538" s="529"/>
      <c r="BV1538" s="529"/>
      <c r="BW1538" s="529"/>
      <c r="BX1538" s="529"/>
      <c r="BY1538" s="529"/>
      <c r="BZ1538" s="529"/>
      <c r="CA1538" s="529"/>
      <c r="CB1538" s="529"/>
      <c r="CC1538" s="529"/>
      <c r="CD1538" s="529"/>
      <c r="CE1538" s="529"/>
      <c r="CF1538" s="529"/>
      <c r="CG1538" s="529"/>
      <c r="CH1538" s="529"/>
      <c r="CI1538" s="529"/>
      <c r="CJ1538" s="529"/>
      <c r="CK1538" s="529"/>
      <c r="CL1538" s="529"/>
      <c r="CM1538" s="529"/>
      <c r="CN1538" s="529"/>
      <c r="CO1538" s="529"/>
      <c r="CP1538" s="529"/>
      <c r="CQ1538" s="529"/>
    </row>
    <row r="1539" spans="1:95" s="70" customFormat="1" outlineLevel="1" x14ac:dyDescent="0.2">
      <c r="A1539" s="11">
        <v>187</v>
      </c>
      <c r="B1539" s="300"/>
      <c r="C1539" s="295"/>
      <c r="D1539" s="844" t="s">
        <v>174</v>
      </c>
      <c r="E1539" s="845"/>
      <c r="F1539" s="845"/>
      <c r="G1539" s="845"/>
      <c r="H1539" s="845"/>
      <c r="I1539" s="845"/>
      <c r="J1539" s="845"/>
      <c r="K1539" s="845"/>
      <c r="L1539" s="846"/>
      <c r="M1539" s="407">
        <f>SUBTOTAL(9,M1540:M1546)</f>
        <v>0</v>
      </c>
      <c r="N1539" s="1244"/>
      <c r="O1539" s="1662"/>
      <c r="P1539" s="1662"/>
      <c r="Q1539" s="1662"/>
      <c r="R1539" s="1662"/>
      <c r="S1539" s="1662"/>
      <c r="T1539" s="1662"/>
      <c r="U1539" s="1662"/>
      <c r="V1539" s="1662"/>
      <c r="W1539" s="1662"/>
      <c r="X1539" s="1662"/>
      <c r="Y1539" s="1662"/>
      <c r="Z1539" s="1662"/>
      <c r="AA1539" s="1662"/>
      <c r="AB1539" s="1244"/>
      <c r="AC1539" s="407">
        <f t="shared" ref="AC1539" si="671">SUBTOTAL(9,AC1540:AC1546)</f>
        <v>0</v>
      </c>
      <c r="AD1539" s="1592"/>
      <c r="AE1539" s="1611"/>
      <c r="AF1539" s="1611"/>
      <c r="AG1539" s="536"/>
      <c r="AH1539" s="529"/>
      <c r="AI1539" s="529"/>
      <c r="AJ1539" s="529"/>
      <c r="AK1539" s="529"/>
      <c r="AL1539" s="529"/>
      <c r="AM1539" s="529"/>
      <c r="AN1539" s="529"/>
      <c r="AO1539" s="529"/>
      <c r="AP1539" s="529"/>
      <c r="AQ1539" s="529"/>
      <c r="AR1539" s="529"/>
      <c r="AS1539" s="529"/>
      <c r="AT1539" s="529"/>
      <c r="AU1539" s="529"/>
      <c r="AV1539" s="529"/>
      <c r="AW1539" s="529"/>
      <c r="AX1539" s="529"/>
      <c r="AY1539" s="529"/>
      <c r="AZ1539" s="529"/>
      <c r="BA1539" s="529"/>
      <c r="BB1539" s="529"/>
      <c r="BC1539" s="529"/>
      <c r="BD1539" s="529"/>
      <c r="BE1539" s="529"/>
      <c r="BF1539" s="529"/>
      <c r="BG1539" s="529"/>
      <c r="BH1539" s="529"/>
      <c r="BI1539" s="529"/>
      <c r="BJ1539" s="529"/>
      <c r="BK1539" s="529"/>
      <c r="BL1539" s="529"/>
      <c r="BM1539" s="529"/>
      <c r="BN1539" s="529"/>
      <c r="BO1539" s="529"/>
      <c r="BP1539" s="529"/>
      <c r="BQ1539" s="529"/>
      <c r="BR1539" s="529"/>
      <c r="BS1539" s="529"/>
      <c r="BT1539" s="529"/>
      <c r="BU1539" s="529"/>
      <c r="BV1539" s="529"/>
      <c r="BW1539" s="529"/>
      <c r="BX1539" s="529"/>
      <c r="BY1539" s="529"/>
      <c r="BZ1539" s="529"/>
      <c r="CA1539" s="529"/>
      <c r="CB1539" s="529"/>
      <c r="CC1539" s="529"/>
      <c r="CD1539" s="529"/>
      <c r="CE1539" s="529"/>
      <c r="CF1539" s="529"/>
      <c r="CG1539" s="529"/>
      <c r="CH1539" s="529"/>
      <c r="CI1539" s="529"/>
      <c r="CJ1539" s="529"/>
      <c r="CK1539" s="529"/>
      <c r="CL1539" s="529"/>
      <c r="CM1539" s="529"/>
      <c r="CN1539" s="529"/>
      <c r="CO1539" s="529"/>
      <c r="CP1539" s="529"/>
      <c r="CQ1539" s="529"/>
    </row>
    <row r="1540" spans="1:95" s="70" customFormat="1" outlineLevel="1" x14ac:dyDescent="0.2">
      <c r="A1540" s="11">
        <v>188</v>
      </c>
      <c r="B1540" s="300"/>
      <c r="C1540" s="295"/>
      <c r="D1540" s="295"/>
      <c r="E1540" s="295"/>
      <c r="F1540" s="915" t="s">
        <v>175</v>
      </c>
      <c r="G1540" s="916"/>
      <c r="H1540" s="916"/>
      <c r="I1540" s="916"/>
      <c r="J1540" s="916"/>
      <c r="K1540" s="916"/>
      <c r="L1540" s="917"/>
      <c r="M1540" s="408">
        <f t="shared" ref="M1540:M1546" si="672">M764</f>
        <v>0</v>
      </c>
      <c r="N1540" s="1244"/>
      <c r="O1540" s="1662"/>
      <c r="P1540" s="1662"/>
      <c r="Q1540" s="1662"/>
      <c r="R1540" s="1662"/>
      <c r="S1540" s="1662"/>
      <c r="T1540" s="1662"/>
      <c r="U1540" s="1662"/>
      <c r="V1540" s="1662"/>
      <c r="W1540" s="1662"/>
      <c r="X1540" s="1662"/>
      <c r="Y1540" s="1662"/>
      <c r="Z1540" s="1662"/>
      <c r="AA1540" s="1662"/>
      <c r="AB1540" s="1244"/>
      <c r="AC1540" s="408">
        <f t="shared" si="668"/>
        <v>0</v>
      </c>
      <c r="AD1540" s="936"/>
      <c r="AE1540" s="937"/>
      <c r="AF1540" s="937"/>
      <c r="AG1540" s="536"/>
      <c r="AH1540" s="529"/>
      <c r="AI1540" s="529"/>
      <c r="AJ1540" s="529"/>
      <c r="AK1540" s="529"/>
      <c r="AL1540" s="529"/>
      <c r="AM1540" s="529"/>
      <c r="AN1540" s="529"/>
      <c r="AO1540" s="529"/>
      <c r="AP1540" s="529"/>
      <c r="AQ1540" s="529"/>
      <c r="AR1540" s="529"/>
      <c r="AS1540" s="529"/>
      <c r="AT1540" s="529"/>
      <c r="AU1540" s="529"/>
      <c r="AV1540" s="529"/>
      <c r="AW1540" s="529"/>
      <c r="AX1540" s="529"/>
      <c r="AY1540" s="529"/>
      <c r="AZ1540" s="529"/>
      <c r="BA1540" s="529"/>
      <c r="BB1540" s="529"/>
      <c r="BC1540" s="529"/>
      <c r="BD1540" s="529"/>
      <c r="BE1540" s="529"/>
      <c r="BF1540" s="529"/>
      <c r="BG1540" s="529"/>
      <c r="BH1540" s="529"/>
      <c r="BI1540" s="529"/>
      <c r="BJ1540" s="529"/>
      <c r="BK1540" s="529"/>
      <c r="BL1540" s="529"/>
      <c r="BM1540" s="529"/>
      <c r="BN1540" s="529"/>
      <c r="BO1540" s="529"/>
      <c r="BP1540" s="529"/>
      <c r="BQ1540" s="529"/>
      <c r="BR1540" s="529"/>
      <c r="BS1540" s="529"/>
      <c r="BT1540" s="529"/>
      <c r="BU1540" s="529"/>
      <c r="BV1540" s="529"/>
      <c r="BW1540" s="529"/>
      <c r="BX1540" s="529"/>
      <c r="BY1540" s="529"/>
      <c r="BZ1540" s="529"/>
      <c r="CA1540" s="529"/>
      <c r="CB1540" s="529"/>
      <c r="CC1540" s="529"/>
      <c r="CD1540" s="529"/>
      <c r="CE1540" s="529"/>
      <c r="CF1540" s="529"/>
      <c r="CG1540" s="529"/>
      <c r="CH1540" s="529"/>
      <c r="CI1540" s="529"/>
      <c r="CJ1540" s="529"/>
      <c r="CK1540" s="529"/>
      <c r="CL1540" s="529"/>
      <c r="CM1540" s="529"/>
      <c r="CN1540" s="529"/>
      <c r="CO1540" s="529"/>
      <c r="CP1540" s="529"/>
      <c r="CQ1540" s="529"/>
    </row>
    <row r="1541" spans="1:95" s="70" customFormat="1" ht="27.75" customHeight="1" outlineLevel="1" x14ac:dyDescent="0.2">
      <c r="A1541" s="11">
        <v>189</v>
      </c>
      <c r="B1541" s="300"/>
      <c r="C1541" s="295"/>
      <c r="D1541" s="295"/>
      <c r="E1541" s="295"/>
      <c r="F1541" s="915" t="s">
        <v>176</v>
      </c>
      <c r="G1541" s="916"/>
      <c r="H1541" s="916"/>
      <c r="I1541" s="916"/>
      <c r="J1541" s="916"/>
      <c r="K1541" s="916"/>
      <c r="L1541" s="917"/>
      <c r="M1541" s="408">
        <f t="shared" si="672"/>
        <v>0</v>
      </c>
      <c r="N1541" s="1244"/>
      <c r="O1541" s="1662"/>
      <c r="P1541" s="1662"/>
      <c r="Q1541" s="1662"/>
      <c r="R1541" s="1662"/>
      <c r="S1541" s="1662"/>
      <c r="T1541" s="1662"/>
      <c r="U1541" s="1662"/>
      <c r="V1541" s="1662"/>
      <c r="W1541" s="1662"/>
      <c r="X1541" s="1662"/>
      <c r="Y1541" s="1662"/>
      <c r="Z1541" s="1662"/>
      <c r="AA1541" s="1662"/>
      <c r="AB1541" s="1244"/>
      <c r="AC1541" s="408">
        <f t="shared" si="668"/>
        <v>0</v>
      </c>
      <c r="AD1541" s="939"/>
      <c r="AE1541" s="940"/>
      <c r="AF1541" s="940"/>
      <c r="AG1541" s="536"/>
      <c r="AH1541" s="529"/>
      <c r="AI1541" s="529"/>
      <c r="AJ1541" s="529"/>
      <c r="AK1541" s="529"/>
      <c r="AL1541" s="529"/>
      <c r="AM1541" s="529"/>
      <c r="AN1541" s="529"/>
      <c r="AO1541" s="529"/>
      <c r="AP1541" s="529"/>
      <c r="AQ1541" s="529"/>
      <c r="AR1541" s="529"/>
      <c r="AS1541" s="529"/>
      <c r="AT1541" s="529"/>
      <c r="AU1541" s="529"/>
      <c r="AV1541" s="529"/>
      <c r="AW1541" s="529"/>
      <c r="AX1541" s="529"/>
      <c r="AY1541" s="529"/>
      <c r="AZ1541" s="529"/>
      <c r="BA1541" s="529"/>
      <c r="BB1541" s="529"/>
      <c r="BC1541" s="529"/>
      <c r="BD1541" s="529"/>
      <c r="BE1541" s="529"/>
      <c r="BF1541" s="529"/>
      <c r="BG1541" s="529"/>
      <c r="BH1541" s="529"/>
      <c r="BI1541" s="529"/>
      <c r="BJ1541" s="529"/>
      <c r="BK1541" s="529"/>
      <c r="BL1541" s="529"/>
      <c r="BM1541" s="529"/>
      <c r="BN1541" s="529"/>
      <c r="BO1541" s="529"/>
      <c r="BP1541" s="529"/>
      <c r="BQ1541" s="529"/>
      <c r="BR1541" s="529"/>
      <c r="BS1541" s="529"/>
      <c r="BT1541" s="529"/>
      <c r="BU1541" s="529"/>
      <c r="BV1541" s="529"/>
      <c r="BW1541" s="529"/>
      <c r="BX1541" s="529"/>
      <c r="BY1541" s="529"/>
      <c r="BZ1541" s="529"/>
      <c r="CA1541" s="529"/>
      <c r="CB1541" s="529"/>
      <c r="CC1541" s="529"/>
      <c r="CD1541" s="529"/>
      <c r="CE1541" s="529"/>
      <c r="CF1541" s="529"/>
      <c r="CG1541" s="529"/>
      <c r="CH1541" s="529"/>
      <c r="CI1541" s="529"/>
      <c r="CJ1541" s="529"/>
      <c r="CK1541" s="529"/>
      <c r="CL1541" s="529"/>
      <c r="CM1541" s="529"/>
      <c r="CN1541" s="529"/>
      <c r="CO1541" s="529"/>
      <c r="CP1541" s="529"/>
      <c r="CQ1541" s="529"/>
    </row>
    <row r="1542" spans="1:95" s="70" customFormat="1" ht="45" customHeight="1" outlineLevel="1" x14ac:dyDescent="0.2">
      <c r="A1542" s="11">
        <v>189</v>
      </c>
      <c r="B1542" s="300"/>
      <c r="C1542" s="295"/>
      <c r="D1542" s="295"/>
      <c r="E1542" s="295"/>
      <c r="F1542" s="915" t="s">
        <v>453</v>
      </c>
      <c r="G1542" s="916"/>
      <c r="H1542" s="916"/>
      <c r="I1542" s="916"/>
      <c r="J1542" s="916"/>
      <c r="K1542" s="916"/>
      <c r="L1542" s="917"/>
      <c r="M1542" s="408">
        <f t="shared" si="672"/>
        <v>0</v>
      </c>
      <c r="N1542" s="1244"/>
      <c r="O1542" s="1662"/>
      <c r="P1542" s="1662"/>
      <c r="Q1542" s="1662"/>
      <c r="R1542" s="1662"/>
      <c r="S1542" s="1662"/>
      <c r="T1542" s="1662"/>
      <c r="U1542" s="1662"/>
      <c r="V1542" s="1662"/>
      <c r="W1542" s="1662"/>
      <c r="X1542" s="1662"/>
      <c r="Y1542" s="1662"/>
      <c r="Z1542" s="1662"/>
      <c r="AA1542" s="1662"/>
      <c r="AB1542" s="1244"/>
      <c r="AC1542" s="408">
        <f t="shared" si="668"/>
        <v>0</v>
      </c>
      <c r="AD1542" s="939"/>
      <c r="AE1542" s="940"/>
      <c r="AF1542" s="940"/>
      <c r="AG1542" s="536"/>
      <c r="AH1542" s="529"/>
      <c r="AI1542" s="529"/>
      <c r="AJ1542" s="529"/>
      <c r="AK1542" s="529"/>
      <c r="AL1542" s="529"/>
      <c r="AM1542" s="529"/>
      <c r="AN1542" s="529"/>
      <c r="AO1542" s="529"/>
      <c r="AP1542" s="529"/>
      <c r="AQ1542" s="529"/>
      <c r="AR1542" s="529"/>
      <c r="AS1542" s="529"/>
      <c r="AT1542" s="529"/>
      <c r="AU1542" s="529"/>
      <c r="AV1542" s="529"/>
      <c r="AW1542" s="529"/>
      <c r="AX1542" s="529"/>
      <c r="AY1542" s="529"/>
      <c r="AZ1542" s="529"/>
      <c r="BA1542" s="529"/>
      <c r="BB1542" s="529"/>
      <c r="BC1542" s="529"/>
      <c r="BD1542" s="529"/>
      <c r="BE1542" s="529"/>
      <c r="BF1542" s="529"/>
      <c r="BG1542" s="529"/>
      <c r="BH1542" s="529"/>
      <c r="BI1542" s="529"/>
      <c r="BJ1542" s="529"/>
      <c r="BK1542" s="529"/>
      <c r="BL1542" s="529"/>
      <c r="BM1542" s="529"/>
      <c r="BN1542" s="529"/>
      <c r="BO1542" s="529"/>
      <c r="BP1542" s="529"/>
      <c r="BQ1542" s="529"/>
      <c r="BR1542" s="529"/>
      <c r="BS1542" s="529"/>
      <c r="BT1542" s="529"/>
      <c r="BU1542" s="529"/>
      <c r="BV1542" s="529"/>
      <c r="BW1542" s="529"/>
      <c r="BX1542" s="529"/>
      <c r="BY1542" s="529"/>
      <c r="BZ1542" s="529"/>
      <c r="CA1542" s="529"/>
      <c r="CB1542" s="529"/>
      <c r="CC1542" s="529"/>
      <c r="CD1542" s="529"/>
      <c r="CE1542" s="529"/>
      <c r="CF1542" s="529"/>
      <c r="CG1542" s="529"/>
      <c r="CH1542" s="529"/>
      <c r="CI1542" s="529"/>
      <c r="CJ1542" s="529"/>
      <c r="CK1542" s="529"/>
      <c r="CL1542" s="529"/>
      <c r="CM1542" s="529"/>
      <c r="CN1542" s="529"/>
      <c r="CO1542" s="529"/>
      <c r="CP1542" s="529"/>
      <c r="CQ1542" s="529"/>
    </row>
    <row r="1543" spans="1:95" s="70" customFormat="1" ht="27.75" customHeight="1" outlineLevel="1" x14ac:dyDescent="0.2">
      <c r="A1543" s="11">
        <v>189</v>
      </c>
      <c r="B1543" s="300"/>
      <c r="C1543" s="295"/>
      <c r="D1543" s="295"/>
      <c r="E1543" s="295"/>
      <c r="F1543" s="915" t="s">
        <v>177</v>
      </c>
      <c r="G1543" s="916"/>
      <c r="H1543" s="916"/>
      <c r="I1543" s="916"/>
      <c r="J1543" s="916"/>
      <c r="K1543" s="916"/>
      <c r="L1543" s="917"/>
      <c r="M1543" s="408">
        <f t="shared" si="672"/>
        <v>0</v>
      </c>
      <c r="N1543" s="1244"/>
      <c r="O1543" s="1662"/>
      <c r="P1543" s="1662"/>
      <c r="Q1543" s="1662"/>
      <c r="R1543" s="1662"/>
      <c r="S1543" s="1662"/>
      <c r="T1543" s="1662"/>
      <c r="U1543" s="1662"/>
      <c r="V1543" s="1662"/>
      <c r="W1543" s="1662"/>
      <c r="X1543" s="1662"/>
      <c r="Y1543" s="1662"/>
      <c r="Z1543" s="1662"/>
      <c r="AA1543" s="1662"/>
      <c r="AB1543" s="1244"/>
      <c r="AC1543" s="408">
        <f t="shared" si="668"/>
        <v>0</v>
      </c>
      <c r="AD1543" s="939"/>
      <c r="AE1543" s="940"/>
      <c r="AF1543" s="940"/>
      <c r="AG1543" s="536"/>
      <c r="AH1543" s="529"/>
      <c r="AI1543" s="529"/>
      <c r="AJ1543" s="529"/>
      <c r="AK1543" s="529"/>
      <c r="AL1543" s="529"/>
      <c r="AM1543" s="529"/>
      <c r="AN1543" s="529"/>
      <c r="AO1543" s="529"/>
      <c r="AP1543" s="529"/>
      <c r="AQ1543" s="529"/>
      <c r="AR1543" s="529"/>
      <c r="AS1543" s="529"/>
      <c r="AT1543" s="529"/>
      <c r="AU1543" s="529"/>
      <c r="AV1543" s="529"/>
      <c r="AW1543" s="529"/>
      <c r="AX1543" s="529"/>
      <c r="AY1543" s="529"/>
      <c r="AZ1543" s="529"/>
      <c r="BA1543" s="529"/>
      <c r="BB1543" s="529"/>
      <c r="BC1543" s="529"/>
      <c r="BD1543" s="529"/>
      <c r="BE1543" s="529"/>
      <c r="BF1543" s="529"/>
      <c r="BG1543" s="529"/>
      <c r="BH1543" s="529"/>
      <c r="BI1543" s="529"/>
      <c r="BJ1543" s="529"/>
      <c r="BK1543" s="529"/>
      <c r="BL1543" s="529"/>
      <c r="BM1543" s="529"/>
      <c r="BN1543" s="529"/>
      <c r="BO1543" s="529"/>
      <c r="BP1543" s="529"/>
      <c r="BQ1543" s="529"/>
      <c r="BR1543" s="529"/>
      <c r="BS1543" s="529"/>
      <c r="BT1543" s="529"/>
      <c r="BU1543" s="529"/>
      <c r="BV1543" s="529"/>
      <c r="BW1543" s="529"/>
      <c r="BX1543" s="529"/>
      <c r="BY1543" s="529"/>
      <c r="BZ1543" s="529"/>
      <c r="CA1543" s="529"/>
      <c r="CB1543" s="529"/>
      <c r="CC1543" s="529"/>
      <c r="CD1543" s="529"/>
      <c r="CE1543" s="529"/>
      <c r="CF1543" s="529"/>
      <c r="CG1543" s="529"/>
      <c r="CH1543" s="529"/>
      <c r="CI1543" s="529"/>
      <c r="CJ1543" s="529"/>
      <c r="CK1543" s="529"/>
      <c r="CL1543" s="529"/>
      <c r="CM1543" s="529"/>
      <c r="CN1543" s="529"/>
      <c r="CO1543" s="529"/>
      <c r="CP1543" s="529"/>
      <c r="CQ1543" s="529"/>
    </row>
    <row r="1544" spans="1:95" s="70" customFormat="1" ht="45" customHeight="1" outlineLevel="1" x14ac:dyDescent="0.2">
      <c r="A1544" s="11">
        <v>189</v>
      </c>
      <c r="B1544" s="300"/>
      <c r="C1544" s="295"/>
      <c r="D1544" s="295"/>
      <c r="E1544" s="295"/>
      <c r="F1544" s="915" t="s">
        <v>178</v>
      </c>
      <c r="G1544" s="916"/>
      <c r="H1544" s="916"/>
      <c r="I1544" s="916"/>
      <c r="J1544" s="916"/>
      <c r="K1544" s="916"/>
      <c r="L1544" s="917"/>
      <c r="M1544" s="408">
        <f t="shared" si="672"/>
        <v>0</v>
      </c>
      <c r="N1544" s="1244"/>
      <c r="O1544" s="1662"/>
      <c r="P1544" s="1662"/>
      <c r="Q1544" s="1662"/>
      <c r="R1544" s="1662"/>
      <c r="S1544" s="1662"/>
      <c r="T1544" s="1662"/>
      <c r="U1544" s="1662"/>
      <c r="V1544" s="1662"/>
      <c r="W1544" s="1662"/>
      <c r="X1544" s="1662"/>
      <c r="Y1544" s="1662"/>
      <c r="Z1544" s="1662"/>
      <c r="AA1544" s="1662"/>
      <c r="AB1544" s="1244"/>
      <c r="AC1544" s="408">
        <f t="shared" si="668"/>
        <v>0</v>
      </c>
      <c r="AD1544" s="939"/>
      <c r="AE1544" s="940"/>
      <c r="AF1544" s="940"/>
      <c r="AG1544" s="536"/>
      <c r="AH1544" s="529"/>
      <c r="AI1544" s="529"/>
      <c r="AJ1544" s="529"/>
      <c r="AK1544" s="529"/>
      <c r="AL1544" s="529"/>
      <c r="AM1544" s="529"/>
      <c r="AN1544" s="529"/>
      <c r="AO1544" s="529"/>
      <c r="AP1544" s="529"/>
      <c r="AQ1544" s="529"/>
      <c r="AR1544" s="529"/>
      <c r="AS1544" s="529"/>
      <c r="AT1544" s="529"/>
      <c r="AU1544" s="529"/>
      <c r="AV1544" s="529"/>
      <c r="AW1544" s="529"/>
      <c r="AX1544" s="529"/>
      <c r="AY1544" s="529"/>
      <c r="AZ1544" s="529"/>
      <c r="BA1544" s="529"/>
      <c r="BB1544" s="529"/>
      <c r="BC1544" s="529"/>
      <c r="BD1544" s="529"/>
      <c r="BE1544" s="529"/>
      <c r="BF1544" s="529"/>
      <c r="BG1544" s="529"/>
      <c r="BH1544" s="529"/>
      <c r="BI1544" s="529"/>
      <c r="BJ1544" s="529"/>
      <c r="BK1544" s="529"/>
      <c r="BL1544" s="529"/>
      <c r="BM1544" s="529"/>
      <c r="BN1544" s="529"/>
      <c r="BO1544" s="529"/>
      <c r="BP1544" s="529"/>
      <c r="BQ1544" s="529"/>
      <c r="BR1544" s="529"/>
      <c r="BS1544" s="529"/>
      <c r="BT1544" s="529"/>
      <c r="BU1544" s="529"/>
      <c r="BV1544" s="529"/>
      <c r="BW1544" s="529"/>
      <c r="BX1544" s="529"/>
      <c r="BY1544" s="529"/>
      <c r="BZ1544" s="529"/>
      <c r="CA1544" s="529"/>
      <c r="CB1544" s="529"/>
      <c r="CC1544" s="529"/>
      <c r="CD1544" s="529"/>
      <c r="CE1544" s="529"/>
      <c r="CF1544" s="529"/>
      <c r="CG1544" s="529"/>
      <c r="CH1544" s="529"/>
      <c r="CI1544" s="529"/>
      <c r="CJ1544" s="529"/>
      <c r="CK1544" s="529"/>
      <c r="CL1544" s="529"/>
      <c r="CM1544" s="529"/>
      <c r="CN1544" s="529"/>
      <c r="CO1544" s="529"/>
      <c r="CP1544" s="529"/>
      <c r="CQ1544" s="529"/>
    </row>
    <row r="1545" spans="1:95" s="70" customFormat="1" ht="27.75" customHeight="1" outlineLevel="1" x14ac:dyDescent="0.2">
      <c r="A1545" s="11">
        <v>189</v>
      </c>
      <c r="B1545" s="300"/>
      <c r="C1545" s="295"/>
      <c r="D1545" s="295"/>
      <c r="E1545" s="295"/>
      <c r="F1545" s="915" t="s">
        <v>450</v>
      </c>
      <c r="G1545" s="916"/>
      <c r="H1545" s="916"/>
      <c r="I1545" s="916"/>
      <c r="J1545" s="916"/>
      <c r="K1545" s="916"/>
      <c r="L1545" s="917"/>
      <c r="M1545" s="408">
        <f t="shared" si="672"/>
        <v>0</v>
      </c>
      <c r="N1545" s="1244"/>
      <c r="O1545" s="1662"/>
      <c r="P1545" s="1662"/>
      <c r="Q1545" s="1662"/>
      <c r="R1545" s="1662"/>
      <c r="S1545" s="1662"/>
      <c r="T1545" s="1662"/>
      <c r="U1545" s="1662"/>
      <c r="V1545" s="1662"/>
      <c r="W1545" s="1662"/>
      <c r="X1545" s="1662"/>
      <c r="Y1545" s="1662"/>
      <c r="Z1545" s="1662"/>
      <c r="AA1545" s="1662"/>
      <c r="AB1545" s="1244"/>
      <c r="AC1545" s="408">
        <f t="shared" si="668"/>
        <v>0</v>
      </c>
      <c r="AD1545" s="939"/>
      <c r="AE1545" s="940"/>
      <c r="AF1545" s="940"/>
      <c r="AG1545" s="536"/>
      <c r="AH1545" s="529"/>
      <c r="AI1545" s="529"/>
      <c r="AJ1545" s="529"/>
      <c r="AK1545" s="529"/>
      <c r="AL1545" s="529"/>
      <c r="AM1545" s="529"/>
      <c r="AN1545" s="529"/>
      <c r="AO1545" s="529"/>
      <c r="AP1545" s="529"/>
      <c r="AQ1545" s="529"/>
      <c r="AR1545" s="529"/>
      <c r="AS1545" s="529"/>
      <c r="AT1545" s="529"/>
      <c r="AU1545" s="529"/>
      <c r="AV1545" s="529"/>
      <c r="AW1545" s="529"/>
      <c r="AX1545" s="529"/>
      <c r="AY1545" s="529"/>
      <c r="AZ1545" s="529"/>
      <c r="BA1545" s="529"/>
      <c r="BB1545" s="529"/>
      <c r="BC1545" s="529"/>
      <c r="BD1545" s="529"/>
      <c r="BE1545" s="529"/>
      <c r="BF1545" s="529"/>
      <c r="BG1545" s="529"/>
      <c r="BH1545" s="529"/>
      <c r="BI1545" s="529"/>
      <c r="BJ1545" s="529"/>
      <c r="BK1545" s="529"/>
      <c r="BL1545" s="529"/>
      <c r="BM1545" s="529"/>
      <c r="BN1545" s="529"/>
      <c r="BO1545" s="529"/>
      <c r="BP1545" s="529"/>
      <c r="BQ1545" s="529"/>
      <c r="BR1545" s="529"/>
      <c r="BS1545" s="529"/>
      <c r="BT1545" s="529"/>
      <c r="BU1545" s="529"/>
      <c r="BV1545" s="529"/>
      <c r="BW1545" s="529"/>
      <c r="BX1545" s="529"/>
      <c r="BY1545" s="529"/>
      <c r="BZ1545" s="529"/>
      <c r="CA1545" s="529"/>
      <c r="CB1545" s="529"/>
      <c r="CC1545" s="529"/>
      <c r="CD1545" s="529"/>
      <c r="CE1545" s="529"/>
      <c r="CF1545" s="529"/>
      <c r="CG1545" s="529"/>
      <c r="CH1545" s="529"/>
      <c r="CI1545" s="529"/>
      <c r="CJ1545" s="529"/>
      <c r="CK1545" s="529"/>
      <c r="CL1545" s="529"/>
      <c r="CM1545" s="529"/>
      <c r="CN1545" s="529"/>
      <c r="CO1545" s="529"/>
      <c r="CP1545" s="529"/>
      <c r="CQ1545" s="529"/>
    </row>
    <row r="1546" spans="1:95" s="70" customFormat="1" outlineLevel="1" x14ac:dyDescent="0.2">
      <c r="A1546" s="11">
        <v>189</v>
      </c>
      <c r="B1546" s="531"/>
      <c r="C1546" s="523"/>
      <c r="D1546" s="523"/>
      <c r="E1546" s="532"/>
      <c r="F1546" s="915" t="s">
        <v>179</v>
      </c>
      <c r="G1546" s="916"/>
      <c r="H1546" s="916"/>
      <c r="I1546" s="916"/>
      <c r="J1546" s="916"/>
      <c r="K1546" s="916"/>
      <c r="L1546" s="917"/>
      <c r="M1546" s="408">
        <f t="shared" si="672"/>
        <v>0</v>
      </c>
      <c r="N1546" s="961"/>
      <c r="O1546" s="961"/>
      <c r="P1546" s="961"/>
      <c r="Q1546" s="961"/>
      <c r="R1546" s="961"/>
      <c r="S1546" s="961"/>
      <c r="T1546" s="961"/>
      <c r="U1546" s="961"/>
      <c r="V1546" s="961"/>
      <c r="W1546" s="961"/>
      <c r="X1546" s="961"/>
      <c r="Y1546" s="961"/>
      <c r="Z1546" s="961"/>
      <c r="AA1546" s="961"/>
      <c r="AB1546" s="961"/>
      <c r="AC1546" s="408">
        <f t="shared" si="668"/>
        <v>0</v>
      </c>
      <c r="AD1546" s="886"/>
      <c r="AE1546" s="887"/>
      <c r="AF1546" s="887"/>
      <c r="AG1546" s="536"/>
      <c r="AH1546" s="529"/>
      <c r="AI1546" s="529"/>
      <c r="AJ1546" s="529"/>
      <c r="AK1546" s="529"/>
      <c r="AL1546" s="529"/>
      <c r="AM1546" s="529"/>
      <c r="AN1546" s="529"/>
      <c r="AO1546" s="529"/>
      <c r="AP1546" s="529"/>
      <c r="AQ1546" s="529"/>
      <c r="AR1546" s="529"/>
      <c r="AS1546" s="529"/>
      <c r="AT1546" s="529"/>
      <c r="AU1546" s="529"/>
      <c r="AV1546" s="529"/>
      <c r="AW1546" s="529"/>
      <c r="AX1546" s="529"/>
      <c r="AY1546" s="529"/>
      <c r="AZ1546" s="529"/>
      <c r="BA1546" s="529"/>
      <c r="BB1546" s="529"/>
      <c r="BC1546" s="529"/>
      <c r="BD1546" s="529"/>
      <c r="BE1546" s="529"/>
      <c r="BF1546" s="529"/>
      <c r="BG1546" s="529"/>
      <c r="BH1546" s="529"/>
      <c r="BI1546" s="529"/>
      <c r="BJ1546" s="529"/>
      <c r="BK1546" s="529"/>
      <c r="BL1546" s="529"/>
      <c r="BM1546" s="529"/>
      <c r="BN1546" s="529"/>
      <c r="BO1546" s="529"/>
      <c r="BP1546" s="529"/>
      <c r="BQ1546" s="529"/>
      <c r="BR1546" s="529"/>
      <c r="BS1546" s="529"/>
      <c r="BT1546" s="529"/>
      <c r="BU1546" s="529"/>
      <c r="BV1546" s="529"/>
      <c r="BW1546" s="529"/>
      <c r="BX1546" s="529"/>
      <c r="BY1546" s="529"/>
      <c r="BZ1546" s="529"/>
      <c r="CA1546" s="529"/>
      <c r="CB1546" s="529"/>
      <c r="CC1546" s="529"/>
      <c r="CD1546" s="529"/>
      <c r="CE1546" s="529"/>
      <c r="CF1546" s="529"/>
      <c r="CG1546" s="529"/>
      <c r="CH1546" s="529"/>
      <c r="CI1546" s="529"/>
      <c r="CJ1546" s="529"/>
      <c r="CK1546" s="529"/>
      <c r="CL1546" s="529"/>
      <c r="CM1546" s="529"/>
      <c r="CN1546" s="529"/>
      <c r="CO1546" s="529"/>
      <c r="CP1546" s="529"/>
      <c r="CQ1546" s="529"/>
    </row>
    <row r="1547" spans="1:95" s="70" customFormat="1" ht="7.5" customHeight="1" outlineLevel="1" x14ac:dyDescent="0.2">
      <c r="A1547" s="11"/>
      <c r="B1547" s="1595"/>
      <c r="C1547" s="1436"/>
      <c r="D1547" s="1436"/>
      <c r="E1547" s="1436"/>
      <c r="F1547" s="1436"/>
      <c r="G1547" s="1436"/>
      <c r="H1547" s="1436"/>
      <c r="I1547" s="1436"/>
      <c r="J1547" s="1436"/>
      <c r="K1547" s="1436"/>
      <c r="L1547" s="1436"/>
      <c r="M1547" s="1436"/>
      <c r="N1547" s="1436"/>
      <c r="O1547" s="1436"/>
      <c r="P1547" s="1436"/>
      <c r="Q1547" s="1436"/>
      <c r="R1547" s="1436"/>
      <c r="S1547" s="1436"/>
      <c r="T1547" s="1436"/>
      <c r="U1547" s="1436"/>
      <c r="V1547" s="1436"/>
      <c r="W1547" s="1436"/>
      <c r="X1547" s="1436"/>
      <c r="Y1547" s="1436"/>
      <c r="Z1547" s="1436"/>
      <c r="AA1547" s="1436"/>
      <c r="AB1547" s="1436"/>
      <c r="AC1547" s="1436"/>
      <c r="AD1547" s="1436"/>
      <c r="AE1547" s="1436"/>
      <c r="AF1547" s="1436"/>
      <c r="AG1547" s="536"/>
      <c r="AH1547" s="529"/>
      <c r="AI1547" s="529"/>
      <c r="AJ1547" s="529"/>
      <c r="AK1547" s="529"/>
      <c r="AL1547" s="529"/>
      <c r="AM1547" s="529"/>
      <c r="AN1547" s="529"/>
      <c r="AO1547" s="529"/>
      <c r="AP1547" s="529"/>
      <c r="AQ1547" s="529"/>
      <c r="AR1547" s="529"/>
      <c r="AS1547" s="529"/>
      <c r="AT1547" s="529"/>
      <c r="AU1547" s="529"/>
      <c r="AV1547" s="529"/>
      <c r="AW1547" s="529"/>
      <c r="AX1547" s="529"/>
      <c r="AY1547" s="529"/>
      <c r="AZ1547" s="529"/>
      <c r="BA1547" s="529"/>
      <c r="BB1547" s="529"/>
      <c r="BC1547" s="529"/>
      <c r="BD1547" s="529"/>
      <c r="BE1547" s="529"/>
      <c r="BF1547" s="529"/>
      <c r="BG1547" s="529"/>
      <c r="BH1547" s="529"/>
      <c r="BI1547" s="529"/>
      <c r="BJ1547" s="529"/>
      <c r="BK1547" s="529"/>
      <c r="BL1547" s="529"/>
      <c r="BM1547" s="529"/>
      <c r="BN1547" s="529"/>
      <c r="BO1547" s="529"/>
      <c r="BP1547" s="529"/>
      <c r="BQ1547" s="529"/>
      <c r="BR1547" s="529"/>
      <c r="BS1547" s="529"/>
      <c r="BT1547" s="529"/>
      <c r="BU1547" s="529"/>
      <c r="BV1547" s="529"/>
      <c r="BW1547" s="529"/>
      <c r="BX1547" s="529"/>
      <c r="BY1547" s="529"/>
      <c r="BZ1547" s="529"/>
      <c r="CA1547" s="529"/>
      <c r="CB1547" s="529"/>
      <c r="CC1547" s="529"/>
      <c r="CD1547" s="529"/>
      <c r="CE1547" s="529"/>
      <c r="CF1547" s="529"/>
      <c r="CG1547" s="529"/>
      <c r="CH1547" s="529"/>
      <c r="CI1547" s="529"/>
      <c r="CJ1547" s="529"/>
      <c r="CK1547" s="529"/>
      <c r="CL1547" s="529"/>
      <c r="CM1547" s="529"/>
      <c r="CN1547" s="529"/>
      <c r="CO1547" s="529"/>
      <c r="CP1547" s="529"/>
      <c r="CQ1547" s="529"/>
    </row>
    <row r="1548" spans="1:95" s="70" customFormat="1" ht="22.5" customHeight="1" outlineLevel="1" x14ac:dyDescent="0.2">
      <c r="A1548" s="11">
        <v>323</v>
      </c>
      <c r="B1548" s="963" t="s">
        <v>180</v>
      </c>
      <c r="C1548" s="964"/>
      <c r="D1548" s="964"/>
      <c r="E1548" s="964"/>
      <c r="F1548" s="964"/>
      <c r="G1548" s="964"/>
      <c r="H1548" s="964"/>
      <c r="I1548" s="964"/>
      <c r="J1548" s="964"/>
      <c r="K1548" s="964"/>
      <c r="L1548" s="964"/>
      <c r="M1548" s="407">
        <f>SUBTOTAL(9,M1521:M1547)</f>
        <v>0</v>
      </c>
      <c r="N1548" s="410">
        <f t="shared" ref="N1548:AC1548" si="673">SUBTOTAL(9,N1521:N1547)</f>
        <v>0</v>
      </c>
      <c r="O1548" s="414">
        <f t="shared" si="673"/>
        <v>0</v>
      </c>
      <c r="P1548" s="414">
        <f t="shared" si="673"/>
        <v>0</v>
      </c>
      <c r="Q1548" s="415">
        <f t="shared" si="673"/>
        <v>0</v>
      </c>
      <c r="R1548" s="410">
        <f t="shared" si="673"/>
        <v>0</v>
      </c>
      <c r="S1548" s="414">
        <f t="shared" si="673"/>
        <v>0</v>
      </c>
      <c r="T1548" s="413">
        <f t="shared" si="673"/>
        <v>0</v>
      </c>
      <c r="U1548" s="413">
        <f t="shared" si="673"/>
        <v>0</v>
      </c>
      <c r="V1548" s="413">
        <f t="shared" si="673"/>
        <v>0</v>
      </c>
      <c r="W1548" s="413">
        <f t="shared" si="673"/>
        <v>0</v>
      </c>
      <c r="X1548" s="413">
        <f t="shared" si="673"/>
        <v>0</v>
      </c>
      <c r="Y1548" s="413">
        <f t="shared" si="673"/>
        <v>0</v>
      </c>
      <c r="Z1548" s="413">
        <f t="shared" si="673"/>
        <v>0</v>
      </c>
      <c r="AA1548" s="413">
        <f t="shared" si="673"/>
        <v>0</v>
      </c>
      <c r="AB1548" s="411">
        <f t="shared" si="673"/>
        <v>0</v>
      </c>
      <c r="AC1548" s="407">
        <f t="shared" si="673"/>
        <v>0</v>
      </c>
      <c r="AD1548" s="963"/>
      <c r="AE1548" s="964"/>
      <c r="AF1548" s="964"/>
      <c r="AG1548" s="536"/>
      <c r="AH1548" s="529"/>
      <c r="AI1548" s="529"/>
      <c r="AJ1548" s="529"/>
      <c r="AK1548" s="529"/>
      <c r="AL1548" s="529"/>
      <c r="AM1548" s="529"/>
      <c r="AN1548" s="529"/>
      <c r="AO1548" s="529"/>
      <c r="AP1548" s="529"/>
      <c r="AQ1548" s="529"/>
      <c r="AR1548" s="529"/>
      <c r="AS1548" s="529"/>
      <c r="AT1548" s="529"/>
      <c r="AU1548" s="529"/>
      <c r="AV1548" s="529"/>
      <c r="AW1548" s="529"/>
      <c r="AX1548" s="529"/>
      <c r="AY1548" s="529"/>
      <c r="AZ1548" s="529"/>
      <c r="BA1548" s="529"/>
      <c r="BB1548" s="529"/>
      <c r="BC1548" s="529"/>
      <c r="BD1548" s="529"/>
      <c r="BE1548" s="529"/>
      <c r="BF1548" s="529"/>
      <c r="BG1548" s="529"/>
      <c r="BH1548" s="529"/>
      <c r="BI1548" s="529"/>
      <c r="BJ1548" s="529"/>
      <c r="BK1548" s="529"/>
      <c r="BL1548" s="529"/>
      <c r="BM1548" s="529"/>
      <c r="BN1548" s="529"/>
      <c r="BO1548" s="529"/>
      <c r="BP1548" s="529"/>
      <c r="BQ1548" s="529"/>
      <c r="BR1548" s="529"/>
      <c r="BS1548" s="529"/>
      <c r="BT1548" s="529"/>
      <c r="BU1548" s="529"/>
      <c r="BV1548" s="529"/>
      <c r="BW1548" s="529"/>
      <c r="BX1548" s="529"/>
      <c r="BY1548" s="529"/>
      <c r="BZ1548" s="529"/>
      <c r="CA1548" s="529"/>
      <c r="CB1548" s="529"/>
      <c r="CC1548" s="529"/>
      <c r="CD1548" s="529"/>
      <c r="CE1548" s="529"/>
      <c r="CF1548" s="529"/>
      <c r="CG1548" s="529"/>
      <c r="CH1548" s="529"/>
      <c r="CI1548" s="529"/>
      <c r="CJ1548" s="529"/>
      <c r="CK1548" s="529"/>
      <c r="CL1548" s="529"/>
      <c r="CM1548" s="529"/>
      <c r="CN1548" s="529"/>
      <c r="CO1548" s="529"/>
      <c r="CP1548" s="529"/>
      <c r="CQ1548" s="529"/>
    </row>
    <row r="1549" spans="1:95" s="70" customFormat="1" ht="7.5" customHeight="1" x14ac:dyDescent="0.2">
      <c r="A1549" s="5"/>
      <c r="B1549" s="1602"/>
      <c r="C1549" s="1437"/>
      <c r="D1549" s="1437"/>
      <c r="E1549" s="1437"/>
      <c r="F1549" s="1437"/>
      <c r="G1549" s="1437"/>
      <c r="H1549" s="1437"/>
      <c r="I1549" s="1437"/>
      <c r="J1549" s="1437"/>
      <c r="K1549" s="1437"/>
      <c r="L1549" s="1437"/>
      <c r="M1549" s="1437"/>
      <c r="N1549" s="1437"/>
      <c r="O1549" s="1437"/>
      <c r="P1549" s="1437"/>
      <c r="Q1549" s="1437"/>
      <c r="R1549" s="1437"/>
      <c r="S1549" s="1437"/>
      <c r="T1549" s="1437"/>
      <c r="U1549" s="1437"/>
      <c r="V1549" s="1437"/>
      <c r="W1549" s="1437"/>
      <c r="X1549" s="1437"/>
      <c r="Y1549" s="1437"/>
      <c r="Z1549" s="1437"/>
      <c r="AA1549" s="1437"/>
      <c r="AB1549" s="1437"/>
      <c r="AC1549" s="1437"/>
      <c r="AD1549" s="1437"/>
      <c r="AE1549" s="1437"/>
      <c r="AF1549" s="1437"/>
      <c r="AG1549" s="536"/>
      <c r="AH1549" s="529"/>
      <c r="AI1549" s="529"/>
      <c r="AJ1549" s="529"/>
      <c r="AK1549" s="529"/>
      <c r="AL1549" s="529"/>
      <c r="AM1549" s="529"/>
      <c r="AN1549" s="529"/>
      <c r="AO1549" s="529"/>
      <c r="AP1549" s="529"/>
      <c r="AQ1549" s="529"/>
      <c r="AR1549" s="529"/>
      <c r="AS1549" s="529"/>
      <c r="AT1549" s="529"/>
      <c r="AU1549" s="529"/>
      <c r="AV1549" s="529"/>
      <c r="AW1549" s="529"/>
      <c r="AX1549" s="529"/>
      <c r="AY1549" s="529"/>
      <c r="AZ1549" s="529"/>
      <c r="BA1549" s="529"/>
      <c r="BB1549" s="529"/>
      <c r="BC1549" s="529"/>
      <c r="BD1549" s="529"/>
      <c r="BE1549" s="529"/>
      <c r="BF1549" s="529"/>
      <c r="BG1549" s="529"/>
      <c r="BH1549" s="529"/>
      <c r="BI1549" s="529"/>
      <c r="BJ1549" s="529"/>
      <c r="BK1549" s="529"/>
      <c r="BL1549" s="529"/>
      <c r="BM1549" s="529"/>
      <c r="BN1549" s="529"/>
      <c r="BO1549" s="529"/>
      <c r="BP1549" s="529"/>
      <c r="BQ1549" s="529"/>
      <c r="BR1549" s="529"/>
      <c r="BS1549" s="529"/>
      <c r="BT1549" s="529"/>
      <c r="BU1549" s="529"/>
      <c r="BV1549" s="529"/>
      <c r="BW1549" s="529"/>
      <c r="BX1549" s="529"/>
      <c r="BY1549" s="529"/>
      <c r="BZ1549" s="529"/>
      <c r="CA1549" s="529"/>
      <c r="CB1549" s="529"/>
      <c r="CC1549" s="529"/>
      <c r="CD1549" s="529"/>
      <c r="CE1549" s="529"/>
      <c r="CF1549" s="529"/>
      <c r="CG1549" s="529"/>
      <c r="CH1549" s="529"/>
      <c r="CI1549" s="529"/>
      <c r="CJ1549" s="529"/>
      <c r="CK1549" s="529"/>
      <c r="CL1549" s="529"/>
      <c r="CM1549" s="529"/>
      <c r="CN1549" s="529"/>
      <c r="CO1549" s="529"/>
      <c r="CP1549" s="529"/>
      <c r="CQ1549" s="529"/>
    </row>
    <row r="1550" spans="1:95" s="246" customFormat="1" ht="7.5" customHeight="1" x14ac:dyDescent="0.2">
      <c r="A1550" s="247"/>
      <c r="B1550" s="1602"/>
      <c r="C1550" s="1437"/>
      <c r="D1550" s="1437"/>
      <c r="E1550" s="1437"/>
      <c r="F1550" s="1437"/>
      <c r="G1550" s="1437"/>
      <c r="H1550" s="1437"/>
      <c r="I1550" s="1437"/>
      <c r="J1550" s="1437"/>
      <c r="K1550" s="1437"/>
      <c r="L1550" s="1437"/>
      <c r="M1550" s="1437"/>
      <c r="N1550" s="1437"/>
      <c r="O1550" s="1437"/>
      <c r="P1550" s="1437"/>
      <c r="Q1550" s="1437"/>
      <c r="R1550" s="1437"/>
      <c r="S1550" s="1437"/>
      <c r="T1550" s="1437"/>
      <c r="U1550" s="1437"/>
      <c r="V1550" s="1437"/>
      <c r="W1550" s="1437"/>
      <c r="X1550" s="1437"/>
      <c r="Y1550" s="1437"/>
      <c r="Z1550" s="1437"/>
      <c r="AA1550" s="1437"/>
      <c r="AB1550" s="1437"/>
      <c r="AC1550" s="1437"/>
      <c r="AD1550" s="1437"/>
      <c r="AE1550" s="1437"/>
      <c r="AF1550" s="1437"/>
      <c r="AG1550" s="536"/>
      <c r="AH1550" s="529"/>
      <c r="AI1550" s="529"/>
      <c r="AJ1550" s="529"/>
      <c r="AK1550" s="529"/>
      <c r="AL1550" s="529"/>
      <c r="AM1550" s="529"/>
      <c r="AN1550" s="529"/>
      <c r="AO1550" s="529"/>
      <c r="AP1550" s="529"/>
      <c r="AQ1550" s="529"/>
      <c r="AR1550" s="529"/>
      <c r="AS1550" s="529"/>
      <c r="AT1550" s="529"/>
      <c r="AU1550" s="529"/>
      <c r="AV1550" s="529"/>
      <c r="AW1550" s="529"/>
      <c r="AX1550" s="529"/>
      <c r="AY1550" s="529"/>
      <c r="AZ1550" s="529"/>
      <c r="BA1550" s="529"/>
      <c r="BB1550" s="529"/>
      <c r="BC1550" s="529"/>
      <c r="BD1550" s="529"/>
      <c r="BE1550" s="529"/>
      <c r="BF1550" s="529"/>
      <c r="BG1550" s="529"/>
      <c r="BH1550" s="529"/>
      <c r="BI1550" s="529"/>
      <c r="BJ1550" s="529"/>
      <c r="BK1550" s="529"/>
      <c r="BL1550" s="529"/>
      <c r="BM1550" s="529"/>
      <c r="BN1550" s="529"/>
      <c r="BO1550" s="529"/>
      <c r="BP1550" s="529"/>
      <c r="BQ1550" s="529"/>
      <c r="BR1550" s="529"/>
      <c r="BS1550" s="529"/>
      <c r="BT1550" s="529"/>
      <c r="BU1550" s="529"/>
      <c r="BV1550" s="529"/>
      <c r="BW1550" s="529"/>
      <c r="BX1550" s="529"/>
      <c r="BY1550" s="529"/>
      <c r="BZ1550" s="529"/>
      <c r="CA1550" s="529"/>
      <c r="CB1550" s="529"/>
      <c r="CC1550" s="529"/>
      <c r="CD1550" s="529"/>
      <c r="CE1550" s="529"/>
      <c r="CF1550" s="529"/>
      <c r="CG1550" s="529"/>
      <c r="CH1550" s="529"/>
      <c r="CI1550" s="529"/>
      <c r="CJ1550" s="529"/>
      <c r="CK1550" s="529"/>
      <c r="CL1550" s="529"/>
      <c r="CM1550" s="529"/>
      <c r="CN1550" s="529"/>
      <c r="CO1550" s="529"/>
      <c r="CP1550" s="529"/>
      <c r="CQ1550" s="529"/>
    </row>
    <row r="1551" spans="1:95" s="70" customFormat="1" ht="22.5" customHeight="1" x14ac:dyDescent="0.2">
      <c r="A1551" s="11">
        <v>900</v>
      </c>
      <c r="B1551" s="963" t="s">
        <v>188</v>
      </c>
      <c r="C1551" s="964"/>
      <c r="D1551" s="964"/>
      <c r="E1551" s="964"/>
      <c r="F1551" s="964"/>
      <c r="G1551" s="964"/>
      <c r="H1551" s="964"/>
      <c r="I1551" s="964"/>
      <c r="J1551" s="964"/>
      <c r="K1551" s="964"/>
      <c r="L1551" s="964"/>
      <c r="M1551" s="964"/>
      <c r="N1551" s="410">
        <f>SUM(SUBTOTAL(9,N785:N791),SUBTOTAL(9,N795:N802,N811,N824:N828,N831:N835,N847,N850),N873:N874,N885,N886,SUBTOTAL(9,N1286:N1293,N1302,N1315:N1319,N1322:N1326,N1338,N1341),SUBTOTAL(9,N1364:N1371,N1380,N1393:N1397,N1400:N1404,N1416,N1419),SUBTOTAL(9,N1442:N1449,N1458,N1471:N1475,N1478:N1482,N1494,N1497))</f>
        <v>0</v>
      </c>
      <c r="O1551" s="414">
        <f t="shared" ref="O1551:AB1551" si="674">SUM(SUBTOTAL(9,O785:O791),SUBTOTAL(9,O795:O802,O811,O824:O828,O831:O835,O847,O850),O873:O874,O885,O886,SUBTOTAL(9,O1286:O1293,O1302,O1315:O1319,O1322:O1326,O1338,O1341),SUBTOTAL(9,O1364:O1371,O1380,O1393:O1397,O1400:O1404,O1416,O1419),SUBTOTAL(9,O1442:O1449,O1458,O1471:O1475,O1478:O1482,O1494,O1497))</f>
        <v>0</v>
      </c>
      <c r="P1551" s="414">
        <f t="shared" si="674"/>
        <v>0</v>
      </c>
      <c r="Q1551" s="415">
        <f t="shared" si="674"/>
        <v>0</v>
      </c>
      <c r="R1551" s="410">
        <f t="shared" si="674"/>
        <v>0</v>
      </c>
      <c r="S1551" s="414">
        <f t="shared" si="674"/>
        <v>0</v>
      </c>
      <c r="T1551" s="413">
        <f t="shared" si="674"/>
        <v>0</v>
      </c>
      <c r="U1551" s="413">
        <f t="shared" si="674"/>
        <v>0</v>
      </c>
      <c r="V1551" s="413">
        <f t="shared" si="674"/>
        <v>0</v>
      </c>
      <c r="W1551" s="413">
        <f t="shared" si="674"/>
        <v>0</v>
      </c>
      <c r="X1551" s="413">
        <f t="shared" si="674"/>
        <v>0</v>
      </c>
      <c r="Y1551" s="413">
        <f t="shared" si="674"/>
        <v>0</v>
      </c>
      <c r="Z1551" s="413">
        <f t="shared" si="674"/>
        <v>0</v>
      </c>
      <c r="AA1551" s="413">
        <f t="shared" si="674"/>
        <v>0</v>
      </c>
      <c r="AB1551" s="411">
        <f t="shared" si="674"/>
        <v>0</v>
      </c>
      <c r="AC1551" s="407">
        <f>SUM(SUBTOTAL(9,AC785:AC791),SUBTOTAL(9,AC795:AC802,AC811,AC824:AC828,AC831:AC835,AC847,AC850),AC873:AC874,AC885:AC886,SUBTOTAL(9,AC1286:AC1293,AC1302,AC1315:AC1319,AC1322:AC1326,AC1338,AC1341),SUBTOTAL(9,AC1364:AC1371,AC1380,AC1393:AC1397,AC1400:AC1404,AC1416,AC1419),SUBTOTAL(9,AC1442:AC1449,AC1458,AC1471:AC1475,AC1478:AC1482,AC1494,AC1497))</f>
        <v>0</v>
      </c>
      <c r="AD1551" s="963"/>
      <c r="AE1551" s="964"/>
      <c r="AF1551" s="964"/>
      <c r="AG1551" s="536"/>
      <c r="AH1551" s="529"/>
      <c r="AI1551" s="529"/>
      <c r="AJ1551" s="529"/>
      <c r="AK1551" s="529"/>
      <c r="AL1551" s="529"/>
      <c r="AM1551" s="529"/>
      <c r="AN1551" s="529"/>
      <c r="AO1551" s="529"/>
      <c r="AP1551" s="529"/>
      <c r="AQ1551" s="529"/>
      <c r="AR1551" s="529"/>
      <c r="AS1551" s="529"/>
      <c r="AT1551" s="529"/>
      <c r="AU1551" s="529"/>
      <c r="AV1551" s="529"/>
      <c r="AW1551" s="529"/>
      <c r="AX1551" s="529"/>
      <c r="AY1551" s="529"/>
      <c r="AZ1551" s="529"/>
      <c r="BA1551" s="529"/>
      <c r="BB1551" s="529"/>
      <c r="BC1551" s="529"/>
      <c r="BD1551" s="529"/>
      <c r="BE1551" s="529"/>
      <c r="BF1551" s="529"/>
      <c r="BG1551" s="529"/>
      <c r="BH1551" s="529"/>
      <c r="BI1551" s="529"/>
      <c r="BJ1551" s="529"/>
      <c r="BK1551" s="529"/>
      <c r="BL1551" s="529"/>
      <c r="BM1551" s="529"/>
      <c r="BN1551" s="529"/>
      <c r="BO1551" s="529"/>
      <c r="BP1551" s="529"/>
      <c r="BQ1551" s="529"/>
      <c r="BR1551" s="529"/>
      <c r="BS1551" s="529"/>
      <c r="BT1551" s="529"/>
      <c r="BU1551" s="529"/>
      <c r="BV1551" s="529"/>
      <c r="BW1551" s="529"/>
      <c r="BX1551" s="529"/>
      <c r="BY1551" s="529"/>
      <c r="BZ1551" s="529"/>
      <c r="CA1551" s="529"/>
      <c r="CB1551" s="529"/>
      <c r="CC1551" s="529"/>
      <c r="CD1551" s="529"/>
      <c r="CE1551" s="529"/>
      <c r="CF1551" s="529"/>
      <c r="CG1551" s="529"/>
      <c r="CH1551" s="529"/>
      <c r="CI1551" s="529"/>
      <c r="CJ1551" s="529"/>
      <c r="CK1551" s="529"/>
      <c r="CL1551" s="529"/>
      <c r="CM1551" s="529"/>
      <c r="CN1551" s="529"/>
      <c r="CO1551" s="529"/>
      <c r="CP1551" s="529"/>
      <c r="CQ1551" s="529"/>
    </row>
    <row r="1552" spans="1:95" s="70" customFormat="1" ht="22.5" customHeight="1" x14ac:dyDescent="0.2">
      <c r="A1552" s="11">
        <v>901</v>
      </c>
      <c r="B1552" s="963" t="s">
        <v>192</v>
      </c>
      <c r="C1552" s="964"/>
      <c r="D1552" s="964"/>
      <c r="E1552" s="964"/>
      <c r="F1552" s="964"/>
      <c r="G1552" s="964"/>
      <c r="H1552" s="964"/>
      <c r="I1552" s="964"/>
      <c r="J1552" s="964"/>
      <c r="K1552" s="964"/>
      <c r="L1552" s="964"/>
      <c r="M1552" s="964"/>
      <c r="N1552" s="410">
        <f>SUM(N1004,N1280,N1518,N1521)-N1551</f>
        <v>0</v>
      </c>
      <c r="O1552" s="414">
        <f t="shared" ref="O1552:AC1552" si="675">SUM(O1004,O1280,O1518,O1521)-O1551</f>
        <v>0</v>
      </c>
      <c r="P1552" s="414">
        <f t="shared" si="675"/>
        <v>0</v>
      </c>
      <c r="Q1552" s="415">
        <f t="shared" si="675"/>
        <v>0</v>
      </c>
      <c r="R1552" s="410">
        <f t="shared" si="675"/>
        <v>0</v>
      </c>
      <c r="S1552" s="414">
        <f>SUM(S1004,S1280,S1518,S1521)-S1551</f>
        <v>0</v>
      </c>
      <c r="T1552" s="413">
        <f t="shared" si="675"/>
        <v>0</v>
      </c>
      <c r="U1552" s="413">
        <f t="shared" si="675"/>
        <v>0</v>
      </c>
      <c r="V1552" s="413">
        <f t="shared" si="675"/>
        <v>0</v>
      </c>
      <c r="W1552" s="413">
        <f t="shared" si="675"/>
        <v>0</v>
      </c>
      <c r="X1552" s="413">
        <f t="shared" si="675"/>
        <v>0</v>
      </c>
      <c r="Y1552" s="413">
        <f t="shared" si="675"/>
        <v>0</v>
      </c>
      <c r="Z1552" s="413">
        <f t="shared" si="675"/>
        <v>0</v>
      </c>
      <c r="AA1552" s="413">
        <f t="shared" si="675"/>
        <v>0</v>
      </c>
      <c r="AB1552" s="411">
        <f t="shared" si="675"/>
        <v>0</v>
      </c>
      <c r="AC1552" s="407">
        <f t="shared" si="675"/>
        <v>0</v>
      </c>
      <c r="AD1552" s="963"/>
      <c r="AE1552" s="964"/>
      <c r="AF1552" s="1101"/>
      <c r="AG1552" s="529"/>
      <c r="AH1552" s="529"/>
      <c r="AI1552" s="529"/>
      <c r="AJ1552" s="529"/>
      <c r="AK1552" s="529"/>
      <c r="AL1552" s="529"/>
      <c r="AM1552" s="529"/>
      <c r="AN1552" s="529"/>
      <c r="AO1552" s="529"/>
      <c r="AP1552" s="529"/>
      <c r="AQ1552" s="529"/>
      <c r="AR1552" s="529"/>
      <c r="AS1552" s="529"/>
      <c r="AT1552" s="529"/>
      <c r="AU1552" s="529"/>
      <c r="AV1552" s="529"/>
      <c r="AW1552" s="529"/>
      <c r="AX1552" s="529"/>
      <c r="AY1552" s="529"/>
      <c r="AZ1552" s="529"/>
      <c r="BA1552" s="529"/>
      <c r="BB1552" s="529"/>
      <c r="BC1552" s="529"/>
      <c r="BD1552" s="529"/>
      <c r="BE1552" s="529"/>
      <c r="BF1552" s="529"/>
      <c r="BG1552" s="529"/>
      <c r="BH1552" s="529"/>
      <c r="BI1552" s="529"/>
      <c r="BJ1552" s="529"/>
      <c r="BK1552" s="529"/>
      <c r="BL1552" s="529"/>
      <c r="BM1552" s="529"/>
      <c r="BN1552" s="529"/>
      <c r="BO1552" s="529"/>
      <c r="BP1552" s="529"/>
      <c r="BQ1552" s="529"/>
      <c r="BR1552" s="529"/>
      <c r="BS1552" s="529"/>
      <c r="BT1552" s="529"/>
      <c r="BU1552" s="529"/>
      <c r="BV1552" s="529"/>
      <c r="BW1552" s="529"/>
      <c r="BX1552" s="529"/>
      <c r="BY1552" s="529"/>
      <c r="BZ1552" s="529"/>
      <c r="CA1552" s="529"/>
      <c r="CB1552" s="529"/>
      <c r="CC1552" s="529"/>
      <c r="CD1552" s="529"/>
      <c r="CE1552" s="529"/>
      <c r="CF1552" s="529"/>
      <c r="CG1552" s="529"/>
      <c r="CH1552" s="529"/>
      <c r="CI1552" s="529"/>
      <c r="CJ1552" s="529"/>
      <c r="CK1552" s="529"/>
      <c r="CL1552" s="529"/>
      <c r="CM1552" s="529"/>
      <c r="CN1552" s="529"/>
      <c r="CO1552" s="529"/>
      <c r="CP1552" s="529"/>
      <c r="CQ1552" s="529"/>
    </row>
    <row r="1553" spans="1:95" s="70" customFormat="1" ht="22.5" customHeight="1" x14ac:dyDescent="0.2">
      <c r="A1553" s="11">
        <v>902</v>
      </c>
      <c r="B1553" s="963" t="s">
        <v>189</v>
      </c>
      <c r="C1553" s="964"/>
      <c r="D1553" s="964"/>
      <c r="E1553" s="964"/>
      <c r="F1553" s="964"/>
      <c r="G1553" s="964"/>
      <c r="H1553" s="964"/>
      <c r="I1553" s="964"/>
      <c r="J1553" s="964"/>
      <c r="K1553" s="964"/>
      <c r="L1553" s="964"/>
      <c r="M1553" s="964"/>
      <c r="N1553" s="410">
        <f>SUM(N1551:N1552)</f>
        <v>0</v>
      </c>
      <c r="O1553" s="414">
        <f t="shared" ref="O1553:AC1553" si="676">SUM(O1551:O1552)</f>
        <v>0</v>
      </c>
      <c r="P1553" s="414">
        <f t="shared" si="676"/>
        <v>0</v>
      </c>
      <c r="Q1553" s="415">
        <f t="shared" si="676"/>
        <v>0</v>
      </c>
      <c r="R1553" s="410">
        <f t="shared" si="676"/>
        <v>0</v>
      </c>
      <c r="S1553" s="414">
        <f t="shared" si="676"/>
        <v>0</v>
      </c>
      <c r="T1553" s="413">
        <f t="shared" si="676"/>
        <v>0</v>
      </c>
      <c r="U1553" s="413">
        <f t="shared" si="676"/>
        <v>0</v>
      </c>
      <c r="V1553" s="413">
        <f t="shared" si="676"/>
        <v>0</v>
      </c>
      <c r="W1553" s="413">
        <f t="shared" si="676"/>
        <v>0</v>
      </c>
      <c r="X1553" s="413">
        <f t="shared" si="676"/>
        <v>0</v>
      </c>
      <c r="Y1553" s="413">
        <f t="shared" si="676"/>
        <v>0</v>
      </c>
      <c r="Z1553" s="413">
        <f t="shared" si="676"/>
        <v>0</v>
      </c>
      <c r="AA1553" s="413">
        <f t="shared" si="676"/>
        <v>0</v>
      </c>
      <c r="AB1553" s="411">
        <f t="shared" si="676"/>
        <v>0</v>
      </c>
      <c r="AC1553" s="407">
        <f t="shared" si="676"/>
        <v>0</v>
      </c>
      <c r="AD1553" s="963"/>
      <c r="AE1553" s="964"/>
      <c r="AF1553" s="1101"/>
      <c r="AG1553" s="529"/>
      <c r="AH1553" s="529"/>
      <c r="AI1553" s="529"/>
      <c r="AJ1553" s="529"/>
      <c r="AK1553" s="529"/>
      <c r="AL1553" s="529"/>
      <c r="AM1553" s="529"/>
      <c r="AN1553" s="529"/>
      <c r="AO1553" s="529"/>
      <c r="AP1553" s="529"/>
      <c r="AQ1553" s="529"/>
      <c r="AR1553" s="529"/>
      <c r="AS1553" s="529"/>
      <c r="AT1553" s="529"/>
      <c r="AU1553" s="529"/>
      <c r="AV1553" s="529"/>
      <c r="AW1553" s="529"/>
      <c r="AX1553" s="529"/>
      <c r="AY1553" s="529"/>
      <c r="AZ1553" s="529"/>
      <c r="BA1553" s="529"/>
      <c r="BB1553" s="529"/>
      <c r="BC1553" s="529"/>
      <c r="BD1553" s="529"/>
      <c r="BE1553" s="529"/>
      <c r="BF1553" s="529"/>
      <c r="BG1553" s="529"/>
      <c r="BH1553" s="529"/>
      <c r="BI1553" s="529"/>
      <c r="BJ1553" s="529"/>
      <c r="BK1553" s="529"/>
      <c r="BL1553" s="529"/>
      <c r="BM1553" s="529"/>
      <c r="BN1553" s="529"/>
      <c r="BO1553" s="529"/>
      <c r="BP1553" s="529"/>
      <c r="BQ1553" s="529"/>
      <c r="BR1553" s="529"/>
      <c r="BS1553" s="529"/>
      <c r="BT1553" s="529"/>
      <c r="BU1553" s="529"/>
      <c r="BV1553" s="529"/>
      <c r="BW1553" s="529"/>
      <c r="BX1553" s="529"/>
      <c r="BY1553" s="529"/>
      <c r="BZ1553" s="529"/>
      <c r="CA1553" s="529"/>
      <c r="CB1553" s="529"/>
      <c r="CC1553" s="529"/>
      <c r="CD1553" s="529"/>
      <c r="CE1553" s="529"/>
      <c r="CF1553" s="529"/>
      <c r="CG1553" s="529"/>
      <c r="CH1553" s="529"/>
      <c r="CI1553" s="529"/>
      <c r="CJ1553" s="529"/>
      <c r="CK1553" s="529"/>
      <c r="CL1553" s="529"/>
      <c r="CM1553" s="529"/>
      <c r="CN1553" s="529"/>
      <c r="CO1553" s="529"/>
      <c r="CP1553" s="529"/>
      <c r="CQ1553" s="529"/>
    </row>
    <row r="1554" spans="1:95" s="70" customFormat="1" ht="7.5" customHeight="1" x14ac:dyDescent="0.2">
      <c r="A1554" s="5"/>
      <c r="B1554" s="1602"/>
      <c r="C1554" s="1437"/>
      <c r="D1554" s="1437"/>
      <c r="E1554" s="1437"/>
      <c r="F1554" s="1437"/>
      <c r="G1554" s="1437"/>
      <c r="H1554" s="1437"/>
      <c r="I1554" s="1437"/>
      <c r="J1554" s="1437"/>
      <c r="K1554" s="1437"/>
      <c r="L1554" s="1437"/>
      <c r="M1554" s="1437"/>
      <c r="N1554" s="1437"/>
      <c r="O1554" s="1437"/>
      <c r="P1554" s="1437"/>
      <c r="Q1554" s="1437"/>
      <c r="R1554" s="1437"/>
      <c r="S1554" s="1437"/>
      <c r="T1554" s="1437"/>
      <c r="U1554" s="1437"/>
      <c r="V1554" s="1437"/>
      <c r="W1554" s="1437"/>
      <c r="X1554" s="1437"/>
      <c r="Y1554" s="1437"/>
      <c r="Z1554" s="1437"/>
      <c r="AA1554" s="1437"/>
      <c r="AB1554" s="1437"/>
      <c r="AC1554" s="1437"/>
      <c r="AD1554" s="1437"/>
      <c r="AE1554" s="1437"/>
      <c r="AF1554" s="1438"/>
      <c r="AG1554" s="529"/>
      <c r="AH1554" s="529"/>
      <c r="AI1554" s="529"/>
      <c r="AJ1554" s="529"/>
      <c r="AK1554" s="529"/>
      <c r="AL1554" s="529"/>
      <c r="AM1554" s="529"/>
      <c r="AN1554" s="529"/>
      <c r="AO1554" s="529"/>
      <c r="AP1554" s="529"/>
      <c r="AQ1554" s="529"/>
      <c r="AR1554" s="529"/>
      <c r="AS1554" s="529"/>
      <c r="AT1554" s="529"/>
      <c r="AU1554" s="529"/>
      <c r="AV1554" s="529"/>
      <c r="AW1554" s="529"/>
      <c r="AX1554" s="529"/>
      <c r="AY1554" s="529"/>
      <c r="AZ1554" s="529"/>
      <c r="BA1554" s="529"/>
      <c r="BB1554" s="529"/>
      <c r="BC1554" s="529"/>
      <c r="BD1554" s="529"/>
      <c r="BE1554" s="529"/>
      <c r="BF1554" s="529"/>
      <c r="BG1554" s="529"/>
      <c r="BH1554" s="529"/>
      <c r="BI1554" s="529"/>
      <c r="BJ1554" s="529"/>
      <c r="BK1554" s="529"/>
      <c r="BL1554" s="529"/>
      <c r="BM1554" s="529"/>
      <c r="BN1554" s="529"/>
      <c r="BO1554" s="529"/>
      <c r="BP1554" s="529"/>
      <c r="BQ1554" s="529"/>
      <c r="BR1554" s="529"/>
      <c r="BS1554" s="529"/>
      <c r="BT1554" s="529"/>
      <c r="BU1554" s="529"/>
      <c r="BV1554" s="529"/>
      <c r="BW1554" s="529"/>
      <c r="BX1554" s="529"/>
      <c r="BY1554" s="529"/>
      <c r="BZ1554" s="529"/>
      <c r="CA1554" s="529"/>
      <c r="CB1554" s="529"/>
      <c r="CC1554" s="529"/>
      <c r="CD1554" s="529"/>
      <c r="CE1554" s="529"/>
      <c r="CF1554" s="529"/>
      <c r="CG1554" s="529"/>
      <c r="CH1554" s="529"/>
      <c r="CI1554" s="529"/>
      <c r="CJ1554" s="529"/>
      <c r="CK1554" s="529"/>
      <c r="CL1554" s="529"/>
      <c r="CM1554" s="529"/>
      <c r="CN1554" s="529"/>
      <c r="CO1554" s="529"/>
      <c r="CP1554" s="529"/>
      <c r="CQ1554" s="529"/>
    </row>
    <row r="1555" spans="1:95" s="71" customFormat="1" ht="22.5" customHeight="1" x14ac:dyDescent="0.2">
      <c r="A1555" s="11">
        <v>903</v>
      </c>
      <c r="B1555" s="963" t="s">
        <v>190</v>
      </c>
      <c r="C1555" s="964"/>
      <c r="D1555" s="964"/>
      <c r="E1555" s="964"/>
      <c r="F1555" s="964"/>
      <c r="G1555" s="964"/>
      <c r="H1555" s="964"/>
      <c r="I1555" s="964"/>
      <c r="J1555" s="964"/>
      <c r="K1555" s="964"/>
      <c r="L1555" s="964"/>
      <c r="M1555" s="964"/>
      <c r="N1555" s="410">
        <f>SUM($N1553:N1553)</f>
        <v>0</v>
      </c>
      <c r="O1555" s="414">
        <f>SUM($N1553:O1553)</f>
        <v>0</v>
      </c>
      <c r="P1555" s="414">
        <f>SUM($N1553:P1553)</f>
        <v>0</v>
      </c>
      <c r="Q1555" s="415">
        <f>SUM($N1553:Q1553)</f>
        <v>0</v>
      </c>
      <c r="R1555" s="410">
        <f>SUM($N1553:R1553)</f>
        <v>0</v>
      </c>
      <c r="S1555" s="414">
        <f>SUM($N1553:S1553)</f>
        <v>0</v>
      </c>
      <c r="T1555" s="413">
        <f>SUM($N1553:T1553)</f>
        <v>0</v>
      </c>
      <c r="U1555" s="413">
        <f>SUM($N1553:U1553)</f>
        <v>0</v>
      </c>
      <c r="V1555" s="413">
        <f>SUM($N1553:V1553)</f>
        <v>0</v>
      </c>
      <c r="W1555" s="413">
        <f>SUM($N1553:W1553)</f>
        <v>0</v>
      </c>
      <c r="X1555" s="413">
        <f>SUM($N1553:X1553)</f>
        <v>0</v>
      </c>
      <c r="Y1555" s="413">
        <f>SUM($N1553:Y1553)</f>
        <v>0</v>
      </c>
      <c r="Z1555" s="413">
        <f>SUM($N1553:Z1553)</f>
        <v>0</v>
      </c>
      <c r="AA1555" s="413">
        <f>SUM($N1553:AA1553)</f>
        <v>0</v>
      </c>
      <c r="AB1555" s="411">
        <f>SUM($N1553:AB1553)</f>
        <v>0</v>
      </c>
      <c r="AC1555" s="407">
        <f>SUM($N1553:AC1553)</f>
        <v>0</v>
      </c>
      <c r="AD1555" s="963"/>
      <c r="AE1555" s="964"/>
      <c r="AF1555" s="1101"/>
      <c r="AG1555" s="529"/>
      <c r="AH1555" s="529"/>
      <c r="AI1555" s="529"/>
      <c r="AJ1555" s="529"/>
      <c r="AK1555" s="529"/>
      <c r="AL1555" s="529"/>
      <c r="AM1555" s="529"/>
      <c r="AN1555" s="529"/>
      <c r="AO1555" s="529"/>
      <c r="AP1555" s="529"/>
      <c r="AQ1555" s="529"/>
      <c r="AR1555" s="529"/>
      <c r="AS1555" s="529"/>
      <c r="AT1555" s="529"/>
      <c r="AU1555" s="529"/>
      <c r="AV1555" s="529"/>
      <c r="AW1555" s="529"/>
      <c r="AX1555" s="529"/>
      <c r="AY1555" s="529"/>
      <c r="AZ1555" s="529"/>
      <c r="BA1555" s="529"/>
      <c r="BB1555" s="529"/>
      <c r="BC1555" s="529"/>
      <c r="BD1555" s="529"/>
      <c r="BE1555" s="529"/>
      <c r="BF1555" s="529"/>
      <c r="BG1555" s="529"/>
      <c r="BH1555" s="529"/>
      <c r="BI1555" s="529"/>
      <c r="BJ1555" s="529"/>
      <c r="BK1555" s="529"/>
      <c r="BL1555" s="529"/>
      <c r="BM1555" s="529"/>
      <c r="BN1555" s="529"/>
      <c r="BO1555" s="529"/>
      <c r="BP1555" s="529"/>
      <c r="BQ1555" s="529"/>
      <c r="BR1555" s="529"/>
      <c r="BS1555" s="529"/>
      <c r="BT1555" s="529"/>
      <c r="BU1555" s="529"/>
      <c r="BV1555" s="529"/>
      <c r="BW1555" s="529"/>
      <c r="BX1555" s="529"/>
      <c r="BY1555" s="529"/>
      <c r="BZ1555" s="529"/>
      <c r="CA1555" s="529"/>
      <c r="CB1555" s="529"/>
      <c r="CC1555" s="529"/>
      <c r="CD1555" s="529"/>
      <c r="CE1555" s="529"/>
      <c r="CF1555" s="529"/>
      <c r="CG1555" s="529"/>
      <c r="CH1555" s="529"/>
      <c r="CI1555" s="529"/>
      <c r="CJ1555" s="529"/>
      <c r="CK1555" s="529"/>
      <c r="CL1555" s="529"/>
      <c r="CM1555" s="529"/>
      <c r="CN1555" s="529"/>
      <c r="CO1555" s="529"/>
      <c r="CP1555" s="529"/>
      <c r="CQ1555" s="529"/>
    </row>
    <row r="1556" spans="1:95" x14ac:dyDescent="0.2">
      <c r="AD1556" s="74"/>
      <c r="AE1556" s="74"/>
      <c r="AF1556" s="74"/>
    </row>
    <row r="1557" spans="1:95" x14ac:dyDescent="0.2">
      <c r="AD1557" s="74"/>
      <c r="AE1557" s="74"/>
      <c r="AF1557" s="74"/>
    </row>
    <row r="1559" spans="1:95" x14ac:dyDescent="0.2">
      <c r="AD1559" s="74"/>
      <c r="AE1559" s="74"/>
      <c r="AF1559" s="74"/>
      <c r="CQ1559" s="529"/>
    </row>
    <row r="1560" spans="1:95" x14ac:dyDescent="0.2">
      <c r="AD1560" s="74"/>
      <c r="AE1560" s="74"/>
      <c r="AF1560" s="74"/>
    </row>
    <row r="1561" spans="1:95" x14ac:dyDescent="0.2">
      <c r="AD1561" s="74"/>
      <c r="AE1561" s="74"/>
      <c r="AF1561" s="74"/>
    </row>
    <row r="1562" spans="1:95" x14ac:dyDescent="0.2">
      <c r="AD1562" s="74"/>
      <c r="AE1562" s="74"/>
      <c r="AF1562" s="74"/>
    </row>
    <row r="1563" spans="1:95" x14ac:dyDescent="0.2">
      <c r="AD1563" s="74"/>
      <c r="AE1563" s="74"/>
      <c r="AF1563" s="74"/>
    </row>
    <row r="1564" spans="1:95" x14ac:dyDescent="0.2">
      <c r="AD1564" s="74"/>
      <c r="AE1564" s="74"/>
      <c r="AF1564" s="74"/>
    </row>
    <row r="1565" spans="1:95" x14ac:dyDescent="0.2">
      <c r="AD1565" s="74"/>
      <c r="AE1565" s="74"/>
      <c r="AF1565" s="74"/>
    </row>
    <row r="1566" spans="1:95" x14ac:dyDescent="0.2">
      <c r="AD1566" s="74"/>
      <c r="AE1566" s="74"/>
      <c r="AF1566" s="74"/>
    </row>
    <row r="1567" spans="1:95" x14ac:dyDescent="0.2">
      <c r="AD1567" s="74"/>
      <c r="AE1567" s="74"/>
      <c r="AF1567" s="74"/>
    </row>
    <row r="1568" spans="1:95" x14ac:dyDescent="0.2">
      <c r="AD1568" s="74"/>
      <c r="AE1568" s="74"/>
      <c r="AF1568" s="74"/>
    </row>
    <row r="1569" spans="30:32" x14ac:dyDescent="0.2">
      <c r="AD1569" s="74"/>
      <c r="AE1569" s="74"/>
      <c r="AF1569" s="74"/>
    </row>
    <row r="1570" spans="30:32" x14ac:dyDescent="0.2">
      <c r="AD1570" s="74"/>
      <c r="AE1570" s="74"/>
      <c r="AF1570" s="74"/>
    </row>
    <row r="1571" spans="30:32" x14ac:dyDescent="0.2">
      <c r="AD1571" s="74"/>
      <c r="AE1571" s="74"/>
      <c r="AF1571" s="74"/>
    </row>
    <row r="1572" spans="30:32" x14ac:dyDescent="0.2">
      <c r="AD1572" s="74"/>
      <c r="AE1572" s="74"/>
      <c r="AF1572" s="74"/>
    </row>
    <row r="1573" spans="30:32" x14ac:dyDescent="0.2">
      <c r="AD1573" s="74"/>
      <c r="AE1573" s="74"/>
      <c r="AF1573" s="74"/>
    </row>
    <row r="1574" spans="30:32" x14ac:dyDescent="0.2">
      <c r="AD1574" s="74"/>
      <c r="AE1574" s="74"/>
      <c r="AF1574" s="74"/>
    </row>
    <row r="1575" spans="30:32" x14ac:dyDescent="0.2">
      <c r="AD1575" s="74"/>
      <c r="AE1575" s="74"/>
      <c r="AF1575" s="74"/>
    </row>
    <row r="1576" spans="30:32" x14ac:dyDescent="0.2">
      <c r="AD1576" s="74"/>
      <c r="AE1576" s="74"/>
      <c r="AF1576" s="74"/>
    </row>
    <row r="1577" spans="30:32" x14ac:dyDescent="0.2">
      <c r="AD1577" s="74"/>
      <c r="AE1577" s="74"/>
      <c r="AF1577" s="74"/>
    </row>
  </sheetData>
  <sheetProtection password="CF06" sheet="1" objects="1" scenarios="1" selectLockedCells="1"/>
  <mergeCells count="2472">
    <mergeCell ref="V249:AB249"/>
    <mergeCell ref="Z250:AB250"/>
    <mergeCell ref="R302:AB304"/>
    <mergeCell ref="AC302:AC304"/>
    <mergeCell ref="Z264:AB264"/>
    <mergeCell ref="V263:AB263"/>
    <mergeCell ref="T262:AB262"/>
    <mergeCell ref="S261:AB261"/>
    <mergeCell ref="S268:AB268"/>
    <mergeCell ref="S275:AB275"/>
    <mergeCell ref="S282:AB282"/>
    <mergeCell ref="T269:AB269"/>
    <mergeCell ref="T276:AB276"/>
    <mergeCell ref="T283:AB283"/>
    <mergeCell ref="T255:AB255"/>
    <mergeCell ref="S254:AB254"/>
    <mergeCell ref="V256:AB256"/>
    <mergeCell ref="V270:AB270"/>
    <mergeCell ref="V277:AB277"/>
    <mergeCell ref="V284:AB284"/>
    <mergeCell ref="N1512:Q1512"/>
    <mergeCell ref="N1523:AB1546"/>
    <mergeCell ref="AD810:AF821"/>
    <mergeCell ref="AD794:AF808"/>
    <mergeCell ref="AD790:AF791"/>
    <mergeCell ref="AD787:AF788"/>
    <mergeCell ref="O785:AF785"/>
    <mergeCell ref="AD1214:AF1234"/>
    <mergeCell ref="AD1201:AF1212"/>
    <mergeCell ref="AD1185:AF1199"/>
    <mergeCell ref="AD1181:AF1182"/>
    <mergeCell ref="AD1177:AF1179"/>
    <mergeCell ref="AD1158:AF1175"/>
    <mergeCell ref="AD1136:AF1156"/>
    <mergeCell ref="AD1123:AF1134"/>
    <mergeCell ref="AD1107:AF1121"/>
    <mergeCell ref="AD1100:AF1104"/>
    <mergeCell ref="AD1093:AF1098"/>
    <mergeCell ref="AD1084:AF1090"/>
    <mergeCell ref="AD1068:AF1082"/>
    <mergeCell ref="AD1015:AF1066"/>
    <mergeCell ref="AD1009:AF1013"/>
    <mergeCell ref="N1435:AB1435"/>
    <mergeCell ref="AD904:AF905"/>
    <mergeCell ref="AD1092:AF1092"/>
    <mergeCell ref="AD997:AF997"/>
    <mergeCell ref="AD1001:AF1001"/>
    <mergeCell ref="B1006:AF1006"/>
    <mergeCell ref="C1007:AF1007"/>
    <mergeCell ref="AD1008:AF1008"/>
    <mergeCell ref="D1014:AF1014"/>
    <mergeCell ref="D1067:AF1067"/>
    <mergeCell ref="F1080:L1080"/>
    <mergeCell ref="F1053:L1053"/>
    <mergeCell ref="F1054:L1054"/>
    <mergeCell ref="F1055:L1055"/>
    <mergeCell ref="D1284:AF1284"/>
    <mergeCell ref="N493:AC498"/>
    <mergeCell ref="B773:AF774"/>
    <mergeCell ref="M780:AF780"/>
    <mergeCell ref="F780:L780"/>
    <mergeCell ref="B775:AF777"/>
    <mergeCell ref="N863:P864"/>
    <mergeCell ref="U863:AB866"/>
    <mergeCell ref="R864:T864"/>
    <mergeCell ref="N865:Q865"/>
    <mergeCell ref="N866:T866"/>
    <mergeCell ref="O873:AB874"/>
    <mergeCell ref="AD991:AF992"/>
    <mergeCell ref="AD987:AF988"/>
    <mergeCell ref="AD983:AF985"/>
    <mergeCell ref="AD964:AF981"/>
    <mergeCell ref="AD942:AF962"/>
    <mergeCell ref="AD929:AF940"/>
    <mergeCell ref="AD913:AF927"/>
    <mergeCell ref="AD907:AF910"/>
    <mergeCell ref="AD993:AF993"/>
    <mergeCell ref="AD896:AF898"/>
    <mergeCell ref="AD884:AF894"/>
    <mergeCell ref="AD872:AF882"/>
    <mergeCell ref="AD868:AF869"/>
    <mergeCell ref="AD982:AF982"/>
    <mergeCell ref="AD986:AF986"/>
    <mergeCell ref="C989:AF989"/>
    <mergeCell ref="AD990:AF990"/>
    <mergeCell ref="N898:AB898"/>
    <mergeCell ref="N902:AB902"/>
    <mergeCell ref="F1486:L1486"/>
    <mergeCell ref="E1487:L1487"/>
    <mergeCell ref="F1474:L1474"/>
    <mergeCell ref="F1475:L1475"/>
    <mergeCell ref="F1476:L1476"/>
    <mergeCell ref="E1477:L1477"/>
    <mergeCell ref="F1467:L1467"/>
    <mergeCell ref="F1468:L1468"/>
    <mergeCell ref="E1470:L1470"/>
    <mergeCell ref="F1471:L1471"/>
    <mergeCell ref="E1461:L1461"/>
    <mergeCell ref="F1462:L1462"/>
    <mergeCell ref="F1463:L1463"/>
    <mergeCell ref="F1464:L1464"/>
    <mergeCell ref="E1465:L1465"/>
    <mergeCell ref="F1466:L1466"/>
    <mergeCell ref="F1485:L1485"/>
    <mergeCell ref="D1456:AF1456"/>
    <mergeCell ref="N1354:P1354"/>
    <mergeCell ref="N1434:Q1434"/>
    <mergeCell ref="N1432:P1433"/>
    <mergeCell ref="E1457:L1457"/>
    <mergeCell ref="F1458:L1458"/>
    <mergeCell ref="F1459:L1459"/>
    <mergeCell ref="F1460:L1460"/>
    <mergeCell ref="D941:AF941"/>
    <mergeCell ref="F1450:L1450"/>
    <mergeCell ref="E1451:L1451"/>
    <mergeCell ref="F1452:L1452"/>
    <mergeCell ref="F1490:L1490"/>
    <mergeCell ref="AD998:AF1000"/>
    <mergeCell ref="AD994:AF996"/>
    <mergeCell ref="N1437:AF1438"/>
    <mergeCell ref="AD1414:AF1435"/>
    <mergeCell ref="AD1392:AF1412"/>
    <mergeCell ref="AD1379:AF1390"/>
    <mergeCell ref="AD1363:AF1377"/>
    <mergeCell ref="N1359:AF1360"/>
    <mergeCell ref="AD1355:AF1357"/>
    <mergeCell ref="AD1336:AF1353"/>
    <mergeCell ref="AD1314:AF1334"/>
    <mergeCell ref="AD1301:AF1312"/>
    <mergeCell ref="AD1285:AF1299"/>
    <mergeCell ref="AD1274:AF1274"/>
    <mergeCell ref="AD1270:AF1272"/>
    <mergeCell ref="AD1266:AF1268"/>
    <mergeCell ref="AD1263:AF1264"/>
    <mergeCell ref="AD1259:AF1260"/>
    <mergeCell ref="AD1099:AF1099"/>
    <mergeCell ref="E1484:L1484"/>
    <mergeCell ref="E1473:L1473"/>
    <mergeCell ref="D1083:AF1083"/>
    <mergeCell ref="C1091:AF1091"/>
    <mergeCell ref="D1362:AF1362"/>
    <mergeCell ref="D1378:AF1378"/>
    <mergeCell ref="D1391:AF1391"/>
    <mergeCell ref="D1413:AF1413"/>
    <mergeCell ref="N1436:AF1436"/>
    <mergeCell ref="C1439:AF1439"/>
    <mergeCell ref="D1440:AF1440"/>
    <mergeCell ref="D1469:AF1469"/>
    <mergeCell ref="F1453:L1453"/>
    <mergeCell ref="F1454:L1454"/>
    <mergeCell ref="F1455:L1455"/>
    <mergeCell ref="F1408:L1408"/>
    <mergeCell ref="E1409:L1409"/>
    <mergeCell ref="F1410:L1410"/>
    <mergeCell ref="F1411:L1411"/>
    <mergeCell ref="N1356:P1356"/>
    <mergeCell ref="F1444:L1444"/>
    <mergeCell ref="F1445:L1445"/>
    <mergeCell ref="E1446:L1446"/>
    <mergeCell ref="F1447:L1447"/>
    <mergeCell ref="F1448:L1448"/>
    <mergeCell ref="F1286:L1286"/>
    <mergeCell ref="F1287:L1287"/>
    <mergeCell ref="F1288:L1288"/>
    <mergeCell ref="F1390:L1390"/>
    <mergeCell ref="F1403:L1403"/>
    <mergeCell ref="F1404:L1404"/>
    <mergeCell ref="E1368:L1368"/>
    <mergeCell ref="F1369:L1369"/>
    <mergeCell ref="F1370:L1370"/>
    <mergeCell ref="F1371:L1371"/>
    <mergeCell ref="F1372:L1372"/>
    <mergeCell ref="E1373:L1373"/>
    <mergeCell ref="E1379:L1379"/>
    <mergeCell ref="F1380:L1380"/>
    <mergeCell ref="F1381:L1381"/>
    <mergeCell ref="F1382:L1382"/>
    <mergeCell ref="E1383:L1383"/>
    <mergeCell ref="F1384:L1384"/>
    <mergeCell ref="E1420:L1420"/>
    <mergeCell ref="AD1354:AF1354"/>
    <mergeCell ref="N1358:AF1358"/>
    <mergeCell ref="N1357:AB1357"/>
    <mergeCell ref="C1361:AF1361"/>
    <mergeCell ref="D1358:L1358"/>
    <mergeCell ref="F1359:L1359"/>
    <mergeCell ref="F1360:L1360"/>
    <mergeCell ref="F1338:L1338"/>
    <mergeCell ref="E1339:L1339"/>
    <mergeCell ref="F1340:L1340"/>
    <mergeCell ref="F1341:L1341"/>
    <mergeCell ref="E1342:L1342"/>
    <mergeCell ref="F1343:L1343"/>
    <mergeCell ref="E1336:L1336"/>
    <mergeCell ref="F1337:L1337"/>
    <mergeCell ref="F1326:L1326"/>
    <mergeCell ref="F1327:L1327"/>
    <mergeCell ref="E1328:L1328"/>
    <mergeCell ref="F1329:L1329"/>
    <mergeCell ref="F1330:L1330"/>
    <mergeCell ref="E1331:L1331"/>
    <mergeCell ref="F1353:L1353"/>
    <mergeCell ref="D1354:L1354"/>
    <mergeCell ref="F1355:L1355"/>
    <mergeCell ref="F1344:L1344"/>
    <mergeCell ref="E1345:L1345"/>
    <mergeCell ref="F1346:L1346"/>
    <mergeCell ref="F1347:L1347"/>
    <mergeCell ref="E1348:L1348"/>
    <mergeCell ref="F1349:L1349"/>
    <mergeCell ref="F1356:L1356"/>
    <mergeCell ref="F1357:L1357"/>
    <mergeCell ref="E1139:L1139"/>
    <mergeCell ref="F1140:L1140"/>
    <mergeCell ref="F1130:L1130"/>
    <mergeCell ref="E1131:L1131"/>
    <mergeCell ref="F1132:L1132"/>
    <mergeCell ref="F1133:L1133"/>
    <mergeCell ref="F1134:L1134"/>
    <mergeCell ref="F1124:L1124"/>
    <mergeCell ref="F1125:L1125"/>
    <mergeCell ref="F1128:L1128"/>
    <mergeCell ref="F1129:L1129"/>
    <mergeCell ref="F1126:L1126"/>
    <mergeCell ref="E1127:L1127"/>
    <mergeCell ref="D1300:AF1300"/>
    <mergeCell ref="D1335:AF1335"/>
    <mergeCell ref="D1313:AF1313"/>
    <mergeCell ref="AD1278:AF1278"/>
    <mergeCell ref="AD1280:AF1280"/>
    <mergeCell ref="N1278:AB1278"/>
    <mergeCell ref="F1316:L1316"/>
    <mergeCell ref="E1317:L1317"/>
    <mergeCell ref="F1318:L1318"/>
    <mergeCell ref="F1319:L1319"/>
    <mergeCell ref="E1309:L1309"/>
    <mergeCell ref="F1310:L1310"/>
    <mergeCell ref="F1311:L1311"/>
    <mergeCell ref="F1312:L1312"/>
    <mergeCell ref="F1303:L1303"/>
    <mergeCell ref="F1304:L1304"/>
    <mergeCell ref="E1305:L1305"/>
    <mergeCell ref="F1306:L1306"/>
    <mergeCell ref="F1307:L1307"/>
    <mergeCell ref="F943:L943"/>
    <mergeCell ref="F932:L932"/>
    <mergeCell ref="E933:L933"/>
    <mergeCell ref="F934:L934"/>
    <mergeCell ref="F935:L935"/>
    <mergeCell ref="F936:L936"/>
    <mergeCell ref="E937:L937"/>
    <mergeCell ref="F925:L925"/>
    <mergeCell ref="E913:L913"/>
    <mergeCell ref="F914:L914"/>
    <mergeCell ref="F915:L915"/>
    <mergeCell ref="C1105:AF1105"/>
    <mergeCell ref="D1106:AF1106"/>
    <mergeCell ref="AC1157:AF1157"/>
    <mergeCell ref="D1135:AF1135"/>
    <mergeCell ref="D1122:AF1122"/>
    <mergeCell ref="D1008:L1008"/>
    <mergeCell ref="F1089:L1089"/>
    <mergeCell ref="F1090:L1090"/>
    <mergeCell ref="D1092:L1092"/>
    <mergeCell ref="F1093:L1093"/>
    <mergeCell ref="F1094:L1094"/>
    <mergeCell ref="E1084:L1084"/>
    <mergeCell ref="F1085:L1085"/>
    <mergeCell ref="F1086:L1086"/>
    <mergeCell ref="F1087:L1087"/>
    <mergeCell ref="E1088:L1088"/>
    <mergeCell ref="E1077:L1077"/>
    <mergeCell ref="F1078:L1078"/>
    <mergeCell ref="E1136:L1136"/>
    <mergeCell ref="F1137:L1137"/>
    <mergeCell ref="F1138:L1138"/>
    <mergeCell ref="AD1004:AF1004"/>
    <mergeCell ref="O1185:AB1199"/>
    <mergeCell ref="O1201:AB1212"/>
    <mergeCell ref="O1236:AB1260"/>
    <mergeCell ref="AD721:AF721"/>
    <mergeCell ref="AD722:AF722"/>
    <mergeCell ref="AD723:AF723"/>
    <mergeCell ref="AD724:AF724"/>
    <mergeCell ref="AD725:AF725"/>
    <mergeCell ref="AD726:AF726"/>
    <mergeCell ref="AD727:AF727"/>
    <mergeCell ref="AD728:AF728"/>
    <mergeCell ref="AD729:AF729"/>
    <mergeCell ref="AD730:AF730"/>
    <mergeCell ref="D809:AF809"/>
    <mergeCell ref="D844:AF844"/>
    <mergeCell ref="D822:AF822"/>
    <mergeCell ref="AD863:AF863"/>
    <mergeCell ref="AD867:AF867"/>
    <mergeCell ref="C870:AF870"/>
    <mergeCell ref="F811:L811"/>
    <mergeCell ref="F817:L817"/>
    <mergeCell ref="E818:L818"/>
    <mergeCell ref="F819:L819"/>
    <mergeCell ref="F820:L820"/>
    <mergeCell ref="F821:L821"/>
    <mergeCell ref="F950:L950"/>
    <mergeCell ref="F951:L951"/>
    <mergeCell ref="E952:L952"/>
    <mergeCell ref="F953:L953"/>
    <mergeCell ref="F954:L954"/>
    <mergeCell ref="F955:L955"/>
    <mergeCell ref="N745:AC745"/>
    <mergeCell ref="N747:AC770"/>
    <mergeCell ref="N1002:AB1002"/>
    <mergeCell ref="AD737:AF737"/>
    <mergeCell ref="AD738:AF738"/>
    <mergeCell ref="AD739:AF739"/>
    <mergeCell ref="AD720:AF720"/>
    <mergeCell ref="AD731:AF731"/>
    <mergeCell ref="AD732:AF732"/>
    <mergeCell ref="N502:AC502"/>
    <mergeCell ref="AD698:AF698"/>
    <mergeCell ref="AD699:AF699"/>
    <mergeCell ref="AD701:AF701"/>
    <mergeCell ref="AD702:AF702"/>
    <mergeCell ref="AD703:AF703"/>
    <mergeCell ref="AD704:AF704"/>
    <mergeCell ref="AD609:AF609"/>
    <mergeCell ref="AD625:AF625"/>
    <mergeCell ref="AD626:AF626"/>
    <mergeCell ref="AD627:AF627"/>
    <mergeCell ref="AD634:AF634"/>
    <mergeCell ref="AD635:AF635"/>
    <mergeCell ref="AD733:AF733"/>
    <mergeCell ref="AD734:AF734"/>
    <mergeCell ref="AD735:AF735"/>
    <mergeCell ref="AD736:AF736"/>
    <mergeCell ref="AD666:AF666"/>
    <mergeCell ref="AD667:AF667"/>
    <mergeCell ref="AD668:AF668"/>
    <mergeCell ref="AD669:AF669"/>
    <mergeCell ref="AD670:AF670"/>
    <mergeCell ref="N991:AB991"/>
    <mergeCell ref="F662:L662"/>
    <mergeCell ref="E665:L665"/>
    <mergeCell ref="E641:L641"/>
    <mergeCell ref="F642:L642"/>
    <mergeCell ref="F643:L643"/>
    <mergeCell ref="E644:L644"/>
    <mergeCell ref="F645:L645"/>
    <mergeCell ref="F646:L646"/>
    <mergeCell ref="N129:AC129"/>
    <mergeCell ref="N126:AC126"/>
    <mergeCell ref="N122:AC122"/>
    <mergeCell ref="C213:AF213"/>
    <mergeCell ref="N220:AC226"/>
    <mergeCell ref="N232:AC237"/>
    <mergeCell ref="N292:AC300"/>
    <mergeCell ref="N660:AC662"/>
    <mergeCell ref="Z257:AB257"/>
    <mergeCell ref="Z271:AB271"/>
    <mergeCell ref="Z278:AB278"/>
    <mergeCell ref="R309:AB309"/>
    <mergeCell ref="S310:AB310"/>
    <mergeCell ref="T311:AB311"/>
    <mergeCell ref="AC309:AC311"/>
    <mergeCell ref="AC261:AC264"/>
    <mergeCell ref="AC268:AC271"/>
    <mergeCell ref="AC275:AC278"/>
    <mergeCell ref="AC254:AC257"/>
    <mergeCell ref="AC247:AC250"/>
    <mergeCell ref="AC282:AC285"/>
    <mergeCell ref="S247:AB247"/>
    <mergeCell ref="T248:AB248"/>
    <mergeCell ref="AD550:AF550"/>
    <mergeCell ref="AD551:AF551"/>
    <mergeCell ref="AD552:AF552"/>
    <mergeCell ref="AD553:AF553"/>
    <mergeCell ref="AD554:AF554"/>
    <mergeCell ref="AD555:AF555"/>
    <mergeCell ref="AD556:AF556"/>
    <mergeCell ref="AD557:AF557"/>
    <mergeCell ref="AD665:AF665"/>
    <mergeCell ref="AD558:AF558"/>
    <mergeCell ref="AD560:AF560"/>
    <mergeCell ref="AD561:AF561"/>
    <mergeCell ref="AD562:AF562"/>
    <mergeCell ref="AD563:AF563"/>
    <mergeCell ref="AD564:AF564"/>
    <mergeCell ref="AD565:AF565"/>
    <mergeCell ref="AD566:AF566"/>
    <mergeCell ref="AD567:AF567"/>
    <mergeCell ref="AD568:AF568"/>
    <mergeCell ref="AD569:AF569"/>
    <mergeCell ref="AD570:AF570"/>
    <mergeCell ref="AD571:AF571"/>
    <mergeCell ref="AD572:AF572"/>
    <mergeCell ref="AD573:AF573"/>
    <mergeCell ref="AD574:AF574"/>
    <mergeCell ref="AD575:AF575"/>
    <mergeCell ref="D559:AF559"/>
    <mergeCell ref="F561:L561"/>
    <mergeCell ref="F562:L562"/>
    <mergeCell ref="E563:L563"/>
    <mergeCell ref="F564:L564"/>
    <mergeCell ref="F661:L661"/>
    <mergeCell ref="F635:L635"/>
    <mergeCell ref="AD479:AF479"/>
    <mergeCell ref="AD480:AF480"/>
    <mergeCell ref="AD481:AF481"/>
    <mergeCell ref="AD482:AF482"/>
    <mergeCell ref="AD483:AF483"/>
    <mergeCell ref="AD484:AF484"/>
    <mergeCell ref="AD486:AF486"/>
    <mergeCell ref="AD487:AF487"/>
    <mergeCell ref="AD488:AF488"/>
    <mergeCell ref="AD489:AF489"/>
    <mergeCell ref="AD490:AF490"/>
    <mergeCell ref="AD491:AF491"/>
    <mergeCell ref="AD492:AF492"/>
    <mergeCell ref="AD493:AF493"/>
    <mergeCell ref="AD494:AF494"/>
    <mergeCell ref="AD495:AF495"/>
    <mergeCell ref="AD496:AF496"/>
    <mergeCell ref="C485:AF485"/>
    <mergeCell ref="F495:L495"/>
    <mergeCell ref="F496:L496"/>
    <mergeCell ref="AD462:AF462"/>
    <mergeCell ref="AD463:AF463"/>
    <mergeCell ref="AD464:AF464"/>
    <mergeCell ref="AD465:AF465"/>
    <mergeCell ref="AD466:AF466"/>
    <mergeCell ref="AD467:AF467"/>
    <mergeCell ref="AD468:AF468"/>
    <mergeCell ref="AD469:AF469"/>
    <mergeCell ref="AD470:AF470"/>
    <mergeCell ref="AD471:AF471"/>
    <mergeCell ref="AD472:AF472"/>
    <mergeCell ref="AD473:AF473"/>
    <mergeCell ref="AD474:AF474"/>
    <mergeCell ref="AD475:AF475"/>
    <mergeCell ref="AD476:AF476"/>
    <mergeCell ref="AD477:AF477"/>
    <mergeCell ref="AD478:AF478"/>
    <mergeCell ref="AD402:AF402"/>
    <mergeCell ref="AD403:AF403"/>
    <mergeCell ref="AD404:AF404"/>
    <mergeCell ref="AD405:AF405"/>
    <mergeCell ref="AD406:AF406"/>
    <mergeCell ref="AD440:AF440"/>
    <mergeCell ref="AD441:AF441"/>
    <mergeCell ref="AD442:AF442"/>
    <mergeCell ref="AD443:AF443"/>
    <mergeCell ref="AD444:AF444"/>
    <mergeCell ref="AD445:AF445"/>
    <mergeCell ref="AD446:AF446"/>
    <mergeCell ref="AD447:AF447"/>
    <mergeCell ref="AD448:AF448"/>
    <mergeCell ref="AD449:AF449"/>
    <mergeCell ref="AD450:AF450"/>
    <mergeCell ref="AD451:AF451"/>
    <mergeCell ref="AD385:AF385"/>
    <mergeCell ref="AD386:AF386"/>
    <mergeCell ref="AD387:AF387"/>
    <mergeCell ref="AD388:AF388"/>
    <mergeCell ref="AD389:AF389"/>
    <mergeCell ref="AD390:AF390"/>
    <mergeCell ref="AD391:AF391"/>
    <mergeCell ref="AD392:AF392"/>
    <mergeCell ref="AD393:AF393"/>
    <mergeCell ref="AD394:AF394"/>
    <mergeCell ref="AD395:AF395"/>
    <mergeCell ref="AD396:AF396"/>
    <mergeCell ref="AD397:AF397"/>
    <mergeCell ref="AD398:AF398"/>
    <mergeCell ref="AD399:AF399"/>
    <mergeCell ref="AD400:AF400"/>
    <mergeCell ref="AD401:AF401"/>
    <mergeCell ref="AD279:AF279"/>
    <mergeCell ref="AD280:AF280"/>
    <mergeCell ref="AD281:AF281"/>
    <mergeCell ref="AD282:AF282"/>
    <mergeCell ref="AD283:AF283"/>
    <mergeCell ref="AD284:AF284"/>
    <mergeCell ref="AD347:AF347"/>
    <mergeCell ref="AD348:AF348"/>
    <mergeCell ref="AD349:AF349"/>
    <mergeCell ref="AD350:AF350"/>
    <mergeCell ref="AD351:AF351"/>
    <mergeCell ref="AD352:AF352"/>
    <mergeCell ref="AD353:AF353"/>
    <mergeCell ref="AD354:AF354"/>
    <mergeCell ref="AD355:AF355"/>
    <mergeCell ref="AD356:AF356"/>
    <mergeCell ref="AD357:AF357"/>
    <mergeCell ref="AD262:AF262"/>
    <mergeCell ref="AD263:AF263"/>
    <mergeCell ref="AD264:AF264"/>
    <mergeCell ref="AD265:AF265"/>
    <mergeCell ref="AD266:AF266"/>
    <mergeCell ref="AD267:AF267"/>
    <mergeCell ref="AD268:AF268"/>
    <mergeCell ref="AD269:AF269"/>
    <mergeCell ref="AD270:AF270"/>
    <mergeCell ref="AD271:AF271"/>
    <mergeCell ref="AD272:AF272"/>
    <mergeCell ref="AD273:AF273"/>
    <mergeCell ref="AD274:AF274"/>
    <mergeCell ref="AD275:AF275"/>
    <mergeCell ref="AD276:AF276"/>
    <mergeCell ref="AD277:AF277"/>
    <mergeCell ref="AD278:AF278"/>
    <mergeCell ref="AD245:AF245"/>
    <mergeCell ref="AD246:AF246"/>
    <mergeCell ref="AD247:AF247"/>
    <mergeCell ref="AD248:AF248"/>
    <mergeCell ref="AD249:AF249"/>
    <mergeCell ref="AD250:AF250"/>
    <mergeCell ref="AD251:AF251"/>
    <mergeCell ref="AD252:AF252"/>
    <mergeCell ref="AD253:AF253"/>
    <mergeCell ref="AD254:AF254"/>
    <mergeCell ref="AD255:AF255"/>
    <mergeCell ref="AD256:AF256"/>
    <mergeCell ref="AD257:AF257"/>
    <mergeCell ref="AD258:AF258"/>
    <mergeCell ref="AD259:AF259"/>
    <mergeCell ref="AD260:AF260"/>
    <mergeCell ref="AD261:AF261"/>
    <mergeCell ref="AD211:AF211"/>
    <mergeCell ref="AD212:AF212"/>
    <mergeCell ref="AD214:AF214"/>
    <mergeCell ref="AD215:AF215"/>
    <mergeCell ref="AD216:AF216"/>
    <mergeCell ref="AD217:AF217"/>
    <mergeCell ref="AD218:AF218"/>
    <mergeCell ref="AD219:AF219"/>
    <mergeCell ref="AD220:AF220"/>
    <mergeCell ref="AD221:AF221"/>
    <mergeCell ref="AD222:AF222"/>
    <mergeCell ref="AD223:AF223"/>
    <mergeCell ref="AD224:AF224"/>
    <mergeCell ref="AD225:AF225"/>
    <mergeCell ref="AD226:AF226"/>
    <mergeCell ref="AD243:AF243"/>
    <mergeCell ref="AD244:AF244"/>
    <mergeCell ref="AD179:AF179"/>
    <mergeCell ref="AD180:AF180"/>
    <mergeCell ref="AD181:AF181"/>
    <mergeCell ref="AD182:AF182"/>
    <mergeCell ref="AD183:AF183"/>
    <mergeCell ref="AD184:AF184"/>
    <mergeCell ref="AD185:AF185"/>
    <mergeCell ref="AD186:AF186"/>
    <mergeCell ref="AD202:AF202"/>
    <mergeCell ref="AD203:AF203"/>
    <mergeCell ref="AD204:AF204"/>
    <mergeCell ref="AD205:AF205"/>
    <mergeCell ref="AD206:AF206"/>
    <mergeCell ref="AD207:AF207"/>
    <mergeCell ref="AD208:AF208"/>
    <mergeCell ref="AD209:AF209"/>
    <mergeCell ref="AD210:AF210"/>
    <mergeCell ref="AD131:AF131"/>
    <mergeCell ref="AD132:AF132"/>
    <mergeCell ref="AD151:AF151"/>
    <mergeCell ref="AD153:AF153"/>
    <mergeCell ref="AD154:AF154"/>
    <mergeCell ref="AD155:AF155"/>
    <mergeCell ref="AD156:AF156"/>
    <mergeCell ref="AD157:AF157"/>
    <mergeCell ref="AD158:AF158"/>
    <mergeCell ref="AD159:AF159"/>
    <mergeCell ref="AD160:AF160"/>
    <mergeCell ref="AD161:AF161"/>
    <mergeCell ref="AD162:AF162"/>
    <mergeCell ref="AD163:AF163"/>
    <mergeCell ref="AD164:AF164"/>
    <mergeCell ref="AD166:AF166"/>
    <mergeCell ref="AD167:AF167"/>
    <mergeCell ref="AD148:AF148"/>
    <mergeCell ref="AD149:AF149"/>
    <mergeCell ref="AD150:AF150"/>
    <mergeCell ref="AD121:AF121"/>
    <mergeCell ref="AD122:AF122"/>
    <mergeCell ref="AD123:AF123"/>
    <mergeCell ref="AD124:AF124"/>
    <mergeCell ref="AD125:AF125"/>
    <mergeCell ref="AD126:AF126"/>
    <mergeCell ref="AD127:AF127"/>
    <mergeCell ref="AD128:AF128"/>
    <mergeCell ref="AD129:AF129"/>
    <mergeCell ref="AD101:AF101"/>
    <mergeCell ref="AD102:AF102"/>
    <mergeCell ref="AD103:AF103"/>
    <mergeCell ref="AD104:AF104"/>
    <mergeCell ref="AD105:AF105"/>
    <mergeCell ref="AD106:AF106"/>
    <mergeCell ref="AD108:AF108"/>
    <mergeCell ref="AD109:AF109"/>
    <mergeCell ref="AD110:AF110"/>
    <mergeCell ref="AD111:AF111"/>
    <mergeCell ref="AD112:AF112"/>
    <mergeCell ref="AD80:AF80"/>
    <mergeCell ref="AD81:AF81"/>
    <mergeCell ref="AD82:AF82"/>
    <mergeCell ref="AD83:AF83"/>
    <mergeCell ref="AD84:AF84"/>
    <mergeCell ref="AD85:AF85"/>
    <mergeCell ref="AD86:AF86"/>
    <mergeCell ref="AD87:AF87"/>
    <mergeCell ref="AD88:AF88"/>
    <mergeCell ref="AD89:AF89"/>
    <mergeCell ref="AD90:AF90"/>
    <mergeCell ref="AD91:AF91"/>
    <mergeCell ref="AD116:AF116"/>
    <mergeCell ref="AD117:AF117"/>
    <mergeCell ref="AD118:AF118"/>
    <mergeCell ref="AD119:AF119"/>
    <mergeCell ref="AD120:AF120"/>
    <mergeCell ref="AD34:AF34"/>
    <mergeCell ref="AD35:AF35"/>
    <mergeCell ref="AD36:AF36"/>
    <mergeCell ref="AD37:AF37"/>
    <mergeCell ref="AD38:AF38"/>
    <mergeCell ref="AD39:AF39"/>
    <mergeCell ref="AD40:AF40"/>
    <mergeCell ref="AD41:AF41"/>
    <mergeCell ref="AD42:AF42"/>
    <mergeCell ref="AD43:AF43"/>
    <mergeCell ref="AD44:AF44"/>
    <mergeCell ref="AD57:AF57"/>
    <mergeCell ref="AD58:AF58"/>
    <mergeCell ref="AD59:AF59"/>
    <mergeCell ref="AD60:AF60"/>
    <mergeCell ref="AD61:AF61"/>
    <mergeCell ref="AD62:AF62"/>
    <mergeCell ref="AD54:AF54"/>
    <mergeCell ref="AD55:AF55"/>
    <mergeCell ref="AD56:AF56"/>
    <mergeCell ref="AD14:AF14"/>
    <mergeCell ref="AD15:AF15"/>
    <mergeCell ref="AD18:AF18"/>
    <mergeCell ref="AD19:AF19"/>
    <mergeCell ref="AD20:AF20"/>
    <mergeCell ref="AD21:AF21"/>
    <mergeCell ref="AD22:AF22"/>
    <mergeCell ref="AD23:AF23"/>
    <mergeCell ref="AD24:AF24"/>
    <mergeCell ref="AD25:AF25"/>
    <mergeCell ref="AD26:AF26"/>
    <mergeCell ref="AD27:AF27"/>
    <mergeCell ref="AD28:AF28"/>
    <mergeCell ref="AD29:AF29"/>
    <mergeCell ref="AD30:AF30"/>
    <mergeCell ref="AD31:AF31"/>
    <mergeCell ref="AD32:AF32"/>
    <mergeCell ref="C135:AB135"/>
    <mergeCell ref="AC135:AF135"/>
    <mergeCell ref="C315:AF315"/>
    <mergeCell ref="C329:AF329"/>
    <mergeCell ref="C407:AF407"/>
    <mergeCell ref="C585:AF585"/>
    <mergeCell ref="C663:AF663"/>
    <mergeCell ref="B1549:AF1549"/>
    <mergeCell ref="B1554:AF1554"/>
    <mergeCell ref="D1539:L1539"/>
    <mergeCell ref="D1531:L1531"/>
    <mergeCell ref="D1523:L1523"/>
    <mergeCell ref="B1519:AF1519"/>
    <mergeCell ref="B1522:AF1522"/>
    <mergeCell ref="B1281:AF1281"/>
    <mergeCell ref="B1277:AF1277"/>
    <mergeCell ref="B1005:AF1005"/>
    <mergeCell ref="B1003:AF1003"/>
    <mergeCell ref="D993:L993"/>
    <mergeCell ref="D986:L986"/>
    <mergeCell ref="D982:L982"/>
    <mergeCell ref="D863:L863"/>
    <mergeCell ref="O788:AC788"/>
    <mergeCell ref="F1509:L1509"/>
    <mergeCell ref="D1510:L1510"/>
    <mergeCell ref="F1511:L1511"/>
    <mergeCell ref="F1512:L1512"/>
    <mergeCell ref="F1513:L1513"/>
    <mergeCell ref="F1502:L1502"/>
    <mergeCell ref="F1503:L1503"/>
    <mergeCell ref="E1504:L1504"/>
    <mergeCell ref="B1553:M1553"/>
    <mergeCell ref="O1521:AB1521"/>
    <mergeCell ref="D1491:AF1491"/>
    <mergeCell ref="N1514:AF1514"/>
    <mergeCell ref="B1520:AF1520"/>
    <mergeCell ref="AD1548:AF1548"/>
    <mergeCell ref="AD1551:AF1551"/>
    <mergeCell ref="AD1552:AF1552"/>
    <mergeCell ref="AD1553:AF1553"/>
    <mergeCell ref="B1555:M1555"/>
    <mergeCell ref="F1546:L1546"/>
    <mergeCell ref="B1548:L1548"/>
    <mergeCell ref="B1551:M1551"/>
    <mergeCell ref="B1552:M1552"/>
    <mergeCell ref="F1540:L1540"/>
    <mergeCell ref="F1541:L1541"/>
    <mergeCell ref="F1542:L1542"/>
    <mergeCell ref="F1543:L1543"/>
    <mergeCell ref="F1544:L1544"/>
    <mergeCell ref="F1497:L1497"/>
    <mergeCell ref="E1498:L1498"/>
    <mergeCell ref="F1499:L1499"/>
    <mergeCell ref="AD1555:AF1555"/>
    <mergeCell ref="AD1539:AF1539"/>
    <mergeCell ref="AD1531:AF1531"/>
    <mergeCell ref="AD1523:AF1523"/>
    <mergeCell ref="F1508:L1508"/>
    <mergeCell ref="B1518:L1518"/>
    <mergeCell ref="E1492:L1492"/>
    <mergeCell ref="B1547:AF1547"/>
    <mergeCell ref="B1517:AF1517"/>
    <mergeCell ref="N1510:P1511"/>
    <mergeCell ref="F1505:L1505"/>
    <mergeCell ref="F498:L498"/>
    <mergeCell ref="B744:AF744"/>
    <mergeCell ref="F816:L816"/>
    <mergeCell ref="F808:L808"/>
    <mergeCell ref="E799:L799"/>
    <mergeCell ref="F800:L800"/>
    <mergeCell ref="F801:L801"/>
    <mergeCell ref="F802:L802"/>
    <mergeCell ref="F803:L803"/>
    <mergeCell ref="E804:L804"/>
    <mergeCell ref="E794:L794"/>
    <mergeCell ref="F795:L795"/>
    <mergeCell ref="F796:L796"/>
    <mergeCell ref="F797:L797"/>
    <mergeCell ref="F787:L787"/>
    <mergeCell ref="F788:L788"/>
    <mergeCell ref="D789:L789"/>
    <mergeCell ref="E810:L810"/>
    <mergeCell ref="AD510:AF510"/>
    <mergeCell ref="AD511:AF511"/>
    <mergeCell ref="AD512:AF512"/>
    <mergeCell ref="AD513:AF513"/>
    <mergeCell ref="AD514:AF514"/>
    <mergeCell ref="AD515:AF515"/>
    <mergeCell ref="AD516:AF516"/>
    <mergeCell ref="AD517:AF517"/>
    <mergeCell ref="AD518:AF518"/>
    <mergeCell ref="AD519:AF519"/>
    <mergeCell ref="AD520:AF520"/>
    <mergeCell ref="AD521:AF521"/>
    <mergeCell ref="F769:L769"/>
    <mergeCell ref="F770:L770"/>
    <mergeCell ref="F1079:L1079"/>
    <mergeCell ref="E1480:L1480"/>
    <mergeCell ref="F1481:L1481"/>
    <mergeCell ref="F1482:L1482"/>
    <mergeCell ref="F1483:L1483"/>
    <mergeCell ref="F1472:L1472"/>
    <mergeCell ref="C507:AF507"/>
    <mergeCell ref="D508:AF508"/>
    <mergeCell ref="F511:L511"/>
    <mergeCell ref="F512:L512"/>
    <mergeCell ref="F513:L513"/>
    <mergeCell ref="F515:L515"/>
    <mergeCell ref="F516:L516"/>
    <mergeCell ref="F517:L517"/>
    <mergeCell ref="B502:L502"/>
    <mergeCell ref="B504:L504"/>
    <mergeCell ref="B506:AF506"/>
    <mergeCell ref="F510:L510"/>
    <mergeCell ref="AD522:AF522"/>
    <mergeCell ref="AD523:AF523"/>
    <mergeCell ref="AD525:AF525"/>
    <mergeCell ref="AD526:AF526"/>
    <mergeCell ref="AD527:AF527"/>
    <mergeCell ref="AD541:AF541"/>
    <mergeCell ref="AD542:AF542"/>
    <mergeCell ref="AD543:AF543"/>
    <mergeCell ref="AD544:AF544"/>
    <mergeCell ref="AD545:AF545"/>
    <mergeCell ref="AD546:AF546"/>
    <mergeCell ref="AD547:AF547"/>
    <mergeCell ref="AD548:AF548"/>
    <mergeCell ref="AD549:AF549"/>
    <mergeCell ref="F1545:L1545"/>
    <mergeCell ref="F1533:L1533"/>
    <mergeCell ref="F1534:L1534"/>
    <mergeCell ref="F1535:L1535"/>
    <mergeCell ref="F1536:L1536"/>
    <mergeCell ref="F1537:L1537"/>
    <mergeCell ref="F1538:L1538"/>
    <mergeCell ref="F1526:L1526"/>
    <mergeCell ref="F1527:L1527"/>
    <mergeCell ref="F1528:L1528"/>
    <mergeCell ref="F1529:L1529"/>
    <mergeCell ref="F1530:L1530"/>
    <mergeCell ref="F1532:L1532"/>
    <mergeCell ref="F1521:L1521"/>
    <mergeCell ref="F1524:L1524"/>
    <mergeCell ref="F1525:L1525"/>
    <mergeCell ref="D1514:L1514"/>
    <mergeCell ref="F1515:L1515"/>
    <mergeCell ref="F1516:L1516"/>
    <mergeCell ref="F1478:L1478"/>
    <mergeCell ref="F1479:L1479"/>
    <mergeCell ref="F1496:L1496"/>
    <mergeCell ref="F1488:L1488"/>
    <mergeCell ref="F1489:L1489"/>
    <mergeCell ref="F1506:L1506"/>
    <mergeCell ref="E1507:L1507"/>
    <mergeCell ref="F1500:L1500"/>
    <mergeCell ref="E1501:L1501"/>
    <mergeCell ref="F1493:L1493"/>
    <mergeCell ref="F1494:L1494"/>
    <mergeCell ref="E1495:L1495"/>
    <mergeCell ref="F1401:L1401"/>
    <mergeCell ref="F1396:L1396"/>
    <mergeCell ref="F1397:L1397"/>
    <mergeCell ref="F1449:L1449"/>
    <mergeCell ref="F1438:L1438"/>
    <mergeCell ref="E1441:L1441"/>
    <mergeCell ref="F1442:L1442"/>
    <mergeCell ref="F1443:L1443"/>
    <mergeCell ref="D1432:L1432"/>
    <mergeCell ref="F1433:L1433"/>
    <mergeCell ref="F1434:L1434"/>
    <mergeCell ref="F1435:L1435"/>
    <mergeCell ref="D1436:L1436"/>
    <mergeCell ref="F1437:L1437"/>
    <mergeCell ref="F1430:L1430"/>
    <mergeCell ref="F1431:L1431"/>
    <mergeCell ref="F1427:L1427"/>
    <mergeCell ref="F1428:L1428"/>
    <mergeCell ref="E1429:L1429"/>
    <mergeCell ref="E1426:L1426"/>
    <mergeCell ref="F1421:L1421"/>
    <mergeCell ref="F1422:L1422"/>
    <mergeCell ref="E1423:L1423"/>
    <mergeCell ref="F1424:L1424"/>
    <mergeCell ref="F1425:L1425"/>
    <mergeCell ref="E1414:L1414"/>
    <mergeCell ref="F1415:L1415"/>
    <mergeCell ref="F1416:L1416"/>
    <mergeCell ref="E1417:L1417"/>
    <mergeCell ref="F1418:L1418"/>
    <mergeCell ref="F1419:L1419"/>
    <mergeCell ref="F1412:L1412"/>
    <mergeCell ref="E1402:L1402"/>
    <mergeCell ref="F1405:L1405"/>
    <mergeCell ref="E1406:L1406"/>
    <mergeCell ref="F1407:L1407"/>
    <mergeCell ref="E1363:L1363"/>
    <mergeCell ref="F1364:L1364"/>
    <mergeCell ref="F1365:L1365"/>
    <mergeCell ref="F1366:L1366"/>
    <mergeCell ref="F1367:L1367"/>
    <mergeCell ref="E1399:L1399"/>
    <mergeCell ref="F1400:L1400"/>
    <mergeCell ref="E1387:L1387"/>
    <mergeCell ref="F1374:L1374"/>
    <mergeCell ref="F1375:L1375"/>
    <mergeCell ref="F1376:L1376"/>
    <mergeCell ref="F1377:L1377"/>
    <mergeCell ref="E1392:L1392"/>
    <mergeCell ref="F1393:L1393"/>
    <mergeCell ref="F1394:L1394"/>
    <mergeCell ref="E1395:L1395"/>
    <mergeCell ref="F1385:L1385"/>
    <mergeCell ref="F1386:L1386"/>
    <mergeCell ref="F1398:L1398"/>
    <mergeCell ref="F1388:L1388"/>
    <mergeCell ref="F1389:L1389"/>
    <mergeCell ref="F1320:L1320"/>
    <mergeCell ref="E1321:L1321"/>
    <mergeCell ref="F1322:L1322"/>
    <mergeCell ref="F1323:L1323"/>
    <mergeCell ref="E1324:L1324"/>
    <mergeCell ref="F1325:L1325"/>
    <mergeCell ref="F1350:L1350"/>
    <mergeCell ref="E1351:L1351"/>
    <mergeCell ref="F1352:L1352"/>
    <mergeCell ref="F1332:L1332"/>
    <mergeCell ref="F1333:L1333"/>
    <mergeCell ref="F1334:L1334"/>
    <mergeCell ref="F1289:L1289"/>
    <mergeCell ref="E1290:L1290"/>
    <mergeCell ref="F1291:L1291"/>
    <mergeCell ref="E1314:L1314"/>
    <mergeCell ref="F1315:L1315"/>
    <mergeCell ref="F1298:L1298"/>
    <mergeCell ref="F1308:L1308"/>
    <mergeCell ref="F1299:L1299"/>
    <mergeCell ref="E1301:L1301"/>
    <mergeCell ref="F1302:L1302"/>
    <mergeCell ref="F1292:L1292"/>
    <mergeCell ref="F1293:L1293"/>
    <mergeCell ref="F1294:L1294"/>
    <mergeCell ref="E1295:L1295"/>
    <mergeCell ref="F1296:L1296"/>
    <mergeCell ref="F1297:L1297"/>
    <mergeCell ref="R1073:AB1074"/>
    <mergeCell ref="F1260:L1260"/>
    <mergeCell ref="D1262:L1262"/>
    <mergeCell ref="F1263:L1263"/>
    <mergeCell ref="F1264:L1264"/>
    <mergeCell ref="F1253:L1253"/>
    <mergeCell ref="D1254:L1254"/>
    <mergeCell ref="F1255:L1255"/>
    <mergeCell ref="F1256:L1256"/>
    <mergeCell ref="F1257:L1257"/>
    <mergeCell ref="D1258:L1258"/>
    <mergeCell ref="F1247:L1247"/>
    <mergeCell ref="E1248:L1248"/>
    <mergeCell ref="F1249:L1249"/>
    <mergeCell ref="F1250:L1250"/>
    <mergeCell ref="E1251:L1251"/>
    <mergeCell ref="E1285:L1285"/>
    <mergeCell ref="F1271:L1271"/>
    <mergeCell ref="F1272:L1272"/>
    <mergeCell ref="D1273:L1273"/>
    <mergeCell ref="F1274:L1274"/>
    <mergeCell ref="D1265:L1265"/>
    <mergeCell ref="F1266:L1266"/>
    <mergeCell ref="F1267:L1267"/>
    <mergeCell ref="F1268:L1268"/>
    <mergeCell ref="D1269:L1269"/>
    <mergeCell ref="F1270:L1270"/>
    <mergeCell ref="B1279:AF1279"/>
    <mergeCell ref="F1252:L1252"/>
    <mergeCell ref="B1276:L1276"/>
    <mergeCell ref="AD1236:AF1254"/>
    <mergeCell ref="F1232:L1232"/>
    <mergeCell ref="F1233:L1233"/>
    <mergeCell ref="F1234:L1234"/>
    <mergeCell ref="F1259:L1259"/>
    <mergeCell ref="C1261:AF1261"/>
    <mergeCell ref="AD1276:AF1276"/>
    <mergeCell ref="D1235:AF1235"/>
    <mergeCell ref="AD1256:AF1257"/>
    <mergeCell ref="AD1255:AF1255"/>
    <mergeCell ref="N1263:AB1263"/>
    <mergeCell ref="AD1258:AF1258"/>
    <mergeCell ref="AD1262:AF1262"/>
    <mergeCell ref="AD1265:AF1265"/>
    <mergeCell ref="AD1273:AF1273"/>
    <mergeCell ref="B1282:AF1282"/>
    <mergeCell ref="C1283:AF1283"/>
    <mergeCell ref="F1237:L1237"/>
    <mergeCell ref="F1238:L1238"/>
    <mergeCell ref="E1239:L1239"/>
    <mergeCell ref="F1240:L1240"/>
    <mergeCell ref="F1241:L1241"/>
    <mergeCell ref="E1242:L1242"/>
    <mergeCell ref="F1243:L1243"/>
    <mergeCell ref="F1244:L1244"/>
    <mergeCell ref="E1245:L1245"/>
    <mergeCell ref="F1246:L1246"/>
    <mergeCell ref="E1236:L1236"/>
    <mergeCell ref="F1230:L1230"/>
    <mergeCell ref="E1231:L1231"/>
    <mergeCell ref="B1278:L1278"/>
    <mergeCell ref="B1280:L1280"/>
    <mergeCell ref="O1228:AB1234"/>
    <mergeCell ref="N1268:AB1274"/>
    <mergeCell ref="E1190:L1190"/>
    <mergeCell ref="F1191:L1191"/>
    <mergeCell ref="D1180:L1180"/>
    <mergeCell ref="F1181:L1181"/>
    <mergeCell ref="F1182:L1182"/>
    <mergeCell ref="C1183:AF1183"/>
    <mergeCell ref="D1184:AF1184"/>
    <mergeCell ref="AD1176:AF1176"/>
    <mergeCell ref="AD1180:AF1180"/>
    <mergeCell ref="F1229:L1229"/>
    <mergeCell ref="E1195:L1195"/>
    <mergeCell ref="F1196:L1196"/>
    <mergeCell ref="F1197:L1197"/>
    <mergeCell ref="F1198:L1198"/>
    <mergeCell ref="F1199:L1199"/>
    <mergeCell ref="F1223:L1223"/>
    <mergeCell ref="E1224:L1224"/>
    <mergeCell ref="F1225:L1225"/>
    <mergeCell ref="F1226:L1226"/>
    <mergeCell ref="F1227:L1227"/>
    <mergeCell ref="E1228:L1228"/>
    <mergeCell ref="E1217:L1217"/>
    <mergeCell ref="F1218:L1218"/>
    <mergeCell ref="F1219:L1219"/>
    <mergeCell ref="F1220:L1220"/>
    <mergeCell ref="E1221:L1221"/>
    <mergeCell ref="F1222:L1222"/>
    <mergeCell ref="F1212:L1212"/>
    <mergeCell ref="E1214:L1214"/>
    <mergeCell ref="F1203:L1203"/>
    <mergeCell ref="F1204:L1204"/>
    <mergeCell ref="AD1269:AF1269"/>
    <mergeCell ref="F1215:L1215"/>
    <mergeCell ref="F1216:L1216"/>
    <mergeCell ref="D1213:AF1213"/>
    <mergeCell ref="E1205:L1205"/>
    <mergeCell ref="F1206:L1206"/>
    <mergeCell ref="D1200:AF1200"/>
    <mergeCell ref="F1163:L1163"/>
    <mergeCell ref="E1164:L1164"/>
    <mergeCell ref="F1177:L1177"/>
    <mergeCell ref="F1178:L1178"/>
    <mergeCell ref="F1179:L1179"/>
    <mergeCell ref="E1153:L1153"/>
    <mergeCell ref="F1154:L1154"/>
    <mergeCell ref="F1155:L1155"/>
    <mergeCell ref="F1156:L1156"/>
    <mergeCell ref="E1158:L1158"/>
    <mergeCell ref="F1175:L1175"/>
    <mergeCell ref="D1176:L1176"/>
    <mergeCell ref="F1165:L1165"/>
    <mergeCell ref="F1166:L1166"/>
    <mergeCell ref="E1167:L1167"/>
    <mergeCell ref="F1168:L1168"/>
    <mergeCell ref="F1169:L1169"/>
    <mergeCell ref="F1207:L1207"/>
    <mergeCell ref="F1208:L1208"/>
    <mergeCell ref="E1209:L1209"/>
    <mergeCell ref="F1210:L1210"/>
    <mergeCell ref="F1211:L1211"/>
    <mergeCell ref="O1214:AB1227"/>
    <mergeCell ref="E1201:L1201"/>
    <mergeCell ref="F1202:L1202"/>
    <mergeCell ref="F1147:L1147"/>
    <mergeCell ref="F1148:L1148"/>
    <mergeCell ref="F1149:L1149"/>
    <mergeCell ref="E1150:L1150"/>
    <mergeCell ref="F1151:L1151"/>
    <mergeCell ref="F1152:L1152"/>
    <mergeCell ref="F1189:L1189"/>
    <mergeCell ref="F1081:L1081"/>
    <mergeCell ref="F1082:L1082"/>
    <mergeCell ref="F1192:L1192"/>
    <mergeCell ref="F1193:L1193"/>
    <mergeCell ref="F1194:L1194"/>
    <mergeCell ref="E1185:L1185"/>
    <mergeCell ref="F1186:L1186"/>
    <mergeCell ref="F1187:L1187"/>
    <mergeCell ref="F1188:L1188"/>
    <mergeCell ref="E1170:L1170"/>
    <mergeCell ref="F1159:L1159"/>
    <mergeCell ref="F1160:L1160"/>
    <mergeCell ref="E1161:L1161"/>
    <mergeCell ref="F1162:L1162"/>
    <mergeCell ref="F1141:L1141"/>
    <mergeCell ref="F1142:L1142"/>
    <mergeCell ref="E1143:L1143"/>
    <mergeCell ref="F1144:L1144"/>
    <mergeCell ref="F1145:L1145"/>
    <mergeCell ref="E1146:L1146"/>
    <mergeCell ref="D1157:AB1157"/>
    <mergeCell ref="F1171:L1171"/>
    <mergeCell ref="F1172:L1172"/>
    <mergeCell ref="E1173:L1173"/>
    <mergeCell ref="F1174:L1174"/>
    <mergeCell ref="F1071:L1071"/>
    <mergeCell ref="E1072:L1072"/>
    <mergeCell ref="F1119:L1119"/>
    <mergeCell ref="F1120:L1120"/>
    <mergeCell ref="F1121:L1121"/>
    <mergeCell ref="E1123:L1123"/>
    <mergeCell ref="F1113:L1113"/>
    <mergeCell ref="F1114:L1114"/>
    <mergeCell ref="F1115:L1115"/>
    <mergeCell ref="F1116:L1116"/>
    <mergeCell ref="E1117:L1117"/>
    <mergeCell ref="F1118:L1118"/>
    <mergeCell ref="F1061:L1061"/>
    <mergeCell ref="F1062:L1062"/>
    <mergeCell ref="F1063:L1063"/>
    <mergeCell ref="E1064:L1064"/>
    <mergeCell ref="E1107:L1107"/>
    <mergeCell ref="F1108:L1108"/>
    <mergeCell ref="F1109:L1109"/>
    <mergeCell ref="F1110:L1110"/>
    <mergeCell ref="F1111:L1111"/>
    <mergeCell ref="E1112:L1112"/>
    <mergeCell ref="F1101:L1101"/>
    <mergeCell ref="F1102:L1102"/>
    <mergeCell ref="F1103:L1103"/>
    <mergeCell ref="F1104:L1104"/>
    <mergeCell ref="F1095:L1095"/>
    <mergeCell ref="F1096:L1096"/>
    <mergeCell ref="F1097:L1097"/>
    <mergeCell ref="F1098:L1098"/>
    <mergeCell ref="D1099:L1099"/>
    <mergeCell ref="F1100:L1100"/>
    <mergeCell ref="F1073:L1073"/>
    <mergeCell ref="F1074:L1074"/>
    <mergeCell ref="F1075:L1075"/>
    <mergeCell ref="F1076:L1076"/>
    <mergeCell ref="F1065:L1065"/>
    <mergeCell ref="F1066:L1066"/>
    <mergeCell ref="E1068:L1068"/>
    <mergeCell ref="F1069:L1069"/>
    <mergeCell ref="F1070:L1070"/>
    <mergeCell ref="F1059:L1059"/>
    <mergeCell ref="F1060:L1060"/>
    <mergeCell ref="F1035:L1035"/>
    <mergeCell ref="E1036:L1036"/>
    <mergeCell ref="F1037:L1037"/>
    <mergeCell ref="F1038:L1038"/>
    <mergeCell ref="F1039:L1039"/>
    <mergeCell ref="F1040:L1040"/>
    <mergeCell ref="F1056:L1056"/>
    <mergeCell ref="E1057:L1057"/>
    <mergeCell ref="F1058:L1058"/>
    <mergeCell ref="F1047:L1047"/>
    <mergeCell ref="F1048:L1048"/>
    <mergeCell ref="F1049:L1049"/>
    <mergeCell ref="E1050:L1050"/>
    <mergeCell ref="F1051:L1051"/>
    <mergeCell ref="F1052:L1052"/>
    <mergeCell ref="F1041:L1041"/>
    <mergeCell ref="F1042:L1042"/>
    <mergeCell ref="E1043:L1043"/>
    <mergeCell ref="F1044:L1044"/>
    <mergeCell ref="F1045:L1045"/>
    <mergeCell ref="F1046:L1046"/>
    <mergeCell ref="E1029:L1029"/>
    <mergeCell ref="F1030:L1030"/>
    <mergeCell ref="F1031:L1031"/>
    <mergeCell ref="F1032:L1032"/>
    <mergeCell ref="F1033:L1033"/>
    <mergeCell ref="F1034:L1034"/>
    <mergeCell ref="F1023:L1023"/>
    <mergeCell ref="F1024:L1024"/>
    <mergeCell ref="F1025:L1025"/>
    <mergeCell ref="F1026:L1026"/>
    <mergeCell ref="F1027:L1027"/>
    <mergeCell ref="F1028:L1028"/>
    <mergeCell ref="F1017:L1017"/>
    <mergeCell ref="F1018:L1018"/>
    <mergeCell ref="F1019:L1019"/>
    <mergeCell ref="F1020:L1020"/>
    <mergeCell ref="F1021:L1021"/>
    <mergeCell ref="E1022:L1022"/>
    <mergeCell ref="F1010:L1010"/>
    <mergeCell ref="F1011:L1011"/>
    <mergeCell ref="F1012:L1012"/>
    <mergeCell ref="F1013:L1013"/>
    <mergeCell ref="E1015:L1015"/>
    <mergeCell ref="F1016:L1016"/>
    <mergeCell ref="D1001:L1001"/>
    <mergeCell ref="F1002:L1002"/>
    <mergeCell ref="B1004:L1004"/>
    <mergeCell ref="F1009:L1009"/>
    <mergeCell ref="F995:L995"/>
    <mergeCell ref="F996:L996"/>
    <mergeCell ref="D997:L997"/>
    <mergeCell ref="F998:L998"/>
    <mergeCell ref="F999:L999"/>
    <mergeCell ref="F1000:L1000"/>
    <mergeCell ref="F988:L988"/>
    <mergeCell ref="D990:L990"/>
    <mergeCell ref="F991:L991"/>
    <mergeCell ref="F992:L992"/>
    <mergeCell ref="F994:L994"/>
    <mergeCell ref="F980:L980"/>
    <mergeCell ref="F981:L981"/>
    <mergeCell ref="F983:L983"/>
    <mergeCell ref="F984:L984"/>
    <mergeCell ref="F985:L985"/>
    <mergeCell ref="F987:L987"/>
    <mergeCell ref="N1001:AB1001"/>
    <mergeCell ref="F974:L974"/>
    <mergeCell ref="F975:L975"/>
    <mergeCell ref="E976:L976"/>
    <mergeCell ref="F977:L977"/>
    <mergeCell ref="F978:L978"/>
    <mergeCell ref="E979:L979"/>
    <mergeCell ref="N997:AB1000"/>
    <mergeCell ref="F968:L968"/>
    <mergeCell ref="F969:L969"/>
    <mergeCell ref="E970:L970"/>
    <mergeCell ref="F971:L971"/>
    <mergeCell ref="F972:L972"/>
    <mergeCell ref="E973:L973"/>
    <mergeCell ref="N996:AB996"/>
    <mergeCell ref="F962:L962"/>
    <mergeCell ref="E964:L964"/>
    <mergeCell ref="F965:L965"/>
    <mergeCell ref="F966:L966"/>
    <mergeCell ref="E967:L967"/>
    <mergeCell ref="E956:L956"/>
    <mergeCell ref="F957:L957"/>
    <mergeCell ref="F958:L958"/>
    <mergeCell ref="E959:L959"/>
    <mergeCell ref="F960:L960"/>
    <mergeCell ref="F961:L961"/>
    <mergeCell ref="D963:AF963"/>
    <mergeCell ref="F927:L927"/>
    <mergeCell ref="E929:L929"/>
    <mergeCell ref="F930:L930"/>
    <mergeCell ref="F931:L931"/>
    <mergeCell ref="F919:L919"/>
    <mergeCell ref="F920:L920"/>
    <mergeCell ref="F921:L921"/>
    <mergeCell ref="F922:L922"/>
    <mergeCell ref="E923:L923"/>
    <mergeCell ref="F924:L924"/>
    <mergeCell ref="F944:L944"/>
    <mergeCell ref="E945:L945"/>
    <mergeCell ref="F946:L946"/>
    <mergeCell ref="F947:L947"/>
    <mergeCell ref="F948:L948"/>
    <mergeCell ref="E949:L949"/>
    <mergeCell ref="F938:L938"/>
    <mergeCell ref="F939:L939"/>
    <mergeCell ref="F940:L940"/>
    <mergeCell ref="E942:L942"/>
    <mergeCell ref="F916:L916"/>
    <mergeCell ref="F917:L917"/>
    <mergeCell ref="E918:L918"/>
    <mergeCell ref="D928:AF928"/>
    <mergeCell ref="F907:L907"/>
    <mergeCell ref="F908:L908"/>
    <mergeCell ref="F909:L909"/>
    <mergeCell ref="F910:L910"/>
    <mergeCell ref="F901:L901"/>
    <mergeCell ref="F902:L902"/>
    <mergeCell ref="D903:L903"/>
    <mergeCell ref="F904:L904"/>
    <mergeCell ref="F905:L905"/>
    <mergeCell ref="D906:L906"/>
    <mergeCell ref="D895:L895"/>
    <mergeCell ref="F896:L896"/>
    <mergeCell ref="F897:L897"/>
    <mergeCell ref="F898:L898"/>
    <mergeCell ref="D899:L899"/>
    <mergeCell ref="F900:L900"/>
    <mergeCell ref="N905:AB905"/>
    <mergeCell ref="AD895:AF895"/>
    <mergeCell ref="AD899:AF899"/>
    <mergeCell ref="AD903:AF903"/>
    <mergeCell ref="AD906:AF906"/>
    <mergeCell ref="C911:AF911"/>
    <mergeCell ref="D912:AF912"/>
    <mergeCell ref="AD900:AF902"/>
    <mergeCell ref="F926:L926"/>
    <mergeCell ref="AD823:AF843"/>
    <mergeCell ref="E840:L840"/>
    <mergeCell ref="F841:L841"/>
    <mergeCell ref="F842:L842"/>
    <mergeCell ref="E848:L848"/>
    <mergeCell ref="F849:L849"/>
    <mergeCell ref="F850:L850"/>
    <mergeCell ref="E851:L851"/>
    <mergeCell ref="E845:L845"/>
    <mergeCell ref="E889:L889"/>
    <mergeCell ref="F890:L890"/>
    <mergeCell ref="F891:L891"/>
    <mergeCell ref="E892:L892"/>
    <mergeCell ref="F893:L893"/>
    <mergeCell ref="F894:L894"/>
    <mergeCell ref="E884:L884"/>
    <mergeCell ref="F885:L885"/>
    <mergeCell ref="F886:L886"/>
    <mergeCell ref="F887:L887"/>
    <mergeCell ref="F888:L888"/>
    <mergeCell ref="E877:L877"/>
    <mergeCell ref="F878:L878"/>
    <mergeCell ref="F879:L879"/>
    <mergeCell ref="E880:L880"/>
    <mergeCell ref="F881:L881"/>
    <mergeCell ref="F882:L882"/>
    <mergeCell ref="D883:AF883"/>
    <mergeCell ref="N878:AB878"/>
    <mergeCell ref="N881:AB881"/>
    <mergeCell ref="O885:AB886"/>
    <mergeCell ref="N890:AB890"/>
    <mergeCell ref="N893:AB893"/>
    <mergeCell ref="F876:L876"/>
    <mergeCell ref="F865:L865"/>
    <mergeCell ref="F866:L866"/>
    <mergeCell ref="D867:L867"/>
    <mergeCell ref="F868:L868"/>
    <mergeCell ref="F869:L869"/>
    <mergeCell ref="F858:L858"/>
    <mergeCell ref="F859:L859"/>
    <mergeCell ref="E860:L860"/>
    <mergeCell ref="F861:L861"/>
    <mergeCell ref="F862:L862"/>
    <mergeCell ref="F864:L864"/>
    <mergeCell ref="D871:AF871"/>
    <mergeCell ref="AD864:AF866"/>
    <mergeCell ref="AD845:AF862"/>
    <mergeCell ref="F852:L852"/>
    <mergeCell ref="F853:L853"/>
    <mergeCell ref="E854:L854"/>
    <mergeCell ref="F855:L855"/>
    <mergeCell ref="F856:L856"/>
    <mergeCell ref="E857:L857"/>
    <mergeCell ref="F846:L846"/>
    <mergeCell ref="F847:L847"/>
    <mergeCell ref="E872:L872"/>
    <mergeCell ref="F873:L873"/>
    <mergeCell ref="F874:L874"/>
    <mergeCell ref="F875:L875"/>
    <mergeCell ref="F805:L805"/>
    <mergeCell ref="F834:L834"/>
    <mergeCell ref="F835:L835"/>
    <mergeCell ref="F836:L836"/>
    <mergeCell ref="E837:L837"/>
    <mergeCell ref="F838:L838"/>
    <mergeCell ref="F839:L839"/>
    <mergeCell ref="F828:L828"/>
    <mergeCell ref="F829:L829"/>
    <mergeCell ref="E830:L830"/>
    <mergeCell ref="F831:L831"/>
    <mergeCell ref="F832:L832"/>
    <mergeCell ref="E833:L833"/>
    <mergeCell ref="E823:L823"/>
    <mergeCell ref="F824:L824"/>
    <mergeCell ref="F825:L825"/>
    <mergeCell ref="E826:L826"/>
    <mergeCell ref="F827:L827"/>
    <mergeCell ref="F843:L843"/>
    <mergeCell ref="B772:L772"/>
    <mergeCell ref="B779:AF779"/>
    <mergeCell ref="AD769:AF769"/>
    <mergeCell ref="AD770:AF770"/>
    <mergeCell ref="AD772:AF772"/>
    <mergeCell ref="B771:AF771"/>
    <mergeCell ref="O790:AB790"/>
    <mergeCell ref="B783:AF783"/>
    <mergeCell ref="C784:AF784"/>
    <mergeCell ref="AD786:AF786"/>
    <mergeCell ref="AD789:AF789"/>
    <mergeCell ref="C792:AF792"/>
    <mergeCell ref="D793:AF793"/>
    <mergeCell ref="F798:L798"/>
    <mergeCell ref="F790:L790"/>
    <mergeCell ref="F791:L791"/>
    <mergeCell ref="F806:L806"/>
    <mergeCell ref="F807:L807"/>
    <mergeCell ref="AD781:AF782"/>
    <mergeCell ref="B782:L782"/>
    <mergeCell ref="F785:L785"/>
    <mergeCell ref="D786:L786"/>
    <mergeCell ref="B780:E780"/>
    <mergeCell ref="B781:E781"/>
    <mergeCell ref="F781:L781"/>
    <mergeCell ref="M781:M782"/>
    <mergeCell ref="AC781:AC782"/>
    <mergeCell ref="F812:L812"/>
    <mergeCell ref="F813:L813"/>
    <mergeCell ref="E814:L814"/>
    <mergeCell ref="F815:L815"/>
    <mergeCell ref="D763:L763"/>
    <mergeCell ref="F764:L764"/>
    <mergeCell ref="F765:L765"/>
    <mergeCell ref="F766:L766"/>
    <mergeCell ref="F767:L767"/>
    <mergeCell ref="F768:L768"/>
    <mergeCell ref="F757:L757"/>
    <mergeCell ref="F758:L758"/>
    <mergeCell ref="F759:L759"/>
    <mergeCell ref="F760:L760"/>
    <mergeCell ref="F761:L761"/>
    <mergeCell ref="F762:L762"/>
    <mergeCell ref="AD758:AF758"/>
    <mergeCell ref="AD759:AF759"/>
    <mergeCell ref="AD760:AF760"/>
    <mergeCell ref="AD761:AF761"/>
    <mergeCell ref="AD762:AF762"/>
    <mergeCell ref="AD763:AF763"/>
    <mergeCell ref="AD764:AF764"/>
    <mergeCell ref="AD765:AF765"/>
    <mergeCell ref="AD766:AF766"/>
    <mergeCell ref="AD767:AF767"/>
    <mergeCell ref="AD768:AF768"/>
    <mergeCell ref="AD757:AF757"/>
    <mergeCell ref="F751:L751"/>
    <mergeCell ref="F752:L752"/>
    <mergeCell ref="F753:L753"/>
    <mergeCell ref="F754:L754"/>
    <mergeCell ref="D755:L755"/>
    <mergeCell ref="F756:L756"/>
    <mergeCell ref="D747:L747"/>
    <mergeCell ref="F748:L748"/>
    <mergeCell ref="F749:L749"/>
    <mergeCell ref="F750:L750"/>
    <mergeCell ref="D738:L738"/>
    <mergeCell ref="F739:L739"/>
    <mergeCell ref="F740:L740"/>
    <mergeCell ref="B742:L742"/>
    <mergeCell ref="F745:L745"/>
    <mergeCell ref="B746:AF746"/>
    <mergeCell ref="B743:AF743"/>
    <mergeCell ref="B741:AF741"/>
    <mergeCell ref="AD740:AF740"/>
    <mergeCell ref="AD742:AF742"/>
    <mergeCell ref="AD745:AF745"/>
    <mergeCell ref="AD747:AF747"/>
    <mergeCell ref="AD748:AF748"/>
    <mergeCell ref="AD749:AF749"/>
    <mergeCell ref="AD750:AF750"/>
    <mergeCell ref="AD751:AF751"/>
    <mergeCell ref="AD752:AF752"/>
    <mergeCell ref="AD753:AF753"/>
    <mergeCell ref="AD754:AF754"/>
    <mergeCell ref="AD755:AF755"/>
    <mergeCell ref="AD756:AF756"/>
    <mergeCell ref="N738:AC740"/>
    <mergeCell ref="F732:L732"/>
    <mergeCell ref="F733:L733"/>
    <mergeCell ref="D734:L734"/>
    <mergeCell ref="F735:L735"/>
    <mergeCell ref="F736:L736"/>
    <mergeCell ref="F737:L737"/>
    <mergeCell ref="F726:L726"/>
    <mergeCell ref="F727:L727"/>
    <mergeCell ref="E728:L728"/>
    <mergeCell ref="F729:L729"/>
    <mergeCell ref="F730:L730"/>
    <mergeCell ref="E731:L731"/>
    <mergeCell ref="F720:L720"/>
    <mergeCell ref="F721:L721"/>
    <mergeCell ref="E722:L722"/>
    <mergeCell ref="F723:L723"/>
    <mergeCell ref="F724:L724"/>
    <mergeCell ref="E725:L725"/>
    <mergeCell ref="F714:L714"/>
    <mergeCell ref="E716:L716"/>
    <mergeCell ref="F717:L717"/>
    <mergeCell ref="F718:L718"/>
    <mergeCell ref="E719:L719"/>
    <mergeCell ref="E708:L708"/>
    <mergeCell ref="F709:L709"/>
    <mergeCell ref="F710:L710"/>
    <mergeCell ref="E711:L711"/>
    <mergeCell ref="F712:L712"/>
    <mergeCell ref="F713:L713"/>
    <mergeCell ref="F702:L702"/>
    <mergeCell ref="F703:L703"/>
    <mergeCell ref="E704:L704"/>
    <mergeCell ref="F705:L705"/>
    <mergeCell ref="F706:L706"/>
    <mergeCell ref="F707:L707"/>
    <mergeCell ref="D715:AF715"/>
    <mergeCell ref="AD716:AF716"/>
    <mergeCell ref="AD717:AF717"/>
    <mergeCell ref="AD718:AF718"/>
    <mergeCell ref="AD719:AF719"/>
    <mergeCell ref="AD705:AF705"/>
    <mergeCell ref="AD706:AF706"/>
    <mergeCell ref="AD707:AF707"/>
    <mergeCell ref="AD708:AF708"/>
    <mergeCell ref="AD709:AF709"/>
    <mergeCell ref="AD710:AF710"/>
    <mergeCell ref="AD711:AF711"/>
    <mergeCell ref="AD712:AF712"/>
    <mergeCell ref="AD713:AF713"/>
    <mergeCell ref="AD714:AF714"/>
    <mergeCell ref="F696:L696"/>
    <mergeCell ref="E697:L697"/>
    <mergeCell ref="F698:L698"/>
    <mergeCell ref="F699:L699"/>
    <mergeCell ref="F700:L700"/>
    <mergeCell ref="E701:L701"/>
    <mergeCell ref="F690:L690"/>
    <mergeCell ref="F691:L691"/>
    <mergeCell ref="F692:L692"/>
    <mergeCell ref="E694:L694"/>
    <mergeCell ref="F695:L695"/>
    <mergeCell ref="F684:L684"/>
    <mergeCell ref="E685:L685"/>
    <mergeCell ref="F686:L686"/>
    <mergeCell ref="F687:L687"/>
    <mergeCell ref="F688:L688"/>
    <mergeCell ref="E689:L689"/>
    <mergeCell ref="D693:AF693"/>
    <mergeCell ref="AD684:AF684"/>
    <mergeCell ref="AD685:AF685"/>
    <mergeCell ref="AD686:AF686"/>
    <mergeCell ref="AD687:AF687"/>
    <mergeCell ref="AD688:AF688"/>
    <mergeCell ref="AD689:AF689"/>
    <mergeCell ref="AD690:AF690"/>
    <mergeCell ref="AD691:AF691"/>
    <mergeCell ref="AD692:AF692"/>
    <mergeCell ref="AD694:AF694"/>
    <mergeCell ref="AD695:AF695"/>
    <mergeCell ref="AD696:AF696"/>
    <mergeCell ref="AD697:AF697"/>
    <mergeCell ref="AD700:AF700"/>
    <mergeCell ref="F679:L679"/>
    <mergeCell ref="E681:L681"/>
    <mergeCell ref="F682:L682"/>
    <mergeCell ref="F683:L683"/>
    <mergeCell ref="F673:L673"/>
    <mergeCell ref="F674:L674"/>
    <mergeCell ref="E675:L675"/>
    <mergeCell ref="F676:L676"/>
    <mergeCell ref="F677:L677"/>
    <mergeCell ref="F678:L678"/>
    <mergeCell ref="F667:L667"/>
    <mergeCell ref="F668:L668"/>
    <mergeCell ref="F669:L669"/>
    <mergeCell ref="E670:L670"/>
    <mergeCell ref="F671:L671"/>
    <mergeCell ref="F672:L672"/>
    <mergeCell ref="D680:AF680"/>
    <mergeCell ref="AD677:AF677"/>
    <mergeCell ref="AD678:AF678"/>
    <mergeCell ref="AD679:AF679"/>
    <mergeCell ref="AD681:AF681"/>
    <mergeCell ref="AD682:AF682"/>
    <mergeCell ref="AD683:AF683"/>
    <mergeCell ref="AD671:AF671"/>
    <mergeCell ref="AD672:AF672"/>
    <mergeCell ref="AD673:AF673"/>
    <mergeCell ref="AD674:AF674"/>
    <mergeCell ref="AD675:AF675"/>
    <mergeCell ref="AD676:AF676"/>
    <mergeCell ref="F666:L666"/>
    <mergeCell ref="E653:L653"/>
    <mergeCell ref="F654:L654"/>
    <mergeCell ref="F655:L655"/>
    <mergeCell ref="F657:L657"/>
    <mergeCell ref="F658:L658"/>
    <mergeCell ref="F659:L659"/>
    <mergeCell ref="E647:L647"/>
    <mergeCell ref="F648:L648"/>
    <mergeCell ref="F649:L649"/>
    <mergeCell ref="E650:L650"/>
    <mergeCell ref="F651:L651"/>
    <mergeCell ref="F652:L652"/>
    <mergeCell ref="D664:AF664"/>
    <mergeCell ref="D660:L660"/>
    <mergeCell ref="D656:L656"/>
    <mergeCell ref="AD647:AF647"/>
    <mergeCell ref="AD648:AF648"/>
    <mergeCell ref="AD649:AF649"/>
    <mergeCell ref="AD650:AF650"/>
    <mergeCell ref="AD651:AF651"/>
    <mergeCell ref="AD652:AF652"/>
    <mergeCell ref="AD653:AF653"/>
    <mergeCell ref="AD654:AF654"/>
    <mergeCell ref="AD655:AF655"/>
    <mergeCell ref="AD656:AF656"/>
    <mergeCell ref="AD657:AF657"/>
    <mergeCell ref="AD658:AF658"/>
    <mergeCell ref="AD659:AF659"/>
    <mergeCell ref="AD660:AF660"/>
    <mergeCell ref="AD661:AF661"/>
    <mergeCell ref="AD662:AF662"/>
    <mergeCell ref="F636:L636"/>
    <mergeCell ref="E638:L638"/>
    <mergeCell ref="F639:L639"/>
    <mergeCell ref="F640:L640"/>
    <mergeCell ref="F629:L629"/>
    <mergeCell ref="E630:L630"/>
    <mergeCell ref="F631:L631"/>
    <mergeCell ref="F632:L632"/>
    <mergeCell ref="E633:L633"/>
    <mergeCell ref="F634:L634"/>
    <mergeCell ref="D637:AF637"/>
    <mergeCell ref="AD643:AF643"/>
    <mergeCell ref="AD644:AF644"/>
    <mergeCell ref="AD645:AF645"/>
    <mergeCell ref="AD646:AF646"/>
    <mergeCell ref="AD638:AF638"/>
    <mergeCell ref="AD639:AF639"/>
    <mergeCell ref="AD640:AF640"/>
    <mergeCell ref="AD641:AF641"/>
    <mergeCell ref="AD642:AF642"/>
    <mergeCell ref="AD629:AF629"/>
    <mergeCell ref="AD630:AF630"/>
    <mergeCell ref="AD631:AF631"/>
    <mergeCell ref="AD632:AF632"/>
    <mergeCell ref="AD633:AF633"/>
    <mergeCell ref="AD636:AF636"/>
    <mergeCell ref="E623:L623"/>
    <mergeCell ref="F624:L624"/>
    <mergeCell ref="F625:L625"/>
    <mergeCell ref="E626:L626"/>
    <mergeCell ref="F627:L627"/>
    <mergeCell ref="F628:L628"/>
    <mergeCell ref="F617:L617"/>
    <mergeCell ref="F618:L618"/>
    <mergeCell ref="E619:L619"/>
    <mergeCell ref="F620:L620"/>
    <mergeCell ref="F621:L621"/>
    <mergeCell ref="F622:L622"/>
    <mergeCell ref="E611:L611"/>
    <mergeCell ref="F612:L612"/>
    <mergeCell ref="F613:L613"/>
    <mergeCell ref="F614:L614"/>
    <mergeCell ref="E616:L616"/>
    <mergeCell ref="D615:AF615"/>
    <mergeCell ref="AD611:AF611"/>
    <mergeCell ref="AD612:AF612"/>
    <mergeCell ref="AD613:AF613"/>
    <mergeCell ref="AD614:AF614"/>
    <mergeCell ref="AD616:AF616"/>
    <mergeCell ref="AD617:AF617"/>
    <mergeCell ref="AD618:AF618"/>
    <mergeCell ref="AD619:AF619"/>
    <mergeCell ref="AD620:AF620"/>
    <mergeCell ref="AD621:AF621"/>
    <mergeCell ref="AD622:AF622"/>
    <mergeCell ref="AD623:AF623"/>
    <mergeCell ref="AD624:AF624"/>
    <mergeCell ref="AD628:AF628"/>
    <mergeCell ref="F605:L605"/>
    <mergeCell ref="F606:L606"/>
    <mergeCell ref="E607:L607"/>
    <mergeCell ref="F608:L608"/>
    <mergeCell ref="F609:L609"/>
    <mergeCell ref="F610:L610"/>
    <mergeCell ref="F600:L600"/>
    <mergeCell ref="F601:L601"/>
    <mergeCell ref="E603:L603"/>
    <mergeCell ref="F604:L604"/>
    <mergeCell ref="F594:L594"/>
    <mergeCell ref="F595:L595"/>
    <mergeCell ref="F596:L596"/>
    <mergeCell ref="E597:L597"/>
    <mergeCell ref="F598:L598"/>
    <mergeCell ref="F599:L599"/>
    <mergeCell ref="D602:AF602"/>
    <mergeCell ref="AD610:AF610"/>
    <mergeCell ref="AD594:AF594"/>
    <mergeCell ref="AD595:AF595"/>
    <mergeCell ref="AD596:AF596"/>
    <mergeCell ref="AD597:AF597"/>
    <mergeCell ref="AD598:AF598"/>
    <mergeCell ref="AD599:AF599"/>
    <mergeCell ref="AD600:AF600"/>
    <mergeCell ref="AD601:AF601"/>
    <mergeCell ref="AD603:AF603"/>
    <mergeCell ref="AD604:AF604"/>
    <mergeCell ref="AD605:AF605"/>
    <mergeCell ref="AD606:AF606"/>
    <mergeCell ref="AD607:AF607"/>
    <mergeCell ref="AD608:AF608"/>
    <mergeCell ref="F588:L588"/>
    <mergeCell ref="F589:L589"/>
    <mergeCell ref="F590:L590"/>
    <mergeCell ref="F591:L591"/>
    <mergeCell ref="E592:L592"/>
    <mergeCell ref="F593:L593"/>
    <mergeCell ref="N582:AC584"/>
    <mergeCell ref="F583:L583"/>
    <mergeCell ref="F584:L584"/>
    <mergeCell ref="E587:L587"/>
    <mergeCell ref="F577:L577"/>
    <mergeCell ref="D578:L578"/>
    <mergeCell ref="F579:L579"/>
    <mergeCell ref="F580:L580"/>
    <mergeCell ref="F581:L581"/>
    <mergeCell ref="D582:L582"/>
    <mergeCell ref="D586:AF586"/>
    <mergeCell ref="AD577:AF577"/>
    <mergeCell ref="AD578:AF578"/>
    <mergeCell ref="AD579:AF579"/>
    <mergeCell ref="AD580:AF580"/>
    <mergeCell ref="AD581:AF581"/>
    <mergeCell ref="AD582:AF582"/>
    <mergeCell ref="AD583:AF583"/>
    <mergeCell ref="AD584:AF584"/>
    <mergeCell ref="AD587:AF587"/>
    <mergeCell ref="AD588:AF588"/>
    <mergeCell ref="AD589:AF589"/>
    <mergeCell ref="AD590:AF590"/>
    <mergeCell ref="AD591:AF591"/>
    <mergeCell ref="AD592:AF592"/>
    <mergeCell ref="AD593:AF593"/>
    <mergeCell ref="AD576:AF576"/>
    <mergeCell ref="F553:L553"/>
    <mergeCell ref="F554:L554"/>
    <mergeCell ref="E555:L555"/>
    <mergeCell ref="F556:L556"/>
    <mergeCell ref="F557:L557"/>
    <mergeCell ref="F558:L558"/>
    <mergeCell ref="F547:L547"/>
    <mergeCell ref="E548:L548"/>
    <mergeCell ref="F549:L549"/>
    <mergeCell ref="F550:L550"/>
    <mergeCell ref="F551:L551"/>
    <mergeCell ref="E552:L552"/>
    <mergeCell ref="E541:L541"/>
    <mergeCell ref="F542:L542"/>
    <mergeCell ref="F543:L543"/>
    <mergeCell ref="F544:L544"/>
    <mergeCell ref="E545:L545"/>
    <mergeCell ref="F546:L546"/>
    <mergeCell ref="F571:L571"/>
    <mergeCell ref="E572:L572"/>
    <mergeCell ref="F573:L573"/>
    <mergeCell ref="F574:L574"/>
    <mergeCell ref="E575:L575"/>
    <mergeCell ref="F576:L576"/>
    <mergeCell ref="F565:L565"/>
    <mergeCell ref="E566:L566"/>
    <mergeCell ref="F567:L567"/>
    <mergeCell ref="F568:L568"/>
    <mergeCell ref="E569:L569"/>
    <mergeCell ref="F570:L570"/>
    <mergeCell ref="E560:L560"/>
    <mergeCell ref="F535:L535"/>
    <mergeCell ref="F536:L536"/>
    <mergeCell ref="E538:L538"/>
    <mergeCell ref="F539:L539"/>
    <mergeCell ref="F540:L540"/>
    <mergeCell ref="E529:L529"/>
    <mergeCell ref="F530:L530"/>
    <mergeCell ref="F531:L531"/>
    <mergeCell ref="F532:L532"/>
    <mergeCell ref="E533:L533"/>
    <mergeCell ref="F534:L534"/>
    <mergeCell ref="E525:L525"/>
    <mergeCell ref="F526:L526"/>
    <mergeCell ref="F527:L527"/>
    <mergeCell ref="F528:L528"/>
    <mergeCell ref="D537:AF537"/>
    <mergeCell ref="D524:AF524"/>
    <mergeCell ref="AD528:AF528"/>
    <mergeCell ref="AD529:AF529"/>
    <mergeCell ref="AD530:AF530"/>
    <mergeCell ref="AD531:AF531"/>
    <mergeCell ref="AD532:AF532"/>
    <mergeCell ref="AD533:AF533"/>
    <mergeCell ref="AD534:AF534"/>
    <mergeCell ref="AD535:AF535"/>
    <mergeCell ref="AD536:AF536"/>
    <mergeCell ref="AD538:AF538"/>
    <mergeCell ref="AD539:AF539"/>
    <mergeCell ref="AD540:AF540"/>
    <mergeCell ref="F518:L518"/>
    <mergeCell ref="E519:L519"/>
    <mergeCell ref="F520:L520"/>
    <mergeCell ref="F521:L521"/>
    <mergeCell ref="F522:L522"/>
    <mergeCell ref="F523:L523"/>
    <mergeCell ref="B500:L500"/>
    <mergeCell ref="F487:L487"/>
    <mergeCell ref="F488:L488"/>
    <mergeCell ref="F490:L490"/>
    <mergeCell ref="F491:L491"/>
    <mergeCell ref="F492:L492"/>
    <mergeCell ref="F494:L494"/>
    <mergeCell ref="F480:L480"/>
    <mergeCell ref="F481:L481"/>
    <mergeCell ref="D482:L482"/>
    <mergeCell ref="F483:L483"/>
    <mergeCell ref="F484:L484"/>
    <mergeCell ref="B499:AF499"/>
    <mergeCell ref="B505:AF505"/>
    <mergeCell ref="B503:AF503"/>
    <mergeCell ref="B501:AF501"/>
    <mergeCell ref="D497:L497"/>
    <mergeCell ref="D493:L493"/>
    <mergeCell ref="D489:L489"/>
    <mergeCell ref="D486:L486"/>
    <mergeCell ref="AD497:AF497"/>
    <mergeCell ref="AD498:AF498"/>
    <mergeCell ref="AD500:AF500"/>
    <mergeCell ref="AD502:AF502"/>
    <mergeCell ref="AD504:AF504"/>
    <mergeCell ref="AD509:AF509"/>
    <mergeCell ref="F474:L474"/>
    <mergeCell ref="E475:L475"/>
    <mergeCell ref="F476:L476"/>
    <mergeCell ref="F477:L477"/>
    <mergeCell ref="D478:L478"/>
    <mergeCell ref="F479:L479"/>
    <mergeCell ref="F468:L468"/>
    <mergeCell ref="E469:L469"/>
    <mergeCell ref="F470:L470"/>
    <mergeCell ref="F471:L471"/>
    <mergeCell ref="E472:L472"/>
    <mergeCell ref="F473:L473"/>
    <mergeCell ref="F462:L462"/>
    <mergeCell ref="E463:L463"/>
    <mergeCell ref="F464:L464"/>
    <mergeCell ref="F465:L465"/>
    <mergeCell ref="E466:L466"/>
    <mergeCell ref="F467:L467"/>
    <mergeCell ref="F456:L456"/>
    <mergeCell ref="F457:L457"/>
    <mergeCell ref="F458:L458"/>
    <mergeCell ref="E460:L460"/>
    <mergeCell ref="F461:L461"/>
    <mergeCell ref="F449:L449"/>
    <mergeCell ref="F450:L450"/>
    <mergeCell ref="F451:L451"/>
    <mergeCell ref="E452:L452"/>
    <mergeCell ref="F453:L453"/>
    <mergeCell ref="F454:L454"/>
    <mergeCell ref="F443:L443"/>
    <mergeCell ref="F444:L444"/>
    <mergeCell ref="E445:L445"/>
    <mergeCell ref="F446:L446"/>
    <mergeCell ref="F447:L447"/>
    <mergeCell ref="E448:L448"/>
    <mergeCell ref="D459:AF459"/>
    <mergeCell ref="AD456:AF456"/>
    <mergeCell ref="AD457:AF457"/>
    <mergeCell ref="AD458:AF458"/>
    <mergeCell ref="AD460:AF460"/>
    <mergeCell ref="AD461:AF461"/>
    <mergeCell ref="AD452:AF452"/>
    <mergeCell ref="AD453:AF453"/>
    <mergeCell ref="AD454:AF454"/>
    <mergeCell ref="AD455:AF455"/>
    <mergeCell ref="E438:L438"/>
    <mergeCell ref="F439:L439"/>
    <mergeCell ref="F440:L440"/>
    <mergeCell ref="E441:L441"/>
    <mergeCell ref="F442:L442"/>
    <mergeCell ref="F431:L431"/>
    <mergeCell ref="F432:L432"/>
    <mergeCell ref="E433:L433"/>
    <mergeCell ref="F434:L434"/>
    <mergeCell ref="F435:L435"/>
    <mergeCell ref="F436:L436"/>
    <mergeCell ref="E425:L425"/>
    <mergeCell ref="F426:L426"/>
    <mergeCell ref="F427:L427"/>
    <mergeCell ref="F428:L428"/>
    <mergeCell ref="E429:L429"/>
    <mergeCell ref="F430:L430"/>
    <mergeCell ref="D437:AF437"/>
    <mergeCell ref="AD425:AF425"/>
    <mergeCell ref="AD426:AF426"/>
    <mergeCell ref="AD427:AF427"/>
    <mergeCell ref="AD428:AF428"/>
    <mergeCell ref="AD429:AF429"/>
    <mergeCell ref="AD430:AF430"/>
    <mergeCell ref="AD431:AF431"/>
    <mergeCell ref="AD432:AF432"/>
    <mergeCell ref="AD433:AF433"/>
    <mergeCell ref="AD434:AF434"/>
    <mergeCell ref="AD435:AF435"/>
    <mergeCell ref="AD436:AF436"/>
    <mergeCell ref="AD438:AF438"/>
    <mergeCell ref="AD439:AF439"/>
    <mergeCell ref="F420:L420"/>
    <mergeCell ref="F421:L421"/>
    <mergeCell ref="F422:L422"/>
    <mergeCell ref="F423:L423"/>
    <mergeCell ref="E414:L414"/>
    <mergeCell ref="F415:L415"/>
    <mergeCell ref="F416:L416"/>
    <mergeCell ref="F417:L417"/>
    <mergeCell ref="F418:L418"/>
    <mergeCell ref="E419:L419"/>
    <mergeCell ref="E409:L409"/>
    <mergeCell ref="F410:L410"/>
    <mergeCell ref="F411:L411"/>
    <mergeCell ref="F412:L412"/>
    <mergeCell ref="F413:L413"/>
    <mergeCell ref="D408:AF408"/>
    <mergeCell ref="D424:AF424"/>
    <mergeCell ref="AD422:AF422"/>
    <mergeCell ref="AD423:AF423"/>
    <mergeCell ref="AD418:AF418"/>
    <mergeCell ref="AD419:AF419"/>
    <mergeCell ref="AD420:AF420"/>
    <mergeCell ref="AD421:AF421"/>
    <mergeCell ref="AD409:AF409"/>
    <mergeCell ref="AD410:AF410"/>
    <mergeCell ref="AD411:AF411"/>
    <mergeCell ref="AD412:AF412"/>
    <mergeCell ref="AD413:AF413"/>
    <mergeCell ref="AD414:AF414"/>
    <mergeCell ref="AD415:AF415"/>
    <mergeCell ref="AD416:AF416"/>
    <mergeCell ref="AD417:AF417"/>
    <mergeCell ref="F401:L401"/>
    <mergeCell ref="F402:L402"/>
    <mergeCell ref="F403:L403"/>
    <mergeCell ref="F405:L405"/>
    <mergeCell ref="F406:L406"/>
    <mergeCell ref="E394:L394"/>
    <mergeCell ref="F395:L395"/>
    <mergeCell ref="F396:L396"/>
    <mergeCell ref="E397:L397"/>
    <mergeCell ref="F398:L398"/>
    <mergeCell ref="F399:L399"/>
    <mergeCell ref="E388:L388"/>
    <mergeCell ref="F389:L389"/>
    <mergeCell ref="F390:L390"/>
    <mergeCell ref="E391:L391"/>
    <mergeCell ref="F392:L392"/>
    <mergeCell ref="F393:L393"/>
    <mergeCell ref="D400:L400"/>
    <mergeCell ref="D404:L404"/>
    <mergeCell ref="E382:L382"/>
    <mergeCell ref="F383:L383"/>
    <mergeCell ref="F384:L384"/>
    <mergeCell ref="E385:L385"/>
    <mergeCell ref="F386:L386"/>
    <mergeCell ref="F387:L387"/>
    <mergeCell ref="F376:L376"/>
    <mergeCell ref="E377:L377"/>
    <mergeCell ref="F378:L378"/>
    <mergeCell ref="F379:L379"/>
    <mergeCell ref="F380:L380"/>
    <mergeCell ref="E370:L370"/>
    <mergeCell ref="F371:L371"/>
    <mergeCell ref="F372:L372"/>
    <mergeCell ref="F373:L373"/>
    <mergeCell ref="E374:L374"/>
    <mergeCell ref="F375:L375"/>
    <mergeCell ref="D381:AF381"/>
    <mergeCell ref="AD370:AF370"/>
    <mergeCell ref="AD371:AF371"/>
    <mergeCell ref="AD372:AF372"/>
    <mergeCell ref="AD373:AF373"/>
    <mergeCell ref="AD374:AF374"/>
    <mergeCell ref="AD375:AF375"/>
    <mergeCell ref="AD376:AF376"/>
    <mergeCell ref="AD377:AF377"/>
    <mergeCell ref="AD378:AF378"/>
    <mergeCell ref="AD379:AF379"/>
    <mergeCell ref="AD380:AF380"/>
    <mergeCell ref="AD382:AF382"/>
    <mergeCell ref="AD383:AF383"/>
    <mergeCell ref="AD384:AF384"/>
    <mergeCell ref="F364:L364"/>
    <mergeCell ref="F365:L365"/>
    <mergeCell ref="F366:L366"/>
    <mergeCell ref="E367:L367"/>
    <mergeCell ref="F368:L368"/>
    <mergeCell ref="F369:L369"/>
    <mergeCell ref="F358:L358"/>
    <mergeCell ref="E360:L360"/>
    <mergeCell ref="F361:L361"/>
    <mergeCell ref="F362:L362"/>
    <mergeCell ref="E363:L363"/>
    <mergeCell ref="F352:L352"/>
    <mergeCell ref="F353:L353"/>
    <mergeCell ref="F354:L354"/>
    <mergeCell ref="E355:L355"/>
    <mergeCell ref="F356:L356"/>
    <mergeCell ref="F357:L357"/>
    <mergeCell ref="D359:AF359"/>
    <mergeCell ref="AD365:AF365"/>
    <mergeCell ref="AD366:AF366"/>
    <mergeCell ref="AD367:AF367"/>
    <mergeCell ref="AD368:AF368"/>
    <mergeCell ref="AD369:AF369"/>
    <mergeCell ref="AD358:AF358"/>
    <mergeCell ref="AD360:AF360"/>
    <mergeCell ref="AD361:AF361"/>
    <mergeCell ref="AD362:AF362"/>
    <mergeCell ref="AD363:AF363"/>
    <mergeCell ref="AD364:AF364"/>
    <mergeCell ref="F350:L350"/>
    <mergeCell ref="E351:L351"/>
    <mergeCell ref="E341:L341"/>
    <mergeCell ref="F342:L342"/>
    <mergeCell ref="F343:L343"/>
    <mergeCell ref="F344:L344"/>
    <mergeCell ref="F345:L345"/>
    <mergeCell ref="F335:L335"/>
    <mergeCell ref="E336:L336"/>
    <mergeCell ref="F337:L337"/>
    <mergeCell ref="F338:L338"/>
    <mergeCell ref="F339:L339"/>
    <mergeCell ref="F340:L340"/>
    <mergeCell ref="E331:L331"/>
    <mergeCell ref="F332:L332"/>
    <mergeCell ref="F333:L333"/>
    <mergeCell ref="F334:L334"/>
    <mergeCell ref="D346:AF346"/>
    <mergeCell ref="AD331:AF331"/>
    <mergeCell ref="AD332:AF332"/>
    <mergeCell ref="AD333:AF333"/>
    <mergeCell ref="AD334:AF334"/>
    <mergeCell ref="AD335:AF335"/>
    <mergeCell ref="AD336:AF336"/>
    <mergeCell ref="AD337:AF337"/>
    <mergeCell ref="AD338:AF338"/>
    <mergeCell ref="AD339:AF339"/>
    <mergeCell ref="AD340:AF340"/>
    <mergeCell ref="AD341:AF341"/>
    <mergeCell ref="AD342:AF342"/>
    <mergeCell ref="AD343:AF343"/>
    <mergeCell ref="AD344:AF344"/>
    <mergeCell ref="F326:L326"/>
    <mergeCell ref="F327:L327"/>
    <mergeCell ref="F328:L328"/>
    <mergeCell ref="F317:L317"/>
    <mergeCell ref="F318:L318"/>
    <mergeCell ref="F319:L319"/>
    <mergeCell ref="F320:L320"/>
    <mergeCell ref="F321:L321"/>
    <mergeCell ref="F322:L322"/>
    <mergeCell ref="F310:L310"/>
    <mergeCell ref="F311:L311"/>
    <mergeCell ref="E312:L312"/>
    <mergeCell ref="F313:L313"/>
    <mergeCell ref="F314:L314"/>
    <mergeCell ref="E347:L347"/>
    <mergeCell ref="F348:L348"/>
    <mergeCell ref="F349:L349"/>
    <mergeCell ref="D316:L316"/>
    <mergeCell ref="D330:AF330"/>
    <mergeCell ref="AD313:AF313"/>
    <mergeCell ref="AD314:AF314"/>
    <mergeCell ref="AD316:AF316"/>
    <mergeCell ref="AD317:AF317"/>
    <mergeCell ref="AD318:AF318"/>
    <mergeCell ref="AD319:AF319"/>
    <mergeCell ref="AD320:AF320"/>
    <mergeCell ref="AD321:AF321"/>
    <mergeCell ref="AD322:AF322"/>
    <mergeCell ref="AD326:AF326"/>
    <mergeCell ref="AD327:AF327"/>
    <mergeCell ref="AD328:AF328"/>
    <mergeCell ref="AD345:AF345"/>
    <mergeCell ref="F302:L302"/>
    <mergeCell ref="F303:L303"/>
    <mergeCell ref="D307:AF307"/>
    <mergeCell ref="AD298:AF298"/>
    <mergeCell ref="AD299:AF299"/>
    <mergeCell ref="AD300:AF300"/>
    <mergeCell ref="AD301:AF301"/>
    <mergeCell ref="AD302:AF302"/>
    <mergeCell ref="AD303:AF303"/>
    <mergeCell ref="AD304:AF304"/>
    <mergeCell ref="AD305:AF305"/>
    <mergeCell ref="AD306:AF306"/>
    <mergeCell ref="AD308:AF308"/>
    <mergeCell ref="AD309:AF309"/>
    <mergeCell ref="D323:L323"/>
    <mergeCell ref="F324:L324"/>
    <mergeCell ref="F325:L325"/>
    <mergeCell ref="AD323:AF323"/>
    <mergeCell ref="AD324:AF324"/>
    <mergeCell ref="AD325:AF325"/>
    <mergeCell ref="AD310:AF310"/>
    <mergeCell ref="AD311:AF311"/>
    <mergeCell ref="F304:L304"/>
    <mergeCell ref="F305:L305"/>
    <mergeCell ref="F306:L306"/>
    <mergeCell ref="E308:L308"/>
    <mergeCell ref="F309:L309"/>
    <mergeCell ref="F298:L298"/>
    <mergeCell ref="F299:L299"/>
    <mergeCell ref="F300:L300"/>
    <mergeCell ref="E301:L301"/>
    <mergeCell ref="AD312:AF312"/>
    <mergeCell ref="E292:L292"/>
    <mergeCell ref="F293:L293"/>
    <mergeCell ref="F294:L294"/>
    <mergeCell ref="F295:L295"/>
    <mergeCell ref="E296:L296"/>
    <mergeCell ref="F297:L297"/>
    <mergeCell ref="F286:L286"/>
    <mergeCell ref="F287:L287"/>
    <mergeCell ref="E288:L288"/>
    <mergeCell ref="F289:L289"/>
    <mergeCell ref="F290:L290"/>
    <mergeCell ref="F280:L280"/>
    <mergeCell ref="E281:L281"/>
    <mergeCell ref="F282:L282"/>
    <mergeCell ref="F283:L283"/>
    <mergeCell ref="F284:L284"/>
    <mergeCell ref="F285:L285"/>
    <mergeCell ref="D291:AF291"/>
    <mergeCell ref="AD295:AF295"/>
    <mergeCell ref="AD296:AF296"/>
    <mergeCell ref="AD297:AF297"/>
    <mergeCell ref="AD287:AF287"/>
    <mergeCell ref="AD288:AF288"/>
    <mergeCell ref="AD289:AF289"/>
    <mergeCell ref="AD290:AF290"/>
    <mergeCell ref="AD292:AF292"/>
    <mergeCell ref="AD293:AF293"/>
    <mergeCell ref="AD294:AF294"/>
    <mergeCell ref="AD285:AF285"/>
    <mergeCell ref="AD286:AF286"/>
    <mergeCell ref="Z285:AB285"/>
    <mergeCell ref="E274:L274"/>
    <mergeCell ref="F275:L275"/>
    <mergeCell ref="F276:L276"/>
    <mergeCell ref="F277:L277"/>
    <mergeCell ref="F278:L278"/>
    <mergeCell ref="F279:L279"/>
    <mergeCell ref="F268:L268"/>
    <mergeCell ref="F269:L269"/>
    <mergeCell ref="F270:L270"/>
    <mergeCell ref="F271:L271"/>
    <mergeCell ref="F272:L272"/>
    <mergeCell ref="F273:L273"/>
    <mergeCell ref="F262:L262"/>
    <mergeCell ref="F263:L263"/>
    <mergeCell ref="F264:L264"/>
    <mergeCell ref="F265:L265"/>
    <mergeCell ref="F266:L266"/>
    <mergeCell ref="E267:L267"/>
    <mergeCell ref="F256:L256"/>
    <mergeCell ref="F257:L257"/>
    <mergeCell ref="F258:L258"/>
    <mergeCell ref="F259:L259"/>
    <mergeCell ref="E260:L260"/>
    <mergeCell ref="F261:L261"/>
    <mergeCell ref="F250:L250"/>
    <mergeCell ref="F251:L251"/>
    <mergeCell ref="F252:L252"/>
    <mergeCell ref="E253:L253"/>
    <mergeCell ref="F254:L254"/>
    <mergeCell ref="F255:L255"/>
    <mergeCell ref="F244:L244"/>
    <mergeCell ref="F245:L245"/>
    <mergeCell ref="E246:L246"/>
    <mergeCell ref="F247:L247"/>
    <mergeCell ref="F248:L248"/>
    <mergeCell ref="F249:L249"/>
    <mergeCell ref="E239:L239"/>
    <mergeCell ref="F240:L240"/>
    <mergeCell ref="F241:L241"/>
    <mergeCell ref="F242:L242"/>
    <mergeCell ref="F243:L243"/>
    <mergeCell ref="D232:L232"/>
    <mergeCell ref="F233:L233"/>
    <mergeCell ref="F234:L234"/>
    <mergeCell ref="F235:L235"/>
    <mergeCell ref="F236:L236"/>
    <mergeCell ref="F237:L237"/>
    <mergeCell ref="F224:L224"/>
    <mergeCell ref="D225:L225"/>
    <mergeCell ref="F226:L226"/>
    <mergeCell ref="B228:L228"/>
    <mergeCell ref="B229:AF229"/>
    <mergeCell ref="B227:AF227"/>
    <mergeCell ref="D238:AF238"/>
    <mergeCell ref="AD228:AF228"/>
    <mergeCell ref="AD232:AF232"/>
    <mergeCell ref="AD233:AF233"/>
    <mergeCell ref="AD234:AF234"/>
    <mergeCell ref="AD235:AF235"/>
    <mergeCell ref="AD236:AF236"/>
    <mergeCell ref="AD237:AF237"/>
    <mergeCell ref="AD239:AF239"/>
    <mergeCell ref="AD240:AF240"/>
    <mergeCell ref="AD241:AF241"/>
    <mergeCell ref="AD242:AF242"/>
    <mergeCell ref="C231:AF231"/>
    <mergeCell ref="B230:AF230"/>
    <mergeCell ref="F218:L218"/>
    <mergeCell ref="F219:L219"/>
    <mergeCell ref="F220:L220"/>
    <mergeCell ref="D221:L221"/>
    <mergeCell ref="F222:L222"/>
    <mergeCell ref="F223:L223"/>
    <mergeCell ref="F211:L211"/>
    <mergeCell ref="F212:L212"/>
    <mergeCell ref="D214:L214"/>
    <mergeCell ref="F215:L215"/>
    <mergeCell ref="F216:L216"/>
    <mergeCell ref="E203:L203"/>
    <mergeCell ref="F204:L204"/>
    <mergeCell ref="F205:L205"/>
    <mergeCell ref="F207:L207"/>
    <mergeCell ref="F208:L208"/>
    <mergeCell ref="F209:L209"/>
    <mergeCell ref="D217:L217"/>
    <mergeCell ref="D210:L210"/>
    <mergeCell ref="D206:L206"/>
    <mergeCell ref="E197:L197"/>
    <mergeCell ref="F198:L198"/>
    <mergeCell ref="F199:L199"/>
    <mergeCell ref="E200:L200"/>
    <mergeCell ref="F201:L201"/>
    <mergeCell ref="F202:L202"/>
    <mergeCell ref="E191:L191"/>
    <mergeCell ref="F192:L192"/>
    <mergeCell ref="F193:L193"/>
    <mergeCell ref="E194:L194"/>
    <mergeCell ref="F195:L195"/>
    <mergeCell ref="F196:L196"/>
    <mergeCell ref="F185:L185"/>
    <mergeCell ref="F186:L186"/>
    <mergeCell ref="E188:L188"/>
    <mergeCell ref="F189:L189"/>
    <mergeCell ref="F190:L190"/>
    <mergeCell ref="D187:AF187"/>
    <mergeCell ref="AD188:AF188"/>
    <mergeCell ref="AD189:AF189"/>
    <mergeCell ref="AD190:AF190"/>
    <mergeCell ref="AD191:AF191"/>
    <mergeCell ref="AD192:AF192"/>
    <mergeCell ref="AD193:AF193"/>
    <mergeCell ref="AD194:AF194"/>
    <mergeCell ref="AD195:AF195"/>
    <mergeCell ref="AD196:AF196"/>
    <mergeCell ref="AD197:AF197"/>
    <mergeCell ref="AD198:AF198"/>
    <mergeCell ref="AD199:AF199"/>
    <mergeCell ref="AD200:AF200"/>
    <mergeCell ref="AD201:AF201"/>
    <mergeCell ref="F179:L179"/>
    <mergeCell ref="E180:L180"/>
    <mergeCell ref="F181:L181"/>
    <mergeCell ref="F182:L182"/>
    <mergeCell ref="E183:L183"/>
    <mergeCell ref="F184:L184"/>
    <mergeCell ref="E173:L173"/>
    <mergeCell ref="F174:L174"/>
    <mergeCell ref="F175:L175"/>
    <mergeCell ref="E176:L176"/>
    <mergeCell ref="F177:L177"/>
    <mergeCell ref="F178:L178"/>
    <mergeCell ref="F167:L167"/>
    <mergeCell ref="F168:L168"/>
    <mergeCell ref="E169:L169"/>
    <mergeCell ref="F170:L170"/>
    <mergeCell ref="F171:L171"/>
    <mergeCell ref="F172:L172"/>
    <mergeCell ref="AD168:AF168"/>
    <mergeCell ref="AD169:AF169"/>
    <mergeCell ref="AD170:AF170"/>
    <mergeCell ref="AD171:AF171"/>
    <mergeCell ref="AD172:AF172"/>
    <mergeCell ref="AD173:AF173"/>
    <mergeCell ref="AD174:AF174"/>
    <mergeCell ref="AD175:AF175"/>
    <mergeCell ref="AD176:AF176"/>
    <mergeCell ref="AD177:AF177"/>
    <mergeCell ref="AD178:AF178"/>
    <mergeCell ref="AD141:AF141"/>
    <mergeCell ref="AD142:AF142"/>
    <mergeCell ref="AD130:AF130"/>
    <mergeCell ref="E161:L161"/>
    <mergeCell ref="F162:L162"/>
    <mergeCell ref="F163:L163"/>
    <mergeCell ref="F164:L164"/>
    <mergeCell ref="E166:L166"/>
    <mergeCell ref="F155:L155"/>
    <mergeCell ref="F156:L156"/>
    <mergeCell ref="E157:L157"/>
    <mergeCell ref="F158:L158"/>
    <mergeCell ref="F159:L159"/>
    <mergeCell ref="F160:L160"/>
    <mergeCell ref="F149:L149"/>
    <mergeCell ref="F150:L150"/>
    <mergeCell ref="F151:L151"/>
    <mergeCell ref="E153:L153"/>
    <mergeCell ref="F154:L154"/>
    <mergeCell ref="F143:L143"/>
    <mergeCell ref="F144:L144"/>
    <mergeCell ref="F145:L145"/>
    <mergeCell ref="F146:L146"/>
    <mergeCell ref="E147:L147"/>
    <mergeCell ref="F148:L148"/>
    <mergeCell ref="D152:AF152"/>
    <mergeCell ref="D165:AF165"/>
    <mergeCell ref="AD143:AF143"/>
    <mergeCell ref="AD144:AF144"/>
    <mergeCell ref="AD145:AF145"/>
    <mergeCell ref="AD146:AF146"/>
    <mergeCell ref="AD147:AF147"/>
    <mergeCell ref="AD113:AF113"/>
    <mergeCell ref="AD114:AF114"/>
    <mergeCell ref="AD115:AF115"/>
    <mergeCell ref="E137:L137"/>
    <mergeCell ref="F138:L138"/>
    <mergeCell ref="F139:L139"/>
    <mergeCell ref="F140:L140"/>
    <mergeCell ref="F141:L141"/>
    <mergeCell ref="E142:L142"/>
    <mergeCell ref="F131:L131"/>
    <mergeCell ref="F132:L132"/>
    <mergeCell ref="F133:L133"/>
    <mergeCell ref="F134:L134"/>
    <mergeCell ref="F125:L125"/>
    <mergeCell ref="F126:L126"/>
    <mergeCell ref="D127:L127"/>
    <mergeCell ref="F128:L128"/>
    <mergeCell ref="F129:L129"/>
    <mergeCell ref="D130:L130"/>
    <mergeCell ref="D119:L119"/>
    <mergeCell ref="F120:L120"/>
    <mergeCell ref="F121:L121"/>
    <mergeCell ref="F122:L122"/>
    <mergeCell ref="D123:L123"/>
    <mergeCell ref="F124:L124"/>
    <mergeCell ref="D136:AF136"/>
    <mergeCell ref="AD133:AF133"/>
    <mergeCell ref="AD134:AF134"/>
    <mergeCell ref="AD137:AF137"/>
    <mergeCell ref="AD138:AF138"/>
    <mergeCell ref="AD139:AF139"/>
    <mergeCell ref="AD140:AF140"/>
    <mergeCell ref="AD99:AF99"/>
    <mergeCell ref="AD100:AF100"/>
    <mergeCell ref="AC94:AF94"/>
    <mergeCell ref="E113:L113"/>
    <mergeCell ref="F114:L114"/>
    <mergeCell ref="F115:L115"/>
    <mergeCell ref="E116:L116"/>
    <mergeCell ref="F117:L117"/>
    <mergeCell ref="F118:L118"/>
    <mergeCell ref="E108:L108"/>
    <mergeCell ref="F109:L109"/>
    <mergeCell ref="F110:L110"/>
    <mergeCell ref="F111:L111"/>
    <mergeCell ref="F112:L112"/>
    <mergeCell ref="E101:L101"/>
    <mergeCell ref="F102:L102"/>
    <mergeCell ref="F103:L103"/>
    <mergeCell ref="E104:L104"/>
    <mergeCell ref="F105:L105"/>
    <mergeCell ref="F106:L106"/>
    <mergeCell ref="D107:AF107"/>
    <mergeCell ref="E96:L96"/>
    <mergeCell ref="F97:L97"/>
    <mergeCell ref="F98:L98"/>
    <mergeCell ref="F99:L99"/>
    <mergeCell ref="F100:L100"/>
    <mergeCell ref="F89:L89"/>
    <mergeCell ref="F90:L90"/>
    <mergeCell ref="D91:L91"/>
    <mergeCell ref="F92:L92"/>
    <mergeCell ref="F93:L93"/>
    <mergeCell ref="F83:L83"/>
    <mergeCell ref="E84:L84"/>
    <mergeCell ref="F85:L85"/>
    <mergeCell ref="F86:L86"/>
    <mergeCell ref="D87:L87"/>
    <mergeCell ref="F88:L88"/>
    <mergeCell ref="F77:L77"/>
    <mergeCell ref="E78:L78"/>
    <mergeCell ref="F79:L79"/>
    <mergeCell ref="F80:L80"/>
    <mergeCell ref="E81:L81"/>
    <mergeCell ref="F82:L82"/>
    <mergeCell ref="C94:AB94"/>
    <mergeCell ref="D95:AF95"/>
    <mergeCell ref="AD92:AF92"/>
    <mergeCell ref="AD93:AF93"/>
    <mergeCell ref="AD96:AF96"/>
    <mergeCell ref="AD97:AF97"/>
    <mergeCell ref="AD98:AF98"/>
    <mergeCell ref="AD77:AF77"/>
    <mergeCell ref="AD78:AF78"/>
    <mergeCell ref="AD79:AF79"/>
    <mergeCell ref="E72:L72"/>
    <mergeCell ref="F73:L73"/>
    <mergeCell ref="F74:L74"/>
    <mergeCell ref="E75:L75"/>
    <mergeCell ref="F76:L76"/>
    <mergeCell ref="F65:L65"/>
    <mergeCell ref="F66:L66"/>
    <mergeCell ref="F67:L67"/>
    <mergeCell ref="E69:L69"/>
    <mergeCell ref="F70:L70"/>
    <mergeCell ref="F59:L59"/>
    <mergeCell ref="F60:L60"/>
    <mergeCell ref="E61:L61"/>
    <mergeCell ref="F62:L62"/>
    <mergeCell ref="F63:L63"/>
    <mergeCell ref="E64:L64"/>
    <mergeCell ref="D68:AF68"/>
    <mergeCell ref="AD72:AF72"/>
    <mergeCell ref="AD73:AF73"/>
    <mergeCell ref="AD74:AF74"/>
    <mergeCell ref="AD63:AF63"/>
    <mergeCell ref="AD64:AF64"/>
    <mergeCell ref="AD65:AF65"/>
    <mergeCell ref="AD66:AF66"/>
    <mergeCell ref="AD67:AF67"/>
    <mergeCell ref="AD69:AF69"/>
    <mergeCell ref="AD70:AF70"/>
    <mergeCell ref="AD71:AF71"/>
    <mergeCell ref="AD75:AF75"/>
    <mergeCell ref="AD76:AF76"/>
    <mergeCell ref="B7:AF7"/>
    <mergeCell ref="C8:AF8"/>
    <mergeCell ref="F9:L9"/>
    <mergeCell ref="D10:L10"/>
    <mergeCell ref="F4:L4"/>
    <mergeCell ref="F11:L11"/>
    <mergeCell ref="F12:L12"/>
    <mergeCell ref="C16:AF16"/>
    <mergeCell ref="D17:AF17"/>
    <mergeCell ref="M4:AF4"/>
    <mergeCell ref="N9:AC9"/>
    <mergeCell ref="N12:AC12"/>
    <mergeCell ref="N14:AC14"/>
    <mergeCell ref="F43:L43"/>
    <mergeCell ref="F44:L44"/>
    <mergeCell ref="F45:L45"/>
    <mergeCell ref="F71:L71"/>
    <mergeCell ref="AD45:AF45"/>
    <mergeCell ref="AD47:AF47"/>
    <mergeCell ref="AD48:AF48"/>
    <mergeCell ref="AD49:AF49"/>
    <mergeCell ref="AD50:AF50"/>
    <mergeCell ref="AD51:AF51"/>
    <mergeCell ref="AD52:AF52"/>
    <mergeCell ref="AD53:AF53"/>
    <mergeCell ref="D33:AF33"/>
    <mergeCell ref="D46:AF46"/>
    <mergeCell ref="AD9:AF9"/>
    <mergeCell ref="AD10:AF10"/>
    <mergeCell ref="AD11:AF11"/>
    <mergeCell ref="AD12:AF12"/>
    <mergeCell ref="AD13:AF13"/>
    <mergeCell ref="E54:L54"/>
    <mergeCell ref="F55:L55"/>
    <mergeCell ref="F56:L56"/>
    <mergeCell ref="E57:L57"/>
    <mergeCell ref="F58:L58"/>
    <mergeCell ref="E47:L47"/>
    <mergeCell ref="F48:L48"/>
    <mergeCell ref="F49:L49"/>
    <mergeCell ref="E50:L50"/>
    <mergeCell ref="B1275:AF1275"/>
    <mergeCell ref="F51:L51"/>
    <mergeCell ref="F52:L52"/>
    <mergeCell ref="E42:L42"/>
    <mergeCell ref="B2:AF2"/>
    <mergeCell ref="B3:AF3"/>
    <mergeCell ref="B4:E4"/>
    <mergeCell ref="B5:E5"/>
    <mergeCell ref="F5:L5"/>
    <mergeCell ref="M5:M6"/>
    <mergeCell ref="AC5:AC6"/>
    <mergeCell ref="AD5:AF6"/>
    <mergeCell ref="B6:L6"/>
    <mergeCell ref="F19:L19"/>
    <mergeCell ref="F20:L20"/>
    <mergeCell ref="F21:L21"/>
    <mergeCell ref="F22:L22"/>
    <mergeCell ref="E23:L23"/>
    <mergeCell ref="F24:L24"/>
    <mergeCell ref="D13:L13"/>
    <mergeCell ref="F14:L14"/>
    <mergeCell ref="F15:L15"/>
    <mergeCell ref="E18:L18"/>
    <mergeCell ref="AD1441:AF1455"/>
    <mergeCell ref="AD1457:AF1468"/>
    <mergeCell ref="AD1470:AF1490"/>
    <mergeCell ref="AD1492:AF1513"/>
    <mergeCell ref="N1515:AF1516"/>
    <mergeCell ref="N1513:AB1513"/>
    <mergeCell ref="AD1521:AF1521"/>
    <mergeCell ref="AD1540:AF1546"/>
    <mergeCell ref="AD1532:AF1538"/>
    <mergeCell ref="AD1524:AF1530"/>
    <mergeCell ref="N1355:P1355"/>
    <mergeCell ref="B1550:AF1550"/>
    <mergeCell ref="E514:L514"/>
    <mergeCell ref="E509:L509"/>
    <mergeCell ref="F25:L25"/>
    <mergeCell ref="F26:L26"/>
    <mergeCell ref="F27:L27"/>
    <mergeCell ref="E28:L28"/>
    <mergeCell ref="F29:L29"/>
    <mergeCell ref="F30:L30"/>
    <mergeCell ref="E455:L455"/>
    <mergeCell ref="F36:L36"/>
    <mergeCell ref="F37:L37"/>
    <mergeCell ref="E38:L38"/>
    <mergeCell ref="F39:L39"/>
    <mergeCell ref="F40:L40"/>
    <mergeCell ref="F41:L41"/>
    <mergeCell ref="F31:L31"/>
    <mergeCell ref="F32:L32"/>
    <mergeCell ref="E34:L34"/>
    <mergeCell ref="F35:L35"/>
    <mergeCell ref="F53:L53"/>
  </mergeCells>
  <conditionalFormatting sqref="F4:L5">
    <cfRule type="cellIs" dxfId="0" priority="1" operator="equal">
      <formula>0</formula>
    </cfRule>
  </conditionalFormatting>
  <pageMargins left="0" right="0" top="0" bottom="0" header="0" footer="0"/>
  <pageSetup paperSize="5" scale="63" orientation="landscape" r:id="rId1"/>
  <headerFooter alignWithMargins="0">
    <oddHeader>&amp;R
&amp;G</oddHeader>
  </headerFooter>
  <rowBreaks count="34" manualBreakCount="34">
    <brk id="53" min="1" max="31" man="1"/>
    <brk id="93" min="1" max="31" man="1"/>
    <brk id="134" min="1" max="31" man="1"/>
    <brk id="179" min="1" max="31" man="1"/>
    <brk id="229" min="1" max="31" man="1"/>
    <brk id="280" min="1" max="31" man="1"/>
    <brk id="314" min="1" max="31" man="1"/>
    <brk id="358" min="1" max="31" man="1"/>
    <brk id="406" min="1" max="31" man="1"/>
    <brk id="454" min="1" max="31" man="1"/>
    <brk id="505" min="1" max="31" man="1"/>
    <brk id="551" min="1" max="31" man="1"/>
    <brk id="596" min="1" max="31" man="1"/>
    <brk id="636" min="1" max="31" man="1"/>
    <brk id="679" min="1" max="31" man="1"/>
    <brk id="727" min="1" max="31" man="1"/>
    <brk id="743" min="1" max="31" man="1"/>
    <brk id="772" min="1" max="31" man="1"/>
    <brk id="825" min="1" max="31" man="1"/>
    <brk id="869" min="1" max="31" man="1"/>
    <brk id="910" min="1" max="31" man="1"/>
    <brk id="955" min="1" max="31" man="1"/>
    <brk id="1005" min="1" max="31" man="1"/>
    <brk id="1056" min="1" max="31" man="1"/>
    <brk id="1098" min="1" max="31" man="1"/>
    <brk id="1145" min="1" max="31" man="1"/>
    <brk id="1189" min="1" max="31" man="1"/>
    <brk id="1234" min="1" max="31" man="1"/>
    <brk id="1281" min="1" max="31" man="1"/>
    <brk id="1329" min="1" max="31" man="1"/>
    <brk id="1377" min="1" max="31" man="1"/>
    <brk id="1425" min="1" max="31" man="1"/>
    <brk id="1472" min="1" max="31" man="1"/>
    <brk id="1518" min="1" max="31" man="1"/>
  </rowBreaks>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TH106"/>
  <sheetViews>
    <sheetView view="pageBreakPreview" zoomScaleNormal="100" zoomScaleSheetLayoutView="100" workbookViewId="0">
      <selection activeCell="A8" sqref="A8"/>
    </sheetView>
  </sheetViews>
  <sheetFormatPr baseColWidth="10" defaultRowHeight="11.25" x14ac:dyDescent="0.2"/>
  <cols>
    <col min="1" max="1" width="1.33203125" style="39" customWidth="1"/>
    <col min="2" max="3" width="12" customWidth="1"/>
    <col min="4" max="4" width="122.5" customWidth="1"/>
    <col min="9" max="9" width="12" style="39" hidden="1" customWidth="1"/>
    <col min="10" max="10" width="1.33203125" style="39" customWidth="1"/>
    <col min="17" max="17" width="56.83203125" customWidth="1"/>
    <col min="18" max="18" width="14" customWidth="1"/>
    <col min="19" max="21" width="11" customWidth="1"/>
    <col min="22" max="22" width="1.33203125" style="39" customWidth="1"/>
    <col min="25" max="25" width="68" customWidth="1"/>
    <col min="31" max="31" width="12.83203125" customWidth="1"/>
    <col min="35" max="35" width="1.33203125" style="39" customWidth="1"/>
    <col min="37" max="90" width="12" style="173"/>
  </cols>
  <sheetData>
    <row r="1" spans="1:16076" ht="18.75" x14ac:dyDescent="0.2">
      <c r="A1" s="48"/>
      <c r="B1" s="124"/>
      <c r="C1" s="125"/>
      <c r="D1" s="1845"/>
      <c r="E1" s="1845"/>
      <c r="F1" s="1845"/>
      <c r="G1" s="1845"/>
      <c r="H1" s="1845"/>
      <c r="I1" s="1846"/>
      <c r="J1" s="138"/>
      <c r="K1" s="125"/>
      <c r="L1" s="125"/>
      <c r="M1" s="125"/>
      <c r="N1" s="125"/>
      <c r="O1" s="125"/>
      <c r="P1" s="125"/>
      <c r="Q1" s="125"/>
      <c r="R1" s="125"/>
      <c r="S1" s="125"/>
      <c r="T1" s="125"/>
      <c r="U1" s="128"/>
      <c r="V1" s="210"/>
      <c r="W1" s="180"/>
      <c r="X1" s="181"/>
      <c r="Y1" s="181"/>
      <c r="Z1" s="181"/>
      <c r="AA1" s="181"/>
      <c r="AB1" s="181"/>
      <c r="AC1" s="181"/>
      <c r="AD1" s="181"/>
      <c r="AE1" s="181"/>
      <c r="AF1" s="181"/>
      <c r="AG1" s="181"/>
      <c r="AH1" s="181"/>
      <c r="AI1" s="213"/>
      <c r="AJ1" s="181"/>
    </row>
    <row r="2" spans="1:16076" ht="18.75" x14ac:dyDescent="0.2">
      <c r="A2" s="87"/>
      <c r="B2" s="126"/>
      <c r="C2" s="127"/>
      <c r="D2" s="1843"/>
      <c r="E2" s="1843"/>
      <c r="F2" s="1843"/>
      <c r="G2" s="1843"/>
      <c r="H2" s="1843"/>
      <c r="I2" s="1844"/>
      <c r="J2" s="139"/>
      <c r="K2" s="127"/>
      <c r="L2" s="127"/>
      <c r="M2" s="127"/>
      <c r="N2" s="127"/>
      <c r="O2" s="127"/>
      <c r="P2" s="127"/>
      <c r="Q2" s="127"/>
      <c r="R2" s="127"/>
      <c r="S2" s="127"/>
      <c r="T2" s="127"/>
      <c r="U2" s="129"/>
      <c r="V2" s="211"/>
      <c r="W2" s="180"/>
      <c r="X2" s="181"/>
      <c r="Y2" s="181"/>
      <c r="Z2" s="181"/>
      <c r="AA2" s="181"/>
      <c r="AB2" s="181"/>
      <c r="AC2" s="181"/>
      <c r="AD2" s="181"/>
      <c r="AE2" s="181"/>
      <c r="AF2" s="181"/>
      <c r="AG2" s="181"/>
      <c r="AH2" s="181"/>
      <c r="AI2" s="213"/>
      <c r="AJ2" s="181"/>
    </row>
    <row r="3" spans="1:16076" ht="18.75" x14ac:dyDescent="0.2">
      <c r="A3" s="87"/>
      <c r="B3" s="126"/>
      <c r="C3" s="127"/>
      <c r="D3" s="1843" t="s">
        <v>575</v>
      </c>
      <c r="E3" s="1843"/>
      <c r="F3" s="1843"/>
      <c r="G3" s="1843"/>
      <c r="H3" s="1843"/>
      <c r="I3" s="1844"/>
      <c r="J3" s="139"/>
      <c r="K3" s="127"/>
      <c r="L3" s="127"/>
      <c r="M3" s="1843" t="s">
        <v>815</v>
      </c>
      <c r="N3" s="1843"/>
      <c r="O3" s="1843"/>
      <c r="P3" s="1843"/>
      <c r="Q3" s="1843"/>
      <c r="R3" s="1843"/>
      <c r="S3" s="1843"/>
      <c r="T3" s="1843"/>
      <c r="U3" s="1844"/>
      <c r="V3" s="211"/>
      <c r="W3" s="180"/>
      <c r="X3" s="181"/>
      <c r="Y3" s="1878"/>
      <c r="Z3" s="1878"/>
      <c r="AA3" s="1878"/>
      <c r="AB3" s="1878"/>
      <c r="AC3" s="1878"/>
      <c r="AD3" s="1878"/>
      <c r="AE3" s="1878"/>
      <c r="AF3" s="1878"/>
      <c r="AG3" s="1878"/>
      <c r="AH3" s="1878"/>
      <c r="AI3" s="213"/>
      <c r="AJ3" s="181"/>
    </row>
    <row r="4" spans="1:16076" ht="18.75" x14ac:dyDescent="0.2">
      <c r="A4" s="87"/>
      <c r="B4" s="126"/>
      <c r="C4" s="127"/>
      <c r="D4" s="1843"/>
      <c r="E4" s="1843"/>
      <c r="F4" s="1843"/>
      <c r="G4" s="1843"/>
      <c r="H4" s="1843"/>
      <c r="I4" s="1844"/>
      <c r="J4" s="139"/>
      <c r="K4" s="127"/>
      <c r="L4" s="127"/>
      <c r="M4" s="127"/>
      <c r="N4" s="127"/>
      <c r="O4" s="127"/>
      <c r="P4" s="127"/>
      <c r="Q4" s="127"/>
      <c r="R4" s="127"/>
      <c r="S4" s="127"/>
      <c r="T4" s="127"/>
      <c r="U4" s="129"/>
      <c r="V4" s="211"/>
      <c r="W4" s="180"/>
      <c r="X4" s="181"/>
      <c r="Y4" s="181"/>
      <c r="Z4" s="181"/>
      <c r="AA4" s="181"/>
      <c r="AB4" s="181"/>
      <c r="AC4" s="181"/>
      <c r="AD4" s="181"/>
      <c r="AE4" s="181"/>
      <c r="AF4" s="181"/>
      <c r="AG4" s="181"/>
      <c r="AH4" s="181"/>
      <c r="AI4" s="213"/>
      <c r="AJ4" s="181"/>
    </row>
    <row r="5" spans="1:16076" s="25" customFormat="1" ht="60" customHeight="1" x14ac:dyDescent="0.2">
      <c r="A5" s="48"/>
      <c r="B5" s="1858" t="s">
        <v>391</v>
      </c>
      <c r="C5" s="1859"/>
      <c r="D5" s="1860"/>
      <c r="E5" s="1879" t="s">
        <v>718</v>
      </c>
      <c r="F5" s="1880"/>
      <c r="G5" s="1880"/>
      <c r="H5" s="1880"/>
      <c r="I5" s="1881"/>
      <c r="J5" s="138"/>
      <c r="K5" s="1859" t="s">
        <v>205</v>
      </c>
      <c r="L5" s="1859"/>
      <c r="M5" s="1859"/>
      <c r="N5" s="1859"/>
      <c r="O5" s="1859"/>
      <c r="P5" s="1859"/>
      <c r="Q5" s="1859"/>
      <c r="R5" s="1860"/>
      <c r="S5" s="1882" t="s">
        <v>821</v>
      </c>
      <c r="T5" s="1883"/>
      <c r="U5" s="1884"/>
      <c r="V5" s="210"/>
      <c r="W5" s="1927" t="s">
        <v>825</v>
      </c>
      <c r="X5" s="1928"/>
      <c r="Y5" s="1929"/>
      <c r="Z5" s="207" t="s">
        <v>826</v>
      </c>
      <c r="AA5" s="207" t="s">
        <v>206</v>
      </c>
      <c r="AB5" s="207" t="s">
        <v>207</v>
      </c>
      <c r="AC5" s="207" t="s">
        <v>208</v>
      </c>
      <c r="AD5" s="174"/>
      <c r="AE5" s="174"/>
      <c r="AF5" s="174"/>
      <c r="AG5" s="174"/>
      <c r="AH5" s="174"/>
      <c r="AI5" s="213"/>
      <c r="AJ5" s="174"/>
      <c r="AK5" s="174"/>
      <c r="AL5" s="174"/>
      <c r="AM5" s="174"/>
      <c r="AN5" s="174"/>
      <c r="AO5" s="1877"/>
      <c r="AP5" s="1877"/>
      <c r="AQ5" s="1877"/>
      <c r="AR5" s="1877"/>
      <c r="AS5" s="174"/>
      <c r="AT5" s="174"/>
      <c r="AU5" s="174"/>
      <c r="AV5" s="174"/>
      <c r="AW5" s="174"/>
      <c r="AX5" s="174"/>
      <c r="AY5" s="174"/>
      <c r="AZ5" s="174"/>
      <c r="BA5" s="174"/>
      <c r="BB5" s="174"/>
      <c r="BC5" s="174"/>
      <c r="BD5" s="174"/>
      <c r="BE5" s="1877"/>
      <c r="BF5" s="1877"/>
      <c r="BG5" s="1877"/>
      <c r="BH5" s="1877"/>
      <c r="BI5" s="174"/>
      <c r="BJ5" s="174"/>
      <c r="BK5" s="174"/>
      <c r="BL5" s="174"/>
      <c r="BM5" s="174"/>
      <c r="BN5" s="174"/>
      <c r="BO5" s="174"/>
      <c r="BP5" s="174"/>
      <c r="BQ5" s="174"/>
      <c r="BR5" s="174"/>
      <c r="BS5" s="174"/>
      <c r="BT5" s="174"/>
      <c r="BU5" s="1877"/>
      <c r="BV5" s="1877"/>
      <c r="BW5" s="1877"/>
      <c r="BX5" s="1877"/>
      <c r="BY5" s="174"/>
      <c r="BZ5" s="174"/>
      <c r="CA5" s="174"/>
      <c r="CB5" s="174"/>
      <c r="CC5" s="174"/>
      <c r="CD5" s="174"/>
      <c r="CE5" s="174"/>
      <c r="CF5" s="174"/>
      <c r="CG5" s="174"/>
      <c r="CH5" s="174"/>
      <c r="CI5" s="174"/>
      <c r="CJ5" s="174"/>
      <c r="CK5" s="1862"/>
      <c r="CL5" s="1862"/>
      <c r="CM5" s="1862"/>
      <c r="CN5" s="1862"/>
      <c r="CO5" s="148"/>
      <c r="CP5" s="148"/>
      <c r="CQ5" s="148"/>
      <c r="CR5" s="148"/>
      <c r="CS5" s="148"/>
      <c r="CT5" s="148"/>
      <c r="CU5" s="148"/>
      <c r="CV5" s="148"/>
      <c r="CW5" s="148"/>
      <c r="CX5" s="148"/>
      <c r="CY5" s="148"/>
      <c r="CZ5" s="148"/>
      <c r="DA5" s="1862"/>
      <c r="DB5" s="1862"/>
      <c r="DC5" s="1862"/>
      <c r="DD5" s="1862"/>
      <c r="DE5" s="148"/>
      <c r="DF5" s="148"/>
      <c r="DG5" s="148"/>
      <c r="DH5" s="148"/>
      <c r="DI5" s="148"/>
      <c r="DJ5" s="148"/>
      <c r="DK5" s="148"/>
      <c r="DL5" s="148"/>
      <c r="DM5" s="148"/>
      <c r="DN5" s="148"/>
      <c r="DO5" s="148"/>
      <c r="DP5" s="148"/>
      <c r="DQ5" s="1862"/>
      <c r="DR5" s="1862"/>
      <c r="DS5" s="1862"/>
      <c r="DT5" s="1862"/>
      <c r="DU5" s="148"/>
      <c r="DV5" s="148"/>
      <c r="DW5" s="148"/>
      <c r="DX5" s="148"/>
      <c r="DY5" s="148"/>
      <c r="DZ5" s="148"/>
      <c r="EA5" s="148"/>
      <c r="EB5" s="148"/>
      <c r="EC5" s="148"/>
      <c r="ED5" s="148"/>
      <c r="EE5" s="148"/>
      <c r="EF5" s="148"/>
      <c r="EG5" s="1862"/>
      <c r="EH5" s="1862"/>
      <c r="EI5" s="1862"/>
      <c r="EJ5" s="1862"/>
      <c r="EK5" s="148"/>
      <c r="EL5" s="148"/>
      <c r="EM5" s="148"/>
      <c r="EN5" s="148"/>
      <c r="EO5" s="148"/>
      <c r="EP5" s="148"/>
      <c r="EQ5" s="148"/>
      <c r="ER5" s="148"/>
      <c r="ES5" s="148"/>
      <c r="ET5" s="148"/>
      <c r="EU5" s="148"/>
      <c r="EV5" s="148"/>
      <c r="EW5" s="1862"/>
      <c r="EX5" s="1862"/>
      <c r="EY5" s="1862"/>
      <c r="EZ5" s="1862"/>
      <c r="FA5" s="148"/>
      <c r="FB5" s="148"/>
      <c r="FC5" s="148"/>
      <c r="FD5" s="148"/>
      <c r="FE5" s="148"/>
      <c r="FF5" s="148"/>
      <c r="FG5" s="148"/>
      <c r="FH5" s="148"/>
      <c r="FI5" s="148"/>
      <c r="FJ5" s="148"/>
      <c r="FK5" s="148"/>
      <c r="FL5" s="148"/>
      <c r="FM5" s="1862"/>
      <c r="FN5" s="1862"/>
      <c r="FO5" s="1862"/>
      <c r="FP5" s="1862"/>
      <c r="FQ5" s="148"/>
      <c r="FR5" s="148"/>
      <c r="FS5" s="148"/>
      <c r="FT5" s="148"/>
      <c r="FU5" s="148"/>
      <c r="FV5" s="148"/>
      <c r="FW5" s="148"/>
      <c r="FX5" s="148"/>
      <c r="FY5" s="148"/>
      <c r="FZ5" s="148"/>
      <c r="GA5" s="148"/>
      <c r="GB5" s="148"/>
      <c r="GC5" s="1862"/>
      <c r="GD5" s="1862"/>
      <c r="GE5" s="1862"/>
      <c r="GF5" s="1862"/>
      <c r="GG5" s="148"/>
      <c r="GH5" s="148"/>
      <c r="GI5" s="148"/>
      <c r="GJ5" s="148"/>
      <c r="GK5" s="148"/>
      <c r="GL5" s="148"/>
      <c r="GM5" s="148"/>
      <c r="GN5" s="148"/>
      <c r="GO5" s="148"/>
      <c r="GP5" s="148"/>
      <c r="GQ5" s="148"/>
      <c r="GR5" s="148"/>
      <c r="GS5" s="1862"/>
      <c r="GT5" s="1862"/>
      <c r="GU5" s="1862"/>
      <c r="GV5" s="1862"/>
      <c r="GW5" s="148"/>
      <c r="GX5" s="148"/>
      <c r="GY5" s="148"/>
      <c r="GZ5" s="148"/>
      <c r="HA5" s="148"/>
      <c r="HB5" s="148"/>
      <c r="HC5" s="148"/>
      <c r="HD5" s="148"/>
      <c r="HE5" s="148"/>
      <c r="HF5" s="148"/>
      <c r="HG5" s="148"/>
      <c r="HH5" s="148"/>
      <c r="HI5" s="1862"/>
      <c r="HJ5" s="1862"/>
      <c r="HK5" s="1862"/>
      <c r="HL5" s="1862"/>
      <c r="HM5" s="148"/>
      <c r="HN5" s="148"/>
      <c r="HO5" s="148"/>
      <c r="HP5" s="148"/>
      <c r="HQ5" s="148"/>
      <c r="HR5" s="148"/>
      <c r="HS5" s="148"/>
      <c r="HT5" s="148"/>
      <c r="HU5" s="148"/>
      <c r="HV5" s="148"/>
      <c r="HW5" s="148"/>
      <c r="HX5" s="148"/>
      <c r="HY5" s="1862"/>
      <c r="HZ5" s="1862"/>
      <c r="IA5" s="1862"/>
      <c r="IB5" s="1862"/>
      <c r="IC5" s="148"/>
      <c r="ID5" s="148"/>
      <c r="IE5" s="148"/>
      <c r="IF5" s="148"/>
      <c r="IG5" s="148"/>
      <c r="IH5" s="148"/>
      <c r="II5" s="148"/>
      <c r="IJ5" s="148"/>
      <c r="IK5" s="148"/>
      <c r="IL5" s="148"/>
      <c r="IM5" s="148"/>
      <c r="IN5" s="148"/>
      <c r="IO5" s="1862"/>
      <c r="IP5" s="1862"/>
      <c r="IQ5" s="1862"/>
      <c r="IR5" s="1862"/>
      <c r="IS5" s="148"/>
      <c r="IT5" s="148"/>
      <c r="IU5" s="148"/>
      <c r="IV5" s="148"/>
      <c r="IW5" s="148"/>
      <c r="IX5" s="148"/>
      <c r="IY5" s="148"/>
      <c r="IZ5" s="148"/>
      <c r="JA5" s="148"/>
      <c r="JB5" s="148"/>
      <c r="JC5" s="148"/>
      <c r="JD5" s="148"/>
      <c r="JE5" s="1862"/>
      <c r="JF5" s="1862"/>
      <c r="JG5" s="1862"/>
      <c r="JH5" s="1862"/>
      <c r="JI5" s="148"/>
      <c r="JJ5" s="148"/>
      <c r="JK5" s="148"/>
      <c r="JL5" s="148"/>
      <c r="JM5" s="148"/>
      <c r="JN5" s="148"/>
      <c r="JO5" s="148"/>
      <c r="JP5" s="148"/>
      <c r="JQ5" s="148"/>
      <c r="JR5" s="148"/>
      <c r="JS5" s="148"/>
      <c r="JT5" s="148"/>
      <c r="JU5" s="1862"/>
      <c r="JV5" s="1862"/>
      <c r="JW5" s="1862"/>
      <c r="JX5" s="1862"/>
      <c r="JY5" s="148"/>
      <c r="JZ5" s="148"/>
      <c r="KA5" s="148"/>
      <c r="KB5" s="148"/>
      <c r="KC5" s="148"/>
      <c r="KD5" s="148"/>
      <c r="KE5" s="148"/>
      <c r="KF5" s="148"/>
      <c r="KG5" s="148"/>
      <c r="KH5" s="148"/>
      <c r="KI5" s="148"/>
      <c r="KJ5" s="148"/>
      <c r="KK5" s="1862"/>
      <c r="KL5" s="1862"/>
      <c r="KM5" s="1862"/>
      <c r="KN5" s="1862"/>
      <c r="KO5" s="148"/>
      <c r="KP5" s="148"/>
      <c r="KQ5" s="148"/>
      <c r="KR5" s="148"/>
      <c r="KS5" s="148"/>
      <c r="KT5" s="148"/>
      <c r="KU5" s="148"/>
      <c r="KV5" s="148"/>
      <c r="KW5" s="148"/>
      <c r="KX5" s="148"/>
      <c r="KY5" s="148"/>
      <c r="KZ5" s="148"/>
      <c r="LA5" s="1862"/>
      <c r="LB5" s="1862"/>
      <c r="LC5" s="1862"/>
      <c r="LD5" s="1862"/>
      <c r="LE5" s="148"/>
      <c r="LF5" s="148"/>
      <c r="LG5" s="148"/>
      <c r="LH5" s="148"/>
      <c r="LI5" s="148"/>
      <c r="LJ5" s="148"/>
      <c r="LK5" s="148"/>
      <c r="LL5" s="148"/>
      <c r="LM5" s="148"/>
      <c r="LN5" s="148"/>
      <c r="LO5" s="148"/>
      <c r="LP5" s="148"/>
      <c r="LQ5" s="1862"/>
      <c r="LR5" s="1862"/>
      <c r="LS5" s="1862"/>
      <c r="LT5" s="1862"/>
      <c r="LU5" s="148"/>
      <c r="LV5" s="148"/>
      <c r="LW5" s="148"/>
      <c r="LX5" s="148"/>
      <c r="LY5" s="148"/>
      <c r="LZ5" s="148"/>
      <c r="MA5" s="148"/>
      <c r="MB5" s="148"/>
      <c r="MC5" s="148"/>
      <c r="MD5" s="148"/>
      <c r="ME5" s="148"/>
      <c r="MF5" s="148"/>
      <c r="MG5" s="1862"/>
      <c r="MH5" s="1862"/>
      <c r="MI5" s="1862"/>
      <c r="MJ5" s="1862"/>
      <c r="MK5" s="148"/>
      <c r="ML5" s="148"/>
      <c r="MM5" s="148"/>
      <c r="MN5" s="148"/>
      <c r="MO5" s="148"/>
      <c r="MP5" s="148"/>
      <c r="MQ5" s="148"/>
      <c r="MR5" s="148"/>
      <c r="MS5" s="148"/>
      <c r="MT5" s="148"/>
      <c r="MU5" s="148"/>
      <c r="MV5" s="148"/>
      <c r="MW5" s="1862"/>
      <c r="MX5" s="1862"/>
      <c r="MY5" s="1862"/>
      <c r="MZ5" s="1862"/>
      <c r="NA5" s="148"/>
      <c r="NB5" s="148"/>
      <c r="NC5" s="148"/>
      <c r="ND5" s="148"/>
      <c r="NE5" s="148"/>
      <c r="NF5" s="148"/>
      <c r="NG5" s="148"/>
      <c r="NH5" s="148"/>
      <c r="NI5" s="148"/>
      <c r="NJ5" s="148"/>
      <c r="NK5" s="148"/>
      <c r="NL5" s="148"/>
      <c r="NM5" s="1862"/>
      <c r="NN5" s="1862"/>
      <c r="NO5" s="1862"/>
      <c r="NP5" s="1862"/>
      <c r="NQ5" s="148"/>
      <c r="NR5" s="148"/>
      <c r="NS5" s="148"/>
      <c r="NT5" s="148"/>
      <c r="NU5" s="148"/>
      <c r="NV5" s="148"/>
      <c r="NW5" s="148"/>
      <c r="NX5" s="148"/>
      <c r="NY5" s="148"/>
      <c r="NZ5" s="148"/>
      <c r="OA5" s="148"/>
      <c r="OB5" s="148"/>
      <c r="OC5" s="1862"/>
      <c r="OD5" s="1862"/>
      <c r="OE5" s="1862"/>
      <c r="OF5" s="1862"/>
      <c r="OG5" s="148"/>
      <c r="OH5" s="148"/>
      <c r="OI5" s="148"/>
      <c r="OJ5" s="148"/>
      <c r="OK5" s="148"/>
      <c r="OL5" s="148"/>
      <c r="OM5" s="148"/>
      <c r="ON5" s="148"/>
      <c r="OO5" s="148"/>
      <c r="OP5" s="148"/>
      <c r="OQ5" s="148"/>
      <c r="OR5" s="148"/>
      <c r="OS5" s="1862"/>
      <c r="OT5" s="1862"/>
      <c r="OU5" s="1862"/>
      <c r="OV5" s="1862"/>
      <c r="OW5" s="148"/>
      <c r="OX5" s="148"/>
      <c r="OY5" s="148"/>
      <c r="OZ5" s="148"/>
      <c r="PA5" s="148"/>
      <c r="PB5" s="148"/>
      <c r="PC5" s="148"/>
      <c r="PD5" s="148"/>
      <c r="PE5" s="148"/>
      <c r="PF5" s="148"/>
      <c r="PG5" s="148"/>
      <c r="PH5" s="148"/>
      <c r="PI5" s="1862"/>
      <c r="PJ5" s="1862"/>
      <c r="PK5" s="1862"/>
      <c r="PL5" s="1862"/>
      <c r="PM5" s="148"/>
      <c r="PN5" s="148"/>
      <c r="PO5" s="148"/>
      <c r="PP5" s="148"/>
      <c r="PQ5" s="148"/>
      <c r="PR5" s="148"/>
      <c r="PS5" s="148"/>
      <c r="PT5" s="148"/>
      <c r="PU5" s="148"/>
      <c r="PV5" s="148"/>
      <c r="PW5" s="148"/>
      <c r="PX5" s="148"/>
      <c r="PY5" s="1862"/>
      <c r="PZ5" s="1862"/>
      <c r="QA5" s="1862"/>
      <c r="QB5" s="1862"/>
      <c r="QC5" s="148"/>
      <c r="QD5" s="148"/>
      <c r="QE5" s="148"/>
      <c r="QF5" s="148"/>
      <c r="QG5" s="148"/>
      <c r="QH5" s="148"/>
      <c r="QI5" s="148"/>
      <c r="QJ5" s="148"/>
      <c r="QK5" s="148"/>
      <c r="QL5" s="148"/>
      <c r="QM5" s="148"/>
      <c r="QN5" s="148"/>
      <c r="QO5" s="1862"/>
      <c r="QP5" s="1862"/>
      <c r="QQ5" s="1862"/>
      <c r="QR5" s="1862"/>
      <c r="QS5" s="148"/>
      <c r="QT5" s="148"/>
      <c r="QU5" s="148"/>
      <c r="QV5" s="148"/>
      <c r="QW5" s="148"/>
      <c r="QX5" s="148"/>
      <c r="QY5" s="148"/>
      <c r="QZ5" s="148"/>
      <c r="RA5" s="148"/>
      <c r="RB5" s="148"/>
      <c r="RC5" s="148"/>
      <c r="RD5" s="148"/>
      <c r="RE5" s="1862"/>
      <c r="RF5" s="1862"/>
      <c r="RG5" s="1862"/>
      <c r="RH5" s="1862"/>
      <c r="RI5" s="148"/>
      <c r="RJ5" s="148"/>
      <c r="RK5" s="148"/>
      <c r="RL5" s="148"/>
      <c r="RM5" s="148"/>
      <c r="RN5" s="148"/>
      <c r="RO5" s="148"/>
      <c r="RP5" s="148"/>
      <c r="RQ5" s="148"/>
      <c r="RR5" s="148"/>
      <c r="RS5" s="148"/>
      <c r="RT5" s="148"/>
      <c r="RU5" s="1862"/>
      <c r="RV5" s="1862"/>
      <c r="RW5" s="1862"/>
      <c r="RX5" s="1862"/>
      <c r="RY5" s="148"/>
      <c r="RZ5" s="148"/>
      <c r="SA5" s="148"/>
      <c r="SB5" s="148"/>
      <c r="SC5" s="148"/>
      <c r="SD5" s="148"/>
      <c r="SE5" s="148"/>
      <c r="SF5" s="148"/>
      <c r="SG5" s="148"/>
      <c r="SH5" s="148"/>
      <c r="SK5" s="1861" t="s">
        <v>392</v>
      </c>
      <c r="SL5" s="1861"/>
      <c r="SM5" s="1861"/>
      <c r="SN5" s="1861"/>
      <c r="SO5" s="25" t="s">
        <v>391</v>
      </c>
      <c r="TA5" s="1861" t="s">
        <v>392</v>
      </c>
      <c r="TB5" s="1861"/>
      <c r="TC5" s="1861"/>
      <c r="TD5" s="1861"/>
      <c r="TE5" s="25" t="s">
        <v>391</v>
      </c>
      <c r="TQ5" s="1861" t="s">
        <v>392</v>
      </c>
      <c r="TR5" s="1861"/>
      <c r="TS5" s="1861"/>
      <c r="TT5" s="1861"/>
      <c r="TU5" s="25" t="s">
        <v>391</v>
      </c>
      <c r="UG5" s="1861" t="s">
        <v>392</v>
      </c>
      <c r="UH5" s="1861"/>
      <c r="UI5" s="1861"/>
      <c r="UJ5" s="1861"/>
      <c r="UK5" s="25" t="s">
        <v>391</v>
      </c>
      <c r="UW5" s="1861" t="s">
        <v>392</v>
      </c>
      <c r="UX5" s="1861"/>
      <c r="UY5" s="1861"/>
      <c r="UZ5" s="1861"/>
      <c r="VA5" s="25" t="s">
        <v>391</v>
      </c>
      <c r="VM5" s="1861" t="s">
        <v>392</v>
      </c>
      <c r="VN5" s="1861"/>
      <c r="VO5" s="1861"/>
      <c r="VP5" s="1861"/>
      <c r="VQ5" s="25" t="s">
        <v>391</v>
      </c>
      <c r="WC5" s="1861" t="s">
        <v>392</v>
      </c>
      <c r="WD5" s="1861"/>
      <c r="WE5" s="1861"/>
      <c r="WF5" s="1861"/>
      <c r="WG5" s="25" t="s">
        <v>391</v>
      </c>
      <c r="WS5" s="1861" t="s">
        <v>392</v>
      </c>
      <c r="WT5" s="1861"/>
      <c r="WU5" s="1861"/>
      <c r="WV5" s="1861"/>
      <c r="WW5" s="25" t="s">
        <v>391</v>
      </c>
      <c r="XI5" s="1861" t="s">
        <v>392</v>
      </c>
      <c r="XJ5" s="1861"/>
      <c r="XK5" s="1861"/>
      <c r="XL5" s="1861"/>
      <c r="XM5" s="25" t="s">
        <v>391</v>
      </c>
      <c r="XY5" s="1861" t="s">
        <v>392</v>
      </c>
      <c r="XZ5" s="1861"/>
      <c r="YA5" s="1861"/>
      <c r="YB5" s="1861"/>
      <c r="YC5" s="25" t="s">
        <v>391</v>
      </c>
      <c r="YO5" s="1861" t="s">
        <v>392</v>
      </c>
      <c r="YP5" s="1861"/>
      <c r="YQ5" s="1861"/>
      <c r="YR5" s="1861"/>
      <c r="YS5" s="25" t="s">
        <v>391</v>
      </c>
      <c r="ZE5" s="1861" t="s">
        <v>392</v>
      </c>
      <c r="ZF5" s="1861"/>
      <c r="ZG5" s="1861"/>
      <c r="ZH5" s="1861"/>
      <c r="ZI5" s="25" t="s">
        <v>391</v>
      </c>
      <c r="ZU5" s="1861" t="s">
        <v>392</v>
      </c>
      <c r="ZV5" s="1861"/>
      <c r="ZW5" s="1861"/>
      <c r="ZX5" s="1861"/>
      <c r="ZY5" s="25" t="s">
        <v>391</v>
      </c>
      <c r="AAK5" s="1861" t="s">
        <v>392</v>
      </c>
      <c r="AAL5" s="1861"/>
      <c r="AAM5" s="1861"/>
      <c r="AAN5" s="1861"/>
      <c r="AAO5" s="25" t="s">
        <v>391</v>
      </c>
      <c r="ABA5" s="1861" t="s">
        <v>392</v>
      </c>
      <c r="ABB5" s="1861"/>
      <c r="ABC5" s="1861"/>
      <c r="ABD5" s="1861"/>
      <c r="ABE5" s="25" t="s">
        <v>391</v>
      </c>
      <c r="ABQ5" s="1861" t="s">
        <v>392</v>
      </c>
      <c r="ABR5" s="1861"/>
      <c r="ABS5" s="1861"/>
      <c r="ABT5" s="1861"/>
      <c r="ABU5" s="25" t="s">
        <v>391</v>
      </c>
      <c r="ACG5" s="1861" t="s">
        <v>392</v>
      </c>
      <c r="ACH5" s="1861"/>
      <c r="ACI5" s="1861"/>
      <c r="ACJ5" s="1861"/>
      <c r="ACK5" s="25" t="s">
        <v>391</v>
      </c>
      <c r="ACW5" s="1861" t="s">
        <v>392</v>
      </c>
      <c r="ACX5" s="1861"/>
      <c r="ACY5" s="1861"/>
      <c r="ACZ5" s="1861"/>
      <c r="ADA5" s="25" t="s">
        <v>391</v>
      </c>
      <c r="ADM5" s="1861" t="s">
        <v>392</v>
      </c>
      <c r="ADN5" s="1861"/>
      <c r="ADO5" s="1861"/>
      <c r="ADP5" s="1861"/>
      <c r="ADQ5" s="25" t="s">
        <v>391</v>
      </c>
      <c r="AEC5" s="1861" t="s">
        <v>392</v>
      </c>
      <c r="AED5" s="1861"/>
      <c r="AEE5" s="1861"/>
      <c r="AEF5" s="1861"/>
      <c r="AEG5" s="25" t="s">
        <v>391</v>
      </c>
      <c r="AES5" s="1861" t="s">
        <v>392</v>
      </c>
      <c r="AET5" s="1861"/>
      <c r="AEU5" s="1861"/>
      <c r="AEV5" s="1861"/>
      <c r="AEW5" s="25" t="s">
        <v>391</v>
      </c>
      <c r="AFI5" s="1861" t="s">
        <v>392</v>
      </c>
      <c r="AFJ5" s="1861"/>
      <c r="AFK5" s="1861"/>
      <c r="AFL5" s="1861"/>
      <c r="AFM5" s="25" t="s">
        <v>391</v>
      </c>
      <c r="AFY5" s="1861" t="s">
        <v>392</v>
      </c>
      <c r="AFZ5" s="1861"/>
      <c r="AGA5" s="1861"/>
      <c r="AGB5" s="1861"/>
      <c r="AGC5" s="25" t="s">
        <v>391</v>
      </c>
      <c r="AGO5" s="1861" t="s">
        <v>392</v>
      </c>
      <c r="AGP5" s="1861"/>
      <c r="AGQ5" s="1861"/>
      <c r="AGR5" s="1861"/>
      <c r="AGS5" s="25" t="s">
        <v>391</v>
      </c>
      <c r="AHE5" s="1861" t="s">
        <v>392</v>
      </c>
      <c r="AHF5" s="1861"/>
      <c r="AHG5" s="1861"/>
      <c r="AHH5" s="1861"/>
      <c r="AHI5" s="25" t="s">
        <v>391</v>
      </c>
      <c r="AHU5" s="1861" t="s">
        <v>392</v>
      </c>
      <c r="AHV5" s="1861"/>
      <c r="AHW5" s="1861"/>
      <c r="AHX5" s="1861"/>
      <c r="AHY5" s="25" t="s">
        <v>391</v>
      </c>
      <c r="AIK5" s="1861" t="s">
        <v>392</v>
      </c>
      <c r="AIL5" s="1861"/>
      <c r="AIM5" s="1861"/>
      <c r="AIN5" s="1861"/>
      <c r="AIO5" s="25" t="s">
        <v>391</v>
      </c>
      <c r="AJA5" s="1861" t="s">
        <v>392</v>
      </c>
      <c r="AJB5" s="1861"/>
      <c r="AJC5" s="1861"/>
      <c r="AJD5" s="1861"/>
      <c r="AJE5" s="25" t="s">
        <v>391</v>
      </c>
      <c r="AJQ5" s="1861" t="s">
        <v>392</v>
      </c>
      <c r="AJR5" s="1861"/>
      <c r="AJS5" s="1861"/>
      <c r="AJT5" s="1861"/>
      <c r="AJU5" s="25" t="s">
        <v>391</v>
      </c>
      <c r="AKG5" s="1861" t="s">
        <v>392</v>
      </c>
      <c r="AKH5" s="1861"/>
      <c r="AKI5" s="1861"/>
      <c r="AKJ5" s="1861"/>
      <c r="AKK5" s="25" t="s">
        <v>391</v>
      </c>
      <c r="AKW5" s="1861" t="s">
        <v>392</v>
      </c>
      <c r="AKX5" s="1861"/>
      <c r="AKY5" s="1861"/>
      <c r="AKZ5" s="1861"/>
      <c r="ALA5" s="25" t="s">
        <v>391</v>
      </c>
      <c r="ALM5" s="1861" t="s">
        <v>392</v>
      </c>
      <c r="ALN5" s="1861"/>
      <c r="ALO5" s="1861"/>
      <c r="ALP5" s="1861"/>
      <c r="ALQ5" s="25" t="s">
        <v>391</v>
      </c>
      <c r="AMC5" s="1861" t="s">
        <v>392</v>
      </c>
      <c r="AMD5" s="1861"/>
      <c r="AME5" s="1861"/>
      <c r="AMF5" s="1861"/>
      <c r="AMG5" s="25" t="s">
        <v>391</v>
      </c>
      <c r="AMS5" s="1861" t="s">
        <v>392</v>
      </c>
      <c r="AMT5" s="1861"/>
      <c r="AMU5" s="1861"/>
      <c r="AMV5" s="1861"/>
      <c r="AMW5" s="25" t="s">
        <v>391</v>
      </c>
      <c r="ANI5" s="1861" t="s">
        <v>392</v>
      </c>
      <c r="ANJ5" s="1861"/>
      <c r="ANK5" s="1861"/>
      <c r="ANL5" s="1861"/>
      <c r="ANM5" s="25" t="s">
        <v>391</v>
      </c>
      <c r="ANY5" s="1861" t="s">
        <v>392</v>
      </c>
      <c r="ANZ5" s="1861"/>
      <c r="AOA5" s="1861"/>
      <c r="AOB5" s="1861"/>
      <c r="AOC5" s="25" t="s">
        <v>391</v>
      </c>
      <c r="AOO5" s="1861" t="s">
        <v>392</v>
      </c>
      <c r="AOP5" s="1861"/>
      <c r="AOQ5" s="1861"/>
      <c r="AOR5" s="1861"/>
      <c r="AOS5" s="25" t="s">
        <v>391</v>
      </c>
      <c r="APE5" s="1861" t="s">
        <v>392</v>
      </c>
      <c r="APF5" s="1861"/>
      <c r="APG5" s="1861"/>
      <c r="APH5" s="1861"/>
      <c r="API5" s="25" t="s">
        <v>391</v>
      </c>
      <c r="APU5" s="1861" t="s">
        <v>392</v>
      </c>
      <c r="APV5" s="1861"/>
      <c r="APW5" s="1861"/>
      <c r="APX5" s="1861"/>
      <c r="APY5" s="25" t="s">
        <v>391</v>
      </c>
      <c r="AQK5" s="1861" t="s">
        <v>392</v>
      </c>
      <c r="AQL5" s="1861"/>
      <c r="AQM5" s="1861"/>
      <c r="AQN5" s="1861"/>
      <c r="AQO5" s="25" t="s">
        <v>391</v>
      </c>
      <c r="ARA5" s="1861" t="s">
        <v>392</v>
      </c>
      <c r="ARB5" s="1861"/>
      <c r="ARC5" s="1861"/>
      <c r="ARD5" s="1861"/>
      <c r="ARE5" s="25" t="s">
        <v>391</v>
      </c>
      <c r="ARQ5" s="1861" t="s">
        <v>392</v>
      </c>
      <c r="ARR5" s="1861"/>
      <c r="ARS5" s="1861"/>
      <c r="ART5" s="1861"/>
      <c r="ARU5" s="25" t="s">
        <v>391</v>
      </c>
      <c r="ASG5" s="1861" t="s">
        <v>392</v>
      </c>
      <c r="ASH5" s="1861"/>
      <c r="ASI5" s="1861"/>
      <c r="ASJ5" s="1861"/>
      <c r="ASK5" s="25" t="s">
        <v>391</v>
      </c>
      <c r="ASW5" s="1861" t="s">
        <v>392</v>
      </c>
      <c r="ASX5" s="1861"/>
      <c r="ASY5" s="1861"/>
      <c r="ASZ5" s="1861"/>
      <c r="ATA5" s="25" t="s">
        <v>391</v>
      </c>
      <c r="ATM5" s="1861" t="s">
        <v>392</v>
      </c>
      <c r="ATN5" s="1861"/>
      <c r="ATO5" s="1861"/>
      <c r="ATP5" s="1861"/>
      <c r="ATQ5" s="25" t="s">
        <v>391</v>
      </c>
      <c r="AUC5" s="1861" t="s">
        <v>392</v>
      </c>
      <c r="AUD5" s="1861"/>
      <c r="AUE5" s="1861"/>
      <c r="AUF5" s="1861"/>
      <c r="AUG5" s="25" t="s">
        <v>391</v>
      </c>
      <c r="AUS5" s="1861" t="s">
        <v>392</v>
      </c>
      <c r="AUT5" s="1861"/>
      <c r="AUU5" s="1861"/>
      <c r="AUV5" s="1861"/>
      <c r="AUW5" s="25" t="s">
        <v>391</v>
      </c>
      <c r="AVI5" s="1861" t="s">
        <v>392</v>
      </c>
      <c r="AVJ5" s="1861"/>
      <c r="AVK5" s="1861"/>
      <c r="AVL5" s="1861"/>
      <c r="AVM5" s="25" t="s">
        <v>391</v>
      </c>
      <c r="AVY5" s="1861" t="s">
        <v>392</v>
      </c>
      <c r="AVZ5" s="1861"/>
      <c r="AWA5" s="1861"/>
      <c r="AWB5" s="1861"/>
      <c r="AWC5" s="25" t="s">
        <v>391</v>
      </c>
      <c r="AWO5" s="1861" t="s">
        <v>392</v>
      </c>
      <c r="AWP5" s="1861"/>
      <c r="AWQ5" s="1861"/>
      <c r="AWR5" s="1861"/>
      <c r="AWS5" s="25" t="s">
        <v>391</v>
      </c>
      <c r="AXE5" s="1861" t="s">
        <v>392</v>
      </c>
      <c r="AXF5" s="1861"/>
      <c r="AXG5" s="1861"/>
      <c r="AXH5" s="1861"/>
      <c r="AXI5" s="25" t="s">
        <v>391</v>
      </c>
      <c r="AXU5" s="1861" t="s">
        <v>392</v>
      </c>
      <c r="AXV5" s="1861"/>
      <c r="AXW5" s="1861"/>
      <c r="AXX5" s="1861"/>
      <c r="AXY5" s="25" t="s">
        <v>391</v>
      </c>
      <c r="AYK5" s="1861" t="s">
        <v>392</v>
      </c>
      <c r="AYL5" s="1861"/>
      <c r="AYM5" s="1861"/>
      <c r="AYN5" s="1861"/>
      <c r="AYO5" s="25" t="s">
        <v>391</v>
      </c>
      <c r="AZA5" s="1861" t="s">
        <v>392</v>
      </c>
      <c r="AZB5" s="1861"/>
      <c r="AZC5" s="1861"/>
      <c r="AZD5" s="1861"/>
      <c r="AZE5" s="25" t="s">
        <v>391</v>
      </c>
      <c r="AZQ5" s="1861" t="s">
        <v>392</v>
      </c>
      <c r="AZR5" s="1861"/>
      <c r="AZS5" s="1861"/>
      <c r="AZT5" s="1861"/>
      <c r="AZU5" s="25" t="s">
        <v>391</v>
      </c>
      <c r="BAG5" s="1861" t="s">
        <v>392</v>
      </c>
      <c r="BAH5" s="1861"/>
      <c r="BAI5" s="1861"/>
      <c r="BAJ5" s="1861"/>
      <c r="BAK5" s="25" t="s">
        <v>391</v>
      </c>
      <c r="BAW5" s="1861" t="s">
        <v>392</v>
      </c>
      <c r="BAX5" s="1861"/>
      <c r="BAY5" s="1861"/>
      <c r="BAZ5" s="1861"/>
      <c r="BBA5" s="25" t="s">
        <v>391</v>
      </c>
      <c r="BBM5" s="1861" t="s">
        <v>392</v>
      </c>
      <c r="BBN5" s="1861"/>
      <c r="BBO5" s="1861"/>
      <c r="BBP5" s="1861"/>
      <c r="BBQ5" s="25" t="s">
        <v>391</v>
      </c>
      <c r="BCC5" s="1861" t="s">
        <v>392</v>
      </c>
      <c r="BCD5" s="1861"/>
      <c r="BCE5" s="1861"/>
      <c r="BCF5" s="1861"/>
      <c r="BCG5" s="25" t="s">
        <v>391</v>
      </c>
      <c r="BCS5" s="1861" t="s">
        <v>392</v>
      </c>
      <c r="BCT5" s="1861"/>
      <c r="BCU5" s="1861"/>
      <c r="BCV5" s="1861"/>
      <c r="BCW5" s="25" t="s">
        <v>391</v>
      </c>
      <c r="BDI5" s="1861" t="s">
        <v>392</v>
      </c>
      <c r="BDJ5" s="1861"/>
      <c r="BDK5" s="1861"/>
      <c r="BDL5" s="1861"/>
      <c r="BDM5" s="25" t="s">
        <v>391</v>
      </c>
      <c r="BDY5" s="1861" t="s">
        <v>392</v>
      </c>
      <c r="BDZ5" s="1861"/>
      <c r="BEA5" s="1861"/>
      <c r="BEB5" s="1861"/>
      <c r="BEC5" s="25" t="s">
        <v>391</v>
      </c>
      <c r="BEO5" s="1861" t="s">
        <v>392</v>
      </c>
      <c r="BEP5" s="1861"/>
      <c r="BEQ5" s="1861"/>
      <c r="BER5" s="1861"/>
      <c r="BES5" s="25" t="s">
        <v>391</v>
      </c>
      <c r="BFE5" s="1861" t="s">
        <v>392</v>
      </c>
      <c r="BFF5" s="1861"/>
      <c r="BFG5" s="1861"/>
      <c r="BFH5" s="1861"/>
      <c r="BFI5" s="25" t="s">
        <v>391</v>
      </c>
      <c r="BFU5" s="1861" t="s">
        <v>392</v>
      </c>
      <c r="BFV5" s="1861"/>
      <c r="BFW5" s="1861"/>
      <c r="BFX5" s="1861"/>
      <c r="BFY5" s="25" t="s">
        <v>391</v>
      </c>
      <c r="BGK5" s="1861" t="s">
        <v>392</v>
      </c>
      <c r="BGL5" s="1861"/>
      <c r="BGM5" s="1861"/>
      <c r="BGN5" s="1861"/>
      <c r="BGO5" s="25" t="s">
        <v>391</v>
      </c>
      <c r="BHA5" s="1861" t="s">
        <v>392</v>
      </c>
      <c r="BHB5" s="1861"/>
      <c r="BHC5" s="1861"/>
      <c r="BHD5" s="1861"/>
      <c r="BHE5" s="25" t="s">
        <v>391</v>
      </c>
      <c r="BHQ5" s="1861" t="s">
        <v>392</v>
      </c>
      <c r="BHR5" s="1861"/>
      <c r="BHS5" s="1861"/>
      <c r="BHT5" s="1861"/>
      <c r="BHU5" s="25" t="s">
        <v>391</v>
      </c>
      <c r="BIG5" s="1861" t="s">
        <v>392</v>
      </c>
      <c r="BIH5" s="1861"/>
      <c r="BII5" s="1861"/>
      <c r="BIJ5" s="1861"/>
      <c r="BIK5" s="25" t="s">
        <v>391</v>
      </c>
      <c r="BIW5" s="1861" t="s">
        <v>392</v>
      </c>
      <c r="BIX5" s="1861"/>
      <c r="BIY5" s="1861"/>
      <c r="BIZ5" s="1861"/>
      <c r="BJA5" s="25" t="s">
        <v>391</v>
      </c>
      <c r="BJM5" s="1861" t="s">
        <v>392</v>
      </c>
      <c r="BJN5" s="1861"/>
      <c r="BJO5" s="1861"/>
      <c r="BJP5" s="1861"/>
      <c r="BJQ5" s="25" t="s">
        <v>391</v>
      </c>
      <c r="BKC5" s="1861" t="s">
        <v>392</v>
      </c>
      <c r="BKD5" s="1861"/>
      <c r="BKE5" s="1861"/>
      <c r="BKF5" s="1861"/>
      <c r="BKG5" s="25" t="s">
        <v>391</v>
      </c>
      <c r="BKS5" s="1861" t="s">
        <v>392</v>
      </c>
      <c r="BKT5" s="1861"/>
      <c r="BKU5" s="1861"/>
      <c r="BKV5" s="1861"/>
      <c r="BKW5" s="25" t="s">
        <v>391</v>
      </c>
      <c r="BLI5" s="1861" t="s">
        <v>392</v>
      </c>
      <c r="BLJ5" s="1861"/>
      <c r="BLK5" s="1861"/>
      <c r="BLL5" s="1861"/>
      <c r="BLM5" s="25" t="s">
        <v>391</v>
      </c>
      <c r="BLY5" s="1861" t="s">
        <v>392</v>
      </c>
      <c r="BLZ5" s="1861"/>
      <c r="BMA5" s="1861"/>
      <c r="BMB5" s="1861"/>
      <c r="BMC5" s="25" t="s">
        <v>391</v>
      </c>
      <c r="BMO5" s="1861" t="s">
        <v>392</v>
      </c>
      <c r="BMP5" s="1861"/>
      <c r="BMQ5" s="1861"/>
      <c r="BMR5" s="1861"/>
      <c r="BMS5" s="25" t="s">
        <v>391</v>
      </c>
      <c r="BNE5" s="1861" t="s">
        <v>392</v>
      </c>
      <c r="BNF5" s="1861"/>
      <c r="BNG5" s="1861"/>
      <c r="BNH5" s="1861"/>
      <c r="BNI5" s="25" t="s">
        <v>391</v>
      </c>
      <c r="BNU5" s="1861" t="s">
        <v>392</v>
      </c>
      <c r="BNV5" s="1861"/>
      <c r="BNW5" s="1861"/>
      <c r="BNX5" s="1861"/>
      <c r="BNY5" s="25" t="s">
        <v>391</v>
      </c>
      <c r="BOK5" s="1861" t="s">
        <v>392</v>
      </c>
      <c r="BOL5" s="1861"/>
      <c r="BOM5" s="1861"/>
      <c r="BON5" s="1861"/>
      <c r="BOO5" s="25" t="s">
        <v>391</v>
      </c>
      <c r="BPA5" s="1861" t="s">
        <v>392</v>
      </c>
      <c r="BPB5" s="1861"/>
      <c r="BPC5" s="1861"/>
      <c r="BPD5" s="1861"/>
      <c r="BPE5" s="25" t="s">
        <v>391</v>
      </c>
      <c r="BPQ5" s="1861" t="s">
        <v>392</v>
      </c>
      <c r="BPR5" s="1861"/>
      <c r="BPS5" s="1861"/>
      <c r="BPT5" s="1861"/>
      <c r="BPU5" s="25" t="s">
        <v>391</v>
      </c>
      <c r="BQG5" s="1861" t="s">
        <v>392</v>
      </c>
      <c r="BQH5" s="1861"/>
      <c r="BQI5" s="1861"/>
      <c r="BQJ5" s="1861"/>
      <c r="BQK5" s="25" t="s">
        <v>391</v>
      </c>
      <c r="BQW5" s="1861" t="s">
        <v>392</v>
      </c>
      <c r="BQX5" s="1861"/>
      <c r="BQY5" s="1861"/>
      <c r="BQZ5" s="1861"/>
      <c r="BRA5" s="25" t="s">
        <v>391</v>
      </c>
      <c r="BRM5" s="1861" t="s">
        <v>392</v>
      </c>
      <c r="BRN5" s="1861"/>
      <c r="BRO5" s="1861"/>
      <c r="BRP5" s="1861"/>
      <c r="BRQ5" s="25" t="s">
        <v>391</v>
      </c>
      <c r="BSC5" s="1861" t="s">
        <v>392</v>
      </c>
      <c r="BSD5" s="1861"/>
      <c r="BSE5" s="1861"/>
      <c r="BSF5" s="1861"/>
      <c r="BSG5" s="25" t="s">
        <v>391</v>
      </c>
      <c r="BSS5" s="1861" t="s">
        <v>392</v>
      </c>
      <c r="BST5" s="1861"/>
      <c r="BSU5" s="1861"/>
      <c r="BSV5" s="1861"/>
      <c r="BSW5" s="25" t="s">
        <v>391</v>
      </c>
      <c r="BTI5" s="1861" t="s">
        <v>392</v>
      </c>
      <c r="BTJ5" s="1861"/>
      <c r="BTK5" s="1861"/>
      <c r="BTL5" s="1861"/>
      <c r="BTM5" s="25" t="s">
        <v>391</v>
      </c>
      <c r="BTY5" s="1861" t="s">
        <v>392</v>
      </c>
      <c r="BTZ5" s="1861"/>
      <c r="BUA5" s="1861"/>
      <c r="BUB5" s="1861"/>
      <c r="BUC5" s="25" t="s">
        <v>391</v>
      </c>
      <c r="BUO5" s="1861" t="s">
        <v>392</v>
      </c>
      <c r="BUP5" s="1861"/>
      <c r="BUQ5" s="1861"/>
      <c r="BUR5" s="1861"/>
      <c r="BUS5" s="25" t="s">
        <v>391</v>
      </c>
      <c r="BVE5" s="1861" t="s">
        <v>392</v>
      </c>
      <c r="BVF5" s="1861"/>
      <c r="BVG5" s="1861"/>
      <c r="BVH5" s="1861"/>
      <c r="BVI5" s="25" t="s">
        <v>391</v>
      </c>
      <c r="BVU5" s="1861" t="s">
        <v>392</v>
      </c>
      <c r="BVV5" s="1861"/>
      <c r="BVW5" s="1861"/>
      <c r="BVX5" s="1861"/>
      <c r="BVY5" s="25" t="s">
        <v>391</v>
      </c>
      <c r="BWK5" s="1861" t="s">
        <v>392</v>
      </c>
      <c r="BWL5" s="1861"/>
      <c r="BWM5" s="1861"/>
      <c r="BWN5" s="1861"/>
      <c r="BWO5" s="25" t="s">
        <v>391</v>
      </c>
      <c r="BXA5" s="1861" t="s">
        <v>392</v>
      </c>
      <c r="BXB5" s="1861"/>
      <c r="BXC5" s="1861"/>
      <c r="BXD5" s="1861"/>
      <c r="BXE5" s="25" t="s">
        <v>391</v>
      </c>
      <c r="BXQ5" s="1861" t="s">
        <v>392</v>
      </c>
      <c r="BXR5" s="1861"/>
      <c r="BXS5" s="1861"/>
      <c r="BXT5" s="1861"/>
      <c r="BXU5" s="25" t="s">
        <v>391</v>
      </c>
      <c r="BYG5" s="1861" t="s">
        <v>392</v>
      </c>
      <c r="BYH5" s="1861"/>
      <c r="BYI5" s="1861"/>
      <c r="BYJ5" s="1861"/>
      <c r="BYK5" s="25" t="s">
        <v>391</v>
      </c>
      <c r="BYW5" s="1861" t="s">
        <v>392</v>
      </c>
      <c r="BYX5" s="1861"/>
      <c r="BYY5" s="1861"/>
      <c r="BYZ5" s="1861"/>
      <c r="BZA5" s="25" t="s">
        <v>391</v>
      </c>
      <c r="BZM5" s="1861" t="s">
        <v>392</v>
      </c>
      <c r="BZN5" s="1861"/>
      <c r="BZO5" s="1861"/>
      <c r="BZP5" s="1861"/>
      <c r="BZQ5" s="25" t="s">
        <v>391</v>
      </c>
      <c r="CAC5" s="1861" t="s">
        <v>392</v>
      </c>
      <c r="CAD5" s="1861"/>
      <c r="CAE5" s="1861"/>
      <c r="CAF5" s="1861"/>
      <c r="CAG5" s="25" t="s">
        <v>391</v>
      </c>
      <c r="CAS5" s="1861" t="s">
        <v>392</v>
      </c>
      <c r="CAT5" s="1861"/>
      <c r="CAU5" s="1861"/>
      <c r="CAV5" s="1861"/>
      <c r="CAW5" s="25" t="s">
        <v>391</v>
      </c>
      <c r="CBI5" s="1861" t="s">
        <v>392</v>
      </c>
      <c r="CBJ5" s="1861"/>
      <c r="CBK5" s="1861"/>
      <c r="CBL5" s="1861"/>
      <c r="CBM5" s="25" t="s">
        <v>391</v>
      </c>
      <c r="CBY5" s="1861" t="s">
        <v>392</v>
      </c>
      <c r="CBZ5" s="1861"/>
      <c r="CCA5" s="1861"/>
      <c r="CCB5" s="1861"/>
      <c r="CCC5" s="25" t="s">
        <v>391</v>
      </c>
      <c r="CCO5" s="1861" t="s">
        <v>392</v>
      </c>
      <c r="CCP5" s="1861"/>
      <c r="CCQ5" s="1861"/>
      <c r="CCR5" s="1861"/>
      <c r="CCS5" s="25" t="s">
        <v>391</v>
      </c>
      <c r="CDE5" s="1861" t="s">
        <v>392</v>
      </c>
      <c r="CDF5" s="1861"/>
      <c r="CDG5" s="1861"/>
      <c r="CDH5" s="1861"/>
      <c r="CDI5" s="25" t="s">
        <v>391</v>
      </c>
      <c r="CDU5" s="1861" t="s">
        <v>392</v>
      </c>
      <c r="CDV5" s="1861"/>
      <c r="CDW5" s="1861"/>
      <c r="CDX5" s="1861"/>
      <c r="CDY5" s="25" t="s">
        <v>391</v>
      </c>
      <c r="CEK5" s="1861" t="s">
        <v>392</v>
      </c>
      <c r="CEL5" s="1861"/>
      <c r="CEM5" s="1861"/>
      <c r="CEN5" s="1861"/>
      <c r="CEO5" s="25" t="s">
        <v>391</v>
      </c>
      <c r="CFA5" s="1861" t="s">
        <v>392</v>
      </c>
      <c r="CFB5" s="1861"/>
      <c r="CFC5" s="1861"/>
      <c r="CFD5" s="1861"/>
      <c r="CFE5" s="25" t="s">
        <v>391</v>
      </c>
      <c r="CFQ5" s="1861" t="s">
        <v>392</v>
      </c>
      <c r="CFR5" s="1861"/>
      <c r="CFS5" s="1861"/>
      <c r="CFT5" s="1861"/>
      <c r="CFU5" s="25" t="s">
        <v>391</v>
      </c>
      <c r="CGG5" s="1861" t="s">
        <v>392</v>
      </c>
      <c r="CGH5" s="1861"/>
      <c r="CGI5" s="1861"/>
      <c r="CGJ5" s="1861"/>
      <c r="CGK5" s="25" t="s">
        <v>391</v>
      </c>
      <c r="CGW5" s="1861" t="s">
        <v>392</v>
      </c>
      <c r="CGX5" s="1861"/>
      <c r="CGY5" s="1861"/>
      <c r="CGZ5" s="1861"/>
      <c r="CHA5" s="25" t="s">
        <v>391</v>
      </c>
      <c r="CHM5" s="1861" t="s">
        <v>392</v>
      </c>
      <c r="CHN5" s="1861"/>
      <c r="CHO5" s="1861"/>
      <c r="CHP5" s="1861"/>
      <c r="CHQ5" s="25" t="s">
        <v>391</v>
      </c>
      <c r="CIC5" s="1861" t="s">
        <v>392</v>
      </c>
      <c r="CID5" s="1861"/>
      <c r="CIE5" s="1861"/>
      <c r="CIF5" s="1861"/>
      <c r="CIG5" s="25" t="s">
        <v>391</v>
      </c>
      <c r="CIS5" s="1861" t="s">
        <v>392</v>
      </c>
      <c r="CIT5" s="1861"/>
      <c r="CIU5" s="1861"/>
      <c r="CIV5" s="1861"/>
      <c r="CIW5" s="25" t="s">
        <v>391</v>
      </c>
      <c r="CJI5" s="1861" t="s">
        <v>392</v>
      </c>
      <c r="CJJ5" s="1861"/>
      <c r="CJK5" s="1861"/>
      <c r="CJL5" s="1861"/>
      <c r="CJM5" s="25" t="s">
        <v>391</v>
      </c>
      <c r="CJY5" s="1861" t="s">
        <v>392</v>
      </c>
      <c r="CJZ5" s="1861"/>
      <c r="CKA5" s="1861"/>
      <c r="CKB5" s="1861"/>
      <c r="CKC5" s="25" t="s">
        <v>391</v>
      </c>
      <c r="CKO5" s="1861" t="s">
        <v>392</v>
      </c>
      <c r="CKP5" s="1861"/>
      <c r="CKQ5" s="1861"/>
      <c r="CKR5" s="1861"/>
      <c r="CKS5" s="25" t="s">
        <v>391</v>
      </c>
      <c r="CLE5" s="1861" t="s">
        <v>392</v>
      </c>
      <c r="CLF5" s="1861"/>
      <c r="CLG5" s="1861"/>
      <c r="CLH5" s="1861"/>
      <c r="CLI5" s="25" t="s">
        <v>391</v>
      </c>
      <c r="CLU5" s="1861" t="s">
        <v>392</v>
      </c>
      <c r="CLV5" s="1861"/>
      <c r="CLW5" s="1861"/>
      <c r="CLX5" s="1861"/>
      <c r="CLY5" s="25" t="s">
        <v>391</v>
      </c>
      <c r="CMK5" s="1861" t="s">
        <v>392</v>
      </c>
      <c r="CML5" s="1861"/>
      <c r="CMM5" s="1861"/>
      <c r="CMN5" s="1861"/>
      <c r="CMO5" s="25" t="s">
        <v>391</v>
      </c>
      <c r="CNA5" s="1861" t="s">
        <v>392</v>
      </c>
      <c r="CNB5" s="1861"/>
      <c r="CNC5" s="1861"/>
      <c r="CND5" s="1861"/>
      <c r="CNE5" s="25" t="s">
        <v>391</v>
      </c>
      <c r="CNQ5" s="1861" t="s">
        <v>392</v>
      </c>
      <c r="CNR5" s="1861"/>
      <c r="CNS5" s="1861"/>
      <c r="CNT5" s="1861"/>
      <c r="CNU5" s="25" t="s">
        <v>391</v>
      </c>
      <c r="COG5" s="1861" t="s">
        <v>392</v>
      </c>
      <c r="COH5" s="1861"/>
      <c r="COI5" s="1861"/>
      <c r="COJ5" s="1861"/>
      <c r="COK5" s="25" t="s">
        <v>391</v>
      </c>
      <c r="COW5" s="1861" t="s">
        <v>392</v>
      </c>
      <c r="COX5" s="1861"/>
      <c r="COY5" s="1861"/>
      <c r="COZ5" s="1861"/>
      <c r="CPA5" s="25" t="s">
        <v>391</v>
      </c>
      <c r="CPM5" s="1861" t="s">
        <v>392</v>
      </c>
      <c r="CPN5" s="1861"/>
      <c r="CPO5" s="1861"/>
      <c r="CPP5" s="1861"/>
      <c r="CPQ5" s="25" t="s">
        <v>391</v>
      </c>
      <c r="CQC5" s="1861" t="s">
        <v>392</v>
      </c>
      <c r="CQD5" s="1861"/>
      <c r="CQE5" s="1861"/>
      <c r="CQF5" s="1861"/>
      <c r="CQG5" s="25" t="s">
        <v>391</v>
      </c>
      <c r="CQS5" s="1861" t="s">
        <v>392</v>
      </c>
      <c r="CQT5" s="1861"/>
      <c r="CQU5" s="1861"/>
      <c r="CQV5" s="1861"/>
      <c r="CQW5" s="25" t="s">
        <v>391</v>
      </c>
      <c r="CRI5" s="1861" t="s">
        <v>392</v>
      </c>
      <c r="CRJ5" s="1861"/>
      <c r="CRK5" s="1861"/>
      <c r="CRL5" s="1861"/>
      <c r="CRM5" s="25" t="s">
        <v>391</v>
      </c>
      <c r="CRY5" s="1861" t="s">
        <v>392</v>
      </c>
      <c r="CRZ5" s="1861"/>
      <c r="CSA5" s="1861"/>
      <c r="CSB5" s="1861"/>
      <c r="CSC5" s="25" t="s">
        <v>391</v>
      </c>
      <c r="CSO5" s="1861" t="s">
        <v>392</v>
      </c>
      <c r="CSP5" s="1861"/>
      <c r="CSQ5" s="1861"/>
      <c r="CSR5" s="1861"/>
      <c r="CSS5" s="25" t="s">
        <v>391</v>
      </c>
      <c r="CTE5" s="1861" t="s">
        <v>392</v>
      </c>
      <c r="CTF5" s="1861"/>
      <c r="CTG5" s="1861"/>
      <c r="CTH5" s="1861"/>
      <c r="CTI5" s="25" t="s">
        <v>391</v>
      </c>
      <c r="CTU5" s="1861" t="s">
        <v>392</v>
      </c>
      <c r="CTV5" s="1861"/>
      <c r="CTW5" s="1861"/>
      <c r="CTX5" s="1861"/>
      <c r="CTY5" s="25" t="s">
        <v>391</v>
      </c>
      <c r="CUK5" s="1861" t="s">
        <v>392</v>
      </c>
      <c r="CUL5" s="1861"/>
      <c r="CUM5" s="1861"/>
      <c r="CUN5" s="1861"/>
      <c r="CUO5" s="25" t="s">
        <v>391</v>
      </c>
      <c r="CVA5" s="1861" t="s">
        <v>392</v>
      </c>
      <c r="CVB5" s="1861"/>
      <c r="CVC5" s="1861"/>
      <c r="CVD5" s="1861"/>
      <c r="CVE5" s="25" t="s">
        <v>391</v>
      </c>
      <c r="CVQ5" s="1861" t="s">
        <v>392</v>
      </c>
      <c r="CVR5" s="1861"/>
      <c r="CVS5" s="1861"/>
      <c r="CVT5" s="1861"/>
      <c r="CVU5" s="25" t="s">
        <v>391</v>
      </c>
      <c r="CWG5" s="1861" t="s">
        <v>392</v>
      </c>
      <c r="CWH5" s="1861"/>
      <c r="CWI5" s="1861"/>
      <c r="CWJ5" s="1861"/>
      <c r="CWK5" s="25" t="s">
        <v>391</v>
      </c>
      <c r="CWW5" s="1861" t="s">
        <v>392</v>
      </c>
      <c r="CWX5" s="1861"/>
      <c r="CWY5" s="1861"/>
      <c r="CWZ5" s="1861"/>
      <c r="CXA5" s="25" t="s">
        <v>391</v>
      </c>
      <c r="CXM5" s="1861" t="s">
        <v>392</v>
      </c>
      <c r="CXN5" s="1861"/>
      <c r="CXO5" s="1861"/>
      <c r="CXP5" s="1861"/>
      <c r="CXQ5" s="25" t="s">
        <v>391</v>
      </c>
      <c r="CYC5" s="1861" t="s">
        <v>392</v>
      </c>
      <c r="CYD5" s="1861"/>
      <c r="CYE5" s="1861"/>
      <c r="CYF5" s="1861"/>
      <c r="CYG5" s="25" t="s">
        <v>391</v>
      </c>
      <c r="CYS5" s="1861" t="s">
        <v>392</v>
      </c>
      <c r="CYT5" s="1861"/>
      <c r="CYU5" s="1861"/>
      <c r="CYV5" s="1861"/>
      <c r="CYW5" s="25" t="s">
        <v>391</v>
      </c>
      <c r="CZI5" s="1861" t="s">
        <v>392</v>
      </c>
      <c r="CZJ5" s="1861"/>
      <c r="CZK5" s="1861"/>
      <c r="CZL5" s="1861"/>
      <c r="CZM5" s="25" t="s">
        <v>391</v>
      </c>
      <c r="CZY5" s="1861" t="s">
        <v>392</v>
      </c>
      <c r="CZZ5" s="1861"/>
      <c r="DAA5" s="1861"/>
      <c r="DAB5" s="1861"/>
      <c r="DAC5" s="25" t="s">
        <v>391</v>
      </c>
      <c r="DAO5" s="1861" t="s">
        <v>392</v>
      </c>
      <c r="DAP5" s="1861"/>
      <c r="DAQ5" s="1861"/>
      <c r="DAR5" s="1861"/>
      <c r="DAS5" s="25" t="s">
        <v>391</v>
      </c>
      <c r="DBE5" s="1861" t="s">
        <v>392</v>
      </c>
      <c r="DBF5" s="1861"/>
      <c r="DBG5" s="1861"/>
      <c r="DBH5" s="1861"/>
      <c r="DBI5" s="25" t="s">
        <v>391</v>
      </c>
      <c r="DBU5" s="1861" t="s">
        <v>392</v>
      </c>
      <c r="DBV5" s="1861"/>
      <c r="DBW5" s="1861"/>
      <c r="DBX5" s="1861"/>
      <c r="DBY5" s="25" t="s">
        <v>391</v>
      </c>
      <c r="DCK5" s="1861" t="s">
        <v>392</v>
      </c>
      <c r="DCL5" s="1861"/>
      <c r="DCM5" s="1861"/>
      <c r="DCN5" s="1861"/>
      <c r="DCO5" s="25" t="s">
        <v>391</v>
      </c>
      <c r="DDA5" s="1861" t="s">
        <v>392</v>
      </c>
      <c r="DDB5" s="1861"/>
      <c r="DDC5" s="1861"/>
      <c r="DDD5" s="1861"/>
      <c r="DDE5" s="25" t="s">
        <v>391</v>
      </c>
      <c r="DDQ5" s="1861" t="s">
        <v>392</v>
      </c>
      <c r="DDR5" s="1861"/>
      <c r="DDS5" s="1861"/>
      <c r="DDT5" s="1861"/>
      <c r="DDU5" s="25" t="s">
        <v>391</v>
      </c>
      <c r="DEG5" s="1861" t="s">
        <v>392</v>
      </c>
      <c r="DEH5" s="1861"/>
      <c r="DEI5" s="1861"/>
      <c r="DEJ5" s="1861"/>
      <c r="DEK5" s="25" t="s">
        <v>391</v>
      </c>
      <c r="DEW5" s="1861" t="s">
        <v>392</v>
      </c>
      <c r="DEX5" s="1861"/>
      <c r="DEY5" s="1861"/>
      <c r="DEZ5" s="1861"/>
      <c r="DFA5" s="25" t="s">
        <v>391</v>
      </c>
      <c r="DFM5" s="1861" t="s">
        <v>392</v>
      </c>
      <c r="DFN5" s="1861"/>
      <c r="DFO5" s="1861"/>
      <c r="DFP5" s="1861"/>
      <c r="DFQ5" s="25" t="s">
        <v>391</v>
      </c>
      <c r="DGC5" s="1861" t="s">
        <v>392</v>
      </c>
      <c r="DGD5" s="1861"/>
      <c r="DGE5" s="1861"/>
      <c r="DGF5" s="1861"/>
      <c r="DGG5" s="25" t="s">
        <v>391</v>
      </c>
      <c r="DGS5" s="1861" t="s">
        <v>392</v>
      </c>
      <c r="DGT5" s="1861"/>
      <c r="DGU5" s="1861"/>
      <c r="DGV5" s="1861"/>
      <c r="DGW5" s="25" t="s">
        <v>391</v>
      </c>
      <c r="DHI5" s="1861" t="s">
        <v>392</v>
      </c>
      <c r="DHJ5" s="1861"/>
      <c r="DHK5" s="1861"/>
      <c r="DHL5" s="1861"/>
      <c r="DHM5" s="25" t="s">
        <v>391</v>
      </c>
      <c r="DHY5" s="1861" t="s">
        <v>392</v>
      </c>
      <c r="DHZ5" s="1861"/>
      <c r="DIA5" s="1861"/>
      <c r="DIB5" s="1861"/>
      <c r="DIC5" s="25" t="s">
        <v>391</v>
      </c>
      <c r="DIO5" s="1861" t="s">
        <v>392</v>
      </c>
      <c r="DIP5" s="1861"/>
      <c r="DIQ5" s="1861"/>
      <c r="DIR5" s="1861"/>
      <c r="DIS5" s="25" t="s">
        <v>391</v>
      </c>
      <c r="DJE5" s="1861" t="s">
        <v>392</v>
      </c>
      <c r="DJF5" s="1861"/>
      <c r="DJG5" s="1861"/>
      <c r="DJH5" s="1861"/>
      <c r="DJI5" s="25" t="s">
        <v>391</v>
      </c>
      <c r="DJU5" s="1861" t="s">
        <v>392</v>
      </c>
      <c r="DJV5" s="1861"/>
      <c r="DJW5" s="1861"/>
      <c r="DJX5" s="1861"/>
      <c r="DJY5" s="25" t="s">
        <v>391</v>
      </c>
      <c r="DKK5" s="1861" t="s">
        <v>392</v>
      </c>
      <c r="DKL5" s="1861"/>
      <c r="DKM5" s="1861"/>
      <c r="DKN5" s="1861"/>
      <c r="DKO5" s="25" t="s">
        <v>391</v>
      </c>
      <c r="DLA5" s="1861" t="s">
        <v>392</v>
      </c>
      <c r="DLB5" s="1861"/>
      <c r="DLC5" s="1861"/>
      <c r="DLD5" s="1861"/>
      <c r="DLE5" s="25" t="s">
        <v>391</v>
      </c>
      <c r="DLQ5" s="1861" t="s">
        <v>392</v>
      </c>
      <c r="DLR5" s="1861"/>
      <c r="DLS5" s="1861"/>
      <c r="DLT5" s="1861"/>
      <c r="DLU5" s="25" t="s">
        <v>391</v>
      </c>
      <c r="DMG5" s="1861" t="s">
        <v>392</v>
      </c>
      <c r="DMH5" s="1861"/>
      <c r="DMI5" s="1861"/>
      <c r="DMJ5" s="1861"/>
      <c r="DMK5" s="25" t="s">
        <v>391</v>
      </c>
      <c r="DMW5" s="1861" t="s">
        <v>392</v>
      </c>
      <c r="DMX5" s="1861"/>
      <c r="DMY5" s="1861"/>
      <c r="DMZ5" s="1861"/>
      <c r="DNA5" s="25" t="s">
        <v>391</v>
      </c>
      <c r="DNM5" s="1861" t="s">
        <v>392</v>
      </c>
      <c r="DNN5" s="1861"/>
      <c r="DNO5" s="1861"/>
      <c r="DNP5" s="1861"/>
      <c r="DNQ5" s="25" t="s">
        <v>391</v>
      </c>
      <c r="DOC5" s="1861" t="s">
        <v>392</v>
      </c>
      <c r="DOD5" s="1861"/>
      <c r="DOE5" s="1861"/>
      <c r="DOF5" s="1861"/>
      <c r="DOG5" s="25" t="s">
        <v>391</v>
      </c>
      <c r="DOS5" s="1861" t="s">
        <v>392</v>
      </c>
      <c r="DOT5" s="1861"/>
      <c r="DOU5" s="1861"/>
      <c r="DOV5" s="1861"/>
      <c r="DOW5" s="25" t="s">
        <v>391</v>
      </c>
      <c r="DPI5" s="1861" t="s">
        <v>392</v>
      </c>
      <c r="DPJ5" s="1861"/>
      <c r="DPK5" s="1861"/>
      <c r="DPL5" s="1861"/>
      <c r="DPM5" s="25" t="s">
        <v>391</v>
      </c>
      <c r="DPY5" s="1861" t="s">
        <v>392</v>
      </c>
      <c r="DPZ5" s="1861"/>
      <c r="DQA5" s="1861"/>
      <c r="DQB5" s="1861"/>
      <c r="DQC5" s="25" t="s">
        <v>391</v>
      </c>
      <c r="DQO5" s="1861" t="s">
        <v>392</v>
      </c>
      <c r="DQP5" s="1861"/>
      <c r="DQQ5" s="1861"/>
      <c r="DQR5" s="1861"/>
      <c r="DQS5" s="25" t="s">
        <v>391</v>
      </c>
      <c r="DRE5" s="1861" t="s">
        <v>392</v>
      </c>
      <c r="DRF5" s="1861"/>
      <c r="DRG5" s="1861"/>
      <c r="DRH5" s="1861"/>
      <c r="DRI5" s="25" t="s">
        <v>391</v>
      </c>
      <c r="DRU5" s="1861" t="s">
        <v>392</v>
      </c>
      <c r="DRV5" s="1861"/>
      <c r="DRW5" s="1861"/>
      <c r="DRX5" s="1861"/>
      <c r="DRY5" s="25" t="s">
        <v>391</v>
      </c>
      <c r="DSK5" s="1861" t="s">
        <v>392</v>
      </c>
      <c r="DSL5" s="1861"/>
      <c r="DSM5" s="1861"/>
      <c r="DSN5" s="1861"/>
      <c r="DSO5" s="25" t="s">
        <v>391</v>
      </c>
      <c r="DTA5" s="1861" t="s">
        <v>392</v>
      </c>
      <c r="DTB5" s="1861"/>
      <c r="DTC5" s="1861"/>
      <c r="DTD5" s="1861"/>
      <c r="DTE5" s="25" t="s">
        <v>391</v>
      </c>
      <c r="DTQ5" s="1861" t="s">
        <v>392</v>
      </c>
      <c r="DTR5" s="1861"/>
      <c r="DTS5" s="1861"/>
      <c r="DTT5" s="1861"/>
      <c r="DTU5" s="25" t="s">
        <v>391</v>
      </c>
      <c r="DUG5" s="1861" t="s">
        <v>392</v>
      </c>
      <c r="DUH5" s="1861"/>
      <c r="DUI5" s="1861"/>
      <c r="DUJ5" s="1861"/>
      <c r="DUK5" s="25" t="s">
        <v>391</v>
      </c>
      <c r="DUW5" s="1861" t="s">
        <v>392</v>
      </c>
      <c r="DUX5" s="1861"/>
      <c r="DUY5" s="1861"/>
      <c r="DUZ5" s="1861"/>
      <c r="DVA5" s="25" t="s">
        <v>391</v>
      </c>
      <c r="DVM5" s="1861" t="s">
        <v>392</v>
      </c>
      <c r="DVN5" s="1861"/>
      <c r="DVO5" s="1861"/>
      <c r="DVP5" s="1861"/>
      <c r="DVQ5" s="25" t="s">
        <v>391</v>
      </c>
      <c r="DWC5" s="1861" t="s">
        <v>392</v>
      </c>
      <c r="DWD5" s="1861"/>
      <c r="DWE5" s="1861"/>
      <c r="DWF5" s="1861"/>
      <c r="DWG5" s="25" t="s">
        <v>391</v>
      </c>
      <c r="DWS5" s="1861" t="s">
        <v>392</v>
      </c>
      <c r="DWT5" s="1861"/>
      <c r="DWU5" s="1861"/>
      <c r="DWV5" s="1861"/>
      <c r="DWW5" s="25" t="s">
        <v>391</v>
      </c>
      <c r="DXI5" s="1861" t="s">
        <v>392</v>
      </c>
      <c r="DXJ5" s="1861"/>
      <c r="DXK5" s="1861"/>
      <c r="DXL5" s="1861"/>
      <c r="DXM5" s="25" t="s">
        <v>391</v>
      </c>
      <c r="DXY5" s="1861" t="s">
        <v>392</v>
      </c>
      <c r="DXZ5" s="1861"/>
      <c r="DYA5" s="1861"/>
      <c r="DYB5" s="1861"/>
      <c r="DYC5" s="25" t="s">
        <v>391</v>
      </c>
      <c r="DYO5" s="1861" t="s">
        <v>392</v>
      </c>
      <c r="DYP5" s="1861"/>
      <c r="DYQ5" s="1861"/>
      <c r="DYR5" s="1861"/>
      <c r="DYS5" s="25" t="s">
        <v>391</v>
      </c>
      <c r="DZE5" s="1861" t="s">
        <v>392</v>
      </c>
      <c r="DZF5" s="1861"/>
      <c r="DZG5" s="1861"/>
      <c r="DZH5" s="1861"/>
      <c r="DZI5" s="25" t="s">
        <v>391</v>
      </c>
      <c r="DZU5" s="1861" t="s">
        <v>392</v>
      </c>
      <c r="DZV5" s="1861"/>
      <c r="DZW5" s="1861"/>
      <c r="DZX5" s="1861"/>
      <c r="DZY5" s="25" t="s">
        <v>391</v>
      </c>
      <c r="EAK5" s="1861" t="s">
        <v>392</v>
      </c>
      <c r="EAL5" s="1861"/>
      <c r="EAM5" s="1861"/>
      <c r="EAN5" s="1861"/>
      <c r="EAO5" s="25" t="s">
        <v>391</v>
      </c>
      <c r="EBA5" s="1861" t="s">
        <v>392</v>
      </c>
      <c r="EBB5" s="1861"/>
      <c r="EBC5" s="1861"/>
      <c r="EBD5" s="1861"/>
      <c r="EBE5" s="25" t="s">
        <v>391</v>
      </c>
      <c r="EBQ5" s="1861" t="s">
        <v>392</v>
      </c>
      <c r="EBR5" s="1861"/>
      <c r="EBS5" s="1861"/>
      <c r="EBT5" s="1861"/>
      <c r="EBU5" s="25" t="s">
        <v>391</v>
      </c>
      <c r="ECG5" s="1861" t="s">
        <v>392</v>
      </c>
      <c r="ECH5" s="1861"/>
      <c r="ECI5" s="1861"/>
      <c r="ECJ5" s="1861"/>
      <c r="ECK5" s="25" t="s">
        <v>391</v>
      </c>
      <c r="ECW5" s="1861" t="s">
        <v>392</v>
      </c>
      <c r="ECX5" s="1861"/>
      <c r="ECY5" s="1861"/>
      <c r="ECZ5" s="1861"/>
      <c r="EDA5" s="25" t="s">
        <v>391</v>
      </c>
      <c r="EDM5" s="1861" t="s">
        <v>392</v>
      </c>
      <c r="EDN5" s="1861"/>
      <c r="EDO5" s="1861"/>
      <c r="EDP5" s="1861"/>
      <c r="EDQ5" s="25" t="s">
        <v>391</v>
      </c>
      <c r="EEC5" s="1861" t="s">
        <v>392</v>
      </c>
      <c r="EED5" s="1861"/>
      <c r="EEE5" s="1861"/>
      <c r="EEF5" s="1861"/>
      <c r="EEG5" s="25" t="s">
        <v>391</v>
      </c>
      <c r="EES5" s="1861" t="s">
        <v>392</v>
      </c>
      <c r="EET5" s="1861"/>
      <c r="EEU5" s="1861"/>
      <c r="EEV5" s="1861"/>
      <c r="EEW5" s="25" t="s">
        <v>391</v>
      </c>
      <c r="EFI5" s="1861" t="s">
        <v>392</v>
      </c>
      <c r="EFJ5" s="1861"/>
      <c r="EFK5" s="1861"/>
      <c r="EFL5" s="1861"/>
      <c r="EFM5" s="25" t="s">
        <v>391</v>
      </c>
      <c r="EFY5" s="1861" t="s">
        <v>392</v>
      </c>
      <c r="EFZ5" s="1861"/>
      <c r="EGA5" s="1861"/>
      <c r="EGB5" s="1861"/>
      <c r="EGC5" s="25" t="s">
        <v>391</v>
      </c>
      <c r="EGO5" s="1861" t="s">
        <v>392</v>
      </c>
      <c r="EGP5" s="1861"/>
      <c r="EGQ5" s="1861"/>
      <c r="EGR5" s="1861"/>
      <c r="EGS5" s="25" t="s">
        <v>391</v>
      </c>
      <c r="EHE5" s="1861" t="s">
        <v>392</v>
      </c>
      <c r="EHF5" s="1861"/>
      <c r="EHG5" s="1861"/>
      <c r="EHH5" s="1861"/>
      <c r="EHI5" s="25" t="s">
        <v>391</v>
      </c>
      <c r="EHU5" s="1861" t="s">
        <v>392</v>
      </c>
      <c r="EHV5" s="1861"/>
      <c r="EHW5" s="1861"/>
      <c r="EHX5" s="1861"/>
      <c r="EHY5" s="25" t="s">
        <v>391</v>
      </c>
      <c r="EIK5" s="1861" t="s">
        <v>392</v>
      </c>
      <c r="EIL5" s="1861"/>
      <c r="EIM5" s="1861"/>
      <c r="EIN5" s="1861"/>
      <c r="EIO5" s="25" t="s">
        <v>391</v>
      </c>
      <c r="EJA5" s="1861" t="s">
        <v>392</v>
      </c>
      <c r="EJB5" s="1861"/>
      <c r="EJC5" s="1861"/>
      <c r="EJD5" s="1861"/>
      <c r="EJE5" s="25" t="s">
        <v>391</v>
      </c>
      <c r="EJQ5" s="1861" t="s">
        <v>392</v>
      </c>
      <c r="EJR5" s="1861"/>
      <c r="EJS5" s="1861"/>
      <c r="EJT5" s="1861"/>
      <c r="EJU5" s="25" t="s">
        <v>391</v>
      </c>
      <c r="EKG5" s="1861" t="s">
        <v>392</v>
      </c>
      <c r="EKH5" s="1861"/>
      <c r="EKI5" s="1861"/>
      <c r="EKJ5" s="1861"/>
      <c r="EKK5" s="25" t="s">
        <v>391</v>
      </c>
      <c r="EKW5" s="1861" t="s">
        <v>392</v>
      </c>
      <c r="EKX5" s="1861"/>
      <c r="EKY5" s="1861"/>
      <c r="EKZ5" s="1861"/>
      <c r="ELA5" s="25" t="s">
        <v>391</v>
      </c>
      <c r="ELM5" s="1861" t="s">
        <v>392</v>
      </c>
      <c r="ELN5" s="1861"/>
      <c r="ELO5" s="1861"/>
      <c r="ELP5" s="1861"/>
      <c r="ELQ5" s="25" t="s">
        <v>391</v>
      </c>
      <c r="EMC5" s="1861" t="s">
        <v>392</v>
      </c>
      <c r="EMD5" s="1861"/>
      <c r="EME5" s="1861"/>
      <c r="EMF5" s="1861"/>
      <c r="EMG5" s="25" t="s">
        <v>391</v>
      </c>
      <c r="EMS5" s="1861" t="s">
        <v>392</v>
      </c>
      <c r="EMT5" s="1861"/>
      <c r="EMU5" s="1861"/>
      <c r="EMV5" s="1861"/>
      <c r="EMW5" s="25" t="s">
        <v>391</v>
      </c>
      <c r="ENI5" s="1861" t="s">
        <v>392</v>
      </c>
      <c r="ENJ5" s="1861"/>
      <c r="ENK5" s="1861"/>
      <c r="ENL5" s="1861"/>
      <c r="ENM5" s="25" t="s">
        <v>391</v>
      </c>
      <c r="ENY5" s="1861" t="s">
        <v>392</v>
      </c>
      <c r="ENZ5" s="1861"/>
      <c r="EOA5" s="1861"/>
      <c r="EOB5" s="1861"/>
      <c r="EOC5" s="25" t="s">
        <v>391</v>
      </c>
      <c r="EOO5" s="1861" t="s">
        <v>392</v>
      </c>
      <c r="EOP5" s="1861"/>
      <c r="EOQ5" s="1861"/>
      <c r="EOR5" s="1861"/>
      <c r="EOS5" s="25" t="s">
        <v>391</v>
      </c>
      <c r="EPE5" s="1861" t="s">
        <v>392</v>
      </c>
      <c r="EPF5" s="1861"/>
      <c r="EPG5" s="1861"/>
      <c r="EPH5" s="1861"/>
      <c r="EPI5" s="25" t="s">
        <v>391</v>
      </c>
      <c r="EPU5" s="1861" t="s">
        <v>392</v>
      </c>
      <c r="EPV5" s="1861"/>
      <c r="EPW5" s="1861"/>
      <c r="EPX5" s="1861"/>
      <c r="EPY5" s="25" t="s">
        <v>391</v>
      </c>
      <c r="EQK5" s="1861" t="s">
        <v>392</v>
      </c>
      <c r="EQL5" s="1861"/>
      <c r="EQM5" s="1861"/>
      <c r="EQN5" s="1861"/>
      <c r="EQO5" s="25" t="s">
        <v>391</v>
      </c>
      <c r="ERA5" s="1861" t="s">
        <v>392</v>
      </c>
      <c r="ERB5" s="1861"/>
      <c r="ERC5" s="1861"/>
      <c r="ERD5" s="1861"/>
      <c r="ERE5" s="25" t="s">
        <v>391</v>
      </c>
      <c r="ERQ5" s="1861" t="s">
        <v>392</v>
      </c>
      <c r="ERR5" s="1861"/>
      <c r="ERS5" s="1861"/>
      <c r="ERT5" s="1861"/>
      <c r="ERU5" s="25" t="s">
        <v>391</v>
      </c>
      <c r="ESG5" s="1861" t="s">
        <v>392</v>
      </c>
      <c r="ESH5" s="1861"/>
      <c r="ESI5" s="1861"/>
      <c r="ESJ5" s="1861"/>
      <c r="ESK5" s="25" t="s">
        <v>391</v>
      </c>
      <c r="ESW5" s="1861" t="s">
        <v>392</v>
      </c>
      <c r="ESX5" s="1861"/>
      <c r="ESY5" s="1861"/>
      <c r="ESZ5" s="1861"/>
      <c r="ETA5" s="25" t="s">
        <v>391</v>
      </c>
      <c r="ETM5" s="1861" t="s">
        <v>392</v>
      </c>
      <c r="ETN5" s="1861"/>
      <c r="ETO5" s="1861"/>
      <c r="ETP5" s="1861"/>
      <c r="ETQ5" s="25" t="s">
        <v>391</v>
      </c>
      <c r="EUC5" s="1861" t="s">
        <v>392</v>
      </c>
      <c r="EUD5" s="1861"/>
      <c r="EUE5" s="1861"/>
      <c r="EUF5" s="1861"/>
      <c r="EUG5" s="25" t="s">
        <v>391</v>
      </c>
      <c r="EUS5" s="1861" t="s">
        <v>392</v>
      </c>
      <c r="EUT5" s="1861"/>
      <c r="EUU5" s="1861"/>
      <c r="EUV5" s="1861"/>
      <c r="EUW5" s="25" t="s">
        <v>391</v>
      </c>
      <c r="EVI5" s="1861" t="s">
        <v>392</v>
      </c>
      <c r="EVJ5" s="1861"/>
      <c r="EVK5" s="1861"/>
      <c r="EVL5" s="1861"/>
      <c r="EVM5" s="25" t="s">
        <v>391</v>
      </c>
      <c r="EVY5" s="1861" t="s">
        <v>392</v>
      </c>
      <c r="EVZ5" s="1861"/>
      <c r="EWA5" s="1861"/>
      <c r="EWB5" s="1861"/>
      <c r="EWC5" s="25" t="s">
        <v>391</v>
      </c>
      <c r="EWO5" s="1861" t="s">
        <v>392</v>
      </c>
      <c r="EWP5" s="1861"/>
      <c r="EWQ5" s="1861"/>
      <c r="EWR5" s="1861"/>
      <c r="EWS5" s="25" t="s">
        <v>391</v>
      </c>
      <c r="EXE5" s="1861" t="s">
        <v>392</v>
      </c>
      <c r="EXF5" s="1861"/>
      <c r="EXG5" s="1861"/>
      <c r="EXH5" s="1861"/>
      <c r="EXI5" s="25" t="s">
        <v>391</v>
      </c>
      <c r="EXU5" s="1861" t="s">
        <v>392</v>
      </c>
      <c r="EXV5" s="1861"/>
      <c r="EXW5" s="1861"/>
      <c r="EXX5" s="1861"/>
      <c r="EXY5" s="25" t="s">
        <v>391</v>
      </c>
      <c r="EYK5" s="1861" t="s">
        <v>392</v>
      </c>
      <c r="EYL5" s="1861"/>
      <c r="EYM5" s="1861"/>
      <c r="EYN5" s="1861"/>
      <c r="EYO5" s="25" t="s">
        <v>391</v>
      </c>
      <c r="EZA5" s="1861" t="s">
        <v>392</v>
      </c>
      <c r="EZB5" s="1861"/>
      <c r="EZC5" s="1861"/>
      <c r="EZD5" s="1861"/>
      <c r="EZE5" s="25" t="s">
        <v>391</v>
      </c>
      <c r="EZQ5" s="1861" t="s">
        <v>392</v>
      </c>
      <c r="EZR5" s="1861"/>
      <c r="EZS5" s="1861"/>
      <c r="EZT5" s="1861"/>
      <c r="EZU5" s="25" t="s">
        <v>391</v>
      </c>
      <c r="FAG5" s="1861" t="s">
        <v>392</v>
      </c>
      <c r="FAH5" s="1861"/>
      <c r="FAI5" s="1861"/>
      <c r="FAJ5" s="1861"/>
      <c r="FAK5" s="25" t="s">
        <v>391</v>
      </c>
      <c r="FAW5" s="1861" t="s">
        <v>392</v>
      </c>
      <c r="FAX5" s="1861"/>
      <c r="FAY5" s="1861"/>
      <c r="FAZ5" s="1861"/>
      <c r="FBA5" s="25" t="s">
        <v>391</v>
      </c>
      <c r="FBM5" s="1861" t="s">
        <v>392</v>
      </c>
      <c r="FBN5" s="1861"/>
      <c r="FBO5" s="1861"/>
      <c r="FBP5" s="1861"/>
      <c r="FBQ5" s="25" t="s">
        <v>391</v>
      </c>
      <c r="FCC5" s="1861" t="s">
        <v>392</v>
      </c>
      <c r="FCD5" s="1861"/>
      <c r="FCE5" s="1861"/>
      <c r="FCF5" s="1861"/>
      <c r="FCG5" s="25" t="s">
        <v>391</v>
      </c>
      <c r="FCS5" s="1861" t="s">
        <v>392</v>
      </c>
      <c r="FCT5" s="1861"/>
      <c r="FCU5" s="1861"/>
      <c r="FCV5" s="1861"/>
      <c r="FCW5" s="25" t="s">
        <v>391</v>
      </c>
      <c r="FDI5" s="1861" t="s">
        <v>392</v>
      </c>
      <c r="FDJ5" s="1861"/>
      <c r="FDK5" s="1861"/>
      <c r="FDL5" s="1861"/>
      <c r="FDM5" s="25" t="s">
        <v>391</v>
      </c>
      <c r="FDY5" s="1861" t="s">
        <v>392</v>
      </c>
      <c r="FDZ5" s="1861"/>
      <c r="FEA5" s="1861"/>
      <c r="FEB5" s="1861"/>
      <c r="FEC5" s="25" t="s">
        <v>391</v>
      </c>
      <c r="FEO5" s="1861" t="s">
        <v>392</v>
      </c>
      <c r="FEP5" s="1861"/>
      <c r="FEQ5" s="1861"/>
      <c r="FER5" s="1861"/>
      <c r="FES5" s="25" t="s">
        <v>391</v>
      </c>
      <c r="FFE5" s="1861" t="s">
        <v>392</v>
      </c>
      <c r="FFF5" s="1861"/>
      <c r="FFG5" s="1861"/>
      <c r="FFH5" s="1861"/>
      <c r="FFI5" s="25" t="s">
        <v>391</v>
      </c>
      <c r="FFU5" s="1861" t="s">
        <v>392</v>
      </c>
      <c r="FFV5" s="1861"/>
      <c r="FFW5" s="1861"/>
      <c r="FFX5" s="1861"/>
      <c r="FFY5" s="25" t="s">
        <v>391</v>
      </c>
      <c r="FGK5" s="1861" t="s">
        <v>392</v>
      </c>
      <c r="FGL5" s="1861"/>
      <c r="FGM5" s="1861"/>
      <c r="FGN5" s="1861"/>
      <c r="FGO5" s="25" t="s">
        <v>391</v>
      </c>
      <c r="FHA5" s="1861" t="s">
        <v>392</v>
      </c>
      <c r="FHB5" s="1861"/>
      <c r="FHC5" s="1861"/>
      <c r="FHD5" s="1861"/>
      <c r="FHE5" s="25" t="s">
        <v>391</v>
      </c>
      <c r="FHQ5" s="1861" t="s">
        <v>392</v>
      </c>
      <c r="FHR5" s="1861"/>
      <c r="FHS5" s="1861"/>
      <c r="FHT5" s="1861"/>
      <c r="FHU5" s="25" t="s">
        <v>391</v>
      </c>
      <c r="FIG5" s="1861" t="s">
        <v>392</v>
      </c>
      <c r="FIH5" s="1861"/>
      <c r="FII5" s="1861"/>
      <c r="FIJ5" s="1861"/>
      <c r="FIK5" s="25" t="s">
        <v>391</v>
      </c>
      <c r="FIW5" s="1861" t="s">
        <v>392</v>
      </c>
      <c r="FIX5" s="1861"/>
      <c r="FIY5" s="1861"/>
      <c r="FIZ5" s="1861"/>
      <c r="FJA5" s="25" t="s">
        <v>391</v>
      </c>
      <c r="FJM5" s="1861" t="s">
        <v>392</v>
      </c>
      <c r="FJN5" s="1861"/>
      <c r="FJO5" s="1861"/>
      <c r="FJP5" s="1861"/>
      <c r="FJQ5" s="25" t="s">
        <v>391</v>
      </c>
      <c r="FKC5" s="1861" t="s">
        <v>392</v>
      </c>
      <c r="FKD5" s="1861"/>
      <c r="FKE5" s="1861"/>
      <c r="FKF5" s="1861"/>
      <c r="FKG5" s="25" t="s">
        <v>391</v>
      </c>
      <c r="FKS5" s="1861" t="s">
        <v>392</v>
      </c>
      <c r="FKT5" s="1861"/>
      <c r="FKU5" s="1861"/>
      <c r="FKV5" s="1861"/>
      <c r="FKW5" s="25" t="s">
        <v>391</v>
      </c>
      <c r="FLI5" s="1861" t="s">
        <v>392</v>
      </c>
      <c r="FLJ5" s="1861"/>
      <c r="FLK5" s="1861"/>
      <c r="FLL5" s="1861"/>
      <c r="FLM5" s="25" t="s">
        <v>391</v>
      </c>
      <c r="FLY5" s="1861" t="s">
        <v>392</v>
      </c>
      <c r="FLZ5" s="1861"/>
      <c r="FMA5" s="1861"/>
      <c r="FMB5" s="1861"/>
      <c r="FMC5" s="25" t="s">
        <v>391</v>
      </c>
      <c r="FMO5" s="1861" t="s">
        <v>392</v>
      </c>
      <c r="FMP5" s="1861"/>
      <c r="FMQ5" s="1861"/>
      <c r="FMR5" s="1861"/>
      <c r="FMS5" s="25" t="s">
        <v>391</v>
      </c>
      <c r="FNE5" s="1861" t="s">
        <v>392</v>
      </c>
      <c r="FNF5" s="1861"/>
      <c r="FNG5" s="1861"/>
      <c r="FNH5" s="1861"/>
      <c r="FNI5" s="25" t="s">
        <v>391</v>
      </c>
      <c r="FNU5" s="1861" t="s">
        <v>392</v>
      </c>
      <c r="FNV5" s="1861"/>
      <c r="FNW5" s="1861"/>
      <c r="FNX5" s="1861"/>
      <c r="FNY5" s="25" t="s">
        <v>391</v>
      </c>
      <c r="FOK5" s="1861" t="s">
        <v>392</v>
      </c>
      <c r="FOL5" s="1861"/>
      <c r="FOM5" s="1861"/>
      <c r="FON5" s="1861"/>
      <c r="FOO5" s="25" t="s">
        <v>391</v>
      </c>
      <c r="FPA5" s="1861" t="s">
        <v>392</v>
      </c>
      <c r="FPB5" s="1861"/>
      <c r="FPC5" s="1861"/>
      <c r="FPD5" s="1861"/>
      <c r="FPE5" s="25" t="s">
        <v>391</v>
      </c>
      <c r="FPQ5" s="1861" t="s">
        <v>392</v>
      </c>
      <c r="FPR5" s="1861"/>
      <c r="FPS5" s="1861"/>
      <c r="FPT5" s="1861"/>
      <c r="FPU5" s="25" t="s">
        <v>391</v>
      </c>
      <c r="FQG5" s="1861" t="s">
        <v>392</v>
      </c>
      <c r="FQH5" s="1861"/>
      <c r="FQI5" s="1861"/>
      <c r="FQJ5" s="1861"/>
      <c r="FQK5" s="25" t="s">
        <v>391</v>
      </c>
      <c r="FQW5" s="1861" t="s">
        <v>392</v>
      </c>
      <c r="FQX5" s="1861"/>
      <c r="FQY5" s="1861"/>
      <c r="FQZ5" s="1861"/>
      <c r="FRA5" s="25" t="s">
        <v>391</v>
      </c>
      <c r="FRM5" s="1861" t="s">
        <v>392</v>
      </c>
      <c r="FRN5" s="1861"/>
      <c r="FRO5" s="1861"/>
      <c r="FRP5" s="1861"/>
      <c r="FRQ5" s="25" t="s">
        <v>391</v>
      </c>
      <c r="FSC5" s="1861" t="s">
        <v>392</v>
      </c>
      <c r="FSD5" s="1861"/>
      <c r="FSE5" s="1861"/>
      <c r="FSF5" s="1861"/>
      <c r="FSG5" s="25" t="s">
        <v>391</v>
      </c>
      <c r="FSS5" s="1861" t="s">
        <v>392</v>
      </c>
      <c r="FST5" s="1861"/>
      <c r="FSU5" s="1861"/>
      <c r="FSV5" s="1861"/>
      <c r="FSW5" s="25" t="s">
        <v>391</v>
      </c>
      <c r="FTI5" s="1861" t="s">
        <v>392</v>
      </c>
      <c r="FTJ5" s="1861"/>
      <c r="FTK5" s="1861"/>
      <c r="FTL5" s="1861"/>
      <c r="FTM5" s="25" t="s">
        <v>391</v>
      </c>
      <c r="FTY5" s="1861" t="s">
        <v>392</v>
      </c>
      <c r="FTZ5" s="1861"/>
      <c r="FUA5" s="1861"/>
      <c r="FUB5" s="1861"/>
      <c r="FUC5" s="25" t="s">
        <v>391</v>
      </c>
      <c r="FUO5" s="1861" t="s">
        <v>392</v>
      </c>
      <c r="FUP5" s="1861"/>
      <c r="FUQ5" s="1861"/>
      <c r="FUR5" s="1861"/>
      <c r="FUS5" s="25" t="s">
        <v>391</v>
      </c>
      <c r="FVE5" s="1861" t="s">
        <v>392</v>
      </c>
      <c r="FVF5" s="1861"/>
      <c r="FVG5" s="1861"/>
      <c r="FVH5" s="1861"/>
      <c r="FVI5" s="25" t="s">
        <v>391</v>
      </c>
      <c r="FVU5" s="1861" t="s">
        <v>392</v>
      </c>
      <c r="FVV5" s="1861"/>
      <c r="FVW5" s="1861"/>
      <c r="FVX5" s="1861"/>
      <c r="FVY5" s="25" t="s">
        <v>391</v>
      </c>
      <c r="FWK5" s="1861" t="s">
        <v>392</v>
      </c>
      <c r="FWL5" s="1861"/>
      <c r="FWM5" s="1861"/>
      <c r="FWN5" s="1861"/>
      <c r="FWO5" s="25" t="s">
        <v>391</v>
      </c>
      <c r="FXA5" s="1861" t="s">
        <v>392</v>
      </c>
      <c r="FXB5" s="1861"/>
      <c r="FXC5" s="1861"/>
      <c r="FXD5" s="1861"/>
      <c r="FXE5" s="25" t="s">
        <v>391</v>
      </c>
      <c r="FXQ5" s="1861" t="s">
        <v>392</v>
      </c>
      <c r="FXR5" s="1861"/>
      <c r="FXS5" s="1861"/>
      <c r="FXT5" s="1861"/>
      <c r="FXU5" s="25" t="s">
        <v>391</v>
      </c>
      <c r="FYG5" s="1861" t="s">
        <v>392</v>
      </c>
      <c r="FYH5" s="1861"/>
      <c r="FYI5" s="1861"/>
      <c r="FYJ5" s="1861"/>
      <c r="FYK5" s="25" t="s">
        <v>391</v>
      </c>
      <c r="FYW5" s="1861" t="s">
        <v>392</v>
      </c>
      <c r="FYX5" s="1861"/>
      <c r="FYY5" s="1861"/>
      <c r="FYZ5" s="1861"/>
      <c r="FZA5" s="25" t="s">
        <v>391</v>
      </c>
      <c r="FZM5" s="1861" t="s">
        <v>392</v>
      </c>
      <c r="FZN5" s="1861"/>
      <c r="FZO5" s="1861"/>
      <c r="FZP5" s="1861"/>
      <c r="FZQ5" s="25" t="s">
        <v>391</v>
      </c>
      <c r="GAC5" s="1861" t="s">
        <v>392</v>
      </c>
      <c r="GAD5" s="1861"/>
      <c r="GAE5" s="1861"/>
      <c r="GAF5" s="1861"/>
      <c r="GAG5" s="25" t="s">
        <v>391</v>
      </c>
      <c r="GAS5" s="1861" t="s">
        <v>392</v>
      </c>
      <c r="GAT5" s="1861"/>
      <c r="GAU5" s="1861"/>
      <c r="GAV5" s="1861"/>
      <c r="GAW5" s="25" t="s">
        <v>391</v>
      </c>
      <c r="GBI5" s="1861" t="s">
        <v>392</v>
      </c>
      <c r="GBJ5" s="1861"/>
      <c r="GBK5" s="1861"/>
      <c r="GBL5" s="1861"/>
      <c r="GBM5" s="25" t="s">
        <v>391</v>
      </c>
      <c r="GBY5" s="1861" t="s">
        <v>392</v>
      </c>
      <c r="GBZ5" s="1861"/>
      <c r="GCA5" s="1861"/>
      <c r="GCB5" s="1861"/>
      <c r="GCC5" s="25" t="s">
        <v>391</v>
      </c>
      <c r="GCO5" s="1861" t="s">
        <v>392</v>
      </c>
      <c r="GCP5" s="1861"/>
      <c r="GCQ5" s="1861"/>
      <c r="GCR5" s="1861"/>
      <c r="GCS5" s="25" t="s">
        <v>391</v>
      </c>
      <c r="GDE5" s="1861" t="s">
        <v>392</v>
      </c>
      <c r="GDF5" s="1861"/>
      <c r="GDG5" s="1861"/>
      <c r="GDH5" s="1861"/>
      <c r="GDI5" s="25" t="s">
        <v>391</v>
      </c>
      <c r="GDU5" s="1861" t="s">
        <v>392</v>
      </c>
      <c r="GDV5" s="1861"/>
      <c r="GDW5" s="1861"/>
      <c r="GDX5" s="1861"/>
      <c r="GDY5" s="25" t="s">
        <v>391</v>
      </c>
      <c r="GEK5" s="1861" t="s">
        <v>392</v>
      </c>
      <c r="GEL5" s="1861"/>
      <c r="GEM5" s="1861"/>
      <c r="GEN5" s="1861"/>
      <c r="GEO5" s="25" t="s">
        <v>391</v>
      </c>
      <c r="GFA5" s="1861" t="s">
        <v>392</v>
      </c>
      <c r="GFB5" s="1861"/>
      <c r="GFC5" s="1861"/>
      <c r="GFD5" s="1861"/>
      <c r="GFE5" s="25" t="s">
        <v>391</v>
      </c>
      <c r="GFQ5" s="1861" t="s">
        <v>392</v>
      </c>
      <c r="GFR5" s="1861"/>
      <c r="GFS5" s="1861"/>
      <c r="GFT5" s="1861"/>
      <c r="GFU5" s="25" t="s">
        <v>391</v>
      </c>
      <c r="GGG5" s="1861" t="s">
        <v>392</v>
      </c>
      <c r="GGH5" s="1861"/>
      <c r="GGI5" s="1861"/>
      <c r="GGJ5" s="1861"/>
      <c r="GGK5" s="25" t="s">
        <v>391</v>
      </c>
      <c r="GGW5" s="1861" t="s">
        <v>392</v>
      </c>
      <c r="GGX5" s="1861"/>
      <c r="GGY5" s="1861"/>
      <c r="GGZ5" s="1861"/>
      <c r="GHA5" s="25" t="s">
        <v>391</v>
      </c>
      <c r="GHM5" s="1861" t="s">
        <v>392</v>
      </c>
      <c r="GHN5" s="1861"/>
      <c r="GHO5" s="1861"/>
      <c r="GHP5" s="1861"/>
      <c r="GHQ5" s="25" t="s">
        <v>391</v>
      </c>
      <c r="GIC5" s="1861" t="s">
        <v>392</v>
      </c>
      <c r="GID5" s="1861"/>
      <c r="GIE5" s="1861"/>
      <c r="GIF5" s="1861"/>
      <c r="GIG5" s="25" t="s">
        <v>391</v>
      </c>
      <c r="GIS5" s="1861" t="s">
        <v>392</v>
      </c>
      <c r="GIT5" s="1861"/>
      <c r="GIU5" s="1861"/>
      <c r="GIV5" s="1861"/>
      <c r="GIW5" s="25" t="s">
        <v>391</v>
      </c>
      <c r="GJI5" s="1861" t="s">
        <v>392</v>
      </c>
      <c r="GJJ5" s="1861"/>
      <c r="GJK5" s="1861"/>
      <c r="GJL5" s="1861"/>
      <c r="GJM5" s="25" t="s">
        <v>391</v>
      </c>
      <c r="GJY5" s="1861" t="s">
        <v>392</v>
      </c>
      <c r="GJZ5" s="1861"/>
      <c r="GKA5" s="1861"/>
      <c r="GKB5" s="1861"/>
      <c r="GKC5" s="25" t="s">
        <v>391</v>
      </c>
      <c r="GKO5" s="1861" t="s">
        <v>392</v>
      </c>
      <c r="GKP5" s="1861"/>
      <c r="GKQ5" s="1861"/>
      <c r="GKR5" s="1861"/>
      <c r="GKS5" s="25" t="s">
        <v>391</v>
      </c>
      <c r="GLE5" s="1861" t="s">
        <v>392</v>
      </c>
      <c r="GLF5" s="1861"/>
      <c r="GLG5" s="1861"/>
      <c r="GLH5" s="1861"/>
      <c r="GLI5" s="25" t="s">
        <v>391</v>
      </c>
      <c r="GLU5" s="1861" t="s">
        <v>392</v>
      </c>
      <c r="GLV5" s="1861"/>
      <c r="GLW5" s="1861"/>
      <c r="GLX5" s="1861"/>
      <c r="GLY5" s="25" t="s">
        <v>391</v>
      </c>
      <c r="GMK5" s="1861" t="s">
        <v>392</v>
      </c>
      <c r="GML5" s="1861"/>
      <c r="GMM5" s="1861"/>
      <c r="GMN5" s="1861"/>
      <c r="GMO5" s="25" t="s">
        <v>391</v>
      </c>
      <c r="GNA5" s="1861" t="s">
        <v>392</v>
      </c>
      <c r="GNB5" s="1861"/>
      <c r="GNC5" s="1861"/>
      <c r="GND5" s="1861"/>
      <c r="GNE5" s="25" t="s">
        <v>391</v>
      </c>
      <c r="GNQ5" s="1861" t="s">
        <v>392</v>
      </c>
      <c r="GNR5" s="1861"/>
      <c r="GNS5" s="1861"/>
      <c r="GNT5" s="1861"/>
      <c r="GNU5" s="25" t="s">
        <v>391</v>
      </c>
      <c r="GOG5" s="1861" t="s">
        <v>392</v>
      </c>
      <c r="GOH5" s="1861"/>
      <c r="GOI5" s="1861"/>
      <c r="GOJ5" s="1861"/>
      <c r="GOK5" s="25" t="s">
        <v>391</v>
      </c>
      <c r="GOW5" s="1861" t="s">
        <v>392</v>
      </c>
      <c r="GOX5" s="1861"/>
      <c r="GOY5" s="1861"/>
      <c r="GOZ5" s="1861"/>
      <c r="GPA5" s="25" t="s">
        <v>391</v>
      </c>
      <c r="GPM5" s="1861" t="s">
        <v>392</v>
      </c>
      <c r="GPN5" s="1861"/>
      <c r="GPO5" s="1861"/>
      <c r="GPP5" s="1861"/>
      <c r="GPQ5" s="25" t="s">
        <v>391</v>
      </c>
      <c r="GQC5" s="1861" t="s">
        <v>392</v>
      </c>
      <c r="GQD5" s="1861"/>
      <c r="GQE5" s="1861"/>
      <c r="GQF5" s="1861"/>
      <c r="GQG5" s="25" t="s">
        <v>391</v>
      </c>
      <c r="GQS5" s="1861" t="s">
        <v>392</v>
      </c>
      <c r="GQT5" s="1861"/>
      <c r="GQU5" s="1861"/>
      <c r="GQV5" s="1861"/>
      <c r="GQW5" s="25" t="s">
        <v>391</v>
      </c>
      <c r="GRI5" s="1861" t="s">
        <v>392</v>
      </c>
      <c r="GRJ5" s="1861"/>
      <c r="GRK5" s="1861"/>
      <c r="GRL5" s="1861"/>
      <c r="GRM5" s="25" t="s">
        <v>391</v>
      </c>
      <c r="GRY5" s="1861" t="s">
        <v>392</v>
      </c>
      <c r="GRZ5" s="1861"/>
      <c r="GSA5" s="1861"/>
      <c r="GSB5" s="1861"/>
      <c r="GSC5" s="25" t="s">
        <v>391</v>
      </c>
      <c r="GSO5" s="1861" t="s">
        <v>392</v>
      </c>
      <c r="GSP5" s="1861"/>
      <c r="GSQ5" s="1861"/>
      <c r="GSR5" s="1861"/>
      <c r="GSS5" s="25" t="s">
        <v>391</v>
      </c>
      <c r="GTE5" s="1861" t="s">
        <v>392</v>
      </c>
      <c r="GTF5" s="1861"/>
      <c r="GTG5" s="1861"/>
      <c r="GTH5" s="1861"/>
      <c r="GTI5" s="25" t="s">
        <v>391</v>
      </c>
      <c r="GTU5" s="1861" t="s">
        <v>392</v>
      </c>
      <c r="GTV5" s="1861"/>
      <c r="GTW5" s="1861"/>
      <c r="GTX5" s="1861"/>
      <c r="GTY5" s="25" t="s">
        <v>391</v>
      </c>
      <c r="GUK5" s="1861" t="s">
        <v>392</v>
      </c>
      <c r="GUL5" s="1861"/>
      <c r="GUM5" s="1861"/>
      <c r="GUN5" s="1861"/>
      <c r="GUO5" s="25" t="s">
        <v>391</v>
      </c>
      <c r="GVA5" s="1861" t="s">
        <v>392</v>
      </c>
      <c r="GVB5" s="1861"/>
      <c r="GVC5" s="1861"/>
      <c r="GVD5" s="1861"/>
      <c r="GVE5" s="25" t="s">
        <v>391</v>
      </c>
      <c r="GVQ5" s="1861" t="s">
        <v>392</v>
      </c>
      <c r="GVR5" s="1861"/>
      <c r="GVS5" s="1861"/>
      <c r="GVT5" s="1861"/>
      <c r="GVU5" s="25" t="s">
        <v>391</v>
      </c>
      <c r="GWG5" s="1861" t="s">
        <v>392</v>
      </c>
      <c r="GWH5" s="1861"/>
      <c r="GWI5" s="1861"/>
      <c r="GWJ5" s="1861"/>
      <c r="GWK5" s="25" t="s">
        <v>391</v>
      </c>
      <c r="GWW5" s="1861" t="s">
        <v>392</v>
      </c>
      <c r="GWX5" s="1861"/>
      <c r="GWY5" s="1861"/>
      <c r="GWZ5" s="1861"/>
      <c r="GXA5" s="25" t="s">
        <v>391</v>
      </c>
      <c r="GXM5" s="1861" t="s">
        <v>392</v>
      </c>
      <c r="GXN5" s="1861"/>
      <c r="GXO5" s="1861"/>
      <c r="GXP5" s="1861"/>
      <c r="GXQ5" s="25" t="s">
        <v>391</v>
      </c>
      <c r="GYC5" s="1861" t="s">
        <v>392</v>
      </c>
      <c r="GYD5" s="1861"/>
      <c r="GYE5" s="1861"/>
      <c r="GYF5" s="1861"/>
      <c r="GYG5" s="25" t="s">
        <v>391</v>
      </c>
      <c r="GYS5" s="1861" t="s">
        <v>392</v>
      </c>
      <c r="GYT5" s="1861"/>
      <c r="GYU5" s="1861"/>
      <c r="GYV5" s="1861"/>
      <c r="GYW5" s="25" t="s">
        <v>391</v>
      </c>
      <c r="GZI5" s="1861" t="s">
        <v>392</v>
      </c>
      <c r="GZJ5" s="1861"/>
      <c r="GZK5" s="1861"/>
      <c r="GZL5" s="1861"/>
      <c r="GZM5" s="25" t="s">
        <v>391</v>
      </c>
      <c r="GZY5" s="1861" t="s">
        <v>392</v>
      </c>
      <c r="GZZ5" s="1861"/>
      <c r="HAA5" s="1861"/>
      <c r="HAB5" s="1861"/>
      <c r="HAC5" s="25" t="s">
        <v>391</v>
      </c>
      <c r="HAO5" s="1861" t="s">
        <v>392</v>
      </c>
      <c r="HAP5" s="1861"/>
      <c r="HAQ5" s="1861"/>
      <c r="HAR5" s="1861"/>
      <c r="HAS5" s="25" t="s">
        <v>391</v>
      </c>
      <c r="HBE5" s="1861" t="s">
        <v>392</v>
      </c>
      <c r="HBF5" s="1861"/>
      <c r="HBG5" s="1861"/>
      <c r="HBH5" s="1861"/>
      <c r="HBI5" s="25" t="s">
        <v>391</v>
      </c>
      <c r="HBU5" s="1861" t="s">
        <v>392</v>
      </c>
      <c r="HBV5" s="1861"/>
      <c r="HBW5" s="1861"/>
      <c r="HBX5" s="1861"/>
      <c r="HBY5" s="25" t="s">
        <v>391</v>
      </c>
      <c r="HCK5" s="1861" t="s">
        <v>392</v>
      </c>
      <c r="HCL5" s="1861"/>
      <c r="HCM5" s="1861"/>
      <c r="HCN5" s="1861"/>
      <c r="HCO5" s="25" t="s">
        <v>391</v>
      </c>
      <c r="HDA5" s="1861" t="s">
        <v>392</v>
      </c>
      <c r="HDB5" s="1861"/>
      <c r="HDC5" s="1861"/>
      <c r="HDD5" s="1861"/>
      <c r="HDE5" s="25" t="s">
        <v>391</v>
      </c>
      <c r="HDQ5" s="1861" t="s">
        <v>392</v>
      </c>
      <c r="HDR5" s="1861"/>
      <c r="HDS5" s="1861"/>
      <c r="HDT5" s="1861"/>
      <c r="HDU5" s="25" t="s">
        <v>391</v>
      </c>
      <c r="HEG5" s="1861" t="s">
        <v>392</v>
      </c>
      <c r="HEH5" s="1861"/>
      <c r="HEI5" s="1861"/>
      <c r="HEJ5" s="1861"/>
      <c r="HEK5" s="25" t="s">
        <v>391</v>
      </c>
      <c r="HEW5" s="1861" t="s">
        <v>392</v>
      </c>
      <c r="HEX5" s="1861"/>
      <c r="HEY5" s="1861"/>
      <c r="HEZ5" s="1861"/>
      <c r="HFA5" s="25" t="s">
        <v>391</v>
      </c>
      <c r="HFM5" s="1861" t="s">
        <v>392</v>
      </c>
      <c r="HFN5" s="1861"/>
      <c r="HFO5" s="1861"/>
      <c r="HFP5" s="1861"/>
      <c r="HFQ5" s="25" t="s">
        <v>391</v>
      </c>
      <c r="HGC5" s="1861" t="s">
        <v>392</v>
      </c>
      <c r="HGD5" s="1861"/>
      <c r="HGE5" s="1861"/>
      <c r="HGF5" s="1861"/>
      <c r="HGG5" s="25" t="s">
        <v>391</v>
      </c>
      <c r="HGS5" s="1861" t="s">
        <v>392</v>
      </c>
      <c r="HGT5" s="1861"/>
      <c r="HGU5" s="1861"/>
      <c r="HGV5" s="1861"/>
      <c r="HGW5" s="25" t="s">
        <v>391</v>
      </c>
      <c r="HHI5" s="1861" t="s">
        <v>392</v>
      </c>
      <c r="HHJ5" s="1861"/>
      <c r="HHK5" s="1861"/>
      <c r="HHL5" s="1861"/>
      <c r="HHM5" s="25" t="s">
        <v>391</v>
      </c>
      <c r="HHY5" s="1861" t="s">
        <v>392</v>
      </c>
      <c r="HHZ5" s="1861"/>
      <c r="HIA5" s="1861"/>
      <c r="HIB5" s="1861"/>
      <c r="HIC5" s="25" t="s">
        <v>391</v>
      </c>
      <c r="HIO5" s="1861" t="s">
        <v>392</v>
      </c>
      <c r="HIP5" s="1861"/>
      <c r="HIQ5" s="1861"/>
      <c r="HIR5" s="1861"/>
      <c r="HIS5" s="25" t="s">
        <v>391</v>
      </c>
      <c r="HJE5" s="1861" t="s">
        <v>392</v>
      </c>
      <c r="HJF5" s="1861"/>
      <c r="HJG5" s="1861"/>
      <c r="HJH5" s="1861"/>
      <c r="HJI5" s="25" t="s">
        <v>391</v>
      </c>
      <c r="HJU5" s="1861" t="s">
        <v>392</v>
      </c>
      <c r="HJV5" s="1861"/>
      <c r="HJW5" s="1861"/>
      <c r="HJX5" s="1861"/>
      <c r="HJY5" s="25" t="s">
        <v>391</v>
      </c>
      <c r="HKK5" s="1861" t="s">
        <v>392</v>
      </c>
      <c r="HKL5" s="1861"/>
      <c r="HKM5" s="1861"/>
      <c r="HKN5" s="1861"/>
      <c r="HKO5" s="25" t="s">
        <v>391</v>
      </c>
      <c r="HLA5" s="1861" t="s">
        <v>392</v>
      </c>
      <c r="HLB5" s="1861"/>
      <c r="HLC5" s="1861"/>
      <c r="HLD5" s="1861"/>
      <c r="HLE5" s="25" t="s">
        <v>391</v>
      </c>
      <c r="HLQ5" s="1861" t="s">
        <v>392</v>
      </c>
      <c r="HLR5" s="1861"/>
      <c r="HLS5" s="1861"/>
      <c r="HLT5" s="1861"/>
      <c r="HLU5" s="25" t="s">
        <v>391</v>
      </c>
      <c r="HMG5" s="1861" t="s">
        <v>392</v>
      </c>
      <c r="HMH5" s="1861"/>
      <c r="HMI5" s="1861"/>
      <c r="HMJ5" s="1861"/>
      <c r="HMK5" s="25" t="s">
        <v>391</v>
      </c>
      <c r="HMW5" s="1861" t="s">
        <v>392</v>
      </c>
      <c r="HMX5" s="1861"/>
      <c r="HMY5" s="1861"/>
      <c r="HMZ5" s="1861"/>
      <c r="HNA5" s="25" t="s">
        <v>391</v>
      </c>
      <c r="HNM5" s="1861" t="s">
        <v>392</v>
      </c>
      <c r="HNN5" s="1861"/>
      <c r="HNO5" s="1861"/>
      <c r="HNP5" s="1861"/>
      <c r="HNQ5" s="25" t="s">
        <v>391</v>
      </c>
      <c r="HOC5" s="1861" t="s">
        <v>392</v>
      </c>
      <c r="HOD5" s="1861"/>
      <c r="HOE5" s="1861"/>
      <c r="HOF5" s="1861"/>
      <c r="HOG5" s="25" t="s">
        <v>391</v>
      </c>
      <c r="HOS5" s="1861" t="s">
        <v>392</v>
      </c>
      <c r="HOT5" s="1861"/>
      <c r="HOU5" s="1861"/>
      <c r="HOV5" s="1861"/>
      <c r="HOW5" s="25" t="s">
        <v>391</v>
      </c>
      <c r="HPI5" s="1861" t="s">
        <v>392</v>
      </c>
      <c r="HPJ5" s="1861"/>
      <c r="HPK5" s="1861"/>
      <c r="HPL5" s="1861"/>
      <c r="HPM5" s="25" t="s">
        <v>391</v>
      </c>
      <c r="HPY5" s="1861" t="s">
        <v>392</v>
      </c>
      <c r="HPZ5" s="1861"/>
      <c r="HQA5" s="1861"/>
      <c r="HQB5" s="1861"/>
      <c r="HQC5" s="25" t="s">
        <v>391</v>
      </c>
      <c r="HQO5" s="1861" t="s">
        <v>392</v>
      </c>
      <c r="HQP5" s="1861"/>
      <c r="HQQ5" s="1861"/>
      <c r="HQR5" s="1861"/>
      <c r="HQS5" s="25" t="s">
        <v>391</v>
      </c>
      <c r="HRE5" s="1861" t="s">
        <v>392</v>
      </c>
      <c r="HRF5" s="1861"/>
      <c r="HRG5" s="1861"/>
      <c r="HRH5" s="1861"/>
      <c r="HRI5" s="25" t="s">
        <v>391</v>
      </c>
      <c r="HRU5" s="1861" t="s">
        <v>392</v>
      </c>
      <c r="HRV5" s="1861"/>
      <c r="HRW5" s="1861"/>
      <c r="HRX5" s="1861"/>
      <c r="HRY5" s="25" t="s">
        <v>391</v>
      </c>
      <c r="HSK5" s="1861" t="s">
        <v>392</v>
      </c>
      <c r="HSL5" s="1861"/>
      <c r="HSM5" s="1861"/>
      <c r="HSN5" s="1861"/>
      <c r="HSO5" s="25" t="s">
        <v>391</v>
      </c>
      <c r="HTA5" s="1861" t="s">
        <v>392</v>
      </c>
      <c r="HTB5" s="1861"/>
      <c r="HTC5" s="1861"/>
      <c r="HTD5" s="1861"/>
      <c r="HTE5" s="25" t="s">
        <v>391</v>
      </c>
      <c r="HTQ5" s="1861" t="s">
        <v>392</v>
      </c>
      <c r="HTR5" s="1861"/>
      <c r="HTS5" s="1861"/>
      <c r="HTT5" s="1861"/>
      <c r="HTU5" s="25" t="s">
        <v>391</v>
      </c>
      <c r="HUG5" s="1861" t="s">
        <v>392</v>
      </c>
      <c r="HUH5" s="1861"/>
      <c r="HUI5" s="1861"/>
      <c r="HUJ5" s="1861"/>
      <c r="HUK5" s="25" t="s">
        <v>391</v>
      </c>
      <c r="HUW5" s="1861" t="s">
        <v>392</v>
      </c>
      <c r="HUX5" s="1861"/>
      <c r="HUY5" s="1861"/>
      <c r="HUZ5" s="1861"/>
      <c r="HVA5" s="25" t="s">
        <v>391</v>
      </c>
      <c r="HVM5" s="1861" t="s">
        <v>392</v>
      </c>
      <c r="HVN5" s="1861"/>
      <c r="HVO5" s="1861"/>
      <c r="HVP5" s="1861"/>
      <c r="HVQ5" s="25" t="s">
        <v>391</v>
      </c>
      <c r="HWC5" s="1861" t="s">
        <v>392</v>
      </c>
      <c r="HWD5" s="1861"/>
      <c r="HWE5" s="1861"/>
      <c r="HWF5" s="1861"/>
      <c r="HWG5" s="25" t="s">
        <v>391</v>
      </c>
      <c r="HWS5" s="1861" t="s">
        <v>392</v>
      </c>
      <c r="HWT5" s="1861"/>
      <c r="HWU5" s="1861"/>
      <c r="HWV5" s="1861"/>
      <c r="HWW5" s="25" t="s">
        <v>391</v>
      </c>
      <c r="HXI5" s="1861" t="s">
        <v>392</v>
      </c>
      <c r="HXJ5" s="1861"/>
      <c r="HXK5" s="1861"/>
      <c r="HXL5" s="1861"/>
      <c r="HXM5" s="25" t="s">
        <v>391</v>
      </c>
      <c r="HXY5" s="1861" t="s">
        <v>392</v>
      </c>
      <c r="HXZ5" s="1861"/>
      <c r="HYA5" s="1861"/>
      <c r="HYB5" s="1861"/>
      <c r="HYC5" s="25" t="s">
        <v>391</v>
      </c>
      <c r="HYO5" s="1861" t="s">
        <v>392</v>
      </c>
      <c r="HYP5" s="1861"/>
      <c r="HYQ5" s="1861"/>
      <c r="HYR5" s="1861"/>
      <c r="HYS5" s="25" t="s">
        <v>391</v>
      </c>
      <c r="HZE5" s="1861" t="s">
        <v>392</v>
      </c>
      <c r="HZF5" s="1861"/>
      <c r="HZG5" s="1861"/>
      <c r="HZH5" s="1861"/>
      <c r="HZI5" s="25" t="s">
        <v>391</v>
      </c>
      <c r="HZU5" s="1861" t="s">
        <v>392</v>
      </c>
      <c r="HZV5" s="1861"/>
      <c r="HZW5" s="1861"/>
      <c r="HZX5" s="1861"/>
      <c r="HZY5" s="25" t="s">
        <v>391</v>
      </c>
      <c r="IAK5" s="1861" t="s">
        <v>392</v>
      </c>
      <c r="IAL5" s="1861"/>
      <c r="IAM5" s="1861"/>
      <c r="IAN5" s="1861"/>
      <c r="IAO5" s="25" t="s">
        <v>391</v>
      </c>
      <c r="IBA5" s="1861" t="s">
        <v>392</v>
      </c>
      <c r="IBB5" s="1861"/>
      <c r="IBC5" s="1861"/>
      <c r="IBD5" s="1861"/>
      <c r="IBE5" s="25" t="s">
        <v>391</v>
      </c>
      <c r="IBQ5" s="1861" t="s">
        <v>392</v>
      </c>
      <c r="IBR5" s="1861"/>
      <c r="IBS5" s="1861"/>
      <c r="IBT5" s="1861"/>
      <c r="IBU5" s="25" t="s">
        <v>391</v>
      </c>
      <c r="ICG5" s="1861" t="s">
        <v>392</v>
      </c>
      <c r="ICH5" s="1861"/>
      <c r="ICI5" s="1861"/>
      <c r="ICJ5" s="1861"/>
      <c r="ICK5" s="25" t="s">
        <v>391</v>
      </c>
      <c r="ICW5" s="1861" t="s">
        <v>392</v>
      </c>
      <c r="ICX5" s="1861"/>
      <c r="ICY5" s="1861"/>
      <c r="ICZ5" s="1861"/>
      <c r="IDA5" s="25" t="s">
        <v>391</v>
      </c>
      <c r="IDM5" s="1861" t="s">
        <v>392</v>
      </c>
      <c r="IDN5" s="1861"/>
      <c r="IDO5" s="1861"/>
      <c r="IDP5" s="1861"/>
      <c r="IDQ5" s="25" t="s">
        <v>391</v>
      </c>
      <c r="IEC5" s="1861" t="s">
        <v>392</v>
      </c>
      <c r="IED5" s="1861"/>
      <c r="IEE5" s="1861"/>
      <c r="IEF5" s="1861"/>
      <c r="IEG5" s="25" t="s">
        <v>391</v>
      </c>
      <c r="IES5" s="1861" t="s">
        <v>392</v>
      </c>
      <c r="IET5" s="1861"/>
      <c r="IEU5" s="1861"/>
      <c r="IEV5" s="1861"/>
      <c r="IEW5" s="25" t="s">
        <v>391</v>
      </c>
      <c r="IFI5" s="1861" t="s">
        <v>392</v>
      </c>
      <c r="IFJ5" s="1861"/>
      <c r="IFK5" s="1861"/>
      <c r="IFL5" s="1861"/>
      <c r="IFM5" s="25" t="s">
        <v>391</v>
      </c>
      <c r="IFY5" s="1861" t="s">
        <v>392</v>
      </c>
      <c r="IFZ5" s="1861"/>
      <c r="IGA5" s="1861"/>
      <c r="IGB5" s="1861"/>
      <c r="IGC5" s="25" t="s">
        <v>391</v>
      </c>
      <c r="IGO5" s="1861" t="s">
        <v>392</v>
      </c>
      <c r="IGP5" s="1861"/>
      <c r="IGQ5" s="1861"/>
      <c r="IGR5" s="1861"/>
      <c r="IGS5" s="25" t="s">
        <v>391</v>
      </c>
      <c r="IHE5" s="1861" t="s">
        <v>392</v>
      </c>
      <c r="IHF5" s="1861"/>
      <c r="IHG5" s="1861"/>
      <c r="IHH5" s="1861"/>
      <c r="IHI5" s="25" t="s">
        <v>391</v>
      </c>
      <c r="IHU5" s="1861" t="s">
        <v>392</v>
      </c>
      <c r="IHV5" s="1861"/>
      <c r="IHW5" s="1861"/>
      <c r="IHX5" s="1861"/>
      <c r="IHY5" s="25" t="s">
        <v>391</v>
      </c>
      <c r="IIK5" s="1861" t="s">
        <v>392</v>
      </c>
      <c r="IIL5" s="1861"/>
      <c r="IIM5" s="1861"/>
      <c r="IIN5" s="1861"/>
      <c r="IIO5" s="25" t="s">
        <v>391</v>
      </c>
      <c r="IJA5" s="1861" t="s">
        <v>392</v>
      </c>
      <c r="IJB5" s="1861"/>
      <c r="IJC5" s="1861"/>
      <c r="IJD5" s="1861"/>
      <c r="IJE5" s="25" t="s">
        <v>391</v>
      </c>
      <c r="IJQ5" s="1861" t="s">
        <v>392</v>
      </c>
      <c r="IJR5" s="1861"/>
      <c r="IJS5" s="1861"/>
      <c r="IJT5" s="1861"/>
      <c r="IJU5" s="25" t="s">
        <v>391</v>
      </c>
      <c r="IKG5" s="1861" t="s">
        <v>392</v>
      </c>
      <c r="IKH5" s="1861"/>
      <c r="IKI5" s="1861"/>
      <c r="IKJ5" s="1861"/>
      <c r="IKK5" s="25" t="s">
        <v>391</v>
      </c>
      <c r="IKW5" s="1861" t="s">
        <v>392</v>
      </c>
      <c r="IKX5" s="1861"/>
      <c r="IKY5" s="1861"/>
      <c r="IKZ5" s="1861"/>
      <c r="ILA5" s="25" t="s">
        <v>391</v>
      </c>
      <c r="ILM5" s="1861" t="s">
        <v>392</v>
      </c>
      <c r="ILN5" s="1861"/>
      <c r="ILO5" s="1861"/>
      <c r="ILP5" s="1861"/>
      <c r="ILQ5" s="25" t="s">
        <v>391</v>
      </c>
      <c r="IMC5" s="1861" t="s">
        <v>392</v>
      </c>
      <c r="IMD5" s="1861"/>
      <c r="IME5" s="1861"/>
      <c r="IMF5" s="1861"/>
      <c r="IMG5" s="25" t="s">
        <v>391</v>
      </c>
      <c r="IMS5" s="1861" t="s">
        <v>392</v>
      </c>
      <c r="IMT5" s="1861"/>
      <c r="IMU5" s="1861"/>
      <c r="IMV5" s="1861"/>
      <c r="IMW5" s="25" t="s">
        <v>391</v>
      </c>
      <c r="INI5" s="1861" t="s">
        <v>392</v>
      </c>
      <c r="INJ5" s="1861"/>
      <c r="INK5" s="1861"/>
      <c r="INL5" s="1861"/>
      <c r="INM5" s="25" t="s">
        <v>391</v>
      </c>
      <c r="INY5" s="1861" t="s">
        <v>392</v>
      </c>
      <c r="INZ5" s="1861"/>
      <c r="IOA5" s="1861"/>
      <c r="IOB5" s="1861"/>
      <c r="IOC5" s="25" t="s">
        <v>391</v>
      </c>
      <c r="IOO5" s="1861" t="s">
        <v>392</v>
      </c>
      <c r="IOP5" s="1861"/>
      <c r="IOQ5" s="1861"/>
      <c r="IOR5" s="1861"/>
      <c r="IOS5" s="25" t="s">
        <v>391</v>
      </c>
      <c r="IPE5" s="1861" t="s">
        <v>392</v>
      </c>
      <c r="IPF5" s="1861"/>
      <c r="IPG5" s="1861"/>
      <c r="IPH5" s="1861"/>
      <c r="IPI5" s="25" t="s">
        <v>391</v>
      </c>
      <c r="IPU5" s="1861" t="s">
        <v>392</v>
      </c>
      <c r="IPV5" s="1861"/>
      <c r="IPW5" s="1861"/>
      <c r="IPX5" s="1861"/>
      <c r="IPY5" s="25" t="s">
        <v>391</v>
      </c>
      <c r="IQK5" s="1861" t="s">
        <v>392</v>
      </c>
      <c r="IQL5" s="1861"/>
      <c r="IQM5" s="1861"/>
      <c r="IQN5" s="1861"/>
      <c r="IQO5" s="25" t="s">
        <v>391</v>
      </c>
      <c r="IRA5" s="1861" t="s">
        <v>392</v>
      </c>
      <c r="IRB5" s="1861"/>
      <c r="IRC5" s="1861"/>
      <c r="IRD5" s="1861"/>
      <c r="IRE5" s="25" t="s">
        <v>391</v>
      </c>
      <c r="IRQ5" s="1861" t="s">
        <v>392</v>
      </c>
      <c r="IRR5" s="1861"/>
      <c r="IRS5" s="1861"/>
      <c r="IRT5" s="1861"/>
      <c r="IRU5" s="25" t="s">
        <v>391</v>
      </c>
      <c r="ISG5" s="1861" t="s">
        <v>392</v>
      </c>
      <c r="ISH5" s="1861"/>
      <c r="ISI5" s="1861"/>
      <c r="ISJ5" s="1861"/>
      <c r="ISK5" s="25" t="s">
        <v>391</v>
      </c>
      <c r="ISW5" s="1861" t="s">
        <v>392</v>
      </c>
      <c r="ISX5" s="1861"/>
      <c r="ISY5" s="1861"/>
      <c r="ISZ5" s="1861"/>
      <c r="ITA5" s="25" t="s">
        <v>391</v>
      </c>
      <c r="ITM5" s="1861" t="s">
        <v>392</v>
      </c>
      <c r="ITN5" s="1861"/>
      <c r="ITO5" s="1861"/>
      <c r="ITP5" s="1861"/>
      <c r="ITQ5" s="25" t="s">
        <v>391</v>
      </c>
      <c r="IUC5" s="1861" t="s">
        <v>392</v>
      </c>
      <c r="IUD5" s="1861"/>
      <c r="IUE5" s="1861"/>
      <c r="IUF5" s="1861"/>
      <c r="IUG5" s="25" t="s">
        <v>391</v>
      </c>
      <c r="IUS5" s="1861" t="s">
        <v>392</v>
      </c>
      <c r="IUT5" s="1861"/>
      <c r="IUU5" s="1861"/>
      <c r="IUV5" s="1861"/>
      <c r="IUW5" s="25" t="s">
        <v>391</v>
      </c>
      <c r="IVI5" s="1861" t="s">
        <v>392</v>
      </c>
      <c r="IVJ5" s="1861"/>
      <c r="IVK5" s="1861"/>
      <c r="IVL5" s="1861"/>
      <c r="IVM5" s="25" t="s">
        <v>391</v>
      </c>
      <c r="IVY5" s="1861" t="s">
        <v>392</v>
      </c>
      <c r="IVZ5" s="1861"/>
      <c r="IWA5" s="1861"/>
      <c r="IWB5" s="1861"/>
      <c r="IWC5" s="25" t="s">
        <v>391</v>
      </c>
      <c r="IWO5" s="1861" t="s">
        <v>392</v>
      </c>
      <c r="IWP5" s="1861"/>
      <c r="IWQ5" s="1861"/>
      <c r="IWR5" s="1861"/>
      <c r="IWS5" s="25" t="s">
        <v>391</v>
      </c>
      <c r="IXE5" s="1861" t="s">
        <v>392</v>
      </c>
      <c r="IXF5" s="1861"/>
      <c r="IXG5" s="1861"/>
      <c r="IXH5" s="1861"/>
      <c r="IXI5" s="25" t="s">
        <v>391</v>
      </c>
      <c r="IXU5" s="1861" t="s">
        <v>392</v>
      </c>
      <c r="IXV5" s="1861"/>
      <c r="IXW5" s="1861"/>
      <c r="IXX5" s="1861"/>
      <c r="IXY5" s="25" t="s">
        <v>391</v>
      </c>
      <c r="IYK5" s="1861" t="s">
        <v>392</v>
      </c>
      <c r="IYL5" s="1861"/>
      <c r="IYM5" s="1861"/>
      <c r="IYN5" s="1861"/>
      <c r="IYO5" s="25" t="s">
        <v>391</v>
      </c>
      <c r="IZA5" s="1861" t="s">
        <v>392</v>
      </c>
      <c r="IZB5" s="1861"/>
      <c r="IZC5" s="1861"/>
      <c r="IZD5" s="1861"/>
      <c r="IZE5" s="25" t="s">
        <v>391</v>
      </c>
      <c r="IZQ5" s="1861" t="s">
        <v>392</v>
      </c>
      <c r="IZR5" s="1861"/>
      <c r="IZS5" s="1861"/>
      <c r="IZT5" s="1861"/>
      <c r="IZU5" s="25" t="s">
        <v>391</v>
      </c>
      <c r="JAG5" s="1861" t="s">
        <v>392</v>
      </c>
      <c r="JAH5" s="1861"/>
      <c r="JAI5" s="1861"/>
      <c r="JAJ5" s="1861"/>
      <c r="JAK5" s="25" t="s">
        <v>391</v>
      </c>
      <c r="JAW5" s="1861" t="s">
        <v>392</v>
      </c>
      <c r="JAX5" s="1861"/>
      <c r="JAY5" s="1861"/>
      <c r="JAZ5" s="1861"/>
      <c r="JBA5" s="25" t="s">
        <v>391</v>
      </c>
      <c r="JBM5" s="1861" t="s">
        <v>392</v>
      </c>
      <c r="JBN5" s="1861"/>
      <c r="JBO5" s="1861"/>
      <c r="JBP5" s="1861"/>
      <c r="JBQ5" s="25" t="s">
        <v>391</v>
      </c>
      <c r="JCC5" s="1861" t="s">
        <v>392</v>
      </c>
      <c r="JCD5" s="1861"/>
      <c r="JCE5" s="1861"/>
      <c r="JCF5" s="1861"/>
      <c r="JCG5" s="25" t="s">
        <v>391</v>
      </c>
      <c r="JCS5" s="1861" t="s">
        <v>392</v>
      </c>
      <c r="JCT5" s="1861"/>
      <c r="JCU5" s="1861"/>
      <c r="JCV5" s="1861"/>
      <c r="JCW5" s="25" t="s">
        <v>391</v>
      </c>
      <c r="JDI5" s="1861" t="s">
        <v>392</v>
      </c>
      <c r="JDJ5" s="1861"/>
      <c r="JDK5" s="1861"/>
      <c r="JDL5" s="1861"/>
      <c r="JDM5" s="25" t="s">
        <v>391</v>
      </c>
      <c r="JDY5" s="1861" t="s">
        <v>392</v>
      </c>
      <c r="JDZ5" s="1861"/>
      <c r="JEA5" s="1861"/>
      <c r="JEB5" s="1861"/>
      <c r="JEC5" s="25" t="s">
        <v>391</v>
      </c>
      <c r="JEO5" s="1861" t="s">
        <v>392</v>
      </c>
      <c r="JEP5" s="1861"/>
      <c r="JEQ5" s="1861"/>
      <c r="JER5" s="1861"/>
      <c r="JES5" s="25" t="s">
        <v>391</v>
      </c>
      <c r="JFE5" s="1861" t="s">
        <v>392</v>
      </c>
      <c r="JFF5" s="1861"/>
      <c r="JFG5" s="1861"/>
      <c r="JFH5" s="1861"/>
      <c r="JFI5" s="25" t="s">
        <v>391</v>
      </c>
      <c r="JFU5" s="1861" t="s">
        <v>392</v>
      </c>
      <c r="JFV5" s="1861"/>
      <c r="JFW5" s="1861"/>
      <c r="JFX5" s="1861"/>
      <c r="JFY5" s="25" t="s">
        <v>391</v>
      </c>
      <c r="JGK5" s="1861" t="s">
        <v>392</v>
      </c>
      <c r="JGL5" s="1861"/>
      <c r="JGM5" s="1861"/>
      <c r="JGN5" s="1861"/>
      <c r="JGO5" s="25" t="s">
        <v>391</v>
      </c>
      <c r="JHA5" s="1861" t="s">
        <v>392</v>
      </c>
      <c r="JHB5" s="1861"/>
      <c r="JHC5" s="1861"/>
      <c r="JHD5" s="1861"/>
      <c r="JHE5" s="25" t="s">
        <v>391</v>
      </c>
      <c r="JHQ5" s="1861" t="s">
        <v>392</v>
      </c>
      <c r="JHR5" s="1861"/>
      <c r="JHS5" s="1861"/>
      <c r="JHT5" s="1861"/>
      <c r="JHU5" s="25" t="s">
        <v>391</v>
      </c>
      <c r="JIG5" s="1861" t="s">
        <v>392</v>
      </c>
      <c r="JIH5" s="1861"/>
      <c r="JII5" s="1861"/>
      <c r="JIJ5" s="1861"/>
      <c r="JIK5" s="25" t="s">
        <v>391</v>
      </c>
      <c r="JIW5" s="1861" t="s">
        <v>392</v>
      </c>
      <c r="JIX5" s="1861"/>
      <c r="JIY5" s="1861"/>
      <c r="JIZ5" s="1861"/>
      <c r="JJA5" s="25" t="s">
        <v>391</v>
      </c>
      <c r="JJM5" s="1861" t="s">
        <v>392</v>
      </c>
      <c r="JJN5" s="1861"/>
      <c r="JJO5" s="1861"/>
      <c r="JJP5" s="1861"/>
      <c r="JJQ5" s="25" t="s">
        <v>391</v>
      </c>
      <c r="JKC5" s="1861" t="s">
        <v>392</v>
      </c>
      <c r="JKD5" s="1861"/>
      <c r="JKE5" s="1861"/>
      <c r="JKF5" s="1861"/>
      <c r="JKG5" s="25" t="s">
        <v>391</v>
      </c>
      <c r="JKS5" s="1861" t="s">
        <v>392</v>
      </c>
      <c r="JKT5" s="1861"/>
      <c r="JKU5" s="1861"/>
      <c r="JKV5" s="1861"/>
      <c r="JKW5" s="25" t="s">
        <v>391</v>
      </c>
      <c r="JLI5" s="1861" t="s">
        <v>392</v>
      </c>
      <c r="JLJ5" s="1861"/>
      <c r="JLK5" s="1861"/>
      <c r="JLL5" s="1861"/>
      <c r="JLM5" s="25" t="s">
        <v>391</v>
      </c>
      <c r="JLY5" s="1861" t="s">
        <v>392</v>
      </c>
      <c r="JLZ5" s="1861"/>
      <c r="JMA5" s="1861"/>
      <c r="JMB5" s="1861"/>
      <c r="JMC5" s="25" t="s">
        <v>391</v>
      </c>
      <c r="JMO5" s="1861" t="s">
        <v>392</v>
      </c>
      <c r="JMP5" s="1861"/>
      <c r="JMQ5" s="1861"/>
      <c r="JMR5" s="1861"/>
      <c r="JMS5" s="25" t="s">
        <v>391</v>
      </c>
      <c r="JNE5" s="1861" t="s">
        <v>392</v>
      </c>
      <c r="JNF5" s="1861"/>
      <c r="JNG5" s="1861"/>
      <c r="JNH5" s="1861"/>
      <c r="JNI5" s="25" t="s">
        <v>391</v>
      </c>
      <c r="JNU5" s="1861" t="s">
        <v>392</v>
      </c>
      <c r="JNV5" s="1861"/>
      <c r="JNW5" s="1861"/>
      <c r="JNX5" s="1861"/>
      <c r="JNY5" s="25" t="s">
        <v>391</v>
      </c>
      <c r="JOK5" s="1861" t="s">
        <v>392</v>
      </c>
      <c r="JOL5" s="1861"/>
      <c r="JOM5" s="1861"/>
      <c r="JON5" s="1861"/>
      <c r="JOO5" s="25" t="s">
        <v>391</v>
      </c>
      <c r="JPA5" s="1861" t="s">
        <v>392</v>
      </c>
      <c r="JPB5" s="1861"/>
      <c r="JPC5" s="1861"/>
      <c r="JPD5" s="1861"/>
      <c r="JPE5" s="25" t="s">
        <v>391</v>
      </c>
      <c r="JPQ5" s="1861" t="s">
        <v>392</v>
      </c>
      <c r="JPR5" s="1861"/>
      <c r="JPS5" s="1861"/>
      <c r="JPT5" s="1861"/>
      <c r="JPU5" s="25" t="s">
        <v>391</v>
      </c>
      <c r="JQG5" s="1861" t="s">
        <v>392</v>
      </c>
      <c r="JQH5" s="1861"/>
      <c r="JQI5" s="1861"/>
      <c r="JQJ5" s="1861"/>
      <c r="JQK5" s="25" t="s">
        <v>391</v>
      </c>
      <c r="JQW5" s="1861" t="s">
        <v>392</v>
      </c>
      <c r="JQX5" s="1861"/>
      <c r="JQY5" s="1861"/>
      <c r="JQZ5" s="1861"/>
      <c r="JRA5" s="25" t="s">
        <v>391</v>
      </c>
      <c r="JRM5" s="1861" t="s">
        <v>392</v>
      </c>
      <c r="JRN5" s="1861"/>
      <c r="JRO5" s="1861"/>
      <c r="JRP5" s="1861"/>
      <c r="JRQ5" s="25" t="s">
        <v>391</v>
      </c>
      <c r="JSC5" s="1861" t="s">
        <v>392</v>
      </c>
      <c r="JSD5" s="1861"/>
      <c r="JSE5" s="1861"/>
      <c r="JSF5" s="1861"/>
      <c r="JSG5" s="25" t="s">
        <v>391</v>
      </c>
      <c r="JSS5" s="1861" t="s">
        <v>392</v>
      </c>
      <c r="JST5" s="1861"/>
      <c r="JSU5" s="1861"/>
      <c r="JSV5" s="1861"/>
      <c r="JSW5" s="25" t="s">
        <v>391</v>
      </c>
      <c r="JTI5" s="1861" t="s">
        <v>392</v>
      </c>
      <c r="JTJ5" s="1861"/>
      <c r="JTK5" s="1861"/>
      <c r="JTL5" s="1861"/>
      <c r="JTM5" s="25" t="s">
        <v>391</v>
      </c>
      <c r="JTY5" s="1861" t="s">
        <v>392</v>
      </c>
      <c r="JTZ5" s="1861"/>
      <c r="JUA5" s="1861"/>
      <c r="JUB5" s="1861"/>
      <c r="JUC5" s="25" t="s">
        <v>391</v>
      </c>
      <c r="JUO5" s="1861" t="s">
        <v>392</v>
      </c>
      <c r="JUP5" s="1861"/>
      <c r="JUQ5" s="1861"/>
      <c r="JUR5" s="1861"/>
      <c r="JUS5" s="25" t="s">
        <v>391</v>
      </c>
      <c r="JVE5" s="1861" t="s">
        <v>392</v>
      </c>
      <c r="JVF5" s="1861"/>
      <c r="JVG5" s="1861"/>
      <c r="JVH5" s="1861"/>
      <c r="JVI5" s="25" t="s">
        <v>391</v>
      </c>
      <c r="JVU5" s="1861" t="s">
        <v>392</v>
      </c>
      <c r="JVV5" s="1861"/>
      <c r="JVW5" s="1861"/>
      <c r="JVX5" s="1861"/>
      <c r="JVY5" s="25" t="s">
        <v>391</v>
      </c>
      <c r="JWK5" s="1861" t="s">
        <v>392</v>
      </c>
      <c r="JWL5" s="1861"/>
      <c r="JWM5" s="1861"/>
      <c r="JWN5" s="1861"/>
      <c r="JWO5" s="25" t="s">
        <v>391</v>
      </c>
      <c r="JXA5" s="1861" t="s">
        <v>392</v>
      </c>
      <c r="JXB5" s="1861"/>
      <c r="JXC5" s="1861"/>
      <c r="JXD5" s="1861"/>
      <c r="JXE5" s="25" t="s">
        <v>391</v>
      </c>
      <c r="JXQ5" s="1861" t="s">
        <v>392</v>
      </c>
      <c r="JXR5" s="1861"/>
      <c r="JXS5" s="1861"/>
      <c r="JXT5" s="1861"/>
      <c r="JXU5" s="25" t="s">
        <v>391</v>
      </c>
      <c r="JYG5" s="1861" t="s">
        <v>392</v>
      </c>
      <c r="JYH5" s="1861"/>
      <c r="JYI5" s="1861"/>
      <c r="JYJ5" s="1861"/>
      <c r="JYK5" s="25" t="s">
        <v>391</v>
      </c>
      <c r="JYW5" s="1861" t="s">
        <v>392</v>
      </c>
      <c r="JYX5" s="1861"/>
      <c r="JYY5" s="1861"/>
      <c r="JYZ5" s="1861"/>
      <c r="JZA5" s="25" t="s">
        <v>391</v>
      </c>
      <c r="JZM5" s="1861" t="s">
        <v>392</v>
      </c>
      <c r="JZN5" s="1861"/>
      <c r="JZO5" s="1861"/>
      <c r="JZP5" s="1861"/>
      <c r="JZQ5" s="25" t="s">
        <v>391</v>
      </c>
      <c r="KAC5" s="1861" t="s">
        <v>392</v>
      </c>
      <c r="KAD5" s="1861"/>
      <c r="KAE5" s="1861"/>
      <c r="KAF5" s="1861"/>
      <c r="KAG5" s="25" t="s">
        <v>391</v>
      </c>
      <c r="KAS5" s="1861" t="s">
        <v>392</v>
      </c>
      <c r="KAT5" s="1861"/>
      <c r="KAU5" s="1861"/>
      <c r="KAV5" s="1861"/>
      <c r="KAW5" s="25" t="s">
        <v>391</v>
      </c>
      <c r="KBI5" s="1861" t="s">
        <v>392</v>
      </c>
      <c r="KBJ5" s="1861"/>
      <c r="KBK5" s="1861"/>
      <c r="KBL5" s="1861"/>
      <c r="KBM5" s="25" t="s">
        <v>391</v>
      </c>
      <c r="KBY5" s="1861" t="s">
        <v>392</v>
      </c>
      <c r="KBZ5" s="1861"/>
      <c r="KCA5" s="1861"/>
      <c r="KCB5" s="1861"/>
      <c r="KCC5" s="25" t="s">
        <v>391</v>
      </c>
      <c r="KCO5" s="1861" t="s">
        <v>392</v>
      </c>
      <c r="KCP5" s="1861"/>
      <c r="KCQ5" s="1861"/>
      <c r="KCR5" s="1861"/>
      <c r="KCS5" s="25" t="s">
        <v>391</v>
      </c>
      <c r="KDE5" s="1861" t="s">
        <v>392</v>
      </c>
      <c r="KDF5" s="1861"/>
      <c r="KDG5" s="1861"/>
      <c r="KDH5" s="1861"/>
      <c r="KDI5" s="25" t="s">
        <v>391</v>
      </c>
      <c r="KDU5" s="1861" t="s">
        <v>392</v>
      </c>
      <c r="KDV5" s="1861"/>
      <c r="KDW5" s="1861"/>
      <c r="KDX5" s="1861"/>
      <c r="KDY5" s="25" t="s">
        <v>391</v>
      </c>
      <c r="KEK5" s="1861" t="s">
        <v>392</v>
      </c>
      <c r="KEL5" s="1861"/>
      <c r="KEM5" s="1861"/>
      <c r="KEN5" s="1861"/>
      <c r="KEO5" s="25" t="s">
        <v>391</v>
      </c>
      <c r="KFA5" s="1861" t="s">
        <v>392</v>
      </c>
      <c r="KFB5" s="1861"/>
      <c r="KFC5" s="1861"/>
      <c r="KFD5" s="1861"/>
      <c r="KFE5" s="25" t="s">
        <v>391</v>
      </c>
      <c r="KFQ5" s="1861" t="s">
        <v>392</v>
      </c>
      <c r="KFR5" s="1861"/>
      <c r="KFS5" s="1861"/>
      <c r="KFT5" s="1861"/>
      <c r="KFU5" s="25" t="s">
        <v>391</v>
      </c>
      <c r="KGG5" s="1861" t="s">
        <v>392</v>
      </c>
      <c r="KGH5" s="1861"/>
      <c r="KGI5" s="1861"/>
      <c r="KGJ5" s="1861"/>
      <c r="KGK5" s="25" t="s">
        <v>391</v>
      </c>
      <c r="KGW5" s="1861" t="s">
        <v>392</v>
      </c>
      <c r="KGX5" s="1861"/>
      <c r="KGY5" s="1861"/>
      <c r="KGZ5" s="1861"/>
      <c r="KHA5" s="25" t="s">
        <v>391</v>
      </c>
      <c r="KHM5" s="1861" t="s">
        <v>392</v>
      </c>
      <c r="KHN5" s="1861"/>
      <c r="KHO5" s="1861"/>
      <c r="KHP5" s="1861"/>
      <c r="KHQ5" s="25" t="s">
        <v>391</v>
      </c>
      <c r="KIC5" s="1861" t="s">
        <v>392</v>
      </c>
      <c r="KID5" s="1861"/>
      <c r="KIE5" s="1861"/>
      <c r="KIF5" s="1861"/>
      <c r="KIG5" s="25" t="s">
        <v>391</v>
      </c>
      <c r="KIS5" s="1861" t="s">
        <v>392</v>
      </c>
      <c r="KIT5" s="1861"/>
      <c r="KIU5" s="1861"/>
      <c r="KIV5" s="1861"/>
      <c r="KIW5" s="25" t="s">
        <v>391</v>
      </c>
      <c r="KJI5" s="1861" t="s">
        <v>392</v>
      </c>
      <c r="KJJ5" s="1861"/>
      <c r="KJK5" s="1861"/>
      <c r="KJL5" s="1861"/>
      <c r="KJM5" s="25" t="s">
        <v>391</v>
      </c>
      <c r="KJY5" s="1861" t="s">
        <v>392</v>
      </c>
      <c r="KJZ5" s="1861"/>
      <c r="KKA5" s="1861"/>
      <c r="KKB5" s="1861"/>
      <c r="KKC5" s="25" t="s">
        <v>391</v>
      </c>
      <c r="KKO5" s="1861" t="s">
        <v>392</v>
      </c>
      <c r="KKP5" s="1861"/>
      <c r="KKQ5" s="1861"/>
      <c r="KKR5" s="1861"/>
      <c r="KKS5" s="25" t="s">
        <v>391</v>
      </c>
      <c r="KLE5" s="1861" t="s">
        <v>392</v>
      </c>
      <c r="KLF5" s="1861"/>
      <c r="KLG5" s="1861"/>
      <c r="KLH5" s="1861"/>
      <c r="KLI5" s="25" t="s">
        <v>391</v>
      </c>
      <c r="KLU5" s="1861" t="s">
        <v>392</v>
      </c>
      <c r="KLV5" s="1861"/>
      <c r="KLW5" s="1861"/>
      <c r="KLX5" s="1861"/>
      <c r="KLY5" s="25" t="s">
        <v>391</v>
      </c>
      <c r="KMK5" s="1861" t="s">
        <v>392</v>
      </c>
      <c r="KML5" s="1861"/>
      <c r="KMM5" s="1861"/>
      <c r="KMN5" s="1861"/>
      <c r="KMO5" s="25" t="s">
        <v>391</v>
      </c>
      <c r="KNA5" s="1861" t="s">
        <v>392</v>
      </c>
      <c r="KNB5" s="1861"/>
      <c r="KNC5" s="1861"/>
      <c r="KND5" s="1861"/>
      <c r="KNE5" s="25" t="s">
        <v>391</v>
      </c>
      <c r="KNQ5" s="1861" t="s">
        <v>392</v>
      </c>
      <c r="KNR5" s="1861"/>
      <c r="KNS5" s="1861"/>
      <c r="KNT5" s="1861"/>
      <c r="KNU5" s="25" t="s">
        <v>391</v>
      </c>
      <c r="KOG5" s="1861" t="s">
        <v>392</v>
      </c>
      <c r="KOH5" s="1861"/>
      <c r="KOI5" s="1861"/>
      <c r="KOJ5" s="1861"/>
      <c r="KOK5" s="25" t="s">
        <v>391</v>
      </c>
      <c r="KOW5" s="1861" t="s">
        <v>392</v>
      </c>
      <c r="KOX5" s="1861"/>
      <c r="KOY5" s="1861"/>
      <c r="KOZ5" s="1861"/>
      <c r="KPA5" s="25" t="s">
        <v>391</v>
      </c>
      <c r="KPM5" s="1861" t="s">
        <v>392</v>
      </c>
      <c r="KPN5" s="1861"/>
      <c r="KPO5" s="1861"/>
      <c r="KPP5" s="1861"/>
      <c r="KPQ5" s="25" t="s">
        <v>391</v>
      </c>
      <c r="KQC5" s="1861" t="s">
        <v>392</v>
      </c>
      <c r="KQD5" s="1861"/>
      <c r="KQE5" s="1861"/>
      <c r="KQF5" s="1861"/>
      <c r="KQG5" s="25" t="s">
        <v>391</v>
      </c>
      <c r="KQS5" s="1861" t="s">
        <v>392</v>
      </c>
      <c r="KQT5" s="1861"/>
      <c r="KQU5" s="1861"/>
      <c r="KQV5" s="1861"/>
      <c r="KQW5" s="25" t="s">
        <v>391</v>
      </c>
      <c r="KRI5" s="1861" t="s">
        <v>392</v>
      </c>
      <c r="KRJ5" s="1861"/>
      <c r="KRK5" s="1861"/>
      <c r="KRL5" s="1861"/>
      <c r="KRM5" s="25" t="s">
        <v>391</v>
      </c>
      <c r="KRY5" s="1861" t="s">
        <v>392</v>
      </c>
      <c r="KRZ5" s="1861"/>
      <c r="KSA5" s="1861"/>
      <c r="KSB5" s="1861"/>
      <c r="KSC5" s="25" t="s">
        <v>391</v>
      </c>
      <c r="KSO5" s="1861" t="s">
        <v>392</v>
      </c>
      <c r="KSP5" s="1861"/>
      <c r="KSQ5" s="1861"/>
      <c r="KSR5" s="1861"/>
      <c r="KSS5" s="25" t="s">
        <v>391</v>
      </c>
      <c r="KTE5" s="1861" t="s">
        <v>392</v>
      </c>
      <c r="KTF5" s="1861"/>
      <c r="KTG5" s="1861"/>
      <c r="KTH5" s="1861"/>
      <c r="KTI5" s="25" t="s">
        <v>391</v>
      </c>
      <c r="KTU5" s="1861" t="s">
        <v>392</v>
      </c>
      <c r="KTV5" s="1861"/>
      <c r="KTW5" s="1861"/>
      <c r="KTX5" s="1861"/>
      <c r="KTY5" s="25" t="s">
        <v>391</v>
      </c>
      <c r="KUK5" s="1861" t="s">
        <v>392</v>
      </c>
      <c r="KUL5" s="1861"/>
      <c r="KUM5" s="1861"/>
      <c r="KUN5" s="1861"/>
      <c r="KUO5" s="25" t="s">
        <v>391</v>
      </c>
      <c r="KVA5" s="1861" t="s">
        <v>392</v>
      </c>
      <c r="KVB5" s="1861"/>
      <c r="KVC5" s="1861"/>
      <c r="KVD5" s="1861"/>
      <c r="KVE5" s="25" t="s">
        <v>391</v>
      </c>
      <c r="KVQ5" s="1861" t="s">
        <v>392</v>
      </c>
      <c r="KVR5" s="1861"/>
      <c r="KVS5" s="1861"/>
      <c r="KVT5" s="1861"/>
      <c r="KVU5" s="25" t="s">
        <v>391</v>
      </c>
      <c r="KWG5" s="1861" t="s">
        <v>392</v>
      </c>
      <c r="KWH5" s="1861"/>
      <c r="KWI5" s="1861"/>
      <c r="KWJ5" s="1861"/>
      <c r="KWK5" s="25" t="s">
        <v>391</v>
      </c>
      <c r="KWW5" s="1861" t="s">
        <v>392</v>
      </c>
      <c r="KWX5" s="1861"/>
      <c r="KWY5" s="1861"/>
      <c r="KWZ5" s="1861"/>
      <c r="KXA5" s="25" t="s">
        <v>391</v>
      </c>
      <c r="KXM5" s="1861" t="s">
        <v>392</v>
      </c>
      <c r="KXN5" s="1861"/>
      <c r="KXO5" s="1861"/>
      <c r="KXP5" s="1861"/>
      <c r="KXQ5" s="25" t="s">
        <v>391</v>
      </c>
      <c r="KYC5" s="1861" t="s">
        <v>392</v>
      </c>
      <c r="KYD5" s="1861"/>
      <c r="KYE5" s="1861"/>
      <c r="KYF5" s="1861"/>
      <c r="KYG5" s="25" t="s">
        <v>391</v>
      </c>
      <c r="KYS5" s="1861" t="s">
        <v>392</v>
      </c>
      <c r="KYT5" s="1861"/>
      <c r="KYU5" s="1861"/>
      <c r="KYV5" s="1861"/>
      <c r="KYW5" s="25" t="s">
        <v>391</v>
      </c>
      <c r="KZI5" s="1861" t="s">
        <v>392</v>
      </c>
      <c r="KZJ5" s="1861"/>
      <c r="KZK5" s="1861"/>
      <c r="KZL5" s="1861"/>
      <c r="KZM5" s="25" t="s">
        <v>391</v>
      </c>
      <c r="KZY5" s="1861" t="s">
        <v>392</v>
      </c>
      <c r="KZZ5" s="1861"/>
      <c r="LAA5" s="1861"/>
      <c r="LAB5" s="1861"/>
      <c r="LAC5" s="25" t="s">
        <v>391</v>
      </c>
      <c r="LAO5" s="1861" t="s">
        <v>392</v>
      </c>
      <c r="LAP5" s="1861"/>
      <c r="LAQ5" s="1861"/>
      <c r="LAR5" s="1861"/>
      <c r="LAS5" s="25" t="s">
        <v>391</v>
      </c>
      <c r="LBE5" s="1861" t="s">
        <v>392</v>
      </c>
      <c r="LBF5" s="1861"/>
      <c r="LBG5" s="1861"/>
      <c r="LBH5" s="1861"/>
      <c r="LBI5" s="25" t="s">
        <v>391</v>
      </c>
      <c r="LBU5" s="1861" t="s">
        <v>392</v>
      </c>
      <c r="LBV5" s="1861"/>
      <c r="LBW5" s="1861"/>
      <c r="LBX5" s="1861"/>
      <c r="LBY5" s="25" t="s">
        <v>391</v>
      </c>
      <c r="LCK5" s="1861" t="s">
        <v>392</v>
      </c>
      <c r="LCL5" s="1861"/>
      <c r="LCM5" s="1861"/>
      <c r="LCN5" s="1861"/>
      <c r="LCO5" s="25" t="s">
        <v>391</v>
      </c>
      <c r="LDA5" s="1861" t="s">
        <v>392</v>
      </c>
      <c r="LDB5" s="1861"/>
      <c r="LDC5" s="1861"/>
      <c r="LDD5" s="1861"/>
      <c r="LDE5" s="25" t="s">
        <v>391</v>
      </c>
      <c r="LDQ5" s="1861" t="s">
        <v>392</v>
      </c>
      <c r="LDR5" s="1861"/>
      <c r="LDS5" s="1861"/>
      <c r="LDT5" s="1861"/>
      <c r="LDU5" s="25" t="s">
        <v>391</v>
      </c>
      <c r="LEG5" s="1861" t="s">
        <v>392</v>
      </c>
      <c r="LEH5" s="1861"/>
      <c r="LEI5" s="1861"/>
      <c r="LEJ5" s="1861"/>
      <c r="LEK5" s="25" t="s">
        <v>391</v>
      </c>
      <c r="LEW5" s="1861" t="s">
        <v>392</v>
      </c>
      <c r="LEX5" s="1861"/>
      <c r="LEY5" s="1861"/>
      <c r="LEZ5" s="1861"/>
      <c r="LFA5" s="25" t="s">
        <v>391</v>
      </c>
      <c r="LFM5" s="1861" t="s">
        <v>392</v>
      </c>
      <c r="LFN5" s="1861"/>
      <c r="LFO5" s="1861"/>
      <c r="LFP5" s="1861"/>
      <c r="LFQ5" s="25" t="s">
        <v>391</v>
      </c>
      <c r="LGC5" s="1861" t="s">
        <v>392</v>
      </c>
      <c r="LGD5" s="1861"/>
      <c r="LGE5" s="1861"/>
      <c r="LGF5" s="1861"/>
      <c r="LGG5" s="25" t="s">
        <v>391</v>
      </c>
      <c r="LGS5" s="1861" t="s">
        <v>392</v>
      </c>
      <c r="LGT5" s="1861"/>
      <c r="LGU5" s="1861"/>
      <c r="LGV5" s="1861"/>
      <c r="LGW5" s="25" t="s">
        <v>391</v>
      </c>
      <c r="LHI5" s="1861" t="s">
        <v>392</v>
      </c>
      <c r="LHJ5" s="1861"/>
      <c r="LHK5" s="1861"/>
      <c r="LHL5" s="1861"/>
      <c r="LHM5" s="25" t="s">
        <v>391</v>
      </c>
      <c r="LHY5" s="1861" t="s">
        <v>392</v>
      </c>
      <c r="LHZ5" s="1861"/>
      <c r="LIA5" s="1861"/>
      <c r="LIB5" s="1861"/>
      <c r="LIC5" s="25" t="s">
        <v>391</v>
      </c>
      <c r="LIO5" s="1861" t="s">
        <v>392</v>
      </c>
      <c r="LIP5" s="1861"/>
      <c r="LIQ5" s="1861"/>
      <c r="LIR5" s="1861"/>
      <c r="LIS5" s="25" t="s">
        <v>391</v>
      </c>
      <c r="LJE5" s="1861" t="s">
        <v>392</v>
      </c>
      <c r="LJF5" s="1861"/>
      <c r="LJG5" s="1861"/>
      <c r="LJH5" s="1861"/>
      <c r="LJI5" s="25" t="s">
        <v>391</v>
      </c>
      <c r="LJU5" s="1861" t="s">
        <v>392</v>
      </c>
      <c r="LJV5" s="1861"/>
      <c r="LJW5" s="1861"/>
      <c r="LJX5" s="1861"/>
      <c r="LJY5" s="25" t="s">
        <v>391</v>
      </c>
      <c r="LKK5" s="1861" t="s">
        <v>392</v>
      </c>
      <c r="LKL5" s="1861"/>
      <c r="LKM5" s="1861"/>
      <c r="LKN5" s="1861"/>
      <c r="LKO5" s="25" t="s">
        <v>391</v>
      </c>
      <c r="LLA5" s="1861" t="s">
        <v>392</v>
      </c>
      <c r="LLB5" s="1861"/>
      <c r="LLC5" s="1861"/>
      <c r="LLD5" s="1861"/>
      <c r="LLE5" s="25" t="s">
        <v>391</v>
      </c>
      <c r="LLQ5" s="1861" t="s">
        <v>392</v>
      </c>
      <c r="LLR5" s="1861"/>
      <c r="LLS5" s="1861"/>
      <c r="LLT5" s="1861"/>
      <c r="LLU5" s="25" t="s">
        <v>391</v>
      </c>
      <c r="LMG5" s="1861" t="s">
        <v>392</v>
      </c>
      <c r="LMH5" s="1861"/>
      <c r="LMI5" s="1861"/>
      <c r="LMJ5" s="1861"/>
      <c r="LMK5" s="25" t="s">
        <v>391</v>
      </c>
      <c r="LMW5" s="1861" t="s">
        <v>392</v>
      </c>
      <c r="LMX5" s="1861"/>
      <c r="LMY5" s="1861"/>
      <c r="LMZ5" s="1861"/>
      <c r="LNA5" s="25" t="s">
        <v>391</v>
      </c>
      <c r="LNM5" s="1861" t="s">
        <v>392</v>
      </c>
      <c r="LNN5" s="1861"/>
      <c r="LNO5" s="1861"/>
      <c r="LNP5" s="1861"/>
      <c r="LNQ5" s="25" t="s">
        <v>391</v>
      </c>
      <c r="LOC5" s="1861" t="s">
        <v>392</v>
      </c>
      <c r="LOD5" s="1861"/>
      <c r="LOE5" s="1861"/>
      <c r="LOF5" s="1861"/>
      <c r="LOG5" s="25" t="s">
        <v>391</v>
      </c>
      <c r="LOS5" s="1861" t="s">
        <v>392</v>
      </c>
      <c r="LOT5" s="1861"/>
      <c r="LOU5" s="1861"/>
      <c r="LOV5" s="1861"/>
      <c r="LOW5" s="25" t="s">
        <v>391</v>
      </c>
      <c r="LPI5" s="1861" t="s">
        <v>392</v>
      </c>
      <c r="LPJ5" s="1861"/>
      <c r="LPK5" s="1861"/>
      <c r="LPL5" s="1861"/>
      <c r="LPM5" s="25" t="s">
        <v>391</v>
      </c>
      <c r="LPY5" s="1861" t="s">
        <v>392</v>
      </c>
      <c r="LPZ5" s="1861"/>
      <c r="LQA5" s="1861"/>
      <c r="LQB5" s="1861"/>
      <c r="LQC5" s="25" t="s">
        <v>391</v>
      </c>
      <c r="LQO5" s="1861" t="s">
        <v>392</v>
      </c>
      <c r="LQP5" s="1861"/>
      <c r="LQQ5" s="1861"/>
      <c r="LQR5" s="1861"/>
      <c r="LQS5" s="25" t="s">
        <v>391</v>
      </c>
      <c r="LRE5" s="1861" t="s">
        <v>392</v>
      </c>
      <c r="LRF5" s="1861"/>
      <c r="LRG5" s="1861"/>
      <c r="LRH5" s="1861"/>
      <c r="LRI5" s="25" t="s">
        <v>391</v>
      </c>
      <c r="LRU5" s="1861" t="s">
        <v>392</v>
      </c>
      <c r="LRV5" s="1861"/>
      <c r="LRW5" s="1861"/>
      <c r="LRX5" s="1861"/>
      <c r="LRY5" s="25" t="s">
        <v>391</v>
      </c>
      <c r="LSK5" s="1861" t="s">
        <v>392</v>
      </c>
      <c r="LSL5" s="1861"/>
      <c r="LSM5" s="1861"/>
      <c r="LSN5" s="1861"/>
      <c r="LSO5" s="25" t="s">
        <v>391</v>
      </c>
      <c r="LTA5" s="1861" t="s">
        <v>392</v>
      </c>
      <c r="LTB5" s="1861"/>
      <c r="LTC5" s="1861"/>
      <c r="LTD5" s="1861"/>
      <c r="LTE5" s="25" t="s">
        <v>391</v>
      </c>
      <c r="LTQ5" s="1861" t="s">
        <v>392</v>
      </c>
      <c r="LTR5" s="1861"/>
      <c r="LTS5" s="1861"/>
      <c r="LTT5" s="1861"/>
      <c r="LTU5" s="25" t="s">
        <v>391</v>
      </c>
      <c r="LUG5" s="1861" t="s">
        <v>392</v>
      </c>
      <c r="LUH5" s="1861"/>
      <c r="LUI5" s="1861"/>
      <c r="LUJ5" s="1861"/>
      <c r="LUK5" s="25" t="s">
        <v>391</v>
      </c>
      <c r="LUW5" s="1861" t="s">
        <v>392</v>
      </c>
      <c r="LUX5" s="1861"/>
      <c r="LUY5" s="1861"/>
      <c r="LUZ5" s="1861"/>
      <c r="LVA5" s="25" t="s">
        <v>391</v>
      </c>
      <c r="LVM5" s="1861" t="s">
        <v>392</v>
      </c>
      <c r="LVN5" s="1861"/>
      <c r="LVO5" s="1861"/>
      <c r="LVP5" s="1861"/>
      <c r="LVQ5" s="25" t="s">
        <v>391</v>
      </c>
      <c r="LWC5" s="1861" t="s">
        <v>392</v>
      </c>
      <c r="LWD5" s="1861"/>
      <c r="LWE5" s="1861"/>
      <c r="LWF5" s="1861"/>
      <c r="LWG5" s="25" t="s">
        <v>391</v>
      </c>
      <c r="LWS5" s="1861" t="s">
        <v>392</v>
      </c>
      <c r="LWT5" s="1861"/>
      <c r="LWU5" s="1861"/>
      <c r="LWV5" s="1861"/>
      <c r="LWW5" s="25" t="s">
        <v>391</v>
      </c>
      <c r="LXI5" s="1861" t="s">
        <v>392</v>
      </c>
      <c r="LXJ5" s="1861"/>
      <c r="LXK5" s="1861"/>
      <c r="LXL5" s="1861"/>
      <c r="LXM5" s="25" t="s">
        <v>391</v>
      </c>
      <c r="LXY5" s="1861" t="s">
        <v>392</v>
      </c>
      <c r="LXZ5" s="1861"/>
      <c r="LYA5" s="1861"/>
      <c r="LYB5" s="1861"/>
      <c r="LYC5" s="25" t="s">
        <v>391</v>
      </c>
      <c r="LYO5" s="1861" t="s">
        <v>392</v>
      </c>
      <c r="LYP5" s="1861"/>
      <c r="LYQ5" s="1861"/>
      <c r="LYR5" s="1861"/>
      <c r="LYS5" s="25" t="s">
        <v>391</v>
      </c>
      <c r="LZE5" s="1861" t="s">
        <v>392</v>
      </c>
      <c r="LZF5" s="1861"/>
      <c r="LZG5" s="1861"/>
      <c r="LZH5" s="1861"/>
      <c r="LZI5" s="25" t="s">
        <v>391</v>
      </c>
      <c r="LZU5" s="1861" t="s">
        <v>392</v>
      </c>
      <c r="LZV5" s="1861"/>
      <c r="LZW5" s="1861"/>
      <c r="LZX5" s="1861"/>
      <c r="LZY5" s="25" t="s">
        <v>391</v>
      </c>
      <c r="MAK5" s="1861" t="s">
        <v>392</v>
      </c>
      <c r="MAL5" s="1861"/>
      <c r="MAM5" s="1861"/>
      <c r="MAN5" s="1861"/>
      <c r="MAO5" s="25" t="s">
        <v>391</v>
      </c>
      <c r="MBA5" s="1861" t="s">
        <v>392</v>
      </c>
      <c r="MBB5" s="1861"/>
      <c r="MBC5" s="1861"/>
      <c r="MBD5" s="1861"/>
      <c r="MBE5" s="25" t="s">
        <v>391</v>
      </c>
      <c r="MBQ5" s="1861" t="s">
        <v>392</v>
      </c>
      <c r="MBR5" s="1861"/>
      <c r="MBS5" s="1861"/>
      <c r="MBT5" s="1861"/>
      <c r="MBU5" s="25" t="s">
        <v>391</v>
      </c>
      <c r="MCG5" s="1861" t="s">
        <v>392</v>
      </c>
      <c r="MCH5" s="1861"/>
      <c r="MCI5" s="1861"/>
      <c r="MCJ5" s="1861"/>
      <c r="MCK5" s="25" t="s">
        <v>391</v>
      </c>
      <c r="MCW5" s="1861" t="s">
        <v>392</v>
      </c>
      <c r="MCX5" s="1861"/>
      <c r="MCY5" s="1861"/>
      <c r="MCZ5" s="1861"/>
      <c r="MDA5" s="25" t="s">
        <v>391</v>
      </c>
      <c r="MDM5" s="1861" t="s">
        <v>392</v>
      </c>
      <c r="MDN5" s="1861"/>
      <c r="MDO5" s="1861"/>
      <c r="MDP5" s="1861"/>
      <c r="MDQ5" s="25" t="s">
        <v>391</v>
      </c>
      <c r="MEC5" s="1861" t="s">
        <v>392</v>
      </c>
      <c r="MED5" s="1861"/>
      <c r="MEE5" s="1861"/>
      <c r="MEF5" s="1861"/>
      <c r="MEG5" s="25" t="s">
        <v>391</v>
      </c>
      <c r="MES5" s="1861" t="s">
        <v>392</v>
      </c>
      <c r="MET5" s="1861"/>
      <c r="MEU5" s="1861"/>
      <c r="MEV5" s="1861"/>
      <c r="MEW5" s="25" t="s">
        <v>391</v>
      </c>
      <c r="MFI5" s="1861" t="s">
        <v>392</v>
      </c>
      <c r="MFJ5" s="1861"/>
      <c r="MFK5" s="1861"/>
      <c r="MFL5" s="1861"/>
      <c r="MFM5" s="25" t="s">
        <v>391</v>
      </c>
      <c r="MFY5" s="1861" t="s">
        <v>392</v>
      </c>
      <c r="MFZ5" s="1861"/>
      <c r="MGA5" s="1861"/>
      <c r="MGB5" s="1861"/>
      <c r="MGC5" s="25" t="s">
        <v>391</v>
      </c>
      <c r="MGO5" s="1861" t="s">
        <v>392</v>
      </c>
      <c r="MGP5" s="1861"/>
      <c r="MGQ5" s="1861"/>
      <c r="MGR5" s="1861"/>
      <c r="MGS5" s="25" t="s">
        <v>391</v>
      </c>
      <c r="MHE5" s="1861" t="s">
        <v>392</v>
      </c>
      <c r="MHF5" s="1861"/>
      <c r="MHG5" s="1861"/>
      <c r="MHH5" s="1861"/>
      <c r="MHI5" s="25" t="s">
        <v>391</v>
      </c>
      <c r="MHU5" s="1861" t="s">
        <v>392</v>
      </c>
      <c r="MHV5" s="1861"/>
      <c r="MHW5" s="1861"/>
      <c r="MHX5" s="1861"/>
      <c r="MHY5" s="25" t="s">
        <v>391</v>
      </c>
      <c r="MIK5" s="1861" t="s">
        <v>392</v>
      </c>
      <c r="MIL5" s="1861"/>
      <c r="MIM5" s="1861"/>
      <c r="MIN5" s="1861"/>
      <c r="MIO5" s="25" t="s">
        <v>391</v>
      </c>
      <c r="MJA5" s="1861" t="s">
        <v>392</v>
      </c>
      <c r="MJB5" s="1861"/>
      <c r="MJC5" s="1861"/>
      <c r="MJD5" s="1861"/>
      <c r="MJE5" s="25" t="s">
        <v>391</v>
      </c>
      <c r="MJQ5" s="1861" t="s">
        <v>392</v>
      </c>
      <c r="MJR5" s="1861"/>
      <c r="MJS5" s="1861"/>
      <c r="MJT5" s="1861"/>
      <c r="MJU5" s="25" t="s">
        <v>391</v>
      </c>
      <c r="MKG5" s="1861" t="s">
        <v>392</v>
      </c>
      <c r="MKH5" s="1861"/>
      <c r="MKI5" s="1861"/>
      <c r="MKJ5" s="1861"/>
      <c r="MKK5" s="25" t="s">
        <v>391</v>
      </c>
      <c r="MKW5" s="1861" t="s">
        <v>392</v>
      </c>
      <c r="MKX5" s="1861"/>
      <c r="MKY5" s="1861"/>
      <c r="MKZ5" s="1861"/>
      <c r="MLA5" s="25" t="s">
        <v>391</v>
      </c>
      <c r="MLM5" s="1861" t="s">
        <v>392</v>
      </c>
      <c r="MLN5" s="1861"/>
      <c r="MLO5" s="1861"/>
      <c r="MLP5" s="1861"/>
      <c r="MLQ5" s="25" t="s">
        <v>391</v>
      </c>
      <c r="MMC5" s="1861" t="s">
        <v>392</v>
      </c>
      <c r="MMD5" s="1861"/>
      <c r="MME5" s="1861"/>
      <c r="MMF5" s="1861"/>
      <c r="MMG5" s="25" t="s">
        <v>391</v>
      </c>
      <c r="MMS5" s="1861" t="s">
        <v>392</v>
      </c>
      <c r="MMT5" s="1861"/>
      <c r="MMU5" s="1861"/>
      <c r="MMV5" s="1861"/>
      <c r="MMW5" s="25" t="s">
        <v>391</v>
      </c>
      <c r="MNI5" s="1861" t="s">
        <v>392</v>
      </c>
      <c r="MNJ5" s="1861"/>
      <c r="MNK5" s="1861"/>
      <c r="MNL5" s="1861"/>
      <c r="MNM5" s="25" t="s">
        <v>391</v>
      </c>
      <c r="MNY5" s="1861" t="s">
        <v>392</v>
      </c>
      <c r="MNZ5" s="1861"/>
      <c r="MOA5" s="1861"/>
      <c r="MOB5" s="1861"/>
      <c r="MOC5" s="25" t="s">
        <v>391</v>
      </c>
      <c r="MOO5" s="1861" t="s">
        <v>392</v>
      </c>
      <c r="MOP5" s="1861"/>
      <c r="MOQ5" s="1861"/>
      <c r="MOR5" s="1861"/>
      <c r="MOS5" s="25" t="s">
        <v>391</v>
      </c>
      <c r="MPE5" s="1861" t="s">
        <v>392</v>
      </c>
      <c r="MPF5" s="1861"/>
      <c r="MPG5" s="1861"/>
      <c r="MPH5" s="1861"/>
      <c r="MPI5" s="25" t="s">
        <v>391</v>
      </c>
      <c r="MPU5" s="1861" t="s">
        <v>392</v>
      </c>
      <c r="MPV5" s="1861"/>
      <c r="MPW5" s="1861"/>
      <c r="MPX5" s="1861"/>
      <c r="MPY5" s="25" t="s">
        <v>391</v>
      </c>
      <c r="MQK5" s="1861" t="s">
        <v>392</v>
      </c>
      <c r="MQL5" s="1861"/>
      <c r="MQM5" s="1861"/>
      <c r="MQN5" s="1861"/>
      <c r="MQO5" s="25" t="s">
        <v>391</v>
      </c>
      <c r="MRA5" s="1861" t="s">
        <v>392</v>
      </c>
      <c r="MRB5" s="1861"/>
      <c r="MRC5" s="1861"/>
      <c r="MRD5" s="1861"/>
      <c r="MRE5" s="25" t="s">
        <v>391</v>
      </c>
      <c r="MRQ5" s="1861" t="s">
        <v>392</v>
      </c>
      <c r="MRR5" s="1861"/>
      <c r="MRS5" s="1861"/>
      <c r="MRT5" s="1861"/>
      <c r="MRU5" s="25" t="s">
        <v>391</v>
      </c>
      <c r="MSG5" s="1861" t="s">
        <v>392</v>
      </c>
      <c r="MSH5" s="1861"/>
      <c r="MSI5" s="1861"/>
      <c r="MSJ5" s="1861"/>
      <c r="MSK5" s="25" t="s">
        <v>391</v>
      </c>
      <c r="MSW5" s="1861" t="s">
        <v>392</v>
      </c>
      <c r="MSX5" s="1861"/>
      <c r="MSY5" s="1861"/>
      <c r="MSZ5" s="1861"/>
      <c r="MTA5" s="25" t="s">
        <v>391</v>
      </c>
      <c r="MTM5" s="1861" t="s">
        <v>392</v>
      </c>
      <c r="MTN5" s="1861"/>
      <c r="MTO5" s="1861"/>
      <c r="MTP5" s="1861"/>
      <c r="MTQ5" s="25" t="s">
        <v>391</v>
      </c>
      <c r="MUC5" s="1861" t="s">
        <v>392</v>
      </c>
      <c r="MUD5" s="1861"/>
      <c r="MUE5" s="1861"/>
      <c r="MUF5" s="1861"/>
      <c r="MUG5" s="25" t="s">
        <v>391</v>
      </c>
      <c r="MUS5" s="1861" t="s">
        <v>392</v>
      </c>
      <c r="MUT5" s="1861"/>
      <c r="MUU5" s="1861"/>
      <c r="MUV5" s="1861"/>
      <c r="MUW5" s="25" t="s">
        <v>391</v>
      </c>
      <c r="MVI5" s="1861" t="s">
        <v>392</v>
      </c>
      <c r="MVJ5" s="1861"/>
      <c r="MVK5" s="1861"/>
      <c r="MVL5" s="1861"/>
      <c r="MVM5" s="25" t="s">
        <v>391</v>
      </c>
      <c r="MVY5" s="1861" t="s">
        <v>392</v>
      </c>
      <c r="MVZ5" s="1861"/>
      <c r="MWA5" s="1861"/>
      <c r="MWB5" s="1861"/>
      <c r="MWC5" s="25" t="s">
        <v>391</v>
      </c>
      <c r="MWO5" s="1861" t="s">
        <v>392</v>
      </c>
      <c r="MWP5" s="1861"/>
      <c r="MWQ5" s="1861"/>
      <c r="MWR5" s="1861"/>
      <c r="MWS5" s="25" t="s">
        <v>391</v>
      </c>
      <c r="MXE5" s="1861" t="s">
        <v>392</v>
      </c>
      <c r="MXF5" s="1861"/>
      <c r="MXG5" s="1861"/>
      <c r="MXH5" s="1861"/>
      <c r="MXI5" s="25" t="s">
        <v>391</v>
      </c>
      <c r="MXU5" s="1861" t="s">
        <v>392</v>
      </c>
      <c r="MXV5" s="1861"/>
      <c r="MXW5" s="1861"/>
      <c r="MXX5" s="1861"/>
      <c r="MXY5" s="25" t="s">
        <v>391</v>
      </c>
      <c r="MYK5" s="1861" t="s">
        <v>392</v>
      </c>
      <c r="MYL5" s="1861"/>
      <c r="MYM5" s="1861"/>
      <c r="MYN5" s="1861"/>
      <c r="MYO5" s="25" t="s">
        <v>391</v>
      </c>
      <c r="MZA5" s="1861" t="s">
        <v>392</v>
      </c>
      <c r="MZB5" s="1861"/>
      <c r="MZC5" s="1861"/>
      <c r="MZD5" s="1861"/>
      <c r="MZE5" s="25" t="s">
        <v>391</v>
      </c>
      <c r="MZQ5" s="1861" t="s">
        <v>392</v>
      </c>
      <c r="MZR5" s="1861"/>
      <c r="MZS5" s="1861"/>
      <c r="MZT5" s="1861"/>
      <c r="MZU5" s="25" t="s">
        <v>391</v>
      </c>
      <c r="NAG5" s="1861" t="s">
        <v>392</v>
      </c>
      <c r="NAH5" s="1861"/>
      <c r="NAI5" s="1861"/>
      <c r="NAJ5" s="1861"/>
      <c r="NAK5" s="25" t="s">
        <v>391</v>
      </c>
      <c r="NAW5" s="1861" t="s">
        <v>392</v>
      </c>
      <c r="NAX5" s="1861"/>
      <c r="NAY5" s="1861"/>
      <c r="NAZ5" s="1861"/>
      <c r="NBA5" s="25" t="s">
        <v>391</v>
      </c>
      <c r="NBM5" s="1861" t="s">
        <v>392</v>
      </c>
      <c r="NBN5" s="1861"/>
      <c r="NBO5" s="1861"/>
      <c r="NBP5" s="1861"/>
      <c r="NBQ5" s="25" t="s">
        <v>391</v>
      </c>
      <c r="NCC5" s="1861" t="s">
        <v>392</v>
      </c>
      <c r="NCD5" s="1861"/>
      <c r="NCE5" s="1861"/>
      <c r="NCF5" s="1861"/>
      <c r="NCG5" s="25" t="s">
        <v>391</v>
      </c>
      <c r="NCS5" s="1861" t="s">
        <v>392</v>
      </c>
      <c r="NCT5" s="1861"/>
      <c r="NCU5" s="1861"/>
      <c r="NCV5" s="1861"/>
      <c r="NCW5" s="25" t="s">
        <v>391</v>
      </c>
      <c r="NDI5" s="1861" t="s">
        <v>392</v>
      </c>
      <c r="NDJ5" s="1861"/>
      <c r="NDK5" s="1861"/>
      <c r="NDL5" s="1861"/>
      <c r="NDM5" s="25" t="s">
        <v>391</v>
      </c>
      <c r="NDY5" s="1861" t="s">
        <v>392</v>
      </c>
      <c r="NDZ5" s="1861"/>
      <c r="NEA5" s="1861"/>
      <c r="NEB5" s="1861"/>
      <c r="NEC5" s="25" t="s">
        <v>391</v>
      </c>
      <c r="NEO5" s="1861" t="s">
        <v>392</v>
      </c>
      <c r="NEP5" s="1861"/>
      <c r="NEQ5" s="1861"/>
      <c r="NER5" s="1861"/>
      <c r="NES5" s="25" t="s">
        <v>391</v>
      </c>
      <c r="NFE5" s="1861" t="s">
        <v>392</v>
      </c>
      <c r="NFF5" s="1861"/>
      <c r="NFG5" s="1861"/>
      <c r="NFH5" s="1861"/>
      <c r="NFI5" s="25" t="s">
        <v>391</v>
      </c>
      <c r="NFU5" s="1861" t="s">
        <v>392</v>
      </c>
      <c r="NFV5" s="1861"/>
      <c r="NFW5" s="1861"/>
      <c r="NFX5" s="1861"/>
      <c r="NFY5" s="25" t="s">
        <v>391</v>
      </c>
      <c r="NGK5" s="1861" t="s">
        <v>392</v>
      </c>
      <c r="NGL5" s="1861"/>
      <c r="NGM5" s="1861"/>
      <c r="NGN5" s="1861"/>
      <c r="NGO5" s="25" t="s">
        <v>391</v>
      </c>
      <c r="NHA5" s="1861" t="s">
        <v>392</v>
      </c>
      <c r="NHB5" s="1861"/>
      <c r="NHC5" s="1861"/>
      <c r="NHD5" s="1861"/>
      <c r="NHE5" s="25" t="s">
        <v>391</v>
      </c>
      <c r="NHQ5" s="1861" t="s">
        <v>392</v>
      </c>
      <c r="NHR5" s="1861"/>
      <c r="NHS5" s="1861"/>
      <c r="NHT5" s="1861"/>
      <c r="NHU5" s="25" t="s">
        <v>391</v>
      </c>
      <c r="NIG5" s="1861" t="s">
        <v>392</v>
      </c>
      <c r="NIH5" s="1861"/>
      <c r="NII5" s="1861"/>
      <c r="NIJ5" s="1861"/>
      <c r="NIK5" s="25" t="s">
        <v>391</v>
      </c>
      <c r="NIW5" s="1861" t="s">
        <v>392</v>
      </c>
      <c r="NIX5" s="1861"/>
      <c r="NIY5" s="1861"/>
      <c r="NIZ5" s="1861"/>
      <c r="NJA5" s="25" t="s">
        <v>391</v>
      </c>
      <c r="NJM5" s="1861" t="s">
        <v>392</v>
      </c>
      <c r="NJN5" s="1861"/>
      <c r="NJO5" s="1861"/>
      <c r="NJP5" s="1861"/>
      <c r="NJQ5" s="25" t="s">
        <v>391</v>
      </c>
      <c r="NKC5" s="1861" t="s">
        <v>392</v>
      </c>
      <c r="NKD5" s="1861"/>
      <c r="NKE5" s="1861"/>
      <c r="NKF5" s="1861"/>
      <c r="NKG5" s="25" t="s">
        <v>391</v>
      </c>
      <c r="NKS5" s="1861" t="s">
        <v>392</v>
      </c>
      <c r="NKT5" s="1861"/>
      <c r="NKU5" s="1861"/>
      <c r="NKV5" s="1861"/>
      <c r="NKW5" s="25" t="s">
        <v>391</v>
      </c>
      <c r="NLI5" s="1861" t="s">
        <v>392</v>
      </c>
      <c r="NLJ5" s="1861"/>
      <c r="NLK5" s="1861"/>
      <c r="NLL5" s="1861"/>
      <c r="NLM5" s="25" t="s">
        <v>391</v>
      </c>
      <c r="NLY5" s="1861" t="s">
        <v>392</v>
      </c>
      <c r="NLZ5" s="1861"/>
      <c r="NMA5" s="1861"/>
      <c r="NMB5" s="1861"/>
      <c r="NMC5" s="25" t="s">
        <v>391</v>
      </c>
      <c r="NMO5" s="1861" t="s">
        <v>392</v>
      </c>
      <c r="NMP5" s="1861"/>
      <c r="NMQ5" s="1861"/>
      <c r="NMR5" s="1861"/>
      <c r="NMS5" s="25" t="s">
        <v>391</v>
      </c>
      <c r="NNE5" s="1861" t="s">
        <v>392</v>
      </c>
      <c r="NNF5" s="1861"/>
      <c r="NNG5" s="1861"/>
      <c r="NNH5" s="1861"/>
      <c r="NNI5" s="25" t="s">
        <v>391</v>
      </c>
      <c r="NNU5" s="1861" t="s">
        <v>392</v>
      </c>
      <c r="NNV5" s="1861"/>
      <c r="NNW5" s="1861"/>
      <c r="NNX5" s="1861"/>
      <c r="NNY5" s="25" t="s">
        <v>391</v>
      </c>
      <c r="NOK5" s="1861" t="s">
        <v>392</v>
      </c>
      <c r="NOL5" s="1861"/>
      <c r="NOM5" s="1861"/>
      <c r="NON5" s="1861"/>
      <c r="NOO5" s="25" t="s">
        <v>391</v>
      </c>
      <c r="NPA5" s="1861" t="s">
        <v>392</v>
      </c>
      <c r="NPB5" s="1861"/>
      <c r="NPC5" s="1861"/>
      <c r="NPD5" s="1861"/>
      <c r="NPE5" s="25" t="s">
        <v>391</v>
      </c>
      <c r="NPQ5" s="1861" t="s">
        <v>392</v>
      </c>
      <c r="NPR5" s="1861"/>
      <c r="NPS5" s="1861"/>
      <c r="NPT5" s="1861"/>
      <c r="NPU5" s="25" t="s">
        <v>391</v>
      </c>
      <c r="NQG5" s="1861" t="s">
        <v>392</v>
      </c>
      <c r="NQH5" s="1861"/>
      <c r="NQI5" s="1861"/>
      <c r="NQJ5" s="1861"/>
      <c r="NQK5" s="25" t="s">
        <v>391</v>
      </c>
      <c r="NQW5" s="1861" t="s">
        <v>392</v>
      </c>
      <c r="NQX5" s="1861"/>
      <c r="NQY5" s="1861"/>
      <c r="NQZ5" s="1861"/>
      <c r="NRA5" s="25" t="s">
        <v>391</v>
      </c>
      <c r="NRM5" s="1861" t="s">
        <v>392</v>
      </c>
      <c r="NRN5" s="1861"/>
      <c r="NRO5" s="1861"/>
      <c r="NRP5" s="1861"/>
      <c r="NRQ5" s="25" t="s">
        <v>391</v>
      </c>
      <c r="NSC5" s="1861" t="s">
        <v>392</v>
      </c>
      <c r="NSD5" s="1861"/>
      <c r="NSE5" s="1861"/>
      <c r="NSF5" s="1861"/>
      <c r="NSG5" s="25" t="s">
        <v>391</v>
      </c>
      <c r="NSS5" s="1861" t="s">
        <v>392</v>
      </c>
      <c r="NST5" s="1861"/>
      <c r="NSU5" s="1861"/>
      <c r="NSV5" s="1861"/>
      <c r="NSW5" s="25" t="s">
        <v>391</v>
      </c>
      <c r="NTI5" s="1861" t="s">
        <v>392</v>
      </c>
      <c r="NTJ5" s="1861"/>
      <c r="NTK5" s="1861"/>
      <c r="NTL5" s="1861"/>
      <c r="NTM5" s="25" t="s">
        <v>391</v>
      </c>
      <c r="NTY5" s="1861" t="s">
        <v>392</v>
      </c>
      <c r="NTZ5" s="1861"/>
      <c r="NUA5" s="1861"/>
      <c r="NUB5" s="1861"/>
      <c r="NUC5" s="25" t="s">
        <v>391</v>
      </c>
      <c r="NUO5" s="1861" t="s">
        <v>392</v>
      </c>
      <c r="NUP5" s="1861"/>
      <c r="NUQ5" s="1861"/>
      <c r="NUR5" s="1861"/>
      <c r="NUS5" s="25" t="s">
        <v>391</v>
      </c>
      <c r="NVE5" s="1861" t="s">
        <v>392</v>
      </c>
      <c r="NVF5" s="1861"/>
      <c r="NVG5" s="1861"/>
      <c r="NVH5" s="1861"/>
      <c r="NVI5" s="25" t="s">
        <v>391</v>
      </c>
      <c r="NVU5" s="1861" t="s">
        <v>392</v>
      </c>
      <c r="NVV5" s="1861"/>
      <c r="NVW5" s="1861"/>
      <c r="NVX5" s="1861"/>
      <c r="NVY5" s="25" t="s">
        <v>391</v>
      </c>
      <c r="NWK5" s="1861" t="s">
        <v>392</v>
      </c>
      <c r="NWL5" s="1861"/>
      <c r="NWM5" s="1861"/>
      <c r="NWN5" s="1861"/>
      <c r="NWO5" s="25" t="s">
        <v>391</v>
      </c>
      <c r="NXA5" s="1861" t="s">
        <v>392</v>
      </c>
      <c r="NXB5" s="1861"/>
      <c r="NXC5" s="1861"/>
      <c r="NXD5" s="1861"/>
      <c r="NXE5" s="25" t="s">
        <v>391</v>
      </c>
      <c r="NXQ5" s="1861" t="s">
        <v>392</v>
      </c>
      <c r="NXR5" s="1861"/>
      <c r="NXS5" s="1861"/>
      <c r="NXT5" s="1861"/>
      <c r="NXU5" s="25" t="s">
        <v>391</v>
      </c>
      <c r="NYG5" s="1861" t="s">
        <v>392</v>
      </c>
      <c r="NYH5" s="1861"/>
      <c r="NYI5" s="1861"/>
      <c r="NYJ5" s="1861"/>
      <c r="NYK5" s="25" t="s">
        <v>391</v>
      </c>
      <c r="NYW5" s="1861" t="s">
        <v>392</v>
      </c>
      <c r="NYX5" s="1861"/>
      <c r="NYY5" s="1861"/>
      <c r="NYZ5" s="1861"/>
      <c r="NZA5" s="25" t="s">
        <v>391</v>
      </c>
      <c r="NZM5" s="1861" t="s">
        <v>392</v>
      </c>
      <c r="NZN5" s="1861"/>
      <c r="NZO5" s="1861"/>
      <c r="NZP5" s="1861"/>
      <c r="NZQ5" s="25" t="s">
        <v>391</v>
      </c>
      <c r="OAC5" s="1861" t="s">
        <v>392</v>
      </c>
      <c r="OAD5" s="1861"/>
      <c r="OAE5" s="1861"/>
      <c r="OAF5" s="1861"/>
      <c r="OAG5" s="25" t="s">
        <v>391</v>
      </c>
      <c r="OAS5" s="1861" t="s">
        <v>392</v>
      </c>
      <c r="OAT5" s="1861"/>
      <c r="OAU5" s="1861"/>
      <c r="OAV5" s="1861"/>
      <c r="OAW5" s="25" t="s">
        <v>391</v>
      </c>
      <c r="OBI5" s="1861" t="s">
        <v>392</v>
      </c>
      <c r="OBJ5" s="1861"/>
      <c r="OBK5" s="1861"/>
      <c r="OBL5" s="1861"/>
      <c r="OBM5" s="25" t="s">
        <v>391</v>
      </c>
      <c r="OBY5" s="1861" t="s">
        <v>392</v>
      </c>
      <c r="OBZ5" s="1861"/>
      <c r="OCA5" s="1861"/>
      <c r="OCB5" s="1861"/>
      <c r="OCC5" s="25" t="s">
        <v>391</v>
      </c>
      <c r="OCO5" s="1861" t="s">
        <v>392</v>
      </c>
      <c r="OCP5" s="1861"/>
      <c r="OCQ5" s="1861"/>
      <c r="OCR5" s="1861"/>
      <c r="OCS5" s="25" t="s">
        <v>391</v>
      </c>
      <c r="ODE5" s="1861" t="s">
        <v>392</v>
      </c>
      <c r="ODF5" s="1861"/>
      <c r="ODG5" s="1861"/>
      <c r="ODH5" s="1861"/>
      <c r="ODI5" s="25" t="s">
        <v>391</v>
      </c>
      <c r="ODU5" s="1861" t="s">
        <v>392</v>
      </c>
      <c r="ODV5" s="1861"/>
      <c r="ODW5" s="1861"/>
      <c r="ODX5" s="1861"/>
      <c r="ODY5" s="25" t="s">
        <v>391</v>
      </c>
      <c r="OEK5" s="1861" t="s">
        <v>392</v>
      </c>
      <c r="OEL5" s="1861"/>
      <c r="OEM5" s="1861"/>
      <c r="OEN5" s="1861"/>
      <c r="OEO5" s="25" t="s">
        <v>391</v>
      </c>
      <c r="OFA5" s="1861" t="s">
        <v>392</v>
      </c>
      <c r="OFB5" s="1861"/>
      <c r="OFC5" s="1861"/>
      <c r="OFD5" s="1861"/>
      <c r="OFE5" s="25" t="s">
        <v>391</v>
      </c>
      <c r="OFQ5" s="1861" t="s">
        <v>392</v>
      </c>
      <c r="OFR5" s="1861"/>
      <c r="OFS5" s="1861"/>
      <c r="OFT5" s="1861"/>
      <c r="OFU5" s="25" t="s">
        <v>391</v>
      </c>
      <c r="OGG5" s="1861" t="s">
        <v>392</v>
      </c>
      <c r="OGH5" s="1861"/>
      <c r="OGI5" s="1861"/>
      <c r="OGJ5" s="1861"/>
      <c r="OGK5" s="25" t="s">
        <v>391</v>
      </c>
      <c r="OGW5" s="1861" t="s">
        <v>392</v>
      </c>
      <c r="OGX5" s="1861"/>
      <c r="OGY5" s="1861"/>
      <c r="OGZ5" s="1861"/>
      <c r="OHA5" s="25" t="s">
        <v>391</v>
      </c>
      <c r="OHM5" s="1861" t="s">
        <v>392</v>
      </c>
      <c r="OHN5" s="1861"/>
      <c r="OHO5" s="1861"/>
      <c r="OHP5" s="1861"/>
      <c r="OHQ5" s="25" t="s">
        <v>391</v>
      </c>
      <c r="OIC5" s="1861" t="s">
        <v>392</v>
      </c>
      <c r="OID5" s="1861"/>
      <c r="OIE5" s="1861"/>
      <c r="OIF5" s="1861"/>
      <c r="OIG5" s="25" t="s">
        <v>391</v>
      </c>
      <c r="OIS5" s="1861" t="s">
        <v>392</v>
      </c>
      <c r="OIT5" s="1861"/>
      <c r="OIU5" s="1861"/>
      <c r="OIV5" s="1861"/>
      <c r="OIW5" s="25" t="s">
        <v>391</v>
      </c>
      <c r="OJI5" s="1861" t="s">
        <v>392</v>
      </c>
      <c r="OJJ5" s="1861"/>
      <c r="OJK5" s="1861"/>
      <c r="OJL5" s="1861"/>
      <c r="OJM5" s="25" t="s">
        <v>391</v>
      </c>
      <c r="OJY5" s="1861" t="s">
        <v>392</v>
      </c>
      <c r="OJZ5" s="1861"/>
      <c r="OKA5" s="1861"/>
      <c r="OKB5" s="1861"/>
      <c r="OKC5" s="25" t="s">
        <v>391</v>
      </c>
      <c r="OKO5" s="1861" t="s">
        <v>392</v>
      </c>
      <c r="OKP5" s="1861"/>
      <c r="OKQ5" s="1861"/>
      <c r="OKR5" s="1861"/>
      <c r="OKS5" s="25" t="s">
        <v>391</v>
      </c>
      <c r="OLE5" s="1861" t="s">
        <v>392</v>
      </c>
      <c r="OLF5" s="1861"/>
      <c r="OLG5" s="1861"/>
      <c r="OLH5" s="1861"/>
      <c r="OLI5" s="25" t="s">
        <v>391</v>
      </c>
      <c r="OLU5" s="1861" t="s">
        <v>392</v>
      </c>
      <c r="OLV5" s="1861"/>
      <c r="OLW5" s="1861"/>
      <c r="OLX5" s="1861"/>
      <c r="OLY5" s="25" t="s">
        <v>391</v>
      </c>
      <c r="OMK5" s="1861" t="s">
        <v>392</v>
      </c>
      <c r="OML5" s="1861"/>
      <c r="OMM5" s="1861"/>
      <c r="OMN5" s="1861"/>
      <c r="OMO5" s="25" t="s">
        <v>391</v>
      </c>
      <c r="ONA5" s="1861" t="s">
        <v>392</v>
      </c>
      <c r="ONB5" s="1861"/>
      <c r="ONC5" s="1861"/>
      <c r="OND5" s="1861"/>
      <c r="ONE5" s="25" t="s">
        <v>391</v>
      </c>
      <c r="ONQ5" s="1861" t="s">
        <v>392</v>
      </c>
      <c r="ONR5" s="1861"/>
      <c r="ONS5" s="1861"/>
      <c r="ONT5" s="1861"/>
      <c r="ONU5" s="25" t="s">
        <v>391</v>
      </c>
      <c r="OOG5" s="1861" t="s">
        <v>392</v>
      </c>
      <c r="OOH5" s="1861"/>
      <c r="OOI5" s="1861"/>
      <c r="OOJ5" s="1861"/>
      <c r="OOK5" s="25" t="s">
        <v>391</v>
      </c>
      <c r="OOW5" s="1861" t="s">
        <v>392</v>
      </c>
      <c r="OOX5" s="1861"/>
      <c r="OOY5" s="1861"/>
      <c r="OOZ5" s="1861"/>
      <c r="OPA5" s="25" t="s">
        <v>391</v>
      </c>
      <c r="OPM5" s="1861" t="s">
        <v>392</v>
      </c>
      <c r="OPN5" s="1861"/>
      <c r="OPO5" s="1861"/>
      <c r="OPP5" s="1861"/>
      <c r="OPQ5" s="25" t="s">
        <v>391</v>
      </c>
      <c r="OQC5" s="1861" t="s">
        <v>392</v>
      </c>
      <c r="OQD5" s="1861"/>
      <c r="OQE5" s="1861"/>
      <c r="OQF5" s="1861"/>
      <c r="OQG5" s="25" t="s">
        <v>391</v>
      </c>
      <c r="OQS5" s="1861" t="s">
        <v>392</v>
      </c>
      <c r="OQT5" s="1861"/>
      <c r="OQU5" s="1861"/>
      <c r="OQV5" s="1861"/>
      <c r="OQW5" s="25" t="s">
        <v>391</v>
      </c>
      <c r="ORI5" s="1861" t="s">
        <v>392</v>
      </c>
      <c r="ORJ5" s="1861"/>
      <c r="ORK5" s="1861"/>
      <c r="ORL5" s="1861"/>
      <c r="ORM5" s="25" t="s">
        <v>391</v>
      </c>
      <c r="ORY5" s="1861" t="s">
        <v>392</v>
      </c>
      <c r="ORZ5" s="1861"/>
      <c r="OSA5" s="1861"/>
      <c r="OSB5" s="1861"/>
      <c r="OSC5" s="25" t="s">
        <v>391</v>
      </c>
      <c r="OSO5" s="1861" t="s">
        <v>392</v>
      </c>
      <c r="OSP5" s="1861"/>
      <c r="OSQ5" s="1861"/>
      <c r="OSR5" s="1861"/>
      <c r="OSS5" s="25" t="s">
        <v>391</v>
      </c>
      <c r="OTE5" s="1861" t="s">
        <v>392</v>
      </c>
      <c r="OTF5" s="1861"/>
      <c r="OTG5" s="1861"/>
      <c r="OTH5" s="1861"/>
      <c r="OTI5" s="25" t="s">
        <v>391</v>
      </c>
      <c r="OTU5" s="1861" t="s">
        <v>392</v>
      </c>
      <c r="OTV5" s="1861"/>
      <c r="OTW5" s="1861"/>
      <c r="OTX5" s="1861"/>
      <c r="OTY5" s="25" t="s">
        <v>391</v>
      </c>
      <c r="OUK5" s="1861" t="s">
        <v>392</v>
      </c>
      <c r="OUL5" s="1861"/>
      <c r="OUM5" s="1861"/>
      <c r="OUN5" s="1861"/>
      <c r="OUO5" s="25" t="s">
        <v>391</v>
      </c>
      <c r="OVA5" s="1861" t="s">
        <v>392</v>
      </c>
      <c r="OVB5" s="1861"/>
      <c r="OVC5" s="1861"/>
      <c r="OVD5" s="1861"/>
      <c r="OVE5" s="25" t="s">
        <v>391</v>
      </c>
      <c r="OVQ5" s="1861" t="s">
        <v>392</v>
      </c>
      <c r="OVR5" s="1861"/>
      <c r="OVS5" s="1861"/>
      <c r="OVT5" s="1861"/>
      <c r="OVU5" s="25" t="s">
        <v>391</v>
      </c>
      <c r="OWG5" s="1861" t="s">
        <v>392</v>
      </c>
      <c r="OWH5" s="1861"/>
      <c r="OWI5" s="1861"/>
      <c r="OWJ5" s="1861"/>
      <c r="OWK5" s="25" t="s">
        <v>391</v>
      </c>
      <c r="OWW5" s="1861" t="s">
        <v>392</v>
      </c>
      <c r="OWX5" s="1861"/>
      <c r="OWY5" s="1861"/>
      <c r="OWZ5" s="1861"/>
      <c r="OXA5" s="25" t="s">
        <v>391</v>
      </c>
      <c r="OXM5" s="1861" t="s">
        <v>392</v>
      </c>
      <c r="OXN5" s="1861"/>
      <c r="OXO5" s="1861"/>
      <c r="OXP5" s="1861"/>
      <c r="OXQ5" s="25" t="s">
        <v>391</v>
      </c>
      <c r="OYC5" s="1861" t="s">
        <v>392</v>
      </c>
      <c r="OYD5" s="1861"/>
      <c r="OYE5" s="1861"/>
      <c r="OYF5" s="1861"/>
      <c r="OYG5" s="25" t="s">
        <v>391</v>
      </c>
      <c r="OYS5" s="1861" t="s">
        <v>392</v>
      </c>
      <c r="OYT5" s="1861"/>
      <c r="OYU5" s="1861"/>
      <c r="OYV5" s="1861"/>
      <c r="OYW5" s="25" t="s">
        <v>391</v>
      </c>
      <c r="OZI5" s="1861" t="s">
        <v>392</v>
      </c>
      <c r="OZJ5" s="1861"/>
      <c r="OZK5" s="1861"/>
      <c r="OZL5" s="1861"/>
      <c r="OZM5" s="25" t="s">
        <v>391</v>
      </c>
      <c r="OZY5" s="1861" t="s">
        <v>392</v>
      </c>
      <c r="OZZ5" s="1861"/>
      <c r="PAA5" s="1861"/>
      <c r="PAB5" s="1861"/>
      <c r="PAC5" s="25" t="s">
        <v>391</v>
      </c>
      <c r="PAO5" s="1861" t="s">
        <v>392</v>
      </c>
      <c r="PAP5" s="1861"/>
      <c r="PAQ5" s="1861"/>
      <c r="PAR5" s="1861"/>
      <c r="PAS5" s="25" t="s">
        <v>391</v>
      </c>
      <c r="PBE5" s="1861" t="s">
        <v>392</v>
      </c>
      <c r="PBF5" s="1861"/>
      <c r="PBG5" s="1861"/>
      <c r="PBH5" s="1861"/>
      <c r="PBI5" s="25" t="s">
        <v>391</v>
      </c>
      <c r="PBU5" s="1861" t="s">
        <v>392</v>
      </c>
      <c r="PBV5" s="1861"/>
      <c r="PBW5" s="1861"/>
      <c r="PBX5" s="1861"/>
      <c r="PBY5" s="25" t="s">
        <v>391</v>
      </c>
      <c r="PCK5" s="1861" t="s">
        <v>392</v>
      </c>
      <c r="PCL5" s="1861"/>
      <c r="PCM5" s="1861"/>
      <c r="PCN5" s="1861"/>
      <c r="PCO5" s="25" t="s">
        <v>391</v>
      </c>
      <c r="PDA5" s="1861" t="s">
        <v>392</v>
      </c>
      <c r="PDB5" s="1861"/>
      <c r="PDC5" s="1861"/>
      <c r="PDD5" s="1861"/>
      <c r="PDE5" s="25" t="s">
        <v>391</v>
      </c>
      <c r="PDQ5" s="1861" t="s">
        <v>392</v>
      </c>
      <c r="PDR5" s="1861"/>
      <c r="PDS5" s="1861"/>
      <c r="PDT5" s="1861"/>
      <c r="PDU5" s="25" t="s">
        <v>391</v>
      </c>
      <c r="PEG5" s="1861" t="s">
        <v>392</v>
      </c>
      <c r="PEH5" s="1861"/>
      <c r="PEI5" s="1861"/>
      <c r="PEJ5" s="1861"/>
      <c r="PEK5" s="25" t="s">
        <v>391</v>
      </c>
      <c r="PEW5" s="1861" t="s">
        <v>392</v>
      </c>
      <c r="PEX5" s="1861"/>
      <c r="PEY5" s="1861"/>
      <c r="PEZ5" s="1861"/>
      <c r="PFA5" s="25" t="s">
        <v>391</v>
      </c>
      <c r="PFM5" s="1861" t="s">
        <v>392</v>
      </c>
      <c r="PFN5" s="1861"/>
      <c r="PFO5" s="1861"/>
      <c r="PFP5" s="1861"/>
      <c r="PFQ5" s="25" t="s">
        <v>391</v>
      </c>
      <c r="PGC5" s="1861" t="s">
        <v>392</v>
      </c>
      <c r="PGD5" s="1861"/>
      <c r="PGE5" s="1861"/>
      <c r="PGF5" s="1861"/>
      <c r="PGG5" s="25" t="s">
        <v>391</v>
      </c>
      <c r="PGS5" s="1861" t="s">
        <v>392</v>
      </c>
      <c r="PGT5" s="1861"/>
      <c r="PGU5" s="1861"/>
      <c r="PGV5" s="1861"/>
      <c r="PGW5" s="25" t="s">
        <v>391</v>
      </c>
      <c r="PHI5" s="1861" t="s">
        <v>392</v>
      </c>
      <c r="PHJ5" s="1861"/>
      <c r="PHK5" s="1861"/>
      <c r="PHL5" s="1861"/>
      <c r="PHM5" s="25" t="s">
        <v>391</v>
      </c>
      <c r="PHY5" s="1861" t="s">
        <v>392</v>
      </c>
      <c r="PHZ5" s="1861"/>
      <c r="PIA5" s="1861"/>
      <c r="PIB5" s="1861"/>
      <c r="PIC5" s="25" t="s">
        <v>391</v>
      </c>
      <c r="PIO5" s="1861" t="s">
        <v>392</v>
      </c>
      <c r="PIP5" s="1861"/>
      <c r="PIQ5" s="1861"/>
      <c r="PIR5" s="1861"/>
      <c r="PIS5" s="25" t="s">
        <v>391</v>
      </c>
      <c r="PJE5" s="1861" t="s">
        <v>392</v>
      </c>
      <c r="PJF5" s="1861"/>
      <c r="PJG5" s="1861"/>
      <c r="PJH5" s="1861"/>
      <c r="PJI5" s="25" t="s">
        <v>391</v>
      </c>
      <c r="PJU5" s="1861" t="s">
        <v>392</v>
      </c>
      <c r="PJV5" s="1861"/>
      <c r="PJW5" s="1861"/>
      <c r="PJX5" s="1861"/>
      <c r="PJY5" s="25" t="s">
        <v>391</v>
      </c>
      <c r="PKK5" s="1861" t="s">
        <v>392</v>
      </c>
      <c r="PKL5" s="1861"/>
      <c r="PKM5" s="1861"/>
      <c r="PKN5" s="1861"/>
      <c r="PKO5" s="25" t="s">
        <v>391</v>
      </c>
      <c r="PLA5" s="1861" t="s">
        <v>392</v>
      </c>
      <c r="PLB5" s="1861"/>
      <c r="PLC5" s="1861"/>
      <c r="PLD5" s="1861"/>
      <c r="PLE5" s="25" t="s">
        <v>391</v>
      </c>
      <c r="PLQ5" s="1861" t="s">
        <v>392</v>
      </c>
      <c r="PLR5" s="1861"/>
      <c r="PLS5" s="1861"/>
      <c r="PLT5" s="1861"/>
      <c r="PLU5" s="25" t="s">
        <v>391</v>
      </c>
      <c r="PMG5" s="1861" t="s">
        <v>392</v>
      </c>
      <c r="PMH5" s="1861"/>
      <c r="PMI5" s="1861"/>
      <c r="PMJ5" s="1861"/>
      <c r="PMK5" s="25" t="s">
        <v>391</v>
      </c>
      <c r="PMW5" s="1861" t="s">
        <v>392</v>
      </c>
      <c r="PMX5" s="1861"/>
      <c r="PMY5" s="1861"/>
      <c r="PMZ5" s="1861"/>
      <c r="PNA5" s="25" t="s">
        <v>391</v>
      </c>
      <c r="PNM5" s="1861" t="s">
        <v>392</v>
      </c>
      <c r="PNN5" s="1861"/>
      <c r="PNO5" s="1861"/>
      <c r="PNP5" s="1861"/>
      <c r="PNQ5" s="25" t="s">
        <v>391</v>
      </c>
      <c r="POC5" s="1861" t="s">
        <v>392</v>
      </c>
      <c r="POD5" s="1861"/>
      <c r="POE5" s="1861"/>
      <c r="POF5" s="1861"/>
      <c r="POG5" s="25" t="s">
        <v>391</v>
      </c>
      <c r="POS5" s="1861" t="s">
        <v>392</v>
      </c>
      <c r="POT5" s="1861"/>
      <c r="POU5" s="1861"/>
      <c r="POV5" s="1861"/>
      <c r="POW5" s="25" t="s">
        <v>391</v>
      </c>
      <c r="PPI5" s="1861" t="s">
        <v>392</v>
      </c>
      <c r="PPJ5" s="1861"/>
      <c r="PPK5" s="1861"/>
      <c r="PPL5" s="1861"/>
      <c r="PPM5" s="25" t="s">
        <v>391</v>
      </c>
      <c r="PPY5" s="1861" t="s">
        <v>392</v>
      </c>
      <c r="PPZ5" s="1861"/>
      <c r="PQA5" s="1861"/>
      <c r="PQB5" s="1861"/>
      <c r="PQC5" s="25" t="s">
        <v>391</v>
      </c>
      <c r="PQO5" s="1861" t="s">
        <v>392</v>
      </c>
      <c r="PQP5" s="1861"/>
      <c r="PQQ5" s="1861"/>
      <c r="PQR5" s="1861"/>
      <c r="PQS5" s="25" t="s">
        <v>391</v>
      </c>
      <c r="PRE5" s="1861" t="s">
        <v>392</v>
      </c>
      <c r="PRF5" s="1861"/>
      <c r="PRG5" s="1861"/>
      <c r="PRH5" s="1861"/>
      <c r="PRI5" s="25" t="s">
        <v>391</v>
      </c>
      <c r="PRU5" s="1861" t="s">
        <v>392</v>
      </c>
      <c r="PRV5" s="1861"/>
      <c r="PRW5" s="1861"/>
      <c r="PRX5" s="1861"/>
      <c r="PRY5" s="25" t="s">
        <v>391</v>
      </c>
      <c r="PSK5" s="1861" t="s">
        <v>392</v>
      </c>
      <c r="PSL5" s="1861"/>
      <c r="PSM5" s="1861"/>
      <c r="PSN5" s="1861"/>
      <c r="PSO5" s="25" t="s">
        <v>391</v>
      </c>
      <c r="PTA5" s="1861" t="s">
        <v>392</v>
      </c>
      <c r="PTB5" s="1861"/>
      <c r="PTC5" s="1861"/>
      <c r="PTD5" s="1861"/>
      <c r="PTE5" s="25" t="s">
        <v>391</v>
      </c>
      <c r="PTQ5" s="1861" t="s">
        <v>392</v>
      </c>
      <c r="PTR5" s="1861"/>
      <c r="PTS5" s="1861"/>
      <c r="PTT5" s="1861"/>
      <c r="PTU5" s="25" t="s">
        <v>391</v>
      </c>
      <c r="PUG5" s="1861" t="s">
        <v>392</v>
      </c>
      <c r="PUH5" s="1861"/>
      <c r="PUI5" s="1861"/>
      <c r="PUJ5" s="1861"/>
      <c r="PUK5" s="25" t="s">
        <v>391</v>
      </c>
      <c r="PUW5" s="1861" t="s">
        <v>392</v>
      </c>
      <c r="PUX5" s="1861"/>
      <c r="PUY5" s="1861"/>
      <c r="PUZ5" s="1861"/>
      <c r="PVA5" s="25" t="s">
        <v>391</v>
      </c>
      <c r="PVM5" s="1861" t="s">
        <v>392</v>
      </c>
      <c r="PVN5" s="1861"/>
      <c r="PVO5" s="1861"/>
      <c r="PVP5" s="1861"/>
      <c r="PVQ5" s="25" t="s">
        <v>391</v>
      </c>
      <c r="PWC5" s="1861" t="s">
        <v>392</v>
      </c>
      <c r="PWD5" s="1861"/>
      <c r="PWE5" s="1861"/>
      <c r="PWF5" s="1861"/>
      <c r="PWG5" s="25" t="s">
        <v>391</v>
      </c>
      <c r="PWS5" s="1861" t="s">
        <v>392</v>
      </c>
      <c r="PWT5" s="1861"/>
      <c r="PWU5" s="1861"/>
      <c r="PWV5" s="1861"/>
      <c r="PWW5" s="25" t="s">
        <v>391</v>
      </c>
      <c r="PXI5" s="1861" t="s">
        <v>392</v>
      </c>
      <c r="PXJ5" s="1861"/>
      <c r="PXK5" s="1861"/>
      <c r="PXL5" s="1861"/>
      <c r="PXM5" s="25" t="s">
        <v>391</v>
      </c>
      <c r="PXY5" s="1861" t="s">
        <v>392</v>
      </c>
      <c r="PXZ5" s="1861"/>
      <c r="PYA5" s="1861"/>
      <c r="PYB5" s="1861"/>
      <c r="PYC5" s="25" t="s">
        <v>391</v>
      </c>
      <c r="PYO5" s="1861" t="s">
        <v>392</v>
      </c>
      <c r="PYP5" s="1861"/>
      <c r="PYQ5" s="1861"/>
      <c r="PYR5" s="1861"/>
      <c r="PYS5" s="25" t="s">
        <v>391</v>
      </c>
      <c r="PZE5" s="1861" t="s">
        <v>392</v>
      </c>
      <c r="PZF5" s="1861"/>
      <c r="PZG5" s="1861"/>
      <c r="PZH5" s="1861"/>
      <c r="PZI5" s="25" t="s">
        <v>391</v>
      </c>
      <c r="PZU5" s="1861" t="s">
        <v>392</v>
      </c>
      <c r="PZV5" s="1861"/>
      <c r="PZW5" s="1861"/>
      <c r="PZX5" s="1861"/>
      <c r="PZY5" s="25" t="s">
        <v>391</v>
      </c>
      <c r="QAK5" s="1861" t="s">
        <v>392</v>
      </c>
      <c r="QAL5" s="1861"/>
      <c r="QAM5" s="1861"/>
      <c r="QAN5" s="1861"/>
      <c r="QAO5" s="25" t="s">
        <v>391</v>
      </c>
      <c r="QBA5" s="1861" t="s">
        <v>392</v>
      </c>
      <c r="QBB5" s="1861"/>
      <c r="QBC5" s="1861"/>
      <c r="QBD5" s="1861"/>
      <c r="QBE5" s="25" t="s">
        <v>391</v>
      </c>
      <c r="QBQ5" s="1861" t="s">
        <v>392</v>
      </c>
      <c r="QBR5" s="1861"/>
      <c r="QBS5" s="1861"/>
      <c r="QBT5" s="1861"/>
      <c r="QBU5" s="25" t="s">
        <v>391</v>
      </c>
      <c r="QCG5" s="1861" t="s">
        <v>392</v>
      </c>
      <c r="QCH5" s="1861"/>
      <c r="QCI5" s="1861"/>
      <c r="QCJ5" s="1861"/>
      <c r="QCK5" s="25" t="s">
        <v>391</v>
      </c>
      <c r="QCW5" s="1861" t="s">
        <v>392</v>
      </c>
      <c r="QCX5" s="1861"/>
      <c r="QCY5" s="1861"/>
      <c r="QCZ5" s="1861"/>
      <c r="QDA5" s="25" t="s">
        <v>391</v>
      </c>
      <c r="QDM5" s="1861" t="s">
        <v>392</v>
      </c>
      <c r="QDN5" s="1861"/>
      <c r="QDO5" s="1861"/>
      <c r="QDP5" s="1861"/>
      <c r="QDQ5" s="25" t="s">
        <v>391</v>
      </c>
      <c r="QEC5" s="1861" t="s">
        <v>392</v>
      </c>
      <c r="QED5" s="1861"/>
      <c r="QEE5" s="1861"/>
      <c r="QEF5" s="1861"/>
      <c r="QEG5" s="25" t="s">
        <v>391</v>
      </c>
      <c r="QES5" s="1861" t="s">
        <v>392</v>
      </c>
      <c r="QET5" s="1861"/>
      <c r="QEU5" s="1861"/>
      <c r="QEV5" s="1861"/>
      <c r="QEW5" s="25" t="s">
        <v>391</v>
      </c>
      <c r="QFI5" s="1861" t="s">
        <v>392</v>
      </c>
      <c r="QFJ5" s="1861"/>
      <c r="QFK5" s="1861"/>
      <c r="QFL5" s="1861"/>
      <c r="QFM5" s="25" t="s">
        <v>391</v>
      </c>
      <c r="QFY5" s="1861" t="s">
        <v>392</v>
      </c>
      <c r="QFZ5" s="1861"/>
      <c r="QGA5" s="1861"/>
      <c r="QGB5" s="1861"/>
      <c r="QGC5" s="25" t="s">
        <v>391</v>
      </c>
      <c r="QGO5" s="1861" t="s">
        <v>392</v>
      </c>
      <c r="QGP5" s="1861"/>
      <c r="QGQ5" s="1861"/>
      <c r="QGR5" s="1861"/>
      <c r="QGS5" s="25" t="s">
        <v>391</v>
      </c>
      <c r="QHE5" s="1861" t="s">
        <v>392</v>
      </c>
      <c r="QHF5" s="1861"/>
      <c r="QHG5" s="1861"/>
      <c r="QHH5" s="1861"/>
      <c r="QHI5" s="25" t="s">
        <v>391</v>
      </c>
      <c r="QHU5" s="1861" t="s">
        <v>392</v>
      </c>
      <c r="QHV5" s="1861"/>
      <c r="QHW5" s="1861"/>
      <c r="QHX5" s="1861"/>
      <c r="QHY5" s="25" t="s">
        <v>391</v>
      </c>
      <c r="QIK5" s="1861" t="s">
        <v>392</v>
      </c>
      <c r="QIL5" s="1861"/>
      <c r="QIM5" s="1861"/>
      <c r="QIN5" s="1861"/>
      <c r="QIO5" s="25" t="s">
        <v>391</v>
      </c>
      <c r="QJA5" s="1861" t="s">
        <v>392</v>
      </c>
      <c r="QJB5" s="1861"/>
      <c r="QJC5" s="1861"/>
      <c r="QJD5" s="1861"/>
      <c r="QJE5" s="25" t="s">
        <v>391</v>
      </c>
      <c r="QJQ5" s="1861" t="s">
        <v>392</v>
      </c>
      <c r="QJR5" s="1861"/>
      <c r="QJS5" s="1861"/>
      <c r="QJT5" s="1861"/>
      <c r="QJU5" s="25" t="s">
        <v>391</v>
      </c>
      <c r="QKG5" s="1861" t="s">
        <v>392</v>
      </c>
      <c r="QKH5" s="1861"/>
      <c r="QKI5" s="1861"/>
      <c r="QKJ5" s="1861"/>
      <c r="QKK5" s="25" t="s">
        <v>391</v>
      </c>
      <c r="QKW5" s="1861" t="s">
        <v>392</v>
      </c>
      <c r="QKX5" s="1861"/>
      <c r="QKY5" s="1861"/>
      <c r="QKZ5" s="1861"/>
      <c r="QLA5" s="25" t="s">
        <v>391</v>
      </c>
      <c r="QLM5" s="1861" t="s">
        <v>392</v>
      </c>
      <c r="QLN5" s="1861"/>
      <c r="QLO5" s="1861"/>
      <c r="QLP5" s="1861"/>
      <c r="QLQ5" s="25" t="s">
        <v>391</v>
      </c>
      <c r="QMC5" s="1861" t="s">
        <v>392</v>
      </c>
      <c r="QMD5" s="1861"/>
      <c r="QME5" s="1861"/>
      <c r="QMF5" s="1861"/>
      <c r="QMG5" s="25" t="s">
        <v>391</v>
      </c>
      <c r="QMS5" s="1861" t="s">
        <v>392</v>
      </c>
      <c r="QMT5" s="1861"/>
      <c r="QMU5" s="1861"/>
      <c r="QMV5" s="1861"/>
      <c r="QMW5" s="25" t="s">
        <v>391</v>
      </c>
      <c r="QNI5" s="1861" t="s">
        <v>392</v>
      </c>
      <c r="QNJ5" s="1861"/>
      <c r="QNK5" s="1861"/>
      <c r="QNL5" s="1861"/>
      <c r="QNM5" s="25" t="s">
        <v>391</v>
      </c>
      <c r="QNY5" s="1861" t="s">
        <v>392</v>
      </c>
      <c r="QNZ5" s="1861"/>
      <c r="QOA5" s="1861"/>
      <c r="QOB5" s="1861"/>
      <c r="QOC5" s="25" t="s">
        <v>391</v>
      </c>
      <c r="QOO5" s="1861" t="s">
        <v>392</v>
      </c>
      <c r="QOP5" s="1861"/>
      <c r="QOQ5" s="1861"/>
      <c r="QOR5" s="1861"/>
      <c r="QOS5" s="25" t="s">
        <v>391</v>
      </c>
      <c r="QPE5" s="1861" t="s">
        <v>392</v>
      </c>
      <c r="QPF5" s="1861"/>
      <c r="QPG5" s="1861"/>
      <c r="QPH5" s="1861"/>
      <c r="QPI5" s="25" t="s">
        <v>391</v>
      </c>
      <c r="QPU5" s="1861" t="s">
        <v>392</v>
      </c>
      <c r="QPV5" s="1861"/>
      <c r="QPW5" s="1861"/>
      <c r="QPX5" s="1861"/>
      <c r="QPY5" s="25" t="s">
        <v>391</v>
      </c>
      <c r="QQK5" s="1861" t="s">
        <v>392</v>
      </c>
      <c r="QQL5" s="1861"/>
      <c r="QQM5" s="1861"/>
      <c r="QQN5" s="1861"/>
      <c r="QQO5" s="25" t="s">
        <v>391</v>
      </c>
      <c r="QRA5" s="1861" t="s">
        <v>392</v>
      </c>
      <c r="QRB5" s="1861"/>
      <c r="QRC5" s="1861"/>
      <c r="QRD5" s="1861"/>
      <c r="QRE5" s="25" t="s">
        <v>391</v>
      </c>
      <c r="QRQ5" s="1861" t="s">
        <v>392</v>
      </c>
      <c r="QRR5" s="1861"/>
      <c r="QRS5" s="1861"/>
      <c r="QRT5" s="1861"/>
      <c r="QRU5" s="25" t="s">
        <v>391</v>
      </c>
      <c r="QSG5" s="1861" t="s">
        <v>392</v>
      </c>
      <c r="QSH5" s="1861"/>
      <c r="QSI5" s="1861"/>
      <c r="QSJ5" s="1861"/>
      <c r="QSK5" s="25" t="s">
        <v>391</v>
      </c>
      <c r="QSW5" s="1861" t="s">
        <v>392</v>
      </c>
      <c r="QSX5" s="1861"/>
      <c r="QSY5" s="1861"/>
      <c r="QSZ5" s="1861"/>
      <c r="QTA5" s="25" t="s">
        <v>391</v>
      </c>
      <c r="QTM5" s="1861" t="s">
        <v>392</v>
      </c>
      <c r="QTN5" s="1861"/>
      <c r="QTO5" s="1861"/>
      <c r="QTP5" s="1861"/>
      <c r="QTQ5" s="25" t="s">
        <v>391</v>
      </c>
      <c r="QUC5" s="1861" t="s">
        <v>392</v>
      </c>
      <c r="QUD5" s="1861"/>
      <c r="QUE5" s="1861"/>
      <c r="QUF5" s="1861"/>
      <c r="QUG5" s="25" t="s">
        <v>391</v>
      </c>
      <c r="QUS5" s="1861" t="s">
        <v>392</v>
      </c>
      <c r="QUT5" s="1861"/>
      <c r="QUU5" s="1861"/>
      <c r="QUV5" s="1861"/>
      <c r="QUW5" s="25" t="s">
        <v>391</v>
      </c>
      <c r="QVI5" s="1861" t="s">
        <v>392</v>
      </c>
      <c r="QVJ5" s="1861"/>
      <c r="QVK5" s="1861"/>
      <c r="QVL5" s="1861"/>
      <c r="QVM5" s="25" t="s">
        <v>391</v>
      </c>
      <c r="QVY5" s="1861" t="s">
        <v>392</v>
      </c>
      <c r="QVZ5" s="1861"/>
      <c r="QWA5" s="1861"/>
      <c r="QWB5" s="1861"/>
      <c r="QWC5" s="25" t="s">
        <v>391</v>
      </c>
      <c r="QWO5" s="1861" t="s">
        <v>392</v>
      </c>
      <c r="QWP5" s="1861"/>
      <c r="QWQ5" s="1861"/>
      <c r="QWR5" s="1861"/>
      <c r="QWS5" s="25" t="s">
        <v>391</v>
      </c>
      <c r="QXE5" s="1861" t="s">
        <v>392</v>
      </c>
      <c r="QXF5" s="1861"/>
      <c r="QXG5" s="1861"/>
      <c r="QXH5" s="1861"/>
      <c r="QXI5" s="25" t="s">
        <v>391</v>
      </c>
      <c r="QXU5" s="1861" t="s">
        <v>392</v>
      </c>
      <c r="QXV5" s="1861"/>
      <c r="QXW5" s="1861"/>
      <c r="QXX5" s="1861"/>
      <c r="QXY5" s="25" t="s">
        <v>391</v>
      </c>
      <c r="QYK5" s="1861" t="s">
        <v>392</v>
      </c>
      <c r="QYL5" s="1861"/>
      <c r="QYM5" s="1861"/>
      <c r="QYN5" s="1861"/>
      <c r="QYO5" s="25" t="s">
        <v>391</v>
      </c>
      <c r="QZA5" s="1861" t="s">
        <v>392</v>
      </c>
      <c r="QZB5" s="1861"/>
      <c r="QZC5" s="1861"/>
      <c r="QZD5" s="1861"/>
      <c r="QZE5" s="25" t="s">
        <v>391</v>
      </c>
      <c r="QZQ5" s="1861" t="s">
        <v>392</v>
      </c>
      <c r="QZR5" s="1861"/>
      <c r="QZS5" s="1861"/>
      <c r="QZT5" s="1861"/>
      <c r="QZU5" s="25" t="s">
        <v>391</v>
      </c>
      <c r="RAG5" s="1861" t="s">
        <v>392</v>
      </c>
      <c r="RAH5" s="1861"/>
      <c r="RAI5" s="1861"/>
      <c r="RAJ5" s="1861"/>
      <c r="RAK5" s="25" t="s">
        <v>391</v>
      </c>
      <c r="RAW5" s="1861" t="s">
        <v>392</v>
      </c>
      <c r="RAX5" s="1861"/>
      <c r="RAY5" s="1861"/>
      <c r="RAZ5" s="1861"/>
      <c r="RBA5" s="25" t="s">
        <v>391</v>
      </c>
      <c r="RBM5" s="1861" t="s">
        <v>392</v>
      </c>
      <c r="RBN5" s="1861"/>
      <c r="RBO5" s="1861"/>
      <c r="RBP5" s="1861"/>
      <c r="RBQ5" s="25" t="s">
        <v>391</v>
      </c>
      <c r="RCC5" s="1861" t="s">
        <v>392</v>
      </c>
      <c r="RCD5" s="1861"/>
      <c r="RCE5" s="1861"/>
      <c r="RCF5" s="1861"/>
      <c r="RCG5" s="25" t="s">
        <v>391</v>
      </c>
      <c r="RCS5" s="1861" t="s">
        <v>392</v>
      </c>
      <c r="RCT5" s="1861"/>
      <c r="RCU5" s="1861"/>
      <c r="RCV5" s="1861"/>
      <c r="RCW5" s="25" t="s">
        <v>391</v>
      </c>
      <c r="RDI5" s="1861" t="s">
        <v>392</v>
      </c>
      <c r="RDJ5" s="1861"/>
      <c r="RDK5" s="1861"/>
      <c r="RDL5" s="1861"/>
      <c r="RDM5" s="25" t="s">
        <v>391</v>
      </c>
      <c r="RDY5" s="1861" t="s">
        <v>392</v>
      </c>
      <c r="RDZ5" s="1861"/>
      <c r="REA5" s="1861"/>
      <c r="REB5" s="1861"/>
      <c r="REC5" s="25" t="s">
        <v>391</v>
      </c>
      <c r="REO5" s="1861" t="s">
        <v>392</v>
      </c>
      <c r="REP5" s="1861"/>
      <c r="REQ5" s="1861"/>
      <c r="RER5" s="1861"/>
      <c r="RES5" s="25" t="s">
        <v>391</v>
      </c>
      <c r="RFE5" s="1861" t="s">
        <v>392</v>
      </c>
      <c r="RFF5" s="1861"/>
      <c r="RFG5" s="1861"/>
      <c r="RFH5" s="1861"/>
      <c r="RFI5" s="25" t="s">
        <v>391</v>
      </c>
      <c r="RFU5" s="1861" t="s">
        <v>392</v>
      </c>
      <c r="RFV5" s="1861"/>
      <c r="RFW5" s="1861"/>
      <c r="RFX5" s="1861"/>
      <c r="RFY5" s="25" t="s">
        <v>391</v>
      </c>
      <c r="RGK5" s="1861" t="s">
        <v>392</v>
      </c>
      <c r="RGL5" s="1861"/>
      <c r="RGM5" s="1861"/>
      <c r="RGN5" s="1861"/>
      <c r="RGO5" s="25" t="s">
        <v>391</v>
      </c>
      <c r="RHA5" s="1861" t="s">
        <v>392</v>
      </c>
      <c r="RHB5" s="1861"/>
      <c r="RHC5" s="1861"/>
      <c r="RHD5" s="1861"/>
      <c r="RHE5" s="25" t="s">
        <v>391</v>
      </c>
      <c r="RHQ5" s="1861" t="s">
        <v>392</v>
      </c>
      <c r="RHR5" s="1861"/>
      <c r="RHS5" s="1861"/>
      <c r="RHT5" s="1861"/>
      <c r="RHU5" s="25" t="s">
        <v>391</v>
      </c>
      <c r="RIG5" s="1861" t="s">
        <v>392</v>
      </c>
      <c r="RIH5" s="1861"/>
      <c r="RII5" s="1861"/>
      <c r="RIJ5" s="1861"/>
      <c r="RIK5" s="25" t="s">
        <v>391</v>
      </c>
      <c r="RIW5" s="1861" t="s">
        <v>392</v>
      </c>
      <c r="RIX5" s="1861"/>
      <c r="RIY5" s="1861"/>
      <c r="RIZ5" s="1861"/>
      <c r="RJA5" s="25" t="s">
        <v>391</v>
      </c>
      <c r="RJM5" s="1861" t="s">
        <v>392</v>
      </c>
      <c r="RJN5" s="1861"/>
      <c r="RJO5" s="1861"/>
      <c r="RJP5" s="1861"/>
      <c r="RJQ5" s="25" t="s">
        <v>391</v>
      </c>
      <c r="RKC5" s="1861" t="s">
        <v>392</v>
      </c>
      <c r="RKD5" s="1861"/>
      <c r="RKE5" s="1861"/>
      <c r="RKF5" s="1861"/>
      <c r="RKG5" s="25" t="s">
        <v>391</v>
      </c>
      <c r="RKS5" s="1861" t="s">
        <v>392</v>
      </c>
      <c r="RKT5" s="1861"/>
      <c r="RKU5" s="1861"/>
      <c r="RKV5" s="1861"/>
      <c r="RKW5" s="25" t="s">
        <v>391</v>
      </c>
      <c r="RLI5" s="1861" t="s">
        <v>392</v>
      </c>
      <c r="RLJ5" s="1861"/>
      <c r="RLK5" s="1861"/>
      <c r="RLL5" s="1861"/>
      <c r="RLM5" s="25" t="s">
        <v>391</v>
      </c>
      <c r="RLY5" s="1861" t="s">
        <v>392</v>
      </c>
      <c r="RLZ5" s="1861"/>
      <c r="RMA5" s="1861"/>
      <c r="RMB5" s="1861"/>
      <c r="RMC5" s="25" t="s">
        <v>391</v>
      </c>
      <c r="RMO5" s="1861" t="s">
        <v>392</v>
      </c>
      <c r="RMP5" s="1861"/>
      <c r="RMQ5" s="1861"/>
      <c r="RMR5" s="1861"/>
      <c r="RMS5" s="25" t="s">
        <v>391</v>
      </c>
      <c r="RNE5" s="1861" t="s">
        <v>392</v>
      </c>
      <c r="RNF5" s="1861"/>
      <c r="RNG5" s="1861"/>
      <c r="RNH5" s="1861"/>
      <c r="RNI5" s="25" t="s">
        <v>391</v>
      </c>
      <c r="RNU5" s="1861" t="s">
        <v>392</v>
      </c>
      <c r="RNV5" s="1861"/>
      <c r="RNW5" s="1861"/>
      <c r="RNX5" s="1861"/>
      <c r="RNY5" s="25" t="s">
        <v>391</v>
      </c>
      <c r="ROK5" s="1861" t="s">
        <v>392</v>
      </c>
      <c r="ROL5" s="1861"/>
      <c r="ROM5" s="1861"/>
      <c r="RON5" s="1861"/>
      <c r="ROO5" s="25" t="s">
        <v>391</v>
      </c>
      <c r="RPA5" s="1861" t="s">
        <v>392</v>
      </c>
      <c r="RPB5" s="1861"/>
      <c r="RPC5" s="1861"/>
      <c r="RPD5" s="1861"/>
      <c r="RPE5" s="25" t="s">
        <v>391</v>
      </c>
      <c r="RPQ5" s="1861" t="s">
        <v>392</v>
      </c>
      <c r="RPR5" s="1861"/>
      <c r="RPS5" s="1861"/>
      <c r="RPT5" s="1861"/>
      <c r="RPU5" s="25" t="s">
        <v>391</v>
      </c>
      <c r="RQG5" s="1861" t="s">
        <v>392</v>
      </c>
      <c r="RQH5" s="1861"/>
      <c r="RQI5" s="1861"/>
      <c r="RQJ5" s="1861"/>
      <c r="RQK5" s="25" t="s">
        <v>391</v>
      </c>
      <c r="RQW5" s="1861" t="s">
        <v>392</v>
      </c>
      <c r="RQX5" s="1861"/>
      <c r="RQY5" s="1861"/>
      <c r="RQZ5" s="1861"/>
      <c r="RRA5" s="25" t="s">
        <v>391</v>
      </c>
      <c r="RRM5" s="1861" t="s">
        <v>392</v>
      </c>
      <c r="RRN5" s="1861"/>
      <c r="RRO5" s="1861"/>
      <c r="RRP5" s="1861"/>
      <c r="RRQ5" s="25" t="s">
        <v>391</v>
      </c>
      <c r="RSC5" s="1861" t="s">
        <v>392</v>
      </c>
      <c r="RSD5" s="1861"/>
      <c r="RSE5" s="1861"/>
      <c r="RSF5" s="1861"/>
      <c r="RSG5" s="25" t="s">
        <v>391</v>
      </c>
      <c r="RSS5" s="1861" t="s">
        <v>392</v>
      </c>
      <c r="RST5" s="1861"/>
      <c r="RSU5" s="1861"/>
      <c r="RSV5" s="1861"/>
      <c r="RSW5" s="25" t="s">
        <v>391</v>
      </c>
      <c r="RTI5" s="1861" t="s">
        <v>392</v>
      </c>
      <c r="RTJ5" s="1861"/>
      <c r="RTK5" s="1861"/>
      <c r="RTL5" s="1861"/>
      <c r="RTM5" s="25" t="s">
        <v>391</v>
      </c>
      <c r="RTY5" s="1861" t="s">
        <v>392</v>
      </c>
      <c r="RTZ5" s="1861"/>
      <c r="RUA5" s="1861"/>
      <c r="RUB5" s="1861"/>
      <c r="RUC5" s="25" t="s">
        <v>391</v>
      </c>
      <c r="RUO5" s="1861" t="s">
        <v>392</v>
      </c>
      <c r="RUP5" s="1861"/>
      <c r="RUQ5" s="1861"/>
      <c r="RUR5" s="1861"/>
      <c r="RUS5" s="25" t="s">
        <v>391</v>
      </c>
      <c r="RVE5" s="1861" t="s">
        <v>392</v>
      </c>
      <c r="RVF5" s="1861"/>
      <c r="RVG5" s="1861"/>
      <c r="RVH5" s="1861"/>
      <c r="RVI5" s="25" t="s">
        <v>391</v>
      </c>
      <c r="RVU5" s="1861" t="s">
        <v>392</v>
      </c>
      <c r="RVV5" s="1861"/>
      <c r="RVW5" s="1861"/>
      <c r="RVX5" s="1861"/>
      <c r="RVY5" s="25" t="s">
        <v>391</v>
      </c>
      <c r="RWK5" s="1861" t="s">
        <v>392</v>
      </c>
      <c r="RWL5" s="1861"/>
      <c r="RWM5" s="1861"/>
      <c r="RWN5" s="1861"/>
      <c r="RWO5" s="25" t="s">
        <v>391</v>
      </c>
      <c r="RXA5" s="1861" t="s">
        <v>392</v>
      </c>
      <c r="RXB5" s="1861"/>
      <c r="RXC5" s="1861"/>
      <c r="RXD5" s="1861"/>
      <c r="RXE5" s="25" t="s">
        <v>391</v>
      </c>
      <c r="RXQ5" s="1861" t="s">
        <v>392</v>
      </c>
      <c r="RXR5" s="1861"/>
      <c r="RXS5" s="1861"/>
      <c r="RXT5" s="1861"/>
      <c r="RXU5" s="25" t="s">
        <v>391</v>
      </c>
      <c r="RYG5" s="1861" t="s">
        <v>392</v>
      </c>
      <c r="RYH5" s="1861"/>
      <c r="RYI5" s="1861"/>
      <c r="RYJ5" s="1861"/>
      <c r="RYK5" s="25" t="s">
        <v>391</v>
      </c>
      <c r="RYW5" s="1861" t="s">
        <v>392</v>
      </c>
      <c r="RYX5" s="1861"/>
      <c r="RYY5" s="1861"/>
      <c r="RYZ5" s="1861"/>
      <c r="RZA5" s="25" t="s">
        <v>391</v>
      </c>
      <c r="RZM5" s="1861" t="s">
        <v>392</v>
      </c>
      <c r="RZN5" s="1861"/>
      <c r="RZO5" s="1861"/>
      <c r="RZP5" s="1861"/>
      <c r="RZQ5" s="25" t="s">
        <v>391</v>
      </c>
      <c r="SAC5" s="1861" t="s">
        <v>392</v>
      </c>
      <c r="SAD5" s="1861"/>
      <c r="SAE5" s="1861"/>
      <c r="SAF5" s="1861"/>
      <c r="SAG5" s="25" t="s">
        <v>391</v>
      </c>
      <c r="SAS5" s="1861" t="s">
        <v>392</v>
      </c>
      <c r="SAT5" s="1861"/>
      <c r="SAU5" s="1861"/>
      <c r="SAV5" s="1861"/>
      <c r="SAW5" s="25" t="s">
        <v>391</v>
      </c>
      <c r="SBI5" s="1861" t="s">
        <v>392</v>
      </c>
      <c r="SBJ5" s="1861"/>
      <c r="SBK5" s="1861"/>
      <c r="SBL5" s="1861"/>
      <c r="SBM5" s="25" t="s">
        <v>391</v>
      </c>
      <c r="SBY5" s="1861" t="s">
        <v>392</v>
      </c>
      <c r="SBZ5" s="1861"/>
      <c r="SCA5" s="1861"/>
      <c r="SCB5" s="1861"/>
      <c r="SCC5" s="25" t="s">
        <v>391</v>
      </c>
      <c r="SCO5" s="1861" t="s">
        <v>392</v>
      </c>
      <c r="SCP5" s="1861"/>
      <c r="SCQ5" s="1861"/>
      <c r="SCR5" s="1861"/>
      <c r="SCS5" s="25" t="s">
        <v>391</v>
      </c>
      <c r="SDE5" s="1861" t="s">
        <v>392</v>
      </c>
      <c r="SDF5" s="1861"/>
      <c r="SDG5" s="1861"/>
      <c r="SDH5" s="1861"/>
      <c r="SDI5" s="25" t="s">
        <v>391</v>
      </c>
      <c r="SDU5" s="1861" t="s">
        <v>392</v>
      </c>
      <c r="SDV5" s="1861"/>
      <c r="SDW5" s="1861"/>
      <c r="SDX5" s="1861"/>
      <c r="SDY5" s="25" t="s">
        <v>391</v>
      </c>
      <c r="SEK5" s="1861" t="s">
        <v>392</v>
      </c>
      <c r="SEL5" s="1861"/>
      <c r="SEM5" s="1861"/>
      <c r="SEN5" s="1861"/>
      <c r="SEO5" s="25" t="s">
        <v>391</v>
      </c>
      <c r="SFA5" s="1861" t="s">
        <v>392</v>
      </c>
      <c r="SFB5" s="1861"/>
      <c r="SFC5" s="1861"/>
      <c r="SFD5" s="1861"/>
      <c r="SFE5" s="25" t="s">
        <v>391</v>
      </c>
      <c r="SFQ5" s="1861" t="s">
        <v>392</v>
      </c>
      <c r="SFR5" s="1861"/>
      <c r="SFS5" s="1861"/>
      <c r="SFT5" s="1861"/>
      <c r="SFU5" s="25" t="s">
        <v>391</v>
      </c>
      <c r="SGG5" s="1861" t="s">
        <v>392</v>
      </c>
      <c r="SGH5" s="1861"/>
      <c r="SGI5" s="1861"/>
      <c r="SGJ5" s="1861"/>
      <c r="SGK5" s="25" t="s">
        <v>391</v>
      </c>
      <c r="SGW5" s="1861" t="s">
        <v>392</v>
      </c>
      <c r="SGX5" s="1861"/>
      <c r="SGY5" s="1861"/>
      <c r="SGZ5" s="1861"/>
      <c r="SHA5" s="25" t="s">
        <v>391</v>
      </c>
      <c r="SHM5" s="1861" t="s">
        <v>392</v>
      </c>
      <c r="SHN5" s="1861"/>
      <c r="SHO5" s="1861"/>
      <c r="SHP5" s="1861"/>
      <c r="SHQ5" s="25" t="s">
        <v>391</v>
      </c>
      <c r="SIC5" s="1861" t="s">
        <v>392</v>
      </c>
      <c r="SID5" s="1861"/>
      <c r="SIE5" s="1861"/>
      <c r="SIF5" s="1861"/>
      <c r="SIG5" s="25" t="s">
        <v>391</v>
      </c>
      <c r="SIS5" s="1861" t="s">
        <v>392</v>
      </c>
      <c r="SIT5" s="1861"/>
      <c r="SIU5" s="1861"/>
      <c r="SIV5" s="1861"/>
      <c r="SIW5" s="25" t="s">
        <v>391</v>
      </c>
      <c r="SJI5" s="1861" t="s">
        <v>392</v>
      </c>
      <c r="SJJ5" s="1861"/>
      <c r="SJK5" s="1861"/>
      <c r="SJL5" s="1861"/>
      <c r="SJM5" s="25" t="s">
        <v>391</v>
      </c>
      <c r="SJY5" s="1861" t="s">
        <v>392</v>
      </c>
      <c r="SJZ5" s="1861"/>
      <c r="SKA5" s="1861"/>
      <c r="SKB5" s="1861"/>
      <c r="SKC5" s="25" t="s">
        <v>391</v>
      </c>
      <c r="SKO5" s="1861" t="s">
        <v>392</v>
      </c>
      <c r="SKP5" s="1861"/>
      <c r="SKQ5" s="1861"/>
      <c r="SKR5" s="1861"/>
      <c r="SKS5" s="25" t="s">
        <v>391</v>
      </c>
      <c r="SLE5" s="1861" t="s">
        <v>392</v>
      </c>
      <c r="SLF5" s="1861"/>
      <c r="SLG5" s="1861"/>
      <c r="SLH5" s="1861"/>
      <c r="SLI5" s="25" t="s">
        <v>391</v>
      </c>
      <c r="SLU5" s="1861" t="s">
        <v>392</v>
      </c>
      <c r="SLV5" s="1861"/>
      <c r="SLW5" s="1861"/>
      <c r="SLX5" s="1861"/>
      <c r="SLY5" s="25" t="s">
        <v>391</v>
      </c>
      <c r="SMK5" s="1861" t="s">
        <v>392</v>
      </c>
      <c r="SML5" s="1861"/>
      <c r="SMM5" s="1861"/>
      <c r="SMN5" s="1861"/>
      <c r="SMO5" s="25" t="s">
        <v>391</v>
      </c>
      <c r="SNA5" s="1861" t="s">
        <v>392</v>
      </c>
      <c r="SNB5" s="1861"/>
      <c r="SNC5" s="1861"/>
      <c r="SND5" s="1861"/>
      <c r="SNE5" s="25" t="s">
        <v>391</v>
      </c>
      <c r="SNQ5" s="1861" t="s">
        <v>392</v>
      </c>
      <c r="SNR5" s="1861"/>
      <c r="SNS5" s="1861"/>
      <c r="SNT5" s="1861"/>
      <c r="SNU5" s="25" t="s">
        <v>391</v>
      </c>
      <c r="SOG5" s="1861" t="s">
        <v>392</v>
      </c>
      <c r="SOH5" s="1861"/>
      <c r="SOI5" s="1861"/>
      <c r="SOJ5" s="1861"/>
      <c r="SOK5" s="25" t="s">
        <v>391</v>
      </c>
      <c r="SOW5" s="1861" t="s">
        <v>392</v>
      </c>
      <c r="SOX5" s="1861"/>
      <c r="SOY5" s="1861"/>
      <c r="SOZ5" s="1861"/>
      <c r="SPA5" s="25" t="s">
        <v>391</v>
      </c>
      <c r="SPM5" s="1861" t="s">
        <v>392</v>
      </c>
      <c r="SPN5" s="1861"/>
      <c r="SPO5" s="1861"/>
      <c r="SPP5" s="1861"/>
      <c r="SPQ5" s="25" t="s">
        <v>391</v>
      </c>
      <c r="SQC5" s="1861" t="s">
        <v>392</v>
      </c>
      <c r="SQD5" s="1861"/>
      <c r="SQE5" s="1861"/>
      <c r="SQF5" s="1861"/>
      <c r="SQG5" s="25" t="s">
        <v>391</v>
      </c>
      <c r="SQS5" s="1861" t="s">
        <v>392</v>
      </c>
      <c r="SQT5" s="1861"/>
      <c r="SQU5" s="1861"/>
      <c r="SQV5" s="1861"/>
      <c r="SQW5" s="25" t="s">
        <v>391</v>
      </c>
      <c r="SRI5" s="1861" t="s">
        <v>392</v>
      </c>
      <c r="SRJ5" s="1861"/>
      <c r="SRK5" s="1861"/>
      <c r="SRL5" s="1861"/>
      <c r="SRM5" s="25" t="s">
        <v>391</v>
      </c>
      <c r="SRY5" s="1861" t="s">
        <v>392</v>
      </c>
      <c r="SRZ5" s="1861"/>
      <c r="SSA5" s="1861"/>
      <c r="SSB5" s="1861"/>
      <c r="SSC5" s="25" t="s">
        <v>391</v>
      </c>
      <c r="SSO5" s="1861" t="s">
        <v>392</v>
      </c>
      <c r="SSP5" s="1861"/>
      <c r="SSQ5" s="1861"/>
      <c r="SSR5" s="1861"/>
      <c r="SSS5" s="25" t="s">
        <v>391</v>
      </c>
      <c r="STE5" s="1861" t="s">
        <v>392</v>
      </c>
      <c r="STF5" s="1861"/>
      <c r="STG5" s="1861"/>
      <c r="STH5" s="1861"/>
      <c r="STI5" s="25" t="s">
        <v>391</v>
      </c>
      <c r="STU5" s="1861" t="s">
        <v>392</v>
      </c>
      <c r="STV5" s="1861"/>
      <c r="STW5" s="1861"/>
      <c r="STX5" s="1861"/>
      <c r="STY5" s="25" t="s">
        <v>391</v>
      </c>
      <c r="SUK5" s="1861" t="s">
        <v>392</v>
      </c>
      <c r="SUL5" s="1861"/>
      <c r="SUM5" s="1861"/>
      <c r="SUN5" s="1861"/>
      <c r="SUO5" s="25" t="s">
        <v>391</v>
      </c>
      <c r="SVA5" s="1861" t="s">
        <v>392</v>
      </c>
      <c r="SVB5" s="1861"/>
      <c r="SVC5" s="1861"/>
      <c r="SVD5" s="1861"/>
      <c r="SVE5" s="25" t="s">
        <v>391</v>
      </c>
      <c r="SVQ5" s="1861" t="s">
        <v>392</v>
      </c>
      <c r="SVR5" s="1861"/>
      <c r="SVS5" s="1861"/>
      <c r="SVT5" s="1861"/>
      <c r="SVU5" s="25" t="s">
        <v>391</v>
      </c>
      <c r="SWG5" s="1861" t="s">
        <v>392</v>
      </c>
      <c r="SWH5" s="1861"/>
      <c r="SWI5" s="1861"/>
      <c r="SWJ5" s="1861"/>
      <c r="SWK5" s="25" t="s">
        <v>391</v>
      </c>
      <c r="SWW5" s="1861" t="s">
        <v>392</v>
      </c>
      <c r="SWX5" s="1861"/>
      <c r="SWY5" s="1861"/>
      <c r="SWZ5" s="1861"/>
      <c r="SXA5" s="25" t="s">
        <v>391</v>
      </c>
      <c r="SXM5" s="1861" t="s">
        <v>392</v>
      </c>
      <c r="SXN5" s="1861"/>
      <c r="SXO5" s="1861"/>
      <c r="SXP5" s="1861"/>
      <c r="SXQ5" s="25" t="s">
        <v>391</v>
      </c>
      <c r="SYC5" s="1861" t="s">
        <v>392</v>
      </c>
      <c r="SYD5" s="1861"/>
      <c r="SYE5" s="1861"/>
      <c r="SYF5" s="1861"/>
      <c r="SYG5" s="25" t="s">
        <v>391</v>
      </c>
      <c r="SYS5" s="1861" t="s">
        <v>392</v>
      </c>
      <c r="SYT5" s="1861"/>
      <c r="SYU5" s="1861"/>
      <c r="SYV5" s="1861"/>
      <c r="SYW5" s="25" t="s">
        <v>391</v>
      </c>
      <c r="SZI5" s="1861" t="s">
        <v>392</v>
      </c>
      <c r="SZJ5" s="1861"/>
      <c r="SZK5" s="1861"/>
      <c r="SZL5" s="1861"/>
      <c r="SZM5" s="25" t="s">
        <v>391</v>
      </c>
      <c r="SZY5" s="1861" t="s">
        <v>392</v>
      </c>
      <c r="SZZ5" s="1861"/>
      <c r="TAA5" s="1861"/>
      <c r="TAB5" s="1861"/>
      <c r="TAC5" s="25" t="s">
        <v>391</v>
      </c>
      <c r="TAO5" s="1861" t="s">
        <v>392</v>
      </c>
      <c r="TAP5" s="1861"/>
      <c r="TAQ5" s="1861"/>
      <c r="TAR5" s="1861"/>
      <c r="TAS5" s="25" t="s">
        <v>391</v>
      </c>
      <c r="TBE5" s="1861" t="s">
        <v>392</v>
      </c>
      <c r="TBF5" s="1861"/>
      <c r="TBG5" s="1861"/>
      <c r="TBH5" s="1861"/>
      <c r="TBI5" s="25" t="s">
        <v>391</v>
      </c>
      <c r="TBU5" s="1861" t="s">
        <v>392</v>
      </c>
      <c r="TBV5" s="1861"/>
      <c r="TBW5" s="1861"/>
      <c r="TBX5" s="1861"/>
      <c r="TBY5" s="25" t="s">
        <v>391</v>
      </c>
      <c r="TCK5" s="1861" t="s">
        <v>392</v>
      </c>
      <c r="TCL5" s="1861"/>
      <c r="TCM5" s="1861"/>
      <c r="TCN5" s="1861"/>
      <c r="TCO5" s="25" t="s">
        <v>391</v>
      </c>
      <c r="TDA5" s="1861" t="s">
        <v>392</v>
      </c>
      <c r="TDB5" s="1861"/>
      <c r="TDC5" s="1861"/>
      <c r="TDD5" s="1861"/>
      <c r="TDE5" s="25" t="s">
        <v>391</v>
      </c>
      <c r="TDQ5" s="1861" t="s">
        <v>392</v>
      </c>
      <c r="TDR5" s="1861"/>
      <c r="TDS5" s="1861"/>
      <c r="TDT5" s="1861"/>
      <c r="TDU5" s="25" t="s">
        <v>391</v>
      </c>
      <c r="TEG5" s="1861" t="s">
        <v>392</v>
      </c>
      <c r="TEH5" s="1861"/>
      <c r="TEI5" s="1861"/>
      <c r="TEJ5" s="1861"/>
      <c r="TEK5" s="25" t="s">
        <v>391</v>
      </c>
      <c r="TEW5" s="1861" t="s">
        <v>392</v>
      </c>
      <c r="TEX5" s="1861"/>
      <c r="TEY5" s="1861"/>
      <c r="TEZ5" s="1861"/>
      <c r="TFA5" s="25" t="s">
        <v>391</v>
      </c>
      <c r="TFM5" s="1861" t="s">
        <v>392</v>
      </c>
      <c r="TFN5" s="1861"/>
      <c r="TFO5" s="1861"/>
      <c r="TFP5" s="1861"/>
      <c r="TFQ5" s="25" t="s">
        <v>391</v>
      </c>
      <c r="TGC5" s="1861" t="s">
        <v>392</v>
      </c>
      <c r="TGD5" s="1861"/>
      <c r="TGE5" s="1861"/>
      <c r="TGF5" s="1861"/>
      <c r="TGG5" s="25" t="s">
        <v>391</v>
      </c>
      <c r="TGS5" s="1861" t="s">
        <v>392</v>
      </c>
      <c r="TGT5" s="1861"/>
      <c r="TGU5" s="1861"/>
      <c r="TGV5" s="1861"/>
      <c r="TGW5" s="25" t="s">
        <v>391</v>
      </c>
      <c r="THI5" s="1861" t="s">
        <v>392</v>
      </c>
      <c r="THJ5" s="1861"/>
      <c r="THK5" s="1861"/>
      <c r="THL5" s="1861"/>
      <c r="THM5" s="25" t="s">
        <v>391</v>
      </c>
      <c r="THY5" s="1861" t="s">
        <v>392</v>
      </c>
      <c r="THZ5" s="1861"/>
      <c r="TIA5" s="1861"/>
      <c r="TIB5" s="1861"/>
      <c r="TIC5" s="25" t="s">
        <v>391</v>
      </c>
      <c r="TIO5" s="1861" t="s">
        <v>392</v>
      </c>
      <c r="TIP5" s="1861"/>
      <c r="TIQ5" s="1861"/>
      <c r="TIR5" s="1861"/>
      <c r="TIS5" s="25" t="s">
        <v>391</v>
      </c>
      <c r="TJE5" s="1861" t="s">
        <v>392</v>
      </c>
      <c r="TJF5" s="1861"/>
      <c r="TJG5" s="1861"/>
      <c r="TJH5" s="1861"/>
      <c r="TJI5" s="25" t="s">
        <v>391</v>
      </c>
      <c r="TJU5" s="1861" t="s">
        <v>392</v>
      </c>
      <c r="TJV5" s="1861"/>
      <c r="TJW5" s="1861"/>
      <c r="TJX5" s="1861"/>
      <c r="TJY5" s="25" t="s">
        <v>391</v>
      </c>
      <c r="TKK5" s="1861" t="s">
        <v>392</v>
      </c>
      <c r="TKL5" s="1861"/>
      <c r="TKM5" s="1861"/>
      <c r="TKN5" s="1861"/>
      <c r="TKO5" s="25" t="s">
        <v>391</v>
      </c>
      <c r="TLA5" s="1861" t="s">
        <v>392</v>
      </c>
      <c r="TLB5" s="1861"/>
      <c r="TLC5" s="1861"/>
      <c r="TLD5" s="1861"/>
      <c r="TLE5" s="25" t="s">
        <v>391</v>
      </c>
      <c r="TLQ5" s="1861" t="s">
        <v>392</v>
      </c>
      <c r="TLR5" s="1861"/>
      <c r="TLS5" s="1861"/>
      <c r="TLT5" s="1861"/>
      <c r="TLU5" s="25" t="s">
        <v>391</v>
      </c>
      <c r="TMG5" s="1861" t="s">
        <v>392</v>
      </c>
      <c r="TMH5" s="1861"/>
      <c r="TMI5" s="1861"/>
      <c r="TMJ5" s="1861"/>
      <c r="TMK5" s="25" t="s">
        <v>391</v>
      </c>
      <c r="TMW5" s="1861" t="s">
        <v>392</v>
      </c>
      <c r="TMX5" s="1861"/>
      <c r="TMY5" s="1861"/>
      <c r="TMZ5" s="1861"/>
      <c r="TNA5" s="25" t="s">
        <v>391</v>
      </c>
      <c r="TNM5" s="1861" t="s">
        <v>392</v>
      </c>
      <c r="TNN5" s="1861"/>
      <c r="TNO5" s="1861"/>
      <c r="TNP5" s="1861"/>
      <c r="TNQ5" s="25" t="s">
        <v>391</v>
      </c>
      <c r="TOC5" s="1861" t="s">
        <v>392</v>
      </c>
      <c r="TOD5" s="1861"/>
      <c r="TOE5" s="1861"/>
      <c r="TOF5" s="1861"/>
      <c r="TOG5" s="25" t="s">
        <v>391</v>
      </c>
      <c r="TOS5" s="1861" t="s">
        <v>392</v>
      </c>
      <c r="TOT5" s="1861"/>
      <c r="TOU5" s="1861"/>
      <c r="TOV5" s="1861"/>
      <c r="TOW5" s="25" t="s">
        <v>391</v>
      </c>
      <c r="TPI5" s="1861" t="s">
        <v>392</v>
      </c>
      <c r="TPJ5" s="1861"/>
      <c r="TPK5" s="1861"/>
      <c r="TPL5" s="1861"/>
      <c r="TPM5" s="25" t="s">
        <v>391</v>
      </c>
      <c r="TPY5" s="1861" t="s">
        <v>392</v>
      </c>
      <c r="TPZ5" s="1861"/>
      <c r="TQA5" s="1861"/>
      <c r="TQB5" s="1861"/>
      <c r="TQC5" s="25" t="s">
        <v>391</v>
      </c>
      <c r="TQO5" s="1861" t="s">
        <v>392</v>
      </c>
      <c r="TQP5" s="1861"/>
      <c r="TQQ5" s="1861"/>
      <c r="TQR5" s="1861"/>
      <c r="TQS5" s="25" t="s">
        <v>391</v>
      </c>
      <c r="TRE5" s="1861" t="s">
        <v>392</v>
      </c>
      <c r="TRF5" s="1861"/>
      <c r="TRG5" s="1861"/>
      <c r="TRH5" s="1861"/>
      <c r="TRI5" s="25" t="s">
        <v>391</v>
      </c>
      <c r="TRU5" s="1861" t="s">
        <v>392</v>
      </c>
      <c r="TRV5" s="1861"/>
      <c r="TRW5" s="1861"/>
      <c r="TRX5" s="1861"/>
      <c r="TRY5" s="25" t="s">
        <v>391</v>
      </c>
      <c r="TSK5" s="1861" t="s">
        <v>392</v>
      </c>
      <c r="TSL5" s="1861"/>
      <c r="TSM5" s="1861"/>
      <c r="TSN5" s="1861"/>
      <c r="TSO5" s="25" t="s">
        <v>391</v>
      </c>
      <c r="TTA5" s="1861" t="s">
        <v>392</v>
      </c>
      <c r="TTB5" s="1861"/>
      <c r="TTC5" s="1861"/>
      <c r="TTD5" s="1861"/>
      <c r="TTE5" s="25" t="s">
        <v>391</v>
      </c>
      <c r="TTQ5" s="1861" t="s">
        <v>392</v>
      </c>
      <c r="TTR5" s="1861"/>
      <c r="TTS5" s="1861"/>
      <c r="TTT5" s="1861"/>
      <c r="TTU5" s="25" t="s">
        <v>391</v>
      </c>
      <c r="TUG5" s="1861" t="s">
        <v>392</v>
      </c>
      <c r="TUH5" s="1861"/>
      <c r="TUI5" s="1861"/>
      <c r="TUJ5" s="1861"/>
      <c r="TUK5" s="25" t="s">
        <v>391</v>
      </c>
      <c r="TUW5" s="1861" t="s">
        <v>392</v>
      </c>
      <c r="TUX5" s="1861"/>
      <c r="TUY5" s="1861"/>
      <c r="TUZ5" s="1861"/>
      <c r="TVA5" s="25" t="s">
        <v>391</v>
      </c>
      <c r="TVM5" s="1861" t="s">
        <v>392</v>
      </c>
      <c r="TVN5" s="1861"/>
      <c r="TVO5" s="1861"/>
      <c r="TVP5" s="1861"/>
      <c r="TVQ5" s="25" t="s">
        <v>391</v>
      </c>
      <c r="TWC5" s="1861" t="s">
        <v>392</v>
      </c>
      <c r="TWD5" s="1861"/>
      <c r="TWE5" s="1861"/>
      <c r="TWF5" s="1861"/>
      <c r="TWG5" s="25" t="s">
        <v>391</v>
      </c>
      <c r="TWS5" s="1861" t="s">
        <v>392</v>
      </c>
      <c r="TWT5" s="1861"/>
      <c r="TWU5" s="1861"/>
      <c r="TWV5" s="1861"/>
      <c r="TWW5" s="25" t="s">
        <v>391</v>
      </c>
      <c r="TXI5" s="1861" t="s">
        <v>392</v>
      </c>
      <c r="TXJ5" s="1861"/>
      <c r="TXK5" s="1861"/>
      <c r="TXL5" s="1861"/>
      <c r="TXM5" s="25" t="s">
        <v>391</v>
      </c>
      <c r="TXY5" s="1861" t="s">
        <v>392</v>
      </c>
      <c r="TXZ5" s="1861"/>
      <c r="TYA5" s="1861"/>
      <c r="TYB5" s="1861"/>
      <c r="TYC5" s="25" t="s">
        <v>391</v>
      </c>
      <c r="TYO5" s="1861" t="s">
        <v>392</v>
      </c>
      <c r="TYP5" s="1861"/>
      <c r="TYQ5" s="1861"/>
      <c r="TYR5" s="1861"/>
      <c r="TYS5" s="25" t="s">
        <v>391</v>
      </c>
      <c r="TZE5" s="1861" t="s">
        <v>392</v>
      </c>
      <c r="TZF5" s="1861"/>
      <c r="TZG5" s="1861"/>
      <c r="TZH5" s="1861"/>
      <c r="TZI5" s="25" t="s">
        <v>391</v>
      </c>
      <c r="TZU5" s="1861" t="s">
        <v>392</v>
      </c>
      <c r="TZV5" s="1861"/>
      <c r="TZW5" s="1861"/>
      <c r="TZX5" s="1861"/>
      <c r="TZY5" s="25" t="s">
        <v>391</v>
      </c>
      <c r="UAK5" s="1861" t="s">
        <v>392</v>
      </c>
      <c r="UAL5" s="1861"/>
      <c r="UAM5" s="1861"/>
      <c r="UAN5" s="1861"/>
      <c r="UAO5" s="25" t="s">
        <v>391</v>
      </c>
      <c r="UBA5" s="1861" t="s">
        <v>392</v>
      </c>
      <c r="UBB5" s="1861"/>
      <c r="UBC5" s="1861"/>
      <c r="UBD5" s="1861"/>
      <c r="UBE5" s="25" t="s">
        <v>391</v>
      </c>
      <c r="UBQ5" s="1861" t="s">
        <v>392</v>
      </c>
      <c r="UBR5" s="1861"/>
      <c r="UBS5" s="1861"/>
      <c r="UBT5" s="1861"/>
      <c r="UBU5" s="25" t="s">
        <v>391</v>
      </c>
      <c r="UCG5" s="1861" t="s">
        <v>392</v>
      </c>
      <c r="UCH5" s="1861"/>
      <c r="UCI5" s="1861"/>
      <c r="UCJ5" s="1861"/>
      <c r="UCK5" s="25" t="s">
        <v>391</v>
      </c>
      <c r="UCW5" s="1861" t="s">
        <v>392</v>
      </c>
      <c r="UCX5" s="1861"/>
      <c r="UCY5" s="1861"/>
      <c r="UCZ5" s="1861"/>
      <c r="UDA5" s="25" t="s">
        <v>391</v>
      </c>
      <c r="UDM5" s="1861" t="s">
        <v>392</v>
      </c>
      <c r="UDN5" s="1861"/>
      <c r="UDO5" s="1861"/>
      <c r="UDP5" s="1861"/>
      <c r="UDQ5" s="25" t="s">
        <v>391</v>
      </c>
      <c r="UEC5" s="1861" t="s">
        <v>392</v>
      </c>
      <c r="UED5" s="1861"/>
      <c r="UEE5" s="1861"/>
      <c r="UEF5" s="1861"/>
      <c r="UEG5" s="25" t="s">
        <v>391</v>
      </c>
      <c r="UES5" s="1861" t="s">
        <v>392</v>
      </c>
      <c r="UET5" s="1861"/>
      <c r="UEU5" s="1861"/>
      <c r="UEV5" s="1861"/>
      <c r="UEW5" s="25" t="s">
        <v>391</v>
      </c>
      <c r="UFI5" s="1861" t="s">
        <v>392</v>
      </c>
      <c r="UFJ5" s="1861"/>
      <c r="UFK5" s="1861"/>
      <c r="UFL5" s="1861"/>
      <c r="UFM5" s="25" t="s">
        <v>391</v>
      </c>
      <c r="UFY5" s="1861" t="s">
        <v>392</v>
      </c>
      <c r="UFZ5" s="1861"/>
      <c r="UGA5" s="1861"/>
      <c r="UGB5" s="1861"/>
      <c r="UGC5" s="25" t="s">
        <v>391</v>
      </c>
      <c r="UGO5" s="1861" t="s">
        <v>392</v>
      </c>
      <c r="UGP5" s="1861"/>
      <c r="UGQ5" s="1861"/>
      <c r="UGR5" s="1861"/>
      <c r="UGS5" s="25" t="s">
        <v>391</v>
      </c>
      <c r="UHE5" s="1861" t="s">
        <v>392</v>
      </c>
      <c r="UHF5" s="1861"/>
      <c r="UHG5" s="1861"/>
      <c r="UHH5" s="1861"/>
      <c r="UHI5" s="25" t="s">
        <v>391</v>
      </c>
      <c r="UHU5" s="1861" t="s">
        <v>392</v>
      </c>
      <c r="UHV5" s="1861"/>
      <c r="UHW5" s="1861"/>
      <c r="UHX5" s="1861"/>
      <c r="UHY5" s="25" t="s">
        <v>391</v>
      </c>
      <c r="UIK5" s="1861" t="s">
        <v>392</v>
      </c>
      <c r="UIL5" s="1861"/>
      <c r="UIM5" s="1861"/>
      <c r="UIN5" s="1861"/>
      <c r="UIO5" s="25" t="s">
        <v>391</v>
      </c>
      <c r="UJA5" s="1861" t="s">
        <v>392</v>
      </c>
      <c r="UJB5" s="1861"/>
      <c r="UJC5" s="1861"/>
      <c r="UJD5" s="1861"/>
      <c r="UJE5" s="25" t="s">
        <v>391</v>
      </c>
      <c r="UJQ5" s="1861" t="s">
        <v>392</v>
      </c>
      <c r="UJR5" s="1861"/>
      <c r="UJS5" s="1861"/>
      <c r="UJT5" s="1861"/>
      <c r="UJU5" s="25" t="s">
        <v>391</v>
      </c>
      <c r="UKG5" s="1861" t="s">
        <v>392</v>
      </c>
      <c r="UKH5" s="1861"/>
      <c r="UKI5" s="1861"/>
      <c r="UKJ5" s="1861"/>
      <c r="UKK5" s="25" t="s">
        <v>391</v>
      </c>
      <c r="UKW5" s="1861" t="s">
        <v>392</v>
      </c>
      <c r="UKX5" s="1861"/>
      <c r="UKY5" s="1861"/>
      <c r="UKZ5" s="1861"/>
      <c r="ULA5" s="25" t="s">
        <v>391</v>
      </c>
      <c r="ULM5" s="1861" t="s">
        <v>392</v>
      </c>
      <c r="ULN5" s="1861"/>
      <c r="ULO5" s="1861"/>
      <c r="ULP5" s="1861"/>
      <c r="ULQ5" s="25" t="s">
        <v>391</v>
      </c>
      <c r="UMC5" s="1861" t="s">
        <v>392</v>
      </c>
      <c r="UMD5" s="1861"/>
      <c r="UME5" s="1861"/>
      <c r="UMF5" s="1861"/>
      <c r="UMG5" s="25" t="s">
        <v>391</v>
      </c>
      <c r="UMS5" s="1861" t="s">
        <v>392</v>
      </c>
      <c r="UMT5" s="1861"/>
      <c r="UMU5" s="1861"/>
      <c r="UMV5" s="1861"/>
      <c r="UMW5" s="25" t="s">
        <v>391</v>
      </c>
      <c r="UNI5" s="1861" t="s">
        <v>392</v>
      </c>
      <c r="UNJ5" s="1861"/>
      <c r="UNK5" s="1861"/>
      <c r="UNL5" s="1861"/>
      <c r="UNM5" s="25" t="s">
        <v>391</v>
      </c>
      <c r="UNY5" s="1861" t="s">
        <v>392</v>
      </c>
      <c r="UNZ5" s="1861"/>
      <c r="UOA5" s="1861"/>
      <c r="UOB5" s="1861"/>
      <c r="UOC5" s="25" t="s">
        <v>391</v>
      </c>
      <c r="UOO5" s="1861" t="s">
        <v>392</v>
      </c>
      <c r="UOP5" s="1861"/>
      <c r="UOQ5" s="1861"/>
      <c r="UOR5" s="1861"/>
      <c r="UOS5" s="25" t="s">
        <v>391</v>
      </c>
      <c r="UPE5" s="1861" t="s">
        <v>392</v>
      </c>
      <c r="UPF5" s="1861"/>
      <c r="UPG5" s="1861"/>
      <c r="UPH5" s="1861"/>
      <c r="UPI5" s="25" t="s">
        <v>391</v>
      </c>
      <c r="UPU5" s="1861" t="s">
        <v>392</v>
      </c>
      <c r="UPV5" s="1861"/>
      <c r="UPW5" s="1861"/>
      <c r="UPX5" s="1861"/>
      <c r="UPY5" s="25" t="s">
        <v>391</v>
      </c>
      <c r="UQK5" s="1861" t="s">
        <v>392</v>
      </c>
      <c r="UQL5" s="1861"/>
      <c r="UQM5" s="1861"/>
      <c r="UQN5" s="1861"/>
      <c r="UQO5" s="25" t="s">
        <v>391</v>
      </c>
      <c r="URA5" s="1861" t="s">
        <v>392</v>
      </c>
      <c r="URB5" s="1861"/>
      <c r="URC5" s="1861"/>
      <c r="URD5" s="1861"/>
      <c r="URE5" s="25" t="s">
        <v>391</v>
      </c>
      <c r="URQ5" s="1861" t="s">
        <v>392</v>
      </c>
      <c r="URR5" s="1861"/>
      <c r="URS5" s="1861"/>
      <c r="URT5" s="1861"/>
      <c r="URU5" s="25" t="s">
        <v>391</v>
      </c>
      <c r="USG5" s="1861" t="s">
        <v>392</v>
      </c>
      <c r="USH5" s="1861"/>
      <c r="USI5" s="1861"/>
      <c r="USJ5" s="1861"/>
      <c r="USK5" s="25" t="s">
        <v>391</v>
      </c>
      <c r="USW5" s="1861" t="s">
        <v>392</v>
      </c>
      <c r="USX5" s="1861"/>
      <c r="USY5" s="1861"/>
      <c r="USZ5" s="1861"/>
      <c r="UTA5" s="25" t="s">
        <v>391</v>
      </c>
      <c r="UTM5" s="1861" t="s">
        <v>392</v>
      </c>
      <c r="UTN5" s="1861"/>
      <c r="UTO5" s="1861"/>
      <c r="UTP5" s="1861"/>
      <c r="UTQ5" s="25" t="s">
        <v>391</v>
      </c>
      <c r="UUC5" s="1861" t="s">
        <v>392</v>
      </c>
      <c r="UUD5" s="1861"/>
      <c r="UUE5" s="1861"/>
      <c r="UUF5" s="1861"/>
      <c r="UUG5" s="25" t="s">
        <v>391</v>
      </c>
      <c r="UUS5" s="1861" t="s">
        <v>392</v>
      </c>
      <c r="UUT5" s="1861"/>
      <c r="UUU5" s="1861"/>
      <c r="UUV5" s="1861"/>
      <c r="UUW5" s="25" t="s">
        <v>391</v>
      </c>
      <c r="UVI5" s="1861" t="s">
        <v>392</v>
      </c>
      <c r="UVJ5" s="1861"/>
      <c r="UVK5" s="1861"/>
      <c r="UVL5" s="1861"/>
      <c r="UVM5" s="25" t="s">
        <v>391</v>
      </c>
      <c r="UVY5" s="1861" t="s">
        <v>392</v>
      </c>
      <c r="UVZ5" s="1861"/>
      <c r="UWA5" s="1861"/>
      <c r="UWB5" s="1861"/>
      <c r="UWC5" s="25" t="s">
        <v>391</v>
      </c>
      <c r="UWO5" s="1861" t="s">
        <v>392</v>
      </c>
      <c r="UWP5" s="1861"/>
      <c r="UWQ5" s="1861"/>
      <c r="UWR5" s="1861"/>
      <c r="UWS5" s="25" t="s">
        <v>391</v>
      </c>
      <c r="UXE5" s="1861" t="s">
        <v>392</v>
      </c>
      <c r="UXF5" s="1861"/>
      <c r="UXG5" s="1861"/>
      <c r="UXH5" s="1861"/>
      <c r="UXI5" s="25" t="s">
        <v>391</v>
      </c>
      <c r="UXU5" s="1861" t="s">
        <v>392</v>
      </c>
      <c r="UXV5" s="1861"/>
      <c r="UXW5" s="1861"/>
      <c r="UXX5" s="1861"/>
      <c r="UXY5" s="25" t="s">
        <v>391</v>
      </c>
      <c r="UYK5" s="1861" t="s">
        <v>392</v>
      </c>
      <c r="UYL5" s="1861"/>
      <c r="UYM5" s="1861"/>
      <c r="UYN5" s="1861"/>
      <c r="UYO5" s="25" t="s">
        <v>391</v>
      </c>
      <c r="UZA5" s="1861" t="s">
        <v>392</v>
      </c>
      <c r="UZB5" s="1861"/>
      <c r="UZC5" s="1861"/>
      <c r="UZD5" s="1861"/>
      <c r="UZE5" s="25" t="s">
        <v>391</v>
      </c>
      <c r="UZQ5" s="1861" t="s">
        <v>392</v>
      </c>
      <c r="UZR5" s="1861"/>
      <c r="UZS5" s="1861"/>
      <c r="UZT5" s="1861"/>
      <c r="UZU5" s="25" t="s">
        <v>391</v>
      </c>
      <c r="VAG5" s="1861" t="s">
        <v>392</v>
      </c>
      <c r="VAH5" s="1861"/>
      <c r="VAI5" s="1861"/>
      <c r="VAJ5" s="1861"/>
      <c r="VAK5" s="25" t="s">
        <v>391</v>
      </c>
      <c r="VAW5" s="1861" t="s">
        <v>392</v>
      </c>
      <c r="VAX5" s="1861"/>
      <c r="VAY5" s="1861"/>
      <c r="VAZ5" s="1861"/>
      <c r="VBA5" s="25" t="s">
        <v>391</v>
      </c>
      <c r="VBM5" s="1861" t="s">
        <v>392</v>
      </c>
      <c r="VBN5" s="1861"/>
      <c r="VBO5" s="1861"/>
      <c r="VBP5" s="1861"/>
      <c r="VBQ5" s="25" t="s">
        <v>391</v>
      </c>
      <c r="VCC5" s="1861" t="s">
        <v>392</v>
      </c>
      <c r="VCD5" s="1861"/>
      <c r="VCE5" s="1861"/>
      <c r="VCF5" s="1861"/>
      <c r="VCG5" s="25" t="s">
        <v>391</v>
      </c>
      <c r="VCS5" s="1861" t="s">
        <v>392</v>
      </c>
      <c r="VCT5" s="1861"/>
      <c r="VCU5" s="1861"/>
      <c r="VCV5" s="1861"/>
      <c r="VCW5" s="25" t="s">
        <v>391</v>
      </c>
      <c r="VDI5" s="1861" t="s">
        <v>392</v>
      </c>
      <c r="VDJ5" s="1861"/>
      <c r="VDK5" s="1861"/>
      <c r="VDL5" s="1861"/>
      <c r="VDM5" s="25" t="s">
        <v>391</v>
      </c>
      <c r="VDY5" s="1861" t="s">
        <v>392</v>
      </c>
      <c r="VDZ5" s="1861"/>
      <c r="VEA5" s="1861"/>
      <c r="VEB5" s="1861"/>
      <c r="VEC5" s="25" t="s">
        <v>391</v>
      </c>
      <c r="VEO5" s="1861" t="s">
        <v>392</v>
      </c>
      <c r="VEP5" s="1861"/>
      <c r="VEQ5" s="1861"/>
      <c r="VER5" s="1861"/>
      <c r="VES5" s="25" t="s">
        <v>391</v>
      </c>
      <c r="VFE5" s="1861" t="s">
        <v>392</v>
      </c>
      <c r="VFF5" s="1861"/>
      <c r="VFG5" s="1861"/>
      <c r="VFH5" s="1861"/>
      <c r="VFI5" s="25" t="s">
        <v>391</v>
      </c>
      <c r="VFU5" s="1861" t="s">
        <v>392</v>
      </c>
      <c r="VFV5" s="1861"/>
      <c r="VFW5" s="1861"/>
      <c r="VFX5" s="1861"/>
      <c r="VFY5" s="25" t="s">
        <v>391</v>
      </c>
      <c r="VGK5" s="1861" t="s">
        <v>392</v>
      </c>
      <c r="VGL5" s="1861"/>
      <c r="VGM5" s="1861"/>
      <c r="VGN5" s="1861"/>
      <c r="VGO5" s="25" t="s">
        <v>391</v>
      </c>
      <c r="VHA5" s="1861" t="s">
        <v>392</v>
      </c>
      <c r="VHB5" s="1861"/>
      <c r="VHC5" s="1861"/>
      <c r="VHD5" s="1861"/>
      <c r="VHE5" s="25" t="s">
        <v>391</v>
      </c>
      <c r="VHQ5" s="1861" t="s">
        <v>392</v>
      </c>
      <c r="VHR5" s="1861"/>
      <c r="VHS5" s="1861"/>
      <c r="VHT5" s="1861"/>
      <c r="VHU5" s="25" t="s">
        <v>391</v>
      </c>
      <c r="VIG5" s="1861" t="s">
        <v>392</v>
      </c>
      <c r="VIH5" s="1861"/>
      <c r="VII5" s="1861"/>
      <c r="VIJ5" s="1861"/>
      <c r="VIK5" s="25" t="s">
        <v>391</v>
      </c>
      <c r="VIW5" s="1861" t="s">
        <v>392</v>
      </c>
      <c r="VIX5" s="1861"/>
      <c r="VIY5" s="1861"/>
      <c r="VIZ5" s="1861"/>
      <c r="VJA5" s="25" t="s">
        <v>391</v>
      </c>
      <c r="VJM5" s="1861" t="s">
        <v>392</v>
      </c>
      <c r="VJN5" s="1861"/>
      <c r="VJO5" s="1861"/>
      <c r="VJP5" s="1861"/>
      <c r="VJQ5" s="25" t="s">
        <v>391</v>
      </c>
      <c r="VKC5" s="1861" t="s">
        <v>392</v>
      </c>
      <c r="VKD5" s="1861"/>
      <c r="VKE5" s="1861"/>
      <c r="VKF5" s="1861"/>
      <c r="VKG5" s="25" t="s">
        <v>391</v>
      </c>
      <c r="VKS5" s="1861" t="s">
        <v>392</v>
      </c>
      <c r="VKT5" s="1861"/>
      <c r="VKU5" s="1861"/>
      <c r="VKV5" s="1861"/>
      <c r="VKW5" s="25" t="s">
        <v>391</v>
      </c>
      <c r="VLI5" s="1861" t="s">
        <v>392</v>
      </c>
      <c r="VLJ5" s="1861"/>
      <c r="VLK5" s="1861"/>
      <c r="VLL5" s="1861"/>
      <c r="VLM5" s="25" t="s">
        <v>391</v>
      </c>
      <c r="VLY5" s="1861" t="s">
        <v>392</v>
      </c>
      <c r="VLZ5" s="1861"/>
      <c r="VMA5" s="1861"/>
      <c r="VMB5" s="1861"/>
      <c r="VMC5" s="25" t="s">
        <v>391</v>
      </c>
      <c r="VMO5" s="1861" t="s">
        <v>392</v>
      </c>
      <c r="VMP5" s="1861"/>
      <c r="VMQ5" s="1861"/>
      <c r="VMR5" s="1861"/>
      <c r="VMS5" s="25" t="s">
        <v>391</v>
      </c>
      <c r="VNE5" s="1861" t="s">
        <v>392</v>
      </c>
      <c r="VNF5" s="1861"/>
      <c r="VNG5" s="1861"/>
      <c r="VNH5" s="1861"/>
      <c r="VNI5" s="25" t="s">
        <v>391</v>
      </c>
      <c r="VNU5" s="1861" t="s">
        <v>392</v>
      </c>
      <c r="VNV5" s="1861"/>
      <c r="VNW5" s="1861"/>
      <c r="VNX5" s="1861"/>
      <c r="VNY5" s="25" t="s">
        <v>391</v>
      </c>
      <c r="VOK5" s="1861" t="s">
        <v>392</v>
      </c>
      <c r="VOL5" s="1861"/>
      <c r="VOM5" s="1861"/>
      <c r="VON5" s="1861"/>
      <c r="VOO5" s="25" t="s">
        <v>391</v>
      </c>
      <c r="VPA5" s="1861" t="s">
        <v>392</v>
      </c>
      <c r="VPB5" s="1861"/>
      <c r="VPC5" s="1861"/>
      <c r="VPD5" s="1861"/>
      <c r="VPE5" s="25" t="s">
        <v>391</v>
      </c>
      <c r="VPQ5" s="1861" t="s">
        <v>392</v>
      </c>
      <c r="VPR5" s="1861"/>
      <c r="VPS5" s="1861"/>
      <c r="VPT5" s="1861"/>
      <c r="VPU5" s="25" t="s">
        <v>391</v>
      </c>
      <c r="VQG5" s="1861" t="s">
        <v>392</v>
      </c>
      <c r="VQH5" s="1861"/>
      <c r="VQI5" s="1861"/>
      <c r="VQJ5" s="1861"/>
      <c r="VQK5" s="25" t="s">
        <v>391</v>
      </c>
      <c r="VQW5" s="1861" t="s">
        <v>392</v>
      </c>
      <c r="VQX5" s="1861"/>
      <c r="VQY5" s="1861"/>
      <c r="VQZ5" s="1861"/>
      <c r="VRA5" s="25" t="s">
        <v>391</v>
      </c>
      <c r="VRM5" s="1861" t="s">
        <v>392</v>
      </c>
      <c r="VRN5" s="1861"/>
      <c r="VRO5" s="1861"/>
      <c r="VRP5" s="1861"/>
      <c r="VRQ5" s="25" t="s">
        <v>391</v>
      </c>
      <c r="VSC5" s="1861" t="s">
        <v>392</v>
      </c>
      <c r="VSD5" s="1861"/>
      <c r="VSE5" s="1861"/>
      <c r="VSF5" s="1861"/>
      <c r="VSG5" s="25" t="s">
        <v>391</v>
      </c>
      <c r="VSS5" s="1861" t="s">
        <v>392</v>
      </c>
      <c r="VST5" s="1861"/>
      <c r="VSU5" s="1861"/>
      <c r="VSV5" s="1861"/>
      <c r="VSW5" s="25" t="s">
        <v>391</v>
      </c>
      <c r="VTI5" s="1861" t="s">
        <v>392</v>
      </c>
      <c r="VTJ5" s="1861"/>
      <c r="VTK5" s="1861"/>
      <c r="VTL5" s="1861"/>
      <c r="VTM5" s="25" t="s">
        <v>391</v>
      </c>
      <c r="VTY5" s="1861" t="s">
        <v>392</v>
      </c>
      <c r="VTZ5" s="1861"/>
      <c r="VUA5" s="1861"/>
      <c r="VUB5" s="1861"/>
      <c r="VUC5" s="25" t="s">
        <v>391</v>
      </c>
      <c r="VUO5" s="1861" t="s">
        <v>392</v>
      </c>
      <c r="VUP5" s="1861"/>
      <c r="VUQ5" s="1861"/>
      <c r="VUR5" s="1861"/>
      <c r="VUS5" s="25" t="s">
        <v>391</v>
      </c>
      <c r="VVE5" s="1861" t="s">
        <v>392</v>
      </c>
      <c r="VVF5" s="1861"/>
      <c r="VVG5" s="1861"/>
      <c r="VVH5" s="1861"/>
      <c r="VVI5" s="25" t="s">
        <v>391</v>
      </c>
      <c r="VVU5" s="1861" t="s">
        <v>392</v>
      </c>
      <c r="VVV5" s="1861"/>
      <c r="VVW5" s="1861"/>
      <c r="VVX5" s="1861"/>
      <c r="VVY5" s="25" t="s">
        <v>391</v>
      </c>
      <c r="VWK5" s="1861" t="s">
        <v>392</v>
      </c>
      <c r="VWL5" s="1861"/>
      <c r="VWM5" s="1861"/>
      <c r="VWN5" s="1861"/>
      <c r="VWO5" s="25" t="s">
        <v>391</v>
      </c>
      <c r="VXA5" s="1861" t="s">
        <v>392</v>
      </c>
      <c r="VXB5" s="1861"/>
      <c r="VXC5" s="1861"/>
      <c r="VXD5" s="1861"/>
      <c r="VXE5" s="25" t="s">
        <v>391</v>
      </c>
      <c r="VXQ5" s="1861" t="s">
        <v>392</v>
      </c>
      <c r="VXR5" s="1861"/>
      <c r="VXS5" s="1861"/>
      <c r="VXT5" s="1861"/>
      <c r="VXU5" s="25" t="s">
        <v>391</v>
      </c>
      <c r="VYG5" s="1861" t="s">
        <v>392</v>
      </c>
      <c r="VYH5" s="1861"/>
      <c r="VYI5" s="1861"/>
      <c r="VYJ5" s="1861"/>
      <c r="VYK5" s="25" t="s">
        <v>391</v>
      </c>
      <c r="VYW5" s="1861" t="s">
        <v>392</v>
      </c>
      <c r="VYX5" s="1861"/>
      <c r="VYY5" s="1861"/>
      <c r="VYZ5" s="1861"/>
      <c r="VZA5" s="25" t="s">
        <v>391</v>
      </c>
      <c r="VZM5" s="1861" t="s">
        <v>392</v>
      </c>
      <c r="VZN5" s="1861"/>
      <c r="VZO5" s="1861"/>
      <c r="VZP5" s="1861"/>
      <c r="VZQ5" s="25" t="s">
        <v>391</v>
      </c>
      <c r="WAC5" s="1861" t="s">
        <v>392</v>
      </c>
      <c r="WAD5" s="1861"/>
      <c r="WAE5" s="1861"/>
      <c r="WAF5" s="1861"/>
      <c r="WAG5" s="25" t="s">
        <v>391</v>
      </c>
      <c r="WAS5" s="1861" t="s">
        <v>392</v>
      </c>
      <c r="WAT5" s="1861"/>
      <c r="WAU5" s="1861"/>
      <c r="WAV5" s="1861"/>
      <c r="WAW5" s="25" t="s">
        <v>391</v>
      </c>
      <c r="WBI5" s="1861" t="s">
        <v>392</v>
      </c>
      <c r="WBJ5" s="1861"/>
      <c r="WBK5" s="1861"/>
      <c r="WBL5" s="1861"/>
      <c r="WBM5" s="25" t="s">
        <v>391</v>
      </c>
      <c r="WBY5" s="1861" t="s">
        <v>392</v>
      </c>
      <c r="WBZ5" s="1861"/>
      <c r="WCA5" s="1861"/>
      <c r="WCB5" s="1861"/>
      <c r="WCC5" s="25" t="s">
        <v>391</v>
      </c>
      <c r="WCO5" s="1861" t="s">
        <v>392</v>
      </c>
      <c r="WCP5" s="1861"/>
      <c r="WCQ5" s="1861"/>
      <c r="WCR5" s="1861"/>
      <c r="WCS5" s="25" t="s">
        <v>391</v>
      </c>
      <c r="WDE5" s="1861" t="s">
        <v>392</v>
      </c>
      <c r="WDF5" s="1861"/>
      <c r="WDG5" s="1861"/>
      <c r="WDH5" s="1861"/>
      <c r="WDI5" s="25" t="s">
        <v>391</v>
      </c>
      <c r="WDU5" s="1861" t="s">
        <v>392</v>
      </c>
      <c r="WDV5" s="1861"/>
      <c r="WDW5" s="1861"/>
      <c r="WDX5" s="1861"/>
      <c r="WDY5" s="25" t="s">
        <v>391</v>
      </c>
      <c r="WEK5" s="1861" t="s">
        <v>392</v>
      </c>
      <c r="WEL5" s="1861"/>
      <c r="WEM5" s="1861"/>
      <c r="WEN5" s="1861"/>
      <c r="WEO5" s="25" t="s">
        <v>391</v>
      </c>
      <c r="WFA5" s="1861" t="s">
        <v>392</v>
      </c>
      <c r="WFB5" s="1861"/>
      <c r="WFC5" s="1861"/>
      <c r="WFD5" s="1861"/>
      <c r="WFE5" s="25" t="s">
        <v>391</v>
      </c>
      <c r="WFQ5" s="1861" t="s">
        <v>392</v>
      </c>
      <c r="WFR5" s="1861"/>
      <c r="WFS5" s="1861"/>
      <c r="WFT5" s="1861"/>
      <c r="WFU5" s="25" t="s">
        <v>391</v>
      </c>
      <c r="WGG5" s="1861" t="s">
        <v>392</v>
      </c>
      <c r="WGH5" s="1861"/>
      <c r="WGI5" s="1861"/>
      <c r="WGJ5" s="1861"/>
      <c r="WGK5" s="25" t="s">
        <v>391</v>
      </c>
      <c r="WGW5" s="1861" t="s">
        <v>392</v>
      </c>
      <c r="WGX5" s="1861"/>
      <c r="WGY5" s="1861"/>
      <c r="WGZ5" s="1861"/>
      <c r="WHA5" s="25" t="s">
        <v>391</v>
      </c>
      <c r="WHM5" s="1861" t="s">
        <v>392</v>
      </c>
      <c r="WHN5" s="1861"/>
      <c r="WHO5" s="1861"/>
      <c r="WHP5" s="1861"/>
      <c r="WHQ5" s="25" t="s">
        <v>391</v>
      </c>
      <c r="WIC5" s="1861" t="s">
        <v>392</v>
      </c>
      <c r="WID5" s="1861"/>
      <c r="WIE5" s="1861"/>
      <c r="WIF5" s="1861"/>
      <c r="WIG5" s="25" t="s">
        <v>391</v>
      </c>
      <c r="WIS5" s="1861" t="s">
        <v>392</v>
      </c>
      <c r="WIT5" s="1861"/>
      <c r="WIU5" s="1861"/>
      <c r="WIV5" s="1861"/>
      <c r="WIW5" s="25" t="s">
        <v>391</v>
      </c>
      <c r="WJI5" s="1861" t="s">
        <v>392</v>
      </c>
      <c r="WJJ5" s="1861"/>
      <c r="WJK5" s="1861"/>
      <c r="WJL5" s="1861"/>
      <c r="WJM5" s="25" t="s">
        <v>391</v>
      </c>
      <c r="WJY5" s="1861" t="s">
        <v>392</v>
      </c>
      <c r="WJZ5" s="1861"/>
      <c r="WKA5" s="1861"/>
      <c r="WKB5" s="1861"/>
      <c r="WKC5" s="25" t="s">
        <v>391</v>
      </c>
      <c r="WKO5" s="1861" t="s">
        <v>392</v>
      </c>
      <c r="WKP5" s="1861"/>
      <c r="WKQ5" s="1861"/>
      <c r="WKR5" s="1861"/>
      <c r="WKS5" s="25" t="s">
        <v>391</v>
      </c>
      <c r="WLE5" s="1861" t="s">
        <v>392</v>
      </c>
      <c r="WLF5" s="1861"/>
      <c r="WLG5" s="1861"/>
      <c r="WLH5" s="1861"/>
      <c r="WLI5" s="25" t="s">
        <v>391</v>
      </c>
      <c r="WLU5" s="1861" t="s">
        <v>392</v>
      </c>
      <c r="WLV5" s="1861"/>
      <c r="WLW5" s="1861"/>
      <c r="WLX5" s="1861"/>
      <c r="WLY5" s="25" t="s">
        <v>391</v>
      </c>
      <c r="WMK5" s="1861" t="s">
        <v>392</v>
      </c>
      <c r="WML5" s="1861"/>
      <c r="WMM5" s="1861"/>
      <c r="WMN5" s="1861"/>
      <c r="WMO5" s="25" t="s">
        <v>391</v>
      </c>
      <c r="WNA5" s="1861" t="s">
        <v>392</v>
      </c>
      <c r="WNB5" s="1861"/>
      <c r="WNC5" s="1861"/>
      <c r="WND5" s="1861"/>
      <c r="WNE5" s="25" t="s">
        <v>391</v>
      </c>
      <c r="WNQ5" s="1861" t="s">
        <v>392</v>
      </c>
      <c r="WNR5" s="1861"/>
      <c r="WNS5" s="1861"/>
      <c r="WNT5" s="1861"/>
      <c r="WNU5" s="25" t="s">
        <v>391</v>
      </c>
      <c r="WOG5" s="1861" t="s">
        <v>392</v>
      </c>
      <c r="WOH5" s="1861"/>
      <c r="WOI5" s="1861"/>
      <c r="WOJ5" s="1861"/>
      <c r="WOK5" s="25" t="s">
        <v>391</v>
      </c>
      <c r="WOW5" s="1861" t="s">
        <v>392</v>
      </c>
      <c r="WOX5" s="1861"/>
      <c r="WOY5" s="1861"/>
      <c r="WOZ5" s="1861"/>
      <c r="WPA5" s="25" t="s">
        <v>391</v>
      </c>
      <c r="WPM5" s="1861" t="s">
        <v>392</v>
      </c>
      <c r="WPN5" s="1861"/>
      <c r="WPO5" s="1861"/>
      <c r="WPP5" s="1861"/>
      <c r="WPQ5" s="25" t="s">
        <v>391</v>
      </c>
      <c r="WQC5" s="1861" t="s">
        <v>392</v>
      </c>
      <c r="WQD5" s="1861"/>
      <c r="WQE5" s="1861"/>
      <c r="WQF5" s="1861"/>
      <c r="WQG5" s="25" t="s">
        <v>391</v>
      </c>
      <c r="WQS5" s="1861" t="s">
        <v>392</v>
      </c>
      <c r="WQT5" s="1861"/>
      <c r="WQU5" s="1861"/>
      <c r="WQV5" s="1861"/>
      <c r="WQW5" s="25" t="s">
        <v>391</v>
      </c>
      <c r="WRI5" s="1861" t="s">
        <v>392</v>
      </c>
      <c r="WRJ5" s="1861"/>
      <c r="WRK5" s="1861"/>
      <c r="WRL5" s="1861"/>
      <c r="WRM5" s="25" t="s">
        <v>391</v>
      </c>
      <c r="WRY5" s="1861" t="s">
        <v>392</v>
      </c>
      <c r="WRZ5" s="1861"/>
      <c r="WSA5" s="1861"/>
      <c r="WSB5" s="1861"/>
      <c r="WSC5" s="25" t="s">
        <v>391</v>
      </c>
      <c r="WSO5" s="1861" t="s">
        <v>392</v>
      </c>
      <c r="WSP5" s="1861"/>
      <c r="WSQ5" s="1861"/>
      <c r="WSR5" s="1861"/>
      <c r="WSS5" s="25" t="s">
        <v>391</v>
      </c>
      <c r="WTE5" s="1861" t="s">
        <v>392</v>
      </c>
      <c r="WTF5" s="1861"/>
      <c r="WTG5" s="1861"/>
      <c r="WTH5" s="1861"/>
    </row>
    <row r="6" spans="1:16076" s="25" customFormat="1" ht="19.5" customHeight="1" x14ac:dyDescent="0.2">
      <c r="A6" s="49"/>
      <c r="B6" s="1516" t="s">
        <v>405</v>
      </c>
      <c r="C6" s="1517"/>
      <c r="D6" s="1517"/>
      <c r="E6" s="56" t="s">
        <v>393</v>
      </c>
      <c r="F6" s="56" t="s">
        <v>182</v>
      </c>
      <c r="G6" s="56" t="s">
        <v>183</v>
      </c>
      <c r="H6" s="57" t="s">
        <v>184</v>
      </c>
      <c r="I6" s="56" t="s">
        <v>739</v>
      </c>
      <c r="J6" s="140"/>
      <c r="K6" s="1513" t="s">
        <v>79</v>
      </c>
      <c r="L6" s="1514"/>
      <c r="M6" s="1514"/>
      <c r="N6" s="1514"/>
      <c r="O6" s="1514"/>
      <c r="P6" s="1514"/>
      <c r="Q6" s="1514"/>
      <c r="R6" s="1514"/>
      <c r="S6" s="1514"/>
      <c r="T6" s="1514"/>
      <c r="U6" s="1514"/>
      <c r="V6" s="212"/>
      <c r="W6" s="1516" t="s">
        <v>24</v>
      </c>
      <c r="X6" s="1517"/>
      <c r="Y6" s="1517"/>
      <c r="Z6" s="1517"/>
      <c r="AA6" s="1605"/>
      <c r="AB6" s="1605"/>
      <c r="AC6" s="1605"/>
      <c r="AD6" s="174"/>
      <c r="AE6" s="174"/>
      <c r="AF6" s="174"/>
      <c r="AG6" s="174"/>
      <c r="AH6" s="174"/>
      <c r="AI6" s="215"/>
      <c r="AJ6" s="174"/>
      <c r="AK6" s="7"/>
      <c r="AL6" s="7"/>
      <c r="AM6" s="7"/>
      <c r="AN6" s="7"/>
      <c r="AO6" s="147"/>
      <c r="AP6" s="147"/>
      <c r="AQ6" s="147"/>
      <c r="AR6" s="147"/>
      <c r="AS6" s="146"/>
      <c r="AT6" s="174"/>
      <c r="AU6" s="7"/>
      <c r="AV6" s="7"/>
      <c r="AW6" s="7"/>
      <c r="AX6" s="7"/>
      <c r="AY6" s="7"/>
      <c r="AZ6" s="7"/>
      <c r="BA6" s="7"/>
      <c r="BB6" s="7"/>
      <c r="BC6" s="7"/>
      <c r="BD6" s="7"/>
      <c r="BE6" s="147"/>
      <c r="BF6" s="147"/>
      <c r="BG6" s="147"/>
      <c r="BH6" s="147"/>
      <c r="BI6" s="146"/>
      <c r="BJ6" s="174"/>
      <c r="BK6" s="7"/>
      <c r="BL6" s="7"/>
      <c r="BM6" s="7"/>
      <c r="BN6" s="7"/>
      <c r="BO6" s="7"/>
      <c r="BP6" s="7"/>
      <c r="BQ6" s="7"/>
      <c r="BR6" s="7"/>
      <c r="BS6" s="7"/>
      <c r="BT6" s="7"/>
      <c r="BU6" s="147"/>
      <c r="BV6" s="147"/>
      <c r="BW6" s="147"/>
      <c r="BX6" s="147"/>
      <c r="BY6" s="146"/>
      <c r="BZ6" s="174"/>
      <c r="CA6" s="7"/>
      <c r="CB6" s="7"/>
      <c r="CC6" s="7"/>
      <c r="CD6" s="7"/>
      <c r="CE6" s="7"/>
      <c r="CF6" s="7"/>
      <c r="CG6" s="7"/>
      <c r="CH6" s="7"/>
      <c r="CI6" s="7"/>
      <c r="CJ6" s="7"/>
      <c r="CK6" s="147"/>
      <c r="CL6" s="147"/>
      <c r="CM6" s="156"/>
      <c r="CN6" s="156"/>
      <c r="CO6" s="157"/>
      <c r="CP6" s="148"/>
      <c r="CQ6" s="155"/>
      <c r="CR6" s="155"/>
      <c r="CS6" s="155"/>
      <c r="CT6" s="155"/>
      <c r="CU6" s="155"/>
      <c r="CV6" s="155"/>
      <c r="CW6" s="155"/>
      <c r="CX6" s="155"/>
      <c r="CY6" s="155"/>
      <c r="CZ6" s="155"/>
      <c r="DA6" s="156"/>
      <c r="DB6" s="156"/>
      <c r="DC6" s="156"/>
      <c r="DD6" s="156"/>
      <c r="DE6" s="157"/>
      <c r="DF6" s="148"/>
      <c r="DG6" s="155"/>
      <c r="DH6" s="155"/>
      <c r="DI6" s="155"/>
      <c r="DJ6" s="155"/>
      <c r="DK6" s="155"/>
      <c r="DL6" s="155"/>
      <c r="DM6" s="155"/>
      <c r="DN6" s="155"/>
      <c r="DO6" s="155"/>
      <c r="DP6" s="155"/>
      <c r="DQ6" s="156"/>
      <c r="DR6" s="156"/>
      <c r="DS6" s="156"/>
      <c r="DT6" s="156"/>
      <c r="DU6" s="157"/>
      <c r="DV6" s="148"/>
      <c r="DW6" s="155"/>
      <c r="DX6" s="155"/>
      <c r="DY6" s="155"/>
      <c r="DZ6" s="155"/>
      <c r="EA6" s="155"/>
      <c r="EB6" s="155"/>
      <c r="EC6" s="155"/>
      <c r="ED6" s="155"/>
      <c r="EE6" s="155"/>
      <c r="EF6" s="155"/>
      <c r="EG6" s="156"/>
      <c r="EH6" s="156"/>
      <c r="EI6" s="156"/>
      <c r="EJ6" s="156"/>
      <c r="EK6" s="157"/>
      <c r="EL6" s="148"/>
      <c r="EM6" s="155"/>
      <c r="EN6" s="155"/>
      <c r="EO6" s="155"/>
      <c r="EP6" s="155"/>
      <c r="EQ6" s="155"/>
      <c r="ER6" s="155"/>
      <c r="ES6" s="155"/>
      <c r="ET6" s="155"/>
      <c r="EU6" s="155"/>
      <c r="EV6" s="155"/>
      <c r="EW6" s="156"/>
      <c r="EX6" s="156"/>
      <c r="EY6" s="156"/>
      <c r="EZ6" s="156"/>
      <c r="FA6" s="157"/>
      <c r="FB6" s="148"/>
      <c r="FC6" s="155"/>
      <c r="FD6" s="155"/>
      <c r="FE6" s="155"/>
      <c r="FF6" s="155"/>
      <c r="FG6" s="155"/>
      <c r="FH6" s="155"/>
      <c r="FI6" s="155"/>
      <c r="FJ6" s="155"/>
      <c r="FK6" s="155"/>
      <c r="FL6" s="155"/>
      <c r="FM6" s="156"/>
      <c r="FN6" s="156"/>
      <c r="FO6" s="156"/>
      <c r="FP6" s="156"/>
      <c r="FQ6" s="157"/>
      <c r="FR6" s="148"/>
      <c r="FS6" s="155"/>
      <c r="FT6" s="155"/>
      <c r="FU6" s="155"/>
      <c r="FV6" s="155"/>
      <c r="FW6" s="155"/>
      <c r="FX6" s="155"/>
      <c r="FY6" s="155"/>
      <c r="FZ6" s="155"/>
      <c r="GA6" s="155"/>
      <c r="GB6" s="155"/>
      <c r="GC6" s="156"/>
      <c r="GD6" s="156"/>
      <c r="GE6" s="156"/>
      <c r="GF6" s="156"/>
      <c r="GG6" s="157"/>
      <c r="GH6" s="148"/>
      <c r="GI6" s="155"/>
      <c r="GJ6" s="155"/>
      <c r="GK6" s="155"/>
      <c r="GL6" s="155"/>
      <c r="GM6" s="155"/>
      <c r="GN6" s="155"/>
      <c r="GO6" s="155"/>
      <c r="GP6" s="155"/>
      <c r="GQ6" s="155"/>
      <c r="GR6" s="155"/>
      <c r="GS6" s="156"/>
      <c r="GT6" s="156"/>
      <c r="GU6" s="156"/>
      <c r="GV6" s="156"/>
      <c r="GW6" s="157"/>
      <c r="GX6" s="148"/>
      <c r="GY6" s="155"/>
      <c r="GZ6" s="155"/>
      <c r="HA6" s="155"/>
      <c r="HB6" s="155"/>
      <c r="HC6" s="155"/>
      <c r="HD6" s="155"/>
      <c r="HE6" s="155"/>
      <c r="HF6" s="155"/>
      <c r="HG6" s="155"/>
      <c r="HH6" s="155"/>
      <c r="HI6" s="156"/>
      <c r="HJ6" s="156"/>
      <c r="HK6" s="156"/>
      <c r="HL6" s="156"/>
      <c r="HM6" s="157"/>
      <c r="HN6" s="148"/>
      <c r="HO6" s="155"/>
      <c r="HP6" s="155"/>
      <c r="HQ6" s="155"/>
      <c r="HR6" s="155"/>
      <c r="HS6" s="155"/>
      <c r="HT6" s="155"/>
      <c r="HU6" s="155"/>
      <c r="HV6" s="155"/>
      <c r="HW6" s="155"/>
      <c r="HX6" s="155"/>
      <c r="HY6" s="156"/>
      <c r="HZ6" s="156"/>
      <c r="IA6" s="156"/>
      <c r="IB6" s="156"/>
      <c r="IC6" s="157"/>
      <c r="ID6" s="148"/>
      <c r="IE6" s="155"/>
      <c r="IF6" s="155"/>
      <c r="IG6" s="155"/>
      <c r="IH6" s="155"/>
      <c r="II6" s="155"/>
      <c r="IJ6" s="155"/>
      <c r="IK6" s="155"/>
      <c r="IL6" s="155"/>
      <c r="IM6" s="155"/>
      <c r="IN6" s="155"/>
      <c r="IO6" s="156"/>
      <c r="IP6" s="156"/>
      <c r="IQ6" s="156"/>
      <c r="IR6" s="156"/>
      <c r="IS6" s="157"/>
      <c r="IT6" s="148"/>
      <c r="IU6" s="155"/>
      <c r="IV6" s="155"/>
      <c r="IW6" s="155"/>
      <c r="IX6" s="155"/>
      <c r="IY6" s="155"/>
      <c r="IZ6" s="155"/>
      <c r="JA6" s="155"/>
      <c r="JB6" s="155"/>
      <c r="JC6" s="155"/>
      <c r="JD6" s="155"/>
      <c r="JE6" s="156"/>
      <c r="JF6" s="156"/>
      <c r="JG6" s="156"/>
      <c r="JH6" s="156"/>
      <c r="JI6" s="157"/>
      <c r="JJ6" s="148"/>
      <c r="JK6" s="155"/>
      <c r="JL6" s="155"/>
      <c r="JM6" s="155"/>
      <c r="JN6" s="155"/>
      <c r="JO6" s="155"/>
      <c r="JP6" s="155"/>
      <c r="JQ6" s="155"/>
      <c r="JR6" s="155"/>
      <c r="JS6" s="155"/>
      <c r="JT6" s="155"/>
      <c r="JU6" s="156"/>
      <c r="JV6" s="156"/>
      <c r="JW6" s="156"/>
      <c r="JX6" s="156"/>
      <c r="JY6" s="157"/>
      <c r="JZ6" s="148"/>
      <c r="KA6" s="155"/>
      <c r="KB6" s="155"/>
      <c r="KC6" s="155"/>
      <c r="KD6" s="155"/>
      <c r="KE6" s="155"/>
      <c r="KF6" s="155"/>
      <c r="KG6" s="155"/>
      <c r="KH6" s="155"/>
      <c r="KI6" s="155"/>
      <c r="KJ6" s="155"/>
      <c r="KK6" s="156"/>
      <c r="KL6" s="156"/>
      <c r="KM6" s="156"/>
      <c r="KN6" s="156"/>
      <c r="KO6" s="157"/>
      <c r="KP6" s="148"/>
      <c r="KQ6" s="155"/>
      <c r="KR6" s="155"/>
      <c r="KS6" s="155"/>
      <c r="KT6" s="155"/>
      <c r="KU6" s="155"/>
      <c r="KV6" s="155"/>
      <c r="KW6" s="155"/>
      <c r="KX6" s="155"/>
      <c r="KY6" s="155"/>
      <c r="KZ6" s="155"/>
      <c r="LA6" s="156"/>
      <c r="LB6" s="156"/>
      <c r="LC6" s="156"/>
      <c r="LD6" s="156"/>
      <c r="LE6" s="157"/>
      <c r="LF6" s="148"/>
      <c r="LG6" s="155"/>
      <c r="LH6" s="155"/>
      <c r="LI6" s="155"/>
      <c r="LJ6" s="155"/>
      <c r="LK6" s="155"/>
      <c r="LL6" s="155"/>
      <c r="LM6" s="155"/>
      <c r="LN6" s="155"/>
      <c r="LO6" s="155"/>
      <c r="LP6" s="155"/>
      <c r="LQ6" s="156"/>
      <c r="LR6" s="156"/>
      <c r="LS6" s="156"/>
      <c r="LT6" s="156"/>
      <c r="LU6" s="157"/>
      <c r="LV6" s="148"/>
      <c r="LW6" s="155"/>
      <c r="LX6" s="155"/>
      <c r="LY6" s="155"/>
      <c r="LZ6" s="155"/>
      <c r="MA6" s="155"/>
      <c r="MB6" s="155"/>
      <c r="MC6" s="155"/>
      <c r="MD6" s="155"/>
      <c r="ME6" s="155"/>
      <c r="MF6" s="155"/>
      <c r="MG6" s="156"/>
      <c r="MH6" s="156"/>
      <c r="MI6" s="156"/>
      <c r="MJ6" s="156"/>
      <c r="MK6" s="157"/>
      <c r="ML6" s="148"/>
      <c r="MM6" s="155"/>
      <c r="MN6" s="155"/>
      <c r="MO6" s="155"/>
      <c r="MP6" s="155"/>
      <c r="MQ6" s="155"/>
      <c r="MR6" s="155"/>
      <c r="MS6" s="155"/>
      <c r="MT6" s="155"/>
      <c r="MU6" s="155"/>
      <c r="MV6" s="155"/>
      <c r="MW6" s="156"/>
      <c r="MX6" s="156"/>
      <c r="MY6" s="156"/>
      <c r="MZ6" s="156"/>
      <c r="NA6" s="157"/>
      <c r="NB6" s="148"/>
      <c r="NC6" s="155"/>
      <c r="ND6" s="155"/>
      <c r="NE6" s="155"/>
      <c r="NF6" s="155"/>
      <c r="NG6" s="155"/>
      <c r="NH6" s="155"/>
      <c r="NI6" s="155"/>
      <c r="NJ6" s="155"/>
      <c r="NK6" s="155"/>
      <c r="NL6" s="155"/>
      <c r="NM6" s="156"/>
      <c r="NN6" s="156"/>
      <c r="NO6" s="156"/>
      <c r="NP6" s="156"/>
      <c r="NQ6" s="157"/>
      <c r="NR6" s="148"/>
      <c r="NS6" s="155"/>
      <c r="NT6" s="155"/>
      <c r="NU6" s="155"/>
      <c r="NV6" s="155"/>
      <c r="NW6" s="155"/>
      <c r="NX6" s="155"/>
      <c r="NY6" s="155"/>
      <c r="NZ6" s="155"/>
      <c r="OA6" s="155"/>
      <c r="OB6" s="155"/>
      <c r="OC6" s="156"/>
      <c r="OD6" s="156"/>
      <c r="OE6" s="156"/>
      <c r="OF6" s="156"/>
      <c r="OG6" s="157"/>
      <c r="OH6" s="148"/>
      <c r="OI6" s="155"/>
      <c r="OJ6" s="155"/>
      <c r="OK6" s="155"/>
      <c r="OL6" s="155"/>
      <c r="OM6" s="155"/>
      <c r="ON6" s="155"/>
      <c r="OO6" s="155"/>
      <c r="OP6" s="155"/>
      <c r="OQ6" s="155"/>
      <c r="OR6" s="155"/>
      <c r="OS6" s="156"/>
      <c r="OT6" s="156"/>
      <c r="OU6" s="156"/>
      <c r="OV6" s="156"/>
      <c r="OW6" s="157"/>
      <c r="OX6" s="148"/>
      <c r="OY6" s="155"/>
      <c r="OZ6" s="155"/>
      <c r="PA6" s="155"/>
      <c r="PB6" s="155"/>
      <c r="PC6" s="155"/>
      <c r="PD6" s="155"/>
      <c r="PE6" s="155"/>
      <c r="PF6" s="155"/>
      <c r="PG6" s="155"/>
      <c r="PH6" s="155"/>
      <c r="PI6" s="156"/>
      <c r="PJ6" s="156"/>
      <c r="PK6" s="156"/>
      <c r="PL6" s="156"/>
      <c r="PM6" s="157"/>
      <c r="PN6" s="148"/>
      <c r="PO6" s="155"/>
      <c r="PP6" s="155"/>
      <c r="PQ6" s="155"/>
      <c r="PR6" s="155"/>
      <c r="PS6" s="155"/>
      <c r="PT6" s="155"/>
      <c r="PU6" s="155"/>
      <c r="PV6" s="155"/>
      <c r="PW6" s="155"/>
      <c r="PX6" s="155"/>
      <c r="PY6" s="156"/>
      <c r="PZ6" s="156"/>
      <c r="QA6" s="156"/>
      <c r="QB6" s="156"/>
      <c r="QC6" s="157"/>
      <c r="QD6" s="148"/>
      <c r="QE6" s="155"/>
      <c r="QF6" s="155"/>
      <c r="QG6" s="155"/>
      <c r="QH6" s="155"/>
      <c r="QI6" s="155"/>
      <c r="QJ6" s="155"/>
      <c r="QK6" s="155"/>
      <c r="QL6" s="155"/>
      <c r="QM6" s="155"/>
      <c r="QN6" s="155"/>
      <c r="QO6" s="156"/>
      <c r="QP6" s="156"/>
      <c r="QQ6" s="156"/>
      <c r="QR6" s="156"/>
      <c r="QS6" s="157"/>
      <c r="QT6" s="148"/>
      <c r="QU6" s="155"/>
      <c r="QV6" s="155"/>
      <c r="QW6" s="155"/>
      <c r="QX6" s="155"/>
      <c r="QY6" s="155"/>
      <c r="QZ6" s="155"/>
      <c r="RA6" s="155"/>
      <c r="RB6" s="155"/>
      <c r="RC6" s="155"/>
      <c r="RD6" s="155"/>
      <c r="RE6" s="156"/>
      <c r="RF6" s="156"/>
      <c r="RG6" s="156"/>
      <c r="RH6" s="156"/>
      <c r="RI6" s="157"/>
      <c r="RJ6" s="148"/>
      <c r="RK6" s="155"/>
      <c r="RL6" s="155"/>
      <c r="RM6" s="155"/>
      <c r="RN6" s="155"/>
      <c r="RO6" s="155"/>
      <c r="RP6" s="155"/>
      <c r="RQ6" s="155"/>
      <c r="RR6" s="155"/>
      <c r="RS6" s="155"/>
      <c r="RT6" s="155"/>
      <c r="RU6" s="156"/>
      <c r="RV6" s="156"/>
      <c r="RW6" s="156"/>
      <c r="RX6" s="156"/>
      <c r="RY6" s="157"/>
      <c r="RZ6" s="148"/>
      <c r="SA6" s="155"/>
      <c r="SB6" s="155"/>
      <c r="SC6" s="155"/>
      <c r="SD6" s="155"/>
      <c r="SE6" s="155"/>
      <c r="SF6" s="155"/>
      <c r="SG6" s="155"/>
      <c r="SH6" s="155"/>
      <c r="SI6" s="24"/>
      <c r="SJ6" s="24"/>
      <c r="SK6" s="22" t="s">
        <v>393</v>
      </c>
      <c r="SL6" s="22" t="s">
        <v>182</v>
      </c>
      <c r="SM6" s="22" t="s">
        <v>183</v>
      </c>
      <c r="SN6" s="22" t="s">
        <v>184</v>
      </c>
      <c r="SO6" s="2">
        <v>112</v>
      </c>
      <c r="SP6" s="26"/>
      <c r="SQ6" s="23" t="s">
        <v>12</v>
      </c>
      <c r="SR6" s="24"/>
      <c r="SS6" s="24"/>
      <c r="ST6" s="24"/>
      <c r="SU6" s="24"/>
      <c r="SV6" s="24"/>
      <c r="SW6" s="24"/>
      <c r="SX6" s="24"/>
      <c r="SY6" s="24"/>
      <c r="SZ6" s="24"/>
      <c r="TA6" s="22" t="s">
        <v>393</v>
      </c>
      <c r="TB6" s="22" t="s">
        <v>182</v>
      </c>
      <c r="TC6" s="22" t="s">
        <v>183</v>
      </c>
      <c r="TD6" s="22" t="s">
        <v>184</v>
      </c>
      <c r="TE6" s="2">
        <v>112</v>
      </c>
      <c r="TF6" s="26"/>
      <c r="TG6" s="23" t="s">
        <v>12</v>
      </c>
      <c r="TH6" s="24"/>
      <c r="TI6" s="24"/>
      <c r="TJ6" s="24"/>
      <c r="TK6" s="24"/>
      <c r="TL6" s="24"/>
      <c r="TM6" s="24"/>
      <c r="TN6" s="24"/>
      <c r="TO6" s="24"/>
      <c r="TP6" s="24"/>
      <c r="TQ6" s="22" t="s">
        <v>393</v>
      </c>
      <c r="TR6" s="22" t="s">
        <v>182</v>
      </c>
      <c r="TS6" s="22" t="s">
        <v>183</v>
      </c>
      <c r="TT6" s="22" t="s">
        <v>184</v>
      </c>
      <c r="TU6" s="2">
        <v>112</v>
      </c>
      <c r="TV6" s="26"/>
      <c r="TW6" s="23" t="s">
        <v>12</v>
      </c>
      <c r="TX6" s="24"/>
      <c r="TY6" s="24"/>
      <c r="TZ6" s="24"/>
      <c r="UA6" s="24"/>
      <c r="UB6" s="24"/>
      <c r="UC6" s="24"/>
      <c r="UD6" s="24"/>
      <c r="UE6" s="24"/>
      <c r="UF6" s="24"/>
      <c r="UG6" s="22" t="s">
        <v>393</v>
      </c>
      <c r="UH6" s="22" t="s">
        <v>182</v>
      </c>
      <c r="UI6" s="22" t="s">
        <v>183</v>
      </c>
      <c r="UJ6" s="22" t="s">
        <v>184</v>
      </c>
      <c r="UK6" s="2">
        <v>112</v>
      </c>
      <c r="UL6" s="26"/>
      <c r="UM6" s="23" t="s">
        <v>12</v>
      </c>
      <c r="UN6" s="24"/>
      <c r="UO6" s="24"/>
      <c r="UP6" s="24"/>
      <c r="UQ6" s="24"/>
      <c r="UR6" s="24"/>
      <c r="US6" s="24"/>
      <c r="UT6" s="24"/>
      <c r="UU6" s="24"/>
      <c r="UV6" s="24"/>
      <c r="UW6" s="22" t="s">
        <v>393</v>
      </c>
      <c r="UX6" s="22" t="s">
        <v>182</v>
      </c>
      <c r="UY6" s="22" t="s">
        <v>183</v>
      </c>
      <c r="UZ6" s="22" t="s">
        <v>184</v>
      </c>
      <c r="VA6" s="2">
        <v>112</v>
      </c>
      <c r="VB6" s="26"/>
      <c r="VC6" s="23" t="s">
        <v>12</v>
      </c>
      <c r="VD6" s="24"/>
      <c r="VE6" s="24"/>
      <c r="VF6" s="24"/>
      <c r="VG6" s="24"/>
      <c r="VH6" s="24"/>
      <c r="VI6" s="24"/>
      <c r="VJ6" s="24"/>
      <c r="VK6" s="24"/>
      <c r="VL6" s="24"/>
      <c r="VM6" s="22" t="s">
        <v>393</v>
      </c>
      <c r="VN6" s="22" t="s">
        <v>182</v>
      </c>
      <c r="VO6" s="22" t="s">
        <v>183</v>
      </c>
      <c r="VP6" s="22" t="s">
        <v>184</v>
      </c>
      <c r="VQ6" s="2">
        <v>112</v>
      </c>
      <c r="VR6" s="26"/>
      <c r="VS6" s="23" t="s">
        <v>12</v>
      </c>
      <c r="VT6" s="24"/>
      <c r="VU6" s="24"/>
      <c r="VV6" s="24"/>
      <c r="VW6" s="24"/>
      <c r="VX6" s="24"/>
      <c r="VY6" s="24"/>
      <c r="VZ6" s="24"/>
      <c r="WA6" s="24"/>
      <c r="WB6" s="24"/>
      <c r="WC6" s="22" t="s">
        <v>393</v>
      </c>
      <c r="WD6" s="22" t="s">
        <v>182</v>
      </c>
      <c r="WE6" s="22" t="s">
        <v>183</v>
      </c>
      <c r="WF6" s="22" t="s">
        <v>184</v>
      </c>
      <c r="WG6" s="2">
        <v>112</v>
      </c>
      <c r="WH6" s="26"/>
      <c r="WI6" s="23" t="s">
        <v>12</v>
      </c>
      <c r="WJ6" s="24"/>
      <c r="WK6" s="24"/>
      <c r="WL6" s="24"/>
      <c r="WM6" s="24"/>
      <c r="WN6" s="24"/>
      <c r="WO6" s="24"/>
      <c r="WP6" s="24"/>
      <c r="WQ6" s="24"/>
      <c r="WR6" s="24"/>
      <c r="WS6" s="22" t="s">
        <v>393</v>
      </c>
      <c r="WT6" s="22" t="s">
        <v>182</v>
      </c>
      <c r="WU6" s="22" t="s">
        <v>183</v>
      </c>
      <c r="WV6" s="22" t="s">
        <v>184</v>
      </c>
      <c r="WW6" s="2">
        <v>112</v>
      </c>
      <c r="WX6" s="26"/>
      <c r="WY6" s="23" t="s">
        <v>12</v>
      </c>
      <c r="WZ6" s="24"/>
      <c r="XA6" s="24"/>
      <c r="XB6" s="24"/>
      <c r="XC6" s="24"/>
      <c r="XD6" s="24"/>
      <c r="XE6" s="24"/>
      <c r="XF6" s="24"/>
      <c r="XG6" s="24"/>
      <c r="XH6" s="24"/>
      <c r="XI6" s="22" t="s">
        <v>393</v>
      </c>
      <c r="XJ6" s="22" t="s">
        <v>182</v>
      </c>
      <c r="XK6" s="22" t="s">
        <v>183</v>
      </c>
      <c r="XL6" s="22" t="s">
        <v>184</v>
      </c>
      <c r="XM6" s="2">
        <v>112</v>
      </c>
      <c r="XN6" s="26"/>
      <c r="XO6" s="23" t="s">
        <v>12</v>
      </c>
      <c r="XP6" s="24"/>
      <c r="XQ6" s="24"/>
      <c r="XR6" s="24"/>
      <c r="XS6" s="24"/>
      <c r="XT6" s="24"/>
      <c r="XU6" s="24"/>
      <c r="XV6" s="24"/>
      <c r="XW6" s="24"/>
      <c r="XX6" s="24"/>
      <c r="XY6" s="22" t="s">
        <v>393</v>
      </c>
      <c r="XZ6" s="22" t="s">
        <v>182</v>
      </c>
      <c r="YA6" s="22" t="s">
        <v>183</v>
      </c>
      <c r="YB6" s="22" t="s">
        <v>184</v>
      </c>
      <c r="YC6" s="2">
        <v>112</v>
      </c>
      <c r="YD6" s="26"/>
      <c r="YE6" s="23" t="s">
        <v>12</v>
      </c>
      <c r="YF6" s="24"/>
      <c r="YG6" s="24"/>
      <c r="YH6" s="24"/>
      <c r="YI6" s="24"/>
      <c r="YJ6" s="24"/>
      <c r="YK6" s="24"/>
      <c r="YL6" s="24"/>
      <c r="YM6" s="24"/>
      <c r="YN6" s="24"/>
      <c r="YO6" s="22" t="s">
        <v>393</v>
      </c>
      <c r="YP6" s="22" t="s">
        <v>182</v>
      </c>
      <c r="YQ6" s="22" t="s">
        <v>183</v>
      </c>
      <c r="YR6" s="22" t="s">
        <v>184</v>
      </c>
      <c r="YS6" s="2">
        <v>112</v>
      </c>
      <c r="YT6" s="26"/>
      <c r="YU6" s="23" t="s">
        <v>12</v>
      </c>
      <c r="YV6" s="24"/>
      <c r="YW6" s="24"/>
      <c r="YX6" s="24"/>
      <c r="YY6" s="24"/>
      <c r="YZ6" s="24"/>
      <c r="ZA6" s="24"/>
      <c r="ZB6" s="24"/>
      <c r="ZC6" s="24"/>
      <c r="ZD6" s="24"/>
      <c r="ZE6" s="22" t="s">
        <v>393</v>
      </c>
      <c r="ZF6" s="22" t="s">
        <v>182</v>
      </c>
      <c r="ZG6" s="22" t="s">
        <v>183</v>
      </c>
      <c r="ZH6" s="22" t="s">
        <v>184</v>
      </c>
      <c r="ZI6" s="2">
        <v>112</v>
      </c>
      <c r="ZJ6" s="26"/>
      <c r="ZK6" s="23" t="s">
        <v>12</v>
      </c>
      <c r="ZL6" s="24"/>
      <c r="ZM6" s="24"/>
      <c r="ZN6" s="24"/>
      <c r="ZO6" s="24"/>
      <c r="ZP6" s="24"/>
      <c r="ZQ6" s="24"/>
      <c r="ZR6" s="24"/>
      <c r="ZS6" s="24"/>
      <c r="ZT6" s="24"/>
      <c r="ZU6" s="22" t="s">
        <v>393</v>
      </c>
      <c r="ZV6" s="22" t="s">
        <v>182</v>
      </c>
      <c r="ZW6" s="22" t="s">
        <v>183</v>
      </c>
      <c r="ZX6" s="22" t="s">
        <v>184</v>
      </c>
      <c r="ZY6" s="2">
        <v>112</v>
      </c>
      <c r="ZZ6" s="26"/>
      <c r="AAA6" s="23" t="s">
        <v>12</v>
      </c>
      <c r="AAB6" s="24"/>
      <c r="AAC6" s="24"/>
      <c r="AAD6" s="24"/>
      <c r="AAE6" s="24"/>
      <c r="AAF6" s="24"/>
      <c r="AAG6" s="24"/>
      <c r="AAH6" s="24"/>
      <c r="AAI6" s="24"/>
      <c r="AAJ6" s="24"/>
      <c r="AAK6" s="22" t="s">
        <v>393</v>
      </c>
      <c r="AAL6" s="22" t="s">
        <v>182</v>
      </c>
      <c r="AAM6" s="22" t="s">
        <v>183</v>
      </c>
      <c r="AAN6" s="22" t="s">
        <v>184</v>
      </c>
      <c r="AAO6" s="2">
        <v>112</v>
      </c>
      <c r="AAP6" s="26"/>
      <c r="AAQ6" s="23" t="s">
        <v>12</v>
      </c>
      <c r="AAR6" s="24"/>
      <c r="AAS6" s="24"/>
      <c r="AAT6" s="24"/>
      <c r="AAU6" s="24"/>
      <c r="AAV6" s="24"/>
      <c r="AAW6" s="24"/>
      <c r="AAX6" s="24"/>
      <c r="AAY6" s="24"/>
      <c r="AAZ6" s="24"/>
      <c r="ABA6" s="22" t="s">
        <v>393</v>
      </c>
      <c r="ABB6" s="22" t="s">
        <v>182</v>
      </c>
      <c r="ABC6" s="22" t="s">
        <v>183</v>
      </c>
      <c r="ABD6" s="22" t="s">
        <v>184</v>
      </c>
      <c r="ABE6" s="2">
        <v>112</v>
      </c>
      <c r="ABF6" s="26"/>
      <c r="ABG6" s="23" t="s">
        <v>12</v>
      </c>
      <c r="ABH6" s="24"/>
      <c r="ABI6" s="24"/>
      <c r="ABJ6" s="24"/>
      <c r="ABK6" s="24"/>
      <c r="ABL6" s="24"/>
      <c r="ABM6" s="24"/>
      <c r="ABN6" s="24"/>
      <c r="ABO6" s="24"/>
      <c r="ABP6" s="24"/>
      <c r="ABQ6" s="22" t="s">
        <v>393</v>
      </c>
      <c r="ABR6" s="22" t="s">
        <v>182</v>
      </c>
      <c r="ABS6" s="22" t="s">
        <v>183</v>
      </c>
      <c r="ABT6" s="22" t="s">
        <v>184</v>
      </c>
      <c r="ABU6" s="2">
        <v>112</v>
      </c>
      <c r="ABV6" s="26"/>
      <c r="ABW6" s="23" t="s">
        <v>12</v>
      </c>
      <c r="ABX6" s="24"/>
      <c r="ABY6" s="24"/>
      <c r="ABZ6" s="24"/>
      <c r="ACA6" s="24"/>
      <c r="ACB6" s="24"/>
      <c r="ACC6" s="24"/>
      <c r="ACD6" s="24"/>
      <c r="ACE6" s="24"/>
      <c r="ACF6" s="24"/>
      <c r="ACG6" s="22" t="s">
        <v>393</v>
      </c>
      <c r="ACH6" s="22" t="s">
        <v>182</v>
      </c>
      <c r="ACI6" s="22" t="s">
        <v>183</v>
      </c>
      <c r="ACJ6" s="22" t="s">
        <v>184</v>
      </c>
      <c r="ACK6" s="2">
        <v>112</v>
      </c>
      <c r="ACL6" s="26"/>
      <c r="ACM6" s="23" t="s">
        <v>12</v>
      </c>
      <c r="ACN6" s="24"/>
      <c r="ACO6" s="24"/>
      <c r="ACP6" s="24"/>
      <c r="ACQ6" s="24"/>
      <c r="ACR6" s="24"/>
      <c r="ACS6" s="24"/>
      <c r="ACT6" s="24"/>
      <c r="ACU6" s="24"/>
      <c r="ACV6" s="24"/>
      <c r="ACW6" s="22" t="s">
        <v>393</v>
      </c>
      <c r="ACX6" s="22" t="s">
        <v>182</v>
      </c>
      <c r="ACY6" s="22" t="s">
        <v>183</v>
      </c>
      <c r="ACZ6" s="22" t="s">
        <v>184</v>
      </c>
      <c r="ADA6" s="2">
        <v>112</v>
      </c>
      <c r="ADB6" s="26"/>
      <c r="ADC6" s="23" t="s">
        <v>12</v>
      </c>
      <c r="ADD6" s="24"/>
      <c r="ADE6" s="24"/>
      <c r="ADF6" s="24"/>
      <c r="ADG6" s="24"/>
      <c r="ADH6" s="24"/>
      <c r="ADI6" s="24"/>
      <c r="ADJ6" s="24"/>
      <c r="ADK6" s="24"/>
      <c r="ADL6" s="24"/>
      <c r="ADM6" s="22" t="s">
        <v>393</v>
      </c>
      <c r="ADN6" s="22" t="s">
        <v>182</v>
      </c>
      <c r="ADO6" s="22" t="s">
        <v>183</v>
      </c>
      <c r="ADP6" s="22" t="s">
        <v>184</v>
      </c>
      <c r="ADQ6" s="2">
        <v>112</v>
      </c>
      <c r="ADR6" s="26"/>
      <c r="ADS6" s="23" t="s">
        <v>12</v>
      </c>
      <c r="ADT6" s="24"/>
      <c r="ADU6" s="24"/>
      <c r="ADV6" s="24"/>
      <c r="ADW6" s="24"/>
      <c r="ADX6" s="24"/>
      <c r="ADY6" s="24"/>
      <c r="ADZ6" s="24"/>
      <c r="AEA6" s="24"/>
      <c r="AEB6" s="24"/>
      <c r="AEC6" s="22" t="s">
        <v>393</v>
      </c>
      <c r="AED6" s="22" t="s">
        <v>182</v>
      </c>
      <c r="AEE6" s="22" t="s">
        <v>183</v>
      </c>
      <c r="AEF6" s="22" t="s">
        <v>184</v>
      </c>
      <c r="AEG6" s="2">
        <v>112</v>
      </c>
      <c r="AEH6" s="26"/>
      <c r="AEI6" s="23" t="s">
        <v>12</v>
      </c>
      <c r="AEJ6" s="24"/>
      <c r="AEK6" s="24"/>
      <c r="AEL6" s="24"/>
      <c r="AEM6" s="24"/>
      <c r="AEN6" s="24"/>
      <c r="AEO6" s="24"/>
      <c r="AEP6" s="24"/>
      <c r="AEQ6" s="24"/>
      <c r="AER6" s="24"/>
      <c r="AES6" s="22" t="s">
        <v>393</v>
      </c>
      <c r="AET6" s="22" t="s">
        <v>182</v>
      </c>
      <c r="AEU6" s="22" t="s">
        <v>183</v>
      </c>
      <c r="AEV6" s="22" t="s">
        <v>184</v>
      </c>
      <c r="AEW6" s="2">
        <v>112</v>
      </c>
      <c r="AEX6" s="26"/>
      <c r="AEY6" s="23" t="s">
        <v>12</v>
      </c>
      <c r="AEZ6" s="24"/>
      <c r="AFA6" s="24"/>
      <c r="AFB6" s="24"/>
      <c r="AFC6" s="24"/>
      <c r="AFD6" s="24"/>
      <c r="AFE6" s="24"/>
      <c r="AFF6" s="24"/>
      <c r="AFG6" s="24"/>
      <c r="AFH6" s="24"/>
      <c r="AFI6" s="22" t="s">
        <v>393</v>
      </c>
      <c r="AFJ6" s="22" t="s">
        <v>182</v>
      </c>
      <c r="AFK6" s="22" t="s">
        <v>183</v>
      </c>
      <c r="AFL6" s="22" t="s">
        <v>184</v>
      </c>
      <c r="AFM6" s="2">
        <v>112</v>
      </c>
      <c r="AFN6" s="26"/>
      <c r="AFO6" s="23" t="s">
        <v>12</v>
      </c>
      <c r="AFP6" s="24"/>
      <c r="AFQ6" s="24"/>
      <c r="AFR6" s="24"/>
      <c r="AFS6" s="24"/>
      <c r="AFT6" s="24"/>
      <c r="AFU6" s="24"/>
      <c r="AFV6" s="24"/>
      <c r="AFW6" s="24"/>
      <c r="AFX6" s="24"/>
      <c r="AFY6" s="22" t="s">
        <v>393</v>
      </c>
      <c r="AFZ6" s="22" t="s">
        <v>182</v>
      </c>
      <c r="AGA6" s="22" t="s">
        <v>183</v>
      </c>
      <c r="AGB6" s="22" t="s">
        <v>184</v>
      </c>
      <c r="AGC6" s="2">
        <v>112</v>
      </c>
      <c r="AGD6" s="26"/>
      <c r="AGE6" s="23" t="s">
        <v>12</v>
      </c>
      <c r="AGF6" s="24"/>
      <c r="AGG6" s="24"/>
      <c r="AGH6" s="24"/>
      <c r="AGI6" s="24"/>
      <c r="AGJ6" s="24"/>
      <c r="AGK6" s="24"/>
      <c r="AGL6" s="24"/>
      <c r="AGM6" s="24"/>
      <c r="AGN6" s="24"/>
      <c r="AGO6" s="22" t="s">
        <v>393</v>
      </c>
      <c r="AGP6" s="22" t="s">
        <v>182</v>
      </c>
      <c r="AGQ6" s="22" t="s">
        <v>183</v>
      </c>
      <c r="AGR6" s="22" t="s">
        <v>184</v>
      </c>
      <c r="AGS6" s="2">
        <v>112</v>
      </c>
      <c r="AGT6" s="26"/>
      <c r="AGU6" s="23" t="s">
        <v>12</v>
      </c>
      <c r="AGV6" s="24"/>
      <c r="AGW6" s="24"/>
      <c r="AGX6" s="24"/>
      <c r="AGY6" s="24"/>
      <c r="AGZ6" s="24"/>
      <c r="AHA6" s="24"/>
      <c r="AHB6" s="24"/>
      <c r="AHC6" s="24"/>
      <c r="AHD6" s="24"/>
      <c r="AHE6" s="22" t="s">
        <v>393</v>
      </c>
      <c r="AHF6" s="22" t="s">
        <v>182</v>
      </c>
      <c r="AHG6" s="22" t="s">
        <v>183</v>
      </c>
      <c r="AHH6" s="22" t="s">
        <v>184</v>
      </c>
      <c r="AHI6" s="2">
        <v>112</v>
      </c>
      <c r="AHJ6" s="26"/>
      <c r="AHK6" s="23" t="s">
        <v>12</v>
      </c>
      <c r="AHL6" s="24"/>
      <c r="AHM6" s="24"/>
      <c r="AHN6" s="24"/>
      <c r="AHO6" s="24"/>
      <c r="AHP6" s="24"/>
      <c r="AHQ6" s="24"/>
      <c r="AHR6" s="24"/>
      <c r="AHS6" s="24"/>
      <c r="AHT6" s="24"/>
      <c r="AHU6" s="22" t="s">
        <v>393</v>
      </c>
      <c r="AHV6" s="22" t="s">
        <v>182</v>
      </c>
      <c r="AHW6" s="22" t="s">
        <v>183</v>
      </c>
      <c r="AHX6" s="22" t="s">
        <v>184</v>
      </c>
      <c r="AHY6" s="2">
        <v>112</v>
      </c>
      <c r="AHZ6" s="26"/>
      <c r="AIA6" s="23" t="s">
        <v>12</v>
      </c>
      <c r="AIB6" s="24"/>
      <c r="AIC6" s="24"/>
      <c r="AID6" s="24"/>
      <c r="AIE6" s="24"/>
      <c r="AIF6" s="24"/>
      <c r="AIG6" s="24"/>
      <c r="AIH6" s="24"/>
      <c r="AII6" s="24"/>
      <c r="AIJ6" s="24"/>
      <c r="AIK6" s="22" t="s">
        <v>393</v>
      </c>
      <c r="AIL6" s="22" t="s">
        <v>182</v>
      </c>
      <c r="AIM6" s="22" t="s">
        <v>183</v>
      </c>
      <c r="AIN6" s="22" t="s">
        <v>184</v>
      </c>
      <c r="AIO6" s="2">
        <v>112</v>
      </c>
      <c r="AIP6" s="26"/>
      <c r="AIQ6" s="23" t="s">
        <v>12</v>
      </c>
      <c r="AIR6" s="24"/>
      <c r="AIS6" s="24"/>
      <c r="AIT6" s="24"/>
      <c r="AIU6" s="24"/>
      <c r="AIV6" s="24"/>
      <c r="AIW6" s="24"/>
      <c r="AIX6" s="24"/>
      <c r="AIY6" s="24"/>
      <c r="AIZ6" s="24"/>
      <c r="AJA6" s="22" t="s">
        <v>393</v>
      </c>
      <c r="AJB6" s="22" t="s">
        <v>182</v>
      </c>
      <c r="AJC6" s="22" t="s">
        <v>183</v>
      </c>
      <c r="AJD6" s="22" t="s">
        <v>184</v>
      </c>
      <c r="AJE6" s="2">
        <v>112</v>
      </c>
      <c r="AJF6" s="26"/>
      <c r="AJG6" s="23" t="s">
        <v>12</v>
      </c>
      <c r="AJH6" s="24"/>
      <c r="AJI6" s="24"/>
      <c r="AJJ6" s="24"/>
      <c r="AJK6" s="24"/>
      <c r="AJL6" s="24"/>
      <c r="AJM6" s="24"/>
      <c r="AJN6" s="24"/>
      <c r="AJO6" s="24"/>
      <c r="AJP6" s="24"/>
      <c r="AJQ6" s="22" t="s">
        <v>393</v>
      </c>
      <c r="AJR6" s="22" t="s">
        <v>182</v>
      </c>
      <c r="AJS6" s="22" t="s">
        <v>183</v>
      </c>
      <c r="AJT6" s="22" t="s">
        <v>184</v>
      </c>
      <c r="AJU6" s="2">
        <v>112</v>
      </c>
      <c r="AJV6" s="26"/>
      <c r="AJW6" s="23" t="s">
        <v>12</v>
      </c>
      <c r="AJX6" s="24"/>
      <c r="AJY6" s="24"/>
      <c r="AJZ6" s="24"/>
      <c r="AKA6" s="24"/>
      <c r="AKB6" s="24"/>
      <c r="AKC6" s="24"/>
      <c r="AKD6" s="24"/>
      <c r="AKE6" s="24"/>
      <c r="AKF6" s="24"/>
      <c r="AKG6" s="22" t="s">
        <v>393</v>
      </c>
      <c r="AKH6" s="22" t="s">
        <v>182</v>
      </c>
      <c r="AKI6" s="22" t="s">
        <v>183</v>
      </c>
      <c r="AKJ6" s="22" t="s">
        <v>184</v>
      </c>
      <c r="AKK6" s="2">
        <v>112</v>
      </c>
      <c r="AKL6" s="26"/>
      <c r="AKM6" s="23" t="s">
        <v>12</v>
      </c>
      <c r="AKN6" s="24"/>
      <c r="AKO6" s="24"/>
      <c r="AKP6" s="24"/>
      <c r="AKQ6" s="24"/>
      <c r="AKR6" s="24"/>
      <c r="AKS6" s="24"/>
      <c r="AKT6" s="24"/>
      <c r="AKU6" s="24"/>
      <c r="AKV6" s="24"/>
      <c r="AKW6" s="22" t="s">
        <v>393</v>
      </c>
      <c r="AKX6" s="22" t="s">
        <v>182</v>
      </c>
      <c r="AKY6" s="22" t="s">
        <v>183</v>
      </c>
      <c r="AKZ6" s="22" t="s">
        <v>184</v>
      </c>
      <c r="ALA6" s="2">
        <v>112</v>
      </c>
      <c r="ALB6" s="26"/>
      <c r="ALC6" s="23" t="s">
        <v>12</v>
      </c>
      <c r="ALD6" s="24"/>
      <c r="ALE6" s="24"/>
      <c r="ALF6" s="24"/>
      <c r="ALG6" s="24"/>
      <c r="ALH6" s="24"/>
      <c r="ALI6" s="24"/>
      <c r="ALJ6" s="24"/>
      <c r="ALK6" s="24"/>
      <c r="ALL6" s="24"/>
      <c r="ALM6" s="22" t="s">
        <v>393</v>
      </c>
      <c r="ALN6" s="22" t="s">
        <v>182</v>
      </c>
      <c r="ALO6" s="22" t="s">
        <v>183</v>
      </c>
      <c r="ALP6" s="22" t="s">
        <v>184</v>
      </c>
      <c r="ALQ6" s="2">
        <v>112</v>
      </c>
      <c r="ALR6" s="26"/>
      <c r="ALS6" s="23" t="s">
        <v>12</v>
      </c>
      <c r="ALT6" s="24"/>
      <c r="ALU6" s="24"/>
      <c r="ALV6" s="24"/>
      <c r="ALW6" s="24"/>
      <c r="ALX6" s="24"/>
      <c r="ALY6" s="24"/>
      <c r="ALZ6" s="24"/>
      <c r="AMA6" s="24"/>
      <c r="AMB6" s="24"/>
      <c r="AMC6" s="22" t="s">
        <v>393</v>
      </c>
      <c r="AMD6" s="22" t="s">
        <v>182</v>
      </c>
      <c r="AME6" s="22" t="s">
        <v>183</v>
      </c>
      <c r="AMF6" s="22" t="s">
        <v>184</v>
      </c>
      <c r="AMG6" s="2">
        <v>112</v>
      </c>
      <c r="AMH6" s="26"/>
      <c r="AMI6" s="23" t="s">
        <v>12</v>
      </c>
      <c r="AMJ6" s="24"/>
      <c r="AMK6" s="24"/>
      <c r="AML6" s="24"/>
      <c r="AMM6" s="24"/>
      <c r="AMN6" s="24"/>
      <c r="AMO6" s="24"/>
      <c r="AMP6" s="24"/>
      <c r="AMQ6" s="24"/>
      <c r="AMR6" s="24"/>
      <c r="AMS6" s="22" t="s">
        <v>393</v>
      </c>
      <c r="AMT6" s="22" t="s">
        <v>182</v>
      </c>
      <c r="AMU6" s="22" t="s">
        <v>183</v>
      </c>
      <c r="AMV6" s="22" t="s">
        <v>184</v>
      </c>
      <c r="AMW6" s="2">
        <v>112</v>
      </c>
      <c r="AMX6" s="26"/>
      <c r="AMY6" s="23" t="s">
        <v>12</v>
      </c>
      <c r="AMZ6" s="24"/>
      <c r="ANA6" s="24"/>
      <c r="ANB6" s="24"/>
      <c r="ANC6" s="24"/>
      <c r="AND6" s="24"/>
      <c r="ANE6" s="24"/>
      <c r="ANF6" s="24"/>
      <c r="ANG6" s="24"/>
      <c r="ANH6" s="24"/>
      <c r="ANI6" s="22" t="s">
        <v>393</v>
      </c>
      <c r="ANJ6" s="22" t="s">
        <v>182</v>
      </c>
      <c r="ANK6" s="22" t="s">
        <v>183</v>
      </c>
      <c r="ANL6" s="22" t="s">
        <v>184</v>
      </c>
      <c r="ANM6" s="2">
        <v>112</v>
      </c>
      <c r="ANN6" s="26"/>
      <c r="ANO6" s="23" t="s">
        <v>12</v>
      </c>
      <c r="ANP6" s="24"/>
      <c r="ANQ6" s="24"/>
      <c r="ANR6" s="24"/>
      <c r="ANS6" s="24"/>
      <c r="ANT6" s="24"/>
      <c r="ANU6" s="24"/>
      <c r="ANV6" s="24"/>
      <c r="ANW6" s="24"/>
      <c r="ANX6" s="24"/>
      <c r="ANY6" s="22" t="s">
        <v>393</v>
      </c>
      <c r="ANZ6" s="22" t="s">
        <v>182</v>
      </c>
      <c r="AOA6" s="22" t="s">
        <v>183</v>
      </c>
      <c r="AOB6" s="22" t="s">
        <v>184</v>
      </c>
      <c r="AOC6" s="2">
        <v>112</v>
      </c>
      <c r="AOD6" s="26"/>
      <c r="AOE6" s="23" t="s">
        <v>12</v>
      </c>
      <c r="AOF6" s="24"/>
      <c r="AOG6" s="24"/>
      <c r="AOH6" s="24"/>
      <c r="AOI6" s="24"/>
      <c r="AOJ6" s="24"/>
      <c r="AOK6" s="24"/>
      <c r="AOL6" s="24"/>
      <c r="AOM6" s="24"/>
      <c r="AON6" s="24"/>
      <c r="AOO6" s="22" t="s">
        <v>393</v>
      </c>
      <c r="AOP6" s="22" t="s">
        <v>182</v>
      </c>
      <c r="AOQ6" s="22" t="s">
        <v>183</v>
      </c>
      <c r="AOR6" s="22" t="s">
        <v>184</v>
      </c>
      <c r="AOS6" s="2">
        <v>112</v>
      </c>
      <c r="AOT6" s="26"/>
      <c r="AOU6" s="23" t="s">
        <v>12</v>
      </c>
      <c r="AOV6" s="24"/>
      <c r="AOW6" s="24"/>
      <c r="AOX6" s="24"/>
      <c r="AOY6" s="24"/>
      <c r="AOZ6" s="24"/>
      <c r="APA6" s="24"/>
      <c r="APB6" s="24"/>
      <c r="APC6" s="24"/>
      <c r="APD6" s="24"/>
      <c r="APE6" s="22" t="s">
        <v>393</v>
      </c>
      <c r="APF6" s="22" t="s">
        <v>182</v>
      </c>
      <c r="APG6" s="22" t="s">
        <v>183</v>
      </c>
      <c r="APH6" s="22" t="s">
        <v>184</v>
      </c>
      <c r="API6" s="2">
        <v>112</v>
      </c>
      <c r="APJ6" s="26"/>
      <c r="APK6" s="23" t="s">
        <v>12</v>
      </c>
      <c r="APL6" s="24"/>
      <c r="APM6" s="24"/>
      <c r="APN6" s="24"/>
      <c r="APO6" s="24"/>
      <c r="APP6" s="24"/>
      <c r="APQ6" s="24"/>
      <c r="APR6" s="24"/>
      <c r="APS6" s="24"/>
      <c r="APT6" s="24"/>
      <c r="APU6" s="22" t="s">
        <v>393</v>
      </c>
      <c r="APV6" s="22" t="s">
        <v>182</v>
      </c>
      <c r="APW6" s="22" t="s">
        <v>183</v>
      </c>
      <c r="APX6" s="22" t="s">
        <v>184</v>
      </c>
      <c r="APY6" s="2">
        <v>112</v>
      </c>
      <c r="APZ6" s="26"/>
      <c r="AQA6" s="23" t="s">
        <v>12</v>
      </c>
      <c r="AQB6" s="24"/>
      <c r="AQC6" s="24"/>
      <c r="AQD6" s="24"/>
      <c r="AQE6" s="24"/>
      <c r="AQF6" s="24"/>
      <c r="AQG6" s="24"/>
      <c r="AQH6" s="24"/>
      <c r="AQI6" s="24"/>
      <c r="AQJ6" s="24"/>
      <c r="AQK6" s="22" t="s">
        <v>393</v>
      </c>
      <c r="AQL6" s="22" t="s">
        <v>182</v>
      </c>
      <c r="AQM6" s="22" t="s">
        <v>183</v>
      </c>
      <c r="AQN6" s="22" t="s">
        <v>184</v>
      </c>
      <c r="AQO6" s="2">
        <v>112</v>
      </c>
      <c r="AQP6" s="26"/>
      <c r="AQQ6" s="23" t="s">
        <v>12</v>
      </c>
      <c r="AQR6" s="24"/>
      <c r="AQS6" s="24"/>
      <c r="AQT6" s="24"/>
      <c r="AQU6" s="24"/>
      <c r="AQV6" s="24"/>
      <c r="AQW6" s="24"/>
      <c r="AQX6" s="24"/>
      <c r="AQY6" s="24"/>
      <c r="AQZ6" s="24"/>
      <c r="ARA6" s="22" t="s">
        <v>393</v>
      </c>
      <c r="ARB6" s="22" t="s">
        <v>182</v>
      </c>
      <c r="ARC6" s="22" t="s">
        <v>183</v>
      </c>
      <c r="ARD6" s="22" t="s">
        <v>184</v>
      </c>
      <c r="ARE6" s="2">
        <v>112</v>
      </c>
      <c r="ARF6" s="26"/>
      <c r="ARG6" s="23" t="s">
        <v>12</v>
      </c>
      <c r="ARH6" s="24"/>
      <c r="ARI6" s="24"/>
      <c r="ARJ6" s="24"/>
      <c r="ARK6" s="24"/>
      <c r="ARL6" s="24"/>
      <c r="ARM6" s="24"/>
      <c r="ARN6" s="24"/>
      <c r="ARO6" s="24"/>
      <c r="ARP6" s="24"/>
      <c r="ARQ6" s="22" t="s">
        <v>393</v>
      </c>
      <c r="ARR6" s="22" t="s">
        <v>182</v>
      </c>
      <c r="ARS6" s="22" t="s">
        <v>183</v>
      </c>
      <c r="ART6" s="22" t="s">
        <v>184</v>
      </c>
      <c r="ARU6" s="2">
        <v>112</v>
      </c>
      <c r="ARV6" s="26"/>
      <c r="ARW6" s="23" t="s">
        <v>12</v>
      </c>
      <c r="ARX6" s="24"/>
      <c r="ARY6" s="24"/>
      <c r="ARZ6" s="24"/>
      <c r="ASA6" s="24"/>
      <c r="ASB6" s="24"/>
      <c r="ASC6" s="24"/>
      <c r="ASD6" s="24"/>
      <c r="ASE6" s="24"/>
      <c r="ASF6" s="24"/>
      <c r="ASG6" s="22" t="s">
        <v>393</v>
      </c>
      <c r="ASH6" s="22" t="s">
        <v>182</v>
      </c>
      <c r="ASI6" s="22" t="s">
        <v>183</v>
      </c>
      <c r="ASJ6" s="22" t="s">
        <v>184</v>
      </c>
      <c r="ASK6" s="2">
        <v>112</v>
      </c>
      <c r="ASL6" s="26"/>
      <c r="ASM6" s="23" t="s">
        <v>12</v>
      </c>
      <c r="ASN6" s="24"/>
      <c r="ASO6" s="24"/>
      <c r="ASP6" s="24"/>
      <c r="ASQ6" s="24"/>
      <c r="ASR6" s="24"/>
      <c r="ASS6" s="24"/>
      <c r="AST6" s="24"/>
      <c r="ASU6" s="24"/>
      <c r="ASV6" s="24"/>
      <c r="ASW6" s="22" t="s">
        <v>393</v>
      </c>
      <c r="ASX6" s="22" t="s">
        <v>182</v>
      </c>
      <c r="ASY6" s="22" t="s">
        <v>183</v>
      </c>
      <c r="ASZ6" s="22" t="s">
        <v>184</v>
      </c>
      <c r="ATA6" s="2">
        <v>112</v>
      </c>
      <c r="ATB6" s="26"/>
      <c r="ATC6" s="23" t="s">
        <v>12</v>
      </c>
      <c r="ATD6" s="24"/>
      <c r="ATE6" s="24"/>
      <c r="ATF6" s="24"/>
      <c r="ATG6" s="24"/>
      <c r="ATH6" s="24"/>
      <c r="ATI6" s="24"/>
      <c r="ATJ6" s="24"/>
      <c r="ATK6" s="24"/>
      <c r="ATL6" s="24"/>
      <c r="ATM6" s="22" t="s">
        <v>393</v>
      </c>
      <c r="ATN6" s="22" t="s">
        <v>182</v>
      </c>
      <c r="ATO6" s="22" t="s">
        <v>183</v>
      </c>
      <c r="ATP6" s="22" t="s">
        <v>184</v>
      </c>
      <c r="ATQ6" s="2">
        <v>112</v>
      </c>
      <c r="ATR6" s="26"/>
      <c r="ATS6" s="23" t="s">
        <v>12</v>
      </c>
      <c r="ATT6" s="24"/>
      <c r="ATU6" s="24"/>
      <c r="ATV6" s="24"/>
      <c r="ATW6" s="24"/>
      <c r="ATX6" s="24"/>
      <c r="ATY6" s="24"/>
      <c r="ATZ6" s="24"/>
      <c r="AUA6" s="24"/>
      <c r="AUB6" s="24"/>
      <c r="AUC6" s="22" t="s">
        <v>393</v>
      </c>
      <c r="AUD6" s="22" t="s">
        <v>182</v>
      </c>
      <c r="AUE6" s="22" t="s">
        <v>183</v>
      </c>
      <c r="AUF6" s="22" t="s">
        <v>184</v>
      </c>
      <c r="AUG6" s="2">
        <v>112</v>
      </c>
      <c r="AUH6" s="26"/>
      <c r="AUI6" s="23" t="s">
        <v>12</v>
      </c>
      <c r="AUJ6" s="24"/>
      <c r="AUK6" s="24"/>
      <c r="AUL6" s="24"/>
      <c r="AUM6" s="24"/>
      <c r="AUN6" s="24"/>
      <c r="AUO6" s="24"/>
      <c r="AUP6" s="24"/>
      <c r="AUQ6" s="24"/>
      <c r="AUR6" s="24"/>
      <c r="AUS6" s="22" t="s">
        <v>393</v>
      </c>
      <c r="AUT6" s="22" t="s">
        <v>182</v>
      </c>
      <c r="AUU6" s="22" t="s">
        <v>183</v>
      </c>
      <c r="AUV6" s="22" t="s">
        <v>184</v>
      </c>
      <c r="AUW6" s="2">
        <v>112</v>
      </c>
      <c r="AUX6" s="26"/>
      <c r="AUY6" s="23" t="s">
        <v>12</v>
      </c>
      <c r="AUZ6" s="24"/>
      <c r="AVA6" s="24"/>
      <c r="AVB6" s="24"/>
      <c r="AVC6" s="24"/>
      <c r="AVD6" s="24"/>
      <c r="AVE6" s="24"/>
      <c r="AVF6" s="24"/>
      <c r="AVG6" s="24"/>
      <c r="AVH6" s="24"/>
      <c r="AVI6" s="22" t="s">
        <v>393</v>
      </c>
      <c r="AVJ6" s="22" t="s">
        <v>182</v>
      </c>
      <c r="AVK6" s="22" t="s">
        <v>183</v>
      </c>
      <c r="AVL6" s="22" t="s">
        <v>184</v>
      </c>
      <c r="AVM6" s="2">
        <v>112</v>
      </c>
      <c r="AVN6" s="26"/>
      <c r="AVO6" s="23" t="s">
        <v>12</v>
      </c>
      <c r="AVP6" s="24"/>
      <c r="AVQ6" s="24"/>
      <c r="AVR6" s="24"/>
      <c r="AVS6" s="24"/>
      <c r="AVT6" s="24"/>
      <c r="AVU6" s="24"/>
      <c r="AVV6" s="24"/>
      <c r="AVW6" s="24"/>
      <c r="AVX6" s="24"/>
      <c r="AVY6" s="22" t="s">
        <v>393</v>
      </c>
      <c r="AVZ6" s="22" t="s">
        <v>182</v>
      </c>
      <c r="AWA6" s="22" t="s">
        <v>183</v>
      </c>
      <c r="AWB6" s="22" t="s">
        <v>184</v>
      </c>
      <c r="AWC6" s="2">
        <v>112</v>
      </c>
      <c r="AWD6" s="26"/>
      <c r="AWE6" s="23" t="s">
        <v>12</v>
      </c>
      <c r="AWF6" s="24"/>
      <c r="AWG6" s="24"/>
      <c r="AWH6" s="24"/>
      <c r="AWI6" s="24"/>
      <c r="AWJ6" s="24"/>
      <c r="AWK6" s="24"/>
      <c r="AWL6" s="24"/>
      <c r="AWM6" s="24"/>
      <c r="AWN6" s="24"/>
      <c r="AWO6" s="22" t="s">
        <v>393</v>
      </c>
      <c r="AWP6" s="22" t="s">
        <v>182</v>
      </c>
      <c r="AWQ6" s="22" t="s">
        <v>183</v>
      </c>
      <c r="AWR6" s="22" t="s">
        <v>184</v>
      </c>
      <c r="AWS6" s="2">
        <v>112</v>
      </c>
      <c r="AWT6" s="26"/>
      <c r="AWU6" s="23" t="s">
        <v>12</v>
      </c>
      <c r="AWV6" s="24"/>
      <c r="AWW6" s="24"/>
      <c r="AWX6" s="24"/>
      <c r="AWY6" s="24"/>
      <c r="AWZ6" s="24"/>
      <c r="AXA6" s="24"/>
      <c r="AXB6" s="24"/>
      <c r="AXC6" s="24"/>
      <c r="AXD6" s="24"/>
      <c r="AXE6" s="22" t="s">
        <v>393</v>
      </c>
      <c r="AXF6" s="22" t="s">
        <v>182</v>
      </c>
      <c r="AXG6" s="22" t="s">
        <v>183</v>
      </c>
      <c r="AXH6" s="22" t="s">
        <v>184</v>
      </c>
      <c r="AXI6" s="2">
        <v>112</v>
      </c>
      <c r="AXJ6" s="26"/>
      <c r="AXK6" s="23" t="s">
        <v>12</v>
      </c>
      <c r="AXL6" s="24"/>
      <c r="AXM6" s="24"/>
      <c r="AXN6" s="24"/>
      <c r="AXO6" s="24"/>
      <c r="AXP6" s="24"/>
      <c r="AXQ6" s="24"/>
      <c r="AXR6" s="24"/>
      <c r="AXS6" s="24"/>
      <c r="AXT6" s="24"/>
      <c r="AXU6" s="22" t="s">
        <v>393</v>
      </c>
      <c r="AXV6" s="22" t="s">
        <v>182</v>
      </c>
      <c r="AXW6" s="22" t="s">
        <v>183</v>
      </c>
      <c r="AXX6" s="22" t="s">
        <v>184</v>
      </c>
      <c r="AXY6" s="2">
        <v>112</v>
      </c>
      <c r="AXZ6" s="26"/>
      <c r="AYA6" s="23" t="s">
        <v>12</v>
      </c>
      <c r="AYB6" s="24"/>
      <c r="AYC6" s="24"/>
      <c r="AYD6" s="24"/>
      <c r="AYE6" s="24"/>
      <c r="AYF6" s="24"/>
      <c r="AYG6" s="24"/>
      <c r="AYH6" s="24"/>
      <c r="AYI6" s="24"/>
      <c r="AYJ6" s="24"/>
      <c r="AYK6" s="22" t="s">
        <v>393</v>
      </c>
      <c r="AYL6" s="22" t="s">
        <v>182</v>
      </c>
      <c r="AYM6" s="22" t="s">
        <v>183</v>
      </c>
      <c r="AYN6" s="22" t="s">
        <v>184</v>
      </c>
      <c r="AYO6" s="2">
        <v>112</v>
      </c>
      <c r="AYP6" s="26"/>
      <c r="AYQ6" s="23" t="s">
        <v>12</v>
      </c>
      <c r="AYR6" s="24"/>
      <c r="AYS6" s="24"/>
      <c r="AYT6" s="24"/>
      <c r="AYU6" s="24"/>
      <c r="AYV6" s="24"/>
      <c r="AYW6" s="24"/>
      <c r="AYX6" s="24"/>
      <c r="AYY6" s="24"/>
      <c r="AYZ6" s="24"/>
      <c r="AZA6" s="22" t="s">
        <v>393</v>
      </c>
      <c r="AZB6" s="22" t="s">
        <v>182</v>
      </c>
      <c r="AZC6" s="22" t="s">
        <v>183</v>
      </c>
      <c r="AZD6" s="22" t="s">
        <v>184</v>
      </c>
      <c r="AZE6" s="2">
        <v>112</v>
      </c>
      <c r="AZF6" s="26"/>
      <c r="AZG6" s="23" t="s">
        <v>12</v>
      </c>
      <c r="AZH6" s="24"/>
      <c r="AZI6" s="24"/>
      <c r="AZJ6" s="24"/>
      <c r="AZK6" s="24"/>
      <c r="AZL6" s="24"/>
      <c r="AZM6" s="24"/>
      <c r="AZN6" s="24"/>
      <c r="AZO6" s="24"/>
      <c r="AZP6" s="24"/>
      <c r="AZQ6" s="22" t="s">
        <v>393</v>
      </c>
      <c r="AZR6" s="22" t="s">
        <v>182</v>
      </c>
      <c r="AZS6" s="22" t="s">
        <v>183</v>
      </c>
      <c r="AZT6" s="22" t="s">
        <v>184</v>
      </c>
      <c r="AZU6" s="2">
        <v>112</v>
      </c>
      <c r="AZV6" s="26"/>
      <c r="AZW6" s="23" t="s">
        <v>12</v>
      </c>
      <c r="AZX6" s="24"/>
      <c r="AZY6" s="24"/>
      <c r="AZZ6" s="24"/>
      <c r="BAA6" s="24"/>
      <c r="BAB6" s="24"/>
      <c r="BAC6" s="24"/>
      <c r="BAD6" s="24"/>
      <c r="BAE6" s="24"/>
      <c r="BAF6" s="24"/>
      <c r="BAG6" s="22" t="s">
        <v>393</v>
      </c>
      <c r="BAH6" s="22" t="s">
        <v>182</v>
      </c>
      <c r="BAI6" s="22" t="s">
        <v>183</v>
      </c>
      <c r="BAJ6" s="22" t="s">
        <v>184</v>
      </c>
      <c r="BAK6" s="2">
        <v>112</v>
      </c>
      <c r="BAL6" s="26"/>
      <c r="BAM6" s="23" t="s">
        <v>12</v>
      </c>
      <c r="BAN6" s="24"/>
      <c r="BAO6" s="24"/>
      <c r="BAP6" s="24"/>
      <c r="BAQ6" s="24"/>
      <c r="BAR6" s="24"/>
      <c r="BAS6" s="24"/>
      <c r="BAT6" s="24"/>
      <c r="BAU6" s="24"/>
      <c r="BAV6" s="24"/>
      <c r="BAW6" s="22" t="s">
        <v>393</v>
      </c>
      <c r="BAX6" s="22" t="s">
        <v>182</v>
      </c>
      <c r="BAY6" s="22" t="s">
        <v>183</v>
      </c>
      <c r="BAZ6" s="22" t="s">
        <v>184</v>
      </c>
      <c r="BBA6" s="2">
        <v>112</v>
      </c>
      <c r="BBB6" s="26"/>
      <c r="BBC6" s="23" t="s">
        <v>12</v>
      </c>
      <c r="BBD6" s="24"/>
      <c r="BBE6" s="24"/>
      <c r="BBF6" s="24"/>
      <c r="BBG6" s="24"/>
      <c r="BBH6" s="24"/>
      <c r="BBI6" s="24"/>
      <c r="BBJ6" s="24"/>
      <c r="BBK6" s="24"/>
      <c r="BBL6" s="24"/>
      <c r="BBM6" s="22" t="s">
        <v>393</v>
      </c>
      <c r="BBN6" s="22" t="s">
        <v>182</v>
      </c>
      <c r="BBO6" s="22" t="s">
        <v>183</v>
      </c>
      <c r="BBP6" s="22" t="s">
        <v>184</v>
      </c>
      <c r="BBQ6" s="2">
        <v>112</v>
      </c>
      <c r="BBR6" s="26"/>
      <c r="BBS6" s="23" t="s">
        <v>12</v>
      </c>
      <c r="BBT6" s="24"/>
      <c r="BBU6" s="24"/>
      <c r="BBV6" s="24"/>
      <c r="BBW6" s="24"/>
      <c r="BBX6" s="24"/>
      <c r="BBY6" s="24"/>
      <c r="BBZ6" s="24"/>
      <c r="BCA6" s="24"/>
      <c r="BCB6" s="24"/>
      <c r="BCC6" s="22" t="s">
        <v>393</v>
      </c>
      <c r="BCD6" s="22" t="s">
        <v>182</v>
      </c>
      <c r="BCE6" s="22" t="s">
        <v>183</v>
      </c>
      <c r="BCF6" s="22" t="s">
        <v>184</v>
      </c>
      <c r="BCG6" s="2">
        <v>112</v>
      </c>
      <c r="BCH6" s="26"/>
      <c r="BCI6" s="23" t="s">
        <v>12</v>
      </c>
      <c r="BCJ6" s="24"/>
      <c r="BCK6" s="24"/>
      <c r="BCL6" s="24"/>
      <c r="BCM6" s="24"/>
      <c r="BCN6" s="24"/>
      <c r="BCO6" s="24"/>
      <c r="BCP6" s="24"/>
      <c r="BCQ6" s="24"/>
      <c r="BCR6" s="24"/>
      <c r="BCS6" s="22" t="s">
        <v>393</v>
      </c>
      <c r="BCT6" s="22" t="s">
        <v>182</v>
      </c>
      <c r="BCU6" s="22" t="s">
        <v>183</v>
      </c>
      <c r="BCV6" s="22" t="s">
        <v>184</v>
      </c>
      <c r="BCW6" s="2">
        <v>112</v>
      </c>
      <c r="BCX6" s="26"/>
      <c r="BCY6" s="23" t="s">
        <v>12</v>
      </c>
      <c r="BCZ6" s="24"/>
      <c r="BDA6" s="24"/>
      <c r="BDB6" s="24"/>
      <c r="BDC6" s="24"/>
      <c r="BDD6" s="24"/>
      <c r="BDE6" s="24"/>
      <c r="BDF6" s="24"/>
      <c r="BDG6" s="24"/>
      <c r="BDH6" s="24"/>
      <c r="BDI6" s="22" t="s">
        <v>393</v>
      </c>
      <c r="BDJ6" s="22" t="s">
        <v>182</v>
      </c>
      <c r="BDK6" s="22" t="s">
        <v>183</v>
      </c>
      <c r="BDL6" s="22" t="s">
        <v>184</v>
      </c>
      <c r="BDM6" s="2">
        <v>112</v>
      </c>
      <c r="BDN6" s="26"/>
      <c r="BDO6" s="23" t="s">
        <v>12</v>
      </c>
      <c r="BDP6" s="24"/>
      <c r="BDQ6" s="24"/>
      <c r="BDR6" s="24"/>
      <c r="BDS6" s="24"/>
      <c r="BDT6" s="24"/>
      <c r="BDU6" s="24"/>
      <c r="BDV6" s="24"/>
      <c r="BDW6" s="24"/>
      <c r="BDX6" s="24"/>
      <c r="BDY6" s="22" t="s">
        <v>393</v>
      </c>
      <c r="BDZ6" s="22" t="s">
        <v>182</v>
      </c>
      <c r="BEA6" s="22" t="s">
        <v>183</v>
      </c>
      <c r="BEB6" s="22" t="s">
        <v>184</v>
      </c>
      <c r="BEC6" s="2">
        <v>112</v>
      </c>
      <c r="BED6" s="26"/>
      <c r="BEE6" s="23" t="s">
        <v>12</v>
      </c>
      <c r="BEF6" s="24"/>
      <c r="BEG6" s="24"/>
      <c r="BEH6" s="24"/>
      <c r="BEI6" s="24"/>
      <c r="BEJ6" s="24"/>
      <c r="BEK6" s="24"/>
      <c r="BEL6" s="24"/>
      <c r="BEM6" s="24"/>
      <c r="BEN6" s="24"/>
      <c r="BEO6" s="22" t="s">
        <v>393</v>
      </c>
      <c r="BEP6" s="22" t="s">
        <v>182</v>
      </c>
      <c r="BEQ6" s="22" t="s">
        <v>183</v>
      </c>
      <c r="BER6" s="22" t="s">
        <v>184</v>
      </c>
      <c r="BES6" s="2">
        <v>112</v>
      </c>
      <c r="BET6" s="26"/>
      <c r="BEU6" s="23" t="s">
        <v>12</v>
      </c>
      <c r="BEV6" s="24"/>
      <c r="BEW6" s="24"/>
      <c r="BEX6" s="24"/>
      <c r="BEY6" s="24"/>
      <c r="BEZ6" s="24"/>
      <c r="BFA6" s="24"/>
      <c r="BFB6" s="24"/>
      <c r="BFC6" s="24"/>
      <c r="BFD6" s="24"/>
      <c r="BFE6" s="22" t="s">
        <v>393</v>
      </c>
      <c r="BFF6" s="22" t="s">
        <v>182</v>
      </c>
      <c r="BFG6" s="22" t="s">
        <v>183</v>
      </c>
      <c r="BFH6" s="22" t="s">
        <v>184</v>
      </c>
      <c r="BFI6" s="2">
        <v>112</v>
      </c>
      <c r="BFJ6" s="26"/>
      <c r="BFK6" s="23" t="s">
        <v>12</v>
      </c>
      <c r="BFL6" s="24"/>
      <c r="BFM6" s="24"/>
      <c r="BFN6" s="24"/>
      <c r="BFO6" s="24"/>
      <c r="BFP6" s="24"/>
      <c r="BFQ6" s="24"/>
      <c r="BFR6" s="24"/>
      <c r="BFS6" s="24"/>
      <c r="BFT6" s="24"/>
      <c r="BFU6" s="22" t="s">
        <v>393</v>
      </c>
      <c r="BFV6" s="22" t="s">
        <v>182</v>
      </c>
      <c r="BFW6" s="22" t="s">
        <v>183</v>
      </c>
      <c r="BFX6" s="22" t="s">
        <v>184</v>
      </c>
      <c r="BFY6" s="2">
        <v>112</v>
      </c>
      <c r="BFZ6" s="26"/>
      <c r="BGA6" s="23" t="s">
        <v>12</v>
      </c>
      <c r="BGB6" s="24"/>
      <c r="BGC6" s="24"/>
      <c r="BGD6" s="24"/>
      <c r="BGE6" s="24"/>
      <c r="BGF6" s="24"/>
      <c r="BGG6" s="24"/>
      <c r="BGH6" s="24"/>
      <c r="BGI6" s="24"/>
      <c r="BGJ6" s="24"/>
      <c r="BGK6" s="22" t="s">
        <v>393</v>
      </c>
      <c r="BGL6" s="22" t="s">
        <v>182</v>
      </c>
      <c r="BGM6" s="22" t="s">
        <v>183</v>
      </c>
      <c r="BGN6" s="22" t="s">
        <v>184</v>
      </c>
      <c r="BGO6" s="2">
        <v>112</v>
      </c>
      <c r="BGP6" s="26"/>
      <c r="BGQ6" s="23" t="s">
        <v>12</v>
      </c>
      <c r="BGR6" s="24"/>
      <c r="BGS6" s="24"/>
      <c r="BGT6" s="24"/>
      <c r="BGU6" s="24"/>
      <c r="BGV6" s="24"/>
      <c r="BGW6" s="24"/>
      <c r="BGX6" s="24"/>
      <c r="BGY6" s="24"/>
      <c r="BGZ6" s="24"/>
      <c r="BHA6" s="22" t="s">
        <v>393</v>
      </c>
      <c r="BHB6" s="22" t="s">
        <v>182</v>
      </c>
      <c r="BHC6" s="22" t="s">
        <v>183</v>
      </c>
      <c r="BHD6" s="22" t="s">
        <v>184</v>
      </c>
      <c r="BHE6" s="2">
        <v>112</v>
      </c>
      <c r="BHF6" s="26"/>
      <c r="BHG6" s="23" t="s">
        <v>12</v>
      </c>
      <c r="BHH6" s="24"/>
      <c r="BHI6" s="24"/>
      <c r="BHJ6" s="24"/>
      <c r="BHK6" s="24"/>
      <c r="BHL6" s="24"/>
      <c r="BHM6" s="24"/>
      <c r="BHN6" s="24"/>
      <c r="BHO6" s="24"/>
      <c r="BHP6" s="24"/>
      <c r="BHQ6" s="22" t="s">
        <v>393</v>
      </c>
      <c r="BHR6" s="22" t="s">
        <v>182</v>
      </c>
      <c r="BHS6" s="22" t="s">
        <v>183</v>
      </c>
      <c r="BHT6" s="22" t="s">
        <v>184</v>
      </c>
      <c r="BHU6" s="2">
        <v>112</v>
      </c>
      <c r="BHV6" s="26"/>
      <c r="BHW6" s="23" t="s">
        <v>12</v>
      </c>
      <c r="BHX6" s="24"/>
      <c r="BHY6" s="24"/>
      <c r="BHZ6" s="24"/>
      <c r="BIA6" s="24"/>
      <c r="BIB6" s="24"/>
      <c r="BIC6" s="24"/>
      <c r="BID6" s="24"/>
      <c r="BIE6" s="24"/>
      <c r="BIF6" s="24"/>
      <c r="BIG6" s="22" t="s">
        <v>393</v>
      </c>
      <c r="BIH6" s="22" t="s">
        <v>182</v>
      </c>
      <c r="BII6" s="22" t="s">
        <v>183</v>
      </c>
      <c r="BIJ6" s="22" t="s">
        <v>184</v>
      </c>
      <c r="BIK6" s="2">
        <v>112</v>
      </c>
      <c r="BIL6" s="26"/>
      <c r="BIM6" s="23" t="s">
        <v>12</v>
      </c>
      <c r="BIN6" s="24"/>
      <c r="BIO6" s="24"/>
      <c r="BIP6" s="24"/>
      <c r="BIQ6" s="24"/>
      <c r="BIR6" s="24"/>
      <c r="BIS6" s="24"/>
      <c r="BIT6" s="24"/>
      <c r="BIU6" s="24"/>
      <c r="BIV6" s="24"/>
      <c r="BIW6" s="22" t="s">
        <v>393</v>
      </c>
      <c r="BIX6" s="22" t="s">
        <v>182</v>
      </c>
      <c r="BIY6" s="22" t="s">
        <v>183</v>
      </c>
      <c r="BIZ6" s="22" t="s">
        <v>184</v>
      </c>
      <c r="BJA6" s="2">
        <v>112</v>
      </c>
      <c r="BJB6" s="26"/>
      <c r="BJC6" s="23" t="s">
        <v>12</v>
      </c>
      <c r="BJD6" s="24"/>
      <c r="BJE6" s="24"/>
      <c r="BJF6" s="24"/>
      <c r="BJG6" s="24"/>
      <c r="BJH6" s="24"/>
      <c r="BJI6" s="24"/>
      <c r="BJJ6" s="24"/>
      <c r="BJK6" s="24"/>
      <c r="BJL6" s="24"/>
      <c r="BJM6" s="22" t="s">
        <v>393</v>
      </c>
      <c r="BJN6" s="22" t="s">
        <v>182</v>
      </c>
      <c r="BJO6" s="22" t="s">
        <v>183</v>
      </c>
      <c r="BJP6" s="22" t="s">
        <v>184</v>
      </c>
      <c r="BJQ6" s="2">
        <v>112</v>
      </c>
      <c r="BJR6" s="26"/>
      <c r="BJS6" s="23" t="s">
        <v>12</v>
      </c>
      <c r="BJT6" s="24"/>
      <c r="BJU6" s="24"/>
      <c r="BJV6" s="24"/>
      <c r="BJW6" s="24"/>
      <c r="BJX6" s="24"/>
      <c r="BJY6" s="24"/>
      <c r="BJZ6" s="24"/>
      <c r="BKA6" s="24"/>
      <c r="BKB6" s="24"/>
      <c r="BKC6" s="22" t="s">
        <v>393</v>
      </c>
      <c r="BKD6" s="22" t="s">
        <v>182</v>
      </c>
      <c r="BKE6" s="22" t="s">
        <v>183</v>
      </c>
      <c r="BKF6" s="22" t="s">
        <v>184</v>
      </c>
      <c r="BKG6" s="2">
        <v>112</v>
      </c>
      <c r="BKH6" s="26"/>
      <c r="BKI6" s="23" t="s">
        <v>12</v>
      </c>
      <c r="BKJ6" s="24"/>
      <c r="BKK6" s="24"/>
      <c r="BKL6" s="24"/>
      <c r="BKM6" s="24"/>
      <c r="BKN6" s="24"/>
      <c r="BKO6" s="24"/>
      <c r="BKP6" s="24"/>
      <c r="BKQ6" s="24"/>
      <c r="BKR6" s="24"/>
      <c r="BKS6" s="22" t="s">
        <v>393</v>
      </c>
      <c r="BKT6" s="22" t="s">
        <v>182</v>
      </c>
      <c r="BKU6" s="22" t="s">
        <v>183</v>
      </c>
      <c r="BKV6" s="22" t="s">
        <v>184</v>
      </c>
      <c r="BKW6" s="2">
        <v>112</v>
      </c>
      <c r="BKX6" s="26"/>
      <c r="BKY6" s="23" t="s">
        <v>12</v>
      </c>
      <c r="BKZ6" s="24"/>
      <c r="BLA6" s="24"/>
      <c r="BLB6" s="24"/>
      <c r="BLC6" s="24"/>
      <c r="BLD6" s="24"/>
      <c r="BLE6" s="24"/>
      <c r="BLF6" s="24"/>
      <c r="BLG6" s="24"/>
      <c r="BLH6" s="24"/>
      <c r="BLI6" s="22" t="s">
        <v>393</v>
      </c>
      <c r="BLJ6" s="22" t="s">
        <v>182</v>
      </c>
      <c r="BLK6" s="22" t="s">
        <v>183</v>
      </c>
      <c r="BLL6" s="22" t="s">
        <v>184</v>
      </c>
      <c r="BLM6" s="2">
        <v>112</v>
      </c>
      <c r="BLN6" s="26"/>
      <c r="BLO6" s="23" t="s">
        <v>12</v>
      </c>
      <c r="BLP6" s="24"/>
      <c r="BLQ6" s="24"/>
      <c r="BLR6" s="24"/>
      <c r="BLS6" s="24"/>
      <c r="BLT6" s="24"/>
      <c r="BLU6" s="24"/>
      <c r="BLV6" s="24"/>
      <c r="BLW6" s="24"/>
      <c r="BLX6" s="24"/>
      <c r="BLY6" s="22" t="s">
        <v>393</v>
      </c>
      <c r="BLZ6" s="22" t="s">
        <v>182</v>
      </c>
      <c r="BMA6" s="22" t="s">
        <v>183</v>
      </c>
      <c r="BMB6" s="22" t="s">
        <v>184</v>
      </c>
      <c r="BMC6" s="2">
        <v>112</v>
      </c>
      <c r="BMD6" s="26"/>
      <c r="BME6" s="23" t="s">
        <v>12</v>
      </c>
      <c r="BMF6" s="24"/>
      <c r="BMG6" s="24"/>
      <c r="BMH6" s="24"/>
      <c r="BMI6" s="24"/>
      <c r="BMJ6" s="24"/>
      <c r="BMK6" s="24"/>
      <c r="BML6" s="24"/>
      <c r="BMM6" s="24"/>
      <c r="BMN6" s="24"/>
      <c r="BMO6" s="22" t="s">
        <v>393</v>
      </c>
      <c r="BMP6" s="22" t="s">
        <v>182</v>
      </c>
      <c r="BMQ6" s="22" t="s">
        <v>183</v>
      </c>
      <c r="BMR6" s="22" t="s">
        <v>184</v>
      </c>
      <c r="BMS6" s="2">
        <v>112</v>
      </c>
      <c r="BMT6" s="26"/>
      <c r="BMU6" s="23" t="s">
        <v>12</v>
      </c>
      <c r="BMV6" s="24"/>
      <c r="BMW6" s="24"/>
      <c r="BMX6" s="24"/>
      <c r="BMY6" s="24"/>
      <c r="BMZ6" s="24"/>
      <c r="BNA6" s="24"/>
      <c r="BNB6" s="24"/>
      <c r="BNC6" s="24"/>
      <c r="BND6" s="24"/>
      <c r="BNE6" s="22" t="s">
        <v>393</v>
      </c>
      <c r="BNF6" s="22" t="s">
        <v>182</v>
      </c>
      <c r="BNG6" s="22" t="s">
        <v>183</v>
      </c>
      <c r="BNH6" s="22" t="s">
        <v>184</v>
      </c>
      <c r="BNI6" s="2">
        <v>112</v>
      </c>
      <c r="BNJ6" s="26"/>
      <c r="BNK6" s="23" t="s">
        <v>12</v>
      </c>
      <c r="BNL6" s="24"/>
      <c r="BNM6" s="24"/>
      <c r="BNN6" s="24"/>
      <c r="BNO6" s="24"/>
      <c r="BNP6" s="24"/>
      <c r="BNQ6" s="24"/>
      <c r="BNR6" s="24"/>
      <c r="BNS6" s="24"/>
      <c r="BNT6" s="24"/>
      <c r="BNU6" s="22" t="s">
        <v>393</v>
      </c>
      <c r="BNV6" s="22" t="s">
        <v>182</v>
      </c>
      <c r="BNW6" s="22" t="s">
        <v>183</v>
      </c>
      <c r="BNX6" s="22" t="s">
        <v>184</v>
      </c>
      <c r="BNY6" s="2">
        <v>112</v>
      </c>
      <c r="BNZ6" s="26"/>
      <c r="BOA6" s="23" t="s">
        <v>12</v>
      </c>
      <c r="BOB6" s="24"/>
      <c r="BOC6" s="24"/>
      <c r="BOD6" s="24"/>
      <c r="BOE6" s="24"/>
      <c r="BOF6" s="24"/>
      <c r="BOG6" s="24"/>
      <c r="BOH6" s="24"/>
      <c r="BOI6" s="24"/>
      <c r="BOJ6" s="24"/>
      <c r="BOK6" s="22" t="s">
        <v>393</v>
      </c>
      <c r="BOL6" s="22" t="s">
        <v>182</v>
      </c>
      <c r="BOM6" s="22" t="s">
        <v>183</v>
      </c>
      <c r="BON6" s="22" t="s">
        <v>184</v>
      </c>
      <c r="BOO6" s="2">
        <v>112</v>
      </c>
      <c r="BOP6" s="26"/>
      <c r="BOQ6" s="23" t="s">
        <v>12</v>
      </c>
      <c r="BOR6" s="24"/>
      <c r="BOS6" s="24"/>
      <c r="BOT6" s="24"/>
      <c r="BOU6" s="24"/>
      <c r="BOV6" s="24"/>
      <c r="BOW6" s="24"/>
      <c r="BOX6" s="24"/>
      <c r="BOY6" s="24"/>
      <c r="BOZ6" s="24"/>
      <c r="BPA6" s="22" t="s">
        <v>393</v>
      </c>
      <c r="BPB6" s="22" t="s">
        <v>182</v>
      </c>
      <c r="BPC6" s="22" t="s">
        <v>183</v>
      </c>
      <c r="BPD6" s="22" t="s">
        <v>184</v>
      </c>
      <c r="BPE6" s="2">
        <v>112</v>
      </c>
      <c r="BPF6" s="26"/>
      <c r="BPG6" s="23" t="s">
        <v>12</v>
      </c>
      <c r="BPH6" s="24"/>
      <c r="BPI6" s="24"/>
      <c r="BPJ6" s="24"/>
      <c r="BPK6" s="24"/>
      <c r="BPL6" s="24"/>
      <c r="BPM6" s="24"/>
      <c r="BPN6" s="24"/>
      <c r="BPO6" s="24"/>
      <c r="BPP6" s="24"/>
      <c r="BPQ6" s="22" t="s">
        <v>393</v>
      </c>
      <c r="BPR6" s="22" t="s">
        <v>182</v>
      </c>
      <c r="BPS6" s="22" t="s">
        <v>183</v>
      </c>
      <c r="BPT6" s="22" t="s">
        <v>184</v>
      </c>
      <c r="BPU6" s="2">
        <v>112</v>
      </c>
      <c r="BPV6" s="26"/>
      <c r="BPW6" s="23" t="s">
        <v>12</v>
      </c>
      <c r="BPX6" s="24"/>
      <c r="BPY6" s="24"/>
      <c r="BPZ6" s="24"/>
      <c r="BQA6" s="24"/>
      <c r="BQB6" s="24"/>
      <c r="BQC6" s="24"/>
      <c r="BQD6" s="24"/>
      <c r="BQE6" s="24"/>
      <c r="BQF6" s="24"/>
      <c r="BQG6" s="22" t="s">
        <v>393</v>
      </c>
      <c r="BQH6" s="22" t="s">
        <v>182</v>
      </c>
      <c r="BQI6" s="22" t="s">
        <v>183</v>
      </c>
      <c r="BQJ6" s="22" t="s">
        <v>184</v>
      </c>
      <c r="BQK6" s="2">
        <v>112</v>
      </c>
      <c r="BQL6" s="26"/>
      <c r="BQM6" s="23" t="s">
        <v>12</v>
      </c>
      <c r="BQN6" s="24"/>
      <c r="BQO6" s="24"/>
      <c r="BQP6" s="24"/>
      <c r="BQQ6" s="24"/>
      <c r="BQR6" s="24"/>
      <c r="BQS6" s="24"/>
      <c r="BQT6" s="24"/>
      <c r="BQU6" s="24"/>
      <c r="BQV6" s="24"/>
      <c r="BQW6" s="22" t="s">
        <v>393</v>
      </c>
      <c r="BQX6" s="22" t="s">
        <v>182</v>
      </c>
      <c r="BQY6" s="22" t="s">
        <v>183</v>
      </c>
      <c r="BQZ6" s="22" t="s">
        <v>184</v>
      </c>
      <c r="BRA6" s="2">
        <v>112</v>
      </c>
      <c r="BRB6" s="26"/>
      <c r="BRC6" s="23" t="s">
        <v>12</v>
      </c>
      <c r="BRD6" s="24"/>
      <c r="BRE6" s="24"/>
      <c r="BRF6" s="24"/>
      <c r="BRG6" s="24"/>
      <c r="BRH6" s="24"/>
      <c r="BRI6" s="24"/>
      <c r="BRJ6" s="24"/>
      <c r="BRK6" s="24"/>
      <c r="BRL6" s="24"/>
      <c r="BRM6" s="22" t="s">
        <v>393</v>
      </c>
      <c r="BRN6" s="22" t="s">
        <v>182</v>
      </c>
      <c r="BRO6" s="22" t="s">
        <v>183</v>
      </c>
      <c r="BRP6" s="22" t="s">
        <v>184</v>
      </c>
      <c r="BRQ6" s="2">
        <v>112</v>
      </c>
      <c r="BRR6" s="26"/>
      <c r="BRS6" s="23" t="s">
        <v>12</v>
      </c>
      <c r="BRT6" s="24"/>
      <c r="BRU6" s="24"/>
      <c r="BRV6" s="24"/>
      <c r="BRW6" s="24"/>
      <c r="BRX6" s="24"/>
      <c r="BRY6" s="24"/>
      <c r="BRZ6" s="24"/>
      <c r="BSA6" s="24"/>
      <c r="BSB6" s="24"/>
      <c r="BSC6" s="22" t="s">
        <v>393</v>
      </c>
      <c r="BSD6" s="22" t="s">
        <v>182</v>
      </c>
      <c r="BSE6" s="22" t="s">
        <v>183</v>
      </c>
      <c r="BSF6" s="22" t="s">
        <v>184</v>
      </c>
      <c r="BSG6" s="2">
        <v>112</v>
      </c>
      <c r="BSH6" s="26"/>
      <c r="BSI6" s="23" t="s">
        <v>12</v>
      </c>
      <c r="BSJ6" s="24"/>
      <c r="BSK6" s="24"/>
      <c r="BSL6" s="24"/>
      <c r="BSM6" s="24"/>
      <c r="BSN6" s="24"/>
      <c r="BSO6" s="24"/>
      <c r="BSP6" s="24"/>
      <c r="BSQ6" s="24"/>
      <c r="BSR6" s="24"/>
      <c r="BSS6" s="22" t="s">
        <v>393</v>
      </c>
      <c r="BST6" s="22" t="s">
        <v>182</v>
      </c>
      <c r="BSU6" s="22" t="s">
        <v>183</v>
      </c>
      <c r="BSV6" s="22" t="s">
        <v>184</v>
      </c>
      <c r="BSW6" s="2">
        <v>112</v>
      </c>
      <c r="BSX6" s="26"/>
      <c r="BSY6" s="23" t="s">
        <v>12</v>
      </c>
      <c r="BSZ6" s="24"/>
      <c r="BTA6" s="24"/>
      <c r="BTB6" s="24"/>
      <c r="BTC6" s="24"/>
      <c r="BTD6" s="24"/>
      <c r="BTE6" s="24"/>
      <c r="BTF6" s="24"/>
      <c r="BTG6" s="24"/>
      <c r="BTH6" s="24"/>
      <c r="BTI6" s="22" t="s">
        <v>393</v>
      </c>
      <c r="BTJ6" s="22" t="s">
        <v>182</v>
      </c>
      <c r="BTK6" s="22" t="s">
        <v>183</v>
      </c>
      <c r="BTL6" s="22" t="s">
        <v>184</v>
      </c>
      <c r="BTM6" s="2">
        <v>112</v>
      </c>
      <c r="BTN6" s="26"/>
      <c r="BTO6" s="23" t="s">
        <v>12</v>
      </c>
      <c r="BTP6" s="24"/>
      <c r="BTQ6" s="24"/>
      <c r="BTR6" s="24"/>
      <c r="BTS6" s="24"/>
      <c r="BTT6" s="24"/>
      <c r="BTU6" s="24"/>
      <c r="BTV6" s="24"/>
      <c r="BTW6" s="24"/>
      <c r="BTX6" s="24"/>
      <c r="BTY6" s="22" t="s">
        <v>393</v>
      </c>
      <c r="BTZ6" s="22" t="s">
        <v>182</v>
      </c>
      <c r="BUA6" s="22" t="s">
        <v>183</v>
      </c>
      <c r="BUB6" s="22" t="s">
        <v>184</v>
      </c>
      <c r="BUC6" s="2">
        <v>112</v>
      </c>
      <c r="BUD6" s="26"/>
      <c r="BUE6" s="23" t="s">
        <v>12</v>
      </c>
      <c r="BUF6" s="24"/>
      <c r="BUG6" s="24"/>
      <c r="BUH6" s="24"/>
      <c r="BUI6" s="24"/>
      <c r="BUJ6" s="24"/>
      <c r="BUK6" s="24"/>
      <c r="BUL6" s="24"/>
      <c r="BUM6" s="24"/>
      <c r="BUN6" s="24"/>
      <c r="BUO6" s="22" t="s">
        <v>393</v>
      </c>
      <c r="BUP6" s="22" t="s">
        <v>182</v>
      </c>
      <c r="BUQ6" s="22" t="s">
        <v>183</v>
      </c>
      <c r="BUR6" s="22" t="s">
        <v>184</v>
      </c>
      <c r="BUS6" s="2">
        <v>112</v>
      </c>
      <c r="BUT6" s="26"/>
      <c r="BUU6" s="23" t="s">
        <v>12</v>
      </c>
      <c r="BUV6" s="24"/>
      <c r="BUW6" s="24"/>
      <c r="BUX6" s="24"/>
      <c r="BUY6" s="24"/>
      <c r="BUZ6" s="24"/>
      <c r="BVA6" s="24"/>
      <c r="BVB6" s="24"/>
      <c r="BVC6" s="24"/>
      <c r="BVD6" s="24"/>
      <c r="BVE6" s="22" t="s">
        <v>393</v>
      </c>
      <c r="BVF6" s="22" t="s">
        <v>182</v>
      </c>
      <c r="BVG6" s="22" t="s">
        <v>183</v>
      </c>
      <c r="BVH6" s="22" t="s">
        <v>184</v>
      </c>
      <c r="BVI6" s="2">
        <v>112</v>
      </c>
      <c r="BVJ6" s="26"/>
      <c r="BVK6" s="23" t="s">
        <v>12</v>
      </c>
      <c r="BVL6" s="24"/>
      <c r="BVM6" s="24"/>
      <c r="BVN6" s="24"/>
      <c r="BVO6" s="24"/>
      <c r="BVP6" s="24"/>
      <c r="BVQ6" s="24"/>
      <c r="BVR6" s="24"/>
      <c r="BVS6" s="24"/>
      <c r="BVT6" s="24"/>
      <c r="BVU6" s="22" t="s">
        <v>393</v>
      </c>
      <c r="BVV6" s="22" t="s">
        <v>182</v>
      </c>
      <c r="BVW6" s="22" t="s">
        <v>183</v>
      </c>
      <c r="BVX6" s="22" t="s">
        <v>184</v>
      </c>
      <c r="BVY6" s="2">
        <v>112</v>
      </c>
      <c r="BVZ6" s="26"/>
      <c r="BWA6" s="23" t="s">
        <v>12</v>
      </c>
      <c r="BWB6" s="24"/>
      <c r="BWC6" s="24"/>
      <c r="BWD6" s="24"/>
      <c r="BWE6" s="24"/>
      <c r="BWF6" s="24"/>
      <c r="BWG6" s="24"/>
      <c r="BWH6" s="24"/>
      <c r="BWI6" s="24"/>
      <c r="BWJ6" s="24"/>
      <c r="BWK6" s="22" t="s">
        <v>393</v>
      </c>
      <c r="BWL6" s="22" t="s">
        <v>182</v>
      </c>
      <c r="BWM6" s="22" t="s">
        <v>183</v>
      </c>
      <c r="BWN6" s="22" t="s">
        <v>184</v>
      </c>
      <c r="BWO6" s="2">
        <v>112</v>
      </c>
      <c r="BWP6" s="26"/>
      <c r="BWQ6" s="23" t="s">
        <v>12</v>
      </c>
      <c r="BWR6" s="24"/>
      <c r="BWS6" s="24"/>
      <c r="BWT6" s="24"/>
      <c r="BWU6" s="24"/>
      <c r="BWV6" s="24"/>
      <c r="BWW6" s="24"/>
      <c r="BWX6" s="24"/>
      <c r="BWY6" s="24"/>
      <c r="BWZ6" s="24"/>
      <c r="BXA6" s="22" t="s">
        <v>393</v>
      </c>
      <c r="BXB6" s="22" t="s">
        <v>182</v>
      </c>
      <c r="BXC6" s="22" t="s">
        <v>183</v>
      </c>
      <c r="BXD6" s="22" t="s">
        <v>184</v>
      </c>
      <c r="BXE6" s="2">
        <v>112</v>
      </c>
      <c r="BXF6" s="26"/>
      <c r="BXG6" s="23" t="s">
        <v>12</v>
      </c>
      <c r="BXH6" s="24"/>
      <c r="BXI6" s="24"/>
      <c r="BXJ6" s="24"/>
      <c r="BXK6" s="24"/>
      <c r="BXL6" s="24"/>
      <c r="BXM6" s="24"/>
      <c r="BXN6" s="24"/>
      <c r="BXO6" s="24"/>
      <c r="BXP6" s="24"/>
      <c r="BXQ6" s="22" t="s">
        <v>393</v>
      </c>
      <c r="BXR6" s="22" t="s">
        <v>182</v>
      </c>
      <c r="BXS6" s="22" t="s">
        <v>183</v>
      </c>
      <c r="BXT6" s="22" t="s">
        <v>184</v>
      </c>
      <c r="BXU6" s="2">
        <v>112</v>
      </c>
      <c r="BXV6" s="26"/>
      <c r="BXW6" s="23" t="s">
        <v>12</v>
      </c>
      <c r="BXX6" s="24"/>
      <c r="BXY6" s="24"/>
      <c r="BXZ6" s="24"/>
      <c r="BYA6" s="24"/>
      <c r="BYB6" s="24"/>
      <c r="BYC6" s="24"/>
      <c r="BYD6" s="24"/>
      <c r="BYE6" s="24"/>
      <c r="BYF6" s="24"/>
      <c r="BYG6" s="22" t="s">
        <v>393</v>
      </c>
      <c r="BYH6" s="22" t="s">
        <v>182</v>
      </c>
      <c r="BYI6" s="22" t="s">
        <v>183</v>
      </c>
      <c r="BYJ6" s="22" t="s">
        <v>184</v>
      </c>
      <c r="BYK6" s="2">
        <v>112</v>
      </c>
      <c r="BYL6" s="26"/>
      <c r="BYM6" s="23" t="s">
        <v>12</v>
      </c>
      <c r="BYN6" s="24"/>
      <c r="BYO6" s="24"/>
      <c r="BYP6" s="24"/>
      <c r="BYQ6" s="24"/>
      <c r="BYR6" s="24"/>
      <c r="BYS6" s="24"/>
      <c r="BYT6" s="24"/>
      <c r="BYU6" s="24"/>
      <c r="BYV6" s="24"/>
      <c r="BYW6" s="22" t="s">
        <v>393</v>
      </c>
      <c r="BYX6" s="22" t="s">
        <v>182</v>
      </c>
      <c r="BYY6" s="22" t="s">
        <v>183</v>
      </c>
      <c r="BYZ6" s="22" t="s">
        <v>184</v>
      </c>
      <c r="BZA6" s="2">
        <v>112</v>
      </c>
      <c r="BZB6" s="26"/>
      <c r="BZC6" s="23" t="s">
        <v>12</v>
      </c>
      <c r="BZD6" s="24"/>
      <c r="BZE6" s="24"/>
      <c r="BZF6" s="24"/>
      <c r="BZG6" s="24"/>
      <c r="BZH6" s="24"/>
      <c r="BZI6" s="24"/>
      <c r="BZJ6" s="24"/>
      <c r="BZK6" s="24"/>
      <c r="BZL6" s="24"/>
      <c r="BZM6" s="22" t="s">
        <v>393</v>
      </c>
      <c r="BZN6" s="22" t="s">
        <v>182</v>
      </c>
      <c r="BZO6" s="22" t="s">
        <v>183</v>
      </c>
      <c r="BZP6" s="22" t="s">
        <v>184</v>
      </c>
      <c r="BZQ6" s="2">
        <v>112</v>
      </c>
      <c r="BZR6" s="26"/>
      <c r="BZS6" s="23" t="s">
        <v>12</v>
      </c>
      <c r="BZT6" s="24"/>
      <c r="BZU6" s="24"/>
      <c r="BZV6" s="24"/>
      <c r="BZW6" s="24"/>
      <c r="BZX6" s="24"/>
      <c r="BZY6" s="24"/>
      <c r="BZZ6" s="24"/>
      <c r="CAA6" s="24"/>
      <c r="CAB6" s="24"/>
      <c r="CAC6" s="22" t="s">
        <v>393</v>
      </c>
      <c r="CAD6" s="22" t="s">
        <v>182</v>
      </c>
      <c r="CAE6" s="22" t="s">
        <v>183</v>
      </c>
      <c r="CAF6" s="22" t="s">
        <v>184</v>
      </c>
      <c r="CAG6" s="2">
        <v>112</v>
      </c>
      <c r="CAH6" s="26"/>
      <c r="CAI6" s="23" t="s">
        <v>12</v>
      </c>
      <c r="CAJ6" s="24"/>
      <c r="CAK6" s="24"/>
      <c r="CAL6" s="24"/>
      <c r="CAM6" s="24"/>
      <c r="CAN6" s="24"/>
      <c r="CAO6" s="24"/>
      <c r="CAP6" s="24"/>
      <c r="CAQ6" s="24"/>
      <c r="CAR6" s="24"/>
      <c r="CAS6" s="22" t="s">
        <v>393</v>
      </c>
      <c r="CAT6" s="22" t="s">
        <v>182</v>
      </c>
      <c r="CAU6" s="22" t="s">
        <v>183</v>
      </c>
      <c r="CAV6" s="22" t="s">
        <v>184</v>
      </c>
      <c r="CAW6" s="2">
        <v>112</v>
      </c>
      <c r="CAX6" s="26"/>
      <c r="CAY6" s="23" t="s">
        <v>12</v>
      </c>
      <c r="CAZ6" s="24"/>
      <c r="CBA6" s="24"/>
      <c r="CBB6" s="24"/>
      <c r="CBC6" s="24"/>
      <c r="CBD6" s="24"/>
      <c r="CBE6" s="24"/>
      <c r="CBF6" s="24"/>
      <c r="CBG6" s="24"/>
      <c r="CBH6" s="24"/>
      <c r="CBI6" s="22" t="s">
        <v>393</v>
      </c>
      <c r="CBJ6" s="22" t="s">
        <v>182</v>
      </c>
      <c r="CBK6" s="22" t="s">
        <v>183</v>
      </c>
      <c r="CBL6" s="22" t="s">
        <v>184</v>
      </c>
      <c r="CBM6" s="2">
        <v>112</v>
      </c>
      <c r="CBN6" s="26"/>
      <c r="CBO6" s="23" t="s">
        <v>12</v>
      </c>
      <c r="CBP6" s="24"/>
      <c r="CBQ6" s="24"/>
      <c r="CBR6" s="24"/>
      <c r="CBS6" s="24"/>
      <c r="CBT6" s="24"/>
      <c r="CBU6" s="24"/>
      <c r="CBV6" s="24"/>
      <c r="CBW6" s="24"/>
      <c r="CBX6" s="24"/>
      <c r="CBY6" s="22" t="s">
        <v>393</v>
      </c>
      <c r="CBZ6" s="22" t="s">
        <v>182</v>
      </c>
      <c r="CCA6" s="22" t="s">
        <v>183</v>
      </c>
      <c r="CCB6" s="22" t="s">
        <v>184</v>
      </c>
      <c r="CCC6" s="2">
        <v>112</v>
      </c>
      <c r="CCD6" s="26"/>
      <c r="CCE6" s="23" t="s">
        <v>12</v>
      </c>
      <c r="CCF6" s="24"/>
      <c r="CCG6" s="24"/>
      <c r="CCH6" s="24"/>
      <c r="CCI6" s="24"/>
      <c r="CCJ6" s="24"/>
      <c r="CCK6" s="24"/>
      <c r="CCL6" s="24"/>
      <c r="CCM6" s="24"/>
      <c r="CCN6" s="24"/>
      <c r="CCO6" s="22" t="s">
        <v>393</v>
      </c>
      <c r="CCP6" s="22" t="s">
        <v>182</v>
      </c>
      <c r="CCQ6" s="22" t="s">
        <v>183</v>
      </c>
      <c r="CCR6" s="22" t="s">
        <v>184</v>
      </c>
      <c r="CCS6" s="2">
        <v>112</v>
      </c>
      <c r="CCT6" s="26"/>
      <c r="CCU6" s="23" t="s">
        <v>12</v>
      </c>
      <c r="CCV6" s="24"/>
      <c r="CCW6" s="24"/>
      <c r="CCX6" s="24"/>
      <c r="CCY6" s="24"/>
      <c r="CCZ6" s="24"/>
      <c r="CDA6" s="24"/>
      <c r="CDB6" s="24"/>
      <c r="CDC6" s="24"/>
      <c r="CDD6" s="24"/>
      <c r="CDE6" s="22" t="s">
        <v>393</v>
      </c>
      <c r="CDF6" s="22" t="s">
        <v>182</v>
      </c>
      <c r="CDG6" s="22" t="s">
        <v>183</v>
      </c>
      <c r="CDH6" s="22" t="s">
        <v>184</v>
      </c>
      <c r="CDI6" s="2">
        <v>112</v>
      </c>
      <c r="CDJ6" s="26"/>
      <c r="CDK6" s="23" t="s">
        <v>12</v>
      </c>
      <c r="CDL6" s="24"/>
      <c r="CDM6" s="24"/>
      <c r="CDN6" s="24"/>
      <c r="CDO6" s="24"/>
      <c r="CDP6" s="24"/>
      <c r="CDQ6" s="24"/>
      <c r="CDR6" s="24"/>
      <c r="CDS6" s="24"/>
      <c r="CDT6" s="24"/>
      <c r="CDU6" s="22" t="s">
        <v>393</v>
      </c>
      <c r="CDV6" s="22" t="s">
        <v>182</v>
      </c>
      <c r="CDW6" s="22" t="s">
        <v>183</v>
      </c>
      <c r="CDX6" s="22" t="s">
        <v>184</v>
      </c>
      <c r="CDY6" s="2">
        <v>112</v>
      </c>
      <c r="CDZ6" s="26"/>
      <c r="CEA6" s="23" t="s">
        <v>12</v>
      </c>
      <c r="CEB6" s="24"/>
      <c r="CEC6" s="24"/>
      <c r="CED6" s="24"/>
      <c r="CEE6" s="24"/>
      <c r="CEF6" s="24"/>
      <c r="CEG6" s="24"/>
      <c r="CEH6" s="24"/>
      <c r="CEI6" s="24"/>
      <c r="CEJ6" s="24"/>
      <c r="CEK6" s="22" t="s">
        <v>393</v>
      </c>
      <c r="CEL6" s="22" t="s">
        <v>182</v>
      </c>
      <c r="CEM6" s="22" t="s">
        <v>183</v>
      </c>
      <c r="CEN6" s="22" t="s">
        <v>184</v>
      </c>
      <c r="CEO6" s="2">
        <v>112</v>
      </c>
      <c r="CEP6" s="26"/>
      <c r="CEQ6" s="23" t="s">
        <v>12</v>
      </c>
      <c r="CER6" s="24"/>
      <c r="CES6" s="24"/>
      <c r="CET6" s="24"/>
      <c r="CEU6" s="24"/>
      <c r="CEV6" s="24"/>
      <c r="CEW6" s="24"/>
      <c r="CEX6" s="24"/>
      <c r="CEY6" s="24"/>
      <c r="CEZ6" s="24"/>
      <c r="CFA6" s="22" t="s">
        <v>393</v>
      </c>
      <c r="CFB6" s="22" t="s">
        <v>182</v>
      </c>
      <c r="CFC6" s="22" t="s">
        <v>183</v>
      </c>
      <c r="CFD6" s="22" t="s">
        <v>184</v>
      </c>
      <c r="CFE6" s="2">
        <v>112</v>
      </c>
      <c r="CFF6" s="26"/>
      <c r="CFG6" s="23" t="s">
        <v>12</v>
      </c>
      <c r="CFH6" s="24"/>
      <c r="CFI6" s="24"/>
      <c r="CFJ6" s="24"/>
      <c r="CFK6" s="24"/>
      <c r="CFL6" s="24"/>
      <c r="CFM6" s="24"/>
      <c r="CFN6" s="24"/>
      <c r="CFO6" s="24"/>
      <c r="CFP6" s="24"/>
      <c r="CFQ6" s="22" t="s">
        <v>393</v>
      </c>
      <c r="CFR6" s="22" t="s">
        <v>182</v>
      </c>
      <c r="CFS6" s="22" t="s">
        <v>183</v>
      </c>
      <c r="CFT6" s="22" t="s">
        <v>184</v>
      </c>
      <c r="CFU6" s="2">
        <v>112</v>
      </c>
      <c r="CFV6" s="26"/>
      <c r="CFW6" s="23" t="s">
        <v>12</v>
      </c>
      <c r="CFX6" s="24"/>
      <c r="CFY6" s="24"/>
      <c r="CFZ6" s="24"/>
      <c r="CGA6" s="24"/>
      <c r="CGB6" s="24"/>
      <c r="CGC6" s="24"/>
      <c r="CGD6" s="24"/>
      <c r="CGE6" s="24"/>
      <c r="CGF6" s="24"/>
      <c r="CGG6" s="22" t="s">
        <v>393</v>
      </c>
      <c r="CGH6" s="22" t="s">
        <v>182</v>
      </c>
      <c r="CGI6" s="22" t="s">
        <v>183</v>
      </c>
      <c r="CGJ6" s="22" t="s">
        <v>184</v>
      </c>
      <c r="CGK6" s="2">
        <v>112</v>
      </c>
      <c r="CGL6" s="26"/>
      <c r="CGM6" s="23" t="s">
        <v>12</v>
      </c>
      <c r="CGN6" s="24"/>
      <c r="CGO6" s="24"/>
      <c r="CGP6" s="24"/>
      <c r="CGQ6" s="24"/>
      <c r="CGR6" s="24"/>
      <c r="CGS6" s="24"/>
      <c r="CGT6" s="24"/>
      <c r="CGU6" s="24"/>
      <c r="CGV6" s="24"/>
      <c r="CGW6" s="22" t="s">
        <v>393</v>
      </c>
      <c r="CGX6" s="22" t="s">
        <v>182</v>
      </c>
      <c r="CGY6" s="22" t="s">
        <v>183</v>
      </c>
      <c r="CGZ6" s="22" t="s">
        <v>184</v>
      </c>
      <c r="CHA6" s="2">
        <v>112</v>
      </c>
      <c r="CHB6" s="26"/>
      <c r="CHC6" s="23" t="s">
        <v>12</v>
      </c>
      <c r="CHD6" s="24"/>
      <c r="CHE6" s="24"/>
      <c r="CHF6" s="24"/>
      <c r="CHG6" s="24"/>
      <c r="CHH6" s="24"/>
      <c r="CHI6" s="24"/>
      <c r="CHJ6" s="24"/>
      <c r="CHK6" s="24"/>
      <c r="CHL6" s="24"/>
      <c r="CHM6" s="22" t="s">
        <v>393</v>
      </c>
      <c r="CHN6" s="22" t="s">
        <v>182</v>
      </c>
      <c r="CHO6" s="22" t="s">
        <v>183</v>
      </c>
      <c r="CHP6" s="22" t="s">
        <v>184</v>
      </c>
      <c r="CHQ6" s="2">
        <v>112</v>
      </c>
      <c r="CHR6" s="26"/>
      <c r="CHS6" s="23" t="s">
        <v>12</v>
      </c>
      <c r="CHT6" s="24"/>
      <c r="CHU6" s="24"/>
      <c r="CHV6" s="24"/>
      <c r="CHW6" s="24"/>
      <c r="CHX6" s="24"/>
      <c r="CHY6" s="24"/>
      <c r="CHZ6" s="24"/>
      <c r="CIA6" s="24"/>
      <c r="CIB6" s="24"/>
      <c r="CIC6" s="22" t="s">
        <v>393</v>
      </c>
      <c r="CID6" s="22" t="s">
        <v>182</v>
      </c>
      <c r="CIE6" s="22" t="s">
        <v>183</v>
      </c>
      <c r="CIF6" s="22" t="s">
        <v>184</v>
      </c>
      <c r="CIG6" s="2">
        <v>112</v>
      </c>
      <c r="CIH6" s="26"/>
      <c r="CII6" s="23" t="s">
        <v>12</v>
      </c>
      <c r="CIJ6" s="24"/>
      <c r="CIK6" s="24"/>
      <c r="CIL6" s="24"/>
      <c r="CIM6" s="24"/>
      <c r="CIN6" s="24"/>
      <c r="CIO6" s="24"/>
      <c r="CIP6" s="24"/>
      <c r="CIQ6" s="24"/>
      <c r="CIR6" s="24"/>
      <c r="CIS6" s="22" t="s">
        <v>393</v>
      </c>
      <c r="CIT6" s="22" t="s">
        <v>182</v>
      </c>
      <c r="CIU6" s="22" t="s">
        <v>183</v>
      </c>
      <c r="CIV6" s="22" t="s">
        <v>184</v>
      </c>
      <c r="CIW6" s="2">
        <v>112</v>
      </c>
      <c r="CIX6" s="26"/>
      <c r="CIY6" s="23" t="s">
        <v>12</v>
      </c>
      <c r="CIZ6" s="24"/>
      <c r="CJA6" s="24"/>
      <c r="CJB6" s="24"/>
      <c r="CJC6" s="24"/>
      <c r="CJD6" s="24"/>
      <c r="CJE6" s="24"/>
      <c r="CJF6" s="24"/>
      <c r="CJG6" s="24"/>
      <c r="CJH6" s="24"/>
      <c r="CJI6" s="22" t="s">
        <v>393</v>
      </c>
      <c r="CJJ6" s="22" t="s">
        <v>182</v>
      </c>
      <c r="CJK6" s="22" t="s">
        <v>183</v>
      </c>
      <c r="CJL6" s="22" t="s">
        <v>184</v>
      </c>
      <c r="CJM6" s="2">
        <v>112</v>
      </c>
      <c r="CJN6" s="26"/>
      <c r="CJO6" s="23" t="s">
        <v>12</v>
      </c>
      <c r="CJP6" s="24"/>
      <c r="CJQ6" s="24"/>
      <c r="CJR6" s="24"/>
      <c r="CJS6" s="24"/>
      <c r="CJT6" s="24"/>
      <c r="CJU6" s="24"/>
      <c r="CJV6" s="24"/>
      <c r="CJW6" s="24"/>
      <c r="CJX6" s="24"/>
      <c r="CJY6" s="22" t="s">
        <v>393</v>
      </c>
      <c r="CJZ6" s="22" t="s">
        <v>182</v>
      </c>
      <c r="CKA6" s="22" t="s">
        <v>183</v>
      </c>
      <c r="CKB6" s="22" t="s">
        <v>184</v>
      </c>
      <c r="CKC6" s="2">
        <v>112</v>
      </c>
      <c r="CKD6" s="26"/>
      <c r="CKE6" s="23" t="s">
        <v>12</v>
      </c>
      <c r="CKF6" s="24"/>
      <c r="CKG6" s="24"/>
      <c r="CKH6" s="24"/>
      <c r="CKI6" s="24"/>
      <c r="CKJ6" s="24"/>
      <c r="CKK6" s="24"/>
      <c r="CKL6" s="24"/>
      <c r="CKM6" s="24"/>
      <c r="CKN6" s="24"/>
      <c r="CKO6" s="22" t="s">
        <v>393</v>
      </c>
      <c r="CKP6" s="22" t="s">
        <v>182</v>
      </c>
      <c r="CKQ6" s="22" t="s">
        <v>183</v>
      </c>
      <c r="CKR6" s="22" t="s">
        <v>184</v>
      </c>
      <c r="CKS6" s="2">
        <v>112</v>
      </c>
      <c r="CKT6" s="26"/>
      <c r="CKU6" s="23" t="s">
        <v>12</v>
      </c>
      <c r="CKV6" s="24"/>
      <c r="CKW6" s="24"/>
      <c r="CKX6" s="24"/>
      <c r="CKY6" s="24"/>
      <c r="CKZ6" s="24"/>
      <c r="CLA6" s="24"/>
      <c r="CLB6" s="24"/>
      <c r="CLC6" s="24"/>
      <c r="CLD6" s="24"/>
      <c r="CLE6" s="22" t="s">
        <v>393</v>
      </c>
      <c r="CLF6" s="22" t="s">
        <v>182</v>
      </c>
      <c r="CLG6" s="22" t="s">
        <v>183</v>
      </c>
      <c r="CLH6" s="22" t="s">
        <v>184</v>
      </c>
      <c r="CLI6" s="2">
        <v>112</v>
      </c>
      <c r="CLJ6" s="26"/>
      <c r="CLK6" s="23" t="s">
        <v>12</v>
      </c>
      <c r="CLL6" s="24"/>
      <c r="CLM6" s="24"/>
      <c r="CLN6" s="24"/>
      <c r="CLO6" s="24"/>
      <c r="CLP6" s="24"/>
      <c r="CLQ6" s="24"/>
      <c r="CLR6" s="24"/>
      <c r="CLS6" s="24"/>
      <c r="CLT6" s="24"/>
      <c r="CLU6" s="22" t="s">
        <v>393</v>
      </c>
      <c r="CLV6" s="22" t="s">
        <v>182</v>
      </c>
      <c r="CLW6" s="22" t="s">
        <v>183</v>
      </c>
      <c r="CLX6" s="22" t="s">
        <v>184</v>
      </c>
      <c r="CLY6" s="2">
        <v>112</v>
      </c>
      <c r="CLZ6" s="26"/>
      <c r="CMA6" s="23" t="s">
        <v>12</v>
      </c>
      <c r="CMB6" s="24"/>
      <c r="CMC6" s="24"/>
      <c r="CMD6" s="24"/>
      <c r="CME6" s="24"/>
      <c r="CMF6" s="24"/>
      <c r="CMG6" s="24"/>
      <c r="CMH6" s="24"/>
      <c r="CMI6" s="24"/>
      <c r="CMJ6" s="24"/>
      <c r="CMK6" s="22" t="s">
        <v>393</v>
      </c>
      <c r="CML6" s="22" t="s">
        <v>182</v>
      </c>
      <c r="CMM6" s="22" t="s">
        <v>183</v>
      </c>
      <c r="CMN6" s="22" t="s">
        <v>184</v>
      </c>
      <c r="CMO6" s="2">
        <v>112</v>
      </c>
      <c r="CMP6" s="26"/>
      <c r="CMQ6" s="23" t="s">
        <v>12</v>
      </c>
      <c r="CMR6" s="24"/>
      <c r="CMS6" s="24"/>
      <c r="CMT6" s="24"/>
      <c r="CMU6" s="24"/>
      <c r="CMV6" s="24"/>
      <c r="CMW6" s="24"/>
      <c r="CMX6" s="24"/>
      <c r="CMY6" s="24"/>
      <c r="CMZ6" s="24"/>
      <c r="CNA6" s="22" t="s">
        <v>393</v>
      </c>
      <c r="CNB6" s="22" t="s">
        <v>182</v>
      </c>
      <c r="CNC6" s="22" t="s">
        <v>183</v>
      </c>
      <c r="CND6" s="22" t="s">
        <v>184</v>
      </c>
      <c r="CNE6" s="2">
        <v>112</v>
      </c>
      <c r="CNF6" s="26"/>
      <c r="CNG6" s="23" t="s">
        <v>12</v>
      </c>
      <c r="CNH6" s="24"/>
      <c r="CNI6" s="24"/>
      <c r="CNJ6" s="24"/>
      <c r="CNK6" s="24"/>
      <c r="CNL6" s="24"/>
      <c r="CNM6" s="24"/>
      <c r="CNN6" s="24"/>
      <c r="CNO6" s="24"/>
      <c r="CNP6" s="24"/>
      <c r="CNQ6" s="22" t="s">
        <v>393</v>
      </c>
      <c r="CNR6" s="22" t="s">
        <v>182</v>
      </c>
      <c r="CNS6" s="22" t="s">
        <v>183</v>
      </c>
      <c r="CNT6" s="22" t="s">
        <v>184</v>
      </c>
      <c r="CNU6" s="2">
        <v>112</v>
      </c>
      <c r="CNV6" s="26"/>
      <c r="CNW6" s="23" t="s">
        <v>12</v>
      </c>
      <c r="CNX6" s="24"/>
      <c r="CNY6" s="24"/>
      <c r="CNZ6" s="24"/>
      <c r="COA6" s="24"/>
      <c r="COB6" s="24"/>
      <c r="COC6" s="24"/>
      <c r="COD6" s="24"/>
      <c r="COE6" s="24"/>
      <c r="COF6" s="24"/>
      <c r="COG6" s="22" t="s">
        <v>393</v>
      </c>
      <c r="COH6" s="22" t="s">
        <v>182</v>
      </c>
      <c r="COI6" s="22" t="s">
        <v>183</v>
      </c>
      <c r="COJ6" s="22" t="s">
        <v>184</v>
      </c>
      <c r="COK6" s="2">
        <v>112</v>
      </c>
      <c r="COL6" s="26"/>
      <c r="COM6" s="23" t="s">
        <v>12</v>
      </c>
      <c r="CON6" s="24"/>
      <c r="COO6" s="24"/>
      <c r="COP6" s="24"/>
      <c r="COQ6" s="24"/>
      <c r="COR6" s="24"/>
      <c r="COS6" s="24"/>
      <c r="COT6" s="24"/>
      <c r="COU6" s="24"/>
      <c r="COV6" s="24"/>
      <c r="COW6" s="22" t="s">
        <v>393</v>
      </c>
      <c r="COX6" s="22" t="s">
        <v>182</v>
      </c>
      <c r="COY6" s="22" t="s">
        <v>183</v>
      </c>
      <c r="COZ6" s="22" t="s">
        <v>184</v>
      </c>
      <c r="CPA6" s="2">
        <v>112</v>
      </c>
      <c r="CPB6" s="26"/>
      <c r="CPC6" s="23" t="s">
        <v>12</v>
      </c>
      <c r="CPD6" s="24"/>
      <c r="CPE6" s="24"/>
      <c r="CPF6" s="24"/>
      <c r="CPG6" s="24"/>
      <c r="CPH6" s="24"/>
      <c r="CPI6" s="24"/>
      <c r="CPJ6" s="24"/>
      <c r="CPK6" s="24"/>
      <c r="CPL6" s="24"/>
      <c r="CPM6" s="22" t="s">
        <v>393</v>
      </c>
      <c r="CPN6" s="22" t="s">
        <v>182</v>
      </c>
      <c r="CPO6" s="22" t="s">
        <v>183</v>
      </c>
      <c r="CPP6" s="22" t="s">
        <v>184</v>
      </c>
      <c r="CPQ6" s="2">
        <v>112</v>
      </c>
      <c r="CPR6" s="26"/>
      <c r="CPS6" s="23" t="s">
        <v>12</v>
      </c>
      <c r="CPT6" s="24"/>
      <c r="CPU6" s="24"/>
      <c r="CPV6" s="24"/>
      <c r="CPW6" s="24"/>
      <c r="CPX6" s="24"/>
      <c r="CPY6" s="24"/>
      <c r="CPZ6" s="24"/>
      <c r="CQA6" s="24"/>
      <c r="CQB6" s="24"/>
      <c r="CQC6" s="22" t="s">
        <v>393</v>
      </c>
      <c r="CQD6" s="22" t="s">
        <v>182</v>
      </c>
      <c r="CQE6" s="22" t="s">
        <v>183</v>
      </c>
      <c r="CQF6" s="22" t="s">
        <v>184</v>
      </c>
      <c r="CQG6" s="2">
        <v>112</v>
      </c>
      <c r="CQH6" s="26"/>
      <c r="CQI6" s="23" t="s">
        <v>12</v>
      </c>
      <c r="CQJ6" s="24"/>
      <c r="CQK6" s="24"/>
      <c r="CQL6" s="24"/>
      <c r="CQM6" s="24"/>
      <c r="CQN6" s="24"/>
      <c r="CQO6" s="24"/>
      <c r="CQP6" s="24"/>
      <c r="CQQ6" s="24"/>
      <c r="CQR6" s="24"/>
      <c r="CQS6" s="22" t="s">
        <v>393</v>
      </c>
      <c r="CQT6" s="22" t="s">
        <v>182</v>
      </c>
      <c r="CQU6" s="22" t="s">
        <v>183</v>
      </c>
      <c r="CQV6" s="22" t="s">
        <v>184</v>
      </c>
      <c r="CQW6" s="2">
        <v>112</v>
      </c>
      <c r="CQX6" s="26"/>
      <c r="CQY6" s="23" t="s">
        <v>12</v>
      </c>
      <c r="CQZ6" s="24"/>
      <c r="CRA6" s="24"/>
      <c r="CRB6" s="24"/>
      <c r="CRC6" s="24"/>
      <c r="CRD6" s="24"/>
      <c r="CRE6" s="24"/>
      <c r="CRF6" s="24"/>
      <c r="CRG6" s="24"/>
      <c r="CRH6" s="24"/>
      <c r="CRI6" s="22" t="s">
        <v>393</v>
      </c>
      <c r="CRJ6" s="22" t="s">
        <v>182</v>
      </c>
      <c r="CRK6" s="22" t="s">
        <v>183</v>
      </c>
      <c r="CRL6" s="22" t="s">
        <v>184</v>
      </c>
      <c r="CRM6" s="2">
        <v>112</v>
      </c>
      <c r="CRN6" s="26"/>
      <c r="CRO6" s="23" t="s">
        <v>12</v>
      </c>
      <c r="CRP6" s="24"/>
      <c r="CRQ6" s="24"/>
      <c r="CRR6" s="24"/>
      <c r="CRS6" s="24"/>
      <c r="CRT6" s="24"/>
      <c r="CRU6" s="24"/>
      <c r="CRV6" s="24"/>
      <c r="CRW6" s="24"/>
      <c r="CRX6" s="24"/>
      <c r="CRY6" s="22" t="s">
        <v>393</v>
      </c>
      <c r="CRZ6" s="22" t="s">
        <v>182</v>
      </c>
      <c r="CSA6" s="22" t="s">
        <v>183</v>
      </c>
      <c r="CSB6" s="22" t="s">
        <v>184</v>
      </c>
      <c r="CSC6" s="2">
        <v>112</v>
      </c>
      <c r="CSD6" s="26"/>
      <c r="CSE6" s="23" t="s">
        <v>12</v>
      </c>
      <c r="CSF6" s="24"/>
      <c r="CSG6" s="24"/>
      <c r="CSH6" s="24"/>
      <c r="CSI6" s="24"/>
      <c r="CSJ6" s="24"/>
      <c r="CSK6" s="24"/>
      <c r="CSL6" s="24"/>
      <c r="CSM6" s="24"/>
      <c r="CSN6" s="24"/>
      <c r="CSO6" s="22" t="s">
        <v>393</v>
      </c>
      <c r="CSP6" s="22" t="s">
        <v>182</v>
      </c>
      <c r="CSQ6" s="22" t="s">
        <v>183</v>
      </c>
      <c r="CSR6" s="22" t="s">
        <v>184</v>
      </c>
      <c r="CSS6" s="2">
        <v>112</v>
      </c>
      <c r="CST6" s="26"/>
      <c r="CSU6" s="23" t="s">
        <v>12</v>
      </c>
      <c r="CSV6" s="24"/>
      <c r="CSW6" s="24"/>
      <c r="CSX6" s="24"/>
      <c r="CSY6" s="24"/>
      <c r="CSZ6" s="24"/>
      <c r="CTA6" s="24"/>
      <c r="CTB6" s="24"/>
      <c r="CTC6" s="24"/>
      <c r="CTD6" s="24"/>
      <c r="CTE6" s="22" t="s">
        <v>393</v>
      </c>
      <c r="CTF6" s="22" t="s">
        <v>182</v>
      </c>
      <c r="CTG6" s="22" t="s">
        <v>183</v>
      </c>
      <c r="CTH6" s="22" t="s">
        <v>184</v>
      </c>
      <c r="CTI6" s="2">
        <v>112</v>
      </c>
      <c r="CTJ6" s="26"/>
      <c r="CTK6" s="23" t="s">
        <v>12</v>
      </c>
      <c r="CTL6" s="24"/>
      <c r="CTM6" s="24"/>
      <c r="CTN6" s="24"/>
      <c r="CTO6" s="24"/>
      <c r="CTP6" s="24"/>
      <c r="CTQ6" s="24"/>
      <c r="CTR6" s="24"/>
      <c r="CTS6" s="24"/>
      <c r="CTT6" s="24"/>
      <c r="CTU6" s="22" t="s">
        <v>393</v>
      </c>
      <c r="CTV6" s="22" t="s">
        <v>182</v>
      </c>
      <c r="CTW6" s="22" t="s">
        <v>183</v>
      </c>
      <c r="CTX6" s="22" t="s">
        <v>184</v>
      </c>
      <c r="CTY6" s="2">
        <v>112</v>
      </c>
      <c r="CTZ6" s="26"/>
      <c r="CUA6" s="23" t="s">
        <v>12</v>
      </c>
      <c r="CUB6" s="24"/>
      <c r="CUC6" s="24"/>
      <c r="CUD6" s="24"/>
      <c r="CUE6" s="24"/>
      <c r="CUF6" s="24"/>
      <c r="CUG6" s="24"/>
      <c r="CUH6" s="24"/>
      <c r="CUI6" s="24"/>
      <c r="CUJ6" s="24"/>
      <c r="CUK6" s="22" t="s">
        <v>393</v>
      </c>
      <c r="CUL6" s="22" t="s">
        <v>182</v>
      </c>
      <c r="CUM6" s="22" t="s">
        <v>183</v>
      </c>
      <c r="CUN6" s="22" t="s">
        <v>184</v>
      </c>
      <c r="CUO6" s="2">
        <v>112</v>
      </c>
      <c r="CUP6" s="26"/>
      <c r="CUQ6" s="23" t="s">
        <v>12</v>
      </c>
      <c r="CUR6" s="24"/>
      <c r="CUS6" s="24"/>
      <c r="CUT6" s="24"/>
      <c r="CUU6" s="24"/>
      <c r="CUV6" s="24"/>
      <c r="CUW6" s="24"/>
      <c r="CUX6" s="24"/>
      <c r="CUY6" s="24"/>
      <c r="CUZ6" s="24"/>
      <c r="CVA6" s="22" t="s">
        <v>393</v>
      </c>
      <c r="CVB6" s="22" t="s">
        <v>182</v>
      </c>
      <c r="CVC6" s="22" t="s">
        <v>183</v>
      </c>
      <c r="CVD6" s="22" t="s">
        <v>184</v>
      </c>
      <c r="CVE6" s="2">
        <v>112</v>
      </c>
      <c r="CVF6" s="26"/>
      <c r="CVG6" s="23" t="s">
        <v>12</v>
      </c>
      <c r="CVH6" s="24"/>
      <c r="CVI6" s="24"/>
      <c r="CVJ6" s="24"/>
      <c r="CVK6" s="24"/>
      <c r="CVL6" s="24"/>
      <c r="CVM6" s="24"/>
      <c r="CVN6" s="24"/>
      <c r="CVO6" s="24"/>
      <c r="CVP6" s="24"/>
      <c r="CVQ6" s="22" t="s">
        <v>393</v>
      </c>
      <c r="CVR6" s="22" t="s">
        <v>182</v>
      </c>
      <c r="CVS6" s="22" t="s">
        <v>183</v>
      </c>
      <c r="CVT6" s="22" t="s">
        <v>184</v>
      </c>
      <c r="CVU6" s="2">
        <v>112</v>
      </c>
      <c r="CVV6" s="26"/>
      <c r="CVW6" s="23" t="s">
        <v>12</v>
      </c>
      <c r="CVX6" s="24"/>
      <c r="CVY6" s="24"/>
      <c r="CVZ6" s="24"/>
      <c r="CWA6" s="24"/>
      <c r="CWB6" s="24"/>
      <c r="CWC6" s="24"/>
      <c r="CWD6" s="24"/>
      <c r="CWE6" s="24"/>
      <c r="CWF6" s="24"/>
      <c r="CWG6" s="22" t="s">
        <v>393</v>
      </c>
      <c r="CWH6" s="22" t="s">
        <v>182</v>
      </c>
      <c r="CWI6" s="22" t="s">
        <v>183</v>
      </c>
      <c r="CWJ6" s="22" t="s">
        <v>184</v>
      </c>
      <c r="CWK6" s="2">
        <v>112</v>
      </c>
      <c r="CWL6" s="26"/>
      <c r="CWM6" s="23" t="s">
        <v>12</v>
      </c>
      <c r="CWN6" s="24"/>
      <c r="CWO6" s="24"/>
      <c r="CWP6" s="24"/>
      <c r="CWQ6" s="24"/>
      <c r="CWR6" s="24"/>
      <c r="CWS6" s="24"/>
      <c r="CWT6" s="24"/>
      <c r="CWU6" s="24"/>
      <c r="CWV6" s="24"/>
      <c r="CWW6" s="22" t="s">
        <v>393</v>
      </c>
      <c r="CWX6" s="22" t="s">
        <v>182</v>
      </c>
      <c r="CWY6" s="22" t="s">
        <v>183</v>
      </c>
      <c r="CWZ6" s="22" t="s">
        <v>184</v>
      </c>
      <c r="CXA6" s="2">
        <v>112</v>
      </c>
      <c r="CXB6" s="26"/>
      <c r="CXC6" s="23" t="s">
        <v>12</v>
      </c>
      <c r="CXD6" s="24"/>
      <c r="CXE6" s="24"/>
      <c r="CXF6" s="24"/>
      <c r="CXG6" s="24"/>
      <c r="CXH6" s="24"/>
      <c r="CXI6" s="24"/>
      <c r="CXJ6" s="24"/>
      <c r="CXK6" s="24"/>
      <c r="CXL6" s="24"/>
      <c r="CXM6" s="22" t="s">
        <v>393</v>
      </c>
      <c r="CXN6" s="22" t="s">
        <v>182</v>
      </c>
      <c r="CXO6" s="22" t="s">
        <v>183</v>
      </c>
      <c r="CXP6" s="22" t="s">
        <v>184</v>
      </c>
      <c r="CXQ6" s="2">
        <v>112</v>
      </c>
      <c r="CXR6" s="26"/>
      <c r="CXS6" s="23" t="s">
        <v>12</v>
      </c>
      <c r="CXT6" s="24"/>
      <c r="CXU6" s="24"/>
      <c r="CXV6" s="24"/>
      <c r="CXW6" s="24"/>
      <c r="CXX6" s="24"/>
      <c r="CXY6" s="24"/>
      <c r="CXZ6" s="24"/>
      <c r="CYA6" s="24"/>
      <c r="CYB6" s="24"/>
      <c r="CYC6" s="22" t="s">
        <v>393</v>
      </c>
      <c r="CYD6" s="22" t="s">
        <v>182</v>
      </c>
      <c r="CYE6" s="22" t="s">
        <v>183</v>
      </c>
      <c r="CYF6" s="22" t="s">
        <v>184</v>
      </c>
      <c r="CYG6" s="2">
        <v>112</v>
      </c>
      <c r="CYH6" s="26"/>
      <c r="CYI6" s="23" t="s">
        <v>12</v>
      </c>
      <c r="CYJ6" s="24"/>
      <c r="CYK6" s="24"/>
      <c r="CYL6" s="24"/>
      <c r="CYM6" s="24"/>
      <c r="CYN6" s="24"/>
      <c r="CYO6" s="24"/>
      <c r="CYP6" s="24"/>
      <c r="CYQ6" s="24"/>
      <c r="CYR6" s="24"/>
      <c r="CYS6" s="22" t="s">
        <v>393</v>
      </c>
      <c r="CYT6" s="22" t="s">
        <v>182</v>
      </c>
      <c r="CYU6" s="22" t="s">
        <v>183</v>
      </c>
      <c r="CYV6" s="22" t="s">
        <v>184</v>
      </c>
      <c r="CYW6" s="2">
        <v>112</v>
      </c>
      <c r="CYX6" s="26"/>
      <c r="CYY6" s="23" t="s">
        <v>12</v>
      </c>
      <c r="CYZ6" s="24"/>
      <c r="CZA6" s="24"/>
      <c r="CZB6" s="24"/>
      <c r="CZC6" s="24"/>
      <c r="CZD6" s="24"/>
      <c r="CZE6" s="24"/>
      <c r="CZF6" s="24"/>
      <c r="CZG6" s="24"/>
      <c r="CZH6" s="24"/>
      <c r="CZI6" s="22" t="s">
        <v>393</v>
      </c>
      <c r="CZJ6" s="22" t="s">
        <v>182</v>
      </c>
      <c r="CZK6" s="22" t="s">
        <v>183</v>
      </c>
      <c r="CZL6" s="22" t="s">
        <v>184</v>
      </c>
      <c r="CZM6" s="2">
        <v>112</v>
      </c>
      <c r="CZN6" s="26"/>
      <c r="CZO6" s="23" t="s">
        <v>12</v>
      </c>
      <c r="CZP6" s="24"/>
      <c r="CZQ6" s="24"/>
      <c r="CZR6" s="24"/>
      <c r="CZS6" s="24"/>
      <c r="CZT6" s="24"/>
      <c r="CZU6" s="24"/>
      <c r="CZV6" s="24"/>
      <c r="CZW6" s="24"/>
      <c r="CZX6" s="24"/>
      <c r="CZY6" s="22" t="s">
        <v>393</v>
      </c>
      <c r="CZZ6" s="22" t="s">
        <v>182</v>
      </c>
      <c r="DAA6" s="22" t="s">
        <v>183</v>
      </c>
      <c r="DAB6" s="22" t="s">
        <v>184</v>
      </c>
      <c r="DAC6" s="2">
        <v>112</v>
      </c>
      <c r="DAD6" s="26"/>
      <c r="DAE6" s="23" t="s">
        <v>12</v>
      </c>
      <c r="DAF6" s="24"/>
      <c r="DAG6" s="24"/>
      <c r="DAH6" s="24"/>
      <c r="DAI6" s="24"/>
      <c r="DAJ6" s="24"/>
      <c r="DAK6" s="24"/>
      <c r="DAL6" s="24"/>
      <c r="DAM6" s="24"/>
      <c r="DAN6" s="24"/>
      <c r="DAO6" s="22" t="s">
        <v>393</v>
      </c>
      <c r="DAP6" s="22" t="s">
        <v>182</v>
      </c>
      <c r="DAQ6" s="22" t="s">
        <v>183</v>
      </c>
      <c r="DAR6" s="22" t="s">
        <v>184</v>
      </c>
      <c r="DAS6" s="2">
        <v>112</v>
      </c>
      <c r="DAT6" s="26"/>
      <c r="DAU6" s="23" t="s">
        <v>12</v>
      </c>
      <c r="DAV6" s="24"/>
      <c r="DAW6" s="24"/>
      <c r="DAX6" s="24"/>
      <c r="DAY6" s="24"/>
      <c r="DAZ6" s="24"/>
      <c r="DBA6" s="24"/>
      <c r="DBB6" s="24"/>
      <c r="DBC6" s="24"/>
      <c r="DBD6" s="24"/>
      <c r="DBE6" s="22" t="s">
        <v>393</v>
      </c>
      <c r="DBF6" s="22" t="s">
        <v>182</v>
      </c>
      <c r="DBG6" s="22" t="s">
        <v>183</v>
      </c>
      <c r="DBH6" s="22" t="s">
        <v>184</v>
      </c>
      <c r="DBI6" s="2">
        <v>112</v>
      </c>
      <c r="DBJ6" s="26"/>
      <c r="DBK6" s="23" t="s">
        <v>12</v>
      </c>
      <c r="DBL6" s="24"/>
      <c r="DBM6" s="24"/>
      <c r="DBN6" s="24"/>
      <c r="DBO6" s="24"/>
      <c r="DBP6" s="24"/>
      <c r="DBQ6" s="24"/>
      <c r="DBR6" s="24"/>
      <c r="DBS6" s="24"/>
      <c r="DBT6" s="24"/>
      <c r="DBU6" s="22" t="s">
        <v>393</v>
      </c>
      <c r="DBV6" s="22" t="s">
        <v>182</v>
      </c>
      <c r="DBW6" s="22" t="s">
        <v>183</v>
      </c>
      <c r="DBX6" s="22" t="s">
        <v>184</v>
      </c>
      <c r="DBY6" s="2">
        <v>112</v>
      </c>
      <c r="DBZ6" s="26"/>
      <c r="DCA6" s="23" t="s">
        <v>12</v>
      </c>
      <c r="DCB6" s="24"/>
      <c r="DCC6" s="24"/>
      <c r="DCD6" s="24"/>
      <c r="DCE6" s="24"/>
      <c r="DCF6" s="24"/>
      <c r="DCG6" s="24"/>
      <c r="DCH6" s="24"/>
      <c r="DCI6" s="24"/>
      <c r="DCJ6" s="24"/>
      <c r="DCK6" s="22" t="s">
        <v>393</v>
      </c>
      <c r="DCL6" s="22" t="s">
        <v>182</v>
      </c>
      <c r="DCM6" s="22" t="s">
        <v>183</v>
      </c>
      <c r="DCN6" s="22" t="s">
        <v>184</v>
      </c>
      <c r="DCO6" s="2">
        <v>112</v>
      </c>
      <c r="DCP6" s="26"/>
      <c r="DCQ6" s="23" t="s">
        <v>12</v>
      </c>
      <c r="DCR6" s="24"/>
      <c r="DCS6" s="24"/>
      <c r="DCT6" s="24"/>
      <c r="DCU6" s="24"/>
      <c r="DCV6" s="24"/>
      <c r="DCW6" s="24"/>
      <c r="DCX6" s="24"/>
      <c r="DCY6" s="24"/>
      <c r="DCZ6" s="24"/>
      <c r="DDA6" s="22" t="s">
        <v>393</v>
      </c>
      <c r="DDB6" s="22" t="s">
        <v>182</v>
      </c>
      <c r="DDC6" s="22" t="s">
        <v>183</v>
      </c>
      <c r="DDD6" s="22" t="s">
        <v>184</v>
      </c>
      <c r="DDE6" s="2">
        <v>112</v>
      </c>
      <c r="DDF6" s="26"/>
      <c r="DDG6" s="23" t="s">
        <v>12</v>
      </c>
      <c r="DDH6" s="24"/>
      <c r="DDI6" s="24"/>
      <c r="DDJ6" s="24"/>
      <c r="DDK6" s="24"/>
      <c r="DDL6" s="24"/>
      <c r="DDM6" s="24"/>
      <c r="DDN6" s="24"/>
      <c r="DDO6" s="24"/>
      <c r="DDP6" s="24"/>
      <c r="DDQ6" s="22" t="s">
        <v>393</v>
      </c>
      <c r="DDR6" s="22" t="s">
        <v>182</v>
      </c>
      <c r="DDS6" s="22" t="s">
        <v>183</v>
      </c>
      <c r="DDT6" s="22" t="s">
        <v>184</v>
      </c>
      <c r="DDU6" s="2">
        <v>112</v>
      </c>
      <c r="DDV6" s="26"/>
      <c r="DDW6" s="23" t="s">
        <v>12</v>
      </c>
      <c r="DDX6" s="24"/>
      <c r="DDY6" s="24"/>
      <c r="DDZ6" s="24"/>
      <c r="DEA6" s="24"/>
      <c r="DEB6" s="24"/>
      <c r="DEC6" s="24"/>
      <c r="DED6" s="24"/>
      <c r="DEE6" s="24"/>
      <c r="DEF6" s="24"/>
      <c r="DEG6" s="22" t="s">
        <v>393</v>
      </c>
      <c r="DEH6" s="22" t="s">
        <v>182</v>
      </c>
      <c r="DEI6" s="22" t="s">
        <v>183</v>
      </c>
      <c r="DEJ6" s="22" t="s">
        <v>184</v>
      </c>
      <c r="DEK6" s="2">
        <v>112</v>
      </c>
      <c r="DEL6" s="26"/>
      <c r="DEM6" s="23" t="s">
        <v>12</v>
      </c>
      <c r="DEN6" s="24"/>
      <c r="DEO6" s="24"/>
      <c r="DEP6" s="24"/>
      <c r="DEQ6" s="24"/>
      <c r="DER6" s="24"/>
      <c r="DES6" s="24"/>
      <c r="DET6" s="24"/>
      <c r="DEU6" s="24"/>
      <c r="DEV6" s="24"/>
      <c r="DEW6" s="22" t="s">
        <v>393</v>
      </c>
      <c r="DEX6" s="22" t="s">
        <v>182</v>
      </c>
      <c r="DEY6" s="22" t="s">
        <v>183</v>
      </c>
      <c r="DEZ6" s="22" t="s">
        <v>184</v>
      </c>
      <c r="DFA6" s="2">
        <v>112</v>
      </c>
      <c r="DFB6" s="26"/>
      <c r="DFC6" s="23" t="s">
        <v>12</v>
      </c>
      <c r="DFD6" s="24"/>
      <c r="DFE6" s="24"/>
      <c r="DFF6" s="24"/>
      <c r="DFG6" s="24"/>
      <c r="DFH6" s="24"/>
      <c r="DFI6" s="24"/>
      <c r="DFJ6" s="24"/>
      <c r="DFK6" s="24"/>
      <c r="DFL6" s="24"/>
      <c r="DFM6" s="22" t="s">
        <v>393</v>
      </c>
      <c r="DFN6" s="22" t="s">
        <v>182</v>
      </c>
      <c r="DFO6" s="22" t="s">
        <v>183</v>
      </c>
      <c r="DFP6" s="22" t="s">
        <v>184</v>
      </c>
      <c r="DFQ6" s="2">
        <v>112</v>
      </c>
      <c r="DFR6" s="26"/>
      <c r="DFS6" s="23" t="s">
        <v>12</v>
      </c>
      <c r="DFT6" s="24"/>
      <c r="DFU6" s="24"/>
      <c r="DFV6" s="24"/>
      <c r="DFW6" s="24"/>
      <c r="DFX6" s="24"/>
      <c r="DFY6" s="24"/>
      <c r="DFZ6" s="24"/>
      <c r="DGA6" s="24"/>
      <c r="DGB6" s="24"/>
      <c r="DGC6" s="22" t="s">
        <v>393</v>
      </c>
      <c r="DGD6" s="22" t="s">
        <v>182</v>
      </c>
      <c r="DGE6" s="22" t="s">
        <v>183</v>
      </c>
      <c r="DGF6" s="22" t="s">
        <v>184</v>
      </c>
      <c r="DGG6" s="2">
        <v>112</v>
      </c>
      <c r="DGH6" s="26"/>
      <c r="DGI6" s="23" t="s">
        <v>12</v>
      </c>
      <c r="DGJ6" s="24"/>
      <c r="DGK6" s="24"/>
      <c r="DGL6" s="24"/>
      <c r="DGM6" s="24"/>
      <c r="DGN6" s="24"/>
      <c r="DGO6" s="24"/>
      <c r="DGP6" s="24"/>
      <c r="DGQ6" s="24"/>
      <c r="DGR6" s="24"/>
      <c r="DGS6" s="22" t="s">
        <v>393</v>
      </c>
      <c r="DGT6" s="22" t="s">
        <v>182</v>
      </c>
      <c r="DGU6" s="22" t="s">
        <v>183</v>
      </c>
      <c r="DGV6" s="22" t="s">
        <v>184</v>
      </c>
      <c r="DGW6" s="2">
        <v>112</v>
      </c>
      <c r="DGX6" s="26"/>
      <c r="DGY6" s="23" t="s">
        <v>12</v>
      </c>
      <c r="DGZ6" s="24"/>
      <c r="DHA6" s="24"/>
      <c r="DHB6" s="24"/>
      <c r="DHC6" s="24"/>
      <c r="DHD6" s="24"/>
      <c r="DHE6" s="24"/>
      <c r="DHF6" s="24"/>
      <c r="DHG6" s="24"/>
      <c r="DHH6" s="24"/>
      <c r="DHI6" s="22" t="s">
        <v>393</v>
      </c>
      <c r="DHJ6" s="22" t="s">
        <v>182</v>
      </c>
      <c r="DHK6" s="22" t="s">
        <v>183</v>
      </c>
      <c r="DHL6" s="22" t="s">
        <v>184</v>
      </c>
      <c r="DHM6" s="2">
        <v>112</v>
      </c>
      <c r="DHN6" s="26"/>
      <c r="DHO6" s="23" t="s">
        <v>12</v>
      </c>
      <c r="DHP6" s="24"/>
      <c r="DHQ6" s="24"/>
      <c r="DHR6" s="24"/>
      <c r="DHS6" s="24"/>
      <c r="DHT6" s="24"/>
      <c r="DHU6" s="24"/>
      <c r="DHV6" s="24"/>
      <c r="DHW6" s="24"/>
      <c r="DHX6" s="24"/>
      <c r="DHY6" s="22" t="s">
        <v>393</v>
      </c>
      <c r="DHZ6" s="22" t="s">
        <v>182</v>
      </c>
      <c r="DIA6" s="22" t="s">
        <v>183</v>
      </c>
      <c r="DIB6" s="22" t="s">
        <v>184</v>
      </c>
      <c r="DIC6" s="2">
        <v>112</v>
      </c>
      <c r="DID6" s="26"/>
      <c r="DIE6" s="23" t="s">
        <v>12</v>
      </c>
      <c r="DIF6" s="24"/>
      <c r="DIG6" s="24"/>
      <c r="DIH6" s="24"/>
      <c r="DII6" s="24"/>
      <c r="DIJ6" s="24"/>
      <c r="DIK6" s="24"/>
      <c r="DIL6" s="24"/>
      <c r="DIM6" s="24"/>
      <c r="DIN6" s="24"/>
      <c r="DIO6" s="22" t="s">
        <v>393</v>
      </c>
      <c r="DIP6" s="22" t="s">
        <v>182</v>
      </c>
      <c r="DIQ6" s="22" t="s">
        <v>183</v>
      </c>
      <c r="DIR6" s="22" t="s">
        <v>184</v>
      </c>
      <c r="DIS6" s="2">
        <v>112</v>
      </c>
      <c r="DIT6" s="26"/>
      <c r="DIU6" s="23" t="s">
        <v>12</v>
      </c>
      <c r="DIV6" s="24"/>
      <c r="DIW6" s="24"/>
      <c r="DIX6" s="24"/>
      <c r="DIY6" s="24"/>
      <c r="DIZ6" s="24"/>
      <c r="DJA6" s="24"/>
      <c r="DJB6" s="24"/>
      <c r="DJC6" s="24"/>
      <c r="DJD6" s="24"/>
      <c r="DJE6" s="22" t="s">
        <v>393</v>
      </c>
      <c r="DJF6" s="22" t="s">
        <v>182</v>
      </c>
      <c r="DJG6" s="22" t="s">
        <v>183</v>
      </c>
      <c r="DJH6" s="22" t="s">
        <v>184</v>
      </c>
      <c r="DJI6" s="2">
        <v>112</v>
      </c>
      <c r="DJJ6" s="26"/>
      <c r="DJK6" s="23" t="s">
        <v>12</v>
      </c>
      <c r="DJL6" s="24"/>
      <c r="DJM6" s="24"/>
      <c r="DJN6" s="24"/>
      <c r="DJO6" s="24"/>
      <c r="DJP6" s="24"/>
      <c r="DJQ6" s="24"/>
      <c r="DJR6" s="24"/>
      <c r="DJS6" s="24"/>
      <c r="DJT6" s="24"/>
      <c r="DJU6" s="22" t="s">
        <v>393</v>
      </c>
      <c r="DJV6" s="22" t="s">
        <v>182</v>
      </c>
      <c r="DJW6" s="22" t="s">
        <v>183</v>
      </c>
      <c r="DJX6" s="22" t="s">
        <v>184</v>
      </c>
      <c r="DJY6" s="2">
        <v>112</v>
      </c>
      <c r="DJZ6" s="26"/>
      <c r="DKA6" s="23" t="s">
        <v>12</v>
      </c>
      <c r="DKB6" s="24"/>
      <c r="DKC6" s="24"/>
      <c r="DKD6" s="24"/>
      <c r="DKE6" s="24"/>
      <c r="DKF6" s="24"/>
      <c r="DKG6" s="24"/>
      <c r="DKH6" s="24"/>
      <c r="DKI6" s="24"/>
      <c r="DKJ6" s="24"/>
      <c r="DKK6" s="22" t="s">
        <v>393</v>
      </c>
      <c r="DKL6" s="22" t="s">
        <v>182</v>
      </c>
      <c r="DKM6" s="22" t="s">
        <v>183</v>
      </c>
      <c r="DKN6" s="22" t="s">
        <v>184</v>
      </c>
      <c r="DKO6" s="2">
        <v>112</v>
      </c>
      <c r="DKP6" s="26"/>
      <c r="DKQ6" s="23" t="s">
        <v>12</v>
      </c>
      <c r="DKR6" s="24"/>
      <c r="DKS6" s="24"/>
      <c r="DKT6" s="24"/>
      <c r="DKU6" s="24"/>
      <c r="DKV6" s="24"/>
      <c r="DKW6" s="24"/>
      <c r="DKX6" s="24"/>
      <c r="DKY6" s="24"/>
      <c r="DKZ6" s="24"/>
      <c r="DLA6" s="22" t="s">
        <v>393</v>
      </c>
      <c r="DLB6" s="22" t="s">
        <v>182</v>
      </c>
      <c r="DLC6" s="22" t="s">
        <v>183</v>
      </c>
      <c r="DLD6" s="22" t="s">
        <v>184</v>
      </c>
      <c r="DLE6" s="2">
        <v>112</v>
      </c>
      <c r="DLF6" s="26"/>
      <c r="DLG6" s="23" t="s">
        <v>12</v>
      </c>
      <c r="DLH6" s="24"/>
      <c r="DLI6" s="24"/>
      <c r="DLJ6" s="24"/>
      <c r="DLK6" s="24"/>
      <c r="DLL6" s="24"/>
      <c r="DLM6" s="24"/>
      <c r="DLN6" s="24"/>
      <c r="DLO6" s="24"/>
      <c r="DLP6" s="24"/>
      <c r="DLQ6" s="22" t="s">
        <v>393</v>
      </c>
      <c r="DLR6" s="22" t="s">
        <v>182</v>
      </c>
      <c r="DLS6" s="22" t="s">
        <v>183</v>
      </c>
      <c r="DLT6" s="22" t="s">
        <v>184</v>
      </c>
      <c r="DLU6" s="2">
        <v>112</v>
      </c>
      <c r="DLV6" s="26"/>
      <c r="DLW6" s="23" t="s">
        <v>12</v>
      </c>
      <c r="DLX6" s="24"/>
      <c r="DLY6" s="24"/>
      <c r="DLZ6" s="24"/>
      <c r="DMA6" s="24"/>
      <c r="DMB6" s="24"/>
      <c r="DMC6" s="24"/>
      <c r="DMD6" s="24"/>
      <c r="DME6" s="24"/>
      <c r="DMF6" s="24"/>
      <c r="DMG6" s="22" t="s">
        <v>393</v>
      </c>
      <c r="DMH6" s="22" t="s">
        <v>182</v>
      </c>
      <c r="DMI6" s="22" t="s">
        <v>183</v>
      </c>
      <c r="DMJ6" s="22" t="s">
        <v>184</v>
      </c>
      <c r="DMK6" s="2">
        <v>112</v>
      </c>
      <c r="DML6" s="26"/>
      <c r="DMM6" s="23" t="s">
        <v>12</v>
      </c>
      <c r="DMN6" s="24"/>
      <c r="DMO6" s="24"/>
      <c r="DMP6" s="24"/>
      <c r="DMQ6" s="24"/>
      <c r="DMR6" s="24"/>
      <c r="DMS6" s="24"/>
      <c r="DMT6" s="24"/>
      <c r="DMU6" s="24"/>
      <c r="DMV6" s="24"/>
      <c r="DMW6" s="22" t="s">
        <v>393</v>
      </c>
      <c r="DMX6" s="22" t="s">
        <v>182</v>
      </c>
      <c r="DMY6" s="22" t="s">
        <v>183</v>
      </c>
      <c r="DMZ6" s="22" t="s">
        <v>184</v>
      </c>
      <c r="DNA6" s="2">
        <v>112</v>
      </c>
      <c r="DNB6" s="26"/>
      <c r="DNC6" s="23" t="s">
        <v>12</v>
      </c>
      <c r="DND6" s="24"/>
      <c r="DNE6" s="24"/>
      <c r="DNF6" s="24"/>
      <c r="DNG6" s="24"/>
      <c r="DNH6" s="24"/>
      <c r="DNI6" s="24"/>
      <c r="DNJ6" s="24"/>
      <c r="DNK6" s="24"/>
      <c r="DNL6" s="24"/>
      <c r="DNM6" s="22" t="s">
        <v>393</v>
      </c>
      <c r="DNN6" s="22" t="s">
        <v>182</v>
      </c>
      <c r="DNO6" s="22" t="s">
        <v>183</v>
      </c>
      <c r="DNP6" s="22" t="s">
        <v>184</v>
      </c>
      <c r="DNQ6" s="2">
        <v>112</v>
      </c>
      <c r="DNR6" s="26"/>
      <c r="DNS6" s="23" t="s">
        <v>12</v>
      </c>
      <c r="DNT6" s="24"/>
      <c r="DNU6" s="24"/>
      <c r="DNV6" s="24"/>
      <c r="DNW6" s="24"/>
      <c r="DNX6" s="24"/>
      <c r="DNY6" s="24"/>
      <c r="DNZ6" s="24"/>
      <c r="DOA6" s="24"/>
      <c r="DOB6" s="24"/>
      <c r="DOC6" s="22" t="s">
        <v>393</v>
      </c>
      <c r="DOD6" s="22" t="s">
        <v>182</v>
      </c>
      <c r="DOE6" s="22" t="s">
        <v>183</v>
      </c>
      <c r="DOF6" s="22" t="s">
        <v>184</v>
      </c>
      <c r="DOG6" s="2">
        <v>112</v>
      </c>
      <c r="DOH6" s="26"/>
      <c r="DOI6" s="23" t="s">
        <v>12</v>
      </c>
      <c r="DOJ6" s="24"/>
      <c r="DOK6" s="24"/>
      <c r="DOL6" s="24"/>
      <c r="DOM6" s="24"/>
      <c r="DON6" s="24"/>
      <c r="DOO6" s="24"/>
      <c r="DOP6" s="24"/>
      <c r="DOQ6" s="24"/>
      <c r="DOR6" s="24"/>
      <c r="DOS6" s="22" t="s">
        <v>393</v>
      </c>
      <c r="DOT6" s="22" t="s">
        <v>182</v>
      </c>
      <c r="DOU6" s="22" t="s">
        <v>183</v>
      </c>
      <c r="DOV6" s="22" t="s">
        <v>184</v>
      </c>
      <c r="DOW6" s="2">
        <v>112</v>
      </c>
      <c r="DOX6" s="26"/>
      <c r="DOY6" s="23" t="s">
        <v>12</v>
      </c>
      <c r="DOZ6" s="24"/>
      <c r="DPA6" s="24"/>
      <c r="DPB6" s="24"/>
      <c r="DPC6" s="24"/>
      <c r="DPD6" s="24"/>
      <c r="DPE6" s="24"/>
      <c r="DPF6" s="24"/>
      <c r="DPG6" s="24"/>
      <c r="DPH6" s="24"/>
      <c r="DPI6" s="22" t="s">
        <v>393</v>
      </c>
      <c r="DPJ6" s="22" t="s">
        <v>182</v>
      </c>
      <c r="DPK6" s="22" t="s">
        <v>183</v>
      </c>
      <c r="DPL6" s="22" t="s">
        <v>184</v>
      </c>
      <c r="DPM6" s="2">
        <v>112</v>
      </c>
      <c r="DPN6" s="26"/>
      <c r="DPO6" s="23" t="s">
        <v>12</v>
      </c>
      <c r="DPP6" s="24"/>
      <c r="DPQ6" s="24"/>
      <c r="DPR6" s="24"/>
      <c r="DPS6" s="24"/>
      <c r="DPT6" s="24"/>
      <c r="DPU6" s="24"/>
      <c r="DPV6" s="24"/>
      <c r="DPW6" s="24"/>
      <c r="DPX6" s="24"/>
      <c r="DPY6" s="22" t="s">
        <v>393</v>
      </c>
      <c r="DPZ6" s="22" t="s">
        <v>182</v>
      </c>
      <c r="DQA6" s="22" t="s">
        <v>183</v>
      </c>
      <c r="DQB6" s="22" t="s">
        <v>184</v>
      </c>
      <c r="DQC6" s="2">
        <v>112</v>
      </c>
      <c r="DQD6" s="26"/>
      <c r="DQE6" s="23" t="s">
        <v>12</v>
      </c>
      <c r="DQF6" s="24"/>
      <c r="DQG6" s="24"/>
      <c r="DQH6" s="24"/>
      <c r="DQI6" s="24"/>
      <c r="DQJ6" s="24"/>
      <c r="DQK6" s="24"/>
      <c r="DQL6" s="24"/>
      <c r="DQM6" s="24"/>
      <c r="DQN6" s="24"/>
      <c r="DQO6" s="22" t="s">
        <v>393</v>
      </c>
      <c r="DQP6" s="22" t="s">
        <v>182</v>
      </c>
      <c r="DQQ6" s="22" t="s">
        <v>183</v>
      </c>
      <c r="DQR6" s="22" t="s">
        <v>184</v>
      </c>
      <c r="DQS6" s="2">
        <v>112</v>
      </c>
      <c r="DQT6" s="26"/>
      <c r="DQU6" s="23" t="s">
        <v>12</v>
      </c>
      <c r="DQV6" s="24"/>
      <c r="DQW6" s="24"/>
      <c r="DQX6" s="24"/>
      <c r="DQY6" s="24"/>
      <c r="DQZ6" s="24"/>
      <c r="DRA6" s="24"/>
      <c r="DRB6" s="24"/>
      <c r="DRC6" s="24"/>
      <c r="DRD6" s="24"/>
      <c r="DRE6" s="22" t="s">
        <v>393</v>
      </c>
      <c r="DRF6" s="22" t="s">
        <v>182</v>
      </c>
      <c r="DRG6" s="22" t="s">
        <v>183</v>
      </c>
      <c r="DRH6" s="22" t="s">
        <v>184</v>
      </c>
      <c r="DRI6" s="2">
        <v>112</v>
      </c>
      <c r="DRJ6" s="26"/>
      <c r="DRK6" s="23" t="s">
        <v>12</v>
      </c>
      <c r="DRL6" s="24"/>
      <c r="DRM6" s="24"/>
      <c r="DRN6" s="24"/>
      <c r="DRO6" s="24"/>
      <c r="DRP6" s="24"/>
      <c r="DRQ6" s="24"/>
      <c r="DRR6" s="24"/>
      <c r="DRS6" s="24"/>
      <c r="DRT6" s="24"/>
      <c r="DRU6" s="22" t="s">
        <v>393</v>
      </c>
      <c r="DRV6" s="22" t="s">
        <v>182</v>
      </c>
      <c r="DRW6" s="22" t="s">
        <v>183</v>
      </c>
      <c r="DRX6" s="22" t="s">
        <v>184</v>
      </c>
      <c r="DRY6" s="2">
        <v>112</v>
      </c>
      <c r="DRZ6" s="26"/>
      <c r="DSA6" s="23" t="s">
        <v>12</v>
      </c>
      <c r="DSB6" s="24"/>
      <c r="DSC6" s="24"/>
      <c r="DSD6" s="24"/>
      <c r="DSE6" s="24"/>
      <c r="DSF6" s="24"/>
      <c r="DSG6" s="24"/>
      <c r="DSH6" s="24"/>
      <c r="DSI6" s="24"/>
      <c r="DSJ6" s="24"/>
      <c r="DSK6" s="22" t="s">
        <v>393</v>
      </c>
      <c r="DSL6" s="22" t="s">
        <v>182</v>
      </c>
      <c r="DSM6" s="22" t="s">
        <v>183</v>
      </c>
      <c r="DSN6" s="22" t="s">
        <v>184</v>
      </c>
      <c r="DSO6" s="2">
        <v>112</v>
      </c>
      <c r="DSP6" s="26"/>
      <c r="DSQ6" s="23" t="s">
        <v>12</v>
      </c>
      <c r="DSR6" s="24"/>
      <c r="DSS6" s="24"/>
      <c r="DST6" s="24"/>
      <c r="DSU6" s="24"/>
      <c r="DSV6" s="24"/>
      <c r="DSW6" s="24"/>
      <c r="DSX6" s="24"/>
      <c r="DSY6" s="24"/>
      <c r="DSZ6" s="24"/>
      <c r="DTA6" s="22" t="s">
        <v>393</v>
      </c>
      <c r="DTB6" s="22" t="s">
        <v>182</v>
      </c>
      <c r="DTC6" s="22" t="s">
        <v>183</v>
      </c>
      <c r="DTD6" s="22" t="s">
        <v>184</v>
      </c>
      <c r="DTE6" s="2">
        <v>112</v>
      </c>
      <c r="DTF6" s="26"/>
      <c r="DTG6" s="23" t="s">
        <v>12</v>
      </c>
      <c r="DTH6" s="24"/>
      <c r="DTI6" s="24"/>
      <c r="DTJ6" s="24"/>
      <c r="DTK6" s="24"/>
      <c r="DTL6" s="24"/>
      <c r="DTM6" s="24"/>
      <c r="DTN6" s="24"/>
      <c r="DTO6" s="24"/>
      <c r="DTP6" s="24"/>
      <c r="DTQ6" s="22" t="s">
        <v>393</v>
      </c>
      <c r="DTR6" s="22" t="s">
        <v>182</v>
      </c>
      <c r="DTS6" s="22" t="s">
        <v>183</v>
      </c>
      <c r="DTT6" s="22" t="s">
        <v>184</v>
      </c>
      <c r="DTU6" s="2">
        <v>112</v>
      </c>
      <c r="DTV6" s="26"/>
      <c r="DTW6" s="23" t="s">
        <v>12</v>
      </c>
      <c r="DTX6" s="24"/>
      <c r="DTY6" s="24"/>
      <c r="DTZ6" s="24"/>
      <c r="DUA6" s="24"/>
      <c r="DUB6" s="24"/>
      <c r="DUC6" s="24"/>
      <c r="DUD6" s="24"/>
      <c r="DUE6" s="24"/>
      <c r="DUF6" s="24"/>
      <c r="DUG6" s="22" t="s">
        <v>393</v>
      </c>
      <c r="DUH6" s="22" t="s">
        <v>182</v>
      </c>
      <c r="DUI6" s="22" t="s">
        <v>183</v>
      </c>
      <c r="DUJ6" s="22" t="s">
        <v>184</v>
      </c>
      <c r="DUK6" s="2">
        <v>112</v>
      </c>
      <c r="DUL6" s="26"/>
      <c r="DUM6" s="23" t="s">
        <v>12</v>
      </c>
      <c r="DUN6" s="24"/>
      <c r="DUO6" s="24"/>
      <c r="DUP6" s="24"/>
      <c r="DUQ6" s="24"/>
      <c r="DUR6" s="24"/>
      <c r="DUS6" s="24"/>
      <c r="DUT6" s="24"/>
      <c r="DUU6" s="24"/>
      <c r="DUV6" s="24"/>
      <c r="DUW6" s="22" t="s">
        <v>393</v>
      </c>
      <c r="DUX6" s="22" t="s">
        <v>182</v>
      </c>
      <c r="DUY6" s="22" t="s">
        <v>183</v>
      </c>
      <c r="DUZ6" s="22" t="s">
        <v>184</v>
      </c>
      <c r="DVA6" s="2">
        <v>112</v>
      </c>
      <c r="DVB6" s="26"/>
      <c r="DVC6" s="23" t="s">
        <v>12</v>
      </c>
      <c r="DVD6" s="24"/>
      <c r="DVE6" s="24"/>
      <c r="DVF6" s="24"/>
      <c r="DVG6" s="24"/>
      <c r="DVH6" s="24"/>
      <c r="DVI6" s="24"/>
      <c r="DVJ6" s="24"/>
      <c r="DVK6" s="24"/>
      <c r="DVL6" s="24"/>
      <c r="DVM6" s="22" t="s">
        <v>393</v>
      </c>
      <c r="DVN6" s="22" t="s">
        <v>182</v>
      </c>
      <c r="DVO6" s="22" t="s">
        <v>183</v>
      </c>
      <c r="DVP6" s="22" t="s">
        <v>184</v>
      </c>
      <c r="DVQ6" s="2">
        <v>112</v>
      </c>
      <c r="DVR6" s="26"/>
      <c r="DVS6" s="23" t="s">
        <v>12</v>
      </c>
      <c r="DVT6" s="24"/>
      <c r="DVU6" s="24"/>
      <c r="DVV6" s="24"/>
      <c r="DVW6" s="24"/>
      <c r="DVX6" s="24"/>
      <c r="DVY6" s="24"/>
      <c r="DVZ6" s="24"/>
      <c r="DWA6" s="24"/>
      <c r="DWB6" s="24"/>
      <c r="DWC6" s="22" t="s">
        <v>393</v>
      </c>
      <c r="DWD6" s="22" t="s">
        <v>182</v>
      </c>
      <c r="DWE6" s="22" t="s">
        <v>183</v>
      </c>
      <c r="DWF6" s="22" t="s">
        <v>184</v>
      </c>
      <c r="DWG6" s="2">
        <v>112</v>
      </c>
      <c r="DWH6" s="26"/>
      <c r="DWI6" s="23" t="s">
        <v>12</v>
      </c>
      <c r="DWJ6" s="24"/>
      <c r="DWK6" s="24"/>
      <c r="DWL6" s="24"/>
      <c r="DWM6" s="24"/>
      <c r="DWN6" s="24"/>
      <c r="DWO6" s="24"/>
      <c r="DWP6" s="24"/>
      <c r="DWQ6" s="24"/>
      <c r="DWR6" s="24"/>
      <c r="DWS6" s="22" t="s">
        <v>393</v>
      </c>
      <c r="DWT6" s="22" t="s">
        <v>182</v>
      </c>
      <c r="DWU6" s="22" t="s">
        <v>183</v>
      </c>
      <c r="DWV6" s="22" t="s">
        <v>184</v>
      </c>
      <c r="DWW6" s="2">
        <v>112</v>
      </c>
      <c r="DWX6" s="26"/>
      <c r="DWY6" s="23" t="s">
        <v>12</v>
      </c>
      <c r="DWZ6" s="24"/>
      <c r="DXA6" s="24"/>
      <c r="DXB6" s="24"/>
      <c r="DXC6" s="24"/>
      <c r="DXD6" s="24"/>
      <c r="DXE6" s="24"/>
      <c r="DXF6" s="24"/>
      <c r="DXG6" s="24"/>
      <c r="DXH6" s="24"/>
      <c r="DXI6" s="22" t="s">
        <v>393</v>
      </c>
      <c r="DXJ6" s="22" t="s">
        <v>182</v>
      </c>
      <c r="DXK6" s="22" t="s">
        <v>183</v>
      </c>
      <c r="DXL6" s="22" t="s">
        <v>184</v>
      </c>
      <c r="DXM6" s="2">
        <v>112</v>
      </c>
      <c r="DXN6" s="26"/>
      <c r="DXO6" s="23" t="s">
        <v>12</v>
      </c>
      <c r="DXP6" s="24"/>
      <c r="DXQ6" s="24"/>
      <c r="DXR6" s="24"/>
      <c r="DXS6" s="24"/>
      <c r="DXT6" s="24"/>
      <c r="DXU6" s="24"/>
      <c r="DXV6" s="24"/>
      <c r="DXW6" s="24"/>
      <c r="DXX6" s="24"/>
      <c r="DXY6" s="22" t="s">
        <v>393</v>
      </c>
      <c r="DXZ6" s="22" t="s">
        <v>182</v>
      </c>
      <c r="DYA6" s="22" t="s">
        <v>183</v>
      </c>
      <c r="DYB6" s="22" t="s">
        <v>184</v>
      </c>
      <c r="DYC6" s="2">
        <v>112</v>
      </c>
      <c r="DYD6" s="26"/>
      <c r="DYE6" s="23" t="s">
        <v>12</v>
      </c>
      <c r="DYF6" s="24"/>
      <c r="DYG6" s="24"/>
      <c r="DYH6" s="24"/>
      <c r="DYI6" s="24"/>
      <c r="DYJ6" s="24"/>
      <c r="DYK6" s="24"/>
      <c r="DYL6" s="24"/>
      <c r="DYM6" s="24"/>
      <c r="DYN6" s="24"/>
      <c r="DYO6" s="22" t="s">
        <v>393</v>
      </c>
      <c r="DYP6" s="22" t="s">
        <v>182</v>
      </c>
      <c r="DYQ6" s="22" t="s">
        <v>183</v>
      </c>
      <c r="DYR6" s="22" t="s">
        <v>184</v>
      </c>
      <c r="DYS6" s="2">
        <v>112</v>
      </c>
      <c r="DYT6" s="26"/>
      <c r="DYU6" s="23" t="s">
        <v>12</v>
      </c>
      <c r="DYV6" s="24"/>
      <c r="DYW6" s="24"/>
      <c r="DYX6" s="24"/>
      <c r="DYY6" s="24"/>
      <c r="DYZ6" s="24"/>
      <c r="DZA6" s="24"/>
      <c r="DZB6" s="24"/>
      <c r="DZC6" s="24"/>
      <c r="DZD6" s="24"/>
      <c r="DZE6" s="22" t="s">
        <v>393</v>
      </c>
      <c r="DZF6" s="22" t="s">
        <v>182</v>
      </c>
      <c r="DZG6" s="22" t="s">
        <v>183</v>
      </c>
      <c r="DZH6" s="22" t="s">
        <v>184</v>
      </c>
      <c r="DZI6" s="2">
        <v>112</v>
      </c>
      <c r="DZJ6" s="26"/>
      <c r="DZK6" s="23" t="s">
        <v>12</v>
      </c>
      <c r="DZL6" s="24"/>
      <c r="DZM6" s="24"/>
      <c r="DZN6" s="24"/>
      <c r="DZO6" s="24"/>
      <c r="DZP6" s="24"/>
      <c r="DZQ6" s="24"/>
      <c r="DZR6" s="24"/>
      <c r="DZS6" s="24"/>
      <c r="DZT6" s="24"/>
      <c r="DZU6" s="22" t="s">
        <v>393</v>
      </c>
      <c r="DZV6" s="22" t="s">
        <v>182</v>
      </c>
      <c r="DZW6" s="22" t="s">
        <v>183</v>
      </c>
      <c r="DZX6" s="22" t="s">
        <v>184</v>
      </c>
      <c r="DZY6" s="2">
        <v>112</v>
      </c>
      <c r="DZZ6" s="26"/>
      <c r="EAA6" s="23" t="s">
        <v>12</v>
      </c>
      <c r="EAB6" s="24"/>
      <c r="EAC6" s="24"/>
      <c r="EAD6" s="24"/>
      <c r="EAE6" s="24"/>
      <c r="EAF6" s="24"/>
      <c r="EAG6" s="24"/>
      <c r="EAH6" s="24"/>
      <c r="EAI6" s="24"/>
      <c r="EAJ6" s="24"/>
      <c r="EAK6" s="22" t="s">
        <v>393</v>
      </c>
      <c r="EAL6" s="22" t="s">
        <v>182</v>
      </c>
      <c r="EAM6" s="22" t="s">
        <v>183</v>
      </c>
      <c r="EAN6" s="22" t="s">
        <v>184</v>
      </c>
      <c r="EAO6" s="2">
        <v>112</v>
      </c>
      <c r="EAP6" s="26"/>
      <c r="EAQ6" s="23" t="s">
        <v>12</v>
      </c>
      <c r="EAR6" s="24"/>
      <c r="EAS6" s="24"/>
      <c r="EAT6" s="24"/>
      <c r="EAU6" s="24"/>
      <c r="EAV6" s="24"/>
      <c r="EAW6" s="24"/>
      <c r="EAX6" s="24"/>
      <c r="EAY6" s="24"/>
      <c r="EAZ6" s="24"/>
      <c r="EBA6" s="22" t="s">
        <v>393</v>
      </c>
      <c r="EBB6" s="22" t="s">
        <v>182</v>
      </c>
      <c r="EBC6" s="22" t="s">
        <v>183</v>
      </c>
      <c r="EBD6" s="22" t="s">
        <v>184</v>
      </c>
      <c r="EBE6" s="2">
        <v>112</v>
      </c>
      <c r="EBF6" s="26"/>
      <c r="EBG6" s="23" t="s">
        <v>12</v>
      </c>
      <c r="EBH6" s="24"/>
      <c r="EBI6" s="24"/>
      <c r="EBJ6" s="24"/>
      <c r="EBK6" s="24"/>
      <c r="EBL6" s="24"/>
      <c r="EBM6" s="24"/>
      <c r="EBN6" s="24"/>
      <c r="EBO6" s="24"/>
      <c r="EBP6" s="24"/>
      <c r="EBQ6" s="22" t="s">
        <v>393</v>
      </c>
      <c r="EBR6" s="22" t="s">
        <v>182</v>
      </c>
      <c r="EBS6" s="22" t="s">
        <v>183</v>
      </c>
      <c r="EBT6" s="22" t="s">
        <v>184</v>
      </c>
      <c r="EBU6" s="2">
        <v>112</v>
      </c>
      <c r="EBV6" s="26"/>
      <c r="EBW6" s="23" t="s">
        <v>12</v>
      </c>
      <c r="EBX6" s="24"/>
      <c r="EBY6" s="24"/>
      <c r="EBZ6" s="24"/>
      <c r="ECA6" s="24"/>
      <c r="ECB6" s="24"/>
      <c r="ECC6" s="24"/>
      <c r="ECD6" s="24"/>
      <c r="ECE6" s="24"/>
      <c r="ECF6" s="24"/>
      <c r="ECG6" s="22" t="s">
        <v>393</v>
      </c>
      <c r="ECH6" s="22" t="s">
        <v>182</v>
      </c>
      <c r="ECI6" s="22" t="s">
        <v>183</v>
      </c>
      <c r="ECJ6" s="22" t="s">
        <v>184</v>
      </c>
      <c r="ECK6" s="2">
        <v>112</v>
      </c>
      <c r="ECL6" s="26"/>
      <c r="ECM6" s="23" t="s">
        <v>12</v>
      </c>
      <c r="ECN6" s="24"/>
      <c r="ECO6" s="24"/>
      <c r="ECP6" s="24"/>
      <c r="ECQ6" s="24"/>
      <c r="ECR6" s="24"/>
      <c r="ECS6" s="24"/>
      <c r="ECT6" s="24"/>
      <c r="ECU6" s="24"/>
      <c r="ECV6" s="24"/>
      <c r="ECW6" s="22" t="s">
        <v>393</v>
      </c>
      <c r="ECX6" s="22" t="s">
        <v>182</v>
      </c>
      <c r="ECY6" s="22" t="s">
        <v>183</v>
      </c>
      <c r="ECZ6" s="22" t="s">
        <v>184</v>
      </c>
      <c r="EDA6" s="2">
        <v>112</v>
      </c>
      <c r="EDB6" s="26"/>
      <c r="EDC6" s="23" t="s">
        <v>12</v>
      </c>
      <c r="EDD6" s="24"/>
      <c r="EDE6" s="24"/>
      <c r="EDF6" s="24"/>
      <c r="EDG6" s="24"/>
      <c r="EDH6" s="24"/>
      <c r="EDI6" s="24"/>
      <c r="EDJ6" s="24"/>
      <c r="EDK6" s="24"/>
      <c r="EDL6" s="24"/>
      <c r="EDM6" s="22" t="s">
        <v>393</v>
      </c>
      <c r="EDN6" s="22" t="s">
        <v>182</v>
      </c>
      <c r="EDO6" s="22" t="s">
        <v>183</v>
      </c>
      <c r="EDP6" s="22" t="s">
        <v>184</v>
      </c>
      <c r="EDQ6" s="2">
        <v>112</v>
      </c>
      <c r="EDR6" s="26"/>
      <c r="EDS6" s="23" t="s">
        <v>12</v>
      </c>
      <c r="EDT6" s="24"/>
      <c r="EDU6" s="24"/>
      <c r="EDV6" s="24"/>
      <c r="EDW6" s="24"/>
      <c r="EDX6" s="24"/>
      <c r="EDY6" s="24"/>
      <c r="EDZ6" s="24"/>
      <c r="EEA6" s="24"/>
      <c r="EEB6" s="24"/>
      <c r="EEC6" s="22" t="s">
        <v>393</v>
      </c>
      <c r="EED6" s="22" t="s">
        <v>182</v>
      </c>
      <c r="EEE6" s="22" t="s">
        <v>183</v>
      </c>
      <c r="EEF6" s="22" t="s">
        <v>184</v>
      </c>
      <c r="EEG6" s="2">
        <v>112</v>
      </c>
      <c r="EEH6" s="26"/>
      <c r="EEI6" s="23" t="s">
        <v>12</v>
      </c>
      <c r="EEJ6" s="24"/>
      <c r="EEK6" s="24"/>
      <c r="EEL6" s="24"/>
      <c r="EEM6" s="24"/>
      <c r="EEN6" s="24"/>
      <c r="EEO6" s="24"/>
      <c r="EEP6" s="24"/>
      <c r="EEQ6" s="24"/>
      <c r="EER6" s="24"/>
      <c r="EES6" s="22" t="s">
        <v>393</v>
      </c>
      <c r="EET6" s="22" t="s">
        <v>182</v>
      </c>
      <c r="EEU6" s="22" t="s">
        <v>183</v>
      </c>
      <c r="EEV6" s="22" t="s">
        <v>184</v>
      </c>
      <c r="EEW6" s="2">
        <v>112</v>
      </c>
      <c r="EEX6" s="26"/>
      <c r="EEY6" s="23" t="s">
        <v>12</v>
      </c>
      <c r="EEZ6" s="24"/>
      <c r="EFA6" s="24"/>
      <c r="EFB6" s="24"/>
      <c r="EFC6" s="24"/>
      <c r="EFD6" s="24"/>
      <c r="EFE6" s="24"/>
      <c r="EFF6" s="24"/>
      <c r="EFG6" s="24"/>
      <c r="EFH6" s="24"/>
      <c r="EFI6" s="22" t="s">
        <v>393</v>
      </c>
      <c r="EFJ6" s="22" t="s">
        <v>182</v>
      </c>
      <c r="EFK6" s="22" t="s">
        <v>183</v>
      </c>
      <c r="EFL6" s="22" t="s">
        <v>184</v>
      </c>
      <c r="EFM6" s="2">
        <v>112</v>
      </c>
      <c r="EFN6" s="26"/>
      <c r="EFO6" s="23" t="s">
        <v>12</v>
      </c>
      <c r="EFP6" s="24"/>
      <c r="EFQ6" s="24"/>
      <c r="EFR6" s="24"/>
      <c r="EFS6" s="24"/>
      <c r="EFT6" s="24"/>
      <c r="EFU6" s="24"/>
      <c r="EFV6" s="24"/>
      <c r="EFW6" s="24"/>
      <c r="EFX6" s="24"/>
      <c r="EFY6" s="22" t="s">
        <v>393</v>
      </c>
      <c r="EFZ6" s="22" t="s">
        <v>182</v>
      </c>
      <c r="EGA6" s="22" t="s">
        <v>183</v>
      </c>
      <c r="EGB6" s="22" t="s">
        <v>184</v>
      </c>
      <c r="EGC6" s="2">
        <v>112</v>
      </c>
      <c r="EGD6" s="26"/>
      <c r="EGE6" s="23" t="s">
        <v>12</v>
      </c>
      <c r="EGF6" s="24"/>
      <c r="EGG6" s="24"/>
      <c r="EGH6" s="24"/>
      <c r="EGI6" s="24"/>
      <c r="EGJ6" s="24"/>
      <c r="EGK6" s="24"/>
      <c r="EGL6" s="24"/>
      <c r="EGM6" s="24"/>
      <c r="EGN6" s="24"/>
      <c r="EGO6" s="22" t="s">
        <v>393</v>
      </c>
      <c r="EGP6" s="22" t="s">
        <v>182</v>
      </c>
      <c r="EGQ6" s="22" t="s">
        <v>183</v>
      </c>
      <c r="EGR6" s="22" t="s">
        <v>184</v>
      </c>
      <c r="EGS6" s="2">
        <v>112</v>
      </c>
      <c r="EGT6" s="26"/>
      <c r="EGU6" s="23" t="s">
        <v>12</v>
      </c>
      <c r="EGV6" s="24"/>
      <c r="EGW6" s="24"/>
      <c r="EGX6" s="24"/>
      <c r="EGY6" s="24"/>
      <c r="EGZ6" s="24"/>
      <c r="EHA6" s="24"/>
      <c r="EHB6" s="24"/>
      <c r="EHC6" s="24"/>
      <c r="EHD6" s="24"/>
      <c r="EHE6" s="22" t="s">
        <v>393</v>
      </c>
      <c r="EHF6" s="22" t="s">
        <v>182</v>
      </c>
      <c r="EHG6" s="22" t="s">
        <v>183</v>
      </c>
      <c r="EHH6" s="22" t="s">
        <v>184</v>
      </c>
      <c r="EHI6" s="2">
        <v>112</v>
      </c>
      <c r="EHJ6" s="26"/>
      <c r="EHK6" s="23" t="s">
        <v>12</v>
      </c>
      <c r="EHL6" s="24"/>
      <c r="EHM6" s="24"/>
      <c r="EHN6" s="24"/>
      <c r="EHO6" s="24"/>
      <c r="EHP6" s="24"/>
      <c r="EHQ6" s="24"/>
      <c r="EHR6" s="24"/>
      <c r="EHS6" s="24"/>
      <c r="EHT6" s="24"/>
      <c r="EHU6" s="22" t="s">
        <v>393</v>
      </c>
      <c r="EHV6" s="22" t="s">
        <v>182</v>
      </c>
      <c r="EHW6" s="22" t="s">
        <v>183</v>
      </c>
      <c r="EHX6" s="22" t="s">
        <v>184</v>
      </c>
      <c r="EHY6" s="2">
        <v>112</v>
      </c>
      <c r="EHZ6" s="26"/>
      <c r="EIA6" s="23" t="s">
        <v>12</v>
      </c>
      <c r="EIB6" s="24"/>
      <c r="EIC6" s="24"/>
      <c r="EID6" s="24"/>
      <c r="EIE6" s="24"/>
      <c r="EIF6" s="24"/>
      <c r="EIG6" s="24"/>
      <c r="EIH6" s="24"/>
      <c r="EII6" s="24"/>
      <c r="EIJ6" s="24"/>
      <c r="EIK6" s="22" t="s">
        <v>393</v>
      </c>
      <c r="EIL6" s="22" t="s">
        <v>182</v>
      </c>
      <c r="EIM6" s="22" t="s">
        <v>183</v>
      </c>
      <c r="EIN6" s="22" t="s">
        <v>184</v>
      </c>
      <c r="EIO6" s="2">
        <v>112</v>
      </c>
      <c r="EIP6" s="26"/>
      <c r="EIQ6" s="23" t="s">
        <v>12</v>
      </c>
      <c r="EIR6" s="24"/>
      <c r="EIS6" s="24"/>
      <c r="EIT6" s="24"/>
      <c r="EIU6" s="24"/>
      <c r="EIV6" s="24"/>
      <c r="EIW6" s="24"/>
      <c r="EIX6" s="24"/>
      <c r="EIY6" s="24"/>
      <c r="EIZ6" s="24"/>
      <c r="EJA6" s="22" t="s">
        <v>393</v>
      </c>
      <c r="EJB6" s="22" t="s">
        <v>182</v>
      </c>
      <c r="EJC6" s="22" t="s">
        <v>183</v>
      </c>
      <c r="EJD6" s="22" t="s">
        <v>184</v>
      </c>
      <c r="EJE6" s="2">
        <v>112</v>
      </c>
      <c r="EJF6" s="26"/>
      <c r="EJG6" s="23" t="s">
        <v>12</v>
      </c>
      <c r="EJH6" s="24"/>
      <c r="EJI6" s="24"/>
      <c r="EJJ6" s="24"/>
      <c r="EJK6" s="24"/>
      <c r="EJL6" s="24"/>
      <c r="EJM6" s="24"/>
      <c r="EJN6" s="24"/>
      <c r="EJO6" s="24"/>
      <c r="EJP6" s="24"/>
      <c r="EJQ6" s="22" t="s">
        <v>393</v>
      </c>
      <c r="EJR6" s="22" t="s">
        <v>182</v>
      </c>
      <c r="EJS6" s="22" t="s">
        <v>183</v>
      </c>
      <c r="EJT6" s="22" t="s">
        <v>184</v>
      </c>
      <c r="EJU6" s="2">
        <v>112</v>
      </c>
      <c r="EJV6" s="26"/>
      <c r="EJW6" s="23" t="s">
        <v>12</v>
      </c>
      <c r="EJX6" s="24"/>
      <c r="EJY6" s="24"/>
      <c r="EJZ6" s="24"/>
      <c r="EKA6" s="24"/>
      <c r="EKB6" s="24"/>
      <c r="EKC6" s="24"/>
      <c r="EKD6" s="24"/>
      <c r="EKE6" s="24"/>
      <c r="EKF6" s="24"/>
      <c r="EKG6" s="22" t="s">
        <v>393</v>
      </c>
      <c r="EKH6" s="22" t="s">
        <v>182</v>
      </c>
      <c r="EKI6" s="22" t="s">
        <v>183</v>
      </c>
      <c r="EKJ6" s="22" t="s">
        <v>184</v>
      </c>
      <c r="EKK6" s="2">
        <v>112</v>
      </c>
      <c r="EKL6" s="26"/>
      <c r="EKM6" s="23" t="s">
        <v>12</v>
      </c>
      <c r="EKN6" s="24"/>
      <c r="EKO6" s="24"/>
      <c r="EKP6" s="24"/>
      <c r="EKQ6" s="24"/>
      <c r="EKR6" s="24"/>
      <c r="EKS6" s="24"/>
      <c r="EKT6" s="24"/>
      <c r="EKU6" s="24"/>
      <c r="EKV6" s="24"/>
      <c r="EKW6" s="22" t="s">
        <v>393</v>
      </c>
      <c r="EKX6" s="22" t="s">
        <v>182</v>
      </c>
      <c r="EKY6" s="22" t="s">
        <v>183</v>
      </c>
      <c r="EKZ6" s="22" t="s">
        <v>184</v>
      </c>
      <c r="ELA6" s="2">
        <v>112</v>
      </c>
      <c r="ELB6" s="26"/>
      <c r="ELC6" s="23" t="s">
        <v>12</v>
      </c>
      <c r="ELD6" s="24"/>
      <c r="ELE6" s="24"/>
      <c r="ELF6" s="24"/>
      <c r="ELG6" s="24"/>
      <c r="ELH6" s="24"/>
      <c r="ELI6" s="24"/>
      <c r="ELJ6" s="24"/>
      <c r="ELK6" s="24"/>
      <c r="ELL6" s="24"/>
      <c r="ELM6" s="22" t="s">
        <v>393</v>
      </c>
      <c r="ELN6" s="22" t="s">
        <v>182</v>
      </c>
      <c r="ELO6" s="22" t="s">
        <v>183</v>
      </c>
      <c r="ELP6" s="22" t="s">
        <v>184</v>
      </c>
      <c r="ELQ6" s="2">
        <v>112</v>
      </c>
      <c r="ELR6" s="26"/>
      <c r="ELS6" s="23" t="s">
        <v>12</v>
      </c>
      <c r="ELT6" s="24"/>
      <c r="ELU6" s="24"/>
      <c r="ELV6" s="24"/>
      <c r="ELW6" s="24"/>
      <c r="ELX6" s="24"/>
      <c r="ELY6" s="24"/>
      <c r="ELZ6" s="24"/>
      <c r="EMA6" s="24"/>
      <c r="EMB6" s="24"/>
      <c r="EMC6" s="22" t="s">
        <v>393</v>
      </c>
      <c r="EMD6" s="22" t="s">
        <v>182</v>
      </c>
      <c r="EME6" s="22" t="s">
        <v>183</v>
      </c>
      <c r="EMF6" s="22" t="s">
        <v>184</v>
      </c>
      <c r="EMG6" s="2">
        <v>112</v>
      </c>
      <c r="EMH6" s="26"/>
      <c r="EMI6" s="23" t="s">
        <v>12</v>
      </c>
      <c r="EMJ6" s="24"/>
      <c r="EMK6" s="24"/>
      <c r="EML6" s="24"/>
      <c r="EMM6" s="24"/>
      <c r="EMN6" s="24"/>
      <c r="EMO6" s="24"/>
      <c r="EMP6" s="24"/>
      <c r="EMQ6" s="24"/>
      <c r="EMR6" s="24"/>
      <c r="EMS6" s="22" t="s">
        <v>393</v>
      </c>
      <c r="EMT6" s="22" t="s">
        <v>182</v>
      </c>
      <c r="EMU6" s="22" t="s">
        <v>183</v>
      </c>
      <c r="EMV6" s="22" t="s">
        <v>184</v>
      </c>
      <c r="EMW6" s="2">
        <v>112</v>
      </c>
      <c r="EMX6" s="26"/>
      <c r="EMY6" s="23" t="s">
        <v>12</v>
      </c>
      <c r="EMZ6" s="24"/>
      <c r="ENA6" s="24"/>
      <c r="ENB6" s="24"/>
      <c r="ENC6" s="24"/>
      <c r="END6" s="24"/>
      <c r="ENE6" s="24"/>
      <c r="ENF6" s="24"/>
      <c r="ENG6" s="24"/>
      <c r="ENH6" s="24"/>
      <c r="ENI6" s="22" t="s">
        <v>393</v>
      </c>
      <c r="ENJ6" s="22" t="s">
        <v>182</v>
      </c>
      <c r="ENK6" s="22" t="s">
        <v>183</v>
      </c>
      <c r="ENL6" s="22" t="s">
        <v>184</v>
      </c>
      <c r="ENM6" s="2">
        <v>112</v>
      </c>
      <c r="ENN6" s="26"/>
      <c r="ENO6" s="23" t="s">
        <v>12</v>
      </c>
      <c r="ENP6" s="24"/>
      <c r="ENQ6" s="24"/>
      <c r="ENR6" s="24"/>
      <c r="ENS6" s="24"/>
      <c r="ENT6" s="24"/>
      <c r="ENU6" s="24"/>
      <c r="ENV6" s="24"/>
      <c r="ENW6" s="24"/>
      <c r="ENX6" s="24"/>
      <c r="ENY6" s="22" t="s">
        <v>393</v>
      </c>
      <c r="ENZ6" s="22" t="s">
        <v>182</v>
      </c>
      <c r="EOA6" s="22" t="s">
        <v>183</v>
      </c>
      <c r="EOB6" s="22" t="s">
        <v>184</v>
      </c>
      <c r="EOC6" s="2">
        <v>112</v>
      </c>
      <c r="EOD6" s="26"/>
      <c r="EOE6" s="23" t="s">
        <v>12</v>
      </c>
      <c r="EOF6" s="24"/>
      <c r="EOG6" s="24"/>
      <c r="EOH6" s="24"/>
      <c r="EOI6" s="24"/>
      <c r="EOJ6" s="24"/>
      <c r="EOK6" s="24"/>
      <c r="EOL6" s="24"/>
      <c r="EOM6" s="24"/>
      <c r="EON6" s="24"/>
      <c r="EOO6" s="22" t="s">
        <v>393</v>
      </c>
      <c r="EOP6" s="22" t="s">
        <v>182</v>
      </c>
      <c r="EOQ6" s="22" t="s">
        <v>183</v>
      </c>
      <c r="EOR6" s="22" t="s">
        <v>184</v>
      </c>
      <c r="EOS6" s="2">
        <v>112</v>
      </c>
      <c r="EOT6" s="26"/>
      <c r="EOU6" s="23" t="s">
        <v>12</v>
      </c>
      <c r="EOV6" s="24"/>
      <c r="EOW6" s="24"/>
      <c r="EOX6" s="24"/>
      <c r="EOY6" s="24"/>
      <c r="EOZ6" s="24"/>
      <c r="EPA6" s="24"/>
      <c r="EPB6" s="24"/>
      <c r="EPC6" s="24"/>
      <c r="EPD6" s="24"/>
      <c r="EPE6" s="22" t="s">
        <v>393</v>
      </c>
      <c r="EPF6" s="22" t="s">
        <v>182</v>
      </c>
      <c r="EPG6" s="22" t="s">
        <v>183</v>
      </c>
      <c r="EPH6" s="22" t="s">
        <v>184</v>
      </c>
      <c r="EPI6" s="2">
        <v>112</v>
      </c>
      <c r="EPJ6" s="26"/>
      <c r="EPK6" s="23" t="s">
        <v>12</v>
      </c>
      <c r="EPL6" s="24"/>
      <c r="EPM6" s="24"/>
      <c r="EPN6" s="24"/>
      <c r="EPO6" s="24"/>
      <c r="EPP6" s="24"/>
      <c r="EPQ6" s="24"/>
      <c r="EPR6" s="24"/>
      <c r="EPS6" s="24"/>
      <c r="EPT6" s="24"/>
      <c r="EPU6" s="22" t="s">
        <v>393</v>
      </c>
      <c r="EPV6" s="22" t="s">
        <v>182</v>
      </c>
      <c r="EPW6" s="22" t="s">
        <v>183</v>
      </c>
      <c r="EPX6" s="22" t="s">
        <v>184</v>
      </c>
      <c r="EPY6" s="2">
        <v>112</v>
      </c>
      <c r="EPZ6" s="26"/>
      <c r="EQA6" s="23" t="s">
        <v>12</v>
      </c>
      <c r="EQB6" s="24"/>
      <c r="EQC6" s="24"/>
      <c r="EQD6" s="24"/>
      <c r="EQE6" s="24"/>
      <c r="EQF6" s="24"/>
      <c r="EQG6" s="24"/>
      <c r="EQH6" s="24"/>
      <c r="EQI6" s="24"/>
      <c r="EQJ6" s="24"/>
      <c r="EQK6" s="22" t="s">
        <v>393</v>
      </c>
      <c r="EQL6" s="22" t="s">
        <v>182</v>
      </c>
      <c r="EQM6" s="22" t="s">
        <v>183</v>
      </c>
      <c r="EQN6" s="22" t="s">
        <v>184</v>
      </c>
      <c r="EQO6" s="2">
        <v>112</v>
      </c>
      <c r="EQP6" s="26"/>
      <c r="EQQ6" s="23" t="s">
        <v>12</v>
      </c>
      <c r="EQR6" s="24"/>
      <c r="EQS6" s="24"/>
      <c r="EQT6" s="24"/>
      <c r="EQU6" s="24"/>
      <c r="EQV6" s="24"/>
      <c r="EQW6" s="24"/>
      <c r="EQX6" s="24"/>
      <c r="EQY6" s="24"/>
      <c r="EQZ6" s="24"/>
      <c r="ERA6" s="22" t="s">
        <v>393</v>
      </c>
      <c r="ERB6" s="22" t="s">
        <v>182</v>
      </c>
      <c r="ERC6" s="22" t="s">
        <v>183</v>
      </c>
      <c r="ERD6" s="22" t="s">
        <v>184</v>
      </c>
      <c r="ERE6" s="2">
        <v>112</v>
      </c>
      <c r="ERF6" s="26"/>
      <c r="ERG6" s="23" t="s">
        <v>12</v>
      </c>
      <c r="ERH6" s="24"/>
      <c r="ERI6" s="24"/>
      <c r="ERJ6" s="24"/>
      <c r="ERK6" s="24"/>
      <c r="ERL6" s="24"/>
      <c r="ERM6" s="24"/>
      <c r="ERN6" s="24"/>
      <c r="ERO6" s="24"/>
      <c r="ERP6" s="24"/>
      <c r="ERQ6" s="22" t="s">
        <v>393</v>
      </c>
      <c r="ERR6" s="22" t="s">
        <v>182</v>
      </c>
      <c r="ERS6" s="22" t="s">
        <v>183</v>
      </c>
      <c r="ERT6" s="22" t="s">
        <v>184</v>
      </c>
      <c r="ERU6" s="2">
        <v>112</v>
      </c>
      <c r="ERV6" s="26"/>
      <c r="ERW6" s="23" t="s">
        <v>12</v>
      </c>
      <c r="ERX6" s="24"/>
      <c r="ERY6" s="24"/>
      <c r="ERZ6" s="24"/>
      <c r="ESA6" s="24"/>
      <c r="ESB6" s="24"/>
      <c r="ESC6" s="24"/>
      <c r="ESD6" s="24"/>
      <c r="ESE6" s="24"/>
      <c r="ESF6" s="24"/>
      <c r="ESG6" s="22" t="s">
        <v>393</v>
      </c>
      <c r="ESH6" s="22" t="s">
        <v>182</v>
      </c>
      <c r="ESI6" s="22" t="s">
        <v>183</v>
      </c>
      <c r="ESJ6" s="22" t="s">
        <v>184</v>
      </c>
      <c r="ESK6" s="2">
        <v>112</v>
      </c>
      <c r="ESL6" s="26"/>
      <c r="ESM6" s="23" t="s">
        <v>12</v>
      </c>
      <c r="ESN6" s="24"/>
      <c r="ESO6" s="24"/>
      <c r="ESP6" s="24"/>
      <c r="ESQ6" s="24"/>
      <c r="ESR6" s="24"/>
      <c r="ESS6" s="24"/>
      <c r="EST6" s="24"/>
      <c r="ESU6" s="24"/>
      <c r="ESV6" s="24"/>
      <c r="ESW6" s="22" t="s">
        <v>393</v>
      </c>
      <c r="ESX6" s="22" t="s">
        <v>182</v>
      </c>
      <c r="ESY6" s="22" t="s">
        <v>183</v>
      </c>
      <c r="ESZ6" s="22" t="s">
        <v>184</v>
      </c>
      <c r="ETA6" s="2">
        <v>112</v>
      </c>
      <c r="ETB6" s="26"/>
      <c r="ETC6" s="23" t="s">
        <v>12</v>
      </c>
      <c r="ETD6" s="24"/>
      <c r="ETE6" s="24"/>
      <c r="ETF6" s="24"/>
      <c r="ETG6" s="24"/>
      <c r="ETH6" s="24"/>
      <c r="ETI6" s="24"/>
      <c r="ETJ6" s="24"/>
      <c r="ETK6" s="24"/>
      <c r="ETL6" s="24"/>
      <c r="ETM6" s="22" t="s">
        <v>393</v>
      </c>
      <c r="ETN6" s="22" t="s">
        <v>182</v>
      </c>
      <c r="ETO6" s="22" t="s">
        <v>183</v>
      </c>
      <c r="ETP6" s="22" t="s">
        <v>184</v>
      </c>
      <c r="ETQ6" s="2">
        <v>112</v>
      </c>
      <c r="ETR6" s="26"/>
      <c r="ETS6" s="23" t="s">
        <v>12</v>
      </c>
      <c r="ETT6" s="24"/>
      <c r="ETU6" s="24"/>
      <c r="ETV6" s="24"/>
      <c r="ETW6" s="24"/>
      <c r="ETX6" s="24"/>
      <c r="ETY6" s="24"/>
      <c r="ETZ6" s="24"/>
      <c r="EUA6" s="24"/>
      <c r="EUB6" s="24"/>
      <c r="EUC6" s="22" t="s">
        <v>393</v>
      </c>
      <c r="EUD6" s="22" t="s">
        <v>182</v>
      </c>
      <c r="EUE6" s="22" t="s">
        <v>183</v>
      </c>
      <c r="EUF6" s="22" t="s">
        <v>184</v>
      </c>
      <c r="EUG6" s="2">
        <v>112</v>
      </c>
      <c r="EUH6" s="26"/>
      <c r="EUI6" s="23" t="s">
        <v>12</v>
      </c>
      <c r="EUJ6" s="24"/>
      <c r="EUK6" s="24"/>
      <c r="EUL6" s="24"/>
      <c r="EUM6" s="24"/>
      <c r="EUN6" s="24"/>
      <c r="EUO6" s="24"/>
      <c r="EUP6" s="24"/>
      <c r="EUQ6" s="24"/>
      <c r="EUR6" s="24"/>
      <c r="EUS6" s="22" t="s">
        <v>393</v>
      </c>
      <c r="EUT6" s="22" t="s">
        <v>182</v>
      </c>
      <c r="EUU6" s="22" t="s">
        <v>183</v>
      </c>
      <c r="EUV6" s="22" t="s">
        <v>184</v>
      </c>
      <c r="EUW6" s="2">
        <v>112</v>
      </c>
      <c r="EUX6" s="26"/>
      <c r="EUY6" s="23" t="s">
        <v>12</v>
      </c>
      <c r="EUZ6" s="24"/>
      <c r="EVA6" s="24"/>
      <c r="EVB6" s="24"/>
      <c r="EVC6" s="24"/>
      <c r="EVD6" s="24"/>
      <c r="EVE6" s="24"/>
      <c r="EVF6" s="24"/>
      <c r="EVG6" s="24"/>
      <c r="EVH6" s="24"/>
      <c r="EVI6" s="22" t="s">
        <v>393</v>
      </c>
      <c r="EVJ6" s="22" t="s">
        <v>182</v>
      </c>
      <c r="EVK6" s="22" t="s">
        <v>183</v>
      </c>
      <c r="EVL6" s="22" t="s">
        <v>184</v>
      </c>
      <c r="EVM6" s="2">
        <v>112</v>
      </c>
      <c r="EVN6" s="26"/>
      <c r="EVO6" s="23" t="s">
        <v>12</v>
      </c>
      <c r="EVP6" s="24"/>
      <c r="EVQ6" s="24"/>
      <c r="EVR6" s="24"/>
      <c r="EVS6" s="24"/>
      <c r="EVT6" s="24"/>
      <c r="EVU6" s="24"/>
      <c r="EVV6" s="24"/>
      <c r="EVW6" s="24"/>
      <c r="EVX6" s="24"/>
      <c r="EVY6" s="22" t="s">
        <v>393</v>
      </c>
      <c r="EVZ6" s="22" t="s">
        <v>182</v>
      </c>
      <c r="EWA6" s="22" t="s">
        <v>183</v>
      </c>
      <c r="EWB6" s="22" t="s">
        <v>184</v>
      </c>
      <c r="EWC6" s="2">
        <v>112</v>
      </c>
      <c r="EWD6" s="26"/>
      <c r="EWE6" s="23" t="s">
        <v>12</v>
      </c>
      <c r="EWF6" s="24"/>
      <c r="EWG6" s="24"/>
      <c r="EWH6" s="24"/>
      <c r="EWI6" s="24"/>
      <c r="EWJ6" s="24"/>
      <c r="EWK6" s="24"/>
      <c r="EWL6" s="24"/>
      <c r="EWM6" s="24"/>
      <c r="EWN6" s="24"/>
      <c r="EWO6" s="22" t="s">
        <v>393</v>
      </c>
      <c r="EWP6" s="22" t="s">
        <v>182</v>
      </c>
      <c r="EWQ6" s="22" t="s">
        <v>183</v>
      </c>
      <c r="EWR6" s="22" t="s">
        <v>184</v>
      </c>
      <c r="EWS6" s="2">
        <v>112</v>
      </c>
      <c r="EWT6" s="26"/>
      <c r="EWU6" s="23" t="s">
        <v>12</v>
      </c>
      <c r="EWV6" s="24"/>
      <c r="EWW6" s="24"/>
      <c r="EWX6" s="24"/>
      <c r="EWY6" s="24"/>
      <c r="EWZ6" s="24"/>
      <c r="EXA6" s="24"/>
      <c r="EXB6" s="24"/>
      <c r="EXC6" s="24"/>
      <c r="EXD6" s="24"/>
      <c r="EXE6" s="22" t="s">
        <v>393</v>
      </c>
      <c r="EXF6" s="22" t="s">
        <v>182</v>
      </c>
      <c r="EXG6" s="22" t="s">
        <v>183</v>
      </c>
      <c r="EXH6" s="22" t="s">
        <v>184</v>
      </c>
      <c r="EXI6" s="2">
        <v>112</v>
      </c>
      <c r="EXJ6" s="26"/>
      <c r="EXK6" s="23" t="s">
        <v>12</v>
      </c>
      <c r="EXL6" s="24"/>
      <c r="EXM6" s="24"/>
      <c r="EXN6" s="24"/>
      <c r="EXO6" s="24"/>
      <c r="EXP6" s="24"/>
      <c r="EXQ6" s="24"/>
      <c r="EXR6" s="24"/>
      <c r="EXS6" s="24"/>
      <c r="EXT6" s="24"/>
      <c r="EXU6" s="22" t="s">
        <v>393</v>
      </c>
      <c r="EXV6" s="22" t="s">
        <v>182</v>
      </c>
      <c r="EXW6" s="22" t="s">
        <v>183</v>
      </c>
      <c r="EXX6" s="22" t="s">
        <v>184</v>
      </c>
      <c r="EXY6" s="2">
        <v>112</v>
      </c>
      <c r="EXZ6" s="26"/>
      <c r="EYA6" s="23" t="s">
        <v>12</v>
      </c>
      <c r="EYB6" s="24"/>
      <c r="EYC6" s="24"/>
      <c r="EYD6" s="24"/>
      <c r="EYE6" s="24"/>
      <c r="EYF6" s="24"/>
      <c r="EYG6" s="24"/>
      <c r="EYH6" s="24"/>
      <c r="EYI6" s="24"/>
      <c r="EYJ6" s="24"/>
      <c r="EYK6" s="22" t="s">
        <v>393</v>
      </c>
      <c r="EYL6" s="22" t="s">
        <v>182</v>
      </c>
      <c r="EYM6" s="22" t="s">
        <v>183</v>
      </c>
      <c r="EYN6" s="22" t="s">
        <v>184</v>
      </c>
      <c r="EYO6" s="2">
        <v>112</v>
      </c>
      <c r="EYP6" s="26"/>
      <c r="EYQ6" s="23" t="s">
        <v>12</v>
      </c>
      <c r="EYR6" s="24"/>
      <c r="EYS6" s="24"/>
      <c r="EYT6" s="24"/>
      <c r="EYU6" s="24"/>
      <c r="EYV6" s="24"/>
      <c r="EYW6" s="24"/>
      <c r="EYX6" s="24"/>
      <c r="EYY6" s="24"/>
      <c r="EYZ6" s="24"/>
      <c r="EZA6" s="22" t="s">
        <v>393</v>
      </c>
      <c r="EZB6" s="22" t="s">
        <v>182</v>
      </c>
      <c r="EZC6" s="22" t="s">
        <v>183</v>
      </c>
      <c r="EZD6" s="22" t="s">
        <v>184</v>
      </c>
      <c r="EZE6" s="2">
        <v>112</v>
      </c>
      <c r="EZF6" s="26"/>
      <c r="EZG6" s="23" t="s">
        <v>12</v>
      </c>
      <c r="EZH6" s="24"/>
      <c r="EZI6" s="24"/>
      <c r="EZJ6" s="24"/>
      <c r="EZK6" s="24"/>
      <c r="EZL6" s="24"/>
      <c r="EZM6" s="24"/>
      <c r="EZN6" s="24"/>
      <c r="EZO6" s="24"/>
      <c r="EZP6" s="24"/>
      <c r="EZQ6" s="22" t="s">
        <v>393</v>
      </c>
      <c r="EZR6" s="22" t="s">
        <v>182</v>
      </c>
      <c r="EZS6" s="22" t="s">
        <v>183</v>
      </c>
      <c r="EZT6" s="22" t="s">
        <v>184</v>
      </c>
      <c r="EZU6" s="2">
        <v>112</v>
      </c>
      <c r="EZV6" s="26"/>
      <c r="EZW6" s="23" t="s">
        <v>12</v>
      </c>
      <c r="EZX6" s="24"/>
      <c r="EZY6" s="24"/>
      <c r="EZZ6" s="24"/>
      <c r="FAA6" s="24"/>
      <c r="FAB6" s="24"/>
      <c r="FAC6" s="24"/>
      <c r="FAD6" s="24"/>
      <c r="FAE6" s="24"/>
      <c r="FAF6" s="24"/>
      <c r="FAG6" s="22" t="s">
        <v>393</v>
      </c>
      <c r="FAH6" s="22" t="s">
        <v>182</v>
      </c>
      <c r="FAI6" s="22" t="s">
        <v>183</v>
      </c>
      <c r="FAJ6" s="22" t="s">
        <v>184</v>
      </c>
      <c r="FAK6" s="2">
        <v>112</v>
      </c>
      <c r="FAL6" s="26"/>
      <c r="FAM6" s="23" t="s">
        <v>12</v>
      </c>
      <c r="FAN6" s="24"/>
      <c r="FAO6" s="24"/>
      <c r="FAP6" s="24"/>
      <c r="FAQ6" s="24"/>
      <c r="FAR6" s="24"/>
      <c r="FAS6" s="24"/>
      <c r="FAT6" s="24"/>
      <c r="FAU6" s="24"/>
      <c r="FAV6" s="24"/>
      <c r="FAW6" s="22" t="s">
        <v>393</v>
      </c>
      <c r="FAX6" s="22" t="s">
        <v>182</v>
      </c>
      <c r="FAY6" s="22" t="s">
        <v>183</v>
      </c>
      <c r="FAZ6" s="22" t="s">
        <v>184</v>
      </c>
      <c r="FBA6" s="2">
        <v>112</v>
      </c>
      <c r="FBB6" s="26"/>
      <c r="FBC6" s="23" t="s">
        <v>12</v>
      </c>
      <c r="FBD6" s="24"/>
      <c r="FBE6" s="24"/>
      <c r="FBF6" s="24"/>
      <c r="FBG6" s="24"/>
      <c r="FBH6" s="24"/>
      <c r="FBI6" s="24"/>
      <c r="FBJ6" s="24"/>
      <c r="FBK6" s="24"/>
      <c r="FBL6" s="24"/>
      <c r="FBM6" s="22" t="s">
        <v>393</v>
      </c>
      <c r="FBN6" s="22" t="s">
        <v>182</v>
      </c>
      <c r="FBO6" s="22" t="s">
        <v>183</v>
      </c>
      <c r="FBP6" s="22" t="s">
        <v>184</v>
      </c>
      <c r="FBQ6" s="2">
        <v>112</v>
      </c>
      <c r="FBR6" s="26"/>
      <c r="FBS6" s="23" t="s">
        <v>12</v>
      </c>
      <c r="FBT6" s="24"/>
      <c r="FBU6" s="24"/>
      <c r="FBV6" s="24"/>
      <c r="FBW6" s="24"/>
      <c r="FBX6" s="24"/>
      <c r="FBY6" s="24"/>
      <c r="FBZ6" s="24"/>
      <c r="FCA6" s="24"/>
      <c r="FCB6" s="24"/>
      <c r="FCC6" s="22" t="s">
        <v>393</v>
      </c>
      <c r="FCD6" s="22" t="s">
        <v>182</v>
      </c>
      <c r="FCE6" s="22" t="s">
        <v>183</v>
      </c>
      <c r="FCF6" s="22" t="s">
        <v>184</v>
      </c>
      <c r="FCG6" s="2">
        <v>112</v>
      </c>
      <c r="FCH6" s="26"/>
      <c r="FCI6" s="23" t="s">
        <v>12</v>
      </c>
      <c r="FCJ6" s="24"/>
      <c r="FCK6" s="24"/>
      <c r="FCL6" s="24"/>
      <c r="FCM6" s="24"/>
      <c r="FCN6" s="24"/>
      <c r="FCO6" s="24"/>
      <c r="FCP6" s="24"/>
      <c r="FCQ6" s="24"/>
      <c r="FCR6" s="24"/>
      <c r="FCS6" s="22" t="s">
        <v>393</v>
      </c>
      <c r="FCT6" s="22" t="s">
        <v>182</v>
      </c>
      <c r="FCU6" s="22" t="s">
        <v>183</v>
      </c>
      <c r="FCV6" s="22" t="s">
        <v>184</v>
      </c>
      <c r="FCW6" s="2">
        <v>112</v>
      </c>
      <c r="FCX6" s="26"/>
      <c r="FCY6" s="23" t="s">
        <v>12</v>
      </c>
      <c r="FCZ6" s="24"/>
      <c r="FDA6" s="24"/>
      <c r="FDB6" s="24"/>
      <c r="FDC6" s="24"/>
      <c r="FDD6" s="24"/>
      <c r="FDE6" s="24"/>
      <c r="FDF6" s="24"/>
      <c r="FDG6" s="24"/>
      <c r="FDH6" s="24"/>
      <c r="FDI6" s="22" t="s">
        <v>393</v>
      </c>
      <c r="FDJ6" s="22" t="s">
        <v>182</v>
      </c>
      <c r="FDK6" s="22" t="s">
        <v>183</v>
      </c>
      <c r="FDL6" s="22" t="s">
        <v>184</v>
      </c>
      <c r="FDM6" s="2">
        <v>112</v>
      </c>
      <c r="FDN6" s="26"/>
      <c r="FDO6" s="23" t="s">
        <v>12</v>
      </c>
      <c r="FDP6" s="24"/>
      <c r="FDQ6" s="24"/>
      <c r="FDR6" s="24"/>
      <c r="FDS6" s="24"/>
      <c r="FDT6" s="24"/>
      <c r="FDU6" s="24"/>
      <c r="FDV6" s="24"/>
      <c r="FDW6" s="24"/>
      <c r="FDX6" s="24"/>
      <c r="FDY6" s="22" t="s">
        <v>393</v>
      </c>
      <c r="FDZ6" s="22" t="s">
        <v>182</v>
      </c>
      <c r="FEA6" s="22" t="s">
        <v>183</v>
      </c>
      <c r="FEB6" s="22" t="s">
        <v>184</v>
      </c>
      <c r="FEC6" s="2">
        <v>112</v>
      </c>
      <c r="FED6" s="26"/>
      <c r="FEE6" s="23" t="s">
        <v>12</v>
      </c>
      <c r="FEF6" s="24"/>
      <c r="FEG6" s="24"/>
      <c r="FEH6" s="24"/>
      <c r="FEI6" s="24"/>
      <c r="FEJ6" s="24"/>
      <c r="FEK6" s="24"/>
      <c r="FEL6" s="24"/>
      <c r="FEM6" s="24"/>
      <c r="FEN6" s="24"/>
      <c r="FEO6" s="22" t="s">
        <v>393</v>
      </c>
      <c r="FEP6" s="22" t="s">
        <v>182</v>
      </c>
      <c r="FEQ6" s="22" t="s">
        <v>183</v>
      </c>
      <c r="FER6" s="22" t="s">
        <v>184</v>
      </c>
      <c r="FES6" s="2">
        <v>112</v>
      </c>
      <c r="FET6" s="26"/>
      <c r="FEU6" s="23" t="s">
        <v>12</v>
      </c>
      <c r="FEV6" s="24"/>
      <c r="FEW6" s="24"/>
      <c r="FEX6" s="24"/>
      <c r="FEY6" s="24"/>
      <c r="FEZ6" s="24"/>
      <c r="FFA6" s="24"/>
      <c r="FFB6" s="24"/>
      <c r="FFC6" s="24"/>
      <c r="FFD6" s="24"/>
      <c r="FFE6" s="22" t="s">
        <v>393</v>
      </c>
      <c r="FFF6" s="22" t="s">
        <v>182</v>
      </c>
      <c r="FFG6" s="22" t="s">
        <v>183</v>
      </c>
      <c r="FFH6" s="22" t="s">
        <v>184</v>
      </c>
      <c r="FFI6" s="2">
        <v>112</v>
      </c>
      <c r="FFJ6" s="26"/>
      <c r="FFK6" s="23" t="s">
        <v>12</v>
      </c>
      <c r="FFL6" s="24"/>
      <c r="FFM6" s="24"/>
      <c r="FFN6" s="24"/>
      <c r="FFO6" s="24"/>
      <c r="FFP6" s="24"/>
      <c r="FFQ6" s="24"/>
      <c r="FFR6" s="24"/>
      <c r="FFS6" s="24"/>
      <c r="FFT6" s="24"/>
      <c r="FFU6" s="22" t="s">
        <v>393</v>
      </c>
      <c r="FFV6" s="22" t="s">
        <v>182</v>
      </c>
      <c r="FFW6" s="22" t="s">
        <v>183</v>
      </c>
      <c r="FFX6" s="22" t="s">
        <v>184</v>
      </c>
      <c r="FFY6" s="2">
        <v>112</v>
      </c>
      <c r="FFZ6" s="26"/>
      <c r="FGA6" s="23" t="s">
        <v>12</v>
      </c>
      <c r="FGB6" s="24"/>
      <c r="FGC6" s="24"/>
      <c r="FGD6" s="24"/>
      <c r="FGE6" s="24"/>
      <c r="FGF6" s="24"/>
      <c r="FGG6" s="24"/>
      <c r="FGH6" s="24"/>
      <c r="FGI6" s="24"/>
      <c r="FGJ6" s="24"/>
      <c r="FGK6" s="22" t="s">
        <v>393</v>
      </c>
      <c r="FGL6" s="22" t="s">
        <v>182</v>
      </c>
      <c r="FGM6" s="22" t="s">
        <v>183</v>
      </c>
      <c r="FGN6" s="22" t="s">
        <v>184</v>
      </c>
      <c r="FGO6" s="2">
        <v>112</v>
      </c>
      <c r="FGP6" s="26"/>
      <c r="FGQ6" s="23" t="s">
        <v>12</v>
      </c>
      <c r="FGR6" s="24"/>
      <c r="FGS6" s="24"/>
      <c r="FGT6" s="24"/>
      <c r="FGU6" s="24"/>
      <c r="FGV6" s="24"/>
      <c r="FGW6" s="24"/>
      <c r="FGX6" s="24"/>
      <c r="FGY6" s="24"/>
      <c r="FGZ6" s="24"/>
      <c r="FHA6" s="22" t="s">
        <v>393</v>
      </c>
      <c r="FHB6" s="22" t="s">
        <v>182</v>
      </c>
      <c r="FHC6" s="22" t="s">
        <v>183</v>
      </c>
      <c r="FHD6" s="22" t="s">
        <v>184</v>
      </c>
      <c r="FHE6" s="2">
        <v>112</v>
      </c>
      <c r="FHF6" s="26"/>
      <c r="FHG6" s="23" t="s">
        <v>12</v>
      </c>
      <c r="FHH6" s="24"/>
      <c r="FHI6" s="24"/>
      <c r="FHJ6" s="24"/>
      <c r="FHK6" s="24"/>
      <c r="FHL6" s="24"/>
      <c r="FHM6" s="24"/>
      <c r="FHN6" s="24"/>
      <c r="FHO6" s="24"/>
      <c r="FHP6" s="24"/>
      <c r="FHQ6" s="22" t="s">
        <v>393</v>
      </c>
      <c r="FHR6" s="22" t="s">
        <v>182</v>
      </c>
      <c r="FHS6" s="22" t="s">
        <v>183</v>
      </c>
      <c r="FHT6" s="22" t="s">
        <v>184</v>
      </c>
      <c r="FHU6" s="2">
        <v>112</v>
      </c>
      <c r="FHV6" s="26"/>
      <c r="FHW6" s="23" t="s">
        <v>12</v>
      </c>
      <c r="FHX6" s="24"/>
      <c r="FHY6" s="24"/>
      <c r="FHZ6" s="24"/>
      <c r="FIA6" s="24"/>
      <c r="FIB6" s="24"/>
      <c r="FIC6" s="24"/>
      <c r="FID6" s="24"/>
      <c r="FIE6" s="24"/>
      <c r="FIF6" s="24"/>
      <c r="FIG6" s="22" t="s">
        <v>393</v>
      </c>
      <c r="FIH6" s="22" t="s">
        <v>182</v>
      </c>
      <c r="FII6" s="22" t="s">
        <v>183</v>
      </c>
      <c r="FIJ6" s="22" t="s">
        <v>184</v>
      </c>
      <c r="FIK6" s="2">
        <v>112</v>
      </c>
      <c r="FIL6" s="26"/>
      <c r="FIM6" s="23" t="s">
        <v>12</v>
      </c>
      <c r="FIN6" s="24"/>
      <c r="FIO6" s="24"/>
      <c r="FIP6" s="24"/>
      <c r="FIQ6" s="24"/>
      <c r="FIR6" s="24"/>
      <c r="FIS6" s="24"/>
      <c r="FIT6" s="24"/>
      <c r="FIU6" s="24"/>
      <c r="FIV6" s="24"/>
      <c r="FIW6" s="22" t="s">
        <v>393</v>
      </c>
      <c r="FIX6" s="22" t="s">
        <v>182</v>
      </c>
      <c r="FIY6" s="22" t="s">
        <v>183</v>
      </c>
      <c r="FIZ6" s="22" t="s">
        <v>184</v>
      </c>
      <c r="FJA6" s="2">
        <v>112</v>
      </c>
      <c r="FJB6" s="26"/>
      <c r="FJC6" s="23" t="s">
        <v>12</v>
      </c>
      <c r="FJD6" s="24"/>
      <c r="FJE6" s="24"/>
      <c r="FJF6" s="24"/>
      <c r="FJG6" s="24"/>
      <c r="FJH6" s="24"/>
      <c r="FJI6" s="24"/>
      <c r="FJJ6" s="24"/>
      <c r="FJK6" s="24"/>
      <c r="FJL6" s="24"/>
      <c r="FJM6" s="22" t="s">
        <v>393</v>
      </c>
      <c r="FJN6" s="22" t="s">
        <v>182</v>
      </c>
      <c r="FJO6" s="22" t="s">
        <v>183</v>
      </c>
      <c r="FJP6" s="22" t="s">
        <v>184</v>
      </c>
      <c r="FJQ6" s="2">
        <v>112</v>
      </c>
      <c r="FJR6" s="26"/>
      <c r="FJS6" s="23" t="s">
        <v>12</v>
      </c>
      <c r="FJT6" s="24"/>
      <c r="FJU6" s="24"/>
      <c r="FJV6" s="24"/>
      <c r="FJW6" s="24"/>
      <c r="FJX6" s="24"/>
      <c r="FJY6" s="24"/>
      <c r="FJZ6" s="24"/>
      <c r="FKA6" s="24"/>
      <c r="FKB6" s="24"/>
      <c r="FKC6" s="22" t="s">
        <v>393</v>
      </c>
      <c r="FKD6" s="22" t="s">
        <v>182</v>
      </c>
      <c r="FKE6" s="22" t="s">
        <v>183</v>
      </c>
      <c r="FKF6" s="22" t="s">
        <v>184</v>
      </c>
      <c r="FKG6" s="2">
        <v>112</v>
      </c>
      <c r="FKH6" s="26"/>
      <c r="FKI6" s="23" t="s">
        <v>12</v>
      </c>
      <c r="FKJ6" s="24"/>
      <c r="FKK6" s="24"/>
      <c r="FKL6" s="24"/>
      <c r="FKM6" s="24"/>
      <c r="FKN6" s="24"/>
      <c r="FKO6" s="24"/>
      <c r="FKP6" s="24"/>
      <c r="FKQ6" s="24"/>
      <c r="FKR6" s="24"/>
      <c r="FKS6" s="22" t="s">
        <v>393</v>
      </c>
      <c r="FKT6" s="22" t="s">
        <v>182</v>
      </c>
      <c r="FKU6" s="22" t="s">
        <v>183</v>
      </c>
      <c r="FKV6" s="22" t="s">
        <v>184</v>
      </c>
      <c r="FKW6" s="2">
        <v>112</v>
      </c>
      <c r="FKX6" s="26"/>
      <c r="FKY6" s="23" t="s">
        <v>12</v>
      </c>
      <c r="FKZ6" s="24"/>
      <c r="FLA6" s="24"/>
      <c r="FLB6" s="24"/>
      <c r="FLC6" s="24"/>
      <c r="FLD6" s="24"/>
      <c r="FLE6" s="24"/>
      <c r="FLF6" s="24"/>
      <c r="FLG6" s="24"/>
      <c r="FLH6" s="24"/>
      <c r="FLI6" s="22" t="s">
        <v>393</v>
      </c>
      <c r="FLJ6" s="22" t="s">
        <v>182</v>
      </c>
      <c r="FLK6" s="22" t="s">
        <v>183</v>
      </c>
      <c r="FLL6" s="22" t="s">
        <v>184</v>
      </c>
      <c r="FLM6" s="2">
        <v>112</v>
      </c>
      <c r="FLN6" s="26"/>
      <c r="FLO6" s="23" t="s">
        <v>12</v>
      </c>
      <c r="FLP6" s="24"/>
      <c r="FLQ6" s="24"/>
      <c r="FLR6" s="24"/>
      <c r="FLS6" s="24"/>
      <c r="FLT6" s="24"/>
      <c r="FLU6" s="24"/>
      <c r="FLV6" s="24"/>
      <c r="FLW6" s="24"/>
      <c r="FLX6" s="24"/>
      <c r="FLY6" s="22" t="s">
        <v>393</v>
      </c>
      <c r="FLZ6" s="22" t="s">
        <v>182</v>
      </c>
      <c r="FMA6" s="22" t="s">
        <v>183</v>
      </c>
      <c r="FMB6" s="22" t="s">
        <v>184</v>
      </c>
      <c r="FMC6" s="2">
        <v>112</v>
      </c>
      <c r="FMD6" s="26"/>
      <c r="FME6" s="23" t="s">
        <v>12</v>
      </c>
      <c r="FMF6" s="24"/>
      <c r="FMG6" s="24"/>
      <c r="FMH6" s="24"/>
      <c r="FMI6" s="24"/>
      <c r="FMJ6" s="24"/>
      <c r="FMK6" s="24"/>
      <c r="FML6" s="24"/>
      <c r="FMM6" s="24"/>
      <c r="FMN6" s="24"/>
      <c r="FMO6" s="22" t="s">
        <v>393</v>
      </c>
      <c r="FMP6" s="22" t="s">
        <v>182</v>
      </c>
      <c r="FMQ6" s="22" t="s">
        <v>183</v>
      </c>
      <c r="FMR6" s="22" t="s">
        <v>184</v>
      </c>
      <c r="FMS6" s="2">
        <v>112</v>
      </c>
      <c r="FMT6" s="26"/>
      <c r="FMU6" s="23" t="s">
        <v>12</v>
      </c>
      <c r="FMV6" s="24"/>
      <c r="FMW6" s="24"/>
      <c r="FMX6" s="24"/>
      <c r="FMY6" s="24"/>
      <c r="FMZ6" s="24"/>
      <c r="FNA6" s="24"/>
      <c r="FNB6" s="24"/>
      <c r="FNC6" s="24"/>
      <c r="FND6" s="24"/>
      <c r="FNE6" s="22" t="s">
        <v>393</v>
      </c>
      <c r="FNF6" s="22" t="s">
        <v>182</v>
      </c>
      <c r="FNG6" s="22" t="s">
        <v>183</v>
      </c>
      <c r="FNH6" s="22" t="s">
        <v>184</v>
      </c>
      <c r="FNI6" s="2">
        <v>112</v>
      </c>
      <c r="FNJ6" s="26"/>
      <c r="FNK6" s="23" t="s">
        <v>12</v>
      </c>
      <c r="FNL6" s="24"/>
      <c r="FNM6" s="24"/>
      <c r="FNN6" s="24"/>
      <c r="FNO6" s="24"/>
      <c r="FNP6" s="24"/>
      <c r="FNQ6" s="24"/>
      <c r="FNR6" s="24"/>
      <c r="FNS6" s="24"/>
      <c r="FNT6" s="24"/>
      <c r="FNU6" s="22" t="s">
        <v>393</v>
      </c>
      <c r="FNV6" s="22" t="s">
        <v>182</v>
      </c>
      <c r="FNW6" s="22" t="s">
        <v>183</v>
      </c>
      <c r="FNX6" s="22" t="s">
        <v>184</v>
      </c>
      <c r="FNY6" s="2">
        <v>112</v>
      </c>
      <c r="FNZ6" s="26"/>
      <c r="FOA6" s="23" t="s">
        <v>12</v>
      </c>
      <c r="FOB6" s="24"/>
      <c r="FOC6" s="24"/>
      <c r="FOD6" s="24"/>
      <c r="FOE6" s="24"/>
      <c r="FOF6" s="24"/>
      <c r="FOG6" s="24"/>
      <c r="FOH6" s="24"/>
      <c r="FOI6" s="24"/>
      <c r="FOJ6" s="24"/>
      <c r="FOK6" s="22" t="s">
        <v>393</v>
      </c>
      <c r="FOL6" s="22" t="s">
        <v>182</v>
      </c>
      <c r="FOM6" s="22" t="s">
        <v>183</v>
      </c>
      <c r="FON6" s="22" t="s">
        <v>184</v>
      </c>
      <c r="FOO6" s="2">
        <v>112</v>
      </c>
      <c r="FOP6" s="26"/>
      <c r="FOQ6" s="23" t="s">
        <v>12</v>
      </c>
      <c r="FOR6" s="24"/>
      <c r="FOS6" s="24"/>
      <c r="FOT6" s="24"/>
      <c r="FOU6" s="24"/>
      <c r="FOV6" s="24"/>
      <c r="FOW6" s="24"/>
      <c r="FOX6" s="24"/>
      <c r="FOY6" s="24"/>
      <c r="FOZ6" s="24"/>
      <c r="FPA6" s="22" t="s">
        <v>393</v>
      </c>
      <c r="FPB6" s="22" t="s">
        <v>182</v>
      </c>
      <c r="FPC6" s="22" t="s">
        <v>183</v>
      </c>
      <c r="FPD6" s="22" t="s">
        <v>184</v>
      </c>
      <c r="FPE6" s="2">
        <v>112</v>
      </c>
      <c r="FPF6" s="26"/>
      <c r="FPG6" s="23" t="s">
        <v>12</v>
      </c>
      <c r="FPH6" s="24"/>
      <c r="FPI6" s="24"/>
      <c r="FPJ6" s="24"/>
      <c r="FPK6" s="24"/>
      <c r="FPL6" s="24"/>
      <c r="FPM6" s="24"/>
      <c r="FPN6" s="24"/>
      <c r="FPO6" s="24"/>
      <c r="FPP6" s="24"/>
      <c r="FPQ6" s="22" t="s">
        <v>393</v>
      </c>
      <c r="FPR6" s="22" t="s">
        <v>182</v>
      </c>
      <c r="FPS6" s="22" t="s">
        <v>183</v>
      </c>
      <c r="FPT6" s="22" t="s">
        <v>184</v>
      </c>
      <c r="FPU6" s="2">
        <v>112</v>
      </c>
      <c r="FPV6" s="26"/>
      <c r="FPW6" s="23" t="s">
        <v>12</v>
      </c>
      <c r="FPX6" s="24"/>
      <c r="FPY6" s="24"/>
      <c r="FPZ6" s="24"/>
      <c r="FQA6" s="24"/>
      <c r="FQB6" s="24"/>
      <c r="FQC6" s="24"/>
      <c r="FQD6" s="24"/>
      <c r="FQE6" s="24"/>
      <c r="FQF6" s="24"/>
      <c r="FQG6" s="22" t="s">
        <v>393</v>
      </c>
      <c r="FQH6" s="22" t="s">
        <v>182</v>
      </c>
      <c r="FQI6" s="22" t="s">
        <v>183</v>
      </c>
      <c r="FQJ6" s="22" t="s">
        <v>184</v>
      </c>
      <c r="FQK6" s="2">
        <v>112</v>
      </c>
      <c r="FQL6" s="26"/>
      <c r="FQM6" s="23" t="s">
        <v>12</v>
      </c>
      <c r="FQN6" s="24"/>
      <c r="FQO6" s="24"/>
      <c r="FQP6" s="24"/>
      <c r="FQQ6" s="24"/>
      <c r="FQR6" s="24"/>
      <c r="FQS6" s="24"/>
      <c r="FQT6" s="24"/>
      <c r="FQU6" s="24"/>
      <c r="FQV6" s="24"/>
      <c r="FQW6" s="22" t="s">
        <v>393</v>
      </c>
      <c r="FQX6" s="22" t="s">
        <v>182</v>
      </c>
      <c r="FQY6" s="22" t="s">
        <v>183</v>
      </c>
      <c r="FQZ6" s="22" t="s">
        <v>184</v>
      </c>
      <c r="FRA6" s="2">
        <v>112</v>
      </c>
      <c r="FRB6" s="26"/>
      <c r="FRC6" s="23" t="s">
        <v>12</v>
      </c>
      <c r="FRD6" s="24"/>
      <c r="FRE6" s="24"/>
      <c r="FRF6" s="24"/>
      <c r="FRG6" s="24"/>
      <c r="FRH6" s="24"/>
      <c r="FRI6" s="24"/>
      <c r="FRJ6" s="24"/>
      <c r="FRK6" s="24"/>
      <c r="FRL6" s="24"/>
      <c r="FRM6" s="22" t="s">
        <v>393</v>
      </c>
      <c r="FRN6" s="22" t="s">
        <v>182</v>
      </c>
      <c r="FRO6" s="22" t="s">
        <v>183</v>
      </c>
      <c r="FRP6" s="22" t="s">
        <v>184</v>
      </c>
      <c r="FRQ6" s="2">
        <v>112</v>
      </c>
      <c r="FRR6" s="26"/>
      <c r="FRS6" s="23" t="s">
        <v>12</v>
      </c>
      <c r="FRT6" s="24"/>
      <c r="FRU6" s="24"/>
      <c r="FRV6" s="24"/>
      <c r="FRW6" s="24"/>
      <c r="FRX6" s="24"/>
      <c r="FRY6" s="24"/>
      <c r="FRZ6" s="24"/>
      <c r="FSA6" s="24"/>
      <c r="FSB6" s="24"/>
      <c r="FSC6" s="22" t="s">
        <v>393</v>
      </c>
      <c r="FSD6" s="22" t="s">
        <v>182</v>
      </c>
      <c r="FSE6" s="22" t="s">
        <v>183</v>
      </c>
      <c r="FSF6" s="22" t="s">
        <v>184</v>
      </c>
      <c r="FSG6" s="2">
        <v>112</v>
      </c>
      <c r="FSH6" s="26"/>
      <c r="FSI6" s="23" t="s">
        <v>12</v>
      </c>
      <c r="FSJ6" s="24"/>
      <c r="FSK6" s="24"/>
      <c r="FSL6" s="24"/>
      <c r="FSM6" s="24"/>
      <c r="FSN6" s="24"/>
      <c r="FSO6" s="24"/>
      <c r="FSP6" s="24"/>
      <c r="FSQ6" s="24"/>
      <c r="FSR6" s="24"/>
      <c r="FSS6" s="22" t="s">
        <v>393</v>
      </c>
      <c r="FST6" s="22" t="s">
        <v>182</v>
      </c>
      <c r="FSU6" s="22" t="s">
        <v>183</v>
      </c>
      <c r="FSV6" s="22" t="s">
        <v>184</v>
      </c>
      <c r="FSW6" s="2">
        <v>112</v>
      </c>
      <c r="FSX6" s="26"/>
      <c r="FSY6" s="23" t="s">
        <v>12</v>
      </c>
      <c r="FSZ6" s="24"/>
      <c r="FTA6" s="24"/>
      <c r="FTB6" s="24"/>
      <c r="FTC6" s="24"/>
      <c r="FTD6" s="24"/>
      <c r="FTE6" s="24"/>
      <c r="FTF6" s="24"/>
      <c r="FTG6" s="24"/>
      <c r="FTH6" s="24"/>
      <c r="FTI6" s="22" t="s">
        <v>393</v>
      </c>
      <c r="FTJ6" s="22" t="s">
        <v>182</v>
      </c>
      <c r="FTK6" s="22" t="s">
        <v>183</v>
      </c>
      <c r="FTL6" s="22" t="s">
        <v>184</v>
      </c>
      <c r="FTM6" s="2">
        <v>112</v>
      </c>
      <c r="FTN6" s="26"/>
      <c r="FTO6" s="23" t="s">
        <v>12</v>
      </c>
      <c r="FTP6" s="24"/>
      <c r="FTQ6" s="24"/>
      <c r="FTR6" s="24"/>
      <c r="FTS6" s="24"/>
      <c r="FTT6" s="24"/>
      <c r="FTU6" s="24"/>
      <c r="FTV6" s="24"/>
      <c r="FTW6" s="24"/>
      <c r="FTX6" s="24"/>
      <c r="FTY6" s="22" t="s">
        <v>393</v>
      </c>
      <c r="FTZ6" s="22" t="s">
        <v>182</v>
      </c>
      <c r="FUA6" s="22" t="s">
        <v>183</v>
      </c>
      <c r="FUB6" s="22" t="s">
        <v>184</v>
      </c>
      <c r="FUC6" s="2">
        <v>112</v>
      </c>
      <c r="FUD6" s="26"/>
      <c r="FUE6" s="23" t="s">
        <v>12</v>
      </c>
      <c r="FUF6" s="24"/>
      <c r="FUG6" s="24"/>
      <c r="FUH6" s="24"/>
      <c r="FUI6" s="24"/>
      <c r="FUJ6" s="24"/>
      <c r="FUK6" s="24"/>
      <c r="FUL6" s="24"/>
      <c r="FUM6" s="24"/>
      <c r="FUN6" s="24"/>
      <c r="FUO6" s="22" t="s">
        <v>393</v>
      </c>
      <c r="FUP6" s="22" t="s">
        <v>182</v>
      </c>
      <c r="FUQ6" s="22" t="s">
        <v>183</v>
      </c>
      <c r="FUR6" s="22" t="s">
        <v>184</v>
      </c>
      <c r="FUS6" s="2">
        <v>112</v>
      </c>
      <c r="FUT6" s="26"/>
      <c r="FUU6" s="23" t="s">
        <v>12</v>
      </c>
      <c r="FUV6" s="24"/>
      <c r="FUW6" s="24"/>
      <c r="FUX6" s="24"/>
      <c r="FUY6" s="24"/>
      <c r="FUZ6" s="24"/>
      <c r="FVA6" s="24"/>
      <c r="FVB6" s="24"/>
      <c r="FVC6" s="24"/>
      <c r="FVD6" s="24"/>
      <c r="FVE6" s="22" t="s">
        <v>393</v>
      </c>
      <c r="FVF6" s="22" t="s">
        <v>182</v>
      </c>
      <c r="FVG6" s="22" t="s">
        <v>183</v>
      </c>
      <c r="FVH6" s="22" t="s">
        <v>184</v>
      </c>
      <c r="FVI6" s="2">
        <v>112</v>
      </c>
      <c r="FVJ6" s="26"/>
      <c r="FVK6" s="23" t="s">
        <v>12</v>
      </c>
      <c r="FVL6" s="24"/>
      <c r="FVM6" s="24"/>
      <c r="FVN6" s="24"/>
      <c r="FVO6" s="24"/>
      <c r="FVP6" s="24"/>
      <c r="FVQ6" s="24"/>
      <c r="FVR6" s="24"/>
      <c r="FVS6" s="24"/>
      <c r="FVT6" s="24"/>
      <c r="FVU6" s="22" t="s">
        <v>393</v>
      </c>
      <c r="FVV6" s="22" t="s">
        <v>182</v>
      </c>
      <c r="FVW6" s="22" t="s">
        <v>183</v>
      </c>
      <c r="FVX6" s="22" t="s">
        <v>184</v>
      </c>
      <c r="FVY6" s="2">
        <v>112</v>
      </c>
      <c r="FVZ6" s="26"/>
      <c r="FWA6" s="23" t="s">
        <v>12</v>
      </c>
      <c r="FWB6" s="24"/>
      <c r="FWC6" s="24"/>
      <c r="FWD6" s="24"/>
      <c r="FWE6" s="24"/>
      <c r="FWF6" s="24"/>
      <c r="FWG6" s="24"/>
      <c r="FWH6" s="24"/>
      <c r="FWI6" s="24"/>
      <c r="FWJ6" s="24"/>
      <c r="FWK6" s="22" t="s">
        <v>393</v>
      </c>
      <c r="FWL6" s="22" t="s">
        <v>182</v>
      </c>
      <c r="FWM6" s="22" t="s">
        <v>183</v>
      </c>
      <c r="FWN6" s="22" t="s">
        <v>184</v>
      </c>
      <c r="FWO6" s="2">
        <v>112</v>
      </c>
      <c r="FWP6" s="26"/>
      <c r="FWQ6" s="23" t="s">
        <v>12</v>
      </c>
      <c r="FWR6" s="24"/>
      <c r="FWS6" s="24"/>
      <c r="FWT6" s="24"/>
      <c r="FWU6" s="24"/>
      <c r="FWV6" s="24"/>
      <c r="FWW6" s="24"/>
      <c r="FWX6" s="24"/>
      <c r="FWY6" s="24"/>
      <c r="FWZ6" s="24"/>
      <c r="FXA6" s="22" t="s">
        <v>393</v>
      </c>
      <c r="FXB6" s="22" t="s">
        <v>182</v>
      </c>
      <c r="FXC6" s="22" t="s">
        <v>183</v>
      </c>
      <c r="FXD6" s="22" t="s">
        <v>184</v>
      </c>
      <c r="FXE6" s="2">
        <v>112</v>
      </c>
      <c r="FXF6" s="26"/>
      <c r="FXG6" s="23" t="s">
        <v>12</v>
      </c>
      <c r="FXH6" s="24"/>
      <c r="FXI6" s="24"/>
      <c r="FXJ6" s="24"/>
      <c r="FXK6" s="24"/>
      <c r="FXL6" s="24"/>
      <c r="FXM6" s="24"/>
      <c r="FXN6" s="24"/>
      <c r="FXO6" s="24"/>
      <c r="FXP6" s="24"/>
      <c r="FXQ6" s="22" t="s">
        <v>393</v>
      </c>
      <c r="FXR6" s="22" t="s">
        <v>182</v>
      </c>
      <c r="FXS6" s="22" t="s">
        <v>183</v>
      </c>
      <c r="FXT6" s="22" t="s">
        <v>184</v>
      </c>
      <c r="FXU6" s="2">
        <v>112</v>
      </c>
      <c r="FXV6" s="26"/>
      <c r="FXW6" s="23" t="s">
        <v>12</v>
      </c>
      <c r="FXX6" s="24"/>
      <c r="FXY6" s="24"/>
      <c r="FXZ6" s="24"/>
      <c r="FYA6" s="24"/>
      <c r="FYB6" s="24"/>
      <c r="FYC6" s="24"/>
      <c r="FYD6" s="24"/>
      <c r="FYE6" s="24"/>
      <c r="FYF6" s="24"/>
      <c r="FYG6" s="22" t="s">
        <v>393</v>
      </c>
      <c r="FYH6" s="22" t="s">
        <v>182</v>
      </c>
      <c r="FYI6" s="22" t="s">
        <v>183</v>
      </c>
      <c r="FYJ6" s="22" t="s">
        <v>184</v>
      </c>
      <c r="FYK6" s="2">
        <v>112</v>
      </c>
      <c r="FYL6" s="26"/>
      <c r="FYM6" s="23" t="s">
        <v>12</v>
      </c>
      <c r="FYN6" s="24"/>
      <c r="FYO6" s="24"/>
      <c r="FYP6" s="24"/>
      <c r="FYQ6" s="24"/>
      <c r="FYR6" s="24"/>
      <c r="FYS6" s="24"/>
      <c r="FYT6" s="24"/>
      <c r="FYU6" s="24"/>
      <c r="FYV6" s="24"/>
      <c r="FYW6" s="22" t="s">
        <v>393</v>
      </c>
      <c r="FYX6" s="22" t="s">
        <v>182</v>
      </c>
      <c r="FYY6" s="22" t="s">
        <v>183</v>
      </c>
      <c r="FYZ6" s="22" t="s">
        <v>184</v>
      </c>
      <c r="FZA6" s="2">
        <v>112</v>
      </c>
      <c r="FZB6" s="26"/>
      <c r="FZC6" s="23" t="s">
        <v>12</v>
      </c>
      <c r="FZD6" s="24"/>
      <c r="FZE6" s="24"/>
      <c r="FZF6" s="24"/>
      <c r="FZG6" s="24"/>
      <c r="FZH6" s="24"/>
      <c r="FZI6" s="24"/>
      <c r="FZJ6" s="24"/>
      <c r="FZK6" s="24"/>
      <c r="FZL6" s="24"/>
      <c r="FZM6" s="22" t="s">
        <v>393</v>
      </c>
      <c r="FZN6" s="22" t="s">
        <v>182</v>
      </c>
      <c r="FZO6" s="22" t="s">
        <v>183</v>
      </c>
      <c r="FZP6" s="22" t="s">
        <v>184</v>
      </c>
      <c r="FZQ6" s="2">
        <v>112</v>
      </c>
      <c r="FZR6" s="26"/>
      <c r="FZS6" s="23" t="s">
        <v>12</v>
      </c>
      <c r="FZT6" s="24"/>
      <c r="FZU6" s="24"/>
      <c r="FZV6" s="24"/>
      <c r="FZW6" s="24"/>
      <c r="FZX6" s="24"/>
      <c r="FZY6" s="24"/>
      <c r="FZZ6" s="24"/>
      <c r="GAA6" s="24"/>
      <c r="GAB6" s="24"/>
      <c r="GAC6" s="22" t="s">
        <v>393</v>
      </c>
      <c r="GAD6" s="22" t="s">
        <v>182</v>
      </c>
      <c r="GAE6" s="22" t="s">
        <v>183</v>
      </c>
      <c r="GAF6" s="22" t="s">
        <v>184</v>
      </c>
      <c r="GAG6" s="2">
        <v>112</v>
      </c>
      <c r="GAH6" s="26"/>
      <c r="GAI6" s="23" t="s">
        <v>12</v>
      </c>
      <c r="GAJ6" s="24"/>
      <c r="GAK6" s="24"/>
      <c r="GAL6" s="24"/>
      <c r="GAM6" s="24"/>
      <c r="GAN6" s="24"/>
      <c r="GAO6" s="24"/>
      <c r="GAP6" s="24"/>
      <c r="GAQ6" s="24"/>
      <c r="GAR6" s="24"/>
      <c r="GAS6" s="22" t="s">
        <v>393</v>
      </c>
      <c r="GAT6" s="22" t="s">
        <v>182</v>
      </c>
      <c r="GAU6" s="22" t="s">
        <v>183</v>
      </c>
      <c r="GAV6" s="22" t="s">
        <v>184</v>
      </c>
      <c r="GAW6" s="2">
        <v>112</v>
      </c>
      <c r="GAX6" s="26"/>
      <c r="GAY6" s="23" t="s">
        <v>12</v>
      </c>
      <c r="GAZ6" s="24"/>
      <c r="GBA6" s="24"/>
      <c r="GBB6" s="24"/>
      <c r="GBC6" s="24"/>
      <c r="GBD6" s="24"/>
      <c r="GBE6" s="24"/>
      <c r="GBF6" s="24"/>
      <c r="GBG6" s="24"/>
      <c r="GBH6" s="24"/>
      <c r="GBI6" s="22" t="s">
        <v>393</v>
      </c>
      <c r="GBJ6" s="22" t="s">
        <v>182</v>
      </c>
      <c r="GBK6" s="22" t="s">
        <v>183</v>
      </c>
      <c r="GBL6" s="22" t="s">
        <v>184</v>
      </c>
      <c r="GBM6" s="2">
        <v>112</v>
      </c>
      <c r="GBN6" s="26"/>
      <c r="GBO6" s="23" t="s">
        <v>12</v>
      </c>
      <c r="GBP6" s="24"/>
      <c r="GBQ6" s="24"/>
      <c r="GBR6" s="24"/>
      <c r="GBS6" s="24"/>
      <c r="GBT6" s="24"/>
      <c r="GBU6" s="24"/>
      <c r="GBV6" s="24"/>
      <c r="GBW6" s="24"/>
      <c r="GBX6" s="24"/>
      <c r="GBY6" s="22" t="s">
        <v>393</v>
      </c>
      <c r="GBZ6" s="22" t="s">
        <v>182</v>
      </c>
      <c r="GCA6" s="22" t="s">
        <v>183</v>
      </c>
      <c r="GCB6" s="22" t="s">
        <v>184</v>
      </c>
      <c r="GCC6" s="2">
        <v>112</v>
      </c>
      <c r="GCD6" s="26"/>
      <c r="GCE6" s="23" t="s">
        <v>12</v>
      </c>
      <c r="GCF6" s="24"/>
      <c r="GCG6" s="24"/>
      <c r="GCH6" s="24"/>
      <c r="GCI6" s="24"/>
      <c r="GCJ6" s="24"/>
      <c r="GCK6" s="24"/>
      <c r="GCL6" s="24"/>
      <c r="GCM6" s="24"/>
      <c r="GCN6" s="24"/>
      <c r="GCO6" s="22" t="s">
        <v>393</v>
      </c>
      <c r="GCP6" s="22" t="s">
        <v>182</v>
      </c>
      <c r="GCQ6" s="22" t="s">
        <v>183</v>
      </c>
      <c r="GCR6" s="22" t="s">
        <v>184</v>
      </c>
      <c r="GCS6" s="2">
        <v>112</v>
      </c>
      <c r="GCT6" s="26"/>
      <c r="GCU6" s="23" t="s">
        <v>12</v>
      </c>
      <c r="GCV6" s="24"/>
      <c r="GCW6" s="24"/>
      <c r="GCX6" s="24"/>
      <c r="GCY6" s="24"/>
      <c r="GCZ6" s="24"/>
      <c r="GDA6" s="24"/>
      <c r="GDB6" s="24"/>
      <c r="GDC6" s="24"/>
      <c r="GDD6" s="24"/>
      <c r="GDE6" s="22" t="s">
        <v>393</v>
      </c>
      <c r="GDF6" s="22" t="s">
        <v>182</v>
      </c>
      <c r="GDG6" s="22" t="s">
        <v>183</v>
      </c>
      <c r="GDH6" s="22" t="s">
        <v>184</v>
      </c>
      <c r="GDI6" s="2">
        <v>112</v>
      </c>
      <c r="GDJ6" s="26"/>
      <c r="GDK6" s="23" t="s">
        <v>12</v>
      </c>
      <c r="GDL6" s="24"/>
      <c r="GDM6" s="24"/>
      <c r="GDN6" s="24"/>
      <c r="GDO6" s="24"/>
      <c r="GDP6" s="24"/>
      <c r="GDQ6" s="24"/>
      <c r="GDR6" s="24"/>
      <c r="GDS6" s="24"/>
      <c r="GDT6" s="24"/>
      <c r="GDU6" s="22" t="s">
        <v>393</v>
      </c>
      <c r="GDV6" s="22" t="s">
        <v>182</v>
      </c>
      <c r="GDW6" s="22" t="s">
        <v>183</v>
      </c>
      <c r="GDX6" s="22" t="s">
        <v>184</v>
      </c>
      <c r="GDY6" s="2">
        <v>112</v>
      </c>
      <c r="GDZ6" s="26"/>
      <c r="GEA6" s="23" t="s">
        <v>12</v>
      </c>
      <c r="GEB6" s="24"/>
      <c r="GEC6" s="24"/>
      <c r="GED6" s="24"/>
      <c r="GEE6" s="24"/>
      <c r="GEF6" s="24"/>
      <c r="GEG6" s="24"/>
      <c r="GEH6" s="24"/>
      <c r="GEI6" s="24"/>
      <c r="GEJ6" s="24"/>
      <c r="GEK6" s="22" t="s">
        <v>393</v>
      </c>
      <c r="GEL6" s="22" t="s">
        <v>182</v>
      </c>
      <c r="GEM6" s="22" t="s">
        <v>183</v>
      </c>
      <c r="GEN6" s="22" t="s">
        <v>184</v>
      </c>
      <c r="GEO6" s="2">
        <v>112</v>
      </c>
      <c r="GEP6" s="26"/>
      <c r="GEQ6" s="23" t="s">
        <v>12</v>
      </c>
      <c r="GER6" s="24"/>
      <c r="GES6" s="24"/>
      <c r="GET6" s="24"/>
      <c r="GEU6" s="24"/>
      <c r="GEV6" s="24"/>
      <c r="GEW6" s="24"/>
      <c r="GEX6" s="24"/>
      <c r="GEY6" s="24"/>
      <c r="GEZ6" s="24"/>
      <c r="GFA6" s="22" t="s">
        <v>393</v>
      </c>
      <c r="GFB6" s="22" t="s">
        <v>182</v>
      </c>
      <c r="GFC6" s="22" t="s">
        <v>183</v>
      </c>
      <c r="GFD6" s="22" t="s">
        <v>184</v>
      </c>
      <c r="GFE6" s="2">
        <v>112</v>
      </c>
      <c r="GFF6" s="26"/>
      <c r="GFG6" s="23" t="s">
        <v>12</v>
      </c>
      <c r="GFH6" s="24"/>
      <c r="GFI6" s="24"/>
      <c r="GFJ6" s="24"/>
      <c r="GFK6" s="24"/>
      <c r="GFL6" s="24"/>
      <c r="GFM6" s="24"/>
      <c r="GFN6" s="24"/>
      <c r="GFO6" s="24"/>
      <c r="GFP6" s="24"/>
      <c r="GFQ6" s="22" t="s">
        <v>393</v>
      </c>
      <c r="GFR6" s="22" t="s">
        <v>182</v>
      </c>
      <c r="GFS6" s="22" t="s">
        <v>183</v>
      </c>
      <c r="GFT6" s="22" t="s">
        <v>184</v>
      </c>
      <c r="GFU6" s="2">
        <v>112</v>
      </c>
      <c r="GFV6" s="26"/>
      <c r="GFW6" s="23" t="s">
        <v>12</v>
      </c>
      <c r="GFX6" s="24"/>
      <c r="GFY6" s="24"/>
      <c r="GFZ6" s="24"/>
      <c r="GGA6" s="24"/>
      <c r="GGB6" s="24"/>
      <c r="GGC6" s="24"/>
      <c r="GGD6" s="24"/>
      <c r="GGE6" s="24"/>
      <c r="GGF6" s="24"/>
      <c r="GGG6" s="22" t="s">
        <v>393</v>
      </c>
      <c r="GGH6" s="22" t="s">
        <v>182</v>
      </c>
      <c r="GGI6" s="22" t="s">
        <v>183</v>
      </c>
      <c r="GGJ6" s="22" t="s">
        <v>184</v>
      </c>
      <c r="GGK6" s="2">
        <v>112</v>
      </c>
      <c r="GGL6" s="26"/>
      <c r="GGM6" s="23" t="s">
        <v>12</v>
      </c>
      <c r="GGN6" s="24"/>
      <c r="GGO6" s="24"/>
      <c r="GGP6" s="24"/>
      <c r="GGQ6" s="24"/>
      <c r="GGR6" s="24"/>
      <c r="GGS6" s="24"/>
      <c r="GGT6" s="24"/>
      <c r="GGU6" s="24"/>
      <c r="GGV6" s="24"/>
      <c r="GGW6" s="22" t="s">
        <v>393</v>
      </c>
      <c r="GGX6" s="22" t="s">
        <v>182</v>
      </c>
      <c r="GGY6" s="22" t="s">
        <v>183</v>
      </c>
      <c r="GGZ6" s="22" t="s">
        <v>184</v>
      </c>
      <c r="GHA6" s="2">
        <v>112</v>
      </c>
      <c r="GHB6" s="26"/>
      <c r="GHC6" s="23" t="s">
        <v>12</v>
      </c>
      <c r="GHD6" s="24"/>
      <c r="GHE6" s="24"/>
      <c r="GHF6" s="24"/>
      <c r="GHG6" s="24"/>
      <c r="GHH6" s="24"/>
      <c r="GHI6" s="24"/>
      <c r="GHJ6" s="24"/>
      <c r="GHK6" s="24"/>
      <c r="GHL6" s="24"/>
      <c r="GHM6" s="22" t="s">
        <v>393</v>
      </c>
      <c r="GHN6" s="22" t="s">
        <v>182</v>
      </c>
      <c r="GHO6" s="22" t="s">
        <v>183</v>
      </c>
      <c r="GHP6" s="22" t="s">
        <v>184</v>
      </c>
      <c r="GHQ6" s="2">
        <v>112</v>
      </c>
      <c r="GHR6" s="26"/>
      <c r="GHS6" s="23" t="s">
        <v>12</v>
      </c>
      <c r="GHT6" s="24"/>
      <c r="GHU6" s="24"/>
      <c r="GHV6" s="24"/>
      <c r="GHW6" s="24"/>
      <c r="GHX6" s="24"/>
      <c r="GHY6" s="24"/>
      <c r="GHZ6" s="24"/>
      <c r="GIA6" s="24"/>
      <c r="GIB6" s="24"/>
      <c r="GIC6" s="22" t="s">
        <v>393</v>
      </c>
      <c r="GID6" s="22" t="s">
        <v>182</v>
      </c>
      <c r="GIE6" s="22" t="s">
        <v>183</v>
      </c>
      <c r="GIF6" s="22" t="s">
        <v>184</v>
      </c>
      <c r="GIG6" s="2">
        <v>112</v>
      </c>
      <c r="GIH6" s="26"/>
      <c r="GII6" s="23" t="s">
        <v>12</v>
      </c>
      <c r="GIJ6" s="24"/>
      <c r="GIK6" s="24"/>
      <c r="GIL6" s="24"/>
      <c r="GIM6" s="24"/>
      <c r="GIN6" s="24"/>
      <c r="GIO6" s="24"/>
      <c r="GIP6" s="24"/>
      <c r="GIQ6" s="24"/>
      <c r="GIR6" s="24"/>
      <c r="GIS6" s="22" t="s">
        <v>393</v>
      </c>
      <c r="GIT6" s="22" t="s">
        <v>182</v>
      </c>
      <c r="GIU6" s="22" t="s">
        <v>183</v>
      </c>
      <c r="GIV6" s="22" t="s">
        <v>184</v>
      </c>
      <c r="GIW6" s="2">
        <v>112</v>
      </c>
      <c r="GIX6" s="26"/>
      <c r="GIY6" s="23" t="s">
        <v>12</v>
      </c>
      <c r="GIZ6" s="24"/>
      <c r="GJA6" s="24"/>
      <c r="GJB6" s="24"/>
      <c r="GJC6" s="24"/>
      <c r="GJD6" s="24"/>
      <c r="GJE6" s="24"/>
      <c r="GJF6" s="24"/>
      <c r="GJG6" s="24"/>
      <c r="GJH6" s="24"/>
      <c r="GJI6" s="22" t="s">
        <v>393</v>
      </c>
      <c r="GJJ6" s="22" t="s">
        <v>182</v>
      </c>
      <c r="GJK6" s="22" t="s">
        <v>183</v>
      </c>
      <c r="GJL6" s="22" t="s">
        <v>184</v>
      </c>
      <c r="GJM6" s="2">
        <v>112</v>
      </c>
      <c r="GJN6" s="26"/>
      <c r="GJO6" s="23" t="s">
        <v>12</v>
      </c>
      <c r="GJP6" s="24"/>
      <c r="GJQ6" s="24"/>
      <c r="GJR6" s="24"/>
      <c r="GJS6" s="24"/>
      <c r="GJT6" s="24"/>
      <c r="GJU6" s="24"/>
      <c r="GJV6" s="24"/>
      <c r="GJW6" s="24"/>
      <c r="GJX6" s="24"/>
      <c r="GJY6" s="22" t="s">
        <v>393</v>
      </c>
      <c r="GJZ6" s="22" t="s">
        <v>182</v>
      </c>
      <c r="GKA6" s="22" t="s">
        <v>183</v>
      </c>
      <c r="GKB6" s="22" t="s">
        <v>184</v>
      </c>
      <c r="GKC6" s="2">
        <v>112</v>
      </c>
      <c r="GKD6" s="26"/>
      <c r="GKE6" s="23" t="s">
        <v>12</v>
      </c>
      <c r="GKF6" s="24"/>
      <c r="GKG6" s="24"/>
      <c r="GKH6" s="24"/>
      <c r="GKI6" s="24"/>
      <c r="GKJ6" s="24"/>
      <c r="GKK6" s="24"/>
      <c r="GKL6" s="24"/>
      <c r="GKM6" s="24"/>
      <c r="GKN6" s="24"/>
      <c r="GKO6" s="22" t="s">
        <v>393</v>
      </c>
      <c r="GKP6" s="22" t="s">
        <v>182</v>
      </c>
      <c r="GKQ6" s="22" t="s">
        <v>183</v>
      </c>
      <c r="GKR6" s="22" t="s">
        <v>184</v>
      </c>
      <c r="GKS6" s="2">
        <v>112</v>
      </c>
      <c r="GKT6" s="26"/>
      <c r="GKU6" s="23" t="s">
        <v>12</v>
      </c>
      <c r="GKV6" s="24"/>
      <c r="GKW6" s="24"/>
      <c r="GKX6" s="24"/>
      <c r="GKY6" s="24"/>
      <c r="GKZ6" s="24"/>
      <c r="GLA6" s="24"/>
      <c r="GLB6" s="24"/>
      <c r="GLC6" s="24"/>
      <c r="GLD6" s="24"/>
      <c r="GLE6" s="22" t="s">
        <v>393</v>
      </c>
      <c r="GLF6" s="22" t="s">
        <v>182</v>
      </c>
      <c r="GLG6" s="22" t="s">
        <v>183</v>
      </c>
      <c r="GLH6" s="22" t="s">
        <v>184</v>
      </c>
      <c r="GLI6" s="2">
        <v>112</v>
      </c>
      <c r="GLJ6" s="26"/>
      <c r="GLK6" s="23" t="s">
        <v>12</v>
      </c>
      <c r="GLL6" s="24"/>
      <c r="GLM6" s="24"/>
      <c r="GLN6" s="24"/>
      <c r="GLO6" s="24"/>
      <c r="GLP6" s="24"/>
      <c r="GLQ6" s="24"/>
      <c r="GLR6" s="24"/>
      <c r="GLS6" s="24"/>
      <c r="GLT6" s="24"/>
      <c r="GLU6" s="22" t="s">
        <v>393</v>
      </c>
      <c r="GLV6" s="22" t="s">
        <v>182</v>
      </c>
      <c r="GLW6" s="22" t="s">
        <v>183</v>
      </c>
      <c r="GLX6" s="22" t="s">
        <v>184</v>
      </c>
      <c r="GLY6" s="2">
        <v>112</v>
      </c>
      <c r="GLZ6" s="26"/>
      <c r="GMA6" s="23" t="s">
        <v>12</v>
      </c>
      <c r="GMB6" s="24"/>
      <c r="GMC6" s="24"/>
      <c r="GMD6" s="24"/>
      <c r="GME6" s="24"/>
      <c r="GMF6" s="24"/>
      <c r="GMG6" s="24"/>
      <c r="GMH6" s="24"/>
      <c r="GMI6" s="24"/>
      <c r="GMJ6" s="24"/>
      <c r="GMK6" s="22" t="s">
        <v>393</v>
      </c>
      <c r="GML6" s="22" t="s">
        <v>182</v>
      </c>
      <c r="GMM6" s="22" t="s">
        <v>183</v>
      </c>
      <c r="GMN6" s="22" t="s">
        <v>184</v>
      </c>
      <c r="GMO6" s="2">
        <v>112</v>
      </c>
      <c r="GMP6" s="26"/>
      <c r="GMQ6" s="23" t="s">
        <v>12</v>
      </c>
      <c r="GMR6" s="24"/>
      <c r="GMS6" s="24"/>
      <c r="GMT6" s="24"/>
      <c r="GMU6" s="24"/>
      <c r="GMV6" s="24"/>
      <c r="GMW6" s="24"/>
      <c r="GMX6" s="24"/>
      <c r="GMY6" s="24"/>
      <c r="GMZ6" s="24"/>
      <c r="GNA6" s="22" t="s">
        <v>393</v>
      </c>
      <c r="GNB6" s="22" t="s">
        <v>182</v>
      </c>
      <c r="GNC6" s="22" t="s">
        <v>183</v>
      </c>
      <c r="GND6" s="22" t="s">
        <v>184</v>
      </c>
      <c r="GNE6" s="2">
        <v>112</v>
      </c>
      <c r="GNF6" s="26"/>
      <c r="GNG6" s="23" t="s">
        <v>12</v>
      </c>
      <c r="GNH6" s="24"/>
      <c r="GNI6" s="24"/>
      <c r="GNJ6" s="24"/>
      <c r="GNK6" s="24"/>
      <c r="GNL6" s="24"/>
      <c r="GNM6" s="24"/>
      <c r="GNN6" s="24"/>
      <c r="GNO6" s="24"/>
      <c r="GNP6" s="24"/>
      <c r="GNQ6" s="22" t="s">
        <v>393</v>
      </c>
      <c r="GNR6" s="22" t="s">
        <v>182</v>
      </c>
      <c r="GNS6" s="22" t="s">
        <v>183</v>
      </c>
      <c r="GNT6" s="22" t="s">
        <v>184</v>
      </c>
      <c r="GNU6" s="2">
        <v>112</v>
      </c>
      <c r="GNV6" s="26"/>
      <c r="GNW6" s="23" t="s">
        <v>12</v>
      </c>
      <c r="GNX6" s="24"/>
      <c r="GNY6" s="24"/>
      <c r="GNZ6" s="24"/>
      <c r="GOA6" s="24"/>
      <c r="GOB6" s="24"/>
      <c r="GOC6" s="24"/>
      <c r="GOD6" s="24"/>
      <c r="GOE6" s="24"/>
      <c r="GOF6" s="24"/>
      <c r="GOG6" s="22" t="s">
        <v>393</v>
      </c>
      <c r="GOH6" s="22" t="s">
        <v>182</v>
      </c>
      <c r="GOI6" s="22" t="s">
        <v>183</v>
      </c>
      <c r="GOJ6" s="22" t="s">
        <v>184</v>
      </c>
      <c r="GOK6" s="2">
        <v>112</v>
      </c>
      <c r="GOL6" s="26"/>
      <c r="GOM6" s="23" t="s">
        <v>12</v>
      </c>
      <c r="GON6" s="24"/>
      <c r="GOO6" s="24"/>
      <c r="GOP6" s="24"/>
      <c r="GOQ6" s="24"/>
      <c r="GOR6" s="24"/>
      <c r="GOS6" s="24"/>
      <c r="GOT6" s="24"/>
      <c r="GOU6" s="24"/>
      <c r="GOV6" s="24"/>
      <c r="GOW6" s="22" t="s">
        <v>393</v>
      </c>
      <c r="GOX6" s="22" t="s">
        <v>182</v>
      </c>
      <c r="GOY6" s="22" t="s">
        <v>183</v>
      </c>
      <c r="GOZ6" s="22" t="s">
        <v>184</v>
      </c>
      <c r="GPA6" s="2">
        <v>112</v>
      </c>
      <c r="GPB6" s="26"/>
      <c r="GPC6" s="23" t="s">
        <v>12</v>
      </c>
      <c r="GPD6" s="24"/>
      <c r="GPE6" s="24"/>
      <c r="GPF6" s="24"/>
      <c r="GPG6" s="24"/>
      <c r="GPH6" s="24"/>
      <c r="GPI6" s="24"/>
      <c r="GPJ6" s="24"/>
      <c r="GPK6" s="24"/>
      <c r="GPL6" s="24"/>
      <c r="GPM6" s="22" t="s">
        <v>393</v>
      </c>
      <c r="GPN6" s="22" t="s">
        <v>182</v>
      </c>
      <c r="GPO6" s="22" t="s">
        <v>183</v>
      </c>
      <c r="GPP6" s="22" t="s">
        <v>184</v>
      </c>
      <c r="GPQ6" s="2">
        <v>112</v>
      </c>
      <c r="GPR6" s="26"/>
      <c r="GPS6" s="23" t="s">
        <v>12</v>
      </c>
      <c r="GPT6" s="24"/>
      <c r="GPU6" s="24"/>
      <c r="GPV6" s="24"/>
      <c r="GPW6" s="24"/>
      <c r="GPX6" s="24"/>
      <c r="GPY6" s="24"/>
      <c r="GPZ6" s="24"/>
      <c r="GQA6" s="24"/>
      <c r="GQB6" s="24"/>
      <c r="GQC6" s="22" t="s">
        <v>393</v>
      </c>
      <c r="GQD6" s="22" t="s">
        <v>182</v>
      </c>
      <c r="GQE6" s="22" t="s">
        <v>183</v>
      </c>
      <c r="GQF6" s="22" t="s">
        <v>184</v>
      </c>
      <c r="GQG6" s="2">
        <v>112</v>
      </c>
      <c r="GQH6" s="26"/>
      <c r="GQI6" s="23" t="s">
        <v>12</v>
      </c>
      <c r="GQJ6" s="24"/>
      <c r="GQK6" s="24"/>
      <c r="GQL6" s="24"/>
      <c r="GQM6" s="24"/>
      <c r="GQN6" s="24"/>
      <c r="GQO6" s="24"/>
      <c r="GQP6" s="24"/>
      <c r="GQQ6" s="24"/>
      <c r="GQR6" s="24"/>
      <c r="GQS6" s="22" t="s">
        <v>393</v>
      </c>
      <c r="GQT6" s="22" t="s">
        <v>182</v>
      </c>
      <c r="GQU6" s="22" t="s">
        <v>183</v>
      </c>
      <c r="GQV6" s="22" t="s">
        <v>184</v>
      </c>
      <c r="GQW6" s="2">
        <v>112</v>
      </c>
      <c r="GQX6" s="26"/>
      <c r="GQY6" s="23" t="s">
        <v>12</v>
      </c>
      <c r="GQZ6" s="24"/>
      <c r="GRA6" s="24"/>
      <c r="GRB6" s="24"/>
      <c r="GRC6" s="24"/>
      <c r="GRD6" s="24"/>
      <c r="GRE6" s="24"/>
      <c r="GRF6" s="24"/>
      <c r="GRG6" s="24"/>
      <c r="GRH6" s="24"/>
      <c r="GRI6" s="22" t="s">
        <v>393</v>
      </c>
      <c r="GRJ6" s="22" t="s">
        <v>182</v>
      </c>
      <c r="GRK6" s="22" t="s">
        <v>183</v>
      </c>
      <c r="GRL6" s="22" t="s">
        <v>184</v>
      </c>
      <c r="GRM6" s="2">
        <v>112</v>
      </c>
      <c r="GRN6" s="26"/>
      <c r="GRO6" s="23" t="s">
        <v>12</v>
      </c>
      <c r="GRP6" s="24"/>
      <c r="GRQ6" s="24"/>
      <c r="GRR6" s="24"/>
      <c r="GRS6" s="24"/>
      <c r="GRT6" s="24"/>
      <c r="GRU6" s="24"/>
      <c r="GRV6" s="24"/>
      <c r="GRW6" s="24"/>
      <c r="GRX6" s="24"/>
      <c r="GRY6" s="22" t="s">
        <v>393</v>
      </c>
      <c r="GRZ6" s="22" t="s">
        <v>182</v>
      </c>
      <c r="GSA6" s="22" t="s">
        <v>183</v>
      </c>
      <c r="GSB6" s="22" t="s">
        <v>184</v>
      </c>
      <c r="GSC6" s="2">
        <v>112</v>
      </c>
      <c r="GSD6" s="26"/>
      <c r="GSE6" s="23" t="s">
        <v>12</v>
      </c>
      <c r="GSF6" s="24"/>
      <c r="GSG6" s="24"/>
      <c r="GSH6" s="24"/>
      <c r="GSI6" s="24"/>
      <c r="GSJ6" s="24"/>
      <c r="GSK6" s="24"/>
      <c r="GSL6" s="24"/>
      <c r="GSM6" s="24"/>
      <c r="GSN6" s="24"/>
      <c r="GSO6" s="22" t="s">
        <v>393</v>
      </c>
      <c r="GSP6" s="22" t="s">
        <v>182</v>
      </c>
      <c r="GSQ6" s="22" t="s">
        <v>183</v>
      </c>
      <c r="GSR6" s="22" t="s">
        <v>184</v>
      </c>
      <c r="GSS6" s="2">
        <v>112</v>
      </c>
      <c r="GST6" s="26"/>
      <c r="GSU6" s="23" t="s">
        <v>12</v>
      </c>
      <c r="GSV6" s="24"/>
      <c r="GSW6" s="24"/>
      <c r="GSX6" s="24"/>
      <c r="GSY6" s="24"/>
      <c r="GSZ6" s="24"/>
      <c r="GTA6" s="24"/>
      <c r="GTB6" s="24"/>
      <c r="GTC6" s="24"/>
      <c r="GTD6" s="24"/>
      <c r="GTE6" s="22" t="s">
        <v>393</v>
      </c>
      <c r="GTF6" s="22" t="s">
        <v>182</v>
      </c>
      <c r="GTG6" s="22" t="s">
        <v>183</v>
      </c>
      <c r="GTH6" s="22" t="s">
        <v>184</v>
      </c>
      <c r="GTI6" s="2">
        <v>112</v>
      </c>
      <c r="GTJ6" s="26"/>
      <c r="GTK6" s="23" t="s">
        <v>12</v>
      </c>
      <c r="GTL6" s="24"/>
      <c r="GTM6" s="24"/>
      <c r="GTN6" s="24"/>
      <c r="GTO6" s="24"/>
      <c r="GTP6" s="24"/>
      <c r="GTQ6" s="24"/>
      <c r="GTR6" s="24"/>
      <c r="GTS6" s="24"/>
      <c r="GTT6" s="24"/>
      <c r="GTU6" s="22" t="s">
        <v>393</v>
      </c>
      <c r="GTV6" s="22" t="s">
        <v>182</v>
      </c>
      <c r="GTW6" s="22" t="s">
        <v>183</v>
      </c>
      <c r="GTX6" s="22" t="s">
        <v>184</v>
      </c>
      <c r="GTY6" s="2">
        <v>112</v>
      </c>
      <c r="GTZ6" s="26"/>
      <c r="GUA6" s="23" t="s">
        <v>12</v>
      </c>
      <c r="GUB6" s="24"/>
      <c r="GUC6" s="24"/>
      <c r="GUD6" s="24"/>
      <c r="GUE6" s="24"/>
      <c r="GUF6" s="24"/>
      <c r="GUG6" s="24"/>
      <c r="GUH6" s="24"/>
      <c r="GUI6" s="24"/>
      <c r="GUJ6" s="24"/>
      <c r="GUK6" s="22" t="s">
        <v>393</v>
      </c>
      <c r="GUL6" s="22" t="s">
        <v>182</v>
      </c>
      <c r="GUM6" s="22" t="s">
        <v>183</v>
      </c>
      <c r="GUN6" s="22" t="s">
        <v>184</v>
      </c>
      <c r="GUO6" s="2">
        <v>112</v>
      </c>
      <c r="GUP6" s="26"/>
      <c r="GUQ6" s="23" t="s">
        <v>12</v>
      </c>
      <c r="GUR6" s="24"/>
      <c r="GUS6" s="24"/>
      <c r="GUT6" s="24"/>
      <c r="GUU6" s="24"/>
      <c r="GUV6" s="24"/>
      <c r="GUW6" s="24"/>
      <c r="GUX6" s="24"/>
      <c r="GUY6" s="24"/>
      <c r="GUZ6" s="24"/>
      <c r="GVA6" s="22" t="s">
        <v>393</v>
      </c>
      <c r="GVB6" s="22" t="s">
        <v>182</v>
      </c>
      <c r="GVC6" s="22" t="s">
        <v>183</v>
      </c>
      <c r="GVD6" s="22" t="s">
        <v>184</v>
      </c>
      <c r="GVE6" s="2">
        <v>112</v>
      </c>
      <c r="GVF6" s="26"/>
      <c r="GVG6" s="23" t="s">
        <v>12</v>
      </c>
      <c r="GVH6" s="24"/>
      <c r="GVI6" s="24"/>
      <c r="GVJ6" s="24"/>
      <c r="GVK6" s="24"/>
      <c r="GVL6" s="24"/>
      <c r="GVM6" s="24"/>
      <c r="GVN6" s="24"/>
      <c r="GVO6" s="24"/>
      <c r="GVP6" s="24"/>
      <c r="GVQ6" s="22" t="s">
        <v>393</v>
      </c>
      <c r="GVR6" s="22" t="s">
        <v>182</v>
      </c>
      <c r="GVS6" s="22" t="s">
        <v>183</v>
      </c>
      <c r="GVT6" s="22" t="s">
        <v>184</v>
      </c>
      <c r="GVU6" s="2">
        <v>112</v>
      </c>
      <c r="GVV6" s="26"/>
      <c r="GVW6" s="23" t="s">
        <v>12</v>
      </c>
      <c r="GVX6" s="24"/>
      <c r="GVY6" s="24"/>
      <c r="GVZ6" s="24"/>
      <c r="GWA6" s="24"/>
      <c r="GWB6" s="24"/>
      <c r="GWC6" s="24"/>
      <c r="GWD6" s="24"/>
      <c r="GWE6" s="24"/>
      <c r="GWF6" s="24"/>
      <c r="GWG6" s="22" t="s">
        <v>393</v>
      </c>
      <c r="GWH6" s="22" t="s">
        <v>182</v>
      </c>
      <c r="GWI6" s="22" t="s">
        <v>183</v>
      </c>
      <c r="GWJ6" s="22" t="s">
        <v>184</v>
      </c>
      <c r="GWK6" s="2">
        <v>112</v>
      </c>
      <c r="GWL6" s="26"/>
      <c r="GWM6" s="23" t="s">
        <v>12</v>
      </c>
      <c r="GWN6" s="24"/>
      <c r="GWO6" s="24"/>
      <c r="GWP6" s="24"/>
      <c r="GWQ6" s="24"/>
      <c r="GWR6" s="24"/>
      <c r="GWS6" s="24"/>
      <c r="GWT6" s="24"/>
      <c r="GWU6" s="24"/>
      <c r="GWV6" s="24"/>
      <c r="GWW6" s="22" t="s">
        <v>393</v>
      </c>
      <c r="GWX6" s="22" t="s">
        <v>182</v>
      </c>
      <c r="GWY6" s="22" t="s">
        <v>183</v>
      </c>
      <c r="GWZ6" s="22" t="s">
        <v>184</v>
      </c>
      <c r="GXA6" s="2">
        <v>112</v>
      </c>
      <c r="GXB6" s="26"/>
      <c r="GXC6" s="23" t="s">
        <v>12</v>
      </c>
      <c r="GXD6" s="24"/>
      <c r="GXE6" s="24"/>
      <c r="GXF6" s="24"/>
      <c r="GXG6" s="24"/>
      <c r="GXH6" s="24"/>
      <c r="GXI6" s="24"/>
      <c r="GXJ6" s="24"/>
      <c r="GXK6" s="24"/>
      <c r="GXL6" s="24"/>
      <c r="GXM6" s="22" t="s">
        <v>393</v>
      </c>
      <c r="GXN6" s="22" t="s">
        <v>182</v>
      </c>
      <c r="GXO6" s="22" t="s">
        <v>183</v>
      </c>
      <c r="GXP6" s="22" t="s">
        <v>184</v>
      </c>
      <c r="GXQ6" s="2">
        <v>112</v>
      </c>
      <c r="GXR6" s="26"/>
      <c r="GXS6" s="23" t="s">
        <v>12</v>
      </c>
      <c r="GXT6" s="24"/>
      <c r="GXU6" s="24"/>
      <c r="GXV6" s="24"/>
      <c r="GXW6" s="24"/>
      <c r="GXX6" s="24"/>
      <c r="GXY6" s="24"/>
      <c r="GXZ6" s="24"/>
      <c r="GYA6" s="24"/>
      <c r="GYB6" s="24"/>
      <c r="GYC6" s="22" t="s">
        <v>393</v>
      </c>
      <c r="GYD6" s="22" t="s">
        <v>182</v>
      </c>
      <c r="GYE6" s="22" t="s">
        <v>183</v>
      </c>
      <c r="GYF6" s="22" t="s">
        <v>184</v>
      </c>
      <c r="GYG6" s="2">
        <v>112</v>
      </c>
      <c r="GYH6" s="26"/>
      <c r="GYI6" s="23" t="s">
        <v>12</v>
      </c>
      <c r="GYJ6" s="24"/>
      <c r="GYK6" s="24"/>
      <c r="GYL6" s="24"/>
      <c r="GYM6" s="24"/>
      <c r="GYN6" s="24"/>
      <c r="GYO6" s="24"/>
      <c r="GYP6" s="24"/>
      <c r="GYQ6" s="24"/>
      <c r="GYR6" s="24"/>
      <c r="GYS6" s="22" t="s">
        <v>393</v>
      </c>
      <c r="GYT6" s="22" t="s">
        <v>182</v>
      </c>
      <c r="GYU6" s="22" t="s">
        <v>183</v>
      </c>
      <c r="GYV6" s="22" t="s">
        <v>184</v>
      </c>
      <c r="GYW6" s="2">
        <v>112</v>
      </c>
      <c r="GYX6" s="26"/>
      <c r="GYY6" s="23" t="s">
        <v>12</v>
      </c>
      <c r="GYZ6" s="24"/>
      <c r="GZA6" s="24"/>
      <c r="GZB6" s="24"/>
      <c r="GZC6" s="24"/>
      <c r="GZD6" s="24"/>
      <c r="GZE6" s="24"/>
      <c r="GZF6" s="24"/>
      <c r="GZG6" s="24"/>
      <c r="GZH6" s="24"/>
      <c r="GZI6" s="22" t="s">
        <v>393</v>
      </c>
      <c r="GZJ6" s="22" t="s">
        <v>182</v>
      </c>
      <c r="GZK6" s="22" t="s">
        <v>183</v>
      </c>
      <c r="GZL6" s="22" t="s">
        <v>184</v>
      </c>
      <c r="GZM6" s="2">
        <v>112</v>
      </c>
      <c r="GZN6" s="26"/>
      <c r="GZO6" s="23" t="s">
        <v>12</v>
      </c>
      <c r="GZP6" s="24"/>
      <c r="GZQ6" s="24"/>
      <c r="GZR6" s="24"/>
      <c r="GZS6" s="24"/>
      <c r="GZT6" s="24"/>
      <c r="GZU6" s="24"/>
      <c r="GZV6" s="24"/>
      <c r="GZW6" s="24"/>
      <c r="GZX6" s="24"/>
      <c r="GZY6" s="22" t="s">
        <v>393</v>
      </c>
      <c r="GZZ6" s="22" t="s">
        <v>182</v>
      </c>
      <c r="HAA6" s="22" t="s">
        <v>183</v>
      </c>
      <c r="HAB6" s="22" t="s">
        <v>184</v>
      </c>
      <c r="HAC6" s="2">
        <v>112</v>
      </c>
      <c r="HAD6" s="26"/>
      <c r="HAE6" s="23" t="s">
        <v>12</v>
      </c>
      <c r="HAF6" s="24"/>
      <c r="HAG6" s="24"/>
      <c r="HAH6" s="24"/>
      <c r="HAI6" s="24"/>
      <c r="HAJ6" s="24"/>
      <c r="HAK6" s="24"/>
      <c r="HAL6" s="24"/>
      <c r="HAM6" s="24"/>
      <c r="HAN6" s="24"/>
      <c r="HAO6" s="22" t="s">
        <v>393</v>
      </c>
      <c r="HAP6" s="22" t="s">
        <v>182</v>
      </c>
      <c r="HAQ6" s="22" t="s">
        <v>183</v>
      </c>
      <c r="HAR6" s="22" t="s">
        <v>184</v>
      </c>
      <c r="HAS6" s="2">
        <v>112</v>
      </c>
      <c r="HAT6" s="26"/>
      <c r="HAU6" s="23" t="s">
        <v>12</v>
      </c>
      <c r="HAV6" s="24"/>
      <c r="HAW6" s="24"/>
      <c r="HAX6" s="24"/>
      <c r="HAY6" s="24"/>
      <c r="HAZ6" s="24"/>
      <c r="HBA6" s="24"/>
      <c r="HBB6" s="24"/>
      <c r="HBC6" s="24"/>
      <c r="HBD6" s="24"/>
      <c r="HBE6" s="22" t="s">
        <v>393</v>
      </c>
      <c r="HBF6" s="22" t="s">
        <v>182</v>
      </c>
      <c r="HBG6" s="22" t="s">
        <v>183</v>
      </c>
      <c r="HBH6" s="22" t="s">
        <v>184</v>
      </c>
      <c r="HBI6" s="2">
        <v>112</v>
      </c>
      <c r="HBJ6" s="26"/>
      <c r="HBK6" s="23" t="s">
        <v>12</v>
      </c>
      <c r="HBL6" s="24"/>
      <c r="HBM6" s="24"/>
      <c r="HBN6" s="24"/>
      <c r="HBO6" s="24"/>
      <c r="HBP6" s="24"/>
      <c r="HBQ6" s="24"/>
      <c r="HBR6" s="24"/>
      <c r="HBS6" s="24"/>
      <c r="HBT6" s="24"/>
      <c r="HBU6" s="22" t="s">
        <v>393</v>
      </c>
      <c r="HBV6" s="22" t="s">
        <v>182</v>
      </c>
      <c r="HBW6" s="22" t="s">
        <v>183</v>
      </c>
      <c r="HBX6" s="22" t="s">
        <v>184</v>
      </c>
      <c r="HBY6" s="2">
        <v>112</v>
      </c>
      <c r="HBZ6" s="26"/>
      <c r="HCA6" s="23" t="s">
        <v>12</v>
      </c>
      <c r="HCB6" s="24"/>
      <c r="HCC6" s="24"/>
      <c r="HCD6" s="24"/>
      <c r="HCE6" s="24"/>
      <c r="HCF6" s="24"/>
      <c r="HCG6" s="24"/>
      <c r="HCH6" s="24"/>
      <c r="HCI6" s="24"/>
      <c r="HCJ6" s="24"/>
      <c r="HCK6" s="22" t="s">
        <v>393</v>
      </c>
      <c r="HCL6" s="22" t="s">
        <v>182</v>
      </c>
      <c r="HCM6" s="22" t="s">
        <v>183</v>
      </c>
      <c r="HCN6" s="22" t="s">
        <v>184</v>
      </c>
      <c r="HCO6" s="2">
        <v>112</v>
      </c>
      <c r="HCP6" s="26"/>
      <c r="HCQ6" s="23" t="s">
        <v>12</v>
      </c>
      <c r="HCR6" s="24"/>
      <c r="HCS6" s="24"/>
      <c r="HCT6" s="24"/>
      <c r="HCU6" s="24"/>
      <c r="HCV6" s="24"/>
      <c r="HCW6" s="24"/>
      <c r="HCX6" s="24"/>
      <c r="HCY6" s="24"/>
      <c r="HCZ6" s="24"/>
      <c r="HDA6" s="22" t="s">
        <v>393</v>
      </c>
      <c r="HDB6" s="22" t="s">
        <v>182</v>
      </c>
      <c r="HDC6" s="22" t="s">
        <v>183</v>
      </c>
      <c r="HDD6" s="22" t="s">
        <v>184</v>
      </c>
      <c r="HDE6" s="2">
        <v>112</v>
      </c>
      <c r="HDF6" s="26"/>
      <c r="HDG6" s="23" t="s">
        <v>12</v>
      </c>
      <c r="HDH6" s="24"/>
      <c r="HDI6" s="24"/>
      <c r="HDJ6" s="24"/>
      <c r="HDK6" s="24"/>
      <c r="HDL6" s="24"/>
      <c r="HDM6" s="24"/>
      <c r="HDN6" s="24"/>
      <c r="HDO6" s="24"/>
      <c r="HDP6" s="24"/>
      <c r="HDQ6" s="22" t="s">
        <v>393</v>
      </c>
      <c r="HDR6" s="22" t="s">
        <v>182</v>
      </c>
      <c r="HDS6" s="22" t="s">
        <v>183</v>
      </c>
      <c r="HDT6" s="22" t="s">
        <v>184</v>
      </c>
      <c r="HDU6" s="2">
        <v>112</v>
      </c>
      <c r="HDV6" s="26"/>
      <c r="HDW6" s="23" t="s">
        <v>12</v>
      </c>
      <c r="HDX6" s="24"/>
      <c r="HDY6" s="24"/>
      <c r="HDZ6" s="24"/>
      <c r="HEA6" s="24"/>
      <c r="HEB6" s="24"/>
      <c r="HEC6" s="24"/>
      <c r="HED6" s="24"/>
      <c r="HEE6" s="24"/>
      <c r="HEF6" s="24"/>
      <c r="HEG6" s="22" t="s">
        <v>393</v>
      </c>
      <c r="HEH6" s="22" t="s">
        <v>182</v>
      </c>
      <c r="HEI6" s="22" t="s">
        <v>183</v>
      </c>
      <c r="HEJ6" s="22" t="s">
        <v>184</v>
      </c>
      <c r="HEK6" s="2">
        <v>112</v>
      </c>
      <c r="HEL6" s="26"/>
      <c r="HEM6" s="23" t="s">
        <v>12</v>
      </c>
      <c r="HEN6" s="24"/>
      <c r="HEO6" s="24"/>
      <c r="HEP6" s="24"/>
      <c r="HEQ6" s="24"/>
      <c r="HER6" s="24"/>
      <c r="HES6" s="24"/>
      <c r="HET6" s="24"/>
      <c r="HEU6" s="24"/>
      <c r="HEV6" s="24"/>
      <c r="HEW6" s="22" t="s">
        <v>393</v>
      </c>
      <c r="HEX6" s="22" t="s">
        <v>182</v>
      </c>
      <c r="HEY6" s="22" t="s">
        <v>183</v>
      </c>
      <c r="HEZ6" s="22" t="s">
        <v>184</v>
      </c>
      <c r="HFA6" s="2">
        <v>112</v>
      </c>
      <c r="HFB6" s="26"/>
      <c r="HFC6" s="23" t="s">
        <v>12</v>
      </c>
      <c r="HFD6" s="24"/>
      <c r="HFE6" s="24"/>
      <c r="HFF6" s="24"/>
      <c r="HFG6" s="24"/>
      <c r="HFH6" s="24"/>
      <c r="HFI6" s="24"/>
      <c r="HFJ6" s="24"/>
      <c r="HFK6" s="24"/>
      <c r="HFL6" s="24"/>
      <c r="HFM6" s="22" t="s">
        <v>393</v>
      </c>
      <c r="HFN6" s="22" t="s">
        <v>182</v>
      </c>
      <c r="HFO6" s="22" t="s">
        <v>183</v>
      </c>
      <c r="HFP6" s="22" t="s">
        <v>184</v>
      </c>
      <c r="HFQ6" s="2">
        <v>112</v>
      </c>
      <c r="HFR6" s="26"/>
      <c r="HFS6" s="23" t="s">
        <v>12</v>
      </c>
      <c r="HFT6" s="24"/>
      <c r="HFU6" s="24"/>
      <c r="HFV6" s="24"/>
      <c r="HFW6" s="24"/>
      <c r="HFX6" s="24"/>
      <c r="HFY6" s="24"/>
      <c r="HFZ6" s="24"/>
      <c r="HGA6" s="24"/>
      <c r="HGB6" s="24"/>
      <c r="HGC6" s="22" t="s">
        <v>393</v>
      </c>
      <c r="HGD6" s="22" t="s">
        <v>182</v>
      </c>
      <c r="HGE6" s="22" t="s">
        <v>183</v>
      </c>
      <c r="HGF6" s="22" t="s">
        <v>184</v>
      </c>
      <c r="HGG6" s="2">
        <v>112</v>
      </c>
      <c r="HGH6" s="26"/>
      <c r="HGI6" s="23" t="s">
        <v>12</v>
      </c>
      <c r="HGJ6" s="24"/>
      <c r="HGK6" s="24"/>
      <c r="HGL6" s="24"/>
      <c r="HGM6" s="24"/>
      <c r="HGN6" s="24"/>
      <c r="HGO6" s="24"/>
      <c r="HGP6" s="24"/>
      <c r="HGQ6" s="24"/>
      <c r="HGR6" s="24"/>
      <c r="HGS6" s="22" t="s">
        <v>393</v>
      </c>
      <c r="HGT6" s="22" t="s">
        <v>182</v>
      </c>
      <c r="HGU6" s="22" t="s">
        <v>183</v>
      </c>
      <c r="HGV6" s="22" t="s">
        <v>184</v>
      </c>
      <c r="HGW6" s="2">
        <v>112</v>
      </c>
      <c r="HGX6" s="26"/>
      <c r="HGY6" s="23" t="s">
        <v>12</v>
      </c>
      <c r="HGZ6" s="24"/>
      <c r="HHA6" s="24"/>
      <c r="HHB6" s="24"/>
      <c r="HHC6" s="24"/>
      <c r="HHD6" s="24"/>
      <c r="HHE6" s="24"/>
      <c r="HHF6" s="24"/>
      <c r="HHG6" s="24"/>
      <c r="HHH6" s="24"/>
      <c r="HHI6" s="22" t="s">
        <v>393</v>
      </c>
      <c r="HHJ6" s="22" t="s">
        <v>182</v>
      </c>
      <c r="HHK6" s="22" t="s">
        <v>183</v>
      </c>
      <c r="HHL6" s="22" t="s">
        <v>184</v>
      </c>
      <c r="HHM6" s="2">
        <v>112</v>
      </c>
      <c r="HHN6" s="26"/>
      <c r="HHO6" s="23" t="s">
        <v>12</v>
      </c>
      <c r="HHP6" s="24"/>
      <c r="HHQ6" s="24"/>
      <c r="HHR6" s="24"/>
      <c r="HHS6" s="24"/>
      <c r="HHT6" s="24"/>
      <c r="HHU6" s="24"/>
      <c r="HHV6" s="24"/>
      <c r="HHW6" s="24"/>
      <c r="HHX6" s="24"/>
      <c r="HHY6" s="22" t="s">
        <v>393</v>
      </c>
      <c r="HHZ6" s="22" t="s">
        <v>182</v>
      </c>
      <c r="HIA6" s="22" t="s">
        <v>183</v>
      </c>
      <c r="HIB6" s="22" t="s">
        <v>184</v>
      </c>
      <c r="HIC6" s="2">
        <v>112</v>
      </c>
      <c r="HID6" s="26"/>
      <c r="HIE6" s="23" t="s">
        <v>12</v>
      </c>
      <c r="HIF6" s="24"/>
      <c r="HIG6" s="24"/>
      <c r="HIH6" s="24"/>
      <c r="HII6" s="24"/>
      <c r="HIJ6" s="24"/>
      <c r="HIK6" s="24"/>
      <c r="HIL6" s="24"/>
      <c r="HIM6" s="24"/>
      <c r="HIN6" s="24"/>
      <c r="HIO6" s="22" t="s">
        <v>393</v>
      </c>
      <c r="HIP6" s="22" t="s">
        <v>182</v>
      </c>
      <c r="HIQ6" s="22" t="s">
        <v>183</v>
      </c>
      <c r="HIR6" s="22" t="s">
        <v>184</v>
      </c>
      <c r="HIS6" s="2">
        <v>112</v>
      </c>
      <c r="HIT6" s="26"/>
      <c r="HIU6" s="23" t="s">
        <v>12</v>
      </c>
      <c r="HIV6" s="24"/>
      <c r="HIW6" s="24"/>
      <c r="HIX6" s="24"/>
      <c r="HIY6" s="24"/>
      <c r="HIZ6" s="24"/>
      <c r="HJA6" s="24"/>
      <c r="HJB6" s="24"/>
      <c r="HJC6" s="24"/>
      <c r="HJD6" s="24"/>
      <c r="HJE6" s="22" t="s">
        <v>393</v>
      </c>
      <c r="HJF6" s="22" t="s">
        <v>182</v>
      </c>
      <c r="HJG6" s="22" t="s">
        <v>183</v>
      </c>
      <c r="HJH6" s="22" t="s">
        <v>184</v>
      </c>
      <c r="HJI6" s="2">
        <v>112</v>
      </c>
      <c r="HJJ6" s="26"/>
      <c r="HJK6" s="23" t="s">
        <v>12</v>
      </c>
      <c r="HJL6" s="24"/>
      <c r="HJM6" s="24"/>
      <c r="HJN6" s="24"/>
      <c r="HJO6" s="24"/>
      <c r="HJP6" s="24"/>
      <c r="HJQ6" s="24"/>
      <c r="HJR6" s="24"/>
      <c r="HJS6" s="24"/>
      <c r="HJT6" s="24"/>
      <c r="HJU6" s="22" t="s">
        <v>393</v>
      </c>
      <c r="HJV6" s="22" t="s">
        <v>182</v>
      </c>
      <c r="HJW6" s="22" t="s">
        <v>183</v>
      </c>
      <c r="HJX6" s="22" t="s">
        <v>184</v>
      </c>
      <c r="HJY6" s="2">
        <v>112</v>
      </c>
      <c r="HJZ6" s="26"/>
      <c r="HKA6" s="23" t="s">
        <v>12</v>
      </c>
      <c r="HKB6" s="24"/>
      <c r="HKC6" s="24"/>
      <c r="HKD6" s="24"/>
      <c r="HKE6" s="24"/>
      <c r="HKF6" s="24"/>
      <c r="HKG6" s="24"/>
      <c r="HKH6" s="24"/>
      <c r="HKI6" s="24"/>
      <c r="HKJ6" s="24"/>
      <c r="HKK6" s="22" t="s">
        <v>393</v>
      </c>
      <c r="HKL6" s="22" t="s">
        <v>182</v>
      </c>
      <c r="HKM6" s="22" t="s">
        <v>183</v>
      </c>
      <c r="HKN6" s="22" t="s">
        <v>184</v>
      </c>
      <c r="HKO6" s="2">
        <v>112</v>
      </c>
      <c r="HKP6" s="26"/>
      <c r="HKQ6" s="23" t="s">
        <v>12</v>
      </c>
      <c r="HKR6" s="24"/>
      <c r="HKS6" s="24"/>
      <c r="HKT6" s="24"/>
      <c r="HKU6" s="24"/>
      <c r="HKV6" s="24"/>
      <c r="HKW6" s="24"/>
      <c r="HKX6" s="24"/>
      <c r="HKY6" s="24"/>
      <c r="HKZ6" s="24"/>
      <c r="HLA6" s="22" t="s">
        <v>393</v>
      </c>
      <c r="HLB6" s="22" t="s">
        <v>182</v>
      </c>
      <c r="HLC6" s="22" t="s">
        <v>183</v>
      </c>
      <c r="HLD6" s="22" t="s">
        <v>184</v>
      </c>
      <c r="HLE6" s="2">
        <v>112</v>
      </c>
      <c r="HLF6" s="26"/>
      <c r="HLG6" s="23" t="s">
        <v>12</v>
      </c>
      <c r="HLH6" s="24"/>
      <c r="HLI6" s="24"/>
      <c r="HLJ6" s="24"/>
      <c r="HLK6" s="24"/>
      <c r="HLL6" s="24"/>
      <c r="HLM6" s="24"/>
      <c r="HLN6" s="24"/>
      <c r="HLO6" s="24"/>
      <c r="HLP6" s="24"/>
      <c r="HLQ6" s="22" t="s">
        <v>393</v>
      </c>
      <c r="HLR6" s="22" t="s">
        <v>182</v>
      </c>
      <c r="HLS6" s="22" t="s">
        <v>183</v>
      </c>
      <c r="HLT6" s="22" t="s">
        <v>184</v>
      </c>
      <c r="HLU6" s="2">
        <v>112</v>
      </c>
      <c r="HLV6" s="26"/>
      <c r="HLW6" s="23" t="s">
        <v>12</v>
      </c>
      <c r="HLX6" s="24"/>
      <c r="HLY6" s="24"/>
      <c r="HLZ6" s="24"/>
      <c r="HMA6" s="24"/>
      <c r="HMB6" s="24"/>
      <c r="HMC6" s="24"/>
      <c r="HMD6" s="24"/>
      <c r="HME6" s="24"/>
      <c r="HMF6" s="24"/>
      <c r="HMG6" s="22" t="s">
        <v>393</v>
      </c>
      <c r="HMH6" s="22" t="s">
        <v>182</v>
      </c>
      <c r="HMI6" s="22" t="s">
        <v>183</v>
      </c>
      <c r="HMJ6" s="22" t="s">
        <v>184</v>
      </c>
      <c r="HMK6" s="2">
        <v>112</v>
      </c>
      <c r="HML6" s="26"/>
      <c r="HMM6" s="23" t="s">
        <v>12</v>
      </c>
      <c r="HMN6" s="24"/>
      <c r="HMO6" s="24"/>
      <c r="HMP6" s="24"/>
      <c r="HMQ6" s="24"/>
      <c r="HMR6" s="24"/>
      <c r="HMS6" s="24"/>
      <c r="HMT6" s="24"/>
      <c r="HMU6" s="24"/>
      <c r="HMV6" s="24"/>
      <c r="HMW6" s="22" t="s">
        <v>393</v>
      </c>
      <c r="HMX6" s="22" t="s">
        <v>182</v>
      </c>
      <c r="HMY6" s="22" t="s">
        <v>183</v>
      </c>
      <c r="HMZ6" s="22" t="s">
        <v>184</v>
      </c>
      <c r="HNA6" s="2">
        <v>112</v>
      </c>
      <c r="HNB6" s="26"/>
      <c r="HNC6" s="23" t="s">
        <v>12</v>
      </c>
      <c r="HND6" s="24"/>
      <c r="HNE6" s="24"/>
      <c r="HNF6" s="24"/>
      <c r="HNG6" s="24"/>
      <c r="HNH6" s="24"/>
      <c r="HNI6" s="24"/>
      <c r="HNJ6" s="24"/>
      <c r="HNK6" s="24"/>
      <c r="HNL6" s="24"/>
      <c r="HNM6" s="22" t="s">
        <v>393</v>
      </c>
      <c r="HNN6" s="22" t="s">
        <v>182</v>
      </c>
      <c r="HNO6" s="22" t="s">
        <v>183</v>
      </c>
      <c r="HNP6" s="22" t="s">
        <v>184</v>
      </c>
      <c r="HNQ6" s="2">
        <v>112</v>
      </c>
      <c r="HNR6" s="26"/>
      <c r="HNS6" s="23" t="s">
        <v>12</v>
      </c>
      <c r="HNT6" s="24"/>
      <c r="HNU6" s="24"/>
      <c r="HNV6" s="24"/>
      <c r="HNW6" s="24"/>
      <c r="HNX6" s="24"/>
      <c r="HNY6" s="24"/>
      <c r="HNZ6" s="24"/>
      <c r="HOA6" s="24"/>
      <c r="HOB6" s="24"/>
      <c r="HOC6" s="22" t="s">
        <v>393</v>
      </c>
      <c r="HOD6" s="22" t="s">
        <v>182</v>
      </c>
      <c r="HOE6" s="22" t="s">
        <v>183</v>
      </c>
      <c r="HOF6" s="22" t="s">
        <v>184</v>
      </c>
      <c r="HOG6" s="2">
        <v>112</v>
      </c>
      <c r="HOH6" s="26"/>
      <c r="HOI6" s="23" t="s">
        <v>12</v>
      </c>
      <c r="HOJ6" s="24"/>
      <c r="HOK6" s="24"/>
      <c r="HOL6" s="24"/>
      <c r="HOM6" s="24"/>
      <c r="HON6" s="24"/>
      <c r="HOO6" s="24"/>
      <c r="HOP6" s="24"/>
      <c r="HOQ6" s="24"/>
      <c r="HOR6" s="24"/>
      <c r="HOS6" s="22" t="s">
        <v>393</v>
      </c>
      <c r="HOT6" s="22" t="s">
        <v>182</v>
      </c>
      <c r="HOU6" s="22" t="s">
        <v>183</v>
      </c>
      <c r="HOV6" s="22" t="s">
        <v>184</v>
      </c>
      <c r="HOW6" s="2">
        <v>112</v>
      </c>
      <c r="HOX6" s="26"/>
      <c r="HOY6" s="23" t="s">
        <v>12</v>
      </c>
      <c r="HOZ6" s="24"/>
      <c r="HPA6" s="24"/>
      <c r="HPB6" s="24"/>
      <c r="HPC6" s="24"/>
      <c r="HPD6" s="24"/>
      <c r="HPE6" s="24"/>
      <c r="HPF6" s="24"/>
      <c r="HPG6" s="24"/>
      <c r="HPH6" s="24"/>
      <c r="HPI6" s="22" t="s">
        <v>393</v>
      </c>
      <c r="HPJ6" s="22" t="s">
        <v>182</v>
      </c>
      <c r="HPK6" s="22" t="s">
        <v>183</v>
      </c>
      <c r="HPL6" s="22" t="s">
        <v>184</v>
      </c>
      <c r="HPM6" s="2">
        <v>112</v>
      </c>
      <c r="HPN6" s="26"/>
      <c r="HPO6" s="23" t="s">
        <v>12</v>
      </c>
      <c r="HPP6" s="24"/>
      <c r="HPQ6" s="24"/>
      <c r="HPR6" s="24"/>
      <c r="HPS6" s="24"/>
      <c r="HPT6" s="24"/>
      <c r="HPU6" s="24"/>
      <c r="HPV6" s="24"/>
      <c r="HPW6" s="24"/>
      <c r="HPX6" s="24"/>
      <c r="HPY6" s="22" t="s">
        <v>393</v>
      </c>
      <c r="HPZ6" s="22" t="s">
        <v>182</v>
      </c>
      <c r="HQA6" s="22" t="s">
        <v>183</v>
      </c>
      <c r="HQB6" s="22" t="s">
        <v>184</v>
      </c>
      <c r="HQC6" s="2">
        <v>112</v>
      </c>
      <c r="HQD6" s="26"/>
      <c r="HQE6" s="23" t="s">
        <v>12</v>
      </c>
      <c r="HQF6" s="24"/>
      <c r="HQG6" s="24"/>
      <c r="HQH6" s="24"/>
      <c r="HQI6" s="24"/>
      <c r="HQJ6" s="24"/>
      <c r="HQK6" s="24"/>
      <c r="HQL6" s="24"/>
      <c r="HQM6" s="24"/>
      <c r="HQN6" s="24"/>
      <c r="HQO6" s="22" t="s">
        <v>393</v>
      </c>
      <c r="HQP6" s="22" t="s">
        <v>182</v>
      </c>
      <c r="HQQ6" s="22" t="s">
        <v>183</v>
      </c>
      <c r="HQR6" s="22" t="s">
        <v>184</v>
      </c>
      <c r="HQS6" s="2">
        <v>112</v>
      </c>
      <c r="HQT6" s="26"/>
      <c r="HQU6" s="23" t="s">
        <v>12</v>
      </c>
      <c r="HQV6" s="24"/>
      <c r="HQW6" s="24"/>
      <c r="HQX6" s="24"/>
      <c r="HQY6" s="24"/>
      <c r="HQZ6" s="24"/>
      <c r="HRA6" s="24"/>
      <c r="HRB6" s="24"/>
      <c r="HRC6" s="24"/>
      <c r="HRD6" s="24"/>
      <c r="HRE6" s="22" t="s">
        <v>393</v>
      </c>
      <c r="HRF6" s="22" t="s">
        <v>182</v>
      </c>
      <c r="HRG6" s="22" t="s">
        <v>183</v>
      </c>
      <c r="HRH6" s="22" t="s">
        <v>184</v>
      </c>
      <c r="HRI6" s="2">
        <v>112</v>
      </c>
      <c r="HRJ6" s="26"/>
      <c r="HRK6" s="23" t="s">
        <v>12</v>
      </c>
      <c r="HRL6" s="24"/>
      <c r="HRM6" s="24"/>
      <c r="HRN6" s="24"/>
      <c r="HRO6" s="24"/>
      <c r="HRP6" s="24"/>
      <c r="HRQ6" s="24"/>
      <c r="HRR6" s="24"/>
      <c r="HRS6" s="24"/>
      <c r="HRT6" s="24"/>
      <c r="HRU6" s="22" t="s">
        <v>393</v>
      </c>
      <c r="HRV6" s="22" t="s">
        <v>182</v>
      </c>
      <c r="HRW6" s="22" t="s">
        <v>183</v>
      </c>
      <c r="HRX6" s="22" t="s">
        <v>184</v>
      </c>
      <c r="HRY6" s="2">
        <v>112</v>
      </c>
      <c r="HRZ6" s="26"/>
      <c r="HSA6" s="23" t="s">
        <v>12</v>
      </c>
      <c r="HSB6" s="24"/>
      <c r="HSC6" s="24"/>
      <c r="HSD6" s="24"/>
      <c r="HSE6" s="24"/>
      <c r="HSF6" s="24"/>
      <c r="HSG6" s="24"/>
      <c r="HSH6" s="24"/>
      <c r="HSI6" s="24"/>
      <c r="HSJ6" s="24"/>
      <c r="HSK6" s="22" t="s">
        <v>393</v>
      </c>
      <c r="HSL6" s="22" t="s">
        <v>182</v>
      </c>
      <c r="HSM6" s="22" t="s">
        <v>183</v>
      </c>
      <c r="HSN6" s="22" t="s">
        <v>184</v>
      </c>
      <c r="HSO6" s="2">
        <v>112</v>
      </c>
      <c r="HSP6" s="26"/>
      <c r="HSQ6" s="23" t="s">
        <v>12</v>
      </c>
      <c r="HSR6" s="24"/>
      <c r="HSS6" s="24"/>
      <c r="HST6" s="24"/>
      <c r="HSU6" s="24"/>
      <c r="HSV6" s="24"/>
      <c r="HSW6" s="24"/>
      <c r="HSX6" s="24"/>
      <c r="HSY6" s="24"/>
      <c r="HSZ6" s="24"/>
      <c r="HTA6" s="22" t="s">
        <v>393</v>
      </c>
      <c r="HTB6" s="22" t="s">
        <v>182</v>
      </c>
      <c r="HTC6" s="22" t="s">
        <v>183</v>
      </c>
      <c r="HTD6" s="22" t="s">
        <v>184</v>
      </c>
      <c r="HTE6" s="2">
        <v>112</v>
      </c>
      <c r="HTF6" s="26"/>
      <c r="HTG6" s="23" t="s">
        <v>12</v>
      </c>
      <c r="HTH6" s="24"/>
      <c r="HTI6" s="24"/>
      <c r="HTJ6" s="24"/>
      <c r="HTK6" s="24"/>
      <c r="HTL6" s="24"/>
      <c r="HTM6" s="24"/>
      <c r="HTN6" s="24"/>
      <c r="HTO6" s="24"/>
      <c r="HTP6" s="24"/>
      <c r="HTQ6" s="22" t="s">
        <v>393</v>
      </c>
      <c r="HTR6" s="22" t="s">
        <v>182</v>
      </c>
      <c r="HTS6" s="22" t="s">
        <v>183</v>
      </c>
      <c r="HTT6" s="22" t="s">
        <v>184</v>
      </c>
      <c r="HTU6" s="2">
        <v>112</v>
      </c>
      <c r="HTV6" s="26"/>
      <c r="HTW6" s="23" t="s">
        <v>12</v>
      </c>
      <c r="HTX6" s="24"/>
      <c r="HTY6" s="24"/>
      <c r="HTZ6" s="24"/>
      <c r="HUA6" s="24"/>
      <c r="HUB6" s="24"/>
      <c r="HUC6" s="24"/>
      <c r="HUD6" s="24"/>
      <c r="HUE6" s="24"/>
      <c r="HUF6" s="24"/>
      <c r="HUG6" s="22" t="s">
        <v>393</v>
      </c>
      <c r="HUH6" s="22" t="s">
        <v>182</v>
      </c>
      <c r="HUI6" s="22" t="s">
        <v>183</v>
      </c>
      <c r="HUJ6" s="22" t="s">
        <v>184</v>
      </c>
      <c r="HUK6" s="2">
        <v>112</v>
      </c>
      <c r="HUL6" s="26"/>
      <c r="HUM6" s="23" t="s">
        <v>12</v>
      </c>
      <c r="HUN6" s="24"/>
      <c r="HUO6" s="24"/>
      <c r="HUP6" s="24"/>
      <c r="HUQ6" s="24"/>
      <c r="HUR6" s="24"/>
      <c r="HUS6" s="24"/>
      <c r="HUT6" s="24"/>
      <c r="HUU6" s="24"/>
      <c r="HUV6" s="24"/>
      <c r="HUW6" s="22" t="s">
        <v>393</v>
      </c>
      <c r="HUX6" s="22" t="s">
        <v>182</v>
      </c>
      <c r="HUY6" s="22" t="s">
        <v>183</v>
      </c>
      <c r="HUZ6" s="22" t="s">
        <v>184</v>
      </c>
      <c r="HVA6" s="2">
        <v>112</v>
      </c>
      <c r="HVB6" s="26"/>
      <c r="HVC6" s="23" t="s">
        <v>12</v>
      </c>
      <c r="HVD6" s="24"/>
      <c r="HVE6" s="24"/>
      <c r="HVF6" s="24"/>
      <c r="HVG6" s="24"/>
      <c r="HVH6" s="24"/>
      <c r="HVI6" s="24"/>
      <c r="HVJ6" s="24"/>
      <c r="HVK6" s="24"/>
      <c r="HVL6" s="24"/>
      <c r="HVM6" s="22" t="s">
        <v>393</v>
      </c>
      <c r="HVN6" s="22" t="s">
        <v>182</v>
      </c>
      <c r="HVO6" s="22" t="s">
        <v>183</v>
      </c>
      <c r="HVP6" s="22" t="s">
        <v>184</v>
      </c>
      <c r="HVQ6" s="2">
        <v>112</v>
      </c>
      <c r="HVR6" s="26"/>
      <c r="HVS6" s="23" t="s">
        <v>12</v>
      </c>
      <c r="HVT6" s="24"/>
      <c r="HVU6" s="24"/>
      <c r="HVV6" s="24"/>
      <c r="HVW6" s="24"/>
      <c r="HVX6" s="24"/>
      <c r="HVY6" s="24"/>
      <c r="HVZ6" s="24"/>
      <c r="HWA6" s="24"/>
      <c r="HWB6" s="24"/>
      <c r="HWC6" s="22" t="s">
        <v>393</v>
      </c>
      <c r="HWD6" s="22" t="s">
        <v>182</v>
      </c>
      <c r="HWE6" s="22" t="s">
        <v>183</v>
      </c>
      <c r="HWF6" s="22" t="s">
        <v>184</v>
      </c>
      <c r="HWG6" s="2">
        <v>112</v>
      </c>
      <c r="HWH6" s="26"/>
      <c r="HWI6" s="23" t="s">
        <v>12</v>
      </c>
      <c r="HWJ6" s="24"/>
      <c r="HWK6" s="24"/>
      <c r="HWL6" s="24"/>
      <c r="HWM6" s="24"/>
      <c r="HWN6" s="24"/>
      <c r="HWO6" s="24"/>
      <c r="HWP6" s="24"/>
      <c r="HWQ6" s="24"/>
      <c r="HWR6" s="24"/>
      <c r="HWS6" s="22" t="s">
        <v>393</v>
      </c>
      <c r="HWT6" s="22" t="s">
        <v>182</v>
      </c>
      <c r="HWU6" s="22" t="s">
        <v>183</v>
      </c>
      <c r="HWV6" s="22" t="s">
        <v>184</v>
      </c>
      <c r="HWW6" s="2">
        <v>112</v>
      </c>
      <c r="HWX6" s="26"/>
      <c r="HWY6" s="23" t="s">
        <v>12</v>
      </c>
      <c r="HWZ6" s="24"/>
      <c r="HXA6" s="24"/>
      <c r="HXB6" s="24"/>
      <c r="HXC6" s="24"/>
      <c r="HXD6" s="24"/>
      <c r="HXE6" s="24"/>
      <c r="HXF6" s="24"/>
      <c r="HXG6" s="24"/>
      <c r="HXH6" s="24"/>
      <c r="HXI6" s="22" t="s">
        <v>393</v>
      </c>
      <c r="HXJ6" s="22" t="s">
        <v>182</v>
      </c>
      <c r="HXK6" s="22" t="s">
        <v>183</v>
      </c>
      <c r="HXL6" s="22" t="s">
        <v>184</v>
      </c>
      <c r="HXM6" s="2">
        <v>112</v>
      </c>
      <c r="HXN6" s="26"/>
      <c r="HXO6" s="23" t="s">
        <v>12</v>
      </c>
      <c r="HXP6" s="24"/>
      <c r="HXQ6" s="24"/>
      <c r="HXR6" s="24"/>
      <c r="HXS6" s="24"/>
      <c r="HXT6" s="24"/>
      <c r="HXU6" s="24"/>
      <c r="HXV6" s="24"/>
      <c r="HXW6" s="24"/>
      <c r="HXX6" s="24"/>
      <c r="HXY6" s="22" t="s">
        <v>393</v>
      </c>
      <c r="HXZ6" s="22" t="s">
        <v>182</v>
      </c>
      <c r="HYA6" s="22" t="s">
        <v>183</v>
      </c>
      <c r="HYB6" s="22" t="s">
        <v>184</v>
      </c>
      <c r="HYC6" s="2">
        <v>112</v>
      </c>
      <c r="HYD6" s="26"/>
      <c r="HYE6" s="23" t="s">
        <v>12</v>
      </c>
      <c r="HYF6" s="24"/>
      <c r="HYG6" s="24"/>
      <c r="HYH6" s="24"/>
      <c r="HYI6" s="24"/>
      <c r="HYJ6" s="24"/>
      <c r="HYK6" s="24"/>
      <c r="HYL6" s="24"/>
      <c r="HYM6" s="24"/>
      <c r="HYN6" s="24"/>
      <c r="HYO6" s="22" t="s">
        <v>393</v>
      </c>
      <c r="HYP6" s="22" t="s">
        <v>182</v>
      </c>
      <c r="HYQ6" s="22" t="s">
        <v>183</v>
      </c>
      <c r="HYR6" s="22" t="s">
        <v>184</v>
      </c>
      <c r="HYS6" s="2">
        <v>112</v>
      </c>
      <c r="HYT6" s="26"/>
      <c r="HYU6" s="23" t="s">
        <v>12</v>
      </c>
      <c r="HYV6" s="24"/>
      <c r="HYW6" s="24"/>
      <c r="HYX6" s="24"/>
      <c r="HYY6" s="24"/>
      <c r="HYZ6" s="24"/>
      <c r="HZA6" s="24"/>
      <c r="HZB6" s="24"/>
      <c r="HZC6" s="24"/>
      <c r="HZD6" s="24"/>
      <c r="HZE6" s="22" t="s">
        <v>393</v>
      </c>
      <c r="HZF6" s="22" t="s">
        <v>182</v>
      </c>
      <c r="HZG6" s="22" t="s">
        <v>183</v>
      </c>
      <c r="HZH6" s="22" t="s">
        <v>184</v>
      </c>
      <c r="HZI6" s="2">
        <v>112</v>
      </c>
      <c r="HZJ6" s="26"/>
      <c r="HZK6" s="23" t="s">
        <v>12</v>
      </c>
      <c r="HZL6" s="24"/>
      <c r="HZM6" s="24"/>
      <c r="HZN6" s="24"/>
      <c r="HZO6" s="24"/>
      <c r="HZP6" s="24"/>
      <c r="HZQ6" s="24"/>
      <c r="HZR6" s="24"/>
      <c r="HZS6" s="24"/>
      <c r="HZT6" s="24"/>
      <c r="HZU6" s="22" t="s">
        <v>393</v>
      </c>
      <c r="HZV6" s="22" t="s">
        <v>182</v>
      </c>
      <c r="HZW6" s="22" t="s">
        <v>183</v>
      </c>
      <c r="HZX6" s="22" t="s">
        <v>184</v>
      </c>
      <c r="HZY6" s="2">
        <v>112</v>
      </c>
      <c r="HZZ6" s="26"/>
      <c r="IAA6" s="23" t="s">
        <v>12</v>
      </c>
      <c r="IAB6" s="24"/>
      <c r="IAC6" s="24"/>
      <c r="IAD6" s="24"/>
      <c r="IAE6" s="24"/>
      <c r="IAF6" s="24"/>
      <c r="IAG6" s="24"/>
      <c r="IAH6" s="24"/>
      <c r="IAI6" s="24"/>
      <c r="IAJ6" s="24"/>
      <c r="IAK6" s="22" t="s">
        <v>393</v>
      </c>
      <c r="IAL6" s="22" t="s">
        <v>182</v>
      </c>
      <c r="IAM6" s="22" t="s">
        <v>183</v>
      </c>
      <c r="IAN6" s="22" t="s">
        <v>184</v>
      </c>
      <c r="IAO6" s="2">
        <v>112</v>
      </c>
      <c r="IAP6" s="26"/>
      <c r="IAQ6" s="23" t="s">
        <v>12</v>
      </c>
      <c r="IAR6" s="24"/>
      <c r="IAS6" s="24"/>
      <c r="IAT6" s="24"/>
      <c r="IAU6" s="24"/>
      <c r="IAV6" s="24"/>
      <c r="IAW6" s="24"/>
      <c r="IAX6" s="24"/>
      <c r="IAY6" s="24"/>
      <c r="IAZ6" s="24"/>
      <c r="IBA6" s="22" t="s">
        <v>393</v>
      </c>
      <c r="IBB6" s="22" t="s">
        <v>182</v>
      </c>
      <c r="IBC6" s="22" t="s">
        <v>183</v>
      </c>
      <c r="IBD6" s="22" t="s">
        <v>184</v>
      </c>
      <c r="IBE6" s="2">
        <v>112</v>
      </c>
      <c r="IBF6" s="26"/>
      <c r="IBG6" s="23" t="s">
        <v>12</v>
      </c>
      <c r="IBH6" s="24"/>
      <c r="IBI6" s="24"/>
      <c r="IBJ6" s="24"/>
      <c r="IBK6" s="24"/>
      <c r="IBL6" s="24"/>
      <c r="IBM6" s="24"/>
      <c r="IBN6" s="24"/>
      <c r="IBO6" s="24"/>
      <c r="IBP6" s="24"/>
      <c r="IBQ6" s="22" t="s">
        <v>393</v>
      </c>
      <c r="IBR6" s="22" t="s">
        <v>182</v>
      </c>
      <c r="IBS6" s="22" t="s">
        <v>183</v>
      </c>
      <c r="IBT6" s="22" t="s">
        <v>184</v>
      </c>
      <c r="IBU6" s="2">
        <v>112</v>
      </c>
      <c r="IBV6" s="26"/>
      <c r="IBW6" s="23" t="s">
        <v>12</v>
      </c>
      <c r="IBX6" s="24"/>
      <c r="IBY6" s="24"/>
      <c r="IBZ6" s="24"/>
      <c r="ICA6" s="24"/>
      <c r="ICB6" s="24"/>
      <c r="ICC6" s="24"/>
      <c r="ICD6" s="24"/>
      <c r="ICE6" s="24"/>
      <c r="ICF6" s="24"/>
      <c r="ICG6" s="22" t="s">
        <v>393</v>
      </c>
      <c r="ICH6" s="22" t="s">
        <v>182</v>
      </c>
      <c r="ICI6" s="22" t="s">
        <v>183</v>
      </c>
      <c r="ICJ6" s="22" t="s">
        <v>184</v>
      </c>
      <c r="ICK6" s="2">
        <v>112</v>
      </c>
      <c r="ICL6" s="26"/>
      <c r="ICM6" s="23" t="s">
        <v>12</v>
      </c>
      <c r="ICN6" s="24"/>
      <c r="ICO6" s="24"/>
      <c r="ICP6" s="24"/>
      <c r="ICQ6" s="24"/>
      <c r="ICR6" s="24"/>
      <c r="ICS6" s="24"/>
      <c r="ICT6" s="24"/>
      <c r="ICU6" s="24"/>
      <c r="ICV6" s="24"/>
      <c r="ICW6" s="22" t="s">
        <v>393</v>
      </c>
      <c r="ICX6" s="22" t="s">
        <v>182</v>
      </c>
      <c r="ICY6" s="22" t="s">
        <v>183</v>
      </c>
      <c r="ICZ6" s="22" t="s">
        <v>184</v>
      </c>
      <c r="IDA6" s="2">
        <v>112</v>
      </c>
      <c r="IDB6" s="26"/>
      <c r="IDC6" s="23" t="s">
        <v>12</v>
      </c>
      <c r="IDD6" s="24"/>
      <c r="IDE6" s="24"/>
      <c r="IDF6" s="24"/>
      <c r="IDG6" s="24"/>
      <c r="IDH6" s="24"/>
      <c r="IDI6" s="24"/>
      <c r="IDJ6" s="24"/>
      <c r="IDK6" s="24"/>
      <c r="IDL6" s="24"/>
      <c r="IDM6" s="22" t="s">
        <v>393</v>
      </c>
      <c r="IDN6" s="22" t="s">
        <v>182</v>
      </c>
      <c r="IDO6" s="22" t="s">
        <v>183</v>
      </c>
      <c r="IDP6" s="22" t="s">
        <v>184</v>
      </c>
      <c r="IDQ6" s="2">
        <v>112</v>
      </c>
      <c r="IDR6" s="26"/>
      <c r="IDS6" s="23" t="s">
        <v>12</v>
      </c>
      <c r="IDT6" s="24"/>
      <c r="IDU6" s="24"/>
      <c r="IDV6" s="24"/>
      <c r="IDW6" s="24"/>
      <c r="IDX6" s="24"/>
      <c r="IDY6" s="24"/>
      <c r="IDZ6" s="24"/>
      <c r="IEA6" s="24"/>
      <c r="IEB6" s="24"/>
      <c r="IEC6" s="22" t="s">
        <v>393</v>
      </c>
      <c r="IED6" s="22" t="s">
        <v>182</v>
      </c>
      <c r="IEE6" s="22" t="s">
        <v>183</v>
      </c>
      <c r="IEF6" s="22" t="s">
        <v>184</v>
      </c>
      <c r="IEG6" s="2">
        <v>112</v>
      </c>
      <c r="IEH6" s="26"/>
      <c r="IEI6" s="23" t="s">
        <v>12</v>
      </c>
      <c r="IEJ6" s="24"/>
      <c r="IEK6" s="24"/>
      <c r="IEL6" s="24"/>
      <c r="IEM6" s="24"/>
      <c r="IEN6" s="24"/>
      <c r="IEO6" s="24"/>
      <c r="IEP6" s="24"/>
      <c r="IEQ6" s="24"/>
      <c r="IER6" s="24"/>
      <c r="IES6" s="22" t="s">
        <v>393</v>
      </c>
      <c r="IET6" s="22" t="s">
        <v>182</v>
      </c>
      <c r="IEU6" s="22" t="s">
        <v>183</v>
      </c>
      <c r="IEV6" s="22" t="s">
        <v>184</v>
      </c>
      <c r="IEW6" s="2">
        <v>112</v>
      </c>
      <c r="IEX6" s="26"/>
      <c r="IEY6" s="23" t="s">
        <v>12</v>
      </c>
      <c r="IEZ6" s="24"/>
      <c r="IFA6" s="24"/>
      <c r="IFB6" s="24"/>
      <c r="IFC6" s="24"/>
      <c r="IFD6" s="24"/>
      <c r="IFE6" s="24"/>
      <c r="IFF6" s="24"/>
      <c r="IFG6" s="24"/>
      <c r="IFH6" s="24"/>
      <c r="IFI6" s="22" t="s">
        <v>393</v>
      </c>
      <c r="IFJ6" s="22" t="s">
        <v>182</v>
      </c>
      <c r="IFK6" s="22" t="s">
        <v>183</v>
      </c>
      <c r="IFL6" s="22" t="s">
        <v>184</v>
      </c>
      <c r="IFM6" s="2">
        <v>112</v>
      </c>
      <c r="IFN6" s="26"/>
      <c r="IFO6" s="23" t="s">
        <v>12</v>
      </c>
      <c r="IFP6" s="24"/>
      <c r="IFQ6" s="24"/>
      <c r="IFR6" s="24"/>
      <c r="IFS6" s="24"/>
      <c r="IFT6" s="24"/>
      <c r="IFU6" s="24"/>
      <c r="IFV6" s="24"/>
      <c r="IFW6" s="24"/>
      <c r="IFX6" s="24"/>
      <c r="IFY6" s="22" t="s">
        <v>393</v>
      </c>
      <c r="IFZ6" s="22" t="s">
        <v>182</v>
      </c>
      <c r="IGA6" s="22" t="s">
        <v>183</v>
      </c>
      <c r="IGB6" s="22" t="s">
        <v>184</v>
      </c>
      <c r="IGC6" s="2">
        <v>112</v>
      </c>
      <c r="IGD6" s="26"/>
      <c r="IGE6" s="23" t="s">
        <v>12</v>
      </c>
      <c r="IGF6" s="24"/>
      <c r="IGG6" s="24"/>
      <c r="IGH6" s="24"/>
      <c r="IGI6" s="24"/>
      <c r="IGJ6" s="24"/>
      <c r="IGK6" s="24"/>
      <c r="IGL6" s="24"/>
      <c r="IGM6" s="24"/>
      <c r="IGN6" s="24"/>
      <c r="IGO6" s="22" t="s">
        <v>393</v>
      </c>
      <c r="IGP6" s="22" t="s">
        <v>182</v>
      </c>
      <c r="IGQ6" s="22" t="s">
        <v>183</v>
      </c>
      <c r="IGR6" s="22" t="s">
        <v>184</v>
      </c>
      <c r="IGS6" s="2">
        <v>112</v>
      </c>
      <c r="IGT6" s="26"/>
      <c r="IGU6" s="23" t="s">
        <v>12</v>
      </c>
      <c r="IGV6" s="24"/>
      <c r="IGW6" s="24"/>
      <c r="IGX6" s="24"/>
      <c r="IGY6" s="24"/>
      <c r="IGZ6" s="24"/>
      <c r="IHA6" s="24"/>
      <c r="IHB6" s="24"/>
      <c r="IHC6" s="24"/>
      <c r="IHD6" s="24"/>
      <c r="IHE6" s="22" t="s">
        <v>393</v>
      </c>
      <c r="IHF6" s="22" t="s">
        <v>182</v>
      </c>
      <c r="IHG6" s="22" t="s">
        <v>183</v>
      </c>
      <c r="IHH6" s="22" t="s">
        <v>184</v>
      </c>
      <c r="IHI6" s="2">
        <v>112</v>
      </c>
      <c r="IHJ6" s="26"/>
      <c r="IHK6" s="23" t="s">
        <v>12</v>
      </c>
      <c r="IHL6" s="24"/>
      <c r="IHM6" s="24"/>
      <c r="IHN6" s="24"/>
      <c r="IHO6" s="24"/>
      <c r="IHP6" s="24"/>
      <c r="IHQ6" s="24"/>
      <c r="IHR6" s="24"/>
      <c r="IHS6" s="24"/>
      <c r="IHT6" s="24"/>
      <c r="IHU6" s="22" t="s">
        <v>393</v>
      </c>
      <c r="IHV6" s="22" t="s">
        <v>182</v>
      </c>
      <c r="IHW6" s="22" t="s">
        <v>183</v>
      </c>
      <c r="IHX6" s="22" t="s">
        <v>184</v>
      </c>
      <c r="IHY6" s="2">
        <v>112</v>
      </c>
      <c r="IHZ6" s="26"/>
      <c r="IIA6" s="23" t="s">
        <v>12</v>
      </c>
      <c r="IIB6" s="24"/>
      <c r="IIC6" s="24"/>
      <c r="IID6" s="24"/>
      <c r="IIE6" s="24"/>
      <c r="IIF6" s="24"/>
      <c r="IIG6" s="24"/>
      <c r="IIH6" s="24"/>
      <c r="III6" s="24"/>
      <c r="IIJ6" s="24"/>
      <c r="IIK6" s="22" t="s">
        <v>393</v>
      </c>
      <c r="IIL6" s="22" t="s">
        <v>182</v>
      </c>
      <c r="IIM6" s="22" t="s">
        <v>183</v>
      </c>
      <c r="IIN6" s="22" t="s">
        <v>184</v>
      </c>
      <c r="IIO6" s="2">
        <v>112</v>
      </c>
      <c r="IIP6" s="26"/>
      <c r="IIQ6" s="23" t="s">
        <v>12</v>
      </c>
      <c r="IIR6" s="24"/>
      <c r="IIS6" s="24"/>
      <c r="IIT6" s="24"/>
      <c r="IIU6" s="24"/>
      <c r="IIV6" s="24"/>
      <c r="IIW6" s="24"/>
      <c r="IIX6" s="24"/>
      <c r="IIY6" s="24"/>
      <c r="IIZ6" s="24"/>
      <c r="IJA6" s="22" t="s">
        <v>393</v>
      </c>
      <c r="IJB6" s="22" t="s">
        <v>182</v>
      </c>
      <c r="IJC6" s="22" t="s">
        <v>183</v>
      </c>
      <c r="IJD6" s="22" t="s">
        <v>184</v>
      </c>
      <c r="IJE6" s="2">
        <v>112</v>
      </c>
      <c r="IJF6" s="26"/>
      <c r="IJG6" s="23" t="s">
        <v>12</v>
      </c>
      <c r="IJH6" s="24"/>
      <c r="IJI6" s="24"/>
      <c r="IJJ6" s="24"/>
      <c r="IJK6" s="24"/>
      <c r="IJL6" s="24"/>
      <c r="IJM6" s="24"/>
      <c r="IJN6" s="24"/>
      <c r="IJO6" s="24"/>
      <c r="IJP6" s="24"/>
      <c r="IJQ6" s="22" t="s">
        <v>393</v>
      </c>
      <c r="IJR6" s="22" t="s">
        <v>182</v>
      </c>
      <c r="IJS6" s="22" t="s">
        <v>183</v>
      </c>
      <c r="IJT6" s="22" t="s">
        <v>184</v>
      </c>
      <c r="IJU6" s="2">
        <v>112</v>
      </c>
      <c r="IJV6" s="26"/>
      <c r="IJW6" s="23" t="s">
        <v>12</v>
      </c>
      <c r="IJX6" s="24"/>
      <c r="IJY6" s="24"/>
      <c r="IJZ6" s="24"/>
      <c r="IKA6" s="24"/>
      <c r="IKB6" s="24"/>
      <c r="IKC6" s="24"/>
      <c r="IKD6" s="24"/>
      <c r="IKE6" s="24"/>
      <c r="IKF6" s="24"/>
      <c r="IKG6" s="22" t="s">
        <v>393</v>
      </c>
      <c r="IKH6" s="22" t="s">
        <v>182</v>
      </c>
      <c r="IKI6" s="22" t="s">
        <v>183</v>
      </c>
      <c r="IKJ6" s="22" t="s">
        <v>184</v>
      </c>
      <c r="IKK6" s="2">
        <v>112</v>
      </c>
      <c r="IKL6" s="26"/>
      <c r="IKM6" s="23" t="s">
        <v>12</v>
      </c>
      <c r="IKN6" s="24"/>
      <c r="IKO6" s="24"/>
      <c r="IKP6" s="24"/>
      <c r="IKQ6" s="24"/>
      <c r="IKR6" s="24"/>
      <c r="IKS6" s="24"/>
      <c r="IKT6" s="24"/>
      <c r="IKU6" s="24"/>
      <c r="IKV6" s="24"/>
      <c r="IKW6" s="22" t="s">
        <v>393</v>
      </c>
      <c r="IKX6" s="22" t="s">
        <v>182</v>
      </c>
      <c r="IKY6" s="22" t="s">
        <v>183</v>
      </c>
      <c r="IKZ6" s="22" t="s">
        <v>184</v>
      </c>
      <c r="ILA6" s="2">
        <v>112</v>
      </c>
      <c r="ILB6" s="26"/>
      <c r="ILC6" s="23" t="s">
        <v>12</v>
      </c>
      <c r="ILD6" s="24"/>
      <c r="ILE6" s="24"/>
      <c r="ILF6" s="24"/>
      <c r="ILG6" s="24"/>
      <c r="ILH6" s="24"/>
      <c r="ILI6" s="24"/>
      <c r="ILJ6" s="24"/>
      <c r="ILK6" s="24"/>
      <c r="ILL6" s="24"/>
      <c r="ILM6" s="22" t="s">
        <v>393</v>
      </c>
      <c r="ILN6" s="22" t="s">
        <v>182</v>
      </c>
      <c r="ILO6" s="22" t="s">
        <v>183</v>
      </c>
      <c r="ILP6" s="22" t="s">
        <v>184</v>
      </c>
      <c r="ILQ6" s="2">
        <v>112</v>
      </c>
      <c r="ILR6" s="26"/>
      <c r="ILS6" s="23" t="s">
        <v>12</v>
      </c>
      <c r="ILT6" s="24"/>
      <c r="ILU6" s="24"/>
      <c r="ILV6" s="24"/>
      <c r="ILW6" s="24"/>
      <c r="ILX6" s="24"/>
      <c r="ILY6" s="24"/>
      <c r="ILZ6" s="24"/>
      <c r="IMA6" s="24"/>
      <c r="IMB6" s="24"/>
      <c r="IMC6" s="22" t="s">
        <v>393</v>
      </c>
      <c r="IMD6" s="22" t="s">
        <v>182</v>
      </c>
      <c r="IME6" s="22" t="s">
        <v>183</v>
      </c>
      <c r="IMF6" s="22" t="s">
        <v>184</v>
      </c>
      <c r="IMG6" s="2">
        <v>112</v>
      </c>
      <c r="IMH6" s="26"/>
      <c r="IMI6" s="23" t="s">
        <v>12</v>
      </c>
      <c r="IMJ6" s="24"/>
      <c r="IMK6" s="24"/>
      <c r="IML6" s="24"/>
      <c r="IMM6" s="24"/>
      <c r="IMN6" s="24"/>
      <c r="IMO6" s="24"/>
      <c r="IMP6" s="24"/>
      <c r="IMQ6" s="24"/>
      <c r="IMR6" s="24"/>
      <c r="IMS6" s="22" t="s">
        <v>393</v>
      </c>
      <c r="IMT6" s="22" t="s">
        <v>182</v>
      </c>
      <c r="IMU6" s="22" t="s">
        <v>183</v>
      </c>
      <c r="IMV6" s="22" t="s">
        <v>184</v>
      </c>
      <c r="IMW6" s="2">
        <v>112</v>
      </c>
      <c r="IMX6" s="26"/>
      <c r="IMY6" s="23" t="s">
        <v>12</v>
      </c>
      <c r="IMZ6" s="24"/>
      <c r="INA6" s="24"/>
      <c r="INB6" s="24"/>
      <c r="INC6" s="24"/>
      <c r="IND6" s="24"/>
      <c r="INE6" s="24"/>
      <c r="INF6" s="24"/>
      <c r="ING6" s="24"/>
      <c r="INH6" s="24"/>
      <c r="INI6" s="22" t="s">
        <v>393</v>
      </c>
      <c r="INJ6" s="22" t="s">
        <v>182</v>
      </c>
      <c r="INK6" s="22" t="s">
        <v>183</v>
      </c>
      <c r="INL6" s="22" t="s">
        <v>184</v>
      </c>
      <c r="INM6" s="2">
        <v>112</v>
      </c>
      <c r="INN6" s="26"/>
      <c r="INO6" s="23" t="s">
        <v>12</v>
      </c>
      <c r="INP6" s="24"/>
      <c r="INQ6" s="24"/>
      <c r="INR6" s="24"/>
      <c r="INS6" s="24"/>
      <c r="INT6" s="24"/>
      <c r="INU6" s="24"/>
      <c r="INV6" s="24"/>
      <c r="INW6" s="24"/>
      <c r="INX6" s="24"/>
      <c r="INY6" s="22" t="s">
        <v>393</v>
      </c>
      <c r="INZ6" s="22" t="s">
        <v>182</v>
      </c>
      <c r="IOA6" s="22" t="s">
        <v>183</v>
      </c>
      <c r="IOB6" s="22" t="s">
        <v>184</v>
      </c>
      <c r="IOC6" s="2">
        <v>112</v>
      </c>
      <c r="IOD6" s="26"/>
      <c r="IOE6" s="23" t="s">
        <v>12</v>
      </c>
      <c r="IOF6" s="24"/>
      <c r="IOG6" s="24"/>
      <c r="IOH6" s="24"/>
      <c r="IOI6" s="24"/>
      <c r="IOJ6" s="24"/>
      <c r="IOK6" s="24"/>
      <c r="IOL6" s="24"/>
      <c r="IOM6" s="24"/>
      <c r="ION6" s="24"/>
      <c r="IOO6" s="22" t="s">
        <v>393</v>
      </c>
      <c r="IOP6" s="22" t="s">
        <v>182</v>
      </c>
      <c r="IOQ6" s="22" t="s">
        <v>183</v>
      </c>
      <c r="IOR6" s="22" t="s">
        <v>184</v>
      </c>
      <c r="IOS6" s="2">
        <v>112</v>
      </c>
      <c r="IOT6" s="26"/>
      <c r="IOU6" s="23" t="s">
        <v>12</v>
      </c>
      <c r="IOV6" s="24"/>
      <c r="IOW6" s="24"/>
      <c r="IOX6" s="24"/>
      <c r="IOY6" s="24"/>
      <c r="IOZ6" s="24"/>
      <c r="IPA6" s="24"/>
      <c r="IPB6" s="24"/>
      <c r="IPC6" s="24"/>
      <c r="IPD6" s="24"/>
      <c r="IPE6" s="22" t="s">
        <v>393</v>
      </c>
      <c r="IPF6" s="22" t="s">
        <v>182</v>
      </c>
      <c r="IPG6" s="22" t="s">
        <v>183</v>
      </c>
      <c r="IPH6" s="22" t="s">
        <v>184</v>
      </c>
      <c r="IPI6" s="2">
        <v>112</v>
      </c>
      <c r="IPJ6" s="26"/>
      <c r="IPK6" s="23" t="s">
        <v>12</v>
      </c>
      <c r="IPL6" s="24"/>
      <c r="IPM6" s="24"/>
      <c r="IPN6" s="24"/>
      <c r="IPO6" s="24"/>
      <c r="IPP6" s="24"/>
      <c r="IPQ6" s="24"/>
      <c r="IPR6" s="24"/>
      <c r="IPS6" s="24"/>
      <c r="IPT6" s="24"/>
      <c r="IPU6" s="22" t="s">
        <v>393</v>
      </c>
      <c r="IPV6" s="22" t="s">
        <v>182</v>
      </c>
      <c r="IPW6" s="22" t="s">
        <v>183</v>
      </c>
      <c r="IPX6" s="22" t="s">
        <v>184</v>
      </c>
      <c r="IPY6" s="2">
        <v>112</v>
      </c>
      <c r="IPZ6" s="26"/>
      <c r="IQA6" s="23" t="s">
        <v>12</v>
      </c>
      <c r="IQB6" s="24"/>
      <c r="IQC6" s="24"/>
      <c r="IQD6" s="24"/>
      <c r="IQE6" s="24"/>
      <c r="IQF6" s="24"/>
      <c r="IQG6" s="24"/>
      <c r="IQH6" s="24"/>
      <c r="IQI6" s="24"/>
      <c r="IQJ6" s="24"/>
      <c r="IQK6" s="22" t="s">
        <v>393</v>
      </c>
      <c r="IQL6" s="22" t="s">
        <v>182</v>
      </c>
      <c r="IQM6" s="22" t="s">
        <v>183</v>
      </c>
      <c r="IQN6" s="22" t="s">
        <v>184</v>
      </c>
      <c r="IQO6" s="2">
        <v>112</v>
      </c>
      <c r="IQP6" s="26"/>
      <c r="IQQ6" s="23" t="s">
        <v>12</v>
      </c>
      <c r="IQR6" s="24"/>
      <c r="IQS6" s="24"/>
      <c r="IQT6" s="24"/>
      <c r="IQU6" s="24"/>
      <c r="IQV6" s="24"/>
      <c r="IQW6" s="24"/>
      <c r="IQX6" s="24"/>
      <c r="IQY6" s="24"/>
      <c r="IQZ6" s="24"/>
      <c r="IRA6" s="22" t="s">
        <v>393</v>
      </c>
      <c r="IRB6" s="22" t="s">
        <v>182</v>
      </c>
      <c r="IRC6" s="22" t="s">
        <v>183</v>
      </c>
      <c r="IRD6" s="22" t="s">
        <v>184</v>
      </c>
      <c r="IRE6" s="2">
        <v>112</v>
      </c>
      <c r="IRF6" s="26"/>
      <c r="IRG6" s="23" t="s">
        <v>12</v>
      </c>
      <c r="IRH6" s="24"/>
      <c r="IRI6" s="24"/>
      <c r="IRJ6" s="24"/>
      <c r="IRK6" s="24"/>
      <c r="IRL6" s="24"/>
      <c r="IRM6" s="24"/>
      <c r="IRN6" s="24"/>
      <c r="IRO6" s="24"/>
      <c r="IRP6" s="24"/>
      <c r="IRQ6" s="22" t="s">
        <v>393</v>
      </c>
      <c r="IRR6" s="22" t="s">
        <v>182</v>
      </c>
      <c r="IRS6" s="22" t="s">
        <v>183</v>
      </c>
      <c r="IRT6" s="22" t="s">
        <v>184</v>
      </c>
      <c r="IRU6" s="2">
        <v>112</v>
      </c>
      <c r="IRV6" s="26"/>
      <c r="IRW6" s="23" t="s">
        <v>12</v>
      </c>
      <c r="IRX6" s="24"/>
      <c r="IRY6" s="24"/>
      <c r="IRZ6" s="24"/>
      <c r="ISA6" s="24"/>
      <c r="ISB6" s="24"/>
      <c r="ISC6" s="24"/>
      <c r="ISD6" s="24"/>
      <c r="ISE6" s="24"/>
      <c r="ISF6" s="24"/>
      <c r="ISG6" s="22" t="s">
        <v>393</v>
      </c>
      <c r="ISH6" s="22" t="s">
        <v>182</v>
      </c>
      <c r="ISI6" s="22" t="s">
        <v>183</v>
      </c>
      <c r="ISJ6" s="22" t="s">
        <v>184</v>
      </c>
      <c r="ISK6" s="2">
        <v>112</v>
      </c>
      <c r="ISL6" s="26"/>
      <c r="ISM6" s="23" t="s">
        <v>12</v>
      </c>
      <c r="ISN6" s="24"/>
      <c r="ISO6" s="24"/>
      <c r="ISP6" s="24"/>
      <c r="ISQ6" s="24"/>
      <c r="ISR6" s="24"/>
      <c r="ISS6" s="24"/>
      <c r="IST6" s="24"/>
      <c r="ISU6" s="24"/>
      <c r="ISV6" s="24"/>
      <c r="ISW6" s="22" t="s">
        <v>393</v>
      </c>
      <c r="ISX6" s="22" t="s">
        <v>182</v>
      </c>
      <c r="ISY6" s="22" t="s">
        <v>183</v>
      </c>
      <c r="ISZ6" s="22" t="s">
        <v>184</v>
      </c>
      <c r="ITA6" s="2">
        <v>112</v>
      </c>
      <c r="ITB6" s="26"/>
      <c r="ITC6" s="23" t="s">
        <v>12</v>
      </c>
      <c r="ITD6" s="24"/>
      <c r="ITE6" s="24"/>
      <c r="ITF6" s="24"/>
      <c r="ITG6" s="24"/>
      <c r="ITH6" s="24"/>
      <c r="ITI6" s="24"/>
      <c r="ITJ6" s="24"/>
      <c r="ITK6" s="24"/>
      <c r="ITL6" s="24"/>
      <c r="ITM6" s="22" t="s">
        <v>393</v>
      </c>
      <c r="ITN6" s="22" t="s">
        <v>182</v>
      </c>
      <c r="ITO6" s="22" t="s">
        <v>183</v>
      </c>
      <c r="ITP6" s="22" t="s">
        <v>184</v>
      </c>
      <c r="ITQ6" s="2">
        <v>112</v>
      </c>
      <c r="ITR6" s="26"/>
      <c r="ITS6" s="23" t="s">
        <v>12</v>
      </c>
      <c r="ITT6" s="24"/>
      <c r="ITU6" s="24"/>
      <c r="ITV6" s="24"/>
      <c r="ITW6" s="24"/>
      <c r="ITX6" s="24"/>
      <c r="ITY6" s="24"/>
      <c r="ITZ6" s="24"/>
      <c r="IUA6" s="24"/>
      <c r="IUB6" s="24"/>
      <c r="IUC6" s="22" t="s">
        <v>393</v>
      </c>
      <c r="IUD6" s="22" t="s">
        <v>182</v>
      </c>
      <c r="IUE6" s="22" t="s">
        <v>183</v>
      </c>
      <c r="IUF6" s="22" t="s">
        <v>184</v>
      </c>
      <c r="IUG6" s="2">
        <v>112</v>
      </c>
      <c r="IUH6" s="26"/>
      <c r="IUI6" s="23" t="s">
        <v>12</v>
      </c>
      <c r="IUJ6" s="24"/>
      <c r="IUK6" s="24"/>
      <c r="IUL6" s="24"/>
      <c r="IUM6" s="24"/>
      <c r="IUN6" s="24"/>
      <c r="IUO6" s="24"/>
      <c r="IUP6" s="24"/>
      <c r="IUQ6" s="24"/>
      <c r="IUR6" s="24"/>
      <c r="IUS6" s="22" t="s">
        <v>393</v>
      </c>
      <c r="IUT6" s="22" t="s">
        <v>182</v>
      </c>
      <c r="IUU6" s="22" t="s">
        <v>183</v>
      </c>
      <c r="IUV6" s="22" t="s">
        <v>184</v>
      </c>
      <c r="IUW6" s="2">
        <v>112</v>
      </c>
      <c r="IUX6" s="26"/>
      <c r="IUY6" s="23" t="s">
        <v>12</v>
      </c>
      <c r="IUZ6" s="24"/>
      <c r="IVA6" s="24"/>
      <c r="IVB6" s="24"/>
      <c r="IVC6" s="24"/>
      <c r="IVD6" s="24"/>
      <c r="IVE6" s="24"/>
      <c r="IVF6" s="24"/>
      <c r="IVG6" s="24"/>
      <c r="IVH6" s="24"/>
      <c r="IVI6" s="22" t="s">
        <v>393</v>
      </c>
      <c r="IVJ6" s="22" t="s">
        <v>182</v>
      </c>
      <c r="IVK6" s="22" t="s">
        <v>183</v>
      </c>
      <c r="IVL6" s="22" t="s">
        <v>184</v>
      </c>
      <c r="IVM6" s="2">
        <v>112</v>
      </c>
      <c r="IVN6" s="26"/>
      <c r="IVO6" s="23" t="s">
        <v>12</v>
      </c>
      <c r="IVP6" s="24"/>
      <c r="IVQ6" s="24"/>
      <c r="IVR6" s="24"/>
      <c r="IVS6" s="24"/>
      <c r="IVT6" s="24"/>
      <c r="IVU6" s="24"/>
      <c r="IVV6" s="24"/>
      <c r="IVW6" s="24"/>
      <c r="IVX6" s="24"/>
      <c r="IVY6" s="22" t="s">
        <v>393</v>
      </c>
      <c r="IVZ6" s="22" t="s">
        <v>182</v>
      </c>
      <c r="IWA6" s="22" t="s">
        <v>183</v>
      </c>
      <c r="IWB6" s="22" t="s">
        <v>184</v>
      </c>
      <c r="IWC6" s="2">
        <v>112</v>
      </c>
      <c r="IWD6" s="26"/>
      <c r="IWE6" s="23" t="s">
        <v>12</v>
      </c>
      <c r="IWF6" s="24"/>
      <c r="IWG6" s="24"/>
      <c r="IWH6" s="24"/>
      <c r="IWI6" s="24"/>
      <c r="IWJ6" s="24"/>
      <c r="IWK6" s="24"/>
      <c r="IWL6" s="24"/>
      <c r="IWM6" s="24"/>
      <c r="IWN6" s="24"/>
      <c r="IWO6" s="22" t="s">
        <v>393</v>
      </c>
      <c r="IWP6" s="22" t="s">
        <v>182</v>
      </c>
      <c r="IWQ6" s="22" t="s">
        <v>183</v>
      </c>
      <c r="IWR6" s="22" t="s">
        <v>184</v>
      </c>
      <c r="IWS6" s="2">
        <v>112</v>
      </c>
      <c r="IWT6" s="26"/>
      <c r="IWU6" s="23" t="s">
        <v>12</v>
      </c>
      <c r="IWV6" s="24"/>
      <c r="IWW6" s="24"/>
      <c r="IWX6" s="24"/>
      <c r="IWY6" s="24"/>
      <c r="IWZ6" s="24"/>
      <c r="IXA6" s="24"/>
      <c r="IXB6" s="24"/>
      <c r="IXC6" s="24"/>
      <c r="IXD6" s="24"/>
      <c r="IXE6" s="22" t="s">
        <v>393</v>
      </c>
      <c r="IXF6" s="22" t="s">
        <v>182</v>
      </c>
      <c r="IXG6" s="22" t="s">
        <v>183</v>
      </c>
      <c r="IXH6" s="22" t="s">
        <v>184</v>
      </c>
      <c r="IXI6" s="2">
        <v>112</v>
      </c>
      <c r="IXJ6" s="26"/>
      <c r="IXK6" s="23" t="s">
        <v>12</v>
      </c>
      <c r="IXL6" s="24"/>
      <c r="IXM6" s="24"/>
      <c r="IXN6" s="24"/>
      <c r="IXO6" s="24"/>
      <c r="IXP6" s="24"/>
      <c r="IXQ6" s="24"/>
      <c r="IXR6" s="24"/>
      <c r="IXS6" s="24"/>
      <c r="IXT6" s="24"/>
      <c r="IXU6" s="22" t="s">
        <v>393</v>
      </c>
      <c r="IXV6" s="22" t="s">
        <v>182</v>
      </c>
      <c r="IXW6" s="22" t="s">
        <v>183</v>
      </c>
      <c r="IXX6" s="22" t="s">
        <v>184</v>
      </c>
      <c r="IXY6" s="2">
        <v>112</v>
      </c>
      <c r="IXZ6" s="26"/>
      <c r="IYA6" s="23" t="s">
        <v>12</v>
      </c>
      <c r="IYB6" s="24"/>
      <c r="IYC6" s="24"/>
      <c r="IYD6" s="24"/>
      <c r="IYE6" s="24"/>
      <c r="IYF6" s="24"/>
      <c r="IYG6" s="24"/>
      <c r="IYH6" s="24"/>
      <c r="IYI6" s="24"/>
      <c r="IYJ6" s="24"/>
      <c r="IYK6" s="22" t="s">
        <v>393</v>
      </c>
      <c r="IYL6" s="22" t="s">
        <v>182</v>
      </c>
      <c r="IYM6" s="22" t="s">
        <v>183</v>
      </c>
      <c r="IYN6" s="22" t="s">
        <v>184</v>
      </c>
      <c r="IYO6" s="2">
        <v>112</v>
      </c>
      <c r="IYP6" s="26"/>
      <c r="IYQ6" s="23" t="s">
        <v>12</v>
      </c>
      <c r="IYR6" s="24"/>
      <c r="IYS6" s="24"/>
      <c r="IYT6" s="24"/>
      <c r="IYU6" s="24"/>
      <c r="IYV6" s="24"/>
      <c r="IYW6" s="24"/>
      <c r="IYX6" s="24"/>
      <c r="IYY6" s="24"/>
      <c r="IYZ6" s="24"/>
      <c r="IZA6" s="22" t="s">
        <v>393</v>
      </c>
      <c r="IZB6" s="22" t="s">
        <v>182</v>
      </c>
      <c r="IZC6" s="22" t="s">
        <v>183</v>
      </c>
      <c r="IZD6" s="22" t="s">
        <v>184</v>
      </c>
      <c r="IZE6" s="2">
        <v>112</v>
      </c>
      <c r="IZF6" s="26"/>
      <c r="IZG6" s="23" t="s">
        <v>12</v>
      </c>
      <c r="IZH6" s="24"/>
      <c r="IZI6" s="24"/>
      <c r="IZJ6" s="24"/>
      <c r="IZK6" s="24"/>
      <c r="IZL6" s="24"/>
      <c r="IZM6" s="24"/>
      <c r="IZN6" s="24"/>
      <c r="IZO6" s="24"/>
      <c r="IZP6" s="24"/>
      <c r="IZQ6" s="22" t="s">
        <v>393</v>
      </c>
      <c r="IZR6" s="22" t="s">
        <v>182</v>
      </c>
      <c r="IZS6" s="22" t="s">
        <v>183</v>
      </c>
      <c r="IZT6" s="22" t="s">
        <v>184</v>
      </c>
      <c r="IZU6" s="2">
        <v>112</v>
      </c>
      <c r="IZV6" s="26"/>
      <c r="IZW6" s="23" t="s">
        <v>12</v>
      </c>
      <c r="IZX6" s="24"/>
      <c r="IZY6" s="24"/>
      <c r="IZZ6" s="24"/>
      <c r="JAA6" s="24"/>
      <c r="JAB6" s="24"/>
      <c r="JAC6" s="24"/>
      <c r="JAD6" s="24"/>
      <c r="JAE6" s="24"/>
      <c r="JAF6" s="24"/>
      <c r="JAG6" s="22" t="s">
        <v>393</v>
      </c>
      <c r="JAH6" s="22" t="s">
        <v>182</v>
      </c>
      <c r="JAI6" s="22" t="s">
        <v>183</v>
      </c>
      <c r="JAJ6" s="22" t="s">
        <v>184</v>
      </c>
      <c r="JAK6" s="2">
        <v>112</v>
      </c>
      <c r="JAL6" s="26"/>
      <c r="JAM6" s="23" t="s">
        <v>12</v>
      </c>
      <c r="JAN6" s="24"/>
      <c r="JAO6" s="24"/>
      <c r="JAP6" s="24"/>
      <c r="JAQ6" s="24"/>
      <c r="JAR6" s="24"/>
      <c r="JAS6" s="24"/>
      <c r="JAT6" s="24"/>
      <c r="JAU6" s="24"/>
      <c r="JAV6" s="24"/>
      <c r="JAW6" s="22" t="s">
        <v>393</v>
      </c>
      <c r="JAX6" s="22" t="s">
        <v>182</v>
      </c>
      <c r="JAY6" s="22" t="s">
        <v>183</v>
      </c>
      <c r="JAZ6" s="22" t="s">
        <v>184</v>
      </c>
      <c r="JBA6" s="2">
        <v>112</v>
      </c>
      <c r="JBB6" s="26"/>
      <c r="JBC6" s="23" t="s">
        <v>12</v>
      </c>
      <c r="JBD6" s="24"/>
      <c r="JBE6" s="24"/>
      <c r="JBF6" s="24"/>
      <c r="JBG6" s="24"/>
      <c r="JBH6" s="24"/>
      <c r="JBI6" s="24"/>
      <c r="JBJ6" s="24"/>
      <c r="JBK6" s="24"/>
      <c r="JBL6" s="24"/>
      <c r="JBM6" s="22" t="s">
        <v>393</v>
      </c>
      <c r="JBN6" s="22" t="s">
        <v>182</v>
      </c>
      <c r="JBO6" s="22" t="s">
        <v>183</v>
      </c>
      <c r="JBP6" s="22" t="s">
        <v>184</v>
      </c>
      <c r="JBQ6" s="2">
        <v>112</v>
      </c>
      <c r="JBR6" s="26"/>
      <c r="JBS6" s="23" t="s">
        <v>12</v>
      </c>
      <c r="JBT6" s="24"/>
      <c r="JBU6" s="24"/>
      <c r="JBV6" s="24"/>
      <c r="JBW6" s="24"/>
      <c r="JBX6" s="24"/>
      <c r="JBY6" s="24"/>
      <c r="JBZ6" s="24"/>
      <c r="JCA6" s="24"/>
      <c r="JCB6" s="24"/>
      <c r="JCC6" s="22" t="s">
        <v>393</v>
      </c>
      <c r="JCD6" s="22" t="s">
        <v>182</v>
      </c>
      <c r="JCE6" s="22" t="s">
        <v>183</v>
      </c>
      <c r="JCF6" s="22" t="s">
        <v>184</v>
      </c>
      <c r="JCG6" s="2">
        <v>112</v>
      </c>
      <c r="JCH6" s="26"/>
      <c r="JCI6" s="23" t="s">
        <v>12</v>
      </c>
      <c r="JCJ6" s="24"/>
      <c r="JCK6" s="24"/>
      <c r="JCL6" s="24"/>
      <c r="JCM6" s="24"/>
      <c r="JCN6" s="24"/>
      <c r="JCO6" s="24"/>
      <c r="JCP6" s="24"/>
      <c r="JCQ6" s="24"/>
      <c r="JCR6" s="24"/>
      <c r="JCS6" s="22" t="s">
        <v>393</v>
      </c>
      <c r="JCT6" s="22" t="s">
        <v>182</v>
      </c>
      <c r="JCU6" s="22" t="s">
        <v>183</v>
      </c>
      <c r="JCV6" s="22" t="s">
        <v>184</v>
      </c>
      <c r="JCW6" s="2">
        <v>112</v>
      </c>
      <c r="JCX6" s="26"/>
      <c r="JCY6" s="23" t="s">
        <v>12</v>
      </c>
      <c r="JCZ6" s="24"/>
      <c r="JDA6" s="24"/>
      <c r="JDB6" s="24"/>
      <c r="JDC6" s="24"/>
      <c r="JDD6" s="24"/>
      <c r="JDE6" s="24"/>
      <c r="JDF6" s="24"/>
      <c r="JDG6" s="24"/>
      <c r="JDH6" s="24"/>
      <c r="JDI6" s="22" t="s">
        <v>393</v>
      </c>
      <c r="JDJ6" s="22" t="s">
        <v>182</v>
      </c>
      <c r="JDK6" s="22" t="s">
        <v>183</v>
      </c>
      <c r="JDL6" s="22" t="s">
        <v>184</v>
      </c>
      <c r="JDM6" s="2">
        <v>112</v>
      </c>
      <c r="JDN6" s="26"/>
      <c r="JDO6" s="23" t="s">
        <v>12</v>
      </c>
      <c r="JDP6" s="24"/>
      <c r="JDQ6" s="24"/>
      <c r="JDR6" s="24"/>
      <c r="JDS6" s="24"/>
      <c r="JDT6" s="24"/>
      <c r="JDU6" s="24"/>
      <c r="JDV6" s="24"/>
      <c r="JDW6" s="24"/>
      <c r="JDX6" s="24"/>
      <c r="JDY6" s="22" t="s">
        <v>393</v>
      </c>
      <c r="JDZ6" s="22" t="s">
        <v>182</v>
      </c>
      <c r="JEA6" s="22" t="s">
        <v>183</v>
      </c>
      <c r="JEB6" s="22" t="s">
        <v>184</v>
      </c>
      <c r="JEC6" s="2">
        <v>112</v>
      </c>
      <c r="JED6" s="26"/>
      <c r="JEE6" s="23" t="s">
        <v>12</v>
      </c>
      <c r="JEF6" s="24"/>
      <c r="JEG6" s="24"/>
      <c r="JEH6" s="24"/>
      <c r="JEI6" s="24"/>
      <c r="JEJ6" s="24"/>
      <c r="JEK6" s="24"/>
      <c r="JEL6" s="24"/>
      <c r="JEM6" s="24"/>
      <c r="JEN6" s="24"/>
      <c r="JEO6" s="22" t="s">
        <v>393</v>
      </c>
      <c r="JEP6" s="22" t="s">
        <v>182</v>
      </c>
      <c r="JEQ6" s="22" t="s">
        <v>183</v>
      </c>
      <c r="JER6" s="22" t="s">
        <v>184</v>
      </c>
      <c r="JES6" s="2">
        <v>112</v>
      </c>
      <c r="JET6" s="26"/>
      <c r="JEU6" s="23" t="s">
        <v>12</v>
      </c>
      <c r="JEV6" s="24"/>
      <c r="JEW6" s="24"/>
      <c r="JEX6" s="24"/>
      <c r="JEY6" s="24"/>
      <c r="JEZ6" s="24"/>
      <c r="JFA6" s="24"/>
      <c r="JFB6" s="24"/>
      <c r="JFC6" s="24"/>
      <c r="JFD6" s="24"/>
      <c r="JFE6" s="22" t="s">
        <v>393</v>
      </c>
      <c r="JFF6" s="22" t="s">
        <v>182</v>
      </c>
      <c r="JFG6" s="22" t="s">
        <v>183</v>
      </c>
      <c r="JFH6" s="22" t="s">
        <v>184</v>
      </c>
      <c r="JFI6" s="2">
        <v>112</v>
      </c>
      <c r="JFJ6" s="26"/>
      <c r="JFK6" s="23" t="s">
        <v>12</v>
      </c>
      <c r="JFL6" s="24"/>
      <c r="JFM6" s="24"/>
      <c r="JFN6" s="24"/>
      <c r="JFO6" s="24"/>
      <c r="JFP6" s="24"/>
      <c r="JFQ6" s="24"/>
      <c r="JFR6" s="24"/>
      <c r="JFS6" s="24"/>
      <c r="JFT6" s="24"/>
      <c r="JFU6" s="22" t="s">
        <v>393</v>
      </c>
      <c r="JFV6" s="22" t="s">
        <v>182</v>
      </c>
      <c r="JFW6" s="22" t="s">
        <v>183</v>
      </c>
      <c r="JFX6" s="22" t="s">
        <v>184</v>
      </c>
      <c r="JFY6" s="2">
        <v>112</v>
      </c>
      <c r="JFZ6" s="26"/>
      <c r="JGA6" s="23" t="s">
        <v>12</v>
      </c>
      <c r="JGB6" s="24"/>
      <c r="JGC6" s="24"/>
      <c r="JGD6" s="24"/>
      <c r="JGE6" s="24"/>
      <c r="JGF6" s="24"/>
      <c r="JGG6" s="24"/>
      <c r="JGH6" s="24"/>
      <c r="JGI6" s="24"/>
      <c r="JGJ6" s="24"/>
      <c r="JGK6" s="22" t="s">
        <v>393</v>
      </c>
      <c r="JGL6" s="22" t="s">
        <v>182</v>
      </c>
      <c r="JGM6" s="22" t="s">
        <v>183</v>
      </c>
      <c r="JGN6" s="22" t="s">
        <v>184</v>
      </c>
      <c r="JGO6" s="2">
        <v>112</v>
      </c>
      <c r="JGP6" s="26"/>
      <c r="JGQ6" s="23" t="s">
        <v>12</v>
      </c>
      <c r="JGR6" s="24"/>
      <c r="JGS6" s="24"/>
      <c r="JGT6" s="24"/>
      <c r="JGU6" s="24"/>
      <c r="JGV6" s="24"/>
      <c r="JGW6" s="24"/>
      <c r="JGX6" s="24"/>
      <c r="JGY6" s="24"/>
      <c r="JGZ6" s="24"/>
      <c r="JHA6" s="22" t="s">
        <v>393</v>
      </c>
      <c r="JHB6" s="22" t="s">
        <v>182</v>
      </c>
      <c r="JHC6" s="22" t="s">
        <v>183</v>
      </c>
      <c r="JHD6" s="22" t="s">
        <v>184</v>
      </c>
      <c r="JHE6" s="2">
        <v>112</v>
      </c>
      <c r="JHF6" s="26"/>
      <c r="JHG6" s="23" t="s">
        <v>12</v>
      </c>
      <c r="JHH6" s="24"/>
      <c r="JHI6" s="24"/>
      <c r="JHJ6" s="24"/>
      <c r="JHK6" s="24"/>
      <c r="JHL6" s="24"/>
      <c r="JHM6" s="24"/>
      <c r="JHN6" s="24"/>
      <c r="JHO6" s="24"/>
      <c r="JHP6" s="24"/>
      <c r="JHQ6" s="22" t="s">
        <v>393</v>
      </c>
      <c r="JHR6" s="22" t="s">
        <v>182</v>
      </c>
      <c r="JHS6" s="22" t="s">
        <v>183</v>
      </c>
      <c r="JHT6" s="22" t="s">
        <v>184</v>
      </c>
      <c r="JHU6" s="2">
        <v>112</v>
      </c>
      <c r="JHV6" s="26"/>
      <c r="JHW6" s="23" t="s">
        <v>12</v>
      </c>
      <c r="JHX6" s="24"/>
      <c r="JHY6" s="24"/>
      <c r="JHZ6" s="24"/>
      <c r="JIA6" s="24"/>
      <c r="JIB6" s="24"/>
      <c r="JIC6" s="24"/>
      <c r="JID6" s="24"/>
      <c r="JIE6" s="24"/>
      <c r="JIF6" s="24"/>
      <c r="JIG6" s="22" t="s">
        <v>393</v>
      </c>
      <c r="JIH6" s="22" t="s">
        <v>182</v>
      </c>
      <c r="JII6" s="22" t="s">
        <v>183</v>
      </c>
      <c r="JIJ6" s="22" t="s">
        <v>184</v>
      </c>
      <c r="JIK6" s="2">
        <v>112</v>
      </c>
      <c r="JIL6" s="26"/>
      <c r="JIM6" s="23" t="s">
        <v>12</v>
      </c>
      <c r="JIN6" s="24"/>
      <c r="JIO6" s="24"/>
      <c r="JIP6" s="24"/>
      <c r="JIQ6" s="24"/>
      <c r="JIR6" s="24"/>
      <c r="JIS6" s="24"/>
      <c r="JIT6" s="24"/>
      <c r="JIU6" s="24"/>
      <c r="JIV6" s="24"/>
      <c r="JIW6" s="22" t="s">
        <v>393</v>
      </c>
      <c r="JIX6" s="22" t="s">
        <v>182</v>
      </c>
      <c r="JIY6" s="22" t="s">
        <v>183</v>
      </c>
      <c r="JIZ6" s="22" t="s">
        <v>184</v>
      </c>
      <c r="JJA6" s="2">
        <v>112</v>
      </c>
      <c r="JJB6" s="26"/>
      <c r="JJC6" s="23" t="s">
        <v>12</v>
      </c>
      <c r="JJD6" s="24"/>
      <c r="JJE6" s="24"/>
      <c r="JJF6" s="24"/>
      <c r="JJG6" s="24"/>
      <c r="JJH6" s="24"/>
      <c r="JJI6" s="24"/>
      <c r="JJJ6" s="24"/>
      <c r="JJK6" s="24"/>
      <c r="JJL6" s="24"/>
      <c r="JJM6" s="22" t="s">
        <v>393</v>
      </c>
      <c r="JJN6" s="22" t="s">
        <v>182</v>
      </c>
      <c r="JJO6" s="22" t="s">
        <v>183</v>
      </c>
      <c r="JJP6" s="22" t="s">
        <v>184</v>
      </c>
      <c r="JJQ6" s="2">
        <v>112</v>
      </c>
      <c r="JJR6" s="26"/>
      <c r="JJS6" s="23" t="s">
        <v>12</v>
      </c>
      <c r="JJT6" s="24"/>
      <c r="JJU6" s="24"/>
      <c r="JJV6" s="24"/>
      <c r="JJW6" s="24"/>
      <c r="JJX6" s="24"/>
      <c r="JJY6" s="24"/>
      <c r="JJZ6" s="24"/>
      <c r="JKA6" s="24"/>
      <c r="JKB6" s="24"/>
      <c r="JKC6" s="22" t="s">
        <v>393</v>
      </c>
      <c r="JKD6" s="22" t="s">
        <v>182</v>
      </c>
      <c r="JKE6" s="22" t="s">
        <v>183</v>
      </c>
      <c r="JKF6" s="22" t="s">
        <v>184</v>
      </c>
      <c r="JKG6" s="2">
        <v>112</v>
      </c>
      <c r="JKH6" s="26"/>
      <c r="JKI6" s="23" t="s">
        <v>12</v>
      </c>
      <c r="JKJ6" s="24"/>
      <c r="JKK6" s="24"/>
      <c r="JKL6" s="24"/>
      <c r="JKM6" s="24"/>
      <c r="JKN6" s="24"/>
      <c r="JKO6" s="24"/>
      <c r="JKP6" s="24"/>
      <c r="JKQ6" s="24"/>
      <c r="JKR6" s="24"/>
      <c r="JKS6" s="22" t="s">
        <v>393</v>
      </c>
      <c r="JKT6" s="22" t="s">
        <v>182</v>
      </c>
      <c r="JKU6" s="22" t="s">
        <v>183</v>
      </c>
      <c r="JKV6" s="22" t="s">
        <v>184</v>
      </c>
      <c r="JKW6" s="2">
        <v>112</v>
      </c>
      <c r="JKX6" s="26"/>
      <c r="JKY6" s="23" t="s">
        <v>12</v>
      </c>
      <c r="JKZ6" s="24"/>
      <c r="JLA6" s="24"/>
      <c r="JLB6" s="24"/>
      <c r="JLC6" s="24"/>
      <c r="JLD6" s="24"/>
      <c r="JLE6" s="24"/>
      <c r="JLF6" s="24"/>
      <c r="JLG6" s="24"/>
      <c r="JLH6" s="24"/>
      <c r="JLI6" s="22" t="s">
        <v>393</v>
      </c>
      <c r="JLJ6" s="22" t="s">
        <v>182</v>
      </c>
      <c r="JLK6" s="22" t="s">
        <v>183</v>
      </c>
      <c r="JLL6" s="22" t="s">
        <v>184</v>
      </c>
      <c r="JLM6" s="2">
        <v>112</v>
      </c>
      <c r="JLN6" s="26"/>
      <c r="JLO6" s="23" t="s">
        <v>12</v>
      </c>
      <c r="JLP6" s="24"/>
      <c r="JLQ6" s="24"/>
      <c r="JLR6" s="24"/>
      <c r="JLS6" s="24"/>
      <c r="JLT6" s="24"/>
      <c r="JLU6" s="24"/>
      <c r="JLV6" s="24"/>
      <c r="JLW6" s="24"/>
      <c r="JLX6" s="24"/>
      <c r="JLY6" s="22" t="s">
        <v>393</v>
      </c>
      <c r="JLZ6" s="22" t="s">
        <v>182</v>
      </c>
      <c r="JMA6" s="22" t="s">
        <v>183</v>
      </c>
      <c r="JMB6" s="22" t="s">
        <v>184</v>
      </c>
      <c r="JMC6" s="2">
        <v>112</v>
      </c>
      <c r="JMD6" s="26"/>
      <c r="JME6" s="23" t="s">
        <v>12</v>
      </c>
      <c r="JMF6" s="24"/>
      <c r="JMG6" s="24"/>
      <c r="JMH6" s="24"/>
      <c r="JMI6" s="24"/>
      <c r="JMJ6" s="24"/>
      <c r="JMK6" s="24"/>
      <c r="JML6" s="24"/>
      <c r="JMM6" s="24"/>
      <c r="JMN6" s="24"/>
      <c r="JMO6" s="22" t="s">
        <v>393</v>
      </c>
      <c r="JMP6" s="22" t="s">
        <v>182</v>
      </c>
      <c r="JMQ6" s="22" t="s">
        <v>183</v>
      </c>
      <c r="JMR6" s="22" t="s">
        <v>184</v>
      </c>
      <c r="JMS6" s="2">
        <v>112</v>
      </c>
      <c r="JMT6" s="26"/>
      <c r="JMU6" s="23" t="s">
        <v>12</v>
      </c>
      <c r="JMV6" s="24"/>
      <c r="JMW6" s="24"/>
      <c r="JMX6" s="24"/>
      <c r="JMY6" s="24"/>
      <c r="JMZ6" s="24"/>
      <c r="JNA6" s="24"/>
      <c r="JNB6" s="24"/>
      <c r="JNC6" s="24"/>
      <c r="JND6" s="24"/>
      <c r="JNE6" s="22" t="s">
        <v>393</v>
      </c>
      <c r="JNF6" s="22" t="s">
        <v>182</v>
      </c>
      <c r="JNG6" s="22" t="s">
        <v>183</v>
      </c>
      <c r="JNH6" s="22" t="s">
        <v>184</v>
      </c>
      <c r="JNI6" s="2">
        <v>112</v>
      </c>
      <c r="JNJ6" s="26"/>
      <c r="JNK6" s="23" t="s">
        <v>12</v>
      </c>
      <c r="JNL6" s="24"/>
      <c r="JNM6" s="24"/>
      <c r="JNN6" s="24"/>
      <c r="JNO6" s="24"/>
      <c r="JNP6" s="24"/>
      <c r="JNQ6" s="24"/>
      <c r="JNR6" s="24"/>
      <c r="JNS6" s="24"/>
      <c r="JNT6" s="24"/>
      <c r="JNU6" s="22" t="s">
        <v>393</v>
      </c>
      <c r="JNV6" s="22" t="s">
        <v>182</v>
      </c>
      <c r="JNW6" s="22" t="s">
        <v>183</v>
      </c>
      <c r="JNX6" s="22" t="s">
        <v>184</v>
      </c>
      <c r="JNY6" s="2">
        <v>112</v>
      </c>
      <c r="JNZ6" s="26"/>
      <c r="JOA6" s="23" t="s">
        <v>12</v>
      </c>
      <c r="JOB6" s="24"/>
      <c r="JOC6" s="24"/>
      <c r="JOD6" s="24"/>
      <c r="JOE6" s="24"/>
      <c r="JOF6" s="24"/>
      <c r="JOG6" s="24"/>
      <c r="JOH6" s="24"/>
      <c r="JOI6" s="24"/>
      <c r="JOJ6" s="24"/>
      <c r="JOK6" s="22" t="s">
        <v>393</v>
      </c>
      <c r="JOL6" s="22" t="s">
        <v>182</v>
      </c>
      <c r="JOM6" s="22" t="s">
        <v>183</v>
      </c>
      <c r="JON6" s="22" t="s">
        <v>184</v>
      </c>
      <c r="JOO6" s="2">
        <v>112</v>
      </c>
      <c r="JOP6" s="26"/>
      <c r="JOQ6" s="23" t="s">
        <v>12</v>
      </c>
      <c r="JOR6" s="24"/>
      <c r="JOS6" s="24"/>
      <c r="JOT6" s="24"/>
      <c r="JOU6" s="24"/>
      <c r="JOV6" s="24"/>
      <c r="JOW6" s="24"/>
      <c r="JOX6" s="24"/>
      <c r="JOY6" s="24"/>
      <c r="JOZ6" s="24"/>
      <c r="JPA6" s="22" t="s">
        <v>393</v>
      </c>
      <c r="JPB6" s="22" t="s">
        <v>182</v>
      </c>
      <c r="JPC6" s="22" t="s">
        <v>183</v>
      </c>
      <c r="JPD6" s="22" t="s">
        <v>184</v>
      </c>
      <c r="JPE6" s="2">
        <v>112</v>
      </c>
      <c r="JPF6" s="26"/>
      <c r="JPG6" s="23" t="s">
        <v>12</v>
      </c>
      <c r="JPH6" s="24"/>
      <c r="JPI6" s="24"/>
      <c r="JPJ6" s="24"/>
      <c r="JPK6" s="24"/>
      <c r="JPL6" s="24"/>
      <c r="JPM6" s="24"/>
      <c r="JPN6" s="24"/>
      <c r="JPO6" s="24"/>
      <c r="JPP6" s="24"/>
      <c r="JPQ6" s="22" t="s">
        <v>393</v>
      </c>
      <c r="JPR6" s="22" t="s">
        <v>182</v>
      </c>
      <c r="JPS6" s="22" t="s">
        <v>183</v>
      </c>
      <c r="JPT6" s="22" t="s">
        <v>184</v>
      </c>
      <c r="JPU6" s="2">
        <v>112</v>
      </c>
      <c r="JPV6" s="26"/>
      <c r="JPW6" s="23" t="s">
        <v>12</v>
      </c>
      <c r="JPX6" s="24"/>
      <c r="JPY6" s="24"/>
      <c r="JPZ6" s="24"/>
      <c r="JQA6" s="24"/>
      <c r="JQB6" s="24"/>
      <c r="JQC6" s="24"/>
      <c r="JQD6" s="24"/>
      <c r="JQE6" s="24"/>
      <c r="JQF6" s="24"/>
      <c r="JQG6" s="22" t="s">
        <v>393</v>
      </c>
      <c r="JQH6" s="22" t="s">
        <v>182</v>
      </c>
      <c r="JQI6" s="22" t="s">
        <v>183</v>
      </c>
      <c r="JQJ6" s="22" t="s">
        <v>184</v>
      </c>
      <c r="JQK6" s="2">
        <v>112</v>
      </c>
      <c r="JQL6" s="26"/>
      <c r="JQM6" s="23" t="s">
        <v>12</v>
      </c>
      <c r="JQN6" s="24"/>
      <c r="JQO6" s="24"/>
      <c r="JQP6" s="24"/>
      <c r="JQQ6" s="24"/>
      <c r="JQR6" s="24"/>
      <c r="JQS6" s="24"/>
      <c r="JQT6" s="24"/>
      <c r="JQU6" s="24"/>
      <c r="JQV6" s="24"/>
      <c r="JQW6" s="22" t="s">
        <v>393</v>
      </c>
      <c r="JQX6" s="22" t="s">
        <v>182</v>
      </c>
      <c r="JQY6" s="22" t="s">
        <v>183</v>
      </c>
      <c r="JQZ6" s="22" t="s">
        <v>184</v>
      </c>
      <c r="JRA6" s="2">
        <v>112</v>
      </c>
      <c r="JRB6" s="26"/>
      <c r="JRC6" s="23" t="s">
        <v>12</v>
      </c>
      <c r="JRD6" s="24"/>
      <c r="JRE6" s="24"/>
      <c r="JRF6" s="24"/>
      <c r="JRG6" s="24"/>
      <c r="JRH6" s="24"/>
      <c r="JRI6" s="24"/>
      <c r="JRJ6" s="24"/>
      <c r="JRK6" s="24"/>
      <c r="JRL6" s="24"/>
      <c r="JRM6" s="22" t="s">
        <v>393</v>
      </c>
      <c r="JRN6" s="22" t="s">
        <v>182</v>
      </c>
      <c r="JRO6" s="22" t="s">
        <v>183</v>
      </c>
      <c r="JRP6" s="22" t="s">
        <v>184</v>
      </c>
      <c r="JRQ6" s="2">
        <v>112</v>
      </c>
      <c r="JRR6" s="26"/>
      <c r="JRS6" s="23" t="s">
        <v>12</v>
      </c>
      <c r="JRT6" s="24"/>
      <c r="JRU6" s="24"/>
      <c r="JRV6" s="24"/>
      <c r="JRW6" s="24"/>
      <c r="JRX6" s="24"/>
      <c r="JRY6" s="24"/>
      <c r="JRZ6" s="24"/>
      <c r="JSA6" s="24"/>
      <c r="JSB6" s="24"/>
      <c r="JSC6" s="22" t="s">
        <v>393</v>
      </c>
      <c r="JSD6" s="22" t="s">
        <v>182</v>
      </c>
      <c r="JSE6" s="22" t="s">
        <v>183</v>
      </c>
      <c r="JSF6" s="22" t="s">
        <v>184</v>
      </c>
      <c r="JSG6" s="2">
        <v>112</v>
      </c>
      <c r="JSH6" s="26"/>
      <c r="JSI6" s="23" t="s">
        <v>12</v>
      </c>
      <c r="JSJ6" s="24"/>
      <c r="JSK6" s="24"/>
      <c r="JSL6" s="24"/>
      <c r="JSM6" s="24"/>
      <c r="JSN6" s="24"/>
      <c r="JSO6" s="24"/>
      <c r="JSP6" s="24"/>
      <c r="JSQ6" s="24"/>
      <c r="JSR6" s="24"/>
      <c r="JSS6" s="22" t="s">
        <v>393</v>
      </c>
      <c r="JST6" s="22" t="s">
        <v>182</v>
      </c>
      <c r="JSU6" s="22" t="s">
        <v>183</v>
      </c>
      <c r="JSV6" s="22" t="s">
        <v>184</v>
      </c>
      <c r="JSW6" s="2">
        <v>112</v>
      </c>
      <c r="JSX6" s="26"/>
      <c r="JSY6" s="23" t="s">
        <v>12</v>
      </c>
      <c r="JSZ6" s="24"/>
      <c r="JTA6" s="24"/>
      <c r="JTB6" s="24"/>
      <c r="JTC6" s="24"/>
      <c r="JTD6" s="24"/>
      <c r="JTE6" s="24"/>
      <c r="JTF6" s="24"/>
      <c r="JTG6" s="24"/>
      <c r="JTH6" s="24"/>
      <c r="JTI6" s="22" t="s">
        <v>393</v>
      </c>
      <c r="JTJ6" s="22" t="s">
        <v>182</v>
      </c>
      <c r="JTK6" s="22" t="s">
        <v>183</v>
      </c>
      <c r="JTL6" s="22" t="s">
        <v>184</v>
      </c>
      <c r="JTM6" s="2">
        <v>112</v>
      </c>
      <c r="JTN6" s="26"/>
      <c r="JTO6" s="23" t="s">
        <v>12</v>
      </c>
      <c r="JTP6" s="24"/>
      <c r="JTQ6" s="24"/>
      <c r="JTR6" s="24"/>
      <c r="JTS6" s="24"/>
      <c r="JTT6" s="24"/>
      <c r="JTU6" s="24"/>
      <c r="JTV6" s="24"/>
      <c r="JTW6" s="24"/>
      <c r="JTX6" s="24"/>
      <c r="JTY6" s="22" t="s">
        <v>393</v>
      </c>
      <c r="JTZ6" s="22" t="s">
        <v>182</v>
      </c>
      <c r="JUA6" s="22" t="s">
        <v>183</v>
      </c>
      <c r="JUB6" s="22" t="s">
        <v>184</v>
      </c>
      <c r="JUC6" s="2">
        <v>112</v>
      </c>
      <c r="JUD6" s="26"/>
      <c r="JUE6" s="23" t="s">
        <v>12</v>
      </c>
      <c r="JUF6" s="24"/>
      <c r="JUG6" s="24"/>
      <c r="JUH6" s="24"/>
      <c r="JUI6" s="24"/>
      <c r="JUJ6" s="24"/>
      <c r="JUK6" s="24"/>
      <c r="JUL6" s="24"/>
      <c r="JUM6" s="24"/>
      <c r="JUN6" s="24"/>
      <c r="JUO6" s="22" t="s">
        <v>393</v>
      </c>
      <c r="JUP6" s="22" t="s">
        <v>182</v>
      </c>
      <c r="JUQ6" s="22" t="s">
        <v>183</v>
      </c>
      <c r="JUR6" s="22" t="s">
        <v>184</v>
      </c>
      <c r="JUS6" s="2">
        <v>112</v>
      </c>
      <c r="JUT6" s="26"/>
      <c r="JUU6" s="23" t="s">
        <v>12</v>
      </c>
      <c r="JUV6" s="24"/>
      <c r="JUW6" s="24"/>
      <c r="JUX6" s="24"/>
      <c r="JUY6" s="24"/>
      <c r="JUZ6" s="24"/>
      <c r="JVA6" s="24"/>
      <c r="JVB6" s="24"/>
      <c r="JVC6" s="24"/>
      <c r="JVD6" s="24"/>
      <c r="JVE6" s="22" t="s">
        <v>393</v>
      </c>
      <c r="JVF6" s="22" t="s">
        <v>182</v>
      </c>
      <c r="JVG6" s="22" t="s">
        <v>183</v>
      </c>
      <c r="JVH6" s="22" t="s">
        <v>184</v>
      </c>
      <c r="JVI6" s="2">
        <v>112</v>
      </c>
      <c r="JVJ6" s="26"/>
      <c r="JVK6" s="23" t="s">
        <v>12</v>
      </c>
      <c r="JVL6" s="24"/>
      <c r="JVM6" s="24"/>
      <c r="JVN6" s="24"/>
      <c r="JVO6" s="24"/>
      <c r="JVP6" s="24"/>
      <c r="JVQ6" s="24"/>
      <c r="JVR6" s="24"/>
      <c r="JVS6" s="24"/>
      <c r="JVT6" s="24"/>
      <c r="JVU6" s="22" t="s">
        <v>393</v>
      </c>
      <c r="JVV6" s="22" t="s">
        <v>182</v>
      </c>
      <c r="JVW6" s="22" t="s">
        <v>183</v>
      </c>
      <c r="JVX6" s="22" t="s">
        <v>184</v>
      </c>
      <c r="JVY6" s="2">
        <v>112</v>
      </c>
      <c r="JVZ6" s="26"/>
      <c r="JWA6" s="23" t="s">
        <v>12</v>
      </c>
      <c r="JWB6" s="24"/>
      <c r="JWC6" s="24"/>
      <c r="JWD6" s="24"/>
      <c r="JWE6" s="24"/>
      <c r="JWF6" s="24"/>
      <c r="JWG6" s="24"/>
      <c r="JWH6" s="24"/>
      <c r="JWI6" s="24"/>
      <c r="JWJ6" s="24"/>
      <c r="JWK6" s="22" t="s">
        <v>393</v>
      </c>
      <c r="JWL6" s="22" t="s">
        <v>182</v>
      </c>
      <c r="JWM6" s="22" t="s">
        <v>183</v>
      </c>
      <c r="JWN6" s="22" t="s">
        <v>184</v>
      </c>
      <c r="JWO6" s="2">
        <v>112</v>
      </c>
      <c r="JWP6" s="26"/>
      <c r="JWQ6" s="23" t="s">
        <v>12</v>
      </c>
      <c r="JWR6" s="24"/>
      <c r="JWS6" s="24"/>
      <c r="JWT6" s="24"/>
      <c r="JWU6" s="24"/>
      <c r="JWV6" s="24"/>
      <c r="JWW6" s="24"/>
      <c r="JWX6" s="24"/>
      <c r="JWY6" s="24"/>
      <c r="JWZ6" s="24"/>
      <c r="JXA6" s="22" t="s">
        <v>393</v>
      </c>
      <c r="JXB6" s="22" t="s">
        <v>182</v>
      </c>
      <c r="JXC6" s="22" t="s">
        <v>183</v>
      </c>
      <c r="JXD6" s="22" t="s">
        <v>184</v>
      </c>
      <c r="JXE6" s="2">
        <v>112</v>
      </c>
      <c r="JXF6" s="26"/>
      <c r="JXG6" s="23" t="s">
        <v>12</v>
      </c>
      <c r="JXH6" s="24"/>
      <c r="JXI6" s="24"/>
      <c r="JXJ6" s="24"/>
      <c r="JXK6" s="24"/>
      <c r="JXL6" s="24"/>
      <c r="JXM6" s="24"/>
      <c r="JXN6" s="24"/>
      <c r="JXO6" s="24"/>
      <c r="JXP6" s="24"/>
      <c r="JXQ6" s="22" t="s">
        <v>393</v>
      </c>
      <c r="JXR6" s="22" t="s">
        <v>182</v>
      </c>
      <c r="JXS6" s="22" t="s">
        <v>183</v>
      </c>
      <c r="JXT6" s="22" t="s">
        <v>184</v>
      </c>
      <c r="JXU6" s="2">
        <v>112</v>
      </c>
      <c r="JXV6" s="26"/>
      <c r="JXW6" s="23" t="s">
        <v>12</v>
      </c>
      <c r="JXX6" s="24"/>
      <c r="JXY6" s="24"/>
      <c r="JXZ6" s="24"/>
      <c r="JYA6" s="24"/>
      <c r="JYB6" s="24"/>
      <c r="JYC6" s="24"/>
      <c r="JYD6" s="24"/>
      <c r="JYE6" s="24"/>
      <c r="JYF6" s="24"/>
      <c r="JYG6" s="22" t="s">
        <v>393</v>
      </c>
      <c r="JYH6" s="22" t="s">
        <v>182</v>
      </c>
      <c r="JYI6" s="22" t="s">
        <v>183</v>
      </c>
      <c r="JYJ6" s="22" t="s">
        <v>184</v>
      </c>
      <c r="JYK6" s="2">
        <v>112</v>
      </c>
      <c r="JYL6" s="26"/>
      <c r="JYM6" s="23" t="s">
        <v>12</v>
      </c>
      <c r="JYN6" s="24"/>
      <c r="JYO6" s="24"/>
      <c r="JYP6" s="24"/>
      <c r="JYQ6" s="24"/>
      <c r="JYR6" s="24"/>
      <c r="JYS6" s="24"/>
      <c r="JYT6" s="24"/>
      <c r="JYU6" s="24"/>
      <c r="JYV6" s="24"/>
      <c r="JYW6" s="22" t="s">
        <v>393</v>
      </c>
      <c r="JYX6" s="22" t="s">
        <v>182</v>
      </c>
      <c r="JYY6" s="22" t="s">
        <v>183</v>
      </c>
      <c r="JYZ6" s="22" t="s">
        <v>184</v>
      </c>
      <c r="JZA6" s="2">
        <v>112</v>
      </c>
      <c r="JZB6" s="26"/>
      <c r="JZC6" s="23" t="s">
        <v>12</v>
      </c>
      <c r="JZD6" s="24"/>
      <c r="JZE6" s="24"/>
      <c r="JZF6" s="24"/>
      <c r="JZG6" s="24"/>
      <c r="JZH6" s="24"/>
      <c r="JZI6" s="24"/>
      <c r="JZJ6" s="24"/>
      <c r="JZK6" s="24"/>
      <c r="JZL6" s="24"/>
      <c r="JZM6" s="22" t="s">
        <v>393</v>
      </c>
      <c r="JZN6" s="22" t="s">
        <v>182</v>
      </c>
      <c r="JZO6" s="22" t="s">
        <v>183</v>
      </c>
      <c r="JZP6" s="22" t="s">
        <v>184</v>
      </c>
      <c r="JZQ6" s="2">
        <v>112</v>
      </c>
      <c r="JZR6" s="26"/>
      <c r="JZS6" s="23" t="s">
        <v>12</v>
      </c>
      <c r="JZT6" s="24"/>
      <c r="JZU6" s="24"/>
      <c r="JZV6" s="24"/>
      <c r="JZW6" s="24"/>
      <c r="JZX6" s="24"/>
      <c r="JZY6" s="24"/>
      <c r="JZZ6" s="24"/>
      <c r="KAA6" s="24"/>
      <c r="KAB6" s="24"/>
      <c r="KAC6" s="22" t="s">
        <v>393</v>
      </c>
      <c r="KAD6" s="22" t="s">
        <v>182</v>
      </c>
      <c r="KAE6" s="22" t="s">
        <v>183</v>
      </c>
      <c r="KAF6" s="22" t="s">
        <v>184</v>
      </c>
      <c r="KAG6" s="2">
        <v>112</v>
      </c>
      <c r="KAH6" s="26"/>
      <c r="KAI6" s="23" t="s">
        <v>12</v>
      </c>
      <c r="KAJ6" s="24"/>
      <c r="KAK6" s="24"/>
      <c r="KAL6" s="24"/>
      <c r="KAM6" s="24"/>
      <c r="KAN6" s="24"/>
      <c r="KAO6" s="24"/>
      <c r="KAP6" s="24"/>
      <c r="KAQ6" s="24"/>
      <c r="KAR6" s="24"/>
      <c r="KAS6" s="22" t="s">
        <v>393</v>
      </c>
      <c r="KAT6" s="22" t="s">
        <v>182</v>
      </c>
      <c r="KAU6" s="22" t="s">
        <v>183</v>
      </c>
      <c r="KAV6" s="22" t="s">
        <v>184</v>
      </c>
      <c r="KAW6" s="2">
        <v>112</v>
      </c>
      <c r="KAX6" s="26"/>
      <c r="KAY6" s="23" t="s">
        <v>12</v>
      </c>
      <c r="KAZ6" s="24"/>
      <c r="KBA6" s="24"/>
      <c r="KBB6" s="24"/>
      <c r="KBC6" s="24"/>
      <c r="KBD6" s="24"/>
      <c r="KBE6" s="24"/>
      <c r="KBF6" s="24"/>
      <c r="KBG6" s="24"/>
      <c r="KBH6" s="24"/>
      <c r="KBI6" s="22" t="s">
        <v>393</v>
      </c>
      <c r="KBJ6" s="22" t="s">
        <v>182</v>
      </c>
      <c r="KBK6" s="22" t="s">
        <v>183</v>
      </c>
      <c r="KBL6" s="22" t="s">
        <v>184</v>
      </c>
      <c r="KBM6" s="2">
        <v>112</v>
      </c>
      <c r="KBN6" s="26"/>
      <c r="KBO6" s="23" t="s">
        <v>12</v>
      </c>
      <c r="KBP6" s="24"/>
      <c r="KBQ6" s="24"/>
      <c r="KBR6" s="24"/>
      <c r="KBS6" s="24"/>
      <c r="KBT6" s="24"/>
      <c r="KBU6" s="24"/>
      <c r="KBV6" s="24"/>
      <c r="KBW6" s="24"/>
      <c r="KBX6" s="24"/>
      <c r="KBY6" s="22" t="s">
        <v>393</v>
      </c>
      <c r="KBZ6" s="22" t="s">
        <v>182</v>
      </c>
      <c r="KCA6" s="22" t="s">
        <v>183</v>
      </c>
      <c r="KCB6" s="22" t="s">
        <v>184</v>
      </c>
      <c r="KCC6" s="2">
        <v>112</v>
      </c>
      <c r="KCD6" s="26"/>
      <c r="KCE6" s="23" t="s">
        <v>12</v>
      </c>
      <c r="KCF6" s="24"/>
      <c r="KCG6" s="24"/>
      <c r="KCH6" s="24"/>
      <c r="KCI6" s="24"/>
      <c r="KCJ6" s="24"/>
      <c r="KCK6" s="24"/>
      <c r="KCL6" s="24"/>
      <c r="KCM6" s="24"/>
      <c r="KCN6" s="24"/>
      <c r="KCO6" s="22" t="s">
        <v>393</v>
      </c>
      <c r="KCP6" s="22" t="s">
        <v>182</v>
      </c>
      <c r="KCQ6" s="22" t="s">
        <v>183</v>
      </c>
      <c r="KCR6" s="22" t="s">
        <v>184</v>
      </c>
      <c r="KCS6" s="2">
        <v>112</v>
      </c>
      <c r="KCT6" s="26"/>
      <c r="KCU6" s="23" t="s">
        <v>12</v>
      </c>
      <c r="KCV6" s="24"/>
      <c r="KCW6" s="24"/>
      <c r="KCX6" s="24"/>
      <c r="KCY6" s="24"/>
      <c r="KCZ6" s="24"/>
      <c r="KDA6" s="24"/>
      <c r="KDB6" s="24"/>
      <c r="KDC6" s="24"/>
      <c r="KDD6" s="24"/>
      <c r="KDE6" s="22" t="s">
        <v>393</v>
      </c>
      <c r="KDF6" s="22" t="s">
        <v>182</v>
      </c>
      <c r="KDG6" s="22" t="s">
        <v>183</v>
      </c>
      <c r="KDH6" s="22" t="s">
        <v>184</v>
      </c>
      <c r="KDI6" s="2">
        <v>112</v>
      </c>
      <c r="KDJ6" s="26"/>
      <c r="KDK6" s="23" t="s">
        <v>12</v>
      </c>
      <c r="KDL6" s="24"/>
      <c r="KDM6" s="24"/>
      <c r="KDN6" s="24"/>
      <c r="KDO6" s="24"/>
      <c r="KDP6" s="24"/>
      <c r="KDQ6" s="24"/>
      <c r="KDR6" s="24"/>
      <c r="KDS6" s="24"/>
      <c r="KDT6" s="24"/>
      <c r="KDU6" s="22" t="s">
        <v>393</v>
      </c>
      <c r="KDV6" s="22" t="s">
        <v>182</v>
      </c>
      <c r="KDW6" s="22" t="s">
        <v>183</v>
      </c>
      <c r="KDX6" s="22" t="s">
        <v>184</v>
      </c>
      <c r="KDY6" s="2">
        <v>112</v>
      </c>
      <c r="KDZ6" s="26"/>
      <c r="KEA6" s="23" t="s">
        <v>12</v>
      </c>
      <c r="KEB6" s="24"/>
      <c r="KEC6" s="24"/>
      <c r="KED6" s="24"/>
      <c r="KEE6" s="24"/>
      <c r="KEF6" s="24"/>
      <c r="KEG6" s="24"/>
      <c r="KEH6" s="24"/>
      <c r="KEI6" s="24"/>
      <c r="KEJ6" s="24"/>
      <c r="KEK6" s="22" t="s">
        <v>393</v>
      </c>
      <c r="KEL6" s="22" t="s">
        <v>182</v>
      </c>
      <c r="KEM6" s="22" t="s">
        <v>183</v>
      </c>
      <c r="KEN6" s="22" t="s">
        <v>184</v>
      </c>
      <c r="KEO6" s="2">
        <v>112</v>
      </c>
      <c r="KEP6" s="26"/>
      <c r="KEQ6" s="23" t="s">
        <v>12</v>
      </c>
      <c r="KER6" s="24"/>
      <c r="KES6" s="24"/>
      <c r="KET6" s="24"/>
      <c r="KEU6" s="24"/>
      <c r="KEV6" s="24"/>
      <c r="KEW6" s="24"/>
      <c r="KEX6" s="24"/>
      <c r="KEY6" s="24"/>
      <c r="KEZ6" s="24"/>
      <c r="KFA6" s="22" t="s">
        <v>393</v>
      </c>
      <c r="KFB6" s="22" t="s">
        <v>182</v>
      </c>
      <c r="KFC6" s="22" t="s">
        <v>183</v>
      </c>
      <c r="KFD6" s="22" t="s">
        <v>184</v>
      </c>
      <c r="KFE6" s="2">
        <v>112</v>
      </c>
      <c r="KFF6" s="26"/>
      <c r="KFG6" s="23" t="s">
        <v>12</v>
      </c>
      <c r="KFH6" s="24"/>
      <c r="KFI6" s="24"/>
      <c r="KFJ6" s="24"/>
      <c r="KFK6" s="24"/>
      <c r="KFL6" s="24"/>
      <c r="KFM6" s="24"/>
      <c r="KFN6" s="24"/>
      <c r="KFO6" s="24"/>
      <c r="KFP6" s="24"/>
      <c r="KFQ6" s="22" t="s">
        <v>393</v>
      </c>
      <c r="KFR6" s="22" t="s">
        <v>182</v>
      </c>
      <c r="KFS6" s="22" t="s">
        <v>183</v>
      </c>
      <c r="KFT6" s="22" t="s">
        <v>184</v>
      </c>
      <c r="KFU6" s="2">
        <v>112</v>
      </c>
      <c r="KFV6" s="26"/>
      <c r="KFW6" s="23" t="s">
        <v>12</v>
      </c>
      <c r="KFX6" s="24"/>
      <c r="KFY6" s="24"/>
      <c r="KFZ6" s="24"/>
      <c r="KGA6" s="24"/>
      <c r="KGB6" s="24"/>
      <c r="KGC6" s="24"/>
      <c r="KGD6" s="24"/>
      <c r="KGE6" s="24"/>
      <c r="KGF6" s="24"/>
      <c r="KGG6" s="22" t="s">
        <v>393</v>
      </c>
      <c r="KGH6" s="22" t="s">
        <v>182</v>
      </c>
      <c r="KGI6" s="22" t="s">
        <v>183</v>
      </c>
      <c r="KGJ6" s="22" t="s">
        <v>184</v>
      </c>
      <c r="KGK6" s="2">
        <v>112</v>
      </c>
      <c r="KGL6" s="26"/>
      <c r="KGM6" s="23" t="s">
        <v>12</v>
      </c>
      <c r="KGN6" s="24"/>
      <c r="KGO6" s="24"/>
      <c r="KGP6" s="24"/>
      <c r="KGQ6" s="24"/>
      <c r="KGR6" s="24"/>
      <c r="KGS6" s="24"/>
      <c r="KGT6" s="24"/>
      <c r="KGU6" s="24"/>
      <c r="KGV6" s="24"/>
      <c r="KGW6" s="22" t="s">
        <v>393</v>
      </c>
      <c r="KGX6" s="22" t="s">
        <v>182</v>
      </c>
      <c r="KGY6" s="22" t="s">
        <v>183</v>
      </c>
      <c r="KGZ6" s="22" t="s">
        <v>184</v>
      </c>
      <c r="KHA6" s="2">
        <v>112</v>
      </c>
      <c r="KHB6" s="26"/>
      <c r="KHC6" s="23" t="s">
        <v>12</v>
      </c>
      <c r="KHD6" s="24"/>
      <c r="KHE6" s="24"/>
      <c r="KHF6" s="24"/>
      <c r="KHG6" s="24"/>
      <c r="KHH6" s="24"/>
      <c r="KHI6" s="24"/>
      <c r="KHJ6" s="24"/>
      <c r="KHK6" s="24"/>
      <c r="KHL6" s="24"/>
      <c r="KHM6" s="22" t="s">
        <v>393</v>
      </c>
      <c r="KHN6" s="22" t="s">
        <v>182</v>
      </c>
      <c r="KHO6" s="22" t="s">
        <v>183</v>
      </c>
      <c r="KHP6" s="22" t="s">
        <v>184</v>
      </c>
      <c r="KHQ6" s="2">
        <v>112</v>
      </c>
      <c r="KHR6" s="26"/>
      <c r="KHS6" s="23" t="s">
        <v>12</v>
      </c>
      <c r="KHT6" s="24"/>
      <c r="KHU6" s="24"/>
      <c r="KHV6" s="24"/>
      <c r="KHW6" s="24"/>
      <c r="KHX6" s="24"/>
      <c r="KHY6" s="24"/>
      <c r="KHZ6" s="24"/>
      <c r="KIA6" s="24"/>
      <c r="KIB6" s="24"/>
      <c r="KIC6" s="22" t="s">
        <v>393</v>
      </c>
      <c r="KID6" s="22" t="s">
        <v>182</v>
      </c>
      <c r="KIE6" s="22" t="s">
        <v>183</v>
      </c>
      <c r="KIF6" s="22" t="s">
        <v>184</v>
      </c>
      <c r="KIG6" s="2">
        <v>112</v>
      </c>
      <c r="KIH6" s="26"/>
      <c r="KII6" s="23" t="s">
        <v>12</v>
      </c>
      <c r="KIJ6" s="24"/>
      <c r="KIK6" s="24"/>
      <c r="KIL6" s="24"/>
      <c r="KIM6" s="24"/>
      <c r="KIN6" s="24"/>
      <c r="KIO6" s="24"/>
      <c r="KIP6" s="24"/>
      <c r="KIQ6" s="24"/>
      <c r="KIR6" s="24"/>
      <c r="KIS6" s="22" t="s">
        <v>393</v>
      </c>
      <c r="KIT6" s="22" t="s">
        <v>182</v>
      </c>
      <c r="KIU6" s="22" t="s">
        <v>183</v>
      </c>
      <c r="KIV6" s="22" t="s">
        <v>184</v>
      </c>
      <c r="KIW6" s="2">
        <v>112</v>
      </c>
      <c r="KIX6" s="26"/>
      <c r="KIY6" s="23" t="s">
        <v>12</v>
      </c>
      <c r="KIZ6" s="24"/>
      <c r="KJA6" s="24"/>
      <c r="KJB6" s="24"/>
      <c r="KJC6" s="24"/>
      <c r="KJD6" s="24"/>
      <c r="KJE6" s="24"/>
      <c r="KJF6" s="24"/>
      <c r="KJG6" s="24"/>
      <c r="KJH6" s="24"/>
      <c r="KJI6" s="22" t="s">
        <v>393</v>
      </c>
      <c r="KJJ6" s="22" t="s">
        <v>182</v>
      </c>
      <c r="KJK6" s="22" t="s">
        <v>183</v>
      </c>
      <c r="KJL6" s="22" t="s">
        <v>184</v>
      </c>
      <c r="KJM6" s="2">
        <v>112</v>
      </c>
      <c r="KJN6" s="26"/>
      <c r="KJO6" s="23" t="s">
        <v>12</v>
      </c>
      <c r="KJP6" s="24"/>
      <c r="KJQ6" s="24"/>
      <c r="KJR6" s="24"/>
      <c r="KJS6" s="24"/>
      <c r="KJT6" s="24"/>
      <c r="KJU6" s="24"/>
      <c r="KJV6" s="24"/>
      <c r="KJW6" s="24"/>
      <c r="KJX6" s="24"/>
      <c r="KJY6" s="22" t="s">
        <v>393</v>
      </c>
      <c r="KJZ6" s="22" t="s">
        <v>182</v>
      </c>
      <c r="KKA6" s="22" t="s">
        <v>183</v>
      </c>
      <c r="KKB6" s="22" t="s">
        <v>184</v>
      </c>
      <c r="KKC6" s="2">
        <v>112</v>
      </c>
      <c r="KKD6" s="26"/>
      <c r="KKE6" s="23" t="s">
        <v>12</v>
      </c>
      <c r="KKF6" s="24"/>
      <c r="KKG6" s="24"/>
      <c r="KKH6" s="24"/>
      <c r="KKI6" s="24"/>
      <c r="KKJ6" s="24"/>
      <c r="KKK6" s="24"/>
      <c r="KKL6" s="24"/>
      <c r="KKM6" s="24"/>
      <c r="KKN6" s="24"/>
      <c r="KKO6" s="22" t="s">
        <v>393</v>
      </c>
      <c r="KKP6" s="22" t="s">
        <v>182</v>
      </c>
      <c r="KKQ6" s="22" t="s">
        <v>183</v>
      </c>
      <c r="KKR6" s="22" t="s">
        <v>184</v>
      </c>
      <c r="KKS6" s="2">
        <v>112</v>
      </c>
      <c r="KKT6" s="26"/>
      <c r="KKU6" s="23" t="s">
        <v>12</v>
      </c>
      <c r="KKV6" s="24"/>
      <c r="KKW6" s="24"/>
      <c r="KKX6" s="24"/>
      <c r="KKY6" s="24"/>
      <c r="KKZ6" s="24"/>
      <c r="KLA6" s="24"/>
      <c r="KLB6" s="24"/>
      <c r="KLC6" s="24"/>
      <c r="KLD6" s="24"/>
      <c r="KLE6" s="22" t="s">
        <v>393</v>
      </c>
      <c r="KLF6" s="22" t="s">
        <v>182</v>
      </c>
      <c r="KLG6" s="22" t="s">
        <v>183</v>
      </c>
      <c r="KLH6" s="22" t="s">
        <v>184</v>
      </c>
      <c r="KLI6" s="2">
        <v>112</v>
      </c>
      <c r="KLJ6" s="26"/>
      <c r="KLK6" s="23" t="s">
        <v>12</v>
      </c>
      <c r="KLL6" s="24"/>
      <c r="KLM6" s="24"/>
      <c r="KLN6" s="24"/>
      <c r="KLO6" s="24"/>
      <c r="KLP6" s="24"/>
      <c r="KLQ6" s="24"/>
      <c r="KLR6" s="24"/>
      <c r="KLS6" s="24"/>
      <c r="KLT6" s="24"/>
      <c r="KLU6" s="22" t="s">
        <v>393</v>
      </c>
      <c r="KLV6" s="22" t="s">
        <v>182</v>
      </c>
      <c r="KLW6" s="22" t="s">
        <v>183</v>
      </c>
      <c r="KLX6" s="22" t="s">
        <v>184</v>
      </c>
      <c r="KLY6" s="2">
        <v>112</v>
      </c>
      <c r="KLZ6" s="26"/>
      <c r="KMA6" s="23" t="s">
        <v>12</v>
      </c>
      <c r="KMB6" s="24"/>
      <c r="KMC6" s="24"/>
      <c r="KMD6" s="24"/>
      <c r="KME6" s="24"/>
      <c r="KMF6" s="24"/>
      <c r="KMG6" s="24"/>
      <c r="KMH6" s="24"/>
      <c r="KMI6" s="24"/>
      <c r="KMJ6" s="24"/>
      <c r="KMK6" s="22" t="s">
        <v>393</v>
      </c>
      <c r="KML6" s="22" t="s">
        <v>182</v>
      </c>
      <c r="KMM6" s="22" t="s">
        <v>183</v>
      </c>
      <c r="KMN6" s="22" t="s">
        <v>184</v>
      </c>
      <c r="KMO6" s="2">
        <v>112</v>
      </c>
      <c r="KMP6" s="26"/>
      <c r="KMQ6" s="23" t="s">
        <v>12</v>
      </c>
      <c r="KMR6" s="24"/>
      <c r="KMS6" s="24"/>
      <c r="KMT6" s="24"/>
      <c r="KMU6" s="24"/>
      <c r="KMV6" s="24"/>
      <c r="KMW6" s="24"/>
      <c r="KMX6" s="24"/>
      <c r="KMY6" s="24"/>
      <c r="KMZ6" s="24"/>
      <c r="KNA6" s="22" t="s">
        <v>393</v>
      </c>
      <c r="KNB6" s="22" t="s">
        <v>182</v>
      </c>
      <c r="KNC6" s="22" t="s">
        <v>183</v>
      </c>
      <c r="KND6" s="22" t="s">
        <v>184</v>
      </c>
      <c r="KNE6" s="2">
        <v>112</v>
      </c>
      <c r="KNF6" s="26"/>
      <c r="KNG6" s="23" t="s">
        <v>12</v>
      </c>
      <c r="KNH6" s="24"/>
      <c r="KNI6" s="24"/>
      <c r="KNJ6" s="24"/>
      <c r="KNK6" s="24"/>
      <c r="KNL6" s="24"/>
      <c r="KNM6" s="24"/>
      <c r="KNN6" s="24"/>
      <c r="KNO6" s="24"/>
      <c r="KNP6" s="24"/>
      <c r="KNQ6" s="22" t="s">
        <v>393</v>
      </c>
      <c r="KNR6" s="22" t="s">
        <v>182</v>
      </c>
      <c r="KNS6" s="22" t="s">
        <v>183</v>
      </c>
      <c r="KNT6" s="22" t="s">
        <v>184</v>
      </c>
      <c r="KNU6" s="2">
        <v>112</v>
      </c>
      <c r="KNV6" s="26"/>
      <c r="KNW6" s="23" t="s">
        <v>12</v>
      </c>
      <c r="KNX6" s="24"/>
      <c r="KNY6" s="24"/>
      <c r="KNZ6" s="24"/>
      <c r="KOA6" s="24"/>
      <c r="KOB6" s="24"/>
      <c r="KOC6" s="24"/>
      <c r="KOD6" s="24"/>
      <c r="KOE6" s="24"/>
      <c r="KOF6" s="24"/>
      <c r="KOG6" s="22" t="s">
        <v>393</v>
      </c>
      <c r="KOH6" s="22" t="s">
        <v>182</v>
      </c>
      <c r="KOI6" s="22" t="s">
        <v>183</v>
      </c>
      <c r="KOJ6" s="22" t="s">
        <v>184</v>
      </c>
      <c r="KOK6" s="2">
        <v>112</v>
      </c>
      <c r="KOL6" s="26"/>
      <c r="KOM6" s="23" t="s">
        <v>12</v>
      </c>
      <c r="KON6" s="24"/>
      <c r="KOO6" s="24"/>
      <c r="KOP6" s="24"/>
      <c r="KOQ6" s="24"/>
      <c r="KOR6" s="24"/>
      <c r="KOS6" s="24"/>
      <c r="KOT6" s="24"/>
      <c r="KOU6" s="24"/>
      <c r="KOV6" s="24"/>
      <c r="KOW6" s="22" t="s">
        <v>393</v>
      </c>
      <c r="KOX6" s="22" t="s">
        <v>182</v>
      </c>
      <c r="KOY6" s="22" t="s">
        <v>183</v>
      </c>
      <c r="KOZ6" s="22" t="s">
        <v>184</v>
      </c>
      <c r="KPA6" s="2">
        <v>112</v>
      </c>
      <c r="KPB6" s="26"/>
      <c r="KPC6" s="23" t="s">
        <v>12</v>
      </c>
      <c r="KPD6" s="24"/>
      <c r="KPE6" s="24"/>
      <c r="KPF6" s="24"/>
      <c r="KPG6" s="24"/>
      <c r="KPH6" s="24"/>
      <c r="KPI6" s="24"/>
      <c r="KPJ6" s="24"/>
      <c r="KPK6" s="24"/>
      <c r="KPL6" s="24"/>
      <c r="KPM6" s="22" t="s">
        <v>393</v>
      </c>
      <c r="KPN6" s="22" t="s">
        <v>182</v>
      </c>
      <c r="KPO6" s="22" t="s">
        <v>183</v>
      </c>
      <c r="KPP6" s="22" t="s">
        <v>184</v>
      </c>
      <c r="KPQ6" s="2">
        <v>112</v>
      </c>
      <c r="KPR6" s="26"/>
      <c r="KPS6" s="23" t="s">
        <v>12</v>
      </c>
      <c r="KPT6" s="24"/>
      <c r="KPU6" s="24"/>
      <c r="KPV6" s="24"/>
      <c r="KPW6" s="24"/>
      <c r="KPX6" s="24"/>
      <c r="KPY6" s="24"/>
      <c r="KPZ6" s="24"/>
      <c r="KQA6" s="24"/>
      <c r="KQB6" s="24"/>
      <c r="KQC6" s="22" t="s">
        <v>393</v>
      </c>
      <c r="KQD6" s="22" t="s">
        <v>182</v>
      </c>
      <c r="KQE6" s="22" t="s">
        <v>183</v>
      </c>
      <c r="KQF6" s="22" t="s">
        <v>184</v>
      </c>
      <c r="KQG6" s="2">
        <v>112</v>
      </c>
      <c r="KQH6" s="26"/>
      <c r="KQI6" s="23" t="s">
        <v>12</v>
      </c>
      <c r="KQJ6" s="24"/>
      <c r="KQK6" s="24"/>
      <c r="KQL6" s="24"/>
      <c r="KQM6" s="24"/>
      <c r="KQN6" s="24"/>
      <c r="KQO6" s="24"/>
      <c r="KQP6" s="24"/>
      <c r="KQQ6" s="24"/>
      <c r="KQR6" s="24"/>
      <c r="KQS6" s="22" t="s">
        <v>393</v>
      </c>
      <c r="KQT6" s="22" t="s">
        <v>182</v>
      </c>
      <c r="KQU6" s="22" t="s">
        <v>183</v>
      </c>
      <c r="KQV6" s="22" t="s">
        <v>184</v>
      </c>
      <c r="KQW6" s="2">
        <v>112</v>
      </c>
      <c r="KQX6" s="26"/>
      <c r="KQY6" s="23" t="s">
        <v>12</v>
      </c>
      <c r="KQZ6" s="24"/>
      <c r="KRA6" s="24"/>
      <c r="KRB6" s="24"/>
      <c r="KRC6" s="24"/>
      <c r="KRD6" s="24"/>
      <c r="KRE6" s="24"/>
      <c r="KRF6" s="24"/>
      <c r="KRG6" s="24"/>
      <c r="KRH6" s="24"/>
      <c r="KRI6" s="22" t="s">
        <v>393</v>
      </c>
      <c r="KRJ6" s="22" t="s">
        <v>182</v>
      </c>
      <c r="KRK6" s="22" t="s">
        <v>183</v>
      </c>
      <c r="KRL6" s="22" t="s">
        <v>184</v>
      </c>
      <c r="KRM6" s="2">
        <v>112</v>
      </c>
      <c r="KRN6" s="26"/>
      <c r="KRO6" s="23" t="s">
        <v>12</v>
      </c>
      <c r="KRP6" s="24"/>
      <c r="KRQ6" s="24"/>
      <c r="KRR6" s="24"/>
      <c r="KRS6" s="24"/>
      <c r="KRT6" s="24"/>
      <c r="KRU6" s="24"/>
      <c r="KRV6" s="24"/>
      <c r="KRW6" s="24"/>
      <c r="KRX6" s="24"/>
      <c r="KRY6" s="22" t="s">
        <v>393</v>
      </c>
      <c r="KRZ6" s="22" t="s">
        <v>182</v>
      </c>
      <c r="KSA6" s="22" t="s">
        <v>183</v>
      </c>
      <c r="KSB6" s="22" t="s">
        <v>184</v>
      </c>
      <c r="KSC6" s="2">
        <v>112</v>
      </c>
      <c r="KSD6" s="26"/>
      <c r="KSE6" s="23" t="s">
        <v>12</v>
      </c>
      <c r="KSF6" s="24"/>
      <c r="KSG6" s="24"/>
      <c r="KSH6" s="24"/>
      <c r="KSI6" s="24"/>
      <c r="KSJ6" s="24"/>
      <c r="KSK6" s="24"/>
      <c r="KSL6" s="24"/>
      <c r="KSM6" s="24"/>
      <c r="KSN6" s="24"/>
      <c r="KSO6" s="22" t="s">
        <v>393</v>
      </c>
      <c r="KSP6" s="22" t="s">
        <v>182</v>
      </c>
      <c r="KSQ6" s="22" t="s">
        <v>183</v>
      </c>
      <c r="KSR6" s="22" t="s">
        <v>184</v>
      </c>
      <c r="KSS6" s="2">
        <v>112</v>
      </c>
      <c r="KST6" s="26"/>
      <c r="KSU6" s="23" t="s">
        <v>12</v>
      </c>
      <c r="KSV6" s="24"/>
      <c r="KSW6" s="24"/>
      <c r="KSX6" s="24"/>
      <c r="KSY6" s="24"/>
      <c r="KSZ6" s="24"/>
      <c r="KTA6" s="24"/>
      <c r="KTB6" s="24"/>
      <c r="KTC6" s="24"/>
      <c r="KTD6" s="24"/>
      <c r="KTE6" s="22" t="s">
        <v>393</v>
      </c>
      <c r="KTF6" s="22" t="s">
        <v>182</v>
      </c>
      <c r="KTG6" s="22" t="s">
        <v>183</v>
      </c>
      <c r="KTH6" s="22" t="s">
        <v>184</v>
      </c>
      <c r="KTI6" s="2">
        <v>112</v>
      </c>
      <c r="KTJ6" s="26"/>
      <c r="KTK6" s="23" t="s">
        <v>12</v>
      </c>
      <c r="KTL6" s="24"/>
      <c r="KTM6" s="24"/>
      <c r="KTN6" s="24"/>
      <c r="KTO6" s="24"/>
      <c r="KTP6" s="24"/>
      <c r="KTQ6" s="24"/>
      <c r="KTR6" s="24"/>
      <c r="KTS6" s="24"/>
      <c r="KTT6" s="24"/>
      <c r="KTU6" s="22" t="s">
        <v>393</v>
      </c>
      <c r="KTV6" s="22" t="s">
        <v>182</v>
      </c>
      <c r="KTW6" s="22" t="s">
        <v>183</v>
      </c>
      <c r="KTX6" s="22" t="s">
        <v>184</v>
      </c>
      <c r="KTY6" s="2">
        <v>112</v>
      </c>
      <c r="KTZ6" s="26"/>
      <c r="KUA6" s="23" t="s">
        <v>12</v>
      </c>
      <c r="KUB6" s="24"/>
      <c r="KUC6" s="24"/>
      <c r="KUD6" s="24"/>
      <c r="KUE6" s="24"/>
      <c r="KUF6" s="24"/>
      <c r="KUG6" s="24"/>
      <c r="KUH6" s="24"/>
      <c r="KUI6" s="24"/>
      <c r="KUJ6" s="24"/>
      <c r="KUK6" s="22" t="s">
        <v>393</v>
      </c>
      <c r="KUL6" s="22" t="s">
        <v>182</v>
      </c>
      <c r="KUM6" s="22" t="s">
        <v>183</v>
      </c>
      <c r="KUN6" s="22" t="s">
        <v>184</v>
      </c>
      <c r="KUO6" s="2">
        <v>112</v>
      </c>
      <c r="KUP6" s="26"/>
      <c r="KUQ6" s="23" t="s">
        <v>12</v>
      </c>
      <c r="KUR6" s="24"/>
      <c r="KUS6" s="24"/>
      <c r="KUT6" s="24"/>
      <c r="KUU6" s="24"/>
      <c r="KUV6" s="24"/>
      <c r="KUW6" s="24"/>
      <c r="KUX6" s="24"/>
      <c r="KUY6" s="24"/>
      <c r="KUZ6" s="24"/>
      <c r="KVA6" s="22" t="s">
        <v>393</v>
      </c>
      <c r="KVB6" s="22" t="s">
        <v>182</v>
      </c>
      <c r="KVC6" s="22" t="s">
        <v>183</v>
      </c>
      <c r="KVD6" s="22" t="s">
        <v>184</v>
      </c>
      <c r="KVE6" s="2">
        <v>112</v>
      </c>
      <c r="KVF6" s="26"/>
      <c r="KVG6" s="23" t="s">
        <v>12</v>
      </c>
      <c r="KVH6" s="24"/>
      <c r="KVI6" s="24"/>
      <c r="KVJ6" s="24"/>
      <c r="KVK6" s="24"/>
      <c r="KVL6" s="24"/>
      <c r="KVM6" s="24"/>
      <c r="KVN6" s="24"/>
      <c r="KVO6" s="24"/>
      <c r="KVP6" s="24"/>
      <c r="KVQ6" s="22" t="s">
        <v>393</v>
      </c>
      <c r="KVR6" s="22" t="s">
        <v>182</v>
      </c>
      <c r="KVS6" s="22" t="s">
        <v>183</v>
      </c>
      <c r="KVT6" s="22" t="s">
        <v>184</v>
      </c>
      <c r="KVU6" s="2">
        <v>112</v>
      </c>
      <c r="KVV6" s="26"/>
      <c r="KVW6" s="23" t="s">
        <v>12</v>
      </c>
      <c r="KVX6" s="24"/>
      <c r="KVY6" s="24"/>
      <c r="KVZ6" s="24"/>
      <c r="KWA6" s="24"/>
      <c r="KWB6" s="24"/>
      <c r="KWC6" s="24"/>
      <c r="KWD6" s="24"/>
      <c r="KWE6" s="24"/>
      <c r="KWF6" s="24"/>
      <c r="KWG6" s="22" t="s">
        <v>393</v>
      </c>
      <c r="KWH6" s="22" t="s">
        <v>182</v>
      </c>
      <c r="KWI6" s="22" t="s">
        <v>183</v>
      </c>
      <c r="KWJ6" s="22" t="s">
        <v>184</v>
      </c>
      <c r="KWK6" s="2">
        <v>112</v>
      </c>
      <c r="KWL6" s="26"/>
      <c r="KWM6" s="23" t="s">
        <v>12</v>
      </c>
      <c r="KWN6" s="24"/>
      <c r="KWO6" s="24"/>
      <c r="KWP6" s="24"/>
      <c r="KWQ6" s="24"/>
      <c r="KWR6" s="24"/>
      <c r="KWS6" s="24"/>
      <c r="KWT6" s="24"/>
      <c r="KWU6" s="24"/>
      <c r="KWV6" s="24"/>
      <c r="KWW6" s="22" t="s">
        <v>393</v>
      </c>
      <c r="KWX6" s="22" t="s">
        <v>182</v>
      </c>
      <c r="KWY6" s="22" t="s">
        <v>183</v>
      </c>
      <c r="KWZ6" s="22" t="s">
        <v>184</v>
      </c>
      <c r="KXA6" s="2">
        <v>112</v>
      </c>
      <c r="KXB6" s="26"/>
      <c r="KXC6" s="23" t="s">
        <v>12</v>
      </c>
      <c r="KXD6" s="24"/>
      <c r="KXE6" s="24"/>
      <c r="KXF6" s="24"/>
      <c r="KXG6" s="24"/>
      <c r="KXH6" s="24"/>
      <c r="KXI6" s="24"/>
      <c r="KXJ6" s="24"/>
      <c r="KXK6" s="24"/>
      <c r="KXL6" s="24"/>
      <c r="KXM6" s="22" t="s">
        <v>393</v>
      </c>
      <c r="KXN6" s="22" t="s">
        <v>182</v>
      </c>
      <c r="KXO6" s="22" t="s">
        <v>183</v>
      </c>
      <c r="KXP6" s="22" t="s">
        <v>184</v>
      </c>
      <c r="KXQ6" s="2">
        <v>112</v>
      </c>
      <c r="KXR6" s="26"/>
      <c r="KXS6" s="23" t="s">
        <v>12</v>
      </c>
      <c r="KXT6" s="24"/>
      <c r="KXU6" s="24"/>
      <c r="KXV6" s="24"/>
      <c r="KXW6" s="24"/>
      <c r="KXX6" s="24"/>
      <c r="KXY6" s="24"/>
      <c r="KXZ6" s="24"/>
      <c r="KYA6" s="24"/>
      <c r="KYB6" s="24"/>
      <c r="KYC6" s="22" t="s">
        <v>393</v>
      </c>
      <c r="KYD6" s="22" t="s">
        <v>182</v>
      </c>
      <c r="KYE6" s="22" t="s">
        <v>183</v>
      </c>
      <c r="KYF6" s="22" t="s">
        <v>184</v>
      </c>
      <c r="KYG6" s="2">
        <v>112</v>
      </c>
      <c r="KYH6" s="26"/>
      <c r="KYI6" s="23" t="s">
        <v>12</v>
      </c>
      <c r="KYJ6" s="24"/>
      <c r="KYK6" s="24"/>
      <c r="KYL6" s="24"/>
      <c r="KYM6" s="24"/>
      <c r="KYN6" s="24"/>
      <c r="KYO6" s="24"/>
      <c r="KYP6" s="24"/>
      <c r="KYQ6" s="24"/>
      <c r="KYR6" s="24"/>
      <c r="KYS6" s="22" t="s">
        <v>393</v>
      </c>
      <c r="KYT6" s="22" t="s">
        <v>182</v>
      </c>
      <c r="KYU6" s="22" t="s">
        <v>183</v>
      </c>
      <c r="KYV6" s="22" t="s">
        <v>184</v>
      </c>
      <c r="KYW6" s="2">
        <v>112</v>
      </c>
      <c r="KYX6" s="26"/>
      <c r="KYY6" s="23" t="s">
        <v>12</v>
      </c>
      <c r="KYZ6" s="24"/>
      <c r="KZA6" s="24"/>
      <c r="KZB6" s="24"/>
      <c r="KZC6" s="24"/>
      <c r="KZD6" s="24"/>
      <c r="KZE6" s="24"/>
      <c r="KZF6" s="24"/>
      <c r="KZG6" s="24"/>
      <c r="KZH6" s="24"/>
      <c r="KZI6" s="22" t="s">
        <v>393</v>
      </c>
      <c r="KZJ6" s="22" t="s">
        <v>182</v>
      </c>
      <c r="KZK6" s="22" t="s">
        <v>183</v>
      </c>
      <c r="KZL6" s="22" t="s">
        <v>184</v>
      </c>
      <c r="KZM6" s="2">
        <v>112</v>
      </c>
      <c r="KZN6" s="26"/>
      <c r="KZO6" s="23" t="s">
        <v>12</v>
      </c>
      <c r="KZP6" s="24"/>
      <c r="KZQ6" s="24"/>
      <c r="KZR6" s="24"/>
      <c r="KZS6" s="24"/>
      <c r="KZT6" s="24"/>
      <c r="KZU6" s="24"/>
      <c r="KZV6" s="24"/>
      <c r="KZW6" s="24"/>
      <c r="KZX6" s="24"/>
      <c r="KZY6" s="22" t="s">
        <v>393</v>
      </c>
      <c r="KZZ6" s="22" t="s">
        <v>182</v>
      </c>
      <c r="LAA6" s="22" t="s">
        <v>183</v>
      </c>
      <c r="LAB6" s="22" t="s">
        <v>184</v>
      </c>
      <c r="LAC6" s="2">
        <v>112</v>
      </c>
      <c r="LAD6" s="26"/>
      <c r="LAE6" s="23" t="s">
        <v>12</v>
      </c>
      <c r="LAF6" s="24"/>
      <c r="LAG6" s="24"/>
      <c r="LAH6" s="24"/>
      <c r="LAI6" s="24"/>
      <c r="LAJ6" s="24"/>
      <c r="LAK6" s="24"/>
      <c r="LAL6" s="24"/>
      <c r="LAM6" s="24"/>
      <c r="LAN6" s="24"/>
      <c r="LAO6" s="22" t="s">
        <v>393</v>
      </c>
      <c r="LAP6" s="22" t="s">
        <v>182</v>
      </c>
      <c r="LAQ6" s="22" t="s">
        <v>183</v>
      </c>
      <c r="LAR6" s="22" t="s">
        <v>184</v>
      </c>
      <c r="LAS6" s="2">
        <v>112</v>
      </c>
      <c r="LAT6" s="26"/>
      <c r="LAU6" s="23" t="s">
        <v>12</v>
      </c>
      <c r="LAV6" s="24"/>
      <c r="LAW6" s="24"/>
      <c r="LAX6" s="24"/>
      <c r="LAY6" s="24"/>
      <c r="LAZ6" s="24"/>
      <c r="LBA6" s="24"/>
      <c r="LBB6" s="24"/>
      <c r="LBC6" s="24"/>
      <c r="LBD6" s="24"/>
      <c r="LBE6" s="22" t="s">
        <v>393</v>
      </c>
      <c r="LBF6" s="22" t="s">
        <v>182</v>
      </c>
      <c r="LBG6" s="22" t="s">
        <v>183</v>
      </c>
      <c r="LBH6" s="22" t="s">
        <v>184</v>
      </c>
      <c r="LBI6" s="2">
        <v>112</v>
      </c>
      <c r="LBJ6" s="26"/>
      <c r="LBK6" s="23" t="s">
        <v>12</v>
      </c>
      <c r="LBL6" s="24"/>
      <c r="LBM6" s="24"/>
      <c r="LBN6" s="24"/>
      <c r="LBO6" s="24"/>
      <c r="LBP6" s="24"/>
      <c r="LBQ6" s="24"/>
      <c r="LBR6" s="24"/>
      <c r="LBS6" s="24"/>
      <c r="LBT6" s="24"/>
      <c r="LBU6" s="22" t="s">
        <v>393</v>
      </c>
      <c r="LBV6" s="22" t="s">
        <v>182</v>
      </c>
      <c r="LBW6" s="22" t="s">
        <v>183</v>
      </c>
      <c r="LBX6" s="22" t="s">
        <v>184</v>
      </c>
      <c r="LBY6" s="2">
        <v>112</v>
      </c>
      <c r="LBZ6" s="26"/>
      <c r="LCA6" s="23" t="s">
        <v>12</v>
      </c>
      <c r="LCB6" s="24"/>
      <c r="LCC6" s="24"/>
      <c r="LCD6" s="24"/>
      <c r="LCE6" s="24"/>
      <c r="LCF6" s="24"/>
      <c r="LCG6" s="24"/>
      <c r="LCH6" s="24"/>
      <c r="LCI6" s="24"/>
      <c r="LCJ6" s="24"/>
      <c r="LCK6" s="22" t="s">
        <v>393</v>
      </c>
      <c r="LCL6" s="22" t="s">
        <v>182</v>
      </c>
      <c r="LCM6" s="22" t="s">
        <v>183</v>
      </c>
      <c r="LCN6" s="22" t="s">
        <v>184</v>
      </c>
      <c r="LCO6" s="2">
        <v>112</v>
      </c>
      <c r="LCP6" s="26"/>
      <c r="LCQ6" s="23" t="s">
        <v>12</v>
      </c>
      <c r="LCR6" s="24"/>
      <c r="LCS6" s="24"/>
      <c r="LCT6" s="24"/>
      <c r="LCU6" s="24"/>
      <c r="LCV6" s="24"/>
      <c r="LCW6" s="24"/>
      <c r="LCX6" s="24"/>
      <c r="LCY6" s="24"/>
      <c r="LCZ6" s="24"/>
      <c r="LDA6" s="22" t="s">
        <v>393</v>
      </c>
      <c r="LDB6" s="22" t="s">
        <v>182</v>
      </c>
      <c r="LDC6" s="22" t="s">
        <v>183</v>
      </c>
      <c r="LDD6" s="22" t="s">
        <v>184</v>
      </c>
      <c r="LDE6" s="2">
        <v>112</v>
      </c>
      <c r="LDF6" s="26"/>
      <c r="LDG6" s="23" t="s">
        <v>12</v>
      </c>
      <c r="LDH6" s="24"/>
      <c r="LDI6" s="24"/>
      <c r="LDJ6" s="24"/>
      <c r="LDK6" s="24"/>
      <c r="LDL6" s="24"/>
      <c r="LDM6" s="24"/>
      <c r="LDN6" s="24"/>
      <c r="LDO6" s="24"/>
      <c r="LDP6" s="24"/>
      <c r="LDQ6" s="22" t="s">
        <v>393</v>
      </c>
      <c r="LDR6" s="22" t="s">
        <v>182</v>
      </c>
      <c r="LDS6" s="22" t="s">
        <v>183</v>
      </c>
      <c r="LDT6" s="22" t="s">
        <v>184</v>
      </c>
      <c r="LDU6" s="2">
        <v>112</v>
      </c>
      <c r="LDV6" s="26"/>
      <c r="LDW6" s="23" t="s">
        <v>12</v>
      </c>
      <c r="LDX6" s="24"/>
      <c r="LDY6" s="24"/>
      <c r="LDZ6" s="24"/>
      <c r="LEA6" s="24"/>
      <c r="LEB6" s="24"/>
      <c r="LEC6" s="24"/>
      <c r="LED6" s="24"/>
      <c r="LEE6" s="24"/>
      <c r="LEF6" s="24"/>
      <c r="LEG6" s="22" t="s">
        <v>393</v>
      </c>
      <c r="LEH6" s="22" t="s">
        <v>182</v>
      </c>
      <c r="LEI6" s="22" t="s">
        <v>183</v>
      </c>
      <c r="LEJ6" s="22" t="s">
        <v>184</v>
      </c>
      <c r="LEK6" s="2">
        <v>112</v>
      </c>
      <c r="LEL6" s="26"/>
      <c r="LEM6" s="23" t="s">
        <v>12</v>
      </c>
      <c r="LEN6" s="24"/>
      <c r="LEO6" s="24"/>
      <c r="LEP6" s="24"/>
      <c r="LEQ6" s="24"/>
      <c r="LER6" s="24"/>
      <c r="LES6" s="24"/>
      <c r="LET6" s="24"/>
      <c r="LEU6" s="24"/>
      <c r="LEV6" s="24"/>
      <c r="LEW6" s="22" t="s">
        <v>393</v>
      </c>
      <c r="LEX6" s="22" t="s">
        <v>182</v>
      </c>
      <c r="LEY6" s="22" t="s">
        <v>183</v>
      </c>
      <c r="LEZ6" s="22" t="s">
        <v>184</v>
      </c>
      <c r="LFA6" s="2">
        <v>112</v>
      </c>
      <c r="LFB6" s="26"/>
      <c r="LFC6" s="23" t="s">
        <v>12</v>
      </c>
      <c r="LFD6" s="24"/>
      <c r="LFE6" s="24"/>
      <c r="LFF6" s="24"/>
      <c r="LFG6" s="24"/>
      <c r="LFH6" s="24"/>
      <c r="LFI6" s="24"/>
      <c r="LFJ6" s="24"/>
      <c r="LFK6" s="24"/>
      <c r="LFL6" s="24"/>
      <c r="LFM6" s="22" t="s">
        <v>393</v>
      </c>
      <c r="LFN6" s="22" t="s">
        <v>182</v>
      </c>
      <c r="LFO6" s="22" t="s">
        <v>183</v>
      </c>
      <c r="LFP6" s="22" t="s">
        <v>184</v>
      </c>
      <c r="LFQ6" s="2">
        <v>112</v>
      </c>
      <c r="LFR6" s="26"/>
      <c r="LFS6" s="23" t="s">
        <v>12</v>
      </c>
      <c r="LFT6" s="24"/>
      <c r="LFU6" s="24"/>
      <c r="LFV6" s="24"/>
      <c r="LFW6" s="24"/>
      <c r="LFX6" s="24"/>
      <c r="LFY6" s="24"/>
      <c r="LFZ6" s="24"/>
      <c r="LGA6" s="24"/>
      <c r="LGB6" s="24"/>
      <c r="LGC6" s="22" t="s">
        <v>393</v>
      </c>
      <c r="LGD6" s="22" t="s">
        <v>182</v>
      </c>
      <c r="LGE6" s="22" t="s">
        <v>183</v>
      </c>
      <c r="LGF6" s="22" t="s">
        <v>184</v>
      </c>
      <c r="LGG6" s="2">
        <v>112</v>
      </c>
      <c r="LGH6" s="26"/>
      <c r="LGI6" s="23" t="s">
        <v>12</v>
      </c>
      <c r="LGJ6" s="24"/>
      <c r="LGK6" s="24"/>
      <c r="LGL6" s="24"/>
      <c r="LGM6" s="24"/>
      <c r="LGN6" s="24"/>
      <c r="LGO6" s="24"/>
      <c r="LGP6" s="24"/>
      <c r="LGQ6" s="24"/>
      <c r="LGR6" s="24"/>
      <c r="LGS6" s="22" t="s">
        <v>393</v>
      </c>
      <c r="LGT6" s="22" t="s">
        <v>182</v>
      </c>
      <c r="LGU6" s="22" t="s">
        <v>183</v>
      </c>
      <c r="LGV6" s="22" t="s">
        <v>184</v>
      </c>
      <c r="LGW6" s="2">
        <v>112</v>
      </c>
      <c r="LGX6" s="26"/>
      <c r="LGY6" s="23" t="s">
        <v>12</v>
      </c>
      <c r="LGZ6" s="24"/>
      <c r="LHA6" s="24"/>
      <c r="LHB6" s="24"/>
      <c r="LHC6" s="24"/>
      <c r="LHD6" s="24"/>
      <c r="LHE6" s="24"/>
      <c r="LHF6" s="24"/>
      <c r="LHG6" s="24"/>
      <c r="LHH6" s="24"/>
      <c r="LHI6" s="22" t="s">
        <v>393</v>
      </c>
      <c r="LHJ6" s="22" t="s">
        <v>182</v>
      </c>
      <c r="LHK6" s="22" t="s">
        <v>183</v>
      </c>
      <c r="LHL6" s="22" t="s">
        <v>184</v>
      </c>
      <c r="LHM6" s="2">
        <v>112</v>
      </c>
      <c r="LHN6" s="26"/>
      <c r="LHO6" s="23" t="s">
        <v>12</v>
      </c>
      <c r="LHP6" s="24"/>
      <c r="LHQ6" s="24"/>
      <c r="LHR6" s="24"/>
      <c r="LHS6" s="24"/>
      <c r="LHT6" s="24"/>
      <c r="LHU6" s="24"/>
      <c r="LHV6" s="24"/>
      <c r="LHW6" s="24"/>
      <c r="LHX6" s="24"/>
      <c r="LHY6" s="22" t="s">
        <v>393</v>
      </c>
      <c r="LHZ6" s="22" t="s">
        <v>182</v>
      </c>
      <c r="LIA6" s="22" t="s">
        <v>183</v>
      </c>
      <c r="LIB6" s="22" t="s">
        <v>184</v>
      </c>
      <c r="LIC6" s="2">
        <v>112</v>
      </c>
      <c r="LID6" s="26"/>
      <c r="LIE6" s="23" t="s">
        <v>12</v>
      </c>
      <c r="LIF6" s="24"/>
      <c r="LIG6" s="24"/>
      <c r="LIH6" s="24"/>
      <c r="LII6" s="24"/>
      <c r="LIJ6" s="24"/>
      <c r="LIK6" s="24"/>
      <c r="LIL6" s="24"/>
      <c r="LIM6" s="24"/>
      <c r="LIN6" s="24"/>
      <c r="LIO6" s="22" t="s">
        <v>393</v>
      </c>
      <c r="LIP6" s="22" t="s">
        <v>182</v>
      </c>
      <c r="LIQ6" s="22" t="s">
        <v>183</v>
      </c>
      <c r="LIR6" s="22" t="s">
        <v>184</v>
      </c>
      <c r="LIS6" s="2">
        <v>112</v>
      </c>
      <c r="LIT6" s="26"/>
      <c r="LIU6" s="23" t="s">
        <v>12</v>
      </c>
      <c r="LIV6" s="24"/>
      <c r="LIW6" s="24"/>
      <c r="LIX6" s="24"/>
      <c r="LIY6" s="24"/>
      <c r="LIZ6" s="24"/>
      <c r="LJA6" s="24"/>
      <c r="LJB6" s="24"/>
      <c r="LJC6" s="24"/>
      <c r="LJD6" s="24"/>
      <c r="LJE6" s="22" t="s">
        <v>393</v>
      </c>
      <c r="LJF6" s="22" t="s">
        <v>182</v>
      </c>
      <c r="LJG6" s="22" t="s">
        <v>183</v>
      </c>
      <c r="LJH6" s="22" t="s">
        <v>184</v>
      </c>
      <c r="LJI6" s="2">
        <v>112</v>
      </c>
      <c r="LJJ6" s="26"/>
      <c r="LJK6" s="23" t="s">
        <v>12</v>
      </c>
      <c r="LJL6" s="24"/>
      <c r="LJM6" s="24"/>
      <c r="LJN6" s="24"/>
      <c r="LJO6" s="24"/>
      <c r="LJP6" s="24"/>
      <c r="LJQ6" s="24"/>
      <c r="LJR6" s="24"/>
      <c r="LJS6" s="24"/>
      <c r="LJT6" s="24"/>
      <c r="LJU6" s="22" t="s">
        <v>393</v>
      </c>
      <c r="LJV6" s="22" t="s">
        <v>182</v>
      </c>
      <c r="LJW6" s="22" t="s">
        <v>183</v>
      </c>
      <c r="LJX6" s="22" t="s">
        <v>184</v>
      </c>
      <c r="LJY6" s="2">
        <v>112</v>
      </c>
      <c r="LJZ6" s="26"/>
      <c r="LKA6" s="23" t="s">
        <v>12</v>
      </c>
      <c r="LKB6" s="24"/>
      <c r="LKC6" s="24"/>
      <c r="LKD6" s="24"/>
      <c r="LKE6" s="24"/>
      <c r="LKF6" s="24"/>
      <c r="LKG6" s="24"/>
      <c r="LKH6" s="24"/>
      <c r="LKI6" s="24"/>
      <c r="LKJ6" s="24"/>
      <c r="LKK6" s="22" t="s">
        <v>393</v>
      </c>
      <c r="LKL6" s="22" t="s">
        <v>182</v>
      </c>
      <c r="LKM6" s="22" t="s">
        <v>183</v>
      </c>
      <c r="LKN6" s="22" t="s">
        <v>184</v>
      </c>
      <c r="LKO6" s="2">
        <v>112</v>
      </c>
      <c r="LKP6" s="26"/>
      <c r="LKQ6" s="23" t="s">
        <v>12</v>
      </c>
      <c r="LKR6" s="24"/>
      <c r="LKS6" s="24"/>
      <c r="LKT6" s="24"/>
      <c r="LKU6" s="24"/>
      <c r="LKV6" s="24"/>
      <c r="LKW6" s="24"/>
      <c r="LKX6" s="24"/>
      <c r="LKY6" s="24"/>
      <c r="LKZ6" s="24"/>
      <c r="LLA6" s="22" t="s">
        <v>393</v>
      </c>
      <c r="LLB6" s="22" t="s">
        <v>182</v>
      </c>
      <c r="LLC6" s="22" t="s">
        <v>183</v>
      </c>
      <c r="LLD6" s="22" t="s">
        <v>184</v>
      </c>
      <c r="LLE6" s="2">
        <v>112</v>
      </c>
      <c r="LLF6" s="26"/>
      <c r="LLG6" s="23" t="s">
        <v>12</v>
      </c>
      <c r="LLH6" s="24"/>
      <c r="LLI6" s="24"/>
      <c r="LLJ6" s="24"/>
      <c r="LLK6" s="24"/>
      <c r="LLL6" s="24"/>
      <c r="LLM6" s="24"/>
      <c r="LLN6" s="24"/>
      <c r="LLO6" s="24"/>
      <c r="LLP6" s="24"/>
      <c r="LLQ6" s="22" t="s">
        <v>393</v>
      </c>
      <c r="LLR6" s="22" t="s">
        <v>182</v>
      </c>
      <c r="LLS6" s="22" t="s">
        <v>183</v>
      </c>
      <c r="LLT6" s="22" t="s">
        <v>184</v>
      </c>
      <c r="LLU6" s="2">
        <v>112</v>
      </c>
      <c r="LLV6" s="26"/>
      <c r="LLW6" s="23" t="s">
        <v>12</v>
      </c>
      <c r="LLX6" s="24"/>
      <c r="LLY6" s="24"/>
      <c r="LLZ6" s="24"/>
      <c r="LMA6" s="24"/>
      <c r="LMB6" s="24"/>
      <c r="LMC6" s="24"/>
      <c r="LMD6" s="24"/>
      <c r="LME6" s="24"/>
      <c r="LMF6" s="24"/>
      <c r="LMG6" s="22" t="s">
        <v>393</v>
      </c>
      <c r="LMH6" s="22" t="s">
        <v>182</v>
      </c>
      <c r="LMI6" s="22" t="s">
        <v>183</v>
      </c>
      <c r="LMJ6" s="22" t="s">
        <v>184</v>
      </c>
      <c r="LMK6" s="2">
        <v>112</v>
      </c>
      <c r="LML6" s="26"/>
      <c r="LMM6" s="23" t="s">
        <v>12</v>
      </c>
      <c r="LMN6" s="24"/>
      <c r="LMO6" s="24"/>
      <c r="LMP6" s="24"/>
      <c r="LMQ6" s="24"/>
      <c r="LMR6" s="24"/>
      <c r="LMS6" s="24"/>
      <c r="LMT6" s="24"/>
      <c r="LMU6" s="24"/>
      <c r="LMV6" s="24"/>
      <c r="LMW6" s="22" t="s">
        <v>393</v>
      </c>
      <c r="LMX6" s="22" t="s">
        <v>182</v>
      </c>
      <c r="LMY6" s="22" t="s">
        <v>183</v>
      </c>
      <c r="LMZ6" s="22" t="s">
        <v>184</v>
      </c>
      <c r="LNA6" s="2">
        <v>112</v>
      </c>
      <c r="LNB6" s="26"/>
      <c r="LNC6" s="23" t="s">
        <v>12</v>
      </c>
      <c r="LND6" s="24"/>
      <c r="LNE6" s="24"/>
      <c r="LNF6" s="24"/>
      <c r="LNG6" s="24"/>
      <c r="LNH6" s="24"/>
      <c r="LNI6" s="24"/>
      <c r="LNJ6" s="24"/>
      <c r="LNK6" s="24"/>
      <c r="LNL6" s="24"/>
      <c r="LNM6" s="22" t="s">
        <v>393</v>
      </c>
      <c r="LNN6" s="22" t="s">
        <v>182</v>
      </c>
      <c r="LNO6" s="22" t="s">
        <v>183</v>
      </c>
      <c r="LNP6" s="22" t="s">
        <v>184</v>
      </c>
      <c r="LNQ6" s="2">
        <v>112</v>
      </c>
      <c r="LNR6" s="26"/>
      <c r="LNS6" s="23" t="s">
        <v>12</v>
      </c>
      <c r="LNT6" s="24"/>
      <c r="LNU6" s="24"/>
      <c r="LNV6" s="24"/>
      <c r="LNW6" s="24"/>
      <c r="LNX6" s="24"/>
      <c r="LNY6" s="24"/>
      <c r="LNZ6" s="24"/>
      <c r="LOA6" s="24"/>
      <c r="LOB6" s="24"/>
      <c r="LOC6" s="22" t="s">
        <v>393</v>
      </c>
      <c r="LOD6" s="22" t="s">
        <v>182</v>
      </c>
      <c r="LOE6" s="22" t="s">
        <v>183</v>
      </c>
      <c r="LOF6" s="22" t="s">
        <v>184</v>
      </c>
      <c r="LOG6" s="2">
        <v>112</v>
      </c>
      <c r="LOH6" s="26"/>
      <c r="LOI6" s="23" t="s">
        <v>12</v>
      </c>
      <c r="LOJ6" s="24"/>
      <c r="LOK6" s="24"/>
      <c r="LOL6" s="24"/>
      <c r="LOM6" s="24"/>
      <c r="LON6" s="24"/>
      <c r="LOO6" s="24"/>
      <c r="LOP6" s="24"/>
      <c r="LOQ6" s="24"/>
      <c r="LOR6" s="24"/>
      <c r="LOS6" s="22" t="s">
        <v>393</v>
      </c>
      <c r="LOT6" s="22" t="s">
        <v>182</v>
      </c>
      <c r="LOU6" s="22" t="s">
        <v>183</v>
      </c>
      <c r="LOV6" s="22" t="s">
        <v>184</v>
      </c>
      <c r="LOW6" s="2">
        <v>112</v>
      </c>
      <c r="LOX6" s="26"/>
      <c r="LOY6" s="23" t="s">
        <v>12</v>
      </c>
      <c r="LOZ6" s="24"/>
      <c r="LPA6" s="24"/>
      <c r="LPB6" s="24"/>
      <c r="LPC6" s="24"/>
      <c r="LPD6" s="24"/>
      <c r="LPE6" s="24"/>
      <c r="LPF6" s="24"/>
      <c r="LPG6" s="24"/>
      <c r="LPH6" s="24"/>
      <c r="LPI6" s="22" t="s">
        <v>393</v>
      </c>
      <c r="LPJ6" s="22" t="s">
        <v>182</v>
      </c>
      <c r="LPK6" s="22" t="s">
        <v>183</v>
      </c>
      <c r="LPL6" s="22" t="s">
        <v>184</v>
      </c>
      <c r="LPM6" s="2">
        <v>112</v>
      </c>
      <c r="LPN6" s="26"/>
      <c r="LPO6" s="23" t="s">
        <v>12</v>
      </c>
      <c r="LPP6" s="24"/>
      <c r="LPQ6" s="24"/>
      <c r="LPR6" s="24"/>
      <c r="LPS6" s="24"/>
      <c r="LPT6" s="24"/>
      <c r="LPU6" s="24"/>
      <c r="LPV6" s="24"/>
      <c r="LPW6" s="24"/>
      <c r="LPX6" s="24"/>
      <c r="LPY6" s="22" t="s">
        <v>393</v>
      </c>
      <c r="LPZ6" s="22" t="s">
        <v>182</v>
      </c>
      <c r="LQA6" s="22" t="s">
        <v>183</v>
      </c>
      <c r="LQB6" s="22" t="s">
        <v>184</v>
      </c>
      <c r="LQC6" s="2">
        <v>112</v>
      </c>
      <c r="LQD6" s="26"/>
      <c r="LQE6" s="23" t="s">
        <v>12</v>
      </c>
      <c r="LQF6" s="24"/>
      <c r="LQG6" s="24"/>
      <c r="LQH6" s="24"/>
      <c r="LQI6" s="24"/>
      <c r="LQJ6" s="24"/>
      <c r="LQK6" s="24"/>
      <c r="LQL6" s="24"/>
      <c r="LQM6" s="24"/>
      <c r="LQN6" s="24"/>
      <c r="LQO6" s="22" t="s">
        <v>393</v>
      </c>
      <c r="LQP6" s="22" t="s">
        <v>182</v>
      </c>
      <c r="LQQ6" s="22" t="s">
        <v>183</v>
      </c>
      <c r="LQR6" s="22" t="s">
        <v>184</v>
      </c>
      <c r="LQS6" s="2">
        <v>112</v>
      </c>
      <c r="LQT6" s="26"/>
      <c r="LQU6" s="23" t="s">
        <v>12</v>
      </c>
      <c r="LQV6" s="24"/>
      <c r="LQW6" s="24"/>
      <c r="LQX6" s="24"/>
      <c r="LQY6" s="24"/>
      <c r="LQZ6" s="24"/>
      <c r="LRA6" s="24"/>
      <c r="LRB6" s="24"/>
      <c r="LRC6" s="24"/>
      <c r="LRD6" s="24"/>
      <c r="LRE6" s="22" t="s">
        <v>393</v>
      </c>
      <c r="LRF6" s="22" t="s">
        <v>182</v>
      </c>
      <c r="LRG6" s="22" t="s">
        <v>183</v>
      </c>
      <c r="LRH6" s="22" t="s">
        <v>184</v>
      </c>
      <c r="LRI6" s="2">
        <v>112</v>
      </c>
      <c r="LRJ6" s="26"/>
      <c r="LRK6" s="23" t="s">
        <v>12</v>
      </c>
      <c r="LRL6" s="24"/>
      <c r="LRM6" s="24"/>
      <c r="LRN6" s="24"/>
      <c r="LRO6" s="24"/>
      <c r="LRP6" s="24"/>
      <c r="LRQ6" s="24"/>
      <c r="LRR6" s="24"/>
      <c r="LRS6" s="24"/>
      <c r="LRT6" s="24"/>
      <c r="LRU6" s="22" t="s">
        <v>393</v>
      </c>
      <c r="LRV6" s="22" t="s">
        <v>182</v>
      </c>
      <c r="LRW6" s="22" t="s">
        <v>183</v>
      </c>
      <c r="LRX6" s="22" t="s">
        <v>184</v>
      </c>
      <c r="LRY6" s="2">
        <v>112</v>
      </c>
      <c r="LRZ6" s="26"/>
      <c r="LSA6" s="23" t="s">
        <v>12</v>
      </c>
      <c r="LSB6" s="24"/>
      <c r="LSC6" s="24"/>
      <c r="LSD6" s="24"/>
      <c r="LSE6" s="24"/>
      <c r="LSF6" s="24"/>
      <c r="LSG6" s="24"/>
      <c r="LSH6" s="24"/>
      <c r="LSI6" s="24"/>
      <c r="LSJ6" s="24"/>
      <c r="LSK6" s="22" t="s">
        <v>393</v>
      </c>
      <c r="LSL6" s="22" t="s">
        <v>182</v>
      </c>
      <c r="LSM6" s="22" t="s">
        <v>183</v>
      </c>
      <c r="LSN6" s="22" t="s">
        <v>184</v>
      </c>
      <c r="LSO6" s="2">
        <v>112</v>
      </c>
      <c r="LSP6" s="26"/>
      <c r="LSQ6" s="23" t="s">
        <v>12</v>
      </c>
      <c r="LSR6" s="24"/>
      <c r="LSS6" s="24"/>
      <c r="LST6" s="24"/>
      <c r="LSU6" s="24"/>
      <c r="LSV6" s="24"/>
      <c r="LSW6" s="24"/>
      <c r="LSX6" s="24"/>
      <c r="LSY6" s="24"/>
      <c r="LSZ6" s="24"/>
      <c r="LTA6" s="22" t="s">
        <v>393</v>
      </c>
      <c r="LTB6" s="22" t="s">
        <v>182</v>
      </c>
      <c r="LTC6" s="22" t="s">
        <v>183</v>
      </c>
      <c r="LTD6" s="22" t="s">
        <v>184</v>
      </c>
      <c r="LTE6" s="2">
        <v>112</v>
      </c>
      <c r="LTF6" s="26"/>
      <c r="LTG6" s="23" t="s">
        <v>12</v>
      </c>
      <c r="LTH6" s="24"/>
      <c r="LTI6" s="24"/>
      <c r="LTJ6" s="24"/>
      <c r="LTK6" s="24"/>
      <c r="LTL6" s="24"/>
      <c r="LTM6" s="24"/>
      <c r="LTN6" s="24"/>
      <c r="LTO6" s="24"/>
      <c r="LTP6" s="24"/>
      <c r="LTQ6" s="22" t="s">
        <v>393</v>
      </c>
      <c r="LTR6" s="22" t="s">
        <v>182</v>
      </c>
      <c r="LTS6" s="22" t="s">
        <v>183</v>
      </c>
      <c r="LTT6" s="22" t="s">
        <v>184</v>
      </c>
      <c r="LTU6" s="2">
        <v>112</v>
      </c>
      <c r="LTV6" s="26"/>
      <c r="LTW6" s="23" t="s">
        <v>12</v>
      </c>
      <c r="LTX6" s="24"/>
      <c r="LTY6" s="24"/>
      <c r="LTZ6" s="24"/>
      <c r="LUA6" s="24"/>
      <c r="LUB6" s="24"/>
      <c r="LUC6" s="24"/>
      <c r="LUD6" s="24"/>
      <c r="LUE6" s="24"/>
      <c r="LUF6" s="24"/>
      <c r="LUG6" s="22" t="s">
        <v>393</v>
      </c>
      <c r="LUH6" s="22" t="s">
        <v>182</v>
      </c>
      <c r="LUI6" s="22" t="s">
        <v>183</v>
      </c>
      <c r="LUJ6" s="22" t="s">
        <v>184</v>
      </c>
      <c r="LUK6" s="2">
        <v>112</v>
      </c>
      <c r="LUL6" s="26"/>
      <c r="LUM6" s="23" t="s">
        <v>12</v>
      </c>
      <c r="LUN6" s="24"/>
      <c r="LUO6" s="24"/>
      <c r="LUP6" s="24"/>
      <c r="LUQ6" s="24"/>
      <c r="LUR6" s="24"/>
      <c r="LUS6" s="24"/>
      <c r="LUT6" s="24"/>
      <c r="LUU6" s="24"/>
      <c r="LUV6" s="24"/>
      <c r="LUW6" s="22" t="s">
        <v>393</v>
      </c>
      <c r="LUX6" s="22" t="s">
        <v>182</v>
      </c>
      <c r="LUY6" s="22" t="s">
        <v>183</v>
      </c>
      <c r="LUZ6" s="22" t="s">
        <v>184</v>
      </c>
      <c r="LVA6" s="2">
        <v>112</v>
      </c>
      <c r="LVB6" s="26"/>
      <c r="LVC6" s="23" t="s">
        <v>12</v>
      </c>
      <c r="LVD6" s="24"/>
      <c r="LVE6" s="24"/>
      <c r="LVF6" s="24"/>
      <c r="LVG6" s="24"/>
      <c r="LVH6" s="24"/>
      <c r="LVI6" s="24"/>
      <c r="LVJ6" s="24"/>
      <c r="LVK6" s="24"/>
      <c r="LVL6" s="24"/>
      <c r="LVM6" s="22" t="s">
        <v>393</v>
      </c>
      <c r="LVN6" s="22" t="s">
        <v>182</v>
      </c>
      <c r="LVO6" s="22" t="s">
        <v>183</v>
      </c>
      <c r="LVP6" s="22" t="s">
        <v>184</v>
      </c>
      <c r="LVQ6" s="2">
        <v>112</v>
      </c>
      <c r="LVR6" s="26"/>
      <c r="LVS6" s="23" t="s">
        <v>12</v>
      </c>
      <c r="LVT6" s="24"/>
      <c r="LVU6" s="24"/>
      <c r="LVV6" s="24"/>
      <c r="LVW6" s="24"/>
      <c r="LVX6" s="24"/>
      <c r="LVY6" s="24"/>
      <c r="LVZ6" s="24"/>
      <c r="LWA6" s="24"/>
      <c r="LWB6" s="24"/>
      <c r="LWC6" s="22" t="s">
        <v>393</v>
      </c>
      <c r="LWD6" s="22" t="s">
        <v>182</v>
      </c>
      <c r="LWE6" s="22" t="s">
        <v>183</v>
      </c>
      <c r="LWF6" s="22" t="s">
        <v>184</v>
      </c>
      <c r="LWG6" s="2">
        <v>112</v>
      </c>
      <c r="LWH6" s="26"/>
      <c r="LWI6" s="23" t="s">
        <v>12</v>
      </c>
      <c r="LWJ6" s="24"/>
      <c r="LWK6" s="24"/>
      <c r="LWL6" s="24"/>
      <c r="LWM6" s="24"/>
      <c r="LWN6" s="24"/>
      <c r="LWO6" s="24"/>
      <c r="LWP6" s="24"/>
      <c r="LWQ6" s="24"/>
      <c r="LWR6" s="24"/>
      <c r="LWS6" s="22" t="s">
        <v>393</v>
      </c>
      <c r="LWT6" s="22" t="s">
        <v>182</v>
      </c>
      <c r="LWU6" s="22" t="s">
        <v>183</v>
      </c>
      <c r="LWV6" s="22" t="s">
        <v>184</v>
      </c>
      <c r="LWW6" s="2">
        <v>112</v>
      </c>
      <c r="LWX6" s="26"/>
      <c r="LWY6" s="23" t="s">
        <v>12</v>
      </c>
      <c r="LWZ6" s="24"/>
      <c r="LXA6" s="24"/>
      <c r="LXB6" s="24"/>
      <c r="LXC6" s="24"/>
      <c r="LXD6" s="24"/>
      <c r="LXE6" s="24"/>
      <c r="LXF6" s="24"/>
      <c r="LXG6" s="24"/>
      <c r="LXH6" s="24"/>
      <c r="LXI6" s="22" t="s">
        <v>393</v>
      </c>
      <c r="LXJ6" s="22" t="s">
        <v>182</v>
      </c>
      <c r="LXK6" s="22" t="s">
        <v>183</v>
      </c>
      <c r="LXL6" s="22" t="s">
        <v>184</v>
      </c>
      <c r="LXM6" s="2">
        <v>112</v>
      </c>
      <c r="LXN6" s="26"/>
      <c r="LXO6" s="23" t="s">
        <v>12</v>
      </c>
      <c r="LXP6" s="24"/>
      <c r="LXQ6" s="24"/>
      <c r="LXR6" s="24"/>
      <c r="LXS6" s="24"/>
      <c r="LXT6" s="24"/>
      <c r="LXU6" s="24"/>
      <c r="LXV6" s="24"/>
      <c r="LXW6" s="24"/>
      <c r="LXX6" s="24"/>
      <c r="LXY6" s="22" t="s">
        <v>393</v>
      </c>
      <c r="LXZ6" s="22" t="s">
        <v>182</v>
      </c>
      <c r="LYA6" s="22" t="s">
        <v>183</v>
      </c>
      <c r="LYB6" s="22" t="s">
        <v>184</v>
      </c>
      <c r="LYC6" s="2">
        <v>112</v>
      </c>
      <c r="LYD6" s="26"/>
      <c r="LYE6" s="23" t="s">
        <v>12</v>
      </c>
      <c r="LYF6" s="24"/>
      <c r="LYG6" s="24"/>
      <c r="LYH6" s="24"/>
      <c r="LYI6" s="24"/>
      <c r="LYJ6" s="24"/>
      <c r="LYK6" s="24"/>
      <c r="LYL6" s="24"/>
      <c r="LYM6" s="24"/>
      <c r="LYN6" s="24"/>
      <c r="LYO6" s="22" t="s">
        <v>393</v>
      </c>
      <c r="LYP6" s="22" t="s">
        <v>182</v>
      </c>
      <c r="LYQ6" s="22" t="s">
        <v>183</v>
      </c>
      <c r="LYR6" s="22" t="s">
        <v>184</v>
      </c>
      <c r="LYS6" s="2">
        <v>112</v>
      </c>
      <c r="LYT6" s="26"/>
      <c r="LYU6" s="23" t="s">
        <v>12</v>
      </c>
      <c r="LYV6" s="24"/>
      <c r="LYW6" s="24"/>
      <c r="LYX6" s="24"/>
      <c r="LYY6" s="24"/>
      <c r="LYZ6" s="24"/>
      <c r="LZA6" s="24"/>
      <c r="LZB6" s="24"/>
      <c r="LZC6" s="24"/>
      <c r="LZD6" s="24"/>
      <c r="LZE6" s="22" t="s">
        <v>393</v>
      </c>
      <c r="LZF6" s="22" t="s">
        <v>182</v>
      </c>
      <c r="LZG6" s="22" t="s">
        <v>183</v>
      </c>
      <c r="LZH6" s="22" t="s">
        <v>184</v>
      </c>
      <c r="LZI6" s="2">
        <v>112</v>
      </c>
      <c r="LZJ6" s="26"/>
      <c r="LZK6" s="23" t="s">
        <v>12</v>
      </c>
      <c r="LZL6" s="24"/>
      <c r="LZM6" s="24"/>
      <c r="LZN6" s="24"/>
      <c r="LZO6" s="24"/>
      <c r="LZP6" s="24"/>
      <c r="LZQ6" s="24"/>
      <c r="LZR6" s="24"/>
      <c r="LZS6" s="24"/>
      <c r="LZT6" s="24"/>
      <c r="LZU6" s="22" t="s">
        <v>393</v>
      </c>
      <c r="LZV6" s="22" t="s">
        <v>182</v>
      </c>
      <c r="LZW6" s="22" t="s">
        <v>183</v>
      </c>
      <c r="LZX6" s="22" t="s">
        <v>184</v>
      </c>
      <c r="LZY6" s="2">
        <v>112</v>
      </c>
      <c r="LZZ6" s="26"/>
      <c r="MAA6" s="23" t="s">
        <v>12</v>
      </c>
      <c r="MAB6" s="24"/>
      <c r="MAC6" s="24"/>
      <c r="MAD6" s="24"/>
      <c r="MAE6" s="24"/>
      <c r="MAF6" s="24"/>
      <c r="MAG6" s="24"/>
      <c r="MAH6" s="24"/>
      <c r="MAI6" s="24"/>
      <c r="MAJ6" s="24"/>
      <c r="MAK6" s="22" t="s">
        <v>393</v>
      </c>
      <c r="MAL6" s="22" t="s">
        <v>182</v>
      </c>
      <c r="MAM6" s="22" t="s">
        <v>183</v>
      </c>
      <c r="MAN6" s="22" t="s">
        <v>184</v>
      </c>
      <c r="MAO6" s="2">
        <v>112</v>
      </c>
      <c r="MAP6" s="26"/>
      <c r="MAQ6" s="23" t="s">
        <v>12</v>
      </c>
      <c r="MAR6" s="24"/>
      <c r="MAS6" s="24"/>
      <c r="MAT6" s="24"/>
      <c r="MAU6" s="24"/>
      <c r="MAV6" s="24"/>
      <c r="MAW6" s="24"/>
      <c r="MAX6" s="24"/>
      <c r="MAY6" s="24"/>
      <c r="MAZ6" s="24"/>
      <c r="MBA6" s="22" t="s">
        <v>393</v>
      </c>
      <c r="MBB6" s="22" t="s">
        <v>182</v>
      </c>
      <c r="MBC6" s="22" t="s">
        <v>183</v>
      </c>
      <c r="MBD6" s="22" t="s">
        <v>184</v>
      </c>
      <c r="MBE6" s="2">
        <v>112</v>
      </c>
      <c r="MBF6" s="26"/>
      <c r="MBG6" s="23" t="s">
        <v>12</v>
      </c>
      <c r="MBH6" s="24"/>
      <c r="MBI6" s="24"/>
      <c r="MBJ6" s="24"/>
      <c r="MBK6" s="24"/>
      <c r="MBL6" s="24"/>
      <c r="MBM6" s="24"/>
      <c r="MBN6" s="24"/>
      <c r="MBO6" s="24"/>
      <c r="MBP6" s="24"/>
      <c r="MBQ6" s="22" t="s">
        <v>393</v>
      </c>
      <c r="MBR6" s="22" t="s">
        <v>182</v>
      </c>
      <c r="MBS6" s="22" t="s">
        <v>183</v>
      </c>
      <c r="MBT6" s="22" t="s">
        <v>184</v>
      </c>
      <c r="MBU6" s="2">
        <v>112</v>
      </c>
      <c r="MBV6" s="26"/>
      <c r="MBW6" s="23" t="s">
        <v>12</v>
      </c>
      <c r="MBX6" s="24"/>
      <c r="MBY6" s="24"/>
      <c r="MBZ6" s="24"/>
      <c r="MCA6" s="24"/>
      <c r="MCB6" s="24"/>
      <c r="MCC6" s="24"/>
      <c r="MCD6" s="24"/>
      <c r="MCE6" s="24"/>
      <c r="MCF6" s="24"/>
      <c r="MCG6" s="22" t="s">
        <v>393</v>
      </c>
      <c r="MCH6" s="22" t="s">
        <v>182</v>
      </c>
      <c r="MCI6" s="22" t="s">
        <v>183</v>
      </c>
      <c r="MCJ6" s="22" t="s">
        <v>184</v>
      </c>
      <c r="MCK6" s="2">
        <v>112</v>
      </c>
      <c r="MCL6" s="26"/>
      <c r="MCM6" s="23" t="s">
        <v>12</v>
      </c>
      <c r="MCN6" s="24"/>
      <c r="MCO6" s="24"/>
      <c r="MCP6" s="24"/>
      <c r="MCQ6" s="24"/>
      <c r="MCR6" s="24"/>
      <c r="MCS6" s="24"/>
      <c r="MCT6" s="24"/>
      <c r="MCU6" s="24"/>
      <c r="MCV6" s="24"/>
      <c r="MCW6" s="22" t="s">
        <v>393</v>
      </c>
      <c r="MCX6" s="22" t="s">
        <v>182</v>
      </c>
      <c r="MCY6" s="22" t="s">
        <v>183</v>
      </c>
      <c r="MCZ6" s="22" t="s">
        <v>184</v>
      </c>
      <c r="MDA6" s="2">
        <v>112</v>
      </c>
      <c r="MDB6" s="26"/>
      <c r="MDC6" s="23" t="s">
        <v>12</v>
      </c>
      <c r="MDD6" s="24"/>
      <c r="MDE6" s="24"/>
      <c r="MDF6" s="24"/>
      <c r="MDG6" s="24"/>
      <c r="MDH6" s="24"/>
      <c r="MDI6" s="24"/>
      <c r="MDJ6" s="24"/>
      <c r="MDK6" s="24"/>
      <c r="MDL6" s="24"/>
      <c r="MDM6" s="22" t="s">
        <v>393</v>
      </c>
      <c r="MDN6" s="22" t="s">
        <v>182</v>
      </c>
      <c r="MDO6" s="22" t="s">
        <v>183</v>
      </c>
      <c r="MDP6" s="22" t="s">
        <v>184</v>
      </c>
      <c r="MDQ6" s="2">
        <v>112</v>
      </c>
      <c r="MDR6" s="26"/>
      <c r="MDS6" s="23" t="s">
        <v>12</v>
      </c>
      <c r="MDT6" s="24"/>
      <c r="MDU6" s="24"/>
      <c r="MDV6" s="24"/>
      <c r="MDW6" s="24"/>
      <c r="MDX6" s="24"/>
      <c r="MDY6" s="24"/>
      <c r="MDZ6" s="24"/>
      <c r="MEA6" s="24"/>
      <c r="MEB6" s="24"/>
      <c r="MEC6" s="22" t="s">
        <v>393</v>
      </c>
      <c r="MED6" s="22" t="s">
        <v>182</v>
      </c>
      <c r="MEE6" s="22" t="s">
        <v>183</v>
      </c>
      <c r="MEF6" s="22" t="s">
        <v>184</v>
      </c>
      <c r="MEG6" s="2">
        <v>112</v>
      </c>
      <c r="MEH6" s="26"/>
      <c r="MEI6" s="23" t="s">
        <v>12</v>
      </c>
      <c r="MEJ6" s="24"/>
      <c r="MEK6" s="24"/>
      <c r="MEL6" s="24"/>
      <c r="MEM6" s="24"/>
      <c r="MEN6" s="24"/>
      <c r="MEO6" s="24"/>
      <c r="MEP6" s="24"/>
      <c r="MEQ6" s="24"/>
      <c r="MER6" s="24"/>
      <c r="MES6" s="22" t="s">
        <v>393</v>
      </c>
      <c r="MET6" s="22" t="s">
        <v>182</v>
      </c>
      <c r="MEU6" s="22" t="s">
        <v>183</v>
      </c>
      <c r="MEV6" s="22" t="s">
        <v>184</v>
      </c>
      <c r="MEW6" s="2">
        <v>112</v>
      </c>
      <c r="MEX6" s="26"/>
      <c r="MEY6" s="23" t="s">
        <v>12</v>
      </c>
      <c r="MEZ6" s="24"/>
      <c r="MFA6" s="24"/>
      <c r="MFB6" s="24"/>
      <c r="MFC6" s="24"/>
      <c r="MFD6" s="24"/>
      <c r="MFE6" s="24"/>
      <c r="MFF6" s="24"/>
      <c r="MFG6" s="24"/>
      <c r="MFH6" s="24"/>
      <c r="MFI6" s="22" t="s">
        <v>393</v>
      </c>
      <c r="MFJ6" s="22" t="s">
        <v>182</v>
      </c>
      <c r="MFK6" s="22" t="s">
        <v>183</v>
      </c>
      <c r="MFL6" s="22" t="s">
        <v>184</v>
      </c>
      <c r="MFM6" s="2">
        <v>112</v>
      </c>
      <c r="MFN6" s="26"/>
      <c r="MFO6" s="23" t="s">
        <v>12</v>
      </c>
      <c r="MFP6" s="24"/>
      <c r="MFQ6" s="24"/>
      <c r="MFR6" s="24"/>
      <c r="MFS6" s="24"/>
      <c r="MFT6" s="24"/>
      <c r="MFU6" s="24"/>
      <c r="MFV6" s="24"/>
      <c r="MFW6" s="24"/>
      <c r="MFX6" s="24"/>
      <c r="MFY6" s="22" t="s">
        <v>393</v>
      </c>
      <c r="MFZ6" s="22" t="s">
        <v>182</v>
      </c>
      <c r="MGA6" s="22" t="s">
        <v>183</v>
      </c>
      <c r="MGB6" s="22" t="s">
        <v>184</v>
      </c>
      <c r="MGC6" s="2">
        <v>112</v>
      </c>
      <c r="MGD6" s="26"/>
      <c r="MGE6" s="23" t="s">
        <v>12</v>
      </c>
      <c r="MGF6" s="24"/>
      <c r="MGG6" s="24"/>
      <c r="MGH6" s="24"/>
      <c r="MGI6" s="24"/>
      <c r="MGJ6" s="24"/>
      <c r="MGK6" s="24"/>
      <c r="MGL6" s="24"/>
      <c r="MGM6" s="24"/>
      <c r="MGN6" s="24"/>
      <c r="MGO6" s="22" t="s">
        <v>393</v>
      </c>
      <c r="MGP6" s="22" t="s">
        <v>182</v>
      </c>
      <c r="MGQ6" s="22" t="s">
        <v>183</v>
      </c>
      <c r="MGR6" s="22" t="s">
        <v>184</v>
      </c>
      <c r="MGS6" s="2">
        <v>112</v>
      </c>
      <c r="MGT6" s="26"/>
      <c r="MGU6" s="23" t="s">
        <v>12</v>
      </c>
      <c r="MGV6" s="24"/>
      <c r="MGW6" s="24"/>
      <c r="MGX6" s="24"/>
      <c r="MGY6" s="24"/>
      <c r="MGZ6" s="24"/>
      <c r="MHA6" s="24"/>
      <c r="MHB6" s="24"/>
      <c r="MHC6" s="24"/>
      <c r="MHD6" s="24"/>
      <c r="MHE6" s="22" t="s">
        <v>393</v>
      </c>
      <c r="MHF6" s="22" t="s">
        <v>182</v>
      </c>
      <c r="MHG6" s="22" t="s">
        <v>183</v>
      </c>
      <c r="MHH6" s="22" t="s">
        <v>184</v>
      </c>
      <c r="MHI6" s="2">
        <v>112</v>
      </c>
      <c r="MHJ6" s="26"/>
      <c r="MHK6" s="23" t="s">
        <v>12</v>
      </c>
      <c r="MHL6" s="24"/>
      <c r="MHM6" s="24"/>
      <c r="MHN6" s="24"/>
      <c r="MHO6" s="24"/>
      <c r="MHP6" s="24"/>
      <c r="MHQ6" s="24"/>
      <c r="MHR6" s="24"/>
      <c r="MHS6" s="24"/>
      <c r="MHT6" s="24"/>
      <c r="MHU6" s="22" t="s">
        <v>393</v>
      </c>
      <c r="MHV6" s="22" t="s">
        <v>182</v>
      </c>
      <c r="MHW6" s="22" t="s">
        <v>183</v>
      </c>
      <c r="MHX6" s="22" t="s">
        <v>184</v>
      </c>
      <c r="MHY6" s="2">
        <v>112</v>
      </c>
      <c r="MHZ6" s="26"/>
      <c r="MIA6" s="23" t="s">
        <v>12</v>
      </c>
      <c r="MIB6" s="24"/>
      <c r="MIC6" s="24"/>
      <c r="MID6" s="24"/>
      <c r="MIE6" s="24"/>
      <c r="MIF6" s="24"/>
      <c r="MIG6" s="24"/>
      <c r="MIH6" s="24"/>
      <c r="MII6" s="24"/>
      <c r="MIJ6" s="24"/>
      <c r="MIK6" s="22" t="s">
        <v>393</v>
      </c>
      <c r="MIL6" s="22" t="s">
        <v>182</v>
      </c>
      <c r="MIM6" s="22" t="s">
        <v>183</v>
      </c>
      <c r="MIN6" s="22" t="s">
        <v>184</v>
      </c>
      <c r="MIO6" s="2">
        <v>112</v>
      </c>
      <c r="MIP6" s="26"/>
      <c r="MIQ6" s="23" t="s">
        <v>12</v>
      </c>
      <c r="MIR6" s="24"/>
      <c r="MIS6" s="24"/>
      <c r="MIT6" s="24"/>
      <c r="MIU6" s="24"/>
      <c r="MIV6" s="24"/>
      <c r="MIW6" s="24"/>
      <c r="MIX6" s="24"/>
      <c r="MIY6" s="24"/>
      <c r="MIZ6" s="24"/>
      <c r="MJA6" s="22" t="s">
        <v>393</v>
      </c>
      <c r="MJB6" s="22" t="s">
        <v>182</v>
      </c>
      <c r="MJC6" s="22" t="s">
        <v>183</v>
      </c>
      <c r="MJD6" s="22" t="s">
        <v>184</v>
      </c>
      <c r="MJE6" s="2">
        <v>112</v>
      </c>
      <c r="MJF6" s="26"/>
      <c r="MJG6" s="23" t="s">
        <v>12</v>
      </c>
      <c r="MJH6" s="24"/>
      <c r="MJI6" s="24"/>
      <c r="MJJ6" s="24"/>
      <c r="MJK6" s="24"/>
      <c r="MJL6" s="24"/>
      <c r="MJM6" s="24"/>
      <c r="MJN6" s="24"/>
      <c r="MJO6" s="24"/>
      <c r="MJP6" s="24"/>
      <c r="MJQ6" s="22" t="s">
        <v>393</v>
      </c>
      <c r="MJR6" s="22" t="s">
        <v>182</v>
      </c>
      <c r="MJS6" s="22" t="s">
        <v>183</v>
      </c>
      <c r="MJT6" s="22" t="s">
        <v>184</v>
      </c>
      <c r="MJU6" s="2">
        <v>112</v>
      </c>
      <c r="MJV6" s="26"/>
      <c r="MJW6" s="23" t="s">
        <v>12</v>
      </c>
      <c r="MJX6" s="24"/>
      <c r="MJY6" s="24"/>
      <c r="MJZ6" s="24"/>
      <c r="MKA6" s="24"/>
      <c r="MKB6" s="24"/>
      <c r="MKC6" s="24"/>
      <c r="MKD6" s="24"/>
      <c r="MKE6" s="24"/>
      <c r="MKF6" s="24"/>
      <c r="MKG6" s="22" t="s">
        <v>393</v>
      </c>
      <c r="MKH6" s="22" t="s">
        <v>182</v>
      </c>
      <c r="MKI6" s="22" t="s">
        <v>183</v>
      </c>
      <c r="MKJ6" s="22" t="s">
        <v>184</v>
      </c>
      <c r="MKK6" s="2">
        <v>112</v>
      </c>
      <c r="MKL6" s="26"/>
      <c r="MKM6" s="23" t="s">
        <v>12</v>
      </c>
      <c r="MKN6" s="24"/>
      <c r="MKO6" s="24"/>
      <c r="MKP6" s="24"/>
      <c r="MKQ6" s="24"/>
      <c r="MKR6" s="24"/>
      <c r="MKS6" s="24"/>
      <c r="MKT6" s="24"/>
      <c r="MKU6" s="24"/>
      <c r="MKV6" s="24"/>
      <c r="MKW6" s="22" t="s">
        <v>393</v>
      </c>
      <c r="MKX6" s="22" t="s">
        <v>182</v>
      </c>
      <c r="MKY6" s="22" t="s">
        <v>183</v>
      </c>
      <c r="MKZ6" s="22" t="s">
        <v>184</v>
      </c>
      <c r="MLA6" s="2">
        <v>112</v>
      </c>
      <c r="MLB6" s="26"/>
      <c r="MLC6" s="23" t="s">
        <v>12</v>
      </c>
      <c r="MLD6" s="24"/>
      <c r="MLE6" s="24"/>
      <c r="MLF6" s="24"/>
      <c r="MLG6" s="24"/>
      <c r="MLH6" s="24"/>
      <c r="MLI6" s="24"/>
      <c r="MLJ6" s="24"/>
      <c r="MLK6" s="24"/>
      <c r="MLL6" s="24"/>
      <c r="MLM6" s="22" t="s">
        <v>393</v>
      </c>
      <c r="MLN6" s="22" t="s">
        <v>182</v>
      </c>
      <c r="MLO6" s="22" t="s">
        <v>183</v>
      </c>
      <c r="MLP6" s="22" t="s">
        <v>184</v>
      </c>
      <c r="MLQ6" s="2">
        <v>112</v>
      </c>
      <c r="MLR6" s="26"/>
      <c r="MLS6" s="23" t="s">
        <v>12</v>
      </c>
      <c r="MLT6" s="24"/>
      <c r="MLU6" s="24"/>
      <c r="MLV6" s="24"/>
      <c r="MLW6" s="24"/>
      <c r="MLX6" s="24"/>
      <c r="MLY6" s="24"/>
      <c r="MLZ6" s="24"/>
      <c r="MMA6" s="24"/>
      <c r="MMB6" s="24"/>
      <c r="MMC6" s="22" t="s">
        <v>393</v>
      </c>
      <c r="MMD6" s="22" t="s">
        <v>182</v>
      </c>
      <c r="MME6" s="22" t="s">
        <v>183</v>
      </c>
      <c r="MMF6" s="22" t="s">
        <v>184</v>
      </c>
      <c r="MMG6" s="2">
        <v>112</v>
      </c>
      <c r="MMH6" s="26"/>
      <c r="MMI6" s="23" t="s">
        <v>12</v>
      </c>
      <c r="MMJ6" s="24"/>
      <c r="MMK6" s="24"/>
      <c r="MML6" s="24"/>
      <c r="MMM6" s="24"/>
      <c r="MMN6" s="24"/>
      <c r="MMO6" s="24"/>
      <c r="MMP6" s="24"/>
      <c r="MMQ6" s="24"/>
      <c r="MMR6" s="24"/>
      <c r="MMS6" s="22" t="s">
        <v>393</v>
      </c>
      <c r="MMT6" s="22" t="s">
        <v>182</v>
      </c>
      <c r="MMU6" s="22" t="s">
        <v>183</v>
      </c>
      <c r="MMV6" s="22" t="s">
        <v>184</v>
      </c>
      <c r="MMW6" s="2">
        <v>112</v>
      </c>
      <c r="MMX6" s="26"/>
      <c r="MMY6" s="23" t="s">
        <v>12</v>
      </c>
      <c r="MMZ6" s="24"/>
      <c r="MNA6" s="24"/>
      <c r="MNB6" s="24"/>
      <c r="MNC6" s="24"/>
      <c r="MND6" s="24"/>
      <c r="MNE6" s="24"/>
      <c r="MNF6" s="24"/>
      <c r="MNG6" s="24"/>
      <c r="MNH6" s="24"/>
      <c r="MNI6" s="22" t="s">
        <v>393</v>
      </c>
      <c r="MNJ6" s="22" t="s">
        <v>182</v>
      </c>
      <c r="MNK6" s="22" t="s">
        <v>183</v>
      </c>
      <c r="MNL6" s="22" t="s">
        <v>184</v>
      </c>
      <c r="MNM6" s="2">
        <v>112</v>
      </c>
      <c r="MNN6" s="26"/>
      <c r="MNO6" s="23" t="s">
        <v>12</v>
      </c>
      <c r="MNP6" s="24"/>
      <c r="MNQ6" s="24"/>
      <c r="MNR6" s="24"/>
      <c r="MNS6" s="24"/>
      <c r="MNT6" s="24"/>
      <c r="MNU6" s="24"/>
      <c r="MNV6" s="24"/>
      <c r="MNW6" s="24"/>
      <c r="MNX6" s="24"/>
      <c r="MNY6" s="22" t="s">
        <v>393</v>
      </c>
      <c r="MNZ6" s="22" t="s">
        <v>182</v>
      </c>
      <c r="MOA6" s="22" t="s">
        <v>183</v>
      </c>
      <c r="MOB6" s="22" t="s">
        <v>184</v>
      </c>
      <c r="MOC6" s="2">
        <v>112</v>
      </c>
      <c r="MOD6" s="26"/>
      <c r="MOE6" s="23" t="s">
        <v>12</v>
      </c>
      <c r="MOF6" s="24"/>
      <c r="MOG6" s="24"/>
      <c r="MOH6" s="24"/>
      <c r="MOI6" s="24"/>
      <c r="MOJ6" s="24"/>
      <c r="MOK6" s="24"/>
      <c r="MOL6" s="24"/>
      <c r="MOM6" s="24"/>
      <c r="MON6" s="24"/>
      <c r="MOO6" s="22" t="s">
        <v>393</v>
      </c>
      <c r="MOP6" s="22" t="s">
        <v>182</v>
      </c>
      <c r="MOQ6" s="22" t="s">
        <v>183</v>
      </c>
      <c r="MOR6" s="22" t="s">
        <v>184</v>
      </c>
      <c r="MOS6" s="2">
        <v>112</v>
      </c>
      <c r="MOT6" s="26"/>
      <c r="MOU6" s="23" t="s">
        <v>12</v>
      </c>
      <c r="MOV6" s="24"/>
      <c r="MOW6" s="24"/>
      <c r="MOX6" s="24"/>
      <c r="MOY6" s="24"/>
      <c r="MOZ6" s="24"/>
      <c r="MPA6" s="24"/>
      <c r="MPB6" s="24"/>
      <c r="MPC6" s="24"/>
      <c r="MPD6" s="24"/>
      <c r="MPE6" s="22" t="s">
        <v>393</v>
      </c>
      <c r="MPF6" s="22" t="s">
        <v>182</v>
      </c>
      <c r="MPG6" s="22" t="s">
        <v>183</v>
      </c>
      <c r="MPH6" s="22" t="s">
        <v>184</v>
      </c>
      <c r="MPI6" s="2">
        <v>112</v>
      </c>
      <c r="MPJ6" s="26"/>
      <c r="MPK6" s="23" t="s">
        <v>12</v>
      </c>
      <c r="MPL6" s="24"/>
      <c r="MPM6" s="24"/>
      <c r="MPN6" s="24"/>
      <c r="MPO6" s="24"/>
      <c r="MPP6" s="24"/>
      <c r="MPQ6" s="24"/>
      <c r="MPR6" s="24"/>
      <c r="MPS6" s="24"/>
      <c r="MPT6" s="24"/>
      <c r="MPU6" s="22" t="s">
        <v>393</v>
      </c>
      <c r="MPV6" s="22" t="s">
        <v>182</v>
      </c>
      <c r="MPW6" s="22" t="s">
        <v>183</v>
      </c>
      <c r="MPX6" s="22" t="s">
        <v>184</v>
      </c>
      <c r="MPY6" s="2">
        <v>112</v>
      </c>
      <c r="MPZ6" s="26"/>
      <c r="MQA6" s="23" t="s">
        <v>12</v>
      </c>
      <c r="MQB6" s="24"/>
      <c r="MQC6" s="24"/>
      <c r="MQD6" s="24"/>
      <c r="MQE6" s="24"/>
      <c r="MQF6" s="24"/>
      <c r="MQG6" s="24"/>
      <c r="MQH6" s="24"/>
      <c r="MQI6" s="24"/>
      <c r="MQJ6" s="24"/>
      <c r="MQK6" s="22" t="s">
        <v>393</v>
      </c>
      <c r="MQL6" s="22" t="s">
        <v>182</v>
      </c>
      <c r="MQM6" s="22" t="s">
        <v>183</v>
      </c>
      <c r="MQN6" s="22" t="s">
        <v>184</v>
      </c>
      <c r="MQO6" s="2">
        <v>112</v>
      </c>
      <c r="MQP6" s="26"/>
      <c r="MQQ6" s="23" t="s">
        <v>12</v>
      </c>
      <c r="MQR6" s="24"/>
      <c r="MQS6" s="24"/>
      <c r="MQT6" s="24"/>
      <c r="MQU6" s="24"/>
      <c r="MQV6" s="24"/>
      <c r="MQW6" s="24"/>
      <c r="MQX6" s="24"/>
      <c r="MQY6" s="24"/>
      <c r="MQZ6" s="24"/>
      <c r="MRA6" s="22" t="s">
        <v>393</v>
      </c>
      <c r="MRB6" s="22" t="s">
        <v>182</v>
      </c>
      <c r="MRC6" s="22" t="s">
        <v>183</v>
      </c>
      <c r="MRD6" s="22" t="s">
        <v>184</v>
      </c>
      <c r="MRE6" s="2">
        <v>112</v>
      </c>
      <c r="MRF6" s="26"/>
      <c r="MRG6" s="23" t="s">
        <v>12</v>
      </c>
      <c r="MRH6" s="24"/>
      <c r="MRI6" s="24"/>
      <c r="MRJ6" s="24"/>
      <c r="MRK6" s="24"/>
      <c r="MRL6" s="24"/>
      <c r="MRM6" s="24"/>
      <c r="MRN6" s="24"/>
      <c r="MRO6" s="24"/>
      <c r="MRP6" s="24"/>
      <c r="MRQ6" s="22" t="s">
        <v>393</v>
      </c>
      <c r="MRR6" s="22" t="s">
        <v>182</v>
      </c>
      <c r="MRS6" s="22" t="s">
        <v>183</v>
      </c>
      <c r="MRT6" s="22" t="s">
        <v>184</v>
      </c>
      <c r="MRU6" s="2">
        <v>112</v>
      </c>
      <c r="MRV6" s="26"/>
      <c r="MRW6" s="23" t="s">
        <v>12</v>
      </c>
      <c r="MRX6" s="24"/>
      <c r="MRY6" s="24"/>
      <c r="MRZ6" s="24"/>
      <c r="MSA6" s="24"/>
      <c r="MSB6" s="24"/>
      <c r="MSC6" s="24"/>
      <c r="MSD6" s="24"/>
      <c r="MSE6" s="24"/>
      <c r="MSF6" s="24"/>
      <c r="MSG6" s="22" t="s">
        <v>393</v>
      </c>
      <c r="MSH6" s="22" t="s">
        <v>182</v>
      </c>
      <c r="MSI6" s="22" t="s">
        <v>183</v>
      </c>
      <c r="MSJ6" s="22" t="s">
        <v>184</v>
      </c>
      <c r="MSK6" s="2">
        <v>112</v>
      </c>
      <c r="MSL6" s="26"/>
      <c r="MSM6" s="23" t="s">
        <v>12</v>
      </c>
      <c r="MSN6" s="24"/>
      <c r="MSO6" s="24"/>
      <c r="MSP6" s="24"/>
      <c r="MSQ6" s="24"/>
      <c r="MSR6" s="24"/>
      <c r="MSS6" s="24"/>
      <c r="MST6" s="24"/>
      <c r="MSU6" s="24"/>
      <c r="MSV6" s="24"/>
      <c r="MSW6" s="22" t="s">
        <v>393</v>
      </c>
      <c r="MSX6" s="22" t="s">
        <v>182</v>
      </c>
      <c r="MSY6" s="22" t="s">
        <v>183</v>
      </c>
      <c r="MSZ6" s="22" t="s">
        <v>184</v>
      </c>
      <c r="MTA6" s="2">
        <v>112</v>
      </c>
      <c r="MTB6" s="26"/>
      <c r="MTC6" s="23" t="s">
        <v>12</v>
      </c>
      <c r="MTD6" s="24"/>
      <c r="MTE6" s="24"/>
      <c r="MTF6" s="24"/>
      <c r="MTG6" s="24"/>
      <c r="MTH6" s="24"/>
      <c r="MTI6" s="24"/>
      <c r="MTJ6" s="24"/>
      <c r="MTK6" s="24"/>
      <c r="MTL6" s="24"/>
      <c r="MTM6" s="22" t="s">
        <v>393</v>
      </c>
      <c r="MTN6" s="22" t="s">
        <v>182</v>
      </c>
      <c r="MTO6" s="22" t="s">
        <v>183</v>
      </c>
      <c r="MTP6" s="22" t="s">
        <v>184</v>
      </c>
      <c r="MTQ6" s="2">
        <v>112</v>
      </c>
      <c r="MTR6" s="26"/>
      <c r="MTS6" s="23" t="s">
        <v>12</v>
      </c>
      <c r="MTT6" s="24"/>
      <c r="MTU6" s="24"/>
      <c r="MTV6" s="24"/>
      <c r="MTW6" s="24"/>
      <c r="MTX6" s="24"/>
      <c r="MTY6" s="24"/>
      <c r="MTZ6" s="24"/>
      <c r="MUA6" s="24"/>
      <c r="MUB6" s="24"/>
      <c r="MUC6" s="22" t="s">
        <v>393</v>
      </c>
      <c r="MUD6" s="22" t="s">
        <v>182</v>
      </c>
      <c r="MUE6" s="22" t="s">
        <v>183</v>
      </c>
      <c r="MUF6" s="22" t="s">
        <v>184</v>
      </c>
      <c r="MUG6" s="2">
        <v>112</v>
      </c>
      <c r="MUH6" s="26"/>
      <c r="MUI6" s="23" t="s">
        <v>12</v>
      </c>
      <c r="MUJ6" s="24"/>
      <c r="MUK6" s="24"/>
      <c r="MUL6" s="24"/>
      <c r="MUM6" s="24"/>
      <c r="MUN6" s="24"/>
      <c r="MUO6" s="24"/>
      <c r="MUP6" s="24"/>
      <c r="MUQ6" s="24"/>
      <c r="MUR6" s="24"/>
      <c r="MUS6" s="22" t="s">
        <v>393</v>
      </c>
      <c r="MUT6" s="22" t="s">
        <v>182</v>
      </c>
      <c r="MUU6" s="22" t="s">
        <v>183</v>
      </c>
      <c r="MUV6" s="22" t="s">
        <v>184</v>
      </c>
      <c r="MUW6" s="2">
        <v>112</v>
      </c>
      <c r="MUX6" s="26"/>
      <c r="MUY6" s="23" t="s">
        <v>12</v>
      </c>
      <c r="MUZ6" s="24"/>
      <c r="MVA6" s="24"/>
      <c r="MVB6" s="24"/>
      <c r="MVC6" s="24"/>
      <c r="MVD6" s="24"/>
      <c r="MVE6" s="24"/>
      <c r="MVF6" s="24"/>
      <c r="MVG6" s="24"/>
      <c r="MVH6" s="24"/>
      <c r="MVI6" s="22" t="s">
        <v>393</v>
      </c>
      <c r="MVJ6" s="22" t="s">
        <v>182</v>
      </c>
      <c r="MVK6" s="22" t="s">
        <v>183</v>
      </c>
      <c r="MVL6" s="22" t="s">
        <v>184</v>
      </c>
      <c r="MVM6" s="2">
        <v>112</v>
      </c>
      <c r="MVN6" s="26"/>
      <c r="MVO6" s="23" t="s">
        <v>12</v>
      </c>
      <c r="MVP6" s="24"/>
      <c r="MVQ6" s="24"/>
      <c r="MVR6" s="24"/>
      <c r="MVS6" s="24"/>
      <c r="MVT6" s="24"/>
      <c r="MVU6" s="24"/>
      <c r="MVV6" s="24"/>
      <c r="MVW6" s="24"/>
      <c r="MVX6" s="24"/>
      <c r="MVY6" s="22" t="s">
        <v>393</v>
      </c>
      <c r="MVZ6" s="22" t="s">
        <v>182</v>
      </c>
      <c r="MWA6" s="22" t="s">
        <v>183</v>
      </c>
      <c r="MWB6" s="22" t="s">
        <v>184</v>
      </c>
      <c r="MWC6" s="2">
        <v>112</v>
      </c>
      <c r="MWD6" s="26"/>
      <c r="MWE6" s="23" t="s">
        <v>12</v>
      </c>
      <c r="MWF6" s="24"/>
      <c r="MWG6" s="24"/>
      <c r="MWH6" s="24"/>
      <c r="MWI6" s="24"/>
      <c r="MWJ6" s="24"/>
      <c r="MWK6" s="24"/>
      <c r="MWL6" s="24"/>
      <c r="MWM6" s="24"/>
      <c r="MWN6" s="24"/>
      <c r="MWO6" s="22" t="s">
        <v>393</v>
      </c>
      <c r="MWP6" s="22" t="s">
        <v>182</v>
      </c>
      <c r="MWQ6" s="22" t="s">
        <v>183</v>
      </c>
      <c r="MWR6" s="22" t="s">
        <v>184</v>
      </c>
      <c r="MWS6" s="2">
        <v>112</v>
      </c>
      <c r="MWT6" s="26"/>
      <c r="MWU6" s="23" t="s">
        <v>12</v>
      </c>
      <c r="MWV6" s="24"/>
      <c r="MWW6" s="24"/>
      <c r="MWX6" s="24"/>
      <c r="MWY6" s="24"/>
      <c r="MWZ6" s="24"/>
      <c r="MXA6" s="24"/>
      <c r="MXB6" s="24"/>
      <c r="MXC6" s="24"/>
      <c r="MXD6" s="24"/>
      <c r="MXE6" s="22" t="s">
        <v>393</v>
      </c>
      <c r="MXF6" s="22" t="s">
        <v>182</v>
      </c>
      <c r="MXG6" s="22" t="s">
        <v>183</v>
      </c>
      <c r="MXH6" s="22" t="s">
        <v>184</v>
      </c>
      <c r="MXI6" s="2">
        <v>112</v>
      </c>
      <c r="MXJ6" s="26"/>
      <c r="MXK6" s="23" t="s">
        <v>12</v>
      </c>
      <c r="MXL6" s="24"/>
      <c r="MXM6" s="24"/>
      <c r="MXN6" s="24"/>
      <c r="MXO6" s="24"/>
      <c r="MXP6" s="24"/>
      <c r="MXQ6" s="24"/>
      <c r="MXR6" s="24"/>
      <c r="MXS6" s="24"/>
      <c r="MXT6" s="24"/>
      <c r="MXU6" s="22" t="s">
        <v>393</v>
      </c>
      <c r="MXV6" s="22" t="s">
        <v>182</v>
      </c>
      <c r="MXW6" s="22" t="s">
        <v>183</v>
      </c>
      <c r="MXX6" s="22" t="s">
        <v>184</v>
      </c>
      <c r="MXY6" s="2">
        <v>112</v>
      </c>
      <c r="MXZ6" s="26"/>
      <c r="MYA6" s="23" t="s">
        <v>12</v>
      </c>
      <c r="MYB6" s="24"/>
      <c r="MYC6" s="24"/>
      <c r="MYD6" s="24"/>
      <c r="MYE6" s="24"/>
      <c r="MYF6" s="24"/>
      <c r="MYG6" s="24"/>
      <c r="MYH6" s="24"/>
      <c r="MYI6" s="24"/>
      <c r="MYJ6" s="24"/>
      <c r="MYK6" s="22" t="s">
        <v>393</v>
      </c>
      <c r="MYL6" s="22" t="s">
        <v>182</v>
      </c>
      <c r="MYM6" s="22" t="s">
        <v>183</v>
      </c>
      <c r="MYN6" s="22" t="s">
        <v>184</v>
      </c>
      <c r="MYO6" s="2">
        <v>112</v>
      </c>
      <c r="MYP6" s="26"/>
      <c r="MYQ6" s="23" t="s">
        <v>12</v>
      </c>
      <c r="MYR6" s="24"/>
      <c r="MYS6" s="24"/>
      <c r="MYT6" s="24"/>
      <c r="MYU6" s="24"/>
      <c r="MYV6" s="24"/>
      <c r="MYW6" s="24"/>
      <c r="MYX6" s="24"/>
      <c r="MYY6" s="24"/>
      <c r="MYZ6" s="24"/>
      <c r="MZA6" s="22" t="s">
        <v>393</v>
      </c>
      <c r="MZB6" s="22" t="s">
        <v>182</v>
      </c>
      <c r="MZC6" s="22" t="s">
        <v>183</v>
      </c>
      <c r="MZD6" s="22" t="s">
        <v>184</v>
      </c>
      <c r="MZE6" s="2">
        <v>112</v>
      </c>
      <c r="MZF6" s="26"/>
      <c r="MZG6" s="23" t="s">
        <v>12</v>
      </c>
      <c r="MZH6" s="24"/>
      <c r="MZI6" s="24"/>
      <c r="MZJ6" s="24"/>
      <c r="MZK6" s="24"/>
      <c r="MZL6" s="24"/>
      <c r="MZM6" s="24"/>
      <c r="MZN6" s="24"/>
      <c r="MZO6" s="24"/>
      <c r="MZP6" s="24"/>
      <c r="MZQ6" s="22" t="s">
        <v>393</v>
      </c>
      <c r="MZR6" s="22" t="s">
        <v>182</v>
      </c>
      <c r="MZS6" s="22" t="s">
        <v>183</v>
      </c>
      <c r="MZT6" s="22" t="s">
        <v>184</v>
      </c>
      <c r="MZU6" s="2">
        <v>112</v>
      </c>
      <c r="MZV6" s="26"/>
      <c r="MZW6" s="23" t="s">
        <v>12</v>
      </c>
      <c r="MZX6" s="24"/>
      <c r="MZY6" s="24"/>
      <c r="MZZ6" s="24"/>
      <c r="NAA6" s="24"/>
      <c r="NAB6" s="24"/>
      <c r="NAC6" s="24"/>
      <c r="NAD6" s="24"/>
      <c r="NAE6" s="24"/>
      <c r="NAF6" s="24"/>
      <c r="NAG6" s="22" t="s">
        <v>393</v>
      </c>
      <c r="NAH6" s="22" t="s">
        <v>182</v>
      </c>
      <c r="NAI6" s="22" t="s">
        <v>183</v>
      </c>
      <c r="NAJ6" s="22" t="s">
        <v>184</v>
      </c>
      <c r="NAK6" s="2">
        <v>112</v>
      </c>
      <c r="NAL6" s="26"/>
      <c r="NAM6" s="23" t="s">
        <v>12</v>
      </c>
      <c r="NAN6" s="24"/>
      <c r="NAO6" s="24"/>
      <c r="NAP6" s="24"/>
      <c r="NAQ6" s="24"/>
      <c r="NAR6" s="24"/>
      <c r="NAS6" s="24"/>
      <c r="NAT6" s="24"/>
      <c r="NAU6" s="24"/>
      <c r="NAV6" s="24"/>
      <c r="NAW6" s="22" t="s">
        <v>393</v>
      </c>
      <c r="NAX6" s="22" t="s">
        <v>182</v>
      </c>
      <c r="NAY6" s="22" t="s">
        <v>183</v>
      </c>
      <c r="NAZ6" s="22" t="s">
        <v>184</v>
      </c>
      <c r="NBA6" s="2">
        <v>112</v>
      </c>
      <c r="NBB6" s="26"/>
      <c r="NBC6" s="23" t="s">
        <v>12</v>
      </c>
      <c r="NBD6" s="24"/>
      <c r="NBE6" s="24"/>
      <c r="NBF6" s="24"/>
      <c r="NBG6" s="24"/>
      <c r="NBH6" s="24"/>
      <c r="NBI6" s="24"/>
      <c r="NBJ6" s="24"/>
      <c r="NBK6" s="24"/>
      <c r="NBL6" s="24"/>
      <c r="NBM6" s="22" t="s">
        <v>393</v>
      </c>
      <c r="NBN6" s="22" t="s">
        <v>182</v>
      </c>
      <c r="NBO6" s="22" t="s">
        <v>183</v>
      </c>
      <c r="NBP6" s="22" t="s">
        <v>184</v>
      </c>
      <c r="NBQ6" s="2">
        <v>112</v>
      </c>
      <c r="NBR6" s="26"/>
      <c r="NBS6" s="23" t="s">
        <v>12</v>
      </c>
      <c r="NBT6" s="24"/>
      <c r="NBU6" s="24"/>
      <c r="NBV6" s="24"/>
      <c r="NBW6" s="24"/>
      <c r="NBX6" s="24"/>
      <c r="NBY6" s="24"/>
      <c r="NBZ6" s="24"/>
      <c r="NCA6" s="24"/>
      <c r="NCB6" s="24"/>
      <c r="NCC6" s="22" t="s">
        <v>393</v>
      </c>
      <c r="NCD6" s="22" t="s">
        <v>182</v>
      </c>
      <c r="NCE6" s="22" t="s">
        <v>183</v>
      </c>
      <c r="NCF6" s="22" t="s">
        <v>184</v>
      </c>
      <c r="NCG6" s="2">
        <v>112</v>
      </c>
      <c r="NCH6" s="26"/>
      <c r="NCI6" s="23" t="s">
        <v>12</v>
      </c>
      <c r="NCJ6" s="24"/>
      <c r="NCK6" s="24"/>
      <c r="NCL6" s="24"/>
      <c r="NCM6" s="24"/>
      <c r="NCN6" s="24"/>
      <c r="NCO6" s="24"/>
      <c r="NCP6" s="24"/>
      <c r="NCQ6" s="24"/>
      <c r="NCR6" s="24"/>
      <c r="NCS6" s="22" t="s">
        <v>393</v>
      </c>
      <c r="NCT6" s="22" t="s">
        <v>182</v>
      </c>
      <c r="NCU6" s="22" t="s">
        <v>183</v>
      </c>
      <c r="NCV6" s="22" t="s">
        <v>184</v>
      </c>
      <c r="NCW6" s="2">
        <v>112</v>
      </c>
      <c r="NCX6" s="26"/>
      <c r="NCY6" s="23" t="s">
        <v>12</v>
      </c>
      <c r="NCZ6" s="24"/>
      <c r="NDA6" s="24"/>
      <c r="NDB6" s="24"/>
      <c r="NDC6" s="24"/>
      <c r="NDD6" s="24"/>
      <c r="NDE6" s="24"/>
      <c r="NDF6" s="24"/>
      <c r="NDG6" s="24"/>
      <c r="NDH6" s="24"/>
      <c r="NDI6" s="22" t="s">
        <v>393</v>
      </c>
      <c r="NDJ6" s="22" t="s">
        <v>182</v>
      </c>
      <c r="NDK6" s="22" t="s">
        <v>183</v>
      </c>
      <c r="NDL6" s="22" t="s">
        <v>184</v>
      </c>
      <c r="NDM6" s="2">
        <v>112</v>
      </c>
      <c r="NDN6" s="26"/>
      <c r="NDO6" s="23" t="s">
        <v>12</v>
      </c>
      <c r="NDP6" s="24"/>
      <c r="NDQ6" s="24"/>
      <c r="NDR6" s="24"/>
      <c r="NDS6" s="24"/>
      <c r="NDT6" s="24"/>
      <c r="NDU6" s="24"/>
      <c r="NDV6" s="24"/>
      <c r="NDW6" s="24"/>
      <c r="NDX6" s="24"/>
      <c r="NDY6" s="22" t="s">
        <v>393</v>
      </c>
      <c r="NDZ6" s="22" t="s">
        <v>182</v>
      </c>
      <c r="NEA6" s="22" t="s">
        <v>183</v>
      </c>
      <c r="NEB6" s="22" t="s">
        <v>184</v>
      </c>
      <c r="NEC6" s="2">
        <v>112</v>
      </c>
      <c r="NED6" s="26"/>
      <c r="NEE6" s="23" t="s">
        <v>12</v>
      </c>
      <c r="NEF6" s="24"/>
      <c r="NEG6" s="24"/>
      <c r="NEH6" s="24"/>
      <c r="NEI6" s="24"/>
      <c r="NEJ6" s="24"/>
      <c r="NEK6" s="24"/>
      <c r="NEL6" s="24"/>
      <c r="NEM6" s="24"/>
      <c r="NEN6" s="24"/>
      <c r="NEO6" s="22" t="s">
        <v>393</v>
      </c>
      <c r="NEP6" s="22" t="s">
        <v>182</v>
      </c>
      <c r="NEQ6" s="22" t="s">
        <v>183</v>
      </c>
      <c r="NER6" s="22" t="s">
        <v>184</v>
      </c>
      <c r="NES6" s="2">
        <v>112</v>
      </c>
      <c r="NET6" s="26"/>
      <c r="NEU6" s="23" t="s">
        <v>12</v>
      </c>
      <c r="NEV6" s="24"/>
      <c r="NEW6" s="24"/>
      <c r="NEX6" s="24"/>
      <c r="NEY6" s="24"/>
      <c r="NEZ6" s="24"/>
      <c r="NFA6" s="24"/>
      <c r="NFB6" s="24"/>
      <c r="NFC6" s="24"/>
      <c r="NFD6" s="24"/>
      <c r="NFE6" s="22" t="s">
        <v>393</v>
      </c>
      <c r="NFF6" s="22" t="s">
        <v>182</v>
      </c>
      <c r="NFG6" s="22" t="s">
        <v>183</v>
      </c>
      <c r="NFH6" s="22" t="s">
        <v>184</v>
      </c>
      <c r="NFI6" s="2">
        <v>112</v>
      </c>
      <c r="NFJ6" s="26"/>
      <c r="NFK6" s="23" t="s">
        <v>12</v>
      </c>
      <c r="NFL6" s="24"/>
      <c r="NFM6" s="24"/>
      <c r="NFN6" s="24"/>
      <c r="NFO6" s="24"/>
      <c r="NFP6" s="24"/>
      <c r="NFQ6" s="24"/>
      <c r="NFR6" s="24"/>
      <c r="NFS6" s="24"/>
      <c r="NFT6" s="24"/>
      <c r="NFU6" s="22" t="s">
        <v>393</v>
      </c>
      <c r="NFV6" s="22" t="s">
        <v>182</v>
      </c>
      <c r="NFW6" s="22" t="s">
        <v>183</v>
      </c>
      <c r="NFX6" s="22" t="s">
        <v>184</v>
      </c>
      <c r="NFY6" s="2">
        <v>112</v>
      </c>
      <c r="NFZ6" s="26"/>
      <c r="NGA6" s="23" t="s">
        <v>12</v>
      </c>
      <c r="NGB6" s="24"/>
      <c r="NGC6" s="24"/>
      <c r="NGD6" s="24"/>
      <c r="NGE6" s="24"/>
      <c r="NGF6" s="24"/>
      <c r="NGG6" s="24"/>
      <c r="NGH6" s="24"/>
      <c r="NGI6" s="24"/>
      <c r="NGJ6" s="24"/>
      <c r="NGK6" s="22" t="s">
        <v>393</v>
      </c>
      <c r="NGL6" s="22" t="s">
        <v>182</v>
      </c>
      <c r="NGM6" s="22" t="s">
        <v>183</v>
      </c>
      <c r="NGN6" s="22" t="s">
        <v>184</v>
      </c>
      <c r="NGO6" s="2">
        <v>112</v>
      </c>
      <c r="NGP6" s="26"/>
      <c r="NGQ6" s="23" t="s">
        <v>12</v>
      </c>
      <c r="NGR6" s="24"/>
      <c r="NGS6" s="24"/>
      <c r="NGT6" s="24"/>
      <c r="NGU6" s="24"/>
      <c r="NGV6" s="24"/>
      <c r="NGW6" s="24"/>
      <c r="NGX6" s="24"/>
      <c r="NGY6" s="24"/>
      <c r="NGZ6" s="24"/>
      <c r="NHA6" s="22" t="s">
        <v>393</v>
      </c>
      <c r="NHB6" s="22" t="s">
        <v>182</v>
      </c>
      <c r="NHC6" s="22" t="s">
        <v>183</v>
      </c>
      <c r="NHD6" s="22" t="s">
        <v>184</v>
      </c>
      <c r="NHE6" s="2">
        <v>112</v>
      </c>
      <c r="NHF6" s="26"/>
      <c r="NHG6" s="23" t="s">
        <v>12</v>
      </c>
      <c r="NHH6" s="24"/>
      <c r="NHI6" s="24"/>
      <c r="NHJ6" s="24"/>
      <c r="NHK6" s="24"/>
      <c r="NHL6" s="24"/>
      <c r="NHM6" s="24"/>
      <c r="NHN6" s="24"/>
      <c r="NHO6" s="24"/>
      <c r="NHP6" s="24"/>
      <c r="NHQ6" s="22" t="s">
        <v>393</v>
      </c>
      <c r="NHR6" s="22" t="s">
        <v>182</v>
      </c>
      <c r="NHS6" s="22" t="s">
        <v>183</v>
      </c>
      <c r="NHT6" s="22" t="s">
        <v>184</v>
      </c>
      <c r="NHU6" s="2">
        <v>112</v>
      </c>
      <c r="NHV6" s="26"/>
      <c r="NHW6" s="23" t="s">
        <v>12</v>
      </c>
      <c r="NHX6" s="24"/>
      <c r="NHY6" s="24"/>
      <c r="NHZ6" s="24"/>
      <c r="NIA6" s="24"/>
      <c r="NIB6" s="24"/>
      <c r="NIC6" s="24"/>
      <c r="NID6" s="24"/>
      <c r="NIE6" s="24"/>
      <c r="NIF6" s="24"/>
      <c r="NIG6" s="22" t="s">
        <v>393</v>
      </c>
      <c r="NIH6" s="22" t="s">
        <v>182</v>
      </c>
      <c r="NII6" s="22" t="s">
        <v>183</v>
      </c>
      <c r="NIJ6" s="22" t="s">
        <v>184</v>
      </c>
      <c r="NIK6" s="2">
        <v>112</v>
      </c>
      <c r="NIL6" s="26"/>
      <c r="NIM6" s="23" t="s">
        <v>12</v>
      </c>
      <c r="NIN6" s="24"/>
      <c r="NIO6" s="24"/>
      <c r="NIP6" s="24"/>
      <c r="NIQ6" s="24"/>
      <c r="NIR6" s="24"/>
      <c r="NIS6" s="24"/>
      <c r="NIT6" s="24"/>
      <c r="NIU6" s="24"/>
      <c r="NIV6" s="24"/>
      <c r="NIW6" s="22" t="s">
        <v>393</v>
      </c>
      <c r="NIX6" s="22" t="s">
        <v>182</v>
      </c>
      <c r="NIY6" s="22" t="s">
        <v>183</v>
      </c>
      <c r="NIZ6" s="22" t="s">
        <v>184</v>
      </c>
      <c r="NJA6" s="2">
        <v>112</v>
      </c>
      <c r="NJB6" s="26"/>
      <c r="NJC6" s="23" t="s">
        <v>12</v>
      </c>
      <c r="NJD6" s="24"/>
      <c r="NJE6" s="24"/>
      <c r="NJF6" s="24"/>
      <c r="NJG6" s="24"/>
      <c r="NJH6" s="24"/>
      <c r="NJI6" s="24"/>
      <c r="NJJ6" s="24"/>
      <c r="NJK6" s="24"/>
      <c r="NJL6" s="24"/>
      <c r="NJM6" s="22" t="s">
        <v>393</v>
      </c>
      <c r="NJN6" s="22" t="s">
        <v>182</v>
      </c>
      <c r="NJO6" s="22" t="s">
        <v>183</v>
      </c>
      <c r="NJP6" s="22" t="s">
        <v>184</v>
      </c>
      <c r="NJQ6" s="2">
        <v>112</v>
      </c>
      <c r="NJR6" s="26"/>
      <c r="NJS6" s="23" t="s">
        <v>12</v>
      </c>
      <c r="NJT6" s="24"/>
      <c r="NJU6" s="24"/>
      <c r="NJV6" s="24"/>
      <c r="NJW6" s="24"/>
      <c r="NJX6" s="24"/>
      <c r="NJY6" s="24"/>
      <c r="NJZ6" s="24"/>
      <c r="NKA6" s="24"/>
      <c r="NKB6" s="24"/>
      <c r="NKC6" s="22" t="s">
        <v>393</v>
      </c>
      <c r="NKD6" s="22" t="s">
        <v>182</v>
      </c>
      <c r="NKE6" s="22" t="s">
        <v>183</v>
      </c>
      <c r="NKF6" s="22" t="s">
        <v>184</v>
      </c>
      <c r="NKG6" s="2">
        <v>112</v>
      </c>
      <c r="NKH6" s="26"/>
      <c r="NKI6" s="23" t="s">
        <v>12</v>
      </c>
      <c r="NKJ6" s="24"/>
      <c r="NKK6" s="24"/>
      <c r="NKL6" s="24"/>
      <c r="NKM6" s="24"/>
      <c r="NKN6" s="24"/>
      <c r="NKO6" s="24"/>
      <c r="NKP6" s="24"/>
      <c r="NKQ6" s="24"/>
      <c r="NKR6" s="24"/>
      <c r="NKS6" s="22" t="s">
        <v>393</v>
      </c>
      <c r="NKT6" s="22" t="s">
        <v>182</v>
      </c>
      <c r="NKU6" s="22" t="s">
        <v>183</v>
      </c>
      <c r="NKV6" s="22" t="s">
        <v>184</v>
      </c>
      <c r="NKW6" s="2">
        <v>112</v>
      </c>
      <c r="NKX6" s="26"/>
      <c r="NKY6" s="23" t="s">
        <v>12</v>
      </c>
      <c r="NKZ6" s="24"/>
      <c r="NLA6" s="24"/>
      <c r="NLB6" s="24"/>
      <c r="NLC6" s="24"/>
      <c r="NLD6" s="24"/>
      <c r="NLE6" s="24"/>
      <c r="NLF6" s="24"/>
      <c r="NLG6" s="24"/>
      <c r="NLH6" s="24"/>
      <c r="NLI6" s="22" t="s">
        <v>393</v>
      </c>
      <c r="NLJ6" s="22" t="s">
        <v>182</v>
      </c>
      <c r="NLK6" s="22" t="s">
        <v>183</v>
      </c>
      <c r="NLL6" s="22" t="s">
        <v>184</v>
      </c>
      <c r="NLM6" s="2">
        <v>112</v>
      </c>
      <c r="NLN6" s="26"/>
      <c r="NLO6" s="23" t="s">
        <v>12</v>
      </c>
      <c r="NLP6" s="24"/>
      <c r="NLQ6" s="24"/>
      <c r="NLR6" s="24"/>
      <c r="NLS6" s="24"/>
      <c r="NLT6" s="24"/>
      <c r="NLU6" s="24"/>
      <c r="NLV6" s="24"/>
      <c r="NLW6" s="24"/>
      <c r="NLX6" s="24"/>
      <c r="NLY6" s="22" t="s">
        <v>393</v>
      </c>
      <c r="NLZ6" s="22" t="s">
        <v>182</v>
      </c>
      <c r="NMA6" s="22" t="s">
        <v>183</v>
      </c>
      <c r="NMB6" s="22" t="s">
        <v>184</v>
      </c>
      <c r="NMC6" s="2">
        <v>112</v>
      </c>
      <c r="NMD6" s="26"/>
      <c r="NME6" s="23" t="s">
        <v>12</v>
      </c>
      <c r="NMF6" s="24"/>
      <c r="NMG6" s="24"/>
      <c r="NMH6" s="24"/>
      <c r="NMI6" s="24"/>
      <c r="NMJ6" s="24"/>
      <c r="NMK6" s="24"/>
      <c r="NML6" s="24"/>
      <c r="NMM6" s="24"/>
      <c r="NMN6" s="24"/>
      <c r="NMO6" s="22" t="s">
        <v>393</v>
      </c>
      <c r="NMP6" s="22" t="s">
        <v>182</v>
      </c>
      <c r="NMQ6" s="22" t="s">
        <v>183</v>
      </c>
      <c r="NMR6" s="22" t="s">
        <v>184</v>
      </c>
      <c r="NMS6" s="2">
        <v>112</v>
      </c>
      <c r="NMT6" s="26"/>
      <c r="NMU6" s="23" t="s">
        <v>12</v>
      </c>
      <c r="NMV6" s="24"/>
      <c r="NMW6" s="24"/>
      <c r="NMX6" s="24"/>
      <c r="NMY6" s="24"/>
      <c r="NMZ6" s="24"/>
      <c r="NNA6" s="24"/>
      <c r="NNB6" s="24"/>
      <c r="NNC6" s="24"/>
      <c r="NND6" s="24"/>
      <c r="NNE6" s="22" t="s">
        <v>393</v>
      </c>
      <c r="NNF6" s="22" t="s">
        <v>182</v>
      </c>
      <c r="NNG6" s="22" t="s">
        <v>183</v>
      </c>
      <c r="NNH6" s="22" t="s">
        <v>184</v>
      </c>
      <c r="NNI6" s="2">
        <v>112</v>
      </c>
      <c r="NNJ6" s="26"/>
      <c r="NNK6" s="23" t="s">
        <v>12</v>
      </c>
      <c r="NNL6" s="24"/>
      <c r="NNM6" s="24"/>
      <c r="NNN6" s="24"/>
      <c r="NNO6" s="24"/>
      <c r="NNP6" s="24"/>
      <c r="NNQ6" s="24"/>
      <c r="NNR6" s="24"/>
      <c r="NNS6" s="24"/>
      <c r="NNT6" s="24"/>
      <c r="NNU6" s="22" t="s">
        <v>393</v>
      </c>
      <c r="NNV6" s="22" t="s">
        <v>182</v>
      </c>
      <c r="NNW6" s="22" t="s">
        <v>183</v>
      </c>
      <c r="NNX6" s="22" t="s">
        <v>184</v>
      </c>
      <c r="NNY6" s="2">
        <v>112</v>
      </c>
      <c r="NNZ6" s="26"/>
      <c r="NOA6" s="23" t="s">
        <v>12</v>
      </c>
      <c r="NOB6" s="24"/>
      <c r="NOC6" s="24"/>
      <c r="NOD6" s="24"/>
      <c r="NOE6" s="24"/>
      <c r="NOF6" s="24"/>
      <c r="NOG6" s="24"/>
      <c r="NOH6" s="24"/>
      <c r="NOI6" s="24"/>
      <c r="NOJ6" s="24"/>
      <c r="NOK6" s="22" t="s">
        <v>393</v>
      </c>
      <c r="NOL6" s="22" t="s">
        <v>182</v>
      </c>
      <c r="NOM6" s="22" t="s">
        <v>183</v>
      </c>
      <c r="NON6" s="22" t="s">
        <v>184</v>
      </c>
      <c r="NOO6" s="2">
        <v>112</v>
      </c>
      <c r="NOP6" s="26"/>
      <c r="NOQ6" s="23" t="s">
        <v>12</v>
      </c>
      <c r="NOR6" s="24"/>
      <c r="NOS6" s="24"/>
      <c r="NOT6" s="24"/>
      <c r="NOU6" s="24"/>
      <c r="NOV6" s="24"/>
      <c r="NOW6" s="24"/>
      <c r="NOX6" s="24"/>
      <c r="NOY6" s="24"/>
      <c r="NOZ6" s="24"/>
      <c r="NPA6" s="22" t="s">
        <v>393</v>
      </c>
      <c r="NPB6" s="22" t="s">
        <v>182</v>
      </c>
      <c r="NPC6" s="22" t="s">
        <v>183</v>
      </c>
      <c r="NPD6" s="22" t="s">
        <v>184</v>
      </c>
      <c r="NPE6" s="2">
        <v>112</v>
      </c>
      <c r="NPF6" s="26"/>
      <c r="NPG6" s="23" t="s">
        <v>12</v>
      </c>
      <c r="NPH6" s="24"/>
      <c r="NPI6" s="24"/>
      <c r="NPJ6" s="24"/>
      <c r="NPK6" s="24"/>
      <c r="NPL6" s="24"/>
      <c r="NPM6" s="24"/>
      <c r="NPN6" s="24"/>
      <c r="NPO6" s="24"/>
      <c r="NPP6" s="24"/>
      <c r="NPQ6" s="22" t="s">
        <v>393</v>
      </c>
      <c r="NPR6" s="22" t="s">
        <v>182</v>
      </c>
      <c r="NPS6" s="22" t="s">
        <v>183</v>
      </c>
      <c r="NPT6" s="22" t="s">
        <v>184</v>
      </c>
      <c r="NPU6" s="2">
        <v>112</v>
      </c>
      <c r="NPV6" s="26"/>
      <c r="NPW6" s="23" t="s">
        <v>12</v>
      </c>
      <c r="NPX6" s="24"/>
      <c r="NPY6" s="24"/>
      <c r="NPZ6" s="24"/>
      <c r="NQA6" s="24"/>
      <c r="NQB6" s="24"/>
      <c r="NQC6" s="24"/>
      <c r="NQD6" s="24"/>
      <c r="NQE6" s="24"/>
      <c r="NQF6" s="24"/>
      <c r="NQG6" s="22" t="s">
        <v>393</v>
      </c>
      <c r="NQH6" s="22" t="s">
        <v>182</v>
      </c>
      <c r="NQI6" s="22" t="s">
        <v>183</v>
      </c>
      <c r="NQJ6" s="22" t="s">
        <v>184</v>
      </c>
      <c r="NQK6" s="2">
        <v>112</v>
      </c>
      <c r="NQL6" s="26"/>
      <c r="NQM6" s="23" t="s">
        <v>12</v>
      </c>
      <c r="NQN6" s="24"/>
      <c r="NQO6" s="24"/>
      <c r="NQP6" s="24"/>
      <c r="NQQ6" s="24"/>
      <c r="NQR6" s="24"/>
      <c r="NQS6" s="24"/>
      <c r="NQT6" s="24"/>
      <c r="NQU6" s="24"/>
      <c r="NQV6" s="24"/>
      <c r="NQW6" s="22" t="s">
        <v>393</v>
      </c>
      <c r="NQX6" s="22" t="s">
        <v>182</v>
      </c>
      <c r="NQY6" s="22" t="s">
        <v>183</v>
      </c>
      <c r="NQZ6" s="22" t="s">
        <v>184</v>
      </c>
      <c r="NRA6" s="2">
        <v>112</v>
      </c>
      <c r="NRB6" s="26"/>
      <c r="NRC6" s="23" t="s">
        <v>12</v>
      </c>
      <c r="NRD6" s="24"/>
      <c r="NRE6" s="24"/>
      <c r="NRF6" s="24"/>
      <c r="NRG6" s="24"/>
      <c r="NRH6" s="24"/>
      <c r="NRI6" s="24"/>
      <c r="NRJ6" s="24"/>
      <c r="NRK6" s="24"/>
      <c r="NRL6" s="24"/>
      <c r="NRM6" s="22" t="s">
        <v>393</v>
      </c>
      <c r="NRN6" s="22" t="s">
        <v>182</v>
      </c>
      <c r="NRO6" s="22" t="s">
        <v>183</v>
      </c>
      <c r="NRP6" s="22" t="s">
        <v>184</v>
      </c>
      <c r="NRQ6" s="2">
        <v>112</v>
      </c>
      <c r="NRR6" s="26"/>
      <c r="NRS6" s="23" t="s">
        <v>12</v>
      </c>
      <c r="NRT6" s="24"/>
      <c r="NRU6" s="24"/>
      <c r="NRV6" s="24"/>
      <c r="NRW6" s="24"/>
      <c r="NRX6" s="24"/>
      <c r="NRY6" s="24"/>
      <c r="NRZ6" s="24"/>
      <c r="NSA6" s="24"/>
      <c r="NSB6" s="24"/>
      <c r="NSC6" s="22" t="s">
        <v>393</v>
      </c>
      <c r="NSD6" s="22" t="s">
        <v>182</v>
      </c>
      <c r="NSE6" s="22" t="s">
        <v>183</v>
      </c>
      <c r="NSF6" s="22" t="s">
        <v>184</v>
      </c>
      <c r="NSG6" s="2">
        <v>112</v>
      </c>
      <c r="NSH6" s="26"/>
      <c r="NSI6" s="23" t="s">
        <v>12</v>
      </c>
      <c r="NSJ6" s="24"/>
      <c r="NSK6" s="24"/>
      <c r="NSL6" s="24"/>
      <c r="NSM6" s="24"/>
      <c r="NSN6" s="24"/>
      <c r="NSO6" s="24"/>
      <c r="NSP6" s="24"/>
      <c r="NSQ6" s="24"/>
      <c r="NSR6" s="24"/>
      <c r="NSS6" s="22" t="s">
        <v>393</v>
      </c>
      <c r="NST6" s="22" t="s">
        <v>182</v>
      </c>
      <c r="NSU6" s="22" t="s">
        <v>183</v>
      </c>
      <c r="NSV6" s="22" t="s">
        <v>184</v>
      </c>
      <c r="NSW6" s="2">
        <v>112</v>
      </c>
      <c r="NSX6" s="26"/>
      <c r="NSY6" s="23" t="s">
        <v>12</v>
      </c>
      <c r="NSZ6" s="24"/>
      <c r="NTA6" s="24"/>
      <c r="NTB6" s="24"/>
      <c r="NTC6" s="24"/>
      <c r="NTD6" s="24"/>
      <c r="NTE6" s="24"/>
      <c r="NTF6" s="24"/>
      <c r="NTG6" s="24"/>
      <c r="NTH6" s="24"/>
      <c r="NTI6" s="22" t="s">
        <v>393</v>
      </c>
      <c r="NTJ6" s="22" t="s">
        <v>182</v>
      </c>
      <c r="NTK6" s="22" t="s">
        <v>183</v>
      </c>
      <c r="NTL6" s="22" t="s">
        <v>184</v>
      </c>
      <c r="NTM6" s="2">
        <v>112</v>
      </c>
      <c r="NTN6" s="26"/>
      <c r="NTO6" s="23" t="s">
        <v>12</v>
      </c>
      <c r="NTP6" s="24"/>
      <c r="NTQ6" s="24"/>
      <c r="NTR6" s="24"/>
      <c r="NTS6" s="24"/>
      <c r="NTT6" s="24"/>
      <c r="NTU6" s="24"/>
      <c r="NTV6" s="24"/>
      <c r="NTW6" s="24"/>
      <c r="NTX6" s="24"/>
      <c r="NTY6" s="22" t="s">
        <v>393</v>
      </c>
      <c r="NTZ6" s="22" t="s">
        <v>182</v>
      </c>
      <c r="NUA6" s="22" t="s">
        <v>183</v>
      </c>
      <c r="NUB6" s="22" t="s">
        <v>184</v>
      </c>
      <c r="NUC6" s="2">
        <v>112</v>
      </c>
      <c r="NUD6" s="26"/>
      <c r="NUE6" s="23" t="s">
        <v>12</v>
      </c>
      <c r="NUF6" s="24"/>
      <c r="NUG6" s="24"/>
      <c r="NUH6" s="24"/>
      <c r="NUI6" s="24"/>
      <c r="NUJ6" s="24"/>
      <c r="NUK6" s="24"/>
      <c r="NUL6" s="24"/>
      <c r="NUM6" s="24"/>
      <c r="NUN6" s="24"/>
      <c r="NUO6" s="22" t="s">
        <v>393</v>
      </c>
      <c r="NUP6" s="22" t="s">
        <v>182</v>
      </c>
      <c r="NUQ6" s="22" t="s">
        <v>183</v>
      </c>
      <c r="NUR6" s="22" t="s">
        <v>184</v>
      </c>
      <c r="NUS6" s="2">
        <v>112</v>
      </c>
      <c r="NUT6" s="26"/>
      <c r="NUU6" s="23" t="s">
        <v>12</v>
      </c>
      <c r="NUV6" s="24"/>
      <c r="NUW6" s="24"/>
      <c r="NUX6" s="24"/>
      <c r="NUY6" s="24"/>
      <c r="NUZ6" s="24"/>
      <c r="NVA6" s="24"/>
      <c r="NVB6" s="24"/>
      <c r="NVC6" s="24"/>
      <c r="NVD6" s="24"/>
      <c r="NVE6" s="22" t="s">
        <v>393</v>
      </c>
      <c r="NVF6" s="22" t="s">
        <v>182</v>
      </c>
      <c r="NVG6" s="22" t="s">
        <v>183</v>
      </c>
      <c r="NVH6" s="22" t="s">
        <v>184</v>
      </c>
      <c r="NVI6" s="2">
        <v>112</v>
      </c>
      <c r="NVJ6" s="26"/>
      <c r="NVK6" s="23" t="s">
        <v>12</v>
      </c>
      <c r="NVL6" s="24"/>
      <c r="NVM6" s="24"/>
      <c r="NVN6" s="24"/>
      <c r="NVO6" s="24"/>
      <c r="NVP6" s="24"/>
      <c r="NVQ6" s="24"/>
      <c r="NVR6" s="24"/>
      <c r="NVS6" s="24"/>
      <c r="NVT6" s="24"/>
      <c r="NVU6" s="22" t="s">
        <v>393</v>
      </c>
      <c r="NVV6" s="22" t="s">
        <v>182</v>
      </c>
      <c r="NVW6" s="22" t="s">
        <v>183</v>
      </c>
      <c r="NVX6" s="22" t="s">
        <v>184</v>
      </c>
      <c r="NVY6" s="2">
        <v>112</v>
      </c>
      <c r="NVZ6" s="26"/>
      <c r="NWA6" s="23" t="s">
        <v>12</v>
      </c>
      <c r="NWB6" s="24"/>
      <c r="NWC6" s="24"/>
      <c r="NWD6" s="24"/>
      <c r="NWE6" s="24"/>
      <c r="NWF6" s="24"/>
      <c r="NWG6" s="24"/>
      <c r="NWH6" s="24"/>
      <c r="NWI6" s="24"/>
      <c r="NWJ6" s="24"/>
      <c r="NWK6" s="22" t="s">
        <v>393</v>
      </c>
      <c r="NWL6" s="22" t="s">
        <v>182</v>
      </c>
      <c r="NWM6" s="22" t="s">
        <v>183</v>
      </c>
      <c r="NWN6" s="22" t="s">
        <v>184</v>
      </c>
      <c r="NWO6" s="2">
        <v>112</v>
      </c>
      <c r="NWP6" s="26"/>
      <c r="NWQ6" s="23" t="s">
        <v>12</v>
      </c>
      <c r="NWR6" s="24"/>
      <c r="NWS6" s="24"/>
      <c r="NWT6" s="24"/>
      <c r="NWU6" s="24"/>
      <c r="NWV6" s="24"/>
      <c r="NWW6" s="24"/>
      <c r="NWX6" s="24"/>
      <c r="NWY6" s="24"/>
      <c r="NWZ6" s="24"/>
      <c r="NXA6" s="22" t="s">
        <v>393</v>
      </c>
      <c r="NXB6" s="22" t="s">
        <v>182</v>
      </c>
      <c r="NXC6" s="22" t="s">
        <v>183</v>
      </c>
      <c r="NXD6" s="22" t="s">
        <v>184</v>
      </c>
      <c r="NXE6" s="2">
        <v>112</v>
      </c>
      <c r="NXF6" s="26"/>
      <c r="NXG6" s="23" t="s">
        <v>12</v>
      </c>
      <c r="NXH6" s="24"/>
      <c r="NXI6" s="24"/>
      <c r="NXJ6" s="24"/>
      <c r="NXK6" s="24"/>
      <c r="NXL6" s="24"/>
      <c r="NXM6" s="24"/>
      <c r="NXN6" s="24"/>
      <c r="NXO6" s="24"/>
      <c r="NXP6" s="24"/>
      <c r="NXQ6" s="22" t="s">
        <v>393</v>
      </c>
      <c r="NXR6" s="22" t="s">
        <v>182</v>
      </c>
      <c r="NXS6" s="22" t="s">
        <v>183</v>
      </c>
      <c r="NXT6" s="22" t="s">
        <v>184</v>
      </c>
      <c r="NXU6" s="2">
        <v>112</v>
      </c>
      <c r="NXV6" s="26"/>
      <c r="NXW6" s="23" t="s">
        <v>12</v>
      </c>
      <c r="NXX6" s="24"/>
      <c r="NXY6" s="24"/>
      <c r="NXZ6" s="24"/>
      <c r="NYA6" s="24"/>
      <c r="NYB6" s="24"/>
      <c r="NYC6" s="24"/>
      <c r="NYD6" s="24"/>
      <c r="NYE6" s="24"/>
      <c r="NYF6" s="24"/>
      <c r="NYG6" s="22" t="s">
        <v>393</v>
      </c>
      <c r="NYH6" s="22" t="s">
        <v>182</v>
      </c>
      <c r="NYI6" s="22" t="s">
        <v>183</v>
      </c>
      <c r="NYJ6" s="22" t="s">
        <v>184</v>
      </c>
      <c r="NYK6" s="2">
        <v>112</v>
      </c>
      <c r="NYL6" s="26"/>
      <c r="NYM6" s="23" t="s">
        <v>12</v>
      </c>
      <c r="NYN6" s="24"/>
      <c r="NYO6" s="24"/>
      <c r="NYP6" s="24"/>
      <c r="NYQ6" s="24"/>
      <c r="NYR6" s="24"/>
      <c r="NYS6" s="24"/>
      <c r="NYT6" s="24"/>
      <c r="NYU6" s="24"/>
      <c r="NYV6" s="24"/>
      <c r="NYW6" s="22" t="s">
        <v>393</v>
      </c>
      <c r="NYX6" s="22" t="s">
        <v>182</v>
      </c>
      <c r="NYY6" s="22" t="s">
        <v>183</v>
      </c>
      <c r="NYZ6" s="22" t="s">
        <v>184</v>
      </c>
      <c r="NZA6" s="2">
        <v>112</v>
      </c>
      <c r="NZB6" s="26"/>
      <c r="NZC6" s="23" t="s">
        <v>12</v>
      </c>
      <c r="NZD6" s="24"/>
      <c r="NZE6" s="24"/>
      <c r="NZF6" s="24"/>
      <c r="NZG6" s="24"/>
      <c r="NZH6" s="24"/>
      <c r="NZI6" s="24"/>
      <c r="NZJ6" s="24"/>
      <c r="NZK6" s="24"/>
      <c r="NZL6" s="24"/>
      <c r="NZM6" s="22" t="s">
        <v>393</v>
      </c>
      <c r="NZN6" s="22" t="s">
        <v>182</v>
      </c>
      <c r="NZO6" s="22" t="s">
        <v>183</v>
      </c>
      <c r="NZP6" s="22" t="s">
        <v>184</v>
      </c>
      <c r="NZQ6" s="2">
        <v>112</v>
      </c>
      <c r="NZR6" s="26"/>
      <c r="NZS6" s="23" t="s">
        <v>12</v>
      </c>
      <c r="NZT6" s="24"/>
      <c r="NZU6" s="24"/>
      <c r="NZV6" s="24"/>
      <c r="NZW6" s="24"/>
      <c r="NZX6" s="24"/>
      <c r="NZY6" s="24"/>
      <c r="NZZ6" s="24"/>
      <c r="OAA6" s="24"/>
      <c r="OAB6" s="24"/>
      <c r="OAC6" s="22" t="s">
        <v>393</v>
      </c>
      <c r="OAD6" s="22" t="s">
        <v>182</v>
      </c>
      <c r="OAE6" s="22" t="s">
        <v>183</v>
      </c>
      <c r="OAF6" s="22" t="s">
        <v>184</v>
      </c>
      <c r="OAG6" s="2">
        <v>112</v>
      </c>
      <c r="OAH6" s="26"/>
      <c r="OAI6" s="23" t="s">
        <v>12</v>
      </c>
      <c r="OAJ6" s="24"/>
      <c r="OAK6" s="24"/>
      <c r="OAL6" s="24"/>
      <c r="OAM6" s="24"/>
      <c r="OAN6" s="24"/>
      <c r="OAO6" s="24"/>
      <c r="OAP6" s="24"/>
      <c r="OAQ6" s="24"/>
      <c r="OAR6" s="24"/>
      <c r="OAS6" s="22" t="s">
        <v>393</v>
      </c>
      <c r="OAT6" s="22" t="s">
        <v>182</v>
      </c>
      <c r="OAU6" s="22" t="s">
        <v>183</v>
      </c>
      <c r="OAV6" s="22" t="s">
        <v>184</v>
      </c>
      <c r="OAW6" s="2">
        <v>112</v>
      </c>
      <c r="OAX6" s="26"/>
      <c r="OAY6" s="23" t="s">
        <v>12</v>
      </c>
      <c r="OAZ6" s="24"/>
      <c r="OBA6" s="24"/>
      <c r="OBB6" s="24"/>
      <c r="OBC6" s="24"/>
      <c r="OBD6" s="24"/>
      <c r="OBE6" s="24"/>
      <c r="OBF6" s="24"/>
      <c r="OBG6" s="24"/>
      <c r="OBH6" s="24"/>
      <c r="OBI6" s="22" t="s">
        <v>393</v>
      </c>
      <c r="OBJ6" s="22" t="s">
        <v>182</v>
      </c>
      <c r="OBK6" s="22" t="s">
        <v>183</v>
      </c>
      <c r="OBL6" s="22" t="s">
        <v>184</v>
      </c>
      <c r="OBM6" s="2">
        <v>112</v>
      </c>
      <c r="OBN6" s="26"/>
      <c r="OBO6" s="23" t="s">
        <v>12</v>
      </c>
      <c r="OBP6" s="24"/>
      <c r="OBQ6" s="24"/>
      <c r="OBR6" s="24"/>
      <c r="OBS6" s="24"/>
      <c r="OBT6" s="24"/>
      <c r="OBU6" s="24"/>
      <c r="OBV6" s="24"/>
      <c r="OBW6" s="24"/>
      <c r="OBX6" s="24"/>
      <c r="OBY6" s="22" t="s">
        <v>393</v>
      </c>
      <c r="OBZ6" s="22" t="s">
        <v>182</v>
      </c>
      <c r="OCA6" s="22" t="s">
        <v>183</v>
      </c>
      <c r="OCB6" s="22" t="s">
        <v>184</v>
      </c>
      <c r="OCC6" s="2">
        <v>112</v>
      </c>
      <c r="OCD6" s="26"/>
      <c r="OCE6" s="23" t="s">
        <v>12</v>
      </c>
      <c r="OCF6" s="24"/>
      <c r="OCG6" s="24"/>
      <c r="OCH6" s="24"/>
      <c r="OCI6" s="24"/>
      <c r="OCJ6" s="24"/>
      <c r="OCK6" s="24"/>
      <c r="OCL6" s="24"/>
      <c r="OCM6" s="24"/>
      <c r="OCN6" s="24"/>
      <c r="OCO6" s="22" t="s">
        <v>393</v>
      </c>
      <c r="OCP6" s="22" t="s">
        <v>182</v>
      </c>
      <c r="OCQ6" s="22" t="s">
        <v>183</v>
      </c>
      <c r="OCR6" s="22" t="s">
        <v>184</v>
      </c>
      <c r="OCS6" s="2">
        <v>112</v>
      </c>
      <c r="OCT6" s="26"/>
      <c r="OCU6" s="23" t="s">
        <v>12</v>
      </c>
      <c r="OCV6" s="24"/>
      <c r="OCW6" s="24"/>
      <c r="OCX6" s="24"/>
      <c r="OCY6" s="24"/>
      <c r="OCZ6" s="24"/>
      <c r="ODA6" s="24"/>
      <c r="ODB6" s="24"/>
      <c r="ODC6" s="24"/>
      <c r="ODD6" s="24"/>
      <c r="ODE6" s="22" t="s">
        <v>393</v>
      </c>
      <c r="ODF6" s="22" t="s">
        <v>182</v>
      </c>
      <c r="ODG6" s="22" t="s">
        <v>183</v>
      </c>
      <c r="ODH6" s="22" t="s">
        <v>184</v>
      </c>
      <c r="ODI6" s="2">
        <v>112</v>
      </c>
      <c r="ODJ6" s="26"/>
      <c r="ODK6" s="23" t="s">
        <v>12</v>
      </c>
      <c r="ODL6" s="24"/>
      <c r="ODM6" s="24"/>
      <c r="ODN6" s="24"/>
      <c r="ODO6" s="24"/>
      <c r="ODP6" s="24"/>
      <c r="ODQ6" s="24"/>
      <c r="ODR6" s="24"/>
      <c r="ODS6" s="24"/>
      <c r="ODT6" s="24"/>
      <c r="ODU6" s="22" t="s">
        <v>393</v>
      </c>
      <c r="ODV6" s="22" t="s">
        <v>182</v>
      </c>
      <c r="ODW6" s="22" t="s">
        <v>183</v>
      </c>
      <c r="ODX6" s="22" t="s">
        <v>184</v>
      </c>
      <c r="ODY6" s="2">
        <v>112</v>
      </c>
      <c r="ODZ6" s="26"/>
      <c r="OEA6" s="23" t="s">
        <v>12</v>
      </c>
      <c r="OEB6" s="24"/>
      <c r="OEC6" s="24"/>
      <c r="OED6" s="24"/>
      <c r="OEE6" s="24"/>
      <c r="OEF6" s="24"/>
      <c r="OEG6" s="24"/>
      <c r="OEH6" s="24"/>
      <c r="OEI6" s="24"/>
      <c r="OEJ6" s="24"/>
      <c r="OEK6" s="22" t="s">
        <v>393</v>
      </c>
      <c r="OEL6" s="22" t="s">
        <v>182</v>
      </c>
      <c r="OEM6" s="22" t="s">
        <v>183</v>
      </c>
      <c r="OEN6" s="22" t="s">
        <v>184</v>
      </c>
      <c r="OEO6" s="2">
        <v>112</v>
      </c>
      <c r="OEP6" s="26"/>
      <c r="OEQ6" s="23" t="s">
        <v>12</v>
      </c>
      <c r="OER6" s="24"/>
      <c r="OES6" s="24"/>
      <c r="OET6" s="24"/>
      <c r="OEU6" s="24"/>
      <c r="OEV6" s="24"/>
      <c r="OEW6" s="24"/>
      <c r="OEX6" s="24"/>
      <c r="OEY6" s="24"/>
      <c r="OEZ6" s="24"/>
      <c r="OFA6" s="22" t="s">
        <v>393</v>
      </c>
      <c r="OFB6" s="22" t="s">
        <v>182</v>
      </c>
      <c r="OFC6" s="22" t="s">
        <v>183</v>
      </c>
      <c r="OFD6" s="22" t="s">
        <v>184</v>
      </c>
      <c r="OFE6" s="2">
        <v>112</v>
      </c>
      <c r="OFF6" s="26"/>
      <c r="OFG6" s="23" t="s">
        <v>12</v>
      </c>
      <c r="OFH6" s="24"/>
      <c r="OFI6" s="24"/>
      <c r="OFJ6" s="24"/>
      <c r="OFK6" s="24"/>
      <c r="OFL6" s="24"/>
      <c r="OFM6" s="24"/>
      <c r="OFN6" s="24"/>
      <c r="OFO6" s="24"/>
      <c r="OFP6" s="24"/>
      <c r="OFQ6" s="22" t="s">
        <v>393</v>
      </c>
      <c r="OFR6" s="22" t="s">
        <v>182</v>
      </c>
      <c r="OFS6" s="22" t="s">
        <v>183</v>
      </c>
      <c r="OFT6" s="22" t="s">
        <v>184</v>
      </c>
      <c r="OFU6" s="2">
        <v>112</v>
      </c>
      <c r="OFV6" s="26"/>
      <c r="OFW6" s="23" t="s">
        <v>12</v>
      </c>
      <c r="OFX6" s="24"/>
      <c r="OFY6" s="24"/>
      <c r="OFZ6" s="24"/>
      <c r="OGA6" s="24"/>
      <c r="OGB6" s="24"/>
      <c r="OGC6" s="24"/>
      <c r="OGD6" s="24"/>
      <c r="OGE6" s="24"/>
      <c r="OGF6" s="24"/>
      <c r="OGG6" s="22" t="s">
        <v>393</v>
      </c>
      <c r="OGH6" s="22" t="s">
        <v>182</v>
      </c>
      <c r="OGI6" s="22" t="s">
        <v>183</v>
      </c>
      <c r="OGJ6" s="22" t="s">
        <v>184</v>
      </c>
      <c r="OGK6" s="2">
        <v>112</v>
      </c>
      <c r="OGL6" s="26"/>
      <c r="OGM6" s="23" t="s">
        <v>12</v>
      </c>
      <c r="OGN6" s="24"/>
      <c r="OGO6" s="24"/>
      <c r="OGP6" s="24"/>
      <c r="OGQ6" s="24"/>
      <c r="OGR6" s="24"/>
      <c r="OGS6" s="24"/>
      <c r="OGT6" s="24"/>
      <c r="OGU6" s="24"/>
      <c r="OGV6" s="24"/>
      <c r="OGW6" s="22" t="s">
        <v>393</v>
      </c>
      <c r="OGX6" s="22" t="s">
        <v>182</v>
      </c>
      <c r="OGY6" s="22" t="s">
        <v>183</v>
      </c>
      <c r="OGZ6" s="22" t="s">
        <v>184</v>
      </c>
      <c r="OHA6" s="2">
        <v>112</v>
      </c>
      <c r="OHB6" s="26"/>
      <c r="OHC6" s="23" t="s">
        <v>12</v>
      </c>
      <c r="OHD6" s="24"/>
      <c r="OHE6" s="24"/>
      <c r="OHF6" s="24"/>
      <c r="OHG6" s="24"/>
      <c r="OHH6" s="24"/>
      <c r="OHI6" s="24"/>
      <c r="OHJ6" s="24"/>
      <c r="OHK6" s="24"/>
      <c r="OHL6" s="24"/>
      <c r="OHM6" s="22" t="s">
        <v>393</v>
      </c>
      <c r="OHN6" s="22" t="s">
        <v>182</v>
      </c>
      <c r="OHO6" s="22" t="s">
        <v>183</v>
      </c>
      <c r="OHP6" s="22" t="s">
        <v>184</v>
      </c>
      <c r="OHQ6" s="2">
        <v>112</v>
      </c>
      <c r="OHR6" s="26"/>
      <c r="OHS6" s="23" t="s">
        <v>12</v>
      </c>
      <c r="OHT6" s="24"/>
      <c r="OHU6" s="24"/>
      <c r="OHV6" s="24"/>
      <c r="OHW6" s="24"/>
      <c r="OHX6" s="24"/>
      <c r="OHY6" s="24"/>
      <c r="OHZ6" s="24"/>
      <c r="OIA6" s="24"/>
      <c r="OIB6" s="24"/>
      <c r="OIC6" s="22" t="s">
        <v>393</v>
      </c>
      <c r="OID6" s="22" t="s">
        <v>182</v>
      </c>
      <c r="OIE6" s="22" t="s">
        <v>183</v>
      </c>
      <c r="OIF6" s="22" t="s">
        <v>184</v>
      </c>
      <c r="OIG6" s="2">
        <v>112</v>
      </c>
      <c r="OIH6" s="26"/>
      <c r="OII6" s="23" t="s">
        <v>12</v>
      </c>
      <c r="OIJ6" s="24"/>
      <c r="OIK6" s="24"/>
      <c r="OIL6" s="24"/>
      <c r="OIM6" s="24"/>
      <c r="OIN6" s="24"/>
      <c r="OIO6" s="24"/>
      <c r="OIP6" s="24"/>
      <c r="OIQ6" s="24"/>
      <c r="OIR6" s="24"/>
      <c r="OIS6" s="22" t="s">
        <v>393</v>
      </c>
      <c r="OIT6" s="22" t="s">
        <v>182</v>
      </c>
      <c r="OIU6" s="22" t="s">
        <v>183</v>
      </c>
      <c r="OIV6" s="22" t="s">
        <v>184</v>
      </c>
      <c r="OIW6" s="2">
        <v>112</v>
      </c>
      <c r="OIX6" s="26"/>
      <c r="OIY6" s="23" t="s">
        <v>12</v>
      </c>
      <c r="OIZ6" s="24"/>
      <c r="OJA6" s="24"/>
      <c r="OJB6" s="24"/>
      <c r="OJC6" s="24"/>
      <c r="OJD6" s="24"/>
      <c r="OJE6" s="24"/>
      <c r="OJF6" s="24"/>
      <c r="OJG6" s="24"/>
      <c r="OJH6" s="24"/>
      <c r="OJI6" s="22" t="s">
        <v>393</v>
      </c>
      <c r="OJJ6" s="22" t="s">
        <v>182</v>
      </c>
      <c r="OJK6" s="22" t="s">
        <v>183</v>
      </c>
      <c r="OJL6" s="22" t="s">
        <v>184</v>
      </c>
      <c r="OJM6" s="2">
        <v>112</v>
      </c>
      <c r="OJN6" s="26"/>
      <c r="OJO6" s="23" t="s">
        <v>12</v>
      </c>
      <c r="OJP6" s="24"/>
      <c r="OJQ6" s="24"/>
      <c r="OJR6" s="24"/>
      <c r="OJS6" s="24"/>
      <c r="OJT6" s="24"/>
      <c r="OJU6" s="24"/>
      <c r="OJV6" s="24"/>
      <c r="OJW6" s="24"/>
      <c r="OJX6" s="24"/>
      <c r="OJY6" s="22" t="s">
        <v>393</v>
      </c>
      <c r="OJZ6" s="22" t="s">
        <v>182</v>
      </c>
      <c r="OKA6" s="22" t="s">
        <v>183</v>
      </c>
      <c r="OKB6" s="22" t="s">
        <v>184</v>
      </c>
      <c r="OKC6" s="2">
        <v>112</v>
      </c>
      <c r="OKD6" s="26"/>
      <c r="OKE6" s="23" t="s">
        <v>12</v>
      </c>
      <c r="OKF6" s="24"/>
      <c r="OKG6" s="24"/>
      <c r="OKH6" s="24"/>
      <c r="OKI6" s="24"/>
      <c r="OKJ6" s="24"/>
      <c r="OKK6" s="24"/>
      <c r="OKL6" s="24"/>
      <c r="OKM6" s="24"/>
      <c r="OKN6" s="24"/>
      <c r="OKO6" s="22" t="s">
        <v>393</v>
      </c>
      <c r="OKP6" s="22" t="s">
        <v>182</v>
      </c>
      <c r="OKQ6" s="22" t="s">
        <v>183</v>
      </c>
      <c r="OKR6" s="22" t="s">
        <v>184</v>
      </c>
      <c r="OKS6" s="2">
        <v>112</v>
      </c>
      <c r="OKT6" s="26"/>
      <c r="OKU6" s="23" t="s">
        <v>12</v>
      </c>
      <c r="OKV6" s="24"/>
      <c r="OKW6" s="24"/>
      <c r="OKX6" s="24"/>
      <c r="OKY6" s="24"/>
      <c r="OKZ6" s="24"/>
      <c r="OLA6" s="24"/>
      <c r="OLB6" s="24"/>
      <c r="OLC6" s="24"/>
      <c r="OLD6" s="24"/>
      <c r="OLE6" s="22" t="s">
        <v>393</v>
      </c>
      <c r="OLF6" s="22" t="s">
        <v>182</v>
      </c>
      <c r="OLG6" s="22" t="s">
        <v>183</v>
      </c>
      <c r="OLH6" s="22" t="s">
        <v>184</v>
      </c>
      <c r="OLI6" s="2">
        <v>112</v>
      </c>
      <c r="OLJ6" s="26"/>
      <c r="OLK6" s="23" t="s">
        <v>12</v>
      </c>
      <c r="OLL6" s="24"/>
      <c r="OLM6" s="24"/>
      <c r="OLN6" s="24"/>
      <c r="OLO6" s="24"/>
      <c r="OLP6" s="24"/>
      <c r="OLQ6" s="24"/>
      <c r="OLR6" s="24"/>
      <c r="OLS6" s="24"/>
      <c r="OLT6" s="24"/>
      <c r="OLU6" s="22" t="s">
        <v>393</v>
      </c>
      <c r="OLV6" s="22" t="s">
        <v>182</v>
      </c>
      <c r="OLW6" s="22" t="s">
        <v>183</v>
      </c>
      <c r="OLX6" s="22" t="s">
        <v>184</v>
      </c>
      <c r="OLY6" s="2">
        <v>112</v>
      </c>
      <c r="OLZ6" s="26"/>
      <c r="OMA6" s="23" t="s">
        <v>12</v>
      </c>
      <c r="OMB6" s="24"/>
      <c r="OMC6" s="24"/>
      <c r="OMD6" s="24"/>
      <c r="OME6" s="24"/>
      <c r="OMF6" s="24"/>
      <c r="OMG6" s="24"/>
      <c r="OMH6" s="24"/>
      <c r="OMI6" s="24"/>
      <c r="OMJ6" s="24"/>
      <c r="OMK6" s="22" t="s">
        <v>393</v>
      </c>
      <c r="OML6" s="22" t="s">
        <v>182</v>
      </c>
      <c r="OMM6" s="22" t="s">
        <v>183</v>
      </c>
      <c r="OMN6" s="22" t="s">
        <v>184</v>
      </c>
      <c r="OMO6" s="2">
        <v>112</v>
      </c>
      <c r="OMP6" s="26"/>
      <c r="OMQ6" s="23" t="s">
        <v>12</v>
      </c>
      <c r="OMR6" s="24"/>
      <c r="OMS6" s="24"/>
      <c r="OMT6" s="24"/>
      <c r="OMU6" s="24"/>
      <c r="OMV6" s="24"/>
      <c r="OMW6" s="24"/>
      <c r="OMX6" s="24"/>
      <c r="OMY6" s="24"/>
      <c r="OMZ6" s="24"/>
      <c r="ONA6" s="22" t="s">
        <v>393</v>
      </c>
      <c r="ONB6" s="22" t="s">
        <v>182</v>
      </c>
      <c r="ONC6" s="22" t="s">
        <v>183</v>
      </c>
      <c r="OND6" s="22" t="s">
        <v>184</v>
      </c>
      <c r="ONE6" s="2">
        <v>112</v>
      </c>
      <c r="ONF6" s="26"/>
      <c r="ONG6" s="23" t="s">
        <v>12</v>
      </c>
      <c r="ONH6" s="24"/>
      <c r="ONI6" s="24"/>
      <c r="ONJ6" s="24"/>
      <c r="ONK6" s="24"/>
      <c r="ONL6" s="24"/>
      <c r="ONM6" s="24"/>
      <c r="ONN6" s="24"/>
      <c r="ONO6" s="24"/>
      <c r="ONP6" s="24"/>
      <c r="ONQ6" s="22" t="s">
        <v>393</v>
      </c>
      <c r="ONR6" s="22" t="s">
        <v>182</v>
      </c>
      <c r="ONS6" s="22" t="s">
        <v>183</v>
      </c>
      <c r="ONT6" s="22" t="s">
        <v>184</v>
      </c>
      <c r="ONU6" s="2">
        <v>112</v>
      </c>
      <c r="ONV6" s="26"/>
      <c r="ONW6" s="23" t="s">
        <v>12</v>
      </c>
      <c r="ONX6" s="24"/>
      <c r="ONY6" s="24"/>
      <c r="ONZ6" s="24"/>
      <c r="OOA6" s="24"/>
      <c r="OOB6" s="24"/>
      <c r="OOC6" s="24"/>
      <c r="OOD6" s="24"/>
      <c r="OOE6" s="24"/>
      <c r="OOF6" s="24"/>
      <c r="OOG6" s="22" t="s">
        <v>393</v>
      </c>
      <c r="OOH6" s="22" t="s">
        <v>182</v>
      </c>
      <c r="OOI6" s="22" t="s">
        <v>183</v>
      </c>
      <c r="OOJ6" s="22" t="s">
        <v>184</v>
      </c>
      <c r="OOK6" s="2">
        <v>112</v>
      </c>
      <c r="OOL6" s="26"/>
      <c r="OOM6" s="23" t="s">
        <v>12</v>
      </c>
      <c r="OON6" s="24"/>
      <c r="OOO6" s="24"/>
      <c r="OOP6" s="24"/>
      <c r="OOQ6" s="24"/>
      <c r="OOR6" s="24"/>
      <c r="OOS6" s="24"/>
      <c r="OOT6" s="24"/>
      <c r="OOU6" s="24"/>
      <c r="OOV6" s="24"/>
      <c r="OOW6" s="22" t="s">
        <v>393</v>
      </c>
      <c r="OOX6" s="22" t="s">
        <v>182</v>
      </c>
      <c r="OOY6" s="22" t="s">
        <v>183</v>
      </c>
      <c r="OOZ6" s="22" t="s">
        <v>184</v>
      </c>
      <c r="OPA6" s="2">
        <v>112</v>
      </c>
      <c r="OPB6" s="26"/>
      <c r="OPC6" s="23" t="s">
        <v>12</v>
      </c>
      <c r="OPD6" s="24"/>
      <c r="OPE6" s="24"/>
      <c r="OPF6" s="24"/>
      <c r="OPG6" s="24"/>
      <c r="OPH6" s="24"/>
      <c r="OPI6" s="24"/>
      <c r="OPJ6" s="24"/>
      <c r="OPK6" s="24"/>
      <c r="OPL6" s="24"/>
      <c r="OPM6" s="22" t="s">
        <v>393</v>
      </c>
      <c r="OPN6" s="22" t="s">
        <v>182</v>
      </c>
      <c r="OPO6" s="22" t="s">
        <v>183</v>
      </c>
      <c r="OPP6" s="22" t="s">
        <v>184</v>
      </c>
      <c r="OPQ6" s="2">
        <v>112</v>
      </c>
      <c r="OPR6" s="26"/>
      <c r="OPS6" s="23" t="s">
        <v>12</v>
      </c>
      <c r="OPT6" s="24"/>
      <c r="OPU6" s="24"/>
      <c r="OPV6" s="24"/>
      <c r="OPW6" s="24"/>
      <c r="OPX6" s="24"/>
      <c r="OPY6" s="24"/>
      <c r="OPZ6" s="24"/>
      <c r="OQA6" s="24"/>
      <c r="OQB6" s="24"/>
      <c r="OQC6" s="22" t="s">
        <v>393</v>
      </c>
      <c r="OQD6" s="22" t="s">
        <v>182</v>
      </c>
      <c r="OQE6" s="22" t="s">
        <v>183</v>
      </c>
      <c r="OQF6" s="22" t="s">
        <v>184</v>
      </c>
      <c r="OQG6" s="2">
        <v>112</v>
      </c>
      <c r="OQH6" s="26"/>
      <c r="OQI6" s="23" t="s">
        <v>12</v>
      </c>
      <c r="OQJ6" s="24"/>
      <c r="OQK6" s="24"/>
      <c r="OQL6" s="24"/>
      <c r="OQM6" s="24"/>
      <c r="OQN6" s="24"/>
      <c r="OQO6" s="24"/>
      <c r="OQP6" s="24"/>
      <c r="OQQ6" s="24"/>
      <c r="OQR6" s="24"/>
      <c r="OQS6" s="22" t="s">
        <v>393</v>
      </c>
      <c r="OQT6" s="22" t="s">
        <v>182</v>
      </c>
      <c r="OQU6" s="22" t="s">
        <v>183</v>
      </c>
      <c r="OQV6" s="22" t="s">
        <v>184</v>
      </c>
      <c r="OQW6" s="2">
        <v>112</v>
      </c>
      <c r="OQX6" s="26"/>
      <c r="OQY6" s="23" t="s">
        <v>12</v>
      </c>
      <c r="OQZ6" s="24"/>
      <c r="ORA6" s="24"/>
      <c r="ORB6" s="24"/>
      <c r="ORC6" s="24"/>
      <c r="ORD6" s="24"/>
      <c r="ORE6" s="24"/>
      <c r="ORF6" s="24"/>
      <c r="ORG6" s="24"/>
      <c r="ORH6" s="24"/>
      <c r="ORI6" s="22" t="s">
        <v>393</v>
      </c>
      <c r="ORJ6" s="22" t="s">
        <v>182</v>
      </c>
      <c r="ORK6" s="22" t="s">
        <v>183</v>
      </c>
      <c r="ORL6" s="22" t="s">
        <v>184</v>
      </c>
      <c r="ORM6" s="2">
        <v>112</v>
      </c>
      <c r="ORN6" s="26"/>
      <c r="ORO6" s="23" t="s">
        <v>12</v>
      </c>
      <c r="ORP6" s="24"/>
      <c r="ORQ6" s="24"/>
      <c r="ORR6" s="24"/>
      <c r="ORS6" s="24"/>
      <c r="ORT6" s="24"/>
      <c r="ORU6" s="24"/>
      <c r="ORV6" s="24"/>
      <c r="ORW6" s="24"/>
      <c r="ORX6" s="24"/>
      <c r="ORY6" s="22" t="s">
        <v>393</v>
      </c>
      <c r="ORZ6" s="22" t="s">
        <v>182</v>
      </c>
      <c r="OSA6" s="22" t="s">
        <v>183</v>
      </c>
      <c r="OSB6" s="22" t="s">
        <v>184</v>
      </c>
      <c r="OSC6" s="2">
        <v>112</v>
      </c>
      <c r="OSD6" s="26"/>
      <c r="OSE6" s="23" t="s">
        <v>12</v>
      </c>
      <c r="OSF6" s="24"/>
      <c r="OSG6" s="24"/>
      <c r="OSH6" s="24"/>
      <c r="OSI6" s="24"/>
      <c r="OSJ6" s="24"/>
      <c r="OSK6" s="24"/>
      <c r="OSL6" s="24"/>
      <c r="OSM6" s="24"/>
      <c r="OSN6" s="24"/>
      <c r="OSO6" s="22" t="s">
        <v>393</v>
      </c>
      <c r="OSP6" s="22" t="s">
        <v>182</v>
      </c>
      <c r="OSQ6" s="22" t="s">
        <v>183</v>
      </c>
      <c r="OSR6" s="22" t="s">
        <v>184</v>
      </c>
      <c r="OSS6" s="2">
        <v>112</v>
      </c>
      <c r="OST6" s="26"/>
      <c r="OSU6" s="23" t="s">
        <v>12</v>
      </c>
      <c r="OSV6" s="24"/>
      <c r="OSW6" s="24"/>
      <c r="OSX6" s="24"/>
      <c r="OSY6" s="24"/>
      <c r="OSZ6" s="24"/>
      <c r="OTA6" s="24"/>
      <c r="OTB6" s="24"/>
      <c r="OTC6" s="24"/>
      <c r="OTD6" s="24"/>
      <c r="OTE6" s="22" t="s">
        <v>393</v>
      </c>
      <c r="OTF6" s="22" t="s">
        <v>182</v>
      </c>
      <c r="OTG6" s="22" t="s">
        <v>183</v>
      </c>
      <c r="OTH6" s="22" t="s">
        <v>184</v>
      </c>
      <c r="OTI6" s="2">
        <v>112</v>
      </c>
      <c r="OTJ6" s="26"/>
      <c r="OTK6" s="23" t="s">
        <v>12</v>
      </c>
      <c r="OTL6" s="24"/>
      <c r="OTM6" s="24"/>
      <c r="OTN6" s="24"/>
      <c r="OTO6" s="24"/>
      <c r="OTP6" s="24"/>
      <c r="OTQ6" s="24"/>
      <c r="OTR6" s="24"/>
      <c r="OTS6" s="24"/>
      <c r="OTT6" s="24"/>
      <c r="OTU6" s="22" t="s">
        <v>393</v>
      </c>
      <c r="OTV6" s="22" t="s">
        <v>182</v>
      </c>
      <c r="OTW6" s="22" t="s">
        <v>183</v>
      </c>
      <c r="OTX6" s="22" t="s">
        <v>184</v>
      </c>
      <c r="OTY6" s="2">
        <v>112</v>
      </c>
      <c r="OTZ6" s="26"/>
      <c r="OUA6" s="23" t="s">
        <v>12</v>
      </c>
      <c r="OUB6" s="24"/>
      <c r="OUC6" s="24"/>
      <c r="OUD6" s="24"/>
      <c r="OUE6" s="24"/>
      <c r="OUF6" s="24"/>
      <c r="OUG6" s="24"/>
      <c r="OUH6" s="24"/>
      <c r="OUI6" s="24"/>
      <c r="OUJ6" s="24"/>
      <c r="OUK6" s="22" t="s">
        <v>393</v>
      </c>
      <c r="OUL6" s="22" t="s">
        <v>182</v>
      </c>
      <c r="OUM6" s="22" t="s">
        <v>183</v>
      </c>
      <c r="OUN6" s="22" t="s">
        <v>184</v>
      </c>
      <c r="OUO6" s="2">
        <v>112</v>
      </c>
      <c r="OUP6" s="26"/>
      <c r="OUQ6" s="23" t="s">
        <v>12</v>
      </c>
      <c r="OUR6" s="24"/>
      <c r="OUS6" s="24"/>
      <c r="OUT6" s="24"/>
      <c r="OUU6" s="24"/>
      <c r="OUV6" s="24"/>
      <c r="OUW6" s="24"/>
      <c r="OUX6" s="24"/>
      <c r="OUY6" s="24"/>
      <c r="OUZ6" s="24"/>
      <c r="OVA6" s="22" t="s">
        <v>393</v>
      </c>
      <c r="OVB6" s="22" t="s">
        <v>182</v>
      </c>
      <c r="OVC6" s="22" t="s">
        <v>183</v>
      </c>
      <c r="OVD6" s="22" t="s">
        <v>184</v>
      </c>
      <c r="OVE6" s="2">
        <v>112</v>
      </c>
      <c r="OVF6" s="26"/>
      <c r="OVG6" s="23" t="s">
        <v>12</v>
      </c>
      <c r="OVH6" s="24"/>
      <c r="OVI6" s="24"/>
      <c r="OVJ6" s="24"/>
      <c r="OVK6" s="24"/>
      <c r="OVL6" s="24"/>
      <c r="OVM6" s="24"/>
      <c r="OVN6" s="24"/>
      <c r="OVO6" s="24"/>
      <c r="OVP6" s="24"/>
      <c r="OVQ6" s="22" t="s">
        <v>393</v>
      </c>
      <c r="OVR6" s="22" t="s">
        <v>182</v>
      </c>
      <c r="OVS6" s="22" t="s">
        <v>183</v>
      </c>
      <c r="OVT6" s="22" t="s">
        <v>184</v>
      </c>
      <c r="OVU6" s="2">
        <v>112</v>
      </c>
      <c r="OVV6" s="26"/>
      <c r="OVW6" s="23" t="s">
        <v>12</v>
      </c>
      <c r="OVX6" s="24"/>
      <c r="OVY6" s="24"/>
      <c r="OVZ6" s="24"/>
      <c r="OWA6" s="24"/>
      <c r="OWB6" s="24"/>
      <c r="OWC6" s="24"/>
      <c r="OWD6" s="24"/>
      <c r="OWE6" s="24"/>
      <c r="OWF6" s="24"/>
      <c r="OWG6" s="22" t="s">
        <v>393</v>
      </c>
      <c r="OWH6" s="22" t="s">
        <v>182</v>
      </c>
      <c r="OWI6" s="22" t="s">
        <v>183</v>
      </c>
      <c r="OWJ6" s="22" t="s">
        <v>184</v>
      </c>
      <c r="OWK6" s="2">
        <v>112</v>
      </c>
      <c r="OWL6" s="26"/>
      <c r="OWM6" s="23" t="s">
        <v>12</v>
      </c>
      <c r="OWN6" s="24"/>
      <c r="OWO6" s="24"/>
      <c r="OWP6" s="24"/>
      <c r="OWQ6" s="24"/>
      <c r="OWR6" s="24"/>
      <c r="OWS6" s="24"/>
      <c r="OWT6" s="24"/>
      <c r="OWU6" s="24"/>
      <c r="OWV6" s="24"/>
      <c r="OWW6" s="22" t="s">
        <v>393</v>
      </c>
      <c r="OWX6" s="22" t="s">
        <v>182</v>
      </c>
      <c r="OWY6" s="22" t="s">
        <v>183</v>
      </c>
      <c r="OWZ6" s="22" t="s">
        <v>184</v>
      </c>
      <c r="OXA6" s="2">
        <v>112</v>
      </c>
      <c r="OXB6" s="26"/>
      <c r="OXC6" s="23" t="s">
        <v>12</v>
      </c>
      <c r="OXD6" s="24"/>
      <c r="OXE6" s="24"/>
      <c r="OXF6" s="24"/>
      <c r="OXG6" s="24"/>
      <c r="OXH6" s="24"/>
      <c r="OXI6" s="24"/>
      <c r="OXJ6" s="24"/>
      <c r="OXK6" s="24"/>
      <c r="OXL6" s="24"/>
      <c r="OXM6" s="22" t="s">
        <v>393</v>
      </c>
      <c r="OXN6" s="22" t="s">
        <v>182</v>
      </c>
      <c r="OXO6" s="22" t="s">
        <v>183</v>
      </c>
      <c r="OXP6" s="22" t="s">
        <v>184</v>
      </c>
      <c r="OXQ6" s="2">
        <v>112</v>
      </c>
      <c r="OXR6" s="26"/>
      <c r="OXS6" s="23" t="s">
        <v>12</v>
      </c>
      <c r="OXT6" s="24"/>
      <c r="OXU6" s="24"/>
      <c r="OXV6" s="24"/>
      <c r="OXW6" s="24"/>
      <c r="OXX6" s="24"/>
      <c r="OXY6" s="24"/>
      <c r="OXZ6" s="24"/>
      <c r="OYA6" s="24"/>
      <c r="OYB6" s="24"/>
      <c r="OYC6" s="22" t="s">
        <v>393</v>
      </c>
      <c r="OYD6" s="22" t="s">
        <v>182</v>
      </c>
      <c r="OYE6" s="22" t="s">
        <v>183</v>
      </c>
      <c r="OYF6" s="22" t="s">
        <v>184</v>
      </c>
      <c r="OYG6" s="2">
        <v>112</v>
      </c>
      <c r="OYH6" s="26"/>
      <c r="OYI6" s="23" t="s">
        <v>12</v>
      </c>
      <c r="OYJ6" s="24"/>
      <c r="OYK6" s="24"/>
      <c r="OYL6" s="24"/>
      <c r="OYM6" s="24"/>
      <c r="OYN6" s="24"/>
      <c r="OYO6" s="24"/>
      <c r="OYP6" s="24"/>
      <c r="OYQ6" s="24"/>
      <c r="OYR6" s="24"/>
      <c r="OYS6" s="22" t="s">
        <v>393</v>
      </c>
      <c r="OYT6" s="22" t="s">
        <v>182</v>
      </c>
      <c r="OYU6" s="22" t="s">
        <v>183</v>
      </c>
      <c r="OYV6" s="22" t="s">
        <v>184</v>
      </c>
      <c r="OYW6" s="2">
        <v>112</v>
      </c>
      <c r="OYX6" s="26"/>
      <c r="OYY6" s="23" t="s">
        <v>12</v>
      </c>
      <c r="OYZ6" s="24"/>
      <c r="OZA6" s="24"/>
      <c r="OZB6" s="24"/>
      <c r="OZC6" s="24"/>
      <c r="OZD6" s="24"/>
      <c r="OZE6" s="24"/>
      <c r="OZF6" s="24"/>
      <c r="OZG6" s="24"/>
      <c r="OZH6" s="24"/>
      <c r="OZI6" s="22" t="s">
        <v>393</v>
      </c>
      <c r="OZJ6" s="22" t="s">
        <v>182</v>
      </c>
      <c r="OZK6" s="22" t="s">
        <v>183</v>
      </c>
      <c r="OZL6" s="22" t="s">
        <v>184</v>
      </c>
      <c r="OZM6" s="2">
        <v>112</v>
      </c>
      <c r="OZN6" s="26"/>
      <c r="OZO6" s="23" t="s">
        <v>12</v>
      </c>
      <c r="OZP6" s="24"/>
      <c r="OZQ6" s="24"/>
      <c r="OZR6" s="24"/>
      <c r="OZS6" s="24"/>
      <c r="OZT6" s="24"/>
      <c r="OZU6" s="24"/>
      <c r="OZV6" s="24"/>
      <c r="OZW6" s="24"/>
      <c r="OZX6" s="24"/>
      <c r="OZY6" s="22" t="s">
        <v>393</v>
      </c>
      <c r="OZZ6" s="22" t="s">
        <v>182</v>
      </c>
      <c r="PAA6" s="22" t="s">
        <v>183</v>
      </c>
      <c r="PAB6" s="22" t="s">
        <v>184</v>
      </c>
      <c r="PAC6" s="2">
        <v>112</v>
      </c>
      <c r="PAD6" s="26"/>
      <c r="PAE6" s="23" t="s">
        <v>12</v>
      </c>
      <c r="PAF6" s="24"/>
      <c r="PAG6" s="24"/>
      <c r="PAH6" s="24"/>
      <c r="PAI6" s="24"/>
      <c r="PAJ6" s="24"/>
      <c r="PAK6" s="24"/>
      <c r="PAL6" s="24"/>
      <c r="PAM6" s="24"/>
      <c r="PAN6" s="24"/>
      <c r="PAO6" s="22" t="s">
        <v>393</v>
      </c>
      <c r="PAP6" s="22" t="s">
        <v>182</v>
      </c>
      <c r="PAQ6" s="22" t="s">
        <v>183</v>
      </c>
      <c r="PAR6" s="22" t="s">
        <v>184</v>
      </c>
      <c r="PAS6" s="2">
        <v>112</v>
      </c>
      <c r="PAT6" s="26"/>
      <c r="PAU6" s="23" t="s">
        <v>12</v>
      </c>
      <c r="PAV6" s="24"/>
      <c r="PAW6" s="24"/>
      <c r="PAX6" s="24"/>
      <c r="PAY6" s="24"/>
      <c r="PAZ6" s="24"/>
      <c r="PBA6" s="24"/>
      <c r="PBB6" s="24"/>
      <c r="PBC6" s="24"/>
      <c r="PBD6" s="24"/>
      <c r="PBE6" s="22" t="s">
        <v>393</v>
      </c>
      <c r="PBF6" s="22" t="s">
        <v>182</v>
      </c>
      <c r="PBG6" s="22" t="s">
        <v>183</v>
      </c>
      <c r="PBH6" s="22" t="s">
        <v>184</v>
      </c>
      <c r="PBI6" s="2">
        <v>112</v>
      </c>
      <c r="PBJ6" s="26"/>
      <c r="PBK6" s="23" t="s">
        <v>12</v>
      </c>
      <c r="PBL6" s="24"/>
      <c r="PBM6" s="24"/>
      <c r="PBN6" s="24"/>
      <c r="PBO6" s="24"/>
      <c r="PBP6" s="24"/>
      <c r="PBQ6" s="24"/>
      <c r="PBR6" s="24"/>
      <c r="PBS6" s="24"/>
      <c r="PBT6" s="24"/>
      <c r="PBU6" s="22" t="s">
        <v>393</v>
      </c>
      <c r="PBV6" s="22" t="s">
        <v>182</v>
      </c>
      <c r="PBW6" s="22" t="s">
        <v>183</v>
      </c>
      <c r="PBX6" s="22" t="s">
        <v>184</v>
      </c>
      <c r="PBY6" s="2">
        <v>112</v>
      </c>
      <c r="PBZ6" s="26"/>
      <c r="PCA6" s="23" t="s">
        <v>12</v>
      </c>
      <c r="PCB6" s="24"/>
      <c r="PCC6" s="24"/>
      <c r="PCD6" s="24"/>
      <c r="PCE6" s="24"/>
      <c r="PCF6" s="24"/>
      <c r="PCG6" s="24"/>
      <c r="PCH6" s="24"/>
      <c r="PCI6" s="24"/>
      <c r="PCJ6" s="24"/>
      <c r="PCK6" s="22" t="s">
        <v>393</v>
      </c>
      <c r="PCL6" s="22" t="s">
        <v>182</v>
      </c>
      <c r="PCM6" s="22" t="s">
        <v>183</v>
      </c>
      <c r="PCN6" s="22" t="s">
        <v>184</v>
      </c>
      <c r="PCO6" s="2">
        <v>112</v>
      </c>
      <c r="PCP6" s="26"/>
      <c r="PCQ6" s="23" t="s">
        <v>12</v>
      </c>
      <c r="PCR6" s="24"/>
      <c r="PCS6" s="24"/>
      <c r="PCT6" s="24"/>
      <c r="PCU6" s="24"/>
      <c r="PCV6" s="24"/>
      <c r="PCW6" s="24"/>
      <c r="PCX6" s="24"/>
      <c r="PCY6" s="24"/>
      <c r="PCZ6" s="24"/>
      <c r="PDA6" s="22" t="s">
        <v>393</v>
      </c>
      <c r="PDB6" s="22" t="s">
        <v>182</v>
      </c>
      <c r="PDC6" s="22" t="s">
        <v>183</v>
      </c>
      <c r="PDD6" s="22" t="s">
        <v>184</v>
      </c>
      <c r="PDE6" s="2">
        <v>112</v>
      </c>
      <c r="PDF6" s="26"/>
      <c r="PDG6" s="23" t="s">
        <v>12</v>
      </c>
      <c r="PDH6" s="24"/>
      <c r="PDI6" s="24"/>
      <c r="PDJ6" s="24"/>
      <c r="PDK6" s="24"/>
      <c r="PDL6" s="24"/>
      <c r="PDM6" s="24"/>
      <c r="PDN6" s="24"/>
      <c r="PDO6" s="24"/>
      <c r="PDP6" s="24"/>
      <c r="PDQ6" s="22" t="s">
        <v>393</v>
      </c>
      <c r="PDR6" s="22" t="s">
        <v>182</v>
      </c>
      <c r="PDS6" s="22" t="s">
        <v>183</v>
      </c>
      <c r="PDT6" s="22" t="s">
        <v>184</v>
      </c>
      <c r="PDU6" s="2">
        <v>112</v>
      </c>
      <c r="PDV6" s="26"/>
      <c r="PDW6" s="23" t="s">
        <v>12</v>
      </c>
      <c r="PDX6" s="24"/>
      <c r="PDY6" s="24"/>
      <c r="PDZ6" s="24"/>
      <c r="PEA6" s="24"/>
      <c r="PEB6" s="24"/>
      <c r="PEC6" s="24"/>
      <c r="PED6" s="24"/>
      <c r="PEE6" s="24"/>
      <c r="PEF6" s="24"/>
      <c r="PEG6" s="22" t="s">
        <v>393</v>
      </c>
      <c r="PEH6" s="22" t="s">
        <v>182</v>
      </c>
      <c r="PEI6" s="22" t="s">
        <v>183</v>
      </c>
      <c r="PEJ6" s="22" t="s">
        <v>184</v>
      </c>
      <c r="PEK6" s="2">
        <v>112</v>
      </c>
      <c r="PEL6" s="26"/>
      <c r="PEM6" s="23" t="s">
        <v>12</v>
      </c>
      <c r="PEN6" s="24"/>
      <c r="PEO6" s="24"/>
      <c r="PEP6" s="24"/>
      <c r="PEQ6" s="24"/>
      <c r="PER6" s="24"/>
      <c r="PES6" s="24"/>
      <c r="PET6" s="24"/>
      <c r="PEU6" s="24"/>
      <c r="PEV6" s="24"/>
      <c r="PEW6" s="22" t="s">
        <v>393</v>
      </c>
      <c r="PEX6" s="22" t="s">
        <v>182</v>
      </c>
      <c r="PEY6" s="22" t="s">
        <v>183</v>
      </c>
      <c r="PEZ6" s="22" t="s">
        <v>184</v>
      </c>
      <c r="PFA6" s="2">
        <v>112</v>
      </c>
      <c r="PFB6" s="26"/>
      <c r="PFC6" s="23" t="s">
        <v>12</v>
      </c>
      <c r="PFD6" s="24"/>
      <c r="PFE6" s="24"/>
      <c r="PFF6" s="24"/>
      <c r="PFG6" s="24"/>
      <c r="PFH6" s="24"/>
      <c r="PFI6" s="24"/>
      <c r="PFJ6" s="24"/>
      <c r="PFK6" s="24"/>
      <c r="PFL6" s="24"/>
      <c r="PFM6" s="22" t="s">
        <v>393</v>
      </c>
      <c r="PFN6" s="22" t="s">
        <v>182</v>
      </c>
      <c r="PFO6" s="22" t="s">
        <v>183</v>
      </c>
      <c r="PFP6" s="22" t="s">
        <v>184</v>
      </c>
      <c r="PFQ6" s="2">
        <v>112</v>
      </c>
      <c r="PFR6" s="26"/>
      <c r="PFS6" s="23" t="s">
        <v>12</v>
      </c>
      <c r="PFT6" s="24"/>
      <c r="PFU6" s="24"/>
      <c r="PFV6" s="24"/>
      <c r="PFW6" s="24"/>
      <c r="PFX6" s="24"/>
      <c r="PFY6" s="24"/>
      <c r="PFZ6" s="24"/>
      <c r="PGA6" s="24"/>
      <c r="PGB6" s="24"/>
      <c r="PGC6" s="22" t="s">
        <v>393</v>
      </c>
      <c r="PGD6" s="22" t="s">
        <v>182</v>
      </c>
      <c r="PGE6" s="22" t="s">
        <v>183</v>
      </c>
      <c r="PGF6" s="22" t="s">
        <v>184</v>
      </c>
      <c r="PGG6" s="2">
        <v>112</v>
      </c>
      <c r="PGH6" s="26"/>
      <c r="PGI6" s="23" t="s">
        <v>12</v>
      </c>
      <c r="PGJ6" s="24"/>
      <c r="PGK6" s="24"/>
      <c r="PGL6" s="24"/>
      <c r="PGM6" s="24"/>
      <c r="PGN6" s="24"/>
      <c r="PGO6" s="24"/>
      <c r="PGP6" s="24"/>
      <c r="PGQ6" s="24"/>
      <c r="PGR6" s="24"/>
      <c r="PGS6" s="22" t="s">
        <v>393</v>
      </c>
      <c r="PGT6" s="22" t="s">
        <v>182</v>
      </c>
      <c r="PGU6" s="22" t="s">
        <v>183</v>
      </c>
      <c r="PGV6" s="22" t="s">
        <v>184</v>
      </c>
      <c r="PGW6" s="2">
        <v>112</v>
      </c>
      <c r="PGX6" s="26"/>
      <c r="PGY6" s="23" t="s">
        <v>12</v>
      </c>
      <c r="PGZ6" s="24"/>
      <c r="PHA6" s="24"/>
      <c r="PHB6" s="24"/>
      <c r="PHC6" s="24"/>
      <c r="PHD6" s="24"/>
      <c r="PHE6" s="24"/>
      <c r="PHF6" s="24"/>
      <c r="PHG6" s="24"/>
      <c r="PHH6" s="24"/>
      <c r="PHI6" s="22" t="s">
        <v>393</v>
      </c>
      <c r="PHJ6" s="22" t="s">
        <v>182</v>
      </c>
      <c r="PHK6" s="22" t="s">
        <v>183</v>
      </c>
      <c r="PHL6" s="22" t="s">
        <v>184</v>
      </c>
      <c r="PHM6" s="2">
        <v>112</v>
      </c>
      <c r="PHN6" s="26"/>
      <c r="PHO6" s="23" t="s">
        <v>12</v>
      </c>
      <c r="PHP6" s="24"/>
      <c r="PHQ6" s="24"/>
      <c r="PHR6" s="24"/>
      <c r="PHS6" s="24"/>
      <c r="PHT6" s="24"/>
      <c r="PHU6" s="24"/>
      <c r="PHV6" s="24"/>
      <c r="PHW6" s="24"/>
      <c r="PHX6" s="24"/>
      <c r="PHY6" s="22" t="s">
        <v>393</v>
      </c>
      <c r="PHZ6" s="22" t="s">
        <v>182</v>
      </c>
      <c r="PIA6" s="22" t="s">
        <v>183</v>
      </c>
      <c r="PIB6" s="22" t="s">
        <v>184</v>
      </c>
      <c r="PIC6" s="2">
        <v>112</v>
      </c>
      <c r="PID6" s="26"/>
      <c r="PIE6" s="23" t="s">
        <v>12</v>
      </c>
      <c r="PIF6" s="24"/>
      <c r="PIG6" s="24"/>
      <c r="PIH6" s="24"/>
      <c r="PII6" s="24"/>
      <c r="PIJ6" s="24"/>
      <c r="PIK6" s="24"/>
      <c r="PIL6" s="24"/>
      <c r="PIM6" s="24"/>
      <c r="PIN6" s="24"/>
      <c r="PIO6" s="22" t="s">
        <v>393</v>
      </c>
      <c r="PIP6" s="22" t="s">
        <v>182</v>
      </c>
      <c r="PIQ6" s="22" t="s">
        <v>183</v>
      </c>
      <c r="PIR6" s="22" t="s">
        <v>184</v>
      </c>
      <c r="PIS6" s="2">
        <v>112</v>
      </c>
      <c r="PIT6" s="26"/>
      <c r="PIU6" s="23" t="s">
        <v>12</v>
      </c>
      <c r="PIV6" s="24"/>
      <c r="PIW6" s="24"/>
      <c r="PIX6" s="24"/>
      <c r="PIY6" s="24"/>
      <c r="PIZ6" s="24"/>
      <c r="PJA6" s="24"/>
      <c r="PJB6" s="24"/>
      <c r="PJC6" s="24"/>
      <c r="PJD6" s="24"/>
      <c r="PJE6" s="22" t="s">
        <v>393</v>
      </c>
      <c r="PJF6" s="22" t="s">
        <v>182</v>
      </c>
      <c r="PJG6" s="22" t="s">
        <v>183</v>
      </c>
      <c r="PJH6" s="22" t="s">
        <v>184</v>
      </c>
      <c r="PJI6" s="2">
        <v>112</v>
      </c>
      <c r="PJJ6" s="26"/>
      <c r="PJK6" s="23" t="s">
        <v>12</v>
      </c>
      <c r="PJL6" s="24"/>
      <c r="PJM6" s="24"/>
      <c r="PJN6" s="24"/>
      <c r="PJO6" s="24"/>
      <c r="PJP6" s="24"/>
      <c r="PJQ6" s="24"/>
      <c r="PJR6" s="24"/>
      <c r="PJS6" s="24"/>
      <c r="PJT6" s="24"/>
      <c r="PJU6" s="22" t="s">
        <v>393</v>
      </c>
      <c r="PJV6" s="22" t="s">
        <v>182</v>
      </c>
      <c r="PJW6" s="22" t="s">
        <v>183</v>
      </c>
      <c r="PJX6" s="22" t="s">
        <v>184</v>
      </c>
      <c r="PJY6" s="2">
        <v>112</v>
      </c>
      <c r="PJZ6" s="26"/>
      <c r="PKA6" s="23" t="s">
        <v>12</v>
      </c>
      <c r="PKB6" s="24"/>
      <c r="PKC6" s="24"/>
      <c r="PKD6" s="24"/>
      <c r="PKE6" s="24"/>
      <c r="PKF6" s="24"/>
      <c r="PKG6" s="24"/>
      <c r="PKH6" s="24"/>
      <c r="PKI6" s="24"/>
      <c r="PKJ6" s="24"/>
      <c r="PKK6" s="22" t="s">
        <v>393</v>
      </c>
      <c r="PKL6" s="22" t="s">
        <v>182</v>
      </c>
      <c r="PKM6" s="22" t="s">
        <v>183</v>
      </c>
      <c r="PKN6" s="22" t="s">
        <v>184</v>
      </c>
      <c r="PKO6" s="2">
        <v>112</v>
      </c>
      <c r="PKP6" s="26"/>
      <c r="PKQ6" s="23" t="s">
        <v>12</v>
      </c>
      <c r="PKR6" s="24"/>
      <c r="PKS6" s="24"/>
      <c r="PKT6" s="24"/>
      <c r="PKU6" s="24"/>
      <c r="PKV6" s="24"/>
      <c r="PKW6" s="24"/>
      <c r="PKX6" s="24"/>
      <c r="PKY6" s="24"/>
      <c r="PKZ6" s="24"/>
      <c r="PLA6" s="22" t="s">
        <v>393</v>
      </c>
      <c r="PLB6" s="22" t="s">
        <v>182</v>
      </c>
      <c r="PLC6" s="22" t="s">
        <v>183</v>
      </c>
      <c r="PLD6" s="22" t="s">
        <v>184</v>
      </c>
      <c r="PLE6" s="2">
        <v>112</v>
      </c>
      <c r="PLF6" s="26"/>
      <c r="PLG6" s="23" t="s">
        <v>12</v>
      </c>
      <c r="PLH6" s="24"/>
      <c r="PLI6" s="24"/>
      <c r="PLJ6" s="24"/>
      <c r="PLK6" s="24"/>
      <c r="PLL6" s="24"/>
      <c r="PLM6" s="24"/>
      <c r="PLN6" s="24"/>
      <c r="PLO6" s="24"/>
      <c r="PLP6" s="24"/>
      <c r="PLQ6" s="22" t="s">
        <v>393</v>
      </c>
      <c r="PLR6" s="22" t="s">
        <v>182</v>
      </c>
      <c r="PLS6" s="22" t="s">
        <v>183</v>
      </c>
      <c r="PLT6" s="22" t="s">
        <v>184</v>
      </c>
      <c r="PLU6" s="2">
        <v>112</v>
      </c>
      <c r="PLV6" s="26"/>
      <c r="PLW6" s="23" t="s">
        <v>12</v>
      </c>
      <c r="PLX6" s="24"/>
      <c r="PLY6" s="24"/>
      <c r="PLZ6" s="24"/>
      <c r="PMA6" s="24"/>
      <c r="PMB6" s="24"/>
      <c r="PMC6" s="24"/>
      <c r="PMD6" s="24"/>
      <c r="PME6" s="24"/>
      <c r="PMF6" s="24"/>
      <c r="PMG6" s="22" t="s">
        <v>393</v>
      </c>
      <c r="PMH6" s="22" t="s">
        <v>182</v>
      </c>
      <c r="PMI6" s="22" t="s">
        <v>183</v>
      </c>
      <c r="PMJ6" s="22" t="s">
        <v>184</v>
      </c>
      <c r="PMK6" s="2">
        <v>112</v>
      </c>
      <c r="PML6" s="26"/>
      <c r="PMM6" s="23" t="s">
        <v>12</v>
      </c>
      <c r="PMN6" s="24"/>
      <c r="PMO6" s="24"/>
      <c r="PMP6" s="24"/>
      <c r="PMQ6" s="24"/>
      <c r="PMR6" s="24"/>
      <c r="PMS6" s="24"/>
      <c r="PMT6" s="24"/>
      <c r="PMU6" s="24"/>
      <c r="PMV6" s="24"/>
      <c r="PMW6" s="22" t="s">
        <v>393</v>
      </c>
      <c r="PMX6" s="22" t="s">
        <v>182</v>
      </c>
      <c r="PMY6" s="22" t="s">
        <v>183</v>
      </c>
      <c r="PMZ6" s="22" t="s">
        <v>184</v>
      </c>
      <c r="PNA6" s="2">
        <v>112</v>
      </c>
      <c r="PNB6" s="26"/>
      <c r="PNC6" s="23" t="s">
        <v>12</v>
      </c>
      <c r="PND6" s="24"/>
      <c r="PNE6" s="24"/>
      <c r="PNF6" s="24"/>
      <c r="PNG6" s="24"/>
      <c r="PNH6" s="24"/>
      <c r="PNI6" s="24"/>
      <c r="PNJ6" s="24"/>
      <c r="PNK6" s="24"/>
      <c r="PNL6" s="24"/>
      <c r="PNM6" s="22" t="s">
        <v>393</v>
      </c>
      <c r="PNN6" s="22" t="s">
        <v>182</v>
      </c>
      <c r="PNO6" s="22" t="s">
        <v>183</v>
      </c>
      <c r="PNP6" s="22" t="s">
        <v>184</v>
      </c>
      <c r="PNQ6" s="2">
        <v>112</v>
      </c>
      <c r="PNR6" s="26"/>
      <c r="PNS6" s="23" t="s">
        <v>12</v>
      </c>
      <c r="PNT6" s="24"/>
      <c r="PNU6" s="24"/>
      <c r="PNV6" s="24"/>
      <c r="PNW6" s="24"/>
      <c r="PNX6" s="24"/>
      <c r="PNY6" s="24"/>
      <c r="PNZ6" s="24"/>
      <c r="POA6" s="24"/>
      <c r="POB6" s="24"/>
      <c r="POC6" s="22" t="s">
        <v>393</v>
      </c>
      <c r="POD6" s="22" t="s">
        <v>182</v>
      </c>
      <c r="POE6" s="22" t="s">
        <v>183</v>
      </c>
      <c r="POF6" s="22" t="s">
        <v>184</v>
      </c>
      <c r="POG6" s="2">
        <v>112</v>
      </c>
      <c r="POH6" s="26"/>
      <c r="POI6" s="23" t="s">
        <v>12</v>
      </c>
      <c r="POJ6" s="24"/>
      <c r="POK6" s="24"/>
      <c r="POL6" s="24"/>
      <c r="POM6" s="24"/>
      <c r="PON6" s="24"/>
      <c r="POO6" s="24"/>
      <c r="POP6" s="24"/>
      <c r="POQ6" s="24"/>
      <c r="POR6" s="24"/>
      <c r="POS6" s="22" t="s">
        <v>393</v>
      </c>
      <c r="POT6" s="22" t="s">
        <v>182</v>
      </c>
      <c r="POU6" s="22" t="s">
        <v>183</v>
      </c>
      <c r="POV6" s="22" t="s">
        <v>184</v>
      </c>
      <c r="POW6" s="2">
        <v>112</v>
      </c>
      <c r="POX6" s="26"/>
      <c r="POY6" s="23" t="s">
        <v>12</v>
      </c>
      <c r="POZ6" s="24"/>
      <c r="PPA6" s="24"/>
      <c r="PPB6" s="24"/>
      <c r="PPC6" s="24"/>
      <c r="PPD6" s="24"/>
      <c r="PPE6" s="24"/>
      <c r="PPF6" s="24"/>
      <c r="PPG6" s="24"/>
      <c r="PPH6" s="24"/>
      <c r="PPI6" s="22" t="s">
        <v>393</v>
      </c>
      <c r="PPJ6" s="22" t="s">
        <v>182</v>
      </c>
      <c r="PPK6" s="22" t="s">
        <v>183</v>
      </c>
      <c r="PPL6" s="22" t="s">
        <v>184</v>
      </c>
      <c r="PPM6" s="2">
        <v>112</v>
      </c>
      <c r="PPN6" s="26"/>
      <c r="PPO6" s="23" t="s">
        <v>12</v>
      </c>
      <c r="PPP6" s="24"/>
      <c r="PPQ6" s="24"/>
      <c r="PPR6" s="24"/>
      <c r="PPS6" s="24"/>
      <c r="PPT6" s="24"/>
      <c r="PPU6" s="24"/>
      <c r="PPV6" s="24"/>
      <c r="PPW6" s="24"/>
      <c r="PPX6" s="24"/>
      <c r="PPY6" s="22" t="s">
        <v>393</v>
      </c>
      <c r="PPZ6" s="22" t="s">
        <v>182</v>
      </c>
      <c r="PQA6" s="22" t="s">
        <v>183</v>
      </c>
      <c r="PQB6" s="22" t="s">
        <v>184</v>
      </c>
      <c r="PQC6" s="2">
        <v>112</v>
      </c>
      <c r="PQD6" s="26"/>
      <c r="PQE6" s="23" t="s">
        <v>12</v>
      </c>
      <c r="PQF6" s="24"/>
      <c r="PQG6" s="24"/>
      <c r="PQH6" s="24"/>
      <c r="PQI6" s="24"/>
      <c r="PQJ6" s="24"/>
      <c r="PQK6" s="24"/>
      <c r="PQL6" s="24"/>
      <c r="PQM6" s="24"/>
      <c r="PQN6" s="24"/>
      <c r="PQO6" s="22" t="s">
        <v>393</v>
      </c>
      <c r="PQP6" s="22" t="s">
        <v>182</v>
      </c>
      <c r="PQQ6" s="22" t="s">
        <v>183</v>
      </c>
      <c r="PQR6" s="22" t="s">
        <v>184</v>
      </c>
      <c r="PQS6" s="2">
        <v>112</v>
      </c>
      <c r="PQT6" s="26"/>
      <c r="PQU6" s="23" t="s">
        <v>12</v>
      </c>
      <c r="PQV6" s="24"/>
      <c r="PQW6" s="24"/>
      <c r="PQX6" s="24"/>
      <c r="PQY6" s="24"/>
      <c r="PQZ6" s="24"/>
      <c r="PRA6" s="24"/>
      <c r="PRB6" s="24"/>
      <c r="PRC6" s="24"/>
      <c r="PRD6" s="24"/>
      <c r="PRE6" s="22" t="s">
        <v>393</v>
      </c>
      <c r="PRF6" s="22" t="s">
        <v>182</v>
      </c>
      <c r="PRG6" s="22" t="s">
        <v>183</v>
      </c>
      <c r="PRH6" s="22" t="s">
        <v>184</v>
      </c>
      <c r="PRI6" s="2">
        <v>112</v>
      </c>
      <c r="PRJ6" s="26"/>
      <c r="PRK6" s="23" t="s">
        <v>12</v>
      </c>
      <c r="PRL6" s="24"/>
      <c r="PRM6" s="24"/>
      <c r="PRN6" s="24"/>
      <c r="PRO6" s="24"/>
      <c r="PRP6" s="24"/>
      <c r="PRQ6" s="24"/>
      <c r="PRR6" s="24"/>
      <c r="PRS6" s="24"/>
      <c r="PRT6" s="24"/>
      <c r="PRU6" s="22" t="s">
        <v>393</v>
      </c>
      <c r="PRV6" s="22" t="s">
        <v>182</v>
      </c>
      <c r="PRW6" s="22" t="s">
        <v>183</v>
      </c>
      <c r="PRX6" s="22" t="s">
        <v>184</v>
      </c>
      <c r="PRY6" s="2">
        <v>112</v>
      </c>
      <c r="PRZ6" s="26"/>
      <c r="PSA6" s="23" t="s">
        <v>12</v>
      </c>
      <c r="PSB6" s="24"/>
      <c r="PSC6" s="24"/>
      <c r="PSD6" s="24"/>
      <c r="PSE6" s="24"/>
      <c r="PSF6" s="24"/>
      <c r="PSG6" s="24"/>
      <c r="PSH6" s="24"/>
      <c r="PSI6" s="24"/>
      <c r="PSJ6" s="24"/>
      <c r="PSK6" s="22" t="s">
        <v>393</v>
      </c>
      <c r="PSL6" s="22" t="s">
        <v>182</v>
      </c>
      <c r="PSM6" s="22" t="s">
        <v>183</v>
      </c>
      <c r="PSN6" s="22" t="s">
        <v>184</v>
      </c>
      <c r="PSO6" s="2">
        <v>112</v>
      </c>
      <c r="PSP6" s="26"/>
      <c r="PSQ6" s="23" t="s">
        <v>12</v>
      </c>
      <c r="PSR6" s="24"/>
      <c r="PSS6" s="24"/>
      <c r="PST6" s="24"/>
      <c r="PSU6" s="24"/>
      <c r="PSV6" s="24"/>
      <c r="PSW6" s="24"/>
      <c r="PSX6" s="24"/>
      <c r="PSY6" s="24"/>
      <c r="PSZ6" s="24"/>
      <c r="PTA6" s="22" t="s">
        <v>393</v>
      </c>
      <c r="PTB6" s="22" t="s">
        <v>182</v>
      </c>
      <c r="PTC6" s="22" t="s">
        <v>183</v>
      </c>
      <c r="PTD6" s="22" t="s">
        <v>184</v>
      </c>
      <c r="PTE6" s="2">
        <v>112</v>
      </c>
      <c r="PTF6" s="26"/>
      <c r="PTG6" s="23" t="s">
        <v>12</v>
      </c>
      <c r="PTH6" s="24"/>
      <c r="PTI6" s="24"/>
      <c r="PTJ6" s="24"/>
      <c r="PTK6" s="24"/>
      <c r="PTL6" s="24"/>
      <c r="PTM6" s="24"/>
      <c r="PTN6" s="24"/>
      <c r="PTO6" s="24"/>
      <c r="PTP6" s="24"/>
      <c r="PTQ6" s="22" t="s">
        <v>393</v>
      </c>
      <c r="PTR6" s="22" t="s">
        <v>182</v>
      </c>
      <c r="PTS6" s="22" t="s">
        <v>183</v>
      </c>
      <c r="PTT6" s="22" t="s">
        <v>184</v>
      </c>
      <c r="PTU6" s="2">
        <v>112</v>
      </c>
      <c r="PTV6" s="26"/>
      <c r="PTW6" s="23" t="s">
        <v>12</v>
      </c>
      <c r="PTX6" s="24"/>
      <c r="PTY6" s="24"/>
      <c r="PTZ6" s="24"/>
      <c r="PUA6" s="24"/>
      <c r="PUB6" s="24"/>
      <c r="PUC6" s="24"/>
      <c r="PUD6" s="24"/>
      <c r="PUE6" s="24"/>
      <c r="PUF6" s="24"/>
      <c r="PUG6" s="22" t="s">
        <v>393</v>
      </c>
      <c r="PUH6" s="22" t="s">
        <v>182</v>
      </c>
      <c r="PUI6" s="22" t="s">
        <v>183</v>
      </c>
      <c r="PUJ6" s="22" t="s">
        <v>184</v>
      </c>
      <c r="PUK6" s="2">
        <v>112</v>
      </c>
      <c r="PUL6" s="26"/>
      <c r="PUM6" s="23" t="s">
        <v>12</v>
      </c>
      <c r="PUN6" s="24"/>
      <c r="PUO6" s="24"/>
      <c r="PUP6" s="24"/>
      <c r="PUQ6" s="24"/>
      <c r="PUR6" s="24"/>
      <c r="PUS6" s="24"/>
      <c r="PUT6" s="24"/>
      <c r="PUU6" s="24"/>
      <c r="PUV6" s="24"/>
      <c r="PUW6" s="22" t="s">
        <v>393</v>
      </c>
      <c r="PUX6" s="22" t="s">
        <v>182</v>
      </c>
      <c r="PUY6" s="22" t="s">
        <v>183</v>
      </c>
      <c r="PUZ6" s="22" t="s">
        <v>184</v>
      </c>
      <c r="PVA6" s="2">
        <v>112</v>
      </c>
      <c r="PVB6" s="26"/>
      <c r="PVC6" s="23" t="s">
        <v>12</v>
      </c>
      <c r="PVD6" s="24"/>
      <c r="PVE6" s="24"/>
      <c r="PVF6" s="24"/>
      <c r="PVG6" s="24"/>
      <c r="PVH6" s="24"/>
      <c r="PVI6" s="24"/>
      <c r="PVJ6" s="24"/>
      <c r="PVK6" s="24"/>
      <c r="PVL6" s="24"/>
      <c r="PVM6" s="22" t="s">
        <v>393</v>
      </c>
      <c r="PVN6" s="22" t="s">
        <v>182</v>
      </c>
      <c r="PVO6" s="22" t="s">
        <v>183</v>
      </c>
      <c r="PVP6" s="22" t="s">
        <v>184</v>
      </c>
      <c r="PVQ6" s="2">
        <v>112</v>
      </c>
      <c r="PVR6" s="26"/>
      <c r="PVS6" s="23" t="s">
        <v>12</v>
      </c>
      <c r="PVT6" s="24"/>
      <c r="PVU6" s="24"/>
      <c r="PVV6" s="24"/>
      <c r="PVW6" s="24"/>
      <c r="PVX6" s="24"/>
      <c r="PVY6" s="24"/>
      <c r="PVZ6" s="24"/>
      <c r="PWA6" s="24"/>
      <c r="PWB6" s="24"/>
      <c r="PWC6" s="22" t="s">
        <v>393</v>
      </c>
      <c r="PWD6" s="22" t="s">
        <v>182</v>
      </c>
      <c r="PWE6" s="22" t="s">
        <v>183</v>
      </c>
      <c r="PWF6" s="22" t="s">
        <v>184</v>
      </c>
      <c r="PWG6" s="2">
        <v>112</v>
      </c>
      <c r="PWH6" s="26"/>
      <c r="PWI6" s="23" t="s">
        <v>12</v>
      </c>
      <c r="PWJ6" s="24"/>
      <c r="PWK6" s="24"/>
      <c r="PWL6" s="24"/>
      <c r="PWM6" s="24"/>
      <c r="PWN6" s="24"/>
      <c r="PWO6" s="24"/>
      <c r="PWP6" s="24"/>
      <c r="PWQ6" s="24"/>
      <c r="PWR6" s="24"/>
      <c r="PWS6" s="22" t="s">
        <v>393</v>
      </c>
      <c r="PWT6" s="22" t="s">
        <v>182</v>
      </c>
      <c r="PWU6" s="22" t="s">
        <v>183</v>
      </c>
      <c r="PWV6" s="22" t="s">
        <v>184</v>
      </c>
      <c r="PWW6" s="2">
        <v>112</v>
      </c>
      <c r="PWX6" s="26"/>
      <c r="PWY6" s="23" t="s">
        <v>12</v>
      </c>
      <c r="PWZ6" s="24"/>
      <c r="PXA6" s="24"/>
      <c r="PXB6" s="24"/>
      <c r="PXC6" s="24"/>
      <c r="PXD6" s="24"/>
      <c r="PXE6" s="24"/>
      <c r="PXF6" s="24"/>
      <c r="PXG6" s="24"/>
      <c r="PXH6" s="24"/>
      <c r="PXI6" s="22" t="s">
        <v>393</v>
      </c>
      <c r="PXJ6" s="22" t="s">
        <v>182</v>
      </c>
      <c r="PXK6" s="22" t="s">
        <v>183</v>
      </c>
      <c r="PXL6" s="22" t="s">
        <v>184</v>
      </c>
      <c r="PXM6" s="2">
        <v>112</v>
      </c>
      <c r="PXN6" s="26"/>
      <c r="PXO6" s="23" t="s">
        <v>12</v>
      </c>
      <c r="PXP6" s="24"/>
      <c r="PXQ6" s="24"/>
      <c r="PXR6" s="24"/>
      <c r="PXS6" s="24"/>
      <c r="PXT6" s="24"/>
      <c r="PXU6" s="24"/>
      <c r="PXV6" s="24"/>
      <c r="PXW6" s="24"/>
      <c r="PXX6" s="24"/>
      <c r="PXY6" s="22" t="s">
        <v>393</v>
      </c>
      <c r="PXZ6" s="22" t="s">
        <v>182</v>
      </c>
      <c r="PYA6" s="22" t="s">
        <v>183</v>
      </c>
      <c r="PYB6" s="22" t="s">
        <v>184</v>
      </c>
      <c r="PYC6" s="2">
        <v>112</v>
      </c>
      <c r="PYD6" s="26"/>
      <c r="PYE6" s="23" t="s">
        <v>12</v>
      </c>
      <c r="PYF6" s="24"/>
      <c r="PYG6" s="24"/>
      <c r="PYH6" s="24"/>
      <c r="PYI6" s="24"/>
      <c r="PYJ6" s="24"/>
      <c r="PYK6" s="24"/>
      <c r="PYL6" s="24"/>
      <c r="PYM6" s="24"/>
      <c r="PYN6" s="24"/>
      <c r="PYO6" s="22" t="s">
        <v>393</v>
      </c>
      <c r="PYP6" s="22" t="s">
        <v>182</v>
      </c>
      <c r="PYQ6" s="22" t="s">
        <v>183</v>
      </c>
      <c r="PYR6" s="22" t="s">
        <v>184</v>
      </c>
      <c r="PYS6" s="2">
        <v>112</v>
      </c>
      <c r="PYT6" s="26"/>
      <c r="PYU6" s="23" t="s">
        <v>12</v>
      </c>
      <c r="PYV6" s="24"/>
      <c r="PYW6" s="24"/>
      <c r="PYX6" s="24"/>
      <c r="PYY6" s="24"/>
      <c r="PYZ6" s="24"/>
      <c r="PZA6" s="24"/>
      <c r="PZB6" s="24"/>
      <c r="PZC6" s="24"/>
      <c r="PZD6" s="24"/>
      <c r="PZE6" s="22" t="s">
        <v>393</v>
      </c>
      <c r="PZF6" s="22" t="s">
        <v>182</v>
      </c>
      <c r="PZG6" s="22" t="s">
        <v>183</v>
      </c>
      <c r="PZH6" s="22" t="s">
        <v>184</v>
      </c>
      <c r="PZI6" s="2">
        <v>112</v>
      </c>
      <c r="PZJ6" s="26"/>
      <c r="PZK6" s="23" t="s">
        <v>12</v>
      </c>
      <c r="PZL6" s="24"/>
      <c r="PZM6" s="24"/>
      <c r="PZN6" s="24"/>
      <c r="PZO6" s="24"/>
      <c r="PZP6" s="24"/>
      <c r="PZQ6" s="24"/>
      <c r="PZR6" s="24"/>
      <c r="PZS6" s="24"/>
      <c r="PZT6" s="24"/>
      <c r="PZU6" s="22" t="s">
        <v>393</v>
      </c>
      <c r="PZV6" s="22" t="s">
        <v>182</v>
      </c>
      <c r="PZW6" s="22" t="s">
        <v>183</v>
      </c>
      <c r="PZX6" s="22" t="s">
        <v>184</v>
      </c>
      <c r="PZY6" s="2">
        <v>112</v>
      </c>
      <c r="PZZ6" s="26"/>
      <c r="QAA6" s="23" t="s">
        <v>12</v>
      </c>
      <c r="QAB6" s="24"/>
      <c r="QAC6" s="24"/>
      <c r="QAD6" s="24"/>
      <c r="QAE6" s="24"/>
      <c r="QAF6" s="24"/>
      <c r="QAG6" s="24"/>
      <c r="QAH6" s="24"/>
      <c r="QAI6" s="24"/>
      <c r="QAJ6" s="24"/>
      <c r="QAK6" s="22" t="s">
        <v>393</v>
      </c>
      <c r="QAL6" s="22" t="s">
        <v>182</v>
      </c>
      <c r="QAM6" s="22" t="s">
        <v>183</v>
      </c>
      <c r="QAN6" s="22" t="s">
        <v>184</v>
      </c>
      <c r="QAO6" s="2">
        <v>112</v>
      </c>
      <c r="QAP6" s="26"/>
      <c r="QAQ6" s="23" t="s">
        <v>12</v>
      </c>
      <c r="QAR6" s="24"/>
      <c r="QAS6" s="24"/>
      <c r="QAT6" s="24"/>
      <c r="QAU6" s="24"/>
      <c r="QAV6" s="24"/>
      <c r="QAW6" s="24"/>
      <c r="QAX6" s="24"/>
      <c r="QAY6" s="24"/>
      <c r="QAZ6" s="24"/>
      <c r="QBA6" s="22" t="s">
        <v>393</v>
      </c>
      <c r="QBB6" s="22" t="s">
        <v>182</v>
      </c>
      <c r="QBC6" s="22" t="s">
        <v>183</v>
      </c>
      <c r="QBD6" s="22" t="s">
        <v>184</v>
      </c>
      <c r="QBE6" s="2">
        <v>112</v>
      </c>
      <c r="QBF6" s="26"/>
      <c r="QBG6" s="23" t="s">
        <v>12</v>
      </c>
      <c r="QBH6" s="24"/>
      <c r="QBI6" s="24"/>
      <c r="QBJ6" s="24"/>
      <c r="QBK6" s="24"/>
      <c r="QBL6" s="24"/>
      <c r="QBM6" s="24"/>
      <c r="QBN6" s="24"/>
      <c r="QBO6" s="24"/>
      <c r="QBP6" s="24"/>
      <c r="QBQ6" s="22" t="s">
        <v>393</v>
      </c>
      <c r="QBR6" s="22" t="s">
        <v>182</v>
      </c>
      <c r="QBS6" s="22" t="s">
        <v>183</v>
      </c>
      <c r="QBT6" s="22" t="s">
        <v>184</v>
      </c>
      <c r="QBU6" s="2">
        <v>112</v>
      </c>
      <c r="QBV6" s="26"/>
      <c r="QBW6" s="23" t="s">
        <v>12</v>
      </c>
      <c r="QBX6" s="24"/>
      <c r="QBY6" s="24"/>
      <c r="QBZ6" s="24"/>
      <c r="QCA6" s="24"/>
      <c r="QCB6" s="24"/>
      <c r="QCC6" s="24"/>
      <c r="QCD6" s="24"/>
      <c r="QCE6" s="24"/>
      <c r="QCF6" s="24"/>
      <c r="QCG6" s="22" t="s">
        <v>393</v>
      </c>
      <c r="QCH6" s="22" t="s">
        <v>182</v>
      </c>
      <c r="QCI6" s="22" t="s">
        <v>183</v>
      </c>
      <c r="QCJ6" s="22" t="s">
        <v>184</v>
      </c>
      <c r="QCK6" s="2">
        <v>112</v>
      </c>
      <c r="QCL6" s="26"/>
      <c r="QCM6" s="23" t="s">
        <v>12</v>
      </c>
      <c r="QCN6" s="24"/>
      <c r="QCO6" s="24"/>
      <c r="QCP6" s="24"/>
      <c r="QCQ6" s="24"/>
      <c r="QCR6" s="24"/>
      <c r="QCS6" s="24"/>
      <c r="QCT6" s="24"/>
      <c r="QCU6" s="24"/>
      <c r="QCV6" s="24"/>
      <c r="QCW6" s="22" t="s">
        <v>393</v>
      </c>
      <c r="QCX6" s="22" t="s">
        <v>182</v>
      </c>
      <c r="QCY6" s="22" t="s">
        <v>183</v>
      </c>
      <c r="QCZ6" s="22" t="s">
        <v>184</v>
      </c>
      <c r="QDA6" s="2">
        <v>112</v>
      </c>
      <c r="QDB6" s="26"/>
      <c r="QDC6" s="23" t="s">
        <v>12</v>
      </c>
      <c r="QDD6" s="24"/>
      <c r="QDE6" s="24"/>
      <c r="QDF6" s="24"/>
      <c r="QDG6" s="24"/>
      <c r="QDH6" s="24"/>
      <c r="QDI6" s="24"/>
      <c r="QDJ6" s="24"/>
      <c r="QDK6" s="24"/>
      <c r="QDL6" s="24"/>
      <c r="QDM6" s="22" t="s">
        <v>393</v>
      </c>
      <c r="QDN6" s="22" t="s">
        <v>182</v>
      </c>
      <c r="QDO6" s="22" t="s">
        <v>183</v>
      </c>
      <c r="QDP6" s="22" t="s">
        <v>184</v>
      </c>
      <c r="QDQ6" s="2">
        <v>112</v>
      </c>
      <c r="QDR6" s="26"/>
      <c r="QDS6" s="23" t="s">
        <v>12</v>
      </c>
      <c r="QDT6" s="24"/>
      <c r="QDU6" s="24"/>
      <c r="QDV6" s="24"/>
      <c r="QDW6" s="24"/>
      <c r="QDX6" s="24"/>
      <c r="QDY6" s="24"/>
      <c r="QDZ6" s="24"/>
      <c r="QEA6" s="24"/>
      <c r="QEB6" s="24"/>
      <c r="QEC6" s="22" t="s">
        <v>393</v>
      </c>
      <c r="QED6" s="22" t="s">
        <v>182</v>
      </c>
      <c r="QEE6" s="22" t="s">
        <v>183</v>
      </c>
      <c r="QEF6" s="22" t="s">
        <v>184</v>
      </c>
      <c r="QEG6" s="2">
        <v>112</v>
      </c>
      <c r="QEH6" s="26"/>
      <c r="QEI6" s="23" t="s">
        <v>12</v>
      </c>
      <c r="QEJ6" s="24"/>
      <c r="QEK6" s="24"/>
      <c r="QEL6" s="24"/>
      <c r="QEM6" s="24"/>
      <c r="QEN6" s="24"/>
      <c r="QEO6" s="24"/>
      <c r="QEP6" s="24"/>
      <c r="QEQ6" s="24"/>
      <c r="QER6" s="24"/>
      <c r="QES6" s="22" t="s">
        <v>393</v>
      </c>
      <c r="QET6" s="22" t="s">
        <v>182</v>
      </c>
      <c r="QEU6" s="22" t="s">
        <v>183</v>
      </c>
      <c r="QEV6" s="22" t="s">
        <v>184</v>
      </c>
      <c r="QEW6" s="2">
        <v>112</v>
      </c>
      <c r="QEX6" s="26"/>
      <c r="QEY6" s="23" t="s">
        <v>12</v>
      </c>
      <c r="QEZ6" s="24"/>
      <c r="QFA6" s="24"/>
      <c r="QFB6" s="24"/>
      <c r="QFC6" s="24"/>
      <c r="QFD6" s="24"/>
      <c r="QFE6" s="24"/>
      <c r="QFF6" s="24"/>
      <c r="QFG6" s="24"/>
      <c r="QFH6" s="24"/>
      <c r="QFI6" s="22" t="s">
        <v>393</v>
      </c>
      <c r="QFJ6" s="22" t="s">
        <v>182</v>
      </c>
      <c r="QFK6" s="22" t="s">
        <v>183</v>
      </c>
      <c r="QFL6" s="22" t="s">
        <v>184</v>
      </c>
      <c r="QFM6" s="2">
        <v>112</v>
      </c>
      <c r="QFN6" s="26"/>
      <c r="QFO6" s="23" t="s">
        <v>12</v>
      </c>
      <c r="QFP6" s="24"/>
      <c r="QFQ6" s="24"/>
      <c r="QFR6" s="24"/>
      <c r="QFS6" s="24"/>
      <c r="QFT6" s="24"/>
      <c r="QFU6" s="24"/>
      <c r="QFV6" s="24"/>
      <c r="QFW6" s="24"/>
      <c r="QFX6" s="24"/>
      <c r="QFY6" s="22" t="s">
        <v>393</v>
      </c>
      <c r="QFZ6" s="22" t="s">
        <v>182</v>
      </c>
      <c r="QGA6" s="22" t="s">
        <v>183</v>
      </c>
      <c r="QGB6" s="22" t="s">
        <v>184</v>
      </c>
      <c r="QGC6" s="2">
        <v>112</v>
      </c>
      <c r="QGD6" s="26"/>
      <c r="QGE6" s="23" t="s">
        <v>12</v>
      </c>
      <c r="QGF6" s="24"/>
      <c r="QGG6" s="24"/>
      <c r="QGH6" s="24"/>
      <c r="QGI6" s="24"/>
      <c r="QGJ6" s="24"/>
      <c r="QGK6" s="24"/>
      <c r="QGL6" s="24"/>
      <c r="QGM6" s="24"/>
      <c r="QGN6" s="24"/>
      <c r="QGO6" s="22" t="s">
        <v>393</v>
      </c>
      <c r="QGP6" s="22" t="s">
        <v>182</v>
      </c>
      <c r="QGQ6" s="22" t="s">
        <v>183</v>
      </c>
      <c r="QGR6" s="22" t="s">
        <v>184</v>
      </c>
      <c r="QGS6" s="2">
        <v>112</v>
      </c>
      <c r="QGT6" s="26"/>
      <c r="QGU6" s="23" t="s">
        <v>12</v>
      </c>
      <c r="QGV6" s="24"/>
      <c r="QGW6" s="24"/>
      <c r="QGX6" s="24"/>
      <c r="QGY6" s="24"/>
      <c r="QGZ6" s="24"/>
      <c r="QHA6" s="24"/>
      <c r="QHB6" s="24"/>
      <c r="QHC6" s="24"/>
      <c r="QHD6" s="24"/>
      <c r="QHE6" s="22" t="s">
        <v>393</v>
      </c>
      <c r="QHF6" s="22" t="s">
        <v>182</v>
      </c>
      <c r="QHG6" s="22" t="s">
        <v>183</v>
      </c>
      <c r="QHH6" s="22" t="s">
        <v>184</v>
      </c>
      <c r="QHI6" s="2">
        <v>112</v>
      </c>
      <c r="QHJ6" s="26"/>
      <c r="QHK6" s="23" t="s">
        <v>12</v>
      </c>
      <c r="QHL6" s="24"/>
      <c r="QHM6" s="24"/>
      <c r="QHN6" s="24"/>
      <c r="QHO6" s="24"/>
      <c r="QHP6" s="24"/>
      <c r="QHQ6" s="24"/>
      <c r="QHR6" s="24"/>
      <c r="QHS6" s="24"/>
      <c r="QHT6" s="24"/>
      <c r="QHU6" s="22" t="s">
        <v>393</v>
      </c>
      <c r="QHV6" s="22" t="s">
        <v>182</v>
      </c>
      <c r="QHW6" s="22" t="s">
        <v>183</v>
      </c>
      <c r="QHX6" s="22" t="s">
        <v>184</v>
      </c>
      <c r="QHY6" s="2">
        <v>112</v>
      </c>
      <c r="QHZ6" s="26"/>
      <c r="QIA6" s="23" t="s">
        <v>12</v>
      </c>
      <c r="QIB6" s="24"/>
      <c r="QIC6" s="24"/>
      <c r="QID6" s="24"/>
      <c r="QIE6" s="24"/>
      <c r="QIF6" s="24"/>
      <c r="QIG6" s="24"/>
      <c r="QIH6" s="24"/>
      <c r="QII6" s="24"/>
      <c r="QIJ6" s="24"/>
      <c r="QIK6" s="22" t="s">
        <v>393</v>
      </c>
      <c r="QIL6" s="22" t="s">
        <v>182</v>
      </c>
      <c r="QIM6" s="22" t="s">
        <v>183</v>
      </c>
      <c r="QIN6" s="22" t="s">
        <v>184</v>
      </c>
      <c r="QIO6" s="2">
        <v>112</v>
      </c>
      <c r="QIP6" s="26"/>
      <c r="QIQ6" s="23" t="s">
        <v>12</v>
      </c>
      <c r="QIR6" s="24"/>
      <c r="QIS6" s="24"/>
      <c r="QIT6" s="24"/>
      <c r="QIU6" s="24"/>
      <c r="QIV6" s="24"/>
      <c r="QIW6" s="24"/>
      <c r="QIX6" s="24"/>
      <c r="QIY6" s="24"/>
      <c r="QIZ6" s="24"/>
      <c r="QJA6" s="22" t="s">
        <v>393</v>
      </c>
      <c r="QJB6" s="22" t="s">
        <v>182</v>
      </c>
      <c r="QJC6" s="22" t="s">
        <v>183</v>
      </c>
      <c r="QJD6" s="22" t="s">
        <v>184</v>
      </c>
      <c r="QJE6" s="2">
        <v>112</v>
      </c>
      <c r="QJF6" s="26"/>
      <c r="QJG6" s="23" t="s">
        <v>12</v>
      </c>
      <c r="QJH6" s="24"/>
      <c r="QJI6" s="24"/>
      <c r="QJJ6" s="24"/>
      <c r="QJK6" s="24"/>
      <c r="QJL6" s="24"/>
      <c r="QJM6" s="24"/>
      <c r="QJN6" s="24"/>
      <c r="QJO6" s="24"/>
      <c r="QJP6" s="24"/>
      <c r="QJQ6" s="22" t="s">
        <v>393</v>
      </c>
      <c r="QJR6" s="22" t="s">
        <v>182</v>
      </c>
      <c r="QJS6" s="22" t="s">
        <v>183</v>
      </c>
      <c r="QJT6" s="22" t="s">
        <v>184</v>
      </c>
      <c r="QJU6" s="2">
        <v>112</v>
      </c>
      <c r="QJV6" s="26"/>
      <c r="QJW6" s="23" t="s">
        <v>12</v>
      </c>
      <c r="QJX6" s="24"/>
      <c r="QJY6" s="24"/>
      <c r="QJZ6" s="24"/>
      <c r="QKA6" s="24"/>
      <c r="QKB6" s="24"/>
      <c r="QKC6" s="24"/>
      <c r="QKD6" s="24"/>
      <c r="QKE6" s="24"/>
      <c r="QKF6" s="24"/>
      <c r="QKG6" s="22" t="s">
        <v>393</v>
      </c>
      <c r="QKH6" s="22" t="s">
        <v>182</v>
      </c>
      <c r="QKI6" s="22" t="s">
        <v>183</v>
      </c>
      <c r="QKJ6" s="22" t="s">
        <v>184</v>
      </c>
      <c r="QKK6" s="2">
        <v>112</v>
      </c>
      <c r="QKL6" s="26"/>
      <c r="QKM6" s="23" t="s">
        <v>12</v>
      </c>
      <c r="QKN6" s="24"/>
      <c r="QKO6" s="24"/>
      <c r="QKP6" s="24"/>
      <c r="QKQ6" s="24"/>
      <c r="QKR6" s="24"/>
      <c r="QKS6" s="24"/>
      <c r="QKT6" s="24"/>
      <c r="QKU6" s="24"/>
      <c r="QKV6" s="24"/>
      <c r="QKW6" s="22" t="s">
        <v>393</v>
      </c>
      <c r="QKX6" s="22" t="s">
        <v>182</v>
      </c>
      <c r="QKY6" s="22" t="s">
        <v>183</v>
      </c>
      <c r="QKZ6" s="22" t="s">
        <v>184</v>
      </c>
      <c r="QLA6" s="2">
        <v>112</v>
      </c>
      <c r="QLB6" s="26"/>
      <c r="QLC6" s="23" t="s">
        <v>12</v>
      </c>
      <c r="QLD6" s="24"/>
      <c r="QLE6" s="24"/>
      <c r="QLF6" s="24"/>
      <c r="QLG6" s="24"/>
      <c r="QLH6" s="24"/>
      <c r="QLI6" s="24"/>
      <c r="QLJ6" s="24"/>
      <c r="QLK6" s="24"/>
      <c r="QLL6" s="24"/>
      <c r="QLM6" s="22" t="s">
        <v>393</v>
      </c>
      <c r="QLN6" s="22" t="s">
        <v>182</v>
      </c>
      <c r="QLO6" s="22" t="s">
        <v>183</v>
      </c>
      <c r="QLP6" s="22" t="s">
        <v>184</v>
      </c>
      <c r="QLQ6" s="2">
        <v>112</v>
      </c>
      <c r="QLR6" s="26"/>
      <c r="QLS6" s="23" t="s">
        <v>12</v>
      </c>
      <c r="QLT6" s="24"/>
      <c r="QLU6" s="24"/>
      <c r="QLV6" s="24"/>
      <c r="QLW6" s="24"/>
      <c r="QLX6" s="24"/>
      <c r="QLY6" s="24"/>
      <c r="QLZ6" s="24"/>
      <c r="QMA6" s="24"/>
      <c r="QMB6" s="24"/>
      <c r="QMC6" s="22" t="s">
        <v>393</v>
      </c>
      <c r="QMD6" s="22" t="s">
        <v>182</v>
      </c>
      <c r="QME6" s="22" t="s">
        <v>183</v>
      </c>
      <c r="QMF6" s="22" t="s">
        <v>184</v>
      </c>
      <c r="QMG6" s="2">
        <v>112</v>
      </c>
      <c r="QMH6" s="26"/>
      <c r="QMI6" s="23" t="s">
        <v>12</v>
      </c>
      <c r="QMJ6" s="24"/>
      <c r="QMK6" s="24"/>
      <c r="QML6" s="24"/>
      <c r="QMM6" s="24"/>
      <c r="QMN6" s="24"/>
      <c r="QMO6" s="24"/>
      <c r="QMP6" s="24"/>
      <c r="QMQ6" s="24"/>
      <c r="QMR6" s="24"/>
      <c r="QMS6" s="22" t="s">
        <v>393</v>
      </c>
      <c r="QMT6" s="22" t="s">
        <v>182</v>
      </c>
      <c r="QMU6" s="22" t="s">
        <v>183</v>
      </c>
      <c r="QMV6" s="22" t="s">
        <v>184</v>
      </c>
      <c r="QMW6" s="2">
        <v>112</v>
      </c>
      <c r="QMX6" s="26"/>
      <c r="QMY6" s="23" t="s">
        <v>12</v>
      </c>
      <c r="QMZ6" s="24"/>
      <c r="QNA6" s="24"/>
      <c r="QNB6" s="24"/>
      <c r="QNC6" s="24"/>
      <c r="QND6" s="24"/>
      <c r="QNE6" s="24"/>
      <c r="QNF6" s="24"/>
      <c r="QNG6" s="24"/>
      <c r="QNH6" s="24"/>
      <c r="QNI6" s="22" t="s">
        <v>393</v>
      </c>
      <c r="QNJ6" s="22" t="s">
        <v>182</v>
      </c>
      <c r="QNK6" s="22" t="s">
        <v>183</v>
      </c>
      <c r="QNL6" s="22" t="s">
        <v>184</v>
      </c>
      <c r="QNM6" s="2">
        <v>112</v>
      </c>
      <c r="QNN6" s="26"/>
      <c r="QNO6" s="23" t="s">
        <v>12</v>
      </c>
      <c r="QNP6" s="24"/>
      <c r="QNQ6" s="24"/>
      <c r="QNR6" s="24"/>
      <c r="QNS6" s="24"/>
      <c r="QNT6" s="24"/>
      <c r="QNU6" s="24"/>
      <c r="QNV6" s="24"/>
      <c r="QNW6" s="24"/>
      <c r="QNX6" s="24"/>
      <c r="QNY6" s="22" t="s">
        <v>393</v>
      </c>
      <c r="QNZ6" s="22" t="s">
        <v>182</v>
      </c>
      <c r="QOA6" s="22" t="s">
        <v>183</v>
      </c>
      <c r="QOB6" s="22" t="s">
        <v>184</v>
      </c>
      <c r="QOC6" s="2">
        <v>112</v>
      </c>
      <c r="QOD6" s="26"/>
      <c r="QOE6" s="23" t="s">
        <v>12</v>
      </c>
      <c r="QOF6" s="24"/>
      <c r="QOG6" s="24"/>
      <c r="QOH6" s="24"/>
      <c r="QOI6" s="24"/>
      <c r="QOJ6" s="24"/>
      <c r="QOK6" s="24"/>
      <c r="QOL6" s="24"/>
      <c r="QOM6" s="24"/>
      <c r="QON6" s="24"/>
      <c r="QOO6" s="22" t="s">
        <v>393</v>
      </c>
      <c r="QOP6" s="22" t="s">
        <v>182</v>
      </c>
      <c r="QOQ6" s="22" t="s">
        <v>183</v>
      </c>
      <c r="QOR6" s="22" t="s">
        <v>184</v>
      </c>
      <c r="QOS6" s="2">
        <v>112</v>
      </c>
      <c r="QOT6" s="26"/>
      <c r="QOU6" s="23" t="s">
        <v>12</v>
      </c>
      <c r="QOV6" s="24"/>
      <c r="QOW6" s="24"/>
      <c r="QOX6" s="24"/>
      <c r="QOY6" s="24"/>
      <c r="QOZ6" s="24"/>
      <c r="QPA6" s="24"/>
      <c r="QPB6" s="24"/>
      <c r="QPC6" s="24"/>
      <c r="QPD6" s="24"/>
      <c r="QPE6" s="22" t="s">
        <v>393</v>
      </c>
      <c r="QPF6" s="22" t="s">
        <v>182</v>
      </c>
      <c r="QPG6" s="22" t="s">
        <v>183</v>
      </c>
      <c r="QPH6" s="22" t="s">
        <v>184</v>
      </c>
      <c r="QPI6" s="2">
        <v>112</v>
      </c>
      <c r="QPJ6" s="26"/>
      <c r="QPK6" s="23" t="s">
        <v>12</v>
      </c>
      <c r="QPL6" s="24"/>
      <c r="QPM6" s="24"/>
      <c r="QPN6" s="24"/>
      <c r="QPO6" s="24"/>
      <c r="QPP6" s="24"/>
      <c r="QPQ6" s="24"/>
      <c r="QPR6" s="24"/>
      <c r="QPS6" s="24"/>
      <c r="QPT6" s="24"/>
      <c r="QPU6" s="22" t="s">
        <v>393</v>
      </c>
      <c r="QPV6" s="22" t="s">
        <v>182</v>
      </c>
      <c r="QPW6" s="22" t="s">
        <v>183</v>
      </c>
      <c r="QPX6" s="22" t="s">
        <v>184</v>
      </c>
      <c r="QPY6" s="2">
        <v>112</v>
      </c>
      <c r="QPZ6" s="26"/>
      <c r="QQA6" s="23" t="s">
        <v>12</v>
      </c>
      <c r="QQB6" s="24"/>
      <c r="QQC6" s="24"/>
      <c r="QQD6" s="24"/>
      <c r="QQE6" s="24"/>
      <c r="QQF6" s="24"/>
      <c r="QQG6" s="24"/>
      <c r="QQH6" s="24"/>
      <c r="QQI6" s="24"/>
      <c r="QQJ6" s="24"/>
      <c r="QQK6" s="22" t="s">
        <v>393</v>
      </c>
      <c r="QQL6" s="22" t="s">
        <v>182</v>
      </c>
      <c r="QQM6" s="22" t="s">
        <v>183</v>
      </c>
      <c r="QQN6" s="22" t="s">
        <v>184</v>
      </c>
      <c r="QQO6" s="2">
        <v>112</v>
      </c>
      <c r="QQP6" s="26"/>
      <c r="QQQ6" s="23" t="s">
        <v>12</v>
      </c>
      <c r="QQR6" s="24"/>
      <c r="QQS6" s="24"/>
      <c r="QQT6" s="24"/>
      <c r="QQU6" s="24"/>
      <c r="QQV6" s="24"/>
      <c r="QQW6" s="24"/>
      <c r="QQX6" s="24"/>
      <c r="QQY6" s="24"/>
      <c r="QQZ6" s="24"/>
      <c r="QRA6" s="22" t="s">
        <v>393</v>
      </c>
      <c r="QRB6" s="22" t="s">
        <v>182</v>
      </c>
      <c r="QRC6" s="22" t="s">
        <v>183</v>
      </c>
      <c r="QRD6" s="22" t="s">
        <v>184</v>
      </c>
      <c r="QRE6" s="2">
        <v>112</v>
      </c>
      <c r="QRF6" s="26"/>
      <c r="QRG6" s="23" t="s">
        <v>12</v>
      </c>
      <c r="QRH6" s="24"/>
      <c r="QRI6" s="24"/>
      <c r="QRJ6" s="24"/>
      <c r="QRK6" s="24"/>
      <c r="QRL6" s="24"/>
      <c r="QRM6" s="24"/>
      <c r="QRN6" s="24"/>
      <c r="QRO6" s="24"/>
      <c r="QRP6" s="24"/>
      <c r="QRQ6" s="22" t="s">
        <v>393</v>
      </c>
      <c r="QRR6" s="22" t="s">
        <v>182</v>
      </c>
      <c r="QRS6" s="22" t="s">
        <v>183</v>
      </c>
      <c r="QRT6" s="22" t="s">
        <v>184</v>
      </c>
      <c r="QRU6" s="2">
        <v>112</v>
      </c>
      <c r="QRV6" s="26"/>
      <c r="QRW6" s="23" t="s">
        <v>12</v>
      </c>
      <c r="QRX6" s="24"/>
      <c r="QRY6" s="24"/>
      <c r="QRZ6" s="24"/>
      <c r="QSA6" s="24"/>
      <c r="QSB6" s="24"/>
      <c r="QSC6" s="24"/>
      <c r="QSD6" s="24"/>
      <c r="QSE6" s="24"/>
      <c r="QSF6" s="24"/>
      <c r="QSG6" s="22" t="s">
        <v>393</v>
      </c>
      <c r="QSH6" s="22" t="s">
        <v>182</v>
      </c>
      <c r="QSI6" s="22" t="s">
        <v>183</v>
      </c>
      <c r="QSJ6" s="22" t="s">
        <v>184</v>
      </c>
      <c r="QSK6" s="2">
        <v>112</v>
      </c>
      <c r="QSL6" s="26"/>
      <c r="QSM6" s="23" t="s">
        <v>12</v>
      </c>
      <c r="QSN6" s="24"/>
      <c r="QSO6" s="24"/>
      <c r="QSP6" s="24"/>
      <c r="QSQ6" s="24"/>
      <c r="QSR6" s="24"/>
      <c r="QSS6" s="24"/>
      <c r="QST6" s="24"/>
      <c r="QSU6" s="24"/>
      <c r="QSV6" s="24"/>
      <c r="QSW6" s="22" t="s">
        <v>393</v>
      </c>
      <c r="QSX6" s="22" t="s">
        <v>182</v>
      </c>
      <c r="QSY6" s="22" t="s">
        <v>183</v>
      </c>
      <c r="QSZ6" s="22" t="s">
        <v>184</v>
      </c>
      <c r="QTA6" s="2">
        <v>112</v>
      </c>
      <c r="QTB6" s="26"/>
      <c r="QTC6" s="23" t="s">
        <v>12</v>
      </c>
      <c r="QTD6" s="24"/>
      <c r="QTE6" s="24"/>
      <c r="QTF6" s="24"/>
      <c r="QTG6" s="24"/>
      <c r="QTH6" s="24"/>
      <c r="QTI6" s="24"/>
      <c r="QTJ6" s="24"/>
      <c r="QTK6" s="24"/>
      <c r="QTL6" s="24"/>
      <c r="QTM6" s="22" t="s">
        <v>393</v>
      </c>
      <c r="QTN6" s="22" t="s">
        <v>182</v>
      </c>
      <c r="QTO6" s="22" t="s">
        <v>183</v>
      </c>
      <c r="QTP6" s="22" t="s">
        <v>184</v>
      </c>
      <c r="QTQ6" s="2">
        <v>112</v>
      </c>
      <c r="QTR6" s="26"/>
      <c r="QTS6" s="23" t="s">
        <v>12</v>
      </c>
      <c r="QTT6" s="24"/>
      <c r="QTU6" s="24"/>
      <c r="QTV6" s="24"/>
      <c r="QTW6" s="24"/>
      <c r="QTX6" s="24"/>
      <c r="QTY6" s="24"/>
      <c r="QTZ6" s="24"/>
      <c r="QUA6" s="24"/>
      <c r="QUB6" s="24"/>
      <c r="QUC6" s="22" t="s">
        <v>393</v>
      </c>
      <c r="QUD6" s="22" t="s">
        <v>182</v>
      </c>
      <c r="QUE6" s="22" t="s">
        <v>183</v>
      </c>
      <c r="QUF6" s="22" t="s">
        <v>184</v>
      </c>
      <c r="QUG6" s="2">
        <v>112</v>
      </c>
      <c r="QUH6" s="26"/>
      <c r="QUI6" s="23" t="s">
        <v>12</v>
      </c>
      <c r="QUJ6" s="24"/>
      <c r="QUK6" s="24"/>
      <c r="QUL6" s="24"/>
      <c r="QUM6" s="24"/>
      <c r="QUN6" s="24"/>
      <c r="QUO6" s="24"/>
      <c r="QUP6" s="24"/>
      <c r="QUQ6" s="24"/>
      <c r="QUR6" s="24"/>
      <c r="QUS6" s="22" t="s">
        <v>393</v>
      </c>
      <c r="QUT6" s="22" t="s">
        <v>182</v>
      </c>
      <c r="QUU6" s="22" t="s">
        <v>183</v>
      </c>
      <c r="QUV6" s="22" t="s">
        <v>184</v>
      </c>
      <c r="QUW6" s="2">
        <v>112</v>
      </c>
      <c r="QUX6" s="26"/>
      <c r="QUY6" s="23" t="s">
        <v>12</v>
      </c>
      <c r="QUZ6" s="24"/>
      <c r="QVA6" s="24"/>
      <c r="QVB6" s="24"/>
      <c r="QVC6" s="24"/>
      <c r="QVD6" s="24"/>
      <c r="QVE6" s="24"/>
      <c r="QVF6" s="24"/>
      <c r="QVG6" s="24"/>
      <c r="QVH6" s="24"/>
      <c r="QVI6" s="22" t="s">
        <v>393</v>
      </c>
      <c r="QVJ6" s="22" t="s">
        <v>182</v>
      </c>
      <c r="QVK6" s="22" t="s">
        <v>183</v>
      </c>
      <c r="QVL6" s="22" t="s">
        <v>184</v>
      </c>
      <c r="QVM6" s="2">
        <v>112</v>
      </c>
      <c r="QVN6" s="26"/>
      <c r="QVO6" s="23" t="s">
        <v>12</v>
      </c>
      <c r="QVP6" s="24"/>
      <c r="QVQ6" s="24"/>
      <c r="QVR6" s="24"/>
      <c r="QVS6" s="24"/>
      <c r="QVT6" s="24"/>
      <c r="QVU6" s="24"/>
      <c r="QVV6" s="24"/>
      <c r="QVW6" s="24"/>
      <c r="QVX6" s="24"/>
      <c r="QVY6" s="22" t="s">
        <v>393</v>
      </c>
      <c r="QVZ6" s="22" t="s">
        <v>182</v>
      </c>
      <c r="QWA6" s="22" t="s">
        <v>183</v>
      </c>
      <c r="QWB6" s="22" t="s">
        <v>184</v>
      </c>
      <c r="QWC6" s="2">
        <v>112</v>
      </c>
      <c r="QWD6" s="26"/>
      <c r="QWE6" s="23" t="s">
        <v>12</v>
      </c>
      <c r="QWF6" s="24"/>
      <c r="QWG6" s="24"/>
      <c r="QWH6" s="24"/>
      <c r="QWI6" s="24"/>
      <c r="QWJ6" s="24"/>
      <c r="QWK6" s="24"/>
      <c r="QWL6" s="24"/>
      <c r="QWM6" s="24"/>
      <c r="QWN6" s="24"/>
      <c r="QWO6" s="22" t="s">
        <v>393</v>
      </c>
      <c r="QWP6" s="22" t="s">
        <v>182</v>
      </c>
      <c r="QWQ6" s="22" t="s">
        <v>183</v>
      </c>
      <c r="QWR6" s="22" t="s">
        <v>184</v>
      </c>
      <c r="QWS6" s="2">
        <v>112</v>
      </c>
      <c r="QWT6" s="26"/>
      <c r="QWU6" s="23" t="s">
        <v>12</v>
      </c>
      <c r="QWV6" s="24"/>
      <c r="QWW6" s="24"/>
      <c r="QWX6" s="24"/>
      <c r="QWY6" s="24"/>
      <c r="QWZ6" s="24"/>
      <c r="QXA6" s="24"/>
      <c r="QXB6" s="24"/>
      <c r="QXC6" s="24"/>
      <c r="QXD6" s="24"/>
      <c r="QXE6" s="22" t="s">
        <v>393</v>
      </c>
      <c r="QXF6" s="22" t="s">
        <v>182</v>
      </c>
      <c r="QXG6" s="22" t="s">
        <v>183</v>
      </c>
      <c r="QXH6" s="22" t="s">
        <v>184</v>
      </c>
      <c r="QXI6" s="2">
        <v>112</v>
      </c>
      <c r="QXJ6" s="26"/>
      <c r="QXK6" s="23" t="s">
        <v>12</v>
      </c>
      <c r="QXL6" s="24"/>
      <c r="QXM6" s="24"/>
      <c r="QXN6" s="24"/>
      <c r="QXO6" s="24"/>
      <c r="QXP6" s="24"/>
      <c r="QXQ6" s="24"/>
      <c r="QXR6" s="24"/>
      <c r="QXS6" s="24"/>
      <c r="QXT6" s="24"/>
      <c r="QXU6" s="22" t="s">
        <v>393</v>
      </c>
      <c r="QXV6" s="22" t="s">
        <v>182</v>
      </c>
      <c r="QXW6" s="22" t="s">
        <v>183</v>
      </c>
      <c r="QXX6" s="22" t="s">
        <v>184</v>
      </c>
      <c r="QXY6" s="2">
        <v>112</v>
      </c>
      <c r="QXZ6" s="26"/>
      <c r="QYA6" s="23" t="s">
        <v>12</v>
      </c>
      <c r="QYB6" s="24"/>
      <c r="QYC6" s="24"/>
      <c r="QYD6" s="24"/>
      <c r="QYE6" s="24"/>
      <c r="QYF6" s="24"/>
      <c r="QYG6" s="24"/>
      <c r="QYH6" s="24"/>
      <c r="QYI6" s="24"/>
      <c r="QYJ6" s="24"/>
      <c r="QYK6" s="22" t="s">
        <v>393</v>
      </c>
      <c r="QYL6" s="22" t="s">
        <v>182</v>
      </c>
      <c r="QYM6" s="22" t="s">
        <v>183</v>
      </c>
      <c r="QYN6" s="22" t="s">
        <v>184</v>
      </c>
      <c r="QYO6" s="2">
        <v>112</v>
      </c>
      <c r="QYP6" s="26"/>
      <c r="QYQ6" s="23" t="s">
        <v>12</v>
      </c>
      <c r="QYR6" s="24"/>
      <c r="QYS6" s="24"/>
      <c r="QYT6" s="24"/>
      <c r="QYU6" s="24"/>
      <c r="QYV6" s="24"/>
      <c r="QYW6" s="24"/>
      <c r="QYX6" s="24"/>
      <c r="QYY6" s="24"/>
      <c r="QYZ6" s="24"/>
      <c r="QZA6" s="22" t="s">
        <v>393</v>
      </c>
      <c r="QZB6" s="22" t="s">
        <v>182</v>
      </c>
      <c r="QZC6" s="22" t="s">
        <v>183</v>
      </c>
      <c r="QZD6" s="22" t="s">
        <v>184</v>
      </c>
      <c r="QZE6" s="2">
        <v>112</v>
      </c>
      <c r="QZF6" s="26"/>
      <c r="QZG6" s="23" t="s">
        <v>12</v>
      </c>
      <c r="QZH6" s="24"/>
      <c r="QZI6" s="24"/>
      <c r="QZJ6" s="24"/>
      <c r="QZK6" s="24"/>
      <c r="QZL6" s="24"/>
      <c r="QZM6" s="24"/>
      <c r="QZN6" s="24"/>
      <c r="QZO6" s="24"/>
      <c r="QZP6" s="24"/>
      <c r="QZQ6" s="22" t="s">
        <v>393</v>
      </c>
      <c r="QZR6" s="22" t="s">
        <v>182</v>
      </c>
      <c r="QZS6" s="22" t="s">
        <v>183</v>
      </c>
      <c r="QZT6" s="22" t="s">
        <v>184</v>
      </c>
      <c r="QZU6" s="2">
        <v>112</v>
      </c>
      <c r="QZV6" s="26"/>
      <c r="QZW6" s="23" t="s">
        <v>12</v>
      </c>
      <c r="QZX6" s="24"/>
      <c r="QZY6" s="24"/>
      <c r="QZZ6" s="24"/>
      <c r="RAA6" s="24"/>
      <c r="RAB6" s="24"/>
      <c r="RAC6" s="24"/>
      <c r="RAD6" s="24"/>
      <c r="RAE6" s="24"/>
      <c r="RAF6" s="24"/>
      <c r="RAG6" s="22" t="s">
        <v>393</v>
      </c>
      <c r="RAH6" s="22" t="s">
        <v>182</v>
      </c>
      <c r="RAI6" s="22" t="s">
        <v>183</v>
      </c>
      <c r="RAJ6" s="22" t="s">
        <v>184</v>
      </c>
      <c r="RAK6" s="2">
        <v>112</v>
      </c>
      <c r="RAL6" s="26"/>
      <c r="RAM6" s="23" t="s">
        <v>12</v>
      </c>
      <c r="RAN6" s="24"/>
      <c r="RAO6" s="24"/>
      <c r="RAP6" s="24"/>
      <c r="RAQ6" s="24"/>
      <c r="RAR6" s="24"/>
      <c r="RAS6" s="24"/>
      <c r="RAT6" s="24"/>
      <c r="RAU6" s="24"/>
      <c r="RAV6" s="24"/>
      <c r="RAW6" s="22" t="s">
        <v>393</v>
      </c>
      <c r="RAX6" s="22" t="s">
        <v>182</v>
      </c>
      <c r="RAY6" s="22" t="s">
        <v>183</v>
      </c>
      <c r="RAZ6" s="22" t="s">
        <v>184</v>
      </c>
      <c r="RBA6" s="2">
        <v>112</v>
      </c>
      <c r="RBB6" s="26"/>
      <c r="RBC6" s="23" t="s">
        <v>12</v>
      </c>
      <c r="RBD6" s="24"/>
      <c r="RBE6" s="24"/>
      <c r="RBF6" s="24"/>
      <c r="RBG6" s="24"/>
      <c r="RBH6" s="24"/>
      <c r="RBI6" s="24"/>
      <c r="RBJ6" s="24"/>
      <c r="RBK6" s="24"/>
      <c r="RBL6" s="24"/>
      <c r="RBM6" s="22" t="s">
        <v>393</v>
      </c>
      <c r="RBN6" s="22" t="s">
        <v>182</v>
      </c>
      <c r="RBO6" s="22" t="s">
        <v>183</v>
      </c>
      <c r="RBP6" s="22" t="s">
        <v>184</v>
      </c>
      <c r="RBQ6" s="2">
        <v>112</v>
      </c>
      <c r="RBR6" s="26"/>
      <c r="RBS6" s="23" t="s">
        <v>12</v>
      </c>
      <c r="RBT6" s="24"/>
      <c r="RBU6" s="24"/>
      <c r="RBV6" s="24"/>
      <c r="RBW6" s="24"/>
      <c r="RBX6" s="24"/>
      <c r="RBY6" s="24"/>
      <c r="RBZ6" s="24"/>
      <c r="RCA6" s="24"/>
      <c r="RCB6" s="24"/>
      <c r="RCC6" s="22" t="s">
        <v>393</v>
      </c>
      <c r="RCD6" s="22" t="s">
        <v>182</v>
      </c>
      <c r="RCE6" s="22" t="s">
        <v>183</v>
      </c>
      <c r="RCF6" s="22" t="s">
        <v>184</v>
      </c>
      <c r="RCG6" s="2">
        <v>112</v>
      </c>
      <c r="RCH6" s="26"/>
      <c r="RCI6" s="23" t="s">
        <v>12</v>
      </c>
      <c r="RCJ6" s="24"/>
      <c r="RCK6" s="24"/>
      <c r="RCL6" s="24"/>
      <c r="RCM6" s="24"/>
      <c r="RCN6" s="24"/>
      <c r="RCO6" s="24"/>
      <c r="RCP6" s="24"/>
      <c r="RCQ6" s="24"/>
      <c r="RCR6" s="24"/>
      <c r="RCS6" s="22" t="s">
        <v>393</v>
      </c>
      <c r="RCT6" s="22" t="s">
        <v>182</v>
      </c>
      <c r="RCU6" s="22" t="s">
        <v>183</v>
      </c>
      <c r="RCV6" s="22" t="s">
        <v>184</v>
      </c>
      <c r="RCW6" s="2">
        <v>112</v>
      </c>
      <c r="RCX6" s="26"/>
      <c r="RCY6" s="23" t="s">
        <v>12</v>
      </c>
      <c r="RCZ6" s="24"/>
      <c r="RDA6" s="24"/>
      <c r="RDB6" s="24"/>
      <c r="RDC6" s="24"/>
      <c r="RDD6" s="24"/>
      <c r="RDE6" s="24"/>
      <c r="RDF6" s="24"/>
      <c r="RDG6" s="24"/>
      <c r="RDH6" s="24"/>
      <c r="RDI6" s="22" t="s">
        <v>393</v>
      </c>
      <c r="RDJ6" s="22" t="s">
        <v>182</v>
      </c>
      <c r="RDK6" s="22" t="s">
        <v>183</v>
      </c>
      <c r="RDL6" s="22" t="s">
        <v>184</v>
      </c>
      <c r="RDM6" s="2">
        <v>112</v>
      </c>
      <c r="RDN6" s="26"/>
      <c r="RDO6" s="23" t="s">
        <v>12</v>
      </c>
      <c r="RDP6" s="24"/>
      <c r="RDQ6" s="24"/>
      <c r="RDR6" s="24"/>
      <c r="RDS6" s="24"/>
      <c r="RDT6" s="24"/>
      <c r="RDU6" s="24"/>
      <c r="RDV6" s="24"/>
      <c r="RDW6" s="24"/>
      <c r="RDX6" s="24"/>
      <c r="RDY6" s="22" t="s">
        <v>393</v>
      </c>
      <c r="RDZ6" s="22" t="s">
        <v>182</v>
      </c>
      <c r="REA6" s="22" t="s">
        <v>183</v>
      </c>
      <c r="REB6" s="22" t="s">
        <v>184</v>
      </c>
      <c r="REC6" s="2">
        <v>112</v>
      </c>
      <c r="RED6" s="26"/>
      <c r="REE6" s="23" t="s">
        <v>12</v>
      </c>
      <c r="REF6" s="24"/>
      <c r="REG6" s="24"/>
      <c r="REH6" s="24"/>
      <c r="REI6" s="24"/>
      <c r="REJ6" s="24"/>
      <c r="REK6" s="24"/>
      <c r="REL6" s="24"/>
      <c r="REM6" s="24"/>
      <c r="REN6" s="24"/>
      <c r="REO6" s="22" t="s">
        <v>393</v>
      </c>
      <c r="REP6" s="22" t="s">
        <v>182</v>
      </c>
      <c r="REQ6" s="22" t="s">
        <v>183</v>
      </c>
      <c r="RER6" s="22" t="s">
        <v>184</v>
      </c>
      <c r="RES6" s="2">
        <v>112</v>
      </c>
      <c r="RET6" s="26"/>
      <c r="REU6" s="23" t="s">
        <v>12</v>
      </c>
      <c r="REV6" s="24"/>
      <c r="REW6" s="24"/>
      <c r="REX6" s="24"/>
      <c r="REY6" s="24"/>
      <c r="REZ6" s="24"/>
      <c r="RFA6" s="24"/>
      <c r="RFB6" s="24"/>
      <c r="RFC6" s="24"/>
      <c r="RFD6" s="24"/>
      <c r="RFE6" s="22" t="s">
        <v>393</v>
      </c>
      <c r="RFF6" s="22" t="s">
        <v>182</v>
      </c>
      <c r="RFG6" s="22" t="s">
        <v>183</v>
      </c>
      <c r="RFH6" s="22" t="s">
        <v>184</v>
      </c>
      <c r="RFI6" s="2">
        <v>112</v>
      </c>
      <c r="RFJ6" s="26"/>
      <c r="RFK6" s="23" t="s">
        <v>12</v>
      </c>
      <c r="RFL6" s="24"/>
      <c r="RFM6" s="24"/>
      <c r="RFN6" s="24"/>
      <c r="RFO6" s="24"/>
      <c r="RFP6" s="24"/>
      <c r="RFQ6" s="24"/>
      <c r="RFR6" s="24"/>
      <c r="RFS6" s="24"/>
      <c r="RFT6" s="24"/>
      <c r="RFU6" s="22" t="s">
        <v>393</v>
      </c>
      <c r="RFV6" s="22" t="s">
        <v>182</v>
      </c>
      <c r="RFW6" s="22" t="s">
        <v>183</v>
      </c>
      <c r="RFX6" s="22" t="s">
        <v>184</v>
      </c>
      <c r="RFY6" s="2">
        <v>112</v>
      </c>
      <c r="RFZ6" s="26"/>
      <c r="RGA6" s="23" t="s">
        <v>12</v>
      </c>
      <c r="RGB6" s="24"/>
      <c r="RGC6" s="24"/>
      <c r="RGD6" s="24"/>
      <c r="RGE6" s="24"/>
      <c r="RGF6" s="24"/>
      <c r="RGG6" s="24"/>
      <c r="RGH6" s="24"/>
      <c r="RGI6" s="24"/>
      <c r="RGJ6" s="24"/>
      <c r="RGK6" s="22" t="s">
        <v>393</v>
      </c>
      <c r="RGL6" s="22" t="s">
        <v>182</v>
      </c>
      <c r="RGM6" s="22" t="s">
        <v>183</v>
      </c>
      <c r="RGN6" s="22" t="s">
        <v>184</v>
      </c>
      <c r="RGO6" s="2">
        <v>112</v>
      </c>
      <c r="RGP6" s="26"/>
      <c r="RGQ6" s="23" t="s">
        <v>12</v>
      </c>
      <c r="RGR6" s="24"/>
      <c r="RGS6" s="24"/>
      <c r="RGT6" s="24"/>
      <c r="RGU6" s="24"/>
      <c r="RGV6" s="24"/>
      <c r="RGW6" s="24"/>
      <c r="RGX6" s="24"/>
      <c r="RGY6" s="24"/>
      <c r="RGZ6" s="24"/>
      <c r="RHA6" s="22" t="s">
        <v>393</v>
      </c>
      <c r="RHB6" s="22" t="s">
        <v>182</v>
      </c>
      <c r="RHC6" s="22" t="s">
        <v>183</v>
      </c>
      <c r="RHD6" s="22" t="s">
        <v>184</v>
      </c>
      <c r="RHE6" s="2">
        <v>112</v>
      </c>
      <c r="RHF6" s="26"/>
      <c r="RHG6" s="23" t="s">
        <v>12</v>
      </c>
      <c r="RHH6" s="24"/>
      <c r="RHI6" s="24"/>
      <c r="RHJ6" s="24"/>
      <c r="RHK6" s="24"/>
      <c r="RHL6" s="24"/>
      <c r="RHM6" s="24"/>
      <c r="RHN6" s="24"/>
      <c r="RHO6" s="24"/>
      <c r="RHP6" s="24"/>
      <c r="RHQ6" s="22" t="s">
        <v>393</v>
      </c>
      <c r="RHR6" s="22" t="s">
        <v>182</v>
      </c>
      <c r="RHS6" s="22" t="s">
        <v>183</v>
      </c>
      <c r="RHT6" s="22" t="s">
        <v>184</v>
      </c>
      <c r="RHU6" s="2">
        <v>112</v>
      </c>
      <c r="RHV6" s="26"/>
      <c r="RHW6" s="23" t="s">
        <v>12</v>
      </c>
      <c r="RHX6" s="24"/>
      <c r="RHY6" s="24"/>
      <c r="RHZ6" s="24"/>
      <c r="RIA6" s="24"/>
      <c r="RIB6" s="24"/>
      <c r="RIC6" s="24"/>
      <c r="RID6" s="24"/>
      <c r="RIE6" s="24"/>
      <c r="RIF6" s="24"/>
      <c r="RIG6" s="22" t="s">
        <v>393</v>
      </c>
      <c r="RIH6" s="22" t="s">
        <v>182</v>
      </c>
      <c r="RII6" s="22" t="s">
        <v>183</v>
      </c>
      <c r="RIJ6" s="22" t="s">
        <v>184</v>
      </c>
      <c r="RIK6" s="2">
        <v>112</v>
      </c>
      <c r="RIL6" s="26"/>
      <c r="RIM6" s="23" t="s">
        <v>12</v>
      </c>
      <c r="RIN6" s="24"/>
      <c r="RIO6" s="24"/>
      <c r="RIP6" s="24"/>
      <c r="RIQ6" s="24"/>
      <c r="RIR6" s="24"/>
      <c r="RIS6" s="24"/>
      <c r="RIT6" s="24"/>
      <c r="RIU6" s="24"/>
      <c r="RIV6" s="24"/>
      <c r="RIW6" s="22" t="s">
        <v>393</v>
      </c>
      <c r="RIX6" s="22" t="s">
        <v>182</v>
      </c>
      <c r="RIY6" s="22" t="s">
        <v>183</v>
      </c>
      <c r="RIZ6" s="22" t="s">
        <v>184</v>
      </c>
      <c r="RJA6" s="2">
        <v>112</v>
      </c>
      <c r="RJB6" s="26"/>
      <c r="RJC6" s="23" t="s">
        <v>12</v>
      </c>
      <c r="RJD6" s="24"/>
      <c r="RJE6" s="24"/>
      <c r="RJF6" s="24"/>
      <c r="RJG6" s="24"/>
      <c r="RJH6" s="24"/>
      <c r="RJI6" s="24"/>
      <c r="RJJ6" s="24"/>
      <c r="RJK6" s="24"/>
      <c r="RJL6" s="24"/>
      <c r="RJM6" s="22" t="s">
        <v>393</v>
      </c>
      <c r="RJN6" s="22" t="s">
        <v>182</v>
      </c>
      <c r="RJO6" s="22" t="s">
        <v>183</v>
      </c>
      <c r="RJP6" s="22" t="s">
        <v>184</v>
      </c>
      <c r="RJQ6" s="2">
        <v>112</v>
      </c>
      <c r="RJR6" s="26"/>
      <c r="RJS6" s="23" t="s">
        <v>12</v>
      </c>
      <c r="RJT6" s="24"/>
      <c r="RJU6" s="24"/>
      <c r="RJV6" s="24"/>
      <c r="RJW6" s="24"/>
      <c r="RJX6" s="24"/>
      <c r="RJY6" s="24"/>
      <c r="RJZ6" s="24"/>
      <c r="RKA6" s="24"/>
      <c r="RKB6" s="24"/>
      <c r="RKC6" s="22" t="s">
        <v>393</v>
      </c>
      <c r="RKD6" s="22" t="s">
        <v>182</v>
      </c>
      <c r="RKE6" s="22" t="s">
        <v>183</v>
      </c>
      <c r="RKF6" s="22" t="s">
        <v>184</v>
      </c>
      <c r="RKG6" s="2">
        <v>112</v>
      </c>
      <c r="RKH6" s="26"/>
      <c r="RKI6" s="23" t="s">
        <v>12</v>
      </c>
      <c r="RKJ6" s="24"/>
      <c r="RKK6" s="24"/>
      <c r="RKL6" s="24"/>
      <c r="RKM6" s="24"/>
      <c r="RKN6" s="24"/>
      <c r="RKO6" s="24"/>
      <c r="RKP6" s="24"/>
      <c r="RKQ6" s="24"/>
      <c r="RKR6" s="24"/>
      <c r="RKS6" s="22" t="s">
        <v>393</v>
      </c>
      <c r="RKT6" s="22" t="s">
        <v>182</v>
      </c>
      <c r="RKU6" s="22" t="s">
        <v>183</v>
      </c>
      <c r="RKV6" s="22" t="s">
        <v>184</v>
      </c>
      <c r="RKW6" s="2">
        <v>112</v>
      </c>
      <c r="RKX6" s="26"/>
      <c r="RKY6" s="23" t="s">
        <v>12</v>
      </c>
      <c r="RKZ6" s="24"/>
      <c r="RLA6" s="24"/>
      <c r="RLB6" s="24"/>
      <c r="RLC6" s="24"/>
      <c r="RLD6" s="24"/>
      <c r="RLE6" s="24"/>
      <c r="RLF6" s="24"/>
      <c r="RLG6" s="24"/>
      <c r="RLH6" s="24"/>
      <c r="RLI6" s="22" t="s">
        <v>393</v>
      </c>
      <c r="RLJ6" s="22" t="s">
        <v>182</v>
      </c>
      <c r="RLK6" s="22" t="s">
        <v>183</v>
      </c>
      <c r="RLL6" s="22" t="s">
        <v>184</v>
      </c>
      <c r="RLM6" s="2">
        <v>112</v>
      </c>
      <c r="RLN6" s="26"/>
      <c r="RLO6" s="23" t="s">
        <v>12</v>
      </c>
      <c r="RLP6" s="24"/>
      <c r="RLQ6" s="24"/>
      <c r="RLR6" s="24"/>
      <c r="RLS6" s="24"/>
      <c r="RLT6" s="24"/>
      <c r="RLU6" s="24"/>
      <c r="RLV6" s="24"/>
      <c r="RLW6" s="24"/>
      <c r="RLX6" s="24"/>
      <c r="RLY6" s="22" t="s">
        <v>393</v>
      </c>
      <c r="RLZ6" s="22" t="s">
        <v>182</v>
      </c>
      <c r="RMA6" s="22" t="s">
        <v>183</v>
      </c>
      <c r="RMB6" s="22" t="s">
        <v>184</v>
      </c>
      <c r="RMC6" s="2">
        <v>112</v>
      </c>
      <c r="RMD6" s="26"/>
      <c r="RME6" s="23" t="s">
        <v>12</v>
      </c>
      <c r="RMF6" s="24"/>
      <c r="RMG6" s="24"/>
      <c r="RMH6" s="24"/>
      <c r="RMI6" s="24"/>
      <c r="RMJ6" s="24"/>
      <c r="RMK6" s="24"/>
      <c r="RML6" s="24"/>
      <c r="RMM6" s="24"/>
      <c r="RMN6" s="24"/>
      <c r="RMO6" s="22" t="s">
        <v>393</v>
      </c>
      <c r="RMP6" s="22" t="s">
        <v>182</v>
      </c>
      <c r="RMQ6" s="22" t="s">
        <v>183</v>
      </c>
      <c r="RMR6" s="22" t="s">
        <v>184</v>
      </c>
      <c r="RMS6" s="2">
        <v>112</v>
      </c>
      <c r="RMT6" s="26"/>
      <c r="RMU6" s="23" t="s">
        <v>12</v>
      </c>
      <c r="RMV6" s="24"/>
      <c r="RMW6" s="24"/>
      <c r="RMX6" s="24"/>
      <c r="RMY6" s="24"/>
      <c r="RMZ6" s="24"/>
      <c r="RNA6" s="24"/>
      <c r="RNB6" s="24"/>
      <c r="RNC6" s="24"/>
      <c r="RND6" s="24"/>
      <c r="RNE6" s="22" t="s">
        <v>393</v>
      </c>
      <c r="RNF6" s="22" t="s">
        <v>182</v>
      </c>
      <c r="RNG6" s="22" t="s">
        <v>183</v>
      </c>
      <c r="RNH6" s="22" t="s">
        <v>184</v>
      </c>
      <c r="RNI6" s="2">
        <v>112</v>
      </c>
      <c r="RNJ6" s="26"/>
      <c r="RNK6" s="23" t="s">
        <v>12</v>
      </c>
      <c r="RNL6" s="24"/>
      <c r="RNM6" s="24"/>
      <c r="RNN6" s="24"/>
      <c r="RNO6" s="24"/>
      <c r="RNP6" s="24"/>
      <c r="RNQ6" s="24"/>
      <c r="RNR6" s="24"/>
      <c r="RNS6" s="24"/>
      <c r="RNT6" s="24"/>
      <c r="RNU6" s="22" t="s">
        <v>393</v>
      </c>
      <c r="RNV6" s="22" t="s">
        <v>182</v>
      </c>
      <c r="RNW6" s="22" t="s">
        <v>183</v>
      </c>
      <c r="RNX6" s="22" t="s">
        <v>184</v>
      </c>
      <c r="RNY6" s="2">
        <v>112</v>
      </c>
      <c r="RNZ6" s="26"/>
      <c r="ROA6" s="23" t="s">
        <v>12</v>
      </c>
      <c r="ROB6" s="24"/>
      <c r="ROC6" s="24"/>
      <c r="ROD6" s="24"/>
      <c r="ROE6" s="24"/>
      <c r="ROF6" s="24"/>
      <c r="ROG6" s="24"/>
      <c r="ROH6" s="24"/>
      <c r="ROI6" s="24"/>
      <c r="ROJ6" s="24"/>
      <c r="ROK6" s="22" t="s">
        <v>393</v>
      </c>
      <c r="ROL6" s="22" t="s">
        <v>182</v>
      </c>
      <c r="ROM6" s="22" t="s">
        <v>183</v>
      </c>
      <c r="RON6" s="22" t="s">
        <v>184</v>
      </c>
      <c r="ROO6" s="2">
        <v>112</v>
      </c>
      <c r="ROP6" s="26"/>
      <c r="ROQ6" s="23" t="s">
        <v>12</v>
      </c>
      <c r="ROR6" s="24"/>
      <c r="ROS6" s="24"/>
      <c r="ROT6" s="24"/>
      <c r="ROU6" s="24"/>
      <c r="ROV6" s="24"/>
      <c r="ROW6" s="24"/>
      <c r="ROX6" s="24"/>
      <c r="ROY6" s="24"/>
      <c r="ROZ6" s="24"/>
      <c r="RPA6" s="22" t="s">
        <v>393</v>
      </c>
      <c r="RPB6" s="22" t="s">
        <v>182</v>
      </c>
      <c r="RPC6" s="22" t="s">
        <v>183</v>
      </c>
      <c r="RPD6" s="22" t="s">
        <v>184</v>
      </c>
      <c r="RPE6" s="2">
        <v>112</v>
      </c>
      <c r="RPF6" s="26"/>
      <c r="RPG6" s="23" t="s">
        <v>12</v>
      </c>
      <c r="RPH6" s="24"/>
      <c r="RPI6" s="24"/>
      <c r="RPJ6" s="24"/>
      <c r="RPK6" s="24"/>
      <c r="RPL6" s="24"/>
      <c r="RPM6" s="24"/>
      <c r="RPN6" s="24"/>
      <c r="RPO6" s="24"/>
      <c r="RPP6" s="24"/>
      <c r="RPQ6" s="22" t="s">
        <v>393</v>
      </c>
      <c r="RPR6" s="22" t="s">
        <v>182</v>
      </c>
      <c r="RPS6" s="22" t="s">
        <v>183</v>
      </c>
      <c r="RPT6" s="22" t="s">
        <v>184</v>
      </c>
      <c r="RPU6" s="2">
        <v>112</v>
      </c>
      <c r="RPV6" s="26"/>
      <c r="RPW6" s="23" t="s">
        <v>12</v>
      </c>
      <c r="RPX6" s="24"/>
      <c r="RPY6" s="24"/>
      <c r="RPZ6" s="24"/>
      <c r="RQA6" s="24"/>
      <c r="RQB6" s="24"/>
      <c r="RQC6" s="24"/>
      <c r="RQD6" s="24"/>
      <c r="RQE6" s="24"/>
      <c r="RQF6" s="24"/>
      <c r="RQG6" s="22" t="s">
        <v>393</v>
      </c>
      <c r="RQH6" s="22" t="s">
        <v>182</v>
      </c>
      <c r="RQI6" s="22" t="s">
        <v>183</v>
      </c>
      <c r="RQJ6" s="22" t="s">
        <v>184</v>
      </c>
      <c r="RQK6" s="2">
        <v>112</v>
      </c>
      <c r="RQL6" s="26"/>
      <c r="RQM6" s="23" t="s">
        <v>12</v>
      </c>
      <c r="RQN6" s="24"/>
      <c r="RQO6" s="24"/>
      <c r="RQP6" s="24"/>
      <c r="RQQ6" s="24"/>
      <c r="RQR6" s="24"/>
      <c r="RQS6" s="24"/>
      <c r="RQT6" s="24"/>
      <c r="RQU6" s="24"/>
      <c r="RQV6" s="24"/>
      <c r="RQW6" s="22" t="s">
        <v>393</v>
      </c>
      <c r="RQX6" s="22" t="s">
        <v>182</v>
      </c>
      <c r="RQY6" s="22" t="s">
        <v>183</v>
      </c>
      <c r="RQZ6" s="22" t="s">
        <v>184</v>
      </c>
      <c r="RRA6" s="2">
        <v>112</v>
      </c>
      <c r="RRB6" s="26"/>
      <c r="RRC6" s="23" t="s">
        <v>12</v>
      </c>
      <c r="RRD6" s="24"/>
      <c r="RRE6" s="24"/>
      <c r="RRF6" s="24"/>
      <c r="RRG6" s="24"/>
      <c r="RRH6" s="24"/>
      <c r="RRI6" s="24"/>
      <c r="RRJ6" s="24"/>
      <c r="RRK6" s="24"/>
      <c r="RRL6" s="24"/>
      <c r="RRM6" s="22" t="s">
        <v>393</v>
      </c>
      <c r="RRN6" s="22" t="s">
        <v>182</v>
      </c>
      <c r="RRO6" s="22" t="s">
        <v>183</v>
      </c>
      <c r="RRP6" s="22" t="s">
        <v>184</v>
      </c>
      <c r="RRQ6" s="2">
        <v>112</v>
      </c>
      <c r="RRR6" s="26"/>
      <c r="RRS6" s="23" t="s">
        <v>12</v>
      </c>
      <c r="RRT6" s="24"/>
      <c r="RRU6" s="24"/>
      <c r="RRV6" s="24"/>
      <c r="RRW6" s="24"/>
      <c r="RRX6" s="24"/>
      <c r="RRY6" s="24"/>
      <c r="RRZ6" s="24"/>
      <c r="RSA6" s="24"/>
      <c r="RSB6" s="24"/>
      <c r="RSC6" s="22" t="s">
        <v>393</v>
      </c>
      <c r="RSD6" s="22" t="s">
        <v>182</v>
      </c>
      <c r="RSE6" s="22" t="s">
        <v>183</v>
      </c>
      <c r="RSF6" s="22" t="s">
        <v>184</v>
      </c>
      <c r="RSG6" s="2">
        <v>112</v>
      </c>
      <c r="RSH6" s="26"/>
      <c r="RSI6" s="23" t="s">
        <v>12</v>
      </c>
      <c r="RSJ6" s="24"/>
      <c r="RSK6" s="24"/>
      <c r="RSL6" s="24"/>
      <c r="RSM6" s="24"/>
      <c r="RSN6" s="24"/>
      <c r="RSO6" s="24"/>
      <c r="RSP6" s="24"/>
      <c r="RSQ6" s="24"/>
      <c r="RSR6" s="24"/>
      <c r="RSS6" s="22" t="s">
        <v>393</v>
      </c>
      <c r="RST6" s="22" t="s">
        <v>182</v>
      </c>
      <c r="RSU6" s="22" t="s">
        <v>183</v>
      </c>
      <c r="RSV6" s="22" t="s">
        <v>184</v>
      </c>
      <c r="RSW6" s="2">
        <v>112</v>
      </c>
      <c r="RSX6" s="26"/>
      <c r="RSY6" s="23" t="s">
        <v>12</v>
      </c>
      <c r="RSZ6" s="24"/>
      <c r="RTA6" s="24"/>
      <c r="RTB6" s="24"/>
      <c r="RTC6" s="24"/>
      <c r="RTD6" s="24"/>
      <c r="RTE6" s="24"/>
      <c r="RTF6" s="24"/>
      <c r="RTG6" s="24"/>
      <c r="RTH6" s="24"/>
      <c r="RTI6" s="22" t="s">
        <v>393</v>
      </c>
      <c r="RTJ6" s="22" t="s">
        <v>182</v>
      </c>
      <c r="RTK6" s="22" t="s">
        <v>183</v>
      </c>
      <c r="RTL6" s="22" t="s">
        <v>184</v>
      </c>
      <c r="RTM6" s="2">
        <v>112</v>
      </c>
      <c r="RTN6" s="26"/>
      <c r="RTO6" s="23" t="s">
        <v>12</v>
      </c>
      <c r="RTP6" s="24"/>
      <c r="RTQ6" s="24"/>
      <c r="RTR6" s="24"/>
      <c r="RTS6" s="24"/>
      <c r="RTT6" s="24"/>
      <c r="RTU6" s="24"/>
      <c r="RTV6" s="24"/>
      <c r="RTW6" s="24"/>
      <c r="RTX6" s="24"/>
      <c r="RTY6" s="22" t="s">
        <v>393</v>
      </c>
      <c r="RTZ6" s="22" t="s">
        <v>182</v>
      </c>
      <c r="RUA6" s="22" t="s">
        <v>183</v>
      </c>
      <c r="RUB6" s="22" t="s">
        <v>184</v>
      </c>
      <c r="RUC6" s="2">
        <v>112</v>
      </c>
      <c r="RUD6" s="26"/>
      <c r="RUE6" s="23" t="s">
        <v>12</v>
      </c>
      <c r="RUF6" s="24"/>
      <c r="RUG6" s="24"/>
      <c r="RUH6" s="24"/>
      <c r="RUI6" s="24"/>
      <c r="RUJ6" s="24"/>
      <c r="RUK6" s="24"/>
      <c r="RUL6" s="24"/>
      <c r="RUM6" s="24"/>
      <c r="RUN6" s="24"/>
      <c r="RUO6" s="22" t="s">
        <v>393</v>
      </c>
      <c r="RUP6" s="22" t="s">
        <v>182</v>
      </c>
      <c r="RUQ6" s="22" t="s">
        <v>183</v>
      </c>
      <c r="RUR6" s="22" t="s">
        <v>184</v>
      </c>
      <c r="RUS6" s="2">
        <v>112</v>
      </c>
      <c r="RUT6" s="26"/>
      <c r="RUU6" s="23" t="s">
        <v>12</v>
      </c>
      <c r="RUV6" s="24"/>
      <c r="RUW6" s="24"/>
      <c r="RUX6" s="24"/>
      <c r="RUY6" s="24"/>
      <c r="RUZ6" s="24"/>
      <c r="RVA6" s="24"/>
      <c r="RVB6" s="24"/>
      <c r="RVC6" s="24"/>
      <c r="RVD6" s="24"/>
      <c r="RVE6" s="22" t="s">
        <v>393</v>
      </c>
      <c r="RVF6" s="22" t="s">
        <v>182</v>
      </c>
      <c r="RVG6" s="22" t="s">
        <v>183</v>
      </c>
      <c r="RVH6" s="22" t="s">
        <v>184</v>
      </c>
      <c r="RVI6" s="2">
        <v>112</v>
      </c>
      <c r="RVJ6" s="26"/>
      <c r="RVK6" s="23" t="s">
        <v>12</v>
      </c>
      <c r="RVL6" s="24"/>
      <c r="RVM6" s="24"/>
      <c r="RVN6" s="24"/>
      <c r="RVO6" s="24"/>
      <c r="RVP6" s="24"/>
      <c r="RVQ6" s="24"/>
      <c r="RVR6" s="24"/>
      <c r="RVS6" s="24"/>
      <c r="RVT6" s="24"/>
      <c r="RVU6" s="22" t="s">
        <v>393</v>
      </c>
      <c r="RVV6" s="22" t="s">
        <v>182</v>
      </c>
      <c r="RVW6" s="22" t="s">
        <v>183</v>
      </c>
      <c r="RVX6" s="22" t="s">
        <v>184</v>
      </c>
      <c r="RVY6" s="2">
        <v>112</v>
      </c>
      <c r="RVZ6" s="26"/>
      <c r="RWA6" s="23" t="s">
        <v>12</v>
      </c>
      <c r="RWB6" s="24"/>
      <c r="RWC6" s="24"/>
      <c r="RWD6" s="24"/>
      <c r="RWE6" s="24"/>
      <c r="RWF6" s="24"/>
      <c r="RWG6" s="24"/>
      <c r="RWH6" s="24"/>
      <c r="RWI6" s="24"/>
      <c r="RWJ6" s="24"/>
      <c r="RWK6" s="22" t="s">
        <v>393</v>
      </c>
      <c r="RWL6" s="22" t="s">
        <v>182</v>
      </c>
      <c r="RWM6" s="22" t="s">
        <v>183</v>
      </c>
      <c r="RWN6" s="22" t="s">
        <v>184</v>
      </c>
      <c r="RWO6" s="2">
        <v>112</v>
      </c>
      <c r="RWP6" s="26"/>
      <c r="RWQ6" s="23" t="s">
        <v>12</v>
      </c>
      <c r="RWR6" s="24"/>
      <c r="RWS6" s="24"/>
      <c r="RWT6" s="24"/>
      <c r="RWU6" s="24"/>
      <c r="RWV6" s="24"/>
      <c r="RWW6" s="24"/>
      <c r="RWX6" s="24"/>
      <c r="RWY6" s="24"/>
      <c r="RWZ6" s="24"/>
      <c r="RXA6" s="22" t="s">
        <v>393</v>
      </c>
      <c r="RXB6" s="22" t="s">
        <v>182</v>
      </c>
      <c r="RXC6" s="22" t="s">
        <v>183</v>
      </c>
      <c r="RXD6" s="22" t="s">
        <v>184</v>
      </c>
      <c r="RXE6" s="2">
        <v>112</v>
      </c>
      <c r="RXF6" s="26"/>
      <c r="RXG6" s="23" t="s">
        <v>12</v>
      </c>
      <c r="RXH6" s="24"/>
      <c r="RXI6" s="24"/>
      <c r="RXJ6" s="24"/>
      <c r="RXK6" s="24"/>
      <c r="RXL6" s="24"/>
      <c r="RXM6" s="24"/>
      <c r="RXN6" s="24"/>
      <c r="RXO6" s="24"/>
      <c r="RXP6" s="24"/>
      <c r="RXQ6" s="22" t="s">
        <v>393</v>
      </c>
      <c r="RXR6" s="22" t="s">
        <v>182</v>
      </c>
      <c r="RXS6" s="22" t="s">
        <v>183</v>
      </c>
      <c r="RXT6" s="22" t="s">
        <v>184</v>
      </c>
      <c r="RXU6" s="2">
        <v>112</v>
      </c>
      <c r="RXV6" s="26"/>
      <c r="RXW6" s="23" t="s">
        <v>12</v>
      </c>
      <c r="RXX6" s="24"/>
      <c r="RXY6" s="24"/>
      <c r="RXZ6" s="24"/>
      <c r="RYA6" s="24"/>
      <c r="RYB6" s="24"/>
      <c r="RYC6" s="24"/>
      <c r="RYD6" s="24"/>
      <c r="RYE6" s="24"/>
      <c r="RYF6" s="24"/>
      <c r="RYG6" s="22" t="s">
        <v>393</v>
      </c>
      <c r="RYH6" s="22" t="s">
        <v>182</v>
      </c>
      <c r="RYI6" s="22" t="s">
        <v>183</v>
      </c>
      <c r="RYJ6" s="22" t="s">
        <v>184</v>
      </c>
      <c r="RYK6" s="2">
        <v>112</v>
      </c>
      <c r="RYL6" s="26"/>
      <c r="RYM6" s="23" t="s">
        <v>12</v>
      </c>
      <c r="RYN6" s="24"/>
      <c r="RYO6" s="24"/>
      <c r="RYP6" s="24"/>
      <c r="RYQ6" s="24"/>
      <c r="RYR6" s="24"/>
      <c r="RYS6" s="24"/>
      <c r="RYT6" s="24"/>
      <c r="RYU6" s="24"/>
      <c r="RYV6" s="24"/>
      <c r="RYW6" s="22" t="s">
        <v>393</v>
      </c>
      <c r="RYX6" s="22" t="s">
        <v>182</v>
      </c>
      <c r="RYY6" s="22" t="s">
        <v>183</v>
      </c>
      <c r="RYZ6" s="22" t="s">
        <v>184</v>
      </c>
      <c r="RZA6" s="2">
        <v>112</v>
      </c>
      <c r="RZB6" s="26"/>
      <c r="RZC6" s="23" t="s">
        <v>12</v>
      </c>
      <c r="RZD6" s="24"/>
      <c r="RZE6" s="24"/>
      <c r="RZF6" s="24"/>
      <c r="RZG6" s="24"/>
      <c r="RZH6" s="24"/>
      <c r="RZI6" s="24"/>
      <c r="RZJ6" s="24"/>
      <c r="RZK6" s="24"/>
      <c r="RZL6" s="24"/>
      <c r="RZM6" s="22" t="s">
        <v>393</v>
      </c>
      <c r="RZN6" s="22" t="s">
        <v>182</v>
      </c>
      <c r="RZO6" s="22" t="s">
        <v>183</v>
      </c>
      <c r="RZP6" s="22" t="s">
        <v>184</v>
      </c>
      <c r="RZQ6" s="2">
        <v>112</v>
      </c>
      <c r="RZR6" s="26"/>
      <c r="RZS6" s="23" t="s">
        <v>12</v>
      </c>
      <c r="RZT6" s="24"/>
      <c r="RZU6" s="24"/>
      <c r="RZV6" s="24"/>
      <c r="RZW6" s="24"/>
      <c r="RZX6" s="24"/>
      <c r="RZY6" s="24"/>
      <c r="RZZ6" s="24"/>
      <c r="SAA6" s="24"/>
      <c r="SAB6" s="24"/>
      <c r="SAC6" s="22" t="s">
        <v>393</v>
      </c>
      <c r="SAD6" s="22" t="s">
        <v>182</v>
      </c>
      <c r="SAE6" s="22" t="s">
        <v>183</v>
      </c>
      <c r="SAF6" s="22" t="s">
        <v>184</v>
      </c>
      <c r="SAG6" s="2">
        <v>112</v>
      </c>
      <c r="SAH6" s="26"/>
      <c r="SAI6" s="23" t="s">
        <v>12</v>
      </c>
      <c r="SAJ6" s="24"/>
      <c r="SAK6" s="24"/>
      <c r="SAL6" s="24"/>
      <c r="SAM6" s="24"/>
      <c r="SAN6" s="24"/>
      <c r="SAO6" s="24"/>
      <c r="SAP6" s="24"/>
      <c r="SAQ6" s="24"/>
      <c r="SAR6" s="24"/>
      <c r="SAS6" s="22" t="s">
        <v>393</v>
      </c>
      <c r="SAT6" s="22" t="s">
        <v>182</v>
      </c>
      <c r="SAU6" s="22" t="s">
        <v>183</v>
      </c>
      <c r="SAV6" s="22" t="s">
        <v>184</v>
      </c>
      <c r="SAW6" s="2">
        <v>112</v>
      </c>
      <c r="SAX6" s="26"/>
      <c r="SAY6" s="23" t="s">
        <v>12</v>
      </c>
      <c r="SAZ6" s="24"/>
      <c r="SBA6" s="24"/>
      <c r="SBB6" s="24"/>
      <c r="SBC6" s="24"/>
      <c r="SBD6" s="24"/>
      <c r="SBE6" s="24"/>
      <c r="SBF6" s="24"/>
      <c r="SBG6" s="24"/>
      <c r="SBH6" s="24"/>
      <c r="SBI6" s="22" t="s">
        <v>393</v>
      </c>
      <c r="SBJ6" s="22" t="s">
        <v>182</v>
      </c>
      <c r="SBK6" s="22" t="s">
        <v>183</v>
      </c>
      <c r="SBL6" s="22" t="s">
        <v>184</v>
      </c>
      <c r="SBM6" s="2">
        <v>112</v>
      </c>
      <c r="SBN6" s="26"/>
      <c r="SBO6" s="23" t="s">
        <v>12</v>
      </c>
      <c r="SBP6" s="24"/>
      <c r="SBQ6" s="24"/>
      <c r="SBR6" s="24"/>
      <c r="SBS6" s="24"/>
      <c r="SBT6" s="24"/>
      <c r="SBU6" s="24"/>
      <c r="SBV6" s="24"/>
      <c r="SBW6" s="24"/>
      <c r="SBX6" s="24"/>
      <c r="SBY6" s="22" t="s">
        <v>393</v>
      </c>
      <c r="SBZ6" s="22" t="s">
        <v>182</v>
      </c>
      <c r="SCA6" s="22" t="s">
        <v>183</v>
      </c>
      <c r="SCB6" s="22" t="s">
        <v>184</v>
      </c>
      <c r="SCC6" s="2">
        <v>112</v>
      </c>
      <c r="SCD6" s="26"/>
      <c r="SCE6" s="23" t="s">
        <v>12</v>
      </c>
      <c r="SCF6" s="24"/>
      <c r="SCG6" s="24"/>
      <c r="SCH6" s="24"/>
      <c r="SCI6" s="24"/>
      <c r="SCJ6" s="24"/>
      <c r="SCK6" s="24"/>
      <c r="SCL6" s="24"/>
      <c r="SCM6" s="24"/>
      <c r="SCN6" s="24"/>
      <c r="SCO6" s="22" t="s">
        <v>393</v>
      </c>
      <c r="SCP6" s="22" t="s">
        <v>182</v>
      </c>
      <c r="SCQ6" s="22" t="s">
        <v>183</v>
      </c>
      <c r="SCR6" s="22" t="s">
        <v>184</v>
      </c>
      <c r="SCS6" s="2">
        <v>112</v>
      </c>
      <c r="SCT6" s="26"/>
      <c r="SCU6" s="23" t="s">
        <v>12</v>
      </c>
      <c r="SCV6" s="24"/>
      <c r="SCW6" s="24"/>
      <c r="SCX6" s="24"/>
      <c r="SCY6" s="24"/>
      <c r="SCZ6" s="24"/>
      <c r="SDA6" s="24"/>
      <c r="SDB6" s="24"/>
      <c r="SDC6" s="24"/>
      <c r="SDD6" s="24"/>
      <c r="SDE6" s="22" t="s">
        <v>393</v>
      </c>
      <c r="SDF6" s="22" t="s">
        <v>182</v>
      </c>
      <c r="SDG6" s="22" t="s">
        <v>183</v>
      </c>
      <c r="SDH6" s="22" t="s">
        <v>184</v>
      </c>
      <c r="SDI6" s="2">
        <v>112</v>
      </c>
      <c r="SDJ6" s="26"/>
      <c r="SDK6" s="23" t="s">
        <v>12</v>
      </c>
      <c r="SDL6" s="24"/>
      <c r="SDM6" s="24"/>
      <c r="SDN6" s="24"/>
      <c r="SDO6" s="24"/>
      <c r="SDP6" s="24"/>
      <c r="SDQ6" s="24"/>
      <c r="SDR6" s="24"/>
      <c r="SDS6" s="24"/>
      <c r="SDT6" s="24"/>
      <c r="SDU6" s="22" t="s">
        <v>393</v>
      </c>
      <c r="SDV6" s="22" t="s">
        <v>182</v>
      </c>
      <c r="SDW6" s="22" t="s">
        <v>183</v>
      </c>
      <c r="SDX6" s="22" t="s">
        <v>184</v>
      </c>
      <c r="SDY6" s="2">
        <v>112</v>
      </c>
      <c r="SDZ6" s="26"/>
      <c r="SEA6" s="23" t="s">
        <v>12</v>
      </c>
      <c r="SEB6" s="24"/>
      <c r="SEC6" s="24"/>
      <c r="SED6" s="24"/>
      <c r="SEE6" s="24"/>
      <c r="SEF6" s="24"/>
      <c r="SEG6" s="24"/>
      <c r="SEH6" s="24"/>
      <c r="SEI6" s="24"/>
      <c r="SEJ6" s="24"/>
      <c r="SEK6" s="22" t="s">
        <v>393</v>
      </c>
      <c r="SEL6" s="22" t="s">
        <v>182</v>
      </c>
      <c r="SEM6" s="22" t="s">
        <v>183</v>
      </c>
      <c r="SEN6" s="22" t="s">
        <v>184</v>
      </c>
      <c r="SEO6" s="2">
        <v>112</v>
      </c>
      <c r="SEP6" s="26"/>
      <c r="SEQ6" s="23" t="s">
        <v>12</v>
      </c>
      <c r="SER6" s="24"/>
      <c r="SES6" s="24"/>
      <c r="SET6" s="24"/>
      <c r="SEU6" s="24"/>
      <c r="SEV6" s="24"/>
      <c r="SEW6" s="24"/>
      <c r="SEX6" s="24"/>
      <c r="SEY6" s="24"/>
      <c r="SEZ6" s="24"/>
      <c r="SFA6" s="22" t="s">
        <v>393</v>
      </c>
      <c r="SFB6" s="22" t="s">
        <v>182</v>
      </c>
      <c r="SFC6" s="22" t="s">
        <v>183</v>
      </c>
      <c r="SFD6" s="22" t="s">
        <v>184</v>
      </c>
      <c r="SFE6" s="2">
        <v>112</v>
      </c>
      <c r="SFF6" s="26"/>
      <c r="SFG6" s="23" t="s">
        <v>12</v>
      </c>
      <c r="SFH6" s="24"/>
      <c r="SFI6" s="24"/>
      <c r="SFJ6" s="24"/>
      <c r="SFK6" s="24"/>
      <c r="SFL6" s="24"/>
      <c r="SFM6" s="24"/>
      <c r="SFN6" s="24"/>
      <c r="SFO6" s="24"/>
      <c r="SFP6" s="24"/>
      <c r="SFQ6" s="22" t="s">
        <v>393</v>
      </c>
      <c r="SFR6" s="22" t="s">
        <v>182</v>
      </c>
      <c r="SFS6" s="22" t="s">
        <v>183</v>
      </c>
      <c r="SFT6" s="22" t="s">
        <v>184</v>
      </c>
      <c r="SFU6" s="2">
        <v>112</v>
      </c>
      <c r="SFV6" s="26"/>
      <c r="SFW6" s="23" t="s">
        <v>12</v>
      </c>
      <c r="SFX6" s="24"/>
      <c r="SFY6" s="24"/>
      <c r="SFZ6" s="24"/>
      <c r="SGA6" s="24"/>
      <c r="SGB6" s="24"/>
      <c r="SGC6" s="24"/>
      <c r="SGD6" s="24"/>
      <c r="SGE6" s="24"/>
      <c r="SGF6" s="24"/>
      <c r="SGG6" s="22" t="s">
        <v>393</v>
      </c>
      <c r="SGH6" s="22" t="s">
        <v>182</v>
      </c>
      <c r="SGI6" s="22" t="s">
        <v>183</v>
      </c>
      <c r="SGJ6" s="22" t="s">
        <v>184</v>
      </c>
      <c r="SGK6" s="2">
        <v>112</v>
      </c>
      <c r="SGL6" s="26"/>
      <c r="SGM6" s="23" t="s">
        <v>12</v>
      </c>
      <c r="SGN6" s="24"/>
      <c r="SGO6" s="24"/>
      <c r="SGP6" s="24"/>
      <c r="SGQ6" s="24"/>
      <c r="SGR6" s="24"/>
      <c r="SGS6" s="24"/>
      <c r="SGT6" s="24"/>
      <c r="SGU6" s="24"/>
      <c r="SGV6" s="24"/>
      <c r="SGW6" s="22" t="s">
        <v>393</v>
      </c>
      <c r="SGX6" s="22" t="s">
        <v>182</v>
      </c>
      <c r="SGY6" s="22" t="s">
        <v>183</v>
      </c>
      <c r="SGZ6" s="22" t="s">
        <v>184</v>
      </c>
      <c r="SHA6" s="2">
        <v>112</v>
      </c>
      <c r="SHB6" s="26"/>
      <c r="SHC6" s="23" t="s">
        <v>12</v>
      </c>
      <c r="SHD6" s="24"/>
      <c r="SHE6" s="24"/>
      <c r="SHF6" s="24"/>
      <c r="SHG6" s="24"/>
      <c r="SHH6" s="24"/>
      <c r="SHI6" s="24"/>
      <c r="SHJ6" s="24"/>
      <c r="SHK6" s="24"/>
      <c r="SHL6" s="24"/>
      <c r="SHM6" s="22" t="s">
        <v>393</v>
      </c>
      <c r="SHN6" s="22" t="s">
        <v>182</v>
      </c>
      <c r="SHO6" s="22" t="s">
        <v>183</v>
      </c>
      <c r="SHP6" s="22" t="s">
        <v>184</v>
      </c>
      <c r="SHQ6" s="2">
        <v>112</v>
      </c>
      <c r="SHR6" s="26"/>
      <c r="SHS6" s="23" t="s">
        <v>12</v>
      </c>
      <c r="SHT6" s="24"/>
      <c r="SHU6" s="24"/>
      <c r="SHV6" s="24"/>
      <c r="SHW6" s="24"/>
      <c r="SHX6" s="24"/>
      <c r="SHY6" s="24"/>
      <c r="SHZ6" s="24"/>
      <c r="SIA6" s="24"/>
      <c r="SIB6" s="24"/>
      <c r="SIC6" s="22" t="s">
        <v>393</v>
      </c>
      <c r="SID6" s="22" t="s">
        <v>182</v>
      </c>
      <c r="SIE6" s="22" t="s">
        <v>183</v>
      </c>
      <c r="SIF6" s="22" t="s">
        <v>184</v>
      </c>
      <c r="SIG6" s="2">
        <v>112</v>
      </c>
      <c r="SIH6" s="26"/>
      <c r="SII6" s="23" t="s">
        <v>12</v>
      </c>
      <c r="SIJ6" s="24"/>
      <c r="SIK6" s="24"/>
      <c r="SIL6" s="24"/>
      <c r="SIM6" s="24"/>
      <c r="SIN6" s="24"/>
      <c r="SIO6" s="24"/>
      <c r="SIP6" s="24"/>
      <c r="SIQ6" s="24"/>
      <c r="SIR6" s="24"/>
      <c r="SIS6" s="22" t="s">
        <v>393</v>
      </c>
      <c r="SIT6" s="22" t="s">
        <v>182</v>
      </c>
      <c r="SIU6" s="22" t="s">
        <v>183</v>
      </c>
      <c r="SIV6" s="22" t="s">
        <v>184</v>
      </c>
      <c r="SIW6" s="2">
        <v>112</v>
      </c>
      <c r="SIX6" s="26"/>
      <c r="SIY6" s="23" t="s">
        <v>12</v>
      </c>
      <c r="SIZ6" s="24"/>
      <c r="SJA6" s="24"/>
      <c r="SJB6" s="24"/>
      <c r="SJC6" s="24"/>
      <c r="SJD6" s="24"/>
      <c r="SJE6" s="24"/>
      <c r="SJF6" s="24"/>
      <c r="SJG6" s="24"/>
      <c r="SJH6" s="24"/>
      <c r="SJI6" s="22" t="s">
        <v>393</v>
      </c>
      <c r="SJJ6" s="22" t="s">
        <v>182</v>
      </c>
      <c r="SJK6" s="22" t="s">
        <v>183</v>
      </c>
      <c r="SJL6" s="22" t="s">
        <v>184</v>
      </c>
      <c r="SJM6" s="2">
        <v>112</v>
      </c>
      <c r="SJN6" s="26"/>
      <c r="SJO6" s="23" t="s">
        <v>12</v>
      </c>
      <c r="SJP6" s="24"/>
      <c r="SJQ6" s="24"/>
      <c r="SJR6" s="24"/>
      <c r="SJS6" s="24"/>
      <c r="SJT6" s="24"/>
      <c r="SJU6" s="24"/>
      <c r="SJV6" s="24"/>
      <c r="SJW6" s="24"/>
      <c r="SJX6" s="24"/>
      <c r="SJY6" s="22" t="s">
        <v>393</v>
      </c>
      <c r="SJZ6" s="22" t="s">
        <v>182</v>
      </c>
      <c r="SKA6" s="22" t="s">
        <v>183</v>
      </c>
      <c r="SKB6" s="22" t="s">
        <v>184</v>
      </c>
      <c r="SKC6" s="2">
        <v>112</v>
      </c>
      <c r="SKD6" s="26"/>
      <c r="SKE6" s="23" t="s">
        <v>12</v>
      </c>
      <c r="SKF6" s="24"/>
      <c r="SKG6" s="24"/>
      <c r="SKH6" s="24"/>
      <c r="SKI6" s="24"/>
      <c r="SKJ6" s="24"/>
      <c r="SKK6" s="24"/>
      <c r="SKL6" s="24"/>
      <c r="SKM6" s="24"/>
      <c r="SKN6" s="24"/>
      <c r="SKO6" s="22" t="s">
        <v>393</v>
      </c>
      <c r="SKP6" s="22" t="s">
        <v>182</v>
      </c>
      <c r="SKQ6" s="22" t="s">
        <v>183</v>
      </c>
      <c r="SKR6" s="22" t="s">
        <v>184</v>
      </c>
      <c r="SKS6" s="2">
        <v>112</v>
      </c>
      <c r="SKT6" s="26"/>
      <c r="SKU6" s="23" t="s">
        <v>12</v>
      </c>
      <c r="SKV6" s="24"/>
      <c r="SKW6" s="24"/>
      <c r="SKX6" s="24"/>
      <c r="SKY6" s="24"/>
      <c r="SKZ6" s="24"/>
      <c r="SLA6" s="24"/>
      <c r="SLB6" s="24"/>
      <c r="SLC6" s="24"/>
      <c r="SLD6" s="24"/>
      <c r="SLE6" s="22" t="s">
        <v>393</v>
      </c>
      <c r="SLF6" s="22" t="s">
        <v>182</v>
      </c>
      <c r="SLG6" s="22" t="s">
        <v>183</v>
      </c>
      <c r="SLH6" s="22" t="s">
        <v>184</v>
      </c>
      <c r="SLI6" s="2">
        <v>112</v>
      </c>
      <c r="SLJ6" s="26"/>
      <c r="SLK6" s="23" t="s">
        <v>12</v>
      </c>
      <c r="SLL6" s="24"/>
      <c r="SLM6" s="24"/>
      <c r="SLN6" s="24"/>
      <c r="SLO6" s="24"/>
      <c r="SLP6" s="24"/>
      <c r="SLQ6" s="24"/>
      <c r="SLR6" s="24"/>
      <c r="SLS6" s="24"/>
      <c r="SLT6" s="24"/>
      <c r="SLU6" s="22" t="s">
        <v>393</v>
      </c>
      <c r="SLV6" s="22" t="s">
        <v>182</v>
      </c>
      <c r="SLW6" s="22" t="s">
        <v>183</v>
      </c>
      <c r="SLX6" s="22" t="s">
        <v>184</v>
      </c>
      <c r="SLY6" s="2">
        <v>112</v>
      </c>
      <c r="SLZ6" s="26"/>
      <c r="SMA6" s="23" t="s">
        <v>12</v>
      </c>
      <c r="SMB6" s="24"/>
      <c r="SMC6" s="24"/>
      <c r="SMD6" s="24"/>
      <c r="SME6" s="24"/>
      <c r="SMF6" s="24"/>
      <c r="SMG6" s="24"/>
      <c r="SMH6" s="24"/>
      <c r="SMI6" s="24"/>
      <c r="SMJ6" s="24"/>
      <c r="SMK6" s="22" t="s">
        <v>393</v>
      </c>
      <c r="SML6" s="22" t="s">
        <v>182</v>
      </c>
      <c r="SMM6" s="22" t="s">
        <v>183</v>
      </c>
      <c r="SMN6" s="22" t="s">
        <v>184</v>
      </c>
      <c r="SMO6" s="2">
        <v>112</v>
      </c>
      <c r="SMP6" s="26"/>
      <c r="SMQ6" s="23" t="s">
        <v>12</v>
      </c>
      <c r="SMR6" s="24"/>
      <c r="SMS6" s="24"/>
      <c r="SMT6" s="24"/>
      <c r="SMU6" s="24"/>
      <c r="SMV6" s="24"/>
      <c r="SMW6" s="24"/>
      <c r="SMX6" s="24"/>
      <c r="SMY6" s="24"/>
      <c r="SMZ6" s="24"/>
      <c r="SNA6" s="22" t="s">
        <v>393</v>
      </c>
      <c r="SNB6" s="22" t="s">
        <v>182</v>
      </c>
      <c r="SNC6" s="22" t="s">
        <v>183</v>
      </c>
      <c r="SND6" s="22" t="s">
        <v>184</v>
      </c>
      <c r="SNE6" s="2">
        <v>112</v>
      </c>
      <c r="SNF6" s="26"/>
      <c r="SNG6" s="23" t="s">
        <v>12</v>
      </c>
      <c r="SNH6" s="24"/>
      <c r="SNI6" s="24"/>
      <c r="SNJ6" s="24"/>
      <c r="SNK6" s="24"/>
      <c r="SNL6" s="24"/>
      <c r="SNM6" s="24"/>
      <c r="SNN6" s="24"/>
      <c r="SNO6" s="24"/>
      <c r="SNP6" s="24"/>
      <c r="SNQ6" s="22" t="s">
        <v>393</v>
      </c>
      <c r="SNR6" s="22" t="s">
        <v>182</v>
      </c>
      <c r="SNS6" s="22" t="s">
        <v>183</v>
      </c>
      <c r="SNT6" s="22" t="s">
        <v>184</v>
      </c>
      <c r="SNU6" s="2">
        <v>112</v>
      </c>
      <c r="SNV6" s="26"/>
      <c r="SNW6" s="23" t="s">
        <v>12</v>
      </c>
      <c r="SNX6" s="24"/>
      <c r="SNY6" s="24"/>
      <c r="SNZ6" s="24"/>
      <c r="SOA6" s="24"/>
      <c r="SOB6" s="24"/>
      <c r="SOC6" s="24"/>
      <c r="SOD6" s="24"/>
      <c r="SOE6" s="24"/>
      <c r="SOF6" s="24"/>
      <c r="SOG6" s="22" t="s">
        <v>393</v>
      </c>
      <c r="SOH6" s="22" t="s">
        <v>182</v>
      </c>
      <c r="SOI6" s="22" t="s">
        <v>183</v>
      </c>
      <c r="SOJ6" s="22" t="s">
        <v>184</v>
      </c>
      <c r="SOK6" s="2">
        <v>112</v>
      </c>
      <c r="SOL6" s="26"/>
      <c r="SOM6" s="23" t="s">
        <v>12</v>
      </c>
      <c r="SON6" s="24"/>
      <c r="SOO6" s="24"/>
      <c r="SOP6" s="24"/>
      <c r="SOQ6" s="24"/>
      <c r="SOR6" s="24"/>
      <c r="SOS6" s="24"/>
      <c r="SOT6" s="24"/>
      <c r="SOU6" s="24"/>
      <c r="SOV6" s="24"/>
      <c r="SOW6" s="22" t="s">
        <v>393</v>
      </c>
      <c r="SOX6" s="22" t="s">
        <v>182</v>
      </c>
      <c r="SOY6" s="22" t="s">
        <v>183</v>
      </c>
      <c r="SOZ6" s="22" t="s">
        <v>184</v>
      </c>
      <c r="SPA6" s="2">
        <v>112</v>
      </c>
      <c r="SPB6" s="26"/>
      <c r="SPC6" s="23" t="s">
        <v>12</v>
      </c>
      <c r="SPD6" s="24"/>
      <c r="SPE6" s="24"/>
      <c r="SPF6" s="24"/>
      <c r="SPG6" s="24"/>
      <c r="SPH6" s="24"/>
      <c r="SPI6" s="24"/>
      <c r="SPJ6" s="24"/>
      <c r="SPK6" s="24"/>
      <c r="SPL6" s="24"/>
      <c r="SPM6" s="22" t="s">
        <v>393</v>
      </c>
      <c r="SPN6" s="22" t="s">
        <v>182</v>
      </c>
      <c r="SPO6" s="22" t="s">
        <v>183</v>
      </c>
      <c r="SPP6" s="22" t="s">
        <v>184</v>
      </c>
      <c r="SPQ6" s="2">
        <v>112</v>
      </c>
      <c r="SPR6" s="26"/>
      <c r="SPS6" s="23" t="s">
        <v>12</v>
      </c>
      <c r="SPT6" s="24"/>
      <c r="SPU6" s="24"/>
      <c r="SPV6" s="24"/>
      <c r="SPW6" s="24"/>
      <c r="SPX6" s="24"/>
      <c r="SPY6" s="24"/>
      <c r="SPZ6" s="24"/>
      <c r="SQA6" s="24"/>
      <c r="SQB6" s="24"/>
      <c r="SQC6" s="22" t="s">
        <v>393</v>
      </c>
      <c r="SQD6" s="22" t="s">
        <v>182</v>
      </c>
      <c r="SQE6" s="22" t="s">
        <v>183</v>
      </c>
      <c r="SQF6" s="22" t="s">
        <v>184</v>
      </c>
      <c r="SQG6" s="2">
        <v>112</v>
      </c>
      <c r="SQH6" s="26"/>
      <c r="SQI6" s="23" t="s">
        <v>12</v>
      </c>
      <c r="SQJ6" s="24"/>
      <c r="SQK6" s="24"/>
      <c r="SQL6" s="24"/>
      <c r="SQM6" s="24"/>
      <c r="SQN6" s="24"/>
      <c r="SQO6" s="24"/>
      <c r="SQP6" s="24"/>
      <c r="SQQ6" s="24"/>
      <c r="SQR6" s="24"/>
      <c r="SQS6" s="22" t="s">
        <v>393</v>
      </c>
      <c r="SQT6" s="22" t="s">
        <v>182</v>
      </c>
      <c r="SQU6" s="22" t="s">
        <v>183</v>
      </c>
      <c r="SQV6" s="22" t="s">
        <v>184</v>
      </c>
      <c r="SQW6" s="2">
        <v>112</v>
      </c>
      <c r="SQX6" s="26"/>
      <c r="SQY6" s="23" t="s">
        <v>12</v>
      </c>
      <c r="SQZ6" s="24"/>
      <c r="SRA6" s="24"/>
      <c r="SRB6" s="24"/>
      <c r="SRC6" s="24"/>
      <c r="SRD6" s="24"/>
      <c r="SRE6" s="24"/>
      <c r="SRF6" s="24"/>
      <c r="SRG6" s="24"/>
      <c r="SRH6" s="24"/>
      <c r="SRI6" s="22" t="s">
        <v>393</v>
      </c>
      <c r="SRJ6" s="22" t="s">
        <v>182</v>
      </c>
      <c r="SRK6" s="22" t="s">
        <v>183</v>
      </c>
      <c r="SRL6" s="22" t="s">
        <v>184</v>
      </c>
      <c r="SRM6" s="2">
        <v>112</v>
      </c>
      <c r="SRN6" s="26"/>
      <c r="SRO6" s="23" t="s">
        <v>12</v>
      </c>
      <c r="SRP6" s="24"/>
      <c r="SRQ6" s="24"/>
      <c r="SRR6" s="24"/>
      <c r="SRS6" s="24"/>
      <c r="SRT6" s="24"/>
      <c r="SRU6" s="24"/>
      <c r="SRV6" s="24"/>
      <c r="SRW6" s="24"/>
      <c r="SRX6" s="24"/>
      <c r="SRY6" s="22" t="s">
        <v>393</v>
      </c>
      <c r="SRZ6" s="22" t="s">
        <v>182</v>
      </c>
      <c r="SSA6" s="22" t="s">
        <v>183</v>
      </c>
      <c r="SSB6" s="22" t="s">
        <v>184</v>
      </c>
      <c r="SSC6" s="2">
        <v>112</v>
      </c>
      <c r="SSD6" s="26"/>
      <c r="SSE6" s="23" t="s">
        <v>12</v>
      </c>
      <c r="SSF6" s="24"/>
      <c r="SSG6" s="24"/>
      <c r="SSH6" s="24"/>
      <c r="SSI6" s="24"/>
      <c r="SSJ6" s="24"/>
      <c r="SSK6" s="24"/>
      <c r="SSL6" s="24"/>
      <c r="SSM6" s="24"/>
      <c r="SSN6" s="24"/>
      <c r="SSO6" s="22" t="s">
        <v>393</v>
      </c>
      <c r="SSP6" s="22" t="s">
        <v>182</v>
      </c>
      <c r="SSQ6" s="22" t="s">
        <v>183</v>
      </c>
      <c r="SSR6" s="22" t="s">
        <v>184</v>
      </c>
      <c r="SSS6" s="2">
        <v>112</v>
      </c>
      <c r="SST6" s="26"/>
      <c r="SSU6" s="23" t="s">
        <v>12</v>
      </c>
      <c r="SSV6" s="24"/>
      <c r="SSW6" s="24"/>
      <c r="SSX6" s="24"/>
      <c r="SSY6" s="24"/>
      <c r="SSZ6" s="24"/>
      <c r="STA6" s="24"/>
      <c r="STB6" s="24"/>
      <c r="STC6" s="24"/>
      <c r="STD6" s="24"/>
      <c r="STE6" s="22" t="s">
        <v>393</v>
      </c>
      <c r="STF6" s="22" t="s">
        <v>182</v>
      </c>
      <c r="STG6" s="22" t="s">
        <v>183</v>
      </c>
      <c r="STH6" s="22" t="s">
        <v>184</v>
      </c>
      <c r="STI6" s="2">
        <v>112</v>
      </c>
      <c r="STJ6" s="26"/>
      <c r="STK6" s="23" t="s">
        <v>12</v>
      </c>
      <c r="STL6" s="24"/>
      <c r="STM6" s="24"/>
      <c r="STN6" s="24"/>
      <c r="STO6" s="24"/>
      <c r="STP6" s="24"/>
      <c r="STQ6" s="24"/>
      <c r="STR6" s="24"/>
      <c r="STS6" s="24"/>
      <c r="STT6" s="24"/>
      <c r="STU6" s="22" t="s">
        <v>393</v>
      </c>
      <c r="STV6" s="22" t="s">
        <v>182</v>
      </c>
      <c r="STW6" s="22" t="s">
        <v>183</v>
      </c>
      <c r="STX6" s="22" t="s">
        <v>184</v>
      </c>
      <c r="STY6" s="2">
        <v>112</v>
      </c>
      <c r="STZ6" s="26"/>
      <c r="SUA6" s="23" t="s">
        <v>12</v>
      </c>
      <c r="SUB6" s="24"/>
      <c r="SUC6" s="24"/>
      <c r="SUD6" s="24"/>
      <c r="SUE6" s="24"/>
      <c r="SUF6" s="24"/>
      <c r="SUG6" s="24"/>
      <c r="SUH6" s="24"/>
      <c r="SUI6" s="24"/>
      <c r="SUJ6" s="24"/>
      <c r="SUK6" s="22" t="s">
        <v>393</v>
      </c>
      <c r="SUL6" s="22" t="s">
        <v>182</v>
      </c>
      <c r="SUM6" s="22" t="s">
        <v>183</v>
      </c>
      <c r="SUN6" s="22" t="s">
        <v>184</v>
      </c>
      <c r="SUO6" s="2">
        <v>112</v>
      </c>
      <c r="SUP6" s="26"/>
      <c r="SUQ6" s="23" t="s">
        <v>12</v>
      </c>
      <c r="SUR6" s="24"/>
      <c r="SUS6" s="24"/>
      <c r="SUT6" s="24"/>
      <c r="SUU6" s="24"/>
      <c r="SUV6" s="24"/>
      <c r="SUW6" s="24"/>
      <c r="SUX6" s="24"/>
      <c r="SUY6" s="24"/>
      <c r="SUZ6" s="24"/>
      <c r="SVA6" s="22" t="s">
        <v>393</v>
      </c>
      <c r="SVB6" s="22" t="s">
        <v>182</v>
      </c>
      <c r="SVC6" s="22" t="s">
        <v>183</v>
      </c>
      <c r="SVD6" s="22" t="s">
        <v>184</v>
      </c>
      <c r="SVE6" s="2">
        <v>112</v>
      </c>
      <c r="SVF6" s="26"/>
      <c r="SVG6" s="23" t="s">
        <v>12</v>
      </c>
      <c r="SVH6" s="24"/>
      <c r="SVI6" s="24"/>
      <c r="SVJ6" s="24"/>
      <c r="SVK6" s="24"/>
      <c r="SVL6" s="24"/>
      <c r="SVM6" s="24"/>
      <c r="SVN6" s="24"/>
      <c r="SVO6" s="24"/>
      <c r="SVP6" s="24"/>
      <c r="SVQ6" s="22" t="s">
        <v>393</v>
      </c>
      <c r="SVR6" s="22" t="s">
        <v>182</v>
      </c>
      <c r="SVS6" s="22" t="s">
        <v>183</v>
      </c>
      <c r="SVT6" s="22" t="s">
        <v>184</v>
      </c>
      <c r="SVU6" s="2">
        <v>112</v>
      </c>
      <c r="SVV6" s="26"/>
      <c r="SVW6" s="23" t="s">
        <v>12</v>
      </c>
      <c r="SVX6" s="24"/>
      <c r="SVY6" s="24"/>
      <c r="SVZ6" s="24"/>
      <c r="SWA6" s="24"/>
      <c r="SWB6" s="24"/>
      <c r="SWC6" s="24"/>
      <c r="SWD6" s="24"/>
      <c r="SWE6" s="24"/>
      <c r="SWF6" s="24"/>
      <c r="SWG6" s="22" t="s">
        <v>393</v>
      </c>
      <c r="SWH6" s="22" t="s">
        <v>182</v>
      </c>
      <c r="SWI6" s="22" t="s">
        <v>183</v>
      </c>
      <c r="SWJ6" s="22" t="s">
        <v>184</v>
      </c>
      <c r="SWK6" s="2">
        <v>112</v>
      </c>
      <c r="SWL6" s="26"/>
      <c r="SWM6" s="23" t="s">
        <v>12</v>
      </c>
      <c r="SWN6" s="24"/>
      <c r="SWO6" s="24"/>
      <c r="SWP6" s="24"/>
      <c r="SWQ6" s="24"/>
      <c r="SWR6" s="24"/>
      <c r="SWS6" s="24"/>
      <c r="SWT6" s="24"/>
      <c r="SWU6" s="24"/>
      <c r="SWV6" s="24"/>
      <c r="SWW6" s="22" t="s">
        <v>393</v>
      </c>
      <c r="SWX6" s="22" t="s">
        <v>182</v>
      </c>
      <c r="SWY6" s="22" t="s">
        <v>183</v>
      </c>
      <c r="SWZ6" s="22" t="s">
        <v>184</v>
      </c>
      <c r="SXA6" s="2">
        <v>112</v>
      </c>
      <c r="SXB6" s="26"/>
      <c r="SXC6" s="23" t="s">
        <v>12</v>
      </c>
      <c r="SXD6" s="24"/>
      <c r="SXE6" s="24"/>
      <c r="SXF6" s="24"/>
      <c r="SXG6" s="24"/>
      <c r="SXH6" s="24"/>
      <c r="SXI6" s="24"/>
      <c r="SXJ6" s="24"/>
      <c r="SXK6" s="24"/>
      <c r="SXL6" s="24"/>
      <c r="SXM6" s="22" t="s">
        <v>393</v>
      </c>
      <c r="SXN6" s="22" t="s">
        <v>182</v>
      </c>
      <c r="SXO6" s="22" t="s">
        <v>183</v>
      </c>
      <c r="SXP6" s="22" t="s">
        <v>184</v>
      </c>
      <c r="SXQ6" s="2">
        <v>112</v>
      </c>
      <c r="SXR6" s="26"/>
      <c r="SXS6" s="23" t="s">
        <v>12</v>
      </c>
      <c r="SXT6" s="24"/>
      <c r="SXU6" s="24"/>
      <c r="SXV6" s="24"/>
      <c r="SXW6" s="24"/>
      <c r="SXX6" s="24"/>
      <c r="SXY6" s="24"/>
      <c r="SXZ6" s="24"/>
      <c r="SYA6" s="24"/>
      <c r="SYB6" s="24"/>
      <c r="SYC6" s="22" t="s">
        <v>393</v>
      </c>
      <c r="SYD6" s="22" t="s">
        <v>182</v>
      </c>
      <c r="SYE6" s="22" t="s">
        <v>183</v>
      </c>
      <c r="SYF6" s="22" t="s">
        <v>184</v>
      </c>
      <c r="SYG6" s="2">
        <v>112</v>
      </c>
      <c r="SYH6" s="26"/>
      <c r="SYI6" s="23" t="s">
        <v>12</v>
      </c>
      <c r="SYJ6" s="24"/>
      <c r="SYK6" s="24"/>
      <c r="SYL6" s="24"/>
      <c r="SYM6" s="24"/>
      <c r="SYN6" s="24"/>
      <c r="SYO6" s="24"/>
      <c r="SYP6" s="24"/>
      <c r="SYQ6" s="24"/>
      <c r="SYR6" s="24"/>
      <c r="SYS6" s="22" t="s">
        <v>393</v>
      </c>
      <c r="SYT6" s="22" t="s">
        <v>182</v>
      </c>
      <c r="SYU6" s="22" t="s">
        <v>183</v>
      </c>
      <c r="SYV6" s="22" t="s">
        <v>184</v>
      </c>
      <c r="SYW6" s="2">
        <v>112</v>
      </c>
      <c r="SYX6" s="26"/>
      <c r="SYY6" s="23" t="s">
        <v>12</v>
      </c>
      <c r="SYZ6" s="24"/>
      <c r="SZA6" s="24"/>
      <c r="SZB6" s="24"/>
      <c r="SZC6" s="24"/>
      <c r="SZD6" s="24"/>
      <c r="SZE6" s="24"/>
      <c r="SZF6" s="24"/>
      <c r="SZG6" s="24"/>
      <c r="SZH6" s="24"/>
      <c r="SZI6" s="22" t="s">
        <v>393</v>
      </c>
      <c r="SZJ6" s="22" t="s">
        <v>182</v>
      </c>
      <c r="SZK6" s="22" t="s">
        <v>183</v>
      </c>
      <c r="SZL6" s="22" t="s">
        <v>184</v>
      </c>
      <c r="SZM6" s="2">
        <v>112</v>
      </c>
      <c r="SZN6" s="26"/>
      <c r="SZO6" s="23" t="s">
        <v>12</v>
      </c>
      <c r="SZP6" s="24"/>
      <c r="SZQ6" s="24"/>
      <c r="SZR6" s="24"/>
      <c r="SZS6" s="24"/>
      <c r="SZT6" s="24"/>
      <c r="SZU6" s="24"/>
      <c r="SZV6" s="24"/>
      <c r="SZW6" s="24"/>
      <c r="SZX6" s="24"/>
      <c r="SZY6" s="22" t="s">
        <v>393</v>
      </c>
      <c r="SZZ6" s="22" t="s">
        <v>182</v>
      </c>
      <c r="TAA6" s="22" t="s">
        <v>183</v>
      </c>
      <c r="TAB6" s="22" t="s">
        <v>184</v>
      </c>
      <c r="TAC6" s="2">
        <v>112</v>
      </c>
      <c r="TAD6" s="26"/>
      <c r="TAE6" s="23" t="s">
        <v>12</v>
      </c>
      <c r="TAF6" s="24"/>
      <c r="TAG6" s="24"/>
      <c r="TAH6" s="24"/>
      <c r="TAI6" s="24"/>
      <c r="TAJ6" s="24"/>
      <c r="TAK6" s="24"/>
      <c r="TAL6" s="24"/>
      <c r="TAM6" s="24"/>
      <c r="TAN6" s="24"/>
      <c r="TAO6" s="22" t="s">
        <v>393</v>
      </c>
      <c r="TAP6" s="22" t="s">
        <v>182</v>
      </c>
      <c r="TAQ6" s="22" t="s">
        <v>183</v>
      </c>
      <c r="TAR6" s="22" t="s">
        <v>184</v>
      </c>
      <c r="TAS6" s="2">
        <v>112</v>
      </c>
      <c r="TAT6" s="26"/>
      <c r="TAU6" s="23" t="s">
        <v>12</v>
      </c>
      <c r="TAV6" s="24"/>
      <c r="TAW6" s="24"/>
      <c r="TAX6" s="24"/>
      <c r="TAY6" s="24"/>
      <c r="TAZ6" s="24"/>
      <c r="TBA6" s="24"/>
      <c r="TBB6" s="24"/>
      <c r="TBC6" s="24"/>
      <c r="TBD6" s="24"/>
      <c r="TBE6" s="22" t="s">
        <v>393</v>
      </c>
      <c r="TBF6" s="22" t="s">
        <v>182</v>
      </c>
      <c r="TBG6" s="22" t="s">
        <v>183</v>
      </c>
      <c r="TBH6" s="22" t="s">
        <v>184</v>
      </c>
      <c r="TBI6" s="2">
        <v>112</v>
      </c>
      <c r="TBJ6" s="26"/>
      <c r="TBK6" s="23" t="s">
        <v>12</v>
      </c>
      <c r="TBL6" s="24"/>
      <c r="TBM6" s="24"/>
      <c r="TBN6" s="24"/>
      <c r="TBO6" s="24"/>
      <c r="TBP6" s="24"/>
      <c r="TBQ6" s="24"/>
      <c r="TBR6" s="24"/>
      <c r="TBS6" s="24"/>
      <c r="TBT6" s="24"/>
      <c r="TBU6" s="22" t="s">
        <v>393</v>
      </c>
      <c r="TBV6" s="22" t="s">
        <v>182</v>
      </c>
      <c r="TBW6" s="22" t="s">
        <v>183</v>
      </c>
      <c r="TBX6" s="22" t="s">
        <v>184</v>
      </c>
      <c r="TBY6" s="2">
        <v>112</v>
      </c>
      <c r="TBZ6" s="26"/>
      <c r="TCA6" s="23" t="s">
        <v>12</v>
      </c>
      <c r="TCB6" s="24"/>
      <c r="TCC6" s="24"/>
      <c r="TCD6" s="24"/>
      <c r="TCE6" s="24"/>
      <c r="TCF6" s="24"/>
      <c r="TCG6" s="24"/>
      <c r="TCH6" s="24"/>
      <c r="TCI6" s="24"/>
      <c r="TCJ6" s="24"/>
      <c r="TCK6" s="22" t="s">
        <v>393</v>
      </c>
      <c r="TCL6" s="22" t="s">
        <v>182</v>
      </c>
      <c r="TCM6" s="22" t="s">
        <v>183</v>
      </c>
      <c r="TCN6" s="22" t="s">
        <v>184</v>
      </c>
      <c r="TCO6" s="2">
        <v>112</v>
      </c>
      <c r="TCP6" s="26"/>
      <c r="TCQ6" s="23" t="s">
        <v>12</v>
      </c>
      <c r="TCR6" s="24"/>
      <c r="TCS6" s="24"/>
      <c r="TCT6" s="24"/>
      <c r="TCU6" s="24"/>
      <c r="TCV6" s="24"/>
      <c r="TCW6" s="24"/>
      <c r="TCX6" s="24"/>
      <c r="TCY6" s="24"/>
      <c r="TCZ6" s="24"/>
      <c r="TDA6" s="22" t="s">
        <v>393</v>
      </c>
      <c r="TDB6" s="22" t="s">
        <v>182</v>
      </c>
      <c r="TDC6" s="22" t="s">
        <v>183</v>
      </c>
      <c r="TDD6" s="22" t="s">
        <v>184</v>
      </c>
      <c r="TDE6" s="2">
        <v>112</v>
      </c>
      <c r="TDF6" s="26"/>
      <c r="TDG6" s="23" t="s">
        <v>12</v>
      </c>
      <c r="TDH6" s="24"/>
      <c r="TDI6" s="24"/>
      <c r="TDJ6" s="24"/>
      <c r="TDK6" s="24"/>
      <c r="TDL6" s="24"/>
      <c r="TDM6" s="24"/>
      <c r="TDN6" s="24"/>
      <c r="TDO6" s="24"/>
      <c r="TDP6" s="24"/>
      <c r="TDQ6" s="22" t="s">
        <v>393</v>
      </c>
      <c r="TDR6" s="22" t="s">
        <v>182</v>
      </c>
      <c r="TDS6" s="22" t="s">
        <v>183</v>
      </c>
      <c r="TDT6" s="22" t="s">
        <v>184</v>
      </c>
      <c r="TDU6" s="2">
        <v>112</v>
      </c>
      <c r="TDV6" s="26"/>
      <c r="TDW6" s="23" t="s">
        <v>12</v>
      </c>
      <c r="TDX6" s="24"/>
      <c r="TDY6" s="24"/>
      <c r="TDZ6" s="24"/>
      <c r="TEA6" s="24"/>
      <c r="TEB6" s="24"/>
      <c r="TEC6" s="24"/>
      <c r="TED6" s="24"/>
      <c r="TEE6" s="24"/>
      <c r="TEF6" s="24"/>
      <c r="TEG6" s="22" t="s">
        <v>393</v>
      </c>
      <c r="TEH6" s="22" t="s">
        <v>182</v>
      </c>
      <c r="TEI6" s="22" t="s">
        <v>183</v>
      </c>
      <c r="TEJ6" s="22" t="s">
        <v>184</v>
      </c>
      <c r="TEK6" s="2">
        <v>112</v>
      </c>
      <c r="TEL6" s="26"/>
      <c r="TEM6" s="23" t="s">
        <v>12</v>
      </c>
      <c r="TEN6" s="24"/>
      <c r="TEO6" s="24"/>
      <c r="TEP6" s="24"/>
      <c r="TEQ6" s="24"/>
      <c r="TER6" s="24"/>
      <c r="TES6" s="24"/>
      <c r="TET6" s="24"/>
      <c r="TEU6" s="24"/>
      <c r="TEV6" s="24"/>
      <c r="TEW6" s="22" t="s">
        <v>393</v>
      </c>
      <c r="TEX6" s="22" t="s">
        <v>182</v>
      </c>
      <c r="TEY6" s="22" t="s">
        <v>183</v>
      </c>
      <c r="TEZ6" s="22" t="s">
        <v>184</v>
      </c>
      <c r="TFA6" s="2">
        <v>112</v>
      </c>
      <c r="TFB6" s="26"/>
      <c r="TFC6" s="23" t="s">
        <v>12</v>
      </c>
      <c r="TFD6" s="24"/>
      <c r="TFE6" s="24"/>
      <c r="TFF6" s="24"/>
      <c r="TFG6" s="24"/>
      <c r="TFH6" s="24"/>
      <c r="TFI6" s="24"/>
      <c r="TFJ6" s="24"/>
      <c r="TFK6" s="24"/>
      <c r="TFL6" s="24"/>
      <c r="TFM6" s="22" t="s">
        <v>393</v>
      </c>
      <c r="TFN6" s="22" t="s">
        <v>182</v>
      </c>
      <c r="TFO6" s="22" t="s">
        <v>183</v>
      </c>
      <c r="TFP6" s="22" t="s">
        <v>184</v>
      </c>
      <c r="TFQ6" s="2">
        <v>112</v>
      </c>
      <c r="TFR6" s="26"/>
      <c r="TFS6" s="23" t="s">
        <v>12</v>
      </c>
      <c r="TFT6" s="24"/>
      <c r="TFU6" s="24"/>
      <c r="TFV6" s="24"/>
      <c r="TFW6" s="24"/>
      <c r="TFX6" s="24"/>
      <c r="TFY6" s="24"/>
      <c r="TFZ6" s="24"/>
      <c r="TGA6" s="24"/>
      <c r="TGB6" s="24"/>
      <c r="TGC6" s="22" t="s">
        <v>393</v>
      </c>
      <c r="TGD6" s="22" t="s">
        <v>182</v>
      </c>
      <c r="TGE6" s="22" t="s">
        <v>183</v>
      </c>
      <c r="TGF6" s="22" t="s">
        <v>184</v>
      </c>
      <c r="TGG6" s="2">
        <v>112</v>
      </c>
      <c r="TGH6" s="26"/>
      <c r="TGI6" s="23" t="s">
        <v>12</v>
      </c>
      <c r="TGJ6" s="24"/>
      <c r="TGK6" s="24"/>
      <c r="TGL6" s="24"/>
      <c r="TGM6" s="24"/>
      <c r="TGN6" s="24"/>
      <c r="TGO6" s="24"/>
      <c r="TGP6" s="24"/>
      <c r="TGQ6" s="24"/>
      <c r="TGR6" s="24"/>
      <c r="TGS6" s="22" t="s">
        <v>393</v>
      </c>
      <c r="TGT6" s="22" t="s">
        <v>182</v>
      </c>
      <c r="TGU6" s="22" t="s">
        <v>183</v>
      </c>
      <c r="TGV6" s="22" t="s">
        <v>184</v>
      </c>
      <c r="TGW6" s="2">
        <v>112</v>
      </c>
      <c r="TGX6" s="26"/>
      <c r="TGY6" s="23" t="s">
        <v>12</v>
      </c>
      <c r="TGZ6" s="24"/>
      <c r="THA6" s="24"/>
      <c r="THB6" s="24"/>
      <c r="THC6" s="24"/>
      <c r="THD6" s="24"/>
      <c r="THE6" s="24"/>
      <c r="THF6" s="24"/>
      <c r="THG6" s="24"/>
      <c r="THH6" s="24"/>
      <c r="THI6" s="22" t="s">
        <v>393</v>
      </c>
      <c r="THJ6" s="22" t="s">
        <v>182</v>
      </c>
      <c r="THK6" s="22" t="s">
        <v>183</v>
      </c>
      <c r="THL6" s="22" t="s">
        <v>184</v>
      </c>
      <c r="THM6" s="2">
        <v>112</v>
      </c>
      <c r="THN6" s="26"/>
      <c r="THO6" s="23" t="s">
        <v>12</v>
      </c>
      <c r="THP6" s="24"/>
      <c r="THQ6" s="24"/>
      <c r="THR6" s="24"/>
      <c r="THS6" s="24"/>
      <c r="THT6" s="24"/>
      <c r="THU6" s="24"/>
      <c r="THV6" s="24"/>
      <c r="THW6" s="24"/>
      <c r="THX6" s="24"/>
      <c r="THY6" s="22" t="s">
        <v>393</v>
      </c>
      <c r="THZ6" s="22" t="s">
        <v>182</v>
      </c>
      <c r="TIA6" s="22" t="s">
        <v>183</v>
      </c>
      <c r="TIB6" s="22" t="s">
        <v>184</v>
      </c>
      <c r="TIC6" s="2">
        <v>112</v>
      </c>
      <c r="TID6" s="26"/>
      <c r="TIE6" s="23" t="s">
        <v>12</v>
      </c>
      <c r="TIF6" s="24"/>
      <c r="TIG6" s="24"/>
      <c r="TIH6" s="24"/>
      <c r="TII6" s="24"/>
      <c r="TIJ6" s="24"/>
      <c r="TIK6" s="24"/>
      <c r="TIL6" s="24"/>
      <c r="TIM6" s="24"/>
      <c r="TIN6" s="24"/>
      <c r="TIO6" s="22" t="s">
        <v>393</v>
      </c>
      <c r="TIP6" s="22" t="s">
        <v>182</v>
      </c>
      <c r="TIQ6" s="22" t="s">
        <v>183</v>
      </c>
      <c r="TIR6" s="22" t="s">
        <v>184</v>
      </c>
      <c r="TIS6" s="2">
        <v>112</v>
      </c>
      <c r="TIT6" s="26"/>
      <c r="TIU6" s="23" t="s">
        <v>12</v>
      </c>
      <c r="TIV6" s="24"/>
      <c r="TIW6" s="24"/>
      <c r="TIX6" s="24"/>
      <c r="TIY6" s="24"/>
      <c r="TIZ6" s="24"/>
      <c r="TJA6" s="24"/>
      <c r="TJB6" s="24"/>
      <c r="TJC6" s="24"/>
      <c r="TJD6" s="24"/>
      <c r="TJE6" s="22" t="s">
        <v>393</v>
      </c>
      <c r="TJF6" s="22" t="s">
        <v>182</v>
      </c>
      <c r="TJG6" s="22" t="s">
        <v>183</v>
      </c>
      <c r="TJH6" s="22" t="s">
        <v>184</v>
      </c>
      <c r="TJI6" s="2">
        <v>112</v>
      </c>
      <c r="TJJ6" s="26"/>
      <c r="TJK6" s="23" t="s">
        <v>12</v>
      </c>
      <c r="TJL6" s="24"/>
      <c r="TJM6" s="24"/>
      <c r="TJN6" s="24"/>
      <c r="TJO6" s="24"/>
      <c r="TJP6" s="24"/>
      <c r="TJQ6" s="24"/>
      <c r="TJR6" s="24"/>
      <c r="TJS6" s="24"/>
      <c r="TJT6" s="24"/>
      <c r="TJU6" s="22" t="s">
        <v>393</v>
      </c>
      <c r="TJV6" s="22" t="s">
        <v>182</v>
      </c>
      <c r="TJW6" s="22" t="s">
        <v>183</v>
      </c>
      <c r="TJX6" s="22" t="s">
        <v>184</v>
      </c>
      <c r="TJY6" s="2">
        <v>112</v>
      </c>
      <c r="TJZ6" s="26"/>
      <c r="TKA6" s="23" t="s">
        <v>12</v>
      </c>
      <c r="TKB6" s="24"/>
      <c r="TKC6" s="24"/>
      <c r="TKD6" s="24"/>
      <c r="TKE6" s="24"/>
      <c r="TKF6" s="24"/>
      <c r="TKG6" s="24"/>
      <c r="TKH6" s="24"/>
      <c r="TKI6" s="24"/>
      <c r="TKJ6" s="24"/>
      <c r="TKK6" s="22" t="s">
        <v>393</v>
      </c>
      <c r="TKL6" s="22" t="s">
        <v>182</v>
      </c>
      <c r="TKM6" s="22" t="s">
        <v>183</v>
      </c>
      <c r="TKN6" s="22" t="s">
        <v>184</v>
      </c>
      <c r="TKO6" s="2">
        <v>112</v>
      </c>
      <c r="TKP6" s="26"/>
      <c r="TKQ6" s="23" t="s">
        <v>12</v>
      </c>
      <c r="TKR6" s="24"/>
      <c r="TKS6" s="24"/>
      <c r="TKT6" s="24"/>
      <c r="TKU6" s="24"/>
      <c r="TKV6" s="24"/>
      <c r="TKW6" s="24"/>
      <c r="TKX6" s="24"/>
      <c r="TKY6" s="24"/>
      <c r="TKZ6" s="24"/>
      <c r="TLA6" s="22" t="s">
        <v>393</v>
      </c>
      <c r="TLB6" s="22" t="s">
        <v>182</v>
      </c>
      <c r="TLC6" s="22" t="s">
        <v>183</v>
      </c>
      <c r="TLD6" s="22" t="s">
        <v>184</v>
      </c>
      <c r="TLE6" s="2">
        <v>112</v>
      </c>
      <c r="TLF6" s="26"/>
      <c r="TLG6" s="23" t="s">
        <v>12</v>
      </c>
      <c r="TLH6" s="24"/>
      <c r="TLI6" s="24"/>
      <c r="TLJ6" s="24"/>
      <c r="TLK6" s="24"/>
      <c r="TLL6" s="24"/>
      <c r="TLM6" s="24"/>
      <c r="TLN6" s="24"/>
      <c r="TLO6" s="24"/>
      <c r="TLP6" s="24"/>
      <c r="TLQ6" s="22" t="s">
        <v>393</v>
      </c>
      <c r="TLR6" s="22" t="s">
        <v>182</v>
      </c>
      <c r="TLS6" s="22" t="s">
        <v>183</v>
      </c>
      <c r="TLT6" s="22" t="s">
        <v>184</v>
      </c>
      <c r="TLU6" s="2">
        <v>112</v>
      </c>
      <c r="TLV6" s="26"/>
      <c r="TLW6" s="23" t="s">
        <v>12</v>
      </c>
      <c r="TLX6" s="24"/>
      <c r="TLY6" s="24"/>
      <c r="TLZ6" s="24"/>
      <c r="TMA6" s="24"/>
      <c r="TMB6" s="24"/>
      <c r="TMC6" s="24"/>
      <c r="TMD6" s="24"/>
      <c r="TME6" s="24"/>
      <c r="TMF6" s="24"/>
      <c r="TMG6" s="22" t="s">
        <v>393</v>
      </c>
      <c r="TMH6" s="22" t="s">
        <v>182</v>
      </c>
      <c r="TMI6" s="22" t="s">
        <v>183</v>
      </c>
      <c r="TMJ6" s="22" t="s">
        <v>184</v>
      </c>
      <c r="TMK6" s="2">
        <v>112</v>
      </c>
      <c r="TML6" s="26"/>
      <c r="TMM6" s="23" t="s">
        <v>12</v>
      </c>
      <c r="TMN6" s="24"/>
      <c r="TMO6" s="24"/>
      <c r="TMP6" s="24"/>
      <c r="TMQ6" s="24"/>
      <c r="TMR6" s="24"/>
      <c r="TMS6" s="24"/>
      <c r="TMT6" s="24"/>
      <c r="TMU6" s="24"/>
      <c r="TMV6" s="24"/>
      <c r="TMW6" s="22" t="s">
        <v>393</v>
      </c>
      <c r="TMX6" s="22" t="s">
        <v>182</v>
      </c>
      <c r="TMY6" s="22" t="s">
        <v>183</v>
      </c>
      <c r="TMZ6" s="22" t="s">
        <v>184</v>
      </c>
      <c r="TNA6" s="2">
        <v>112</v>
      </c>
      <c r="TNB6" s="26"/>
      <c r="TNC6" s="23" t="s">
        <v>12</v>
      </c>
      <c r="TND6" s="24"/>
      <c r="TNE6" s="24"/>
      <c r="TNF6" s="24"/>
      <c r="TNG6" s="24"/>
      <c r="TNH6" s="24"/>
      <c r="TNI6" s="24"/>
      <c r="TNJ6" s="24"/>
      <c r="TNK6" s="24"/>
      <c r="TNL6" s="24"/>
      <c r="TNM6" s="22" t="s">
        <v>393</v>
      </c>
      <c r="TNN6" s="22" t="s">
        <v>182</v>
      </c>
      <c r="TNO6" s="22" t="s">
        <v>183</v>
      </c>
      <c r="TNP6" s="22" t="s">
        <v>184</v>
      </c>
      <c r="TNQ6" s="2">
        <v>112</v>
      </c>
      <c r="TNR6" s="26"/>
      <c r="TNS6" s="23" t="s">
        <v>12</v>
      </c>
      <c r="TNT6" s="24"/>
      <c r="TNU6" s="24"/>
      <c r="TNV6" s="24"/>
      <c r="TNW6" s="24"/>
      <c r="TNX6" s="24"/>
      <c r="TNY6" s="24"/>
      <c r="TNZ6" s="24"/>
      <c r="TOA6" s="24"/>
      <c r="TOB6" s="24"/>
      <c r="TOC6" s="22" t="s">
        <v>393</v>
      </c>
      <c r="TOD6" s="22" t="s">
        <v>182</v>
      </c>
      <c r="TOE6" s="22" t="s">
        <v>183</v>
      </c>
      <c r="TOF6" s="22" t="s">
        <v>184</v>
      </c>
      <c r="TOG6" s="2">
        <v>112</v>
      </c>
      <c r="TOH6" s="26"/>
      <c r="TOI6" s="23" t="s">
        <v>12</v>
      </c>
      <c r="TOJ6" s="24"/>
      <c r="TOK6" s="24"/>
      <c r="TOL6" s="24"/>
      <c r="TOM6" s="24"/>
      <c r="TON6" s="24"/>
      <c r="TOO6" s="24"/>
      <c r="TOP6" s="24"/>
      <c r="TOQ6" s="24"/>
      <c r="TOR6" s="24"/>
      <c r="TOS6" s="22" t="s">
        <v>393</v>
      </c>
      <c r="TOT6" s="22" t="s">
        <v>182</v>
      </c>
      <c r="TOU6" s="22" t="s">
        <v>183</v>
      </c>
      <c r="TOV6" s="22" t="s">
        <v>184</v>
      </c>
      <c r="TOW6" s="2">
        <v>112</v>
      </c>
      <c r="TOX6" s="26"/>
      <c r="TOY6" s="23" t="s">
        <v>12</v>
      </c>
      <c r="TOZ6" s="24"/>
      <c r="TPA6" s="24"/>
      <c r="TPB6" s="24"/>
      <c r="TPC6" s="24"/>
      <c r="TPD6" s="24"/>
      <c r="TPE6" s="24"/>
      <c r="TPF6" s="24"/>
      <c r="TPG6" s="24"/>
      <c r="TPH6" s="24"/>
      <c r="TPI6" s="22" t="s">
        <v>393</v>
      </c>
      <c r="TPJ6" s="22" t="s">
        <v>182</v>
      </c>
      <c r="TPK6" s="22" t="s">
        <v>183</v>
      </c>
      <c r="TPL6" s="22" t="s">
        <v>184</v>
      </c>
      <c r="TPM6" s="2">
        <v>112</v>
      </c>
      <c r="TPN6" s="26"/>
      <c r="TPO6" s="23" t="s">
        <v>12</v>
      </c>
      <c r="TPP6" s="24"/>
      <c r="TPQ6" s="24"/>
      <c r="TPR6" s="24"/>
      <c r="TPS6" s="24"/>
      <c r="TPT6" s="24"/>
      <c r="TPU6" s="24"/>
      <c r="TPV6" s="24"/>
      <c r="TPW6" s="24"/>
      <c r="TPX6" s="24"/>
      <c r="TPY6" s="22" t="s">
        <v>393</v>
      </c>
      <c r="TPZ6" s="22" t="s">
        <v>182</v>
      </c>
      <c r="TQA6" s="22" t="s">
        <v>183</v>
      </c>
      <c r="TQB6" s="22" t="s">
        <v>184</v>
      </c>
      <c r="TQC6" s="2">
        <v>112</v>
      </c>
      <c r="TQD6" s="26"/>
      <c r="TQE6" s="23" t="s">
        <v>12</v>
      </c>
      <c r="TQF6" s="24"/>
      <c r="TQG6" s="24"/>
      <c r="TQH6" s="24"/>
      <c r="TQI6" s="24"/>
      <c r="TQJ6" s="24"/>
      <c r="TQK6" s="24"/>
      <c r="TQL6" s="24"/>
      <c r="TQM6" s="24"/>
      <c r="TQN6" s="24"/>
      <c r="TQO6" s="22" t="s">
        <v>393</v>
      </c>
      <c r="TQP6" s="22" t="s">
        <v>182</v>
      </c>
      <c r="TQQ6" s="22" t="s">
        <v>183</v>
      </c>
      <c r="TQR6" s="22" t="s">
        <v>184</v>
      </c>
      <c r="TQS6" s="2">
        <v>112</v>
      </c>
      <c r="TQT6" s="26"/>
      <c r="TQU6" s="23" t="s">
        <v>12</v>
      </c>
      <c r="TQV6" s="24"/>
      <c r="TQW6" s="24"/>
      <c r="TQX6" s="24"/>
      <c r="TQY6" s="24"/>
      <c r="TQZ6" s="24"/>
      <c r="TRA6" s="24"/>
      <c r="TRB6" s="24"/>
      <c r="TRC6" s="24"/>
      <c r="TRD6" s="24"/>
      <c r="TRE6" s="22" t="s">
        <v>393</v>
      </c>
      <c r="TRF6" s="22" t="s">
        <v>182</v>
      </c>
      <c r="TRG6" s="22" t="s">
        <v>183</v>
      </c>
      <c r="TRH6" s="22" t="s">
        <v>184</v>
      </c>
      <c r="TRI6" s="2">
        <v>112</v>
      </c>
      <c r="TRJ6" s="26"/>
      <c r="TRK6" s="23" t="s">
        <v>12</v>
      </c>
      <c r="TRL6" s="24"/>
      <c r="TRM6" s="24"/>
      <c r="TRN6" s="24"/>
      <c r="TRO6" s="24"/>
      <c r="TRP6" s="24"/>
      <c r="TRQ6" s="24"/>
      <c r="TRR6" s="24"/>
      <c r="TRS6" s="24"/>
      <c r="TRT6" s="24"/>
      <c r="TRU6" s="22" t="s">
        <v>393</v>
      </c>
      <c r="TRV6" s="22" t="s">
        <v>182</v>
      </c>
      <c r="TRW6" s="22" t="s">
        <v>183</v>
      </c>
      <c r="TRX6" s="22" t="s">
        <v>184</v>
      </c>
      <c r="TRY6" s="2">
        <v>112</v>
      </c>
      <c r="TRZ6" s="26"/>
      <c r="TSA6" s="23" t="s">
        <v>12</v>
      </c>
      <c r="TSB6" s="24"/>
      <c r="TSC6" s="24"/>
      <c r="TSD6" s="24"/>
      <c r="TSE6" s="24"/>
      <c r="TSF6" s="24"/>
      <c r="TSG6" s="24"/>
      <c r="TSH6" s="24"/>
      <c r="TSI6" s="24"/>
      <c r="TSJ6" s="24"/>
      <c r="TSK6" s="22" t="s">
        <v>393</v>
      </c>
      <c r="TSL6" s="22" t="s">
        <v>182</v>
      </c>
      <c r="TSM6" s="22" t="s">
        <v>183</v>
      </c>
      <c r="TSN6" s="22" t="s">
        <v>184</v>
      </c>
      <c r="TSO6" s="2">
        <v>112</v>
      </c>
      <c r="TSP6" s="26"/>
      <c r="TSQ6" s="23" t="s">
        <v>12</v>
      </c>
      <c r="TSR6" s="24"/>
      <c r="TSS6" s="24"/>
      <c r="TST6" s="24"/>
      <c r="TSU6" s="24"/>
      <c r="TSV6" s="24"/>
      <c r="TSW6" s="24"/>
      <c r="TSX6" s="24"/>
      <c r="TSY6" s="24"/>
      <c r="TSZ6" s="24"/>
      <c r="TTA6" s="22" t="s">
        <v>393</v>
      </c>
      <c r="TTB6" s="22" t="s">
        <v>182</v>
      </c>
      <c r="TTC6" s="22" t="s">
        <v>183</v>
      </c>
      <c r="TTD6" s="22" t="s">
        <v>184</v>
      </c>
      <c r="TTE6" s="2">
        <v>112</v>
      </c>
      <c r="TTF6" s="26"/>
      <c r="TTG6" s="23" t="s">
        <v>12</v>
      </c>
      <c r="TTH6" s="24"/>
      <c r="TTI6" s="24"/>
      <c r="TTJ6" s="24"/>
      <c r="TTK6" s="24"/>
      <c r="TTL6" s="24"/>
      <c r="TTM6" s="24"/>
      <c r="TTN6" s="24"/>
      <c r="TTO6" s="24"/>
      <c r="TTP6" s="24"/>
      <c r="TTQ6" s="22" t="s">
        <v>393</v>
      </c>
      <c r="TTR6" s="22" t="s">
        <v>182</v>
      </c>
      <c r="TTS6" s="22" t="s">
        <v>183</v>
      </c>
      <c r="TTT6" s="22" t="s">
        <v>184</v>
      </c>
      <c r="TTU6" s="2">
        <v>112</v>
      </c>
      <c r="TTV6" s="26"/>
      <c r="TTW6" s="23" t="s">
        <v>12</v>
      </c>
      <c r="TTX6" s="24"/>
      <c r="TTY6" s="24"/>
      <c r="TTZ6" s="24"/>
      <c r="TUA6" s="24"/>
      <c r="TUB6" s="24"/>
      <c r="TUC6" s="24"/>
      <c r="TUD6" s="24"/>
      <c r="TUE6" s="24"/>
      <c r="TUF6" s="24"/>
      <c r="TUG6" s="22" t="s">
        <v>393</v>
      </c>
      <c r="TUH6" s="22" t="s">
        <v>182</v>
      </c>
      <c r="TUI6" s="22" t="s">
        <v>183</v>
      </c>
      <c r="TUJ6" s="22" t="s">
        <v>184</v>
      </c>
      <c r="TUK6" s="2">
        <v>112</v>
      </c>
      <c r="TUL6" s="26"/>
      <c r="TUM6" s="23" t="s">
        <v>12</v>
      </c>
      <c r="TUN6" s="24"/>
      <c r="TUO6" s="24"/>
      <c r="TUP6" s="24"/>
      <c r="TUQ6" s="24"/>
      <c r="TUR6" s="24"/>
      <c r="TUS6" s="24"/>
      <c r="TUT6" s="24"/>
      <c r="TUU6" s="24"/>
      <c r="TUV6" s="24"/>
      <c r="TUW6" s="22" t="s">
        <v>393</v>
      </c>
      <c r="TUX6" s="22" t="s">
        <v>182</v>
      </c>
      <c r="TUY6" s="22" t="s">
        <v>183</v>
      </c>
      <c r="TUZ6" s="22" t="s">
        <v>184</v>
      </c>
      <c r="TVA6" s="2">
        <v>112</v>
      </c>
      <c r="TVB6" s="26"/>
      <c r="TVC6" s="23" t="s">
        <v>12</v>
      </c>
      <c r="TVD6" s="24"/>
      <c r="TVE6" s="24"/>
      <c r="TVF6" s="24"/>
      <c r="TVG6" s="24"/>
      <c r="TVH6" s="24"/>
      <c r="TVI6" s="24"/>
      <c r="TVJ6" s="24"/>
      <c r="TVK6" s="24"/>
      <c r="TVL6" s="24"/>
      <c r="TVM6" s="22" t="s">
        <v>393</v>
      </c>
      <c r="TVN6" s="22" t="s">
        <v>182</v>
      </c>
      <c r="TVO6" s="22" t="s">
        <v>183</v>
      </c>
      <c r="TVP6" s="22" t="s">
        <v>184</v>
      </c>
      <c r="TVQ6" s="2">
        <v>112</v>
      </c>
      <c r="TVR6" s="26"/>
      <c r="TVS6" s="23" t="s">
        <v>12</v>
      </c>
      <c r="TVT6" s="24"/>
      <c r="TVU6" s="24"/>
      <c r="TVV6" s="24"/>
      <c r="TVW6" s="24"/>
      <c r="TVX6" s="24"/>
      <c r="TVY6" s="24"/>
      <c r="TVZ6" s="24"/>
      <c r="TWA6" s="24"/>
      <c r="TWB6" s="24"/>
      <c r="TWC6" s="22" t="s">
        <v>393</v>
      </c>
      <c r="TWD6" s="22" t="s">
        <v>182</v>
      </c>
      <c r="TWE6" s="22" t="s">
        <v>183</v>
      </c>
      <c r="TWF6" s="22" t="s">
        <v>184</v>
      </c>
      <c r="TWG6" s="2">
        <v>112</v>
      </c>
      <c r="TWH6" s="26"/>
      <c r="TWI6" s="23" t="s">
        <v>12</v>
      </c>
      <c r="TWJ6" s="24"/>
      <c r="TWK6" s="24"/>
      <c r="TWL6" s="24"/>
      <c r="TWM6" s="24"/>
      <c r="TWN6" s="24"/>
      <c r="TWO6" s="24"/>
      <c r="TWP6" s="24"/>
      <c r="TWQ6" s="24"/>
      <c r="TWR6" s="24"/>
      <c r="TWS6" s="22" t="s">
        <v>393</v>
      </c>
      <c r="TWT6" s="22" t="s">
        <v>182</v>
      </c>
      <c r="TWU6" s="22" t="s">
        <v>183</v>
      </c>
      <c r="TWV6" s="22" t="s">
        <v>184</v>
      </c>
      <c r="TWW6" s="2">
        <v>112</v>
      </c>
      <c r="TWX6" s="26"/>
      <c r="TWY6" s="23" t="s">
        <v>12</v>
      </c>
      <c r="TWZ6" s="24"/>
      <c r="TXA6" s="24"/>
      <c r="TXB6" s="24"/>
      <c r="TXC6" s="24"/>
      <c r="TXD6" s="24"/>
      <c r="TXE6" s="24"/>
      <c r="TXF6" s="24"/>
      <c r="TXG6" s="24"/>
      <c r="TXH6" s="24"/>
      <c r="TXI6" s="22" t="s">
        <v>393</v>
      </c>
      <c r="TXJ6" s="22" t="s">
        <v>182</v>
      </c>
      <c r="TXK6" s="22" t="s">
        <v>183</v>
      </c>
      <c r="TXL6" s="22" t="s">
        <v>184</v>
      </c>
      <c r="TXM6" s="2">
        <v>112</v>
      </c>
      <c r="TXN6" s="26"/>
      <c r="TXO6" s="23" t="s">
        <v>12</v>
      </c>
      <c r="TXP6" s="24"/>
      <c r="TXQ6" s="24"/>
      <c r="TXR6" s="24"/>
      <c r="TXS6" s="24"/>
      <c r="TXT6" s="24"/>
      <c r="TXU6" s="24"/>
      <c r="TXV6" s="24"/>
      <c r="TXW6" s="24"/>
      <c r="TXX6" s="24"/>
      <c r="TXY6" s="22" t="s">
        <v>393</v>
      </c>
      <c r="TXZ6" s="22" t="s">
        <v>182</v>
      </c>
      <c r="TYA6" s="22" t="s">
        <v>183</v>
      </c>
      <c r="TYB6" s="22" t="s">
        <v>184</v>
      </c>
      <c r="TYC6" s="2">
        <v>112</v>
      </c>
      <c r="TYD6" s="26"/>
      <c r="TYE6" s="23" t="s">
        <v>12</v>
      </c>
      <c r="TYF6" s="24"/>
      <c r="TYG6" s="24"/>
      <c r="TYH6" s="24"/>
      <c r="TYI6" s="24"/>
      <c r="TYJ6" s="24"/>
      <c r="TYK6" s="24"/>
      <c r="TYL6" s="24"/>
      <c r="TYM6" s="24"/>
      <c r="TYN6" s="24"/>
      <c r="TYO6" s="22" t="s">
        <v>393</v>
      </c>
      <c r="TYP6" s="22" t="s">
        <v>182</v>
      </c>
      <c r="TYQ6" s="22" t="s">
        <v>183</v>
      </c>
      <c r="TYR6" s="22" t="s">
        <v>184</v>
      </c>
      <c r="TYS6" s="2">
        <v>112</v>
      </c>
      <c r="TYT6" s="26"/>
      <c r="TYU6" s="23" t="s">
        <v>12</v>
      </c>
      <c r="TYV6" s="24"/>
      <c r="TYW6" s="24"/>
      <c r="TYX6" s="24"/>
      <c r="TYY6" s="24"/>
      <c r="TYZ6" s="24"/>
      <c r="TZA6" s="24"/>
      <c r="TZB6" s="24"/>
      <c r="TZC6" s="24"/>
      <c r="TZD6" s="24"/>
      <c r="TZE6" s="22" t="s">
        <v>393</v>
      </c>
      <c r="TZF6" s="22" t="s">
        <v>182</v>
      </c>
      <c r="TZG6" s="22" t="s">
        <v>183</v>
      </c>
      <c r="TZH6" s="22" t="s">
        <v>184</v>
      </c>
      <c r="TZI6" s="2">
        <v>112</v>
      </c>
      <c r="TZJ6" s="26"/>
      <c r="TZK6" s="23" t="s">
        <v>12</v>
      </c>
      <c r="TZL6" s="24"/>
      <c r="TZM6" s="24"/>
      <c r="TZN6" s="24"/>
      <c r="TZO6" s="24"/>
      <c r="TZP6" s="24"/>
      <c r="TZQ6" s="24"/>
      <c r="TZR6" s="24"/>
      <c r="TZS6" s="24"/>
      <c r="TZT6" s="24"/>
      <c r="TZU6" s="22" t="s">
        <v>393</v>
      </c>
      <c r="TZV6" s="22" t="s">
        <v>182</v>
      </c>
      <c r="TZW6" s="22" t="s">
        <v>183</v>
      </c>
      <c r="TZX6" s="22" t="s">
        <v>184</v>
      </c>
      <c r="TZY6" s="2">
        <v>112</v>
      </c>
      <c r="TZZ6" s="26"/>
      <c r="UAA6" s="23" t="s">
        <v>12</v>
      </c>
      <c r="UAB6" s="24"/>
      <c r="UAC6" s="24"/>
      <c r="UAD6" s="24"/>
      <c r="UAE6" s="24"/>
      <c r="UAF6" s="24"/>
      <c r="UAG6" s="24"/>
      <c r="UAH6" s="24"/>
      <c r="UAI6" s="24"/>
      <c r="UAJ6" s="24"/>
      <c r="UAK6" s="22" t="s">
        <v>393</v>
      </c>
      <c r="UAL6" s="22" t="s">
        <v>182</v>
      </c>
      <c r="UAM6" s="22" t="s">
        <v>183</v>
      </c>
      <c r="UAN6" s="22" t="s">
        <v>184</v>
      </c>
      <c r="UAO6" s="2">
        <v>112</v>
      </c>
      <c r="UAP6" s="26"/>
      <c r="UAQ6" s="23" t="s">
        <v>12</v>
      </c>
      <c r="UAR6" s="24"/>
      <c r="UAS6" s="24"/>
      <c r="UAT6" s="24"/>
      <c r="UAU6" s="24"/>
      <c r="UAV6" s="24"/>
      <c r="UAW6" s="24"/>
      <c r="UAX6" s="24"/>
      <c r="UAY6" s="24"/>
      <c r="UAZ6" s="24"/>
      <c r="UBA6" s="22" t="s">
        <v>393</v>
      </c>
      <c r="UBB6" s="22" t="s">
        <v>182</v>
      </c>
      <c r="UBC6" s="22" t="s">
        <v>183</v>
      </c>
      <c r="UBD6" s="22" t="s">
        <v>184</v>
      </c>
      <c r="UBE6" s="2">
        <v>112</v>
      </c>
      <c r="UBF6" s="26"/>
      <c r="UBG6" s="23" t="s">
        <v>12</v>
      </c>
      <c r="UBH6" s="24"/>
      <c r="UBI6" s="24"/>
      <c r="UBJ6" s="24"/>
      <c r="UBK6" s="24"/>
      <c r="UBL6" s="24"/>
      <c r="UBM6" s="24"/>
      <c r="UBN6" s="24"/>
      <c r="UBO6" s="24"/>
      <c r="UBP6" s="24"/>
      <c r="UBQ6" s="22" t="s">
        <v>393</v>
      </c>
      <c r="UBR6" s="22" t="s">
        <v>182</v>
      </c>
      <c r="UBS6" s="22" t="s">
        <v>183</v>
      </c>
      <c r="UBT6" s="22" t="s">
        <v>184</v>
      </c>
      <c r="UBU6" s="2">
        <v>112</v>
      </c>
      <c r="UBV6" s="26"/>
      <c r="UBW6" s="23" t="s">
        <v>12</v>
      </c>
      <c r="UBX6" s="24"/>
      <c r="UBY6" s="24"/>
      <c r="UBZ6" s="24"/>
      <c r="UCA6" s="24"/>
      <c r="UCB6" s="24"/>
      <c r="UCC6" s="24"/>
      <c r="UCD6" s="24"/>
      <c r="UCE6" s="24"/>
      <c r="UCF6" s="24"/>
      <c r="UCG6" s="22" t="s">
        <v>393</v>
      </c>
      <c r="UCH6" s="22" t="s">
        <v>182</v>
      </c>
      <c r="UCI6" s="22" t="s">
        <v>183</v>
      </c>
      <c r="UCJ6" s="22" t="s">
        <v>184</v>
      </c>
      <c r="UCK6" s="2">
        <v>112</v>
      </c>
      <c r="UCL6" s="26"/>
      <c r="UCM6" s="23" t="s">
        <v>12</v>
      </c>
      <c r="UCN6" s="24"/>
      <c r="UCO6" s="24"/>
      <c r="UCP6" s="24"/>
      <c r="UCQ6" s="24"/>
      <c r="UCR6" s="24"/>
      <c r="UCS6" s="24"/>
      <c r="UCT6" s="24"/>
      <c r="UCU6" s="24"/>
      <c r="UCV6" s="24"/>
      <c r="UCW6" s="22" t="s">
        <v>393</v>
      </c>
      <c r="UCX6" s="22" t="s">
        <v>182</v>
      </c>
      <c r="UCY6" s="22" t="s">
        <v>183</v>
      </c>
      <c r="UCZ6" s="22" t="s">
        <v>184</v>
      </c>
      <c r="UDA6" s="2">
        <v>112</v>
      </c>
      <c r="UDB6" s="26"/>
      <c r="UDC6" s="23" t="s">
        <v>12</v>
      </c>
      <c r="UDD6" s="24"/>
      <c r="UDE6" s="24"/>
      <c r="UDF6" s="24"/>
      <c r="UDG6" s="24"/>
      <c r="UDH6" s="24"/>
      <c r="UDI6" s="24"/>
      <c r="UDJ6" s="24"/>
      <c r="UDK6" s="24"/>
      <c r="UDL6" s="24"/>
      <c r="UDM6" s="22" t="s">
        <v>393</v>
      </c>
      <c r="UDN6" s="22" t="s">
        <v>182</v>
      </c>
      <c r="UDO6" s="22" t="s">
        <v>183</v>
      </c>
      <c r="UDP6" s="22" t="s">
        <v>184</v>
      </c>
      <c r="UDQ6" s="2">
        <v>112</v>
      </c>
      <c r="UDR6" s="26"/>
      <c r="UDS6" s="23" t="s">
        <v>12</v>
      </c>
      <c r="UDT6" s="24"/>
      <c r="UDU6" s="24"/>
      <c r="UDV6" s="24"/>
      <c r="UDW6" s="24"/>
      <c r="UDX6" s="24"/>
      <c r="UDY6" s="24"/>
      <c r="UDZ6" s="24"/>
      <c r="UEA6" s="24"/>
      <c r="UEB6" s="24"/>
      <c r="UEC6" s="22" t="s">
        <v>393</v>
      </c>
      <c r="UED6" s="22" t="s">
        <v>182</v>
      </c>
      <c r="UEE6" s="22" t="s">
        <v>183</v>
      </c>
      <c r="UEF6" s="22" t="s">
        <v>184</v>
      </c>
      <c r="UEG6" s="2">
        <v>112</v>
      </c>
      <c r="UEH6" s="26"/>
      <c r="UEI6" s="23" t="s">
        <v>12</v>
      </c>
      <c r="UEJ6" s="24"/>
      <c r="UEK6" s="24"/>
      <c r="UEL6" s="24"/>
      <c r="UEM6" s="24"/>
      <c r="UEN6" s="24"/>
      <c r="UEO6" s="24"/>
      <c r="UEP6" s="24"/>
      <c r="UEQ6" s="24"/>
      <c r="UER6" s="24"/>
      <c r="UES6" s="22" t="s">
        <v>393</v>
      </c>
      <c r="UET6" s="22" t="s">
        <v>182</v>
      </c>
      <c r="UEU6" s="22" t="s">
        <v>183</v>
      </c>
      <c r="UEV6" s="22" t="s">
        <v>184</v>
      </c>
      <c r="UEW6" s="2">
        <v>112</v>
      </c>
      <c r="UEX6" s="26"/>
      <c r="UEY6" s="23" t="s">
        <v>12</v>
      </c>
      <c r="UEZ6" s="24"/>
      <c r="UFA6" s="24"/>
      <c r="UFB6" s="24"/>
      <c r="UFC6" s="24"/>
      <c r="UFD6" s="24"/>
      <c r="UFE6" s="24"/>
      <c r="UFF6" s="24"/>
      <c r="UFG6" s="24"/>
      <c r="UFH6" s="24"/>
      <c r="UFI6" s="22" t="s">
        <v>393</v>
      </c>
      <c r="UFJ6" s="22" t="s">
        <v>182</v>
      </c>
      <c r="UFK6" s="22" t="s">
        <v>183</v>
      </c>
      <c r="UFL6" s="22" t="s">
        <v>184</v>
      </c>
      <c r="UFM6" s="2">
        <v>112</v>
      </c>
      <c r="UFN6" s="26"/>
      <c r="UFO6" s="23" t="s">
        <v>12</v>
      </c>
      <c r="UFP6" s="24"/>
      <c r="UFQ6" s="24"/>
      <c r="UFR6" s="24"/>
      <c r="UFS6" s="24"/>
      <c r="UFT6" s="24"/>
      <c r="UFU6" s="24"/>
      <c r="UFV6" s="24"/>
      <c r="UFW6" s="24"/>
      <c r="UFX6" s="24"/>
      <c r="UFY6" s="22" t="s">
        <v>393</v>
      </c>
      <c r="UFZ6" s="22" t="s">
        <v>182</v>
      </c>
      <c r="UGA6" s="22" t="s">
        <v>183</v>
      </c>
      <c r="UGB6" s="22" t="s">
        <v>184</v>
      </c>
      <c r="UGC6" s="2">
        <v>112</v>
      </c>
      <c r="UGD6" s="26"/>
      <c r="UGE6" s="23" t="s">
        <v>12</v>
      </c>
      <c r="UGF6" s="24"/>
      <c r="UGG6" s="24"/>
      <c r="UGH6" s="24"/>
      <c r="UGI6" s="24"/>
      <c r="UGJ6" s="24"/>
      <c r="UGK6" s="24"/>
      <c r="UGL6" s="24"/>
      <c r="UGM6" s="24"/>
      <c r="UGN6" s="24"/>
      <c r="UGO6" s="22" t="s">
        <v>393</v>
      </c>
      <c r="UGP6" s="22" t="s">
        <v>182</v>
      </c>
      <c r="UGQ6" s="22" t="s">
        <v>183</v>
      </c>
      <c r="UGR6" s="22" t="s">
        <v>184</v>
      </c>
      <c r="UGS6" s="2">
        <v>112</v>
      </c>
      <c r="UGT6" s="26"/>
      <c r="UGU6" s="23" t="s">
        <v>12</v>
      </c>
      <c r="UGV6" s="24"/>
      <c r="UGW6" s="24"/>
      <c r="UGX6" s="24"/>
      <c r="UGY6" s="24"/>
      <c r="UGZ6" s="24"/>
      <c r="UHA6" s="24"/>
      <c r="UHB6" s="24"/>
      <c r="UHC6" s="24"/>
      <c r="UHD6" s="24"/>
      <c r="UHE6" s="22" t="s">
        <v>393</v>
      </c>
      <c r="UHF6" s="22" t="s">
        <v>182</v>
      </c>
      <c r="UHG6" s="22" t="s">
        <v>183</v>
      </c>
      <c r="UHH6" s="22" t="s">
        <v>184</v>
      </c>
      <c r="UHI6" s="2">
        <v>112</v>
      </c>
      <c r="UHJ6" s="26"/>
      <c r="UHK6" s="23" t="s">
        <v>12</v>
      </c>
      <c r="UHL6" s="24"/>
      <c r="UHM6" s="24"/>
      <c r="UHN6" s="24"/>
      <c r="UHO6" s="24"/>
      <c r="UHP6" s="24"/>
      <c r="UHQ6" s="24"/>
      <c r="UHR6" s="24"/>
      <c r="UHS6" s="24"/>
      <c r="UHT6" s="24"/>
      <c r="UHU6" s="22" t="s">
        <v>393</v>
      </c>
      <c r="UHV6" s="22" t="s">
        <v>182</v>
      </c>
      <c r="UHW6" s="22" t="s">
        <v>183</v>
      </c>
      <c r="UHX6" s="22" t="s">
        <v>184</v>
      </c>
      <c r="UHY6" s="2">
        <v>112</v>
      </c>
      <c r="UHZ6" s="26"/>
      <c r="UIA6" s="23" t="s">
        <v>12</v>
      </c>
      <c r="UIB6" s="24"/>
      <c r="UIC6" s="24"/>
      <c r="UID6" s="24"/>
      <c r="UIE6" s="24"/>
      <c r="UIF6" s="24"/>
      <c r="UIG6" s="24"/>
      <c r="UIH6" s="24"/>
      <c r="UII6" s="24"/>
      <c r="UIJ6" s="24"/>
      <c r="UIK6" s="22" t="s">
        <v>393</v>
      </c>
      <c r="UIL6" s="22" t="s">
        <v>182</v>
      </c>
      <c r="UIM6" s="22" t="s">
        <v>183</v>
      </c>
      <c r="UIN6" s="22" t="s">
        <v>184</v>
      </c>
      <c r="UIO6" s="2">
        <v>112</v>
      </c>
      <c r="UIP6" s="26"/>
      <c r="UIQ6" s="23" t="s">
        <v>12</v>
      </c>
      <c r="UIR6" s="24"/>
      <c r="UIS6" s="24"/>
      <c r="UIT6" s="24"/>
      <c r="UIU6" s="24"/>
      <c r="UIV6" s="24"/>
      <c r="UIW6" s="24"/>
      <c r="UIX6" s="24"/>
      <c r="UIY6" s="24"/>
      <c r="UIZ6" s="24"/>
      <c r="UJA6" s="22" t="s">
        <v>393</v>
      </c>
      <c r="UJB6" s="22" t="s">
        <v>182</v>
      </c>
      <c r="UJC6" s="22" t="s">
        <v>183</v>
      </c>
      <c r="UJD6" s="22" t="s">
        <v>184</v>
      </c>
      <c r="UJE6" s="2">
        <v>112</v>
      </c>
      <c r="UJF6" s="26"/>
      <c r="UJG6" s="23" t="s">
        <v>12</v>
      </c>
      <c r="UJH6" s="24"/>
      <c r="UJI6" s="24"/>
      <c r="UJJ6" s="24"/>
      <c r="UJK6" s="24"/>
      <c r="UJL6" s="24"/>
      <c r="UJM6" s="24"/>
      <c r="UJN6" s="24"/>
      <c r="UJO6" s="24"/>
      <c r="UJP6" s="24"/>
      <c r="UJQ6" s="22" t="s">
        <v>393</v>
      </c>
      <c r="UJR6" s="22" t="s">
        <v>182</v>
      </c>
      <c r="UJS6" s="22" t="s">
        <v>183</v>
      </c>
      <c r="UJT6" s="22" t="s">
        <v>184</v>
      </c>
      <c r="UJU6" s="2">
        <v>112</v>
      </c>
      <c r="UJV6" s="26"/>
      <c r="UJW6" s="23" t="s">
        <v>12</v>
      </c>
      <c r="UJX6" s="24"/>
      <c r="UJY6" s="24"/>
      <c r="UJZ6" s="24"/>
      <c r="UKA6" s="24"/>
      <c r="UKB6" s="24"/>
      <c r="UKC6" s="24"/>
      <c r="UKD6" s="24"/>
      <c r="UKE6" s="24"/>
      <c r="UKF6" s="24"/>
      <c r="UKG6" s="22" t="s">
        <v>393</v>
      </c>
      <c r="UKH6" s="22" t="s">
        <v>182</v>
      </c>
      <c r="UKI6" s="22" t="s">
        <v>183</v>
      </c>
      <c r="UKJ6" s="22" t="s">
        <v>184</v>
      </c>
      <c r="UKK6" s="2">
        <v>112</v>
      </c>
      <c r="UKL6" s="26"/>
      <c r="UKM6" s="23" t="s">
        <v>12</v>
      </c>
      <c r="UKN6" s="24"/>
      <c r="UKO6" s="24"/>
      <c r="UKP6" s="24"/>
      <c r="UKQ6" s="24"/>
      <c r="UKR6" s="24"/>
      <c r="UKS6" s="24"/>
      <c r="UKT6" s="24"/>
      <c r="UKU6" s="24"/>
      <c r="UKV6" s="24"/>
      <c r="UKW6" s="22" t="s">
        <v>393</v>
      </c>
      <c r="UKX6" s="22" t="s">
        <v>182</v>
      </c>
      <c r="UKY6" s="22" t="s">
        <v>183</v>
      </c>
      <c r="UKZ6" s="22" t="s">
        <v>184</v>
      </c>
      <c r="ULA6" s="2">
        <v>112</v>
      </c>
      <c r="ULB6" s="26"/>
      <c r="ULC6" s="23" t="s">
        <v>12</v>
      </c>
      <c r="ULD6" s="24"/>
      <c r="ULE6" s="24"/>
      <c r="ULF6" s="24"/>
      <c r="ULG6" s="24"/>
      <c r="ULH6" s="24"/>
      <c r="ULI6" s="24"/>
      <c r="ULJ6" s="24"/>
      <c r="ULK6" s="24"/>
      <c r="ULL6" s="24"/>
      <c r="ULM6" s="22" t="s">
        <v>393</v>
      </c>
      <c r="ULN6" s="22" t="s">
        <v>182</v>
      </c>
      <c r="ULO6" s="22" t="s">
        <v>183</v>
      </c>
      <c r="ULP6" s="22" t="s">
        <v>184</v>
      </c>
      <c r="ULQ6" s="2">
        <v>112</v>
      </c>
      <c r="ULR6" s="26"/>
      <c r="ULS6" s="23" t="s">
        <v>12</v>
      </c>
      <c r="ULT6" s="24"/>
      <c r="ULU6" s="24"/>
      <c r="ULV6" s="24"/>
      <c r="ULW6" s="24"/>
      <c r="ULX6" s="24"/>
      <c r="ULY6" s="24"/>
      <c r="ULZ6" s="24"/>
      <c r="UMA6" s="24"/>
      <c r="UMB6" s="24"/>
      <c r="UMC6" s="22" t="s">
        <v>393</v>
      </c>
      <c r="UMD6" s="22" t="s">
        <v>182</v>
      </c>
      <c r="UME6" s="22" t="s">
        <v>183</v>
      </c>
      <c r="UMF6" s="22" t="s">
        <v>184</v>
      </c>
      <c r="UMG6" s="2">
        <v>112</v>
      </c>
      <c r="UMH6" s="26"/>
      <c r="UMI6" s="23" t="s">
        <v>12</v>
      </c>
      <c r="UMJ6" s="24"/>
      <c r="UMK6" s="24"/>
      <c r="UML6" s="24"/>
      <c r="UMM6" s="24"/>
      <c r="UMN6" s="24"/>
      <c r="UMO6" s="24"/>
      <c r="UMP6" s="24"/>
      <c r="UMQ6" s="24"/>
      <c r="UMR6" s="24"/>
      <c r="UMS6" s="22" t="s">
        <v>393</v>
      </c>
      <c r="UMT6" s="22" t="s">
        <v>182</v>
      </c>
      <c r="UMU6" s="22" t="s">
        <v>183</v>
      </c>
      <c r="UMV6" s="22" t="s">
        <v>184</v>
      </c>
      <c r="UMW6" s="2">
        <v>112</v>
      </c>
      <c r="UMX6" s="26"/>
      <c r="UMY6" s="23" t="s">
        <v>12</v>
      </c>
      <c r="UMZ6" s="24"/>
      <c r="UNA6" s="24"/>
      <c r="UNB6" s="24"/>
      <c r="UNC6" s="24"/>
      <c r="UND6" s="24"/>
      <c r="UNE6" s="24"/>
      <c r="UNF6" s="24"/>
      <c r="UNG6" s="24"/>
      <c r="UNH6" s="24"/>
      <c r="UNI6" s="22" t="s">
        <v>393</v>
      </c>
      <c r="UNJ6" s="22" t="s">
        <v>182</v>
      </c>
      <c r="UNK6" s="22" t="s">
        <v>183</v>
      </c>
      <c r="UNL6" s="22" t="s">
        <v>184</v>
      </c>
      <c r="UNM6" s="2">
        <v>112</v>
      </c>
      <c r="UNN6" s="26"/>
      <c r="UNO6" s="23" t="s">
        <v>12</v>
      </c>
      <c r="UNP6" s="24"/>
      <c r="UNQ6" s="24"/>
      <c r="UNR6" s="24"/>
      <c r="UNS6" s="24"/>
      <c r="UNT6" s="24"/>
      <c r="UNU6" s="24"/>
      <c r="UNV6" s="24"/>
      <c r="UNW6" s="24"/>
      <c r="UNX6" s="24"/>
      <c r="UNY6" s="22" t="s">
        <v>393</v>
      </c>
      <c r="UNZ6" s="22" t="s">
        <v>182</v>
      </c>
      <c r="UOA6" s="22" t="s">
        <v>183</v>
      </c>
      <c r="UOB6" s="22" t="s">
        <v>184</v>
      </c>
      <c r="UOC6" s="2">
        <v>112</v>
      </c>
      <c r="UOD6" s="26"/>
      <c r="UOE6" s="23" t="s">
        <v>12</v>
      </c>
      <c r="UOF6" s="24"/>
      <c r="UOG6" s="24"/>
      <c r="UOH6" s="24"/>
      <c r="UOI6" s="24"/>
      <c r="UOJ6" s="24"/>
      <c r="UOK6" s="24"/>
      <c r="UOL6" s="24"/>
      <c r="UOM6" s="24"/>
      <c r="UON6" s="24"/>
      <c r="UOO6" s="22" t="s">
        <v>393</v>
      </c>
      <c r="UOP6" s="22" t="s">
        <v>182</v>
      </c>
      <c r="UOQ6" s="22" t="s">
        <v>183</v>
      </c>
      <c r="UOR6" s="22" t="s">
        <v>184</v>
      </c>
      <c r="UOS6" s="2">
        <v>112</v>
      </c>
      <c r="UOT6" s="26"/>
      <c r="UOU6" s="23" t="s">
        <v>12</v>
      </c>
      <c r="UOV6" s="24"/>
      <c r="UOW6" s="24"/>
      <c r="UOX6" s="24"/>
      <c r="UOY6" s="24"/>
      <c r="UOZ6" s="24"/>
      <c r="UPA6" s="24"/>
      <c r="UPB6" s="24"/>
      <c r="UPC6" s="24"/>
      <c r="UPD6" s="24"/>
      <c r="UPE6" s="22" t="s">
        <v>393</v>
      </c>
      <c r="UPF6" s="22" t="s">
        <v>182</v>
      </c>
      <c r="UPG6" s="22" t="s">
        <v>183</v>
      </c>
      <c r="UPH6" s="22" t="s">
        <v>184</v>
      </c>
      <c r="UPI6" s="2">
        <v>112</v>
      </c>
      <c r="UPJ6" s="26"/>
      <c r="UPK6" s="23" t="s">
        <v>12</v>
      </c>
      <c r="UPL6" s="24"/>
      <c r="UPM6" s="24"/>
      <c r="UPN6" s="24"/>
      <c r="UPO6" s="24"/>
      <c r="UPP6" s="24"/>
      <c r="UPQ6" s="24"/>
      <c r="UPR6" s="24"/>
      <c r="UPS6" s="24"/>
      <c r="UPT6" s="24"/>
      <c r="UPU6" s="22" t="s">
        <v>393</v>
      </c>
      <c r="UPV6" s="22" t="s">
        <v>182</v>
      </c>
      <c r="UPW6" s="22" t="s">
        <v>183</v>
      </c>
      <c r="UPX6" s="22" t="s">
        <v>184</v>
      </c>
      <c r="UPY6" s="2">
        <v>112</v>
      </c>
      <c r="UPZ6" s="26"/>
      <c r="UQA6" s="23" t="s">
        <v>12</v>
      </c>
      <c r="UQB6" s="24"/>
      <c r="UQC6" s="24"/>
      <c r="UQD6" s="24"/>
      <c r="UQE6" s="24"/>
      <c r="UQF6" s="24"/>
      <c r="UQG6" s="24"/>
      <c r="UQH6" s="24"/>
      <c r="UQI6" s="24"/>
      <c r="UQJ6" s="24"/>
      <c r="UQK6" s="22" t="s">
        <v>393</v>
      </c>
      <c r="UQL6" s="22" t="s">
        <v>182</v>
      </c>
      <c r="UQM6" s="22" t="s">
        <v>183</v>
      </c>
      <c r="UQN6" s="22" t="s">
        <v>184</v>
      </c>
      <c r="UQO6" s="2">
        <v>112</v>
      </c>
      <c r="UQP6" s="26"/>
      <c r="UQQ6" s="23" t="s">
        <v>12</v>
      </c>
      <c r="UQR6" s="24"/>
      <c r="UQS6" s="24"/>
      <c r="UQT6" s="24"/>
      <c r="UQU6" s="24"/>
      <c r="UQV6" s="24"/>
      <c r="UQW6" s="24"/>
      <c r="UQX6" s="24"/>
      <c r="UQY6" s="24"/>
      <c r="UQZ6" s="24"/>
      <c r="URA6" s="22" t="s">
        <v>393</v>
      </c>
      <c r="URB6" s="22" t="s">
        <v>182</v>
      </c>
      <c r="URC6" s="22" t="s">
        <v>183</v>
      </c>
      <c r="URD6" s="22" t="s">
        <v>184</v>
      </c>
      <c r="URE6" s="2">
        <v>112</v>
      </c>
      <c r="URF6" s="26"/>
      <c r="URG6" s="23" t="s">
        <v>12</v>
      </c>
      <c r="URH6" s="24"/>
      <c r="URI6" s="24"/>
      <c r="URJ6" s="24"/>
      <c r="URK6" s="24"/>
      <c r="URL6" s="24"/>
      <c r="URM6" s="24"/>
      <c r="URN6" s="24"/>
      <c r="URO6" s="24"/>
      <c r="URP6" s="24"/>
      <c r="URQ6" s="22" t="s">
        <v>393</v>
      </c>
      <c r="URR6" s="22" t="s">
        <v>182</v>
      </c>
      <c r="URS6" s="22" t="s">
        <v>183</v>
      </c>
      <c r="URT6" s="22" t="s">
        <v>184</v>
      </c>
      <c r="URU6" s="2">
        <v>112</v>
      </c>
      <c r="URV6" s="26"/>
      <c r="URW6" s="23" t="s">
        <v>12</v>
      </c>
      <c r="URX6" s="24"/>
      <c r="URY6" s="24"/>
      <c r="URZ6" s="24"/>
      <c r="USA6" s="24"/>
      <c r="USB6" s="24"/>
      <c r="USC6" s="24"/>
      <c r="USD6" s="24"/>
      <c r="USE6" s="24"/>
      <c r="USF6" s="24"/>
      <c r="USG6" s="22" t="s">
        <v>393</v>
      </c>
      <c r="USH6" s="22" t="s">
        <v>182</v>
      </c>
      <c r="USI6" s="22" t="s">
        <v>183</v>
      </c>
      <c r="USJ6" s="22" t="s">
        <v>184</v>
      </c>
      <c r="USK6" s="2">
        <v>112</v>
      </c>
      <c r="USL6" s="26"/>
      <c r="USM6" s="23" t="s">
        <v>12</v>
      </c>
      <c r="USN6" s="24"/>
      <c r="USO6" s="24"/>
      <c r="USP6" s="24"/>
      <c r="USQ6" s="24"/>
      <c r="USR6" s="24"/>
      <c r="USS6" s="24"/>
      <c r="UST6" s="24"/>
      <c r="USU6" s="24"/>
      <c r="USV6" s="24"/>
      <c r="USW6" s="22" t="s">
        <v>393</v>
      </c>
      <c r="USX6" s="22" t="s">
        <v>182</v>
      </c>
      <c r="USY6" s="22" t="s">
        <v>183</v>
      </c>
      <c r="USZ6" s="22" t="s">
        <v>184</v>
      </c>
      <c r="UTA6" s="2">
        <v>112</v>
      </c>
      <c r="UTB6" s="26"/>
      <c r="UTC6" s="23" t="s">
        <v>12</v>
      </c>
      <c r="UTD6" s="24"/>
      <c r="UTE6" s="24"/>
      <c r="UTF6" s="24"/>
      <c r="UTG6" s="24"/>
      <c r="UTH6" s="24"/>
      <c r="UTI6" s="24"/>
      <c r="UTJ6" s="24"/>
      <c r="UTK6" s="24"/>
      <c r="UTL6" s="24"/>
      <c r="UTM6" s="22" t="s">
        <v>393</v>
      </c>
      <c r="UTN6" s="22" t="s">
        <v>182</v>
      </c>
      <c r="UTO6" s="22" t="s">
        <v>183</v>
      </c>
      <c r="UTP6" s="22" t="s">
        <v>184</v>
      </c>
      <c r="UTQ6" s="2">
        <v>112</v>
      </c>
      <c r="UTR6" s="26"/>
      <c r="UTS6" s="23" t="s">
        <v>12</v>
      </c>
      <c r="UTT6" s="24"/>
      <c r="UTU6" s="24"/>
      <c r="UTV6" s="24"/>
      <c r="UTW6" s="24"/>
      <c r="UTX6" s="24"/>
      <c r="UTY6" s="24"/>
      <c r="UTZ6" s="24"/>
      <c r="UUA6" s="24"/>
      <c r="UUB6" s="24"/>
      <c r="UUC6" s="22" t="s">
        <v>393</v>
      </c>
      <c r="UUD6" s="22" t="s">
        <v>182</v>
      </c>
      <c r="UUE6" s="22" t="s">
        <v>183</v>
      </c>
      <c r="UUF6" s="22" t="s">
        <v>184</v>
      </c>
      <c r="UUG6" s="2">
        <v>112</v>
      </c>
      <c r="UUH6" s="26"/>
      <c r="UUI6" s="23" t="s">
        <v>12</v>
      </c>
      <c r="UUJ6" s="24"/>
      <c r="UUK6" s="24"/>
      <c r="UUL6" s="24"/>
      <c r="UUM6" s="24"/>
      <c r="UUN6" s="24"/>
      <c r="UUO6" s="24"/>
      <c r="UUP6" s="24"/>
      <c r="UUQ6" s="24"/>
      <c r="UUR6" s="24"/>
      <c r="UUS6" s="22" t="s">
        <v>393</v>
      </c>
      <c r="UUT6" s="22" t="s">
        <v>182</v>
      </c>
      <c r="UUU6" s="22" t="s">
        <v>183</v>
      </c>
      <c r="UUV6" s="22" t="s">
        <v>184</v>
      </c>
      <c r="UUW6" s="2">
        <v>112</v>
      </c>
      <c r="UUX6" s="26"/>
      <c r="UUY6" s="23" t="s">
        <v>12</v>
      </c>
      <c r="UUZ6" s="24"/>
      <c r="UVA6" s="24"/>
      <c r="UVB6" s="24"/>
      <c r="UVC6" s="24"/>
      <c r="UVD6" s="24"/>
      <c r="UVE6" s="24"/>
      <c r="UVF6" s="24"/>
      <c r="UVG6" s="24"/>
      <c r="UVH6" s="24"/>
      <c r="UVI6" s="22" t="s">
        <v>393</v>
      </c>
      <c r="UVJ6" s="22" t="s">
        <v>182</v>
      </c>
      <c r="UVK6" s="22" t="s">
        <v>183</v>
      </c>
      <c r="UVL6" s="22" t="s">
        <v>184</v>
      </c>
      <c r="UVM6" s="2">
        <v>112</v>
      </c>
      <c r="UVN6" s="26"/>
      <c r="UVO6" s="23" t="s">
        <v>12</v>
      </c>
      <c r="UVP6" s="24"/>
      <c r="UVQ6" s="24"/>
      <c r="UVR6" s="24"/>
      <c r="UVS6" s="24"/>
      <c r="UVT6" s="24"/>
      <c r="UVU6" s="24"/>
      <c r="UVV6" s="24"/>
      <c r="UVW6" s="24"/>
      <c r="UVX6" s="24"/>
      <c r="UVY6" s="22" t="s">
        <v>393</v>
      </c>
      <c r="UVZ6" s="22" t="s">
        <v>182</v>
      </c>
      <c r="UWA6" s="22" t="s">
        <v>183</v>
      </c>
      <c r="UWB6" s="22" t="s">
        <v>184</v>
      </c>
      <c r="UWC6" s="2">
        <v>112</v>
      </c>
      <c r="UWD6" s="26"/>
      <c r="UWE6" s="23" t="s">
        <v>12</v>
      </c>
      <c r="UWF6" s="24"/>
      <c r="UWG6" s="24"/>
      <c r="UWH6" s="24"/>
      <c r="UWI6" s="24"/>
      <c r="UWJ6" s="24"/>
      <c r="UWK6" s="24"/>
      <c r="UWL6" s="24"/>
      <c r="UWM6" s="24"/>
      <c r="UWN6" s="24"/>
      <c r="UWO6" s="22" t="s">
        <v>393</v>
      </c>
      <c r="UWP6" s="22" t="s">
        <v>182</v>
      </c>
      <c r="UWQ6" s="22" t="s">
        <v>183</v>
      </c>
      <c r="UWR6" s="22" t="s">
        <v>184</v>
      </c>
      <c r="UWS6" s="2">
        <v>112</v>
      </c>
      <c r="UWT6" s="26"/>
      <c r="UWU6" s="23" t="s">
        <v>12</v>
      </c>
      <c r="UWV6" s="24"/>
      <c r="UWW6" s="24"/>
      <c r="UWX6" s="24"/>
      <c r="UWY6" s="24"/>
      <c r="UWZ6" s="24"/>
      <c r="UXA6" s="24"/>
      <c r="UXB6" s="24"/>
      <c r="UXC6" s="24"/>
      <c r="UXD6" s="24"/>
      <c r="UXE6" s="22" t="s">
        <v>393</v>
      </c>
      <c r="UXF6" s="22" t="s">
        <v>182</v>
      </c>
      <c r="UXG6" s="22" t="s">
        <v>183</v>
      </c>
      <c r="UXH6" s="22" t="s">
        <v>184</v>
      </c>
      <c r="UXI6" s="2">
        <v>112</v>
      </c>
      <c r="UXJ6" s="26"/>
      <c r="UXK6" s="23" t="s">
        <v>12</v>
      </c>
      <c r="UXL6" s="24"/>
      <c r="UXM6" s="24"/>
      <c r="UXN6" s="24"/>
      <c r="UXO6" s="24"/>
      <c r="UXP6" s="24"/>
      <c r="UXQ6" s="24"/>
      <c r="UXR6" s="24"/>
      <c r="UXS6" s="24"/>
      <c r="UXT6" s="24"/>
      <c r="UXU6" s="22" t="s">
        <v>393</v>
      </c>
      <c r="UXV6" s="22" t="s">
        <v>182</v>
      </c>
      <c r="UXW6" s="22" t="s">
        <v>183</v>
      </c>
      <c r="UXX6" s="22" t="s">
        <v>184</v>
      </c>
      <c r="UXY6" s="2">
        <v>112</v>
      </c>
      <c r="UXZ6" s="26"/>
      <c r="UYA6" s="23" t="s">
        <v>12</v>
      </c>
      <c r="UYB6" s="24"/>
      <c r="UYC6" s="24"/>
      <c r="UYD6" s="24"/>
      <c r="UYE6" s="24"/>
      <c r="UYF6" s="24"/>
      <c r="UYG6" s="24"/>
      <c r="UYH6" s="24"/>
      <c r="UYI6" s="24"/>
      <c r="UYJ6" s="24"/>
      <c r="UYK6" s="22" t="s">
        <v>393</v>
      </c>
      <c r="UYL6" s="22" t="s">
        <v>182</v>
      </c>
      <c r="UYM6" s="22" t="s">
        <v>183</v>
      </c>
      <c r="UYN6" s="22" t="s">
        <v>184</v>
      </c>
      <c r="UYO6" s="2">
        <v>112</v>
      </c>
      <c r="UYP6" s="26"/>
      <c r="UYQ6" s="23" t="s">
        <v>12</v>
      </c>
      <c r="UYR6" s="24"/>
      <c r="UYS6" s="24"/>
      <c r="UYT6" s="24"/>
      <c r="UYU6" s="24"/>
      <c r="UYV6" s="24"/>
      <c r="UYW6" s="24"/>
      <c r="UYX6" s="24"/>
      <c r="UYY6" s="24"/>
      <c r="UYZ6" s="24"/>
      <c r="UZA6" s="22" t="s">
        <v>393</v>
      </c>
      <c r="UZB6" s="22" t="s">
        <v>182</v>
      </c>
      <c r="UZC6" s="22" t="s">
        <v>183</v>
      </c>
      <c r="UZD6" s="22" t="s">
        <v>184</v>
      </c>
      <c r="UZE6" s="2">
        <v>112</v>
      </c>
      <c r="UZF6" s="26"/>
      <c r="UZG6" s="23" t="s">
        <v>12</v>
      </c>
      <c r="UZH6" s="24"/>
      <c r="UZI6" s="24"/>
      <c r="UZJ6" s="24"/>
      <c r="UZK6" s="24"/>
      <c r="UZL6" s="24"/>
      <c r="UZM6" s="24"/>
      <c r="UZN6" s="24"/>
      <c r="UZO6" s="24"/>
      <c r="UZP6" s="24"/>
      <c r="UZQ6" s="22" t="s">
        <v>393</v>
      </c>
      <c r="UZR6" s="22" t="s">
        <v>182</v>
      </c>
      <c r="UZS6" s="22" t="s">
        <v>183</v>
      </c>
      <c r="UZT6" s="22" t="s">
        <v>184</v>
      </c>
      <c r="UZU6" s="2">
        <v>112</v>
      </c>
      <c r="UZV6" s="26"/>
      <c r="UZW6" s="23" t="s">
        <v>12</v>
      </c>
      <c r="UZX6" s="24"/>
      <c r="UZY6" s="24"/>
      <c r="UZZ6" s="24"/>
      <c r="VAA6" s="24"/>
      <c r="VAB6" s="24"/>
      <c r="VAC6" s="24"/>
      <c r="VAD6" s="24"/>
      <c r="VAE6" s="24"/>
      <c r="VAF6" s="24"/>
      <c r="VAG6" s="22" t="s">
        <v>393</v>
      </c>
      <c r="VAH6" s="22" t="s">
        <v>182</v>
      </c>
      <c r="VAI6" s="22" t="s">
        <v>183</v>
      </c>
      <c r="VAJ6" s="22" t="s">
        <v>184</v>
      </c>
      <c r="VAK6" s="2">
        <v>112</v>
      </c>
      <c r="VAL6" s="26"/>
      <c r="VAM6" s="23" t="s">
        <v>12</v>
      </c>
      <c r="VAN6" s="24"/>
      <c r="VAO6" s="24"/>
      <c r="VAP6" s="24"/>
      <c r="VAQ6" s="24"/>
      <c r="VAR6" s="24"/>
      <c r="VAS6" s="24"/>
      <c r="VAT6" s="24"/>
      <c r="VAU6" s="24"/>
      <c r="VAV6" s="24"/>
      <c r="VAW6" s="22" t="s">
        <v>393</v>
      </c>
      <c r="VAX6" s="22" t="s">
        <v>182</v>
      </c>
      <c r="VAY6" s="22" t="s">
        <v>183</v>
      </c>
      <c r="VAZ6" s="22" t="s">
        <v>184</v>
      </c>
      <c r="VBA6" s="2">
        <v>112</v>
      </c>
      <c r="VBB6" s="26"/>
      <c r="VBC6" s="23" t="s">
        <v>12</v>
      </c>
      <c r="VBD6" s="24"/>
      <c r="VBE6" s="24"/>
      <c r="VBF6" s="24"/>
      <c r="VBG6" s="24"/>
      <c r="VBH6" s="24"/>
      <c r="VBI6" s="24"/>
      <c r="VBJ6" s="24"/>
      <c r="VBK6" s="24"/>
      <c r="VBL6" s="24"/>
      <c r="VBM6" s="22" t="s">
        <v>393</v>
      </c>
      <c r="VBN6" s="22" t="s">
        <v>182</v>
      </c>
      <c r="VBO6" s="22" t="s">
        <v>183</v>
      </c>
      <c r="VBP6" s="22" t="s">
        <v>184</v>
      </c>
      <c r="VBQ6" s="2">
        <v>112</v>
      </c>
      <c r="VBR6" s="26"/>
      <c r="VBS6" s="23" t="s">
        <v>12</v>
      </c>
      <c r="VBT6" s="24"/>
      <c r="VBU6" s="24"/>
      <c r="VBV6" s="24"/>
      <c r="VBW6" s="24"/>
      <c r="VBX6" s="24"/>
      <c r="VBY6" s="24"/>
      <c r="VBZ6" s="24"/>
      <c r="VCA6" s="24"/>
      <c r="VCB6" s="24"/>
      <c r="VCC6" s="22" t="s">
        <v>393</v>
      </c>
      <c r="VCD6" s="22" t="s">
        <v>182</v>
      </c>
      <c r="VCE6" s="22" t="s">
        <v>183</v>
      </c>
      <c r="VCF6" s="22" t="s">
        <v>184</v>
      </c>
      <c r="VCG6" s="2">
        <v>112</v>
      </c>
      <c r="VCH6" s="26"/>
      <c r="VCI6" s="23" t="s">
        <v>12</v>
      </c>
      <c r="VCJ6" s="24"/>
      <c r="VCK6" s="24"/>
      <c r="VCL6" s="24"/>
      <c r="VCM6" s="24"/>
      <c r="VCN6" s="24"/>
      <c r="VCO6" s="24"/>
      <c r="VCP6" s="24"/>
      <c r="VCQ6" s="24"/>
      <c r="VCR6" s="24"/>
      <c r="VCS6" s="22" t="s">
        <v>393</v>
      </c>
      <c r="VCT6" s="22" t="s">
        <v>182</v>
      </c>
      <c r="VCU6" s="22" t="s">
        <v>183</v>
      </c>
      <c r="VCV6" s="22" t="s">
        <v>184</v>
      </c>
      <c r="VCW6" s="2">
        <v>112</v>
      </c>
      <c r="VCX6" s="26"/>
      <c r="VCY6" s="23" t="s">
        <v>12</v>
      </c>
      <c r="VCZ6" s="24"/>
      <c r="VDA6" s="24"/>
      <c r="VDB6" s="24"/>
      <c r="VDC6" s="24"/>
      <c r="VDD6" s="24"/>
      <c r="VDE6" s="24"/>
      <c r="VDF6" s="24"/>
      <c r="VDG6" s="24"/>
      <c r="VDH6" s="24"/>
      <c r="VDI6" s="22" t="s">
        <v>393</v>
      </c>
      <c r="VDJ6" s="22" t="s">
        <v>182</v>
      </c>
      <c r="VDK6" s="22" t="s">
        <v>183</v>
      </c>
      <c r="VDL6" s="22" t="s">
        <v>184</v>
      </c>
      <c r="VDM6" s="2">
        <v>112</v>
      </c>
      <c r="VDN6" s="26"/>
      <c r="VDO6" s="23" t="s">
        <v>12</v>
      </c>
      <c r="VDP6" s="24"/>
      <c r="VDQ6" s="24"/>
      <c r="VDR6" s="24"/>
      <c r="VDS6" s="24"/>
      <c r="VDT6" s="24"/>
      <c r="VDU6" s="24"/>
      <c r="VDV6" s="24"/>
      <c r="VDW6" s="24"/>
      <c r="VDX6" s="24"/>
      <c r="VDY6" s="22" t="s">
        <v>393</v>
      </c>
      <c r="VDZ6" s="22" t="s">
        <v>182</v>
      </c>
      <c r="VEA6" s="22" t="s">
        <v>183</v>
      </c>
      <c r="VEB6" s="22" t="s">
        <v>184</v>
      </c>
      <c r="VEC6" s="2">
        <v>112</v>
      </c>
      <c r="VED6" s="26"/>
      <c r="VEE6" s="23" t="s">
        <v>12</v>
      </c>
      <c r="VEF6" s="24"/>
      <c r="VEG6" s="24"/>
      <c r="VEH6" s="24"/>
      <c r="VEI6" s="24"/>
      <c r="VEJ6" s="24"/>
      <c r="VEK6" s="24"/>
      <c r="VEL6" s="24"/>
      <c r="VEM6" s="24"/>
      <c r="VEN6" s="24"/>
      <c r="VEO6" s="22" t="s">
        <v>393</v>
      </c>
      <c r="VEP6" s="22" t="s">
        <v>182</v>
      </c>
      <c r="VEQ6" s="22" t="s">
        <v>183</v>
      </c>
      <c r="VER6" s="22" t="s">
        <v>184</v>
      </c>
      <c r="VES6" s="2">
        <v>112</v>
      </c>
      <c r="VET6" s="26"/>
      <c r="VEU6" s="23" t="s">
        <v>12</v>
      </c>
      <c r="VEV6" s="24"/>
      <c r="VEW6" s="24"/>
      <c r="VEX6" s="24"/>
      <c r="VEY6" s="24"/>
      <c r="VEZ6" s="24"/>
      <c r="VFA6" s="24"/>
      <c r="VFB6" s="24"/>
      <c r="VFC6" s="24"/>
      <c r="VFD6" s="24"/>
      <c r="VFE6" s="22" t="s">
        <v>393</v>
      </c>
      <c r="VFF6" s="22" t="s">
        <v>182</v>
      </c>
      <c r="VFG6" s="22" t="s">
        <v>183</v>
      </c>
      <c r="VFH6" s="22" t="s">
        <v>184</v>
      </c>
      <c r="VFI6" s="2">
        <v>112</v>
      </c>
      <c r="VFJ6" s="26"/>
      <c r="VFK6" s="23" t="s">
        <v>12</v>
      </c>
      <c r="VFL6" s="24"/>
      <c r="VFM6" s="24"/>
      <c r="VFN6" s="24"/>
      <c r="VFO6" s="24"/>
      <c r="VFP6" s="24"/>
      <c r="VFQ6" s="24"/>
      <c r="VFR6" s="24"/>
      <c r="VFS6" s="24"/>
      <c r="VFT6" s="24"/>
      <c r="VFU6" s="22" t="s">
        <v>393</v>
      </c>
      <c r="VFV6" s="22" t="s">
        <v>182</v>
      </c>
      <c r="VFW6" s="22" t="s">
        <v>183</v>
      </c>
      <c r="VFX6" s="22" t="s">
        <v>184</v>
      </c>
      <c r="VFY6" s="2">
        <v>112</v>
      </c>
      <c r="VFZ6" s="26"/>
      <c r="VGA6" s="23" t="s">
        <v>12</v>
      </c>
      <c r="VGB6" s="24"/>
      <c r="VGC6" s="24"/>
      <c r="VGD6" s="24"/>
      <c r="VGE6" s="24"/>
      <c r="VGF6" s="24"/>
      <c r="VGG6" s="24"/>
      <c r="VGH6" s="24"/>
      <c r="VGI6" s="24"/>
      <c r="VGJ6" s="24"/>
      <c r="VGK6" s="22" t="s">
        <v>393</v>
      </c>
      <c r="VGL6" s="22" t="s">
        <v>182</v>
      </c>
      <c r="VGM6" s="22" t="s">
        <v>183</v>
      </c>
      <c r="VGN6" s="22" t="s">
        <v>184</v>
      </c>
      <c r="VGO6" s="2">
        <v>112</v>
      </c>
      <c r="VGP6" s="26"/>
      <c r="VGQ6" s="23" t="s">
        <v>12</v>
      </c>
      <c r="VGR6" s="24"/>
      <c r="VGS6" s="24"/>
      <c r="VGT6" s="24"/>
      <c r="VGU6" s="24"/>
      <c r="VGV6" s="24"/>
      <c r="VGW6" s="24"/>
      <c r="VGX6" s="24"/>
      <c r="VGY6" s="24"/>
      <c r="VGZ6" s="24"/>
      <c r="VHA6" s="22" t="s">
        <v>393</v>
      </c>
      <c r="VHB6" s="22" t="s">
        <v>182</v>
      </c>
      <c r="VHC6" s="22" t="s">
        <v>183</v>
      </c>
      <c r="VHD6" s="22" t="s">
        <v>184</v>
      </c>
      <c r="VHE6" s="2">
        <v>112</v>
      </c>
      <c r="VHF6" s="26"/>
      <c r="VHG6" s="23" t="s">
        <v>12</v>
      </c>
      <c r="VHH6" s="24"/>
      <c r="VHI6" s="24"/>
      <c r="VHJ6" s="24"/>
      <c r="VHK6" s="24"/>
      <c r="VHL6" s="24"/>
      <c r="VHM6" s="24"/>
      <c r="VHN6" s="24"/>
      <c r="VHO6" s="24"/>
      <c r="VHP6" s="24"/>
      <c r="VHQ6" s="22" t="s">
        <v>393</v>
      </c>
      <c r="VHR6" s="22" t="s">
        <v>182</v>
      </c>
      <c r="VHS6" s="22" t="s">
        <v>183</v>
      </c>
      <c r="VHT6" s="22" t="s">
        <v>184</v>
      </c>
      <c r="VHU6" s="2">
        <v>112</v>
      </c>
      <c r="VHV6" s="26"/>
      <c r="VHW6" s="23" t="s">
        <v>12</v>
      </c>
      <c r="VHX6" s="24"/>
      <c r="VHY6" s="24"/>
      <c r="VHZ6" s="24"/>
      <c r="VIA6" s="24"/>
      <c r="VIB6" s="24"/>
      <c r="VIC6" s="24"/>
      <c r="VID6" s="24"/>
      <c r="VIE6" s="24"/>
      <c r="VIF6" s="24"/>
      <c r="VIG6" s="22" t="s">
        <v>393</v>
      </c>
      <c r="VIH6" s="22" t="s">
        <v>182</v>
      </c>
      <c r="VII6" s="22" t="s">
        <v>183</v>
      </c>
      <c r="VIJ6" s="22" t="s">
        <v>184</v>
      </c>
      <c r="VIK6" s="2">
        <v>112</v>
      </c>
      <c r="VIL6" s="26"/>
      <c r="VIM6" s="23" t="s">
        <v>12</v>
      </c>
      <c r="VIN6" s="24"/>
      <c r="VIO6" s="24"/>
      <c r="VIP6" s="24"/>
      <c r="VIQ6" s="24"/>
      <c r="VIR6" s="24"/>
      <c r="VIS6" s="24"/>
      <c r="VIT6" s="24"/>
      <c r="VIU6" s="24"/>
      <c r="VIV6" s="24"/>
      <c r="VIW6" s="22" t="s">
        <v>393</v>
      </c>
      <c r="VIX6" s="22" t="s">
        <v>182</v>
      </c>
      <c r="VIY6" s="22" t="s">
        <v>183</v>
      </c>
      <c r="VIZ6" s="22" t="s">
        <v>184</v>
      </c>
      <c r="VJA6" s="2">
        <v>112</v>
      </c>
      <c r="VJB6" s="26"/>
      <c r="VJC6" s="23" t="s">
        <v>12</v>
      </c>
      <c r="VJD6" s="24"/>
      <c r="VJE6" s="24"/>
      <c r="VJF6" s="24"/>
      <c r="VJG6" s="24"/>
      <c r="VJH6" s="24"/>
      <c r="VJI6" s="24"/>
      <c r="VJJ6" s="24"/>
      <c r="VJK6" s="24"/>
      <c r="VJL6" s="24"/>
      <c r="VJM6" s="22" t="s">
        <v>393</v>
      </c>
      <c r="VJN6" s="22" t="s">
        <v>182</v>
      </c>
      <c r="VJO6" s="22" t="s">
        <v>183</v>
      </c>
      <c r="VJP6" s="22" t="s">
        <v>184</v>
      </c>
      <c r="VJQ6" s="2">
        <v>112</v>
      </c>
      <c r="VJR6" s="26"/>
      <c r="VJS6" s="23" t="s">
        <v>12</v>
      </c>
      <c r="VJT6" s="24"/>
      <c r="VJU6" s="24"/>
      <c r="VJV6" s="24"/>
      <c r="VJW6" s="24"/>
      <c r="VJX6" s="24"/>
      <c r="VJY6" s="24"/>
      <c r="VJZ6" s="24"/>
      <c r="VKA6" s="24"/>
      <c r="VKB6" s="24"/>
      <c r="VKC6" s="22" t="s">
        <v>393</v>
      </c>
      <c r="VKD6" s="22" t="s">
        <v>182</v>
      </c>
      <c r="VKE6" s="22" t="s">
        <v>183</v>
      </c>
      <c r="VKF6" s="22" t="s">
        <v>184</v>
      </c>
      <c r="VKG6" s="2">
        <v>112</v>
      </c>
      <c r="VKH6" s="26"/>
      <c r="VKI6" s="23" t="s">
        <v>12</v>
      </c>
      <c r="VKJ6" s="24"/>
      <c r="VKK6" s="24"/>
      <c r="VKL6" s="24"/>
      <c r="VKM6" s="24"/>
      <c r="VKN6" s="24"/>
      <c r="VKO6" s="24"/>
      <c r="VKP6" s="24"/>
      <c r="VKQ6" s="24"/>
      <c r="VKR6" s="24"/>
      <c r="VKS6" s="22" t="s">
        <v>393</v>
      </c>
      <c r="VKT6" s="22" t="s">
        <v>182</v>
      </c>
      <c r="VKU6" s="22" t="s">
        <v>183</v>
      </c>
      <c r="VKV6" s="22" t="s">
        <v>184</v>
      </c>
      <c r="VKW6" s="2">
        <v>112</v>
      </c>
      <c r="VKX6" s="26"/>
      <c r="VKY6" s="23" t="s">
        <v>12</v>
      </c>
      <c r="VKZ6" s="24"/>
      <c r="VLA6" s="24"/>
      <c r="VLB6" s="24"/>
      <c r="VLC6" s="24"/>
      <c r="VLD6" s="24"/>
      <c r="VLE6" s="24"/>
      <c r="VLF6" s="24"/>
      <c r="VLG6" s="24"/>
      <c r="VLH6" s="24"/>
      <c r="VLI6" s="22" t="s">
        <v>393</v>
      </c>
      <c r="VLJ6" s="22" t="s">
        <v>182</v>
      </c>
      <c r="VLK6" s="22" t="s">
        <v>183</v>
      </c>
      <c r="VLL6" s="22" t="s">
        <v>184</v>
      </c>
      <c r="VLM6" s="2">
        <v>112</v>
      </c>
      <c r="VLN6" s="26"/>
      <c r="VLO6" s="23" t="s">
        <v>12</v>
      </c>
      <c r="VLP6" s="24"/>
      <c r="VLQ6" s="24"/>
      <c r="VLR6" s="24"/>
      <c r="VLS6" s="24"/>
      <c r="VLT6" s="24"/>
      <c r="VLU6" s="24"/>
      <c r="VLV6" s="24"/>
      <c r="VLW6" s="24"/>
      <c r="VLX6" s="24"/>
      <c r="VLY6" s="22" t="s">
        <v>393</v>
      </c>
      <c r="VLZ6" s="22" t="s">
        <v>182</v>
      </c>
      <c r="VMA6" s="22" t="s">
        <v>183</v>
      </c>
      <c r="VMB6" s="22" t="s">
        <v>184</v>
      </c>
      <c r="VMC6" s="2">
        <v>112</v>
      </c>
      <c r="VMD6" s="26"/>
      <c r="VME6" s="23" t="s">
        <v>12</v>
      </c>
      <c r="VMF6" s="24"/>
      <c r="VMG6" s="24"/>
      <c r="VMH6" s="24"/>
      <c r="VMI6" s="24"/>
      <c r="VMJ6" s="24"/>
      <c r="VMK6" s="24"/>
      <c r="VML6" s="24"/>
      <c r="VMM6" s="24"/>
      <c r="VMN6" s="24"/>
      <c r="VMO6" s="22" t="s">
        <v>393</v>
      </c>
      <c r="VMP6" s="22" t="s">
        <v>182</v>
      </c>
      <c r="VMQ6" s="22" t="s">
        <v>183</v>
      </c>
      <c r="VMR6" s="22" t="s">
        <v>184</v>
      </c>
      <c r="VMS6" s="2">
        <v>112</v>
      </c>
      <c r="VMT6" s="26"/>
      <c r="VMU6" s="23" t="s">
        <v>12</v>
      </c>
      <c r="VMV6" s="24"/>
      <c r="VMW6" s="24"/>
      <c r="VMX6" s="24"/>
      <c r="VMY6" s="24"/>
      <c r="VMZ6" s="24"/>
      <c r="VNA6" s="24"/>
      <c r="VNB6" s="24"/>
      <c r="VNC6" s="24"/>
      <c r="VND6" s="24"/>
      <c r="VNE6" s="22" t="s">
        <v>393</v>
      </c>
      <c r="VNF6" s="22" t="s">
        <v>182</v>
      </c>
      <c r="VNG6" s="22" t="s">
        <v>183</v>
      </c>
      <c r="VNH6" s="22" t="s">
        <v>184</v>
      </c>
      <c r="VNI6" s="2">
        <v>112</v>
      </c>
      <c r="VNJ6" s="26"/>
      <c r="VNK6" s="23" t="s">
        <v>12</v>
      </c>
      <c r="VNL6" s="24"/>
      <c r="VNM6" s="24"/>
      <c r="VNN6" s="24"/>
      <c r="VNO6" s="24"/>
      <c r="VNP6" s="24"/>
      <c r="VNQ6" s="24"/>
      <c r="VNR6" s="24"/>
      <c r="VNS6" s="24"/>
      <c r="VNT6" s="24"/>
      <c r="VNU6" s="22" t="s">
        <v>393</v>
      </c>
      <c r="VNV6" s="22" t="s">
        <v>182</v>
      </c>
      <c r="VNW6" s="22" t="s">
        <v>183</v>
      </c>
      <c r="VNX6" s="22" t="s">
        <v>184</v>
      </c>
      <c r="VNY6" s="2">
        <v>112</v>
      </c>
      <c r="VNZ6" s="26"/>
      <c r="VOA6" s="23" t="s">
        <v>12</v>
      </c>
      <c r="VOB6" s="24"/>
      <c r="VOC6" s="24"/>
      <c r="VOD6" s="24"/>
      <c r="VOE6" s="24"/>
      <c r="VOF6" s="24"/>
      <c r="VOG6" s="24"/>
      <c r="VOH6" s="24"/>
      <c r="VOI6" s="24"/>
      <c r="VOJ6" s="24"/>
      <c r="VOK6" s="22" t="s">
        <v>393</v>
      </c>
      <c r="VOL6" s="22" t="s">
        <v>182</v>
      </c>
      <c r="VOM6" s="22" t="s">
        <v>183</v>
      </c>
      <c r="VON6" s="22" t="s">
        <v>184</v>
      </c>
      <c r="VOO6" s="2">
        <v>112</v>
      </c>
      <c r="VOP6" s="26"/>
      <c r="VOQ6" s="23" t="s">
        <v>12</v>
      </c>
      <c r="VOR6" s="24"/>
      <c r="VOS6" s="24"/>
      <c r="VOT6" s="24"/>
      <c r="VOU6" s="24"/>
      <c r="VOV6" s="24"/>
      <c r="VOW6" s="24"/>
      <c r="VOX6" s="24"/>
      <c r="VOY6" s="24"/>
      <c r="VOZ6" s="24"/>
      <c r="VPA6" s="22" t="s">
        <v>393</v>
      </c>
      <c r="VPB6" s="22" t="s">
        <v>182</v>
      </c>
      <c r="VPC6" s="22" t="s">
        <v>183</v>
      </c>
      <c r="VPD6" s="22" t="s">
        <v>184</v>
      </c>
      <c r="VPE6" s="2">
        <v>112</v>
      </c>
      <c r="VPF6" s="26"/>
      <c r="VPG6" s="23" t="s">
        <v>12</v>
      </c>
      <c r="VPH6" s="24"/>
      <c r="VPI6" s="24"/>
      <c r="VPJ6" s="24"/>
      <c r="VPK6" s="24"/>
      <c r="VPL6" s="24"/>
      <c r="VPM6" s="24"/>
      <c r="VPN6" s="24"/>
      <c r="VPO6" s="24"/>
      <c r="VPP6" s="24"/>
      <c r="VPQ6" s="22" t="s">
        <v>393</v>
      </c>
      <c r="VPR6" s="22" t="s">
        <v>182</v>
      </c>
      <c r="VPS6" s="22" t="s">
        <v>183</v>
      </c>
      <c r="VPT6" s="22" t="s">
        <v>184</v>
      </c>
      <c r="VPU6" s="2">
        <v>112</v>
      </c>
      <c r="VPV6" s="26"/>
      <c r="VPW6" s="23" t="s">
        <v>12</v>
      </c>
      <c r="VPX6" s="24"/>
      <c r="VPY6" s="24"/>
      <c r="VPZ6" s="24"/>
      <c r="VQA6" s="24"/>
      <c r="VQB6" s="24"/>
      <c r="VQC6" s="24"/>
      <c r="VQD6" s="24"/>
      <c r="VQE6" s="24"/>
      <c r="VQF6" s="24"/>
      <c r="VQG6" s="22" t="s">
        <v>393</v>
      </c>
      <c r="VQH6" s="22" t="s">
        <v>182</v>
      </c>
      <c r="VQI6" s="22" t="s">
        <v>183</v>
      </c>
      <c r="VQJ6" s="22" t="s">
        <v>184</v>
      </c>
      <c r="VQK6" s="2">
        <v>112</v>
      </c>
      <c r="VQL6" s="26"/>
      <c r="VQM6" s="23" t="s">
        <v>12</v>
      </c>
      <c r="VQN6" s="24"/>
      <c r="VQO6" s="24"/>
      <c r="VQP6" s="24"/>
      <c r="VQQ6" s="24"/>
      <c r="VQR6" s="24"/>
      <c r="VQS6" s="24"/>
      <c r="VQT6" s="24"/>
      <c r="VQU6" s="24"/>
      <c r="VQV6" s="24"/>
      <c r="VQW6" s="22" t="s">
        <v>393</v>
      </c>
      <c r="VQX6" s="22" t="s">
        <v>182</v>
      </c>
      <c r="VQY6" s="22" t="s">
        <v>183</v>
      </c>
      <c r="VQZ6" s="22" t="s">
        <v>184</v>
      </c>
      <c r="VRA6" s="2">
        <v>112</v>
      </c>
      <c r="VRB6" s="26"/>
      <c r="VRC6" s="23" t="s">
        <v>12</v>
      </c>
      <c r="VRD6" s="24"/>
      <c r="VRE6" s="24"/>
      <c r="VRF6" s="24"/>
      <c r="VRG6" s="24"/>
      <c r="VRH6" s="24"/>
      <c r="VRI6" s="24"/>
      <c r="VRJ6" s="24"/>
      <c r="VRK6" s="24"/>
      <c r="VRL6" s="24"/>
      <c r="VRM6" s="22" t="s">
        <v>393</v>
      </c>
      <c r="VRN6" s="22" t="s">
        <v>182</v>
      </c>
      <c r="VRO6" s="22" t="s">
        <v>183</v>
      </c>
      <c r="VRP6" s="22" t="s">
        <v>184</v>
      </c>
      <c r="VRQ6" s="2">
        <v>112</v>
      </c>
      <c r="VRR6" s="26"/>
      <c r="VRS6" s="23" t="s">
        <v>12</v>
      </c>
      <c r="VRT6" s="24"/>
      <c r="VRU6" s="24"/>
      <c r="VRV6" s="24"/>
      <c r="VRW6" s="24"/>
      <c r="VRX6" s="24"/>
      <c r="VRY6" s="24"/>
      <c r="VRZ6" s="24"/>
      <c r="VSA6" s="24"/>
      <c r="VSB6" s="24"/>
      <c r="VSC6" s="22" t="s">
        <v>393</v>
      </c>
      <c r="VSD6" s="22" t="s">
        <v>182</v>
      </c>
      <c r="VSE6" s="22" t="s">
        <v>183</v>
      </c>
      <c r="VSF6" s="22" t="s">
        <v>184</v>
      </c>
      <c r="VSG6" s="2">
        <v>112</v>
      </c>
      <c r="VSH6" s="26"/>
      <c r="VSI6" s="23" t="s">
        <v>12</v>
      </c>
      <c r="VSJ6" s="24"/>
      <c r="VSK6" s="24"/>
      <c r="VSL6" s="24"/>
      <c r="VSM6" s="24"/>
      <c r="VSN6" s="24"/>
      <c r="VSO6" s="24"/>
      <c r="VSP6" s="24"/>
      <c r="VSQ6" s="24"/>
      <c r="VSR6" s="24"/>
      <c r="VSS6" s="22" t="s">
        <v>393</v>
      </c>
      <c r="VST6" s="22" t="s">
        <v>182</v>
      </c>
      <c r="VSU6" s="22" t="s">
        <v>183</v>
      </c>
      <c r="VSV6" s="22" t="s">
        <v>184</v>
      </c>
      <c r="VSW6" s="2">
        <v>112</v>
      </c>
      <c r="VSX6" s="26"/>
      <c r="VSY6" s="23" t="s">
        <v>12</v>
      </c>
      <c r="VSZ6" s="24"/>
      <c r="VTA6" s="24"/>
      <c r="VTB6" s="24"/>
      <c r="VTC6" s="24"/>
      <c r="VTD6" s="24"/>
      <c r="VTE6" s="24"/>
      <c r="VTF6" s="24"/>
      <c r="VTG6" s="24"/>
      <c r="VTH6" s="24"/>
      <c r="VTI6" s="22" t="s">
        <v>393</v>
      </c>
      <c r="VTJ6" s="22" t="s">
        <v>182</v>
      </c>
      <c r="VTK6" s="22" t="s">
        <v>183</v>
      </c>
      <c r="VTL6" s="22" t="s">
        <v>184</v>
      </c>
      <c r="VTM6" s="2">
        <v>112</v>
      </c>
      <c r="VTN6" s="26"/>
      <c r="VTO6" s="23" t="s">
        <v>12</v>
      </c>
      <c r="VTP6" s="24"/>
      <c r="VTQ6" s="24"/>
      <c r="VTR6" s="24"/>
      <c r="VTS6" s="24"/>
      <c r="VTT6" s="24"/>
      <c r="VTU6" s="24"/>
      <c r="VTV6" s="24"/>
      <c r="VTW6" s="24"/>
      <c r="VTX6" s="24"/>
      <c r="VTY6" s="22" t="s">
        <v>393</v>
      </c>
      <c r="VTZ6" s="22" t="s">
        <v>182</v>
      </c>
      <c r="VUA6" s="22" t="s">
        <v>183</v>
      </c>
      <c r="VUB6" s="22" t="s">
        <v>184</v>
      </c>
      <c r="VUC6" s="2">
        <v>112</v>
      </c>
      <c r="VUD6" s="26"/>
      <c r="VUE6" s="23" t="s">
        <v>12</v>
      </c>
      <c r="VUF6" s="24"/>
      <c r="VUG6" s="24"/>
      <c r="VUH6" s="24"/>
      <c r="VUI6" s="24"/>
      <c r="VUJ6" s="24"/>
      <c r="VUK6" s="24"/>
      <c r="VUL6" s="24"/>
      <c r="VUM6" s="24"/>
      <c r="VUN6" s="24"/>
      <c r="VUO6" s="22" t="s">
        <v>393</v>
      </c>
      <c r="VUP6" s="22" t="s">
        <v>182</v>
      </c>
      <c r="VUQ6" s="22" t="s">
        <v>183</v>
      </c>
      <c r="VUR6" s="22" t="s">
        <v>184</v>
      </c>
      <c r="VUS6" s="2">
        <v>112</v>
      </c>
      <c r="VUT6" s="26"/>
      <c r="VUU6" s="23" t="s">
        <v>12</v>
      </c>
      <c r="VUV6" s="24"/>
      <c r="VUW6" s="24"/>
      <c r="VUX6" s="24"/>
      <c r="VUY6" s="24"/>
      <c r="VUZ6" s="24"/>
      <c r="VVA6" s="24"/>
      <c r="VVB6" s="24"/>
      <c r="VVC6" s="24"/>
      <c r="VVD6" s="24"/>
      <c r="VVE6" s="22" t="s">
        <v>393</v>
      </c>
      <c r="VVF6" s="22" t="s">
        <v>182</v>
      </c>
      <c r="VVG6" s="22" t="s">
        <v>183</v>
      </c>
      <c r="VVH6" s="22" t="s">
        <v>184</v>
      </c>
      <c r="VVI6" s="2">
        <v>112</v>
      </c>
      <c r="VVJ6" s="26"/>
      <c r="VVK6" s="23" t="s">
        <v>12</v>
      </c>
      <c r="VVL6" s="24"/>
      <c r="VVM6" s="24"/>
      <c r="VVN6" s="24"/>
      <c r="VVO6" s="24"/>
      <c r="VVP6" s="24"/>
      <c r="VVQ6" s="24"/>
      <c r="VVR6" s="24"/>
      <c r="VVS6" s="24"/>
      <c r="VVT6" s="24"/>
      <c r="VVU6" s="22" t="s">
        <v>393</v>
      </c>
      <c r="VVV6" s="22" t="s">
        <v>182</v>
      </c>
      <c r="VVW6" s="22" t="s">
        <v>183</v>
      </c>
      <c r="VVX6" s="22" t="s">
        <v>184</v>
      </c>
      <c r="VVY6" s="2">
        <v>112</v>
      </c>
      <c r="VVZ6" s="26"/>
      <c r="VWA6" s="23" t="s">
        <v>12</v>
      </c>
      <c r="VWB6" s="24"/>
      <c r="VWC6" s="24"/>
      <c r="VWD6" s="24"/>
      <c r="VWE6" s="24"/>
      <c r="VWF6" s="24"/>
      <c r="VWG6" s="24"/>
      <c r="VWH6" s="24"/>
      <c r="VWI6" s="24"/>
      <c r="VWJ6" s="24"/>
      <c r="VWK6" s="22" t="s">
        <v>393</v>
      </c>
      <c r="VWL6" s="22" t="s">
        <v>182</v>
      </c>
      <c r="VWM6" s="22" t="s">
        <v>183</v>
      </c>
      <c r="VWN6" s="22" t="s">
        <v>184</v>
      </c>
      <c r="VWO6" s="2">
        <v>112</v>
      </c>
      <c r="VWP6" s="26"/>
      <c r="VWQ6" s="23" t="s">
        <v>12</v>
      </c>
      <c r="VWR6" s="24"/>
      <c r="VWS6" s="24"/>
      <c r="VWT6" s="24"/>
      <c r="VWU6" s="24"/>
      <c r="VWV6" s="24"/>
      <c r="VWW6" s="24"/>
      <c r="VWX6" s="24"/>
      <c r="VWY6" s="24"/>
      <c r="VWZ6" s="24"/>
      <c r="VXA6" s="22" t="s">
        <v>393</v>
      </c>
      <c r="VXB6" s="22" t="s">
        <v>182</v>
      </c>
      <c r="VXC6" s="22" t="s">
        <v>183</v>
      </c>
      <c r="VXD6" s="22" t="s">
        <v>184</v>
      </c>
      <c r="VXE6" s="2">
        <v>112</v>
      </c>
      <c r="VXF6" s="26"/>
      <c r="VXG6" s="23" t="s">
        <v>12</v>
      </c>
      <c r="VXH6" s="24"/>
      <c r="VXI6" s="24"/>
      <c r="VXJ6" s="24"/>
      <c r="VXK6" s="24"/>
      <c r="VXL6" s="24"/>
      <c r="VXM6" s="24"/>
      <c r="VXN6" s="24"/>
      <c r="VXO6" s="24"/>
      <c r="VXP6" s="24"/>
      <c r="VXQ6" s="22" t="s">
        <v>393</v>
      </c>
      <c r="VXR6" s="22" t="s">
        <v>182</v>
      </c>
      <c r="VXS6" s="22" t="s">
        <v>183</v>
      </c>
      <c r="VXT6" s="22" t="s">
        <v>184</v>
      </c>
      <c r="VXU6" s="2">
        <v>112</v>
      </c>
      <c r="VXV6" s="26"/>
      <c r="VXW6" s="23" t="s">
        <v>12</v>
      </c>
      <c r="VXX6" s="24"/>
      <c r="VXY6" s="24"/>
      <c r="VXZ6" s="24"/>
      <c r="VYA6" s="24"/>
      <c r="VYB6" s="24"/>
      <c r="VYC6" s="24"/>
      <c r="VYD6" s="24"/>
      <c r="VYE6" s="24"/>
      <c r="VYF6" s="24"/>
      <c r="VYG6" s="22" t="s">
        <v>393</v>
      </c>
      <c r="VYH6" s="22" t="s">
        <v>182</v>
      </c>
      <c r="VYI6" s="22" t="s">
        <v>183</v>
      </c>
      <c r="VYJ6" s="22" t="s">
        <v>184</v>
      </c>
      <c r="VYK6" s="2">
        <v>112</v>
      </c>
      <c r="VYL6" s="26"/>
      <c r="VYM6" s="23" t="s">
        <v>12</v>
      </c>
      <c r="VYN6" s="24"/>
      <c r="VYO6" s="24"/>
      <c r="VYP6" s="24"/>
      <c r="VYQ6" s="24"/>
      <c r="VYR6" s="24"/>
      <c r="VYS6" s="24"/>
      <c r="VYT6" s="24"/>
      <c r="VYU6" s="24"/>
      <c r="VYV6" s="24"/>
      <c r="VYW6" s="22" t="s">
        <v>393</v>
      </c>
      <c r="VYX6" s="22" t="s">
        <v>182</v>
      </c>
      <c r="VYY6" s="22" t="s">
        <v>183</v>
      </c>
      <c r="VYZ6" s="22" t="s">
        <v>184</v>
      </c>
      <c r="VZA6" s="2">
        <v>112</v>
      </c>
      <c r="VZB6" s="26"/>
      <c r="VZC6" s="23" t="s">
        <v>12</v>
      </c>
      <c r="VZD6" s="24"/>
      <c r="VZE6" s="24"/>
      <c r="VZF6" s="24"/>
      <c r="VZG6" s="24"/>
      <c r="VZH6" s="24"/>
      <c r="VZI6" s="24"/>
      <c r="VZJ6" s="24"/>
      <c r="VZK6" s="24"/>
      <c r="VZL6" s="24"/>
      <c r="VZM6" s="22" t="s">
        <v>393</v>
      </c>
      <c r="VZN6" s="22" t="s">
        <v>182</v>
      </c>
      <c r="VZO6" s="22" t="s">
        <v>183</v>
      </c>
      <c r="VZP6" s="22" t="s">
        <v>184</v>
      </c>
      <c r="VZQ6" s="2">
        <v>112</v>
      </c>
      <c r="VZR6" s="26"/>
      <c r="VZS6" s="23" t="s">
        <v>12</v>
      </c>
      <c r="VZT6" s="24"/>
      <c r="VZU6" s="24"/>
      <c r="VZV6" s="24"/>
      <c r="VZW6" s="24"/>
      <c r="VZX6" s="24"/>
      <c r="VZY6" s="24"/>
      <c r="VZZ6" s="24"/>
      <c r="WAA6" s="24"/>
      <c r="WAB6" s="24"/>
      <c r="WAC6" s="22" t="s">
        <v>393</v>
      </c>
      <c r="WAD6" s="22" t="s">
        <v>182</v>
      </c>
      <c r="WAE6" s="22" t="s">
        <v>183</v>
      </c>
      <c r="WAF6" s="22" t="s">
        <v>184</v>
      </c>
      <c r="WAG6" s="2">
        <v>112</v>
      </c>
      <c r="WAH6" s="26"/>
      <c r="WAI6" s="23" t="s">
        <v>12</v>
      </c>
      <c r="WAJ6" s="24"/>
      <c r="WAK6" s="24"/>
      <c r="WAL6" s="24"/>
      <c r="WAM6" s="24"/>
      <c r="WAN6" s="24"/>
      <c r="WAO6" s="24"/>
      <c r="WAP6" s="24"/>
      <c r="WAQ6" s="24"/>
      <c r="WAR6" s="24"/>
      <c r="WAS6" s="22" t="s">
        <v>393</v>
      </c>
      <c r="WAT6" s="22" t="s">
        <v>182</v>
      </c>
      <c r="WAU6" s="22" t="s">
        <v>183</v>
      </c>
      <c r="WAV6" s="22" t="s">
        <v>184</v>
      </c>
      <c r="WAW6" s="2">
        <v>112</v>
      </c>
      <c r="WAX6" s="26"/>
      <c r="WAY6" s="23" t="s">
        <v>12</v>
      </c>
      <c r="WAZ6" s="24"/>
      <c r="WBA6" s="24"/>
      <c r="WBB6" s="24"/>
      <c r="WBC6" s="24"/>
      <c r="WBD6" s="24"/>
      <c r="WBE6" s="24"/>
      <c r="WBF6" s="24"/>
      <c r="WBG6" s="24"/>
      <c r="WBH6" s="24"/>
      <c r="WBI6" s="22" t="s">
        <v>393</v>
      </c>
      <c r="WBJ6" s="22" t="s">
        <v>182</v>
      </c>
      <c r="WBK6" s="22" t="s">
        <v>183</v>
      </c>
      <c r="WBL6" s="22" t="s">
        <v>184</v>
      </c>
      <c r="WBM6" s="2">
        <v>112</v>
      </c>
      <c r="WBN6" s="26"/>
      <c r="WBO6" s="23" t="s">
        <v>12</v>
      </c>
      <c r="WBP6" s="24"/>
      <c r="WBQ6" s="24"/>
      <c r="WBR6" s="24"/>
      <c r="WBS6" s="24"/>
      <c r="WBT6" s="24"/>
      <c r="WBU6" s="24"/>
      <c r="WBV6" s="24"/>
      <c r="WBW6" s="24"/>
      <c r="WBX6" s="24"/>
      <c r="WBY6" s="22" t="s">
        <v>393</v>
      </c>
      <c r="WBZ6" s="22" t="s">
        <v>182</v>
      </c>
      <c r="WCA6" s="22" t="s">
        <v>183</v>
      </c>
      <c r="WCB6" s="22" t="s">
        <v>184</v>
      </c>
      <c r="WCC6" s="2">
        <v>112</v>
      </c>
      <c r="WCD6" s="26"/>
      <c r="WCE6" s="23" t="s">
        <v>12</v>
      </c>
      <c r="WCF6" s="24"/>
      <c r="WCG6" s="24"/>
      <c r="WCH6" s="24"/>
      <c r="WCI6" s="24"/>
      <c r="WCJ6" s="24"/>
      <c r="WCK6" s="24"/>
      <c r="WCL6" s="24"/>
      <c r="WCM6" s="24"/>
      <c r="WCN6" s="24"/>
      <c r="WCO6" s="22" t="s">
        <v>393</v>
      </c>
      <c r="WCP6" s="22" t="s">
        <v>182</v>
      </c>
      <c r="WCQ6" s="22" t="s">
        <v>183</v>
      </c>
      <c r="WCR6" s="22" t="s">
        <v>184</v>
      </c>
      <c r="WCS6" s="2">
        <v>112</v>
      </c>
      <c r="WCT6" s="26"/>
      <c r="WCU6" s="23" t="s">
        <v>12</v>
      </c>
      <c r="WCV6" s="24"/>
      <c r="WCW6" s="24"/>
      <c r="WCX6" s="24"/>
      <c r="WCY6" s="24"/>
      <c r="WCZ6" s="24"/>
      <c r="WDA6" s="24"/>
      <c r="WDB6" s="24"/>
      <c r="WDC6" s="24"/>
      <c r="WDD6" s="24"/>
      <c r="WDE6" s="22" t="s">
        <v>393</v>
      </c>
      <c r="WDF6" s="22" t="s">
        <v>182</v>
      </c>
      <c r="WDG6" s="22" t="s">
        <v>183</v>
      </c>
      <c r="WDH6" s="22" t="s">
        <v>184</v>
      </c>
      <c r="WDI6" s="2">
        <v>112</v>
      </c>
      <c r="WDJ6" s="26"/>
      <c r="WDK6" s="23" t="s">
        <v>12</v>
      </c>
      <c r="WDL6" s="24"/>
      <c r="WDM6" s="24"/>
      <c r="WDN6" s="24"/>
      <c r="WDO6" s="24"/>
      <c r="WDP6" s="24"/>
      <c r="WDQ6" s="24"/>
      <c r="WDR6" s="24"/>
      <c r="WDS6" s="24"/>
      <c r="WDT6" s="24"/>
      <c r="WDU6" s="22" t="s">
        <v>393</v>
      </c>
      <c r="WDV6" s="22" t="s">
        <v>182</v>
      </c>
      <c r="WDW6" s="22" t="s">
        <v>183</v>
      </c>
      <c r="WDX6" s="22" t="s">
        <v>184</v>
      </c>
      <c r="WDY6" s="2">
        <v>112</v>
      </c>
      <c r="WDZ6" s="26"/>
      <c r="WEA6" s="23" t="s">
        <v>12</v>
      </c>
      <c r="WEB6" s="24"/>
      <c r="WEC6" s="24"/>
      <c r="WED6" s="24"/>
      <c r="WEE6" s="24"/>
      <c r="WEF6" s="24"/>
      <c r="WEG6" s="24"/>
      <c r="WEH6" s="24"/>
      <c r="WEI6" s="24"/>
      <c r="WEJ6" s="24"/>
      <c r="WEK6" s="22" t="s">
        <v>393</v>
      </c>
      <c r="WEL6" s="22" t="s">
        <v>182</v>
      </c>
      <c r="WEM6" s="22" t="s">
        <v>183</v>
      </c>
      <c r="WEN6" s="22" t="s">
        <v>184</v>
      </c>
      <c r="WEO6" s="2">
        <v>112</v>
      </c>
      <c r="WEP6" s="26"/>
      <c r="WEQ6" s="23" t="s">
        <v>12</v>
      </c>
      <c r="WER6" s="24"/>
      <c r="WES6" s="24"/>
      <c r="WET6" s="24"/>
      <c r="WEU6" s="24"/>
      <c r="WEV6" s="24"/>
      <c r="WEW6" s="24"/>
      <c r="WEX6" s="24"/>
      <c r="WEY6" s="24"/>
      <c r="WEZ6" s="24"/>
      <c r="WFA6" s="22" t="s">
        <v>393</v>
      </c>
      <c r="WFB6" s="22" t="s">
        <v>182</v>
      </c>
      <c r="WFC6" s="22" t="s">
        <v>183</v>
      </c>
      <c r="WFD6" s="22" t="s">
        <v>184</v>
      </c>
      <c r="WFE6" s="2">
        <v>112</v>
      </c>
      <c r="WFF6" s="26"/>
      <c r="WFG6" s="23" t="s">
        <v>12</v>
      </c>
      <c r="WFH6" s="24"/>
      <c r="WFI6" s="24"/>
      <c r="WFJ6" s="24"/>
      <c r="WFK6" s="24"/>
      <c r="WFL6" s="24"/>
      <c r="WFM6" s="24"/>
      <c r="WFN6" s="24"/>
      <c r="WFO6" s="24"/>
      <c r="WFP6" s="24"/>
      <c r="WFQ6" s="22" t="s">
        <v>393</v>
      </c>
      <c r="WFR6" s="22" t="s">
        <v>182</v>
      </c>
      <c r="WFS6" s="22" t="s">
        <v>183</v>
      </c>
      <c r="WFT6" s="22" t="s">
        <v>184</v>
      </c>
      <c r="WFU6" s="2">
        <v>112</v>
      </c>
      <c r="WFV6" s="26"/>
      <c r="WFW6" s="23" t="s">
        <v>12</v>
      </c>
      <c r="WFX6" s="24"/>
      <c r="WFY6" s="24"/>
      <c r="WFZ6" s="24"/>
      <c r="WGA6" s="24"/>
      <c r="WGB6" s="24"/>
      <c r="WGC6" s="24"/>
      <c r="WGD6" s="24"/>
      <c r="WGE6" s="24"/>
      <c r="WGF6" s="24"/>
      <c r="WGG6" s="22" t="s">
        <v>393</v>
      </c>
      <c r="WGH6" s="22" t="s">
        <v>182</v>
      </c>
      <c r="WGI6" s="22" t="s">
        <v>183</v>
      </c>
      <c r="WGJ6" s="22" t="s">
        <v>184</v>
      </c>
      <c r="WGK6" s="2">
        <v>112</v>
      </c>
      <c r="WGL6" s="26"/>
      <c r="WGM6" s="23" t="s">
        <v>12</v>
      </c>
      <c r="WGN6" s="24"/>
      <c r="WGO6" s="24"/>
      <c r="WGP6" s="24"/>
      <c r="WGQ6" s="24"/>
      <c r="WGR6" s="24"/>
      <c r="WGS6" s="24"/>
      <c r="WGT6" s="24"/>
      <c r="WGU6" s="24"/>
      <c r="WGV6" s="24"/>
      <c r="WGW6" s="22" t="s">
        <v>393</v>
      </c>
      <c r="WGX6" s="22" t="s">
        <v>182</v>
      </c>
      <c r="WGY6" s="22" t="s">
        <v>183</v>
      </c>
      <c r="WGZ6" s="22" t="s">
        <v>184</v>
      </c>
      <c r="WHA6" s="2">
        <v>112</v>
      </c>
      <c r="WHB6" s="26"/>
      <c r="WHC6" s="23" t="s">
        <v>12</v>
      </c>
      <c r="WHD6" s="24"/>
      <c r="WHE6" s="24"/>
      <c r="WHF6" s="24"/>
      <c r="WHG6" s="24"/>
      <c r="WHH6" s="24"/>
      <c r="WHI6" s="24"/>
      <c r="WHJ6" s="24"/>
      <c r="WHK6" s="24"/>
      <c r="WHL6" s="24"/>
      <c r="WHM6" s="22" t="s">
        <v>393</v>
      </c>
      <c r="WHN6" s="22" t="s">
        <v>182</v>
      </c>
      <c r="WHO6" s="22" t="s">
        <v>183</v>
      </c>
      <c r="WHP6" s="22" t="s">
        <v>184</v>
      </c>
      <c r="WHQ6" s="2">
        <v>112</v>
      </c>
      <c r="WHR6" s="26"/>
      <c r="WHS6" s="23" t="s">
        <v>12</v>
      </c>
      <c r="WHT6" s="24"/>
      <c r="WHU6" s="24"/>
      <c r="WHV6" s="24"/>
      <c r="WHW6" s="24"/>
      <c r="WHX6" s="24"/>
      <c r="WHY6" s="24"/>
      <c r="WHZ6" s="24"/>
      <c r="WIA6" s="24"/>
      <c r="WIB6" s="24"/>
      <c r="WIC6" s="22" t="s">
        <v>393</v>
      </c>
      <c r="WID6" s="22" t="s">
        <v>182</v>
      </c>
      <c r="WIE6" s="22" t="s">
        <v>183</v>
      </c>
      <c r="WIF6" s="22" t="s">
        <v>184</v>
      </c>
      <c r="WIG6" s="2">
        <v>112</v>
      </c>
      <c r="WIH6" s="26"/>
      <c r="WII6" s="23" t="s">
        <v>12</v>
      </c>
      <c r="WIJ6" s="24"/>
      <c r="WIK6" s="24"/>
      <c r="WIL6" s="24"/>
      <c r="WIM6" s="24"/>
      <c r="WIN6" s="24"/>
      <c r="WIO6" s="24"/>
      <c r="WIP6" s="24"/>
      <c r="WIQ6" s="24"/>
      <c r="WIR6" s="24"/>
      <c r="WIS6" s="22" t="s">
        <v>393</v>
      </c>
      <c r="WIT6" s="22" t="s">
        <v>182</v>
      </c>
      <c r="WIU6" s="22" t="s">
        <v>183</v>
      </c>
      <c r="WIV6" s="22" t="s">
        <v>184</v>
      </c>
      <c r="WIW6" s="2">
        <v>112</v>
      </c>
      <c r="WIX6" s="26"/>
      <c r="WIY6" s="23" t="s">
        <v>12</v>
      </c>
      <c r="WIZ6" s="24"/>
      <c r="WJA6" s="24"/>
      <c r="WJB6" s="24"/>
      <c r="WJC6" s="24"/>
      <c r="WJD6" s="24"/>
      <c r="WJE6" s="24"/>
      <c r="WJF6" s="24"/>
      <c r="WJG6" s="24"/>
      <c r="WJH6" s="24"/>
      <c r="WJI6" s="22" t="s">
        <v>393</v>
      </c>
      <c r="WJJ6" s="22" t="s">
        <v>182</v>
      </c>
      <c r="WJK6" s="22" t="s">
        <v>183</v>
      </c>
      <c r="WJL6" s="22" t="s">
        <v>184</v>
      </c>
      <c r="WJM6" s="2">
        <v>112</v>
      </c>
      <c r="WJN6" s="26"/>
      <c r="WJO6" s="23" t="s">
        <v>12</v>
      </c>
      <c r="WJP6" s="24"/>
      <c r="WJQ6" s="24"/>
      <c r="WJR6" s="24"/>
      <c r="WJS6" s="24"/>
      <c r="WJT6" s="24"/>
      <c r="WJU6" s="24"/>
      <c r="WJV6" s="24"/>
      <c r="WJW6" s="24"/>
      <c r="WJX6" s="24"/>
      <c r="WJY6" s="22" t="s">
        <v>393</v>
      </c>
      <c r="WJZ6" s="22" t="s">
        <v>182</v>
      </c>
      <c r="WKA6" s="22" t="s">
        <v>183</v>
      </c>
      <c r="WKB6" s="22" t="s">
        <v>184</v>
      </c>
      <c r="WKC6" s="2">
        <v>112</v>
      </c>
      <c r="WKD6" s="26"/>
      <c r="WKE6" s="23" t="s">
        <v>12</v>
      </c>
      <c r="WKF6" s="24"/>
      <c r="WKG6" s="24"/>
      <c r="WKH6" s="24"/>
      <c r="WKI6" s="24"/>
      <c r="WKJ6" s="24"/>
      <c r="WKK6" s="24"/>
      <c r="WKL6" s="24"/>
      <c r="WKM6" s="24"/>
      <c r="WKN6" s="24"/>
      <c r="WKO6" s="22" t="s">
        <v>393</v>
      </c>
      <c r="WKP6" s="22" t="s">
        <v>182</v>
      </c>
      <c r="WKQ6" s="22" t="s">
        <v>183</v>
      </c>
      <c r="WKR6" s="22" t="s">
        <v>184</v>
      </c>
      <c r="WKS6" s="2">
        <v>112</v>
      </c>
      <c r="WKT6" s="26"/>
      <c r="WKU6" s="23" t="s">
        <v>12</v>
      </c>
      <c r="WKV6" s="24"/>
      <c r="WKW6" s="24"/>
      <c r="WKX6" s="24"/>
      <c r="WKY6" s="24"/>
      <c r="WKZ6" s="24"/>
      <c r="WLA6" s="24"/>
      <c r="WLB6" s="24"/>
      <c r="WLC6" s="24"/>
      <c r="WLD6" s="24"/>
      <c r="WLE6" s="22" t="s">
        <v>393</v>
      </c>
      <c r="WLF6" s="22" t="s">
        <v>182</v>
      </c>
      <c r="WLG6" s="22" t="s">
        <v>183</v>
      </c>
      <c r="WLH6" s="22" t="s">
        <v>184</v>
      </c>
      <c r="WLI6" s="2">
        <v>112</v>
      </c>
      <c r="WLJ6" s="26"/>
      <c r="WLK6" s="23" t="s">
        <v>12</v>
      </c>
      <c r="WLL6" s="24"/>
      <c r="WLM6" s="24"/>
      <c r="WLN6" s="24"/>
      <c r="WLO6" s="24"/>
      <c r="WLP6" s="24"/>
      <c r="WLQ6" s="24"/>
      <c r="WLR6" s="24"/>
      <c r="WLS6" s="24"/>
      <c r="WLT6" s="24"/>
      <c r="WLU6" s="22" t="s">
        <v>393</v>
      </c>
      <c r="WLV6" s="22" t="s">
        <v>182</v>
      </c>
      <c r="WLW6" s="22" t="s">
        <v>183</v>
      </c>
      <c r="WLX6" s="22" t="s">
        <v>184</v>
      </c>
      <c r="WLY6" s="2">
        <v>112</v>
      </c>
      <c r="WLZ6" s="26"/>
      <c r="WMA6" s="23" t="s">
        <v>12</v>
      </c>
      <c r="WMB6" s="24"/>
      <c r="WMC6" s="24"/>
      <c r="WMD6" s="24"/>
      <c r="WME6" s="24"/>
      <c r="WMF6" s="24"/>
      <c r="WMG6" s="24"/>
      <c r="WMH6" s="24"/>
      <c r="WMI6" s="24"/>
      <c r="WMJ6" s="24"/>
      <c r="WMK6" s="22" t="s">
        <v>393</v>
      </c>
      <c r="WML6" s="22" t="s">
        <v>182</v>
      </c>
      <c r="WMM6" s="22" t="s">
        <v>183</v>
      </c>
      <c r="WMN6" s="22" t="s">
        <v>184</v>
      </c>
      <c r="WMO6" s="2">
        <v>112</v>
      </c>
      <c r="WMP6" s="26"/>
      <c r="WMQ6" s="23" t="s">
        <v>12</v>
      </c>
      <c r="WMR6" s="24"/>
      <c r="WMS6" s="24"/>
      <c r="WMT6" s="24"/>
      <c r="WMU6" s="24"/>
      <c r="WMV6" s="24"/>
      <c r="WMW6" s="24"/>
      <c r="WMX6" s="24"/>
      <c r="WMY6" s="24"/>
      <c r="WMZ6" s="24"/>
      <c r="WNA6" s="22" t="s">
        <v>393</v>
      </c>
      <c r="WNB6" s="22" t="s">
        <v>182</v>
      </c>
      <c r="WNC6" s="22" t="s">
        <v>183</v>
      </c>
      <c r="WND6" s="22" t="s">
        <v>184</v>
      </c>
      <c r="WNE6" s="2">
        <v>112</v>
      </c>
      <c r="WNF6" s="26"/>
      <c r="WNG6" s="23" t="s">
        <v>12</v>
      </c>
      <c r="WNH6" s="24"/>
      <c r="WNI6" s="24"/>
      <c r="WNJ6" s="24"/>
      <c r="WNK6" s="24"/>
      <c r="WNL6" s="24"/>
      <c r="WNM6" s="24"/>
      <c r="WNN6" s="24"/>
      <c r="WNO6" s="24"/>
      <c r="WNP6" s="24"/>
      <c r="WNQ6" s="22" t="s">
        <v>393</v>
      </c>
      <c r="WNR6" s="22" t="s">
        <v>182</v>
      </c>
      <c r="WNS6" s="22" t="s">
        <v>183</v>
      </c>
      <c r="WNT6" s="22" t="s">
        <v>184</v>
      </c>
      <c r="WNU6" s="2">
        <v>112</v>
      </c>
      <c r="WNV6" s="26"/>
      <c r="WNW6" s="23" t="s">
        <v>12</v>
      </c>
      <c r="WNX6" s="24"/>
      <c r="WNY6" s="24"/>
      <c r="WNZ6" s="24"/>
      <c r="WOA6" s="24"/>
      <c r="WOB6" s="24"/>
      <c r="WOC6" s="24"/>
      <c r="WOD6" s="24"/>
      <c r="WOE6" s="24"/>
      <c r="WOF6" s="24"/>
      <c r="WOG6" s="22" t="s">
        <v>393</v>
      </c>
      <c r="WOH6" s="22" t="s">
        <v>182</v>
      </c>
      <c r="WOI6" s="22" t="s">
        <v>183</v>
      </c>
      <c r="WOJ6" s="22" t="s">
        <v>184</v>
      </c>
      <c r="WOK6" s="2">
        <v>112</v>
      </c>
      <c r="WOL6" s="26"/>
      <c r="WOM6" s="23" t="s">
        <v>12</v>
      </c>
      <c r="WON6" s="24"/>
      <c r="WOO6" s="24"/>
      <c r="WOP6" s="24"/>
      <c r="WOQ6" s="24"/>
      <c r="WOR6" s="24"/>
      <c r="WOS6" s="24"/>
      <c r="WOT6" s="24"/>
      <c r="WOU6" s="24"/>
      <c r="WOV6" s="24"/>
      <c r="WOW6" s="22" t="s">
        <v>393</v>
      </c>
      <c r="WOX6" s="22" t="s">
        <v>182</v>
      </c>
      <c r="WOY6" s="22" t="s">
        <v>183</v>
      </c>
      <c r="WOZ6" s="22" t="s">
        <v>184</v>
      </c>
      <c r="WPA6" s="2">
        <v>112</v>
      </c>
      <c r="WPB6" s="26"/>
      <c r="WPC6" s="23" t="s">
        <v>12</v>
      </c>
      <c r="WPD6" s="24"/>
      <c r="WPE6" s="24"/>
      <c r="WPF6" s="24"/>
      <c r="WPG6" s="24"/>
      <c r="WPH6" s="24"/>
      <c r="WPI6" s="24"/>
      <c r="WPJ6" s="24"/>
      <c r="WPK6" s="24"/>
      <c r="WPL6" s="24"/>
      <c r="WPM6" s="22" t="s">
        <v>393</v>
      </c>
      <c r="WPN6" s="22" t="s">
        <v>182</v>
      </c>
      <c r="WPO6" s="22" t="s">
        <v>183</v>
      </c>
      <c r="WPP6" s="22" t="s">
        <v>184</v>
      </c>
      <c r="WPQ6" s="2">
        <v>112</v>
      </c>
      <c r="WPR6" s="26"/>
      <c r="WPS6" s="23" t="s">
        <v>12</v>
      </c>
      <c r="WPT6" s="24"/>
      <c r="WPU6" s="24"/>
      <c r="WPV6" s="24"/>
      <c r="WPW6" s="24"/>
      <c r="WPX6" s="24"/>
      <c r="WPY6" s="24"/>
      <c r="WPZ6" s="24"/>
      <c r="WQA6" s="24"/>
      <c r="WQB6" s="24"/>
      <c r="WQC6" s="22" t="s">
        <v>393</v>
      </c>
      <c r="WQD6" s="22" t="s">
        <v>182</v>
      </c>
      <c r="WQE6" s="22" t="s">
        <v>183</v>
      </c>
      <c r="WQF6" s="22" t="s">
        <v>184</v>
      </c>
      <c r="WQG6" s="2">
        <v>112</v>
      </c>
      <c r="WQH6" s="26"/>
      <c r="WQI6" s="23" t="s">
        <v>12</v>
      </c>
      <c r="WQJ6" s="24"/>
      <c r="WQK6" s="24"/>
      <c r="WQL6" s="24"/>
      <c r="WQM6" s="24"/>
      <c r="WQN6" s="24"/>
      <c r="WQO6" s="24"/>
      <c r="WQP6" s="24"/>
      <c r="WQQ6" s="24"/>
      <c r="WQR6" s="24"/>
      <c r="WQS6" s="22" t="s">
        <v>393</v>
      </c>
      <c r="WQT6" s="22" t="s">
        <v>182</v>
      </c>
      <c r="WQU6" s="22" t="s">
        <v>183</v>
      </c>
      <c r="WQV6" s="22" t="s">
        <v>184</v>
      </c>
      <c r="WQW6" s="2">
        <v>112</v>
      </c>
      <c r="WQX6" s="26"/>
      <c r="WQY6" s="23" t="s">
        <v>12</v>
      </c>
      <c r="WQZ6" s="24"/>
      <c r="WRA6" s="24"/>
      <c r="WRB6" s="24"/>
      <c r="WRC6" s="24"/>
      <c r="WRD6" s="24"/>
      <c r="WRE6" s="24"/>
      <c r="WRF6" s="24"/>
      <c r="WRG6" s="24"/>
      <c r="WRH6" s="24"/>
      <c r="WRI6" s="22" t="s">
        <v>393</v>
      </c>
      <c r="WRJ6" s="22" t="s">
        <v>182</v>
      </c>
      <c r="WRK6" s="22" t="s">
        <v>183</v>
      </c>
      <c r="WRL6" s="22" t="s">
        <v>184</v>
      </c>
      <c r="WRM6" s="2">
        <v>112</v>
      </c>
      <c r="WRN6" s="26"/>
      <c r="WRO6" s="23" t="s">
        <v>12</v>
      </c>
      <c r="WRP6" s="24"/>
      <c r="WRQ6" s="24"/>
      <c r="WRR6" s="24"/>
      <c r="WRS6" s="24"/>
      <c r="WRT6" s="24"/>
      <c r="WRU6" s="24"/>
      <c r="WRV6" s="24"/>
      <c r="WRW6" s="24"/>
      <c r="WRX6" s="24"/>
      <c r="WRY6" s="22" t="s">
        <v>393</v>
      </c>
      <c r="WRZ6" s="22" t="s">
        <v>182</v>
      </c>
      <c r="WSA6" s="22" t="s">
        <v>183</v>
      </c>
      <c r="WSB6" s="22" t="s">
        <v>184</v>
      </c>
      <c r="WSC6" s="2">
        <v>112</v>
      </c>
      <c r="WSD6" s="26"/>
      <c r="WSE6" s="23" t="s">
        <v>12</v>
      </c>
      <c r="WSF6" s="24"/>
      <c r="WSG6" s="24"/>
      <c r="WSH6" s="24"/>
      <c r="WSI6" s="24"/>
      <c r="WSJ6" s="24"/>
      <c r="WSK6" s="24"/>
      <c r="WSL6" s="24"/>
      <c r="WSM6" s="24"/>
      <c r="WSN6" s="24"/>
      <c r="WSO6" s="22" t="s">
        <v>393</v>
      </c>
      <c r="WSP6" s="22" t="s">
        <v>182</v>
      </c>
      <c r="WSQ6" s="22" t="s">
        <v>183</v>
      </c>
      <c r="WSR6" s="22" t="s">
        <v>184</v>
      </c>
      <c r="WSS6" s="2">
        <v>112</v>
      </c>
      <c r="WST6" s="26"/>
      <c r="WSU6" s="23" t="s">
        <v>12</v>
      </c>
      <c r="WSV6" s="24"/>
      <c r="WSW6" s="24"/>
      <c r="WSX6" s="24"/>
      <c r="WSY6" s="24"/>
      <c r="WSZ6" s="24"/>
      <c r="WTA6" s="24"/>
      <c r="WTB6" s="24"/>
      <c r="WTC6" s="24"/>
      <c r="WTD6" s="24"/>
      <c r="WTE6" s="22" t="s">
        <v>393</v>
      </c>
      <c r="WTF6" s="22" t="s">
        <v>182</v>
      </c>
      <c r="WTG6" s="22" t="s">
        <v>183</v>
      </c>
      <c r="WTH6" s="22" t="s">
        <v>184</v>
      </c>
    </row>
    <row r="7" spans="1:16076" s="25" customFormat="1" ht="15" x14ac:dyDescent="0.2">
      <c r="A7" s="50"/>
      <c r="B7" s="130"/>
      <c r="C7" s="1851" t="s">
        <v>211</v>
      </c>
      <c r="D7" s="1852"/>
      <c r="E7" s="1852" t="s">
        <v>210</v>
      </c>
      <c r="F7" s="1852"/>
      <c r="G7" s="1852"/>
      <c r="H7" s="1852"/>
      <c r="I7" s="1853"/>
      <c r="J7" s="141"/>
      <c r="K7" s="1516" t="s">
        <v>80</v>
      </c>
      <c r="L7" s="1517"/>
      <c r="M7" s="1517"/>
      <c r="N7" s="1517"/>
      <c r="O7" s="1517"/>
      <c r="P7" s="1517"/>
      <c r="Q7" s="1517"/>
      <c r="R7" s="1517"/>
      <c r="S7" s="1517"/>
      <c r="T7" s="1517"/>
      <c r="U7" s="1518"/>
      <c r="V7" s="144"/>
      <c r="W7" s="1933"/>
      <c r="X7" s="1934"/>
      <c r="Y7" s="823" t="s">
        <v>156</v>
      </c>
      <c r="Z7" s="31">
        <v>0.5</v>
      </c>
      <c r="AA7" s="1930"/>
      <c r="AB7" s="1931"/>
      <c r="AC7" s="1932"/>
      <c r="AD7" s="174"/>
      <c r="AE7" s="174"/>
      <c r="AF7" s="174"/>
      <c r="AG7" s="174"/>
      <c r="AH7" s="174"/>
      <c r="AI7" s="216"/>
      <c r="AJ7" s="174"/>
      <c r="AK7" s="175"/>
      <c r="AL7" s="175"/>
      <c r="AM7" s="175"/>
      <c r="AN7" s="175"/>
      <c r="AO7" s="175"/>
      <c r="AP7" s="175"/>
      <c r="AQ7" s="175"/>
      <c r="AR7" s="175"/>
      <c r="AS7" s="175"/>
      <c r="AT7" s="175"/>
      <c r="AU7" s="175"/>
      <c r="AV7" s="175"/>
      <c r="AW7" s="175"/>
      <c r="AX7" s="175"/>
      <c r="AY7" s="175"/>
      <c r="AZ7" s="175"/>
      <c r="BA7" s="175"/>
      <c r="BB7" s="175"/>
      <c r="BC7" s="175"/>
      <c r="BD7" s="175"/>
      <c r="BE7" s="175"/>
      <c r="BF7" s="175"/>
      <c r="BG7" s="175"/>
      <c r="BH7" s="175"/>
      <c r="BI7" s="175"/>
      <c r="BJ7" s="175"/>
      <c r="BK7" s="175"/>
      <c r="BL7" s="175"/>
      <c r="BM7" s="175"/>
      <c r="BN7" s="175"/>
      <c r="BO7" s="175"/>
      <c r="BP7" s="175"/>
      <c r="BQ7" s="175"/>
      <c r="BR7" s="175"/>
      <c r="BS7" s="175"/>
      <c r="BT7" s="175"/>
      <c r="BU7" s="174"/>
      <c r="BV7" s="174"/>
      <c r="BW7" s="174"/>
      <c r="BX7" s="174"/>
      <c r="BY7" s="174"/>
      <c r="BZ7" s="174"/>
      <c r="CA7" s="174"/>
      <c r="CB7" s="174"/>
      <c r="CC7" s="174"/>
      <c r="CD7" s="174"/>
      <c r="CE7" s="174"/>
      <c r="CF7" s="174"/>
      <c r="CG7" s="174"/>
      <c r="CH7" s="174"/>
      <c r="CI7" s="174"/>
      <c r="CJ7" s="174"/>
      <c r="CK7" s="174"/>
      <c r="CL7" s="174"/>
      <c r="CM7" s="148"/>
      <c r="CN7" s="148"/>
      <c r="CO7" s="148"/>
      <c r="CP7" s="148"/>
      <c r="CQ7" s="148"/>
      <c r="CR7" s="148"/>
      <c r="CS7" s="148"/>
      <c r="CT7" s="148"/>
      <c r="CU7" s="148"/>
      <c r="CV7" s="148"/>
      <c r="CW7" s="148"/>
      <c r="CX7" s="148"/>
      <c r="CY7" s="148"/>
      <c r="CZ7" s="148"/>
      <c r="DA7" s="148"/>
      <c r="DB7" s="148"/>
      <c r="DC7" s="148"/>
      <c r="DD7" s="148"/>
      <c r="DE7" s="148"/>
      <c r="DF7" s="148"/>
      <c r="DG7" s="148"/>
      <c r="DH7" s="148"/>
      <c r="DI7" s="148"/>
      <c r="DJ7" s="148"/>
      <c r="DK7" s="148"/>
      <c r="DL7" s="148"/>
      <c r="DM7" s="148"/>
      <c r="DN7" s="148"/>
      <c r="DO7" s="148"/>
      <c r="DP7" s="148"/>
      <c r="DQ7" s="148"/>
      <c r="DR7" s="148"/>
      <c r="DS7" s="148"/>
      <c r="DT7" s="148"/>
      <c r="DU7" s="148"/>
      <c r="DV7" s="148"/>
      <c r="DW7" s="148"/>
      <c r="DX7" s="148"/>
      <c r="DY7" s="148"/>
      <c r="DZ7" s="148"/>
      <c r="EA7" s="148"/>
      <c r="EB7" s="148"/>
      <c r="EC7" s="148"/>
      <c r="ED7" s="148"/>
      <c r="EE7" s="148"/>
      <c r="EF7" s="148"/>
      <c r="EG7" s="148"/>
      <c r="EH7" s="148"/>
      <c r="EI7" s="148"/>
      <c r="EJ7" s="148"/>
      <c r="EK7" s="148"/>
      <c r="EL7" s="148"/>
      <c r="EM7" s="148"/>
      <c r="EN7" s="148"/>
      <c r="EO7" s="148"/>
      <c r="EP7" s="148"/>
      <c r="EQ7" s="148"/>
      <c r="ER7" s="148"/>
      <c r="ES7" s="148"/>
      <c r="ET7" s="148"/>
      <c r="EU7" s="148"/>
      <c r="EV7" s="148"/>
      <c r="EW7" s="148"/>
      <c r="EX7" s="148"/>
      <c r="EY7" s="148"/>
      <c r="EZ7" s="148"/>
      <c r="FA7" s="148"/>
      <c r="FB7" s="148"/>
      <c r="FC7" s="148"/>
      <c r="FD7" s="148"/>
      <c r="FE7" s="148"/>
      <c r="FF7" s="148"/>
      <c r="FG7" s="148"/>
      <c r="FH7" s="148"/>
      <c r="FI7" s="148"/>
      <c r="FJ7" s="148"/>
      <c r="FK7" s="148"/>
      <c r="FL7" s="148"/>
      <c r="FM7" s="148"/>
      <c r="FN7" s="148"/>
      <c r="FO7" s="148"/>
      <c r="FP7" s="148"/>
      <c r="FQ7" s="148"/>
      <c r="FR7" s="148"/>
      <c r="FS7" s="148"/>
      <c r="FT7" s="148"/>
      <c r="FU7" s="148"/>
      <c r="FV7" s="148"/>
      <c r="FW7" s="148"/>
      <c r="FX7" s="148"/>
      <c r="FY7" s="148"/>
      <c r="FZ7" s="148"/>
      <c r="GA7" s="148"/>
      <c r="GB7" s="148"/>
      <c r="GC7" s="148"/>
      <c r="GD7" s="148"/>
      <c r="GE7" s="148"/>
      <c r="GF7" s="148"/>
      <c r="GG7" s="148"/>
      <c r="GH7" s="148"/>
      <c r="GI7" s="148"/>
      <c r="GJ7" s="148"/>
      <c r="GK7" s="148"/>
      <c r="GL7" s="148"/>
      <c r="GM7" s="148"/>
      <c r="GN7" s="148"/>
      <c r="GO7" s="148"/>
      <c r="GP7" s="148"/>
      <c r="GQ7" s="148"/>
      <c r="GR7" s="148"/>
      <c r="GS7" s="148"/>
      <c r="GT7" s="148"/>
      <c r="GU7" s="148"/>
      <c r="GV7" s="148"/>
      <c r="GW7" s="148"/>
      <c r="GX7" s="148"/>
      <c r="GY7" s="148"/>
      <c r="GZ7" s="148"/>
      <c r="HA7" s="148"/>
      <c r="HB7" s="148"/>
      <c r="HC7" s="148"/>
      <c r="HD7" s="148"/>
      <c r="HE7" s="148"/>
      <c r="HF7" s="148"/>
      <c r="HG7" s="148"/>
      <c r="HH7" s="148"/>
      <c r="HI7" s="148"/>
      <c r="HJ7" s="148"/>
      <c r="HK7" s="148"/>
      <c r="HL7" s="148"/>
      <c r="HM7" s="148"/>
      <c r="HN7" s="148"/>
      <c r="HO7" s="148"/>
      <c r="HP7" s="148"/>
      <c r="HQ7" s="148"/>
      <c r="HR7" s="148"/>
      <c r="HS7" s="148"/>
      <c r="HT7" s="148"/>
      <c r="HU7" s="148"/>
      <c r="HV7" s="148"/>
      <c r="HW7" s="148"/>
      <c r="HX7" s="148"/>
      <c r="HY7" s="148"/>
      <c r="HZ7" s="148"/>
      <c r="IA7" s="148"/>
      <c r="IB7" s="148"/>
      <c r="IC7" s="148"/>
      <c r="ID7" s="148"/>
      <c r="IE7" s="148"/>
      <c r="IF7" s="148"/>
      <c r="IG7" s="148"/>
      <c r="IH7" s="148"/>
      <c r="II7" s="148"/>
      <c r="IJ7" s="148"/>
      <c r="IK7" s="148"/>
      <c r="IL7" s="148"/>
      <c r="IM7" s="148"/>
      <c r="IN7" s="148"/>
      <c r="IO7" s="148"/>
      <c r="IP7" s="148"/>
      <c r="IQ7" s="148"/>
      <c r="IR7" s="148"/>
      <c r="IS7" s="148"/>
      <c r="IT7" s="148"/>
      <c r="IU7" s="148"/>
      <c r="IV7" s="148"/>
      <c r="IW7" s="148"/>
      <c r="IX7" s="148"/>
      <c r="IY7" s="148"/>
      <c r="IZ7" s="148"/>
      <c r="JA7" s="148"/>
      <c r="JB7" s="148"/>
      <c r="JC7" s="148"/>
      <c r="JD7" s="148"/>
      <c r="JE7" s="148"/>
      <c r="JF7" s="148"/>
      <c r="JG7" s="148"/>
      <c r="JH7" s="148"/>
      <c r="JI7" s="148"/>
      <c r="JJ7" s="148"/>
      <c r="JK7" s="148"/>
      <c r="JL7" s="148"/>
      <c r="JM7" s="148"/>
      <c r="JN7" s="148"/>
      <c r="JO7" s="148"/>
      <c r="JP7" s="148"/>
      <c r="JQ7" s="148"/>
      <c r="JR7" s="148"/>
      <c r="JS7" s="148"/>
      <c r="JT7" s="148"/>
      <c r="JU7" s="148"/>
      <c r="JV7" s="148"/>
      <c r="JW7" s="148"/>
      <c r="JX7" s="148"/>
      <c r="JY7" s="148"/>
      <c r="JZ7" s="148"/>
      <c r="KA7" s="148"/>
      <c r="KB7" s="148"/>
      <c r="KC7" s="148"/>
      <c r="KD7" s="148"/>
      <c r="KE7" s="148"/>
      <c r="KF7" s="148"/>
      <c r="KG7" s="148"/>
      <c r="KH7" s="148"/>
      <c r="KI7" s="148"/>
      <c r="KJ7" s="148"/>
      <c r="KK7" s="148"/>
      <c r="KL7" s="148"/>
      <c r="KM7" s="148"/>
      <c r="KN7" s="148"/>
      <c r="KO7" s="148"/>
      <c r="KP7" s="148"/>
      <c r="KQ7" s="148"/>
      <c r="KR7" s="148"/>
      <c r="KS7" s="148"/>
      <c r="KT7" s="148"/>
      <c r="KU7" s="148"/>
      <c r="KV7" s="148"/>
      <c r="KW7" s="148"/>
      <c r="KX7" s="148"/>
      <c r="KY7" s="148"/>
      <c r="KZ7" s="148"/>
      <c r="LA7" s="148"/>
      <c r="LB7" s="148"/>
      <c r="LC7" s="148"/>
      <c r="LD7" s="148"/>
      <c r="LE7" s="148"/>
      <c r="LF7" s="148"/>
      <c r="LG7" s="148"/>
      <c r="LH7" s="148"/>
      <c r="LI7" s="148"/>
      <c r="LJ7" s="148"/>
      <c r="LK7" s="148"/>
      <c r="LL7" s="148"/>
      <c r="LM7" s="148"/>
      <c r="LN7" s="148"/>
      <c r="LO7" s="148"/>
      <c r="LP7" s="148"/>
      <c r="LQ7" s="148"/>
      <c r="LR7" s="148"/>
      <c r="LS7" s="148"/>
      <c r="LT7" s="148"/>
      <c r="LU7" s="148"/>
      <c r="LV7" s="148"/>
      <c r="LW7" s="148"/>
      <c r="LX7" s="148"/>
      <c r="LY7" s="148"/>
      <c r="LZ7" s="148"/>
      <c r="MA7" s="148"/>
      <c r="MB7" s="148"/>
      <c r="MC7" s="148"/>
      <c r="MD7" s="148"/>
      <c r="ME7" s="148"/>
      <c r="MF7" s="148"/>
      <c r="MG7" s="148"/>
      <c r="MH7" s="148"/>
      <c r="MI7" s="148"/>
      <c r="MJ7" s="148"/>
      <c r="MK7" s="148"/>
      <c r="ML7" s="148"/>
      <c r="MM7" s="148"/>
      <c r="MN7" s="148"/>
      <c r="MO7" s="148"/>
      <c r="MP7" s="148"/>
      <c r="MQ7" s="148"/>
      <c r="MR7" s="148"/>
      <c r="MS7" s="148"/>
      <c r="MT7" s="148"/>
      <c r="MU7" s="148"/>
      <c r="MV7" s="148"/>
      <c r="MW7" s="148"/>
      <c r="MX7" s="148"/>
      <c r="MY7" s="148"/>
      <c r="MZ7" s="148"/>
      <c r="NA7" s="148"/>
      <c r="NB7" s="148"/>
      <c r="NC7" s="148"/>
      <c r="ND7" s="148"/>
      <c r="NE7" s="148"/>
      <c r="NF7" s="148"/>
      <c r="NG7" s="148"/>
      <c r="NH7" s="148"/>
      <c r="NI7" s="148"/>
      <c r="NJ7" s="148"/>
      <c r="NK7" s="148"/>
      <c r="NL7" s="148"/>
      <c r="NM7" s="148"/>
      <c r="NN7" s="148"/>
      <c r="NO7" s="148"/>
      <c r="NP7" s="148"/>
      <c r="NQ7" s="148"/>
      <c r="NR7" s="148"/>
      <c r="NS7" s="148"/>
      <c r="NT7" s="148"/>
      <c r="NU7" s="148"/>
      <c r="NV7" s="148"/>
      <c r="NW7" s="148"/>
      <c r="NX7" s="148"/>
      <c r="NY7" s="148"/>
      <c r="NZ7" s="148"/>
      <c r="OA7" s="148"/>
      <c r="OB7" s="148"/>
      <c r="OC7" s="148"/>
      <c r="OD7" s="148"/>
      <c r="OE7" s="148"/>
      <c r="OF7" s="148"/>
      <c r="OG7" s="148"/>
      <c r="OH7" s="148"/>
      <c r="OI7" s="148"/>
      <c r="OJ7" s="148"/>
      <c r="OK7" s="148"/>
      <c r="OL7" s="148"/>
      <c r="OM7" s="148"/>
      <c r="ON7" s="148"/>
      <c r="OO7" s="148"/>
      <c r="OP7" s="148"/>
      <c r="OQ7" s="148"/>
      <c r="OR7" s="148"/>
      <c r="OS7" s="148"/>
      <c r="OT7" s="148"/>
      <c r="OU7" s="148"/>
      <c r="OV7" s="148"/>
      <c r="OW7" s="148"/>
      <c r="OX7" s="148"/>
      <c r="OY7" s="148"/>
      <c r="OZ7" s="148"/>
      <c r="PA7" s="148"/>
      <c r="PB7" s="148"/>
      <c r="PC7" s="148"/>
      <c r="PD7" s="148"/>
      <c r="PE7" s="148"/>
      <c r="PF7" s="148"/>
      <c r="PG7" s="148"/>
      <c r="PH7" s="148"/>
      <c r="PI7" s="148"/>
      <c r="PJ7" s="148"/>
      <c r="PK7" s="148"/>
      <c r="PL7" s="148"/>
      <c r="PM7" s="148"/>
      <c r="PN7" s="148"/>
      <c r="PO7" s="148"/>
      <c r="PP7" s="148"/>
      <c r="PQ7" s="148"/>
      <c r="PR7" s="148"/>
      <c r="PS7" s="148"/>
      <c r="PT7" s="148"/>
      <c r="PU7" s="148"/>
      <c r="PV7" s="148"/>
      <c r="PW7" s="148"/>
      <c r="PX7" s="148"/>
      <c r="PY7" s="148"/>
      <c r="PZ7" s="148"/>
      <c r="QA7" s="148"/>
      <c r="QB7" s="148"/>
      <c r="QC7" s="148"/>
      <c r="QD7" s="148"/>
      <c r="QE7" s="148"/>
      <c r="QF7" s="148"/>
      <c r="QG7" s="148"/>
      <c r="QH7" s="148"/>
      <c r="QI7" s="148"/>
      <c r="QJ7" s="148"/>
      <c r="QK7" s="148"/>
      <c r="QL7" s="148"/>
      <c r="QM7" s="148"/>
      <c r="QN7" s="148"/>
      <c r="QO7" s="148"/>
      <c r="QP7" s="148"/>
      <c r="QQ7" s="148"/>
      <c r="QR7" s="148"/>
      <c r="QS7" s="148"/>
      <c r="QT7" s="148"/>
      <c r="QU7" s="148"/>
      <c r="QV7" s="148"/>
      <c r="QW7" s="148"/>
      <c r="QX7" s="148"/>
      <c r="QY7" s="148"/>
      <c r="QZ7" s="148"/>
      <c r="RA7" s="148"/>
      <c r="RB7" s="148"/>
      <c r="RC7" s="148"/>
      <c r="RD7" s="148"/>
      <c r="RE7" s="148"/>
      <c r="RF7" s="148"/>
      <c r="RG7" s="148"/>
      <c r="RH7" s="148"/>
      <c r="RI7" s="148"/>
      <c r="RJ7" s="148"/>
      <c r="RK7" s="148"/>
      <c r="RL7" s="148"/>
      <c r="RM7" s="148"/>
      <c r="RN7" s="148"/>
      <c r="RO7" s="148"/>
      <c r="RP7" s="148"/>
      <c r="RQ7" s="148"/>
      <c r="RR7" s="148"/>
      <c r="RS7" s="148"/>
      <c r="RT7" s="148"/>
      <c r="RU7" s="148"/>
      <c r="RV7" s="148"/>
      <c r="RW7" s="148"/>
      <c r="RX7" s="148"/>
      <c r="RY7" s="148"/>
      <c r="RZ7" s="148"/>
      <c r="SA7" s="148"/>
      <c r="SB7" s="148"/>
      <c r="SC7" s="148"/>
      <c r="SD7" s="148"/>
      <c r="SE7" s="148"/>
      <c r="SF7" s="148"/>
      <c r="SG7" s="148"/>
      <c r="SH7" s="148"/>
    </row>
    <row r="8" spans="1:16076" s="25" customFormat="1" ht="15" customHeight="1" x14ac:dyDescent="0.2">
      <c r="A8" s="50"/>
      <c r="B8" s="130"/>
      <c r="C8" s="27"/>
      <c r="D8" s="303" t="s">
        <v>212</v>
      </c>
      <c r="E8" s="28">
        <v>5.0000000000000001E-3</v>
      </c>
      <c r="F8" s="29">
        <v>1.0000000000000009E-2</v>
      </c>
      <c r="G8" s="29">
        <v>0.01</v>
      </c>
      <c r="H8" s="47">
        <v>0.01</v>
      </c>
      <c r="I8" s="29">
        <v>0</v>
      </c>
      <c r="J8" s="141"/>
      <c r="K8" s="1827" t="s">
        <v>590</v>
      </c>
      <c r="L8" s="1828"/>
      <c r="M8" s="1828"/>
      <c r="N8" s="1828"/>
      <c r="O8" s="1828"/>
      <c r="P8" s="1828"/>
      <c r="Q8" s="1828"/>
      <c r="R8" s="1828"/>
      <c r="S8" s="1828"/>
      <c r="T8" s="1828"/>
      <c r="U8" s="1829"/>
      <c r="V8" s="144"/>
      <c r="W8" s="1935"/>
      <c r="X8" s="1936"/>
      <c r="Y8" s="823" t="s">
        <v>157</v>
      </c>
      <c r="Z8" s="1937"/>
      <c r="AA8" s="151">
        <v>0.125</v>
      </c>
      <c r="AB8" s="151">
        <v>0.25</v>
      </c>
      <c r="AC8" s="151">
        <v>0.125</v>
      </c>
      <c r="AD8" s="174"/>
      <c r="AE8" s="174"/>
      <c r="AF8" s="174"/>
      <c r="AG8" s="174"/>
      <c r="AH8" s="174"/>
      <c r="AI8" s="216"/>
      <c r="AJ8" s="174"/>
      <c r="AK8" s="175"/>
      <c r="AL8" s="175"/>
      <c r="AM8" s="175"/>
      <c r="AN8" s="175"/>
      <c r="AO8" s="175"/>
      <c r="AP8" s="175"/>
      <c r="AQ8" s="175"/>
      <c r="AR8" s="175"/>
      <c r="AS8" s="175"/>
      <c r="AT8" s="175"/>
      <c r="AU8" s="175"/>
      <c r="AV8" s="175"/>
      <c r="AW8" s="175"/>
      <c r="AX8" s="175"/>
      <c r="AY8" s="175"/>
      <c r="AZ8" s="175"/>
      <c r="BA8" s="175"/>
      <c r="BB8" s="175"/>
      <c r="BC8" s="175"/>
      <c r="BD8" s="175"/>
      <c r="BE8" s="175"/>
      <c r="BF8" s="175"/>
      <c r="BG8" s="175"/>
      <c r="BH8" s="175"/>
      <c r="BI8" s="175"/>
      <c r="BJ8" s="175"/>
      <c r="BK8" s="175"/>
      <c r="BL8" s="175"/>
      <c r="BM8" s="175"/>
      <c r="BN8" s="175"/>
      <c r="BO8" s="175"/>
      <c r="BP8" s="175"/>
      <c r="BQ8" s="175"/>
      <c r="BR8" s="175"/>
      <c r="BS8" s="175"/>
      <c r="BT8" s="175"/>
      <c r="BU8" s="174"/>
      <c r="BV8" s="174"/>
      <c r="BW8" s="174"/>
      <c r="BX8" s="174"/>
      <c r="BY8" s="174"/>
      <c r="BZ8" s="174"/>
      <c r="CA8" s="174"/>
      <c r="CB8" s="174"/>
      <c r="CC8" s="174"/>
      <c r="CD8" s="174"/>
      <c r="CE8" s="174"/>
      <c r="CF8" s="174"/>
      <c r="CG8" s="174"/>
      <c r="CH8" s="174"/>
      <c r="CI8" s="174"/>
      <c r="CJ8" s="174"/>
      <c r="CK8" s="174"/>
      <c r="CL8" s="174"/>
      <c r="CM8" s="148"/>
      <c r="CN8" s="148"/>
      <c r="CO8" s="148"/>
      <c r="CP8" s="148"/>
      <c r="CQ8" s="148"/>
      <c r="CR8" s="148"/>
      <c r="CS8" s="148"/>
      <c r="CT8" s="148"/>
      <c r="CU8" s="148"/>
      <c r="CV8" s="148"/>
      <c r="CW8" s="148"/>
      <c r="CX8" s="148"/>
      <c r="CY8" s="148"/>
      <c r="CZ8" s="148"/>
      <c r="DA8" s="148"/>
      <c r="DB8" s="148"/>
      <c r="DC8" s="148"/>
      <c r="DD8" s="148"/>
      <c r="DE8" s="148"/>
      <c r="DF8" s="148"/>
      <c r="DG8" s="148"/>
      <c r="DH8" s="148"/>
      <c r="DI8" s="148"/>
      <c r="DJ8" s="148"/>
      <c r="DK8" s="148"/>
      <c r="DL8" s="148"/>
      <c r="DM8" s="148"/>
      <c r="DN8" s="148"/>
      <c r="DO8" s="148"/>
      <c r="DP8" s="148"/>
      <c r="DQ8" s="148"/>
      <c r="DR8" s="148"/>
      <c r="DS8" s="148"/>
      <c r="DT8" s="148"/>
      <c r="DU8" s="148"/>
      <c r="DV8" s="148"/>
      <c r="DW8" s="148"/>
      <c r="DX8" s="148"/>
      <c r="DY8" s="148"/>
      <c r="DZ8" s="148"/>
      <c r="EA8" s="148"/>
      <c r="EB8" s="148"/>
      <c r="EC8" s="148"/>
      <c r="ED8" s="148"/>
      <c r="EE8" s="148"/>
      <c r="EF8" s="148"/>
      <c r="EG8" s="148"/>
      <c r="EH8" s="148"/>
      <c r="EI8" s="148"/>
      <c r="EJ8" s="148"/>
      <c r="EK8" s="148"/>
      <c r="EL8" s="148"/>
      <c r="EM8" s="148"/>
      <c r="EN8" s="148"/>
      <c r="EO8" s="148"/>
      <c r="EP8" s="148"/>
      <c r="EQ8" s="148"/>
      <c r="ER8" s="148"/>
      <c r="ES8" s="148"/>
      <c r="ET8" s="148"/>
      <c r="EU8" s="148"/>
      <c r="EV8" s="148"/>
      <c r="EW8" s="148"/>
      <c r="EX8" s="148"/>
      <c r="EY8" s="148"/>
      <c r="EZ8" s="148"/>
      <c r="FA8" s="148"/>
      <c r="FB8" s="148"/>
      <c r="FC8" s="148"/>
      <c r="FD8" s="148"/>
      <c r="FE8" s="148"/>
      <c r="FF8" s="148"/>
      <c r="FG8" s="148"/>
      <c r="FH8" s="148"/>
      <c r="FI8" s="148"/>
      <c r="FJ8" s="148"/>
      <c r="FK8" s="148"/>
      <c r="FL8" s="148"/>
      <c r="FM8" s="148"/>
      <c r="FN8" s="148"/>
      <c r="FO8" s="148"/>
      <c r="FP8" s="148"/>
      <c r="FQ8" s="148"/>
      <c r="FR8" s="148"/>
      <c r="FS8" s="148"/>
      <c r="FT8" s="148"/>
      <c r="FU8" s="148"/>
      <c r="FV8" s="148"/>
      <c r="FW8" s="148"/>
      <c r="FX8" s="148"/>
      <c r="FY8" s="148"/>
      <c r="FZ8" s="148"/>
      <c r="GA8" s="148"/>
      <c r="GB8" s="148"/>
      <c r="GC8" s="148"/>
      <c r="GD8" s="148"/>
      <c r="GE8" s="148"/>
      <c r="GF8" s="148"/>
      <c r="GG8" s="148"/>
      <c r="GH8" s="148"/>
      <c r="GI8" s="148"/>
      <c r="GJ8" s="148"/>
      <c r="GK8" s="148"/>
      <c r="GL8" s="148"/>
      <c r="GM8" s="148"/>
      <c r="GN8" s="148"/>
      <c r="GO8" s="148"/>
      <c r="GP8" s="148"/>
      <c r="GQ8" s="148"/>
      <c r="GR8" s="148"/>
      <c r="GS8" s="148"/>
      <c r="GT8" s="148"/>
      <c r="GU8" s="148"/>
      <c r="GV8" s="148"/>
      <c r="GW8" s="148"/>
      <c r="GX8" s="148"/>
      <c r="GY8" s="148"/>
      <c r="GZ8" s="148"/>
      <c r="HA8" s="148"/>
      <c r="HB8" s="148"/>
      <c r="HC8" s="148"/>
      <c r="HD8" s="148"/>
      <c r="HE8" s="148"/>
      <c r="HF8" s="148"/>
      <c r="HG8" s="148"/>
      <c r="HH8" s="148"/>
      <c r="HI8" s="148"/>
      <c r="HJ8" s="148"/>
      <c r="HK8" s="148"/>
      <c r="HL8" s="148"/>
      <c r="HM8" s="148"/>
      <c r="HN8" s="148"/>
      <c r="HO8" s="148"/>
      <c r="HP8" s="148"/>
      <c r="HQ8" s="148"/>
      <c r="HR8" s="148"/>
      <c r="HS8" s="148"/>
      <c r="HT8" s="148"/>
      <c r="HU8" s="148"/>
      <c r="HV8" s="148"/>
      <c r="HW8" s="148"/>
      <c r="HX8" s="148"/>
      <c r="HY8" s="148"/>
      <c r="HZ8" s="148"/>
      <c r="IA8" s="148"/>
      <c r="IB8" s="148"/>
      <c r="IC8" s="148"/>
      <c r="ID8" s="148"/>
      <c r="IE8" s="148"/>
      <c r="IF8" s="148"/>
      <c r="IG8" s="148"/>
      <c r="IH8" s="148"/>
      <c r="II8" s="148"/>
      <c r="IJ8" s="148"/>
      <c r="IK8" s="148"/>
      <c r="IL8" s="148"/>
      <c r="IM8" s="148"/>
      <c r="IN8" s="148"/>
      <c r="IO8" s="148"/>
      <c r="IP8" s="148"/>
      <c r="IQ8" s="148"/>
      <c r="IR8" s="148"/>
      <c r="IS8" s="148"/>
      <c r="IT8" s="148"/>
      <c r="IU8" s="148"/>
      <c r="IV8" s="148"/>
      <c r="IW8" s="148"/>
      <c r="IX8" s="148"/>
      <c r="IY8" s="148"/>
      <c r="IZ8" s="148"/>
      <c r="JA8" s="148"/>
      <c r="JB8" s="148"/>
      <c r="JC8" s="148"/>
      <c r="JD8" s="148"/>
      <c r="JE8" s="148"/>
      <c r="JF8" s="148"/>
      <c r="JG8" s="148"/>
      <c r="JH8" s="148"/>
      <c r="JI8" s="148"/>
      <c r="JJ8" s="148"/>
      <c r="JK8" s="148"/>
      <c r="JL8" s="148"/>
      <c r="JM8" s="148"/>
      <c r="JN8" s="148"/>
      <c r="JO8" s="148"/>
      <c r="JP8" s="148"/>
      <c r="JQ8" s="148"/>
      <c r="JR8" s="148"/>
      <c r="JS8" s="148"/>
      <c r="JT8" s="148"/>
      <c r="JU8" s="148"/>
      <c r="JV8" s="148"/>
      <c r="JW8" s="148"/>
      <c r="JX8" s="148"/>
      <c r="JY8" s="148"/>
      <c r="JZ8" s="148"/>
      <c r="KA8" s="148"/>
      <c r="KB8" s="148"/>
      <c r="KC8" s="148"/>
      <c r="KD8" s="148"/>
      <c r="KE8" s="148"/>
      <c r="KF8" s="148"/>
      <c r="KG8" s="148"/>
      <c r="KH8" s="148"/>
      <c r="KI8" s="148"/>
      <c r="KJ8" s="148"/>
      <c r="KK8" s="148"/>
      <c r="KL8" s="148"/>
      <c r="KM8" s="148"/>
      <c r="KN8" s="148"/>
      <c r="KO8" s="148"/>
      <c r="KP8" s="148"/>
      <c r="KQ8" s="148"/>
      <c r="KR8" s="148"/>
      <c r="KS8" s="148"/>
      <c r="KT8" s="148"/>
      <c r="KU8" s="148"/>
      <c r="KV8" s="148"/>
      <c r="KW8" s="148"/>
      <c r="KX8" s="148"/>
      <c r="KY8" s="148"/>
      <c r="KZ8" s="148"/>
      <c r="LA8" s="148"/>
      <c r="LB8" s="148"/>
      <c r="LC8" s="148"/>
      <c r="LD8" s="148"/>
      <c r="LE8" s="148"/>
      <c r="LF8" s="148"/>
      <c r="LG8" s="148"/>
      <c r="LH8" s="148"/>
      <c r="LI8" s="148"/>
      <c r="LJ8" s="148"/>
      <c r="LK8" s="148"/>
      <c r="LL8" s="148"/>
      <c r="LM8" s="148"/>
      <c r="LN8" s="148"/>
      <c r="LO8" s="148"/>
      <c r="LP8" s="148"/>
      <c r="LQ8" s="148"/>
      <c r="LR8" s="148"/>
      <c r="LS8" s="148"/>
      <c r="LT8" s="148"/>
      <c r="LU8" s="148"/>
      <c r="LV8" s="148"/>
      <c r="LW8" s="148"/>
      <c r="LX8" s="148"/>
      <c r="LY8" s="148"/>
      <c r="LZ8" s="148"/>
      <c r="MA8" s="148"/>
      <c r="MB8" s="148"/>
      <c r="MC8" s="148"/>
      <c r="MD8" s="148"/>
      <c r="ME8" s="148"/>
      <c r="MF8" s="148"/>
      <c r="MG8" s="148"/>
      <c r="MH8" s="148"/>
      <c r="MI8" s="148"/>
      <c r="MJ8" s="148"/>
      <c r="MK8" s="148"/>
      <c r="ML8" s="148"/>
      <c r="MM8" s="148"/>
      <c r="MN8" s="148"/>
      <c r="MO8" s="148"/>
      <c r="MP8" s="148"/>
      <c r="MQ8" s="148"/>
      <c r="MR8" s="148"/>
      <c r="MS8" s="148"/>
      <c r="MT8" s="148"/>
      <c r="MU8" s="148"/>
      <c r="MV8" s="148"/>
      <c r="MW8" s="148"/>
      <c r="MX8" s="148"/>
      <c r="MY8" s="148"/>
      <c r="MZ8" s="148"/>
      <c r="NA8" s="148"/>
      <c r="NB8" s="148"/>
      <c r="NC8" s="148"/>
      <c r="ND8" s="148"/>
      <c r="NE8" s="148"/>
      <c r="NF8" s="148"/>
      <c r="NG8" s="148"/>
      <c r="NH8" s="148"/>
      <c r="NI8" s="148"/>
      <c r="NJ8" s="148"/>
      <c r="NK8" s="148"/>
      <c r="NL8" s="148"/>
      <c r="NM8" s="148"/>
      <c r="NN8" s="148"/>
      <c r="NO8" s="148"/>
      <c r="NP8" s="148"/>
      <c r="NQ8" s="148"/>
      <c r="NR8" s="148"/>
      <c r="NS8" s="148"/>
      <c r="NT8" s="148"/>
      <c r="NU8" s="148"/>
      <c r="NV8" s="148"/>
      <c r="NW8" s="148"/>
      <c r="NX8" s="148"/>
      <c r="NY8" s="148"/>
      <c r="NZ8" s="148"/>
      <c r="OA8" s="148"/>
      <c r="OB8" s="148"/>
      <c r="OC8" s="148"/>
      <c r="OD8" s="148"/>
      <c r="OE8" s="148"/>
      <c r="OF8" s="148"/>
      <c r="OG8" s="148"/>
      <c r="OH8" s="148"/>
      <c r="OI8" s="148"/>
      <c r="OJ8" s="148"/>
      <c r="OK8" s="148"/>
      <c r="OL8" s="148"/>
      <c r="OM8" s="148"/>
      <c r="ON8" s="148"/>
      <c r="OO8" s="148"/>
      <c r="OP8" s="148"/>
      <c r="OQ8" s="148"/>
      <c r="OR8" s="148"/>
      <c r="OS8" s="148"/>
      <c r="OT8" s="148"/>
      <c r="OU8" s="148"/>
      <c r="OV8" s="148"/>
      <c r="OW8" s="148"/>
      <c r="OX8" s="148"/>
      <c r="OY8" s="148"/>
      <c r="OZ8" s="148"/>
      <c r="PA8" s="148"/>
      <c r="PB8" s="148"/>
      <c r="PC8" s="148"/>
      <c r="PD8" s="148"/>
      <c r="PE8" s="148"/>
      <c r="PF8" s="148"/>
      <c r="PG8" s="148"/>
      <c r="PH8" s="148"/>
      <c r="PI8" s="148"/>
      <c r="PJ8" s="148"/>
      <c r="PK8" s="148"/>
      <c r="PL8" s="148"/>
      <c r="PM8" s="148"/>
      <c r="PN8" s="148"/>
      <c r="PO8" s="148"/>
      <c r="PP8" s="148"/>
      <c r="PQ8" s="148"/>
      <c r="PR8" s="148"/>
      <c r="PS8" s="148"/>
      <c r="PT8" s="148"/>
      <c r="PU8" s="148"/>
      <c r="PV8" s="148"/>
      <c r="PW8" s="148"/>
      <c r="PX8" s="148"/>
      <c r="PY8" s="148"/>
      <c r="PZ8" s="148"/>
      <c r="QA8" s="148"/>
      <c r="QB8" s="148"/>
      <c r="QC8" s="148"/>
      <c r="QD8" s="148"/>
      <c r="QE8" s="148"/>
      <c r="QF8" s="148"/>
      <c r="QG8" s="148"/>
      <c r="QH8" s="148"/>
      <c r="QI8" s="148"/>
      <c r="QJ8" s="148"/>
      <c r="QK8" s="148"/>
      <c r="QL8" s="148"/>
      <c r="QM8" s="148"/>
      <c r="QN8" s="148"/>
      <c r="QO8" s="148"/>
      <c r="QP8" s="148"/>
      <c r="QQ8" s="148"/>
      <c r="QR8" s="148"/>
      <c r="QS8" s="148"/>
      <c r="QT8" s="148"/>
      <c r="QU8" s="148"/>
      <c r="QV8" s="148"/>
      <c r="QW8" s="148"/>
      <c r="QX8" s="148"/>
      <c r="QY8" s="148"/>
      <c r="QZ8" s="148"/>
      <c r="RA8" s="148"/>
      <c r="RB8" s="148"/>
      <c r="RC8" s="148"/>
      <c r="RD8" s="148"/>
      <c r="RE8" s="148"/>
      <c r="RF8" s="148"/>
      <c r="RG8" s="148"/>
      <c r="RH8" s="148"/>
      <c r="RI8" s="148"/>
      <c r="RJ8" s="148"/>
      <c r="RK8" s="148"/>
      <c r="RL8" s="148"/>
      <c r="RM8" s="148"/>
      <c r="RN8" s="148"/>
      <c r="RO8" s="148"/>
      <c r="RP8" s="148"/>
      <c r="RQ8" s="148"/>
      <c r="RR8" s="148"/>
      <c r="RS8" s="148"/>
      <c r="RT8" s="148"/>
      <c r="RU8" s="148"/>
      <c r="RV8" s="148"/>
      <c r="RW8" s="148"/>
      <c r="RX8" s="148"/>
      <c r="RY8" s="148"/>
      <c r="RZ8" s="148"/>
      <c r="SA8" s="148"/>
      <c r="SB8" s="148"/>
      <c r="SC8" s="148"/>
      <c r="SD8" s="148"/>
      <c r="SE8" s="148"/>
      <c r="SF8" s="148"/>
      <c r="SG8" s="148"/>
      <c r="SH8" s="148"/>
    </row>
    <row r="9" spans="1:16076" s="25" customFormat="1" ht="15" customHeight="1" x14ac:dyDescent="0.2">
      <c r="A9" s="50"/>
      <c r="B9" s="130"/>
      <c r="C9" s="27"/>
      <c r="D9" s="303" t="s">
        <v>645</v>
      </c>
      <c r="E9" s="29">
        <v>1.4999999999999999E-2</v>
      </c>
      <c r="F9" s="29">
        <v>0.03</v>
      </c>
      <c r="G9" s="29">
        <v>0.03</v>
      </c>
      <c r="H9" s="47">
        <v>0.03</v>
      </c>
      <c r="I9" s="29">
        <v>0</v>
      </c>
      <c r="J9" s="141"/>
      <c r="K9" s="42"/>
      <c r="L9" s="42"/>
      <c r="M9" s="1819" t="s">
        <v>591</v>
      </c>
      <c r="N9" s="1820"/>
      <c r="O9" s="1820"/>
      <c r="P9" s="1820"/>
      <c r="Q9" s="1820"/>
      <c r="R9" s="1821"/>
      <c r="S9" s="151">
        <v>7.4999999999999997E-3</v>
      </c>
      <c r="T9" s="225"/>
      <c r="U9" s="151">
        <v>0.01</v>
      </c>
      <c r="V9" s="144"/>
      <c r="W9" s="214"/>
      <c r="X9" s="174"/>
      <c r="Y9" s="174"/>
      <c r="Z9" s="174"/>
      <c r="AA9" s="174"/>
      <c r="AB9" s="174"/>
      <c r="AC9" s="174"/>
      <c r="AD9" s="174"/>
      <c r="AE9" s="174"/>
      <c r="AF9" s="174"/>
      <c r="AG9" s="174"/>
      <c r="AH9" s="174"/>
      <c r="AI9" s="216"/>
      <c r="AJ9" s="174"/>
      <c r="AK9" s="175"/>
      <c r="AL9" s="175"/>
      <c r="AM9" s="175"/>
      <c r="AN9" s="175"/>
      <c r="AO9" s="175"/>
      <c r="AP9" s="175"/>
      <c r="AQ9" s="175"/>
      <c r="AR9" s="175"/>
      <c r="AS9" s="175"/>
      <c r="AT9" s="175"/>
      <c r="AU9" s="175"/>
      <c r="AV9" s="175"/>
      <c r="AW9" s="175"/>
      <c r="AX9" s="175"/>
      <c r="AY9" s="175"/>
      <c r="AZ9" s="175"/>
      <c r="BA9" s="175"/>
      <c r="BB9" s="175"/>
      <c r="BC9" s="175"/>
      <c r="BD9" s="175"/>
      <c r="BE9" s="175"/>
      <c r="BF9" s="175"/>
      <c r="BG9" s="175"/>
      <c r="BH9" s="175"/>
      <c r="BI9" s="175"/>
      <c r="BJ9" s="175"/>
      <c r="BK9" s="175"/>
      <c r="BL9" s="175"/>
      <c r="BM9" s="175"/>
      <c r="BN9" s="175"/>
      <c r="BO9" s="175"/>
      <c r="BP9" s="175"/>
      <c r="BQ9" s="175"/>
      <c r="BR9" s="175"/>
      <c r="BS9" s="175"/>
      <c r="BT9" s="175"/>
      <c r="BU9" s="174"/>
      <c r="BV9" s="174"/>
      <c r="BW9" s="174"/>
      <c r="BX9" s="174"/>
      <c r="BY9" s="174"/>
      <c r="BZ9" s="174"/>
      <c r="CA9" s="174"/>
      <c r="CB9" s="174"/>
      <c r="CC9" s="174"/>
      <c r="CD9" s="174"/>
      <c r="CE9" s="174"/>
      <c r="CF9" s="174"/>
      <c r="CG9" s="174"/>
      <c r="CH9" s="174"/>
      <c r="CI9" s="174"/>
      <c r="CJ9" s="174"/>
      <c r="CK9" s="174"/>
      <c r="CL9" s="174"/>
      <c r="CM9" s="148"/>
      <c r="CN9" s="148"/>
      <c r="CO9" s="148"/>
      <c r="CP9" s="148"/>
      <c r="CQ9" s="148"/>
      <c r="CR9" s="148"/>
      <c r="CS9" s="148"/>
      <c r="CT9" s="148"/>
      <c r="CU9" s="148"/>
      <c r="CV9" s="148"/>
      <c r="CW9" s="148"/>
      <c r="CX9" s="148"/>
      <c r="CY9" s="148"/>
      <c r="CZ9" s="148"/>
      <c r="DA9" s="148"/>
      <c r="DB9" s="148"/>
      <c r="DC9" s="148"/>
      <c r="DD9" s="148"/>
      <c r="DE9" s="148"/>
      <c r="DF9" s="148"/>
      <c r="DG9" s="148"/>
      <c r="DH9" s="148"/>
      <c r="DI9" s="148"/>
      <c r="DJ9" s="148"/>
      <c r="DK9" s="148"/>
      <c r="DL9" s="148"/>
      <c r="DM9" s="148"/>
      <c r="DN9" s="148"/>
      <c r="DO9" s="148"/>
      <c r="DP9" s="148"/>
      <c r="DQ9" s="148"/>
      <c r="DR9" s="148"/>
      <c r="DS9" s="148"/>
      <c r="DT9" s="148"/>
      <c r="DU9" s="148"/>
      <c r="DV9" s="148"/>
      <c r="DW9" s="148"/>
      <c r="DX9" s="148"/>
      <c r="DY9" s="148"/>
      <c r="DZ9" s="148"/>
      <c r="EA9" s="148"/>
      <c r="EB9" s="148"/>
      <c r="EC9" s="148"/>
      <c r="ED9" s="148"/>
      <c r="EE9" s="148"/>
      <c r="EF9" s="148"/>
      <c r="EG9" s="148"/>
      <c r="EH9" s="148"/>
      <c r="EI9" s="148"/>
      <c r="EJ9" s="148"/>
      <c r="EK9" s="148"/>
      <c r="EL9" s="148"/>
      <c r="EM9" s="148"/>
      <c r="EN9" s="148"/>
      <c r="EO9" s="148"/>
      <c r="EP9" s="148"/>
      <c r="EQ9" s="148"/>
      <c r="ER9" s="148"/>
      <c r="ES9" s="148"/>
      <c r="ET9" s="148"/>
      <c r="EU9" s="148"/>
      <c r="EV9" s="148"/>
      <c r="EW9" s="148"/>
      <c r="EX9" s="148"/>
      <c r="EY9" s="148"/>
      <c r="EZ9" s="148"/>
      <c r="FA9" s="148"/>
      <c r="FB9" s="148"/>
      <c r="FC9" s="148"/>
      <c r="FD9" s="148"/>
      <c r="FE9" s="148"/>
      <c r="FF9" s="148"/>
      <c r="FG9" s="148"/>
      <c r="FH9" s="148"/>
      <c r="FI9" s="148"/>
      <c r="FJ9" s="148"/>
      <c r="FK9" s="148"/>
      <c r="FL9" s="148"/>
      <c r="FM9" s="148"/>
      <c r="FN9" s="148"/>
      <c r="FO9" s="148"/>
      <c r="FP9" s="148"/>
      <c r="FQ9" s="148"/>
      <c r="FR9" s="148"/>
      <c r="FS9" s="148"/>
      <c r="FT9" s="148"/>
      <c r="FU9" s="148"/>
      <c r="FV9" s="148"/>
      <c r="FW9" s="148"/>
      <c r="FX9" s="148"/>
      <c r="FY9" s="148"/>
      <c r="FZ9" s="148"/>
      <c r="GA9" s="148"/>
      <c r="GB9" s="148"/>
      <c r="GC9" s="148"/>
      <c r="GD9" s="148"/>
      <c r="GE9" s="148"/>
      <c r="GF9" s="148"/>
      <c r="GG9" s="148"/>
      <c r="GH9" s="148"/>
      <c r="GI9" s="148"/>
      <c r="GJ9" s="148"/>
      <c r="GK9" s="148"/>
      <c r="GL9" s="148"/>
      <c r="GM9" s="148"/>
      <c r="GN9" s="148"/>
      <c r="GO9" s="148"/>
      <c r="GP9" s="148"/>
      <c r="GQ9" s="148"/>
      <c r="GR9" s="148"/>
      <c r="GS9" s="148"/>
      <c r="GT9" s="148"/>
      <c r="GU9" s="148"/>
      <c r="GV9" s="148"/>
      <c r="GW9" s="148"/>
      <c r="GX9" s="148"/>
      <c r="GY9" s="148"/>
      <c r="GZ9" s="148"/>
      <c r="HA9" s="148"/>
      <c r="HB9" s="148"/>
      <c r="HC9" s="148"/>
      <c r="HD9" s="148"/>
      <c r="HE9" s="148"/>
      <c r="HF9" s="148"/>
      <c r="HG9" s="148"/>
      <c r="HH9" s="148"/>
      <c r="HI9" s="148"/>
      <c r="HJ9" s="148"/>
      <c r="HK9" s="148"/>
      <c r="HL9" s="148"/>
      <c r="HM9" s="148"/>
      <c r="HN9" s="148"/>
      <c r="HO9" s="148"/>
      <c r="HP9" s="148"/>
      <c r="HQ9" s="148"/>
      <c r="HR9" s="148"/>
      <c r="HS9" s="148"/>
      <c r="HT9" s="148"/>
      <c r="HU9" s="148"/>
      <c r="HV9" s="148"/>
      <c r="HW9" s="148"/>
      <c r="HX9" s="148"/>
      <c r="HY9" s="148"/>
      <c r="HZ9" s="148"/>
      <c r="IA9" s="148"/>
      <c r="IB9" s="148"/>
      <c r="IC9" s="148"/>
      <c r="ID9" s="148"/>
      <c r="IE9" s="148"/>
      <c r="IF9" s="148"/>
      <c r="IG9" s="148"/>
      <c r="IH9" s="148"/>
      <c r="II9" s="148"/>
      <c r="IJ9" s="148"/>
      <c r="IK9" s="148"/>
      <c r="IL9" s="148"/>
      <c r="IM9" s="148"/>
      <c r="IN9" s="148"/>
      <c r="IO9" s="148"/>
      <c r="IP9" s="148"/>
      <c r="IQ9" s="148"/>
      <c r="IR9" s="148"/>
      <c r="IS9" s="148"/>
      <c r="IT9" s="148"/>
      <c r="IU9" s="148"/>
      <c r="IV9" s="148"/>
      <c r="IW9" s="148"/>
      <c r="IX9" s="148"/>
      <c r="IY9" s="148"/>
      <c r="IZ9" s="148"/>
      <c r="JA9" s="148"/>
      <c r="JB9" s="148"/>
      <c r="JC9" s="148"/>
      <c r="JD9" s="148"/>
      <c r="JE9" s="148"/>
      <c r="JF9" s="148"/>
      <c r="JG9" s="148"/>
      <c r="JH9" s="148"/>
      <c r="JI9" s="148"/>
      <c r="JJ9" s="148"/>
      <c r="JK9" s="148"/>
      <c r="JL9" s="148"/>
      <c r="JM9" s="148"/>
      <c r="JN9" s="148"/>
      <c r="JO9" s="148"/>
      <c r="JP9" s="148"/>
      <c r="JQ9" s="148"/>
      <c r="JR9" s="148"/>
      <c r="JS9" s="148"/>
      <c r="JT9" s="148"/>
      <c r="JU9" s="148"/>
      <c r="JV9" s="148"/>
      <c r="JW9" s="148"/>
      <c r="JX9" s="148"/>
      <c r="JY9" s="148"/>
      <c r="JZ9" s="148"/>
      <c r="KA9" s="148"/>
      <c r="KB9" s="148"/>
      <c r="KC9" s="148"/>
      <c r="KD9" s="148"/>
      <c r="KE9" s="148"/>
      <c r="KF9" s="148"/>
      <c r="KG9" s="148"/>
      <c r="KH9" s="148"/>
      <c r="KI9" s="148"/>
      <c r="KJ9" s="148"/>
      <c r="KK9" s="148"/>
      <c r="KL9" s="148"/>
      <c r="KM9" s="148"/>
      <c r="KN9" s="148"/>
      <c r="KO9" s="148"/>
      <c r="KP9" s="148"/>
      <c r="KQ9" s="148"/>
      <c r="KR9" s="148"/>
      <c r="KS9" s="148"/>
      <c r="KT9" s="148"/>
      <c r="KU9" s="148"/>
      <c r="KV9" s="148"/>
      <c r="KW9" s="148"/>
      <c r="KX9" s="148"/>
      <c r="KY9" s="148"/>
      <c r="KZ9" s="148"/>
      <c r="LA9" s="148"/>
      <c r="LB9" s="148"/>
      <c r="LC9" s="148"/>
      <c r="LD9" s="148"/>
      <c r="LE9" s="148"/>
      <c r="LF9" s="148"/>
      <c r="LG9" s="148"/>
      <c r="LH9" s="148"/>
      <c r="LI9" s="148"/>
      <c r="LJ9" s="148"/>
      <c r="LK9" s="148"/>
      <c r="LL9" s="148"/>
      <c r="LM9" s="148"/>
      <c r="LN9" s="148"/>
      <c r="LO9" s="148"/>
      <c r="LP9" s="148"/>
      <c r="LQ9" s="148"/>
      <c r="LR9" s="148"/>
      <c r="LS9" s="148"/>
      <c r="LT9" s="148"/>
      <c r="LU9" s="148"/>
      <c r="LV9" s="148"/>
      <c r="LW9" s="148"/>
      <c r="LX9" s="148"/>
      <c r="LY9" s="148"/>
      <c r="LZ9" s="148"/>
      <c r="MA9" s="148"/>
      <c r="MB9" s="148"/>
      <c r="MC9" s="148"/>
      <c r="MD9" s="148"/>
      <c r="ME9" s="148"/>
      <c r="MF9" s="148"/>
      <c r="MG9" s="148"/>
      <c r="MH9" s="148"/>
      <c r="MI9" s="148"/>
      <c r="MJ9" s="148"/>
      <c r="MK9" s="148"/>
      <c r="ML9" s="148"/>
      <c r="MM9" s="148"/>
      <c r="MN9" s="148"/>
      <c r="MO9" s="148"/>
      <c r="MP9" s="148"/>
      <c r="MQ9" s="148"/>
      <c r="MR9" s="148"/>
      <c r="MS9" s="148"/>
      <c r="MT9" s="148"/>
      <c r="MU9" s="148"/>
      <c r="MV9" s="148"/>
      <c r="MW9" s="148"/>
      <c r="MX9" s="148"/>
      <c r="MY9" s="148"/>
      <c r="MZ9" s="148"/>
      <c r="NA9" s="148"/>
      <c r="NB9" s="148"/>
      <c r="NC9" s="148"/>
      <c r="ND9" s="148"/>
      <c r="NE9" s="148"/>
      <c r="NF9" s="148"/>
      <c r="NG9" s="148"/>
      <c r="NH9" s="148"/>
      <c r="NI9" s="148"/>
      <c r="NJ9" s="148"/>
      <c r="NK9" s="148"/>
      <c r="NL9" s="148"/>
      <c r="NM9" s="148"/>
      <c r="NN9" s="148"/>
      <c r="NO9" s="148"/>
      <c r="NP9" s="148"/>
      <c r="NQ9" s="148"/>
      <c r="NR9" s="148"/>
      <c r="NS9" s="148"/>
      <c r="NT9" s="148"/>
      <c r="NU9" s="148"/>
      <c r="NV9" s="148"/>
      <c r="NW9" s="148"/>
      <c r="NX9" s="148"/>
      <c r="NY9" s="148"/>
      <c r="NZ9" s="148"/>
      <c r="OA9" s="148"/>
      <c r="OB9" s="148"/>
      <c r="OC9" s="148"/>
      <c r="OD9" s="148"/>
      <c r="OE9" s="148"/>
      <c r="OF9" s="148"/>
      <c r="OG9" s="148"/>
      <c r="OH9" s="148"/>
      <c r="OI9" s="148"/>
      <c r="OJ9" s="148"/>
      <c r="OK9" s="148"/>
      <c r="OL9" s="148"/>
      <c r="OM9" s="148"/>
      <c r="ON9" s="148"/>
      <c r="OO9" s="148"/>
      <c r="OP9" s="148"/>
      <c r="OQ9" s="148"/>
      <c r="OR9" s="148"/>
      <c r="OS9" s="148"/>
      <c r="OT9" s="148"/>
      <c r="OU9" s="148"/>
      <c r="OV9" s="148"/>
      <c r="OW9" s="148"/>
      <c r="OX9" s="148"/>
      <c r="OY9" s="148"/>
      <c r="OZ9" s="148"/>
      <c r="PA9" s="148"/>
      <c r="PB9" s="148"/>
      <c r="PC9" s="148"/>
      <c r="PD9" s="148"/>
      <c r="PE9" s="148"/>
      <c r="PF9" s="148"/>
      <c r="PG9" s="148"/>
      <c r="PH9" s="148"/>
      <c r="PI9" s="148"/>
      <c r="PJ9" s="148"/>
      <c r="PK9" s="148"/>
      <c r="PL9" s="148"/>
      <c r="PM9" s="148"/>
      <c r="PN9" s="148"/>
      <c r="PO9" s="148"/>
      <c r="PP9" s="148"/>
      <c r="PQ9" s="148"/>
      <c r="PR9" s="148"/>
      <c r="PS9" s="148"/>
      <c r="PT9" s="148"/>
      <c r="PU9" s="148"/>
      <c r="PV9" s="148"/>
      <c r="PW9" s="148"/>
      <c r="PX9" s="148"/>
      <c r="PY9" s="148"/>
      <c r="PZ9" s="148"/>
      <c r="QA9" s="148"/>
      <c r="QB9" s="148"/>
      <c r="QC9" s="148"/>
      <c r="QD9" s="148"/>
      <c r="QE9" s="148"/>
      <c r="QF9" s="148"/>
      <c r="QG9" s="148"/>
      <c r="QH9" s="148"/>
      <c r="QI9" s="148"/>
      <c r="QJ9" s="148"/>
      <c r="QK9" s="148"/>
      <c r="QL9" s="148"/>
      <c r="QM9" s="148"/>
      <c r="QN9" s="148"/>
      <c r="QO9" s="148"/>
      <c r="QP9" s="148"/>
      <c r="QQ9" s="148"/>
      <c r="QR9" s="148"/>
      <c r="QS9" s="148"/>
      <c r="QT9" s="148"/>
      <c r="QU9" s="148"/>
      <c r="QV9" s="148"/>
      <c r="QW9" s="148"/>
      <c r="QX9" s="148"/>
      <c r="QY9" s="148"/>
      <c r="QZ9" s="148"/>
      <c r="RA9" s="148"/>
      <c r="RB9" s="148"/>
      <c r="RC9" s="148"/>
      <c r="RD9" s="148"/>
      <c r="RE9" s="148"/>
      <c r="RF9" s="148"/>
      <c r="RG9" s="148"/>
      <c r="RH9" s="148"/>
      <c r="RI9" s="148"/>
      <c r="RJ9" s="148"/>
      <c r="RK9" s="148"/>
      <c r="RL9" s="148"/>
      <c r="RM9" s="148"/>
      <c r="RN9" s="148"/>
      <c r="RO9" s="148"/>
      <c r="RP9" s="148"/>
      <c r="RQ9" s="148"/>
      <c r="RR9" s="148"/>
      <c r="RS9" s="148"/>
      <c r="RT9" s="148"/>
      <c r="RU9" s="148"/>
      <c r="RV9" s="148"/>
      <c r="RW9" s="148"/>
      <c r="RX9" s="148"/>
      <c r="RY9" s="148"/>
      <c r="RZ9" s="148"/>
      <c r="SA9" s="148"/>
      <c r="SB9" s="148"/>
      <c r="SC9" s="148"/>
      <c r="SD9" s="148"/>
      <c r="SE9" s="148"/>
      <c r="SF9" s="148"/>
      <c r="SG9" s="148"/>
      <c r="SH9" s="148"/>
    </row>
    <row r="10" spans="1:16076" s="25" customFormat="1" ht="15" customHeight="1" x14ac:dyDescent="0.2">
      <c r="A10" s="50"/>
      <c r="B10" s="130"/>
      <c r="C10" s="27"/>
      <c r="D10" s="303" t="s">
        <v>539</v>
      </c>
      <c r="E10" s="29">
        <v>0.05</v>
      </c>
      <c r="F10" s="29">
        <v>0.05</v>
      </c>
      <c r="G10" s="29">
        <v>0.05</v>
      </c>
      <c r="H10" s="47">
        <v>1</v>
      </c>
      <c r="I10" s="29">
        <v>0</v>
      </c>
      <c r="J10" s="141"/>
      <c r="K10" s="40"/>
      <c r="L10" s="40"/>
      <c r="M10" s="1819" t="s">
        <v>592</v>
      </c>
      <c r="N10" s="1820"/>
      <c r="O10" s="1820"/>
      <c r="P10" s="1820"/>
      <c r="Q10" s="1820"/>
      <c r="R10" s="1821"/>
      <c r="S10" s="30">
        <v>1.2500000000000001E-2</v>
      </c>
      <c r="T10" s="226"/>
      <c r="U10" s="30">
        <v>0.01</v>
      </c>
      <c r="V10" s="144"/>
      <c r="W10" s="214"/>
      <c r="X10" s="174"/>
      <c r="Y10" s="174"/>
      <c r="Z10" s="174"/>
      <c r="AA10" s="174"/>
      <c r="AB10" s="174"/>
      <c r="AC10" s="174"/>
      <c r="AD10" s="174"/>
      <c r="AE10" s="174"/>
      <c r="AF10" s="174"/>
      <c r="AG10" s="174"/>
      <c r="AH10" s="174"/>
      <c r="AI10" s="216"/>
      <c r="AJ10" s="174"/>
      <c r="AK10" s="175"/>
      <c r="AL10" s="175"/>
      <c r="AM10" s="175"/>
      <c r="AN10" s="175"/>
      <c r="AO10" s="175"/>
      <c r="AP10" s="175"/>
      <c r="AQ10" s="175"/>
      <c r="AR10" s="175"/>
      <c r="AS10" s="175"/>
      <c r="AT10" s="175"/>
      <c r="AU10" s="175"/>
      <c r="AV10" s="175"/>
      <c r="AW10" s="175"/>
      <c r="AX10" s="175"/>
      <c r="AY10" s="175"/>
      <c r="AZ10" s="175"/>
      <c r="BA10" s="175"/>
      <c r="BB10" s="175"/>
      <c r="BC10" s="175"/>
      <c r="BD10" s="175"/>
      <c r="BE10" s="175"/>
      <c r="BF10" s="175"/>
      <c r="BG10" s="175"/>
      <c r="BH10" s="175"/>
      <c r="BI10" s="175"/>
      <c r="BJ10" s="175"/>
      <c r="BK10" s="175"/>
      <c r="BL10" s="175"/>
      <c r="BM10" s="175"/>
      <c r="BN10" s="175"/>
      <c r="BO10" s="175"/>
      <c r="BP10" s="175"/>
      <c r="BQ10" s="175"/>
      <c r="BR10" s="175"/>
      <c r="BS10" s="175"/>
      <c r="BT10" s="175"/>
      <c r="BU10" s="174"/>
      <c r="BV10" s="174"/>
      <c r="BW10" s="174"/>
      <c r="BX10" s="174"/>
      <c r="BY10" s="174"/>
      <c r="BZ10" s="174"/>
      <c r="CA10" s="174"/>
      <c r="CB10" s="174"/>
      <c r="CC10" s="174"/>
      <c r="CD10" s="174"/>
      <c r="CE10" s="174"/>
      <c r="CF10" s="174"/>
      <c r="CG10" s="174"/>
      <c r="CH10" s="174"/>
      <c r="CI10" s="174"/>
      <c r="CJ10" s="174"/>
      <c r="CK10" s="174"/>
      <c r="CL10" s="174"/>
      <c r="CM10" s="148"/>
      <c r="CN10" s="148"/>
      <c r="CO10" s="148"/>
      <c r="CP10" s="148"/>
      <c r="CQ10" s="148"/>
      <c r="CR10" s="148"/>
      <c r="CS10" s="148"/>
      <c r="CT10" s="148"/>
      <c r="CU10" s="148"/>
      <c r="CV10" s="148"/>
      <c r="CW10" s="148"/>
      <c r="CX10" s="148"/>
      <c r="CY10" s="148"/>
      <c r="CZ10" s="148"/>
      <c r="DA10" s="148"/>
      <c r="DB10" s="148"/>
      <c r="DC10" s="148"/>
      <c r="DD10" s="148"/>
      <c r="DE10" s="148"/>
      <c r="DF10" s="148"/>
      <c r="DG10" s="148"/>
      <c r="DH10" s="148"/>
      <c r="DI10" s="148"/>
      <c r="DJ10" s="148"/>
      <c r="DK10" s="148"/>
      <c r="DL10" s="148"/>
      <c r="DM10" s="148"/>
      <c r="DN10" s="148"/>
      <c r="DO10" s="148"/>
      <c r="DP10" s="148"/>
      <c r="DQ10" s="148"/>
      <c r="DR10" s="148"/>
      <c r="DS10" s="148"/>
      <c r="DT10" s="148"/>
      <c r="DU10" s="148"/>
      <c r="DV10" s="148"/>
      <c r="DW10" s="148"/>
      <c r="DX10" s="148"/>
      <c r="DY10" s="148"/>
      <c r="DZ10" s="148"/>
      <c r="EA10" s="148"/>
      <c r="EB10" s="148"/>
      <c r="EC10" s="148"/>
      <c r="ED10" s="148"/>
      <c r="EE10" s="148"/>
      <c r="EF10" s="148"/>
      <c r="EG10" s="148"/>
      <c r="EH10" s="148"/>
      <c r="EI10" s="148"/>
      <c r="EJ10" s="148"/>
      <c r="EK10" s="148"/>
      <c r="EL10" s="148"/>
      <c r="EM10" s="148"/>
      <c r="EN10" s="148"/>
      <c r="EO10" s="148"/>
      <c r="EP10" s="148"/>
      <c r="EQ10" s="148"/>
      <c r="ER10" s="148"/>
      <c r="ES10" s="148"/>
      <c r="ET10" s="148"/>
      <c r="EU10" s="148"/>
      <c r="EV10" s="148"/>
      <c r="EW10" s="148"/>
      <c r="EX10" s="148"/>
      <c r="EY10" s="148"/>
      <c r="EZ10" s="148"/>
      <c r="FA10" s="148"/>
      <c r="FB10" s="148"/>
      <c r="FC10" s="148"/>
      <c r="FD10" s="148"/>
      <c r="FE10" s="148"/>
      <c r="FF10" s="148"/>
      <c r="FG10" s="148"/>
      <c r="FH10" s="148"/>
      <c r="FI10" s="148"/>
      <c r="FJ10" s="148"/>
      <c r="FK10" s="148"/>
      <c r="FL10" s="148"/>
      <c r="FM10" s="148"/>
      <c r="FN10" s="148"/>
      <c r="FO10" s="148"/>
      <c r="FP10" s="148"/>
      <c r="FQ10" s="148"/>
      <c r="FR10" s="148"/>
      <c r="FS10" s="148"/>
      <c r="FT10" s="148"/>
      <c r="FU10" s="148"/>
      <c r="FV10" s="148"/>
      <c r="FW10" s="148"/>
      <c r="FX10" s="148"/>
      <c r="FY10" s="148"/>
      <c r="FZ10" s="148"/>
      <c r="GA10" s="148"/>
      <c r="GB10" s="148"/>
      <c r="GC10" s="148"/>
      <c r="GD10" s="148"/>
      <c r="GE10" s="148"/>
      <c r="GF10" s="148"/>
      <c r="GG10" s="148"/>
      <c r="GH10" s="148"/>
      <c r="GI10" s="148"/>
      <c r="GJ10" s="148"/>
      <c r="GK10" s="148"/>
      <c r="GL10" s="148"/>
      <c r="GM10" s="148"/>
      <c r="GN10" s="148"/>
      <c r="GO10" s="148"/>
      <c r="GP10" s="148"/>
      <c r="GQ10" s="148"/>
      <c r="GR10" s="148"/>
      <c r="GS10" s="148"/>
      <c r="GT10" s="148"/>
      <c r="GU10" s="148"/>
      <c r="GV10" s="148"/>
      <c r="GW10" s="148"/>
      <c r="GX10" s="148"/>
      <c r="GY10" s="148"/>
      <c r="GZ10" s="148"/>
      <c r="HA10" s="148"/>
      <c r="HB10" s="148"/>
      <c r="HC10" s="148"/>
      <c r="HD10" s="148"/>
      <c r="HE10" s="148"/>
      <c r="HF10" s="148"/>
      <c r="HG10" s="148"/>
      <c r="HH10" s="148"/>
      <c r="HI10" s="148"/>
      <c r="HJ10" s="148"/>
      <c r="HK10" s="148"/>
      <c r="HL10" s="148"/>
      <c r="HM10" s="148"/>
      <c r="HN10" s="148"/>
      <c r="HO10" s="148"/>
      <c r="HP10" s="148"/>
      <c r="HQ10" s="148"/>
      <c r="HR10" s="148"/>
      <c r="HS10" s="148"/>
      <c r="HT10" s="148"/>
      <c r="HU10" s="148"/>
      <c r="HV10" s="148"/>
      <c r="HW10" s="148"/>
      <c r="HX10" s="148"/>
      <c r="HY10" s="148"/>
      <c r="HZ10" s="148"/>
      <c r="IA10" s="148"/>
      <c r="IB10" s="148"/>
      <c r="IC10" s="148"/>
      <c r="ID10" s="148"/>
      <c r="IE10" s="148"/>
      <c r="IF10" s="148"/>
      <c r="IG10" s="148"/>
      <c r="IH10" s="148"/>
      <c r="II10" s="148"/>
      <c r="IJ10" s="148"/>
      <c r="IK10" s="148"/>
      <c r="IL10" s="148"/>
      <c r="IM10" s="148"/>
      <c r="IN10" s="148"/>
      <c r="IO10" s="148"/>
      <c r="IP10" s="148"/>
      <c r="IQ10" s="148"/>
      <c r="IR10" s="148"/>
      <c r="IS10" s="148"/>
      <c r="IT10" s="148"/>
      <c r="IU10" s="148"/>
      <c r="IV10" s="148"/>
      <c r="IW10" s="148"/>
      <c r="IX10" s="148"/>
      <c r="IY10" s="148"/>
      <c r="IZ10" s="148"/>
      <c r="JA10" s="148"/>
      <c r="JB10" s="148"/>
      <c r="JC10" s="148"/>
      <c r="JD10" s="148"/>
      <c r="JE10" s="148"/>
      <c r="JF10" s="148"/>
      <c r="JG10" s="148"/>
      <c r="JH10" s="148"/>
      <c r="JI10" s="148"/>
      <c r="JJ10" s="148"/>
      <c r="JK10" s="148"/>
      <c r="JL10" s="148"/>
      <c r="JM10" s="148"/>
      <c r="JN10" s="148"/>
      <c r="JO10" s="148"/>
      <c r="JP10" s="148"/>
      <c r="JQ10" s="148"/>
      <c r="JR10" s="148"/>
      <c r="JS10" s="148"/>
      <c r="JT10" s="148"/>
      <c r="JU10" s="148"/>
      <c r="JV10" s="148"/>
      <c r="JW10" s="148"/>
      <c r="JX10" s="148"/>
      <c r="JY10" s="148"/>
      <c r="JZ10" s="148"/>
      <c r="KA10" s="148"/>
      <c r="KB10" s="148"/>
      <c r="KC10" s="148"/>
      <c r="KD10" s="148"/>
      <c r="KE10" s="148"/>
      <c r="KF10" s="148"/>
      <c r="KG10" s="148"/>
      <c r="KH10" s="148"/>
      <c r="KI10" s="148"/>
      <c r="KJ10" s="148"/>
      <c r="KK10" s="148"/>
      <c r="KL10" s="148"/>
      <c r="KM10" s="148"/>
      <c r="KN10" s="148"/>
      <c r="KO10" s="148"/>
      <c r="KP10" s="148"/>
      <c r="KQ10" s="148"/>
      <c r="KR10" s="148"/>
      <c r="KS10" s="148"/>
      <c r="KT10" s="148"/>
      <c r="KU10" s="148"/>
      <c r="KV10" s="148"/>
      <c r="KW10" s="148"/>
      <c r="KX10" s="148"/>
      <c r="KY10" s="148"/>
      <c r="KZ10" s="148"/>
      <c r="LA10" s="148"/>
      <c r="LB10" s="148"/>
      <c r="LC10" s="148"/>
      <c r="LD10" s="148"/>
      <c r="LE10" s="148"/>
      <c r="LF10" s="148"/>
      <c r="LG10" s="148"/>
      <c r="LH10" s="148"/>
      <c r="LI10" s="148"/>
      <c r="LJ10" s="148"/>
      <c r="LK10" s="148"/>
      <c r="LL10" s="148"/>
      <c r="LM10" s="148"/>
      <c r="LN10" s="148"/>
      <c r="LO10" s="148"/>
      <c r="LP10" s="148"/>
      <c r="LQ10" s="148"/>
      <c r="LR10" s="148"/>
      <c r="LS10" s="148"/>
      <c r="LT10" s="148"/>
      <c r="LU10" s="148"/>
      <c r="LV10" s="148"/>
      <c r="LW10" s="148"/>
      <c r="LX10" s="148"/>
      <c r="LY10" s="148"/>
      <c r="LZ10" s="148"/>
      <c r="MA10" s="148"/>
      <c r="MB10" s="148"/>
      <c r="MC10" s="148"/>
      <c r="MD10" s="148"/>
      <c r="ME10" s="148"/>
      <c r="MF10" s="148"/>
      <c r="MG10" s="148"/>
      <c r="MH10" s="148"/>
      <c r="MI10" s="148"/>
      <c r="MJ10" s="148"/>
      <c r="MK10" s="148"/>
      <c r="ML10" s="148"/>
      <c r="MM10" s="148"/>
      <c r="MN10" s="148"/>
      <c r="MO10" s="148"/>
      <c r="MP10" s="148"/>
      <c r="MQ10" s="148"/>
      <c r="MR10" s="148"/>
      <c r="MS10" s="148"/>
      <c r="MT10" s="148"/>
      <c r="MU10" s="148"/>
      <c r="MV10" s="148"/>
      <c r="MW10" s="148"/>
      <c r="MX10" s="148"/>
      <c r="MY10" s="148"/>
      <c r="MZ10" s="148"/>
      <c r="NA10" s="148"/>
      <c r="NB10" s="148"/>
      <c r="NC10" s="148"/>
      <c r="ND10" s="148"/>
      <c r="NE10" s="148"/>
      <c r="NF10" s="148"/>
      <c r="NG10" s="148"/>
      <c r="NH10" s="148"/>
      <c r="NI10" s="148"/>
      <c r="NJ10" s="148"/>
      <c r="NK10" s="148"/>
      <c r="NL10" s="148"/>
      <c r="NM10" s="148"/>
      <c r="NN10" s="148"/>
      <c r="NO10" s="148"/>
      <c r="NP10" s="148"/>
      <c r="NQ10" s="148"/>
      <c r="NR10" s="148"/>
      <c r="NS10" s="148"/>
      <c r="NT10" s="148"/>
      <c r="NU10" s="148"/>
      <c r="NV10" s="148"/>
      <c r="NW10" s="148"/>
      <c r="NX10" s="148"/>
      <c r="NY10" s="148"/>
      <c r="NZ10" s="148"/>
      <c r="OA10" s="148"/>
      <c r="OB10" s="148"/>
      <c r="OC10" s="148"/>
      <c r="OD10" s="148"/>
      <c r="OE10" s="148"/>
      <c r="OF10" s="148"/>
      <c r="OG10" s="148"/>
      <c r="OH10" s="148"/>
      <c r="OI10" s="148"/>
      <c r="OJ10" s="148"/>
      <c r="OK10" s="148"/>
      <c r="OL10" s="148"/>
      <c r="OM10" s="148"/>
      <c r="ON10" s="148"/>
      <c r="OO10" s="148"/>
      <c r="OP10" s="148"/>
      <c r="OQ10" s="148"/>
      <c r="OR10" s="148"/>
      <c r="OS10" s="148"/>
      <c r="OT10" s="148"/>
      <c r="OU10" s="148"/>
      <c r="OV10" s="148"/>
      <c r="OW10" s="148"/>
      <c r="OX10" s="148"/>
      <c r="OY10" s="148"/>
      <c r="OZ10" s="148"/>
      <c r="PA10" s="148"/>
      <c r="PB10" s="148"/>
      <c r="PC10" s="148"/>
      <c r="PD10" s="148"/>
      <c r="PE10" s="148"/>
      <c r="PF10" s="148"/>
      <c r="PG10" s="148"/>
      <c r="PH10" s="148"/>
      <c r="PI10" s="148"/>
      <c r="PJ10" s="148"/>
      <c r="PK10" s="148"/>
      <c r="PL10" s="148"/>
      <c r="PM10" s="148"/>
      <c r="PN10" s="148"/>
      <c r="PO10" s="148"/>
      <c r="PP10" s="148"/>
      <c r="PQ10" s="148"/>
      <c r="PR10" s="148"/>
      <c r="PS10" s="148"/>
      <c r="PT10" s="148"/>
      <c r="PU10" s="148"/>
      <c r="PV10" s="148"/>
      <c r="PW10" s="148"/>
      <c r="PX10" s="148"/>
      <c r="PY10" s="148"/>
      <c r="PZ10" s="148"/>
      <c r="QA10" s="148"/>
      <c r="QB10" s="148"/>
      <c r="QC10" s="148"/>
      <c r="QD10" s="148"/>
      <c r="QE10" s="148"/>
      <c r="QF10" s="148"/>
      <c r="QG10" s="148"/>
      <c r="QH10" s="148"/>
      <c r="QI10" s="148"/>
      <c r="QJ10" s="148"/>
      <c r="QK10" s="148"/>
      <c r="QL10" s="148"/>
      <c r="QM10" s="148"/>
      <c r="QN10" s="148"/>
      <c r="QO10" s="148"/>
      <c r="QP10" s="148"/>
      <c r="QQ10" s="148"/>
      <c r="QR10" s="148"/>
      <c r="QS10" s="148"/>
      <c r="QT10" s="148"/>
      <c r="QU10" s="148"/>
      <c r="QV10" s="148"/>
      <c r="QW10" s="148"/>
      <c r="QX10" s="148"/>
      <c r="QY10" s="148"/>
      <c r="QZ10" s="148"/>
      <c r="RA10" s="148"/>
      <c r="RB10" s="148"/>
      <c r="RC10" s="148"/>
      <c r="RD10" s="148"/>
      <c r="RE10" s="148"/>
      <c r="RF10" s="148"/>
      <c r="RG10" s="148"/>
      <c r="RH10" s="148"/>
      <c r="RI10" s="148"/>
      <c r="RJ10" s="148"/>
      <c r="RK10" s="148"/>
      <c r="RL10" s="148"/>
      <c r="RM10" s="148"/>
      <c r="RN10" s="148"/>
      <c r="RO10" s="148"/>
      <c r="RP10" s="148"/>
      <c r="RQ10" s="148"/>
      <c r="RR10" s="148"/>
      <c r="RS10" s="148"/>
      <c r="RT10" s="148"/>
      <c r="RU10" s="148"/>
      <c r="RV10" s="148"/>
      <c r="RW10" s="148"/>
      <c r="RX10" s="148"/>
      <c r="RY10" s="148"/>
      <c r="RZ10" s="148"/>
      <c r="SA10" s="148"/>
      <c r="SB10" s="148"/>
      <c r="SC10" s="148"/>
      <c r="SD10" s="148"/>
      <c r="SE10" s="148"/>
      <c r="SF10" s="148"/>
      <c r="SG10" s="148"/>
      <c r="SH10" s="148"/>
    </row>
    <row r="11" spans="1:16076" s="25" customFormat="1" ht="15" customHeight="1" x14ac:dyDescent="0.2">
      <c r="A11" s="50"/>
      <c r="B11" s="130"/>
      <c r="C11" s="27"/>
      <c r="D11" s="303" t="s">
        <v>533</v>
      </c>
      <c r="E11" s="29">
        <v>0.05</v>
      </c>
      <c r="F11" s="29">
        <v>0.05</v>
      </c>
      <c r="G11" s="29">
        <v>0.05</v>
      </c>
      <c r="H11" s="47">
        <v>1</v>
      </c>
      <c r="I11" s="29">
        <v>0</v>
      </c>
      <c r="J11" s="141"/>
      <c r="K11" s="40"/>
      <c r="L11" s="40"/>
      <c r="M11" s="1819" t="s">
        <v>473</v>
      </c>
      <c r="N11" s="1820"/>
      <c r="O11" s="1820"/>
      <c r="P11" s="1820"/>
      <c r="Q11" s="1820"/>
      <c r="R11" s="1821"/>
      <c r="S11" s="30">
        <v>2.5000000000000001E-2</v>
      </c>
      <c r="T11" s="226"/>
      <c r="U11" s="30">
        <v>3.5000000000000003E-2</v>
      </c>
      <c r="V11" s="144"/>
      <c r="W11" s="214"/>
      <c r="X11" s="174"/>
      <c r="Y11" s="174"/>
      <c r="Z11" s="174"/>
      <c r="AA11" s="174"/>
      <c r="AB11" s="174"/>
      <c r="AC11" s="174"/>
      <c r="AD11" s="174"/>
      <c r="AE11" s="174"/>
      <c r="AF11" s="174"/>
      <c r="AG11" s="174"/>
      <c r="AH11" s="174"/>
      <c r="AI11" s="216"/>
      <c r="AJ11" s="174"/>
      <c r="AK11" s="175"/>
      <c r="AL11" s="175"/>
      <c r="AM11" s="175"/>
      <c r="AN11" s="175"/>
      <c r="AO11" s="175"/>
      <c r="AP11" s="175"/>
      <c r="AQ11" s="175"/>
      <c r="AR11" s="175"/>
      <c r="AS11" s="175"/>
      <c r="AT11" s="175"/>
      <c r="AU11" s="175"/>
      <c r="AV11" s="175"/>
      <c r="AW11" s="175"/>
      <c r="AX11" s="175"/>
      <c r="AY11" s="175"/>
      <c r="AZ11" s="175"/>
      <c r="BA11" s="175"/>
      <c r="BB11" s="175"/>
      <c r="BC11" s="175"/>
      <c r="BD11" s="175"/>
      <c r="BE11" s="175"/>
      <c r="BF11" s="175"/>
      <c r="BG11" s="175"/>
      <c r="BH11" s="175"/>
      <c r="BI11" s="175"/>
      <c r="BJ11" s="175"/>
      <c r="BK11" s="175"/>
      <c r="BL11" s="175"/>
      <c r="BM11" s="175"/>
      <c r="BN11" s="175"/>
      <c r="BO11" s="175"/>
      <c r="BP11" s="175"/>
      <c r="BQ11" s="175"/>
      <c r="BR11" s="175"/>
      <c r="BS11" s="175"/>
      <c r="BT11" s="175"/>
      <c r="BU11" s="174"/>
      <c r="BV11" s="174"/>
      <c r="BW11" s="174"/>
      <c r="BX11" s="174"/>
      <c r="BY11" s="174"/>
      <c r="BZ11" s="174"/>
      <c r="CA11" s="174"/>
      <c r="CB11" s="174"/>
      <c r="CC11" s="174"/>
      <c r="CD11" s="174"/>
      <c r="CE11" s="174"/>
      <c r="CF11" s="174"/>
      <c r="CG11" s="174"/>
      <c r="CH11" s="174"/>
      <c r="CI11" s="174"/>
      <c r="CJ11" s="174"/>
      <c r="CK11" s="174"/>
      <c r="CL11" s="174"/>
      <c r="CM11" s="148"/>
      <c r="CN11" s="148"/>
      <c r="CO11" s="148"/>
      <c r="CP11" s="148"/>
      <c r="CQ11" s="148"/>
      <c r="CR11" s="148"/>
      <c r="CS11" s="148"/>
      <c r="CT11" s="148"/>
      <c r="CU11" s="148"/>
      <c r="CV11" s="148"/>
      <c r="CW11" s="148"/>
      <c r="CX11" s="148"/>
      <c r="CY11" s="148"/>
      <c r="CZ11" s="148"/>
      <c r="DA11" s="148"/>
      <c r="DB11" s="148"/>
      <c r="DC11" s="148"/>
      <c r="DD11" s="148"/>
      <c r="DE11" s="148"/>
      <c r="DF11" s="148"/>
      <c r="DG11" s="148"/>
      <c r="DH11" s="148"/>
      <c r="DI11" s="148"/>
      <c r="DJ11" s="148"/>
      <c r="DK11" s="148"/>
      <c r="DL11" s="148"/>
      <c r="DM11" s="148"/>
      <c r="DN11" s="148"/>
      <c r="DO11" s="148"/>
      <c r="DP11" s="148"/>
      <c r="DQ11" s="148"/>
      <c r="DR11" s="148"/>
      <c r="DS11" s="148"/>
      <c r="DT11" s="148"/>
      <c r="DU11" s="148"/>
      <c r="DV11" s="148"/>
      <c r="DW11" s="148"/>
      <c r="DX11" s="148"/>
      <c r="DY11" s="148"/>
      <c r="DZ11" s="148"/>
      <c r="EA11" s="148"/>
      <c r="EB11" s="148"/>
      <c r="EC11" s="148"/>
      <c r="ED11" s="148"/>
      <c r="EE11" s="148"/>
      <c r="EF11" s="148"/>
      <c r="EG11" s="148"/>
      <c r="EH11" s="148"/>
      <c r="EI11" s="148"/>
      <c r="EJ11" s="148"/>
      <c r="EK11" s="148"/>
      <c r="EL11" s="148"/>
      <c r="EM11" s="148"/>
      <c r="EN11" s="148"/>
      <c r="EO11" s="148"/>
      <c r="EP11" s="148"/>
      <c r="EQ11" s="148"/>
      <c r="ER11" s="148"/>
      <c r="ES11" s="148"/>
      <c r="ET11" s="148"/>
      <c r="EU11" s="148"/>
      <c r="EV11" s="148"/>
      <c r="EW11" s="148"/>
      <c r="EX11" s="148"/>
      <c r="EY11" s="148"/>
      <c r="EZ11" s="148"/>
      <c r="FA11" s="148"/>
      <c r="FB11" s="148"/>
      <c r="FC11" s="148"/>
      <c r="FD11" s="148"/>
      <c r="FE11" s="148"/>
      <c r="FF11" s="148"/>
      <c r="FG11" s="148"/>
      <c r="FH11" s="148"/>
      <c r="FI11" s="148"/>
      <c r="FJ11" s="148"/>
      <c r="FK11" s="148"/>
      <c r="FL11" s="148"/>
      <c r="FM11" s="148"/>
      <c r="FN11" s="148"/>
      <c r="FO11" s="148"/>
      <c r="FP11" s="148"/>
      <c r="FQ11" s="148"/>
      <c r="FR11" s="148"/>
      <c r="FS11" s="148"/>
      <c r="FT11" s="148"/>
      <c r="FU11" s="148"/>
      <c r="FV11" s="148"/>
      <c r="FW11" s="148"/>
      <c r="FX11" s="148"/>
      <c r="FY11" s="148"/>
      <c r="FZ11" s="148"/>
      <c r="GA11" s="148"/>
      <c r="GB11" s="148"/>
      <c r="GC11" s="148"/>
      <c r="GD11" s="148"/>
      <c r="GE11" s="148"/>
      <c r="GF11" s="148"/>
      <c r="GG11" s="148"/>
      <c r="GH11" s="148"/>
      <c r="GI11" s="148"/>
      <c r="GJ11" s="148"/>
      <c r="GK11" s="148"/>
      <c r="GL11" s="148"/>
      <c r="GM11" s="148"/>
      <c r="GN11" s="148"/>
      <c r="GO11" s="148"/>
      <c r="GP11" s="148"/>
      <c r="GQ11" s="148"/>
      <c r="GR11" s="148"/>
      <c r="GS11" s="148"/>
      <c r="GT11" s="148"/>
      <c r="GU11" s="148"/>
      <c r="GV11" s="148"/>
      <c r="GW11" s="148"/>
      <c r="GX11" s="148"/>
      <c r="GY11" s="148"/>
      <c r="GZ11" s="148"/>
      <c r="HA11" s="148"/>
      <c r="HB11" s="148"/>
      <c r="HC11" s="148"/>
      <c r="HD11" s="148"/>
      <c r="HE11" s="148"/>
      <c r="HF11" s="148"/>
      <c r="HG11" s="148"/>
      <c r="HH11" s="148"/>
      <c r="HI11" s="148"/>
      <c r="HJ11" s="148"/>
      <c r="HK11" s="148"/>
      <c r="HL11" s="148"/>
      <c r="HM11" s="148"/>
      <c r="HN11" s="148"/>
      <c r="HO11" s="148"/>
      <c r="HP11" s="148"/>
      <c r="HQ11" s="148"/>
      <c r="HR11" s="148"/>
      <c r="HS11" s="148"/>
      <c r="HT11" s="148"/>
      <c r="HU11" s="148"/>
      <c r="HV11" s="148"/>
      <c r="HW11" s="148"/>
      <c r="HX11" s="148"/>
      <c r="HY11" s="148"/>
      <c r="HZ11" s="148"/>
      <c r="IA11" s="148"/>
      <c r="IB11" s="148"/>
      <c r="IC11" s="148"/>
      <c r="ID11" s="148"/>
      <c r="IE11" s="148"/>
      <c r="IF11" s="148"/>
      <c r="IG11" s="148"/>
      <c r="IH11" s="148"/>
      <c r="II11" s="148"/>
      <c r="IJ11" s="148"/>
      <c r="IK11" s="148"/>
      <c r="IL11" s="148"/>
      <c r="IM11" s="148"/>
      <c r="IN11" s="148"/>
      <c r="IO11" s="148"/>
      <c r="IP11" s="148"/>
      <c r="IQ11" s="148"/>
      <c r="IR11" s="148"/>
      <c r="IS11" s="148"/>
      <c r="IT11" s="148"/>
      <c r="IU11" s="148"/>
      <c r="IV11" s="148"/>
      <c r="IW11" s="148"/>
      <c r="IX11" s="148"/>
      <c r="IY11" s="148"/>
      <c r="IZ11" s="148"/>
      <c r="JA11" s="148"/>
      <c r="JB11" s="148"/>
      <c r="JC11" s="148"/>
      <c r="JD11" s="148"/>
      <c r="JE11" s="148"/>
      <c r="JF11" s="148"/>
      <c r="JG11" s="148"/>
      <c r="JH11" s="148"/>
      <c r="JI11" s="148"/>
      <c r="JJ11" s="148"/>
      <c r="JK11" s="148"/>
      <c r="JL11" s="148"/>
      <c r="JM11" s="148"/>
      <c r="JN11" s="148"/>
      <c r="JO11" s="148"/>
      <c r="JP11" s="148"/>
      <c r="JQ11" s="148"/>
      <c r="JR11" s="148"/>
      <c r="JS11" s="148"/>
      <c r="JT11" s="148"/>
      <c r="JU11" s="148"/>
      <c r="JV11" s="148"/>
      <c r="JW11" s="148"/>
      <c r="JX11" s="148"/>
      <c r="JY11" s="148"/>
      <c r="JZ11" s="148"/>
      <c r="KA11" s="148"/>
      <c r="KB11" s="148"/>
      <c r="KC11" s="148"/>
      <c r="KD11" s="148"/>
      <c r="KE11" s="148"/>
      <c r="KF11" s="148"/>
      <c r="KG11" s="148"/>
      <c r="KH11" s="148"/>
      <c r="KI11" s="148"/>
      <c r="KJ11" s="148"/>
      <c r="KK11" s="148"/>
      <c r="KL11" s="148"/>
      <c r="KM11" s="148"/>
      <c r="KN11" s="148"/>
      <c r="KO11" s="148"/>
      <c r="KP11" s="148"/>
      <c r="KQ11" s="148"/>
      <c r="KR11" s="148"/>
      <c r="KS11" s="148"/>
      <c r="KT11" s="148"/>
      <c r="KU11" s="148"/>
      <c r="KV11" s="148"/>
      <c r="KW11" s="148"/>
      <c r="KX11" s="148"/>
      <c r="KY11" s="148"/>
      <c r="KZ11" s="148"/>
      <c r="LA11" s="148"/>
      <c r="LB11" s="148"/>
      <c r="LC11" s="148"/>
      <c r="LD11" s="148"/>
      <c r="LE11" s="148"/>
      <c r="LF11" s="148"/>
      <c r="LG11" s="148"/>
      <c r="LH11" s="148"/>
      <c r="LI11" s="148"/>
      <c r="LJ11" s="148"/>
      <c r="LK11" s="148"/>
      <c r="LL11" s="148"/>
      <c r="LM11" s="148"/>
      <c r="LN11" s="148"/>
      <c r="LO11" s="148"/>
      <c r="LP11" s="148"/>
      <c r="LQ11" s="148"/>
      <c r="LR11" s="148"/>
      <c r="LS11" s="148"/>
      <c r="LT11" s="148"/>
      <c r="LU11" s="148"/>
      <c r="LV11" s="148"/>
      <c r="LW11" s="148"/>
      <c r="LX11" s="148"/>
      <c r="LY11" s="148"/>
      <c r="LZ11" s="148"/>
      <c r="MA11" s="148"/>
      <c r="MB11" s="148"/>
      <c r="MC11" s="148"/>
      <c r="MD11" s="148"/>
      <c r="ME11" s="148"/>
      <c r="MF11" s="148"/>
      <c r="MG11" s="148"/>
      <c r="MH11" s="148"/>
      <c r="MI11" s="148"/>
      <c r="MJ11" s="148"/>
      <c r="MK11" s="148"/>
      <c r="ML11" s="148"/>
      <c r="MM11" s="148"/>
      <c r="MN11" s="148"/>
      <c r="MO11" s="148"/>
      <c r="MP11" s="148"/>
      <c r="MQ11" s="148"/>
      <c r="MR11" s="148"/>
      <c r="MS11" s="148"/>
      <c r="MT11" s="148"/>
      <c r="MU11" s="148"/>
      <c r="MV11" s="148"/>
      <c r="MW11" s="148"/>
      <c r="MX11" s="148"/>
      <c r="MY11" s="148"/>
      <c r="MZ11" s="148"/>
      <c r="NA11" s="148"/>
      <c r="NB11" s="148"/>
      <c r="NC11" s="148"/>
      <c r="ND11" s="148"/>
      <c r="NE11" s="148"/>
      <c r="NF11" s="148"/>
      <c r="NG11" s="148"/>
      <c r="NH11" s="148"/>
      <c r="NI11" s="148"/>
      <c r="NJ11" s="148"/>
      <c r="NK11" s="148"/>
      <c r="NL11" s="148"/>
      <c r="NM11" s="148"/>
      <c r="NN11" s="148"/>
      <c r="NO11" s="148"/>
      <c r="NP11" s="148"/>
      <c r="NQ11" s="148"/>
      <c r="NR11" s="148"/>
      <c r="NS11" s="148"/>
      <c r="NT11" s="148"/>
      <c r="NU11" s="148"/>
      <c r="NV11" s="148"/>
      <c r="NW11" s="148"/>
      <c r="NX11" s="148"/>
      <c r="NY11" s="148"/>
      <c r="NZ11" s="148"/>
      <c r="OA11" s="148"/>
      <c r="OB11" s="148"/>
      <c r="OC11" s="148"/>
      <c r="OD11" s="148"/>
      <c r="OE11" s="148"/>
      <c r="OF11" s="148"/>
      <c r="OG11" s="148"/>
      <c r="OH11" s="148"/>
      <c r="OI11" s="148"/>
      <c r="OJ11" s="148"/>
      <c r="OK11" s="148"/>
      <c r="OL11" s="148"/>
      <c r="OM11" s="148"/>
      <c r="ON11" s="148"/>
      <c r="OO11" s="148"/>
      <c r="OP11" s="148"/>
      <c r="OQ11" s="148"/>
      <c r="OR11" s="148"/>
      <c r="OS11" s="148"/>
      <c r="OT11" s="148"/>
      <c r="OU11" s="148"/>
      <c r="OV11" s="148"/>
      <c r="OW11" s="148"/>
      <c r="OX11" s="148"/>
      <c r="OY11" s="148"/>
      <c r="OZ11" s="148"/>
      <c r="PA11" s="148"/>
      <c r="PB11" s="148"/>
      <c r="PC11" s="148"/>
      <c r="PD11" s="148"/>
      <c r="PE11" s="148"/>
      <c r="PF11" s="148"/>
      <c r="PG11" s="148"/>
      <c r="PH11" s="148"/>
      <c r="PI11" s="148"/>
      <c r="PJ11" s="148"/>
      <c r="PK11" s="148"/>
      <c r="PL11" s="148"/>
      <c r="PM11" s="148"/>
      <c r="PN11" s="148"/>
      <c r="PO11" s="148"/>
      <c r="PP11" s="148"/>
      <c r="PQ11" s="148"/>
      <c r="PR11" s="148"/>
      <c r="PS11" s="148"/>
      <c r="PT11" s="148"/>
      <c r="PU11" s="148"/>
      <c r="PV11" s="148"/>
      <c r="PW11" s="148"/>
      <c r="PX11" s="148"/>
      <c r="PY11" s="148"/>
      <c r="PZ11" s="148"/>
      <c r="QA11" s="148"/>
      <c r="QB11" s="148"/>
      <c r="QC11" s="148"/>
      <c r="QD11" s="148"/>
      <c r="QE11" s="148"/>
      <c r="QF11" s="148"/>
      <c r="QG11" s="148"/>
      <c r="QH11" s="148"/>
      <c r="QI11" s="148"/>
      <c r="QJ11" s="148"/>
      <c r="QK11" s="148"/>
      <c r="QL11" s="148"/>
      <c r="QM11" s="148"/>
      <c r="QN11" s="148"/>
      <c r="QO11" s="148"/>
      <c r="QP11" s="148"/>
      <c r="QQ11" s="148"/>
      <c r="QR11" s="148"/>
      <c r="QS11" s="148"/>
      <c r="QT11" s="148"/>
      <c r="QU11" s="148"/>
      <c r="QV11" s="148"/>
      <c r="QW11" s="148"/>
      <c r="QX11" s="148"/>
      <c r="QY11" s="148"/>
      <c r="QZ11" s="148"/>
      <c r="RA11" s="148"/>
      <c r="RB11" s="148"/>
      <c r="RC11" s="148"/>
      <c r="RD11" s="148"/>
      <c r="RE11" s="148"/>
      <c r="RF11" s="148"/>
      <c r="RG11" s="148"/>
      <c r="RH11" s="148"/>
      <c r="RI11" s="148"/>
      <c r="RJ11" s="148"/>
      <c r="RK11" s="148"/>
      <c r="RL11" s="148"/>
      <c r="RM11" s="148"/>
      <c r="RN11" s="148"/>
      <c r="RO11" s="148"/>
      <c r="RP11" s="148"/>
      <c r="RQ11" s="148"/>
      <c r="RR11" s="148"/>
      <c r="RS11" s="148"/>
      <c r="RT11" s="148"/>
      <c r="RU11" s="148"/>
      <c r="RV11" s="148"/>
      <c r="RW11" s="148"/>
      <c r="RX11" s="148"/>
      <c r="RY11" s="148"/>
      <c r="RZ11" s="148"/>
      <c r="SA11" s="148"/>
      <c r="SB11" s="148"/>
      <c r="SC11" s="148"/>
      <c r="SD11" s="148"/>
      <c r="SE11" s="148"/>
      <c r="SF11" s="148"/>
      <c r="SG11" s="148"/>
      <c r="SH11" s="148"/>
    </row>
    <row r="12" spans="1:16076" s="25" customFormat="1" ht="15" customHeight="1" x14ac:dyDescent="0.2">
      <c r="A12" s="50"/>
      <c r="B12" s="130"/>
      <c r="C12" s="1830" t="s">
        <v>213</v>
      </c>
      <c r="D12" s="1830"/>
      <c r="E12" s="1830" t="s">
        <v>210</v>
      </c>
      <c r="F12" s="1830"/>
      <c r="G12" s="1830"/>
      <c r="H12" s="1830"/>
      <c r="I12" s="1830"/>
      <c r="J12" s="141"/>
      <c r="K12" s="40"/>
      <c r="L12" s="40"/>
      <c r="M12" s="1819" t="s">
        <v>474</v>
      </c>
      <c r="N12" s="1820"/>
      <c r="O12" s="1820"/>
      <c r="P12" s="1820"/>
      <c r="Q12" s="1820"/>
      <c r="R12" s="1821"/>
      <c r="S12" s="30">
        <v>2.5000000000000001E-2</v>
      </c>
      <c r="T12" s="226"/>
      <c r="U12" s="30">
        <v>0.05</v>
      </c>
      <c r="V12" s="144"/>
      <c r="W12" s="214"/>
      <c r="X12" s="174"/>
      <c r="Y12" s="174"/>
      <c r="Z12" s="174"/>
      <c r="AA12" s="174"/>
      <c r="AB12" s="174"/>
      <c r="AC12" s="174"/>
      <c r="AD12" s="174"/>
      <c r="AE12" s="174"/>
      <c r="AF12" s="174"/>
      <c r="AG12" s="174"/>
      <c r="AH12" s="174"/>
      <c r="AI12" s="216"/>
      <c r="AJ12" s="174"/>
      <c r="AK12" s="175"/>
      <c r="AL12" s="175"/>
      <c r="AM12" s="175"/>
      <c r="AN12" s="175"/>
      <c r="AO12" s="175"/>
      <c r="AP12" s="175"/>
      <c r="AQ12" s="175"/>
      <c r="AR12" s="175"/>
      <c r="AS12" s="175"/>
      <c r="AT12" s="175"/>
      <c r="AU12" s="175"/>
      <c r="AV12" s="175"/>
      <c r="AW12" s="175"/>
      <c r="AX12" s="175"/>
      <c r="AY12" s="175"/>
      <c r="AZ12" s="175"/>
      <c r="BA12" s="175"/>
      <c r="BB12" s="175"/>
      <c r="BC12" s="175"/>
      <c r="BD12" s="175"/>
      <c r="BE12" s="175"/>
      <c r="BF12" s="175"/>
      <c r="BG12" s="175"/>
      <c r="BH12" s="175"/>
      <c r="BI12" s="175"/>
      <c r="BJ12" s="175"/>
      <c r="BK12" s="175"/>
      <c r="BL12" s="175"/>
      <c r="BM12" s="175"/>
      <c r="BN12" s="175"/>
      <c r="BO12" s="175"/>
      <c r="BP12" s="175"/>
      <c r="BQ12" s="175"/>
      <c r="BR12" s="175"/>
      <c r="BS12" s="175"/>
      <c r="BT12" s="175"/>
      <c r="BU12" s="174"/>
      <c r="BV12" s="174"/>
      <c r="BW12" s="174"/>
      <c r="BX12" s="174"/>
      <c r="BY12" s="174"/>
      <c r="BZ12" s="174"/>
      <c r="CA12" s="174"/>
      <c r="CB12" s="174"/>
      <c r="CC12" s="174"/>
      <c r="CD12" s="174"/>
      <c r="CE12" s="174"/>
      <c r="CF12" s="174"/>
      <c r="CG12" s="174"/>
      <c r="CH12" s="174"/>
      <c r="CI12" s="174"/>
      <c r="CJ12" s="174"/>
      <c r="CK12" s="174"/>
      <c r="CL12" s="174"/>
      <c r="CM12" s="148"/>
      <c r="CN12" s="148"/>
      <c r="CO12" s="148"/>
      <c r="CP12" s="148"/>
      <c r="CQ12" s="148"/>
      <c r="CR12" s="148"/>
      <c r="CS12" s="148"/>
      <c r="CT12" s="148"/>
      <c r="CU12" s="148"/>
      <c r="CV12" s="148"/>
      <c r="CW12" s="148"/>
      <c r="CX12" s="148"/>
      <c r="CY12" s="148"/>
      <c r="CZ12" s="148"/>
      <c r="DA12" s="148"/>
      <c r="DB12" s="148"/>
      <c r="DC12" s="148"/>
      <c r="DD12" s="148"/>
      <c r="DE12" s="148"/>
      <c r="DF12" s="148"/>
      <c r="DG12" s="148"/>
      <c r="DH12" s="148"/>
      <c r="DI12" s="148"/>
      <c r="DJ12" s="148"/>
      <c r="DK12" s="148"/>
      <c r="DL12" s="148"/>
      <c r="DM12" s="148"/>
      <c r="DN12" s="148"/>
      <c r="DO12" s="148"/>
      <c r="DP12" s="148"/>
      <c r="DQ12" s="148"/>
      <c r="DR12" s="148"/>
      <c r="DS12" s="148"/>
      <c r="DT12" s="148"/>
      <c r="DU12" s="148"/>
      <c r="DV12" s="148"/>
      <c r="DW12" s="148"/>
      <c r="DX12" s="148"/>
      <c r="DY12" s="148"/>
      <c r="DZ12" s="148"/>
      <c r="EA12" s="148"/>
      <c r="EB12" s="148"/>
      <c r="EC12" s="148"/>
      <c r="ED12" s="148"/>
      <c r="EE12" s="148"/>
      <c r="EF12" s="148"/>
      <c r="EG12" s="148"/>
      <c r="EH12" s="148"/>
      <c r="EI12" s="148"/>
      <c r="EJ12" s="148"/>
      <c r="EK12" s="148"/>
      <c r="EL12" s="148"/>
      <c r="EM12" s="148"/>
      <c r="EN12" s="148"/>
      <c r="EO12" s="148"/>
      <c r="EP12" s="148"/>
      <c r="EQ12" s="148"/>
      <c r="ER12" s="148"/>
      <c r="ES12" s="148"/>
      <c r="ET12" s="148"/>
      <c r="EU12" s="148"/>
      <c r="EV12" s="148"/>
      <c r="EW12" s="148"/>
      <c r="EX12" s="148"/>
      <c r="EY12" s="148"/>
      <c r="EZ12" s="148"/>
      <c r="FA12" s="148"/>
      <c r="FB12" s="148"/>
      <c r="FC12" s="148"/>
      <c r="FD12" s="148"/>
      <c r="FE12" s="148"/>
      <c r="FF12" s="148"/>
      <c r="FG12" s="148"/>
      <c r="FH12" s="148"/>
      <c r="FI12" s="148"/>
      <c r="FJ12" s="148"/>
      <c r="FK12" s="148"/>
      <c r="FL12" s="148"/>
      <c r="FM12" s="148"/>
      <c r="FN12" s="148"/>
      <c r="FO12" s="148"/>
      <c r="FP12" s="148"/>
      <c r="FQ12" s="148"/>
      <c r="FR12" s="148"/>
      <c r="FS12" s="148"/>
      <c r="FT12" s="148"/>
      <c r="FU12" s="148"/>
      <c r="FV12" s="148"/>
      <c r="FW12" s="148"/>
      <c r="FX12" s="148"/>
      <c r="FY12" s="148"/>
      <c r="FZ12" s="148"/>
      <c r="GA12" s="148"/>
      <c r="GB12" s="148"/>
      <c r="GC12" s="148"/>
      <c r="GD12" s="148"/>
      <c r="GE12" s="148"/>
      <c r="GF12" s="148"/>
      <c r="GG12" s="148"/>
      <c r="GH12" s="148"/>
      <c r="GI12" s="148"/>
      <c r="GJ12" s="148"/>
      <c r="GK12" s="148"/>
      <c r="GL12" s="148"/>
      <c r="GM12" s="148"/>
      <c r="GN12" s="148"/>
      <c r="GO12" s="148"/>
      <c r="GP12" s="148"/>
      <c r="GQ12" s="148"/>
      <c r="GR12" s="148"/>
      <c r="GS12" s="148"/>
      <c r="GT12" s="148"/>
      <c r="GU12" s="148"/>
      <c r="GV12" s="148"/>
      <c r="GW12" s="148"/>
      <c r="GX12" s="148"/>
      <c r="GY12" s="148"/>
      <c r="GZ12" s="148"/>
      <c r="HA12" s="148"/>
      <c r="HB12" s="148"/>
      <c r="HC12" s="148"/>
      <c r="HD12" s="148"/>
      <c r="HE12" s="148"/>
      <c r="HF12" s="148"/>
      <c r="HG12" s="148"/>
      <c r="HH12" s="148"/>
      <c r="HI12" s="148"/>
      <c r="HJ12" s="148"/>
      <c r="HK12" s="148"/>
      <c r="HL12" s="148"/>
      <c r="HM12" s="148"/>
      <c r="HN12" s="148"/>
      <c r="HO12" s="148"/>
      <c r="HP12" s="148"/>
      <c r="HQ12" s="148"/>
      <c r="HR12" s="148"/>
      <c r="HS12" s="148"/>
      <c r="HT12" s="148"/>
      <c r="HU12" s="148"/>
      <c r="HV12" s="148"/>
      <c r="HW12" s="148"/>
      <c r="HX12" s="148"/>
      <c r="HY12" s="148"/>
      <c r="HZ12" s="148"/>
      <c r="IA12" s="148"/>
      <c r="IB12" s="148"/>
      <c r="IC12" s="148"/>
      <c r="ID12" s="148"/>
      <c r="IE12" s="148"/>
      <c r="IF12" s="148"/>
      <c r="IG12" s="148"/>
      <c r="IH12" s="148"/>
      <c r="II12" s="148"/>
      <c r="IJ12" s="148"/>
      <c r="IK12" s="148"/>
      <c r="IL12" s="148"/>
      <c r="IM12" s="148"/>
      <c r="IN12" s="148"/>
      <c r="IO12" s="148"/>
      <c r="IP12" s="148"/>
      <c r="IQ12" s="148"/>
      <c r="IR12" s="148"/>
      <c r="IS12" s="148"/>
      <c r="IT12" s="148"/>
      <c r="IU12" s="148"/>
      <c r="IV12" s="148"/>
      <c r="IW12" s="148"/>
      <c r="IX12" s="148"/>
      <c r="IY12" s="148"/>
      <c r="IZ12" s="148"/>
      <c r="JA12" s="148"/>
      <c r="JB12" s="148"/>
      <c r="JC12" s="148"/>
      <c r="JD12" s="148"/>
      <c r="JE12" s="148"/>
      <c r="JF12" s="148"/>
      <c r="JG12" s="148"/>
      <c r="JH12" s="148"/>
      <c r="JI12" s="148"/>
      <c r="JJ12" s="148"/>
      <c r="JK12" s="148"/>
      <c r="JL12" s="148"/>
      <c r="JM12" s="148"/>
      <c r="JN12" s="148"/>
      <c r="JO12" s="148"/>
      <c r="JP12" s="148"/>
      <c r="JQ12" s="148"/>
      <c r="JR12" s="148"/>
      <c r="JS12" s="148"/>
      <c r="JT12" s="148"/>
      <c r="JU12" s="148"/>
      <c r="JV12" s="148"/>
      <c r="JW12" s="148"/>
      <c r="JX12" s="148"/>
      <c r="JY12" s="148"/>
      <c r="JZ12" s="148"/>
      <c r="KA12" s="148"/>
      <c r="KB12" s="148"/>
      <c r="KC12" s="148"/>
      <c r="KD12" s="148"/>
      <c r="KE12" s="148"/>
      <c r="KF12" s="148"/>
      <c r="KG12" s="148"/>
      <c r="KH12" s="148"/>
      <c r="KI12" s="148"/>
      <c r="KJ12" s="148"/>
      <c r="KK12" s="148"/>
      <c r="KL12" s="148"/>
      <c r="KM12" s="148"/>
      <c r="KN12" s="148"/>
      <c r="KO12" s="148"/>
      <c r="KP12" s="148"/>
      <c r="KQ12" s="148"/>
      <c r="KR12" s="148"/>
      <c r="KS12" s="148"/>
      <c r="KT12" s="148"/>
      <c r="KU12" s="148"/>
      <c r="KV12" s="148"/>
      <c r="KW12" s="148"/>
      <c r="KX12" s="148"/>
      <c r="KY12" s="148"/>
      <c r="KZ12" s="148"/>
      <c r="LA12" s="148"/>
      <c r="LB12" s="148"/>
      <c r="LC12" s="148"/>
      <c r="LD12" s="148"/>
      <c r="LE12" s="148"/>
      <c r="LF12" s="148"/>
      <c r="LG12" s="148"/>
      <c r="LH12" s="148"/>
      <c r="LI12" s="148"/>
      <c r="LJ12" s="148"/>
      <c r="LK12" s="148"/>
      <c r="LL12" s="148"/>
      <c r="LM12" s="148"/>
      <c r="LN12" s="148"/>
      <c r="LO12" s="148"/>
      <c r="LP12" s="148"/>
      <c r="LQ12" s="148"/>
      <c r="LR12" s="148"/>
      <c r="LS12" s="148"/>
      <c r="LT12" s="148"/>
      <c r="LU12" s="148"/>
      <c r="LV12" s="148"/>
      <c r="LW12" s="148"/>
      <c r="LX12" s="148"/>
      <c r="LY12" s="148"/>
      <c r="LZ12" s="148"/>
      <c r="MA12" s="148"/>
      <c r="MB12" s="148"/>
      <c r="MC12" s="148"/>
      <c r="MD12" s="148"/>
      <c r="ME12" s="148"/>
      <c r="MF12" s="148"/>
      <c r="MG12" s="148"/>
      <c r="MH12" s="148"/>
      <c r="MI12" s="148"/>
      <c r="MJ12" s="148"/>
      <c r="MK12" s="148"/>
      <c r="ML12" s="148"/>
      <c r="MM12" s="148"/>
      <c r="MN12" s="148"/>
      <c r="MO12" s="148"/>
      <c r="MP12" s="148"/>
      <c r="MQ12" s="148"/>
      <c r="MR12" s="148"/>
      <c r="MS12" s="148"/>
      <c r="MT12" s="148"/>
      <c r="MU12" s="148"/>
      <c r="MV12" s="148"/>
      <c r="MW12" s="148"/>
      <c r="MX12" s="148"/>
      <c r="MY12" s="148"/>
      <c r="MZ12" s="148"/>
      <c r="NA12" s="148"/>
      <c r="NB12" s="148"/>
      <c r="NC12" s="148"/>
      <c r="ND12" s="148"/>
      <c r="NE12" s="148"/>
      <c r="NF12" s="148"/>
      <c r="NG12" s="148"/>
      <c r="NH12" s="148"/>
      <c r="NI12" s="148"/>
      <c r="NJ12" s="148"/>
      <c r="NK12" s="148"/>
      <c r="NL12" s="148"/>
      <c r="NM12" s="148"/>
      <c r="NN12" s="148"/>
      <c r="NO12" s="148"/>
      <c r="NP12" s="148"/>
      <c r="NQ12" s="148"/>
      <c r="NR12" s="148"/>
      <c r="NS12" s="148"/>
      <c r="NT12" s="148"/>
      <c r="NU12" s="148"/>
      <c r="NV12" s="148"/>
      <c r="NW12" s="148"/>
      <c r="NX12" s="148"/>
      <c r="NY12" s="148"/>
      <c r="NZ12" s="148"/>
      <c r="OA12" s="148"/>
      <c r="OB12" s="148"/>
      <c r="OC12" s="148"/>
      <c r="OD12" s="148"/>
      <c r="OE12" s="148"/>
      <c r="OF12" s="148"/>
      <c r="OG12" s="148"/>
      <c r="OH12" s="148"/>
      <c r="OI12" s="148"/>
      <c r="OJ12" s="148"/>
      <c r="OK12" s="148"/>
      <c r="OL12" s="148"/>
      <c r="OM12" s="148"/>
      <c r="ON12" s="148"/>
      <c r="OO12" s="148"/>
      <c r="OP12" s="148"/>
      <c r="OQ12" s="148"/>
      <c r="OR12" s="148"/>
      <c r="OS12" s="148"/>
      <c r="OT12" s="148"/>
      <c r="OU12" s="148"/>
      <c r="OV12" s="148"/>
      <c r="OW12" s="148"/>
      <c r="OX12" s="148"/>
      <c r="OY12" s="148"/>
      <c r="OZ12" s="148"/>
      <c r="PA12" s="148"/>
      <c r="PB12" s="148"/>
      <c r="PC12" s="148"/>
      <c r="PD12" s="148"/>
      <c r="PE12" s="148"/>
      <c r="PF12" s="148"/>
      <c r="PG12" s="148"/>
      <c r="PH12" s="148"/>
      <c r="PI12" s="148"/>
      <c r="PJ12" s="148"/>
      <c r="PK12" s="148"/>
      <c r="PL12" s="148"/>
      <c r="PM12" s="148"/>
      <c r="PN12" s="148"/>
      <c r="PO12" s="148"/>
      <c r="PP12" s="148"/>
      <c r="PQ12" s="148"/>
      <c r="PR12" s="148"/>
      <c r="PS12" s="148"/>
      <c r="PT12" s="148"/>
      <c r="PU12" s="148"/>
      <c r="PV12" s="148"/>
      <c r="PW12" s="148"/>
      <c r="PX12" s="148"/>
      <c r="PY12" s="148"/>
      <c r="PZ12" s="148"/>
      <c r="QA12" s="148"/>
      <c r="QB12" s="148"/>
      <c r="QC12" s="148"/>
      <c r="QD12" s="148"/>
      <c r="QE12" s="148"/>
      <c r="QF12" s="148"/>
      <c r="QG12" s="148"/>
      <c r="QH12" s="148"/>
      <c r="QI12" s="148"/>
      <c r="QJ12" s="148"/>
      <c r="QK12" s="148"/>
      <c r="QL12" s="148"/>
      <c r="QM12" s="148"/>
      <c r="QN12" s="148"/>
      <c r="QO12" s="148"/>
      <c r="QP12" s="148"/>
      <c r="QQ12" s="148"/>
      <c r="QR12" s="148"/>
      <c r="QS12" s="148"/>
      <c r="QT12" s="148"/>
      <c r="QU12" s="148"/>
      <c r="QV12" s="148"/>
      <c r="QW12" s="148"/>
      <c r="QX12" s="148"/>
      <c r="QY12" s="148"/>
      <c r="QZ12" s="148"/>
      <c r="RA12" s="148"/>
      <c r="RB12" s="148"/>
      <c r="RC12" s="148"/>
      <c r="RD12" s="148"/>
      <c r="RE12" s="148"/>
      <c r="RF12" s="148"/>
      <c r="RG12" s="148"/>
      <c r="RH12" s="148"/>
      <c r="RI12" s="148"/>
      <c r="RJ12" s="148"/>
      <c r="RK12" s="148"/>
      <c r="RL12" s="148"/>
      <c r="RM12" s="148"/>
      <c r="RN12" s="148"/>
      <c r="RO12" s="148"/>
      <c r="RP12" s="148"/>
      <c r="RQ12" s="148"/>
      <c r="RR12" s="148"/>
      <c r="RS12" s="148"/>
      <c r="RT12" s="148"/>
      <c r="RU12" s="148"/>
      <c r="RV12" s="148"/>
      <c r="RW12" s="148"/>
      <c r="RX12" s="148"/>
      <c r="RY12" s="148"/>
      <c r="RZ12" s="148"/>
      <c r="SA12" s="148"/>
      <c r="SB12" s="148"/>
      <c r="SC12" s="148"/>
      <c r="SD12" s="148"/>
      <c r="SE12" s="148"/>
      <c r="SF12" s="148"/>
      <c r="SG12" s="148"/>
      <c r="SH12" s="148"/>
    </row>
    <row r="13" spans="1:16076" s="25" customFormat="1" ht="15" customHeight="1" x14ac:dyDescent="0.2">
      <c r="A13" s="50"/>
      <c r="B13" s="130"/>
      <c r="C13" s="27"/>
      <c r="D13" s="304" t="s">
        <v>214</v>
      </c>
      <c r="E13" s="28">
        <v>0.1</v>
      </c>
      <c r="F13" s="28">
        <v>0.1</v>
      </c>
      <c r="G13" s="28">
        <v>0.1</v>
      </c>
      <c r="H13" s="227">
        <v>1</v>
      </c>
      <c r="I13" s="28">
        <v>0</v>
      </c>
      <c r="J13" s="141"/>
      <c r="K13" s="40"/>
      <c r="L13" s="40"/>
      <c r="M13" s="1819" t="s">
        <v>475</v>
      </c>
      <c r="N13" s="1820"/>
      <c r="O13" s="1820"/>
      <c r="P13" s="1820"/>
      <c r="Q13" s="1820"/>
      <c r="R13" s="1821"/>
      <c r="S13" s="31">
        <v>2.5000000000000001E-2</v>
      </c>
      <c r="T13" s="224"/>
      <c r="U13" s="32">
        <v>0.05</v>
      </c>
      <c r="V13" s="144"/>
      <c r="W13" s="214"/>
      <c r="X13" s="174"/>
      <c r="Y13" s="174"/>
      <c r="Z13" s="174"/>
      <c r="AA13" s="174"/>
      <c r="AB13" s="174"/>
      <c r="AC13" s="174"/>
      <c r="AD13" s="174"/>
      <c r="AE13" s="174"/>
      <c r="AF13" s="174"/>
      <c r="AG13" s="174"/>
      <c r="AH13" s="174"/>
      <c r="AI13" s="216"/>
      <c r="AJ13" s="174"/>
      <c r="AK13" s="175"/>
      <c r="AL13" s="175"/>
      <c r="AM13" s="175"/>
      <c r="AN13" s="175"/>
      <c r="AO13" s="175"/>
      <c r="AP13" s="175"/>
      <c r="AQ13" s="175"/>
      <c r="AR13" s="175"/>
      <c r="AS13" s="175"/>
      <c r="AT13" s="175"/>
      <c r="AU13" s="175"/>
      <c r="AV13" s="175"/>
      <c r="AW13" s="175"/>
      <c r="AX13" s="175"/>
      <c r="AY13" s="175"/>
      <c r="AZ13" s="175"/>
      <c r="BA13" s="175"/>
      <c r="BB13" s="175"/>
      <c r="BC13" s="175"/>
      <c r="BD13" s="175"/>
      <c r="BE13" s="175"/>
      <c r="BF13" s="175"/>
      <c r="BG13" s="175"/>
      <c r="BH13" s="175"/>
      <c r="BI13" s="175"/>
      <c r="BJ13" s="175"/>
      <c r="BK13" s="175"/>
      <c r="BL13" s="175"/>
      <c r="BM13" s="175"/>
      <c r="BN13" s="175"/>
      <c r="BO13" s="175"/>
      <c r="BP13" s="175"/>
      <c r="BQ13" s="175"/>
      <c r="BR13" s="175"/>
      <c r="BS13" s="175"/>
      <c r="BT13" s="175"/>
      <c r="BU13" s="174"/>
      <c r="BV13" s="174"/>
      <c r="BW13" s="174"/>
      <c r="BX13" s="174"/>
      <c r="BY13" s="174"/>
      <c r="BZ13" s="174"/>
      <c r="CA13" s="174"/>
      <c r="CB13" s="174"/>
      <c r="CC13" s="174"/>
      <c r="CD13" s="174"/>
      <c r="CE13" s="174"/>
      <c r="CF13" s="174"/>
      <c r="CG13" s="174"/>
      <c r="CH13" s="174"/>
      <c r="CI13" s="174"/>
      <c r="CJ13" s="174"/>
      <c r="CK13" s="174"/>
      <c r="CL13" s="174"/>
      <c r="CM13" s="148"/>
      <c r="CN13" s="148"/>
      <c r="CO13" s="148"/>
      <c r="CP13" s="148"/>
      <c r="CQ13" s="148"/>
      <c r="CR13" s="148"/>
      <c r="CS13" s="148"/>
      <c r="CT13" s="148"/>
      <c r="CU13" s="148"/>
      <c r="CV13" s="148"/>
      <c r="CW13" s="148"/>
      <c r="CX13" s="148"/>
      <c r="CY13" s="148"/>
      <c r="CZ13" s="148"/>
      <c r="DA13" s="148"/>
      <c r="DB13" s="148"/>
      <c r="DC13" s="148"/>
      <c r="DD13" s="148"/>
      <c r="DE13" s="148"/>
      <c r="DF13" s="148"/>
      <c r="DG13" s="148"/>
      <c r="DH13" s="148"/>
      <c r="DI13" s="148"/>
      <c r="DJ13" s="148"/>
      <c r="DK13" s="148"/>
      <c r="DL13" s="148"/>
      <c r="DM13" s="148"/>
      <c r="DN13" s="148"/>
      <c r="DO13" s="148"/>
      <c r="DP13" s="148"/>
      <c r="DQ13" s="148"/>
      <c r="DR13" s="148"/>
      <c r="DS13" s="148"/>
      <c r="DT13" s="148"/>
      <c r="DU13" s="148"/>
      <c r="DV13" s="148"/>
      <c r="DW13" s="148"/>
      <c r="DX13" s="148"/>
      <c r="DY13" s="148"/>
      <c r="DZ13" s="148"/>
      <c r="EA13" s="148"/>
      <c r="EB13" s="148"/>
      <c r="EC13" s="148"/>
      <c r="ED13" s="148"/>
      <c r="EE13" s="148"/>
      <c r="EF13" s="148"/>
      <c r="EG13" s="148"/>
      <c r="EH13" s="148"/>
      <c r="EI13" s="148"/>
      <c r="EJ13" s="148"/>
      <c r="EK13" s="148"/>
      <c r="EL13" s="148"/>
      <c r="EM13" s="148"/>
      <c r="EN13" s="148"/>
      <c r="EO13" s="148"/>
      <c r="EP13" s="148"/>
      <c r="EQ13" s="148"/>
      <c r="ER13" s="148"/>
      <c r="ES13" s="148"/>
      <c r="ET13" s="148"/>
      <c r="EU13" s="148"/>
      <c r="EV13" s="148"/>
      <c r="EW13" s="148"/>
      <c r="EX13" s="148"/>
      <c r="EY13" s="148"/>
      <c r="EZ13" s="148"/>
      <c r="FA13" s="148"/>
      <c r="FB13" s="148"/>
      <c r="FC13" s="148"/>
      <c r="FD13" s="148"/>
      <c r="FE13" s="148"/>
      <c r="FF13" s="148"/>
      <c r="FG13" s="148"/>
      <c r="FH13" s="148"/>
      <c r="FI13" s="148"/>
      <c r="FJ13" s="148"/>
      <c r="FK13" s="148"/>
      <c r="FL13" s="148"/>
      <c r="FM13" s="148"/>
      <c r="FN13" s="148"/>
      <c r="FO13" s="148"/>
      <c r="FP13" s="148"/>
      <c r="FQ13" s="148"/>
      <c r="FR13" s="148"/>
      <c r="FS13" s="148"/>
      <c r="FT13" s="148"/>
      <c r="FU13" s="148"/>
      <c r="FV13" s="148"/>
      <c r="FW13" s="148"/>
      <c r="FX13" s="148"/>
      <c r="FY13" s="148"/>
      <c r="FZ13" s="148"/>
      <c r="GA13" s="148"/>
      <c r="GB13" s="148"/>
      <c r="GC13" s="148"/>
      <c r="GD13" s="148"/>
      <c r="GE13" s="148"/>
      <c r="GF13" s="148"/>
      <c r="GG13" s="148"/>
      <c r="GH13" s="148"/>
      <c r="GI13" s="148"/>
      <c r="GJ13" s="148"/>
      <c r="GK13" s="148"/>
      <c r="GL13" s="148"/>
      <c r="GM13" s="148"/>
      <c r="GN13" s="148"/>
      <c r="GO13" s="148"/>
      <c r="GP13" s="148"/>
      <c r="GQ13" s="148"/>
      <c r="GR13" s="148"/>
      <c r="GS13" s="148"/>
      <c r="GT13" s="148"/>
      <c r="GU13" s="148"/>
      <c r="GV13" s="148"/>
      <c r="GW13" s="148"/>
      <c r="GX13" s="148"/>
      <c r="GY13" s="148"/>
      <c r="GZ13" s="148"/>
      <c r="HA13" s="148"/>
      <c r="HB13" s="148"/>
      <c r="HC13" s="148"/>
      <c r="HD13" s="148"/>
      <c r="HE13" s="148"/>
      <c r="HF13" s="148"/>
      <c r="HG13" s="148"/>
      <c r="HH13" s="148"/>
      <c r="HI13" s="148"/>
      <c r="HJ13" s="148"/>
      <c r="HK13" s="148"/>
      <c r="HL13" s="148"/>
      <c r="HM13" s="148"/>
      <c r="HN13" s="148"/>
      <c r="HO13" s="148"/>
      <c r="HP13" s="148"/>
      <c r="HQ13" s="148"/>
      <c r="HR13" s="148"/>
      <c r="HS13" s="148"/>
      <c r="HT13" s="148"/>
      <c r="HU13" s="148"/>
      <c r="HV13" s="148"/>
      <c r="HW13" s="148"/>
      <c r="HX13" s="148"/>
      <c r="HY13" s="148"/>
      <c r="HZ13" s="148"/>
      <c r="IA13" s="148"/>
      <c r="IB13" s="148"/>
      <c r="IC13" s="148"/>
      <c r="ID13" s="148"/>
      <c r="IE13" s="148"/>
      <c r="IF13" s="148"/>
      <c r="IG13" s="148"/>
      <c r="IH13" s="148"/>
      <c r="II13" s="148"/>
      <c r="IJ13" s="148"/>
      <c r="IK13" s="148"/>
      <c r="IL13" s="148"/>
      <c r="IM13" s="148"/>
      <c r="IN13" s="148"/>
      <c r="IO13" s="148"/>
      <c r="IP13" s="148"/>
      <c r="IQ13" s="148"/>
      <c r="IR13" s="148"/>
      <c r="IS13" s="148"/>
      <c r="IT13" s="148"/>
      <c r="IU13" s="148"/>
      <c r="IV13" s="148"/>
      <c r="IW13" s="148"/>
      <c r="IX13" s="148"/>
      <c r="IY13" s="148"/>
      <c r="IZ13" s="148"/>
      <c r="JA13" s="148"/>
      <c r="JB13" s="148"/>
      <c r="JC13" s="148"/>
      <c r="JD13" s="148"/>
      <c r="JE13" s="148"/>
      <c r="JF13" s="148"/>
      <c r="JG13" s="148"/>
      <c r="JH13" s="148"/>
      <c r="JI13" s="148"/>
      <c r="JJ13" s="148"/>
      <c r="JK13" s="148"/>
      <c r="JL13" s="148"/>
      <c r="JM13" s="148"/>
      <c r="JN13" s="148"/>
      <c r="JO13" s="148"/>
      <c r="JP13" s="148"/>
      <c r="JQ13" s="148"/>
      <c r="JR13" s="148"/>
      <c r="JS13" s="148"/>
      <c r="JT13" s="148"/>
      <c r="JU13" s="148"/>
      <c r="JV13" s="148"/>
      <c r="JW13" s="148"/>
      <c r="JX13" s="148"/>
      <c r="JY13" s="148"/>
      <c r="JZ13" s="148"/>
      <c r="KA13" s="148"/>
      <c r="KB13" s="148"/>
      <c r="KC13" s="148"/>
      <c r="KD13" s="148"/>
      <c r="KE13" s="148"/>
      <c r="KF13" s="148"/>
      <c r="KG13" s="148"/>
      <c r="KH13" s="148"/>
      <c r="KI13" s="148"/>
      <c r="KJ13" s="148"/>
      <c r="KK13" s="148"/>
      <c r="KL13" s="148"/>
      <c r="KM13" s="148"/>
      <c r="KN13" s="148"/>
      <c r="KO13" s="148"/>
      <c r="KP13" s="148"/>
      <c r="KQ13" s="148"/>
      <c r="KR13" s="148"/>
      <c r="KS13" s="148"/>
      <c r="KT13" s="148"/>
      <c r="KU13" s="148"/>
      <c r="KV13" s="148"/>
      <c r="KW13" s="148"/>
      <c r="KX13" s="148"/>
      <c r="KY13" s="148"/>
      <c r="KZ13" s="148"/>
      <c r="LA13" s="148"/>
      <c r="LB13" s="148"/>
      <c r="LC13" s="148"/>
      <c r="LD13" s="148"/>
      <c r="LE13" s="148"/>
      <c r="LF13" s="148"/>
      <c r="LG13" s="148"/>
      <c r="LH13" s="148"/>
      <c r="LI13" s="148"/>
      <c r="LJ13" s="148"/>
      <c r="LK13" s="148"/>
      <c r="LL13" s="148"/>
      <c r="LM13" s="148"/>
      <c r="LN13" s="148"/>
      <c r="LO13" s="148"/>
      <c r="LP13" s="148"/>
      <c r="LQ13" s="148"/>
      <c r="LR13" s="148"/>
      <c r="LS13" s="148"/>
      <c r="LT13" s="148"/>
      <c r="LU13" s="148"/>
      <c r="LV13" s="148"/>
      <c r="LW13" s="148"/>
      <c r="LX13" s="148"/>
      <c r="LY13" s="148"/>
      <c r="LZ13" s="148"/>
      <c r="MA13" s="148"/>
      <c r="MB13" s="148"/>
      <c r="MC13" s="148"/>
      <c r="MD13" s="148"/>
      <c r="ME13" s="148"/>
      <c r="MF13" s="148"/>
      <c r="MG13" s="148"/>
      <c r="MH13" s="148"/>
      <c r="MI13" s="148"/>
      <c r="MJ13" s="148"/>
      <c r="MK13" s="148"/>
      <c r="ML13" s="148"/>
      <c r="MM13" s="148"/>
      <c r="MN13" s="148"/>
      <c r="MO13" s="148"/>
      <c r="MP13" s="148"/>
      <c r="MQ13" s="148"/>
      <c r="MR13" s="148"/>
      <c r="MS13" s="148"/>
      <c r="MT13" s="148"/>
      <c r="MU13" s="148"/>
      <c r="MV13" s="148"/>
      <c r="MW13" s="148"/>
      <c r="MX13" s="148"/>
      <c r="MY13" s="148"/>
      <c r="MZ13" s="148"/>
      <c r="NA13" s="148"/>
      <c r="NB13" s="148"/>
      <c r="NC13" s="148"/>
      <c r="ND13" s="148"/>
      <c r="NE13" s="148"/>
      <c r="NF13" s="148"/>
      <c r="NG13" s="148"/>
      <c r="NH13" s="148"/>
      <c r="NI13" s="148"/>
      <c r="NJ13" s="148"/>
      <c r="NK13" s="148"/>
      <c r="NL13" s="148"/>
      <c r="NM13" s="148"/>
      <c r="NN13" s="148"/>
      <c r="NO13" s="148"/>
      <c r="NP13" s="148"/>
      <c r="NQ13" s="148"/>
      <c r="NR13" s="148"/>
      <c r="NS13" s="148"/>
      <c r="NT13" s="148"/>
      <c r="NU13" s="148"/>
      <c r="NV13" s="148"/>
      <c r="NW13" s="148"/>
      <c r="NX13" s="148"/>
      <c r="NY13" s="148"/>
      <c r="NZ13" s="148"/>
      <c r="OA13" s="148"/>
      <c r="OB13" s="148"/>
      <c r="OC13" s="148"/>
      <c r="OD13" s="148"/>
      <c r="OE13" s="148"/>
      <c r="OF13" s="148"/>
      <c r="OG13" s="148"/>
      <c r="OH13" s="148"/>
      <c r="OI13" s="148"/>
      <c r="OJ13" s="148"/>
      <c r="OK13" s="148"/>
      <c r="OL13" s="148"/>
      <c r="OM13" s="148"/>
      <c r="ON13" s="148"/>
      <c r="OO13" s="148"/>
      <c r="OP13" s="148"/>
      <c r="OQ13" s="148"/>
      <c r="OR13" s="148"/>
      <c r="OS13" s="148"/>
      <c r="OT13" s="148"/>
      <c r="OU13" s="148"/>
      <c r="OV13" s="148"/>
      <c r="OW13" s="148"/>
      <c r="OX13" s="148"/>
      <c r="OY13" s="148"/>
      <c r="OZ13" s="148"/>
      <c r="PA13" s="148"/>
      <c r="PB13" s="148"/>
      <c r="PC13" s="148"/>
      <c r="PD13" s="148"/>
      <c r="PE13" s="148"/>
      <c r="PF13" s="148"/>
      <c r="PG13" s="148"/>
      <c r="PH13" s="148"/>
      <c r="PI13" s="148"/>
      <c r="PJ13" s="148"/>
      <c r="PK13" s="148"/>
      <c r="PL13" s="148"/>
      <c r="PM13" s="148"/>
      <c r="PN13" s="148"/>
      <c r="PO13" s="148"/>
      <c r="PP13" s="148"/>
      <c r="PQ13" s="148"/>
      <c r="PR13" s="148"/>
      <c r="PS13" s="148"/>
      <c r="PT13" s="148"/>
      <c r="PU13" s="148"/>
      <c r="PV13" s="148"/>
      <c r="PW13" s="148"/>
      <c r="PX13" s="148"/>
      <c r="PY13" s="148"/>
      <c r="PZ13" s="148"/>
      <c r="QA13" s="148"/>
      <c r="QB13" s="148"/>
      <c r="QC13" s="148"/>
      <c r="QD13" s="148"/>
      <c r="QE13" s="148"/>
      <c r="QF13" s="148"/>
      <c r="QG13" s="148"/>
      <c r="QH13" s="148"/>
      <c r="QI13" s="148"/>
      <c r="QJ13" s="148"/>
      <c r="QK13" s="148"/>
      <c r="QL13" s="148"/>
      <c r="QM13" s="148"/>
      <c r="QN13" s="148"/>
      <c r="QO13" s="148"/>
      <c r="QP13" s="148"/>
      <c r="QQ13" s="148"/>
      <c r="QR13" s="148"/>
      <c r="QS13" s="148"/>
      <c r="QT13" s="148"/>
      <c r="QU13" s="148"/>
      <c r="QV13" s="148"/>
      <c r="QW13" s="148"/>
      <c r="QX13" s="148"/>
      <c r="QY13" s="148"/>
      <c r="QZ13" s="148"/>
      <c r="RA13" s="148"/>
      <c r="RB13" s="148"/>
      <c r="RC13" s="148"/>
      <c r="RD13" s="148"/>
      <c r="RE13" s="148"/>
      <c r="RF13" s="148"/>
      <c r="RG13" s="148"/>
      <c r="RH13" s="148"/>
      <c r="RI13" s="148"/>
      <c r="RJ13" s="148"/>
      <c r="RK13" s="148"/>
      <c r="RL13" s="148"/>
      <c r="RM13" s="148"/>
      <c r="RN13" s="148"/>
      <c r="RO13" s="148"/>
      <c r="RP13" s="148"/>
      <c r="RQ13" s="148"/>
      <c r="RR13" s="148"/>
      <c r="RS13" s="148"/>
      <c r="RT13" s="148"/>
      <c r="RU13" s="148"/>
      <c r="RV13" s="148"/>
      <c r="RW13" s="148"/>
      <c r="RX13" s="148"/>
      <c r="RY13" s="148"/>
      <c r="RZ13" s="148"/>
      <c r="SA13" s="148"/>
      <c r="SB13" s="148"/>
      <c r="SC13" s="148"/>
      <c r="SD13" s="148"/>
      <c r="SE13" s="148"/>
      <c r="SF13" s="148"/>
      <c r="SG13" s="148"/>
      <c r="SH13" s="148"/>
    </row>
    <row r="14" spans="1:16076" s="25" customFormat="1" ht="15" customHeight="1" x14ac:dyDescent="0.2">
      <c r="A14" s="50"/>
      <c r="B14" s="130"/>
      <c r="C14" s="27"/>
      <c r="D14" s="303" t="s">
        <v>644</v>
      </c>
      <c r="E14" s="29">
        <v>0.13</v>
      </c>
      <c r="F14" s="29">
        <v>1</v>
      </c>
      <c r="G14" s="29">
        <v>1</v>
      </c>
      <c r="H14" s="47">
        <v>1</v>
      </c>
      <c r="I14" s="29">
        <v>0</v>
      </c>
      <c r="J14" s="141"/>
      <c r="K14" s="1827" t="s">
        <v>593</v>
      </c>
      <c r="L14" s="1828"/>
      <c r="M14" s="1828"/>
      <c r="N14" s="1828"/>
      <c r="O14" s="1828"/>
      <c r="P14" s="1828"/>
      <c r="Q14" s="1828"/>
      <c r="R14" s="1828"/>
      <c r="S14" s="1828"/>
      <c r="T14" s="1828"/>
      <c r="U14" s="1829"/>
      <c r="V14" s="144"/>
      <c r="W14" s="214"/>
      <c r="X14" s="174"/>
      <c r="Y14" s="174"/>
      <c r="Z14" s="174"/>
      <c r="AA14" s="174"/>
      <c r="AB14" s="174"/>
      <c r="AC14" s="174"/>
      <c r="AD14" s="174"/>
      <c r="AE14" s="174"/>
      <c r="AF14" s="174"/>
      <c r="AG14" s="174"/>
      <c r="AH14" s="174"/>
      <c r="AI14" s="216"/>
      <c r="AJ14" s="174"/>
      <c r="AK14" s="175"/>
      <c r="AL14" s="175"/>
      <c r="AM14" s="175"/>
      <c r="AN14" s="175"/>
      <c r="AO14" s="175"/>
      <c r="AP14" s="175"/>
      <c r="AQ14" s="175"/>
      <c r="AR14" s="175"/>
      <c r="AS14" s="175"/>
      <c r="AT14" s="175"/>
      <c r="AU14" s="175"/>
      <c r="AV14" s="175"/>
      <c r="AW14" s="175"/>
      <c r="AX14" s="175"/>
      <c r="AY14" s="175"/>
      <c r="AZ14" s="175"/>
      <c r="BA14" s="175"/>
      <c r="BB14" s="175"/>
      <c r="BC14" s="175"/>
      <c r="BD14" s="175"/>
      <c r="BE14" s="175"/>
      <c r="BF14" s="175"/>
      <c r="BG14" s="175"/>
      <c r="BH14" s="175"/>
      <c r="BI14" s="175"/>
      <c r="BJ14" s="175"/>
      <c r="BK14" s="175"/>
      <c r="BL14" s="175"/>
      <c r="BM14" s="175"/>
      <c r="BN14" s="175"/>
      <c r="BO14" s="175"/>
      <c r="BP14" s="175"/>
      <c r="BQ14" s="175"/>
      <c r="BR14" s="175"/>
      <c r="BS14" s="175"/>
      <c r="BT14" s="175"/>
      <c r="BU14" s="175"/>
      <c r="BV14" s="175"/>
      <c r="BW14" s="175"/>
      <c r="BX14" s="175"/>
      <c r="BY14" s="175"/>
      <c r="BZ14" s="175"/>
      <c r="CA14" s="175"/>
      <c r="CB14" s="175"/>
      <c r="CC14" s="175"/>
      <c r="CD14" s="175"/>
      <c r="CE14" s="175"/>
      <c r="CF14" s="175"/>
      <c r="CG14" s="175"/>
      <c r="CH14" s="175"/>
      <c r="CI14" s="175"/>
      <c r="CJ14" s="175"/>
      <c r="CK14" s="174"/>
      <c r="CL14" s="174"/>
      <c r="CM14" s="148"/>
      <c r="CN14" s="148"/>
      <c r="CO14" s="148"/>
      <c r="CP14" s="148"/>
      <c r="CQ14" s="148"/>
      <c r="CR14" s="148"/>
      <c r="CS14" s="148"/>
      <c r="CT14" s="148"/>
      <c r="CU14" s="148"/>
      <c r="CV14" s="148"/>
      <c r="CW14" s="148"/>
      <c r="CX14" s="148"/>
      <c r="CY14" s="148"/>
      <c r="CZ14" s="148"/>
      <c r="DA14" s="148"/>
      <c r="DB14" s="148"/>
      <c r="DC14" s="148"/>
      <c r="DD14" s="148"/>
      <c r="DE14" s="148"/>
      <c r="DF14" s="148"/>
      <c r="DG14" s="148"/>
      <c r="DH14" s="148"/>
      <c r="DI14" s="148"/>
      <c r="DJ14" s="148"/>
      <c r="DK14" s="148"/>
      <c r="DL14" s="148"/>
      <c r="DM14" s="148"/>
      <c r="DN14" s="148"/>
      <c r="DO14" s="148"/>
      <c r="DP14" s="148"/>
      <c r="DQ14" s="148"/>
      <c r="DR14" s="148"/>
      <c r="DS14" s="148"/>
      <c r="DT14" s="148"/>
      <c r="DU14" s="148"/>
      <c r="DV14" s="148"/>
      <c r="DW14" s="148"/>
      <c r="DX14" s="148"/>
      <c r="DY14" s="148"/>
      <c r="DZ14" s="148"/>
      <c r="EA14" s="148"/>
      <c r="EB14" s="148"/>
      <c r="EC14" s="148"/>
      <c r="ED14" s="148"/>
      <c r="EE14" s="148"/>
      <c r="EF14" s="148"/>
      <c r="EG14" s="148"/>
      <c r="EH14" s="148"/>
      <c r="EI14" s="148"/>
      <c r="EJ14" s="148"/>
      <c r="EK14" s="148"/>
      <c r="EL14" s="148"/>
      <c r="EM14" s="148"/>
      <c r="EN14" s="148"/>
      <c r="EO14" s="148"/>
      <c r="EP14" s="148"/>
      <c r="EQ14" s="148"/>
      <c r="ER14" s="148"/>
      <c r="ES14" s="148"/>
      <c r="ET14" s="148"/>
      <c r="EU14" s="148"/>
      <c r="EV14" s="148"/>
      <c r="EW14" s="148"/>
      <c r="EX14" s="148"/>
      <c r="EY14" s="148"/>
      <c r="EZ14" s="148"/>
      <c r="FA14" s="148"/>
      <c r="FB14" s="148"/>
      <c r="FC14" s="148"/>
      <c r="FD14" s="148"/>
      <c r="FE14" s="148"/>
      <c r="FF14" s="148"/>
      <c r="FG14" s="148"/>
      <c r="FH14" s="148"/>
      <c r="FI14" s="148"/>
      <c r="FJ14" s="148"/>
      <c r="FK14" s="148"/>
      <c r="FL14" s="148"/>
      <c r="FM14" s="148"/>
      <c r="FN14" s="148"/>
      <c r="FO14" s="148"/>
      <c r="FP14" s="148"/>
      <c r="FQ14" s="148"/>
      <c r="FR14" s="148"/>
      <c r="FS14" s="148"/>
      <c r="FT14" s="148"/>
      <c r="FU14" s="148"/>
      <c r="FV14" s="148"/>
      <c r="FW14" s="148"/>
      <c r="FX14" s="148"/>
      <c r="FY14" s="148"/>
      <c r="FZ14" s="148"/>
      <c r="GA14" s="148"/>
      <c r="GB14" s="148"/>
      <c r="GC14" s="148"/>
      <c r="GD14" s="148"/>
      <c r="GE14" s="148"/>
      <c r="GF14" s="148"/>
      <c r="GG14" s="148"/>
      <c r="GH14" s="148"/>
      <c r="GI14" s="148"/>
      <c r="GJ14" s="148"/>
      <c r="GK14" s="148"/>
      <c r="GL14" s="148"/>
      <c r="GM14" s="148"/>
      <c r="GN14" s="148"/>
      <c r="GO14" s="148"/>
      <c r="GP14" s="148"/>
      <c r="GQ14" s="148"/>
      <c r="GR14" s="148"/>
      <c r="GS14" s="148"/>
      <c r="GT14" s="148"/>
      <c r="GU14" s="148"/>
      <c r="GV14" s="148"/>
      <c r="GW14" s="148"/>
      <c r="GX14" s="148"/>
      <c r="GY14" s="148"/>
      <c r="GZ14" s="148"/>
      <c r="HA14" s="148"/>
      <c r="HB14" s="148"/>
      <c r="HC14" s="148"/>
      <c r="HD14" s="148"/>
      <c r="HE14" s="148"/>
      <c r="HF14" s="148"/>
      <c r="HG14" s="148"/>
      <c r="HH14" s="148"/>
      <c r="HI14" s="148"/>
      <c r="HJ14" s="148"/>
      <c r="HK14" s="148"/>
      <c r="HL14" s="148"/>
      <c r="HM14" s="148"/>
      <c r="HN14" s="148"/>
      <c r="HO14" s="148"/>
      <c r="HP14" s="148"/>
      <c r="HQ14" s="148"/>
      <c r="HR14" s="148"/>
      <c r="HS14" s="148"/>
      <c r="HT14" s="148"/>
      <c r="HU14" s="148"/>
      <c r="HV14" s="148"/>
      <c r="HW14" s="148"/>
      <c r="HX14" s="148"/>
      <c r="HY14" s="148"/>
      <c r="HZ14" s="148"/>
      <c r="IA14" s="148"/>
      <c r="IB14" s="148"/>
      <c r="IC14" s="148"/>
      <c r="ID14" s="148"/>
      <c r="IE14" s="148"/>
      <c r="IF14" s="148"/>
      <c r="IG14" s="148"/>
      <c r="IH14" s="148"/>
      <c r="II14" s="148"/>
      <c r="IJ14" s="148"/>
      <c r="IK14" s="148"/>
      <c r="IL14" s="148"/>
      <c r="IM14" s="148"/>
      <c r="IN14" s="148"/>
      <c r="IO14" s="148"/>
      <c r="IP14" s="148"/>
      <c r="IQ14" s="148"/>
      <c r="IR14" s="148"/>
      <c r="IS14" s="148"/>
      <c r="IT14" s="148"/>
      <c r="IU14" s="148"/>
      <c r="IV14" s="148"/>
      <c r="IW14" s="148"/>
      <c r="IX14" s="148"/>
      <c r="IY14" s="148"/>
      <c r="IZ14" s="148"/>
      <c r="JA14" s="148"/>
      <c r="JB14" s="148"/>
      <c r="JC14" s="148"/>
      <c r="JD14" s="148"/>
      <c r="JE14" s="148"/>
      <c r="JF14" s="148"/>
      <c r="JG14" s="148"/>
      <c r="JH14" s="148"/>
      <c r="JI14" s="148"/>
      <c r="JJ14" s="148"/>
      <c r="JK14" s="148"/>
      <c r="JL14" s="148"/>
      <c r="JM14" s="148"/>
      <c r="JN14" s="148"/>
      <c r="JO14" s="148"/>
      <c r="JP14" s="148"/>
      <c r="JQ14" s="148"/>
      <c r="JR14" s="148"/>
      <c r="JS14" s="148"/>
      <c r="JT14" s="148"/>
      <c r="JU14" s="148"/>
      <c r="JV14" s="148"/>
      <c r="JW14" s="148"/>
      <c r="JX14" s="148"/>
      <c r="JY14" s="148"/>
      <c r="JZ14" s="148"/>
      <c r="KA14" s="148"/>
      <c r="KB14" s="148"/>
      <c r="KC14" s="148"/>
      <c r="KD14" s="148"/>
      <c r="KE14" s="148"/>
      <c r="KF14" s="148"/>
      <c r="KG14" s="148"/>
      <c r="KH14" s="148"/>
      <c r="KI14" s="148"/>
      <c r="KJ14" s="148"/>
      <c r="KK14" s="148"/>
      <c r="KL14" s="148"/>
      <c r="KM14" s="148"/>
      <c r="KN14" s="148"/>
      <c r="KO14" s="148"/>
      <c r="KP14" s="148"/>
      <c r="KQ14" s="148"/>
      <c r="KR14" s="148"/>
      <c r="KS14" s="148"/>
      <c r="KT14" s="148"/>
      <c r="KU14" s="148"/>
      <c r="KV14" s="148"/>
      <c r="KW14" s="148"/>
      <c r="KX14" s="148"/>
      <c r="KY14" s="148"/>
      <c r="KZ14" s="148"/>
      <c r="LA14" s="148"/>
      <c r="LB14" s="148"/>
      <c r="LC14" s="148"/>
      <c r="LD14" s="148"/>
      <c r="LE14" s="148"/>
      <c r="LF14" s="148"/>
      <c r="LG14" s="148"/>
      <c r="LH14" s="148"/>
      <c r="LI14" s="148"/>
      <c r="LJ14" s="148"/>
      <c r="LK14" s="148"/>
      <c r="LL14" s="148"/>
      <c r="LM14" s="148"/>
      <c r="LN14" s="148"/>
      <c r="LO14" s="148"/>
      <c r="LP14" s="148"/>
      <c r="LQ14" s="148"/>
      <c r="LR14" s="148"/>
      <c r="LS14" s="148"/>
      <c r="LT14" s="148"/>
      <c r="LU14" s="148"/>
      <c r="LV14" s="148"/>
      <c r="LW14" s="148"/>
      <c r="LX14" s="148"/>
      <c r="LY14" s="148"/>
      <c r="LZ14" s="148"/>
      <c r="MA14" s="148"/>
      <c r="MB14" s="148"/>
      <c r="MC14" s="148"/>
      <c r="MD14" s="148"/>
      <c r="ME14" s="148"/>
      <c r="MF14" s="148"/>
      <c r="MG14" s="148"/>
      <c r="MH14" s="148"/>
      <c r="MI14" s="148"/>
      <c r="MJ14" s="148"/>
      <c r="MK14" s="148"/>
      <c r="ML14" s="148"/>
      <c r="MM14" s="148"/>
      <c r="MN14" s="148"/>
      <c r="MO14" s="148"/>
      <c r="MP14" s="148"/>
      <c r="MQ14" s="148"/>
      <c r="MR14" s="148"/>
      <c r="MS14" s="148"/>
      <c r="MT14" s="148"/>
      <c r="MU14" s="148"/>
      <c r="MV14" s="148"/>
      <c r="MW14" s="148"/>
      <c r="MX14" s="148"/>
      <c r="MY14" s="148"/>
      <c r="MZ14" s="148"/>
      <c r="NA14" s="148"/>
      <c r="NB14" s="148"/>
      <c r="NC14" s="148"/>
      <c r="ND14" s="148"/>
      <c r="NE14" s="148"/>
      <c r="NF14" s="148"/>
      <c r="NG14" s="148"/>
      <c r="NH14" s="148"/>
      <c r="NI14" s="148"/>
      <c r="NJ14" s="148"/>
      <c r="NK14" s="148"/>
      <c r="NL14" s="148"/>
      <c r="NM14" s="148"/>
      <c r="NN14" s="148"/>
      <c r="NO14" s="148"/>
      <c r="NP14" s="148"/>
      <c r="NQ14" s="148"/>
      <c r="NR14" s="148"/>
      <c r="NS14" s="148"/>
      <c r="NT14" s="148"/>
      <c r="NU14" s="148"/>
      <c r="NV14" s="148"/>
      <c r="NW14" s="148"/>
      <c r="NX14" s="148"/>
      <c r="NY14" s="148"/>
      <c r="NZ14" s="148"/>
      <c r="OA14" s="148"/>
      <c r="OB14" s="148"/>
      <c r="OC14" s="148"/>
      <c r="OD14" s="148"/>
      <c r="OE14" s="148"/>
      <c r="OF14" s="148"/>
      <c r="OG14" s="148"/>
      <c r="OH14" s="148"/>
      <c r="OI14" s="148"/>
      <c r="OJ14" s="148"/>
      <c r="OK14" s="148"/>
      <c r="OL14" s="148"/>
      <c r="OM14" s="148"/>
      <c r="ON14" s="148"/>
      <c r="OO14" s="148"/>
      <c r="OP14" s="148"/>
      <c r="OQ14" s="148"/>
      <c r="OR14" s="148"/>
      <c r="OS14" s="148"/>
      <c r="OT14" s="148"/>
      <c r="OU14" s="148"/>
      <c r="OV14" s="148"/>
      <c r="OW14" s="148"/>
      <c r="OX14" s="148"/>
      <c r="OY14" s="148"/>
      <c r="OZ14" s="148"/>
      <c r="PA14" s="148"/>
      <c r="PB14" s="148"/>
      <c r="PC14" s="148"/>
      <c r="PD14" s="148"/>
      <c r="PE14" s="148"/>
      <c r="PF14" s="148"/>
      <c r="PG14" s="148"/>
      <c r="PH14" s="148"/>
      <c r="PI14" s="148"/>
      <c r="PJ14" s="148"/>
      <c r="PK14" s="148"/>
      <c r="PL14" s="148"/>
      <c r="PM14" s="148"/>
      <c r="PN14" s="148"/>
      <c r="PO14" s="148"/>
      <c r="PP14" s="148"/>
      <c r="PQ14" s="148"/>
      <c r="PR14" s="148"/>
      <c r="PS14" s="148"/>
      <c r="PT14" s="148"/>
      <c r="PU14" s="148"/>
      <c r="PV14" s="148"/>
      <c r="PW14" s="148"/>
      <c r="PX14" s="148"/>
      <c r="PY14" s="148"/>
      <c r="PZ14" s="148"/>
      <c r="QA14" s="148"/>
      <c r="QB14" s="148"/>
      <c r="QC14" s="148"/>
      <c r="QD14" s="148"/>
      <c r="QE14" s="148"/>
      <c r="QF14" s="148"/>
      <c r="QG14" s="148"/>
      <c r="QH14" s="148"/>
      <c r="QI14" s="148"/>
      <c r="QJ14" s="148"/>
      <c r="QK14" s="148"/>
      <c r="QL14" s="148"/>
      <c r="QM14" s="148"/>
      <c r="QN14" s="148"/>
      <c r="QO14" s="148"/>
      <c r="QP14" s="148"/>
      <c r="QQ14" s="148"/>
      <c r="QR14" s="148"/>
      <c r="QS14" s="148"/>
      <c r="QT14" s="148"/>
      <c r="QU14" s="148"/>
      <c r="QV14" s="148"/>
      <c r="QW14" s="148"/>
      <c r="QX14" s="148"/>
      <c r="QY14" s="148"/>
      <c r="QZ14" s="148"/>
      <c r="RA14" s="148"/>
      <c r="RB14" s="148"/>
      <c r="RC14" s="148"/>
      <c r="RD14" s="148"/>
      <c r="RE14" s="148"/>
      <c r="RF14" s="148"/>
      <c r="RG14" s="148"/>
      <c r="RH14" s="148"/>
      <c r="RI14" s="148"/>
      <c r="RJ14" s="148"/>
      <c r="RK14" s="148"/>
      <c r="RL14" s="148"/>
      <c r="RM14" s="148"/>
      <c r="RN14" s="148"/>
      <c r="RO14" s="148"/>
      <c r="RP14" s="148"/>
      <c r="RQ14" s="148"/>
      <c r="RR14" s="148"/>
      <c r="RS14" s="148"/>
      <c r="RT14" s="148"/>
      <c r="RU14" s="148"/>
      <c r="RV14" s="148"/>
      <c r="RW14" s="148"/>
      <c r="RX14" s="148"/>
      <c r="RY14" s="148"/>
      <c r="RZ14" s="148"/>
      <c r="SA14" s="148"/>
      <c r="SB14" s="148"/>
      <c r="SC14" s="148"/>
      <c r="SD14" s="148"/>
      <c r="SE14" s="148"/>
      <c r="SF14" s="148"/>
      <c r="SG14" s="148"/>
      <c r="SH14" s="148"/>
    </row>
    <row r="15" spans="1:16076" s="25" customFormat="1" ht="15" customHeight="1" x14ac:dyDescent="0.2">
      <c r="A15" s="50"/>
      <c r="B15" s="130"/>
      <c r="C15" s="27"/>
      <c r="D15" s="303" t="s">
        <v>538</v>
      </c>
      <c r="E15" s="29">
        <v>0.2</v>
      </c>
      <c r="F15" s="29">
        <v>1</v>
      </c>
      <c r="G15" s="29">
        <v>1</v>
      </c>
      <c r="H15" s="47">
        <v>1</v>
      </c>
      <c r="I15" s="29">
        <v>0</v>
      </c>
      <c r="J15" s="141"/>
      <c r="K15" s="86"/>
      <c r="L15" s="1866" t="s">
        <v>477</v>
      </c>
      <c r="M15" s="1867"/>
      <c r="N15" s="1867"/>
      <c r="O15" s="1867"/>
      <c r="P15" s="1867"/>
      <c r="Q15" s="1867"/>
      <c r="R15" s="1867"/>
      <c r="S15" s="1867"/>
      <c r="T15" s="1867"/>
      <c r="U15" s="1868"/>
      <c r="V15" s="144"/>
      <c r="W15" s="214"/>
      <c r="X15" s="174"/>
      <c r="Y15" s="174"/>
      <c r="Z15" s="174"/>
      <c r="AA15" s="174"/>
      <c r="AB15" s="174"/>
      <c r="AC15" s="174"/>
      <c r="AD15" s="174"/>
      <c r="AE15" s="174"/>
      <c r="AF15" s="174"/>
      <c r="AG15" s="174"/>
      <c r="AH15" s="174"/>
      <c r="AI15" s="216"/>
      <c r="AJ15" s="174"/>
      <c r="AK15" s="175"/>
      <c r="AL15" s="175"/>
      <c r="AM15" s="175"/>
      <c r="AN15" s="175"/>
      <c r="AO15" s="175"/>
      <c r="AP15" s="175"/>
      <c r="AQ15" s="175"/>
      <c r="AR15" s="175"/>
      <c r="AS15" s="175"/>
      <c r="AT15" s="175"/>
      <c r="AU15" s="175"/>
      <c r="AV15" s="175"/>
      <c r="AW15" s="175"/>
      <c r="AX15" s="175"/>
      <c r="AY15" s="175"/>
      <c r="AZ15" s="175"/>
      <c r="BA15" s="175"/>
      <c r="BB15" s="175"/>
      <c r="BC15" s="175"/>
      <c r="BD15" s="175"/>
      <c r="BE15" s="175"/>
      <c r="BF15" s="175"/>
      <c r="BG15" s="175"/>
      <c r="BH15" s="175"/>
      <c r="BI15" s="175"/>
      <c r="BJ15" s="175"/>
      <c r="BK15" s="175"/>
      <c r="BL15" s="175"/>
      <c r="BM15" s="175"/>
      <c r="BN15" s="175"/>
      <c r="BO15" s="175"/>
      <c r="BP15" s="175"/>
      <c r="BQ15" s="175"/>
      <c r="BR15" s="175"/>
      <c r="BS15" s="175"/>
      <c r="BT15" s="175"/>
      <c r="BU15" s="175"/>
      <c r="BV15" s="175"/>
      <c r="BW15" s="175"/>
      <c r="BX15" s="175"/>
      <c r="BY15" s="175"/>
      <c r="BZ15" s="175"/>
      <c r="CA15" s="175"/>
      <c r="CB15" s="175"/>
      <c r="CC15" s="175"/>
      <c r="CD15" s="175"/>
      <c r="CE15" s="175"/>
      <c r="CF15" s="175"/>
      <c r="CG15" s="175"/>
      <c r="CH15" s="175"/>
      <c r="CI15" s="175"/>
      <c r="CJ15" s="175"/>
      <c r="CK15" s="174"/>
      <c r="CL15" s="174"/>
      <c r="CM15" s="148"/>
      <c r="CN15" s="148"/>
      <c r="CO15" s="148"/>
      <c r="CP15" s="148"/>
      <c r="CQ15" s="148"/>
      <c r="CR15" s="148"/>
      <c r="CS15" s="148"/>
      <c r="CT15" s="148"/>
      <c r="CU15" s="148"/>
      <c r="CV15" s="148"/>
      <c r="CW15" s="148"/>
      <c r="CX15" s="148"/>
      <c r="CY15" s="148"/>
      <c r="CZ15" s="148"/>
      <c r="DA15" s="148"/>
      <c r="DB15" s="148"/>
      <c r="DC15" s="148"/>
      <c r="DD15" s="148"/>
      <c r="DE15" s="148"/>
      <c r="DF15" s="148"/>
      <c r="DG15" s="148"/>
      <c r="DH15" s="148"/>
      <c r="DI15" s="148"/>
      <c r="DJ15" s="148"/>
      <c r="DK15" s="148"/>
      <c r="DL15" s="148"/>
      <c r="DM15" s="148"/>
      <c r="DN15" s="148"/>
      <c r="DO15" s="148"/>
      <c r="DP15" s="148"/>
      <c r="DQ15" s="148"/>
      <c r="DR15" s="148"/>
      <c r="DS15" s="148"/>
      <c r="DT15" s="148"/>
      <c r="DU15" s="148"/>
      <c r="DV15" s="148"/>
      <c r="DW15" s="148"/>
      <c r="DX15" s="148"/>
      <c r="DY15" s="148"/>
      <c r="DZ15" s="148"/>
      <c r="EA15" s="148"/>
      <c r="EB15" s="148"/>
      <c r="EC15" s="148"/>
      <c r="ED15" s="148"/>
      <c r="EE15" s="148"/>
      <c r="EF15" s="148"/>
      <c r="EG15" s="148"/>
      <c r="EH15" s="148"/>
      <c r="EI15" s="148"/>
      <c r="EJ15" s="148"/>
      <c r="EK15" s="148"/>
      <c r="EL15" s="148"/>
      <c r="EM15" s="148"/>
      <c r="EN15" s="148"/>
      <c r="EO15" s="148"/>
      <c r="EP15" s="148"/>
      <c r="EQ15" s="148"/>
      <c r="ER15" s="148"/>
      <c r="ES15" s="148"/>
      <c r="ET15" s="148"/>
      <c r="EU15" s="148"/>
      <c r="EV15" s="148"/>
      <c r="EW15" s="148"/>
      <c r="EX15" s="148"/>
      <c r="EY15" s="148"/>
      <c r="EZ15" s="148"/>
      <c r="FA15" s="148"/>
      <c r="FB15" s="148"/>
      <c r="FC15" s="148"/>
      <c r="FD15" s="148"/>
      <c r="FE15" s="148"/>
      <c r="FF15" s="148"/>
      <c r="FG15" s="148"/>
      <c r="FH15" s="148"/>
      <c r="FI15" s="148"/>
      <c r="FJ15" s="148"/>
      <c r="FK15" s="148"/>
      <c r="FL15" s="148"/>
      <c r="FM15" s="148"/>
      <c r="FN15" s="148"/>
      <c r="FO15" s="148"/>
      <c r="FP15" s="148"/>
      <c r="FQ15" s="148"/>
      <c r="FR15" s="148"/>
      <c r="FS15" s="148"/>
      <c r="FT15" s="148"/>
      <c r="FU15" s="148"/>
      <c r="FV15" s="148"/>
      <c r="FW15" s="148"/>
      <c r="FX15" s="148"/>
      <c r="FY15" s="148"/>
      <c r="FZ15" s="148"/>
      <c r="GA15" s="148"/>
      <c r="GB15" s="148"/>
      <c r="GC15" s="148"/>
      <c r="GD15" s="148"/>
      <c r="GE15" s="148"/>
      <c r="GF15" s="148"/>
      <c r="GG15" s="148"/>
      <c r="GH15" s="148"/>
      <c r="GI15" s="148"/>
      <c r="GJ15" s="148"/>
      <c r="GK15" s="148"/>
      <c r="GL15" s="148"/>
      <c r="GM15" s="148"/>
      <c r="GN15" s="148"/>
      <c r="GO15" s="148"/>
      <c r="GP15" s="148"/>
      <c r="GQ15" s="148"/>
      <c r="GR15" s="148"/>
      <c r="GS15" s="148"/>
      <c r="GT15" s="148"/>
      <c r="GU15" s="148"/>
      <c r="GV15" s="148"/>
      <c r="GW15" s="148"/>
      <c r="GX15" s="148"/>
      <c r="GY15" s="148"/>
      <c r="GZ15" s="148"/>
      <c r="HA15" s="148"/>
      <c r="HB15" s="148"/>
      <c r="HC15" s="148"/>
      <c r="HD15" s="148"/>
      <c r="HE15" s="148"/>
      <c r="HF15" s="148"/>
      <c r="HG15" s="148"/>
      <c r="HH15" s="148"/>
      <c r="HI15" s="148"/>
      <c r="HJ15" s="148"/>
      <c r="HK15" s="148"/>
      <c r="HL15" s="148"/>
      <c r="HM15" s="148"/>
      <c r="HN15" s="148"/>
      <c r="HO15" s="148"/>
      <c r="HP15" s="148"/>
      <c r="HQ15" s="148"/>
      <c r="HR15" s="148"/>
      <c r="HS15" s="148"/>
      <c r="HT15" s="148"/>
      <c r="HU15" s="148"/>
      <c r="HV15" s="148"/>
      <c r="HW15" s="148"/>
      <c r="HX15" s="148"/>
      <c r="HY15" s="148"/>
      <c r="HZ15" s="148"/>
      <c r="IA15" s="148"/>
      <c r="IB15" s="148"/>
      <c r="IC15" s="148"/>
      <c r="ID15" s="148"/>
      <c r="IE15" s="148"/>
      <c r="IF15" s="148"/>
      <c r="IG15" s="148"/>
      <c r="IH15" s="148"/>
      <c r="II15" s="148"/>
      <c r="IJ15" s="148"/>
      <c r="IK15" s="148"/>
      <c r="IL15" s="148"/>
      <c r="IM15" s="148"/>
      <c r="IN15" s="148"/>
      <c r="IO15" s="148"/>
      <c r="IP15" s="148"/>
      <c r="IQ15" s="148"/>
      <c r="IR15" s="148"/>
      <c r="IS15" s="148"/>
      <c r="IT15" s="148"/>
      <c r="IU15" s="148"/>
      <c r="IV15" s="148"/>
      <c r="IW15" s="148"/>
      <c r="IX15" s="148"/>
      <c r="IY15" s="148"/>
      <c r="IZ15" s="148"/>
      <c r="JA15" s="148"/>
      <c r="JB15" s="148"/>
      <c r="JC15" s="148"/>
      <c r="JD15" s="148"/>
      <c r="JE15" s="148"/>
      <c r="JF15" s="148"/>
      <c r="JG15" s="148"/>
      <c r="JH15" s="148"/>
      <c r="JI15" s="148"/>
      <c r="JJ15" s="148"/>
      <c r="JK15" s="148"/>
      <c r="JL15" s="148"/>
      <c r="JM15" s="148"/>
      <c r="JN15" s="148"/>
      <c r="JO15" s="148"/>
      <c r="JP15" s="148"/>
      <c r="JQ15" s="148"/>
      <c r="JR15" s="148"/>
      <c r="JS15" s="148"/>
      <c r="JT15" s="148"/>
      <c r="JU15" s="148"/>
      <c r="JV15" s="148"/>
      <c r="JW15" s="148"/>
      <c r="JX15" s="148"/>
      <c r="JY15" s="148"/>
      <c r="JZ15" s="148"/>
      <c r="KA15" s="148"/>
      <c r="KB15" s="148"/>
      <c r="KC15" s="148"/>
      <c r="KD15" s="148"/>
      <c r="KE15" s="148"/>
      <c r="KF15" s="148"/>
      <c r="KG15" s="148"/>
      <c r="KH15" s="148"/>
      <c r="KI15" s="148"/>
      <c r="KJ15" s="148"/>
      <c r="KK15" s="148"/>
      <c r="KL15" s="148"/>
      <c r="KM15" s="148"/>
      <c r="KN15" s="148"/>
      <c r="KO15" s="148"/>
      <c r="KP15" s="148"/>
      <c r="KQ15" s="148"/>
      <c r="KR15" s="148"/>
      <c r="KS15" s="148"/>
      <c r="KT15" s="148"/>
      <c r="KU15" s="148"/>
      <c r="KV15" s="148"/>
      <c r="KW15" s="148"/>
      <c r="KX15" s="148"/>
      <c r="KY15" s="148"/>
      <c r="KZ15" s="148"/>
      <c r="LA15" s="148"/>
      <c r="LB15" s="148"/>
      <c r="LC15" s="148"/>
      <c r="LD15" s="148"/>
      <c r="LE15" s="148"/>
      <c r="LF15" s="148"/>
      <c r="LG15" s="148"/>
      <c r="LH15" s="148"/>
      <c r="LI15" s="148"/>
      <c r="LJ15" s="148"/>
      <c r="LK15" s="148"/>
      <c r="LL15" s="148"/>
      <c r="LM15" s="148"/>
      <c r="LN15" s="148"/>
      <c r="LO15" s="148"/>
      <c r="LP15" s="148"/>
      <c r="LQ15" s="148"/>
      <c r="LR15" s="148"/>
      <c r="LS15" s="148"/>
      <c r="LT15" s="148"/>
      <c r="LU15" s="148"/>
      <c r="LV15" s="148"/>
      <c r="LW15" s="148"/>
      <c r="LX15" s="148"/>
      <c r="LY15" s="148"/>
      <c r="LZ15" s="148"/>
      <c r="MA15" s="148"/>
      <c r="MB15" s="148"/>
      <c r="MC15" s="148"/>
      <c r="MD15" s="148"/>
      <c r="ME15" s="148"/>
      <c r="MF15" s="148"/>
      <c r="MG15" s="148"/>
      <c r="MH15" s="148"/>
      <c r="MI15" s="148"/>
      <c r="MJ15" s="148"/>
      <c r="MK15" s="148"/>
      <c r="ML15" s="148"/>
      <c r="MM15" s="148"/>
      <c r="MN15" s="148"/>
      <c r="MO15" s="148"/>
      <c r="MP15" s="148"/>
      <c r="MQ15" s="148"/>
      <c r="MR15" s="148"/>
      <c r="MS15" s="148"/>
      <c r="MT15" s="148"/>
      <c r="MU15" s="148"/>
      <c r="MV15" s="148"/>
      <c r="MW15" s="148"/>
      <c r="MX15" s="148"/>
      <c r="MY15" s="148"/>
      <c r="MZ15" s="148"/>
      <c r="NA15" s="148"/>
      <c r="NB15" s="148"/>
      <c r="NC15" s="148"/>
      <c r="ND15" s="148"/>
      <c r="NE15" s="148"/>
      <c r="NF15" s="148"/>
      <c r="NG15" s="148"/>
      <c r="NH15" s="148"/>
      <c r="NI15" s="148"/>
      <c r="NJ15" s="148"/>
      <c r="NK15" s="148"/>
      <c r="NL15" s="148"/>
      <c r="NM15" s="148"/>
      <c r="NN15" s="148"/>
      <c r="NO15" s="148"/>
      <c r="NP15" s="148"/>
      <c r="NQ15" s="148"/>
      <c r="NR15" s="148"/>
      <c r="NS15" s="148"/>
      <c r="NT15" s="148"/>
      <c r="NU15" s="148"/>
      <c r="NV15" s="148"/>
      <c r="NW15" s="148"/>
      <c r="NX15" s="148"/>
      <c r="NY15" s="148"/>
      <c r="NZ15" s="148"/>
      <c r="OA15" s="148"/>
      <c r="OB15" s="148"/>
      <c r="OC15" s="148"/>
      <c r="OD15" s="148"/>
      <c r="OE15" s="148"/>
      <c r="OF15" s="148"/>
      <c r="OG15" s="148"/>
      <c r="OH15" s="148"/>
      <c r="OI15" s="148"/>
      <c r="OJ15" s="148"/>
      <c r="OK15" s="148"/>
      <c r="OL15" s="148"/>
      <c r="OM15" s="148"/>
      <c r="ON15" s="148"/>
      <c r="OO15" s="148"/>
      <c r="OP15" s="148"/>
      <c r="OQ15" s="148"/>
      <c r="OR15" s="148"/>
      <c r="OS15" s="148"/>
      <c r="OT15" s="148"/>
      <c r="OU15" s="148"/>
      <c r="OV15" s="148"/>
      <c r="OW15" s="148"/>
      <c r="OX15" s="148"/>
      <c r="OY15" s="148"/>
      <c r="OZ15" s="148"/>
      <c r="PA15" s="148"/>
      <c r="PB15" s="148"/>
      <c r="PC15" s="148"/>
      <c r="PD15" s="148"/>
      <c r="PE15" s="148"/>
      <c r="PF15" s="148"/>
      <c r="PG15" s="148"/>
      <c r="PH15" s="148"/>
      <c r="PI15" s="148"/>
      <c r="PJ15" s="148"/>
      <c r="PK15" s="148"/>
      <c r="PL15" s="148"/>
      <c r="PM15" s="148"/>
      <c r="PN15" s="148"/>
      <c r="PO15" s="148"/>
      <c r="PP15" s="148"/>
      <c r="PQ15" s="148"/>
      <c r="PR15" s="148"/>
      <c r="PS15" s="148"/>
      <c r="PT15" s="148"/>
      <c r="PU15" s="148"/>
      <c r="PV15" s="148"/>
      <c r="PW15" s="148"/>
      <c r="PX15" s="148"/>
      <c r="PY15" s="148"/>
      <c r="PZ15" s="148"/>
      <c r="QA15" s="148"/>
      <c r="QB15" s="148"/>
      <c r="QC15" s="148"/>
      <c r="QD15" s="148"/>
      <c r="QE15" s="148"/>
      <c r="QF15" s="148"/>
      <c r="QG15" s="148"/>
      <c r="QH15" s="148"/>
      <c r="QI15" s="148"/>
      <c r="QJ15" s="148"/>
      <c r="QK15" s="148"/>
      <c r="QL15" s="148"/>
      <c r="QM15" s="148"/>
      <c r="QN15" s="148"/>
      <c r="QO15" s="148"/>
      <c r="QP15" s="148"/>
      <c r="QQ15" s="148"/>
      <c r="QR15" s="148"/>
      <c r="QS15" s="148"/>
      <c r="QT15" s="148"/>
      <c r="QU15" s="148"/>
      <c r="QV15" s="148"/>
      <c r="QW15" s="148"/>
      <c r="QX15" s="148"/>
      <c r="QY15" s="148"/>
      <c r="QZ15" s="148"/>
      <c r="RA15" s="148"/>
      <c r="RB15" s="148"/>
      <c r="RC15" s="148"/>
      <c r="RD15" s="148"/>
      <c r="RE15" s="148"/>
      <c r="RF15" s="148"/>
      <c r="RG15" s="148"/>
      <c r="RH15" s="148"/>
      <c r="RI15" s="148"/>
      <c r="RJ15" s="148"/>
      <c r="RK15" s="148"/>
      <c r="RL15" s="148"/>
      <c r="RM15" s="148"/>
      <c r="RN15" s="148"/>
      <c r="RO15" s="148"/>
      <c r="RP15" s="148"/>
      <c r="RQ15" s="148"/>
      <c r="RR15" s="148"/>
      <c r="RS15" s="148"/>
      <c r="RT15" s="148"/>
      <c r="RU15" s="148"/>
      <c r="RV15" s="148"/>
      <c r="RW15" s="148"/>
      <c r="RX15" s="148"/>
      <c r="RY15" s="148"/>
      <c r="RZ15" s="148"/>
      <c r="SA15" s="148"/>
      <c r="SB15" s="148"/>
      <c r="SC15" s="148"/>
      <c r="SD15" s="148"/>
      <c r="SE15" s="148"/>
      <c r="SF15" s="148"/>
      <c r="SG15" s="148"/>
      <c r="SH15" s="148"/>
    </row>
    <row r="16" spans="1:16076" s="25" customFormat="1" ht="15" customHeight="1" x14ac:dyDescent="0.2">
      <c r="A16" s="50"/>
      <c r="B16" s="130"/>
      <c r="C16" s="27"/>
      <c r="D16" s="303" t="s">
        <v>534</v>
      </c>
      <c r="E16" s="29">
        <v>1</v>
      </c>
      <c r="F16" s="29">
        <v>1</v>
      </c>
      <c r="G16" s="29">
        <v>1</v>
      </c>
      <c r="H16" s="47">
        <v>1</v>
      </c>
      <c r="I16" s="29">
        <v>0</v>
      </c>
      <c r="J16" s="141"/>
      <c r="K16" s="40"/>
      <c r="L16" s="86"/>
      <c r="M16" s="1819" t="s">
        <v>594</v>
      </c>
      <c r="N16" s="1820"/>
      <c r="O16" s="1820"/>
      <c r="P16" s="1820"/>
      <c r="Q16" s="1820"/>
      <c r="R16" s="1821"/>
      <c r="S16" s="151">
        <v>7.4999999999999997E-3</v>
      </c>
      <c r="T16" s="226"/>
      <c r="U16" s="151">
        <v>0.01</v>
      </c>
      <c r="V16" s="144"/>
      <c r="W16" s="214"/>
      <c r="X16" s="174"/>
      <c r="Y16" s="174"/>
      <c r="Z16" s="174"/>
      <c r="AA16" s="174"/>
      <c r="AB16" s="174"/>
      <c r="AC16" s="174"/>
      <c r="AD16" s="174"/>
      <c r="AE16" s="174"/>
      <c r="AF16" s="174"/>
      <c r="AG16" s="174"/>
      <c r="AH16" s="174"/>
      <c r="AI16" s="216"/>
      <c r="AJ16" s="174"/>
      <c r="AK16" s="175"/>
      <c r="AL16" s="175"/>
      <c r="AM16" s="175"/>
      <c r="AN16" s="175"/>
      <c r="AO16" s="175"/>
      <c r="AP16" s="175"/>
      <c r="AQ16" s="175"/>
      <c r="AR16" s="175"/>
      <c r="AS16" s="175"/>
      <c r="AT16" s="175"/>
      <c r="AU16" s="175"/>
      <c r="AV16" s="175"/>
      <c r="AW16" s="175"/>
      <c r="AX16" s="175"/>
      <c r="AY16" s="175"/>
      <c r="AZ16" s="175"/>
      <c r="BA16" s="175"/>
      <c r="BB16" s="175"/>
      <c r="BC16" s="175"/>
      <c r="BD16" s="175"/>
      <c r="BE16" s="175"/>
      <c r="BF16" s="175"/>
      <c r="BG16" s="175"/>
      <c r="BH16" s="175"/>
      <c r="BI16" s="175"/>
      <c r="BJ16" s="175"/>
      <c r="BK16" s="175"/>
      <c r="BL16" s="175"/>
      <c r="BM16" s="175"/>
      <c r="BN16" s="175"/>
      <c r="BO16" s="175"/>
      <c r="BP16" s="175"/>
      <c r="BQ16" s="175"/>
      <c r="BR16" s="175"/>
      <c r="BS16" s="175"/>
      <c r="BT16" s="175"/>
      <c r="BU16" s="175"/>
      <c r="BV16" s="175"/>
      <c r="BW16" s="175"/>
      <c r="BX16" s="175"/>
      <c r="BY16" s="175"/>
      <c r="BZ16" s="175"/>
      <c r="CA16" s="175"/>
      <c r="CB16" s="175"/>
      <c r="CC16" s="175"/>
      <c r="CD16" s="175"/>
      <c r="CE16" s="175"/>
      <c r="CF16" s="175"/>
      <c r="CG16" s="175"/>
      <c r="CH16" s="175"/>
      <c r="CI16" s="175"/>
      <c r="CJ16" s="175"/>
      <c r="CK16" s="174"/>
      <c r="CL16" s="174"/>
      <c r="CM16" s="148"/>
      <c r="CN16" s="148"/>
      <c r="CO16" s="148"/>
      <c r="CP16" s="148"/>
      <c r="CQ16" s="148"/>
      <c r="CR16" s="148"/>
      <c r="CS16" s="148"/>
      <c r="CT16" s="148"/>
      <c r="CU16" s="148"/>
      <c r="CV16" s="148"/>
      <c r="CW16" s="148"/>
      <c r="CX16" s="148"/>
      <c r="CY16" s="148"/>
      <c r="CZ16" s="148"/>
      <c r="DA16" s="148"/>
      <c r="DB16" s="148"/>
      <c r="DC16" s="148"/>
      <c r="DD16" s="148"/>
      <c r="DE16" s="148"/>
      <c r="DF16" s="148"/>
      <c r="DG16" s="148"/>
      <c r="DH16" s="148"/>
      <c r="DI16" s="148"/>
      <c r="DJ16" s="148"/>
      <c r="DK16" s="148"/>
      <c r="DL16" s="148"/>
      <c r="DM16" s="148"/>
      <c r="DN16" s="148"/>
      <c r="DO16" s="148"/>
      <c r="DP16" s="148"/>
      <c r="DQ16" s="148"/>
      <c r="DR16" s="148"/>
      <c r="DS16" s="148"/>
      <c r="DT16" s="148"/>
      <c r="DU16" s="148"/>
      <c r="DV16" s="148"/>
      <c r="DW16" s="148"/>
      <c r="DX16" s="148"/>
      <c r="DY16" s="148"/>
      <c r="DZ16" s="148"/>
      <c r="EA16" s="148"/>
      <c r="EB16" s="148"/>
      <c r="EC16" s="148"/>
      <c r="ED16" s="148"/>
      <c r="EE16" s="148"/>
      <c r="EF16" s="148"/>
      <c r="EG16" s="148"/>
      <c r="EH16" s="148"/>
      <c r="EI16" s="148"/>
      <c r="EJ16" s="148"/>
      <c r="EK16" s="148"/>
      <c r="EL16" s="148"/>
      <c r="EM16" s="148"/>
      <c r="EN16" s="148"/>
      <c r="EO16" s="148"/>
      <c r="EP16" s="148"/>
      <c r="EQ16" s="148"/>
      <c r="ER16" s="148"/>
      <c r="ES16" s="148"/>
      <c r="ET16" s="148"/>
      <c r="EU16" s="148"/>
      <c r="EV16" s="148"/>
      <c r="EW16" s="148"/>
      <c r="EX16" s="148"/>
      <c r="EY16" s="148"/>
      <c r="EZ16" s="148"/>
      <c r="FA16" s="148"/>
      <c r="FB16" s="148"/>
      <c r="FC16" s="148"/>
      <c r="FD16" s="148"/>
      <c r="FE16" s="148"/>
      <c r="FF16" s="148"/>
      <c r="FG16" s="148"/>
      <c r="FH16" s="148"/>
      <c r="FI16" s="148"/>
      <c r="FJ16" s="148"/>
      <c r="FK16" s="148"/>
      <c r="FL16" s="148"/>
      <c r="FM16" s="148"/>
      <c r="FN16" s="148"/>
      <c r="FO16" s="148"/>
      <c r="FP16" s="148"/>
      <c r="FQ16" s="148"/>
      <c r="FR16" s="148"/>
      <c r="FS16" s="148"/>
      <c r="FT16" s="148"/>
      <c r="FU16" s="148"/>
      <c r="FV16" s="148"/>
      <c r="FW16" s="148"/>
      <c r="FX16" s="148"/>
      <c r="FY16" s="148"/>
      <c r="FZ16" s="148"/>
      <c r="GA16" s="148"/>
      <c r="GB16" s="148"/>
      <c r="GC16" s="148"/>
      <c r="GD16" s="148"/>
      <c r="GE16" s="148"/>
      <c r="GF16" s="148"/>
      <c r="GG16" s="148"/>
      <c r="GH16" s="148"/>
      <c r="GI16" s="148"/>
      <c r="GJ16" s="148"/>
      <c r="GK16" s="148"/>
      <c r="GL16" s="148"/>
      <c r="GM16" s="148"/>
      <c r="GN16" s="148"/>
      <c r="GO16" s="148"/>
      <c r="GP16" s="148"/>
      <c r="GQ16" s="148"/>
      <c r="GR16" s="148"/>
      <c r="GS16" s="148"/>
      <c r="GT16" s="148"/>
      <c r="GU16" s="148"/>
      <c r="GV16" s="148"/>
      <c r="GW16" s="148"/>
      <c r="GX16" s="148"/>
      <c r="GY16" s="148"/>
      <c r="GZ16" s="148"/>
      <c r="HA16" s="148"/>
      <c r="HB16" s="148"/>
      <c r="HC16" s="148"/>
      <c r="HD16" s="148"/>
      <c r="HE16" s="148"/>
      <c r="HF16" s="148"/>
      <c r="HG16" s="148"/>
      <c r="HH16" s="148"/>
      <c r="HI16" s="148"/>
      <c r="HJ16" s="148"/>
      <c r="HK16" s="148"/>
      <c r="HL16" s="148"/>
      <c r="HM16" s="148"/>
      <c r="HN16" s="148"/>
      <c r="HO16" s="148"/>
      <c r="HP16" s="148"/>
      <c r="HQ16" s="148"/>
      <c r="HR16" s="148"/>
      <c r="HS16" s="148"/>
      <c r="HT16" s="148"/>
      <c r="HU16" s="148"/>
      <c r="HV16" s="148"/>
      <c r="HW16" s="148"/>
      <c r="HX16" s="148"/>
      <c r="HY16" s="148"/>
      <c r="HZ16" s="148"/>
      <c r="IA16" s="148"/>
      <c r="IB16" s="148"/>
      <c r="IC16" s="148"/>
      <c r="ID16" s="148"/>
      <c r="IE16" s="148"/>
      <c r="IF16" s="148"/>
      <c r="IG16" s="148"/>
      <c r="IH16" s="148"/>
      <c r="II16" s="148"/>
      <c r="IJ16" s="148"/>
      <c r="IK16" s="148"/>
      <c r="IL16" s="148"/>
      <c r="IM16" s="148"/>
      <c r="IN16" s="148"/>
      <c r="IO16" s="148"/>
      <c r="IP16" s="148"/>
      <c r="IQ16" s="148"/>
      <c r="IR16" s="148"/>
      <c r="IS16" s="148"/>
      <c r="IT16" s="148"/>
      <c r="IU16" s="148"/>
      <c r="IV16" s="148"/>
      <c r="IW16" s="148"/>
      <c r="IX16" s="148"/>
      <c r="IY16" s="148"/>
      <c r="IZ16" s="148"/>
      <c r="JA16" s="148"/>
      <c r="JB16" s="148"/>
      <c r="JC16" s="148"/>
      <c r="JD16" s="148"/>
      <c r="JE16" s="148"/>
      <c r="JF16" s="148"/>
      <c r="JG16" s="148"/>
      <c r="JH16" s="148"/>
      <c r="JI16" s="148"/>
      <c r="JJ16" s="148"/>
      <c r="JK16" s="148"/>
      <c r="JL16" s="148"/>
      <c r="JM16" s="148"/>
      <c r="JN16" s="148"/>
      <c r="JO16" s="148"/>
      <c r="JP16" s="148"/>
      <c r="JQ16" s="148"/>
      <c r="JR16" s="148"/>
      <c r="JS16" s="148"/>
      <c r="JT16" s="148"/>
      <c r="JU16" s="148"/>
      <c r="JV16" s="148"/>
      <c r="JW16" s="148"/>
      <c r="JX16" s="148"/>
      <c r="JY16" s="148"/>
      <c r="JZ16" s="148"/>
      <c r="KA16" s="148"/>
      <c r="KB16" s="148"/>
      <c r="KC16" s="148"/>
      <c r="KD16" s="148"/>
      <c r="KE16" s="148"/>
      <c r="KF16" s="148"/>
      <c r="KG16" s="148"/>
      <c r="KH16" s="148"/>
      <c r="KI16" s="148"/>
      <c r="KJ16" s="148"/>
      <c r="KK16" s="148"/>
      <c r="KL16" s="148"/>
      <c r="KM16" s="148"/>
      <c r="KN16" s="148"/>
      <c r="KO16" s="148"/>
      <c r="KP16" s="148"/>
      <c r="KQ16" s="148"/>
      <c r="KR16" s="148"/>
      <c r="KS16" s="148"/>
      <c r="KT16" s="148"/>
      <c r="KU16" s="148"/>
      <c r="KV16" s="148"/>
      <c r="KW16" s="148"/>
      <c r="KX16" s="148"/>
      <c r="KY16" s="148"/>
      <c r="KZ16" s="148"/>
      <c r="LA16" s="148"/>
      <c r="LB16" s="148"/>
      <c r="LC16" s="148"/>
      <c r="LD16" s="148"/>
      <c r="LE16" s="148"/>
      <c r="LF16" s="148"/>
      <c r="LG16" s="148"/>
      <c r="LH16" s="148"/>
      <c r="LI16" s="148"/>
      <c r="LJ16" s="148"/>
      <c r="LK16" s="148"/>
      <c r="LL16" s="148"/>
      <c r="LM16" s="148"/>
      <c r="LN16" s="148"/>
      <c r="LO16" s="148"/>
      <c r="LP16" s="148"/>
      <c r="LQ16" s="148"/>
      <c r="LR16" s="148"/>
      <c r="LS16" s="148"/>
      <c r="LT16" s="148"/>
      <c r="LU16" s="148"/>
      <c r="LV16" s="148"/>
      <c r="LW16" s="148"/>
      <c r="LX16" s="148"/>
      <c r="LY16" s="148"/>
      <c r="LZ16" s="148"/>
      <c r="MA16" s="148"/>
      <c r="MB16" s="148"/>
      <c r="MC16" s="148"/>
      <c r="MD16" s="148"/>
      <c r="ME16" s="148"/>
      <c r="MF16" s="148"/>
      <c r="MG16" s="148"/>
      <c r="MH16" s="148"/>
      <c r="MI16" s="148"/>
      <c r="MJ16" s="148"/>
      <c r="MK16" s="148"/>
      <c r="ML16" s="148"/>
      <c r="MM16" s="148"/>
      <c r="MN16" s="148"/>
      <c r="MO16" s="148"/>
      <c r="MP16" s="148"/>
      <c r="MQ16" s="148"/>
      <c r="MR16" s="148"/>
      <c r="MS16" s="148"/>
      <c r="MT16" s="148"/>
      <c r="MU16" s="148"/>
      <c r="MV16" s="148"/>
      <c r="MW16" s="148"/>
      <c r="MX16" s="148"/>
      <c r="MY16" s="148"/>
      <c r="MZ16" s="148"/>
      <c r="NA16" s="148"/>
      <c r="NB16" s="148"/>
      <c r="NC16" s="148"/>
      <c r="ND16" s="148"/>
      <c r="NE16" s="148"/>
      <c r="NF16" s="148"/>
      <c r="NG16" s="148"/>
      <c r="NH16" s="148"/>
      <c r="NI16" s="148"/>
      <c r="NJ16" s="148"/>
      <c r="NK16" s="148"/>
      <c r="NL16" s="148"/>
      <c r="NM16" s="148"/>
      <c r="NN16" s="148"/>
      <c r="NO16" s="148"/>
      <c r="NP16" s="148"/>
      <c r="NQ16" s="148"/>
      <c r="NR16" s="148"/>
      <c r="NS16" s="148"/>
      <c r="NT16" s="148"/>
      <c r="NU16" s="148"/>
      <c r="NV16" s="148"/>
      <c r="NW16" s="148"/>
      <c r="NX16" s="148"/>
      <c r="NY16" s="148"/>
      <c r="NZ16" s="148"/>
      <c r="OA16" s="148"/>
      <c r="OB16" s="148"/>
      <c r="OC16" s="148"/>
      <c r="OD16" s="148"/>
      <c r="OE16" s="148"/>
      <c r="OF16" s="148"/>
      <c r="OG16" s="148"/>
      <c r="OH16" s="148"/>
      <c r="OI16" s="148"/>
      <c r="OJ16" s="148"/>
      <c r="OK16" s="148"/>
      <c r="OL16" s="148"/>
      <c r="OM16" s="148"/>
      <c r="ON16" s="148"/>
      <c r="OO16" s="148"/>
      <c r="OP16" s="148"/>
      <c r="OQ16" s="148"/>
      <c r="OR16" s="148"/>
      <c r="OS16" s="148"/>
      <c r="OT16" s="148"/>
      <c r="OU16" s="148"/>
      <c r="OV16" s="148"/>
      <c r="OW16" s="148"/>
      <c r="OX16" s="148"/>
      <c r="OY16" s="148"/>
      <c r="OZ16" s="148"/>
      <c r="PA16" s="148"/>
      <c r="PB16" s="148"/>
      <c r="PC16" s="148"/>
      <c r="PD16" s="148"/>
      <c r="PE16" s="148"/>
      <c r="PF16" s="148"/>
      <c r="PG16" s="148"/>
      <c r="PH16" s="148"/>
      <c r="PI16" s="148"/>
      <c r="PJ16" s="148"/>
      <c r="PK16" s="148"/>
      <c r="PL16" s="148"/>
      <c r="PM16" s="148"/>
      <c r="PN16" s="148"/>
      <c r="PO16" s="148"/>
      <c r="PP16" s="148"/>
      <c r="PQ16" s="148"/>
      <c r="PR16" s="148"/>
      <c r="PS16" s="148"/>
      <c r="PT16" s="148"/>
      <c r="PU16" s="148"/>
      <c r="PV16" s="148"/>
      <c r="PW16" s="148"/>
      <c r="PX16" s="148"/>
      <c r="PY16" s="148"/>
      <c r="PZ16" s="148"/>
      <c r="QA16" s="148"/>
      <c r="QB16" s="148"/>
      <c r="QC16" s="148"/>
      <c r="QD16" s="148"/>
      <c r="QE16" s="148"/>
      <c r="QF16" s="148"/>
      <c r="QG16" s="148"/>
      <c r="QH16" s="148"/>
      <c r="QI16" s="148"/>
      <c r="QJ16" s="148"/>
      <c r="QK16" s="148"/>
      <c r="QL16" s="148"/>
      <c r="QM16" s="148"/>
      <c r="QN16" s="148"/>
      <c r="QO16" s="148"/>
      <c r="QP16" s="148"/>
      <c r="QQ16" s="148"/>
      <c r="QR16" s="148"/>
      <c r="QS16" s="148"/>
      <c r="QT16" s="148"/>
      <c r="QU16" s="148"/>
      <c r="QV16" s="148"/>
      <c r="QW16" s="148"/>
      <c r="QX16" s="148"/>
      <c r="QY16" s="148"/>
      <c r="QZ16" s="148"/>
      <c r="RA16" s="148"/>
      <c r="RB16" s="148"/>
      <c r="RC16" s="148"/>
      <c r="RD16" s="148"/>
      <c r="RE16" s="148"/>
      <c r="RF16" s="148"/>
      <c r="RG16" s="148"/>
      <c r="RH16" s="148"/>
      <c r="RI16" s="148"/>
      <c r="RJ16" s="148"/>
      <c r="RK16" s="148"/>
      <c r="RL16" s="148"/>
      <c r="RM16" s="148"/>
      <c r="RN16" s="148"/>
      <c r="RO16" s="148"/>
      <c r="RP16" s="148"/>
      <c r="RQ16" s="148"/>
      <c r="RR16" s="148"/>
      <c r="RS16" s="148"/>
      <c r="RT16" s="148"/>
      <c r="RU16" s="148"/>
      <c r="RV16" s="148"/>
      <c r="RW16" s="148"/>
      <c r="RX16" s="148"/>
      <c r="RY16" s="148"/>
      <c r="RZ16" s="148"/>
      <c r="SA16" s="148"/>
      <c r="SB16" s="148"/>
      <c r="SC16" s="148"/>
      <c r="SD16" s="148"/>
      <c r="SE16" s="148"/>
      <c r="SF16" s="148"/>
      <c r="SG16" s="148"/>
      <c r="SH16" s="148"/>
    </row>
    <row r="17" spans="1:502" s="25" customFormat="1" ht="15" customHeight="1" x14ac:dyDescent="0.2">
      <c r="A17" s="50"/>
      <c r="B17" s="130"/>
      <c r="C17" s="1830" t="s">
        <v>646</v>
      </c>
      <c r="D17" s="1830"/>
      <c r="E17" s="1830" t="s">
        <v>210</v>
      </c>
      <c r="F17" s="1830"/>
      <c r="G17" s="1830"/>
      <c r="H17" s="1830"/>
      <c r="I17" s="1830"/>
      <c r="J17" s="141"/>
      <c r="K17" s="40"/>
      <c r="L17" s="86"/>
      <c r="M17" s="1819" t="s">
        <v>595</v>
      </c>
      <c r="N17" s="1820"/>
      <c r="O17" s="1820"/>
      <c r="P17" s="1820"/>
      <c r="Q17" s="1820"/>
      <c r="R17" s="1821"/>
      <c r="S17" s="30">
        <v>2.5000000000000001E-2</v>
      </c>
      <c r="T17" s="226"/>
      <c r="U17" s="30">
        <v>3.5000000000000003E-2</v>
      </c>
      <c r="V17" s="144"/>
      <c r="W17" s="214"/>
      <c r="X17" s="174"/>
      <c r="Y17" s="174"/>
      <c r="Z17" s="174"/>
      <c r="AA17" s="174"/>
      <c r="AB17" s="174"/>
      <c r="AC17" s="174"/>
      <c r="AD17" s="174"/>
      <c r="AE17" s="174"/>
      <c r="AF17" s="174"/>
      <c r="AG17" s="174"/>
      <c r="AH17" s="174"/>
      <c r="AI17" s="216"/>
      <c r="AJ17" s="174"/>
      <c r="AK17" s="175"/>
      <c r="AL17" s="175"/>
      <c r="AM17" s="175"/>
      <c r="AN17" s="175"/>
      <c r="AO17" s="175"/>
      <c r="AP17" s="175"/>
      <c r="AQ17" s="175"/>
      <c r="AR17" s="175"/>
      <c r="AS17" s="175"/>
      <c r="AT17" s="175"/>
      <c r="AU17" s="175"/>
      <c r="AV17" s="175"/>
      <c r="AW17" s="175"/>
      <c r="AX17" s="175"/>
      <c r="AY17" s="175"/>
      <c r="AZ17" s="175"/>
      <c r="BA17" s="175"/>
      <c r="BB17" s="175"/>
      <c r="BC17" s="175"/>
      <c r="BD17" s="175"/>
      <c r="BE17" s="175"/>
      <c r="BF17" s="175"/>
      <c r="BG17" s="175"/>
      <c r="BH17" s="175"/>
      <c r="BI17" s="175"/>
      <c r="BJ17" s="175"/>
      <c r="BK17" s="175"/>
      <c r="BL17" s="175"/>
      <c r="BM17" s="175"/>
      <c r="BN17" s="175"/>
      <c r="BO17" s="175"/>
      <c r="BP17" s="175"/>
      <c r="BQ17" s="175"/>
      <c r="BR17" s="175"/>
      <c r="BS17" s="175"/>
      <c r="BT17" s="175"/>
      <c r="BU17" s="175"/>
      <c r="BV17" s="175"/>
      <c r="BW17" s="175"/>
      <c r="BX17" s="175"/>
      <c r="BY17" s="175"/>
      <c r="BZ17" s="175"/>
      <c r="CA17" s="175"/>
      <c r="CB17" s="175"/>
      <c r="CC17" s="175"/>
      <c r="CD17" s="175"/>
      <c r="CE17" s="175"/>
      <c r="CF17" s="175"/>
      <c r="CG17" s="175"/>
      <c r="CH17" s="175"/>
      <c r="CI17" s="175"/>
      <c r="CJ17" s="175"/>
      <c r="CK17" s="174"/>
      <c r="CL17" s="174"/>
      <c r="CM17" s="148"/>
      <c r="CN17" s="148"/>
      <c r="CO17" s="148"/>
      <c r="CP17" s="148"/>
      <c r="CQ17" s="148"/>
      <c r="CR17" s="148"/>
      <c r="CS17" s="148"/>
      <c r="CT17" s="148"/>
      <c r="CU17" s="148"/>
      <c r="CV17" s="148"/>
      <c r="CW17" s="148"/>
      <c r="CX17" s="148"/>
      <c r="CY17" s="148"/>
      <c r="CZ17" s="148"/>
      <c r="DA17" s="148"/>
      <c r="DB17" s="148"/>
      <c r="DC17" s="148"/>
      <c r="DD17" s="148"/>
      <c r="DE17" s="148"/>
      <c r="DF17" s="148"/>
      <c r="DG17" s="148"/>
      <c r="DH17" s="148"/>
      <c r="DI17" s="148"/>
      <c r="DJ17" s="148"/>
      <c r="DK17" s="148"/>
      <c r="DL17" s="148"/>
      <c r="DM17" s="148"/>
      <c r="DN17" s="148"/>
      <c r="DO17" s="148"/>
      <c r="DP17" s="148"/>
      <c r="DQ17" s="148"/>
      <c r="DR17" s="148"/>
      <c r="DS17" s="148"/>
      <c r="DT17" s="148"/>
      <c r="DU17" s="148"/>
      <c r="DV17" s="148"/>
      <c r="DW17" s="148"/>
      <c r="DX17" s="148"/>
      <c r="DY17" s="148"/>
      <c r="DZ17" s="148"/>
      <c r="EA17" s="148"/>
      <c r="EB17" s="148"/>
      <c r="EC17" s="148"/>
      <c r="ED17" s="148"/>
      <c r="EE17" s="148"/>
      <c r="EF17" s="148"/>
      <c r="EG17" s="148"/>
      <c r="EH17" s="148"/>
      <c r="EI17" s="148"/>
      <c r="EJ17" s="148"/>
      <c r="EK17" s="148"/>
      <c r="EL17" s="148"/>
      <c r="EM17" s="148"/>
      <c r="EN17" s="148"/>
      <c r="EO17" s="148"/>
      <c r="EP17" s="148"/>
      <c r="EQ17" s="148"/>
      <c r="ER17" s="148"/>
      <c r="ES17" s="148"/>
      <c r="ET17" s="148"/>
      <c r="EU17" s="148"/>
      <c r="EV17" s="148"/>
      <c r="EW17" s="148"/>
      <c r="EX17" s="148"/>
      <c r="EY17" s="148"/>
      <c r="EZ17" s="148"/>
      <c r="FA17" s="148"/>
      <c r="FB17" s="148"/>
      <c r="FC17" s="148"/>
      <c r="FD17" s="148"/>
      <c r="FE17" s="148"/>
      <c r="FF17" s="148"/>
      <c r="FG17" s="148"/>
      <c r="FH17" s="148"/>
      <c r="FI17" s="148"/>
      <c r="FJ17" s="148"/>
      <c r="FK17" s="148"/>
      <c r="FL17" s="148"/>
      <c r="FM17" s="148"/>
      <c r="FN17" s="148"/>
      <c r="FO17" s="148"/>
      <c r="FP17" s="148"/>
      <c r="FQ17" s="148"/>
      <c r="FR17" s="148"/>
      <c r="FS17" s="148"/>
      <c r="FT17" s="148"/>
      <c r="FU17" s="148"/>
      <c r="FV17" s="148"/>
      <c r="FW17" s="148"/>
      <c r="FX17" s="148"/>
      <c r="FY17" s="148"/>
      <c r="FZ17" s="148"/>
      <c r="GA17" s="148"/>
      <c r="GB17" s="148"/>
      <c r="GC17" s="148"/>
      <c r="GD17" s="148"/>
      <c r="GE17" s="148"/>
      <c r="GF17" s="148"/>
      <c r="GG17" s="148"/>
      <c r="GH17" s="148"/>
      <c r="GI17" s="148"/>
      <c r="GJ17" s="148"/>
      <c r="GK17" s="148"/>
      <c r="GL17" s="148"/>
      <c r="GM17" s="148"/>
      <c r="GN17" s="148"/>
      <c r="GO17" s="148"/>
      <c r="GP17" s="148"/>
      <c r="GQ17" s="148"/>
      <c r="GR17" s="148"/>
      <c r="GS17" s="148"/>
      <c r="GT17" s="148"/>
      <c r="GU17" s="148"/>
      <c r="GV17" s="148"/>
      <c r="GW17" s="148"/>
      <c r="GX17" s="148"/>
      <c r="GY17" s="148"/>
      <c r="GZ17" s="148"/>
      <c r="HA17" s="148"/>
      <c r="HB17" s="148"/>
      <c r="HC17" s="148"/>
      <c r="HD17" s="148"/>
      <c r="HE17" s="148"/>
      <c r="HF17" s="148"/>
      <c r="HG17" s="148"/>
      <c r="HH17" s="148"/>
      <c r="HI17" s="148"/>
      <c r="HJ17" s="148"/>
      <c r="HK17" s="148"/>
      <c r="HL17" s="148"/>
      <c r="HM17" s="148"/>
      <c r="HN17" s="148"/>
      <c r="HO17" s="148"/>
      <c r="HP17" s="148"/>
      <c r="HQ17" s="148"/>
      <c r="HR17" s="148"/>
      <c r="HS17" s="148"/>
      <c r="HT17" s="148"/>
      <c r="HU17" s="148"/>
      <c r="HV17" s="148"/>
      <c r="HW17" s="148"/>
      <c r="HX17" s="148"/>
      <c r="HY17" s="148"/>
      <c r="HZ17" s="148"/>
      <c r="IA17" s="148"/>
      <c r="IB17" s="148"/>
      <c r="IC17" s="148"/>
      <c r="ID17" s="148"/>
      <c r="IE17" s="148"/>
      <c r="IF17" s="148"/>
      <c r="IG17" s="148"/>
      <c r="IH17" s="148"/>
      <c r="II17" s="148"/>
      <c r="IJ17" s="148"/>
      <c r="IK17" s="148"/>
      <c r="IL17" s="148"/>
      <c r="IM17" s="148"/>
      <c r="IN17" s="148"/>
      <c r="IO17" s="148"/>
      <c r="IP17" s="148"/>
      <c r="IQ17" s="148"/>
      <c r="IR17" s="148"/>
      <c r="IS17" s="148"/>
      <c r="IT17" s="148"/>
      <c r="IU17" s="148"/>
      <c r="IV17" s="148"/>
      <c r="IW17" s="148"/>
      <c r="IX17" s="148"/>
      <c r="IY17" s="148"/>
      <c r="IZ17" s="148"/>
      <c r="JA17" s="148"/>
      <c r="JB17" s="148"/>
      <c r="JC17" s="148"/>
      <c r="JD17" s="148"/>
      <c r="JE17" s="148"/>
      <c r="JF17" s="148"/>
      <c r="JG17" s="148"/>
      <c r="JH17" s="148"/>
      <c r="JI17" s="148"/>
      <c r="JJ17" s="148"/>
      <c r="JK17" s="148"/>
      <c r="JL17" s="148"/>
      <c r="JM17" s="148"/>
      <c r="JN17" s="148"/>
      <c r="JO17" s="148"/>
      <c r="JP17" s="148"/>
      <c r="JQ17" s="148"/>
      <c r="JR17" s="148"/>
      <c r="JS17" s="148"/>
      <c r="JT17" s="148"/>
      <c r="JU17" s="148"/>
      <c r="JV17" s="148"/>
      <c r="JW17" s="148"/>
      <c r="JX17" s="148"/>
      <c r="JY17" s="148"/>
      <c r="JZ17" s="148"/>
      <c r="KA17" s="148"/>
      <c r="KB17" s="148"/>
      <c r="KC17" s="148"/>
      <c r="KD17" s="148"/>
      <c r="KE17" s="148"/>
      <c r="KF17" s="148"/>
      <c r="KG17" s="148"/>
      <c r="KH17" s="148"/>
      <c r="KI17" s="148"/>
      <c r="KJ17" s="148"/>
      <c r="KK17" s="148"/>
      <c r="KL17" s="148"/>
      <c r="KM17" s="148"/>
      <c r="KN17" s="148"/>
      <c r="KO17" s="148"/>
      <c r="KP17" s="148"/>
      <c r="KQ17" s="148"/>
      <c r="KR17" s="148"/>
      <c r="KS17" s="148"/>
      <c r="KT17" s="148"/>
      <c r="KU17" s="148"/>
      <c r="KV17" s="148"/>
      <c r="KW17" s="148"/>
      <c r="KX17" s="148"/>
      <c r="KY17" s="148"/>
      <c r="KZ17" s="148"/>
      <c r="LA17" s="148"/>
      <c r="LB17" s="148"/>
      <c r="LC17" s="148"/>
      <c r="LD17" s="148"/>
      <c r="LE17" s="148"/>
      <c r="LF17" s="148"/>
      <c r="LG17" s="148"/>
      <c r="LH17" s="148"/>
      <c r="LI17" s="148"/>
      <c r="LJ17" s="148"/>
      <c r="LK17" s="148"/>
      <c r="LL17" s="148"/>
      <c r="LM17" s="148"/>
      <c r="LN17" s="148"/>
      <c r="LO17" s="148"/>
      <c r="LP17" s="148"/>
      <c r="LQ17" s="148"/>
      <c r="LR17" s="148"/>
      <c r="LS17" s="148"/>
      <c r="LT17" s="148"/>
      <c r="LU17" s="148"/>
      <c r="LV17" s="148"/>
      <c r="LW17" s="148"/>
      <c r="LX17" s="148"/>
      <c r="LY17" s="148"/>
      <c r="LZ17" s="148"/>
      <c r="MA17" s="148"/>
      <c r="MB17" s="148"/>
      <c r="MC17" s="148"/>
      <c r="MD17" s="148"/>
      <c r="ME17" s="148"/>
      <c r="MF17" s="148"/>
      <c r="MG17" s="148"/>
      <c r="MH17" s="148"/>
      <c r="MI17" s="148"/>
      <c r="MJ17" s="148"/>
      <c r="MK17" s="148"/>
      <c r="ML17" s="148"/>
      <c r="MM17" s="148"/>
      <c r="MN17" s="148"/>
      <c r="MO17" s="148"/>
      <c r="MP17" s="148"/>
      <c r="MQ17" s="148"/>
      <c r="MR17" s="148"/>
      <c r="MS17" s="148"/>
      <c r="MT17" s="148"/>
      <c r="MU17" s="148"/>
      <c r="MV17" s="148"/>
      <c r="MW17" s="148"/>
      <c r="MX17" s="148"/>
      <c r="MY17" s="148"/>
      <c r="MZ17" s="148"/>
      <c r="NA17" s="148"/>
      <c r="NB17" s="148"/>
      <c r="NC17" s="148"/>
      <c r="ND17" s="148"/>
      <c r="NE17" s="148"/>
      <c r="NF17" s="148"/>
      <c r="NG17" s="148"/>
      <c r="NH17" s="148"/>
      <c r="NI17" s="148"/>
      <c r="NJ17" s="148"/>
      <c r="NK17" s="148"/>
      <c r="NL17" s="148"/>
      <c r="NM17" s="148"/>
      <c r="NN17" s="148"/>
      <c r="NO17" s="148"/>
      <c r="NP17" s="148"/>
      <c r="NQ17" s="148"/>
      <c r="NR17" s="148"/>
      <c r="NS17" s="148"/>
      <c r="NT17" s="148"/>
      <c r="NU17" s="148"/>
      <c r="NV17" s="148"/>
      <c r="NW17" s="148"/>
      <c r="NX17" s="148"/>
      <c r="NY17" s="148"/>
      <c r="NZ17" s="148"/>
      <c r="OA17" s="148"/>
      <c r="OB17" s="148"/>
      <c r="OC17" s="148"/>
      <c r="OD17" s="148"/>
      <c r="OE17" s="148"/>
      <c r="OF17" s="148"/>
      <c r="OG17" s="148"/>
      <c r="OH17" s="148"/>
      <c r="OI17" s="148"/>
      <c r="OJ17" s="148"/>
      <c r="OK17" s="148"/>
      <c r="OL17" s="148"/>
      <c r="OM17" s="148"/>
      <c r="ON17" s="148"/>
      <c r="OO17" s="148"/>
      <c r="OP17" s="148"/>
      <c r="OQ17" s="148"/>
      <c r="OR17" s="148"/>
      <c r="OS17" s="148"/>
      <c r="OT17" s="148"/>
      <c r="OU17" s="148"/>
      <c r="OV17" s="148"/>
      <c r="OW17" s="148"/>
      <c r="OX17" s="148"/>
      <c r="OY17" s="148"/>
      <c r="OZ17" s="148"/>
      <c r="PA17" s="148"/>
      <c r="PB17" s="148"/>
      <c r="PC17" s="148"/>
      <c r="PD17" s="148"/>
      <c r="PE17" s="148"/>
      <c r="PF17" s="148"/>
      <c r="PG17" s="148"/>
      <c r="PH17" s="148"/>
      <c r="PI17" s="148"/>
      <c r="PJ17" s="148"/>
      <c r="PK17" s="148"/>
      <c r="PL17" s="148"/>
      <c r="PM17" s="148"/>
      <c r="PN17" s="148"/>
      <c r="PO17" s="148"/>
      <c r="PP17" s="148"/>
      <c r="PQ17" s="148"/>
      <c r="PR17" s="148"/>
      <c r="PS17" s="148"/>
      <c r="PT17" s="148"/>
      <c r="PU17" s="148"/>
      <c r="PV17" s="148"/>
      <c r="PW17" s="148"/>
      <c r="PX17" s="148"/>
      <c r="PY17" s="148"/>
      <c r="PZ17" s="148"/>
      <c r="QA17" s="148"/>
      <c r="QB17" s="148"/>
      <c r="QC17" s="148"/>
      <c r="QD17" s="148"/>
      <c r="QE17" s="148"/>
      <c r="QF17" s="148"/>
      <c r="QG17" s="148"/>
      <c r="QH17" s="148"/>
      <c r="QI17" s="148"/>
      <c r="QJ17" s="148"/>
      <c r="QK17" s="148"/>
      <c r="QL17" s="148"/>
      <c r="QM17" s="148"/>
      <c r="QN17" s="148"/>
      <c r="QO17" s="148"/>
      <c r="QP17" s="148"/>
      <c r="QQ17" s="148"/>
      <c r="QR17" s="148"/>
      <c r="QS17" s="148"/>
      <c r="QT17" s="148"/>
      <c r="QU17" s="148"/>
      <c r="QV17" s="148"/>
      <c r="QW17" s="148"/>
      <c r="QX17" s="148"/>
      <c r="QY17" s="148"/>
      <c r="QZ17" s="148"/>
      <c r="RA17" s="148"/>
      <c r="RB17" s="148"/>
      <c r="RC17" s="148"/>
      <c r="RD17" s="148"/>
      <c r="RE17" s="148"/>
      <c r="RF17" s="148"/>
      <c r="RG17" s="148"/>
      <c r="RH17" s="148"/>
      <c r="RI17" s="148"/>
      <c r="RJ17" s="148"/>
      <c r="RK17" s="148"/>
      <c r="RL17" s="148"/>
      <c r="RM17" s="148"/>
      <c r="RN17" s="148"/>
      <c r="RO17" s="148"/>
      <c r="RP17" s="148"/>
      <c r="RQ17" s="148"/>
      <c r="RR17" s="148"/>
      <c r="RS17" s="148"/>
      <c r="RT17" s="148"/>
      <c r="RU17" s="148"/>
      <c r="RV17" s="148"/>
      <c r="RW17" s="148"/>
      <c r="RX17" s="148"/>
      <c r="RY17" s="148"/>
      <c r="RZ17" s="148"/>
      <c r="SA17" s="148"/>
      <c r="SB17" s="148"/>
      <c r="SC17" s="148"/>
      <c r="SD17" s="148"/>
      <c r="SE17" s="148"/>
      <c r="SF17" s="148"/>
      <c r="SG17" s="148"/>
      <c r="SH17" s="148"/>
    </row>
    <row r="18" spans="1:502" s="25" customFormat="1" ht="15" customHeight="1" x14ac:dyDescent="0.2">
      <c r="A18" s="50"/>
      <c r="B18" s="130"/>
      <c r="C18" s="27"/>
      <c r="D18" s="304" t="s">
        <v>647</v>
      </c>
      <c r="E18" s="28">
        <v>1</v>
      </c>
      <c r="F18" s="28">
        <v>1</v>
      </c>
      <c r="G18" s="28">
        <v>1</v>
      </c>
      <c r="H18" s="227">
        <v>1</v>
      </c>
      <c r="I18" s="28">
        <v>0</v>
      </c>
      <c r="J18" s="141"/>
      <c r="K18" s="40"/>
      <c r="L18" s="86"/>
      <c r="M18" s="1819" t="s">
        <v>596</v>
      </c>
      <c r="N18" s="1820"/>
      <c r="O18" s="1820"/>
      <c r="P18" s="1820"/>
      <c r="Q18" s="1820"/>
      <c r="R18" s="1821"/>
      <c r="S18" s="30">
        <v>1.2500000000000001E-2</v>
      </c>
      <c r="T18" s="226"/>
      <c r="U18" s="30">
        <v>0.01</v>
      </c>
      <c r="V18" s="144"/>
      <c r="W18" s="214"/>
      <c r="X18" s="174"/>
      <c r="Y18" s="174"/>
      <c r="Z18" s="174"/>
      <c r="AA18" s="174"/>
      <c r="AB18" s="174"/>
      <c r="AC18" s="174"/>
      <c r="AD18" s="174"/>
      <c r="AE18" s="174"/>
      <c r="AF18" s="174"/>
      <c r="AG18" s="174"/>
      <c r="AH18" s="174"/>
      <c r="AI18" s="216"/>
      <c r="AJ18" s="174"/>
      <c r="AK18" s="175"/>
      <c r="AL18" s="175"/>
      <c r="AM18" s="175"/>
      <c r="AN18" s="175"/>
      <c r="AO18" s="175"/>
      <c r="AP18" s="175"/>
      <c r="AQ18" s="175"/>
      <c r="AR18" s="175"/>
      <c r="AS18" s="175"/>
      <c r="AT18" s="175"/>
      <c r="AU18" s="175"/>
      <c r="AV18" s="175"/>
      <c r="AW18" s="175"/>
      <c r="AX18" s="175"/>
      <c r="AY18" s="175"/>
      <c r="AZ18" s="175"/>
      <c r="BA18" s="175"/>
      <c r="BB18" s="175"/>
      <c r="BC18" s="175"/>
      <c r="BD18" s="175"/>
      <c r="BE18" s="175"/>
      <c r="BF18" s="175"/>
      <c r="BG18" s="175"/>
      <c r="BH18" s="175"/>
      <c r="BI18" s="175"/>
      <c r="BJ18" s="175"/>
      <c r="BK18" s="175"/>
      <c r="BL18" s="175"/>
      <c r="BM18" s="175"/>
      <c r="BN18" s="175"/>
      <c r="BO18" s="175"/>
      <c r="BP18" s="175"/>
      <c r="BQ18" s="175"/>
      <c r="BR18" s="175"/>
      <c r="BS18" s="175"/>
      <c r="BT18" s="175"/>
      <c r="BU18" s="175"/>
      <c r="BV18" s="175"/>
      <c r="BW18" s="175"/>
      <c r="BX18" s="175"/>
      <c r="BY18" s="175"/>
      <c r="BZ18" s="175"/>
      <c r="CA18" s="175"/>
      <c r="CB18" s="175"/>
      <c r="CC18" s="175"/>
      <c r="CD18" s="175"/>
      <c r="CE18" s="175"/>
      <c r="CF18" s="175"/>
      <c r="CG18" s="175"/>
      <c r="CH18" s="175"/>
      <c r="CI18" s="175"/>
      <c r="CJ18" s="175"/>
      <c r="CK18" s="174"/>
      <c r="CL18" s="174"/>
      <c r="CM18" s="148"/>
      <c r="CN18" s="148"/>
      <c r="CO18" s="148"/>
      <c r="CP18" s="148"/>
      <c r="CQ18" s="148"/>
      <c r="CR18" s="148"/>
      <c r="CS18" s="148"/>
      <c r="CT18" s="148"/>
      <c r="CU18" s="148"/>
      <c r="CV18" s="148"/>
      <c r="CW18" s="148"/>
      <c r="CX18" s="148"/>
      <c r="CY18" s="148"/>
      <c r="CZ18" s="148"/>
      <c r="DA18" s="148"/>
      <c r="DB18" s="148"/>
      <c r="DC18" s="148"/>
      <c r="DD18" s="148"/>
      <c r="DE18" s="148"/>
      <c r="DF18" s="148"/>
      <c r="DG18" s="148"/>
      <c r="DH18" s="148"/>
      <c r="DI18" s="148"/>
      <c r="DJ18" s="148"/>
      <c r="DK18" s="148"/>
      <c r="DL18" s="148"/>
      <c r="DM18" s="148"/>
      <c r="DN18" s="148"/>
      <c r="DO18" s="148"/>
      <c r="DP18" s="148"/>
      <c r="DQ18" s="148"/>
      <c r="DR18" s="148"/>
      <c r="DS18" s="148"/>
      <c r="DT18" s="148"/>
      <c r="DU18" s="148"/>
      <c r="DV18" s="148"/>
      <c r="DW18" s="148"/>
      <c r="DX18" s="148"/>
      <c r="DY18" s="148"/>
      <c r="DZ18" s="148"/>
      <c r="EA18" s="148"/>
      <c r="EB18" s="148"/>
      <c r="EC18" s="148"/>
      <c r="ED18" s="148"/>
      <c r="EE18" s="148"/>
      <c r="EF18" s="148"/>
      <c r="EG18" s="148"/>
      <c r="EH18" s="148"/>
      <c r="EI18" s="148"/>
      <c r="EJ18" s="148"/>
      <c r="EK18" s="148"/>
      <c r="EL18" s="148"/>
      <c r="EM18" s="148"/>
      <c r="EN18" s="148"/>
      <c r="EO18" s="148"/>
      <c r="EP18" s="148"/>
      <c r="EQ18" s="148"/>
      <c r="ER18" s="148"/>
      <c r="ES18" s="148"/>
      <c r="ET18" s="148"/>
      <c r="EU18" s="148"/>
      <c r="EV18" s="148"/>
      <c r="EW18" s="148"/>
      <c r="EX18" s="148"/>
      <c r="EY18" s="148"/>
      <c r="EZ18" s="148"/>
      <c r="FA18" s="148"/>
      <c r="FB18" s="148"/>
      <c r="FC18" s="148"/>
      <c r="FD18" s="148"/>
      <c r="FE18" s="148"/>
      <c r="FF18" s="148"/>
      <c r="FG18" s="148"/>
      <c r="FH18" s="148"/>
      <c r="FI18" s="148"/>
      <c r="FJ18" s="148"/>
      <c r="FK18" s="148"/>
      <c r="FL18" s="148"/>
      <c r="FM18" s="148"/>
      <c r="FN18" s="148"/>
      <c r="FO18" s="148"/>
      <c r="FP18" s="148"/>
      <c r="FQ18" s="148"/>
      <c r="FR18" s="148"/>
      <c r="FS18" s="148"/>
      <c r="FT18" s="148"/>
      <c r="FU18" s="148"/>
      <c r="FV18" s="148"/>
      <c r="FW18" s="148"/>
      <c r="FX18" s="148"/>
      <c r="FY18" s="148"/>
      <c r="FZ18" s="148"/>
      <c r="GA18" s="148"/>
      <c r="GB18" s="148"/>
      <c r="GC18" s="148"/>
      <c r="GD18" s="148"/>
      <c r="GE18" s="148"/>
      <c r="GF18" s="148"/>
      <c r="GG18" s="148"/>
      <c r="GH18" s="148"/>
      <c r="GI18" s="148"/>
      <c r="GJ18" s="148"/>
      <c r="GK18" s="148"/>
      <c r="GL18" s="148"/>
      <c r="GM18" s="148"/>
      <c r="GN18" s="148"/>
      <c r="GO18" s="148"/>
      <c r="GP18" s="148"/>
      <c r="GQ18" s="148"/>
      <c r="GR18" s="148"/>
      <c r="GS18" s="148"/>
      <c r="GT18" s="148"/>
      <c r="GU18" s="148"/>
      <c r="GV18" s="148"/>
      <c r="GW18" s="148"/>
      <c r="GX18" s="148"/>
      <c r="GY18" s="148"/>
      <c r="GZ18" s="148"/>
      <c r="HA18" s="148"/>
      <c r="HB18" s="148"/>
      <c r="HC18" s="148"/>
      <c r="HD18" s="148"/>
      <c r="HE18" s="148"/>
      <c r="HF18" s="148"/>
      <c r="HG18" s="148"/>
      <c r="HH18" s="148"/>
      <c r="HI18" s="148"/>
      <c r="HJ18" s="148"/>
      <c r="HK18" s="148"/>
      <c r="HL18" s="148"/>
      <c r="HM18" s="148"/>
      <c r="HN18" s="148"/>
      <c r="HO18" s="148"/>
      <c r="HP18" s="148"/>
      <c r="HQ18" s="148"/>
      <c r="HR18" s="148"/>
      <c r="HS18" s="148"/>
      <c r="HT18" s="148"/>
      <c r="HU18" s="148"/>
      <c r="HV18" s="148"/>
      <c r="HW18" s="148"/>
      <c r="HX18" s="148"/>
      <c r="HY18" s="148"/>
      <c r="HZ18" s="148"/>
      <c r="IA18" s="148"/>
      <c r="IB18" s="148"/>
      <c r="IC18" s="148"/>
      <c r="ID18" s="148"/>
      <c r="IE18" s="148"/>
      <c r="IF18" s="148"/>
      <c r="IG18" s="148"/>
      <c r="IH18" s="148"/>
      <c r="II18" s="148"/>
      <c r="IJ18" s="148"/>
      <c r="IK18" s="148"/>
      <c r="IL18" s="148"/>
      <c r="IM18" s="148"/>
      <c r="IN18" s="148"/>
      <c r="IO18" s="148"/>
      <c r="IP18" s="148"/>
      <c r="IQ18" s="148"/>
      <c r="IR18" s="148"/>
      <c r="IS18" s="148"/>
      <c r="IT18" s="148"/>
      <c r="IU18" s="148"/>
      <c r="IV18" s="148"/>
      <c r="IW18" s="148"/>
      <c r="IX18" s="148"/>
      <c r="IY18" s="148"/>
      <c r="IZ18" s="148"/>
      <c r="JA18" s="148"/>
      <c r="JB18" s="148"/>
      <c r="JC18" s="148"/>
      <c r="JD18" s="148"/>
      <c r="JE18" s="148"/>
      <c r="JF18" s="148"/>
      <c r="JG18" s="148"/>
      <c r="JH18" s="148"/>
      <c r="JI18" s="148"/>
      <c r="JJ18" s="148"/>
      <c r="JK18" s="148"/>
      <c r="JL18" s="148"/>
      <c r="JM18" s="148"/>
      <c r="JN18" s="148"/>
      <c r="JO18" s="148"/>
      <c r="JP18" s="148"/>
      <c r="JQ18" s="148"/>
      <c r="JR18" s="148"/>
      <c r="JS18" s="148"/>
      <c r="JT18" s="148"/>
      <c r="JU18" s="148"/>
      <c r="JV18" s="148"/>
      <c r="JW18" s="148"/>
      <c r="JX18" s="148"/>
      <c r="JY18" s="148"/>
      <c r="JZ18" s="148"/>
      <c r="KA18" s="148"/>
      <c r="KB18" s="148"/>
      <c r="KC18" s="148"/>
      <c r="KD18" s="148"/>
      <c r="KE18" s="148"/>
      <c r="KF18" s="148"/>
      <c r="KG18" s="148"/>
      <c r="KH18" s="148"/>
      <c r="KI18" s="148"/>
      <c r="KJ18" s="148"/>
      <c r="KK18" s="148"/>
      <c r="KL18" s="148"/>
      <c r="KM18" s="148"/>
      <c r="KN18" s="148"/>
      <c r="KO18" s="148"/>
      <c r="KP18" s="148"/>
      <c r="KQ18" s="148"/>
      <c r="KR18" s="148"/>
      <c r="KS18" s="148"/>
      <c r="KT18" s="148"/>
      <c r="KU18" s="148"/>
      <c r="KV18" s="148"/>
      <c r="KW18" s="148"/>
      <c r="KX18" s="148"/>
      <c r="KY18" s="148"/>
      <c r="KZ18" s="148"/>
      <c r="LA18" s="148"/>
      <c r="LB18" s="148"/>
      <c r="LC18" s="148"/>
      <c r="LD18" s="148"/>
      <c r="LE18" s="148"/>
      <c r="LF18" s="148"/>
      <c r="LG18" s="148"/>
      <c r="LH18" s="148"/>
      <c r="LI18" s="148"/>
      <c r="LJ18" s="148"/>
      <c r="LK18" s="148"/>
      <c r="LL18" s="148"/>
      <c r="LM18" s="148"/>
      <c r="LN18" s="148"/>
      <c r="LO18" s="148"/>
      <c r="LP18" s="148"/>
      <c r="LQ18" s="148"/>
      <c r="LR18" s="148"/>
      <c r="LS18" s="148"/>
      <c r="LT18" s="148"/>
      <c r="LU18" s="148"/>
      <c r="LV18" s="148"/>
      <c r="LW18" s="148"/>
      <c r="LX18" s="148"/>
      <c r="LY18" s="148"/>
      <c r="LZ18" s="148"/>
      <c r="MA18" s="148"/>
      <c r="MB18" s="148"/>
      <c r="MC18" s="148"/>
      <c r="MD18" s="148"/>
      <c r="ME18" s="148"/>
      <c r="MF18" s="148"/>
      <c r="MG18" s="148"/>
      <c r="MH18" s="148"/>
      <c r="MI18" s="148"/>
      <c r="MJ18" s="148"/>
      <c r="MK18" s="148"/>
      <c r="ML18" s="148"/>
      <c r="MM18" s="148"/>
      <c r="MN18" s="148"/>
      <c r="MO18" s="148"/>
      <c r="MP18" s="148"/>
      <c r="MQ18" s="148"/>
      <c r="MR18" s="148"/>
      <c r="MS18" s="148"/>
      <c r="MT18" s="148"/>
      <c r="MU18" s="148"/>
      <c r="MV18" s="148"/>
      <c r="MW18" s="148"/>
      <c r="MX18" s="148"/>
      <c r="MY18" s="148"/>
      <c r="MZ18" s="148"/>
      <c r="NA18" s="148"/>
      <c r="NB18" s="148"/>
      <c r="NC18" s="148"/>
      <c r="ND18" s="148"/>
      <c r="NE18" s="148"/>
      <c r="NF18" s="148"/>
      <c r="NG18" s="148"/>
      <c r="NH18" s="148"/>
      <c r="NI18" s="148"/>
      <c r="NJ18" s="148"/>
      <c r="NK18" s="148"/>
      <c r="NL18" s="148"/>
      <c r="NM18" s="148"/>
      <c r="NN18" s="148"/>
      <c r="NO18" s="148"/>
      <c r="NP18" s="148"/>
      <c r="NQ18" s="148"/>
      <c r="NR18" s="148"/>
      <c r="NS18" s="148"/>
      <c r="NT18" s="148"/>
      <c r="NU18" s="148"/>
      <c r="NV18" s="148"/>
      <c r="NW18" s="148"/>
      <c r="NX18" s="148"/>
      <c r="NY18" s="148"/>
      <c r="NZ18" s="148"/>
      <c r="OA18" s="148"/>
      <c r="OB18" s="148"/>
      <c r="OC18" s="148"/>
      <c r="OD18" s="148"/>
      <c r="OE18" s="148"/>
      <c r="OF18" s="148"/>
      <c r="OG18" s="148"/>
      <c r="OH18" s="148"/>
      <c r="OI18" s="148"/>
      <c r="OJ18" s="148"/>
      <c r="OK18" s="148"/>
      <c r="OL18" s="148"/>
      <c r="OM18" s="148"/>
      <c r="ON18" s="148"/>
      <c r="OO18" s="148"/>
      <c r="OP18" s="148"/>
      <c r="OQ18" s="148"/>
      <c r="OR18" s="148"/>
      <c r="OS18" s="148"/>
      <c r="OT18" s="148"/>
      <c r="OU18" s="148"/>
      <c r="OV18" s="148"/>
      <c r="OW18" s="148"/>
      <c r="OX18" s="148"/>
      <c r="OY18" s="148"/>
      <c r="OZ18" s="148"/>
      <c r="PA18" s="148"/>
      <c r="PB18" s="148"/>
      <c r="PC18" s="148"/>
      <c r="PD18" s="148"/>
      <c r="PE18" s="148"/>
      <c r="PF18" s="148"/>
      <c r="PG18" s="148"/>
      <c r="PH18" s="148"/>
      <c r="PI18" s="148"/>
      <c r="PJ18" s="148"/>
      <c r="PK18" s="148"/>
      <c r="PL18" s="148"/>
      <c r="PM18" s="148"/>
      <c r="PN18" s="148"/>
      <c r="PO18" s="148"/>
      <c r="PP18" s="148"/>
      <c r="PQ18" s="148"/>
      <c r="PR18" s="148"/>
      <c r="PS18" s="148"/>
      <c r="PT18" s="148"/>
      <c r="PU18" s="148"/>
      <c r="PV18" s="148"/>
      <c r="PW18" s="148"/>
      <c r="PX18" s="148"/>
      <c r="PY18" s="148"/>
      <c r="PZ18" s="148"/>
      <c r="QA18" s="148"/>
      <c r="QB18" s="148"/>
      <c r="QC18" s="148"/>
      <c r="QD18" s="148"/>
      <c r="QE18" s="148"/>
      <c r="QF18" s="148"/>
      <c r="QG18" s="148"/>
      <c r="QH18" s="148"/>
      <c r="QI18" s="148"/>
      <c r="QJ18" s="148"/>
      <c r="QK18" s="148"/>
      <c r="QL18" s="148"/>
      <c r="QM18" s="148"/>
      <c r="QN18" s="148"/>
      <c r="QO18" s="148"/>
      <c r="QP18" s="148"/>
      <c r="QQ18" s="148"/>
      <c r="QR18" s="148"/>
      <c r="QS18" s="148"/>
      <c r="QT18" s="148"/>
      <c r="QU18" s="148"/>
      <c r="QV18" s="148"/>
      <c r="QW18" s="148"/>
      <c r="QX18" s="148"/>
      <c r="QY18" s="148"/>
      <c r="QZ18" s="148"/>
      <c r="RA18" s="148"/>
      <c r="RB18" s="148"/>
      <c r="RC18" s="148"/>
      <c r="RD18" s="148"/>
      <c r="RE18" s="148"/>
      <c r="RF18" s="148"/>
      <c r="RG18" s="148"/>
      <c r="RH18" s="148"/>
      <c r="RI18" s="148"/>
      <c r="RJ18" s="148"/>
      <c r="RK18" s="148"/>
      <c r="RL18" s="148"/>
      <c r="RM18" s="148"/>
      <c r="RN18" s="148"/>
      <c r="RO18" s="148"/>
      <c r="RP18" s="148"/>
      <c r="RQ18" s="148"/>
      <c r="RR18" s="148"/>
      <c r="RS18" s="148"/>
      <c r="RT18" s="148"/>
      <c r="RU18" s="148"/>
      <c r="RV18" s="148"/>
      <c r="RW18" s="148"/>
      <c r="RX18" s="148"/>
      <c r="RY18" s="148"/>
      <c r="RZ18" s="148"/>
      <c r="SA18" s="148"/>
      <c r="SB18" s="148"/>
      <c r="SC18" s="148"/>
      <c r="SD18" s="148"/>
      <c r="SE18" s="148"/>
      <c r="SF18" s="148"/>
      <c r="SG18" s="148"/>
      <c r="SH18" s="148"/>
    </row>
    <row r="19" spans="1:502" s="25" customFormat="1" ht="15" customHeight="1" x14ac:dyDescent="0.2">
      <c r="A19" s="50"/>
      <c r="B19" s="130"/>
      <c r="C19" s="27"/>
      <c r="D19" s="303" t="s">
        <v>648</v>
      </c>
      <c r="E19" s="29">
        <v>1</v>
      </c>
      <c r="F19" s="29">
        <v>1</v>
      </c>
      <c r="G19" s="29">
        <v>1</v>
      </c>
      <c r="H19" s="47">
        <v>1</v>
      </c>
      <c r="I19" s="29">
        <v>0</v>
      </c>
      <c r="J19" s="141"/>
      <c r="K19" s="40"/>
      <c r="L19" s="86"/>
      <c r="M19" s="1819" t="s">
        <v>597</v>
      </c>
      <c r="N19" s="1820"/>
      <c r="O19" s="1820"/>
      <c r="P19" s="1820"/>
      <c r="Q19" s="1820"/>
      <c r="R19" s="1821"/>
      <c r="S19" s="30">
        <v>2.5000000000000001E-2</v>
      </c>
      <c r="T19" s="226"/>
      <c r="U19" s="30">
        <v>3.5000000000000003E-2</v>
      </c>
      <c r="V19" s="144"/>
      <c r="W19" s="214"/>
      <c r="X19" s="174"/>
      <c r="Y19" s="174"/>
      <c r="Z19" s="174"/>
      <c r="AA19" s="174"/>
      <c r="AB19" s="174"/>
      <c r="AC19" s="174"/>
      <c r="AD19" s="174"/>
      <c r="AE19" s="174"/>
      <c r="AF19" s="174"/>
      <c r="AG19" s="174"/>
      <c r="AH19" s="174"/>
      <c r="AI19" s="216"/>
      <c r="AJ19" s="174"/>
      <c r="AK19" s="175"/>
      <c r="AL19" s="175"/>
      <c r="AM19" s="175"/>
      <c r="AN19" s="175"/>
      <c r="AO19" s="175"/>
      <c r="AP19" s="175"/>
      <c r="AQ19" s="175"/>
      <c r="AR19" s="175"/>
      <c r="AS19" s="175"/>
      <c r="AT19" s="175"/>
      <c r="AU19" s="175"/>
      <c r="AV19" s="175"/>
      <c r="AW19" s="175"/>
      <c r="AX19" s="175"/>
      <c r="AY19" s="175"/>
      <c r="AZ19" s="175"/>
      <c r="BA19" s="175"/>
      <c r="BB19" s="175"/>
      <c r="BC19" s="175"/>
      <c r="BD19" s="175"/>
      <c r="BE19" s="175"/>
      <c r="BF19" s="175"/>
      <c r="BG19" s="175"/>
      <c r="BH19" s="175"/>
      <c r="BI19" s="175"/>
      <c r="BJ19" s="175"/>
      <c r="BK19" s="175"/>
      <c r="BL19" s="175"/>
      <c r="BM19" s="175"/>
      <c r="BN19" s="175"/>
      <c r="BO19" s="175"/>
      <c r="BP19" s="175"/>
      <c r="BQ19" s="175"/>
      <c r="BR19" s="175"/>
      <c r="BS19" s="175"/>
      <c r="BT19" s="175"/>
      <c r="BU19" s="175"/>
      <c r="BV19" s="175"/>
      <c r="BW19" s="175"/>
      <c r="BX19" s="175"/>
      <c r="BY19" s="175"/>
      <c r="BZ19" s="175"/>
      <c r="CA19" s="175"/>
      <c r="CB19" s="175"/>
      <c r="CC19" s="175"/>
      <c r="CD19" s="175"/>
      <c r="CE19" s="175"/>
      <c r="CF19" s="175"/>
      <c r="CG19" s="175"/>
      <c r="CH19" s="175"/>
      <c r="CI19" s="175"/>
      <c r="CJ19" s="175"/>
      <c r="CK19" s="174"/>
      <c r="CL19" s="174"/>
      <c r="CM19" s="148"/>
      <c r="CN19" s="148"/>
      <c r="CO19" s="148"/>
      <c r="CP19" s="148"/>
      <c r="CQ19" s="148"/>
      <c r="CR19" s="148"/>
      <c r="CS19" s="148"/>
      <c r="CT19" s="148"/>
      <c r="CU19" s="148"/>
      <c r="CV19" s="148"/>
      <c r="CW19" s="148"/>
      <c r="CX19" s="148"/>
      <c r="CY19" s="148"/>
      <c r="CZ19" s="148"/>
      <c r="DA19" s="148"/>
      <c r="DB19" s="148"/>
      <c r="DC19" s="148"/>
      <c r="DD19" s="148"/>
      <c r="DE19" s="148"/>
      <c r="DF19" s="148"/>
      <c r="DG19" s="148"/>
      <c r="DH19" s="148"/>
      <c r="DI19" s="148"/>
      <c r="DJ19" s="148"/>
      <c r="DK19" s="148"/>
      <c r="DL19" s="148"/>
      <c r="DM19" s="148"/>
      <c r="DN19" s="148"/>
      <c r="DO19" s="148"/>
      <c r="DP19" s="148"/>
      <c r="DQ19" s="148"/>
      <c r="DR19" s="148"/>
      <c r="DS19" s="148"/>
      <c r="DT19" s="148"/>
      <c r="DU19" s="148"/>
      <c r="DV19" s="148"/>
      <c r="DW19" s="148"/>
      <c r="DX19" s="148"/>
      <c r="DY19" s="148"/>
      <c r="DZ19" s="148"/>
      <c r="EA19" s="148"/>
      <c r="EB19" s="148"/>
      <c r="EC19" s="148"/>
      <c r="ED19" s="148"/>
      <c r="EE19" s="148"/>
      <c r="EF19" s="148"/>
      <c r="EG19" s="148"/>
      <c r="EH19" s="148"/>
      <c r="EI19" s="148"/>
      <c r="EJ19" s="148"/>
      <c r="EK19" s="148"/>
      <c r="EL19" s="148"/>
      <c r="EM19" s="148"/>
      <c r="EN19" s="148"/>
      <c r="EO19" s="148"/>
      <c r="EP19" s="148"/>
      <c r="EQ19" s="148"/>
      <c r="ER19" s="148"/>
      <c r="ES19" s="148"/>
      <c r="ET19" s="148"/>
      <c r="EU19" s="148"/>
      <c r="EV19" s="148"/>
      <c r="EW19" s="148"/>
      <c r="EX19" s="148"/>
      <c r="EY19" s="148"/>
      <c r="EZ19" s="148"/>
      <c r="FA19" s="148"/>
      <c r="FB19" s="148"/>
      <c r="FC19" s="148"/>
      <c r="FD19" s="148"/>
      <c r="FE19" s="148"/>
      <c r="FF19" s="148"/>
      <c r="FG19" s="148"/>
      <c r="FH19" s="148"/>
      <c r="FI19" s="148"/>
      <c r="FJ19" s="148"/>
      <c r="FK19" s="148"/>
      <c r="FL19" s="148"/>
      <c r="FM19" s="148"/>
      <c r="FN19" s="148"/>
      <c r="FO19" s="148"/>
      <c r="FP19" s="148"/>
      <c r="FQ19" s="148"/>
      <c r="FR19" s="148"/>
      <c r="FS19" s="148"/>
      <c r="FT19" s="148"/>
      <c r="FU19" s="148"/>
      <c r="FV19" s="148"/>
      <c r="FW19" s="148"/>
      <c r="FX19" s="148"/>
      <c r="FY19" s="148"/>
      <c r="FZ19" s="148"/>
      <c r="GA19" s="148"/>
      <c r="GB19" s="148"/>
      <c r="GC19" s="148"/>
      <c r="GD19" s="148"/>
      <c r="GE19" s="148"/>
      <c r="GF19" s="148"/>
      <c r="GG19" s="148"/>
      <c r="GH19" s="148"/>
      <c r="GI19" s="148"/>
      <c r="GJ19" s="148"/>
      <c r="GK19" s="148"/>
      <c r="GL19" s="148"/>
      <c r="GM19" s="148"/>
      <c r="GN19" s="148"/>
      <c r="GO19" s="148"/>
      <c r="GP19" s="148"/>
      <c r="GQ19" s="148"/>
      <c r="GR19" s="148"/>
      <c r="GS19" s="148"/>
      <c r="GT19" s="148"/>
      <c r="GU19" s="148"/>
      <c r="GV19" s="148"/>
      <c r="GW19" s="148"/>
      <c r="GX19" s="148"/>
      <c r="GY19" s="148"/>
      <c r="GZ19" s="148"/>
      <c r="HA19" s="148"/>
      <c r="HB19" s="148"/>
      <c r="HC19" s="148"/>
      <c r="HD19" s="148"/>
      <c r="HE19" s="148"/>
      <c r="HF19" s="148"/>
      <c r="HG19" s="148"/>
      <c r="HH19" s="148"/>
      <c r="HI19" s="148"/>
      <c r="HJ19" s="148"/>
      <c r="HK19" s="148"/>
      <c r="HL19" s="148"/>
      <c r="HM19" s="148"/>
      <c r="HN19" s="148"/>
      <c r="HO19" s="148"/>
      <c r="HP19" s="148"/>
      <c r="HQ19" s="148"/>
      <c r="HR19" s="148"/>
      <c r="HS19" s="148"/>
      <c r="HT19" s="148"/>
      <c r="HU19" s="148"/>
      <c r="HV19" s="148"/>
      <c r="HW19" s="148"/>
      <c r="HX19" s="148"/>
      <c r="HY19" s="148"/>
      <c r="HZ19" s="148"/>
      <c r="IA19" s="148"/>
      <c r="IB19" s="148"/>
      <c r="IC19" s="148"/>
      <c r="ID19" s="148"/>
      <c r="IE19" s="148"/>
      <c r="IF19" s="148"/>
      <c r="IG19" s="148"/>
      <c r="IH19" s="148"/>
      <c r="II19" s="148"/>
      <c r="IJ19" s="148"/>
      <c r="IK19" s="148"/>
      <c r="IL19" s="148"/>
      <c r="IM19" s="148"/>
      <c r="IN19" s="148"/>
      <c r="IO19" s="148"/>
      <c r="IP19" s="148"/>
      <c r="IQ19" s="148"/>
      <c r="IR19" s="148"/>
      <c r="IS19" s="148"/>
      <c r="IT19" s="148"/>
      <c r="IU19" s="148"/>
      <c r="IV19" s="148"/>
      <c r="IW19" s="148"/>
      <c r="IX19" s="148"/>
      <c r="IY19" s="148"/>
      <c r="IZ19" s="148"/>
      <c r="JA19" s="148"/>
      <c r="JB19" s="148"/>
      <c r="JC19" s="148"/>
      <c r="JD19" s="148"/>
      <c r="JE19" s="148"/>
      <c r="JF19" s="148"/>
      <c r="JG19" s="148"/>
      <c r="JH19" s="148"/>
      <c r="JI19" s="148"/>
      <c r="JJ19" s="148"/>
      <c r="JK19" s="148"/>
      <c r="JL19" s="148"/>
      <c r="JM19" s="148"/>
      <c r="JN19" s="148"/>
      <c r="JO19" s="148"/>
      <c r="JP19" s="148"/>
      <c r="JQ19" s="148"/>
      <c r="JR19" s="148"/>
      <c r="JS19" s="148"/>
      <c r="JT19" s="148"/>
      <c r="JU19" s="148"/>
      <c r="JV19" s="148"/>
      <c r="JW19" s="148"/>
      <c r="JX19" s="148"/>
      <c r="JY19" s="148"/>
      <c r="JZ19" s="148"/>
      <c r="KA19" s="148"/>
      <c r="KB19" s="148"/>
      <c r="KC19" s="148"/>
      <c r="KD19" s="148"/>
      <c r="KE19" s="148"/>
      <c r="KF19" s="148"/>
      <c r="KG19" s="148"/>
      <c r="KH19" s="148"/>
      <c r="KI19" s="148"/>
      <c r="KJ19" s="148"/>
      <c r="KK19" s="148"/>
      <c r="KL19" s="148"/>
      <c r="KM19" s="148"/>
      <c r="KN19" s="148"/>
      <c r="KO19" s="148"/>
      <c r="KP19" s="148"/>
      <c r="KQ19" s="148"/>
      <c r="KR19" s="148"/>
      <c r="KS19" s="148"/>
      <c r="KT19" s="148"/>
      <c r="KU19" s="148"/>
      <c r="KV19" s="148"/>
      <c r="KW19" s="148"/>
      <c r="KX19" s="148"/>
      <c r="KY19" s="148"/>
      <c r="KZ19" s="148"/>
      <c r="LA19" s="148"/>
      <c r="LB19" s="148"/>
      <c r="LC19" s="148"/>
      <c r="LD19" s="148"/>
      <c r="LE19" s="148"/>
      <c r="LF19" s="148"/>
      <c r="LG19" s="148"/>
      <c r="LH19" s="148"/>
      <c r="LI19" s="148"/>
      <c r="LJ19" s="148"/>
      <c r="LK19" s="148"/>
      <c r="LL19" s="148"/>
      <c r="LM19" s="148"/>
      <c r="LN19" s="148"/>
      <c r="LO19" s="148"/>
      <c r="LP19" s="148"/>
      <c r="LQ19" s="148"/>
      <c r="LR19" s="148"/>
      <c r="LS19" s="148"/>
      <c r="LT19" s="148"/>
      <c r="LU19" s="148"/>
      <c r="LV19" s="148"/>
      <c r="LW19" s="148"/>
      <c r="LX19" s="148"/>
      <c r="LY19" s="148"/>
      <c r="LZ19" s="148"/>
      <c r="MA19" s="148"/>
      <c r="MB19" s="148"/>
      <c r="MC19" s="148"/>
      <c r="MD19" s="148"/>
      <c r="ME19" s="148"/>
      <c r="MF19" s="148"/>
      <c r="MG19" s="148"/>
      <c r="MH19" s="148"/>
      <c r="MI19" s="148"/>
      <c r="MJ19" s="148"/>
      <c r="MK19" s="148"/>
      <c r="ML19" s="148"/>
      <c r="MM19" s="148"/>
      <c r="MN19" s="148"/>
      <c r="MO19" s="148"/>
      <c r="MP19" s="148"/>
      <c r="MQ19" s="148"/>
      <c r="MR19" s="148"/>
      <c r="MS19" s="148"/>
      <c r="MT19" s="148"/>
      <c r="MU19" s="148"/>
      <c r="MV19" s="148"/>
      <c r="MW19" s="148"/>
      <c r="MX19" s="148"/>
      <c r="MY19" s="148"/>
      <c r="MZ19" s="148"/>
      <c r="NA19" s="148"/>
      <c r="NB19" s="148"/>
      <c r="NC19" s="148"/>
      <c r="ND19" s="148"/>
      <c r="NE19" s="148"/>
      <c r="NF19" s="148"/>
      <c r="NG19" s="148"/>
      <c r="NH19" s="148"/>
      <c r="NI19" s="148"/>
      <c r="NJ19" s="148"/>
      <c r="NK19" s="148"/>
      <c r="NL19" s="148"/>
      <c r="NM19" s="148"/>
      <c r="NN19" s="148"/>
      <c r="NO19" s="148"/>
      <c r="NP19" s="148"/>
      <c r="NQ19" s="148"/>
      <c r="NR19" s="148"/>
      <c r="NS19" s="148"/>
      <c r="NT19" s="148"/>
      <c r="NU19" s="148"/>
      <c r="NV19" s="148"/>
      <c r="NW19" s="148"/>
      <c r="NX19" s="148"/>
      <c r="NY19" s="148"/>
      <c r="NZ19" s="148"/>
      <c r="OA19" s="148"/>
      <c r="OB19" s="148"/>
      <c r="OC19" s="148"/>
      <c r="OD19" s="148"/>
      <c r="OE19" s="148"/>
      <c r="OF19" s="148"/>
      <c r="OG19" s="148"/>
      <c r="OH19" s="148"/>
      <c r="OI19" s="148"/>
      <c r="OJ19" s="148"/>
      <c r="OK19" s="148"/>
      <c r="OL19" s="148"/>
      <c r="OM19" s="148"/>
      <c r="ON19" s="148"/>
      <c r="OO19" s="148"/>
      <c r="OP19" s="148"/>
      <c r="OQ19" s="148"/>
      <c r="OR19" s="148"/>
      <c r="OS19" s="148"/>
      <c r="OT19" s="148"/>
      <c r="OU19" s="148"/>
      <c r="OV19" s="148"/>
      <c r="OW19" s="148"/>
      <c r="OX19" s="148"/>
      <c r="OY19" s="148"/>
      <c r="OZ19" s="148"/>
      <c r="PA19" s="148"/>
      <c r="PB19" s="148"/>
      <c r="PC19" s="148"/>
      <c r="PD19" s="148"/>
      <c r="PE19" s="148"/>
      <c r="PF19" s="148"/>
      <c r="PG19" s="148"/>
      <c r="PH19" s="148"/>
      <c r="PI19" s="148"/>
      <c r="PJ19" s="148"/>
      <c r="PK19" s="148"/>
      <c r="PL19" s="148"/>
      <c r="PM19" s="148"/>
      <c r="PN19" s="148"/>
      <c r="PO19" s="148"/>
      <c r="PP19" s="148"/>
      <c r="PQ19" s="148"/>
      <c r="PR19" s="148"/>
      <c r="PS19" s="148"/>
      <c r="PT19" s="148"/>
      <c r="PU19" s="148"/>
      <c r="PV19" s="148"/>
      <c r="PW19" s="148"/>
      <c r="PX19" s="148"/>
      <c r="PY19" s="148"/>
      <c r="PZ19" s="148"/>
      <c r="QA19" s="148"/>
      <c r="QB19" s="148"/>
      <c r="QC19" s="148"/>
      <c r="QD19" s="148"/>
      <c r="QE19" s="148"/>
      <c r="QF19" s="148"/>
      <c r="QG19" s="148"/>
      <c r="QH19" s="148"/>
      <c r="QI19" s="148"/>
      <c r="QJ19" s="148"/>
      <c r="QK19" s="148"/>
      <c r="QL19" s="148"/>
      <c r="QM19" s="148"/>
      <c r="QN19" s="148"/>
      <c r="QO19" s="148"/>
      <c r="QP19" s="148"/>
      <c r="QQ19" s="148"/>
      <c r="QR19" s="148"/>
      <c r="QS19" s="148"/>
      <c r="QT19" s="148"/>
      <c r="QU19" s="148"/>
      <c r="QV19" s="148"/>
      <c r="QW19" s="148"/>
      <c r="QX19" s="148"/>
      <c r="QY19" s="148"/>
      <c r="QZ19" s="148"/>
      <c r="RA19" s="148"/>
      <c r="RB19" s="148"/>
      <c r="RC19" s="148"/>
      <c r="RD19" s="148"/>
      <c r="RE19" s="148"/>
      <c r="RF19" s="148"/>
      <c r="RG19" s="148"/>
      <c r="RH19" s="148"/>
      <c r="RI19" s="148"/>
      <c r="RJ19" s="148"/>
      <c r="RK19" s="148"/>
      <c r="RL19" s="148"/>
      <c r="RM19" s="148"/>
      <c r="RN19" s="148"/>
      <c r="RO19" s="148"/>
      <c r="RP19" s="148"/>
      <c r="RQ19" s="148"/>
      <c r="RR19" s="148"/>
      <c r="RS19" s="148"/>
      <c r="RT19" s="148"/>
      <c r="RU19" s="148"/>
      <c r="RV19" s="148"/>
      <c r="RW19" s="148"/>
      <c r="RX19" s="148"/>
      <c r="RY19" s="148"/>
      <c r="RZ19" s="148"/>
      <c r="SA19" s="148"/>
      <c r="SB19" s="148"/>
      <c r="SC19" s="148"/>
      <c r="SD19" s="148"/>
      <c r="SE19" s="148"/>
      <c r="SF19" s="148"/>
      <c r="SG19" s="148"/>
      <c r="SH19" s="148"/>
    </row>
    <row r="20" spans="1:502" s="25" customFormat="1" ht="15" customHeight="1" x14ac:dyDescent="0.2">
      <c r="A20" s="50"/>
      <c r="B20" s="130"/>
      <c r="C20" s="27"/>
      <c r="D20" s="303" t="s">
        <v>649</v>
      </c>
      <c r="E20" s="29">
        <v>1</v>
      </c>
      <c r="F20" s="29">
        <v>1</v>
      </c>
      <c r="G20" s="29">
        <v>1</v>
      </c>
      <c r="H20" s="47">
        <v>1</v>
      </c>
      <c r="I20" s="29">
        <v>0</v>
      </c>
      <c r="J20" s="141"/>
      <c r="K20" s="40"/>
      <c r="L20" s="86"/>
      <c r="M20" s="1819" t="s">
        <v>482</v>
      </c>
      <c r="N20" s="1820"/>
      <c r="O20" s="1820"/>
      <c r="P20" s="1820"/>
      <c r="Q20" s="1820"/>
      <c r="R20" s="1821"/>
      <c r="S20" s="30">
        <v>2.5000000000000001E-2</v>
      </c>
      <c r="T20" s="226"/>
      <c r="U20" s="30">
        <v>0.05</v>
      </c>
      <c r="V20" s="144"/>
      <c r="W20" s="214"/>
      <c r="X20" s="174"/>
      <c r="Y20" s="174"/>
      <c r="Z20" s="174"/>
      <c r="AA20" s="174"/>
      <c r="AB20" s="174"/>
      <c r="AC20" s="174"/>
      <c r="AD20" s="174"/>
      <c r="AE20" s="174"/>
      <c r="AF20" s="174"/>
      <c r="AG20" s="174"/>
      <c r="AH20" s="174"/>
      <c r="AI20" s="216"/>
      <c r="AJ20" s="174"/>
      <c r="AK20" s="175"/>
      <c r="AL20" s="175"/>
      <c r="AM20" s="175"/>
      <c r="AN20" s="175"/>
      <c r="AO20" s="175"/>
      <c r="AP20" s="175"/>
      <c r="AQ20" s="175"/>
      <c r="AR20" s="175"/>
      <c r="AS20" s="175"/>
      <c r="AT20" s="175"/>
      <c r="AU20" s="175"/>
      <c r="AV20" s="175"/>
      <c r="AW20" s="175"/>
      <c r="AX20" s="175"/>
      <c r="AY20" s="175"/>
      <c r="AZ20" s="175"/>
      <c r="BA20" s="175"/>
      <c r="BB20" s="175"/>
      <c r="BC20" s="175"/>
      <c r="BD20" s="175"/>
      <c r="BE20" s="175"/>
      <c r="BF20" s="175"/>
      <c r="BG20" s="175"/>
      <c r="BH20" s="175"/>
      <c r="BI20" s="175"/>
      <c r="BJ20" s="175"/>
      <c r="BK20" s="175"/>
      <c r="BL20" s="175"/>
      <c r="BM20" s="175"/>
      <c r="BN20" s="175"/>
      <c r="BO20" s="175"/>
      <c r="BP20" s="175"/>
      <c r="BQ20" s="175"/>
      <c r="BR20" s="175"/>
      <c r="BS20" s="175"/>
      <c r="BT20" s="175"/>
      <c r="BU20" s="175"/>
      <c r="BV20" s="175"/>
      <c r="BW20" s="175"/>
      <c r="BX20" s="175"/>
      <c r="BY20" s="175"/>
      <c r="BZ20" s="175"/>
      <c r="CA20" s="175"/>
      <c r="CB20" s="175"/>
      <c r="CC20" s="175"/>
      <c r="CD20" s="175"/>
      <c r="CE20" s="175"/>
      <c r="CF20" s="175"/>
      <c r="CG20" s="175"/>
      <c r="CH20" s="175"/>
      <c r="CI20" s="175"/>
      <c r="CJ20" s="175"/>
      <c r="CK20" s="174"/>
      <c r="CL20" s="174"/>
      <c r="CM20" s="148"/>
      <c r="CN20" s="148"/>
      <c r="CO20" s="148"/>
      <c r="CP20" s="148"/>
      <c r="CQ20" s="148"/>
      <c r="CR20" s="148"/>
      <c r="CS20" s="148"/>
      <c r="CT20" s="148"/>
      <c r="CU20" s="148"/>
      <c r="CV20" s="148"/>
      <c r="CW20" s="148"/>
      <c r="CX20" s="148"/>
      <c r="CY20" s="148"/>
      <c r="CZ20" s="148"/>
      <c r="DA20" s="148"/>
      <c r="DB20" s="148"/>
      <c r="DC20" s="148"/>
      <c r="DD20" s="148"/>
      <c r="DE20" s="148"/>
      <c r="DF20" s="148"/>
      <c r="DG20" s="148"/>
      <c r="DH20" s="148"/>
      <c r="DI20" s="148"/>
      <c r="DJ20" s="148"/>
      <c r="DK20" s="148"/>
      <c r="DL20" s="148"/>
      <c r="DM20" s="148"/>
      <c r="DN20" s="148"/>
      <c r="DO20" s="148"/>
      <c r="DP20" s="148"/>
      <c r="DQ20" s="148"/>
      <c r="DR20" s="148"/>
      <c r="DS20" s="148"/>
      <c r="DT20" s="148"/>
      <c r="DU20" s="148"/>
      <c r="DV20" s="148"/>
      <c r="DW20" s="148"/>
      <c r="DX20" s="148"/>
      <c r="DY20" s="148"/>
      <c r="DZ20" s="148"/>
      <c r="EA20" s="148"/>
      <c r="EB20" s="148"/>
      <c r="EC20" s="148"/>
      <c r="ED20" s="148"/>
      <c r="EE20" s="148"/>
      <c r="EF20" s="148"/>
      <c r="EG20" s="148"/>
      <c r="EH20" s="148"/>
      <c r="EI20" s="148"/>
      <c r="EJ20" s="148"/>
      <c r="EK20" s="148"/>
      <c r="EL20" s="148"/>
      <c r="EM20" s="148"/>
      <c r="EN20" s="148"/>
      <c r="EO20" s="148"/>
      <c r="EP20" s="148"/>
      <c r="EQ20" s="148"/>
      <c r="ER20" s="148"/>
      <c r="ES20" s="148"/>
      <c r="ET20" s="148"/>
      <c r="EU20" s="148"/>
      <c r="EV20" s="148"/>
      <c r="EW20" s="148"/>
      <c r="EX20" s="148"/>
      <c r="EY20" s="148"/>
      <c r="EZ20" s="148"/>
      <c r="FA20" s="148"/>
      <c r="FB20" s="148"/>
      <c r="FC20" s="148"/>
      <c r="FD20" s="148"/>
      <c r="FE20" s="148"/>
      <c r="FF20" s="148"/>
      <c r="FG20" s="148"/>
      <c r="FH20" s="148"/>
      <c r="FI20" s="148"/>
      <c r="FJ20" s="148"/>
      <c r="FK20" s="148"/>
      <c r="FL20" s="148"/>
      <c r="FM20" s="148"/>
      <c r="FN20" s="148"/>
      <c r="FO20" s="148"/>
      <c r="FP20" s="148"/>
      <c r="FQ20" s="148"/>
      <c r="FR20" s="148"/>
      <c r="FS20" s="148"/>
      <c r="FT20" s="148"/>
      <c r="FU20" s="148"/>
      <c r="FV20" s="148"/>
      <c r="FW20" s="148"/>
      <c r="FX20" s="148"/>
      <c r="FY20" s="148"/>
      <c r="FZ20" s="148"/>
      <c r="GA20" s="148"/>
      <c r="GB20" s="148"/>
      <c r="GC20" s="148"/>
      <c r="GD20" s="148"/>
      <c r="GE20" s="148"/>
      <c r="GF20" s="148"/>
      <c r="GG20" s="148"/>
      <c r="GH20" s="148"/>
      <c r="GI20" s="148"/>
      <c r="GJ20" s="148"/>
      <c r="GK20" s="148"/>
      <c r="GL20" s="148"/>
      <c r="GM20" s="148"/>
      <c r="GN20" s="148"/>
      <c r="GO20" s="148"/>
      <c r="GP20" s="148"/>
      <c r="GQ20" s="148"/>
      <c r="GR20" s="148"/>
      <c r="GS20" s="148"/>
      <c r="GT20" s="148"/>
      <c r="GU20" s="148"/>
      <c r="GV20" s="148"/>
      <c r="GW20" s="148"/>
      <c r="GX20" s="148"/>
      <c r="GY20" s="148"/>
      <c r="GZ20" s="148"/>
      <c r="HA20" s="148"/>
      <c r="HB20" s="148"/>
      <c r="HC20" s="148"/>
      <c r="HD20" s="148"/>
      <c r="HE20" s="148"/>
      <c r="HF20" s="148"/>
      <c r="HG20" s="148"/>
      <c r="HH20" s="148"/>
      <c r="HI20" s="148"/>
      <c r="HJ20" s="148"/>
      <c r="HK20" s="148"/>
      <c r="HL20" s="148"/>
      <c r="HM20" s="148"/>
      <c r="HN20" s="148"/>
      <c r="HO20" s="148"/>
      <c r="HP20" s="148"/>
      <c r="HQ20" s="148"/>
      <c r="HR20" s="148"/>
      <c r="HS20" s="148"/>
      <c r="HT20" s="148"/>
      <c r="HU20" s="148"/>
      <c r="HV20" s="148"/>
      <c r="HW20" s="148"/>
      <c r="HX20" s="148"/>
      <c r="HY20" s="148"/>
      <c r="HZ20" s="148"/>
      <c r="IA20" s="148"/>
      <c r="IB20" s="148"/>
      <c r="IC20" s="148"/>
      <c r="ID20" s="148"/>
      <c r="IE20" s="148"/>
      <c r="IF20" s="148"/>
      <c r="IG20" s="148"/>
      <c r="IH20" s="148"/>
      <c r="II20" s="148"/>
      <c r="IJ20" s="148"/>
      <c r="IK20" s="148"/>
      <c r="IL20" s="148"/>
      <c r="IM20" s="148"/>
      <c r="IN20" s="148"/>
      <c r="IO20" s="148"/>
      <c r="IP20" s="148"/>
      <c r="IQ20" s="148"/>
      <c r="IR20" s="148"/>
      <c r="IS20" s="148"/>
      <c r="IT20" s="148"/>
      <c r="IU20" s="148"/>
      <c r="IV20" s="148"/>
      <c r="IW20" s="148"/>
      <c r="IX20" s="148"/>
      <c r="IY20" s="148"/>
      <c r="IZ20" s="148"/>
      <c r="JA20" s="148"/>
      <c r="JB20" s="148"/>
      <c r="JC20" s="148"/>
      <c r="JD20" s="148"/>
      <c r="JE20" s="148"/>
      <c r="JF20" s="148"/>
      <c r="JG20" s="148"/>
      <c r="JH20" s="148"/>
      <c r="JI20" s="148"/>
      <c r="JJ20" s="148"/>
      <c r="JK20" s="148"/>
      <c r="JL20" s="148"/>
      <c r="JM20" s="148"/>
      <c r="JN20" s="148"/>
      <c r="JO20" s="148"/>
      <c r="JP20" s="148"/>
      <c r="JQ20" s="148"/>
      <c r="JR20" s="148"/>
      <c r="JS20" s="148"/>
      <c r="JT20" s="148"/>
      <c r="JU20" s="148"/>
      <c r="JV20" s="148"/>
      <c r="JW20" s="148"/>
      <c r="JX20" s="148"/>
      <c r="JY20" s="148"/>
      <c r="JZ20" s="148"/>
      <c r="KA20" s="148"/>
      <c r="KB20" s="148"/>
      <c r="KC20" s="148"/>
      <c r="KD20" s="148"/>
      <c r="KE20" s="148"/>
      <c r="KF20" s="148"/>
      <c r="KG20" s="148"/>
      <c r="KH20" s="148"/>
      <c r="KI20" s="148"/>
      <c r="KJ20" s="148"/>
      <c r="KK20" s="148"/>
      <c r="KL20" s="148"/>
      <c r="KM20" s="148"/>
      <c r="KN20" s="148"/>
      <c r="KO20" s="148"/>
      <c r="KP20" s="148"/>
      <c r="KQ20" s="148"/>
      <c r="KR20" s="148"/>
      <c r="KS20" s="148"/>
      <c r="KT20" s="148"/>
      <c r="KU20" s="148"/>
      <c r="KV20" s="148"/>
      <c r="KW20" s="148"/>
      <c r="KX20" s="148"/>
      <c r="KY20" s="148"/>
      <c r="KZ20" s="148"/>
      <c r="LA20" s="148"/>
      <c r="LB20" s="148"/>
      <c r="LC20" s="148"/>
      <c r="LD20" s="148"/>
      <c r="LE20" s="148"/>
      <c r="LF20" s="148"/>
      <c r="LG20" s="148"/>
      <c r="LH20" s="148"/>
      <c r="LI20" s="148"/>
      <c r="LJ20" s="148"/>
      <c r="LK20" s="148"/>
      <c r="LL20" s="148"/>
      <c r="LM20" s="148"/>
      <c r="LN20" s="148"/>
      <c r="LO20" s="148"/>
      <c r="LP20" s="148"/>
      <c r="LQ20" s="148"/>
      <c r="LR20" s="148"/>
      <c r="LS20" s="148"/>
      <c r="LT20" s="148"/>
      <c r="LU20" s="148"/>
      <c r="LV20" s="148"/>
      <c r="LW20" s="148"/>
      <c r="LX20" s="148"/>
      <c r="LY20" s="148"/>
      <c r="LZ20" s="148"/>
      <c r="MA20" s="148"/>
      <c r="MB20" s="148"/>
      <c r="MC20" s="148"/>
      <c r="MD20" s="148"/>
      <c r="ME20" s="148"/>
      <c r="MF20" s="148"/>
      <c r="MG20" s="148"/>
      <c r="MH20" s="148"/>
      <c r="MI20" s="148"/>
      <c r="MJ20" s="148"/>
      <c r="MK20" s="148"/>
      <c r="ML20" s="148"/>
      <c r="MM20" s="148"/>
      <c r="MN20" s="148"/>
      <c r="MO20" s="148"/>
      <c r="MP20" s="148"/>
      <c r="MQ20" s="148"/>
      <c r="MR20" s="148"/>
      <c r="MS20" s="148"/>
      <c r="MT20" s="148"/>
      <c r="MU20" s="148"/>
      <c r="MV20" s="148"/>
      <c r="MW20" s="148"/>
      <c r="MX20" s="148"/>
      <c r="MY20" s="148"/>
      <c r="MZ20" s="148"/>
      <c r="NA20" s="148"/>
      <c r="NB20" s="148"/>
      <c r="NC20" s="148"/>
      <c r="ND20" s="148"/>
      <c r="NE20" s="148"/>
      <c r="NF20" s="148"/>
      <c r="NG20" s="148"/>
      <c r="NH20" s="148"/>
      <c r="NI20" s="148"/>
      <c r="NJ20" s="148"/>
      <c r="NK20" s="148"/>
      <c r="NL20" s="148"/>
      <c r="NM20" s="148"/>
      <c r="NN20" s="148"/>
      <c r="NO20" s="148"/>
      <c r="NP20" s="148"/>
      <c r="NQ20" s="148"/>
      <c r="NR20" s="148"/>
      <c r="NS20" s="148"/>
      <c r="NT20" s="148"/>
      <c r="NU20" s="148"/>
      <c r="NV20" s="148"/>
      <c r="NW20" s="148"/>
      <c r="NX20" s="148"/>
      <c r="NY20" s="148"/>
      <c r="NZ20" s="148"/>
      <c r="OA20" s="148"/>
      <c r="OB20" s="148"/>
      <c r="OC20" s="148"/>
      <c r="OD20" s="148"/>
      <c r="OE20" s="148"/>
      <c r="OF20" s="148"/>
      <c r="OG20" s="148"/>
      <c r="OH20" s="148"/>
      <c r="OI20" s="148"/>
      <c r="OJ20" s="148"/>
      <c r="OK20" s="148"/>
      <c r="OL20" s="148"/>
      <c r="OM20" s="148"/>
      <c r="ON20" s="148"/>
      <c r="OO20" s="148"/>
      <c r="OP20" s="148"/>
      <c r="OQ20" s="148"/>
      <c r="OR20" s="148"/>
      <c r="OS20" s="148"/>
      <c r="OT20" s="148"/>
      <c r="OU20" s="148"/>
      <c r="OV20" s="148"/>
      <c r="OW20" s="148"/>
      <c r="OX20" s="148"/>
      <c r="OY20" s="148"/>
      <c r="OZ20" s="148"/>
      <c r="PA20" s="148"/>
      <c r="PB20" s="148"/>
      <c r="PC20" s="148"/>
      <c r="PD20" s="148"/>
      <c r="PE20" s="148"/>
      <c r="PF20" s="148"/>
      <c r="PG20" s="148"/>
      <c r="PH20" s="148"/>
      <c r="PI20" s="148"/>
      <c r="PJ20" s="148"/>
      <c r="PK20" s="148"/>
      <c r="PL20" s="148"/>
      <c r="PM20" s="148"/>
      <c r="PN20" s="148"/>
      <c r="PO20" s="148"/>
      <c r="PP20" s="148"/>
      <c r="PQ20" s="148"/>
      <c r="PR20" s="148"/>
      <c r="PS20" s="148"/>
      <c r="PT20" s="148"/>
      <c r="PU20" s="148"/>
      <c r="PV20" s="148"/>
      <c r="PW20" s="148"/>
      <c r="PX20" s="148"/>
      <c r="PY20" s="148"/>
      <c r="PZ20" s="148"/>
      <c r="QA20" s="148"/>
      <c r="QB20" s="148"/>
      <c r="QC20" s="148"/>
      <c r="QD20" s="148"/>
      <c r="QE20" s="148"/>
      <c r="QF20" s="148"/>
      <c r="QG20" s="148"/>
      <c r="QH20" s="148"/>
      <c r="QI20" s="148"/>
      <c r="QJ20" s="148"/>
      <c r="QK20" s="148"/>
      <c r="QL20" s="148"/>
      <c r="QM20" s="148"/>
      <c r="QN20" s="148"/>
      <c r="QO20" s="148"/>
      <c r="QP20" s="148"/>
      <c r="QQ20" s="148"/>
      <c r="QR20" s="148"/>
      <c r="QS20" s="148"/>
      <c r="QT20" s="148"/>
      <c r="QU20" s="148"/>
      <c r="QV20" s="148"/>
      <c r="QW20" s="148"/>
      <c r="QX20" s="148"/>
      <c r="QY20" s="148"/>
      <c r="QZ20" s="148"/>
      <c r="RA20" s="148"/>
      <c r="RB20" s="148"/>
      <c r="RC20" s="148"/>
      <c r="RD20" s="148"/>
      <c r="RE20" s="148"/>
      <c r="RF20" s="148"/>
      <c r="RG20" s="148"/>
      <c r="RH20" s="148"/>
      <c r="RI20" s="148"/>
      <c r="RJ20" s="148"/>
      <c r="RK20" s="148"/>
      <c r="RL20" s="148"/>
      <c r="RM20" s="148"/>
      <c r="RN20" s="148"/>
      <c r="RO20" s="148"/>
      <c r="RP20" s="148"/>
      <c r="RQ20" s="148"/>
      <c r="RR20" s="148"/>
      <c r="RS20" s="148"/>
      <c r="RT20" s="148"/>
      <c r="RU20" s="148"/>
      <c r="RV20" s="148"/>
      <c r="RW20" s="148"/>
      <c r="RX20" s="148"/>
      <c r="RY20" s="148"/>
      <c r="RZ20" s="148"/>
      <c r="SA20" s="148"/>
      <c r="SB20" s="148"/>
      <c r="SC20" s="148"/>
      <c r="SD20" s="148"/>
      <c r="SE20" s="148"/>
      <c r="SF20" s="148"/>
      <c r="SG20" s="148"/>
      <c r="SH20" s="148"/>
    </row>
    <row r="21" spans="1:502" s="25" customFormat="1" ht="15" customHeight="1" x14ac:dyDescent="0.2">
      <c r="A21" s="50"/>
      <c r="B21" s="130"/>
      <c r="C21" s="27"/>
      <c r="D21" s="303" t="s">
        <v>650</v>
      </c>
      <c r="E21" s="152">
        <v>1</v>
      </c>
      <c r="F21" s="152">
        <v>1</v>
      </c>
      <c r="G21" s="152">
        <v>1</v>
      </c>
      <c r="H21" s="153">
        <v>1</v>
      </c>
      <c r="I21" s="29">
        <v>0</v>
      </c>
      <c r="J21" s="141"/>
      <c r="K21" s="40"/>
      <c r="L21" s="86"/>
      <c r="M21" s="1819" t="s">
        <v>483</v>
      </c>
      <c r="N21" s="1820"/>
      <c r="O21" s="1820"/>
      <c r="P21" s="1820"/>
      <c r="Q21" s="1820"/>
      <c r="R21" s="1821"/>
      <c r="S21" s="30">
        <v>2.5000000000000001E-2</v>
      </c>
      <c r="T21" s="224"/>
      <c r="U21" s="30">
        <v>0.05</v>
      </c>
      <c r="V21" s="144"/>
      <c r="W21" s="214"/>
      <c r="X21" s="174"/>
      <c r="Y21" s="174"/>
      <c r="Z21" s="174"/>
      <c r="AA21" s="174"/>
      <c r="AB21" s="174"/>
      <c r="AC21" s="174"/>
      <c r="AD21" s="174"/>
      <c r="AE21" s="174"/>
      <c r="AF21" s="174"/>
      <c r="AG21" s="174"/>
      <c r="AH21" s="174"/>
      <c r="AI21" s="216"/>
      <c r="AJ21" s="174"/>
      <c r="AK21" s="175"/>
      <c r="AL21" s="175"/>
      <c r="AM21" s="175"/>
      <c r="AN21" s="175"/>
      <c r="AO21" s="175"/>
      <c r="AP21" s="175"/>
      <c r="AQ21" s="175"/>
      <c r="AR21" s="175"/>
      <c r="AS21" s="175"/>
      <c r="AT21" s="175"/>
      <c r="AU21" s="175"/>
      <c r="AV21" s="175"/>
      <c r="AW21" s="175"/>
      <c r="AX21" s="175"/>
      <c r="AY21" s="175"/>
      <c r="AZ21" s="175"/>
      <c r="BA21" s="175"/>
      <c r="BB21" s="175"/>
      <c r="BC21" s="175"/>
      <c r="BD21" s="175"/>
      <c r="BE21" s="175"/>
      <c r="BF21" s="175"/>
      <c r="BG21" s="175"/>
      <c r="BH21" s="175"/>
      <c r="BI21" s="175"/>
      <c r="BJ21" s="175"/>
      <c r="BK21" s="175"/>
      <c r="BL21" s="175"/>
      <c r="BM21" s="175"/>
      <c r="BN21" s="175"/>
      <c r="BO21" s="175"/>
      <c r="BP21" s="175"/>
      <c r="BQ21" s="175"/>
      <c r="BR21" s="175"/>
      <c r="BS21" s="175"/>
      <c r="BT21" s="175"/>
      <c r="BU21" s="175"/>
      <c r="BV21" s="175"/>
      <c r="BW21" s="175"/>
      <c r="BX21" s="175"/>
      <c r="BY21" s="175"/>
      <c r="BZ21" s="175"/>
      <c r="CA21" s="175"/>
      <c r="CB21" s="175"/>
      <c r="CC21" s="175"/>
      <c r="CD21" s="175"/>
      <c r="CE21" s="175"/>
      <c r="CF21" s="175"/>
      <c r="CG21" s="175"/>
      <c r="CH21" s="175"/>
      <c r="CI21" s="175"/>
      <c r="CJ21" s="175"/>
      <c r="CK21" s="174"/>
      <c r="CL21" s="174"/>
      <c r="CM21" s="148"/>
      <c r="CN21" s="148"/>
      <c r="CO21" s="148"/>
      <c r="CP21" s="148"/>
      <c r="CQ21" s="148"/>
      <c r="CR21" s="148"/>
      <c r="CS21" s="148"/>
      <c r="CT21" s="148"/>
      <c r="CU21" s="148"/>
      <c r="CV21" s="148"/>
      <c r="CW21" s="148"/>
      <c r="CX21" s="148"/>
      <c r="CY21" s="148"/>
      <c r="CZ21" s="148"/>
      <c r="DA21" s="148"/>
      <c r="DB21" s="148"/>
      <c r="DC21" s="148"/>
      <c r="DD21" s="148"/>
      <c r="DE21" s="148"/>
      <c r="DF21" s="148"/>
      <c r="DG21" s="148"/>
      <c r="DH21" s="148"/>
      <c r="DI21" s="148"/>
      <c r="DJ21" s="148"/>
      <c r="DK21" s="148"/>
      <c r="DL21" s="148"/>
      <c r="DM21" s="148"/>
      <c r="DN21" s="148"/>
      <c r="DO21" s="148"/>
      <c r="DP21" s="148"/>
      <c r="DQ21" s="148"/>
      <c r="DR21" s="148"/>
      <c r="DS21" s="148"/>
      <c r="DT21" s="148"/>
      <c r="DU21" s="148"/>
      <c r="DV21" s="148"/>
      <c r="DW21" s="148"/>
      <c r="DX21" s="148"/>
      <c r="DY21" s="148"/>
      <c r="DZ21" s="148"/>
      <c r="EA21" s="148"/>
      <c r="EB21" s="148"/>
      <c r="EC21" s="148"/>
      <c r="ED21" s="148"/>
      <c r="EE21" s="148"/>
      <c r="EF21" s="148"/>
      <c r="EG21" s="148"/>
      <c r="EH21" s="148"/>
      <c r="EI21" s="148"/>
      <c r="EJ21" s="148"/>
      <c r="EK21" s="148"/>
      <c r="EL21" s="148"/>
      <c r="EM21" s="148"/>
      <c r="EN21" s="148"/>
      <c r="EO21" s="148"/>
      <c r="EP21" s="148"/>
      <c r="EQ21" s="148"/>
      <c r="ER21" s="148"/>
      <c r="ES21" s="148"/>
      <c r="ET21" s="148"/>
      <c r="EU21" s="148"/>
      <c r="EV21" s="148"/>
      <c r="EW21" s="148"/>
      <c r="EX21" s="148"/>
      <c r="EY21" s="148"/>
      <c r="EZ21" s="148"/>
      <c r="FA21" s="148"/>
      <c r="FB21" s="148"/>
      <c r="FC21" s="148"/>
      <c r="FD21" s="148"/>
      <c r="FE21" s="148"/>
      <c r="FF21" s="148"/>
      <c r="FG21" s="148"/>
      <c r="FH21" s="148"/>
      <c r="FI21" s="148"/>
      <c r="FJ21" s="148"/>
      <c r="FK21" s="148"/>
      <c r="FL21" s="148"/>
      <c r="FM21" s="148"/>
      <c r="FN21" s="148"/>
      <c r="FO21" s="148"/>
      <c r="FP21" s="148"/>
      <c r="FQ21" s="148"/>
      <c r="FR21" s="148"/>
      <c r="FS21" s="148"/>
      <c r="FT21" s="148"/>
      <c r="FU21" s="148"/>
      <c r="FV21" s="148"/>
      <c r="FW21" s="148"/>
      <c r="FX21" s="148"/>
      <c r="FY21" s="148"/>
      <c r="FZ21" s="148"/>
      <c r="GA21" s="148"/>
      <c r="GB21" s="148"/>
      <c r="GC21" s="148"/>
      <c r="GD21" s="148"/>
      <c r="GE21" s="148"/>
      <c r="GF21" s="148"/>
      <c r="GG21" s="148"/>
      <c r="GH21" s="148"/>
      <c r="GI21" s="148"/>
      <c r="GJ21" s="148"/>
      <c r="GK21" s="148"/>
      <c r="GL21" s="148"/>
      <c r="GM21" s="148"/>
      <c r="GN21" s="148"/>
      <c r="GO21" s="148"/>
      <c r="GP21" s="148"/>
      <c r="GQ21" s="148"/>
      <c r="GR21" s="148"/>
      <c r="GS21" s="148"/>
      <c r="GT21" s="148"/>
      <c r="GU21" s="148"/>
      <c r="GV21" s="148"/>
      <c r="GW21" s="148"/>
      <c r="GX21" s="148"/>
      <c r="GY21" s="148"/>
      <c r="GZ21" s="148"/>
      <c r="HA21" s="148"/>
      <c r="HB21" s="148"/>
      <c r="HC21" s="148"/>
      <c r="HD21" s="148"/>
      <c r="HE21" s="148"/>
      <c r="HF21" s="148"/>
      <c r="HG21" s="148"/>
      <c r="HH21" s="148"/>
      <c r="HI21" s="148"/>
      <c r="HJ21" s="148"/>
      <c r="HK21" s="148"/>
      <c r="HL21" s="148"/>
      <c r="HM21" s="148"/>
      <c r="HN21" s="148"/>
      <c r="HO21" s="148"/>
      <c r="HP21" s="148"/>
      <c r="HQ21" s="148"/>
      <c r="HR21" s="148"/>
      <c r="HS21" s="148"/>
      <c r="HT21" s="148"/>
      <c r="HU21" s="148"/>
      <c r="HV21" s="148"/>
      <c r="HW21" s="148"/>
      <c r="HX21" s="148"/>
      <c r="HY21" s="148"/>
      <c r="HZ21" s="148"/>
      <c r="IA21" s="148"/>
      <c r="IB21" s="148"/>
      <c r="IC21" s="148"/>
      <c r="ID21" s="148"/>
      <c r="IE21" s="148"/>
      <c r="IF21" s="148"/>
      <c r="IG21" s="148"/>
      <c r="IH21" s="148"/>
      <c r="II21" s="148"/>
      <c r="IJ21" s="148"/>
      <c r="IK21" s="148"/>
      <c r="IL21" s="148"/>
      <c r="IM21" s="148"/>
      <c r="IN21" s="148"/>
      <c r="IO21" s="148"/>
      <c r="IP21" s="148"/>
      <c r="IQ21" s="148"/>
      <c r="IR21" s="148"/>
      <c r="IS21" s="148"/>
      <c r="IT21" s="148"/>
      <c r="IU21" s="148"/>
      <c r="IV21" s="148"/>
      <c r="IW21" s="148"/>
      <c r="IX21" s="148"/>
      <c r="IY21" s="148"/>
      <c r="IZ21" s="148"/>
      <c r="JA21" s="148"/>
      <c r="JB21" s="148"/>
      <c r="JC21" s="148"/>
      <c r="JD21" s="148"/>
      <c r="JE21" s="148"/>
      <c r="JF21" s="148"/>
      <c r="JG21" s="148"/>
      <c r="JH21" s="148"/>
      <c r="JI21" s="148"/>
      <c r="JJ21" s="148"/>
      <c r="JK21" s="148"/>
      <c r="JL21" s="148"/>
      <c r="JM21" s="148"/>
      <c r="JN21" s="148"/>
      <c r="JO21" s="148"/>
      <c r="JP21" s="148"/>
      <c r="JQ21" s="148"/>
      <c r="JR21" s="148"/>
      <c r="JS21" s="148"/>
      <c r="JT21" s="148"/>
      <c r="JU21" s="148"/>
      <c r="JV21" s="148"/>
      <c r="JW21" s="148"/>
      <c r="JX21" s="148"/>
      <c r="JY21" s="148"/>
      <c r="JZ21" s="148"/>
      <c r="KA21" s="148"/>
      <c r="KB21" s="148"/>
      <c r="KC21" s="148"/>
      <c r="KD21" s="148"/>
      <c r="KE21" s="148"/>
      <c r="KF21" s="148"/>
      <c r="KG21" s="148"/>
      <c r="KH21" s="148"/>
      <c r="KI21" s="148"/>
      <c r="KJ21" s="148"/>
      <c r="KK21" s="148"/>
      <c r="KL21" s="148"/>
      <c r="KM21" s="148"/>
      <c r="KN21" s="148"/>
      <c r="KO21" s="148"/>
      <c r="KP21" s="148"/>
      <c r="KQ21" s="148"/>
      <c r="KR21" s="148"/>
      <c r="KS21" s="148"/>
      <c r="KT21" s="148"/>
      <c r="KU21" s="148"/>
      <c r="KV21" s="148"/>
      <c r="KW21" s="148"/>
      <c r="KX21" s="148"/>
      <c r="KY21" s="148"/>
      <c r="KZ21" s="148"/>
      <c r="LA21" s="148"/>
      <c r="LB21" s="148"/>
      <c r="LC21" s="148"/>
      <c r="LD21" s="148"/>
      <c r="LE21" s="148"/>
      <c r="LF21" s="148"/>
      <c r="LG21" s="148"/>
      <c r="LH21" s="148"/>
      <c r="LI21" s="148"/>
      <c r="LJ21" s="148"/>
      <c r="LK21" s="148"/>
      <c r="LL21" s="148"/>
      <c r="LM21" s="148"/>
      <c r="LN21" s="148"/>
      <c r="LO21" s="148"/>
      <c r="LP21" s="148"/>
      <c r="LQ21" s="148"/>
      <c r="LR21" s="148"/>
      <c r="LS21" s="148"/>
      <c r="LT21" s="148"/>
      <c r="LU21" s="148"/>
      <c r="LV21" s="148"/>
      <c r="LW21" s="148"/>
      <c r="LX21" s="148"/>
      <c r="LY21" s="148"/>
      <c r="LZ21" s="148"/>
      <c r="MA21" s="148"/>
      <c r="MB21" s="148"/>
      <c r="MC21" s="148"/>
      <c r="MD21" s="148"/>
      <c r="ME21" s="148"/>
      <c r="MF21" s="148"/>
      <c r="MG21" s="148"/>
      <c r="MH21" s="148"/>
      <c r="MI21" s="148"/>
      <c r="MJ21" s="148"/>
      <c r="MK21" s="148"/>
      <c r="ML21" s="148"/>
      <c r="MM21" s="148"/>
      <c r="MN21" s="148"/>
      <c r="MO21" s="148"/>
      <c r="MP21" s="148"/>
      <c r="MQ21" s="148"/>
      <c r="MR21" s="148"/>
      <c r="MS21" s="148"/>
      <c r="MT21" s="148"/>
      <c r="MU21" s="148"/>
      <c r="MV21" s="148"/>
      <c r="MW21" s="148"/>
      <c r="MX21" s="148"/>
      <c r="MY21" s="148"/>
      <c r="MZ21" s="148"/>
      <c r="NA21" s="148"/>
      <c r="NB21" s="148"/>
      <c r="NC21" s="148"/>
      <c r="ND21" s="148"/>
      <c r="NE21" s="148"/>
      <c r="NF21" s="148"/>
      <c r="NG21" s="148"/>
      <c r="NH21" s="148"/>
      <c r="NI21" s="148"/>
      <c r="NJ21" s="148"/>
      <c r="NK21" s="148"/>
      <c r="NL21" s="148"/>
      <c r="NM21" s="148"/>
      <c r="NN21" s="148"/>
      <c r="NO21" s="148"/>
      <c r="NP21" s="148"/>
      <c r="NQ21" s="148"/>
      <c r="NR21" s="148"/>
      <c r="NS21" s="148"/>
      <c r="NT21" s="148"/>
      <c r="NU21" s="148"/>
      <c r="NV21" s="148"/>
      <c r="NW21" s="148"/>
      <c r="NX21" s="148"/>
      <c r="NY21" s="148"/>
      <c r="NZ21" s="148"/>
      <c r="OA21" s="148"/>
      <c r="OB21" s="148"/>
      <c r="OC21" s="148"/>
      <c r="OD21" s="148"/>
      <c r="OE21" s="148"/>
      <c r="OF21" s="148"/>
      <c r="OG21" s="148"/>
      <c r="OH21" s="148"/>
      <c r="OI21" s="148"/>
      <c r="OJ21" s="148"/>
      <c r="OK21" s="148"/>
      <c r="OL21" s="148"/>
      <c r="OM21" s="148"/>
      <c r="ON21" s="148"/>
      <c r="OO21" s="148"/>
      <c r="OP21" s="148"/>
      <c r="OQ21" s="148"/>
      <c r="OR21" s="148"/>
      <c r="OS21" s="148"/>
      <c r="OT21" s="148"/>
      <c r="OU21" s="148"/>
      <c r="OV21" s="148"/>
      <c r="OW21" s="148"/>
      <c r="OX21" s="148"/>
      <c r="OY21" s="148"/>
      <c r="OZ21" s="148"/>
      <c r="PA21" s="148"/>
      <c r="PB21" s="148"/>
      <c r="PC21" s="148"/>
      <c r="PD21" s="148"/>
      <c r="PE21" s="148"/>
      <c r="PF21" s="148"/>
      <c r="PG21" s="148"/>
      <c r="PH21" s="148"/>
      <c r="PI21" s="148"/>
      <c r="PJ21" s="148"/>
      <c r="PK21" s="148"/>
      <c r="PL21" s="148"/>
      <c r="PM21" s="148"/>
      <c r="PN21" s="148"/>
      <c r="PO21" s="148"/>
      <c r="PP21" s="148"/>
      <c r="PQ21" s="148"/>
      <c r="PR21" s="148"/>
      <c r="PS21" s="148"/>
      <c r="PT21" s="148"/>
      <c r="PU21" s="148"/>
      <c r="PV21" s="148"/>
      <c r="PW21" s="148"/>
      <c r="PX21" s="148"/>
      <c r="PY21" s="148"/>
      <c r="PZ21" s="148"/>
      <c r="QA21" s="148"/>
      <c r="QB21" s="148"/>
      <c r="QC21" s="148"/>
      <c r="QD21" s="148"/>
      <c r="QE21" s="148"/>
      <c r="QF21" s="148"/>
      <c r="QG21" s="148"/>
      <c r="QH21" s="148"/>
      <c r="QI21" s="148"/>
      <c r="QJ21" s="148"/>
      <c r="QK21" s="148"/>
      <c r="QL21" s="148"/>
      <c r="QM21" s="148"/>
      <c r="QN21" s="148"/>
      <c r="QO21" s="148"/>
      <c r="QP21" s="148"/>
      <c r="QQ21" s="148"/>
      <c r="QR21" s="148"/>
      <c r="QS21" s="148"/>
      <c r="QT21" s="148"/>
      <c r="QU21" s="148"/>
      <c r="QV21" s="148"/>
      <c r="QW21" s="148"/>
      <c r="QX21" s="148"/>
      <c r="QY21" s="148"/>
      <c r="QZ21" s="148"/>
      <c r="RA21" s="148"/>
      <c r="RB21" s="148"/>
      <c r="RC21" s="148"/>
      <c r="RD21" s="148"/>
      <c r="RE21" s="148"/>
      <c r="RF21" s="148"/>
      <c r="RG21" s="148"/>
      <c r="RH21" s="148"/>
      <c r="RI21" s="148"/>
      <c r="RJ21" s="148"/>
      <c r="RK21" s="148"/>
      <c r="RL21" s="148"/>
      <c r="RM21" s="148"/>
      <c r="RN21" s="148"/>
      <c r="RO21" s="148"/>
      <c r="RP21" s="148"/>
      <c r="RQ21" s="148"/>
      <c r="RR21" s="148"/>
      <c r="RS21" s="148"/>
      <c r="RT21" s="148"/>
      <c r="RU21" s="148"/>
      <c r="RV21" s="148"/>
      <c r="RW21" s="148"/>
      <c r="RX21" s="148"/>
      <c r="RY21" s="148"/>
      <c r="RZ21" s="148"/>
      <c r="SA21" s="148"/>
      <c r="SB21" s="148"/>
      <c r="SC21" s="148"/>
      <c r="SD21" s="148"/>
      <c r="SE21" s="148"/>
      <c r="SF21" s="148"/>
      <c r="SG21" s="148"/>
      <c r="SH21" s="148"/>
    </row>
    <row r="22" spans="1:502" s="25" customFormat="1" ht="15" customHeight="1" x14ac:dyDescent="0.2">
      <c r="A22" s="50"/>
      <c r="B22" s="1559" t="s">
        <v>13</v>
      </c>
      <c r="C22" s="1560"/>
      <c r="D22" s="1560"/>
      <c r="E22" s="1560"/>
      <c r="F22" s="1560"/>
      <c r="G22" s="1560"/>
      <c r="H22" s="1560"/>
      <c r="I22" s="1561"/>
      <c r="J22" s="141"/>
      <c r="K22" s="7"/>
      <c r="L22" s="1866" t="s">
        <v>636</v>
      </c>
      <c r="M22" s="1867"/>
      <c r="N22" s="1867"/>
      <c r="O22" s="1867"/>
      <c r="P22" s="1867"/>
      <c r="Q22" s="1867"/>
      <c r="R22" s="1867"/>
      <c r="S22" s="1867"/>
      <c r="T22" s="1867"/>
      <c r="U22" s="1868"/>
      <c r="V22" s="144"/>
      <c r="W22" s="179"/>
      <c r="X22" s="7"/>
      <c r="Y22" s="7"/>
      <c r="Z22" s="7"/>
      <c r="AA22" s="7"/>
      <c r="AB22" s="7"/>
      <c r="AC22" s="7"/>
      <c r="AD22" s="174"/>
      <c r="AE22" s="174"/>
      <c r="AF22" s="174"/>
      <c r="AG22" s="174"/>
      <c r="AH22" s="174"/>
      <c r="AI22" s="216"/>
      <c r="AJ22" s="174"/>
      <c r="AK22" s="175"/>
      <c r="AL22" s="175"/>
      <c r="AM22" s="175"/>
      <c r="AN22" s="175"/>
      <c r="AO22" s="175"/>
      <c r="AP22" s="175"/>
      <c r="AQ22" s="175"/>
      <c r="AR22" s="175"/>
      <c r="AS22" s="175"/>
      <c r="AT22" s="175"/>
      <c r="AU22" s="175"/>
      <c r="AV22" s="175"/>
      <c r="AW22" s="175"/>
      <c r="AX22" s="175"/>
      <c r="AY22" s="175"/>
      <c r="AZ22" s="175"/>
      <c r="BA22" s="175"/>
      <c r="BB22" s="175"/>
      <c r="BC22" s="175"/>
      <c r="BD22" s="175"/>
      <c r="BE22" s="175"/>
      <c r="BF22" s="175"/>
      <c r="BG22" s="175"/>
      <c r="BH22" s="175"/>
      <c r="BI22" s="175"/>
      <c r="BJ22" s="175"/>
      <c r="BK22" s="175"/>
      <c r="BL22" s="175"/>
      <c r="BM22" s="175"/>
      <c r="BN22" s="175"/>
      <c r="BO22" s="175"/>
      <c r="BP22" s="175"/>
      <c r="BQ22" s="175"/>
      <c r="BR22" s="175"/>
      <c r="BS22" s="175"/>
      <c r="BT22" s="175"/>
      <c r="BU22" s="175"/>
      <c r="BV22" s="175"/>
      <c r="BW22" s="175"/>
      <c r="BX22" s="175"/>
      <c r="BY22" s="175"/>
      <c r="BZ22" s="175"/>
      <c r="CA22" s="175"/>
      <c r="CB22" s="175"/>
      <c r="CC22" s="175"/>
      <c r="CD22" s="175"/>
      <c r="CE22" s="175"/>
      <c r="CF22" s="175"/>
      <c r="CG22" s="175"/>
      <c r="CH22" s="175"/>
      <c r="CI22" s="175"/>
      <c r="CJ22" s="175"/>
      <c r="CK22" s="174"/>
      <c r="CL22" s="174"/>
      <c r="CM22" s="148"/>
      <c r="CN22" s="148"/>
      <c r="CO22" s="148"/>
      <c r="CP22" s="148"/>
      <c r="CQ22" s="148"/>
      <c r="CR22" s="148"/>
      <c r="CS22" s="148"/>
      <c r="CT22" s="148"/>
      <c r="CU22" s="148"/>
      <c r="CV22" s="148"/>
      <c r="CW22" s="148"/>
      <c r="CX22" s="148"/>
      <c r="CY22" s="148"/>
      <c r="CZ22" s="148"/>
      <c r="DA22" s="148"/>
      <c r="DB22" s="148"/>
      <c r="DC22" s="148"/>
      <c r="DD22" s="148"/>
      <c r="DE22" s="148"/>
      <c r="DF22" s="148"/>
      <c r="DG22" s="148"/>
      <c r="DH22" s="148"/>
      <c r="DI22" s="148"/>
      <c r="DJ22" s="148"/>
      <c r="DK22" s="148"/>
      <c r="DL22" s="148"/>
      <c r="DM22" s="148"/>
      <c r="DN22" s="148"/>
      <c r="DO22" s="148"/>
      <c r="DP22" s="148"/>
      <c r="DQ22" s="148"/>
      <c r="DR22" s="148"/>
      <c r="DS22" s="148"/>
      <c r="DT22" s="148"/>
      <c r="DU22" s="148"/>
      <c r="DV22" s="148"/>
      <c r="DW22" s="148"/>
      <c r="DX22" s="148"/>
      <c r="DY22" s="148"/>
      <c r="DZ22" s="148"/>
      <c r="EA22" s="148"/>
      <c r="EB22" s="148"/>
      <c r="EC22" s="148"/>
      <c r="ED22" s="148"/>
      <c r="EE22" s="148"/>
      <c r="EF22" s="148"/>
      <c r="EG22" s="148"/>
      <c r="EH22" s="148"/>
      <c r="EI22" s="148"/>
      <c r="EJ22" s="148"/>
      <c r="EK22" s="148"/>
      <c r="EL22" s="148"/>
      <c r="EM22" s="148"/>
      <c r="EN22" s="148"/>
      <c r="EO22" s="148"/>
      <c r="EP22" s="148"/>
      <c r="EQ22" s="148"/>
      <c r="ER22" s="148"/>
      <c r="ES22" s="148"/>
      <c r="ET22" s="148"/>
      <c r="EU22" s="148"/>
      <c r="EV22" s="148"/>
      <c r="EW22" s="148"/>
      <c r="EX22" s="148"/>
      <c r="EY22" s="148"/>
      <c r="EZ22" s="148"/>
      <c r="FA22" s="148"/>
      <c r="FB22" s="148"/>
      <c r="FC22" s="148"/>
      <c r="FD22" s="148"/>
      <c r="FE22" s="148"/>
      <c r="FF22" s="148"/>
      <c r="FG22" s="148"/>
      <c r="FH22" s="148"/>
      <c r="FI22" s="148"/>
      <c r="FJ22" s="148"/>
      <c r="FK22" s="148"/>
      <c r="FL22" s="148"/>
      <c r="FM22" s="148"/>
      <c r="FN22" s="148"/>
      <c r="FO22" s="148"/>
      <c r="FP22" s="148"/>
      <c r="FQ22" s="148"/>
      <c r="FR22" s="148"/>
      <c r="FS22" s="148"/>
      <c r="FT22" s="148"/>
      <c r="FU22" s="148"/>
      <c r="FV22" s="148"/>
      <c r="FW22" s="148"/>
      <c r="FX22" s="148"/>
      <c r="FY22" s="148"/>
      <c r="FZ22" s="148"/>
      <c r="GA22" s="148"/>
      <c r="GB22" s="148"/>
      <c r="GC22" s="148"/>
      <c r="GD22" s="148"/>
      <c r="GE22" s="148"/>
      <c r="GF22" s="148"/>
      <c r="GG22" s="148"/>
      <c r="GH22" s="148"/>
      <c r="GI22" s="148"/>
      <c r="GJ22" s="148"/>
      <c r="GK22" s="148"/>
      <c r="GL22" s="148"/>
      <c r="GM22" s="148"/>
      <c r="GN22" s="148"/>
      <c r="GO22" s="148"/>
      <c r="GP22" s="148"/>
      <c r="GQ22" s="148"/>
      <c r="GR22" s="148"/>
      <c r="GS22" s="148"/>
      <c r="GT22" s="148"/>
      <c r="GU22" s="148"/>
      <c r="GV22" s="148"/>
      <c r="GW22" s="148"/>
      <c r="GX22" s="148"/>
      <c r="GY22" s="148"/>
      <c r="GZ22" s="148"/>
      <c r="HA22" s="148"/>
      <c r="HB22" s="148"/>
      <c r="HC22" s="148"/>
      <c r="HD22" s="148"/>
      <c r="HE22" s="148"/>
      <c r="HF22" s="148"/>
      <c r="HG22" s="148"/>
      <c r="HH22" s="148"/>
      <c r="HI22" s="148"/>
      <c r="HJ22" s="148"/>
      <c r="HK22" s="148"/>
      <c r="HL22" s="148"/>
      <c r="HM22" s="148"/>
      <c r="HN22" s="148"/>
      <c r="HO22" s="148"/>
      <c r="HP22" s="148"/>
      <c r="HQ22" s="148"/>
      <c r="HR22" s="148"/>
      <c r="HS22" s="148"/>
      <c r="HT22" s="148"/>
      <c r="HU22" s="148"/>
      <c r="HV22" s="148"/>
      <c r="HW22" s="148"/>
      <c r="HX22" s="148"/>
      <c r="HY22" s="148"/>
      <c r="HZ22" s="148"/>
      <c r="IA22" s="148"/>
      <c r="IB22" s="148"/>
      <c r="IC22" s="148"/>
      <c r="ID22" s="148"/>
      <c r="IE22" s="148"/>
      <c r="IF22" s="148"/>
      <c r="IG22" s="148"/>
      <c r="IH22" s="148"/>
      <c r="II22" s="148"/>
      <c r="IJ22" s="148"/>
      <c r="IK22" s="148"/>
      <c r="IL22" s="148"/>
      <c r="IM22" s="148"/>
      <c r="IN22" s="148"/>
      <c r="IO22" s="148"/>
      <c r="IP22" s="148"/>
      <c r="IQ22" s="148"/>
      <c r="IR22" s="148"/>
      <c r="IS22" s="148"/>
      <c r="IT22" s="148"/>
      <c r="IU22" s="148"/>
      <c r="IV22" s="148"/>
      <c r="IW22" s="148"/>
      <c r="IX22" s="148"/>
      <c r="IY22" s="148"/>
      <c r="IZ22" s="148"/>
      <c r="JA22" s="148"/>
      <c r="JB22" s="148"/>
      <c r="JC22" s="148"/>
      <c r="JD22" s="148"/>
      <c r="JE22" s="148"/>
      <c r="JF22" s="148"/>
      <c r="JG22" s="148"/>
      <c r="JH22" s="148"/>
      <c r="JI22" s="148"/>
      <c r="JJ22" s="148"/>
      <c r="JK22" s="148"/>
      <c r="JL22" s="148"/>
      <c r="JM22" s="148"/>
      <c r="JN22" s="148"/>
      <c r="JO22" s="148"/>
      <c r="JP22" s="148"/>
      <c r="JQ22" s="148"/>
      <c r="JR22" s="148"/>
      <c r="JS22" s="148"/>
      <c r="JT22" s="148"/>
      <c r="JU22" s="148"/>
      <c r="JV22" s="148"/>
      <c r="JW22" s="148"/>
      <c r="JX22" s="148"/>
      <c r="JY22" s="148"/>
      <c r="JZ22" s="148"/>
      <c r="KA22" s="148"/>
      <c r="KB22" s="148"/>
      <c r="KC22" s="148"/>
      <c r="KD22" s="148"/>
      <c r="KE22" s="148"/>
      <c r="KF22" s="148"/>
      <c r="KG22" s="148"/>
      <c r="KH22" s="148"/>
      <c r="KI22" s="148"/>
      <c r="KJ22" s="148"/>
      <c r="KK22" s="148"/>
      <c r="KL22" s="148"/>
      <c r="KM22" s="148"/>
      <c r="KN22" s="148"/>
      <c r="KO22" s="148"/>
      <c r="KP22" s="148"/>
      <c r="KQ22" s="148"/>
      <c r="KR22" s="148"/>
      <c r="KS22" s="148"/>
      <c r="KT22" s="148"/>
      <c r="KU22" s="148"/>
      <c r="KV22" s="148"/>
      <c r="KW22" s="148"/>
      <c r="KX22" s="148"/>
      <c r="KY22" s="148"/>
      <c r="KZ22" s="148"/>
      <c r="LA22" s="148"/>
      <c r="LB22" s="148"/>
      <c r="LC22" s="148"/>
      <c r="LD22" s="148"/>
      <c r="LE22" s="148"/>
      <c r="LF22" s="148"/>
      <c r="LG22" s="148"/>
      <c r="LH22" s="148"/>
      <c r="LI22" s="148"/>
      <c r="LJ22" s="148"/>
      <c r="LK22" s="148"/>
      <c r="LL22" s="148"/>
      <c r="LM22" s="148"/>
      <c r="LN22" s="148"/>
      <c r="LO22" s="148"/>
      <c r="LP22" s="148"/>
      <c r="LQ22" s="148"/>
      <c r="LR22" s="148"/>
      <c r="LS22" s="148"/>
      <c r="LT22" s="148"/>
      <c r="LU22" s="148"/>
      <c r="LV22" s="148"/>
      <c r="LW22" s="148"/>
      <c r="LX22" s="148"/>
      <c r="LY22" s="148"/>
      <c r="LZ22" s="148"/>
      <c r="MA22" s="148"/>
      <c r="MB22" s="148"/>
      <c r="MC22" s="148"/>
      <c r="MD22" s="148"/>
      <c r="ME22" s="148"/>
      <c r="MF22" s="148"/>
      <c r="MG22" s="148"/>
      <c r="MH22" s="148"/>
      <c r="MI22" s="148"/>
      <c r="MJ22" s="148"/>
      <c r="MK22" s="148"/>
      <c r="ML22" s="148"/>
      <c r="MM22" s="148"/>
      <c r="MN22" s="148"/>
      <c r="MO22" s="148"/>
      <c r="MP22" s="148"/>
      <c r="MQ22" s="148"/>
      <c r="MR22" s="148"/>
      <c r="MS22" s="148"/>
      <c r="MT22" s="148"/>
      <c r="MU22" s="148"/>
      <c r="MV22" s="148"/>
      <c r="MW22" s="148"/>
      <c r="MX22" s="148"/>
      <c r="MY22" s="148"/>
      <c r="MZ22" s="148"/>
      <c r="NA22" s="148"/>
      <c r="NB22" s="148"/>
      <c r="NC22" s="148"/>
      <c r="ND22" s="148"/>
      <c r="NE22" s="148"/>
      <c r="NF22" s="148"/>
      <c r="NG22" s="148"/>
      <c r="NH22" s="148"/>
      <c r="NI22" s="148"/>
      <c r="NJ22" s="148"/>
      <c r="NK22" s="148"/>
      <c r="NL22" s="148"/>
      <c r="NM22" s="148"/>
      <c r="NN22" s="148"/>
      <c r="NO22" s="148"/>
      <c r="NP22" s="148"/>
      <c r="NQ22" s="148"/>
      <c r="NR22" s="148"/>
      <c r="NS22" s="148"/>
      <c r="NT22" s="148"/>
      <c r="NU22" s="148"/>
      <c r="NV22" s="148"/>
      <c r="NW22" s="148"/>
      <c r="NX22" s="148"/>
      <c r="NY22" s="148"/>
      <c r="NZ22" s="148"/>
      <c r="OA22" s="148"/>
      <c r="OB22" s="148"/>
      <c r="OC22" s="148"/>
      <c r="OD22" s="148"/>
      <c r="OE22" s="148"/>
      <c r="OF22" s="148"/>
      <c r="OG22" s="148"/>
      <c r="OH22" s="148"/>
      <c r="OI22" s="148"/>
      <c r="OJ22" s="148"/>
      <c r="OK22" s="148"/>
      <c r="OL22" s="148"/>
      <c r="OM22" s="148"/>
      <c r="ON22" s="148"/>
      <c r="OO22" s="148"/>
      <c r="OP22" s="148"/>
      <c r="OQ22" s="148"/>
      <c r="OR22" s="148"/>
      <c r="OS22" s="148"/>
      <c r="OT22" s="148"/>
      <c r="OU22" s="148"/>
      <c r="OV22" s="148"/>
      <c r="OW22" s="148"/>
      <c r="OX22" s="148"/>
      <c r="OY22" s="148"/>
      <c r="OZ22" s="148"/>
      <c r="PA22" s="148"/>
      <c r="PB22" s="148"/>
      <c r="PC22" s="148"/>
      <c r="PD22" s="148"/>
      <c r="PE22" s="148"/>
      <c r="PF22" s="148"/>
      <c r="PG22" s="148"/>
      <c r="PH22" s="148"/>
      <c r="PI22" s="148"/>
      <c r="PJ22" s="148"/>
      <c r="PK22" s="148"/>
      <c r="PL22" s="148"/>
      <c r="PM22" s="148"/>
      <c r="PN22" s="148"/>
      <c r="PO22" s="148"/>
      <c r="PP22" s="148"/>
      <c r="PQ22" s="148"/>
      <c r="PR22" s="148"/>
      <c r="PS22" s="148"/>
      <c r="PT22" s="148"/>
      <c r="PU22" s="148"/>
      <c r="PV22" s="148"/>
      <c r="PW22" s="148"/>
      <c r="PX22" s="148"/>
      <c r="PY22" s="148"/>
      <c r="PZ22" s="148"/>
      <c r="QA22" s="148"/>
      <c r="QB22" s="148"/>
      <c r="QC22" s="148"/>
      <c r="QD22" s="148"/>
      <c r="QE22" s="148"/>
      <c r="QF22" s="148"/>
      <c r="QG22" s="148"/>
      <c r="QH22" s="148"/>
      <c r="QI22" s="148"/>
      <c r="QJ22" s="148"/>
      <c r="QK22" s="148"/>
      <c r="QL22" s="148"/>
      <c r="QM22" s="148"/>
      <c r="QN22" s="148"/>
      <c r="QO22" s="148"/>
      <c r="QP22" s="148"/>
      <c r="QQ22" s="148"/>
      <c r="QR22" s="148"/>
      <c r="QS22" s="148"/>
      <c r="QT22" s="148"/>
      <c r="QU22" s="148"/>
      <c r="QV22" s="148"/>
      <c r="QW22" s="148"/>
      <c r="QX22" s="148"/>
      <c r="QY22" s="148"/>
      <c r="QZ22" s="148"/>
      <c r="RA22" s="148"/>
      <c r="RB22" s="148"/>
      <c r="RC22" s="148"/>
      <c r="RD22" s="148"/>
      <c r="RE22" s="148"/>
      <c r="RF22" s="148"/>
      <c r="RG22" s="148"/>
      <c r="RH22" s="148"/>
      <c r="RI22" s="148"/>
      <c r="RJ22" s="148"/>
      <c r="RK22" s="148"/>
      <c r="RL22" s="148"/>
      <c r="RM22" s="148"/>
      <c r="RN22" s="148"/>
      <c r="RO22" s="148"/>
      <c r="RP22" s="148"/>
      <c r="RQ22" s="148"/>
      <c r="RR22" s="148"/>
      <c r="RS22" s="148"/>
      <c r="RT22" s="148"/>
      <c r="RU22" s="148"/>
      <c r="RV22" s="148"/>
      <c r="RW22" s="148"/>
      <c r="RX22" s="148"/>
      <c r="RY22" s="148"/>
      <c r="RZ22" s="148"/>
      <c r="SA22" s="148"/>
      <c r="SB22" s="148"/>
      <c r="SC22" s="148"/>
      <c r="SD22" s="148"/>
      <c r="SE22" s="148"/>
      <c r="SF22" s="148"/>
      <c r="SG22" s="148"/>
      <c r="SH22" s="148"/>
    </row>
    <row r="23" spans="1:502" s="25" customFormat="1" ht="15" customHeight="1" x14ac:dyDescent="0.2">
      <c r="A23" s="50"/>
      <c r="B23" s="130"/>
      <c r="C23" s="1830" t="s">
        <v>14</v>
      </c>
      <c r="D23" s="1830"/>
      <c r="E23" s="1830" t="s">
        <v>210</v>
      </c>
      <c r="F23" s="1830"/>
      <c r="G23" s="1830"/>
      <c r="H23" s="1830"/>
      <c r="I23" s="1830"/>
      <c r="J23" s="141"/>
      <c r="K23" s="40"/>
      <c r="L23" s="86"/>
      <c r="M23" s="1819" t="s">
        <v>598</v>
      </c>
      <c r="N23" s="1820"/>
      <c r="O23" s="1820"/>
      <c r="P23" s="1820"/>
      <c r="Q23" s="1820"/>
      <c r="R23" s="1821"/>
      <c r="S23" s="151">
        <v>7.4999999999999997E-3</v>
      </c>
      <c r="T23" s="151">
        <f t="shared" ref="T23:T28" si="0">S23*4</f>
        <v>0.03</v>
      </c>
      <c r="U23" s="151">
        <v>0.01</v>
      </c>
      <c r="V23" s="144"/>
      <c r="W23" s="214"/>
      <c r="X23" s="174"/>
      <c r="Y23" s="174"/>
      <c r="Z23" s="174"/>
      <c r="AA23" s="174"/>
      <c r="AB23" s="174"/>
      <c r="AC23" s="174"/>
      <c r="AD23" s="174"/>
      <c r="AE23" s="174"/>
      <c r="AF23" s="174"/>
      <c r="AG23" s="174"/>
      <c r="AH23" s="174"/>
      <c r="AI23" s="216"/>
      <c r="AJ23" s="174"/>
      <c r="AK23" s="175"/>
      <c r="AL23" s="175"/>
      <c r="AM23" s="175"/>
      <c r="AN23" s="175"/>
      <c r="AO23" s="175"/>
      <c r="AP23" s="175"/>
      <c r="AQ23" s="175"/>
      <c r="AR23" s="175"/>
      <c r="AS23" s="175"/>
      <c r="AT23" s="175"/>
      <c r="AU23" s="175"/>
      <c r="AV23" s="175"/>
      <c r="AW23" s="175"/>
      <c r="AX23" s="175"/>
      <c r="AY23" s="175"/>
      <c r="AZ23" s="175"/>
      <c r="BA23" s="175"/>
      <c r="BB23" s="175"/>
      <c r="BC23" s="175"/>
      <c r="BD23" s="175"/>
      <c r="BE23" s="175"/>
      <c r="BF23" s="175"/>
      <c r="BG23" s="175"/>
      <c r="BH23" s="175"/>
      <c r="BI23" s="175"/>
      <c r="BJ23" s="175"/>
      <c r="BK23" s="175"/>
      <c r="BL23" s="175"/>
      <c r="BM23" s="175"/>
      <c r="BN23" s="175"/>
      <c r="BO23" s="175"/>
      <c r="BP23" s="175"/>
      <c r="BQ23" s="175"/>
      <c r="BR23" s="175"/>
      <c r="BS23" s="175"/>
      <c r="BT23" s="175"/>
      <c r="BU23" s="175"/>
      <c r="BV23" s="175"/>
      <c r="BW23" s="175"/>
      <c r="BX23" s="175"/>
      <c r="BY23" s="175"/>
      <c r="BZ23" s="175"/>
      <c r="CA23" s="175"/>
      <c r="CB23" s="175"/>
      <c r="CC23" s="175"/>
      <c r="CD23" s="175"/>
      <c r="CE23" s="175"/>
      <c r="CF23" s="175"/>
      <c r="CG23" s="175"/>
      <c r="CH23" s="175"/>
      <c r="CI23" s="175"/>
      <c r="CJ23" s="175"/>
      <c r="CK23" s="174"/>
      <c r="CL23" s="174"/>
      <c r="CM23" s="148"/>
      <c r="CN23" s="148"/>
      <c r="CO23" s="148"/>
      <c r="CP23" s="148"/>
      <c r="CQ23" s="148"/>
      <c r="CR23" s="148"/>
      <c r="CS23" s="148"/>
      <c r="CT23" s="148"/>
      <c r="CU23" s="148"/>
      <c r="CV23" s="148"/>
      <c r="CW23" s="148"/>
      <c r="CX23" s="148"/>
      <c r="CY23" s="148"/>
      <c r="CZ23" s="148"/>
      <c r="DA23" s="148"/>
      <c r="DB23" s="148"/>
      <c r="DC23" s="148"/>
      <c r="DD23" s="148"/>
      <c r="DE23" s="148"/>
      <c r="DF23" s="148"/>
      <c r="DG23" s="148"/>
      <c r="DH23" s="148"/>
      <c r="DI23" s="148"/>
      <c r="DJ23" s="148"/>
      <c r="DK23" s="148"/>
      <c r="DL23" s="148"/>
      <c r="DM23" s="148"/>
      <c r="DN23" s="148"/>
      <c r="DO23" s="148"/>
      <c r="DP23" s="148"/>
      <c r="DQ23" s="148"/>
      <c r="DR23" s="148"/>
      <c r="DS23" s="148"/>
      <c r="DT23" s="148"/>
      <c r="DU23" s="148"/>
      <c r="DV23" s="148"/>
      <c r="DW23" s="148"/>
      <c r="DX23" s="148"/>
      <c r="DY23" s="148"/>
      <c r="DZ23" s="148"/>
      <c r="EA23" s="148"/>
      <c r="EB23" s="148"/>
      <c r="EC23" s="148"/>
      <c r="ED23" s="148"/>
      <c r="EE23" s="148"/>
      <c r="EF23" s="148"/>
      <c r="EG23" s="148"/>
      <c r="EH23" s="148"/>
      <c r="EI23" s="148"/>
      <c r="EJ23" s="148"/>
      <c r="EK23" s="148"/>
      <c r="EL23" s="148"/>
      <c r="EM23" s="148"/>
      <c r="EN23" s="148"/>
      <c r="EO23" s="148"/>
      <c r="EP23" s="148"/>
      <c r="EQ23" s="148"/>
      <c r="ER23" s="148"/>
      <c r="ES23" s="148"/>
      <c r="ET23" s="148"/>
      <c r="EU23" s="148"/>
      <c r="EV23" s="148"/>
      <c r="EW23" s="148"/>
      <c r="EX23" s="148"/>
      <c r="EY23" s="148"/>
      <c r="EZ23" s="148"/>
      <c r="FA23" s="148"/>
      <c r="FB23" s="148"/>
      <c r="FC23" s="148"/>
      <c r="FD23" s="148"/>
      <c r="FE23" s="148"/>
      <c r="FF23" s="148"/>
      <c r="FG23" s="148"/>
      <c r="FH23" s="148"/>
      <c r="FI23" s="148"/>
      <c r="FJ23" s="148"/>
      <c r="FK23" s="148"/>
      <c r="FL23" s="148"/>
      <c r="FM23" s="148"/>
      <c r="FN23" s="148"/>
      <c r="FO23" s="148"/>
      <c r="FP23" s="148"/>
      <c r="FQ23" s="148"/>
      <c r="FR23" s="148"/>
      <c r="FS23" s="148"/>
      <c r="FT23" s="148"/>
      <c r="FU23" s="148"/>
      <c r="FV23" s="148"/>
      <c r="FW23" s="148"/>
      <c r="FX23" s="148"/>
      <c r="FY23" s="148"/>
      <c r="FZ23" s="148"/>
      <c r="GA23" s="148"/>
      <c r="GB23" s="148"/>
      <c r="GC23" s="148"/>
      <c r="GD23" s="148"/>
      <c r="GE23" s="148"/>
      <c r="GF23" s="148"/>
      <c r="GG23" s="148"/>
      <c r="GH23" s="148"/>
      <c r="GI23" s="148"/>
      <c r="GJ23" s="148"/>
      <c r="GK23" s="148"/>
      <c r="GL23" s="148"/>
      <c r="GM23" s="148"/>
      <c r="GN23" s="148"/>
      <c r="GO23" s="148"/>
      <c r="GP23" s="148"/>
      <c r="GQ23" s="148"/>
      <c r="GR23" s="148"/>
      <c r="GS23" s="148"/>
      <c r="GT23" s="148"/>
      <c r="GU23" s="148"/>
      <c r="GV23" s="148"/>
      <c r="GW23" s="148"/>
      <c r="GX23" s="148"/>
      <c r="GY23" s="148"/>
      <c r="GZ23" s="148"/>
      <c r="HA23" s="148"/>
      <c r="HB23" s="148"/>
      <c r="HC23" s="148"/>
      <c r="HD23" s="148"/>
      <c r="HE23" s="148"/>
      <c r="HF23" s="148"/>
      <c r="HG23" s="148"/>
      <c r="HH23" s="148"/>
      <c r="HI23" s="148"/>
      <c r="HJ23" s="148"/>
      <c r="HK23" s="148"/>
      <c r="HL23" s="148"/>
      <c r="HM23" s="148"/>
      <c r="HN23" s="148"/>
      <c r="HO23" s="148"/>
      <c r="HP23" s="148"/>
      <c r="HQ23" s="148"/>
      <c r="HR23" s="148"/>
      <c r="HS23" s="148"/>
      <c r="HT23" s="148"/>
      <c r="HU23" s="148"/>
      <c r="HV23" s="148"/>
      <c r="HW23" s="148"/>
      <c r="HX23" s="148"/>
      <c r="HY23" s="148"/>
      <c r="HZ23" s="148"/>
      <c r="IA23" s="148"/>
      <c r="IB23" s="148"/>
      <c r="IC23" s="148"/>
      <c r="ID23" s="148"/>
      <c r="IE23" s="148"/>
      <c r="IF23" s="148"/>
      <c r="IG23" s="148"/>
      <c r="IH23" s="148"/>
      <c r="II23" s="148"/>
      <c r="IJ23" s="148"/>
      <c r="IK23" s="148"/>
      <c r="IL23" s="148"/>
      <c r="IM23" s="148"/>
      <c r="IN23" s="148"/>
      <c r="IO23" s="148"/>
      <c r="IP23" s="148"/>
      <c r="IQ23" s="148"/>
      <c r="IR23" s="148"/>
      <c r="IS23" s="148"/>
      <c r="IT23" s="148"/>
      <c r="IU23" s="148"/>
      <c r="IV23" s="148"/>
      <c r="IW23" s="148"/>
      <c r="IX23" s="148"/>
      <c r="IY23" s="148"/>
      <c r="IZ23" s="148"/>
      <c r="JA23" s="148"/>
      <c r="JB23" s="148"/>
      <c r="JC23" s="148"/>
      <c r="JD23" s="148"/>
      <c r="JE23" s="148"/>
      <c r="JF23" s="148"/>
      <c r="JG23" s="148"/>
      <c r="JH23" s="148"/>
      <c r="JI23" s="148"/>
      <c r="JJ23" s="148"/>
      <c r="JK23" s="148"/>
      <c r="JL23" s="148"/>
      <c r="JM23" s="148"/>
      <c r="JN23" s="148"/>
      <c r="JO23" s="148"/>
      <c r="JP23" s="148"/>
      <c r="JQ23" s="148"/>
      <c r="JR23" s="148"/>
      <c r="JS23" s="148"/>
      <c r="JT23" s="148"/>
      <c r="JU23" s="148"/>
      <c r="JV23" s="148"/>
      <c r="JW23" s="148"/>
      <c r="JX23" s="148"/>
      <c r="JY23" s="148"/>
      <c r="JZ23" s="148"/>
      <c r="KA23" s="148"/>
      <c r="KB23" s="148"/>
      <c r="KC23" s="148"/>
      <c r="KD23" s="148"/>
      <c r="KE23" s="148"/>
      <c r="KF23" s="148"/>
      <c r="KG23" s="148"/>
      <c r="KH23" s="148"/>
      <c r="KI23" s="148"/>
      <c r="KJ23" s="148"/>
      <c r="KK23" s="148"/>
      <c r="KL23" s="148"/>
      <c r="KM23" s="148"/>
      <c r="KN23" s="148"/>
      <c r="KO23" s="148"/>
      <c r="KP23" s="148"/>
      <c r="KQ23" s="148"/>
      <c r="KR23" s="148"/>
      <c r="KS23" s="148"/>
      <c r="KT23" s="148"/>
      <c r="KU23" s="148"/>
      <c r="KV23" s="148"/>
      <c r="KW23" s="148"/>
      <c r="KX23" s="148"/>
      <c r="KY23" s="148"/>
      <c r="KZ23" s="148"/>
      <c r="LA23" s="148"/>
      <c r="LB23" s="148"/>
      <c r="LC23" s="148"/>
      <c r="LD23" s="148"/>
      <c r="LE23" s="148"/>
      <c r="LF23" s="148"/>
      <c r="LG23" s="148"/>
      <c r="LH23" s="148"/>
      <c r="LI23" s="148"/>
      <c r="LJ23" s="148"/>
      <c r="LK23" s="148"/>
      <c r="LL23" s="148"/>
      <c r="LM23" s="148"/>
      <c r="LN23" s="148"/>
      <c r="LO23" s="148"/>
      <c r="LP23" s="148"/>
      <c r="LQ23" s="148"/>
      <c r="LR23" s="148"/>
      <c r="LS23" s="148"/>
      <c r="LT23" s="148"/>
      <c r="LU23" s="148"/>
      <c r="LV23" s="148"/>
      <c r="LW23" s="148"/>
      <c r="LX23" s="148"/>
      <c r="LY23" s="148"/>
      <c r="LZ23" s="148"/>
      <c r="MA23" s="148"/>
      <c r="MB23" s="148"/>
      <c r="MC23" s="148"/>
      <c r="MD23" s="148"/>
      <c r="ME23" s="148"/>
      <c r="MF23" s="148"/>
      <c r="MG23" s="148"/>
      <c r="MH23" s="148"/>
      <c r="MI23" s="148"/>
      <c r="MJ23" s="148"/>
      <c r="MK23" s="148"/>
      <c r="ML23" s="148"/>
      <c r="MM23" s="148"/>
      <c r="MN23" s="148"/>
      <c r="MO23" s="148"/>
      <c r="MP23" s="148"/>
      <c r="MQ23" s="148"/>
      <c r="MR23" s="148"/>
      <c r="MS23" s="148"/>
      <c r="MT23" s="148"/>
      <c r="MU23" s="148"/>
      <c r="MV23" s="148"/>
      <c r="MW23" s="148"/>
      <c r="MX23" s="148"/>
      <c r="MY23" s="148"/>
      <c r="MZ23" s="148"/>
      <c r="NA23" s="148"/>
      <c r="NB23" s="148"/>
      <c r="NC23" s="148"/>
      <c r="ND23" s="148"/>
      <c r="NE23" s="148"/>
      <c r="NF23" s="148"/>
      <c r="NG23" s="148"/>
      <c r="NH23" s="148"/>
      <c r="NI23" s="148"/>
      <c r="NJ23" s="148"/>
      <c r="NK23" s="148"/>
      <c r="NL23" s="148"/>
      <c r="NM23" s="148"/>
      <c r="NN23" s="148"/>
      <c r="NO23" s="148"/>
      <c r="NP23" s="148"/>
      <c r="NQ23" s="148"/>
      <c r="NR23" s="148"/>
      <c r="NS23" s="148"/>
      <c r="NT23" s="148"/>
      <c r="NU23" s="148"/>
      <c r="NV23" s="148"/>
      <c r="NW23" s="148"/>
      <c r="NX23" s="148"/>
      <c r="NY23" s="148"/>
      <c r="NZ23" s="148"/>
      <c r="OA23" s="148"/>
      <c r="OB23" s="148"/>
      <c r="OC23" s="148"/>
      <c r="OD23" s="148"/>
      <c r="OE23" s="148"/>
      <c r="OF23" s="148"/>
      <c r="OG23" s="148"/>
      <c r="OH23" s="148"/>
      <c r="OI23" s="148"/>
      <c r="OJ23" s="148"/>
      <c r="OK23" s="148"/>
      <c r="OL23" s="148"/>
      <c r="OM23" s="148"/>
      <c r="ON23" s="148"/>
      <c r="OO23" s="148"/>
      <c r="OP23" s="148"/>
      <c r="OQ23" s="148"/>
      <c r="OR23" s="148"/>
      <c r="OS23" s="148"/>
      <c r="OT23" s="148"/>
      <c r="OU23" s="148"/>
      <c r="OV23" s="148"/>
      <c r="OW23" s="148"/>
      <c r="OX23" s="148"/>
      <c r="OY23" s="148"/>
      <c r="OZ23" s="148"/>
      <c r="PA23" s="148"/>
      <c r="PB23" s="148"/>
      <c r="PC23" s="148"/>
      <c r="PD23" s="148"/>
      <c r="PE23" s="148"/>
      <c r="PF23" s="148"/>
      <c r="PG23" s="148"/>
      <c r="PH23" s="148"/>
      <c r="PI23" s="148"/>
      <c r="PJ23" s="148"/>
      <c r="PK23" s="148"/>
      <c r="PL23" s="148"/>
      <c r="PM23" s="148"/>
      <c r="PN23" s="148"/>
      <c r="PO23" s="148"/>
      <c r="PP23" s="148"/>
      <c r="PQ23" s="148"/>
      <c r="PR23" s="148"/>
      <c r="PS23" s="148"/>
      <c r="PT23" s="148"/>
      <c r="PU23" s="148"/>
      <c r="PV23" s="148"/>
      <c r="PW23" s="148"/>
      <c r="PX23" s="148"/>
      <c r="PY23" s="148"/>
      <c r="PZ23" s="148"/>
      <c r="QA23" s="148"/>
      <c r="QB23" s="148"/>
      <c r="QC23" s="148"/>
      <c r="QD23" s="148"/>
      <c r="QE23" s="148"/>
      <c r="QF23" s="148"/>
      <c r="QG23" s="148"/>
      <c r="QH23" s="148"/>
      <c r="QI23" s="148"/>
      <c r="QJ23" s="148"/>
      <c r="QK23" s="148"/>
      <c r="QL23" s="148"/>
      <c r="QM23" s="148"/>
      <c r="QN23" s="148"/>
      <c r="QO23" s="148"/>
      <c r="QP23" s="148"/>
      <c r="QQ23" s="148"/>
      <c r="QR23" s="148"/>
      <c r="QS23" s="148"/>
      <c r="QT23" s="148"/>
      <c r="QU23" s="148"/>
      <c r="QV23" s="148"/>
      <c r="QW23" s="148"/>
      <c r="QX23" s="148"/>
      <c r="QY23" s="148"/>
      <c r="QZ23" s="148"/>
      <c r="RA23" s="148"/>
      <c r="RB23" s="148"/>
      <c r="RC23" s="148"/>
      <c r="RD23" s="148"/>
      <c r="RE23" s="148"/>
      <c r="RF23" s="148"/>
      <c r="RG23" s="148"/>
      <c r="RH23" s="148"/>
      <c r="RI23" s="148"/>
      <c r="RJ23" s="148"/>
      <c r="RK23" s="148"/>
      <c r="RL23" s="148"/>
      <c r="RM23" s="148"/>
      <c r="RN23" s="148"/>
      <c r="RO23" s="148"/>
      <c r="RP23" s="148"/>
      <c r="RQ23" s="148"/>
      <c r="RR23" s="148"/>
      <c r="RS23" s="148"/>
      <c r="RT23" s="148"/>
      <c r="RU23" s="148"/>
      <c r="RV23" s="148"/>
      <c r="RW23" s="148"/>
      <c r="RX23" s="148"/>
      <c r="RY23" s="148"/>
      <c r="RZ23" s="148"/>
      <c r="SA23" s="148"/>
      <c r="SB23" s="148"/>
      <c r="SC23" s="148"/>
      <c r="SD23" s="148"/>
      <c r="SE23" s="148"/>
      <c r="SF23" s="148"/>
      <c r="SG23" s="148"/>
      <c r="SH23" s="148"/>
    </row>
    <row r="24" spans="1:502" s="25" customFormat="1" ht="15" customHeight="1" x14ac:dyDescent="0.2">
      <c r="A24" s="50"/>
      <c r="B24" s="130"/>
      <c r="C24" s="27"/>
      <c r="D24" s="304" t="s">
        <v>215</v>
      </c>
      <c r="E24" s="28">
        <v>0.04</v>
      </c>
      <c r="F24" s="28">
        <v>0.04</v>
      </c>
      <c r="G24" s="28">
        <v>1</v>
      </c>
      <c r="H24" s="227">
        <v>0.15</v>
      </c>
      <c r="I24" s="28">
        <v>0</v>
      </c>
      <c r="J24" s="141"/>
      <c r="K24" s="40"/>
      <c r="L24" s="86"/>
      <c r="M24" s="1819" t="s">
        <v>599</v>
      </c>
      <c r="N24" s="1820"/>
      <c r="O24" s="1820"/>
      <c r="P24" s="1820"/>
      <c r="Q24" s="1820"/>
      <c r="R24" s="1821"/>
      <c r="S24" s="30">
        <v>7.4999999999999997E-3</v>
      </c>
      <c r="T24" s="30">
        <f t="shared" si="0"/>
        <v>0.03</v>
      </c>
      <c r="U24" s="30">
        <v>0.01</v>
      </c>
      <c r="V24" s="144"/>
      <c r="W24" s="214"/>
      <c r="X24" s="174"/>
      <c r="Y24" s="174"/>
      <c r="Z24" s="174"/>
      <c r="AA24" s="174"/>
      <c r="AB24" s="174"/>
      <c r="AC24" s="174"/>
      <c r="AD24" s="174"/>
      <c r="AE24" s="174"/>
      <c r="AF24" s="174"/>
      <c r="AG24" s="174"/>
      <c r="AH24" s="174"/>
      <c r="AI24" s="216"/>
      <c r="AJ24" s="174"/>
      <c r="AK24" s="175"/>
      <c r="AL24" s="175"/>
      <c r="AM24" s="175"/>
      <c r="AN24" s="175"/>
      <c r="AO24" s="175"/>
      <c r="AP24" s="175"/>
      <c r="AQ24" s="175"/>
      <c r="AR24" s="175"/>
      <c r="AS24" s="175"/>
      <c r="AT24" s="175"/>
      <c r="AU24" s="175"/>
      <c r="AV24" s="175"/>
      <c r="AW24" s="175"/>
      <c r="AX24" s="175"/>
      <c r="AY24" s="175"/>
      <c r="AZ24" s="175"/>
      <c r="BA24" s="175"/>
      <c r="BB24" s="175"/>
      <c r="BC24" s="175"/>
      <c r="BD24" s="175"/>
      <c r="BE24" s="175"/>
      <c r="BF24" s="175"/>
      <c r="BG24" s="175"/>
      <c r="BH24" s="175"/>
      <c r="BI24" s="175"/>
      <c r="BJ24" s="175"/>
      <c r="BK24" s="175"/>
      <c r="BL24" s="175"/>
      <c r="BM24" s="175"/>
      <c r="BN24" s="175"/>
      <c r="BO24" s="175"/>
      <c r="BP24" s="175"/>
      <c r="BQ24" s="175"/>
      <c r="BR24" s="175"/>
      <c r="BS24" s="175"/>
      <c r="BT24" s="175"/>
      <c r="BU24" s="175"/>
      <c r="BV24" s="175"/>
      <c r="BW24" s="175"/>
      <c r="BX24" s="175"/>
      <c r="BY24" s="175"/>
      <c r="BZ24" s="175"/>
      <c r="CA24" s="175"/>
      <c r="CB24" s="175"/>
      <c r="CC24" s="175"/>
      <c r="CD24" s="175"/>
      <c r="CE24" s="175"/>
      <c r="CF24" s="175"/>
      <c r="CG24" s="175"/>
      <c r="CH24" s="175"/>
      <c r="CI24" s="175"/>
      <c r="CJ24" s="175"/>
      <c r="CK24" s="174"/>
      <c r="CL24" s="174"/>
      <c r="CM24" s="148"/>
      <c r="CN24" s="148"/>
      <c r="CO24" s="148"/>
      <c r="CP24" s="148"/>
      <c r="CQ24" s="148"/>
      <c r="CR24" s="148"/>
      <c r="CS24" s="148"/>
      <c r="CT24" s="148"/>
      <c r="CU24" s="148"/>
      <c r="CV24" s="148"/>
      <c r="CW24" s="148"/>
      <c r="CX24" s="148"/>
      <c r="CY24" s="148"/>
      <c r="CZ24" s="148"/>
      <c r="DA24" s="148"/>
      <c r="DB24" s="148"/>
      <c r="DC24" s="148"/>
      <c r="DD24" s="148"/>
      <c r="DE24" s="148"/>
      <c r="DF24" s="148"/>
      <c r="DG24" s="148"/>
      <c r="DH24" s="148"/>
      <c r="DI24" s="148"/>
      <c r="DJ24" s="148"/>
      <c r="DK24" s="148"/>
      <c r="DL24" s="148"/>
      <c r="DM24" s="148"/>
      <c r="DN24" s="148"/>
      <c r="DO24" s="148"/>
      <c r="DP24" s="148"/>
      <c r="DQ24" s="148"/>
      <c r="DR24" s="148"/>
      <c r="DS24" s="148"/>
      <c r="DT24" s="148"/>
      <c r="DU24" s="148"/>
      <c r="DV24" s="148"/>
      <c r="DW24" s="148"/>
      <c r="DX24" s="148"/>
      <c r="DY24" s="148"/>
      <c r="DZ24" s="148"/>
      <c r="EA24" s="148"/>
      <c r="EB24" s="148"/>
      <c r="EC24" s="148"/>
      <c r="ED24" s="148"/>
      <c r="EE24" s="148"/>
      <c r="EF24" s="148"/>
      <c r="EG24" s="148"/>
      <c r="EH24" s="148"/>
      <c r="EI24" s="148"/>
      <c r="EJ24" s="148"/>
      <c r="EK24" s="148"/>
      <c r="EL24" s="148"/>
      <c r="EM24" s="148"/>
      <c r="EN24" s="148"/>
      <c r="EO24" s="148"/>
      <c r="EP24" s="148"/>
      <c r="EQ24" s="148"/>
      <c r="ER24" s="148"/>
      <c r="ES24" s="148"/>
      <c r="ET24" s="148"/>
      <c r="EU24" s="148"/>
      <c r="EV24" s="148"/>
      <c r="EW24" s="148"/>
      <c r="EX24" s="148"/>
      <c r="EY24" s="148"/>
      <c r="EZ24" s="148"/>
      <c r="FA24" s="148"/>
      <c r="FB24" s="148"/>
      <c r="FC24" s="148"/>
      <c r="FD24" s="148"/>
      <c r="FE24" s="148"/>
      <c r="FF24" s="148"/>
      <c r="FG24" s="148"/>
      <c r="FH24" s="148"/>
      <c r="FI24" s="148"/>
      <c r="FJ24" s="148"/>
      <c r="FK24" s="148"/>
      <c r="FL24" s="148"/>
      <c r="FM24" s="148"/>
      <c r="FN24" s="148"/>
      <c r="FO24" s="148"/>
      <c r="FP24" s="148"/>
      <c r="FQ24" s="148"/>
      <c r="FR24" s="148"/>
      <c r="FS24" s="148"/>
      <c r="FT24" s="148"/>
      <c r="FU24" s="148"/>
      <c r="FV24" s="148"/>
      <c r="FW24" s="148"/>
      <c r="FX24" s="148"/>
      <c r="FY24" s="148"/>
      <c r="FZ24" s="148"/>
      <c r="GA24" s="148"/>
      <c r="GB24" s="148"/>
      <c r="GC24" s="148"/>
      <c r="GD24" s="148"/>
      <c r="GE24" s="148"/>
      <c r="GF24" s="148"/>
      <c r="GG24" s="148"/>
      <c r="GH24" s="148"/>
      <c r="GI24" s="148"/>
      <c r="GJ24" s="148"/>
      <c r="GK24" s="148"/>
      <c r="GL24" s="148"/>
      <c r="GM24" s="148"/>
      <c r="GN24" s="148"/>
      <c r="GO24" s="148"/>
      <c r="GP24" s="148"/>
      <c r="GQ24" s="148"/>
      <c r="GR24" s="148"/>
      <c r="GS24" s="148"/>
      <c r="GT24" s="148"/>
      <c r="GU24" s="148"/>
      <c r="GV24" s="148"/>
      <c r="GW24" s="148"/>
      <c r="GX24" s="148"/>
      <c r="GY24" s="148"/>
      <c r="GZ24" s="148"/>
      <c r="HA24" s="148"/>
      <c r="HB24" s="148"/>
      <c r="HC24" s="148"/>
      <c r="HD24" s="148"/>
      <c r="HE24" s="148"/>
      <c r="HF24" s="148"/>
      <c r="HG24" s="148"/>
      <c r="HH24" s="148"/>
      <c r="HI24" s="148"/>
      <c r="HJ24" s="148"/>
      <c r="HK24" s="148"/>
      <c r="HL24" s="148"/>
      <c r="HM24" s="148"/>
      <c r="HN24" s="148"/>
      <c r="HO24" s="148"/>
      <c r="HP24" s="148"/>
      <c r="HQ24" s="148"/>
      <c r="HR24" s="148"/>
      <c r="HS24" s="148"/>
      <c r="HT24" s="148"/>
      <c r="HU24" s="148"/>
      <c r="HV24" s="148"/>
      <c r="HW24" s="148"/>
      <c r="HX24" s="148"/>
      <c r="HY24" s="148"/>
      <c r="HZ24" s="148"/>
      <c r="IA24" s="148"/>
      <c r="IB24" s="148"/>
      <c r="IC24" s="148"/>
      <c r="ID24" s="148"/>
      <c r="IE24" s="148"/>
      <c r="IF24" s="148"/>
      <c r="IG24" s="148"/>
      <c r="IH24" s="148"/>
      <c r="II24" s="148"/>
      <c r="IJ24" s="148"/>
      <c r="IK24" s="148"/>
      <c r="IL24" s="148"/>
      <c r="IM24" s="148"/>
      <c r="IN24" s="148"/>
      <c r="IO24" s="148"/>
      <c r="IP24" s="148"/>
      <c r="IQ24" s="148"/>
      <c r="IR24" s="148"/>
      <c r="IS24" s="148"/>
      <c r="IT24" s="148"/>
      <c r="IU24" s="148"/>
      <c r="IV24" s="148"/>
      <c r="IW24" s="148"/>
      <c r="IX24" s="148"/>
      <c r="IY24" s="148"/>
      <c r="IZ24" s="148"/>
      <c r="JA24" s="148"/>
      <c r="JB24" s="148"/>
      <c r="JC24" s="148"/>
      <c r="JD24" s="148"/>
      <c r="JE24" s="148"/>
      <c r="JF24" s="148"/>
      <c r="JG24" s="148"/>
      <c r="JH24" s="148"/>
      <c r="JI24" s="148"/>
      <c r="JJ24" s="148"/>
      <c r="JK24" s="148"/>
      <c r="JL24" s="148"/>
      <c r="JM24" s="148"/>
      <c r="JN24" s="148"/>
      <c r="JO24" s="148"/>
      <c r="JP24" s="148"/>
      <c r="JQ24" s="148"/>
      <c r="JR24" s="148"/>
      <c r="JS24" s="148"/>
      <c r="JT24" s="148"/>
      <c r="JU24" s="148"/>
      <c r="JV24" s="148"/>
      <c r="JW24" s="148"/>
      <c r="JX24" s="148"/>
      <c r="JY24" s="148"/>
      <c r="JZ24" s="148"/>
      <c r="KA24" s="148"/>
      <c r="KB24" s="148"/>
      <c r="KC24" s="148"/>
      <c r="KD24" s="148"/>
      <c r="KE24" s="148"/>
      <c r="KF24" s="148"/>
      <c r="KG24" s="148"/>
      <c r="KH24" s="148"/>
      <c r="KI24" s="148"/>
      <c r="KJ24" s="148"/>
      <c r="KK24" s="148"/>
      <c r="KL24" s="148"/>
      <c r="KM24" s="148"/>
      <c r="KN24" s="148"/>
      <c r="KO24" s="148"/>
      <c r="KP24" s="148"/>
      <c r="KQ24" s="148"/>
      <c r="KR24" s="148"/>
      <c r="KS24" s="148"/>
      <c r="KT24" s="148"/>
      <c r="KU24" s="148"/>
      <c r="KV24" s="148"/>
      <c r="KW24" s="148"/>
      <c r="KX24" s="148"/>
      <c r="KY24" s="148"/>
      <c r="KZ24" s="148"/>
      <c r="LA24" s="148"/>
      <c r="LB24" s="148"/>
      <c r="LC24" s="148"/>
      <c r="LD24" s="148"/>
      <c r="LE24" s="148"/>
      <c r="LF24" s="148"/>
      <c r="LG24" s="148"/>
      <c r="LH24" s="148"/>
      <c r="LI24" s="148"/>
      <c r="LJ24" s="148"/>
      <c r="LK24" s="148"/>
      <c r="LL24" s="148"/>
      <c r="LM24" s="148"/>
      <c r="LN24" s="148"/>
      <c r="LO24" s="148"/>
      <c r="LP24" s="148"/>
      <c r="LQ24" s="148"/>
      <c r="LR24" s="148"/>
      <c r="LS24" s="148"/>
      <c r="LT24" s="148"/>
      <c r="LU24" s="148"/>
      <c r="LV24" s="148"/>
      <c r="LW24" s="148"/>
      <c r="LX24" s="148"/>
      <c r="LY24" s="148"/>
      <c r="LZ24" s="148"/>
      <c r="MA24" s="148"/>
      <c r="MB24" s="148"/>
      <c r="MC24" s="148"/>
      <c r="MD24" s="148"/>
      <c r="ME24" s="148"/>
      <c r="MF24" s="148"/>
      <c r="MG24" s="148"/>
      <c r="MH24" s="148"/>
      <c r="MI24" s="148"/>
      <c r="MJ24" s="148"/>
      <c r="MK24" s="148"/>
      <c r="ML24" s="148"/>
      <c r="MM24" s="148"/>
      <c r="MN24" s="148"/>
      <c r="MO24" s="148"/>
      <c r="MP24" s="148"/>
      <c r="MQ24" s="148"/>
      <c r="MR24" s="148"/>
      <c r="MS24" s="148"/>
      <c r="MT24" s="148"/>
      <c r="MU24" s="148"/>
      <c r="MV24" s="148"/>
      <c r="MW24" s="148"/>
      <c r="MX24" s="148"/>
      <c r="MY24" s="148"/>
      <c r="MZ24" s="148"/>
      <c r="NA24" s="148"/>
      <c r="NB24" s="148"/>
      <c r="NC24" s="148"/>
      <c r="ND24" s="148"/>
      <c r="NE24" s="148"/>
      <c r="NF24" s="148"/>
      <c r="NG24" s="148"/>
      <c r="NH24" s="148"/>
      <c r="NI24" s="148"/>
      <c r="NJ24" s="148"/>
      <c r="NK24" s="148"/>
      <c r="NL24" s="148"/>
      <c r="NM24" s="148"/>
      <c r="NN24" s="148"/>
      <c r="NO24" s="148"/>
      <c r="NP24" s="148"/>
      <c r="NQ24" s="148"/>
      <c r="NR24" s="148"/>
      <c r="NS24" s="148"/>
      <c r="NT24" s="148"/>
      <c r="NU24" s="148"/>
      <c r="NV24" s="148"/>
      <c r="NW24" s="148"/>
      <c r="NX24" s="148"/>
      <c r="NY24" s="148"/>
      <c r="NZ24" s="148"/>
      <c r="OA24" s="148"/>
      <c r="OB24" s="148"/>
      <c r="OC24" s="148"/>
      <c r="OD24" s="148"/>
      <c r="OE24" s="148"/>
      <c r="OF24" s="148"/>
      <c r="OG24" s="148"/>
      <c r="OH24" s="148"/>
      <c r="OI24" s="148"/>
      <c r="OJ24" s="148"/>
      <c r="OK24" s="148"/>
      <c r="OL24" s="148"/>
      <c r="OM24" s="148"/>
      <c r="ON24" s="148"/>
      <c r="OO24" s="148"/>
      <c r="OP24" s="148"/>
      <c r="OQ24" s="148"/>
      <c r="OR24" s="148"/>
      <c r="OS24" s="148"/>
      <c r="OT24" s="148"/>
      <c r="OU24" s="148"/>
      <c r="OV24" s="148"/>
      <c r="OW24" s="148"/>
      <c r="OX24" s="148"/>
      <c r="OY24" s="148"/>
      <c r="OZ24" s="148"/>
      <c r="PA24" s="148"/>
      <c r="PB24" s="148"/>
      <c r="PC24" s="148"/>
      <c r="PD24" s="148"/>
      <c r="PE24" s="148"/>
      <c r="PF24" s="148"/>
      <c r="PG24" s="148"/>
      <c r="PH24" s="148"/>
      <c r="PI24" s="148"/>
      <c r="PJ24" s="148"/>
      <c r="PK24" s="148"/>
      <c r="PL24" s="148"/>
      <c r="PM24" s="148"/>
      <c r="PN24" s="148"/>
      <c r="PO24" s="148"/>
      <c r="PP24" s="148"/>
      <c r="PQ24" s="148"/>
      <c r="PR24" s="148"/>
      <c r="PS24" s="148"/>
      <c r="PT24" s="148"/>
      <c r="PU24" s="148"/>
      <c r="PV24" s="148"/>
      <c r="PW24" s="148"/>
      <c r="PX24" s="148"/>
      <c r="PY24" s="148"/>
      <c r="PZ24" s="148"/>
      <c r="QA24" s="148"/>
      <c r="QB24" s="148"/>
      <c r="QC24" s="148"/>
      <c r="QD24" s="148"/>
      <c r="QE24" s="148"/>
      <c r="QF24" s="148"/>
      <c r="QG24" s="148"/>
      <c r="QH24" s="148"/>
      <c r="QI24" s="148"/>
      <c r="QJ24" s="148"/>
      <c r="QK24" s="148"/>
      <c r="QL24" s="148"/>
      <c r="QM24" s="148"/>
      <c r="QN24" s="148"/>
      <c r="QO24" s="148"/>
      <c r="QP24" s="148"/>
      <c r="QQ24" s="148"/>
      <c r="QR24" s="148"/>
      <c r="QS24" s="148"/>
      <c r="QT24" s="148"/>
      <c r="QU24" s="148"/>
      <c r="QV24" s="148"/>
      <c r="QW24" s="148"/>
      <c r="QX24" s="148"/>
      <c r="QY24" s="148"/>
      <c r="QZ24" s="148"/>
      <c r="RA24" s="148"/>
      <c r="RB24" s="148"/>
      <c r="RC24" s="148"/>
      <c r="RD24" s="148"/>
      <c r="RE24" s="148"/>
      <c r="RF24" s="148"/>
      <c r="RG24" s="148"/>
      <c r="RH24" s="148"/>
      <c r="RI24" s="148"/>
      <c r="RJ24" s="148"/>
      <c r="RK24" s="148"/>
      <c r="RL24" s="148"/>
      <c r="RM24" s="148"/>
      <c r="RN24" s="148"/>
      <c r="RO24" s="148"/>
      <c r="RP24" s="148"/>
      <c r="RQ24" s="148"/>
      <c r="RR24" s="148"/>
      <c r="RS24" s="148"/>
      <c r="RT24" s="148"/>
      <c r="RU24" s="148"/>
      <c r="RV24" s="148"/>
      <c r="RW24" s="148"/>
      <c r="RX24" s="148"/>
      <c r="RY24" s="148"/>
      <c r="RZ24" s="148"/>
      <c r="SA24" s="148"/>
      <c r="SB24" s="148"/>
      <c r="SC24" s="148"/>
      <c r="SD24" s="148"/>
      <c r="SE24" s="148"/>
      <c r="SF24" s="148"/>
      <c r="SG24" s="148"/>
      <c r="SH24" s="148"/>
    </row>
    <row r="25" spans="1:502" s="25" customFormat="1" ht="15" customHeight="1" x14ac:dyDescent="0.2">
      <c r="A25" s="50"/>
      <c r="B25" s="130"/>
      <c r="C25" s="27"/>
      <c r="D25" s="303" t="s">
        <v>216</v>
      </c>
      <c r="E25" s="29">
        <v>1</v>
      </c>
      <c r="F25" s="29">
        <v>1</v>
      </c>
      <c r="G25" s="29">
        <v>1</v>
      </c>
      <c r="H25" s="47">
        <v>1</v>
      </c>
      <c r="I25" s="29">
        <v>0</v>
      </c>
      <c r="J25" s="141"/>
      <c r="K25" s="40"/>
      <c r="L25" s="86"/>
      <c r="M25" s="1819" t="s">
        <v>600</v>
      </c>
      <c r="N25" s="1820"/>
      <c r="O25" s="1820"/>
      <c r="P25" s="1820"/>
      <c r="Q25" s="1820"/>
      <c r="R25" s="1821"/>
      <c r="S25" s="30">
        <v>7.4999999999999997E-3</v>
      </c>
      <c r="T25" s="30">
        <f t="shared" si="0"/>
        <v>0.03</v>
      </c>
      <c r="U25" s="30">
        <v>0.01</v>
      </c>
      <c r="V25" s="144"/>
      <c r="W25" s="214"/>
      <c r="X25" s="174"/>
      <c r="Y25" s="174"/>
      <c r="Z25" s="174"/>
      <c r="AA25" s="174"/>
      <c r="AB25" s="174"/>
      <c r="AC25" s="174"/>
      <c r="AD25" s="174"/>
      <c r="AE25" s="174"/>
      <c r="AF25" s="174"/>
      <c r="AG25" s="174"/>
      <c r="AH25" s="174"/>
      <c r="AI25" s="216"/>
      <c r="AJ25" s="174"/>
      <c r="AK25" s="175"/>
      <c r="AL25" s="175"/>
      <c r="AM25" s="175"/>
      <c r="AN25" s="175"/>
      <c r="AO25" s="175"/>
      <c r="AP25" s="175"/>
      <c r="AQ25" s="175"/>
      <c r="AR25" s="175"/>
      <c r="AS25" s="175"/>
      <c r="AT25" s="175"/>
      <c r="AU25" s="175"/>
      <c r="AV25" s="175"/>
      <c r="AW25" s="175"/>
      <c r="AX25" s="175"/>
      <c r="AY25" s="175"/>
      <c r="AZ25" s="175"/>
      <c r="BA25" s="175"/>
      <c r="BB25" s="175"/>
      <c r="BC25" s="175"/>
      <c r="BD25" s="175"/>
      <c r="BE25" s="175"/>
      <c r="BF25" s="175"/>
      <c r="BG25" s="175"/>
      <c r="BH25" s="175"/>
      <c r="BI25" s="175"/>
      <c r="BJ25" s="175"/>
      <c r="BK25" s="175"/>
      <c r="BL25" s="175"/>
      <c r="BM25" s="175"/>
      <c r="BN25" s="175"/>
      <c r="BO25" s="175"/>
      <c r="BP25" s="175"/>
      <c r="BQ25" s="175"/>
      <c r="BR25" s="175"/>
      <c r="BS25" s="175"/>
      <c r="BT25" s="175"/>
      <c r="BU25" s="175"/>
      <c r="BV25" s="175"/>
      <c r="BW25" s="175"/>
      <c r="BX25" s="175"/>
      <c r="BY25" s="175"/>
      <c r="BZ25" s="175"/>
      <c r="CA25" s="175"/>
      <c r="CB25" s="175"/>
      <c r="CC25" s="175"/>
      <c r="CD25" s="175"/>
      <c r="CE25" s="175"/>
      <c r="CF25" s="175"/>
      <c r="CG25" s="175"/>
      <c r="CH25" s="175"/>
      <c r="CI25" s="175"/>
      <c r="CJ25" s="175"/>
      <c r="CK25" s="174"/>
      <c r="CL25" s="174"/>
      <c r="CM25" s="148"/>
      <c r="CN25" s="148"/>
      <c r="CO25" s="148"/>
      <c r="CP25" s="148"/>
      <c r="CQ25" s="148"/>
      <c r="CR25" s="148"/>
      <c r="CS25" s="148"/>
      <c r="CT25" s="148"/>
      <c r="CU25" s="148"/>
      <c r="CV25" s="148"/>
      <c r="CW25" s="148"/>
      <c r="CX25" s="148"/>
      <c r="CY25" s="148"/>
      <c r="CZ25" s="148"/>
      <c r="DA25" s="148"/>
      <c r="DB25" s="148"/>
      <c r="DC25" s="148"/>
      <c r="DD25" s="148"/>
      <c r="DE25" s="148"/>
      <c r="DF25" s="148"/>
      <c r="DG25" s="148"/>
      <c r="DH25" s="148"/>
      <c r="DI25" s="148"/>
      <c r="DJ25" s="148"/>
      <c r="DK25" s="148"/>
      <c r="DL25" s="148"/>
      <c r="DM25" s="148"/>
      <c r="DN25" s="148"/>
      <c r="DO25" s="148"/>
      <c r="DP25" s="148"/>
      <c r="DQ25" s="148"/>
      <c r="DR25" s="148"/>
      <c r="DS25" s="148"/>
      <c r="DT25" s="148"/>
      <c r="DU25" s="148"/>
      <c r="DV25" s="148"/>
      <c r="DW25" s="148"/>
      <c r="DX25" s="148"/>
      <c r="DY25" s="148"/>
      <c r="DZ25" s="148"/>
      <c r="EA25" s="148"/>
      <c r="EB25" s="148"/>
      <c r="EC25" s="148"/>
      <c r="ED25" s="148"/>
      <c r="EE25" s="148"/>
      <c r="EF25" s="148"/>
      <c r="EG25" s="148"/>
      <c r="EH25" s="148"/>
      <c r="EI25" s="148"/>
      <c r="EJ25" s="148"/>
      <c r="EK25" s="148"/>
      <c r="EL25" s="148"/>
      <c r="EM25" s="148"/>
      <c r="EN25" s="148"/>
      <c r="EO25" s="148"/>
      <c r="EP25" s="148"/>
      <c r="EQ25" s="148"/>
      <c r="ER25" s="148"/>
      <c r="ES25" s="148"/>
      <c r="ET25" s="148"/>
      <c r="EU25" s="148"/>
      <c r="EV25" s="148"/>
      <c r="EW25" s="148"/>
      <c r="EX25" s="148"/>
      <c r="EY25" s="148"/>
      <c r="EZ25" s="148"/>
      <c r="FA25" s="148"/>
      <c r="FB25" s="148"/>
      <c r="FC25" s="148"/>
      <c r="FD25" s="148"/>
      <c r="FE25" s="148"/>
      <c r="FF25" s="148"/>
      <c r="FG25" s="148"/>
      <c r="FH25" s="148"/>
      <c r="FI25" s="148"/>
      <c r="FJ25" s="148"/>
      <c r="FK25" s="148"/>
      <c r="FL25" s="148"/>
      <c r="FM25" s="148"/>
      <c r="FN25" s="148"/>
      <c r="FO25" s="148"/>
      <c r="FP25" s="148"/>
      <c r="FQ25" s="148"/>
      <c r="FR25" s="148"/>
      <c r="FS25" s="148"/>
      <c r="FT25" s="148"/>
      <c r="FU25" s="148"/>
      <c r="FV25" s="148"/>
      <c r="FW25" s="148"/>
      <c r="FX25" s="148"/>
      <c r="FY25" s="148"/>
      <c r="FZ25" s="148"/>
      <c r="GA25" s="148"/>
      <c r="GB25" s="148"/>
      <c r="GC25" s="148"/>
      <c r="GD25" s="148"/>
      <c r="GE25" s="148"/>
      <c r="GF25" s="148"/>
      <c r="GG25" s="148"/>
      <c r="GH25" s="148"/>
      <c r="GI25" s="148"/>
      <c r="GJ25" s="148"/>
      <c r="GK25" s="148"/>
      <c r="GL25" s="148"/>
      <c r="GM25" s="148"/>
      <c r="GN25" s="148"/>
      <c r="GO25" s="148"/>
      <c r="GP25" s="148"/>
      <c r="GQ25" s="148"/>
      <c r="GR25" s="148"/>
      <c r="GS25" s="148"/>
      <c r="GT25" s="148"/>
      <c r="GU25" s="148"/>
      <c r="GV25" s="148"/>
      <c r="GW25" s="148"/>
      <c r="GX25" s="148"/>
      <c r="GY25" s="148"/>
      <c r="GZ25" s="148"/>
      <c r="HA25" s="148"/>
      <c r="HB25" s="148"/>
      <c r="HC25" s="148"/>
      <c r="HD25" s="148"/>
      <c r="HE25" s="148"/>
      <c r="HF25" s="148"/>
      <c r="HG25" s="148"/>
      <c r="HH25" s="148"/>
      <c r="HI25" s="148"/>
      <c r="HJ25" s="148"/>
      <c r="HK25" s="148"/>
      <c r="HL25" s="148"/>
      <c r="HM25" s="148"/>
      <c r="HN25" s="148"/>
      <c r="HO25" s="148"/>
      <c r="HP25" s="148"/>
      <c r="HQ25" s="148"/>
      <c r="HR25" s="148"/>
      <c r="HS25" s="148"/>
      <c r="HT25" s="148"/>
      <c r="HU25" s="148"/>
      <c r="HV25" s="148"/>
      <c r="HW25" s="148"/>
      <c r="HX25" s="148"/>
      <c r="HY25" s="148"/>
      <c r="HZ25" s="148"/>
      <c r="IA25" s="148"/>
      <c r="IB25" s="148"/>
      <c r="IC25" s="148"/>
      <c r="ID25" s="148"/>
      <c r="IE25" s="148"/>
      <c r="IF25" s="148"/>
      <c r="IG25" s="148"/>
      <c r="IH25" s="148"/>
      <c r="II25" s="148"/>
      <c r="IJ25" s="148"/>
      <c r="IK25" s="148"/>
      <c r="IL25" s="148"/>
      <c r="IM25" s="148"/>
      <c r="IN25" s="148"/>
      <c r="IO25" s="148"/>
      <c r="IP25" s="148"/>
      <c r="IQ25" s="148"/>
      <c r="IR25" s="148"/>
      <c r="IS25" s="148"/>
      <c r="IT25" s="148"/>
      <c r="IU25" s="148"/>
      <c r="IV25" s="148"/>
      <c r="IW25" s="148"/>
      <c r="IX25" s="148"/>
      <c r="IY25" s="148"/>
      <c r="IZ25" s="148"/>
      <c r="JA25" s="148"/>
      <c r="JB25" s="148"/>
      <c r="JC25" s="148"/>
      <c r="JD25" s="148"/>
      <c r="JE25" s="148"/>
      <c r="JF25" s="148"/>
      <c r="JG25" s="148"/>
      <c r="JH25" s="148"/>
      <c r="JI25" s="148"/>
      <c r="JJ25" s="148"/>
      <c r="JK25" s="148"/>
      <c r="JL25" s="148"/>
      <c r="JM25" s="148"/>
      <c r="JN25" s="148"/>
      <c r="JO25" s="148"/>
      <c r="JP25" s="148"/>
      <c r="JQ25" s="148"/>
      <c r="JR25" s="148"/>
      <c r="JS25" s="148"/>
      <c r="JT25" s="148"/>
      <c r="JU25" s="148"/>
      <c r="JV25" s="148"/>
      <c r="JW25" s="148"/>
      <c r="JX25" s="148"/>
      <c r="JY25" s="148"/>
      <c r="JZ25" s="148"/>
      <c r="KA25" s="148"/>
      <c r="KB25" s="148"/>
      <c r="KC25" s="148"/>
      <c r="KD25" s="148"/>
      <c r="KE25" s="148"/>
      <c r="KF25" s="148"/>
      <c r="KG25" s="148"/>
      <c r="KH25" s="148"/>
      <c r="KI25" s="148"/>
      <c r="KJ25" s="148"/>
      <c r="KK25" s="148"/>
      <c r="KL25" s="148"/>
      <c r="KM25" s="148"/>
      <c r="KN25" s="148"/>
      <c r="KO25" s="148"/>
      <c r="KP25" s="148"/>
      <c r="KQ25" s="148"/>
      <c r="KR25" s="148"/>
      <c r="KS25" s="148"/>
      <c r="KT25" s="148"/>
      <c r="KU25" s="148"/>
      <c r="KV25" s="148"/>
      <c r="KW25" s="148"/>
      <c r="KX25" s="148"/>
      <c r="KY25" s="148"/>
      <c r="KZ25" s="148"/>
      <c r="LA25" s="148"/>
      <c r="LB25" s="148"/>
      <c r="LC25" s="148"/>
      <c r="LD25" s="148"/>
      <c r="LE25" s="148"/>
      <c r="LF25" s="148"/>
      <c r="LG25" s="148"/>
      <c r="LH25" s="148"/>
      <c r="LI25" s="148"/>
      <c r="LJ25" s="148"/>
      <c r="LK25" s="148"/>
      <c r="LL25" s="148"/>
      <c r="LM25" s="148"/>
      <c r="LN25" s="148"/>
      <c r="LO25" s="148"/>
      <c r="LP25" s="148"/>
      <c r="LQ25" s="148"/>
      <c r="LR25" s="148"/>
      <c r="LS25" s="148"/>
      <c r="LT25" s="148"/>
      <c r="LU25" s="148"/>
      <c r="LV25" s="148"/>
      <c r="LW25" s="148"/>
      <c r="LX25" s="148"/>
      <c r="LY25" s="148"/>
      <c r="LZ25" s="148"/>
      <c r="MA25" s="148"/>
      <c r="MB25" s="148"/>
      <c r="MC25" s="148"/>
      <c r="MD25" s="148"/>
      <c r="ME25" s="148"/>
      <c r="MF25" s="148"/>
      <c r="MG25" s="148"/>
      <c r="MH25" s="148"/>
      <c r="MI25" s="148"/>
      <c r="MJ25" s="148"/>
      <c r="MK25" s="148"/>
      <c r="ML25" s="148"/>
      <c r="MM25" s="148"/>
      <c r="MN25" s="148"/>
      <c r="MO25" s="148"/>
      <c r="MP25" s="148"/>
      <c r="MQ25" s="148"/>
      <c r="MR25" s="148"/>
      <c r="MS25" s="148"/>
      <c r="MT25" s="148"/>
      <c r="MU25" s="148"/>
      <c r="MV25" s="148"/>
      <c r="MW25" s="148"/>
      <c r="MX25" s="148"/>
      <c r="MY25" s="148"/>
      <c r="MZ25" s="148"/>
      <c r="NA25" s="148"/>
      <c r="NB25" s="148"/>
      <c r="NC25" s="148"/>
      <c r="ND25" s="148"/>
      <c r="NE25" s="148"/>
      <c r="NF25" s="148"/>
      <c r="NG25" s="148"/>
      <c r="NH25" s="148"/>
      <c r="NI25" s="148"/>
      <c r="NJ25" s="148"/>
      <c r="NK25" s="148"/>
      <c r="NL25" s="148"/>
      <c r="NM25" s="148"/>
      <c r="NN25" s="148"/>
      <c r="NO25" s="148"/>
      <c r="NP25" s="148"/>
      <c r="NQ25" s="148"/>
      <c r="NR25" s="148"/>
      <c r="NS25" s="148"/>
      <c r="NT25" s="148"/>
      <c r="NU25" s="148"/>
      <c r="NV25" s="148"/>
      <c r="NW25" s="148"/>
      <c r="NX25" s="148"/>
      <c r="NY25" s="148"/>
      <c r="NZ25" s="148"/>
      <c r="OA25" s="148"/>
      <c r="OB25" s="148"/>
      <c r="OC25" s="148"/>
      <c r="OD25" s="148"/>
      <c r="OE25" s="148"/>
      <c r="OF25" s="148"/>
      <c r="OG25" s="148"/>
      <c r="OH25" s="148"/>
      <c r="OI25" s="148"/>
      <c r="OJ25" s="148"/>
      <c r="OK25" s="148"/>
      <c r="OL25" s="148"/>
      <c r="OM25" s="148"/>
      <c r="ON25" s="148"/>
      <c r="OO25" s="148"/>
      <c r="OP25" s="148"/>
      <c r="OQ25" s="148"/>
      <c r="OR25" s="148"/>
      <c r="OS25" s="148"/>
      <c r="OT25" s="148"/>
      <c r="OU25" s="148"/>
      <c r="OV25" s="148"/>
      <c r="OW25" s="148"/>
      <c r="OX25" s="148"/>
      <c r="OY25" s="148"/>
      <c r="OZ25" s="148"/>
      <c r="PA25" s="148"/>
      <c r="PB25" s="148"/>
      <c r="PC25" s="148"/>
      <c r="PD25" s="148"/>
      <c r="PE25" s="148"/>
      <c r="PF25" s="148"/>
      <c r="PG25" s="148"/>
      <c r="PH25" s="148"/>
      <c r="PI25" s="148"/>
      <c r="PJ25" s="148"/>
      <c r="PK25" s="148"/>
      <c r="PL25" s="148"/>
      <c r="PM25" s="148"/>
      <c r="PN25" s="148"/>
      <c r="PO25" s="148"/>
      <c r="PP25" s="148"/>
      <c r="PQ25" s="148"/>
      <c r="PR25" s="148"/>
      <c r="PS25" s="148"/>
      <c r="PT25" s="148"/>
      <c r="PU25" s="148"/>
      <c r="PV25" s="148"/>
      <c r="PW25" s="148"/>
      <c r="PX25" s="148"/>
      <c r="PY25" s="148"/>
      <c r="PZ25" s="148"/>
      <c r="QA25" s="148"/>
      <c r="QB25" s="148"/>
      <c r="QC25" s="148"/>
      <c r="QD25" s="148"/>
      <c r="QE25" s="148"/>
      <c r="QF25" s="148"/>
      <c r="QG25" s="148"/>
      <c r="QH25" s="148"/>
      <c r="QI25" s="148"/>
      <c r="QJ25" s="148"/>
      <c r="QK25" s="148"/>
      <c r="QL25" s="148"/>
      <c r="QM25" s="148"/>
      <c r="QN25" s="148"/>
      <c r="QO25" s="148"/>
      <c r="QP25" s="148"/>
      <c r="QQ25" s="148"/>
      <c r="QR25" s="148"/>
      <c r="QS25" s="148"/>
      <c r="QT25" s="148"/>
      <c r="QU25" s="148"/>
      <c r="QV25" s="148"/>
      <c r="QW25" s="148"/>
      <c r="QX25" s="148"/>
      <c r="QY25" s="148"/>
      <c r="QZ25" s="148"/>
      <c r="RA25" s="148"/>
      <c r="RB25" s="148"/>
      <c r="RC25" s="148"/>
      <c r="RD25" s="148"/>
      <c r="RE25" s="148"/>
      <c r="RF25" s="148"/>
      <c r="RG25" s="148"/>
      <c r="RH25" s="148"/>
      <c r="RI25" s="148"/>
      <c r="RJ25" s="148"/>
      <c r="RK25" s="148"/>
      <c r="RL25" s="148"/>
      <c r="RM25" s="148"/>
      <c r="RN25" s="148"/>
      <c r="RO25" s="148"/>
      <c r="RP25" s="148"/>
      <c r="RQ25" s="148"/>
      <c r="RR25" s="148"/>
      <c r="RS25" s="148"/>
      <c r="RT25" s="148"/>
      <c r="RU25" s="148"/>
      <c r="RV25" s="148"/>
      <c r="RW25" s="148"/>
      <c r="RX25" s="148"/>
      <c r="RY25" s="148"/>
      <c r="RZ25" s="148"/>
      <c r="SA25" s="148"/>
      <c r="SB25" s="148"/>
      <c r="SC25" s="148"/>
      <c r="SD25" s="148"/>
      <c r="SE25" s="148"/>
      <c r="SF25" s="148"/>
      <c r="SG25" s="148"/>
      <c r="SH25" s="148"/>
    </row>
    <row r="26" spans="1:502" s="25" customFormat="1" ht="15" customHeight="1" x14ac:dyDescent="0.2">
      <c r="A26" s="50"/>
      <c r="B26" s="130"/>
      <c r="C26" s="27"/>
      <c r="D26" s="303" t="s">
        <v>651</v>
      </c>
      <c r="E26" s="29">
        <v>1</v>
      </c>
      <c r="F26" s="29">
        <v>1</v>
      </c>
      <c r="G26" s="29">
        <v>1</v>
      </c>
      <c r="H26" s="47">
        <v>1</v>
      </c>
      <c r="I26" s="29">
        <v>0</v>
      </c>
      <c r="J26" s="141"/>
      <c r="K26" s="40"/>
      <c r="L26" s="86"/>
      <c r="M26" s="1819" t="s">
        <v>601</v>
      </c>
      <c r="N26" s="1820"/>
      <c r="O26" s="1820"/>
      <c r="P26" s="1820"/>
      <c r="Q26" s="1820"/>
      <c r="R26" s="1821"/>
      <c r="S26" s="30">
        <v>7.4999999999999997E-3</v>
      </c>
      <c r="T26" s="30">
        <f t="shared" si="0"/>
        <v>0.03</v>
      </c>
      <c r="U26" s="30">
        <v>0.01</v>
      </c>
      <c r="V26" s="144"/>
      <c r="W26" s="214"/>
      <c r="X26" s="174"/>
      <c r="Y26" s="174"/>
      <c r="Z26" s="174"/>
      <c r="AA26" s="174"/>
      <c r="AB26" s="174"/>
      <c r="AC26" s="174"/>
      <c r="AD26" s="174"/>
      <c r="AE26" s="174"/>
      <c r="AF26" s="174"/>
      <c r="AG26" s="174"/>
      <c r="AH26" s="174"/>
      <c r="AI26" s="216"/>
      <c r="AJ26" s="174"/>
      <c r="AK26" s="175"/>
      <c r="AL26" s="175"/>
      <c r="AM26" s="175"/>
      <c r="AN26" s="175"/>
      <c r="AO26" s="175"/>
      <c r="AP26" s="175"/>
      <c r="AQ26" s="175"/>
      <c r="AR26" s="175"/>
      <c r="AS26" s="175"/>
      <c r="AT26" s="175"/>
      <c r="AU26" s="175"/>
      <c r="AV26" s="175"/>
      <c r="AW26" s="175"/>
      <c r="AX26" s="175"/>
      <c r="AY26" s="175"/>
      <c r="AZ26" s="175"/>
      <c r="BA26" s="175"/>
      <c r="BB26" s="175"/>
      <c r="BC26" s="175"/>
      <c r="BD26" s="175"/>
      <c r="BE26" s="175"/>
      <c r="BF26" s="175"/>
      <c r="BG26" s="175"/>
      <c r="BH26" s="175"/>
      <c r="BI26" s="175"/>
      <c r="BJ26" s="175"/>
      <c r="BK26" s="175"/>
      <c r="BL26" s="175"/>
      <c r="BM26" s="175"/>
      <c r="BN26" s="175"/>
      <c r="BO26" s="175"/>
      <c r="BP26" s="175"/>
      <c r="BQ26" s="175"/>
      <c r="BR26" s="175"/>
      <c r="BS26" s="175"/>
      <c r="BT26" s="175"/>
      <c r="BU26" s="175"/>
      <c r="BV26" s="175"/>
      <c r="BW26" s="175"/>
      <c r="BX26" s="175"/>
      <c r="BY26" s="175"/>
      <c r="BZ26" s="175"/>
      <c r="CA26" s="175"/>
      <c r="CB26" s="175"/>
      <c r="CC26" s="175"/>
      <c r="CD26" s="175"/>
      <c r="CE26" s="175"/>
      <c r="CF26" s="175"/>
      <c r="CG26" s="175"/>
      <c r="CH26" s="175"/>
      <c r="CI26" s="175"/>
      <c r="CJ26" s="175"/>
      <c r="CK26" s="174"/>
      <c r="CL26" s="174"/>
      <c r="CM26" s="148"/>
      <c r="CN26" s="148"/>
      <c r="CO26" s="148"/>
      <c r="CP26" s="148"/>
      <c r="CQ26" s="148"/>
      <c r="CR26" s="148"/>
      <c r="CS26" s="148"/>
      <c r="CT26" s="148"/>
      <c r="CU26" s="148"/>
      <c r="CV26" s="148"/>
      <c r="CW26" s="148"/>
      <c r="CX26" s="148"/>
      <c r="CY26" s="148"/>
      <c r="CZ26" s="148"/>
      <c r="DA26" s="148"/>
      <c r="DB26" s="148"/>
      <c r="DC26" s="148"/>
      <c r="DD26" s="148"/>
      <c r="DE26" s="148"/>
      <c r="DF26" s="148"/>
      <c r="DG26" s="148"/>
      <c r="DH26" s="148"/>
      <c r="DI26" s="148"/>
      <c r="DJ26" s="148"/>
      <c r="DK26" s="148"/>
      <c r="DL26" s="148"/>
      <c r="DM26" s="148"/>
      <c r="DN26" s="148"/>
      <c r="DO26" s="148"/>
      <c r="DP26" s="148"/>
      <c r="DQ26" s="148"/>
      <c r="DR26" s="148"/>
      <c r="DS26" s="148"/>
      <c r="DT26" s="148"/>
      <c r="DU26" s="148"/>
      <c r="DV26" s="148"/>
      <c r="DW26" s="148"/>
      <c r="DX26" s="148"/>
      <c r="DY26" s="148"/>
      <c r="DZ26" s="148"/>
      <c r="EA26" s="148"/>
      <c r="EB26" s="148"/>
      <c r="EC26" s="148"/>
      <c r="ED26" s="148"/>
      <c r="EE26" s="148"/>
      <c r="EF26" s="148"/>
      <c r="EG26" s="148"/>
      <c r="EH26" s="148"/>
      <c r="EI26" s="148"/>
      <c r="EJ26" s="148"/>
      <c r="EK26" s="148"/>
      <c r="EL26" s="148"/>
      <c r="EM26" s="148"/>
      <c r="EN26" s="148"/>
      <c r="EO26" s="148"/>
      <c r="EP26" s="148"/>
      <c r="EQ26" s="148"/>
      <c r="ER26" s="148"/>
      <c r="ES26" s="148"/>
      <c r="ET26" s="148"/>
      <c r="EU26" s="148"/>
      <c r="EV26" s="148"/>
      <c r="EW26" s="148"/>
      <c r="EX26" s="148"/>
      <c r="EY26" s="148"/>
      <c r="EZ26" s="148"/>
      <c r="FA26" s="148"/>
      <c r="FB26" s="148"/>
      <c r="FC26" s="148"/>
      <c r="FD26" s="148"/>
      <c r="FE26" s="148"/>
      <c r="FF26" s="148"/>
      <c r="FG26" s="148"/>
      <c r="FH26" s="148"/>
      <c r="FI26" s="148"/>
      <c r="FJ26" s="148"/>
      <c r="FK26" s="148"/>
      <c r="FL26" s="148"/>
      <c r="FM26" s="148"/>
      <c r="FN26" s="148"/>
      <c r="FO26" s="148"/>
      <c r="FP26" s="148"/>
      <c r="FQ26" s="148"/>
      <c r="FR26" s="148"/>
      <c r="FS26" s="148"/>
      <c r="FT26" s="148"/>
      <c r="FU26" s="148"/>
      <c r="FV26" s="148"/>
      <c r="FW26" s="148"/>
      <c r="FX26" s="148"/>
      <c r="FY26" s="148"/>
      <c r="FZ26" s="148"/>
      <c r="GA26" s="148"/>
      <c r="GB26" s="148"/>
      <c r="GC26" s="148"/>
      <c r="GD26" s="148"/>
      <c r="GE26" s="148"/>
      <c r="GF26" s="148"/>
      <c r="GG26" s="148"/>
      <c r="GH26" s="148"/>
      <c r="GI26" s="148"/>
      <c r="GJ26" s="148"/>
      <c r="GK26" s="148"/>
      <c r="GL26" s="148"/>
      <c r="GM26" s="148"/>
      <c r="GN26" s="148"/>
      <c r="GO26" s="148"/>
      <c r="GP26" s="148"/>
      <c r="GQ26" s="148"/>
      <c r="GR26" s="148"/>
      <c r="GS26" s="148"/>
      <c r="GT26" s="148"/>
      <c r="GU26" s="148"/>
      <c r="GV26" s="148"/>
      <c r="GW26" s="148"/>
      <c r="GX26" s="148"/>
      <c r="GY26" s="148"/>
      <c r="GZ26" s="148"/>
      <c r="HA26" s="148"/>
      <c r="HB26" s="148"/>
      <c r="HC26" s="148"/>
      <c r="HD26" s="148"/>
      <c r="HE26" s="148"/>
      <c r="HF26" s="148"/>
      <c r="HG26" s="148"/>
      <c r="HH26" s="148"/>
      <c r="HI26" s="148"/>
      <c r="HJ26" s="148"/>
      <c r="HK26" s="148"/>
      <c r="HL26" s="148"/>
      <c r="HM26" s="148"/>
      <c r="HN26" s="148"/>
      <c r="HO26" s="148"/>
      <c r="HP26" s="148"/>
      <c r="HQ26" s="148"/>
      <c r="HR26" s="148"/>
      <c r="HS26" s="148"/>
      <c r="HT26" s="148"/>
      <c r="HU26" s="148"/>
      <c r="HV26" s="148"/>
      <c r="HW26" s="148"/>
      <c r="HX26" s="148"/>
      <c r="HY26" s="148"/>
      <c r="HZ26" s="148"/>
      <c r="IA26" s="148"/>
      <c r="IB26" s="148"/>
      <c r="IC26" s="148"/>
      <c r="ID26" s="148"/>
      <c r="IE26" s="148"/>
      <c r="IF26" s="148"/>
      <c r="IG26" s="148"/>
      <c r="IH26" s="148"/>
      <c r="II26" s="148"/>
      <c r="IJ26" s="148"/>
      <c r="IK26" s="148"/>
      <c r="IL26" s="148"/>
      <c r="IM26" s="148"/>
      <c r="IN26" s="148"/>
      <c r="IO26" s="148"/>
      <c r="IP26" s="148"/>
      <c r="IQ26" s="148"/>
      <c r="IR26" s="148"/>
      <c r="IS26" s="148"/>
      <c r="IT26" s="148"/>
      <c r="IU26" s="148"/>
      <c r="IV26" s="148"/>
      <c r="IW26" s="148"/>
      <c r="IX26" s="148"/>
      <c r="IY26" s="148"/>
      <c r="IZ26" s="148"/>
      <c r="JA26" s="148"/>
      <c r="JB26" s="148"/>
      <c r="JC26" s="148"/>
      <c r="JD26" s="148"/>
      <c r="JE26" s="148"/>
      <c r="JF26" s="148"/>
      <c r="JG26" s="148"/>
      <c r="JH26" s="148"/>
      <c r="JI26" s="148"/>
      <c r="JJ26" s="148"/>
      <c r="JK26" s="148"/>
      <c r="JL26" s="148"/>
      <c r="JM26" s="148"/>
      <c r="JN26" s="148"/>
      <c r="JO26" s="148"/>
      <c r="JP26" s="148"/>
      <c r="JQ26" s="148"/>
      <c r="JR26" s="148"/>
      <c r="JS26" s="148"/>
      <c r="JT26" s="148"/>
      <c r="JU26" s="148"/>
      <c r="JV26" s="148"/>
      <c r="JW26" s="148"/>
      <c r="JX26" s="148"/>
      <c r="JY26" s="148"/>
      <c r="JZ26" s="148"/>
      <c r="KA26" s="148"/>
      <c r="KB26" s="148"/>
      <c r="KC26" s="148"/>
      <c r="KD26" s="148"/>
      <c r="KE26" s="148"/>
      <c r="KF26" s="148"/>
      <c r="KG26" s="148"/>
      <c r="KH26" s="148"/>
      <c r="KI26" s="148"/>
      <c r="KJ26" s="148"/>
      <c r="KK26" s="148"/>
      <c r="KL26" s="148"/>
      <c r="KM26" s="148"/>
      <c r="KN26" s="148"/>
      <c r="KO26" s="148"/>
      <c r="KP26" s="148"/>
      <c r="KQ26" s="148"/>
      <c r="KR26" s="148"/>
      <c r="KS26" s="148"/>
      <c r="KT26" s="148"/>
      <c r="KU26" s="148"/>
      <c r="KV26" s="148"/>
      <c r="KW26" s="148"/>
      <c r="KX26" s="148"/>
      <c r="KY26" s="148"/>
      <c r="KZ26" s="148"/>
      <c r="LA26" s="148"/>
      <c r="LB26" s="148"/>
      <c r="LC26" s="148"/>
      <c r="LD26" s="148"/>
      <c r="LE26" s="148"/>
      <c r="LF26" s="148"/>
      <c r="LG26" s="148"/>
      <c r="LH26" s="148"/>
      <c r="LI26" s="148"/>
      <c r="LJ26" s="148"/>
      <c r="LK26" s="148"/>
      <c r="LL26" s="148"/>
      <c r="LM26" s="148"/>
      <c r="LN26" s="148"/>
      <c r="LO26" s="148"/>
      <c r="LP26" s="148"/>
      <c r="LQ26" s="148"/>
      <c r="LR26" s="148"/>
      <c r="LS26" s="148"/>
      <c r="LT26" s="148"/>
      <c r="LU26" s="148"/>
      <c r="LV26" s="148"/>
      <c r="LW26" s="148"/>
      <c r="LX26" s="148"/>
      <c r="LY26" s="148"/>
      <c r="LZ26" s="148"/>
      <c r="MA26" s="148"/>
      <c r="MB26" s="148"/>
      <c r="MC26" s="148"/>
      <c r="MD26" s="148"/>
      <c r="ME26" s="148"/>
      <c r="MF26" s="148"/>
      <c r="MG26" s="148"/>
      <c r="MH26" s="148"/>
      <c r="MI26" s="148"/>
      <c r="MJ26" s="148"/>
      <c r="MK26" s="148"/>
      <c r="ML26" s="148"/>
      <c r="MM26" s="148"/>
      <c r="MN26" s="148"/>
      <c r="MO26" s="148"/>
      <c r="MP26" s="148"/>
      <c r="MQ26" s="148"/>
      <c r="MR26" s="148"/>
      <c r="MS26" s="148"/>
      <c r="MT26" s="148"/>
      <c r="MU26" s="148"/>
      <c r="MV26" s="148"/>
      <c r="MW26" s="148"/>
      <c r="MX26" s="148"/>
      <c r="MY26" s="148"/>
      <c r="MZ26" s="148"/>
      <c r="NA26" s="148"/>
      <c r="NB26" s="148"/>
      <c r="NC26" s="148"/>
      <c r="ND26" s="148"/>
      <c r="NE26" s="148"/>
      <c r="NF26" s="148"/>
      <c r="NG26" s="148"/>
      <c r="NH26" s="148"/>
      <c r="NI26" s="148"/>
      <c r="NJ26" s="148"/>
      <c r="NK26" s="148"/>
      <c r="NL26" s="148"/>
      <c r="NM26" s="148"/>
      <c r="NN26" s="148"/>
      <c r="NO26" s="148"/>
      <c r="NP26" s="148"/>
      <c r="NQ26" s="148"/>
      <c r="NR26" s="148"/>
      <c r="NS26" s="148"/>
      <c r="NT26" s="148"/>
      <c r="NU26" s="148"/>
      <c r="NV26" s="148"/>
      <c r="NW26" s="148"/>
      <c r="NX26" s="148"/>
      <c r="NY26" s="148"/>
      <c r="NZ26" s="148"/>
      <c r="OA26" s="148"/>
      <c r="OB26" s="148"/>
      <c r="OC26" s="148"/>
      <c r="OD26" s="148"/>
      <c r="OE26" s="148"/>
      <c r="OF26" s="148"/>
      <c r="OG26" s="148"/>
      <c r="OH26" s="148"/>
      <c r="OI26" s="148"/>
      <c r="OJ26" s="148"/>
      <c r="OK26" s="148"/>
      <c r="OL26" s="148"/>
      <c r="OM26" s="148"/>
      <c r="ON26" s="148"/>
      <c r="OO26" s="148"/>
      <c r="OP26" s="148"/>
      <c r="OQ26" s="148"/>
      <c r="OR26" s="148"/>
      <c r="OS26" s="148"/>
      <c r="OT26" s="148"/>
      <c r="OU26" s="148"/>
      <c r="OV26" s="148"/>
      <c r="OW26" s="148"/>
      <c r="OX26" s="148"/>
      <c r="OY26" s="148"/>
      <c r="OZ26" s="148"/>
      <c r="PA26" s="148"/>
      <c r="PB26" s="148"/>
      <c r="PC26" s="148"/>
      <c r="PD26" s="148"/>
      <c r="PE26" s="148"/>
      <c r="PF26" s="148"/>
      <c r="PG26" s="148"/>
      <c r="PH26" s="148"/>
      <c r="PI26" s="148"/>
      <c r="PJ26" s="148"/>
      <c r="PK26" s="148"/>
      <c r="PL26" s="148"/>
      <c r="PM26" s="148"/>
      <c r="PN26" s="148"/>
      <c r="PO26" s="148"/>
      <c r="PP26" s="148"/>
      <c r="PQ26" s="148"/>
      <c r="PR26" s="148"/>
      <c r="PS26" s="148"/>
      <c r="PT26" s="148"/>
      <c r="PU26" s="148"/>
      <c r="PV26" s="148"/>
      <c r="PW26" s="148"/>
      <c r="PX26" s="148"/>
      <c r="PY26" s="148"/>
      <c r="PZ26" s="148"/>
      <c r="QA26" s="148"/>
      <c r="QB26" s="148"/>
      <c r="QC26" s="148"/>
      <c r="QD26" s="148"/>
      <c r="QE26" s="148"/>
      <c r="QF26" s="148"/>
      <c r="QG26" s="148"/>
      <c r="QH26" s="148"/>
      <c r="QI26" s="148"/>
      <c r="QJ26" s="148"/>
      <c r="QK26" s="148"/>
      <c r="QL26" s="148"/>
      <c r="QM26" s="148"/>
      <c r="QN26" s="148"/>
      <c r="QO26" s="148"/>
      <c r="QP26" s="148"/>
      <c r="QQ26" s="148"/>
      <c r="QR26" s="148"/>
      <c r="QS26" s="148"/>
      <c r="QT26" s="148"/>
      <c r="QU26" s="148"/>
      <c r="QV26" s="148"/>
      <c r="QW26" s="148"/>
      <c r="QX26" s="148"/>
      <c r="QY26" s="148"/>
      <c r="QZ26" s="148"/>
      <c r="RA26" s="148"/>
      <c r="RB26" s="148"/>
      <c r="RC26" s="148"/>
      <c r="RD26" s="148"/>
      <c r="RE26" s="148"/>
      <c r="RF26" s="148"/>
      <c r="RG26" s="148"/>
      <c r="RH26" s="148"/>
      <c r="RI26" s="148"/>
      <c r="RJ26" s="148"/>
      <c r="RK26" s="148"/>
      <c r="RL26" s="148"/>
      <c r="RM26" s="148"/>
      <c r="RN26" s="148"/>
      <c r="RO26" s="148"/>
      <c r="RP26" s="148"/>
      <c r="RQ26" s="148"/>
      <c r="RR26" s="148"/>
      <c r="RS26" s="148"/>
      <c r="RT26" s="148"/>
      <c r="RU26" s="148"/>
      <c r="RV26" s="148"/>
      <c r="RW26" s="148"/>
      <c r="RX26" s="148"/>
      <c r="RY26" s="148"/>
      <c r="RZ26" s="148"/>
      <c r="SA26" s="148"/>
      <c r="SB26" s="148"/>
      <c r="SC26" s="148"/>
      <c r="SD26" s="148"/>
      <c r="SE26" s="148"/>
      <c r="SF26" s="148"/>
      <c r="SG26" s="148"/>
      <c r="SH26" s="148"/>
    </row>
    <row r="27" spans="1:502" s="25" customFormat="1" ht="15" customHeight="1" x14ac:dyDescent="0.2">
      <c r="A27" s="50"/>
      <c r="B27" s="130"/>
      <c r="C27" s="1830" t="s">
        <v>394</v>
      </c>
      <c r="D27" s="1830"/>
      <c r="E27" s="1830" t="s">
        <v>210</v>
      </c>
      <c r="F27" s="1830"/>
      <c r="G27" s="1830"/>
      <c r="H27" s="1830"/>
      <c r="I27" s="1830"/>
      <c r="J27" s="141"/>
      <c r="K27" s="40"/>
      <c r="L27" s="86"/>
      <c r="M27" s="1819" t="s">
        <v>602</v>
      </c>
      <c r="N27" s="1820"/>
      <c r="O27" s="1820"/>
      <c r="P27" s="1820"/>
      <c r="Q27" s="1820"/>
      <c r="R27" s="1821"/>
      <c r="S27" s="30">
        <v>7.4999999999999997E-3</v>
      </c>
      <c r="T27" s="30">
        <f t="shared" si="0"/>
        <v>0.03</v>
      </c>
      <c r="U27" s="30">
        <v>0.01</v>
      </c>
      <c r="V27" s="144"/>
      <c r="W27" s="214"/>
      <c r="X27" s="174"/>
      <c r="Y27" s="174"/>
      <c r="Z27" s="174"/>
      <c r="AA27" s="174"/>
      <c r="AB27" s="174"/>
      <c r="AC27" s="174"/>
      <c r="AD27" s="174"/>
      <c r="AE27" s="174"/>
      <c r="AF27" s="174"/>
      <c r="AG27" s="174"/>
      <c r="AH27" s="174"/>
      <c r="AI27" s="216"/>
      <c r="AJ27" s="174"/>
      <c r="AK27" s="175"/>
      <c r="AL27" s="175"/>
      <c r="AM27" s="175"/>
      <c r="AN27" s="175"/>
      <c r="AO27" s="175"/>
      <c r="AP27" s="175"/>
      <c r="AQ27" s="175"/>
      <c r="AR27" s="175"/>
      <c r="AS27" s="175"/>
      <c r="AT27" s="175"/>
      <c r="AU27" s="175"/>
      <c r="AV27" s="175"/>
      <c r="AW27" s="175"/>
      <c r="AX27" s="175"/>
      <c r="AY27" s="175"/>
      <c r="AZ27" s="175"/>
      <c r="BA27" s="175"/>
      <c r="BB27" s="175"/>
      <c r="BC27" s="175"/>
      <c r="BD27" s="175"/>
      <c r="BE27" s="175"/>
      <c r="BF27" s="175"/>
      <c r="BG27" s="175"/>
      <c r="BH27" s="175"/>
      <c r="BI27" s="175"/>
      <c r="BJ27" s="175"/>
      <c r="BK27" s="175"/>
      <c r="BL27" s="175"/>
      <c r="BM27" s="175"/>
      <c r="BN27" s="175"/>
      <c r="BO27" s="175"/>
      <c r="BP27" s="175"/>
      <c r="BQ27" s="175"/>
      <c r="BR27" s="175"/>
      <c r="BS27" s="175"/>
      <c r="BT27" s="175"/>
      <c r="BU27" s="175"/>
      <c r="BV27" s="175"/>
      <c r="BW27" s="175"/>
      <c r="BX27" s="175"/>
      <c r="BY27" s="175"/>
      <c r="BZ27" s="175"/>
      <c r="CA27" s="175"/>
      <c r="CB27" s="175"/>
      <c r="CC27" s="175"/>
      <c r="CD27" s="175"/>
      <c r="CE27" s="175"/>
      <c r="CF27" s="175"/>
      <c r="CG27" s="175"/>
      <c r="CH27" s="175"/>
      <c r="CI27" s="175"/>
      <c r="CJ27" s="175"/>
      <c r="CK27" s="174"/>
      <c r="CL27" s="174"/>
      <c r="CM27" s="148"/>
      <c r="CN27" s="148"/>
      <c r="CO27" s="148"/>
      <c r="CP27" s="148"/>
      <c r="CQ27" s="148"/>
      <c r="CR27" s="148"/>
      <c r="CS27" s="148"/>
      <c r="CT27" s="148"/>
      <c r="CU27" s="148"/>
      <c r="CV27" s="148"/>
      <c r="CW27" s="148"/>
      <c r="CX27" s="148"/>
      <c r="CY27" s="148"/>
      <c r="CZ27" s="148"/>
      <c r="DA27" s="148"/>
      <c r="DB27" s="148"/>
      <c r="DC27" s="148"/>
      <c r="DD27" s="148"/>
      <c r="DE27" s="148"/>
      <c r="DF27" s="148"/>
      <c r="DG27" s="148"/>
      <c r="DH27" s="148"/>
      <c r="DI27" s="148"/>
      <c r="DJ27" s="148"/>
      <c r="DK27" s="148"/>
      <c r="DL27" s="148"/>
      <c r="DM27" s="148"/>
      <c r="DN27" s="148"/>
      <c r="DO27" s="148"/>
      <c r="DP27" s="148"/>
      <c r="DQ27" s="148"/>
      <c r="DR27" s="148"/>
      <c r="DS27" s="148"/>
      <c r="DT27" s="148"/>
      <c r="DU27" s="148"/>
      <c r="DV27" s="148"/>
      <c r="DW27" s="148"/>
      <c r="DX27" s="148"/>
      <c r="DY27" s="148"/>
      <c r="DZ27" s="148"/>
      <c r="EA27" s="148"/>
      <c r="EB27" s="148"/>
      <c r="EC27" s="148"/>
      <c r="ED27" s="148"/>
      <c r="EE27" s="148"/>
      <c r="EF27" s="148"/>
      <c r="EG27" s="148"/>
      <c r="EH27" s="148"/>
      <c r="EI27" s="148"/>
      <c r="EJ27" s="148"/>
      <c r="EK27" s="148"/>
      <c r="EL27" s="148"/>
      <c r="EM27" s="148"/>
      <c r="EN27" s="148"/>
      <c r="EO27" s="148"/>
      <c r="EP27" s="148"/>
      <c r="EQ27" s="148"/>
      <c r="ER27" s="148"/>
      <c r="ES27" s="148"/>
      <c r="ET27" s="148"/>
      <c r="EU27" s="148"/>
      <c r="EV27" s="148"/>
      <c r="EW27" s="148"/>
      <c r="EX27" s="148"/>
      <c r="EY27" s="148"/>
      <c r="EZ27" s="148"/>
      <c r="FA27" s="148"/>
      <c r="FB27" s="148"/>
      <c r="FC27" s="148"/>
      <c r="FD27" s="148"/>
      <c r="FE27" s="148"/>
      <c r="FF27" s="148"/>
      <c r="FG27" s="148"/>
      <c r="FH27" s="148"/>
      <c r="FI27" s="148"/>
      <c r="FJ27" s="148"/>
      <c r="FK27" s="148"/>
      <c r="FL27" s="148"/>
      <c r="FM27" s="148"/>
      <c r="FN27" s="148"/>
      <c r="FO27" s="148"/>
      <c r="FP27" s="148"/>
      <c r="FQ27" s="148"/>
      <c r="FR27" s="148"/>
      <c r="FS27" s="148"/>
      <c r="FT27" s="148"/>
      <c r="FU27" s="148"/>
      <c r="FV27" s="148"/>
      <c r="FW27" s="148"/>
      <c r="FX27" s="148"/>
      <c r="FY27" s="148"/>
      <c r="FZ27" s="148"/>
      <c r="GA27" s="148"/>
      <c r="GB27" s="148"/>
      <c r="GC27" s="148"/>
      <c r="GD27" s="148"/>
      <c r="GE27" s="148"/>
      <c r="GF27" s="148"/>
      <c r="GG27" s="148"/>
      <c r="GH27" s="148"/>
      <c r="GI27" s="148"/>
      <c r="GJ27" s="148"/>
      <c r="GK27" s="148"/>
      <c r="GL27" s="148"/>
      <c r="GM27" s="148"/>
      <c r="GN27" s="148"/>
      <c r="GO27" s="148"/>
      <c r="GP27" s="148"/>
      <c r="GQ27" s="148"/>
      <c r="GR27" s="148"/>
      <c r="GS27" s="148"/>
      <c r="GT27" s="148"/>
      <c r="GU27" s="148"/>
      <c r="GV27" s="148"/>
      <c r="GW27" s="148"/>
      <c r="GX27" s="148"/>
      <c r="GY27" s="148"/>
      <c r="GZ27" s="148"/>
      <c r="HA27" s="148"/>
      <c r="HB27" s="148"/>
      <c r="HC27" s="148"/>
      <c r="HD27" s="148"/>
      <c r="HE27" s="148"/>
      <c r="HF27" s="148"/>
      <c r="HG27" s="148"/>
      <c r="HH27" s="148"/>
      <c r="HI27" s="148"/>
      <c r="HJ27" s="148"/>
      <c r="HK27" s="148"/>
      <c r="HL27" s="148"/>
      <c r="HM27" s="148"/>
      <c r="HN27" s="148"/>
      <c r="HO27" s="148"/>
      <c r="HP27" s="148"/>
      <c r="HQ27" s="148"/>
      <c r="HR27" s="148"/>
      <c r="HS27" s="148"/>
      <c r="HT27" s="148"/>
      <c r="HU27" s="148"/>
      <c r="HV27" s="148"/>
      <c r="HW27" s="148"/>
      <c r="HX27" s="148"/>
      <c r="HY27" s="148"/>
      <c r="HZ27" s="148"/>
      <c r="IA27" s="148"/>
      <c r="IB27" s="148"/>
      <c r="IC27" s="148"/>
      <c r="ID27" s="148"/>
      <c r="IE27" s="148"/>
      <c r="IF27" s="148"/>
      <c r="IG27" s="148"/>
      <c r="IH27" s="148"/>
      <c r="II27" s="148"/>
      <c r="IJ27" s="148"/>
      <c r="IK27" s="148"/>
      <c r="IL27" s="148"/>
      <c r="IM27" s="148"/>
      <c r="IN27" s="148"/>
      <c r="IO27" s="148"/>
      <c r="IP27" s="148"/>
      <c r="IQ27" s="148"/>
      <c r="IR27" s="148"/>
      <c r="IS27" s="148"/>
      <c r="IT27" s="148"/>
      <c r="IU27" s="148"/>
      <c r="IV27" s="148"/>
      <c r="IW27" s="148"/>
      <c r="IX27" s="148"/>
      <c r="IY27" s="148"/>
      <c r="IZ27" s="148"/>
      <c r="JA27" s="148"/>
      <c r="JB27" s="148"/>
      <c r="JC27" s="148"/>
      <c r="JD27" s="148"/>
      <c r="JE27" s="148"/>
      <c r="JF27" s="148"/>
      <c r="JG27" s="148"/>
      <c r="JH27" s="148"/>
      <c r="JI27" s="148"/>
      <c r="JJ27" s="148"/>
      <c r="JK27" s="148"/>
      <c r="JL27" s="148"/>
      <c r="JM27" s="148"/>
      <c r="JN27" s="148"/>
      <c r="JO27" s="148"/>
      <c r="JP27" s="148"/>
      <c r="JQ27" s="148"/>
      <c r="JR27" s="148"/>
      <c r="JS27" s="148"/>
      <c r="JT27" s="148"/>
      <c r="JU27" s="148"/>
      <c r="JV27" s="148"/>
      <c r="JW27" s="148"/>
      <c r="JX27" s="148"/>
      <c r="JY27" s="148"/>
      <c r="JZ27" s="148"/>
      <c r="KA27" s="148"/>
      <c r="KB27" s="148"/>
      <c r="KC27" s="148"/>
      <c r="KD27" s="148"/>
      <c r="KE27" s="148"/>
      <c r="KF27" s="148"/>
      <c r="KG27" s="148"/>
      <c r="KH27" s="148"/>
      <c r="KI27" s="148"/>
      <c r="KJ27" s="148"/>
      <c r="KK27" s="148"/>
      <c r="KL27" s="148"/>
      <c r="KM27" s="148"/>
      <c r="KN27" s="148"/>
      <c r="KO27" s="148"/>
      <c r="KP27" s="148"/>
      <c r="KQ27" s="148"/>
      <c r="KR27" s="148"/>
      <c r="KS27" s="148"/>
      <c r="KT27" s="148"/>
      <c r="KU27" s="148"/>
      <c r="KV27" s="148"/>
      <c r="KW27" s="148"/>
      <c r="KX27" s="148"/>
      <c r="KY27" s="148"/>
      <c r="KZ27" s="148"/>
      <c r="LA27" s="148"/>
      <c r="LB27" s="148"/>
      <c r="LC27" s="148"/>
      <c r="LD27" s="148"/>
      <c r="LE27" s="148"/>
      <c r="LF27" s="148"/>
      <c r="LG27" s="148"/>
      <c r="LH27" s="148"/>
      <c r="LI27" s="148"/>
      <c r="LJ27" s="148"/>
      <c r="LK27" s="148"/>
      <c r="LL27" s="148"/>
      <c r="LM27" s="148"/>
      <c r="LN27" s="148"/>
      <c r="LO27" s="148"/>
      <c r="LP27" s="148"/>
      <c r="LQ27" s="148"/>
      <c r="LR27" s="148"/>
      <c r="LS27" s="148"/>
      <c r="LT27" s="148"/>
      <c r="LU27" s="148"/>
      <c r="LV27" s="148"/>
      <c r="LW27" s="148"/>
      <c r="LX27" s="148"/>
      <c r="LY27" s="148"/>
      <c r="LZ27" s="148"/>
      <c r="MA27" s="148"/>
      <c r="MB27" s="148"/>
      <c r="MC27" s="148"/>
      <c r="MD27" s="148"/>
      <c r="ME27" s="148"/>
      <c r="MF27" s="148"/>
      <c r="MG27" s="148"/>
      <c r="MH27" s="148"/>
      <c r="MI27" s="148"/>
      <c r="MJ27" s="148"/>
      <c r="MK27" s="148"/>
      <c r="ML27" s="148"/>
      <c r="MM27" s="148"/>
      <c r="MN27" s="148"/>
      <c r="MO27" s="148"/>
      <c r="MP27" s="148"/>
      <c r="MQ27" s="148"/>
      <c r="MR27" s="148"/>
      <c r="MS27" s="148"/>
      <c r="MT27" s="148"/>
      <c r="MU27" s="148"/>
      <c r="MV27" s="148"/>
      <c r="MW27" s="148"/>
      <c r="MX27" s="148"/>
      <c r="MY27" s="148"/>
      <c r="MZ27" s="148"/>
      <c r="NA27" s="148"/>
      <c r="NB27" s="148"/>
      <c r="NC27" s="148"/>
      <c r="ND27" s="148"/>
      <c r="NE27" s="148"/>
      <c r="NF27" s="148"/>
      <c r="NG27" s="148"/>
      <c r="NH27" s="148"/>
      <c r="NI27" s="148"/>
      <c r="NJ27" s="148"/>
      <c r="NK27" s="148"/>
      <c r="NL27" s="148"/>
      <c r="NM27" s="148"/>
      <c r="NN27" s="148"/>
      <c r="NO27" s="148"/>
      <c r="NP27" s="148"/>
      <c r="NQ27" s="148"/>
      <c r="NR27" s="148"/>
      <c r="NS27" s="148"/>
      <c r="NT27" s="148"/>
      <c r="NU27" s="148"/>
      <c r="NV27" s="148"/>
      <c r="NW27" s="148"/>
      <c r="NX27" s="148"/>
      <c r="NY27" s="148"/>
      <c r="NZ27" s="148"/>
      <c r="OA27" s="148"/>
      <c r="OB27" s="148"/>
      <c r="OC27" s="148"/>
      <c r="OD27" s="148"/>
      <c r="OE27" s="148"/>
      <c r="OF27" s="148"/>
      <c r="OG27" s="148"/>
      <c r="OH27" s="148"/>
      <c r="OI27" s="148"/>
      <c r="OJ27" s="148"/>
      <c r="OK27" s="148"/>
      <c r="OL27" s="148"/>
      <c r="OM27" s="148"/>
      <c r="ON27" s="148"/>
      <c r="OO27" s="148"/>
      <c r="OP27" s="148"/>
      <c r="OQ27" s="148"/>
      <c r="OR27" s="148"/>
      <c r="OS27" s="148"/>
      <c r="OT27" s="148"/>
      <c r="OU27" s="148"/>
      <c r="OV27" s="148"/>
      <c r="OW27" s="148"/>
      <c r="OX27" s="148"/>
      <c r="OY27" s="148"/>
      <c r="OZ27" s="148"/>
      <c r="PA27" s="148"/>
      <c r="PB27" s="148"/>
      <c r="PC27" s="148"/>
      <c r="PD27" s="148"/>
      <c r="PE27" s="148"/>
      <c r="PF27" s="148"/>
      <c r="PG27" s="148"/>
      <c r="PH27" s="148"/>
      <c r="PI27" s="148"/>
      <c r="PJ27" s="148"/>
      <c r="PK27" s="148"/>
      <c r="PL27" s="148"/>
      <c r="PM27" s="148"/>
      <c r="PN27" s="148"/>
      <c r="PO27" s="148"/>
      <c r="PP27" s="148"/>
      <c r="PQ27" s="148"/>
      <c r="PR27" s="148"/>
      <c r="PS27" s="148"/>
      <c r="PT27" s="148"/>
      <c r="PU27" s="148"/>
      <c r="PV27" s="148"/>
      <c r="PW27" s="148"/>
      <c r="PX27" s="148"/>
      <c r="PY27" s="148"/>
      <c r="PZ27" s="148"/>
      <c r="QA27" s="148"/>
      <c r="QB27" s="148"/>
      <c r="QC27" s="148"/>
      <c r="QD27" s="148"/>
      <c r="QE27" s="148"/>
      <c r="QF27" s="148"/>
      <c r="QG27" s="148"/>
      <c r="QH27" s="148"/>
      <c r="QI27" s="148"/>
      <c r="QJ27" s="148"/>
      <c r="QK27" s="148"/>
      <c r="QL27" s="148"/>
      <c r="QM27" s="148"/>
      <c r="QN27" s="148"/>
      <c r="QO27" s="148"/>
      <c r="QP27" s="148"/>
      <c r="QQ27" s="148"/>
      <c r="QR27" s="148"/>
      <c r="QS27" s="148"/>
      <c r="QT27" s="148"/>
      <c r="QU27" s="148"/>
      <c r="QV27" s="148"/>
      <c r="QW27" s="148"/>
      <c r="QX27" s="148"/>
      <c r="QY27" s="148"/>
      <c r="QZ27" s="148"/>
      <c r="RA27" s="148"/>
      <c r="RB27" s="148"/>
      <c r="RC27" s="148"/>
      <c r="RD27" s="148"/>
      <c r="RE27" s="148"/>
      <c r="RF27" s="148"/>
      <c r="RG27" s="148"/>
      <c r="RH27" s="148"/>
      <c r="RI27" s="148"/>
      <c r="RJ27" s="148"/>
      <c r="RK27" s="148"/>
      <c r="RL27" s="148"/>
      <c r="RM27" s="148"/>
      <c r="RN27" s="148"/>
      <c r="RO27" s="148"/>
      <c r="RP27" s="148"/>
      <c r="RQ27" s="148"/>
      <c r="RR27" s="148"/>
      <c r="RS27" s="148"/>
      <c r="RT27" s="148"/>
      <c r="RU27" s="148"/>
      <c r="RV27" s="148"/>
      <c r="RW27" s="148"/>
      <c r="RX27" s="148"/>
      <c r="RY27" s="148"/>
      <c r="RZ27" s="148"/>
      <c r="SA27" s="148"/>
      <c r="SB27" s="148"/>
      <c r="SC27" s="148"/>
      <c r="SD27" s="148"/>
      <c r="SE27" s="148"/>
      <c r="SF27" s="148"/>
      <c r="SG27" s="148"/>
      <c r="SH27" s="148"/>
    </row>
    <row r="28" spans="1:502" s="25" customFormat="1" ht="15" customHeight="1" x14ac:dyDescent="0.2">
      <c r="A28" s="50"/>
      <c r="B28" s="130"/>
      <c r="C28" s="27"/>
      <c r="D28" s="304" t="s">
        <v>217</v>
      </c>
      <c r="E28" s="28">
        <v>1</v>
      </c>
      <c r="F28" s="28">
        <v>1</v>
      </c>
      <c r="G28" s="28">
        <v>1</v>
      </c>
      <c r="H28" s="28">
        <v>1</v>
      </c>
      <c r="I28" s="28">
        <v>0</v>
      </c>
      <c r="J28" s="141"/>
      <c r="K28" s="40"/>
      <c r="L28" s="86"/>
      <c r="M28" s="1819" t="s">
        <v>603</v>
      </c>
      <c r="N28" s="1820"/>
      <c r="O28" s="1820"/>
      <c r="P28" s="1820"/>
      <c r="Q28" s="1820"/>
      <c r="R28" s="1821"/>
      <c r="S28" s="30">
        <v>7.4999999999999997E-3</v>
      </c>
      <c r="T28" s="30">
        <f t="shared" si="0"/>
        <v>0.03</v>
      </c>
      <c r="U28" s="30">
        <v>0.01</v>
      </c>
      <c r="V28" s="144"/>
      <c r="W28" s="214"/>
      <c r="X28" s="174"/>
      <c r="Y28" s="174"/>
      <c r="Z28" s="174"/>
      <c r="AA28" s="174"/>
      <c r="AB28" s="174"/>
      <c r="AC28" s="174"/>
      <c r="AD28" s="174"/>
      <c r="AE28" s="174"/>
      <c r="AF28" s="174"/>
      <c r="AG28" s="174"/>
      <c r="AH28" s="174"/>
      <c r="AI28" s="216"/>
      <c r="AJ28" s="174"/>
      <c r="AK28" s="175"/>
      <c r="AL28" s="175"/>
      <c r="AM28" s="175"/>
      <c r="AN28" s="175"/>
      <c r="AO28" s="175"/>
      <c r="AP28" s="175"/>
      <c r="AQ28" s="175"/>
      <c r="AR28" s="175"/>
      <c r="AS28" s="175"/>
      <c r="AT28" s="175"/>
      <c r="AU28" s="175"/>
      <c r="AV28" s="175"/>
      <c r="AW28" s="175"/>
      <c r="AX28" s="175"/>
      <c r="AY28" s="175"/>
      <c r="AZ28" s="175"/>
      <c r="BA28" s="175"/>
      <c r="BB28" s="175"/>
      <c r="BC28" s="175"/>
      <c r="BD28" s="175"/>
      <c r="BE28" s="175"/>
      <c r="BF28" s="175"/>
      <c r="BG28" s="175"/>
      <c r="BH28" s="175"/>
      <c r="BI28" s="175"/>
      <c r="BJ28" s="175"/>
      <c r="BK28" s="175"/>
      <c r="BL28" s="175"/>
      <c r="BM28" s="175"/>
      <c r="BN28" s="175"/>
      <c r="BO28" s="175"/>
      <c r="BP28" s="175"/>
      <c r="BQ28" s="175"/>
      <c r="BR28" s="175"/>
      <c r="BS28" s="175"/>
      <c r="BT28" s="175"/>
      <c r="BU28" s="175"/>
      <c r="BV28" s="175"/>
      <c r="BW28" s="175"/>
      <c r="BX28" s="175"/>
      <c r="BY28" s="175"/>
      <c r="BZ28" s="175"/>
      <c r="CA28" s="175"/>
      <c r="CB28" s="175"/>
      <c r="CC28" s="175"/>
      <c r="CD28" s="175"/>
      <c r="CE28" s="175"/>
      <c r="CF28" s="175"/>
      <c r="CG28" s="175"/>
      <c r="CH28" s="175"/>
      <c r="CI28" s="175"/>
      <c r="CJ28" s="175"/>
      <c r="CK28" s="174"/>
      <c r="CL28" s="174"/>
      <c r="CM28" s="148"/>
      <c r="CN28" s="148"/>
      <c r="CO28" s="148"/>
      <c r="CP28" s="148"/>
      <c r="CQ28" s="148"/>
      <c r="CR28" s="148"/>
      <c r="CS28" s="148"/>
      <c r="CT28" s="148"/>
      <c r="CU28" s="148"/>
      <c r="CV28" s="148"/>
      <c r="CW28" s="148"/>
      <c r="CX28" s="148"/>
      <c r="CY28" s="148"/>
      <c r="CZ28" s="148"/>
      <c r="DA28" s="148"/>
      <c r="DB28" s="148"/>
      <c r="DC28" s="148"/>
      <c r="DD28" s="148"/>
      <c r="DE28" s="148"/>
      <c r="DF28" s="148"/>
      <c r="DG28" s="148"/>
      <c r="DH28" s="148"/>
      <c r="DI28" s="148"/>
      <c r="DJ28" s="148"/>
      <c r="DK28" s="148"/>
      <c r="DL28" s="148"/>
      <c r="DM28" s="148"/>
      <c r="DN28" s="148"/>
      <c r="DO28" s="148"/>
      <c r="DP28" s="148"/>
      <c r="DQ28" s="148"/>
      <c r="DR28" s="148"/>
      <c r="DS28" s="148"/>
      <c r="DT28" s="148"/>
      <c r="DU28" s="148"/>
      <c r="DV28" s="148"/>
      <c r="DW28" s="148"/>
      <c r="DX28" s="148"/>
      <c r="DY28" s="148"/>
      <c r="DZ28" s="148"/>
      <c r="EA28" s="148"/>
      <c r="EB28" s="148"/>
      <c r="EC28" s="148"/>
      <c r="ED28" s="148"/>
      <c r="EE28" s="148"/>
      <c r="EF28" s="148"/>
      <c r="EG28" s="148"/>
      <c r="EH28" s="148"/>
      <c r="EI28" s="148"/>
      <c r="EJ28" s="148"/>
      <c r="EK28" s="148"/>
      <c r="EL28" s="148"/>
      <c r="EM28" s="148"/>
      <c r="EN28" s="148"/>
      <c r="EO28" s="148"/>
      <c r="EP28" s="148"/>
      <c r="EQ28" s="148"/>
      <c r="ER28" s="148"/>
      <c r="ES28" s="148"/>
      <c r="ET28" s="148"/>
      <c r="EU28" s="148"/>
      <c r="EV28" s="148"/>
      <c r="EW28" s="148"/>
      <c r="EX28" s="148"/>
      <c r="EY28" s="148"/>
      <c r="EZ28" s="148"/>
      <c r="FA28" s="148"/>
      <c r="FB28" s="148"/>
      <c r="FC28" s="148"/>
      <c r="FD28" s="148"/>
      <c r="FE28" s="148"/>
      <c r="FF28" s="148"/>
      <c r="FG28" s="148"/>
      <c r="FH28" s="148"/>
      <c r="FI28" s="148"/>
      <c r="FJ28" s="148"/>
      <c r="FK28" s="148"/>
      <c r="FL28" s="148"/>
      <c r="FM28" s="148"/>
      <c r="FN28" s="148"/>
      <c r="FO28" s="148"/>
      <c r="FP28" s="148"/>
      <c r="FQ28" s="148"/>
      <c r="FR28" s="148"/>
      <c r="FS28" s="148"/>
      <c r="FT28" s="148"/>
      <c r="FU28" s="148"/>
      <c r="FV28" s="148"/>
      <c r="FW28" s="148"/>
      <c r="FX28" s="148"/>
      <c r="FY28" s="148"/>
      <c r="FZ28" s="148"/>
      <c r="GA28" s="148"/>
      <c r="GB28" s="148"/>
      <c r="GC28" s="148"/>
      <c r="GD28" s="148"/>
      <c r="GE28" s="148"/>
      <c r="GF28" s="148"/>
      <c r="GG28" s="148"/>
      <c r="GH28" s="148"/>
      <c r="GI28" s="148"/>
      <c r="GJ28" s="148"/>
      <c r="GK28" s="148"/>
      <c r="GL28" s="148"/>
      <c r="GM28" s="148"/>
      <c r="GN28" s="148"/>
      <c r="GO28" s="148"/>
      <c r="GP28" s="148"/>
      <c r="GQ28" s="148"/>
      <c r="GR28" s="148"/>
      <c r="GS28" s="148"/>
      <c r="GT28" s="148"/>
      <c r="GU28" s="148"/>
      <c r="GV28" s="148"/>
      <c r="GW28" s="148"/>
      <c r="GX28" s="148"/>
      <c r="GY28" s="148"/>
      <c r="GZ28" s="148"/>
      <c r="HA28" s="148"/>
      <c r="HB28" s="148"/>
      <c r="HC28" s="148"/>
      <c r="HD28" s="148"/>
      <c r="HE28" s="148"/>
      <c r="HF28" s="148"/>
      <c r="HG28" s="148"/>
      <c r="HH28" s="148"/>
      <c r="HI28" s="148"/>
      <c r="HJ28" s="148"/>
      <c r="HK28" s="148"/>
      <c r="HL28" s="148"/>
      <c r="HM28" s="148"/>
      <c r="HN28" s="148"/>
      <c r="HO28" s="148"/>
      <c r="HP28" s="148"/>
      <c r="HQ28" s="148"/>
      <c r="HR28" s="148"/>
      <c r="HS28" s="148"/>
      <c r="HT28" s="148"/>
      <c r="HU28" s="148"/>
      <c r="HV28" s="148"/>
      <c r="HW28" s="148"/>
      <c r="HX28" s="148"/>
      <c r="HY28" s="148"/>
      <c r="HZ28" s="148"/>
      <c r="IA28" s="148"/>
      <c r="IB28" s="148"/>
      <c r="IC28" s="148"/>
      <c r="ID28" s="148"/>
      <c r="IE28" s="148"/>
      <c r="IF28" s="148"/>
      <c r="IG28" s="148"/>
      <c r="IH28" s="148"/>
      <c r="II28" s="148"/>
      <c r="IJ28" s="148"/>
      <c r="IK28" s="148"/>
      <c r="IL28" s="148"/>
      <c r="IM28" s="148"/>
      <c r="IN28" s="148"/>
      <c r="IO28" s="148"/>
      <c r="IP28" s="148"/>
      <c r="IQ28" s="148"/>
      <c r="IR28" s="148"/>
      <c r="IS28" s="148"/>
      <c r="IT28" s="148"/>
      <c r="IU28" s="148"/>
      <c r="IV28" s="148"/>
      <c r="IW28" s="148"/>
      <c r="IX28" s="148"/>
      <c r="IY28" s="148"/>
      <c r="IZ28" s="148"/>
      <c r="JA28" s="148"/>
      <c r="JB28" s="148"/>
      <c r="JC28" s="148"/>
      <c r="JD28" s="148"/>
      <c r="JE28" s="148"/>
      <c r="JF28" s="148"/>
      <c r="JG28" s="148"/>
      <c r="JH28" s="148"/>
      <c r="JI28" s="148"/>
      <c r="JJ28" s="148"/>
      <c r="JK28" s="148"/>
      <c r="JL28" s="148"/>
      <c r="JM28" s="148"/>
      <c r="JN28" s="148"/>
      <c r="JO28" s="148"/>
      <c r="JP28" s="148"/>
      <c r="JQ28" s="148"/>
      <c r="JR28" s="148"/>
      <c r="JS28" s="148"/>
      <c r="JT28" s="148"/>
      <c r="JU28" s="148"/>
      <c r="JV28" s="148"/>
      <c r="JW28" s="148"/>
      <c r="JX28" s="148"/>
      <c r="JY28" s="148"/>
      <c r="JZ28" s="148"/>
      <c r="KA28" s="148"/>
      <c r="KB28" s="148"/>
      <c r="KC28" s="148"/>
      <c r="KD28" s="148"/>
      <c r="KE28" s="148"/>
      <c r="KF28" s="148"/>
      <c r="KG28" s="148"/>
      <c r="KH28" s="148"/>
      <c r="KI28" s="148"/>
      <c r="KJ28" s="148"/>
      <c r="KK28" s="148"/>
      <c r="KL28" s="148"/>
      <c r="KM28" s="148"/>
      <c r="KN28" s="148"/>
      <c r="KO28" s="148"/>
      <c r="KP28" s="148"/>
      <c r="KQ28" s="148"/>
      <c r="KR28" s="148"/>
      <c r="KS28" s="148"/>
      <c r="KT28" s="148"/>
      <c r="KU28" s="148"/>
      <c r="KV28" s="148"/>
      <c r="KW28" s="148"/>
      <c r="KX28" s="148"/>
      <c r="KY28" s="148"/>
      <c r="KZ28" s="148"/>
      <c r="LA28" s="148"/>
      <c r="LB28" s="148"/>
      <c r="LC28" s="148"/>
      <c r="LD28" s="148"/>
      <c r="LE28" s="148"/>
      <c r="LF28" s="148"/>
      <c r="LG28" s="148"/>
      <c r="LH28" s="148"/>
      <c r="LI28" s="148"/>
      <c r="LJ28" s="148"/>
      <c r="LK28" s="148"/>
      <c r="LL28" s="148"/>
      <c r="LM28" s="148"/>
      <c r="LN28" s="148"/>
      <c r="LO28" s="148"/>
      <c r="LP28" s="148"/>
      <c r="LQ28" s="148"/>
      <c r="LR28" s="148"/>
      <c r="LS28" s="148"/>
      <c r="LT28" s="148"/>
      <c r="LU28" s="148"/>
      <c r="LV28" s="148"/>
      <c r="LW28" s="148"/>
      <c r="LX28" s="148"/>
      <c r="LY28" s="148"/>
      <c r="LZ28" s="148"/>
      <c r="MA28" s="148"/>
      <c r="MB28" s="148"/>
      <c r="MC28" s="148"/>
      <c r="MD28" s="148"/>
      <c r="ME28" s="148"/>
      <c r="MF28" s="148"/>
      <c r="MG28" s="148"/>
      <c r="MH28" s="148"/>
      <c r="MI28" s="148"/>
      <c r="MJ28" s="148"/>
      <c r="MK28" s="148"/>
      <c r="ML28" s="148"/>
      <c r="MM28" s="148"/>
      <c r="MN28" s="148"/>
      <c r="MO28" s="148"/>
      <c r="MP28" s="148"/>
      <c r="MQ28" s="148"/>
      <c r="MR28" s="148"/>
      <c r="MS28" s="148"/>
      <c r="MT28" s="148"/>
      <c r="MU28" s="148"/>
      <c r="MV28" s="148"/>
      <c r="MW28" s="148"/>
      <c r="MX28" s="148"/>
      <c r="MY28" s="148"/>
      <c r="MZ28" s="148"/>
      <c r="NA28" s="148"/>
      <c r="NB28" s="148"/>
      <c r="NC28" s="148"/>
      <c r="ND28" s="148"/>
      <c r="NE28" s="148"/>
      <c r="NF28" s="148"/>
      <c r="NG28" s="148"/>
      <c r="NH28" s="148"/>
      <c r="NI28" s="148"/>
      <c r="NJ28" s="148"/>
      <c r="NK28" s="148"/>
      <c r="NL28" s="148"/>
      <c r="NM28" s="148"/>
      <c r="NN28" s="148"/>
      <c r="NO28" s="148"/>
      <c r="NP28" s="148"/>
      <c r="NQ28" s="148"/>
      <c r="NR28" s="148"/>
      <c r="NS28" s="148"/>
      <c r="NT28" s="148"/>
      <c r="NU28" s="148"/>
      <c r="NV28" s="148"/>
      <c r="NW28" s="148"/>
      <c r="NX28" s="148"/>
      <c r="NY28" s="148"/>
      <c r="NZ28" s="148"/>
      <c r="OA28" s="148"/>
      <c r="OB28" s="148"/>
      <c r="OC28" s="148"/>
      <c r="OD28" s="148"/>
      <c r="OE28" s="148"/>
      <c r="OF28" s="148"/>
      <c r="OG28" s="148"/>
      <c r="OH28" s="148"/>
      <c r="OI28" s="148"/>
      <c r="OJ28" s="148"/>
      <c r="OK28" s="148"/>
      <c r="OL28" s="148"/>
      <c r="OM28" s="148"/>
      <c r="ON28" s="148"/>
      <c r="OO28" s="148"/>
      <c r="OP28" s="148"/>
      <c r="OQ28" s="148"/>
      <c r="OR28" s="148"/>
      <c r="OS28" s="148"/>
      <c r="OT28" s="148"/>
      <c r="OU28" s="148"/>
      <c r="OV28" s="148"/>
      <c r="OW28" s="148"/>
      <c r="OX28" s="148"/>
      <c r="OY28" s="148"/>
      <c r="OZ28" s="148"/>
      <c r="PA28" s="148"/>
      <c r="PB28" s="148"/>
      <c r="PC28" s="148"/>
      <c r="PD28" s="148"/>
      <c r="PE28" s="148"/>
      <c r="PF28" s="148"/>
      <c r="PG28" s="148"/>
      <c r="PH28" s="148"/>
      <c r="PI28" s="148"/>
      <c r="PJ28" s="148"/>
      <c r="PK28" s="148"/>
      <c r="PL28" s="148"/>
      <c r="PM28" s="148"/>
      <c r="PN28" s="148"/>
      <c r="PO28" s="148"/>
      <c r="PP28" s="148"/>
      <c r="PQ28" s="148"/>
      <c r="PR28" s="148"/>
      <c r="PS28" s="148"/>
      <c r="PT28" s="148"/>
      <c r="PU28" s="148"/>
      <c r="PV28" s="148"/>
      <c r="PW28" s="148"/>
      <c r="PX28" s="148"/>
      <c r="PY28" s="148"/>
      <c r="PZ28" s="148"/>
      <c r="QA28" s="148"/>
      <c r="QB28" s="148"/>
      <c r="QC28" s="148"/>
      <c r="QD28" s="148"/>
      <c r="QE28" s="148"/>
      <c r="QF28" s="148"/>
      <c r="QG28" s="148"/>
      <c r="QH28" s="148"/>
      <c r="QI28" s="148"/>
      <c r="QJ28" s="148"/>
      <c r="QK28" s="148"/>
      <c r="QL28" s="148"/>
      <c r="QM28" s="148"/>
      <c r="QN28" s="148"/>
      <c r="QO28" s="148"/>
      <c r="QP28" s="148"/>
      <c r="QQ28" s="148"/>
      <c r="QR28" s="148"/>
      <c r="QS28" s="148"/>
      <c r="QT28" s="148"/>
      <c r="QU28" s="148"/>
      <c r="QV28" s="148"/>
      <c r="QW28" s="148"/>
      <c r="QX28" s="148"/>
      <c r="QY28" s="148"/>
      <c r="QZ28" s="148"/>
      <c r="RA28" s="148"/>
      <c r="RB28" s="148"/>
      <c r="RC28" s="148"/>
      <c r="RD28" s="148"/>
      <c r="RE28" s="148"/>
      <c r="RF28" s="148"/>
      <c r="RG28" s="148"/>
      <c r="RH28" s="148"/>
      <c r="RI28" s="148"/>
      <c r="RJ28" s="148"/>
      <c r="RK28" s="148"/>
      <c r="RL28" s="148"/>
      <c r="RM28" s="148"/>
      <c r="RN28" s="148"/>
      <c r="RO28" s="148"/>
      <c r="RP28" s="148"/>
      <c r="RQ28" s="148"/>
      <c r="RR28" s="148"/>
      <c r="RS28" s="148"/>
      <c r="RT28" s="148"/>
      <c r="RU28" s="148"/>
      <c r="RV28" s="148"/>
      <c r="RW28" s="148"/>
      <c r="RX28" s="148"/>
      <c r="RY28" s="148"/>
      <c r="RZ28" s="148"/>
      <c r="SA28" s="148"/>
      <c r="SB28" s="148"/>
      <c r="SC28" s="148"/>
      <c r="SD28" s="148"/>
      <c r="SE28" s="148"/>
      <c r="SF28" s="148"/>
      <c r="SG28" s="148"/>
      <c r="SH28" s="148"/>
    </row>
    <row r="29" spans="1:502" s="25" customFormat="1" ht="15" customHeight="1" x14ac:dyDescent="0.2">
      <c r="A29" s="50"/>
      <c r="B29" s="130"/>
      <c r="C29" s="27"/>
      <c r="D29" s="303" t="s">
        <v>218</v>
      </c>
      <c r="E29" s="814">
        <v>1</v>
      </c>
      <c r="F29" s="814">
        <v>1</v>
      </c>
      <c r="G29" s="814">
        <v>1</v>
      </c>
      <c r="H29" s="814">
        <v>1</v>
      </c>
      <c r="I29" s="814">
        <v>0</v>
      </c>
      <c r="J29" s="141"/>
      <c r="K29" s="40"/>
      <c r="L29" s="1866" t="s">
        <v>604</v>
      </c>
      <c r="M29" s="1867"/>
      <c r="N29" s="1867"/>
      <c r="O29" s="1867"/>
      <c r="P29" s="1867"/>
      <c r="Q29" s="1867"/>
      <c r="R29" s="1867"/>
      <c r="S29" s="1867"/>
      <c r="T29" s="1867"/>
      <c r="U29" s="1868"/>
      <c r="V29" s="144"/>
      <c r="W29" s="214"/>
      <c r="X29" s="174"/>
      <c r="Y29" s="174"/>
      <c r="Z29" s="174"/>
      <c r="AA29" s="174"/>
      <c r="AB29" s="174"/>
      <c r="AC29" s="174"/>
      <c r="AD29" s="174"/>
      <c r="AE29" s="174"/>
      <c r="AF29" s="174"/>
      <c r="AG29" s="174"/>
      <c r="AH29" s="174"/>
      <c r="AI29" s="216"/>
      <c r="AJ29" s="174"/>
      <c r="AK29" s="175"/>
      <c r="AL29" s="175"/>
      <c r="AM29" s="175"/>
      <c r="AN29" s="175"/>
      <c r="AO29" s="175"/>
      <c r="AP29" s="175"/>
      <c r="AQ29" s="175"/>
      <c r="AR29" s="175"/>
      <c r="AS29" s="175"/>
      <c r="AT29" s="175"/>
      <c r="AU29" s="175"/>
      <c r="AV29" s="175"/>
      <c r="AW29" s="175"/>
      <c r="AX29" s="175"/>
      <c r="AY29" s="175"/>
      <c r="AZ29" s="175"/>
      <c r="BA29" s="175"/>
      <c r="BB29" s="175"/>
      <c r="BC29" s="175"/>
      <c r="BD29" s="175"/>
      <c r="BE29" s="175"/>
      <c r="BF29" s="175"/>
      <c r="BG29" s="175"/>
      <c r="BH29" s="175"/>
      <c r="BI29" s="175"/>
      <c r="BJ29" s="175"/>
      <c r="BK29" s="175"/>
      <c r="BL29" s="175"/>
      <c r="BM29" s="175"/>
      <c r="BN29" s="175"/>
      <c r="BO29" s="175"/>
      <c r="BP29" s="175"/>
      <c r="BQ29" s="175"/>
      <c r="BR29" s="175"/>
      <c r="BS29" s="175"/>
      <c r="BT29" s="175"/>
      <c r="BU29" s="175"/>
      <c r="BV29" s="175"/>
      <c r="BW29" s="175"/>
      <c r="BX29" s="175"/>
      <c r="BY29" s="175"/>
      <c r="BZ29" s="175"/>
      <c r="CA29" s="175"/>
      <c r="CB29" s="175"/>
      <c r="CC29" s="175"/>
      <c r="CD29" s="175"/>
      <c r="CE29" s="175"/>
      <c r="CF29" s="175"/>
      <c r="CG29" s="175"/>
      <c r="CH29" s="175"/>
      <c r="CI29" s="175"/>
      <c r="CJ29" s="175"/>
      <c r="CK29" s="174"/>
      <c r="CL29" s="174"/>
      <c r="CM29" s="148"/>
      <c r="CN29" s="148"/>
      <c r="CO29" s="148"/>
      <c r="CP29" s="148"/>
      <c r="CQ29" s="148"/>
      <c r="CR29" s="148"/>
      <c r="CS29" s="148"/>
      <c r="CT29" s="148"/>
      <c r="CU29" s="148"/>
      <c r="CV29" s="148"/>
      <c r="CW29" s="148"/>
      <c r="CX29" s="148"/>
      <c r="CY29" s="148"/>
      <c r="CZ29" s="148"/>
      <c r="DA29" s="148"/>
      <c r="DB29" s="148"/>
      <c r="DC29" s="148"/>
      <c r="DD29" s="148"/>
      <c r="DE29" s="148"/>
      <c r="DF29" s="148"/>
      <c r="DG29" s="148"/>
      <c r="DH29" s="148"/>
      <c r="DI29" s="148"/>
      <c r="DJ29" s="148"/>
      <c r="DK29" s="148"/>
      <c r="DL29" s="148"/>
      <c r="DM29" s="148"/>
      <c r="DN29" s="148"/>
      <c r="DO29" s="148"/>
      <c r="DP29" s="148"/>
      <c r="DQ29" s="148"/>
      <c r="DR29" s="148"/>
      <c r="DS29" s="148"/>
      <c r="DT29" s="148"/>
      <c r="DU29" s="148"/>
      <c r="DV29" s="148"/>
      <c r="DW29" s="148"/>
      <c r="DX29" s="148"/>
      <c r="DY29" s="148"/>
      <c r="DZ29" s="148"/>
      <c r="EA29" s="148"/>
      <c r="EB29" s="148"/>
      <c r="EC29" s="148"/>
      <c r="ED29" s="148"/>
      <c r="EE29" s="148"/>
      <c r="EF29" s="148"/>
      <c r="EG29" s="148"/>
      <c r="EH29" s="148"/>
      <c r="EI29" s="148"/>
      <c r="EJ29" s="148"/>
      <c r="EK29" s="148"/>
      <c r="EL29" s="148"/>
      <c r="EM29" s="148"/>
      <c r="EN29" s="148"/>
      <c r="EO29" s="148"/>
      <c r="EP29" s="148"/>
      <c r="EQ29" s="148"/>
      <c r="ER29" s="148"/>
      <c r="ES29" s="148"/>
      <c r="ET29" s="148"/>
      <c r="EU29" s="148"/>
      <c r="EV29" s="148"/>
      <c r="EW29" s="148"/>
      <c r="EX29" s="148"/>
      <c r="EY29" s="148"/>
      <c r="EZ29" s="148"/>
      <c r="FA29" s="148"/>
      <c r="FB29" s="148"/>
      <c r="FC29" s="148"/>
      <c r="FD29" s="148"/>
      <c r="FE29" s="148"/>
      <c r="FF29" s="148"/>
      <c r="FG29" s="148"/>
      <c r="FH29" s="148"/>
      <c r="FI29" s="148"/>
      <c r="FJ29" s="148"/>
      <c r="FK29" s="148"/>
      <c r="FL29" s="148"/>
      <c r="FM29" s="148"/>
      <c r="FN29" s="148"/>
      <c r="FO29" s="148"/>
      <c r="FP29" s="148"/>
      <c r="FQ29" s="148"/>
      <c r="FR29" s="148"/>
      <c r="FS29" s="148"/>
      <c r="FT29" s="148"/>
      <c r="FU29" s="148"/>
      <c r="FV29" s="148"/>
      <c r="FW29" s="148"/>
      <c r="FX29" s="148"/>
      <c r="FY29" s="148"/>
      <c r="FZ29" s="148"/>
      <c r="GA29" s="148"/>
      <c r="GB29" s="148"/>
      <c r="GC29" s="148"/>
      <c r="GD29" s="148"/>
      <c r="GE29" s="148"/>
      <c r="GF29" s="148"/>
      <c r="GG29" s="148"/>
      <c r="GH29" s="148"/>
      <c r="GI29" s="148"/>
      <c r="GJ29" s="148"/>
      <c r="GK29" s="148"/>
      <c r="GL29" s="148"/>
      <c r="GM29" s="148"/>
      <c r="GN29" s="148"/>
      <c r="GO29" s="148"/>
      <c r="GP29" s="148"/>
      <c r="GQ29" s="148"/>
      <c r="GR29" s="148"/>
      <c r="GS29" s="148"/>
      <c r="GT29" s="148"/>
      <c r="GU29" s="148"/>
      <c r="GV29" s="148"/>
      <c r="GW29" s="148"/>
      <c r="GX29" s="148"/>
      <c r="GY29" s="148"/>
      <c r="GZ29" s="148"/>
      <c r="HA29" s="148"/>
      <c r="HB29" s="148"/>
      <c r="HC29" s="148"/>
      <c r="HD29" s="148"/>
      <c r="HE29" s="148"/>
      <c r="HF29" s="148"/>
      <c r="HG29" s="148"/>
      <c r="HH29" s="148"/>
      <c r="HI29" s="148"/>
      <c r="HJ29" s="148"/>
      <c r="HK29" s="148"/>
      <c r="HL29" s="148"/>
      <c r="HM29" s="148"/>
      <c r="HN29" s="148"/>
      <c r="HO29" s="148"/>
      <c r="HP29" s="148"/>
      <c r="HQ29" s="148"/>
      <c r="HR29" s="148"/>
      <c r="HS29" s="148"/>
      <c r="HT29" s="148"/>
      <c r="HU29" s="148"/>
      <c r="HV29" s="148"/>
      <c r="HW29" s="148"/>
      <c r="HX29" s="148"/>
      <c r="HY29" s="148"/>
      <c r="HZ29" s="148"/>
      <c r="IA29" s="148"/>
      <c r="IB29" s="148"/>
      <c r="IC29" s="148"/>
      <c r="ID29" s="148"/>
      <c r="IE29" s="148"/>
      <c r="IF29" s="148"/>
      <c r="IG29" s="148"/>
      <c r="IH29" s="148"/>
      <c r="II29" s="148"/>
      <c r="IJ29" s="148"/>
      <c r="IK29" s="148"/>
      <c r="IL29" s="148"/>
      <c r="IM29" s="148"/>
      <c r="IN29" s="148"/>
      <c r="IO29" s="148"/>
      <c r="IP29" s="148"/>
      <c r="IQ29" s="148"/>
      <c r="IR29" s="148"/>
      <c r="IS29" s="148"/>
      <c r="IT29" s="148"/>
      <c r="IU29" s="148"/>
      <c r="IV29" s="148"/>
      <c r="IW29" s="148"/>
      <c r="IX29" s="148"/>
      <c r="IY29" s="148"/>
      <c r="IZ29" s="148"/>
      <c r="JA29" s="148"/>
      <c r="JB29" s="148"/>
      <c r="JC29" s="148"/>
      <c r="JD29" s="148"/>
      <c r="JE29" s="148"/>
      <c r="JF29" s="148"/>
      <c r="JG29" s="148"/>
      <c r="JH29" s="148"/>
      <c r="JI29" s="148"/>
      <c r="JJ29" s="148"/>
      <c r="JK29" s="148"/>
      <c r="JL29" s="148"/>
      <c r="JM29" s="148"/>
      <c r="JN29" s="148"/>
      <c r="JO29" s="148"/>
      <c r="JP29" s="148"/>
      <c r="JQ29" s="148"/>
      <c r="JR29" s="148"/>
      <c r="JS29" s="148"/>
      <c r="JT29" s="148"/>
      <c r="JU29" s="148"/>
      <c r="JV29" s="148"/>
      <c r="JW29" s="148"/>
      <c r="JX29" s="148"/>
      <c r="JY29" s="148"/>
      <c r="JZ29" s="148"/>
      <c r="KA29" s="148"/>
      <c r="KB29" s="148"/>
      <c r="KC29" s="148"/>
      <c r="KD29" s="148"/>
      <c r="KE29" s="148"/>
      <c r="KF29" s="148"/>
      <c r="KG29" s="148"/>
      <c r="KH29" s="148"/>
      <c r="KI29" s="148"/>
      <c r="KJ29" s="148"/>
      <c r="KK29" s="148"/>
      <c r="KL29" s="148"/>
      <c r="KM29" s="148"/>
      <c r="KN29" s="148"/>
      <c r="KO29" s="148"/>
      <c r="KP29" s="148"/>
      <c r="KQ29" s="148"/>
      <c r="KR29" s="148"/>
      <c r="KS29" s="148"/>
      <c r="KT29" s="148"/>
      <c r="KU29" s="148"/>
      <c r="KV29" s="148"/>
      <c r="KW29" s="148"/>
      <c r="KX29" s="148"/>
      <c r="KY29" s="148"/>
      <c r="KZ29" s="148"/>
      <c r="LA29" s="148"/>
      <c r="LB29" s="148"/>
      <c r="LC29" s="148"/>
      <c r="LD29" s="148"/>
      <c r="LE29" s="148"/>
      <c r="LF29" s="148"/>
      <c r="LG29" s="148"/>
      <c r="LH29" s="148"/>
      <c r="LI29" s="148"/>
      <c r="LJ29" s="148"/>
      <c r="LK29" s="148"/>
      <c r="LL29" s="148"/>
      <c r="LM29" s="148"/>
      <c r="LN29" s="148"/>
      <c r="LO29" s="148"/>
      <c r="LP29" s="148"/>
      <c r="LQ29" s="148"/>
      <c r="LR29" s="148"/>
      <c r="LS29" s="148"/>
      <c r="LT29" s="148"/>
      <c r="LU29" s="148"/>
      <c r="LV29" s="148"/>
      <c r="LW29" s="148"/>
      <c r="LX29" s="148"/>
      <c r="LY29" s="148"/>
      <c r="LZ29" s="148"/>
      <c r="MA29" s="148"/>
      <c r="MB29" s="148"/>
      <c r="MC29" s="148"/>
      <c r="MD29" s="148"/>
      <c r="ME29" s="148"/>
      <c r="MF29" s="148"/>
      <c r="MG29" s="148"/>
      <c r="MH29" s="148"/>
      <c r="MI29" s="148"/>
      <c r="MJ29" s="148"/>
      <c r="MK29" s="148"/>
      <c r="ML29" s="148"/>
      <c r="MM29" s="148"/>
      <c r="MN29" s="148"/>
      <c r="MO29" s="148"/>
      <c r="MP29" s="148"/>
      <c r="MQ29" s="148"/>
      <c r="MR29" s="148"/>
      <c r="MS29" s="148"/>
      <c r="MT29" s="148"/>
      <c r="MU29" s="148"/>
      <c r="MV29" s="148"/>
      <c r="MW29" s="148"/>
      <c r="MX29" s="148"/>
      <c r="MY29" s="148"/>
      <c r="MZ29" s="148"/>
      <c r="NA29" s="148"/>
      <c r="NB29" s="148"/>
      <c r="NC29" s="148"/>
      <c r="ND29" s="148"/>
      <c r="NE29" s="148"/>
      <c r="NF29" s="148"/>
      <c r="NG29" s="148"/>
      <c r="NH29" s="148"/>
      <c r="NI29" s="148"/>
      <c r="NJ29" s="148"/>
      <c r="NK29" s="148"/>
      <c r="NL29" s="148"/>
      <c r="NM29" s="148"/>
      <c r="NN29" s="148"/>
      <c r="NO29" s="148"/>
      <c r="NP29" s="148"/>
      <c r="NQ29" s="148"/>
      <c r="NR29" s="148"/>
      <c r="NS29" s="148"/>
      <c r="NT29" s="148"/>
      <c r="NU29" s="148"/>
      <c r="NV29" s="148"/>
      <c r="NW29" s="148"/>
      <c r="NX29" s="148"/>
      <c r="NY29" s="148"/>
      <c r="NZ29" s="148"/>
      <c r="OA29" s="148"/>
      <c r="OB29" s="148"/>
      <c r="OC29" s="148"/>
      <c r="OD29" s="148"/>
      <c r="OE29" s="148"/>
      <c r="OF29" s="148"/>
      <c r="OG29" s="148"/>
      <c r="OH29" s="148"/>
      <c r="OI29" s="148"/>
      <c r="OJ29" s="148"/>
      <c r="OK29" s="148"/>
      <c r="OL29" s="148"/>
      <c r="OM29" s="148"/>
      <c r="ON29" s="148"/>
      <c r="OO29" s="148"/>
      <c r="OP29" s="148"/>
      <c r="OQ29" s="148"/>
      <c r="OR29" s="148"/>
      <c r="OS29" s="148"/>
      <c r="OT29" s="148"/>
      <c r="OU29" s="148"/>
      <c r="OV29" s="148"/>
      <c r="OW29" s="148"/>
      <c r="OX29" s="148"/>
      <c r="OY29" s="148"/>
      <c r="OZ29" s="148"/>
      <c r="PA29" s="148"/>
      <c r="PB29" s="148"/>
      <c r="PC29" s="148"/>
      <c r="PD29" s="148"/>
      <c r="PE29" s="148"/>
      <c r="PF29" s="148"/>
      <c r="PG29" s="148"/>
      <c r="PH29" s="148"/>
      <c r="PI29" s="148"/>
      <c r="PJ29" s="148"/>
      <c r="PK29" s="148"/>
      <c r="PL29" s="148"/>
      <c r="PM29" s="148"/>
      <c r="PN29" s="148"/>
      <c r="PO29" s="148"/>
      <c r="PP29" s="148"/>
      <c r="PQ29" s="148"/>
      <c r="PR29" s="148"/>
      <c r="PS29" s="148"/>
      <c r="PT29" s="148"/>
      <c r="PU29" s="148"/>
      <c r="PV29" s="148"/>
      <c r="PW29" s="148"/>
      <c r="PX29" s="148"/>
      <c r="PY29" s="148"/>
      <c r="PZ29" s="148"/>
      <c r="QA29" s="148"/>
      <c r="QB29" s="148"/>
      <c r="QC29" s="148"/>
      <c r="QD29" s="148"/>
      <c r="QE29" s="148"/>
      <c r="QF29" s="148"/>
      <c r="QG29" s="148"/>
      <c r="QH29" s="148"/>
      <c r="QI29" s="148"/>
      <c r="QJ29" s="148"/>
      <c r="QK29" s="148"/>
      <c r="QL29" s="148"/>
      <c r="QM29" s="148"/>
      <c r="QN29" s="148"/>
      <c r="QO29" s="148"/>
      <c r="QP29" s="148"/>
      <c r="QQ29" s="148"/>
      <c r="QR29" s="148"/>
      <c r="QS29" s="148"/>
      <c r="QT29" s="148"/>
      <c r="QU29" s="148"/>
      <c r="QV29" s="148"/>
      <c r="QW29" s="148"/>
      <c r="QX29" s="148"/>
      <c r="QY29" s="148"/>
      <c r="QZ29" s="148"/>
      <c r="RA29" s="148"/>
      <c r="RB29" s="148"/>
      <c r="RC29" s="148"/>
      <c r="RD29" s="148"/>
      <c r="RE29" s="148"/>
      <c r="RF29" s="148"/>
      <c r="RG29" s="148"/>
      <c r="RH29" s="148"/>
      <c r="RI29" s="148"/>
      <c r="RJ29" s="148"/>
      <c r="RK29" s="148"/>
      <c r="RL29" s="148"/>
      <c r="RM29" s="148"/>
      <c r="RN29" s="148"/>
      <c r="RO29" s="148"/>
      <c r="RP29" s="148"/>
      <c r="RQ29" s="148"/>
      <c r="RR29" s="148"/>
      <c r="RS29" s="148"/>
      <c r="RT29" s="148"/>
      <c r="RU29" s="148"/>
      <c r="RV29" s="148"/>
      <c r="RW29" s="148"/>
      <c r="RX29" s="148"/>
      <c r="RY29" s="148"/>
      <c r="RZ29" s="148"/>
      <c r="SA29" s="148"/>
      <c r="SB29" s="148"/>
      <c r="SC29" s="148"/>
      <c r="SD29" s="148"/>
      <c r="SE29" s="148"/>
      <c r="SF29" s="148"/>
      <c r="SG29" s="148"/>
      <c r="SH29" s="148"/>
    </row>
    <row r="30" spans="1:502" s="25" customFormat="1" ht="15" customHeight="1" x14ac:dyDescent="0.2">
      <c r="A30" s="50"/>
      <c r="B30" s="130"/>
      <c r="C30" s="27"/>
      <c r="D30" s="303" t="s">
        <v>715</v>
      </c>
      <c r="E30" s="814">
        <v>1</v>
      </c>
      <c r="F30" s="814">
        <v>1</v>
      </c>
      <c r="G30" s="814">
        <v>1</v>
      </c>
      <c r="H30" s="814">
        <v>1</v>
      </c>
      <c r="I30" s="814">
        <v>0</v>
      </c>
      <c r="J30" s="141"/>
      <c r="K30" s="40"/>
      <c r="L30" s="86"/>
      <c r="M30" s="1819" t="s">
        <v>605</v>
      </c>
      <c r="N30" s="1820"/>
      <c r="O30" s="1820"/>
      <c r="P30" s="1820"/>
      <c r="Q30" s="1820"/>
      <c r="R30" s="1821"/>
      <c r="S30" s="151">
        <v>2.5000000000000001E-2</v>
      </c>
      <c r="T30" s="151">
        <f t="shared" ref="T30:T34" si="1">S30*4</f>
        <v>0.1</v>
      </c>
      <c r="U30" s="151">
        <v>3.5000000000000003E-2</v>
      </c>
      <c r="V30" s="144"/>
      <c r="W30" s="214"/>
      <c r="X30" s="174"/>
      <c r="Y30" s="174"/>
      <c r="Z30" s="174"/>
      <c r="AA30" s="174"/>
      <c r="AB30" s="174"/>
      <c r="AC30" s="174"/>
      <c r="AD30" s="174"/>
      <c r="AE30" s="174"/>
      <c r="AF30" s="174"/>
      <c r="AG30" s="174"/>
      <c r="AH30" s="174"/>
      <c r="AI30" s="216"/>
      <c r="AJ30" s="174"/>
      <c r="AK30" s="175"/>
      <c r="AL30" s="175"/>
      <c r="AM30" s="175"/>
      <c r="AN30" s="175"/>
      <c r="AO30" s="175"/>
      <c r="AP30" s="175"/>
      <c r="AQ30" s="175"/>
      <c r="AR30" s="175"/>
      <c r="AS30" s="175"/>
      <c r="AT30" s="175"/>
      <c r="AU30" s="175"/>
      <c r="AV30" s="175"/>
      <c r="AW30" s="175"/>
      <c r="AX30" s="175"/>
      <c r="AY30" s="175"/>
      <c r="AZ30" s="175"/>
      <c r="BA30" s="175"/>
      <c r="BB30" s="175"/>
      <c r="BC30" s="175"/>
      <c r="BD30" s="175"/>
      <c r="BE30" s="175"/>
      <c r="BF30" s="175"/>
      <c r="BG30" s="175"/>
      <c r="BH30" s="175"/>
      <c r="BI30" s="175"/>
      <c r="BJ30" s="175"/>
      <c r="BK30" s="175"/>
      <c r="BL30" s="175"/>
      <c r="BM30" s="175"/>
      <c r="BN30" s="175"/>
      <c r="BO30" s="175"/>
      <c r="BP30" s="175"/>
      <c r="BQ30" s="175"/>
      <c r="BR30" s="175"/>
      <c r="BS30" s="175"/>
      <c r="BT30" s="175"/>
      <c r="BU30" s="175"/>
      <c r="BV30" s="175"/>
      <c r="BW30" s="175"/>
      <c r="BX30" s="175"/>
      <c r="BY30" s="175"/>
      <c r="BZ30" s="175"/>
      <c r="CA30" s="175"/>
      <c r="CB30" s="175"/>
      <c r="CC30" s="175"/>
      <c r="CD30" s="175"/>
      <c r="CE30" s="175"/>
      <c r="CF30" s="175"/>
      <c r="CG30" s="175"/>
      <c r="CH30" s="175"/>
      <c r="CI30" s="175"/>
      <c r="CJ30" s="175"/>
      <c r="CK30" s="174"/>
      <c r="CL30" s="174"/>
      <c r="CM30" s="148"/>
      <c r="CN30" s="148"/>
      <c r="CO30" s="148"/>
      <c r="CP30" s="148"/>
      <c r="CQ30" s="148"/>
      <c r="CR30" s="148"/>
      <c r="CS30" s="148"/>
      <c r="CT30" s="148"/>
      <c r="CU30" s="148"/>
      <c r="CV30" s="148"/>
      <c r="CW30" s="148"/>
      <c r="CX30" s="148"/>
      <c r="CY30" s="148"/>
      <c r="CZ30" s="148"/>
      <c r="DA30" s="148"/>
      <c r="DB30" s="148"/>
      <c r="DC30" s="148"/>
      <c r="DD30" s="148"/>
      <c r="DE30" s="148"/>
      <c r="DF30" s="148"/>
      <c r="DG30" s="148"/>
      <c r="DH30" s="148"/>
      <c r="DI30" s="148"/>
      <c r="DJ30" s="148"/>
      <c r="DK30" s="148"/>
      <c r="DL30" s="148"/>
      <c r="DM30" s="148"/>
      <c r="DN30" s="148"/>
      <c r="DO30" s="148"/>
      <c r="DP30" s="148"/>
      <c r="DQ30" s="148"/>
      <c r="DR30" s="148"/>
      <c r="DS30" s="148"/>
      <c r="DT30" s="148"/>
      <c r="DU30" s="148"/>
      <c r="DV30" s="148"/>
      <c r="DW30" s="148"/>
      <c r="DX30" s="148"/>
      <c r="DY30" s="148"/>
      <c r="DZ30" s="148"/>
      <c r="EA30" s="148"/>
      <c r="EB30" s="148"/>
      <c r="EC30" s="148"/>
      <c r="ED30" s="148"/>
      <c r="EE30" s="148"/>
      <c r="EF30" s="148"/>
      <c r="EG30" s="148"/>
      <c r="EH30" s="148"/>
      <c r="EI30" s="148"/>
      <c r="EJ30" s="148"/>
      <c r="EK30" s="148"/>
      <c r="EL30" s="148"/>
      <c r="EM30" s="148"/>
      <c r="EN30" s="148"/>
      <c r="EO30" s="148"/>
      <c r="EP30" s="148"/>
      <c r="EQ30" s="148"/>
      <c r="ER30" s="148"/>
      <c r="ES30" s="148"/>
      <c r="ET30" s="148"/>
      <c r="EU30" s="148"/>
      <c r="EV30" s="148"/>
      <c r="EW30" s="148"/>
      <c r="EX30" s="148"/>
      <c r="EY30" s="148"/>
      <c r="EZ30" s="148"/>
      <c r="FA30" s="148"/>
      <c r="FB30" s="148"/>
      <c r="FC30" s="148"/>
      <c r="FD30" s="148"/>
      <c r="FE30" s="148"/>
      <c r="FF30" s="148"/>
      <c r="FG30" s="148"/>
      <c r="FH30" s="148"/>
      <c r="FI30" s="148"/>
      <c r="FJ30" s="148"/>
      <c r="FK30" s="148"/>
      <c r="FL30" s="148"/>
      <c r="FM30" s="148"/>
      <c r="FN30" s="148"/>
      <c r="FO30" s="148"/>
      <c r="FP30" s="148"/>
      <c r="FQ30" s="148"/>
      <c r="FR30" s="148"/>
      <c r="FS30" s="148"/>
      <c r="FT30" s="148"/>
      <c r="FU30" s="148"/>
      <c r="FV30" s="148"/>
      <c r="FW30" s="148"/>
      <c r="FX30" s="148"/>
      <c r="FY30" s="148"/>
      <c r="FZ30" s="148"/>
      <c r="GA30" s="148"/>
      <c r="GB30" s="148"/>
      <c r="GC30" s="148"/>
      <c r="GD30" s="148"/>
      <c r="GE30" s="148"/>
      <c r="GF30" s="148"/>
      <c r="GG30" s="148"/>
      <c r="GH30" s="148"/>
      <c r="GI30" s="148"/>
      <c r="GJ30" s="148"/>
      <c r="GK30" s="148"/>
      <c r="GL30" s="148"/>
      <c r="GM30" s="148"/>
      <c r="GN30" s="148"/>
      <c r="GO30" s="148"/>
      <c r="GP30" s="148"/>
      <c r="GQ30" s="148"/>
      <c r="GR30" s="148"/>
      <c r="GS30" s="148"/>
      <c r="GT30" s="148"/>
      <c r="GU30" s="148"/>
      <c r="GV30" s="148"/>
      <c r="GW30" s="148"/>
      <c r="GX30" s="148"/>
      <c r="GY30" s="148"/>
      <c r="GZ30" s="148"/>
      <c r="HA30" s="148"/>
      <c r="HB30" s="148"/>
      <c r="HC30" s="148"/>
      <c r="HD30" s="148"/>
      <c r="HE30" s="148"/>
      <c r="HF30" s="148"/>
      <c r="HG30" s="148"/>
      <c r="HH30" s="148"/>
      <c r="HI30" s="148"/>
      <c r="HJ30" s="148"/>
      <c r="HK30" s="148"/>
      <c r="HL30" s="148"/>
      <c r="HM30" s="148"/>
      <c r="HN30" s="148"/>
      <c r="HO30" s="148"/>
      <c r="HP30" s="148"/>
      <c r="HQ30" s="148"/>
      <c r="HR30" s="148"/>
      <c r="HS30" s="148"/>
      <c r="HT30" s="148"/>
      <c r="HU30" s="148"/>
      <c r="HV30" s="148"/>
      <c r="HW30" s="148"/>
      <c r="HX30" s="148"/>
      <c r="HY30" s="148"/>
      <c r="HZ30" s="148"/>
      <c r="IA30" s="148"/>
      <c r="IB30" s="148"/>
      <c r="IC30" s="148"/>
      <c r="ID30" s="148"/>
      <c r="IE30" s="148"/>
      <c r="IF30" s="148"/>
      <c r="IG30" s="148"/>
      <c r="IH30" s="148"/>
      <c r="II30" s="148"/>
      <c r="IJ30" s="148"/>
      <c r="IK30" s="148"/>
      <c r="IL30" s="148"/>
      <c r="IM30" s="148"/>
      <c r="IN30" s="148"/>
      <c r="IO30" s="148"/>
      <c r="IP30" s="148"/>
      <c r="IQ30" s="148"/>
      <c r="IR30" s="148"/>
      <c r="IS30" s="148"/>
      <c r="IT30" s="148"/>
      <c r="IU30" s="148"/>
      <c r="IV30" s="148"/>
      <c r="IW30" s="148"/>
      <c r="IX30" s="148"/>
      <c r="IY30" s="148"/>
      <c r="IZ30" s="148"/>
      <c r="JA30" s="148"/>
      <c r="JB30" s="148"/>
      <c r="JC30" s="148"/>
      <c r="JD30" s="148"/>
      <c r="JE30" s="148"/>
      <c r="JF30" s="148"/>
      <c r="JG30" s="148"/>
      <c r="JH30" s="148"/>
      <c r="JI30" s="148"/>
      <c r="JJ30" s="148"/>
      <c r="JK30" s="148"/>
      <c r="JL30" s="148"/>
      <c r="JM30" s="148"/>
      <c r="JN30" s="148"/>
      <c r="JO30" s="148"/>
      <c r="JP30" s="148"/>
      <c r="JQ30" s="148"/>
      <c r="JR30" s="148"/>
      <c r="JS30" s="148"/>
      <c r="JT30" s="148"/>
      <c r="JU30" s="148"/>
      <c r="JV30" s="148"/>
      <c r="JW30" s="148"/>
      <c r="JX30" s="148"/>
      <c r="JY30" s="148"/>
      <c r="JZ30" s="148"/>
      <c r="KA30" s="148"/>
      <c r="KB30" s="148"/>
      <c r="KC30" s="148"/>
      <c r="KD30" s="148"/>
      <c r="KE30" s="148"/>
      <c r="KF30" s="148"/>
      <c r="KG30" s="148"/>
      <c r="KH30" s="148"/>
      <c r="KI30" s="148"/>
      <c r="KJ30" s="148"/>
      <c r="KK30" s="148"/>
      <c r="KL30" s="148"/>
      <c r="KM30" s="148"/>
      <c r="KN30" s="148"/>
      <c r="KO30" s="148"/>
      <c r="KP30" s="148"/>
      <c r="KQ30" s="148"/>
      <c r="KR30" s="148"/>
      <c r="KS30" s="148"/>
      <c r="KT30" s="148"/>
      <c r="KU30" s="148"/>
      <c r="KV30" s="148"/>
      <c r="KW30" s="148"/>
      <c r="KX30" s="148"/>
      <c r="KY30" s="148"/>
      <c r="KZ30" s="148"/>
      <c r="LA30" s="148"/>
      <c r="LB30" s="148"/>
      <c r="LC30" s="148"/>
      <c r="LD30" s="148"/>
      <c r="LE30" s="148"/>
      <c r="LF30" s="148"/>
      <c r="LG30" s="148"/>
      <c r="LH30" s="148"/>
      <c r="LI30" s="148"/>
      <c r="LJ30" s="148"/>
      <c r="LK30" s="148"/>
      <c r="LL30" s="148"/>
      <c r="LM30" s="148"/>
      <c r="LN30" s="148"/>
      <c r="LO30" s="148"/>
      <c r="LP30" s="148"/>
      <c r="LQ30" s="148"/>
      <c r="LR30" s="148"/>
      <c r="LS30" s="148"/>
      <c r="LT30" s="148"/>
      <c r="LU30" s="148"/>
      <c r="LV30" s="148"/>
      <c r="LW30" s="148"/>
      <c r="LX30" s="148"/>
      <c r="LY30" s="148"/>
      <c r="LZ30" s="148"/>
      <c r="MA30" s="148"/>
      <c r="MB30" s="148"/>
      <c r="MC30" s="148"/>
      <c r="MD30" s="148"/>
      <c r="ME30" s="148"/>
      <c r="MF30" s="148"/>
      <c r="MG30" s="148"/>
      <c r="MH30" s="148"/>
      <c r="MI30" s="148"/>
      <c r="MJ30" s="148"/>
      <c r="MK30" s="148"/>
      <c r="ML30" s="148"/>
      <c r="MM30" s="148"/>
      <c r="MN30" s="148"/>
      <c r="MO30" s="148"/>
      <c r="MP30" s="148"/>
      <c r="MQ30" s="148"/>
      <c r="MR30" s="148"/>
      <c r="MS30" s="148"/>
      <c r="MT30" s="148"/>
      <c r="MU30" s="148"/>
      <c r="MV30" s="148"/>
      <c r="MW30" s="148"/>
      <c r="MX30" s="148"/>
      <c r="MY30" s="148"/>
      <c r="MZ30" s="148"/>
      <c r="NA30" s="148"/>
      <c r="NB30" s="148"/>
      <c r="NC30" s="148"/>
      <c r="ND30" s="148"/>
      <c r="NE30" s="148"/>
      <c r="NF30" s="148"/>
      <c r="NG30" s="148"/>
      <c r="NH30" s="148"/>
      <c r="NI30" s="148"/>
      <c r="NJ30" s="148"/>
      <c r="NK30" s="148"/>
      <c r="NL30" s="148"/>
      <c r="NM30" s="148"/>
      <c r="NN30" s="148"/>
      <c r="NO30" s="148"/>
      <c r="NP30" s="148"/>
      <c r="NQ30" s="148"/>
      <c r="NR30" s="148"/>
      <c r="NS30" s="148"/>
      <c r="NT30" s="148"/>
      <c r="NU30" s="148"/>
      <c r="NV30" s="148"/>
      <c r="NW30" s="148"/>
      <c r="NX30" s="148"/>
      <c r="NY30" s="148"/>
      <c r="NZ30" s="148"/>
      <c r="OA30" s="148"/>
      <c r="OB30" s="148"/>
      <c r="OC30" s="148"/>
      <c r="OD30" s="148"/>
      <c r="OE30" s="148"/>
      <c r="OF30" s="148"/>
      <c r="OG30" s="148"/>
      <c r="OH30" s="148"/>
      <c r="OI30" s="148"/>
      <c r="OJ30" s="148"/>
      <c r="OK30" s="148"/>
      <c r="OL30" s="148"/>
      <c r="OM30" s="148"/>
      <c r="ON30" s="148"/>
      <c r="OO30" s="148"/>
      <c r="OP30" s="148"/>
      <c r="OQ30" s="148"/>
      <c r="OR30" s="148"/>
      <c r="OS30" s="148"/>
      <c r="OT30" s="148"/>
      <c r="OU30" s="148"/>
      <c r="OV30" s="148"/>
      <c r="OW30" s="148"/>
      <c r="OX30" s="148"/>
      <c r="OY30" s="148"/>
      <c r="OZ30" s="148"/>
      <c r="PA30" s="148"/>
      <c r="PB30" s="148"/>
      <c r="PC30" s="148"/>
      <c r="PD30" s="148"/>
      <c r="PE30" s="148"/>
      <c r="PF30" s="148"/>
      <c r="PG30" s="148"/>
      <c r="PH30" s="148"/>
      <c r="PI30" s="148"/>
      <c r="PJ30" s="148"/>
      <c r="PK30" s="148"/>
      <c r="PL30" s="148"/>
      <c r="PM30" s="148"/>
      <c r="PN30" s="148"/>
      <c r="PO30" s="148"/>
      <c r="PP30" s="148"/>
      <c r="PQ30" s="148"/>
      <c r="PR30" s="148"/>
      <c r="PS30" s="148"/>
      <c r="PT30" s="148"/>
      <c r="PU30" s="148"/>
      <c r="PV30" s="148"/>
      <c r="PW30" s="148"/>
      <c r="PX30" s="148"/>
      <c r="PY30" s="148"/>
      <c r="PZ30" s="148"/>
      <c r="QA30" s="148"/>
      <c r="QB30" s="148"/>
      <c r="QC30" s="148"/>
      <c r="QD30" s="148"/>
      <c r="QE30" s="148"/>
      <c r="QF30" s="148"/>
      <c r="QG30" s="148"/>
      <c r="QH30" s="148"/>
      <c r="QI30" s="148"/>
      <c r="QJ30" s="148"/>
      <c r="QK30" s="148"/>
      <c r="QL30" s="148"/>
      <c r="QM30" s="148"/>
      <c r="QN30" s="148"/>
      <c r="QO30" s="148"/>
      <c r="QP30" s="148"/>
      <c r="QQ30" s="148"/>
      <c r="QR30" s="148"/>
      <c r="QS30" s="148"/>
      <c r="QT30" s="148"/>
      <c r="QU30" s="148"/>
      <c r="QV30" s="148"/>
      <c r="QW30" s="148"/>
      <c r="QX30" s="148"/>
      <c r="QY30" s="148"/>
      <c r="QZ30" s="148"/>
      <c r="RA30" s="148"/>
      <c r="RB30" s="148"/>
      <c r="RC30" s="148"/>
      <c r="RD30" s="148"/>
      <c r="RE30" s="148"/>
      <c r="RF30" s="148"/>
      <c r="RG30" s="148"/>
      <c r="RH30" s="148"/>
      <c r="RI30" s="148"/>
      <c r="RJ30" s="148"/>
      <c r="RK30" s="148"/>
      <c r="RL30" s="148"/>
      <c r="RM30" s="148"/>
      <c r="RN30" s="148"/>
      <c r="RO30" s="148"/>
      <c r="RP30" s="148"/>
      <c r="RQ30" s="148"/>
      <c r="RR30" s="148"/>
      <c r="RS30" s="148"/>
      <c r="RT30" s="148"/>
      <c r="RU30" s="148"/>
      <c r="RV30" s="148"/>
      <c r="RW30" s="148"/>
      <c r="RX30" s="148"/>
      <c r="RY30" s="148"/>
      <c r="RZ30" s="148"/>
      <c r="SA30" s="148"/>
      <c r="SB30" s="148"/>
      <c r="SC30" s="148"/>
      <c r="SD30" s="148"/>
      <c r="SE30" s="148"/>
      <c r="SF30" s="148"/>
      <c r="SG30" s="148"/>
      <c r="SH30" s="148"/>
    </row>
    <row r="31" spans="1:502" s="25" customFormat="1" ht="15" customHeight="1" x14ac:dyDescent="0.2">
      <c r="A31" s="50"/>
      <c r="B31" s="130"/>
      <c r="C31" s="1830" t="s">
        <v>395</v>
      </c>
      <c r="D31" s="1830"/>
      <c r="E31" s="1830" t="s">
        <v>210</v>
      </c>
      <c r="F31" s="1830"/>
      <c r="G31" s="1830"/>
      <c r="H31" s="1830"/>
      <c r="I31" s="1830"/>
      <c r="J31" s="141"/>
      <c r="K31" s="40"/>
      <c r="L31" s="86"/>
      <c r="M31" s="1819" t="s">
        <v>606</v>
      </c>
      <c r="N31" s="1820"/>
      <c r="O31" s="1820"/>
      <c r="P31" s="1820"/>
      <c r="Q31" s="1820"/>
      <c r="R31" s="1821"/>
      <c r="S31" s="151">
        <v>2.5000000000000001E-2</v>
      </c>
      <c r="T31" s="30">
        <f t="shared" si="1"/>
        <v>0.1</v>
      </c>
      <c r="U31" s="151">
        <v>3.5000000000000003E-2</v>
      </c>
      <c r="V31" s="144"/>
      <c r="W31" s="214"/>
      <c r="X31" s="174"/>
      <c r="Y31" s="174"/>
      <c r="Z31" s="174"/>
      <c r="AA31" s="174"/>
      <c r="AB31" s="174"/>
      <c r="AC31" s="174"/>
      <c r="AD31" s="174"/>
      <c r="AE31" s="174"/>
      <c r="AF31" s="174"/>
      <c r="AG31" s="174"/>
      <c r="AH31" s="174"/>
      <c r="AI31" s="216"/>
      <c r="AJ31" s="174"/>
      <c r="AK31" s="175"/>
      <c r="AL31" s="175"/>
      <c r="AM31" s="175"/>
      <c r="AN31" s="175"/>
      <c r="AO31" s="175"/>
      <c r="AP31" s="175"/>
      <c r="AQ31" s="175"/>
      <c r="AR31" s="175"/>
      <c r="AS31" s="175"/>
      <c r="AT31" s="175"/>
      <c r="AU31" s="175"/>
      <c r="AV31" s="175"/>
      <c r="AW31" s="175"/>
      <c r="AX31" s="175"/>
      <c r="AY31" s="175"/>
      <c r="AZ31" s="175"/>
      <c r="BA31" s="175"/>
      <c r="BB31" s="175"/>
      <c r="BC31" s="175"/>
      <c r="BD31" s="175"/>
      <c r="BE31" s="175"/>
      <c r="BF31" s="175"/>
      <c r="BG31" s="175"/>
      <c r="BH31" s="175"/>
      <c r="BI31" s="175"/>
      <c r="BJ31" s="175"/>
      <c r="BK31" s="175"/>
      <c r="BL31" s="175"/>
      <c r="BM31" s="175"/>
      <c r="BN31" s="175"/>
      <c r="BO31" s="175"/>
      <c r="BP31" s="175"/>
      <c r="BQ31" s="175"/>
      <c r="BR31" s="175"/>
      <c r="BS31" s="175"/>
      <c r="BT31" s="175"/>
      <c r="BU31" s="175"/>
      <c r="BV31" s="175"/>
      <c r="BW31" s="175"/>
      <c r="BX31" s="175"/>
      <c r="BY31" s="175"/>
      <c r="BZ31" s="175"/>
      <c r="CA31" s="175"/>
      <c r="CB31" s="175"/>
      <c r="CC31" s="175"/>
      <c r="CD31" s="175"/>
      <c r="CE31" s="175"/>
      <c r="CF31" s="175"/>
      <c r="CG31" s="175"/>
      <c r="CH31" s="175"/>
      <c r="CI31" s="175"/>
      <c r="CJ31" s="175"/>
      <c r="CK31" s="174"/>
      <c r="CL31" s="174"/>
      <c r="CM31" s="148"/>
      <c r="CN31" s="148"/>
      <c r="CO31" s="148"/>
      <c r="CP31" s="148"/>
      <c r="CQ31" s="148"/>
      <c r="CR31" s="148"/>
      <c r="CS31" s="148"/>
      <c r="CT31" s="148"/>
      <c r="CU31" s="148"/>
      <c r="CV31" s="148"/>
      <c r="CW31" s="148"/>
      <c r="CX31" s="148"/>
      <c r="CY31" s="148"/>
      <c r="CZ31" s="148"/>
      <c r="DA31" s="148"/>
      <c r="DB31" s="148"/>
      <c r="DC31" s="148"/>
      <c r="DD31" s="148"/>
      <c r="DE31" s="148"/>
      <c r="DF31" s="148"/>
      <c r="DG31" s="148"/>
      <c r="DH31" s="148"/>
      <c r="DI31" s="148"/>
      <c r="DJ31" s="148"/>
      <c r="DK31" s="148"/>
      <c r="DL31" s="148"/>
      <c r="DM31" s="148"/>
      <c r="DN31" s="148"/>
      <c r="DO31" s="148"/>
      <c r="DP31" s="148"/>
      <c r="DQ31" s="148"/>
      <c r="DR31" s="148"/>
      <c r="DS31" s="148"/>
      <c r="DT31" s="148"/>
      <c r="DU31" s="148"/>
      <c r="DV31" s="148"/>
      <c r="DW31" s="148"/>
      <c r="DX31" s="148"/>
      <c r="DY31" s="148"/>
      <c r="DZ31" s="148"/>
      <c r="EA31" s="148"/>
      <c r="EB31" s="148"/>
      <c r="EC31" s="148"/>
      <c r="ED31" s="148"/>
      <c r="EE31" s="148"/>
      <c r="EF31" s="148"/>
      <c r="EG31" s="148"/>
      <c r="EH31" s="148"/>
      <c r="EI31" s="148"/>
      <c r="EJ31" s="148"/>
      <c r="EK31" s="148"/>
      <c r="EL31" s="148"/>
      <c r="EM31" s="148"/>
      <c r="EN31" s="148"/>
      <c r="EO31" s="148"/>
      <c r="EP31" s="148"/>
      <c r="EQ31" s="148"/>
      <c r="ER31" s="148"/>
      <c r="ES31" s="148"/>
      <c r="ET31" s="148"/>
      <c r="EU31" s="148"/>
      <c r="EV31" s="148"/>
      <c r="EW31" s="148"/>
      <c r="EX31" s="148"/>
      <c r="EY31" s="148"/>
      <c r="EZ31" s="148"/>
      <c r="FA31" s="148"/>
      <c r="FB31" s="148"/>
      <c r="FC31" s="148"/>
      <c r="FD31" s="148"/>
      <c r="FE31" s="148"/>
      <c r="FF31" s="148"/>
      <c r="FG31" s="148"/>
      <c r="FH31" s="148"/>
      <c r="FI31" s="148"/>
      <c r="FJ31" s="148"/>
      <c r="FK31" s="148"/>
      <c r="FL31" s="148"/>
      <c r="FM31" s="148"/>
      <c r="FN31" s="148"/>
      <c r="FO31" s="148"/>
      <c r="FP31" s="148"/>
      <c r="FQ31" s="148"/>
      <c r="FR31" s="148"/>
      <c r="FS31" s="148"/>
      <c r="FT31" s="148"/>
      <c r="FU31" s="148"/>
      <c r="FV31" s="148"/>
      <c r="FW31" s="148"/>
      <c r="FX31" s="148"/>
      <c r="FY31" s="148"/>
      <c r="FZ31" s="148"/>
      <c r="GA31" s="148"/>
      <c r="GB31" s="148"/>
      <c r="GC31" s="148"/>
      <c r="GD31" s="148"/>
      <c r="GE31" s="148"/>
      <c r="GF31" s="148"/>
      <c r="GG31" s="148"/>
      <c r="GH31" s="148"/>
      <c r="GI31" s="148"/>
      <c r="GJ31" s="148"/>
      <c r="GK31" s="148"/>
      <c r="GL31" s="148"/>
      <c r="GM31" s="148"/>
      <c r="GN31" s="148"/>
      <c r="GO31" s="148"/>
      <c r="GP31" s="148"/>
      <c r="GQ31" s="148"/>
      <c r="GR31" s="148"/>
      <c r="GS31" s="148"/>
      <c r="GT31" s="148"/>
      <c r="GU31" s="148"/>
      <c r="GV31" s="148"/>
      <c r="GW31" s="148"/>
      <c r="GX31" s="148"/>
      <c r="GY31" s="148"/>
      <c r="GZ31" s="148"/>
      <c r="HA31" s="148"/>
      <c r="HB31" s="148"/>
      <c r="HC31" s="148"/>
      <c r="HD31" s="148"/>
      <c r="HE31" s="148"/>
      <c r="HF31" s="148"/>
      <c r="HG31" s="148"/>
      <c r="HH31" s="148"/>
      <c r="HI31" s="148"/>
      <c r="HJ31" s="148"/>
      <c r="HK31" s="148"/>
      <c r="HL31" s="148"/>
      <c r="HM31" s="148"/>
      <c r="HN31" s="148"/>
      <c r="HO31" s="148"/>
      <c r="HP31" s="148"/>
      <c r="HQ31" s="148"/>
      <c r="HR31" s="148"/>
      <c r="HS31" s="148"/>
      <c r="HT31" s="148"/>
      <c r="HU31" s="148"/>
      <c r="HV31" s="148"/>
      <c r="HW31" s="148"/>
      <c r="HX31" s="148"/>
      <c r="HY31" s="148"/>
      <c r="HZ31" s="148"/>
      <c r="IA31" s="148"/>
      <c r="IB31" s="148"/>
      <c r="IC31" s="148"/>
      <c r="ID31" s="148"/>
      <c r="IE31" s="148"/>
      <c r="IF31" s="148"/>
      <c r="IG31" s="148"/>
      <c r="IH31" s="148"/>
      <c r="II31" s="148"/>
      <c r="IJ31" s="148"/>
      <c r="IK31" s="148"/>
      <c r="IL31" s="148"/>
      <c r="IM31" s="148"/>
      <c r="IN31" s="148"/>
      <c r="IO31" s="148"/>
      <c r="IP31" s="148"/>
      <c r="IQ31" s="148"/>
      <c r="IR31" s="148"/>
      <c r="IS31" s="148"/>
      <c r="IT31" s="148"/>
      <c r="IU31" s="148"/>
      <c r="IV31" s="148"/>
      <c r="IW31" s="148"/>
      <c r="IX31" s="148"/>
      <c r="IY31" s="148"/>
      <c r="IZ31" s="148"/>
      <c r="JA31" s="148"/>
      <c r="JB31" s="148"/>
      <c r="JC31" s="148"/>
      <c r="JD31" s="148"/>
      <c r="JE31" s="148"/>
      <c r="JF31" s="148"/>
      <c r="JG31" s="148"/>
      <c r="JH31" s="148"/>
      <c r="JI31" s="148"/>
      <c r="JJ31" s="148"/>
      <c r="JK31" s="148"/>
      <c r="JL31" s="148"/>
      <c r="JM31" s="148"/>
      <c r="JN31" s="148"/>
      <c r="JO31" s="148"/>
      <c r="JP31" s="148"/>
      <c r="JQ31" s="148"/>
      <c r="JR31" s="148"/>
      <c r="JS31" s="148"/>
      <c r="JT31" s="148"/>
      <c r="JU31" s="148"/>
      <c r="JV31" s="148"/>
      <c r="JW31" s="148"/>
      <c r="JX31" s="148"/>
      <c r="JY31" s="148"/>
      <c r="JZ31" s="148"/>
      <c r="KA31" s="148"/>
      <c r="KB31" s="148"/>
      <c r="KC31" s="148"/>
      <c r="KD31" s="148"/>
      <c r="KE31" s="148"/>
      <c r="KF31" s="148"/>
      <c r="KG31" s="148"/>
      <c r="KH31" s="148"/>
      <c r="KI31" s="148"/>
      <c r="KJ31" s="148"/>
      <c r="KK31" s="148"/>
      <c r="KL31" s="148"/>
      <c r="KM31" s="148"/>
      <c r="KN31" s="148"/>
      <c r="KO31" s="148"/>
      <c r="KP31" s="148"/>
      <c r="KQ31" s="148"/>
      <c r="KR31" s="148"/>
      <c r="KS31" s="148"/>
      <c r="KT31" s="148"/>
      <c r="KU31" s="148"/>
      <c r="KV31" s="148"/>
      <c r="KW31" s="148"/>
      <c r="KX31" s="148"/>
      <c r="KY31" s="148"/>
      <c r="KZ31" s="148"/>
      <c r="LA31" s="148"/>
      <c r="LB31" s="148"/>
      <c r="LC31" s="148"/>
      <c r="LD31" s="148"/>
      <c r="LE31" s="148"/>
      <c r="LF31" s="148"/>
      <c r="LG31" s="148"/>
      <c r="LH31" s="148"/>
      <c r="LI31" s="148"/>
      <c r="LJ31" s="148"/>
      <c r="LK31" s="148"/>
      <c r="LL31" s="148"/>
      <c r="LM31" s="148"/>
      <c r="LN31" s="148"/>
      <c r="LO31" s="148"/>
      <c r="LP31" s="148"/>
      <c r="LQ31" s="148"/>
      <c r="LR31" s="148"/>
      <c r="LS31" s="148"/>
      <c r="LT31" s="148"/>
      <c r="LU31" s="148"/>
      <c r="LV31" s="148"/>
      <c r="LW31" s="148"/>
      <c r="LX31" s="148"/>
      <c r="LY31" s="148"/>
      <c r="LZ31" s="148"/>
      <c r="MA31" s="148"/>
      <c r="MB31" s="148"/>
      <c r="MC31" s="148"/>
      <c r="MD31" s="148"/>
      <c r="ME31" s="148"/>
      <c r="MF31" s="148"/>
      <c r="MG31" s="148"/>
      <c r="MH31" s="148"/>
      <c r="MI31" s="148"/>
      <c r="MJ31" s="148"/>
      <c r="MK31" s="148"/>
      <c r="ML31" s="148"/>
      <c r="MM31" s="148"/>
      <c r="MN31" s="148"/>
      <c r="MO31" s="148"/>
      <c r="MP31" s="148"/>
      <c r="MQ31" s="148"/>
      <c r="MR31" s="148"/>
      <c r="MS31" s="148"/>
      <c r="MT31" s="148"/>
      <c r="MU31" s="148"/>
      <c r="MV31" s="148"/>
      <c r="MW31" s="148"/>
      <c r="MX31" s="148"/>
      <c r="MY31" s="148"/>
      <c r="MZ31" s="148"/>
      <c r="NA31" s="148"/>
      <c r="NB31" s="148"/>
      <c r="NC31" s="148"/>
      <c r="ND31" s="148"/>
      <c r="NE31" s="148"/>
      <c r="NF31" s="148"/>
      <c r="NG31" s="148"/>
      <c r="NH31" s="148"/>
      <c r="NI31" s="148"/>
      <c r="NJ31" s="148"/>
      <c r="NK31" s="148"/>
      <c r="NL31" s="148"/>
      <c r="NM31" s="148"/>
      <c r="NN31" s="148"/>
      <c r="NO31" s="148"/>
      <c r="NP31" s="148"/>
      <c r="NQ31" s="148"/>
      <c r="NR31" s="148"/>
      <c r="NS31" s="148"/>
      <c r="NT31" s="148"/>
      <c r="NU31" s="148"/>
      <c r="NV31" s="148"/>
      <c r="NW31" s="148"/>
      <c r="NX31" s="148"/>
      <c r="NY31" s="148"/>
      <c r="NZ31" s="148"/>
      <c r="OA31" s="148"/>
      <c r="OB31" s="148"/>
      <c r="OC31" s="148"/>
      <c r="OD31" s="148"/>
      <c r="OE31" s="148"/>
      <c r="OF31" s="148"/>
      <c r="OG31" s="148"/>
      <c r="OH31" s="148"/>
      <c r="OI31" s="148"/>
      <c r="OJ31" s="148"/>
      <c r="OK31" s="148"/>
      <c r="OL31" s="148"/>
      <c r="OM31" s="148"/>
      <c r="ON31" s="148"/>
      <c r="OO31" s="148"/>
      <c r="OP31" s="148"/>
      <c r="OQ31" s="148"/>
      <c r="OR31" s="148"/>
      <c r="OS31" s="148"/>
      <c r="OT31" s="148"/>
      <c r="OU31" s="148"/>
      <c r="OV31" s="148"/>
      <c r="OW31" s="148"/>
      <c r="OX31" s="148"/>
      <c r="OY31" s="148"/>
      <c r="OZ31" s="148"/>
      <c r="PA31" s="148"/>
      <c r="PB31" s="148"/>
      <c r="PC31" s="148"/>
      <c r="PD31" s="148"/>
      <c r="PE31" s="148"/>
      <c r="PF31" s="148"/>
      <c r="PG31" s="148"/>
      <c r="PH31" s="148"/>
      <c r="PI31" s="148"/>
      <c r="PJ31" s="148"/>
      <c r="PK31" s="148"/>
      <c r="PL31" s="148"/>
      <c r="PM31" s="148"/>
      <c r="PN31" s="148"/>
      <c r="PO31" s="148"/>
      <c r="PP31" s="148"/>
      <c r="PQ31" s="148"/>
      <c r="PR31" s="148"/>
      <c r="PS31" s="148"/>
      <c r="PT31" s="148"/>
      <c r="PU31" s="148"/>
      <c r="PV31" s="148"/>
      <c r="PW31" s="148"/>
      <c r="PX31" s="148"/>
      <c r="PY31" s="148"/>
      <c r="PZ31" s="148"/>
      <c r="QA31" s="148"/>
      <c r="QB31" s="148"/>
      <c r="QC31" s="148"/>
      <c r="QD31" s="148"/>
      <c r="QE31" s="148"/>
      <c r="QF31" s="148"/>
      <c r="QG31" s="148"/>
      <c r="QH31" s="148"/>
      <c r="QI31" s="148"/>
      <c r="QJ31" s="148"/>
      <c r="QK31" s="148"/>
      <c r="QL31" s="148"/>
      <c r="QM31" s="148"/>
      <c r="QN31" s="148"/>
      <c r="QO31" s="148"/>
      <c r="QP31" s="148"/>
      <c r="QQ31" s="148"/>
      <c r="QR31" s="148"/>
      <c r="QS31" s="148"/>
      <c r="QT31" s="148"/>
      <c r="QU31" s="148"/>
      <c r="QV31" s="148"/>
      <c r="QW31" s="148"/>
      <c r="QX31" s="148"/>
      <c r="QY31" s="148"/>
      <c r="QZ31" s="148"/>
      <c r="RA31" s="148"/>
      <c r="RB31" s="148"/>
      <c r="RC31" s="148"/>
      <c r="RD31" s="148"/>
      <c r="RE31" s="148"/>
      <c r="RF31" s="148"/>
      <c r="RG31" s="148"/>
      <c r="RH31" s="148"/>
      <c r="RI31" s="148"/>
      <c r="RJ31" s="148"/>
      <c r="RK31" s="148"/>
      <c r="RL31" s="148"/>
      <c r="RM31" s="148"/>
      <c r="RN31" s="148"/>
      <c r="RO31" s="148"/>
      <c r="RP31" s="148"/>
      <c r="RQ31" s="148"/>
      <c r="RR31" s="148"/>
      <c r="RS31" s="148"/>
      <c r="RT31" s="148"/>
      <c r="RU31" s="148"/>
      <c r="RV31" s="148"/>
      <c r="RW31" s="148"/>
      <c r="RX31" s="148"/>
      <c r="RY31" s="148"/>
      <c r="RZ31" s="148"/>
      <c r="SA31" s="148"/>
      <c r="SB31" s="148"/>
      <c r="SC31" s="148"/>
      <c r="SD31" s="148"/>
      <c r="SE31" s="148"/>
      <c r="SF31" s="148"/>
      <c r="SG31" s="148"/>
      <c r="SH31" s="148"/>
    </row>
    <row r="32" spans="1:502" s="25" customFormat="1" ht="15" customHeight="1" x14ac:dyDescent="0.2">
      <c r="A32" s="50"/>
      <c r="B32" s="130"/>
      <c r="C32" s="27"/>
      <c r="D32" s="304" t="s">
        <v>219</v>
      </c>
      <c r="E32" s="28">
        <v>1</v>
      </c>
      <c r="F32" s="28">
        <v>1</v>
      </c>
      <c r="G32" s="28">
        <v>1</v>
      </c>
      <c r="H32" s="28">
        <v>1</v>
      </c>
      <c r="I32" s="28">
        <v>0</v>
      </c>
      <c r="J32" s="141"/>
      <c r="K32" s="40"/>
      <c r="L32" s="86"/>
      <c r="M32" s="1819" t="s">
        <v>607</v>
      </c>
      <c r="N32" s="1820"/>
      <c r="O32" s="1820"/>
      <c r="P32" s="1820"/>
      <c r="Q32" s="1820"/>
      <c r="R32" s="1821"/>
      <c r="S32" s="151">
        <v>2.5000000000000001E-2</v>
      </c>
      <c r="T32" s="30">
        <f t="shared" si="1"/>
        <v>0.1</v>
      </c>
      <c r="U32" s="151">
        <v>3.5000000000000003E-2</v>
      </c>
      <c r="V32" s="144"/>
      <c r="W32" s="214"/>
      <c r="X32" s="174"/>
      <c r="Y32" s="174"/>
      <c r="Z32" s="174"/>
      <c r="AA32" s="174"/>
      <c r="AB32" s="174"/>
      <c r="AC32" s="174"/>
      <c r="AD32" s="174"/>
      <c r="AE32" s="174"/>
      <c r="AF32" s="174"/>
      <c r="AG32" s="174"/>
      <c r="AH32" s="174"/>
      <c r="AI32" s="216"/>
      <c r="AJ32" s="174"/>
      <c r="AK32" s="175"/>
      <c r="AL32" s="175"/>
      <c r="AM32" s="175"/>
      <c r="AN32" s="175"/>
      <c r="AO32" s="175"/>
      <c r="AP32" s="175"/>
      <c r="AQ32" s="175"/>
      <c r="AR32" s="175"/>
      <c r="AS32" s="175"/>
      <c r="AT32" s="175"/>
      <c r="AU32" s="175"/>
      <c r="AV32" s="175"/>
      <c r="AW32" s="175"/>
      <c r="AX32" s="175"/>
      <c r="AY32" s="175"/>
      <c r="AZ32" s="175"/>
      <c r="BA32" s="175"/>
      <c r="BB32" s="175"/>
      <c r="BC32" s="175"/>
      <c r="BD32" s="175"/>
      <c r="BE32" s="175"/>
      <c r="BF32" s="175"/>
      <c r="BG32" s="175"/>
      <c r="BH32" s="175"/>
      <c r="BI32" s="175"/>
      <c r="BJ32" s="175"/>
      <c r="BK32" s="175"/>
      <c r="BL32" s="175"/>
      <c r="BM32" s="175"/>
      <c r="BN32" s="175"/>
      <c r="BO32" s="175"/>
      <c r="BP32" s="175"/>
      <c r="BQ32" s="175"/>
      <c r="BR32" s="175"/>
      <c r="BS32" s="175"/>
      <c r="BT32" s="175"/>
      <c r="BU32" s="175"/>
      <c r="BV32" s="175"/>
      <c r="BW32" s="175"/>
      <c r="BX32" s="175"/>
      <c r="BY32" s="175"/>
      <c r="BZ32" s="175"/>
      <c r="CA32" s="175"/>
      <c r="CB32" s="175"/>
      <c r="CC32" s="175"/>
      <c r="CD32" s="175"/>
      <c r="CE32" s="175"/>
      <c r="CF32" s="175"/>
      <c r="CG32" s="175"/>
      <c r="CH32" s="175"/>
      <c r="CI32" s="175"/>
      <c r="CJ32" s="175"/>
      <c r="CK32" s="174"/>
      <c r="CL32" s="174"/>
      <c r="CM32" s="148"/>
      <c r="CN32" s="148"/>
      <c r="CO32" s="148"/>
      <c r="CP32" s="148"/>
      <c r="CQ32" s="148"/>
      <c r="CR32" s="148"/>
      <c r="CS32" s="148"/>
      <c r="CT32" s="148"/>
      <c r="CU32" s="148"/>
      <c r="CV32" s="148"/>
      <c r="CW32" s="148"/>
      <c r="CX32" s="148"/>
      <c r="CY32" s="148"/>
      <c r="CZ32" s="148"/>
      <c r="DA32" s="148"/>
      <c r="DB32" s="148"/>
      <c r="DC32" s="148"/>
      <c r="DD32" s="148"/>
      <c r="DE32" s="148"/>
      <c r="DF32" s="148"/>
      <c r="DG32" s="148"/>
      <c r="DH32" s="148"/>
      <c r="DI32" s="148"/>
      <c r="DJ32" s="148"/>
      <c r="DK32" s="148"/>
      <c r="DL32" s="148"/>
      <c r="DM32" s="148"/>
      <c r="DN32" s="148"/>
      <c r="DO32" s="148"/>
      <c r="DP32" s="148"/>
      <c r="DQ32" s="148"/>
      <c r="DR32" s="148"/>
      <c r="DS32" s="148"/>
      <c r="DT32" s="148"/>
      <c r="DU32" s="148"/>
      <c r="DV32" s="148"/>
      <c r="DW32" s="148"/>
      <c r="DX32" s="148"/>
      <c r="DY32" s="148"/>
      <c r="DZ32" s="148"/>
      <c r="EA32" s="148"/>
      <c r="EB32" s="148"/>
      <c r="EC32" s="148"/>
      <c r="ED32" s="148"/>
      <c r="EE32" s="148"/>
      <c r="EF32" s="148"/>
      <c r="EG32" s="148"/>
      <c r="EH32" s="148"/>
      <c r="EI32" s="148"/>
      <c r="EJ32" s="148"/>
      <c r="EK32" s="148"/>
      <c r="EL32" s="148"/>
      <c r="EM32" s="148"/>
      <c r="EN32" s="148"/>
      <c r="EO32" s="148"/>
      <c r="EP32" s="148"/>
      <c r="EQ32" s="148"/>
      <c r="ER32" s="148"/>
      <c r="ES32" s="148"/>
      <c r="ET32" s="148"/>
      <c r="EU32" s="148"/>
      <c r="EV32" s="148"/>
      <c r="EW32" s="148"/>
      <c r="EX32" s="148"/>
      <c r="EY32" s="148"/>
      <c r="EZ32" s="148"/>
      <c r="FA32" s="148"/>
      <c r="FB32" s="148"/>
      <c r="FC32" s="148"/>
      <c r="FD32" s="148"/>
      <c r="FE32" s="148"/>
      <c r="FF32" s="148"/>
      <c r="FG32" s="148"/>
      <c r="FH32" s="148"/>
      <c r="FI32" s="148"/>
      <c r="FJ32" s="148"/>
      <c r="FK32" s="148"/>
      <c r="FL32" s="148"/>
      <c r="FM32" s="148"/>
      <c r="FN32" s="148"/>
      <c r="FO32" s="148"/>
      <c r="FP32" s="148"/>
      <c r="FQ32" s="148"/>
      <c r="FR32" s="148"/>
      <c r="FS32" s="148"/>
      <c r="FT32" s="148"/>
      <c r="FU32" s="148"/>
      <c r="FV32" s="148"/>
      <c r="FW32" s="148"/>
      <c r="FX32" s="148"/>
      <c r="FY32" s="148"/>
      <c r="FZ32" s="148"/>
      <c r="GA32" s="148"/>
      <c r="GB32" s="148"/>
      <c r="GC32" s="148"/>
      <c r="GD32" s="148"/>
      <c r="GE32" s="148"/>
      <c r="GF32" s="148"/>
      <c r="GG32" s="148"/>
      <c r="GH32" s="148"/>
      <c r="GI32" s="148"/>
      <c r="GJ32" s="148"/>
      <c r="GK32" s="148"/>
      <c r="GL32" s="148"/>
      <c r="GM32" s="148"/>
      <c r="GN32" s="148"/>
      <c r="GO32" s="148"/>
      <c r="GP32" s="148"/>
      <c r="GQ32" s="148"/>
      <c r="GR32" s="148"/>
      <c r="GS32" s="148"/>
      <c r="GT32" s="148"/>
      <c r="GU32" s="148"/>
      <c r="GV32" s="148"/>
      <c r="GW32" s="148"/>
      <c r="GX32" s="148"/>
      <c r="GY32" s="148"/>
      <c r="GZ32" s="148"/>
      <c r="HA32" s="148"/>
      <c r="HB32" s="148"/>
      <c r="HC32" s="148"/>
      <c r="HD32" s="148"/>
      <c r="HE32" s="148"/>
      <c r="HF32" s="148"/>
      <c r="HG32" s="148"/>
      <c r="HH32" s="148"/>
      <c r="HI32" s="148"/>
      <c r="HJ32" s="148"/>
      <c r="HK32" s="148"/>
      <c r="HL32" s="148"/>
      <c r="HM32" s="148"/>
      <c r="HN32" s="148"/>
      <c r="HO32" s="148"/>
      <c r="HP32" s="148"/>
      <c r="HQ32" s="148"/>
      <c r="HR32" s="148"/>
      <c r="HS32" s="148"/>
      <c r="HT32" s="148"/>
      <c r="HU32" s="148"/>
      <c r="HV32" s="148"/>
      <c r="HW32" s="148"/>
      <c r="HX32" s="148"/>
      <c r="HY32" s="148"/>
      <c r="HZ32" s="148"/>
      <c r="IA32" s="148"/>
      <c r="IB32" s="148"/>
      <c r="IC32" s="148"/>
      <c r="ID32" s="148"/>
      <c r="IE32" s="148"/>
      <c r="IF32" s="148"/>
      <c r="IG32" s="148"/>
      <c r="IH32" s="148"/>
      <c r="II32" s="148"/>
      <c r="IJ32" s="148"/>
      <c r="IK32" s="148"/>
      <c r="IL32" s="148"/>
      <c r="IM32" s="148"/>
      <c r="IN32" s="148"/>
      <c r="IO32" s="148"/>
      <c r="IP32" s="148"/>
      <c r="IQ32" s="148"/>
      <c r="IR32" s="148"/>
      <c r="IS32" s="148"/>
      <c r="IT32" s="148"/>
      <c r="IU32" s="148"/>
      <c r="IV32" s="148"/>
      <c r="IW32" s="148"/>
      <c r="IX32" s="148"/>
      <c r="IY32" s="148"/>
      <c r="IZ32" s="148"/>
      <c r="JA32" s="148"/>
      <c r="JB32" s="148"/>
      <c r="JC32" s="148"/>
      <c r="JD32" s="148"/>
      <c r="JE32" s="148"/>
      <c r="JF32" s="148"/>
      <c r="JG32" s="148"/>
      <c r="JH32" s="148"/>
      <c r="JI32" s="148"/>
      <c r="JJ32" s="148"/>
      <c r="JK32" s="148"/>
      <c r="JL32" s="148"/>
      <c r="JM32" s="148"/>
      <c r="JN32" s="148"/>
      <c r="JO32" s="148"/>
      <c r="JP32" s="148"/>
      <c r="JQ32" s="148"/>
      <c r="JR32" s="148"/>
      <c r="JS32" s="148"/>
      <c r="JT32" s="148"/>
      <c r="JU32" s="148"/>
      <c r="JV32" s="148"/>
      <c r="JW32" s="148"/>
      <c r="JX32" s="148"/>
      <c r="JY32" s="148"/>
      <c r="JZ32" s="148"/>
      <c r="KA32" s="148"/>
      <c r="KB32" s="148"/>
      <c r="KC32" s="148"/>
      <c r="KD32" s="148"/>
      <c r="KE32" s="148"/>
      <c r="KF32" s="148"/>
      <c r="KG32" s="148"/>
      <c r="KH32" s="148"/>
      <c r="KI32" s="148"/>
      <c r="KJ32" s="148"/>
      <c r="KK32" s="148"/>
      <c r="KL32" s="148"/>
      <c r="KM32" s="148"/>
      <c r="KN32" s="148"/>
      <c r="KO32" s="148"/>
      <c r="KP32" s="148"/>
      <c r="KQ32" s="148"/>
      <c r="KR32" s="148"/>
      <c r="KS32" s="148"/>
      <c r="KT32" s="148"/>
      <c r="KU32" s="148"/>
      <c r="KV32" s="148"/>
      <c r="KW32" s="148"/>
      <c r="KX32" s="148"/>
      <c r="KY32" s="148"/>
      <c r="KZ32" s="148"/>
      <c r="LA32" s="148"/>
      <c r="LB32" s="148"/>
      <c r="LC32" s="148"/>
      <c r="LD32" s="148"/>
      <c r="LE32" s="148"/>
      <c r="LF32" s="148"/>
      <c r="LG32" s="148"/>
      <c r="LH32" s="148"/>
      <c r="LI32" s="148"/>
      <c r="LJ32" s="148"/>
      <c r="LK32" s="148"/>
      <c r="LL32" s="148"/>
      <c r="LM32" s="148"/>
      <c r="LN32" s="148"/>
      <c r="LO32" s="148"/>
      <c r="LP32" s="148"/>
      <c r="LQ32" s="148"/>
      <c r="LR32" s="148"/>
      <c r="LS32" s="148"/>
      <c r="LT32" s="148"/>
      <c r="LU32" s="148"/>
      <c r="LV32" s="148"/>
      <c r="LW32" s="148"/>
      <c r="LX32" s="148"/>
      <c r="LY32" s="148"/>
      <c r="LZ32" s="148"/>
      <c r="MA32" s="148"/>
      <c r="MB32" s="148"/>
      <c r="MC32" s="148"/>
      <c r="MD32" s="148"/>
      <c r="ME32" s="148"/>
      <c r="MF32" s="148"/>
      <c r="MG32" s="148"/>
      <c r="MH32" s="148"/>
      <c r="MI32" s="148"/>
      <c r="MJ32" s="148"/>
      <c r="MK32" s="148"/>
      <c r="ML32" s="148"/>
      <c r="MM32" s="148"/>
      <c r="MN32" s="148"/>
      <c r="MO32" s="148"/>
      <c r="MP32" s="148"/>
      <c r="MQ32" s="148"/>
      <c r="MR32" s="148"/>
      <c r="MS32" s="148"/>
      <c r="MT32" s="148"/>
      <c r="MU32" s="148"/>
      <c r="MV32" s="148"/>
      <c r="MW32" s="148"/>
      <c r="MX32" s="148"/>
      <c r="MY32" s="148"/>
      <c r="MZ32" s="148"/>
      <c r="NA32" s="148"/>
      <c r="NB32" s="148"/>
      <c r="NC32" s="148"/>
      <c r="ND32" s="148"/>
      <c r="NE32" s="148"/>
      <c r="NF32" s="148"/>
      <c r="NG32" s="148"/>
      <c r="NH32" s="148"/>
      <c r="NI32" s="148"/>
      <c r="NJ32" s="148"/>
      <c r="NK32" s="148"/>
      <c r="NL32" s="148"/>
      <c r="NM32" s="148"/>
      <c r="NN32" s="148"/>
      <c r="NO32" s="148"/>
      <c r="NP32" s="148"/>
      <c r="NQ32" s="148"/>
      <c r="NR32" s="148"/>
      <c r="NS32" s="148"/>
      <c r="NT32" s="148"/>
      <c r="NU32" s="148"/>
      <c r="NV32" s="148"/>
      <c r="NW32" s="148"/>
      <c r="NX32" s="148"/>
      <c r="NY32" s="148"/>
      <c r="NZ32" s="148"/>
      <c r="OA32" s="148"/>
      <c r="OB32" s="148"/>
      <c r="OC32" s="148"/>
      <c r="OD32" s="148"/>
      <c r="OE32" s="148"/>
      <c r="OF32" s="148"/>
      <c r="OG32" s="148"/>
      <c r="OH32" s="148"/>
      <c r="OI32" s="148"/>
      <c r="OJ32" s="148"/>
      <c r="OK32" s="148"/>
      <c r="OL32" s="148"/>
      <c r="OM32" s="148"/>
      <c r="ON32" s="148"/>
      <c r="OO32" s="148"/>
      <c r="OP32" s="148"/>
      <c r="OQ32" s="148"/>
      <c r="OR32" s="148"/>
      <c r="OS32" s="148"/>
      <c r="OT32" s="148"/>
      <c r="OU32" s="148"/>
      <c r="OV32" s="148"/>
      <c r="OW32" s="148"/>
      <c r="OX32" s="148"/>
      <c r="OY32" s="148"/>
      <c r="OZ32" s="148"/>
      <c r="PA32" s="148"/>
      <c r="PB32" s="148"/>
      <c r="PC32" s="148"/>
      <c r="PD32" s="148"/>
      <c r="PE32" s="148"/>
      <c r="PF32" s="148"/>
      <c r="PG32" s="148"/>
      <c r="PH32" s="148"/>
      <c r="PI32" s="148"/>
      <c r="PJ32" s="148"/>
      <c r="PK32" s="148"/>
      <c r="PL32" s="148"/>
      <c r="PM32" s="148"/>
      <c r="PN32" s="148"/>
      <c r="PO32" s="148"/>
      <c r="PP32" s="148"/>
      <c r="PQ32" s="148"/>
      <c r="PR32" s="148"/>
      <c r="PS32" s="148"/>
      <c r="PT32" s="148"/>
      <c r="PU32" s="148"/>
      <c r="PV32" s="148"/>
      <c r="PW32" s="148"/>
      <c r="PX32" s="148"/>
      <c r="PY32" s="148"/>
      <c r="PZ32" s="148"/>
      <c r="QA32" s="148"/>
      <c r="QB32" s="148"/>
      <c r="QC32" s="148"/>
      <c r="QD32" s="148"/>
      <c r="QE32" s="148"/>
      <c r="QF32" s="148"/>
      <c r="QG32" s="148"/>
      <c r="QH32" s="148"/>
      <c r="QI32" s="148"/>
      <c r="QJ32" s="148"/>
      <c r="QK32" s="148"/>
      <c r="QL32" s="148"/>
      <c r="QM32" s="148"/>
      <c r="QN32" s="148"/>
      <c r="QO32" s="148"/>
      <c r="QP32" s="148"/>
      <c r="QQ32" s="148"/>
      <c r="QR32" s="148"/>
      <c r="QS32" s="148"/>
      <c r="QT32" s="148"/>
      <c r="QU32" s="148"/>
      <c r="QV32" s="148"/>
      <c r="QW32" s="148"/>
      <c r="QX32" s="148"/>
      <c r="QY32" s="148"/>
      <c r="QZ32" s="148"/>
      <c r="RA32" s="148"/>
      <c r="RB32" s="148"/>
      <c r="RC32" s="148"/>
      <c r="RD32" s="148"/>
      <c r="RE32" s="148"/>
      <c r="RF32" s="148"/>
      <c r="RG32" s="148"/>
      <c r="RH32" s="148"/>
      <c r="RI32" s="148"/>
      <c r="RJ32" s="148"/>
      <c r="RK32" s="148"/>
      <c r="RL32" s="148"/>
      <c r="RM32" s="148"/>
      <c r="RN32" s="148"/>
      <c r="RO32" s="148"/>
      <c r="RP32" s="148"/>
      <c r="RQ32" s="148"/>
      <c r="RR32" s="148"/>
      <c r="RS32" s="148"/>
      <c r="RT32" s="148"/>
      <c r="RU32" s="148"/>
      <c r="RV32" s="148"/>
      <c r="RW32" s="148"/>
      <c r="RX32" s="148"/>
      <c r="RY32" s="148"/>
      <c r="RZ32" s="148"/>
      <c r="SA32" s="148"/>
      <c r="SB32" s="148"/>
      <c r="SC32" s="148"/>
      <c r="SD32" s="148"/>
      <c r="SE32" s="148"/>
      <c r="SF32" s="148"/>
      <c r="SG32" s="148"/>
      <c r="SH32" s="148"/>
    </row>
    <row r="33" spans="1:502" s="25" customFormat="1" ht="15" customHeight="1" x14ac:dyDescent="0.2">
      <c r="A33" s="50"/>
      <c r="B33" s="130"/>
      <c r="C33" s="27"/>
      <c r="D33" s="303" t="s">
        <v>220</v>
      </c>
      <c r="E33" s="814">
        <v>1</v>
      </c>
      <c r="F33" s="814">
        <v>1</v>
      </c>
      <c r="G33" s="814">
        <v>1</v>
      </c>
      <c r="H33" s="814">
        <v>1</v>
      </c>
      <c r="I33" s="814">
        <v>0</v>
      </c>
      <c r="J33" s="141"/>
      <c r="K33" s="40"/>
      <c r="L33" s="86"/>
      <c r="M33" s="1819" t="s">
        <v>608</v>
      </c>
      <c r="N33" s="1820"/>
      <c r="O33" s="1820"/>
      <c r="P33" s="1820"/>
      <c r="Q33" s="1820"/>
      <c r="R33" s="1821"/>
      <c r="S33" s="151">
        <v>2.5000000000000001E-2</v>
      </c>
      <c r="T33" s="30">
        <f t="shared" si="1"/>
        <v>0.1</v>
      </c>
      <c r="U33" s="151">
        <v>3.5000000000000003E-2</v>
      </c>
      <c r="V33" s="144"/>
      <c r="W33" s="214"/>
      <c r="X33" s="174"/>
      <c r="Y33" s="174"/>
      <c r="Z33" s="174"/>
      <c r="AA33" s="174"/>
      <c r="AB33" s="174"/>
      <c r="AC33" s="174"/>
      <c r="AD33" s="174"/>
      <c r="AE33" s="174"/>
      <c r="AF33" s="174"/>
      <c r="AG33" s="174"/>
      <c r="AH33" s="174"/>
      <c r="AI33" s="216"/>
      <c r="AJ33" s="174"/>
      <c r="AK33" s="175"/>
      <c r="AL33" s="175"/>
      <c r="AM33" s="175"/>
      <c r="AN33" s="175"/>
      <c r="AO33" s="175"/>
      <c r="AP33" s="175"/>
      <c r="AQ33" s="175"/>
      <c r="AR33" s="175"/>
      <c r="AS33" s="175"/>
      <c r="AT33" s="175"/>
      <c r="AU33" s="175"/>
      <c r="AV33" s="175"/>
      <c r="AW33" s="175"/>
      <c r="AX33" s="175"/>
      <c r="AY33" s="175"/>
      <c r="AZ33" s="175"/>
      <c r="BA33" s="175"/>
      <c r="BB33" s="175"/>
      <c r="BC33" s="175"/>
      <c r="BD33" s="175"/>
      <c r="BE33" s="175"/>
      <c r="BF33" s="175"/>
      <c r="BG33" s="175"/>
      <c r="BH33" s="175"/>
      <c r="BI33" s="175"/>
      <c r="BJ33" s="175"/>
      <c r="BK33" s="175"/>
      <c r="BL33" s="175"/>
      <c r="BM33" s="175"/>
      <c r="BN33" s="175"/>
      <c r="BO33" s="175"/>
      <c r="BP33" s="175"/>
      <c r="BQ33" s="175"/>
      <c r="BR33" s="175"/>
      <c r="BS33" s="175"/>
      <c r="BT33" s="175"/>
      <c r="BU33" s="175"/>
      <c r="BV33" s="175"/>
      <c r="BW33" s="175"/>
      <c r="BX33" s="175"/>
      <c r="BY33" s="175"/>
      <c r="BZ33" s="175"/>
      <c r="CA33" s="175"/>
      <c r="CB33" s="175"/>
      <c r="CC33" s="175"/>
      <c r="CD33" s="175"/>
      <c r="CE33" s="175"/>
      <c r="CF33" s="175"/>
      <c r="CG33" s="175"/>
      <c r="CH33" s="175"/>
      <c r="CI33" s="175"/>
      <c r="CJ33" s="175"/>
      <c r="CK33" s="174"/>
      <c r="CL33" s="174"/>
      <c r="CM33" s="148"/>
      <c r="CN33" s="148"/>
      <c r="CO33" s="148"/>
      <c r="CP33" s="148"/>
      <c r="CQ33" s="148"/>
      <c r="CR33" s="148"/>
      <c r="CS33" s="148"/>
      <c r="CT33" s="148"/>
      <c r="CU33" s="148"/>
      <c r="CV33" s="148"/>
      <c r="CW33" s="148"/>
      <c r="CX33" s="148"/>
      <c r="CY33" s="148"/>
      <c r="CZ33" s="148"/>
      <c r="DA33" s="148"/>
      <c r="DB33" s="148"/>
      <c r="DC33" s="148"/>
      <c r="DD33" s="148"/>
      <c r="DE33" s="148"/>
      <c r="DF33" s="148"/>
      <c r="DG33" s="148"/>
      <c r="DH33" s="148"/>
      <c r="DI33" s="148"/>
      <c r="DJ33" s="148"/>
      <c r="DK33" s="148"/>
      <c r="DL33" s="148"/>
      <c r="DM33" s="148"/>
      <c r="DN33" s="148"/>
      <c r="DO33" s="148"/>
      <c r="DP33" s="148"/>
      <c r="DQ33" s="148"/>
      <c r="DR33" s="148"/>
      <c r="DS33" s="148"/>
      <c r="DT33" s="148"/>
      <c r="DU33" s="148"/>
      <c r="DV33" s="148"/>
      <c r="DW33" s="148"/>
      <c r="DX33" s="148"/>
      <c r="DY33" s="148"/>
      <c r="DZ33" s="148"/>
      <c r="EA33" s="148"/>
      <c r="EB33" s="148"/>
      <c r="EC33" s="148"/>
      <c r="ED33" s="148"/>
      <c r="EE33" s="148"/>
      <c r="EF33" s="148"/>
      <c r="EG33" s="148"/>
      <c r="EH33" s="148"/>
      <c r="EI33" s="148"/>
      <c r="EJ33" s="148"/>
      <c r="EK33" s="148"/>
      <c r="EL33" s="148"/>
      <c r="EM33" s="148"/>
      <c r="EN33" s="148"/>
      <c r="EO33" s="148"/>
      <c r="EP33" s="148"/>
      <c r="EQ33" s="148"/>
      <c r="ER33" s="148"/>
      <c r="ES33" s="148"/>
      <c r="ET33" s="148"/>
      <c r="EU33" s="148"/>
      <c r="EV33" s="148"/>
      <c r="EW33" s="148"/>
      <c r="EX33" s="148"/>
      <c r="EY33" s="148"/>
      <c r="EZ33" s="148"/>
      <c r="FA33" s="148"/>
      <c r="FB33" s="148"/>
      <c r="FC33" s="148"/>
      <c r="FD33" s="148"/>
      <c r="FE33" s="148"/>
      <c r="FF33" s="148"/>
      <c r="FG33" s="148"/>
      <c r="FH33" s="148"/>
      <c r="FI33" s="148"/>
      <c r="FJ33" s="148"/>
      <c r="FK33" s="148"/>
      <c r="FL33" s="148"/>
      <c r="FM33" s="148"/>
      <c r="FN33" s="148"/>
      <c r="FO33" s="148"/>
      <c r="FP33" s="148"/>
      <c r="FQ33" s="148"/>
      <c r="FR33" s="148"/>
      <c r="FS33" s="148"/>
      <c r="FT33" s="148"/>
      <c r="FU33" s="148"/>
      <c r="FV33" s="148"/>
      <c r="FW33" s="148"/>
      <c r="FX33" s="148"/>
      <c r="FY33" s="148"/>
      <c r="FZ33" s="148"/>
      <c r="GA33" s="148"/>
      <c r="GB33" s="148"/>
      <c r="GC33" s="148"/>
      <c r="GD33" s="148"/>
      <c r="GE33" s="148"/>
      <c r="GF33" s="148"/>
      <c r="GG33" s="148"/>
      <c r="GH33" s="148"/>
      <c r="GI33" s="148"/>
      <c r="GJ33" s="148"/>
      <c r="GK33" s="148"/>
      <c r="GL33" s="148"/>
      <c r="GM33" s="148"/>
      <c r="GN33" s="148"/>
      <c r="GO33" s="148"/>
      <c r="GP33" s="148"/>
      <c r="GQ33" s="148"/>
      <c r="GR33" s="148"/>
      <c r="GS33" s="148"/>
      <c r="GT33" s="148"/>
      <c r="GU33" s="148"/>
      <c r="GV33" s="148"/>
      <c r="GW33" s="148"/>
      <c r="GX33" s="148"/>
      <c r="GY33" s="148"/>
      <c r="GZ33" s="148"/>
      <c r="HA33" s="148"/>
      <c r="HB33" s="148"/>
      <c r="HC33" s="148"/>
      <c r="HD33" s="148"/>
      <c r="HE33" s="148"/>
      <c r="HF33" s="148"/>
      <c r="HG33" s="148"/>
      <c r="HH33" s="148"/>
      <c r="HI33" s="148"/>
      <c r="HJ33" s="148"/>
      <c r="HK33" s="148"/>
      <c r="HL33" s="148"/>
      <c r="HM33" s="148"/>
      <c r="HN33" s="148"/>
      <c r="HO33" s="148"/>
      <c r="HP33" s="148"/>
      <c r="HQ33" s="148"/>
      <c r="HR33" s="148"/>
      <c r="HS33" s="148"/>
      <c r="HT33" s="148"/>
      <c r="HU33" s="148"/>
      <c r="HV33" s="148"/>
      <c r="HW33" s="148"/>
      <c r="HX33" s="148"/>
      <c r="HY33" s="148"/>
      <c r="HZ33" s="148"/>
      <c r="IA33" s="148"/>
      <c r="IB33" s="148"/>
      <c r="IC33" s="148"/>
      <c r="ID33" s="148"/>
      <c r="IE33" s="148"/>
      <c r="IF33" s="148"/>
      <c r="IG33" s="148"/>
      <c r="IH33" s="148"/>
      <c r="II33" s="148"/>
      <c r="IJ33" s="148"/>
      <c r="IK33" s="148"/>
      <c r="IL33" s="148"/>
      <c r="IM33" s="148"/>
      <c r="IN33" s="148"/>
      <c r="IO33" s="148"/>
      <c r="IP33" s="148"/>
      <c r="IQ33" s="148"/>
      <c r="IR33" s="148"/>
      <c r="IS33" s="148"/>
      <c r="IT33" s="148"/>
      <c r="IU33" s="148"/>
      <c r="IV33" s="148"/>
      <c r="IW33" s="148"/>
      <c r="IX33" s="148"/>
      <c r="IY33" s="148"/>
      <c r="IZ33" s="148"/>
      <c r="JA33" s="148"/>
      <c r="JB33" s="148"/>
      <c r="JC33" s="148"/>
      <c r="JD33" s="148"/>
      <c r="JE33" s="148"/>
      <c r="JF33" s="148"/>
      <c r="JG33" s="148"/>
      <c r="JH33" s="148"/>
      <c r="JI33" s="148"/>
      <c r="JJ33" s="148"/>
      <c r="JK33" s="148"/>
      <c r="JL33" s="148"/>
      <c r="JM33" s="148"/>
      <c r="JN33" s="148"/>
      <c r="JO33" s="148"/>
      <c r="JP33" s="148"/>
      <c r="JQ33" s="148"/>
      <c r="JR33" s="148"/>
      <c r="JS33" s="148"/>
      <c r="JT33" s="148"/>
      <c r="JU33" s="148"/>
      <c r="JV33" s="148"/>
      <c r="JW33" s="148"/>
      <c r="JX33" s="148"/>
      <c r="JY33" s="148"/>
      <c r="JZ33" s="148"/>
      <c r="KA33" s="148"/>
      <c r="KB33" s="148"/>
      <c r="KC33" s="148"/>
      <c r="KD33" s="148"/>
      <c r="KE33" s="148"/>
      <c r="KF33" s="148"/>
      <c r="KG33" s="148"/>
      <c r="KH33" s="148"/>
      <c r="KI33" s="148"/>
      <c r="KJ33" s="148"/>
      <c r="KK33" s="148"/>
      <c r="KL33" s="148"/>
      <c r="KM33" s="148"/>
      <c r="KN33" s="148"/>
      <c r="KO33" s="148"/>
      <c r="KP33" s="148"/>
      <c r="KQ33" s="148"/>
      <c r="KR33" s="148"/>
      <c r="KS33" s="148"/>
      <c r="KT33" s="148"/>
      <c r="KU33" s="148"/>
      <c r="KV33" s="148"/>
      <c r="KW33" s="148"/>
      <c r="KX33" s="148"/>
      <c r="KY33" s="148"/>
      <c r="KZ33" s="148"/>
      <c r="LA33" s="148"/>
      <c r="LB33" s="148"/>
      <c r="LC33" s="148"/>
      <c r="LD33" s="148"/>
      <c r="LE33" s="148"/>
      <c r="LF33" s="148"/>
      <c r="LG33" s="148"/>
      <c r="LH33" s="148"/>
      <c r="LI33" s="148"/>
      <c r="LJ33" s="148"/>
      <c r="LK33" s="148"/>
      <c r="LL33" s="148"/>
      <c r="LM33" s="148"/>
      <c r="LN33" s="148"/>
      <c r="LO33" s="148"/>
      <c r="LP33" s="148"/>
      <c r="LQ33" s="148"/>
      <c r="LR33" s="148"/>
      <c r="LS33" s="148"/>
      <c r="LT33" s="148"/>
      <c r="LU33" s="148"/>
      <c r="LV33" s="148"/>
      <c r="LW33" s="148"/>
      <c r="LX33" s="148"/>
      <c r="LY33" s="148"/>
      <c r="LZ33" s="148"/>
      <c r="MA33" s="148"/>
      <c r="MB33" s="148"/>
      <c r="MC33" s="148"/>
      <c r="MD33" s="148"/>
      <c r="ME33" s="148"/>
      <c r="MF33" s="148"/>
      <c r="MG33" s="148"/>
      <c r="MH33" s="148"/>
      <c r="MI33" s="148"/>
      <c r="MJ33" s="148"/>
      <c r="MK33" s="148"/>
      <c r="ML33" s="148"/>
      <c r="MM33" s="148"/>
      <c r="MN33" s="148"/>
      <c r="MO33" s="148"/>
      <c r="MP33" s="148"/>
      <c r="MQ33" s="148"/>
      <c r="MR33" s="148"/>
      <c r="MS33" s="148"/>
      <c r="MT33" s="148"/>
      <c r="MU33" s="148"/>
      <c r="MV33" s="148"/>
      <c r="MW33" s="148"/>
      <c r="MX33" s="148"/>
      <c r="MY33" s="148"/>
      <c r="MZ33" s="148"/>
      <c r="NA33" s="148"/>
      <c r="NB33" s="148"/>
      <c r="NC33" s="148"/>
      <c r="ND33" s="148"/>
      <c r="NE33" s="148"/>
      <c r="NF33" s="148"/>
      <c r="NG33" s="148"/>
      <c r="NH33" s="148"/>
      <c r="NI33" s="148"/>
      <c r="NJ33" s="148"/>
      <c r="NK33" s="148"/>
      <c r="NL33" s="148"/>
      <c r="NM33" s="148"/>
      <c r="NN33" s="148"/>
      <c r="NO33" s="148"/>
      <c r="NP33" s="148"/>
      <c r="NQ33" s="148"/>
      <c r="NR33" s="148"/>
      <c r="NS33" s="148"/>
      <c r="NT33" s="148"/>
      <c r="NU33" s="148"/>
      <c r="NV33" s="148"/>
      <c r="NW33" s="148"/>
      <c r="NX33" s="148"/>
      <c r="NY33" s="148"/>
      <c r="NZ33" s="148"/>
      <c r="OA33" s="148"/>
      <c r="OB33" s="148"/>
      <c r="OC33" s="148"/>
      <c r="OD33" s="148"/>
      <c r="OE33" s="148"/>
      <c r="OF33" s="148"/>
      <c r="OG33" s="148"/>
      <c r="OH33" s="148"/>
      <c r="OI33" s="148"/>
      <c r="OJ33" s="148"/>
      <c r="OK33" s="148"/>
      <c r="OL33" s="148"/>
      <c r="OM33" s="148"/>
      <c r="ON33" s="148"/>
      <c r="OO33" s="148"/>
      <c r="OP33" s="148"/>
      <c r="OQ33" s="148"/>
      <c r="OR33" s="148"/>
      <c r="OS33" s="148"/>
      <c r="OT33" s="148"/>
      <c r="OU33" s="148"/>
      <c r="OV33" s="148"/>
      <c r="OW33" s="148"/>
      <c r="OX33" s="148"/>
      <c r="OY33" s="148"/>
      <c r="OZ33" s="148"/>
      <c r="PA33" s="148"/>
      <c r="PB33" s="148"/>
      <c r="PC33" s="148"/>
      <c r="PD33" s="148"/>
      <c r="PE33" s="148"/>
      <c r="PF33" s="148"/>
      <c r="PG33" s="148"/>
      <c r="PH33" s="148"/>
      <c r="PI33" s="148"/>
      <c r="PJ33" s="148"/>
      <c r="PK33" s="148"/>
      <c r="PL33" s="148"/>
      <c r="PM33" s="148"/>
      <c r="PN33" s="148"/>
      <c r="PO33" s="148"/>
      <c r="PP33" s="148"/>
      <c r="PQ33" s="148"/>
      <c r="PR33" s="148"/>
      <c r="PS33" s="148"/>
      <c r="PT33" s="148"/>
      <c r="PU33" s="148"/>
      <c r="PV33" s="148"/>
      <c r="PW33" s="148"/>
      <c r="PX33" s="148"/>
      <c r="PY33" s="148"/>
      <c r="PZ33" s="148"/>
      <c r="QA33" s="148"/>
      <c r="QB33" s="148"/>
      <c r="QC33" s="148"/>
      <c r="QD33" s="148"/>
      <c r="QE33" s="148"/>
      <c r="QF33" s="148"/>
      <c r="QG33" s="148"/>
      <c r="QH33" s="148"/>
      <c r="QI33" s="148"/>
      <c r="QJ33" s="148"/>
      <c r="QK33" s="148"/>
      <c r="QL33" s="148"/>
      <c r="QM33" s="148"/>
      <c r="QN33" s="148"/>
      <c r="QO33" s="148"/>
      <c r="QP33" s="148"/>
      <c r="QQ33" s="148"/>
      <c r="QR33" s="148"/>
      <c r="QS33" s="148"/>
      <c r="QT33" s="148"/>
      <c r="QU33" s="148"/>
      <c r="QV33" s="148"/>
      <c r="QW33" s="148"/>
      <c r="QX33" s="148"/>
      <c r="QY33" s="148"/>
      <c r="QZ33" s="148"/>
      <c r="RA33" s="148"/>
      <c r="RB33" s="148"/>
      <c r="RC33" s="148"/>
      <c r="RD33" s="148"/>
      <c r="RE33" s="148"/>
      <c r="RF33" s="148"/>
      <c r="RG33" s="148"/>
      <c r="RH33" s="148"/>
      <c r="RI33" s="148"/>
      <c r="RJ33" s="148"/>
      <c r="RK33" s="148"/>
      <c r="RL33" s="148"/>
      <c r="RM33" s="148"/>
      <c r="RN33" s="148"/>
      <c r="RO33" s="148"/>
      <c r="RP33" s="148"/>
      <c r="RQ33" s="148"/>
      <c r="RR33" s="148"/>
      <c r="RS33" s="148"/>
      <c r="RT33" s="148"/>
      <c r="RU33" s="148"/>
      <c r="RV33" s="148"/>
      <c r="RW33" s="148"/>
      <c r="RX33" s="148"/>
      <c r="RY33" s="148"/>
      <c r="RZ33" s="148"/>
      <c r="SA33" s="148"/>
      <c r="SB33" s="148"/>
      <c r="SC33" s="148"/>
      <c r="SD33" s="148"/>
      <c r="SE33" s="148"/>
      <c r="SF33" s="148"/>
      <c r="SG33" s="148"/>
      <c r="SH33" s="148"/>
    </row>
    <row r="34" spans="1:502" s="25" customFormat="1" ht="15" customHeight="1" x14ac:dyDescent="0.2">
      <c r="A34" s="50"/>
      <c r="B34" s="130"/>
      <c r="C34" s="27"/>
      <c r="D34" s="303" t="s">
        <v>652</v>
      </c>
      <c r="E34" s="152">
        <v>1</v>
      </c>
      <c r="F34" s="152">
        <v>1</v>
      </c>
      <c r="G34" s="152">
        <v>1</v>
      </c>
      <c r="H34" s="152">
        <v>1</v>
      </c>
      <c r="I34" s="814">
        <v>0</v>
      </c>
      <c r="J34" s="141"/>
      <c r="K34" s="40"/>
      <c r="L34" s="86"/>
      <c r="M34" s="1819" t="s">
        <v>609</v>
      </c>
      <c r="N34" s="1820"/>
      <c r="O34" s="1820"/>
      <c r="P34" s="1820"/>
      <c r="Q34" s="1820"/>
      <c r="R34" s="1821"/>
      <c r="S34" s="151">
        <v>2.5000000000000001E-2</v>
      </c>
      <c r="T34" s="150">
        <f t="shared" si="1"/>
        <v>0.1</v>
      </c>
      <c r="U34" s="151">
        <v>3.5000000000000003E-2</v>
      </c>
      <c r="V34" s="144"/>
      <c r="W34" s="214"/>
      <c r="X34" s="174"/>
      <c r="Y34" s="174"/>
      <c r="Z34" s="174"/>
      <c r="AA34" s="174"/>
      <c r="AB34" s="174"/>
      <c r="AC34" s="174"/>
      <c r="AD34" s="174"/>
      <c r="AE34" s="174"/>
      <c r="AF34" s="174"/>
      <c r="AG34" s="174"/>
      <c r="AH34" s="174"/>
      <c r="AI34" s="216"/>
      <c r="AJ34" s="174"/>
      <c r="AK34" s="175"/>
      <c r="AL34" s="175"/>
      <c r="AM34" s="175"/>
      <c r="AN34" s="175"/>
      <c r="AO34" s="175"/>
      <c r="AP34" s="175"/>
      <c r="AQ34" s="175"/>
      <c r="AR34" s="175"/>
      <c r="AS34" s="175"/>
      <c r="AT34" s="175"/>
      <c r="AU34" s="175"/>
      <c r="AV34" s="175"/>
      <c r="AW34" s="175"/>
      <c r="AX34" s="175"/>
      <c r="AY34" s="175"/>
      <c r="AZ34" s="175"/>
      <c r="BA34" s="175"/>
      <c r="BB34" s="175"/>
      <c r="BC34" s="175"/>
      <c r="BD34" s="175"/>
      <c r="BE34" s="175"/>
      <c r="BF34" s="175"/>
      <c r="BG34" s="175"/>
      <c r="BH34" s="175"/>
      <c r="BI34" s="175"/>
      <c r="BJ34" s="175"/>
      <c r="BK34" s="175"/>
      <c r="BL34" s="175"/>
      <c r="BM34" s="175"/>
      <c r="BN34" s="175"/>
      <c r="BO34" s="175"/>
      <c r="BP34" s="175"/>
      <c r="BQ34" s="175"/>
      <c r="BR34" s="175"/>
      <c r="BS34" s="175"/>
      <c r="BT34" s="175"/>
      <c r="BU34" s="175"/>
      <c r="BV34" s="175"/>
      <c r="BW34" s="175"/>
      <c r="BX34" s="175"/>
      <c r="BY34" s="175"/>
      <c r="BZ34" s="175"/>
      <c r="CA34" s="175"/>
      <c r="CB34" s="175"/>
      <c r="CC34" s="175"/>
      <c r="CD34" s="175"/>
      <c r="CE34" s="175"/>
      <c r="CF34" s="175"/>
      <c r="CG34" s="175"/>
      <c r="CH34" s="175"/>
      <c r="CI34" s="175"/>
      <c r="CJ34" s="175"/>
      <c r="CK34" s="174"/>
      <c r="CL34" s="174"/>
      <c r="CM34" s="148"/>
      <c r="CN34" s="148"/>
      <c r="CO34" s="148"/>
      <c r="CP34" s="148"/>
      <c r="CQ34" s="148"/>
      <c r="CR34" s="148"/>
      <c r="CS34" s="148"/>
      <c r="CT34" s="148"/>
      <c r="CU34" s="148"/>
      <c r="CV34" s="148"/>
      <c r="CW34" s="148"/>
      <c r="CX34" s="148"/>
      <c r="CY34" s="148"/>
      <c r="CZ34" s="148"/>
      <c r="DA34" s="148"/>
      <c r="DB34" s="148"/>
      <c r="DC34" s="148"/>
      <c r="DD34" s="148"/>
      <c r="DE34" s="148"/>
      <c r="DF34" s="148"/>
      <c r="DG34" s="148"/>
      <c r="DH34" s="148"/>
      <c r="DI34" s="148"/>
      <c r="DJ34" s="148"/>
      <c r="DK34" s="148"/>
      <c r="DL34" s="148"/>
      <c r="DM34" s="148"/>
      <c r="DN34" s="148"/>
      <c r="DO34" s="148"/>
      <c r="DP34" s="148"/>
      <c r="DQ34" s="148"/>
      <c r="DR34" s="148"/>
      <c r="DS34" s="148"/>
      <c r="DT34" s="148"/>
      <c r="DU34" s="148"/>
      <c r="DV34" s="148"/>
      <c r="DW34" s="148"/>
      <c r="DX34" s="148"/>
      <c r="DY34" s="148"/>
      <c r="DZ34" s="148"/>
      <c r="EA34" s="148"/>
      <c r="EB34" s="148"/>
      <c r="EC34" s="148"/>
      <c r="ED34" s="148"/>
      <c r="EE34" s="148"/>
      <c r="EF34" s="148"/>
      <c r="EG34" s="148"/>
      <c r="EH34" s="148"/>
      <c r="EI34" s="148"/>
      <c r="EJ34" s="148"/>
      <c r="EK34" s="148"/>
      <c r="EL34" s="148"/>
      <c r="EM34" s="148"/>
      <c r="EN34" s="148"/>
      <c r="EO34" s="148"/>
      <c r="EP34" s="148"/>
      <c r="EQ34" s="148"/>
      <c r="ER34" s="148"/>
      <c r="ES34" s="148"/>
      <c r="ET34" s="148"/>
      <c r="EU34" s="148"/>
      <c r="EV34" s="148"/>
      <c r="EW34" s="148"/>
      <c r="EX34" s="148"/>
      <c r="EY34" s="148"/>
      <c r="EZ34" s="148"/>
      <c r="FA34" s="148"/>
      <c r="FB34" s="148"/>
      <c r="FC34" s="148"/>
      <c r="FD34" s="148"/>
      <c r="FE34" s="148"/>
      <c r="FF34" s="148"/>
      <c r="FG34" s="148"/>
      <c r="FH34" s="148"/>
      <c r="FI34" s="148"/>
      <c r="FJ34" s="148"/>
      <c r="FK34" s="148"/>
      <c r="FL34" s="148"/>
      <c r="FM34" s="148"/>
      <c r="FN34" s="148"/>
      <c r="FO34" s="148"/>
      <c r="FP34" s="148"/>
      <c r="FQ34" s="148"/>
      <c r="FR34" s="148"/>
      <c r="FS34" s="148"/>
      <c r="FT34" s="148"/>
      <c r="FU34" s="148"/>
      <c r="FV34" s="148"/>
      <c r="FW34" s="148"/>
      <c r="FX34" s="148"/>
      <c r="FY34" s="148"/>
      <c r="FZ34" s="148"/>
      <c r="GA34" s="148"/>
      <c r="GB34" s="148"/>
      <c r="GC34" s="148"/>
      <c r="GD34" s="148"/>
      <c r="GE34" s="148"/>
      <c r="GF34" s="148"/>
      <c r="GG34" s="148"/>
      <c r="GH34" s="148"/>
      <c r="GI34" s="148"/>
      <c r="GJ34" s="148"/>
      <c r="GK34" s="148"/>
      <c r="GL34" s="148"/>
      <c r="GM34" s="148"/>
      <c r="GN34" s="148"/>
      <c r="GO34" s="148"/>
      <c r="GP34" s="148"/>
      <c r="GQ34" s="148"/>
      <c r="GR34" s="148"/>
      <c r="GS34" s="148"/>
      <c r="GT34" s="148"/>
      <c r="GU34" s="148"/>
      <c r="GV34" s="148"/>
      <c r="GW34" s="148"/>
      <c r="GX34" s="148"/>
      <c r="GY34" s="148"/>
      <c r="GZ34" s="148"/>
      <c r="HA34" s="148"/>
      <c r="HB34" s="148"/>
      <c r="HC34" s="148"/>
      <c r="HD34" s="148"/>
      <c r="HE34" s="148"/>
      <c r="HF34" s="148"/>
      <c r="HG34" s="148"/>
      <c r="HH34" s="148"/>
      <c r="HI34" s="148"/>
      <c r="HJ34" s="148"/>
      <c r="HK34" s="148"/>
      <c r="HL34" s="148"/>
      <c r="HM34" s="148"/>
      <c r="HN34" s="148"/>
      <c r="HO34" s="148"/>
      <c r="HP34" s="148"/>
      <c r="HQ34" s="148"/>
      <c r="HR34" s="148"/>
      <c r="HS34" s="148"/>
      <c r="HT34" s="148"/>
      <c r="HU34" s="148"/>
      <c r="HV34" s="148"/>
      <c r="HW34" s="148"/>
      <c r="HX34" s="148"/>
      <c r="HY34" s="148"/>
      <c r="HZ34" s="148"/>
      <c r="IA34" s="148"/>
      <c r="IB34" s="148"/>
      <c r="IC34" s="148"/>
      <c r="ID34" s="148"/>
      <c r="IE34" s="148"/>
      <c r="IF34" s="148"/>
      <c r="IG34" s="148"/>
      <c r="IH34" s="148"/>
      <c r="II34" s="148"/>
      <c r="IJ34" s="148"/>
      <c r="IK34" s="148"/>
      <c r="IL34" s="148"/>
      <c r="IM34" s="148"/>
      <c r="IN34" s="148"/>
      <c r="IO34" s="148"/>
      <c r="IP34" s="148"/>
      <c r="IQ34" s="148"/>
      <c r="IR34" s="148"/>
      <c r="IS34" s="148"/>
      <c r="IT34" s="148"/>
      <c r="IU34" s="148"/>
      <c r="IV34" s="148"/>
      <c r="IW34" s="148"/>
      <c r="IX34" s="148"/>
      <c r="IY34" s="148"/>
      <c r="IZ34" s="148"/>
      <c r="JA34" s="148"/>
      <c r="JB34" s="148"/>
      <c r="JC34" s="148"/>
      <c r="JD34" s="148"/>
      <c r="JE34" s="148"/>
      <c r="JF34" s="148"/>
      <c r="JG34" s="148"/>
      <c r="JH34" s="148"/>
      <c r="JI34" s="148"/>
      <c r="JJ34" s="148"/>
      <c r="JK34" s="148"/>
      <c r="JL34" s="148"/>
      <c r="JM34" s="148"/>
      <c r="JN34" s="148"/>
      <c r="JO34" s="148"/>
      <c r="JP34" s="148"/>
      <c r="JQ34" s="148"/>
      <c r="JR34" s="148"/>
      <c r="JS34" s="148"/>
      <c r="JT34" s="148"/>
      <c r="JU34" s="148"/>
      <c r="JV34" s="148"/>
      <c r="JW34" s="148"/>
      <c r="JX34" s="148"/>
      <c r="JY34" s="148"/>
      <c r="JZ34" s="148"/>
      <c r="KA34" s="148"/>
      <c r="KB34" s="148"/>
      <c r="KC34" s="148"/>
      <c r="KD34" s="148"/>
      <c r="KE34" s="148"/>
      <c r="KF34" s="148"/>
      <c r="KG34" s="148"/>
      <c r="KH34" s="148"/>
      <c r="KI34" s="148"/>
      <c r="KJ34" s="148"/>
      <c r="KK34" s="148"/>
      <c r="KL34" s="148"/>
      <c r="KM34" s="148"/>
      <c r="KN34" s="148"/>
      <c r="KO34" s="148"/>
      <c r="KP34" s="148"/>
      <c r="KQ34" s="148"/>
      <c r="KR34" s="148"/>
      <c r="KS34" s="148"/>
      <c r="KT34" s="148"/>
      <c r="KU34" s="148"/>
      <c r="KV34" s="148"/>
      <c r="KW34" s="148"/>
      <c r="KX34" s="148"/>
      <c r="KY34" s="148"/>
      <c r="KZ34" s="148"/>
      <c r="LA34" s="148"/>
      <c r="LB34" s="148"/>
      <c r="LC34" s="148"/>
      <c r="LD34" s="148"/>
      <c r="LE34" s="148"/>
      <c r="LF34" s="148"/>
      <c r="LG34" s="148"/>
      <c r="LH34" s="148"/>
      <c r="LI34" s="148"/>
      <c r="LJ34" s="148"/>
      <c r="LK34" s="148"/>
      <c r="LL34" s="148"/>
      <c r="LM34" s="148"/>
      <c r="LN34" s="148"/>
      <c r="LO34" s="148"/>
      <c r="LP34" s="148"/>
      <c r="LQ34" s="148"/>
      <c r="LR34" s="148"/>
      <c r="LS34" s="148"/>
      <c r="LT34" s="148"/>
      <c r="LU34" s="148"/>
      <c r="LV34" s="148"/>
      <c r="LW34" s="148"/>
      <c r="LX34" s="148"/>
      <c r="LY34" s="148"/>
      <c r="LZ34" s="148"/>
      <c r="MA34" s="148"/>
      <c r="MB34" s="148"/>
      <c r="MC34" s="148"/>
      <c r="MD34" s="148"/>
      <c r="ME34" s="148"/>
      <c r="MF34" s="148"/>
      <c r="MG34" s="148"/>
      <c r="MH34" s="148"/>
      <c r="MI34" s="148"/>
      <c r="MJ34" s="148"/>
      <c r="MK34" s="148"/>
      <c r="ML34" s="148"/>
      <c r="MM34" s="148"/>
      <c r="MN34" s="148"/>
      <c r="MO34" s="148"/>
      <c r="MP34" s="148"/>
      <c r="MQ34" s="148"/>
      <c r="MR34" s="148"/>
      <c r="MS34" s="148"/>
      <c r="MT34" s="148"/>
      <c r="MU34" s="148"/>
      <c r="MV34" s="148"/>
      <c r="MW34" s="148"/>
      <c r="MX34" s="148"/>
      <c r="MY34" s="148"/>
      <c r="MZ34" s="148"/>
      <c r="NA34" s="148"/>
      <c r="NB34" s="148"/>
      <c r="NC34" s="148"/>
      <c r="ND34" s="148"/>
      <c r="NE34" s="148"/>
      <c r="NF34" s="148"/>
      <c r="NG34" s="148"/>
      <c r="NH34" s="148"/>
      <c r="NI34" s="148"/>
      <c r="NJ34" s="148"/>
      <c r="NK34" s="148"/>
      <c r="NL34" s="148"/>
      <c r="NM34" s="148"/>
      <c r="NN34" s="148"/>
      <c r="NO34" s="148"/>
      <c r="NP34" s="148"/>
      <c r="NQ34" s="148"/>
      <c r="NR34" s="148"/>
      <c r="NS34" s="148"/>
      <c r="NT34" s="148"/>
      <c r="NU34" s="148"/>
      <c r="NV34" s="148"/>
      <c r="NW34" s="148"/>
      <c r="NX34" s="148"/>
      <c r="NY34" s="148"/>
      <c r="NZ34" s="148"/>
      <c r="OA34" s="148"/>
      <c r="OB34" s="148"/>
      <c r="OC34" s="148"/>
      <c r="OD34" s="148"/>
      <c r="OE34" s="148"/>
      <c r="OF34" s="148"/>
      <c r="OG34" s="148"/>
      <c r="OH34" s="148"/>
      <c r="OI34" s="148"/>
      <c r="OJ34" s="148"/>
      <c r="OK34" s="148"/>
      <c r="OL34" s="148"/>
      <c r="OM34" s="148"/>
      <c r="ON34" s="148"/>
      <c r="OO34" s="148"/>
      <c r="OP34" s="148"/>
      <c r="OQ34" s="148"/>
      <c r="OR34" s="148"/>
      <c r="OS34" s="148"/>
      <c r="OT34" s="148"/>
      <c r="OU34" s="148"/>
      <c r="OV34" s="148"/>
      <c r="OW34" s="148"/>
      <c r="OX34" s="148"/>
      <c r="OY34" s="148"/>
      <c r="OZ34" s="148"/>
      <c r="PA34" s="148"/>
      <c r="PB34" s="148"/>
      <c r="PC34" s="148"/>
      <c r="PD34" s="148"/>
      <c r="PE34" s="148"/>
      <c r="PF34" s="148"/>
      <c r="PG34" s="148"/>
      <c r="PH34" s="148"/>
      <c r="PI34" s="148"/>
      <c r="PJ34" s="148"/>
      <c r="PK34" s="148"/>
      <c r="PL34" s="148"/>
      <c r="PM34" s="148"/>
      <c r="PN34" s="148"/>
      <c r="PO34" s="148"/>
      <c r="PP34" s="148"/>
      <c r="PQ34" s="148"/>
      <c r="PR34" s="148"/>
      <c r="PS34" s="148"/>
      <c r="PT34" s="148"/>
      <c r="PU34" s="148"/>
      <c r="PV34" s="148"/>
      <c r="PW34" s="148"/>
      <c r="PX34" s="148"/>
      <c r="PY34" s="148"/>
      <c r="PZ34" s="148"/>
      <c r="QA34" s="148"/>
      <c r="QB34" s="148"/>
      <c r="QC34" s="148"/>
      <c r="QD34" s="148"/>
      <c r="QE34" s="148"/>
      <c r="QF34" s="148"/>
      <c r="QG34" s="148"/>
      <c r="QH34" s="148"/>
      <c r="QI34" s="148"/>
      <c r="QJ34" s="148"/>
      <c r="QK34" s="148"/>
      <c r="QL34" s="148"/>
      <c r="QM34" s="148"/>
      <c r="QN34" s="148"/>
      <c r="QO34" s="148"/>
      <c r="QP34" s="148"/>
      <c r="QQ34" s="148"/>
      <c r="QR34" s="148"/>
      <c r="QS34" s="148"/>
      <c r="QT34" s="148"/>
      <c r="QU34" s="148"/>
      <c r="QV34" s="148"/>
      <c r="QW34" s="148"/>
      <c r="QX34" s="148"/>
      <c r="QY34" s="148"/>
      <c r="QZ34" s="148"/>
      <c r="RA34" s="148"/>
      <c r="RB34" s="148"/>
      <c r="RC34" s="148"/>
      <c r="RD34" s="148"/>
      <c r="RE34" s="148"/>
      <c r="RF34" s="148"/>
      <c r="RG34" s="148"/>
      <c r="RH34" s="148"/>
      <c r="RI34" s="148"/>
      <c r="RJ34" s="148"/>
      <c r="RK34" s="148"/>
      <c r="RL34" s="148"/>
      <c r="RM34" s="148"/>
      <c r="RN34" s="148"/>
      <c r="RO34" s="148"/>
      <c r="RP34" s="148"/>
      <c r="RQ34" s="148"/>
      <c r="RR34" s="148"/>
      <c r="RS34" s="148"/>
      <c r="RT34" s="148"/>
      <c r="RU34" s="148"/>
      <c r="RV34" s="148"/>
      <c r="RW34" s="148"/>
      <c r="RX34" s="148"/>
      <c r="RY34" s="148"/>
      <c r="RZ34" s="148"/>
      <c r="SA34" s="148"/>
      <c r="SB34" s="148"/>
      <c r="SC34" s="148"/>
      <c r="SD34" s="148"/>
      <c r="SE34" s="148"/>
      <c r="SF34" s="148"/>
      <c r="SG34" s="148"/>
      <c r="SH34" s="148"/>
    </row>
    <row r="35" spans="1:502" s="25" customFormat="1" ht="15" customHeight="1" x14ac:dyDescent="0.2">
      <c r="A35" s="50"/>
      <c r="B35" s="1559" t="s">
        <v>672</v>
      </c>
      <c r="C35" s="1560"/>
      <c r="D35" s="1560"/>
      <c r="E35" s="1560"/>
      <c r="F35" s="1560"/>
      <c r="G35" s="1560"/>
      <c r="H35" s="1560"/>
      <c r="I35" s="1561"/>
      <c r="J35" s="141"/>
      <c r="K35" s="7"/>
      <c r="L35" s="7"/>
      <c r="M35" s="1819" t="s">
        <v>221</v>
      </c>
      <c r="N35" s="1820"/>
      <c r="O35" s="1820"/>
      <c r="P35" s="1820"/>
      <c r="Q35" s="1820"/>
      <c r="R35" s="1821"/>
      <c r="S35" s="151">
        <v>2.5000000000000001E-2</v>
      </c>
      <c r="T35" s="150">
        <f t="shared" ref="T35" si="2">S35*4</f>
        <v>0.1</v>
      </c>
      <c r="U35" s="151">
        <v>3.5000000000000003E-2</v>
      </c>
      <c r="V35" s="144"/>
      <c r="W35" s="179"/>
      <c r="X35" s="7"/>
      <c r="Y35" s="7"/>
      <c r="Z35" s="7"/>
      <c r="AA35" s="7"/>
      <c r="AB35" s="7"/>
      <c r="AC35" s="7"/>
      <c r="AD35" s="174"/>
      <c r="AE35" s="174"/>
      <c r="AF35" s="174"/>
      <c r="AG35" s="174"/>
      <c r="AH35" s="174"/>
      <c r="AI35" s="216"/>
      <c r="AJ35" s="174"/>
      <c r="AK35" s="175"/>
      <c r="AL35" s="175"/>
      <c r="AM35" s="175"/>
      <c r="AN35" s="175"/>
      <c r="AO35" s="175"/>
      <c r="AP35" s="175"/>
      <c r="AQ35" s="175"/>
      <c r="AR35" s="175"/>
      <c r="AS35" s="175"/>
      <c r="AT35" s="175"/>
      <c r="AU35" s="175"/>
      <c r="AV35" s="175"/>
      <c r="AW35" s="175"/>
      <c r="AX35" s="175"/>
      <c r="AY35" s="175"/>
      <c r="AZ35" s="175"/>
      <c r="BA35" s="175"/>
      <c r="BB35" s="175"/>
      <c r="BC35" s="175"/>
      <c r="BD35" s="175"/>
      <c r="BE35" s="175"/>
      <c r="BF35" s="175"/>
      <c r="BG35" s="175"/>
      <c r="BH35" s="175"/>
      <c r="BI35" s="175"/>
      <c r="BJ35" s="175"/>
      <c r="BK35" s="175"/>
      <c r="BL35" s="175"/>
      <c r="BM35" s="175"/>
      <c r="BN35" s="175"/>
      <c r="BO35" s="175"/>
      <c r="BP35" s="175"/>
      <c r="BQ35" s="175"/>
      <c r="BR35" s="175"/>
      <c r="BS35" s="175"/>
      <c r="BT35" s="175"/>
      <c r="BU35" s="175"/>
      <c r="BV35" s="175"/>
      <c r="BW35" s="175"/>
      <c r="BX35" s="175"/>
      <c r="BY35" s="175"/>
      <c r="BZ35" s="175"/>
      <c r="CA35" s="175"/>
      <c r="CB35" s="175"/>
      <c r="CC35" s="175"/>
      <c r="CD35" s="175"/>
      <c r="CE35" s="175"/>
      <c r="CF35" s="175"/>
      <c r="CG35" s="175"/>
      <c r="CH35" s="175"/>
      <c r="CI35" s="175"/>
      <c r="CJ35" s="175"/>
      <c r="CK35" s="174"/>
      <c r="CL35" s="174"/>
      <c r="CM35" s="148"/>
      <c r="CN35" s="148"/>
      <c r="CO35" s="148"/>
      <c r="CP35" s="148"/>
      <c r="CQ35" s="148"/>
      <c r="CR35" s="148"/>
      <c r="CS35" s="148"/>
      <c r="CT35" s="148"/>
      <c r="CU35" s="148"/>
      <c r="CV35" s="148"/>
      <c r="CW35" s="148"/>
      <c r="CX35" s="148"/>
      <c r="CY35" s="148"/>
      <c r="CZ35" s="148"/>
      <c r="DA35" s="148"/>
      <c r="DB35" s="148"/>
      <c r="DC35" s="148"/>
      <c r="DD35" s="148"/>
      <c r="DE35" s="148"/>
      <c r="DF35" s="148"/>
      <c r="DG35" s="148"/>
      <c r="DH35" s="148"/>
      <c r="DI35" s="148"/>
      <c r="DJ35" s="148"/>
      <c r="DK35" s="148"/>
      <c r="DL35" s="148"/>
      <c r="DM35" s="148"/>
      <c r="DN35" s="148"/>
      <c r="DO35" s="148"/>
      <c r="DP35" s="148"/>
      <c r="DQ35" s="148"/>
      <c r="DR35" s="148"/>
      <c r="DS35" s="148"/>
      <c r="DT35" s="148"/>
      <c r="DU35" s="148"/>
      <c r="DV35" s="148"/>
      <c r="DW35" s="148"/>
      <c r="DX35" s="148"/>
      <c r="DY35" s="148"/>
      <c r="DZ35" s="148"/>
      <c r="EA35" s="148"/>
      <c r="EB35" s="148"/>
      <c r="EC35" s="148"/>
      <c r="ED35" s="148"/>
      <c r="EE35" s="148"/>
      <c r="EF35" s="148"/>
      <c r="EG35" s="148"/>
      <c r="EH35" s="148"/>
      <c r="EI35" s="148"/>
      <c r="EJ35" s="148"/>
      <c r="EK35" s="148"/>
      <c r="EL35" s="148"/>
      <c r="EM35" s="148"/>
      <c r="EN35" s="148"/>
      <c r="EO35" s="148"/>
      <c r="EP35" s="148"/>
      <c r="EQ35" s="148"/>
      <c r="ER35" s="148"/>
      <c r="ES35" s="148"/>
      <c r="ET35" s="148"/>
      <c r="EU35" s="148"/>
      <c r="EV35" s="148"/>
      <c r="EW35" s="148"/>
      <c r="EX35" s="148"/>
      <c r="EY35" s="148"/>
      <c r="EZ35" s="148"/>
      <c r="FA35" s="148"/>
      <c r="FB35" s="148"/>
      <c r="FC35" s="148"/>
      <c r="FD35" s="148"/>
      <c r="FE35" s="148"/>
      <c r="FF35" s="148"/>
      <c r="FG35" s="148"/>
      <c r="FH35" s="148"/>
      <c r="FI35" s="148"/>
      <c r="FJ35" s="148"/>
      <c r="FK35" s="148"/>
      <c r="FL35" s="148"/>
      <c r="FM35" s="148"/>
      <c r="FN35" s="148"/>
      <c r="FO35" s="148"/>
      <c r="FP35" s="148"/>
      <c r="FQ35" s="148"/>
      <c r="FR35" s="148"/>
      <c r="FS35" s="148"/>
      <c r="FT35" s="148"/>
      <c r="FU35" s="148"/>
      <c r="FV35" s="148"/>
      <c r="FW35" s="148"/>
      <c r="FX35" s="148"/>
      <c r="FY35" s="148"/>
      <c r="FZ35" s="148"/>
      <c r="GA35" s="148"/>
      <c r="GB35" s="148"/>
      <c r="GC35" s="148"/>
      <c r="GD35" s="148"/>
      <c r="GE35" s="148"/>
      <c r="GF35" s="148"/>
      <c r="GG35" s="148"/>
      <c r="GH35" s="148"/>
      <c r="GI35" s="148"/>
      <c r="GJ35" s="148"/>
      <c r="GK35" s="148"/>
      <c r="GL35" s="148"/>
      <c r="GM35" s="148"/>
      <c r="GN35" s="148"/>
      <c r="GO35" s="148"/>
      <c r="GP35" s="148"/>
      <c r="GQ35" s="148"/>
      <c r="GR35" s="148"/>
      <c r="GS35" s="148"/>
      <c r="GT35" s="148"/>
      <c r="GU35" s="148"/>
      <c r="GV35" s="148"/>
      <c r="GW35" s="148"/>
      <c r="GX35" s="148"/>
      <c r="GY35" s="148"/>
      <c r="GZ35" s="148"/>
      <c r="HA35" s="148"/>
      <c r="HB35" s="148"/>
      <c r="HC35" s="148"/>
      <c r="HD35" s="148"/>
      <c r="HE35" s="148"/>
      <c r="HF35" s="148"/>
      <c r="HG35" s="148"/>
      <c r="HH35" s="148"/>
      <c r="HI35" s="148"/>
      <c r="HJ35" s="148"/>
      <c r="HK35" s="148"/>
      <c r="HL35" s="148"/>
      <c r="HM35" s="148"/>
      <c r="HN35" s="148"/>
      <c r="HO35" s="148"/>
      <c r="HP35" s="148"/>
      <c r="HQ35" s="148"/>
      <c r="HR35" s="148"/>
      <c r="HS35" s="148"/>
      <c r="HT35" s="148"/>
      <c r="HU35" s="148"/>
      <c r="HV35" s="148"/>
      <c r="HW35" s="148"/>
      <c r="HX35" s="148"/>
      <c r="HY35" s="148"/>
      <c r="HZ35" s="148"/>
      <c r="IA35" s="148"/>
      <c r="IB35" s="148"/>
      <c r="IC35" s="148"/>
      <c r="ID35" s="148"/>
      <c r="IE35" s="148"/>
      <c r="IF35" s="148"/>
      <c r="IG35" s="148"/>
      <c r="IH35" s="148"/>
      <c r="II35" s="148"/>
      <c r="IJ35" s="148"/>
      <c r="IK35" s="148"/>
      <c r="IL35" s="148"/>
      <c r="IM35" s="148"/>
      <c r="IN35" s="148"/>
      <c r="IO35" s="148"/>
      <c r="IP35" s="148"/>
      <c r="IQ35" s="148"/>
      <c r="IR35" s="148"/>
      <c r="IS35" s="148"/>
      <c r="IT35" s="148"/>
      <c r="IU35" s="148"/>
      <c r="IV35" s="148"/>
      <c r="IW35" s="148"/>
      <c r="IX35" s="148"/>
      <c r="IY35" s="148"/>
      <c r="IZ35" s="148"/>
      <c r="JA35" s="148"/>
      <c r="JB35" s="148"/>
      <c r="JC35" s="148"/>
      <c r="JD35" s="148"/>
      <c r="JE35" s="148"/>
      <c r="JF35" s="148"/>
      <c r="JG35" s="148"/>
      <c r="JH35" s="148"/>
      <c r="JI35" s="148"/>
      <c r="JJ35" s="148"/>
      <c r="JK35" s="148"/>
      <c r="JL35" s="148"/>
      <c r="JM35" s="148"/>
      <c r="JN35" s="148"/>
      <c r="JO35" s="148"/>
      <c r="JP35" s="148"/>
      <c r="JQ35" s="148"/>
      <c r="JR35" s="148"/>
      <c r="JS35" s="148"/>
      <c r="JT35" s="148"/>
      <c r="JU35" s="148"/>
      <c r="JV35" s="148"/>
      <c r="JW35" s="148"/>
      <c r="JX35" s="148"/>
      <c r="JY35" s="148"/>
      <c r="JZ35" s="148"/>
      <c r="KA35" s="148"/>
      <c r="KB35" s="148"/>
      <c r="KC35" s="148"/>
      <c r="KD35" s="148"/>
      <c r="KE35" s="148"/>
      <c r="KF35" s="148"/>
      <c r="KG35" s="148"/>
      <c r="KH35" s="148"/>
      <c r="KI35" s="148"/>
      <c r="KJ35" s="148"/>
      <c r="KK35" s="148"/>
      <c r="KL35" s="148"/>
      <c r="KM35" s="148"/>
      <c r="KN35" s="148"/>
      <c r="KO35" s="148"/>
      <c r="KP35" s="148"/>
      <c r="KQ35" s="148"/>
      <c r="KR35" s="148"/>
      <c r="KS35" s="148"/>
      <c r="KT35" s="148"/>
      <c r="KU35" s="148"/>
      <c r="KV35" s="148"/>
      <c r="KW35" s="148"/>
      <c r="KX35" s="148"/>
      <c r="KY35" s="148"/>
      <c r="KZ35" s="148"/>
      <c r="LA35" s="148"/>
      <c r="LB35" s="148"/>
      <c r="LC35" s="148"/>
      <c r="LD35" s="148"/>
      <c r="LE35" s="148"/>
      <c r="LF35" s="148"/>
      <c r="LG35" s="148"/>
      <c r="LH35" s="148"/>
      <c r="LI35" s="148"/>
      <c r="LJ35" s="148"/>
      <c r="LK35" s="148"/>
      <c r="LL35" s="148"/>
      <c r="LM35" s="148"/>
      <c r="LN35" s="148"/>
      <c r="LO35" s="148"/>
      <c r="LP35" s="148"/>
      <c r="LQ35" s="148"/>
      <c r="LR35" s="148"/>
      <c r="LS35" s="148"/>
      <c r="LT35" s="148"/>
      <c r="LU35" s="148"/>
      <c r="LV35" s="148"/>
      <c r="LW35" s="148"/>
      <c r="LX35" s="148"/>
      <c r="LY35" s="148"/>
      <c r="LZ35" s="148"/>
      <c r="MA35" s="148"/>
      <c r="MB35" s="148"/>
      <c r="MC35" s="148"/>
      <c r="MD35" s="148"/>
      <c r="ME35" s="148"/>
      <c r="MF35" s="148"/>
      <c r="MG35" s="148"/>
      <c r="MH35" s="148"/>
      <c r="MI35" s="148"/>
      <c r="MJ35" s="148"/>
      <c r="MK35" s="148"/>
      <c r="ML35" s="148"/>
      <c r="MM35" s="148"/>
      <c r="MN35" s="148"/>
      <c r="MO35" s="148"/>
      <c r="MP35" s="148"/>
      <c r="MQ35" s="148"/>
      <c r="MR35" s="148"/>
      <c r="MS35" s="148"/>
      <c r="MT35" s="148"/>
      <c r="MU35" s="148"/>
      <c r="MV35" s="148"/>
      <c r="MW35" s="148"/>
      <c r="MX35" s="148"/>
      <c r="MY35" s="148"/>
      <c r="MZ35" s="148"/>
      <c r="NA35" s="148"/>
      <c r="NB35" s="148"/>
      <c r="NC35" s="148"/>
      <c r="ND35" s="148"/>
      <c r="NE35" s="148"/>
      <c r="NF35" s="148"/>
      <c r="NG35" s="148"/>
      <c r="NH35" s="148"/>
      <c r="NI35" s="148"/>
      <c r="NJ35" s="148"/>
      <c r="NK35" s="148"/>
      <c r="NL35" s="148"/>
      <c r="NM35" s="148"/>
      <c r="NN35" s="148"/>
      <c r="NO35" s="148"/>
      <c r="NP35" s="148"/>
      <c r="NQ35" s="148"/>
      <c r="NR35" s="148"/>
      <c r="NS35" s="148"/>
      <c r="NT35" s="148"/>
      <c r="NU35" s="148"/>
      <c r="NV35" s="148"/>
      <c r="NW35" s="148"/>
      <c r="NX35" s="148"/>
      <c r="NY35" s="148"/>
      <c r="NZ35" s="148"/>
      <c r="OA35" s="148"/>
      <c r="OB35" s="148"/>
      <c r="OC35" s="148"/>
      <c r="OD35" s="148"/>
      <c r="OE35" s="148"/>
      <c r="OF35" s="148"/>
      <c r="OG35" s="148"/>
      <c r="OH35" s="148"/>
      <c r="OI35" s="148"/>
      <c r="OJ35" s="148"/>
      <c r="OK35" s="148"/>
      <c r="OL35" s="148"/>
      <c r="OM35" s="148"/>
      <c r="ON35" s="148"/>
      <c r="OO35" s="148"/>
      <c r="OP35" s="148"/>
      <c r="OQ35" s="148"/>
      <c r="OR35" s="148"/>
      <c r="OS35" s="148"/>
      <c r="OT35" s="148"/>
      <c r="OU35" s="148"/>
      <c r="OV35" s="148"/>
      <c r="OW35" s="148"/>
      <c r="OX35" s="148"/>
      <c r="OY35" s="148"/>
      <c r="OZ35" s="148"/>
      <c r="PA35" s="148"/>
      <c r="PB35" s="148"/>
      <c r="PC35" s="148"/>
      <c r="PD35" s="148"/>
      <c r="PE35" s="148"/>
      <c r="PF35" s="148"/>
      <c r="PG35" s="148"/>
      <c r="PH35" s="148"/>
      <c r="PI35" s="148"/>
      <c r="PJ35" s="148"/>
      <c r="PK35" s="148"/>
      <c r="PL35" s="148"/>
      <c r="PM35" s="148"/>
      <c r="PN35" s="148"/>
      <c r="PO35" s="148"/>
      <c r="PP35" s="148"/>
      <c r="PQ35" s="148"/>
      <c r="PR35" s="148"/>
      <c r="PS35" s="148"/>
      <c r="PT35" s="148"/>
      <c r="PU35" s="148"/>
      <c r="PV35" s="148"/>
      <c r="PW35" s="148"/>
      <c r="PX35" s="148"/>
      <c r="PY35" s="148"/>
      <c r="PZ35" s="148"/>
      <c r="QA35" s="148"/>
      <c r="QB35" s="148"/>
      <c r="QC35" s="148"/>
      <c r="QD35" s="148"/>
      <c r="QE35" s="148"/>
      <c r="QF35" s="148"/>
      <c r="QG35" s="148"/>
      <c r="QH35" s="148"/>
      <c r="QI35" s="148"/>
      <c r="QJ35" s="148"/>
      <c r="QK35" s="148"/>
      <c r="QL35" s="148"/>
      <c r="QM35" s="148"/>
      <c r="QN35" s="148"/>
      <c r="QO35" s="148"/>
      <c r="QP35" s="148"/>
      <c r="QQ35" s="148"/>
      <c r="QR35" s="148"/>
      <c r="QS35" s="148"/>
      <c r="QT35" s="148"/>
      <c r="QU35" s="148"/>
      <c r="QV35" s="148"/>
      <c r="QW35" s="148"/>
      <c r="QX35" s="148"/>
      <c r="QY35" s="148"/>
      <c r="QZ35" s="148"/>
      <c r="RA35" s="148"/>
      <c r="RB35" s="148"/>
      <c r="RC35" s="148"/>
      <c r="RD35" s="148"/>
      <c r="RE35" s="148"/>
      <c r="RF35" s="148"/>
      <c r="RG35" s="148"/>
      <c r="RH35" s="148"/>
      <c r="RI35" s="148"/>
      <c r="RJ35" s="148"/>
      <c r="RK35" s="148"/>
      <c r="RL35" s="148"/>
      <c r="RM35" s="148"/>
      <c r="RN35" s="148"/>
      <c r="RO35" s="148"/>
      <c r="RP35" s="148"/>
      <c r="RQ35" s="148"/>
      <c r="RR35" s="148"/>
      <c r="RS35" s="148"/>
      <c r="RT35" s="148"/>
      <c r="RU35" s="148"/>
      <c r="RV35" s="148"/>
      <c r="RW35" s="148"/>
      <c r="RX35" s="148"/>
      <c r="RY35" s="148"/>
      <c r="RZ35" s="148"/>
      <c r="SA35" s="148"/>
      <c r="SB35" s="148"/>
      <c r="SC35" s="148"/>
      <c r="SD35" s="148"/>
      <c r="SE35" s="148"/>
      <c r="SF35" s="148"/>
      <c r="SG35" s="148"/>
      <c r="SH35" s="148"/>
    </row>
    <row r="36" spans="1:502" s="25" customFormat="1" ht="15" customHeight="1" x14ac:dyDescent="0.2">
      <c r="A36" s="50"/>
      <c r="B36" s="130"/>
      <c r="C36" s="1851" t="s">
        <v>222</v>
      </c>
      <c r="D36" s="1852"/>
      <c r="E36" s="1852" t="s">
        <v>210</v>
      </c>
      <c r="F36" s="1852"/>
      <c r="G36" s="1852"/>
      <c r="H36" s="1852"/>
      <c r="I36" s="1853"/>
      <c r="J36" s="141"/>
      <c r="K36" s="40"/>
      <c r="L36" s="1866" t="s">
        <v>610</v>
      </c>
      <c r="M36" s="1867"/>
      <c r="N36" s="1867"/>
      <c r="O36" s="1867"/>
      <c r="P36" s="1867"/>
      <c r="Q36" s="1867"/>
      <c r="R36" s="1867"/>
      <c r="S36" s="1867"/>
      <c r="T36" s="1867"/>
      <c r="U36" s="1868"/>
      <c r="V36" s="144"/>
      <c r="W36" s="214"/>
      <c r="X36" s="174"/>
      <c r="Y36" s="174"/>
      <c r="Z36" s="174"/>
      <c r="AA36" s="174"/>
      <c r="AB36" s="174"/>
      <c r="AC36" s="174"/>
      <c r="AD36" s="174"/>
      <c r="AE36" s="174"/>
      <c r="AF36" s="174"/>
      <c r="AG36" s="174"/>
      <c r="AH36" s="174"/>
      <c r="AI36" s="216"/>
      <c r="AJ36" s="174"/>
      <c r="AK36" s="175"/>
      <c r="AL36" s="175"/>
      <c r="AM36" s="175"/>
      <c r="AN36" s="175"/>
      <c r="AO36" s="175"/>
      <c r="AP36" s="175"/>
      <c r="AQ36" s="175"/>
      <c r="AR36" s="175"/>
      <c r="AS36" s="175"/>
      <c r="AT36" s="175"/>
      <c r="AU36" s="175"/>
      <c r="AV36" s="175"/>
      <c r="AW36" s="175"/>
      <c r="AX36" s="175"/>
      <c r="AY36" s="175"/>
      <c r="AZ36" s="175"/>
      <c r="BA36" s="175"/>
      <c r="BB36" s="175"/>
      <c r="BC36" s="175"/>
      <c r="BD36" s="175"/>
      <c r="BE36" s="175"/>
      <c r="BF36" s="175"/>
      <c r="BG36" s="175"/>
      <c r="BH36" s="175"/>
      <c r="BI36" s="175"/>
      <c r="BJ36" s="175"/>
      <c r="BK36" s="175"/>
      <c r="BL36" s="175"/>
      <c r="BM36" s="175"/>
      <c r="BN36" s="175"/>
      <c r="BO36" s="175"/>
      <c r="BP36" s="175"/>
      <c r="BQ36" s="175"/>
      <c r="BR36" s="175"/>
      <c r="BS36" s="175"/>
      <c r="BT36" s="175"/>
      <c r="BU36" s="175"/>
      <c r="BV36" s="175"/>
      <c r="BW36" s="175"/>
      <c r="BX36" s="175"/>
      <c r="BY36" s="175"/>
      <c r="BZ36" s="175"/>
      <c r="CA36" s="175"/>
      <c r="CB36" s="175"/>
      <c r="CC36" s="175"/>
      <c r="CD36" s="175"/>
      <c r="CE36" s="175"/>
      <c r="CF36" s="175"/>
      <c r="CG36" s="175"/>
      <c r="CH36" s="175"/>
      <c r="CI36" s="175"/>
      <c r="CJ36" s="175"/>
      <c r="CK36" s="174"/>
      <c r="CL36" s="174"/>
      <c r="CM36" s="148"/>
      <c r="CN36" s="148"/>
      <c r="CO36" s="148"/>
      <c r="CP36" s="148"/>
      <c r="CQ36" s="148"/>
      <c r="CR36" s="148"/>
      <c r="CS36" s="148"/>
      <c r="CT36" s="148"/>
      <c r="CU36" s="148"/>
      <c r="CV36" s="148"/>
      <c r="CW36" s="148"/>
      <c r="CX36" s="148"/>
      <c r="CY36" s="148"/>
      <c r="CZ36" s="148"/>
      <c r="DA36" s="148"/>
      <c r="DB36" s="148"/>
      <c r="DC36" s="148"/>
      <c r="DD36" s="148"/>
      <c r="DE36" s="148"/>
      <c r="DF36" s="148"/>
      <c r="DG36" s="148"/>
      <c r="DH36" s="148"/>
      <c r="DI36" s="148"/>
      <c r="DJ36" s="148"/>
      <c r="DK36" s="148"/>
      <c r="DL36" s="148"/>
      <c r="DM36" s="148"/>
      <c r="DN36" s="148"/>
      <c r="DO36" s="148"/>
      <c r="DP36" s="148"/>
      <c r="DQ36" s="148"/>
      <c r="DR36" s="148"/>
      <c r="DS36" s="148"/>
      <c r="DT36" s="148"/>
      <c r="DU36" s="148"/>
      <c r="DV36" s="148"/>
      <c r="DW36" s="148"/>
      <c r="DX36" s="148"/>
      <c r="DY36" s="148"/>
      <c r="DZ36" s="148"/>
      <c r="EA36" s="148"/>
      <c r="EB36" s="148"/>
      <c r="EC36" s="148"/>
      <c r="ED36" s="148"/>
      <c r="EE36" s="148"/>
      <c r="EF36" s="148"/>
      <c r="EG36" s="148"/>
      <c r="EH36" s="148"/>
      <c r="EI36" s="148"/>
      <c r="EJ36" s="148"/>
      <c r="EK36" s="148"/>
      <c r="EL36" s="148"/>
      <c r="EM36" s="148"/>
      <c r="EN36" s="148"/>
      <c r="EO36" s="148"/>
      <c r="EP36" s="148"/>
      <c r="EQ36" s="148"/>
      <c r="ER36" s="148"/>
      <c r="ES36" s="148"/>
      <c r="ET36" s="148"/>
      <c r="EU36" s="148"/>
      <c r="EV36" s="148"/>
      <c r="EW36" s="148"/>
      <c r="EX36" s="148"/>
      <c r="EY36" s="148"/>
      <c r="EZ36" s="148"/>
      <c r="FA36" s="148"/>
      <c r="FB36" s="148"/>
      <c r="FC36" s="148"/>
      <c r="FD36" s="148"/>
      <c r="FE36" s="148"/>
      <c r="FF36" s="148"/>
      <c r="FG36" s="148"/>
      <c r="FH36" s="148"/>
      <c r="FI36" s="148"/>
      <c r="FJ36" s="148"/>
      <c r="FK36" s="148"/>
      <c r="FL36" s="148"/>
      <c r="FM36" s="148"/>
      <c r="FN36" s="148"/>
      <c r="FO36" s="148"/>
      <c r="FP36" s="148"/>
      <c r="FQ36" s="148"/>
      <c r="FR36" s="148"/>
      <c r="FS36" s="148"/>
      <c r="FT36" s="148"/>
      <c r="FU36" s="148"/>
      <c r="FV36" s="148"/>
      <c r="FW36" s="148"/>
      <c r="FX36" s="148"/>
      <c r="FY36" s="148"/>
      <c r="FZ36" s="148"/>
      <c r="GA36" s="148"/>
      <c r="GB36" s="148"/>
      <c r="GC36" s="148"/>
      <c r="GD36" s="148"/>
      <c r="GE36" s="148"/>
      <c r="GF36" s="148"/>
      <c r="GG36" s="148"/>
      <c r="GH36" s="148"/>
      <c r="GI36" s="148"/>
      <c r="GJ36" s="148"/>
      <c r="GK36" s="148"/>
      <c r="GL36" s="148"/>
      <c r="GM36" s="148"/>
      <c r="GN36" s="148"/>
      <c r="GO36" s="148"/>
      <c r="GP36" s="148"/>
      <c r="GQ36" s="148"/>
      <c r="GR36" s="148"/>
      <c r="GS36" s="148"/>
      <c r="GT36" s="148"/>
      <c r="GU36" s="148"/>
      <c r="GV36" s="148"/>
      <c r="GW36" s="148"/>
      <c r="GX36" s="148"/>
      <c r="GY36" s="148"/>
      <c r="GZ36" s="148"/>
      <c r="HA36" s="148"/>
      <c r="HB36" s="148"/>
      <c r="HC36" s="148"/>
      <c r="HD36" s="148"/>
      <c r="HE36" s="148"/>
      <c r="HF36" s="148"/>
      <c r="HG36" s="148"/>
      <c r="HH36" s="148"/>
      <c r="HI36" s="148"/>
      <c r="HJ36" s="148"/>
      <c r="HK36" s="148"/>
      <c r="HL36" s="148"/>
      <c r="HM36" s="148"/>
      <c r="HN36" s="148"/>
      <c r="HO36" s="148"/>
      <c r="HP36" s="148"/>
      <c r="HQ36" s="148"/>
      <c r="HR36" s="148"/>
      <c r="HS36" s="148"/>
      <c r="HT36" s="148"/>
      <c r="HU36" s="148"/>
      <c r="HV36" s="148"/>
      <c r="HW36" s="148"/>
      <c r="HX36" s="148"/>
      <c r="HY36" s="148"/>
      <c r="HZ36" s="148"/>
      <c r="IA36" s="148"/>
      <c r="IB36" s="148"/>
      <c r="IC36" s="148"/>
      <c r="ID36" s="148"/>
      <c r="IE36" s="148"/>
      <c r="IF36" s="148"/>
      <c r="IG36" s="148"/>
      <c r="IH36" s="148"/>
      <c r="II36" s="148"/>
      <c r="IJ36" s="148"/>
      <c r="IK36" s="148"/>
      <c r="IL36" s="148"/>
      <c r="IM36" s="148"/>
      <c r="IN36" s="148"/>
      <c r="IO36" s="148"/>
      <c r="IP36" s="148"/>
      <c r="IQ36" s="148"/>
      <c r="IR36" s="148"/>
      <c r="IS36" s="148"/>
      <c r="IT36" s="148"/>
      <c r="IU36" s="148"/>
      <c r="IV36" s="148"/>
      <c r="IW36" s="148"/>
      <c r="IX36" s="148"/>
      <c r="IY36" s="148"/>
      <c r="IZ36" s="148"/>
      <c r="JA36" s="148"/>
      <c r="JB36" s="148"/>
      <c r="JC36" s="148"/>
      <c r="JD36" s="148"/>
      <c r="JE36" s="148"/>
      <c r="JF36" s="148"/>
      <c r="JG36" s="148"/>
      <c r="JH36" s="148"/>
      <c r="JI36" s="148"/>
      <c r="JJ36" s="148"/>
      <c r="JK36" s="148"/>
      <c r="JL36" s="148"/>
      <c r="JM36" s="148"/>
      <c r="JN36" s="148"/>
      <c r="JO36" s="148"/>
      <c r="JP36" s="148"/>
      <c r="JQ36" s="148"/>
      <c r="JR36" s="148"/>
      <c r="JS36" s="148"/>
      <c r="JT36" s="148"/>
      <c r="JU36" s="148"/>
      <c r="JV36" s="148"/>
      <c r="JW36" s="148"/>
      <c r="JX36" s="148"/>
      <c r="JY36" s="148"/>
      <c r="JZ36" s="148"/>
      <c r="KA36" s="148"/>
      <c r="KB36" s="148"/>
      <c r="KC36" s="148"/>
      <c r="KD36" s="148"/>
      <c r="KE36" s="148"/>
      <c r="KF36" s="148"/>
      <c r="KG36" s="148"/>
      <c r="KH36" s="148"/>
      <c r="KI36" s="148"/>
      <c r="KJ36" s="148"/>
      <c r="KK36" s="148"/>
      <c r="KL36" s="148"/>
      <c r="KM36" s="148"/>
      <c r="KN36" s="148"/>
      <c r="KO36" s="148"/>
      <c r="KP36" s="148"/>
      <c r="KQ36" s="148"/>
      <c r="KR36" s="148"/>
      <c r="KS36" s="148"/>
      <c r="KT36" s="148"/>
      <c r="KU36" s="148"/>
      <c r="KV36" s="148"/>
      <c r="KW36" s="148"/>
      <c r="KX36" s="148"/>
      <c r="KY36" s="148"/>
      <c r="KZ36" s="148"/>
      <c r="LA36" s="148"/>
      <c r="LB36" s="148"/>
      <c r="LC36" s="148"/>
      <c r="LD36" s="148"/>
      <c r="LE36" s="148"/>
      <c r="LF36" s="148"/>
      <c r="LG36" s="148"/>
      <c r="LH36" s="148"/>
      <c r="LI36" s="148"/>
      <c r="LJ36" s="148"/>
      <c r="LK36" s="148"/>
      <c r="LL36" s="148"/>
      <c r="LM36" s="148"/>
      <c r="LN36" s="148"/>
      <c r="LO36" s="148"/>
      <c r="LP36" s="148"/>
      <c r="LQ36" s="148"/>
      <c r="LR36" s="148"/>
      <c r="LS36" s="148"/>
      <c r="LT36" s="148"/>
      <c r="LU36" s="148"/>
      <c r="LV36" s="148"/>
      <c r="LW36" s="148"/>
      <c r="LX36" s="148"/>
      <c r="LY36" s="148"/>
      <c r="LZ36" s="148"/>
      <c r="MA36" s="148"/>
      <c r="MB36" s="148"/>
      <c r="MC36" s="148"/>
      <c r="MD36" s="148"/>
      <c r="ME36" s="148"/>
      <c r="MF36" s="148"/>
      <c r="MG36" s="148"/>
      <c r="MH36" s="148"/>
      <c r="MI36" s="148"/>
      <c r="MJ36" s="148"/>
      <c r="MK36" s="148"/>
      <c r="ML36" s="148"/>
      <c r="MM36" s="148"/>
      <c r="MN36" s="148"/>
      <c r="MO36" s="148"/>
      <c r="MP36" s="148"/>
      <c r="MQ36" s="148"/>
      <c r="MR36" s="148"/>
      <c r="MS36" s="148"/>
      <c r="MT36" s="148"/>
      <c r="MU36" s="148"/>
      <c r="MV36" s="148"/>
      <c r="MW36" s="148"/>
      <c r="MX36" s="148"/>
      <c r="MY36" s="148"/>
      <c r="MZ36" s="148"/>
      <c r="NA36" s="148"/>
      <c r="NB36" s="148"/>
      <c r="NC36" s="148"/>
      <c r="ND36" s="148"/>
      <c r="NE36" s="148"/>
      <c r="NF36" s="148"/>
      <c r="NG36" s="148"/>
      <c r="NH36" s="148"/>
      <c r="NI36" s="148"/>
      <c r="NJ36" s="148"/>
      <c r="NK36" s="148"/>
      <c r="NL36" s="148"/>
      <c r="NM36" s="148"/>
      <c r="NN36" s="148"/>
      <c r="NO36" s="148"/>
      <c r="NP36" s="148"/>
      <c r="NQ36" s="148"/>
      <c r="NR36" s="148"/>
      <c r="NS36" s="148"/>
      <c r="NT36" s="148"/>
      <c r="NU36" s="148"/>
      <c r="NV36" s="148"/>
      <c r="NW36" s="148"/>
      <c r="NX36" s="148"/>
      <c r="NY36" s="148"/>
      <c r="NZ36" s="148"/>
      <c r="OA36" s="148"/>
      <c r="OB36" s="148"/>
      <c r="OC36" s="148"/>
      <c r="OD36" s="148"/>
      <c r="OE36" s="148"/>
      <c r="OF36" s="148"/>
      <c r="OG36" s="148"/>
      <c r="OH36" s="148"/>
      <c r="OI36" s="148"/>
      <c r="OJ36" s="148"/>
      <c r="OK36" s="148"/>
      <c r="OL36" s="148"/>
      <c r="OM36" s="148"/>
      <c r="ON36" s="148"/>
      <c r="OO36" s="148"/>
      <c r="OP36" s="148"/>
      <c r="OQ36" s="148"/>
      <c r="OR36" s="148"/>
      <c r="OS36" s="148"/>
      <c r="OT36" s="148"/>
      <c r="OU36" s="148"/>
      <c r="OV36" s="148"/>
      <c r="OW36" s="148"/>
      <c r="OX36" s="148"/>
      <c r="OY36" s="148"/>
      <c r="OZ36" s="148"/>
      <c r="PA36" s="148"/>
      <c r="PB36" s="148"/>
      <c r="PC36" s="148"/>
      <c r="PD36" s="148"/>
      <c r="PE36" s="148"/>
      <c r="PF36" s="148"/>
      <c r="PG36" s="148"/>
      <c r="PH36" s="148"/>
      <c r="PI36" s="148"/>
      <c r="PJ36" s="148"/>
      <c r="PK36" s="148"/>
      <c r="PL36" s="148"/>
      <c r="PM36" s="148"/>
      <c r="PN36" s="148"/>
      <c r="PO36" s="148"/>
      <c r="PP36" s="148"/>
      <c r="PQ36" s="148"/>
      <c r="PR36" s="148"/>
      <c r="PS36" s="148"/>
      <c r="PT36" s="148"/>
      <c r="PU36" s="148"/>
      <c r="PV36" s="148"/>
      <c r="PW36" s="148"/>
      <c r="PX36" s="148"/>
      <c r="PY36" s="148"/>
      <c r="PZ36" s="148"/>
      <c r="QA36" s="148"/>
      <c r="QB36" s="148"/>
      <c r="QC36" s="148"/>
      <c r="QD36" s="148"/>
      <c r="QE36" s="148"/>
      <c r="QF36" s="148"/>
      <c r="QG36" s="148"/>
      <c r="QH36" s="148"/>
      <c r="QI36" s="148"/>
      <c r="QJ36" s="148"/>
      <c r="QK36" s="148"/>
      <c r="QL36" s="148"/>
      <c r="QM36" s="148"/>
      <c r="QN36" s="148"/>
      <c r="QO36" s="148"/>
      <c r="QP36" s="148"/>
      <c r="QQ36" s="148"/>
      <c r="QR36" s="148"/>
      <c r="QS36" s="148"/>
      <c r="QT36" s="148"/>
      <c r="QU36" s="148"/>
      <c r="QV36" s="148"/>
      <c r="QW36" s="148"/>
      <c r="QX36" s="148"/>
      <c r="QY36" s="148"/>
      <c r="QZ36" s="148"/>
      <c r="RA36" s="148"/>
      <c r="RB36" s="148"/>
      <c r="RC36" s="148"/>
      <c r="RD36" s="148"/>
      <c r="RE36" s="148"/>
      <c r="RF36" s="148"/>
      <c r="RG36" s="148"/>
      <c r="RH36" s="148"/>
      <c r="RI36" s="148"/>
      <c r="RJ36" s="148"/>
      <c r="RK36" s="148"/>
      <c r="RL36" s="148"/>
      <c r="RM36" s="148"/>
      <c r="RN36" s="148"/>
      <c r="RO36" s="148"/>
      <c r="RP36" s="148"/>
      <c r="RQ36" s="148"/>
      <c r="RR36" s="148"/>
      <c r="RS36" s="148"/>
      <c r="RT36" s="148"/>
      <c r="RU36" s="148"/>
      <c r="RV36" s="148"/>
      <c r="RW36" s="148"/>
      <c r="RX36" s="148"/>
      <c r="RY36" s="148"/>
      <c r="RZ36" s="148"/>
      <c r="SA36" s="148"/>
      <c r="SB36" s="148"/>
      <c r="SC36" s="148"/>
      <c r="SD36" s="148"/>
      <c r="SE36" s="148"/>
      <c r="SF36" s="148"/>
      <c r="SG36" s="148"/>
      <c r="SH36" s="148"/>
    </row>
    <row r="37" spans="1:502" s="25" customFormat="1" ht="15" customHeight="1" x14ac:dyDescent="0.2">
      <c r="A37" s="50"/>
      <c r="B37" s="130"/>
      <c r="C37" s="27"/>
      <c r="D37" s="304" t="s">
        <v>223</v>
      </c>
      <c r="E37" s="28">
        <v>0.05</v>
      </c>
      <c r="F37" s="28">
        <v>0.05</v>
      </c>
      <c r="G37" s="28">
        <v>0.05</v>
      </c>
      <c r="H37" s="227">
        <v>0.3</v>
      </c>
      <c r="I37" s="28">
        <v>0</v>
      </c>
      <c r="J37" s="141"/>
      <c r="K37" s="40"/>
      <c r="L37" s="86"/>
      <c r="M37" s="1819" t="s">
        <v>611</v>
      </c>
      <c r="N37" s="1820"/>
      <c r="O37" s="1820"/>
      <c r="P37" s="1820"/>
      <c r="Q37" s="1820"/>
      <c r="R37" s="1821"/>
      <c r="S37" s="30">
        <v>1.2500000000000001E-2</v>
      </c>
      <c r="T37" s="30">
        <f t="shared" ref="T37:T42" si="3">S37*4</f>
        <v>0.05</v>
      </c>
      <c r="U37" s="30">
        <v>0.01</v>
      </c>
      <c r="V37" s="144"/>
      <c r="W37" s="214"/>
      <c r="X37" s="174"/>
      <c r="Y37" s="174"/>
      <c r="Z37" s="174"/>
      <c r="AA37" s="174"/>
      <c r="AB37" s="174"/>
      <c r="AC37" s="174"/>
      <c r="AD37" s="174"/>
      <c r="AE37" s="174"/>
      <c r="AF37" s="174"/>
      <c r="AG37" s="174"/>
      <c r="AH37" s="174"/>
      <c r="AI37" s="216"/>
      <c r="AJ37" s="174"/>
      <c r="AK37" s="175"/>
      <c r="AL37" s="175"/>
      <c r="AM37" s="175"/>
      <c r="AN37" s="175"/>
      <c r="AO37" s="175"/>
      <c r="AP37" s="175"/>
      <c r="AQ37" s="175"/>
      <c r="AR37" s="175"/>
      <c r="AS37" s="175"/>
      <c r="AT37" s="175"/>
      <c r="AU37" s="175"/>
      <c r="AV37" s="175"/>
      <c r="AW37" s="175"/>
      <c r="AX37" s="175"/>
      <c r="AY37" s="175"/>
      <c r="AZ37" s="175"/>
      <c r="BA37" s="175"/>
      <c r="BB37" s="175"/>
      <c r="BC37" s="175"/>
      <c r="BD37" s="175"/>
      <c r="BE37" s="175"/>
      <c r="BF37" s="175"/>
      <c r="BG37" s="175"/>
      <c r="BH37" s="175"/>
      <c r="BI37" s="175"/>
      <c r="BJ37" s="175"/>
      <c r="BK37" s="175"/>
      <c r="BL37" s="175"/>
      <c r="BM37" s="175"/>
      <c r="BN37" s="175"/>
      <c r="BO37" s="175"/>
      <c r="BP37" s="175"/>
      <c r="BQ37" s="175"/>
      <c r="BR37" s="175"/>
      <c r="BS37" s="175"/>
      <c r="BT37" s="175"/>
      <c r="BU37" s="175"/>
      <c r="BV37" s="175"/>
      <c r="BW37" s="175"/>
      <c r="BX37" s="175"/>
      <c r="BY37" s="175"/>
      <c r="BZ37" s="175"/>
      <c r="CA37" s="175"/>
      <c r="CB37" s="175"/>
      <c r="CC37" s="175"/>
      <c r="CD37" s="175"/>
      <c r="CE37" s="175"/>
      <c r="CF37" s="175"/>
      <c r="CG37" s="175"/>
      <c r="CH37" s="175"/>
      <c r="CI37" s="175"/>
      <c r="CJ37" s="175"/>
      <c r="CK37" s="174"/>
      <c r="CL37" s="174"/>
      <c r="CM37" s="148"/>
      <c r="CN37" s="148"/>
      <c r="CO37" s="148"/>
      <c r="CP37" s="148"/>
      <c r="CQ37" s="148"/>
      <c r="CR37" s="148"/>
      <c r="CS37" s="148"/>
      <c r="CT37" s="148"/>
      <c r="CU37" s="148"/>
      <c r="CV37" s="148"/>
      <c r="CW37" s="148"/>
      <c r="CX37" s="148"/>
      <c r="CY37" s="148"/>
      <c r="CZ37" s="148"/>
      <c r="DA37" s="148"/>
      <c r="DB37" s="148"/>
      <c r="DC37" s="148"/>
      <c r="DD37" s="148"/>
      <c r="DE37" s="148"/>
      <c r="DF37" s="148"/>
      <c r="DG37" s="148"/>
      <c r="DH37" s="148"/>
      <c r="DI37" s="148"/>
      <c r="DJ37" s="148"/>
      <c r="DK37" s="148"/>
      <c r="DL37" s="148"/>
      <c r="DM37" s="148"/>
      <c r="DN37" s="148"/>
      <c r="DO37" s="148"/>
      <c r="DP37" s="148"/>
      <c r="DQ37" s="148"/>
      <c r="DR37" s="148"/>
      <c r="DS37" s="148"/>
      <c r="DT37" s="148"/>
      <c r="DU37" s="148"/>
      <c r="DV37" s="148"/>
      <c r="DW37" s="148"/>
      <c r="DX37" s="148"/>
      <c r="DY37" s="148"/>
      <c r="DZ37" s="148"/>
      <c r="EA37" s="148"/>
      <c r="EB37" s="148"/>
      <c r="EC37" s="148"/>
      <c r="ED37" s="148"/>
      <c r="EE37" s="148"/>
      <c r="EF37" s="148"/>
      <c r="EG37" s="148"/>
      <c r="EH37" s="148"/>
      <c r="EI37" s="148"/>
      <c r="EJ37" s="148"/>
      <c r="EK37" s="148"/>
      <c r="EL37" s="148"/>
      <c r="EM37" s="148"/>
      <c r="EN37" s="148"/>
      <c r="EO37" s="148"/>
      <c r="EP37" s="148"/>
      <c r="EQ37" s="148"/>
      <c r="ER37" s="148"/>
      <c r="ES37" s="148"/>
      <c r="ET37" s="148"/>
      <c r="EU37" s="148"/>
      <c r="EV37" s="148"/>
      <c r="EW37" s="148"/>
      <c r="EX37" s="148"/>
      <c r="EY37" s="148"/>
      <c r="EZ37" s="148"/>
      <c r="FA37" s="148"/>
      <c r="FB37" s="148"/>
      <c r="FC37" s="148"/>
      <c r="FD37" s="148"/>
      <c r="FE37" s="148"/>
      <c r="FF37" s="148"/>
      <c r="FG37" s="148"/>
      <c r="FH37" s="148"/>
      <c r="FI37" s="148"/>
      <c r="FJ37" s="148"/>
      <c r="FK37" s="148"/>
      <c r="FL37" s="148"/>
      <c r="FM37" s="148"/>
      <c r="FN37" s="148"/>
      <c r="FO37" s="148"/>
      <c r="FP37" s="148"/>
      <c r="FQ37" s="148"/>
      <c r="FR37" s="148"/>
      <c r="FS37" s="148"/>
      <c r="FT37" s="148"/>
      <c r="FU37" s="148"/>
      <c r="FV37" s="148"/>
      <c r="FW37" s="148"/>
      <c r="FX37" s="148"/>
      <c r="FY37" s="148"/>
      <c r="FZ37" s="148"/>
      <c r="GA37" s="148"/>
      <c r="GB37" s="148"/>
      <c r="GC37" s="148"/>
      <c r="GD37" s="148"/>
      <c r="GE37" s="148"/>
      <c r="GF37" s="148"/>
      <c r="GG37" s="148"/>
      <c r="GH37" s="148"/>
      <c r="GI37" s="148"/>
      <c r="GJ37" s="148"/>
      <c r="GK37" s="148"/>
      <c r="GL37" s="148"/>
      <c r="GM37" s="148"/>
      <c r="GN37" s="148"/>
      <c r="GO37" s="148"/>
      <c r="GP37" s="148"/>
      <c r="GQ37" s="148"/>
      <c r="GR37" s="148"/>
      <c r="GS37" s="148"/>
      <c r="GT37" s="148"/>
      <c r="GU37" s="148"/>
      <c r="GV37" s="148"/>
      <c r="GW37" s="148"/>
      <c r="GX37" s="148"/>
      <c r="GY37" s="148"/>
      <c r="GZ37" s="148"/>
      <c r="HA37" s="148"/>
      <c r="HB37" s="148"/>
      <c r="HC37" s="148"/>
      <c r="HD37" s="148"/>
      <c r="HE37" s="148"/>
      <c r="HF37" s="148"/>
      <c r="HG37" s="148"/>
      <c r="HH37" s="148"/>
      <c r="HI37" s="148"/>
      <c r="HJ37" s="148"/>
      <c r="HK37" s="148"/>
      <c r="HL37" s="148"/>
      <c r="HM37" s="148"/>
      <c r="HN37" s="148"/>
      <c r="HO37" s="148"/>
      <c r="HP37" s="148"/>
      <c r="HQ37" s="148"/>
      <c r="HR37" s="148"/>
      <c r="HS37" s="148"/>
      <c r="HT37" s="148"/>
      <c r="HU37" s="148"/>
      <c r="HV37" s="148"/>
      <c r="HW37" s="148"/>
      <c r="HX37" s="148"/>
      <c r="HY37" s="148"/>
      <c r="HZ37" s="148"/>
      <c r="IA37" s="148"/>
      <c r="IB37" s="148"/>
      <c r="IC37" s="148"/>
      <c r="ID37" s="148"/>
      <c r="IE37" s="148"/>
      <c r="IF37" s="148"/>
      <c r="IG37" s="148"/>
      <c r="IH37" s="148"/>
      <c r="II37" s="148"/>
      <c r="IJ37" s="148"/>
      <c r="IK37" s="148"/>
      <c r="IL37" s="148"/>
      <c r="IM37" s="148"/>
      <c r="IN37" s="148"/>
      <c r="IO37" s="148"/>
      <c r="IP37" s="148"/>
      <c r="IQ37" s="148"/>
      <c r="IR37" s="148"/>
      <c r="IS37" s="148"/>
      <c r="IT37" s="148"/>
      <c r="IU37" s="148"/>
      <c r="IV37" s="148"/>
      <c r="IW37" s="148"/>
      <c r="IX37" s="148"/>
      <c r="IY37" s="148"/>
      <c r="IZ37" s="148"/>
      <c r="JA37" s="148"/>
      <c r="JB37" s="148"/>
      <c r="JC37" s="148"/>
      <c r="JD37" s="148"/>
      <c r="JE37" s="148"/>
      <c r="JF37" s="148"/>
      <c r="JG37" s="148"/>
      <c r="JH37" s="148"/>
      <c r="JI37" s="148"/>
      <c r="JJ37" s="148"/>
      <c r="JK37" s="148"/>
      <c r="JL37" s="148"/>
      <c r="JM37" s="148"/>
      <c r="JN37" s="148"/>
      <c r="JO37" s="148"/>
      <c r="JP37" s="148"/>
      <c r="JQ37" s="148"/>
      <c r="JR37" s="148"/>
      <c r="JS37" s="148"/>
      <c r="JT37" s="148"/>
      <c r="JU37" s="148"/>
      <c r="JV37" s="148"/>
      <c r="JW37" s="148"/>
      <c r="JX37" s="148"/>
      <c r="JY37" s="148"/>
      <c r="JZ37" s="148"/>
      <c r="KA37" s="148"/>
      <c r="KB37" s="148"/>
      <c r="KC37" s="148"/>
      <c r="KD37" s="148"/>
      <c r="KE37" s="148"/>
      <c r="KF37" s="148"/>
      <c r="KG37" s="148"/>
      <c r="KH37" s="148"/>
      <c r="KI37" s="148"/>
      <c r="KJ37" s="148"/>
      <c r="KK37" s="148"/>
      <c r="KL37" s="148"/>
      <c r="KM37" s="148"/>
      <c r="KN37" s="148"/>
      <c r="KO37" s="148"/>
      <c r="KP37" s="148"/>
      <c r="KQ37" s="148"/>
      <c r="KR37" s="148"/>
      <c r="KS37" s="148"/>
      <c r="KT37" s="148"/>
      <c r="KU37" s="148"/>
      <c r="KV37" s="148"/>
      <c r="KW37" s="148"/>
      <c r="KX37" s="148"/>
      <c r="KY37" s="148"/>
      <c r="KZ37" s="148"/>
      <c r="LA37" s="148"/>
      <c r="LB37" s="148"/>
      <c r="LC37" s="148"/>
      <c r="LD37" s="148"/>
      <c r="LE37" s="148"/>
      <c r="LF37" s="148"/>
      <c r="LG37" s="148"/>
      <c r="LH37" s="148"/>
      <c r="LI37" s="148"/>
      <c r="LJ37" s="148"/>
      <c r="LK37" s="148"/>
      <c r="LL37" s="148"/>
      <c r="LM37" s="148"/>
      <c r="LN37" s="148"/>
      <c r="LO37" s="148"/>
      <c r="LP37" s="148"/>
      <c r="LQ37" s="148"/>
      <c r="LR37" s="148"/>
      <c r="LS37" s="148"/>
      <c r="LT37" s="148"/>
      <c r="LU37" s="148"/>
      <c r="LV37" s="148"/>
      <c r="LW37" s="148"/>
      <c r="LX37" s="148"/>
      <c r="LY37" s="148"/>
      <c r="LZ37" s="148"/>
      <c r="MA37" s="148"/>
      <c r="MB37" s="148"/>
      <c r="MC37" s="148"/>
      <c r="MD37" s="148"/>
      <c r="ME37" s="148"/>
      <c r="MF37" s="148"/>
      <c r="MG37" s="148"/>
      <c r="MH37" s="148"/>
      <c r="MI37" s="148"/>
      <c r="MJ37" s="148"/>
      <c r="MK37" s="148"/>
      <c r="ML37" s="148"/>
      <c r="MM37" s="148"/>
      <c r="MN37" s="148"/>
      <c r="MO37" s="148"/>
      <c r="MP37" s="148"/>
      <c r="MQ37" s="148"/>
      <c r="MR37" s="148"/>
      <c r="MS37" s="148"/>
      <c r="MT37" s="148"/>
      <c r="MU37" s="148"/>
      <c r="MV37" s="148"/>
      <c r="MW37" s="148"/>
      <c r="MX37" s="148"/>
      <c r="MY37" s="148"/>
      <c r="MZ37" s="148"/>
      <c r="NA37" s="148"/>
      <c r="NB37" s="148"/>
      <c r="NC37" s="148"/>
      <c r="ND37" s="148"/>
      <c r="NE37" s="148"/>
      <c r="NF37" s="148"/>
      <c r="NG37" s="148"/>
      <c r="NH37" s="148"/>
      <c r="NI37" s="148"/>
      <c r="NJ37" s="148"/>
      <c r="NK37" s="148"/>
      <c r="NL37" s="148"/>
      <c r="NM37" s="148"/>
      <c r="NN37" s="148"/>
      <c r="NO37" s="148"/>
      <c r="NP37" s="148"/>
      <c r="NQ37" s="148"/>
      <c r="NR37" s="148"/>
      <c r="NS37" s="148"/>
      <c r="NT37" s="148"/>
      <c r="NU37" s="148"/>
      <c r="NV37" s="148"/>
      <c r="NW37" s="148"/>
      <c r="NX37" s="148"/>
      <c r="NY37" s="148"/>
      <c r="NZ37" s="148"/>
      <c r="OA37" s="148"/>
      <c r="OB37" s="148"/>
      <c r="OC37" s="148"/>
      <c r="OD37" s="148"/>
      <c r="OE37" s="148"/>
      <c r="OF37" s="148"/>
      <c r="OG37" s="148"/>
      <c r="OH37" s="148"/>
      <c r="OI37" s="148"/>
      <c r="OJ37" s="148"/>
      <c r="OK37" s="148"/>
      <c r="OL37" s="148"/>
      <c r="OM37" s="148"/>
      <c r="ON37" s="148"/>
      <c r="OO37" s="148"/>
      <c r="OP37" s="148"/>
      <c r="OQ37" s="148"/>
      <c r="OR37" s="148"/>
      <c r="OS37" s="148"/>
      <c r="OT37" s="148"/>
      <c r="OU37" s="148"/>
      <c r="OV37" s="148"/>
      <c r="OW37" s="148"/>
      <c r="OX37" s="148"/>
      <c r="OY37" s="148"/>
      <c r="OZ37" s="148"/>
      <c r="PA37" s="148"/>
      <c r="PB37" s="148"/>
      <c r="PC37" s="148"/>
      <c r="PD37" s="148"/>
      <c r="PE37" s="148"/>
      <c r="PF37" s="148"/>
      <c r="PG37" s="148"/>
      <c r="PH37" s="148"/>
      <c r="PI37" s="148"/>
      <c r="PJ37" s="148"/>
      <c r="PK37" s="148"/>
      <c r="PL37" s="148"/>
      <c r="PM37" s="148"/>
      <c r="PN37" s="148"/>
      <c r="PO37" s="148"/>
      <c r="PP37" s="148"/>
      <c r="PQ37" s="148"/>
      <c r="PR37" s="148"/>
      <c r="PS37" s="148"/>
      <c r="PT37" s="148"/>
      <c r="PU37" s="148"/>
      <c r="PV37" s="148"/>
      <c r="PW37" s="148"/>
      <c r="PX37" s="148"/>
      <c r="PY37" s="148"/>
      <c r="PZ37" s="148"/>
      <c r="QA37" s="148"/>
      <c r="QB37" s="148"/>
      <c r="QC37" s="148"/>
      <c r="QD37" s="148"/>
      <c r="QE37" s="148"/>
      <c r="QF37" s="148"/>
      <c r="QG37" s="148"/>
      <c r="QH37" s="148"/>
      <c r="QI37" s="148"/>
      <c r="QJ37" s="148"/>
      <c r="QK37" s="148"/>
      <c r="QL37" s="148"/>
      <c r="QM37" s="148"/>
      <c r="QN37" s="148"/>
      <c r="QO37" s="148"/>
      <c r="QP37" s="148"/>
      <c r="QQ37" s="148"/>
      <c r="QR37" s="148"/>
      <c r="QS37" s="148"/>
      <c r="QT37" s="148"/>
      <c r="QU37" s="148"/>
      <c r="QV37" s="148"/>
      <c r="QW37" s="148"/>
      <c r="QX37" s="148"/>
      <c r="QY37" s="148"/>
      <c r="QZ37" s="148"/>
      <c r="RA37" s="148"/>
      <c r="RB37" s="148"/>
      <c r="RC37" s="148"/>
      <c r="RD37" s="148"/>
      <c r="RE37" s="148"/>
      <c r="RF37" s="148"/>
      <c r="RG37" s="148"/>
      <c r="RH37" s="148"/>
      <c r="RI37" s="148"/>
      <c r="RJ37" s="148"/>
      <c r="RK37" s="148"/>
      <c r="RL37" s="148"/>
      <c r="RM37" s="148"/>
      <c r="RN37" s="148"/>
      <c r="RO37" s="148"/>
      <c r="RP37" s="148"/>
      <c r="RQ37" s="148"/>
      <c r="RR37" s="148"/>
      <c r="RS37" s="148"/>
      <c r="RT37" s="148"/>
      <c r="RU37" s="148"/>
      <c r="RV37" s="148"/>
      <c r="RW37" s="148"/>
      <c r="RX37" s="148"/>
      <c r="RY37" s="148"/>
      <c r="RZ37" s="148"/>
      <c r="SA37" s="148"/>
      <c r="SB37" s="148"/>
      <c r="SC37" s="148"/>
      <c r="SD37" s="148"/>
      <c r="SE37" s="148"/>
      <c r="SF37" s="148"/>
      <c r="SG37" s="148"/>
      <c r="SH37" s="148"/>
    </row>
    <row r="38" spans="1:502" s="25" customFormat="1" ht="15" customHeight="1" x14ac:dyDescent="0.2">
      <c r="A38" s="50"/>
      <c r="B38" s="130"/>
      <c r="C38" s="27"/>
      <c r="D38" s="303" t="s">
        <v>224</v>
      </c>
      <c r="E38" s="29">
        <v>0.05</v>
      </c>
      <c r="F38" s="29">
        <v>0.05</v>
      </c>
      <c r="G38" s="29">
        <v>0.05</v>
      </c>
      <c r="H38" s="47">
        <v>0.3</v>
      </c>
      <c r="I38" s="29">
        <v>0</v>
      </c>
      <c r="J38" s="141"/>
      <c r="K38" s="40"/>
      <c r="L38" s="86"/>
      <c r="M38" s="1819" t="s">
        <v>612</v>
      </c>
      <c r="N38" s="1820"/>
      <c r="O38" s="1820"/>
      <c r="P38" s="1820"/>
      <c r="Q38" s="1820"/>
      <c r="R38" s="1821"/>
      <c r="S38" s="30">
        <v>1.2500000000000001E-2</v>
      </c>
      <c r="T38" s="30">
        <f t="shared" si="3"/>
        <v>0.05</v>
      </c>
      <c r="U38" s="30">
        <v>0.01</v>
      </c>
      <c r="V38" s="144"/>
      <c r="W38" s="214"/>
      <c r="X38" s="174"/>
      <c r="Y38" s="174"/>
      <c r="Z38" s="174"/>
      <c r="AA38" s="174"/>
      <c r="AB38" s="174"/>
      <c r="AC38" s="174"/>
      <c r="AD38" s="174"/>
      <c r="AE38" s="174"/>
      <c r="AF38" s="174"/>
      <c r="AG38" s="174"/>
      <c r="AH38" s="174"/>
      <c r="AI38" s="216"/>
      <c r="AJ38" s="174"/>
      <c r="AK38" s="175"/>
      <c r="AL38" s="175"/>
      <c r="AM38" s="175"/>
      <c r="AN38" s="175"/>
      <c r="AO38" s="175"/>
      <c r="AP38" s="175"/>
      <c r="AQ38" s="175"/>
      <c r="AR38" s="175"/>
      <c r="AS38" s="175"/>
      <c r="AT38" s="175"/>
      <c r="AU38" s="175"/>
      <c r="AV38" s="175"/>
      <c r="AW38" s="175"/>
      <c r="AX38" s="175"/>
      <c r="AY38" s="175"/>
      <c r="AZ38" s="175"/>
      <c r="BA38" s="175"/>
      <c r="BB38" s="175"/>
      <c r="BC38" s="175"/>
      <c r="BD38" s="175"/>
      <c r="BE38" s="175"/>
      <c r="BF38" s="175"/>
      <c r="BG38" s="175"/>
      <c r="BH38" s="175"/>
      <c r="BI38" s="175"/>
      <c r="BJ38" s="175"/>
      <c r="BK38" s="175"/>
      <c r="BL38" s="175"/>
      <c r="BM38" s="175"/>
      <c r="BN38" s="175"/>
      <c r="BO38" s="175"/>
      <c r="BP38" s="175"/>
      <c r="BQ38" s="175"/>
      <c r="BR38" s="175"/>
      <c r="BS38" s="175"/>
      <c r="BT38" s="175"/>
      <c r="BU38" s="175"/>
      <c r="BV38" s="175"/>
      <c r="BW38" s="175"/>
      <c r="BX38" s="175"/>
      <c r="BY38" s="175"/>
      <c r="BZ38" s="175"/>
      <c r="CA38" s="175"/>
      <c r="CB38" s="175"/>
      <c r="CC38" s="175"/>
      <c r="CD38" s="175"/>
      <c r="CE38" s="175"/>
      <c r="CF38" s="175"/>
      <c r="CG38" s="175"/>
      <c r="CH38" s="175"/>
      <c r="CI38" s="175"/>
      <c r="CJ38" s="175"/>
      <c r="CK38" s="174"/>
      <c r="CL38" s="174"/>
      <c r="CM38" s="148"/>
      <c r="CN38" s="148"/>
      <c r="CO38" s="148"/>
      <c r="CP38" s="148"/>
      <c r="CQ38" s="148"/>
      <c r="CR38" s="148"/>
      <c r="CS38" s="148"/>
      <c r="CT38" s="148"/>
      <c r="CU38" s="148"/>
      <c r="CV38" s="148"/>
      <c r="CW38" s="148"/>
      <c r="CX38" s="148"/>
      <c r="CY38" s="148"/>
      <c r="CZ38" s="148"/>
      <c r="DA38" s="148"/>
      <c r="DB38" s="148"/>
      <c r="DC38" s="148"/>
      <c r="DD38" s="148"/>
      <c r="DE38" s="148"/>
      <c r="DF38" s="148"/>
      <c r="DG38" s="148"/>
      <c r="DH38" s="148"/>
      <c r="DI38" s="148"/>
      <c r="DJ38" s="148"/>
      <c r="DK38" s="148"/>
      <c r="DL38" s="148"/>
      <c r="DM38" s="148"/>
      <c r="DN38" s="148"/>
      <c r="DO38" s="148"/>
      <c r="DP38" s="148"/>
      <c r="DQ38" s="148"/>
      <c r="DR38" s="148"/>
      <c r="DS38" s="148"/>
      <c r="DT38" s="148"/>
      <c r="DU38" s="148"/>
      <c r="DV38" s="148"/>
      <c r="DW38" s="148"/>
      <c r="DX38" s="148"/>
      <c r="DY38" s="148"/>
      <c r="DZ38" s="148"/>
      <c r="EA38" s="148"/>
      <c r="EB38" s="148"/>
      <c r="EC38" s="148"/>
      <c r="ED38" s="148"/>
      <c r="EE38" s="148"/>
      <c r="EF38" s="148"/>
      <c r="EG38" s="148"/>
      <c r="EH38" s="148"/>
      <c r="EI38" s="148"/>
      <c r="EJ38" s="148"/>
      <c r="EK38" s="148"/>
      <c r="EL38" s="148"/>
      <c r="EM38" s="148"/>
      <c r="EN38" s="148"/>
      <c r="EO38" s="148"/>
      <c r="EP38" s="148"/>
      <c r="EQ38" s="148"/>
      <c r="ER38" s="148"/>
      <c r="ES38" s="148"/>
      <c r="ET38" s="148"/>
      <c r="EU38" s="148"/>
      <c r="EV38" s="148"/>
      <c r="EW38" s="148"/>
      <c r="EX38" s="148"/>
      <c r="EY38" s="148"/>
      <c r="EZ38" s="148"/>
      <c r="FA38" s="148"/>
      <c r="FB38" s="148"/>
      <c r="FC38" s="148"/>
      <c r="FD38" s="148"/>
      <c r="FE38" s="148"/>
      <c r="FF38" s="148"/>
      <c r="FG38" s="148"/>
      <c r="FH38" s="148"/>
      <c r="FI38" s="148"/>
      <c r="FJ38" s="148"/>
      <c r="FK38" s="148"/>
      <c r="FL38" s="148"/>
      <c r="FM38" s="148"/>
      <c r="FN38" s="148"/>
      <c r="FO38" s="148"/>
      <c r="FP38" s="148"/>
      <c r="FQ38" s="148"/>
      <c r="FR38" s="148"/>
      <c r="FS38" s="148"/>
      <c r="FT38" s="148"/>
      <c r="FU38" s="148"/>
      <c r="FV38" s="148"/>
      <c r="FW38" s="148"/>
      <c r="FX38" s="148"/>
      <c r="FY38" s="148"/>
      <c r="FZ38" s="148"/>
      <c r="GA38" s="148"/>
      <c r="GB38" s="148"/>
      <c r="GC38" s="148"/>
      <c r="GD38" s="148"/>
      <c r="GE38" s="148"/>
      <c r="GF38" s="148"/>
      <c r="GG38" s="148"/>
      <c r="GH38" s="148"/>
      <c r="GI38" s="148"/>
      <c r="GJ38" s="148"/>
      <c r="GK38" s="148"/>
      <c r="GL38" s="148"/>
      <c r="GM38" s="148"/>
      <c r="GN38" s="148"/>
      <c r="GO38" s="148"/>
      <c r="GP38" s="148"/>
      <c r="GQ38" s="148"/>
      <c r="GR38" s="148"/>
      <c r="GS38" s="148"/>
      <c r="GT38" s="148"/>
      <c r="GU38" s="148"/>
      <c r="GV38" s="148"/>
      <c r="GW38" s="148"/>
      <c r="GX38" s="148"/>
      <c r="GY38" s="148"/>
      <c r="GZ38" s="148"/>
      <c r="HA38" s="148"/>
      <c r="HB38" s="148"/>
      <c r="HC38" s="148"/>
      <c r="HD38" s="148"/>
      <c r="HE38" s="148"/>
      <c r="HF38" s="148"/>
      <c r="HG38" s="148"/>
      <c r="HH38" s="148"/>
      <c r="HI38" s="148"/>
      <c r="HJ38" s="148"/>
      <c r="HK38" s="148"/>
      <c r="HL38" s="148"/>
      <c r="HM38" s="148"/>
      <c r="HN38" s="148"/>
      <c r="HO38" s="148"/>
      <c r="HP38" s="148"/>
      <c r="HQ38" s="148"/>
      <c r="HR38" s="148"/>
      <c r="HS38" s="148"/>
      <c r="HT38" s="148"/>
      <c r="HU38" s="148"/>
      <c r="HV38" s="148"/>
      <c r="HW38" s="148"/>
      <c r="HX38" s="148"/>
      <c r="HY38" s="148"/>
      <c r="HZ38" s="148"/>
      <c r="IA38" s="148"/>
      <c r="IB38" s="148"/>
      <c r="IC38" s="148"/>
      <c r="ID38" s="148"/>
      <c r="IE38" s="148"/>
      <c r="IF38" s="148"/>
      <c r="IG38" s="148"/>
      <c r="IH38" s="148"/>
      <c r="II38" s="148"/>
      <c r="IJ38" s="148"/>
      <c r="IK38" s="148"/>
      <c r="IL38" s="148"/>
      <c r="IM38" s="148"/>
      <c r="IN38" s="148"/>
      <c r="IO38" s="148"/>
      <c r="IP38" s="148"/>
      <c r="IQ38" s="148"/>
      <c r="IR38" s="148"/>
      <c r="IS38" s="148"/>
      <c r="IT38" s="148"/>
      <c r="IU38" s="148"/>
      <c r="IV38" s="148"/>
      <c r="IW38" s="148"/>
      <c r="IX38" s="148"/>
      <c r="IY38" s="148"/>
      <c r="IZ38" s="148"/>
      <c r="JA38" s="148"/>
      <c r="JB38" s="148"/>
      <c r="JC38" s="148"/>
      <c r="JD38" s="148"/>
      <c r="JE38" s="148"/>
      <c r="JF38" s="148"/>
      <c r="JG38" s="148"/>
      <c r="JH38" s="148"/>
      <c r="JI38" s="148"/>
      <c r="JJ38" s="148"/>
      <c r="JK38" s="148"/>
      <c r="JL38" s="148"/>
      <c r="JM38" s="148"/>
      <c r="JN38" s="148"/>
      <c r="JO38" s="148"/>
      <c r="JP38" s="148"/>
      <c r="JQ38" s="148"/>
      <c r="JR38" s="148"/>
      <c r="JS38" s="148"/>
      <c r="JT38" s="148"/>
      <c r="JU38" s="148"/>
      <c r="JV38" s="148"/>
      <c r="JW38" s="148"/>
      <c r="JX38" s="148"/>
      <c r="JY38" s="148"/>
      <c r="JZ38" s="148"/>
      <c r="KA38" s="148"/>
      <c r="KB38" s="148"/>
      <c r="KC38" s="148"/>
      <c r="KD38" s="148"/>
      <c r="KE38" s="148"/>
      <c r="KF38" s="148"/>
      <c r="KG38" s="148"/>
      <c r="KH38" s="148"/>
      <c r="KI38" s="148"/>
      <c r="KJ38" s="148"/>
      <c r="KK38" s="148"/>
      <c r="KL38" s="148"/>
      <c r="KM38" s="148"/>
      <c r="KN38" s="148"/>
      <c r="KO38" s="148"/>
      <c r="KP38" s="148"/>
      <c r="KQ38" s="148"/>
      <c r="KR38" s="148"/>
      <c r="KS38" s="148"/>
      <c r="KT38" s="148"/>
      <c r="KU38" s="148"/>
      <c r="KV38" s="148"/>
      <c r="KW38" s="148"/>
      <c r="KX38" s="148"/>
      <c r="KY38" s="148"/>
      <c r="KZ38" s="148"/>
      <c r="LA38" s="148"/>
      <c r="LB38" s="148"/>
      <c r="LC38" s="148"/>
      <c r="LD38" s="148"/>
      <c r="LE38" s="148"/>
      <c r="LF38" s="148"/>
      <c r="LG38" s="148"/>
      <c r="LH38" s="148"/>
      <c r="LI38" s="148"/>
      <c r="LJ38" s="148"/>
      <c r="LK38" s="148"/>
      <c r="LL38" s="148"/>
      <c r="LM38" s="148"/>
      <c r="LN38" s="148"/>
      <c r="LO38" s="148"/>
      <c r="LP38" s="148"/>
      <c r="LQ38" s="148"/>
      <c r="LR38" s="148"/>
      <c r="LS38" s="148"/>
      <c r="LT38" s="148"/>
      <c r="LU38" s="148"/>
      <c r="LV38" s="148"/>
      <c r="LW38" s="148"/>
      <c r="LX38" s="148"/>
      <c r="LY38" s="148"/>
      <c r="LZ38" s="148"/>
      <c r="MA38" s="148"/>
      <c r="MB38" s="148"/>
      <c r="MC38" s="148"/>
      <c r="MD38" s="148"/>
      <c r="ME38" s="148"/>
      <c r="MF38" s="148"/>
      <c r="MG38" s="148"/>
      <c r="MH38" s="148"/>
      <c r="MI38" s="148"/>
      <c r="MJ38" s="148"/>
      <c r="MK38" s="148"/>
      <c r="ML38" s="148"/>
      <c r="MM38" s="148"/>
      <c r="MN38" s="148"/>
      <c r="MO38" s="148"/>
      <c r="MP38" s="148"/>
      <c r="MQ38" s="148"/>
      <c r="MR38" s="148"/>
      <c r="MS38" s="148"/>
      <c r="MT38" s="148"/>
      <c r="MU38" s="148"/>
      <c r="MV38" s="148"/>
      <c r="MW38" s="148"/>
      <c r="MX38" s="148"/>
      <c r="MY38" s="148"/>
      <c r="MZ38" s="148"/>
      <c r="NA38" s="148"/>
      <c r="NB38" s="148"/>
      <c r="NC38" s="148"/>
      <c r="ND38" s="148"/>
      <c r="NE38" s="148"/>
      <c r="NF38" s="148"/>
      <c r="NG38" s="148"/>
      <c r="NH38" s="148"/>
      <c r="NI38" s="148"/>
      <c r="NJ38" s="148"/>
      <c r="NK38" s="148"/>
      <c r="NL38" s="148"/>
      <c r="NM38" s="148"/>
      <c r="NN38" s="148"/>
      <c r="NO38" s="148"/>
      <c r="NP38" s="148"/>
      <c r="NQ38" s="148"/>
      <c r="NR38" s="148"/>
      <c r="NS38" s="148"/>
      <c r="NT38" s="148"/>
      <c r="NU38" s="148"/>
      <c r="NV38" s="148"/>
      <c r="NW38" s="148"/>
      <c r="NX38" s="148"/>
      <c r="NY38" s="148"/>
      <c r="NZ38" s="148"/>
      <c r="OA38" s="148"/>
      <c r="OB38" s="148"/>
      <c r="OC38" s="148"/>
      <c r="OD38" s="148"/>
      <c r="OE38" s="148"/>
      <c r="OF38" s="148"/>
      <c r="OG38" s="148"/>
      <c r="OH38" s="148"/>
      <c r="OI38" s="148"/>
      <c r="OJ38" s="148"/>
      <c r="OK38" s="148"/>
      <c r="OL38" s="148"/>
      <c r="OM38" s="148"/>
      <c r="ON38" s="148"/>
      <c r="OO38" s="148"/>
      <c r="OP38" s="148"/>
      <c r="OQ38" s="148"/>
      <c r="OR38" s="148"/>
      <c r="OS38" s="148"/>
      <c r="OT38" s="148"/>
      <c r="OU38" s="148"/>
      <c r="OV38" s="148"/>
      <c r="OW38" s="148"/>
      <c r="OX38" s="148"/>
      <c r="OY38" s="148"/>
      <c r="OZ38" s="148"/>
      <c r="PA38" s="148"/>
      <c r="PB38" s="148"/>
      <c r="PC38" s="148"/>
      <c r="PD38" s="148"/>
      <c r="PE38" s="148"/>
      <c r="PF38" s="148"/>
      <c r="PG38" s="148"/>
      <c r="PH38" s="148"/>
      <c r="PI38" s="148"/>
      <c r="PJ38" s="148"/>
      <c r="PK38" s="148"/>
      <c r="PL38" s="148"/>
      <c r="PM38" s="148"/>
      <c r="PN38" s="148"/>
      <c r="PO38" s="148"/>
      <c r="PP38" s="148"/>
      <c r="PQ38" s="148"/>
      <c r="PR38" s="148"/>
      <c r="PS38" s="148"/>
      <c r="PT38" s="148"/>
      <c r="PU38" s="148"/>
      <c r="PV38" s="148"/>
      <c r="PW38" s="148"/>
      <c r="PX38" s="148"/>
      <c r="PY38" s="148"/>
      <c r="PZ38" s="148"/>
      <c r="QA38" s="148"/>
      <c r="QB38" s="148"/>
      <c r="QC38" s="148"/>
      <c r="QD38" s="148"/>
      <c r="QE38" s="148"/>
      <c r="QF38" s="148"/>
      <c r="QG38" s="148"/>
      <c r="QH38" s="148"/>
      <c r="QI38" s="148"/>
      <c r="QJ38" s="148"/>
      <c r="QK38" s="148"/>
      <c r="QL38" s="148"/>
      <c r="QM38" s="148"/>
      <c r="QN38" s="148"/>
      <c r="QO38" s="148"/>
      <c r="QP38" s="148"/>
      <c r="QQ38" s="148"/>
      <c r="QR38" s="148"/>
      <c r="QS38" s="148"/>
      <c r="QT38" s="148"/>
      <c r="QU38" s="148"/>
      <c r="QV38" s="148"/>
      <c r="QW38" s="148"/>
      <c r="QX38" s="148"/>
      <c r="QY38" s="148"/>
      <c r="QZ38" s="148"/>
      <c r="RA38" s="148"/>
      <c r="RB38" s="148"/>
      <c r="RC38" s="148"/>
      <c r="RD38" s="148"/>
      <c r="RE38" s="148"/>
      <c r="RF38" s="148"/>
      <c r="RG38" s="148"/>
      <c r="RH38" s="148"/>
      <c r="RI38" s="148"/>
      <c r="RJ38" s="148"/>
      <c r="RK38" s="148"/>
      <c r="RL38" s="148"/>
      <c r="RM38" s="148"/>
      <c r="RN38" s="148"/>
      <c r="RO38" s="148"/>
      <c r="RP38" s="148"/>
      <c r="RQ38" s="148"/>
      <c r="RR38" s="148"/>
      <c r="RS38" s="148"/>
      <c r="RT38" s="148"/>
      <c r="RU38" s="148"/>
      <c r="RV38" s="148"/>
      <c r="RW38" s="148"/>
      <c r="RX38" s="148"/>
      <c r="RY38" s="148"/>
      <c r="RZ38" s="148"/>
      <c r="SA38" s="148"/>
      <c r="SB38" s="148"/>
      <c r="SC38" s="148"/>
      <c r="SD38" s="148"/>
      <c r="SE38" s="148"/>
      <c r="SF38" s="148"/>
      <c r="SG38" s="148"/>
      <c r="SH38" s="148"/>
    </row>
    <row r="39" spans="1:502" s="25" customFormat="1" ht="15" customHeight="1" x14ac:dyDescent="0.2">
      <c r="A39" s="50"/>
      <c r="B39" s="130"/>
      <c r="C39" s="1851" t="s">
        <v>225</v>
      </c>
      <c r="D39" s="1854"/>
      <c r="E39" s="1852" t="s">
        <v>210</v>
      </c>
      <c r="F39" s="1852"/>
      <c r="G39" s="1852"/>
      <c r="H39" s="1852"/>
      <c r="I39" s="1853"/>
      <c r="J39" s="141"/>
      <c r="K39" s="40"/>
      <c r="L39" s="86"/>
      <c r="M39" s="1819" t="s">
        <v>613</v>
      </c>
      <c r="N39" s="1820"/>
      <c r="O39" s="1820"/>
      <c r="P39" s="1820"/>
      <c r="Q39" s="1820"/>
      <c r="R39" s="1821"/>
      <c r="S39" s="30">
        <v>1.2500000000000001E-2</v>
      </c>
      <c r="T39" s="30">
        <f t="shared" si="3"/>
        <v>0.05</v>
      </c>
      <c r="U39" s="30">
        <v>0.01</v>
      </c>
      <c r="V39" s="144"/>
      <c r="W39" s="214"/>
      <c r="X39" s="174"/>
      <c r="Y39" s="174"/>
      <c r="Z39" s="174"/>
      <c r="AA39" s="174"/>
      <c r="AB39" s="174"/>
      <c r="AC39" s="174"/>
      <c r="AD39" s="174"/>
      <c r="AE39" s="174"/>
      <c r="AF39" s="174"/>
      <c r="AG39" s="174"/>
      <c r="AH39" s="174"/>
      <c r="AI39" s="216"/>
      <c r="AJ39" s="174"/>
      <c r="AK39" s="175"/>
      <c r="AL39" s="175"/>
      <c r="AM39" s="175"/>
      <c r="AN39" s="175"/>
      <c r="AO39" s="175"/>
      <c r="AP39" s="175"/>
      <c r="AQ39" s="175"/>
      <c r="AR39" s="175"/>
      <c r="AS39" s="175"/>
      <c r="AT39" s="175"/>
      <c r="AU39" s="175"/>
      <c r="AV39" s="175"/>
      <c r="AW39" s="175"/>
      <c r="AX39" s="175"/>
      <c r="AY39" s="175"/>
      <c r="AZ39" s="175"/>
      <c r="BA39" s="175"/>
      <c r="BB39" s="175"/>
      <c r="BC39" s="175"/>
      <c r="BD39" s="175"/>
      <c r="BE39" s="175"/>
      <c r="BF39" s="175"/>
      <c r="BG39" s="175"/>
      <c r="BH39" s="175"/>
      <c r="BI39" s="175"/>
      <c r="BJ39" s="175"/>
      <c r="BK39" s="175"/>
      <c r="BL39" s="175"/>
      <c r="BM39" s="175"/>
      <c r="BN39" s="175"/>
      <c r="BO39" s="175"/>
      <c r="BP39" s="175"/>
      <c r="BQ39" s="175"/>
      <c r="BR39" s="175"/>
      <c r="BS39" s="175"/>
      <c r="BT39" s="175"/>
      <c r="BU39" s="175"/>
      <c r="BV39" s="175"/>
      <c r="BW39" s="175"/>
      <c r="BX39" s="175"/>
      <c r="BY39" s="175"/>
      <c r="BZ39" s="175"/>
      <c r="CA39" s="175"/>
      <c r="CB39" s="175"/>
      <c r="CC39" s="175"/>
      <c r="CD39" s="175"/>
      <c r="CE39" s="175"/>
      <c r="CF39" s="175"/>
      <c r="CG39" s="175"/>
      <c r="CH39" s="175"/>
      <c r="CI39" s="175"/>
      <c r="CJ39" s="175"/>
      <c r="CK39" s="174"/>
      <c r="CL39" s="174"/>
      <c r="CM39" s="148"/>
      <c r="CN39" s="148"/>
      <c r="CO39" s="148"/>
      <c r="CP39" s="148"/>
      <c r="CQ39" s="148"/>
      <c r="CR39" s="148"/>
      <c r="CS39" s="148"/>
      <c r="CT39" s="148"/>
      <c r="CU39" s="148"/>
      <c r="CV39" s="148"/>
      <c r="CW39" s="148"/>
      <c r="CX39" s="148"/>
      <c r="CY39" s="148"/>
      <c r="CZ39" s="148"/>
      <c r="DA39" s="148"/>
      <c r="DB39" s="148"/>
      <c r="DC39" s="148"/>
      <c r="DD39" s="148"/>
      <c r="DE39" s="148"/>
      <c r="DF39" s="148"/>
      <c r="DG39" s="148"/>
      <c r="DH39" s="148"/>
      <c r="DI39" s="148"/>
      <c r="DJ39" s="148"/>
      <c r="DK39" s="148"/>
      <c r="DL39" s="148"/>
      <c r="DM39" s="148"/>
      <c r="DN39" s="148"/>
      <c r="DO39" s="148"/>
      <c r="DP39" s="148"/>
      <c r="DQ39" s="148"/>
      <c r="DR39" s="148"/>
      <c r="DS39" s="148"/>
      <c r="DT39" s="148"/>
      <c r="DU39" s="148"/>
      <c r="DV39" s="148"/>
      <c r="DW39" s="148"/>
      <c r="DX39" s="148"/>
      <c r="DY39" s="148"/>
      <c r="DZ39" s="148"/>
      <c r="EA39" s="148"/>
      <c r="EB39" s="148"/>
      <c r="EC39" s="148"/>
      <c r="ED39" s="148"/>
      <c r="EE39" s="148"/>
      <c r="EF39" s="148"/>
      <c r="EG39" s="148"/>
      <c r="EH39" s="148"/>
      <c r="EI39" s="148"/>
      <c r="EJ39" s="148"/>
      <c r="EK39" s="148"/>
      <c r="EL39" s="148"/>
      <c r="EM39" s="148"/>
      <c r="EN39" s="148"/>
      <c r="EO39" s="148"/>
      <c r="EP39" s="148"/>
      <c r="EQ39" s="148"/>
      <c r="ER39" s="148"/>
      <c r="ES39" s="148"/>
      <c r="ET39" s="148"/>
      <c r="EU39" s="148"/>
      <c r="EV39" s="148"/>
      <c r="EW39" s="148"/>
      <c r="EX39" s="148"/>
      <c r="EY39" s="148"/>
      <c r="EZ39" s="148"/>
      <c r="FA39" s="148"/>
      <c r="FB39" s="148"/>
      <c r="FC39" s="148"/>
      <c r="FD39" s="148"/>
      <c r="FE39" s="148"/>
      <c r="FF39" s="148"/>
      <c r="FG39" s="148"/>
      <c r="FH39" s="148"/>
      <c r="FI39" s="148"/>
      <c r="FJ39" s="148"/>
      <c r="FK39" s="148"/>
      <c r="FL39" s="148"/>
      <c r="FM39" s="148"/>
      <c r="FN39" s="148"/>
      <c r="FO39" s="148"/>
      <c r="FP39" s="148"/>
      <c r="FQ39" s="148"/>
      <c r="FR39" s="148"/>
      <c r="FS39" s="148"/>
      <c r="FT39" s="148"/>
      <c r="FU39" s="148"/>
      <c r="FV39" s="148"/>
      <c r="FW39" s="148"/>
      <c r="FX39" s="148"/>
      <c r="FY39" s="148"/>
      <c r="FZ39" s="148"/>
      <c r="GA39" s="148"/>
      <c r="GB39" s="148"/>
      <c r="GC39" s="148"/>
      <c r="GD39" s="148"/>
      <c r="GE39" s="148"/>
      <c r="GF39" s="148"/>
      <c r="GG39" s="148"/>
      <c r="GH39" s="148"/>
      <c r="GI39" s="148"/>
      <c r="GJ39" s="148"/>
      <c r="GK39" s="148"/>
      <c r="GL39" s="148"/>
      <c r="GM39" s="148"/>
      <c r="GN39" s="148"/>
      <c r="GO39" s="148"/>
      <c r="GP39" s="148"/>
      <c r="GQ39" s="148"/>
      <c r="GR39" s="148"/>
      <c r="GS39" s="148"/>
      <c r="GT39" s="148"/>
      <c r="GU39" s="148"/>
      <c r="GV39" s="148"/>
      <c r="GW39" s="148"/>
      <c r="GX39" s="148"/>
      <c r="GY39" s="148"/>
      <c r="GZ39" s="148"/>
      <c r="HA39" s="148"/>
      <c r="HB39" s="148"/>
      <c r="HC39" s="148"/>
      <c r="HD39" s="148"/>
      <c r="HE39" s="148"/>
      <c r="HF39" s="148"/>
      <c r="HG39" s="148"/>
      <c r="HH39" s="148"/>
      <c r="HI39" s="148"/>
      <c r="HJ39" s="148"/>
      <c r="HK39" s="148"/>
      <c r="HL39" s="148"/>
      <c r="HM39" s="148"/>
      <c r="HN39" s="148"/>
      <c r="HO39" s="148"/>
      <c r="HP39" s="148"/>
      <c r="HQ39" s="148"/>
      <c r="HR39" s="148"/>
      <c r="HS39" s="148"/>
      <c r="HT39" s="148"/>
      <c r="HU39" s="148"/>
      <c r="HV39" s="148"/>
      <c r="HW39" s="148"/>
      <c r="HX39" s="148"/>
      <c r="HY39" s="148"/>
      <c r="HZ39" s="148"/>
      <c r="IA39" s="148"/>
      <c r="IB39" s="148"/>
      <c r="IC39" s="148"/>
      <c r="ID39" s="148"/>
      <c r="IE39" s="148"/>
      <c r="IF39" s="148"/>
      <c r="IG39" s="148"/>
      <c r="IH39" s="148"/>
      <c r="II39" s="148"/>
      <c r="IJ39" s="148"/>
      <c r="IK39" s="148"/>
      <c r="IL39" s="148"/>
      <c r="IM39" s="148"/>
      <c r="IN39" s="148"/>
      <c r="IO39" s="148"/>
      <c r="IP39" s="148"/>
      <c r="IQ39" s="148"/>
      <c r="IR39" s="148"/>
      <c r="IS39" s="148"/>
      <c r="IT39" s="148"/>
      <c r="IU39" s="148"/>
      <c r="IV39" s="148"/>
      <c r="IW39" s="148"/>
      <c r="IX39" s="148"/>
      <c r="IY39" s="148"/>
      <c r="IZ39" s="148"/>
      <c r="JA39" s="148"/>
      <c r="JB39" s="148"/>
      <c r="JC39" s="148"/>
      <c r="JD39" s="148"/>
      <c r="JE39" s="148"/>
      <c r="JF39" s="148"/>
      <c r="JG39" s="148"/>
      <c r="JH39" s="148"/>
      <c r="JI39" s="148"/>
      <c r="JJ39" s="148"/>
      <c r="JK39" s="148"/>
      <c r="JL39" s="148"/>
      <c r="JM39" s="148"/>
      <c r="JN39" s="148"/>
      <c r="JO39" s="148"/>
      <c r="JP39" s="148"/>
      <c r="JQ39" s="148"/>
      <c r="JR39" s="148"/>
      <c r="JS39" s="148"/>
      <c r="JT39" s="148"/>
      <c r="JU39" s="148"/>
      <c r="JV39" s="148"/>
      <c r="JW39" s="148"/>
      <c r="JX39" s="148"/>
      <c r="JY39" s="148"/>
      <c r="JZ39" s="148"/>
      <c r="KA39" s="148"/>
      <c r="KB39" s="148"/>
      <c r="KC39" s="148"/>
      <c r="KD39" s="148"/>
      <c r="KE39" s="148"/>
      <c r="KF39" s="148"/>
      <c r="KG39" s="148"/>
      <c r="KH39" s="148"/>
      <c r="KI39" s="148"/>
      <c r="KJ39" s="148"/>
      <c r="KK39" s="148"/>
      <c r="KL39" s="148"/>
      <c r="KM39" s="148"/>
      <c r="KN39" s="148"/>
      <c r="KO39" s="148"/>
      <c r="KP39" s="148"/>
      <c r="KQ39" s="148"/>
      <c r="KR39" s="148"/>
      <c r="KS39" s="148"/>
      <c r="KT39" s="148"/>
      <c r="KU39" s="148"/>
      <c r="KV39" s="148"/>
      <c r="KW39" s="148"/>
      <c r="KX39" s="148"/>
      <c r="KY39" s="148"/>
      <c r="KZ39" s="148"/>
      <c r="LA39" s="148"/>
      <c r="LB39" s="148"/>
      <c r="LC39" s="148"/>
      <c r="LD39" s="148"/>
      <c r="LE39" s="148"/>
      <c r="LF39" s="148"/>
      <c r="LG39" s="148"/>
      <c r="LH39" s="148"/>
      <c r="LI39" s="148"/>
      <c r="LJ39" s="148"/>
      <c r="LK39" s="148"/>
      <c r="LL39" s="148"/>
      <c r="LM39" s="148"/>
      <c r="LN39" s="148"/>
      <c r="LO39" s="148"/>
      <c r="LP39" s="148"/>
      <c r="LQ39" s="148"/>
      <c r="LR39" s="148"/>
      <c r="LS39" s="148"/>
      <c r="LT39" s="148"/>
      <c r="LU39" s="148"/>
      <c r="LV39" s="148"/>
      <c r="LW39" s="148"/>
      <c r="LX39" s="148"/>
      <c r="LY39" s="148"/>
      <c r="LZ39" s="148"/>
      <c r="MA39" s="148"/>
      <c r="MB39" s="148"/>
      <c r="MC39" s="148"/>
      <c r="MD39" s="148"/>
      <c r="ME39" s="148"/>
      <c r="MF39" s="148"/>
      <c r="MG39" s="148"/>
      <c r="MH39" s="148"/>
      <c r="MI39" s="148"/>
      <c r="MJ39" s="148"/>
      <c r="MK39" s="148"/>
      <c r="ML39" s="148"/>
      <c r="MM39" s="148"/>
      <c r="MN39" s="148"/>
      <c r="MO39" s="148"/>
      <c r="MP39" s="148"/>
      <c r="MQ39" s="148"/>
      <c r="MR39" s="148"/>
      <c r="MS39" s="148"/>
      <c r="MT39" s="148"/>
      <c r="MU39" s="148"/>
      <c r="MV39" s="148"/>
      <c r="MW39" s="148"/>
      <c r="MX39" s="148"/>
      <c r="MY39" s="148"/>
      <c r="MZ39" s="148"/>
      <c r="NA39" s="148"/>
      <c r="NB39" s="148"/>
      <c r="NC39" s="148"/>
      <c r="ND39" s="148"/>
      <c r="NE39" s="148"/>
      <c r="NF39" s="148"/>
      <c r="NG39" s="148"/>
      <c r="NH39" s="148"/>
      <c r="NI39" s="148"/>
      <c r="NJ39" s="148"/>
      <c r="NK39" s="148"/>
      <c r="NL39" s="148"/>
      <c r="NM39" s="148"/>
      <c r="NN39" s="148"/>
      <c r="NO39" s="148"/>
      <c r="NP39" s="148"/>
      <c r="NQ39" s="148"/>
      <c r="NR39" s="148"/>
      <c r="NS39" s="148"/>
      <c r="NT39" s="148"/>
      <c r="NU39" s="148"/>
      <c r="NV39" s="148"/>
      <c r="NW39" s="148"/>
      <c r="NX39" s="148"/>
      <c r="NY39" s="148"/>
      <c r="NZ39" s="148"/>
      <c r="OA39" s="148"/>
      <c r="OB39" s="148"/>
      <c r="OC39" s="148"/>
      <c r="OD39" s="148"/>
      <c r="OE39" s="148"/>
      <c r="OF39" s="148"/>
      <c r="OG39" s="148"/>
      <c r="OH39" s="148"/>
      <c r="OI39" s="148"/>
      <c r="OJ39" s="148"/>
      <c r="OK39" s="148"/>
      <c r="OL39" s="148"/>
      <c r="OM39" s="148"/>
      <c r="ON39" s="148"/>
      <c r="OO39" s="148"/>
      <c r="OP39" s="148"/>
      <c r="OQ39" s="148"/>
      <c r="OR39" s="148"/>
      <c r="OS39" s="148"/>
      <c r="OT39" s="148"/>
      <c r="OU39" s="148"/>
      <c r="OV39" s="148"/>
      <c r="OW39" s="148"/>
      <c r="OX39" s="148"/>
      <c r="OY39" s="148"/>
      <c r="OZ39" s="148"/>
      <c r="PA39" s="148"/>
      <c r="PB39" s="148"/>
      <c r="PC39" s="148"/>
      <c r="PD39" s="148"/>
      <c r="PE39" s="148"/>
      <c r="PF39" s="148"/>
      <c r="PG39" s="148"/>
      <c r="PH39" s="148"/>
      <c r="PI39" s="148"/>
      <c r="PJ39" s="148"/>
      <c r="PK39" s="148"/>
      <c r="PL39" s="148"/>
      <c r="PM39" s="148"/>
      <c r="PN39" s="148"/>
      <c r="PO39" s="148"/>
      <c r="PP39" s="148"/>
      <c r="PQ39" s="148"/>
      <c r="PR39" s="148"/>
      <c r="PS39" s="148"/>
      <c r="PT39" s="148"/>
      <c r="PU39" s="148"/>
      <c r="PV39" s="148"/>
      <c r="PW39" s="148"/>
      <c r="PX39" s="148"/>
      <c r="PY39" s="148"/>
      <c r="PZ39" s="148"/>
      <c r="QA39" s="148"/>
      <c r="QB39" s="148"/>
      <c r="QC39" s="148"/>
      <c r="QD39" s="148"/>
      <c r="QE39" s="148"/>
      <c r="QF39" s="148"/>
      <c r="QG39" s="148"/>
      <c r="QH39" s="148"/>
      <c r="QI39" s="148"/>
      <c r="QJ39" s="148"/>
      <c r="QK39" s="148"/>
      <c r="QL39" s="148"/>
      <c r="QM39" s="148"/>
      <c r="QN39" s="148"/>
      <c r="QO39" s="148"/>
      <c r="QP39" s="148"/>
      <c r="QQ39" s="148"/>
      <c r="QR39" s="148"/>
      <c r="QS39" s="148"/>
      <c r="QT39" s="148"/>
      <c r="QU39" s="148"/>
      <c r="QV39" s="148"/>
      <c r="QW39" s="148"/>
      <c r="QX39" s="148"/>
      <c r="QY39" s="148"/>
      <c r="QZ39" s="148"/>
      <c r="RA39" s="148"/>
      <c r="RB39" s="148"/>
      <c r="RC39" s="148"/>
      <c r="RD39" s="148"/>
      <c r="RE39" s="148"/>
      <c r="RF39" s="148"/>
      <c r="RG39" s="148"/>
      <c r="RH39" s="148"/>
      <c r="RI39" s="148"/>
      <c r="RJ39" s="148"/>
      <c r="RK39" s="148"/>
      <c r="RL39" s="148"/>
      <c r="RM39" s="148"/>
      <c r="RN39" s="148"/>
      <c r="RO39" s="148"/>
      <c r="RP39" s="148"/>
      <c r="RQ39" s="148"/>
      <c r="RR39" s="148"/>
      <c r="RS39" s="148"/>
      <c r="RT39" s="148"/>
      <c r="RU39" s="148"/>
      <c r="RV39" s="148"/>
      <c r="RW39" s="148"/>
      <c r="RX39" s="148"/>
      <c r="RY39" s="148"/>
      <c r="RZ39" s="148"/>
      <c r="SA39" s="148"/>
      <c r="SB39" s="148"/>
      <c r="SC39" s="148"/>
      <c r="SD39" s="148"/>
      <c r="SE39" s="148"/>
      <c r="SF39" s="148"/>
      <c r="SG39" s="148"/>
      <c r="SH39" s="148"/>
    </row>
    <row r="40" spans="1:502" s="25" customFormat="1" ht="15" customHeight="1" x14ac:dyDescent="0.2">
      <c r="A40" s="50"/>
      <c r="B40" s="130"/>
      <c r="C40" s="27"/>
      <c r="D40" s="303" t="s">
        <v>226</v>
      </c>
      <c r="E40" s="29">
        <v>0.09</v>
      </c>
      <c r="F40" s="29">
        <v>0.09</v>
      </c>
      <c r="G40" s="29">
        <v>0.09</v>
      </c>
      <c r="H40" s="47">
        <v>0.09</v>
      </c>
      <c r="I40" s="29">
        <v>0</v>
      </c>
      <c r="J40" s="141"/>
      <c r="K40" s="86"/>
      <c r="L40" s="86"/>
      <c r="M40" s="1819" t="s">
        <v>614</v>
      </c>
      <c r="N40" s="1820"/>
      <c r="O40" s="1820"/>
      <c r="P40" s="1820"/>
      <c r="Q40" s="1820"/>
      <c r="R40" s="1821"/>
      <c r="S40" s="30">
        <v>1.2500000000000001E-2</v>
      </c>
      <c r="T40" s="30">
        <f t="shared" si="3"/>
        <v>0.05</v>
      </c>
      <c r="U40" s="30">
        <v>0.01</v>
      </c>
      <c r="V40" s="144"/>
      <c r="W40" s="214"/>
      <c r="X40" s="174"/>
      <c r="Y40" s="174"/>
      <c r="Z40" s="174"/>
      <c r="AA40" s="174"/>
      <c r="AB40" s="174"/>
      <c r="AC40" s="174"/>
      <c r="AD40" s="174"/>
      <c r="AE40" s="174"/>
      <c r="AF40" s="174"/>
      <c r="AG40" s="174"/>
      <c r="AH40" s="174"/>
      <c r="AI40" s="216"/>
      <c r="AJ40" s="174"/>
      <c r="AK40" s="175"/>
      <c r="AL40" s="175"/>
      <c r="AM40" s="175"/>
      <c r="AN40" s="175"/>
      <c r="AO40" s="175"/>
      <c r="AP40" s="175"/>
      <c r="AQ40" s="175"/>
      <c r="AR40" s="175"/>
      <c r="AS40" s="175"/>
      <c r="AT40" s="175"/>
      <c r="AU40" s="175"/>
      <c r="AV40" s="175"/>
      <c r="AW40" s="175"/>
      <c r="AX40" s="175"/>
      <c r="AY40" s="175"/>
      <c r="AZ40" s="175"/>
      <c r="BA40" s="175"/>
      <c r="BB40" s="175"/>
      <c r="BC40" s="175"/>
      <c r="BD40" s="175"/>
      <c r="BE40" s="175"/>
      <c r="BF40" s="175"/>
      <c r="BG40" s="175"/>
      <c r="BH40" s="175"/>
      <c r="BI40" s="175"/>
      <c r="BJ40" s="175"/>
      <c r="BK40" s="175"/>
      <c r="BL40" s="175"/>
      <c r="BM40" s="175"/>
      <c r="BN40" s="175"/>
      <c r="BO40" s="175"/>
      <c r="BP40" s="175"/>
      <c r="BQ40" s="175"/>
      <c r="BR40" s="175"/>
      <c r="BS40" s="175"/>
      <c r="BT40" s="175"/>
      <c r="BU40" s="175"/>
      <c r="BV40" s="175"/>
      <c r="BW40" s="175"/>
      <c r="BX40" s="175"/>
      <c r="BY40" s="175"/>
      <c r="BZ40" s="175"/>
      <c r="CA40" s="175"/>
      <c r="CB40" s="175"/>
      <c r="CC40" s="175"/>
      <c r="CD40" s="175"/>
      <c r="CE40" s="175"/>
      <c r="CF40" s="175"/>
      <c r="CG40" s="175"/>
      <c r="CH40" s="175"/>
      <c r="CI40" s="175"/>
      <c r="CJ40" s="175"/>
      <c r="CK40" s="174"/>
      <c r="CL40" s="174"/>
      <c r="CM40" s="148"/>
      <c r="CN40" s="148"/>
      <c r="CO40" s="148"/>
      <c r="CP40" s="148"/>
      <c r="CQ40" s="148"/>
      <c r="CR40" s="148"/>
      <c r="CS40" s="148"/>
      <c r="CT40" s="148"/>
      <c r="CU40" s="148"/>
      <c r="CV40" s="148"/>
      <c r="CW40" s="148"/>
      <c r="CX40" s="148"/>
      <c r="CY40" s="148"/>
      <c r="CZ40" s="148"/>
      <c r="DA40" s="148"/>
      <c r="DB40" s="148"/>
      <c r="DC40" s="148"/>
      <c r="DD40" s="148"/>
      <c r="DE40" s="148"/>
      <c r="DF40" s="148"/>
      <c r="DG40" s="148"/>
      <c r="DH40" s="148"/>
      <c r="DI40" s="148"/>
      <c r="DJ40" s="148"/>
      <c r="DK40" s="148"/>
      <c r="DL40" s="148"/>
      <c r="DM40" s="148"/>
      <c r="DN40" s="148"/>
      <c r="DO40" s="148"/>
      <c r="DP40" s="148"/>
      <c r="DQ40" s="148"/>
      <c r="DR40" s="148"/>
      <c r="DS40" s="148"/>
      <c r="DT40" s="148"/>
      <c r="DU40" s="148"/>
      <c r="DV40" s="148"/>
      <c r="DW40" s="148"/>
      <c r="DX40" s="148"/>
      <c r="DY40" s="148"/>
      <c r="DZ40" s="148"/>
      <c r="EA40" s="148"/>
      <c r="EB40" s="148"/>
      <c r="EC40" s="148"/>
      <c r="ED40" s="148"/>
      <c r="EE40" s="148"/>
      <c r="EF40" s="148"/>
      <c r="EG40" s="148"/>
      <c r="EH40" s="148"/>
      <c r="EI40" s="148"/>
      <c r="EJ40" s="148"/>
      <c r="EK40" s="148"/>
      <c r="EL40" s="148"/>
      <c r="EM40" s="148"/>
      <c r="EN40" s="148"/>
      <c r="EO40" s="148"/>
      <c r="EP40" s="148"/>
      <c r="EQ40" s="148"/>
      <c r="ER40" s="148"/>
      <c r="ES40" s="148"/>
      <c r="ET40" s="148"/>
      <c r="EU40" s="148"/>
      <c r="EV40" s="148"/>
      <c r="EW40" s="148"/>
      <c r="EX40" s="148"/>
      <c r="EY40" s="148"/>
      <c r="EZ40" s="148"/>
      <c r="FA40" s="148"/>
      <c r="FB40" s="148"/>
      <c r="FC40" s="148"/>
      <c r="FD40" s="148"/>
      <c r="FE40" s="148"/>
      <c r="FF40" s="148"/>
      <c r="FG40" s="148"/>
      <c r="FH40" s="148"/>
      <c r="FI40" s="148"/>
      <c r="FJ40" s="148"/>
      <c r="FK40" s="148"/>
      <c r="FL40" s="148"/>
      <c r="FM40" s="148"/>
      <c r="FN40" s="148"/>
      <c r="FO40" s="148"/>
      <c r="FP40" s="148"/>
      <c r="FQ40" s="148"/>
      <c r="FR40" s="148"/>
      <c r="FS40" s="148"/>
      <c r="FT40" s="148"/>
      <c r="FU40" s="148"/>
      <c r="FV40" s="148"/>
      <c r="FW40" s="148"/>
      <c r="FX40" s="148"/>
      <c r="FY40" s="148"/>
      <c r="FZ40" s="148"/>
      <c r="GA40" s="148"/>
      <c r="GB40" s="148"/>
      <c r="GC40" s="148"/>
      <c r="GD40" s="148"/>
      <c r="GE40" s="148"/>
      <c r="GF40" s="148"/>
      <c r="GG40" s="148"/>
      <c r="GH40" s="148"/>
      <c r="GI40" s="148"/>
      <c r="GJ40" s="148"/>
      <c r="GK40" s="148"/>
      <c r="GL40" s="148"/>
      <c r="GM40" s="148"/>
      <c r="GN40" s="148"/>
      <c r="GO40" s="148"/>
      <c r="GP40" s="148"/>
      <c r="GQ40" s="148"/>
      <c r="GR40" s="148"/>
      <c r="GS40" s="148"/>
      <c r="GT40" s="148"/>
      <c r="GU40" s="148"/>
      <c r="GV40" s="148"/>
      <c r="GW40" s="148"/>
      <c r="GX40" s="148"/>
      <c r="GY40" s="148"/>
      <c r="GZ40" s="148"/>
      <c r="HA40" s="148"/>
      <c r="HB40" s="148"/>
      <c r="HC40" s="148"/>
      <c r="HD40" s="148"/>
      <c r="HE40" s="148"/>
      <c r="HF40" s="148"/>
      <c r="HG40" s="148"/>
      <c r="HH40" s="148"/>
      <c r="HI40" s="148"/>
      <c r="HJ40" s="148"/>
      <c r="HK40" s="148"/>
      <c r="HL40" s="148"/>
      <c r="HM40" s="148"/>
      <c r="HN40" s="148"/>
      <c r="HO40" s="148"/>
      <c r="HP40" s="148"/>
      <c r="HQ40" s="148"/>
      <c r="HR40" s="148"/>
      <c r="HS40" s="148"/>
      <c r="HT40" s="148"/>
      <c r="HU40" s="148"/>
      <c r="HV40" s="148"/>
      <c r="HW40" s="148"/>
      <c r="HX40" s="148"/>
      <c r="HY40" s="148"/>
      <c r="HZ40" s="148"/>
      <c r="IA40" s="148"/>
      <c r="IB40" s="148"/>
      <c r="IC40" s="148"/>
      <c r="ID40" s="148"/>
      <c r="IE40" s="148"/>
      <c r="IF40" s="148"/>
      <c r="IG40" s="148"/>
      <c r="IH40" s="148"/>
      <c r="II40" s="148"/>
      <c r="IJ40" s="148"/>
      <c r="IK40" s="148"/>
      <c r="IL40" s="148"/>
      <c r="IM40" s="148"/>
      <c r="IN40" s="148"/>
      <c r="IO40" s="148"/>
      <c r="IP40" s="148"/>
      <c r="IQ40" s="148"/>
      <c r="IR40" s="148"/>
      <c r="IS40" s="148"/>
      <c r="IT40" s="148"/>
      <c r="IU40" s="148"/>
      <c r="IV40" s="148"/>
      <c r="IW40" s="148"/>
      <c r="IX40" s="148"/>
      <c r="IY40" s="148"/>
      <c r="IZ40" s="148"/>
      <c r="JA40" s="148"/>
      <c r="JB40" s="148"/>
      <c r="JC40" s="148"/>
      <c r="JD40" s="148"/>
      <c r="JE40" s="148"/>
      <c r="JF40" s="148"/>
      <c r="JG40" s="148"/>
      <c r="JH40" s="148"/>
      <c r="JI40" s="148"/>
      <c r="JJ40" s="148"/>
      <c r="JK40" s="148"/>
      <c r="JL40" s="148"/>
      <c r="JM40" s="148"/>
      <c r="JN40" s="148"/>
      <c r="JO40" s="148"/>
      <c r="JP40" s="148"/>
      <c r="JQ40" s="148"/>
      <c r="JR40" s="148"/>
      <c r="JS40" s="148"/>
      <c r="JT40" s="148"/>
      <c r="JU40" s="148"/>
      <c r="JV40" s="148"/>
      <c r="JW40" s="148"/>
      <c r="JX40" s="148"/>
      <c r="JY40" s="148"/>
      <c r="JZ40" s="148"/>
      <c r="KA40" s="148"/>
      <c r="KB40" s="148"/>
      <c r="KC40" s="148"/>
      <c r="KD40" s="148"/>
      <c r="KE40" s="148"/>
      <c r="KF40" s="148"/>
      <c r="KG40" s="148"/>
      <c r="KH40" s="148"/>
      <c r="KI40" s="148"/>
      <c r="KJ40" s="148"/>
      <c r="KK40" s="148"/>
      <c r="KL40" s="148"/>
      <c r="KM40" s="148"/>
      <c r="KN40" s="148"/>
      <c r="KO40" s="148"/>
      <c r="KP40" s="148"/>
      <c r="KQ40" s="148"/>
      <c r="KR40" s="148"/>
      <c r="KS40" s="148"/>
      <c r="KT40" s="148"/>
      <c r="KU40" s="148"/>
      <c r="KV40" s="148"/>
      <c r="KW40" s="148"/>
      <c r="KX40" s="148"/>
      <c r="KY40" s="148"/>
      <c r="KZ40" s="148"/>
      <c r="LA40" s="148"/>
      <c r="LB40" s="148"/>
      <c r="LC40" s="148"/>
      <c r="LD40" s="148"/>
      <c r="LE40" s="148"/>
      <c r="LF40" s="148"/>
      <c r="LG40" s="148"/>
      <c r="LH40" s="148"/>
      <c r="LI40" s="148"/>
      <c r="LJ40" s="148"/>
      <c r="LK40" s="148"/>
      <c r="LL40" s="148"/>
      <c r="LM40" s="148"/>
      <c r="LN40" s="148"/>
      <c r="LO40" s="148"/>
      <c r="LP40" s="148"/>
      <c r="LQ40" s="148"/>
      <c r="LR40" s="148"/>
      <c r="LS40" s="148"/>
      <c r="LT40" s="148"/>
      <c r="LU40" s="148"/>
      <c r="LV40" s="148"/>
      <c r="LW40" s="148"/>
      <c r="LX40" s="148"/>
      <c r="LY40" s="148"/>
      <c r="LZ40" s="148"/>
      <c r="MA40" s="148"/>
      <c r="MB40" s="148"/>
      <c r="MC40" s="148"/>
      <c r="MD40" s="148"/>
      <c r="ME40" s="148"/>
      <c r="MF40" s="148"/>
      <c r="MG40" s="148"/>
      <c r="MH40" s="148"/>
      <c r="MI40" s="148"/>
      <c r="MJ40" s="148"/>
      <c r="MK40" s="148"/>
      <c r="ML40" s="148"/>
      <c r="MM40" s="148"/>
      <c r="MN40" s="148"/>
      <c r="MO40" s="148"/>
      <c r="MP40" s="148"/>
      <c r="MQ40" s="148"/>
      <c r="MR40" s="148"/>
      <c r="MS40" s="148"/>
      <c r="MT40" s="148"/>
      <c r="MU40" s="148"/>
      <c r="MV40" s="148"/>
      <c r="MW40" s="148"/>
      <c r="MX40" s="148"/>
      <c r="MY40" s="148"/>
      <c r="MZ40" s="148"/>
      <c r="NA40" s="148"/>
      <c r="NB40" s="148"/>
      <c r="NC40" s="148"/>
      <c r="ND40" s="148"/>
      <c r="NE40" s="148"/>
      <c r="NF40" s="148"/>
      <c r="NG40" s="148"/>
      <c r="NH40" s="148"/>
      <c r="NI40" s="148"/>
      <c r="NJ40" s="148"/>
      <c r="NK40" s="148"/>
      <c r="NL40" s="148"/>
      <c r="NM40" s="148"/>
      <c r="NN40" s="148"/>
      <c r="NO40" s="148"/>
      <c r="NP40" s="148"/>
      <c r="NQ40" s="148"/>
      <c r="NR40" s="148"/>
      <c r="NS40" s="148"/>
      <c r="NT40" s="148"/>
      <c r="NU40" s="148"/>
      <c r="NV40" s="148"/>
      <c r="NW40" s="148"/>
      <c r="NX40" s="148"/>
      <c r="NY40" s="148"/>
      <c r="NZ40" s="148"/>
      <c r="OA40" s="148"/>
      <c r="OB40" s="148"/>
      <c r="OC40" s="148"/>
      <c r="OD40" s="148"/>
      <c r="OE40" s="148"/>
      <c r="OF40" s="148"/>
      <c r="OG40" s="148"/>
      <c r="OH40" s="148"/>
      <c r="OI40" s="148"/>
      <c r="OJ40" s="148"/>
      <c r="OK40" s="148"/>
      <c r="OL40" s="148"/>
      <c r="OM40" s="148"/>
      <c r="ON40" s="148"/>
      <c r="OO40" s="148"/>
      <c r="OP40" s="148"/>
      <c r="OQ40" s="148"/>
      <c r="OR40" s="148"/>
      <c r="OS40" s="148"/>
      <c r="OT40" s="148"/>
      <c r="OU40" s="148"/>
      <c r="OV40" s="148"/>
      <c r="OW40" s="148"/>
      <c r="OX40" s="148"/>
      <c r="OY40" s="148"/>
      <c r="OZ40" s="148"/>
      <c r="PA40" s="148"/>
      <c r="PB40" s="148"/>
      <c r="PC40" s="148"/>
      <c r="PD40" s="148"/>
      <c r="PE40" s="148"/>
      <c r="PF40" s="148"/>
      <c r="PG40" s="148"/>
      <c r="PH40" s="148"/>
      <c r="PI40" s="148"/>
      <c r="PJ40" s="148"/>
      <c r="PK40" s="148"/>
      <c r="PL40" s="148"/>
      <c r="PM40" s="148"/>
      <c r="PN40" s="148"/>
      <c r="PO40" s="148"/>
      <c r="PP40" s="148"/>
      <c r="PQ40" s="148"/>
      <c r="PR40" s="148"/>
      <c r="PS40" s="148"/>
      <c r="PT40" s="148"/>
      <c r="PU40" s="148"/>
      <c r="PV40" s="148"/>
      <c r="PW40" s="148"/>
      <c r="PX40" s="148"/>
      <c r="PY40" s="148"/>
      <c r="PZ40" s="148"/>
      <c r="QA40" s="148"/>
      <c r="QB40" s="148"/>
      <c r="QC40" s="148"/>
      <c r="QD40" s="148"/>
      <c r="QE40" s="148"/>
      <c r="QF40" s="148"/>
      <c r="QG40" s="148"/>
      <c r="QH40" s="148"/>
      <c r="QI40" s="148"/>
      <c r="QJ40" s="148"/>
      <c r="QK40" s="148"/>
      <c r="QL40" s="148"/>
      <c r="QM40" s="148"/>
      <c r="QN40" s="148"/>
      <c r="QO40" s="148"/>
      <c r="QP40" s="148"/>
      <c r="QQ40" s="148"/>
      <c r="QR40" s="148"/>
      <c r="QS40" s="148"/>
      <c r="QT40" s="148"/>
      <c r="QU40" s="148"/>
      <c r="QV40" s="148"/>
      <c r="QW40" s="148"/>
      <c r="QX40" s="148"/>
      <c r="QY40" s="148"/>
      <c r="QZ40" s="148"/>
      <c r="RA40" s="148"/>
      <c r="RB40" s="148"/>
      <c r="RC40" s="148"/>
      <c r="RD40" s="148"/>
      <c r="RE40" s="148"/>
      <c r="RF40" s="148"/>
      <c r="RG40" s="148"/>
      <c r="RH40" s="148"/>
      <c r="RI40" s="148"/>
      <c r="RJ40" s="148"/>
      <c r="RK40" s="148"/>
      <c r="RL40" s="148"/>
      <c r="RM40" s="148"/>
      <c r="RN40" s="148"/>
      <c r="RO40" s="148"/>
      <c r="RP40" s="148"/>
      <c r="RQ40" s="148"/>
      <c r="RR40" s="148"/>
      <c r="RS40" s="148"/>
      <c r="RT40" s="148"/>
      <c r="RU40" s="148"/>
      <c r="RV40" s="148"/>
      <c r="RW40" s="148"/>
      <c r="RX40" s="148"/>
      <c r="RY40" s="148"/>
      <c r="RZ40" s="148"/>
      <c r="SA40" s="148"/>
      <c r="SB40" s="148"/>
      <c r="SC40" s="148"/>
      <c r="SD40" s="148"/>
      <c r="SE40" s="148"/>
      <c r="SF40" s="148"/>
      <c r="SG40" s="148"/>
      <c r="SH40" s="148"/>
    </row>
    <row r="41" spans="1:502" s="25" customFormat="1" ht="15" customHeight="1" x14ac:dyDescent="0.2">
      <c r="A41" s="50"/>
      <c r="B41" s="130"/>
      <c r="C41" s="27"/>
      <c r="D41" s="303" t="s">
        <v>227</v>
      </c>
      <c r="E41" s="29">
        <v>0.09</v>
      </c>
      <c r="F41" s="29">
        <v>0.09</v>
      </c>
      <c r="G41" s="29">
        <v>0.09</v>
      </c>
      <c r="H41" s="47">
        <v>0.12</v>
      </c>
      <c r="I41" s="29">
        <v>0</v>
      </c>
      <c r="J41" s="141"/>
      <c r="K41" s="40"/>
      <c r="L41" s="86"/>
      <c r="M41" s="1819" t="s">
        <v>615</v>
      </c>
      <c r="N41" s="1820"/>
      <c r="O41" s="1820"/>
      <c r="P41" s="1820"/>
      <c r="Q41" s="1820"/>
      <c r="R41" s="1821"/>
      <c r="S41" s="30">
        <v>1.2500000000000001E-2</v>
      </c>
      <c r="T41" s="30">
        <f t="shared" si="3"/>
        <v>0.05</v>
      </c>
      <c r="U41" s="30">
        <v>0.01</v>
      </c>
      <c r="V41" s="144"/>
      <c r="W41" s="214"/>
      <c r="X41" s="174"/>
      <c r="Y41" s="174"/>
      <c r="Z41" s="174"/>
      <c r="AA41" s="174"/>
      <c r="AB41" s="174"/>
      <c r="AC41" s="174"/>
      <c r="AD41" s="174"/>
      <c r="AE41" s="174"/>
      <c r="AF41" s="174"/>
      <c r="AG41" s="174"/>
      <c r="AH41" s="174"/>
      <c r="AI41" s="216"/>
      <c r="AJ41" s="174"/>
      <c r="AK41" s="175"/>
      <c r="AL41" s="175"/>
      <c r="AM41" s="175"/>
      <c r="AN41" s="175"/>
      <c r="AO41" s="175"/>
      <c r="AP41" s="175"/>
      <c r="AQ41" s="175"/>
      <c r="AR41" s="175"/>
      <c r="AS41" s="175"/>
      <c r="AT41" s="175"/>
      <c r="AU41" s="175"/>
      <c r="AV41" s="175"/>
      <c r="AW41" s="175"/>
      <c r="AX41" s="175"/>
      <c r="AY41" s="175"/>
      <c r="AZ41" s="175"/>
      <c r="BA41" s="175"/>
      <c r="BB41" s="175"/>
      <c r="BC41" s="175"/>
      <c r="BD41" s="175"/>
      <c r="BE41" s="175"/>
      <c r="BF41" s="175"/>
      <c r="BG41" s="175"/>
      <c r="BH41" s="175"/>
      <c r="BI41" s="175"/>
      <c r="BJ41" s="175"/>
      <c r="BK41" s="175"/>
      <c r="BL41" s="175"/>
      <c r="BM41" s="175"/>
      <c r="BN41" s="175"/>
      <c r="BO41" s="175"/>
      <c r="BP41" s="175"/>
      <c r="BQ41" s="175"/>
      <c r="BR41" s="175"/>
      <c r="BS41" s="175"/>
      <c r="BT41" s="175"/>
      <c r="BU41" s="175"/>
      <c r="BV41" s="175"/>
      <c r="BW41" s="175"/>
      <c r="BX41" s="175"/>
      <c r="BY41" s="175"/>
      <c r="BZ41" s="175"/>
      <c r="CA41" s="175"/>
      <c r="CB41" s="175"/>
      <c r="CC41" s="175"/>
      <c r="CD41" s="175"/>
      <c r="CE41" s="175"/>
      <c r="CF41" s="175"/>
      <c r="CG41" s="175"/>
      <c r="CH41" s="175"/>
      <c r="CI41" s="175"/>
      <c r="CJ41" s="175"/>
      <c r="CK41" s="174"/>
      <c r="CL41" s="174"/>
      <c r="CM41" s="148"/>
      <c r="CN41" s="148"/>
      <c r="CO41" s="148"/>
      <c r="CP41" s="148"/>
      <c r="CQ41" s="148"/>
      <c r="CR41" s="148"/>
      <c r="CS41" s="148"/>
      <c r="CT41" s="148"/>
      <c r="CU41" s="148"/>
      <c r="CV41" s="148"/>
      <c r="CW41" s="148"/>
      <c r="CX41" s="148"/>
      <c r="CY41" s="148"/>
      <c r="CZ41" s="148"/>
      <c r="DA41" s="148"/>
      <c r="DB41" s="148"/>
      <c r="DC41" s="148"/>
      <c r="DD41" s="148"/>
      <c r="DE41" s="148"/>
      <c r="DF41" s="148"/>
      <c r="DG41" s="148"/>
      <c r="DH41" s="148"/>
      <c r="DI41" s="148"/>
      <c r="DJ41" s="148"/>
      <c r="DK41" s="148"/>
      <c r="DL41" s="148"/>
      <c r="DM41" s="148"/>
      <c r="DN41" s="148"/>
      <c r="DO41" s="148"/>
      <c r="DP41" s="148"/>
      <c r="DQ41" s="148"/>
      <c r="DR41" s="148"/>
      <c r="DS41" s="148"/>
      <c r="DT41" s="148"/>
      <c r="DU41" s="148"/>
      <c r="DV41" s="148"/>
      <c r="DW41" s="148"/>
      <c r="DX41" s="148"/>
      <c r="DY41" s="148"/>
      <c r="DZ41" s="148"/>
      <c r="EA41" s="148"/>
      <c r="EB41" s="148"/>
      <c r="EC41" s="148"/>
      <c r="ED41" s="148"/>
      <c r="EE41" s="148"/>
      <c r="EF41" s="148"/>
      <c r="EG41" s="148"/>
      <c r="EH41" s="148"/>
      <c r="EI41" s="148"/>
      <c r="EJ41" s="148"/>
      <c r="EK41" s="148"/>
      <c r="EL41" s="148"/>
      <c r="EM41" s="148"/>
      <c r="EN41" s="148"/>
      <c r="EO41" s="148"/>
      <c r="EP41" s="148"/>
      <c r="EQ41" s="148"/>
      <c r="ER41" s="148"/>
      <c r="ES41" s="148"/>
      <c r="ET41" s="148"/>
      <c r="EU41" s="148"/>
      <c r="EV41" s="148"/>
      <c r="EW41" s="148"/>
      <c r="EX41" s="148"/>
      <c r="EY41" s="148"/>
      <c r="EZ41" s="148"/>
      <c r="FA41" s="148"/>
      <c r="FB41" s="148"/>
      <c r="FC41" s="148"/>
      <c r="FD41" s="148"/>
      <c r="FE41" s="148"/>
      <c r="FF41" s="148"/>
      <c r="FG41" s="148"/>
      <c r="FH41" s="148"/>
      <c r="FI41" s="148"/>
      <c r="FJ41" s="148"/>
      <c r="FK41" s="148"/>
      <c r="FL41" s="148"/>
      <c r="FM41" s="148"/>
      <c r="FN41" s="148"/>
      <c r="FO41" s="148"/>
      <c r="FP41" s="148"/>
      <c r="FQ41" s="148"/>
      <c r="FR41" s="148"/>
      <c r="FS41" s="148"/>
      <c r="FT41" s="148"/>
      <c r="FU41" s="148"/>
      <c r="FV41" s="148"/>
      <c r="FW41" s="148"/>
      <c r="FX41" s="148"/>
      <c r="FY41" s="148"/>
      <c r="FZ41" s="148"/>
      <c r="GA41" s="148"/>
      <c r="GB41" s="148"/>
      <c r="GC41" s="148"/>
      <c r="GD41" s="148"/>
      <c r="GE41" s="148"/>
      <c r="GF41" s="148"/>
      <c r="GG41" s="148"/>
      <c r="GH41" s="148"/>
      <c r="GI41" s="148"/>
      <c r="GJ41" s="148"/>
      <c r="GK41" s="148"/>
      <c r="GL41" s="148"/>
      <c r="GM41" s="148"/>
      <c r="GN41" s="148"/>
      <c r="GO41" s="148"/>
      <c r="GP41" s="148"/>
      <c r="GQ41" s="148"/>
      <c r="GR41" s="148"/>
      <c r="GS41" s="148"/>
      <c r="GT41" s="148"/>
      <c r="GU41" s="148"/>
      <c r="GV41" s="148"/>
      <c r="GW41" s="148"/>
      <c r="GX41" s="148"/>
      <c r="GY41" s="148"/>
      <c r="GZ41" s="148"/>
      <c r="HA41" s="148"/>
      <c r="HB41" s="148"/>
      <c r="HC41" s="148"/>
      <c r="HD41" s="148"/>
      <c r="HE41" s="148"/>
      <c r="HF41" s="148"/>
      <c r="HG41" s="148"/>
      <c r="HH41" s="148"/>
      <c r="HI41" s="148"/>
      <c r="HJ41" s="148"/>
      <c r="HK41" s="148"/>
      <c r="HL41" s="148"/>
      <c r="HM41" s="148"/>
      <c r="HN41" s="148"/>
      <c r="HO41" s="148"/>
      <c r="HP41" s="148"/>
      <c r="HQ41" s="148"/>
      <c r="HR41" s="148"/>
      <c r="HS41" s="148"/>
      <c r="HT41" s="148"/>
      <c r="HU41" s="148"/>
      <c r="HV41" s="148"/>
      <c r="HW41" s="148"/>
      <c r="HX41" s="148"/>
      <c r="HY41" s="148"/>
      <c r="HZ41" s="148"/>
      <c r="IA41" s="148"/>
      <c r="IB41" s="148"/>
      <c r="IC41" s="148"/>
      <c r="ID41" s="148"/>
      <c r="IE41" s="148"/>
      <c r="IF41" s="148"/>
      <c r="IG41" s="148"/>
      <c r="IH41" s="148"/>
      <c r="II41" s="148"/>
      <c r="IJ41" s="148"/>
      <c r="IK41" s="148"/>
      <c r="IL41" s="148"/>
      <c r="IM41" s="148"/>
      <c r="IN41" s="148"/>
      <c r="IO41" s="148"/>
      <c r="IP41" s="148"/>
      <c r="IQ41" s="148"/>
      <c r="IR41" s="148"/>
      <c r="IS41" s="148"/>
      <c r="IT41" s="148"/>
      <c r="IU41" s="148"/>
      <c r="IV41" s="148"/>
      <c r="IW41" s="148"/>
      <c r="IX41" s="148"/>
      <c r="IY41" s="148"/>
      <c r="IZ41" s="148"/>
      <c r="JA41" s="148"/>
      <c r="JB41" s="148"/>
      <c r="JC41" s="148"/>
      <c r="JD41" s="148"/>
      <c r="JE41" s="148"/>
      <c r="JF41" s="148"/>
      <c r="JG41" s="148"/>
      <c r="JH41" s="148"/>
      <c r="JI41" s="148"/>
      <c r="JJ41" s="148"/>
      <c r="JK41" s="148"/>
      <c r="JL41" s="148"/>
      <c r="JM41" s="148"/>
      <c r="JN41" s="148"/>
      <c r="JO41" s="148"/>
      <c r="JP41" s="148"/>
      <c r="JQ41" s="148"/>
      <c r="JR41" s="148"/>
      <c r="JS41" s="148"/>
      <c r="JT41" s="148"/>
      <c r="JU41" s="148"/>
      <c r="JV41" s="148"/>
      <c r="JW41" s="148"/>
      <c r="JX41" s="148"/>
      <c r="JY41" s="148"/>
      <c r="JZ41" s="148"/>
      <c r="KA41" s="148"/>
      <c r="KB41" s="148"/>
      <c r="KC41" s="148"/>
      <c r="KD41" s="148"/>
      <c r="KE41" s="148"/>
      <c r="KF41" s="148"/>
      <c r="KG41" s="148"/>
      <c r="KH41" s="148"/>
      <c r="KI41" s="148"/>
      <c r="KJ41" s="148"/>
      <c r="KK41" s="148"/>
      <c r="KL41" s="148"/>
      <c r="KM41" s="148"/>
      <c r="KN41" s="148"/>
      <c r="KO41" s="148"/>
      <c r="KP41" s="148"/>
      <c r="KQ41" s="148"/>
      <c r="KR41" s="148"/>
      <c r="KS41" s="148"/>
      <c r="KT41" s="148"/>
      <c r="KU41" s="148"/>
      <c r="KV41" s="148"/>
      <c r="KW41" s="148"/>
      <c r="KX41" s="148"/>
      <c r="KY41" s="148"/>
      <c r="KZ41" s="148"/>
      <c r="LA41" s="148"/>
      <c r="LB41" s="148"/>
      <c r="LC41" s="148"/>
      <c r="LD41" s="148"/>
      <c r="LE41" s="148"/>
      <c r="LF41" s="148"/>
      <c r="LG41" s="148"/>
      <c r="LH41" s="148"/>
      <c r="LI41" s="148"/>
      <c r="LJ41" s="148"/>
      <c r="LK41" s="148"/>
      <c r="LL41" s="148"/>
      <c r="LM41" s="148"/>
      <c r="LN41" s="148"/>
      <c r="LO41" s="148"/>
      <c r="LP41" s="148"/>
      <c r="LQ41" s="148"/>
      <c r="LR41" s="148"/>
      <c r="LS41" s="148"/>
      <c r="LT41" s="148"/>
      <c r="LU41" s="148"/>
      <c r="LV41" s="148"/>
      <c r="LW41" s="148"/>
      <c r="LX41" s="148"/>
      <c r="LY41" s="148"/>
      <c r="LZ41" s="148"/>
      <c r="MA41" s="148"/>
      <c r="MB41" s="148"/>
      <c r="MC41" s="148"/>
      <c r="MD41" s="148"/>
      <c r="ME41" s="148"/>
      <c r="MF41" s="148"/>
      <c r="MG41" s="148"/>
      <c r="MH41" s="148"/>
      <c r="MI41" s="148"/>
      <c r="MJ41" s="148"/>
      <c r="MK41" s="148"/>
      <c r="ML41" s="148"/>
      <c r="MM41" s="148"/>
      <c r="MN41" s="148"/>
      <c r="MO41" s="148"/>
      <c r="MP41" s="148"/>
      <c r="MQ41" s="148"/>
      <c r="MR41" s="148"/>
      <c r="MS41" s="148"/>
      <c r="MT41" s="148"/>
      <c r="MU41" s="148"/>
      <c r="MV41" s="148"/>
      <c r="MW41" s="148"/>
      <c r="MX41" s="148"/>
      <c r="MY41" s="148"/>
      <c r="MZ41" s="148"/>
      <c r="NA41" s="148"/>
      <c r="NB41" s="148"/>
      <c r="NC41" s="148"/>
      <c r="ND41" s="148"/>
      <c r="NE41" s="148"/>
      <c r="NF41" s="148"/>
      <c r="NG41" s="148"/>
      <c r="NH41" s="148"/>
      <c r="NI41" s="148"/>
      <c r="NJ41" s="148"/>
      <c r="NK41" s="148"/>
      <c r="NL41" s="148"/>
      <c r="NM41" s="148"/>
      <c r="NN41" s="148"/>
      <c r="NO41" s="148"/>
      <c r="NP41" s="148"/>
      <c r="NQ41" s="148"/>
      <c r="NR41" s="148"/>
      <c r="NS41" s="148"/>
      <c r="NT41" s="148"/>
      <c r="NU41" s="148"/>
      <c r="NV41" s="148"/>
      <c r="NW41" s="148"/>
      <c r="NX41" s="148"/>
      <c r="NY41" s="148"/>
      <c r="NZ41" s="148"/>
      <c r="OA41" s="148"/>
      <c r="OB41" s="148"/>
      <c r="OC41" s="148"/>
      <c r="OD41" s="148"/>
      <c r="OE41" s="148"/>
      <c r="OF41" s="148"/>
      <c r="OG41" s="148"/>
      <c r="OH41" s="148"/>
      <c r="OI41" s="148"/>
      <c r="OJ41" s="148"/>
      <c r="OK41" s="148"/>
      <c r="OL41" s="148"/>
      <c r="OM41" s="148"/>
      <c r="ON41" s="148"/>
      <c r="OO41" s="148"/>
      <c r="OP41" s="148"/>
      <c r="OQ41" s="148"/>
      <c r="OR41" s="148"/>
      <c r="OS41" s="148"/>
      <c r="OT41" s="148"/>
      <c r="OU41" s="148"/>
      <c r="OV41" s="148"/>
      <c r="OW41" s="148"/>
      <c r="OX41" s="148"/>
      <c r="OY41" s="148"/>
      <c r="OZ41" s="148"/>
      <c r="PA41" s="148"/>
      <c r="PB41" s="148"/>
      <c r="PC41" s="148"/>
      <c r="PD41" s="148"/>
      <c r="PE41" s="148"/>
      <c r="PF41" s="148"/>
      <c r="PG41" s="148"/>
      <c r="PH41" s="148"/>
      <c r="PI41" s="148"/>
      <c r="PJ41" s="148"/>
      <c r="PK41" s="148"/>
      <c r="PL41" s="148"/>
      <c r="PM41" s="148"/>
      <c r="PN41" s="148"/>
      <c r="PO41" s="148"/>
      <c r="PP41" s="148"/>
      <c r="PQ41" s="148"/>
      <c r="PR41" s="148"/>
      <c r="PS41" s="148"/>
      <c r="PT41" s="148"/>
      <c r="PU41" s="148"/>
      <c r="PV41" s="148"/>
      <c r="PW41" s="148"/>
      <c r="PX41" s="148"/>
      <c r="PY41" s="148"/>
      <c r="PZ41" s="148"/>
      <c r="QA41" s="148"/>
      <c r="QB41" s="148"/>
      <c r="QC41" s="148"/>
      <c r="QD41" s="148"/>
      <c r="QE41" s="148"/>
      <c r="QF41" s="148"/>
      <c r="QG41" s="148"/>
      <c r="QH41" s="148"/>
      <c r="QI41" s="148"/>
      <c r="QJ41" s="148"/>
      <c r="QK41" s="148"/>
      <c r="QL41" s="148"/>
      <c r="QM41" s="148"/>
      <c r="QN41" s="148"/>
      <c r="QO41" s="148"/>
      <c r="QP41" s="148"/>
      <c r="QQ41" s="148"/>
      <c r="QR41" s="148"/>
      <c r="QS41" s="148"/>
      <c r="QT41" s="148"/>
      <c r="QU41" s="148"/>
      <c r="QV41" s="148"/>
      <c r="QW41" s="148"/>
      <c r="QX41" s="148"/>
      <c r="QY41" s="148"/>
      <c r="QZ41" s="148"/>
      <c r="RA41" s="148"/>
      <c r="RB41" s="148"/>
      <c r="RC41" s="148"/>
      <c r="RD41" s="148"/>
      <c r="RE41" s="148"/>
      <c r="RF41" s="148"/>
      <c r="RG41" s="148"/>
      <c r="RH41" s="148"/>
      <c r="RI41" s="148"/>
      <c r="RJ41" s="148"/>
      <c r="RK41" s="148"/>
      <c r="RL41" s="148"/>
      <c r="RM41" s="148"/>
      <c r="RN41" s="148"/>
      <c r="RO41" s="148"/>
      <c r="RP41" s="148"/>
      <c r="RQ41" s="148"/>
      <c r="RR41" s="148"/>
      <c r="RS41" s="148"/>
      <c r="RT41" s="148"/>
      <c r="RU41" s="148"/>
      <c r="RV41" s="148"/>
      <c r="RW41" s="148"/>
      <c r="RX41" s="148"/>
      <c r="RY41" s="148"/>
      <c r="RZ41" s="148"/>
      <c r="SA41" s="148"/>
      <c r="SB41" s="148"/>
      <c r="SC41" s="148"/>
      <c r="SD41" s="148"/>
      <c r="SE41" s="148"/>
      <c r="SF41" s="148"/>
      <c r="SG41" s="148"/>
      <c r="SH41" s="148"/>
    </row>
    <row r="42" spans="1:502" s="25" customFormat="1" ht="15" customHeight="1" x14ac:dyDescent="0.2">
      <c r="A42" s="50"/>
      <c r="B42" s="130"/>
      <c r="C42" s="27"/>
      <c r="D42" s="303" t="s">
        <v>228</v>
      </c>
      <c r="E42" s="29">
        <v>1</v>
      </c>
      <c r="F42" s="29">
        <v>1</v>
      </c>
      <c r="G42" s="29">
        <v>1</v>
      </c>
      <c r="H42" s="47">
        <v>1</v>
      </c>
      <c r="I42" s="29">
        <v>0</v>
      </c>
      <c r="J42" s="141"/>
      <c r="K42" s="40"/>
      <c r="L42" s="86"/>
      <c r="M42" s="1819" t="s">
        <v>716</v>
      </c>
      <c r="N42" s="1820"/>
      <c r="O42" s="1820"/>
      <c r="P42" s="1820"/>
      <c r="Q42" s="1820"/>
      <c r="R42" s="1821"/>
      <c r="S42" s="30">
        <v>1.2500000000000001E-2</v>
      </c>
      <c r="T42" s="30">
        <f t="shared" si="3"/>
        <v>0.05</v>
      </c>
      <c r="U42" s="30">
        <v>0.01</v>
      </c>
      <c r="V42" s="144"/>
      <c r="W42" s="214"/>
      <c r="X42" s="174"/>
      <c r="Y42" s="174"/>
      <c r="Z42" s="174"/>
      <c r="AA42" s="174"/>
      <c r="AB42" s="174"/>
      <c r="AC42" s="174"/>
      <c r="AD42" s="174"/>
      <c r="AE42" s="174"/>
      <c r="AF42" s="174"/>
      <c r="AG42" s="174"/>
      <c r="AH42" s="174"/>
      <c r="AI42" s="216"/>
      <c r="AJ42" s="174"/>
      <c r="AK42" s="175"/>
      <c r="AL42" s="175"/>
      <c r="AM42" s="175"/>
      <c r="AN42" s="175"/>
      <c r="AO42" s="175"/>
      <c r="AP42" s="175"/>
      <c r="AQ42" s="175"/>
      <c r="AR42" s="175"/>
      <c r="AS42" s="175"/>
      <c r="AT42" s="175"/>
      <c r="AU42" s="175"/>
      <c r="AV42" s="175"/>
      <c r="AW42" s="175"/>
      <c r="AX42" s="175"/>
      <c r="AY42" s="175"/>
      <c r="AZ42" s="175"/>
      <c r="BA42" s="175"/>
      <c r="BB42" s="175"/>
      <c r="BC42" s="175"/>
      <c r="BD42" s="175"/>
      <c r="BE42" s="175"/>
      <c r="BF42" s="175"/>
      <c r="BG42" s="175"/>
      <c r="BH42" s="175"/>
      <c r="BI42" s="175"/>
      <c r="BJ42" s="175"/>
      <c r="BK42" s="175"/>
      <c r="BL42" s="175"/>
      <c r="BM42" s="175"/>
      <c r="BN42" s="175"/>
      <c r="BO42" s="175"/>
      <c r="BP42" s="175"/>
      <c r="BQ42" s="175"/>
      <c r="BR42" s="175"/>
      <c r="BS42" s="175"/>
      <c r="BT42" s="175"/>
      <c r="BU42" s="175"/>
      <c r="BV42" s="175"/>
      <c r="BW42" s="175"/>
      <c r="BX42" s="175"/>
      <c r="BY42" s="175"/>
      <c r="BZ42" s="175"/>
      <c r="CA42" s="175"/>
      <c r="CB42" s="175"/>
      <c r="CC42" s="175"/>
      <c r="CD42" s="175"/>
      <c r="CE42" s="175"/>
      <c r="CF42" s="175"/>
      <c r="CG42" s="175"/>
      <c r="CH42" s="175"/>
      <c r="CI42" s="175"/>
      <c r="CJ42" s="175"/>
      <c r="CK42" s="174"/>
      <c r="CL42" s="174"/>
      <c r="CM42" s="148"/>
      <c r="CN42" s="148"/>
      <c r="CO42" s="148"/>
      <c r="CP42" s="148"/>
      <c r="CQ42" s="148"/>
      <c r="CR42" s="148"/>
      <c r="CS42" s="148"/>
      <c r="CT42" s="148"/>
      <c r="CU42" s="148"/>
      <c r="CV42" s="148"/>
      <c r="CW42" s="148"/>
      <c r="CX42" s="148"/>
      <c r="CY42" s="148"/>
      <c r="CZ42" s="148"/>
      <c r="DA42" s="148"/>
      <c r="DB42" s="148"/>
      <c r="DC42" s="148"/>
      <c r="DD42" s="148"/>
      <c r="DE42" s="148"/>
      <c r="DF42" s="148"/>
      <c r="DG42" s="148"/>
      <c r="DH42" s="148"/>
      <c r="DI42" s="148"/>
      <c r="DJ42" s="148"/>
      <c r="DK42" s="148"/>
      <c r="DL42" s="148"/>
      <c r="DM42" s="148"/>
      <c r="DN42" s="148"/>
      <c r="DO42" s="148"/>
      <c r="DP42" s="148"/>
      <c r="DQ42" s="148"/>
      <c r="DR42" s="148"/>
      <c r="DS42" s="148"/>
      <c r="DT42" s="148"/>
      <c r="DU42" s="148"/>
      <c r="DV42" s="148"/>
      <c r="DW42" s="148"/>
      <c r="DX42" s="148"/>
      <c r="DY42" s="148"/>
      <c r="DZ42" s="148"/>
      <c r="EA42" s="148"/>
      <c r="EB42" s="148"/>
      <c r="EC42" s="148"/>
      <c r="ED42" s="148"/>
      <c r="EE42" s="148"/>
      <c r="EF42" s="148"/>
      <c r="EG42" s="148"/>
      <c r="EH42" s="148"/>
      <c r="EI42" s="148"/>
      <c r="EJ42" s="148"/>
      <c r="EK42" s="148"/>
      <c r="EL42" s="148"/>
      <c r="EM42" s="148"/>
      <c r="EN42" s="148"/>
      <c r="EO42" s="148"/>
      <c r="EP42" s="148"/>
      <c r="EQ42" s="148"/>
      <c r="ER42" s="148"/>
      <c r="ES42" s="148"/>
      <c r="ET42" s="148"/>
      <c r="EU42" s="148"/>
      <c r="EV42" s="148"/>
      <c r="EW42" s="148"/>
      <c r="EX42" s="148"/>
      <c r="EY42" s="148"/>
      <c r="EZ42" s="148"/>
      <c r="FA42" s="148"/>
      <c r="FB42" s="148"/>
      <c r="FC42" s="148"/>
      <c r="FD42" s="148"/>
      <c r="FE42" s="148"/>
      <c r="FF42" s="148"/>
      <c r="FG42" s="148"/>
      <c r="FH42" s="148"/>
      <c r="FI42" s="148"/>
      <c r="FJ42" s="148"/>
      <c r="FK42" s="148"/>
      <c r="FL42" s="148"/>
      <c r="FM42" s="148"/>
      <c r="FN42" s="148"/>
      <c r="FO42" s="148"/>
      <c r="FP42" s="148"/>
      <c r="FQ42" s="148"/>
      <c r="FR42" s="148"/>
      <c r="FS42" s="148"/>
      <c r="FT42" s="148"/>
      <c r="FU42" s="148"/>
      <c r="FV42" s="148"/>
      <c r="FW42" s="148"/>
      <c r="FX42" s="148"/>
      <c r="FY42" s="148"/>
      <c r="FZ42" s="148"/>
      <c r="GA42" s="148"/>
      <c r="GB42" s="148"/>
      <c r="GC42" s="148"/>
      <c r="GD42" s="148"/>
      <c r="GE42" s="148"/>
      <c r="GF42" s="148"/>
      <c r="GG42" s="148"/>
      <c r="GH42" s="148"/>
      <c r="GI42" s="148"/>
      <c r="GJ42" s="148"/>
      <c r="GK42" s="148"/>
      <c r="GL42" s="148"/>
      <c r="GM42" s="148"/>
      <c r="GN42" s="148"/>
      <c r="GO42" s="148"/>
      <c r="GP42" s="148"/>
      <c r="GQ42" s="148"/>
      <c r="GR42" s="148"/>
      <c r="GS42" s="148"/>
      <c r="GT42" s="148"/>
      <c r="GU42" s="148"/>
      <c r="GV42" s="148"/>
      <c r="GW42" s="148"/>
      <c r="GX42" s="148"/>
      <c r="GY42" s="148"/>
      <c r="GZ42" s="148"/>
      <c r="HA42" s="148"/>
      <c r="HB42" s="148"/>
      <c r="HC42" s="148"/>
      <c r="HD42" s="148"/>
      <c r="HE42" s="148"/>
      <c r="HF42" s="148"/>
      <c r="HG42" s="148"/>
      <c r="HH42" s="148"/>
      <c r="HI42" s="148"/>
      <c r="HJ42" s="148"/>
      <c r="HK42" s="148"/>
      <c r="HL42" s="148"/>
      <c r="HM42" s="148"/>
      <c r="HN42" s="148"/>
      <c r="HO42" s="148"/>
      <c r="HP42" s="148"/>
      <c r="HQ42" s="148"/>
      <c r="HR42" s="148"/>
      <c r="HS42" s="148"/>
      <c r="HT42" s="148"/>
      <c r="HU42" s="148"/>
      <c r="HV42" s="148"/>
      <c r="HW42" s="148"/>
      <c r="HX42" s="148"/>
      <c r="HY42" s="148"/>
      <c r="HZ42" s="148"/>
      <c r="IA42" s="148"/>
      <c r="IB42" s="148"/>
      <c r="IC42" s="148"/>
      <c r="ID42" s="148"/>
      <c r="IE42" s="148"/>
      <c r="IF42" s="148"/>
      <c r="IG42" s="148"/>
      <c r="IH42" s="148"/>
      <c r="II42" s="148"/>
      <c r="IJ42" s="148"/>
      <c r="IK42" s="148"/>
      <c r="IL42" s="148"/>
      <c r="IM42" s="148"/>
      <c r="IN42" s="148"/>
      <c r="IO42" s="148"/>
      <c r="IP42" s="148"/>
      <c r="IQ42" s="148"/>
      <c r="IR42" s="148"/>
      <c r="IS42" s="148"/>
      <c r="IT42" s="148"/>
      <c r="IU42" s="148"/>
      <c r="IV42" s="148"/>
      <c r="IW42" s="148"/>
      <c r="IX42" s="148"/>
      <c r="IY42" s="148"/>
      <c r="IZ42" s="148"/>
      <c r="JA42" s="148"/>
      <c r="JB42" s="148"/>
      <c r="JC42" s="148"/>
      <c r="JD42" s="148"/>
      <c r="JE42" s="148"/>
      <c r="JF42" s="148"/>
      <c r="JG42" s="148"/>
      <c r="JH42" s="148"/>
      <c r="JI42" s="148"/>
      <c r="JJ42" s="148"/>
      <c r="JK42" s="148"/>
      <c r="JL42" s="148"/>
      <c r="JM42" s="148"/>
      <c r="JN42" s="148"/>
      <c r="JO42" s="148"/>
      <c r="JP42" s="148"/>
      <c r="JQ42" s="148"/>
      <c r="JR42" s="148"/>
      <c r="JS42" s="148"/>
      <c r="JT42" s="148"/>
      <c r="JU42" s="148"/>
      <c r="JV42" s="148"/>
      <c r="JW42" s="148"/>
      <c r="JX42" s="148"/>
      <c r="JY42" s="148"/>
      <c r="JZ42" s="148"/>
      <c r="KA42" s="148"/>
      <c r="KB42" s="148"/>
      <c r="KC42" s="148"/>
      <c r="KD42" s="148"/>
      <c r="KE42" s="148"/>
      <c r="KF42" s="148"/>
      <c r="KG42" s="148"/>
      <c r="KH42" s="148"/>
      <c r="KI42" s="148"/>
      <c r="KJ42" s="148"/>
      <c r="KK42" s="148"/>
      <c r="KL42" s="148"/>
      <c r="KM42" s="148"/>
      <c r="KN42" s="148"/>
      <c r="KO42" s="148"/>
      <c r="KP42" s="148"/>
      <c r="KQ42" s="148"/>
      <c r="KR42" s="148"/>
      <c r="KS42" s="148"/>
      <c r="KT42" s="148"/>
      <c r="KU42" s="148"/>
      <c r="KV42" s="148"/>
      <c r="KW42" s="148"/>
      <c r="KX42" s="148"/>
      <c r="KY42" s="148"/>
      <c r="KZ42" s="148"/>
      <c r="LA42" s="148"/>
      <c r="LB42" s="148"/>
      <c r="LC42" s="148"/>
      <c r="LD42" s="148"/>
      <c r="LE42" s="148"/>
      <c r="LF42" s="148"/>
      <c r="LG42" s="148"/>
      <c r="LH42" s="148"/>
      <c r="LI42" s="148"/>
      <c r="LJ42" s="148"/>
      <c r="LK42" s="148"/>
      <c r="LL42" s="148"/>
      <c r="LM42" s="148"/>
      <c r="LN42" s="148"/>
      <c r="LO42" s="148"/>
      <c r="LP42" s="148"/>
      <c r="LQ42" s="148"/>
      <c r="LR42" s="148"/>
      <c r="LS42" s="148"/>
      <c r="LT42" s="148"/>
      <c r="LU42" s="148"/>
      <c r="LV42" s="148"/>
      <c r="LW42" s="148"/>
      <c r="LX42" s="148"/>
      <c r="LY42" s="148"/>
      <c r="LZ42" s="148"/>
      <c r="MA42" s="148"/>
      <c r="MB42" s="148"/>
      <c r="MC42" s="148"/>
      <c r="MD42" s="148"/>
      <c r="ME42" s="148"/>
      <c r="MF42" s="148"/>
      <c r="MG42" s="148"/>
      <c r="MH42" s="148"/>
      <c r="MI42" s="148"/>
      <c r="MJ42" s="148"/>
      <c r="MK42" s="148"/>
      <c r="ML42" s="148"/>
      <c r="MM42" s="148"/>
      <c r="MN42" s="148"/>
      <c r="MO42" s="148"/>
      <c r="MP42" s="148"/>
      <c r="MQ42" s="148"/>
      <c r="MR42" s="148"/>
      <c r="MS42" s="148"/>
      <c r="MT42" s="148"/>
      <c r="MU42" s="148"/>
      <c r="MV42" s="148"/>
      <c r="MW42" s="148"/>
      <c r="MX42" s="148"/>
      <c r="MY42" s="148"/>
      <c r="MZ42" s="148"/>
      <c r="NA42" s="148"/>
      <c r="NB42" s="148"/>
      <c r="NC42" s="148"/>
      <c r="ND42" s="148"/>
      <c r="NE42" s="148"/>
      <c r="NF42" s="148"/>
      <c r="NG42" s="148"/>
      <c r="NH42" s="148"/>
      <c r="NI42" s="148"/>
      <c r="NJ42" s="148"/>
      <c r="NK42" s="148"/>
      <c r="NL42" s="148"/>
      <c r="NM42" s="148"/>
      <c r="NN42" s="148"/>
      <c r="NO42" s="148"/>
      <c r="NP42" s="148"/>
      <c r="NQ42" s="148"/>
      <c r="NR42" s="148"/>
      <c r="NS42" s="148"/>
      <c r="NT42" s="148"/>
      <c r="NU42" s="148"/>
      <c r="NV42" s="148"/>
      <c r="NW42" s="148"/>
      <c r="NX42" s="148"/>
      <c r="NY42" s="148"/>
      <c r="NZ42" s="148"/>
      <c r="OA42" s="148"/>
      <c r="OB42" s="148"/>
      <c r="OC42" s="148"/>
      <c r="OD42" s="148"/>
      <c r="OE42" s="148"/>
      <c r="OF42" s="148"/>
      <c r="OG42" s="148"/>
      <c r="OH42" s="148"/>
      <c r="OI42" s="148"/>
      <c r="OJ42" s="148"/>
      <c r="OK42" s="148"/>
      <c r="OL42" s="148"/>
      <c r="OM42" s="148"/>
      <c r="ON42" s="148"/>
      <c r="OO42" s="148"/>
      <c r="OP42" s="148"/>
      <c r="OQ42" s="148"/>
      <c r="OR42" s="148"/>
      <c r="OS42" s="148"/>
      <c r="OT42" s="148"/>
      <c r="OU42" s="148"/>
      <c r="OV42" s="148"/>
      <c r="OW42" s="148"/>
      <c r="OX42" s="148"/>
      <c r="OY42" s="148"/>
      <c r="OZ42" s="148"/>
      <c r="PA42" s="148"/>
      <c r="PB42" s="148"/>
      <c r="PC42" s="148"/>
      <c r="PD42" s="148"/>
      <c r="PE42" s="148"/>
      <c r="PF42" s="148"/>
      <c r="PG42" s="148"/>
      <c r="PH42" s="148"/>
      <c r="PI42" s="148"/>
      <c r="PJ42" s="148"/>
      <c r="PK42" s="148"/>
      <c r="PL42" s="148"/>
      <c r="PM42" s="148"/>
      <c r="PN42" s="148"/>
      <c r="PO42" s="148"/>
      <c r="PP42" s="148"/>
      <c r="PQ42" s="148"/>
      <c r="PR42" s="148"/>
      <c r="PS42" s="148"/>
      <c r="PT42" s="148"/>
      <c r="PU42" s="148"/>
      <c r="PV42" s="148"/>
      <c r="PW42" s="148"/>
      <c r="PX42" s="148"/>
      <c r="PY42" s="148"/>
      <c r="PZ42" s="148"/>
      <c r="QA42" s="148"/>
      <c r="QB42" s="148"/>
      <c r="QC42" s="148"/>
      <c r="QD42" s="148"/>
      <c r="QE42" s="148"/>
      <c r="QF42" s="148"/>
      <c r="QG42" s="148"/>
      <c r="QH42" s="148"/>
      <c r="QI42" s="148"/>
      <c r="QJ42" s="148"/>
      <c r="QK42" s="148"/>
      <c r="QL42" s="148"/>
      <c r="QM42" s="148"/>
      <c r="QN42" s="148"/>
      <c r="QO42" s="148"/>
      <c r="QP42" s="148"/>
      <c r="QQ42" s="148"/>
      <c r="QR42" s="148"/>
      <c r="QS42" s="148"/>
      <c r="QT42" s="148"/>
      <c r="QU42" s="148"/>
      <c r="QV42" s="148"/>
      <c r="QW42" s="148"/>
      <c r="QX42" s="148"/>
      <c r="QY42" s="148"/>
      <c r="QZ42" s="148"/>
      <c r="RA42" s="148"/>
      <c r="RB42" s="148"/>
      <c r="RC42" s="148"/>
      <c r="RD42" s="148"/>
      <c r="RE42" s="148"/>
      <c r="RF42" s="148"/>
      <c r="RG42" s="148"/>
      <c r="RH42" s="148"/>
      <c r="RI42" s="148"/>
      <c r="RJ42" s="148"/>
      <c r="RK42" s="148"/>
      <c r="RL42" s="148"/>
      <c r="RM42" s="148"/>
      <c r="RN42" s="148"/>
      <c r="RO42" s="148"/>
      <c r="RP42" s="148"/>
      <c r="RQ42" s="148"/>
      <c r="RR42" s="148"/>
      <c r="RS42" s="148"/>
      <c r="RT42" s="148"/>
      <c r="RU42" s="148"/>
      <c r="RV42" s="148"/>
      <c r="RW42" s="148"/>
      <c r="RX42" s="148"/>
      <c r="RY42" s="148"/>
      <c r="RZ42" s="148"/>
      <c r="SA42" s="148"/>
      <c r="SB42" s="148"/>
      <c r="SC42" s="148"/>
      <c r="SD42" s="148"/>
      <c r="SE42" s="148"/>
      <c r="SF42" s="148"/>
      <c r="SG42" s="148"/>
      <c r="SH42" s="148"/>
    </row>
    <row r="43" spans="1:502" s="25" customFormat="1" ht="15" customHeight="1" x14ac:dyDescent="0.2">
      <c r="A43" s="50"/>
      <c r="B43" s="130"/>
      <c r="C43" s="1830" t="s">
        <v>229</v>
      </c>
      <c r="D43" s="1830"/>
      <c r="E43" s="1830" t="s">
        <v>210</v>
      </c>
      <c r="F43" s="1830"/>
      <c r="G43" s="1830"/>
      <c r="H43" s="1830"/>
      <c r="I43" s="1830"/>
      <c r="J43" s="141"/>
      <c r="K43" s="40"/>
      <c r="L43" s="1866" t="s">
        <v>616</v>
      </c>
      <c r="M43" s="1867"/>
      <c r="N43" s="1867"/>
      <c r="O43" s="1867"/>
      <c r="P43" s="1867"/>
      <c r="Q43" s="1867"/>
      <c r="R43" s="1867"/>
      <c r="S43" s="1867"/>
      <c r="T43" s="1867"/>
      <c r="U43" s="1868"/>
      <c r="V43" s="144"/>
      <c r="W43" s="214"/>
      <c r="X43" s="174"/>
      <c r="Y43" s="174"/>
      <c r="Z43" s="174"/>
      <c r="AA43" s="174"/>
      <c r="AB43" s="174"/>
      <c r="AC43" s="174"/>
      <c r="AD43" s="174"/>
      <c r="AE43" s="174"/>
      <c r="AF43" s="174"/>
      <c r="AG43" s="174"/>
      <c r="AH43" s="174"/>
      <c r="AI43" s="216"/>
      <c r="AJ43" s="174"/>
      <c r="AK43" s="175"/>
      <c r="AL43" s="175"/>
      <c r="AM43" s="175"/>
      <c r="AN43" s="175"/>
      <c r="AO43" s="175"/>
      <c r="AP43" s="175"/>
      <c r="AQ43" s="175"/>
      <c r="AR43" s="175"/>
      <c r="AS43" s="175"/>
      <c r="AT43" s="175"/>
      <c r="AU43" s="175"/>
      <c r="AV43" s="175"/>
      <c r="AW43" s="175"/>
      <c r="AX43" s="175"/>
      <c r="AY43" s="175"/>
      <c r="AZ43" s="175"/>
      <c r="BA43" s="175"/>
      <c r="BB43" s="175"/>
      <c r="BC43" s="175"/>
      <c r="BD43" s="175"/>
      <c r="BE43" s="175"/>
      <c r="BF43" s="175"/>
      <c r="BG43" s="175"/>
      <c r="BH43" s="175"/>
      <c r="BI43" s="175"/>
      <c r="BJ43" s="175"/>
      <c r="BK43" s="175"/>
      <c r="BL43" s="175"/>
      <c r="BM43" s="175"/>
      <c r="BN43" s="175"/>
      <c r="BO43" s="175"/>
      <c r="BP43" s="175"/>
      <c r="BQ43" s="175"/>
      <c r="BR43" s="175"/>
      <c r="BS43" s="175"/>
      <c r="BT43" s="175"/>
      <c r="BU43" s="175"/>
      <c r="BV43" s="175"/>
      <c r="BW43" s="175"/>
      <c r="BX43" s="175"/>
      <c r="BY43" s="175"/>
      <c r="BZ43" s="175"/>
      <c r="CA43" s="175"/>
      <c r="CB43" s="175"/>
      <c r="CC43" s="175"/>
      <c r="CD43" s="175"/>
      <c r="CE43" s="175"/>
      <c r="CF43" s="175"/>
      <c r="CG43" s="175"/>
      <c r="CH43" s="175"/>
      <c r="CI43" s="175"/>
      <c r="CJ43" s="175"/>
      <c r="CK43" s="174"/>
      <c r="CL43" s="174"/>
      <c r="CM43" s="148"/>
      <c r="CN43" s="148"/>
      <c r="CO43" s="148"/>
      <c r="CP43" s="148"/>
      <c r="CQ43" s="148"/>
      <c r="CR43" s="148"/>
      <c r="CS43" s="148"/>
      <c r="CT43" s="148"/>
      <c r="CU43" s="148"/>
      <c r="CV43" s="148"/>
      <c r="CW43" s="148"/>
      <c r="CX43" s="148"/>
      <c r="CY43" s="148"/>
      <c r="CZ43" s="148"/>
      <c r="DA43" s="148"/>
      <c r="DB43" s="148"/>
      <c r="DC43" s="148"/>
      <c r="DD43" s="148"/>
      <c r="DE43" s="148"/>
      <c r="DF43" s="148"/>
      <c r="DG43" s="148"/>
      <c r="DH43" s="148"/>
      <c r="DI43" s="148"/>
      <c r="DJ43" s="148"/>
      <c r="DK43" s="148"/>
      <c r="DL43" s="148"/>
      <c r="DM43" s="148"/>
      <c r="DN43" s="148"/>
      <c r="DO43" s="148"/>
      <c r="DP43" s="148"/>
      <c r="DQ43" s="148"/>
      <c r="DR43" s="148"/>
      <c r="DS43" s="148"/>
      <c r="DT43" s="148"/>
      <c r="DU43" s="148"/>
      <c r="DV43" s="148"/>
      <c r="DW43" s="148"/>
      <c r="DX43" s="148"/>
      <c r="DY43" s="148"/>
      <c r="DZ43" s="148"/>
      <c r="EA43" s="148"/>
      <c r="EB43" s="148"/>
      <c r="EC43" s="148"/>
      <c r="ED43" s="148"/>
      <c r="EE43" s="148"/>
      <c r="EF43" s="148"/>
      <c r="EG43" s="148"/>
      <c r="EH43" s="148"/>
      <c r="EI43" s="148"/>
      <c r="EJ43" s="148"/>
      <c r="EK43" s="148"/>
      <c r="EL43" s="148"/>
      <c r="EM43" s="148"/>
      <c r="EN43" s="148"/>
      <c r="EO43" s="148"/>
      <c r="EP43" s="148"/>
      <c r="EQ43" s="148"/>
      <c r="ER43" s="148"/>
      <c r="ES43" s="148"/>
      <c r="ET43" s="148"/>
      <c r="EU43" s="148"/>
      <c r="EV43" s="148"/>
      <c r="EW43" s="148"/>
      <c r="EX43" s="148"/>
      <c r="EY43" s="148"/>
      <c r="EZ43" s="148"/>
      <c r="FA43" s="148"/>
      <c r="FB43" s="148"/>
      <c r="FC43" s="148"/>
      <c r="FD43" s="148"/>
      <c r="FE43" s="148"/>
      <c r="FF43" s="148"/>
      <c r="FG43" s="148"/>
      <c r="FH43" s="148"/>
      <c r="FI43" s="148"/>
      <c r="FJ43" s="148"/>
      <c r="FK43" s="148"/>
      <c r="FL43" s="148"/>
      <c r="FM43" s="148"/>
      <c r="FN43" s="148"/>
      <c r="FO43" s="148"/>
      <c r="FP43" s="148"/>
      <c r="FQ43" s="148"/>
      <c r="FR43" s="148"/>
      <c r="FS43" s="148"/>
      <c r="FT43" s="148"/>
      <c r="FU43" s="148"/>
      <c r="FV43" s="148"/>
      <c r="FW43" s="148"/>
      <c r="FX43" s="148"/>
      <c r="FY43" s="148"/>
      <c r="FZ43" s="148"/>
      <c r="GA43" s="148"/>
      <c r="GB43" s="148"/>
      <c r="GC43" s="148"/>
      <c r="GD43" s="148"/>
      <c r="GE43" s="148"/>
      <c r="GF43" s="148"/>
      <c r="GG43" s="148"/>
      <c r="GH43" s="148"/>
      <c r="GI43" s="148"/>
      <c r="GJ43" s="148"/>
      <c r="GK43" s="148"/>
      <c r="GL43" s="148"/>
      <c r="GM43" s="148"/>
      <c r="GN43" s="148"/>
      <c r="GO43" s="148"/>
      <c r="GP43" s="148"/>
      <c r="GQ43" s="148"/>
      <c r="GR43" s="148"/>
      <c r="GS43" s="148"/>
      <c r="GT43" s="148"/>
      <c r="GU43" s="148"/>
      <c r="GV43" s="148"/>
      <c r="GW43" s="148"/>
      <c r="GX43" s="148"/>
      <c r="GY43" s="148"/>
      <c r="GZ43" s="148"/>
      <c r="HA43" s="148"/>
      <c r="HB43" s="148"/>
      <c r="HC43" s="148"/>
      <c r="HD43" s="148"/>
      <c r="HE43" s="148"/>
      <c r="HF43" s="148"/>
      <c r="HG43" s="148"/>
      <c r="HH43" s="148"/>
      <c r="HI43" s="148"/>
      <c r="HJ43" s="148"/>
      <c r="HK43" s="148"/>
      <c r="HL43" s="148"/>
      <c r="HM43" s="148"/>
      <c r="HN43" s="148"/>
      <c r="HO43" s="148"/>
      <c r="HP43" s="148"/>
      <c r="HQ43" s="148"/>
      <c r="HR43" s="148"/>
      <c r="HS43" s="148"/>
      <c r="HT43" s="148"/>
      <c r="HU43" s="148"/>
      <c r="HV43" s="148"/>
      <c r="HW43" s="148"/>
      <c r="HX43" s="148"/>
      <c r="HY43" s="148"/>
      <c r="HZ43" s="148"/>
      <c r="IA43" s="148"/>
      <c r="IB43" s="148"/>
      <c r="IC43" s="148"/>
      <c r="ID43" s="148"/>
      <c r="IE43" s="148"/>
      <c r="IF43" s="148"/>
      <c r="IG43" s="148"/>
      <c r="IH43" s="148"/>
      <c r="II43" s="148"/>
      <c r="IJ43" s="148"/>
      <c r="IK43" s="148"/>
      <c r="IL43" s="148"/>
      <c r="IM43" s="148"/>
      <c r="IN43" s="148"/>
      <c r="IO43" s="148"/>
      <c r="IP43" s="148"/>
      <c r="IQ43" s="148"/>
      <c r="IR43" s="148"/>
      <c r="IS43" s="148"/>
      <c r="IT43" s="148"/>
      <c r="IU43" s="148"/>
      <c r="IV43" s="148"/>
      <c r="IW43" s="148"/>
      <c r="IX43" s="148"/>
      <c r="IY43" s="148"/>
      <c r="IZ43" s="148"/>
      <c r="JA43" s="148"/>
      <c r="JB43" s="148"/>
      <c r="JC43" s="148"/>
      <c r="JD43" s="148"/>
      <c r="JE43" s="148"/>
      <c r="JF43" s="148"/>
      <c r="JG43" s="148"/>
      <c r="JH43" s="148"/>
      <c r="JI43" s="148"/>
      <c r="JJ43" s="148"/>
      <c r="JK43" s="148"/>
      <c r="JL43" s="148"/>
      <c r="JM43" s="148"/>
      <c r="JN43" s="148"/>
      <c r="JO43" s="148"/>
      <c r="JP43" s="148"/>
      <c r="JQ43" s="148"/>
      <c r="JR43" s="148"/>
      <c r="JS43" s="148"/>
      <c r="JT43" s="148"/>
      <c r="JU43" s="148"/>
      <c r="JV43" s="148"/>
      <c r="JW43" s="148"/>
      <c r="JX43" s="148"/>
      <c r="JY43" s="148"/>
      <c r="JZ43" s="148"/>
      <c r="KA43" s="148"/>
      <c r="KB43" s="148"/>
      <c r="KC43" s="148"/>
      <c r="KD43" s="148"/>
      <c r="KE43" s="148"/>
      <c r="KF43" s="148"/>
      <c r="KG43" s="148"/>
      <c r="KH43" s="148"/>
      <c r="KI43" s="148"/>
      <c r="KJ43" s="148"/>
      <c r="KK43" s="148"/>
      <c r="KL43" s="148"/>
      <c r="KM43" s="148"/>
      <c r="KN43" s="148"/>
      <c r="KO43" s="148"/>
      <c r="KP43" s="148"/>
      <c r="KQ43" s="148"/>
      <c r="KR43" s="148"/>
      <c r="KS43" s="148"/>
      <c r="KT43" s="148"/>
      <c r="KU43" s="148"/>
      <c r="KV43" s="148"/>
      <c r="KW43" s="148"/>
      <c r="KX43" s="148"/>
      <c r="KY43" s="148"/>
      <c r="KZ43" s="148"/>
      <c r="LA43" s="148"/>
      <c r="LB43" s="148"/>
      <c r="LC43" s="148"/>
      <c r="LD43" s="148"/>
      <c r="LE43" s="148"/>
      <c r="LF43" s="148"/>
      <c r="LG43" s="148"/>
      <c r="LH43" s="148"/>
      <c r="LI43" s="148"/>
      <c r="LJ43" s="148"/>
      <c r="LK43" s="148"/>
      <c r="LL43" s="148"/>
      <c r="LM43" s="148"/>
      <c r="LN43" s="148"/>
      <c r="LO43" s="148"/>
      <c r="LP43" s="148"/>
      <c r="LQ43" s="148"/>
      <c r="LR43" s="148"/>
      <c r="LS43" s="148"/>
      <c r="LT43" s="148"/>
      <c r="LU43" s="148"/>
      <c r="LV43" s="148"/>
      <c r="LW43" s="148"/>
      <c r="LX43" s="148"/>
      <c r="LY43" s="148"/>
      <c r="LZ43" s="148"/>
      <c r="MA43" s="148"/>
      <c r="MB43" s="148"/>
      <c r="MC43" s="148"/>
      <c r="MD43" s="148"/>
      <c r="ME43" s="148"/>
      <c r="MF43" s="148"/>
      <c r="MG43" s="148"/>
      <c r="MH43" s="148"/>
      <c r="MI43" s="148"/>
      <c r="MJ43" s="148"/>
      <c r="MK43" s="148"/>
      <c r="ML43" s="148"/>
      <c r="MM43" s="148"/>
      <c r="MN43" s="148"/>
      <c r="MO43" s="148"/>
      <c r="MP43" s="148"/>
      <c r="MQ43" s="148"/>
      <c r="MR43" s="148"/>
      <c r="MS43" s="148"/>
      <c r="MT43" s="148"/>
      <c r="MU43" s="148"/>
      <c r="MV43" s="148"/>
      <c r="MW43" s="148"/>
      <c r="MX43" s="148"/>
      <c r="MY43" s="148"/>
      <c r="MZ43" s="148"/>
      <c r="NA43" s="148"/>
      <c r="NB43" s="148"/>
      <c r="NC43" s="148"/>
      <c r="ND43" s="148"/>
      <c r="NE43" s="148"/>
      <c r="NF43" s="148"/>
      <c r="NG43" s="148"/>
      <c r="NH43" s="148"/>
      <c r="NI43" s="148"/>
      <c r="NJ43" s="148"/>
      <c r="NK43" s="148"/>
      <c r="NL43" s="148"/>
      <c r="NM43" s="148"/>
      <c r="NN43" s="148"/>
      <c r="NO43" s="148"/>
      <c r="NP43" s="148"/>
      <c r="NQ43" s="148"/>
      <c r="NR43" s="148"/>
      <c r="NS43" s="148"/>
      <c r="NT43" s="148"/>
      <c r="NU43" s="148"/>
      <c r="NV43" s="148"/>
      <c r="NW43" s="148"/>
      <c r="NX43" s="148"/>
      <c r="NY43" s="148"/>
      <c r="NZ43" s="148"/>
      <c r="OA43" s="148"/>
      <c r="OB43" s="148"/>
      <c r="OC43" s="148"/>
      <c r="OD43" s="148"/>
      <c r="OE43" s="148"/>
      <c r="OF43" s="148"/>
      <c r="OG43" s="148"/>
      <c r="OH43" s="148"/>
      <c r="OI43" s="148"/>
      <c r="OJ43" s="148"/>
      <c r="OK43" s="148"/>
      <c r="OL43" s="148"/>
      <c r="OM43" s="148"/>
      <c r="ON43" s="148"/>
      <c r="OO43" s="148"/>
      <c r="OP43" s="148"/>
      <c r="OQ43" s="148"/>
      <c r="OR43" s="148"/>
      <c r="OS43" s="148"/>
      <c r="OT43" s="148"/>
      <c r="OU43" s="148"/>
      <c r="OV43" s="148"/>
      <c r="OW43" s="148"/>
      <c r="OX43" s="148"/>
      <c r="OY43" s="148"/>
      <c r="OZ43" s="148"/>
      <c r="PA43" s="148"/>
      <c r="PB43" s="148"/>
      <c r="PC43" s="148"/>
      <c r="PD43" s="148"/>
      <c r="PE43" s="148"/>
      <c r="PF43" s="148"/>
      <c r="PG43" s="148"/>
      <c r="PH43" s="148"/>
      <c r="PI43" s="148"/>
      <c r="PJ43" s="148"/>
      <c r="PK43" s="148"/>
      <c r="PL43" s="148"/>
      <c r="PM43" s="148"/>
      <c r="PN43" s="148"/>
      <c r="PO43" s="148"/>
      <c r="PP43" s="148"/>
      <c r="PQ43" s="148"/>
      <c r="PR43" s="148"/>
      <c r="PS43" s="148"/>
      <c r="PT43" s="148"/>
      <c r="PU43" s="148"/>
      <c r="PV43" s="148"/>
      <c r="PW43" s="148"/>
      <c r="PX43" s="148"/>
      <c r="PY43" s="148"/>
      <c r="PZ43" s="148"/>
      <c r="QA43" s="148"/>
      <c r="QB43" s="148"/>
      <c r="QC43" s="148"/>
      <c r="QD43" s="148"/>
      <c r="QE43" s="148"/>
      <c r="QF43" s="148"/>
      <c r="QG43" s="148"/>
      <c r="QH43" s="148"/>
      <c r="QI43" s="148"/>
      <c r="QJ43" s="148"/>
      <c r="QK43" s="148"/>
      <c r="QL43" s="148"/>
      <c r="QM43" s="148"/>
      <c r="QN43" s="148"/>
      <c r="QO43" s="148"/>
      <c r="QP43" s="148"/>
      <c r="QQ43" s="148"/>
      <c r="QR43" s="148"/>
      <c r="QS43" s="148"/>
      <c r="QT43" s="148"/>
      <c r="QU43" s="148"/>
      <c r="QV43" s="148"/>
      <c r="QW43" s="148"/>
      <c r="QX43" s="148"/>
      <c r="QY43" s="148"/>
      <c r="QZ43" s="148"/>
      <c r="RA43" s="148"/>
      <c r="RB43" s="148"/>
      <c r="RC43" s="148"/>
      <c r="RD43" s="148"/>
      <c r="RE43" s="148"/>
      <c r="RF43" s="148"/>
      <c r="RG43" s="148"/>
      <c r="RH43" s="148"/>
      <c r="RI43" s="148"/>
      <c r="RJ43" s="148"/>
      <c r="RK43" s="148"/>
      <c r="RL43" s="148"/>
      <c r="RM43" s="148"/>
      <c r="RN43" s="148"/>
      <c r="RO43" s="148"/>
      <c r="RP43" s="148"/>
      <c r="RQ43" s="148"/>
      <c r="RR43" s="148"/>
      <c r="RS43" s="148"/>
      <c r="RT43" s="148"/>
      <c r="RU43" s="148"/>
      <c r="RV43" s="148"/>
      <c r="RW43" s="148"/>
      <c r="RX43" s="148"/>
      <c r="RY43" s="148"/>
      <c r="RZ43" s="148"/>
      <c r="SA43" s="148"/>
      <c r="SB43" s="148"/>
      <c r="SC43" s="148"/>
      <c r="SD43" s="148"/>
      <c r="SE43" s="148"/>
      <c r="SF43" s="148"/>
      <c r="SG43" s="148"/>
      <c r="SH43" s="148"/>
    </row>
    <row r="44" spans="1:502" s="25" customFormat="1" ht="15" customHeight="1" x14ac:dyDescent="0.2">
      <c r="A44" s="50"/>
      <c r="B44" s="130"/>
      <c r="C44" s="27"/>
      <c r="D44" s="304" t="s">
        <v>230</v>
      </c>
      <c r="E44" s="28">
        <v>0.1</v>
      </c>
      <c r="F44" s="28">
        <v>0.1</v>
      </c>
      <c r="G44" s="28">
        <v>0.1</v>
      </c>
      <c r="H44" s="227">
        <v>1</v>
      </c>
      <c r="I44" s="28">
        <v>0</v>
      </c>
      <c r="J44" s="141"/>
      <c r="K44" s="40"/>
      <c r="L44" s="86"/>
      <c r="M44" s="1819" t="s">
        <v>617</v>
      </c>
      <c r="N44" s="1820"/>
      <c r="O44" s="1820"/>
      <c r="P44" s="1820"/>
      <c r="Q44" s="1820"/>
      <c r="R44" s="1821"/>
      <c r="S44" s="151">
        <v>2.5000000000000001E-2</v>
      </c>
      <c r="T44" s="30">
        <f t="shared" ref="T44:T49" si="4">S44*4</f>
        <v>0.1</v>
      </c>
      <c r="U44" s="151">
        <v>3.5000000000000003E-2</v>
      </c>
      <c r="V44" s="144"/>
      <c r="W44" s="214"/>
      <c r="X44" s="174"/>
      <c r="Y44" s="174"/>
      <c r="Z44" s="174"/>
      <c r="AA44" s="174"/>
      <c r="AB44" s="174"/>
      <c r="AC44" s="174"/>
      <c r="AD44" s="174"/>
      <c r="AE44" s="174"/>
      <c r="AF44" s="174"/>
      <c r="AG44" s="174"/>
      <c r="AH44" s="174"/>
      <c r="AI44" s="216"/>
      <c r="AJ44" s="174"/>
      <c r="AK44" s="175"/>
      <c r="AL44" s="175"/>
      <c r="AM44" s="175"/>
      <c r="AN44" s="175"/>
      <c r="AO44" s="175"/>
      <c r="AP44" s="175"/>
      <c r="AQ44" s="175"/>
      <c r="AR44" s="175"/>
      <c r="AS44" s="175"/>
      <c r="AT44" s="175"/>
      <c r="AU44" s="175"/>
      <c r="AV44" s="175"/>
      <c r="AW44" s="175"/>
      <c r="AX44" s="175"/>
      <c r="AY44" s="175"/>
      <c r="AZ44" s="175"/>
      <c r="BA44" s="175"/>
      <c r="BB44" s="175"/>
      <c r="BC44" s="175"/>
      <c r="BD44" s="175"/>
      <c r="BE44" s="175"/>
      <c r="BF44" s="175"/>
      <c r="BG44" s="175"/>
      <c r="BH44" s="175"/>
      <c r="BI44" s="175"/>
      <c r="BJ44" s="175"/>
      <c r="BK44" s="175"/>
      <c r="BL44" s="175"/>
      <c r="BM44" s="175"/>
      <c r="BN44" s="175"/>
      <c r="BO44" s="175"/>
      <c r="BP44" s="175"/>
      <c r="BQ44" s="175"/>
      <c r="BR44" s="175"/>
      <c r="BS44" s="175"/>
      <c r="BT44" s="175"/>
      <c r="BU44" s="175"/>
      <c r="BV44" s="175"/>
      <c r="BW44" s="175"/>
      <c r="BX44" s="175"/>
      <c r="BY44" s="175"/>
      <c r="BZ44" s="175"/>
      <c r="CA44" s="175"/>
      <c r="CB44" s="175"/>
      <c r="CC44" s="175"/>
      <c r="CD44" s="175"/>
      <c r="CE44" s="175"/>
      <c r="CF44" s="175"/>
      <c r="CG44" s="175"/>
      <c r="CH44" s="175"/>
      <c r="CI44" s="175"/>
      <c r="CJ44" s="175"/>
      <c r="CK44" s="174"/>
      <c r="CL44" s="174"/>
      <c r="CM44" s="148"/>
      <c r="CN44" s="148"/>
      <c r="CO44" s="148"/>
      <c r="CP44" s="148"/>
      <c r="CQ44" s="148"/>
      <c r="CR44" s="148"/>
      <c r="CS44" s="148"/>
      <c r="CT44" s="148"/>
      <c r="CU44" s="148"/>
      <c r="CV44" s="148"/>
      <c r="CW44" s="148"/>
      <c r="CX44" s="148"/>
      <c r="CY44" s="148"/>
      <c r="CZ44" s="148"/>
      <c r="DA44" s="148"/>
      <c r="DB44" s="148"/>
      <c r="DC44" s="148"/>
      <c r="DD44" s="148"/>
      <c r="DE44" s="148"/>
      <c r="DF44" s="148"/>
      <c r="DG44" s="148"/>
      <c r="DH44" s="148"/>
      <c r="DI44" s="148"/>
      <c r="DJ44" s="148"/>
      <c r="DK44" s="148"/>
      <c r="DL44" s="148"/>
      <c r="DM44" s="148"/>
      <c r="DN44" s="148"/>
      <c r="DO44" s="148"/>
      <c r="DP44" s="148"/>
      <c r="DQ44" s="148"/>
      <c r="DR44" s="148"/>
      <c r="DS44" s="148"/>
      <c r="DT44" s="148"/>
      <c r="DU44" s="148"/>
      <c r="DV44" s="148"/>
      <c r="DW44" s="148"/>
      <c r="DX44" s="148"/>
      <c r="DY44" s="148"/>
      <c r="DZ44" s="148"/>
      <c r="EA44" s="148"/>
      <c r="EB44" s="148"/>
      <c r="EC44" s="148"/>
      <c r="ED44" s="148"/>
      <c r="EE44" s="148"/>
      <c r="EF44" s="148"/>
      <c r="EG44" s="148"/>
      <c r="EH44" s="148"/>
      <c r="EI44" s="148"/>
      <c r="EJ44" s="148"/>
      <c r="EK44" s="148"/>
      <c r="EL44" s="148"/>
      <c r="EM44" s="148"/>
      <c r="EN44" s="148"/>
      <c r="EO44" s="148"/>
      <c r="EP44" s="148"/>
      <c r="EQ44" s="148"/>
      <c r="ER44" s="148"/>
      <c r="ES44" s="148"/>
      <c r="ET44" s="148"/>
      <c r="EU44" s="148"/>
      <c r="EV44" s="148"/>
      <c r="EW44" s="148"/>
      <c r="EX44" s="148"/>
      <c r="EY44" s="148"/>
      <c r="EZ44" s="148"/>
      <c r="FA44" s="148"/>
      <c r="FB44" s="148"/>
      <c r="FC44" s="148"/>
      <c r="FD44" s="148"/>
      <c r="FE44" s="148"/>
      <c r="FF44" s="148"/>
      <c r="FG44" s="148"/>
      <c r="FH44" s="148"/>
      <c r="FI44" s="148"/>
      <c r="FJ44" s="148"/>
      <c r="FK44" s="148"/>
      <c r="FL44" s="148"/>
      <c r="FM44" s="148"/>
      <c r="FN44" s="148"/>
      <c r="FO44" s="148"/>
      <c r="FP44" s="148"/>
      <c r="FQ44" s="148"/>
      <c r="FR44" s="148"/>
      <c r="FS44" s="148"/>
      <c r="FT44" s="148"/>
      <c r="FU44" s="148"/>
      <c r="FV44" s="148"/>
      <c r="FW44" s="148"/>
      <c r="FX44" s="148"/>
      <c r="FY44" s="148"/>
      <c r="FZ44" s="148"/>
      <c r="GA44" s="148"/>
      <c r="GB44" s="148"/>
      <c r="GC44" s="148"/>
      <c r="GD44" s="148"/>
      <c r="GE44" s="148"/>
      <c r="GF44" s="148"/>
      <c r="GG44" s="148"/>
      <c r="GH44" s="148"/>
      <c r="GI44" s="148"/>
      <c r="GJ44" s="148"/>
      <c r="GK44" s="148"/>
      <c r="GL44" s="148"/>
      <c r="GM44" s="148"/>
      <c r="GN44" s="148"/>
      <c r="GO44" s="148"/>
      <c r="GP44" s="148"/>
      <c r="GQ44" s="148"/>
      <c r="GR44" s="148"/>
      <c r="GS44" s="148"/>
      <c r="GT44" s="148"/>
      <c r="GU44" s="148"/>
      <c r="GV44" s="148"/>
      <c r="GW44" s="148"/>
      <c r="GX44" s="148"/>
      <c r="GY44" s="148"/>
      <c r="GZ44" s="148"/>
      <c r="HA44" s="148"/>
      <c r="HB44" s="148"/>
      <c r="HC44" s="148"/>
      <c r="HD44" s="148"/>
      <c r="HE44" s="148"/>
      <c r="HF44" s="148"/>
      <c r="HG44" s="148"/>
      <c r="HH44" s="148"/>
      <c r="HI44" s="148"/>
      <c r="HJ44" s="148"/>
      <c r="HK44" s="148"/>
      <c r="HL44" s="148"/>
      <c r="HM44" s="148"/>
      <c r="HN44" s="148"/>
      <c r="HO44" s="148"/>
      <c r="HP44" s="148"/>
      <c r="HQ44" s="148"/>
      <c r="HR44" s="148"/>
      <c r="HS44" s="148"/>
      <c r="HT44" s="148"/>
      <c r="HU44" s="148"/>
      <c r="HV44" s="148"/>
      <c r="HW44" s="148"/>
      <c r="HX44" s="148"/>
      <c r="HY44" s="148"/>
      <c r="HZ44" s="148"/>
      <c r="IA44" s="148"/>
      <c r="IB44" s="148"/>
      <c r="IC44" s="148"/>
      <c r="ID44" s="148"/>
      <c r="IE44" s="148"/>
      <c r="IF44" s="148"/>
      <c r="IG44" s="148"/>
      <c r="IH44" s="148"/>
      <c r="II44" s="148"/>
      <c r="IJ44" s="148"/>
      <c r="IK44" s="148"/>
      <c r="IL44" s="148"/>
      <c r="IM44" s="148"/>
      <c r="IN44" s="148"/>
      <c r="IO44" s="148"/>
      <c r="IP44" s="148"/>
      <c r="IQ44" s="148"/>
      <c r="IR44" s="148"/>
      <c r="IS44" s="148"/>
      <c r="IT44" s="148"/>
      <c r="IU44" s="148"/>
      <c r="IV44" s="148"/>
      <c r="IW44" s="148"/>
      <c r="IX44" s="148"/>
      <c r="IY44" s="148"/>
      <c r="IZ44" s="148"/>
      <c r="JA44" s="148"/>
      <c r="JB44" s="148"/>
      <c r="JC44" s="148"/>
      <c r="JD44" s="148"/>
      <c r="JE44" s="148"/>
      <c r="JF44" s="148"/>
      <c r="JG44" s="148"/>
      <c r="JH44" s="148"/>
      <c r="JI44" s="148"/>
      <c r="JJ44" s="148"/>
      <c r="JK44" s="148"/>
      <c r="JL44" s="148"/>
      <c r="JM44" s="148"/>
      <c r="JN44" s="148"/>
      <c r="JO44" s="148"/>
      <c r="JP44" s="148"/>
      <c r="JQ44" s="148"/>
      <c r="JR44" s="148"/>
      <c r="JS44" s="148"/>
      <c r="JT44" s="148"/>
      <c r="JU44" s="148"/>
      <c r="JV44" s="148"/>
      <c r="JW44" s="148"/>
      <c r="JX44" s="148"/>
      <c r="JY44" s="148"/>
      <c r="JZ44" s="148"/>
      <c r="KA44" s="148"/>
      <c r="KB44" s="148"/>
      <c r="KC44" s="148"/>
      <c r="KD44" s="148"/>
      <c r="KE44" s="148"/>
      <c r="KF44" s="148"/>
      <c r="KG44" s="148"/>
      <c r="KH44" s="148"/>
      <c r="KI44" s="148"/>
      <c r="KJ44" s="148"/>
      <c r="KK44" s="148"/>
      <c r="KL44" s="148"/>
      <c r="KM44" s="148"/>
      <c r="KN44" s="148"/>
      <c r="KO44" s="148"/>
      <c r="KP44" s="148"/>
      <c r="KQ44" s="148"/>
      <c r="KR44" s="148"/>
      <c r="KS44" s="148"/>
      <c r="KT44" s="148"/>
      <c r="KU44" s="148"/>
      <c r="KV44" s="148"/>
      <c r="KW44" s="148"/>
      <c r="KX44" s="148"/>
      <c r="KY44" s="148"/>
      <c r="KZ44" s="148"/>
      <c r="LA44" s="148"/>
      <c r="LB44" s="148"/>
      <c r="LC44" s="148"/>
      <c r="LD44" s="148"/>
      <c r="LE44" s="148"/>
      <c r="LF44" s="148"/>
      <c r="LG44" s="148"/>
      <c r="LH44" s="148"/>
      <c r="LI44" s="148"/>
      <c r="LJ44" s="148"/>
      <c r="LK44" s="148"/>
      <c r="LL44" s="148"/>
      <c r="LM44" s="148"/>
      <c r="LN44" s="148"/>
      <c r="LO44" s="148"/>
      <c r="LP44" s="148"/>
      <c r="LQ44" s="148"/>
      <c r="LR44" s="148"/>
      <c r="LS44" s="148"/>
      <c r="LT44" s="148"/>
      <c r="LU44" s="148"/>
      <c r="LV44" s="148"/>
      <c r="LW44" s="148"/>
      <c r="LX44" s="148"/>
      <c r="LY44" s="148"/>
      <c r="LZ44" s="148"/>
      <c r="MA44" s="148"/>
      <c r="MB44" s="148"/>
      <c r="MC44" s="148"/>
      <c r="MD44" s="148"/>
      <c r="ME44" s="148"/>
      <c r="MF44" s="148"/>
      <c r="MG44" s="148"/>
      <c r="MH44" s="148"/>
      <c r="MI44" s="148"/>
      <c r="MJ44" s="148"/>
      <c r="MK44" s="148"/>
      <c r="ML44" s="148"/>
      <c r="MM44" s="148"/>
      <c r="MN44" s="148"/>
      <c r="MO44" s="148"/>
      <c r="MP44" s="148"/>
      <c r="MQ44" s="148"/>
      <c r="MR44" s="148"/>
      <c r="MS44" s="148"/>
      <c r="MT44" s="148"/>
      <c r="MU44" s="148"/>
      <c r="MV44" s="148"/>
      <c r="MW44" s="148"/>
      <c r="MX44" s="148"/>
      <c r="MY44" s="148"/>
      <c r="MZ44" s="148"/>
      <c r="NA44" s="148"/>
      <c r="NB44" s="148"/>
      <c r="NC44" s="148"/>
      <c r="ND44" s="148"/>
      <c r="NE44" s="148"/>
      <c r="NF44" s="148"/>
      <c r="NG44" s="148"/>
      <c r="NH44" s="148"/>
      <c r="NI44" s="148"/>
      <c r="NJ44" s="148"/>
      <c r="NK44" s="148"/>
      <c r="NL44" s="148"/>
      <c r="NM44" s="148"/>
      <c r="NN44" s="148"/>
      <c r="NO44" s="148"/>
      <c r="NP44" s="148"/>
      <c r="NQ44" s="148"/>
      <c r="NR44" s="148"/>
      <c r="NS44" s="148"/>
      <c r="NT44" s="148"/>
      <c r="NU44" s="148"/>
      <c r="NV44" s="148"/>
      <c r="NW44" s="148"/>
      <c r="NX44" s="148"/>
      <c r="NY44" s="148"/>
      <c r="NZ44" s="148"/>
      <c r="OA44" s="148"/>
      <c r="OB44" s="148"/>
      <c r="OC44" s="148"/>
      <c r="OD44" s="148"/>
      <c r="OE44" s="148"/>
      <c r="OF44" s="148"/>
      <c r="OG44" s="148"/>
      <c r="OH44" s="148"/>
      <c r="OI44" s="148"/>
      <c r="OJ44" s="148"/>
      <c r="OK44" s="148"/>
      <c r="OL44" s="148"/>
      <c r="OM44" s="148"/>
      <c r="ON44" s="148"/>
      <c r="OO44" s="148"/>
      <c r="OP44" s="148"/>
      <c r="OQ44" s="148"/>
      <c r="OR44" s="148"/>
      <c r="OS44" s="148"/>
      <c r="OT44" s="148"/>
      <c r="OU44" s="148"/>
      <c r="OV44" s="148"/>
      <c r="OW44" s="148"/>
      <c r="OX44" s="148"/>
      <c r="OY44" s="148"/>
      <c r="OZ44" s="148"/>
      <c r="PA44" s="148"/>
      <c r="PB44" s="148"/>
      <c r="PC44" s="148"/>
      <c r="PD44" s="148"/>
      <c r="PE44" s="148"/>
      <c r="PF44" s="148"/>
      <c r="PG44" s="148"/>
      <c r="PH44" s="148"/>
      <c r="PI44" s="148"/>
      <c r="PJ44" s="148"/>
      <c r="PK44" s="148"/>
      <c r="PL44" s="148"/>
      <c r="PM44" s="148"/>
      <c r="PN44" s="148"/>
      <c r="PO44" s="148"/>
      <c r="PP44" s="148"/>
      <c r="PQ44" s="148"/>
      <c r="PR44" s="148"/>
      <c r="PS44" s="148"/>
      <c r="PT44" s="148"/>
      <c r="PU44" s="148"/>
      <c r="PV44" s="148"/>
      <c r="PW44" s="148"/>
      <c r="PX44" s="148"/>
      <c r="PY44" s="148"/>
      <c r="PZ44" s="148"/>
      <c r="QA44" s="148"/>
      <c r="QB44" s="148"/>
      <c r="QC44" s="148"/>
      <c r="QD44" s="148"/>
      <c r="QE44" s="148"/>
      <c r="QF44" s="148"/>
      <c r="QG44" s="148"/>
      <c r="QH44" s="148"/>
      <c r="QI44" s="148"/>
      <c r="QJ44" s="148"/>
      <c r="QK44" s="148"/>
      <c r="QL44" s="148"/>
      <c r="QM44" s="148"/>
      <c r="QN44" s="148"/>
      <c r="QO44" s="148"/>
      <c r="QP44" s="148"/>
      <c r="QQ44" s="148"/>
      <c r="QR44" s="148"/>
      <c r="QS44" s="148"/>
      <c r="QT44" s="148"/>
      <c r="QU44" s="148"/>
      <c r="QV44" s="148"/>
      <c r="QW44" s="148"/>
      <c r="QX44" s="148"/>
      <c r="QY44" s="148"/>
      <c r="QZ44" s="148"/>
      <c r="RA44" s="148"/>
      <c r="RB44" s="148"/>
      <c r="RC44" s="148"/>
      <c r="RD44" s="148"/>
      <c r="RE44" s="148"/>
      <c r="RF44" s="148"/>
      <c r="RG44" s="148"/>
      <c r="RH44" s="148"/>
      <c r="RI44" s="148"/>
      <c r="RJ44" s="148"/>
      <c r="RK44" s="148"/>
      <c r="RL44" s="148"/>
      <c r="RM44" s="148"/>
      <c r="RN44" s="148"/>
      <c r="RO44" s="148"/>
      <c r="RP44" s="148"/>
      <c r="RQ44" s="148"/>
      <c r="RR44" s="148"/>
      <c r="RS44" s="148"/>
      <c r="RT44" s="148"/>
      <c r="RU44" s="148"/>
      <c r="RV44" s="148"/>
      <c r="RW44" s="148"/>
      <c r="RX44" s="148"/>
      <c r="RY44" s="148"/>
      <c r="RZ44" s="148"/>
      <c r="SA44" s="148"/>
      <c r="SB44" s="148"/>
      <c r="SC44" s="148"/>
      <c r="SD44" s="148"/>
      <c r="SE44" s="148"/>
      <c r="SF44" s="148"/>
      <c r="SG44" s="148"/>
      <c r="SH44" s="148"/>
    </row>
    <row r="45" spans="1:502" s="25" customFormat="1" ht="15" customHeight="1" x14ac:dyDescent="0.2">
      <c r="A45" s="50"/>
      <c r="B45" s="130"/>
      <c r="C45" s="27"/>
      <c r="D45" s="303" t="s">
        <v>231</v>
      </c>
      <c r="E45" s="152">
        <v>0.1</v>
      </c>
      <c r="F45" s="152">
        <v>0.1</v>
      </c>
      <c r="G45" s="152">
        <v>0.1</v>
      </c>
      <c r="H45" s="153">
        <v>1</v>
      </c>
      <c r="I45" s="152">
        <v>0</v>
      </c>
      <c r="J45" s="141"/>
      <c r="K45" s="40"/>
      <c r="L45" s="86"/>
      <c r="M45" s="1819" t="s">
        <v>618</v>
      </c>
      <c r="N45" s="1820"/>
      <c r="O45" s="1820"/>
      <c r="P45" s="1820"/>
      <c r="Q45" s="1820"/>
      <c r="R45" s="1821"/>
      <c r="S45" s="151">
        <v>2.5000000000000001E-2</v>
      </c>
      <c r="T45" s="30">
        <f t="shared" si="4"/>
        <v>0.1</v>
      </c>
      <c r="U45" s="151">
        <v>3.5000000000000003E-2</v>
      </c>
      <c r="V45" s="144"/>
      <c r="W45" s="214"/>
      <c r="X45" s="174"/>
      <c r="Y45" s="174"/>
      <c r="Z45" s="174"/>
      <c r="AA45" s="174"/>
      <c r="AB45" s="174"/>
      <c r="AC45" s="174"/>
      <c r="AD45" s="174"/>
      <c r="AE45" s="174"/>
      <c r="AF45" s="174"/>
      <c r="AG45" s="174"/>
      <c r="AH45" s="174"/>
      <c r="AI45" s="216"/>
      <c r="AJ45" s="174"/>
      <c r="AK45" s="175"/>
      <c r="AL45" s="175"/>
      <c r="AM45" s="175"/>
      <c r="AN45" s="175"/>
      <c r="AO45" s="175"/>
      <c r="AP45" s="175"/>
      <c r="AQ45" s="175"/>
      <c r="AR45" s="175"/>
      <c r="AS45" s="175"/>
      <c r="AT45" s="175"/>
      <c r="AU45" s="175"/>
      <c r="AV45" s="175"/>
      <c r="AW45" s="175"/>
      <c r="AX45" s="175"/>
      <c r="AY45" s="175"/>
      <c r="AZ45" s="175"/>
      <c r="BA45" s="175"/>
      <c r="BB45" s="175"/>
      <c r="BC45" s="175"/>
      <c r="BD45" s="175"/>
      <c r="BE45" s="175"/>
      <c r="BF45" s="175"/>
      <c r="BG45" s="175"/>
      <c r="BH45" s="175"/>
      <c r="BI45" s="175"/>
      <c r="BJ45" s="175"/>
      <c r="BK45" s="175"/>
      <c r="BL45" s="175"/>
      <c r="BM45" s="175"/>
      <c r="BN45" s="175"/>
      <c r="BO45" s="175"/>
      <c r="BP45" s="175"/>
      <c r="BQ45" s="175"/>
      <c r="BR45" s="175"/>
      <c r="BS45" s="175"/>
      <c r="BT45" s="175"/>
      <c r="BU45" s="175"/>
      <c r="BV45" s="175"/>
      <c r="BW45" s="175"/>
      <c r="BX45" s="175"/>
      <c r="BY45" s="175"/>
      <c r="BZ45" s="175"/>
      <c r="CA45" s="175"/>
      <c r="CB45" s="175"/>
      <c r="CC45" s="175"/>
      <c r="CD45" s="175"/>
      <c r="CE45" s="175"/>
      <c r="CF45" s="175"/>
      <c r="CG45" s="175"/>
      <c r="CH45" s="175"/>
      <c r="CI45" s="175"/>
      <c r="CJ45" s="175"/>
      <c r="CK45" s="174"/>
      <c r="CL45" s="174"/>
      <c r="CM45" s="148"/>
      <c r="CN45" s="148"/>
      <c r="CO45" s="148"/>
      <c r="CP45" s="148"/>
      <c r="CQ45" s="148"/>
      <c r="CR45" s="148"/>
      <c r="CS45" s="148"/>
      <c r="CT45" s="148"/>
      <c r="CU45" s="148"/>
      <c r="CV45" s="148"/>
      <c r="CW45" s="148"/>
      <c r="CX45" s="148"/>
      <c r="CY45" s="148"/>
      <c r="CZ45" s="148"/>
      <c r="DA45" s="148"/>
      <c r="DB45" s="148"/>
      <c r="DC45" s="148"/>
      <c r="DD45" s="148"/>
      <c r="DE45" s="148"/>
      <c r="DF45" s="148"/>
      <c r="DG45" s="148"/>
      <c r="DH45" s="148"/>
      <c r="DI45" s="148"/>
      <c r="DJ45" s="148"/>
      <c r="DK45" s="148"/>
      <c r="DL45" s="148"/>
      <c r="DM45" s="148"/>
      <c r="DN45" s="148"/>
      <c r="DO45" s="148"/>
      <c r="DP45" s="148"/>
      <c r="DQ45" s="148"/>
      <c r="DR45" s="148"/>
      <c r="DS45" s="148"/>
      <c r="DT45" s="148"/>
      <c r="DU45" s="148"/>
      <c r="DV45" s="148"/>
      <c r="DW45" s="148"/>
      <c r="DX45" s="148"/>
      <c r="DY45" s="148"/>
      <c r="DZ45" s="148"/>
      <c r="EA45" s="148"/>
      <c r="EB45" s="148"/>
      <c r="EC45" s="148"/>
      <c r="ED45" s="148"/>
      <c r="EE45" s="148"/>
      <c r="EF45" s="148"/>
      <c r="EG45" s="148"/>
      <c r="EH45" s="148"/>
      <c r="EI45" s="148"/>
      <c r="EJ45" s="148"/>
      <c r="EK45" s="148"/>
      <c r="EL45" s="148"/>
      <c r="EM45" s="148"/>
      <c r="EN45" s="148"/>
      <c r="EO45" s="148"/>
      <c r="EP45" s="148"/>
      <c r="EQ45" s="148"/>
      <c r="ER45" s="148"/>
      <c r="ES45" s="148"/>
      <c r="ET45" s="148"/>
      <c r="EU45" s="148"/>
      <c r="EV45" s="148"/>
      <c r="EW45" s="148"/>
      <c r="EX45" s="148"/>
      <c r="EY45" s="148"/>
      <c r="EZ45" s="148"/>
      <c r="FA45" s="148"/>
      <c r="FB45" s="148"/>
      <c r="FC45" s="148"/>
      <c r="FD45" s="148"/>
      <c r="FE45" s="148"/>
      <c r="FF45" s="148"/>
      <c r="FG45" s="148"/>
      <c r="FH45" s="148"/>
      <c r="FI45" s="148"/>
      <c r="FJ45" s="148"/>
      <c r="FK45" s="148"/>
      <c r="FL45" s="148"/>
      <c r="FM45" s="148"/>
      <c r="FN45" s="148"/>
      <c r="FO45" s="148"/>
      <c r="FP45" s="148"/>
      <c r="FQ45" s="148"/>
      <c r="FR45" s="148"/>
      <c r="FS45" s="148"/>
      <c r="FT45" s="148"/>
      <c r="FU45" s="148"/>
      <c r="FV45" s="148"/>
      <c r="FW45" s="148"/>
      <c r="FX45" s="148"/>
      <c r="FY45" s="148"/>
      <c r="FZ45" s="148"/>
      <c r="GA45" s="148"/>
      <c r="GB45" s="148"/>
      <c r="GC45" s="148"/>
      <c r="GD45" s="148"/>
      <c r="GE45" s="148"/>
      <c r="GF45" s="148"/>
      <c r="GG45" s="148"/>
      <c r="GH45" s="148"/>
      <c r="GI45" s="148"/>
      <c r="GJ45" s="148"/>
      <c r="GK45" s="148"/>
      <c r="GL45" s="148"/>
      <c r="GM45" s="148"/>
      <c r="GN45" s="148"/>
      <c r="GO45" s="148"/>
      <c r="GP45" s="148"/>
      <c r="GQ45" s="148"/>
      <c r="GR45" s="148"/>
      <c r="GS45" s="148"/>
      <c r="GT45" s="148"/>
      <c r="GU45" s="148"/>
      <c r="GV45" s="148"/>
      <c r="GW45" s="148"/>
      <c r="GX45" s="148"/>
      <c r="GY45" s="148"/>
      <c r="GZ45" s="148"/>
      <c r="HA45" s="148"/>
      <c r="HB45" s="148"/>
      <c r="HC45" s="148"/>
      <c r="HD45" s="148"/>
      <c r="HE45" s="148"/>
      <c r="HF45" s="148"/>
      <c r="HG45" s="148"/>
      <c r="HH45" s="148"/>
      <c r="HI45" s="148"/>
      <c r="HJ45" s="148"/>
      <c r="HK45" s="148"/>
      <c r="HL45" s="148"/>
      <c r="HM45" s="148"/>
      <c r="HN45" s="148"/>
      <c r="HO45" s="148"/>
      <c r="HP45" s="148"/>
      <c r="HQ45" s="148"/>
      <c r="HR45" s="148"/>
      <c r="HS45" s="148"/>
      <c r="HT45" s="148"/>
      <c r="HU45" s="148"/>
      <c r="HV45" s="148"/>
      <c r="HW45" s="148"/>
      <c r="HX45" s="148"/>
      <c r="HY45" s="148"/>
      <c r="HZ45" s="148"/>
      <c r="IA45" s="148"/>
      <c r="IB45" s="148"/>
      <c r="IC45" s="148"/>
      <c r="ID45" s="148"/>
      <c r="IE45" s="148"/>
      <c r="IF45" s="148"/>
      <c r="IG45" s="148"/>
      <c r="IH45" s="148"/>
      <c r="II45" s="148"/>
      <c r="IJ45" s="148"/>
      <c r="IK45" s="148"/>
      <c r="IL45" s="148"/>
      <c r="IM45" s="148"/>
      <c r="IN45" s="148"/>
      <c r="IO45" s="148"/>
      <c r="IP45" s="148"/>
      <c r="IQ45" s="148"/>
      <c r="IR45" s="148"/>
      <c r="IS45" s="148"/>
      <c r="IT45" s="148"/>
      <c r="IU45" s="148"/>
      <c r="IV45" s="148"/>
      <c r="IW45" s="148"/>
      <c r="IX45" s="148"/>
      <c r="IY45" s="148"/>
      <c r="IZ45" s="148"/>
      <c r="JA45" s="148"/>
      <c r="JB45" s="148"/>
      <c r="JC45" s="148"/>
      <c r="JD45" s="148"/>
      <c r="JE45" s="148"/>
      <c r="JF45" s="148"/>
      <c r="JG45" s="148"/>
      <c r="JH45" s="148"/>
      <c r="JI45" s="148"/>
      <c r="JJ45" s="148"/>
      <c r="JK45" s="148"/>
      <c r="JL45" s="148"/>
      <c r="JM45" s="148"/>
      <c r="JN45" s="148"/>
      <c r="JO45" s="148"/>
      <c r="JP45" s="148"/>
      <c r="JQ45" s="148"/>
      <c r="JR45" s="148"/>
      <c r="JS45" s="148"/>
      <c r="JT45" s="148"/>
      <c r="JU45" s="148"/>
      <c r="JV45" s="148"/>
      <c r="JW45" s="148"/>
      <c r="JX45" s="148"/>
      <c r="JY45" s="148"/>
      <c r="JZ45" s="148"/>
      <c r="KA45" s="148"/>
      <c r="KB45" s="148"/>
      <c r="KC45" s="148"/>
      <c r="KD45" s="148"/>
      <c r="KE45" s="148"/>
      <c r="KF45" s="148"/>
      <c r="KG45" s="148"/>
      <c r="KH45" s="148"/>
      <c r="KI45" s="148"/>
      <c r="KJ45" s="148"/>
      <c r="KK45" s="148"/>
      <c r="KL45" s="148"/>
      <c r="KM45" s="148"/>
      <c r="KN45" s="148"/>
      <c r="KO45" s="148"/>
      <c r="KP45" s="148"/>
      <c r="KQ45" s="148"/>
      <c r="KR45" s="148"/>
      <c r="KS45" s="148"/>
      <c r="KT45" s="148"/>
      <c r="KU45" s="148"/>
      <c r="KV45" s="148"/>
      <c r="KW45" s="148"/>
      <c r="KX45" s="148"/>
      <c r="KY45" s="148"/>
      <c r="KZ45" s="148"/>
      <c r="LA45" s="148"/>
      <c r="LB45" s="148"/>
      <c r="LC45" s="148"/>
      <c r="LD45" s="148"/>
      <c r="LE45" s="148"/>
      <c r="LF45" s="148"/>
      <c r="LG45" s="148"/>
      <c r="LH45" s="148"/>
      <c r="LI45" s="148"/>
      <c r="LJ45" s="148"/>
      <c r="LK45" s="148"/>
      <c r="LL45" s="148"/>
      <c r="LM45" s="148"/>
      <c r="LN45" s="148"/>
      <c r="LO45" s="148"/>
      <c r="LP45" s="148"/>
      <c r="LQ45" s="148"/>
      <c r="LR45" s="148"/>
      <c r="LS45" s="148"/>
      <c r="LT45" s="148"/>
      <c r="LU45" s="148"/>
      <c r="LV45" s="148"/>
      <c r="LW45" s="148"/>
      <c r="LX45" s="148"/>
      <c r="LY45" s="148"/>
      <c r="LZ45" s="148"/>
      <c r="MA45" s="148"/>
      <c r="MB45" s="148"/>
      <c r="MC45" s="148"/>
      <c r="MD45" s="148"/>
      <c r="ME45" s="148"/>
      <c r="MF45" s="148"/>
      <c r="MG45" s="148"/>
      <c r="MH45" s="148"/>
      <c r="MI45" s="148"/>
      <c r="MJ45" s="148"/>
      <c r="MK45" s="148"/>
      <c r="ML45" s="148"/>
      <c r="MM45" s="148"/>
      <c r="MN45" s="148"/>
      <c r="MO45" s="148"/>
      <c r="MP45" s="148"/>
      <c r="MQ45" s="148"/>
      <c r="MR45" s="148"/>
      <c r="MS45" s="148"/>
      <c r="MT45" s="148"/>
      <c r="MU45" s="148"/>
      <c r="MV45" s="148"/>
      <c r="MW45" s="148"/>
      <c r="MX45" s="148"/>
      <c r="MY45" s="148"/>
      <c r="MZ45" s="148"/>
      <c r="NA45" s="148"/>
      <c r="NB45" s="148"/>
      <c r="NC45" s="148"/>
      <c r="ND45" s="148"/>
      <c r="NE45" s="148"/>
      <c r="NF45" s="148"/>
      <c r="NG45" s="148"/>
      <c r="NH45" s="148"/>
      <c r="NI45" s="148"/>
      <c r="NJ45" s="148"/>
      <c r="NK45" s="148"/>
      <c r="NL45" s="148"/>
      <c r="NM45" s="148"/>
      <c r="NN45" s="148"/>
      <c r="NO45" s="148"/>
      <c r="NP45" s="148"/>
      <c r="NQ45" s="148"/>
      <c r="NR45" s="148"/>
      <c r="NS45" s="148"/>
      <c r="NT45" s="148"/>
      <c r="NU45" s="148"/>
      <c r="NV45" s="148"/>
      <c r="NW45" s="148"/>
      <c r="NX45" s="148"/>
      <c r="NY45" s="148"/>
      <c r="NZ45" s="148"/>
      <c r="OA45" s="148"/>
      <c r="OB45" s="148"/>
      <c r="OC45" s="148"/>
      <c r="OD45" s="148"/>
      <c r="OE45" s="148"/>
      <c r="OF45" s="148"/>
      <c r="OG45" s="148"/>
      <c r="OH45" s="148"/>
      <c r="OI45" s="148"/>
      <c r="OJ45" s="148"/>
      <c r="OK45" s="148"/>
      <c r="OL45" s="148"/>
      <c r="OM45" s="148"/>
      <c r="ON45" s="148"/>
      <c r="OO45" s="148"/>
      <c r="OP45" s="148"/>
      <c r="OQ45" s="148"/>
      <c r="OR45" s="148"/>
      <c r="OS45" s="148"/>
      <c r="OT45" s="148"/>
      <c r="OU45" s="148"/>
      <c r="OV45" s="148"/>
      <c r="OW45" s="148"/>
      <c r="OX45" s="148"/>
      <c r="OY45" s="148"/>
      <c r="OZ45" s="148"/>
      <c r="PA45" s="148"/>
      <c r="PB45" s="148"/>
      <c r="PC45" s="148"/>
      <c r="PD45" s="148"/>
      <c r="PE45" s="148"/>
      <c r="PF45" s="148"/>
      <c r="PG45" s="148"/>
      <c r="PH45" s="148"/>
      <c r="PI45" s="148"/>
      <c r="PJ45" s="148"/>
      <c r="PK45" s="148"/>
      <c r="PL45" s="148"/>
      <c r="PM45" s="148"/>
      <c r="PN45" s="148"/>
      <c r="PO45" s="148"/>
      <c r="PP45" s="148"/>
      <c r="PQ45" s="148"/>
      <c r="PR45" s="148"/>
      <c r="PS45" s="148"/>
      <c r="PT45" s="148"/>
      <c r="PU45" s="148"/>
      <c r="PV45" s="148"/>
      <c r="PW45" s="148"/>
      <c r="PX45" s="148"/>
      <c r="PY45" s="148"/>
      <c r="PZ45" s="148"/>
      <c r="QA45" s="148"/>
      <c r="QB45" s="148"/>
      <c r="QC45" s="148"/>
      <c r="QD45" s="148"/>
      <c r="QE45" s="148"/>
      <c r="QF45" s="148"/>
      <c r="QG45" s="148"/>
      <c r="QH45" s="148"/>
      <c r="QI45" s="148"/>
      <c r="QJ45" s="148"/>
      <c r="QK45" s="148"/>
      <c r="QL45" s="148"/>
      <c r="QM45" s="148"/>
      <c r="QN45" s="148"/>
      <c r="QO45" s="148"/>
      <c r="QP45" s="148"/>
      <c r="QQ45" s="148"/>
      <c r="QR45" s="148"/>
      <c r="QS45" s="148"/>
      <c r="QT45" s="148"/>
      <c r="QU45" s="148"/>
      <c r="QV45" s="148"/>
      <c r="QW45" s="148"/>
      <c r="QX45" s="148"/>
      <c r="QY45" s="148"/>
      <c r="QZ45" s="148"/>
      <c r="RA45" s="148"/>
      <c r="RB45" s="148"/>
      <c r="RC45" s="148"/>
      <c r="RD45" s="148"/>
      <c r="RE45" s="148"/>
      <c r="RF45" s="148"/>
      <c r="RG45" s="148"/>
      <c r="RH45" s="148"/>
      <c r="RI45" s="148"/>
      <c r="RJ45" s="148"/>
      <c r="RK45" s="148"/>
      <c r="RL45" s="148"/>
      <c r="RM45" s="148"/>
      <c r="RN45" s="148"/>
      <c r="RO45" s="148"/>
      <c r="RP45" s="148"/>
      <c r="RQ45" s="148"/>
      <c r="RR45" s="148"/>
      <c r="RS45" s="148"/>
      <c r="RT45" s="148"/>
      <c r="RU45" s="148"/>
      <c r="RV45" s="148"/>
      <c r="RW45" s="148"/>
      <c r="RX45" s="148"/>
      <c r="RY45" s="148"/>
      <c r="RZ45" s="148"/>
      <c r="SA45" s="148"/>
      <c r="SB45" s="148"/>
      <c r="SC45" s="148"/>
      <c r="SD45" s="148"/>
      <c r="SE45" s="148"/>
      <c r="SF45" s="148"/>
      <c r="SG45" s="148"/>
      <c r="SH45" s="148"/>
    </row>
    <row r="46" spans="1:502" s="25" customFormat="1" ht="15" customHeight="1" x14ac:dyDescent="0.2">
      <c r="A46" s="50"/>
      <c r="B46" s="130"/>
      <c r="C46" s="1851" t="s">
        <v>232</v>
      </c>
      <c r="D46" s="1855"/>
      <c r="E46" s="1852" t="s">
        <v>210</v>
      </c>
      <c r="F46" s="1852"/>
      <c r="G46" s="1852"/>
      <c r="H46" s="1852"/>
      <c r="I46" s="1853"/>
      <c r="J46" s="141"/>
      <c r="K46" s="40"/>
      <c r="L46" s="86"/>
      <c r="M46" s="1819" t="s">
        <v>619</v>
      </c>
      <c r="N46" s="1820"/>
      <c r="O46" s="1820"/>
      <c r="P46" s="1820"/>
      <c r="Q46" s="1820"/>
      <c r="R46" s="1821"/>
      <c r="S46" s="151">
        <v>2.5000000000000001E-2</v>
      </c>
      <c r="T46" s="30">
        <f t="shared" si="4"/>
        <v>0.1</v>
      </c>
      <c r="U46" s="151">
        <v>3.5000000000000003E-2</v>
      </c>
      <c r="V46" s="144"/>
      <c r="W46" s="214"/>
      <c r="X46" s="174"/>
      <c r="Y46" s="174"/>
      <c r="Z46" s="174"/>
      <c r="AA46" s="174"/>
      <c r="AB46" s="174"/>
      <c r="AC46" s="174"/>
      <c r="AD46" s="174"/>
      <c r="AE46" s="174"/>
      <c r="AF46" s="174"/>
      <c r="AG46" s="174"/>
      <c r="AH46" s="174"/>
      <c r="AI46" s="216"/>
      <c r="AJ46" s="174"/>
      <c r="AK46" s="175"/>
      <c r="AL46" s="175"/>
      <c r="AM46" s="175"/>
      <c r="AN46" s="175"/>
      <c r="AO46" s="175"/>
      <c r="AP46" s="175"/>
      <c r="AQ46" s="175"/>
      <c r="AR46" s="175"/>
      <c r="AS46" s="175"/>
      <c r="AT46" s="175"/>
      <c r="AU46" s="175"/>
      <c r="AV46" s="175"/>
      <c r="AW46" s="175"/>
      <c r="AX46" s="175"/>
      <c r="AY46" s="175"/>
      <c r="AZ46" s="175"/>
      <c r="BA46" s="175"/>
      <c r="BB46" s="175"/>
      <c r="BC46" s="175"/>
      <c r="BD46" s="175"/>
      <c r="BE46" s="175"/>
      <c r="BF46" s="175"/>
      <c r="BG46" s="175"/>
      <c r="BH46" s="175"/>
      <c r="BI46" s="175"/>
      <c r="BJ46" s="175"/>
      <c r="BK46" s="175"/>
      <c r="BL46" s="175"/>
      <c r="BM46" s="175"/>
      <c r="BN46" s="175"/>
      <c r="BO46" s="175"/>
      <c r="BP46" s="175"/>
      <c r="BQ46" s="175"/>
      <c r="BR46" s="175"/>
      <c r="BS46" s="175"/>
      <c r="BT46" s="175"/>
      <c r="BU46" s="175"/>
      <c r="BV46" s="175"/>
      <c r="BW46" s="175"/>
      <c r="BX46" s="175"/>
      <c r="BY46" s="175"/>
      <c r="BZ46" s="175"/>
      <c r="CA46" s="175"/>
      <c r="CB46" s="175"/>
      <c r="CC46" s="175"/>
      <c r="CD46" s="175"/>
      <c r="CE46" s="175"/>
      <c r="CF46" s="175"/>
      <c r="CG46" s="175"/>
      <c r="CH46" s="175"/>
      <c r="CI46" s="175"/>
      <c r="CJ46" s="175"/>
      <c r="CK46" s="174"/>
      <c r="CL46" s="174"/>
      <c r="CM46" s="148"/>
      <c r="CN46" s="148"/>
      <c r="CO46" s="148"/>
      <c r="CP46" s="148"/>
      <c r="CQ46" s="148"/>
      <c r="CR46" s="148"/>
      <c r="CS46" s="148"/>
      <c r="CT46" s="148"/>
      <c r="CU46" s="148"/>
      <c r="CV46" s="148"/>
      <c r="CW46" s="148"/>
      <c r="CX46" s="148"/>
      <c r="CY46" s="148"/>
      <c r="CZ46" s="148"/>
      <c r="DA46" s="148"/>
      <c r="DB46" s="148"/>
      <c r="DC46" s="148"/>
      <c r="DD46" s="148"/>
      <c r="DE46" s="148"/>
      <c r="DF46" s="148"/>
      <c r="DG46" s="148"/>
      <c r="DH46" s="148"/>
      <c r="DI46" s="148"/>
      <c r="DJ46" s="148"/>
      <c r="DK46" s="148"/>
      <c r="DL46" s="148"/>
      <c r="DM46" s="148"/>
      <c r="DN46" s="148"/>
      <c r="DO46" s="148"/>
      <c r="DP46" s="148"/>
      <c r="DQ46" s="148"/>
      <c r="DR46" s="148"/>
      <c r="DS46" s="148"/>
      <c r="DT46" s="148"/>
      <c r="DU46" s="148"/>
      <c r="DV46" s="148"/>
      <c r="DW46" s="148"/>
      <c r="DX46" s="148"/>
      <c r="DY46" s="148"/>
      <c r="DZ46" s="148"/>
      <c r="EA46" s="148"/>
      <c r="EB46" s="148"/>
      <c r="EC46" s="148"/>
      <c r="ED46" s="148"/>
      <c r="EE46" s="148"/>
      <c r="EF46" s="148"/>
      <c r="EG46" s="148"/>
      <c r="EH46" s="148"/>
      <c r="EI46" s="148"/>
      <c r="EJ46" s="148"/>
      <c r="EK46" s="148"/>
      <c r="EL46" s="148"/>
      <c r="EM46" s="148"/>
      <c r="EN46" s="148"/>
      <c r="EO46" s="148"/>
      <c r="EP46" s="148"/>
      <c r="EQ46" s="148"/>
      <c r="ER46" s="148"/>
      <c r="ES46" s="148"/>
      <c r="ET46" s="148"/>
      <c r="EU46" s="148"/>
      <c r="EV46" s="148"/>
      <c r="EW46" s="148"/>
      <c r="EX46" s="148"/>
      <c r="EY46" s="148"/>
      <c r="EZ46" s="148"/>
      <c r="FA46" s="148"/>
      <c r="FB46" s="148"/>
      <c r="FC46" s="148"/>
      <c r="FD46" s="148"/>
      <c r="FE46" s="148"/>
      <c r="FF46" s="148"/>
      <c r="FG46" s="148"/>
      <c r="FH46" s="148"/>
      <c r="FI46" s="148"/>
      <c r="FJ46" s="148"/>
      <c r="FK46" s="148"/>
      <c r="FL46" s="148"/>
      <c r="FM46" s="148"/>
      <c r="FN46" s="148"/>
      <c r="FO46" s="148"/>
      <c r="FP46" s="148"/>
      <c r="FQ46" s="148"/>
      <c r="FR46" s="148"/>
      <c r="FS46" s="148"/>
      <c r="FT46" s="148"/>
      <c r="FU46" s="148"/>
      <c r="FV46" s="148"/>
      <c r="FW46" s="148"/>
      <c r="FX46" s="148"/>
      <c r="FY46" s="148"/>
      <c r="FZ46" s="148"/>
      <c r="GA46" s="148"/>
      <c r="GB46" s="148"/>
      <c r="GC46" s="148"/>
      <c r="GD46" s="148"/>
      <c r="GE46" s="148"/>
      <c r="GF46" s="148"/>
      <c r="GG46" s="148"/>
      <c r="GH46" s="148"/>
      <c r="GI46" s="148"/>
      <c r="GJ46" s="148"/>
      <c r="GK46" s="148"/>
      <c r="GL46" s="148"/>
      <c r="GM46" s="148"/>
      <c r="GN46" s="148"/>
      <c r="GO46" s="148"/>
      <c r="GP46" s="148"/>
      <c r="GQ46" s="148"/>
      <c r="GR46" s="148"/>
      <c r="GS46" s="148"/>
      <c r="GT46" s="148"/>
      <c r="GU46" s="148"/>
      <c r="GV46" s="148"/>
      <c r="GW46" s="148"/>
      <c r="GX46" s="148"/>
      <c r="GY46" s="148"/>
      <c r="GZ46" s="148"/>
      <c r="HA46" s="148"/>
      <c r="HB46" s="148"/>
      <c r="HC46" s="148"/>
      <c r="HD46" s="148"/>
      <c r="HE46" s="148"/>
      <c r="HF46" s="148"/>
      <c r="HG46" s="148"/>
      <c r="HH46" s="148"/>
      <c r="HI46" s="148"/>
      <c r="HJ46" s="148"/>
      <c r="HK46" s="148"/>
      <c r="HL46" s="148"/>
      <c r="HM46" s="148"/>
      <c r="HN46" s="148"/>
      <c r="HO46" s="148"/>
      <c r="HP46" s="148"/>
      <c r="HQ46" s="148"/>
      <c r="HR46" s="148"/>
      <c r="HS46" s="148"/>
      <c r="HT46" s="148"/>
      <c r="HU46" s="148"/>
      <c r="HV46" s="148"/>
      <c r="HW46" s="148"/>
      <c r="HX46" s="148"/>
      <c r="HY46" s="148"/>
      <c r="HZ46" s="148"/>
      <c r="IA46" s="148"/>
      <c r="IB46" s="148"/>
      <c r="IC46" s="148"/>
      <c r="ID46" s="148"/>
      <c r="IE46" s="148"/>
      <c r="IF46" s="148"/>
      <c r="IG46" s="148"/>
      <c r="IH46" s="148"/>
      <c r="II46" s="148"/>
      <c r="IJ46" s="148"/>
      <c r="IK46" s="148"/>
      <c r="IL46" s="148"/>
      <c r="IM46" s="148"/>
      <c r="IN46" s="148"/>
      <c r="IO46" s="148"/>
      <c r="IP46" s="148"/>
      <c r="IQ46" s="148"/>
      <c r="IR46" s="148"/>
      <c r="IS46" s="148"/>
      <c r="IT46" s="148"/>
      <c r="IU46" s="148"/>
      <c r="IV46" s="148"/>
      <c r="IW46" s="148"/>
      <c r="IX46" s="148"/>
      <c r="IY46" s="148"/>
      <c r="IZ46" s="148"/>
      <c r="JA46" s="148"/>
      <c r="JB46" s="148"/>
      <c r="JC46" s="148"/>
      <c r="JD46" s="148"/>
      <c r="JE46" s="148"/>
      <c r="JF46" s="148"/>
      <c r="JG46" s="148"/>
      <c r="JH46" s="148"/>
      <c r="JI46" s="148"/>
      <c r="JJ46" s="148"/>
      <c r="JK46" s="148"/>
      <c r="JL46" s="148"/>
      <c r="JM46" s="148"/>
      <c r="JN46" s="148"/>
      <c r="JO46" s="148"/>
      <c r="JP46" s="148"/>
      <c r="JQ46" s="148"/>
      <c r="JR46" s="148"/>
      <c r="JS46" s="148"/>
      <c r="JT46" s="148"/>
      <c r="JU46" s="148"/>
      <c r="JV46" s="148"/>
      <c r="JW46" s="148"/>
      <c r="JX46" s="148"/>
      <c r="JY46" s="148"/>
      <c r="JZ46" s="148"/>
      <c r="KA46" s="148"/>
      <c r="KB46" s="148"/>
      <c r="KC46" s="148"/>
      <c r="KD46" s="148"/>
      <c r="KE46" s="148"/>
      <c r="KF46" s="148"/>
      <c r="KG46" s="148"/>
      <c r="KH46" s="148"/>
      <c r="KI46" s="148"/>
      <c r="KJ46" s="148"/>
      <c r="KK46" s="148"/>
      <c r="KL46" s="148"/>
      <c r="KM46" s="148"/>
      <c r="KN46" s="148"/>
      <c r="KO46" s="148"/>
      <c r="KP46" s="148"/>
      <c r="KQ46" s="148"/>
      <c r="KR46" s="148"/>
      <c r="KS46" s="148"/>
      <c r="KT46" s="148"/>
      <c r="KU46" s="148"/>
      <c r="KV46" s="148"/>
      <c r="KW46" s="148"/>
      <c r="KX46" s="148"/>
      <c r="KY46" s="148"/>
      <c r="KZ46" s="148"/>
      <c r="LA46" s="148"/>
      <c r="LB46" s="148"/>
      <c r="LC46" s="148"/>
      <c r="LD46" s="148"/>
      <c r="LE46" s="148"/>
      <c r="LF46" s="148"/>
      <c r="LG46" s="148"/>
      <c r="LH46" s="148"/>
      <c r="LI46" s="148"/>
      <c r="LJ46" s="148"/>
      <c r="LK46" s="148"/>
      <c r="LL46" s="148"/>
      <c r="LM46" s="148"/>
      <c r="LN46" s="148"/>
      <c r="LO46" s="148"/>
      <c r="LP46" s="148"/>
      <c r="LQ46" s="148"/>
      <c r="LR46" s="148"/>
      <c r="LS46" s="148"/>
      <c r="LT46" s="148"/>
      <c r="LU46" s="148"/>
      <c r="LV46" s="148"/>
      <c r="LW46" s="148"/>
      <c r="LX46" s="148"/>
      <c r="LY46" s="148"/>
      <c r="LZ46" s="148"/>
      <c r="MA46" s="148"/>
      <c r="MB46" s="148"/>
      <c r="MC46" s="148"/>
      <c r="MD46" s="148"/>
      <c r="ME46" s="148"/>
      <c r="MF46" s="148"/>
      <c r="MG46" s="148"/>
      <c r="MH46" s="148"/>
      <c r="MI46" s="148"/>
      <c r="MJ46" s="148"/>
      <c r="MK46" s="148"/>
      <c r="ML46" s="148"/>
      <c r="MM46" s="148"/>
      <c r="MN46" s="148"/>
      <c r="MO46" s="148"/>
      <c r="MP46" s="148"/>
      <c r="MQ46" s="148"/>
      <c r="MR46" s="148"/>
      <c r="MS46" s="148"/>
      <c r="MT46" s="148"/>
      <c r="MU46" s="148"/>
      <c r="MV46" s="148"/>
      <c r="MW46" s="148"/>
      <c r="MX46" s="148"/>
      <c r="MY46" s="148"/>
      <c r="MZ46" s="148"/>
      <c r="NA46" s="148"/>
      <c r="NB46" s="148"/>
      <c r="NC46" s="148"/>
      <c r="ND46" s="148"/>
      <c r="NE46" s="148"/>
      <c r="NF46" s="148"/>
      <c r="NG46" s="148"/>
      <c r="NH46" s="148"/>
      <c r="NI46" s="148"/>
      <c r="NJ46" s="148"/>
      <c r="NK46" s="148"/>
      <c r="NL46" s="148"/>
      <c r="NM46" s="148"/>
      <c r="NN46" s="148"/>
      <c r="NO46" s="148"/>
      <c r="NP46" s="148"/>
      <c r="NQ46" s="148"/>
      <c r="NR46" s="148"/>
      <c r="NS46" s="148"/>
      <c r="NT46" s="148"/>
      <c r="NU46" s="148"/>
      <c r="NV46" s="148"/>
      <c r="NW46" s="148"/>
      <c r="NX46" s="148"/>
      <c r="NY46" s="148"/>
      <c r="NZ46" s="148"/>
      <c r="OA46" s="148"/>
      <c r="OB46" s="148"/>
      <c r="OC46" s="148"/>
      <c r="OD46" s="148"/>
      <c r="OE46" s="148"/>
      <c r="OF46" s="148"/>
      <c r="OG46" s="148"/>
      <c r="OH46" s="148"/>
      <c r="OI46" s="148"/>
      <c r="OJ46" s="148"/>
      <c r="OK46" s="148"/>
      <c r="OL46" s="148"/>
      <c r="OM46" s="148"/>
      <c r="ON46" s="148"/>
      <c r="OO46" s="148"/>
      <c r="OP46" s="148"/>
      <c r="OQ46" s="148"/>
      <c r="OR46" s="148"/>
      <c r="OS46" s="148"/>
      <c r="OT46" s="148"/>
      <c r="OU46" s="148"/>
      <c r="OV46" s="148"/>
      <c r="OW46" s="148"/>
      <c r="OX46" s="148"/>
      <c r="OY46" s="148"/>
      <c r="OZ46" s="148"/>
      <c r="PA46" s="148"/>
      <c r="PB46" s="148"/>
      <c r="PC46" s="148"/>
      <c r="PD46" s="148"/>
      <c r="PE46" s="148"/>
      <c r="PF46" s="148"/>
      <c r="PG46" s="148"/>
      <c r="PH46" s="148"/>
      <c r="PI46" s="148"/>
      <c r="PJ46" s="148"/>
      <c r="PK46" s="148"/>
      <c r="PL46" s="148"/>
      <c r="PM46" s="148"/>
      <c r="PN46" s="148"/>
      <c r="PO46" s="148"/>
      <c r="PP46" s="148"/>
      <c r="PQ46" s="148"/>
      <c r="PR46" s="148"/>
      <c r="PS46" s="148"/>
      <c r="PT46" s="148"/>
      <c r="PU46" s="148"/>
      <c r="PV46" s="148"/>
      <c r="PW46" s="148"/>
      <c r="PX46" s="148"/>
      <c r="PY46" s="148"/>
      <c r="PZ46" s="148"/>
      <c r="QA46" s="148"/>
      <c r="QB46" s="148"/>
      <c r="QC46" s="148"/>
      <c r="QD46" s="148"/>
      <c r="QE46" s="148"/>
      <c r="QF46" s="148"/>
      <c r="QG46" s="148"/>
      <c r="QH46" s="148"/>
      <c r="QI46" s="148"/>
      <c r="QJ46" s="148"/>
      <c r="QK46" s="148"/>
      <c r="QL46" s="148"/>
      <c r="QM46" s="148"/>
      <c r="QN46" s="148"/>
      <c r="QO46" s="148"/>
      <c r="QP46" s="148"/>
      <c r="QQ46" s="148"/>
      <c r="QR46" s="148"/>
      <c r="QS46" s="148"/>
      <c r="QT46" s="148"/>
      <c r="QU46" s="148"/>
      <c r="QV46" s="148"/>
      <c r="QW46" s="148"/>
      <c r="QX46" s="148"/>
      <c r="QY46" s="148"/>
      <c r="QZ46" s="148"/>
      <c r="RA46" s="148"/>
      <c r="RB46" s="148"/>
      <c r="RC46" s="148"/>
      <c r="RD46" s="148"/>
      <c r="RE46" s="148"/>
      <c r="RF46" s="148"/>
      <c r="RG46" s="148"/>
      <c r="RH46" s="148"/>
      <c r="RI46" s="148"/>
      <c r="RJ46" s="148"/>
      <c r="RK46" s="148"/>
      <c r="RL46" s="148"/>
      <c r="RM46" s="148"/>
      <c r="RN46" s="148"/>
      <c r="RO46" s="148"/>
      <c r="RP46" s="148"/>
      <c r="RQ46" s="148"/>
      <c r="RR46" s="148"/>
      <c r="RS46" s="148"/>
      <c r="RT46" s="148"/>
      <c r="RU46" s="148"/>
      <c r="RV46" s="148"/>
      <c r="RW46" s="148"/>
      <c r="RX46" s="148"/>
      <c r="RY46" s="148"/>
      <c r="RZ46" s="148"/>
      <c r="SA46" s="148"/>
      <c r="SB46" s="148"/>
      <c r="SC46" s="148"/>
      <c r="SD46" s="148"/>
      <c r="SE46" s="148"/>
      <c r="SF46" s="148"/>
      <c r="SG46" s="148"/>
      <c r="SH46" s="148"/>
    </row>
    <row r="47" spans="1:502" s="25" customFormat="1" ht="15" customHeight="1" x14ac:dyDescent="0.2">
      <c r="A47" s="50"/>
      <c r="B47" s="130"/>
      <c r="C47" s="27"/>
      <c r="D47" s="303" t="s">
        <v>233</v>
      </c>
      <c r="E47" s="28">
        <v>0.11</v>
      </c>
      <c r="F47" s="28">
        <v>0.11</v>
      </c>
      <c r="G47" s="28">
        <v>0.15</v>
      </c>
      <c r="H47" s="227">
        <v>1</v>
      </c>
      <c r="I47" s="28">
        <v>0</v>
      </c>
      <c r="J47" s="141"/>
      <c r="K47" s="40"/>
      <c r="L47" s="86"/>
      <c r="M47" s="1819" t="s">
        <v>620</v>
      </c>
      <c r="N47" s="1820"/>
      <c r="O47" s="1820"/>
      <c r="P47" s="1820"/>
      <c r="Q47" s="1820"/>
      <c r="R47" s="1821"/>
      <c r="S47" s="151">
        <v>2.5000000000000001E-2</v>
      </c>
      <c r="T47" s="30">
        <f t="shared" si="4"/>
        <v>0.1</v>
      </c>
      <c r="U47" s="151">
        <v>3.5000000000000003E-2</v>
      </c>
      <c r="V47" s="144"/>
      <c r="W47" s="214"/>
      <c r="X47" s="174"/>
      <c r="Y47" s="174"/>
      <c r="Z47" s="174"/>
      <c r="AA47" s="174"/>
      <c r="AB47" s="174"/>
      <c r="AC47" s="174"/>
      <c r="AD47" s="174"/>
      <c r="AE47" s="174"/>
      <c r="AF47" s="174"/>
      <c r="AG47" s="174"/>
      <c r="AH47" s="174"/>
      <c r="AI47" s="216"/>
      <c r="AJ47" s="174"/>
      <c r="AK47" s="175"/>
      <c r="AL47" s="175"/>
      <c r="AM47" s="175"/>
      <c r="AN47" s="175"/>
      <c r="AO47" s="175"/>
      <c r="AP47" s="175"/>
      <c r="AQ47" s="175"/>
      <c r="AR47" s="175"/>
      <c r="AS47" s="175"/>
      <c r="AT47" s="175"/>
      <c r="AU47" s="175"/>
      <c r="AV47" s="175"/>
      <c r="AW47" s="175"/>
      <c r="AX47" s="175"/>
      <c r="AY47" s="175"/>
      <c r="AZ47" s="175"/>
      <c r="BA47" s="175"/>
      <c r="BB47" s="175"/>
      <c r="BC47" s="175"/>
      <c r="BD47" s="175"/>
      <c r="BE47" s="175"/>
      <c r="BF47" s="175"/>
      <c r="BG47" s="175"/>
      <c r="BH47" s="175"/>
      <c r="BI47" s="175"/>
      <c r="BJ47" s="175"/>
      <c r="BK47" s="175"/>
      <c r="BL47" s="175"/>
      <c r="BM47" s="175"/>
      <c r="BN47" s="175"/>
      <c r="BO47" s="175"/>
      <c r="BP47" s="175"/>
      <c r="BQ47" s="175"/>
      <c r="BR47" s="175"/>
      <c r="BS47" s="175"/>
      <c r="BT47" s="175"/>
      <c r="BU47" s="175"/>
      <c r="BV47" s="175"/>
      <c r="BW47" s="175"/>
      <c r="BX47" s="175"/>
      <c r="BY47" s="175"/>
      <c r="BZ47" s="175"/>
      <c r="CA47" s="175"/>
      <c r="CB47" s="175"/>
      <c r="CC47" s="175"/>
      <c r="CD47" s="175"/>
      <c r="CE47" s="175"/>
      <c r="CF47" s="175"/>
      <c r="CG47" s="175"/>
      <c r="CH47" s="175"/>
      <c r="CI47" s="175"/>
      <c r="CJ47" s="175"/>
      <c r="CK47" s="174"/>
      <c r="CL47" s="174"/>
      <c r="CM47" s="148"/>
      <c r="CN47" s="148"/>
      <c r="CO47" s="148"/>
      <c r="CP47" s="148"/>
      <c r="CQ47" s="148"/>
      <c r="CR47" s="148"/>
      <c r="CS47" s="148"/>
      <c r="CT47" s="148"/>
      <c r="CU47" s="148"/>
      <c r="CV47" s="148"/>
      <c r="CW47" s="148"/>
      <c r="CX47" s="148"/>
      <c r="CY47" s="148"/>
      <c r="CZ47" s="148"/>
      <c r="DA47" s="148"/>
      <c r="DB47" s="148"/>
      <c r="DC47" s="148"/>
      <c r="DD47" s="148"/>
      <c r="DE47" s="148"/>
      <c r="DF47" s="148"/>
      <c r="DG47" s="148"/>
      <c r="DH47" s="148"/>
      <c r="DI47" s="148"/>
      <c r="DJ47" s="148"/>
      <c r="DK47" s="148"/>
      <c r="DL47" s="148"/>
      <c r="DM47" s="148"/>
      <c r="DN47" s="148"/>
      <c r="DO47" s="148"/>
      <c r="DP47" s="148"/>
      <c r="DQ47" s="148"/>
      <c r="DR47" s="148"/>
      <c r="DS47" s="148"/>
      <c r="DT47" s="148"/>
      <c r="DU47" s="148"/>
      <c r="DV47" s="148"/>
      <c r="DW47" s="148"/>
      <c r="DX47" s="148"/>
      <c r="DY47" s="148"/>
      <c r="DZ47" s="148"/>
      <c r="EA47" s="148"/>
      <c r="EB47" s="148"/>
      <c r="EC47" s="148"/>
      <c r="ED47" s="148"/>
      <c r="EE47" s="148"/>
      <c r="EF47" s="148"/>
      <c r="EG47" s="148"/>
      <c r="EH47" s="148"/>
      <c r="EI47" s="148"/>
      <c r="EJ47" s="148"/>
      <c r="EK47" s="148"/>
      <c r="EL47" s="148"/>
      <c r="EM47" s="148"/>
      <c r="EN47" s="148"/>
      <c r="EO47" s="148"/>
      <c r="EP47" s="148"/>
      <c r="EQ47" s="148"/>
      <c r="ER47" s="148"/>
      <c r="ES47" s="148"/>
      <c r="ET47" s="148"/>
      <c r="EU47" s="148"/>
      <c r="EV47" s="148"/>
      <c r="EW47" s="148"/>
      <c r="EX47" s="148"/>
      <c r="EY47" s="148"/>
      <c r="EZ47" s="148"/>
      <c r="FA47" s="148"/>
      <c r="FB47" s="148"/>
      <c r="FC47" s="148"/>
      <c r="FD47" s="148"/>
      <c r="FE47" s="148"/>
      <c r="FF47" s="148"/>
      <c r="FG47" s="148"/>
      <c r="FH47" s="148"/>
      <c r="FI47" s="148"/>
      <c r="FJ47" s="148"/>
      <c r="FK47" s="148"/>
      <c r="FL47" s="148"/>
      <c r="FM47" s="148"/>
      <c r="FN47" s="148"/>
      <c r="FO47" s="148"/>
      <c r="FP47" s="148"/>
      <c r="FQ47" s="148"/>
      <c r="FR47" s="148"/>
      <c r="FS47" s="148"/>
      <c r="FT47" s="148"/>
      <c r="FU47" s="148"/>
      <c r="FV47" s="148"/>
      <c r="FW47" s="148"/>
      <c r="FX47" s="148"/>
      <c r="FY47" s="148"/>
      <c r="FZ47" s="148"/>
      <c r="GA47" s="148"/>
      <c r="GB47" s="148"/>
      <c r="GC47" s="148"/>
      <c r="GD47" s="148"/>
      <c r="GE47" s="148"/>
      <c r="GF47" s="148"/>
      <c r="GG47" s="148"/>
      <c r="GH47" s="148"/>
      <c r="GI47" s="148"/>
      <c r="GJ47" s="148"/>
      <c r="GK47" s="148"/>
      <c r="GL47" s="148"/>
      <c r="GM47" s="148"/>
      <c r="GN47" s="148"/>
      <c r="GO47" s="148"/>
      <c r="GP47" s="148"/>
      <c r="GQ47" s="148"/>
      <c r="GR47" s="148"/>
      <c r="GS47" s="148"/>
      <c r="GT47" s="148"/>
      <c r="GU47" s="148"/>
      <c r="GV47" s="148"/>
      <c r="GW47" s="148"/>
      <c r="GX47" s="148"/>
      <c r="GY47" s="148"/>
      <c r="GZ47" s="148"/>
      <c r="HA47" s="148"/>
      <c r="HB47" s="148"/>
      <c r="HC47" s="148"/>
      <c r="HD47" s="148"/>
      <c r="HE47" s="148"/>
      <c r="HF47" s="148"/>
      <c r="HG47" s="148"/>
      <c r="HH47" s="148"/>
      <c r="HI47" s="148"/>
      <c r="HJ47" s="148"/>
      <c r="HK47" s="148"/>
      <c r="HL47" s="148"/>
      <c r="HM47" s="148"/>
      <c r="HN47" s="148"/>
      <c r="HO47" s="148"/>
      <c r="HP47" s="148"/>
      <c r="HQ47" s="148"/>
      <c r="HR47" s="148"/>
      <c r="HS47" s="148"/>
      <c r="HT47" s="148"/>
      <c r="HU47" s="148"/>
      <c r="HV47" s="148"/>
      <c r="HW47" s="148"/>
      <c r="HX47" s="148"/>
      <c r="HY47" s="148"/>
      <c r="HZ47" s="148"/>
      <c r="IA47" s="148"/>
      <c r="IB47" s="148"/>
      <c r="IC47" s="148"/>
      <c r="ID47" s="148"/>
      <c r="IE47" s="148"/>
      <c r="IF47" s="148"/>
      <c r="IG47" s="148"/>
      <c r="IH47" s="148"/>
      <c r="II47" s="148"/>
      <c r="IJ47" s="148"/>
      <c r="IK47" s="148"/>
      <c r="IL47" s="148"/>
      <c r="IM47" s="148"/>
      <c r="IN47" s="148"/>
      <c r="IO47" s="148"/>
      <c r="IP47" s="148"/>
      <c r="IQ47" s="148"/>
      <c r="IR47" s="148"/>
      <c r="IS47" s="148"/>
      <c r="IT47" s="148"/>
      <c r="IU47" s="148"/>
      <c r="IV47" s="148"/>
      <c r="IW47" s="148"/>
      <c r="IX47" s="148"/>
      <c r="IY47" s="148"/>
      <c r="IZ47" s="148"/>
      <c r="JA47" s="148"/>
      <c r="JB47" s="148"/>
      <c r="JC47" s="148"/>
      <c r="JD47" s="148"/>
      <c r="JE47" s="148"/>
      <c r="JF47" s="148"/>
      <c r="JG47" s="148"/>
      <c r="JH47" s="148"/>
      <c r="JI47" s="148"/>
      <c r="JJ47" s="148"/>
      <c r="JK47" s="148"/>
      <c r="JL47" s="148"/>
      <c r="JM47" s="148"/>
      <c r="JN47" s="148"/>
      <c r="JO47" s="148"/>
      <c r="JP47" s="148"/>
      <c r="JQ47" s="148"/>
      <c r="JR47" s="148"/>
      <c r="JS47" s="148"/>
      <c r="JT47" s="148"/>
      <c r="JU47" s="148"/>
      <c r="JV47" s="148"/>
      <c r="JW47" s="148"/>
      <c r="JX47" s="148"/>
      <c r="JY47" s="148"/>
      <c r="JZ47" s="148"/>
      <c r="KA47" s="148"/>
      <c r="KB47" s="148"/>
      <c r="KC47" s="148"/>
      <c r="KD47" s="148"/>
      <c r="KE47" s="148"/>
      <c r="KF47" s="148"/>
      <c r="KG47" s="148"/>
      <c r="KH47" s="148"/>
      <c r="KI47" s="148"/>
      <c r="KJ47" s="148"/>
      <c r="KK47" s="148"/>
      <c r="KL47" s="148"/>
      <c r="KM47" s="148"/>
      <c r="KN47" s="148"/>
      <c r="KO47" s="148"/>
      <c r="KP47" s="148"/>
      <c r="KQ47" s="148"/>
      <c r="KR47" s="148"/>
      <c r="KS47" s="148"/>
      <c r="KT47" s="148"/>
      <c r="KU47" s="148"/>
      <c r="KV47" s="148"/>
      <c r="KW47" s="148"/>
      <c r="KX47" s="148"/>
      <c r="KY47" s="148"/>
      <c r="KZ47" s="148"/>
      <c r="LA47" s="148"/>
      <c r="LB47" s="148"/>
      <c r="LC47" s="148"/>
      <c r="LD47" s="148"/>
      <c r="LE47" s="148"/>
      <c r="LF47" s="148"/>
      <c r="LG47" s="148"/>
      <c r="LH47" s="148"/>
      <c r="LI47" s="148"/>
      <c r="LJ47" s="148"/>
      <c r="LK47" s="148"/>
      <c r="LL47" s="148"/>
      <c r="LM47" s="148"/>
      <c r="LN47" s="148"/>
      <c r="LO47" s="148"/>
      <c r="LP47" s="148"/>
      <c r="LQ47" s="148"/>
      <c r="LR47" s="148"/>
      <c r="LS47" s="148"/>
      <c r="LT47" s="148"/>
      <c r="LU47" s="148"/>
      <c r="LV47" s="148"/>
      <c r="LW47" s="148"/>
      <c r="LX47" s="148"/>
      <c r="LY47" s="148"/>
      <c r="LZ47" s="148"/>
      <c r="MA47" s="148"/>
      <c r="MB47" s="148"/>
      <c r="MC47" s="148"/>
      <c r="MD47" s="148"/>
      <c r="ME47" s="148"/>
      <c r="MF47" s="148"/>
      <c r="MG47" s="148"/>
      <c r="MH47" s="148"/>
      <c r="MI47" s="148"/>
      <c r="MJ47" s="148"/>
      <c r="MK47" s="148"/>
      <c r="ML47" s="148"/>
      <c r="MM47" s="148"/>
      <c r="MN47" s="148"/>
      <c r="MO47" s="148"/>
      <c r="MP47" s="148"/>
      <c r="MQ47" s="148"/>
      <c r="MR47" s="148"/>
      <c r="MS47" s="148"/>
      <c r="MT47" s="148"/>
      <c r="MU47" s="148"/>
      <c r="MV47" s="148"/>
      <c r="MW47" s="148"/>
      <c r="MX47" s="148"/>
      <c r="MY47" s="148"/>
      <c r="MZ47" s="148"/>
      <c r="NA47" s="148"/>
      <c r="NB47" s="148"/>
      <c r="NC47" s="148"/>
      <c r="ND47" s="148"/>
      <c r="NE47" s="148"/>
      <c r="NF47" s="148"/>
      <c r="NG47" s="148"/>
      <c r="NH47" s="148"/>
      <c r="NI47" s="148"/>
      <c r="NJ47" s="148"/>
      <c r="NK47" s="148"/>
      <c r="NL47" s="148"/>
      <c r="NM47" s="148"/>
      <c r="NN47" s="148"/>
      <c r="NO47" s="148"/>
      <c r="NP47" s="148"/>
      <c r="NQ47" s="148"/>
      <c r="NR47" s="148"/>
      <c r="NS47" s="148"/>
      <c r="NT47" s="148"/>
      <c r="NU47" s="148"/>
      <c r="NV47" s="148"/>
      <c r="NW47" s="148"/>
      <c r="NX47" s="148"/>
      <c r="NY47" s="148"/>
      <c r="NZ47" s="148"/>
      <c r="OA47" s="148"/>
      <c r="OB47" s="148"/>
      <c r="OC47" s="148"/>
      <c r="OD47" s="148"/>
      <c r="OE47" s="148"/>
      <c r="OF47" s="148"/>
      <c r="OG47" s="148"/>
      <c r="OH47" s="148"/>
      <c r="OI47" s="148"/>
      <c r="OJ47" s="148"/>
      <c r="OK47" s="148"/>
      <c r="OL47" s="148"/>
      <c r="OM47" s="148"/>
      <c r="ON47" s="148"/>
      <c r="OO47" s="148"/>
      <c r="OP47" s="148"/>
      <c r="OQ47" s="148"/>
      <c r="OR47" s="148"/>
      <c r="OS47" s="148"/>
      <c r="OT47" s="148"/>
      <c r="OU47" s="148"/>
      <c r="OV47" s="148"/>
      <c r="OW47" s="148"/>
      <c r="OX47" s="148"/>
      <c r="OY47" s="148"/>
      <c r="OZ47" s="148"/>
      <c r="PA47" s="148"/>
      <c r="PB47" s="148"/>
      <c r="PC47" s="148"/>
      <c r="PD47" s="148"/>
      <c r="PE47" s="148"/>
      <c r="PF47" s="148"/>
      <c r="PG47" s="148"/>
      <c r="PH47" s="148"/>
      <c r="PI47" s="148"/>
      <c r="PJ47" s="148"/>
      <c r="PK47" s="148"/>
      <c r="PL47" s="148"/>
      <c r="PM47" s="148"/>
      <c r="PN47" s="148"/>
      <c r="PO47" s="148"/>
      <c r="PP47" s="148"/>
      <c r="PQ47" s="148"/>
      <c r="PR47" s="148"/>
      <c r="PS47" s="148"/>
      <c r="PT47" s="148"/>
      <c r="PU47" s="148"/>
      <c r="PV47" s="148"/>
      <c r="PW47" s="148"/>
      <c r="PX47" s="148"/>
      <c r="PY47" s="148"/>
      <c r="PZ47" s="148"/>
      <c r="QA47" s="148"/>
      <c r="QB47" s="148"/>
      <c r="QC47" s="148"/>
      <c r="QD47" s="148"/>
      <c r="QE47" s="148"/>
      <c r="QF47" s="148"/>
      <c r="QG47" s="148"/>
      <c r="QH47" s="148"/>
      <c r="QI47" s="148"/>
      <c r="QJ47" s="148"/>
      <c r="QK47" s="148"/>
      <c r="QL47" s="148"/>
      <c r="QM47" s="148"/>
      <c r="QN47" s="148"/>
      <c r="QO47" s="148"/>
      <c r="QP47" s="148"/>
      <c r="QQ47" s="148"/>
      <c r="QR47" s="148"/>
      <c r="QS47" s="148"/>
      <c r="QT47" s="148"/>
      <c r="QU47" s="148"/>
      <c r="QV47" s="148"/>
      <c r="QW47" s="148"/>
      <c r="QX47" s="148"/>
      <c r="QY47" s="148"/>
      <c r="QZ47" s="148"/>
      <c r="RA47" s="148"/>
      <c r="RB47" s="148"/>
      <c r="RC47" s="148"/>
      <c r="RD47" s="148"/>
      <c r="RE47" s="148"/>
      <c r="RF47" s="148"/>
      <c r="RG47" s="148"/>
      <c r="RH47" s="148"/>
      <c r="RI47" s="148"/>
      <c r="RJ47" s="148"/>
      <c r="RK47" s="148"/>
      <c r="RL47" s="148"/>
      <c r="RM47" s="148"/>
      <c r="RN47" s="148"/>
      <c r="RO47" s="148"/>
      <c r="RP47" s="148"/>
      <c r="RQ47" s="148"/>
      <c r="RR47" s="148"/>
      <c r="RS47" s="148"/>
      <c r="RT47" s="148"/>
      <c r="RU47" s="148"/>
      <c r="RV47" s="148"/>
      <c r="RW47" s="148"/>
      <c r="RX47" s="148"/>
      <c r="RY47" s="148"/>
      <c r="RZ47" s="148"/>
      <c r="SA47" s="148"/>
      <c r="SB47" s="148"/>
      <c r="SC47" s="148"/>
      <c r="SD47" s="148"/>
      <c r="SE47" s="148"/>
      <c r="SF47" s="148"/>
      <c r="SG47" s="148"/>
      <c r="SH47" s="148"/>
    </row>
    <row r="48" spans="1:502" s="25" customFormat="1" ht="15" customHeight="1" x14ac:dyDescent="0.2">
      <c r="A48" s="50"/>
      <c r="B48" s="130"/>
      <c r="C48" s="27"/>
      <c r="D48" s="303" t="s">
        <v>234</v>
      </c>
      <c r="E48" s="29">
        <v>0.11</v>
      </c>
      <c r="F48" s="29">
        <v>0.11</v>
      </c>
      <c r="G48" s="29">
        <v>0.11</v>
      </c>
      <c r="H48" s="47">
        <v>1</v>
      </c>
      <c r="I48" s="28">
        <v>0</v>
      </c>
      <c r="J48" s="141"/>
      <c r="K48" s="40"/>
      <c r="L48" s="86"/>
      <c r="M48" s="1819" t="s">
        <v>621</v>
      </c>
      <c r="N48" s="1820"/>
      <c r="O48" s="1820"/>
      <c r="P48" s="1820"/>
      <c r="Q48" s="1820"/>
      <c r="R48" s="1821"/>
      <c r="S48" s="151">
        <v>2.5000000000000001E-2</v>
      </c>
      <c r="T48" s="30">
        <f t="shared" si="4"/>
        <v>0.1</v>
      </c>
      <c r="U48" s="151">
        <v>3.5000000000000003E-2</v>
      </c>
      <c r="V48" s="144"/>
      <c r="W48" s="214"/>
      <c r="X48" s="174"/>
      <c r="Y48" s="174"/>
      <c r="Z48" s="174"/>
      <c r="AA48" s="174"/>
      <c r="AB48" s="174"/>
      <c r="AC48" s="174"/>
      <c r="AD48" s="174"/>
      <c r="AE48" s="174"/>
      <c r="AF48" s="174"/>
      <c r="AG48" s="174"/>
      <c r="AH48" s="174"/>
      <c r="AI48" s="216"/>
      <c r="AJ48" s="174"/>
      <c r="AK48" s="175"/>
      <c r="AL48" s="175"/>
      <c r="AM48" s="175"/>
      <c r="AN48" s="175"/>
      <c r="AO48" s="175"/>
      <c r="AP48" s="175"/>
      <c r="AQ48" s="175"/>
      <c r="AR48" s="175"/>
      <c r="AS48" s="175"/>
      <c r="AT48" s="175"/>
      <c r="AU48" s="175"/>
      <c r="AV48" s="175"/>
      <c r="AW48" s="175"/>
      <c r="AX48" s="175"/>
      <c r="AY48" s="175"/>
      <c r="AZ48" s="175"/>
      <c r="BA48" s="175"/>
      <c r="BB48" s="175"/>
      <c r="BC48" s="175"/>
      <c r="BD48" s="175"/>
      <c r="BE48" s="175"/>
      <c r="BF48" s="175"/>
      <c r="BG48" s="175"/>
      <c r="BH48" s="175"/>
      <c r="BI48" s="175"/>
      <c r="BJ48" s="175"/>
      <c r="BK48" s="175"/>
      <c r="BL48" s="175"/>
      <c r="BM48" s="175"/>
      <c r="BN48" s="175"/>
      <c r="BO48" s="175"/>
      <c r="BP48" s="175"/>
      <c r="BQ48" s="175"/>
      <c r="BR48" s="175"/>
      <c r="BS48" s="175"/>
      <c r="BT48" s="175"/>
      <c r="BU48" s="175"/>
      <c r="BV48" s="175"/>
      <c r="BW48" s="175"/>
      <c r="BX48" s="175"/>
      <c r="BY48" s="175"/>
      <c r="BZ48" s="175"/>
      <c r="CA48" s="175"/>
      <c r="CB48" s="175"/>
      <c r="CC48" s="175"/>
      <c r="CD48" s="175"/>
      <c r="CE48" s="175"/>
      <c r="CF48" s="175"/>
      <c r="CG48" s="175"/>
      <c r="CH48" s="175"/>
      <c r="CI48" s="175"/>
      <c r="CJ48" s="175"/>
      <c r="CK48" s="174"/>
      <c r="CL48" s="174"/>
      <c r="CM48" s="148"/>
      <c r="CN48" s="148"/>
      <c r="CO48" s="148"/>
      <c r="CP48" s="148"/>
      <c r="CQ48" s="148"/>
      <c r="CR48" s="148"/>
      <c r="CS48" s="148"/>
      <c r="CT48" s="148"/>
      <c r="CU48" s="148"/>
      <c r="CV48" s="148"/>
      <c r="CW48" s="148"/>
      <c r="CX48" s="148"/>
      <c r="CY48" s="148"/>
      <c r="CZ48" s="148"/>
      <c r="DA48" s="148"/>
      <c r="DB48" s="148"/>
      <c r="DC48" s="148"/>
      <c r="DD48" s="148"/>
      <c r="DE48" s="148"/>
      <c r="DF48" s="148"/>
      <c r="DG48" s="148"/>
      <c r="DH48" s="148"/>
      <c r="DI48" s="148"/>
      <c r="DJ48" s="148"/>
      <c r="DK48" s="148"/>
      <c r="DL48" s="148"/>
      <c r="DM48" s="148"/>
      <c r="DN48" s="148"/>
      <c r="DO48" s="148"/>
      <c r="DP48" s="148"/>
      <c r="DQ48" s="148"/>
      <c r="DR48" s="148"/>
      <c r="DS48" s="148"/>
      <c r="DT48" s="148"/>
      <c r="DU48" s="148"/>
      <c r="DV48" s="148"/>
      <c r="DW48" s="148"/>
      <c r="DX48" s="148"/>
      <c r="DY48" s="148"/>
      <c r="DZ48" s="148"/>
      <c r="EA48" s="148"/>
      <c r="EB48" s="148"/>
      <c r="EC48" s="148"/>
      <c r="ED48" s="148"/>
      <c r="EE48" s="148"/>
      <c r="EF48" s="148"/>
      <c r="EG48" s="148"/>
      <c r="EH48" s="148"/>
      <c r="EI48" s="148"/>
      <c r="EJ48" s="148"/>
      <c r="EK48" s="148"/>
      <c r="EL48" s="148"/>
      <c r="EM48" s="148"/>
      <c r="EN48" s="148"/>
      <c r="EO48" s="148"/>
      <c r="EP48" s="148"/>
      <c r="EQ48" s="148"/>
      <c r="ER48" s="148"/>
      <c r="ES48" s="148"/>
      <c r="ET48" s="148"/>
      <c r="EU48" s="148"/>
      <c r="EV48" s="148"/>
      <c r="EW48" s="148"/>
      <c r="EX48" s="148"/>
      <c r="EY48" s="148"/>
      <c r="EZ48" s="148"/>
      <c r="FA48" s="148"/>
      <c r="FB48" s="148"/>
      <c r="FC48" s="148"/>
      <c r="FD48" s="148"/>
      <c r="FE48" s="148"/>
      <c r="FF48" s="148"/>
      <c r="FG48" s="148"/>
      <c r="FH48" s="148"/>
      <c r="FI48" s="148"/>
      <c r="FJ48" s="148"/>
      <c r="FK48" s="148"/>
      <c r="FL48" s="148"/>
      <c r="FM48" s="148"/>
      <c r="FN48" s="148"/>
      <c r="FO48" s="148"/>
      <c r="FP48" s="148"/>
      <c r="FQ48" s="148"/>
      <c r="FR48" s="148"/>
      <c r="FS48" s="148"/>
      <c r="FT48" s="148"/>
      <c r="FU48" s="148"/>
      <c r="FV48" s="148"/>
      <c r="FW48" s="148"/>
      <c r="FX48" s="148"/>
      <c r="FY48" s="148"/>
      <c r="FZ48" s="148"/>
      <c r="GA48" s="148"/>
      <c r="GB48" s="148"/>
      <c r="GC48" s="148"/>
      <c r="GD48" s="148"/>
      <c r="GE48" s="148"/>
      <c r="GF48" s="148"/>
      <c r="GG48" s="148"/>
      <c r="GH48" s="148"/>
      <c r="GI48" s="148"/>
      <c r="GJ48" s="148"/>
      <c r="GK48" s="148"/>
      <c r="GL48" s="148"/>
      <c r="GM48" s="148"/>
      <c r="GN48" s="148"/>
      <c r="GO48" s="148"/>
      <c r="GP48" s="148"/>
      <c r="GQ48" s="148"/>
      <c r="GR48" s="148"/>
      <c r="GS48" s="148"/>
      <c r="GT48" s="148"/>
      <c r="GU48" s="148"/>
      <c r="GV48" s="148"/>
      <c r="GW48" s="148"/>
      <c r="GX48" s="148"/>
      <c r="GY48" s="148"/>
      <c r="GZ48" s="148"/>
      <c r="HA48" s="148"/>
      <c r="HB48" s="148"/>
      <c r="HC48" s="148"/>
      <c r="HD48" s="148"/>
      <c r="HE48" s="148"/>
      <c r="HF48" s="148"/>
      <c r="HG48" s="148"/>
      <c r="HH48" s="148"/>
      <c r="HI48" s="148"/>
      <c r="HJ48" s="148"/>
      <c r="HK48" s="148"/>
      <c r="HL48" s="148"/>
      <c r="HM48" s="148"/>
      <c r="HN48" s="148"/>
      <c r="HO48" s="148"/>
      <c r="HP48" s="148"/>
      <c r="HQ48" s="148"/>
      <c r="HR48" s="148"/>
      <c r="HS48" s="148"/>
      <c r="HT48" s="148"/>
      <c r="HU48" s="148"/>
      <c r="HV48" s="148"/>
      <c r="HW48" s="148"/>
      <c r="HX48" s="148"/>
      <c r="HY48" s="148"/>
      <c r="HZ48" s="148"/>
      <c r="IA48" s="148"/>
      <c r="IB48" s="148"/>
      <c r="IC48" s="148"/>
      <c r="ID48" s="148"/>
      <c r="IE48" s="148"/>
      <c r="IF48" s="148"/>
      <c r="IG48" s="148"/>
      <c r="IH48" s="148"/>
      <c r="II48" s="148"/>
      <c r="IJ48" s="148"/>
      <c r="IK48" s="148"/>
      <c r="IL48" s="148"/>
      <c r="IM48" s="148"/>
      <c r="IN48" s="148"/>
      <c r="IO48" s="148"/>
      <c r="IP48" s="148"/>
      <c r="IQ48" s="148"/>
      <c r="IR48" s="148"/>
      <c r="IS48" s="148"/>
      <c r="IT48" s="148"/>
      <c r="IU48" s="148"/>
      <c r="IV48" s="148"/>
      <c r="IW48" s="148"/>
      <c r="IX48" s="148"/>
      <c r="IY48" s="148"/>
      <c r="IZ48" s="148"/>
      <c r="JA48" s="148"/>
      <c r="JB48" s="148"/>
      <c r="JC48" s="148"/>
      <c r="JD48" s="148"/>
      <c r="JE48" s="148"/>
      <c r="JF48" s="148"/>
      <c r="JG48" s="148"/>
      <c r="JH48" s="148"/>
      <c r="JI48" s="148"/>
      <c r="JJ48" s="148"/>
      <c r="JK48" s="148"/>
      <c r="JL48" s="148"/>
      <c r="JM48" s="148"/>
      <c r="JN48" s="148"/>
      <c r="JO48" s="148"/>
      <c r="JP48" s="148"/>
      <c r="JQ48" s="148"/>
      <c r="JR48" s="148"/>
      <c r="JS48" s="148"/>
      <c r="JT48" s="148"/>
      <c r="JU48" s="148"/>
      <c r="JV48" s="148"/>
      <c r="JW48" s="148"/>
      <c r="JX48" s="148"/>
      <c r="JY48" s="148"/>
      <c r="JZ48" s="148"/>
      <c r="KA48" s="148"/>
      <c r="KB48" s="148"/>
      <c r="KC48" s="148"/>
      <c r="KD48" s="148"/>
      <c r="KE48" s="148"/>
      <c r="KF48" s="148"/>
      <c r="KG48" s="148"/>
      <c r="KH48" s="148"/>
      <c r="KI48" s="148"/>
      <c r="KJ48" s="148"/>
      <c r="KK48" s="148"/>
      <c r="KL48" s="148"/>
      <c r="KM48" s="148"/>
      <c r="KN48" s="148"/>
      <c r="KO48" s="148"/>
      <c r="KP48" s="148"/>
      <c r="KQ48" s="148"/>
      <c r="KR48" s="148"/>
      <c r="KS48" s="148"/>
      <c r="KT48" s="148"/>
      <c r="KU48" s="148"/>
      <c r="KV48" s="148"/>
      <c r="KW48" s="148"/>
      <c r="KX48" s="148"/>
      <c r="KY48" s="148"/>
      <c r="KZ48" s="148"/>
      <c r="LA48" s="148"/>
      <c r="LB48" s="148"/>
      <c r="LC48" s="148"/>
      <c r="LD48" s="148"/>
      <c r="LE48" s="148"/>
      <c r="LF48" s="148"/>
      <c r="LG48" s="148"/>
      <c r="LH48" s="148"/>
      <c r="LI48" s="148"/>
      <c r="LJ48" s="148"/>
      <c r="LK48" s="148"/>
      <c r="LL48" s="148"/>
      <c r="LM48" s="148"/>
      <c r="LN48" s="148"/>
      <c r="LO48" s="148"/>
      <c r="LP48" s="148"/>
      <c r="LQ48" s="148"/>
      <c r="LR48" s="148"/>
      <c r="LS48" s="148"/>
      <c r="LT48" s="148"/>
      <c r="LU48" s="148"/>
      <c r="LV48" s="148"/>
      <c r="LW48" s="148"/>
      <c r="LX48" s="148"/>
      <c r="LY48" s="148"/>
      <c r="LZ48" s="148"/>
      <c r="MA48" s="148"/>
      <c r="MB48" s="148"/>
      <c r="MC48" s="148"/>
      <c r="MD48" s="148"/>
      <c r="ME48" s="148"/>
      <c r="MF48" s="148"/>
      <c r="MG48" s="148"/>
      <c r="MH48" s="148"/>
      <c r="MI48" s="148"/>
      <c r="MJ48" s="148"/>
      <c r="MK48" s="148"/>
      <c r="ML48" s="148"/>
      <c r="MM48" s="148"/>
      <c r="MN48" s="148"/>
      <c r="MO48" s="148"/>
      <c r="MP48" s="148"/>
      <c r="MQ48" s="148"/>
      <c r="MR48" s="148"/>
      <c r="MS48" s="148"/>
      <c r="MT48" s="148"/>
      <c r="MU48" s="148"/>
      <c r="MV48" s="148"/>
      <c r="MW48" s="148"/>
      <c r="MX48" s="148"/>
      <c r="MY48" s="148"/>
      <c r="MZ48" s="148"/>
      <c r="NA48" s="148"/>
      <c r="NB48" s="148"/>
      <c r="NC48" s="148"/>
      <c r="ND48" s="148"/>
      <c r="NE48" s="148"/>
      <c r="NF48" s="148"/>
      <c r="NG48" s="148"/>
      <c r="NH48" s="148"/>
      <c r="NI48" s="148"/>
      <c r="NJ48" s="148"/>
      <c r="NK48" s="148"/>
      <c r="NL48" s="148"/>
      <c r="NM48" s="148"/>
      <c r="NN48" s="148"/>
      <c r="NO48" s="148"/>
      <c r="NP48" s="148"/>
      <c r="NQ48" s="148"/>
      <c r="NR48" s="148"/>
      <c r="NS48" s="148"/>
      <c r="NT48" s="148"/>
      <c r="NU48" s="148"/>
      <c r="NV48" s="148"/>
      <c r="NW48" s="148"/>
      <c r="NX48" s="148"/>
      <c r="NY48" s="148"/>
      <c r="NZ48" s="148"/>
      <c r="OA48" s="148"/>
      <c r="OB48" s="148"/>
      <c r="OC48" s="148"/>
      <c r="OD48" s="148"/>
      <c r="OE48" s="148"/>
      <c r="OF48" s="148"/>
      <c r="OG48" s="148"/>
      <c r="OH48" s="148"/>
      <c r="OI48" s="148"/>
      <c r="OJ48" s="148"/>
      <c r="OK48" s="148"/>
      <c r="OL48" s="148"/>
      <c r="OM48" s="148"/>
      <c r="ON48" s="148"/>
      <c r="OO48" s="148"/>
      <c r="OP48" s="148"/>
      <c r="OQ48" s="148"/>
      <c r="OR48" s="148"/>
      <c r="OS48" s="148"/>
      <c r="OT48" s="148"/>
      <c r="OU48" s="148"/>
      <c r="OV48" s="148"/>
      <c r="OW48" s="148"/>
      <c r="OX48" s="148"/>
      <c r="OY48" s="148"/>
      <c r="OZ48" s="148"/>
      <c r="PA48" s="148"/>
      <c r="PB48" s="148"/>
      <c r="PC48" s="148"/>
      <c r="PD48" s="148"/>
      <c r="PE48" s="148"/>
      <c r="PF48" s="148"/>
      <c r="PG48" s="148"/>
      <c r="PH48" s="148"/>
      <c r="PI48" s="148"/>
      <c r="PJ48" s="148"/>
      <c r="PK48" s="148"/>
      <c r="PL48" s="148"/>
      <c r="PM48" s="148"/>
      <c r="PN48" s="148"/>
      <c r="PO48" s="148"/>
      <c r="PP48" s="148"/>
      <c r="PQ48" s="148"/>
      <c r="PR48" s="148"/>
      <c r="PS48" s="148"/>
      <c r="PT48" s="148"/>
      <c r="PU48" s="148"/>
      <c r="PV48" s="148"/>
      <c r="PW48" s="148"/>
      <c r="PX48" s="148"/>
      <c r="PY48" s="148"/>
      <c r="PZ48" s="148"/>
      <c r="QA48" s="148"/>
      <c r="QB48" s="148"/>
      <c r="QC48" s="148"/>
      <c r="QD48" s="148"/>
      <c r="QE48" s="148"/>
      <c r="QF48" s="148"/>
      <c r="QG48" s="148"/>
      <c r="QH48" s="148"/>
      <c r="QI48" s="148"/>
      <c r="QJ48" s="148"/>
      <c r="QK48" s="148"/>
      <c r="QL48" s="148"/>
      <c r="QM48" s="148"/>
      <c r="QN48" s="148"/>
      <c r="QO48" s="148"/>
      <c r="QP48" s="148"/>
      <c r="QQ48" s="148"/>
      <c r="QR48" s="148"/>
      <c r="QS48" s="148"/>
      <c r="QT48" s="148"/>
      <c r="QU48" s="148"/>
      <c r="QV48" s="148"/>
      <c r="QW48" s="148"/>
      <c r="QX48" s="148"/>
      <c r="QY48" s="148"/>
      <c r="QZ48" s="148"/>
      <c r="RA48" s="148"/>
      <c r="RB48" s="148"/>
      <c r="RC48" s="148"/>
      <c r="RD48" s="148"/>
      <c r="RE48" s="148"/>
      <c r="RF48" s="148"/>
      <c r="RG48" s="148"/>
      <c r="RH48" s="148"/>
      <c r="RI48" s="148"/>
      <c r="RJ48" s="148"/>
      <c r="RK48" s="148"/>
      <c r="RL48" s="148"/>
      <c r="RM48" s="148"/>
      <c r="RN48" s="148"/>
      <c r="RO48" s="148"/>
      <c r="RP48" s="148"/>
      <c r="RQ48" s="148"/>
      <c r="RR48" s="148"/>
      <c r="RS48" s="148"/>
      <c r="RT48" s="148"/>
      <c r="RU48" s="148"/>
      <c r="RV48" s="148"/>
      <c r="RW48" s="148"/>
      <c r="RX48" s="148"/>
      <c r="RY48" s="148"/>
      <c r="RZ48" s="148"/>
      <c r="SA48" s="148"/>
      <c r="SB48" s="148"/>
      <c r="SC48" s="148"/>
      <c r="SD48" s="148"/>
      <c r="SE48" s="148"/>
      <c r="SF48" s="148"/>
      <c r="SG48" s="148"/>
      <c r="SH48" s="148"/>
    </row>
    <row r="49" spans="1:502" s="25" customFormat="1" ht="15" customHeight="1" x14ac:dyDescent="0.2">
      <c r="A49" s="50"/>
      <c r="B49" s="130"/>
      <c r="C49" s="27"/>
      <c r="D49" s="303" t="s">
        <v>235</v>
      </c>
      <c r="E49" s="29">
        <v>1</v>
      </c>
      <c r="F49" s="29">
        <v>1</v>
      </c>
      <c r="G49" s="29">
        <v>1</v>
      </c>
      <c r="H49" s="47">
        <v>1</v>
      </c>
      <c r="I49" s="28">
        <v>0</v>
      </c>
      <c r="J49" s="141"/>
      <c r="K49" s="40"/>
      <c r="L49" s="86"/>
      <c r="M49" s="1819" t="s">
        <v>622</v>
      </c>
      <c r="N49" s="1820"/>
      <c r="O49" s="1820"/>
      <c r="P49" s="1820"/>
      <c r="Q49" s="1820"/>
      <c r="R49" s="1821"/>
      <c r="S49" s="151">
        <v>2.5000000000000001E-2</v>
      </c>
      <c r="T49" s="30">
        <f t="shared" si="4"/>
        <v>0.1</v>
      </c>
      <c r="U49" s="151">
        <v>3.5000000000000003E-2</v>
      </c>
      <c r="V49" s="144"/>
      <c r="W49" s="214"/>
      <c r="X49" s="174"/>
      <c r="Y49" s="174"/>
      <c r="Z49" s="174"/>
      <c r="AA49" s="174"/>
      <c r="AB49" s="174"/>
      <c r="AC49" s="174"/>
      <c r="AD49" s="174"/>
      <c r="AE49" s="174"/>
      <c r="AF49" s="174"/>
      <c r="AG49" s="174"/>
      <c r="AH49" s="174"/>
      <c r="AI49" s="216"/>
      <c r="AJ49" s="174"/>
      <c r="AK49" s="175"/>
      <c r="AL49" s="175"/>
      <c r="AM49" s="175"/>
      <c r="AN49" s="175"/>
      <c r="AO49" s="175"/>
      <c r="AP49" s="175"/>
      <c r="AQ49" s="175"/>
      <c r="AR49" s="175"/>
      <c r="AS49" s="175"/>
      <c r="AT49" s="175"/>
      <c r="AU49" s="175"/>
      <c r="AV49" s="175"/>
      <c r="AW49" s="175"/>
      <c r="AX49" s="175"/>
      <c r="AY49" s="175"/>
      <c r="AZ49" s="175"/>
      <c r="BA49" s="175"/>
      <c r="BB49" s="175"/>
      <c r="BC49" s="175"/>
      <c r="BD49" s="175"/>
      <c r="BE49" s="175"/>
      <c r="BF49" s="175"/>
      <c r="BG49" s="175"/>
      <c r="BH49" s="175"/>
      <c r="BI49" s="175"/>
      <c r="BJ49" s="175"/>
      <c r="BK49" s="175"/>
      <c r="BL49" s="175"/>
      <c r="BM49" s="175"/>
      <c r="BN49" s="175"/>
      <c r="BO49" s="175"/>
      <c r="BP49" s="175"/>
      <c r="BQ49" s="175"/>
      <c r="BR49" s="175"/>
      <c r="BS49" s="175"/>
      <c r="BT49" s="175"/>
      <c r="BU49" s="175"/>
      <c r="BV49" s="175"/>
      <c r="BW49" s="175"/>
      <c r="BX49" s="175"/>
      <c r="BY49" s="175"/>
      <c r="BZ49" s="175"/>
      <c r="CA49" s="175"/>
      <c r="CB49" s="175"/>
      <c r="CC49" s="175"/>
      <c r="CD49" s="175"/>
      <c r="CE49" s="175"/>
      <c r="CF49" s="175"/>
      <c r="CG49" s="175"/>
      <c r="CH49" s="175"/>
      <c r="CI49" s="175"/>
      <c r="CJ49" s="175"/>
      <c r="CK49" s="174"/>
      <c r="CL49" s="174"/>
      <c r="CM49" s="148"/>
      <c r="CN49" s="148"/>
      <c r="CO49" s="148"/>
      <c r="CP49" s="148"/>
      <c r="CQ49" s="148"/>
      <c r="CR49" s="148"/>
      <c r="CS49" s="148"/>
      <c r="CT49" s="148"/>
      <c r="CU49" s="148"/>
      <c r="CV49" s="148"/>
      <c r="CW49" s="148"/>
      <c r="CX49" s="148"/>
      <c r="CY49" s="148"/>
      <c r="CZ49" s="148"/>
      <c r="DA49" s="148"/>
      <c r="DB49" s="148"/>
      <c r="DC49" s="148"/>
      <c r="DD49" s="148"/>
      <c r="DE49" s="148"/>
      <c r="DF49" s="148"/>
      <c r="DG49" s="148"/>
      <c r="DH49" s="148"/>
      <c r="DI49" s="148"/>
      <c r="DJ49" s="148"/>
      <c r="DK49" s="148"/>
      <c r="DL49" s="148"/>
      <c r="DM49" s="148"/>
      <c r="DN49" s="148"/>
      <c r="DO49" s="148"/>
      <c r="DP49" s="148"/>
      <c r="DQ49" s="148"/>
      <c r="DR49" s="148"/>
      <c r="DS49" s="148"/>
      <c r="DT49" s="148"/>
      <c r="DU49" s="148"/>
      <c r="DV49" s="148"/>
      <c r="DW49" s="148"/>
      <c r="DX49" s="148"/>
      <c r="DY49" s="148"/>
      <c r="DZ49" s="148"/>
      <c r="EA49" s="148"/>
      <c r="EB49" s="148"/>
      <c r="EC49" s="148"/>
      <c r="ED49" s="148"/>
      <c r="EE49" s="148"/>
      <c r="EF49" s="148"/>
      <c r="EG49" s="148"/>
      <c r="EH49" s="148"/>
      <c r="EI49" s="148"/>
      <c r="EJ49" s="148"/>
      <c r="EK49" s="148"/>
      <c r="EL49" s="148"/>
      <c r="EM49" s="148"/>
      <c r="EN49" s="148"/>
      <c r="EO49" s="148"/>
      <c r="EP49" s="148"/>
      <c r="EQ49" s="148"/>
      <c r="ER49" s="148"/>
      <c r="ES49" s="148"/>
      <c r="ET49" s="148"/>
      <c r="EU49" s="148"/>
      <c r="EV49" s="148"/>
      <c r="EW49" s="148"/>
      <c r="EX49" s="148"/>
      <c r="EY49" s="148"/>
      <c r="EZ49" s="148"/>
      <c r="FA49" s="148"/>
      <c r="FB49" s="148"/>
      <c r="FC49" s="148"/>
      <c r="FD49" s="148"/>
      <c r="FE49" s="148"/>
      <c r="FF49" s="148"/>
      <c r="FG49" s="148"/>
      <c r="FH49" s="148"/>
      <c r="FI49" s="148"/>
      <c r="FJ49" s="148"/>
      <c r="FK49" s="148"/>
      <c r="FL49" s="148"/>
      <c r="FM49" s="148"/>
      <c r="FN49" s="148"/>
      <c r="FO49" s="148"/>
      <c r="FP49" s="148"/>
      <c r="FQ49" s="148"/>
      <c r="FR49" s="148"/>
      <c r="FS49" s="148"/>
      <c r="FT49" s="148"/>
      <c r="FU49" s="148"/>
      <c r="FV49" s="148"/>
      <c r="FW49" s="148"/>
      <c r="FX49" s="148"/>
      <c r="FY49" s="148"/>
      <c r="FZ49" s="148"/>
      <c r="GA49" s="148"/>
      <c r="GB49" s="148"/>
      <c r="GC49" s="148"/>
      <c r="GD49" s="148"/>
      <c r="GE49" s="148"/>
      <c r="GF49" s="148"/>
      <c r="GG49" s="148"/>
      <c r="GH49" s="148"/>
      <c r="GI49" s="148"/>
      <c r="GJ49" s="148"/>
      <c r="GK49" s="148"/>
      <c r="GL49" s="148"/>
      <c r="GM49" s="148"/>
      <c r="GN49" s="148"/>
      <c r="GO49" s="148"/>
      <c r="GP49" s="148"/>
      <c r="GQ49" s="148"/>
      <c r="GR49" s="148"/>
      <c r="GS49" s="148"/>
      <c r="GT49" s="148"/>
      <c r="GU49" s="148"/>
      <c r="GV49" s="148"/>
      <c r="GW49" s="148"/>
      <c r="GX49" s="148"/>
      <c r="GY49" s="148"/>
      <c r="GZ49" s="148"/>
      <c r="HA49" s="148"/>
      <c r="HB49" s="148"/>
      <c r="HC49" s="148"/>
      <c r="HD49" s="148"/>
      <c r="HE49" s="148"/>
      <c r="HF49" s="148"/>
      <c r="HG49" s="148"/>
      <c r="HH49" s="148"/>
      <c r="HI49" s="148"/>
      <c r="HJ49" s="148"/>
      <c r="HK49" s="148"/>
      <c r="HL49" s="148"/>
      <c r="HM49" s="148"/>
      <c r="HN49" s="148"/>
      <c r="HO49" s="148"/>
      <c r="HP49" s="148"/>
      <c r="HQ49" s="148"/>
      <c r="HR49" s="148"/>
      <c r="HS49" s="148"/>
      <c r="HT49" s="148"/>
      <c r="HU49" s="148"/>
      <c r="HV49" s="148"/>
      <c r="HW49" s="148"/>
      <c r="HX49" s="148"/>
      <c r="HY49" s="148"/>
      <c r="HZ49" s="148"/>
      <c r="IA49" s="148"/>
      <c r="IB49" s="148"/>
      <c r="IC49" s="148"/>
      <c r="ID49" s="148"/>
      <c r="IE49" s="148"/>
      <c r="IF49" s="148"/>
      <c r="IG49" s="148"/>
      <c r="IH49" s="148"/>
      <c r="II49" s="148"/>
      <c r="IJ49" s="148"/>
      <c r="IK49" s="148"/>
      <c r="IL49" s="148"/>
      <c r="IM49" s="148"/>
      <c r="IN49" s="148"/>
      <c r="IO49" s="148"/>
      <c r="IP49" s="148"/>
      <c r="IQ49" s="148"/>
      <c r="IR49" s="148"/>
      <c r="IS49" s="148"/>
      <c r="IT49" s="148"/>
      <c r="IU49" s="148"/>
      <c r="IV49" s="148"/>
      <c r="IW49" s="148"/>
      <c r="IX49" s="148"/>
      <c r="IY49" s="148"/>
      <c r="IZ49" s="148"/>
      <c r="JA49" s="148"/>
      <c r="JB49" s="148"/>
      <c r="JC49" s="148"/>
      <c r="JD49" s="148"/>
      <c r="JE49" s="148"/>
      <c r="JF49" s="148"/>
      <c r="JG49" s="148"/>
      <c r="JH49" s="148"/>
      <c r="JI49" s="148"/>
      <c r="JJ49" s="148"/>
      <c r="JK49" s="148"/>
      <c r="JL49" s="148"/>
      <c r="JM49" s="148"/>
      <c r="JN49" s="148"/>
      <c r="JO49" s="148"/>
      <c r="JP49" s="148"/>
      <c r="JQ49" s="148"/>
      <c r="JR49" s="148"/>
      <c r="JS49" s="148"/>
      <c r="JT49" s="148"/>
      <c r="JU49" s="148"/>
      <c r="JV49" s="148"/>
      <c r="JW49" s="148"/>
      <c r="JX49" s="148"/>
      <c r="JY49" s="148"/>
      <c r="JZ49" s="148"/>
      <c r="KA49" s="148"/>
      <c r="KB49" s="148"/>
      <c r="KC49" s="148"/>
      <c r="KD49" s="148"/>
      <c r="KE49" s="148"/>
      <c r="KF49" s="148"/>
      <c r="KG49" s="148"/>
      <c r="KH49" s="148"/>
      <c r="KI49" s="148"/>
      <c r="KJ49" s="148"/>
      <c r="KK49" s="148"/>
      <c r="KL49" s="148"/>
      <c r="KM49" s="148"/>
      <c r="KN49" s="148"/>
      <c r="KO49" s="148"/>
      <c r="KP49" s="148"/>
      <c r="KQ49" s="148"/>
      <c r="KR49" s="148"/>
      <c r="KS49" s="148"/>
      <c r="KT49" s="148"/>
      <c r="KU49" s="148"/>
      <c r="KV49" s="148"/>
      <c r="KW49" s="148"/>
      <c r="KX49" s="148"/>
      <c r="KY49" s="148"/>
      <c r="KZ49" s="148"/>
      <c r="LA49" s="148"/>
      <c r="LB49" s="148"/>
      <c r="LC49" s="148"/>
      <c r="LD49" s="148"/>
      <c r="LE49" s="148"/>
      <c r="LF49" s="148"/>
      <c r="LG49" s="148"/>
      <c r="LH49" s="148"/>
      <c r="LI49" s="148"/>
      <c r="LJ49" s="148"/>
      <c r="LK49" s="148"/>
      <c r="LL49" s="148"/>
      <c r="LM49" s="148"/>
      <c r="LN49" s="148"/>
      <c r="LO49" s="148"/>
      <c r="LP49" s="148"/>
      <c r="LQ49" s="148"/>
      <c r="LR49" s="148"/>
      <c r="LS49" s="148"/>
      <c r="LT49" s="148"/>
      <c r="LU49" s="148"/>
      <c r="LV49" s="148"/>
      <c r="LW49" s="148"/>
      <c r="LX49" s="148"/>
      <c r="LY49" s="148"/>
      <c r="LZ49" s="148"/>
      <c r="MA49" s="148"/>
      <c r="MB49" s="148"/>
      <c r="MC49" s="148"/>
      <c r="MD49" s="148"/>
      <c r="ME49" s="148"/>
      <c r="MF49" s="148"/>
      <c r="MG49" s="148"/>
      <c r="MH49" s="148"/>
      <c r="MI49" s="148"/>
      <c r="MJ49" s="148"/>
      <c r="MK49" s="148"/>
      <c r="ML49" s="148"/>
      <c r="MM49" s="148"/>
      <c r="MN49" s="148"/>
      <c r="MO49" s="148"/>
      <c r="MP49" s="148"/>
      <c r="MQ49" s="148"/>
      <c r="MR49" s="148"/>
      <c r="MS49" s="148"/>
      <c r="MT49" s="148"/>
      <c r="MU49" s="148"/>
      <c r="MV49" s="148"/>
      <c r="MW49" s="148"/>
      <c r="MX49" s="148"/>
      <c r="MY49" s="148"/>
      <c r="MZ49" s="148"/>
      <c r="NA49" s="148"/>
      <c r="NB49" s="148"/>
      <c r="NC49" s="148"/>
      <c r="ND49" s="148"/>
      <c r="NE49" s="148"/>
      <c r="NF49" s="148"/>
      <c r="NG49" s="148"/>
      <c r="NH49" s="148"/>
      <c r="NI49" s="148"/>
      <c r="NJ49" s="148"/>
      <c r="NK49" s="148"/>
      <c r="NL49" s="148"/>
      <c r="NM49" s="148"/>
      <c r="NN49" s="148"/>
      <c r="NO49" s="148"/>
      <c r="NP49" s="148"/>
      <c r="NQ49" s="148"/>
      <c r="NR49" s="148"/>
      <c r="NS49" s="148"/>
      <c r="NT49" s="148"/>
      <c r="NU49" s="148"/>
      <c r="NV49" s="148"/>
      <c r="NW49" s="148"/>
      <c r="NX49" s="148"/>
      <c r="NY49" s="148"/>
      <c r="NZ49" s="148"/>
      <c r="OA49" s="148"/>
      <c r="OB49" s="148"/>
      <c r="OC49" s="148"/>
      <c r="OD49" s="148"/>
      <c r="OE49" s="148"/>
      <c r="OF49" s="148"/>
      <c r="OG49" s="148"/>
      <c r="OH49" s="148"/>
      <c r="OI49" s="148"/>
      <c r="OJ49" s="148"/>
      <c r="OK49" s="148"/>
      <c r="OL49" s="148"/>
      <c r="OM49" s="148"/>
      <c r="ON49" s="148"/>
      <c r="OO49" s="148"/>
      <c r="OP49" s="148"/>
      <c r="OQ49" s="148"/>
      <c r="OR49" s="148"/>
      <c r="OS49" s="148"/>
      <c r="OT49" s="148"/>
      <c r="OU49" s="148"/>
      <c r="OV49" s="148"/>
      <c r="OW49" s="148"/>
      <c r="OX49" s="148"/>
      <c r="OY49" s="148"/>
      <c r="OZ49" s="148"/>
      <c r="PA49" s="148"/>
      <c r="PB49" s="148"/>
      <c r="PC49" s="148"/>
      <c r="PD49" s="148"/>
      <c r="PE49" s="148"/>
      <c r="PF49" s="148"/>
      <c r="PG49" s="148"/>
      <c r="PH49" s="148"/>
      <c r="PI49" s="148"/>
      <c r="PJ49" s="148"/>
      <c r="PK49" s="148"/>
      <c r="PL49" s="148"/>
      <c r="PM49" s="148"/>
      <c r="PN49" s="148"/>
      <c r="PO49" s="148"/>
      <c r="PP49" s="148"/>
      <c r="PQ49" s="148"/>
      <c r="PR49" s="148"/>
      <c r="PS49" s="148"/>
      <c r="PT49" s="148"/>
      <c r="PU49" s="148"/>
      <c r="PV49" s="148"/>
      <c r="PW49" s="148"/>
      <c r="PX49" s="148"/>
      <c r="PY49" s="148"/>
      <c r="PZ49" s="148"/>
      <c r="QA49" s="148"/>
      <c r="QB49" s="148"/>
      <c r="QC49" s="148"/>
      <c r="QD49" s="148"/>
      <c r="QE49" s="148"/>
      <c r="QF49" s="148"/>
      <c r="QG49" s="148"/>
      <c r="QH49" s="148"/>
      <c r="QI49" s="148"/>
      <c r="QJ49" s="148"/>
      <c r="QK49" s="148"/>
      <c r="QL49" s="148"/>
      <c r="QM49" s="148"/>
      <c r="QN49" s="148"/>
      <c r="QO49" s="148"/>
      <c r="QP49" s="148"/>
      <c r="QQ49" s="148"/>
      <c r="QR49" s="148"/>
      <c r="QS49" s="148"/>
      <c r="QT49" s="148"/>
      <c r="QU49" s="148"/>
      <c r="QV49" s="148"/>
      <c r="QW49" s="148"/>
      <c r="QX49" s="148"/>
      <c r="QY49" s="148"/>
      <c r="QZ49" s="148"/>
      <c r="RA49" s="148"/>
      <c r="RB49" s="148"/>
      <c r="RC49" s="148"/>
      <c r="RD49" s="148"/>
      <c r="RE49" s="148"/>
      <c r="RF49" s="148"/>
      <c r="RG49" s="148"/>
      <c r="RH49" s="148"/>
      <c r="RI49" s="148"/>
      <c r="RJ49" s="148"/>
      <c r="RK49" s="148"/>
      <c r="RL49" s="148"/>
      <c r="RM49" s="148"/>
      <c r="RN49" s="148"/>
      <c r="RO49" s="148"/>
      <c r="RP49" s="148"/>
      <c r="RQ49" s="148"/>
      <c r="RR49" s="148"/>
      <c r="RS49" s="148"/>
      <c r="RT49" s="148"/>
      <c r="RU49" s="148"/>
      <c r="RV49" s="148"/>
      <c r="RW49" s="148"/>
      <c r="RX49" s="148"/>
      <c r="RY49" s="148"/>
      <c r="RZ49" s="148"/>
      <c r="SA49" s="148"/>
      <c r="SB49" s="148"/>
      <c r="SC49" s="148"/>
      <c r="SD49" s="148"/>
      <c r="SE49" s="148"/>
      <c r="SF49" s="148"/>
      <c r="SG49" s="148"/>
      <c r="SH49" s="148"/>
    </row>
    <row r="50" spans="1:502" s="25" customFormat="1" ht="15" customHeight="1" x14ac:dyDescent="0.2">
      <c r="A50" s="50"/>
      <c r="B50" s="130"/>
      <c r="C50" s="1830" t="s">
        <v>653</v>
      </c>
      <c r="D50" s="1830"/>
      <c r="E50" s="1830" t="s">
        <v>210</v>
      </c>
      <c r="F50" s="1830"/>
      <c r="G50" s="1830"/>
      <c r="H50" s="1830"/>
      <c r="I50" s="1830"/>
      <c r="J50" s="141"/>
      <c r="K50" s="40"/>
      <c r="L50" s="1866" t="s">
        <v>623</v>
      </c>
      <c r="M50" s="1867"/>
      <c r="N50" s="1867"/>
      <c r="O50" s="1867"/>
      <c r="P50" s="1867"/>
      <c r="Q50" s="1867"/>
      <c r="R50" s="1867"/>
      <c r="S50" s="1867"/>
      <c r="T50" s="1867"/>
      <c r="U50" s="1868"/>
      <c r="V50" s="144"/>
      <c r="W50" s="214"/>
      <c r="X50" s="174"/>
      <c r="Y50" s="174"/>
      <c r="Z50" s="174"/>
      <c r="AA50" s="174"/>
      <c r="AB50" s="174"/>
      <c r="AC50" s="174"/>
      <c r="AD50" s="174"/>
      <c r="AE50" s="174"/>
      <c r="AF50" s="174"/>
      <c r="AG50" s="174"/>
      <c r="AH50" s="174"/>
      <c r="AI50" s="216"/>
      <c r="AJ50" s="174"/>
      <c r="AK50" s="175"/>
      <c r="AL50" s="175"/>
      <c r="AM50" s="175"/>
      <c r="AN50" s="175"/>
      <c r="AO50" s="175"/>
      <c r="AP50" s="175"/>
      <c r="AQ50" s="175"/>
      <c r="AR50" s="175"/>
      <c r="AS50" s="175"/>
      <c r="AT50" s="175"/>
      <c r="AU50" s="175"/>
      <c r="AV50" s="175"/>
      <c r="AW50" s="175"/>
      <c r="AX50" s="175"/>
      <c r="AY50" s="175"/>
      <c r="AZ50" s="175"/>
      <c r="BA50" s="175"/>
      <c r="BB50" s="175"/>
      <c r="BC50" s="175"/>
      <c r="BD50" s="175"/>
      <c r="BE50" s="175"/>
      <c r="BF50" s="175"/>
      <c r="BG50" s="175"/>
      <c r="BH50" s="175"/>
      <c r="BI50" s="175"/>
      <c r="BJ50" s="175"/>
      <c r="BK50" s="175"/>
      <c r="BL50" s="175"/>
      <c r="BM50" s="175"/>
      <c r="BN50" s="175"/>
      <c r="BO50" s="175"/>
      <c r="BP50" s="175"/>
      <c r="BQ50" s="175"/>
      <c r="BR50" s="175"/>
      <c r="BS50" s="175"/>
      <c r="BT50" s="175"/>
      <c r="BU50" s="175"/>
      <c r="BV50" s="175"/>
      <c r="BW50" s="175"/>
      <c r="BX50" s="175"/>
      <c r="BY50" s="175"/>
      <c r="BZ50" s="175"/>
      <c r="CA50" s="175"/>
      <c r="CB50" s="175"/>
      <c r="CC50" s="175"/>
      <c r="CD50" s="175"/>
      <c r="CE50" s="175"/>
      <c r="CF50" s="175"/>
      <c r="CG50" s="175"/>
      <c r="CH50" s="175"/>
      <c r="CI50" s="175"/>
      <c r="CJ50" s="175"/>
      <c r="CK50" s="174"/>
      <c r="CL50" s="174"/>
      <c r="CM50" s="148"/>
      <c r="CN50" s="148"/>
      <c r="CO50" s="148"/>
      <c r="CP50" s="148"/>
      <c r="CQ50" s="148"/>
      <c r="CR50" s="148"/>
      <c r="CS50" s="148"/>
      <c r="CT50" s="148"/>
      <c r="CU50" s="148"/>
      <c r="CV50" s="148"/>
      <c r="CW50" s="148"/>
      <c r="CX50" s="148"/>
      <c r="CY50" s="148"/>
      <c r="CZ50" s="148"/>
      <c r="DA50" s="148"/>
      <c r="DB50" s="148"/>
      <c r="DC50" s="148"/>
      <c r="DD50" s="148"/>
      <c r="DE50" s="148"/>
      <c r="DF50" s="148"/>
      <c r="DG50" s="148"/>
      <c r="DH50" s="148"/>
      <c r="DI50" s="148"/>
      <c r="DJ50" s="148"/>
      <c r="DK50" s="148"/>
      <c r="DL50" s="148"/>
      <c r="DM50" s="148"/>
      <c r="DN50" s="148"/>
      <c r="DO50" s="148"/>
      <c r="DP50" s="148"/>
      <c r="DQ50" s="148"/>
      <c r="DR50" s="148"/>
      <c r="DS50" s="148"/>
      <c r="DT50" s="148"/>
      <c r="DU50" s="148"/>
      <c r="DV50" s="148"/>
      <c r="DW50" s="148"/>
      <c r="DX50" s="148"/>
      <c r="DY50" s="148"/>
      <c r="DZ50" s="148"/>
      <c r="EA50" s="148"/>
      <c r="EB50" s="148"/>
      <c r="EC50" s="148"/>
      <c r="ED50" s="148"/>
      <c r="EE50" s="148"/>
      <c r="EF50" s="148"/>
      <c r="EG50" s="148"/>
      <c r="EH50" s="148"/>
      <c r="EI50" s="148"/>
      <c r="EJ50" s="148"/>
      <c r="EK50" s="148"/>
      <c r="EL50" s="148"/>
      <c r="EM50" s="148"/>
      <c r="EN50" s="148"/>
      <c r="EO50" s="148"/>
      <c r="EP50" s="148"/>
      <c r="EQ50" s="148"/>
      <c r="ER50" s="148"/>
      <c r="ES50" s="148"/>
      <c r="ET50" s="148"/>
      <c r="EU50" s="148"/>
      <c r="EV50" s="148"/>
      <c r="EW50" s="148"/>
      <c r="EX50" s="148"/>
      <c r="EY50" s="148"/>
      <c r="EZ50" s="148"/>
      <c r="FA50" s="148"/>
      <c r="FB50" s="148"/>
      <c r="FC50" s="148"/>
      <c r="FD50" s="148"/>
      <c r="FE50" s="148"/>
      <c r="FF50" s="148"/>
      <c r="FG50" s="148"/>
      <c r="FH50" s="148"/>
      <c r="FI50" s="148"/>
      <c r="FJ50" s="148"/>
      <c r="FK50" s="148"/>
      <c r="FL50" s="148"/>
      <c r="FM50" s="148"/>
      <c r="FN50" s="148"/>
      <c r="FO50" s="148"/>
      <c r="FP50" s="148"/>
      <c r="FQ50" s="148"/>
      <c r="FR50" s="148"/>
      <c r="FS50" s="148"/>
      <c r="FT50" s="148"/>
      <c r="FU50" s="148"/>
      <c r="FV50" s="148"/>
      <c r="FW50" s="148"/>
      <c r="FX50" s="148"/>
      <c r="FY50" s="148"/>
      <c r="FZ50" s="148"/>
      <c r="GA50" s="148"/>
      <c r="GB50" s="148"/>
      <c r="GC50" s="148"/>
      <c r="GD50" s="148"/>
      <c r="GE50" s="148"/>
      <c r="GF50" s="148"/>
      <c r="GG50" s="148"/>
      <c r="GH50" s="148"/>
      <c r="GI50" s="148"/>
      <c r="GJ50" s="148"/>
      <c r="GK50" s="148"/>
      <c r="GL50" s="148"/>
      <c r="GM50" s="148"/>
      <c r="GN50" s="148"/>
      <c r="GO50" s="148"/>
      <c r="GP50" s="148"/>
      <c r="GQ50" s="148"/>
      <c r="GR50" s="148"/>
      <c r="GS50" s="148"/>
      <c r="GT50" s="148"/>
      <c r="GU50" s="148"/>
      <c r="GV50" s="148"/>
      <c r="GW50" s="148"/>
      <c r="GX50" s="148"/>
      <c r="GY50" s="148"/>
      <c r="GZ50" s="148"/>
      <c r="HA50" s="148"/>
      <c r="HB50" s="148"/>
      <c r="HC50" s="148"/>
      <c r="HD50" s="148"/>
      <c r="HE50" s="148"/>
      <c r="HF50" s="148"/>
      <c r="HG50" s="148"/>
      <c r="HH50" s="148"/>
      <c r="HI50" s="148"/>
      <c r="HJ50" s="148"/>
      <c r="HK50" s="148"/>
      <c r="HL50" s="148"/>
      <c r="HM50" s="148"/>
      <c r="HN50" s="148"/>
      <c r="HO50" s="148"/>
      <c r="HP50" s="148"/>
      <c r="HQ50" s="148"/>
      <c r="HR50" s="148"/>
      <c r="HS50" s="148"/>
      <c r="HT50" s="148"/>
      <c r="HU50" s="148"/>
      <c r="HV50" s="148"/>
      <c r="HW50" s="148"/>
      <c r="HX50" s="148"/>
      <c r="HY50" s="148"/>
      <c r="HZ50" s="148"/>
      <c r="IA50" s="148"/>
      <c r="IB50" s="148"/>
      <c r="IC50" s="148"/>
      <c r="ID50" s="148"/>
      <c r="IE50" s="148"/>
      <c r="IF50" s="148"/>
      <c r="IG50" s="148"/>
      <c r="IH50" s="148"/>
      <c r="II50" s="148"/>
      <c r="IJ50" s="148"/>
      <c r="IK50" s="148"/>
      <c r="IL50" s="148"/>
      <c r="IM50" s="148"/>
      <c r="IN50" s="148"/>
      <c r="IO50" s="148"/>
      <c r="IP50" s="148"/>
      <c r="IQ50" s="148"/>
      <c r="IR50" s="148"/>
      <c r="IS50" s="148"/>
      <c r="IT50" s="148"/>
      <c r="IU50" s="148"/>
      <c r="IV50" s="148"/>
      <c r="IW50" s="148"/>
      <c r="IX50" s="148"/>
      <c r="IY50" s="148"/>
      <c r="IZ50" s="148"/>
      <c r="JA50" s="148"/>
      <c r="JB50" s="148"/>
      <c r="JC50" s="148"/>
      <c r="JD50" s="148"/>
      <c r="JE50" s="148"/>
      <c r="JF50" s="148"/>
      <c r="JG50" s="148"/>
      <c r="JH50" s="148"/>
      <c r="JI50" s="148"/>
      <c r="JJ50" s="148"/>
      <c r="JK50" s="148"/>
      <c r="JL50" s="148"/>
      <c r="JM50" s="148"/>
      <c r="JN50" s="148"/>
      <c r="JO50" s="148"/>
      <c r="JP50" s="148"/>
      <c r="JQ50" s="148"/>
      <c r="JR50" s="148"/>
      <c r="JS50" s="148"/>
      <c r="JT50" s="148"/>
      <c r="JU50" s="148"/>
      <c r="JV50" s="148"/>
      <c r="JW50" s="148"/>
      <c r="JX50" s="148"/>
      <c r="JY50" s="148"/>
      <c r="JZ50" s="148"/>
      <c r="KA50" s="148"/>
      <c r="KB50" s="148"/>
      <c r="KC50" s="148"/>
      <c r="KD50" s="148"/>
      <c r="KE50" s="148"/>
      <c r="KF50" s="148"/>
      <c r="KG50" s="148"/>
      <c r="KH50" s="148"/>
      <c r="KI50" s="148"/>
      <c r="KJ50" s="148"/>
      <c r="KK50" s="148"/>
      <c r="KL50" s="148"/>
      <c r="KM50" s="148"/>
      <c r="KN50" s="148"/>
      <c r="KO50" s="148"/>
      <c r="KP50" s="148"/>
      <c r="KQ50" s="148"/>
      <c r="KR50" s="148"/>
      <c r="KS50" s="148"/>
      <c r="KT50" s="148"/>
      <c r="KU50" s="148"/>
      <c r="KV50" s="148"/>
      <c r="KW50" s="148"/>
      <c r="KX50" s="148"/>
      <c r="KY50" s="148"/>
      <c r="KZ50" s="148"/>
      <c r="LA50" s="148"/>
      <c r="LB50" s="148"/>
      <c r="LC50" s="148"/>
      <c r="LD50" s="148"/>
      <c r="LE50" s="148"/>
      <c r="LF50" s="148"/>
      <c r="LG50" s="148"/>
      <c r="LH50" s="148"/>
      <c r="LI50" s="148"/>
      <c r="LJ50" s="148"/>
      <c r="LK50" s="148"/>
      <c r="LL50" s="148"/>
      <c r="LM50" s="148"/>
      <c r="LN50" s="148"/>
      <c r="LO50" s="148"/>
      <c r="LP50" s="148"/>
      <c r="LQ50" s="148"/>
      <c r="LR50" s="148"/>
      <c r="LS50" s="148"/>
      <c r="LT50" s="148"/>
      <c r="LU50" s="148"/>
      <c r="LV50" s="148"/>
      <c r="LW50" s="148"/>
      <c r="LX50" s="148"/>
      <c r="LY50" s="148"/>
      <c r="LZ50" s="148"/>
      <c r="MA50" s="148"/>
      <c r="MB50" s="148"/>
      <c r="MC50" s="148"/>
      <c r="MD50" s="148"/>
      <c r="ME50" s="148"/>
      <c r="MF50" s="148"/>
      <c r="MG50" s="148"/>
      <c r="MH50" s="148"/>
      <c r="MI50" s="148"/>
      <c r="MJ50" s="148"/>
      <c r="MK50" s="148"/>
      <c r="ML50" s="148"/>
      <c r="MM50" s="148"/>
      <c r="MN50" s="148"/>
      <c r="MO50" s="148"/>
      <c r="MP50" s="148"/>
      <c r="MQ50" s="148"/>
      <c r="MR50" s="148"/>
      <c r="MS50" s="148"/>
      <c r="MT50" s="148"/>
      <c r="MU50" s="148"/>
      <c r="MV50" s="148"/>
      <c r="MW50" s="148"/>
      <c r="MX50" s="148"/>
      <c r="MY50" s="148"/>
      <c r="MZ50" s="148"/>
      <c r="NA50" s="148"/>
      <c r="NB50" s="148"/>
      <c r="NC50" s="148"/>
      <c r="ND50" s="148"/>
      <c r="NE50" s="148"/>
      <c r="NF50" s="148"/>
      <c r="NG50" s="148"/>
      <c r="NH50" s="148"/>
      <c r="NI50" s="148"/>
      <c r="NJ50" s="148"/>
      <c r="NK50" s="148"/>
      <c r="NL50" s="148"/>
      <c r="NM50" s="148"/>
      <c r="NN50" s="148"/>
      <c r="NO50" s="148"/>
      <c r="NP50" s="148"/>
      <c r="NQ50" s="148"/>
      <c r="NR50" s="148"/>
      <c r="NS50" s="148"/>
      <c r="NT50" s="148"/>
      <c r="NU50" s="148"/>
      <c r="NV50" s="148"/>
      <c r="NW50" s="148"/>
      <c r="NX50" s="148"/>
      <c r="NY50" s="148"/>
      <c r="NZ50" s="148"/>
      <c r="OA50" s="148"/>
      <c r="OB50" s="148"/>
      <c r="OC50" s="148"/>
      <c r="OD50" s="148"/>
      <c r="OE50" s="148"/>
      <c r="OF50" s="148"/>
      <c r="OG50" s="148"/>
      <c r="OH50" s="148"/>
      <c r="OI50" s="148"/>
      <c r="OJ50" s="148"/>
      <c r="OK50" s="148"/>
      <c r="OL50" s="148"/>
      <c r="OM50" s="148"/>
      <c r="ON50" s="148"/>
      <c r="OO50" s="148"/>
      <c r="OP50" s="148"/>
      <c r="OQ50" s="148"/>
      <c r="OR50" s="148"/>
      <c r="OS50" s="148"/>
      <c r="OT50" s="148"/>
      <c r="OU50" s="148"/>
      <c r="OV50" s="148"/>
      <c r="OW50" s="148"/>
      <c r="OX50" s="148"/>
      <c r="OY50" s="148"/>
      <c r="OZ50" s="148"/>
      <c r="PA50" s="148"/>
      <c r="PB50" s="148"/>
      <c r="PC50" s="148"/>
      <c r="PD50" s="148"/>
      <c r="PE50" s="148"/>
      <c r="PF50" s="148"/>
      <c r="PG50" s="148"/>
      <c r="PH50" s="148"/>
      <c r="PI50" s="148"/>
      <c r="PJ50" s="148"/>
      <c r="PK50" s="148"/>
      <c r="PL50" s="148"/>
      <c r="PM50" s="148"/>
      <c r="PN50" s="148"/>
      <c r="PO50" s="148"/>
      <c r="PP50" s="148"/>
      <c r="PQ50" s="148"/>
      <c r="PR50" s="148"/>
      <c r="PS50" s="148"/>
      <c r="PT50" s="148"/>
      <c r="PU50" s="148"/>
      <c r="PV50" s="148"/>
      <c r="PW50" s="148"/>
      <c r="PX50" s="148"/>
      <c r="PY50" s="148"/>
      <c r="PZ50" s="148"/>
      <c r="QA50" s="148"/>
      <c r="QB50" s="148"/>
      <c r="QC50" s="148"/>
      <c r="QD50" s="148"/>
      <c r="QE50" s="148"/>
      <c r="QF50" s="148"/>
      <c r="QG50" s="148"/>
      <c r="QH50" s="148"/>
      <c r="QI50" s="148"/>
      <c r="QJ50" s="148"/>
      <c r="QK50" s="148"/>
      <c r="QL50" s="148"/>
      <c r="QM50" s="148"/>
      <c r="QN50" s="148"/>
      <c r="QO50" s="148"/>
      <c r="QP50" s="148"/>
      <c r="QQ50" s="148"/>
      <c r="QR50" s="148"/>
      <c r="QS50" s="148"/>
      <c r="QT50" s="148"/>
      <c r="QU50" s="148"/>
      <c r="QV50" s="148"/>
      <c r="QW50" s="148"/>
      <c r="QX50" s="148"/>
      <c r="QY50" s="148"/>
      <c r="QZ50" s="148"/>
      <c r="RA50" s="148"/>
      <c r="RB50" s="148"/>
      <c r="RC50" s="148"/>
      <c r="RD50" s="148"/>
      <c r="RE50" s="148"/>
      <c r="RF50" s="148"/>
      <c r="RG50" s="148"/>
      <c r="RH50" s="148"/>
      <c r="RI50" s="148"/>
      <c r="RJ50" s="148"/>
      <c r="RK50" s="148"/>
      <c r="RL50" s="148"/>
      <c r="RM50" s="148"/>
      <c r="RN50" s="148"/>
      <c r="RO50" s="148"/>
      <c r="RP50" s="148"/>
      <c r="RQ50" s="148"/>
      <c r="RR50" s="148"/>
      <c r="RS50" s="148"/>
      <c r="RT50" s="148"/>
      <c r="RU50" s="148"/>
      <c r="RV50" s="148"/>
      <c r="RW50" s="148"/>
      <c r="RX50" s="148"/>
      <c r="RY50" s="148"/>
      <c r="RZ50" s="148"/>
      <c r="SA50" s="148"/>
      <c r="SB50" s="148"/>
      <c r="SC50" s="148"/>
      <c r="SD50" s="148"/>
      <c r="SE50" s="148"/>
      <c r="SF50" s="148"/>
      <c r="SG50" s="148"/>
      <c r="SH50" s="148"/>
    </row>
    <row r="51" spans="1:502" s="25" customFormat="1" ht="15" customHeight="1" x14ac:dyDescent="0.2">
      <c r="A51" s="50"/>
      <c r="B51" s="130"/>
      <c r="C51" s="27"/>
      <c r="D51" s="304" t="s">
        <v>654</v>
      </c>
      <c r="E51" s="28">
        <v>1</v>
      </c>
      <c r="F51" s="28">
        <v>1</v>
      </c>
      <c r="G51" s="28">
        <v>1</v>
      </c>
      <c r="H51" s="227">
        <v>1</v>
      </c>
      <c r="I51" s="28">
        <v>0</v>
      </c>
      <c r="J51" s="141"/>
      <c r="K51" s="40"/>
      <c r="L51" s="86"/>
      <c r="M51" s="1819" t="s">
        <v>624</v>
      </c>
      <c r="N51" s="1820"/>
      <c r="O51" s="1820"/>
      <c r="P51" s="1820"/>
      <c r="Q51" s="1820"/>
      <c r="R51" s="1821"/>
      <c r="S51" s="30">
        <v>2.5000000000000001E-2</v>
      </c>
      <c r="T51" s="30">
        <f t="shared" ref="T51:T56" si="5">S51*4</f>
        <v>0.1</v>
      </c>
      <c r="U51" s="30">
        <v>0.05</v>
      </c>
      <c r="V51" s="144"/>
      <c r="W51" s="214"/>
      <c r="X51" s="174"/>
      <c r="Y51" s="174"/>
      <c r="Z51" s="174"/>
      <c r="AA51" s="174"/>
      <c r="AB51" s="174"/>
      <c r="AC51" s="174"/>
      <c r="AD51" s="174"/>
      <c r="AE51" s="174"/>
      <c r="AF51" s="174"/>
      <c r="AG51" s="174"/>
      <c r="AH51" s="174"/>
      <c r="AI51" s="216"/>
      <c r="AJ51" s="174"/>
      <c r="AK51" s="175"/>
      <c r="AL51" s="175"/>
      <c r="AM51" s="175"/>
      <c r="AN51" s="175"/>
      <c r="AO51" s="175"/>
      <c r="AP51" s="175"/>
      <c r="AQ51" s="175"/>
      <c r="AR51" s="175"/>
      <c r="AS51" s="175"/>
      <c r="AT51" s="175"/>
      <c r="AU51" s="175"/>
      <c r="AV51" s="175"/>
      <c r="AW51" s="175"/>
      <c r="AX51" s="175"/>
      <c r="AY51" s="175"/>
      <c r="AZ51" s="175"/>
      <c r="BA51" s="175"/>
      <c r="BB51" s="175"/>
      <c r="BC51" s="175"/>
      <c r="BD51" s="175"/>
      <c r="BE51" s="175"/>
      <c r="BF51" s="175"/>
      <c r="BG51" s="175"/>
      <c r="BH51" s="175"/>
      <c r="BI51" s="175"/>
      <c r="BJ51" s="175"/>
      <c r="BK51" s="175"/>
      <c r="BL51" s="175"/>
      <c r="BM51" s="175"/>
      <c r="BN51" s="175"/>
      <c r="BO51" s="175"/>
      <c r="BP51" s="175"/>
      <c r="BQ51" s="175"/>
      <c r="BR51" s="175"/>
      <c r="BS51" s="175"/>
      <c r="BT51" s="175"/>
      <c r="BU51" s="175"/>
      <c r="BV51" s="175"/>
      <c r="BW51" s="175"/>
      <c r="BX51" s="175"/>
      <c r="BY51" s="175"/>
      <c r="BZ51" s="175"/>
      <c r="CA51" s="175"/>
      <c r="CB51" s="175"/>
      <c r="CC51" s="175"/>
      <c r="CD51" s="175"/>
      <c r="CE51" s="175"/>
      <c r="CF51" s="175"/>
      <c r="CG51" s="175"/>
      <c r="CH51" s="175"/>
      <c r="CI51" s="175"/>
      <c r="CJ51" s="175"/>
      <c r="CK51" s="174"/>
      <c r="CL51" s="174"/>
      <c r="CM51" s="148"/>
      <c r="CN51" s="148"/>
      <c r="CO51" s="148"/>
      <c r="CP51" s="148"/>
      <c r="CQ51" s="148"/>
      <c r="CR51" s="148"/>
      <c r="CS51" s="148"/>
      <c r="CT51" s="148"/>
      <c r="CU51" s="148"/>
      <c r="CV51" s="148"/>
      <c r="CW51" s="148"/>
      <c r="CX51" s="148"/>
      <c r="CY51" s="148"/>
      <c r="CZ51" s="148"/>
      <c r="DA51" s="148"/>
      <c r="DB51" s="148"/>
      <c r="DC51" s="148"/>
      <c r="DD51" s="148"/>
      <c r="DE51" s="148"/>
      <c r="DF51" s="148"/>
      <c r="DG51" s="148"/>
      <c r="DH51" s="148"/>
      <c r="DI51" s="148"/>
      <c r="DJ51" s="148"/>
      <c r="DK51" s="148"/>
      <c r="DL51" s="148"/>
      <c r="DM51" s="148"/>
      <c r="DN51" s="148"/>
      <c r="DO51" s="148"/>
      <c r="DP51" s="148"/>
      <c r="DQ51" s="148"/>
      <c r="DR51" s="148"/>
      <c r="DS51" s="148"/>
      <c r="DT51" s="148"/>
      <c r="DU51" s="148"/>
      <c r="DV51" s="148"/>
      <c r="DW51" s="148"/>
      <c r="DX51" s="148"/>
      <c r="DY51" s="148"/>
      <c r="DZ51" s="148"/>
      <c r="EA51" s="148"/>
      <c r="EB51" s="148"/>
      <c r="EC51" s="148"/>
      <c r="ED51" s="148"/>
      <c r="EE51" s="148"/>
      <c r="EF51" s="148"/>
      <c r="EG51" s="148"/>
      <c r="EH51" s="148"/>
      <c r="EI51" s="148"/>
      <c r="EJ51" s="148"/>
      <c r="EK51" s="148"/>
      <c r="EL51" s="148"/>
      <c r="EM51" s="148"/>
      <c r="EN51" s="148"/>
      <c r="EO51" s="148"/>
      <c r="EP51" s="148"/>
      <c r="EQ51" s="148"/>
      <c r="ER51" s="148"/>
      <c r="ES51" s="148"/>
      <c r="ET51" s="148"/>
      <c r="EU51" s="148"/>
      <c r="EV51" s="148"/>
      <c r="EW51" s="148"/>
      <c r="EX51" s="148"/>
      <c r="EY51" s="148"/>
      <c r="EZ51" s="148"/>
      <c r="FA51" s="148"/>
      <c r="FB51" s="148"/>
      <c r="FC51" s="148"/>
      <c r="FD51" s="148"/>
      <c r="FE51" s="148"/>
      <c r="FF51" s="148"/>
      <c r="FG51" s="148"/>
      <c r="FH51" s="148"/>
      <c r="FI51" s="148"/>
      <c r="FJ51" s="148"/>
      <c r="FK51" s="148"/>
      <c r="FL51" s="148"/>
      <c r="FM51" s="148"/>
      <c r="FN51" s="148"/>
      <c r="FO51" s="148"/>
      <c r="FP51" s="148"/>
      <c r="FQ51" s="148"/>
      <c r="FR51" s="148"/>
      <c r="FS51" s="148"/>
      <c r="FT51" s="148"/>
      <c r="FU51" s="148"/>
      <c r="FV51" s="148"/>
      <c r="FW51" s="148"/>
      <c r="FX51" s="148"/>
      <c r="FY51" s="148"/>
      <c r="FZ51" s="148"/>
      <c r="GA51" s="148"/>
      <c r="GB51" s="148"/>
      <c r="GC51" s="148"/>
      <c r="GD51" s="148"/>
      <c r="GE51" s="148"/>
      <c r="GF51" s="148"/>
      <c r="GG51" s="148"/>
      <c r="GH51" s="148"/>
      <c r="GI51" s="148"/>
      <c r="GJ51" s="148"/>
      <c r="GK51" s="148"/>
      <c r="GL51" s="148"/>
      <c r="GM51" s="148"/>
      <c r="GN51" s="148"/>
      <c r="GO51" s="148"/>
      <c r="GP51" s="148"/>
      <c r="GQ51" s="148"/>
      <c r="GR51" s="148"/>
      <c r="GS51" s="148"/>
      <c r="GT51" s="148"/>
      <c r="GU51" s="148"/>
      <c r="GV51" s="148"/>
      <c r="GW51" s="148"/>
      <c r="GX51" s="148"/>
      <c r="GY51" s="148"/>
      <c r="GZ51" s="148"/>
      <c r="HA51" s="148"/>
      <c r="HB51" s="148"/>
      <c r="HC51" s="148"/>
      <c r="HD51" s="148"/>
      <c r="HE51" s="148"/>
      <c r="HF51" s="148"/>
      <c r="HG51" s="148"/>
      <c r="HH51" s="148"/>
      <c r="HI51" s="148"/>
      <c r="HJ51" s="148"/>
      <c r="HK51" s="148"/>
      <c r="HL51" s="148"/>
      <c r="HM51" s="148"/>
      <c r="HN51" s="148"/>
      <c r="HO51" s="148"/>
      <c r="HP51" s="148"/>
      <c r="HQ51" s="148"/>
      <c r="HR51" s="148"/>
      <c r="HS51" s="148"/>
      <c r="HT51" s="148"/>
      <c r="HU51" s="148"/>
      <c r="HV51" s="148"/>
      <c r="HW51" s="148"/>
      <c r="HX51" s="148"/>
      <c r="HY51" s="148"/>
      <c r="HZ51" s="148"/>
      <c r="IA51" s="148"/>
      <c r="IB51" s="148"/>
      <c r="IC51" s="148"/>
      <c r="ID51" s="148"/>
      <c r="IE51" s="148"/>
      <c r="IF51" s="148"/>
      <c r="IG51" s="148"/>
      <c r="IH51" s="148"/>
      <c r="II51" s="148"/>
      <c r="IJ51" s="148"/>
      <c r="IK51" s="148"/>
      <c r="IL51" s="148"/>
      <c r="IM51" s="148"/>
      <c r="IN51" s="148"/>
      <c r="IO51" s="148"/>
      <c r="IP51" s="148"/>
      <c r="IQ51" s="148"/>
      <c r="IR51" s="148"/>
      <c r="IS51" s="148"/>
      <c r="IT51" s="148"/>
      <c r="IU51" s="148"/>
      <c r="IV51" s="148"/>
      <c r="IW51" s="148"/>
      <c r="IX51" s="148"/>
      <c r="IY51" s="148"/>
      <c r="IZ51" s="148"/>
      <c r="JA51" s="148"/>
      <c r="JB51" s="148"/>
      <c r="JC51" s="148"/>
      <c r="JD51" s="148"/>
      <c r="JE51" s="148"/>
      <c r="JF51" s="148"/>
      <c r="JG51" s="148"/>
      <c r="JH51" s="148"/>
      <c r="JI51" s="148"/>
      <c r="JJ51" s="148"/>
      <c r="JK51" s="148"/>
      <c r="JL51" s="148"/>
      <c r="JM51" s="148"/>
      <c r="JN51" s="148"/>
      <c r="JO51" s="148"/>
      <c r="JP51" s="148"/>
      <c r="JQ51" s="148"/>
      <c r="JR51" s="148"/>
      <c r="JS51" s="148"/>
      <c r="JT51" s="148"/>
      <c r="JU51" s="148"/>
      <c r="JV51" s="148"/>
      <c r="JW51" s="148"/>
      <c r="JX51" s="148"/>
      <c r="JY51" s="148"/>
      <c r="JZ51" s="148"/>
      <c r="KA51" s="148"/>
      <c r="KB51" s="148"/>
      <c r="KC51" s="148"/>
      <c r="KD51" s="148"/>
      <c r="KE51" s="148"/>
      <c r="KF51" s="148"/>
      <c r="KG51" s="148"/>
      <c r="KH51" s="148"/>
      <c r="KI51" s="148"/>
      <c r="KJ51" s="148"/>
      <c r="KK51" s="148"/>
      <c r="KL51" s="148"/>
      <c r="KM51" s="148"/>
      <c r="KN51" s="148"/>
      <c r="KO51" s="148"/>
      <c r="KP51" s="148"/>
      <c r="KQ51" s="148"/>
      <c r="KR51" s="148"/>
      <c r="KS51" s="148"/>
      <c r="KT51" s="148"/>
      <c r="KU51" s="148"/>
      <c r="KV51" s="148"/>
      <c r="KW51" s="148"/>
      <c r="KX51" s="148"/>
      <c r="KY51" s="148"/>
      <c r="KZ51" s="148"/>
      <c r="LA51" s="148"/>
      <c r="LB51" s="148"/>
      <c r="LC51" s="148"/>
      <c r="LD51" s="148"/>
      <c r="LE51" s="148"/>
      <c r="LF51" s="148"/>
      <c r="LG51" s="148"/>
      <c r="LH51" s="148"/>
      <c r="LI51" s="148"/>
      <c r="LJ51" s="148"/>
      <c r="LK51" s="148"/>
      <c r="LL51" s="148"/>
      <c r="LM51" s="148"/>
      <c r="LN51" s="148"/>
      <c r="LO51" s="148"/>
      <c r="LP51" s="148"/>
      <c r="LQ51" s="148"/>
      <c r="LR51" s="148"/>
      <c r="LS51" s="148"/>
      <c r="LT51" s="148"/>
      <c r="LU51" s="148"/>
      <c r="LV51" s="148"/>
      <c r="LW51" s="148"/>
      <c r="LX51" s="148"/>
      <c r="LY51" s="148"/>
      <c r="LZ51" s="148"/>
      <c r="MA51" s="148"/>
      <c r="MB51" s="148"/>
      <c r="MC51" s="148"/>
      <c r="MD51" s="148"/>
      <c r="ME51" s="148"/>
      <c r="MF51" s="148"/>
      <c r="MG51" s="148"/>
      <c r="MH51" s="148"/>
      <c r="MI51" s="148"/>
      <c r="MJ51" s="148"/>
      <c r="MK51" s="148"/>
      <c r="ML51" s="148"/>
      <c r="MM51" s="148"/>
      <c r="MN51" s="148"/>
      <c r="MO51" s="148"/>
      <c r="MP51" s="148"/>
      <c r="MQ51" s="148"/>
      <c r="MR51" s="148"/>
      <c r="MS51" s="148"/>
      <c r="MT51" s="148"/>
      <c r="MU51" s="148"/>
      <c r="MV51" s="148"/>
      <c r="MW51" s="148"/>
      <c r="MX51" s="148"/>
      <c r="MY51" s="148"/>
      <c r="MZ51" s="148"/>
      <c r="NA51" s="148"/>
      <c r="NB51" s="148"/>
      <c r="NC51" s="148"/>
      <c r="ND51" s="148"/>
      <c r="NE51" s="148"/>
      <c r="NF51" s="148"/>
      <c r="NG51" s="148"/>
      <c r="NH51" s="148"/>
      <c r="NI51" s="148"/>
      <c r="NJ51" s="148"/>
      <c r="NK51" s="148"/>
      <c r="NL51" s="148"/>
      <c r="NM51" s="148"/>
      <c r="NN51" s="148"/>
      <c r="NO51" s="148"/>
      <c r="NP51" s="148"/>
      <c r="NQ51" s="148"/>
      <c r="NR51" s="148"/>
      <c r="NS51" s="148"/>
      <c r="NT51" s="148"/>
      <c r="NU51" s="148"/>
      <c r="NV51" s="148"/>
      <c r="NW51" s="148"/>
      <c r="NX51" s="148"/>
      <c r="NY51" s="148"/>
      <c r="NZ51" s="148"/>
      <c r="OA51" s="148"/>
      <c r="OB51" s="148"/>
      <c r="OC51" s="148"/>
      <c r="OD51" s="148"/>
      <c r="OE51" s="148"/>
      <c r="OF51" s="148"/>
      <c r="OG51" s="148"/>
      <c r="OH51" s="148"/>
      <c r="OI51" s="148"/>
      <c r="OJ51" s="148"/>
      <c r="OK51" s="148"/>
      <c r="OL51" s="148"/>
      <c r="OM51" s="148"/>
      <c r="ON51" s="148"/>
      <c r="OO51" s="148"/>
      <c r="OP51" s="148"/>
      <c r="OQ51" s="148"/>
      <c r="OR51" s="148"/>
      <c r="OS51" s="148"/>
      <c r="OT51" s="148"/>
      <c r="OU51" s="148"/>
      <c r="OV51" s="148"/>
      <c r="OW51" s="148"/>
      <c r="OX51" s="148"/>
      <c r="OY51" s="148"/>
      <c r="OZ51" s="148"/>
      <c r="PA51" s="148"/>
      <c r="PB51" s="148"/>
      <c r="PC51" s="148"/>
      <c r="PD51" s="148"/>
      <c r="PE51" s="148"/>
      <c r="PF51" s="148"/>
      <c r="PG51" s="148"/>
      <c r="PH51" s="148"/>
      <c r="PI51" s="148"/>
      <c r="PJ51" s="148"/>
      <c r="PK51" s="148"/>
      <c r="PL51" s="148"/>
      <c r="PM51" s="148"/>
      <c r="PN51" s="148"/>
      <c r="PO51" s="148"/>
      <c r="PP51" s="148"/>
      <c r="PQ51" s="148"/>
      <c r="PR51" s="148"/>
      <c r="PS51" s="148"/>
      <c r="PT51" s="148"/>
      <c r="PU51" s="148"/>
      <c r="PV51" s="148"/>
      <c r="PW51" s="148"/>
      <c r="PX51" s="148"/>
      <c r="PY51" s="148"/>
      <c r="PZ51" s="148"/>
      <c r="QA51" s="148"/>
      <c r="QB51" s="148"/>
      <c r="QC51" s="148"/>
      <c r="QD51" s="148"/>
      <c r="QE51" s="148"/>
      <c r="QF51" s="148"/>
      <c r="QG51" s="148"/>
      <c r="QH51" s="148"/>
      <c r="QI51" s="148"/>
      <c r="QJ51" s="148"/>
      <c r="QK51" s="148"/>
      <c r="QL51" s="148"/>
      <c r="QM51" s="148"/>
      <c r="QN51" s="148"/>
      <c r="QO51" s="148"/>
      <c r="QP51" s="148"/>
      <c r="QQ51" s="148"/>
      <c r="QR51" s="148"/>
      <c r="QS51" s="148"/>
      <c r="QT51" s="148"/>
      <c r="QU51" s="148"/>
      <c r="QV51" s="148"/>
      <c r="QW51" s="148"/>
      <c r="QX51" s="148"/>
      <c r="QY51" s="148"/>
      <c r="QZ51" s="148"/>
      <c r="RA51" s="148"/>
      <c r="RB51" s="148"/>
      <c r="RC51" s="148"/>
      <c r="RD51" s="148"/>
      <c r="RE51" s="148"/>
      <c r="RF51" s="148"/>
      <c r="RG51" s="148"/>
      <c r="RH51" s="148"/>
      <c r="RI51" s="148"/>
      <c r="RJ51" s="148"/>
      <c r="RK51" s="148"/>
      <c r="RL51" s="148"/>
      <c r="RM51" s="148"/>
      <c r="RN51" s="148"/>
      <c r="RO51" s="148"/>
      <c r="RP51" s="148"/>
      <c r="RQ51" s="148"/>
      <c r="RR51" s="148"/>
      <c r="RS51" s="148"/>
      <c r="RT51" s="148"/>
      <c r="RU51" s="148"/>
      <c r="RV51" s="148"/>
      <c r="RW51" s="148"/>
      <c r="RX51" s="148"/>
      <c r="RY51" s="148"/>
      <c r="RZ51" s="148"/>
      <c r="SA51" s="148"/>
      <c r="SB51" s="148"/>
      <c r="SC51" s="148"/>
      <c r="SD51" s="148"/>
      <c r="SE51" s="148"/>
      <c r="SF51" s="148"/>
      <c r="SG51" s="148"/>
      <c r="SH51" s="148"/>
    </row>
    <row r="52" spans="1:502" s="25" customFormat="1" ht="15" customHeight="1" x14ac:dyDescent="0.2">
      <c r="A52" s="50"/>
      <c r="B52" s="130"/>
      <c r="C52" s="27"/>
      <c r="D52" s="303" t="s">
        <v>665</v>
      </c>
      <c r="E52" s="152">
        <v>1</v>
      </c>
      <c r="F52" s="152">
        <v>1</v>
      </c>
      <c r="G52" s="152">
        <v>1</v>
      </c>
      <c r="H52" s="153">
        <v>1</v>
      </c>
      <c r="I52" s="29">
        <v>0</v>
      </c>
      <c r="J52" s="141"/>
      <c r="K52" s="40"/>
      <c r="L52" s="86"/>
      <c r="M52" s="1819" t="s">
        <v>625</v>
      </c>
      <c r="N52" s="1820"/>
      <c r="O52" s="1820"/>
      <c r="P52" s="1820"/>
      <c r="Q52" s="1820"/>
      <c r="R52" s="1821"/>
      <c r="S52" s="30">
        <v>2.5000000000000001E-2</v>
      </c>
      <c r="T52" s="30">
        <f t="shared" si="5"/>
        <v>0.1</v>
      </c>
      <c r="U52" s="30">
        <v>0.05</v>
      </c>
      <c r="V52" s="144"/>
      <c r="W52" s="214"/>
      <c r="X52" s="174"/>
      <c r="Y52" s="174"/>
      <c r="Z52" s="174"/>
      <c r="AA52" s="174"/>
      <c r="AB52" s="174"/>
      <c r="AC52" s="174"/>
      <c r="AD52" s="174"/>
      <c r="AE52" s="174"/>
      <c r="AF52" s="174"/>
      <c r="AG52" s="174"/>
      <c r="AH52" s="174"/>
      <c r="AI52" s="216"/>
      <c r="AJ52" s="174"/>
      <c r="AK52" s="175"/>
      <c r="AL52" s="175"/>
      <c r="AM52" s="175"/>
      <c r="AN52" s="175"/>
      <c r="AO52" s="175"/>
      <c r="AP52" s="175"/>
      <c r="AQ52" s="175"/>
      <c r="AR52" s="175"/>
      <c r="AS52" s="175"/>
      <c r="AT52" s="175"/>
      <c r="AU52" s="175"/>
      <c r="AV52" s="175"/>
      <c r="AW52" s="175"/>
      <c r="AX52" s="175"/>
      <c r="AY52" s="175"/>
      <c r="AZ52" s="175"/>
      <c r="BA52" s="175"/>
      <c r="BB52" s="175"/>
      <c r="BC52" s="175"/>
      <c r="BD52" s="175"/>
      <c r="BE52" s="175"/>
      <c r="BF52" s="175"/>
      <c r="BG52" s="175"/>
      <c r="BH52" s="175"/>
      <c r="BI52" s="175"/>
      <c r="BJ52" s="175"/>
      <c r="BK52" s="175"/>
      <c r="BL52" s="175"/>
      <c r="BM52" s="175"/>
      <c r="BN52" s="175"/>
      <c r="BO52" s="175"/>
      <c r="BP52" s="175"/>
      <c r="BQ52" s="175"/>
      <c r="BR52" s="175"/>
      <c r="BS52" s="175"/>
      <c r="BT52" s="175"/>
      <c r="BU52" s="175"/>
      <c r="BV52" s="175"/>
      <c r="BW52" s="175"/>
      <c r="BX52" s="175"/>
      <c r="BY52" s="175"/>
      <c r="BZ52" s="175"/>
      <c r="CA52" s="175"/>
      <c r="CB52" s="175"/>
      <c r="CC52" s="175"/>
      <c r="CD52" s="175"/>
      <c r="CE52" s="175"/>
      <c r="CF52" s="175"/>
      <c r="CG52" s="175"/>
      <c r="CH52" s="175"/>
      <c r="CI52" s="175"/>
      <c r="CJ52" s="175"/>
      <c r="CK52" s="174"/>
      <c r="CL52" s="174"/>
      <c r="CM52" s="148"/>
      <c r="CN52" s="148"/>
      <c r="CO52" s="148"/>
      <c r="CP52" s="148"/>
      <c r="CQ52" s="148"/>
      <c r="CR52" s="148"/>
      <c r="CS52" s="148"/>
      <c r="CT52" s="148"/>
      <c r="CU52" s="148"/>
      <c r="CV52" s="148"/>
      <c r="CW52" s="148"/>
      <c r="CX52" s="148"/>
      <c r="CY52" s="148"/>
      <c r="CZ52" s="148"/>
      <c r="DA52" s="148"/>
      <c r="DB52" s="148"/>
      <c r="DC52" s="148"/>
      <c r="DD52" s="148"/>
      <c r="DE52" s="148"/>
      <c r="DF52" s="148"/>
      <c r="DG52" s="148"/>
      <c r="DH52" s="148"/>
      <c r="DI52" s="148"/>
      <c r="DJ52" s="148"/>
      <c r="DK52" s="148"/>
      <c r="DL52" s="148"/>
      <c r="DM52" s="148"/>
      <c r="DN52" s="148"/>
      <c r="DO52" s="148"/>
      <c r="DP52" s="148"/>
      <c r="DQ52" s="148"/>
      <c r="DR52" s="148"/>
      <c r="DS52" s="148"/>
      <c r="DT52" s="148"/>
      <c r="DU52" s="148"/>
      <c r="DV52" s="148"/>
      <c r="DW52" s="148"/>
      <c r="DX52" s="148"/>
      <c r="DY52" s="148"/>
      <c r="DZ52" s="148"/>
      <c r="EA52" s="148"/>
      <c r="EB52" s="148"/>
      <c r="EC52" s="148"/>
      <c r="ED52" s="148"/>
      <c r="EE52" s="148"/>
      <c r="EF52" s="148"/>
      <c r="EG52" s="148"/>
      <c r="EH52" s="148"/>
      <c r="EI52" s="148"/>
      <c r="EJ52" s="148"/>
      <c r="EK52" s="148"/>
      <c r="EL52" s="148"/>
      <c r="EM52" s="148"/>
      <c r="EN52" s="148"/>
      <c r="EO52" s="148"/>
      <c r="EP52" s="148"/>
      <c r="EQ52" s="148"/>
      <c r="ER52" s="148"/>
      <c r="ES52" s="148"/>
      <c r="ET52" s="148"/>
      <c r="EU52" s="148"/>
      <c r="EV52" s="148"/>
      <c r="EW52" s="148"/>
      <c r="EX52" s="148"/>
      <c r="EY52" s="148"/>
      <c r="EZ52" s="148"/>
      <c r="FA52" s="148"/>
      <c r="FB52" s="148"/>
      <c r="FC52" s="148"/>
      <c r="FD52" s="148"/>
      <c r="FE52" s="148"/>
      <c r="FF52" s="148"/>
      <c r="FG52" s="148"/>
      <c r="FH52" s="148"/>
      <c r="FI52" s="148"/>
      <c r="FJ52" s="148"/>
      <c r="FK52" s="148"/>
      <c r="FL52" s="148"/>
      <c r="FM52" s="148"/>
      <c r="FN52" s="148"/>
      <c r="FO52" s="148"/>
      <c r="FP52" s="148"/>
      <c r="FQ52" s="148"/>
      <c r="FR52" s="148"/>
      <c r="FS52" s="148"/>
      <c r="FT52" s="148"/>
      <c r="FU52" s="148"/>
      <c r="FV52" s="148"/>
      <c r="FW52" s="148"/>
      <c r="FX52" s="148"/>
      <c r="FY52" s="148"/>
      <c r="FZ52" s="148"/>
      <c r="GA52" s="148"/>
      <c r="GB52" s="148"/>
      <c r="GC52" s="148"/>
      <c r="GD52" s="148"/>
      <c r="GE52" s="148"/>
      <c r="GF52" s="148"/>
      <c r="GG52" s="148"/>
      <c r="GH52" s="148"/>
      <c r="GI52" s="148"/>
      <c r="GJ52" s="148"/>
      <c r="GK52" s="148"/>
      <c r="GL52" s="148"/>
      <c r="GM52" s="148"/>
      <c r="GN52" s="148"/>
      <c r="GO52" s="148"/>
      <c r="GP52" s="148"/>
      <c r="GQ52" s="148"/>
      <c r="GR52" s="148"/>
      <c r="GS52" s="148"/>
      <c r="GT52" s="148"/>
      <c r="GU52" s="148"/>
      <c r="GV52" s="148"/>
      <c r="GW52" s="148"/>
      <c r="GX52" s="148"/>
      <c r="GY52" s="148"/>
      <c r="GZ52" s="148"/>
      <c r="HA52" s="148"/>
      <c r="HB52" s="148"/>
      <c r="HC52" s="148"/>
      <c r="HD52" s="148"/>
      <c r="HE52" s="148"/>
      <c r="HF52" s="148"/>
      <c r="HG52" s="148"/>
      <c r="HH52" s="148"/>
      <c r="HI52" s="148"/>
      <c r="HJ52" s="148"/>
      <c r="HK52" s="148"/>
      <c r="HL52" s="148"/>
      <c r="HM52" s="148"/>
      <c r="HN52" s="148"/>
      <c r="HO52" s="148"/>
      <c r="HP52" s="148"/>
      <c r="HQ52" s="148"/>
      <c r="HR52" s="148"/>
      <c r="HS52" s="148"/>
      <c r="HT52" s="148"/>
      <c r="HU52" s="148"/>
      <c r="HV52" s="148"/>
      <c r="HW52" s="148"/>
      <c r="HX52" s="148"/>
      <c r="HY52" s="148"/>
      <c r="HZ52" s="148"/>
      <c r="IA52" s="148"/>
      <c r="IB52" s="148"/>
      <c r="IC52" s="148"/>
      <c r="ID52" s="148"/>
      <c r="IE52" s="148"/>
      <c r="IF52" s="148"/>
      <c r="IG52" s="148"/>
      <c r="IH52" s="148"/>
      <c r="II52" s="148"/>
      <c r="IJ52" s="148"/>
      <c r="IK52" s="148"/>
      <c r="IL52" s="148"/>
      <c r="IM52" s="148"/>
      <c r="IN52" s="148"/>
      <c r="IO52" s="148"/>
      <c r="IP52" s="148"/>
      <c r="IQ52" s="148"/>
      <c r="IR52" s="148"/>
      <c r="IS52" s="148"/>
      <c r="IT52" s="148"/>
      <c r="IU52" s="148"/>
      <c r="IV52" s="148"/>
      <c r="IW52" s="148"/>
      <c r="IX52" s="148"/>
      <c r="IY52" s="148"/>
      <c r="IZ52" s="148"/>
      <c r="JA52" s="148"/>
      <c r="JB52" s="148"/>
      <c r="JC52" s="148"/>
      <c r="JD52" s="148"/>
      <c r="JE52" s="148"/>
      <c r="JF52" s="148"/>
      <c r="JG52" s="148"/>
      <c r="JH52" s="148"/>
      <c r="JI52" s="148"/>
      <c r="JJ52" s="148"/>
      <c r="JK52" s="148"/>
      <c r="JL52" s="148"/>
      <c r="JM52" s="148"/>
      <c r="JN52" s="148"/>
      <c r="JO52" s="148"/>
      <c r="JP52" s="148"/>
      <c r="JQ52" s="148"/>
      <c r="JR52" s="148"/>
      <c r="JS52" s="148"/>
      <c r="JT52" s="148"/>
      <c r="JU52" s="148"/>
      <c r="JV52" s="148"/>
      <c r="JW52" s="148"/>
      <c r="JX52" s="148"/>
      <c r="JY52" s="148"/>
      <c r="JZ52" s="148"/>
      <c r="KA52" s="148"/>
      <c r="KB52" s="148"/>
      <c r="KC52" s="148"/>
      <c r="KD52" s="148"/>
      <c r="KE52" s="148"/>
      <c r="KF52" s="148"/>
      <c r="KG52" s="148"/>
      <c r="KH52" s="148"/>
      <c r="KI52" s="148"/>
      <c r="KJ52" s="148"/>
      <c r="KK52" s="148"/>
      <c r="KL52" s="148"/>
      <c r="KM52" s="148"/>
      <c r="KN52" s="148"/>
      <c r="KO52" s="148"/>
      <c r="KP52" s="148"/>
      <c r="KQ52" s="148"/>
      <c r="KR52" s="148"/>
      <c r="KS52" s="148"/>
      <c r="KT52" s="148"/>
      <c r="KU52" s="148"/>
      <c r="KV52" s="148"/>
      <c r="KW52" s="148"/>
      <c r="KX52" s="148"/>
      <c r="KY52" s="148"/>
      <c r="KZ52" s="148"/>
      <c r="LA52" s="148"/>
      <c r="LB52" s="148"/>
      <c r="LC52" s="148"/>
      <c r="LD52" s="148"/>
      <c r="LE52" s="148"/>
      <c r="LF52" s="148"/>
      <c r="LG52" s="148"/>
      <c r="LH52" s="148"/>
      <c r="LI52" s="148"/>
      <c r="LJ52" s="148"/>
      <c r="LK52" s="148"/>
      <c r="LL52" s="148"/>
      <c r="LM52" s="148"/>
      <c r="LN52" s="148"/>
      <c r="LO52" s="148"/>
      <c r="LP52" s="148"/>
      <c r="LQ52" s="148"/>
      <c r="LR52" s="148"/>
      <c r="LS52" s="148"/>
      <c r="LT52" s="148"/>
      <c r="LU52" s="148"/>
      <c r="LV52" s="148"/>
      <c r="LW52" s="148"/>
      <c r="LX52" s="148"/>
      <c r="LY52" s="148"/>
      <c r="LZ52" s="148"/>
      <c r="MA52" s="148"/>
      <c r="MB52" s="148"/>
      <c r="MC52" s="148"/>
      <c r="MD52" s="148"/>
      <c r="ME52" s="148"/>
      <c r="MF52" s="148"/>
      <c r="MG52" s="148"/>
      <c r="MH52" s="148"/>
      <c r="MI52" s="148"/>
      <c r="MJ52" s="148"/>
      <c r="MK52" s="148"/>
      <c r="ML52" s="148"/>
      <c r="MM52" s="148"/>
      <c r="MN52" s="148"/>
      <c r="MO52" s="148"/>
      <c r="MP52" s="148"/>
      <c r="MQ52" s="148"/>
      <c r="MR52" s="148"/>
      <c r="MS52" s="148"/>
      <c r="MT52" s="148"/>
      <c r="MU52" s="148"/>
      <c r="MV52" s="148"/>
      <c r="MW52" s="148"/>
      <c r="MX52" s="148"/>
      <c r="MY52" s="148"/>
      <c r="MZ52" s="148"/>
      <c r="NA52" s="148"/>
      <c r="NB52" s="148"/>
      <c r="NC52" s="148"/>
      <c r="ND52" s="148"/>
      <c r="NE52" s="148"/>
      <c r="NF52" s="148"/>
      <c r="NG52" s="148"/>
      <c r="NH52" s="148"/>
      <c r="NI52" s="148"/>
      <c r="NJ52" s="148"/>
      <c r="NK52" s="148"/>
      <c r="NL52" s="148"/>
      <c r="NM52" s="148"/>
      <c r="NN52" s="148"/>
      <c r="NO52" s="148"/>
      <c r="NP52" s="148"/>
      <c r="NQ52" s="148"/>
      <c r="NR52" s="148"/>
      <c r="NS52" s="148"/>
      <c r="NT52" s="148"/>
      <c r="NU52" s="148"/>
      <c r="NV52" s="148"/>
      <c r="NW52" s="148"/>
      <c r="NX52" s="148"/>
      <c r="NY52" s="148"/>
      <c r="NZ52" s="148"/>
      <c r="OA52" s="148"/>
      <c r="OB52" s="148"/>
      <c r="OC52" s="148"/>
      <c r="OD52" s="148"/>
      <c r="OE52" s="148"/>
      <c r="OF52" s="148"/>
      <c r="OG52" s="148"/>
      <c r="OH52" s="148"/>
      <c r="OI52" s="148"/>
      <c r="OJ52" s="148"/>
      <c r="OK52" s="148"/>
      <c r="OL52" s="148"/>
      <c r="OM52" s="148"/>
      <c r="ON52" s="148"/>
      <c r="OO52" s="148"/>
      <c r="OP52" s="148"/>
      <c r="OQ52" s="148"/>
      <c r="OR52" s="148"/>
      <c r="OS52" s="148"/>
      <c r="OT52" s="148"/>
      <c r="OU52" s="148"/>
      <c r="OV52" s="148"/>
      <c r="OW52" s="148"/>
      <c r="OX52" s="148"/>
      <c r="OY52" s="148"/>
      <c r="OZ52" s="148"/>
      <c r="PA52" s="148"/>
      <c r="PB52" s="148"/>
      <c r="PC52" s="148"/>
      <c r="PD52" s="148"/>
      <c r="PE52" s="148"/>
      <c r="PF52" s="148"/>
      <c r="PG52" s="148"/>
      <c r="PH52" s="148"/>
      <c r="PI52" s="148"/>
      <c r="PJ52" s="148"/>
      <c r="PK52" s="148"/>
      <c r="PL52" s="148"/>
      <c r="PM52" s="148"/>
      <c r="PN52" s="148"/>
      <c r="PO52" s="148"/>
      <c r="PP52" s="148"/>
      <c r="PQ52" s="148"/>
      <c r="PR52" s="148"/>
      <c r="PS52" s="148"/>
      <c r="PT52" s="148"/>
      <c r="PU52" s="148"/>
      <c r="PV52" s="148"/>
      <c r="PW52" s="148"/>
      <c r="PX52" s="148"/>
      <c r="PY52" s="148"/>
      <c r="PZ52" s="148"/>
      <c r="QA52" s="148"/>
      <c r="QB52" s="148"/>
      <c r="QC52" s="148"/>
      <c r="QD52" s="148"/>
      <c r="QE52" s="148"/>
      <c r="QF52" s="148"/>
      <c r="QG52" s="148"/>
      <c r="QH52" s="148"/>
      <c r="QI52" s="148"/>
      <c r="QJ52" s="148"/>
      <c r="QK52" s="148"/>
      <c r="QL52" s="148"/>
      <c r="QM52" s="148"/>
      <c r="QN52" s="148"/>
      <c r="QO52" s="148"/>
      <c r="QP52" s="148"/>
      <c r="QQ52" s="148"/>
      <c r="QR52" s="148"/>
      <c r="QS52" s="148"/>
      <c r="QT52" s="148"/>
      <c r="QU52" s="148"/>
      <c r="QV52" s="148"/>
      <c r="QW52" s="148"/>
      <c r="QX52" s="148"/>
      <c r="QY52" s="148"/>
      <c r="QZ52" s="148"/>
      <c r="RA52" s="148"/>
      <c r="RB52" s="148"/>
      <c r="RC52" s="148"/>
      <c r="RD52" s="148"/>
      <c r="RE52" s="148"/>
      <c r="RF52" s="148"/>
      <c r="RG52" s="148"/>
      <c r="RH52" s="148"/>
      <c r="RI52" s="148"/>
      <c r="RJ52" s="148"/>
      <c r="RK52" s="148"/>
      <c r="RL52" s="148"/>
      <c r="RM52" s="148"/>
      <c r="RN52" s="148"/>
      <c r="RO52" s="148"/>
      <c r="RP52" s="148"/>
      <c r="RQ52" s="148"/>
      <c r="RR52" s="148"/>
      <c r="RS52" s="148"/>
      <c r="RT52" s="148"/>
      <c r="RU52" s="148"/>
      <c r="RV52" s="148"/>
      <c r="RW52" s="148"/>
      <c r="RX52" s="148"/>
      <c r="RY52" s="148"/>
      <c r="RZ52" s="148"/>
      <c r="SA52" s="148"/>
      <c r="SB52" s="148"/>
      <c r="SC52" s="148"/>
      <c r="SD52" s="148"/>
      <c r="SE52" s="148"/>
      <c r="SF52" s="148"/>
      <c r="SG52" s="148"/>
      <c r="SH52" s="148"/>
    </row>
    <row r="53" spans="1:502" s="25" customFormat="1" ht="15" customHeight="1" x14ac:dyDescent="0.2">
      <c r="A53" s="50"/>
      <c r="B53" s="130"/>
      <c r="C53" s="1830" t="s">
        <v>656</v>
      </c>
      <c r="D53" s="1830"/>
      <c r="E53" s="1830"/>
      <c r="F53" s="1830"/>
      <c r="G53" s="1830"/>
      <c r="H53" s="1830"/>
      <c r="I53" s="1830"/>
      <c r="J53" s="141"/>
      <c r="K53" s="40"/>
      <c r="L53" s="86"/>
      <c r="M53" s="1819" t="s">
        <v>626</v>
      </c>
      <c r="N53" s="1820"/>
      <c r="O53" s="1820"/>
      <c r="P53" s="1820"/>
      <c r="Q53" s="1820"/>
      <c r="R53" s="1821"/>
      <c r="S53" s="30">
        <v>2.5000000000000001E-2</v>
      </c>
      <c r="T53" s="30">
        <f t="shared" si="5"/>
        <v>0.1</v>
      </c>
      <c r="U53" s="30">
        <v>0.05</v>
      </c>
      <c r="V53" s="144"/>
      <c r="W53" s="214"/>
      <c r="X53" s="174"/>
      <c r="Y53" s="174"/>
      <c r="Z53" s="174"/>
      <c r="AA53" s="174"/>
      <c r="AB53" s="174"/>
      <c r="AC53" s="174"/>
      <c r="AD53" s="174"/>
      <c r="AE53" s="174"/>
      <c r="AF53" s="174"/>
      <c r="AG53" s="174"/>
      <c r="AH53" s="174"/>
      <c r="AI53" s="216"/>
      <c r="AJ53" s="174"/>
      <c r="AK53" s="175"/>
      <c r="AL53" s="175"/>
      <c r="AM53" s="175"/>
      <c r="AN53" s="175"/>
      <c r="AO53" s="175"/>
      <c r="AP53" s="175"/>
      <c r="AQ53" s="175"/>
      <c r="AR53" s="175"/>
      <c r="AS53" s="175"/>
      <c r="AT53" s="175"/>
      <c r="AU53" s="175"/>
      <c r="AV53" s="175"/>
      <c r="AW53" s="175"/>
      <c r="AX53" s="175"/>
      <c r="AY53" s="175"/>
      <c r="AZ53" s="175"/>
      <c r="BA53" s="175"/>
      <c r="BB53" s="175"/>
      <c r="BC53" s="175"/>
      <c r="BD53" s="175"/>
      <c r="BE53" s="175"/>
      <c r="BF53" s="175"/>
      <c r="BG53" s="175"/>
      <c r="BH53" s="175"/>
      <c r="BI53" s="175"/>
      <c r="BJ53" s="175"/>
      <c r="BK53" s="175"/>
      <c r="BL53" s="175"/>
      <c r="BM53" s="175"/>
      <c r="BN53" s="175"/>
      <c r="BO53" s="175"/>
      <c r="BP53" s="175"/>
      <c r="BQ53" s="175"/>
      <c r="BR53" s="175"/>
      <c r="BS53" s="175"/>
      <c r="BT53" s="175"/>
      <c r="BU53" s="175"/>
      <c r="BV53" s="175"/>
      <c r="BW53" s="175"/>
      <c r="BX53" s="175"/>
      <c r="BY53" s="175"/>
      <c r="BZ53" s="175"/>
      <c r="CA53" s="175"/>
      <c r="CB53" s="175"/>
      <c r="CC53" s="175"/>
      <c r="CD53" s="175"/>
      <c r="CE53" s="175"/>
      <c r="CF53" s="175"/>
      <c r="CG53" s="175"/>
      <c r="CH53" s="175"/>
      <c r="CI53" s="175"/>
      <c r="CJ53" s="175"/>
      <c r="CK53" s="174"/>
      <c r="CL53" s="174"/>
      <c r="CM53" s="148"/>
      <c r="CN53" s="148"/>
      <c r="CO53" s="148"/>
      <c r="CP53" s="148"/>
      <c r="CQ53" s="148"/>
      <c r="CR53" s="148"/>
      <c r="CS53" s="148"/>
      <c r="CT53" s="148"/>
      <c r="CU53" s="148"/>
      <c r="CV53" s="148"/>
      <c r="CW53" s="148"/>
      <c r="CX53" s="148"/>
      <c r="CY53" s="148"/>
      <c r="CZ53" s="148"/>
      <c r="DA53" s="148"/>
      <c r="DB53" s="148"/>
      <c r="DC53" s="148"/>
      <c r="DD53" s="148"/>
      <c r="DE53" s="148"/>
      <c r="DF53" s="148"/>
      <c r="DG53" s="148"/>
      <c r="DH53" s="148"/>
      <c r="DI53" s="148"/>
      <c r="DJ53" s="148"/>
      <c r="DK53" s="148"/>
      <c r="DL53" s="148"/>
      <c r="DM53" s="148"/>
      <c r="DN53" s="148"/>
      <c r="DO53" s="148"/>
      <c r="DP53" s="148"/>
      <c r="DQ53" s="148"/>
      <c r="DR53" s="148"/>
      <c r="DS53" s="148"/>
      <c r="DT53" s="148"/>
      <c r="DU53" s="148"/>
      <c r="DV53" s="148"/>
      <c r="DW53" s="148"/>
      <c r="DX53" s="148"/>
      <c r="DY53" s="148"/>
      <c r="DZ53" s="148"/>
      <c r="EA53" s="148"/>
      <c r="EB53" s="148"/>
      <c r="EC53" s="148"/>
      <c r="ED53" s="148"/>
      <c r="EE53" s="148"/>
      <c r="EF53" s="148"/>
      <c r="EG53" s="148"/>
      <c r="EH53" s="148"/>
      <c r="EI53" s="148"/>
      <c r="EJ53" s="148"/>
      <c r="EK53" s="148"/>
      <c r="EL53" s="148"/>
      <c r="EM53" s="148"/>
      <c r="EN53" s="148"/>
      <c r="EO53" s="148"/>
      <c r="EP53" s="148"/>
      <c r="EQ53" s="148"/>
      <c r="ER53" s="148"/>
      <c r="ES53" s="148"/>
      <c r="ET53" s="148"/>
      <c r="EU53" s="148"/>
      <c r="EV53" s="148"/>
      <c r="EW53" s="148"/>
      <c r="EX53" s="148"/>
      <c r="EY53" s="148"/>
      <c r="EZ53" s="148"/>
      <c r="FA53" s="148"/>
      <c r="FB53" s="148"/>
      <c r="FC53" s="148"/>
      <c r="FD53" s="148"/>
      <c r="FE53" s="148"/>
      <c r="FF53" s="148"/>
      <c r="FG53" s="148"/>
      <c r="FH53" s="148"/>
      <c r="FI53" s="148"/>
      <c r="FJ53" s="148"/>
      <c r="FK53" s="148"/>
      <c r="FL53" s="148"/>
      <c r="FM53" s="148"/>
      <c r="FN53" s="148"/>
      <c r="FO53" s="148"/>
      <c r="FP53" s="148"/>
      <c r="FQ53" s="148"/>
      <c r="FR53" s="148"/>
      <c r="FS53" s="148"/>
      <c r="FT53" s="148"/>
      <c r="FU53" s="148"/>
      <c r="FV53" s="148"/>
      <c r="FW53" s="148"/>
      <c r="FX53" s="148"/>
      <c r="FY53" s="148"/>
      <c r="FZ53" s="148"/>
      <c r="GA53" s="148"/>
      <c r="GB53" s="148"/>
      <c r="GC53" s="148"/>
      <c r="GD53" s="148"/>
      <c r="GE53" s="148"/>
      <c r="GF53" s="148"/>
      <c r="GG53" s="148"/>
      <c r="GH53" s="148"/>
      <c r="GI53" s="148"/>
      <c r="GJ53" s="148"/>
      <c r="GK53" s="148"/>
      <c r="GL53" s="148"/>
      <c r="GM53" s="148"/>
      <c r="GN53" s="148"/>
      <c r="GO53" s="148"/>
      <c r="GP53" s="148"/>
      <c r="GQ53" s="148"/>
      <c r="GR53" s="148"/>
      <c r="GS53" s="148"/>
      <c r="GT53" s="148"/>
      <c r="GU53" s="148"/>
      <c r="GV53" s="148"/>
      <c r="GW53" s="148"/>
      <c r="GX53" s="148"/>
      <c r="GY53" s="148"/>
      <c r="GZ53" s="148"/>
      <c r="HA53" s="148"/>
      <c r="HB53" s="148"/>
      <c r="HC53" s="148"/>
      <c r="HD53" s="148"/>
      <c r="HE53" s="148"/>
      <c r="HF53" s="148"/>
      <c r="HG53" s="148"/>
      <c r="HH53" s="148"/>
      <c r="HI53" s="148"/>
      <c r="HJ53" s="148"/>
      <c r="HK53" s="148"/>
      <c r="HL53" s="148"/>
      <c r="HM53" s="148"/>
      <c r="HN53" s="148"/>
      <c r="HO53" s="148"/>
      <c r="HP53" s="148"/>
      <c r="HQ53" s="148"/>
      <c r="HR53" s="148"/>
      <c r="HS53" s="148"/>
      <c r="HT53" s="148"/>
      <c r="HU53" s="148"/>
      <c r="HV53" s="148"/>
      <c r="HW53" s="148"/>
      <c r="HX53" s="148"/>
      <c r="HY53" s="148"/>
      <c r="HZ53" s="148"/>
      <c r="IA53" s="148"/>
      <c r="IB53" s="148"/>
      <c r="IC53" s="148"/>
      <c r="ID53" s="148"/>
      <c r="IE53" s="148"/>
      <c r="IF53" s="148"/>
      <c r="IG53" s="148"/>
      <c r="IH53" s="148"/>
      <c r="II53" s="148"/>
      <c r="IJ53" s="148"/>
      <c r="IK53" s="148"/>
      <c r="IL53" s="148"/>
      <c r="IM53" s="148"/>
      <c r="IN53" s="148"/>
      <c r="IO53" s="148"/>
      <c r="IP53" s="148"/>
      <c r="IQ53" s="148"/>
      <c r="IR53" s="148"/>
      <c r="IS53" s="148"/>
      <c r="IT53" s="148"/>
      <c r="IU53" s="148"/>
      <c r="IV53" s="148"/>
      <c r="IW53" s="148"/>
      <c r="IX53" s="148"/>
      <c r="IY53" s="148"/>
      <c r="IZ53" s="148"/>
      <c r="JA53" s="148"/>
      <c r="JB53" s="148"/>
      <c r="JC53" s="148"/>
      <c r="JD53" s="148"/>
      <c r="JE53" s="148"/>
      <c r="JF53" s="148"/>
      <c r="JG53" s="148"/>
      <c r="JH53" s="148"/>
      <c r="JI53" s="148"/>
      <c r="JJ53" s="148"/>
      <c r="JK53" s="148"/>
      <c r="JL53" s="148"/>
      <c r="JM53" s="148"/>
      <c r="JN53" s="148"/>
      <c r="JO53" s="148"/>
      <c r="JP53" s="148"/>
      <c r="JQ53" s="148"/>
      <c r="JR53" s="148"/>
      <c r="JS53" s="148"/>
      <c r="JT53" s="148"/>
      <c r="JU53" s="148"/>
      <c r="JV53" s="148"/>
      <c r="JW53" s="148"/>
      <c r="JX53" s="148"/>
      <c r="JY53" s="148"/>
      <c r="JZ53" s="148"/>
      <c r="KA53" s="148"/>
      <c r="KB53" s="148"/>
      <c r="KC53" s="148"/>
      <c r="KD53" s="148"/>
      <c r="KE53" s="148"/>
      <c r="KF53" s="148"/>
      <c r="KG53" s="148"/>
      <c r="KH53" s="148"/>
      <c r="KI53" s="148"/>
      <c r="KJ53" s="148"/>
      <c r="KK53" s="148"/>
      <c r="KL53" s="148"/>
      <c r="KM53" s="148"/>
      <c r="KN53" s="148"/>
      <c r="KO53" s="148"/>
      <c r="KP53" s="148"/>
      <c r="KQ53" s="148"/>
      <c r="KR53" s="148"/>
      <c r="KS53" s="148"/>
      <c r="KT53" s="148"/>
      <c r="KU53" s="148"/>
      <c r="KV53" s="148"/>
      <c r="KW53" s="148"/>
      <c r="KX53" s="148"/>
      <c r="KY53" s="148"/>
      <c r="KZ53" s="148"/>
      <c r="LA53" s="148"/>
      <c r="LB53" s="148"/>
      <c r="LC53" s="148"/>
      <c r="LD53" s="148"/>
      <c r="LE53" s="148"/>
      <c r="LF53" s="148"/>
      <c r="LG53" s="148"/>
      <c r="LH53" s="148"/>
      <c r="LI53" s="148"/>
      <c r="LJ53" s="148"/>
      <c r="LK53" s="148"/>
      <c r="LL53" s="148"/>
      <c r="LM53" s="148"/>
      <c r="LN53" s="148"/>
      <c r="LO53" s="148"/>
      <c r="LP53" s="148"/>
      <c r="LQ53" s="148"/>
      <c r="LR53" s="148"/>
      <c r="LS53" s="148"/>
      <c r="LT53" s="148"/>
      <c r="LU53" s="148"/>
      <c r="LV53" s="148"/>
      <c r="LW53" s="148"/>
      <c r="LX53" s="148"/>
      <c r="LY53" s="148"/>
      <c r="LZ53" s="148"/>
      <c r="MA53" s="148"/>
      <c r="MB53" s="148"/>
      <c r="MC53" s="148"/>
      <c r="MD53" s="148"/>
      <c r="ME53" s="148"/>
      <c r="MF53" s="148"/>
      <c r="MG53" s="148"/>
      <c r="MH53" s="148"/>
      <c r="MI53" s="148"/>
      <c r="MJ53" s="148"/>
      <c r="MK53" s="148"/>
      <c r="ML53" s="148"/>
      <c r="MM53" s="148"/>
      <c r="MN53" s="148"/>
      <c r="MO53" s="148"/>
      <c r="MP53" s="148"/>
      <c r="MQ53" s="148"/>
      <c r="MR53" s="148"/>
      <c r="MS53" s="148"/>
      <c r="MT53" s="148"/>
      <c r="MU53" s="148"/>
      <c r="MV53" s="148"/>
      <c r="MW53" s="148"/>
      <c r="MX53" s="148"/>
      <c r="MY53" s="148"/>
      <c r="MZ53" s="148"/>
      <c r="NA53" s="148"/>
      <c r="NB53" s="148"/>
      <c r="NC53" s="148"/>
      <c r="ND53" s="148"/>
      <c r="NE53" s="148"/>
      <c r="NF53" s="148"/>
      <c r="NG53" s="148"/>
      <c r="NH53" s="148"/>
      <c r="NI53" s="148"/>
      <c r="NJ53" s="148"/>
      <c r="NK53" s="148"/>
      <c r="NL53" s="148"/>
      <c r="NM53" s="148"/>
      <c r="NN53" s="148"/>
      <c r="NO53" s="148"/>
      <c r="NP53" s="148"/>
      <c r="NQ53" s="148"/>
      <c r="NR53" s="148"/>
      <c r="NS53" s="148"/>
      <c r="NT53" s="148"/>
      <c r="NU53" s="148"/>
      <c r="NV53" s="148"/>
      <c r="NW53" s="148"/>
      <c r="NX53" s="148"/>
      <c r="NY53" s="148"/>
      <c r="NZ53" s="148"/>
      <c r="OA53" s="148"/>
      <c r="OB53" s="148"/>
      <c r="OC53" s="148"/>
      <c r="OD53" s="148"/>
      <c r="OE53" s="148"/>
      <c r="OF53" s="148"/>
      <c r="OG53" s="148"/>
      <c r="OH53" s="148"/>
      <c r="OI53" s="148"/>
      <c r="OJ53" s="148"/>
      <c r="OK53" s="148"/>
      <c r="OL53" s="148"/>
      <c r="OM53" s="148"/>
      <c r="ON53" s="148"/>
      <c r="OO53" s="148"/>
      <c r="OP53" s="148"/>
      <c r="OQ53" s="148"/>
      <c r="OR53" s="148"/>
      <c r="OS53" s="148"/>
      <c r="OT53" s="148"/>
      <c r="OU53" s="148"/>
      <c r="OV53" s="148"/>
      <c r="OW53" s="148"/>
      <c r="OX53" s="148"/>
      <c r="OY53" s="148"/>
      <c r="OZ53" s="148"/>
      <c r="PA53" s="148"/>
      <c r="PB53" s="148"/>
      <c r="PC53" s="148"/>
      <c r="PD53" s="148"/>
      <c r="PE53" s="148"/>
      <c r="PF53" s="148"/>
      <c r="PG53" s="148"/>
      <c r="PH53" s="148"/>
      <c r="PI53" s="148"/>
      <c r="PJ53" s="148"/>
      <c r="PK53" s="148"/>
      <c r="PL53" s="148"/>
      <c r="PM53" s="148"/>
      <c r="PN53" s="148"/>
      <c r="PO53" s="148"/>
      <c r="PP53" s="148"/>
      <c r="PQ53" s="148"/>
      <c r="PR53" s="148"/>
      <c r="PS53" s="148"/>
      <c r="PT53" s="148"/>
      <c r="PU53" s="148"/>
      <c r="PV53" s="148"/>
      <c r="PW53" s="148"/>
      <c r="PX53" s="148"/>
      <c r="PY53" s="148"/>
      <c r="PZ53" s="148"/>
      <c r="QA53" s="148"/>
      <c r="QB53" s="148"/>
      <c r="QC53" s="148"/>
      <c r="QD53" s="148"/>
      <c r="QE53" s="148"/>
      <c r="QF53" s="148"/>
      <c r="QG53" s="148"/>
      <c r="QH53" s="148"/>
      <c r="QI53" s="148"/>
      <c r="QJ53" s="148"/>
      <c r="QK53" s="148"/>
      <c r="QL53" s="148"/>
      <c r="QM53" s="148"/>
      <c r="QN53" s="148"/>
      <c r="QO53" s="148"/>
      <c r="QP53" s="148"/>
      <c r="QQ53" s="148"/>
      <c r="QR53" s="148"/>
      <c r="QS53" s="148"/>
      <c r="QT53" s="148"/>
      <c r="QU53" s="148"/>
      <c r="QV53" s="148"/>
      <c r="QW53" s="148"/>
      <c r="QX53" s="148"/>
      <c r="QY53" s="148"/>
      <c r="QZ53" s="148"/>
      <c r="RA53" s="148"/>
      <c r="RB53" s="148"/>
      <c r="RC53" s="148"/>
      <c r="RD53" s="148"/>
      <c r="RE53" s="148"/>
      <c r="RF53" s="148"/>
      <c r="RG53" s="148"/>
      <c r="RH53" s="148"/>
      <c r="RI53" s="148"/>
      <c r="RJ53" s="148"/>
      <c r="RK53" s="148"/>
      <c r="RL53" s="148"/>
      <c r="RM53" s="148"/>
      <c r="RN53" s="148"/>
      <c r="RO53" s="148"/>
      <c r="RP53" s="148"/>
      <c r="RQ53" s="148"/>
      <c r="RR53" s="148"/>
      <c r="RS53" s="148"/>
      <c r="RT53" s="148"/>
      <c r="RU53" s="148"/>
      <c r="RV53" s="148"/>
      <c r="RW53" s="148"/>
      <c r="RX53" s="148"/>
      <c r="RY53" s="148"/>
      <c r="RZ53" s="148"/>
      <c r="SA53" s="148"/>
      <c r="SB53" s="148"/>
      <c r="SC53" s="148"/>
      <c r="SD53" s="148"/>
      <c r="SE53" s="148"/>
      <c r="SF53" s="148"/>
      <c r="SG53" s="148"/>
      <c r="SH53" s="148"/>
    </row>
    <row r="54" spans="1:502" s="25" customFormat="1" ht="15" customHeight="1" x14ac:dyDescent="0.2">
      <c r="A54" s="50"/>
      <c r="B54" s="130"/>
      <c r="C54" s="27"/>
      <c r="D54" s="304" t="s">
        <v>657</v>
      </c>
      <c r="E54" s="28">
        <v>1</v>
      </c>
      <c r="F54" s="28">
        <v>1</v>
      </c>
      <c r="G54" s="28">
        <v>1</v>
      </c>
      <c r="H54" s="227">
        <v>1</v>
      </c>
      <c r="I54" s="28">
        <v>0</v>
      </c>
      <c r="J54" s="141"/>
      <c r="K54" s="40"/>
      <c r="L54" s="86"/>
      <c r="M54" s="1819" t="s">
        <v>627</v>
      </c>
      <c r="N54" s="1820"/>
      <c r="O54" s="1820"/>
      <c r="P54" s="1820"/>
      <c r="Q54" s="1820"/>
      <c r="R54" s="1821"/>
      <c r="S54" s="30">
        <v>2.5000000000000001E-2</v>
      </c>
      <c r="T54" s="30">
        <f t="shared" si="5"/>
        <v>0.1</v>
      </c>
      <c r="U54" s="30">
        <v>0.05</v>
      </c>
      <c r="V54" s="144"/>
      <c r="W54" s="214"/>
      <c r="X54" s="174"/>
      <c r="Y54" s="174"/>
      <c r="Z54" s="174"/>
      <c r="AA54" s="174"/>
      <c r="AB54" s="174"/>
      <c r="AC54" s="174"/>
      <c r="AD54" s="174"/>
      <c r="AE54" s="174"/>
      <c r="AF54" s="174"/>
      <c r="AG54" s="174"/>
      <c r="AH54" s="174"/>
      <c r="AI54" s="216"/>
      <c r="AJ54" s="174"/>
      <c r="AK54" s="175"/>
      <c r="AL54" s="175"/>
      <c r="AM54" s="175"/>
      <c r="AN54" s="175"/>
      <c r="AO54" s="175"/>
      <c r="AP54" s="175"/>
      <c r="AQ54" s="175"/>
      <c r="AR54" s="175"/>
      <c r="AS54" s="175"/>
      <c r="AT54" s="175"/>
      <c r="AU54" s="175"/>
      <c r="AV54" s="175"/>
      <c r="AW54" s="175"/>
      <c r="AX54" s="175"/>
      <c r="AY54" s="175"/>
      <c r="AZ54" s="175"/>
      <c r="BA54" s="175"/>
      <c r="BB54" s="175"/>
      <c r="BC54" s="175"/>
      <c r="BD54" s="175"/>
      <c r="BE54" s="175"/>
      <c r="BF54" s="175"/>
      <c r="BG54" s="175"/>
      <c r="BH54" s="175"/>
      <c r="BI54" s="175"/>
      <c r="BJ54" s="175"/>
      <c r="BK54" s="175"/>
      <c r="BL54" s="175"/>
      <c r="BM54" s="175"/>
      <c r="BN54" s="175"/>
      <c r="BO54" s="175"/>
      <c r="BP54" s="175"/>
      <c r="BQ54" s="175"/>
      <c r="BR54" s="175"/>
      <c r="BS54" s="175"/>
      <c r="BT54" s="175"/>
      <c r="BU54" s="175"/>
      <c r="BV54" s="175"/>
      <c r="BW54" s="175"/>
      <c r="BX54" s="175"/>
      <c r="BY54" s="175"/>
      <c r="BZ54" s="175"/>
      <c r="CA54" s="175"/>
      <c r="CB54" s="175"/>
      <c r="CC54" s="175"/>
      <c r="CD54" s="175"/>
      <c r="CE54" s="175"/>
      <c r="CF54" s="175"/>
      <c r="CG54" s="175"/>
      <c r="CH54" s="175"/>
      <c r="CI54" s="175"/>
      <c r="CJ54" s="175"/>
      <c r="CK54" s="174"/>
      <c r="CL54" s="174"/>
      <c r="CM54" s="148"/>
      <c r="CN54" s="148"/>
      <c r="CO54" s="148"/>
      <c r="CP54" s="148"/>
      <c r="CQ54" s="148"/>
      <c r="CR54" s="148"/>
      <c r="CS54" s="148"/>
      <c r="CT54" s="148"/>
      <c r="CU54" s="148"/>
      <c r="CV54" s="148"/>
      <c r="CW54" s="148"/>
      <c r="CX54" s="148"/>
      <c r="CY54" s="148"/>
      <c r="CZ54" s="148"/>
      <c r="DA54" s="148"/>
      <c r="DB54" s="148"/>
      <c r="DC54" s="148"/>
      <c r="DD54" s="148"/>
      <c r="DE54" s="148"/>
      <c r="DF54" s="148"/>
      <c r="DG54" s="148"/>
      <c r="DH54" s="148"/>
      <c r="DI54" s="148"/>
      <c r="DJ54" s="148"/>
      <c r="DK54" s="148"/>
      <c r="DL54" s="148"/>
      <c r="DM54" s="148"/>
      <c r="DN54" s="148"/>
      <c r="DO54" s="148"/>
      <c r="DP54" s="148"/>
      <c r="DQ54" s="148"/>
      <c r="DR54" s="148"/>
      <c r="DS54" s="148"/>
      <c r="DT54" s="148"/>
      <c r="DU54" s="148"/>
      <c r="DV54" s="148"/>
      <c r="DW54" s="148"/>
      <c r="DX54" s="148"/>
      <c r="DY54" s="148"/>
      <c r="DZ54" s="148"/>
      <c r="EA54" s="148"/>
      <c r="EB54" s="148"/>
      <c r="EC54" s="148"/>
      <c r="ED54" s="148"/>
      <c r="EE54" s="148"/>
      <c r="EF54" s="148"/>
      <c r="EG54" s="148"/>
      <c r="EH54" s="148"/>
      <c r="EI54" s="148"/>
      <c r="EJ54" s="148"/>
      <c r="EK54" s="148"/>
      <c r="EL54" s="148"/>
      <c r="EM54" s="148"/>
      <c r="EN54" s="148"/>
      <c r="EO54" s="148"/>
      <c r="EP54" s="148"/>
      <c r="EQ54" s="148"/>
      <c r="ER54" s="148"/>
      <c r="ES54" s="148"/>
      <c r="ET54" s="148"/>
      <c r="EU54" s="148"/>
      <c r="EV54" s="148"/>
      <c r="EW54" s="148"/>
      <c r="EX54" s="148"/>
      <c r="EY54" s="148"/>
      <c r="EZ54" s="148"/>
      <c r="FA54" s="148"/>
      <c r="FB54" s="148"/>
      <c r="FC54" s="148"/>
      <c r="FD54" s="148"/>
      <c r="FE54" s="148"/>
      <c r="FF54" s="148"/>
      <c r="FG54" s="148"/>
      <c r="FH54" s="148"/>
      <c r="FI54" s="148"/>
      <c r="FJ54" s="148"/>
      <c r="FK54" s="148"/>
      <c r="FL54" s="148"/>
      <c r="FM54" s="148"/>
      <c r="FN54" s="148"/>
      <c r="FO54" s="148"/>
      <c r="FP54" s="148"/>
      <c r="FQ54" s="148"/>
      <c r="FR54" s="148"/>
      <c r="FS54" s="148"/>
      <c r="FT54" s="148"/>
      <c r="FU54" s="148"/>
      <c r="FV54" s="148"/>
      <c r="FW54" s="148"/>
      <c r="FX54" s="148"/>
      <c r="FY54" s="148"/>
      <c r="FZ54" s="148"/>
      <c r="GA54" s="148"/>
      <c r="GB54" s="148"/>
      <c r="GC54" s="148"/>
      <c r="GD54" s="148"/>
      <c r="GE54" s="148"/>
      <c r="GF54" s="148"/>
      <c r="GG54" s="148"/>
      <c r="GH54" s="148"/>
      <c r="GI54" s="148"/>
      <c r="GJ54" s="148"/>
      <c r="GK54" s="148"/>
      <c r="GL54" s="148"/>
      <c r="GM54" s="148"/>
      <c r="GN54" s="148"/>
      <c r="GO54" s="148"/>
      <c r="GP54" s="148"/>
      <c r="GQ54" s="148"/>
      <c r="GR54" s="148"/>
      <c r="GS54" s="148"/>
      <c r="GT54" s="148"/>
      <c r="GU54" s="148"/>
      <c r="GV54" s="148"/>
      <c r="GW54" s="148"/>
      <c r="GX54" s="148"/>
      <c r="GY54" s="148"/>
      <c r="GZ54" s="148"/>
      <c r="HA54" s="148"/>
      <c r="HB54" s="148"/>
      <c r="HC54" s="148"/>
      <c r="HD54" s="148"/>
      <c r="HE54" s="148"/>
      <c r="HF54" s="148"/>
      <c r="HG54" s="148"/>
      <c r="HH54" s="148"/>
      <c r="HI54" s="148"/>
      <c r="HJ54" s="148"/>
      <c r="HK54" s="148"/>
      <c r="HL54" s="148"/>
      <c r="HM54" s="148"/>
      <c r="HN54" s="148"/>
      <c r="HO54" s="148"/>
      <c r="HP54" s="148"/>
      <c r="HQ54" s="148"/>
      <c r="HR54" s="148"/>
      <c r="HS54" s="148"/>
      <c r="HT54" s="148"/>
      <c r="HU54" s="148"/>
      <c r="HV54" s="148"/>
      <c r="HW54" s="148"/>
      <c r="HX54" s="148"/>
      <c r="HY54" s="148"/>
      <c r="HZ54" s="148"/>
      <c r="IA54" s="148"/>
      <c r="IB54" s="148"/>
      <c r="IC54" s="148"/>
      <c r="ID54" s="148"/>
      <c r="IE54" s="148"/>
      <c r="IF54" s="148"/>
      <c r="IG54" s="148"/>
      <c r="IH54" s="148"/>
      <c r="II54" s="148"/>
      <c r="IJ54" s="148"/>
      <c r="IK54" s="148"/>
      <c r="IL54" s="148"/>
      <c r="IM54" s="148"/>
      <c r="IN54" s="148"/>
      <c r="IO54" s="148"/>
      <c r="IP54" s="148"/>
      <c r="IQ54" s="148"/>
      <c r="IR54" s="148"/>
      <c r="IS54" s="148"/>
      <c r="IT54" s="148"/>
      <c r="IU54" s="148"/>
      <c r="IV54" s="148"/>
      <c r="IW54" s="148"/>
      <c r="IX54" s="148"/>
      <c r="IY54" s="148"/>
      <c r="IZ54" s="148"/>
      <c r="JA54" s="148"/>
      <c r="JB54" s="148"/>
      <c r="JC54" s="148"/>
      <c r="JD54" s="148"/>
      <c r="JE54" s="148"/>
      <c r="JF54" s="148"/>
      <c r="JG54" s="148"/>
      <c r="JH54" s="148"/>
      <c r="JI54" s="148"/>
      <c r="JJ54" s="148"/>
      <c r="JK54" s="148"/>
      <c r="JL54" s="148"/>
      <c r="JM54" s="148"/>
      <c r="JN54" s="148"/>
      <c r="JO54" s="148"/>
      <c r="JP54" s="148"/>
      <c r="JQ54" s="148"/>
      <c r="JR54" s="148"/>
      <c r="JS54" s="148"/>
      <c r="JT54" s="148"/>
      <c r="JU54" s="148"/>
      <c r="JV54" s="148"/>
      <c r="JW54" s="148"/>
      <c r="JX54" s="148"/>
      <c r="JY54" s="148"/>
      <c r="JZ54" s="148"/>
      <c r="KA54" s="148"/>
      <c r="KB54" s="148"/>
      <c r="KC54" s="148"/>
      <c r="KD54" s="148"/>
      <c r="KE54" s="148"/>
      <c r="KF54" s="148"/>
      <c r="KG54" s="148"/>
      <c r="KH54" s="148"/>
      <c r="KI54" s="148"/>
      <c r="KJ54" s="148"/>
      <c r="KK54" s="148"/>
      <c r="KL54" s="148"/>
      <c r="KM54" s="148"/>
      <c r="KN54" s="148"/>
      <c r="KO54" s="148"/>
      <c r="KP54" s="148"/>
      <c r="KQ54" s="148"/>
      <c r="KR54" s="148"/>
      <c r="KS54" s="148"/>
      <c r="KT54" s="148"/>
      <c r="KU54" s="148"/>
      <c r="KV54" s="148"/>
      <c r="KW54" s="148"/>
      <c r="KX54" s="148"/>
      <c r="KY54" s="148"/>
      <c r="KZ54" s="148"/>
      <c r="LA54" s="148"/>
      <c r="LB54" s="148"/>
      <c r="LC54" s="148"/>
      <c r="LD54" s="148"/>
      <c r="LE54" s="148"/>
      <c r="LF54" s="148"/>
      <c r="LG54" s="148"/>
      <c r="LH54" s="148"/>
      <c r="LI54" s="148"/>
      <c r="LJ54" s="148"/>
      <c r="LK54" s="148"/>
      <c r="LL54" s="148"/>
      <c r="LM54" s="148"/>
      <c r="LN54" s="148"/>
      <c r="LO54" s="148"/>
      <c r="LP54" s="148"/>
      <c r="LQ54" s="148"/>
      <c r="LR54" s="148"/>
      <c r="LS54" s="148"/>
      <c r="LT54" s="148"/>
      <c r="LU54" s="148"/>
      <c r="LV54" s="148"/>
      <c r="LW54" s="148"/>
      <c r="LX54" s="148"/>
      <c r="LY54" s="148"/>
      <c r="LZ54" s="148"/>
      <c r="MA54" s="148"/>
      <c r="MB54" s="148"/>
      <c r="MC54" s="148"/>
      <c r="MD54" s="148"/>
      <c r="ME54" s="148"/>
      <c r="MF54" s="148"/>
      <c r="MG54" s="148"/>
      <c r="MH54" s="148"/>
      <c r="MI54" s="148"/>
      <c r="MJ54" s="148"/>
      <c r="MK54" s="148"/>
      <c r="ML54" s="148"/>
      <c r="MM54" s="148"/>
      <c r="MN54" s="148"/>
      <c r="MO54" s="148"/>
      <c r="MP54" s="148"/>
      <c r="MQ54" s="148"/>
      <c r="MR54" s="148"/>
      <c r="MS54" s="148"/>
      <c r="MT54" s="148"/>
      <c r="MU54" s="148"/>
      <c r="MV54" s="148"/>
      <c r="MW54" s="148"/>
      <c r="MX54" s="148"/>
      <c r="MY54" s="148"/>
      <c r="MZ54" s="148"/>
      <c r="NA54" s="148"/>
      <c r="NB54" s="148"/>
      <c r="NC54" s="148"/>
      <c r="ND54" s="148"/>
      <c r="NE54" s="148"/>
      <c r="NF54" s="148"/>
      <c r="NG54" s="148"/>
      <c r="NH54" s="148"/>
      <c r="NI54" s="148"/>
      <c r="NJ54" s="148"/>
      <c r="NK54" s="148"/>
      <c r="NL54" s="148"/>
      <c r="NM54" s="148"/>
      <c r="NN54" s="148"/>
      <c r="NO54" s="148"/>
      <c r="NP54" s="148"/>
      <c r="NQ54" s="148"/>
      <c r="NR54" s="148"/>
      <c r="NS54" s="148"/>
      <c r="NT54" s="148"/>
      <c r="NU54" s="148"/>
      <c r="NV54" s="148"/>
      <c r="NW54" s="148"/>
      <c r="NX54" s="148"/>
      <c r="NY54" s="148"/>
      <c r="NZ54" s="148"/>
      <c r="OA54" s="148"/>
      <c r="OB54" s="148"/>
      <c r="OC54" s="148"/>
      <c r="OD54" s="148"/>
      <c r="OE54" s="148"/>
      <c r="OF54" s="148"/>
      <c r="OG54" s="148"/>
      <c r="OH54" s="148"/>
      <c r="OI54" s="148"/>
      <c r="OJ54" s="148"/>
      <c r="OK54" s="148"/>
      <c r="OL54" s="148"/>
      <c r="OM54" s="148"/>
      <c r="ON54" s="148"/>
      <c r="OO54" s="148"/>
      <c r="OP54" s="148"/>
      <c r="OQ54" s="148"/>
      <c r="OR54" s="148"/>
      <c r="OS54" s="148"/>
      <c r="OT54" s="148"/>
      <c r="OU54" s="148"/>
      <c r="OV54" s="148"/>
      <c r="OW54" s="148"/>
      <c r="OX54" s="148"/>
      <c r="OY54" s="148"/>
      <c r="OZ54" s="148"/>
      <c r="PA54" s="148"/>
      <c r="PB54" s="148"/>
      <c r="PC54" s="148"/>
      <c r="PD54" s="148"/>
      <c r="PE54" s="148"/>
      <c r="PF54" s="148"/>
      <c r="PG54" s="148"/>
      <c r="PH54" s="148"/>
      <c r="PI54" s="148"/>
      <c r="PJ54" s="148"/>
      <c r="PK54" s="148"/>
      <c r="PL54" s="148"/>
      <c r="PM54" s="148"/>
      <c r="PN54" s="148"/>
      <c r="PO54" s="148"/>
      <c r="PP54" s="148"/>
      <c r="PQ54" s="148"/>
      <c r="PR54" s="148"/>
      <c r="PS54" s="148"/>
      <c r="PT54" s="148"/>
      <c r="PU54" s="148"/>
      <c r="PV54" s="148"/>
      <c r="PW54" s="148"/>
      <c r="PX54" s="148"/>
      <c r="PY54" s="148"/>
      <c r="PZ54" s="148"/>
      <c r="QA54" s="148"/>
      <c r="QB54" s="148"/>
      <c r="QC54" s="148"/>
      <c r="QD54" s="148"/>
      <c r="QE54" s="148"/>
      <c r="QF54" s="148"/>
      <c r="QG54" s="148"/>
      <c r="QH54" s="148"/>
      <c r="QI54" s="148"/>
      <c r="QJ54" s="148"/>
      <c r="QK54" s="148"/>
      <c r="QL54" s="148"/>
      <c r="QM54" s="148"/>
      <c r="QN54" s="148"/>
      <c r="QO54" s="148"/>
      <c r="QP54" s="148"/>
      <c r="QQ54" s="148"/>
      <c r="QR54" s="148"/>
      <c r="QS54" s="148"/>
      <c r="QT54" s="148"/>
      <c r="QU54" s="148"/>
      <c r="QV54" s="148"/>
      <c r="QW54" s="148"/>
      <c r="QX54" s="148"/>
      <c r="QY54" s="148"/>
      <c r="QZ54" s="148"/>
      <c r="RA54" s="148"/>
      <c r="RB54" s="148"/>
      <c r="RC54" s="148"/>
      <c r="RD54" s="148"/>
      <c r="RE54" s="148"/>
      <c r="RF54" s="148"/>
      <c r="RG54" s="148"/>
      <c r="RH54" s="148"/>
      <c r="RI54" s="148"/>
      <c r="RJ54" s="148"/>
      <c r="RK54" s="148"/>
      <c r="RL54" s="148"/>
      <c r="RM54" s="148"/>
      <c r="RN54" s="148"/>
      <c r="RO54" s="148"/>
      <c r="RP54" s="148"/>
      <c r="RQ54" s="148"/>
      <c r="RR54" s="148"/>
      <c r="RS54" s="148"/>
      <c r="RT54" s="148"/>
      <c r="RU54" s="148"/>
      <c r="RV54" s="148"/>
      <c r="RW54" s="148"/>
      <c r="RX54" s="148"/>
      <c r="RY54" s="148"/>
      <c r="RZ54" s="148"/>
      <c r="SA54" s="148"/>
      <c r="SB54" s="148"/>
      <c r="SC54" s="148"/>
      <c r="SD54" s="148"/>
      <c r="SE54" s="148"/>
      <c r="SF54" s="148"/>
      <c r="SG54" s="148"/>
      <c r="SH54" s="148"/>
    </row>
    <row r="55" spans="1:502" s="25" customFormat="1" ht="15" customHeight="1" x14ac:dyDescent="0.2">
      <c r="A55" s="50"/>
      <c r="B55" s="130"/>
      <c r="C55" s="27"/>
      <c r="D55" s="303" t="s">
        <v>666</v>
      </c>
      <c r="E55" s="29">
        <v>1</v>
      </c>
      <c r="F55" s="29">
        <v>1</v>
      </c>
      <c r="G55" s="29">
        <v>1</v>
      </c>
      <c r="H55" s="47">
        <v>1</v>
      </c>
      <c r="I55" s="28">
        <v>0</v>
      </c>
      <c r="J55" s="141"/>
      <c r="K55" s="40"/>
      <c r="L55" s="86"/>
      <c r="M55" s="1819" t="s">
        <v>628</v>
      </c>
      <c r="N55" s="1820"/>
      <c r="O55" s="1820"/>
      <c r="P55" s="1820"/>
      <c r="Q55" s="1820"/>
      <c r="R55" s="1821"/>
      <c r="S55" s="30">
        <v>2.5000000000000001E-2</v>
      </c>
      <c r="T55" s="30">
        <f t="shared" si="5"/>
        <v>0.1</v>
      </c>
      <c r="U55" s="30">
        <v>0.05</v>
      </c>
      <c r="V55" s="144"/>
      <c r="W55" s="214"/>
      <c r="X55" s="174"/>
      <c r="Y55" s="174"/>
      <c r="Z55" s="174"/>
      <c r="AA55" s="174"/>
      <c r="AB55" s="174"/>
      <c r="AC55" s="174"/>
      <c r="AD55" s="174"/>
      <c r="AE55" s="174"/>
      <c r="AF55" s="174"/>
      <c r="AG55" s="174"/>
      <c r="AH55" s="174"/>
      <c r="AI55" s="216"/>
      <c r="AJ55" s="174"/>
      <c r="AK55" s="175"/>
      <c r="AL55" s="175"/>
      <c r="AM55" s="175"/>
      <c r="AN55" s="175"/>
      <c r="AO55" s="175"/>
      <c r="AP55" s="175"/>
      <c r="AQ55" s="175"/>
      <c r="AR55" s="175"/>
      <c r="AS55" s="175"/>
      <c r="AT55" s="175"/>
      <c r="AU55" s="175"/>
      <c r="AV55" s="175"/>
      <c r="AW55" s="175"/>
      <c r="AX55" s="175"/>
      <c r="AY55" s="175"/>
      <c r="AZ55" s="175"/>
      <c r="BA55" s="175"/>
      <c r="BB55" s="175"/>
      <c r="BC55" s="175"/>
      <c r="BD55" s="175"/>
      <c r="BE55" s="175"/>
      <c r="BF55" s="175"/>
      <c r="BG55" s="175"/>
      <c r="BH55" s="175"/>
      <c r="BI55" s="175"/>
      <c r="BJ55" s="175"/>
      <c r="BK55" s="175"/>
      <c r="BL55" s="175"/>
      <c r="BM55" s="175"/>
      <c r="BN55" s="175"/>
      <c r="BO55" s="175"/>
      <c r="BP55" s="175"/>
      <c r="BQ55" s="175"/>
      <c r="BR55" s="175"/>
      <c r="BS55" s="175"/>
      <c r="BT55" s="175"/>
      <c r="BU55" s="175"/>
      <c r="BV55" s="175"/>
      <c r="BW55" s="175"/>
      <c r="BX55" s="175"/>
      <c r="BY55" s="175"/>
      <c r="BZ55" s="175"/>
      <c r="CA55" s="175"/>
      <c r="CB55" s="175"/>
      <c r="CC55" s="175"/>
      <c r="CD55" s="175"/>
      <c r="CE55" s="175"/>
      <c r="CF55" s="175"/>
      <c r="CG55" s="175"/>
      <c r="CH55" s="175"/>
      <c r="CI55" s="175"/>
      <c r="CJ55" s="175"/>
      <c r="CK55" s="174"/>
      <c r="CL55" s="174"/>
      <c r="CM55" s="148"/>
      <c r="CN55" s="148"/>
      <c r="CO55" s="148"/>
      <c r="CP55" s="148"/>
      <c r="CQ55" s="148"/>
      <c r="CR55" s="148"/>
      <c r="CS55" s="148"/>
      <c r="CT55" s="148"/>
      <c r="CU55" s="148"/>
      <c r="CV55" s="148"/>
      <c r="CW55" s="148"/>
      <c r="CX55" s="148"/>
      <c r="CY55" s="148"/>
      <c r="CZ55" s="148"/>
      <c r="DA55" s="148"/>
      <c r="DB55" s="148"/>
      <c r="DC55" s="148"/>
      <c r="DD55" s="148"/>
      <c r="DE55" s="148"/>
      <c r="DF55" s="148"/>
      <c r="DG55" s="148"/>
      <c r="DH55" s="148"/>
      <c r="DI55" s="148"/>
      <c r="DJ55" s="148"/>
      <c r="DK55" s="148"/>
      <c r="DL55" s="148"/>
      <c r="DM55" s="148"/>
      <c r="DN55" s="148"/>
      <c r="DO55" s="148"/>
      <c r="DP55" s="148"/>
      <c r="DQ55" s="148"/>
      <c r="DR55" s="148"/>
      <c r="DS55" s="148"/>
      <c r="DT55" s="148"/>
      <c r="DU55" s="148"/>
      <c r="DV55" s="148"/>
      <c r="DW55" s="148"/>
      <c r="DX55" s="148"/>
      <c r="DY55" s="148"/>
      <c r="DZ55" s="148"/>
      <c r="EA55" s="148"/>
      <c r="EB55" s="148"/>
      <c r="EC55" s="148"/>
      <c r="ED55" s="148"/>
      <c r="EE55" s="148"/>
      <c r="EF55" s="148"/>
      <c r="EG55" s="148"/>
      <c r="EH55" s="148"/>
      <c r="EI55" s="148"/>
      <c r="EJ55" s="148"/>
      <c r="EK55" s="148"/>
      <c r="EL55" s="148"/>
      <c r="EM55" s="148"/>
      <c r="EN55" s="148"/>
      <c r="EO55" s="148"/>
      <c r="EP55" s="148"/>
      <c r="EQ55" s="148"/>
      <c r="ER55" s="148"/>
      <c r="ES55" s="148"/>
      <c r="ET55" s="148"/>
      <c r="EU55" s="148"/>
      <c r="EV55" s="148"/>
      <c r="EW55" s="148"/>
      <c r="EX55" s="148"/>
      <c r="EY55" s="148"/>
      <c r="EZ55" s="148"/>
      <c r="FA55" s="148"/>
      <c r="FB55" s="148"/>
      <c r="FC55" s="148"/>
      <c r="FD55" s="148"/>
      <c r="FE55" s="148"/>
      <c r="FF55" s="148"/>
      <c r="FG55" s="148"/>
      <c r="FH55" s="148"/>
      <c r="FI55" s="148"/>
      <c r="FJ55" s="148"/>
      <c r="FK55" s="148"/>
      <c r="FL55" s="148"/>
      <c r="FM55" s="148"/>
      <c r="FN55" s="148"/>
      <c r="FO55" s="148"/>
      <c r="FP55" s="148"/>
      <c r="FQ55" s="148"/>
      <c r="FR55" s="148"/>
      <c r="FS55" s="148"/>
      <c r="FT55" s="148"/>
      <c r="FU55" s="148"/>
      <c r="FV55" s="148"/>
      <c r="FW55" s="148"/>
      <c r="FX55" s="148"/>
      <c r="FY55" s="148"/>
      <c r="FZ55" s="148"/>
      <c r="GA55" s="148"/>
      <c r="GB55" s="148"/>
      <c r="GC55" s="148"/>
      <c r="GD55" s="148"/>
      <c r="GE55" s="148"/>
      <c r="GF55" s="148"/>
      <c r="GG55" s="148"/>
      <c r="GH55" s="148"/>
      <c r="GI55" s="148"/>
      <c r="GJ55" s="148"/>
      <c r="GK55" s="148"/>
      <c r="GL55" s="148"/>
      <c r="GM55" s="148"/>
      <c r="GN55" s="148"/>
      <c r="GO55" s="148"/>
      <c r="GP55" s="148"/>
      <c r="GQ55" s="148"/>
      <c r="GR55" s="148"/>
      <c r="GS55" s="148"/>
      <c r="GT55" s="148"/>
      <c r="GU55" s="148"/>
      <c r="GV55" s="148"/>
      <c r="GW55" s="148"/>
      <c r="GX55" s="148"/>
      <c r="GY55" s="148"/>
      <c r="GZ55" s="148"/>
      <c r="HA55" s="148"/>
      <c r="HB55" s="148"/>
      <c r="HC55" s="148"/>
      <c r="HD55" s="148"/>
      <c r="HE55" s="148"/>
      <c r="HF55" s="148"/>
      <c r="HG55" s="148"/>
      <c r="HH55" s="148"/>
      <c r="HI55" s="148"/>
      <c r="HJ55" s="148"/>
      <c r="HK55" s="148"/>
      <c r="HL55" s="148"/>
      <c r="HM55" s="148"/>
      <c r="HN55" s="148"/>
      <c r="HO55" s="148"/>
      <c r="HP55" s="148"/>
      <c r="HQ55" s="148"/>
      <c r="HR55" s="148"/>
      <c r="HS55" s="148"/>
      <c r="HT55" s="148"/>
      <c r="HU55" s="148"/>
      <c r="HV55" s="148"/>
      <c r="HW55" s="148"/>
      <c r="HX55" s="148"/>
      <c r="HY55" s="148"/>
      <c r="HZ55" s="148"/>
      <c r="IA55" s="148"/>
      <c r="IB55" s="148"/>
      <c r="IC55" s="148"/>
      <c r="ID55" s="148"/>
      <c r="IE55" s="148"/>
      <c r="IF55" s="148"/>
      <c r="IG55" s="148"/>
      <c r="IH55" s="148"/>
      <c r="II55" s="148"/>
      <c r="IJ55" s="148"/>
      <c r="IK55" s="148"/>
      <c r="IL55" s="148"/>
      <c r="IM55" s="148"/>
      <c r="IN55" s="148"/>
      <c r="IO55" s="148"/>
      <c r="IP55" s="148"/>
      <c r="IQ55" s="148"/>
      <c r="IR55" s="148"/>
      <c r="IS55" s="148"/>
      <c r="IT55" s="148"/>
      <c r="IU55" s="148"/>
      <c r="IV55" s="148"/>
      <c r="IW55" s="148"/>
      <c r="IX55" s="148"/>
      <c r="IY55" s="148"/>
      <c r="IZ55" s="148"/>
      <c r="JA55" s="148"/>
      <c r="JB55" s="148"/>
      <c r="JC55" s="148"/>
      <c r="JD55" s="148"/>
      <c r="JE55" s="148"/>
      <c r="JF55" s="148"/>
      <c r="JG55" s="148"/>
      <c r="JH55" s="148"/>
      <c r="JI55" s="148"/>
      <c r="JJ55" s="148"/>
      <c r="JK55" s="148"/>
      <c r="JL55" s="148"/>
      <c r="JM55" s="148"/>
      <c r="JN55" s="148"/>
      <c r="JO55" s="148"/>
      <c r="JP55" s="148"/>
      <c r="JQ55" s="148"/>
      <c r="JR55" s="148"/>
      <c r="JS55" s="148"/>
      <c r="JT55" s="148"/>
      <c r="JU55" s="148"/>
      <c r="JV55" s="148"/>
      <c r="JW55" s="148"/>
      <c r="JX55" s="148"/>
      <c r="JY55" s="148"/>
      <c r="JZ55" s="148"/>
      <c r="KA55" s="148"/>
      <c r="KB55" s="148"/>
      <c r="KC55" s="148"/>
      <c r="KD55" s="148"/>
      <c r="KE55" s="148"/>
      <c r="KF55" s="148"/>
      <c r="KG55" s="148"/>
      <c r="KH55" s="148"/>
      <c r="KI55" s="148"/>
      <c r="KJ55" s="148"/>
      <c r="KK55" s="148"/>
      <c r="KL55" s="148"/>
      <c r="KM55" s="148"/>
      <c r="KN55" s="148"/>
      <c r="KO55" s="148"/>
      <c r="KP55" s="148"/>
      <c r="KQ55" s="148"/>
      <c r="KR55" s="148"/>
      <c r="KS55" s="148"/>
      <c r="KT55" s="148"/>
      <c r="KU55" s="148"/>
      <c r="KV55" s="148"/>
      <c r="KW55" s="148"/>
      <c r="KX55" s="148"/>
      <c r="KY55" s="148"/>
      <c r="KZ55" s="148"/>
      <c r="LA55" s="148"/>
      <c r="LB55" s="148"/>
      <c r="LC55" s="148"/>
      <c r="LD55" s="148"/>
      <c r="LE55" s="148"/>
      <c r="LF55" s="148"/>
      <c r="LG55" s="148"/>
      <c r="LH55" s="148"/>
      <c r="LI55" s="148"/>
      <c r="LJ55" s="148"/>
      <c r="LK55" s="148"/>
      <c r="LL55" s="148"/>
      <c r="LM55" s="148"/>
      <c r="LN55" s="148"/>
      <c r="LO55" s="148"/>
      <c r="LP55" s="148"/>
      <c r="LQ55" s="148"/>
      <c r="LR55" s="148"/>
      <c r="LS55" s="148"/>
      <c r="LT55" s="148"/>
      <c r="LU55" s="148"/>
      <c r="LV55" s="148"/>
      <c r="LW55" s="148"/>
      <c r="LX55" s="148"/>
      <c r="LY55" s="148"/>
      <c r="LZ55" s="148"/>
      <c r="MA55" s="148"/>
      <c r="MB55" s="148"/>
      <c r="MC55" s="148"/>
      <c r="MD55" s="148"/>
      <c r="ME55" s="148"/>
      <c r="MF55" s="148"/>
      <c r="MG55" s="148"/>
      <c r="MH55" s="148"/>
      <c r="MI55" s="148"/>
      <c r="MJ55" s="148"/>
      <c r="MK55" s="148"/>
      <c r="ML55" s="148"/>
      <c r="MM55" s="148"/>
      <c r="MN55" s="148"/>
      <c r="MO55" s="148"/>
      <c r="MP55" s="148"/>
      <c r="MQ55" s="148"/>
      <c r="MR55" s="148"/>
      <c r="MS55" s="148"/>
      <c r="MT55" s="148"/>
      <c r="MU55" s="148"/>
      <c r="MV55" s="148"/>
      <c r="MW55" s="148"/>
      <c r="MX55" s="148"/>
      <c r="MY55" s="148"/>
      <c r="MZ55" s="148"/>
      <c r="NA55" s="148"/>
      <c r="NB55" s="148"/>
      <c r="NC55" s="148"/>
      <c r="ND55" s="148"/>
      <c r="NE55" s="148"/>
      <c r="NF55" s="148"/>
      <c r="NG55" s="148"/>
      <c r="NH55" s="148"/>
      <c r="NI55" s="148"/>
      <c r="NJ55" s="148"/>
      <c r="NK55" s="148"/>
      <c r="NL55" s="148"/>
      <c r="NM55" s="148"/>
      <c r="NN55" s="148"/>
      <c r="NO55" s="148"/>
      <c r="NP55" s="148"/>
      <c r="NQ55" s="148"/>
      <c r="NR55" s="148"/>
      <c r="NS55" s="148"/>
      <c r="NT55" s="148"/>
      <c r="NU55" s="148"/>
      <c r="NV55" s="148"/>
      <c r="NW55" s="148"/>
      <c r="NX55" s="148"/>
      <c r="NY55" s="148"/>
      <c r="NZ55" s="148"/>
      <c r="OA55" s="148"/>
      <c r="OB55" s="148"/>
      <c r="OC55" s="148"/>
      <c r="OD55" s="148"/>
      <c r="OE55" s="148"/>
      <c r="OF55" s="148"/>
      <c r="OG55" s="148"/>
      <c r="OH55" s="148"/>
      <c r="OI55" s="148"/>
      <c r="OJ55" s="148"/>
      <c r="OK55" s="148"/>
      <c r="OL55" s="148"/>
      <c r="OM55" s="148"/>
      <c r="ON55" s="148"/>
      <c r="OO55" s="148"/>
      <c r="OP55" s="148"/>
      <c r="OQ55" s="148"/>
      <c r="OR55" s="148"/>
      <c r="OS55" s="148"/>
      <c r="OT55" s="148"/>
      <c r="OU55" s="148"/>
      <c r="OV55" s="148"/>
      <c r="OW55" s="148"/>
      <c r="OX55" s="148"/>
      <c r="OY55" s="148"/>
      <c r="OZ55" s="148"/>
      <c r="PA55" s="148"/>
      <c r="PB55" s="148"/>
      <c r="PC55" s="148"/>
      <c r="PD55" s="148"/>
      <c r="PE55" s="148"/>
      <c r="PF55" s="148"/>
      <c r="PG55" s="148"/>
      <c r="PH55" s="148"/>
      <c r="PI55" s="148"/>
      <c r="PJ55" s="148"/>
      <c r="PK55" s="148"/>
      <c r="PL55" s="148"/>
      <c r="PM55" s="148"/>
      <c r="PN55" s="148"/>
      <c r="PO55" s="148"/>
      <c r="PP55" s="148"/>
      <c r="PQ55" s="148"/>
      <c r="PR55" s="148"/>
      <c r="PS55" s="148"/>
      <c r="PT55" s="148"/>
      <c r="PU55" s="148"/>
      <c r="PV55" s="148"/>
      <c r="PW55" s="148"/>
      <c r="PX55" s="148"/>
      <c r="PY55" s="148"/>
      <c r="PZ55" s="148"/>
      <c r="QA55" s="148"/>
      <c r="QB55" s="148"/>
      <c r="QC55" s="148"/>
      <c r="QD55" s="148"/>
      <c r="QE55" s="148"/>
      <c r="QF55" s="148"/>
      <c r="QG55" s="148"/>
      <c r="QH55" s="148"/>
      <c r="QI55" s="148"/>
      <c r="QJ55" s="148"/>
      <c r="QK55" s="148"/>
      <c r="QL55" s="148"/>
      <c r="QM55" s="148"/>
      <c r="QN55" s="148"/>
      <c r="QO55" s="148"/>
      <c r="QP55" s="148"/>
      <c r="QQ55" s="148"/>
      <c r="QR55" s="148"/>
      <c r="QS55" s="148"/>
      <c r="QT55" s="148"/>
      <c r="QU55" s="148"/>
      <c r="QV55" s="148"/>
      <c r="QW55" s="148"/>
      <c r="QX55" s="148"/>
      <c r="QY55" s="148"/>
      <c r="QZ55" s="148"/>
      <c r="RA55" s="148"/>
      <c r="RB55" s="148"/>
      <c r="RC55" s="148"/>
      <c r="RD55" s="148"/>
      <c r="RE55" s="148"/>
      <c r="RF55" s="148"/>
      <c r="RG55" s="148"/>
      <c r="RH55" s="148"/>
      <c r="RI55" s="148"/>
      <c r="RJ55" s="148"/>
      <c r="RK55" s="148"/>
      <c r="RL55" s="148"/>
      <c r="RM55" s="148"/>
      <c r="RN55" s="148"/>
      <c r="RO55" s="148"/>
      <c r="RP55" s="148"/>
      <c r="RQ55" s="148"/>
      <c r="RR55" s="148"/>
      <c r="RS55" s="148"/>
      <c r="RT55" s="148"/>
      <c r="RU55" s="148"/>
      <c r="RV55" s="148"/>
      <c r="RW55" s="148"/>
      <c r="RX55" s="148"/>
      <c r="RY55" s="148"/>
      <c r="RZ55" s="148"/>
      <c r="SA55" s="148"/>
      <c r="SB55" s="148"/>
      <c r="SC55" s="148"/>
      <c r="SD55" s="148"/>
      <c r="SE55" s="148"/>
      <c r="SF55" s="148"/>
      <c r="SG55" s="148"/>
      <c r="SH55" s="148"/>
    </row>
    <row r="56" spans="1:502" s="25" customFormat="1" ht="15" customHeight="1" x14ac:dyDescent="0.2">
      <c r="A56" s="50"/>
      <c r="B56" s="130"/>
      <c r="C56" s="27"/>
      <c r="D56" s="303" t="s">
        <v>667</v>
      </c>
      <c r="E56" s="152">
        <v>1</v>
      </c>
      <c r="F56" s="152">
        <v>1</v>
      </c>
      <c r="G56" s="152">
        <v>1</v>
      </c>
      <c r="H56" s="153">
        <v>1</v>
      </c>
      <c r="I56" s="28">
        <v>0</v>
      </c>
      <c r="J56" s="141"/>
      <c r="K56" s="40"/>
      <c r="L56" s="86"/>
      <c r="M56" s="1819" t="s">
        <v>629</v>
      </c>
      <c r="N56" s="1820"/>
      <c r="O56" s="1820"/>
      <c r="P56" s="1820"/>
      <c r="Q56" s="1820"/>
      <c r="R56" s="1821"/>
      <c r="S56" s="150">
        <v>2.5000000000000001E-2</v>
      </c>
      <c r="T56" s="150">
        <f t="shared" si="5"/>
        <v>0.1</v>
      </c>
      <c r="U56" s="150">
        <v>0.05</v>
      </c>
      <c r="V56" s="144"/>
      <c r="W56" s="214"/>
      <c r="X56" s="174"/>
      <c r="Y56" s="174"/>
      <c r="Z56" s="174"/>
      <c r="AA56" s="174"/>
      <c r="AB56" s="174"/>
      <c r="AC56" s="174"/>
      <c r="AD56" s="174"/>
      <c r="AE56" s="174"/>
      <c r="AF56" s="174"/>
      <c r="AG56" s="174"/>
      <c r="AH56" s="174"/>
      <c r="AI56" s="216"/>
      <c r="AJ56" s="174"/>
      <c r="AK56" s="175"/>
      <c r="AL56" s="175"/>
      <c r="AM56" s="175"/>
      <c r="AN56" s="175"/>
      <c r="AO56" s="175"/>
      <c r="AP56" s="175"/>
      <c r="AQ56" s="175"/>
      <c r="AR56" s="175"/>
      <c r="AS56" s="175"/>
      <c r="AT56" s="175"/>
      <c r="AU56" s="175"/>
      <c r="AV56" s="175"/>
      <c r="AW56" s="175"/>
      <c r="AX56" s="175"/>
      <c r="AY56" s="175"/>
      <c r="AZ56" s="175"/>
      <c r="BA56" s="175"/>
      <c r="BB56" s="175"/>
      <c r="BC56" s="175"/>
      <c r="BD56" s="175"/>
      <c r="BE56" s="175"/>
      <c r="BF56" s="175"/>
      <c r="BG56" s="175"/>
      <c r="BH56" s="175"/>
      <c r="BI56" s="175"/>
      <c r="BJ56" s="175"/>
      <c r="BK56" s="175"/>
      <c r="BL56" s="175"/>
      <c r="BM56" s="175"/>
      <c r="BN56" s="175"/>
      <c r="BO56" s="175"/>
      <c r="BP56" s="175"/>
      <c r="BQ56" s="175"/>
      <c r="BR56" s="175"/>
      <c r="BS56" s="175"/>
      <c r="BT56" s="175"/>
      <c r="BU56" s="175"/>
      <c r="BV56" s="175"/>
      <c r="BW56" s="175"/>
      <c r="BX56" s="175"/>
      <c r="BY56" s="175"/>
      <c r="BZ56" s="175"/>
      <c r="CA56" s="175"/>
      <c r="CB56" s="175"/>
      <c r="CC56" s="175"/>
      <c r="CD56" s="175"/>
      <c r="CE56" s="175"/>
      <c r="CF56" s="175"/>
      <c r="CG56" s="175"/>
      <c r="CH56" s="175"/>
      <c r="CI56" s="175"/>
      <c r="CJ56" s="175"/>
      <c r="CK56" s="174"/>
      <c r="CL56" s="174"/>
      <c r="CM56" s="148"/>
      <c r="CN56" s="148"/>
      <c r="CO56" s="148"/>
      <c r="CP56" s="148"/>
      <c r="CQ56" s="148"/>
      <c r="CR56" s="148"/>
      <c r="CS56" s="148"/>
      <c r="CT56" s="148"/>
      <c r="CU56" s="148"/>
      <c r="CV56" s="148"/>
      <c r="CW56" s="148"/>
      <c r="CX56" s="148"/>
      <c r="CY56" s="148"/>
      <c r="CZ56" s="148"/>
      <c r="DA56" s="148"/>
      <c r="DB56" s="148"/>
      <c r="DC56" s="148"/>
      <c r="DD56" s="148"/>
      <c r="DE56" s="148"/>
      <c r="DF56" s="148"/>
      <c r="DG56" s="148"/>
      <c r="DH56" s="148"/>
      <c r="DI56" s="148"/>
      <c r="DJ56" s="148"/>
      <c r="DK56" s="148"/>
      <c r="DL56" s="148"/>
      <c r="DM56" s="148"/>
      <c r="DN56" s="148"/>
      <c r="DO56" s="148"/>
      <c r="DP56" s="148"/>
      <c r="DQ56" s="148"/>
      <c r="DR56" s="148"/>
      <c r="DS56" s="148"/>
      <c r="DT56" s="148"/>
      <c r="DU56" s="148"/>
      <c r="DV56" s="148"/>
      <c r="DW56" s="148"/>
      <c r="DX56" s="148"/>
      <c r="DY56" s="148"/>
      <c r="DZ56" s="148"/>
      <c r="EA56" s="148"/>
      <c r="EB56" s="148"/>
      <c r="EC56" s="148"/>
      <c r="ED56" s="148"/>
      <c r="EE56" s="148"/>
      <c r="EF56" s="148"/>
      <c r="EG56" s="148"/>
      <c r="EH56" s="148"/>
      <c r="EI56" s="148"/>
      <c r="EJ56" s="148"/>
      <c r="EK56" s="148"/>
      <c r="EL56" s="148"/>
      <c r="EM56" s="148"/>
      <c r="EN56" s="148"/>
      <c r="EO56" s="148"/>
      <c r="EP56" s="148"/>
      <c r="EQ56" s="148"/>
      <c r="ER56" s="148"/>
      <c r="ES56" s="148"/>
      <c r="ET56" s="148"/>
      <c r="EU56" s="148"/>
      <c r="EV56" s="148"/>
      <c r="EW56" s="148"/>
      <c r="EX56" s="148"/>
      <c r="EY56" s="148"/>
      <c r="EZ56" s="148"/>
      <c r="FA56" s="148"/>
      <c r="FB56" s="148"/>
      <c r="FC56" s="148"/>
      <c r="FD56" s="148"/>
      <c r="FE56" s="148"/>
      <c r="FF56" s="148"/>
      <c r="FG56" s="148"/>
      <c r="FH56" s="148"/>
      <c r="FI56" s="148"/>
      <c r="FJ56" s="148"/>
      <c r="FK56" s="148"/>
      <c r="FL56" s="148"/>
      <c r="FM56" s="148"/>
      <c r="FN56" s="148"/>
      <c r="FO56" s="148"/>
      <c r="FP56" s="148"/>
      <c r="FQ56" s="148"/>
      <c r="FR56" s="148"/>
      <c r="FS56" s="148"/>
      <c r="FT56" s="148"/>
      <c r="FU56" s="148"/>
      <c r="FV56" s="148"/>
      <c r="FW56" s="148"/>
      <c r="FX56" s="148"/>
      <c r="FY56" s="148"/>
      <c r="FZ56" s="148"/>
      <c r="GA56" s="148"/>
      <c r="GB56" s="148"/>
      <c r="GC56" s="148"/>
      <c r="GD56" s="148"/>
      <c r="GE56" s="148"/>
      <c r="GF56" s="148"/>
      <c r="GG56" s="148"/>
      <c r="GH56" s="148"/>
      <c r="GI56" s="148"/>
      <c r="GJ56" s="148"/>
      <c r="GK56" s="148"/>
      <c r="GL56" s="148"/>
      <c r="GM56" s="148"/>
      <c r="GN56" s="148"/>
      <c r="GO56" s="148"/>
      <c r="GP56" s="148"/>
      <c r="GQ56" s="148"/>
      <c r="GR56" s="148"/>
      <c r="GS56" s="148"/>
      <c r="GT56" s="148"/>
      <c r="GU56" s="148"/>
      <c r="GV56" s="148"/>
      <c r="GW56" s="148"/>
      <c r="GX56" s="148"/>
      <c r="GY56" s="148"/>
      <c r="GZ56" s="148"/>
      <c r="HA56" s="148"/>
      <c r="HB56" s="148"/>
      <c r="HC56" s="148"/>
      <c r="HD56" s="148"/>
      <c r="HE56" s="148"/>
      <c r="HF56" s="148"/>
      <c r="HG56" s="148"/>
      <c r="HH56" s="148"/>
      <c r="HI56" s="148"/>
      <c r="HJ56" s="148"/>
      <c r="HK56" s="148"/>
      <c r="HL56" s="148"/>
      <c r="HM56" s="148"/>
      <c r="HN56" s="148"/>
      <c r="HO56" s="148"/>
      <c r="HP56" s="148"/>
      <c r="HQ56" s="148"/>
      <c r="HR56" s="148"/>
      <c r="HS56" s="148"/>
      <c r="HT56" s="148"/>
      <c r="HU56" s="148"/>
      <c r="HV56" s="148"/>
      <c r="HW56" s="148"/>
      <c r="HX56" s="148"/>
      <c r="HY56" s="148"/>
      <c r="HZ56" s="148"/>
      <c r="IA56" s="148"/>
      <c r="IB56" s="148"/>
      <c r="IC56" s="148"/>
      <c r="ID56" s="148"/>
      <c r="IE56" s="148"/>
      <c r="IF56" s="148"/>
      <c r="IG56" s="148"/>
      <c r="IH56" s="148"/>
      <c r="II56" s="148"/>
      <c r="IJ56" s="148"/>
      <c r="IK56" s="148"/>
      <c r="IL56" s="148"/>
      <c r="IM56" s="148"/>
      <c r="IN56" s="148"/>
      <c r="IO56" s="148"/>
      <c r="IP56" s="148"/>
      <c r="IQ56" s="148"/>
      <c r="IR56" s="148"/>
      <c r="IS56" s="148"/>
      <c r="IT56" s="148"/>
      <c r="IU56" s="148"/>
      <c r="IV56" s="148"/>
      <c r="IW56" s="148"/>
      <c r="IX56" s="148"/>
      <c r="IY56" s="148"/>
      <c r="IZ56" s="148"/>
      <c r="JA56" s="148"/>
      <c r="JB56" s="148"/>
      <c r="JC56" s="148"/>
      <c r="JD56" s="148"/>
      <c r="JE56" s="148"/>
      <c r="JF56" s="148"/>
      <c r="JG56" s="148"/>
      <c r="JH56" s="148"/>
      <c r="JI56" s="148"/>
      <c r="JJ56" s="148"/>
      <c r="JK56" s="148"/>
      <c r="JL56" s="148"/>
      <c r="JM56" s="148"/>
      <c r="JN56" s="148"/>
      <c r="JO56" s="148"/>
      <c r="JP56" s="148"/>
      <c r="JQ56" s="148"/>
      <c r="JR56" s="148"/>
      <c r="JS56" s="148"/>
      <c r="JT56" s="148"/>
      <c r="JU56" s="148"/>
      <c r="JV56" s="148"/>
      <c r="JW56" s="148"/>
      <c r="JX56" s="148"/>
      <c r="JY56" s="148"/>
      <c r="JZ56" s="148"/>
      <c r="KA56" s="148"/>
      <c r="KB56" s="148"/>
      <c r="KC56" s="148"/>
      <c r="KD56" s="148"/>
      <c r="KE56" s="148"/>
      <c r="KF56" s="148"/>
      <c r="KG56" s="148"/>
      <c r="KH56" s="148"/>
      <c r="KI56" s="148"/>
      <c r="KJ56" s="148"/>
      <c r="KK56" s="148"/>
      <c r="KL56" s="148"/>
      <c r="KM56" s="148"/>
      <c r="KN56" s="148"/>
      <c r="KO56" s="148"/>
      <c r="KP56" s="148"/>
      <c r="KQ56" s="148"/>
      <c r="KR56" s="148"/>
      <c r="KS56" s="148"/>
      <c r="KT56" s="148"/>
      <c r="KU56" s="148"/>
      <c r="KV56" s="148"/>
      <c r="KW56" s="148"/>
      <c r="KX56" s="148"/>
      <c r="KY56" s="148"/>
      <c r="KZ56" s="148"/>
      <c r="LA56" s="148"/>
      <c r="LB56" s="148"/>
      <c r="LC56" s="148"/>
      <c r="LD56" s="148"/>
      <c r="LE56" s="148"/>
      <c r="LF56" s="148"/>
      <c r="LG56" s="148"/>
      <c r="LH56" s="148"/>
      <c r="LI56" s="148"/>
      <c r="LJ56" s="148"/>
      <c r="LK56" s="148"/>
      <c r="LL56" s="148"/>
      <c r="LM56" s="148"/>
      <c r="LN56" s="148"/>
      <c r="LO56" s="148"/>
      <c r="LP56" s="148"/>
      <c r="LQ56" s="148"/>
      <c r="LR56" s="148"/>
      <c r="LS56" s="148"/>
      <c r="LT56" s="148"/>
      <c r="LU56" s="148"/>
      <c r="LV56" s="148"/>
      <c r="LW56" s="148"/>
      <c r="LX56" s="148"/>
      <c r="LY56" s="148"/>
      <c r="LZ56" s="148"/>
      <c r="MA56" s="148"/>
      <c r="MB56" s="148"/>
      <c r="MC56" s="148"/>
      <c r="MD56" s="148"/>
      <c r="ME56" s="148"/>
      <c r="MF56" s="148"/>
      <c r="MG56" s="148"/>
      <c r="MH56" s="148"/>
      <c r="MI56" s="148"/>
      <c r="MJ56" s="148"/>
      <c r="MK56" s="148"/>
      <c r="ML56" s="148"/>
      <c r="MM56" s="148"/>
      <c r="MN56" s="148"/>
      <c r="MO56" s="148"/>
      <c r="MP56" s="148"/>
      <c r="MQ56" s="148"/>
      <c r="MR56" s="148"/>
      <c r="MS56" s="148"/>
      <c r="MT56" s="148"/>
      <c r="MU56" s="148"/>
      <c r="MV56" s="148"/>
      <c r="MW56" s="148"/>
      <c r="MX56" s="148"/>
      <c r="MY56" s="148"/>
      <c r="MZ56" s="148"/>
      <c r="NA56" s="148"/>
      <c r="NB56" s="148"/>
      <c r="NC56" s="148"/>
      <c r="ND56" s="148"/>
      <c r="NE56" s="148"/>
      <c r="NF56" s="148"/>
      <c r="NG56" s="148"/>
      <c r="NH56" s="148"/>
      <c r="NI56" s="148"/>
      <c r="NJ56" s="148"/>
      <c r="NK56" s="148"/>
      <c r="NL56" s="148"/>
      <c r="NM56" s="148"/>
      <c r="NN56" s="148"/>
      <c r="NO56" s="148"/>
      <c r="NP56" s="148"/>
      <c r="NQ56" s="148"/>
      <c r="NR56" s="148"/>
      <c r="NS56" s="148"/>
      <c r="NT56" s="148"/>
      <c r="NU56" s="148"/>
      <c r="NV56" s="148"/>
      <c r="NW56" s="148"/>
      <c r="NX56" s="148"/>
      <c r="NY56" s="148"/>
      <c r="NZ56" s="148"/>
      <c r="OA56" s="148"/>
      <c r="OB56" s="148"/>
      <c r="OC56" s="148"/>
      <c r="OD56" s="148"/>
      <c r="OE56" s="148"/>
      <c r="OF56" s="148"/>
      <c r="OG56" s="148"/>
      <c r="OH56" s="148"/>
      <c r="OI56" s="148"/>
      <c r="OJ56" s="148"/>
      <c r="OK56" s="148"/>
      <c r="OL56" s="148"/>
      <c r="OM56" s="148"/>
      <c r="ON56" s="148"/>
      <c r="OO56" s="148"/>
      <c r="OP56" s="148"/>
      <c r="OQ56" s="148"/>
      <c r="OR56" s="148"/>
      <c r="OS56" s="148"/>
      <c r="OT56" s="148"/>
      <c r="OU56" s="148"/>
      <c r="OV56" s="148"/>
      <c r="OW56" s="148"/>
      <c r="OX56" s="148"/>
      <c r="OY56" s="148"/>
      <c r="OZ56" s="148"/>
      <c r="PA56" s="148"/>
      <c r="PB56" s="148"/>
      <c r="PC56" s="148"/>
      <c r="PD56" s="148"/>
      <c r="PE56" s="148"/>
      <c r="PF56" s="148"/>
      <c r="PG56" s="148"/>
      <c r="PH56" s="148"/>
      <c r="PI56" s="148"/>
      <c r="PJ56" s="148"/>
      <c r="PK56" s="148"/>
      <c r="PL56" s="148"/>
      <c r="PM56" s="148"/>
      <c r="PN56" s="148"/>
      <c r="PO56" s="148"/>
      <c r="PP56" s="148"/>
      <c r="PQ56" s="148"/>
      <c r="PR56" s="148"/>
      <c r="PS56" s="148"/>
      <c r="PT56" s="148"/>
      <c r="PU56" s="148"/>
      <c r="PV56" s="148"/>
      <c r="PW56" s="148"/>
      <c r="PX56" s="148"/>
      <c r="PY56" s="148"/>
      <c r="PZ56" s="148"/>
      <c r="QA56" s="148"/>
      <c r="QB56" s="148"/>
      <c r="QC56" s="148"/>
      <c r="QD56" s="148"/>
      <c r="QE56" s="148"/>
      <c r="QF56" s="148"/>
      <c r="QG56" s="148"/>
      <c r="QH56" s="148"/>
      <c r="QI56" s="148"/>
      <c r="QJ56" s="148"/>
      <c r="QK56" s="148"/>
      <c r="QL56" s="148"/>
      <c r="QM56" s="148"/>
      <c r="QN56" s="148"/>
      <c r="QO56" s="148"/>
      <c r="QP56" s="148"/>
      <c r="QQ56" s="148"/>
      <c r="QR56" s="148"/>
      <c r="QS56" s="148"/>
      <c r="QT56" s="148"/>
      <c r="QU56" s="148"/>
      <c r="QV56" s="148"/>
      <c r="QW56" s="148"/>
      <c r="QX56" s="148"/>
      <c r="QY56" s="148"/>
      <c r="QZ56" s="148"/>
      <c r="RA56" s="148"/>
      <c r="RB56" s="148"/>
      <c r="RC56" s="148"/>
      <c r="RD56" s="148"/>
      <c r="RE56" s="148"/>
      <c r="RF56" s="148"/>
      <c r="RG56" s="148"/>
      <c r="RH56" s="148"/>
      <c r="RI56" s="148"/>
      <c r="RJ56" s="148"/>
      <c r="RK56" s="148"/>
      <c r="RL56" s="148"/>
      <c r="RM56" s="148"/>
      <c r="RN56" s="148"/>
      <c r="RO56" s="148"/>
      <c r="RP56" s="148"/>
      <c r="RQ56" s="148"/>
      <c r="RR56" s="148"/>
      <c r="RS56" s="148"/>
      <c r="RT56" s="148"/>
      <c r="RU56" s="148"/>
      <c r="RV56" s="148"/>
      <c r="RW56" s="148"/>
      <c r="RX56" s="148"/>
      <c r="RY56" s="148"/>
      <c r="RZ56" s="148"/>
      <c r="SA56" s="148"/>
      <c r="SB56" s="148"/>
      <c r="SC56" s="148"/>
      <c r="SD56" s="148"/>
      <c r="SE56" s="148"/>
      <c r="SF56" s="148"/>
      <c r="SG56" s="148"/>
      <c r="SH56" s="148"/>
    </row>
    <row r="57" spans="1:502" s="25" customFormat="1" ht="15" customHeight="1" x14ac:dyDescent="0.2">
      <c r="A57" s="50"/>
      <c r="B57" s="1559" t="s">
        <v>237</v>
      </c>
      <c r="C57" s="1847"/>
      <c r="D57" s="1848"/>
      <c r="E57" s="1847"/>
      <c r="F57" s="1847"/>
      <c r="G57" s="1847"/>
      <c r="H57" s="1847"/>
      <c r="I57" s="1849"/>
      <c r="J57" s="141"/>
      <c r="K57" s="7"/>
      <c r="L57" s="1866" t="s">
        <v>236</v>
      </c>
      <c r="M57" s="1867"/>
      <c r="N57" s="1867"/>
      <c r="O57" s="1867"/>
      <c r="P57" s="1867"/>
      <c r="Q57" s="1867"/>
      <c r="R57" s="1867"/>
      <c r="S57" s="1867"/>
      <c r="T57" s="1867"/>
      <c r="U57" s="1868"/>
      <c r="V57" s="144"/>
      <c r="W57" s="179"/>
      <c r="X57" s="7"/>
      <c r="Y57" s="7"/>
      <c r="Z57" s="7"/>
      <c r="AA57" s="7"/>
      <c r="AB57" s="7"/>
      <c r="AC57" s="7"/>
      <c r="AD57" s="174"/>
      <c r="AE57" s="174"/>
      <c r="AF57" s="174"/>
      <c r="AG57" s="174"/>
      <c r="AH57" s="174"/>
      <c r="AI57" s="216"/>
      <c r="AJ57" s="174"/>
      <c r="AK57" s="175"/>
      <c r="AL57" s="175"/>
      <c r="AM57" s="175"/>
      <c r="AN57" s="175"/>
      <c r="AO57" s="175"/>
      <c r="AP57" s="175"/>
      <c r="AQ57" s="175"/>
      <c r="AR57" s="175"/>
      <c r="AS57" s="175"/>
      <c r="AT57" s="175"/>
      <c r="AU57" s="175"/>
      <c r="AV57" s="175"/>
      <c r="AW57" s="175"/>
      <c r="AX57" s="175"/>
      <c r="AY57" s="175"/>
      <c r="AZ57" s="175"/>
      <c r="BA57" s="175"/>
      <c r="BB57" s="175"/>
      <c r="BC57" s="175"/>
      <c r="BD57" s="175"/>
      <c r="BE57" s="175"/>
      <c r="BF57" s="175"/>
      <c r="BG57" s="175"/>
      <c r="BH57" s="175"/>
      <c r="BI57" s="175"/>
      <c r="BJ57" s="175"/>
      <c r="BK57" s="175"/>
      <c r="BL57" s="175"/>
      <c r="BM57" s="175"/>
      <c r="BN57" s="175"/>
      <c r="BO57" s="175"/>
      <c r="BP57" s="175"/>
      <c r="BQ57" s="175"/>
      <c r="BR57" s="175"/>
      <c r="BS57" s="175"/>
      <c r="BT57" s="175"/>
      <c r="BU57" s="175"/>
      <c r="BV57" s="175"/>
      <c r="BW57" s="175"/>
      <c r="BX57" s="175"/>
      <c r="BY57" s="175"/>
      <c r="BZ57" s="175"/>
      <c r="CA57" s="175"/>
      <c r="CB57" s="175"/>
      <c r="CC57" s="175"/>
      <c r="CD57" s="175"/>
      <c r="CE57" s="175"/>
      <c r="CF57" s="175"/>
      <c r="CG57" s="175"/>
      <c r="CH57" s="175"/>
      <c r="CI57" s="175"/>
      <c r="CJ57" s="175"/>
      <c r="CK57" s="174"/>
      <c r="CL57" s="174"/>
      <c r="CM57" s="148"/>
      <c r="CN57" s="148"/>
      <c r="CO57" s="148"/>
      <c r="CP57" s="148"/>
      <c r="CQ57" s="148"/>
      <c r="CR57" s="148"/>
      <c r="CS57" s="148"/>
      <c r="CT57" s="148"/>
      <c r="CU57" s="148"/>
      <c r="CV57" s="148"/>
      <c r="CW57" s="148"/>
      <c r="CX57" s="148"/>
      <c r="CY57" s="148"/>
      <c r="CZ57" s="148"/>
      <c r="DA57" s="148"/>
      <c r="DB57" s="148"/>
      <c r="DC57" s="148"/>
      <c r="DD57" s="148"/>
      <c r="DE57" s="148"/>
      <c r="DF57" s="148"/>
      <c r="DG57" s="148"/>
      <c r="DH57" s="148"/>
      <c r="DI57" s="148"/>
      <c r="DJ57" s="148"/>
      <c r="DK57" s="148"/>
      <c r="DL57" s="148"/>
      <c r="DM57" s="148"/>
      <c r="DN57" s="148"/>
      <c r="DO57" s="148"/>
      <c r="DP57" s="148"/>
      <c r="DQ57" s="148"/>
      <c r="DR57" s="148"/>
      <c r="DS57" s="148"/>
      <c r="DT57" s="148"/>
      <c r="DU57" s="148"/>
      <c r="DV57" s="148"/>
      <c r="DW57" s="148"/>
      <c r="DX57" s="148"/>
      <c r="DY57" s="148"/>
      <c r="DZ57" s="148"/>
      <c r="EA57" s="148"/>
      <c r="EB57" s="148"/>
      <c r="EC57" s="148"/>
      <c r="ED57" s="148"/>
      <c r="EE57" s="148"/>
      <c r="EF57" s="148"/>
      <c r="EG57" s="148"/>
      <c r="EH57" s="148"/>
      <c r="EI57" s="148"/>
      <c r="EJ57" s="148"/>
      <c r="EK57" s="148"/>
      <c r="EL57" s="148"/>
      <c r="EM57" s="148"/>
      <c r="EN57" s="148"/>
      <c r="EO57" s="148"/>
      <c r="EP57" s="148"/>
      <c r="EQ57" s="148"/>
      <c r="ER57" s="148"/>
      <c r="ES57" s="148"/>
      <c r="ET57" s="148"/>
      <c r="EU57" s="148"/>
      <c r="EV57" s="148"/>
      <c r="EW57" s="148"/>
      <c r="EX57" s="148"/>
      <c r="EY57" s="148"/>
      <c r="EZ57" s="148"/>
      <c r="FA57" s="148"/>
      <c r="FB57" s="148"/>
      <c r="FC57" s="148"/>
      <c r="FD57" s="148"/>
      <c r="FE57" s="148"/>
      <c r="FF57" s="148"/>
      <c r="FG57" s="148"/>
      <c r="FH57" s="148"/>
      <c r="FI57" s="148"/>
      <c r="FJ57" s="148"/>
      <c r="FK57" s="148"/>
      <c r="FL57" s="148"/>
      <c r="FM57" s="148"/>
      <c r="FN57" s="148"/>
      <c r="FO57" s="148"/>
      <c r="FP57" s="148"/>
      <c r="FQ57" s="148"/>
      <c r="FR57" s="148"/>
      <c r="FS57" s="148"/>
      <c r="FT57" s="148"/>
      <c r="FU57" s="148"/>
      <c r="FV57" s="148"/>
      <c r="FW57" s="148"/>
      <c r="FX57" s="148"/>
      <c r="FY57" s="148"/>
      <c r="FZ57" s="148"/>
      <c r="GA57" s="148"/>
      <c r="GB57" s="148"/>
      <c r="GC57" s="148"/>
      <c r="GD57" s="148"/>
      <c r="GE57" s="148"/>
      <c r="GF57" s="148"/>
      <c r="GG57" s="148"/>
      <c r="GH57" s="148"/>
      <c r="GI57" s="148"/>
      <c r="GJ57" s="148"/>
      <c r="GK57" s="148"/>
      <c r="GL57" s="148"/>
      <c r="GM57" s="148"/>
      <c r="GN57" s="148"/>
      <c r="GO57" s="148"/>
      <c r="GP57" s="148"/>
      <c r="GQ57" s="148"/>
      <c r="GR57" s="148"/>
      <c r="GS57" s="148"/>
      <c r="GT57" s="148"/>
      <c r="GU57" s="148"/>
      <c r="GV57" s="148"/>
      <c r="GW57" s="148"/>
      <c r="GX57" s="148"/>
      <c r="GY57" s="148"/>
      <c r="GZ57" s="148"/>
      <c r="HA57" s="148"/>
      <c r="HB57" s="148"/>
      <c r="HC57" s="148"/>
      <c r="HD57" s="148"/>
      <c r="HE57" s="148"/>
      <c r="HF57" s="148"/>
      <c r="HG57" s="148"/>
      <c r="HH57" s="148"/>
      <c r="HI57" s="148"/>
      <c r="HJ57" s="148"/>
      <c r="HK57" s="148"/>
      <c r="HL57" s="148"/>
      <c r="HM57" s="148"/>
      <c r="HN57" s="148"/>
      <c r="HO57" s="148"/>
      <c r="HP57" s="148"/>
      <c r="HQ57" s="148"/>
      <c r="HR57" s="148"/>
      <c r="HS57" s="148"/>
      <c r="HT57" s="148"/>
      <c r="HU57" s="148"/>
      <c r="HV57" s="148"/>
      <c r="HW57" s="148"/>
      <c r="HX57" s="148"/>
      <c r="HY57" s="148"/>
      <c r="HZ57" s="148"/>
      <c r="IA57" s="148"/>
      <c r="IB57" s="148"/>
      <c r="IC57" s="148"/>
      <c r="ID57" s="148"/>
      <c r="IE57" s="148"/>
      <c r="IF57" s="148"/>
      <c r="IG57" s="148"/>
      <c r="IH57" s="148"/>
      <c r="II57" s="148"/>
      <c r="IJ57" s="148"/>
      <c r="IK57" s="148"/>
      <c r="IL57" s="148"/>
      <c r="IM57" s="148"/>
      <c r="IN57" s="148"/>
      <c r="IO57" s="148"/>
      <c r="IP57" s="148"/>
      <c r="IQ57" s="148"/>
      <c r="IR57" s="148"/>
      <c r="IS57" s="148"/>
      <c r="IT57" s="148"/>
      <c r="IU57" s="148"/>
      <c r="IV57" s="148"/>
      <c r="IW57" s="148"/>
      <c r="IX57" s="148"/>
      <c r="IY57" s="148"/>
      <c r="IZ57" s="148"/>
      <c r="JA57" s="148"/>
      <c r="JB57" s="148"/>
      <c r="JC57" s="148"/>
      <c r="JD57" s="148"/>
      <c r="JE57" s="148"/>
      <c r="JF57" s="148"/>
      <c r="JG57" s="148"/>
      <c r="JH57" s="148"/>
      <c r="JI57" s="148"/>
      <c r="JJ57" s="148"/>
      <c r="JK57" s="148"/>
      <c r="JL57" s="148"/>
      <c r="JM57" s="148"/>
      <c r="JN57" s="148"/>
      <c r="JO57" s="148"/>
      <c r="JP57" s="148"/>
      <c r="JQ57" s="148"/>
      <c r="JR57" s="148"/>
      <c r="JS57" s="148"/>
      <c r="JT57" s="148"/>
      <c r="JU57" s="148"/>
      <c r="JV57" s="148"/>
      <c r="JW57" s="148"/>
      <c r="JX57" s="148"/>
      <c r="JY57" s="148"/>
      <c r="JZ57" s="148"/>
      <c r="KA57" s="148"/>
      <c r="KB57" s="148"/>
      <c r="KC57" s="148"/>
      <c r="KD57" s="148"/>
      <c r="KE57" s="148"/>
      <c r="KF57" s="148"/>
      <c r="KG57" s="148"/>
      <c r="KH57" s="148"/>
      <c r="KI57" s="148"/>
      <c r="KJ57" s="148"/>
      <c r="KK57" s="148"/>
      <c r="KL57" s="148"/>
      <c r="KM57" s="148"/>
      <c r="KN57" s="148"/>
      <c r="KO57" s="148"/>
      <c r="KP57" s="148"/>
      <c r="KQ57" s="148"/>
      <c r="KR57" s="148"/>
      <c r="KS57" s="148"/>
      <c r="KT57" s="148"/>
      <c r="KU57" s="148"/>
      <c r="KV57" s="148"/>
      <c r="KW57" s="148"/>
      <c r="KX57" s="148"/>
      <c r="KY57" s="148"/>
      <c r="KZ57" s="148"/>
      <c r="LA57" s="148"/>
      <c r="LB57" s="148"/>
      <c r="LC57" s="148"/>
      <c r="LD57" s="148"/>
      <c r="LE57" s="148"/>
      <c r="LF57" s="148"/>
      <c r="LG57" s="148"/>
      <c r="LH57" s="148"/>
      <c r="LI57" s="148"/>
      <c r="LJ57" s="148"/>
      <c r="LK57" s="148"/>
      <c r="LL57" s="148"/>
      <c r="LM57" s="148"/>
      <c r="LN57" s="148"/>
      <c r="LO57" s="148"/>
      <c r="LP57" s="148"/>
      <c r="LQ57" s="148"/>
      <c r="LR57" s="148"/>
      <c r="LS57" s="148"/>
      <c r="LT57" s="148"/>
      <c r="LU57" s="148"/>
      <c r="LV57" s="148"/>
      <c r="LW57" s="148"/>
      <c r="LX57" s="148"/>
      <c r="LY57" s="148"/>
      <c r="LZ57" s="148"/>
      <c r="MA57" s="148"/>
      <c r="MB57" s="148"/>
      <c r="MC57" s="148"/>
      <c r="MD57" s="148"/>
      <c r="ME57" s="148"/>
      <c r="MF57" s="148"/>
      <c r="MG57" s="148"/>
      <c r="MH57" s="148"/>
      <c r="MI57" s="148"/>
      <c r="MJ57" s="148"/>
      <c r="MK57" s="148"/>
      <c r="ML57" s="148"/>
      <c r="MM57" s="148"/>
      <c r="MN57" s="148"/>
      <c r="MO57" s="148"/>
      <c r="MP57" s="148"/>
      <c r="MQ57" s="148"/>
      <c r="MR57" s="148"/>
      <c r="MS57" s="148"/>
      <c r="MT57" s="148"/>
      <c r="MU57" s="148"/>
      <c r="MV57" s="148"/>
      <c r="MW57" s="148"/>
      <c r="MX57" s="148"/>
      <c r="MY57" s="148"/>
      <c r="MZ57" s="148"/>
      <c r="NA57" s="148"/>
      <c r="NB57" s="148"/>
      <c r="NC57" s="148"/>
      <c r="ND57" s="148"/>
      <c r="NE57" s="148"/>
      <c r="NF57" s="148"/>
      <c r="NG57" s="148"/>
      <c r="NH57" s="148"/>
      <c r="NI57" s="148"/>
      <c r="NJ57" s="148"/>
      <c r="NK57" s="148"/>
      <c r="NL57" s="148"/>
      <c r="NM57" s="148"/>
      <c r="NN57" s="148"/>
      <c r="NO57" s="148"/>
      <c r="NP57" s="148"/>
      <c r="NQ57" s="148"/>
      <c r="NR57" s="148"/>
      <c r="NS57" s="148"/>
      <c r="NT57" s="148"/>
      <c r="NU57" s="148"/>
      <c r="NV57" s="148"/>
      <c r="NW57" s="148"/>
      <c r="NX57" s="148"/>
      <c r="NY57" s="148"/>
      <c r="NZ57" s="148"/>
      <c r="OA57" s="148"/>
      <c r="OB57" s="148"/>
      <c r="OC57" s="148"/>
      <c r="OD57" s="148"/>
      <c r="OE57" s="148"/>
      <c r="OF57" s="148"/>
      <c r="OG57" s="148"/>
      <c r="OH57" s="148"/>
      <c r="OI57" s="148"/>
      <c r="OJ57" s="148"/>
      <c r="OK57" s="148"/>
      <c r="OL57" s="148"/>
      <c r="OM57" s="148"/>
      <c r="ON57" s="148"/>
      <c r="OO57" s="148"/>
      <c r="OP57" s="148"/>
      <c r="OQ57" s="148"/>
      <c r="OR57" s="148"/>
      <c r="OS57" s="148"/>
      <c r="OT57" s="148"/>
      <c r="OU57" s="148"/>
      <c r="OV57" s="148"/>
      <c r="OW57" s="148"/>
      <c r="OX57" s="148"/>
      <c r="OY57" s="148"/>
      <c r="OZ57" s="148"/>
      <c r="PA57" s="148"/>
      <c r="PB57" s="148"/>
      <c r="PC57" s="148"/>
      <c r="PD57" s="148"/>
      <c r="PE57" s="148"/>
      <c r="PF57" s="148"/>
      <c r="PG57" s="148"/>
      <c r="PH57" s="148"/>
      <c r="PI57" s="148"/>
      <c r="PJ57" s="148"/>
      <c r="PK57" s="148"/>
      <c r="PL57" s="148"/>
      <c r="PM57" s="148"/>
      <c r="PN57" s="148"/>
      <c r="PO57" s="148"/>
      <c r="PP57" s="148"/>
      <c r="PQ57" s="148"/>
      <c r="PR57" s="148"/>
      <c r="PS57" s="148"/>
      <c r="PT57" s="148"/>
      <c r="PU57" s="148"/>
      <c r="PV57" s="148"/>
      <c r="PW57" s="148"/>
      <c r="PX57" s="148"/>
      <c r="PY57" s="148"/>
      <c r="PZ57" s="148"/>
      <c r="QA57" s="148"/>
      <c r="QB57" s="148"/>
      <c r="QC57" s="148"/>
      <c r="QD57" s="148"/>
      <c r="QE57" s="148"/>
      <c r="QF57" s="148"/>
      <c r="QG57" s="148"/>
      <c r="QH57" s="148"/>
      <c r="QI57" s="148"/>
      <c r="QJ57" s="148"/>
      <c r="QK57" s="148"/>
      <c r="QL57" s="148"/>
      <c r="QM57" s="148"/>
      <c r="QN57" s="148"/>
      <c r="QO57" s="148"/>
      <c r="QP57" s="148"/>
      <c r="QQ57" s="148"/>
      <c r="QR57" s="148"/>
      <c r="QS57" s="148"/>
      <c r="QT57" s="148"/>
      <c r="QU57" s="148"/>
      <c r="QV57" s="148"/>
      <c r="QW57" s="148"/>
      <c r="QX57" s="148"/>
      <c r="QY57" s="148"/>
      <c r="QZ57" s="148"/>
      <c r="RA57" s="148"/>
      <c r="RB57" s="148"/>
      <c r="RC57" s="148"/>
      <c r="RD57" s="148"/>
      <c r="RE57" s="148"/>
      <c r="RF57" s="148"/>
      <c r="RG57" s="148"/>
      <c r="RH57" s="148"/>
      <c r="RI57" s="148"/>
      <c r="RJ57" s="148"/>
      <c r="RK57" s="148"/>
      <c r="RL57" s="148"/>
      <c r="RM57" s="148"/>
      <c r="RN57" s="148"/>
      <c r="RO57" s="148"/>
      <c r="RP57" s="148"/>
      <c r="RQ57" s="148"/>
      <c r="RR57" s="148"/>
      <c r="RS57" s="148"/>
      <c r="RT57" s="148"/>
      <c r="RU57" s="148"/>
      <c r="RV57" s="148"/>
      <c r="RW57" s="148"/>
      <c r="RX57" s="148"/>
      <c r="RY57" s="148"/>
      <c r="RZ57" s="148"/>
      <c r="SA57" s="148"/>
      <c r="SB57" s="148"/>
      <c r="SC57" s="148"/>
      <c r="SD57" s="148"/>
      <c r="SE57" s="148"/>
      <c r="SF57" s="148"/>
      <c r="SG57" s="148"/>
      <c r="SH57" s="148"/>
    </row>
    <row r="58" spans="1:502" s="25" customFormat="1" ht="15" customHeight="1" x14ac:dyDescent="0.2">
      <c r="A58" s="50"/>
      <c r="B58" s="130"/>
      <c r="C58" s="1830" t="s">
        <v>396</v>
      </c>
      <c r="D58" s="1830"/>
      <c r="E58" s="1830" t="s">
        <v>210</v>
      </c>
      <c r="F58" s="1830"/>
      <c r="G58" s="1830"/>
      <c r="H58" s="1830"/>
      <c r="I58" s="1830"/>
      <c r="J58" s="141"/>
      <c r="K58" s="40"/>
      <c r="L58" s="40"/>
      <c r="M58" s="1819" t="s">
        <v>630</v>
      </c>
      <c r="N58" s="1820"/>
      <c r="O58" s="1820"/>
      <c r="P58" s="1820"/>
      <c r="Q58" s="1820"/>
      <c r="R58" s="1821"/>
      <c r="S58" s="151">
        <v>2.5000000000000001E-2</v>
      </c>
      <c r="T58" s="151">
        <f t="shared" ref="T58:T63" si="6">S58*4</f>
        <v>0.1</v>
      </c>
      <c r="U58" s="151">
        <v>0.05</v>
      </c>
      <c r="V58" s="144"/>
      <c r="W58" s="214"/>
      <c r="X58" s="174"/>
      <c r="Y58" s="174"/>
      <c r="Z58" s="174"/>
      <c r="AA58" s="174"/>
      <c r="AB58" s="174"/>
      <c r="AC58" s="174"/>
      <c r="AD58" s="174"/>
      <c r="AE58" s="174"/>
      <c r="AF58" s="174"/>
      <c r="AG58" s="174"/>
      <c r="AH58" s="174"/>
      <c r="AI58" s="216"/>
      <c r="AJ58" s="174"/>
      <c r="AK58" s="175"/>
      <c r="AL58" s="175"/>
      <c r="AM58" s="175"/>
      <c r="AN58" s="175"/>
      <c r="AO58" s="175"/>
      <c r="AP58" s="175"/>
      <c r="AQ58" s="175"/>
      <c r="AR58" s="175"/>
      <c r="AS58" s="175"/>
      <c r="AT58" s="175"/>
      <c r="AU58" s="175"/>
      <c r="AV58" s="175"/>
      <c r="AW58" s="175"/>
      <c r="AX58" s="175"/>
      <c r="AY58" s="175"/>
      <c r="AZ58" s="175"/>
      <c r="BA58" s="175"/>
      <c r="BB58" s="175"/>
      <c r="BC58" s="175"/>
      <c r="BD58" s="175"/>
      <c r="BE58" s="175"/>
      <c r="BF58" s="175"/>
      <c r="BG58" s="175"/>
      <c r="BH58" s="175"/>
      <c r="BI58" s="175"/>
      <c r="BJ58" s="175"/>
      <c r="BK58" s="175"/>
      <c r="BL58" s="175"/>
      <c r="BM58" s="175"/>
      <c r="BN58" s="175"/>
      <c r="BO58" s="175"/>
      <c r="BP58" s="175"/>
      <c r="BQ58" s="175"/>
      <c r="BR58" s="175"/>
      <c r="BS58" s="175"/>
      <c r="BT58" s="175"/>
      <c r="BU58" s="175"/>
      <c r="BV58" s="175"/>
      <c r="BW58" s="175"/>
      <c r="BX58" s="175"/>
      <c r="BY58" s="175"/>
      <c r="BZ58" s="175"/>
      <c r="CA58" s="175"/>
      <c r="CB58" s="175"/>
      <c r="CC58" s="175"/>
      <c r="CD58" s="175"/>
      <c r="CE58" s="175"/>
      <c r="CF58" s="175"/>
      <c r="CG58" s="175"/>
      <c r="CH58" s="175"/>
      <c r="CI58" s="175"/>
      <c r="CJ58" s="175"/>
      <c r="CK58" s="174"/>
      <c r="CL58" s="174"/>
      <c r="CM58" s="148"/>
      <c r="CN58" s="148"/>
      <c r="CO58" s="148"/>
      <c r="CP58" s="148"/>
      <c r="CQ58" s="148"/>
      <c r="CR58" s="148"/>
      <c r="CS58" s="148"/>
      <c r="CT58" s="148"/>
      <c r="CU58" s="148"/>
      <c r="CV58" s="148"/>
      <c r="CW58" s="148"/>
      <c r="CX58" s="148"/>
      <c r="CY58" s="148"/>
      <c r="CZ58" s="148"/>
      <c r="DA58" s="148"/>
      <c r="DB58" s="148"/>
      <c r="DC58" s="148"/>
      <c r="DD58" s="148"/>
      <c r="DE58" s="148"/>
      <c r="DF58" s="148"/>
      <c r="DG58" s="148"/>
      <c r="DH58" s="148"/>
      <c r="DI58" s="148"/>
      <c r="DJ58" s="148"/>
      <c r="DK58" s="148"/>
      <c r="DL58" s="148"/>
      <c r="DM58" s="148"/>
      <c r="DN58" s="148"/>
      <c r="DO58" s="148"/>
      <c r="DP58" s="148"/>
      <c r="DQ58" s="148"/>
      <c r="DR58" s="148"/>
      <c r="DS58" s="148"/>
      <c r="DT58" s="148"/>
      <c r="DU58" s="148"/>
      <c r="DV58" s="148"/>
      <c r="DW58" s="148"/>
      <c r="DX58" s="148"/>
      <c r="DY58" s="148"/>
      <c r="DZ58" s="148"/>
      <c r="EA58" s="148"/>
      <c r="EB58" s="148"/>
      <c r="EC58" s="148"/>
      <c r="ED58" s="148"/>
      <c r="EE58" s="148"/>
      <c r="EF58" s="148"/>
      <c r="EG58" s="148"/>
      <c r="EH58" s="148"/>
      <c r="EI58" s="148"/>
      <c r="EJ58" s="148"/>
      <c r="EK58" s="148"/>
      <c r="EL58" s="148"/>
      <c r="EM58" s="148"/>
      <c r="EN58" s="148"/>
      <c r="EO58" s="148"/>
      <c r="EP58" s="148"/>
      <c r="EQ58" s="148"/>
      <c r="ER58" s="148"/>
      <c r="ES58" s="148"/>
      <c r="ET58" s="148"/>
      <c r="EU58" s="148"/>
      <c r="EV58" s="148"/>
      <c r="EW58" s="148"/>
      <c r="EX58" s="148"/>
      <c r="EY58" s="148"/>
      <c r="EZ58" s="148"/>
      <c r="FA58" s="148"/>
      <c r="FB58" s="148"/>
      <c r="FC58" s="148"/>
      <c r="FD58" s="148"/>
      <c r="FE58" s="148"/>
      <c r="FF58" s="148"/>
      <c r="FG58" s="148"/>
      <c r="FH58" s="148"/>
      <c r="FI58" s="148"/>
      <c r="FJ58" s="148"/>
      <c r="FK58" s="148"/>
      <c r="FL58" s="148"/>
      <c r="FM58" s="148"/>
      <c r="FN58" s="148"/>
      <c r="FO58" s="148"/>
      <c r="FP58" s="148"/>
      <c r="FQ58" s="148"/>
      <c r="FR58" s="148"/>
      <c r="FS58" s="148"/>
      <c r="FT58" s="148"/>
      <c r="FU58" s="148"/>
      <c r="FV58" s="148"/>
      <c r="FW58" s="148"/>
      <c r="FX58" s="148"/>
      <c r="FY58" s="148"/>
      <c r="FZ58" s="148"/>
      <c r="GA58" s="148"/>
      <c r="GB58" s="148"/>
      <c r="GC58" s="148"/>
      <c r="GD58" s="148"/>
      <c r="GE58" s="148"/>
      <c r="GF58" s="148"/>
      <c r="GG58" s="148"/>
      <c r="GH58" s="148"/>
      <c r="GI58" s="148"/>
      <c r="GJ58" s="148"/>
      <c r="GK58" s="148"/>
      <c r="GL58" s="148"/>
      <c r="GM58" s="148"/>
      <c r="GN58" s="148"/>
      <c r="GO58" s="148"/>
      <c r="GP58" s="148"/>
      <c r="GQ58" s="148"/>
      <c r="GR58" s="148"/>
      <c r="GS58" s="148"/>
      <c r="GT58" s="148"/>
      <c r="GU58" s="148"/>
      <c r="GV58" s="148"/>
      <c r="GW58" s="148"/>
      <c r="GX58" s="148"/>
      <c r="GY58" s="148"/>
      <c r="GZ58" s="148"/>
      <c r="HA58" s="148"/>
      <c r="HB58" s="148"/>
      <c r="HC58" s="148"/>
      <c r="HD58" s="148"/>
      <c r="HE58" s="148"/>
      <c r="HF58" s="148"/>
      <c r="HG58" s="148"/>
      <c r="HH58" s="148"/>
      <c r="HI58" s="148"/>
      <c r="HJ58" s="148"/>
      <c r="HK58" s="148"/>
      <c r="HL58" s="148"/>
      <c r="HM58" s="148"/>
      <c r="HN58" s="148"/>
      <c r="HO58" s="148"/>
      <c r="HP58" s="148"/>
      <c r="HQ58" s="148"/>
      <c r="HR58" s="148"/>
      <c r="HS58" s="148"/>
      <c r="HT58" s="148"/>
      <c r="HU58" s="148"/>
      <c r="HV58" s="148"/>
      <c r="HW58" s="148"/>
      <c r="HX58" s="148"/>
      <c r="HY58" s="148"/>
      <c r="HZ58" s="148"/>
      <c r="IA58" s="148"/>
      <c r="IB58" s="148"/>
      <c r="IC58" s="148"/>
      <c r="ID58" s="148"/>
      <c r="IE58" s="148"/>
      <c r="IF58" s="148"/>
      <c r="IG58" s="148"/>
      <c r="IH58" s="148"/>
      <c r="II58" s="148"/>
      <c r="IJ58" s="148"/>
      <c r="IK58" s="148"/>
      <c r="IL58" s="148"/>
      <c r="IM58" s="148"/>
      <c r="IN58" s="148"/>
      <c r="IO58" s="148"/>
      <c r="IP58" s="148"/>
      <c r="IQ58" s="148"/>
      <c r="IR58" s="148"/>
      <c r="IS58" s="148"/>
      <c r="IT58" s="148"/>
      <c r="IU58" s="148"/>
      <c r="IV58" s="148"/>
      <c r="IW58" s="148"/>
      <c r="IX58" s="148"/>
      <c r="IY58" s="148"/>
      <c r="IZ58" s="148"/>
      <c r="JA58" s="148"/>
      <c r="JB58" s="148"/>
      <c r="JC58" s="148"/>
      <c r="JD58" s="148"/>
      <c r="JE58" s="148"/>
      <c r="JF58" s="148"/>
      <c r="JG58" s="148"/>
      <c r="JH58" s="148"/>
      <c r="JI58" s="148"/>
      <c r="JJ58" s="148"/>
      <c r="JK58" s="148"/>
      <c r="JL58" s="148"/>
      <c r="JM58" s="148"/>
      <c r="JN58" s="148"/>
      <c r="JO58" s="148"/>
      <c r="JP58" s="148"/>
      <c r="JQ58" s="148"/>
      <c r="JR58" s="148"/>
      <c r="JS58" s="148"/>
      <c r="JT58" s="148"/>
      <c r="JU58" s="148"/>
      <c r="JV58" s="148"/>
      <c r="JW58" s="148"/>
      <c r="JX58" s="148"/>
      <c r="JY58" s="148"/>
      <c r="JZ58" s="148"/>
      <c r="KA58" s="148"/>
      <c r="KB58" s="148"/>
      <c r="KC58" s="148"/>
      <c r="KD58" s="148"/>
      <c r="KE58" s="148"/>
      <c r="KF58" s="148"/>
      <c r="KG58" s="148"/>
      <c r="KH58" s="148"/>
      <c r="KI58" s="148"/>
      <c r="KJ58" s="148"/>
      <c r="KK58" s="148"/>
      <c r="KL58" s="148"/>
      <c r="KM58" s="148"/>
      <c r="KN58" s="148"/>
      <c r="KO58" s="148"/>
      <c r="KP58" s="148"/>
      <c r="KQ58" s="148"/>
      <c r="KR58" s="148"/>
      <c r="KS58" s="148"/>
      <c r="KT58" s="148"/>
      <c r="KU58" s="148"/>
      <c r="KV58" s="148"/>
      <c r="KW58" s="148"/>
      <c r="KX58" s="148"/>
      <c r="KY58" s="148"/>
      <c r="KZ58" s="148"/>
      <c r="LA58" s="148"/>
      <c r="LB58" s="148"/>
      <c r="LC58" s="148"/>
      <c r="LD58" s="148"/>
      <c r="LE58" s="148"/>
      <c r="LF58" s="148"/>
      <c r="LG58" s="148"/>
      <c r="LH58" s="148"/>
      <c r="LI58" s="148"/>
      <c r="LJ58" s="148"/>
      <c r="LK58" s="148"/>
      <c r="LL58" s="148"/>
      <c r="LM58" s="148"/>
      <c r="LN58" s="148"/>
      <c r="LO58" s="148"/>
      <c r="LP58" s="148"/>
      <c r="LQ58" s="148"/>
      <c r="LR58" s="148"/>
      <c r="LS58" s="148"/>
      <c r="LT58" s="148"/>
      <c r="LU58" s="148"/>
      <c r="LV58" s="148"/>
      <c r="LW58" s="148"/>
      <c r="LX58" s="148"/>
      <c r="LY58" s="148"/>
      <c r="LZ58" s="148"/>
      <c r="MA58" s="148"/>
      <c r="MB58" s="148"/>
      <c r="MC58" s="148"/>
      <c r="MD58" s="148"/>
      <c r="ME58" s="148"/>
      <c r="MF58" s="148"/>
      <c r="MG58" s="148"/>
      <c r="MH58" s="148"/>
      <c r="MI58" s="148"/>
      <c r="MJ58" s="148"/>
      <c r="MK58" s="148"/>
      <c r="ML58" s="148"/>
      <c r="MM58" s="148"/>
      <c r="MN58" s="148"/>
      <c r="MO58" s="148"/>
      <c r="MP58" s="148"/>
      <c r="MQ58" s="148"/>
      <c r="MR58" s="148"/>
      <c r="MS58" s="148"/>
      <c r="MT58" s="148"/>
      <c r="MU58" s="148"/>
      <c r="MV58" s="148"/>
      <c r="MW58" s="148"/>
      <c r="MX58" s="148"/>
      <c r="MY58" s="148"/>
      <c r="MZ58" s="148"/>
      <c r="NA58" s="148"/>
      <c r="NB58" s="148"/>
      <c r="NC58" s="148"/>
      <c r="ND58" s="148"/>
      <c r="NE58" s="148"/>
      <c r="NF58" s="148"/>
      <c r="NG58" s="148"/>
      <c r="NH58" s="148"/>
      <c r="NI58" s="148"/>
      <c r="NJ58" s="148"/>
      <c r="NK58" s="148"/>
      <c r="NL58" s="148"/>
      <c r="NM58" s="148"/>
      <c r="NN58" s="148"/>
      <c r="NO58" s="148"/>
      <c r="NP58" s="148"/>
      <c r="NQ58" s="148"/>
      <c r="NR58" s="148"/>
      <c r="NS58" s="148"/>
      <c r="NT58" s="148"/>
      <c r="NU58" s="148"/>
      <c r="NV58" s="148"/>
      <c r="NW58" s="148"/>
      <c r="NX58" s="148"/>
      <c r="NY58" s="148"/>
      <c r="NZ58" s="148"/>
      <c r="OA58" s="148"/>
      <c r="OB58" s="148"/>
      <c r="OC58" s="148"/>
      <c r="OD58" s="148"/>
      <c r="OE58" s="148"/>
      <c r="OF58" s="148"/>
      <c r="OG58" s="148"/>
      <c r="OH58" s="148"/>
      <c r="OI58" s="148"/>
      <c r="OJ58" s="148"/>
      <c r="OK58" s="148"/>
      <c r="OL58" s="148"/>
      <c r="OM58" s="148"/>
      <c r="ON58" s="148"/>
      <c r="OO58" s="148"/>
      <c r="OP58" s="148"/>
      <c r="OQ58" s="148"/>
      <c r="OR58" s="148"/>
      <c r="OS58" s="148"/>
      <c r="OT58" s="148"/>
      <c r="OU58" s="148"/>
      <c r="OV58" s="148"/>
      <c r="OW58" s="148"/>
      <c r="OX58" s="148"/>
      <c r="OY58" s="148"/>
      <c r="OZ58" s="148"/>
      <c r="PA58" s="148"/>
      <c r="PB58" s="148"/>
      <c r="PC58" s="148"/>
      <c r="PD58" s="148"/>
      <c r="PE58" s="148"/>
      <c r="PF58" s="148"/>
      <c r="PG58" s="148"/>
      <c r="PH58" s="148"/>
      <c r="PI58" s="148"/>
      <c r="PJ58" s="148"/>
      <c r="PK58" s="148"/>
      <c r="PL58" s="148"/>
      <c r="PM58" s="148"/>
      <c r="PN58" s="148"/>
      <c r="PO58" s="148"/>
      <c r="PP58" s="148"/>
      <c r="PQ58" s="148"/>
      <c r="PR58" s="148"/>
      <c r="PS58" s="148"/>
      <c r="PT58" s="148"/>
      <c r="PU58" s="148"/>
      <c r="PV58" s="148"/>
      <c r="PW58" s="148"/>
      <c r="PX58" s="148"/>
      <c r="PY58" s="148"/>
      <c r="PZ58" s="148"/>
      <c r="QA58" s="148"/>
      <c r="QB58" s="148"/>
      <c r="QC58" s="148"/>
      <c r="QD58" s="148"/>
      <c r="QE58" s="148"/>
      <c r="QF58" s="148"/>
      <c r="QG58" s="148"/>
      <c r="QH58" s="148"/>
      <c r="QI58" s="148"/>
      <c r="QJ58" s="148"/>
      <c r="QK58" s="148"/>
      <c r="QL58" s="148"/>
      <c r="QM58" s="148"/>
      <c r="QN58" s="148"/>
      <c r="QO58" s="148"/>
      <c r="QP58" s="148"/>
      <c r="QQ58" s="148"/>
      <c r="QR58" s="148"/>
      <c r="QS58" s="148"/>
      <c r="QT58" s="148"/>
      <c r="QU58" s="148"/>
      <c r="QV58" s="148"/>
      <c r="QW58" s="148"/>
      <c r="QX58" s="148"/>
      <c r="QY58" s="148"/>
      <c r="QZ58" s="148"/>
      <c r="RA58" s="148"/>
      <c r="RB58" s="148"/>
      <c r="RC58" s="148"/>
      <c r="RD58" s="148"/>
      <c r="RE58" s="148"/>
      <c r="RF58" s="148"/>
      <c r="RG58" s="148"/>
      <c r="RH58" s="148"/>
      <c r="RI58" s="148"/>
      <c r="RJ58" s="148"/>
      <c r="RK58" s="148"/>
      <c r="RL58" s="148"/>
      <c r="RM58" s="148"/>
      <c r="RN58" s="148"/>
      <c r="RO58" s="148"/>
      <c r="RP58" s="148"/>
      <c r="RQ58" s="148"/>
      <c r="RR58" s="148"/>
      <c r="RS58" s="148"/>
      <c r="RT58" s="148"/>
      <c r="RU58" s="148"/>
      <c r="RV58" s="148"/>
      <c r="RW58" s="148"/>
      <c r="RX58" s="148"/>
      <c r="RY58" s="148"/>
      <c r="RZ58" s="148"/>
      <c r="SA58" s="148"/>
      <c r="SB58" s="148"/>
      <c r="SC58" s="148"/>
      <c r="SD58" s="148"/>
      <c r="SE58" s="148"/>
      <c r="SF58" s="148"/>
      <c r="SG58" s="148"/>
      <c r="SH58" s="148"/>
    </row>
    <row r="59" spans="1:502" s="25" customFormat="1" ht="15" customHeight="1" x14ac:dyDescent="0.2">
      <c r="A59" s="50"/>
      <c r="B59" s="130"/>
      <c r="C59" s="27"/>
      <c r="D59" s="303" t="s">
        <v>238</v>
      </c>
      <c r="E59" s="28">
        <v>1</v>
      </c>
      <c r="F59" s="28">
        <v>1</v>
      </c>
      <c r="G59" s="28">
        <v>1</v>
      </c>
      <c r="H59" s="227">
        <v>1</v>
      </c>
      <c r="I59" s="28">
        <v>0</v>
      </c>
      <c r="J59" s="141"/>
      <c r="K59" s="40"/>
      <c r="L59" s="40"/>
      <c r="M59" s="1819" t="s">
        <v>631</v>
      </c>
      <c r="N59" s="1820"/>
      <c r="O59" s="1820"/>
      <c r="P59" s="1820"/>
      <c r="Q59" s="1820"/>
      <c r="R59" s="1821"/>
      <c r="S59" s="30">
        <v>2.5000000000000001E-2</v>
      </c>
      <c r="T59" s="30">
        <f t="shared" si="6"/>
        <v>0.1</v>
      </c>
      <c r="U59" s="30">
        <v>0.05</v>
      </c>
      <c r="V59" s="144"/>
      <c r="W59" s="214"/>
      <c r="X59" s="174"/>
      <c r="Y59" s="174"/>
      <c r="Z59" s="174"/>
      <c r="AA59" s="174"/>
      <c r="AB59" s="174"/>
      <c r="AC59" s="174"/>
      <c r="AD59" s="174"/>
      <c r="AE59" s="174"/>
      <c r="AF59" s="174"/>
      <c r="AG59" s="174"/>
      <c r="AH59" s="174"/>
      <c r="AI59" s="216"/>
      <c r="AJ59" s="174"/>
      <c r="AK59" s="175"/>
      <c r="AL59" s="175"/>
      <c r="AM59" s="175"/>
      <c r="AN59" s="175"/>
      <c r="AO59" s="175"/>
      <c r="AP59" s="175"/>
      <c r="AQ59" s="175"/>
      <c r="AR59" s="175"/>
      <c r="AS59" s="175"/>
      <c r="AT59" s="175"/>
      <c r="AU59" s="175"/>
      <c r="AV59" s="175"/>
      <c r="AW59" s="175"/>
      <c r="AX59" s="175"/>
      <c r="AY59" s="175"/>
      <c r="AZ59" s="175"/>
      <c r="BA59" s="175"/>
      <c r="BB59" s="175"/>
      <c r="BC59" s="175"/>
      <c r="BD59" s="175"/>
      <c r="BE59" s="175"/>
      <c r="BF59" s="175"/>
      <c r="BG59" s="175"/>
      <c r="BH59" s="175"/>
      <c r="BI59" s="175"/>
      <c r="BJ59" s="175"/>
      <c r="BK59" s="175"/>
      <c r="BL59" s="175"/>
      <c r="BM59" s="175"/>
      <c r="BN59" s="175"/>
      <c r="BO59" s="175"/>
      <c r="BP59" s="175"/>
      <c r="BQ59" s="175"/>
      <c r="BR59" s="175"/>
      <c r="BS59" s="175"/>
      <c r="BT59" s="175"/>
      <c r="BU59" s="175"/>
      <c r="BV59" s="175"/>
      <c r="BW59" s="175"/>
      <c r="BX59" s="175"/>
      <c r="BY59" s="175"/>
      <c r="BZ59" s="175"/>
      <c r="CA59" s="175"/>
      <c r="CB59" s="175"/>
      <c r="CC59" s="175"/>
      <c r="CD59" s="175"/>
      <c r="CE59" s="175"/>
      <c r="CF59" s="175"/>
      <c r="CG59" s="175"/>
      <c r="CH59" s="175"/>
      <c r="CI59" s="175"/>
      <c r="CJ59" s="175"/>
      <c r="CK59" s="174"/>
      <c r="CL59" s="174"/>
      <c r="CM59" s="148"/>
      <c r="CN59" s="148"/>
      <c r="CO59" s="148"/>
      <c r="CP59" s="148"/>
      <c r="CQ59" s="148"/>
      <c r="CR59" s="148"/>
      <c r="CS59" s="148"/>
      <c r="CT59" s="148"/>
      <c r="CU59" s="148"/>
      <c r="CV59" s="148"/>
      <c r="CW59" s="148"/>
      <c r="CX59" s="148"/>
      <c r="CY59" s="148"/>
      <c r="CZ59" s="148"/>
      <c r="DA59" s="148"/>
      <c r="DB59" s="148"/>
      <c r="DC59" s="148"/>
      <c r="DD59" s="148"/>
      <c r="DE59" s="148"/>
      <c r="DF59" s="148"/>
      <c r="DG59" s="148"/>
      <c r="DH59" s="148"/>
      <c r="DI59" s="148"/>
      <c r="DJ59" s="148"/>
      <c r="DK59" s="148"/>
      <c r="DL59" s="148"/>
      <c r="DM59" s="148"/>
      <c r="DN59" s="148"/>
      <c r="DO59" s="148"/>
      <c r="DP59" s="148"/>
      <c r="DQ59" s="148"/>
      <c r="DR59" s="148"/>
      <c r="DS59" s="148"/>
      <c r="DT59" s="148"/>
      <c r="DU59" s="148"/>
      <c r="DV59" s="148"/>
      <c r="DW59" s="148"/>
      <c r="DX59" s="148"/>
      <c r="DY59" s="148"/>
      <c r="DZ59" s="148"/>
      <c r="EA59" s="148"/>
      <c r="EB59" s="148"/>
      <c r="EC59" s="148"/>
      <c r="ED59" s="148"/>
      <c r="EE59" s="148"/>
      <c r="EF59" s="148"/>
      <c r="EG59" s="148"/>
      <c r="EH59" s="148"/>
      <c r="EI59" s="148"/>
      <c r="EJ59" s="148"/>
      <c r="EK59" s="148"/>
      <c r="EL59" s="148"/>
      <c r="EM59" s="148"/>
      <c r="EN59" s="148"/>
      <c r="EO59" s="148"/>
      <c r="EP59" s="148"/>
      <c r="EQ59" s="148"/>
      <c r="ER59" s="148"/>
      <c r="ES59" s="148"/>
      <c r="ET59" s="148"/>
      <c r="EU59" s="148"/>
      <c r="EV59" s="148"/>
      <c r="EW59" s="148"/>
      <c r="EX59" s="148"/>
      <c r="EY59" s="148"/>
      <c r="EZ59" s="148"/>
      <c r="FA59" s="148"/>
      <c r="FB59" s="148"/>
      <c r="FC59" s="148"/>
      <c r="FD59" s="148"/>
      <c r="FE59" s="148"/>
      <c r="FF59" s="148"/>
      <c r="FG59" s="148"/>
      <c r="FH59" s="148"/>
      <c r="FI59" s="148"/>
      <c r="FJ59" s="148"/>
      <c r="FK59" s="148"/>
      <c r="FL59" s="148"/>
      <c r="FM59" s="148"/>
      <c r="FN59" s="148"/>
      <c r="FO59" s="148"/>
      <c r="FP59" s="148"/>
      <c r="FQ59" s="148"/>
      <c r="FR59" s="148"/>
      <c r="FS59" s="148"/>
      <c r="FT59" s="148"/>
      <c r="FU59" s="148"/>
      <c r="FV59" s="148"/>
      <c r="FW59" s="148"/>
      <c r="FX59" s="148"/>
      <c r="FY59" s="148"/>
      <c r="FZ59" s="148"/>
      <c r="GA59" s="148"/>
      <c r="GB59" s="148"/>
      <c r="GC59" s="148"/>
      <c r="GD59" s="148"/>
      <c r="GE59" s="148"/>
      <c r="GF59" s="148"/>
      <c r="GG59" s="148"/>
      <c r="GH59" s="148"/>
      <c r="GI59" s="148"/>
      <c r="GJ59" s="148"/>
      <c r="GK59" s="148"/>
      <c r="GL59" s="148"/>
      <c r="GM59" s="148"/>
      <c r="GN59" s="148"/>
      <c r="GO59" s="148"/>
      <c r="GP59" s="148"/>
      <c r="GQ59" s="148"/>
      <c r="GR59" s="148"/>
      <c r="GS59" s="148"/>
      <c r="GT59" s="148"/>
      <c r="GU59" s="148"/>
      <c r="GV59" s="148"/>
      <c r="GW59" s="148"/>
      <c r="GX59" s="148"/>
      <c r="GY59" s="148"/>
      <c r="GZ59" s="148"/>
      <c r="HA59" s="148"/>
      <c r="HB59" s="148"/>
      <c r="HC59" s="148"/>
      <c r="HD59" s="148"/>
      <c r="HE59" s="148"/>
      <c r="HF59" s="148"/>
      <c r="HG59" s="148"/>
      <c r="HH59" s="148"/>
      <c r="HI59" s="148"/>
      <c r="HJ59" s="148"/>
      <c r="HK59" s="148"/>
      <c r="HL59" s="148"/>
      <c r="HM59" s="148"/>
      <c r="HN59" s="148"/>
      <c r="HO59" s="148"/>
      <c r="HP59" s="148"/>
      <c r="HQ59" s="148"/>
      <c r="HR59" s="148"/>
      <c r="HS59" s="148"/>
      <c r="HT59" s="148"/>
      <c r="HU59" s="148"/>
      <c r="HV59" s="148"/>
      <c r="HW59" s="148"/>
      <c r="HX59" s="148"/>
      <c r="HY59" s="148"/>
      <c r="HZ59" s="148"/>
      <c r="IA59" s="148"/>
      <c r="IB59" s="148"/>
      <c r="IC59" s="148"/>
      <c r="ID59" s="148"/>
      <c r="IE59" s="148"/>
      <c r="IF59" s="148"/>
      <c r="IG59" s="148"/>
      <c r="IH59" s="148"/>
      <c r="II59" s="148"/>
      <c r="IJ59" s="148"/>
      <c r="IK59" s="148"/>
      <c r="IL59" s="148"/>
      <c r="IM59" s="148"/>
      <c r="IN59" s="148"/>
      <c r="IO59" s="148"/>
      <c r="IP59" s="148"/>
      <c r="IQ59" s="148"/>
      <c r="IR59" s="148"/>
      <c r="IS59" s="148"/>
      <c r="IT59" s="148"/>
      <c r="IU59" s="148"/>
      <c r="IV59" s="148"/>
      <c r="IW59" s="148"/>
      <c r="IX59" s="148"/>
      <c r="IY59" s="148"/>
      <c r="IZ59" s="148"/>
      <c r="JA59" s="148"/>
      <c r="JB59" s="148"/>
      <c r="JC59" s="148"/>
      <c r="JD59" s="148"/>
      <c r="JE59" s="148"/>
      <c r="JF59" s="148"/>
      <c r="JG59" s="148"/>
      <c r="JH59" s="148"/>
      <c r="JI59" s="148"/>
      <c r="JJ59" s="148"/>
      <c r="JK59" s="148"/>
      <c r="JL59" s="148"/>
      <c r="JM59" s="148"/>
      <c r="JN59" s="148"/>
      <c r="JO59" s="148"/>
      <c r="JP59" s="148"/>
      <c r="JQ59" s="148"/>
      <c r="JR59" s="148"/>
      <c r="JS59" s="148"/>
      <c r="JT59" s="148"/>
      <c r="JU59" s="148"/>
      <c r="JV59" s="148"/>
      <c r="JW59" s="148"/>
      <c r="JX59" s="148"/>
      <c r="JY59" s="148"/>
      <c r="JZ59" s="148"/>
      <c r="KA59" s="148"/>
      <c r="KB59" s="148"/>
      <c r="KC59" s="148"/>
      <c r="KD59" s="148"/>
      <c r="KE59" s="148"/>
      <c r="KF59" s="148"/>
      <c r="KG59" s="148"/>
      <c r="KH59" s="148"/>
      <c r="KI59" s="148"/>
      <c r="KJ59" s="148"/>
      <c r="KK59" s="148"/>
      <c r="KL59" s="148"/>
      <c r="KM59" s="148"/>
      <c r="KN59" s="148"/>
      <c r="KO59" s="148"/>
      <c r="KP59" s="148"/>
      <c r="KQ59" s="148"/>
      <c r="KR59" s="148"/>
      <c r="KS59" s="148"/>
      <c r="KT59" s="148"/>
      <c r="KU59" s="148"/>
      <c r="KV59" s="148"/>
      <c r="KW59" s="148"/>
      <c r="KX59" s="148"/>
      <c r="KY59" s="148"/>
      <c r="KZ59" s="148"/>
      <c r="LA59" s="148"/>
      <c r="LB59" s="148"/>
      <c r="LC59" s="148"/>
      <c r="LD59" s="148"/>
      <c r="LE59" s="148"/>
      <c r="LF59" s="148"/>
      <c r="LG59" s="148"/>
      <c r="LH59" s="148"/>
      <c r="LI59" s="148"/>
      <c r="LJ59" s="148"/>
      <c r="LK59" s="148"/>
      <c r="LL59" s="148"/>
      <c r="LM59" s="148"/>
      <c r="LN59" s="148"/>
      <c r="LO59" s="148"/>
      <c r="LP59" s="148"/>
      <c r="LQ59" s="148"/>
      <c r="LR59" s="148"/>
      <c r="LS59" s="148"/>
      <c r="LT59" s="148"/>
      <c r="LU59" s="148"/>
      <c r="LV59" s="148"/>
      <c r="LW59" s="148"/>
      <c r="LX59" s="148"/>
      <c r="LY59" s="148"/>
      <c r="LZ59" s="148"/>
      <c r="MA59" s="148"/>
      <c r="MB59" s="148"/>
      <c r="MC59" s="148"/>
      <c r="MD59" s="148"/>
      <c r="ME59" s="148"/>
      <c r="MF59" s="148"/>
      <c r="MG59" s="148"/>
      <c r="MH59" s="148"/>
      <c r="MI59" s="148"/>
      <c r="MJ59" s="148"/>
      <c r="MK59" s="148"/>
      <c r="ML59" s="148"/>
      <c r="MM59" s="148"/>
      <c r="MN59" s="148"/>
      <c r="MO59" s="148"/>
      <c r="MP59" s="148"/>
      <c r="MQ59" s="148"/>
      <c r="MR59" s="148"/>
      <c r="MS59" s="148"/>
      <c r="MT59" s="148"/>
      <c r="MU59" s="148"/>
      <c r="MV59" s="148"/>
      <c r="MW59" s="148"/>
      <c r="MX59" s="148"/>
      <c r="MY59" s="148"/>
      <c r="MZ59" s="148"/>
      <c r="NA59" s="148"/>
      <c r="NB59" s="148"/>
      <c r="NC59" s="148"/>
      <c r="ND59" s="148"/>
      <c r="NE59" s="148"/>
      <c r="NF59" s="148"/>
      <c r="NG59" s="148"/>
      <c r="NH59" s="148"/>
      <c r="NI59" s="148"/>
      <c r="NJ59" s="148"/>
      <c r="NK59" s="148"/>
      <c r="NL59" s="148"/>
      <c r="NM59" s="148"/>
      <c r="NN59" s="148"/>
      <c r="NO59" s="148"/>
      <c r="NP59" s="148"/>
      <c r="NQ59" s="148"/>
      <c r="NR59" s="148"/>
      <c r="NS59" s="148"/>
      <c r="NT59" s="148"/>
      <c r="NU59" s="148"/>
      <c r="NV59" s="148"/>
      <c r="NW59" s="148"/>
      <c r="NX59" s="148"/>
      <c r="NY59" s="148"/>
      <c r="NZ59" s="148"/>
      <c r="OA59" s="148"/>
      <c r="OB59" s="148"/>
      <c r="OC59" s="148"/>
      <c r="OD59" s="148"/>
      <c r="OE59" s="148"/>
      <c r="OF59" s="148"/>
      <c r="OG59" s="148"/>
      <c r="OH59" s="148"/>
      <c r="OI59" s="148"/>
      <c r="OJ59" s="148"/>
      <c r="OK59" s="148"/>
      <c r="OL59" s="148"/>
      <c r="OM59" s="148"/>
      <c r="ON59" s="148"/>
      <c r="OO59" s="148"/>
      <c r="OP59" s="148"/>
      <c r="OQ59" s="148"/>
      <c r="OR59" s="148"/>
      <c r="OS59" s="148"/>
      <c r="OT59" s="148"/>
      <c r="OU59" s="148"/>
      <c r="OV59" s="148"/>
      <c r="OW59" s="148"/>
      <c r="OX59" s="148"/>
      <c r="OY59" s="148"/>
      <c r="OZ59" s="148"/>
      <c r="PA59" s="148"/>
      <c r="PB59" s="148"/>
      <c r="PC59" s="148"/>
      <c r="PD59" s="148"/>
      <c r="PE59" s="148"/>
      <c r="PF59" s="148"/>
      <c r="PG59" s="148"/>
      <c r="PH59" s="148"/>
      <c r="PI59" s="148"/>
      <c r="PJ59" s="148"/>
      <c r="PK59" s="148"/>
      <c r="PL59" s="148"/>
      <c r="PM59" s="148"/>
      <c r="PN59" s="148"/>
      <c r="PO59" s="148"/>
      <c r="PP59" s="148"/>
      <c r="PQ59" s="148"/>
      <c r="PR59" s="148"/>
      <c r="PS59" s="148"/>
      <c r="PT59" s="148"/>
      <c r="PU59" s="148"/>
      <c r="PV59" s="148"/>
      <c r="PW59" s="148"/>
      <c r="PX59" s="148"/>
      <c r="PY59" s="148"/>
      <c r="PZ59" s="148"/>
      <c r="QA59" s="148"/>
      <c r="QB59" s="148"/>
      <c r="QC59" s="148"/>
      <c r="QD59" s="148"/>
      <c r="QE59" s="148"/>
      <c r="QF59" s="148"/>
      <c r="QG59" s="148"/>
      <c r="QH59" s="148"/>
      <c r="QI59" s="148"/>
      <c r="QJ59" s="148"/>
      <c r="QK59" s="148"/>
      <c r="QL59" s="148"/>
      <c r="QM59" s="148"/>
      <c r="QN59" s="148"/>
      <c r="QO59" s="148"/>
      <c r="QP59" s="148"/>
      <c r="QQ59" s="148"/>
      <c r="QR59" s="148"/>
      <c r="QS59" s="148"/>
      <c r="QT59" s="148"/>
      <c r="QU59" s="148"/>
      <c r="QV59" s="148"/>
      <c r="QW59" s="148"/>
      <c r="QX59" s="148"/>
      <c r="QY59" s="148"/>
      <c r="QZ59" s="148"/>
      <c r="RA59" s="148"/>
      <c r="RB59" s="148"/>
      <c r="RC59" s="148"/>
      <c r="RD59" s="148"/>
      <c r="RE59" s="148"/>
      <c r="RF59" s="148"/>
      <c r="RG59" s="148"/>
      <c r="RH59" s="148"/>
      <c r="RI59" s="148"/>
      <c r="RJ59" s="148"/>
      <c r="RK59" s="148"/>
      <c r="RL59" s="148"/>
      <c r="RM59" s="148"/>
      <c r="RN59" s="148"/>
      <c r="RO59" s="148"/>
      <c r="RP59" s="148"/>
      <c r="RQ59" s="148"/>
      <c r="RR59" s="148"/>
      <c r="RS59" s="148"/>
      <c r="RT59" s="148"/>
      <c r="RU59" s="148"/>
      <c r="RV59" s="148"/>
      <c r="RW59" s="148"/>
      <c r="RX59" s="148"/>
      <c r="RY59" s="148"/>
      <c r="RZ59" s="148"/>
      <c r="SA59" s="148"/>
      <c r="SB59" s="148"/>
      <c r="SC59" s="148"/>
      <c r="SD59" s="148"/>
      <c r="SE59" s="148"/>
      <c r="SF59" s="148"/>
      <c r="SG59" s="148"/>
      <c r="SH59" s="148"/>
    </row>
    <row r="60" spans="1:502" s="25" customFormat="1" ht="15" customHeight="1" x14ac:dyDescent="0.2">
      <c r="A60" s="50"/>
      <c r="B60" s="130"/>
      <c r="C60" s="33"/>
      <c r="D60" s="303" t="s">
        <v>239</v>
      </c>
      <c r="E60" s="152">
        <v>7.4999999999999997E-2</v>
      </c>
      <c r="F60" s="152">
        <v>7.4999999999999997E-2</v>
      </c>
      <c r="G60" s="152">
        <v>1</v>
      </c>
      <c r="H60" s="153">
        <v>1</v>
      </c>
      <c r="I60" s="307">
        <v>0</v>
      </c>
      <c r="J60" s="141"/>
      <c r="K60" s="40"/>
      <c r="L60" s="40"/>
      <c r="M60" s="1819" t="s">
        <v>632</v>
      </c>
      <c r="N60" s="1820"/>
      <c r="O60" s="1820"/>
      <c r="P60" s="1820"/>
      <c r="Q60" s="1820"/>
      <c r="R60" s="1821"/>
      <c r="S60" s="30">
        <v>2.5000000000000001E-2</v>
      </c>
      <c r="T60" s="30">
        <f t="shared" si="6"/>
        <v>0.1</v>
      </c>
      <c r="U60" s="30">
        <v>0.05</v>
      </c>
      <c r="V60" s="144"/>
      <c r="W60" s="214"/>
      <c r="X60" s="174"/>
      <c r="Y60" s="174"/>
      <c r="Z60" s="174"/>
      <c r="AA60" s="174"/>
      <c r="AB60" s="174"/>
      <c r="AC60" s="174"/>
      <c r="AD60" s="174"/>
      <c r="AE60" s="174"/>
      <c r="AF60" s="174"/>
      <c r="AG60" s="174"/>
      <c r="AH60" s="174"/>
      <c r="AI60" s="216"/>
      <c r="AJ60" s="174"/>
      <c r="AK60" s="175"/>
      <c r="AL60" s="175"/>
      <c r="AM60" s="175"/>
      <c r="AN60" s="175"/>
      <c r="AO60" s="175"/>
      <c r="AP60" s="175"/>
      <c r="AQ60" s="175"/>
      <c r="AR60" s="175"/>
      <c r="AS60" s="175"/>
      <c r="AT60" s="175"/>
      <c r="AU60" s="175"/>
      <c r="AV60" s="175"/>
      <c r="AW60" s="175"/>
      <c r="AX60" s="175"/>
      <c r="AY60" s="175"/>
      <c r="AZ60" s="175"/>
      <c r="BA60" s="175"/>
      <c r="BB60" s="175"/>
      <c r="BC60" s="175"/>
      <c r="BD60" s="175"/>
      <c r="BE60" s="175"/>
      <c r="BF60" s="175"/>
      <c r="BG60" s="175"/>
      <c r="BH60" s="175"/>
      <c r="BI60" s="175"/>
      <c r="BJ60" s="175"/>
      <c r="BK60" s="175"/>
      <c r="BL60" s="175"/>
      <c r="BM60" s="175"/>
      <c r="BN60" s="175"/>
      <c r="BO60" s="175"/>
      <c r="BP60" s="175"/>
      <c r="BQ60" s="175"/>
      <c r="BR60" s="175"/>
      <c r="BS60" s="175"/>
      <c r="BT60" s="175"/>
      <c r="BU60" s="175"/>
      <c r="BV60" s="175"/>
      <c r="BW60" s="175"/>
      <c r="BX60" s="175"/>
      <c r="BY60" s="175"/>
      <c r="BZ60" s="175"/>
      <c r="CA60" s="175"/>
      <c r="CB60" s="175"/>
      <c r="CC60" s="175"/>
      <c r="CD60" s="175"/>
      <c r="CE60" s="175"/>
      <c r="CF60" s="175"/>
      <c r="CG60" s="175"/>
      <c r="CH60" s="175"/>
      <c r="CI60" s="175"/>
      <c r="CJ60" s="175"/>
      <c r="CK60" s="174"/>
      <c r="CL60" s="174"/>
      <c r="CM60" s="148"/>
      <c r="CN60" s="148"/>
      <c r="CO60" s="148"/>
      <c r="CP60" s="148"/>
      <c r="CQ60" s="148"/>
      <c r="CR60" s="148"/>
      <c r="CS60" s="148"/>
      <c r="CT60" s="148"/>
      <c r="CU60" s="148"/>
      <c r="CV60" s="148"/>
      <c r="CW60" s="148"/>
      <c r="CX60" s="148"/>
      <c r="CY60" s="148"/>
      <c r="CZ60" s="148"/>
      <c r="DA60" s="148"/>
      <c r="DB60" s="148"/>
      <c r="DC60" s="148"/>
      <c r="DD60" s="148"/>
      <c r="DE60" s="148"/>
      <c r="DF60" s="148"/>
      <c r="DG60" s="148"/>
      <c r="DH60" s="148"/>
      <c r="DI60" s="148"/>
      <c r="DJ60" s="148"/>
      <c r="DK60" s="148"/>
      <c r="DL60" s="148"/>
      <c r="DM60" s="148"/>
      <c r="DN60" s="148"/>
      <c r="DO60" s="148"/>
      <c r="DP60" s="148"/>
      <c r="DQ60" s="148"/>
      <c r="DR60" s="148"/>
      <c r="DS60" s="148"/>
      <c r="DT60" s="148"/>
      <c r="DU60" s="148"/>
      <c r="DV60" s="148"/>
      <c r="DW60" s="148"/>
      <c r="DX60" s="148"/>
      <c r="DY60" s="148"/>
      <c r="DZ60" s="148"/>
      <c r="EA60" s="148"/>
      <c r="EB60" s="148"/>
      <c r="EC60" s="148"/>
      <c r="ED60" s="148"/>
      <c r="EE60" s="148"/>
      <c r="EF60" s="148"/>
      <c r="EG60" s="148"/>
      <c r="EH60" s="148"/>
      <c r="EI60" s="148"/>
      <c r="EJ60" s="148"/>
      <c r="EK60" s="148"/>
      <c r="EL60" s="148"/>
      <c r="EM60" s="148"/>
      <c r="EN60" s="148"/>
      <c r="EO60" s="148"/>
      <c r="EP60" s="148"/>
      <c r="EQ60" s="148"/>
      <c r="ER60" s="148"/>
      <c r="ES60" s="148"/>
      <c r="ET60" s="148"/>
      <c r="EU60" s="148"/>
      <c r="EV60" s="148"/>
      <c r="EW60" s="148"/>
      <c r="EX60" s="148"/>
      <c r="EY60" s="148"/>
      <c r="EZ60" s="148"/>
      <c r="FA60" s="148"/>
      <c r="FB60" s="148"/>
      <c r="FC60" s="148"/>
      <c r="FD60" s="148"/>
      <c r="FE60" s="148"/>
      <c r="FF60" s="148"/>
      <c r="FG60" s="148"/>
      <c r="FH60" s="148"/>
      <c r="FI60" s="148"/>
      <c r="FJ60" s="148"/>
      <c r="FK60" s="148"/>
      <c r="FL60" s="148"/>
      <c r="FM60" s="148"/>
      <c r="FN60" s="148"/>
      <c r="FO60" s="148"/>
      <c r="FP60" s="148"/>
      <c r="FQ60" s="148"/>
      <c r="FR60" s="148"/>
      <c r="FS60" s="148"/>
      <c r="FT60" s="148"/>
      <c r="FU60" s="148"/>
      <c r="FV60" s="148"/>
      <c r="FW60" s="148"/>
      <c r="FX60" s="148"/>
      <c r="FY60" s="148"/>
      <c r="FZ60" s="148"/>
      <c r="GA60" s="148"/>
      <c r="GB60" s="148"/>
      <c r="GC60" s="148"/>
      <c r="GD60" s="148"/>
      <c r="GE60" s="148"/>
      <c r="GF60" s="148"/>
      <c r="GG60" s="148"/>
      <c r="GH60" s="148"/>
      <c r="GI60" s="148"/>
      <c r="GJ60" s="148"/>
      <c r="GK60" s="148"/>
      <c r="GL60" s="148"/>
      <c r="GM60" s="148"/>
      <c r="GN60" s="148"/>
      <c r="GO60" s="148"/>
      <c r="GP60" s="148"/>
      <c r="GQ60" s="148"/>
      <c r="GR60" s="148"/>
      <c r="GS60" s="148"/>
      <c r="GT60" s="148"/>
      <c r="GU60" s="148"/>
      <c r="GV60" s="148"/>
      <c r="GW60" s="148"/>
      <c r="GX60" s="148"/>
      <c r="GY60" s="148"/>
      <c r="GZ60" s="148"/>
      <c r="HA60" s="148"/>
      <c r="HB60" s="148"/>
      <c r="HC60" s="148"/>
      <c r="HD60" s="148"/>
      <c r="HE60" s="148"/>
      <c r="HF60" s="148"/>
      <c r="HG60" s="148"/>
      <c r="HH60" s="148"/>
      <c r="HI60" s="148"/>
      <c r="HJ60" s="148"/>
      <c r="HK60" s="148"/>
      <c r="HL60" s="148"/>
      <c r="HM60" s="148"/>
      <c r="HN60" s="148"/>
      <c r="HO60" s="148"/>
      <c r="HP60" s="148"/>
      <c r="HQ60" s="148"/>
      <c r="HR60" s="148"/>
      <c r="HS60" s="148"/>
      <c r="HT60" s="148"/>
      <c r="HU60" s="148"/>
      <c r="HV60" s="148"/>
      <c r="HW60" s="148"/>
      <c r="HX60" s="148"/>
      <c r="HY60" s="148"/>
      <c r="HZ60" s="148"/>
      <c r="IA60" s="148"/>
      <c r="IB60" s="148"/>
      <c r="IC60" s="148"/>
      <c r="ID60" s="148"/>
      <c r="IE60" s="148"/>
      <c r="IF60" s="148"/>
      <c r="IG60" s="148"/>
      <c r="IH60" s="148"/>
      <c r="II60" s="148"/>
      <c r="IJ60" s="148"/>
      <c r="IK60" s="148"/>
      <c r="IL60" s="148"/>
      <c r="IM60" s="148"/>
      <c r="IN60" s="148"/>
      <c r="IO60" s="148"/>
      <c r="IP60" s="148"/>
      <c r="IQ60" s="148"/>
      <c r="IR60" s="148"/>
      <c r="IS60" s="148"/>
      <c r="IT60" s="148"/>
      <c r="IU60" s="148"/>
      <c r="IV60" s="148"/>
      <c r="IW60" s="148"/>
      <c r="IX60" s="148"/>
      <c r="IY60" s="148"/>
      <c r="IZ60" s="148"/>
      <c r="JA60" s="148"/>
      <c r="JB60" s="148"/>
      <c r="JC60" s="148"/>
      <c r="JD60" s="148"/>
      <c r="JE60" s="148"/>
      <c r="JF60" s="148"/>
      <c r="JG60" s="148"/>
      <c r="JH60" s="148"/>
      <c r="JI60" s="148"/>
      <c r="JJ60" s="148"/>
      <c r="JK60" s="148"/>
      <c r="JL60" s="148"/>
      <c r="JM60" s="148"/>
      <c r="JN60" s="148"/>
      <c r="JO60" s="148"/>
      <c r="JP60" s="148"/>
      <c r="JQ60" s="148"/>
      <c r="JR60" s="148"/>
      <c r="JS60" s="148"/>
      <c r="JT60" s="148"/>
      <c r="JU60" s="148"/>
      <c r="JV60" s="148"/>
      <c r="JW60" s="148"/>
      <c r="JX60" s="148"/>
      <c r="JY60" s="148"/>
      <c r="JZ60" s="148"/>
      <c r="KA60" s="148"/>
      <c r="KB60" s="148"/>
      <c r="KC60" s="148"/>
      <c r="KD60" s="148"/>
      <c r="KE60" s="148"/>
      <c r="KF60" s="148"/>
      <c r="KG60" s="148"/>
      <c r="KH60" s="148"/>
      <c r="KI60" s="148"/>
      <c r="KJ60" s="148"/>
      <c r="KK60" s="148"/>
      <c r="KL60" s="148"/>
      <c r="KM60" s="148"/>
      <c r="KN60" s="148"/>
      <c r="KO60" s="148"/>
      <c r="KP60" s="148"/>
      <c r="KQ60" s="148"/>
      <c r="KR60" s="148"/>
      <c r="KS60" s="148"/>
      <c r="KT60" s="148"/>
      <c r="KU60" s="148"/>
      <c r="KV60" s="148"/>
      <c r="KW60" s="148"/>
      <c r="KX60" s="148"/>
      <c r="KY60" s="148"/>
      <c r="KZ60" s="148"/>
      <c r="LA60" s="148"/>
      <c r="LB60" s="148"/>
      <c r="LC60" s="148"/>
      <c r="LD60" s="148"/>
      <c r="LE60" s="148"/>
      <c r="LF60" s="148"/>
      <c r="LG60" s="148"/>
      <c r="LH60" s="148"/>
      <c r="LI60" s="148"/>
      <c r="LJ60" s="148"/>
      <c r="LK60" s="148"/>
      <c r="LL60" s="148"/>
      <c r="LM60" s="148"/>
      <c r="LN60" s="148"/>
      <c r="LO60" s="148"/>
      <c r="LP60" s="148"/>
      <c r="LQ60" s="148"/>
      <c r="LR60" s="148"/>
      <c r="LS60" s="148"/>
      <c r="LT60" s="148"/>
      <c r="LU60" s="148"/>
      <c r="LV60" s="148"/>
      <c r="LW60" s="148"/>
      <c r="LX60" s="148"/>
      <c r="LY60" s="148"/>
      <c r="LZ60" s="148"/>
      <c r="MA60" s="148"/>
      <c r="MB60" s="148"/>
      <c r="MC60" s="148"/>
      <c r="MD60" s="148"/>
      <c r="ME60" s="148"/>
      <c r="MF60" s="148"/>
      <c r="MG60" s="148"/>
      <c r="MH60" s="148"/>
      <c r="MI60" s="148"/>
      <c r="MJ60" s="148"/>
      <c r="MK60" s="148"/>
      <c r="ML60" s="148"/>
      <c r="MM60" s="148"/>
      <c r="MN60" s="148"/>
      <c r="MO60" s="148"/>
      <c r="MP60" s="148"/>
      <c r="MQ60" s="148"/>
      <c r="MR60" s="148"/>
      <c r="MS60" s="148"/>
      <c r="MT60" s="148"/>
      <c r="MU60" s="148"/>
      <c r="MV60" s="148"/>
      <c r="MW60" s="148"/>
      <c r="MX60" s="148"/>
      <c r="MY60" s="148"/>
      <c r="MZ60" s="148"/>
      <c r="NA60" s="148"/>
      <c r="NB60" s="148"/>
      <c r="NC60" s="148"/>
      <c r="ND60" s="148"/>
      <c r="NE60" s="148"/>
      <c r="NF60" s="148"/>
      <c r="NG60" s="148"/>
      <c r="NH60" s="148"/>
      <c r="NI60" s="148"/>
      <c r="NJ60" s="148"/>
      <c r="NK60" s="148"/>
      <c r="NL60" s="148"/>
      <c r="NM60" s="148"/>
      <c r="NN60" s="148"/>
      <c r="NO60" s="148"/>
      <c r="NP60" s="148"/>
      <c r="NQ60" s="148"/>
      <c r="NR60" s="148"/>
      <c r="NS60" s="148"/>
      <c r="NT60" s="148"/>
      <c r="NU60" s="148"/>
      <c r="NV60" s="148"/>
      <c r="NW60" s="148"/>
      <c r="NX60" s="148"/>
      <c r="NY60" s="148"/>
      <c r="NZ60" s="148"/>
      <c r="OA60" s="148"/>
      <c r="OB60" s="148"/>
      <c r="OC60" s="148"/>
      <c r="OD60" s="148"/>
      <c r="OE60" s="148"/>
      <c r="OF60" s="148"/>
      <c r="OG60" s="148"/>
      <c r="OH60" s="148"/>
      <c r="OI60" s="148"/>
      <c r="OJ60" s="148"/>
      <c r="OK60" s="148"/>
      <c r="OL60" s="148"/>
      <c r="OM60" s="148"/>
      <c r="ON60" s="148"/>
      <c r="OO60" s="148"/>
      <c r="OP60" s="148"/>
      <c r="OQ60" s="148"/>
      <c r="OR60" s="148"/>
      <c r="OS60" s="148"/>
      <c r="OT60" s="148"/>
      <c r="OU60" s="148"/>
      <c r="OV60" s="148"/>
      <c r="OW60" s="148"/>
      <c r="OX60" s="148"/>
      <c r="OY60" s="148"/>
      <c r="OZ60" s="148"/>
      <c r="PA60" s="148"/>
      <c r="PB60" s="148"/>
      <c r="PC60" s="148"/>
      <c r="PD60" s="148"/>
      <c r="PE60" s="148"/>
      <c r="PF60" s="148"/>
      <c r="PG60" s="148"/>
      <c r="PH60" s="148"/>
      <c r="PI60" s="148"/>
      <c r="PJ60" s="148"/>
      <c r="PK60" s="148"/>
      <c r="PL60" s="148"/>
      <c r="PM60" s="148"/>
      <c r="PN60" s="148"/>
      <c r="PO60" s="148"/>
      <c r="PP60" s="148"/>
      <c r="PQ60" s="148"/>
      <c r="PR60" s="148"/>
      <c r="PS60" s="148"/>
      <c r="PT60" s="148"/>
      <c r="PU60" s="148"/>
      <c r="PV60" s="148"/>
      <c r="PW60" s="148"/>
      <c r="PX60" s="148"/>
      <c r="PY60" s="148"/>
      <c r="PZ60" s="148"/>
      <c r="QA60" s="148"/>
      <c r="QB60" s="148"/>
      <c r="QC60" s="148"/>
      <c r="QD60" s="148"/>
      <c r="QE60" s="148"/>
      <c r="QF60" s="148"/>
      <c r="QG60" s="148"/>
      <c r="QH60" s="148"/>
      <c r="QI60" s="148"/>
      <c r="QJ60" s="148"/>
      <c r="QK60" s="148"/>
      <c r="QL60" s="148"/>
      <c r="QM60" s="148"/>
      <c r="QN60" s="148"/>
      <c r="QO60" s="148"/>
      <c r="QP60" s="148"/>
      <c r="QQ60" s="148"/>
      <c r="QR60" s="148"/>
      <c r="QS60" s="148"/>
      <c r="QT60" s="148"/>
      <c r="QU60" s="148"/>
      <c r="QV60" s="148"/>
      <c r="QW60" s="148"/>
      <c r="QX60" s="148"/>
      <c r="QY60" s="148"/>
      <c r="QZ60" s="148"/>
      <c r="RA60" s="148"/>
      <c r="RB60" s="148"/>
      <c r="RC60" s="148"/>
      <c r="RD60" s="148"/>
      <c r="RE60" s="148"/>
      <c r="RF60" s="148"/>
      <c r="RG60" s="148"/>
      <c r="RH60" s="148"/>
      <c r="RI60" s="148"/>
      <c r="RJ60" s="148"/>
      <c r="RK60" s="148"/>
      <c r="RL60" s="148"/>
      <c r="RM60" s="148"/>
      <c r="RN60" s="148"/>
      <c r="RO60" s="148"/>
      <c r="RP60" s="148"/>
      <c r="RQ60" s="148"/>
      <c r="RR60" s="148"/>
      <c r="RS60" s="148"/>
      <c r="RT60" s="148"/>
      <c r="RU60" s="148"/>
      <c r="RV60" s="148"/>
      <c r="RW60" s="148"/>
      <c r="RX60" s="148"/>
      <c r="RY60" s="148"/>
      <c r="RZ60" s="148"/>
      <c r="SA60" s="148"/>
      <c r="SB60" s="148"/>
      <c r="SC60" s="148"/>
      <c r="SD60" s="148"/>
      <c r="SE60" s="148"/>
      <c r="SF60" s="148"/>
      <c r="SG60" s="148"/>
      <c r="SH60" s="148"/>
    </row>
    <row r="61" spans="1:502" s="25" customFormat="1" ht="15" customHeight="1" x14ac:dyDescent="0.2">
      <c r="A61" s="50"/>
      <c r="B61" s="130"/>
      <c r="C61" s="1830" t="s">
        <v>397</v>
      </c>
      <c r="D61" s="1830"/>
      <c r="E61" s="1830" t="s">
        <v>210</v>
      </c>
      <c r="F61" s="1830"/>
      <c r="G61" s="1830"/>
      <c r="H61" s="1830"/>
      <c r="I61" s="1830"/>
      <c r="J61" s="141"/>
      <c r="K61" s="40"/>
      <c r="L61" s="40"/>
      <c r="M61" s="1819" t="s">
        <v>633</v>
      </c>
      <c r="N61" s="1820"/>
      <c r="O61" s="1820"/>
      <c r="P61" s="1820"/>
      <c r="Q61" s="1820"/>
      <c r="R61" s="1821"/>
      <c r="S61" s="30">
        <v>2.5000000000000001E-2</v>
      </c>
      <c r="T61" s="30">
        <f t="shared" si="6"/>
        <v>0.1</v>
      </c>
      <c r="U61" s="30">
        <v>0.05</v>
      </c>
      <c r="V61" s="144"/>
      <c r="W61" s="214"/>
      <c r="X61" s="174"/>
      <c r="Y61" s="174"/>
      <c r="Z61" s="174"/>
      <c r="AA61" s="174"/>
      <c r="AB61" s="174"/>
      <c r="AC61" s="174"/>
      <c r="AD61" s="174"/>
      <c r="AE61" s="174"/>
      <c r="AF61" s="174"/>
      <c r="AG61" s="174"/>
      <c r="AH61" s="174"/>
      <c r="AI61" s="216"/>
      <c r="AJ61" s="174"/>
      <c r="AK61" s="175"/>
      <c r="AL61" s="175"/>
      <c r="AM61" s="175"/>
      <c r="AN61" s="175"/>
      <c r="AO61" s="175"/>
      <c r="AP61" s="175"/>
      <c r="AQ61" s="175"/>
      <c r="AR61" s="175"/>
      <c r="AS61" s="175"/>
      <c r="AT61" s="175"/>
      <c r="AU61" s="175"/>
      <c r="AV61" s="175"/>
      <c r="AW61" s="175"/>
      <c r="AX61" s="175"/>
      <c r="AY61" s="175"/>
      <c r="AZ61" s="175"/>
      <c r="BA61" s="175"/>
      <c r="BB61" s="175"/>
      <c r="BC61" s="175"/>
      <c r="BD61" s="175"/>
      <c r="BE61" s="175"/>
      <c r="BF61" s="175"/>
      <c r="BG61" s="175"/>
      <c r="BH61" s="175"/>
      <c r="BI61" s="175"/>
      <c r="BJ61" s="175"/>
      <c r="BK61" s="175"/>
      <c r="BL61" s="175"/>
      <c r="BM61" s="175"/>
      <c r="BN61" s="175"/>
      <c r="BO61" s="175"/>
      <c r="BP61" s="175"/>
      <c r="BQ61" s="175"/>
      <c r="BR61" s="175"/>
      <c r="BS61" s="175"/>
      <c r="BT61" s="175"/>
      <c r="BU61" s="175"/>
      <c r="BV61" s="175"/>
      <c r="BW61" s="175"/>
      <c r="BX61" s="175"/>
      <c r="BY61" s="175"/>
      <c r="BZ61" s="175"/>
      <c r="CA61" s="175"/>
      <c r="CB61" s="175"/>
      <c r="CC61" s="175"/>
      <c r="CD61" s="175"/>
      <c r="CE61" s="175"/>
      <c r="CF61" s="175"/>
      <c r="CG61" s="175"/>
      <c r="CH61" s="175"/>
      <c r="CI61" s="175"/>
      <c r="CJ61" s="175"/>
      <c r="CK61" s="174"/>
      <c r="CL61" s="174"/>
      <c r="CM61" s="148"/>
      <c r="CN61" s="148"/>
      <c r="CO61" s="148"/>
      <c r="CP61" s="148"/>
      <c r="CQ61" s="148"/>
      <c r="CR61" s="148"/>
      <c r="CS61" s="148"/>
      <c r="CT61" s="148"/>
      <c r="CU61" s="148"/>
      <c r="CV61" s="148"/>
      <c r="CW61" s="148"/>
      <c r="CX61" s="148"/>
      <c r="CY61" s="148"/>
      <c r="CZ61" s="148"/>
      <c r="DA61" s="148"/>
      <c r="DB61" s="148"/>
      <c r="DC61" s="148"/>
      <c r="DD61" s="148"/>
      <c r="DE61" s="148"/>
      <c r="DF61" s="148"/>
      <c r="DG61" s="148"/>
      <c r="DH61" s="148"/>
      <c r="DI61" s="148"/>
      <c r="DJ61" s="148"/>
      <c r="DK61" s="148"/>
      <c r="DL61" s="148"/>
      <c r="DM61" s="148"/>
      <c r="DN61" s="148"/>
      <c r="DO61" s="148"/>
      <c r="DP61" s="148"/>
      <c r="DQ61" s="148"/>
      <c r="DR61" s="148"/>
      <c r="DS61" s="148"/>
      <c r="DT61" s="148"/>
      <c r="DU61" s="148"/>
      <c r="DV61" s="148"/>
      <c r="DW61" s="148"/>
      <c r="DX61" s="148"/>
      <c r="DY61" s="148"/>
      <c r="DZ61" s="148"/>
      <c r="EA61" s="148"/>
      <c r="EB61" s="148"/>
      <c r="EC61" s="148"/>
      <c r="ED61" s="148"/>
      <c r="EE61" s="148"/>
      <c r="EF61" s="148"/>
      <c r="EG61" s="148"/>
      <c r="EH61" s="148"/>
      <c r="EI61" s="148"/>
      <c r="EJ61" s="148"/>
      <c r="EK61" s="148"/>
      <c r="EL61" s="148"/>
      <c r="EM61" s="148"/>
      <c r="EN61" s="148"/>
      <c r="EO61" s="148"/>
      <c r="EP61" s="148"/>
      <c r="EQ61" s="148"/>
      <c r="ER61" s="148"/>
      <c r="ES61" s="148"/>
      <c r="ET61" s="148"/>
      <c r="EU61" s="148"/>
      <c r="EV61" s="148"/>
      <c r="EW61" s="148"/>
      <c r="EX61" s="148"/>
      <c r="EY61" s="148"/>
      <c r="EZ61" s="148"/>
      <c r="FA61" s="148"/>
      <c r="FB61" s="148"/>
      <c r="FC61" s="148"/>
      <c r="FD61" s="148"/>
      <c r="FE61" s="148"/>
      <c r="FF61" s="148"/>
      <c r="FG61" s="148"/>
      <c r="FH61" s="148"/>
      <c r="FI61" s="148"/>
      <c r="FJ61" s="148"/>
      <c r="FK61" s="148"/>
      <c r="FL61" s="148"/>
      <c r="FM61" s="148"/>
      <c r="FN61" s="148"/>
      <c r="FO61" s="148"/>
      <c r="FP61" s="148"/>
      <c r="FQ61" s="148"/>
      <c r="FR61" s="148"/>
      <c r="FS61" s="148"/>
      <c r="FT61" s="148"/>
      <c r="FU61" s="148"/>
      <c r="FV61" s="148"/>
      <c r="FW61" s="148"/>
      <c r="FX61" s="148"/>
      <c r="FY61" s="148"/>
      <c r="FZ61" s="148"/>
      <c r="GA61" s="148"/>
      <c r="GB61" s="148"/>
      <c r="GC61" s="148"/>
      <c r="GD61" s="148"/>
      <c r="GE61" s="148"/>
      <c r="GF61" s="148"/>
      <c r="GG61" s="148"/>
      <c r="GH61" s="148"/>
      <c r="GI61" s="148"/>
      <c r="GJ61" s="148"/>
      <c r="GK61" s="148"/>
      <c r="GL61" s="148"/>
      <c r="GM61" s="148"/>
      <c r="GN61" s="148"/>
      <c r="GO61" s="148"/>
      <c r="GP61" s="148"/>
      <c r="GQ61" s="148"/>
      <c r="GR61" s="148"/>
      <c r="GS61" s="148"/>
      <c r="GT61" s="148"/>
      <c r="GU61" s="148"/>
      <c r="GV61" s="148"/>
      <c r="GW61" s="148"/>
      <c r="GX61" s="148"/>
      <c r="GY61" s="148"/>
      <c r="GZ61" s="148"/>
      <c r="HA61" s="148"/>
      <c r="HB61" s="148"/>
      <c r="HC61" s="148"/>
      <c r="HD61" s="148"/>
      <c r="HE61" s="148"/>
      <c r="HF61" s="148"/>
      <c r="HG61" s="148"/>
      <c r="HH61" s="148"/>
      <c r="HI61" s="148"/>
      <c r="HJ61" s="148"/>
      <c r="HK61" s="148"/>
      <c r="HL61" s="148"/>
      <c r="HM61" s="148"/>
      <c r="HN61" s="148"/>
      <c r="HO61" s="148"/>
      <c r="HP61" s="148"/>
      <c r="HQ61" s="148"/>
      <c r="HR61" s="148"/>
      <c r="HS61" s="148"/>
      <c r="HT61" s="148"/>
      <c r="HU61" s="148"/>
      <c r="HV61" s="148"/>
      <c r="HW61" s="148"/>
      <c r="HX61" s="148"/>
      <c r="HY61" s="148"/>
      <c r="HZ61" s="148"/>
      <c r="IA61" s="148"/>
      <c r="IB61" s="148"/>
      <c r="IC61" s="148"/>
      <c r="ID61" s="148"/>
      <c r="IE61" s="148"/>
      <c r="IF61" s="148"/>
      <c r="IG61" s="148"/>
      <c r="IH61" s="148"/>
      <c r="II61" s="148"/>
      <c r="IJ61" s="148"/>
      <c r="IK61" s="148"/>
      <c r="IL61" s="148"/>
      <c r="IM61" s="148"/>
      <c r="IN61" s="148"/>
      <c r="IO61" s="148"/>
      <c r="IP61" s="148"/>
      <c r="IQ61" s="148"/>
      <c r="IR61" s="148"/>
      <c r="IS61" s="148"/>
      <c r="IT61" s="148"/>
      <c r="IU61" s="148"/>
      <c r="IV61" s="148"/>
      <c r="IW61" s="148"/>
      <c r="IX61" s="148"/>
      <c r="IY61" s="148"/>
      <c r="IZ61" s="148"/>
      <c r="JA61" s="148"/>
      <c r="JB61" s="148"/>
      <c r="JC61" s="148"/>
      <c r="JD61" s="148"/>
      <c r="JE61" s="148"/>
      <c r="JF61" s="148"/>
      <c r="JG61" s="148"/>
      <c r="JH61" s="148"/>
      <c r="JI61" s="148"/>
      <c r="JJ61" s="148"/>
      <c r="JK61" s="148"/>
      <c r="JL61" s="148"/>
      <c r="JM61" s="148"/>
      <c r="JN61" s="148"/>
      <c r="JO61" s="148"/>
      <c r="JP61" s="148"/>
      <c r="JQ61" s="148"/>
      <c r="JR61" s="148"/>
      <c r="JS61" s="148"/>
      <c r="JT61" s="148"/>
      <c r="JU61" s="148"/>
      <c r="JV61" s="148"/>
      <c r="JW61" s="148"/>
      <c r="JX61" s="148"/>
      <c r="JY61" s="148"/>
      <c r="JZ61" s="148"/>
      <c r="KA61" s="148"/>
      <c r="KB61" s="148"/>
      <c r="KC61" s="148"/>
      <c r="KD61" s="148"/>
      <c r="KE61" s="148"/>
      <c r="KF61" s="148"/>
      <c r="KG61" s="148"/>
      <c r="KH61" s="148"/>
      <c r="KI61" s="148"/>
      <c r="KJ61" s="148"/>
      <c r="KK61" s="148"/>
      <c r="KL61" s="148"/>
      <c r="KM61" s="148"/>
      <c r="KN61" s="148"/>
      <c r="KO61" s="148"/>
      <c r="KP61" s="148"/>
      <c r="KQ61" s="148"/>
      <c r="KR61" s="148"/>
      <c r="KS61" s="148"/>
      <c r="KT61" s="148"/>
      <c r="KU61" s="148"/>
      <c r="KV61" s="148"/>
      <c r="KW61" s="148"/>
      <c r="KX61" s="148"/>
      <c r="KY61" s="148"/>
      <c r="KZ61" s="148"/>
      <c r="LA61" s="148"/>
      <c r="LB61" s="148"/>
      <c r="LC61" s="148"/>
      <c r="LD61" s="148"/>
      <c r="LE61" s="148"/>
      <c r="LF61" s="148"/>
      <c r="LG61" s="148"/>
      <c r="LH61" s="148"/>
      <c r="LI61" s="148"/>
      <c r="LJ61" s="148"/>
      <c r="LK61" s="148"/>
      <c r="LL61" s="148"/>
      <c r="LM61" s="148"/>
      <c r="LN61" s="148"/>
      <c r="LO61" s="148"/>
      <c r="LP61" s="148"/>
      <c r="LQ61" s="148"/>
      <c r="LR61" s="148"/>
      <c r="LS61" s="148"/>
      <c r="LT61" s="148"/>
      <c r="LU61" s="148"/>
      <c r="LV61" s="148"/>
      <c r="LW61" s="148"/>
      <c r="LX61" s="148"/>
      <c r="LY61" s="148"/>
      <c r="LZ61" s="148"/>
      <c r="MA61" s="148"/>
      <c r="MB61" s="148"/>
      <c r="MC61" s="148"/>
      <c r="MD61" s="148"/>
      <c r="ME61" s="148"/>
      <c r="MF61" s="148"/>
      <c r="MG61" s="148"/>
      <c r="MH61" s="148"/>
      <c r="MI61" s="148"/>
      <c r="MJ61" s="148"/>
      <c r="MK61" s="148"/>
      <c r="ML61" s="148"/>
      <c r="MM61" s="148"/>
      <c r="MN61" s="148"/>
      <c r="MO61" s="148"/>
      <c r="MP61" s="148"/>
      <c r="MQ61" s="148"/>
      <c r="MR61" s="148"/>
      <c r="MS61" s="148"/>
      <c r="MT61" s="148"/>
      <c r="MU61" s="148"/>
      <c r="MV61" s="148"/>
      <c r="MW61" s="148"/>
      <c r="MX61" s="148"/>
      <c r="MY61" s="148"/>
      <c r="MZ61" s="148"/>
      <c r="NA61" s="148"/>
      <c r="NB61" s="148"/>
      <c r="NC61" s="148"/>
      <c r="ND61" s="148"/>
      <c r="NE61" s="148"/>
      <c r="NF61" s="148"/>
      <c r="NG61" s="148"/>
      <c r="NH61" s="148"/>
      <c r="NI61" s="148"/>
      <c r="NJ61" s="148"/>
      <c r="NK61" s="148"/>
      <c r="NL61" s="148"/>
      <c r="NM61" s="148"/>
      <c r="NN61" s="148"/>
      <c r="NO61" s="148"/>
      <c r="NP61" s="148"/>
      <c r="NQ61" s="148"/>
      <c r="NR61" s="148"/>
      <c r="NS61" s="148"/>
      <c r="NT61" s="148"/>
      <c r="NU61" s="148"/>
      <c r="NV61" s="148"/>
      <c r="NW61" s="148"/>
      <c r="NX61" s="148"/>
      <c r="NY61" s="148"/>
      <c r="NZ61" s="148"/>
      <c r="OA61" s="148"/>
      <c r="OB61" s="148"/>
      <c r="OC61" s="148"/>
      <c r="OD61" s="148"/>
      <c r="OE61" s="148"/>
      <c r="OF61" s="148"/>
      <c r="OG61" s="148"/>
      <c r="OH61" s="148"/>
      <c r="OI61" s="148"/>
      <c r="OJ61" s="148"/>
      <c r="OK61" s="148"/>
      <c r="OL61" s="148"/>
      <c r="OM61" s="148"/>
      <c r="ON61" s="148"/>
      <c r="OO61" s="148"/>
      <c r="OP61" s="148"/>
      <c r="OQ61" s="148"/>
      <c r="OR61" s="148"/>
      <c r="OS61" s="148"/>
      <c r="OT61" s="148"/>
      <c r="OU61" s="148"/>
      <c r="OV61" s="148"/>
      <c r="OW61" s="148"/>
      <c r="OX61" s="148"/>
      <c r="OY61" s="148"/>
      <c r="OZ61" s="148"/>
      <c r="PA61" s="148"/>
      <c r="PB61" s="148"/>
      <c r="PC61" s="148"/>
      <c r="PD61" s="148"/>
      <c r="PE61" s="148"/>
      <c r="PF61" s="148"/>
      <c r="PG61" s="148"/>
      <c r="PH61" s="148"/>
      <c r="PI61" s="148"/>
      <c r="PJ61" s="148"/>
      <c r="PK61" s="148"/>
      <c r="PL61" s="148"/>
      <c r="PM61" s="148"/>
      <c r="PN61" s="148"/>
      <c r="PO61" s="148"/>
      <c r="PP61" s="148"/>
      <c r="PQ61" s="148"/>
      <c r="PR61" s="148"/>
      <c r="PS61" s="148"/>
      <c r="PT61" s="148"/>
      <c r="PU61" s="148"/>
      <c r="PV61" s="148"/>
      <c r="PW61" s="148"/>
      <c r="PX61" s="148"/>
      <c r="PY61" s="148"/>
      <c r="PZ61" s="148"/>
      <c r="QA61" s="148"/>
      <c r="QB61" s="148"/>
      <c r="QC61" s="148"/>
      <c r="QD61" s="148"/>
      <c r="QE61" s="148"/>
      <c r="QF61" s="148"/>
      <c r="QG61" s="148"/>
      <c r="QH61" s="148"/>
      <c r="QI61" s="148"/>
      <c r="QJ61" s="148"/>
      <c r="QK61" s="148"/>
      <c r="QL61" s="148"/>
      <c r="QM61" s="148"/>
      <c r="QN61" s="148"/>
      <c r="QO61" s="148"/>
      <c r="QP61" s="148"/>
      <c r="QQ61" s="148"/>
      <c r="QR61" s="148"/>
      <c r="QS61" s="148"/>
      <c r="QT61" s="148"/>
      <c r="QU61" s="148"/>
      <c r="QV61" s="148"/>
      <c r="QW61" s="148"/>
      <c r="QX61" s="148"/>
      <c r="QY61" s="148"/>
      <c r="QZ61" s="148"/>
      <c r="RA61" s="148"/>
      <c r="RB61" s="148"/>
      <c r="RC61" s="148"/>
      <c r="RD61" s="148"/>
      <c r="RE61" s="148"/>
      <c r="RF61" s="148"/>
      <c r="RG61" s="148"/>
      <c r="RH61" s="148"/>
      <c r="RI61" s="148"/>
      <c r="RJ61" s="148"/>
      <c r="RK61" s="148"/>
      <c r="RL61" s="148"/>
      <c r="RM61" s="148"/>
      <c r="RN61" s="148"/>
      <c r="RO61" s="148"/>
      <c r="RP61" s="148"/>
      <c r="RQ61" s="148"/>
      <c r="RR61" s="148"/>
      <c r="RS61" s="148"/>
      <c r="RT61" s="148"/>
      <c r="RU61" s="148"/>
      <c r="RV61" s="148"/>
      <c r="RW61" s="148"/>
      <c r="RX61" s="148"/>
      <c r="RY61" s="148"/>
      <c r="RZ61" s="148"/>
      <c r="SA61" s="148"/>
      <c r="SB61" s="148"/>
      <c r="SC61" s="148"/>
      <c r="SD61" s="148"/>
      <c r="SE61" s="148"/>
      <c r="SF61" s="148"/>
      <c r="SG61" s="148"/>
      <c r="SH61" s="148"/>
    </row>
    <row r="62" spans="1:502" s="25" customFormat="1" ht="15" customHeight="1" x14ac:dyDescent="0.2">
      <c r="A62" s="50"/>
      <c r="B62" s="130"/>
      <c r="C62" s="27"/>
      <c r="D62" s="303" t="s">
        <v>240</v>
      </c>
      <c r="E62" s="28">
        <v>1</v>
      </c>
      <c r="F62" s="28">
        <v>2.0000000000000018E-2</v>
      </c>
      <c r="G62" s="28">
        <v>1</v>
      </c>
      <c r="H62" s="227">
        <v>1</v>
      </c>
      <c r="I62" s="28">
        <v>0</v>
      </c>
      <c r="J62" s="141"/>
      <c r="K62" s="40"/>
      <c r="L62" s="40"/>
      <c r="M62" s="1819" t="s">
        <v>634</v>
      </c>
      <c r="N62" s="1820"/>
      <c r="O62" s="1820"/>
      <c r="P62" s="1820"/>
      <c r="Q62" s="1820"/>
      <c r="R62" s="1821"/>
      <c r="S62" s="30">
        <v>2.5000000000000001E-2</v>
      </c>
      <c r="T62" s="30">
        <f t="shared" si="6"/>
        <v>0.1</v>
      </c>
      <c r="U62" s="30">
        <v>0.05</v>
      </c>
      <c r="V62" s="144"/>
      <c r="W62" s="214"/>
      <c r="X62" s="174"/>
      <c r="Y62" s="174"/>
      <c r="Z62" s="174"/>
      <c r="AA62" s="174"/>
      <c r="AB62" s="174"/>
      <c r="AC62" s="174"/>
      <c r="AD62" s="174"/>
      <c r="AE62" s="174"/>
      <c r="AF62" s="174"/>
      <c r="AG62" s="174"/>
      <c r="AH62" s="174"/>
      <c r="AI62" s="216"/>
      <c r="AJ62" s="174"/>
      <c r="AK62" s="175"/>
      <c r="AL62" s="175"/>
      <c r="AM62" s="175"/>
      <c r="AN62" s="175"/>
      <c r="AO62" s="175"/>
      <c r="AP62" s="175"/>
      <c r="AQ62" s="175"/>
      <c r="AR62" s="175"/>
      <c r="AS62" s="175"/>
      <c r="AT62" s="175"/>
      <c r="AU62" s="175"/>
      <c r="AV62" s="175"/>
      <c r="AW62" s="175"/>
      <c r="AX62" s="175"/>
      <c r="AY62" s="175"/>
      <c r="AZ62" s="175"/>
      <c r="BA62" s="175"/>
      <c r="BB62" s="175"/>
      <c r="BC62" s="175"/>
      <c r="BD62" s="175"/>
      <c r="BE62" s="175"/>
      <c r="BF62" s="175"/>
      <c r="BG62" s="175"/>
      <c r="BH62" s="175"/>
      <c r="BI62" s="175"/>
      <c r="BJ62" s="175"/>
      <c r="BK62" s="175"/>
      <c r="BL62" s="175"/>
      <c r="BM62" s="175"/>
      <c r="BN62" s="175"/>
      <c r="BO62" s="175"/>
      <c r="BP62" s="175"/>
      <c r="BQ62" s="175"/>
      <c r="BR62" s="175"/>
      <c r="BS62" s="175"/>
      <c r="BT62" s="175"/>
      <c r="BU62" s="175"/>
      <c r="BV62" s="175"/>
      <c r="BW62" s="175"/>
      <c r="BX62" s="175"/>
      <c r="BY62" s="175"/>
      <c r="BZ62" s="175"/>
      <c r="CA62" s="175"/>
      <c r="CB62" s="175"/>
      <c r="CC62" s="175"/>
      <c r="CD62" s="175"/>
      <c r="CE62" s="175"/>
      <c r="CF62" s="175"/>
      <c r="CG62" s="175"/>
      <c r="CH62" s="175"/>
      <c r="CI62" s="175"/>
      <c r="CJ62" s="175"/>
      <c r="CK62" s="174"/>
      <c r="CL62" s="174"/>
      <c r="CM62" s="148"/>
      <c r="CN62" s="148"/>
      <c r="CO62" s="148"/>
      <c r="CP62" s="148"/>
      <c r="CQ62" s="148"/>
      <c r="CR62" s="148"/>
      <c r="CS62" s="148"/>
      <c r="CT62" s="148"/>
      <c r="CU62" s="148"/>
      <c r="CV62" s="148"/>
      <c r="CW62" s="148"/>
      <c r="CX62" s="148"/>
      <c r="CY62" s="148"/>
      <c r="CZ62" s="148"/>
      <c r="DA62" s="148"/>
      <c r="DB62" s="148"/>
      <c r="DC62" s="148"/>
      <c r="DD62" s="148"/>
      <c r="DE62" s="148"/>
      <c r="DF62" s="148"/>
      <c r="DG62" s="148"/>
      <c r="DH62" s="148"/>
      <c r="DI62" s="148"/>
      <c r="DJ62" s="148"/>
      <c r="DK62" s="148"/>
      <c r="DL62" s="148"/>
      <c r="DM62" s="148"/>
      <c r="DN62" s="148"/>
      <c r="DO62" s="148"/>
      <c r="DP62" s="148"/>
      <c r="DQ62" s="148"/>
      <c r="DR62" s="148"/>
      <c r="DS62" s="148"/>
      <c r="DT62" s="148"/>
      <c r="DU62" s="148"/>
      <c r="DV62" s="148"/>
      <c r="DW62" s="148"/>
      <c r="DX62" s="148"/>
      <c r="DY62" s="148"/>
      <c r="DZ62" s="148"/>
      <c r="EA62" s="148"/>
      <c r="EB62" s="148"/>
      <c r="EC62" s="148"/>
      <c r="ED62" s="148"/>
      <c r="EE62" s="148"/>
      <c r="EF62" s="148"/>
      <c r="EG62" s="148"/>
      <c r="EH62" s="148"/>
      <c r="EI62" s="148"/>
      <c r="EJ62" s="148"/>
      <c r="EK62" s="148"/>
      <c r="EL62" s="148"/>
      <c r="EM62" s="148"/>
      <c r="EN62" s="148"/>
      <c r="EO62" s="148"/>
      <c r="EP62" s="148"/>
      <c r="EQ62" s="148"/>
      <c r="ER62" s="148"/>
      <c r="ES62" s="148"/>
      <c r="ET62" s="148"/>
      <c r="EU62" s="148"/>
      <c r="EV62" s="148"/>
      <c r="EW62" s="148"/>
      <c r="EX62" s="148"/>
      <c r="EY62" s="148"/>
      <c r="EZ62" s="148"/>
      <c r="FA62" s="148"/>
      <c r="FB62" s="148"/>
      <c r="FC62" s="148"/>
      <c r="FD62" s="148"/>
      <c r="FE62" s="148"/>
      <c r="FF62" s="148"/>
      <c r="FG62" s="148"/>
      <c r="FH62" s="148"/>
      <c r="FI62" s="148"/>
      <c r="FJ62" s="148"/>
      <c r="FK62" s="148"/>
      <c r="FL62" s="148"/>
      <c r="FM62" s="148"/>
      <c r="FN62" s="148"/>
      <c r="FO62" s="148"/>
      <c r="FP62" s="148"/>
      <c r="FQ62" s="148"/>
      <c r="FR62" s="148"/>
      <c r="FS62" s="148"/>
      <c r="FT62" s="148"/>
      <c r="FU62" s="148"/>
      <c r="FV62" s="148"/>
      <c r="FW62" s="148"/>
      <c r="FX62" s="148"/>
      <c r="FY62" s="148"/>
      <c r="FZ62" s="148"/>
      <c r="GA62" s="148"/>
      <c r="GB62" s="148"/>
      <c r="GC62" s="148"/>
      <c r="GD62" s="148"/>
      <c r="GE62" s="148"/>
      <c r="GF62" s="148"/>
      <c r="GG62" s="148"/>
      <c r="GH62" s="148"/>
      <c r="GI62" s="148"/>
      <c r="GJ62" s="148"/>
      <c r="GK62" s="148"/>
      <c r="GL62" s="148"/>
      <c r="GM62" s="148"/>
      <c r="GN62" s="148"/>
      <c r="GO62" s="148"/>
      <c r="GP62" s="148"/>
      <c r="GQ62" s="148"/>
      <c r="GR62" s="148"/>
      <c r="GS62" s="148"/>
      <c r="GT62" s="148"/>
      <c r="GU62" s="148"/>
      <c r="GV62" s="148"/>
      <c r="GW62" s="148"/>
      <c r="GX62" s="148"/>
      <c r="GY62" s="148"/>
      <c r="GZ62" s="148"/>
      <c r="HA62" s="148"/>
      <c r="HB62" s="148"/>
      <c r="HC62" s="148"/>
      <c r="HD62" s="148"/>
      <c r="HE62" s="148"/>
      <c r="HF62" s="148"/>
      <c r="HG62" s="148"/>
      <c r="HH62" s="148"/>
      <c r="HI62" s="148"/>
      <c r="HJ62" s="148"/>
      <c r="HK62" s="148"/>
      <c r="HL62" s="148"/>
      <c r="HM62" s="148"/>
      <c r="HN62" s="148"/>
      <c r="HO62" s="148"/>
      <c r="HP62" s="148"/>
      <c r="HQ62" s="148"/>
      <c r="HR62" s="148"/>
      <c r="HS62" s="148"/>
      <c r="HT62" s="148"/>
      <c r="HU62" s="148"/>
      <c r="HV62" s="148"/>
      <c r="HW62" s="148"/>
      <c r="HX62" s="148"/>
      <c r="HY62" s="148"/>
      <c r="HZ62" s="148"/>
      <c r="IA62" s="148"/>
      <c r="IB62" s="148"/>
      <c r="IC62" s="148"/>
      <c r="ID62" s="148"/>
      <c r="IE62" s="148"/>
      <c r="IF62" s="148"/>
      <c r="IG62" s="148"/>
      <c r="IH62" s="148"/>
      <c r="II62" s="148"/>
      <c r="IJ62" s="148"/>
      <c r="IK62" s="148"/>
      <c r="IL62" s="148"/>
      <c r="IM62" s="148"/>
      <c r="IN62" s="148"/>
      <c r="IO62" s="148"/>
      <c r="IP62" s="148"/>
      <c r="IQ62" s="148"/>
      <c r="IR62" s="148"/>
      <c r="IS62" s="148"/>
      <c r="IT62" s="148"/>
      <c r="IU62" s="148"/>
      <c r="IV62" s="148"/>
      <c r="IW62" s="148"/>
      <c r="IX62" s="148"/>
      <c r="IY62" s="148"/>
      <c r="IZ62" s="148"/>
      <c r="JA62" s="148"/>
      <c r="JB62" s="148"/>
      <c r="JC62" s="148"/>
      <c r="JD62" s="148"/>
      <c r="JE62" s="148"/>
      <c r="JF62" s="148"/>
      <c r="JG62" s="148"/>
      <c r="JH62" s="148"/>
      <c r="JI62" s="148"/>
      <c r="JJ62" s="148"/>
      <c r="JK62" s="148"/>
      <c r="JL62" s="148"/>
      <c r="JM62" s="148"/>
      <c r="JN62" s="148"/>
      <c r="JO62" s="148"/>
      <c r="JP62" s="148"/>
      <c r="JQ62" s="148"/>
      <c r="JR62" s="148"/>
      <c r="JS62" s="148"/>
      <c r="JT62" s="148"/>
      <c r="JU62" s="148"/>
      <c r="JV62" s="148"/>
      <c r="JW62" s="148"/>
      <c r="JX62" s="148"/>
      <c r="JY62" s="148"/>
      <c r="JZ62" s="148"/>
      <c r="KA62" s="148"/>
      <c r="KB62" s="148"/>
      <c r="KC62" s="148"/>
      <c r="KD62" s="148"/>
      <c r="KE62" s="148"/>
      <c r="KF62" s="148"/>
      <c r="KG62" s="148"/>
      <c r="KH62" s="148"/>
      <c r="KI62" s="148"/>
      <c r="KJ62" s="148"/>
      <c r="KK62" s="148"/>
      <c r="KL62" s="148"/>
      <c r="KM62" s="148"/>
      <c r="KN62" s="148"/>
      <c r="KO62" s="148"/>
      <c r="KP62" s="148"/>
      <c r="KQ62" s="148"/>
      <c r="KR62" s="148"/>
      <c r="KS62" s="148"/>
      <c r="KT62" s="148"/>
      <c r="KU62" s="148"/>
      <c r="KV62" s="148"/>
      <c r="KW62" s="148"/>
      <c r="KX62" s="148"/>
      <c r="KY62" s="148"/>
      <c r="KZ62" s="148"/>
      <c r="LA62" s="148"/>
      <c r="LB62" s="148"/>
      <c r="LC62" s="148"/>
      <c r="LD62" s="148"/>
      <c r="LE62" s="148"/>
      <c r="LF62" s="148"/>
      <c r="LG62" s="148"/>
      <c r="LH62" s="148"/>
      <c r="LI62" s="148"/>
      <c r="LJ62" s="148"/>
      <c r="LK62" s="148"/>
      <c r="LL62" s="148"/>
      <c r="LM62" s="148"/>
      <c r="LN62" s="148"/>
      <c r="LO62" s="148"/>
      <c r="LP62" s="148"/>
      <c r="LQ62" s="148"/>
      <c r="LR62" s="148"/>
      <c r="LS62" s="148"/>
      <c r="LT62" s="148"/>
      <c r="LU62" s="148"/>
      <c r="LV62" s="148"/>
      <c r="LW62" s="148"/>
      <c r="LX62" s="148"/>
      <c r="LY62" s="148"/>
      <c r="LZ62" s="148"/>
      <c r="MA62" s="148"/>
      <c r="MB62" s="148"/>
      <c r="MC62" s="148"/>
      <c r="MD62" s="148"/>
      <c r="ME62" s="148"/>
      <c r="MF62" s="148"/>
      <c r="MG62" s="148"/>
      <c r="MH62" s="148"/>
      <c r="MI62" s="148"/>
      <c r="MJ62" s="148"/>
      <c r="MK62" s="148"/>
      <c r="ML62" s="148"/>
      <c r="MM62" s="148"/>
      <c r="MN62" s="148"/>
      <c r="MO62" s="148"/>
      <c r="MP62" s="148"/>
      <c r="MQ62" s="148"/>
      <c r="MR62" s="148"/>
      <c r="MS62" s="148"/>
      <c r="MT62" s="148"/>
      <c r="MU62" s="148"/>
      <c r="MV62" s="148"/>
      <c r="MW62" s="148"/>
      <c r="MX62" s="148"/>
      <c r="MY62" s="148"/>
      <c r="MZ62" s="148"/>
      <c r="NA62" s="148"/>
      <c r="NB62" s="148"/>
      <c r="NC62" s="148"/>
      <c r="ND62" s="148"/>
      <c r="NE62" s="148"/>
      <c r="NF62" s="148"/>
      <c r="NG62" s="148"/>
      <c r="NH62" s="148"/>
      <c r="NI62" s="148"/>
      <c r="NJ62" s="148"/>
      <c r="NK62" s="148"/>
      <c r="NL62" s="148"/>
      <c r="NM62" s="148"/>
      <c r="NN62" s="148"/>
      <c r="NO62" s="148"/>
      <c r="NP62" s="148"/>
      <c r="NQ62" s="148"/>
      <c r="NR62" s="148"/>
      <c r="NS62" s="148"/>
      <c r="NT62" s="148"/>
      <c r="NU62" s="148"/>
      <c r="NV62" s="148"/>
      <c r="NW62" s="148"/>
      <c r="NX62" s="148"/>
      <c r="NY62" s="148"/>
      <c r="NZ62" s="148"/>
      <c r="OA62" s="148"/>
      <c r="OB62" s="148"/>
      <c r="OC62" s="148"/>
      <c r="OD62" s="148"/>
      <c r="OE62" s="148"/>
      <c r="OF62" s="148"/>
      <c r="OG62" s="148"/>
      <c r="OH62" s="148"/>
      <c r="OI62" s="148"/>
      <c r="OJ62" s="148"/>
      <c r="OK62" s="148"/>
      <c r="OL62" s="148"/>
      <c r="OM62" s="148"/>
      <c r="ON62" s="148"/>
      <c r="OO62" s="148"/>
      <c r="OP62" s="148"/>
      <c r="OQ62" s="148"/>
      <c r="OR62" s="148"/>
      <c r="OS62" s="148"/>
      <c r="OT62" s="148"/>
      <c r="OU62" s="148"/>
      <c r="OV62" s="148"/>
      <c r="OW62" s="148"/>
      <c r="OX62" s="148"/>
      <c r="OY62" s="148"/>
      <c r="OZ62" s="148"/>
      <c r="PA62" s="148"/>
      <c r="PB62" s="148"/>
      <c r="PC62" s="148"/>
      <c r="PD62" s="148"/>
      <c r="PE62" s="148"/>
      <c r="PF62" s="148"/>
      <c r="PG62" s="148"/>
      <c r="PH62" s="148"/>
      <c r="PI62" s="148"/>
      <c r="PJ62" s="148"/>
      <c r="PK62" s="148"/>
      <c r="PL62" s="148"/>
      <c r="PM62" s="148"/>
      <c r="PN62" s="148"/>
      <c r="PO62" s="148"/>
      <c r="PP62" s="148"/>
      <c r="PQ62" s="148"/>
      <c r="PR62" s="148"/>
      <c r="PS62" s="148"/>
      <c r="PT62" s="148"/>
      <c r="PU62" s="148"/>
      <c r="PV62" s="148"/>
      <c r="PW62" s="148"/>
      <c r="PX62" s="148"/>
      <c r="PY62" s="148"/>
      <c r="PZ62" s="148"/>
      <c r="QA62" s="148"/>
      <c r="QB62" s="148"/>
      <c r="QC62" s="148"/>
      <c r="QD62" s="148"/>
      <c r="QE62" s="148"/>
      <c r="QF62" s="148"/>
      <c r="QG62" s="148"/>
      <c r="QH62" s="148"/>
      <c r="QI62" s="148"/>
      <c r="QJ62" s="148"/>
      <c r="QK62" s="148"/>
      <c r="QL62" s="148"/>
      <c r="QM62" s="148"/>
      <c r="QN62" s="148"/>
      <c r="QO62" s="148"/>
      <c r="QP62" s="148"/>
      <c r="QQ62" s="148"/>
      <c r="QR62" s="148"/>
      <c r="QS62" s="148"/>
      <c r="QT62" s="148"/>
      <c r="QU62" s="148"/>
      <c r="QV62" s="148"/>
      <c r="QW62" s="148"/>
      <c r="QX62" s="148"/>
      <c r="QY62" s="148"/>
      <c r="QZ62" s="148"/>
      <c r="RA62" s="148"/>
      <c r="RB62" s="148"/>
      <c r="RC62" s="148"/>
      <c r="RD62" s="148"/>
      <c r="RE62" s="148"/>
      <c r="RF62" s="148"/>
      <c r="RG62" s="148"/>
      <c r="RH62" s="148"/>
      <c r="RI62" s="148"/>
      <c r="RJ62" s="148"/>
      <c r="RK62" s="148"/>
      <c r="RL62" s="148"/>
      <c r="RM62" s="148"/>
      <c r="RN62" s="148"/>
      <c r="RO62" s="148"/>
      <c r="RP62" s="148"/>
      <c r="RQ62" s="148"/>
      <c r="RR62" s="148"/>
      <c r="RS62" s="148"/>
      <c r="RT62" s="148"/>
      <c r="RU62" s="148"/>
      <c r="RV62" s="148"/>
      <c r="RW62" s="148"/>
      <c r="RX62" s="148"/>
      <c r="RY62" s="148"/>
      <c r="RZ62" s="148"/>
      <c r="SA62" s="148"/>
      <c r="SB62" s="148"/>
      <c r="SC62" s="148"/>
      <c r="SD62" s="148"/>
      <c r="SE62" s="148"/>
      <c r="SF62" s="148"/>
      <c r="SG62" s="148"/>
      <c r="SH62" s="148"/>
    </row>
    <row r="63" spans="1:502" s="25" customFormat="1" ht="15" customHeight="1" x14ac:dyDescent="0.2">
      <c r="A63" s="50"/>
      <c r="B63" s="130"/>
      <c r="C63" s="33"/>
      <c r="D63" s="303" t="s">
        <v>241</v>
      </c>
      <c r="E63" s="152">
        <v>7.4999999999999997E-2</v>
      </c>
      <c r="F63" s="152">
        <v>7.4999999999999997E-2</v>
      </c>
      <c r="G63" s="152">
        <v>1</v>
      </c>
      <c r="H63" s="153">
        <v>1</v>
      </c>
      <c r="I63" s="307">
        <v>0</v>
      </c>
      <c r="J63" s="141"/>
      <c r="K63" s="40"/>
      <c r="L63" s="40"/>
      <c r="M63" s="1819" t="s">
        <v>635</v>
      </c>
      <c r="N63" s="1820"/>
      <c r="O63" s="1820"/>
      <c r="P63" s="1820"/>
      <c r="Q63" s="1820"/>
      <c r="R63" s="1821"/>
      <c r="S63" s="150">
        <v>2.5000000000000001E-2</v>
      </c>
      <c r="T63" s="150">
        <f t="shared" si="6"/>
        <v>0.1</v>
      </c>
      <c r="U63" s="150">
        <v>0.05</v>
      </c>
      <c r="V63" s="144"/>
      <c r="W63" s="214"/>
      <c r="X63" s="174"/>
      <c r="Y63" s="174"/>
      <c r="Z63" s="174"/>
      <c r="AA63" s="174"/>
      <c r="AB63" s="174"/>
      <c r="AC63" s="174"/>
      <c r="AD63" s="174"/>
      <c r="AE63" s="174"/>
      <c r="AF63" s="174"/>
      <c r="AG63" s="174"/>
      <c r="AH63" s="174"/>
      <c r="AI63" s="216"/>
      <c r="AJ63" s="174"/>
      <c r="AK63" s="175"/>
      <c r="AL63" s="175"/>
      <c r="AM63" s="175"/>
      <c r="AN63" s="175"/>
      <c r="AO63" s="175"/>
      <c r="AP63" s="175"/>
      <c r="AQ63" s="175"/>
      <c r="AR63" s="175"/>
      <c r="AS63" s="175"/>
      <c r="AT63" s="175"/>
      <c r="AU63" s="175"/>
      <c r="AV63" s="175"/>
      <c r="AW63" s="175"/>
      <c r="AX63" s="175"/>
      <c r="AY63" s="175"/>
      <c r="AZ63" s="175"/>
      <c r="BA63" s="175"/>
      <c r="BB63" s="175"/>
      <c r="BC63" s="175"/>
      <c r="BD63" s="175"/>
      <c r="BE63" s="175"/>
      <c r="BF63" s="175"/>
      <c r="BG63" s="175"/>
      <c r="BH63" s="175"/>
      <c r="BI63" s="175"/>
      <c r="BJ63" s="175"/>
      <c r="BK63" s="175"/>
      <c r="BL63" s="175"/>
      <c r="BM63" s="175"/>
      <c r="BN63" s="175"/>
      <c r="BO63" s="175"/>
      <c r="BP63" s="175"/>
      <c r="BQ63" s="175"/>
      <c r="BR63" s="175"/>
      <c r="BS63" s="175"/>
      <c r="BT63" s="175"/>
      <c r="BU63" s="175"/>
      <c r="BV63" s="175"/>
      <c r="BW63" s="175"/>
      <c r="BX63" s="175"/>
      <c r="BY63" s="175"/>
      <c r="BZ63" s="175"/>
      <c r="CA63" s="175"/>
      <c r="CB63" s="175"/>
      <c r="CC63" s="175"/>
      <c r="CD63" s="175"/>
      <c r="CE63" s="175"/>
      <c r="CF63" s="175"/>
      <c r="CG63" s="175"/>
      <c r="CH63" s="175"/>
      <c r="CI63" s="175"/>
      <c r="CJ63" s="175"/>
      <c r="CK63" s="174"/>
      <c r="CL63" s="174"/>
      <c r="CM63" s="148"/>
      <c r="CN63" s="148"/>
      <c r="CO63" s="148"/>
      <c r="CP63" s="148"/>
      <c r="CQ63" s="148"/>
      <c r="CR63" s="148"/>
      <c r="CS63" s="148"/>
      <c r="CT63" s="148"/>
      <c r="CU63" s="148"/>
      <c r="CV63" s="148"/>
      <c r="CW63" s="148"/>
      <c r="CX63" s="148"/>
      <c r="CY63" s="148"/>
      <c r="CZ63" s="148"/>
      <c r="DA63" s="148"/>
      <c r="DB63" s="148"/>
      <c r="DC63" s="148"/>
      <c r="DD63" s="148"/>
      <c r="DE63" s="148"/>
      <c r="DF63" s="148"/>
      <c r="DG63" s="148"/>
      <c r="DH63" s="148"/>
      <c r="DI63" s="148"/>
      <c r="DJ63" s="148"/>
      <c r="DK63" s="148"/>
      <c r="DL63" s="148"/>
      <c r="DM63" s="148"/>
      <c r="DN63" s="148"/>
      <c r="DO63" s="148"/>
      <c r="DP63" s="148"/>
      <c r="DQ63" s="148"/>
      <c r="DR63" s="148"/>
      <c r="DS63" s="148"/>
      <c r="DT63" s="148"/>
      <c r="DU63" s="148"/>
      <c r="DV63" s="148"/>
      <c r="DW63" s="148"/>
      <c r="DX63" s="148"/>
      <c r="DY63" s="148"/>
      <c r="DZ63" s="148"/>
      <c r="EA63" s="148"/>
      <c r="EB63" s="148"/>
      <c r="EC63" s="148"/>
      <c r="ED63" s="148"/>
      <c r="EE63" s="148"/>
      <c r="EF63" s="148"/>
      <c r="EG63" s="148"/>
      <c r="EH63" s="148"/>
      <c r="EI63" s="148"/>
      <c r="EJ63" s="148"/>
      <c r="EK63" s="148"/>
      <c r="EL63" s="148"/>
      <c r="EM63" s="148"/>
      <c r="EN63" s="148"/>
      <c r="EO63" s="148"/>
      <c r="EP63" s="148"/>
      <c r="EQ63" s="148"/>
      <c r="ER63" s="148"/>
      <c r="ES63" s="148"/>
      <c r="ET63" s="148"/>
      <c r="EU63" s="148"/>
      <c r="EV63" s="148"/>
      <c r="EW63" s="148"/>
      <c r="EX63" s="148"/>
      <c r="EY63" s="148"/>
      <c r="EZ63" s="148"/>
      <c r="FA63" s="148"/>
      <c r="FB63" s="148"/>
      <c r="FC63" s="148"/>
      <c r="FD63" s="148"/>
      <c r="FE63" s="148"/>
      <c r="FF63" s="148"/>
      <c r="FG63" s="148"/>
      <c r="FH63" s="148"/>
      <c r="FI63" s="148"/>
      <c r="FJ63" s="148"/>
      <c r="FK63" s="148"/>
      <c r="FL63" s="148"/>
      <c r="FM63" s="148"/>
      <c r="FN63" s="148"/>
      <c r="FO63" s="148"/>
      <c r="FP63" s="148"/>
      <c r="FQ63" s="148"/>
      <c r="FR63" s="148"/>
      <c r="FS63" s="148"/>
      <c r="FT63" s="148"/>
      <c r="FU63" s="148"/>
      <c r="FV63" s="148"/>
      <c r="FW63" s="148"/>
      <c r="FX63" s="148"/>
      <c r="FY63" s="148"/>
      <c r="FZ63" s="148"/>
      <c r="GA63" s="148"/>
      <c r="GB63" s="148"/>
      <c r="GC63" s="148"/>
      <c r="GD63" s="148"/>
      <c r="GE63" s="148"/>
      <c r="GF63" s="148"/>
      <c r="GG63" s="148"/>
      <c r="GH63" s="148"/>
      <c r="GI63" s="148"/>
      <c r="GJ63" s="148"/>
      <c r="GK63" s="148"/>
      <c r="GL63" s="148"/>
      <c r="GM63" s="148"/>
      <c r="GN63" s="148"/>
      <c r="GO63" s="148"/>
      <c r="GP63" s="148"/>
      <c r="GQ63" s="148"/>
      <c r="GR63" s="148"/>
      <c r="GS63" s="148"/>
      <c r="GT63" s="148"/>
      <c r="GU63" s="148"/>
      <c r="GV63" s="148"/>
      <c r="GW63" s="148"/>
      <c r="GX63" s="148"/>
      <c r="GY63" s="148"/>
      <c r="GZ63" s="148"/>
      <c r="HA63" s="148"/>
      <c r="HB63" s="148"/>
      <c r="HC63" s="148"/>
      <c r="HD63" s="148"/>
      <c r="HE63" s="148"/>
      <c r="HF63" s="148"/>
      <c r="HG63" s="148"/>
      <c r="HH63" s="148"/>
      <c r="HI63" s="148"/>
      <c r="HJ63" s="148"/>
      <c r="HK63" s="148"/>
      <c r="HL63" s="148"/>
      <c r="HM63" s="148"/>
      <c r="HN63" s="148"/>
      <c r="HO63" s="148"/>
      <c r="HP63" s="148"/>
      <c r="HQ63" s="148"/>
      <c r="HR63" s="148"/>
      <c r="HS63" s="148"/>
      <c r="HT63" s="148"/>
      <c r="HU63" s="148"/>
      <c r="HV63" s="148"/>
      <c r="HW63" s="148"/>
      <c r="HX63" s="148"/>
      <c r="HY63" s="148"/>
      <c r="HZ63" s="148"/>
      <c r="IA63" s="148"/>
      <c r="IB63" s="148"/>
      <c r="IC63" s="148"/>
      <c r="ID63" s="148"/>
      <c r="IE63" s="148"/>
      <c r="IF63" s="148"/>
      <c r="IG63" s="148"/>
      <c r="IH63" s="148"/>
      <c r="II63" s="148"/>
      <c r="IJ63" s="148"/>
      <c r="IK63" s="148"/>
      <c r="IL63" s="148"/>
      <c r="IM63" s="148"/>
      <c r="IN63" s="148"/>
      <c r="IO63" s="148"/>
      <c r="IP63" s="148"/>
      <c r="IQ63" s="148"/>
      <c r="IR63" s="148"/>
      <c r="IS63" s="148"/>
      <c r="IT63" s="148"/>
      <c r="IU63" s="148"/>
      <c r="IV63" s="148"/>
      <c r="IW63" s="148"/>
      <c r="IX63" s="148"/>
      <c r="IY63" s="148"/>
      <c r="IZ63" s="148"/>
      <c r="JA63" s="148"/>
      <c r="JB63" s="148"/>
      <c r="JC63" s="148"/>
      <c r="JD63" s="148"/>
      <c r="JE63" s="148"/>
      <c r="JF63" s="148"/>
      <c r="JG63" s="148"/>
      <c r="JH63" s="148"/>
      <c r="JI63" s="148"/>
      <c r="JJ63" s="148"/>
      <c r="JK63" s="148"/>
      <c r="JL63" s="148"/>
      <c r="JM63" s="148"/>
      <c r="JN63" s="148"/>
      <c r="JO63" s="148"/>
      <c r="JP63" s="148"/>
      <c r="JQ63" s="148"/>
      <c r="JR63" s="148"/>
      <c r="JS63" s="148"/>
      <c r="JT63" s="148"/>
      <c r="JU63" s="148"/>
      <c r="JV63" s="148"/>
      <c r="JW63" s="148"/>
      <c r="JX63" s="148"/>
      <c r="JY63" s="148"/>
      <c r="JZ63" s="148"/>
      <c r="KA63" s="148"/>
      <c r="KB63" s="148"/>
      <c r="KC63" s="148"/>
      <c r="KD63" s="148"/>
      <c r="KE63" s="148"/>
      <c r="KF63" s="148"/>
      <c r="KG63" s="148"/>
      <c r="KH63" s="148"/>
      <c r="KI63" s="148"/>
      <c r="KJ63" s="148"/>
      <c r="KK63" s="148"/>
      <c r="KL63" s="148"/>
      <c r="KM63" s="148"/>
      <c r="KN63" s="148"/>
      <c r="KO63" s="148"/>
      <c r="KP63" s="148"/>
      <c r="KQ63" s="148"/>
      <c r="KR63" s="148"/>
      <c r="KS63" s="148"/>
      <c r="KT63" s="148"/>
      <c r="KU63" s="148"/>
      <c r="KV63" s="148"/>
      <c r="KW63" s="148"/>
      <c r="KX63" s="148"/>
      <c r="KY63" s="148"/>
      <c r="KZ63" s="148"/>
      <c r="LA63" s="148"/>
      <c r="LB63" s="148"/>
      <c r="LC63" s="148"/>
      <c r="LD63" s="148"/>
      <c r="LE63" s="148"/>
      <c r="LF63" s="148"/>
      <c r="LG63" s="148"/>
      <c r="LH63" s="148"/>
      <c r="LI63" s="148"/>
      <c r="LJ63" s="148"/>
      <c r="LK63" s="148"/>
      <c r="LL63" s="148"/>
      <c r="LM63" s="148"/>
      <c r="LN63" s="148"/>
      <c r="LO63" s="148"/>
      <c r="LP63" s="148"/>
      <c r="LQ63" s="148"/>
      <c r="LR63" s="148"/>
      <c r="LS63" s="148"/>
      <c r="LT63" s="148"/>
      <c r="LU63" s="148"/>
      <c r="LV63" s="148"/>
      <c r="LW63" s="148"/>
      <c r="LX63" s="148"/>
      <c r="LY63" s="148"/>
      <c r="LZ63" s="148"/>
      <c r="MA63" s="148"/>
      <c r="MB63" s="148"/>
      <c r="MC63" s="148"/>
      <c r="MD63" s="148"/>
      <c r="ME63" s="148"/>
      <c r="MF63" s="148"/>
      <c r="MG63" s="148"/>
      <c r="MH63" s="148"/>
      <c r="MI63" s="148"/>
      <c r="MJ63" s="148"/>
      <c r="MK63" s="148"/>
      <c r="ML63" s="148"/>
      <c r="MM63" s="148"/>
      <c r="MN63" s="148"/>
      <c r="MO63" s="148"/>
      <c r="MP63" s="148"/>
      <c r="MQ63" s="148"/>
      <c r="MR63" s="148"/>
      <c r="MS63" s="148"/>
      <c r="MT63" s="148"/>
      <c r="MU63" s="148"/>
      <c r="MV63" s="148"/>
      <c r="MW63" s="148"/>
      <c r="MX63" s="148"/>
      <c r="MY63" s="148"/>
      <c r="MZ63" s="148"/>
      <c r="NA63" s="148"/>
      <c r="NB63" s="148"/>
      <c r="NC63" s="148"/>
      <c r="ND63" s="148"/>
      <c r="NE63" s="148"/>
      <c r="NF63" s="148"/>
      <c r="NG63" s="148"/>
      <c r="NH63" s="148"/>
      <c r="NI63" s="148"/>
      <c r="NJ63" s="148"/>
      <c r="NK63" s="148"/>
      <c r="NL63" s="148"/>
      <c r="NM63" s="148"/>
      <c r="NN63" s="148"/>
      <c r="NO63" s="148"/>
      <c r="NP63" s="148"/>
      <c r="NQ63" s="148"/>
      <c r="NR63" s="148"/>
      <c r="NS63" s="148"/>
      <c r="NT63" s="148"/>
      <c r="NU63" s="148"/>
      <c r="NV63" s="148"/>
      <c r="NW63" s="148"/>
      <c r="NX63" s="148"/>
      <c r="NY63" s="148"/>
      <c r="NZ63" s="148"/>
      <c r="OA63" s="148"/>
      <c r="OB63" s="148"/>
      <c r="OC63" s="148"/>
      <c r="OD63" s="148"/>
      <c r="OE63" s="148"/>
      <c r="OF63" s="148"/>
      <c r="OG63" s="148"/>
      <c r="OH63" s="148"/>
      <c r="OI63" s="148"/>
      <c r="OJ63" s="148"/>
      <c r="OK63" s="148"/>
      <c r="OL63" s="148"/>
      <c r="OM63" s="148"/>
      <c r="ON63" s="148"/>
      <c r="OO63" s="148"/>
      <c r="OP63" s="148"/>
      <c r="OQ63" s="148"/>
      <c r="OR63" s="148"/>
      <c r="OS63" s="148"/>
      <c r="OT63" s="148"/>
      <c r="OU63" s="148"/>
      <c r="OV63" s="148"/>
      <c r="OW63" s="148"/>
      <c r="OX63" s="148"/>
      <c r="OY63" s="148"/>
      <c r="OZ63" s="148"/>
      <c r="PA63" s="148"/>
      <c r="PB63" s="148"/>
      <c r="PC63" s="148"/>
      <c r="PD63" s="148"/>
      <c r="PE63" s="148"/>
      <c r="PF63" s="148"/>
      <c r="PG63" s="148"/>
      <c r="PH63" s="148"/>
      <c r="PI63" s="148"/>
      <c r="PJ63" s="148"/>
      <c r="PK63" s="148"/>
      <c r="PL63" s="148"/>
      <c r="PM63" s="148"/>
      <c r="PN63" s="148"/>
      <c r="PO63" s="148"/>
      <c r="PP63" s="148"/>
      <c r="PQ63" s="148"/>
      <c r="PR63" s="148"/>
      <c r="PS63" s="148"/>
      <c r="PT63" s="148"/>
      <c r="PU63" s="148"/>
      <c r="PV63" s="148"/>
      <c r="PW63" s="148"/>
      <c r="PX63" s="148"/>
      <c r="PY63" s="148"/>
      <c r="PZ63" s="148"/>
      <c r="QA63" s="148"/>
      <c r="QB63" s="148"/>
      <c r="QC63" s="148"/>
      <c r="QD63" s="148"/>
      <c r="QE63" s="148"/>
      <c r="QF63" s="148"/>
      <c r="QG63" s="148"/>
      <c r="QH63" s="148"/>
      <c r="QI63" s="148"/>
      <c r="QJ63" s="148"/>
      <c r="QK63" s="148"/>
      <c r="QL63" s="148"/>
      <c r="QM63" s="148"/>
      <c r="QN63" s="148"/>
      <c r="QO63" s="148"/>
      <c r="QP63" s="148"/>
      <c r="QQ63" s="148"/>
      <c r="QR63" s="148"/>
      <c r="QS63" s="148"/>
      <c r="QT63" s="148"/>
      <c r="QU63" s="148"/>
      <c r="QV63" s="148"/>
      <c r="QW63" s="148"/>
      <c r="QX63" s="148"/>
      <c r="QY63" s="148"/>
      <c r="QZ63" s="148"/>
      <c r="RA63" s="148"/>
      <c r="RB63" s="148"/>
      <c r="RC63" s="148"/>
      <c r="RD63" s="148"/>
      <c r="RE63" s="148"/>
      <c r="RF63" s="148"/>
      <c r="RG63" s="148"/>
      <c r="RH63" s="148"/>
      <c r="RI63" s="148"/>
      <c r="RJ63" s="148"/>
      <c r="RK63" s="148"/>
      <c r="RL63" s="148"/>
      <c r="RM63" s="148"/>
      <c r="RN63" s="148"/>
      <c r="RO63" s="148"/>
      <c r="RP63" s="148"/>
      <c r="RQ63" s="148"/>
      <c r="RR63" s="148"/>
      <c r="RS63" s="148"/>
      <c r="RT63" s="148"/>
      <c r="RU63" s="148"/>
      <c r="RV63" s="148"/>
      <c r="RW63" s="148"/>
      <c r="RX63" s="148"/>
      <c r="RY63" s="148"/>
      <c r="RZ63" s="148"/>
      <c r="SA63" s="148"/>
      <c r="SB63" s="148"/>
      <c r="SC63" s="148"/>
      <c r="SD63" s="148"/>
      <c r="SE63" s="148"/>
      <c r="SF63" s="148"/>
      <c r="SG63" s="148"/>
      <c r="SH63" s="148"/>
    </row>
    <row r="64" spans="1:502" s="25" customFormat="1" ht="15" customHeight="1" x14ac:dyDescent="0.2">
      <c r="A64" s="50"/>
      <c r="B64" s="130"/>
      <c r="C64" s="1830" t="s">
        <v>243</v>
      </c>
      <c r="D64" s="1830"/>
      <c r="E64" s="1830" t="s">
        <v>210</v>
      </c>
      <c r="F64" s="1830"/>
      <c r="G64" s="1830"/>
      <c r="H64" s="1830"/>
      <c r="I64" s="1830"/>
      <c r="J64" s="141"/>
      <c r="K64" s="1827" t="s">
        <v>242</v>
      </c>
      <c r="L64" s="1828"/>
      <c r="M64" s="1828"/>
      <c r="N64" s="1828"/>
      <c r="O64" s="1828"/>
      <c r="P64" s="1828"/>
      <c r="Q64" s="1828"/>
      <c r="R64" s="1828"/>
      <c r="S64" s="1828"/>
      <c r="T64" s="1828"/>
      <c r="U64" s="1829"/>
      <c r="V64" s="144"/>
      <c r="W64" s="214"/>
      <c r="X64" s="174"/>
      <c r="Y64" s="174"/>
      <c r="Z64" s="174"/>
      <c r="AA64" s="174"/>
      <c r="AB64" s="174"/>
      <c r="AC64" s="174"/>
      <c r="AD64" s="174"/>
      <c r="AE64" s="174"/>
      <c r="AF64" s="174"/>
      <c r="AG64" s="174"/>
      <c r="AH64" s="174"/>
      <c r="AI64" s="216"/>
      <c r="AJ64" s="174"/>
      <c r="AK64" s="175"/>
      <c r="AL64" s="175"/>
      <c r="AM64" s="175"/>
      <c r="AN64" s="175"/>
      <c r="AO64" s="175"/>
      <c r="AP64" s="175"/>
      <c r="AQ64" s="175"/>
      <c r="AR64" s="175"/>
      <c r="AS64" s="175"/>
      <c r="AT64" s="175"/>
      <c r="AU64" s="175"/>
      <c r="AV64" s="175"/>
      <c r="AW64" s="175"/>
      <c r="AX64" s="175"/>
      <c r="AY64" s="175"/>
      <c r="AZ64" s="175"/>
      <c r="BA64" s="175"/>
      <c r="BB64" s="175"/>
      <c r="BC64" s="175"/>
      <c r="BD64" s="175"/>
      <c r="BE64" s="175"/>
      <c r="BF64" s="175"/>
      <c r="BG64" s="175"/>
      <c r="BH64" s="175"/>
      <c r="BI64" s="175"/>
      <c r="BJ64" s="175"/>
      <c r="BK64" s="175"/>
      <c r="BL64" s="175"/>
      <c r="BM64" s="175"/>
      <c r="BN64" s="175"/>
      <c r="BO64" s="175"/>
      <c r="BP64" s="175"/>
      <c r="BQ64" s="175"/>
      <c r="BR64" s="175"/>
      <c r="BS64" s="175"/>
      <c r="BT64" s="175"/>
      <c r="BU64" s="175"/>
      <c r="BV64" s="175"/>
      <c r="BW64" s="175"/>
      <c r="BX64" s="175"/>
      <c r="BY64" s="175"/>
      <c r="BZ64" s="175"/>
      <c r="CA64" s="175"/>
      <c r="CB64" s="175"/>
      <c r="CC64" s="175"/>
      <c r="CD64" s="175"/>
      <c r="CE64" s="175"/>
      <c r="CF64" s="175"/>
      <c r="CG64" s="175"/>
      <c r="CH64" s="175"/>
      <c r="CI64" s="175"/>
      <c r="CJ64" s="175"/>
      <c r="CK64" s="174"/>
      <c r="CL64" s="174"/>
      <c r="CM64" s="148"/>
      <c r="CN64" s="148"/>
      <c r="CO64" s="148"/>
      <c r="CP64" s="148"/>
      <c r="CQ64" s="148"/>
      <c r="CR64" s="148"/>
      <c r="CS64" s="148"/>
      <c r="CT64" s="148"/>
      <c r="CU64" s="148"/>
      <c r="CV64" s="148"/>
      <c r="CW64" s="148"/>
      <c r="CX64" s="148"/>
      <c r="CY64" s="148"/>
      <c r="CZ64" s="148"/>
      <c r="DA64" s="148"/>
      <c r="DB64" s="148"/>
      <c r="DC64" s="148"/>
      <c r="DD64" s="148"/>
      <c r="DE64" s="148"/>
      <c r="DF64" s="148"/>
      <c r="DG64" s="148"/>
      <c r="DH64" s="148"/>
      <c r="DI64" s="148"/>
      <c r="DJ64" s="148"/>
      <c r="DK64" s="148"/>
      <c r="DL64" s="148"/>
      <c r="DM64" s="148"/>
      <c r="DN64" s="148"/>
      <c r="DO64" s="148"/>
      <c r="DP64" s="148"/>
      <c r="DQ64" s="148"/>
      <c r="DR64" s="148"/>
      <c r="DS64" s="148"/>
      <c r="DT64" s="148"/>
      <c r="DU64" s="148"/>
      <c r="DV64" s="148"/>
      <c r="DW64" s="148"/>
      <c r="DX64" s="148"/>
      <c r="DY64" s="148"/>
      <c r="DZ64" s="148"/>
      <c r="EA64" s="148"/>
      <c r="EB64" s="148"/>
      <c r="EC64" s="148"/>
      <c r="ED64" s="148"/>
      <c r="EE64" s="148"/>
      <c r="EF64" s="148"/>
      <c r="EG64" s="148"/>
      <c r="EH64" s="148"/>
      <c r="EI64" s="148"/>
      <c r="EJ64" s="148"/>
      <c r="EK64" s="148"/>
      <c r="EL64" s="148"/>
      <c r="EM64" s="148"/>
      <c r="EN64" s="148"/>
      <c r="EO64" s="148"/>
      <c r="EP64" s="148"/>
      <c r="EQ64" s="148"/>
      <c r="ER64" s="148"/>
      <c r="ES64" s="148"/>
      <c r="ET64" s="148"/>
      <c r="EU64" s="148"/>
      <c r="EV64" s="148"/>
      <c r="EW64" s="148"/>
      <c r="EX64" s="148"/>
      <c r="EY64" s="148"/>
      <c r="EZ64" s="148"/>
      <c r="FA64" s="148"/>
      <c r="FB64" s="148"/>
      <c r="FC64" s="148"/>
      <c r="FD64" s="148"/>
      <c r="FE64" s="148"/>
      <c r="FF64" s="148"/>
      <c r="FG64" s="148"/>
      <c r="FH64" s="148"/>
      <c r="FI64" s="148"/>
      <c r="FJ64" s="148"/>
      <c r="FK64" s="148"/>
      <c r="FL64" s="148"/>
      <c r="FM64" s="148"/>
      <c r="FN64" s="148"/>
      <c r="FO64" s="148"/>
      <c r="FP64" s="148"/>
      <c r="FQ64" s="148"/>
      <c r="FR64" s="148"/>
      <c r="FS64" s="148"/>
      <c r="FT64" s="148"/>
      <c r="FU64" s="148"/>
      <c r="FV64" s="148"/>
      <c r="FW64" s="148"/>
      <c r="FX64" s="148"/>
      <c r="FY64" s="148"/>
      <c r="FZ64" s="148"/>
      <c r="GA64" s="148"/>
      <c r="GB64" s="148"/>
      <c r="GC64" s="148"/>
      <c r="GD64" s="148"/>
      <c r="GE64" s="148"/>
      <c r="GF64" s="148"/>
      <c r="GG64" s="148"/>
      <c r="GH64" s="148"/>
      <c r="GI64" s="148"/>
      <c r="GJ64" s="148"/>
      <c r="GK64" s="148"/>
      <c r="GL64" s="148"/>
      <c r="GM64" s="148"/>
      <c r="GN64" s="148"/>
      <c r="GO64" s="148"/>
      <c r="GP64" s="148"/>
      <c r="GQ64" s="148"/>
      <c r="GR64" s="148"/>
      <c r="GS64" s="148"/>
      <c r="GT64" s="148"/>
      <c r="GU64" s="148"/>
      <c r="GV64" s="148"/>
      <c r="GW64" s="148"/>
      <c r="GX64" s="148"/>
      <c r="GY64" s="148"/>
      <c r="GZ64" s="148"/>
      <c r="HA64" s="148"/>
      <c r="HB64" s="148"/>
      <c r="HC64" s="148"/>
      <c r="HD64" s="148"/>
      <c r="HE64" s="148"/>
      <c r="HF64" s="148"/>
      <c r="HG64" s="148"/>
      <c r="HH64" s="148"/>
      <c r="HI64" s="148"/>
      <c r="HJ64" s="148"/>
      <c r="HK64" s="148"/>
      <c r="HL64" s="148"/>
      <c r="HM64" s="148"/>
      <c r="HN64" s="148"/>
      <c r="HO64" s="148"/>
      <c r="HP64" s="148"/>
      <c r="HQ64" s="148"/>
      <c r="HR64" s="148"/>
      <c r="HS64" s="148"/>
      <c r="HT64" s="148"/>
      <c r="HU64" s="148"/>
      <c r="HV64" s="148"/>
      <c r="HW64" s="148"/>
      <c r="HX64" s="148"/>
      <c r="HY64" s="148"/>
      <c r="HZ64" s="148"/>
      <c r="IA64" s="148"/>
      <c r="IB64" s="148"/>
      <c r="IC64" s="148"/>
      <c r="ID64" s="148"/>
      <c r="IE64" s="148"/>
      <c r="IF64" s="148"/>
      <c r="IG64" s="148"/>
      <c r="IH64" s="148"/>
      <c r="II64" s="148"/>
      <c r="IJ64" s="148"/>
      <c r="IK64" s="148"/>
      <c r="IL64" s="148"/>
      <c r="IM64" s="148"/>
      <c r="IN64" s="148"/>
      <c r="IO64" s="148"/>
      <c r="IP64" s="148"/>
      <c r="IQ64" s="148"/>
      <c r="IR64" s="148"/>
      <c r="IS64" s="148"/>
      <c r="IT64" s="148"/>
      <c r="IU64" s="148"/>
      <c r="IV64" s="148"/>
      <c r="IW64" s="148"/>
      <c r="IX64" s="148"/>
      <c r="IY64" s="148"/>
      <c r="IZ64" s="148"/>
      <c r="JA64" s="148"/>
      <c r="JB64" s="148"/>
      <c r="JC64" s="148"/>
      <c r="JD64" s="148"/>
      <c r="JE64" s="148"/>
      <c r="JF64" s="148"/>
      <c r="JG64" s="148"/>
      <c r="JH64" s="148"/>
      <c r="JI64" s="148"/>
      <c r="JJ64" s="148"/>
      <c r="JK64" s="148"/>
      <c r="JL64" s="148"/>
      <c r="JM64" s="148"/>
      <c r="JN64" s="148"/>
      <c r="JO64" s="148"/>
      <c r="JP64" s="148"/>
      <c r="JQ64" s="148"/>
      <c r="JR64" s="148"/>
      <c r="JS64" s="148"/>
      <c r="JT64" s="148"/>
      <c r="JU64" s="148"/>
      <c r="JV64" s="148"/>
      <c r="JW64" s="148"/>
      <c r="JX64" s="148"/>
      <c r="JY64" s="148"/>
      <c r="JZ64" s="148"/>
      <c r="KA64" s="148"/>
      <c r="KB64" s="148"/>
      <c r="KC64" s="148"/>
      <c r="KD64" s="148"/>
      <c r="KE64" s="148"/>
      <c r="KF64" s="148"/>
      <c r="KG64" s="148"/>
      <c r="KH64" s="148"/>
      <c r="KI64" s="148"/>
      <c r="KJ64" s="148"/>
      <c r="KK64" s="148"/>
      <c r="KL64" s="148"/>
      <c r="KM64" s="148"/>
      <c r="KN64" s="148"/>
      <c r="KO64" s="148"/>
      <c r="KP64" s="148"/>
      <c r="KQ64" s="148"/>
      <c r="KR64" s="148"/>
      <c r="KS64" s="148"/>
      <c r="KT64" s="148"/>
      <c r="KU64" s="148"/>
      <c r="KV64" s="148"/>
      <c r="KW64" s="148"/>
      <c r="KX64" s="148"/>
      <c r="KY64" s="148"/>
      <c r="KZ64" s="148"/>
      <c r="LA64" s="148"/>
      <c r="LB64" s="148"/>
      <c r="LC64" s="148"/>
      <c r="LD64" s="148"/>
      <c r="LE64" s="148"/>
      <c r="LF64" s="148"/>
      <c r="LG64" s="148"/>
      <c r="LH64" s="148"/>
      <c r="LI64" s="148"/>
      <c r="LJ64" s="148"/>
      <c r="LK64" s="148"/>
      <c r="LL64" s="148"/>
      <c r="LM64" s="148"/>
      <c r="LN64" s="148"/>
      <c r="LO64" s="148"/>
      <c r="LP64" s="148"/>
      <c r="LQ64" s="148"/>
      <c r="LR64" s="148"/>
      <c r="LS64" s="148"/>
      <c r="LT64" s="148"/>
      <c r="LU64" s="148"/>
      <c r="LV64" s="148"/>
      <c r="LW64" s="148"/>
      <c r="LX64" s="148"/>
      <c r="LY64" s="148"/>
      <c r="LZ64" s="148"/>
      <c r="MA64" s="148"/>
      <c r="MB64" s="148"/>
      <c r="MC64" s="148"/>
      <c r="MD64" s="148"/>
      <c r="ME64" s="148"/>
      <c r="MF64" s="148"/>
      <c r="MG64" s="148"/>
      <c r="MH64" s="148"/>
      <c r="MI64" s="148"/>
      <c r="MJ64" s="148"/>
      <c r="MK64" s="148"/>
      <c r="ML64" s="148"/>
      <c r="MM64" s="148"/>
      <c r="MN64" s="148"/>
      <c r="MO64" s="148"/>
      <c r="MP64" s="148"/>
      <c r="MQ64" s="148"/>
      <c r="MR64" s="148"/>
      <c r="MS64" s="148"/>
      <c r="MT64" s="148"/>
      <c r="MU64" s="148"/>
      <c r="MV64" s="148"/>
      <c r="MW64" s="148"/>
      <c r="MX64" s="148"/>
      <c r="MY64" s="148"/>
      <c r="MZ64" s="148"/>
      <c r="NA64" s="148"/>
      <c r="NB64" s="148"/>
      <c r="NC64" s="148"/>
      <c r="ND64" s="148"/>
      <c r="NE64" s="148"/>
      <c r="NF64" s="148"/>
      <c r="NG64" s="148"/>
      <c r="NH64" s="148"/>
      <c r="NI64" s="148"/>
      <c r="NJ64" s="148"/>
      <c r="NK64" s="148"/>
      <c r="NL64" s="148"/>
      <c r="NM64" s="148"/>
      <c r="NN64" s="148"/>
      <c r="NO64" s="148"/>
      <c r="NP64" s="148"/>
      <c r="NQ64" s="148"/>
      <c r="NR64" s="148"/>
      <c r="NS64" s="148"/>
      <c r="NT64" s="148"/>
      <c r="NU64" s="148"/>
      <c r="NV64" s="148"/>
      <c r="NW64" s="148"/>
      <c r="NX64" s="148"/>
      <c r="NY64" s="148"/>
      <c r="NZ64" s="148"/>
      <c r="OA64" s="148"/>
      <c r="OB64" s="148"/>
      <c r="OC64" s="148"/>
      <c r="OD64" s="148"/>
      <c r="OE64" s="148"/>
      <c r="OF64" s="148"/>
      <c r="OG64" s="148"/>
      <c r="OH64" s="148"/>
      <c r="OI64" s="148"/>
      <c r="OJ64" s="148"/>
      <c r="OK64" s="148"/>
      <c r="OL64" s="148"/>
      <c r="OM64" s="148"/>
      <c r="ON64" s="148"/>
      <c r="OO64" s="148"/>
      <c r="OP64" s="148"/>
      <c r="OQ64" s="148"/>
      <c r="OR64" s="148"/>
      <c r="OS64" s="148"/>
      <c r="OT64" s="148"/>
      <c r="OU64" s="148"/>
      <c r="OV64" s="148"/>
      <c r="OW64" s="148"/>
      <c r="OX64" s="148"/>
      <c r="OY64" s="148"/>
      <c r="OZ64" s="148"/>
      <c r="PA64" s="148"/>
      <c r="PB64" s="148"/>
      <c r="PC64" s="148"/>
      <c r="PD64" s="148"/>
      <c r="PE64" s="148"/>
      <c r="PF64" s="148"/>
      <c r="PG64" s="148"/>
      <c r="PH64" s="148"/>
      <c r="PI64" s="148"/>
      <c r="PJ64" s="148"/>
      <c r="PK64" s="148"/>
      <c r="PL64" s="148"/>
      <c r="PM64" s="148"/>
      <c r="PN64" s="148"/>
      <c r="PO64" s="148"/>
      <c r="PP64" s="148"/>
      <c r="PQ64" s="148"/>
      <c r="PR64" s="148"/>
      <c r="PS64" s="148"/>
      <c r="PT64" s="148"/>
      <c r="PU64" s="148"/>
      <c r="PV64" s="148"/>
      <c r="PW64" s="148"/>
      <c r="PX64" s="148"/>
      <c r="PY64" s="148"/>
      <c r="PZ64" s="148"/>
      <c r="QA64" s="148"/>
      <c r="QB64" s="148"/>
      <c r="QC64" s="148"/>
      <c r="QD64" s="148"/>
      <c r="QE64" s="148"/>
      <c r="QF64" s="148"/>
      <c r="QG64" s="148"/>
      <c r="QH64" s="148"/>
      <c r="QI64" s="148"/>
      <c r="QJ64" s="148"/>
      <c r="QK64" s="148"/>
      <c r="QL64" s="148"/>
      <c r="QM64" s="148"/>
      <c r="QN64" s="148"/>
      <c r="QO64" s="148"/>
      <c r="QP64" s="148"/>
      <c r="QQ64" s="148"/>
      <c r="QR64" s="148"/>
      <c r="QS64" s="148"/>
      <c r="QT64" s="148"/>
      <c r="QU64" s="148"/>
      <c r="QV64" s="148"/>
      <c r="QW64" s="148"/>
      <c r="QX64" s="148"/>
      <c r="QY64" s="148"/>
      <c r="QZ64" s="148"/>
      <c r="RA64" s="148"/>
      <c r="RB64" s="148"/>
      <c r="RC64" s="148"/>
      <c r="RD64" s="148"/>
      <c r="RE64" s="148"/>
      <c r="RF64" s="148"/>
      <c r="RG64" s="148"/>
      <c r="RH64" s="148"/>
      <c r="RI64" s="148"/>
      <c r="RJ64" s="148"/>
      <c r="RK64" s="148"/>
      <c r="RL64" s="148"/>
      <c r="RM64" s="148"/>
      <c r="RN64" s="148"/>
      <c r="RO64" s="148"/>
      <c r="RP64" s="148"/>
      <c r="RQ64" s="148"/>
      <c r="RR64" s="148"/>
      <c r="RS64" s="148"/>
      <c r="RT64" s="148"/>
      <c r="RU64" s="148"/>
      <c r="RV64" s="148"/>
      <c r="RW64" s="148"/>
      <c r="RX64" s="148"/>
      <c r="RY64" s="148"/>
      <c r="RZ64" s="148"/>
      <c r="SA64" s="148"/>
      <c r="SB64" s="148"/>
      <c r="SC64" s="148"/>
      <c r="SD64" s="148"/>
      <c r="SE64" s="148"/>
      <c r="SF64" s="148"/>
      <c r="SG64" s="148"/>
      <c r="SH64" s="148"/>
    </row>
    <row r="65" spans="1:502" s="25" customFormat="1" ht="15" customHeight="1" x14ac:dyDescent="0.2">
      <c r="A65" s="50"/>
      <c r="B65" s="130"/>
      <c r="C65" s="27"/>
      <c r="D65" s="303" t="s">
        <v>244</v>
      </c>
      <c r="E65" s="28">
        <v>1</v>
      </c>
      <c r="F65" s="28">
        <v>1</v>
      </c>
      <c r="G65" s="28">
        <v>1</v>
      </c>
      <c r="H65" s="227">
        <v>1</v>
      </c>
      <c r="I65" s="28">
        <v>0</v>
      </c>
      <c r="J65" s="141"/>
      <c r="K65" s="86"/>
      <c r="L65" s="1816" t="s">
        <v>458</v>
      </c>
      <c r="M65" s="1817"/>
      <c r="N65" s="1817"/>
      <c r="O65" s="1817"/>
      <c r="P65" s="1817"/>
      <c r="Q65" s="1817"/>
      <c r="R65" s="1817"/>
      <c r="S65" s="1817"/>
      <c r="T65" s="1817"/>
      <c r="U65" s="1818"/>
      <c r="V65" s="144"/>
      <c r="W65" s="214"/>
      <c r="X65" s="174"/>
      <c r="Y65" s="174"/>
      <c r="Z65" s="174"/>
      <c r="AA65" s="174"/>
      <c r="AB65" s="174"/>
      <c r="AC65" s="174"/>
      <c r="AD65" s="174"/>
      <c r="AE65" s="174"/>
      <c r="AF65" s="174"/>
      <c r="AG65" s="174"/>
      <c r="AH65" s="174"/>
      <c r="AI65" s="216"/>
      <c r="AJ65" s="174"/>
      <c r="AK65" s="175"/>
      <c r="AL65" s="175"/>
      <c r="AM65" s="175"/>
      <c r="AN65" s="175"/>
      <c r="AO65" s="175"/>
      <c r="AP65" s="175"/>
      <c r="AQ65" s="175"/>
      <c r="AR65" s="175"/>
      <c r="AS65" s="175"/>
      <c r="AT65" s="175"/>
      <c r="AU65" s="175"/>
      <c r="AV65" s="175"/>
      <c r="AW65" s="175"/>
      <c r="AX65" s="175"/>
      <c r="AY65" s="175"/>
      <c r="AZ65" s="175"/>
      <c r="BA65" s="175"/>
      <c r="BB65" s="175"/>
      <c r="BC65" s="175"/>
      <c r="BD65" s="175"/>
      <c r="BE65" s="175"/>
      <c r="BF65" s="175"/>
      <c r="BG65" s="175"/>
      <c r="BH65" s="175"/>
      <c r="BI65" s="175"/>
      <c r="BJ65" s="175"/>
      <c r="BK65" s="175"/>
      <c r="BL65" s="175"/>
      <c r="BM65" s="175"/>
      <c r="BN65" s="175"/>
      <c r="BO65" s="175"/>
      <c r="BP65" s="175"/>
      <c r="BQ65" s="175"/>
      <c r="BR65" s="175"/>
      <c r="BS65" s="175"/>
      <c r="BT65" s="175"/>
      <c r="BU65" s="175"/>
      <c r="BV65" s="175"/>
      <c r="BW65" s="175"/>
      <c r="BX65" s="175"/>
      <c r="BY65" s="175"/>
      <c r="BZ65" s="175"/>
      <c r="CA65" s="175"/>
      <c r="CB65" s="175"/>
      <c r="CC65" s="175"/>
      <c r="CD65" s="175"/>
      <c r="CE65" s="175"/>
      <c r="CF65" s="175"/>
      <c r="CG65" s="175"/>
      <c r="CH65" s="175"/>
      <c r="CI65" s="175"/>
      <c r="CJ65" s="175"/>
      <c r="CK65" s="174"/>
      <c r="CL65" s="174"/>
      <c r="CM65" s="148"/>
      <c r="CN65" s="148"/>
      <c r="CO65" s="148"/>
      <c r="CP65" s="148"/>
      <c r="CQ65" s="148"/>
      <c r="CR65" s="148"/>
      <c r="CS65" s="148"/>
      <c r="CT65" s="148"/>
      <c r="CU65" s="148"/>
      <c r="CV65" s="148"/>
      <c r="CW65" s="148"/>
      <c r="CX65" s="148"/>
      <c r="CY65" s="148"/>
      <c r="CZ65" s="148"/>
      <c r="DA65" s="148"/>
      <c r="DB65" s="148"/>
      <c r="DC65" s="148"/>
      <c r="DD65" s="148"/>
      <c r="DE65" s="148"/>
      <c r="DF65" s="148"/>
      <c r="DG65" s="148"/>
      <c r="DH65" s="148"/>
      <c r="DI65" s="148"/>
      <c r="DJ65" s="148"/>
      <c r="DK65" s="148"/>
      <c r="DL65" s="148"/>
      <c r="DM65" s="148"/>
      <c r="DN65" s="148"/>
      <c r="DO65" s="148"/>
      <c r="DP65" s="148"/>
      <c r="DQ65" s="148"/>
      <c r="DR65" s="148"/>
      <c r="DS65" s="148"/>
      <c r="DT65" s="148"/>
      <c r="DU65" s="148"/>
      <c r="DV65" s="148"/>
      <c r="DW65" s="148"/>
      <c r="DX65" s="148"/>
      <c r="DY65" s="148"/>
      <c r="DZ65" s="148"/>
      <c r="EA65" s="148"/>
      <c r="EB65" s="148"/>
      <c r="EC65" s="148"/>
      <c r="ED65" s="148"/>
      <c r="EE65" s="148"/>
      <c r="EF65" s="148"/>
      <c r="EG65" s="148"/>
      <c r="EH65" s="148"/>
      <c r="EI65" s="148"/>
      <c r="EJ65" s="148"/>
      <c r="EK65" s="148"/>
      <c r="EL65" s="148"/>
      <c r="EM65" s="148"/>
      <c r="EN65" s="148"/>
      <c r="EO65" s="148"/>
      <c r="EP65" s="148"/>
      <c r="EQ65" s="148"/>
      <c r="ER65" s="148"/>
      <c r="ES65" s="148"/>
      <c r="ET65" s="148"/>
      <c r="EU65" s="148"/>
      <c r="EV65" s="148"/>
      <c r="EW65" s="148"/>
      <c r="EX65" s="148"/>
      <c r="EY65" s="148"/>
      <c r="EZ65" s="148"/>
      <c r="FA65" s="148"/>
      <c r="FB65" s="148"/>
      <c r="FC65" s="148"/>
      <c r="FD65" s="148"/>
      <c r="FE65" s="148"/>
      <c r="FF65" s="148"/>
      <c r="FG65" s="148"/>
      <c r="FH65" s="148"/>
      <c r="FI65" s="148"/>
      <c r="FJ65" s="148"/>
      <c r="FK65" s="148"/>
      <c r="FL65" s="148"/>
      <c r="FM65" s="148"/>
      <c r="FN65" s="148"/>
      <c r="FO65" s="148"/>
      <c r="FP65" s="148"/>
      <c r="FQ65" s="148"/>
      <c r="FR65" s="148"/>
      <c r="FS65" s="148"/>
      <c r="FT65" s="148"/>
      <c r="FU65" s="148"/>
      <c r="FV65" s="148"/>
      <c r="FW65" s="148"/>
      <c r="FX65" s="148"/>
      <c r="FY65" s="148"/>
      <c r="FZ65" s="148"/>
      <c r="GA65" s="148"/>
      <c r="GB65" s="148"/>
      <c r="GC65" s="148"/>
      <c r="GD65" s="148"/>
      <c r="GE65" s="148"/>
      <c r="GF65" s="148"/>
      <c r="GG65" s="148"/>
      <c r="GH65" s="148"/>
      <c r="GI65" s="148"/>
      <c r="GJ65" s="148"/>
      <c r="GK65" s="148"/>
      <c r="GL65" s="148"/>
      <c r="GM65" s="148"/>
      <c r="GN65" s="148"/>
      <c r="GO65" s="148"/>
      <c r="GP65" s="148"/>
      <c r="GQ65" s="148"/>
      <c r="GR65" s="148"/>
      <c r="GS65" s="148"/>
      <c r="GT65" s="148"/>
      <c r="GU65" s="148"/>
      <c r="GV65" s="148"/>
      <c r="GW65" s="148"/>
      <c r="GX65" s="148"/>
      <c r="GY65" s="148"/>
      <c r="GZ65" s="148"/>
      <c r="HA65" s="148"/>
      <c r="HB65" s="148"/>
      <c r="HC65" s="148"/>
      <c r="HD65" s="148"/>
      <c r="HE65" s="148"/>
      <c r="HF65" s="148"/>
      <c r="HG65" s="148"/>
      <c r="HH65" s="148"/>
      <c r="HI65" s="148"/>
      <c r="HJ65" s="148"/>
      <c r="HK65" s="148"/>
      <c r="HL65" s="148"/>
      <c r="HM65" s="148"/>
      <c r="HN65" s="148"/>
      <c r="HO65" s="148"/>
      <c r="HP65" s="148"/>
      <c r="HQ65" s="148"/>
      <c r="HR65" s="148"/>
      <c r="HS65" s="148"/>
      <c r="HT65" s="148"/>
      <c r="HU65" s="148"/>
      <c r="HV65" s="148"/>
      <c r="HW65" s="148"/>
      <c r="HX65" s="148"/>
      <c r="HY65" s="148"/>
      <c r="HZ65" s="148"/>
      <c r="IA65" s="148"/>
      <c r="IB65" s="148"/>
      <c r="IC65" s="148"/>
      <c r="ID65" s="148"/>
      <c r="IE65" s="148"/>
      <c r="IF65" s="148"/>
      <c r="IG65" s="148"/>
      <c r="IH65" s="148"/>
      <c r="II65" s="148"/>
      <c r="IJ65" s="148"/>
      <c r="IK65" s="148"/>
      <c r="IL65" s="148"/>
      <c r="IM65" s="148"/>
      <c r="IN65" s="148"/>
      <c r="IO65" s="148"/>
      <c r="IP65" s="148"/>
      <c r="IQ65" s="148"/>
      <c r="IR65" s="148"/>
      <c r="IS65" s="148"/>
      <c r="IT65" s="148"/>
      <c r="IU65" s="148"/>
      <c r="IV65" s="148"/>
      <c r="IW65" s="148"/>
      <c r="IX65" s="148"/>
      <c r="IY65" s="148"/>
      <c r="IZ65" s="148"/>
      <c r="JA65" s="148"/>
      <c r="JB65" s="148"/>
      <c r="JC65" s="148"/>
      <c r="JD65" s="148"/>
      <c r="JE65" s="148"/>
      <c r="JF65" s="148"/>
      <c r="JG65" s="148"/>
      <c r="JH65" s="148"/>
      <c r="JI65" s="148"/>
      <c r="JJ65" s="148"/>
      <c r="JK65" s="148"/>
      <c r="JL65" s="148"/>
      <c r="JM65" s="148"/>
      <c r="JN65" s="148"/>
      <c r="JO65" s="148"/>
      <c r="JP65" s="148"/>
      <c r="JQ65" s="148"/>
      <c r="JR65" s="148"/>
      <c r="JS65" s="148"/>
      <c r="JT65" s="148"/>
      <c r="JU65" s="148"/>
      <c r="JV65" s="148"/>
      <c r="JW65" s="148"/>
      <c r="JX65" s="148"/>
      <c r="JY65" s="148"/>
      <c r="JZ65" s="148"/>
      <c r="KA65" s="148"/>
      <c r="KB65" s="148"/>
      <c r="KC65" s="148"/>
      <c r="KD65" s="148"/>
      <c r="KE65" s="148"/>
      <c r="KF65" s="148"/>
      <c r="KG65" s="148"/>
      <c r="KH65" s="148"/>
      <c r="KI65" s="148"/>
      <c r="KJ65" s="148"/>
      <c r="KK65" s="148"/>
      <c r="KL65" s="148"/>
      <c r="KM65" s="148"/>
      <c r="KN65" s="148"/>
      <c r="KO65" s="148"/>
      <c r="KP65" s="148"/>
      <c r="KQ65" s="148"/>
      <c r="KR65" s="148"/>
      <c r="KS65" s="148"/>
      <c r="KT65" s="148"/>
      <c r="KU65" s="148"/>
      <c r="KV65" s="148"/>
      <c r="KW65" s="148"/>
      <c r="KX65" s="148"/>
      <c r="KY65" s="148"/>
      <c r="KZ65" s="148"/>
      <c r="LA65" s="148"/>
      <c r="LB65" s="148"/>
      <c r="LC65" s="148"/>
      <c r="LD65" s="148"/>
      <c r="LE65" s="148"/>
      <c r="LF65" s="148"/>
      <c r="LG65" s="148"/>
      <c r="LH65" s="148"/>
      <c r="LI65" s="148"/>
      <c r="LJ65" s="148"/>
      <c r="LK65" s="148"/>
      <c r="LL65" s="148"/>
      <c r="LM65" s="148"/>
      <c r="LN65" s="148"/>
      <c r="LO65" s="148"/>
      <c r="LP65" s="148"/>
      <c r="LQ65" s="148"/>
      <c r="LR65" s="148"/>
      <c r="LS65" s="148"/>
      <c r="LT65" s="148"/>
      <c r="LU65" s="148"/>
      <c r="LV65" s="148"/>
      <c r="LW65" s="148"/>
      <c r="LX65" s="148"/>
      <c r="LY65" s="148"/>
      <c r="LZ65" s="148"/>
      <c r="MA65" s="148"/>
      <c r="MB65" s="148"/>
      <c r="MC65" s="148"/>
      <c r="MD65" s="148"/>
      <c r="ME65" s="148"/>
      <c r="MF65" s="148"/>
      <c r="MG65" s="148"/>
      <c r="MH65" s="148"/>
      <c r="MI65" s="148"/>
      <c r="MJ65" s="148"/>
      <c r="MK65" s="148"/>
      <c r="ML65" s="148"/>
      <c r="MM65" s="148"/>
      <c r="MN65" s="148"/>
      <c r="MO65" s="148"/>
      <c r="MP65" s="148"/>
      <c r="MQ65" s="148"/>
      <c r="MR65" s="148"/>
      <c r="MS65" s="148"/>
      <c r="MT65" s="148"/>
      <c r="MU65" s="148"/>
      <c r="MV65" s="148"/>
      <c r="MW65" s="148"/>
      <c r="MX65" s="148"/>
      <c r="MY65" s="148"/>
      <c r="MZ65" s="148"/>
      <c r="NA65" s="148"/>
      <c r="NB65" s="148"/>
      <c r="NC65" s="148"/>
      <c r="ND65" s="148"/>
      <c r="NE65" s="148"/>
      <c r="NF65" s="148"/>
      <c r="NG65" s="148"/>
      <c r="NH65" s="148"/>
      <c r="NI65" s="148"/>
      <c r="NJ65" s="148"/>
      <c r="NK65" s="148"/>
      <c r="NL65" s="148"/>
      <c r="NM65" s="148"/>
      <c r="NN65" s="148"/>
      <c r="NO65" s="148"/>
      <c r="NP65" s="148"/>
      <c r="NQ65" s="148"/>
      <c r="NR65" s="148"/>
      <c r="NS65" s="148"/>
      <c r="NT65" s="148"/>
      <c r="NU65" s="148"/>
      <c r="NV65" s="148"/>
      <c r="NW65" s="148"/>
      <c r="NX65" s="148"/>
      <c r="NY65" s="148"/>
      <c r="NZ65" s="148"/>
      <c r="OA65" s="148"/>
      <c r="OB65" s="148"/>
      <c r="OC65" s="148"/>
      <c r="OD65" s="148"/>
      <c r="OE65" s="148"/>
      <c r="OF65" s="148"/>
      <c r="OG65" s="148"/>
      <c r="OH65" s="148"/>
      <c r="OI65" s="148"/>
      <c r="OJ65" s="148"/>
      <c r="OK65" s="148"/>
      <c r="OL65" s="148"/>
      <c r="OM65" s="148"/>
      <c r="ON65" s="148"/>
      <c r="OO65" s="148"/>
      <c r="OP65" s="148"/>
      <c r="OQ65" s="148"/>
      <c r="OR65" s="148"/>
      <c r="OS65" s="148"/>
      <c r="OT65" s="148"/>
      <c r="OU65" s="148"/>
      <c r="OV65" s="148"/>
      <c r="OW65" s="148"/>
      <c r="OX65" s="148"/>
      <c r="OY65" s="148"/>
      <c r="OZ65" s="148"/>
      <c r="PA65" s="148"/>
      <c r="PB65" s="148"/>
      <c r="PC65" s="148"/>
      <c r="PD65" s="148"/>
      <c r="PE65" s="148"/>
      <c r="PF65" s="148"/>
      <c r="PG65" s="148"/>
      <c r="PH65" s="148"/>
      <c r="PI65" s="148"/>
      <c r="PJ65" s="148"/>
      <c r="PK65" s="148"/>
      <c r="PL65" s="148"/>
      <c r="PM65" s="148"/>
      <c r="PN65" s="148"/>
      <c r="PO65" s="148"/>
      <c r="PP65" s="148"/>
      <c r="PQ65" s="148"/>
      <c r="PR65" s="148"/>
      <c r="PS65" s="148"/>
      <c r="PT65" s="148"/>
      <c r="PU65" s="148"/>
      <c r="PV65" s="148"/>
      <c r="PW65" s="148"/>
      <c r="PX65" s="148"/>
      <c r="PY65" s="148"/>
      <c r="PZ65" s="148"/>
      <c r="QA65" s="148"/>
      <c r="QB65" s="148"/>
      <c r="QC65" s="148"/>
      <c r="QD65" s="148"/>
      <c r="QE65" s="148"/>
      <c r="QF65" s="148"/>
      <c r="QG65" s="148"/>
      <c r="QH65" s="148"/>
      <c r="QI65" s="148"/>
      <c r="QJ65" s="148"/>
      <c r="QK65" s="148"/>
      <c r="QL65" s="148"/>
      <c r="QM65" s="148"/>
      <c r="QN65" s="148"/>
      <c r="QO65" s="148"/>
      <c r="QP65" s="148"/>
      <c r="QQ65" s="148"/>
      <c r="QR65" s="148"/>
      <c r="QS65" s="148"/>
      <c r="QT65" s="148"/>
      <c r="QU65" s="148"/>
      <c r="QV65" s="148"/>
      <c r="QW65" s="148"/>
      <c r="QX65" s="148"/>
      <c r="QY65" s="148"/>
      <c r="QZ65" s="148"/>
      <c r="RA65" s="148"/>
      <c r="RB65" s="148"/>
      <c r="RC65" s="148"/>
      <c r="RD65" s="148"/>
      <c r="RE65" s="148"/>
      <c r="RF65" s="148"/>
      <c r="RG65" s="148"/>
      <c r="RH65" s="148"/>
      <c r="RI65" s="148"/>
      <c r="RJ65" s="148"/>
      <c r="RK65" s="148"/>
      <c r="RL65" s="148"/>
      <c r="RM65" s="148"/>
      <c r="RN65" s="148"/>
      <c r="RO65" s="148"/>
      <c r="RP65" s="148"/>
      <c r="RQ65" s="148"/>
      <c r="RR65" s="148"/>
      <c r="RS65" s="148"/>
      <c r="RT65" s="148"/>
      <c r="RU65" s="148"/>
      <c r="RV65" s="148"/>
      <c r="RW65" s="148"/>
      <c r="RX65" s="148"/>
      <c r="RY65" s="148"/>
      <c r="RZ65" s="148"/>
      <c r="SA65" s="148"/>
      <c r="SB65" s="148"/>
      <c r="SC65" s="148"/>
      <c r="SD65" s="148"/>
      <c r="SE65" s="148"/>
      <c r="SF65" s="148"/>
      <c r="SG65" s="148"/>
      <c r="SH65" s="148"/>
    </row>
    <row r="66" spans="1:502" s="25" customFormat="1" ht="15" customHeight="1" x14ac:dyDescent="0.2">
      <c r="A66" s="50"/>
      <c r="B66" s="130"/>
      <c r="C66" s="27"/>
      <c r="D66" s="303" t="s">
        <v>246</v>
      </c>
      <c r="E66" s="152">
        <v>1</v>
      </c>
      <c r="F66" s="152">
        <v>1</v>
      </c>
      <c r="G66" s="152">
        <v>1</v>
      </c>
      <c r="H66" s="153">
        <v>1</v>
      </c>
      <c r="I66" s="307">
        <v>0</v>
      </c>
      <c r="J66" s="141"/>
      <c r="K66" s="40"/>
      <c r="L66" s="40"/>
      <c r="M66" s="1819" t="s">
        <v>399</v>
      </c>
      <c r="N66" s="1820"/>
      <c r="O66" s="1820"/>
      <c r="P66" s="1820"/>
      <c r="Q66" s="1820"/>
      <c r="R66" s="1821"/>
      <c r="S66" s="151">
        <v>7.4999999999999997E-3</v>
      </c>
      <c r="T66" s="226"/>
      <c r="U66" s="151">
        <v>0.03</v>
      </c>
      <c r="V66" s="144"/>
      <c r="W66" s="214"/>
      <c r="X66" s="174"/>
      <c r="Y66" s="174"/>
      <c r="Z66" s="174"/>
      <c r="AA66" s="174"/>
      <c r="AB66" s="174"/>
      <c r="AC66" s="174"/>
      <c r="AD66" s="174"/>
      <c r="AE66" s="174"/>
      <c r="AF66" s="174"/>
      <c r="AG66" s="174"/>
      <c r="AH66" s="174"/>
      <c r="AI66" s="216"/>
      <c r="AJ66" s="174"/>
      <c r="AK66" s="175"/>
      <c r="AL66" s="175"/>
      <c r="AM66" s="175"/>
      <c r="AN66" s="175"/>
      <c r="AO66" s="175"/>
      <c r="AP66" s="175"/>
      <c r="AQ66" s="175"/>
      <c r="AR66" s="175"/>
      <c r="AS66" s="175"/>
      <c r="AT66" s="175"/>
      <c r="AU66" s="175"/>
      <c r="AV66" s="175"/>
      <c r="AW66" s="175"/>
      <c r="AX66" s="175"/>
      <c r="AY66" s="175"/>
      <c r="AZ66" s="175"/>
      <c r="BA66" s="175"/>
      <c r="BB66" s="175"/>
      <c r="BC66" s="175"/>
      <c r="BD66" s="175"/>
      <c r="BE66" s="175"/>
      <c r="BF66" s="175"/>
      <c r="BG66" s="175"/>
      <c r="BH66" s="175"/>
      <c r="BI66" s="175"/>
      <c r="BJ66" s="175"/>
      <c r="BK66" s="175"/>
      <c r="BL66" s="175"/>
      <c r="BM66" s="175"/>
      <c r="BN66" s="175"/>
      <c r="BO66" s="175"/>
      <c r="BP66" s="175"/>
      <c r="BQ66" s="175"/>
      <c r="BR66" s="175"/>
      <c r="BS66" s="175"/>
      <c r="BT66" s="175"/>
      <c r="BU66" s="175"/>
      <c r="BV66" s="175"/>
      <c r="BW66" s="175"/>
      <c r="BX66" s="175"/>
      <c r="BY66" s="175"/>
      <c r="BZ66" s="175"/>
      <c r="CA66" s="175"/>
      <c r="CB66" s="175"/>
      <c r="CC66" s="175"/>
      <c r="CD66" s="175"/>
      <c r="CE66" s="175"/>
      <c r="CF66" s="175"/>
      <c r="CG66" s="175"/>
      <c r="CH66" s="175"/>
      <c r="CI66" s="175"/>
      <c r="CJ66" s="175"/>
      <c r="CK66" s="174"/>
      <c r="CL66" s="174"/>
      <c r="CM66" s="148"/>
      <c r="CN66" s="148"/>
      <c r="CO66" s="148"/>
      <c r="CP66" s="148"/>
      <c r="CQ66" s="148"/>
      <c r="CR66" s="148"/>
      <c r="CS66" s="148"/>
      <c r="CT66" s="148"/>
      <c r="CU66" s="148"/>
      <c r="CV66" s="148"/>
      <c r="CW66" s="148"/>
      <c r="CX66" s="148"/>
      <c r="CY66" s="148"/>
      <c r="CZ66" s="148"/>
      <c r="DA66" s="148"/>
      <c r="DB66" s="148"/>
      <c r="DC66" s="148"/>
      <c r="DD66" s="148"/>
      <c r="DE66" s="148"/>
      <c r="DF66" s="148"/>
      <c r="DG66" s="148"/>
      <c r="DH66" s="148"/>
      <c r="DI66" s="148"/>
      <c r="DJ66" s="148"/>
      <c r="DK66" s="148"/>
      <c r="DL66" s="148"/>
      <c r="DM66" s="148"/>
      <c r="DN66" s="148"/>
      <c r="DO66" s="148"/>
      <c r="DP66" s="148"/>
      <c r="DQ66" s="148"/>
      <c r="DR66" s="148"/>
      <c r="DS66" s="148"/>
      <c r="DT66" s="148"/>
      <c r="DU66" s="148"/>
      <c r="DV66" s="148"/>
      <c r="DW66" s="148"/>
      <c r="DX66" s="148"/>
      <c r="DY66" s="148"/>
      <c r="DZ66" s="148"/>
      <c r="EA66" s="148"/>
      <c r="EB66" s="148"/>
      <c r="EC66" s="148"/>
      <c r="ED66" s="148"/>
      <c r="EE66" s="148"/>
      <c r="EF66" s="148"/>
      <c r="EG66" s="148"/>
      <c r="EH66" s="148"/>
      <c r="EI66" s="148"/>
      <c r="EJ66" s="148"/>
      <c r="EK66" s="148"/>
      <c r="EL66" s="148"/>
      <c r="EM66" s="148"/>
      <c r="EN66" s="148"/>
      <c r="EO66" s="148"/>
      <c r="EP66" s="148"/>
      <c r="EQ66" s="148"/>
      <c r="ER66" s="148"/>
      <c r="ES66" s="148"/>
      <c r="ET66" s="148"/>
      <c r="EU66" s="148"/>
      <c r="EV66" s="148"/>
      <c r="EW66" s="148"/>
      <c r="EX66" s="148"/>
      <c r="EY66" s="148"/>
      <c r="EZ66" s="148"/>
      <c r="FA66" s="148"/>
      <c r="FB66" s="148"/>
      <c r="FC66" s="148"/>
      <c r="FD66" s="148"/>
      <c r="FE66" s="148"/>
      <c r="FF66" s="148"/>
      <c r="FG66" s="148"/>
      <c r="FH66" s="148"/>
      <c r="FI66" s="148"/>
      <c r="FJ66" s="148"/>
      <c r="FK66" s="148"/>
      <c r="FL66" s="148"/>
      <c r="FM66" s="148"/>
      <c r="FN66" s="148"/>
      <c r="FO66" s="148"/>
      <c r="FP66" s="148"/>
      <c r="FQ66" s="148"/>
      <c r="FR66" s="148"/>
      <c r="FS66" s="148"/>
      <c r="FT66" s="148"/>
      <c r="FU66" s="148"/>
      <c r="FV66" s="148"/>
      <c r="FW66" s="148"/>
      <c r="FX66" s="148"/>
      <c r="FY66" s="148"/>
      <c r="FZ66" s="148"/>
      <c r="GA66" s="148"/>
      <c r="GB66" s="148"/>
      <c r="GC66" s="148"/>
      <c r="GD66" s="148"/>
      <c r="GE66" s="148"/>
      <c r="GF66" s="148"/>
      <c r="GG66" s="148"/>
      <c r="GH66" s="148"/>
      <c r="GI66" s="148"/>
      <c r="GJ66" s="148"/>
      <c r="GK66" s="148"/>
      <c r="GL66" s="148"/>
      <c r="GM66" s="148"/>
      <c r="GN66" s="148"/>
      <c r="GO66" s="148"/>
      <c r="GP66" s="148"/>
      <c r="GQ66" s="148"/>
      <c r="GR66" s="148"/>
      <c r="GS66" s="148"/>
      <c r="GT66" s="148"/>
      <c r="GU66" s="148"/>
      <c r="GV66" s="148"/>
      <c r="GW66" s="148"/>
      <c r="GX66" s="148"/>
      <c r="GY66" s="148"/>
      <c r="GZ66" s="148"/>
      <c r="HA66" s="148"/>
      <c r="HB66" s="148"/>
      <c r="HC66" s="148"/>
      <c r="HD66" s="148"/>
      <c r="HE66" s="148"/>
      <c r="HF66" s="148"/>
      <c r="HG66" s="148"/>
      <c r="HH66" s="148"/>
      <c r="HI66" s="148"/>
      <c r="HJ66" s="148"/>
      <c r="HK66" s="148"/>
      <c r="HL66" s="148"/>
      <c r="HM66" s="148"/>
      <c r="HN66" s="148"/>
      <c r="HO66" s="148"/>
      <c r="HP66" s="148"/>
      <c r="HQ66" s="148"/>
      <c r="HR66" s="148"/>
      <c r="HS66" s="148"/>
      <c r="HT66" s="148"/>
      <c r="HU66" s="148"/>
      <c r="HV66" s="148"/>
      <c r="HW66" s="148"/>
      <c r="HX66" s="148"/>
      <c r="HY66" s="148"/>
      <c r="HZ66" s="148"/>
      <c r="IA66" s="148"/>
      <c r="IB66" s="148"/>
      <c r="IC66" s="148"/>
      <c r="ID66" s="148"/>
      <c r="IE66" s="148"/>
      <c r="IF66" s="148"/>
      <c r="IG66" s="148"/>
      <c r="IH66" s="148"/>
      <c r="II66" s="148"/>
      <c r="IJ66" s="148"/>
      <c r="IK66" s="148"/>
      <c r="IL66" s="148"/>
      <c r="IM66" s="148"/>
      <c r="IN66" s="148"/>
      <c r="IO66" s="148"/>
      <c r="IP66" s="148"/>
      <c r="IQ66" s="148"/>
      <c r="IR66" s="148"/>
      <c r="IS66" s="148"/>
      <c r="IT66" s="148"/>
      <c r="IU66" s="148"/>
      <c r="IV66" s="148"/>
      <c r="IW66" s="148"/>
      <c r="IX66" s="148"/>
      <c r="IY66" s="148"/>
      <c r="IZ66" s="148"/>
      <c r="JA66" s="148"/>
      <c r="JB66" s="148"/>
      <c r="JC66" s="148"/>
      <c r="JD66" s="148"/>
      <c r="JE66" s="148"/>
      <c r="JF66" s="148"/>
      <c r="JG66" s="148"/>
      <c r="JH66" s="148"/>
      <c r="JI66" s="148"/>
      <c r="JJ66" s="148"/>
      <c r="JK66" s="148"/>
      <c r="JL66" s="148"/>
      <c r="JM66" s="148"/>
      <c r="JN66" s="148"/>
      <c r="JO66" s="148"/>
      <c r="JP66" s="148"/>
      <c r="JQ66" s="148"/>
      <c r="JR66" s="148"/>
      <c r="JS66" s="148"/>
      <c r="JT66" s="148"/>
      <c r="JU66" s="148"/>
      <c r="JV66" s="148"/>
      <c r="JW66" s="148"/>
      <c r="JX66" s="148"/>
      <c r="JY66" s="148"/>
      <c r="JZ66" s="148"/>
      <c r="KA66" s="148"/>
      <c r="KB66" s="148"/>
      <c r="KC66" s="148"/>
      <c r="KD66" s="148"/>
      <c r="KE66" s="148"/>
      <c r="KF66" s="148"/>
      <c r="KG66" s="148"/>
      <c r="KH66" s="148"/>
      <c r="KI66" s="148"/>
      <c r="KJ66" s="148"/>
      <c r="KK66" s="148"/>
      <c r="KL66" s="148"/>
      <c r="KM66" s="148"/>
      <c r="KN66" s="148"/>
      <c r="KO66" s="148"/>
      <c r="KP66" s="148"/>
      <c r="KQ66" s="148"/>
      <c r="KR66" s="148"/>
      <c r="KS66" s="148"/>
      <c r="KT66" s="148"/>
      <c r="KU66" s="148"/>
      <c r="KV66" s="148"/>
      <c r="KW66" s="148"/>
      <c r="KX66" s="148"/>
      <c r="KY66" s="148"/>
      <c r="KZ66" s="148"/>
      <c r="LA66" s="148"/>
      <c r="LB66" s="148"/>
      <c r="LC66" s="148"/>
      <c r="LD66" s="148"/>
      <c r="LE66" s="148"/>
      <c r="LF66" s="148"/>
      <c r="LG66" s="148"/>
      <c r="LH66" s="148"/>
      <c r="LI66" s="148"/>
      <c r="LJ66" s="148"/>
      <c r="LK66" s="148"/>
      <c r="LL66" s="148"/>
      <c r="LM66" s="148"/>
      <c r="LN66" s="148"/>
      <c r="LO66" s="148"/>
      <c r="LP66" s="148"/>
      <c r="LQ66" s="148"/>
      <c r="LR66" s="148"/>
      <c r="LS66" s="148"/>
      <c r="LT66" s="148"/>
      <c r="LU66" s="148"/>
      <c r="LV66" s="148"/>
      <c r="LW66" s="148"/>
      <c r="LX66" s="148"/>
      <c r="LY66" s="148"/>
      <c r="LZ66" s="148"/>
      <c r="MA66" s="148"/>
      <c r="MB66" s="148"/>
      <c r="MC66" s="148"/>
      <c r="MD66" s="148"/>
      <c r="ME66" s="148"/>
      <c r="MF66" s="148"/>
      <c r="MG66" s="148"/>
      <c r="MH66" s="148"/>
      <c r="MI66" s="148"/>
      <c r="MJ66" s="148"/>
      <c r="MK66" s="148"/>
      <c r="ML66" s="148"/>
      <c r="MM66" s="148"/>
      <c r="MN66" s="148"/>
      <c r="MO66" s="148"/>
      <c r="MP66" s="148"/>
      <c r="MQ66" s="148"/>
      <c r="MR66" s="148"/>
      <c r="MS66" s="148"/>
      <c r="MT66" s="148"/>
      <c r="MU66" s="148"/>
      <c r="MV66" s="148"/>
      <c r="MW66" s="148"/>
      <c r="MX66" s="148"/>
      <c r="MY66" s="148"/>
      <c r="MZ66" s="148"/>
      <c r="NA66" s="148"/>
      <c r="NB66" s="148"/>
      <c r="NC66" s="148"/>
      <c r="ND66" s="148"/>
      <c r="NE66" s="148"/>
      <c r="NF66" s="148"/>
      <c r="NG66" s="148"/>
      <c r="NH66" s="148"/>
      <c r="NI66" s="148"/>
      <c r="NJ66" s="148"/>
      <c r="NK66" s="148"/>
      <c r="NL66" s="148"/>
      <c r="NM66" s="148"/>
      <c r="NN66" s="148"/>
      <c r="NO66" s="148"/>
      <c r="NP66" s="148"/>
      <c r="NQ66" s="148"/>
      <c r="NR66" s="148"/>
      <c r="NS66" s="148"/>
      <c r="NT66" s="148"/>
      <c r="NU66" s="148"/>
      <c r="NV66" s="148"/>
      <c r="NW66" s="148"/>
      <c r="NX66" s="148"/>
      <c r="NY66" s="148"/>
      <c r="NZ66" s="148"/>
      <c r="OA66" s="148"/>
      <c r="OB66" s="148"/>
      <c r="OC66" s="148"/>
      <c r="OD66" s="148"/>
      <c r="OE66" s="148"/>
      <c r="OF66" s="148"/>
      <c r="OG66" s="148"/>
      <c r="OH66" s="148"/>
      <c r="OI66" s="148"/>
      <c r="OJ66" s="148"/>
      <c r="OK66" s="148"/>
      <c r="OL66" s="148"/>
      <c r="OM66" s="148"/>
      <c r="ON66" s="148"/>
      <c r="OO66" s="148"/>
      <c r="OP66" s="148"/>
      <c r="OQ66" s="148"/>
      <c r="OR66" s="148"/>
      <c r="OS66" s="148"/>
      <c r="OT66" s="148"/>
      <c r="OU66" s="148"/>
      <c r="OV66" s="148"/>
      <c r="OW66" s="148"/>
      <c r="OX66" s="148"/>
      <c r="OY66" s="148"/>
      <c r="OZ66" s="148"/>
      <c r="PA66" s="148"/>
      <c r="PB66" s="148"/>
      <c r="PC66" s="148"/>
      <c r="PD66" s="148"/>
      <c r="PE66" s="148"/>
      <c r="PF66" s="148"/>
      <c r="PG66" s="148"/>
      <c r="PH66" s="148"/>
      <c r="PI66" s="148"/>
      <c r="PJ66" s="148"/>
      <c r="PK66" s="148"/>
      <c r="PL66" s="148"/>
      <c r="PM66" s="148"/>
      <c r="PN66" s="148"/>
      <c r="PO66" s="148"/>
      <c r="PP66" s="148"/>
      <c r="PQ66" s="148"/>
      <c r="PR66" s="148"/>
      <c r="PS66" s="148"/>
      <c r="PT66" s="148"/>
      <c r="PU66" s="148"/>
      <c r="PV66" s="148"/>
      <c r="PW66" s="148"/>
      <c r="PX66" s="148"/>
      <c r="PY66" s="148"/>
      <c r="PZ66" s="148"/>
      <c r="QA66" s="148"/>
      <c r="QB66" s="148"/>
      <c r="QC66" s="148"/>
      <c r="QD66" s="148"/>
      <c r="QE66" s="148"/>
      <c r="QF66" s="148"/>
      <c r="QG66" s="148"/>
      <c r="QH66" s="148"/>
      <c r="QI66" s="148"/>
      <c r="QJ66" s="148"/>
      <c r="QK66" s="148"/>
      <c r="QL66" s="148"/>
      <c r="QM66" s="148"/>
      <c r="QN66" s="148"/>
      <c r="QO66" s="148"/>
      <c r="QP66" s="148"/>
      <c r="QQ66" s="148"/>
      <c r="QR66" s="148"/>
      <c r="QS66" s="148"/>
      <c r="QT66" s="148"/>
      <c r="QU66" s="148"/>
      <c r="QV66" s="148"/>
      <c r="QW66" s="148"/>
      <c r="QX66" s="148"/>
      <c r="QY66" s="148"/>
      <c r="QZ66" s="148"/>
      <c r="RA66" s="148"/>
      <c r="RB66" s="148"/>
      <c r="RC66" s="148"/>
      <c r="RD66" s="148"/>
      <c r="RE66" s="148"/>
      <c r="RF66" s="148"/>
      <c r="RG66" s="148"/>
      <c r="RH66" s="148"/>
      <c r="RI66" s="148"/>
      <c r="RJ66" s="148"/>
      <c r="RK66" s="148"/>
      <c r="RL66" s="148"/>
      <c r="RM66" s="148"/>
      <c r="RN66" s="148"/>
      <c r="RO66" s="148"/>
      <c r="RP66" s="148"/>
      <c r="RQ66" s="148"/>
      <c r="RR66" s="148"/>
      <c r="RS66" s="148"/>
      <c r="RT66" s="148"/>
      <c r="RU66" s="148"/>
      <c r="RV66" s="148"/>
      <c r="RW66" s="148"/>
      <c r="RX66" s="148"/>
      <c r="RY66" s="148"/>
      <c r="RZ66" s="148"/>
      <c r="SA66" s="148"/>
      <c r="SB66" s="148"/>
      <c r="SC66" s="148"/>
      <c r="SD66" s="148"/>
      <c r="SE66" s="148"/>
      <c r="SF66" s="148"/>
      <c r="SG66" s="148"/>
      <c r="SH66" s="148"/>
    </row>
    <row r="67" spans="1:502" s="25" customFormat="1" ht="15" customHeight="1" x14ac:dyDescent="0.2">
      <c r="A67" s="50"/>
      <c r="B67" s="130"/>
      <c r="C67" s="1830" t="s">
        <v>248</v>
      </c>
      <c r="D67" s="1830"/>
      <c r="E67" s="1830" t="s">
        <v>210</v>
      </c>
      <c r="F67" s="1830"/>
      <c r="G67" s="1830"/>
      <c r="H67" s="1830"/>
      <c r="I67" s="1830"/>
      <c r="J67" s="141"/>
      <c r="K67" s="40"/>
      <c r="L67" s="40"/>
      <c r="M67" s="1819" t="s">
        <v>247</v>
      </c>
      <c r="N67" s="1820"/>
      <c r="O67" s="1820"/>
      <c r="P67" s="1820"/>
      <c r="Q67" s="1820"/>
      <c r="R67" s="1821"/>
      <c r="S67" s="46">
        <v>1.2500000000000001E-2</v>
      </c>
      <c r="T67" s="226"/>
      <c r="U67" s="46">
        <v>0.05</v>
      </c>
      <c r="V67" s="144"/>
      <c r="W67" s="214"/>
      <c r="X67" s="174"/>
      <c r="Y67" s="174"/>
      <c r="Z67" s="174"/>
      <c r="AA67" s="174"/>
      <c r="AB67" s="174"/>
      <c r="AC67" s="174"/>
      <c r="AD67" s="174"/>
      <c r="AE67" s="174"/>
      <c r="AF67" s="174"/>
      <c r="AG67" s="174"/>
      <c r="AH67" s="174"/>
      <c r="AI67" s="216"/>
      <c r="AJ67" s="174"/>
      <c r="AK67" s="175"/>
      <c r="AL67" s="175"/>
      <c r="AM67" s="175"/>
      <c r="AN67" s="175"/>
      <c r="AO67" s="175"/>
      <c r="AP67" s="175"/>
      <c r="AQ67" s="175"/>
      <c r="AR67" s="175"/>
      <c r="AS67" s="175"/>
      <c r="AT67" s="175"/>
      <c r="AU67" s="175"/>
      <c r="AV67" s="175"/>
      <c r="AW67" s="175"/>
      <c r="AX67" s="175"/>
      <c r="AY67" s="175"/>
      <c r="AZ67" s="175"/>
      <c r="BA67" s="175"/>
      <c r="BB67" s="175"/>
      <c r="BC67" s="175"/>
      <c r="BD67" s="175"/>
      <c r="BE67" s="175"/>
      <c r="BF67" s="175"/>
      <c r="BG67" s="175"/>
      <c r="BH67" s="175"/>
      <c r="BI67" s="175"/>
      <c r="BJ67" s="175"/>
      <c r="BK67" s="175"/>
      <c r="BL67" s="175"/>
      <c r="BM67" s="175"/>
      <c r="BN67" s="175"/>
      <c r="BO67" s="175"/>
      <c r="BP67" s="175"/>
      <c r="BQ67" s="175"/>
      <c r="BR67" s="175"/>
      <c r="BS67" s="175"/>
      <c r="BT67" s="175"/>
      <c r="BU67" s="175"/>
      <c r="BV67" s="175"/>
      <c r="BW67" s="175"/>
      <c r="BX67" s="175"/>
      <c r="BY67" s="175"/>
      <c r="BZ67" s="175"/>
      <c r="CA67" s="175"/>
      <c r="CB67" s="175"/>
      <c r="CC67" s="175"/>
      <c r="CD67" s="175"/>
      <c r="CE67" s="175"/>
      <c r="CF67" s="175"/>
      <c r="CG67" s="175"/>
      <c r="CH67" s="175"/>
      <c r="CI67" s="175"/>
      <c r="CJ67" s="175"/>
      <c r="CK67" s="175"/>
      <c r="CL67" s="175"/>
    </row>
    <row r="68" spans="1:502" s="25" customFormat="1" ht="15" customHeight="1" x14ac:dyDescent="0.2">
      <c r="A68" s="50"/>
      <c r="B68" s="130"/>
      <c r="C68" s="27"/>
      <c r="D68" s="303" t="s">
        <v>250</v>
      </c>
      <c r="E68" s="28">
        <v>1</v>
      </c>
      <c r="F68" s="28">
        <v>1</v>
      </c>
      <c r="G68" s="28">
        <v>1</v>
      </c>
      <c r="H68" s="227">
        <v>1</v>
      </c>
      <c r="I68" s="28">
        <v>0</v>
      </c>
      <c r="J68" s="141"/>
      <c r="K68" s="40"/>
      <c r="L68" s="40"/>
      <c r="M68" s="1819" t="s">
        <v>249</v>
      </c>
      <c r="N68" s="1820"/>
      <c r="O68" s="1820"/>
      <c r="P68" s="1820"/>
      <c r="Q68" s="1820"/>
      <c r="R68" s="1821"/>
      <c r="S68" s="31">
        <v>2.5000000000000001E-2</v>
      </c>
      <c r="T68" s="224"/>
      <c r="U68" s="30">
        <v>0.05</v>
      </c>
      <c r="V68" s="144"/>
      <c r="W68" s="214"/>
      <c r="X68" s="174"/>
      <c r="Y68" s="174"/>
      <c r="Z68" s="174"/>
      <c r="AA68" s="174"/>
      <c r="AB68" s="174"/>
      <c r="AC68" s="174"/>
      <c r="AD68" s="174"/>
      <c r="AE68" s="174"/>
      <c r="AF68" s="174"/>
      <c r="AG68" s="174"/>
      <c r="AH68" s="174"/>
      <c r="AI68" s="216"/>
      <c r="AJ68" s="174"/>
      <c r="AK68" s="175"/>
      <c r="AL68" s="175"/>
      <c r="AM68" s="175"/>
      <c r="AN68" s="175"/>
      <c r="AO68" s="175"/>
      <c r="AP68" s="175"/>
      <c r="AQ68" s="175"/>
      <c r="AR68" s="175"/>
      <c r="AS68" s="175"/>
      <c r="AT68" s="175"/>
      <c r="AU68" s="175"/>
      <c r="AV68" s="175"/>
      <c r="AW68" s="175"/>
      <c r="AX68" s="175"/>
      <c r="AY68" s="175"/>
      <c r="AZ68" s="175"/>
      <c r="BA68" s="175"/>
      <c r="BB68" s="175"/>
      <c r="BC68" s="175"/>
      <c r="BD68" s="175"/>
      <c r="BE68" s="175"/>
      <c r="BF68" s="175"/>
      <c r="BG68" s="175"/>
      <c r="BH68" s="175"/>
      <c r="BI68" s="175"/>
      <c r="BJ68" s="175"/>
      <c r="BK68" s="175"/>
      <c r="BL68" s="175"/>
      <c r="BM68" s="175"/>
      <c r="BN68" s="175"/>
      <c r="BO68" s="175"/>
      <c r="BP68" s="175"/>
      <c r="BQ68" s="175"/>
      <c r="BR68" s="175"/>
      <c r="BS68" s="175"/>
      <c r="BT68" s="175"/>
      <c r="BU68" s="175"/>
      <c r="BV68" s="175"/>
      <c r="BW68" s="175"/>
      <c r="BX68" s="175"/>
      <c r="BY68" s="175"/>
      <c r="BZ68" s="175"/>
      <c r="CA68" s="175"/>
      <c r="CB68" s="175"/>
      <c r="CC68" s="175"/>
      <c r="CD68" s="175"/>
      <c r="CE68" s="175"/>
      <c r="CF68" s="175"/>
      <c r="CG68" s="175"/>
      <c r="CH68" s="175"/>
      <c r="CI68" s="175"/>
      <c r="CJ68" s="175"/>
      <c r="CK68" s="175"/>
      <c r="CL68" s="175"/>
    </row>
    <row r="69" spans="1:502" s="25" customFormat="1" ht="15" customHeight="1" x14ac:dyDescent="0.2">
      <c r="A69" s="50"/>
      <c r="B69" s="130"/>
      <c r="C69" s="27"/>
      <c r="D69" s="303" t="s">
        <v>251</v>
      </c>
      <c r="E69" s="152">
        <v>1</v>
      </c>
      <c r="F69" s="152">
        <v>1</v>
      </c>
      <c r="G69" s="152">
        <v>1</v>
      </c>
      <c r="H69" s="153">
        <v>1</v>
      </c>
      <c r="I69" s="307">
        <v>0</v>
      </c>
      <c r="J69" s="141"/>
      <c r="K69" s="86"/>
      <c r="L69" s="1816" t="s">
        <v>459</v>
      </c>
      <c r="M69" s="1817"/>
      <c r="N69" s="1817"/>
      <c r="O69" s="1817"/>
      <c r="P69" s="1817"/>
      <c r="Q69" s="1817"/>
      <c r="R69" s="1817"/>
      <c r="S69" s="1817"/>
      <c r="T69" s="1817"/>
      <c r="U69" s="1818"/>
      <c r="V69" s="144"/>
      <c r="W69" s="214"/>
      <c r="X69" s="174"/>
      <c r="Y69" s="174"/>
      <c r="Z69" s="174"/>
      <c r="AA69" s="174"/>
      <c r="AB69" s="174"/>
      <c r="AC69" s="174"/>
      <c r="AD69" s="174"/>
      <c r="AE69" s="174"/>
      <c r="AF69" s="174"/>
      <c r="AG69" s="174"/>
      <c r="AH69" s="174"/>
      <c r="AI69" s="216"/>
      <c r="AJ69" s="174"/>
      <c r="AK69" s="175"/>
      <c r="AL69" s="175"/>
      <c r="AM69" s="175"/>
      <c r="AN69" s="175"/>
      <c r="AO69" s="175"/>
      <c r="AP69" s="175"/>
      <c r="AQ69" s="175"/>
      <c r="AR69" s="175"/>
      <c r="AS69" s="175"/>
      <c r="AT69" s="175"/>
      <c r="AU69" s="175"/>
      <c r="AV69" s="175"/>
      <c r="AW69" s="175"/>
      <c r="AX69" s="175"/>
      <c r="AY69" s="175"/>
      <c r="AZ69" s="175"/>
      <c r="BA69" s="175"/>
      <c r="BB69" s="175"/>
      <c r="BC69" s="175"/>
      <c r="BD69" s="175"/>
      <c r="BE69" s="175"/>
      <c r="BF69" s="175"/>
      <c r="BG69" s="175"/>
      <c r="BH69" s="175"/>
      <c r="BI69" s="175"/>
      <c r="BJ69" s="175"/>
      <c r="BK69" s="175"/>
      <c r="BL69" s="175"/>
      <c r="BM69" s="175"/>
      <c r="BN69" s="175"/>
      <c r="BO69" s="175"/>
      <c r="BP69" s="175"/>
      <c r="BQ69" s="175"/>
      <c r="BR69" s="175"/>
      <c r="BS69" s="175"/>
      <c r="BT69" s="175"/>
      <c r="BU69" s="175"/>
      <c r="BV69" s="175"/>
      <c r="BW69" s="175"/>
      <c r="BX69" s="175"/>
      <c r="BY69" s="175"/>
      <c r="BZ69" s="175"/>
      <c r="CA69" s="175"/>
      <c r="CB69" s="175"/>
      <c r="CC69" s="175"/>
      <c r="CD69" s="175"/>
      <c r="CE69" s="175"/>
      <c r="CF69" s="175"/>
      <c r="CG69" s="175"/>
      <c r="CH69" s="175"/>
      <c r="CI69" s="175"/>
      <c r="CJ69" s="175"/>
      <c r="CK69" s="175"/>
      <c r="CL69" s="175"/>
    </row>
    <row r="70" spans="1:502" s="25" customFormat="1" ht="15" customHeight="1" x14ac:dyDescent="0.2">
      <c r="A70" s="50"/>
      <c r="B70" s="130"/>
      <c r="C70" s="1830" t="s">
        <v>659</v>
      </c>
      <c r="D70" s="1830"/>
      <c r="E70" s="1830" t="s">
        <v>210</v>
      </c>
      <c r="F70" s="1830"/>
      <c r="G70" s="1830"/>
      <c r="H70" s="1830"/>
      <c r="I70" s="1830"/>
      <c r="J70" s="141"/>
      <c r="K70" s="40"/>
      <c r="L70" s="40"/>
      <c r="M70" s="1819" t="s">
        <v>252</v>
      </c>
      <c r="N70" s="1820"/>
      <c r="O70" s="1820"/>
      <c r="P70" s="1820"/>
      <c r="Q70" s="1820"/>
      <c r="R70" s="1821"/>
      <c r="S70" s="34">
        <v>0.25</v>
      </c>
      <c r="T70" s="34">
        <v>1</v>
      </c>
      <c r="U70" s="228"/>
      <c r="V70" s="144"/>
      <c r="W70" s="214"/>
      <c r="X70" s="174"/>
      <c r="Y70" s="174"/>
      <c r="Z70" s="174"/>
      <c r="AA70" s="174"/>
      <c r="AB70" s="174"/>
      <c r="AC70" s="174"/>
      <c r="AD70" s="174"/>
      <c r="AE70" s="174"/>
      <c r="AF70" s="174"/>
      <c r="AG70" s="174"/>
      <c r="AH70" s="174"/>
      <c r="AI70" s="216"/>
      <c r="AJ70" s="174"/>
      <c r="AK70" s="175"/>
      <c r="AL70" s="175"/>
      <c r="AM70" s="175"/>
      <c r="AN70" s="175"/>
      <c r="AO70" s="175"/>
      <c r="AP70" s="175"/>
      <c r="AQ70" s="175"/>
      <c r="AR70" s="175"/>
      <c r="AS70" s="175"/>
      <c r="AT70" s="175"/>
      <c r="AU70" s="175"/>
      <c r="AV70" s="175"/>
      <c r="AW70" s="175"/>
      <c r="AX70" s="175"/>
      <c r="AY70" s="175"/>
      <c r="AZ70" s="175"/>
      <c r="BA70" s="175"/>
      <c r="BB70" s="175"/>
      <c r="BC70" s="175"/>
      <c r="BD70" s="175"/>
      <c r="BE70" s="175"/>
      <c r="BF70" s="175"/>
      <c r="BG70" s="175"/>
      <c r="BH70" s="175"/>
      <c r="BI70" s="175"/>
      <c r="BJ70" s="175"/>
      <c r="BK70" s="175"/>
      <c r="BL70" s="175"/>
      <c r="BM70" s="175"/>
      <c r="BN70" s="175"/>
      <c r="BO70" s="175"/>
      <c r="BP70" s="175"/>
      <c r="BQ70" s="175"/>
      <c r="BR70" s="175"/>
      <c r="BS70" s="175"/>
      <c r="BT70" s="175"/>
      <c r="BU70" s="175"/>
      <c r="BV70" s="175"/>
      <c r="BW70" s="175"/>
      <c r="BX70" s="175"/>
      <c r="BY70" s="175"/>
      <c r="BZ70" s="175"/>
      <c r="CA70" s="175"/>
      <c r="CB70" s="175"/>
      <c r="CC70" s="175"/>
      <c r="CD70" s="175"/>
      <c r="CE70" s="175"/>
      <c r="CF70" s="175"/>
      <c r="CG70" s="175"/>
      <c r="CH70" s="175"/>
      <c r="CI70" s="175"/>
      <c r="CJ70" s="175"/>
      <c r="CK70" s="175"/>
      <c r="CL70" s="175"/>
    </row>
    <row r="71" spans="1:502" s="25" customFormat="1" ht="15" customHeight="1" x14ac:dyDescent="0.2">
      <c r="A71" s="50"/>
      <c r="B71" s="130"/>
      <c r="C71" s="27"/>
      <c r="D71" s="303" t="s">
        <v>660</v>
      </c>
      <c r="E71" s="28">
        <v>1</v>
      </c>
      <c r="F71" s="28">
        <v>1</v>
      </c>
      <c r="G71" s="28">
        <v>1</v>
      </c>
      <c r="H71" s="227">
        <v>1</v>
      </c>
      <c r="I71" s="28">
        <v>0</v>
      </c>
      <c r="J71" s="141"/>
      <c r="K71" s="40"/>
      <c r="L71" s="40"/>
      <c r="M71" s="1819" t="s">
        <v>253</v>
      </c>
      <c r="N71" s="1820"/>
      <c r="O71" s="1820"/>
      <c r="P71" s="1820"/>
      <c r="Q71" s="1820"/>
      <c r="R71" s="1821"/>
      <c r="S71" s="34">
        <v>0.25</v>
      </c>
      <c r="T71" s="34">
        <v>1</v>
      </c>
      <c r="U71" s="229"/>
      <c r="V71" s="144"/>
      <c r="W71" s="214"/>
      <c r="X71" s="174"/>
      <c r="Y71" s="174"/>
      <c r="Z71" s="174"/>
      <c r="AA71" s="174"/>
      <c r="AB71" s="174"/>
      <c r="AC71" s="174"/>
      <c r="AD71" s="174"/>
      <c r="AE71" s="174"/>
      <c r="AF71" s="174"/>
      <c r="AG71" s="174"/>
      <c r="AH71" s="174"/>
      <c r="AI71" s="216"/>
      <c r="AJ71" s="174"/>
      <c r="AK71" s="175"/>
      <c r="AL71" s="175"/>
      <c r="AM71" s="175"/>
      <c r="AN71" s="175"/>
      <c r="AO71" s="175"/>
      <c r="AP71" s="175"/>
      <c r="AQ71" s="175"/>
      <c r="AR71" s="175"/>
      <c r="AS71" s="175"/>
      <c r="AT71" s="175"/>
      <c r="AU71" s="175"/>
      <c r="AV71" s="175"/>
      <c r="AW71" s="175"/>
      <c r="AX71" s="175"/>
      <c r="AY71" s="175"/>
      <c r="AZ71" s="175"/>
      <c r="BA71" s="175"/>
      <c r="BB71" s="175"/>
      <c r="BC71" s="175"/>
      <c r="BD71" s="175"/>
      <c r="BE71" s="175"/>
      <c r="BF71" s="175"/>
      <c r="BG71" s="175"/>
      <c r="BH71" s="175"/>
      <c r="BI71" s="175"/>
      <c r="BJ71" s="175"/>
      <c r="BK71" s="175"/>
      <c r="BL71" s="175"/>
      <c r="BM71" s="175"/>
      <c r="BN71" s="175"/>
      <c r="BO71" s="175"/>
      <c r="BP71" s="175"/>
      <c r="BQ71" s="175"/>
      <c r="BR71" s="175"/>
      <c r="BS71" s="175"/>
      <c r="BT71" s="175"/>
      <c r="BU71" s="175"/>
      <c r="BV71" s="175"/>
      <c r="BW71" s="175"/>
      <c r="BX71" s="175"/>
      <c r="BY71" s="175"/>
      <c r="BZ71" s="175"/>
      <c r="CA71" s="175"/>
      <c r="CB71" s="175"/>
      <c r="CC71" s="175"/>
      <c r="CD71" s="175"/>
      <c r="CE71" s="175"/>
      <c r="CF71" s="175"/>
      <c r="CG71" s="175"/>
      <c r="CH71" s="175"/>
      <c r="CI71" s="175"/>
      <c r="CJ71" s="175"/>
      <c r="CK71" s="175"/>
      <c r="CL71" s="175"/>
    </row>
    <row r="72" spans="1:502" s="25" customFormat="1" ht="31.5" customHeight="1" x14ac:dyDescent="0.2">
      <c r="A72" s="50"/>
      <c r="B72" s="130"/>
      <c r="C72" s="27"/>
      <c r="D72" s="348" t="s">
        <v>661</v>
      </c>
      <c r="E72" s="310">
        <v>1</v>
      </c>
      <c r="F72" s="310">
        <v>1</v>
      </c>
      <c r="G72" s="310">
        <v>1</v>
      </c>
      <c r="H72" s="311">
        <v>1</v>
      </c>
      <c r="I72" s="797">
        <v>0</v>
      </c>
      <c r="J72" s="141"/>
      <c r="K72" s="40"/>
      <c r="L72" s="40"/>
      <c r="M72" s="1823" t="s">
        <v>400</v>
      </c>
      <c r="N72" s="1824"/>
      <c r="O72" s="1824"/>
      <c r="P72" s="1824"/>
      <c r="Q72" s="1824"/>
      <c r="R72" s="1825"/>
      <c r="S72" s="46">
        <v>0.03</v>
      </c>
      <c r="T72" s="225"/>
      <c r="U72" s="46">
        <v>0.05</v>
      </c>
      <c r="V72" s="144"/>
      <c r="W72" s="214"/>
      <c r="X72" s="174"/>
      <c r="Y72" s="174"/>
      <c r="Z72" s="174"/>
      <c r="AA72" s="174"/>
      <c r="AB72" s="174"/>
      <c r="AC72" s="174"/>
      <c r="AD72" s="174"/>
      <c r="AE72" s="174"/>
      <c r="AF72" s="174"/>
      <c r="AG72" s="174"/>
      <c r="AH72" s="174"/>
      <c r="AI72" s="216"/>
      <c r="AJ72" s="174"/>
      <c r="AK72" s="175"/>
      <c r="AL72" s="175"/>
      <c r="AM72" s="175"/>
      <c r="AN72" s="175"/>
      <c r="AO72" s="175"/>
      <c r="AP72" s="175"/>
      <c r="AQ72" s="175"/>
      <c r="AR72" s="175"/>
      <c r="AS72" s="175"/>
      <c r="AT72" s="175"/>
      <c r="AU72" s="175"/>
      <c r="AV72" s="175"/>
      <c r="AW72" s="175"/>
      <c r="AX72" s="175"/>
      <c r="AY72" s="175"/>
      <c r="AZ72" s="175"/>
      <c r="BA72" s="175"/>
      <c r="BB72" s="175"/>
      <c r="BC72" s="175"/>
      <c r="BD72" s="175"/>
      <c r="BE72" s="175"/>
      <c r="BF72" s="175"/>
      <c r="BG72" s="175"/>
      <c r="BH72" s="175"/>
      <c r="BI72" s="175"/>
      <c r="BJ72" s="175"/>
      <c r="BK72" s="175"/>
      <c r="BL72" s="175"/>
      <c r="BM72" s="175"/>
      <c r="BN72" s="175"/>
      <c r="BO72" s="175"/>
      <c r="BP72" s="175"/>
      <c r="BQ72" s="175"/>
      <c r="BR72" s="175"/>
      <c r="BS72" s="175"/>
      <c r="BT72" s="175"/>
      <c r="BU72" s="175"/>
      <c r="BV72" s="175"/>
      <c r="BW72" s="175"/>
      <c r="BX72" s="175"/>
      <c r="BY72" s="175"/>
      <c r="BZ72" s="175"/>
      <c r="CA72" s="175"/>
      <c r="CB72" s="175"/>
      <c r="CC72" s="175"/>
      <c r="CD72" s="175"/>
      <c r="CE72" s="175"/>
      <c r="CF72" s="175"/>
      <c r="CG72" s="175"/>
      <c r="CH72" s="175"/>
      <c r="CI72" s="175"/>
      <c r="CJ72" s="175"/>
      <c r="CK72" s="175"/>
      <c r="CL72" s="175"/>
    </row>
    <row r="73" spans="1:502" s="25" customFormat="1" ht="31.5" customHeight="1" x14ac:dyDescent="0.2">
      <c r="A73" s="50"/>
      <c r="B73" s="130"/>
      <c r="C73" s="1830" t="s">
        <v>662</v>
      </c>
      <c r="D73" s="1856"/>
      <c r="E73" s="1830" t="s">
        <v>210</v>
      </c>
      <c r="F73" s="1830"/>
      <c r="G73" s="1830"/>
      <c r="H73" s="1830"/>
      <c r="I73" s="1830"/>
      <c r="J73" s="141"/>
      <c r="K73" s="40"/>
      <c r="L73" s="40"/>
      <c r="M73" s="1823" t="s">
        <v>255</v>
      </c>
      <c r="N73" s="1824"/>
      <c r="O73" s="1824"/>
      <c r="P73" s="1824"/>
      <c r="Q73" s="1824"/>
      <c r="R73" s="1825"/>
      <c r="S73" s="46">
        <v>0.03</v>
      </c>
      <c r="T73" s="224"/>
      <c r="U73" s="46">
        <v>0.1</v>
      </c>
      <c r="V73" s="144"/>
      <c r="W73" s="214"/>
      <c r="X73" s="174"/>
      <c r="Y73" s="174"/>
      <c r="Z73" s="174"/>
      <c r="AA73" s="174"/>
      <c r="AB73" s="174"/>
      <c r="AC73" s="174"/>
      <c r="AD73" s="174"/>
      <c r="AE73" s="174"/>
      <c r="AF73" s="174"/>
      <c r="AG73" s="174"/>
      <c r="AH73" s="174"/>
      <c r="AI73" s="216"/>
      <c r="AJ73" s="174"/>
      <c r="AK73" s="175"/>
      <c r="AL73" s="175"/>
      <c r="AM73" s="175"/>
      <c r="AN73" s="175"/>
      <c r="AO73" s="175"/>
      <c r="AP73" s="175"/>
      <c r="AQ73" s="175"/>
      <c r="AR73" s="175"/>
      <c r="AS73" s="175"/>
      <c r="AT73" s="175"/>
      <c r="AU73" s="175"/>
      <c r="AV73" s="175"/>
      <c r="AW73" s="175"/>
      <c r="AX73" s="175"/>
      <c r="AY73" s="175"/>
      <c r="AZ73" s="175"/>
      <c r="BA73" s="175"/>
      <c r="BB73" s="175"/>
      <c r="BC73" s="175"/>
      <c r="BD73" s="175"/>
      <c r="BE73" s="175"/>
      <c r="BF73" s="175"/>
      <c r="BG73" s="175"/>
      <c r="BH73" s="175"/>
      <c r="BI73" s="175"/>
      <c r="BJ73" s="175"/>
      <c r="BK73" s="175"/>
      <c r="BL73" s="175"/>
      <c r="BM73" s="175"/>
      <c r="BN73" s="175"/>
      <c r="BO73" s="175"/>
      <c r="BP73" s="175"/>
      <c r="BQ73" s="175"/>
      <c r="BR73" s="175"/>
      <c r="BS73" s="175"/>
      <c r="BT73" s="175"/>
      <c r="BU73" s="175"/>
      <c r="BV73" s="175"/>
      <c r="BW73" s="175"/>
      <c r="BX73" s="175"/>
      <c r="BY73" s="175"/>
      <c r="BZ73" s="175"/>
      <c r="CA73" s="175"/>
      <c r="CB73" s="175"/>
      <c r="CC73" s="175"/>
      <c r="CD73" s="175"/>
      <c r="CE73" s="175"/>
      <c r="CF73" s="175"/>
      <c r="CG73" s="175"/>
      <c r="CH73" s="175"/>
      <c r="CI73" s="175"/>
      <c r="CJ73" s="175"/>
      <c r="CK73" s="175"/>
      <c r="CL73" s="175"/>
    </row>
    <row r="74" spans="1:502" s="25" customFormat="1" ht="15" customHeight="1" x14ac:dyDescent="0.2">
      <c r="A74" s="50"/>
      <c r="B74" s="130"/>
      <c r="C74" s="27"/>
      <c r="D74" s="303" t="s">
        <v>663</v>
      </c>
      <c r="E74" s="28">
        <v>1</v>
      </c>
      <c r="F74" s="28">
        <v>1</v>
      </c>
      <c r="G74" s="28">
        <v>1</v>
      </c>
      <c r="H74" s="227">
        <v>1</v>
      </c>
      <c r="I74" s="28">
        <v>0</v>
      </c>
      <c r="J74" s="141"/>
      <c r="K74" s="40"/>
      <c r="L74" s="1816" t="s">
        <v>639</v>
      </c>
      <c r="M74" s="1817"/>
      <c r="N74" s="1817"/>
      <c r="O74" s="1817"/>
      <c r="P74" s="1817"/>
      <c r="Q74" s="1817"/>
      <c r="R74" s="1817"/>
      <c r="S74" s="1817"/>
      <c r="T74" s="1817"/>
      <c r="U74" s="1818"/>
      <c r="V74" s="144"/>
      <c r="W74" s="214"/>
      <c r="X74" s="174"/>
      <c r="Y74" s="174"/>
      <c r="Z74" s="174"/>
      <c r="AA74" s="174"/>
      <c r="AB74" s="174"/>
      <c r="AC74" s="174"/>
      <c r="AD74" s="174"/>
      <c r="AE74" s="174"/>
      <c r="AF74" s="174"/>
      <c r="AG74" s="174"/>
      <c r="AH74" s="174"/>
      <c r="AI74" s="216"/>
      <c r="AJ74" s="174"/>
      <c r="AK74" s="175"/>
      <c r="AL74" s="175"/>
      <c r="AM74" s="175"/>
      <c r="AN74" s="175"/>
      <c r="AO74" s="175"/>
      <c r="AP74" s="175"/>
      <c r="AQ74" s="175"/>
      <c r="AR74" s="175"/>
      <c r="AS74" s="175"/>
      <c r="AT74" s="175"/>
      <c r="AU74" s="175"/>
      <c r="AV74" s="175"/>
      <c r="AW74" s="175"/>
      <c r="AX74" s="175"/>
      <c r="AY74" s="175"/>
      <c r="AZ74" s="175"/>
      <c r="BA74" s="175"/>
      <c r="BB74" s="175"/>
      <c r="BC74" s="175"/>
      <c r="BD74" s="175"/>
      <c r="BE74" s="175"/>
      <c r="BF74" s="175"/>
      <c r="BG74" s="175"/>
      <c r="BH74" s="175"/>
      <c r="BI74" s="175"/>
      <c r="BJ74" s="175"/>
      <c r="BK74" s="175"/>
      <c r="BL74" s="175"/>
      <c r="BM74" s="175"/>
      <c r="BN74" s="175"/>
      <c r="BO74" s="175"/>
      <c r="BP74" s="175"/>
      <c r="BQ74" s="175"/>
      <c r="BR74" s="175"/>
      <c r="BS74" s="175"/>
      <c r="BT74" s="175"/>
      <c r="BU74" s="175"/>
      <c r="BV74" s="175"/>
      <c r="BW74" s="175"/>
      <c r="BX74" s="175"/>
      <c r="BY74" s="175"/>
      <c r="BZ74" s="175"/>
      <c r="CA74" s="175"/>
      <c r="CB74" s="175"/>
      <c r="CC74" s="175"/>
      <c r="CD74" s="175"/>
      <c r="CE74" s="175"/>
      <c r="CF74" s="175"/>
      <c r="CG74" s="175"/>
      <c r="CH74" s="175"/>
      <c r="CI74" s="175"/>
      <c r="CJ74" s="175"/>
      <c r="CK74" s="175"/>
      <c r="CL74" s="175"/>
    </row>
    <row r="75" spans="1:502" s="25" customFormat="1" ht="28.5" customHeight="1" x14ac:dyDescent="0.25">
      <c r="A75" s="50"/>
      <c r="B75" s="130"/>
      <c r="C75" s="27"/>
      <c r="D75" s="305" t="s">
        <v>664</v>
      </c>
      <c r="E75" s="310">
        <v>1</v>
      </c>
      <c r="F75" s="310">
        <v>1</v>
      </c>
      <c r="G75" s="310">
        <v>1</v>
      </c>
      <c r="H75" s="311">
        <v>1</v>
      </c>
      <c r="I75" s="310">
        <v>0</v>
      </c>
      <c r="J75" s="141"/>
      <c r="K75" s="40"/>
      <c r="L75" s="40"/>
      <c r="M75" s="1826" t="s">
        <v>401</v>
      </c>
      <c r="N75" s="1826"/>
      <c r="O75" s="1826"/>
      <c r="P75" s="1826"/>
      <c r="Q75" s="1826"/>
      <c r="R75" s="1826"/>
      <c r="S75" s="46">
        <v>7.4999999999999997E-3</v>
      </c>
      <c r="T75" s="46">
        <f>S75*4</f>
        <v>0.03</v>
      </c>
      <c r="U75" s="46">
        <v>0.03</v>
      </c>
      <c r="V75" s="144"/>
      <c r="W75" s="214"/>
      <c r="X75" s="174"/>
      <c r="Y75" s="174"/>
      <c r="Z75" s="174"/>
      <c r="AA75" s="174"/>
      <c r="AB75" s="174"/>
      <c r="AC75" s="174"/>
      <c r="AD75" s="174"/>
      <c r="AE75" s="174"/>
      <c r="AF75" s="174"/>
      <c r="AG75" s="174"/>
      <c r="AH75" s="174"/>
      <c r="AI75" s="216"/>
      <c r="AJ75" s="174"/>
      <c r="AK75" s="175"/>
      <c r="AL75" s="175"/>
      <c r="AM75" s="175"/>
      <c r="AN75" s="175"/>
      <c r="AO75" s="175"/>
      <c r="AP75" s="175"/>
      <c r="AQ75" s="175"/>
      <c r="AR75" s="175"/>
      <c r="AS75" s="175"/>
      <c r="AT75" s="175"/>
      <c r="AU75" s="175"/>
      <c r="AV75" s="175"/>
      <c r="AW75" s="175"/>
      <c r="AX75" s="175"/>
      <c r="AY75" s="175"/>
      <c r="AZ75" s="175"/>
      <c r="BA75" s="175"/>
      <c r="BB75" s="175"/>
      <c r="BC75" s="175"/>
      <c r="BD75" s="175"/>
      <c r="BE75" s="175"/>
      <c r="BF75" s="175"/>
      <c r="BG75" s="175"/>
      <c r="BH75" s="175"/>
      <c r="BI75" s="175"/>
      <c r="BJ75" s="175"/>
      <c r="BK75" s="175"/>
      <c r="BL75" s="175"/>
      <c r="BM75" s="175"/>
      <c r="BN75" s="175"/>
      <c r="BO75" s="175"/>
      <c r="BP75" s="175"/>
      <c r="BQ75" s="175"/>
      <c r="BR75" s="175"/>
      <c r="BS75" s="175"/>
      <c r="BT75" s="175"/>
      <c r="BU75" s="175"/>
      <c r="BV75" s="175"/>
      <c r="BW75" s="175"/>
      <c r="BX75" s="175"/>
      <c r="BY75" s="175"/>
      <c r="BZ75" s="175"/>
      <c r="CA75" s="175"/>
      <c r="CB75" s="175"/>
      <c r="CC75" s="175"/>
      <c r="CD75" s="175"/>
      <c r="CE75" s="175"/>
      <c r="CF75" s="175"/>
      <c r="CG75" s="175"/>
      <c r="CH75" s="175"/>
      <c r="CI75" s="175"/>
      <c r="CJ75" s="175"/>
      <c r="CK75" s="175"/>
      <c r="CL75" s="175"/>
    </row>
    <row r="76" spans="1:502" s="25" customFormat="1" ht="30" customHeight="1" x14ac:dyDescent="0.25">
      <c r="A76" s="50"/>
      <c r="B76" s="1559" t="s">
        <v>536</v>
      </c>
      <c r="C76" s="1560"/>
      <c r="D76" s="1848"/>
      <c r="E76" s="1560"/>
      <c r="F76" s="1560"/>
      <c r="G76" s="1560"/>
      <c r="H76" s="1560"/>
      <c r="I76" s="1561"/>
      <c r="J76" s="141"/>
      <c r="K76" s="40"/>
      <c r="L76" s="40"/>
      <c r="M76" s="1826" t="s">
        <v>402</v>
      </c>
      <c r="N76" s="1826"/>
      <c r="O76" s="1826"/>
      <c r="P76" s="1826"/>
      <c r="Q76" s="1826"/>
      <c r="R76" s="1826"/>
      <c r="S76" s="46">
        <v>1.2500000000000001E-2</v>
      </c>
      <c r="T76" s="46">
        <f t="shared" ref="T76:T77" si="7">S76*4</f>
        <v>0.05</v>
      </c>
      <c r="U76" s="46">
        <v>0.05</v>
      </c>
      <c r="V76" s="144"/>
      <c r="W76" s="214"/>
      <c r="X76" s="174"/>
      <c r="Y76" s="174"/>
      <c r="Z76" s="174"/>
      <c r="AA76" s="174"/>
      <c r="AB76" s="174"/>
      <c r="AC76" s="174"/>
      <c r="AD76" s="174"/>
      <c r="AE76" s="174"/>
      <c r="AF76" s="174"/>
      <c r="AG76" s="174"/>
      <c r="AH76" s="174"/>
      <c r="AI76" s="216"/>
      <c r="AJ76" s="174"/>
      <c r="AK76" s="175"/>
      <c r="AL76" s="175"/>
      <c r="AM76" s="175"/>
      <c r="AN76" s="175"/>
      <c r="AO76" s="175"/>
      <c r="AP76" s="175"/>
      <c r="AQ76" s="175"/>
      <c r="AR76" s="175"/>
      <c r="AS76" s="175"/>
      <c r="AT76" s="175"/>
      <c r="AU76" s="175"/>
      <c r="AV76" s="175"/>
      <c r="AW76" s="175"/>
      <c r="AX76" s="175"/>
      <c r="AY76" s="175"/>
      <c r="AZ76" s="175"/>
      <c r="BA76" s="175"/>
      <c r="BB76" s="175"/>
      <c r="BC76" s="175"/>
      <c r="BD76" s="175"/>
      <c r="BE76" s="175"/>
      <c r="BF76" s="175"/>
      <c r="BG76" s="175"/>
      <c r="BH76" s="175"/>
      <c r="BI76" s="175"/>
      <c r="BJ76" s="175"/>
      <c r="BK76" s="175"/>
      <c r="BL76" s="175"/>
      <c r="BM76" s="175"/>
      <c r="BN76" s="175"/>
      <c r="BO76" s="175"/>
      <c r="BP76" s="175"/>
      <c r="BQ76" s="175"/>
      <c r="BR76" s="175"/>
      <c r="BS76" s="175"/>
      <c r="BT76" s="175"/>
      <c r="BU76" s="175"/>
      <c r="BV76" s="175"/>
      <c r="BW76" s="175"/>
      <c r="BX76" s="175"/>
      <c r="BY76" s="175"/>
      <c r="BZ76" s="175"/>
      <c r="CA76" s="175"/>
      <c r="CB76" s="175"/>
      <c r="CC76" s="175"/>
      <c r="CD76" s="175"/>
      <c r="CE76" s="175"/>
      <c r="CF76" s="175"/>
      <c r="CG76" s="175"/>
      <c r="CH76" s="175"/>
      <c r="CI76" s="175"/>
      <c r="CJ76" s="175"/>
      <c r="CK76" s="175"/>
      <c r="CL76" s="175"/>
    </row>
    <row r="77" spans="1:502" s="25" customFormat="1" ht="28.5" customHeight="1" x14ac:dyDescent="0.25">
      <c r="A77" s="50"/>
      <c r="B77" s="130"/>
      <c r="C77" s="27"/>
      <c r="D77" s="305" t="s">
        <v>466</v>
      </c>
      <c r="E77" s="312">
        <v>1</v>
      </c>
      <c r="F77" s="312">
        <v>1</v>
      </c>
      <c r="G77" s="312">
        <v>1</v>
      </c>
      <c r="H77" s="313">
        <v>1</v>
      </c>
      <c r="I77" s="312">
        <v>0</v>
      </c>
      <c r="J77" s="141"/>
      <c r="K77" s="40"/>
      <c r="L77" s="40"/>
      <c r="M77" s="1826" t="s">
        <v>403</v>
      </c>
      <c r="N77" s="1826"/>
      <c r="O77" s="1826"/>
      <c r="P77" s="1826"/>
      <c r="Q77" s="1826"/>
      <c r="R77" s="1826"/>
      <c r="S77" s="796">
        <v>2.5000000000000001E-2</v>
      </c>
      <c r="T77" s="46">
        <f t="shared" si="7"/>
        <v>0.1</v>
      </c>
      <c r="U77" s="46">
        <v>0.05</v>
      </c>
      <c r="V77" s="144"/>
      <c r="W77" s="214"/>
      <c r="X77" s="174"/>
      <c r="Y77" s="174"/>
      <c r="Z77" s="174"/>
      <c r="AA77" s="174"/>
      <c r="AB77" s="174"/>
      <c r="AC77" s="174"/>
      <c r="AD77" s="174"/>
      <c r="AE77" s="174"/>
      <c r="AF77" s="174"/>
      <c r="AG77" s="174"/>
      <c r="AH77" s="174"/>
      <c r="AI77" s="216"/>
      <c r="AJ77" s="174"/>
      <c r="AK77" s="175"/>
      <c r="AL77" s="175"/>
      <c r="AM77" s="175"/>
      <c r="AN77" s="175"/>
      <c r="AO77" s="175"/>
      <c r="AP77" s="175"/>
      <c r="AQ77" s="175"/>
      <c r="AR77" s="175"/>
      <c r="AS77" s="175"/>
      <c r="AT77" s="175"/>
      <c r="AU77" s="175"/>
      <c r="AV77" s="175"/>
      <c r="AW77" s="175"/>
      <c r="AX77" s="175"/>
      <c r="AY77" s="175"/>
      <c r="AZ77" s="175"/>
      <c r="BA77" s="175"/>
      <c r="BB77" s="175"/>
      <c r="BC77" s="175"/>
      <c r="BD77" s="175"/>
      <c r="BE77" s="175"/>
      <c r="BF77" s="175"/>
      <c r="BG77" s="175"/>
      <c r="BH77" s="175"/>
      <c r="BI77" s="175"/>
      <c r="BJ77" s="175"/>
      <c r="BK77" s="175"/>
      <c r="BL77" s="175"/>
      <c r="BM77" s="175"/>
      <c r="BN77" s="175"/>
      <c r="BO77" s="175"/>
      <c r="BP77" s="175"/>
      <c r="BQ77" s="175"/>
      <c r="BR77" s="175"/>
      <c r="BS77" s="175"/>
      <c r="BT77" s="175"/>
      <c r="BU77" s="175"/>
      <c r="BV77" s="175"/>
      <c r="BW77" s="175"/>
      <c r="BX77" s="175"/>
      <c r="BY77" s="175"/>
      <c r="BZ77" s="175"/>
      <c r="CA77" s="175"/>
      <c r="CB77" s="175"/>
      <c r="CC77" s="175"/>
      <c r="CD77" s="175"/>
      <c r="CE77" s="175"/>
      <c r="CF77" s="175"/>
      <c r="CG77" s="175"/>
      <c r="CH77" s="175"/>
      <c r="CI77" s="175"/>
      <c r="CJ77" s="175"/>
      <c r="CK77" s="175"/>
      <c r="CL77" s="175"/>
    </row>
    <row r="78" spans="1:502" s="25" customFormat="1" ht="15" customHeight="1" x14ac:dyDescent="0.2">
      <c r="A78" s="50"/>
      <c r="B78" s="130"/>
      <c r="C78" s="27"/>
      <c r="D78" s="306" t="s">
        <v>637</v>
      </c>
      <c r="E78" s="152">
        <v>1</v>
      </c>
      <c r="F78" s="152">
        <v>1</v>
      </c>
      <c r="G78" s="152">
        <v>1</v>
      </c>
      <c r="H78" s="153">
        <v>1</v>
      </c>
      <c r="I78" s="152">
        <v>0</v>
      </c>
      <c r="J78" s="141"/>
      <c r="K78" s="1869"/>
      <c r="L78" s="1869"/>
      <c r="M78" s="1869"/>
      <c r="N78" s="1869"/>
      <c r="O78" s="1869"/>
      <c r="P78" s="1869"/>
      <c r="Q78" s="1869"/>
      <c r="R78" s="1869"/>
      <c r="S78" s="1869"/>
      <c r="T78" s="1869"/>
      <c r="U78" s="1870"/>
      <c r="V78" s="144"/>
      <c r="W78" s="214"/>
      <c r="X78" s="174"/>
      <c r="Y78" s="174"/>
      <c r="Z78" s="174"/>
      <c r="AA78" s="174"/>
      <c r="AB78" s="174"/>
      <c r="AC78" s="174"/>
      <c r="AD78" s="174"/>
      <c r="AE78" s="174"/>
      <c r="AF78" s="174"/>
      <c r="AG78" s="174"/>
      <c r="AH78" s="174"/>
      <c r="AI78" s="216"/>
      <c r="AJ78" s="174"/>
      <c r="AK78" s="175"/>
      <c r="AL78" s="175"/>
      <c r="AM78" s="175"/>
      <c r="AN78" s="175"/>
      <c r="AO78" s="175"/>
      <c r="AP78" s="175"/>
      <c r="AQ78" s="175"/>
      <c r="AR78" s="175"/>
      <c r="AS78" s="175"/>
      <c r="AT78" s="175"/>
      <c r="AU78" s="175"/>
      <c r="AV78" s="175"/>
      <c r="AW78" s="175"/>
      <c r="AX78" s="175"/>
      <c r="AY78" s="175"/>
      <c r="AZ78" s="175"/>
      <c r="BA78" s="175"/>
      <c r="BB78" s="175"/>
      <c r="BC78" s="175"/>
      <c r="BD78" s="175"/>
      <c r="BE78" s="175"/>
      <c r="BF78" s="175"/>
      <c r="BG78" s="175"/>
      <c r="BH78" s="175"/>
      <c r="BI78" s="175"/>
      <c r="BJ78" s="175"/>
      <c r="BK78" s="175"/>
      <c r="BL78" s="175"/>
      <c r="BM78" s="175"/>
      <c r="BN78" s="175"/>
      <c r="BO78" s="175"/>
      <c r="BP78" s="175"/>
      <c r="BQ78" s="175"/>
      <c r="BR78" s="175"/>
      <c r="BS78" s="175"/>
      <c r="BT78" s="175"/>
      <c r="BU78" s="175"/>
      <c r="BV78" s="175"/>
      <c r="BW78" s="175"/>
      <c r="BX78" s="175"/>
      <c r="BY78" s="175"/>
      <c r="BZ78" s="175"/>
      <c r="CA78" s="175"/>
      <c r="CB78" s="175"/>
      <c r="CC78" s="175"/>
      <c r="CD78" s="175"/>
      <c r="CE78" s="175"/>
      <c r="CF78" s="175"/>
      <c r="CG78" s="175"/>
      <c r="CH78" s="175"/>
      <c r="CI78" s="175"/>
      <c r="CJ78" s="175"/>
      <c r="CK78" s="175"/>
      <c r="CL78" s="175"/>
    </row>
    <row r="79" spans="1:502" s="25" customFormat="1" ht="15" customHeight="1" x14ac:dyDescent="0.2">
      <c r="A79" s="50"/>
      <c r="B79" s="1857" t="s">
        <v>210</v>
      </c>
      <c r="C79" s="1857"/>
      <c r="D79" s="1857"/>
      <c r="E79" s="1857"/>
      <c r="F79" s="1857"/>
      <c r="G79" s="1857"/>
      <c r="H79" s="1857"/>
      <c r="I79" s="1857"/>
      <c r="J79" s="141"/>
      <c r="K79" s="1827" t="s">
        <v>105</v>
      </c>
      <c r="L79" s="1828"/>
      <c r="M79" s="1828"/>
      <c r="N79" s="1828"/>
      <c r="O79" s="1828"/>
      <c r="P79" s="1828"/>
      <c r="Q79" s="1828"/>
      <c r="R79" s="1828"/>
      <c r="S79" s="1828"/>
      <c r="T79" s="1828"/>
      <c r="U79" s="1829"/>
      <c r="V79" s="144"/>
      <c r="W79" s="214"/>
      <c r="X79" s="174"/>
      <c r="Y79" s="174"/>
      <c r="Z79" s="174"/>
      <c r="AA79" s="174"/>
      <c r="AB79" s="174"/>
      <c r="AC79" s="174"/>
      <c r="AD79" s="174"/>
      <c r="AE79" s="174"/>
      <c r="AF79" s="174"/>
      <c r="AG79" s="174"/>
      <c r="AH79" s="174"/>
      <c r="AI79" s="216"/>
      <c r="AJ79" s="174"/>
      <c r="AK79" s="175"/>
      <c r="AL79" s="175"/>
      <c r="AM79" s="175"/>
      <c r="AN79" s="175"/>
      <c r="AO79" s="175"/>
      <c r="AP79" s="175"/>
      <c r="AQ79" s="175"/>
      <c r="AR79" s="175"/>
      <c r="AS79" s="175"/>
      <c r="AT79" s="175"/>
      <c r="AU79" s="175"/>
      <c r="AV79" s="175"/>
      <c r="AW79" s="175"/>
      <c r="AX79" s="175"/>
      <c r="AY79" s="175"/>
      <c r="AZ79" s="175"/>
      <c r="BA79" s="175"/>
      <c r="BB79" s="175"/>
      <c r="BC79" s="175"/>
      <c r="BD79" s="175"/>
      <c r="BE79" s="175"/>
      <c r="BF79" s="175"/>
      <c r="BG79" s="175"/>
      <c r="BH79" s="175"/>
      <c r="BI79" s="175"/>
      <c r="BJ79" s="175"/>
      <c r="BK79" s="175"/>
      <c r="BL79" s="175"/>
      <c r="BM79" s="175"/>
      <c r="BN79" s="175"/>
      <c r="BO79" s="175"/>
      <c r="BP79" s="175"/>
      <c r="BQ79" s="175"/>
      <c r="BR79" s="175"/>
      <c r="BS79" s="175"/>
      <c r="BT79" s="175"/>
      <c r="BU79" s="175"/>
      <c r="BV79" s="175"/>
      <c r="BW79" s="175"/>
      <c r="BX79" s="175"/>
      <c r="BY79" s="175"/>
      <c r="BZ79" s="175"/>
      <c r="CA79" s="175"/>
      <c r="CB79" s="175"/>
      <c r="CC79" s="175"/>
      <c r="CD79" s="175"/>
      <c r="CE79" s="175"/>
      <c r="CF79" s="175"/>
      <c r="CG79" s="175"/>
      <c r="CH79" s="175"/>
      <c r="CI79" s="175"/>
      <c r="CJ79" s="175"/>
      <c r="CK79" s="175"/>
      <c r="CL79" s="175"/>
    </row>
    <row r="80" spans="1:502" s="25" customFormat="1" ht="15" customHeight="1" x14ac:dyDescent="0.2">
      <c r="A80" s="50"/>
      <c r="B80" s="1559" t="s">
        <v>260</v>
      </c>
      <c r="C80" s="1560"/>
      <c r="D80" s="1560"/>
      <c r="E80" s="1560"/>
      <c r="F80" s="1560"/>
      <c r="G80" s="1560"/>
      <c r="H80" s="1560"/>
      <c r="I80" s="1561"/>
      <c r="J80" s="141"/>
      <c r="K80" s="7"/>
      <c r="L80" s="1863" t="s">
        <v>99</v>
      </c>
      <c r="M80" s="1864"/>
      <c r="N80" s="1864"/>
      <c r="O80" s="1864"/>
      <c r="P80" s="1864"/>
      <c r="Q80" s="1864"/>
      <c r="R80" s="1864"/>
      <c r="S80" s="1864"/>
      <c r="T80" s="1864"/>
      <c r="U80" s="1865"/>
      <c r="V80" s="144"/>
      <c r="W80" s="179"/>
      <c r="X80" s="7"/>
      <c r="Y80" s="7"/>
      <c r="Z80" s="7"/>
      <c r="AA80" s="7"/>
      <c r="AB80" s="7"/>
      <c r="AC80" s="7"/>
      <c r="AD80" s="174"/>
      <c r="AE80" s="174"/>
      <c r="AF80" s="174"/>
      <c r="AG80" s="174"/>
      <c r="AH80" s="174"/>
      <c r="AI80" s="216"/>
      <c r="AJ80" s="174"/>
      <c r="AK80" s="175"/>
      <c r="AL80" s="175"/>
      <c r="AM80" s="175"/>
      <c r="AN80" s="175"/>
      <c r="AO80" s="175"/>
      <c r="AP80" s="175"/>
      <c r="AQ80" s="175"/>
      <c r="AR80" s="175"/>
      <c r="AS80" s="175"/>
      <c r="AT80" s="175"/>
      <c r="AU80" s="175"/>
      <c r="AV80" s="175"/>
      <c r="AW80" s="175"/>
      <c r="AX80" s="175"/>
      <c r="AY80" s="175"/>
      <c r="AZ80" s="175"/>
      <c r="BA80" s="175"/>
      <c r="BB80" s="175"/>
      <c r="BC80" s="175"/>
      <c r="BD80" s="175"/>
      <c r="BE80" s="175"/>
      <c r="BF80" s="175"/>
      <c r="BG80" s="175"/>
      <c r="BH80" s="175"/>
      <c r="BI80" s="175"/>
      <c r="BJ80" s="175"/>
      <c r="BK80" s="175"/>
      <c r="BL80" s="175"/>
      <c r="BM80" s="175"/>
      <c r="BN80" s="175"/>
      <c r="BO80" s="175"/>
      <c r="BP80" s="175"/>
      <c r="BQ80" s="175"/>
      <c r="BR80" s="175"/>
      <c r="BS80" s="175"/>
      <c r="BT80" s="175"/>
      <c r="BU80" s="175"/>
      <c r="BV80" s="175"/>
      <c r="BW80" s="175"/>
      <c r="BX80" s="175"/>
      <c r="BY80" s="175"/>
      <c r="BZ80" s="175"/>
      <c r="CA80" s="175"/>
      <c r="CB80" s="175"/>
      <c r="CC80" s="175"/>
      <c r="CD80" s="175"/>
      <c r="CE80" s="175"/>
      <c r="CF80" s="175"/>
      <c r="CG80" s="175"/>
      <c r="CH80" s="175"/>
      <c r="CI80" s="175"/>
      <c r="CJ80" s="175"/>
      <c r="CK80" s="175"/>
      <c r="CL80" s="175"/>
    </row>
    <row r="81" spans="1:90" s="25" customFormat="1" ht="15" customHeight="1" x14ac:dyDescent="0.2">
      <c r="A81" s="50"/>
      <c r="B81" s="130"/>
      <c r="C81" s="1830" t="s">
        <v>261</v>
      </c>
      <c r="D81" s="1830"/>
      <c r="E81" s="1830" t="s">
        <v>210</v>
      </c>
      <c r="F81" s="1830"/>
      <c r="G81" s="1830"/>
      <c r="H81" s="1830"/>
      <c r="I81" s="1830"/>
      <c r="J81" s="141"/>
      <c r="K81" s="86"/>
      <c r="L81" s="40"/>
      <c r="M81" s="1822" t="s">
        <v>92</v>
      </c>
      <c r="N81" s="1822"/>
      <c r="O81" s="1822"/>
      <c r="P81" s="1822"/>
      <c r="Q81" s="1822"/>
      <c r="R81" s="1822"/>
      <c r="S81" s="154">
        <v>0.75</v>
      </c>
      <c r="T81" s="154">
        <v>0.75</v>
      </c>
      <c r="U81" s="151">
        <v>0.75</v>
      </c>
      <c r="V81" s="144"/>
      <c r="W81" s="214"/>
      <c r="X81" s="174"/>
      <c r="Y81" s="174"/>
      <c r="Z81" s="174"/>
      <c r="AA81" s="174"/>
      <c r="AB81" s="174"/>
      <c r="AC81" s="174"/>
      <c r="AD81" s="174"/>
      <c r="AE81" s="174"/>
      <c r="AF81" s="174"/>
      <c r="AG81" s="174"/>
      <c r="AH81" s="174"/>
      <c r="AI81" s="216"/>
      <c r="AJ81" s="174"/>
      <c r="AK81" s="175"/>
      <c r="AL81" s="175"/>
      <c r="AM81" s="175"/>
      <c r="AN81" s="175"/>
      <c r="AO81" s="175"/>
      <c r="AP81" s="175"/>
      <c r="AQ81" s="175"/>
      <c r="AR81" s="175"/>
      <c r="AS81" s="175"/>
      <c r="AT81" s="175"/>
      <c r="AU81" s="175"/>
      <c r="AV81" s="175"/>
      <c r="AW81" s="175"/>
      <c r="AX81" s="175"/>
      <c r="AY81" s="175"/>
      <c r="AZ81" s="175"/>
      <c r="BA81" s="175"/>
      <c r="BB81" s="175"/>
      <c r="BC81" s="175"/>
      <c r="BD81" s="175"/>
      <c r="BE81" s="175"/>
      <c r="BF81" s="175"/>
      <c r="BG81" s="175"/>
      <c r="BH81" s="175"/>
      <c r="BI81" s="175"/>
      <c r="BJ81" s="175"/>
      <c r="BK81" s="175"/>
      <c r="BL81" s="175"/>
      <c r="BM81" s="175"/>
      <c r="BN81" s="175"/>
      <c r="BO81" s="175"/>
      <c r="BP81" s="175"/>
      <c r="BQ81" s="175"/>
      <c r="BR81" s="175"/>
      <c r="BS81" s="175"/>
      <c r="BT81" s="175"/>
      <c r="BU81" s="175"/>
      <c r="BV81" s="175"/>
      <c r="BW81" s="175"/>
      <c r="BX81" s="175"/>
      <c r="BY81" s="175"/>
      <c r="BZ81" s="175"/>
      <c r="CA81" s="175"/>
      <c r="CB81" s="175"/>
      <c r="CC81" s="175"/>
      <c r="CD81" s="175"/>
      <c r="CE81" s="175"/>
      <c r="CF81" s="175"/>
      <c r="CG81" s="175"/>
      <c r="CH81" s="175"/>
      <c r="CI81" s="175"/>
      <c r="CJ81" s="175"/>
      <c r="CK81" s="175"/>
      <c r="CL81" s="175"/>
    </row>
    <row r="82" spans="1:90" s="25" customFormat="1" ht="15" customHeight="1" x14ac:dyDescent="0.2">
      <c r="A82" s="50"/>
      <c r="B82" s="131"/>
      <c r="C82" s="27"/>
      <c r="D82" s="304" t="s">
        <v>262</v>
      </c>
      <c r="E82" s="28">
        <v>0.04</v>
      </c>
      <c r="F82" s="28">
        <v>0.04</v>
      </c>
      <c r="G82" s="28">
        <v>1</v>
      </c>
      <c r="H82" s="227">
        <v>1</v>
      </c>
      <c r="I82" s="28">
        <v>0</v>
      </c>
      <c r="J82" s="141"/>
      <c r="K82" s="86"/>
      <c r="L82" s="40"/>
      <c r="M82" s="1822" t="s">
        <v>93</v>
      </c>
      <c r="N82" s="1822"/>
      <c r="O82" s="1822"/>
      <c r="P82" s="1822"/>
      <c r="Q82" s="1822"/>
      <c r="R82" s="1822"/>
      <c r="S82" s="34">
        <v>0.75</v>
      </c>
      <c r="T82" s="34">
        <v>0.75</v>
      </c>
      <c r="U82" s="30">
        <v>0.75</v>
      </c>
      <c r="V82" s="144"/>
      <c r="W82" s="214"/>
      <c r="X82" s="174"/>
      <c r="Y82" s="174"/>
      <c r="Z82" s="174"/>
      <c r="AA82" s="174"/>
      <c r="AB82" s="174"/>
      <c r="AC82" s="174"/>
      <c r="AD82" s="174"/>
      <c r="AE82" s="174"/>
      <c r="AF82" s="174"/>
      <c r="AG82" s="174"/>
      <c r="AH82" s="174"/>
      <c r="AI82" s="216"/>
      <c r="AJ82" s="174"/>
      <c r="AK82" s="175"/>
      <c r="AL82" s="175"/>
      <c r="AM82" s="175"/>
      <c r="AN82" s="175"/>
      <c r="AO82" s="175"/>
      <c r="AP82" s="175"/>
      <c r="AQ82" s="175"/>
      <c r="AR82" s="175"/>
      <c r="AS82" s="175"/>
      <c r="AT82" s="175"/>
      <c r="AU82" s="175"/>
      <c r="AV82" s="175"/>
      <c r="AW82" s="175"/>
      <c r="AX82" s="175"/>
      <c r="AY82" s="175"/>
      <c r="AZ82" s="175"/>
      <c r="BA82" s="175"/>
      <c r="BB82" s="175"/>
      <c r="BC82" s="175"/>
      <c r="BD82" s="175"/>
      <c r="BE82" s="175"/>
      <c r="BF82" s="175"/>
      <c r="BG82" s="175"/>
      <c r="BH82" s="175"/>
      <c r="BI82" s="175"/>
      <c r="BJ82" s="175"/>
      <c r="BK82" s="175"/>
      <c r="BL82" s="175"/>
      <c r="BM82" s="175"/>
      <c r="BN82" s="175"/>
      <c r="BO82" s="175"/>
      <c r="BP82" s="175"/>
      <c r="BQ82" s="175"/>
      <c r="BR82" s="175"/>
      <c r="BS82" s="175"/>
      <c r="BT82" s="175"/>
      <c r="BU82" s="175"/>
      <c r="BV82" s="175"/>
      <c r="BW82" s="175"/>
      <c r="BX82" s="175"/>
      <c r="BY82" s="175"/>
      <c r="BZ82" s="175"/>
      <c r="CA82" s="175"/>
      <c r="CB82" s="175"/>
      <c r="CC82" s="175"/>
      <c r="CD82" s="175"/>
      <c r="CE82" s="175"/>
      <c r="CF82" s="175"/>
      <c r="CG82" s="175"/>
      <c r="CH82" s="175"/>
      <c r="CI82" s="175"/>
      <c r="CJ82" s="175"/>
      <c r="CK82" s="175"/>
      <c r="CL82" s="175"/>
    </row>
    <row r="83" spans="1:90" s="25" customFormat="1" ht="15" customHeight="1" x14ac:dyDescent="0.2">
      <c r="A83" s="50"/>
      <c r="B83" s="131"/>
      <c r="C83" s="27"/>
      <c r="D83" s="303" t="s">
        <v>263</v>
      </c>
      <c r="E83" s="152">
        <v>0.04</v>
      </c>
      <c r="F83" s="152">
        <v>0.04</v>
      </c>
      <c r="G83" s="152">
        <v>1</v>
      </c>
      <c r="H83" s="153">
        <v>1</v>
      </c>
      <c r="I83" s="152">
        <v>0</v>
      </c>
      <c r="J83" s="141"/>
      <c r="K83" s="86"/>
      <c r="L83" s="40"/>
      <c r="M83" s="1822" t="s">
        <v>94</v>
      </c>
      <c r="N83" s="1822"/>
      <c r="O83" s="1822"/>
      <c r="P83" s="1822"/>
      <c r="Q83" s="1822"/>
      <c r="R83" s="1822"/>
      <c r="S83" s="34">
        <v>0.75</v>
      </c>
      <c r="T83" s="34">
        <v>0.75</v>
      </c>
      <c r="U83" s="30">
        <v>0.75</v>
      </c>
      <c r="V83" s="144"/>
      <c r="W83" s="214"/>
      <c r="X83" s="174"/>
      <c r="Y83" s="174"/>
      <c r="Z83" s="174"/>
      <c r="AA83" s="174"/>
      <c r="AB83" s="174"/>
      <c r="AC83" s="174"/>
      <c r="AD83" s="174"/>
      <c r="AE83" s="174"/>
      <c r="AF83" s="174"/>
      <c r="AG83" s="174"/>
      <c r="AH83" s="174"/>
      <c r="AI83" s="216"/>
      <c r="AJ83" s="174"/>
      <c r="AK83" s="175"/>
      <c r="AL83" s="175"/>
      <c r="AM83" s="175"/>
      <c r="AN83" s="175"/>
      <c r="AO83" s="175"/>
      <c r="AP83" s="175"/>
      <c r="AQ83" s="175"/>
      <c r="AR83" s="175"/>
      <c r="AS83" s="175"/>
      <c r="AT83" s="175"/>
      <c r="AU83" s="175"/>
      <c r="AV83" s="175"/>
      <c r="AW83" s="175"/>
      <c r="AX83" s="175"/>
      <c r="AY83" s="175"/>
      <c r="AZ83" s="175"/>
      <c r="BA83" s="175"/>
      <c r="BB83" s="175"/>
      <c r="BC83" s="175"/>
      <c r="BD83" s="175"/>
      <c r="BE83" s="175"/>
      <c r="BF83" s="175"/>
      <c r="BG83" s="175"/>
      <c r="BH83" s="175"/>
      <c r="BI83" s="175"/>
      <c r="BJ83" s="175"/>
      <c r="BK83" s="175"/>
      <c r="BL83" s="175"/>
      <c r="BM83" s="175"/>
      <c r="BN83" s="175"/>
      <c r="BO83" s="175"/>
      <c r="BP83" s="175"/>
      <c r="BQ83" s="175"/>
      <c r="BR83" s="175"/>
      <c r="BS83" s="175"/>
      <c r="BT83" s="175"/>
      <c r="BU83" s="175"/>
      <c r="BV83" s="175"/>
      <c r="BW83" s="175"/>
      <c r="BX83" s="175"/>
      <c r="BY83" s="175"/>
      <c r="BZ83" s="175"/>
      <c r="CA83" s="175"/>
      <c r="CB83" s="175"/>
      <c r="CC83" s="175"/>
      <c r="CD83" s="175"/>
      <c r="CE83" s="175"/>
      <c r="CF83" s="175"/>
      <c r="CG83" s="175"/>
      <c r="CH83" s="175"/>
      <c r="CI83" s="175"/>
      <c r="CJ83" s="175"/>
      <c r="CK83" s="175"/>
      <c r="CL83" s="175"/>
    </row>
    <row r="84" spans="1:90" s="25" customFormat="1" ht="15" customHeight="1" x14ac:dyDescent="0.2">
      <c r="A84" s="50"/>
      <c r="B84" s="1559" t="s">
        <v>264</v>
      </c>
      <c r="C84" s="1560"/>
      <c r="D84" s="1850"/>
      <c r="E84" s="1560"/>
      <c r="F84" s="1560"/>
      <c r="G84" s="1560"/>
      <c r="H84" s="1560"/>
      <c r="I84" s="1561"/>
      <c r="J84" s="141"/>
      <c r="K84" s="1869"/>
      <c r="L84" s="1869"/>
      <c r="M84" s="1869"/>
      <c r="N84" s="1869"/>
      <c r="O84" s="1869"/>
      <c r="P84" s="1869"/>
      <c r="Q84" s="1869"/>
      <c r="R84" s="1869"/>
      <c r="S84" s="1869"/>
      <c r="T84" s="1869"/>
      <c r="U84" s="1870"/>
      <c r="V84" s="144"/>
      <c r="W84" s="179"/>
      <c r="X84" s="7"/>
      <c r="Y84" s="7"/>
      <c r="Z84" s="7"/>
      <c r="AA84" s="7"/>
      <c r="AB84" s="7"/>
      <c r="AC84" s="7"/>
      <c r="AD84" s="174"/>
      <c r="AE84" s="174"/>
      <c r="AF84" s="174"/>
      <c r="AG84" s="174"/>
      <c r="AH84" s="174"/>
      <c r="AI84" s="216"/>
      <c r="AJ84" s="174"/>
      <c r="AK84" s="175"/>
      <c r="AL84" s="175"/>
      <c r="AM84" s="175"/>
      <c r="AN84" s="175"/>
      <c r="AO84" s="175"/>
      <c r="AP84" s="175"/>
      <c r="AQ84" s="175"/>
      <c r="AR84" s="175"/>
      <c r="AS84" s="175"/>
      <c r="AT84" s="175"/>
      <c r="AU84" s="175"/>
      <c r="AV84" s="175"/>
      <c r="AW84" s="175"/>
      <c r="AX84" s="175"/>
      <c r="AY84" s="175"/>
      <c r="AZ84" s="175"/>
      <c r="BA84" s="175"/>
      <c r="BB84" s="175"/>
      <c r="BC84" s="175"/>
      <c r="BD84" s="175"/>
      <c r="BE84" s="175"/>
      <c r="BF84" s="175"/>
      <c r="BG84" s="175"/>
      <c r="BH84" s="175"/>
      <c r="BI84" s="175"/>
      <c r="BJ84" s="175"/>
      <c r="BK84" s="175"/>
      <c r="BL84" s="175"/>
      <c r="BM84" s="175"/>
      <c r="BN84" s="175"/>
      <c r="BO84" s="175"/>
      <c r="BP84" s="175"/>
      <c r="BQ84" s="175"/>
      <c r="BR84" s="175"/>
      <c r="BS84" s="175"/>
      <c r="BT84" s="175"/>
      <c r="BU84" s="175"/>
      <c r="BV84" s="175"/>
      <c r="BW84" s="175"/>
      <c r="BX84" s="175"/>
      <c r="BY84" s="175"/>
      <c r="BZ84" s="175"/>
      <c r="CA84" s="175"/>
      <c r="CB84" s="175"/>
      <c r="CC84" s="175"/>
      <c r="CD84" s="175"/>
      <c r="CE84" s="175"/>
      <c r="CF84" s="175"/>
      <c r="CG84" s="175"/>
      <c r="CH84" s="175"/>
      <c r="CI84" s="175"/>
      <c r="CJ84" s="175"/>
      <c r="CK84" s="175"/>
      <c r="CL84" s="175"/>
    </row>
    <row r="85" spans="1:90" s="25" customFormat="1" ht="15" customHeight="1" x14ac:dyDescent="0.25">
      <c r="A85" s="50"/>
      <c r="B85" s="130"/>
      <c r="C85" s="1830" t="s">
        <v>266</v>
      </c>
      <c r="D85" s="1830"/>
      <c r="E85" s="1830"/>
      <c r="F85" s="1830"/>
      <c r="G85" s="1830"/>
      <c r="H85" s="1830"/>
      <c r="I85" s="1830"/>
      <c r="J85" s="141"/>
      <c r="K85" s="45"/>
      <c r="L85" s="44"/>
      <c r="M85" s="86"/>
      <c r="N85" s="85"/>
      <c r="O85" s="85"/>
      <c r="P85" s="85"/>
      <c r="Q85" s="85"/>
      <c r="R85" s="16"/>
      <c r="S85" s="16"/>
      <c r="T85" s="15"/>
      <c r="U85" s="73"/>
      <c r="V85" s="144"/>
      <c r="W85" s="214"/>
      <c r="X85" s="174"/>
      <c r="Y85" s="174"/>
      <c r="Z85" s="174"/>
      <c r="AA85" s="174"/>
      <c r="AB85" s="174"/>
      <c r="AC85" s="174"/>
      <c r="AD85" s="174"/>
      <c r="AE85" s="174"/>
      <c r="AF85" s="174"/>
      <c r="AG85" s="174"/>
      <c r="AH85" s="174"/>
      <c r="AI85" s="216"/>
      <c r="AJ85" s="174"/>
      <c r="AK85" s="175"/>
      <c r="AL85" s="175"/>
      <c r="AM85" s="175"/>
      <c r="AN85" s="175"/>
      <c r="AO85" s="175"/>
      <c r="AP85" s="175"/>
      <c r="AQ85" s="175"/>
      <c r="AR85" s="175"/>
      <c r="AS85" s="175"/>
      <c r="AT85" s="175"/>
      <c r="AU85" s="175"/>
      <c r="AV85" s="175"/>
      <c r="AW85" s="175"/>
      <c r="AX85" s="175"/>
      <c r="AY85" s="175"/>
      <c r="AZ85" s="175"/>
      <c r="BA85" s="175"/>
      <c r="BB85" s="175"/>
      <c r="BC85" s="175"/>
      <c r="BD85" s="175"/>
      <c r="BE85" s="175"/>
      <c r="BF85" s="175"/>
      <c r="BG85" s="175"/>
      <c r="BH85" s="175"/>
      <c r="BI85" s="175"/>
      <c r="BJ85" s="175"/>
      <c r="BK85" s="175"/>
      <c r="BL85" s="175"/>
      <c r="BM85" s="175"/>
      <c r="BN85" s="175"/>
      <c r="BO85" s="175"/>
      <c r="BP85" s="175"/>
      <c r="BQ85" s="175"/>
      <c r="BR85" s="175"/>
      <c r="BS85" s="175"/>
      <c r="BT85" s="175"/>
      <c r="BU85" s="175"/>
      <c r="BV85" s="175"/>
      <c r="BW85" s="175"/>
      <c r="BX85" s="175"/>
      <c r="BY85" s="175"/>
      <c r="BZ85" s="175"/>
      <c r="CA85" s="175"/>
      <c r="CB85" s="175"/>
      <c r="CC85" s="175"/>
      <c r="CD85" s="175"/>
      <c r="CE85" s="175"/>
      <c r="CF85" s="175"/>
      <c r="CG85" s="175"/>
      <c r="CH85" s="175"/>
      <c r="CI85" s="175"/>
      <c r="CJ85" s="175"/>
      <c r="CK85" s="175"/>
      <c r="CL85" s="175"/>
    </row>
    <row r="86" spans="1:90" s="25" customFormat="1" ht="15" customHeight="1" x14ac:dyDescent="0.25">
      <c r="A86" s="50"/>
      <c r="B86" s="131"/>
      <c r="C86" s="27"/>
      <c r="D86" s="304" t="s">
        <v>267</v>
      </c>
      <c r="E86" s="28">
        <v>0.04</v>
      </c>
      <c r="F86" s="28">
        <v>0.04</v>
      </c>
      <c r="G86" s="28">
        <v>1</v>
      </c>
      <c r="H86" s="28">
        <v>1</v>
      </c>
      <c r="I86" s="28">
        <v>0</v>
      </c>
      <c r="J86" s="141"/>
      <c r="K86" s="45"/>
      <c r="L86" s="44"/>
      <c r="M86" s="86"/>
      <c r="N86" s="85"/>
      <c r="O86" s="85"/>
      <c r="P86" s="85"/>
      <c r="Q86" s="85"/>
      <c r="R86" s="16"/>
      <c r="S86" s="16"/>
      <c r="T86" s="15"/>
      <c r="U86" s="73"/>
      <c r="V86" s="144"/>
      <c r="W86" s="214"/>
      <c r="X86" s="174"/>
      <c r="Y86" s="174"/>
      <c r="Z86" s="174"/>
      <c r="AA86" s="174"/>
      <c r="AB86" s="174"/>
      <c r="AC86" s="174"/>
      <c r="AD86" s="174"/>
      <c r="AE86" s="174"/>
      <c r="AF86" s="174"/>
      <c r="AG86" s="174"/>
      <c r="AH86" s="174"/>
      <c r="AI86" s="216"/>
      <c r="AJ86" s="174"/>
      <c r="AK86" s="175"/>
      <c r="AL86" s="175"/>
      <c r="AM86" s="175"/>
      <c r="AN86" s="175"/>
      <c r="AO86" s="175"/>
      <c r="AP86" s="175"/>
      <c r="AQ86" s="175"/>
      <c r="AR86" s="175"/>
      <c r="AS86" s="175"/>
      <c r="AT86" s="175"/>
      <c r="AU86" s="175"/>
      <c r="AV86" s="175"/>
      <c r="AW86" s="175"/>
      <c r="AX86" s="175"/>
      <c r="AY86" s="175"/>
      <c r="AZ86" s="175"/>
      <c r="BA86" s="175"/>
      <c r="BB86" s="175"/>
      <c r="BC86" s="175"/>
      <c r="BD86" s="175"/>
      <c r="BE86" s="175"/>
      <c r="BF86" s="175"/>
      <c r="BG86" s="175"/>
      <c r="BH86" s="175"/>
      <c r="BI86" s="175"/>
      <c r="BJ86" s="175"/>
      <c r="BK86" s="175"/>
      <c r="BL86" s="175"/>
      <c r="BM86" s="175"/>
      <c r="BN86" s="175"/>
      <c r="BO86" s="175"/>
      <c r="BP86" s="175"/>
      <c r="BQ86" s="175"/>
      <c r="BR86" s="175"/>
      <c r="BS86" s="175"/>
      <c r="BT86" s="175"/>
      <c r="BU86" s="175"/>
      <c r="BV86" s="175"/>
      <c r="BW86" s="175"/>
      <c r="BX86" s="175"/>
      <c r="BY86" s="175"/>
      <c r="BZ86" s="175"/>
      <c r="CA86" s="175"/>
      <c r="CB86" s="175"/>
      <c r="CC86" s="175"/>
      <c r="CD86" s="175"/>
      <c r="CE86" s="175"/>
      <c r="CF86" s="175"/>
      <c r="CG86" s="175"/>
      <c r="CH86" s="175"/>
      <c r="CI86" s="175"/>
      <c r="CJ86" s="175"/>
      <c r="CK86" s="175"/>
      <c r="CL86" s="175"/>
    </row>
    <row r="87" spans="1:90" s="25" customFormat="1" ht="15" customHeight="1" x14ac:dyDescent="0.25">
      <c r="A87" s="50"/>
      <c r="B87" s="131"/>
      <c r="C87" s="27"/>
      <c r="D87" s="303" t="s">
        <v>268</v>
      </c>
      <c r="E87" s="29">
        <v>0.04</v>
      </c>
      <c r="F87" s="29">
        <v>0.04</v>
      </c>
      <c r="G87" s="29">
        <v>1</v>
      </c>
      <c r="H87" s="47">
        <v>1</v>
      </c>
      <c r="I87" s="29">
        <v>0</v>
      </c>
      <c r="J87" s="141"/>
      <c r="K87" s="45"/>
      <c r="L87" s="44"/>
      <c r="M87" s="86"/>
      <c r="N87" s="85"/>
      <c r="O87" s="85"/>
      <c r="P87" s="85"/>
      <c r="Q87" s="85"/>
      <c r="R87" s="16"/>
      <c r="S87" s="16"/>
      <c r="T87" s="15"/>
      <c r="U87" s="73"/>
      <c r="V87" s="144"/>
      <c r="W87" s="214"/>
      <c r="X87" s="174"/>
      <c r="Y87" s="174"/>
      <c r="Z87" s="174"/>
      <c r="AA87" s="174"/>
      <c r="AB87" s="174"/>
      <c r="AC87" s="174"/>
      <c r="AD87" s="174"/>
      <c r="AE87" s="174"/>
      <c r="AF87" s="174"/>
      <c r="AG87" s="174"/>
      <c r="AH87" s="174"/>
      <c r="AI87" s="216"/>
      <c r="AJ87" s="174"/>
      <c r="AK87" s="175"/>
      <c r="AL87" s="175"/>
      <c r="AM87" s="175"/>
      <c r="AN87" s="175"/>
      <c r="AO87" s="175"/>
      <c r="AP87" s="175"/>
      <c r="AQ87" s="175"/>
      <c r="AR87" s="175"/>
      <c r="AS87" s="175"/>
      <c r="AT87" s="175"/>
      <c r="AU87" s="175"/>
      <c r="AV87" s="175"/>
      <c r="AW87" s="175"/>
      <c r="AX87" s="175"/>
      <c r="AY87" s="175"/>
      <c r="AZ87" s="175"/>
      <c r="BA87" s="175"/>
      <c r="BB87" s="175"/>
      <c r="BC87" s="175"/>
      <c r="BD87" s="175"/>
      <c r="BE87" s="175"/>
      <c r="BF87" s="175"/>
      <c r="BG87" s="175"/>
      <c r="BH87" s="175"/>
      <c r="BI87" s="175"/>
      <c r="BJ87" s="175"/>
      <c r="BK87" s="175"/>
      <c r="BL87" s="175"/>
      <c r="BM87" s="175"/>
      <c r="BN87" s="175"/>
      <c r="BO87" s="175"/>
      <c r="BP87" s="175"/>
      <c r="BQ87" s="175"/>
      <c r="BR87" s="175"/>
      <c r="BS87" s="175"/>
      <c r="BT87" s="175"/>
      <c r="BU87" s="175"/>
      <c r="BV87" s="175"/>
      <c r="BW87" s="175"/>
      <c r="BX87" s="175"/>
      <c r="BY87" s="175"/>
      <c r="BZ87" s="175"/>
      <c r="CA87" s="175"/>
      <c r="CB87" s="175"/>
      <c r="CC87" s="175"/>
      <c r="CD87" s="175"/>
      <c r="CE87" s="175"/>
      <c r="CF87" s="175"/>
      <c r="CG87" s="175"/>
      <c r="CH87" s="175"/>
      <c r="CI87" s="175"/>
      <c r="CJ87" s="175"/>
      <c r="CK87" s="175"/>
      <c r="CL87" s="175"/>
    </row>
    <row r="88" spans="1:90" ht="12.75" customHeight="1" x14ac:dyDescent="0.2">
      <c r="A88" s="53"/>
      <c r="B88" s="1831"/>
      <c r="C88" s="1832"/>
      <c r="D88" s="1832"/>
      <c r="E88" s="1832"/>
      <c r="F88" s="1832"/>
      <c r="G88" s="1832"/>
      <c r="H88" s="1832"/>
      <c r="I88" s="1833"/>
      <c r="J88" s="141"/>
      <c r="K88" s="19"/>
      <c r="L88" s="36"/>
      <c r="M88" s="35"/>
      <c r="N88" s="36"/>
      <c r="O88" s="36"/>
      <c r="P88" s="36"/>
      <c r="Q88" s="36"/>
      <c r="R88" s="14"/>
      <c r="S88" s="14"/>
      <c r="T88" s="14"/>
      <c r="U88" s="129"/>
      <c r="V88" s="144"/>
      <c r="W88" s="180"/>
      <c r="X88" s="181"/>
      <c r="Y88" s="181"/>
      <c r="Z88" s="181"/>
      <c r="AA88" s="181"/>
      <c r="AB88" s="181"/>
      <c r="AC88" s="181"/>
      <c r="AD88" s="181"/>
      <c r="AE88" s="181"/>
      <c r="AF88" s="181"/>
      <c r="AG88" s="181"/>
      <c r="AH88" s="181"/>
      <c r="AI88" s="209"/>
      <c r="AJ88" s="181"/>
    </row>
    <row r="89" spans="1:90" ht="12.75" customHeight="1" x14ac:dyDescent="0.2">
      <c r="A89" s="53"/>
      <c r="B89" s="1834" t="s">
        <v>265</v>
      </c>
      <c r="C89" s="1835"/>
      <c r="D89" s="1835"/>
      <c r="E89" s="1835"/>
      <c r="F89" s="1835"/>
      <c r="G89" s="1835"/>
      <c r="H89" s="1835"/>
      <c r="I89" s="1836"/>
      <c r="J89" s="141"/>
      <c r="K89" s="1875" t="s">
        <v>265</v>
      </c>
      <c r="L89" s="1875"/>
      <c r="M89" s="1875"/>
      <c r="N89" s="1875"/>
      <c r="O89" s="1875"/>
      <c r="P89" s="1875"/>
      <c r="Q89" s="1875"/>
      <c r="R89" s="1875"/>
      <c r="S89" s="1875"/>
      <c r="T89" s="1875"/>
      <c r="U89" s="1876"/>
      <c r="V89" s="144"/>
      <c r="W89" s="180"/>
      <c r="X89" s="181"/>
      <c r="Y89" s="181"/>
      <c r="Z89" s="181"/>
      <c r="AA89" s="181"/>
      <c r="AB89" s="181"/>
      <c r="AC89" s="181"/>
      <c r="AD89" s="181"/>
      <c r="AE89" s="181"/>
      <c r="AF89" s="181"/>
      <c r="AG89" s="181"/>
      <c r="AH89" s="181"/>
      <c r="AI89" s="209"/>
      <c r="AJ89" s="181"/>
    </row>
    <row r="90" spans="1:90" ht="12.75" customHeight="1" x14ac:dyDescent="0.25">
      <c r="A90" s="53"/>
      <c r="B90" s="1837" t="s">
        <v>738</v>
      </c>
      <c r="C90" s="1838"/>
      <c r="D90" s="1838"/>
      <c r="E90" s="1838"/>
      <c r="F90" s="1838"/>
      <c r="G90" s="1838"/>
      <c r="H90" s="1838"/>
      <c r="I90" s="1839"/>
      <c r="J90" s="141"/>
      <c r="K90" s="1871" t="s">
        <v>398</v>
      </c>
      <c r="L90" s="1871"/>
      <c r="M90" s="1871"/>
      <c r="N90" s="1871"/>
      <c r="O90" s="1871"/>
      <c r="P90" s="1871"/>
      <c r="Q90" s="1871"/>
      <c r="R90" s="1871"/>
      <c r="S90" s="1871"/>
      <c r="T90" s="1871"/>
      <c r="U90" s="1872"/>
      <c r="V90" s="144"/>
      <c r="W90" s="180"/>
      <c r="X90" s="181"/>
      <c r="Y90" s="181"/>
      <c r="Z90" s="181"/>
      <c r="AA90" s="181"/>
      <c r="AB90" s="181"/>
      <c r="AC90" s="181"/>
      <c r="AD90" s="181"/>
      <c r="AE90" s="181"/>
      <c r="AF90" s="181"/>
      <c r="AG90" s="181"/>
      <c r="AH90" s="181"/>
      <c r="AI90" s="209"/>
      <c r="AJ90" s="181"/>
    </row>
    <row r="91" spans="1:90" ht="12.75" customHeight="1" x14ac:dyDescent="0.2">
      <c r="A91" s="53"/>
      <c r="B91" s="1837"/>
      <c r="C91" s="1838"/>
      <c r="D91" s="1838"/>
      <c r="E91" s="1838"/>
      <c r="F91" s="1838"/>
      <c r="G91" s="1838"/>
      <c r="H91" s="1838"/>
      <c r="I91" s="1839"/>
      <c r="J91" s="141"/>
      <c r="K91" s="1873" t="s">
        <v>457</v>
      </c>
      <c r="L91" s="1873"/>
      <c r="M91" s="1873"/>
      <c r="N91" s="1873"/>
      <c r="O91" s="1873"/>
      <c r="P91" s="1873"/>
      <c r="Q91" s="1873"/>
      <c r="R91" s="1873"/>
      <c r="S91" s="1873"/>
      <c r="T91" s="1873"/>
      <c r="U91" s="1874"/>
      <c r="V91" s="144"/>
      <c r="W91" s="180"/>
      <c r="X91" s="181"/>
      <c r="Y91" s="181"/>
      <c r="Z91" s="181"/>
      <c r="AA91" s="181"/>
      <c r="AB91" s="181"/>
      <c r="AC91" s="181"/>
      <c r="AD91" s="181"/>
      <c r="AE91" s="181"/>
      <c r="AF91" s="181"/>
      <c r="AG91" s="181"/>
      <c r="AH91" s="181"/>
      <c r="AI91" s="209"/>
      <c r="AJ91" s="181"/>
    </row>
    <row r="92" spans="1:90" ht="19.5" customHeight="1" x14ac:dyDescent="0.2">
      <c r="A92" s="53"/>
      <c r="B92" s="1837"/>
      <c r="C92" s="1838"/>
      <c r="D92" s="1838"/>
      <c r="E92" s="1838"/>
      <c r="F92" s="1838"/>
      <c r="G92" s="1838"/>
      <c r="H92" s="1838"/>
      <c r="I92" s="1839"/>
      <c r="J92" s="141"/>
      <c r="K92" s="1873"/>
      <c r="L92" s="1873"/>
      <c r="M92" s="1873"/>
      <c r="N92" s="1873"/>
      <c r="O92" s="1873"/>
      <c r="P92" s="1873"/>
      <c r="Q92" s="1873"/>
      <c r="R92" s="1873"/>
      <c r="S92" s="1873"/>
      <c r="T92" s="1873"/>
      <c r="U92" s="1874"/>
      <c r="V92" s="144"/>
      <c r="W92" s="180"/>
      <c r="X92" s="181"/>
      <c r="Y92" s="181"/>
      <c r="Z92" s="181"/>
      <c r="AA92" s="181"/>
      <c r="AB92" s="181"/>
      <c r="AC92" s="181"/>
      <c r="AD92" s="181"/>
      <c r="AE92" s="181"/>
      <c r="AF92" s="181"/>
      <c r="AG92" s="181"/>
      <c r="AH92" s="181"/>
      <c r="AI92" s="209"/>
      <c r="AJ92" s="181"/>
    </row>
    <row r="93" spans="1:90" ht="15" customHeight="1" x14ac:dyDescent="0.25">
      <c r="A93" s="53"/>
      <c r="B93" s="1840" t="s">
        <v>714</v>
      </c>
      <c r="C93" s="1841"/>
      <c r="D93" s="1841"/>
      <c r="E93" s="1841"/>
      <c r="F93" s="1841"/>
      <c r="G93" s="1841"/>
      <c r="H93" s="1841"/>
      <c r="I93" s="1842"/>
      <c r="J93" s="141"/>
      <c r="K93" s="1873"/>
      <c r="L93" s="1873"/>
      <c r="M93" s="1873"/>
      <c r="N93" s="1873"/>
      <c r="O93" s="1873"/>
      <c r="P93" s="1873"/>
      <c r="Q93" s="1873"/>
      <c r="R93" s="1873"/>
      <c r="S93" s="1873"/>
      <c r="T93" s="1873"/>
      <c r="U93" s="1874"/>
      <c r="V93" s="144"/>
      <c r="W93" s="180"/>
      <c r="X93" s="181"/>
      <c r="Y93" s="181"/>
      <c r="Z93" s="181"/>
      <c r="AA93" s="181"/>
      <c r="AB93" s="181"/>
      <c r="AC93" s="181"/>
      <c r="AD93" s="181"/>
      <c r="AE93" s="181"/>
      <c r="AF93" s="181"/>
      <c r="AG93" s="181"/>
      <c r="AH93" s="181"/>
      <c r="AI93" s="209"/>
      <c r="AJ93" s="181"/>
    </row>
    <row r="94" spans="1:90" ht="19.5" customHeight="1" x14ac:dyDescent="0.2">
      <c r="A94" s="53"/>
      <c r="B94" s="1837" t="s">
        <v>717</v>
      </c>
      <c r="C94" s="1838"/>
      <c r="D94" s="1838"/>
      <c r="E94" s="1838"/>
      <c r="F94" s="1838"/>
      <c r="G94" s="1838"/>
      <c r="H94" s="1838"/>
      <c r="I94" s="1839"/>
      <c r="J94" s="142"/>
      <c r="K94" s="19"/>
      <c r="L94" s="38"/>
      <c r="M94" s="37"/>
      <c r="N94" s="38"/>
      <c r="O94" s="38"/>
      <c r="P94" s="38"/>
      <c r="Q94" s="38"/>
      <c r="R94" s="21"/>
      <c r="S94" s="21"/>
      <c r="T94" s="21"/>
      <c r="U94" s="129"/>
      <c r="V94" s="144"/>
      <c r="W94" s="180"/>
      <c r="X94" s="181"/>
      <c r="Y94" s="181"/>
      <c r="Z94" s="181"/>
      <c r="AA94" s="181"/>
      <c r="AB94" s="181"/>
      <c r="AC94" s="181"/>
      <c r="AD94" s="181"/>
      <c r="AE94" s="181"/>
      <c r="AF94" s="181"/>
      <c r="AG94" s="181"/>
      <c r="AH94" s="181"/>
      <c r="AI94" s="209"/>
      <c r="AJ94" s="181"/>
    </row>
    <row r="95" spans="1:90" ht="22.5" customHeight="1" x14ac:dyDescent="0.2">
      <c r="A95" s="53"/>
      <c r="B95" s="1837"/>
      <c r="C95" s="1838"/>
      <c r="D95" s="1838"/>
      <c r="E95" s="1838"/>
      <c r="F95" s="1838"/>
      <c r="G95" s="1838"/>
      <c r="H95" s="1838"/>
      <c r="I95" s="1839"/>
      <c r="J95" s="142"/>
      <c r="K95" s="193" t="s">
        <v>404</v>
      </c>
      <c r="L95" s="194"/>
      <c r="M95" s="194"/>
      <c r="N95" s="194"/>
      <c r="O95" s="194"/>
      <c r="P95" s="194"/>
      <c r="Q95" s="194"/>
      <c r="R95" s="207" t="s">
        <v>713</v>
      </c>
      <c r="S95" s="208" t="s">
        <v>206</v>
      </c>
      <c r="T95" s="208" t="s">
        <v>207</v>
      </c>
      <c r="U95" s="208" t="s">
        <v>208</v>
      </c>
      <c r="V95" s="144"/>
      <c r="W95" s="180"/>
      <c r="X95" s="181"/>
      <c r="Y95" s="181"/>
      <c r="Z95" s="181"/>
      <c r="AA95" s="181"/>
      <c r="AB95" s="181"/>
      <c r="AC95" s="181"/>
      <c r="AD95" s="181"/>
      <c r="AE95" s="181"/>
      <c r="AF95" s="181"/>
      <c r="AG95" s="181"/>
      <c r="AH95" s="181"/>
      <c r="AI95" s="209"/>
      <c r="AJ95" s="181"/>
    </row>
    <row r="96" spans="1:90" ht="16.5" customHeight="1" x14ac:dyDescent="0.2">
      <c r="A96" s="53"/>
      <c r="B96" s="1837" t="s">
        <v>742</v>
      </c>
      <c r="C96" s="1838"/>
      <c r="D96" s="1838"/>
      <c r="E96" s="1838"/>
      <c r="F96" s="1838"/>
      <c r="G96" s="1838"/>
      <c r="H96" s="1838"/>
      <c r="I96" s="1839"/>
      <c r="J96" s="142"/>
      <c r="K96" s="1827" t="s">
        <v>24</v>
      </c>
      <c r="L96" s="1828"/>
      <c r="M96" s="1828"/>
      <c r="N96" s="1828"/>
      <c r="O96" s="1828"/>
      <c r="P96" s="1828"/>
      <c r="Q96" s="1828"/>
      <c r="R96" s="1828"/>
      <c r="S96" s="1828"/>
      <c r="T96" s="1828"/>
      <c r="U96" s="1829"/>
      <c r="V96" s="144"/>
      <c r="W96" s="180"/>
      <c r="X96" s="181"/>
      <c r="Y96" s="181"/>
      <c r="Z96" s="181"/>
      <c r="AA96" s="181"/>
      <c r="AB96" s="181"/>
      <c r="AC96" s="181"/>
      <c r="AD96" s="181"/>
      <c r="AE96" s="181"/>
      <c r="AF96" s="181"/>
      <c r="AG96" s="181"/>
      <c r="AH96" s="181"/>
      <c r="AI96" s="209"/>
      <c r="AJ96" s="181"/>
    </row>
    <row r="97" spans="1:36" ht="16.5" customHeight="1" x14ac:dyDescent="0.2">
      <c r="A97" s="53"/>
      <c r="B97" s="1837"/>
      <c r="C97" s="1838"/>
      <c r="D97" s="1838"/>
      <c r="E97" s="1838"/>
      <c r="F97" s="1838"/>
      <c r="G97" s="1838"/>
      <c r="H97" s="1838"/>
      <c r="I97" s="1839"/>
      <c r="J97" s="142"/>
      <c r="K97" s="124"/>
      <c r="L97" s="793"/>
      <c r="M97" s="1813" t="s">
        <v>156</v>
      </c>
      <c r="N97" s="1814"/>
      <c r="O97" s="1814"/>
      <c r="P97" s="1814"/>
      <c r="Q97" s="1815"/>
      <c r="R97" s="46">
        <v>0.5</v>
      </c>
      <c r="S97" s="30"/>
      <c r="T97" s="30"/>
      <c r="U97" s="30"/>
      <c r="V97" s="144"/>
      <c r="W97" s="180"/>
      <c r="X97" s="181"/>
      <c r="Y97" s="181"/>
      <c r="Z97" s="181"/>
      <c r="AA97" s="181"/>
      <c r="AB97" s="181"/>
      <c r="AC97" s="181"/>
      <c r="AD97" s="181"/>
      <c r="AE97" s="181"/>
      <c r="AF97" s="181"/>
      <c r="AG97" s="181"/>
      <c r="AH97" s="181"/>
      <c r="AI97" s="209"/>
      <c r="AJ97" s="181"/>
    </row>
    <row r="98" spans="1:36" ht="15" customHeight="1" x14ac:dyDescent="0.2">
      <c r="A98" s="53"/>
      <c r="B98" s="301"/>
      <c r="C98" s="302"/>
      <c r="D98" s="302"/>
      <c r="E98" s="18"/>
      <c r="F98" s="18"/>
      <c r="G98" s="18"/>
      <c r="H98" s="18"/>
      <c r="I98" s="308"/>
      <c r="J98" s="142"/>
      <c r="K98" s="794"/>
      <c r="L98" s="795"/>
      <c r="M98" s="1816" t="s">
        <v>157</v>
      </c>
      <c r="N98" s="1817"/>
      <c r="O98" s="1817"/>
      <c r="P98" s="1817"/>
      <c r="Q98" s="1818"/>
      <c r="R98" s="30"/>
      <c r="S98" s="30">
        <v>0.125</v>
      </c>
      <c r="T98" s="30">
        <v>0.25</v>
      </c>
      <c r="U98" s="30">
        <v>0.125</v>
      </c>
      <c r="V98" s="144"/>
      <c r="W98" s="180"/>
      <c r="X98" s="181"/>
      <c r="Y98" s="181"/>
      <c r="Z98" s="181"/>
      <c r="AA98" s="181"/>
      <c r="AB98" s="181"/>
      <c r="AC98" s="181"/>
      <c r="AD98" s="181"/>
      <c r="AE98" s="181"/>
      <c r="AF98" s="181"/>
      <c r="AG98" s="181"/>
      <c r="AH98" s="181"/>
      <c r="AI98" s="209"/>
      <c r="AJ98" s="181"/>
    </row>
    <row r="99" spans="1:36" ht="12.75" customHeight="1" x14ac:dyDescent="0.2">
      <c r="A99" s="53"/>
      <c r="B99" s="301"/>
      <c r="C99" s="302"/>
      <c r="D99" s="302"/>
      <c r="E99" s="18"/>
      <c r="F99" s="18"/>
      <c r="G99" s="18"/>
      <c r="H99" s="18"/>
      <c r="I99" s="308"/>
      <c r="J99" s="142"/>
      <c r="K99" s="19"/>
      <c r="L99" s="38"/>
      <c r="M99" s="37"/>
      <c r="N99" s="38"/>
      <c r="O99" s="38"/>
      <c r="P99" s="38"/>
      <c r="Q99" s="38"/>
      <c r="R99" s="21"/>
      <c r="S99" s="21"/>
      <c r="T99" s="21"/>
      <c r="U99" s="129"/>
      <c r="V99" s="144"/>
      <c r="W99" s="180"/>
      <c r="X99" s="181"/>
      <c r="Y99" s="181"/>
      <c r="Z99" s="181"/>
      <c r="AA99" s="181"/>
      <c r="AB99" s="181"/>
      <c r="AC99" s="181"/>
      <c r="AD99" s="181"/>
      <c r="AE99" s="181"/>
      <c r="AF99" s="181"/>
      <c r="AG99" s="181"/>
      <c r="AH99" s="181"/>
      <c r="AI99" s="209"/>
      <c r="AJ99" s="181"/>
    </row>
    <row r="100" spans="1:36" ht="12.75" customHeight="1" x14ac:dyDescent="0.2">
      <c r="A100" s="54"/>
      <c r="B100" s="132"/>
      <c r="C100" s="51"/>
      <c r="D100" s="51"/>
      <c r="E100" s="52"/>
      <c r="F100" s="52"/>
      <c r="G100" s="52"/>
      <c r="H100" s="52"/>
      <c r="I100" s="309"/>
      <c r="J100" s="143"/>
      <c r="K100" s="133"/>
      <c r="L100" s="134"/>
      <c r="M100" s="135"/>
      <c r="N100" s="134"/>
      <c r="O100" s="134"/>
      <c r="P100" s="134"/>
      <c r="Q100" s="134"/>
      <c r="R100" s="136"/>
      <c r="S100" s="136"/>
      <c r="T100" s="136"/>
      <c r="U100" s="137"/>
      <c r="V100" s="144"/>
      <c r="W100" s="180"/>
      <c r="X100" s="181"/>
      <c r="Y100" s="181"/>
      <c r="Z100" s="181"/>
      <c r="AA100" s="181"/>
      <c r="AB100" s="181"/>
      <c r="AC100" s="181"/>
      <c r="AD100" s="181"/>
      <c r="AE100" s="181"/>
      <c r="AF100" s="181"/>
      <c r="AG100" s="181"/>
      <c r="AH100" s="181"/>
      <c r="AI100" s="209"/>
      <c r="AJ100" s="181"/>
    </row>
    <row r="101" spans="1:36" ht="12.75" customHeight="1" x14ac:dyDescent="0.2">
      <c r="A101" s="220"/>
      <c r="B101" s="221"/>
      <c r="C101" s="221"/>
      <c r="D101" s="221"/>
      <c r="E101" s="222"/>
      <c r="F101" s="222"/>
      <c r="G101" s="222"/>
      <c r="H101" s="222"/>
      <c r="I101" s="220"/>
      <c r="J101" s="220"/>
      <c r="K101" s="223"/>
      <c r="L101" s="38"/>
      <c r="M101" s="37"/>
      <c r="N101" s="38"/>
      <c r="O101" s="38"/>
      <c r="P101" s="38"/>
      <c r="Q101" s="38"/>
      <c r="R101" s="21"/>
      <c r="S101" s="21"/>
      <c r="T101" s="21"/>
      <c r="V101" s="209"/>
      <c r="W101" s="181"/>
      <c r="X101" s="181"/>
      <c r="Y101" s="181"/>
      <c r="Z101" s="181"/>
      <c r="AA101" s="181"/>
      <c r="AB101" s="181"/>
      <c r="AC101" s="181"/>
      <c r="AD101" s="181"/>
      <c r="AE101" s="181"/>
      <c r="AF101" s="181"/>
      <c r="AG101" s="181"/>
      <c r="AH101" s="181"/>
      <c r="AI101" s="209"/>
      <c r="AJ101" s="181"/>
    </row>
    <row r="102" spans="1:36" ht="12.75" customHeight="1" x14ac:dyDescent="0.2">
      <c r="A102" s="142"/>
      <c r="B102" s="17"/>
      <c r="C102" s="17"/>
      <c r="D102" s="17"/>
      <c r="E102" s="18"/>
      <c r="F102" s="18"/>
      <c r="G102" s="18"/>
      <c r="H102" s="18"/>
      <c r="I102" s="142"/>
      <c r="J102" s="142"/>
      <c r="K102" s="19"/>
      <c r="L102" s="38"/>
      <c r="M102" s="37"/>
      <c r="N102" s="38"/>
      <c r="O102" s="38"/>
      <c r="P102" s="38"/>
      <c r="Q102" s="38"/>
      <c r="R102" s="21"/>
      <c r="S102" s="21"/>
      <c r="T102" s="21"/>
      <c r="V102" s="209"/>
      <c r="W102" s="181"/>
      <c r="X102" s="181"/>
      <c r="Y102" s="181"/>
      <c r="Z102" s="181"/>
      <c r="AA102" s="181"/>
      <c r="AB102" s="181"/>
      <c r="AC102" s="181"/>
      <c r="AD102" s="181"/>
      <c r="AE102" s="181"/>
      <c r="AF102" s="181"/>
      <c r="AG102" s="181"/>
      <c r="AH102" s="181"/>
      <c r="AI102" s="209"/>
      <c r="AJ102" s="181"/>
    </row>
    <row r="103" spans="1:36" ht="12.75" customHeight="1" x14ac:dyDescent="0.2">
      <c r="A103" s="142"/>
      <c r="B103" s="17"/>
      <c r="C103" s="17"/>
      <c r="D103" s="17"/>
      <c r="E103" s="18"/>
      <c r="F103" s="18"/>
      <c r="G103" s="18"/>
      <c r="H103" s="18"/>
      <c r="I103" s="142"/>
      <c r="J103" s="142"/>
      <c r="K103" s="19"/>
      <c r="L103" s="38"/>
      <c r="M103" s="37"/>
      <c r="N103" s="38"/>
      <c r="O103" s="38"/>
      <c r="P103" s="38"/>
      <c r="Q103" s="38"/>
      <c r="R103" s="21"/>
      <c r="S103" s="21"/>
      <c r="T103" s="21"/>
      <c r="V103" s="209"/>
      <c r="W103" s="181"/>
      <c r="X103" s="181"/>
      <c r="Y103" s="181"/>
      <c r="Z103" s="181"/>
      <c r="AA103" s="181"/>
      <c r="AB103" s="181"/>
      <c r="AC103" s="181"/>
      <c r="AD103" s="181"/>
      <c r="AE103" s="181"/>
      <c r="AF103" s="181"/>
      <c r="AG103" s="181"/>
      <c r="AH103" s="181"/>
      <c r="AI103" s="209"/>
      <c r="AJ103" s="181"/>
    </row>
    <row r="104" spans="1:36" ht="12.75" customHeight="1" x14ac:dyDescent="0.2">
      <c r="A104" s="209"/>
      <c r="B104" s="218"/>
      <c r="C104" s="218"/>
      <c r="D104" s="218"/>
      <c r="E104" s="219"/>
      <c r="F104" s="219"/>
      <c r="G104" s="219"/>
      <c r="H104" s="219"/>
      <c r="I104" s="209"/>
      <c r="J104" s="209"/>
      <c r="K104" s="19"/>
      <c r="L104" s="17"/>
      <c r="M104" s="20"/>
      <c r="N104" s="13"/>
      <c r="O104" s="13"/>
      <c r="P104" s="13"/>
      <c r="Q104" s="13"/>
      <c r="R104" s="14"/>
      <c r="S104" s="14"/>
      <c r="T104" s="14"/>
      <c r="V104" s="209"/>
      <c r="AI104" s="209"/>
    </row>
    <row r="105" spans="1:36" ht="13.5" customHeight="1" x14ac:dyDescent="0.2">
      <c r="A105" s="209"/>
      <c r="B105" s="218"/>
      <c r="C105" s="218"/>
      <c r="D105" s="218"/>
      <c r="E105" s="219"/>
      <c r="F105" s="219"/>
      <c r="G105" s="219"/>
      <c r="H105" s="219"/>
      <c r="I105" s="209"/>
      <c r="J105" s="209"/>
      <c r="K105" s="19"/>
      <c r="L105" s="17"/>
      <c r="M105" s="20"/>
      <c r="N105" s="13"/>
      <c r="O105" s="13"/>
      <c r="P105" s="13"/>
      <c r="Q105" s="13"/>
      <c r="R105" s="14"/>
      <c r="S105" s="14"/>
      <c r="T105" s="14"/>
      <c r="V105" s="209"/>
      <c r="AI105" s="209"/>
    </row>
    <row r="106" spans="1:36" x14ac:dyDescent="0.2">
      <c r="AI106" s="217"/>
    </row>
  </sheetData>
  <sheetProtection password="CF06" sheet="1" objects="1" scenarios="1" selectLockedCells="1" selectUnlockedCells="1"/>
  <mergeCells count="1133">
    <mergeCell ref="IO5:IR5"/>
    <mergeCell ref="JE5:JH5"/>
    <mergeCell ref="DQ5:DT5"/>
    <mergeCell ref="EG5:EJ5"/>
    <mergeCell ref="EW5:EZ5"/>
    <mergeCell ref="FM5:FP5"/>
    <mergeCell ref="GC5:GF5"/>
    <mergeCell ref="BE5:BH5"/>
    <mergeCell ref="BU5:BX5"/>
    <mergeCell ref="CK5:CN5"/>
    <mergeCell ref="DA5:DD5"/>
    <mergeCell ref="M3:U3"/>
    <mergeCell ref="Y3:AH3"/>
    <mergeCell ref="L15:U15"/>
    <mergeCell ref="L22:U22"/>
    <mergeCell ref="K8:U8"/>
    <mergeCell ref="E5:I5"/>
    <mergeCell ref="D3:I3"/>
    <mergeCell ref="AO5:AR5"/>
    <mergeCell ref="GS5:GV5"/>
    <mergeCell ref="HI5:HL5"/>
    <mergeCell ref="HY5:IB5"/>
    <mergeCell ref="S5:U5"/>
    <mergeCell ref="K7:U7"/>
    <mergeCell ref="K5:R5"/>
    <mergeCell ref="K6:U6"/>
    <mergeCell ref="K14:U14"/>
    <mergeCell ref="W6:AC6"/>
    <mergeCell ref="L80:U80"/>
    <mergeCell ref="K79:U79"/>
    <mergeCell ref="K96:U96"/>
    <mergeCell ref="L29:U29"/>
    <mergeCell ref="L36:U36"/>
    <mergeCell ref="L43:U43"/>
    <mergeCell ref="L65:U65"/>
    <mergeCell ref="L69:U69"/>
    <mergeCell ref="L74:U74"/>
    <mergeCell ref="K78:U78"/>
    <mergeCell ref="L50:U50"/>
    <mergeCell ref="L57:U57"/>
    <mergeCell ref="K84:U84"/>
    <mergeCell ref="M39:R39"/>
    <mergeCell ref="M40:R40"/>
    <mergeCell ref="M41:R41"/>
    <mergeCell ref="M42:R42"/>
    <mergeCell ref="M44:R44"/>
    <mergeCell ref="M45:R45"/>
    <mergeCell ref="K90:U90"/>
    <mergeCell ref="K91:U93"/>
    <mergeCell ref="K89:U89"/>
    <mergeCell ref="TA5:TD5"/>
    <mergeCell ref="TQ5:TT5"/>
    <mergeCell ref="UG5:UJ5"/>
    <mergeCell ref="UW5:UZ5"/>
    <mergeCell ref="VM5:VP5"/>
    <mergeCell ref="PY5:QB5"/>
    <mergeCell ref="QO5:QR5"/>
    <mergeCell ref="RE5:RH5"/>
    <mergeCell ref="RU5:RX5"/>
    <mergeCell ref="SK5:SN5"/>
    <mergeCell ref="MW5:MZ5"/>
    <mergeCell ref="NM5:NP5"/>
    <mergeCell ref="OC5:OF5"/>
    <mergeCell ref="OS5:OV5"/>
    <mergeCell ref="PI5:PL5"/>
    <mergeCell ref="JU5:JX5"/>
    <mergeCell ref="KK5:KN5"/>
    <mergeCell ref="LA5:LD5"/>
    <mergeCell ref="LQ5:LT5"/>
    <mergeCell ref="MG5:MJ5"/>
    <mergeCell ref="AFI5:AFL5"/>
    <mergeCell ref="AFY5:AGB5"/>
    <mergeCell ref="AGO5:AGR5"/>
    <mergeCell ref="AHE5:AHH5"/>
    <mergeCell ref="AHU5:AHX5"/>
    <mergeCell ref="ACG5:ACJ5"/>
    <mergeCell ref="ACW5:ACZ5"/>
    <mergeCell ref="ADM5:ADP5"/>
    <mergeCell ref="AEC5:AEF5"/>
    <mergeCell ref="AES5:AEV5"/>
    <mergeCell ref="ZE5:ZH5"/>
    <mergeCell ref="ZU5:ZX5"/>
    <mergeCell ref="AAK5:AAN5"/>
    <mergeCell ref="ABA5:ABD5"/>
    <mergeCell ref="ABQ5:ABT5"/>
    <mergeCell ref="WC5:WF5"/>
    <mergeCell ref="WS5:WV5"/>
    <mergeCell ref="XI5:XL5"/>
    <mergeCell ref="XY5:YB5"/>
    <mergeCell ref="YO5:YR5"/>
    <mergeCell ref="ARQ5:ART5"/>
    <mergeCell ref="ASG5:ASJ5"/>
    <mergeCell ref="ASW5:ASZ5"/>
    <mergeCell ref="ATM5:ATP5"/>
    <mergeCell ref="AUC5:AUF5"/>
    <mergeCell ref="AOO5:AOR5"/>
    <mergeCell ref="APE5:APH5"/>
    <mergeCell ref="APU5:APX5"/>
    <mergeCell ref="AQK5:AQN5"/>
    <mergeCell ref="ARA5:ARD5"/>
    <mergeCell ref="ALM5:ALP5"/>
    <mergeCell ref="AMC5:AMF5"/>
    <mergeCell ref="AMS5:AMV5"/>
    <mergeCell ref="ANI5:ANL5"/>
    <mergeCell ref="ANY5:AOB5"/>
    <mergeCell ref="AIK5:AIN5"/>
    <mergeCell ref="AJA5:AJD5"/>
    <mergeCell ref="AJQ5:AJT5"/>
    <mergeCell ref="AKG5:AKJ5"/>
    <mergeCell ref="AKW5:AKZ5"/>
    <mergeCell ref="BDY5:BEB5"/>
    <mergeCell ref="BEO5:BER5"/>
    <mergeCell ref="BFE5:BFH5"/>
    <mergeCell ref="BFU5:BFX5"/>
    <mergeCell ref="BGK5:BGN5"/>
    <mergeCell ref="BAW5:BAZ5"/>
    <mergeCell ref="BBM5:BBP5"/>
    <mergeCell ref="BCC5:BCF5"/>
    <mergeCell ref="BCS5:BCV5"/>
    <mergeCell ref="BDI5:BDL5"/>
    <mergeCell ref="AXU5:AXX5"/>
    <mergeCell ref="AYK5:AYN5"/>
    <mergeCell ref="AZA5:AZD5"/>
    <mergeCell ref="AZQ5:AZT5"/>
    <mergeCell ref="BAG5:BAJ5"/>
    <mergeCell ref="AUS5:AUV5"/>
    <mergeCell ref="AVI5:AVL5"/>
    <mergeCell ref="AVY5:AWB5"/>
    <mergeCell ref="AWO5:AWR5"/>
    <mergeCell ref="AXE5:AXH5"/>
    <mergeCell ref="BQG5:BQJ5"/>
    <mergeCell ref="BQW5:BQZ5"/>
    <mergeCell ref="BRM5:BRP5"/>
    <mergeCell ref="BSC5:BSF5"/>
    <mergeCell ref="BSS5:BSV5"/>
    <mergeCell ref="BNE5:BNH5"/>
    <mergeCell ref="BNU5:BNX5"/>
    <mergeCell ref="BOK5:BON5"/>
    <mergeCell ref="BPA5:BPD5"/>
    <mergeCell ref="BPQ5:BPT5"/>
    <mergeCell ref="BKC5:BKF5"/>
    <mergeCell ref="BKS5:BKV5"/>
    <mergeCell ref="BLI5:BLL5"/>
    <mergeCell ref="BLY5:BMB5"/>
    <mergeCell ref="BMO5:BMR5"/>
    <mergeCell ref="BHA5:BHD5"/>
    <mergeCell ref="BHQ5:BHT5"/>
    <mergeCell ref="BIG5:BIJ5"/>
    <mergeCell ref="BIW5:BIZ5"/>
    <mergeCell ref="BJM5:BJP5"/>
    <mergeCell ref="CCO5:CCR5"/>
    <mergeCell ref="CDE5:CDH5"/>
    <mergeCell ref="CDU5:CDX5"/>
    <mergeCell ref="CEK5:CEN5"/>
    <mergeCell ref="CFA5:CFD5"/>
    <mergeCell ref="BZM5:BZP5"/>
    <mergeCell ref="CAC5:CAF5"/>
    <mergeCell ref="CAS5:CAV5"/>
    <mergeCell ref="CBI5:CBL5"/>
    <mergeCell ref="CBY5:CCB5"/>
    <mergeCell ref="BWK5:BWN5"/>
    <mergeCell ref="BXA5:BXD5"/>
    <mergeCell ref="BXQ5:BXT5"/>
    <mergeCell ref="BYG5:BYJ5"/>
    <mergeCell ref="BYW5:BYZ5"/>
    <mergeCell ref="BTI5:BTL5"/>
    <mergeCell ref="BTY5:BUB5"/>
    <mergeCell ref="BUO5:BUR5"/>
    <mergeCell ref="BVE5:BVH5"/>
    <mergeCell ref="BVU5:BVX5"/>
    <mergeCell ref="COW5:COZ5"/>
    <mergeCell ref="CPM5:CPP5"/>
    <mergeCell ref="CQC5:CQF5"/>
    <mergeCell ref="CQS5:CQV5"/>
    <mergeCell ref="CRI5:CRL5"/>
    <mergeCell ref="CLU5:CLX5"/>
    <mergeCell ref="CMK5:CMN5"/>
    <mergeCell ref="CNA5:CND5"/>
    <mergeCell ref="CNQ5:CNT5"/>
    <mergeCell ref="COG5:COJ5"/>
    <mergeCell ref="CIS5:CIV5"/>
    <mergeCell ref="CJI5:CJL5"/>
    <mergeCell ref="CJY5:CKB5"/>
    <mergeCell ref="CKO5:CKR5"/>
    <mergeCell ref="CLE5:CLH5"/>
    <mergeCell ref="CFQ5:CFT5"/>
    <mergeCell ref="CGG5:CGJ5"/>
    <mergeCell ref="CGW5:CGZ5"/>
    <mergeCell ref="CHM5:CHP5"/>
    <mergeCell ref="CIC5:CIF5"/>
    <mergeCell ref="DBE5:DBH5"/>
    <mergeCell ref="DBU5:DBX5"/>
    <mergeCell ref="DCK5:DCN5"/>
    <mergeCell ref="DDA5:DDD5"/>
    <mergeCell ref="DDQ5:DDT5"/>
    <mergeCell ref="CYC5:CYF5"/>
    <mergeCell ref="CYS5:CYV5"/>
    <mergeCell ref="CZI5:CZL5"/>
    <mergeCell ref="CZY5:DAB5"/>
    <mergeCell ref="DAO5:DAR5"/>
    <mergeCell ref="CVA5:CVD5"/>
    <mergeCell ref="CVQ5:CVT5"/>
    <mergeCell ref="CWG5:CWJ5"/>
    <mergeCell ref="CWW5:CWZ5"/>
    <mergeCell ref="CXM5:CXP5"/>
    <mergeCell ref="CRY5:CSB5"/>
    <mergeCell ref="CSO5:CSR5"/>
    <mergeCell ref="CTE5:CTH5"/>
    <mergeCell ref="CTU5:CTX5"/>
    <mergeCell ref="CUK5:CUN5"/>
    <mergeCell ref="DNM5:DNP5"/>
    <mergeCell ref="DOC5:DOF5"/>
    <mergeCell ref="DOS5:DOV5"/>
    <mergeCell ref="DPI5:DPL5"/>
    <mergeCell ref="DPY5:DQB5"/>
    <mergeCell ref="DKK5:DKN5"/>
    <mergeCell ref="DLA5:DLD5"/>
    <mergeCell ref="DLQ5:DLT5"/>
    <mergeCell ref="DMG5:DMJ5"/>
    <mergeCell ref="DMW5:DMZ5"/>
    <mergeCell ref="DHI5:DHL5"/>
    <mergeCell ref="DHY5:DIB5"/>
    <mergeCell ref="DIO5:DIR5"/>
    <mergeCell ref="DJE5:DJH5"/>
    <mergeCell ref="DJU5:DJX5"/>
    <mergeCell ref="DEG5:DEJ5"/>
    <mergeCell ref="DEW5:DEZ5"/>
    <mergeCell ref="DFM5:DFP5"/>
    <mergeCell ref="DGC5:DGF5"/>
    <mergeCell ref="DGS5:DGV5"/>
    <mergeCell ref="DZU5:DZX5"/>
    <mergeCell ref="EAK5:EAN5"/>
    <mergeCell ref="EBA5:EBD5"/>
    <mergeCell ref="EBQ5:EBT5"/>
    <mergeCell ref="ECG5:ECJ5"/>
    <mergeCell ref="DWS5:DWV5"/>
    <mergeCell ref="DXI5:DXL5"/>
    <mergeCell ref="DXY5:DYB5"/>
    <mergeCell ref="DYO5:DYR5"/>
    <mergeCell ref="DZE5:DZH5"/>
    <mergeCell ref="DTQ5:DTT5"/>
    <mergeCell ref="DUG5:DUJ5"/>
    <mergeCell ref="DUW5:DUZ5"/>
    <mergeCell ref="DVM5:DVP5"/>
    <mergeCell ref="DWC5:DWF5"/>
    <mergeCell ref="DQO5:DQR5"/>
    <mergeCell ref="DRE5:DRH5"/>
    <mergeCell ref="DRU5:DRX5"/>
    <mergeCell ref="DSK5:DSN5"/>
    <mergeCell ref="DTA5:DTD5"/>
    <mergeCell ref="EMC5:EMF5"/>
    <mergeCell ref="EMS5:EMV5"/>
    <mergeCell ref="ENI5:ENL5"/>
    <mergeCell ref="ENY5:EOB5"/>
    <mergeCell ref="EOO5:EOR5"/>
    <mergeCell ref="EJA5:EJD5"/>
    <mergeCell ref="EJQ5:EJT5"/>
    <mergeCell ref="EKG5:EKJ5"/>
    <mergeCell ref="EKW5:EKZ5"/>
    <mergeCell ref="ELM5:ELP5"/>
    <mergeCell ref="EFY5:EGB5"/>
    <mergeCell ref="EGO5:EGR5"/>
    <mergeCell ref="EHE5:EHH5"/>
    <mergeCell ref="EHU5:EHX5"/>
    <mergeCell ref="EIK5:EIN5"/>
    <mergeCell ref="ECW5:ECZ5"/>
    <mergeCell ref="EDM5:EDP5"/>
    <mergeCell ref="EEC5:EEF5"/>
    <mergeCell ref="EES5:EEV5"/>
    <mergeCell ref="EFI5:EFL5"/>
    <mergeCell ref="EYK5:EYN5"/>
    <mergeCell ref="EZA5:EZD5"/>
    <mergeCell ref="EZQ5:EZT5"/>
    <mergeCell ref="FAG5:FAJ5"/>
    <mergeCell ref="FAW5:FAZ5"/>
    <mergeCell ref="EVI5:EVL5"/>
    <mergeCell ref="EVY5:EWB5"/>
    <mergeCell ref="EWO5:EWR5"/>
    <mergeCell ref="EXE5:EXH5"/>
    <mergeCell ref="EXU5:EXX5"/>
    <mergeCell ref="ESG5:ESJ5"/>
    <mergeCell ref="ESW5:ESZ5"/>
    <mergeCell ref="ETM5:ETP5"/>
    <mergeCell ref="EUC5:EUF5"/>
    <mergeCell ref="EUS5:EUV5"/>
    <mergeCell ref="EPE5:EPH5"/>
    <mergeCell ref="EPU5:EPX5"/>
    <mergeCell ref="EQK5:EQN5"/>
    <mergeCell ref="ERA5:ERD5"/>
    <mergeCell ref="ERQ5:ERT5"/>
    <mergeCell ref="FKS5:FKV5"/>
    <mergeCell ref="FLI5:FLL5"/>
    <mergeCell ref="FLY5:FMB5"/>
    <mergeCell ref="FMO5:FMR5"/>
    <mergeCell ref="FNE5:FNH5"/>
    <mergeCell ref="FHQ5:FHT5"/>
    <mergeCell ref="FIG5:FIJ5"/>
    <mergeCell ref="FIW5:FIZ5"/>
    <mergeCell ref="FJM5:FJP5"/>
    <mergeCell ref="FKC5:FKF5"/>
    <mergeCell ref="FEO5:FER5"/>
    <mergeCell ref="FFE5:FFH5"/>
    <mergeCell ref="FFU5:FFX5"/>
    <mergeCell ref="FGK5:FGN5"/>
    <mergeCell ref="FHA5:FHD5"/>
    <mergeCell ref="FBM5:FBP5"/>
    <mergeCell ref="FCC5:FCF5"/>
    <mergeCell ref="FCS5:FCV5"/>
    <mergeCell ref="FDI5:FDL5"/>
    <mergeCell ref="FDY5:FEB5"/>
    <mergeCell ref="FXA5:FXD5"/>
    <mergeCell ref="FXQ5:FXT5"/>
    <mergeCell ref="FYG5:FYJ5"/>
    <mergeCell ref="FYW5:FYZ5"/>
    <mergeCell ref="FZM5:FZP5"/>
    <mergeCell ref="FTY5:FUB5"/>
    <mergeCell ref="FUO5:FUR5"/>
    <mergeCell ref="FVE5:FVH5"/>
    <mergeCell ref="FVU5:FVX5"/>
    <mergeCell ref="FWK5:FWN5"/>
    <mergeCell ref="FQW5:FQZ5"/>
    <mergeCell ref="FRM5:FRP5"/>
    <mergeCell ref="FSC5:FSF5"/>
    <mergeCell ref="FSS5:FSV5"/>
    <mergeCell ref="FTI5:FTL5"/>
    <mergeCell ref="FNU5:FNX5"/>
    <mergeCell ref="FOK5:FON5"/>
    <mergeCell ref="FPA5:FPD5"/>
    <mergeCell ref="FPQ5:FPT5"/>
    <mergeCell ref="FQG5:FQJ5"/>
    <mergeCell ref="GJI5:GJL5"/>
    <mergeCell ref="GJY5:GKB5"/>
    <mergeCell ref="GKO5:GKR5"/>
    <mergeCell ref="GLE5:GLH5"/>
    <mergeCell ref="GLU5:GLX5"/>
    <mergeCell ref="GGG5:GGJ5"/>
    <mergeCell ref="GGW5:GGZ5"/>
    <mergeCell ref="GHM5:GHP5"/>
    <mergeCell ref="GIC5:GIF5"/>
    <mergeCell ref="GIS5:GIV5"/>
    <mergeCell ref="GDE5:GDH5"/>
    <mergeCell ref="GDU5:GDX5"/>
    <mergeCell ref="GEK5:GEN5"/>
    <mergeCell ref="GFA5:GFD5"/>
    <mergeCell ref="GFQ5:GFT5"/>
    <mergeCell ref="GAC5:GAF5"/>
    <mergeCell ref="GAS5:GAV5"/>
    <mergeCell ref="GBI5:GBL5"/>
    <mergeCell ref="GBY5:GCB5"/>
    <mergeCell ref="GCO5:GCR5"/>
    <mergeCell ref="GVQ5:GVT5"/>
    <mergeCell ref="GWG5:GWJ5"/>
    <mergeCell ref="GWW5:GWZ5"/>
    <mergeCell ref="GXM5:GXP5"/>
    <mergeCell ref="GYC5:GYF5"/>
    <mergeCell ref="GSO5:GSR5"/>
    <mergeCell ref="GTE5:GTH5"/>
    <mergeCell ref="GTU5:GTX5"/>
    <mergeCell ref="GUK5:GUN5"/>
    <mergeCell ref="GVA5:GVD5"/>
    <mergeCell ref="GPM5:GPP5"/>
    <mergeCell ref="GQC5:GQF5"/>
    <mergeCell ref="GQS5:GQV5"/>
    <mergeCell ref="GRI5:GRL5"/>
    <mergeCell ref="GRY5:GSB5"/>
    <mergeCell ref="GMK5:GMN5"/>
    <mergeCell ref="GNA5:GND5"/>
    <mergeCell ref="GNQ5:GNT5"/>
    <mergeCell ref="GOG5:GOJ5"/>
    <mergeCell ref="GOW5:GOZ5"/>
    <mergeCell ref="HHY5:HIB5"/>
    <mergeCell ref="HIO5:HIR5"/>
    <mergeCell ref="HJE5:HJH5"/>
    <mergeCell ref="HJU5:HJX5"/>
    <mergeCell ref="HKK5:HKN5"/>
    <mergeCell ref="HEW5:HEZ5"/>
    <mergeCell ref="HFM5:HFP5"/>
    <mergeCell ref="HGC5:HGF5"/>
    <mergeCell ref="HGS5:HGV5"/>
    <mergeCell ref="HHI5:HHL5"/>
    <mergeCell ref="HBU5:HBX5"/>
    <mergeCell ref="HCK5:HCN5"/>
    <mergeCell ref="HDA5:HDD5"/>
    <mergeCell ref="HDQ5:HDT5"/>
    <mergeCell ref="HEG5:HEJ5"/>
    <mergeCell ref="GYS5:GYV5"/>
    <mergeCell ref="GZI5:GZL5"/>
    <mergeCell ref="GZY5:HAB5"/>
    <mergeCell ref="HAO5:HAR5"/>
    <mergeCell ref="HBE5:HBH5"/>
    <mergeCell ref="HUG5:HUJ5"/>
    <mergeCell ref="HUW5:HUZ5"/>
    <mergeCell ref="HVM5:HVP5"/>
    <mergeCell ref="HWC5:HWF5"/>
    <mergeCell ref="HWS5:HWV5"/>
    <mergeCell ref="HRE5:HRH5"/>
    <mergeCell ref="HRU5:HRX5"/>
    <mergeCell ref="HSK5:HSN5"/>
    <mergeCell ref="HTA5:HTD5"/>
    <mergeCell ref="HTQ5:HTT5"/>
    <mergeCell ref="HOC5:HOF5"/>
    <mergeCell ref="HOS5:HOV5"/>
    <mergeCell ref="HPI5:HPL5"/>
    <mergeCell ref="HPY5:HQB5"/>
    <mergeCell ref="HQO5:HQR5"/>
    <mergeCell ref="HLA5:HLD5"/>
    <mergeCell ref="HLQ5:HLT5"/>
    <mergeCell ref="HMG5:HMJ5"/>
    <mergeCell ref="HMW5:HMZ5"/>
    <mergeCell ref="HNM5:HNP5"/>
    <mergeCell ref="IGO5:IGR5"/>
    <mergeCell ref="IHE5:IHH5"/>
    <mergeCell ref="IHU5:IHX5"/>
    <mergeCell ref="IIK5:IIN5"/>
    <mergeCell ref="IJA5:IJD5"/>
    <mergeCell ref="IDM5:IDP5"/>
    <mergeCell ref="IEC5:IEF5"/>
    <mergeCell ref="IES5:IEV5"/>
    <mergeCell ref="IFI5:IFL5"/>
    <mergeCell ref="IFY5:IGB5"/>
    <mergeCell ref="IAK5:IAN5"/>
    <mergeCell ref="IBA5:IBD5"/>
    <mergeCell ref="IBQ5:IBT5"/>
    <mergeCell ref="ICG5:ICJ5"/>
    <mergeCell ref="ICW5:ICZ5"/>
    <mergeCell ref="HXI5:HXL5"/>
    <mergeCell ref="HXY5:HYB5"/>
    <mergeCell ref="HYO5:HYR5"/>
    <mergeCell ref="HZE5:HZH5"/>
    <mergeCell ref="HZU5:HZX5"/>
    <mergeCell ref="ISW5:ISZ5"/>
    <mergeCell ref="ITM5:ITP5"/>
    <mergeCell ref="IUC5:IUF5"/>
    <mergeCell ref="IUS5:IUV5"/>
    <mergeCell ref="IVI5:IVL5"/>
    <mergeCell ref="IPU5:IPX5"/>
    <mergeCell ref="IQK5:IQN5"/>
    <mergeCell ref="IRA5:IRD5"/>
    <mergeCell ref="IRQ5:IRT5"/>
    <mergeCell ref="ISG5:ISJ5"/>
    <mergeCell ref="IMS5:IMV5"/>
    <mergeCell ref="INI5:INL5"/>
    <mergeCell ref="INY5:IOB5"/>
    <mergeCell ref="IOO5:IOR5"/>
    <mergeCell ref="IPE5:IPH5"/>
    <mergeCell ref="IJQ5:IJT5"/>
    <mergeCell ref="IKG5:IKJ5"/>
    <mergeCell ref="IKW5:IKZ5"/>
    <mergeCell ref="ILM5:ILP5"/>
    <mergeCell ref="IMC5:IMF5"/>
    <mergeCell ref="JFE5:JFH5"/>
    <mergeCell ref="JFU5:JFX5"/>
    <mergeCell ref="JGK5:JGN5"/>
    <mergeCell ref="JHA5:JHD5"/>
    <mergeCell ref="JHQ5:JHT5"/>
    <mergeCell ref="JCC5:JCF5"/>
    <mergeCell ref="JCS5:JCV5"/>
    <mergeCell ref="JDI5:JDL5"/>
    <mergeCell ref="JDY5:JEB5"/>
    <mergeCell ref="JEO5:JER5"/>
    <mergeCell ref="IZA5:IZD5"/>
    <mergeCell ref="IZQ5:IZT5"/>
    <mergeCell ref="JAG5:JAJ5"/>
    <mergeCell ref="JAW5:JAZ5"/>
    <mergeCell ref="JBM5:JBP5"/>
    <mergeCell ref="IVY5:IWB5"/>
    <mergeCell ref="IWO5:IWR5"/>
    <mergeCell ref="IXE5:IXH5"/>
    <mergeCell ref="IXU5:IXX5"/>
    <mergeCell ref="IYK5:IYN5"/>
    <mergeCell ref="JRM5:JRP5"/>
    <mergeCell ref="JSC5:JSF5"/>
    <mergeCell ref="JSS5:JSV5"/>
    <mergeCell ref="JTI5:JTL5"/>
    <mergeCell ref="JTY5:JUB5"/>
    <mergeCell ref="JOK5:JON5"/>
    <mergeCell ref="JPA5:JPD5"/>
    <mergeCell ref="JPQ5:JPT5"/>
    <mergeCell ref="JQG5:JQJ5"/>
    <mergeCell ref="JQW5:JQZ5"/>
    <mergeCell ref="JLI5:JLL5"/>
    <mergeCell ref="JLY5:JMB5"/>
    <mergeCell ref="JMO5:JMR5"/>
    <mergeCell ref="JNE5:JNH5"/>
    <mergeCell ref="JNU5:JNX5"/>
    <mergeCell ref="JIG5:JIJ5"/>
    <mergeCell ref="JIW5:JIZ5"/>
    <mergeCell ref="JJM5:JJP5"/>
    <mergeCell ref="JKC5:JKF5"/>
    <mergeCell ref="JKS5:JKV5"/>
    <mergeCell ref="KDU5:KDX5"/>
    <mergeCell ref="KEK5:KEN5"/>
    <mergeCell ref="KFA5:KFD5"/>
    <mergeCell ref="KFQ5:KFT5"/>
    <mergeCell ref="KGG5:KGJ5"/>
    <mergeCell ref="KAS5:KAV5"/>
    <mergeCell ref="KBI5:KBL5"/>
    <mergeCell ref="KBY5:KCB5"/>
    <mergeCell ref="KCO5:KCR5"/>
    <mergeCell ref="KDE5:KDH5"/>
    <mergeCell ref="JXQ5:JXT5"/>
    <mergeCell ref="JYG5:JYJ5"/>
    <mergeCell ref="JYW5:JYZ5"/>
    <mergeCell ref="JZM5:JZP5"/>
    <mergeCell ref="KAC5:KAF5"/>
    <mergeCell ref="JUO5:JUR5"/>
    <mergeCell ref="JVE5:JVH5"/>
    <mergeCell ref="JVU5:JVX5"/>
    <mergeCell ref="JWK5:JWN5"/>
    <mergeCell ref="JXA5:JXD5"/>
    <mergeCell ref="KQC5:KQF5"/>
    <mergeCell ref="KQS5:KQV5"/>
    <mergeCell ref="KRI5:KRL5"/>
    <mergeCell ref="KRY5:KSB5"/>
    <mergeCell ref="KSO5:KSR5"/>
    <mergeCell ref="KNA5:KND5"/>
    <mergeCell ref="KNQ5:KNT5"/>
    <mergeCell ref="KOG5:KOJ5"/>
    <mergeCell ref="KOW5:KOZ5"/>
    <mergeCell ref="KPM5:KPP5"/>
    <mergeCell ref="KJY5:KKB5"/>
    <mergeCell ref="KKO5:KKR5"/>
    <mergeCell ref="KLE5:KLH5"/>
    <mergeCell ref="KLU5:KLX5"/>
    <mergeCell ref="KMK5:KMN5"/>
    <mergeCell ref="KGW5:KGZ5"/>
    <mergeCell ref="KHM5:KHP5"/>
    <mergeCell ref="KIC5:KIF5"/>
    <mergeCell ref="KIS5:KIV5"/>
    <mergeCell ref="KJI5:KJL5"/>
    <mergeCell ref="LCK5:LCN5"/>
    <mergeCell ref="LDA5:LDD5"/>
    <mergeCell ref="LDQ5:LDT5"/>
    <mergeCell ref="LEG5:LEJ5"/>
    <mergeCell ref="LEW5:LEZ5"/>
    <mergeCell ref="KZI5:KZL5"/>
    <mergeCell ref="KZY5:LAB5"/>
    <mergeCell ref="LAO5:LAR5"/>
    <mergeCell ref="LBE5:LBH5"/>
    <mergeCell ref="LBU5:LBX5"/>
    <mergeCell ref="KWG5:KWJ5"/>
    <mergeCell ref="KWW5:KWZ5"/>
    <mergeCell ref="KXM5:KXP5"/>
    <mergeCell ref="KYC5:KYF5"/>
    <mergeCell ref="KYS5:KYV5"/>
    <mergeCell ref="KTE5:KTH5"/>
    <mergeCell ref="KTU5:KTX5"/>
    <mergeCell ref="KUK5:KUN5"/>
    <mergeCell ref="KVA5:KVD5"/>
    <mergeCell ref="KVQ5:KVT5"/>
    <mergeCell ref="LOS5:LOV5"/>
    <mergeCell ref="LPI5:LPL5"/>
    <mergeCell ref="LPY5:LQB5"/>
    <mergeCell ref="LQO5:LQR5"/>
    <mergeCell ref="LRE5:LRH5"/>
    <mergeCell ref="LLQ5:LLT5"/>
    <mergeCell ref="LMG5:LMJ5"/>
    <mergeCell ref="LMW5:LMZ5"/>
    <mergeCell ref="LNM5:LNP5"/>
    <mergeCell ref="LOC5:LOF5"/>
    <mergeCell ref="LIO5:LIR5"/>
    <mergeCell ref="LJE5:LJH5"/>
    <mergeCell ref="LJU5:LJX5"/>
    <mergeCell ref="LKK5:LKN5"/>
    <mergeCell ref="LLA5:LLD5"/>
    <mergeCell ref="LFM5:LFP5"/>
    <mergeCell ref="LGC5:LGF5"/>
    <mergeCell ref="LGS5:LGV5"/>
    <mergeCell ref="LHI5:LHL5"/>
    <mergeCell ref="LHY5:LIB5"/>
    <mergeCell ref="MBA5:MBD5"/>
    <mergeCell ref="MBQ5:MBT5"/>
    <mergeCell ref="MCG5:MCJ5"/>
    <mergeCell ref="MCW5:MCZ5"/>
    <mergeCell ref="MDM5:MDP5"/>
    <mergeCell ref="LXY5:LYB5"/>
    <mergeCell ref="LYO5:LYR5"/>
    <mergeCell ref="LZE5:LZH5"/>
    <mergeCell ref="LZU5:LZX5"/>
    <mergeCell ref="MAK5:MAN5"/>
    <mergeCell ref="LUW5:LUZ5"/>
    <mergeCell ref="LVM5:LVP5"/>
    <mergeCell ref="LWC5:LWF5"/>
    <mergeCell ref="LWS5:LWV5"/>
    <mergeCell ref="LXI5:LXL5"/>
    <mergeCell ref="LRU5:LRX5"/>
    <mergeCell ref="LSK5:LSN5"/>
    <mergeCell ref="LTA5:LTD5"/>
    <mergeCell ref="LTQ5:LTT5"/>
    <mergeCell ref="LUG5:LUJ5"/>
    <mergeCell ref="MNI5:MNL5"/>
    <mergeCell ref="MNY5:MOB5"/>
    <mergeCell ref="MOO5:MOR5"/>
    <mergeCell ref="MPE5:MPH5"/>
    <mergeCell ref="MPU5:MPX5"/>
    <mergeCell ref="MKG5:MKJ5"/>
    <mergeCell ref="MKW5:MKZ5"/>
    <mergeCell ref="MLM5:MLP5"/>
    <mergeCell ref="MMC5:MMF5"/>
    <mergeCell ref="MMS5:MMV5"/>
    <mergeCell ref="MHE5:MHH5"/>
    <mergeCell ref="MHU5:MHX5"/>
    <mergeCell ref="MIK5:MIN5"/>
    <mergeCell ref="MJA5:MJD5"/>
    <mergeCell ref="MJQ5:MJT5"/>
    <mergeCell ref="MEC5:MEF5"/>
    <mergeCell ref="MES5:MEV5"/>
    <mergeCell ref="MFI5:MFL5"/>
    <mergeCell ref="MFY5:MGB5"/>
    <mergeCell ref="MGO5:MGR5"/>
    <mergeCell ref="MZQ5:MZT5"/>
    <mergeCell ref="NAG5:NAJ5"/>
    <mergeCell ref="NAW5:NAZ5"/>
    <mergeCell ref="NBM5:NBP5"/>
    <mergeCell ref="NCC5:NCF5"/>
    <mergeCell ref="MWO5:MWR5"/>
    <mergeCell ref="MXE5:MXH5"/>
    <mergeCell ref="MXU5:MXX5"/>
    <mergeCell ref="MYK5:MYN5"/>
    <mergeCell ref="MZA5:MZD5"/>
    <mergeCell ref="MTM5:MTP5"/>
    <mergeCell ref="MUC5:MUF5"/>
    <mergeCell ref="MUS5:MUV5"/>
    <mergeCell ref="MVI5:MVL5"/>
    <mergeCell ref="MVY5:MWB5"/>
    <mergeCell ref="MQK5:MQN5"/>
    <mergeCell ref="MRA5:MRD5"/>
    <mergeCell ref="MRQ5:MRT5"/>
    <mergeCell ref="MSG5:MSJ5"/>
    <mergeCell ref="MSW5:MSZ5"/>
    <mergeCell ref="NLY5:NMB5"/>
    <mergeCell ref="NMO5:NMR5"/>
    <mergeCell ref="NNE5:NNH5"/>
    <mergeCell ref="NNU5:NNX5"/>
    <mergeCell ref="NOK5:NON5"/>
    <mergeCell ref="NIW5:NIZ5"/>
    <mergeCell ref="NJM5:NJP5"/>
    <mergeCell ref="NKC5:NKF5"/>
    <mergeCell ref="NKS5:NKV5"/>
    <mergeCell ref="NLI5:NLL5"/>
    <mergeCell ref="NFU5:NFX5"/>
    <mergeCell ref="NGK5:NGN5"/>
    <mergeCell ref="NHA5:NHD5"/>
    <mergeCell ref="NHQ5:NHT5"/>
    <mergeCell ref="NIG5:NIJ5"/>
    <mergeCell ref="NCS5:NCV5"/>
    <mergeCell ref="NDI5:NDL5"/>
    <mergeCell ref="NDY5:NEB5"/>
    <mergeCell ref="NEO5:NER5"/>
    <mergeCell ref="NFE5:NFH5"/>
    <mergeCell ref="NYG5:NYJ5"/>
    <mergeCell ref="NYW5:NYZ5"/>
    <mergeCell ref="NZM5:NZP5"/>
    <mergeCell ref="OAC5:OAF5"/>
    <mergeCell ref="OAS5:OAV5"/>
    <mergeCell ref="NVE5:NVH5"/>
    <mergeCell ref="NVU5:NVX5"/>
    <mergeCell ref="NWK5:NWN5"/>
    <mergeCell ref="NXA5:NXD5"/>
    <mergeCell ref="NXQ5:NXT5"/>
    <mergeCell ref="NSC5:NSF5"/>
    <mergeCell ref="NSS5:NSV5"/>
    <mergeCell ref="NTI5:NTL5"/>
    <mergeCell ref="NTY5:NUB5"/>
    <mergeCell ref="NUO5:NUR5"/>
    <mergeCell ref="NPA5:NPD5"/>
    <mergeCell ref="NPQ5:NPT5"/>
    <mergeCell ref="NQG5:NQJ5"/>
    <mergeCell ref="NQW5:NQZ5"/>
    <mergeCell ref="NRM5:NRP5"/>
    <mergeCell ref="OKO5:OKR5"/>
    <mergeCell ref="OLE5:OLH5"/>
    <mergeCell ref="OLU5:OLX5"/>
    <mergeCell ref="OMK5:OMN5"/>
    <mergeCell ref="ONA5:OND5"/>
    <mergeCell ref="OHM5:OHP5"/>
    <mergeCell ref="OIC5:OIF5"/>
    <mergeCell ref="OIS5:OIV5"/>
    <mergeCell ref="OJI5:OJL5"/>
    <mergeCell ref="OJY5:OKB5"/>
    <mergeCell ref="OEK5:OEN5"/>
    <mergeCell ref="OFA5:OFD5"/>
    <mergeCell ref="OFQ5:OFT5"/>
    <mergeCell ref="OGG5:OGJ5"/>
    <mergeCell ref="OGW5:OGZ5"/>
    <mergeCell ref="OBI5:OBL5"/>
    <mergeCell ref="OBY5:OCB5"/>
    <mergeCell ref="OCO5:OCR5"/>
    <mergeCell ref="ODE5:ODH5"/>
    <mergeCell ref="ODU5:ODX5"/>
    <mergeCell ref="OWW5:OWZ5"/>
    <mergeCell ref="OXM5:OXP5"/>
    <mergeCell ref="OYC5:OYF5"/>
    <mergeCell ref="OYS5:OYV5"/>
    <mergeCell ref="OZI5:OZL5"/>
    <mergeCell ref="OTU5:OTX5"/>
    <mergeCell ref="OUK5:OUN5"/>
    <mergeCell ref="OVA5:OVD5"/>
    <mergeCell ref="OVQ5:OVT5"/>
    <mergeCell ref="OWG5:OWJ5"/>
    <mergeCell ref="OQS5:OQV5"/>
    <mergeCell ref="ORI5:ORL5"/>
    <mergeCell ref="ORY5:OSB5"/>
    <mergeCell ref="OSO5:OSR5"/>
    <mergeCell ref="OTE5:OTH5"/>
    <mergeCell ref="ONQ5:ONT5"/>
    <mergeCell ref="OOG5:OOJ5"/>
    <mergeCell ref="OOW5:OOZ5"/>
    <mergeCell ref="OPM5:OPP5"/>
    <mergeCell ref="OQC5:OQF5"/>
    <mergeCell ref="PJE5:PJH5"/>
    <mergeCell ref="PJU5:PJX5"/>
    <mergeCell ref="PKK5:PKN5"/>
    <mergeCell ref="PLA5:PLD5"/>
    <mergeCell ref="PLQ5:PLT5"/>
    <mergeCell ref="PGC5:PGF5"/>
    <mergeCell ref="PGS5:PGV5"/>
    <mergeCell ref="PHI5:PHL5"/>
    <mergeCell ref="PHY5:PIB5"/>
    <mergeCell ref="PIO5:PIR5"/>
    <mergeCell ref="PDA5:PDD5"/>
    <mergeCell ref="PDQ5:PDT5"/>
    <mergeCell ref="PEG5:PEJ5"/>
    <mergeCell ref="PEW5:PEZ5"/>
    <mergeCell ref="PFM5:PFP5"/>
    <mergeCell ref="OZY5:PAB5"/>
    <mergeCell ref="PAO5:PAR5"/>
    <mergeCell ref="PBE5:PBH5"/>
    <mergeCell ref="PBU5:PBX5"/>
    <mergeCell ref="PCK5:PCN5"/>
    <mergeCell ref="PVM5:PVP5"/>
    <mergeCell ref="PWC5:PWF5"/>
    <mergeCell ref="PWS5:PWV5"/>
    <mergeCell ref="PXI5:PXL5"/>
    <mergeCell ref="PXY5:PYB5"/>
    <mergeCell ref="PSK5:PSN5"/>
    <mergeCell ref="PTA5:PTD5"/>
    <mergeCell ref="PTQ5:PTT5"/>
    <mergeCell ref="PUG5:PUJ5"/>
    <mergeCell ref="PUW5:PUZ5"/>
    <mergeCell ref="PPI5:PPL5"/>
    <mergeCell ref="PPY5:PQB5"/>
    <mergeCell ref="PQO5:PQR5"/>
    <mergeCell ref="PRE5:PRH5"/>
    <mergeCell ref="PRU5:PRX5"/>
    <mergeCell ref="PMG5:PMJ5"/>
    <mergeCell ref="PMW5:PMZ5"/>
    <mergeCell ref="PNM5:PNP5"/>
    <mergeCell ref="POC5:POF5"/>
    <mergeCell ref="POS5:POV5"/>
    <mergeCell ref="QHU5:QHX5"/>
    <mergeCell ref="QIK5:QIN5"/>
    <mergeCell ref="QJA5:QJD5"/>
    <mergeCell ref="QJQ5:QJT5"/>
    <mergeCell ref="QKG5:QKJ5"/>
    <mergeCell ref="QES5:QEV5"/>
    <mergeCell ref="QFI5:QFL5"/>
    <mergeCell ref="QFY5:QGB5"/>
    <mergeCell ref="QGO5:QGR5"/>
    <mergeCell ref="QHE5:QHH5"/>
    <mergeCell ref="QBQ5:QBT5"/>
    <mergeCell ref="QCG5:QCJ5"/>
    <mergeCell ref="QCW5:QCZ5"/>
    <mergeCell ref="QDM5:QDP5"/>
    <mergeCell ref="QEC5:QEF5"/>
    <mergeCell ref="PYO5:PYR5"/>
    <mergeCell ref="PZE5:PZH5"/>
    <mergeCell ref="PZU5:PZX5"/>
    <mergeCell ref="QAK5:QAN5"/>
    <mergeCell ref="QBA5:QBD5"/>
    <mergeCell ref="QUC5:QUF5"/>
    <mergeCell ref="QUS5:QUV5"/>
    <mergeCell ref="QVI5:QVL5"/>
    <mergeCell ref="QVY5:QWB5"/>
    <mergeCell ref="QWO5:QWR5"/>
    <mergeCell ref="QRA5:QRD5"/>
    <mergeCell ref="QRQ5:QRT5"/>
    <mergeCell ref="QSG5:QSJ5"/>
    <mergeCell ref="QSW5:QSZ5"/>
    <mergeCell ref="QTM5:QTP5"/>
    <mergeCell ref="QNY5:QOB5"/>
    <mergeCell ref="QOO5:QOR5"/>
    <mergeCell ref="QPE5:QPH5"/>
    <mergeCell ref="QPU5:QPX5"/>
    <mergeCell ref="QQK5:QQN5"/>
    <mergeCell ref="QKW5:QKZ5"/>
    <mergeCell ref="QLM5:QLP5"/>
    <mergeCell ref="QMC5:QMF5"/>
    <mergeCell ref="QMS5:QMV5"/>
    <mergeCell ref="QNI5:QNL5"/>
    <mergeCell ref="RGK5:RGN5"/>
    <mergeCell ref="RHA5:RHD5"/>
    <mergeCell ref="RHQ5:RHT5"/>
    <mergeCell ref="RIG5:RIJ5"/>
    <mergeCell ref="RIW5:RIZ5"/>
    <mergeCell ref="RDI5:RDL5"/>
    <mergeCell ref="RDY5:REB5"/>
    <mergeCell ref="REO5:RER5"/>
    <mergeCell ref="RFE5:RFH5"/>
    <mergeCell ref="RFU5:RFX5"/>
    <mergeCell ref="RAG5:RAJ5"/>
    <mergeCell ref="RAW5:RAZ5"/>
    <mergeCell ref="RBM5:RBP5"/>
    <mergeCell ref="RCC5:RCF5"/>
    <mergeCell ref="RCS5:RCV5"/>
    <mergeCell ref="QXE5:QXH5"/>
    <mergeCell ref="QXU5:QXX5"/>
    <mergeCell ref="QYK5:QYN5"/>
    <mergeCell ref="QZA5:QZD5"/>
    <mergeCell ref="QZQ5:QZT5"/>
    <mergeCell ref="RSS5:RSV5"/>
    <mergeCell ref="RTI5:RTL5"/>
    <mergeCell ref="RTY5:RUB5"/>
    <mergeCell ref="RUO5:RUR5"/>
    <mergeCell ref="RVE5:RVH5"/>
    <mergeCell ref="RPQ5:RPT5"/>
    <mergeCell ref="RQG5:RQJ5"/>
    <mergeCell ref="RQW5:RQZ5"/>
    <mergeCell ref="RRM5:RRP5"/>
    <mergeCell ref="RSC5:RSF5"/>
    <mergeCell ref="RMO5:RMR5"/>
    <mergeCell ref="RNE5:RNH5"/>
    <mergeCell ref="RNU5:RNX5"/>
    <mergeCell ref="ROK5:RON5"/>
    <mergeCell ref="RPA5:RPD5"/>
    <mergeCell ref="RJM5:RJP5"/>
    <mergeCell ref="RKC5:RKF5"/>
    <mergeCell ref="RKS5:RKV5"/>
    <mergeCell ref="RLI5:RLL5"/>
    <mergeCell ref="RLY5:RMB5"/>
    <mergeCell ref="SFA5:SFD5"/>
    <mergeCell ref="SFQ5:SFT5"/>
    <mergeCell ref="SGG5:SGJ5"/>
    <mergeCell ref="SGW5:SGZ5"/>
    <mergeCell ref="SHM5:SHP5"/>
    <mergeCell ref="SBY5:SCB5"/>
    <mergeCell ref="SCO5:SCR5"/>
    <mergeCell ref="SDE5:SDH5"/>
    <mergeCell ref="SDU5:SDX5"/>
    <mergeCell ref="SEK5:SEN5"/>
    <mergeCell ref="RYW5:RYZ5"/>
    <mergeCell ref="RZM5:RZP5"/>
    <mergeCell ref="SAC5:SAF5"/>
    <mergeCell ref="SAS5:SAV5"/>
    <mergeCell ref="SBI5:SBL5"/>
    <mergeCell ref="RVU5:RVX5"/>
    <mergeCell ref="RWK5:RWN5"/>
    <mergeCell ref="RXA5:RXD5"/>
    <mergeCell ref="RXQ5:RXT5"/>
    <mergeCell ref="RYG5:RYJ5"/>
    <mergeCell ref="SRI5:SRL5"/>
    <mergeCell ref="SRY5:SSB5"/>
    <mergeCell ref="SSO5:SSR5"/>
    <mergeCell ref="STE5:STH5"/>
    <mergeCell ref="STU5:STX5"/>
    <mergeCell ref="SOG5:SOJ5"/>
    <mergeCell ref="SOW5:SOZ5"/>
    <mergeCell ref="SPM5:SPP5"/>
    <mergeCell ref="SQC5:SQF5"/>
    <mergeCell ref="SQS5:SQV5"/>
    <mergeCell ref="SLE5:SLH5"/>
    <mergeCell ref="SLU5:SLX5"/>
    <mergeCell ref="SMK5:SMN5"/>
    <mergeCell ref="SNA5:SND5"/>
    <mergeCell ref="SNQ5:SNT5"/>
    <mergeCell ref="SIC5:SIF5"/>
    <mergeCell ref="SIS5:SIV5"/>
    <mergeCell ref="SJI5:SJL5"/>
    <mergeCell ref="SJY5:SKB5"/>
    <mergeCell ref="SKO5:SKR5"/>
    <mergeCell ref="TDQ5:TDT5"/>
    <mergeCell ref="TEG5:TEJ5"/>
    <mergeCell ref="TEW5:TEZ5"/>
    <mergeCell ref="TFM5:TFP5"/>
    <mergeCell ref="TGC5:TGF5"/>
    <mergeCell ref="TAO5:TAR5"/>
    <mergeCell ref="TBE5:TBH5"/>
    <mergeCell ref="TBU5:TBX5"/>
    <mergeCell ref="TCK5:TCN5"/>
    <mergeCell ref="TDA5:TDD5"/>
    <mergeCell ref="SXM5:SXP5"/>
    <mergeCell ref="SYC5:SYF5"/>
    <mergeCell ref="SYS5:SYV5"/>
    <mergeCell ref="SZI5:SZL5"/>
    <mergeCell ref="SZY5:TAB5"/>
    <mergeCell ref="SUK5:SUN5"/>
    <mergeCell ref="SVA5:SVD5"/>
    <mergeCell ref="SVQ5:SVT5"/>
    <mergeCell ref="SWG5:SWJ5"/>
    <mergeCell ref="SWW5:SWZ5"/>
    <mergeCell ref="TPY5:TQB5"/>
    <mergeCell ref="TQO5:TQR5"/>
    <mergeCell ref="TRE5:TRH5"/>
    <mergeCell ref="TRU5:TRX5"/>
    <mergeCell ref="TSK5:TSN5"/>
    <mergeCell ref="TMW5:TMZ5"/>
    <mergeCell ref="TNM5:TNP5"/>
    <mergeCell ref="TOC5:TOF5"/>
    <mergeCell ref="TOS5:TOV5"/>
    <mergeCell ref="TPI5:TPL5"/>
    <mergeCell ref="TJU5:TJX5"/>
    <mergeCell ref="TKK5:TKN5"/>
    <mergeCell ref="TLA5:TLD5"/>
    <mergeCell ref="TLQ5:TLT5"/>
    <mergeCell ref="TMG5:TMJ5"/>
    <mergeCell ref="TGS5:TGV5"/>
    <mergeCell ref="THI5:THL5"/>
    <mergeCell ref="THY5:TIB5"/>
    <mergeCell ref="TIO5:TIR5"/>
    <mergeCell ref="TJE5:TJH5"/>
    <mergeCell ref="UCG5:UCJ5"/>
    <mergeCell ref="UCW5:UCZ5"/>
    <mergeCell ref="UDM5:UDP5"/>
    <mergeCell ref="UEC5:UEF5"/>
    <mergeCell ref="UES5:UEV5"/>
    <mergeCell ref="TZE5:TZH5"/>
    <mergeCell ref="TZU5:TZX5"/>
    <mergeCell ref="UAK5:UAN5"/>
    <mergeCell ref="UBA5:UBD5"/>
    <mergeCell ref="UBQ5:UBT5"/>
    <mergeCell ref="TWC5:TWF5"/>
    <mergeCell ref="TWS5:TWV5"/>
    <mergeCell ref="TXI5:TXL5"/>
    <mergeCell ref="TXY5:TYB5"/>
    <mergeCell ref="TYO5:TYR5"/>
    <mergeCell ref="TTA5:TTD5"/>
    <mergeCell ref="TTQ5:TTT5"/>
    <mergeCell ref="TUG5:TUJ5"/>
    <mergeCell ref="TUW5:TUZ5"/>
    <mergeCell ref="TVM5:TVP5"/>
    <mergeCell ref="UOO5:UOR5"/>
    <mergeCell ref="UPE5:UPH5"/>
    <mergeCell ref="UPU5:UPX5"/>
    <mergeCell ref="UQK5:UQN5"/>
    <mergeCell ref="URA5:URD5"/>
    <mergeCell ref="ULM5:ULP5"/>
    <mergeCell ref="UMC5:UMF5"/>
    <mergeCell ref="UMS5:UMV5"/>
    <mergeCell ref="UNI5:UNL5"/>
    <mergeCell ref="UNY5:UOB5"/>
    <mergeCell ref="UIK5:UIN5"/>
    <mergeCell ref="UJA5:UJD5"/>
    <mergeCell ref="UJQ5:UJT5"/>
    <mergeCell ref="UKG5:UKJ5"/>
    <mergeCell ref="UKW5:UKZ5"/>
    <mergeCell ref="UFI5:UFL5"/>
    <mergeCell ref="UFY5:UGB5"/>
    <mergeCell ref="UGO5:UGR5"/>
    <mergeCell ref="UHE5:UHH5"/>
    <mergeCell ref="UHU5:UHX5"/>
    <mergeCell ref="VAW5:VAZ5"/>
    <mergeCell ref="VBM5:VBP5"/>
    <mergeCell ref="VCC5:VCF5"/>
    <mergeCell ref="VCS5:VCV5"/>
    <mergeCell ref="VDI5:VDL5"/>
    <mergeCell ref="UXU5:UXX5"/>
    <mergeCell ref="UYK5:UYN5"/>
    <mergeCell ref="UZA5:UZD5"/>
    <mergeCell ref="UZQ5:UZT5"/>
    <mergeCell ref="VAG5:VAJ5"/>
    <mergeCell ref="UUS5:UUV5"/>
    <mergeCell ref="UVI5:UVL5"/>
    <mergeCell ref="UVY5:UWB5"/>
    <mergeCell ref="UWO5:UWR5"/>
    <mergeCell ref="UXE5:UXH5"/>
    <mergeCell ref="URQ5:URT5"/>
    <mergeCell ref="USG5:USJ5"/>
    <mergeCell ref="USW5:USZ5"/>
    <mergeCell ref="UTM5:UTP5"/>
    <mergeCell ref="UUC5:UUF5"/>
    <mergeCell ref="VNE5:VNH5"/>
    <mergeCell ref="VNU5:VNX5"/>
    <mergeCell ref="VOK5:VON5"/>
    <mergeCell ref="VPA5:VPD5"/>
    <mergeCell ref="VPQ5:VPT5"/>
    <mergeCell ref="VKC5:VKF5"/>
    <mergeCell ref="VKS5:VKV5"/>
    <mergeCell ref="VLI5:VLL5"/>
    <mergeCell ref="VLY5:VMB5"/>
    <mergeCell ref="VMO5:VMR5"/>
    <mergeCell ref="VHA5:VHD5"/>
    <mergeCell ref="VHQ5:VHT5"/>
    <mergeCell ref="VIG5:VIJ5"/>
    <mergeCell ref="VIW5:VIZ5"/>
    <mergeCell ref="VJM5:VJP5"/>
    <mergeCell ref="VDY5:VEB5"/>
    <mergeCell ref="VEO5:VER5"/>
    <mergeCell ref="VFE5:VFH5"/>
    <mergeCell ref="VFU5:VFX5"/>
    <mergeCell ref="VGK5:VGN5"/>
    <mergeCell ref="WBI5:WBL5"/>
    <mergeCell ref="WBY5:WCB5"/>
    <mergeCell ref="VWK5:VWN5"/>
    <mergeCell ref="VXA5:VXD5"/>
    <mergeCell ref="VXQ5:VXT5"/>
    <mergeCell ref="VYG5:VYJ5"/>
    <mergeCell ref="VYW5:VYZ5"/>
    <mergeCell ref="VTI5:VTL5"/>
    <mergeCell ref="VTY5:VUB5"/>
    <mergeCell ref="VUO5:VUR5"/>
    <mergeCell ref="VVE5:VVH5"/>
    <mergeCell ref="VVU5:VVX5"/>
    <mergeCell ref="VQG5:VQJ5"/>
    <mergeCell ref="VQW5:VQZ5"/>
    <mergeCell ref="VRM5:VRP5"/>
    <mergeCell ref="VSC5:VSF5"/>
    <mergeCell ref="VSS5:VSV5"/>
    <mergeCell ref="WRY5:WSB5"/>
    <mergeCell ref="WSO5:WSR5"/>
    <mergeCell ref="WTE5:WTH5"/>
    <mergeCell ref="B6:D6"/>
    <mergeCell ref="WOW5:WOZ5"/>
    <mergeCell ref="WPM5:WPP5"/>
    <mergeCell ref="WQC5:WQF5"/>
    <mergeCell ref="WQS5:WQV5"/>
    <mergeCell ref="WRI5:WRL5"/>
    <mergeCell ref="WLU5:WLX5"/>
    <mergeCell ref="WMK5:WMN5"/>
    <mergeCell ref="WNA5:WND5"/>
    <mergeCell ref="WNQ5:WNT5"/>
    <mergeCell ref="WOG5:WOJ5"/>
    <mergeCell ref="WIS5:WIV5"/>
    <mergeCell ref="WJI5:WJL5"/>
    <mergeCell ref="WJY5:WKB5"/>
    <mergeCell ref="WKO5:WKR5"/>
    <mergeCell ref="WLE5:WLH5"/>
    <mergeCell ref="WFQ5:WFT5"/>
    <mergeCell ref="WGG5:WGJ5"/>
    <mergeCell ref="WGW5:WGZ5"/>
    <mergeCell ref="WHM5:WHP5"/>
    <mergeCell ref="WIC5:WIF5"/>
    <mergeCell ref="WCO5:WCR5"/>
    <mergeCell ref="WDE5:WDH5"/>
    <mergeCell ref="WDU5:WDX5"/>
    <mergeCell ref="WEK5:WEN5"/>
    <mergeCell ref="WFA5:WFD5"/>
    <mergeCell ref="VZM5:VZP5"/>
    <mergeCell ref="WAC5:WAF5"/>
    <mergeCell ref="WAS5:WAV5"/>
    <mergeCell ref="D2:I2"/>
    <mergeCell ref="D1:I1"/>
    <mergeCell ref="D4:I4"/>
    <mergeCell ref="B22:I22"/>
    <mergeCell ref="B35:I35"/>
    <mergeCell ref="B57:I57"/>
    <mergeCell ref="B76:I76"/>
    <mergeCell ref="B80:I80"/>
    <mergeCell ref="B84:I84"/>
    <mergeCell ref="C12:I12"/>
    <mergeCell ref="C17:I17"/>
    <mergeCell ref="C23:I23"/>
    <mergeCell ref="C27:I27"/>
    <mergeCell ref="C31:I31"/>
    <mergeCell ref="C36:I36"/>
    <mergeCell ref="C39:I39"/>
    <mergeCell ref="C43:I43"/>
    <mergeCell ref="C46:I46"/>
    <mergeCell ref="C50:I50"/>
    <mergeCell ref="C53:I53"/>
    <mergeCell ref="C58:I58"/>
    <mergeCell ref="C61:I61"/>
    <mergeCell ref="C64:I64"/>
    <mergeCell ref="C67:I67"/>
    <mergeCell ref="C7:I7"/>
    <mergeCell ref="C73:I73"/>
    <mergeCell ref="C70:I70"/>
    <mergeCell ref="C81:I81"/>
    <mergeCell ref="B79:I79"/>
    <mergeCell ref="B5:D5"/>
    <mergeCell ref="C85:I85"/>
    <mergeCell ref="B88:I88"/>
    <mergeCell ref="B89:I89"/>
    <mergeCell ref="B90:I92"/>
    <mergeCell ref="B93:I93"/>
    <mergeCell ref="B94:I95"/>
    <mergeCell ref="B96:I97"/>
    <mergeCell ref="M9:R9"/>
    <mergeCell ref="M10:R10"/>
    <mergeCell ref="M11:R11"/>
    <mergeCell ref="M12:R12"/>
    <mergeCell ref="M13:R13"/>
    <mergeCell ref="M16:R16"/>
    <mergeCell ref="M17:R17"/>
    <mergeCell ref="M18:R18"/>
    <mergeCell ref="M19:R19"/>
    <mergeCell ref="M20:R20"/>
    <mergeCell ref="M21:R21"/>
    <mergeCell ref="M23:R23"/>
    <mergeCell ref="M24:R24"/>
    <mergeCell ref="M25:R25"/>
    <mergeCell ref="M26:R26"/>
    <mergeCell ref="M27:R27"/>
    <mergeCell ref="M28:R28"/>
    <mergeCell ref="M30:R30"/>
    <mergeCell ref="M31:R31"/>
    <mergeCell ref="M32:R32"/>
    <mergeCell ref="M33:R33"/>
    <mergeCell ref="M34:R34"/>
    <mergeCell ref="M35:R35"/>
    <mergeCell ref="M37:R37"/>
    <mergeCell ref="M38:R38"/>
    <mergeCell ref="M97:Q97"/>
    <mergeCell ref="M98:Q98"/>
    <mergeCell ref="M68:R68"/>
    <mergeCell ref="M70:R70"/>
    <mergeCell ref="M71:R71"/>
    <mergeCell ref="M81:R81"/>
    <mergeCell ref="M82:R82"/>
    <mergeCell ref="M83:R83"/>
    <mergeCell ref="M46:R46"/>
    <mergeCell ref="M47:R47"/>
    <mergeCell ref="M48:R48"/>
    <mergeCell ref="M49:R49"/>
    <mergeCell ref="M51:R51"/>
    <mergeCell ref="M52:R52"/>
    <mergeCell ref="M53:R53"/>
    <mergeCell ref="M54:R54"/>
    <mergeCell ref="M55:R55"/>
    <mergeCell ref="M56:R56"/>
    <mergeCell ref="M58:R58"/>
    <mergeCell ref="M59:R59"/>
    <mergeCell ref="M60:R60"/>
    <mergeCell ref="M61:R61"/>
    <mergeCell ref="M62:R62"/>
    <mergeCell ref="M63:R63"/>
    <mergeCell ref="M67:R67"/>
    <mergeCell ref="M66:R66"/>
    <mergeCell ref="M72:R72"/>
    <mergeCell ref="M73:R73"/>
    <mergeCell ref="M75:R75"/>
    <mergeCell ref="M76:R76"/>
    <mergeCell ref="M77:R77"/>
    <mergeCell ref="K64:U64"/>
  </mergeCells>
  <printOptions horizontalCentered="1" verticalCentered="1" headings="1"/>
  <pageMargins left="0" right="0" top="0.19685039370078741" bottom="0.39370078740157483" header="0" footer="0.11811023622047245"/>
  <pageSetup paperSize="5" scale="62" orientation="portrait" r:id="rId1"/>
  <rowBreaks count="1" manualBreakCount="1">
    <brk id="100" max="16383" man="1"/>
  </rowBreaks>
  <colBreaks count="2" manualBreakCount="2">
    <brk id="9" max="99" man="1"/>
    <brk id="22" max="99"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X835"/>
  <sheetViews>
    <sheetView view="pageBreakPreview" zoomScale="70" zoomScaleNormal="80" zoomScaleSheetLayoutView="70" workbookViewId="0">
      <pane xSplit="5" ySplit="9" topLeftCell="F10" activePane="bottomRight" state="frozen"/>
      <selection activeCell="H43" sqref="H43"/>
      <selection pane="topRight" activeCell="H43" sqref="H43"/>
      <selection pane="bottomLeft" activeCell="H43" sqref="H43"/>
      <selection pane="bottomRight" activeCell="E832" sqref="E832"/>
    </sheetView>
  </sheetViews>
  <sheetFormatPr baseColWidth="10" defaultRowHeight="15" outlineLevelCol="1" x14ac:dyDescent="0.2"/>
  <cols>
    <col min="5" max="5" width="46.33203125" style="97" customWidth="1"/>
    <col min="6" max="6" width="84.1640625" style="109" customWidth="1"/>
    <col min="7" max="7" width="63.5" style="111" customWidth="1" outlineLevel="1"/>
    <col min="8" max="9" width="19.6640625" style="91" customWidth="1"/>
  </cols>
  <sheetData>
    <row r="1" spans="1:50" x14ac:dyDescent="0.2">
      <c r="A1" s="124"/>
      <c r="B1" s="125"/>
      <c r="C1" s="125"/>
      <c r="D1" s="125"/>
      <c r="E1" s="117"/>
      <c r="F1" s="116"/>
      <c r="G1" s="117"/>
      <c r="H1" s="118"/>
      <c r="I1" s="119"/>
    </row>
    <row r="2" spans="1:50" ht="15" customHeight="1" x14ac:dyDescent="0.2">
      <c r="A2" s="126"/>
      <c r="B2" s="127"/>
      <c r="C2" s="127"/>
      <c r="D2" s="1843" t="s">
        <v>816</v>
      </c>
      <c r="E2" s="1843"/>
      <c r="F2" s="1843"/>
      <c r="G2" s="1843"/>
      <c r="H2" s="1843"/>
      <c r="I2" s="1844"/>
    </row>
    <row r="3" spans="1:50" x14ac:dyDescent="0.2">
      <c r="A3" s="126"/>
      <c r="B3" s="127"/>
      <c r="C3" s="127"/>
      <c r="D3" s="127"/>
      <c r="E3" s="84"/>
      <c r="F3" s="6"/>
      <c r="G3" s="84"/>
      <c r="H3" s="192"/>
      <c r="I3" s="120"/>
    </row>
    <row r="4" spans="1:50" x14ac:dyDescent="0.2">
      <c r="A4" s="126"/>
      <c r="B4" s="127"/>
      <c r="C4" s="127"/>
      <c r="D4" s="127"/>
      <c r="E4" s="122"/>
      <c r="F4" s="121"/>
      <c r="G4" s="122"/>
      <c r="H4" s="191"/>
      <c r="I4" s="123"/>
    </row>
    <row r="5" spans="1:50" ht="22.5" customHeight="1" x14ac:dyDescent="0.2">
      <c r="A5" s="1905" t="s">
        <v>746</v>
      </c>
      <c r="B5" s="1906"/>
      <c r="C5" s="1906"/>
      <c r="D5" s="1906"/>
      <c r="E5" s="1907"/>
      <c r="F5" s="1899" t="s">
        <v>422</v>
      </c>
      <c r="G5" s="1900"/>
      <c r="H5" s="1900"/>
      <c r="I5" s="1901"/>
    </row>
    <row r="6" spans="1:50" ht="22.5" customHeight="1" x14ac:dyDescent="0.2">
      <c r="A6" s="1908"/>
      <c r="B6" s="1909"/>
      <c r="C6" s="1909"/>
      <c r="D6" s="1909"/>
      <c r="E6" s="1910"/>
      <c r="F6" s="1902"/>
      <c r="G6" s="1903"/>
      <c r="H6" s="1903"/>
      <c r="I6" s="1904"/>
    </row>
    <row r="7" spans="1:50" ht="27.75" customHeight="1" x14ac:dyDescent="0.2">
      <c r="A7" s="1911"/>
      <c r="B7" s="1912"/>
      <c r="C7" s="1912"/>
      <c r="D7" s="1912"/>
      <c r="E7" s="1913"/>
      <c r="F7" s="98" t="s">
        <v>269</v>
      </c>
      <c r="G7" s="98" t="s">
        <v>423</v>
      </c>
      <c r="H7" s="112" t="s">
        <v>688</v>
      </c>
      <c r="I7" s="67" t="s">
        <v>687</v>
      </c>
      <c r="J7" s="181"/>
      <c r="K7" s="181"/>
      <c r="L7" s="181"/>
      <c r="M7" s="181"/>
      <c r="N7" s="181"/>
      <c r="O7" s="181"/>
      <c r="P7" s="181"/>
      <c r="Q7" s="181"/>
      <c r="R7" s="181"/>
      <c r="S7" s="181"/>
      <c r="T7" s="181"/>
      <c r="U7" s="181"/>
      <c r="V7" s="181"/>
      <c r="W7" s="181"/>
      <c r="X7" s="181"/>
      <c r="Y7" s="181"/>
      <c r="Z7" s="181"/>
      <c r="AA7" s="181"/>
      <c r="AB7" s="181"/>
      <c r="AC7" s="181"/>
      <c r="AD7" s="181"/>
      <c r="AE7" s="181"/>
      <c r="AF7" s="181"/>
      <c r="AG7" s="181"/>
      <c r="AH7" s="181"/>
      <c r="AI7" s="181"/>
      <c r="AJ7" s="181"/>
      <c r="AK7" s="181"/>
      <c r="AL7" s="181"/>
      <c r="AM7" s="173"/>
      <c r="AN7" s="173"/>
      <c r="AO7" s="173"/>
      <c r="AP7" s="173"/>
      <c r="AQ7" s="173"/>
      <c r="AR7" s="173"/>
      <c r="AS7" s="173"/>
      <c r="AT7" s="173"/>
      <c r="AU7" s="173"/>
      <c r="AV7" s="173"/>
      <c r="AW7" s="173"/>
      <c r="AX7" s="173"/>
    </row>
    <row r="8" spans="1:50" s="68" customFormat="1" ht="22.5" customHeight="1" x14ac:dyDescent="0.2">
      <c r="A8" s="1513" t="s">
        <v>5</v>
      </c>
      <c r="B8" s="1514"/>
      <c r="C8" s="1514"/>
      <c r="D8" s="1514"/>
      <c r="E8" s="1514"/>
      <c r="F8" s="1514"/>
      <c r="G8" s="1514"/>
      <c r="H8" s="1514"/>
      <c r="I8" s="1515"/>
      <c r="J8" s="145"/>
      <c r="K8" s="145"/>
      <c r="L8" s="145"/>
      <c r="M8" s="145"/>
      <c r="N8" s="145"/>
      <c r="O8" s="145"/>
      <c r="P8" s="145"/>
      <c r="Q8" s="145"/>
      <c r="R8" s="145"/>
      <c r="S8" s="145"/>
      <c r="T8" s="145"/>
      <c r="U8" s="145"/>
      <c r="V8" s="145"/>
      <c r="W8" s="145"/>
      <c r="X8" s="145"/>
      <c r="Y8" s="145"/>
      <c r="Z8" s="145"/>
      <c r="AA8" s="145"/>
      <c r="AB8" s="145"/>
      <c r="AC8" s="145"/>
      <c r="AD8" s="145"/>
      <c r="AE8" s="145"/>
      <c r="AF8" s="181"/>
      <c r="AG8" s="181"/>
      <c r="AH8" s="181"/>
      <c r="AI8" s="181"/>
      <c r="AJ8" s="181"/>
      <c r="AK8" s="181"/>
      <c r="AL8" s="181"/>
      <c r="AM8" s="173"/>
      <c r="AN8" s="173"/>
      <c r="AO8" s="173"/>
      <c r="AP8" s="173"/>
      <c r="AQ8" s="173"/>
      <c r="AR8" s="173"/>
      <c r="AS8" s="173"/>
      <c r="AT8" s="173"/>
      <c r="AU8" s="173"/>
      <c r="AV8" s="173"/>
      <c r="AW8" s="173"/>
      <c r="AX8" s="173"/>
    </row>
    <row r="9" spans="1:50" x14ac:dyDescent="0.2">
      <c r="A9" s="567"/>
      <c r="B9" s="1516" t="s">
        <v>6</v>
      </c>
      <c r="C9" s="1517"/>
      <c r="D9" s="1517"/>
      <c r="E9" s="1517"/>
      <c r="F9" s="1517"/>
      <c r="G9" s="1517"/>
      <c r="H9" s="1517"/>
      <c r="I9" s="1518"/>
      <c r="J9" s="197"/>
      <c r="K9" s="197"/>
      <c r="L9" s="197"/>
      <c r="M9" s="197"/>
      <c r="N9" s="197"/>
      <c r="O9" s="197"/>
      <c r="P9" s="197"/>
      <c r="Q9" s="197"/>
      <c r="R9" s="197"/>
      <c r="S9" s="197"/>
      <c r="T9" s="197"/>
      <c r="U9" s="197"/>
      <c r="V9" s="197"/>
      <c r="W9" s="197"/>
      <c r="X9" s="197"/>
      <c r="Y9" s="197"/>
      <c r="Z9" s="197"/>
      <c r="AA9" s="197"/>
      <c r="AB9" s="197"/>
      <c r="AC9" s="197"/>
      <c r="AD9" s="197"/>
      <c r="AE9" s="197"/>
      <c r="AF9" s="181"/>
      <c r="AG9" s="181"/>
      <c r="AH9" s="181"/>
      <c r="AI9" s="181"/>
      <c r="AJ9" s="181"/>
      <c r="AK9" s="181"/>
      <c r="AL9" s="181"/>
      <c r="AM9" s="173"/>
      <c r="AN9" s="173"/>
      <c r="AO9" s="173"/>
      <c r="AP9" s="173"/>
      <c r="AQ9" s="173"/>
      <c r="AR9" s="173"/>
      <c r="AS9" s="173"/>
      <c r="AT9" s="173"/>
      <c r="AU9" s="173"/>
      <c r="AV9" s="173"/>
      <c r="AW9" s="173"/>
      <c r="AX9" s="173"/>
    </row>
    <row r="10" spans="1:50" ht="30" customHeight="1" x14ac:dyDescent="0.2">
      <c r="A10" s="195"/>
      <c r="B10" s="149"/>
      <c r="C10" s="149"/>
      <c r="D10" s="196"/>
      <c r="E10" s="90" t="s">
        <v>7</v>
      </c>
      <c r="F10" s="99" t="s">
        <v>270</v>
      </c>
      <c r="G10" s="99" t="s">
        <v>684</v>
      </c>
      <c r="H10" s="113"/>
      <c r="I10" s="199" t="s">
        <v>690</v>
      </c>
      <c r="J10" s="181"/>
      <c r="K10" s="181"/>
      <c r="L10" s="181"/>
      <c r="M10" s="181"/>
      <c r="N10" s="181"/>
      <c r="O10" s="181"/>
      <c r="P10" s="181"/>
      <c r="Q10" s="181"/>
      <c r="R10" s="181"/>
      <c r="S10" s="181"/>
      <c r="T10" s="181"/>
      <c r="U10" s="181"/>
      <c r="V10" s="181"/>
      <c r="W10" s="181"/>
      <c r="X10" s="181"/>
      <c r="Y10" s="181"/>
      <c r="Z10" s="181"/>
      <c r="AA10" s="181"/>
      <c r="AB10" s="181"/>
      <c r="AC10" s="181"/>
      <c r="AD10" s="181"/>
      <c r="AE10" s="181"/>
      <c r="AF10" s="181"/>
      <c r="AG10" s="181"/>
      <c r="AH10" s="181"/>
      <c r="AI10" s="181"/>
      <c r="AJ10" s="181"/>
      <c r="AK10" s="181"/>
      <c r="AL10" s="181"/>
      <c r="AM10" s="173"/>
      <c r="AN10" s="173"/>
      <c r="AO10" s="173"/>
      <c r="AP10" s="173"/>
      <c r="AQ10" s="173"/>
      <c r="AR10" s="173"/>
      <c r="AS10" s="173"/>
      <c r="AT10" s="173"/>
      <c r="AU10" s="173"/>
      <c r="AV10" s="173"/>
      <c r="AW10" s="173"/>
      <c r="AX10" s="173"/>
    </row>
    <row r="11" spans="1:50" x14ac:dyDescent="0.2">
      <c r="A11" s="195"/>
      <c r="B11" s="149"/>
      <c r="C11" s="1559" t="s">
        <v>8</v>
      </c>
      <c r="D11" s="1560"/>
      <c r="E11" s="1560"/>
      <c r="F11" s="1560"/>
      <c r="G11" s="1560"/>
      <c r="H11" s="1560"/>
      <c r="I11" s="1561"/>
      <c r="J11" s="7"/>
      <c r="K11" s="7"/>
      <c r="L11" s="7"/>
      <c r="M11" s="7"/>
      <c r="N11" s="7"/>
      <c r="O11" s="7"/>
      <c r="P11" s="7"/>
      <c r="Q11" s="7"/>
      <c r="R11" s="7"/>
      <c r="S11" s="7"/>
      <c r="T11" s="7"/>
      <c r="U11" s="7"/>
      <c r="V11" s="7"/>
      <c r="W11" s="7"/>
      <c r="X11" s="7"/>
      <c r="Y11" s="7"/>
      <c r="Z11" s="7"/>
      <c r="AA11" s="7"/>
      <c r="AB11" s="7"/>
      <c r="AC11" s="7"/>
      <c r="AD11" s="7"/>
      <c r="AE11" s="7"/>
      <c r="AF11" s="181"/>
      <c r="AG11" s="173"/>
      <c r="AH11" s="173"/>
      <c r="AI11" s="173"/>
      <c r="AJ11" s="173"/>
      <c r="AK11" s="173"/>
      <c r="AL11" s="173"/>
      <c r="AM11" s="173"/>
      <c r="AN11" s="173"/>
      <c r="AO11" s="173"/>
      <c r="AP11" s="173"/>
      <c r="AQ11" s="173"/>
      <c r="AR11" s="173"/>
      <c r="AS11" s="173"/>
      <c r="AT11" s="173"/>
      <c r="AU11" s="173"/>
      <c r="AV11" s="173"/>
      <c r="AW11" s="173"/>
      <c r="AX11" s="173"/>
    </row>
    <row r="12" spans="1:50" ht="30" customHeight="1" x14ac:dyDescent="0.2">
      <c r="A12" s="195"/>
      <c r="B12" s="196"/>
      <c r="C12" s="196"/>
      <c r="D12" s="149"/>
      <c r="E12" s="88" t="s">
        <v>271</v>
      </c>
      <c r="F12" s="99" t="s">
        <v>272</v>
      </c>
      <c r="G12" s="99" t="s">
        <v>273</v>
      </c>
      <c r="H12" s="113"/>
      <c r="I12" s="199" t="s">
        <v>690</v>
      </c>
      <c r="J12" s="181"/>
      <c r="K12" s="181"/>
      <c r="L12" s="181"/>
      <c r="M12" s="181"/>
      <c r="N12" s="181"/>
      <c r="O12" s="181"/>
      <c r="P12" s="181"/>
      <c r="Q12" s="181"/>
      <c r="R12" s="181"/>
      <c r="S12" s="181"/>
      <c r="T12" s="181"/>
      <c r="U12" s="181"/>
      <c r="V12" s="181"/>
      <c r="W12" s="181"/>
      <c r="X12" s="181"/>
      <c r="Y12" s="181"/>
      <c r="Z12" s="181"/>
      <c r="AA12" s="181"/>
      <c r="AB12" s="181"/>
      <c r="AC12" s="181"/>
      <c r="AD12" s="181"/>
      <c r="AE12" s="181"/>
      <c r="AF12" s="181"/>
      <c r="AG12" s="173"/>
      <c r="AH12" s="173"/>
      <c r="AI12" s="173"/>
      <c r="AJ12" s="173"/>
      <c r="AK12" s="173"/>
      <c r="AL12" s="173"/>
      <c r="AM12" s="173"/>
      <c r="AN12" s="173"/>
      <c r="AO12" s="173"/>
      <c r="AP12" s="173"/>
      <c r="AQ12" s="173"/>
      <c r="AR12" s="173"/>
      <c r="AS12" s="173"/>
      <c r="AT12" s="173"/>
      <c r="AU12" s="173"/>
      <c r="AV12" s="173"/>
      <c r="AW12" s="173"/>
      <c r="AX12" s="173"/>
    </row>
    <row r="13" spans="1:50" ht="30" customHeight="1" x14ac:dyDescent="0.2">
      <c r="A13" s="195"/>
      <c r="B13" s="196"/>
      <c r="C13" s="196"/>
      <c r="D13" s="196"/>
      <c r="E13" s="88" t="s">
        <v>274</v>
      </c>
      <c r="F13" s="99" t="str">
        <f>F10</f>
        <v>Solde seulement</v>
      </c>
      <c r="G13" s="99" t="s">
        <v>684</v>
      </c>
      <c r="H13" s="113"/>
      <c r="I13" s="199" t="s">
        <v>690</v>
      </c>
      <c r="J13" s="181"/>
      <c r="K13" s="181"/>
      <c r="L13" s="181"/>
      <c r="M13" s="181"/>
      <c r="N13" s="181"/>
      <c r="O13" s="181"/>
      <c r="P13" s="181"/>
      <c r="Q13" s="181"/>
      <c r="R13" s="181"/>
      <c r="S13" s="181"/>
      <c r="T13" s="181"/>
      <c r="U13" s="181"/>
      <c r="V13" s="181"/>
      <c r="W13" s="181"/>
      <c r="X13" s="181"/>
      <c r="Y13" s="181"/>
      <c r="Z13" s="181"/>
      <c r="AA13" s="181"/>
      <c r="AB13" s="181"/>
      <c r="AC13" s="181"/>
      <c r="AD13" s="181"/>
      <c r="AE13" s="181"/>
      <c r="AF13" s="181"/>
      <c r="AG13" s="173"/>
      <c r="AH13" s="173"/>
      <c r="AI13" s="173"/>
      <c r="AJ13" s="173"/>
      <c r="AK13" s="173"/>
      <c r="AL13" s="173"/>
      <c r="AM13" s="173"/>
      <c r="AN13" s="173"/>
      <c r="AO13" s="173"/>
      <c r="AP13" s="173"/>
      <c r="AQ13" s="173"/>
      <c r="AR13" s="173"/>
      <c r="AS13" s="173"/>
      <c r="AT13" s="173"/>
      <c r="AU13" s="173"/>
      <c r="AV13" s="173"/>
      <c r="AW13" s="173"/>
      <c r="AX13" s="173"/>
    </row>
    <row r="14" spans="1:50" x14ac:dyDescent="0.2">
      <c r="A14" s="195"/>
      <c r="B14" s="196"/>
      <c r="C14" s="1559" t="s">
        <v>11</v>
      </c>
      <c r="D14" s="1560"/>
      <c r="E14" s="1560"/>
      <c r="F14" s="1560"/>
      <c r="G14" s="1560"/>
      <c r="H14" s="1560"/>
      <c r="I14" s="1561"/>
      <c r="J14" s="7"/>
      <c r="K14" s="7"/>
      <c r="L14" s="7"/>
      <c r="M14" s="7"/>
      <c r="N14" s="7"/>
      <c r="O14" s="7"/>
      <c r="P14" s="7"/>
      <c r="Q14" s="7"/>
      <c r="R14" s="7"/>
      <c r="S14" s="7"/>
      <c r="T14" s="7"/>
      <c r="U14" s="7"/>
      <c r="V14" s="7"/>
      <c r="W14" s="7"/>
      <c r="X14" s="7"/>
      <c r="Y14" s="7"/>
      <c r="Z14" s="7"/>
      <c r="AA14" s="7"/>
      <c r="AB14" s="7"/>
      <c r="AC14" s="7"/>
      <c r="AD14" s="7"/>
      <c r="AE14" s="7"/>
      <c r="AF14" s="181"/>
    </row>
    <row r="15" spans="1:50" ht="30" customHeight="1" x14ac:dyDescent="0.2">
      <c r="A15" s="195"/>
      <c r="B15" s="196"/>
      <c r="C15" s="196"/>
      <c r="D15" s="196"/>
      <c r="E15" s="88" t="s">
        <v>454</v>
      </c>
      <c r="F15" s="99" t="str">
        <f>F13</f>
        <v>Solde seulement</v>
      </c>
      <c r="G15" s="99" t="s">
        <v>684</v>
      </c>
      <c r="H15" s="113">
        <v>22</v>
      </c>
      <c r="I15" s="199" t="s">
        <v>690</v>
      </c>
      <c r="J15" s="181"/>
      <c r="K15" s="181" t="s">
        <v>89</v>
      </c>
      <c r="L15" s="181"/>
      <c r="M15" s="181"/>
      <c r="N15" s="181"/>
      <c r="O15" s="181"/>
      <c r="P15" s="181"/>
      <c r="Q15" s="181"/>
      <c r="R15" s="181"/>
      <c r="S15" s="181"/>
      <c r="T15" s="181"/>
      <c r="U15" s="181"/>
      <c r="V15" s="181"/>
      <c r="W15" s="181"/>
      <c r="X15" s="181"/>
      <c r="Y15" s="181"/>
      <c r="Z15" s="181"/>
      <c r="AA15" s="181"/>
      <c r="AB15" s="181"/>
      <c r="AC15" s="181"/>
      <c r="AD15" s="181"/>
      <c r="AE15" s="181"/>
      <c r="AF15" s="181"/>
    </row>
    <row r="16" spans="1:50" ht="30" customHeight="1" x14ac:dyDescent="0.2">
      <c r="A16" s="195"/>
      <c r="B16" s="196"/>
      <c r="C16" s="196"/>
      <c r="D16" s="196"/>
      <c r="E16" s="88" t="s">
        <v>275</v>
      </c>
      <c r="F16" s="99" t="s">
        <v>276</v>
      </c>
      <c r="G16" s="110" t="s">
        <v>747</v>
      </c>
      <c r="H16" s="113">
        <v>22</v>
      </c>
      <c r="I16" s="199" t="s">
        <v>690</v>
      </c>
      <c r="J16" s="181"/>
      <c r="K16" s="181"/>
      <c r="L16" s="181"/>
      <c r="M16" s="181"/>
      <c r="N16" s="181"/>
      <c r="O16" s="181"/>
      <c r="P16" s="181"/>
      <c r="Q16" s="181"/>
      <c r="R16" s="181"/>
      <c r="S16" s="181"/>
      <c r="T16" s="181"/>
      <c r="U16" s="181"/>
      <c r="V16" s="181"/>
      <c r="W16" s="181"/>
      <c r="X16" s="181"/>
      <c r="Y16" s="181"/>
      <c r="Z16" s="181"/>
      <c r="AA16" s="181"/>
      <c r="AB16" s="181"/>
      <c r="AC16" s="181"/>
      <c r="AD16" s="181"/>
      <c r="AE16" s="181"/>
      <c r="AF16" s="181"/>
    </row>
    <row r="17" spans="1:32" x14ac:dyDescent="0.2">
      <c r="A17" s="195"/>
      <c r="B17" s="1516" t="s">
        <v>12</v>
      </c>
      <c r="C17" s="1517"/>
      <c r="D17" s="1517"/>
      <c r="E17" s="1517"/>
      <c r="F17" s="1517"/>
      <c r="G17" s="1517"/>
      <c r="H17" s="1517"/>
      <c r="I17" s="1518"/>
      <c r="J17" s="197"/>
      <c r="K17" s="197"/>
      <c r="L17" s="197"/>
      <c r="M17" s="197"/>
      <c r="N17" s="197"/>
      <c r="O17" s="197"/>
      <c r="P17" s="197"/>
      <c r="Q17" s="197"/>
      <c r="R17" s="197"/>
      <c r="S17" s="197"/>
      <c r="T17" s="197"/>
      <c r="U17" s="197"/>
      <c r="V17" s="197"/>
      <c r="W17" s="197"/>
      <c r="X17" s="197"/>
      <c r="Y17" s="197"/>
      <c r="Z17" s="197"/>
      <c r="AA17" s="197"/>
      <c r="AB17" s="197"/>
      <c r="AC17" s="197"/>
      <c r="AD17" s="197"/>
      <c r="AE17" s="197"/>
      <c r="AF17" s="181"/>
    </row>
    <row r="18" spans="1:32" x14ac:dyDescent="0.2">
      <c r="A18" s="195"/>
      <c r="B18" s="149"/>
      <c r="C18" s="1559" t="s">
        <v>209</v>
      </c>
      <c r="D18" s="1560"/>
      <c r="E18" s="1560"/>
      <c r="F18" s="1560"/>
      <c r="G18" s="1560"/>
      <c r="H18" s="1560"/>
      <c r="I18" s="1561"/>
      <c r="J18" s="7"/>
      <c r="K18" s="7"/>
      <c r="L18" s="7"/>
      <c r="M18" s="7"/>
      <c r="N18" s="7"/>
      <c r="O18" s="7"/>
      <c r="P18" s="7"/>
      <c r="Q18" s="7"/>
      <c r="R18" s="7"/>
      <c r="S18" s="7"/>
      <c r="T18" s="7"/>
      <c r="U18" s="7"/>
      <c r="V18" s="7"/>
      <c r="W18" s="7"/>
      <c r="X18" s="7"/>
      <c r="Y18" s="7"/>
      <c r="Z18" s="7"/>
      <c r="AA18" s="7"/>
      <c r="AB18" s="7"/>
      <c r="AC18" s="7"/>
      <c r="AD18" s="7"/>
      <c r="AE18" s="7"/>
      <c r="AF18" s="181"/>
    </row>
    <row r="19" spans="1:32" x14ac:dyDescent="0.2">
      <c r="A19" s="195"/>
      <c r="B19" s="149"/>
      <c r="C19" s="149"/>
      <c r="D19" s="160" t="s">
        <v>211</v>
      </c>
      <c r="E19" s="94"/>
      <c r="F19" s="165"/>
      <c r="G19" s="101"/>
      <c r="H19" s="95"/>
      <c r="I19" s="95"/>
      <c r="J19" s="181"/>
      <c r="K19" s="181"/>
      <c r="L19" s="181"/>
      <c r="M19" s="181"/>
      <c r="N19" s="181"/>
      <c r="O19" s="181"/>
      <c r="P19" s="181"/>
      <c r="Q19" s="181"/>
      <c r="R19" s="181"/>
      <c r="S19" s="181"/>
      <c r="T19" s="181"/>
      <c r="U19" s="181"/>
      <c r="V19" s="181"/>
      <c r="W19" s="181"/>
      <c r="X19" s="181"/>
      <c r="Y19" s="181"/>
      <c r="Z19" s="181"/>
      <c r="AA19" s="181"/>
      <c r="AB19" s="181"/>
      <c r="AC19" s="181"/>
      <c r="AD19" s="181"/>
      <c r="AE19" s="181"/>
      <c r="AF19" s="181"/>
    </row>
    <row r="20" spans="1:32" ht="75" x14ac:dyDescent="0.2">
      <c r="A20" s="195"/>
      <c r="B20" s="149"/>
      <c r="C20" s="149"/>
      <c r="D20" s="196"/>
      <c r="E20" s="90" t="s">
        <v>212</v>
      </c>
      <c r="F20" s="100" t="s">
        <v>277</v>
      </c>
      <c r="G20" s="102" t="s">
        <v>278</v>
      </c>
      <c r="H20" s="89" t="s">
        <v>279</v>
      </c>
      <c r="I20" s="198" t="s">
        <v>689</v>
      </c>
      <c r="J20" s="181"/>
      <c r="K20" s="181"/>
      <c r="L20" s="181"/>
      <c r="M20" s="181"/>
      <c r="N20" s="181"/>
      <c r="O20" s="181"/>
      <c r="P20" s="181"/>
      <c r="Q20" s="181"/>
      <c r="R20" s="181"/>
      <c r="S20" s="181"/>
      <c r="T20" s="181"/>
      <c r="U20" s="181"/>
      <c r="V20" s="181"/>
      <c r="W20" s="181"/>
      <c r="X20" s="181"/>
      <c r="Y20" s="181"/>
      <c r="Z20" s="181"/>
      <c r="AA20" s="181"/>
      <c r="AB20" s="181"/>
      <c r="AC20" s="181"/>
      <c r="AD20" s="181"/>
      <c r="AE20" s="181"/>
      <c r="AF20" s="181"/>
    </row>
    <row r="21" spans="1:32" ht="75" x14ac:dyDescent="0.2">
      <c r="A21" s="195"/>
      <c r="B21" s="149"/>
      <c r="C21" s="149"/>
      <c r="D21" s="196"/>
      <c r="E21" s="90" t="s">
        <v>645</v>
      </c>
      <c r="F21" s="100" t="s">
        <v>277</v>
      </c>
      <c r="G21" s="102" t="s">
        <v>278</v>
      </c>
      <c r="H21" s="89" t="s">
        <v>279</v>
      </c>
      <c r="I21" s="89" t="str">
        <f>I20</f>
        <v>2.4.</v>
      </c>
      <c r="J21" s="181"/>
      <c r="K21" s="181"/>
      <c r="L21" s="181"/>
      <c r="M21" s="181"/>
      <c r="N21" s="181"/>
      <c r="O21" s="181"/>
      <c r="P21" s="181"/>
      <c r="Q21" s="181"/>
      <c r="R21" s="181"/>
      <c r="S21" s="181"/>
      <c r="T21" s="181"/>
      <c r="U21" s="181"/>
      <c r="V21" s="181"/>
      <c r="W21" s="181"/>
      <c r="X21" s="181"/>
      <c r="Y21" s="181"/>
      <c r="Z21" s="181"/>
      <c r="AA21" s="181"/>
      <c r="AB21" s="181"/>
      <c r="AC21" s="181"/>
      <c r="AD21" s="181"/>
      <c r="AE21" s="181"/>
      <c r="AF21" s="181"/>
    </row>
    <row r="22" spans="1:32" ht="75" x14ac:dyDescent="0.2">
      <c r="A22" s="195"/>
      <c r="B22" s="149"/>
      <c r="C22" s="149"/>
      <c r="D22" s="196"/>
      <c r="E22" s="90" t="s">
        <v>539</v>
      </c>
      <c r="F22" s="100" t="s">
        <v>277</v>
      </c>
      <c r="G22" s="102" t="s">
        <v>278</v>
      </c>
      <c r="H22" s="89" t="s">
        <v>279</v>
      </c>
      <c r="I22" s="89" t="str">
        <f>I21</f>
        <v>2.4.</v>
      </c>
      <c r="J22" s="181"/>
      <c r="K22" s="181"/>
      <c r="L22" s="181"/>
      <c r="M22" s="181"/>
      <c r="N22" s="181"/>
      <c r="O22" s="181"/>
      <c r="P22" s="181"/>
      <c r="Q22" s="181"/>
      <c r="R22" s="181"/>
      <c r="S22" s="181"/>
      <c r="T22" s="181"/>
      <c r="U22" s="181"/>
      <c r="V22" s="181"/>
      <c r="W22" s="181"/>
      <c r="X22" s="181"/>
      <c r="Y22" s="181"/>
      <c r="Z22" s="181"/>
      <c r="AA22" s="181"/>
      <c r="AB22" s="181"/>
      <c r="AC22" s="181"/>
      <c r="AD22" s="181"/>
      <c r="AE22" s="181"/>
      <c r="AF22" s="181"/>
    </row>
    <row r="23" spans="1:32" ht="75" x14ac:dyDescent="0.2">
      <c r="A23" s="195"/>
      <c r="B23" s="149"/>
      <c r="C23" s="149"/>
      <c r="D23" s="196"/>
      <c r="E23" s="90" t="s">
        <v>533</v>
      </c>
      <c r="F23" s="100" t="s">
        <v>277</v>
      </c>
      <c r="G23" s="102" t="s">
        <v>278</v>
      </c>
      <c r="H23" s="89" t="s">
        <v>279</v>
      </c>
      <c r="I23" s="89" t="str">
        <f>I22</f>
        <v>2.4.</v>
      </c>
      <c r="J23" s="181"/>
      <c r="K23" s="181"/>
      <c r="L23" s="181"/>
      <c r="M23" s="181"/>
      <c r="N23" s="181"/>
      <c r="O23" s="181"/>
      <c r="P23" s="181"/>
      <c r="Q23" s="181"/>
      <c r="R23" s="181"/>
      <c r="S23" s="181"/>
      <c r="T23" s="181"/>
      <c r="U23" s="181"/>
      <c r="V23" s="181"/>
      <c r="W23" s="181"/>
      <c r="X23" s="181"/>
      <c r="Y23" s="181"/>
      <c r="Z23" s="181"/>
      <c r="AA23" s="181"/>
      <c r="AB23" s="181"/>
      <c r="AC23" s="181"/>
      <c r="AD23" s="181"/>
      <c r="AE23" s="181"/>
      <c r="AF23" s="181"/>
    </row>
    <row r="24" spans="1:32" ht="15" customHeight="1" x14ac:dyDescent="0.2">
      <c r="A24" s="195"/>
      <c r="B24" s="149"/>
      <c r="C24" s="149"/>
      <c r="D24" s="160" t="s">
        <v>213</v>
      </c>
      <c r="E24" s="94"/>
      <c r="F24" s="165"/>
      <c r="G24" s="101"/>
      <c r="H24" s="95"/>
      <c r="I24" s="95"/>
      <c r="J24" s="181"/>
      <c r="K24" s="181"/>
      <c r="L24" s="181"/>
      <c r="M24" s="181"/>
      <c r="N24" s="181"/>
      <c r="O24" s="181"/>
      <c r="P24" s="181"/>
      <c r="Q24" s="181"/>
      <c r="R24" s="181"/>
      <c r="S24" s="181"/>
      <c r="T24" s="181"/>
      <c r="U24" s="181"/>
      <c r="V24" s="181"/>
      <c r="W24" s="181"/>
      <c r="X24" s="181"/>
      <c r="Y24" s="181"/>
      <c r="Z24" s="181"/>
      <c r="AA24" s="181"/>
      <c r="AB24" s="181"/>
      <c r="AC24" s="181"/>
      <c r="AD24" s="181"/>
      <c r="AE24" s="181"/>
      <c r="AF24" s="181"/>
    </row>
    <row r="25" spans="1:32" ht="75" x14ac:dyDescent="0.2">
      <c r="A25" s="195"/>
      <c r="B25" s="149"/>
      <c r="C25" s="149"/>
      <c r="D25" s="196"/>
      <c r="E25" s="90" t="s">
        <v>214</v>
      </c>
      <c r="F25" s="100" t="s">
        <v>277</v>
      </c>
      <c r="G25" s="102" t="s">
        <v>278</v>
      </c>
      <c r="H25" s="89" t="s">
        <v>279</v>
      </c>
      <c r="I25" s="198" t="s">
        <v>689</v>
      </c>
      <c r="J25" s="181"/>
      <c r="K25" s="181"/>
      <c r="L25" s="181"/>
      <c r="M25" s="181"/>
      <c r="N25" s="181"/>
      <c r="O25" s="181"/>
      <c r="P25" s="181"/>
      <c r="Q25" s="181"/>
      <c r="R25" s="181"/>
      <c r="S25" s="181"/>
      <c r="T25" s="181"/>
      <c r="U25" s="181"/>
      <c r="V25" s="181"/>
      <c r="W25" s="181"/>
      <c r="X25" s="181"/>
      <c r="Y25" s="181"/>
      <c r="Z25" s="181"/>
      <c r="AA25" s="181"/>
      <c r="AB25" s="181"/>
      <c r="AC25" s="181"/>
      <c r="AD25" s="181"/>
      <c r="AE25" s="181"/>
      <c r="AF25" s="181"/>
    </row>
    <row r="26" spans="1:32" ht="75" x14ac:dyDescent="0.2">
      <c r="A26" s="195"/>
      <c r="B26" s="149"/>
      <c r="C26" s="149"/>
      <c r="D26" s="196"/>
      <c r="E26" s="90" t="s">
        <v>644</v>
      </c>
      <c r="F26" s="100" t="s">
        <v>277</v>
      </c>
      <c r="G26" s="102" t="s">
        <v>278</v>
      </c>
      <c r="H26" s="89" t="s">
        <v>279</v>
      </c>
      <c r="I26" s="89" t="str">
        <f t="shared" ref="I26:I33" si="0">I25</f>
        <v>2.4.</v>
      </c>
      <c r="J26" s="181"/>
      <c r="K26" s="181"/>
      <c r="L26" s="181"/>
      <c r="M26" s="181"/>
      <c r="N26" s="181"/>
      <c r="O26" s="181"/>
      <c r="P26" s="181"/>
      <c r="Q26" s="181"/>
      <c r="R26" s="181"/>
      <c r="S26" s="181"/>
      <c r="T26" s="181"/>
      <c r="U26" s="181"/>
      <c r="V26" s="181"/>
      <c r="W26" s="181"/>
      <c r="X26" s="181"/>
      <c r="Y26" s="181"/>
      <c r="Z26" s="181"/>
      <c r="AA26" s="181"/>
      <c r="AB26" s="181"/>
      <c r="AC26" s="181"/>
      <c r="AD26" s="181"/>
      <c r="AE26" s="181"/>
      <c r="AF26" s="181"/>
    </row>
    <row r="27" spans="1:32" ht="75" x14ac:dyDescent="0.2">
      <c r="A27" s="195"/>
      <c r="B27" s="149"/>
      <c r="C27" s="149"/>
      <c r="D27" s="196"/>
      <c r="E27" s="90" t="s">
        <v>538</v>
      </c>
      <c r="F27" s="100" t="s">
        <v>277</v>
      </c>
      <c r="G27" s="102" t="s">
        <v>278</v>
      </c>
      <c r="H27" s="89" t="s">
        <v>279</v>
      </c>
      <c r="I27" s="89" t="str">
        <f t="shared" si="0"/>
        <v>2.4.</v>
      </c>
      <c r="J27" s="181"/>
      <c r="K27" s="181"/>
      <c r="L27" s="181"/>
      <c r="M27" s="181"/>
      <c r="N27" s="181"/>
      <c r="O27" s="181"/>
      <c r="P27" s="181"/>
      <c r="Q27" s="181"/>
      <c r="R27" s="181"/>
      <c r="S27" s="181"/>
      <c r="T27" s="181"/>
      <c r="U27" s="181"/>
      <c r="V27" s="181"/>
      <c r="W27" s="181"/>
      <c r="X27" s="181"/>
      <c r="Y27" s="181"/>
      <c r="Z27" s="181"/>
      <c r="AA27" s="181"/>
      <c r="AB27" s="181"/>
      <c r="AC27" s="181"/>
      <c r="AD27" s="181"/>
      <c r="AE27" s="181"/>
      <c r="AF27" s="181"/>
    </row>
    <row r="28" spans="1:32" ht="75" x14ac:dyDescent="0.2">
      <c r="A28" s="195"/>
      <c r="B28" s="149"/>
      <c r="C28" s="149"/>
      <c r="D28" s="196"/>
      <c r="E28" s="90" t="s">
        <v>534</v>
      </c>
      <c r="F28" s="100" t="s">
        <v>277</v>
      </c>
      <c r="G28" s="102" t="s">
        <v>278</v>
      </c>
      <c r="H28" s="89" t="s">
        <v>279</v>
      </c>
      <c r="I28" s="89" t="str">
        <f t="shared" si="0"/>
        <v>2.4.</v>
      </c>
      <c r="J28" s="181"/>
      <c r="K28" s="181"/>
      <c r="L28" s="181"/>
      <c r="M28" s="181"/>
      <c r="N28" s="181"/>
      <c r="O28" s="181"/>
      <c r="P28" s="181"/>
      <c r="Q28" s="181"/>
      <c r="R28" s="181"/>
      <c r="S28" s="181"/>
      <c r="T28" s="181"/>
      <c r="U28" s="181"/>
      <c r="V28" s="181"/>
      <c r="W28" s="181"/>
      <c r="X28" s="181"/>
      <c r="Y28" s="181"/>
      <c r="Z28" s="181"/>
      <c r="AA28" s="181"/>
      <c r="AB28" s="181"/>
      <c r="AC28" s="181"/>
      <c r="AD28" s="181"/>
      <c r="AE28" s="181"/>
      <c r="AF28" s="181"/>
    </row>
    <row r="29" spans="1:32" ht="15" customHeight="1" x14ac:dyDescent="0.2">
      <c r="A29" s="195"/>
      <c r="B29" s="149"/>
      <c r="C29" s="149"/>
      <c r="D29" s="160" t="s">
        <v>646</v>
      </c>
      <c r="E29" s="94"/>
      <c r="F29" s="165"/>
      <c r="G29" s="101"/>
      <c r="H29" s="95"/>
      <c r="I29" s="95"/>
      <c r="J29" s="181"/>
      <c r="K29" s="181"/>
      <c r="L29" s="181"/>
      <c r="M29" s="181"/>
      <c r="N29" s="181"/>
      <c r="O29" s="181"/>
      <c r="P29" s="181"/>
      <c r="Q29" s="181"/>
      <c r="R29" s="181"/>
      <c r="S29" s="181"/>
      <c r="T29" s="181"/>
      <c r="U29" s="181"/>
      <c r="V29" s="181"/>
      <c r="W29" s="181"/>
      <c r="X29" s="181"/>
      <c r="Y29" s="181"/>
      <c r="Z29" s="181"/>
      <c r="AA29" s="181"/>
      <c r="AB29" s="181"/>
      <c r="AC29" s="181"/>
      <c r="AD29" s="181"/>
      <c r="AE29" s="181"/>
      <c r="AF29" s="181"/>
    </row>
    <row r="30" spans="1:32" ht="75" x14ac:dyDescent="0.2">
      <c r="A30" s="195"/>
      <c r="B30" s="149"/>
      <c r="C30" s="149"/>
      <c r="D30" s="196"/>
      <c r="E30" s="90" t="s">
        <v>647</v>
      </c>
      <c r="F30" s="100" t="s">
        <v>277</v>
      </c>
      <c r="G30" s="102" t="s">
        <v>278</v>
      </c>
      <c r="H30" s="89" t="s">
        <v>279</v>
      </c>
      <c r="I30" s="198" t="s">
        <v>689</v>
      </c>
      <c r="J30" s="181"/>
      <c r="K30" s="181"/>
      <c r="L30" s="181"/>
      <c r="M30" s="181"/>
      <c r="N30" s="181"/>
      <c r="O30" s="181"/>
      <c r="P30" s="181"/>
      <c r="Q30" s="181"/>
      <c r="R30" s="181"/>
      <c r="S30" s="181"/>
      <c r="T30" s="181"/>
      <c r="U30" s="181"/>
      <c r="V30" s="181"/>
      <c r="W30" s="181"/>
      <c r="X30" s="181"/>
      <c r="Y30" s="181"/>
      <c r="Z30" s="181"/>
      <c r="AA30" s="181"/>
      <c r="AB30" s="181"/>
      <c r="AC30" s="181"/>
      <c r="AD30" s="181"/>
      <c r="AE30" s="181"/>
      <c r="AF30" s="181"/>
    </row>
    <row r="31" spans="1:32" ht="75" x14ac:dyDescent="0.2">
      <c r="A31" s="195"/>
      <c r="B31" s="149"/>
      <c r="C31" s="149"/>
      <c r="D31" s="196"/>
      <c r="E31" s="90" t="s">
        <v>648</v>
      </c>
      <c r="F31" s="100" t="s">
        <v>277</v>
      </c>
      <c r="G31" s="102" t="s">
        <v>278</v>
      </c>
      <c r="H31" s="89" t="s">
        <v>279</v>
      </c>
      <c r="I31" s="89" t="str">
        <f t="shared" si="0"/>
        <v>2.4.</v>
      </c>
      <c r="J31" s="181"/>
      <c r="K31" s="181"/>
      <c r="L31" s="181"/>
      <c r="M31" s="181"/>
      <c r="N31" s="181"/>
      <c r="O31" s="181"/>
      <c r="P31" s="181"/>
      <c r="Q31" s="181"/>
      <c r="R31" s="181"/>
      <c r="S31" s="181"/>
      <c r="T31" s="181"/>
      <c r="U31" s="181"/>
      <c r="V31" s="181"/>
      <c r="W31" s="181"/>
      <c r="X31" s="181"/>
      <c r="Y31" s="181"/>
      <c r="Z31" s="181"/>
      <c r="AA31" s="181"/>
      <c r="AB31" s="181"/>
      <c r="AC31" s="181"/>
      <c r="AD31" s="181"/>
      <c r="AE31" s="181"/>
      <c r="AF31" s="181"/>
    </row>
    <row r="32" spans="1:32" ht="75" x14ac:dyDescent="0.2">
      <c r="A32" s="195"/>
      <c r="B32" s="149"/>
      <c r="C32" s="149"/>
      <c r="D32" s="196"/>
      <c r="E32" s="90" t="s">
        <v>649</v>
      </c>
      <c r="F32" s="100" t="s">
        <v>277</v>
      </c>
      <c r="G32" s="102" t="s">
        <v>278</v>
      </c>
      <c r="H32" s="89" t="s">
        <v>279</v>
      </c>
      <c r="I32" s="89" t="str">
        <f t="shared" si="0"/>
        <v>2.4.</v>
      </c>
      <c r="J32" s="181"/>
      <c r="K32" s="181"/>
      <c r="L32" s="181"/>
      <c r="M32" s="181"/>
      <c r="N32" s="181"/>
      <c r="O32" s="181"/>
      <c r="P32" s="181"/>
      <c r="Q32" s="181"/>
      <c r="R32" s="181"/>
      <c r="S32" s="181"/>
      <c r="T32" s="181"/>
      <c r="U32" s="181"/>
      <c r="V32" s="181"/>
      <c r="W32" s="181"/>
      <c r="X32" s="181"/>
      <c r="Y32" s="181"/>
      <c r="Z32" s="181"/>
      <c r="AA32" s="181"/>
      <c r="AB32" s="181"/>
      <c r="AC32" s="181"/>
      <c r="AD32" s="181"/>
      <c r="AE32" s="181"/>
      <c r="AF32" s="181"/>
    </row>
    <row r="33" spans="1:32" ht="75" x14ac:dyDescent="0.2">
      <c r="A33" s="195"/>
      <c r="B33" s="149"/>
      <c r="C33" s="149"/>
      <c r="D33" s="196"/>
      <c r="E33" s="90" t="s">
        <v>650</v>
      </c>
      <c r="F33" s="100" t="s">
        <v>277</v>
      </c>
      <c r="G33" s="102" t="s">
        <v>278</v>
      </c>
      <c r="H33" s="89" t="s">
        <v>279</v>
      </c>
      <c r="I33" s="89" t="str">
        <f t="shared" si="0"/>
        <v>2.4.</v>
      </c>
      <c r="J33" s="181"/>
      <c r="K33" s="181"/>
      <c r="L33" s="181"/>
      <c r="M33" s="181"/>
      <c r="N33" s="181"/>
      <c r="O33" s="181"/>
      <c r="P33" s="181"/>
      <c r="Q33" s="181"/>
      <c r="R33" s="181"/>
      <c r="S33" s="181"/>
      <c r="T33" s="181"/>
      <c r="U33" s="181"/>
      <c r="V33" s="181"/>
      <c r="W33" s="181"/>
      <c r="X33" s="181"/>
      <c r="Y33" s="181"/>
      <c r="Z33" s="181"/>
      <c r="AA33" s="181"/>
      <c r="AB33" s="181"/>
      <c r="AC33" s="181"/>
      <c r="AD33" s="181"/>
      <c r="AE33" s="181"/>
      <c r="AF33" s="181"/>
    </row>
    <row r="34" spans="1:32" x14ac:dyDescent="0.2">
      <c r="A34" s="195"/>
      <c r="B34" s="149"/>
      <c r="C34" s="1559" t="s">
        <v>13</v>
      </c>
      <c r="D34" s="1560"/>
      <c r="E34" s="1560"/>
      <c r="F34" s="1560"/>
      <c r="G34" s="1560"/>
      <c r="H34" s="1560"/>
      <c r="I34" s="1561"/>
      <c r="J34" s="7"/>
      <c r="K34" s="7"/>
      <c r="L34" s="7"/>
      <c r="M34" s="7"/>
      <c r="N34" s="7"/>
      <c r="O34" s="7"/>
      <c r="P34" s="7"/>
      <c r="Q34" s="7"/>
      <c r="R34" s="7"/>
      <c r="S34" s="7"/>
      <c r="T34" s="7"/>
      <c r="U34" s="7"/>
      <c r="V34" s="7"/>
      <c r="W34" s="7"/>
      <c r="X34" s="7"/>
      <c r="Y34" s="7"/>
      <c r="Z34" s="7"/>
      <c r="AA34" s="7"/>
      <c r="AB34" s="7"/>
      <c r="AC34" s="7"/>
      <c r="AD34" s="7"/>
      <c r="AE34" s="7"/>
      <c r="AF34" s="181"/>
    </row>
    <row r="35" spans="1:32" x14ac:dyDescent="0.2">
      <c r="A35" s="195"/>
      <c r="B35" s="149"/>
      <c r="C35" s="149"/>
      <c r="D35" s="160" t="s">
        <v>14</v>
      </c>
      <c r="E35" s="94"/>
      <c r="F35" s="165"/>
      <c r="G35" s="101"/>
      <c r="H35" s="95"/>
      <c r="I35" s="95"/>
      <c r="J35" s="181"/>
      <c r="K35" s="181"/>
      <c r="L35" s="181"/>
      <c r="M35" s="181"/>
      <c r="N35" s="181"/>
      <c r="O35" s="181"/>
      <c r="P35" s="181"/>
      <c r="Q35" s="181"/>
      <c r="R35" s="181"/>
      <c r="S35" s="181"/>
      <c r="T35" s="181"/>
      <c r="U35" s="181"/>
      <c r="V35" s="181"/>
      <c r="W35" s="181"/>
      <c r="X35" s="181"/>
      <c r="Y35" s="181"/>
      <c r="Z35" s="181"/>
      <c r="AA35" s="181"/>
      <c r="AB35" s="181"/>
      <c r="AC35" s="181"/>
      <c r="AD35" s="181"/>
      <c r="AE35" s="181"/>
      <c r="AF35" s="181"/>
    </row>
    <row r="36" spans="1:32" ht="75" x14ac:dyDescent="0.2">
      <c r="A36" s="195"/>
      <c r="B36" s="149"/>
      <c r="C36" s="149"/>
      <c r="D36" s="196"/>
      <c r="E36" s="90" t="s">
        <v>215</v>
      </c>
      <c r="F36" s="100" t="s">
        <v>277</v>
      </c>
      <c r="G36" s="102" t="s">
        <v>278</v>
      </c>
      <c r="H36" s="89" t="s">
        <v>279</v>
      </c>
      <c r="I36" s="198" t="s">
        <v>689</v>
      </c>
      <c r="J36" s="181"/>
      <c r="K36" s="181"/>
      <c r="L36" s="181"/>
      <c r="M36" s="181"/>
      <c r="N36" s="181"/>
      <c r="O36" s="181"/>
      <c r="P36" s="181"/>
      <c r="Q36" s="181"/>
      <c r="R36" s="181"/>
      <c r="S36" s="181"/>
      <c r="T36" s="181"/>
      <c r="U36" s="181"/>
      <c r="V36" s="181"/>
      <c r="W36" s="181"/>
      <c r="X36" s="181"/>
      <c r="Y36" s="181"/>
      <c r="Z36" s="181"/>
      <c r="AA36" s="181"/>
      <c r="AB36" s="181"/>
      <c r="AC36" s="181"/>
      <c r="AD36" s="181"/>
      <c r="AE36" s="181"/>
      <c r="AF36" s="181"/>
    </row>
    <row r="37" spans="1:32" ht="75" x14ac:dyDescent="0.2">
      <c r="A37" s="195"/>
      <c r="B37" s="149"/>
      <c r="C37" s="149"/>
      <c r="D37" s="196"/>
      <c r="E37" s="90" t="s">
        <v>216</v>
      </c>
      <c r="F37" s="100" t="s">
        <v>277</v>
      </c>
      <c r="G37" s="102" t="s">
        <v>278</v>
      </c>
      <c r="H37" s="89" t="s">
        <v>279</v>
      </c>
      <c r="I37" s="198" t="s">
        <v>689</v>
      </c>
      <c r="J37" s="181"/>
      <c r="K37" s="181"/>
      <c r="L37" s="181"/>
      <c r="M37" s="181"/>
      <c r="N37" s="181"/>
      <c r="O37" s="181"/>
      <c r="P37" s="181"/>
      <c r="Q37" s="181"/>
      <c r="R37" s="181"/>
      <c r="S37" s="181"/>
      <c r="T37" s="181"/>
      <c r="U37" s="181"/>
      <c r="V37" s="181"/>
      <c r="W37" s="181"/>
      <c r="X37" s="181"/>
      <c r="Y37" s="181"/>
      <c r="Z37" s="181"/>
      <c r="AA37" s="181"/>
      <c r="AB37" s="181"/>
      <c r="AC37" s="181"/>
      <c r="AD37" s="181"/>
      <c r="AE37" s="181"/>
      <c r="AF37" s="181"/>
    </row>
    <row r="38" spans="1:32" ht="75" x14ac:dyDescent="0.2">
      <c r="A38" s="195"/>
      <c r="B38" s="149"/>
      <c r="C38" s="149"/>
      <c r="D38" s="196"/>
      <c r="E38" s="90" t="s">
        <v>651</v>
      </c>
      <c r="F38" s="100" t="s">
        <v>277</v>
      </c>
      <c r="G38" s="102" t="s">
        <v>278</v>
      </c>
      <c r="H38" s="89" t="s">
        <v>279</v>
      </c>
      <c r="I38" s="198" t="s">
        <v>689</v>
      </c>
      <c r="J38" s="181"/>
      <c r="K38" s="181"/>
      <c r="L38" s="181"/>
      <c r="M38" s="181"/>
      <c r="N38" s="181"/>
      <c r="O38" s="181"/>
      <c r="P38" s="181"/>
      <c r="Q38" s="181"/>
      <c r="R38" s="181"/>
      <c r="S38" s="181"/>
      <c r="T38" s="181"/>
      <c r="U38" s="181"/>
      <c r="V38" s="181"/>
      <c r="W38" s="181"/>
      <c r="X38" s="181"/>
      <c r="Y38" s="181"/>
      <c r="Z38" s="181"/>
      <c r="AA38" s="181"/>
      <c r="AB38" s="181"/>
      <c r="AC38" s="181"/>
      <c r="AD38" s="181"/>
      <c r="AE38" s="181"/>
      <c r="AF38" s="181"/>
    </row>
    <row r="39" spans="1:32" x14ac:dyDescent="0.2">
      <c r="A39" s="195"/>
      <c r="B39" s="149"/>
      <c r="C39" s="149"/>
      <c r="D39" s="160" t="s">
        <v>280</v>
      </c>
      <c r="E39" s="94"/>
      <c r="F39" s="165"/>
      <c r="G39" s="101"/>
      <c r="H39" s="95"/>
      <c r="I39" s="95"/>
      <c r="J39" s="181"/>
      <c r="K39" s="181"/>
      <c r="L39" s="181"/>
      <c r="M39" s="181"/>
      <c r="N39" s="181"/>
      <c r="O39" s="181"/>
      <c r="P39" s="181"/>
      <c r="Q39" s="181"/>
      <c r="R39" s="181"/>
      <c r="S39" s="181"/>
      <c r="T39" s="181"/>
      <c r="U39" s="181"/>
      <c r="V39" s="181"/>
      <c r="W39" s="181"/>
      <c r="X39" s="181"/>
      <c r="Y39" s="181"/>
      <c r="Z39" s="181"/>
      <c r="AA39" s="181"/>
      <c r="AB39" s="181"/>
      <c r="AC39" s="181"/>
      <c r="AD39" s="181"/>
      <c r="AE39" s="181"/>
      <c r="AF39" s="181"/>
    </row>
    <row r="40" spans="1:32" ht="75" x14ac:dyDescent="0.2">
      <c r="A40" s="195"/>
      <c r="B40" s="149"/>
      <c r="C40" s="149"/>
      <c r="D40" s="196"/>
      <c r="E40" s="90" t="s">
        <v>217</v>
      </c>
      <c r="F40" s="100" t="s">
        <v>277</v>
      </c>
      <c r="G40" s="102" t="s">
        <v>278</v>
      </c>
      <c r="H40" s="89" t="s">
        <v>279</v>
      </c>
      <c r="I40" s="198" t="s">
        <v>689</v>
      </c>
      <c r="J40" s="181"/>
      <c r="K40" s="181"/>
      <c r="L40" s="181"/>
      <c r="M40" s="181"/>
      <c r="N40" s="181"/>
      <c r="O40" s="181"/>
      <c r="P40" s="181"/>
      <c r="Q40" s="181"/>
      <c r="R40" s="181"/>
      <c r="S40" s="181"/>
      <c r="T40" s="181"/>
      <c r="U40" s="181"/>
      <c r="V40" s="181"/>
      <c r="W40" s="181"/>
      <c r="X40" s="181"/>
      <c r="Y40" s="181"/>
      <c r="Z40" s="181"/>
      <c r="AA40" s="181"/>
      <c r="AB40" s="181"/>
      <c r="AC40" s="181"/>
      <c r="AD40" s="181"/>
      <c r="AE40" s="181"/>
      <c r="AF40" s="181"/>
    </row>
    <row r="41" spans="1:32" ht="75" x14ac:dyDescent="0.2">
      <c r="A41" s="195"/>
      <c r="B41" s="149"/>
      <c r="C41" s="149"/>
      <c r="D41" s="196"/>
      <c r="E41" s="90" t="s">
        <v>218</v>
      </c>
      <c r="F41" s="100" t="s">
        <v>277</v>
      </c>
      <c r="G41" s="102" t="s">
        <v>278</v>
      </c>
      <c r="H41" s="89" t="s">
        <v>279</v>
      </c>
      <c r="I41" s="198" t="s">
        <v>689</v>
      </c>
      <c r="J41" s="181"/>
      <c r="K41" s="181"/>
      <c r="L41" s="181"/>
      <c r="M41" s="181"/>
      <c r="N41" s="181"/>
      <c r="O41" s="181"/>
      <c r="P41" s="181"/>
      <c r="Q41" s="181"/>
      <c r="R41" s="181"/>
      <c r="S41" s="181"/>
      <c r="T41" s="181"/>
      <c r="U41" s="181"/>
      <c r="V41" s="181"/>
      <c r="W41" s="181"/>
      <c r="X41" s="181"/>
      <c r="Y41" s="181"/>
      <c r="Z41" s="181"/>
      <c r="AA41" s="181"/>
      <c r="AB41" s="181"/>
      <c r="AC41" s="181"/>
      <c r="AD41" s="181"/>
      <c r="AE41" s="181"/>
      <c r="AF41" s="181"/>
    </row>
    <row r="42" spans="1:32" ht="75" x14ac:dyDescent="0.2">
      <c r="A42" s="195"/>
      <c r="B42" s="149"/>
      <c r="C42" s="149"/>
      <c r="D42" s="196"/>
      <c r="E42" s="90" t="s">
        <v>111</v>
      </c>
      <c r="F42" s="100" t="s">
        <v>277</v>
      </c>
      <c r="G42" s="102" t="s">
        <v>278</v>
      </c>
      <c r="H42" s="89" t="s">
        <v>279</v>
      </c>
      <c r="I42" s="198" t="s">
        <v>689</v>
      </c>
      <c r="J42" s="181"/>
      <c r="K42" s="181"/>
      <c r="L42" s="181"/>
      <c r="M42" s="181"/>
      <c r="N42" s="181"/>
      <c r="O42" s="181"/>
      <c r="P42" s="181"/>
      <c r="Q42" s="181"/>
      <c r="R42" s="181"/>
      <c r="S42" s="181"/>
      <c r="T42" s="181"/>
      <c r="U42" s="181"/>
      <c r="V42" s="181"/>
      <c r="W42" s="181"/>
      <c r="X42" s="181"/>
      <c r="Y42" s="181"/>
      <c r="Z42" s="181"/>
      <c r="AA42" s="181"/>
      <c r="AB42" s="181"/>
      <c r="AC42" s="181"/>
      <c r="AD42" s="181"/>
      <c r="AE42" s="181"/>
      <c r="AF42" s="181"/>
    </row>
    <row r="43" spans="1:32" x14ac:dyDescent="0.2">
      <c r="A43" s="195"/>
      <c r="B43" s="149"/>
      <c r="C43" s="149"/>
      <c r="D43" s="160" t="s">
        <v>18</v>
      </c>
      <c r="E43" s="94"/>
      <c r="F43" s="165"/>
      <c r="G43" s="101"/>
      <c r="H43" s="95"/>
      <c r="I43" s="95"/>
      <c r="J43" s="181"/>
      <c r="K43" s="181"/>
      <c r="L43" s="181"/>
      <c r="M43" s="181"/>
      <c r="N43" s="181"/>
      <c r="O43" s="181"/>
      <c r="P43" s="181"/>
      <c r="Q43" s="181"/>
      <c r="R43" s="181"/>
      <c r="S43" s="181"/>
      <c r="T43" s="181"/>
      <c r="U43" s="181"/>
      <c r="V43" s="181"/>
      <c r="W43" s="181"/>
      <c r="X43" s="181"/>
      <c r="Y43" s="181"/>
      <c r="Z43" s="181"/>
      <c r="AA43" s="181"/>
      <c r="AB43" s="181"/>
      <c r="AC43" s="181"/>
      <c r="AD43" s="181"/>
      <c r="AE43" s="181"/>
      <c r="AF43" s="181"/>
    </row>
    <row r="44" spans="1:32" ht="75" x14ac:dyDescent="0.2">
      <c r="A44" s="195"/>
      <c r="B44" s="149"/>
      <c r="C44" s="149"/>
      <c r="D44" s="196"/>
      <c r="E44" s="90" t="s">
        <v>219</v>
      </c>
      <c r="F44" s="100" t="s">
        <v>277</v>
      </c>
      <c r="G44" s="102" t="s">
        <v>278</v>
      </c>
      <c r="H44" s="89" t="s">
        <v>279</v>
      </c>
      <c r="I44" s="198" t="s">
        <v>689</v>
      </c>
      <c r="J44" s="181"/>
      <c r="K44" s="181"/>
      <c r="L44" s="181"/>
      <c r="M44" s="181"/>
      <c r="N44" s="181"/>
      <c r="O44" s="181"/>
      <c r="P44" s="181"/>
      <c r="Q44" s="181"/>
      <c r="R44" s="181"/>
      <c r="S44" s="181"/>
      <c r="T44" s="181"/>
      <c r="U44" s="181"/>
      <c r="V44" s="181"/>
      <c r="W44" s="181"/>
      <c r="X44" s="181"/>
      <c r="Y44" s="181"/>
      <c r="Z44" s="181"/>
      <c r="AA44" s="181"/>
      <c r="AB44" s="181"/>
      <c r="AC44" s="181"/>
      <c r="AD44" s="181"/>
      <c r="AE44" s="181"/>
      <c r="AF44" s="181"/>
    </row>
    <row r="45" spans="1:32" ht="75" x14ac:dyDescent="0.2">
      <c r="A45" s="195"/>
      <c r="B45" s="149"/>
      <c r="C45" s="149"/>
      <c r="D45" s="196"/>
      <c r="E45" s="90" t="s">
        <v>220</v>
      </c>
      <c r="F45" s="100" t="s">
        <v>277</v>
      </c>
      <c r="G45" s="102" t="s">
        <v>278</v>
      </c>
      <c r="H45" s="89" t="s">
        <v>279</v>
      </c>
      <c r="I45" s="198" t="s">
        <v>689</v>
      </c>
      <c r="J45" s="181"/>
      <c r="K45" s="181"/>
      <c r="L45" s="181"/>
      <c r="M45" s="181"/>
      <c r="N45" s="181"/>
      <c r="O45" s="181"/>
      <c r="P45" s="181"/>
      <c r="Q45" s="181"/>
      <c r="R45" s="181"/>
      <c r="S45" s="181"/>
      <c r="T45" s="181"/>
      <c r="U45" s="181"/>
      <c r="V45" s="181"/>
      <c r="W45" s="181"/>
      <c r="X45" s="181"/>
      <c r="Y45" s="181"/>
      <c r="Z45" s="181"/>
      <c r="AA45" s="181"/>
      <c r="AB45" s="181"/>
      <c r="AC45" s="181"/>
      <c r="AD45" s="181"/>
      <c r="AE45" s="181"/>
      <c r="AF45" s="181"/>
    </row>
    <row r="46" spans="1:32" ht="75" x14ac:dyDescent="0.2">
      <c r="A46" s="195"/>
      <c r="B46" s="149"/>
      <c r="C46" s="149"/>
      <c r="D46" s="196"/>
      <c r="E46" s="90" t="s">
        <v>652</v>
      </c>
      <c r="F46" s="100" t="s">
        <v>277</v>
      </c>
      <c r="G46" s="102" t="s">
        <v>278</v>
      </c>
      <c r="H46" s="89" t="s">
        <v>279</v>
      </c>
      <c r="I46" s="198" t="s">
        <v>689</v>
      </c>
      <c r="J46" s="181"/>
      <c r="K46" s="181"/>
      <c r="L46" s="181"/>
      <c r="M46" s="181"/>
      <c r="N46" s="181"/>
      <c r="O46" s="181"/>
      <c r="P46" s="181"/>
      <c r="Q46" s="181"/>
      <c r="R46" s="181"/>
      <c r="S46" s="181"/>
      <c r="T46" s="181"/>
      <c r="U46" s="181"/>
      <c r="V46" s="181"/>
      <c r="W46" s="181"/>
      <c r="X46" s="181"/>
      <c r="Y46" s="181"/>
      <c r="Z46" s="181"/>
      <c r="AA46" s="181"/>
      <c r="AB46" s="181"/>
      <c r="AC46" s="181"/>
      <c r="AD46" s="181"/>
      <c r="AE46" s="181"/>
      <c r="AF46" s="181"/>
    </row>
    <row r="47" spans="1:32" x14ac:dyDescent="0.2">
      <c r="A47" s="195"/>
      <c r="B47" s="149"/>
      <c r="C47" s="1559" t="s">
        <v>672</v>
      </c>
      <c r="D47" s="1560"/>
      <c r="E47" s="1560"/>
      <c r="F47" s="1560"/>
      <c r="G47" s="1560"/>
      <c r="H47" s="1560"/>
      <c r="I47" s="1561"/>
      <c r="J47" s="7"/>
      <c r="K47" s="7"/>
      <c r="L47" s="7"/>
      <c r="M47" s="7"/>
      <c r="N47" s="7"/>
      <c r="O47" s="7"/>
      <c r="P47" s="7"/>
      <c r="Q47" s="7"/>
      <c r="R47" s="7"/>
      <c r="S47" s="7"/>
      <c r="T47" s="7"/>
      <c r="U47" s="7"/>
      <c r="V47" s="7"/>
      <c r="W47" s="7"/>
      <c r="X47" s="7"/>
      <c r="Y47" s="7"/>
      <c r="Z47" s="7"/>
      <c r="AA47" s="7"/>
      <c r="AB47" s="7"/>
      <c r="AC47" s="7"/>
      <c r="AD47" s="7"/>
      <c r="AE47" s="7"/>
      <c r="AF47" s="181"/>
    </row>
    <row r="48" spans="1:32" x14ac:dyDescent="0.2">
      <c r="A48" s="195"/>
      <c r="B48" s="149"/>
      <c r="C48" s="149"/>
      <c r="D48" s="160" t="s">
        <v>222</v>
      </c>
      <c r="E48" s="94"/>
      <c r="F48" s="165"/>
      <c r="G48" s="101"/>
      <c r="H48" s="95"/>
      <c r="I48" s="95"/>
      <c r="J48" s="181"/>
      <c r="K48" s="181"/>
      <c r="L48" s="181"/>
      <c r="M48" s="181"/>
      <c r="N48" s="181"/>
      <c r="O48" s="181"/>
      <c r="P48" s="181"/>
      <c r="Q48" s="181"/>
      <c r="R48" s="181"/>
      <c r="S48" s="181"/>
      <c r="T48" s="181"/>
      <c r="U48" s="181"/>
      <c r="V48" s="181"/>
      <c r="W48" s="181"/>
      <c r="X48" s="181"/>
      <c r="Y48" s="181"/>
      <c r="Z48" s="181"/>
      <c r="AA48" s="181"/>
      <c r="AB48" s="181"/>
      <c r="AC48" s="181"/>
      <c r="AD48" s="181"/>
      <c r="AE48" s="181"/>
      <c r="AF48" s="181"/>
    </row>
    <row r="49" spans="1:32" ht="75" x14ac:dyDescent="0.2">
      <c r="A49" s="195"/>
      <c r="B49" s="149"/>
      <c r="C49" s="149"/>
      <c r="D49" s="196"/>
      <c r="E49" s="90" t="s">
        <v>223</v>
      </c>
      <c r="F49" s="100" t="s">
        <v>277</v>
      </c>
      <c r="G49" s="102" t="s">
        <v>278</v>
      </c>
      <c r="H49" s="114" t="str">
        <f>$H$20</f>
        <v>11-17, 19-21, 23</v>
      </c>
      <c r="I49" s="198" t="s">
        <v>689</v>
      </c>
      <c r="J49" s="181"/>
      <c r="K49" s="181"/>
      <c r="L49" s="181"/>
      <c r="M49" s="181"/>
      <c r="N49" s="181"/>
      <c r="O49" s="181"/>
      <c r="P49" s="181"/>
      <c r="Q49" s="181"/>
      <c r="R49" s="181"/>
      <c r="S49" s="181"/>
      <c r="T49" s="181"/>
      <c r="U49" s="181"/>
      <c r="V49" s="181"/>
      <c r="W49" s="181"/>
      <c r="X49" s="181"/>
      <c r="Y49" s="181"/>
      <c r="Z49" s="181"/>
      <c r="AA49" s="181"/>
      <c r="AB49" s="181"/>
      <c r="AC49" s="181"/>
      <c r="AD49" s="181"/>
      <c r="AE49" s="181"/>
      <c r="AF49" s="181"/>
    </row>
    <row r="50" spans="1:32" ht="75" x14ac:dyDescent="0.2">
      <c r="A50" s="195"/>
      <c r="B50" s="149"/>
      <c r="C50" s="149"/>
      <c r="D50" s="196"/>
      <c r="E50" s="90" t="s">
        <v>224</v>
      </c>
      <c r="F50" s="100" t="s">
        <v>277</v>
      </c>
      <c r="G50" s="102" t="s">
        <v>278</v>
      </c>
      <c r="H50" s="114" t="str">
        <f>$H$20</f>
        <v>11-17, 19-21, 23</v>
      </c>
      <c r="I50" s="198" t="s">
        <v>689</v>
      </c>
      <c r="J50" s="181"/>
      <c r="K50" s="181"/>
      <c r="L50" s="181"/>
      <c r="M50" s="181"/>
      <c r="N50" s="181"/>
      <c r="O50" s="181"/>
      <c r="P50" s="181"/>
      <c r="Q50" s="181"/>
      <c r="R50" s="181"/>
      <c r="S50" s="181"/>
      <c r="T50" s="181"/>
      <c r="U50" s="181"/>
      <c r="V50" s="181"/>
      <c r="W50" s="181"/>
      <c r="X50" s="181"/>
      <c r="Y50" s="181"/>
      <c r="Z50" s="181"/>
      <c r="AA50" s="181"/>
      <c r="AB50" s="181"/>
      <c r="AC50" s="181"/>
      <c r="AD50" s="181"/>
      <c r="AE50" s="181"/>
      <c r="AF50" s="181"/>
    </row>
    <row r="51" spans="1:32" x14ac:dyDescent="0.2">
      <c r="A51" s="195"/>
      <c r="B51" s="149"/>
      <c r="C51" s="149"/>
      <c r="D51" s="160" t="s">
        <v>225</v>
      </c>
      <c r="E51" s="94"/>
      <c r="F51" s="165"/>
      <c r="G51" s="101"/>
      <c r="H51" s="95"/>
      <c r="I51" s="95"/>
      <c r="J51" s="181"/>
      <c r="K51" s="181"/>
      <c r="L51" s="181"/>
      <c r="M51" s="181"/>
      <c r="N51" s="181"/>
      <c r="O51" s="181"/>
      <c r="P51" s="181"/>
      <c r="Q51" s="181"/>
      <c r="R51" s="181"/>
      <c r="S51" s="181"/>
      <c r="T51" s="181"/>
      <c r="U51" s="181"/>
      <c r="V51" s="181"/>
      <c r="W51" s="181"/>
      <c r="X51" s="181"/>
      <c r="Y51" s="181"/>
      <c r="Z51" s="181"/>
      <c r="AA51" s="181"/>
      <c r="AB51" s="181"/>
      <c r="AC51" s="181"/>
      <c r="AD51" s="181"/>
      <c r="AE51" s="181"/>
      <c r="AF51" s="181"/>
    </row>
    <row r="52" spans="1:32" ht="75" x14ac:dyDescent="0.2">
      <c r="A52" s="195"/>
      <c r="B52" s="149"/>
      <c r="C52" s="149"/>
      <c r="D52" s="196"/>
      <c r="E52" s="90" t="s">
        <v>226</v>
      </c>
      <c r="F52" s="100" t="s">
        <v>277</v>
      </c>
      <c r="G52" s="102" t="s">
        <v>278</v>
      </c>
      <c r="H52" s="114" t="str">
        <f>$H$20</f>
        <v>11-17, 19-21, 23</v>
      </c>
      <c r="I52" s="198" t="s">
        <v>689</v>
      </c>
      <c r="J52" s="181"/>
      <c r="K52" s="181"/>
      <c r="L52" s="181"/>
      <c r="M52" s="181"/>
      <c r="N52" s="181"/>
      <c r="O52" s="181"/>
      <c r="P52" s="181"/>
      <c r="Q52" s="181"/>
      <c r="R52" s="181"/>
      <c r="S52" s="181"/>
      <c r="T52" s="181"/>
      <c r="U52" s="181"/>
      <c r="V52" s="181"/>
      <c r="W52" s="181"/>
      <c r="X52" s="181"/>
      <c r="Y52" s="181"/>
      <c r="Z52" s="181"/>
      <c r="AA52" s="181"/>
      <c r="AB52" s="181"/>
      <c r="AC52" s="181"/>
      <c r="AD52" s="181"/>
      <c r="AE52" s="181"/>
      <c r="AF52" s="181"/>
    </row>
    <row r="53" spans="1:32" ht="75" x14ac:dyDescent="0.2">
      <c r="A53" s="195"/>
      <c r="B53" s="149"/>
      <c r="C53" s="149"/>
      <c r="D53" s="196"/>
      <c r="E53" s="90" t="s">
        <v>227</v>
      </c>
      <c r="F53" s="100" t="s">
        <v>277</v>
      </c>
      <c r="G53" s="102" t="s">
        <v>278</v>
      </c>
      <c r="H53" s="114" t="str">
        <f>$H$20</f>
        <v>11-17, 19-21, 23</v>
      </c>
      <c r="I53" s="198" t="s">
        <v>689</v>
      </c>
      <c r="J53" s="181"/>
      <c r="K53" s="181"/>
      <c r="L53" s="181"/>
      <c r="M53" s="181"/>
      <c r="N53" s="181"/>
      <c r="O53" s="181"/>
      <c r="P53" s="181"/>
      <c r="Q53" s="181"/>
      <c r="R53" s="181"/>
      <c r="S53" s="181"/>
      <c r="T53" s="181"/>
      <c r="U53" s="181"/>
      <c r="V53" s="181"/>
      <c r="W53" s="181"/>
      <c r="X53" s="181"/>
      <c r="Y53" s="181"/>
      <c r="Z53" s="181"/>
      <c r="AA53" s="181"/>
      <c r="AB53" s="181"/>
      <c r="AC53" s="181"/>
      <c r="AD53" s="181"/>
      <c r="AE53" s="181"/>
      <c r="AF53" s="181"/>
    </row>
    <row r="54" spans="1:32" ht="75" x14ac:dyDescent="0.2">
      <c r="A54" s="195"/>
      <c r="B54" s="149"/>
      <c r="C54" s="149"/>
      <c r="D54" s="196"/>
      <c r="E54" s="90" t="s">
        <v>228</v>
      </c>
      <c r="F54" s="100" t="s">
        <v>277</v>
      </c>
      <c r="G54" s="102" t="s">
        <v>278</v>
      </c>
      <c r="H54" s="114" t="str">
        <f>$H$20</f>
        <v>11-17, 19-21, 23</v>
      </c>
      <c r="I54" s="198" t="s">
        <v>689</v>
      </c>
      <c r="J54" s="181"/>
      <c r="K54" s="181"/>
      <c r="L54" s="181"/>
      <c r="M54" s="181"/>
      <c r="N54" s="181"/>
      <c r="O54" s="181"/>
      <c r="P54" s="181"/>
      <c r="Q54" s="181"/>
      <c r="R54" s="181"/>
      <c r="S54" s="181"/>
      <c r="T54" s="181"/>
      <c r="U54" s="181"/>
      <c r="V54" s="181"/>
      <c r="W54" s="181"/>
      <c r="X54" s="181"/>
      <c r="Y54" s="181"/>
      <c r="Z54" s="181"/>
      <c r="AA54" s="181"/>
      <c r="AB54" s="181"/>
      <c r="AC54" s="181"/>
      <c r="AD54" s="181"/>
      <c r="AE54" s="181"/>
      <c r="AF54" s="181"/>
    </row>
    <row r="55" spans="1:32" x14ac:dyDescent="0.2">
      <c r="A55" s="195"/>
      <c r="B55" s="149"/>
      <c r="C55" s="149"/>
      <c r="D55" s="160" t="s">
        <v>229</v>
      </c>
      <c r="E55" s="94"/>
      <c r="F55" s="165"/>
      <c r="G55" s="101"/>
      <c r="H55" s="95"/>
      <c r="I55" s="95"/>
      <c r="J55" s="181"/>
      <c r="K55" s="181"/>
      <c r="L55" s="181"/>
      <c r="M55" s="181"/>
      <c r="N55" s="181"/>
      <c r="O55" s="181"/>
      <c r="P55" s="181"/>
      <c r="Q55" s="181"/>
      <c r="R55" s="181"/>
      <c r="S55" s="181"/>
      <c r="T55" s="181"/>
      <c r="U55" s="181"/>
      <c r="V55" s="181"/>
      <c r="W55" s="181"/>
      <c r="X55" s="181"/>
      <c r="Y55" s="181"/>
      <c r="Z55" s="181"/>
      <c r="AA55" s="181"/>
      <c r="AB55" s="181"/>
      <c r="AC55" s="181"/>
      <c r="AD55" s="181"/>
      <c r="AE55" s="181"/>
      <c r="AF55" s="181"/>
    </row>
    <row r="56" spans="1:32" ht="75" x14ac:dyDescent="0.2">
      <c r="A56" s="195"/>
      <c r="B56" s="149"/>
      <c r="C56" s="149"/>
      <c r="D56" s="196"/>
      <c r="E56" s="90" t="s">
        <v>230</v>
      </c>
      <c r="F56" s="100" t="s">
        <v>277</v>
      </c>
      <c r="G56" s="102" t="s">
        <v>278</v>
      </c>
      <c r="H56" s="114" t="str">
        <f>$H$20</f>
        <v>11-17, 19-21, 23</v>
      </c>
      <c r="I56" s="198" t="s">
        <v>689</v>
      </c>
      <c r="J56" s="181"/>
      <c r="K56" s="181"/>
      <c r="L56" s="181"/>
      <c r="M56" s="181"/>
      <c r="N56" s="181"/>
      <c r="O56" s="181"/>
      <c r="P56" s="181"/>
      <c r="Q56" s="181"/>
      <c r="R56" s="181"/>
      <c r="S56" s="181"/>
      <c r="T56" s="181"/>
      <c r="U56" s="181"/>
      <c r="V56" s="181"/>
      <c r="W56" s="181"/>
      <c r="X56" s="181"/>
      <c r="Y56" s="181"/>
      <c r="Z56" s="181"/>
      <c r="AA56" s="181"/>
      <c r="AB56" s="181"/>
      <c r="AC56" s="181"/>
      <c r="AD56" s="181"/>
      <c r="AE56" s="181"/>
      <c r="AF56" s="181"/>
    </row>
    <row r="57" spans="1:32" ht="75" x14ac:dyDescent="0.2">
      <c r="A57" s="195"/>
      <c r="B57" s="149"/>
      <c r="C57" s="149"/>
      <c r="D57" s="196"/>
      <c r="E57" s="90" t="s">
        <v>231</v>
      </c>
      <c r="F57" s="100" t="s">
        <v>277</v>
      </c>
      <c r="G57" s="102" t="s">
        <v>278</v>
      </c>
      <c r="H57" s="114" t="str">
        <f>$H$20</f>
        <v>11-17, 19-21, 23</v>
      </c>
      <c r="I57" s="198" t="s">
        <v>689</v>
      </c>
      <c r="J57" s="181"/>
      <c r="K57" s="181"/>
      <c r="L57" s="181"/>
      <c r="M57" s="181"/>
      <c r="N57" s="181"/>
      <c r="O57" s="181"/>
      <c r="P57" s="181"/>
      <c r="Q57" s="181"/>
      <c r="R57" s="181"/>
      <c r="S57" s="181"/>
      <c r="T57" s="181"/>
      <c r="U57" s="181"/>
      <c r="V57" s="181"/>
      <c r="W57" s="181"/>
      <c r="X57" s="181"/>
      <c r="Y57" s="181"/>
      <c r="Z57" s="181"/>
      <c r="AA57" s="181"/>
      <c r="AB57" s="181"/>
      <c r="AC57" s="181"/>
      <c r="AD57" s="181"/>
      <c r="AE57" s="181"/>
      <c r="AF57" s="181"/>
    </row>
    <row r="58" spans="1:32" x14ac:dyDescent="0.2">
      <c r="A58" s="195"/>
      <c r="B58" s="149"/>
      <c r="C58" s="149"/>
      <c r="D58" s="160" t="s">
        <v>232</v>
      </c>
      <c r="E58" s="94"/>
      <c r="F58" s="165"/>
      <c r="G58" s="101"/>
      <c r="H58" s="95"/>
      <c r="I58" s="95"/>
      <c r="J58" s="181"/>
      <c r="K58" s="181"/>
      <c r="L58" s="181"/>
      <c r="M58" s="181"/>
      <c r="N58" s="181"/>
      <c r="O58" s="181"/>
      <c r="P58" s="181"/>
      <c r="Q58" s="181"/>
      <c r="R58" s="181"/>
      <c r="S58" s="181"/>
      <c r="T58" s="181"/>
      <c r="U58" s="181"/>
      <c r="V58" s="181"/>
      <c r="W58" s="181"/>
      <c r="X58" s="181"/>
      <c r="Y58" s="181"/>
      <c r="Z58" s="181"/>
      <c r="AA58" s="181"/>
      <c r="AB58" s="181"/>
      <c r="AC58" s="181"/>
      <c r="AD58" s="181"/>
      <c r="AE58" s="181"/>
      <c r="AF58" s="181"/>
    </row>
    <row r="59" spans="1:32" ht="75" x14ac:dyDescent="0.2">
      <c r="A59" s="195"/>
      <c r="B59" s="149"/>
      <c r="C59" s="149"/>
      <c r="D59" s="196"/>
      <c r="E59" s="90" t="s">
        <v>233</v>
      </c>
      <c r="F59" s="100" t="s">
        <v>277</v>
      </c>
      <c r="G59" s="102" t="s">
        <v>278</v>
      </c>
      <c r="H59" s="114" t="str">
        <f>$H$20</f>
        <v>11-17, 19-21, 23</v>
      </c>
      <c r="I59" s="198" t="s">
        <v>689</v>
      </c>
      <c r="J59" s="181"/>
      <c r="K59" s="181"/>
      <c r="L59" s="181"/>
      <c r="M59" s="181"/>
      <c r="N59" s="181"/>
      <c r="O59" s="181"/>
      <c r="P59" s="181"/>
      <c r="Q59" s="181"/>
      <c r="R59" s="181"/>
      <c r="S59" s="181"/>
      <c r="T59" s="181"/>
      <c r="U59" s="181"/>
      <c r="V59" s="181"/>
      <c r="W59" s="181"/>
      <c r="X59" s="181"/>
      <c r="Y59" s="181"/>
      <c r="Z59" s="181"/>
      <c r="AA59" s="181"/>
      <c r="AB59" s="181"/>
      <c r="AC59" s="181"/>
      <c r="AD59" s="181"/>
      <c r="AE59" s="181"/>
      <c r="AF59" s="181"/>
    </row>
    <row r="60" spans="1:32" ht="75" x14ac:dyDescent="0.2">
      <c r="A60" s="195"/>
      <c r="B60" s="149"/>
      <c r="C60" s="149"/>
      <c r="D60" s="196"/>
      <c r="E60" s="90" t="s">
        <v>234</v>
      </c>
      <c r="F60" s="100" t="s">
        <v>277</v>
      </c>
      <c r="G60" s="102" t="s">
        <v>278</v>
      </c>
      <c r="H60" s="114" t="str">
        <f>$H$20</f>
        <v>11-17, 19-21, 23</v>
      </c>
      <c r="I60" s="198" t="s">
        <v>689</v>
      </c>
      <c r="J60" s="181"/>
      <c r="K60" s="181"/>
      <c r="L60" s="181"/>
      <c r="M60" s="181"/>
      <c r="N60" s="181"/>
      <c r="O60" s="181"/>
      <c r="P60" s="181"/>
      <c r="Q60" s="181"/>
      <c r="R60" s="181"/>
      <c r="S60" s="181"/>
      <c r="T60" s="181"/>
      <c r="U60" s="181"/>
      <c r="V60" s="181"/>
      <c r="W60" s="181"/>
      <c r="X60" s="181"/>
      <c r="Y60" s="181"/>
      <c r="Z60" s="181"/>
      <c r="AA60" s="181"/>
      <c r="AB60" s="181"/>
      <c r="AC60" s="181"/>
      <c r="AD60" s="181"/>
      <c r="AE60" s="181"/>
      <c r="AF60" s="181"/>
    </row>
    <row r="61" spans="1:32" ht="75" x14ac:dyDescent="0.2">
      <c r="A61" s="195"/>
      <c r="B61" s="149"/>
      <c r="C61" s="149"/>
      <c r="D61" s="196"/>
      <c r="E61" s="90" t="s">
        <v>235</v>
      </c>
      <c r="F61" s="100" t="s">
        <v>277</v>
      </c>
      <c r="G61" s="102" t="s">
        <v>278</v>
      </c>
      <c r="H61" s="114" t="str">
        <f>$H$20</f>
        <v>11-17, 19-21, 23</v>
      </c>
      <c r="I61" s="198" t="s">
        <v>689</v>
      </c>
      <c r="J61" s="181"/>
      <c r="K61" s="181"/>
      <c r="L61" s="181"/>
      <c r="M61" s="181"/>
      <c r="N61" s="181"/>
      <c r="O61" s="181"/>
      <c r="P61" s="181"/>
      <c r="Q61" s="181"/>
      <c r="R61" s="181"/>
      <c r="S61" s="181"/>
      <c r="T61" s="181"/>
      <c r="U61" s="181"/>
      <c r="V61" s="181"/>
      <c r="W61" s="181"/>
      <c r="X61" s="181"/>
      <c r="Y61" s="181"/>
      <c r="Z61" s="181"/>
      <c r="AA61" s="181"/>
      <c r="AB61" s="181"/>
      <c r="AC61" s="181"/>
      <c r="AD61" s="181"/>
      <c r="AE61" s="181"/>
      <c r="AF61" s="181"/>
    </row>
    <row r="62" spans="1:32" x14ac:dyDescent="0.2">
      <c r="A62" s="195"/>
      <c r="B62" s="149"/>
      <c r="C62" s="149"/>
      <c r="D62" s="160" t="s">
        <v>653</v>
      </c>
      <c r="E62" s="94"/>
      <c r="F62" s="165"/>
      <c r="G62" s="101"/>
      <c r="H62" s="95"/>
      <c r="I62" s="95"/>
      <c r="J62" s="181"/>
      <c r="K62" s="181"/>
      <c r="L62" s="181"/>
      <c r="M62" s="181"/>
      <c r="N62" s="181"/>
      <c r="O62" s="181"/>
      <c r="P62" s="181"/>
      <c r="Q62" s="181"/>
      <c r="R62" s="181"/>
      <c r="S62" s="181"/>
      <c r="T62" s="181"/>
      <c r="U62" s="181"/>
      <c r="V62" s="181"/>
      <c r="W62" s="181"/>
      <c r="X62" s="181"/>
      <c r="Y62" s="181"/>
      <c r="Z62" s="181"/>
      <c r="AA62" s="181"/>
      <c r="AB62" s="181"/>
      <c r="AC62" s="181"/>
      <c r="AD62" s="181"/>
      <c r="AE62" s="181"/>
      <c r="AF62" s="181"/>
    </row>
    <row r="63" spans="1:32" ht="75" x14ac:dyDescent="0.2">
      <c r="A63" s="195"/>
      <c r="B63" s="149"/>
      <c r="C63" s="149"/>
      <c r="D63" s="196"/>
      <c r="E63" s="90" t="s">
        <v>654</v>
      </c>
      <c r="F63" s="100" t="s">
        <v>277</v>
      </c>
      <c r="G63" s="102" t="s">
        <v>278</v>
      </c>
      <c r="H63" s="114" t="str">
        <f>$H$20</f>
        <v>11-17, 19-21, 23</v>
      </c>
      <c r="I63" s="198" t="s">
        <v>689</v>
      </c>
      <c r="J63" s="181"/>
      <c r="K63" s="181"/>
      <c r="L63" s="181"/>
      <c r="M63" s="181"/>
      <c r="N63" s="181"/>
      <c r="O63" s="181"/>
      <c r="P63" s="181"/>
      <c r="Q63" s="181"/>
      <c r="R63" s="181"/>
      <c r="S63" s="181"/>
      <c r="T63" s="181"/>
      <c r="U63" s="181"/>
      <c r="V63" s="181"/>
      <c r="W63" s="181"/>
      <c r="X63" s="181"/>
      <c r="Y63" s="181"/>
      <c r="Z63" s="181"/>
      <c r="AA63" s="181"/>
      <c r="AB63" s="181"/>
      <c r="AC63" s="181"/>
      <c r="AD63" s="181"/>
      <c r="AE63" s="181"/>
      <c r="AF63" s="181"/>
    </row>
    <row r="64" spans="1:32" ht="75" x14ac:dyDescent="0.2">
      <c r="A64" s="195"/>
      <c r="B64" s="149"/>
      <c r="C64" s="149"/>
      <c r="D64" s="196"/>
      <c r="E64" s="90" t="s">
        <v>655</v>
      </c>
      <c r="F64" s="100" t="s">
        <v>277</v>
      </c>
      <c r="G64" s="102" t="s">
        <v>278</v>
      </c>
      <c r="H64" s="114" t="str">
        <f>$H$20</f>
        <v>11-17, 19-21, 23</v>
      </c>
      <c r="I64" s="198" t="s">
        <v>689</v>
      </c>
      <c r="J64" s="181"/>
      <c r="K64" s="181"/>
      <c r="L64" s="181"/>
      <c r="M64" s="181"/>
      <c r="N64" s="181"/>
      <c r="O64" s="181"/>
      <c r="P64" s="181"/>
      <c r="Q64" s="181"/>
      <c r="R64" s="181"/>
      <c r="S64" s="181"/>
      <c r="T64" s="181"/>
      <c r="U64" s="181"/>
      <c r="V64" s="181"/>
      <c r="W64" s="181"/>
      <c r="X64" s="181"/>
      <c r="Y64" s="181"/>
      <c r="Z64" s="181"/>
      <c r="AA64" s="181"/>
      <c r="AB64" s="181"/>
      <c r="AC64" s="181"/>
      <c r="AD64" s="181"/>
      <c r="AE64" s="181"/>
      <c r="AF64" s="181"/>
    </row>
    <row r="65" spans="1:32" x14ac:dyDescent="0.2">
      <c r="A65" s="195"/>
      <c r="B65" s="149"/>
      <c r="C65" s="149"/>
      <c r="D65" s="160" t="s">
        <v>656</v>
      </c>
      <c r="E65" s="94"/>
      <c r="F65" s="165"/>
      <c r="G65" s="101"/>
      <c r="H65" s="95"/>
      <c r="I65" s="95"/>
      <c r="J65" s="181"/>
      <c r="K65" s="181"/>
      <c r="L65" s="181"/>
      <c r="M65" s="181"/>
      <c r="N65" s="181"/>
      <c r="O65" s="181"/>
      <c r="P65" s="181"/>
      <c r="Q65" s="181"/>
      <c r="R65" s="181"/>
      <c r="S65" s="181"/>
      <c r="T65" s="181"/>
      <c r="U65" s="181"/>
      <c r="V65" s="181"/>
      <c r="W65" s="181"/>
      <c r="X65" s="181"/>
      <c r="Y65" s="181"/>
      <c r="Z65" s="181"/>
      <c r="AA65" s="181"/>
      <c r="AB65" s="181"/>
      <c r="AC65" s="181"/>
      <c r="AD65" s="181"/>
      <c r="AE65" s="181"/>
      <c r="AF65" s="181"/>
    </row>
    <row r="66" spans="1:32" ht="75" x14ac:dyDescent="0.2">
      <c r="A66" s="195"/>
      <c r="B66" s="149"/>
      <c r="C66" s="149"/>
      <c r="D66" s="196"/>
      <c r="E66" s="90" t="s">
        <v>657</v>
      </c>
      <c r="F66" s="100" t="s">
        <v>277</v>
      </c>
      <c r="G66" s="102" t="s">
        <v>278</v>
      </c>
      <c r="H66" s="114" t="str">
        <f>$H$20</f>
        <v>11-17, 19-21, 23</v>
      </c>
      <c r="I66" s="198" t="s">
        <v>689</v>
      </c>
      <c r="J66" s="181"/>
      <c r="K66" s="181"/>
      <c r="L66" s="181"/>
      <c r="M66" s="181"/>
      <c r="N66" s="181"/>
      <c r="O66" s="181"/>
      <c r="P66" s="181"/>
      <c r="Q66" s="181"/>
      <c r="R66" s="181"/>
      <c r="S66" s="181"/>
      <c r="T66" s="181"/>
      <c r="U66" s="181"/>
      <c r="V66" s="181"/>
      <c r="W66" s="181"/>
      <c r="X66" s="181"/>
      <c r="Y66" s="181"/>
      <c r="Z66" s="181"/>
      <c r="AA66" s="181"/>
      <c r="AB66" s="181"/>
      <c r="AC66" s="181"/>
      <c r="AD66" s="181"/>
      <c r="AE66" s="181"/>
      <c r="AF66" s="181"/>
    </row>
    <row r="67" spans="1:32" ht="75" x14ac:dyDescent="0.2">
      <c r="A67" s="195"/>
      <c r="B67" s="149"/>
      <c r="C67" s="149"/>
      <c r="D67" s="196"/>
      <c r="E67" s="90" t="s">
        <v>658</v>
      </c>
      <c r="F67" s="100" t="s">
        <v>277</v>
      </c>
      <c r="G67" s="102" t="s">
        <v>278</v>
      </c>
      <c r="H67" s="114" t="str">
        <f>$H$20</f>
        <v>11-17, 19-21, 23</v>
      </c>
      <c r="I67" s="198" t="s">
        <v>689</v>
      </c>
      <c r="J67" s="181"/>
      <c r="K67" s="181"/>
      <c r="L67" s="181"/>
      <c r="M67" s="181"/>
      <c r="N67" s="181"/>
      <c r="O67" s="181"/>
      <c r="P67" s="181"/>
      <c r="Q67" s="181"/>
      <c r="R67" s="181"/>
      <c r="S67" s="181"/>
      <c r="T67" s="181"/>
      <c r="U67" s="181"/>
      <c r="V67" s="181"/>
      <c r="W67" s="181"/>
      <c r="X67" s="181"/>
      <c r="Y67" s="181"/>
      <c r="Z67" s="181"/>
      <c r="AA67" s="181"/>
      <c r="AB67" s="181"/>
      <c r="AC67" s="181"/>
      <c r="AD67" s="181"/>
      <c r="AE67" s="181"/>
      <c r="AF67" s="181"/>
    </row>
    <row r="68" spans="1:32" ht="75" x14ac:dyDescent="0.2">
      <c r="A68" s="195"/>
      <c r="B68" s="149"/>
      <c r="C68" s="149"/>
      <c r="D68" s="196"/>
      <c r="E68" s="90" t="s">
        <v>667</v>
      </c>
      <c r="F68" s="100" t="s">
        <v>277</v>
      </c>
      <c r="G68" s="102" t="s">
        <v>278</v>
      </c>
      <c r="H68" s="114" t="str">
        <f>$H$20</f>
        <v>11-17, 19-21, 23</v>
      </c>
      <c r="I68" s="198" t="s">
        <v>689</v>
      </c>
      <c r="J68" s="181"/>
      <c r="K68" s="181"/>
      <c r="L68" s="181"/>
      <c r="M68" s="181"/>
      <c r="N68" s="181"/>
      <c r="O68" s="181"/>
      <c r="P68" s="181"/>
      <c r="Q68" s="181"/>
      <c r="R68" s="181"/>
      <c r="S68" s="181"/>
      <c r="T68" s="181"/>
      <c r="U68" s="181"/>
      <c r="V68" s="181"/>
      <c r="W68" s="181"/>
      <c r="X68" s="181"/>
      <c r="Y68" s="181"/>
      <c r="Z68" s="181"/>
      <c r="AA68" s="181"/>
      <c r="AB68" s="181"/>
      <c r="AC68" s="181"/>
      <c r="AD68" s="181"/>
      <c r="AE68" s="181"/>
      <c r="AF68" s="181"/>
    </row>
    <row r="69" spans="1:32" x14ac:dyDescent="0.2">
      <c r="A69" s="195"/>
      <c r="B69" s="149"/>
      <c r="C69" s="1559" t="s">
        <v>237</v>
      </c>
      <c r="D69" s="1560"/>
      <c r="E69" s="1560"/>
      <c r="F69" s="1560"/>
      <c r="G69" s="1560"/>
      <c r="H69" s="1560"/>
      <c r="I69" s="1561"/>
      <c r="J69" s="7"/>
      <c r="K69" s="7"/>
      <c r="L69" s="7"/>
      <c r="M69" s="7"/>
      <c r="N69" s="7"/>
      <c r="O69" s="7"/>
      <c r="P69" s="7"/>
      <c r="Q69" s="7"/>
      <c r="R69" s="7"/>
      <c r="S69" s="7"/>
      <c r="T69" s="7"/>
      <c r="U69" s="7"/>
      <c r="V69" s="7"/>
      <c r="W69" s="7"/>
      <c r="X69" s="7"/>
      <c r="Y69" s="7"/>
      <c r="Z69" s="7"/>
      <c r="AA69" s="7"/>
      <c r="AB69" s="7"/>
      <c r="AC69" s="7"/>
      <c r="AD69" s="7"/>
      <c r="AE69" s="7"/>
      <c r="AF69" s="181"/>
    </row>
    <row r="70" spans="1:32" x14ac:dyDescent="0.2">
      <c r="A70" s="195"/>
      <c r="B70" s="149"/>
      <c r="C70" s="149"/>
      <c r="D70" s="160" t="s">
        <v>281</v>
      </c>
      <c r="E70" s="94"/>
      <c r="F70" s="165"/>
      <c r="G70" s="101"/>
      <c r="H70" s="95"/>
      <c r="I70" s="95"/>
      <c r="J70" s="181"/>
      <c r="K70" s="181"/>
      <c r="L70" s="181"/>
      <c r="M70" s="181"/>
      <c r="N70" s="181"/>
      <c r="O70" s="181"/>
      <c r="P70" s="181"/>
      <c r="Q70" s="181"/>
      <c r="R70" s="181"/>
      <c r="S70" s="181"/>
      <c r="T70" s="181"/>
      <c r="U70" s="181"/>
      <c r="V70" s="181"/>
      <c r="W70" s="181"/>
      <c r="X70" s="181"/>
      <c r="Y70" s="181"/>
      <c r="Z70" s="181"/>
      <c r="AA70" s="181"/>
      <c r="AB70" s="181"/>
      <c r="AC70" s="181"/>
      <c r="AD70" s="181"/>
      <c r="AE70" s="181"/>
      <c r="AF70" s="181"/>
    </row>
    <row r="71" spans="1:32" ht="75" x14ac:dyDescent="0.2">
      <c r="A71" s="195"/>
      <c r="B71" s="149"/>
      <c r="C71" s="149"/>
      <c r="D71" s="196"/>
      <c r="E71" s="90" t="s">
        <v>238</v>
      </c>
      <c r="F71" s="100" t="s">
        <v>277</v>
      </c>
      <c r="G71" s="102" t="s">
        <v>278</v>
      </c>
      <c r="H71" s="114" t="str">
        <f>$H$20</f>
        <v>11-17, 19-21, 23</v>
      </c>
      <c r="I71" s="198" t="s">
        <v>689</v>
      </c>
      <c r="J71" s="181"/>
      <c r="K71" s="181"/>
      <c r="L71" s="181"/>
      <c r="M71" s="181"/>
      <c r="N71" s="181"/>
      <c r="O71" s="181"/>
      <c r="P71" s="181"/>
      <c r="Q71" s="181"/>
      <c r="R71" s="181"/>
      <c r="S71" s="181"/>
      <c r="T71" s="181"/>
      <c r="U71" s="181"/>
      <c r="V71" s="181"/>
      <c r="W71" s="181"/>
      <c r="X71" s="181"/>
      <c r="Y71" s="181"/>
      <c r="Z71" s="181"/>
      <c r="AA71" s="181"/>
      <c r="AB71" s="181"/>
      <c r="AC71" s="181"/>
      <c r="AD71" s="181"/>
      <c r="AE71" s="181"/>
      <c r="AF71" s="181"/>
    </row>
    <row r="72" spans="1:32" ht="75" x14ac:dyDescent="0.2">
      <c r="A72" s="195"/>
      <c r="B72" s="149"/>
      <c r="C72" s="149"/>
      <c r="D72" s="196"/>
      <c r="E72" s="90" t="s">
        <v>239</v>
      </c>
      <c r="F72" s="100" t="s">
        <v>277</v>
      </c>
      <c r="G72" s="102" t="s">
        <v>278</v>
      </c>
      <c r="H72" s="114" t="str">
        <f>$H$20</f>
        <v>11-17, 19-21, 23</v>
      </c>
      <c r="I72" s="198" t="s">
        <v>689</v>
      </c>
      <c r="J72" s="181"/>
      <c r="K72" s="181"/>
      <c r="L72" s="181"/>
      <c r="M72" s="181"/>
      <c r="N72" s="181"/>
      <c r="O72" s="181"/>
      <c r="P72" s="181"/>
      <c r="Q72" s="181"/>
      <c r="R72" s="181"/>
      <c r="S72" s="181"/>
      <c r="T72" s="181"/>
      <c r="U72" s="181"/>
      <c r="V72" s="181"/>
      <c r="W72" s="181"/>
      <c r="X72" s="181"/>
      <c r="Y72" s="181"/>
      <c r="Z72" s="181"/>
      <c r="AA72" s="181"/>
      <c r="AB72" s="181"/>
      <c r="AC72" s="181"/>
      <c r="AD72" s="181"/>
      <c r="AE72" s="181"/>
      <c r="AF72" s="181"/>
    </row>
    <row r="73" spans="1:32" x14ac:dyDescent="0.2">
      <c r="A73" s="195"/>
      <c r="B73" s="149"/>
      <c r="C73" s="149"/>
      <c r="D73" s="160" t="s">
        <v>282</v>
      </c>
      <c r="E73" s="94"/>
      <c r="F73" s="165"/>
      <c r="G73" s="101"/>
      <c r="H73" s="95"/>
      <c r="I73" s="95"/>
      <c r="J73" s="181"/>
      <c r="K73" s="181"/>
      <c r="L73" s="181"/>
      <c r="M73" s="181"/>
      <c r="N73" s="181"/>
      <c r="O73" s="181"/>
      <c r="P73" s="181"/>
      <c r="Q73" s="181"/>
      <c r="R73" s="181"/>
      <c r="S73" s="181"/>
      <c r="T73" s="181"/>
      <c r="U73" s="181"/>
      <c r="V73" s="181"/>
      <c r="W73" s="181"/>
      <c r="X73" s="181"/>
      <c r="Y73" s="181"/>
      <c r="Z73" s="181"/>
      <c r="AA73" s="181"/>
      <c r="AB73" s="181"/>
      <c r="AC73" s="181"/>
      <c r="AD73" s="181"/>
      <c r="AE73" s="181"/>
      <c r="AF73" s="181"/>
    </row>
    <row r="74" spans="1:32" ht="75" x14ac:dyDescent="0.2">
      <c r="A74" s="195"/>
      <c r="B74" s="149"/>
      <c r="C74" s="149"/>
      <c r="D74" s="196"/>
      <c r="E74" s="90" t="s">
        <v>240</v>
      </c>
      <c r="F74" s="100" t="s">
        <v>277</v>
      </c>
      <c r="G74" s="102" t="s">
        <v>278</v>
      </c>
      <c r="H74" s="114" t="str">
        <f>$H$20</f>
        <v>11-17, 19-21, 23</v>
      </c>
      <c r="I74" s="198" t="s">
        <v>689</v>
      </c>
      <c r="J74" s="181"/>
      <c r="K74" s="181"/>
      <c r="L74" s="181"/>
      <c r="M74" s="181"/>
      <c r="N74" s="181"/>
      <c r="O74" s="181"/>
      <c r="P74" s="181"/>
      <c r="Q74" s="181"/>
      <c r="R74" s="181"/>
      <c r="S74" s="181"/>
      <c r="T74" s="181"/>
      <c r="U74" s="181"/>
      <c r="V74" s="181"/>
      <c r="W74" s="181"/>
      <c r="X74" s="181"/>
      <c r="Y74" s="181"/>
      <c r="Z74" s="181"/>
      <c r="AA74" s="181"/>
      <c r="AB74" s="181"/>
      <c r="AC74" s="181"/>
      <c r="AD74" s="181"/>
      <c r="AE74" s="181"/>
      <c r="AF74" s="181"/>
    </row>
    <row r="75" spans="1:32" ht="75" x14ac:dyDescent="0.2">
      <c r="A75" s="195"/>
      <c r="B75" s="149"/>
      <c r="C75" s="149"/>
      <c r="D75" s="196"/>
      <c r="E75" s="90" t="s">
        <v>241</v>
      </c>
      <c r="F75" s="100" t="s">
        <v>277</v>
      </c>
      <c r="G75" s="102" t="s">
        <v>278</v>
      </c>
      <c r="H75" s="114" t="str">
        <f>$H$20</f>
        <v>11-17, 19-21, 23</v>
      </c>
      <c r="I75" s="198" t="s">
        <v>689</v>
      </c>
      <c r="J75" s="181"/>
      <c r="K75" s="181"/>
      <c r="L75" s="181"/>
      <c r="M75" s="181"/>
      <c r="N75" s="181"/>
      <c r="O75" s="181"/>
      <c r="P75" s="181"/>
      <c r="Q75" s="181"/>
      <c r="R75" s="181"/>
      <c r="S75" s="181"/>
      <c r="T75" s="181"/>
      <c r="U75" s="181"/>
      <c r="V75" s="181"/>
      <c r="W75" s="181"/>
      <c r="X75" s="181"/>
      <c r="Y75" s="181"/>
      <c r="Z75" s="181"/>
      <c r="AA75" s="181"/>
      <c r="AB75" s="181"/>
      <c r="AC75" s="181"/>
      <c r="AD75" s="181"/>
      <c r="AE75" s="181"/>
      <c r="AF75" s="181"/>
    </row>
    <row r="76" spans="1:32" x14ac:dyDescent="0.2">
      <c r="A76" s="195"/>
      <c r="B76" s="149"/>
      <c r="C76" s="149"/>
      <c r="D76" s="160" t="s">
        <v>243</v>
      </c>
      <c r="E76" s="94"/>
      <c r="F76" s="165"/>
      <c r="G76" s="101"/>
      <c r="H76" s="95"/>
      <c r="I76" s="95"/>
      <c r="J76" s="181"/>
      <c r="K76" s="181"/>
      <c r="L76" s="181"/>
      <c r="M76" s="181"/>
      <c r="N76" s="181"/>
      <c r="O76" s="181"/>
      <c r="P76" s="181"/>
      <c r="Q76" s="181"/>
      <c r="R76" s="181"/>
      <c r="S76" s="181"/>
      <c r="T76" s="181"/>
      <c r="U76" s="181"/>
      <c r="V76" s="181"/>
      <c r="W76" s="181"/>
      <c r="X76" s="181"/>
      <c r="Y76" s="181"/>
      <c r="Z76" s="181"/>
      <c r="AA76" s="181"/>
      <c r="AB76" s="181"/>
      <c r="AC76" s="181"/>
      <c r="AD76" s="181"/>
      <c r="AE76" s="181"/>
      <c r="AF76" s="181"/>
    </row>
    <row r="77" spans="1:32" ht="75" x14ac:dyDescent="0.2">
      <c r="A77" s="195"/>
      <c r="B77" s="149"/>
      <c r="C77" s="149"/>
      <c r="D77" s="196"/>
      <c r="E77" s="90" t="s">
        <v>244</v>
      </c>
      <c r="F77" s="100" t="s">
        <v>277</v>
      </c>
      <c r="G77" s="102" t="s">
        <v>278</v>
      </c>
      <c r="H77" s="114" t="str">
        <f>$H$20</f>
        <v>11-17, 19-21, 23</v>
      </c>
      <c r="I77" s="198" t="s">
        <v>689</v>
      </c>
      <c r="J77" s="181"/>
      <c r="K77" s="181"/>
      <c r="L77" s="181"/>
      <c r="M77" s="181"/>
      <c r="N77" s="181"/>
      <c r="O77" s="181"/>
      <c r="P77" s="181"/>
      <c r="Q77" s="181"/>
      <c r="R77" s="181"/>
      <c r="S77" s="181"/>
      <c r="T77" s="181"/>
      <c r="U77" s="181"/>
      <c r="V77" s="181"/>
      <c r="W77" s="181"/>
      <c r="X77" s="181"/>
      <c r="Y77" s="181"/>
      <c r="Z77" s="181"/>
      <c r="AA77" s="181"/>
      <c r="AB77" s="181"/>
      <c r="AC77" s="181"/>
      <c r="AD77" s="181"/>
      <c r="AE77" s="181"/>
      <c r="AF77" s="181"/>
    </row>
    <row r="78" spans="1:32" ht="75" x14ac:dyDescent="0.2">
      <c r="A78" s="195"/>
      <c r="B78" s="149"/>
      <c r="C78" s="149"/>
      <c r="D78" s="196"/>
      <c r="E78" s="90" t="s">
        <v>246</v>
      </c>
      <c r="F78" s="100" t="s">
        <v>277</v>
      </c>
      <c r="G78" s="102" t="s">
        <v>278</v>
      </c>
      <c r="H78" s="114" t="str">
        <f>$H$20</f>
        <v>11-17, 19-21, 23</v>
      </c>
      <c r="I78" s="198" t="s">
        <v>689</v>
      </c>
      <c r="J78" s="181"/>
      <c r="K78" s="181"/>
      <c r="L78" s="181"/>
      <c r="M78" s="181"/>
      <c r="N78" s="181"/>
      <c r="O78" s="181"/>
      <c r="P78" s="181"/>
      <c r="Q78" s="181"/>
      <c r="R78" s="181"/>
      <c r="S78" s="181"/>
      <c r="T78" s="181"/>
      <c r="U78" s="181"/>
      <c r="V78" s="181"/>
      <c r="W78" s="181"/>
      <c r="X78" s="181"/>
      <c r="Y78" s="181"/>
      <c r="Z78" s="181"/>
      <c r="AA78" s="181"/>
      <c r="AB78" s="181"/>
      <c r="AC78" s="181"/>
      <c r="AD78" s="181"/>
      <c r="AE78" s="181"/>
      <c r="AF78" s="181"/>
    </row>
    <row r="79" spans="1:32" x14ac:dyDescent="0.2">
      <c r="A79" s="195"/>
      <c r="B79" s="149"/>
      <c r="C79" s="149"/>
      <c r="D79" s="160" t="s">
        <v>248</v>
      </c>
      <c r="E79" s="94"/>
      <c r="F79" s="165"/>
      <c r="G79" s="101"/>
      <c r="H79" s="95"/>
      <c r="I79" s="95"/>
      <c r="J79" s="181"/>
      <c r="K79" s="181"/>
      <c r="L79" s="181"/>
      <c r="M79" s="181"/>
      <c r="N79" s="181"/>
      <c r="O79" s="181"/>
      <c r="P79" s="181"/>
      <c r="Q79" s="181"/>
      <c r="R79" s="181"/>
      <c r="S79" s="181"/>
      <c r="T79" s="181"/>
      <c r="U79" s="181"/>
      <c r="V79" s="181"/>
      <c r="W79" s="181"/>
      <c r="X79" s="181"/>
      <c r="Y79" s="181"/>
      <c r="Z79" s="181"/>
      <c r="AA79" s="181"/>
      <c r="AB79" s="181"/>
      <c r="AC79" s="181"/>
      <c r="AD79" s="181"/>
      <c r="AE79" s="181"/>
      <c r="AF79" s="181"/>
    </row>
    <row r="80" spans="1:32" ht="75" x14ac:dyDescent="0.2">
      <c r="A80" s="195"/>
      <c r="B80" s="149"/>
      <c r="C80" s="149"/>
      <c r="D80" s="196"/>
      <c r="E80" s="90" t="s">
        <v>250</v>
      </c>
      <c r="F80" s="100" t="s">
        <v>277</v>
      </c>
      <c r="G80" s="102" t="s">
        <v>278</v>
      </c>
      <c r="H80" s="114" t="str">
        <f>$H$20</f>
        <v>11-17, 19-21, 23</v>
      </c>
      <c r="I80" s="198" t="s">
        <v>689</v>
      </c>
      <c r="J80" s="181"/>
      <c r="K80" s="181"/>
      <c r="L80" s="181"/>
      <c r="M80" s="181"/>
      <c r="N80" s="181"/>
      <c r="O80" s="181"/>
      <c r="P80" s="181"/>
      <c r="Q80" s="181"/>
      <c r="R80" s="181"/>
      <c r="S80" s="181"/>
      <c r="T80" s="181"/>
      <c r="U80" s="181"/>
      <c r="V80" s="181"/>
      <c r="W80" s="181"/>
      <c r="X80" s="181"/>
      <c r="Y80" s="181"/>
      <c r="Z80" s="181"/>
      <c r="AA80" s="181"/>
      <c r="AB80" s="181"/>
      <c r="AC80" s="181"/>
      <c r="AD80" s="181"/>
      <c r="AE80" s="181"/>
      <c r="AF80" s="181"/>
    </row>
    <row r="81" spans="1:33" ht="75" x14ac:dyDescent="0.2">
      <c r="A81" s="195"/>
      <c r="B81" s="149"/>
      <c r="C81" s="149"/>
      <c r="D81" s="196"/>
      <c r="E81" s="90" t="s">
        <v>251</v>
      </c>
      <c r="F81" s="100" t="s">
        <v>277</v>
      </c>
      <c r="G81" s="102" t="s">
        <v>278</v>
      </c>
      <c r="H81" s="114" t="str">
        <f>$H$20</f>
        <v>11-17, 19-21, 23</v>
      </c>
      <c r="I81" s="198" t="s">
        <v>689</v>
      </c>
      <c r="J81" s="181"/>
      <c r="K81" s="181"/>
      <c r="L81" s="181"/>
      <c r="M81" s="181"/>
      <c r="N81" s="181"/>
      <c r="O81" s="181"/>
      <c r="P81" s="181"/>
      <c r="Q81" s="181"/>
      <c r="R81" s="181"/>
      <c r="S81" s="181"/>
      <c r="T81" s="181"/>
      <c r="U81" s="181"/>
      <c r="V81" s="181"/>
      <c r="W81" s="181"/>
      <c r="X81" s="181"/>
      <c r="Y81" s="181"/>
      <c r="Z81" s="181"/>
      <c r="AA81" s="181"/>
      <c r="AB81" s="181"/>
      <c r="AC81" s="181"/>
      <c r="AD81" s="181"/>
      <c r="AE81" s="181"/>
      <c r="AF81" s="181"/>
    </row>
    <row r="82" spans="1:33" x14ac:dyDescent="0.2">
      <c r="A82" s="195"/>
      <c r="B82" s="149"/>
      <c r="C82" s="149"/>
      <c r="D82" s="160" t="s">
        <v>659</v>
      </c>
      <c r="E82" s="94"/>
      <c r="F82" s="165"/>
      <c r="G82" s="101"/>
      <c r="H82" s="95"/>
      <c r="I82" s="95"/>
      <c r="J82" s="181"/>
      <c r="K82" s="181"/>
      <c r="L82" s="181"/>
      <c r="M82" s="181"/>
      <c r="N82" s="181"/>
      <c r="O82" s="181"/>
      <c r="P82" s="181"/>
      <c r="Q82" s="181"/>
      <c r="R82" s="181"/>
      <c r="S82" s="181"/>
      <c r="T82" s="181"/>
      <c r="U82" s="181"/>
      <c r="V82" s="181"/>
      <c r="W82" s="181"/>
      <c r="X82" s="181"/>
      <c r="Y82" s="181"/>
      <c r="Z82" s="181"/>
      <c r="AA82" s="181"/>
      <c r="AB82" s="181"/>
      <c r="AC82" s="181"/>
      <c r="AD82" s="181"/>
      <c r="AE82" s="181"/>
      <c r="AF82" s="181"/>
    </row>
    <row r="83" spans="1:33" ht="75" x14ac:dyDescent="0.2">
      <c r="A83" s="195"/>
      <c r="B83" s="149"/>
      <c r="C83" s="149"/>
      <c r="D83" s="196"/>
      <c r="E83" s="90" t="s">
        <v>660</v>
      </c>
      <c r="F83" s="100" t="s">
        <v>277</v>
      </c>
      <c r="G83" s="102" t="s">
        <v>278</v>
      </c>
      <c r="H83" s="114" t="str">
        <f>$H$20</f>
        <v>11-17, 19-21, 23</v>
      </c>
      <c r="I83" s="198" t="s">
        <v>689</v>
      </c>
      <c r="J83" s="181"/>
      <c r="K83" s="181"/>
      <c r="L83" s="181"/>
      <c r="M83" s="181"/>
      <c r="N83" s="181"/>
      <c r="O83" s="181"/>
      <c r="P83" s="181"/>
      <c r="Q83" s="181"/>
      <c r="R83" s="181"/>
      <c r="S83" s="181"/>
      <c r="T83" s="181"/>
      <c r="U83" s="181"/>
      <c r="V83" s="181"/>
      <c r="W83" s="181"/>
      <c r="X83" s="181"/>
      <c r="Y83" s="181"/>
      <c r="Z83" s="181"/>
      <c r="AA83" s="181"/>
      <c r="AB83" s="181"/>
      <c r="AC83" s="181"/>
      <c r="AD83" s="181"/>
      <c r="AE83" s="181"/>
      <c r="AF83" s="181"/>
    </row>
    <row r="84" spans="1:33" ht="75" x14ac:dyDescent="0.2">
      <c r="A84" s="195"/>
      <c r="B84" s="149"/>
      <c r="C84" s="149"/>
      <c r="D84" s="196"/>
      <c r="E84" s="158" t="s">
        <v>661</v>
      </c>
      <c r="F84" s="171" t="s">
        <v>277</v>
      </c>
      <c r="G84" s="102" t="s">
        <v>278</v>
      </c>
      <c r="H84" s="114" t="str">
        <f>$H$20</f>
        <v>11-17, 19-21, 23</v>
      </c>
      <c r="I84" s="198" t="s">
        <v>689</v>
      </c>
      <c r="J84" s="181"/>
      <c r="K84" s="181"/>
      <c r="L84" s="181"/>
      <c r="M84" s="181"/>
      <c r="N84" s="181"/>
      <c r="O84" s="181"/>
      <c r="P84" s="181"/>
      <c r="Q84" s="181"/>
      <c r="R84" s="181"/>
      <c r="S84" s="181"/>
      <c r="T84" s="181"/>
      <c r="U84" s="181"/>
      <c r="V84" s="181"/>
      <c r="W84" s="181"/>
      <c r="X84" s="181"/>
      <c r="Y84" s="181"/>
      <c r="Z84" s="181"/>
      <c r="AA84" s="181"/>
      <c r="AB84" s="181"/>
      <c r="AC84" s="181"/>
      <c r="AD84" s="181"/>
      <c r="AE84" s="181"/>
      <c r="AF84" s="181"/>
    </row>
    <row r="85" spans="1:33" x14ac:dyDescent="0.2">
      <c r="A85" s="195"/>
      <c r="B85" s="149"/>
      <c r="C85" s="149"/>
      <c r="D85" s="160" t="s">
        <v>662</v>
      </c>
      <c r="E85" s="94"/>
      <c r="F85" s="165"/>
      <c r="G85" s="101"/>
      <c r="H85" s="95"/>
      <c r="I85" s="95"/>
      <c r="J85" s="181"/>
      <c r="K85" s="181"/>
      <c r="L85" s="181"/>
      <c r="M85" s="181"/>
      <c r="N85" s="181"/>
      <c r="O85" s="181"/>
      <c r="P85" s="181"/>
      <c r="Q85" s="181"/>
      <c r="R85" s="181"/>
      <c r="S85" s="181"/>
      <c r="T85" s="181"/>
      <c r="U85" s="181"/>
      <c r="V85" s="181"/>
      <c r="W85" s="181"/>
      <c r="X85" s="181"/>
      <c r="Y85" s="181"/>
      <c r="Z85" s="181"/>
      <c r="AA85" s="181"/>
      <c r="AB85" s="181"/>
      <c r="AC85" s="181"/>
      <c r="AD85" s="181"/>
      <c r="AE85" s="181"/>
      <c r="AF85" s="181"/>
    </row>
    <row r="86" spans="1:33" ht="75" x14ac:dyDescent="0.2">
      <c r="A86" s="195"/>
      <c r="B86" s="149"/>
      <c r="C86" s="149"/>
      <c r="D86" s="196"/>
      <c r="E86" s="159" t="s">
        <v>663</v>
      </c>
      <c r="F86" s="172" t="s">
        <v>277</v>
      </c>
      <c r="G86" s="102" t="s">
        <v>278</v>
      </c>
      <c r="H86" s="114" t="str">
        <f>$H$20</f>
        <v>11-17, 19-21, 23</v>
      </c>
      <c r="I86" s="198" t="s">
        <v>689</v>
      </c>
      <c r="J86" s="181"/>
      <c r="K86" s="181"/>
      <c r="L86" s="181"/>
      <c r="M86" s="181"/>
      <c r="N86" s="181"/>
      <c r="O86" s="181"/>
      <c r="P86" s="181"/>
      <c r="Q86" s="181"/>
      <c r="R86" s="181"/>
      <c r="S86" s="181"/>
      <c r="T86" s="181"/>
      <c r="U86" s="181"/>
      <c r="V86" s="181"/>
      <c r="W86" s="181"/>
      <c r="X86" s="181"/>
      <c r="Y86" s="181"/>
      <c r="Z86" s="181"/>
      <c r="AA86" s="181"/>
      <c r="AB86" s="181"/>
      <c r="AC86" s="181"/>
      <c r="AD86" s="181"/>
      <c r="AE86" s="181"/>
      <c r="AF86" s="181"/>
    </row>
    <row r="87" spans="1:33" ht="75" x14ac:dyDescent="0.2">
      <c r="A87" s="195"/>
      <c r="B87" s="149"/>
      <c r="C87" s="149"/>
      <c r="D87" s="196"/>
      <c r="E87" s="90" t="s">
        <v>664</v>
      </c>
      <c r="F87" s="100" t="s">
        <v>277</v>
      </c>
      <c r="G87" s="102" t="s">
        <v>278</v>
      </c>
      <c r="H87" s="114" t="str">
        <f>$H$20</f>
        <v>11-17, 19-21, 23</v>
      </c>
      <c r="I87" s="198" t="s">
        <v>689</v>
      </c>
      <c r="J87" s="181"/>
      <c r="K87" s="181"/>
      <c r="L87" s="181"/>
      <c r="M87" s="181"/>
      <c r="N87" s="181"/>
      <c r="O87" s="181"/>
      <c r="P87" s="181"/>
      <c r="Q87" s="181"/>
      <c r="R87" s="181"/>
      <c r="S87" s="181"/>
      <c r="T87" s="181"/>
      <c r="U87" s="181"/>
      <c r="V87" s="181"/>
      <c r="W87" s="181"/>
      <c r="X87" s="181"/>
      <c r="Y87" s="181"/>
      <c r="Z87" s="181"/>
      <c r="AA87" s="181"/>
      <c r="AB87" s="181"/>
      <c r="AC87" s="181"/>
      <c r="AD87" s="181"/>
      <c r="AE87" s="181"/>
      <c r="AF87" s="181"/>
    </row>
    <row r="88" spans="1:33" x14ac:dyDescent="0.2">
      <c r="A88" s="195"/>
      <c r="B88" s="149"/>
      <c r="C88" s="1559" t="s">
        <v>24</v>
      </c>
      <c r="D88" s="1560"/>
      <c r="E88" s="1560"/>
      <c r="F88" s="1560"/>
      <c r="G88" s="1560"/>
      <c r="H88" s="1560"/>
      <c r="I88" s="1561"/>
      <c r="J88" s="197"/>
      <c r="K88" s="197"/>
      <c r="L88" s="197"/>
      <c r="M88" s="197"/>
      <c r="N88" s="197"/>
      <c r="O88" s="197"/>
      <c r="P88" s="197"/>
      <c r="Q88" s="197"/>
      <c r="R88" s="197"/>
      <c r="S88" s="197"/>
      <c r="T88" s="197"/>
      <c r="U88" s="197"/>
      <c r="V88" s="197"/>
      <c r="W88" s="197"/>
      <c r="X88" s="197"/>
      <c r="Y88" s="197"/>
      <c r="Z88" s="197"/>
      <c r="AA88" s="197"/>
      <c r="AB88" s="197"/>
      <c r="AC88" s="197"/>
      <c r="AD88" s="197"/>
      <c r="AE88" s="197"/>
      <c r="AF88" s="177"/>
      <c r="AG88" s="176"/>
    </row>
    <row r="89" spans="1:33" ht="30" customHeight="1" x14ac:dyDescent="0.2">
      <c r="A89" s="195"/>
      <c r="B89" s="149"/>
      <c r="C89" s="149"/>
      <c r="D89" s="196"/>
      <c r="E89" s="90" t="s">
        <v>156</v>
      </c>
      <c r="F89" s="102" t="s">
        <v>283</v>
      </c>
      <c r="G89" s="102" t="s">
        <v>284</v>
      </c>
      <c r="H89" s="89">
        <v>25</v>
      </c>
      <c r="I89" s="198" t="s">
        <v>689</v>
      </c>
      <c r="J89" s="177"/>
      <c r="K89" s="177"/>
      <c r="L89" s="177"/>
      <c r="M89" s="177"/>
      <c r="N89" s="177"/>
      <c r="O89" s="177"/>
      <c r="P89" s="177"/>
      <c r="Q89" s="177"/>
      <c r="R89" s="177"/>
      <c r="S89" s="177"/>
      <c r="T89" s="177"/>
      <c r="U89" s="177"/>
      <c r="V89" s="177"/>
      <c r="W89" s="177"/>
      <c r="X89" s="177"/>
      <c r="Y89" s="177"/>
      <c r="Z89" s="177"/>
      <c r="AA89" s="177"/>
      <c r="AB89" s="177"/>
      <c r="AC89" s="177"/>
      <c r="AD89" s="177"/>
      <c r="AE89" s="177"/>
      <c r="AF89" s="177"/>
      <c r="AG89" s="176"/>
    </row>
    <row r="90" spans="1:33" ht="30" customHeight="1" x14ac:dyDescent="0.2">
      <c r="A90" s="195"/>
      <c r="B90" s="149"/>
      <c r="C90" s="149"/>
      <c r="D90" s="196"/>
      <c r="E90" s="90" t="s">
        <v>157</v>
      </c>
      <c r="F90" s="102" t="s">
        <v>283</v>
      </c>
      <c r="G90" s="102" t="s">
        <v>285</v>
      </c>
      <c r="H90" s="89">
        <v>26</v>
      </c>
      <c r="I90" s="198" t="s">
        <v>689</v>
      </c>
      <c r="J90" s="177"/>
      <c r="K90" s="177"/>
      <c r="L90" s="177"/>
      <c r="M90" s="177"/>
      <c r="N90" s="177"/>
      <c r="O90" s="177"/>
      <c r="P90" s="177"/>
      <c r="Q90" s="177"/>
      <c r="R90" s="177"/>
      <c r="S90" s="177"/>
      <c r="T90" s="177"/>
      <c r="U90" s="177"/>
      <c r="V90" s="177"/>
      <c r="W90" s="177"/>
      <c r="X90" s="177"/>
      <c r="Y90" s="177"/>
      <c r="Z90" s="177"/>
      <c r="AA90" s="177"/>
      <c r="AB90" s="177"/>
      <c r="AC90" s="177"/>
      <c r="AD90" s="177"/>
      <c r="AE90" s="177"/>
      <c r="AF90" s="177"/>
      <c r="AG90" s="176"/>
    </row>
    <row r="91" spans="1:33" x14ac:dyDescent="0.2">
      <c r="A91" s="195"/>
      <c r="B91" s="149"/>
      <c r="C91" s="149"/>
      <c r="D91" s="196"/>
      <c r="E91" s="90" t="s">
        <v>25</v>
      </c>
      <c r="F91" s="102" t="s">
        <v>283</v>
      </c>
      <c r="G91" s="102" t="s">
        <v>286</v>
      </c>
      <c r="H91" s="89">
        <v>33</v>
      </c>
      <c r="I91" s="198" t="s">
        <v>689</v>
      </c>
      <c r="J91" s="177"/>
      <c r="K91" s="177"/>
      <c r="L91" s="177"/>
      <c r="M91" s="177"/>
      <c r="N91" s="177"/>
      <c r="O91" s="177"/>
      <c r="P91" s="177"/>
      <c r="Q91" s="177"/>
      <c r="R91" s="177"/>
      <c r="S91" s="177"/>
      <c r="T91" s="177"/>
      <c r="U91" s="177"/>
      <c r="V91" s="177"/>
      <c r="W91" s="177"/>
      <c r="X91" s="177"/>
      <c r="Y91" s="177"/>
      <c r="Z91" s="177"/>
      <c r="AA91" s="177"/>
      <c r="AB91" s="177"/>
      <c r="AC91" s="177"/>
      <c r="AD91" s="177"/>
      <c r="AE91" s="177"/>
      <c r="AF91" s="177"/>
      <c r="AG91" s="176"/>
    </row>
    <row r="92" spans="1:33" x14ac:dyDescent="0.2">
      <c r="A92" s="195"/>
      <c r="B92" s="196"/>
      <c r="C92" s="1559" t="s">
        <v>579</v>
      </c>
      <c r="D92" s="1560"/>
      <c r="E92" s="1560"/>
      <c r="F92" s="1560"/>
      <c r="G92" s="1560"/>
      <c r="H92" s="1560"/>
      <c r="I92" s="1561"/>
      <c r="J92" s="1895"/>
      <c r="K92" s="1895"/>
      <c r="L92" s="1895"/>
      <c r="M92" s="1895"/>
      <c r="N92" s="1895"/>
      <c r="O92" s="1895"/>
      <c r="P92" s="1895"/>
      <c r="Q92" s="1895"/>
      <c r="R92" s="1895"/>
      <c r="S92" s="1895"/>
      <c r="T92" s="1895"/>
      <c r="U92" s="1895"/>
      <c r="V92" s="1895"/>
      <c r="W92" s="1895"/>
      <c r="X92" s="1895"/>
      <c r="Y92" s="1895"/>
      <c r="Z92" s="1895"/>
      <c r="AA92" s="1895"/>
      <c r="AB92" s="1895"/>
      <c r="AC92" s="1895"/>
      <c r="AD92" s="1895"/>
      <c r="AE92" s="197"/>
      <c r="AF92" s="177"/>
      <c r="AG92" s="176"/>
    </row>
    <row r="93" spans="1:33" ht="30" customHeight="1" x14ac:dyDescent="0.2">
      <c r="A93" s="195"/>
      <c r="B93" s="149"/>
      <c r="C93" s="149"/>
      <c r="D93" s="196"/>
      <c r="E93" s="90" t="s">
        <v>466</v>
      </c>
      <c r="F93" s="102" t="s">
        <v>270</v>
      </c>
      <c r="G93" s="102" t="s">
        <v>286</v>
      </c>
      <c r="H93" s="89">
        <v>33</v>
      </c>
      <c r="I93" s="198" t="s">
        <v>689</v>
      </c>
      <c r="J93" s="181"/>
      <c r="K93" s="181"/>
      <c r="L93" s="181"/>
      <c r="M93" s="181"/>
      <c r="N93" s="181"/>
      <c r="O93" s="181"/>
      <c r="P93" s="181"/>
      <c r="Q93" s="181"/>
      <c r="R93" s="181"/>
      <c r="S93" s="181"/>
      <c r="T93" s="181"/>
      <c r="U93" s="181"/>
      <c r="V93" s="181"/>
      <c r="W93" s="181"/>
      <c r="X93" s="181"/>
      <c r="Y93" s="181"/>
      <c r="Z93" s="181"/>
      <c r="AA93" s="181"/>
      <c r="AB93" s="181"/>
      <c r="AC93" s="181"/>
      <c r="AD93" s="181"/>
      <c r="AE93" s="181"/>
      <c r="AF93" s="181"/>
    </row>
    <row r="94" spans="1:33" ht="30" customHeight="1" x14ac:dyDescent="0.2">
      <c r="A94" s="195"/>
      <c r="B94" s="149"/>
      <c r="C94" s="149"/>
      <c r="D94" s="196"/>
      <c r="E94" s="90" t="s">
        <v>581</v>
      </c>
      <c r="F94" s="102" t="s">
        <v>270</v>
      </c>
      <c r="G94" s="102" t="s">
        <v>286</v>
      </c>
      <c r="H94" s="89">
        <v>33</v>
      </c>
      <c r="I94" s="198" t="s">
        <v>689</v>
      </c>
      <c r="J94" s="181"/>
      <c r="K94" s="181"/>
      <c r="L94" s="181"/>
      <c r="M94" s="181"/>
      <c r="N94" s="181"/>
      <c r="O94" s="181"/>
      <c r="P94" s="181"/>
      <c r="Q94" s="181"/>
      <c r="R94" s="181"/>
      <c r="S94" s="181"/>
      <c r="T94" s="181"/>
      <c r="U94" s="181"/>
      <c r="V94" s="181"/>
      <c r="W94" s="181"/>
      <c r="X94" s="181"/>
      <c r="Y94" s="181"/>
      <c r="Z94" s="181"/>
      <c r="AA94" s="181"/>
      <c r="AB94" s="181"/>
      <c r="AC94" s="181"/>
      <c r="AD94" s="181"/>
      <c r="AE94" s="181"/>
      <c r="AF94" s="181"/>
    </row>
    <row r="95" spans="1:33" x14ac:dyDescent="0.2">
      <c r="A95" s="195"/>
      <c r="B95" s="1516" t="s">
        <v>26</v>
      </c>
      <c r="C95" s="1517"/>
      <c r="D95" s="1517"/>
      <c r="E95" s="1517"/>
      <c r="F95" s="1517"/>
      <c r="G95" s="1517"/>
      <c r="H95" s="1517"/>
      <c r="I95" s="1518"/>
      <c r="J95" s="197"/>
      <c r="K95" s="197"/>
      <c r="L95" s="197"/>
      <c r="M95" s="197"/>
      <c r="N95" s="197"/>
      <c r="O95" s="197"/>
      <c r="P95" s="197"/>
      <c r="Q95" s="197"/>
      <c r="R95" s="197"/>
      <c r="S95" s="197"/>
      <c r="T95" s="197"/>
      <c r="U95" s="197"/>
      <c r="V95" s="197"/>
      <c r="W95" s="197"/>
      <c r="X95" s="197"/>
      <c r="Y95" s="197"/>
      <c r="Z95" s="197"/>
      <c r="AA95" s="197"/>
      <c r="AB95" s="197"/>
      <c r="AC95" s="197"/>
      <c r="AD95" s="197"/>
      <c r="AE95" s="197"/>
      <c r="AF95" s="181"/>
    </row>
    <row r="96" spans="1:33" x14ac:dyDescent="0.2">
      <c r="A96" s="195"/>
      <c r="B96" s="149"/>
      <c r="C96" s="1559" t="s">
        <v>260</v>
      </c>
      <c r="D96" s="1560"/>
      <c r="E96" s="1560"/>
      <c r="F96" s="1560"/>
      <c r="G96" s="1560"/>
      <c r="H96" s="1560"/>
      <c r="I96" s="1561"/>
      <c r="J96" s="7"/>
      <c r="K96" s="7"/>
      <c r="L96" s="7"/>
      <c r="M96" s="7"/>
      <c r="N96" s="7"/>
      <c r="O96" s="7"/>
      <c r="P96" s="7"/>
      <c r="Q96" s="7"/>
      <c r="R96" s="7"/>
      <c r="S96" s="7"/>
      <c r="T96" s="7"/>
      <c r="U96" s="7"/>
      <c r="V96" s="7"/>
      <c r="W96" s="7"/>
      <c r="X96" s="7"/>
      <c r="Y96" s="7"/>
      <c r="Z96" s="7"/>
      <c r="AA96" s="7"/>
      <c r="AB96" s="7"/>
      <c r="AC96" s="7"/>
      <c r="AD96" s="7"/>
      <c r="AE96" s="7"/>
      <c r="AF96" s="181"/>
    </row>
    <row r="97" spans="1:34" x14ac:dyDescent="0.2">
      <c r="A97" s="195"/>
      <c r="B97" s="149"/>
      <c r="C97" s="149"/>
      <c r="D97" s="160" t="s">
        <v>261</v>
      </c>
      <c r="E97" s="94"/>
      <c r="F97" s="165"/>
      <c r="G97" s="101"/>
      <c r="H97" s="95"/>
      <c r="I97" s="95"/>
      <c r="J97" s="181"/>
      <c r="K97" s="181"/>
      <c r="L97" s="181"/>
      <c r="M97" s="181"/>
      <c r="N97" s="181"/>
      <c r="O97" s="181"/>
      <c r="P97" s="181"/>
      <c r="Q97" s="181"/>
      <c r="R97" s="181"/>
      <c r="S97" s="181"/>
      <c r="T97" s="181"/>
      <c r="U97" s="181"/>
      <c r="V97" s="181"/>
      <c r="W97" s="181"/>
      <c r="X97" s="181"/>
      <c r="Y97" s="181"/>
      <c r="Z97" s="181"/>
      <c r="AA97" s="181"/>
      <c r="AB97" s="181"/>
      <c r="AC97" s="181"/>
      <c r="AD97" s="181"/>
      <c r="AE97" s="181"/>
      <c r="AF97" s="181"/>
    </row>
    <row r="98" spans="1:34" ht="75" x14ac:dyDescent="0.2">
      <c r="A98" s="195"/>
      <c r="B98" s="196"/>
      <c r="C98" s="196"/>
      <c r="D98" s="196"/>
      <c r="E98" s="159" t="s">
        <v>262</v>
      </c>
      <c r="F98" s="169" t="s">
        <v>276</v>
      </c>
      <c r="G98" s="99" t="s">
        <v>748</v>
      </c>
      <c r="H98" s="113">
        <v>21</v>
      </c>
      <c r="I98" s="199" t="s">
        <v>691</v>
      </c>
      <c r="J98" s="181"/>
      <c r="K98" s="181"/>
      <c r="L98" s="181"/>
      <c r="M98" s="181"/>
      <c r="N98" s="181"/>
      <c r="O98" s="181"/>
      <c r="P98" s="181"/>
      <c r="Q98" s="181"/>
      <c r="R98" s="181"/>
      <c r="S98" s="181"/>
      <c r="T98" s="181"/>
      <c r="U98" s="181"/>
      <c r="V98" s="181"/>
      <c r="W98" s="181"/>
      <c r="X98" s="181"/>
      <c r="Y98" s="181"/>
      <c r="Z98" s="181"/>
      <c r="AA98" s="181"/>
      <c r="AB98" s="181"/>
      <c r="AC98" s="181"/>
      <c r="AD98" s="181"/>
      <c r="AE98" s="181"/>
      <c r="AF98" s="181"/>
    </row>
    <row r="99" spans="1:34" ht="75" x14ac:dyDescent="0.2">
      <c r="A99" s="195"/>
      <c r="B99" s="196"/>
      <c r="C99" s="196"/>
      <c r="D99" s="196"/>
      <c r="E99" s="90" t="s">
        <v>263</v>
      </c>
      <c r="F99" s="169" t="s">
        <v>276</v>
      </c>
      <c r="G99" s="99" t="str">
        <f>G98</f>
        <v>Le solde est constaté à titre d’entrée la première semaine après décote pertinente (c.‑à‑d. « Titres hypothécaires (TH) – TH adossés par un organisme – TH adossés par un organisme (à cote élevée) prescrite dans le tableau de décote des titres.</v>
      </c>
      <c r="H99" s="113">
        <v>21</v>
      </c>
      <c r="I99" s="199" t="s">
        <v>691</v>
      </c>
      <c r="J99" s="181"/>
      <c r="K99" s="181"/>
      <c r="L99" s="181"/>
      <c r="M99" s="181"/>
      <c r="N99" s="181"/>
      <c r="O99" s="181"/>
      <c r="P99" s="181"/>
      <c r="Q99" s="181"/>
      <c r="R99" s="181"/>
      <c r="S99" s="181"/>
      <c r="T99" s="181"/>
      <c r="U99" s="181"/>
      <c r="V99" s="181"/>
      <c r="W99" s="181"/>
      <c r="X99" s="181"/>
      <c r="Y99" s="181"/>
      <c r="Z99" s="181"/>
      <c r="AA99" s="181"/>
      <c r="AB99" s="181"/>
      <c r="AC99" s="181"/>
      <c r="AD99" s="181"/>
      <c r="AE99" s="181"/>
      <c r="AF99" s="181"/>
    </row>
    <row r="100" spans="1:34" ht="75.75" customHeight="1" x14ac:dyDescent="0.2">
      <c r="A100" s="195"/>
      <c r="B100" s="196"/>
      <c r="C100" s="196"/>
      <c r="D100" s="196"/>
      <c r="E100" s="90" t="s">
        <v>287</v>
      </c>
      <c r="F100" s="103" t="s">
        <v>751</v>
      </c>
      <c r="G100" s="103" t="s">
        <v>709</v>
      </c>
      <c r="H100" s="113">
        <v>21</v>
      </c>
      <c r="I100" s="199" t="s">
        <v>691</v>
      </c>
      <c r="J100" s="181"/>
      <c r="K100" s="181"/>
      <c r="L100" s="181"/>
      <c r="M100" s="181"/>
      <c r="N100" s="181"/>
      <c r="O100" s="181"/>
      <c r="P100" s="181"/>
      <c r="Q100" s="181"/>
      <c r="R100" s="181"/>
      <c r="S100" s="181"/>
      <c r="T100" s="181"/>
      <c r="U100" s="181"/>
      <c r="V100" s="181"/>
      <c r="W100" s="181"/>
      <c r="X100" s="181"/>
      <c r="Y100" s="181"/>
      <c r="Z100" s="181"/>
      <c r="AA100" s="181"/>
      <c r="AB100" s="181"/>
      <c r="AC100" s="181"/>
      <c r="AD100" s="181"/>
      <c r="AE100" s="181"/>
      <c r="AF100" s="181"/>
    </row>
    <row r="101" spans="1:34" ht="120" x14ac:dyDescent="0.2">
      <c r="A101" s="195"/>
      <c r="B101" s="196"/>
      <c r="C101" s="196"/>
      <c r="D101" s="196"/>
      <c r="E101" s="158" t="s">
        <v>288</v>
      </c>
      <c r="F101" s="170" t="s">
        <v>752</v>
      </c>
      <c r="G101" s="103" t="s">
        <v>753</v>
      </c>
      <c r="H101" s="113">
        <v>21</v>
      </c>
      <c r="I101" s="199" t="s">
        <v>691</v>
      </c>
      <c r="J101" s="181"/>
      <c r="K101" s="181"/>
      <c r="L101" s="181"/>
      <c r="M101" s="181"/>
      <c r="N101" s="181"/>
      <c r="O101" s="181"/>
      <c r="P101" s="181"/>
      <c r="Q101" s="181"/>
      <c r="R101" s="181"/>
      <c r="S101" s="181"/>
      <c r="T101" s="181"/>
      <c r="U101" s="181"/>
      <c r="V101" s="181"/>
      <c r="W101" s="181"/>
      <c r="X101" s="181"/>
      <c r="Y101" s="181"/>
      <c r="Z101" s="181"/>
      <c r="AA101" s="181"/>
      <c r="AB101" s="181"/>
      <c r="AC101" s="181"/>
      <c r="AD101" s="181"/>
      <c r="AE101" s="181"/>
      <c r="AF101" s="181"/>
    </row>
    <row r="102" spans="1:34" x14ac:dyDescent="0.2">
      <c r="A102" s="195"/>
      <c r="B102" s="196"/>
      <c r="C102" s="196"/>
      <c r="D102" s="160" t="s">
        <v>289</v>
      </c>
      <c r="E102" s="94"/>
      <c r="F102" s="165"/>
      <c r="G102" s="101"/>
      <c r="H102" s="95"/>
      <c r="I102" s="95"/>
      <c r="J102" s="181"/>
      <c r="K102" s="181"/>
      <c r="L102" s="181"/>
      <c r="M102" s="181"/>
      <c r="N102" s="181"/>
      <c r="O102" s="181"/>
      <c r="P102" s="181"/>
      <c r="Q102" s="181"/>
      <c r="R102" s="181"/>
      <c r="S102" s="181"/>
      <c r="T102" s="181"/>
      <c r="U102" s="181"/>
      <c r="V102" s="181"/>
      <c r="W102" s="181"/>
      <c r="X102" s="181"/>
      <c r="Y102" s="181"/>
      <c r="Z102" s="181"/>
      <c r="AA102" s="181"/>
      <c r="AB102" s="181"/>
      <c r="AC102" s="181"/>
      <c r="AD102" s="181"/>
      <c r="AE102" s="181"/>
      <c r="AF102" s="181"/>
    </row>
    <row r="103" spans="1:34" ht="30" x14ac:dyDescent="0.2">
      <c r="A103" s="195"/>
      <c r="B103" s="196"/>
      <c r="C103" s="196"/>
      <c r="D103" s="196"/>
      <c r="E103" s="159" t="s">
        <v>290</v>
      </c>
      <c r="F103" s="169" t="s">
        <v>276</v>
      </c>
      <c r="G103" s="99" t="s">
        <v>286</v>
      </c>
      <c r="H103" s="113">
        <v>21</v>
      </c>
      <c r="I103" s="199" t="s">
        <v>691</v>
      </c>
      <c r="J103" s="181"/>
      <c r="K103" s="181"/>
      <c r="L103" s="181"/>
      <c r="M103" s="181"/>
      <c r="N103" s="181"/>
      <c r="O103" s="181"/>
      <c r="P103" s="181"/>
      <c r="Q103" s="181"/>
      <c r="R103" s="181"/>
      <c r="S103" s="181"/>
      <c r="T103" s="181"/>
      <c r="U103" s="181"/>
      <c r="V103" s="181"/>
      <c r="W103" s="181"/>
      <c r="X103" s="181"/>
      <c r="Y103" s="181"/>
      <c r="Z103" s="181"/>
      <c r="AA103" s="181"/>
      <c r="AB103" s="181"/>
      <c r="AC103" s="181"/>
      <c r="AD103" s="181"/>
      <c r="AE103" s="181"/>
      <c r="AF103" s="181"/>
    </row>
    <row r="104" spans="1:34" ht="152.25" customHeight="1" x14ac:dyDescent="0.2">
      <c r="A104" s="195"/>
      <c r="B104" s="196"/>
      <c r="C104" s="196"/>
      <c r="D104" s="196"/>
      <c r="E104" s="158" t="s">
        <v>291</v>
      </c>
      <c r="F104" s="169" t="s">
        <v>276</v>
      </c>
      <c r="G104" s="103" t="s">
        <v>710</v>
      </c>
      <c r="H104" s="113">
        <v>21</v>
      </c>
      <c r="I104" s="199" t="s">
        <v>691</v>
      </c>
      <c r="J104" s="181"/>
      <c r="K104" s="181"/>
      <c r="L104" s="181"/>
      <c r="M104" s="181"/>
      <c r="N104" s="181"/>
      <c r="O104" s="181"/>
      <c r="P104" s="181"/>
      <c r="Q104" s="181"/>
      <c r="R104" s="181"/>
      <c r="S104" s="181"/>
      <c r="T104" s="181"/>
      <c r="U104" s="181"/>
      <c r="V104" s="181"/>
      <c r="W104" s="181"/>
      <c r="X104" s="181"/>
      <c r="Y104" s="181"/>
      <c r="Z104" s="181"/>
      <c r="AA104" s="181"/>
      <c r="AB104" s="181"/>
      <c r="AC104" s="181"/>
      <c r="AD104" s="181"/>
      <c r="AE104" s="181"/>
      <c r="AF104" s="181"/>
    </row>
    <row r="105" spans="1:34" x14ac:dyDescent="0.2">
      <c r="A105" s="195"/>
      <c r="B105" s="196"/>
      <c r="C105" s="196"/>
      <c r="D105" s="160" t="s">
        <v>292</v>
      </c>
      <c r="E105" s="94"/>
      <c r="F105" s="165"/>
      <c r="G105" s="101"/>
      <c r="H105" s="95"/>
      <c r="I105" s="95"/>
      <c r="J105" s="181"/>
      <c r="K105" s="181"/>
      <c r="L105" s="181"/>
      <c r="M105" s="181"/>
      <c r="N105" s="181"/>
      <c r="O105" s="181"/>
      <c r="P105" s="181"/>
      <c r="Q105" s="181"/>
      <c r="R105" s="181"/>
      <c r="S105" s="181"/>
      <c r="T105" s="181"/>
      <c r="U105" s="181"/>
      <c r="V105" s="181"/>
      <c r="W105" s="181"/>
      <c r="X105" s="181"/>
      <c r="Y105" s="181"/>
      <c r="Z105" s="181"/>
      <c r="AA105" s="181"/>
      <c r="AB105" s="181"/>
      <c r="AC105" s="181"/>
      <c r="AD105" s="181"/>
      <c r="AE105" s="181"/>
      <c r="AF105" s="181"/>
    </row>
    <row r="106" spans="1:34" ht="30" x14ac:dyDescent="0.2">
      <c r="A106" s="195"/>
      <c r="B106" s="196"/>
      <c r="C106" s="196"/>
      <c r="D106" s="196"/>
      <c r="E106" s="159" t="s">
        <v>293</v>
      </c>
      <c r="F106" s="169" t="s">
        <v>276</v>
      </c>
      <c r="G106" s="99" t="str">
        <f>G103</f>
        <v>Aucune valeur d’entrée ne sera attribuée.</v>
      </c>
      <c r="H106" s="113">
        <v>21</v>
      </c>
      <c r="I106" s="199" t="s">
        <v>691</v>
      </c>
      <c r="J106" s="181"/>
      <c r="K106" s="181"/>
      <c r="L106" s="181"/>
      <c r="M106" s="181"/>
      <c r="N106" s="181"/>
      <c r="O106" s="181"/>
      <c r="P106" s="181"/>
      <c r="Q106" s="181"/>
      <c r="R106" s="181"/>
      <c r="S106" s="181"/>
      <c r="T106" s="181"/>
      <c r="U106" s="181"/>
      <c r="V106" s="181"/>
      <c r="W106" s="181"/>
      <c r="X106" s="181"/>
      <c r="Y106" s="181"/>
      <c r="Z106" s="181"/>
      <c r="AA106" s="181"/>
      <c r="AB106" s="181"/>
      <c r="AC106" s="181"/>
      <c r="AD106" s="181"/>
      <c r="AE106" s="181"/>
      <c r="AF106" s="181"/>
    </row>
    <row r="107" spans="1:34" ht="157.5" customHeight="1" x14ac:dyDescent="0.2">
      <c r="A107" s="195"/>
      <c r="B107" s="196"/>
      <c r="C107" s="196"/>
      <c r="D107" s="196"/>
      <c r="E107" s="90" t="s">
        <v>673</v>
      </c>
      <c r="F107" s="169" t="s">
        <v>276</v>
      </c>
      <c r="G107" s="103" t="s">
        <v>750</v>
      </c>
      <c r="H107" s="113">
        <v>21</v>
      </c>
      <c r="I107" s="199" t="s">
        <v>691</v>
      </c>
      <c r="J107" s="181"/>
      <c r="K107" s="181"/>
      <c r="L107" s="181"/>
      <c r="M107" s="181"/>
      <c r="N107" s="181"/>
      <c r="O107" s="181"/>
      <c r="P107" s="181"/>
      <c r="Q107" s="181"/>
      <c r="R107" s="181"/>
      <c r="S107" s="181"/>
      <c r="T107" s="181"/>
      <c r="U107" s="181"/>
      <c r="V107" s="181"/>
      <c r="W107" s="181"/>
      <c r="X107" s="181"/>
      <c r="Y107" s="181"/>
      <c r="Z107" s="181"/>
      <c r="AA107" s="181"/>
      <c r="AB107" s="181"/>
      <c r="AC107" s="181"/>
      <c r="AD107" s="181"/>
      <c r="AE107" s="181"/>
      <c r="AF107" s="181"/>
    </row>
    <row r="108" spans="1:34" x14ac:dyDescent="0.2">
      <c r="A108" s="195"/>
      <c r="B108" s="149"/>
      <c r="C108" s="1559" t="s">
        <v>264</v>
      </c>
      <c r="D108" s="1560"/>
      <c r="E108" s="1560"/>
      <c r="F108" s="1560"/>
      <c r="G108" s="1560"/>
      <c r="H108" s="1560"/>
      <c r="I108" s="1561"/>
      <c r="J108" s="7"/>
      <c r="K108" s="7"/>
      <c r="L108" s="7"/>
      <c r="M108" s="7"/>
      <c r="N108" s="7"/>
      <c r="O108" s="7"/>
      <c r="P108" s="7"/>
      <c r="Q108" s="7"/>
      <c r="R108" s="7"/>
      <c r="S108" s="7"/>
      <c r="T108" s="7"/>
      <c r="U108" s="7"/>
      <c r="V108" s="7"/>
      <c r="W108" s="7"/>
      <c r="X108" s="7"/>
      <c r="Y108" s="7"/>
      <c r="Z108" s="7"/>
      <c r="AA108" s="7"/>
      <c r="AB108" s="7"/>
      <c r="AC108" s="7"/>
      <c r="AD108" s="7"/>
      <c r="AE108" s="7"/>
      <c r="AF108" s="181"/>
      <c r="AG108" s="181"/>
      <c r="AH108" s="181"/>
    </row>
    <row r="109" spans="1:34" x14ac:dyDescent="0.2">
      <c r="A109" s="195"/>
      <c r="B109" s="149"/>
      <c r="C109" s="149"/>
      <c r="D109" s="160" t="s">
        <v>266</v>
      </c>
      <c r="E109" s="94"/>
      <c r="F109" s="165"/>
      <c r="G109" s="101"/>
      <c r="H109" s="95"/>
      <c r="I109" s="95"/>
      <c r="J109" s="181"/>
      <c r="K109" s="181"/>
      <c r="L109" s="181"/>
      <c r="M109" s="181"/>
      <c r="N109" s="181"/>
      <c r="O109" s="181"/>
      <c r="P109" s="181"/>
      <c r="Q109" s="181"/>
      <c r="R109" s="181"/>
      <c r="S109" s="181"/>
      <c r="T109" s="181"/>
      <c r="U109" s="181"/>
      <c r="V109" s="181"/>
      <c r="W109" s="181"/>
      <c r="X109" s="181"/>
      <c r="Y109" s="181"/>
      <c r="Z109" s="181"/>
      <c r="AA109" s="181"/>
      <c r="AB109" s="181"/>
      <c r="AC109" s="181"/>
      <c r="AD109" s="181"/>
      <c r="AE109" s="181"/>
      <c r="AF109" s="181"/>
      <c r="AG109" s="181"/>
      <c r="AH109" s="181"/>
    </row>
    <row r="110" spans="1:34" ht="75" x14ac:dyDescent="0.2">
      <c r="A110" s="195"/>
      <c r="B110" s="196"/>
      <c r="C110" s="196"/>
      <c r="D110" s="196"/>
      <c r="E110" s="159" t="s">
        <v>267</v>
      </c>
      <c r="F110" s="169" t="s">
        <v>276</v>
      </c>
      <c r="G110" s="99" t="str">
        <f t="shared" ref="G110:G118" si="1">G98</f>
        <v>Le solde est constaté à titre d’entrée la première semaine après décote pertinente (c.‑à‑d. « Titres hypothécaires (TH) – TH adossés par un organisme – TH adossés par un organisme (à cote élevée) prescrite dans le tableau de décote des titres.</v>
      </c>
      <c r="H110" s="113">
        <v>21</v>
      </c>
      <c r="I110" s="199" t="s">
        <v>691</v>
      </c>
      <c r="J110" s="181"/>
      <c r="K110" s="181"/>
      <c r="L110" s="181"/>
      <c r="M110" s="181"/>
      <c r="N110" s="181"/>
      <c r="O110" s="181"/>
      <c r="P110" s="181"/>
      <c r="Q110" s="181"/>
      <c r="R110" s="181"/>
      <c r="S110" s="181"/>
      <c r="T110" s="181"/>
      <c r="U110" s="181"/>
      <c r="V110" s="181"/>
      <c r="W110" s="181"/>
      <c r="X110" s="181"/>
      <c r="Y110" s="181"/>
      <c r="Z110" s="181"/>
      <c r="AA110" s="181"/>
      <c r="AB110" s="181"/>
      <c r="AC110" s="181"/>
      <c r="AD110" s="181"/>
      <c r="AE110" s="181"/>
      <c r="AF110" s="181"/>
    </row>
    <row r="111" spans="1:34" ht="75" x14ac:dyDescent="0.2">
      <c r="A111" s="195"/>
      <c r="B111" s="196"/>
      <c r="C111" s="196"/>
      <c r="D111" s="196"/>
      <c r="E111" s="90" t="s">
        <v>268</v>
      </c>
      <c r="F111" s="169" t="s">
        <v>276</v>
      </c>
      <c r="G111" s="99" t="str">
        <f t="shared" si="1"/>
        <v>Le solde est constaté à titre d’entrée la première semaine après décote pertinente (c.‑à‑d. « Titres hypothécaires (TH) – TH adossés par un organisme – TH adossés par un organisme (à cote élevée) prescrite dans le tableau de décote des titres.</v>
      </c>
      <c r="H111" s="113">
        <v>21</v>
      </c>
      <c r="I111" s="199" t="s">
        <v>691</v>
      </c>
      <c r="J111" s="181"/>
      <c r="K111" s="181"/>
      <c r="L111" s="181"/>
      <c r="M111" s="181"/>
      <c r="N111" s="181"/>
      <c r="O111" s="181"/>
      <c r="P111" s="181"/>
      <c r="Q111" s="181"/>
      <c r="R111" s="181"/>
      <c r="S111" s="181"/>
      <c r="T111" s="181"/>
      <c r="U111" s="181"/>
      <c r="V111" s="181"/>
      <c r="W111" s="181"/>
      <c r="X111" s="181"/>
      <c r="Y111" s="181"/>
      <c r="Z111" s="181"/>
      <c r="AA111" s="181"/>
      <c r="AB111" s="181"/>
      <c r="AC111" s="181"/>
      <c r="AD111" s="181"/>
      <c r="AE111" s="181"/>
      <c r="AF111" s="181"/>
    </row>
    <row r="112" spans="1:34" ht="77.25" customHeight="1" x14ac:dyDescent="0.2">
      <c r="A112" s="195"/>
      <c r="B112" s="196"/>
      <c r="C112" s="196"/>
      <c r="D112" s="196"/>
      <c r="E112" s="90" t="s">
        <v>294</v>
      </c>
      <c r="F112" s="99" t="str">
        <f t="shared" ref="F112:F119" si="2">F100</f>
        <v>Dans le cas des hypothèques titrisées servant à adosser des swaps de la Fiducie du Canada pour l’habitation (FCH), déclarer à la fois les soldes à l’échéance et les paiements périodiques d’amortissement, déclarer les paiements périodiques d’amortissement dans les même tranches d’échéance contractuelle que les entrées liés aux soldes a l'échéance. Dans le cas des titres hypothécaires vendus à des tiers, déclarer les soldes et les paiements périodiques d’amortissement.</v>
      </c>
      <c r="G112" s="99" t="str">
        <f t="shared" si="1"/>
        <v xml:space="preserve">Dans le cas des hypothèques titrisées servant à adosser des swaps de la Fiducie du Canada pour l’habitation (FCH) et vendus à des tiers,  les entrées sont constatées dans les   tranches d’échéance contractuelle. </v>
      </c>
      <c r="H112" s="113">
        <v>21</v>
      </c>
      <c r="I112" s="199" t="s">
        <v>691</v>
      </c>
      <c r="J112" s="181"/>
      <c r="K112" s="181"/>
      <c r="L112" s="181"/>
      <c r="M112" s="181"/>
      <c r="N112" s="181"/>
      <c r="O112" s="181"/>
      <c r="P112" s="181"/>
      <c r="Q112" s="181"/>
      <c r="R112" s="181"/>
      <c r="S112" s="181"/>
      <c r="T112" s="181"/>
      <c r="U112" s="181"/>
      <c r="V112" s="181"/>
      <c r="W112" s="181"/>
      <c r="X112" s="181"/>
      <c r="Y112" s="181"/>
      <c r="Z112" s="181"/>
      <c r="AA112" s="181"/>
      <c r="AB112" s="181"/>
      <c r="AC112" s="181"/>
      <c r="AD112" s="181"/>
      <c r="AE112" s="181"/>
      <c r="AF112" s="181"/>
    </row>
    <row r="113" spans="1:32" ht="120" customHeight="1" x14ac:dyDescent="0.2">
      <c r="A113" s="195"/>
      <c r="B113" s="196"/>
      <c r="C113" s="196"/>
      <c r="D113" s="196"/>
      <c r="E113" s="158" t="s">
        <v>295</v>
      </c>
      <c r="F113" s="168" t="str">
        <f t="shared" si="2"/>
        <v>Dans le cas des hypothèques titrisées servant à adosser des swaps de la Fiducie du Canada pour l’habitation (FCH), ne déclarer pas les paiements périodiques d’amortissement en cette ligne. Dans le cas des titres hypothécaires vendus à des tiers, déclarer les soldes à l'échéance et les paiements périodiques d’amortissement.</v>
      </c>
      <c r="G113" s="99" t="str">
        <f t="shared" si="1"/>
        <v>Dans le cas des hypothèques titrisées servant à adosser des swaps de la Fiducie du Canada pour l’habitation (FCH), Aucune valeur d’entrée de trésorerie ne serait reçue jusqu’à l’échéance des swaps de la FCH. Dans le cas des titres hypothécaires vendus à des tiers, les paiements périodiques d’amortissement et les entrées issues de soldes à l’échéance seraient constatés dans les tranches d’échéance contractuelle des paiements.</v>
      </c>
      <c r="H113" s="113">
        <v>21</v>
      </c>
      <c r="I113" s="199" t="s">
        <v>691</v>
      </c>
      <c r="J113" s="181"/>
      <c r="K113" s="181"/>
      <c r="L113" s="181"/>
      <c r="M113" s="181"/>
      <c r="N113" s="181"/>
      <c r="O113" s="181"/>
      <c r="P113" s="181"/>
      <c r="Q113" s="181"/>
      <c r="R113" s="181"/>
      <c r="S113" s="181"/>
      <c r="T113" s="181"/>
      <c r="U113" s="181"/>
      <c r="V113" s="181"/>
      <c r="W113" s="181"/>
      <c r="X113" s="181"/>
      <c r="Y113" s="181"/>
      <c r="Z113" s="181"/>
      <c r="AA113" s="181"/>
      <c r="AB113" s="181"/>
      <c r="AC113" s="181"/>
      <c r="AD113" s="181"/>
      <c r="AE113" s="181"/>
      <c r="AF113" s="181"/>
    </row>
    <row r="114" spans="1:32" x14ac:dyDescent="0.2">
      <c r="A114" s="195"/>
      <c r="B114" s="196"/>
      <c r="C114" s="196"/>
      <c r="D114" s="160" t="s">
        <v>296</v>
      </c>
      <c r="E114" s="94"/>
      <c r="F114" s="165"/>
      <c r="G114" s="101"/>
      <c r="H114" s="95"/>
      <c r="I114" s="95"/>
      <c r="J114" s="181"/>
      <c r="K114" s="181"/>
      <c r="L114" s="181"/>
      <c r="M114" s="181"/>
      <c r="N114" s="181"/>
      <c r="O114" s="181"/>
      <c r="P114" s="181"/>
      <c r="Q114" s="181"/>
      <c r="R114" s="181"/>
      <c r="S114" s="181"/>
      <c r="T114" s="181"/>
      <c r="U114" s="181"/>
      <c r="V114" s="181"/>
      <c r="W114" s="181"/>
      <c r="X114" s="181"/>
      <c r="Y114" s="181"/>
      <c r="Z114" s="181"/>
      <c r="AA114" s="181"/>
      <c r="AB114" s="181"/>
      <c r="AC114" s="181"/>
      <c r="AD114" s="181"/>
      <c r="AE114" s="181"/>
      <c r="AF114" s="181"/>
    </row>
    <row r="115" spans="1:32" ht="30" x14ac:dyDescent="0.2">
      <c r="A115" s="195"/>
      <c r="B115" s="196"/>
      <c r="C115" s="196"/>
      <c r="D115" s="196"/>
      <c r="E115" s="159" t="s">
        <v>297</v>
      </c>
      <c r="F115" s="162" t="str">
        <f t="shared" si="2"/>
        <v>Solde et entrées venant à échéance pour chaque période</v>
      </c>
      <c r="G115" s="102" t="str">
        <f>G103</f>
        <v>Aucune valeur d’entrée ne sera attribuée.</v>
      </c>
      <c r="H115" s="113">
        <v>21</v>
      </c>
      <c r="I115" s="199" t="s">
        <v>691</v>
      </c>
      <c r="J115" s="181"/>
      <c r="K115" s="181"/>
      <c r="L115" s="181"/>
      <c r="M115" s="181"/>
      <c r="N115" s="181"/>
      <c r="O115" s="181"/>
      <c r="P115" s="181"/>
      <c r="Q115" s="181"/>
      <c r="R115" s="181"/>
      <c r="S115" s="181"/>
      <c r="T115" s="181"/>
      <c r="U115" s="181"/>
      <c r="V115" s="181"/>
      <c r="W115" s="181"/>
      <c r="X115" s="181"/>
      <c r="Y115" s="181"/>
      <c r="Z115" s="181"/>
      <c r="AA115" s="181"/>
      <c r="AB115" s="181"/>
      <c r="AC115" s="181"/>
      <c r="AD115" s="181"/>
      <c r="AE115" s="181"/>
      <c r="AF115" s="181"/>
    </row>
    <row r="116" spans="1:32" ht="165" customHeight="1" x14ac:dyDescent="0.2">
      <c r="A116" s="195"/>
      <c r="B116" s="196"/>
      <c r="C116" s="196"/>
      <c r="D116" s="196"/>
      <c r="E116" s="158" t="s">
        <v>298</v>
      </c>
      <c r="F116" s="102" t="str">
        <f t="shared" si="2"/>
        <v>Solde et entrées venant à échéance pour chaque période</v>
      </c>
      <c r="G116" s="102" t="str">
        <f t="shared" si="1"/>
        <v xml:space="preserve">1) Paiements périodiques d’amortissement contractuel pour chaque période, ou
2) Présumer que les paiements mensuels d’amortissement se poursuivront au même taux d’amortissement que lors du premier mois. Autrement dit, chaque paiement reçu au cours du premier mois sera constaté dans chacune des tranches d’échéance contractuelle du 2ième  au 12ième mois. 
Il faut indiquer clairement l’option choisie dans la colonne « Commentaires » : « Contractuelle » pour l’option 1, « 1er mois » pour l’option 2. 
</v>
      </c>
      <c r="H116" s="113">
        <v>21</v>
      </c>
      <c r="I116" s="199" t="s">
        <v>691</v>
      </c>
      <c r="J116" s="181"/>
      <c r="K116" s="181"/>
      <c r="L116" s="181"/>
      <c r="M116" s="181"/>
      <c r="N116" s="181"/>
      <c r="O116" s="181"/>
      <c r="P116" s="181"/>
      <c r="Q116" s="181"/>
      <c r="R116" s="181"/>
      <c r="S116" s="181"/>
      <c r="T116" s="181"/>
      <c r="U116" s="181"/>
      <c r="V116" s="181"/>
      <c r="W116" s="181"/>
      <c r="X116" s="181"/>
      <c r="Y116" s="181"/>
      <c r="Z116" s="181"/>
      <c r="AA116" s="181"/>
      <c r="AB116" s="181"/>
      <c r="AC116" s="181"/>
      <c r="AD116" s="181"/>
      <c r="AE116" s="181"/>
      <c r="AF116" s="181"/>
    </row>
    <row r="117" spans="1:32" x14ac:dyDescent="0.2">
      <c r="A117" s="195"/>
      <c r="B117" s="196"/>
      <c r="C117" s="196"/>
      <c r="D117" s="160" t="s">
        <v>299</v>
      </c>
      <c r="E117" s="94"/>
      <c r="F117" s="101"/>
      <c r="G117" s="101"/>
      <c r="H117" s="95"/>
      <c r="I117" s="202"/>
      <c r="J117" s="181"/>
      <c r="K117" s="181"/>
      <c r="L117" s="181"/>
      <c r="M117" s="181"/>
      <c r="N117" s="181"/>
      <c r="O117" s="181"/>
      <c r="P117" s="181"/>
      <c r="Q117" s="181"/>
      <c r="R117" s="181"/>
      <c r="S117" s="181"/>
      <c r="T117" s="181"/>
      <c r="U117" s="181"/>
      <c r="V117" s="181"/>
      <c r="W117" s="181"/>
      <c r="X117" s="181"/>
      <c r="Y117" s="181"/>
      <c r="Z117" s="181"/>
      <c r="AA117" s="181"/>
      <c r="AB117" s="181"/>
      <c r="AC117" s="181"/>
      <c r="AD117" s="181"/>
      <c r="AE117" s="181"/>
      <c r="AF117" s="181"/>
    </row>
    <row r="118" spans="1:32" ht="30" x14ac:dyDescent="0.2">
      <c r="A118" s="195"/>
      <c r="B118" s="196"/>
      <c r="C118" s="196"/>
      <c r="D118" s="196"/>
      <c r="E118" s="159" t="s">
        <v>300</v>
      </c>
      <c r="F118" s="102" t="str">
        <f t="shared" si="2"/>
        <v>Solde et entrées venant à échéance pour chaque période</v>
      </c>
      <c r="G118" s="102" t="str">
        <f t="shared" si="1"/>
        <v>Aucune valeur d’entrée ne sera attribuée.</v>
      </c>
      <c r="H118" s="178">
        <v>21</v>
      </c>
      <c r="I118" s="199" t="s">
        <v>691</v>
      </c>
      <c r="J118" s="181"/>
      <c r="K118" s="181"/>
      <c r="L118" s="181"/>
      <c r="M118" s="181"/>
      <c r="N118" s="181"/>
      <c r="O118" s="181"/>
      <c r="P118" s="181"/>
      <c r="Q118" s="181"/>
      <c r="R118" s="181"/>
      <c r="S118" s="181"/>
      <c r="T118" s="181"/>
      <c r="U118" s="181"/>
      <c r="V118" s="181"/>
      <c r="W118" s="181"/>
      <c r="X118" s="181"/>
      <c r="Y118" s="181"/>
      <c r="Z118" s="181"/>
      <c r="AA118" s="181"/>
      <c r="AB118" s="181"/>
      <c r="AC118" s="181"/>
      <c r="AD118" s="181"/>
      <c r="AE118" s="181"/>
      <c r="AF118" s="181"/>
    </row>
    <row r="119" spans="1:32" ht="166.5" customHeight="1" x14ac:dyDescent="0.2">
      <c r="A119" s="195"/>
      <c r="B119" s="196"/>
      <c r="C119" s="196"/>
      <c r="D119" s="196"/>
      <c r="E119" s="90" t="s">
        <v>301</v>
      </c>
      <c r="F119" s="102" t="str">
        <f t="shared" si="2"/>
        <v>Solde et entrées venant à échéance pour chaque période</v>
      </c>
      <c r="G119" s="103" t="s">
        <v>749</v>
      </c>
      <c r="H119" s="178">
        <v>21</v>
      </c>
      <c r="I119" s="199" t="s">
        <v>691</v>
      </c>
      <c r="J119" s="181"/>
      <c r="K119" s="181"/>
      <c r="L119" s="181"/>
      <c r="M119" s="181"/>
      <c r="N119" s="181"/>
      <c r="O119" s="181"/>
      <c r="P119" s="181"/>
      <c r="Q119" s="181"/>
      <c r="R119" s="181"/>
      <c r="S119" s="181"/>
      <c r="T119" s="181"/>
      <c r="U119" s="181"/>
      <c r="V119" s="181"/>
      <c r="W119" s="181"/>
      <c r="X119" s="181"/>
      <c r="Y119" s="181"/>
      <c r="Z119" s="181"/>
      <c r="AA119" s="181"/>
      <c r="AB119" s="181"/>
      <c r="AC119" s="181"/>
      <c r="AD119" s="181"/>
      <c r="AE119" s="181"/>
      <c r="AF119" s="181"/>
    </row>
    <row r="120" spans="1:32" x14ac:dyDescent="0.2">
      <c r="A120" s="195"/>
      <c r="B120" s="196"/>
      <c r="C120" s="184" t="s">
        <v>302</v>
      </c>
      <c r="D120" s="185"/>
      <c r="E120" s="185"/>
      <c r="F120" s="185"/>
      <c r="G120" s="185"/>
      <c r="H120" s="185"/>
      <c r="I120" s="190"/>
      <c r="J120" s="7"/>
      <c r="K120" s="7"/>
      <c r="L120" s="7"/>
      <c r="M120" s="7"/>
      <c r="N120" s="7"/>
      <c r="O120" s="7"/>
      <c r="P120" s="7"/>
      <c r="Q120" s="7"/>
      <c r="R120" s="7"/>
      <c r="S120" s="7"/>
      <c r="T120" s="7"/>
      <c r="U120" s="7"/>
      <c r="V120" s="7"/>
      <c r="W120" s="7"/>
      <c r="X120" s="7"/>
      <c r="Y120" s="7"/>
      <c r="Z120" s="7"/>
      <c r="AA120" s="7"/>
      <c r="AB120" s="7"/>
      <c r="AC120" s="7"/>
      <c r="AD120" s="7"/>
      <c r="AE120" s="7"/>
      <c r="AF120" s="181"/>
    </row>
    <row r="121" spans="1:32" ht="30" x14ac:dyDescent="0.2">
      <c r="A121" s="195"/>
      <c r="B121" s="196"/>
      <c r="C121" s="196"/>
      <c r="D121" s="196"/>
      <c r="E121" s="90" t="s">
        <v>303</v>
      </c>
      <c r="F121" s="102" t="s">
        <v>276</v>
      </c>
      <c r="G121" s="102" t="s">
        <v>747</v>
      </c>
      <c r="H121" s="113">
        <v>21</v>
      </c>
      <c r="I121" s="199" t="s">
        <v>692</v>
      </c>
      <c r="J121" s="181"/>
      <c r="K121" s="181"/>
      <c r="L121" s="181"/>
      <c r="M121" s="181"/>
      <c r="N121" s="181"/>
      <c r="O121" s="181"/>
      <c r="P121" s="181"/>
      <c r="Q121" s="181"/>
      <c r="R121" s="181"/>
      <c r="S121" s="181"/>
      <c r="T121" s="181"/>
      <c r="U121" s="181"/>
      <c r="V121" s="181"/>
      <c r="W121" s="181"/>
      <c r="X121" s="181"/>
      <c r="Y121" s="181"/>
      <c r="Z121" s="181"/>
      <c r="AA121" s="181"/>
      <c r="AB121" s="181"/>
      <c r="AC121" s="181"/>
      <c r="AD121" s="181"/>
      <c r="AE121" s="181"/>
      <c r="AF121" s="181"/>
    </row>
    <row r="122" spans="1:32" ht="30" x14ac:dyDescent="0.2">
      <c r="A122" s="195"/>
      <c r="B122" s="196"/>
      <c r="C122" s="196"/>
      <c r="D122" s="196"/>
      <c r="E122" s="90" t="s">
        <v>304</v>
      </c>
      <c r="F122" s="102" t="s">
        <v>305</v>
      </c>
      <c r="G122" s="102" t="s">
        <v>754</v>
      </c>
      <c r="H122" s="113">
        <v>28</v>
      </c>
      <c r="I122" s="199" t="s">
        <v>692</v>
      </c>
      <c r="J122" s="181"/>
      <c r="K122" s="181"/>
      <c r="L122" s="181"/>
      <c r="M122" s="181"/>
      <c r="N122" s="181"/>
      <c r="O122" s="181"/>
      <c r="P122" s="181"/>
      <c r="Q122" s="181"/>
      <c r="R122" s="181"/>
      <c r="S122" s="181"/>
      <c r="T122" s="181"/>
      <c r="U122" s="181"/>
      <c r="V122" s="181"/>
      <c r="W122" s="181"/>
      <c r="X122" s="181"/>
      <c r="Y122" s="181"/>
      <c r="Z122" s="181"/>
      <c r="AA122" s="181"/>
      <c r="AB122" s="181"/>
      <c r="AC122" s="181"/>
      <c r="AD122" s="181"/>
      <c r="AE122" s="181"/>
      <c r="AF122" s="181"/>
    </row>
    <row r="123" spans="1:32" ht="30" x14ac:dyDescent="0.2">
      <c r="A123" s="195"/>
      <c r="B123" s="196"/>
      <c r="C123" s="196"/>
      <c r="D123" s="196"/>
      <c r="E123" s="90" t="s">
        <v>674</v>
      </c>
      <c r="F123" s="99" t="s">
        <v>270</v>
      </c>
      <c r="G123" s="99" t="s">
        <v>286</v>
      </c>
      <c r="H123" s="89">
        <v>28</v>
      </c>
      <c r="I123" s="199" t="s">
        <v>692</v>
      </c>
      <c r="J123" s="181"/>
      <c r="K123" s="181"/>
      <c r="L123" s="181"/>
      <c r="M123" s="181"/>
      <c r="N123" s="181"/>
      <c r="O123" s="181"/>
      <c r="P123" s="181"/>
      <c r="Q123" s="181"/>
      <c r="R123" s="181"/>
      <c r="S123" s="181"/>
      <c r="T123" s="181"/>
      <c r="U123" s="181"/>
      <c r="V123" s="181"/>
      <c r="W123" s="181"/>
      <c r="X123" s="181"/>
      <c r="Y123" s="181"/>
      <c r="Z123" s="181"/>
      <c r="AA123" s="181"/>
      <c r="AB123" s="181"/>
      <c r="AC123" s="181"/>
      <c r="AD123" s="181"/>
      <c r="AE123" s="181"/>
      <c r="AF123" s="181"/>
    </row>
    <row r="124" spans="1:32" x14ac:dyDescent="0.2">
      <c r="A124" s="195"/>
      <c r="B124" s="196"/>
      <c r="C124" s="1559" t="s">
        <v>306</v>
      </c>
      <c r="D124" s="1560"/>
      <c r="E124" s="1560"/>
      <c r="F124" s="1560"/>
      <c r="G124" s="1560"/>
      <c r="H124" s="1560"/>
      <c r="I124" s="1561"/>
      <c r="J124" s="7"/>
      <c r="K124" s="7"/>
      <c r="L124" s="7"/>
      <c r="M124" s="7"/>
      <c r="N124" s="7"/>
      <c r="O124" s="7"/>
      <c r="P124" s="7"/>
      <c r="Q124" s="7"/>
      <c r="R124" s="7"/>
      <c r="S124" s="7"/>
      <c r="T124" s="7"/>
      <c r="U124" s="7"/>
      <c r="V124" s="7"/>
      <c r="W124" s="7"/>
      <c r="X124" s="7"/>
      <c r="Y124" s="7"/>
      <c r="Z124" s="7"/>
      <c r="AA124" s="7"/>
      <c r="AB124" s="7"/>
      <c r="AC124" s="7"/>
      <c r="AD124" s="7"/>
      <c r="AE124" s="7"/>
      <c r="AF124" s="181"/>
    </row>
    <row r="125" spans="1:32" ht="30" x14ac:dyDescent="0.2">
      <c r="A125" s="195"/>
      <c r="B125" s="196"/>
      <c r="C125" s="196"/>
      <c r="D125" s="196"/>
      <c r="E125" s="90" t="s">
        <v>307</v>
      </c>
      <c r="F125" s="104" t="str">
        <f t="shared" ref="F125:F127" si="3">F121</f>
        <v>Solde et entrées venant à échéance pour chaque période</v>
      </c>
      <c r="G125" s="104" t="str">
        <f t="shared" ref="G125:G127" si="4">G121</f>
        <v>Les entrées sont constatées dans les tranches d’échéance contractuelle.</v>
      </c>
      <c r="H125" s="113">
        <v>21</v>
      </c>
      <c r="I125" s="199" t="s">
        <v>692</v>
      </c>
      <c r="J125" s="181"/>
      <c r="K125" s="181"/>
      <c r="L125" s="181"/>
      <c r="M125" s="181"/>
      <c r="N125" s="181"/>
      <c r="O125" s="181"/>
      <c r="P125" s="181"/>
      <c r="Q125" s="181"/>
      <c r="R125" s="181"/>
      <c r="S125" s="181"/>
      <c r="T125" s="181"/>
      <c r="U125" s="181"/>
      <c r="V125" s="181"/>
      <c r="W125" s="181"/>
      <c r="X125" s="181"/>
      <c r="Y125" s="181"/>
      <c r="Z125" s="181"/>
      <c r="AA125" s="181"/>
      <c r="AB125" s="181"/>
      <c r="AC125" s="181"/>
      <c r="AD125" s="181"/>
      <c r="AE125" s="181"/>
      <c r="AF125" s="181"/>
    </row>
    <row r="126" spans="1:32" ht="45" x14ac:dyDescent="0.2">
      <c r="A126" s="195"/>
      <c r="B126" s="196"/>
      <c r="C126" s="196"/>
      <c r="D126" s="196"/>
      <c r="E126" s="90" t="s">
        <v>308</v>
      </c>
      <c r="F126" s="104" t="str">
        <f t="shared" si="3"/>
        <v>Solde et entrées de paiement minimum pour chaque période</v>
      </c>
      <c r="G126" s="104" t="str">
        <f t="shared" si="4"/>
        <v>Les entrées sont constatées dans les tranches chronologiques de paiement minimum.</v>
      </c>
      <c r="H126" s="113">
        <v>28</v>
      </c>
      <c r="I126" s="199" t="s">
        <v>692</v>
      </c>
      <c r="J126" s="181"/>
      <c r="K126" s="181"/>
      <c r="L126" s="181"/>
      <c r="M126" s="181"/>
      <c r="N126" s="181"/>
      <c r="O126" s="181"/>
      <c r="P126" s="181"/>
      <c r="Q126" s="181"/>
      <c r="R126" s="181"/>
      <c r="S126" s="181"/>
      <c r="T126" s="181"/>
      <c r="U126" s="181"/>
      <c r="V126" s="181"/>
      <c r="W126" s="181"/>
      <c r="X126" s="181"/>
      <c r="Y126" s="181"/>
      <c r="Z126" s="181"/>
      <c r="AA126" s="181"/>
      <c r="AB126" s="181"/>
      <c r="AC126" s="181"/>
      <c r="AD126" s="181"/>
      <c r="AE126" s="181"/>
      <c r="AF126" s="181"/>
    </row>
    <row r="127" spans="1:32" ht="45" x14ac:dyDescent="0.2">
      <c r="A127" s="195"/>
      <c r="B127" s="196"/>
      <c r="C127" s="149"/>
      <c r="D127" s="196"/>
      <c r="E127" s="90" t="s">
        <v>309</v>
      </c>
      <c r="F127" s="104" t="str">
        <f t="shared" si="3"/>
        <v>Solde seulement</v>
      </c>
      <c r="G127" s="104" t="str">
        <f t="shared" si="4"/>
        <v>Aucune valeur d’entrée ne sera attribuée.</v>
      </c>
      <c r="H127" s="89">
        <v>28</v>
      </c>
      <c r="I127" s="199" t="s">
        <v>692</v>
      </c>
      <c r="J127" s="181"/>
      <c r="K127" s="181"/>
      <c r="L127" s="181"/>
      <c r="M127" s="181"/>
      <c r="N127" s="181"/>
      <c r="O127" s="181"/>
      <c r="P127" s="181"/>
      <c r="Q127" s="181"/>
      <c r="R127" s="181"/>
      <c r="S127" s="181"/>
      <c r="T127" s="181"/>
      <c r="U127" s="181"/>
      <c r="V127" s="181"/>
      <c r="W127" s="181"/>
      <c r="X127" s="181"/>
      <c r="Y127" s="181"/>
      <c r="Z127" s="181"/>
      <c r="AA127" s="181"/>
      <c r="AB127" s="181"/>
      <c r="AC127" s="181"/>
      <c r="AD127" s="181"/>
      <c r="AE127" s="181"/>
      <c r="AF127" s="181"/>
    </row>
    <row r="128" spans="1:32" x14ac:dyDescent="0.2">
      <c r="A128" s="195"/>
      <c r="B128" s="196"/>
      <c r="C128" s="1559" t="s">
        <v>677</v>
      </c>
      <c r="D128" s="1560"/>
      <c r="E128" s="1560"/>
      <c r="F128" s="1560"/>
      <c r="G128" s="1560"/>
      <c r="H128" s="1560"/>
      <c r="I128" s="1561"/>
      <c r="J128" s="7"/>
      <c r="K128" s="7"/>
      <c r="L128" s="7"/>
      <c r="M128" s="7"/>
      <c r="N128" s="7"/>
      <c r="O128" s="7"/>
      <c r="P128" s="7"/>
      <c r="Q128" s="7"/>
      <c r="R128" s="7"/>
      <c r="S128" s="7"/>
      <c r="T128" s="7"/>
      <c r="U128" s="7"/>
      <c r="V128" s="7"/>
      <c r="W128" s="7"/>
      <c r="X128" s="7"/>
      <c r="Y128" s="7"/>
      <c r="Z128" s="7"/>
      <c r="AA128" s="7"/>
      <c r="AB128" s="7"/>
      <c r="AC128" s="7"/>
      <c r="AD128" s="7"/>
      <c r="AE128" s="7"/>
      <c r="AF128" s="181"/>
    </row>
    <row r="129" spans="1:32" ht="30" x14ac:dyDescent="0.2">
      <c r="A129" s="195"/>
      <c r="B129" s="196"/>
      <c r="C129" s="196"/>
      <c r="D129" s="196"/>
      <c r="E129" s="90" t="s">
        <v>675</v>
      </c>
      <c r="F129" s="104" t="str">
        <f t="shared" ref="F129:F130" si="5">F122</f>
        <v>Solde et entrées de paiement minimum pour chaque période</v>
      </c>
      <c r="G129" s="104" t="str">
        <f t="shared" ref="G129:G130" si="6">G122</f>
        <v>Les entrées sont constatées dans les tranches chronologiques de paiement minimum.</v>
      </c>
      <c r="H129" s="113">
        <v>28</v>
      </c>
      <c r="I129" s="199" t="s">
        <v>692</v>
      </c>
      <c r="J129" s="181"/>
      <c r="K129" s="181"/>
      <c r="L129" s="181"/>
      <c r="M129" s="181"/>
      <c r="N129" s="181"/>
      <c r="O129" s="181"/>
      <c r="P129" s="181"/>
      <c r="Q129" s="181"/>
      <c r="R129" s="181"/>
      <c r="S129" s="181"/>
      <c r="T129" s="181"/>
      <c r="U129" s="181"/>
      <c r="V129" s="181"/>
      <c r="W129" s="181"/>
      <c r="X129" s="181"/>
      <c r="Y129" s="181"/>
      <c r="Z129" s="181"/>
      <c r="AA129" s="181"/>
      <c r="AB129" s="181"/>
      <c r="AC129" s="181"/>
      <c r="AD129" s="181"/>
      <c r="AE129" s="181"/>
      <c r="AF129" s="181"/>
    </row>
    <row r="130" spans="1:32" ht="30" x14ac:dyDescent="0.2">
      <c r="A130" s="195"/>
      <c r="B130" s="196"/>
      <c r="C130" s="196"/>
      <c r="D130" s="196"/>
      <c r="E130" s="90" t="s">
        <v>676</v>
      </c>
      <c r="F130" s="104" t="str">
        <f t="shared" si="5"/>
        <v>Solde seulement</v>
      </c>
      <c r="G130" s="104" t="str">
        <f t="shared" si="6"/>
        <v>Aucune valeur d’entrée ne sera attribuée.</v>
      </c>
      <c r="H130" s="89">
        <v>28</v>
      </c>
      <c r="I130" s="199" t="s">
        <v>692</v>
      </c>
      <c r="J130" s="181"/>
      <c r="K130" s="181"/>
      <c r="L130" s="181"/>
      <c r="M130" s="181"/>
      <c r="N130" s="181"/>
      <c r="O130" s="181"/>
      <c r="P130" s="181"/>
      <c r="Q130" s="181"/>
      <c r="R130" s="181"/>
      <c r="S130" s="181"/>
      <c r="T130" s="181"/>
      <c r="U130" s="181"/>
      <c r="V130" s="181"/>
      <c r="W130" s="181"/>
      <c r="X130" s="181"/>
      <c r="Y130" s="181"/>
      <c r="Z130" s="181"/>
      <c r="AA130" s="181"/>
      <c r="AB130" s="181"/>
      <c r="AC130" s="181"/>
      <c r="AD130" s="181"/>
      <c r="AE130" s="181"/>
      <c r="AF130" s="181"/>
    </row>
    <row r="131" spans="1:32" x14ac:dyDescent="0.2">
      <c r="A131" s="195"/>
      <c r="B131" s="196"/>
      <c r="C131" s="1559" t="s">
        <v>59</v>
      </c>
      <c r="D131" s="1560"/>
      <c r="E131" s="1560"/>
      <c r="F131" s="1560"/>
      <c r="G131" s="1560"/>
      <c r="H131" s="1560"/>
      <c r="I131" s="1561"/>
      <c r="J131" s="7"/>
      <c r="K131" s="7"/>
      <c r="L131" s="7"/>
      <c r="M131" s="7"/>
      <c r="N131" s="7"/>
      <c r="O131" s="7"/>
      <c r="P131" s="7"/>
      <c r="Q131" s="7"/>
      <c r="R131" s="7"/>
      <c r="S131" s="7"/>
      <c r="T131" s="7"/>
      <c r="U131" s="7"/>
      <c r="V131" s="7"/>
      <c r="W131" s="7"/>
      <c r="X131" s="7"/>
      <c r="Y131" s="7"/>
      <c r="Z131" s="7"/>
      <c r="AA131" s="7"/>
      <c r="AB131" s="7"/>
      <c r="AC131" s="7"/>
      <c r="AD131" s="7"/>
      <c r="AE131" s="7"/>
      <c r="AF131" s="181"/>
    </row>
    <row r="132" spans="1:32" ht="30" x14ac:dyDescent="0.2">
      <c r="A132" s="195"/>
      <c r="B132" s="196"/>
      <c r="C132" s="196"/>
      <c r="D132" s="196"/>
      <c r="E132" s="88" t="s">
        <v>60</v>
      </c>
      <c r="F132" s="102" t="str">
        <f>F122</f>
        <v>Solde et entrées de paiement minimum pour chaque période</v>
      </c>
      <c r="G132" s="102" t="str">
        <f>G122</f>
        <v>Les entrées sont constatées dans les tranches chronologiques de paiement minimum.</v>
      </c>
      <c r="H132" s="89">
        <v>28</v>
      </c>
      <c r="I132" s="199" t="s">
        <v>692</v>
      </c>
      <c r="J132" s="181"/>
      <c r="K132" s="181"/>
      <c r="L132" s="181"/>
      <c r="M132" s="181"/>
      <c r="N132" s="181"/>
      <c r="O132" s="181"/>
      <c r="P132" s="181"/>
      <c r="Q132" s="181"/>
      <c r="R132" s="181"/>
      <c r="S132" s="181"/>
      <c r="T132" s="181"/>
      <c r="U132" s="181"/>
      <c r="V132" s="181"/>
      <c r="W132" s="181"/>
      <c r="X132" s="181"/>
      <c r="Y132" s="181"/>
      <c r="Z132" s="181"/>
      <c r="AA132" s="181"/>
      <c r="AB132" s="181"/>
      <c r="AC132" s="181"/>
      <c r="AD132" s="181"/>
      <c r="AE132" s="181"/>
      <c r="AF132" s="181"/>
    </row>
    <row r="133" spans="1:32" ht="30" x14ac:dyDescent="0.2">
      <c r="A133" s="195"/>
      <c r="B133" s="196"/>
      <c r="C133" s="196"/>
      <c r="D133" s="196"/>
      <c r="E133" s="88" t="s">
        <v>62</v>
      </c>
      <c r="F133" s="102" t="s">
        <v>310</v>
      </c>
      <c r="G133" s="102" t="s">
        <v>311</v>
      </c>
      <c r="H133" s="89">
        <v>29</v>
      </c>
      <c r="I133" s="199" t="s">
        <v>692</v>
      </c>
      <c r="J133" s="181"/>
      <c r="K133" s="181"/>
      <c r="L133" s="181"/>
      <c r="M133" s="181"/>
      <c r="N133" s="181"/>
      <c r="O133" s="181"/>
      <c r="P133" s="181"/>
      <c r="Q133" s="181"/>
      <c r="R133" s="181"/>
      <c r="S133" s="181"/>
      <c r="T133" s="181"/>
      <c r="U133" s="181"/>
      <c r="V133" s="181"/>
      <c r="W133" s="181"/>
      <c r="X133" s="181"/>
      <c r="Y133" s="181"/>
      <c r="Z133" s="181"/>
      <c r="AA133" s="181"/>
      <c r="AB133" s="181"/>
      <c r="AC133" s="181"/>
      <c r="AD133" s="181"/>
      <c r="AE133" s="181"/>
      <c r="AF133" s="181"/>
    </row>
    <row r="134" spans="1:32" ht="45" x14ac:dyDescent="0.2">
      <c r="A134" s="195"/>
      <c r="B134" s="196"/>
      <c r="C134" s="196"/>
      <c r="D134" s="196"/>
      <c r="E134" s="88" t="s">
        <v>312</v>
      </c>
      <c r="F134" s="102" t="s">
        <v>276</v>
      </c>
      <c r="G134" s="102" t="s">
        <v>313</v>
      </c>
      <c r="H134" s="182"/>
      <c r="I134" s="199" t="s">
        <v>692</v>
      </c>
      <c r="J134" s="181"/>
      <c r="K134" s="181"/>
      <c r="L134" s="181"/>
      <c r="M134" s="181"/>
      <c r="N134" s="181"/>
      <c r="O134" s="181"/>
      <c r="P134" s="181"/>
      <c r="Q134" s="181"/>
      <c r="R134" s="181"/>
      <c r="S134" s="181"/>
      <c r="T134" s="181"/>
      <c r="U134" s="181"/>
      <c r="V134" s="181"/>
      <c r="W134" s="181"/>
      <c r="X134" s="181"/>
      <c r="Y134" s="181"/>
      <c r="Z134" s="181"/>
      <c r="AA134" s="181"/>
      <c r="AB134" s="181"/>
      <c r="AC134" s="181"/>
      <c r="AD134" s="181"/>
      <c r="AE134" s="181"/>
      <c r="AF134" s="181"/>
    </row>
    <row r="135" spans="1:32" ht="30" x14ac:dyDescent="0.2">
      <c r="A135" s="195"/>
      <c r="B135" s="196"/>
      <c r="C135" s="196"/>
      <c r="D135" s="196"/>
      <c r="E135" s="88" t="s">
        <v>314</v>
      </c>
      <c r="F135" s="104" t="s">
        <v>315</v>
      </c>
      <c r="G135" s="104" t="s">
        <v>755</v>
      </c>
      <c r="H135" s="89">
        <v>24</v>
      </c>
      <c r="I135" s="199" t="s">
        <v>692</v>
      </c>
      <c r="J135" s="181"/>
      <c r="K135" s="181"/>
      <c r="L135" s="181"/>
      <c r="M135" s="181"/>
      <c r="N135" s="181"/>
      <c r="O135" s="181"/>
      <c r="P135" s="181"/>
      <c r="Q135" s="181"/>
      <c r="R135" s="181"/>
      <c r="S135" s="181"/>
      <c r="T135" s="181"/>
      <c r="U135" s="181"/>
      <c r="V135" s="181"/>
      <c r="W135" s="181"/>
      <c r="X135" s="181"/>
      <c r="Y135" s="181"/>
      <c r="Z135" s="181"/>
      <c r="AA135" s="181"/>
      <c r="AB135" s="181"/>
      <c r="AC135" s="181"/>
      <c r="AD135" s="181"/>
      <c r="AE135" s="181"/>
      <c r="AF135" s="181"/>
    </row>
    <row r="136" spans="1:32" x14ac:dyDescent="0.2">
      <c r="A136" s="195"/>
      <c r="B136" s="187" t="s">
        <v>427</v>
      </c>
      <c r="C136" s="188"/>
      <c r="D136" s="188"/>
      <c r="E136" s="188"/>
      <c r="F136" s="188"/>
      <c r="G136" s="188"/>
      <c r="H136" s="188"/>
      <c r="I136" s="189"/>
      <c r="J136" s="197"/>
      <c r="K136" s="197"/>
      <c r="L136" s="197"/>
      <c r="M136" s="197"/>
      <c r="N136" s="197"/>
      <c r="O136" s="197"/>
      <c r="P136" s="197"/>
      <c r="Q136" s="197"/>
      <c r="R136" s="197"/>
      <c r="S136" s="197"/>
      <c r="T136" s="197"/>
      <c r="U136" s="197"/>
      <c r="V136" s="197"/>
      <c r="W136" s="197"/>
      <c r="X136" s="197"/>
      <c r="Y136" s="197"/>
      <c r="Z136" s="197"/>
      <c r="AA136" s="197"/>
      <c r="AB136" s="197"/>
      <c r="AC136" s="197"/>
      <c r="AD136" s="197"/>
      <c r="AE136" s="197"/>
      <c r="AF136" s="181"/>
    </row>
    <row r="137" spans="1:32" x14ac:dyDescent="0.2">
      <c r="A137" s="195"/>
      <c r="B137" s="149"/>
      <c r="C137" s="1559" t="s">
        <v>64</v>
      </c>
      <c r="D137" s="1560"/>
      <c r="E137" s="1560"/>
      <c r="F137" s="1560"/>
      <c r="G137" s="1560"/>
      <c r="H137" s="1560"/>
      <c r="I137" s="1561"/>
      <c r="J137" s="7"/>
      <c r="K137" s="7"/>
      <c r="L137" s="7"/>
      <c r="M137" s="7"/>
      <c r="N137" s="7"/>
      <c r="O137" s="7"/>
      <c r="P137" s="7"/>
      <c r="Q137" s="7"/>
      <c r="R137" s="7"/>
      <c r="S137" s="7"/>
      <c r="T137" s="7"/>
      <c r="U137" s="7"/>
      <c r="V137" s="7"/>
      <c r="W137" s="7"/>
      <c r="X137" s="7"/>
      <c r="Y137" s="7"/>
      <c r="Z137" s="7"/>
      <c r="AA137" s="7"/>
      <c r="AB137" s="7"/>
      <c r="AC137" s="7"/>
      <c r="AD137" s="7"/>
      <c r="AE137" s="7"/>
      <c r="AF137" s="181"/>
    </row>
    <row r="138" spans="1:32" x14ac:dyDescent="0.2">
      <c r="A138" s="195"/>
      <c r="B138" s="149"/>
      <c r="C138" s="149"/>
      <c r="D138" s="160" t="s">
        <v>211</v>
      </c>
      <c r="E138" s="94"/>
      <c r="F138" s="165"/>
      <c r="G138" s="101"/>
      <c r="H138" s="95"/>
      <c r="I138" s="95"/>
      <c r="J138" s="181"/>
      <c r="K138" s="181"/>
      <c r="L138" s="181"/>
      <c r="M138" s="181"/>
      <c r="N138" s="181"/>
      <c r="O138" s="181"/>
      <c r="P138" s="181"/>
      <c r="Q138" s="181"/>
      <c r="R138" s="181"/>
      <c r="S138" s="181"/>
      <c r="T138" s="181"/>
      <c r="U138" s="181"/>
      <c r="V138" s="181"/>
      <c r="W138" s="181"/>
      <c r="X138" s="181"/>
      <c r="Y138" s="181"/>
      <c r="Z138" s="181"/>
      <c r="AA138" s="181"/>
      <c r="AB138" s="181"/>
      <c r="AC138" s="181"/>
      <c r="AD138" s="181"/>
      <c r="AE138" s="181"/>
      <c r="AF138" s="181"/>
    </row>
    <row r="139" spans="1:32" ht="105" x14ac:dyDescent="0.2">
      <c r="A139" s="195"/>
      <c r="B139" s="149"/>
      <c r="C139" s="149"/>
      <c r="D139" s="196"/>
      <c r="E139" s="159" t="s">
        <v>212</v>
      </c>
      <c r="F139" s="162" t="s">
        <v>455</v>
      </c>
      <c r="G139" s="102" t="s">
        <v>316</v>
      </c>
      <c r="H139" s="89" t="s">
        <v>317</v>
      </c>
      <c r="I139" s="198" t="s">
        <v>693</v>
      </c>
      <c r="J139" s="181"/>
      <c r="K139" s="181"/>
      <c r="L139" s="181"/>
      <c r="M139" s="181"/>
      <c r="N139" s="181"/>
      <c r="O139" s="181"/>
      <c r="P139" s="181"/>
      <c r="Q139" s="181"/>
      <c r="R139" s="181"/>
      <c r="S139" s="181"/>
      <c r="T139" s="181"/>
      <c r="U139" s="181"/>
      <c r="V139" s="181"/>
      <c r="W139" s="181"/>
      <c r="X139" s="181"/>
      <c r="Y139" s="181"/>
      <c r="Z139" s="181"/>
      <c r="AA139" s="181"/>
      <c r="AB139" s="181"/>
      <c r="AC139" s="181"/>
      <c r="AD139" s="181"/>
      <c r="AE139" s="181"/>
      <c r="AF139" s="181"/>
    </row>
    <row r="140" spans="1:32" ht="105" x14ac:dyDescent="0.2">
      <c r="A140" s="195"/>
      <c r="B140" s="149"/>
      <c r="C140" s="149"/>
      <c r="D140" s="196"/>
      <c r="E140" s="90" t="s">
        <v>645</v>
      </c>
      <c r="F140" s="102" t="s">
        <v>455</v>
      </c>
      <c r="G140" s="102" t="s">
        <v>316</v>
      </c>
      <c r="H140" s="89" t="s">
        <v>317</v>
      </c>
      <c r="I140" s="198" t="s">
        <v>693</v>
      </c>
      <c r="J140" s="181"/>
      <c r="K140" s="181"/>
      <c r="L140" s="181"/>
      <c r="M140" s="181"/>
      <c r="N140" s="181"/>
      <c r="O140" s="181"/>
      <c r="P140" s="181"/>
      <c r="Q140" s="181"/>
      <c r="R140" s="181"/>
      <c r="S140" s="181"/>
      <c r="T140" s="181"/>
      <c r="U140" s="181"/>
      <c r="V140" s="181"/>
      <c r="W140" s="181"/>
      <c r="X140" s="181"/>
      <c r="Y140" s="181"/>
      <c r="Z140" s="181"/>
      <c r="AA140" s="181"/>
      <c r="AB140" s="181"/>
      <c r="AC140" s="181"/>
      <c r="AD140" s="181"/>
      <c r="AE140" s="181"/>
      <c r="AF140" s="181"/>
    </row>
    <row r="141" spans="1:32" ht="105" x14ac:dyDescent="0.2">
      <c r="A141" s="195"/>
      <c r="B141" s="149"/>
      <c r="C141" s="149"/>
      <c r="D141" s="196"/>
      <c r="E141" s="90" t="s">
        <v>539</v>
      </c>
      <c r="F141" s="102" t="s">
        <v>455</v>
      </c>
      <c r="G141" s="102" t="s">
        <v>316</v>
      </c>
      <c r="H141" s="89" t="s">
        <v>317</v>
      </c>
      <c r="I141" s="198" t="s">
        <v>693</v>
      </c>
      <c r="J141" s="181"/>
      <c r="K141" s="181"/>
      <c r="L141" s="181"/>
      <c r="M141" s="181"/>
      <c r="N141" s="181"/>
      <c r="O141" s="181"/>
      <c r="P141" s="181"/>
      <c r="Q141" s="181"/>
      <c r="R141" s="181"/>
      <c r="S141" s="181"/>
      <c r="T141" s="181"/>
      <c r="U141" s="181"/>
      <c r="V141" s="181"/>
      <c r="W141" s="181"/>
      <c r="X141" s="181"/>
      <c r="Y141" s="181"/>
      <c r="Z141" s="181"/>
      <c r="AA141" s="181"/>
      <c r="AB141" s="181"/>
      <c r="AC141" s="181"/>
      <c r="AD141" s="181"/>
      <c r="AE141" s="181"/>
      <c r="AF141" s="181"/>
    </row>
    <row r="142" spans="1:32" ht="105" x14ac:dyDescent="0.2">
      <c r="A142" s="195"/>
      <c r="B142" s="149"/>
      <c r="C142" s="149"/>
      <c r="D142" s="196"/>
      <c r="E142" s="158" t="s">
        <v>533</v>
      </c>
      <c r="F142" s="164" t="s">
        <v>455</v>
      </c>
      <c r="G142" s="102" t="s">
        <v>316</v>
      </c>
      <c r="H142" s="89" t="s">
        <v>317</v>
      </c>
      <c r="I142" s="198" t="s">
        <v>693</v>
      </c>
      <c r="J142" s="181"/>
      <c r="K142" s="181"/>
      <c r="L142" s="181"/>
      <c r="M142" s="181"/>
      <c r="N142" s="181"/>
      <c r="O142" s="181"/>
      <c r="P142" s="181"/>
      <c r="Q142" s="181"/>
      <c r="R142" s="181"/>
      <c r="S142" s="181"/>
      <c r="T142" s="181"/>
      <c r="U142" s="181"/>
      <c r="V142" s="181"/>
      <c r="W142" s="181"/>
      <c r="X142" s="181"/>
      <c r="Y142" s="181"/>
      <c r="Z142" s="181"/>
      <c r="AA142" s="181"/>
      <c r="AB142" s="181"/>
      <c r="AC142" s="181"/>
      <c r="AD142" s="181"/>
      <c r="AE142" s="181"/>
      <c r="AF142" s="181"/>
    </row>
    <row r="143" spans="1:32" x14ac:dyDescent="0.2">
      <c r="A143" s="195"/>
      <c r="B143" s="149"/>
      <c r="C143" s="149"/>
      <c r="D143" s="160" t="s">
        <v>213</v>
      </c>
      <c r="E143" s="94"/>
      <c r="F143" s="165"/>
      <c r="G143" s="101"/>
      <c r="H143" s="95"/>
      <c r="I143" s="95"/>
      <c r="J143" s="181"/>
      <c r="K143" s="181"/>
      <c r="L143" s="181"/>
      <c r="M143" s="181"/>
      <c r="N143" s="181"/>
      <c r="O143" s="181"/>
      <c r="P143" s="181"/>
      <c r="Q143" s="181"/>
      <c r="R143" s="181"/>
      <c r="S143" s="181"/>
      <c r="T143" s="181"/>
      <c r="U143" s="181"/>
      <c r="V143" s="181"/>
      <c r="W143" s="181"/>
      <c r="X143" s="181"/>
      <c r="Y143" s="181"/>
      <c r="Z143" s="181"/>
      <c r="AA143" s="181"/>
      <c r="AB143" s="181"/>
      <c r="AC143" s="181"/>
      <c r="AD143" s="181"/>
      <c r="AE143" s="181"/>
      <c r="AF143" s="181"/>
    </row>
    <row r="144" spans="1:32" ht="105" x14ac:dyDescent="0.2">
      <c r="A144" s="195"/>
      <c r="B144" s="149"/>
      <c r="C144" s="149"/>
      <c r="D144" s="196"/>
      <c r="E144" s="159" t="s">
        <v>214</v>
      </c>
      <c r="F144" s="162" t="s">
        <v>455</v>
      </c>
      <c r="G144" s="102" t="s">
        <v>316</v>
      </c>
      <c r="H144" s="89" t="s">
        <v>317</v>
      </c>
      <c r="I144" s="198" t="s">
        <v>685</v>
      </c>
      <c r="J144" s="181"/>
      <c r="K144" s="181"/>
      <c r="L144" s="181"/>
      <c r="M144" s="181"/>
      <c r="N144" s="181"/>
      <c r="O144" s="181"/>
      <c r="P144" s="181"/>
      <c r="Q144" s="181"/>
      <c r="R144" s="181"/>
      <c r="S144" s="181"/>
      <c r="T144" s="181"/>
      <c r="U144" s="181"/>
      <c r="V144" s="181"/>
      <c r="W144" s="181"/>
      <c r="X144" s="181"/>
      <c r="Y144" s="181"/>
      <c r="Z144" s="181"/>
      <c r="AA144" s="181"/>
      <c r="AB144" s="181"/>
      <c r="AC144" s="181"/>
      <c r="AD144" s="181"/>
      <c r="AE144" s="181"/>
      <c r="AF144" s="181"/>
    </row>
    <row r="145" spans="1:32" ht="105" x14ac:dyDescent="0.2">
      <c r="A145" s="195"/>
      <c r="B145" s="149"/>
      <c r="C145" s="149"/>
      <c r="D145" s="196"/>
      <c r="E145" s="90" t="s">
        <v>644</v>
      </c>
      <c r="F145" s="102" t="s">
        <v>455</v>
      </c>
      <c r="G145" s="102" t="s">
        <v>316</v>
      </c>
      <c r="H145" s="89" t="s">
        <v>317</v>
      </c>
      <c r="I145" s="198" t="s">
        <v>693</v>
      </c>
      <c r="J145" s="181"/>
      <c r="K145" s="181"/>
      <c r="L145" s="181"/>
      <c r="M145" s="181"/>
      <c r="N145" s="181"/>
      <c r="O145" s="181"/>
      <c r="P145" s="181"/>
      <c r="Q145" s="181"/>
      <c r="R145" s="181"/>
      <c r="S145" s="181"/>
      <c r="T145" s="181"/>
      <c r="U145" s="181"/>
      <c r="V145" s="181"/>
      <c r="W145" s="181"/>
      <c r="X145" s="181"/>
      <c r="Y145" s="181"/>
      <c r="Z145" s="181"/>
      <c r="AA145" s="181"/>
      <c r="AB145" s="181"/>
      <c r="AC145" s="181"/>
      <c r="AD145" s="181"/>
      <c r="AE145" s="181"/>
      <c r="AF145" s="181"/>
    </row>
    <row r="146" spans="1:32" ht="105" x14ac:dyDescent="0.2">
      <c r="A146" s="195"/>
      <c r="B146" s="149"/>
      <c r="C146" s="149"/>
      <c r="D146" s="196"/>
      <c r="E146" s="90" t="s">
        <v>538</v>
      </c>
      <c r="F146" s="102" t="s">
        <v>455</v>
      </c>
      <c r="G146" s="102" t="s">
        <v>316</v>
      </c>
      <c r="H146" s="89" t="s">
        <v>317</v>
      </c>
      <c r="I146" s="198" t="s">
        <v>693</v>
      </c>
      <c r="J146" s="181"/>
      <c r="K146" s="181"/>
      <c r="L146" s="181"/>
      <c r="M146" s="181"/>
      <c r="N146" s="181"/>
      <c r="O146" s="181"/>
      <c r="P146" s="181"/>
      <c r="Q146" s="181"/>
      <c r="R146" s="181"/>
      <c r="S146" s="181"/>
      <c r="T146" s="181"/>
      <c r="U146" s="181"/>
      <c r="V146" s="181"/>
      <c r="W146" s="181"/>
      <c r="X146" s="181"/>
      <c r="Y146" s="181"/>
      <c r="Z146" s="181"/>
      <c r="AA146" s="181"/>
      <c r="AB146" s="181"/>
      <c r="AC146" s="181"/>
      <c r="AD146" s="181"/>
      <c r="AE146" s="181"/>
      <c r="AF146" s="181"/>
    </row>
    <row r="147" spans="1:32" ht="105" x14ac:dyDescent="0.2">
      <c r="A147" s="195"/>
      <c r="B147" s="149"/>
      <c r="C147" s="149"/>
      <c r="D147" s="196"/>
      <c r="E147" s="90" t="s">
        <v>534</v>
      </c>
      <c r="F147" s="102" t="s">
        <v>455</v>
      </c>
      <c r="G147" s="102" t="s">
        <v>316</v>
      </c>
      <c r="H147" s="89" t="s">
        <v>317</v>
      </c>
      <c r="I147" s="198" t="s">
        <v>693</v>
      </c>
      <c r="J147" s="181"/>
      <c r="K147" s="181"/>
      <c r="L147" s="181"/>
      <c r="M147" s="181"/>
      <c r="N147" s="181"/>
      <c r="O147" s="181"/>
      <c r="P147" s="181"/>
      <c r="Q147" s="181"/>
      <c r="R147" s="181"/>
      <c r="S147" s="181"/>
      <c r="T147" s="181"/>
      <c r="U147" s="181"/>
      <c r="V147" s="181"/>
      <c r="W147" s="181"/>
      <c r="X147" s="181"/>
      <c r="Y147" s="181"/>
      <c r="Z147" s="181"/>
      <c r="AA147" s="181"/>
      <c r="AB147" s="181"/>
      <c r="AC147" s="181"/>
      <c r="AD147" s="181"/>
      <c r="AE147" s="181"/>
      <c r="AF147" s="181"/>
    </row>
    <row r="148" spans="1:32" x14ac:dyDescent="0.2">
      <c r="A148" s="195"/>
      <c r="B148" s="149"/>
      <c r="C148" s="149"/>
      <c r="D148" s="160" t="s">
        <v>646</v>
      </c>
      <c r="E148" s="94"/>
      <c r="F148" s="165"/>
      <c r="G148" s="101"/>
      <c r="H148" s="95"/>
      <c r="I148" s="95"/>
      <c r="J148" s="181"/>
      <c r="K148" s="181"/>
      <c r="L148" s="181"/>
      <c r="M148" s="181"/>
      <c r="N148" s="181"/>
      <c r="O148" s="181"/>
      <c r="P148" s="181"/>
      <c r="Q148" s="181"/>
      <c r="R148" s="181"/>
      <c r="S148" s="181"/>
      <c r="T148" s="181"/>
      <c r="U148" s="181"/>
      <c r="V148" s="181"/>
      <c r="W148" s="181"/>
      <c r="X148" s="181"/>
      <c r="Y148" s="181"/>
      <c r="Z148" s="181"/>
      <c r="AA148" s="181"/>
      <c r="AB148" s="181"/>
      <c r="AC148" s="181"/>
      <c r="AD148" s="181"/>
      <c r="AE148" s="181"/>
      <c r="AF148" s="181"/>
    </row>
    <row r="149" spans="1:32" ht="105" x14ac:dyDescent="0.2">
      <c r="A149" s="195"/>
      <c r="B149" s="149"/>
      <c r="C149" s="149"/>
      <c r="D149" s="196"/>
      <c r="E149" s="90" t="s">
        <v>647</v>
      </c>
      <c r="F149" s="102" t="s">
        <v>455</v>
      </c>
      <c r="G149" s="102" t="s">
        <v>316</v>
      </c>
      <c r="H149" s="89" t="s">
        <v>317</v>
      </c>
      <c r="I149" s="198" t="s">
        <v>693</v>
      </c>
      <c r="J149" s="181"/>
      <c r="K149" s="181"/>
      <c r="L149" s="181"/>
      <c r="M149" s="181"/>
      <c r="N149" s="181"/>
      <c r="O149" s="181"/>
      <c r="P149" s="181"/>
      <c r="Q149" s="181"/>
      <c r="R149" s="181"/>
      <c r="S149" s="181"/>
      <c r="T149" s="181"/>
      <c r="U149" s="181"/>
      <c r="V149" s="181"/>
      <c r="W149" s="181"/>
      <c r="X149" s="181"/>
      <c r="Y149" s="181"/>
      <c r="Z149" s="181"/>
      <c r="AA149" s="181"/>
      <c r="AB149" s="181"/>
      <c r="AC149" s="181"/>
      <c r="AD149" s="181"/>
      <c r="AE149" s="181"/>
      <c r="AF149" s="181"/>
    </row>
    <row r="150" spans="1:32" ht="105" x14ac:dyDescent="0.2">
      <c r="A150" s="195"/>
      <c r="B150" s="149"/>
      <c r="C150" s="149"/>
      <c r="D150" s="196"/>
      <c r="E150" s="90" t="s">
        <v>648</v>
      </c>
      <c r="F150" s="102" t="s">
        <v>455</v>
      </c>
      <c r="G150" s="102" t="s">
        <v>316</v>
      </c>
      <c r="H150" s="89" t="s">
        <v>317</v>
      </c>
      <c r="I150" s="198" t="s">
        <v>693</v>
      </c>
      <c r="J150" s="181"/>
      <c r="K150" s="181"/>
      <c r="L150" s="181"/>
      <c r="M150" s="181"/>
      <c r="N150" s="181"/>
      <c r="O150" s="181"/>
      <c r="P150" s="181"/>
      <c r="Q150" s="181"/>
      <c r="R150" s="181"/>
      <c r="S150" s="181"/>
      <c r="T150" s="181"/>
      <c r="U150" s="181"/>
      <c r="V150" s="181"/>
      <c r="W150" s="181"/>
      <c r="X150" s="181"/>
      <c r="Y150" s="181"/>
      <c r="Z150" s="181"/>
      <c r="AA150" s="181"/>
      <c r="AB150" s="181"/>
      <c r="AC150" s="181"/>
      <c r="AD150" s="181"/>
      <c r="AE150" s="181"/>
      <c r="AF150" s="181"/>
    </row>
    <row r="151" spans="1:32" ht="105" x14ac:dyDescent="0.2">
      <c r="A151" s="195"/>
      <c r="B151" s="149"/>
      <c r="C151" s="149"/>
      <c r="D151" s="196"/>
      <c r="E151" s="90" t="s">
        <v>649</v>
      </c>
      <c r="F151" s="102" t="s">
        <v>455</v>
      </c>
      <c r="G151" s="102" t="s">
        <v>316</v>
      </c>
      <c r="H151" s="89" t="s">
        <v>317</v>
      </c>
      <c r="I151" s="198" t="s">
        <v>693</v>
      </c>
      <c r="J151" s="181"/>
      <c r="K151" s="181"/>
      <c r="L151" s="181"/>
      <c r="M151" s="181"/>
      <c r="N151" s="181"/>
      <c r="O151" s="181"/>
      <c r="P151" s="181"/>
      <c r="Q151" s="181"/>
      <c r="R151" s="181"/>
      <c r="S151" s="181"/>
      <c r="T151" s="181"/>
      <c r="U151" s="181"/>
      <c r="V151" s="181"/>
      <c r="W151" s="181"/>
      <c r="X151" s="181"/>
      <c r="Y151" s="181"/>
      <c r="Z151" s="181"/>
      <c r="AA151" s="181"/>
      <c r="AB151" s="181"/>
      <c r="AC151" s="181"/>
      <c r="AD151" s="181"/>
      <c r="AE151" s="181"/>
      <c r="AF151" s="181"/>
    </row>
    <row r="152" spans="1:32" ht="105" x14ac:dyDescent="0.2">
      <c r="A152" s="195"/>
      <c r="B152" s="149"/>
      <c r="C152" s="149"/>
      <c r="D152" s="196"/>
      <c r="E152" s="90" t="s">
        <v>650</v>
      </c>
      <c r="F152" s="102" t="s">
        <v>455</v>
      </c>
      <c r="G152" s="102" t="s">
        <v>316</v>
      </c>
      <c r="H152" s="89" t="s">
        <v>317</v>
      </c>
      <c r="I152" s="198" t="s">
        <v>693</v>
      </c>
      <c r="J152" s="181"/>
      <c r="K152" s="181"/>
      <c r="L152" s="181"/>
      <c r="M152" s="181"/>
      <c r="N152" s="181"/>
      <c r="O152" s="181"/>
      <c r="P152" s="181"/>
      <c r="Q152" s="181"/>
      <c r="R152" s="181"/>
      <c r="S152" s="181"/>
      <c r="T152" s="181"/>
      <c r="U152" s="181"/>
      <c r="V152" s="181"/>
      <c r="W152" s="181"/>
      <c r="X152" s="181"/>
      <c r="Y152" s="181"/>
      <c r="Z152" s="181"/>
      <c r="AA152" s="181"/>
      <c r="AB152" s="181"/>
      <c r="AC152" s="181"/>
      <c r="AD152" s="181"/>
      <c r="AE152" s="181"/>
      <c r="AF152" s="181"/>
    </row>
    <row r="153" spans="1:32" x14ac:dyDescent="0.2">
      <c r="A153" s="195"/>
      <c r="B153" s="149"/>
      <c r="C153" s="1559" t="s">
        <v>13</v>
      </c>
      <c r="D153" s="1560"/>
      <c r="E153" s="1560"/>
      <c r="F153" s="1560"/>
      <c r="G153" s="1560"/>
      <c r="H153" s="1560"/>
      <c r="I153" s="1561"/>
      <c r="J153" s="7"/>
      <c r="K153" s="7"/>
      <c r="L153" s="7"/>
      <c r="M153" s="7"/>
      <c r="N153" s="7"/>
      <c r="O153" s="7"/>
      <c r="P153" s="7"/>
      <c r="Q153" s="7"/>
      <c r="R153" s="7"/>
      <c r="S153" s="7"/>
      <c r="T153" s="7"/>
      <c r="U153" s="7"/>
      <c r="V153" s="7"/>
      <c r="W153" s="7"/>
      <c r="X153" s="7"/>
      <c r="Y153" s="7"/>
      <c r="Z153" s="7"/>
      <c r="AA153" s="7"/>
      <c r="AB153" s="7"/>
      <c r="AC153" s="7"/>
      <c r="AD153" s="7"/>
      <c r="AE153" s="7"/>
      <c r="AF153" s="181"/>
    </row>
    <row r="154" spans="1:32" x14ac:dyDescent="0.2">
      <c r="A154" s="195"/>
      <c r="B154" s="149"/>
      <c r="C154" s="149"/>
      <c r="D154" s="160" t="s">
        <v>14</v>
      </c>
      <c r="E154" s="94"/>
      <c r="F154" s="165"/>
      <c r="G154" s="101"/>
      <c r="H154" s="95"/>
      <c r="I154" s="95"/>
      <c r="J154" s="181"/>
      <c r="K154" s="181"/>
      <c r="L154" s="181"/>
      <c r="M154" s="181"/>
      <c r="N154" s="181"/>
      <c r="O154" s="181"/>
      <c r="P154" s="181"/>
      <c r="Q154" s="181"/>
      <c r="R154" s="181"/>
      <c r="S154" s="181"/>
      <c r="T154" s="181"/>
      <c r="U154" s="181"/>
      <c r="V154" s="181"/>
      <c r="W154" s="181"/>
      <c r="X154" s="181"/>
      <c r="Y154" s="181"/>
      <c r="Z154" s="181"/>
      <c r="AA154" s="181"/>
      <c r="AB154" s="181"/>
      <c r="AC154" s="181"/>
      <c r="AD154" s="181"/>
      <c r="AE154" s="181"/>
      <c r="AF154" s="181"/>
    </row>
    <row r="155" spans="1:32" ht="123" customHeight="1" x14ac:dyDescent="0.25">
      <c r="A155" s="195"/>
      <c r="B155" s="149"/>
      <c r="C155" s="149"/>
      <c r="D155" s="43"/>
      <c r="E155" s="159" t="s">
        <v>215</v>
      </c>
      <c r="F155" s="162" t="s">
        <v>455</v>
      </c>
      <c r="G155" s="102" t="s">
        <v>316</v>
      </c>
      <c r="H155" s="89" t="s">
        <v>317</v>
      </c>
      <c r="I155" s="198" t="s">
        <v>693</v>
      </c>
      <c r="J155" s="181"/>
      <c r="K155" s="181"/>
      <c r="L155" s="181"/>
      <c r="M155" s="181"/>
      <c r="N155" s="181"/>
      <c r="O155" s="181"/>
      <c r="P155" s="181"/>
      <c r="Q155" s="181"/>
      <c r="R155" s="181"/>
      <c r="S155" s="181"/>
      <c r="T155" s="181"/>
      <c r="U155" s="181"/>
      <c r="V155" s="181"/>
      <c r="W155" s="181"/>
      <c r="X155" s="181"/>
      <c r="Y155" s="181"/>
      <c r="Z155" s="181"/>
      <c r="AA155" s="181"/>
      <c r="AB155" s="181"/>
      <c r="AC155" s="181"/>
      <c r="AD155" s="181"/>
      <c r="AE155" s="181"/>
      <c r="AF155" s="181"/>
    </row>
    <row r="156" spans="1:32" ht="105" customHeight="1" x14ac:dyDescent="0.2">
      <c r="A156" s="195"/>
      <c r="B156" s="149"/>
      <c r="C156" s="149"/>
      <c r="D156" s="196"/>
      <c r="E156" s="90" t="s">
        <v>216</v>
      </c>
      <c r="F156" s="102" t="s">
        <v>455</v>
      </c>
      <c r="G156" s="102" t="s">
        <v>316</v>
      </c>
      <c r="H156" s="89" t="s">
        <v>317</v>
      </c>
      <c r="I156" s="198" t="s">
        <v>693</v>
      </c>
      <c r="J156" s="181"/>
      <c r="K156" s="181"/>
      <c r="L156" s="181"/>
      <c r="M156" s="181"/>
      <c r="N156" s="181"/>
      <c r="O156" s="181"/>
      <c r="P156" s="181"/>
      <c r="Q156" s="181"/>
      <c r="R156" s="181"/>
      <c r="S156" s="181"/>
      <c r="T156" s="181"/>
      <c r="U156" s="181"/>
      <c r="V156" s="181"/>
      <c r="W156" s="181"/>
      <c r="X156" s="181"/>
      <c r="Y156" s="181"/>
      <c r="Z156" s="181"/>
      <c r="AA156" s="181"/>
      <c r="AB156" s="181"/>
      <c r="AC156" s="181"/>
      <c r="AD156" s="181"/>
      <c r="AE156" s="181"/>
      <c r="AF156" s="181"/>
    </row>
    <row r="157" spans="1:32" ht="105" customHeight="1" x14ac:dyDescent="0.2">
      <c r="A157" s="195"/>
      <c r="B157" s="149"/>
      <c r="C157" s="149"/>
      <c r="D157" s="196"/>
      <c r="E157" s="158" t="s">
        <v>651</v>
      </c>
      <c r="F157" s="164" t="s">
        <v>455</v>
      </c>
      <c r="G157" s="102" t="s">
        <v>316</v>
      </c>
      <c r="H157" s="89" t="s">
        <v>317</v>
      </c>
      <c r="I157" s="198" t="s">
        <v>693</v>
      </c>
      <c r="J157" s="181"/>
      <c r="K157" s="181"/>
      <c r="L157" s="181"/>
      <c r="M157" s="181"/>
      <c r="N157" s="181"/>
      <c r="O157" s="181"/>
      <c r="P157" s="181"/>
      <c r="Q157" s="181"/>
      <c r="R157" s="181"/>
      <c r="S157" s="181"/>
      <c r="T157" s="181"/>
      <c r="U157" s="181"/>
      <c r="V157" s="181"/>
      <c r="W157" s="181"/>
      <c r="X157" s="181"/>
      <c r="Y157" s="181"/>
      <c r="Z157" s="181"/>
      <c r="AA157" s="181"/>
      <c r="AB157" s="181"/>
      <c r="AC157" s="181"/>
      <c r="AD157" s="181"/>
      <c r="AE157" s="181"/>
      <c r="AF157" s="181"/>
    </row>
    <row r="158" spans="1:32" x14ac:dyDescent="0.2">
      <c r="A158" s="195"/>
      <c r="B158" s="149"/>
      <c r="C158" s="149"/>
      <c r="D158" s="160" t="s">
        <v>280</v>
      </c>
      <c r="E158" s="94"/>
      <c r="F158" s="165"/>
      <c r="G158" s="101"/>
      <c r="H158" s="95"/>
      <c r="I158" s="95"/>
      <c r="J158" s="181"/>
      <c r="K158" s="181"/>
      <c r="L158" s="181"/>
      <c r="M158" s="181"/>
      <c r="N158" s="181"/>
      <c r="O158" s="181"/>
      <c r="P158" s="181"/>
      <c r="Q158" s="181"/>
      <c r="R158" s="181"/>
      <c r="S158" s="181"/>
      <c r="T158" s="181"/>
      <c r="U158" s="181"/>
      <c r="V158" s="181"/>
      <c r="W158" s="181"/>
      <c r="X158" s="181"/>
      <c r="Y158" s="181"/>
      <c r="Z158" s="181"/>
      <c r="AA158" s="181"/>
      <c r="AB158" s="181"/>
      <c r="AC158" s="181"/>
      <c r="AD158" s="181"/>
      <c r="AE158" s="181"/>
      <c r="AF158" s="181"/>
    </row>
    <row r="159" spans="1:32" ht="105" x14ac:dyDescent="0.2">
      <c r="A159" s="195"/>
      <c r="B159" s="149"/>
      <c r="C159" s="149"/>
      <c r="D159" s="196"/>
      <c r="E159" s="159" t="s">
        <v>217</v>
      </c>
      <c r="F159" s="162" t="s">
        <v>455</v>
      </c>
      <c r="G159" s="102" t="s">
        <v>316</v>
      </c>
      <c r="H159" s="89" t="s">
        <v>317</v>
      </c>
      <c r="I159" s="198" t="s">
        <v>693</v>
      </c>
      <c r="J159" s="181"/>
      <c r="K159" s="181"/>
      <c r="L159" s="181"/>
      <c r="M159" s="181"/>
      <c r="N159" s="181"/>
      <c r="O159" s="181"/>
      <c r="P159" s="181"/>
      <c r="Q159" s="181"/>
      <c r="R159" s="181"/>
      <c r="S159" s="181"/>
      <c r="T159" s="181"/>
      <c r="U159" s="181"/>
      <c r="V159" s="181"/>
      <c r="W159" s="181"/>
      <c r="X159" s="181"/>
      <c r="Y159" s="181"/>
      <c r="Z159" s="181"/>
      <c r="AA159" s="181"/>
      <c r="AB159" s="181"/>
      <c r="AC159" s="181"/>
      <c r="AD159" s="181"/>
      <c r="AE159" s="181"/>
      <c r="AF159" s="181"/>
    </row>
    <row r="160" spans="1:32" ht="105" x14ac:dyDescent="0.2">
      <c r="A160" s="195"/>
      <c r="B160" s="149"/>
      <c r="C160" s="149"/>
      <c r="D160" s="196"/>
      <c r="E160" s="90" t="s">
        <v>218</v>
      </c>
      <c r="F160" s="102" t="s">
        <v>455</v>
      </c>
      <c r="G160" s="102" t="s">
        <v>316</v>
      </c>
      <c r="H160" s="89" t="s">
        <v>317</v>
      </c>
      <c r="I160" s="198" t="s">
        <v>693</v>
      </c>
      <c r="J160" s="181"/>
      <c r="K160" s="181"/>
      <c r="L160" s="181"/>
      <c r="M160" s="181"/>
      <c r="N160" s="181"/>
      <c r="O160" s="181"/>
      <c r="P160" s="181"/>
      <c r="Q160" s="181"/>
      <c r="R160" s="181"/>
      <c r="S160" s="181"/>
      <c r="T160" s="181"/>
      <c r="U160" s="181"/>
      <c r="V160" s="181"/>
      <c r="W160" s="181"/>
      <c r="X160" s="181"/>
      <c r="Y160" s="181"/>
      <c r="Z160" s="181"/>
      <c r="AA160" s="181"/>
      <c r="AB160" s="181"/>
      <c r="AC160" s="181"/>
      <c r="AD160" s="181"/>
      <c r="AE160" s="181"/>
      <c r="AF160" s="181"/>
    </row>
    <row r="161" spans="1:32" ht="105" x14ac:dyDescent="0.2">
      <c r="A161" s="195"/>
      <c r="B161" s="149"/>
      <c r="C161" s="149"/>
      <c r="D161" s="196"/>
      <c r="E161" s="158" t="s">
        <v>111</v>
      </c>
      <c r="F161" s="164" t="s">
        <v>455</v>
      </c>
      <c r="G161" s="102" t="s">
        <v>316</v>
      </c>
      <c r="H161" s="89" t="s">
        <v>317</v>
      </c>
      <c r="I161" s="198" t="s">
        <v>693</v>
      </c>
      <c r="J161" s="181"/>
      <c r="K161" s="181"/>
      <c r="L161" s="181"/>
      <c r="M161" s="181"/>
      <c r="N161" s="181"/>
      <c r="O161" s="181"/>
      <c r="P161" s="181"/>
      <c r="Q161" s="181"/>
      <c r="R161" s="181"/>
      <c r="S161" s="181"/>
      <c r="T161" s="181"/>
      <c r="U161" s="181"/>
      <c r="V161" s="181"/>
      <c r="W161" s="181"/>
      <c r="X161" s="181"/>
      <c r="Y161" s="181"/>
      <c r="Z161" s="181"/>
      <c r="AA161" s="181"/>
      <c r="AB161" s="181"/>
      <c r="AC161" s="181"/>
      <c r="AD161" s="181"/>
      <c r="AE161" s="181"/>
      <c r="AF161" s="181"/>
    </row>
    <row r="162" spans="1:32" x14ac:dyDescent="0.2">
      <c r="A162" s="195"/>
      <c r="B162" s="149"/>
      <c r="C162" s="149"/>
      <c r="D162" s="160" t="s">
        <v>18</v>
      </c>
      <c r="E162" s="94"/>
      <c r="F162" s="165"/>
      <c r="G162" s="101"/>
      <c r="H162" s="95"/>
      <c r="I162" s="95"/>
      <c r="J162" s="181"/>
      <c r="K162" s="181"/>
      <c r="L162" s="181"/>
      <c r="M162" s="181"/>
      <c r="N162" s="181"/>
      <c r="O162" s="181"/>
      <c r="P162" s="181"/>
      <c r="Q162" s="181"/>
      <c r="R162" s="181"/>
      <c r="S162" s="181"/>
      <c r="T162" s="181"/>
      <c r="U162" s="181"/>
      <c r="V162" s="181"/>
      <c r="W162" s="181"/>
      <c r="X162" s="181"/>
      <c r="Y162" s="181"/>
      <c r="Z162" s="181"/>
      <c r="AA162" s="181"/>
      <c r="AB162" s="181"/>
      <c r="AC162" s="181"/>
      <c r="AD162" s="181"/>
      <c r="AE162" s="181"/>
      <c r="AF162" s="181"/>
    </row>
    <row r="163" spans="1:32" ht="105" x14ac:dyDescent="0.2">
      <c r="A163" s="195"/>
      <c r="B163" s="149"/>
      <c r="C163" s="149"/>
      <c r="D163" s="196"/>
      <c r="E163" s="159" t="s">
        <v>219</v>
      </c>
      <c r="F163" s="162" t="s">
        <v>455</v>
      </c>
      <c r="G163" s="102" t="s">
        <v>316</v>
      </c>
      <c r="H163" s="89" t="s">
        <v>317</v>
      </c>
      <c r="I163" s="198" t="s">
        <v>693</v>
      </c>
      <c r="J163" s="181"/>
      <c r="K163" s="181"/>
      <c r="L163" s="181"/>
      <c r="M163" s="181"/>
      <c r="N163" s="181"/>
      <c r="O163" s="181"/>
      <c r="P163" s="181"/>
      <c r="Q163" s="181"/>
      <c r="R163" s="181"/>
      <c r="S163" s="181"/>
      <c r="T163" s="181"/>
      <c r="U163" s="181"/>
      <c r="V163" s="181"/>
      <c r="W163" s="181"/>
      <c r="X163" s="181"/>
      <c r="Y163" s="181"/>
      <c r="Z163" s="181"/>
      <c r="AA163" s="181"/>
      <c r="AB163" s="181"/>
      <c r="AC163" s="181"/>
      <c r="AD163" s="181"/>
      <c r="AE163" s="181"/>
      <c r="AF163" s="181"/>
    </row>
    <row r="164" spans="1:32" ht="105" x14ac:dyDescent="0.2">
      <c r="A164" s="195"/>
      <c r="B164" s="149"/>
      <c r="C164" s="149"/>
      <c r="D164" s="196"/>
      <c r="E164" s="90" t="s">
        <v>220</v>
      </c>
      <c r="F164" s="102" t="s">
        <v>455</v>
      </c>
      <c r="G164" s="102" t="s">
        <v>316</v>
      </c>
      <c r="H164" s="89" t="s">
        <v>317</v>
      </c>
      <c r="I164" s="198" t="s">
        <v>693</v>
      </c>
      <c r="J164" s="181"/>
      <c r="K164" s="181"/>
      <c r="L164" s="181"/>
      <c r="M164" s="181"/>
      <c r="N164" s="181"/>
      <c r="O164" s="181"/>
      <c r="P164" s="181"/>
      <c r="Q164" s="181"/>
      <c r="R164" s="181"/>
      <c r="S164" s="181"/>
      <c r="T164" s="181"/>
      <c r="U164" s="181"/>
      <c r="V164" s="181"/>
      <c r="W164" s="181"/>
      <c r="X164" s="181"/>
      <c r="Y164" s="181"/>
      <c r="Z164" s="181"/>
      <c r="AA164" s="181"/>
      <c r="AB164" s="181"/>
      <c r="AC164" s="181"/>
      <c r="AD164" s="181"/>
      <c r="AE164" s="181"/>
      <c r="AF164" s="181"/>
    </row>
    <row r="165" spans="1:32" ht="105" x14ac:dyDescent="0.2">
      <c r="A165" s="195"/>
      <c r="B165" s="149"/>
      <c r="C165" s="149"/>
      <c r="D165" s="196"/>
      <c r="E165" s="90" t="s">
        <v>652</v>
      </c>
      <c r="F165" s="102" t="s">
        <v>455</v>
      </c>
      <c r="G165" s="102" t="s">
        <v>316</v>
      </c>
      <c r="H165" s="89" t="s">
        <v>317</v>
      </c>
      <c r="I165" s="198" t="s">
        <v>693</v>
      </c>
      <c r="J165" s="181"/>
      <c r="K165" s="181"/>
      <c r="L165" s="181"/>
      <c r="M165" s="181"/>
      <c r="N165" s="181"/>
      <c r="O165" s="181"/>
      <c r="P165" s="181"/>
      <c r="Q165" s="181"/>
      <c r="R165" s="181"/>
      <c r="S165" s="181"/>
      <c r="T165" s="181"/>
      <c r="U165" s="181"/>
      <c r="V165" s="181"/>
      <c r="W165" s="181"/>
      <c r="X165" s="181"/>
      <c r="Y165" s="181"/>
      <c r="Z165" s="181"/>
      <c r="AA165" s="181"/>
      <c r="AB165" s="181"/>
      <c r="AC165" s="181"/>
      <c r="AD165" s="181"/>
      <c r="AE165" s="181"/>
      <c r="AF165" s="181"/>
    </row>
    <row r="166" spans="1:32" x14ac:dyDescent="0.2">
      <c r="A166" s="195"/>
      <c r="B166" s="149"/>
      <c r="C166" s="1559" t="s">
        <v>69</v>
      </c>
      <c r="D166" s="1560"/>
      <c r="E166" s="1560"/>
      <c r="F166" s="1560"/>
      <c r="G166" s="1560"/>
      <c r="H166" s="1560"/>
      <c r="I166" s="1561"/>
      <c r="J166" s="7"/>
      <c r="K166" s="7"/>
      <c r="L166" s="7"/>
      <c r="M166" s="7"/>
      <c r="N166" s="7"/>
      <c r="O166" s="7"/>
      <c r="P166" s="7"/>
      <c r="Q166" s="7"/>
      <c r="R166" s="7"/>
      <c r="S166" s="7"/>
      <c r="T166" s="7"/>
      <c r="U166" s="7"/>
      <c r="V166" s="7"/>
      <c r="W166" s="7"/>
      <c r="X166" s="7"/>
      <c r="Y166" s="7"/>
      <c r="Z166" s="7"/>
      <c r="AA166" s="7"/>
      <c r="AB166" s="7"/>
      <c r="AC166" s="7"/>
      <c r="AD166" s="7"/>
      <c r="AE166" s="7"/>
      <c r="AF166" s="181"/>
    </row>
    <row r="167" spans="1:32" x14ac:dyDescent="0.2">
      <c r="A167" s="195"/>
      <c r="B167" s="149"/>
      <c r="C167" s="149"/>
      <c r="D167" s="160" t="s">
        <v>222</v>
      </c>
      <c r="E167" s="94"/>
      <c r="F167" s="165"/>
      <c r="G167" s="101"/>
      <c r="H167" s="95"/>
      <c r="I167" s="95"/>
      <c r="J167" s="181"/>
      <c r="K167" s="181"/>
      <c r="L167" s="181"/>
      <c r="M167" s="181"/>
      <c r="N167" s="181"/>
      <c r="O167" s="181"/>
      <c r="P167" s="181"/>
      <c r="Q167" s="181"/>
      <c r="R167" s="181"/>
      <c r="S167" s="181"/>
      <c r="T167" s="181"/>
      <c r="U167" s="181"/>
      <c r="V167" s="181"/>
      <c r="W167" s="181"/>
      <c r="X167" s="181"/>
      <c r="Y167" s="181"/>
      <c r="Z167" s="181"/>
      <c r="AA167" s="181"/>
      <c r="AB167" s="181"/>
      <c r="AC167" s="181"/>
      <c r="AD167" s="181"/>
      <c r="AE167" s="181"/>
      <c r="AF167" s="181"/>
    </row>
    <row r="168" spans="1:32" ht="105" x14ac:dyDescent="0.2">
      <c r="A168" s="195"/>
      <c r="B168" s="149"/>
      <c r="C168" s="149"/>
      <c r="D168" s="196"/>
      <c r="E168" s="159" t="s">
        <v>223</v>
      </c>
      <c r="F168" s="162" t="s">
        <v>455</v>
      </c>
      <c r="G168" s="102" t="s">
        <v>316</v>
      </c>
      <c r="H168" s="89" t="s">
        <v>317</v>
      </c>
      <c r="I168" s="198" t="s">
        <v>685</v>
      </c>
      <c r="J168" s="181"/>
      <c r="K168" s="181"/>
      <c r="L168" s="181"/>
      <c r="M168" s="181"/>
      <c r="N168" s="181"/>
      <c r="O168" s="181"/>
      <c r="P168" s="181"/>
      <c r="Q168" s="181"/>
      <c r="R168" s="181"/>
      <c r="S168" s="181"/>
      <c r="T168" s="181"/>
      <c r="U168" s="181"/>
      <c r="V168" s="181"/>
      <c r="W168" s="181"/>
      <c r="X168" s="181"/>
      <c r="Y168" s="181"/>
      <c r="Z168" s="181"/>
      <c r="AA168" s="181"/>
      <c r="AB168" s="181"/>
      <c r="AC168" s="181"/>
      <c r="AD168" s="181"/>
      <c r="AE168" s="181"/>
      <c r="AF168" s="181"/>
    </row>
    <row r="169" spans="1:32" ht="105" x14ac:dyDescent="0.2">
      <c r="A169" s="195"/>
      <c r="B169" s="149"/>
      <c r="C169" s="149"/>
      <c r="D169" s="196"/>
      <c r="E169" s="158" t="s">
        <v>224</v>
      </c>
      <c r="F169" s="164" t="s">
        <v>455</v>
      </c>
      <c r="G169" s="102" t="s">
        <v>316</v>
      </c>
      <c r="H169" s="89" t="s">
        <v>317</v>
      </c>
      <c r="I169" s="198" t="s">
        <v>685</v>
      </c>
      <c r="J169" s="181"/>
      <c r="K169" s="181"/>
      <c r="L169" s="181"/>
      <c r="M169" s="181"/>
      <c r="N169" s="181"/>
      <c r="O169" s="181"/>
      <c r="P169" s="181"/>
      <c r="Q169" s="181"/>
      <c r="R169" s="181"/>
      <c r="S169" s="181"/>
      <c r="T169" s="181"/>
      <c r="U169" s="181"/>
      <c r="V169" s="181"/>
      <c r="W169" s="181"/>
      <c r="X169" s="181"/>
      <c r="Y169" s="181"/>
      <c r="Z169" s="181"/>
      <c r="AA169" s="181"/>
      <c r="AB169" s="181"/>
      <c r="AC169" s="181"/>
      <c r="AD169" s="181"/>
      <c r="AE169" s="181"/>
      <c r="AF169" s="181"/>
    </row>
    <row r="170" spans="1:32" x14ac:dyDescent="0.2">
      <c r="A170" s="195"/>
      <c r="B170" s="149"/>
      <c r="C170" s="149"/>
      <c r="D170" s="160" t="s">
        <v>225</v>
      </c>
      <c r="E170" s="94"/>
      <c r="F170" s="165"/>
      <c r="G170" s="101"/>
      <c r="H170" s="95"/>
      <c r="I170" s="95"/>
      <c r="J170" s="181"/>
      <c r="K170" s="181"/>
      <c r="L170" s="181"/>
      <c r="M170" s="181"/>
      <c r="N170" s="181"/>
      <c r="O170" s="181"/>
      <c r="P170" s="181"/>
      <c r="Q170" s="181"/>
      <c r="R170" s="181"/>
      <c r="S170" s="181"/>
      <c r="T170" s="181"/>
      <c r="U170" s="181"/>
      <c r="V170" s="181"/>
      <c r="W170" s="181"/>
      <c r="X170" s="181"/>
      <c r="Y170" s="181"/>
      <c r="Z170" s="181"/>
      <c r="AA170" s="181"/>
      <c r="AB170" s="181"/>
      <c r="AC170" s="181"/>
      <c r="AD170" s="181"/>
      <c r="AE170" s="181"/>
      <c r="AF170" s="181"/>
    </row>
    <row r="171" spans="1:32" ht="105" x14ac:dyDescent="0.2">
      <c r="A171" s="195"/>
      <c r="B171" s="149"/>
      <c r="C171" s="149"/>
      <c r="D171" s="196"/>
      <c r="E171" s="159" t="s">
        <v>226</v>
      </c>
      <c r="F171" s="162" t="s">
        <v>455</v>
      </c>
      <c r="G171" s="102" t="s">
        <v>316</v>
      </c>
      <c r="H171" s="89" t="s">
        <v>317</v>
      </c>
      <c r="I171" s="198" t="s">
        <v>693</v>
      </c>
      <c r="J171" s="181"/>
      <c r="K171" s="181"/>
      <c r="L171" s="181"/>
      <c r="M171" s="181"/>
      <c r="N171" s="181"/>
      <c r="O171" s="181"/>
      <c r="P171" s="181"/>
      <c r="Q171" s="181"/>
      <c r="R171" s="181"/>
      <c r="S171" s="181"/>
      <c r="T171" s="181"/>
      <c r="U171" s="181"/>
      <c r="V171" s="181"/>
      <c r="W171" s="181"/>
      <c r="X171" s="181"/>
      <c r="Y171" s="181"/>
      <c r="Z171" s="181"/>
      <c r="AA171" s="181"/>
      <c r="AB171" s="181"/>
      <c r="AC171" s="181"/>
      <c r="AD171" s="181"/>
      <c r="AE171" s="181"/>
      <c r="AF171" s="181"/>
    </row>
    <row r="172" spans="1:32" ht="105" x14ac:dyDescent="0.2">
      <c r="A172" s="195"/>
      <c r="B172" s="149"/>
      <c r="C172" s="149"/>
      <c r="D172" s="196"/>
      <c r="E172" s="90" t="s">
        <v>227</v>
      </c>
      <c r="F172" s="102" t="s">
        <v>455</v>
      </c>
      <c r="G172" s="102" t="s">
        <v>316</v>
      </c>
      <c r="H172" s="89" t="s">
        <v>317</v>
      </c>
      <c r="I172" s="198" t="s">
        <v>693</v>
      </c>
      <c r="J172" s="181"/>
      <c r="K172" s="181"/>
      <c r="L172" s="181"/>
      <c r="M172" s="181"/>
      <c r="N172" s="181"/>
      <c r="O172" s="181"/>
      <c r="P172" s="181"/>
      <c r="Q172" s="181"/>
      <c r="R172" s="181"/>
      <c r="S172" s="181"/>
      <c r="T172" s="181"/>
      <c r="U172" s="181"/>
      <c r="V172" s="181"/>
      <c r="W172" s="181"/>
      <c r="X172" s="181"/>
      <c r="Y172" s="181"/>
      <c r="Z172" s="181"/>
      <c r="AA172" s="181"/>
      <c r="AB172" s="181"/>
      <c r="AC172" s="181"/>
      <c r="AD172" s="181"/>
      <c r="AE172" s="181"/>
      <c r="AF172" s="181"/>
    </row>
    <row r="173" spans="1:32" ht="105" x14ac:dyDescent="0.2">
      <c r="A173" s="195"/>
      <c r="B173" s="149"/>
      <c r="C173" s="149"/>
      <c r="D173" s="196"/>
      <c r="E173" s="158" t="s">
        <v>228</v>
      </c>
      <c r="F173" s="164" t="s">
        <v>455</v>
      </c>
      <c r="G173" s="102" t="s">
        <v>316</v>
      </c>
      <c r="H173" s="89" t="s">
        <v>317</v>
      </c>
      <c r="I173" s="198" t="s">
        <v>693</v>
      </c>
      <c r="J173" s="181"/>
      <c r="K173" s="181"/>
      <c r="L173" s="181"/>
      <c r="M173" s="181"/>
      <c r="N173" s="181"/>
      <c r="O173" s="181"/>
      <c r="P173" s="181"/>
      <c r="Q173" s="181"/>
      <c r="R173" s="181"/>
      <c r="S173" s="181"/>
      <c r="T173" s="181"/>
      <c r="U173" s="181"/>
      <c r="V173" s="181"/>
      <c r="W173" s="181"/>
      <c r="X173" s="181"/>
      <c r="Y173" s="181"/>
      <c r="Z173" s="181"/>
      <c r="AA173" s="181"/>
      <c r="AB173" s="181"/>
      <c r="AC173" s="181"/>
      <c r="AD173" s="181"/>
      <c r="AE173" s="181"/>
      <c r="AF173" s="181"/>
    </row>
    <row r="174" spans="1:32" x14ac:dyDescent="0.2">
      <c r="A174" s="195"/>
      <c r="B174" s="149"/>
      <c r="C174" s="149"/>
      <c r="D174" s="160" t="s">
        <v>229</v>
      </c>
      <c r="E174" s="94"/>
      <c r="F174" s="165"/>
      <c r="G174" s="101"/>
      <c r="H174" s="95"/>
      <c r="I174" s="95"/>
      <c r="J174" s="181"/>
      <c r="K174" s="181"/>
      <c r="L174" s="181"/>
      <c r="M174" s="181"/>
      <c r="N174" s="181"/>
      <c r="O174" s="181"/>
      <c r="P174" s="181"/>
      <c r="Q174" s="181"/>
      <c r="R174" s="181"/>
      <c r="S174" s="181"/>
      <c r="T174" s="181"/>
      <c r="U174" s="181"/>
      <c r="V174" s="181"/>
      <c r="W174" s="181"/>
      <c r="X174" s="181"/>
      <c r="Y174" s="181"/>
      <c r="Z174" s="181"/>
      <c r="AA174" s="181"/>
      <c r="AB174" s="181"/>
      <c r="AC174" s="181"/>
      <c r="AD174" s="181"/>
      <c r="AE174" s="181"/>
      <c r="AF174" s="181"/>
    </row>
    <row r="175" spans="1:32" ht="105" x14ac:dyDescent="0.2">
      <c r="A175" s="195"/>
      <c r="B175" s="149"/>
      <c r="C175" s="149"/>
      <c r="D175" s="196"/>
      <c r="E175" s="159" t="s">
        <v>230</v>
      </c>
      <c r="F175" s="162" t="s">
        <v>455</v>
      </c>
      <c r="G175" s="102" t="s">
        <v>316</v>
      </c>
      <c r="H175" s="89" t="s">
        <v>317</v>
      </c>
      <c r="I175" s="198" t="s">
        <v>693</v>
      </c>
      <c r="J175" s="181"/>
      <c r="K175" s="181"/>
      <c r="L175" s="181"/>
      <c r="M175" s="181"/>
      <c r="N175" s="181"/>
      <c r="O175" s="181"/>
      <c r="P175" s="181"/>
      <c r="Q175" s="181"/>
      <c r="R175" s="181"/>
      <c r="S175" s="181"/>
      <c r="T175" s="181"/>
      <c r="U175" s="181"/>
      <c r="V175" s="181"/>
      <c r="W175" s="181"/>
      <c r="X175" s="181"/>
      <c r="Y175" s="181"/>
      <c r="Z175" s="181"/>
      <c r="AA175" s="181"/>
      <c r="AB175" s="181"/>
      <c r="AC175" s="181"/>
      <c r="AD175" s="181"/>
      <c r="AE175" s="181"/>
      <c r="AF175" s="181"/>
    </row>
    <row r="176" spans="1:32" ht="105" x14ac:dyDescent="0.2">
      <c r="A176" s="195"/>
      <c r="B176" s="149"/>
      <c r="C176" s="149"/>
      <c r="D176" s="196"/>
      <c r="E176" s="158" t="s">
        <v>231</v>
      </c>
      <c r="F176" s="164" t="s">
        <v>455</v>
      </c>
      <c r="G176" s="102" t="s">
        <v>316</v>
      </c>
      <c r="H176" s="89" t="s">
        <v>317</v>
      </c>
      <c r="I176" s="198" t="s">
        <v>693</v>
      </c>
      <c r="J176" s="181"/>
      <c r="K176" s="181"/>
      <c r="L176" s="181"/>
      <c r="M176" s="181"/>
      <c r="N176" s="181"/>
      <c r="O176" s="181"/>
      <c r="P176" s="181"/>
      <c r="Q176" s="181"/>
      <c r="R176" s="181"/>
      <c r="S176" s="181"/>
      <c r="T176" s="181"/>
      <c r="U176" s="181"/>
      <c r="V176" s="181"/>
      <c r="W176" s="181"/>
      <c r="X176" s="181"/>
      <c r="Y176" s="181"/>
      <c r="Z176" s="181"/>
      <c r="AA176" s="181"/>
      <c r="AB176" s="181"/>
      <c r="AC176" s="181"/>
      <c r="AD176" s="181"/>
      <c r="AE176" s="181"/>
      <c r="AF176" s="181"/>
    </row>
    <row r="177" spans="1:32" x14ac:dyDescent="0.2">
      <c r="A177" s="195"/>
      <c r="B177" s="149"/>
      <c r="C177" s="149"/>
      <c r="D177" s="160" t="s">
        <v>232</v>
      </c>
      <c r="E177" s="166"/>
      <c r="F177" s="167"/>
      <c r="G177" s="69"/>
      <c r="H177" s="69"/>
      <c r="I177" s="230"/>
      <c r="J177" s="181"/>
      <c r="K177" s="181"/>
      <c r="L177" s="181"/>
      <c r="M177" s="181"/>
      <c r="N177" s="181"/>
      <c r="O177" s="181"/>
      <c r="P177" s="181"/>
      <c r="Q177" s="181"/>
      <c r="R177" s="181"/>
      <c r="S177" s="181"/>
      <c r="T177" s="181"/>
      <c r="U177" s="181"/>
      <c r="V177" s="181"/>
      <c r="W177" s="181"/>
      <c r="X177" s="181"/>
      <c r="Y177" s="181"/>
      <c r="Z177" s="181"/>
      <c r="AA177" s="181"/>
      <c r="AB177" s="181"/>
      <c r="AC177" s="181"/>
      <c r="AD177" s="181"/>
      <c r="AE177" s="181"/>
      <c r="AF177" s="181"/>
    </row>
    <row r="178" spans="1:32" ht="105" x14ac:dyDescent="0.2">
      <c r="A178" s="195"/>
      <c r="B178" s="149"/>
      <c r="C178" s="149"/>
      <c r="D178" s="196"/>
      <c r="E178" s="159" t="s">
        <v>233</v>
      </c>
      <c r="F178" s="162" t="s">
        <v>455</v>
      </c>
      <c r="G178" s="102" t="s">
        <v>316</v>
      </c>
      <c r="H178" s="89" t="s">
        <v>317</v>
      </c>
      <c r="I178" s="198" t="s">
        <v>693</v>
      </c>
      <c r="J178" s="181"/>
      <c r="K178" s="181"/>
      <c r="L178" s="181"/>
      <c r="M178" s="181"/>
      <c r="N178" s="181"/>
      <c r="O178" s="181"/>
      <c r="P178" s="181"/>
      <c r="Q178" s="181"/>
      <c r="R178" s="181"/>
      <c r="S178" s="181"/>
      <c r="T178" s="181"/>
      <c r="U178" s="181"/>
      <c r="V178" s="181"/>
      <c r="W178" s="181"/>
      <c r="X178" s="181"/>
      <c r="Y178" s="181"/>
      <c r="Z178" s="181"/>
      <c r="AA178" s="181"/>
      <c r="AB178" s="181"/>
      <c r="AC178" s="181"/>
      <c r="AD178" s="181"/>
      <c r="AE178" s="181"/>
      <c r="AF178" s="181"/>
    </row>
    <row r="179" spans="1:32" ht="105" x14ac:dyDescent="0.2">
      <c r="A179" s="195"/>
      <c r="B179" s="149"/>
      <c r="C179" s="149"/>
      <c r="D179" s="196"/>
      <c r="E179" s="90" t="s">
        <v>234</v>
      </c>
      <c r="F179" s="102" t="s">
        <v>455</v>
      </c>
      <c r="G179" s="102" t="s">
        <v>316</v>
      </c>
      <c r="H179" s="89" t="s">
        <v>317</v>
      </c>
      <c r="I179" s="198" t="s">
        <v>693</v>
      </c>
      <c r="J179" s="181"/>
      <c r="K179" s="181"/>
      <c r="L179" s="181"/>
      <c r="M179" s="181"/>
      <c r="N179" s="181"/>
      <c r="O179" s="181"/>
      <c r="P179" s="181"/>
      <c r="Q179" s="181"/>
      <c r="R179" s="181"/>
      <c r="S179" s="181"/>
      <c r="T179" s="181"/>
      <c r="U179" s="181"/>
      <c r="V179" s="181"/>
      <c r="W179" s="181"/>
      <c r="X179" s="181"/>
      <c r="Y179" s="181"/>
      <c r="Z179" s="181"/>
      <c r="AA179" s="181"/>
      <c r="AB179" s="181"/>
      <c r="AC179" s="181"/>
      <c r="AD179" s="181"/>
      <c r="AE179" s="181"/>
      <c r="AF179" s="181"/>
    </row>
    <row r="180" spans="1:32" ht="105" x14ac:dyDescent="0.2">
      <c r="A180" s="195"/>
      <c r="B180" s="149"/>
      <c r="C180" s="149"/>
      <c r="D180" s="196"/>
      <c r="E180" s="158" t="s">
        <v>235</v>
      </c>
      <c r="F180" s="164" t="s">
        <v>455</v>
      </c>
      <c r="G180" s="102" t="s">
        <v>316</v>
      </c>
      <c r="H180" s="89" t="s">
        <v>317</v>
      </c>
      <c r="I180" s="198" t="s">
        <v>693</v>
      </c>
      <c r="J180" s="181"/>
      <c r="K180" s="181"/>
      <c r="L180" s="181"/>
      <c r="M180" s="181"/>
      <c r="N180" s="181"/>
      <c r="O180" s="181"/>
      <c r="P180" s="181"/>
      <c r="Q180" s="181"/>
      <c r="R180" s="181"/>
      <c r="S180" s="181"/>
      <c r="T180" s="181"/>
      <c r="U180" s="181"/>
      <c r="V180" s="181"/>
      <c r="W180" s="181"/>
      <c r="X180" s="181"/>
      <c r="Y180" s="181"/>
      <c r="Z180" s="181"/>
      <c r="AA180" s="181"/>
      <c r="AB180" s="181"/>
      <c r="AC180" s="181"/>
      <c r="AD180" s="181"/>
      <c r="AE180" s="181"/>
      <c r="AF180" s="181"/>
    </row>
    <row r="181" spans="1:32" x14ac:dyDescent="0.2">
      <c r="A181" s="195"/>
      <c r="B181" s="149"/>
      <c r="C181" s="149"/>
      <c r="D181" s="160" t="s">
        <v>653</v>
      </c>
      <c r="E181" s="94"/>
      <c r="F181" s="165"/>
      <c r="G181" s="101"/>
      <c r="H181" s="95"/>
      <c r="I181" s="95"/>
      <c r="J181" s="181"/>
      <c r="K181" s="181"/>
      <c r="L181" s="181"/>
      <c r="M181" s="181"/>
      <c r="N181" s="181"/>
      <c r="O181" s="181"/>
      <c r="P181" s="181"/>
      <c r="Q181" s="181"/>
      <c r="R181" s="181"/>
      <c r="S181" s="181"/>
      <c r="T181" s="181"/>
      <c r="U181" s="181"/>
      <c r="V181" s="181"/>
      <c r="W181" s="181"/>
      <c r="X181" s="181"/>
      <c r="Y181" s="181"/>
      <c r="Z181" s="181"/>
      <c r="AA181" s="181"/>
      <c r="AB181" s="181"/>
      <c r="AC181" s="181"/>
      <c r="AD181" s="181"/>
      <c r="AE181" s="181"/>
      <c r="AF181" s="181"/>
    </row>
    <row r="182" spans="1:32" ht="105" x14ac:dyDescent="0.2">
      <c r="A182" s="195"/>
      <c r="B182" s="149"/>
      <c r="C182" s="149"/>
      <c r="D182" s="196"/>
      <c r="E182" s="159" t="s">
        <v>654</v>
      </c>
      <c r="F182" s="162" t="s">
        <v>455</v>
      </c>
      <c r="G182" s="102" t="s">
        <v>316</v>
      </c>
      <c r="H182" s="89" t="s">
        <v>317</v>
      </c>
      <c r="I182" s="198" t="s">
        <v>689</v>
      </c>
      <c r="J182" s="181"/>
      <c r="K182" s="181"/>
      <c r="L182" s="181"/>
      <c r="M182" s="181"/>
      <c r="N182" s="181"/>
      <c r="O182" s="181"/>
      <c r="P182" s="181"/>
      <c r="Q182" s="181"/>
      <c r="R182" s="181"/>
      <c r="S182" s="181"/>
      <c r="T182" s="181"/>
      <c r="U182" s="181"/>
      <c r="V182" s="181"/>
      <c r="W182" s="181"/>
      <c r="X182" s="181"/>
      <c r="Y182" s="181"/>
      <c r="Z182" s="181"/>
      <c r="AA182" s="181"/>
      <c r="AB182" s="181"/>
      <c r="AC182" s="181"/>
      <c r="AD182" s="181"/>
      <c r="AE182" s="181"/>
      <c r="AF182" s="181"/>
    </row>
    <row r="183" spans="1:32" ht="105" x14ac:dyDescent="0.2">
      <c r="A183" s="195"/>
      <c r="B183" s="149"/>
      <c r="C183" s="149"/>
      <c r="D183" s="196"/>
      <c r="E183" s="158" t="s">
        <v>665</v>
      </c>
      <c r="F183" s="164" t="s">
        <v>455</v>
      </c>
      <c r="G183" s="102" t="s">
        <v>316</v>
      </c>
      <c r="H183" s="89" t="s">
        <v>317</v>
      </c>
      <c r="I183" s="198" t="s">
        <v>689</v>
      </c>
      <c r="J183" s="181"/>
      <c r="K183" s="181"/>
      <c r="L183" s="181"/>
      <c r="M183" s="181"/>
      <c r="N183" s="181"/>
      <c r="O183" s="181"/>
      <c r="P183" s="181"/>
      <c r="Q183" s="181"/>
      <c r="R183" s="181"/>
      <c r="S183" s="181"/>
      <c r="T183" s="181"/>
      <c r="U183" s="181"/>
      <c r="V183" s="181"/>
      <c r="W183" s="181"/>
      <c r="X183" s="181"/>
      <c r="Y183" s="181"/>
      <c r="Z183" s="181"/>
      <c r="AA183" s="181"/>
      <c r="AB183" s="181"/>
      <c r="AC183" s="181"/>
      <c r="AD183" s="181"/>
      <c r="AE183" s="181"/>
      <c r="AF183" s="181"/>
    </row>
    <row r="184" spans="1:32" x14ac:dyDescent="0.2">
      <c r="A184" s="195"/>
      <c r="B184" s="149"/>
      <c r="C184" s="149"/>
      <c r="D184" s="160" t="s">
        <v>656</v>
      </c>
      <c r="E184" s="94"/>
      <c r="F184" s="165"/>
      <c r="G184" s="101"/>
      <c r="H184" s="95"/>
      <c r="I184" s="95"/>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row>
    <row r="185" spans="1:32" ht="105" x14ac:dyDescent="0.2">
      <c r="A185" s="195"/>
      <c r="B185" s="149"/>
      <c r="C185" s="149"/>
      <c r="D185" s="196"/>
      <c r="E185" s="159" t="s">
        <v>657</v>
      </c>
      <c r="F185" s="162" t="s">
        <v>455</v>
      </c>
      <c r="G185" s="102" t="s">
        <v>316</v>
      </c>
      <c r="H185" s="89" t="s">
        <v>317</v>
      </c>
      <c r="I185" s="198" t="s">
        <v>693</v>
      </c>
      <c r="J185" s="181"/>
      <c r="K185" s="181"/>
      <c r="L185" s="181"/>
      <c r="M185" s="181"/>
      <c r="N185" s="181"/>
      <c r="O185" s="181"/>
      <c r="P185" s="181"/>
      <c r="Q185" s="181"/>
      <c r="R185" s="181"/>
      <c r="S185" s="181"/>
      <c r="T185" s="181"/>
      <c r="U185" s="181"/>
      <c r="V185" s="181"/>
      <c r="W185" s="181"/>
      <c r="X185" s="181"/>
      <c r="Y185" s="181"/>
      <c r="Z185" s="181"/>
      <c r="AA185" s="181"/>
      <c r="AB185" s="181"/>
      <c r="AC185" s="181"/>
      <c r="AD185" s="181"/>
      <c r="AE185" s="181"/>
      <c r="AF185" s="181"/>
    </row>
    <row r="186" spans="1:32" ht="105" x14ac:dyDescent="0.2">
      <c r="A186" s="195"/>
      <c r="B186" s="149"/>
      <c r="C186" s="149"/>
      <c r="D186" s="196"/>
      <c r="E186" s="90" t="s">
        <v>666</v>
      </c>
      <c r="F186" s="102" t="s">
        <v>455</v>
      </c>
      <c r="G186" s="102" t="s">
        <v>316</v>
      </c>
      <c r="H186" s="89" t="s">
        <v>317</v>
      </c>
      <c r="I186" s="198" t="s">
        <v>693</v>
      </c>
      <c r="J186" s="181"/>
      <c r="K186" s="181"/>
      <c r="L186" s="181"/>
      <c r="M186" s="181"/>
      <c r="N186" s="181"/>
      <c r="O186" s="181"/>
      <c r="P186" s="181"/>
      <c r="Q186" s="181"/>
      <c r="R186" s="181"/>
      <c r="S186" s="181"/>
      <c r="T186" s="181"/>
      <c r="U186" s="181"/>
      <c r="V186" s="181"/>
      <c r="W186" s="181"/>
      <c r="X186" s="181"/>
      <c r="Y186" s="181"/>
      <c r="Z186" s="181"/>
      <c r="AA186" s="181"/>
      <c r="AB186" s="181"/>
      <c r="AC186" s="181"/>
      <c r="AD186" s="181"/>
      <c r="AE186" s="181"/>
      <c r="AF186" s="181"/>
    </row>
    <row r="187" spans="1:32" ht="105" x14ac:dyDescent="0.2">
      <c r="A187" s="195"/>
      <c r="B187" s="149"/>
      <c r="C187" s="149"/>
      <c r="D187" s="196"/>
      <c r="E187" s="90" t="s">
        <v>667</v>
      </c>
      <c r="F187" s="102" t="s">
        <v>455</v>
      </c>
      <c r="G187" s="102" t="s">
        <v>316</v>
      </c>
      <c r="H187" s="89" t="s">
        <v>317</v>
      </c>
      <c r="I187" s="198" t="s">
        <v>693</v>
      </c>
      <c r="J187" s="181"/>
      <c r="K187" s="181"/>
      <c r="L187" s="181"/>
      <c r="M187" s="181"/>
      <c r="N187" s="181"/>
      <c r="O187" s="181"/>
      <c r="P187" s="181"/>
      <c r="Q187" s="181"/>
      <c r="R187" s="181"/>
      <c r="S187" s="181"/>
      <c r="T187" s="181"/>
      <c r="U187" s="181"/>
      <c r="V187" s="181"/>
      <c r="W187" s="181"/>
      <c r="X187" s="181"/>
      <c r="Y187" s="181"/>
      <c r="Z187" s="181"/>
      <c r="AA187" s="181"/>
      <c r="AB187" s="181"/>
      <c r="AC187" s="181"/>
      <c r="AD187" s="181"/>
      <c r="AE187" s="181"/>
      <c r="AF187" s="181"/>
    </row>
    <row r="188" spans="1:32" x14ac:dyDescent="0.2">
      <c r="A188" s="195"/>
      <c r="B188" s="149"/>
      <c r="C188" s="1559" t="s">
        <v>237</v>
      </c>
      <c r="D188" s="1560"/>
      <c r="E188" s="1560"/>
      <c r="F188" s="1560"/>
      <c r="G188" s="1560"/>
      <c r="H188" s="1560"/>
      <c r="I188" s="1561"/>
      <c r="J188" s="7"/>
      <c r="K188" s="7"/>
      <c r="L188" s="7"/>
      <c r="M188" s="7"/>
      <c r="N188" s="7"/>
      <c r="O188" s="7"/>
      <c r="P188" s="7"/>
      <c r="Q188" s="7"/>
      <c r="R188" s="7"/>
      <c r="S188" s="7"/>
      <c r="T188" s="7"/>
      <c r="U188" s="7"/>
      <c r="V188" s="7"/>
      <c r="W188" s="7"/>
      <c r="X188" s="7"/>
      <c r="Y188" s="7"/>
      <c r="Z188" s="7"/>
      <c r="AA188" s="7"/>
      <c r="AB188" s="7"/>
      <c r="AC188" s="7"/>
      <c r="AD188" s="7"/>
      <c r="AE188" s="7"/>
      <c r="AF188" s="181"/>
    </row>
    <row r="189" spans="1:32" x14ac:dyDescent="0.2">
      <c r="A189" s="195"/>
      <c r="B189" s="149"/>
      <c r="C189" s="149"/>
      <c r="D189" s="160" t="s">
        <v>281</v>
      </c>
      <c r="E189" s="94"/>
      <c r="F189" s="101"/>
      <c r="G189" s="101"/>
      <c r="H189" s="95"/>
      <c r="I189" s="95"/>
      <c r="J189" s="181"/>
      <c r="K189" s="181"/>
      <c r="L189" s="181"/>
      <c r="M189" s="181"/>
      <c r="N189" s="181"/>
      <c r="O189" s="181"/>
      <c r="P189" s="181"/>
      <c r="Q189" s="181"/>
      <c r="R189" s="181"/>
      <c r="S189" s="181"/>
      <c r="T189" s="181"/>
      <c r="U189" s="181"/>
      <c r="V189" s="181"/>
      <c r="W189" s="181"/>
      <c r="X189" s="181"/>
      <c r="Y189" s="181"/>
      <c r="Z189" s="181"/>
      <c r="AA189" s="181"/>
      <c r="AB189" s="181"/>
      <c r="AC189" s="181"/>
      <c r="AD189" s="181"/>
      <c r="AE189" s="181"/>
      <c r="AF189" s="181"/>
    </row>
    <row r="190" spans="1:32" ht="105" x14ac:dyDescent="0.2">
      <c r="A190" s="195"/>
      <c r="B190" s="149"/>
      <c r="C190" s="149"/>
      <c r="D190" s="196"/>
      <c r="E190" s="159" t="s">
        <v>238</v>
      </c>
      <c r="F190" s="102" t="s">
        <v>455</v>
      </c>
      <c r="G190" s="102" t="s">
        <v>316</v>
      </c>
      <c r="H190" s="89" t="s">
        <v>317</v>
      </c>
      <c r="I190" s="198" t="s">
        <v>693</v>
      </c>
      <c r="J190" s="181"/>
      <c r="K190" s="181"/>
      <c r="L190" s="181"/>
      <c r="M190" s="181"/>
      <c r="N190" s="181"/>
      <c r="O190" s="181"/>
      <c r="P190" s="181"/>
      <c r="Q190" s="181"/>
      <c r="R190" s="181"/>
      <c r="S190" s="181"/>
      <c r="T190" s="181"/>
      <c r="U190" s="181"/>
      <c r="V190" s="181"/>
      <c r="W190" s="181"/>
      <c r="X190" s="181"/>
      <c r="Y190" s="181"/>
      <c r="Z190" s="181"/>
      <c r="AA190" s="181"/>
      <c r="AB190" s="181"/>
      <c r="AC190" s="181"/>
      <c r="AD190" s="181"/>
      <c r="AE190" s="181"/>
      <c r="AF190" s="181"/>
    </row>
    <row r="191" spans="1:32" ht="105" x14ac:dyDescent="0.2">
      <c r="A191" s="195"/>
      <c r="B191" s="149"/>
      <c r="C191" s="149"/>
      <c r="D191" s="196"/>
      <c r="E191" s="158" t="s">
        <v>239</v>
      </c>
      <c r="F191" s="102" t="s">
        <v>455</v>
      </c>
      <c r="G191" s="102" t="s">
        <v>316</v>
      </c>
      <c r="H191" s="89" t="s">
        <v>317</v>
      </c>
      <c r="I191" s="198" t="s">
        <v>693</v>
      </c>
      <c r="J191" s="181"/>
      <c r="K191" s="181"/>
      <c r="L191" s="181"/>
      <c r="M191" s="181"/>
      <c r="N191" s="181"/>
      <c r="O191" s="181"/>
      <c r="P191" s="181"/>
      <c r="Q191" s="181"/>
      <c r="R191" s="181"/>
      <c r="S191" s="181"/>
      <c r="T191" s="181"/>
      <c r="U191" s="181"/>
      <c r="V191" s="181"/>
      <c r="W191" s="181"/>
      <c r="X191" s="181"/>
      <c r="Y191" s="181"/>
      <c r="Z191" s="181"/>
      <c r="AA191" s="181"/>
      <c r="AB191" s="181"/>
      <c r="AC191" s="181"/>
      <c r="AD191" s="181"/>
      <c r="AE191" s="181"/>
      <c r="AF191" s="181"/>
    </row>
    <row r="192" spans="1:32" x14ac:dyDescent="0.2">
      <c r="A192" s="195"/>
      <c r="B192" s="149"/>
      <c r="C192" s="149"/>
      <c r="D192" s="160" t="s">
        <v>282</v>
      </c>
      <c r="E192" s="94"/>
      <c r="F192" s="101"/>
      <c r="G192" s="101"/>
      <c r="H192" s="95"/>
      <c r="I192" s="95"/>
      <c r="J192" s="181"/>
      <c r="K192" s="181"/>
      <c r="L192" s="181"/>
      <c r="M192" s="181"/>
      <c r="N192" s="181"/>
      <c r="O192" s="181"/>
      <c r="P192" s="181"/>
      <c r="Q192" s="181"/>
      <c r="R192" s="181"/>
      <c r="S192" s="181"/>
      <c r="T192" s="181"/>
      <c r="U192" s="181"/>
      <c r="V192" s="181"/>
      <c r="W192" s="181"/>
      <c r="X192" s="181"/>
      <c r="Y192" s="181"/>
      <c r="Z192" s="181"/>
      <c r="AA192" s="181"/>
      <c r="AB192" s="181"/>
      <c r="AC192" s="181"/>
      <c r="AD192" s="181"/>
      <c r="AE192" s="181"/>
      <c r="AF192" s="181"/>
    </row>
    <row r="193" spans="1:32" ht="105" x14ac:dyDescent="0.2">
      <c r="A193" s="195"/>
      <c r="B193" s="149"/>
      <c r="C193" s="149"/>
      <c r="D193" s="196"/>
      <c r="E193" s="159" t="s">
        <v>240</v>
      </c>
      <c r="F193" s="102" t="s">
        <v>455</v>
      </c>
      <c r="G193" s="102" t="s">
        <v>316</v>
      </c>
      <c r="H193" s="89" t="s">
        <v>317</v>
      </c>
      <c r="I193" s="198" t="s">
        <v>693</v>
      </c>
      <c r="J193" s="181"/>
      <c r="K193" s="181"/>
      <c r="L193" s="181"/>
      <c r="M193" s="181"/>
      <c r="N193" s="181"/>
      <c r="O193" s="181"/>
      <c r="P193" s="181"/>
      <c r="Q193" s="181"/>
      <c r="R193" s="181"/>
      <c r="S193" s="181"/>
      <c r="T193" s="181"/>
      <c r="U193" s="181"/>
      <c r="V193" s="181"/>
      <c r="W193" s="181"/>
      <c r="X193" s="181"/>
      <c r="Y193" s="181"/>
      <c r="Z193" s="181"/>
      <c r="AA193" s="181"/>
      <c r="AB193" s="181"/>
      <c r="AC193" s="181"/>
      <c r="AD193" s="181"/>
      <c r="AE193" s="181"/>
      <c r="AF193" s="181"/>
    </row>
    <row r="194" spans="1:32" ht="105" x14ac:dyDescent="0.2">
      <c r="A194" s="195"/>
      <c r="B194" s="149"/>
      <c r="C194" s="149"/>
      <c r="D194" s="196"/>
      <c r="E194" s="158" t="s">
        <v>241</v>
      </c>
      <c r="F194" s="102" t="s">
        <v>455</v>
      </c>
      <c r="G194" s="102" t="s">
        <v>316</v>
      </c>
      <c r="H194" s="89" t="s">
        <v>317</v>
      </c>
      <c r="I194" s="198" t="s">
        <v>693</v>
      </c>
      <c r="J194" s="181"/>
      <c r="K194" s="181"/>
      <c r="L194" s="181"/>
      <c r="M194" s="181"/>
      <c r="N194" s="181"/>
      <c r="O194" s="181"/>
      <c r="P194" s="181"/>
      <c r="Q194" s="181"/>
      <c r="R194" s="181"/>
      <c r="S194" s="181"/>
      <c r="T194" s="181"/>
      <c r="U194" s="181"/>
      <c r="V194" s="181"/>
      <c r="W194" s="181"/>
      <c r="X194" s="181"/>
      <c r="Y194" s="181"/>
      <c r="Z194" s="181"/>
      <c r="AA194" s="181"/>
      <c r="AB194" s="181"/>
      <c r="AC194" s="181"/>
      <c r="AD194" s="181"/>
      <c r="AE194" s="181"/>
      <c r="AF194" s="181"/>
    </row>
    <row r="195" spans="1:32" x14ac:dyDescent="0.2">
      <c r="A195" s="195"/>
      <c r="B195" s="149"/>
      <c r="C195" s="149"/>
      <c r="D195" s="160" t="s">
        <v>243</v>
      </c>
      <c r="E195" s="94"/>
      <c r="F195" s="101"/>
      <c r="G195" s="101"/>
      <c r="H195" s="95"/>
      <c r="I195" s="95"/>
      <c r="J195" s="181"/>
      <c r="K195" s="181"/>
      <c r="L195" s="181"/>
      <c r="M195" s="181"/>
      <c r="N195" s="181"/>
      <c r="O195" s="181"/>
      <c r="P195" s="181"/>
      <c r="Q195" s="181"/>
      <c r="R195" s="181"/>
      <c r="S195" s="181"/>
      <c r="T195" s="181"/>
      <c r="U195" s="181"/>
      <c r="V195" s="181"/>
      <c r="W195" s="181"/>
      <c r="X195" s="181"/>
      <c r="Y195" s="181"/>
      <c r="Z195" s="181"/>
      <c r="AA195" s="181"/>
      <c r="AB195" s="181"/>
      <c r="AC195" s="181"/>
      <c r="AD195" s="181"/>
      <c r="AE195" s="181"/>
      <c r="AF195" s="181"/>
    </row>
    <row r="196" spans="1:32" ht="105" x14ac:dyDescent="0.2">
      <c r="A196" s="195"/>
      <c r="B196" s="149"/>
      <c r="C196" s="149"/>
      <c r="D196" s="196"/>
      <c r="E196" s="159" t="s">
        <v>244</v>
      </c>
      <c r="F196" s="102" t="s">
        <v>455</v>
      </c>
      <c r="G196" s="102" t="s">
        <v>316</v>
      </c>
      <c r="H196" s="89" t="s">
        <v>317</v>
      </c>
      <c r="I196" s="198" t="s">
        <v>693</v>
      </c>
      <c r="J196" s="181"/>
      <c r="K196" s="181"/>
      <c r="L196" s="181"/>
      <c r="M196" s="181"/>
      <c r="N196" s="181"/>
      <c r="O196" s="181"/>
      <c r="P196" s="181"/>
      <c r="Q196" s="181"/>
      <c r="R196" s="181"/>
      <c r="S196" s="181"/>
      <c r="T196" s="181"/>
      <c r="U196" s="181"/>
      <c r="V196" s="181"/>
      <c r="W196" s="181"/>
      <c r="X196" s="181"/>
      <c r="Y196" s="181"/>
      <c r="Z196" s="181"/>
      <c r="AA196" s="181"/>
      <c r="AB196" s="181"/>
      <c r="AC196" s="181"/>
      <c r="AD196" s="181"/>
      <c r="AE196" s="181"/>
      <c r="AF196" s="181"/>
    </row>
    <row r="197" spans="1:32" ht="105" x14ac:dyDescent="0.2">
      <c r="A197" s="195"/>
      <c r="B197" s="149"/>
      <c r="C197" s="149"/>
      <c r="D197" s="196"/>
      <c r="E197" s="158" t="s">
        <v>246</v>
      </c>
      <c r="F197" s="102" t="s">
        <v>455</v>
      </c>
      <c r="G197" s="102" t="s">
        <v>316</v>
      </c>
      <c r="H197" s="89" t="s">
        <v>317</v>
      </c>
      <c r="I197" s="198" t="s">
        <v>693</v>
      </c>
      <c r="J197" s="181"/>
      <c r="K197" s="181"/>
      <c r="L197" s="181"/>
      <c r="M197" s="181"/>
      <c r="N197" s="181"/>
      <c r="O197" s="181"/>
      <c r="P197" s="181"/>
      <c r="Q197" s="181"/>
      <c r="R197" s="181"/>
      <c r="S197" s="181"/>
      <c r="T197" s="181"/>
      <c r="U197" s="181"/>
      <c r="V197" s="181"/>
      <c r="W197" s="181"/>
      <c r="X197" s="181"/>
      <c r="Y197" s="181"/>
      <c r="Z197" s="181"/>
      <c r="AA197" s="181"/>
      <c r="AB197" s="181"/>
      <c r="AC197" s="181"/>
      <c r="AD197" s="181"/>
      <c r="AE197" s="181"/>
      <c r="AF197" s="181"/>
    </row>
    <row r="198" spans="1:32" x14ac:dyDescent="0.2">
      <c r="A198" s="195"/>
      <c r="B198" s="149"/>
      <c r="C198" s="149"/>
      <c r="D198" s="160" t="s">
        <v>248</v>
      </c>
      <c r="E198" s="94"/>
      <c r="F198" s="101"/>
      <c r="G198" s="101"/>
      <c r="H198" s="95"/>
      <c r="I198" s="95"/>
      <c r="J198" s="181"/>
      <c r="K198" s="181"/>
      <c r="L198" s="181"/>
      <c r="M198" s="181"/>
      <c r="N198" s="181"/>
      <c r="O198" s="181"/>
      <c r="P198" s="181"/>
      <c r="Q198" s="181"/>
      <c r="R198" s="181"/>
      <c r="S198" s="181"/>
      <c r="T198" s="181"/>
      <c r="U198" s="181"/>
      <c r="V198" s="181"/>
      <c r="W198" s="181"/>
      <c r="X198" s="181"/>
      <c r="Y198" s="181"/>
      <c r="Z198" s="181"/>
      <c r="AA198" s="181"/>
      <c r="AB198" s="181"/>
      <c r="AC198" s="181"/>
      <c r="AD198" s="181"/>
      <c r="AE198" s="181"/>
      <c r="AF198" s="181"/>
    </row>
    <row r="199" spans="1:32" ht="105" x14ac:dyDescent="0.2">
      <c r="A199" s="195"/>
      <c r="B199" s="149"/>
      <c r="C199" s="149"/>
      <c r="D199" s="196"/>
      <c r="E199" s="159" t="s">
        <v>250</v>
      </c>
      <c r="F199" s="102" t="s">
        <v>455</v>
      </c>
      <c r="G199" s="102" t="s">
        <v>316</v>
      </c>
      <c r="H199" s="89" t="s">
        <v>317</v>
      </c>
      <c r="I199" s="198" t="s">
        <v>693</v>
      </c>
      <c r="J199" s="181"/>
      <c r="K199" s="181"/>
      <c r="L199" s="181"/>
      <c r="M199" s="181"/>
      <c r="N199" s="181"/>
      <c r="O199" s="181"/>
      <c r="P199" s="181"/>
      <c r="Q199" s="181"/>
      <c r="R199" s="181"/>
      <c r="S199" s="181"/>
      <c r="T199" s="181"/>
      <c r="U199" s="181"/>
      <c r="V199" s="181"/>
      <c r="W199" s="181"/>
      <c r="X199" s="181"/>
      <c r="Y199" s="181"/>
      <c r="Z199" s="181"/>
      <c r="AA199" s="181"/>
      <c r="AB199" s="181"/>
      <c r="AC199" s="181"/>
      <c r="AD199" s="181"/>
      <c r="AE199" s="181"/>
      <c r="AF199" s="181"/>
    </row>
    <row r="200" spans="1:32" ht="105" x14ac:dyDescent="0.2">
      <c r="A200" s="195"/>
      <c r="B200" s="149"/>
      <c r="C200" s="149"/>
      <c r="D200" s="196"/>
      <c r="E200" s="90" t="s">
        <v>251</v>
      </c>
      <c r="F200" s="102" t="s">
        <v>455</v>
      </c>
      <c r="G200" s="102" t="s">
        <v>316</v>
      </c>
      <c r="H200" s="89" t="s">
        <v>317</v>
      </c>
      <c r="I200" s="198" t="s">
        <v>693</v>
      </c>
      <c r="J200" s="181"/>
      <c r="K200" s="181"/>
      <c r="L200" s="181"/>
      <c r="M200" s="181"/>
      <c r="N200" s="181"/>
      <c r="O200" s="181"/>
      <c r="P200" s="181"/>
      <c r="Q200" s="181"/>
      <c r="R200" s="181"/>
      <c r="S200" s="181"/>
      <c r="T200" s="181"/>
      <c r="U200" s="181"/>
      <c r="V200" s="181"/>
      <c r="W200" s="181"/>
      <c r="X200" s="181"/>
      <c r="Y200" s="181"/>
      <c r="Z200" s="181"/>
      <c r="AA200" s="181"/>
      <c r="AB200" s="181"/>
      <c r="AC200" s="181"/>
      <c r="AD200" s="181"/>
      <c r="AE200" s="181"/>
      <c r="AF200" s="181"/>
    </row>
    <row r="201" spans="1:32" x14ac:dyDescent="0.2">
      <c r="A201" s="195"/>
      <c r="B201" s="149"/>
      <c r="C201" s="149"/>
      <c r="D201" s="160" t="s">
        <v>659</v>
      </c>
      <c r="E201" s="94"/>
      <c r="F201" s="101"/>
      <c r="G201" s="101"/>
      <c r="H201" s="95"/>
      <c r="I201" s="95"/>
      <c r="J201" s="181"/>
      <c r="K201" s="181"/>
      <c r="L201" s="181"/>
      <c r="M201" s="181"/>
      <c r="N201" s="181"/>
      <c r="O201" s="181"/>
      <c r="P201" s="181"/>
      <c r="Q201" s="181"/>
      <c r="R201" s="181"/>
      <c r="S201" s="181"/>
      <c r="T201" s="181"/>
      <c r="U201" s="181"/>
      <c r="V201" s="181"/>
      <c r="W201" s="181"/>
      <c r="X201" s="181"/>
      <c r="Y201" s="181"/>
      <c r="Z201" s="181"/>
      <c r="AA201" s="181"/>
      <c r="AB201" s="181"/>
      <c r="AC201" s="181"/>
      <c r="AD201" s="181"/>
      <c r="AE201" s="181"/>
      <c r="AF201" s="181"/>
    </row>
    <row r="202" spans="1:32" ht="105" x14ac:dyDescent="0.2">
      <c r="A202" s="195"/>
      <c r="B202" s="149"/>
      <c r="C202" s="149"/>
      <c r="D202" s="196"/>
      <c r="E202" s="90" t="s">
        <v>660</v>
      </c>
      <c r="F202" s="102" t="s">
        <v>455</v>
      </c>
      <c r="G202" s="102" t="s">
        <v>316</v>
      </c>
      <c r="H202" s="89" t="s">
        <v>317</v>
      </c>
      <c r="I202" s="198" t="s">
        <v>693</v>
      </c>
      <c r="J202" s="181"/>
      <c r="K202" s="181"/>
      <c r="L202" s="181"/>
      <c r="M202" s="181"/>
      <c r="N202" s="181"/>
      <c r="O202" s="181"/>
      <c r="P202" s="181"/>
      <c r="Q202" s="181"/>
      <c r="R202" s="181"/>
      <c r="S202" s="181"/>
      <c r="T202" s="181"/>
      <c r="U202" s="181"/>
      <c r="V202" s="181"/>
      <c r="W202" s="181"/>
      <c r="X202" s="181"/>
      <c r="Y202" s="181"/>
      <c r="Z202" s="181"/>
      <c r="AA202" s="181"/>
      <c r="AB202" s="181"/>
      <c r="AC202" s="181"/>
      <c r="AD202" s="181"/>
      <c r="AE202" s="181"/>
      <c r="AF202" s="181"/>
    </row>
    <row r="203" spans="1:32" ht="105" x14ac:dyDescent="0.2">
      <c r="A203" s="195"/>
      <c r="B203" s="149"/>
      <c r="C203" s="149"/>
      <c r="D203" s="196"/>
      <c r="E203" s="158" t="s">
        <v>661</v>
      </c>
      <c r="F203" s="102" t="s">
        <v>455</v>
      </c>
      <c r="G203" s="102" t="s">
        <v>316</v>
      </c>
      <c r="H203" s="89" t="s">
        <v>317</v>
      </c>
      <c r="I203" s="198" t="s">
        <v>693</v>
      </c>
      <c r="J203" s="181"/>
      <c r="K203" s="181"/>
      <c r="L203" s="181"/>
      <c r="M203" s="181"/>
      <c r="N203" s="181"/>
      <c r="O203" s="181"/>
      <c r="P203" s="181"/>
      <c r="Q203" s="181"/>
      <c r="R203" s="181"/>
      <c r="S203" s="181"/>
      <c r="T203" s="181"/>
      <c r="U203" s="181"/>
      <c r="V203" s="181"/>
      <c r="W203" s="181"/>
      <c r="X203" s="181"/>
      <c r="Y203" s="181"/>
      <c r="Z203" s="181"/>
      <c r="AA203" s="181"/>
      <c r="AB203" s="181"/>
      <c r="AC203" s="181"/>
      <c r="AD203" s="181"/>
      <c r="AE203" s="181"/>
      <c r="AF203" s="181"/>
    </row>
    <row r="204" spans="1:32" x14ac:dyDescent="0.2">
      <c r="A204" s="195"/>
      <c r="B204" s="149"/>
      <c r="C204" s="149"/>
      <c r="D204" s="160" t="s">
        <v>662</v>
      </c>
      <c r="E204" s="94"/>
      <c r="F204" s="101"/>
      <c r="G204" s="101"/>
      <c r="H204" s="95"/>
      <c r="I204" s="95"/>
      <c r="J204" s="181"/>
      <c r="K204" s="181"/>
      <c r="L204" s="181"/>
      <c r="M204" s="181"/>
      <c r="N204" s="181"/>
      <c r="O204" s="181"/>
      <c r="P204" s="181"/>
      <c r="Q204" s="181"/>
      <c r="R204" s="181"/>
      <c r="S204" s="181"/>
      <c r="T204" s="181"/>
      <c r="U204" s="181"/>
      <c r="V204" s="181"/>
      <c r="W204" s="181"/>
      <c r="X204" s="181"/>
      <c r="Y204" s="181"/>
      <c r="Z204" s="181"/>
      <c r="AA204" s="181"/>
      <c r="AB204" s="181"/>
      <c r="AC204" s="181"/>
      <c r="AD204" s="181"/>
      <c r="AE204" s="181"/>
      <c r="AF204" s="181"/>
    </row>
    <row r="205" spans="1:32" ht="105" x14ac:dyDescent="0.2">
      <c r="A205" s="195"/>
      <c r="B205" s="149"/>
      <c r="C205" s="149"/>
      <c r="D205" s="196"/>
      <c r="E205" s="159" t="s">
        <v>663</v>
      </c>
      <c r="F205" s="102" t="s">
        <v>455</v>
      </c>
      <c r="G205" s="102" t="s">
        <v>316</v>
      </c>
      <c r="H205" s="89" t="s">
        <v>317</v>
      </c>
      <c r="I205" s="198" t="s">
        <v>693</v>
      </c>
      <c r="J205" s="181"/>
      <c r="K205" s="181"/>
      <c r="L205" s="181"/>
      <c r="M205" s="181"/>
      <c r="N205" s="181"/>
      <c r="O205" s="181"/>
      <c r="P205" s="181"/>
      <c r="Q205" s="181"/>
      <c r="R205" s="181"/>
      <c r="S205" s="181"/>
      <c r="T205" s="181"/>
      <c r="U205" s="181"/>
      <c r="V205" s="181"/>
      <c r="W205" s="181"/>
      <c r="X205" s="181"/>
      <c r="Y205" s="181"/>
      <c r="Z205" s="181"/>
      <c r="AA205" s="181"/>
      <c r="AB205" s="181"/>
      <c r="AC205" s="181"/>
      <c r="AD205" s="181"/>
      <c r="AE205" s="181"/>
      <c r="AF205" s="181"/>
    </row>
    <row r="206" spans="1:32" ht="105" x14ac:dyDescent="0.2">
      <c r="A206" s="195"/>
      <c r="B206" s="149"/>
      <c r="C206" s="149"/>
      <c r="D206" s="196"/>
      <c r="E206" s="90" t="s">
        <v>664</v>
      </c>
      <c r="F206" s="102" t="s">
        <v>455</v>
      </c>
      <c r="G206" s="102" t="s">
        <v>316</v>
      </c>
      <c r="H206" s="89" t="s">
        <v>317</v>
      </c>
      <c r="I206" s="198" t="s">
        <v>693</v>
      </c>
      <c r="J206" s="181"/>
      <c r="K206" s="181"/>
      <c r="L206" s="181"/>
      <c r="M206" s="181"/>
      <c r="N206" s="181"/>
      <c r="O206" s="181"/>
      <c r="P206" s="181"/>
      <c r="Q206" s="181"/>
      <c r="R206" s="181"/>
      <c r="S206" s="181"/>
      <c r="T206" s="181"/>
      <c r="U206" s="181"/>
      <c r="V206" s="181"/>
      <c r="W206" s="181"/>
      <c r="X206" s="181"/>
      <c r="Y206" s="181"/>
      <c r="Z206" s="181"/>
      <c r="AA206" s="181"/>
      <c r="AB206" s="181"/>
      <c r="AC206" s="181"/>
      <c r="AD206" s="181"/>
      <c r="AE206" s="181"/>
      <c r="AF206" s="181"/>
    </row>
    <row r="207" spans="1:32" x14ac:dyDescent="0.2">
      <c r="A207" s="59"/>
      <c r="B207" s="58"/>
      <c r="C207" s="1896" t="s">
        <v>24</v>
      </c>
      <c r="D207" s="1897"/>
      <c r="E207" s="1897"/>
      <c r="F207" s="1897"/>
      <c r="G207" s="1897"/>
      <c r="H207" s="1897"/>
      <c r="I207" s="1898"/>
      <c r="J207" s="183"/>
      <c r="K207" s="183"/>
      <c r="L207" s="183"/>
      <c r="M207" s="183"/>
      <c r="N207" s="183"/>
      <c r="O207" s="183"/>
      <c r="P207" s="183"/>
      <c r="Q207" s="183"/>
      <c r="R207" s="183"/>
      <c r="S207" s="183"/>
      <c r="T207" s="183"/>
      <c r="U207" s="183"/>
      <c r="V207" s="183"/>
      <c r="W207" s="183"/>
      <c r="X207" s="183"/>
      <c r="Y207" s="183"/>
      <c r="Z207" s="183"/>
      <c r="AA207" s="183"/>
      <c r="AB207" s="183"/>
      <c r="AC207" s="183"/>
      <c r="AD207" s="183"/>
      <c r="AE207" s="183"/>
      <c r="AF207" s="181"/>
    </row>
    <row r="208" spans="1:32" ht="105" x14ac:dyDescent="0.2">
      <c r="A208" s="59"/>
      <c r="B208" s="58"/>
      <c r="C208" s="58"/>
      <c r="D208" s="41"/>
      <c r="E208" s="88" t="s">
        <v>156</v>
      </c>
      <c r="F208" s="102" t="s">
        <v>455</v>
      </c>
      <c r="G208" s="102" t="s">
        <v>316</v>
      </c>
      <c r="H208" s="89" t="s">
        <v>317</v>
      </c>
      <c r="I208" s="198" t="s">
        <v>689</v>
      </c>
      <c r="J208" s="181"/>
      <c r="K208" s="181"/>
      <c r="L208" s="181"/>
      <c r="M208" s="181"/>
      <c r="N208" s="181"/>
      <c r="O208" s="181"/>
      <c r="P208" s="181"/>
      <c r="Q208" s="181"/>
      <c r="R208" s="181"/>
      <c r="S208" s="181"/>
      <c r="T208" s="181"/>
      <c r="U208" s="181"/>
      <c r="V208" s="181"/>
      <c r="W208" s="181"/>
      <c r="X208" s="181"/>
      <c r="Y208" s="181"/>
      <c r="Z208" s="181"/>
      <c r="AA208" s="181"/>
      <c r="AB208" s="181"/>
      <c r="AC208" s="181"/>
      <c r="AD208" s="181"/>
      <c r="AE208" s="181"/>
      <c r="AF208" s="181"/>
    </row>
    <row r="209" spans="1:32" ht="105" x14ac:dyDescent="0.2">
      <c r="A209" s="59"/>
      <c r="B209" s="58"/>
      <c r="C209" s="58"/>
      <c r="D209" s="41"/>
      <c r="E209" s="88" t="s">
        <v>577</v>
      </c>
      <c r="F209" s="102" t="s">
        <v>455</v>
      </c>
      <c r="G209" s="102" t="s">
        <v>316</v>
      </c>
      <c r="H209" s="89" t="s">
        <v>317</v>
      </c>
      <c r="I209" s="198" t="s">
        <v>689</v>
      </c>
      <c r="J209" s="181"/>
      <c r="K209" s="181"/>
      <c r="L209" s="181"/>
      <c r="M209" s="181"/>
      <c r="N209" s="181"/>
      <c r="O209" s="181"/>
      <c r="P209" s="181"/>
      <c r="Q209" s="181"/>
      <c r="R209" s="181"/>
      <c r="S209" s="181"/>
      <c r="T209" s="181"/>
      <c r="U209" s="181"/>
      <c r="V209" s="181"/>
      <c r="W209" s="181"/>
      <c r="X209" s="181"/>
      <c r="Y209" s="181"/>
      <c r="Z209" s="181"/>
      <c r="AA209" s="181"/>
      <c r="AB209" s="181"/>
      <c r="AC209" s="181"/>
      <c r="AD209" s="181"/>
      <c r="AE209" s="181"/>
      <c r="AF209" s="181"/>
    </row>
    <row r="210" spans="1:32" ht="105" x14ac:dyDescent="0.2">
      <c r="A210" s="195"/>
      <c r="B210" s="149"/>
      <c r="C210" s="149"/>
      <c r="D210" s="196"/>
      <c r="E210" s="90" t="s">
        <v>25</v>
      </c>
      <c r="F210" s="102" t="s">
        <v>455</v>
      </c>
      <c r="G210" s="102" t="s">
        <v>316</v>
      </c>
      <c r="H210" s="89" t="s">
        <v>317</v>
      </c>
      <c r="I210" s="198" t="s">
        <v>689</v>
      </c>
      <c r="J210" s="181"/>
      <c r="K210" s="181"/>
      <c r="L210" s="181"/>
      <c r="M210" s="181"/>
      <c r="N210" s="181"/>
      <c r="O210" s="181"/>
      <c r="P210" s="181"/>
      <c r="Q210" s="181"/>
      <c r="R210" s="181"/>
      <c r="S210" s="181"/>
      <c r="T210" s="181"/>
      <c r="U210" s="181"/>
      <c r="V210" s="181"/>
      <c r="W210" s="181"/>
      <c r="X210" s="181"/>
      <c r="Y210" s="181"/>
      <c r="Z210" s="181"/>
      <c r="AA210" s="181"/>
      <c r="AB210" s="181"/>
      <c r="AC210" s="181"/>
      <c r="AD210" s="181"/>
      <c r="AE210" s="181"/>
      <c r="AF210" s="181"/>
    </row>
    <row r="211" spans="1:32" x14ac:dyDescent="0.25">
      <c r="A211" s="195"/>
      <c r="B211" s="43"/>
      <c r="C211" s="1559" t="s">
        <v>579</v>
      </c>
      <c r="D211" s="1560"/>
      <c r="E211" s="1560"/>
      <c r="F211" s="1560"/>
      <c r="G211" s="1560"/>
      <c r="H211" s="1560"/>
      <c r="I211" s="1561"/>
      <c r="J211" s="7"/>
      <c r="K211" s="7"/>
      <c r="L211" s="7"/>
      <c r="M211" s="7"/>
      <c r="N211" s="7"/>
      <c r="O211" s="7"/>
      <c r="P211" s="7"/>
      <c r="Q211" s="7"/>
      <c r="R211" s="7"/>
      <c r="S211" s="7"/>
      <c r="T211" s="7"/>
      <c r="U211" s="7"/>
      <c r="V211" s="7"/>
      <c r="W211" s="7"/>
      <c r="X211" s="7"/>
      <c r="Y211" s="7"/>
      <c r="Z211" s="7"/>
      <c r="AA211" s="7"/>
      <c r="AB211" s="7"/>
      <c r="AC211" s="7"/>
      <c r="AD211" s="7"/>
      <c r="AE211" s="7"/>
      <c r="AF211" s="181"/>
    </row>
    <row r="212" spans="1:32" ht="105" x14ac:dyDescent="0.2">
      <c r="A212" s="195"/>
      <c r="B212" s="149"/>
      <c r="C212" s="149"/>
      <c r="D212" s="196"/>
      <c r="E212" s="90" t="s">
        <v>466</v>
      </c>
      <c r="F212" s="102" t="s">
        <v>455</v>
      </c>
      <c r="G212" s="102" t="s">
        <v>316</v>
      </c>
      <c r="H212" s="89" t="s">
        <v>317</v>
      </c>
      <c r="I212" s="198" t="s">
        <v>689</v>
      </c>
      <c r="J212" s="181"/>
      <c r="K212" s="181"/>
      <c r="L212" s="181"/>
      <c r="M212" s="181"/>
      <c r="N212" s="181"/>
      <c r="O212" s="181"/>
      <c r="P212" s="181"/>
      <c r="Q212" s="181"/>
      <c r="R212" s="181"/>
      <c r="S212" s="181"/>
      <c r="T212" s="181"/>
      <c r="U212" s="181"/>
      <c r="V212" s="181"/>
      <c r="W212" s="181"/>
      <c r="X212" s="181"/>
      <c r="Y212" s="181"/>
      <c r="Z212" s="181"/>
      <c r="AA212" s="181"/>
      <c r="AB212" s="181"/>
      <c r="AC212" s="181"/>
      <c r="AD212" s="181"/>
      <c r="AE212" s="181"/>
      <c r="AF212" s="181"/>
    </row>
    <row r="213" spans="1:32" ht="105" x14ac:dyDescent="0.2">
      <c r="A213" s="195"/>
      <c r="B213" s="149"/>
      <c r="C213" s="149"/>
      <c r="D213" s="196"/>
      <c r="E213" s="90" t="s">
        <v>535</v>
      </c>
      <c r="F213" s="102" t="s">
        <v>455</v>
      </c>
      <c r="G213" s="102" t="s">
        <v>316</v>
      </c>
      <c r="H213" s="89" t="s">
        <v>317</v>
      </c>
      <c r="I213" s="198" t="s">
        <v>689</v>
      </c>
      <c r="J213" s="181"/>
      <c r="K213" s="181"/>
      <c r="L213" s="181"/>
      <c r="M213" s="181"/>
      <c r="N213" s="181"/>
      <c r="O213" s="181"/>
      <c r="P213" s="181"/>
      <c r="Q213" s="181"/>
      <c r="R213" s="181"/>
      <c r="S213" s="181"/>
      <c r="T213" s="181"/>
      <c r="U213" s="181"/>
      <c r="V213" s="181"/>
      <c r="W213" s="181"/>
      <c r="X213" s="181"/>
      <c r="Y213" s="181"/>
      <c r="Z213" s="181"/>
      <c r="AA213" s="181"/>
      <c r="AB213" s="181"/>
      <c r="AC213" s="181"/>
      <c r="AD213" s="181"/>
      <c r="AE213" s="181"/>
      <c r="AF213" s="181"/>
    </row>
    <row r="214" spans="1:32" x14ac:dyDescent="0.2">
      <c r="A214" s="195"/>
      <c r="B214" s="1516" t="s">
        <v>70</v>
      </c>
      <c r="C214" s="1517"/>
      <c r="D214" s="1517"/>
      <c r="E214" s="1517"/>
      <c r="F214" s="1517"/>
      <c r="G214" s="1517"/>
      <c r="H214" s="1517"/>
      <c r="I214" s="1518"/>
      <c r="J214" s="197"/>
      <c r="K214" s="197"/>
      <c r="L214" s="197"/>
      <c r="M214" s="197"/>
      <c r="N214" s="197"/>
      <c r="O214" s="197"/>
      <c r="P214" s="197"/>
      <c r="Q214" s="197"/>
      <c r="R214" s="197"/>
      <c r="S214" s="197"/>
      <c r="T214" s="197"/>
      <c r="U214" s="197"/>
      <c r="V214" s="197"/>
      <c r="W214" s="197"/>
      <c r="X214" s="197"/>
      <c r="Y214" s="197"/>
      <c r="Z214" s="197"/>
      <c r="AA214" s="197"/>
      <c r="AB214" s="197"/>
      <c r="AC214" s="197"/>
      <c r="AD214" s="197"/>
      <c r="AE214" s="197"/>
      <c r="AF214" s="181"/>
    </row>
    <row r="215" spans="1:32" x14ac:dyDescent="0.2">
      <c r="A215" s="195"/>
      <c r="B215" s="149"/>
      <c r="C215" s="1559" t="s">
        <v>71</v>
      </c>
      <c r="D215" s="1560"/>
      <c r="E215" s="1560"/>
      <c r="F215" s="1560"/>
      <c r="G215" s="1560"/>
      <c r="H215" s="1560"/>
      <c r="I215" s="1561"/>
      <c r="J215" s="7"/>
      <c r="K215" s="7"/>
      <c r="L215" s="7"/>
      <c r="M215" s="7"/>
      <c r="N215" s="7"/>
      <c r="O215" s="7"/>
      <c r="P215" s="7"/>
      <c r="Q215" s="7"/>
      <c r="R215" s="7"/>
      <c r="S215" s="7"/>
      <c r="T215" s="7"/>
      <c r="U215" s="7"/>
      <c r="V215" s="7"/>
      <c r="W215" s="7"/>
      <c r="X215" s="7"/>
      <c r="Y215" s="7"/>
      <c r="Z215" s="7"/>
      <c r="AA215" s="7"/>
      <c r="AB215" s="7"/>
      <c r="AC215" s="7"/>
      <c r="AD215" s="7"/>
      <c r="AE215" s="7"/>
      <c r="AF215" s="181"/>
    </row>
    <row r="216" spans="1:32" ht="75" x14ac:dyDescent="0.2">
      <c r="A216" s="195"/>
      <c r="B216" s="196"/>
      <c r="C216" s="196"/>
      <c r="D216" s="196"/>
      <c r="E216" s="90" t="s">
        <v>318</v>
      </c>
      <c r="F216" s="102" t="s">
        <v>319</v>
      </c>
      <c r="G216" s="102" t="s">
        <v>320</v>
      </c>
      <c r="H216" s="89">
        <v>32</v>
      </c>
      <c r="I216" s="198" t="s">
        <v>694</v>
      </c>
      <c r="J216" s="181"/>
      <c r="K216" s="181"/>
      <c r="L216" s="181"/>
      <c r="M216" s="181"/>
      <c r="N216" s="181"/>
      <c r="O216" s="181"/>
      <c r="P216" s="181"/>
      <c r="Q216" s="181"/>
      <c r="R216" s="181"/>
      <c r="S216" s="181"/>
      <c r="T216" s="181"/>
      <c r="U216" s="181"/>
      <c r="V216" s="181"/>
      <c r="W216" s="181"/>
      <c r="X216" s="181"/>
      <c r="Y216" s="181"/>
      <c r="Z216" s="181"/>
      <c r="AA216" s="181"/>
      <c r="AB216" s="181"/>
      <c r="AC216" s="181"/>
      <c r="AD216" s="181"/>
      <c r="AE216" s="181"/>
      <c r="AF216" s="181"/>
    </row>
    <row r="217" spans="1:32" ht="210" x14ac:dyDescent="0.2">
      <c r="A217" s="195"/>
      <c r="B217" s="196"/>
      <c r="C217" s="196"/>
      <c r="D217" s="196"/>
      <c r="E217" s="90" t="s">
        <v>73</v>
      </c>
      <c r="F217" s="102" t="s">
        <v>725</v>
      </c>
      <c r="G217" s="102" t="s">
        <v>726</v>
      </c>
      <c r="H217" s="89">
        <v>32</v>
      </c>
      <c r="I217" s="198" t="s">
        <v>694</v>
      </c>
      <c r="J217" s="181"/>
      <c r="K217" s="181"/>
      <c r="L217" s="181"/>
      <c r="M217" s="181"/>
      <c r="N217" s="181"/>
      <c r="O217" s="181"/>
      <c r="P217" s="181"/>
      <c r="Q217" s="181"/>
      <c r="R217" s="181"/>
      <c r="S217" s="181"/>
      <c r="T217" s="181"/>
      <c r="U217" s="181"/>
      <c r="V217" s="181"/>
      <c r="W217" s="181"/>
      <c r="X217" s="181"/>
      <c r="Y217" s="181"/>
      <c r="Z217" s="181"/>
      <c r="AA217" s="181"/>
      <c r="AB217" s="181"/>
      <c r="AC217" s="181"/>
      <c r="AD217" s="181"/>
      <c r="AE217" s="181"/>
      <c r="AF217" s="181"/>
    </row>
    <row r="218" spans="1:32" x14ac:dyDescent="0.2">
      <c r="A218" s="195"/>
      <c r="B218" s="196"/>
      <c r="C218" s="184" t="s">
        <v>727</v>
      </c>
      <c r="D218" s="185"/>
      <c r="E218" s="185"/>
      <c r="F218" s="185"/>
      <c r="G218" s="185"/>
      <c r="H218" s="185"/>
      <c r="I218" s="186"/>
      <c r="J218" s="7"/>
      <c r="K218" s="7"/>
      <c r="L218" s="7"/>
      <c r="M218" s="7"/>
      <c r="N218" s="7"/>
      <c r="O218" s="7"/>
      <c r="P218" s="7"/>
      <c r="Q218" s="7"/>
      <c r="R218" s="7"/>
      <c r="S218" s="7"/>
      <c r="T218" s="7"/>
      <c r="U218" s="7"/>
      <c r="V218" s="7"/>
      <c r="W218" s="7"/>
      <c r="X218" s="7"/>
      <c r="Y218" s="7"/>
      <c r="Z218" s="7"/>
      <c r="AA218" s="7"/>
      <c r="AB218" s="7"/>
      <c r="AC218" s="7"/>
      <c r="AD218" s="7"/>
      <c r="AE218" s="7"/>
      <c r="AF218" s="181"/>
    </row>
    <row r="219" spans="1:32" ht="45" x14ac:dyDescent="0.2">
      <c r="A219" s="195"/>
      <c r="B219" s="196"/>
      <c r="C219" s="196"/>
      <c r="D219" s="196"/>
      <c r="E219" s="90" t="s">
        <v>728</v>
      </c>
      <c r="F219" s="102" t="s">
        <v>719</v>
      </c>
      <c r="G219" s="102" t="s">
        <v>729</v>
      </c>
      <c r="H219" s="89">
        <v>32</v>
      </c>
      <c r="I219" s="198" t="s">
        <v>694</v>
      </c>
      <c r="J219" s="181"/>
      <c r="K219" s="181"/>
      <c r="L219" s="181"/>
      <c r="M219" s="181"/>
      <c r="N219" s="181"/>
      <c r="O219" s="181"/>
      <c r="P219" s="181"/>
      <c r="Q219" s="181"/>
      <c r="R219" s="181"/>
      <c r="S219" s="181"/>
      <c r="T219" s="181"/>
      <c r="U219" s="181"/>
      <c r="V219" s="181"/>
      <c r="W219" s="181"/>
      <c r="X219" s="181"/>
      <c r="Y219" s="181"/>
      <c r="Z219" s="181"/>
      <c r="AA219" s="181"/>
      <c r="AB219" s="181"/>
      <c r="AC219" s="181"/>
      <c r="AD219" s="181"/>
      <c r="AE219" s="181"/>
      <c r="AF219" s="181"/>
    </row>
    <row r="220" spans="1:32" ht="45" x14ac:dyDescent="0.2">
      <c r="A220" s="195"/>
      <c r="B220" s="196"/>
      <c r="C220" s="196"/>
      <c r="D220" s="196"/>
      <c r="E220" s="90" t="s">
        <v>730</v>
      </c>
      <c r="F220" s="102" t="str">
        <f>F219</f>
        <v>Solde des sûretés en liquidité et entrées lorsque les liquidités données en garantie cessent d’être grevées pour chaque période</v>
      </c>
      <c r="G220" s="102" t="str">
        <f>G219</f>
        <v>Les entrées sont constatées dans les tranches d’échéance lorsque les liquidités données en garantie cessent d’être grevées.</v>
      </c>
      <c r="H220" s="89">
        <v>32</v>
      </c>
      <c r="I220" s="198" t="s">
        <v>694</v>
      </c>
      <c r="J220" s="181"/>
      <c r="K220" s="181"/>
      <c r="L220" s="181"/>
      <c r="M220" s="181"/>
      <c r="N220" s="181"/>
      <c r="O220" s="181"/>
      <c r="P220" s="181"/>
      <c r="Q220" s="181"/>
      <c r="R220" s="181"/>
      <c r="S220" s="181"/>
      <c r="T220" s="181"/>
      <c r="U220" s="181"/>
      <c r="V220" s="181"/>
      <c r="W220" s="181"/>
      <c r="X220" s="181"/>
      <c r="Y220" s="181"/>
      <c r="Z220" s="181"/>
      <c r="AA220" s="181"/>
      <c r="AB220" s="181"/>
      <c r="AC220" s="181"/>
      <c r="AD220" s="181"/>
      <c r="AE220" s="181"/>
      <c r="AF220" s="181"/>
    </row>
    <row r="221" spans="1:32" x14ac:dyDescent="0.2">
      <c r="A221" s="195"/>
      <c r="B221" s="196"/>
      <c r="C221" s="196"/>
      <c r="D221" s="196"/>
      <c r="E221" s="90" t="s">
        <v>727</v>
      </c>
      <c r="F221" s="102" t="s">
        <v>712</v>
      </c>
      <c r="G221" s="99" t="s">
        <v>286</v>
      </c>
      <c r="H221" s="182"/>
      <c r="I221" s="198" t="s">
        <v>694</v>
      </c>
      <c r="J221" s="181"/>
      <c r="K221" s="181"/>
      <c r="L221" s="181"/>
      <c r="M221" s="181"/>
      <c r="N221" s="181"/>
      <c r="O221" s="181"/>
      <c r="P221" s="181"/>
      <c r="Q221" s="181"/>
      <c r="R221" s="181"/>
      <c r="S221" s="181"/>
      <c r="T221" s="181"/>
      <c r="U221" s="181"/>
      <c r="V221" s="181"/>
      <c r="W221" s="181"/>
      <c r="X221" s="181"/>
      <c r="Y221" s="181"/>
      <c r="Z221" s="181"/>
      <c r="AA221" s="181"/>
      <c r="AB221" s="181"/>
      <c r="AC221" s="181"/>
      <c r="AD221" s="181"/>
      <c r="AE221" s="181"/>
      <c r="AF221" s="181"/>
    </row>
    <row r="222" spans="1:32" x14ac:dyDescent="0.2">
      <c r="A222" s="195"/>
      <c r="B222" s="196"/>
      <c r="C222" s="1559" t="s">
        <v>74</v>
      </c>
      <c r="D222" s="1560"/>
      <c r="E222" s="1560"/>
      <c r="F222" s="1560"/>
      <c r="G222" s="1560"/>
      <c r="H222" s="1560"/>
      <c r="I222" s="1561"/>
      <c r="J222" s="7"/>
      <c r="K222" s="7"/>
      <c r="L222" s="7"/>
      <c r="M222" s="7"/>
      <c r="N222" s="7"/>
      <c r="O222" s="7"/>
      <c r="P222" s="7"/>
      <c r="Q222" s="7"/>
      <c r="R222" s="7"/>
      <c r="S222" s="7"/>
      <c r="T222" s="7"/>
      <c r="U222" s="7"/>
      <c r="V222" s="7"/>
      <c r="W222" s="7"/>
      <c r="X222" s="7"/>
      <c r="Y222" s="7"/>
      <c r="Z222" s="7"/>
      <c r="AA222" s="7"/>
      <c r="AB222" s="7"/>
      <c r="AC222" s="7"/>
      <c r="AD222" s="7"/>
      <c r="AE222" s="7"/>
      <c r="AF222" s="181"/>
    </row>
    <row r="223" spans="1:32" x14ac:dyDescent="0.2">
      <c r="A223" s="195"/>
      <c r="B223" s="196"/>
      <c r="C223" s="196"/>
      <c r="D223" s="196"/>
      <c r="E223" s="90" t="s">
        <v>75</v>
      </c>
      <c r="F223" s="102" t="s">
        <v>276</v>
      </c>
      <c r="G223" s="99" t="s">
        <v>286</v>
      </c>
      <c r="H223" s="113">
        <v>27</v>
      </c>
      <c r="I223" s="198" t="s">
        <v>694</v>
      </c>
      <c r="J223" s="181"/>
      <c r="K223" s="181"/>
      <c r="L223" s="181"/>
      <c r="M223" s="181"/>
      <c r="N223" s="181"/>
      <c r="O223" s="181"/>
      <c r="P223" s="181"/>
      <c r="Q223" s="181"/>
      <c r="R223" s="181"/>
      <c r="S223" s="181"/>
      <c r="T223" s="181"/>
      <c r="U223" s="181"/>
      <c r="V223" s="181"/>
      <c r="W223" s="181"/>
      <c r="X223" s="181"/>
      <c r="Y223" s="181"/>
      <c r="Z223" s="181"/>
      <c r="AA223" s="181"/>
      <c r="AB223" s="181"/>
      <c r="AC223" s="181"/>
      <c r="AD223" s="181"/>
      <c r="AE223" s="181"/>
      <c r="AF223" s="181"/>
    </row>
    <row r="224" spans="1:32" x14ac:dyDescent="0.2">
      <c r="A224" s="195"/>
      <c r="B224" s="196"/>
      <c r="C224" s="196"/>
      <c r="D224" s="196"/>
      <c r="E224" s="90" t="s">
        <v>76</v>
      </c>
      <c r="F224" s="102" t="s">
        <v>276</v>
      </c>
      <c r="G224" s="99" t="s">
        <v>286</v>
      </c>
      <c r="H224" s="113">
        <v>27</v>
      </c>
      <c r="I224" s="198" t="s">
        <v>694</v>
      </c>
      <c r="J224" s="181"/>
      <c r="K224" s="181"/>
      <c r="L224" s="181"/>
      <c r="M224" s="181"/>
      <c r="N224" s="181"/>
      <c r="O224" s="181"/>
      <c r="P224" s="181"/>
      <c r="Q224" s="181"/>
      <c r="R224" s="181"/>
      <c r="S224" s="181"/>
      <c r="T224" s="181"/>
      <c r="U224" s="181"/>
      <c r="V224" s="181"/>
      <c r="W224" s="181"/>
      <c r="X224" s="181"/>
      <c r="Y224" s="181"/>
      <c r="Z224" s="181"/>
      <c r="AA224" s="181"/>
      <c r="AB224" s="181"/>
      <c r="AC224" s="181"/>
      <c r="AD224" s="181"/>
      <c r="AE224" s="181"/>
      <c r="AF224" s="181"/>
    </row>
    <row r="225" spans="1:32" x14ac:dyDescent="0.2">
      <c r="A225" s="195"/>
      <c r="B225" s="196"/>
      <c r="C225" s="196"/>
      <c r="D225" s="196"/>
      <c r="E225" s="90" t="s">
        <v>77</v>
      </c>
      <c r="F225" s="102" t="s">
        <v>276</v>
      </c>
      <c r="G225" s="99" t="s">
        <v>286</v>
      </c>
      <c r="H225" s="113">
        <v>27</v>
      </c>
      <c r="I225" s="198" t="s">
        <v>694</v>
      </c>
      <c r="J225" s="181"/>
      <c r="K225" s="181"/>
      <c r="L225" s="181"/>
      <c r="M225" s="181"/>
      <c r="N225" s="181"/>
      <c r="O225" s="181"/>
      <c r="P225" s="181"/>
      <c r="Q225" s="181"/>
      <c r="R225" s="181"/>
      <c r="S225" s="181"/>
      <c r="T225" s="181"/>
      <c r="U225" s="181"/>
      <c r="V225" s="181"/>
      <c r="W225" s="181"/>
      <c r="X225" s="181"/>
      <c r="Y225" s="181"/>
      <c r="Z225" s="181"/>
      <c r="AA225" s="181"/>
      <c r="AB225" s="181"/>
      <c r="AC225" s="181"/>
      <c r="AD225" s="181"/>
      <c r="AE225" s="181"/>
      <c r="AF225" s="181"/>
    </row>
    <row r="226" spans="1:32" x14ac:dyDescent="0.2">
      <c r="A226" s="195"/>
      <c r="B226" s="196"/>
      <c r="C226" s="1559" t="s">
        <v>70</v>
      </c>
      <c r="D226" s="1560"/>
      <c r="E226" s="1560"/>
      <c r="F226" s="1560"/>
      <c r="G226" s="1560"/>
      <c r="H226" s="1560"/>
      <c r="I226" s="1561"/>
      <c r="J226" s="1891"/>
      <c r="K226" s="1891"/>
      <c r="L226" s="1891"/>
      <c r="M226" s="1891"/>
      <c r="N226" s="1891"/>
      <c r="O226" s="1891"/>
      <c r="P226" s="1891"/>
      <c r="Q226" s="1891"/>
      <c r="R226" s="1891"/>
      <c r="S226" s="1891"/>
      <c r="T226" s="1891"/>
      <c r="U226" s="1891"/>
      <c r="V226" s="1891"/>
      <c r="W226" s="1891"/>
      <c r="X226" s="1891"/>
      <c r="Y226" s="1891"/>
      <c r="Z226" s="1891"/>
      <c r="AA226" s="1891"/>
      <c r="AB226" s="1891"/>
      <c r="AC226" s="1891"/>
      <c r="AD226" s="1891"/>
      <c r="AE226" s="7"/>
      <c r="AF226" s="181"/>
    </row>
    <row r="227" spans="1:32" x14ac:dyDescent="0.2">
      <c r="A227" s="195"/>
      <c r="B227" s="196"/>
      <c r="C227" s="149"/>
      <c r="D227" s="196"/>
      <c r="E227" s="90" t="s">
        <v>70</v>
      </c>
      <c r="F227" s="102" t="s">
        <v>276</v>
      </c>
      <c r="G227" s="99" t="s">
        <v>286</v>
      </c>
      <c r="H227" s="89">
        <v>33</v>
      </c>
      <c r="I227" s="198" t="s">
        <v>694</v>
      </c>
      <c r="J227" s="181"/>
      <c r="K227" s="181"/>
      <c r="L227" s="181"/>
      <c r="M227" s="181"/>
      <c r="N227" s="181"/>
      <c r="O227" s="181"/>
      <c r="P227" s="181"/>
      <c r="Q227" s="181"/>
      <c r="R227" s="181"/>
      <c r="S227" s="181"/>
      <c r="T227" s="181"/>
      <c r="U227" s="181"/>
      <c r="V227" s="181"/>
      <c r="W227" s="181"/>
      <c r="X227" s="181"/>
      <c r="Y227" s="181"/>
      <c r="Z227" s="181"/>
      <c r="AA227" s="181"/>
      <c r="AB227" s="181"/>
      <c r="AC227" s="181"/>
      <c r="AD227" s="181"/>
      <c r="AE227" s="181"/>
      <c r="AF227" s="181"/>
    </row>
    <row r="228" spans="1:32" x14ac:dyDescent="0.2">
      <c r="A228" s="1816"/>
      <c r="B228" s="1817"/>
      <c r="C228" s="1817"/>
      <c r="D228" s="1817"/>
      <c r="E228" s="1817"/>
      <c r="F228" s="1817"/>
      <c r="G228" s="1817"/>
      <c r="H228" s="1817"/>
      <c r="I228" s="1818"/>
      <c r="J228" s="181"/>
      <c r="K228" s="181"/>
      <c r="L228" s="181"/>
      <c r="M228" s="181"/>
      <c r="N228" s="181"/>
      <c r="O228" s="181"/>
      <c r="P228" s="181"/>
      <c r="Q228" s="181"/>
      <c r="R228" s="181"/>
      <c r="S228" s="181"/>
      <c r="T228" s="181"/>
      <c r="U228" s="181"/>
      <c r="V228" s="181"/>
      <c r="W228" s="181"/>
      <c r="X228" s="181"/>
      <c r="Y228" s="181"/>
      <c r="Z228" s="181"/>
      <c r="AA228" s="181"/>
      <c r="AB228" s="181"/>
      <c r="AC228" s="181"/>
      <c r="AD228" s="181"/>
      <c r="AE228" s="181"/>
      <c r="AF228" s="181"/>
    </row>
    <row r="229" spans="1:32" ht="22.5" customHeight="1" x14ac:dyDescent="0.2">
      <c r="A229" s="1513" t="s">
        <v>321</v>
      </c>
      <c r="B229" s="1514"/>
      <c r="C229" s="1514"/>
      <c r="D229" s="1514"/>
      <c r="E229" s="1514"/>
      <c r="F229" s="1514"/>
      <c r="G229" s="1514"/>
      <c r="H229" s="1514"/>
      <c r="I229" s="1515"/>
      <c r="J229" s="145"/>
      <c r="K229" s="145"/>
      <c r="L229" s="145"/>
      <c r="M229" s="145"/>
      <c r="N229" s="145"/>
      <c r="O229" s="145"/>
      <c r="P229" s="145"/>
      <c r="Q229" s="145"/>
      <c r="R229" s="145"/>
      <c r="S229" s="145"/>
      <c r="T229" s="145"/>
      <c r="U229" s="145"/>
      <c r="V229" s="145"/>
      <c r="W229" s="145"/>
      <c r="X229" s="145"/>
      <c r="Y229" s="145"/>
      <c r="Z229" s="145"/>
      <c r="AA229" s="145"/>
      <c r="AB229" s="145"/>
      <c r="AC229" s="145"/>
      <c r="AD229" s="145"/>
      <c r="AE229" s="145"/>
      <c r="AF229" s="181"/>
    </row>
    <row r="230" spans="1:32" x14ac:dyDescent="0.2">
      <c r="A230" s="1816"/>
      <c r="B230" s="1817"/>
      <c r="C230" s="1817"/>
      <c r="D230" s="1817"/>
      <c r="E230" s="1817"/>
      <c r="F230" s="1817"/>
      <c r="G230" s="1817"/>
      <c r="H230" s="1817"/>
      <c r="I230" s="1818"/>
      <c r="J230" s="181"/>
      <c r="K230" s="181"/>
      <c r="L230" s="181"/>
      <c r="M230" s="181"/>
      <c r="N230" s="181"/>
      <c r="O230" s="181"/>
      <c r="P230" s="181"/>
      <c r="Q230" s="181"/>
      <c r="R230" s="181"/>
      <c r="S230" s="181"/>
      <c r="T230" s="181"/>
      <c r="U230" s="181"/>
      <c r="V230" s="181"/>
      <c r="W230" s="181"/>
      <c r="X230" s="181"/>
      <c r="Y230" s="181"/>
      <c r="Z230" s="181"/>
      <c r="AA230" s="181"/>
      <c r="AB230" s="181"/>
      <c r="AC230" s="181"/>
      <c r="AD230" s="181"/>
      <c r="AE230" s="181"/>
      <c r="AF230" s="181"/>
    </row>
    <row r="231" spans="1:32" ht="22.5" customHeight="1" x14ac:dyDescent="0.2">
      <c r="A231" s="1513" t="s">
        <v>79</v>
      </c>
      <c r="B231" s="1514"/>
      <c r="C231" s="1514"/>
      <c r="D231" s="1514"/>
      <c r="E231" s="1514"/>
      <c r="F231" s="1514"/>
      <c r="G231" s="1514"/>
      <c r="H231" s="1514"/>
      <c r="I231" s="1515"/>
      <c r="J231" s="145"/>
      <c r="K231" s="145"/>
      <c r="L231" s="145"/>
      <c r="M231" s="145"/>
      <c r="N231" s="145"/>
      <c r="O231" s="145"/>
      <c r="P231" s="145"/>
      <c r="Q231" s="145"/>
      <c r="R231" s="145"/>
      <c r="S231" s="145"/>
      <c r="T231" s="145"/>
      <c r="U231" s="145"/>
      <c r="V231" s="145"/>
      <c r="W231" s="145"/>
      <c r="X231" s="145"/>
      <c r="Y231" s="145"/>
      <c r="Z231" s="145"/>
      <c r="AA231" s="145"/>
      <c r="AB231" s="145"/>
      <c r="AC231" s="145"/>
      <c r="AD231" s="145"/>
      <c r="AE231" s="145"/>
      <c r="AF231" s="181"/>
    </row>
    <row r="232" spans="1:32" x14ac:dyDescent="0.2">
      <c r="A232" s="61"/>
      <c r="B232" s="187" t="s">
        <v>80</v>
      </c>
      <c r="C232" s="188"/>
      <c r="D232" s="188"/>
      <c r="E232" s="188"/>
      <c r="F232" s="188"/>
      <c r="G232" s="188"/>
      <c r="H232" s="188"/>
      <c r="I232" s="189"/>
      <c r="J232" s="197"/>
      <c r="K232" s="197"/>
      <c r="L232" s="197"/>
      <c r="M232" s="197"/>
      <c r="N232" s="197"/>
      <c r="O232" s="197"/>
      <c r="P232" s="197"/>
      <c r="Q232" s="197"/>
      <c r="R232" s="197"/>
      <c r="S232" s="197"/>
      <c r="T232" s="197"/>
      <c r="U232" s="197"/>
      <c r="V232" s="197"/>
      <c r="W232" s="197"/>
      <c r="X232" s="197"/>
      <c r="Y232" s="197"/>
      <c r="Z232" s="197"/>
      <c r="AA232" s="197"/>
      <c r="AB232" s="197"/>
      <c r="AC232" s="197"/>
      <c r="AD232" s="197"/>
      <c r="AE232" s="197"/>
      <c r="AF232" s="181"/>
    </row>
    <row r="233" spans="1:32" x14ac:dyDescent="0.2">
      <c r="A233" s="195"/>
      <c r="B233" s="196"/>
      <c r="C233" s="1559" t="s">
        <v>590</v>
      </c>
      <c r="D233" s="1560"/>
      <c r="E233" s="1560"/>
      <c r="F233" s="1560"/>
      <c r="G233" s="1560"/>
      <c r="H233" s="1560"/>
      <c r="I233" s="1561"/>
      <c r="J233" s="7"/>
      <c r="K233" s="7"/>
      <c r="L233" s="7"/>
      <c r="M233" s="7"/>
      <c r="N233" s="7"/>
      <c r="O233" s="7"/>
      <c r="P233" s="7"/>
      <c r="Q233" s="7"/>
      <c r="R233" s="7"/>
      <c r="S233" s="7"/>
      <c r="T233" s="7"/>
      <c r="U233" s="7"/>
      <c r="V233" s="7"/>
      <c r="W233" s="7"/>
      <c r="X233" s="7"/>
      <c r="Y233" s="7"/>
      <c r="Z233" s="7"/>
      <c r="AA233" s="7"/>
      <c r="AB233" s="7"/>
      <c r="AC233" s="7"/>
      <c r="AD233" s="7"/>
      <c r="AE233" s="7"/>
      <c r="AF233" s="181"/>
    </row>
    <row r="234" spans="1:32" ht="30" x14ac:dyDescent="0.2">
      <c r="A234" s="62"/>
      <c r="B234" s="42"/>
      <c r="C234" s="42"/>
      <c r="D234" s="42"/>
      <c r="E234" s="96" t="s">
        <v>591</v>
      </c>
      <c r="F234" s="102" t="s">
        <v>270</v>
      </c>
      <c r="G234" s="102" t="s">
        <v>756</v>
      </c>
      <c r="H234" s="89" t="s">
        <v>322</v>
      </c>
      <c r="I234" s="89" t="s">
        <v>695</v>
      </c>
      <c r="J234" s="181"/>
      <c r="K234" s="181"/>
      <c r="L234" s="181"/>
      <c r="M234" s="181"/>
      <c r="N234" s="181"/>
      <c r="O234" s="181"/>
      <c r="P234" s="181"/>
      <c r="Q234" s="181"/>
      <c r="R234" s="181"/>
      <c r="S234" s="181"/>
      <c r="T234" s="181"/>
      <c r="U234" s="181"/>
      <c r="V234" s="181"/>
      <c r="W234" s="181"/>
      <c r="X234" s="181"/>
      <c r="Y234" s="181"/>
      <c r="Z234" s="181"/>
      <c r="AA234" s="181"/>
      <c r="AB234" s="181"/>
      <c r="AC234" s="181"/>
      <c r="AD234" s="181"/>
      <c r="AE234" s="181"/>
      <c r="AF234" s="181"/>
    </row>
    <row r="235" spans="1:32" ht="30" x14ac:dyDescent="0.2">
      <c r="A235" s="195"/>
      <c r="B235" s="196"/>
      <c r="C235" s="196"/>
      <c r="D235" s="196"/>
      <c r="E235" s="96" t="s">
        <v>592</v>
      </c>
      <c r="F235" s="102" t="s">
        <v>270</v>
      </c>
      <c r="G235" s="102" t="s">
        <v>756</v>
      </c>
      <c r="H235" s="89" t="s">
        <v>322</v>
      </c>
      <c r="I235" s="89" t="s">
        <v>695</v>
      </c>
      <c r="J235" s="181"/>
      <c r="K235" s="181"/>
      <c r="L235" s="181"/>
      <c r="M235" s="181"/>
      <c r="N235" s="181"/>
      <c r="O235" s="181"/>
      <c r="P235" s="181"/>
      <c r="Q235" s="181"/>
      <c r="R235" s="181"/>
      <c r="S235" s="181"/>
      <c r="T235" s="181"/>
      <c r="U235" s="181"/>
      <c r="V235" s="181"/>
      <c r="W235" s="181"/>
      <c r="X235" s="181"/>
      <c r="Y235" s="181"/>
      <c r="Z235" s="181"/>
      <c r="AA235" s="181"/>
      <c r="AB235" s="181"/>
      <c r="AC235" s="181"/>
      <c r="AD235" s="181"/>
      <c r="AE235" s="181"/>
      <c r="AF235" s="181"/>
    </row>
    <row r="236" spans="1:32" ht="30" x14ac:dyDescent="0.2">
      <c r="A236" s="195"/>
      <c r="B236" s="196"/>
      <c r="C236" s="196"/>
      <c r="D236" s="196"/>
      <c r="E236" s="90" t="s">
        <v>473</v>
      </c>
      <c r="F236" s="102" t="s">
        <v>270</v>
      </c>
      <c r="G236" s="102" t="s">
        <v>756</v>
      </c>
      <c r="H236" s="89" t="s">
        <v>322</v>
      </c>
      <c r="I236" s="89" t="s">
        <v>695</v>
      </c>
      <c r="J236" s="181"/>
      <c r="K236" s="181"/>
      <c r="L236" s="181"/>
      <c r="M236" s="181"/>
      <c r="N236" s="181"/>
      <c r="O236" s="181"/>
      <c r="P236" s="181"/>
      <c r="Q236" s="181"/>
      <c r="R236" s="181"/>
      <c r="S236" s="181"/>
      <c r="T236" s="181"/>
      <c r="U236" s="181"/>
      <c r="V236" s="181"/>
      <c r="W236" s="181"/>
      <c r="X236" s="181"/>
      <c r="Y236" s="181"/>
      <c r="Z236" s="181"/>
      <c r="AA236" s="181"/>
      <c r="AB236" s="181"/>
      <c r="AC236" s="181"/>
      <c r="AD236" s="181"/>
      <c r="AE236" s="181"/>
      <c r="AF236" s="181"/>
    </row>
    <row r="237" spans="1:32" ht="30" x14ac:dyDescent="0.2">
      <c r="A237" s="195"/>
      <c r="B237" s="196"/>
      <c r="C237" s="196"/>
      <c r="D237" s="196"/>
      <c r="E237" s="90" t="s">
        <v>474</v>
      </c>
      <c r="F237" s="102" t="s">
        <v>270</v>
      </c>
      <c r="G237" s="102" t="s">
        <v>756</v>
      </c>
      <c r="H237" s="89" t="s">
        <v>322</v>
      </c>
      <c r="I237" s="89" t="s">
        <v>695</v>
      </c>
      <c r="J237" s="181"/>
      <c r="K237" s="181"/>
      <c r="L237" s="181"/>
      <c r="M237" s="181"/>
      <c r="N237" s="181"/>
      <c r="O237" s="181"/>
      <c r="P237" s="181"/>
      <c r="Q237" s="181"/>
      <c r="R237" s="181"/>
      <c r="S237" s="181"/>
      <c r="T237" s="181"/>
      <c r="U237" s="181"/>
      <c r="V237" s="181"/>
      <c r="W237" s="181"/>
      <c r="X237" s="181"/>
      <c r="Y237" s="181"/>
      <c r="Z237" s="181"/>
      <c r="AA237" s="181"/>
      <c r="AB237" s="181"/>
      <c r="AC237" s="181"/>
      <c r="AD237" s="181"/>
      <c r="AE237" s="181"/>
      <c r="AF237" s="181"/>
    </row>
    <row r="238" spans="1:32" ht="30" x14ac:dyDescent="0.2">
      <c r="A238" s="195"/>
      <c r="B238" s="196"/>
      <c r="C238" s="196"/>
      <c r="D238" s="196"/>
      <c r="E238" s="90" t="s">
        <v>475</v>
      </c>
      <c r="F238" s="102" t="s">
        <v>270</v>
      </c>
      <c r="G238" s="102" t="s">
        <v>756</v>
      </c>
      <c r="H238" s="89" t="s">
        <v>322</v>
      </c>
      <c r="I238" s="89" t="s">
        <v>695</v>
      </c>
      <c r="J238" s="181"/>
      <c r="K238" s="181"/>
      <c r="L238" s="181"/>
      <c r="M238" s="181"/>
      <c r="N238" s="181"/>
      <c r="O238" s="181"/>
      <c r="P238" s="181"/>
      <c r="Q238" s="181"/>
      <c r="R238" s="181"/>
      <c r="S238" s="181"/>
      <c r="T238" s="181"/>
      <c r="U238" s="181"/>
      <c r="V238" s="181"/>
      <c r="W238" s="181"/>
      <c r="X238" s="181"/>
      <c r="Y238" s="181"/>
      <c r="Z238" s="181"/>
      <c r="AA238" s="181"/>
      <c r="AB238" s="181"/>
      <c r="AC238" s="181"/>
      <c r="AD238" s="181"/>
      <c r="AE238" s="181"/>
      <c r="AF238" s="181"/>
    </row>
    <row r="239" spans="1:32" x14ac:dyDescent="0.2">
      <c r="A239" s="195"/>
      <c r="B239" s="196"/>
      <c r="C239" s="1559" t="s">
        <v>593</v>
      </c>
      <c r="D239" s="1560"/>
      <c r="E239" s="1560"/>
      <c r="F239" s="1560"/>
      <c r="G239" s="1560"/>
      <c r="H239" s="1560"/>
      <c r="I239" s="1561"/>
      <c r="J239" s="7"/>
      <c r="K239" s="7"/>
      <c r="L239" s="7"/>
      <c r="M239" s="7"/>
      <c r="N239" s="7"/>
      <c r="O239" s="7"/>
      <c r="P239" s="7"/>
      <c r="Q239" s="7"/>
      <c r="R239" s="7"/>
      <c r="S239" s="7"/>
      <c r="T239" s="7"/>
      <c r="U239" s="7"/>
      <c r="V239" s="7"/>
      <c r="W239" s="7"/>
      <c r="X239" s="7"/>
      <c r="Y239" s="7"/>
      <c r="Z239" s="7"/>
      <c r="AA239" s="7"/>
      <c r="AB239" s="7"/>
      <c r="AC239" s="7"/>
      <c r="AD239" s="7"/>
      <c r="AE239" s="7"/>
      <c r="AF239" s="181"/>
    </row>
    <row r="240" spans="1:32" x14ac:dyDescent="0.2">
      <c r="A240" s="195"/>
      <c r="B240" s="196"/>
      <c r="C240" s="149"/>
      <c r="D240" s="160" t="s">
        <v>477</v>
      </c>
      <c r="E240" s="94"/>
      <c r="F240" s="101"/>
      <c r="G240" s="101"/>
      <c r="H240" s="95"/>
      <c r="I240" s="95"/>
      <c r="J240" s="181"/>
      <c r="K240" s="181"/>
      <c r="L240" s="181"/>
      <c r="M240" s="181"/>
      <c r="N240" s="181"/>
      <c r="O240" s="181"/>
      <c r="P240" s="181"/>
      <c r="Q240" s="181"/>
      <c r="R240" s="181"/>
      <c r="S240" s="181"/>
      <c r="T240" s="181"/>
      <c r="U240" s="181"/>
      <c r="V240" s="181"/>
      <c r="W240" s="181"/>
      <c r="X240" s="181"/>
      <c r="Y240" s="181"/>
      <c r="Z240" s="181"/>
      <c r="AA240" s="181"/>
      <c r="AB240" s="181"/>
      <c r="AC240" s="181"/>
      <c r="AD240" s="181"/>
      <c r="AE240" s="181"/>
      <c r="AF240" s="181"/>
    </row>
    <row r="241" spans="1:32" ht="60" x14ac:dyDescent="0.2">
      <c r="A241" s="195"/>
      <c r="B241" s="196"/>
      <c r="C241" s="196"/>
      <c r="D241" s="196"/>
      <c r="E241" s="159" t="s">
        <v>594</v>
      </c>
      <c r="F241" s="102" t="s">
        <v>323</v>
      </c>
      <c r="G241" s="102" t="s">
        <v>757</v>
      </c>
      <c r="H241" s="89" t="s">
        <v>324</v>
      </c>
      <c r="I241" s="89" t="s">
        <v>695</v>
      </c>
      <c r="J241" s="181"/>
      <c r="K241" s="181"/>
      <c r="L241" s="181"/>
      <c r="M241" s="181"/>
      <c r="N241" s="181"/>
      <c r="O241" s="181"/>
      <c r="P241" s="181"/>
      <c r="Q241" s="181"/>
      <c r="R241" s="181"/>
      <c r="S241" s="181"/>
      <c r="T241" s="181"/>
      <c r="U241" s="181"/>
      <c r="V241" s="181"/>
      <c r="W241" s="181"/>
      <c r="X241" s="181"/>
      <c r="Y241" s="181"/>
      <c r="Z241" s="181"/>
      <c r="AA241" s="181"/>
      <c r="AB241" s="181"/>
      <c r="AC241" s="181"/>
      <c r="AD241" s="181"/>
      <c r="AE241" s="181"/>
      <c r="AF241" s="181"/>
    </row>
    <row r="242" spans="1:32" ht="60" x14ac:dyDescent="0.2">
      <c r="A242" s="195"/>
      <c r="B242" s="196"/>
      <c r="C242" s="196"/>
      <c r="D242" s="196"/>
      <c r="E242" s="90" t="s">
        <v>595</v>
      </c>
      <c r="F242" s="102" t="s">
        <v>323</v>
      </c>
      <c r="G242" s="102" t="s">
        <v>757</v>
      </c>
      <c r="H242" s="89" t="s">
        <v>324</v>
      </c>
      <c r="I242" s="89" t="s">
        <v>695</v>
      </c>
    </row>
    <row r="243" spans="1:32" ht="60" x14ac:dyDescent="0.2">
      <c r="A243" s="195"/>
      <c r="B243" s="196"/>
      <c r="C243" s="196"/>
      <c r="D243" s="196"/>
      <c r="E243" s="90" t="s">
        <v>596</v>
      </c>
      <c r="F243" s="102" t="s">
        <v>323</v>
      </c>
      <c r="G243" s="102" t="s">
        <v>757</v>
      </c>
      <c r="H243" s="89" t="s">
        <v>324</v>
      </c>
      <c r="I243" s="89" t="s">
        <v>695</v>
      </c>
    </row>
    <row r="244" spans="1:32" ht="60" x14ac:dyDescent="0.2">
      <c r="A244" s="195"/>
      <c r="B244" s="196"/>
      <c r="C244" s="196"/>
      <c r="D244" s="196"/>
      <c r="E244" s="90" t="s">
        <v>597</v>
      </c>
      <c r="F244" s="102" t="s">
        <v>323</v>
      </c>
      <c r="G244" s="102" t="s">
        <v>757</v>
      </c>
      <c r="H244" s="89" t="s">
        <v>324</v>
      </c>
      <c r="I244" s="89" t="s">
        <v>695</v>
      </c>
    </row>
    <row r="245" spans="1:32" ht="60" x14ac:dyDescent="0.2">
      <c r="A245" s="195"/>
      <c r="B245" s="196"/>
      <c r="C245" s="196"/>
      <c r="D245" s="196"/>
      <c r="E245" s="90" t="s">
        <v>482</v>
      </c>
      <c r="F245" s="102" t="s">
        <v>323</v>
      </c>
      <c r="G245" s="102" t="s">
        <v>758</v>
      </c>
      <c r="H245" s="89" t="s">
        <v>324</v>
      </c>
      <c r="I245" s="89" t="s">
        <v>695</v>
      </c>
    </row>
    <row r="246" spans="1:32" ht="60" x14ac:dyDescent="0.2">
      <c r="A246" s="195"/>
      <c r="B246" s="196"/>
      <c r="C246" s="196"/>
      <c r="D246" s="196"/>
      <c r="E246" s="158" t="s">
        <v>483</v>
      </c>
      <c r="F246" s="102" t="s">
        <v>323</v>
      </c>
      <c r="G246" s="102" t="s">
        <v>757</v>
      </c>
      <c r="H246" s="182"/>
      <c r="I246" s="89" t="s">
        <v>695</v>
      </c>
    </row>
    <row r="247" spans="1:32" x14ac:dyDescent="0.2">
      <c r="A247" s="195"/>
      <c r="B247" s="196"/>
      <c r="C247" s="196"/>
      <c r="D247" s="160" t="s">
        <v>640</v>
      </c>
      <c r="E247" s="94"/>
      <c r="F247" s="101"/>
      <c r="G247" s="101"/>
      <c r="H247" s="95"/>
      <c r="I247" s="95"/>
    </row>
    <row r="248" spans="1:32" ht="120" x14ac:dyDescent="0.2">
      <c r="A248" s="195"/>
      <c r="B248" s="196"/>
      <c r="C248" s="196"/>
      <c r="D248" s="196"/>
      <c r="E248" s="159" t="s">
        <v>598</v>
      </c>
      <c r="F248" s="104" t="s">
        <v>760</v>
      </c>
      <c r="G248" s="104" t="s">
        <v>759</v>
      </c>
      <c r="H248" s="89" t="s">
        <v>326</v>
      </c>
      <c r="I248" s="89" t="s">
        <v>695</v>
      </c>
    </row>
    <row r="249" spans="1:32" ht="120" x14ac:dyDescent="0.2">
      <c r="A249" s="195"/>
      <c r="B249" s="196"/>
      <c r="C249" s="196"/>
      <c r="D249" s="196"/>
      <c r="E249" s="90" t="s">
        <v>599</v>
      </c>
      <c r="F249" s="104" t="s">
        <v>760</v>
      </c>
      <c r="G249" s="104" t="s">
        <v>759</v>
      </c>
      <c r="H249" s="89" t="s">
        <v>326</v>
      </c>
      <c r="I249" s="89" t="s">
        <v>695</v>
      </c>
    </row>
    <row r="250" spans="1:32" ht="120" x14ac:dyDescent="0.2">
      <c r="A250" s="195"/>
      <c r="B250" s="196"/>
      <c r="C250" s="196"/>
      <c r="D250" s="196"/>
      <c r="E250" s="90" t="s">
        <v>600</v>
      </c>
      <c r="F250" s="104" t="s">
        <v>760</v>
      </c>
      <c r="G250" s="104" t="s">
        <v>759</v>
      </c>
      <c r="H250" s="89" t="s">
        <v>326</v>
      </c>
      <c r="I250" s="89" t="s">
        <v>695</v>
      </c>
    </row>
    <row r="251" spans="1:32" ht="120" x14ac:dyDescent="0.2">
      <c r="A251" s="195"/>
      <c r="B251" s="196"/>
      <c r="C251" s="196"/>
      <c r="D251" s="196"/>
      <c r="E251" s="90" t="s">
        <v>601</v>
      </c>
      <c r="F251" s="104" t="s">
        <v>325</v>
      </c>
      <c r="G251" s="104" t="s">
        <v>759</v>
      </c>
      <c r="H251" s="89" t="s">
        <v>326</v>
      </c>
      <c r="I251" s="89" t="s">
        <v>695</v>
      </c>
    </row>
    <row r="252" spans="1:32" ht="120" x14ac:dyDescent="0.2">
      <c r="A252" s="195"/>
      <c r="B252" s="196"/>
      <c r="C252" s="196"/>
      <c r="D252" s="196"/>
      <c r="E252" s="90" t="s">
        <v>602</v>
      </c>
      <c r="F252" s="104" t="s">
        <v>760</v>
      </c>
      <c r="G252" s="104" t="s">
        <v>732</v>
      </c>
      <c r="H252" s="89" t="s">
        <v>326</v>
      </c>
      <c r="I252" s="89" t="s">
        <v>695</v>
      </c>
    </row>
    <row r="253" spans="1:32" ht="120" x14ac:dyDescent="0.2">
      <c r="A253" s="195"/>
      <c r="B253" s="196"/>
      <c r="C253" s="196"/>
      <c r="D253" s="196"/>
      <c r="E253" s="158" t="s">
        <v>603</v>
      </c>
      <c r="F253" s="104" t="s">
        <v>325</v>
      </c>
      <c r="G253" s="104" t="s">
        <v>759</v>
      </c>
      <c r="H253" s="89" t="s">
        <v>326</v>
      </c>
      <c r="I253" s="89" t="s">
        <v>695</v>
      </c>
    </row>
    <row r="254" spans="1:32" x14ac:dyDescent="0.2">
      <c r="A254" s="195"/>
      <c r="B254" s="196"/>
      <c r="C254" s="196"/>
      <c r="D254" s="160" t="s">
        <v>604</v>
      </c>
      <c r="E254" s="94"/>
      <c r="F254" s="105"/>
      <c r="G254" s="105"/>
      <c r="H254" s="95"/>
      <c r="I254" s="95"/>
    </row>
    <row r="255" spans="1:32" ht="120" x14ac:dyDescent="0.2">
      <c r="A255" s="195"/>
      <c r="B255" s="196"/>
      <c r="C255" s="196" t="s">
        <v>89</v>
      </c>
      <c r="D255" s="196"/>
      <c r="E255" s="159" t="s">
        <v>605</v>
      </c>
      <c r="F255" s="104" t="s">
        <v>760</v>
      </c>
      <c r="G255" s="104" t="s">
        <v>759</v>
      </c>
      <c r="H255" s="200"/>
      <c r="I255" s="89" t="s">
        <v>695</v>
      </c>
    </row>
    <row r="256" spans="1:32" ht="120" x14ac:dyDescent="0.2">
      <c r="A256" s="195"/>
      <c r="B256" s="196"/>
      <c r="C256" s="196"/>
      <c r="D256" s="196"/>
      <c r="E256" s="90" t="s">
        <v>606</v>
      </c>
      <c r="F256" s="104" t="s">
        <v>325</v>
      </c>
      <c r="G256" s="104" t="s">
        <v>732</v>
      </c>
      <c r="H256" s="89" t="s">
        <v>326</v>
      </c>
      <c r="I256" s="89" t="s">
        <v>695</v>
      </c>
    </row>
    <row r="257" spans="1:9" ht="120" x14ac:dyDescent="0.2">
      <c r="A257" s="195"/>
      <c r="B257" s="196"/>
      <c r="C257" s="196"/>
      <c r="D257" s="196"/>
      <c r="E257" s="90" t="s">
        <v>607</v>
      </c>
      <c r="F257" s="104" t="s">
        <v>325</v>
      </c>
      <c r="G257" s="104" t="s">
        <v>759</v>
      </c>
      <c r="H257" s="89" t="s">
        <v>326</v>
      </c>
      <c r="I257" s="89" t="s">
        <v>695</v>
      </c>
    </row>
    <row r="258" spans="1:9" ht="120" x14ac:dyDescent="0.2">
      <c r="A258" s="195"/>
      <c r="B258" s="196"/>
      <c r="C258" s="196"/>
      <c r="D258" s="196"/>
      <c r="E258" s="90" t="s">
        <v>608</v>
      </c>
      <c r="F258" s="104" t="s">
        <v>325</v>
      </c>
      <c r="G258" s="104" t="s">
        <v>732</v>
      </c>
      <c r="H258" s="89" t="s">
        <v>326</v>
      </c>
      <c r="I258" s="89" t="s">
        <v>695</v>
      </c>
    </row>
    <row r="259" spans="1:9" ht="120" x14ac:dyDescent="0.2">
      <c r="A259" s="195"/>
      <c r="B259" s="196"/>
      <c r="C259" s="196"/>
      <c r="D259" s="196"/>
      <c r="E259" s="90" t="s">
        <v>609</v>
      </c>
      <c r="F259" s="104" t="s">
        <v>325</v>
      </c>
      <c r="G259" s="104" t="s">
        <v>759</v>
      </c>
      <c r="H259" s="89" t="s">
        <v>326</v>
      </c>
      <c r="I259" s="89" t="s">
        <v>695</v>
      </c>
    </row>
    <row r="260" spans="1:9" ht="120" x14ac:dyDescent="0.2">
      <c r="A260" s="195"/>
      <c r="B260" s="196"/>
      <c r="C260" s="196"/>
      <c r="D260" s="196"/>
      <c r="E260" s="158" t="s">
        <v>641</v>
      </c>
      <c r="F260" s="104" t="s">
        <v>325</v>
      </c>
      <c r="G260" s="104" t="s">
        <v>759</v>
      </c>
      <c r="H260" s="89" t="s">
        <v>326</v>
      </c>
      <c r="I260" s="89" t="s">
        <v>695</v>
      </c>
    </row>
    <row r="261" spans="1:9" x14ac:dyDescent="0.2">
      <c r="A261" s="195"/>
      <c r="B261" s="196"/>
      <c r="C261" s="196"/>
      <c r="D261" s="160" t="s">
        <v>610</v>
      </c>
      <c r="E261" s="94"/>
      <c r="F261" s="101"/>
      <c r="G261" s="101"/>
      <c r="H261" s="95"/>
      <c r="I261" s="89" t="s">
        <v>695</v>
      </c>
    </row>
    <row r="262" spans="1:9" ht="120" x14ac:dyDescent="0.2">
      <c r="A262" s="195"/>
      <c r="B262" s="196"/>
      <c r="C262" s="196"/>
      <c r="D262" s="196"/>
      <c r="E262" s="159" t="s">
        <v>611</v>
      </c>
      <c r="F262" s="104" t="s">
        <v>325</v>
      </c>
      <c r="G262" s="104" t="s">
        <v>759</v>
      </c>
      <c r="H262" s="200"/>
      <c r="I262" s="89" t="s">
        <v>695</v>
      </c>
    </row>
    <row r="263" spans="1:9" ht="120" x14ac:dyDescent="0.2">
      <c r="A263" s="195"/>
      <c r="B263" s="196"/>
      <c r="C263" s="196"/>
      <c r="D263" s="196"/>
      <c r="E263" s="90" t="s">
        <v>612</v>
      </c>
      <c r="F263" s="104" t="s">
        <v>325</v>
      </c>
      <c r="G263" s="104" t="s">
        <v>759</v>
      </c>
      <c r="H263" s="89" t="s">
        <v>326</v>
      </c>
      <c r="I263" s="89" t="s">
        <v>695</v>
      </c>
    </row>
    <row r="264" spans="1:9" ht="120" x14ac:dyDescent="0.2">
      <c r="A264" s="195"/>
      <c r="B264" s="196"/>
      <c r="C264" s="196"/>
      <c r="D264" s="196"/>
      <c r="E264" s="90" t="s">
        <v>613</v>
      </c>
      <c r="F264" s="104" t="s">
        <v>325</v>
      </c>
      <c r="G264" s="104" t="s">
        <v>732</v>
      </c>
      <c r="H264" s="89" t="s">
        <v>326</v>
      </c>
      <c r="I264" s="89" t="s">
        <v>695</v>
      </c>
    </row>
    <row r="265" spans="1:9" ht="120" x14ac:dyDescent="0.2">
      <c r="A265" s="195"/>
      <c r="B265" s="149"/>
      <c r="C265" s="149"/>
      <c r="D265" s="196"/>
      <c r="E265" s="90" t="s">
        <v>614</v>
      </c>
      <c r="F265" s="104" t="s">
        <v>325</v>
      </c>
      <c r="G265" s="104" t="s">
        <v>759</v>
      </c>
      <c r="H265" s="89" t="s">
        <v>326</v>
      </c>
      <c r="I265" s="89" t="s">
        <v>695</v>
      </c>
    </row>
    <row r="266" spans="1:9" ht="120" x14ac:dyDescent="0.2">
      <c r="A266" s="195"/>
      <c r="B266" s="196"/>
      <c r="C266" s="196"/>
      <c r="D266" s="196"/>
      <c r="E266" s="90" t="s">
        <v>615</v>
      </c>
      <c r="F266" s="104" t="s">
        <v>325</v>
      </c>
      <c r="G266" s="104" t="s">
        <v>759</v>
      </c>
      <c r="H266" s="89" t="s">
        <v>326</v>
      </c>
      <c r="I266" s="89" t="s">
        <v>695</v>
      </c>
    </row>
    <row r="267" spans="1:9" ht="120" x14ac:dyDescent="0.2">
      <c r="A267" s="195"/>
      <c r="B267" s="196"/>
      <c r="C267" s="196"/>
      <c r="D267" s="196"/>
      <c r="E267" s="158" t="s">
        <v>603</v>
      </c>
      <c r="F267" s="104" t="s">
        <v>325</v>
      </c>
      <c r="G267" s="104" t="s">
        <v>732</v>
      </c>
      <c r="H267" s="89" t="s">
        <v>326</v>
      </c>
      <c r="I267" s="89" t="s">
        <v>695</v>
      </c>
    </row>
    <row r="268" spans="1:9" x14ac:dyDescent="0.2">
      <c r="A268" s="195"/>
      <c r="B268" s="196"/>
      <c r="C268" s="196"/>
      <c r="D268" s="160" t="s">
        <v>616</v>
      </c>
      <c r="E268" s="94"/>
      <c r="F268" s="105"/>
      <c r="G268" s="105"/>
      <c r="H268" s="95"/>
      <c r="I268" s="95"/>
    </row>
    <row r="269" spans="1:9" ht="120" x14ac:dyDescent="0.2">
      <c r="A269" s="195"/>
      <c r="B269" s="196"/>
      <c r="C269" s="196"/>
      <c r="D269" s="196"/>
      <c r="E269" s="159" t="s">
        <v>617</v>
      </c>
      <c r="F269" s="104" t="s">
        <v>325</v>
      </c>
      <c r="G269" s="104" t="s">
        <v>759</v>
      </c>
      <c r="H269" s="200"/>
      <c r="I269" s="89" t="s">
        <v>695</v>
      </c>
    </row>
    <row r="270" spans="1:9" ht="120" x14ac:dyDescent="0.2">
      <c r="A270" s="195"/>
      <c r="B270" s="196"/>
      <c r="C270" s="196"/>
      <c r="D270" s="196"/>
      <c r="E270" s="90" t="s">
        <v>618</v>
      </c>
      <c r="F270" s="104" t="s">
        <v>325</v>
      </c>
      <c r="G270" s="104" t="s">
        <v>759</v>
      </c>
      <c r="H270" s="89" t="s">
        <v>326</v>
      </c>
      <c r="I270" s="89" t="s">
        <v>695</v>
      </c>
    </row>
    <row r="271" spans="1:9" ht="120" x14ac:dyDescent="0.2">
      <c r="A271" s="195"/>
      <c r="B271" s="196"/>
      <c r="C271" s="196"/>
      <c r="D271" s="196"/>
      <c r="E271" s="90" t="s">
        <v>619</v>
      </c>
      <c r="F271" s="104" t="s">
        <v>325</v>
      </c>
      <c r="G271" s="104" t="s">
        <v>759</v>
      </c>
      <c r="H271" s="89" t="s">
        <v>326</v>
      </c>
      <c r="I271" s="89" t="s">
        <v>695</v>
      </c>
    </row>
    <row r="272" spans="1:9" ht="120" x14ac:dyDescent="0.2">
      <c r="A272" s="195"/>
      <c r="B272" s="196"/>
      <c r="C272" s="196"/>
      <c r="D272" s="196"/>
      <c r="E272" s="90" t="s">
        <v>620</v>
      </c>
      <c r="F272" s="104" t="s">
        <v>325</v>
      </c>
      <c r="G272" s="104" t="s">
        <v>759</v>
      </c>
      <c r="H272" s="89" t="s">
        <v>326</v>
      </c>
      <c r="I272" s="89" t="s">
        <v>695</v>
      </c>
    </row>
    <row r="273" spans="1:31" ht="120" x14ac:dyDescent="0.2">
      <c r="A273" s="195"/>
      <c r="B273" s="196"/>
      <c r="C273" s="196"/>
      <c r="D273" s="196"/>
      <c r="E273" s="90" t="s">
        <v>621</v>
      </c>
      <c r="F273" s="104" t="s">
        <v>325</v>
      </c>
      <c r="G273" s="104" t="s">
        <v>732</v>
      </c>
      <c r="H273" s="89" t="s">
        <v>326</v>
      </c>
      <c r="I273" s="89" t="s">
        <v>695</v>
      </c>
    </row>
    <row r="274" spans="1:31" ht="120" x14ac:dyDescent="0.2">
      <c r="A274" s="195"/>
      <c r="B274" s="196"/>
      <c r="C274" s="196"/>
      <c r="D274" s="196"/>
      <c r="E274" s="90" t="s">
        <v>622</v>
      </c>
      <c r="F274" s="104" t="s">
        <v>325</v>
      </c>
      <c r="G274" s="104" t="s">
        <v>759</v>
      </c>
      <c r="H274" s="89" t="s">
        <v>326</v>
      </c>
      <c r="I274" s="89" t="s">
        <v>695</v>
      </c>
    </row>
    <row r="275" spans="1:31" x14ac:dyDescent="0.2">
      <c r="A275" s="195"/>
      <c r="B275" s="196"/>
      <c r="C275" s="196"/>
      <c r="D275" s="160" t="s">
        <v>623</v>
      </c>
      <c r="E275" s="94"/>
      <c r="F275" s="105"/>
      <c r="G275" s="101"/>
      <c r="H275" s="95"/>
      <c r="I275" s="95"/>
    </row>
    <row r="276" spans="1:31" ht="120" x14ac:dyDescent="0.2">
      <c r="A276" s="195"/>
      <c r="B276" s="196"/>
      <c r="C276" s="196"/>
      <c r="D276" s="196"/>
      <c r="E276" s="90" t="s">
        <v>624</v>
      </c>
      <c r="F276" s="104" t="s">
        <v>325</v>
      </c>
      <c r="G276" s="104" t="s">
        <v>759</v>
      </c>
      <c r="H276" s="182"/>
      <c r="I276" s="89" t="s">
        <v>695</v>
      </c>
    </row>
    <row r="277" spans="1:31" ht="120" x14ac:dyDescent="0.2">
      <c r="A277" s="195"/>
      <c r="B277" s="196"/>
      <c r="C277" s="196"/>
      <c r="D277" s="196"/>
      <c r="E277" s="90" t="s">
        <v>625</v>
      </c>
      <c r="F277" s="104" t="s">
        <v>325</v>
      </c>
      <c r="G277" s="104" t="s">
        <v>732</v>
      </c>
      <c r="H277" s="89" t="s">
        <v>326</v>
      </c>
      <c r="I277" s="89" t="s">
        <v>695</v>
      </c>
    </row>
    <row r="278" spans="1:31" ht="120" x14ac:dyDescent="0.2">
      <c r="A278" s="195"/>
      <c r="B278" s="196"/>
      <c r="C278" s="196"/>
      <c r="D278" s="196"/>
      <c r="E278" s="90" t="s">
        <v>626</v>
      </c>
      <c r="F278" s="104" t="s">
        <v>325</v>
      </c>
      <c r="G278" s="104" t="s">
        <v>759</v>
      </c>
      <c r="H278" s="89" t="s">
        <v>326</v>
      </c>
      <c r="I278" s="89" t="s">
        <v>695</v>
      </c>
    </row>
    <row r="279" spans="1:31" ht="120" x14ac:dyDescent="0.2">
      <c r="A279" s="195"/>
      <c r="B279" s="196"/>
      <c r="C279" s="196"/>
      <c r="D279" s="196"/>
      <c r="E279" s="90" t="s">
        <v>627</v>
      </c>
      <c r="F279" s="104" t="s">
        <v>325</v>
      </c>
      <c r="G279" s="104" t="s">
        <v>732</v>
      </c>
      <c r="H279" s="89" t="s">
        <v>326</v>
      </c>
      <c r="I279" s="89" t="s">
        <v>695</v>
      </c>
    </row>
    <row r="280" spans="1:31" ht="120" x14ac:dyDescent="0.2">
      <c r="A280" s="195"/>
      <c r="B280" s="196"/>
      <c r="C280" s="196"/>
      <c r="D280" s="196"/>
      <c r="E280" s="90" t="s">
        <v>628</v>
      </c>
      <c r="F280" s="104" t="s">
        <v>325</v>
      </c>
      <c r="G280" s="104" t="s">
        <v>759</v>
      </c>
      <c r="H280" s="89" t="s">
        <v>326</v>
      </c>
      <c r="I280" s="89" t="s">
        <v>695</v>
      </c>
    </row>
    <row r="281" spans="1:31" ht="120" x14ac:dyDescent="0.2">
      <c r="A281" s="195"/>
      <c r="B281" s="196"/>
      <c r="C281" s="196"/>
      <c r="D281" s="196"/>
      <c r="E281" s="90" t="s">
        <v>629</v>
      </c>
      <c r="F281" s="104" t="s">
        <v>325</v>
      </c>
      <c r="G281" s="104" t="s">
        <v>759</v>
      </c>
      <c r="H281" s="89" t="s">
        <v>326</v>
      </c>
      <c r="I281" s="89" t="s">
        <v>695</v>
      </c>
    </row>
    <row r="282" spans="1:31" x14ac:dyDescent="0.2">
      <c r="A282" s="195"/>
      <c r="B282" s="196"/>
      <c r="C282" s="196"/>
      <c r="D282" s="160" t="s">
        <v>642</v>
      </c>
      <c r="E282" s="94"/>
      <c r="F282" s="105"/>
      <c r="G282" s="105"/>
      <c r="H282" s="95"/>
      <c r="I282" s="95"/>
    </row>
    <row r="283" spans="1:31" ht="157.5" customHeight="1" x14ac:dyDescent="0.2">
      <c r="A283" s="195"/>
      <c r="B283" s="196"/>
      <c r="C283" s="196"/>
      <c r="D283" s="196"/>
      <c r="E283" s="90" t="s">
        <v>630</v>
      </c>
      <c r="F283" s="104" t="s">
        <v>325</v>
      </c>
      <c r="G283" s="104" t="s">
        <v>759</v>
      </c>
      <c r="H283" s="200"/>
      <c r="I283" s="89" t="s">
        <v>695</v>
      </c>
    </row>
    <row r="284" spans="1:31" ht="120" x14ac:dyDescent="0.2">
      <c r="A284" s="195"/>
      <c r="B284" s="196"/>
      <c r="C284" s="196"/>
      <c r="D284" s="196"/>
      <c r="E284" s="90" t="s">
        <v>631</v>
      </c>
      <c r="F284" s="104" t="s">
        <v>325</v>
      </c>
      <c r="G284" s="104" t="s">
        <v>759</v>
      </c>
      <c r="H284" s="89" t="s">
        <v>326</v>
      </c>
      <c r="I284" s="89" t="s">
        <v>695</v>
      </c>
    </row>
    <row r="285" spans="1:31" ht="120" x14ac:dyDescent="0.2">
      <c r="A285" s="195"/>
      <c r="B285" s="196"/>
      <c r="C285" s="196"/>
      <c r="D285" s="196"/>
      <c r="E285" s="90" t="s">
        <v>632</v>
      </c>
      <c r="F285" s="104" t="s">
        <v>325</v>
      </c>
      <c r="G285" s="104" t="s">
        <v>732</v>
      </c>
      <c r="H285" s="89" t="s">
        <v>326</v>
      </c>
      <c r="I285" s="89" t="s">
        <v>695</v>
      </c>
    </row>
    <row r="286" spans="1:31" ht="120" x14ac:dyDescent="0.2">
      <c r="A286" s="195"/>
      <c r="B286" s="196"/>
      <c r="C286" s="196"/>
      <c r="D286" s="196"/>
      <c r="E286" s="90" t="s">
        <v>633</v>
      </c>
      <c r="F286" s="104" t="s">
        <v>325</v>
      </c>
      <c r="G286" s="104" t="s">
        <v>732</v>
      </c>
      <c r="H286" s="89" t="s">
        <v>326</v>
      </c>
      <c r="I286" s="89" t="s">
        <v>695</v>
      </c>
    </row>
    <row r="287" spans="1:31" ht="120" x14ac:dyDescent="0.2">
      <c r="A287" s="195"/>
      <c r="B287" s="196"/>
      <c r="C287" s="196"/>
      <c r="D287" s="196"/>
      <c r="E287" s="90" t="s">
        <v>634</v>
      </c>
      <c r="F287" s="104" t="s">
        <v>325</v>
      </c>
      <c r="G287" s="104" t="s">
        <v>759</v>
      </c>
      <c r="H287" s="89" t="s">
        <v>326</v>
      </c>
      <c r="I287" s="89" t="s">
        <v>695</v>
      </c>
    </row>
    <row r="288" spans="1:31" ht="120" x14ac:dyDescent="0.2">
      <c r="A288" s="195"/>
      <c r="B288" s="196"/>
      <c r="C288" s="196"/>
      <c r="D288" s="196"/>
      <c r="E288" s="90" t="s">
        <v>635</v>
      </c>
      <c r="F288" s="104" t="s">
        <v>325</v>
      </c>
      <c r="G288" s="104" t="s">
        <v>732</v>
      </c>
      <c r="H288" s="89" t="s">
        <v>326</v>
      </c>
      <c r="I288" s="89" t="s">
        <v>695</v>
      </c>
      <c r="J288" s="181"/>
      <c r="K288" s="181"/>
      <c r="L288" s="181"/>
      <c r="M288" s="181"/>
      <c r="N288" s="181"/>
      <c r="O288" s="181"/>
      <c r="P288" s="181"/>
      <c r="Q288" s="181"/>
      <c r="R288" s="181"/>
      <c r="S288" s="181"/>
      <c r="T288" s="181"/>
      <c r="U288" s="181"/>
      <c r="V288" s="181"/>
      <c r="W288" s="181"/>
      <c r="X288" s="181"/>
      <c r="Y288" s="181"/>
      <c r="Z288" s="181"/>
      <c r="AA288" s="181"/>
      <c r="AB288" s="181"/>
      <c r="AC288" s="181"/>
      <c r="AD288" s="181"/>
      <c r="AE288" s="181"/>
    </row>
    <row r="289" spans="1:31" x14ac:dyDescent="0.2">
      <c r="A289" s="195"/>
      <c r="B289" s="196"/>
      <c r="C289" s="1559" t="s">
        <v>525</v>
      </c>
      <c r="D289" s="1560"/>
      <c r="E289" s="1560"/>
      <c r="F289" s="1560"/>
      <c r="G289" s="1560"/>
      <c r="H289" s="1560"/>
      <c r="I289" s="1561"/>
      <c r="J289" s="7"/>
      <c r="K289" s="7"/>
      <c r="L289" s="7"/>
      <c r="M289" s="7"/>
      <c r="N289" s="7"/>
      <c r="O289" s="7"/>
      <c r="P289" s="7"/>
      <c r="Q289" s="7"/>
      <c r="R289" s="7"/>
      <c r="S289" s="7"/>
      <c r="T289" s="7"/>
      <c r="U289" s="7"/>
      <c r="V289" s="7"/>
      <c r="W289" s="7"/>
      <c r="X289" s="7"/>
      <c r="Y289" s="7"/>
      <c r="Z289" s="7"/>
      <c r="AA289" s="7"/>
      <c r="AB289" s="7"/>
      <c r="AC289" s="7"/>
      <c r="AD289" s="7"/>
      <c r="AE289" s="7"/>
    </row>
    <row r="290" spans="1:31" ht="30" x14ac:dyDescent="0.2">
      <c r="A290" s="195"/>
      <c r="B290" s="196"/>
      <c r="C290" s="149"/>
      <c r="D290" s="196"/>
      <c r="E290" s="90" t="s">
        <v>526</v>
      </c>
      <c r="F290" s="104" t="s">
        <v>327</v>
      </c>
      <c r="G290" s="104" t="s">
        <v>761</v>
      </c>
      <c r="H290" s="92">
        <v>58</v>
      </c>
      <c r="I290" s="89" t="s">
        <v>695</v>
      </c>
      <c r="J290" s="181"/>
      <c r="K290" s="181"/>
      <c r="L290" s="181"/>
      <c r="M290" s="181"/>
      <c r="N290" s="181"/>
      <c r="O290" s="181"/>
      <c r="P290" s="181"/>
      <c r="Q290" s="181"/>
      <c r="R290" s="181"/>
      <c r="S290" s="181"/>
      <c r="T290" s="181"/>
      <c r="U290" s="181"/>
      <c r="V290" s="181"/>
      <c r="W290" s="181"/>
      <c r="X290" s="181"/>
      <c r="Y290" s="181"/>
      <c r="Z290" s="181"/>
      <c r="AA290" s="181"/>
      <c r="AB290" s="181"/>
      <c r="AC290" s="181"/>
      <c r="AD290" s="181"/>
      <c r="AE290" s="181"/>
    </row>
    <row r="291" spans="1:31" ht="30" x14ac:dyDescent="0.2">
      <c r="A291" s="195"/>
      <c r="B291" s="196"/>
      <c r="C291" s="149"/>
      <c r="D291" s="196"/>
      <c r="E291" s="90" t="s">
        <v>527</v>
      </c>
      <c r="F291" s="104" t="s">
        <v>328</v>
      </c>
      <c r="G291" s="104" t="s">
        <v>762</v>
      </c>
      <c r="H291" s="92">
        <v>58</v>
      </c>
      <c r="I291" s="89" t="s">
        <v>695</v>
      </c>
      <c r="J291" s="181"/>
      <c r="K291" s="181"/>
      <c r="L291" s="181"/>
      <c r="M291" s="181"/>
      <c r="N291" s="181"/>
      <c r="O291" s="181"/>
      <c r="P291" s="181"/>
      <c r="Q291" s="181"/>
      <c r="R291" s="181"/>
      <c r="S291" s="181"/>
      <c r="T291" s="181"/>
      <c r="U291" s="181"/>
      <c r="V291" s="181"/>
      <c r="W291" s="181"/>
      <c r="X291" s="181"/>
      <c r="Y291" s="181"/>
      <c r="Z291" s="181"/>
      <c r="AA291" s="181"/>
      <c r="AB291" s="181"/>
      <c r="AC291" s="181"/>
      <c r="AD291" s="181"/>
      <c r="AE291" s="181"/>
    </row>
    <row r="292" spans="1:31" x14ac:dyDescent="0.2">
      <c r="A292" s="63"/>
      <c r="B292" s="44"/>
      <c r="C292" s="1559" t="s">
        <v>242</v>
      </c>
      <c r="D292" s="1560"/>
      <c r="E292" s="1560"/>
      <c r="F292" s="1560"/>
      <c r="G292" s="1560"/>
      <c r="H292" s="1560"/>
      <c r="I292" s="1561"/>
      <c r="J292" s="7"/>
      <c r="K292" s="7"/>
      <c r="L292" s="7"/>
      <c r="M292" s="7"/>
      <c r="N292" s="7"/>
      <c r="O292" s="7"/>
      <c r="P292" s="7"/>
      <c r="Q292" s="7"/>
      <c r="R292" s="7"/>
      <c r="S292" s="7"/>
      <c r="T292" s="7"/>
      <c r="U292" s="7"/>
      <c r="V292" s="7"/>
      <c r="W292" s="7"/>
      <c r="X292" s="7"/>
      <c r="Y292" s="7"/>
      <c r="Z292" s="7"/>
      <c r="AA292" s="7"/>
      <c r="AB292" s="7"/>
      <c r="AC292" s="7"/>
      <c r="AD292" s="7"/>
      <c r="AE292" s="7"/>
    </row>
    <row r="293" spans="1:31" x14ac:dyDescent="0.2">
      <c r="A293" s="63"/>
      <c r="B293" s="44"/>
      <c r="C293" s="149"/>
      <c r="D293" s="160" t="s">
        <v>458</v>
      </c>
      <c r="E293" s="94"/>
      <c r="F293" s="163"/>
      <c r="G293" s="105"/>
      <c r="H293" s="95"/>
      <c r="I293" s="95"/>
      <c r="J293" s="181"/>
      <c r="K293" s="181"/>
      <c r="L293" s="181"/>
      <c r="M293" s="181"/>
      <c r="N293" s="181"/>
      <c r="O293" s="181"/>
      <c r="P293" s="181"/>
      <c r="Q293" s="181"/>
      <c r="R293" s="181"/>
      <c r="S293" s="181"/>
      <c r="T293" s="181"/>
      <c r="U293" s="181"/>
      <c r="V293" s="181"/>
      <c r="W293" s="181"/>
      <c r="X293" s="181"/>
      <c r="Y293" s="181"/>
      <c r="Z293" s="181"/>
      <c r="AA293" s="181"/>
      <c r="AB293" s="181"/>
      <c r="AC293" s="181"/>
      <c r="AD293" s="181"/>
      <c r="AE293" s="181"/>
    </row>
    <row r="294" spans="1:31" ht="45" x14ac:dyDescent="0.2">
      <c r="A294" s="63"/>
      <c r="B294" s="44"/>
      <c r="C294" s="196"/>
      <c r="D294" s="196"/>
      <c r="E294" s="159" t="s">
        <v>245</v>
      </c>
      <c r="F294" s="162" t="s">
        <v>270</v>
      </c>
      <c r="G294" s="102" t="s">
        <v>763</v>
      </c>
      <c r="H294" s="89" t="s">
        <v>322</v>
      </c>
      <c r="I294" s="89" t="s">
        <v>696</v>
      </c>
      <c r="J294" s="181"/>
      <c r="K294" s="181"/>
      <c r="L294" s="181"/>
      <c r="M294" s="181"/>
      <c r="N294" s="181"/>
      <c r="O294" s="181"/>
      <c r="P294" s="181"/>
      <c r="Q294" s="181"/>
      <c r="R294" s="181"/>
      <c r="S294" s="181"/>
      <c r="T294" s="181"/>
      <c r="U294" s="181"/>
      <c r="V294" s="181"/>
      <c r="W294" s="181"/>
      <c r="X294" s="181"/>
      <c r="Y294" s="181"/>
      <c r="Z294" s="181"/>
      <c r="AA294" s="181"/>
      <c r="AB294" s="181"/>
      <c r="AC294" s="181"/>
      <c r="AD294" s="181"/>
      <c r="AE294" s="181"/>
    </row>
    <row r="295" spans="1:31" ht="45" x14ac:dyDescent="0.2">
      <c r="A295" s="63"/>
      <c r="B295" s="44"/>
      <c r="C295" s="196"/>
      <c r="D295" s="196"/>
      <c r="E295" s="90" t="s">
        <v>247</v>
      </c>
      <c r="F295" s="102" t="s">
        <v>270</v>
      </c>
      <c r="G295" s="102" t="s">
        <v>756</v>
      </c>
      <c r="H295" s="89" t="s">
        <v>322</v>
      </c>
      <c r="I295" s="89" t="s">
        <v>696</v>
      </c>
      <c r="J295" s="181"/>
      <c r="K295" s="181"/>
      <c r="L295" s="181"/>
      <c r="M295" s="181"/>
      <c r="N295" s="181"/>
      <c r="O295" s="181"/>
      <c r="P295" s="181"/>
      <c r="Q295" s="181"/>
      <c r="R295" s="181"/>
      <c r="S295" s="181"/>
      <c r="T295" s="181"/>
      <c r="U295" s="181"/>
      <c r="V295" s="181"/>
      <c r="W295" s="181"/>
      <c r="X295" s="181"/>
      <c r="Y295" s="181"/>
      <c r="Z295" s="181"/>
      <c r="AA295" s="181"/>
      <c r="AB295" s="181"/>
      <c r="AC295" s="181"/>
      <c r="AD295" s="181"/>
      <c r="AE295" s="181"/>
    </row>
    <row r="296" spans="1:31" ht="30" x14ac:dyDescent="0.2">
      <c r="A296" s="63"/>
      <c r="B296" s="44"/>
      <c r="C296" s="196"/>
      <c r="D296" s="196"/>
      <c r="E296" s="158" t="s">
        <v>249</v>
      </c>
      <c r="F296" s="164" t="s">
        <v>270</v>
      </c>
      <c r="G296" s="102" t="s">
        <v>756</v>
      </c>
      <c r="H296" s="89" t="s">
        <v>322</v>
      </c>
      <c r="I296" s="89" t="s">
        <v>696</v>
      </c>
    </row>
    <row r="297" spans="1:31" x14ac:dyDescent="0.2">
      <c r="A297" s="63"/>
      <c r="B297" s="44"/>
      <c r="C297" s="149"/>
      <c r="D297" s="160" t="s">
        <v>459</v>
      </c>
      <c r="E297" s="94"/>
      <c r="F297" s="165"/>
      <c r="G297" s="101"/>
      <c r="H297" s="95"/>
      <c r="I297" s="95"/>
    </row>
    <row r="298" spans="1:31" ht="45" x14ac:dyDescent="0.2">
      <c r="A298" s="63"/>
      <c r="B298" s="44"/>
      <c r="C298" s="196"/>
      <c r="D298" s="196"/>
      <c r="E298" s="159" t="s">
        <v>252</v>
      </c>
      <c r="F298" s="162" t="s">
        <v>270</v>
      </c>
      <c r="G298" s="102" t="s">
        <v>756</v>
      </c>
      <c r="H298" s="89" t="s">
        <v>322</v>
      </c>
      <c r="I298" s="89" t="s">
        <v>696</v>
      </c>
    </row>
    <row r="299" spans="1:31" ht="45" x14ac:dyDescent="0.2">
      <c r="A299" s="195"/>
      <c r="B299" s="196"/>
      <c r="C299" s="196"/>
      <c r="D299" s="196"/>
      <c r="E299" s="90" t="s">
        <v>253</v>
      </c>
      <c r="F299" s="102" t="s">
        <v>270</v>
      </c>
      <c r="G299" s="102" t="s">
        <v>756</v>
      </c>
      <c r="H299" s="89" t="s">
        <v>322</v>
      </c>
      <c r="I299" s="89" t="s">
        <v>696</v>
      </c>
    </row>
    <row r="300" spans="1:31" ht="60" x14ac:dyDescent="0.2">
      <c r="A300" s="195"/>
      <c r="B300" s="196"/>
      <c r="C300" s="196"/>
      <c r="D300" s="196"/>
      <c r="E300" s="90" t="s">
        <v>254</v>
      </c>
      <c r="F300" s="102" t="s">
        <v>270</v>
      </c>
      <c r="G300" s="102" t="s">
        <v>756</v>
      </c>
      <c r="H300" s="89" t="s">
        <v>322</v>
      </c>
      <c r="I300" s="89" t="s">
        <v>696</v>
      </c>
    </row>
    <row r="301" spans="1:31" ht="60" x14ac:dyDescent="0.2">
      <c r="A301" s="195"/>
      <c r="B301" s="196"/>
      <c r="C301" s="196"/>
      <c r="D301" s="196"/>
      <c r="E301" s="90" t="s">
        <v>255</v>
      </c>
      <c r="F301" s="102" t="s">
        <v>270</v>
      </c>
      <c r="G301" s="102" t="s">
        <v>756</v>
      </c>
      <c r="H301" s="89" t="s">
        <v>322</v>
      </c>
      <c r="I301" s="89" t="s">
        <v>696</v>
      </c>
    </row>
    <row r="302" spans="1:31" x14ac:dyDescent="0.2">
      <c r="A302" s="195"/>
      <c r="B302" s="196"/>
      <c r="C302" s="196"/>
      <c r="D302" s="160" t="s">
        <v>256</v>
      </c>
      <c r="E302" s="94"/>
      <c r="F302" s="165"/>
      <c r="G302" s="105"/>
      <c r="H302" s="95"/>
      <c r="I302" s="95"/>
    </row>
    <row r="303" spans="1:31" ht="75" x14ac:dyDescent="0.2">
      <c r="A303" s="195"/>
      <c r="B303" s="196"/>
      <c r="C303" s="196"/>
      <c r="D303" s="196"/>
      <c r="E303" s="90" t="s">
        <v>257</v>
      </c>
      <c r="F303" s="99" t="s">
        <v>327</v>
      </c>
      <c r="G303" s="104" t="s">
        <v>764</v>
      </c>
      <c r="H303" s="89" t="s">
        <v>322</v>
      </c>
      <c r="I303" s="89" t="s">
        <v>696</v>
      </c>
    </row>
    <row r="304" spans="1:31" ht="75" x14ac:dyDescent="0.2">
      <c r="A304" s="195"/>
      <c r="B304" s="196"/>
      <c r="C304" s="196"/>
      <c r="D304" s="196"/>
      <c r="E304" s="90" t="s">
        <v>258</v>
      </c>
      <c r="F304" s="99" t="s">
        <v>327</v>
      </c>
      <c r="G304" s="104" t="s">
        <v>764</v>
      </c>
      <c r="H304" s="89" t="s">
        <v>322</v>
      </c>
      <c r="I304" s="89" t="s">
        <v>696</v>
      </c>
    </row>
    <row r="305" spans="1:33" ht="75" x14ac:dyDescent="0.2">
      <c r="A305" s="195"/>
      <c r="B305" s="196"/>
      <c r="C305" s="196"/>
      <c r="D305" s="196"/>
      <c r="E305" s="90" t="s">
        <v>259</v>
      </c>
      <c r="F305" s="99" t="s">
        <v>327</v>
      </c>
      <c r="G305" s="104" t="s">
        <v>764</v>
      </c>
      <c r="H305" s="89" t="s">
        <v>322</v>
      </c>
      <c r="I305" s="89" t="s">
        <v>696</v>
      </c>
    </row>
    <row r="306" spans="1:33" ht="60" x14ac:dyDescent="0.2">
      <c r="A306" s="195"/>
      <c r="B306" s="196"/>
      <c r="C306" s="196"/>
      <c r="D306" s="196"/>
      <c r="E306" s="90" t="s">
        <v>329</v>
      </c>
      <c r="F306" s="99" t="s">
        <v>327</v>
      </c>
      <c r="G306" s="99" t="s">
        <v>765</v>
      </c>
      <c r="H306" s="89" t="s">
        <v>322</v>
      </c>
      <c r="I306" s="89" t="s">
        <v>696</v>
      </c>
      <c r="J306" s="181"/>
      <c r="K306" s="181"/>
      <c r="L306" s="181"/>
      <c r="M306" s="181"/>
      <c r="N306" s="181"/>
      <c r="O306" s="181"/>
      <c r="P306" s="181"/>
      <c r="Q306" s="181"/>
      <c r="R306" s="181"/>
      <c r="S306" s="181"/>
      <c r="T306" s="181"/>
      <c r="U306" s="181"/>
      <c r="V306" s="181"/>
      <c r="W306" s="181"/>
      <c r="X306" s="181"/>
      <c r="Y306" s="181"/>
      <c r="Z306" s="181"/>
      <c r="AA306" s="181"/>
      <c r="AB306" s="181"/>
      <c r="AC306" s="181"/>
      <c r="AD306" s="181"/>
      <c r="AE306" s="181"/>
      <c r="AF306" s="181"/>
      <c r="AG306" s="181"/>
    </row>
    <row r="307" spans="1:33" ht="30" x14ac:dyDescent="0.2">
      <c r="A307" s="195"/>
      <c r="B307" s="196"/>
      <c r="C307" s="196"/>
      <c r="D307" s="196"/>
      <c r="E307" s="90" t="s">
        <v>330</v>
      </c>
      <c r="F307" s="99" t="s">
        <v>327</v>
      </c>
      <c r="G307" s="99" t="s">
        <v>765</v>
      </c>
      <c r="H307" s="89" t="s">
        <v>322</v>
      </c>
      <c r="I307" s="89" t="s">
        <v>696</v>
      </c>
      <c r="J307" s="181"/>
      <c r="K307" s="181"/>
      <c r="L307" s="181"/>
      <c r="M307" s="181"/>
      <c r="N307" s="181"/>
      <c r="O307" s="181"/>
      <c r="P307" s="181"/>
      <c r="Q307" s="181"/>
      <c r="R307" s="181"/>
      <c r="S307" s="181"/>
      <c r="T307" s="181"/>
      <c r="U307" s="181"/>
      <c r="V307" s="181"/>
      <c r="W307" s="181"/>
      <c r="X307" s="181"/>
      <c r="Y307" s="181"/>
      <c r="Z307" s="181"/>
      <c r="AA307" s="181"/>
      <c r="AB307" s="181"/>
      <c r="AC307" s="181"/>
      <c r="AD307" s="181"/>
      <c r="AE307" s="181"/>
      <c r="AF307" s="181"/>
      <c r="AG307" s="181"/>
    </row>
    <row r="308" spans="1:33" x14ac:dyDescent="0.2">
      <c r="A308" s="195"/>
      <c r="B308" s="196"/>
      <c r="C308" s="1559" t="s">
        <v>331</v>
      </c>
      <c r="D308" s="1560"/>
      <c r="E308" s="1560"/>
      <c r="F308" s="1560"/>
      <c r="G308" s="1560"/>
      <c r="H308" s="1560"/>
      <c r="I308" s="1561"/>
      <c r="J308" s="7"/>
      <c r="K308" s="7"/>
      <c r="L308" s="7"/>
      <c r="M308" s="7"/>
      <c r="N308" s="7"/>
      <c r="O308" s="7"/>
      <c r="P308" s="7"/>
      <c r="Q308" s="7"/>
      <c r="R308" s="7"/>
      <c r="S308" s="7"/>
      <c r="T308" s="7"/>
      <c r="U308" s="7"/>
      <c r="V308" s="7"/>
      <c r="W308" s="7"/>
      <c r="X308" s="7"/>
      <c r="Y308" s="7"/>
      <c r="Z308" s="7"/>
      <c r="AA308" s="7"/>
      <c r="AB308" s="7"/>
      <c r="AC308" s="7"/>
      <c r="AD308" s="7"/>
      <c r="AE308" s="7"/>
      <c r="AF308" s="181"/>
      <c r="AG308" s="181"/>
    </row>
    <row r="309" spans="1:33" x14ac:dyDescent="0.2">
      <c r="A309" s="63"/>
      <c r="B309" s="149"/>
      <c r="C309" s="149"/>
      <c r="D309" s="160" t="s">
        <v>332</v>
      </c>
      <c r="E309" s="94"/>
      <c r="F309" s="105"/>
      <c r="G309" s="105"/>
      <c r="H309" s="95"/>
      <c r="I309" s="95"/>
      <c r="J309" s="181"/>
      <c r="K309" s="181"/>
      <c r="L309" s="181"/>
      <c r="M309" s="181"/>
      <c r="N309" s="181"/>
      <c r="O309" s="181"/>
      <c r="P309" s="181"/>
      <c r="Q309" s="181"/>
      <c r="R309" s="181"/>
      <c r="S309" s="181"/>
      <c r="T309" s="181"/>
      <c r="U309" s="181"/>
      <c r="V309" s="181"/>
      <c r="W309" s="181"/>
      <c r="X309" s="181"/>
      <c r="Y309" s="181"/>
      <c r="Z309" s="181"/>
      <c r="AA309" s="181"/>
      <c r="AB309" s="181"/>
      <c r="AC309" s="181"/>
      <c r="AD309" s="181"/>
      <c r="AE309" s="181"/>
      <c r="AF309" s="181"/>
      <c r="AG309" s="181"/>
    </row>
    <row r="310" spans="1:33" ht="60" x14ac:dyDescent="0.2">
      <c r="A310" s="63"/>
      <c r="B310" s="149"/>
      <c r="C310" s="149"/>
      <c r="D310" s="196"/>
      <c r="E310" s="159" t="s">
        <v>92</v>
      </c>
      <c r="F310" s="104" t="s">
        <v>333</v>
      </c>
      <c r="G310" s="104" t="s">
        <v>766</v>
      </c>
      <c r="H310" s="92">
        <v>41</v>
      </c>
      <c r="I310" s="89" t="s">
        <v>697</v>
      </c>
      <c r="J310" s="181"/>
      <c r="K310" s="181"/>
      <c r="L310" s="181"/>
      <c r="M310" s="181"/>
      <c r="N310" s="181"/>
      <c r="O310" s="181"/>
      <c r="P310" s="181"/>
      <c r="Q310" s="181"/>
      <c r="R310" s="181"/>
      <c r="S310" s="181"/>
      <c r="T310" s="181"/>
      <c r="U310" s="181"/>
      <c r="V310" s="181"/>
      <c r="W310" s="181"/>
      <c r="X310" s="181"/>
      <c r="Y310" s="181"/>
      <c r="Z310" s="181"/>
      <c r="AA310" s="181"/>
      <c r="AB310" s="181"/>
      <c r="AC310" s="181"/>
      <c r="AD310" s="181"/>
      <c r="AE310" s="181"/>
      <c r="AF310" s="181"/>
      <c r="AG310" s="181"/>
    </row>
    <row r="311" spans="1:33" ht="45" x14ac:dyDescent="0.2">
      <c r="A311" s="63"/>
      <c r="B311" s="149"/>
      <c r="C311" s="149"/>
      <c r="D311" s="196"/>
      <c r="E311" s="90" t="s">
        <v>93</v>
      </c>
      <c r="F311" s="104" t="s">
        <v>334</v>
      </c>
      <c r="G311" s="104" t="str">
        <f>G310</f>
        <v>Les sorties sont constatées pour 75 % des paiements venant à échéance pour la période en cours et pour toutes les périodes de renouvellement antérieures.</v>
      </c>
      <c r="H311" s="92">
        <v>41</v>
      </c>
      <c r="I311" s="89" t="s">
        <v>697</v>
      </c>
      <c r="J311" s="181"/>
      <c r="K311" s="181"/>
      <c r="L311" s="181"/>
      <c r="M311" s="181"/>
      <c r="N311" s="181"/>
      <c r="O311" s="181"/>
      <c r="P311" s="181"/>
      <c r="Q311" s="181"/>
      <c r="R311" s="181"/>
      <c r="S311" s="181"/>
      <c r="T311" s="181"/>
      <c r="U311" s="181"/>
      <c r="V311" s="181"/>
      <c r="W311" s="181"/>
      <c r="X311" s="181"/>
      <c r="Y311" s="181"/>
      <c r="Z311" s="181"/>
      <c r="AA311" s="181"/>
      <c r="AB311" s="181"/>
      <c r="AC311" s="181"/>
      <c r="AD311" s="181"/>
      <c r="AE311" s="181"/>
      <c r="AF311" s="181"/>
      <c r="AG311" s="181"/>
    </row>
    <row r="312" spans="1:33" ht="45" x14ac:dyDescent="0.2">
      <c r="A312" s="63"/>
      <c r="B312" s="149"/>
      <c r="C312" s="149"/>
      <c r="D312" s="196"/>
      <c r="E312" s="158" t="s">
        <v>94</v>
      </c>
      <c r="F312" s="104" t="str">
        <f>F311</f>
        <v>Déclarer le solde et les sorties venant à échéance pour chaque période sous la ligne des acceptations bancaires selon la tranche d’échéance initiale appropriée</v>
      </c>
      <c r="G312" s="104" t="str">
        <f>G311</f>
        <v>Les sorties sont constatées pour 75 % des paiements venant à échéance pour la période en cours et pour toutes les périodes de renouvellement antérieures.</v>
      </c>
      <c r="H312" s="92">
        <v>41</v>
      </c>
      <c r="I312" s="89" t="s">
        <v>697</v>
      </c>
      <c r="J312" s="181"/>
      <c r="K312" s="181"/>
      <c r="L312" s="181"/>
      <c r="M312" s="181"/>
      <c r="N312" s="181"/>
      <c r="O312" s="181"/>
      <c r="P312" s="181"/>
      <c r="Q312" s="181"/>
      <c r="R312" s="181"/>
      <c r="S312" s="181"/>
      <c r="T312" s="181"/>
      <c r="U312" s="181"/>
      <c r="V312" s="181"/>
      <c r="W312" s="181"/>
      <c r="X312" s="181"/>
      <c r="Y312" s="181"/>
      <c r="Z312" s="181"/>
      <c r="AA312" s="181"/>
      <c r="AB312" s="181"/>
      <c r="AC312" s="181"/>
      <c r="AD312" s="181"/>
      <c r="AE312" s="181"/>
      <c r="AF312" s="181"/>
      <c r="AG312" s="181"/>
    </row>
    <row r="313" spans="1:33" x14ac:dyDescent="0.2">
      <c r="A313" s="63"/>
      <c r="B313" s="149"/>
      <c r="C313" s="149"/>
      <c r="D313" s="160" t="s">
        <v>95</v>
      </c>
      <c r="E313" s="94"/>
      <c r="F313" s="105"/>
      <c r="G313" s="105"/>
      <c r="H313" s="115"/>
      <c r="I313" s="115"/>
      <c r="J313" s="181"/>
      <c r="K313" s="181"/>
      <c r="L313" s="181"/>
      <c r="M313" s="181"/>
      <c r="N313" s="181"/>
      <c r="O313" s="181"/>
      <c r="P313" s="181"/>
      <c r="Q313" s="181"/>
      <c r="R313" s="181"/>
      <c r="S313" s="181"/>
      <c r="T313" s="181"/>
      <c r="U313" s="181"/>
      <c r="V313" s="181"/>
      <c r="W313" s="181"/>
      <c r="X313" s="181"/>
      <c r="Y313" s="181"/>
      <c r="Z313" s="181"/>
      <c r="AA313" s="181"/>
      <c r="AB313" s="181"/>
      <c r="AC313" s="181"/>
      <c r="AD313" s="181"/>
      <c r="AE313" s="181"/>
      <c r="AF313" s="181"/>
      <c r="AG313" s="181"/>
    </row>
    <row r="314" spans="1:33" ht="75" x14ac:dyDescent="0.2">
      <c r="A314" s="195"/>
      <c r="B314" s="196"/>
      <c r="C314" s="149"/>
      <c r="D314" s="44"/>
      <c r="E314" s="161" t="s">
        <v>96</v>
      </c>
      <c r="F314" s="102" t="s">
        <v>335</v>
      </c>
      <c r="G314" s="102" t="s">
        <v>336</v>
      </c>
      <c r="H314" s="89">
        <v>38</v>
      </c>
      <c r="I314" s="198" t="s">
        <v>698</v>
      </c>
      <c r="J314" s="181"/>
      <c r="K314" s="181"/>
      <c r="L314" s="181"/>
      <c r="M314" s="181"/>
      <c r="N314" s="181"/>
      <c r="O314" s="181"/>
      <c r="P314" s="181"/>
      <c r="Q314" s="181"/>
      <c r="R314" s="181"/>
      <c r="S314" s="181"/>
      <c r="T314" s="181"/>
      <c r="U314" s="181"/>
      <c r="V314" s="181"/>
      <c r="W314" s="181"/>
      <c r="X314" s="181"/>
      <c r="Y314" s="181"/>
      <c r="Z314" s="181"/>
      <c r="AA314" s="181"/>
      <c r="AB314" s="181"/>
      <c r="AC314" s="181"/>
      <c r="AD314" s="181"/>
      <c r="AE314" s="181"/>
      <c r="AF314" s="181"/>
      <c r="AG314" s="181"/>
    </row>
    <row r="315" spans="1:33" ht="30" x14ac:dyDescent="0.2">
      <c r="A315" s="195"/>
      <c r="B315" s="196"/>
      <c r="C315" s="149"/>
      <c r="D315" s="196"/>
      <c r="E315" s="90" t="s">
        <v>337</v>
      </c>
      <c r="F315" s="102" t="s">
        <v>327</v>
      </c>
      <c r="G315" s="102" t="s">
        <v>765</v>
      </c>
      <c r="H315" s="203"/>
      <c r="I315" s="201" t="s">
        <v>686</v>
      </c>
      <c r="J315" s="181"/>
      <c r="K315" s="181"/>
      <c r="L315" s="181"/>
      <c r="M315" s="181"/>
      <c r="N315" s="181"/>
      <c r="O315" s="181"/>
      <c r="P315" s="181"/>
      <c r="Q315" s="181"/>
      <c r="R315" s="181"/>
      <c r="S315" s="181"/>
      <c r="T315" s="181"/>
      <c r="U315" s="181"/>
      <c r="V315" s="181"/>
      <c r="W315" s="181"/>
      <c r="X315" s="181"/>
      <c r="Y315" s="181"/>
      <c r="Z315" s="181"/>
      <c r="AA315" s="181"/>
      <c r="AB315" s="181"/>
      <c r="AC315" s="181"/>
      <c r="AD315" s="181"/>
      <c r="AE315" s="181"/>
      <c r="AF315" s="181"/>
      <c r="AG315" s="181"/>
    </row>
    <row r="316" spans="1:33" x14ac:dyDescent="0.2">
      <c r="A316" s="63"/>
      <c r="B316" s="1516" t="s">
        <v>98</v>
      </c>
      <c r="C316" s="1517"/>
      <c r="D316" s="1517"/>
      <c r="E316" s="1517"/>
      <c r="F316" s="1517"/>
      <c r="G316" s="1517"/>
      <c r="H316" s="1517"/>
      <c r="I316" s="1518"/>
      <c r="J316" s="197"/>
      <c r="K316" s="197"/>
      <c r="L316" s="197"/>
      <c r="M316" s="197"/>
      <c r="N316" s="197"/>
      <c r="O316" s="197"/>
      <c r="P316" s="197"/>
      <c r="Q316" s="197"/>
      <c r="R316" s="197"/>
      <c r="S316" s="197"/>
      <c r="T316" s="197"/>
      <c r="U316" s="197"/>
      <c r="V316" s="197"/>
      <c r="W316" s="197"/>
      <c r="X316" s="197"/>
      <c r="Y316" s="197"/>
      <c r="Z316" s="197"/>
      <c r="AA316" s="197"/>
      <c r="AB316" s="197"/>
      <c r="AC316" s="197"/>
      <c r="AD316" s="197"/>
      <c r="AE316" s="197"/>
      <c r="AF316" s="181"/>
      <c r="AG316" s="181"/>
    </row>
    <row r="317" spans="1:33" x14ac:dyDescent="0.2">
      <c r="A317" s="63"/>
      <c r="B317" s="149"/>
      <c r="C317" s="1559" t="s">
        <v>105</v>
      </c>
      <c r="D317" s="1560"/>
      <c r="E317" s="1560"/>
      <c r="F317" s="1560"/>
      <c r="G317" s="1560"/>
      <c r="H317" s="1560"/>
      <c r="I317" s="1561"/>
      <c r="J317" s="7"/>
      <c r="K317" s="7"/>
      <c r="L317" s="7"/>
      <c r="M317" s="7"/>
      <c r="N317" s="7"/>
      <c r="O317" s="7"/>
      <c r="P317" s="7"/>
      <c r="Q317" s="7"/>
      <c r="R317" s="7"/>
      <c r="S317" s="7"/>
      <c r="T317" s="7"/>
      <c r="U317" s="7"/>
      <c r="V317" s="7"/>
      <c r="W317" s="7"/>
      <c r="X317" s="7"/>
      <c r="Y317" s="7"/>
      <c r="Z317" s="7"/>
      <c r="AA317" s="7"/>
      <c r="AB317" s="7"/>
      <c r="AC317" s="7"/>
      <c r="AD317" s="7"/>
      <c r="AE317" s="7"/>
      <c r="AF317" s="181"/>
      <c r="AG317" s="181"/>
    </row>
    <row r="318" spans="1:33" ht="30" customHeight="1" x14ac:dyDescent="0.2">
      <c r="A318" s="195"/>
      <c r="B318" s="196"/>
      <c r="C318" s="149"/>
      <c r="D318" s="44"/>
      <c r="E318" s="93" t="s">
        <v>99</v>
      </c>
      <c r="F318" s="106" t="s">
        <v>424</v>
      </c>
      <c r="G318" s="104" t="str">
        <f>G319</f>
        <v>Les sorties sont constatées dans les tranches d’échéance contractuelle.</v>
      </c>
      <c r="H318" s="92">
        <v>41</v>
      </c>
      <c r="I318" s="198" t="s">
        <v>699</v>
      </c>
      <c r="J318" s="181"/>
      <c r="K318" s="181"/>
      <c r="L318" s="181"/>
      <c r="M318" s="181"/>
      <c r="N318" s="181"/>
      <c r="O318" s="181"/>
      <c r="P318" s="181"/>
      <c r="Q318" s="181"/>
      <c r="R318" s="181"/>
      <c r="S318" s="181"/>
      <c r="T318" s="181"/>
      <c r="U318" s="181"/>
      <c r="V318" s="181"/>
      <c r="W318" s="181"/>
      <c r="X318" s="181"/>
      <c r="Y318" s="181"/>
      <c r="Z318" s="181"/>
      <c r="AA318" s="181"/>
      <c r="AB318" s="181"/>
      <c r="AC318" s="181"/>
      <c r="AD318" s="181"/>
      <c r="AE318" s="181"/>
      <c r="AF318" s="181"/>
      <c r="AG318" s="181"/>
    </row>
    <row r="319" spans="1:33" ht="30" x14ac:dyDescent="0.2">
      <c r="A319" s="63"/>
      <c r="B319" s="196"/>
      <c r="C319" s="196"/>
      <c r="D319" s="44"/>
      <c r="E319" s="90" t="s">
        <v>100</v>
      </c>
      <c r="F319" s="99" t="s">
        <v>327</v>
      </c>
      <c r="G319" s="99" t="s">
        <v>761</v>
      </c>
      <c r="H319" s="113">
        <v>58</v>
      </c>
      <c r="I319" s="198" t="s">
        <v>699</v>
      </c>
    </row>
    <row r="320" spans="1:33" ht="30" x14ac:dyDescent="0.2">
      <c r="A320" s="63"/>
      <c r="B320" s="196"/>
      <c r="C320" s="196"/>
      <c r="D320" s="44"/>
      <c r="E320" s="90" t="s">
        <v>338</v>
      </c>
      <c r="F320" s="99" t="s">
        <v>327</v>
      </c>
      <c r="G320" s="99" t="s">
        <v>761</v>
      </c>
      <c r="H320" s="113">
        <v>58</v>
      </c>
      <c r="I320" s="198" t="s">
        <v>699</v>
      </c>
    </row>
    <row r="321" spans="1:31" ht="75" x14ac:dyDescent="0.2">
      <c r="A321" s="63"/>
      <c r="B321" s="196"/>
      <c r="C321" s="196"/>
      <c r="D321" s="44"/>
      <c r="E321" s="90" t="s">
        <v>102</v>
      </c>
      <c r="F321" s="104" t="s">
        <v>339</v>
      </c>
      <c r="G321" s="104" t="s">
        <v>340</v>
      </c>
      <c r="H321" s="113">
        <v>58</v>
      </c>
      <c r="I321" s="198" t="s">
        <v>699</v>
      </c>
    </row>
    <row r="322" spans="1:31" ht="30" x14ac:dyDescent="0.2">
      <c r="A322" s="63"/>
      <c r="B322" s="196"/>
      <c r="C322" s="196"/>
      <c r="D322" s="44"/>
      <c r="E322" s="90" t="s">
        <v>103</v>
      </c>
      <c r="F322" s="99" t="s">
        <v>327</v>
      </c>
      <c r="G322" s="99" t="s">
        <v>761</v>
      </c>
      <c r="H322" s="113">
        <v>58</v>
      </c>
      <c r="I322" s="198" t="s">
        <v>699</v>
      </c>
    </row>
    <row r="323" spans="1:31" ht="30" x14ac:dyDescent="0.2">
      <c r="A323" s="63"/>
      <c r="B323" s="44"/>
      <c r="C323" s="44"/>
      <c r="D323" s="44"/>
      <c r="E323" s="90" t="s">
        <v>341</v>
      </c>
      <c r="F323" s="99" t="s">
        <v>327</v>
      </c>
      <c r="G323" s="99" t="s">
        <v>761</v>
      </c>
      <c r="H323" s="113">
        <v>58</v>
      </c>
      <c r="I323" s="198" t="s">
        <v>699</v>
      </c>
      <c r="J323" s="181"/>
      <c r="K323" s="181"/>
      <c r="L323" s="181"/>
      <c r="M323" s="181"/>
      <c r="N323" s="181"/>
      <c r="O323" s="181"/>
      <c r="P323" s="181"/>
      <c r="Q323" s="181"/>
      <c r="R323" s="181"/>
      <c r="S323" s="181"/>
      <c r="T323" s="181"/>
      <c r="U323" s="181"/>
      <c r="V323" s="181"/>
      <c r="W323" s="181"/>
      <c r="X323" s="181"/>
      <c r="Y323" s="181"/>
      <c r="Z323" s="181"/>
      <c r="AA323" s="181"/>
      <c r="AB323" s="181"/>
      <c r="AC323" s="181"/>
      <c r="AD323" s="181"/>
      <c r="AE323" s="181"/>
    </row>
    <row r="324" spans="1:31" x14ac:dyDescent="0.2">
      <c r="A324" s="63"/>
      <c r="B324" s="196"/>
      <c r="C324" s="1559" t="s">
        <v>106</v>
      </c>
      <c r="D324" s="1560"/>
      <c r="E324" s="1560"/>
      <c r="F324" s="1560"/>
      <c r="G324" s="1560"/>
      <c r="H324" s="1560"/>
      <c r="I324" s="1561"/>
      <c r="J324" s="7"/>
      <c r="K324" s="7"/>
      <c r="L324" s="7"/>
      <c r="M324" s="7"/>
      <c r="N324" s="7"/>
      <c r="O324" s="7"/>
      <c r="P324" s="7"/>
      <c r="Q324" s="7"/>
      <c r="R324" s="7"/>
      <c r="S324" s="7"/>
      <c r="T324" s="7"/>
      <c r="U324" s="7"/>
      <c r="V324" s="7"/>
      <c r="W324" s="7"/>
      <c r="X324" s="7"/>
      <c r="Y324" s="7"/>
      <c r="Z324" s="7"/>
      <c r="AA324" s="7"/>
      <c r="AB324" s="7"/>
      <c r="AC324" s="7"/>
      <c r="AD324" s="7"/>
      <c r="AE324" s="7"/>
    </row>
    <row r="325" spans="1:31" ht="30" x14ac:dyDescent="0.2">
      <c r="A325" s="63"/>
      <c r="B325" s="196"/>
      <c r="C325" s="196"/>
      <c r="D325" s="149"/>
      <c r="E325" s="90" t="s">
        <v>568</v>
      </c>
      <c r="F325" s="99" t="s">
        <v>327</v>
      </c>
      <c r="G325" s="99" t="s">
        <v>761</v>
      </c>
      <c r="H325" s="92"/>
      <c r="I325" s="198" t="s">
        <v>699</v>
      </c>
      <c r="J325" s="181"/>
      <c r="K325" s="181"/>
      <c r="L325" s="181"/>
      <c r="M325" s="181"/>
      <c r="N325" s="181"/>
      <c r="O325" s="181"/>
      <c r="P325" s="181"/>
      <c r="Q325" s="181"/>
      <c r="R325" s="181"/>
      <c r="S325" s="181"/>
      <c r="T325" s="181"/>
      <c r="U325" s="181"/>
      <c r="V325" s="181"/>
      <c r="W325" s="181"/>
      <c r="X325" s="181"/>
      <c r="Y325" s="181"/>
      <c r="Z325" s="181"/>
      <c r="AA325" s="181"/>
      <c r="AB325" s="181"/>
      <c r="AC325" s="181"/>
      <c r="AD325" s="181"/>
      <c r="AE325" s="181"/>
    </row>
    <row r="326" spans="1:31" ht="30" x14ac:dyDescent="0.2">
      <c r="A326" s="63"/>
      <c r="B326" s="196"/>
      <c r="C326" s="196"/>
      <c r="D326" s="196"/>
      <c r="E326" s="90" t="s">
        <v>582</v>
      </c>
      <c r="F326" s="99" t="s">
        <v>327</v>
      </c>
      <c r="G326" s="99" t="s">
        <v>761</v>
      </c>
      <c r="H326" s="113">
        <v>58</v>
      </c>
      <c r="I326" s="198" t="s">
        <v>699</v>
      </c>
      <c r="J326" s="181"/>
      <c r="K326" s="181"/>
      <c r="L326" s="181"/>
      <c r="M326" s="181"/>
      <c r="N326" s="181"/>
      <c r="O326" s="181"/>
      <c r="P326" s="181"/>
      <c r="Q326" s="181"/>
      <c r="R326" s="181"/>
      <c r="S326" s="181"/>
      <c r="T326" s="181"/>
      <c r="U326" s="181"/>
      <c r="V326" s="181"/>
      <c r="W326" s="181"/>
      <c r="X326" s="181"/>
      <c r="Y326" s="181"/>
      <c r="Z326" s="181"/>
      <c r="AA326" s="181"/>
      <c r="AB326" s="181"/>
      <c r="AC326" s="181"/>
      <c r="AD326" s="181"/>
      <c r="AE326" s="181"/>
    </row>
    <row r="327" spans="1:31" ht="30" x14ac:dyDescent="0.2">
      <c r="A327" s="63"/>
      <c r="B327" s="196"/>
      <c r="C327" s="196"/>
      <c r="D327" s="196"/>
      <c r="E327" s="90" t="s">
        <v>569</v>
      </c>
      <c r="F327" s="99" t="s">
        <v>327</v>
      </c>
      <c r="G327" s="99" t="s">
        <v>761</v>
      </c>
      <c r="H327" s="113">
        <v>58</v>
      </c>
      <c r="I327" s="198" t="s">
        <v>699</v>
      </c>
      <c r="J327" s="181"/>
      <c r="K327" s="181"/>
      <c r="L327" s="181"/>
      <c r="M327" s="181"/>
      <c r="N327" s="181"/>
      <c r="O327" s="181"/>
      <c r="P327" s="181"/>
      <c r="Q327" s="181"/>
      <c r="R327" s="181"/>
      <c r="S327" s="181"/>
      <c r="T327" s="181"/>
      <c r="U327" s="181"/>
      <c r="V327" s="181"/>
      <c r="W327" s="181"/>
      <c r="X327" s="181"/>
      <c r="Y327" s="181"/>
      <c r="Z327" s="181"/>
      <c r="AA327" s="181"/>
      <c r="AB327" s="181"/>
      <c r="AC327" s="181"/>
      <c r="AD327" s="181"/>
      <c r="AE327" s="181"/>
    </row>
    <row r="328" spans="1:31" ht="30" x14ac:dyDescent="0.2">
      <c r="A328" s="63"/>
      <c r="B328" s="196"/>
      <c r="C328" s="196"/>
      <c r="D328" s="196"/>
      <c r="E328" s="90" t="s">
        <v>107</v>
      </c>
      <c r="F328" s="99" t="s">
        <v>327</v>
      </c>
      <c r="G328" s="99" t="s">
        <v>761</v>
      </c>
      <c r="H328" s="113">
        <v>58</v>
      </c>
      <c r="I328" s="198" t="s">
        <v>699</v>
      </c>
      <c r="J328" s="181"/>
      <c r="K328" s="181"/>
      <c r="L328" s="181"/>
      <c r="M328" s="181"/>
      <c r="N328" s="181"/>
      <c r="O328" s="181"/>
      <c r="P328" s="181"/>
      <c r="Q328" s="181"/>
      <c r="R328" s="181"/>
      <c r="S328" s="181"/>
      <c r="T328" s="181"/>
      <c r="U328" s="181"/>
      <c r="V328" s="181"/>
      <c r="W328" s="181"/>
      <c r="X328" s="181"/>
      <c r="Y328" s="181"/>
      <c r="Z328" s="181"/>
      <c r="AA328" s="181"/>
      <c r="AB328" s="181"/>
      <c r="AC328" s="181"/>
      <c r="AD328" s="181"/>
      <c r="AE328" s="181"/>
    </row>
    <row r="329" spans="1:31" ht="30" x14ac:dyDescent="0.2">
      <c r="A329" s="63"/>
      <c r="B329" s="196"/>
      <c r="C329" s="196"/>
      <c r="D329" s="196"/>
      <c r="E329" s="90" t="s">
        <v>342</v>
      </c>
      <c r="F329" s="99" t="s">
        <v>327</v>
      </c>
      <c r="G329" s="99" t="s">
        <v>761</v>
      </c>
      <c r="H329" s="113">
        <v>58</v>
      </c>
      <c r="I329" s="198" t="s">
        <v>699</v>
      </c>
      <c r="J329" s="181"/>
      <c r="K329" s="181"/>
      <c r="L329" s="181"/>
      <c r="M329" s="181"/>
      <c r="N329" s="181"/>
      <c r="O329" s="181"/>
      <c r="P329" s="181"/>
      <c r="Q329" s="181"/>
      <c r="R329" s="181"/>
      <c r="S329" s="181"/>
      <c r="T329" s="181"/>
      <c r="U329" s="181"/>
      <c r="V329" s="181"/>
      <c r="W329" s="181"/>
      <c r="X329" s="181"/>
      <c r="Y329" s="181"/>
      <c r="Z329" s="181"/>
      <c r="AA329" s="181"/>
      <c r="AB329" s="181"/>
      <c r="AC329" s="181"/>
      <c r="AD329" s="181"/>
      <c r="AE329" s="181"/>
    </row>
    <row r="330" spans="1:31" x14ac:dyDescent="0.2">
      <c r="A330" s="195"/>
      <c r="B330" s="1516" t="s">
        <v>108</v>
      </c>
      <c r="C330" s="1517"/>
      <c r="D330" s="1517"/>
      <c r="E330" s="1517"/>
      <c r="F330" s="1517"/>
      <c r="G330" s="1517"/>
      <c r="H330" s="1517"/>
      <c r="I330" s="1518"/>
      <c r="J330" s="197"/>
      <c r="K330" s="197"/>
      <c r="L330" s="197"/>
      <c r="M330" s="197"/>
      <c r="N330" s="197"/>
      <c r="O330" s="197"/>
      <c r="P330" s="197"/>
      <c r="Q330" s="197"/>
      <c r="R330" s="197"/>
      <c r="S330" s="197"/>
      <c r="T330" s="197"/>
      <c r="U330" s="197"/>
      <c r="V330" s="197"/>
      <c r="W330" s="197"/>
      <c r="X330" s="197"/>
      <c r="Y330" s="197"/>
      <c r="Z330" s="197"/>
      <c r="AA330" s="197"/>
      <c r="AB330" s="197"/>
      <c r="AC330" s="197"/>
      <c r="AD330" s="197"/>
      <c r="AE330" s="197"/>
    </row>
    <row r="331" spans="1:31" x14ac:dyDescent="0.2">
      <c r="A331" s="195"/>
      <c r="B331" s="149"/>
      <c r="C331" s="1559" t="s">
        <v>209</v>
      </c>
      <c r="D331" s="1560"/>
      <c r="E331" s="1560"/>
      <c r="F331" s="1560"/>
      <c r="G331" s="1560"/>
      <c r="H331" s="1560"/>
      <c r="I331" s="1561"/>
      <c r="J331" s="7"/>
      <c r="K331" s="7"/>
      <c r="L331" s="7"/>
      <c r="M331" s="7"/>
      <c r="N331" s="7"/>
      <c r="O331" s="7"/>
      <c r="P331" s="7"/>
      <c r="Q331" s="7"/>
      <c r="R331" s="7"/>
      <c r="S331" s="7"/>
      <c r="T331" s="7"/>
      <c r="U331" s="7"/>
      <c r="V331" s="7"/>
      <c r="W331" s="7"/>
      <c r="X331" s="7"/>
      <c r="Y331" s="7"/>
      <c r="Z331" s="7"/>
      <c r="AA331" s="7"/>
      <c r="AB331" s="7"/>
      <c r="AC331" s="7"/>
      <c r="AD331" s="7"/>
      <c r="AE331" s="7"/>
    </row>
    <row r="332" spans="1:31" x14ac:dyDescent="0.2">
      <c r="A332" s="195"/>
      <c r="B332" s="149"/>
      <c r="C332" s="149"/>
      <c r="D332" s="160" t="s">
        <v>211</v>
      </c>
      <c r="E332" s="94"/>
      <c r="F332" s="101"/>
      <c r="G332" s="101"/>
      <c r="H332" s="95"/>
      <c r="I332" s="95"/>
      <c r="J332" s="181"/>
      <c r="K332" s="181"/>
      <c r="L332" s="181"/>
      <c r="M332" s="181"/>
      <c r="N332" s="181"/>
      <c r="O332" s="181"/>
      <c r="P332" s="181"/>
      <c r="Q332" s="181"/>
      <c r="R332" s="181"/>
      <c r="S332" s="181"/>
      <c r="T332" s="181"/>
      <c r="U332" s="181"/>
      <c r="V332" s="181"/>
      <c r="W332" s="181"/>
      <c r="X332" s="181"/>
      <c r="Y332" s="181"/>
      <c r="Z332" s="181"/>
      <c r="AA332" s="181"/>
      <c r="AB332" s="181"/>
      <c r="AC332" s="181"/>
      <c r="AD332" s="181"/>
      <c r="AE332" s="181"/>
    </row>
    <row r="333" spans="1:31" ht="105" x14ac:dyDescent="0.2">
      <c r="A333" s="195"/>
      <c r="B333" s="149"/>
      <c r="C333" s="149"/>
      <c r="D333" s="196"/>
      <c r="E333" s="159" t="s">
        <v>212</v>
      </c>
      <c r="F333" s="102" t="s">
        <v>456</v>
      </c>
      <c r="G333" s="102" t="s">
        <v>343</v>
      </c>
      <c r="H333" s="89" t="s">
        <v>344</v>
      </c>
      <c r="I333" s="198" t="s">
        <v>700</v>
      </c>
      <c r="J333" s="181"/>
      <c r="K333" s="181"/>
      <c r="L333" s="181"/>
      <c r="M333" s="181"/>
      <c r="N333" s="181"/>
      <c r="O333" s="181"/>
      <c r="P333" s="181"/>
      <c r="Q333" s="181"/>
      <c r="R333" s="181"/>
      <c r="S333" s="181"/>
      <c r="T333" s="181"/>
      <c r="U333" s="181"/>
      <c r="V333" s="181"/>
      <c r="W333" s="181"/>
      <c r="X333" s="181"/>
      <c r="Y333" s="181"/>
      <c r="Z333" s="181"/>
      <c r="AA333" s="181"/>
      <c r="AB333" s="181"/>
      <c r="AC333" s="181"/>
      <c r="AD333" s="181"/>
      <c r="AE333" s="181"/>
    </row>
    <row r="334" spans="1:31" ht="105" x14ac:dyDescent="0.2">
      <c r="A334" s="195"/>
      <c r="B334" s="149"/>
      <c r="C334" s="149"/>
      <c r="D334" s="196"/>
      <c r="E334" s="90" t="s">
        <v>645</v>
      </c>
      <c r="F334" s="102" t="s">
        <v>456</v>
      </c>
      <c r="G334" s="102" t="s">
        <v>343</v>
      </c>
      <c r="H334" s="89" t="s">
        <v>344</v>
      </c>
      <c r="I334" s="198" t="s">
        <v>700</v>
      </c>
    </row>
    <row r="335" spans="1:31" ht="105" x14ac:dyDescent="0.2">
      <c r="A335" s="195"/>
      <c r="B335" s="149"/>
      <c r="C335" s="149"/>
      <c r="D335" s="196"/>
      <c r="E335" s="90" t="s">
        <v>539</v>
      </c>
      <c r="F335" s="102" t="s">
        <v>456</v>
      </c>
      <c r="G335" s="102" t="s">
        <v>343</v>
      </c>
      <c r="H335" s="89" t="s">
        <v>344</v>
      </c>
      <c r="I335" s="198" t="s">
        <v>700</v>
      </c>
    </row>
    <row r="336" spans="1:31" ht="105" x14ac:dyDescent="0.2">
      <c r="A336" s="195"/>
      <c r="B336" s="149"/>
      <c r="C336" s="149"/>
      <c r="D336" s="196"/>
      <c r="E336" s="90" t="s">
        <v>533</v>
      </c>
      <c r="F336" s="102" t="s">
        <v>456</v>
      </c>
      <c r="G336" s="102" t="s">
        <v>343</v>
      </c>
      <c r="H336" s="89" t="s">
        <v>344</v>
      </c>
      <c r="I336" s="198" t="s">
        <v>700</v>
      </c>
    </row>
    <row r="337" spans="1:32" x14ac:dyDescent="0.2">
      <c r="A337" s="195"/>
      <c r="B337" s="149"/>
      <c r="C337" s="149"/>
      <c r="D337" s="160" t="s">
        <v>213</v>
      </c>
      <c r="E337" s="94"/>
      <c r="F337" s="101"/>
      <c r="G337" s="101"/>
      <c r="H337" s="95"/>
      <c r="I337" s="95"/>
    </row>
    <row r="338" spans="1:32" ht="105" x14ac:dyDescent="0.2">
      <c r="A338" s="195"/>
      <c r="B338" s="149"/>
      <c r="C338" s="149"/>
      <c r="D338" s="196"/>
      <c r="E338" s="90" t="s">
        <v>214</v>
      </c>
      <c r="F338" s="102" t="s">
        <v>456</v>
      </c>
      <c r="G338" s="102" t="s">
        <v>343</v>
      </c>
      <c r="H338" s="89" t="s">
        <v>344</v>
      </c>
      <c r="I338" s="198" t="s">
        <v>700</v>
      </c>
    </row>
    <row r="339" spans="1:32" ht="105" x14ac:dyDescent="0.2">
      <c r="A339" s="195"/>
      <c r="B339" s="149"/>
      <c r="C339" s="149"/>
      <c r="D339" s="196"/>
      <c r="E339" s="90" t="s">
        <v>644</v>
      </c>
      <c r="F339" s="102" t="s">
        <v>456</v>
      </c>
      <c r="G339" s="102" t="s">
        <v>343</v>
      </c>
      <c r="H339" s="89" t="s">
        <v>344</v>
      </c>
      <c r="I339" s="198" t="s">
        <v>700</v>
      </c>
    </row>
    <row r="340" spans="1:32" ht="105" x14ac:dyDescent="0.2">
      <c r="A340" s="195"/>
      <c r="B340" s="149"/>
      <c r="C340" s="149"/>
      <c r="D340" s="196"/>
      <c r="E340" s="90" t="s">
        <v>538</v>
      </c>
      <c r="F340" s="102" t="s">
        <v>456</v>
      </c>
      <c r="G340" s="102" t="s">
        <v>343</v>
      </c>
      <c r="H340" s="89" t="s">
        <v>344</v>
      </c>
      <c r="I340" s="198" t="s">
        <v>700</v>
      </c>
    </row>
    <row r="341" spans="1:32" ht="105" x14ac:dyDescent="0.2">
      <c r="A341" s="195"/>
      <c r="B341" s="149"/>
      <c r="C341" s="149"/>
      <c r="D341" s="196"/>
      <c r="E341" s="158" t="s">
        <v>534</v>
      </c>
      <c r="F341" s="102" t="s">
        <v>456</v>
      </c>
      <c r="G341" s="102" t="s">
        <v>343</v>
      </c>
      <c r="H341" s="89" t="s">
        <v>344</v>
      </c>
      <c r="I341" s="198" t="s">
        <v>700</v>
      </c>
    </row>
    <row r="342" spans="1:32" x14ac:dyDescent="0.2">
      <c r="A342" s="195"/>
      <c r="B342" s="149"/>
      <c r="C342" s="149"/>
      <c r="D342" s="160" t="s">
        <v>646</v>
      </c>
      <c r="E342" s="94"/>
      <c r="F342" s="101"/>
      <c r="G342" s="101"/>
      <c r="H342" s="95"/>
      <c r="I342" s="95"/>
    </row>
    <row r="343" spans="1:32" ht="105" x14ac:dyDescent="0.2">
      <c r="A343" s="195"/>
      <c r="B343" s="149"/>
      <c r="C343" s="149"/>
      <c r="D343" s="196"/>
      <c r="E343" s="159" t="s">
        <v>647</v>
      </c>
      <c r="F343" s="102" t="s">
        <v>456</v>
      </c>
      <c r="G343" s="102" t="s">
        <v>343</v>
      </c>
      <c r="H343" s="89" t="s">
        <v>344</v>
      </c>
      <c r="I343" s="198" t="s">
        <v>700</v>
      </c>
    </row>
    <row r="344" spans="1:32" ht="105" x14ac:dyDescent="0.2">
      <c r="A344" s="195"/>
      <c r="B344" s="149"/>
      <c r="C344" s="149"/>
      <c r="D344" s="196"/>
      <c r="E344" s="90" t="s">
        <v>648</v>
      </c>
      <c r="F344" s="102" t="s">
        <v>456</v>
      </c>
      <c r="G344" s="102" t="s">
        <v>343</v>
      </c>
      <c r="H344" s="89" t="s">
        <v>344</v>
      </c>
      <c r="I344" s="198" t="s">
        <v>700</v>
      </c>
    </row>
    <row r="345" spans="1:32" ht="105" x14ac:dyDescent="0.2">
      <c r="A345" s="195"/>
      <c r="B345" s="149"/>
      <c r="C345" s="149"/>
      <c r="D345" s="196"/>
      <c r="E345" s="90" t="s">
        <v>649</v>
      </c>
      <c r="F345" s="102" t="s">
        <v>456</v>
      </c>
      <c r="G345" s="102" t="s">
        <v>343</v>
      </c>
      <c r="H345" s="89" t="s">
        <v>344</v>
      </c>
      <c r="I345" s="198" t="s">
        <v>700</v>
      </c>
      <c r="J345" s="181"/>
      <c r="K345" s="181"/>
      <c r="L345" s="181"/>
      <c r="M345" s="181"/>
      <c r="N345" s="181"/>
      <c r="O345" s="181"/>
      <c r="P345" s="181"/>
      <c r="Q345" s="181"/>
      <c r="R345" s="181"/>
      <c r="S345" s="181"/>
      <c r="T345" s="181"/>
      <c r="U345" s="181"/>
      <c r="V345" s="181"/>
      <c r="W345" s="181"/>
      <c r="X345" s="181"/>
      <c r="Y345" s="181"/>
      <c r="Z345" s="181"/>
      <c r="AA345" s="181"/>
      <c r="AB345" s="181"/>
      <c r="AC345" s="181"/>
      <c r="AD345" s="181"/>
      <c r="AE345" s="181"/>
      <c r="AF345" s="181"/>
    </row>
    <row r="346" spans="1:32" ht="105" x14ac:dyDescent="0.2">
      <c r="A346" s="195"/>
      <c r="B346" s="149"/>
      <c r="C346" s="149"/>
      <c r="D346" s="196"/>
      <c r="E346" s="90" t="s">
        <v>650</v>
      </c>
      <c r="F346" s="102" t="s">
        <v>456</v>
      </c>
      <c r="G346" s="102" t="s">
        <v>343</v>
      </c>
      <c r="H346" s="89" t="s">
        <v>344</v>
      </c>
      <c r="I346" s="198" t="s">
        <v>700</v>
      </c>
      <c r="J346" s="181"/>
      <c r="K346" s="181"/>
      <c r="L346" s="181"/>
      <c r="M346" s="181"/>
      <c r="N346" s="181"/>
      <c r="O346" s="181"/>
      <c r="P346" s="181"/>
      <c r="Q346" s="181"/>
      <c r="R346" s="181"/>
      <c r="S346" s="181"/>
      <c r="T346" s="181"/>
      <c r="U346" s="181"/>
      <c r="V346" s="181"/>
      <c r="W346" s="181"/>
      <c r="X346" s="181"/>
      <c r="Y346" s="181"/>
      <c r="Z346" s="181"/>
      <c r="AA346" s="181"/>
      <c r="AB346" s="181"/>
      <c r="AC346" s="181"/>
      <c r="AD346" s="181"/>
      <c r="AE346" s="181"/>
      <c r="AF346" s="181"/>
    </row>
    <row r="347" spans="1:32" x14ac:dyDescent="0.2">
      <c r="A347" s="195"/>
      <c r="B347" s="149"/>
      <c r="C347" s="1559" t="s">
        <v>13</v>
      </c>
      <c r="D347" s="1560"/>
      <c r="E347" s="1560"/>
      <c r="F347" s="1560"/>
      <c r="G347" s="1560"/>
      <c r="H347" s="1560"/>
      <c r="I347" s="1561"/>
      <c r="J347" s="7"/>
      <c r="K347" s="7"/>
      <c r="L347" s="7"/>
      <c r="M347" s="7"/>
      <c r="N347" s="7"/>
      <c r="O347" s="7"/>
      <c r="P347" s="7"/>
      <c r="Q347" s="7"/>
      <c r="R347" s="7"/>
      <c r="S347" s="7"/>
      <c r="T347" s="7"/>
      <c r="U347" s="7"/>
      <c r="V347" s="7"/>
      <c r="W347" s="7"/>
      <c r="X347" s="7"/>
      <c r="Y347" s="7"/>
      <c r="Z347" s="7"/>
      <c r="AA347" s="7"/>
      <c r="AB347" s="7"/>
      <c r="AC347" s="7"/>
      <c r="AD347" s="7"/>
      <c r="AE347" s="7"/>
      <c r="AF347" s="181"/>
    </row>
    <row r="348" spans="1:32" x14ac:dyDescent="0.2">
      <c r="A348" s="195"/>
      <c r="B348" s="149"/>
      <c r="C348" s="149"/>
      <c r="D348" s="160" t="s">
        <v>14</v>
      </c>
      <c r="E348" s="94"/>
      <c r="F348" s="101"/>
      <c r="G348" s="101"/>
      <c r="H348" s="95"/>
      <c r="I348" s="95"/>
      <c r="J348" s="181"/>
      <c r="K348" s="181"/>
      <c r="L348" s="181"/>
      <c r="M348" s="181"/>
      <c r="N348" s="181"/>
      <c r="O348" s="181"/>
      <c r="P348" s="181"/>
      <c r="Q348" s="181"/>
      <c r="R348" s="181"/>
      <c r="S348" s="181"/>
      <c r="T348" s="181"/>
      <c r="U348" s="181"/>
      <c r="V348" s="181"/>
      <c r="W348" s="181"/>
      <c r="X348" s="181"/>
      <c r="Y348" s="181"/>
      <c r="Z348" s="181"/>
      <c r="AA348" s="181"/>
      <c r="AB348" s="181"/>
      <c r="AC348" s="181"/>
      <c r="AD348" s="181"/>
      <c r="AE348" s="181"/>
      <c r="AF348" s="181"/>
    </row>
    <row r="349" spans="1:32" ht="105" x14ac:dyDescent="0.25">
      <c r="A349" s="195"/>
      <c r="B349" s="149"/>
      <c r="C349" s="149"/>
      <c r="D349" s="43"/>
      <c r="E349" s="90" t="s">
        <v>215</v>
      </c>
      <c r="F349" s="102" t="s">
        <v>456</v>
      </c>
      <c r="G349" s="102" t="s">
        <v>343</v>
      </c>
      <c r="H349" s="89" t="s">
        <v>344</v>
      </c>
      <c r="I349" s="198" t="s">
        <v>701</v>
      </c>
      <c r="J349" s="181"/>
      <c r="K349" s="181"/>
      <c r="L349" s="181"/>
      <c r="M349" s="181"/>
      <c r="N349" s="181"/>
      <c r="O349" s="181"/>
      <c r="P349" s="181"/>
      <c r="Q349" s="181"/>
      <c r="R349" s="181"/>
      <c r="S349" s="181"/>
      <c r="T349" s="181"/>
      <c r="U349" s="181"/>
      <c r="V349" s="181"/>
      <c r="W349" s="181"/>
      <c r="X349" s="181"/>
      <c r="Y349" s="181"/>
      <c r="Z349" s="181"/>
      <c r="AA349" s="181"/>
      <c r="AB349" s="181"/>
      <c r="AC349" s="181"/>
      <c r="AD349" s="181"/>
      <c r="AE349" s="181"/>
      <c r="AF349" s="181"/>
    </row>
    <row r="350" spans="1:32" ht="105" x14ac:dyDescent="0.2">
      <c r="A350" s="195"/>
      <c r="B350" s="149"/>
      <c r="C350" s="149"/>
      <c r="D350" s="196"/>
      <c r="E350" s="90" t="s">
        <v>216</v>
      </c>
      <c r="F350" s="102" t="s">
        <v>456</v>
      </c>
      <c r="G350" s="102" t="s">
        <v>343</v>
      </c>
      <c r="H350" s="89" t="s">
        <v>344</v>
      </c>
      <c r="I350" s="198" t="s">
        <v>701</v>
      </c>
      <c r="J350" s="181"/>
      <c r="K350" s="181"/>
      <c r="L350" s="181"/>
      <c r="M350" s="181"/>
      <c r="N350" s="181"/>
      <c r="O350" s="181"/>
      <c r="P350" s="181"/>
      <c r="Q350" s="181"/>
      <c r="R350" s="181"/>
      <c r="S350" s="181"/>
      <c r="T350" s="181"/>
      <c r="U350" s="181"/>
      <c r="V350" s="181"/>
      <c r="W350" s="181"/>
      <c r="X350" s="181"/>
      <c r="Y350" s="181"/>
      <c r="Z350" s="181"/>
      <c r="AA350" s="181"/>
      <c r="AB350" s="181"/>
      <c r="AC350" s="181"/>
      <c r="AD350" s="181"/>
      <c r="AE350" s="181"/>
      <c r="AF350" s="181"/>
    </row>
    <row r="351" spans="1:32" ht="105" x14ac:dyDescent="0.2">
      <c r="A351" s="195"/>
      <c r="B351" s="149"/>
      <c r="C351" s="149"/>
      <c r="D351" s="196"/>
      <c r="E351" s="90" t="s">
        <v>651</v>
      </c>
      <c r="F351" s="102" t="s">
        <v>456</v>
      </c>
      <c r="G351" s="102" t="s">
        <v>343</v>
      </c>
      <c r="H351" s="89" t="s">
        <v>344</v>
      </c>
      <c r="I351" s="198" t="s">
        <v>701</v>
      </c>
      <c r="J351" s="181"/>
      <c r="K351" s="181"/>
      <c r="L351" s="181"/>
      <c r="M351" s="181"/>
      <c r="N351" s="181"/>
      <c r="O351" s="181"/>
      <c r="P351" s="181"/>
      <c r="Q351" s="181"/>
      <c r="R351" s="181"/>
      <c r="S351" s="181"/>
      <c r="T351" s="181"/>
      <c r="U351" s="181"/>
      <c r="V351" s="181"/>
      <c r="W351" s="181"/>
      <c r="X351" s="181"/>
      <c r="Y351" s="181"/>
      <c r="Z351" s="181"/>
      <c r="AA351" s="181"/>
      <c r="AB351" s="181"/>
      <c r="AC351" s="181"/>
      <c r="AD351" s="181"/>
      <c r="AE351" s="181"/>
      <c r="AF351" s="181"/>
    </row>
    <row r="352" spans="1:32" x14ac:dyDescent="0.2">
      <c r="A352" s="195"/>
      <c r="B352" s="149"/>
      <c r="C352" s="149"/>
      <c r="D352" s="160" t="s">
        <v>280</v>
      </c>
      <c r="E352" s="94"/>
      <c r="F352" s="101"/>
      <c r="G352" s="101"/>
      <c r="H352" s="95"/>
      <c r="I352" s="95"/>
      <c r="J352" s="181"/>
      <c r="K352" s="181"/>
      <c r="L352" s="181"/>
      <c r="M352" s="181"/>
      <c r="N352" s="181"/>
      <c r="O352" s="181"/>
      <c r="P352" s="181"/>
      <c r="Q352" s="181"/>
      <c r="R352" s="181"/>
      <c r="S352" s="181"/>
      <c r="T352" s="181"/>
      <c r="U352" s="181"/>
      <c r="V352" s="181"/>
      <c r="W352" s="181"/>
      <c r="X352" s="181"/>
      <c r="Y352" s="181"/>
      <c r="Z352" s="181"/>
      <c r="AA352" s="181"/>
      <c r="AB352" s="181"/>
      <c r="AC352" s="181"/>
      <c r="AD352" s="181"/>
      <c r="AE352" s="181"/>
      <c r="AF352" s="181"/>
    </row>
    <row r="353" spans="1:32" ht="105" x14ac:dyDescent="0.2">
      <c r="A353" s="195"/>
      <c r="B353" s="149"/>
      <c r="C353" s="149"/>
      <c r="D353" s="196"/>
      <c r="E353" s="90" t="s">
        <v>217</v>
      </c>
      <c r="F353" s="102" t="s">
        <v>456</v>
      </c>
      <c r="G353" s="102" t="s">
        <v>343</v>
      </c>
      <c r="H353" s="89" t="s">
        <v>344</v>
      </c>
      <c r="I353" s="198" t="s">
        <v>701</v>
      </c>
      <c r="J353" s="181"/>
      <c r="K353" s="181"/>
      <c r="L353" s="181"/>
      <c r="M353" s="181"/>
      <c r="N353" s="181"/>
      <c r="O353" s="181"/>
      <c r="P353" s="181"/>
      <c r="Q353" s="181"/>
      <c r="R353" s="181"/>
      <c r="S353" s="181"/>
      <c r="T353" s="181"/>
      <c r="U353" s="181"/>
      <c r="V353" s="181"/>
      <c r="W353" s="181"/>
      <c r="X353" s="181"/>
      <c r="Y353" s="181"/>
      <c r="Z353" s="181"/>
      <c r="AA353" s="181"/>
      <c r="AB353" s="181"/>
      <c r="AC353" s="181"/>
      <c r="AD353" s="181"/>
      <c r="AE353" s="181"/>
      <c r="AF353" s="181"/>
    </row>
    <row r="354" spans="1:32" ht="105" x14ac:dyDescent="0.2">
      <c r="A354" s="195"/>
      <c r="B354" s="149"/>
      <c r="C354" s="149"/>
      <c r="D354" s="196"/>
      <c r="E354" s="90" t="s">
        <v>218</v>
      </c>
      <c r="F354" s="102" t="s">
        <v>456</v>
      </c>
      <c r="G354" s="102" t="s">
        <v>343</v>
      </c>
      <c r="H354" s="89" t="s">
        <v>344</v>
      </c>
      <c r="I354" s="198" t="s">
        <v>701</v>
      </c>
      <c r="J354" s="181"/>
      <c r="K354" s="181"/>
      <c r="L354" s="181"/>
      <c r="M354" s="181"/>
      <c r="N354" s="181"/>
      <c r="O354" s="181"/>
      <c r="P354" s="181"/>
      <c r="Q354" s="181"/>
      <c r="R354" s="181"/>
      <c r="S354" s="181"/>
      <c r="T354" s="181"/>
      <c r="U354" s="181"/>
      <c r="V354" s="181"/>
      <c r="W354" s="181"/>
      <c r="X354" s="181"/>
      <c r="Y354" s="181"/>
      <c r="Z354" s="181"/>
      <c r="AA354" s="181"/>
      <c r="AB354" s="181"/>
      <c r="AC354" s="181"/>
      <c r="AD354" s="181"/>
      <c r="AE354" s="181"/>
      <c r="AF354" s="181"/>
    </row>
    <row r="355" spans="1:32" ht="105" x14ac:dyDescent="0.2">
      <c r="A355" s="195"/>
      <c r="B355" s="149"/>
      <c r="C355" s="149"/>
      <c r="D355" s="196"/>
      <c r="E355" s="90" t="s">
        <v>111</v>
      </c>
      <c r="F355" s="102" t="s">
        <v>456</v>
      </c>
      <c r="G355" s="102" t="s">
        <v>343</v>
      </c>
      <c r="H355" s="89" t="s">
        <v>344</v>
      </c>
      <c r="I355" s="198" t="s">
        <v>701</v>
      </c>
      <c r="J355" s="181"/>
      <c r="K355" s="181"/>
      <c r="L355" s="181"/>
      <c r="M355" s="181"/>
      <c r="N355" s="181"/>
      <c r="O355" s="181"/>
      <c r="P355" s="181"/>
      <c r="Q355" s="181"/>
      <c r="R355" s="181"/>
      <c r="S355" s="181"/>
      <c r="T355" s="181"/>
      <c r="U355" s="181"/>
      <c r="V355" s="181"/>
      <c r="W355" s="181"/>
      <c r="X355" s="181"/>
      <c r="Y355" s="181"/>
      <c r="Z355" s="181"/>
      <c r="AA355" s="181"/>
      <c r="AB355" s="181"/>
      <c r="AC355" s="181"/>
      <c r="AD355" s="181"/>
      <c r="AE355" s="181"/>
      <c r="AF355" s="181"/>
    </row>
    <row r="356" spans="1:32" x14ac:dyDescent="0.2">
      <c r="A356" s="195"/>
      <c r="B356" s="149"/>
      <c r="C356" s="149"/>
      <c r="D356" s="160" t="s">
        <v>18</v>
      </c>
      <c r="E356" s="94"/>
      <c r="F356" s="101"/>
      <c r="G356" s="101"/>
      <c r="H356" s="95"/>
      <c r="I356" s="95"/>
      <c r="J356" s="181"/>
      <c r="K356" s="181"/>
      <c r="L356" s="181"/>
      <c r="M356" s="181"/>
      <c r="N356" s="181"/>
      <c r="O356" s="181"/>
      <c r="P356" s="181"/>
      <c r="Q356" s="181"/>
      <c r="R356" s="181"/>
      <c r="S356" s="181"/>
      <c r="T356" s="181"/>
      <c r="U356" s="181"/>
      <c r="V356" s="181"/>
      <c r="W356" s="181"/>
      <c r="X356" s="181"/>
      <c r="Y356" s="181"/>
      <c r="Z356" s="181"/>
      <c r="AA356" s="181"/>
      <c r="AB356" s="181"/>
      <c r="AC356" s="181"/>
      <c r="AD356" s="181"/>
      <c r="AE356" s="181"/>
      <c r="AF356" s="181"/>
    </row>
    <row r="357" spans="1:32" ht="105" x14ac:dyDescent="0.2">
      <c r="A357" s="195"/>
      <c r="B357" s="149"/>
      <c r="C357" s="149"/>
      <c r="D357" s="196"/>
      <c r="E357" s="90" t="s">
        <v>219</v>
      </c>
      <c r="F357" s="102" t="s">
        <v>456</v>
      </c>
      <c r="G357" s="102" t="s">
        <v>343</v>
      </c>
      <c r="H357" s="89" t="s">
        <v>344</v>
      </c>
      <c r="I357" s="198" t="s">
        <v>701</v>
      </c>
      <c r="J357" s="181"/>
      <c r="K357" s="181"/>
      <c r="L357" s="181"/>
      <c r="M357" s="181"/>
      <c r="N357" s="181"/>
      <c r="O357" s="181"/>
      <c r="P357" s="181"/>
      <c r="Q357" s="181"/>
      <c r="R357" s="181"/>
      <c r="S357" s="181"/>
      <c r="T357" s="181"/>
      <c r="U357" s="181"/>
      <c r="V357" s="181"/>
      <c r="W357" s="181"/>
      <c r="X357" s="181"/>
      <c r="Y357" s="181"/>
      <c r="Z357" s="181"/>
      <c r="AA357" s="181"/>
      <c r="AB357" s="181"/>
      <c r="AC357" s="181"/>
      <c r="AD357" s="181"/>
      <c r="AE357" s="181"/>
      <c r="AF357" s="181"/>
    </row>
    <row r="358" spans="1:32" ht="105" x14ac:dyDescent="0.2">
      <c r="A358" s="195"/>
      <c r="B358" s="149"/>
      <c r="C358" s="149"/>
      <c r="D358" s="196"/>
      <c r="E358" s="90" t="s">
        <v>220</v>
      </c>
      <c r="F358" s="102" t="s">
        <v>456</v>
      </c>
      <c r="G358" s="102" t="s">
        <v>343</v>
      </c>
      <c r="H358" s="89" t="s">
        <v>344</v>
      </c>
      <c r="I358" s="198" t="s">
        <v>701</v>
      </c>
      <c r="J358" s="181"/>
      <c r="K358" s="181"/>
      <c r="L358" s="181"/>
      <c r="M358" s="181"/>
      <c r="N358" s="181"/>
      <c r="O358" s="181"/>
      <c r="P358" s="181"/>
      <c r="Q358" s="181"/>
      <c r="R358" s="181"/>
      <c r="S358" s="181"/>
      <c r="T358" s="181"/>
      <c r="U358" s="181"/>
      <c r="V358" s="181"/>
      <c r="W358" s="181"/>
      <c r="X358" s="181"/>
      <c r="Y358" s="181"/>
      <c r="Z358" s="181"/>
      <c r="AA358" s="181"/>
      <c r="AB358" s="181"/>
      <c r="AC358" s="181"/>
      <c r="AD358" s="181"/>
      <c r="AE358" s="181"/>
      <c r="AF358" s="181"/>
    </row>
    <row r="359" spans="1:32" ht="105" x14ac:dyDescent="0.2">
      <c r="A359" s="195"/>
      <c r="B359" s="149"/>
      <c r="C359" s="149"/>
      <c r="D359" s="196"/>
      <c r="E359" s="90" t="s">
        <v>652</v>
      </c>
      <c r="F359" s="102" t="s">
        <v>456</v>
      </c>
      <c r="G359" s="102" t="s">
        <v>343</v>
      </c>
      <c r="H359" s="89" t="s">
        <v>344</v>
      </c>
      <c r="I359" s="198" t="s">
        <v>701</v>
      </c>
      <c r="J359" s="181"/>
      <c r="K359" s="181"/>
      <c r="L359" s="181"/>
      <c r="M359" s="181"/>
      <c r="N359" s="181"/>
      <c r="O359" s="181"/>
      <c r="P359" s="181"/>
      <c r="Q359" s="181"/>
      <c r="R359" s="181"/>
      <c r="S359" s="181"/>
      <c r="T359" s="181"/>
      <c r="U359" s="181"/>
      <c r="V359" s="181"/>
      <c r="W359" s="181"/>
      <c r="X359" s="181"/>
      <c r="Y359" s="181"/>
      <c r="Z359" s="181"/>
      <c r="AA359" s="181"/>
      <c r="AB359" s="181"/>
      <c r="AC359" s="181"/>
      <c r="AD359" s="181"/>
      <c r="AE359" s="181"/>
      <c r="AF359" s="181"/>
    </row>
    <row r="360" spans="1:32" x14ac:dyDescent="0.2">
      <c r="A360" s="195"/>
      <c r="B360" s="149"/>
      <c r="C360" s="1559" t="s">
        <v>69</v>
      </c>
      <c r="D360" s="1560"/>
      <c r="E360" s="1560"/>
      <c r="F360" s="1560"/>
      <c r="G360" s="1560"/>
      <c r="H360" s="1560"/>
      <c r="I360" s="1561"/>
      <c r="J360" s="7"/>
      <c r="K360" s="7"/>
      <c r="L360" s="7"/>
      <c r="M360" s="7"/>
      <c r="N360" s="7"/>
      <c r="O360" s="7"/>
      <c r="P360" s="7"/>
      <c r="Q360" s="7"/>
      <c r="R360" s="7"/>
      <c r="S360" s="7"/>
      <c r="T360" s="7"/>
      <c r="U360" s="7"/>
      <c r="V360" s="7"/>
      <c r="W360" s="7"/>
      <c r="X360" s="7"/>
      <c r="Y360" s="7"/>
      <c r="Z360" s="7"/>
      <c r="AA360" s="7"/>
      <c r="AB360" s="7"/>
      <c r="AC360" s="7"/>
      <c r="AD360" s="7"/>
      <c r="AE360" s="7"/>
      <c r="AF360" s="181"/>
    </row>
    <row r="361" spans="1:32" x14ac:dyDescent="0.2">
      <c r="A361" s="195"/>
      <c r="B361" s="149"/>
      <c r="C361" s="149"/>
      <c r="D361" s="160" t="s">
        <v>222</v>
      </c>
      <c r="E361" s="94"/>
      <c r="F361" s="165"/>
      <c r="G361" s="101"/>
      <c r="H361" s="95"/>
      <c r="I361" s="95"/>
      <c r="J361" s="181"/>
      <c r="K361" s="181"/>
      <c r="L361" s="181"/>
      <c r="M361" s="181"/>
      <c r="N361" s="181"/>
      <c r="O361" s="181"/>
      <c r="P361" s="181"/>
      <c r="Q361" s="181"/>
      <c r="R361" s="181"/>
      <c r="S361" s="181"/>
      <c r="T361" s="181"/>
      <c r="U361" s="181"/>
      <c r="V361" s="181"/>
      <c r="W361" s="181"/>
      <c r="X361" s="181"/>
      <c r="Y361" s="181"/>
      <c r="Z361" s="181"/>
      <c r="AA361" s="181"/>
      <c r="AB361" s="181"/>
      <c r="AC361" s="181"/>
      <c r="AD361" s="181"/>
      <c r="AE361" s="181"/>
      <c r="AF361" s="181"/>
    </row>
    <row r="362" spans="1:32" ht="105" x14ac:dyDescent="0.2">
      <c r="A362" s="195"/>
      <c r="B362" s="149"/>
      <c r="C362" s="149"/>
      <c r="D362" s="196"/>
      <c r="E362" s="90" t="s">
        <v>223</v>
      </c>
      <c r="F362" s="102" t="s">
        <v>456</v>
      </c>
      <c r="G362" s="102" t="s">
        <v>343</v>
      </c>
      <c r="H362" s="89" t="s">
        <v>344</v>
      </c>
      <c r="I362" s="198" t="s">
        <v>701</v>
      </c>
      <c r="J362" s="181"/>
      <c r="K362" s="181"/>
      <c r="L362" s="181"/>
      <c r="M362" s="181"/>
      <c r="N362" s="181"/>
      <c r="O362" s="181"/>
      <c r="P362" s="181"/>
      <c r="Q362" s="181"/>
      <c r="R362" s="181"/>
      <c r="S362" s="181"/>
      <c r="T362" s="181"/>
      <c r="U362" s="181"/>
      <c r="V362" s="181"/>
      <c r="W362" s="181"/>
      <c r="X362" s="181"/>
      <c r="Y362" s="181"/>
      <c r="Z362" s="181"/>
      <c r="AA362" s="181"/>
      <c r="AB362" s="181"/>
      <c r="AC362" s="181"/>
      <c r="AD362" s="181"/>
      <c r="AE362" s="181"/>
      <c r="AF362" s="181"/>
    </row>
    <row r="363" spans="1:32" ht="105" x14ac:dyDescent="0.2">
      <c r="A363" s="195"/>
      <c r="B363" s="149"/>
      <c r="C363" s="149"/>
      <c r="D363" s="196"/>
      <c r="E363" s="90" t="s">
        <v>224</v>
      </c>
      <c r="F363" s="102" t="s">
        <v>456</v>
      </c>
      <c r="G363" s="102" t="s">
        <v>343</v>
      </c>
      <c r="H363" s="89" t="s">
        <v>344</v>
      </c>
      <c r="I363" s="198" t="s">
        <v>701</v>
      </c>
    </row>
    <row r="364" spans="1:32" x14ac:dyDescent="0.2">
      <c r="A364" s="195"/>
      <c r="B364" s="149"/>
      <c r="C364" s="149"/>
      <c r="D364" s="160" t="s">
        <v>225</v>
      </c>
      <c r="E364" s="94"/>
      <c r="F364" s="165"/>
      <c r="G364" s="101"/>
      <c r="H364" s="95"/>
      <c r="I364" s="95"/>
    </row>
    <row r="365" spans="1:32" ht="105" x14ac:dyDescent="0.2">
      <c r="A365" s="195"/>
      <c r="B365" s="149"/>
      <c r="C365" s="149"/>
      <c r="D365" s="196"/>
      <c r="E365" s="90" t="s">
        <v>226</v>
      </c>
      <c r="F365" s="102" t="s">
        <v>456</v>
      </c>
      <c r="G365" s="102" t="s">
        <v>343</v>
      </c>
      <c r="H365" s="89" t="s">
        <v>344</v>
      </c>
      <c r="I365" s="198" t="s">
        <v>701</v>
      </c>
    </row>
    <row r="366" spans="1:32" ht="105" x14ac:dyDescent="0.2">
      <c r="A366" s="195"/>
      <c r="B366" s="149"/>
      <c r="C366" s="149"/>
      <c r="D366" s="196"/>
      <c r="E366" s="90" t="s">
        <v>227</v>
      </c>
      <c r="F366" s="102" t="s">
        <v>456</v>
      </c>
      <c r="G366" s="102" t="s">
        <v>343</v>
      </c>
      <c r="H366" s="89" t="s">
        <v>344</v>
      </c>
      <c r="I366" s="198" t="s">
        <v>701</v>
      </c>
    </row>
    <row r="367" spans="1:32" ht="105" x14ac:dyDescent="0.2">
      <c r="A367" s="195"/>
      <c r="B367" s="149"/>
      <c r="C367" s="149"/>
      <c r="D367" s="196"/>
      <c r="E367" s="90" t="s">
        <v>228</v>
      </c>
      <c r="F367" s="102" t="s">
        <v>456</v>
      </c>
      <c r="G367" s="102" t="s">
        <v>343</v>
      </c>
      <c r="H367" s="89" t="s">
        <v>344</v>
      </c>
      <c r="I367" s="198" t="s">
        <v>701</v>
      </c>
    </row>
    <row r="368" spans="1:32" x14ac:dyDescent="0.2">
      <c r="A368" s="195"/>
      <c r="B368" s="149"/>
      <c r="C368" s="149"/>
      <c r="D368" s="160" t="s">
        <v>229</v>
      </c>
      <c r="E368" s="94"/>
      <c r="F368" s="165"/>
      <c r="G368" s="101"/>
      <c r="H368" s="95"/>
      <c r="I368" s="95"/>
    </row>
    <row r="369" spans="1:31" ht="105" x14ac:dyDescent="0.2">
      <c r="A369" s="195"/>
      <c r="B369" s="149"/>
      <c r="C369" s="149"/>
      <c r="D369" s="196"/>
      <c r="E369" s="90" t="s">
        <v>230</v>
      </c>
      <c r="F369" s="102" t="s">
        <v>456</v>
      </c>
      <c r="G369" s="102" t="s">
        <v>343</v>
      </c>
      <c r="H369" s="89" t="s">
        <v>344</v>
      </c>
      <c r="I369" s="198" t="s">
        <v>701</v>
      </c>
    </row>
    <row r="370" spans="1:31" ht="105" x14ac:dyDescent="0.2">
      <c r="A370" s="195"/>
      <c r="B370" s="149"/>
      <c r="C370" s="149"/>
      <c r="D370" s="196"/>
      <c r="E370" s="90" t="s">
        <v>231</v>
      </c>
      <c r="F370" s="102" t="s">
        <v>456</v>
      </c>
      <c r="G370" s="102" t="s">
        <v>343</v>
      </c>
      <c r="H370" s="89" t="s">
        <v>344</v>
      </c>
      <c r="I370" s="198" t="s">
        <v>701</v>
      </c>
    </row>
    <row r="371" spans="1:31" x14ac:dyDescent="0.2">
      <c r="A371" s="195"/>
      <c r="B371" s="149"/>
      <c r="C371" s="149"/>
      <c r="D371" s="160" t="s">
        <v>232</v>
      </c>
      <c r="E371" s="94"/>
      <c r="F371" s="165"/>
      <c r="G371" s="101"/>
      <c r="H371" s="95"/>
      <c r="I371" s="95"/>
    </row>
    <row r="372" spans="1:31" ht="105" x14ac:dyDescent="0.2">
      <c r="A372" s="195"/>
      <c r="B372" s="149"/>
      <c r="C372" s="149"/>
      <c r="D372" s="196"/>
      <c r="E372" s="90" t="s">
        <v>233</v>
      </c>
      <c r="F372" s="102" t="s">
        <v>456</v>
      </c>
      <c r="G372" s="102" t="s">
        <v>343</v>
      </c>
      <c r="H372" s="89" t="s">
        <v>344</v>
      </c>
      <c r="I372" s="198" t="s">
        <v>701</v>
      </c>
    </row>
    <row r="373" spans="1:31" ht="105" x14ac:dyDescent="0.2">
      <c r="A373" s="195"/>
      <c r="B373" s="149"/>
      <c r="C373" s="149"/>
      <c r="D373" s="196"/>
      <c r="E373" s="90" t="s">
        <v>234</v>
      </c>
      <c r="F373" s="102" t="s">
        <v>456</v>
      </c>
      <c r="G373" s="102" t="s">
        <v>343</v>
      </c>
      <c r="H373" s="89" t="s">
        <v>344</v>
      </c>
      <c r="I373" s="198" t="s">
        <v>701</v>
      </c>
    </row>
    <row r="374" spans="1:31" ht="105" x14ac:dyDescent="0.2">
      <c r="A374" s="195"/>
      <c r="B374" s="149"/>
      <c r="C374" s="149"/>
      <c r="D374" s="196"/>
      <c r="E374" s="90" t="s">
        <v>235</v>
      </c>
      <c r="F374" s="102" t="s">
        <v>456</v>
      </c>
      <c r="G374" s="102" t="s">
        <v>343</v>
      </c>
      <c r="H374" s="89" t="s">
        <v>344</v>
      </c>
      <c r="I374" s="198" t="s">
        <v>701</v>
      </c>
    </row>
    <row r="375" spans="1:31" x14ac:dyDescent="0.2">
      <c r="A375" s="195"/>
      <c r="B375" s="149"/>
      <c r="C375" s="149"/>
      <c r="D375" s="160" t="s">
        <v>653</v>
      </c>
      <c r="E375" s="94"/>
      <c r="F375" s="165"/>
      <c r="G375" s="101"/>
      <c r="H375" s="95"/>
      <c r="I375" s="95"/>
    </row>
    <row r="376" spans="1:31" ht="105" x14ac:dyDescent="0.2">
      <c r="A376" s="195"/>
      <c r="B376" s="149"/>
      <c r="C376" s="149"/>
      <c r="D376" s="196"/>
      <c r="E376" s="90" t="s">
        <v>654</v>
      </c>
      <c r="F376" s="102" t="s">
        <v>456</v>
      </c>
      <c r="G376" s="102" t="s">
        <v>343</v>
      </c>
      <c r="H376" s="89" t="s">
        <v>344</v>
      </c>
      <c r="I376" s="198" t="s">
        <v>701</v>
      </c>
    </row>
    <row r="377" spans="1:31" ht="105" x14ac:dyDescent="0.2">
      <c r="A377" s="195"/>
      <c r="B377" s="149"/>
      <c r="C377" s="149"/>
      <c r="D377" s="196"/>
      <c r="E377" s="90" t="s">
        <v>665</v>
      </c>
      <c r="F377" s="102" t="s">
        <v>456</v>
      </c>
      <c r="G377" s="102" t="s">
        <v>343</v>
      </c>
      <c r="H377" s="89" t="s">
        <v>344</v>
      </c>
      <c r="I377" s="198" t="s">
        <v>701</v>
      </c>
    </row>
    <row r="378" spans="1:31" x14ac:dyDescent="0.2">
      <c r="A378" s="195"/>
      <c r="B378" s="149"/>
      <c r="C378" s="149"/>
      <c r="D378" s="160" t="s">
        <v>656</v>
      </c>
      <c r="E378" s="94"/>
      <c r="F378" s="165"/>
      <c r="G378" s="101"/>
      <c r="H378" s="95"/>
      <c r="I378" s="95"/>
    </row>
    <row r="379" spans="1:31" ht="105" x14ac:dyDescent="0.2">
      <c r="A379" s="195"/>
      <c r="B379" s="149"/>
      <c r="C379" s="149"/>
      <c r="D379" s="196"/>
      <c r="E379" s="90" t="s">
        <v>657</v>
      </c>
      <c r="F379" s="102" t="s">
        <v>456</v>
      </c>
      <c r="G379" s="102" t="s">
        <v>343</v>
      </c>
      <c r="H379" s="89" t="s">
        <v>344</v>
      </c>
      <c r="I379" s="198" t="s">
        <v>701</v>
      </c>
    </row>
    <row r="380" spans="1:31" ht="105" x14ac:dyDescent="0.2">
      <c r="A380" s="195"/>
      <c r="B380" s="149"/>
      <c r="C380" s="149"/>
      <c r="D380" s="196"/>
      <c r="E380" s="90" t="s">
        <v>666</v>
      </c>
      <c r="F380" s="102" t="s">
        <v>456</v>
      </c>
      <c r="G380" s="102" t="s">
        <v>343</v>
      </c>
      <c r="H380" s="89" t="s">
        <v>344</v>
      </c>
      <c r="I380" s="198" t="s">
        <v>701</v>
      </c>
    </row>
    <row r="381" spans="1:31" ht="105" x14ac:dyDescent="0.2">
      <c r="A381" s="195"/>
      <c r="B381" s="149"/>
      <c r="C381" s="149"/>
      <c r="D381" s="196"/>
      <c r="E381" s="90" t="s">
        <v>667</v>
      </c>
      <c r="F381" s="102" t="s">
        <v>456</v>
      </c>
      <c r="G381" s="102" t="s">
        <v>343</v>
      </c>
      <c r="H381" s="89" t="s">
        <v>344</v>
      </c>
      <c r="I381" s="198" t="s">
        <v>701</v>
      </c>
      <c r="J381" s="181"/>
      <c r="K381" s="181"/>
      <c r="L381" s="181"/>
      <c r="M381" s="181"/>
      <c r="N381" s="181"/>
      <c r="O381" s="181"/>
      <c r="P381" s="181"/>
      <c r="Q381" s="181"/>
      <c r="R381" s="181"/>
      <c r="S381" s="181"/>
      <c r="T381" s="181"/>
      <c r="U381" s="181"/>
      <c r="V381" s="181"/>
      <c r="W381" s="181"/>
      <c r="X381" s="181"/>
      <c r="Y381" s="181"/>
      <c r="Z381" s="181"/>
      <c r="AA381" s="181"/>
      <c r="AB381" s="181"/>
      <c r="AC381" s="181"/>
      <c r="AD381" s="181"/>
      <c r="AE381" s="181"/>
    </row>
    <row r="382" spans="1:31" x14ac:dyDescent="0.2">
      <c r="A382" s="195"/>
      <c r="B382" s="149"/>
      <c r="C382" s="1559" t="s">
        <v>237</v>
      </c>
      <c r="D382" s="1560"/>
      <c r="E382" s="1560"/>
      <c r="F382" s="1560"/>
      <c r="G382" s="1560"/>
      <c r="H382" s="1560"/>
      <c r="I382" s="1561"/>
      <c r="J382" s="7"/>
      <c r="K382" s="7"/>
      <c r="L382" s="7"/>
      <c r="M382" s="7"/>
      <c r="N382" s="7"/>
      <c r="O382" s="7"/>
      <c r="P382" s="7"/>
      <c r="Q382" s="7"/>
      <c r="R382" s="7"/>
      <c r="S382" s="7"/>
      <c r="T382" s="7"/>
      <c r="U382" s="7"/>
      <c r="V382" s="7"/>
      <c r="W382" s="7"/>
      <c r="X382" s="7"/>
      <c r="Y382" s="7"/>
      <c r="Z382" s="7"/>
      <c r="AA382" s="7"/>
      <c r="AB382" s="7"/>
      <c r="AC382" s="7"/>
      <c r="AD382" s="7"/>
      <c r="AE382" s="7"/>
    </row>
    <row r="383" spans="1:31" x14ac:dyDescent="0.2">
      <c r="A383" s="195"/>
      <c r="B383" s="149"/>
      <c r="C383" s="149"/>
      <c r="D383" s="160" t="s">
        <v>281</v>
      </c>
      <c r="E383" s="94"/>
      <c r="F383" s="101"/>
      <c r="G383" s="101"/>
      <c r="H383" s="95"/>
      <c r="I383" s="95"/>
      <c r="J383" s="181"/>
      <c r="K383" s="181"/>
      <c r="L383" s="181"/>
      <c r="M383" s="181"/>
      <c r="N383" s="181"/>
      <c r="O383" s="181"/>
      <c r="P383" s="181"/>
      <c r="Q383" s="181"/>
      <c r="R383" s="181"/>
      <c r="S383" s="181"/>
      <c r="T383" s="181"/>
      <c r="U383" s="181"/>
      <c r="V383" s="181"/>
      <c r="W383" s="181"/>
      <c r="X383" s="181"/>
      <c r="Y383" s="181"/>
      <c r="Z383" s="181"/>
      <c r="AA383" s="181"/>
      <c r="AB383" s="181"/>
      <c r="AC383" s="181"/>
      <c r="AD383" s="181"/>
      <c r="AE383" s="181"/>
    </row>
    <row r="384" spans="1:31" ht="105" x14ac:dyDescent="0.2">
      <c r="A384" s="195"/>
      <c r="B384" s="149"/>
      <c r="C384" s="149"/>
      <c r="D384" s="196"/>
      <c r="E384" s="159" t="s">
        <v>238</v>
      </c>
      <c r="F384" s="102" t="s">
        <v>456</v>
      </c>
      <c r="G384" s="102" t="s">
        <v>343</v>
      </c>
      <c r="H384" s="89" t="s">
        <v>344</v>
      </c>
      <c r="I384" s="198" t="s">
        <v>701</v>
      </c>
      <c r="J384" s="181"/>
      <c r="K384" s="181"/>
      <c r="L384" s="181"/>
      <c r="M384" s="181"/>
      <c r="N384" s="181"/>
      <c r="O384" s="181"/>
      <c r="P384" s="181"/>
      <c r="Q384" s="181"/>
      <c r="R384" s="181"/>
      <c r="S384" s="181"/>
      <c r="T384" s="181"/>
      <c r="U384" s="181"/>
      <c r="V384" s="181"/>
      <c r="W384" s="181"/>
      <c r="X384" s="181"/>
      <c r="Y384" s="181"/>
      <c r="Z384" s="181"/>
      <c r="AA384" s="181"/>
      <c r="AB384" s="181"/>
      <c r="AC384" s="181"/>
      <c r="AD384" s="181"/>
      <c r="AE384" s="181"/>
    </row>
    <row r="385" spans="1:31" ht="105" x14ac:dyDescent="0.2">
      <c r="A385" s="195"/>
      <c r="B385" s="149"/>
      <c r="C385" s="149"/>
      <c r="D385" s="196"/>
      <c r="E385" s="90" t="s">
        <v>239</v>
      </c>
      <c r="F385" s="102" t="s">
        <v>456</v>
      </c>
      <c r="G385" s="102" t="s">
        <v>343</v>
      </c>
      <c r="H385" s="89" t="s">
        <v>344</v>
      </c>
      <c r="I385" s="198" t="s">
        <v>701</v>
      </c>
      <c r="J385" s="181"/>
      <c r="K385" s="181"/>
      <c r="L385" s="181"/>
      <c r="M385" s="181"/>
      <c r="N385" s="181"/>
      <c r="O385" s="181"/>
      <c r="P385" s="181"/>
      <c r="Q385" s="181"/>
      <c r="R385" s="181"/>
      <c r="S385" s="181"/>
      <c r="T385" s="181"/>
      <c r="U385" s="181"/>
      <c r="V385" s="181"/>
      <c r="W385" s="181"/>
      <c r="X385" s="181"/>
      <c r="Y385" s="181"/>
      <c r="Z385" s="181"/>
      <c r="AA385" s="181"/>
      <c r="AB385" s="181"/>
      <c r="AC385" s="181"/>
      <c r="AD385" s="181"/>
      <c r="AE385" s="181"/>
    </row>
    <row r="386" spans="1:31" x14ac:dyDescent="0.2">
      <c r="A386" s="195"/>
      <c r="B386" s="149"/>
      <c r="C386" s="149"/>
      <c r="D386" s="160" t="s">
        <v>282</v>
      </c>
      <c r="E386" s="94"/>
      <c r="F386" s="101"/>
      <c r="G386" s="101"/>
      <c r="H386" s="95"/>
      <c r="I386" s="95"/>
      <c r="J386" s="181"/>
      <c r="K386" s="181"/>
      <c r="L386" s="181"/>
      <c r="M386" s="181"/>
      <c r="N386" s="181"/>
      <c r="O386" s="181"/>
      <c r="P386" s="181"/>
      <c r="Q386" s="181"/>
      <c r="R386" s="181"/>
      <c r="S386" s="181"/>
      <c r="T386" s="181"/>
      <c r="U386" s="181"/>
      <c r="V386" s="181"/>
      <c r="W386" s="181"/>
      <c r="X386" s="181"/>
      <c r="Y386" s="181"/>
      <c r="Z386" s="181"/>
      <c r="AA386" s="181"/>
      <c r="AB386" s="181"/>
      <c r="AC386" s="181"/>
      <c r="AD386" s="181"/>
      <c r="AE386" s="181"/>
    </row>
    <row r="387" spans="1:31" ht="105" x14ac:dyDescent="0.2">
      <c r="A387" s="195"/>
      <c r="B387" s="149"/>
      <c r="C387" s="149"/>
      <c r="D387" s="196"/>
      <c r="E387" s="90" t="s">
        <v>240</v>
      </c>
      <c r="F387" s="102" t="s">
        <v>456</v>
      </c>
      <c r="G387" s="102" t="s">
        <v>343</v>
      </c>
      <c r="H387" s="89" t="s">
        <v>344</v>
      </c>
      <c r="I387" s="198" t="s">
        <v>701</v>
      </c>
      <c r="J387" s="181"/>
      <c r="K387" s="181"/>
      <c r="L387" s="181"/>
      <c r="M387" s="181"/>
      <c r="N387" s="181"/>
      <c r="O387" s="181"/>
      <c r="P387" s="181"/>
      <c r="Q387" s="181"/>
      <c r="R387" s="181"/>
      <c r="S387" s="181"/>
      <c r="T387" s="181"/>
      <c r="U387" s="181"/>
      <c r="V387" s="181"/>
      <c r="W387" s="181"/>
      <c r="X387" s="181"/>
      <c r="Y387" s="181"/>
      <c r="Z387" s="181"/>
      <c r="AA387" s="181"/>
      <c r="AB387" s="181"/>
      <c r="AC387" s="181"/>
      <c r="AD387" s="181"/>
      <c r="AE387" s="181"/>
    </row>
    <row r="388" spans="1:31" ht="105" x14ac:dyDescent="0.2">
      <c r="A388" s="195"/>
      <c r="B388" s="149"/>
      <c r="C388" s="149"/>
      <c r="D388" s="196"/>
      <c r="E388" s="90" t="s">
        <v>241</v>
      </c>
      <c r="F388" s="102" t="s">
        <v>456</v>
      </c>
      <c r="G388" s="102" t="s">
        <v>343</v>
      </c>
      <c r="H388" s="89" t="s">
        <v>344</v>
      </c>
      <c r="I388" s="198" t="s">
        <v>701</v>
      </c>
      <c r="J388" s="181"/>
      <c r="K388" s="181"/>
      <c r="L388" s="181"/>
      <c r="M388" s="181"/>
      <c r="N388" s="181"/>
      <c r="O388" s="181"/>
      <c r="P388" s="181"/>
      <c r="Q388" s="181"/>
      <c r="R388" s="181"/>
      <c r="S388" s="181"/>
      <c r="T388" s="181"/>
      <c r="U388" s="181"/>
      <c r="V388" s="181"/>
      <c r="W388" s="181"/>
      <c r="X388" s="181"/>
      <c r="Y388" s="181"/>
      <c r="Z388" s="181"/>
      <c r="AA388" s="181"/>
      <c r="AB388" s="181"/>
      <c r="AC388" s="181"/>
      <c r="AD388" s="181"/>
      <c r="AE388" s="181"/>
    </row>
    <row r="389" spans="1:31" x14ac:dyDescent="0.2">
      <c r="A389" s="195"/>
      <c r="B389" s="149"/>
      <c r="C389" s="149"/>
      <c r="D389" s="160" t="s">
        <v>243</v>
      </c>
      <c r="E389" s="94"/>
      <c r="F389" s="101"/>
      <c r="G389" s="101"/>
      <c r="H389" s="95"/>
      <c r="I389" s="95"/>
      <c r="J389" s="181"/>
      <c r="K389" s="181"/>
      <c r="L389" s="181"/>
      <c r="M389" s="181"/>
      <c r="N389" s="181"/>
      <c r="O389" s="181"/>
      <c r="P389" s="181"/>
      <c r="Q389" s="181"/>
      <c r="R389" s="181"/>
      <c r="S389" s="181"/>
      <c r="T389" s="181"/>
      <c r="U389" s="181"/>
      <c r="V389" s="181"/>
      <c r="W389" s="181"/>
      <c r="X389" s="181"/>
      <c r="Y389" s="181"/>
      <c r="Z389" s="181"/>
      <c r="AA389" s="181"/>
      <c r="AB389" s="181"/>
      <c r="AC389" s="181"/>
      <c r="AD389" s="181"/>
      <c r="AE389" s="181"/>
    </row>
    <row r="390" spans="1:31" ht="105" x14ac:dyDescent="0.2">
      <c r="A390" s="195"/>
      <c r="B390" s="149"/>
      <c r="C390" s="149"/>
      <c r="D390" s="196"/>
      <c r="E390" s="90" t="s">
        <v>244</v>
      </c>
      <c r="F390" s="102" t="s">
        <v>456</v>
      </c>
      <c r="G390" s="102" t="s">
        <v>343</v>
      </c>
      <c r="H390" s="89" t="s">
        <v>344</v>
      </c>
      <c r="I390" s="198" t="s">
        <v>701</v>
      </c>
      <c r="J390" s="181"/>
      <c r="K390" s="181"/>
      <c r="L390" s="181"/>
      <c r="M390" s="181"/>
      <c r="N390" s="181"/>
      <c r="O390" s="181"/>
      <c r="P390" s="181"/>
      <c r="Q390" s="181"/>
      <c r="R390" s="181"/>
      <c r="S390" s="181"/>
      <c r="T390" s="181"/>
      <c r="U390" s="181"/>
      <c r="V390" s="181"/>
      <c r="W390" s="181"/>
      <c r="X390" s="181"/>
      <c r="Y390" s="181"/>
      <c r="Z390" s="181"/>
      <c r="AA390" s="181"/>
      <c r="AB390" s="181"/>
      <c r="AC390" s="181"/>
      <c r="AD390" s="181"/>
      <c r="AE390" s="181"/>
    </row>
    <row r="391" spans="1:31" ht="105" x14ac:dyDescent="0.2">
      <c r="A391" s="195"/>
      <c r="B391" s="149"/>
      <c r="C391" s="149"/>
      <c r="D391" s="196"/>
      <c r="E391" s="90" t="s">
        <v>246</v>
      </c>
      <c r="F391" s="102" t="s">
        <v>456</v>
      </c>
      <c r="G391" s="102" t="s">
        <v>343</v>
      </c>
      <c r="H391" s="89" t="s">
        <v>344</v>
      </c>
      <c r="I391" s="198" t="s">
        <v>701</v>
      </c>
      <c r="J391" s="181"/>
      <c r="K391" s="181"/>
      <c r="L391" s="181"/>
      <c r="M391" s="181"/>
      <c r="N391" s="181"/>
      <c r="O391" s="181"/>
      <c r="P391" s="181"/>
      <c r="Q391" s="181"/>
      <c r="R391" s="181"/>
      <c r="S391" s="181"/>
      <c r="T391" s="181"/>
      <c r="U391" s="181"/>
      <c r="V391" s="181"/>
      <c r="W391" s="181"/>
      <c r="X391" s="181"/>
      <c r="Y391" s="181"/>
      <c r="Z391" s="181"/>
      <c r="AA391" s="181"/>
      <c r="AB391" s="181"/>
      <c r="AC391" s="181"/>
      <c r="AD391" s="181"/>
      <c r="AE391" s="181"/>
    </row>
    <row r="392" spans="1:31" x14ac:dyDescent="0.2">
      <c r="A392" s="195"/>
      <c r="B392" s="149"/>
      <c r="C392" s="149"/>
      <c r="D392" s="160" t="s">
        <v>248</v>
      </c>
      <c r="E392" s="94"/>
      <c r="F392" s="101"/>
      <c r="G392" s="101"/>
      <c r="H392" s="95"/>
      <c r="I392" s="95"/>
      <c r="J392" s="181"/>
      <c r="K392" s="181"/>
      <c r="L392" s="181"/>
      <c r="M392" s="181"/>
      <c r="N392" s="181"/>
      <c r="O392" s="181"/>
      <c r="P392" s="181"/>
      <c r="Q392" s="181"/>
      <c r="R392" s="181"/>
      <c r="S392" s="181"/>
      <c r="T392" s="181"/>
      <c r="U392" s="181"/>
      <c r="V392" s="181"/>
      <c r="W392" s="181"/>
      <c r="X392" s="181"/>
      <c r="Y392" s="181"/>
      <c r="Z392" s="181"/>
      <c r="AA392" s="181"/>
      <c r="AB392" s="181"/>
      <c r="AC392" s="181"/>
      <c r="AD392" s="181"/>
      <c r="AE392" s="181"/>
    </row>
    <row r="393" spans="1:31" ht="105" x14ac:dyDescent="0.2">
      <c r="A393" s="195"/>
      <c r="B393" s="149"/>
      <c r="C393" s="149"/>
      <c r="D393" s="196"/>
      <c r="E393" s="90" t="s">
        <v>250</v>
      </c>
      <c r="F393" s="102" t="s">
        <v>456</v>
      </c>
      <c r="G393" s="102" t="s">
        <v>343</v>
      </c>
      <c r="H393" s="89" t="s">
        <v>344</v>
      </c>
      <c r="I393" s="198" t="s">
        <v>701</v>
      </c>
      <c r="J393" s="181"/>
      <c r="K393" s="181"/>
      <c r="L393" s="181"/>
      <c r="M393" s="181"/>
      <c r="N393" s="181"/>
      <c r="O393" s="181"/>
      <c r="P393" s="181"/>
      <c r="Q393" s="181"/>
      <c r="R393" s="181"/>
      <c r="S393" s="181"/>
      <c r="T393" s="181"/>
      <c r="U393" s="181"/>
      <c r="V393" s="181"/>
      <c r="W393" s="181"/>
      <c r="X393" s="181"/>
      <c r="Y393" s="181"/>
      <c r="Z393" s="181"/>
      <c r="AA393" s="181"/>
      <c r="AB393" s="181"/>
      <c r="AC393" s="181"/>
      <c r="AD393" s="181"/>
      <c r="AE393" s="181"/>
    </row>
    <row r="394" spans="1:31" ht="105" x14ac:dyDescent="0.2">
      <c r="A394" s="195"/>
      <c r="B394" s="149"/>
      <c r="C394" s="149"/>
      <c r="D394" s="196"/>
      <c r="E394" s="90" t="s">
        <v>251</v>
      </c>
      <c r="F394" s="102" t="s">
        <v>456</v>
      </c>
      <c r="G394" s="102" t="s">
        <v>343</v>
      </c>
      <c r="H394" s="89" t="s">
        <v>344</v>
      </c>
      <c r="I394" s="198" t="s">
        <v>701</v>
      </c>
      <c r="J394" s="181"/>
      <c r="K394" s="181"/>
      <c r="L394" s="181"/>
      <c r="M394" s="181"/>
      <c r="N394" s="181"/>
      <c r="O394" s="181"/>
      <c r="P394" s="181"/>
      <c r="Q394" s="181"/>
      <c r="R394" s="181"/>
      <c r="S394" s="181"/>
      <c r="T394" s="181"/>
      <c r="U394" s="181"/>
      <c r="V394" s="181"/>
      <c r="W394" s="181"/>
      <c r="X394" s="181"/>
      <c r="Y394" s="181"/>
      <c r="Z394" s="181"/>
      <c r="AA394" s="181"/>
      <c r="AB394" s="181"/>
      <c r="AC394" s="181"/>
      <c r="AD394" s="181"/>
      <c r="AE394" s="181"/>
    </row>
    <row r="395" spans="1:31" x14ac:dyDescent="0.2">
      <c r="A395" s="195"/>
      <c r="B395" s="149"/>
      <c r="C395" s="149"/>
      <c r="D395" s="160" t="s">
        <v>659</v>
      </c>
      <c r="E395" s="94"/>
      <c r="F395" s="101"/>
      <c r="G395" s="101"/>
      <c r="H395" s="95"/>
      <c r="I395" s="95"/>
      <c r="J395" s="181"/>
      <c r="K395" s="181"/>
      <c r="L395" s="181"/>
      <c r="M395" s="181"/>
      <c r="N395" s="181"/>
      <c r="O395" s="181"/>
      <c r="P395" s="181"/>
      <c r="Q395" s="181"/>
      <c r="R395" s="181"/>
      <c r="S395" s="181"/>
      <c r="T395" s="181"/>
      <c r="U395" s="181"/>
      <c r="V395" s="181"/>
      <c r="W395" s="181"/>
      <c r="X395" s="181"/>
      <c r="Y395" s="181"/>
      <c r="Z395" s="181"/>
      <c r="AA395" s="181"/>
      <c r="AB395" s="181"/>
      <c r="AC395" s="181"/>
      <c r="AD395" s="181"/>
      <c r="AE395" s="181"/>
    </row>
    <row r="396" spans="1:31" ht="105" x14ac:dyDescent="0.2">
      <c r="A396" s="195"/>
      <c r="B396" s="149"/>
      <c r="C396" s="149"/>
      <c r="D396" s="196"/>
      <c r="E396" s="90" t="s">
        <v>660</v>
      </c>
      <c r="F396" s="102" t="s">
        <v>456</v>
      </c>
      <c r="G396" s="102" t="s">
        <v>343</v>
      </c>
      <c r="H396" s="89" t="s">
        <v>344</v>
      </c>
      <c r="I396" s="198" t="s">
        <v>701</v>
      </c>
      <c r="J396" s="181"/>
      <c r="K396" s="181"/>
      <c r="L396" s="181"/>
      <c r="M396" s="181"/>
      <c r="N396" s="181"/>
      <c r="O396" s="181"/>
      <c r="P396" s="181"/>
      <c r="Q396" s="181"/>
      <c r="R396" s="181"/>
      <c r="S396" s="181"/>
      <c r="T396" s="181"/>
      <c r="U396" s="181"/>
      <c r="V396" s="181"/>
      <c r="W396" s="181"/>
      <c r="X396" s="181"/>
      <c r="Y396" s="181"/>
      <c r="Z396" s="181"/>
      <c r="AA396" s="181"/>
      <c r="AB396" s="181"/>
      <c r="AC396" s="181"/>
      <c r="AD396" s="181"/>
      <c r="AE396" s="181"/>
    </row>
    <row r="397" spans="1:31" ht="105" x14ac:dyDescent="0.2">
      <c r="A397" s="195"/>
      <c r="B397" s="149"/>
      <c r="C397" s="149"/>
      <c r="D397" s="196"/>
      <c r="E397" s="90" t="s">
        <v>661</v>
      </c>
      <c r="F397" s="102" t="s">
        <v>456</v>
      </c>
      <c r="G397" s="102" t="s">
        <v>343</v>
      </c>
      <c r="H397" s="89" t="s">
        <v>344</v>
      </c>
      <c r="I397" s="198" t="s">
        <v>701</v>
      </c>
      <c r="J397" s="181"/>
      <c r="K397" s="181"/>
      <c r="L397" s="181"/>
      <c r="M397" s="181"/>
      <c r="N397" s="181"/>
      <c r="O397" s="181"/>
      <c r="P397" s="181"/>
      <c r="Q397" s="181"/>
      <c r="R397" s="181"/>
      <c r="S397" s="181"/>
      <c r="T397" s="181"/>
      <c r="U397" s="181"/>
      <c r="V397" s="181"/>
      <c r="W397" s="181"/>
      <c r="X397" s="181"/>
      <c r="Y397" s="181"/>
      <c r="Z397" s="181"/>
      <c r="AA397" s="181"/>
      <c r="AB397" s="181"/>
      <c r="AC397" s="181"/>
      <c r="AD397" s="181"/>
      <c r="AE397" s="181"/>
    </row>
    <row r="398" spans="1:31" x14ac:dyDescent="0.2">
      <c r="A398" s="195"/>
      <c r="B398" s="149"/>
      <c r="C398" s="149"/>
      <c r="D398" s="160" t="s">
        <v>662</v>
      </c>
      <c r="E398" s="94"/>
      <c r="F398" s="101"/>
      <c r="G398" s="101"/>
      <c r="H398" s="95"/>
      <c r="I398" s="95"/>
      <c r="J398" s="181"/>
      <c r="K398" s="181"/>
      <c r="L398" s="181"/>
      <c r="M398" s="181"/>
      <c r="N398" s="181"/>
      <c r="O398" s="181"/>
      <c r="P398" s="181"/>
      <c r="Q398" s="181"/>
      <c r="R398" s="181"/>
      <c r="S398" s="181"/>
      <c r="T398" s="181"/>
      <c r="U398" s="181"/>
      <c r="V398" s="181"/>
      <c r="W398" s="181"/>
      <c r="X398" s="181"/>
      <c r="Y398" s="181"/>
      <c r="Z398" s="181"/>
      <c r="AA398" s="181"/>
      <c r="AB398" s="181"/>
      <c r="AC398" s="181"/>
      <c r="AD398" s="181"/>
      <c r="AE398" s="181"/>
    </row>
    <row r="399" spans="1:31" ht="105" x14ac:dyDescent="0.2">
      <c r="A399" s="195"/>
      <c r="B399" s="149"/>
      <c r="C399" s="149"/>
      <c r="D399" s="196"/>
      <c r="E399" s="90" t="s">
        <v>663</v>
      </c>
      <c r="F399" s="102" t="s">
        <v>456</v>
      </c>
      <c r="G399" s="102" t="s">
        <v>343</v>
      </c>
      <c r="H399" s="89" t="s">
        <v>344</v>
      </c>
      <c r="I399" s="198" t="s">
        <v>701</v>
      </c>
      <c r="J399" s="181"/>
      <c r="K399" s="181"/>
      <c r="L399" s="181"/>
      <c r="M399" s="181"/>
      <c r="N399" s="181"/>
      <c r="O399" s="181"/>
      <c r="P399" s="181"/>
      <c r="Q399" s="181"/>
      <c r="R399" s="181"/>
      <c r="S399" s="181"/>
      <c r="T399" s="181"/>
      <c r="U399" s="181"/>
      <c r="V399" s="181"/>
      <c r="W399" s="181"/>
      <c r="X399" s="181"/>
      <c r="Y399" s="181"/>
      <c r="Z399" s="181"/>
      <c r="AA399" s="181"/>
      <c r="AB399" s="181"/>
      <c r="AC399" s="181"/>
      <c r="AD399" s="181"/>
      <c r="AE399" s="181"/>
    </row>
    <row r="400" spans="1:31" ht="105" x14ac:dyDescent="0.2">
      <c r="A400" s="195"/>
      <c r="B400" s="149"/>
      <c r="C400" s="149"/>
      <c r="D400" s="196"/>
      <c r="E400" s="90" t="s">
        <v>664</v>
      </c>
      <c r="F400" s="102" t="s">
        <v>456</v>
      </c>
      <c r="G400" s="102" t="s">
        <v>343</v>
      </c>
      <c r="H400" s="89" t="s">
        <v>344</v>
      </c>
      <c r="I400" s="198" t="s">
        <v>701</v>
      </c>
      <c r="J400" s="181"/>
      <c r="K400" s="181"/>
      <c r="L400" s="181"/>
      <c r="M400" s="181"/>
      <c r="N400" s="181"/>
      <c r="O400" s="181"/>
      <c r="P400" s="181"/>
      <c r="Q400" s="181"/>
      <c r="R400" s="181"/>
      <c r="S400" s="181"/>
      <c r="T400" s="181"/>
      <c r="U400" s="181"/>
      <c r="V400" s="181"/>
      <c r="W400" s="181"/>
      <c r="X400" s="181"/>
      <c r="Y400" s="181"/>
      <c r="Z400" s="181"/>
      <c r="AA400" s="181"/>
      <c r="AB400" s="181"/>
      <c r="AC400" s="181"/>
      <c r="AD400" s="181"/>
      <c r="AE400" s="181"/>
    </row>
    <row r="401" spans="1:32" x14ac:dyDescent="0.2">
      <c r="A401" s="195"/>
      <c r="B401" s="149"/>
      <c r="C401" s="1559" t="s">
        <v>24</v>
      </c>
      <c r="D401" s="1560"/>
      <c r="E401" s="1560"/>
      <c r="F401" s="1560"/>
      <c r="G401" s="1560"/>
      <c r="H401" s="1560"/>
      <c r="I401" s="1561"/>
      <c r="J401" s="7"/>
      <c r="K401" s="7"/>
      <c r="L401" s="7"/>
      <c r="M401" s="7"/>
      <c r="N401" s="7"/>
      <c r="O401" s="7"/>
      <c r="P401" s="7"/>
      <c r="Q401" s="7"/>
      <c r="R401" s="7"/>
      <c r="S401" s="7"/>
      <c r="T401" s="7"/>
      <c r="U401" s="7"/>
      <c r="V401" s="7"/>
      <c r="W401" s="7"/>
      <c r="X401" s="7"/>
      <c r="Y401" s="7"/>
      <c r="Z401" s="7"/>
      <c r="AA401" s="7"/>
      <c r="AB401" s="7"/>
      <c r="AC401" s="7"/>
      <c r="AD401" s="7"/>
      <c r="AE401" s="7"/>
    </row>
    <row r="402" spans="1:32" ht="105" x14ac:dyDescent="0.2">
      <c r="A402" s="195"/>
      <c r="B402" s="149"/>
      <c r="C402" s="149"/>
      <c r="D402" s="196"/>
      <c r="E402" s="90" t="s">
        <v>578</v>
      </c>
      <c r="F402" s="102" t="s">
        <v>456</v>
      </c>
      <c r="G402" s="102" t="s">
        <v>343</v>
      </c>
      <c r="H402" s="89" t="s">
        <v>344</v>
      </c>
      <c r="I402" s="198" t="s">
        <v>701</v>
      </c>
      <c r="J402" s="181"/>
      <c r="K402" s="181"/>
      <c r="L402" s="181"/>
      <c r="M402" s="181"/>
      <c r="N402" s="181"/>
      <c r="O402" s="181"/>
      <c r="P402" s="181"/>
      <c r="Q402" s="181"/>
      <c r="R402" s="181"/>
      <c r="S402" s="181"/>
      <c r="T402" s="181"/>
      <c r="U402" s="181"/>
      <c r="V402" s="181"/>
      <c r="W402" s="181"/>
      <c r="X402" s="181"/>
      <c r="Y402" s="181"/>
      <c r="Z402" s="181"/>
      <c r="AA402" s="181"/>
      <c r="AB402" s="181"/>
      <c r="AC402" s="181"/>
      <c r="AD402" s="181"/>
      <c r="AE402" s="181"/>
    </row>
    <row r="403" spans="1:32" ht="105" x14ac:dyDescent="0.2">
      <c r="A403" s="195"/>
      <c r="B403" s="149"/>
      <c r="C403" s="149"/>
      <c r="D403" s="196"/>
      <c r="E403" s="90" t="s">
        <v>583</v>
      </c>
      <c r="F403" s="102" t="s">
        <v>456</v>
      </c>
      <c r="G403" s="102" t="s">
        <v>343</v>
      </c>
      <c r="H403" s="89" t="s">
        <v>344</v>
      </c>
      <c r="I403" s="198" t="s">
        <v>701</v>
      </c>
    </row>
    <row r="404" spans="1:32" ht="105" x14ac:dyDescent="0.2">
      <c r="A404" s="195"/>
      <c r="B404" s="149"/>
      <c r="C404" s="149"/>
      <c r="D404" s="196"/>
      <c r="E404" s="90" t="s">
        <v>25</v>
      </c>
      <c r="F404" s="102" t="s">
        <v>456</v>
      </c>
      <c r="G404" s="102" t="s">
        <v>343</v>
      </c>
      <c r="H404" s="89" t="s">
        <v>344</v>
      </c>
      <c r="I404" s="198" t="s">
        <v>701</v>
      </c>
      <c r="J404" s="181"/>
      <c r="K404" s="181"/>
      <c r="L404" s="181"/>
      <c r="M404" s="181"/>
      <c r="N404" s="181"/>
      <c r="O404" s="181"/>
      <c r="P404" s="181"/>
      <c r="Q404" s="181"/>
      <c r="R404" s="181"/>
      <c r="S404" s="181"/>
      <c r="T404" s="181"/>
      <c r="U404" s="181"/>
      <c r="V404" s="181"/>
      <c r="W404" s="181"/>
      <c r="X404" s="181"/>
      <c r="Y404" s="181"/>
      <c r="Z404" s="181"/>
      <c r="AA404" s="181"/>
      <c r="AB404" s="181"/>
      <c r="AC404" s="181"/>
      <c r="AD404" s="181"/>
      <c r="AE404" s="181"/>
      <c r="AF404" s="181"/>
    </row>
    <row r="405" spans="1:32" x14ac:dyDescent="0.25">
      <c r="A405" s="195"/>
      <c r="B405" s="43"/>
      <c r="C405" s="1559" t="s">
        <v>579</v>
      </c>
      <c r="D405" s="1560"/>
      <c r="E405" s="1560"/>
      <c r="F405" s="1560"/>
      <c r="G405" s="1560"/>
      <c r="H405" s="1560"/>
      <c r="I405" s="1561"/>
      <c r="J405" s="7"/>
      <c r="K405" s="7"/>
      <c r="L405" s="7"/>
      <c r="M405" s="7"/>
      <c r="N405" s="7"/>
      <c r="O405" s="7"/>
      <c r="P405" s="7"/>
      <c r="Q405" s="7"/>
      <c r="R405" s="7"/>
      <c r="S405" s="7"/>
      <c r="T405" s="7"/>
      <c r="U405" s="7"/>
      <c r="V405" s="7"/>
      <c r="W405" s="7"/>
      <c r="X405" s="7"/>
      <c r="Y405" s="7"/>
      <c r="Z405" s="7"/>
      <c r="AA405" s="7"/>
      <c r="AB405" s="7"/>
      <c r="AC405" s="7"/>
      <c r="AD405" s="7"/>
      <c r="AE405" s="7"/>
      <c r="AF405" s="181"/>
    </row>
    <row r="406" spans="1:32" ht="105" x14ac:dyDescent="0.2">
      <c r="A406" s="195"/>
      <c r="B406" s="149"/>
      <c r="C406" s="149"/>
      <c r="D406" s="196"/>
      <c r="E406" s="90" t="s">
        <v>466</v>
      </c>
      <c r="F406" s="102" t="s">
        <v>456</v>
      </c>
      <c r="G406" s="102" t="s">
        <v>343</v>
      </c>
      <c r="H406" s="89" t="s">
        <v>344</v>
      </c>
      <c r="I406" s="198" t="s">
        <v>701</v>
      </c>
      <c r="J406" s="181"/>
      <c r="K406" s="181"/>
      <c r="L406" s="181"/>
      <c r="M406" s="181"/>
      <c r="N406" s="181"/>
      <c r="O406" s="181"/>
      <c r="P406" s="181"/>
      <c r="Q406" s="181"/>
      <c r="R406" s="181"/>
      <c r="S406" s="181"/>
      <c r="T406" s="181"/>
      <c r="U406" s="181"/>
      <c r="V406" s="181"/>
      <c r="W406" s="181"/>
      <c r="X406" s="181"/>
      <c r="Y406" s="181"/>
      <c r="Z406" s="181"/>
      <c r="AA406" s="181"/>
      <c r="AB406" s="181"/>
      <c r="AC406" s="181"/>
      <c r="AD406" s="181"/>
      <c r="AE406" s="181"/>
      <c r="AF406" s="181"/>
    </row>
    <row r="407" spans="1:32" ht="105" x14ac:dyDescent="0.2">
      <c r="A407" s="195"/>
      <c r="B407" s="149"/>
      <c r="C407" s="149"/>
      <c r="D407" s="196"/>
      <c r="E407" s="90" t="s">
        <v>535</v>
      </c>
      <c r="F407" s="102" t="s">
        <v>456</v>
      </c>
      <c r="G407" s="102" t="s">
        <v>343</v>
      </c>
      <c r="H407" s="89" t="s">
        <v>344</v>
      </c>
      <c r="I407" s="198" t="s">
        <v>701</v>
      </c>
      <c r="J407" s="181"/>
      <c r="K407" s="181"/>
      <c r="L407" s="181"/>
      <c r="M407" s="181"/>
      <c r="N407" s="181"/>
      <c r="O407" s="181"/>
      <c r="P407" s="181"/>
      <c r="Q407" s="181"/>
      <c r="R407" s="181"/>
      <c r="S407" s="181"/>
      <c r="T407" s="181"/>
      <c r="U407" s="181"/>
      <c r="V407" s="181"/>
      <c r="W407" s="181"/>
      <c r="X407" s="181"/>
      <c r="Y407" s="181"/>
      <c r="Z407" s="181"/>
      <c r="AA407" s="181"/>
      <c r="AB407" s="181"/>
      <c r="AC407" s="181"/>
      <c r="AD407" s="181"/>
      <c r="AE407" s="181"/>
    </row>
    <row r="408" spans="1:32" x14ac:dyDescent="0.2">
      <c r="A408" s="195"/>
      <c r="B408" s="1516" t="s">
        <v>139</v>
      </c>
      <c r="C408" s="1517"/>
      <c r="D408" s="1517"/>
      <c r="E408" s="1517"/>
      <c r="F408" s="1517"/>
      <c r="G408" s="1517"/>
      <c r="H408" s="1517"/>
      <c r="I408" s="1518"/>
      <c r="J408" s="197"/>
      <c r="K408" s="197"/>
      <c r="L408" s="197"/>
      <c r="M408" s="197"/>
      <c r="N408" s="197"/>
      <c r="O408" s="197"/>
      <c r="P408" s="197"/>
      <c r="Q408" s="197"/>
      <c r="R408" s="197"/>
      <c r="S408" s="197"/>
      <c r="T408" s="197"/>
      <c r="U408" s="197"/>
      <c r="V408" s="197"/>
      <c r="W408" s="197"/>
      <c r="X408" s="197"/>
      <c r="Y408" s="197"/>
      <c r="Z408" s="197"/>
      <c r="AA408" s="197"/>
      <c r="AB408" s="197"/>
      <c r="AC408" s="197"/>
      <c r="AD408" s="197"/>
      <c r="AE408" s="197"/>
    </row>
    <row r="409" spans="1:32" x14ac:dyDescent="0.2">
      <c r="A409" s="195"/>
      <c r="B409" s="149"/>
      <c r="C409" s="1559" t="s">
        <v>209</v>
      </c>
      <c r="D409" s="1560"/>
      <c r="E409" s="1560"/>
      <c r="F409" s="1560"/>
      <c r="G409" s="1560"/>
      <c r="H409" s="1560"/>
      <c r="I409" s="1561"/>
      <c r="J409" s="7"/>
      <c r="K409" s="7"/>
      <c r="L409" s="7"/>
      <c r="M409" s="7"/>
      <c r="N409" s="7"/>
      <c r="O409" s="7"/>
      <c r="P409" s="7"/>
      <c r="Q409" s="7"/>
      <c r="R409" s="7"/>
      <c r="S409" s="7"/>
      <c r="T409" s="7"/>
      <c r="U409" s="7"/>
      <c r="V409" s="7"/>
      <c r="W409" s="7"/>
      <c r="X409" s="7"/>
      <c r="Y409" s="7"/>
      <c r="Z409" s="7"/>
      <c r="AA409" s="7"/>
      <c r="AB409" s="7"/>
      <c r="AC409" s="7"/>
      <c r="AD409" s="7"/>
      <c r="AE409" s="7"/>
    </row>
    <row r="410" spans="1:32" x14ac:dyDescent="0.2">
      <c r="A410" s="195"/>
      <c r="B410" s="149"/>
      <c r="C410" s="149"/>
      <c r="D410" s="160" t="s">
        <v>211</v>
      </c>
      <c r="E410" s="94"/>
      <c r="F410" s="101"/>
      <c r="G410" s="101"/>
      <c r="H410" s="95"/>
      <c r="I410" s="95"/>
      <c r="J410" s="181"/>
      <c r="K410" s="181"/>
      <c r="L410" s="181"/>
      <c r="M410" s="181"/>
      <c r="N410" s="181"/>
      <c r="O410" s="181"/>
      <c r="P410" s="181"/>
      <c r="Q410" s="181"/>
      <c r="R410" s="181"/>
      <c r="S410" s="181"/>
      <c r="T410" s="181"/>
      <c r="U410" s="181"/>
      <c r="V410" s="181"/>
      <c r="W410" s="181"/>
      <c r="X410" s="181"/>
      <c r="Y410" s="181"/>
      <c r="Z410" s="181"/>
      <c r="AA410" s="181"/>
      <c r="AB410" s="181"/>
      <c r="AC410" s="181"/>
      <c r="AD410" s="181"/>
      <c r="AE410" s="181"/>
    </row>
    <row r="411" spans="1:32" ht="60" x14ac:dyDescent="0.2">
      <c r="A411" s="195"/>
      <c r="B411" s="149"/>
      <c r="C411" s="149"/>
      <c r="D411" s="196"/>
      <c r="E411" s="90" t="s">
        <v>212</v>
      </c>
      <c r="F411" s="102" t="s">
        <v>733</v>
      </c>
      <c r="G411" s="102" t="s">
        <v>720</v>
      </c>
      <c r="H411" s="89">
        <v>40</v>
      </c>
      <c r="I411" s="198" t="s">
        <v>702</v>
      </c>
      <c r="J411" s="181"/>
      <c r="K411" s="181"/>
      <c r="L411" s="181"/>
      <c r="M411" s="181"/>
      <c r="N411" s="181"/>
      <c r="O411" s="181"/>
      <c r="P411" s="181"/>
      <c r="Q411" s="181"/>
      <c r="R411" s="181"/>
      <c r="S411" s="181"/>
      <c r="T411" s="181"/>
      <c r="U411" s="181"/>
      <c r="V411" s="181"/>
      <c r="W411" s="181"/>
      <c r="X411" s="181"/>
      <c r="Y411" s="181"/>
      <c r="Z411" s="181"/>
      <c r="AA411" s="181"/>
      <c r="AB411" s="181"/>
      <c r="AC411" s="181"/>
      <c r="AD411" s="181"/>
      <c r="AE411" s="181"/>
    </row>
    <row r="412" spans="1:32" ht="60" x14ac:dyDescent="0.2">
      <c r="A412" s="195"/>
      <c r="B412" s="149"/>
      <c r="C412" s="149"/>
      <c r="D412" s="196"/>
      <c r="E412" s="90" t="s">
        <v>645</v>
      </c>
      <c r="F412" s="102" t="s">
        <v>733</v>
      </c>
      <c r="G412" s="102" t="s">
        <v>720</v>
      </c>
      <c r="H412" s="89">
        <v>40</v>
      </c>
      <c r="I412" s="198" t="s">
        <v>702</v>
      </c>
    </row>
    <row r="413" spans="1:32" ht="60" x14ac:dyDescent="0.2">
      <c r="A413" s="195"/>
      <c r="B413" s="149"/>
      <c r="C413" s="149"/>
      <c r="D413" s="196"/>
      <c r="E413" s="90" t="s">
        <v>539</v>
      </c>
      <c r="F413" s="102" t="s">
        <v>733</v>
      </c>
      <c r="G413" s="102" t="s">
        <v>720</v>
      </c>
      <c r="H413" s="89">
        <v>40</v>
      </c>
      <c r="I413" s="198" t="s">
        <v>702</v>
      </c>
    </row>
    <row r="414" spans="1:32" ht="60" x14ac:dyDescent="0.2">
      <c r="A414" s="195"/>
      <c r="B414" s="149"/>
      <c r="C414" s="149"/>
      <c r="D414" s="196"/>
      <c r="E414" s="90" t="s">
        <v>533</v>
      </c>
      <c r="F414" s="102" t="s">
        <v>733</v>
      </c>
      <c r="G414" s="102" t="s">
        <v>720</v>
      </c>
      <c r="H414" s="89">
        <v>40</v>
      </c>
      <c r="I414" s="198" t="s">
        <v>702</v>
      </c>
    </row>
    <row r="415" spans="1:32" x14ac:dyDescent="0.2">
      <c r="A415" s="195"/>
      <c r="B415" s="149"/>
      <c r="C415" s="149"/>
      <c r="D415" s="160" t="s">
        <v>213</v>
      </c>
      <c r="E415" s="94"/>
      <c r="F415" s="101"/>
      <c r="G415" s="101"/>
      <c r="H415" s="95"/>
      <c r="I415" s="95"/>
    </row>
    <row r="416" spans="1:32" ht="60" x14ac:dyDescent="0.2">
      <c r="A416" s="195"/>
      <c r="B416" s="149"/>
      <c r="C416" s="149"/>
      <c r="D416" s="196"/>
      <c r="E416" s="90" t="s">
        <v>214</v>
      </c>
      <c r="F416" s="102" t="s">
        <v>733</v>
      </c>
      <c r="G416" s="102" t="s">
        <v>720</v>
      </c>
      <c r="H416" s="89">
        <v>40</v>
      </c>
      <c r="I416" s="198" t="s">
        <v>702</v>
      </c>
    </row>
    <row r="417" spans="1:32" ht="60" x14ac:dyDescent="0.2">
      <c r="A417" s="195"/>
      <c r="B417" s="149"/>
      <c r="C417" s="149"/>
      <c r="D417" s="196"/>
      <c r="E417" s="90" t="s">
        <v>644</v>
      </c>
      <c r="F417" s="102" t="s">
        <v>733</v>
      </c>
      <c r="G417" s="102" t="s">
        <v>720</v>
      </c>
      <c r="H417" s="89">
        <v>40</v>
      </c>
      <c r="I417" s="198" t="s">
        <v>702</v>
      </c>
    </row>
    <row r="418" spans="1:32" ht="60" x14ac:dyDescent="0.2">
      <c r="A418" s="195"/>
      <c r="B418" s="149"/>
      <c r="C418" s="149"/>
      <c r="D418" s="196"/>
      <c r="E418" s="90" t="s">
        <v>538</v>
      </c>
      <c r="F418" s="102" t="s">
        <v>733</v>
      </c>
      <c r="G418" s="102" t="s">
        <v>720</v>
      </c>
      <c r="H418" s="89">
        <v>40</v>
      </c>
      <c r="I418" s="198" t="s">
        <v>702</v>
      </c>
    </row>
    <row r="419" spans="1:32" ht="60" x14ac:dyDescent="0.2">
      <c r="A419" s="195"/>
      <c r="B419" s="149"/>
      <c r="C419" s="149"/>
      <c r="D419" s="196"/>
      <c r="E419" s="90" t="s">
        <v>534</v>
      </c>
      <c r="F419" s="102" t="s">
        <v>733</v>
      </c>
      <c r="G419" s="102" t="s">
        <v>720</v>
      </c>
      <c r="H419" s="89">
        <v>40</v>
      </c>
      <c r="I419" s="198" t="s">
        <v>702</v>
      </c>
    </row>
    <row r="420" spans="1:32" ht="15" customHeight="1" x14ac:dyDescent="0.2">
      <c r="A420" s="195"/>
      <c r="B420" s="149"/>
      <c r="C420" s="149"/>
      <c r="D420" s="160" t="s">
        <v>646</v>
      </c>
      <c r="E420" s="94"/>
      <c r="F420" s="101"/>
      <c r="G420" s="101"/>
      <c r="H420" s="95"/>
      <c r="I420" s="95"/>
    </row>
    <row r="421" spans="1:32" ht="60" x14ac:dyDescent="0.2">
      <c r="A421" s="195"/>
      <c r="B421" s="149"/>
      <c r="C421" s="149"/>
      <c r="D421" s="196"/>
      <c r="E421" s="90" t="s">
        <v>647</v>
      </c>
      <c r="F421" s="102" t="s">
        <v>733</v>
      </c>
      <c r="G421" s="102" t="s">
        <v>720</v>
      </c>
      <c r="H421" s="89">
        <v>40</v>
      </c>
      <c r="I421" s="198" t="s">
        <v>702</v>
      </c>
    </row>
    <row r="422" spans="1:32" ht="60" x14ac:dyDescent="0.2">
      <c r="A422" s="195"/>
      <c r="B422" s="149"/>
      <c r="C422" s="149"/>
      <c r="D422" s="196"/>
      <c r="E422" s="90" t="s">
        <v>648</v>
      </c>
      <c r="F422" s="102" t="s">
        <v>733</v>
      </c>
      <c r="G422" s="102" t="s">
        <v>720</v>
      </c>
      <c r="H422" s="89">
        <v>40</v>
      </c>
      <c r="I422" s="198" t="s">
        <v>702</v>
      </c>
    </row>
    <row r="423" spans="1:32" ht="60" x14ac:dyDescent="0.2">
      <c r="A423" s="195"/>
      <c r="B423" s="149"/>
      <c r="C423" s="149"/>
      <c r="D423" s="196"/>
      <c r="E423" s="90" t="s">
        <v>649</v>
      </c>
      <c r="F423" s="102" t="s">
        <v>733</v>
      </c>
      <c r="G423" s="102" t="s">
        <v>720</v>
      </c>
      <c r="H423" s="89">
        <v>40</v>
      </c>
      <c r="I423" s="198" t="s">
        <v>702</v>
      </c>
    </row>
    <row r="424" spans="1:32" ht="60" x14ac:dyDescent="0.2">
      <c r="A424" s="195"/>
      <c r="B424" s="149"/>
      <c r="C424" s="149"/>
      <c r="D424" s="196"/>
      <c r="E424" s="90" t="s">
        <v>650</v>
      </c>
      <c r="F424" s="102" t="s">
        <v>733</v>
      </c>
      <c r="G424" s="102" t="s">
        <v>720</v>
      </c>
      <c r="H424" s="89">
        <v>40</v>
      </c>
      <c r="I424" s="198" t="s">
        <v>702</v>
      </c>
      <c r="J424" s="181"/>
      <c r="K424" s="181"/>
      <c r="L424" s="181"/>
      <c r="M424" s="181"/>
      <c r="N424" s="181"/>
      <c r="O424" s="181"/>
      <c r="P424" s="181"/>
      <c r="Q424" s="181"/>
      <c r="R424" s="181"/>
      <c r="S424" s="181"/>
      <c r="T424" s="181"/>
      <c r="U424" s="181"/>
      <c r="V424" s="181"/>
      <c r="W424" s="181"/>
      <c r="X424" s="181"/>
      <c r="Y424" s="181"/>
      <c r="Z424" s="181"/>
      <c r="AA424" s="181"/>
      <c r="AB424" s="181"/>
      <c r="AC424" s="181"/>
      <c r="AD424" s="181"/>
      <c r="AE424" s="181"/>
      <c r="AF424" s="181"/>
    </row>
    <row r="425" spans="1:32" x14ac:dyDescent="0.2">
      <c r="A425" s="195"/>
      <c r="B425" s="149"/>
      <c r="C425" s="184" t="s">
        <v>13</v>
      </c>
      <c r="D425" s="185"/>
      <c r="E425" s="185"/>
      <c r="F425" s="185"/>
      <c r="G425" s="185"/>
      <c r="H425" s="185"/>
      <c r="I425" s="186"/>
      <c r="J425" s="7"/>
      <c r="K425" s="7"/>
      <c r="L425" s="7"/>
      <c r="M425" s="7"/>
      <c r="N425" s="7"/>
      <c r="O425" s="7"/>
      <c r="P425" s="7"/>
      <c r="Q425" s="7"/>
      <c r="R425" s="7"/>
      <c r="S425" s="7"/>
      <c r="T425" s="7"/>
      <c r="U425" s="7"/>
      <c r="V425" s="7"/>
      <c r="W425" s="7"/>
      <c r="X425" s="7"/>
      <c r="Y425" s="7"/>
      <c r="Z425" s="7"/>
      <c r="AA425" s="7"/>
      <c r="AB425" s="7"/>
      <c r="AC425" s="7"/>
      <c r="AD425" s="7"/>
      <c r="AE425" s="7"/>
      <c r="AF425" s="181"/>
    </row>
    <row r="426" spans="1:32" x14ac:dyDescent="0.2">
      <c r="A426" s="195"/>
      <c r="B426" s="149"/>
      <c r="C426" s="149"/>
      <c r="D426" s="160" t="s">
        <v>14</v>
      </c>
      <c r="E426" s="94"/>
      <c r="F426" s="101"/>
      <c r="G426" s="101"/>
      <c r="H426" s="95"/>
      <c r="I426" s="95"/>
      <c r="J426" s="181"/>
      <c r="K426" s="181"/>
      <c r="L426" s="181"/>
      <c r="M426" s="181"/>
      <c r="N426" s="181"/>
      <c r="O426" s="181"/>
      <c r="P426" s="181"/>
      <c r="Q426" s="181"/>
      <c r="R426" s="181"/>
      <c r="S426" s="181"/>
      <c r="T426" s="181"/>
      <c r="U426" s="181"/>
      <c r="V426" s="181"/>
      <c r="W426" s="181"/>
      <c r="X426" s="181"/>
      <c r="Y426" s="181"/>
      <c r="Z426" s="181"/>
      <c r="AA426" s="181"/>
      <c r="AB426" s="181"/>
      <c r="AC426" s="181"/>
      <c r="AD426" s="181"/>
      <c r="AE426" s="181"/>
      <c r="AF426" s="181"/>
    </row>
    <row r="427" spans="1:32" ht="60" x14ac:dyDescent="0.25">
      <c r="A427" s="195"/>
      <c r="B427" s="149"/>
      <c r="C427" s="149"/>
      <c r="D427" s="43"/>
      <c r="E427" s="90" t="s">
        <v>215</v>
      </c>
      <c r="F427" s="102" t="s">
        <v>733</v>
      </c>
      <c r="G427" s="102" t="s">
        <v>720</v>
      </c>
      <c r="H427" s="89">
        <v>40</v>
      </c>
      <c r="I427" s="198" t="s">
        <v>702</v>
      </c>
      <c r="J427" s="181"/>
      <c r="K427" s="181"/>
      <c r="L427" s="181"/>
      <c r="M427" s="181"/>
      <c r="N427" s="181"/>
      <c r="O427" s="181"/>
      <c r="P427" s="181"/>
      <c r="Q427" s="181"/>
      <c r="R427" s="181"/>
      <c r="S427" s="181"/>
      <c r="T427" s="181"/>
      <c r="U427" s="181"/>
      <c r="V427" s="181"/>
      <c r="W427" s="181"/>
      <c r="X427" s="181"/>
      <c r="Y427" s="181"/>
      <c r="Z427" s="181"/>
      <c r="AA427" s="181"/>
      <c r="AB427" s="181"/>
      <c r="AC427" s="181"/>
      <c r="AD427" s="181"/>
      <c r="AE427" s="181"/>
      <c r="AF427" s="181"/>
    </row>
    <row r="428" spans="1:32" ht="60" x14ac:dyDescent="0.2">
      <c r="A428" s="195"/>
      <c r="B428" s="149"/>
      <c r="C428" s="149"/>
      <c r="D428" s="196"/>
      <c r="E428" s="90" t="s">
        <v>216</v>
      </c>
      <c r="F428" s="102" t="s">
        <v>733</v>
      </c>
      <c r="G428" s="102" t="s">
        <v>720</v>
      </c>
      <c r="H428" s="89">
        <v>40</v>
      </c>
      <c r="I428" s="198" t="s">
        <v>702</v>
      </c>
    </row>
    <row r="429" spans="1:32" ht="60" x14ac:dyDescent="0.2">
      <c r="A429" s="195"/>
      <c r="B429" s="149"/>
      <c r="C429" s="149"/>
      <c r="D429" s="196"/>
      <c r="E429" s="90" t="s">
        <v>651</v>
      </c>
      <c r="F429" s="102" t="s">
        <v>733</v>
      </c>
      <c r="G429" s="102" t="s">
        <v>720</v>
      </c>
      <c r="H429" s="89">
        <v>40</v>
      </c>
      <c r="I429" s="198" t="s">
        <v>702</v>
      </c>
    </row>
    <row r="430" spans="1:32" x14ac:dyDescent="0.2">
      <c r="A430" s="195"/>
      <c r="B430" s="149"/>
      <c r="C430" s="149"/>
      <c r="D430" s="160" t="s">
        <v>280</v>
      </c>
      <c r="E430" s="94"/>
      <c r="F430" s="101"/>
      <c r="G430" s="101"/>
      <c r="H430" s="95"/>
      <c r="I430" s="95"/>
    </row>
    <row r="431" spans="1:32" ht="60" x14ac:dyDescent="0.2">
      <c r="A431" s="195"/>
      <c r="B431" s="149"/>
      <c r="C431" s="149"/>
      <c r="D431" s="196"/>
      <c r="E431" s="90" t="s">
        <v>217</v>
      </c>
      <c r="F431" s="102" t="s">
        <v>733</v>
      </c>
      <c r="G431" s="102" t="s">
        <v>720</v>
      </c>
      <c r="H431" s="89">
        <v>40</v>
      </c>
      <c r="I431" s="198" t="s">
        <v>702</v>
      </c>
    </row>
    <row r="432" spans="1:32" ht="60" x14ac:dyDescent="0.2">
      <c r="A432" s="195"/>
      <c r="B432" s="149"/>
      <c r="C432" s="149"/>
      <c r="D432" s="196"/>
      <c r="E432" s="90" t="s">
        <v>218</v>
      </c>
      <c r="F432" s="102" t="s">
        <v>733</v>
      </c>
      <c r="G432" s="102" t="s">
        <v>720</v>
      </c>
      <c r="H432" s="89">
        <v>40</v>
      </c>
      <c r="I432" s="198" t="s">
        <v>702</v>
      </c>
    </row>
    <row r="433" spans="1:31" ht="60" x14ac:dyDescent="0.2">
      <c r="A433" s="195"/>
      <c r="B433" s="149"/>
      <c r="C433" s="149"/>
      <c r="D433" s="196"/>
      <c r="E433" s="90" t="s">
        <v>111</v>
      </c>
      <c r="F433" s="102" t="s">
        <v>733</v>
      </c>
      <c r="G433" s="102" t="s">
        <v>720</v>
      </c>
      <c r="H433" s="89">
        <v>40</v>
      </c>
      <c r="I433" s="198" t="s">
        <v>702</v>
      </c>
    </row>
    <row r="434" spans="1:31" x14ac:dyDescent="0.2">
      <c r="A434" s="195"/>
      <c r="B434" s="149"/>
      <c r="C434" s="149"/>
      <c r="D434" s="1885" t="s">
        <v>18</v>
      </c>
      <c r="E434" s="1886"/>
      <c r="F434" s="1886"/>
      <c r="G434" s="1886"/>
      <c r="H434" s="1886"/>
      <c r="I434" s="1887"/>
    </row>
    <row r="435" spans="1:31" ht="60" x14ac:dyDescent="0.2">
      <c r="A435" s="195"/>
      <c r="B435" s="149"/>
      <c r="C435" s="149"/>
      <c r="D435" s="196"/>
      <c r="E435" s="90" t="s">
        <v>219</v>
      </c>
      <c r="F435" s="102" t="s">
        <v>733</v>
      </c>
      <c r="G435" s="102" t="s">
        <v>720</v>
      </c>
      <c r="H435" s="89">
        <v>40</v>
      </c>
      <c r="I435" s="198" t="s">
        <v>702</v>
      </c>
    </row>
    <row r="436" spans="1:31" ht="60" x14ac:dyDescent="0.2">
      <c r="A436" s="195"/>
      <c r="B436" s="149"/>
      <c r="C436" s="149"/>
      <c r="D436" s="196"/>
      <c r="E436" s="90" t="s">
        <v>220</v>
      </c>
      <c r="F436" s="102" t="s">
        <v>733</v>
      </c>
      <c r="G436" s="102" t="s">
        <v>720</v>
      </c>
      <c r="H436" s="89">
        <v>40</v>
      </c>
      <c r="I436" s="198" t="s">
        <v>702</v>
      </c>
    </row>
    <row r="437" spans="1:31" ht="60" x14ac:dyDescent="0.2">
      <c r="A437" s="195"/>
      <c r="B437" s="149"/>
      <c r="C437" s="149"/>
      <c r="D437" s="196"/>
      <c r="E437" s="90" t="s">
        <v>652</v>
      </c>
      <c r="F437" s="102" t="s">
        <v>733</v>
      </c>
      <c r="G437" s="102" t="s">
        <v>720</v>
      </c>
      <c r="H437" s="89">
        <v>40</v>
      </c>
      <c r="I437" s="198" t="s">
        <v>702</v>
      </c>
      <c r="J437" s="181"/>
      <c r="K437" s="181"/>
      <c r="L437" s="181"/>
      <c r="M437" s="181"/>
      <c r="N437" s="181"/>
      <c r="O437" s="181"/>
      <c r="P437" s="181"/>
      <c r="Q437" s="181"/>
      <c r="R437" s="181"/>
      <c r="S437" s="181"/>
      <c r="T437" s="181"/>
      <c r="U437" s="181"/>
      <c r="V437" s="181"/>
      <c r="W437" s="181"/>
      <c r="X437" s="181"/>
      <c r="Y437" s="181"/>
      <c r="Z437" s="181"/>
      <c r="AA437" s="181"/>
      <c r="AB437" s="181"/>
      <c r="AC437" s="181"/>
      <c r="AD437" s="181"/>
      <c r="AE437" s="181"/>
    </row>
    <row r="438" spans="1:31" x14ac:dyDescent="0.2">
      <c r="A438" s="195"/>
      <c r="B438" s="149"/>
      <c r="C438" s="1559" t="s">
        <v>69</v>
      </c>
      <c r="D438" s="1560"/>
      <c r="E438" s="1560"/>
      <c r="F438" s="1560"/>
      <c r="G438" s="1560"/>
      <c r="H438" s="1560"/>
      <c r="I438" s="1561"/>
      <c r="J438" s="7"/>
      <c r="K438" s="7"/>
      <c r="L438" s="7"/>
      <c r="M438" s="7"/>
      <c r="N438" s="7"/>
      <c r="O438" s="7"/>
      <c r="P438" s="7"/>
      <c r="Q438" s="7"/>
      <c r="R438" s="7"/>
      <c r="S438" s="7"/>
      <c r="T438" s="7"/>
      <c r="U438" s="7"/>
      <c r="V438" s="7"/>
      <c r="W438" s="7"/>
      <c r="X438" s="7"/>
      <c r="Y438" s="7"/>
      <c r="Z438" s="7"/>
      <c r="AA438" s="7"/>
      <c r="AB438" s="7"/>
      <c r="AC438" s="7"/>
      <c r="AD438" s="7"/>
      <c r="AE438" s="7"/>
    </row>
    <row r="439" spans="1:31" x14ac:dyDescent="0.2">
      <c r="A439" s="195"/>
      <c r="B439" s="149"/>
      <c r="C439" s="149"/>
      <c r="D439" s="160" t="s">
        <v>222</v>
      </c>
      <c r="E439" s="94"/>
      <c r="F439" s="165"/>
      <c r="G439" s="101"/>
      <c r="H439" s="95"/>
      <c r="I439" s="95"/>
      <c r="J439" s="181"/>
      <c r="K439" s="181"/>
      <c r="L439" s="181"/>
      <c r="M439" s="181"/>
      <c r="N439" s="181"/>
      <c r="O439" s="181"/>
      <c r="P439" s="181"/>
      <c r="Q439" s="181"/>
      <c r="R439" s="181"/>
      <c r="S439" s="181"/>
      <c r="T439" s="181"/>
      <c r="U439" s="181"/>
      <c r="V439" s="181"/>
      <c r="W439" s="181"/>
      <c r="X439" s="181"/>
      <c r="Y439" s="181"/>
      <c r="Z439" s="181"/>
      <c r="AA439" s="181"/>
      <c r="AB439" s="181"/>
      <c r="AC439" s="181"/>
      <c r="AD439" s="181"/>
      <c r="AE439" s="181"/>
    </row>
    <row r="440" spans="1:31" ht="60" x14ac:dyDescent="0.2">
      <c r="A440" s="195"/>
      <c r="B440" s="149"/>
      <c r="C440" s="149"/>
      <c r="D440" s="196"/>
      <c r="E440" s="159" t="s">
        <v>223</v>
      </c>
      <c r="F440" s="102" t="s">
        <v>733</v>
      </c>
      <c r="G440" s="102" t="s">
        <v>720</v>
      </c>
      <c r="H440" s="89">
        <v>40</v>
      </c>
      <c r="I440" s="198" t="s">
        <v>702</v>
      </c>
      <c r="J440" s="181"/>
      <c r="K440" s="181"/>
      <c r="L440" s="181"/>
      <c r="M440" s="181"/>
      <c r="N440" s="181"/>
      <c r="O440" s="181"/>
      <c r="P440" s="181"/>
      <c r="Q440" s="181"/>
      <c r="R440" s="181"/>
      <c r="S440" s="181"/>
      <c r="T440" s="181"/>
      <c r="U440" s="181"/>
      <c r="V440" s="181"/>
      <c r="W440" s="181"/>
      <c r="X440" s="181"/>
      <c r="Y440" s="181"/>
      <c r="Z440" s="181"/>
      <c r="AA440" s="181"/>
      <c r="AB440" s="181"/>
      <c r="AC440" s="181"/>
      <c r="AD440" s="181"/>
      <c r="AE440" s="181"/>
    </row>
    <row r="441" spans="1:31" ht="60" x14ac:dyDescent="0.2">
      <c r="A441" s="195"/>
      <c r="B441" s="149"/>
      <c r="C441" s="149"/>
      <c r="D441" s="196"/>
      <c r="E441" s="90" t="s">
        <v>224</v>
      </c>
      <c r="F441" s="102" t="s">
        <v>733</v>
      </c>
      <c r="G441" s="102" t="s">
        <v>720</v>
      </c>
      <c r="H441" s="89">
        <v>40</v>
      </c>
      <c r="I441" s="198" t="s">
        <v>702</v>
      </c>
      <c r="J441" s="181"/>
      <c r="K441" s="181"/>
      <c r="L441" s="181"/>
      <c r="M441" s="181"/>
      <c r="N441" s="181"/>
      <c r="O441" s="181"/>
      <c r="P441" s="181"/>
      <c r="Q441" s="181"/>
      <c r="R441" s="181"/>
      <c r="S441" s="181"/>
      <c r="T441" s="181"/>
      <c r="U441" s="181"/>
      <c r="V441" s="181"/>
      <c r="W441" s="181"/>
      <c r="X441" s="181"/>
      <c r="Y441" s="181"/>
      <c r="Z441" s="181"/>
      <c r="AA441" s="181"/>
      <c r="AB441" s="181"/>
      <c r="AC441" s="181"/>
      <c r="AD441" s="181"/>
      <c r="AE441" s="181"/>
    </row>
    <row r="442" spans="1:31" x14ac:dyDescent="0.2">
      <c r="A442" s="195"/>
      <c r="B442" s="149"/>
      <c r="C442" s="149"/>
      <c r="D442" s="160" t="s">
        <v>225</v>
      </c>
      <c r="E442" s="94"/>
      <c r="F442" s="165"/>
      <c r="G442" s="101"/>
      <c r="H442" s="95"/>
      <c r="I442" s="95"/>
      <c r="J442" s="181"/>
      <c r="K442" s="181"/>
      <c r="L442" s="181"/>
      <c r="M442" s="181"/>
      <c r="N442" s="181"/>
      <c r="O442" s="181"/>
      <c r="P442" s="181"/>
      <c r="Q442" s="181"/>
      <c r="R442" s="181"/>
      <c r="S442" s="181"/>
      <c r="T442" s="181"/>
      <c r="U442" s="181"/>
      <c r="V442" s="181"/>
      <c r="W442" s="181"/>
      <c r="X442" s="181"/>
      <c r="Y442" s="181"/>
      <c r="Z442" s="181"/>
      <c r="AA442" s="181"/>
      <c r="AB442" s="181"/>
      <c r="AC442" s="181"/>
      <c r="AD442" s="181"/>
      <c r="AE442" s="181"/>
    </row>
    <row r="443" spans="1:31" ht="60" x14ac:dyDescent="0.2">
      <c r="A443" s="195"/>
      <c r="B443" s="149"/>
      <c r="C443" s="149"/>
      <c r="D443" s="196"/>
      <c r="E443" s="90" t="s">
        <v>226</v>
      </c>
      <c r="F443" s="102" t="s">
        <v>733</v>
      </c>
      <c r="G443" s="102" t="s">
        <v>720</v>
      </c>
      <c r="H443" s="89">
        <v>40</v>
      </c>
      <c r="I443" s="198" t="s">
        <v>702</v>
      </c>
      <c r="J443" s="181"/>
      <c r="K443" s="181"/>
      <c r="L443" s="181"/>
      <c r="M443" s="181"/>
      <c r="N443" s="181"/>
      <c r="O443" s="181"/>
      <c r="P443" s="181"/>
      <c r="Q443" s="181"/>
      <c r="R443" s="181"/>
      <c r="S443" s="181"/>
      <c r="T443" s="181"/>
      <c r="U443" s="181"/>
      <c r="V443" s="181"/>
      <c r="W443" s="181"/>
      <c r="X443" s="181"/>
      <c r="Y443" s="181"/>
      <c r="Z443" s="181"/>
      <c r="AA443" s="181"/>
      <c r="AB443" s="181"/>
      <c r="AC443" s="181"/>
      <c r="AD443" s="181"/>
      <c r="AE443" s="181"/>
    </row>
    <row r="444" spans="1:31" ht="60" x14ac:dyDescent="0.2">
      <c r="A444" s="195"/>
      <c r="B444" s="149"/>
      <c r="C444" s="149"/>
      <c r="D444" s="196"/>
      <c r="E444" s="90" t="s">
        <v>227</v>
      </c>
      <c r="F444" s="102" t="s">
        <v>733</v>
      </c>
      <c r="G444" s="102" t="s">
        <v>720</v>
      </c>
      <c r="H444" s="89">
        <v>40</v>
      </c>
      <c r="I444" s="198" t="s">
        <v>702</v>
      </c>
      <c r="J444" s="181"/>
      <c r="K444" s="181"/>
      <c r="L444" s="181"/>
      <c r="M444" s="181"/>
      <c r="N444" s="181"/>
      <c r="O444" s="181"/>
      <c r="P444" s="181"/>
      <c r="Q444" s="181"/>
      <c r="R444" s="181"/>
      <c r="S444" s="181"/>
      <c r="T444" s="181"/>
      <c r="U444" s="181"/>
      <c r="V444" s="181"/>
      <c r="W444" s="181"/>
      <c r="X444" s="181"/>
      <c r="Y444" s="181"/>
      <c r="Z444" s="181"/>
      <c r="AA444" s="181"/>
      <c r="AB444" s="181"/>
      <c r="AC444" s="181"/>
      <c r="AD444" s="181"/>
      <c r="AE444" s="181"/>
    </row>
    <row r="445" spans="1:31" ht="60" x14ac:dyDescent="0.2">
      <c r="A445" s="195"/>
      <c r="B445" s="149"/>
      <c r="C445" s="149"/>
      <c r="D445" s="196"/>
      <c r="E445" s="90" t="s">
        <v>228</v>
      </c>
      <c r="F445" s="102" t="s">
        <v>733</v>
      </c>
      <c r="G445" s="102" t="s">
        <v>720</v>
      </c>
      <c r="H445" s="89">
        <v>40</v>
      </c>
      <c r="I445" s="198" t="s">
        <v>702</v>
      </c>
      <c r="J445" s="181"/>
      <c r="K445" s="181"/>
      <c r="L445" s="181"/>
      <c r="M445" s="181"/>
      <c r="N445" s="181"/>
      <c r="O445" s="181"/>
      <c r="P445" s="181"/>
      <c r="Q445" s="181"/>
      <c r="R445" s="181"/>
      <c r="S445" s="181"/>
      <c r="T445" s="181"/>
      <c r="U445" s="181"/>
      <c r="V445" s="181"/>
      <c r="W445" s="181"/>
      <c r="X445" s="181"/>
      <c r="Y445" s="181"/>
      <c r="Z445" s="181"/>
      <c r="AA445" s="181"/>
      <c r="AB445" s="181"/>
      <c r="AC445" s="181"/>
      <c r="AD445" s="181"/>
      <c r="AE445" s="181"/>
    </row>
    <row r="446" spans="1:31" x14ac:dyDescent="0.2">
      <c r="A446" s="195"/>
      <c r="B446" s="149"/>
      <c r="C446" s="149"/>
      <c r="D446" s="160" t="s">
        <v>229</v>
      </c>
      <c r="E446" s="94"/>
      <c r="F446" s="165"/>
      <c r="G446" s="101"/>
      <c r="H446" s="95"/>
      <c r="I446" s="95"/>
      <c r="J446" s="181"/>
      <c r="K446" s="181"/>
      <c r="L446" s="181"/>
      <c r="M446" s="181"/>
      <c r="N446" s="181"/>
      <c r="O446" s="181"/>
      <c r="P446" s="181"/>
      <c r="Q446" s="181"/>
      <c r="R446" s="181"/>
      <c r="S446" s="181"/>
      <c r="T446" s="181"/>
      <c r="U446" s="181"/>
      <c r="V446" s="181"/>
      <c r="W446" s="181"/>
      <c r="X446" s="181"/>
      <c r="Y446" s="181"/>
      <c r="Z446" s="181"/>
      <c r="AA446" s="181"/>
      <c r="AB446" s="181"/>
      <c r="AC446" s="181"/>
      <c r="AD446" s="181"/>
      <c r="AE446" s="181"/>
    </row>
    <row r="447" spans="1:31" ht="60" x14ac:dyDescent="0.2">
      <c r="A447" s="195"/>
      <c r="B447" s="149"/>
      <c r="C447" s="149"/>
      <c r="D447" s="196"/>
      <c r="E447" s="90" t="s">
        <v>230</v>
      </c>
      <c r="F447" s="102" t="s">
        <v>733</v>
      </c>
      <c r="G447" s="102" t="s">
        <v>720</v>
      </c>
      <c r="H447" s="89">
        <v>40</v>
      </c>
      <c r="I447" s="198" t="s">
        <v>702</v>
      </c>
      <c r="J447" s="181"/>
      <c r="K447" s="181"/>
      <c r="L447" s="181"/>
      <c r="M447" s="181"/>
      <c r="N447" s="181"/>
      <c r="O447" s="181"/>
      <c r="P447" s="181"/>
      <c r="Q447" s="181"/>
      <c r="R447" s="181"/>
      <c r="S447" s="181"/>
      <c r="T447" s="181"/>
      <c r="U447" s="181"/>
      <c r="V447" s="181"/>
      <c r="W447" s="181"/>
      <c r="X447" s="181"/>
      <c r="Y447" s="181"/>
      <c r="Z447" s="181"/>
      <c r="AA447" s="181"/>
      <c r="AB447" s="181"/>
      <c r="AC447" s="181"/>
      <c r="AD447" s="181"/>
      <c r="AE447" s="181"/>
    </row>
    <row r="448" spans="1:31" ht="60" x14ac:dyDescent="0.2">
      <c r="A448" s="195"/>
      <c r="B448" s="149"/>
      <c r="C448" s="149"/>
      <c r="D448" s="196"/>
      <c r="E448" s="90" t="s">
        <v>231</v>
      </c>
      <c r="F448" s="102" t="s">
        <v>733</v>
      </c>
      <c r="G448" s="102" t="s">
        <v>720</v>
      </c>
      <c r="H448" s="89">
        <v>40</v>
      </c>
      <c r="I448" s="198" t="s">
        <v>702</v>
      </c>
      <c r="J448" s="181"/>
      <c r="K448" s="181"/>
      <c r="L448" s="181"/>
      <c r="M448" s="181"/>
      <c r="N448" s="181"/>
      <c r="O448" s="181"/>
      <c r="P448" s="181"/>
      <c r="Q448" s="181"/>
      <c r="R448" s="181"/>
      <c r="S448" s="181"/>
      <c r="T448" s="181"/>
      <c r="U448" s="181"/>
      <c r="V448" s="181"/>
      <c r="W448" s="181"/>
      <c r="X448" s="181"/>
      <c r="Y448" s="181"/>
      <c r="Z448" s="181"/>
      <c r="AA448" s="181"/>
      <c r="AB448" s="181"/>
      <c r="AC448" s="181"/>
      <c r="AD448" s="181"/>
      <c r="AE448" s="181"/>
    </row>
    <row r="449" spans="1:31" x14ac:dyDescent="0.2">
      <c r="A449" s="195"/>
      <c r="B449" s="149"/>
      <c r="C449" s="149"/>
      <c r="D449" s="160" t="s">
        <v>232</v>
      </c>
      <c r="E449" s="94"/>
      <c r="F449" s="165"/>
      <c r="G449" s="101"/>
      <c r="H449" s="95"/>
      <c r="I449" s="95"/>
      <c r="J449" s="181"/>
      <c r="K449" s="181"/>
      <c r="L449" s="181"/>
      <c r="M449" s="181"/>
      <c r="N449" s="181"/>
      <c r="O449" s="181"/>
      <c r="P449" s="181"/>
      <c r="Q449" s="181"/>
      <c r="R449" s="181"/>
      <c r="S449" s="181"/>
      <c r="T449" s="181"/>
      <c r="U449" s="181"/>
      <c r="V449" s="181"/>
      <c r="W449" s="181"/>
      <c r="X449" s="181"/>
      <c r="Y449" s="181"/>
      <c r="Z449" s="181"/>
      <c r="AA449" s="181"/>
      <c r="AB449" s="181"/>
      <c r="AC449" s="181"/>
      <c r="AD449" s="181"/>
      <c r="AE449" s="181"/>
    </row>
    <row r="450" spans="1:31" ht="60" x14ac:dyDescent="0.2">
      <c r="A450" s="195"/>
      <c r="B450" s="149"/>
      <c r="C450" s="149"/>
      <c r="D450" s="196"/>
      <c r="E450" s="90" t="s">
        <v>233</v>
      </c>
      <c r="F450" s="102" t="s">
        <v>733</v>
      </c>
      <c r="G450" s="102" t="s">
        <v>720</v>
      </c>
      <c r="H450" s="89">
        <v>40</v>
      </c>
      <c r="I450" s="198" t="s">
        <v>702</v>
      </c>
      <c r="J450" s="181"/>
      <c r="K450" s="181"/>
      <c r="L450" s="181"/>
      <c r="M450" s="181"/>
      <c r="N450" s="181"/>
      <c r="O450" s="181"/>
      <c r="P450" s="181"/>
      <c r="Q450" s="181"/>
      <c r="R450" s="181"/>
      <c r="S450" s="181"/>
      <c r="T450" s="181"/>
      <c r="U450" s="181"/>
      <c r="V450" s="181"/>
      <c r="W450" s="181"/>
      <c r="X450" s="181"/>
      <c r="Y450" s="181"/>
      <c r="Z450" s="181"/>
      <c r="AA450" s="181"/>
      <c r="AB450" s="181"/>
      <c r="AC450" s="181"/>
      <c r="AD450" s="181"/>
      <c r="AE450" s="181"/>
    </row>
    <row r="451" spans="1:31" ht="60" x14ac:dyDescent="0.2">
      <c r="A451" s="195"/>
      <c r="B451" s="149"/>
      <c r="C451" s="149"/>
      <c r="D451" s="196"/>
      <c r="E451" s="90" t="s">
        <v>234</v>
      </c>
      <c r="F451" s="102" t="s">
        <v>733</v>
      </c>
      <c r="G451" s="102" t="s">
        <v>720</v>
      </c>
      <c r="H451" s="89">
        <v>40</v>
      </c>
      <c r="I451" s="198" t="s">
        <v>702</v>
      </c>
      <c r="J451" s="181"/>
      <c r="K451" s="181"/>
      <c r="L451" s="181"/>
      <c r="M451" s="181"/>
      <c r="N451" s="181"/>
      <c r="O451" s="181"/>
      <c r="P451" s="181"/>
      <c r="Q451" s="181"/>
      <c r="R451" s="181"/>
      <c r="S451" s="181"/>
      <c r="T451" s="181"/>
      <c r="U451" s="181"/>
      <c r="V451" s="181"/>
      <c r="W451" s="181"/>
      <c r="X451" s="181"/>
      <c r="Y451" s="181"/>
      <c r="Z451" s="181"/>
      <c r="AA451" s="181"/>
      <c r="AB451" s="181"/>
      <c r="AC451" s="181"/>
      <c r="AD451" s="181"/>
      <c r="AE451" s="181"/>
    </row>
    <row r="452" spans="1:31" ht="60" x14ac:dyDescent="0.2">
      <c r="A452" s="195"/>
      <c r="B452" s="149"/>
      <c r="C452" s="149"/>
      <c r="D452" s="196"/>
      <c r="E452" s="90" t="s">
        <v>235</v>
      </c>
      <c r="F452" s="102" t="s">
        <v>733</v>
      </c>
      <c r="G452" s="102" t="s">
        <v>720</v>
      </c>
      <c r="H452" s="89">
        <v>40</v>
      </c>
      <c r="I452" s="198" t="s">
        <v>702</v>
      </c>
      <c r="J452" s="181"/>
      <c r="K452" s="181"/>
      <c r="L452" s="181"/>
      <c r="M452" s="181"/>
      <c r="N452" s="181"/>
      <c r="O452" s="181"/>
      <c r="P452" s="181"/>
      <c r="Q452" s="181"/>
      <c r="R452" s="181"/>
      <c r="S452" s="181"/>
      <c r="T452" s="181"/>
      <c r="U452" s="181"/>
      <c r="V452" s="181"/>
      <c r="W452" s="181"/>
      <c r="X452" s="181"/>
      <c r="Y452" s="181"/>
      <c r="Z452" s="181"/>
      <c r="AA452" s="181"/>
      <c r="AB452" s="181"/>
      <c r="AC452" s="181"/>
      <c r="AD452" s="181"/>
      <c r="AE452" s="181"/>
    </row>
    <row r="453" spans="1:31" x14ac:dyDescent="0.2">
      <c r="A453" s="195"/>
      <c r="B453" s="149"/>
      <c r="C453" s="149"/>
      <c r="D453" s="160" t="s">
        <v>653</v>
      </c>
      <c r="E453" s="94"/>
      <c r="F453" s="165"/>
      <c r="G453" s="101"/>
      <c r="H453" s="95"/>
      <c r="I453" s="95"/>
      <c r="J453" s="181"/>
      <c r="K453" s="181"/>
      <c r="L453" s="181"/>
      <c r="M453" s="181"/>
      <c r="N453" s="181"/>
      <c r="O453" s="181"/>
      <c r="P453" s="181"/>
      <c r="Q453" s="181"/>
      <c r="R453" s="181"/>
      <c r="S453" s="181"/>
      <c r="T453" s="181"/>
      <c r="U453" s="181"/>
      <c r="V453" s="181"/>
      <c r="W453" s="181"/>
      <c r="X453" s="181"/>
      <c r="Y453" s="181"/>
      <c r="Z453" s="181"/>
      <c r="AA453" s="181"/>
      <c r="AB453" s="181"/>
      <c r="AC453" s="181"/>
      <c r="AD453" s="181"/>
      <c r="AE453" s="181"/>
    </row>
    <row r="454" spans="1:31" ht="60" x14ac:dyDescent="0.2">
      <c r="A454" s="195"/>
      <c r="B454" s="149"/>
      <c r="C454" s="149"/>
      <c r="D454" s="196"/>
      <c r="E454" s="90" t="s">
        <v>654</v>
      </c>
      <c r="F454" s="102" t="s">
        <v>733</v>
      </c>
      <c r="G454" s="102" t="s">
        <v>720</v>
      </c>
      <c r="H454" s="89">
        <v>40</v>
      </c>
      <c r="I454" s="198" t="s">
        <v>702</v>
      </c>
      <c r="J454" s="181"/>
      <c r="K454" s="181"/>
      <c r="L454" s="181"/>
      <c r="M454" s="181"/>
      <c r="N454" s="181"/>
      <c r="O454" s="181"/>
      <c r="P454" s="181"/>
      <c r="Q454" s="181"/>
      <c r="R454" s="181"/>
      <c r="S454" s="181"/>
      <c r="T454" s="181"/>
      <c r="U454" s="181"/>
      <c r="V454" s="181"/>
      <c r="W454" s="181"/>
      <c r="X454" s="181"/>
      <c r="Y454" s="181"/>
      <c r="Z454" s="181"/>
      <c r="AA454" s="181"/>
      <c r="AB454" s="181"/>
      <c r="AC454" s="181"/>
      <c r="AD454" s="181"/>
      <c r="AE454" s="181"/>
    </row>
    <row r="455" spans="1:31" ht="60" x14ac:dyDescent="0.2">
      <c r="A455" s="195"/>
      <c r="B455" s="149"/>
      <c r="C455" s="149"/>
      <c r="D455" s="196"/>
      <c r="E455" s="90" t="s">
        <v>665</v>
      </c>
      <c r="F455" s="102" t="s">
        <v>733</v>
      </c>
      <c r="G455" s="102" t="s">
        <v>720</v>
      </c>
      <c r="H455" s="89">
        <v>40</v>
      </c>
      <c r="I455" s="198" t="s">
        <v>702</v>
      </c>
      <c r="J455" s="181"/>
      <c r="K455" s="181"/>
      <c r="L455" s="181"/>
      <c r="M455" s="181"/>
      <c r="N455" s="181"/>
      <c r="O455" s="181"/>
      <c r="P455" s="181"/>
      <c r="Q455" s="181"/>
      <c r="R455" s="181"/>
      <c r="S455" s="181"/>
      <c r="T455" s="181"/>
      <c r="U455" s="181"/>
      <c r="V455" s="181"/>
      <c r="W455" s="181"/>
      <c r="X455" s="181"/>
      <c r="Y455" s="181"/>
      <c r="Z455" s="181"/>
      <c r="AA455" s="181"/>
      <c r="AB455" s="181"/>
      <c r="AC455" s="181"/>
      <c r="AD455" s="181"/>
      <c r="AE455" s="181"/>
    </row>
    <row r="456" spans="1:31" x14ac:dyDescent="0.2">
      <c r="A456" s="195"/>
      <c r="B456" s="149"/>
      <c r="C456" s="149"/>
      <c r="D456" s="160" t="s">
        <v>656</v>
      </c>
      <c r="E456" s="94"/>
      <c r="F456" s="165"/>
      <c r="G456" s="101"/>
      <c r="H456" s="95"/>
      <c r="I456" s="95"/>
      <c r="J456" s="181"/>
      <c r="K456" s="181"/>
      <c r="L456" s="181"/>
      <c r="M456" s="181"/>
      <c r="N456" s="181"/>
      <c r="O456" s="181"/>
      <c r="P456" s="181"/>
      <c r="Q456" s="181"/>
      <c r="R456" s="181"/>
      <c r="S456" s="181"/>
      <c r="T456" s="181"/>
      <c r="U456" s="181"/>
      <c r="V456" s="181"/>
      <c r="W456" s="181"/>
      <c r="X456" s="181"/>
      <c r="Y456" s="181"/>
      <c r="Z456" s="181"/>
      <c r="AA456" s="181"/>
      <c r="AB456" s="181"/>
      <c r="AC456" s="181"/>
      <c r="AD456" s="181"/>
      <c r="AE456" s="181"/>
    </row>
    <row r="457" spans="1:31" ht="60" x14ac:dyDescent="0.2">
      <c r="A457" s="195"/>
      <c r="B457" s="149"/>
      <c r="C457" s="149"/>
      <c r="D457" s="196"/>
      <c r="E457" s="90" t="s">
        <v>657</v>
      </c>
      <c r="F457" s="102" t="s">
        <v>733</v>
      </c>
      <c r="G457" s="102" t="s">
        <v>720</v>
      </c>
      <c r="H457" s="89">
        <v>40</v>
      </c>
      <c r="I457" s="198" t="s">
        <v>702</v>
      </c>
      <c r="J457" s="181"/>
      <c r="K457" s="181"/>
      <c r="L457" s="181"/>
      <c r="M457" s="181"/>
      <c r="N457" s="181"/>
      <c r="O457" s="181"/>
      <c r="P457" s="181"/>
      <c r="Q457" s="181"/>
      <c r="R457" s="181"/>
      <c r="S457" s="181"/>
      <c r="T457" s="181"/>
      <c r="U457" s="181"/>
      <c r="V457" s="181"/>
      <c r="W457" s="181"/>
      <c r="X457" s="181"/>
      <c r="Y457" s="181"/>
      <c r="Z457" s="181"/>
      <c r="AA457" s="181"/>
      <c r="AB457" s="181"/>
      <c r="AC457" s="181"/>
      <c r="AD457" s="181"/>
      <c r="AE457" s="181"/>
    </row>
    <row r="458" spans="1:31" ht="60" x14ac:dyDescent="0.2">
      <c r="A458" s="195"/>
      <c r="B458" s="149"/>
      <c r="C458" s="149"/>
      <c r="D458" s="196"/>
      <c r="E458" s="90" t="s">
        <v>658</v>
      </c>
      <c r="F458" s="102" t="s">
        <v>733</v>
      </c>
      <c r="G458" s="102" t="s">
        <v>720</v>
      </c>
      <c r="H458" s="89">
        <v>40</v>
      </c>
      <c r="I458" s="198" t="s">
        <v>702</v>
      </c>
      <c r="J458" s="181"/>
      <c r="K458" s="181"/>
      <c r="L458" s="181"/>
      <c r="M458" s="181"/>
      <c r="N458" s="181"/>
      <c r="O458" s="181"/>
      <c r="P458" s="181"/>
      <c r="Q458" s="181"/>
      <c r="R458" s="181"/>
      <c r="S458" s="181"/>
      <c r="T458" s="181"/>
      <c r="U458" s="181"/>
      <c r="V458" s="181"/>
      <c r="W458" s="181"/>
      <c r="X458" s="181"/>
      <c r="Y458" s="181"/>
      <c r="Z458" s="181"/>
      <c r="AA458" s="181"/>
      <c r="AB458" s="181"/>
      <c r="AC458" s="181"/>
      <c r="AD458" s="181"/>
      <c r="AE458" s="181"/>
    </row>
    <row r="459" spans="1:31" ht="60" x14ac:dyDescent="0.2">
      <c r="A459" s="195"/>
      <c r="B459" s="149"/>
      <c r="C459" s="149"/>
      <c r="D459" s="196"/>
      <c r="E459" s="90" t="s">
        <v>667</v>
      </c>
      <c r="F459" s="102" t="s">
        <v>733</v>
      </c>
      <c r="G459" s="102" t="s">
        <v>720</v>
      </c>
      <c r="H459" s="89">
        <v>40</v>
      </c>
      <c r="I459" s="198" t="s">
        <v>702</v>
      </c>
      <c r="J459" s="181"/>
      <c r="K459" s="181"/>
      <c r="L459" s="181"/>
      <c r="M459" s="181"/>
      <c r="N459" s="181"/>
      <c r="O459" s="181"/>
      <c r="P459" s="181"/>
      <c r="Q459" s="181"/>
      <c r="R459" s="181"/>
      <c r="S459" s="181"/>
      <c r="T459" s="181"/>
      <c r="U459" s="181"/>
      <c r="V459" s="181"/>
      <c r="W459" s="181"/>
      <c r="X459" s="181"/>
      <c r="Y459" s="181"/>
      <c r="Z459" s="181"/>
      <c r="AA459" s="181"/>
      <c r="AB459" s="181"/>
      <c r="AC459" s="181"/>
      <c r="AD459" s="181"/>
      <c r="AE459" s="181"/>
    </row>
    <row r="460" spans="1:31" x14ac:dyDescent="0.2">
      <c r="A460" s="195"/>
      <c r="B460" s="149"/>
      <c r="C460" s="1559" t="s">
        <v>237</v>
      </c>
      <c r="D460" s="1560"/>
      <c r="E460" s="1560"/>
      <c r="F460" s="1560"/>
      <c r="G460" s="1560"/>
      <c r="H460" s="1560"/>
      <c r="I460" s="1561"/>
      <c r="J460" s="7"/>
      <c r="K460" s="7"/>
      <c r="L460" s="7"/>
      <c r="M460" s="7"/>
      <c r="N460" s="7"/>
      <c r="O460" s="7"/>
      <c r="P460" s="7"/>
      <c r="Q460" s="7"/>
      <c r="R460" s="7"/>
      <c r="S460" s="7"/>
      <c r="T460" s="7"/>
      <c r="U460" s="7"/>
      <c r="V460" s="7"/>
      <c r="W460" s="7"/>
      <c r="X460" s="7"/>
      <c r="Y460" s="7"/>
      <c r="Z460" s="7"/>
      <c r="AA460" s="7"/>
      <c r="AB460" s="7"/>
      <c r="AC460" s="7"/>
      <c r="AD460" s="7"/>
      <c r="AE460" s="7"/>
    </row>
    <row r="461" spans="1:31" x14ac:dyDescent="0.2">
      <c r="A461" s="195"/>
      <c r="B461" s="149"/>
      <c r="C461" s="149"/>
      <c r="D461" s="160" t="s">
        <v>281</v>
      </c>
      <c r="E461" s="94"/>
      <c r="F461" s="165"/>
      <c r="G461" s="101"/>
      <c r="H461" s="95"/>
      <c r="I461" s="95"/>
      <c r="J461" s="181"/>
      <c r="K461" s="181"/>
      <c r="L461" s="181"/>
      <c r="M461" s="181"/>
      <c r="N461" s="181"/>
      <c r="O461" s="181"/>
      <c r="P461" s="181"/>
      <c r="Q461" s="181"/>
      <c r="R461" s="181"/>
      <c r="S461" s="181"/>
      <c r="T461" s="181"/>
      <c r="U461" s="181"/>
      <c r="V461" s="181"/>
      <c r="W461" s="181"/>
      <c r="X461" s="181"/>
      <c r="Y461" s="181"/>
      <c r="Z461" s="181"/>
      <c r="AA461" s="181"/>
      <c r="AB461" s="181"/>
      <c r="AC461" s="181"/>
      <c r="AD461" s="181"/>
      <c r="AE461" s="181"/>
    </row>
    <row r="462" spans="1:31" ht="60" x14ac:dyDescent="0.2">
      <c r="A462" s="195"/>
      <c r="B462" s="149"/>
      <c r="C462" s="149"/>
      <c r="D462" s="196"/>
      <c r="E462" s="90" t="s">
        <v>238</v>
      </c>
      <c r="F462" s="102" t="s">
        <v>733</v>
      </c>
      <c r="G462" s="102" t="s">
        <v>720</v>
      </c>
      <c r="H462" s="89">
        <v>40</v>
      </c>
      <c r="I462" s="198" t="s">
        <v>702</v>
      </c>
      <c r="J462" s="181"/>
      <c r="K462" s="181"/>
      <c r="L462" s="181"/>
      <c r="M462" s="181"/>
      <c r="N462" s="181"/>
      <c r="O462" s="181"/>
      <c r="P462" s="181"/>
      <c r="Q462" s="181"/>
      <c r="R462" s="181"/>
      <c r="S462" s="181"/>
      <c r="T462" s="181"/>
      <c r="U462" s="181"/>
      <c r="V462" s="181"/>
      <c r="W462" s="181"/>
      <c r="X462" s="181"/>
      <c r="Y462" s="181"/>
      <c r="Z462" s="181"/>
      <c r="AA462" s="181"/>
      <c r="AB462" s="181"/>
      <c r="AC462" s="181"/>
      <c r="AD462" s="181"/>
      <c r="AE462" s="181"/>
    </row>
    <row r="463" spans="1:31" ht="60" x14ac:dyDescent="0.2">
      <c r="A463" s="195"/>
      <c r="B463" s="149"/>
      <c r="C463" s="149"/>
      <c r="D463" s="196"/>
      <c r="E463" s="90" t="s">
        <v>239</v>
      </c>
      <c r="F463" s="102" t="s">
        <v>733</v>
      </c>
      <c r="G463" s="102" t="s">
        <v>720</v>
      </c>
      <c r="H463" s="89">
        <v>40</v>
      </c>
      <c r="I463" s="198" t="s">
        <v>702</v>
      </c>
      <c r="J463" s="181"/>
      <c r="K463" s="181"/>
      <c r="L463" s="181"/>
      <c r="M463" s="181"/>
      <c r="N463" s="181"/>
      <c r="O463" s="181"/>
      <c r="P463" s="181"/>
      <c r="Q463" s="181"/>
      <c r="R463" s="181"/>
      <c r="S463" s="181"/>
      <c r="T463" s="181"/>
      <c r="U463" s="181"/>
      <c r="V463" s="181"/>
      <c r="W463" s="181"/>
      <c r="X463" s="181"/>
      <c r="Y463" s="181"/>
      <c r="Z463" s="181"/>
      <c r="AA463" s="181"/>
      <c r="AB463" s="181"/>
      <c r="AC463" s="181"/>
      <c r="AD463" s="181"/>
      <c r="AE463" s="181"/>
    </row>
    <row r="464" spans="1:31" x14ac:dyDescent="0.2">
      <c r="A464" s="195"/>
      <c r="B464" s="149"/>
      <c r="C464" s="149"/>
      <c r="D464" s="160" t="s">
        <v>282</v>
      </c>
      <c r="E464" s="94"/>
      <c r="F464" s="165"/>
      <c r="G464" s="101"/>
      <c r="H464" s="95"/>
      <c r="I464" s="95"/>
      <c r="J464" s="181"/>
      <c r="K464" s="181"/>
      <c r="L464" s="181"/>
      <c r="M464" s="181"/>
      <c r="N464" s="181"/>
      <c r="O464" s="181"/>
      <c r="P464" s="181"/>
      <c r="Q464" s="181"/>
      <c r="R464" s="181"/>
      <c r="S464" s="181"/>
      <c r="T464" s="181"/>
      <c r="U464" s="181"/>
      <c r="V464" s="181"/>
      <c r="W464" s="181"/>
      <c r="X464" s="181"/>
      <c r="Y464" s="181"/>
      <c r="Z464" s="181"/>
      <c r="AA464" s="181"/>
      <c r="AB464" s="181"/>
      <c r="AC464" s="181"/>
      <c r="AD464" s="181"/>
      <c r="AE464" s="181"/>
    </row>
    <row r="465" spans="1:31" ht="60" x14ac:dyDescent="0.2">
      <c r="A465" s="195"/>
      <c r="B465" s="149"/>
      <c r="C465" s="149"/>
      <c r="D465" s="196"/>
      <c r="E465" s="90" t="s">
        <v>240</v>
      </c>
      <c r="F465" s="102" t="s">
        <v>733</v>
      </c>
      <c r="G465" s="102" t="s">
        <v>720</v>
      </c>
      <c r="H465" s="89">
        <v>40</v>
      </c>
      <c r="I465" s="198" t="s">
        <v>702</v>
      </c>
      <c r="J465" s="181"/>
      <c r="K465" s="181"/>
      <c r="L465" s="181"/>
      <c r="M465" s="181"/>
      <c r="N465" s="181"/>
      <c r="O465" s="181"/>
      <c r="P465" s="181"/>
      <c r="Q465" s="181"/>
      <c r="R465" s="181"/>
      <c r="S465" s="181"/>
      <c r="T465" s="181"/>
      <c r="U465" s="181"/>
      <c r="V465" s="181"/>
      <c r="W465" s="181"/>
      <c r="X465" s="181"/>
      <c r="Y465" s="181"/>
      <c r="Z465" s="181"/>
      <c r="AA465" s="181"/>
      <c r="AB465" s="181"/>
      <c r="AC465" s="181"/>
      <c r="AD465" s="181"/>
      <c r="AE465" s="181"/>
    </row>
    <row r="466" spans="1:31" ht="60" x14ac:dyDescent="0.2">
      <c r="A466" s="195"/>
      <c r="B466" s="149"/>
      <c r="C466" s="149"/>
      <c r="D466" s="196"/>
      <c r="E466" s="90" t="s">
        <v>241</v>
      </c>
      <c r="F466" s="102" t="s">
        <v>733</v>
      </c>
      <c r="G466" s="102" t="s">
        <v>720</v>
      </c>
      <c r="H466" s="89">
        <v>40</v>
      </c>
      <c r="I466" s="198" t="s">
        <v>702</v>
      </c>
      <c r="J466" s="181"/>
      <c r="K466" s="181"/>
      <c r="L466" s="181"/>
      <c r="M466" s="181"/>
      <c r="N466" s="181"/>
      <c r="O466" s="181"/>
      <c r="P466" s="181"/>
      <c r="Q466" s="181"/>
      <c r="R466" s="181"/>
      <c r="S466" s="181"/>
      <c r="T466" s="181"/>
      <c r="U466" s="181"/>
      <c r="V466" s="181"/>
      <c r="W466" s="181"/>
      <c r="X466" s="181"/>
      <c r="Y466" s="181"/>
      <c r="Z466" s="181"/>
      <c r="AA466" s="181"/>
      <c r="AB466" s="181"/>
      <c r="AC466" s="181"/>
      <c r="AD466" s="181"/>
      <c r="AE466" s="181"/>
    </row>
    <row r="467" spans="1:31" x14ac:dyDescent="0.2">
      <c r="A467" s="195"/>
      <c r="B467" s="149"/>
      <c r="C467" s="149"/>
      <c r="D467" s="160" t="s">
        <v>243</v>
      </c>
      <c r="E467" s="94"/>
      <c r="F467" s="165"/>
      <c r="G467" s="101"/>
      <c r="H467" s="95"/>
      <c r="I467" s="95"/>
      <c r="J467" s="181"/>
      <c r="K467" s="181"/>
      <c r="L467" s="181"/>
      <c r="M467" s="181"/>
      <c r="N467" s="181"/>
      <c r="O467" s="181"/>
      <c r="P467" s="181"/>
      <c r="Q467" s="181"/>
      <c r="R467" s="181"/>
      <c r="S467" s="181"/>
      <c r="T467" s="181"/>
      <c r="U467" s="181"/>
      <c r="V467" s="181"/>
      <c r="W467" s="181"/>
      <c r="X467" s="181"/>
      <c r="Y467" s="181"/>
      <c r="Z467" s="181"/>
      <c r="AA467" s="181"/>
      <c r="AB467" s="181"/>
      <c r="AC467" s="181"/>
      <c r="AD467" s="181"/>
      <c r="AE467" s="181"/>
    </row>
    <row r="468" spans="1:31" ht="60" x14ac:dyDescent="0.2">
      <c r="A468" s="195"/>
      <c r="B468" s="149"/>
      <c r="C468" s="149"/>
      <c r="D468" s="196"/>
      <c r="E468" s="90" t="s">
        <v>244</v>
      </c>
      <c r="F468" s="102" t="s">
        <v>733</v>
      </c>
      <c r="G468" s="102" t="s">
        <v>720</v>
      </c>
      <c r="H468" s="89">
        <v>40</v>
      </c>
      <c r="I468" s="198" t="s">
        <v>702</v>
      </c>
      <c r="J468" s="181"/>
      <c r="K468" s="181"/>
      <c r="L468" s="181"/>
      <c r="M468" s="181"/>
      <c r="N468" s="181"/>
      <c r="O468" s="181"/>
      <c r="P468" s="181"/>
      <c r="Q468" s="181"/>
      <c r="R468" s="181"/>
      <c r="S468" s="181"/>
      <c r="T468" s="181"/>
      <c r="U468" s="181"/>
      <c r="V468" s="181"/>
      <c r="W468" s="181"/>
      <c r="X468" s="181"/>
      <c r="Y468" s="181"/>
      <c r="Z468" s="181"/>
      <c r="AA468" s="181"/>
      <c r="AB468" s="181"/>
      <c r="AC468" s="181"/>
      <c r="AD468" s="181"/>
      <c r="AE468" s="181"/>
    </row>
    <row r="469" spans="1:31" ht="60" x14ac:dyDescent="0.2">
      <c r="A469" s="195"/>
      <c r="B469" s="149"/>
      <c r="C469" s="149"/>
      <c r="D469" s="196"/>
      <c r="E469" s="90" t="s">
        <v>246</v>
      </c>
      <c r="F469" s="102" t="s">
        <v>733</v>
      </c>
      <c r="G469" s="102" t="s">
        <v>720</v>
      </c>
      <c r="H469" s="89">
        <v>40</v>
      </c>
      <c r="I469" s="198" t="s">
        <v>702</v>
      </c>
      <c r="J469" s="181"/>
      <c r="K469" s="181"/>
      <c r="L469" s="181"/>
      <c r="M469" s="181"/>
      <c r="N469" s="181"/>
      <c r="O469" s="181"/>
      <c r="P469" s="181"/>
      <c r="Q469" s="181"/>
      <c r="R469" s="181"/>
      <c r="S469" s="181"/>
      <c r="T469" s="181"/>
      <c r="U469" s="181"/>
      <c r="V469" s="181"/>
      <c r="W469" s="181"/>
      <c r="X469" s="181"/>
      <c r="Y469" s="181"/>
      <c r="Z469" s="181"/>
      <c r="AA469" s="181"/>
      <c r="AB469" s="181"/>
      <c r="AC469" s="181"/>
      <c r="AD469" s="181"/>
      <c r="AE469" s="181"/>
    </row>
    <row r="470" spans="1:31" x14ac:dyDescent="0.2">
      <c r="A470" s="195"/>
      <c r="B470" s="149"/>
      <c r="C470" s="149"/>
      <c r="D470" s="160" t="s">
        <v>248</v>
      </c>
      <c r="E470" s="94"/>
      <c r="F470" s="165"/>
      <c r="G470" s="101"/>
      <c r="H470" s="95"/>
      <c r="I470" s="95"/>
      <c r="J470" s="181"/>
      <c r="K470" s="181"/>
      <c r="L470" s="181"/>
      <c r="M470" s="181"/>
      <c r="N470" s="181"/>
      <c r="O470" s="181"/>
      <c r="P470" s="181"/>
      <c r="Q470" s="181"/>
      <c r="R470" s="181"/>
      <c r="S470" s="181"/>
      <c r="T470" s="181"/>
      <c r="U470" s="181"/>
      <c r="V470" s="181"/>
      <c r="W470" s="181"/>
      <c r="X470" s="181"/>
      <c r="Y470" s="181"/>
      <c r="Z470" s="181"/>
      <c r="AA470" s="181"/>
      <c r="AB470" s="181"/>
      <c r="AC470" s="181"/>
      <c r="AD470" s="181"/>
      <c r="AE470" s="181"/>
    </row>
    <row r="471" spans="1:31" ht="60" x14ac:dyDescent="0.2">
      <c r="A471" s="195"/>
      <c r="B471" s="149"/>
      <c r="C471" s="149"/>
      <c r="D471" s="196"/>
      <c r="E471" s="90" t="s">
        <v>250</v>
      </c>
      <c r="F471" s="102" t="s">
        <v>733</v>
      </c>
      <c r="G471" s="102" t="s">
        <v>720</v>
      </c>
      <c r="H471" s="89">
        <v>40</v>
      </c>
      <c r="I471" s="198" t="s">
        <v>702</v>
      </c>
      <c r="J471" s="181"/>
      <c r="K471" s="181"/>
      <c r="L471" s="181"/>
      <c r="M471" s="181"/>
      <c r="N471" s="181"/>
      <c r="O471" s="181"/>
      <c r="P471" s="181"/>
      <c r="Q471" s="181"/>
      <c r="R471" s="181"/>
      <c r="S471" s="181"/>
      <c r="T471" s="181"/>
      <c r="U471" s="181"/>
      <c r="V471" s="181"/>
      <c r="W471" s="181"/>
      <c r="X471" s="181"/>
      <c r="Y471" s="181"/>
      <c r="Z471" s="181"/>
      <c r="AA471" s="181"/>
      <c r="AB471" s="181"/>
      <c r="AC471" s="181"/>
      <c r="AD471" s="181"/>
      <c r="AE471" s="181"/>
    </row>
    <row r="472" spans="1:31" ht="60" x14ac:dyDescent="0.2">
      <c r="A472" s="195"/>
      <c r="B472" s="149"/>
      <c r="C472" s="149"/>
      <c r="D472" s="196"/>
      <c r="E472" s="90" t="s">
        <v>251</v>
      </c>
      <c r="F472" s="102" t="s">
        <v>733</v>
      </c>
      <c r="G472" s="102" t="s">
        <v>720</v>
      </c>
      <c r="H472" s="89">
        <v>40</v>
      </c>
      <c r="I472" s="198" t="s">
        <v>702</v>
      </c>
      <c r="J472" s="181"/>
      <c r="K472" s="181"/>
      <c r="L472" s="181"/>
      <c r="M472" s="181"/>
      <c r="N472" s="181"/>
      <c r="O472" s="181"/>
      <c r="P472" s="181"/>
      <c r="Q472" s="181"/>
      <c r="R472" s="181"/>
      <c r="S472" s="181"/>
      <c r="T472" s="181"/>
      <c r="U472" s="181"/>
      <c r="V472" s="181"/>
      <c r="W472" s="181"/>
      <c r="X472" s="181"/>
      <c r="Y472" s="181"/>
      <c r="Z472" s="181"/>
      <c r="AA472" s="181"/>
      <c r="AB472" s="181"/>
      <c r="AC472" s="181"/>
      <c r="AD472" s="181"/>
      <c r="AE472" s="181"/>
    </row>
    <row r="473" spans="1:31" x14ac:dyDescent="0.2">
      <c r="A473" s="195"/>
      <c r="B473" s="149"/>
      <c r="C473" s="149"/>
      <c r="D473" s="160" t="s">
        <v>659</v>
      </c>
      <c r="E473" s="94"/>
      <c r="F473" s="165"/>
      <c r="G473" s="101"/>
      <c r="H473" s="95"/>
      <c r="I473" s="95"/>
      <c r="J473" s="181"/>
      <c r="K473" s="181"/>
      <c r="L473" s="181"/>
      <c r="M473" s="181"/>
      <c r="N473" s="181"/>
      <c r="O473" s="181"/>
      <c r="P473" s="181"/>
      <c r="Q473" s="181"/>
      <c r="R473" s="181"/>
      <c r="S473" s="181"/>
      <c r="T473" s="181"/>
      <c r="U473" s="181"/>
      <c r="V473" s="181"/>
      <c r="W473" s="181"/>
      <c r="X473" s="181"/>
      <c r="Y473" s="181"/>
      <c r="Z473" s="181"/>
      <c r="AA473" s="181"/>
      <c r="AB473" s="181"/>
      <c r="AC473" s="181"/>
      <c r="AD473" s="181"/>
      <c r="AE473" s="181"/>
    </row>
    <row r="474" spans="1:31" ht="60" x14ac:dyDescent="0.2">
      <c r="A474" s="195"/>
      <c r="B474" s="149"/>
      <c r="C474" s="149"/>
      <c r="D474" s="196"/>
      <c r="E474" s="90" t="s">
        <v>660</v>
      </c>
      <c r="F474" s="102" t="s">
        <v>733</v>
      </c>
      <c r="G474" s="102" t="s">
        <v>720</v>
      </c>
      <c r="H474" s="89">
        <v>40</v>
      </c>
      <c r="I474" s="198" t="s">
        <v>702</v>
      </c>
      <c r="J474" s="181"/>
      <c r="K474" s="181"/>
      <c r="L474" s="181"/>
      <c r="M474" s="181"/>
      <c r="N474" s="181"/>
      <c r="O474" s="181"/>
      <c r="P474" s="181"/>
      <c r="Q474" s="181"/>
      <c r="R474" s="181"/>
      <c r="S474" s="181"/>
      <c r="T474" s="181"/>
      <c r="U474" s="181"/>
      <c r="V474" s="181"/>
      <c r="W474" s="181"/>
      <c r="X474" s="181"/>
      <c r="Y474" s="181"/>
      <c r="Z474" s="181"/>
      <c r="AA474" s="181"/>
      <c r="AB474" s="181"/>
      <c r="AC474" s="181"/>
      <c r="AD474" s="181"/>
      <c r="AE474" s="181"/>
    </row>
    <row r="475" spans="1:31" ht="60" x14ac:dyDescent="0.2">
      <c r="A475" s="195"/>
      <c r="B475" s="149"/>
      <c r="C475" s="149"/>
      <c r="D475" s="196"/>
      <c r="E475" s="90" t="s">
        <v>661</v>
      </c>
      <c r="F475" s="102" t="s">
        <v>733</v>
      </c>
      <c r="G475" s="102" t="s">
        <v>720</v>
      </c>
      <c r="H475" s="89">
        <v>40</v>
      </c>
      <c r="I475" s="198" t="s">
        <v>702</v>
      </c>
      <c r="J475" s="181"/>
      <c r="K475" s="181"/>
      <c r="L475" s="181"/>
      <c r="M475" s="181"/>
      <c r="N475" s="181"/>
      <c r="O475" s="181"/>
      <c r="P475" s="181"/>
      <c r="Q475" s="181"/>
      <c r="R475" s="181"/>
      <c r="S475" s="181"/>
      <c r="T475" s="181"/>
      <c r="U475" s="181"/>
      <c r="V475" s="181"/>
      <c r="W475" s="181"/>
      <c r="X475" s="181"/>
      <c r="Y475" s="181"/>
      <c r="Z475" s="181"/>
      <c r="AA475" s="181"/>
      <c r="AB475" s="181"/>
      <c r="AC475" s="181"/>
      <c r="AD475" s="181"/>
      <c r="AE475" s="181"/>
    </row>
    <row r="476" spans="1:31" x14ac:dyDescent="0.2">
      <c r="A476" s="195"/>
      <c r="B476" s="149"/>
      <c r="C476" s="149"/>
      <c r="D476" s="160" t="s">
        <v>662</v>
      </c>
      <c r="E476" s="94"/>
      <c r="F476" s="165"/>
      <c r="G476" s="101"/>
      <c r="H476" s="95"/>
      <c r="I476" s="95"/>
      <c r="J476" s="181"/>
      <c r="K476" s="181"/>
      <c r="L476" s="181"/>
      <c r="M476" s="181"/>
      <c r="N476" s="181"/>
      <c r="O476" s="181"/>
      <c r="P476" s="181"/>
      <c r="Q476" s="181"/>
      <c r="R476" s="181"/>
      <c r="S476" s="181"/>
      <c r="T476" s="181"/>
      <c r="U476" s="181"/>
      <c r="V476" s="181"/>
      <c r="W476" s="181"/>
      <c r="X476" s="181"/>
      <c r="Y476" s="181"/>
      <c r="Z476" s="181"/>
      <c r="AA476" s="181"/>
      <c r="AB476" s="181"/>
      <c r="AC476" s="181"/>
      <c r="AD476" s="181"/>
      <c r="AE476" s="181"/>
    </row>
    <row r="477" spans="1:31" ht="60" x14ac:dyDescent="0.2">
      <c r="A477" s="195"/>
      <c r="B477" s="149"/>
      <c r="C477" s="149"/>
      <c r="D477" s="196"/>
      <c r="E477" s="90" t="s">
        <v>663</v>
      </c>
      <c r="F477" s="102" t="s">
        <v>733</v>
      </c>
      <c r="G477" s="102" t="s">
        <v>720</v>
      </c>
      <c r="H477" s="89">
        <v>40</v>
      </c>
      <c r="I477" s="198" t="s">
        <v>702</v>
      </c>
      <c r="J477" s="181"/>
      <c r="K477" s="181"/>
      <c r="L477" s="181"/>
      <c r="M477" s="181"/>
      <c r="N477" s="181"/>
      <c r="O477" s="181"/>
      <c r="P477" s="181"/>
      <c r="Q477" s="181"/>
      <c r="R477" s="181"/>
      <c r="S477" s="181"/>
      <c r="T477" s="181"/>
      <c r="U477" s="181"/>
      <c r="V477" s="181"/>
      <c r="W477" s="181"/>
      <c r="X477" s="181"/>
      <c r="Y477" s="181"/>
      <c r="Z477" s="181"/>
      <c r="AA477" s="181"/>
      <c r="AB477" s="181"/>
      <c r="AC477" s="181"/>
      <c r="AD477" s="181"/>
      <c r="AE477" s="181"/>
    </row>
    <row r="478" spans="1:31" ht="60" x14ac:dyDescent="0.2">
      <c r="A478" s="195"/>
      <c r="B478" s="149"/>
      <c r="C478" s="149"/>
      <c r="D478" s="196"/>
      <c r="E478" s="90" t="s">
        <v>664</v>
      </c>
      <c r="F478" s="102" t="s">
        <v>733</v>
      </c>
      <c r="G478" s="102" t="s">
        <v>720</v>
      </c>
      <c r="H478" s="89">
        <v>40</v>
      </c>
      <c r="I478" s="198" t="s">
        <v>702</v>
      </c>
      <c r="J478" s="181"/>
      <c r="K478" s="181"/>
      <c r="L478" s="181"/>
      <c r="M478" s="181"/>
      <c r="N478" s="181"/>
      <c r="O478" s="181"/>
      <c r="P478" s="181"/>
      <c r="Q478" s="181"/>
      <c r="R478" s="181"/>
      <c r="S478" s="181"/>
      <c r="T478" s="181"/>
      <c r="U478" s="181"/>
      <c r="V478" s="181"/>
      <c r="W478" s="181"/>
      <c r="X478" s="181"/>
      <c r="Y478" s="181"/>
      <c r="Z478" s="181"/>
      <c r="AA478" s="181"/>
      <c r="AB478" s="181"/>
      <c r="AC478" s="181"/>
      <c r="AD478" s="181"/>
      <c r="AE478" s="181"/>
    </row>
    <row r="479" spans="1:31" x14ac:dyDescent="0.2">
      <c r="A479" s="195"/>
      <c r="B479" s="149"/>
      <c r="C479" s="1559" t="s">
        <v>24</v>
      </c>
      <c r="D479" s="1560"/>
      <c r="E479" s="1560"/>
      <c r="F479" s="1560"/>
      <c r="G479" s="1560"/>
      <c r="H479" s="1560"/>
      <c r="I479" s="1561"/>
      <c r="J479" s="7"/>
      <c r="K479" s="7"/>
      <c r="L479" s="7"/>
      <c r="M479" s="7"/>
      <c r="N479" s="7"/>
      <c r="O479" s="7"/>
      <c r="P479" s="7"/>
      <c r="Q479" s="7"/>
      <c r="R479" s="7"/>
      <c r="S479" s="7"/>
      <c r="T479" s="7"/>
      <c r="U479" s="7"/>
      <c r="V479" s="7"/>
      <c r="W479" s="7"/>
      <c r="X479" s="7"/>
      <c r="Y479" s="7"/>
      <c r="Z479" s="7"/>
      <c r="AA479" s="7"/>
      <c r="AB479" s="7"/>
      <c r="AC479" s="7"/>
      <c r="AD479" s="7"/>
      <c r="AE479" s="7"/>
    </row>
    <row r="480" spans="1:31" ht="60" x14ac:dyDescent="0.2">
      <c r="A480" s="195"/>
      <c r="B480" s="149"/>
      <c r="C480" s="149"/>
      <c r="D480" s="196"/>
      <c r="E480" s="90" t="s">
        <v>156</v>
      </c>
      <c r="F480" s="102" t="s">
        <v>733</v>
      </c>
      <c r="G480" s="102" t="s">
        <v>720</v>
      </c>
      <c r="H480" s="89">
        <v>40</v>
      </c>
      <c r="I480" s="198" t="s">
        <v>702</v>
      </c>
      <c r="J480" s="181"/>
      <c r="K480" s="181"/>
      <c r="L480" s="181"/>
      <c r="M480" s="181"/>
      <c r="N480" s="181"/>
      <c r="O480" s="181"/>
      <c r="P480" s="181"/>
      <c r="Q480" s="181"/>
      <c r="R480" s="181"/>
      <c r="S480" s="181"/>
      <c r="T480" s="181"/>
      <c r="U480" s="181"/>
      <c r="V480" s="181"/>
      <c r="W480" s="181"/>
      <c r="X480" s="181"/>
      <c r="Y480" s="181"/>
      <c r="Z480" s="181"/>
      <c r="AA480" s="181"/>
      <c r="AB480" s="181"/>
      <c r="AC480" s="181"/>
      <c r="AD480" s="181"/>
      <c r="AE480" s="181"/>
    </row>
    <row r="481" spans="1:32" ht="60" x14ac:dyDescent="0.2">
      <c r="A481" s="195"/>
      <c r="B481" s="149"/>
      <c r="C481" s="149"/>
      <c r="D481" s="196"/>
      <c r="E481" s="90" t="s">
        <v>583</v>
      </c>
      <c r="F481" s="102" t="s">
        <v>733</v>
      </c>
      <c r="G481" s="102" t="s">
        <v>720</v>
      </c>
      <c r="H481" s="89">
        <v>40</v>
      </c>
      <c r="I481" s="198" t="s">
        <v>702</v>
      </c>
    </row>
    <row r="482" spans="1:32" ht="60" x14ac:dyDescent="0.2">
      <c r="A482" s="195"/>
      <c r="B482" s="149"/>
      <c r="C482" s="149"/>
      <c r="D482" s="196"/>
      <c r="E482" s="90" t="s">
        <v>25</v>
      </c>
      <c r="F482" s="102" t="s">
        <v>733</v>
      </c>
      <c r="G482" s="102" t="s">
        <v>720</v>
      </c>
      <c r="H482" s="89">
        <v>40</v>
      </c>
      <c r="I482" s="198" t="s">
        <v>702</v>
      </c>
    </row>
    <row r="483" spans="1:32" x14ac:dyDescent="0.25">
      <c r="A483" s="195"/>
      <c r="B483" s="43"/>
      <c r="C483" s="1559" t="s">
        <v>579</v>
      </c>
      <c r="D483" s="1560"/>
      <c r="E483" s="1560"/>
      <c r="F483" s="1560"/>
      <c r="G483" s="1560"/>
      <c r="H483" s="1560"/>
      <c r="I483" s="1561"/>
      <c r="J483" s="7"/>
      <c r="K483" s="7"/>
      <c r="L483" s="7"/>
      <c r="M483" s="7"/>
      <c r="N483" s="7"/>
      <c r="O483" s="7"/>
      <c r="P483" s="7"/>
      <c r="Q483" s="7"/>
      <c r="R483" s="7"/>
      <c r="S483" s="7"/>
      <c r="T483" s="7"/>
      <c r="U483" s="7"/>
      <c r="V483" s="7"/>
      <c r="W483" s="7"/>
      <c r="X483" s="7"/>
      <c r="Y483" s="7"/>
      <c r="Z483" s="7"/>
      <c r="AA483" s="7"/>
      <c r="AB483" s="7"/>
      <c r="AC483" s="7"/>
      <c r="AD483" s="7"/>
      <c r="AE483" s="7"/>
      <c r="AF483" s="181"/>
    </row>
    <row r="484" spans="1:32" ht="60" x14ac:dyDescent="0.2">
      <c r="A484" s="195"/>
      <c r="B484" s="149"/>
      <c r="C484" s="149"/>
      <c r="D484" s="196"/>
      <c r="E484" s="90" t="s">
        <v>466</v>
      </c>
      <c r="F484" s="102" t="s">
        <v>733</v>
      </c>
      <c r="G484" s="102" t="s">
        <v>720</v>
      </c>
      <c r="H484" s="89">
        <v>40</v>
      </c>
      <c r="I484" s="198" t="s">
        <v>702</v>
      </c>
      <c r="J484" s="181"/>
      <c r="K484" s="181"/>
      <c r="L484" s="181"/>
      <c r="M484" s="181"/>
      <c r="N484" s="181"/>
      <c r="O484" s="181"/>
      <c r="P484" s="181"/>
      <c r="Q484" s="181"/>
      <c r="R484" s="181"/>
      <c r="S484" s="181"/>
      <c r="T484" s="181"/>
      <c r="U484" s="181"/>
      <c r="V484" s="181"/>
      <c r="W484" s="181"/>
      <c r="X484" s="181"/>
      <c r="Y484" s="181"/>
      <c r="Z484" s="181"/>
      <c r="AA484" s="181"/>
      <c r="AB484" s="181"/>
      <c r="AC484" s="181"/>
      <c r="AD484" s="181"/>
      <c r="AE484" s="181"/>
      <c r="AF484" s="181"/>
    </row>
    <row r="485" spans="1:32" ht="60" x14ac:dyDescent="0.2">
      <c r="A485" s="195"/>
      <c r="B485" s="149"/>
      <c r="C485" s="149"/>
      <c r="D485" s="196"/>
      <c r="E485" s="90" t="s">
        <v>535</v>
      </c>
      <c r="F485" s="102" t="s">
        <v>733</v>
      </c>
      <c r="G485" s="102" t="s">
        <v>720</v>
      </c>
      <c r="H485" s="89">
        <v>40</v>
      </c>
      <c r="I485" s="198" t="s">
        <v>702</v>
      </c>
      <c r="J485" s="181"/>
      <c r="K485" s="181"/>
      <c r="L485" s="181"/>
      <c r="M485" s="181"/>
      <c r="N485" s="181"/>
      <c r="O485" s="181"/>
      <c r="P485" s="181"/>
      <c r="Q485" s="181"/>
      <c r="R485" s="181"/>
      <c r="S485" s="181"/>
      <c r="T485" s="181"/>
      <c r="U485" s="181"/>
      <c r="V485" s="181"/>
      <c r="W485" s="181"/>
      <c r="X485" s="181"/>
      <c r="Y485" s="181"/>
      <c r="Z485" s="181"/>
      <c r="AA485" s="181"/>
      <c r="AB485" s="181"/>
      <c r="AC485" s="181"/>
      <c r="AD485" s="181"/>
      <c r="AE485" s="181"/>
      <c r="AF485" s="181"/>
    </row>
    <row r="486" spans="1:32" x14ac:dyDescent="0.2">
      <c r="A486" s="195"/>
      <c r="B486" s="1516" t="s">
        <v>140</v>
      </c>
      <c r="C486" s="1517"/>
      <c r="D486" s="1517"/>
      <c r="E486" s="1517"/>
      <c r="F486" s="1517"/>
      <c r="G486" s="1517"/>
      <c r="H486" s="1517"/>
      <c r="I486" s="1518"/>
      <c r="J486" s="197"/>
      <c r="K486" s="197"/>
      <c r="L486" s="197"/>
      <c r="M486" s="197"/>
      <c r="N486" s="197"/>
      <c r="O486" s="197"/>
      <c r="P486" s="197"/>
      <c r="Q486" s="197"/>
      <c r="R486" s="197"/>
      <c r="S486" s="197"/>
      <c r="T486" s="197"/>
      <c r="U486" s="197"/>
      <c r="V486" s="197"/>
      <c r="W486" s="197"/>
      <c r="X486" s="197"/>
      <c r="Y486" s="197"/>
      <c r="Z486" s="197"/>
      <c r="AA486" s="197"/>
      <c r="AB486" s="197"/>
      <c r="AC486" s="197"/>
      <c r="AD486" s="197"/>
      <c r="AE486" s="197"/>
      <c r="AF486" s="181"/>
    </row>
    <row r="487" spans="1:32" x14ac:dyDescent="0.2">
      <c r="A487" s="195"/>
      <c r="B487" s="149"/>
      <c r="C487" s="1559" t="s">
        <v>141</v>
      </c>
      <c r="D487" s="1560"/>
      <c r="E487" s="1560"/>
      <c r="F487" s="1560"/>
      <c r="G487" s="1560"/>
      <c r="H487" s="1560"/>
      <c r="I487" s="1561"/>
      <c r="J487" s="7"/>
      <c r="K487" s="7"/>
      <c r="L487" s="7"/>
      <c r="M487" s="7"/>
      <c r="N487" s="7"/>
      <c r="O487" s="7"/>
      <c r="P487" s="7"/>
      <c r="Q487" s="7"/>
      <c r="R487" s="7"/>
      <c r="S487" s="7"/>
      <c r="T487" s="7"/>
      <c r="U487" s="7"/>
      <c r="V487" s="7"/>
      <c r="W487" s="7"/>
      <c r="X487" s="7"/>
      <c r="Y487" s="7"/>
      <c r="Z487" s="7"/>
      <c r="AA487" s="7"/>
      <c r="AB487" s="7"/>
      <c r="AC487" s="7"/>
      <c r="AD487" s="7"/>
      <c r="AE487" s="7"/>
      <c r="AF487" s="181"/>
    </row>
    <row r="488" spans="1:32" ht="94.5" customHeight="1" x14ac:dyDescent="0.2">
      <c r="A488" s="195"/>
      <c r="B488" s="196"/>
      <c r="C488" s="196"/>
      <c r="D488" s="196"/>
      <c r="E488" s="90" t="s">
        <v>678</v>
      </c>
      <c r="F488" s="102" t="s">
        <v>319</v>
      </c>
      <c r="G488" s="102" t="s">
        <v>345</v>
      </c>
      <c r="H488" s="89">
        <v>42</v>
      </c>
      <c r="I488" s="198" t="s">
        <v>703</v>
      </c>
      <c r="J488" s="181"/>
      <c r="K488" s="181"/>
      <c r="L488" s="181"/>
      <c r="M488" s="181"/>
      <c r="N488" s="181"/>
      <c r="O488" s="181"/>
      <c r="P488" s="181"/>
      <c r="Q488" s="181"/>
      <c r="R488" s="181"/>
      <c r="S488" s="181"/>
      <c r="T488" s="181"/>
      <c r="U488" s="181"/>
      <c r="V488" s="181"/>
      <c r="W488" s="181"/>
      <c r="X488" s="181"/>
      <c r="Y488" s="181"/>
      <c r="Z488" s="181"/>
      <c r="AA488" s="181"/>
      <c r="AB488" s="181"/>
      <c r="AC488" s="181"/>
      <c r="AD488" s="181"/>
      <c r="AE488" s="181"/>
      <c r="AF488" s="181"/>
    </row>
    <row r="489" spans="1:32" ht="240" x14ac:dyDescent="0.2">
      <c r="A489" s="195"/>
      <c r="B489" s="196"/>
      <c r="C489" s="196"/>
      <c r="D489" s="196"/>
      <c r="E489" s="90" t="s">
        <v>143</v>
      </c>
      <c r="F489" s="102" t="s">
        <v>721</v>
      </c>
      <c r="G489" s="102" t="s">
        <v>722</v>
      </c>
      <c r="H489" s="89">
        <v>42</v>
      </c>
      <c r="I489" s="198" t="s">
        <v>703</v>
      </c>
      <c r="J489" s="181"/>
      <c r="K489" s="181"/>
      <c r="L489" s="181"/>
      <c r="M489" s="181"/>
      <c r="N489" s="181"/>
      <c r="O489" s="181"/>
      <c r="P489" s="181"/>
      <c r="Q489" s="181"/>
      <c r="R489" s="181"/>
      <c r="S489" s="181"/>
      <c r="T489" s="181"/>
      <c r="U489" s="181"/>
      <c r="V489" s="181"/>
      <c r="W489" s="181"/>
      <c r="X489" s="181"/>
      <c r="Y489" s="181"/>
      <c r="Z489" s="181"/>
      <c r="AA489" s="181"/>
      <c r="AB489" s="181"/>
      <c r="AC489" s="181"/>
      <c r="AD489" s="181"/>
      <c r="AE489" s="181"/>
      <c r="AF489" s="181"/>
    </row>
    <row r="490" spans="1:32" x14ac:dyDescent="0.2">
      <c r="A490" s="195"/>
      <c r="B490" s="196"/>
      <c r="C490" s="1559" t="s">
        <v>346</v>
      </c>
      <c r="D490" s="1560"/>
      <c r="E490" s="1560"/>
      <c r="F490" s="1560"/>
      <c r="G490" s="1560"/>
      <c r="H490" s="1560"/>
      <c r="I490" s="1561"/>
      <c r="J490" s="7"/>
      <c r="K490" s="7"/>
      <c r="L490" s="7"/>
      <c r="M490" s="7"/>
      <c r="N490" s="7"/>
      <c r="O490" s="7"/>
      <c r="P490" s="7"/>
      <c r="Q490" s="7"/>
      <c r="R490" s="7"/>
      <c r="S490" s="7"/>
      <c r="T490" s="7"/>
      <c r="U490" s="7"/>
      <c r="V490" s="7"/>
      <c r="W490" s="7"/>
      <c r="X490" s="7"/>
      <c r="Y490" s="7"/>
      <c r="Z490" s="7"/>
      <c r="AA490" s="7"/>
      <c r="AB490" s="7"/>
      <c r="AC490" s="7"/>
      <c r="AD490" s="7"/>
      <c r="AE490" s="7"/>
      <c r="AF490" s="181"/>
    </row>
    <row r="491" spans="1:32" ht="30" x14ac:dyDescent="0.2">
      <c r="A491" s="195"/>
      <c r="B491" s="196"/>
      <c r="C491" s="196"/>
      <c r="D491" s="196"/>
      <c r="E491" s="90" t="s">
        <v>347</v>
      </c>
      <c r="F491" s="102" t="s">
        <v>348</v>
      </c>
      <c r="G491" s="102" t="s">
        <v>349</v>
      </c>
      <c r="H491" s="89">
        <v>42</v>
      </c>
      <c r="I491" s="198" t="s">
        <v>703</v>
      </c>
      <c r="J491" s="181"/>
      <c r="K491" s="181"/>
      <c r="L491" s="181"/>
      <c r="M491" s="181"/>
      <c r="N491" s="181"/>
      <c r="O491" s="181"/>
      <c r="P491" s="181"/>
      <c r="Q491" s="181"/>
      <c r="R491" s="181"/>
      <c r="S491" s="181"/>
      <c r="T491" s="181"/>
      <c r="U491" s="181"/>
      <c r="V491" s="181"/>
      <c r="W491" s="181"/>
      <c r="X491" s="181"/>
      <c r="Y491" s="181"/>
      <c r="Z491" s="181"/>
      <c r="AA491" s="181"/>
      <c r="AB491" s="181"/>
      <c r="AC491" s="181"/>
      <c r="AD491" s="181"/>
      <c r="AE491" s="181"/>
      <c r="AF491" s="181"/>
    </row>
    <row r="492" spans="1:32" ht="30" x14ac:dyDescent="0.2">
      <c r="A492" s="195"/>
      <c r="B492" s="196"/>
      <c r="C492" s="196"/>
      <c r="D492" s="196"/>
      <c r="E492" s="90" t="s">
        <v>350</v>
      </c>
      <c r="F492" s="102" t="str">
        <f>F491</f>
        <v>Solde des sûretés en liquidité et sorties lorsque les instruments dérivés connexes sont réglés pour chaque période</v>
      </c>
      <c r="G492" s="102" t="str">
        <f>G491</f>
        <v>Les sorties sont constatées dans les tranches d’échéance lorsque les instruments dérivés connexes sont réglés.</v>
      </c>
      <c r="H492" s="89">
        <v>42</v>
      </c>
      <c r="I492" s="198" t="s">
        <v>703</v>
      </c>
      <c r="J492" s="181"/>
      <c r="K492" s="181"/>
      <c r="L492" s="181"/>
      <c r="M492" s="181"/>
      <c r="N492" s="181"/>
      <c r="O492" s="181"/>
      <c r="P492" s="181"/>
      <c r="Q492" s="181"/>
      <c r="R492" s="181"/>
      <c r="S492" s="181"/>
      <c r="T492" s="181"/>
      <c r="U492" s="181"/>
      <c r="V492" s="181"/>
      <c r="W492" s="181"/>
      <c r="X492" s="181"/>
      <c r="Y492" s="181"/>
      <c r="Z492" s="181"/>
      <c r="AA492" s="181"/>
      <c r="AB492" s="181"/>
      <c r="AC492" s="181"/>
      <c r="AD492" s="181"/>
      <c r="AE492" s="181"/>
      <c r="AF492" s="181"/>
    </row>
    <row r="493" spans="1:32" x14ac:dyDescent="0.2">
      <c r="A493" s="195"/>
      <c r="B493" s="196"/>
      <c r="C493" s="196"/>
      <c r="D493" s="196"/>
      <c r="E493" s="90" t="s">
        <v>346</v>
      </c>
      <c r="F493" s="102" t="s">
        <v>406</v>
      </c>
      <c r="G493" s="102" t="s">
        <v>711</v>
      </c>
      <c r="H493" s="182"/>
      <c r="I493" s="198" t="s">
        <v>704</v>
      </c>
      <c r="J493" s="181"/>
      <c r="K493" s="181"/>
      <c r="L493" s="181"/>
      <c r="M493" s="181"/>
      <c r="N493" s="181"/>
      <c r="O493" s="181"/>
      <c r="P493" s="181"/>
      <c r="Q493" s="181"/>
      <c r="R493" s="181"/>
      <c r="S493" s="181"/>
      <c r="T493" s="181"/>
      <c r="U493" s="181"/>
      <c r="V493" s="181"/>
      <c r="W493" s="181"/>
      <c r="X493" s="181"/>
      <c r="Y493" s="181"/>
      <c r="Z493" s="181"/>
      <c r="AA493" s="181"/>
      <c r="AB493" s="181"/>
      <c r="AC493" s="181"/>
      <c r="AD493" s="181"/>
      <c r="AE493" s="181"/>
      <c r="AF493" s="181"/>
    </row>
    <row r="494" spans="1:32" x14ac:dyDescent="0.2">
      <c r="A494" s="195"/>
      <c r="B494" s="196"/>
      <c r="C494" s="1559" t="s">
        <v>148</v>
      </c>
      <c r="D494" s="1560"/>
      <c r="E494" s="1560"/>
      <c r="F494" s="1560"/>
      <c r="G494" s="1560"/>
      <c r="H494" s="1560"/>
      <c r="I494" s="1561"/>
      <c r="J494" s="7"/>
      <c r="K494" s="7"/>
      <c r="L494" s="7"/>
      <c r="M494" s="7"/>
      <c r="N494" s="7"/>
      <c r="O494" s="7"/>
      <c r="P494" s="7"/>
      <c r="Q494" s="7"/>
      <c r="R494" s="7"/>
      <c r="S494" s="7"/>
      <c r="T494" s="7"/>
      <c r="U494" s="7"/>
      <c r="V494" s="7"/>
      <c r="W494" s="7"/>
      <c r="X494" s="7"/>
      <c r="Y494" s="7"/>
      <c r="Z494" s="7"/>
      <c r="AA494" s="7"/>
      <c r="AB494" s="7"/>
      <c r="AC494" s="7"/>
      <c r="AD494" s="7"/>
      <c r="AE494" s="7"/>
      <c r="AF494" s="181"/>
    </row>
    <row r="495" spans="1:32" x14ac:dyDescent="0.2">
      <c r="A495" s="195"/>
      <c r="B495" s="196"/>
      <c r="C495" s="149"/>
      <c r="D495" s="196"/>
      <c r="E495" s="90" t="s">
        <v>149</v>
      </c>
      <c r="F495" s="102" t="s">
        <v>327</v>
      </c>
      <c r="G495" s="102" t="s">
        <v>711</v>
      </c>
      <c r="H495" s="89">
        <v>58</v>
      </c>
      <c r="I495" s="198" t="s">
        <v>705</v>
      </c>
      <c r="J495" s="181"/>
      <c r="K495" s="181"/>
      <c r="L495" s="181"/>
      <c r="M495" s="181"/>
      <c r="N495" s="181"/>
      <c r="O495" s="181"/>
      <c r="P495" s="181"/>
      <c r="Q495" s="181"/>
      <c r="R495" s="181"/>
      <c r="S495" s="181"/>
      <c r="T495" s="181"/>
      <c r="U495" s="181"/>
      <c r="V495" s="181"/>
      <c r="W495" s="181"/>
      <c r="X495" s="181"/>
      <c r="Y495" s="181"/>
      <c r="Z495" s="181"/>
      <c r="AA495" s="181"/>
      <c r="AB495" s="181"/>
      <c r="AC495" s="181"/>
      <c r="AD495" s="181"/>
      <c r="AE495" s="181"/>
      <c r="AF495" s="181"/>
    </row>
    <row r="496" spans="1:32" x14ac:dyDescent="0.2">
      <c r="A496" s="195"/>
      <c r="B496" s="196"/>
      <c r="C496" s="196"/>
      <c r="D496" s="196"/>
      <c r="E496" s="90" t="s">
        <v>150</v>
      </c>
      <c r="F496" s="102" t="s">
        <v>327</v>
      </c>
      <c r="G496" s="102" t="s">
        <v>711</v>
      </c>
      <c r="H496" s="89">
        <v>58</v>
      </c>
      <c r="I496" s="198" t="s">
        <v>705</v>
      </c>
      <c r="J496" s="181"/>
      <c r="K496" s="181"/>
      <c r="L496" s="181"/>
      <c r="M496" s="181"/>
      <c r="N496" s="181"/>
      <c r="O496" s="181"/>
      <c r="P496" s="181"/>
      <c r="Q496" s="181"/>
      <c r="R496" s="181"/>
      <c r="S496" s="181"/>
      <c r="T496" s="181"/>
      <c r="U496" s="181"/>
      <c r="V496" s="181"/>
      <c r="W496" s="181"/>
      <c r="X496" s="181"/>
      <c r="Y496" s="181"/>
      <c r="Z496" s="181"/>
      <c r="AA496" s="181"/>
      <c r="AB496" s="181"/>
      <c r="AC496" s="181"/>
      <c r="AD496" s="181"/>
      <c r="AE496" s="181"/>
      <c r="AF496" s="181"/>
    </row>
    <row r="497" spans="1:32" x14ac:dyDescent="0.2">
      <c r="A497" s="195"/>
      <c r="B497" s="196"/>
      <c r="C497" s="196"/>
      <c r="D497" s="196"/>
      <c r="E497" s="90" t="s">
        <v>151</v>
      </c>
      <c r="F497" s="102" t="s">
        <v>327</v>
      </c>
      <c r="G497" s="102" t="s">
        <v>711</v>
      </c>
      <c r="H497" s="89">
        <v>58</v>
      </c>
      <c r="I497" s="198" t="s">
        <v>705</v>
      </c>
      <c r="J497" s="181"/>
      <c r="K497" s="181"/>
      <c r="L497" s="181"/>
      <c r="M497" s="181"/>
      <c r="N497" s="181"/>
      <c r="O497" s="181"/>
      <c r="P497" s="181"/>
      <c r="Q497" s="181"/>
      <c r="R497" s="181"/>
      <c r="S497" s="181"/>
      <c r="T497" s="181"/>
      <c r="U497" s="181"/>
      <c r="V497" s="181"/>
      <c r="W497" s="181"/>
      <c r="X497" s="181"/>
      <c r="Y497" s="181"/>
      <c r="Z497" s="181"/>
      <c r="AA497" s="181"/>
      <c r="AB497" s="181"/>
      <c r="AC497" s="181"/>
      <c r="AD497" s="181"/>
      <c r="AE497" s="181"/>
      <c r="AF497" s="181"/>
    </row>
    <row r="498" spans="1:32" x14ac:dyDescent="0.2">
      <c r="A498" s="195"/>
      <c r="B498" s="196"/>
      <c r="C498" s="1559" t="s">
        <v>140</v>
      </c>
      <c r="D498" s="1560"/>
      <c r="E498" s="1560"/>
      <c r="F498" s="1560"/>
      <c r="G498" s="1560"/>
      <c r="H498" s="1560"/>
      <c r="I498" s="1561"/>
      <c r="J498" s="7"/>
      <c r="K498" s="7"/>
      <c r="L498" s="7"/>
      <c r="M498" s="7"/>
      <c r="N498" s="7"/>
      <c r="O498" s="7"/>
      <c r="P498" s="7"/>
      <c r="Q498" s="7"/>
      <c r="R498" s="7"/>
      <c r="S498" s="7"/>
      <c r="T498" s="7"/>
      <c r="U498" s="7"/>
      <c r="V498" s="7"/>
      <c r="W498" s="7"/>
      <c r="X498" s="7"/>
      <c r="Y498" s="7"/>
      <c r="Z498" s="7"/>
      <c r="AA498" s="7"/>
      <c r="AB498" s="7"/>
      <c r="AC498" s="7"/>
      <c r="AD498" s="7"/>
      <c r="AE498" s="7"/>
      <c r="AF498" s="181"/>
    </row>
    <row r="499" spans="1:32" x14ac:dyDescent="0.2">
      <c r="A499" s="195"/>
      <c r="B499" s="196"/>
      <c r="C499" s="149"/>
      <c r="D499" s="196"/>
      <c r="E499" s="90" t="s">
        <v>140</v>
      </c>
      <c r="F499" s="102" t="s">
        <v>327</v>
      </c>
      <c r="G499" s="102" t="s">
        <v>711</v>
      </c>
      <c r="H499" s="89">
        <v>58</v>
      </c>
      <c r="I499" s="198" t="s">
        <v>705</v>
      </c>
      <c r="J499" s="181"/>
      <c r="K499" s="181"/>
      <c r="L499" s="181"/>
      <c r="M499" s="181"/>
      <c r="N499" s="181"/>
      <c r="O499" s="181"/>
      <c r="P499" s="181"/>
      <c r="Q499" s="181"/>
      <c r="R499" s="181"/>
      <c r="S499" s="181"/>
      <c r="T499" s="181"/>
      <c r="U499" s="181"/>
      <c r="V499" s="181"/>
      <c r="W499" s="181"/>
      <c r="X499" s="181"/>
      <c r="Y499" s="181"/>
      <c r="Z499" s="181"/>
      <c r="AA499" s="181"/>
      <c r="AB499" s="181"/>
      <c r="AC499" s="181"/>
      <c r="AD499" s="181"/>
      <c r="AE499" s="181"/>
      <c r="AF499" s="181"/>
    </row>
    <row r="500" spans="1:32" ht="22.5" customHeight="1" x14ac:dyDescent="0.2">
      <c r="A500" s="1513" t="s">
        <v>152</v>
      </c>
      <c r="B500" s="1514"/>
      <c r="C500" s="1514"/>
      <c r="D500" s="1514"/>
      <c r="E500" s="1514"/>
      <c r="F500" s="1514"/>
      <c r="G500" s="1514"/>
      <c r="H500" s="1514"/>
      <c r="I500" s="1515"/>
      <c r="J500" s="145"/>
      <c r="K500" s="145"/>
      <c r="L500" s="145"/>
      <c r="M500" s="145"/>
      <c r="N500" s="145"/>
      <c r="O500" s="145"/>
      <c r="P500" s="145"/>
      <c r="Q500" s="145"/>
      <c r="R500" s="145"/>
      <c r="S500" s="145"/>
      <c r="T500" s="145"/>
      <c r="U500" s="145"/>
      <c r="V500" s="145"/>
      <c r="W500" s="145"/>
      <c r="X500" s="145"/>
      <c r="Y500" s="145"/>
      <c r="Z500" s="145"/>
      <c r="AA500" s="145"/>
      <c r="AB500" s="145"/>
      <c r="AC500" s="145"/>
      <c r="AD500" s="145"/>
      <c r="AE500" s="145"/>
      <c r="AF500" s="181"/>
    </row>
    <row r="501" spans="1:32" ht="22.5" customHeight="1" x14ac:dyDescent="0.2">
      <c r="A501" s="1513" t="s">
        <v>469</v>
      </c>
      <c r="B501" s="1514"/>
      <c r="C501" s="1514"/>
      <c r="D501" s="1514"/>
      <c r="E501" s="1514"/>
      <c r="F501" s="1514" t="s">
        <v>352</v>
      </c>
      <c r="G501" s="1514" t="s">
        <v>351</v>
      </c>
      <c r="H501" s="1514"/>
      <c r="I501" s="1515"/>
      <c r="J501" s="145"/>
      <c r="K501" s="145"/>
      <c r="L501" s="145"/>
      <c r="M501" s="145"/>
      <c r="N501" s="145"/>
      <c r="O501" s="145"/>
      <c r="P501" s="145"/>
      <c r="Q501" s="145"/>
      <c r="R501" s="145"/>
      <c r="S501" s="145"/>
      <c r="T501" s="145"/>
      <c r="U501" s="145"/>
      <c r="V501" s="145"/>
      <c r="W501" s="145"/>
      <c r="X501" s="145"/>
      <c r="Y501" s="145"/>
      <c r="Z501" s="145"/>
      <c r="AA501" s="145"/>
      <c r="AB501" s="145"/>
      <c r="AC501" s="145"/>
      <c r="AD501" s="145"/>
      <c r="AE501" s="145"/>
      <c r="AF501" s="181"/>
    </row>
    <row r="502" spans="1:32" ht="22.5" customHeight="1" x14ac:dyDescent="0.2">
      <c r="A502" s="1513" t="s">
        <v>353</v>
      </c>
      <c r="B502" s="1514"/>
      <c r="C502" s="1514"/>
      <c r="D502" s="1514"/>
      <c r="E502" s="1514"/>
      <c r="F502" s="1514"/>
      <c r="G502" s="1514"/>
      <c r="H502" s="1514"/>
      <c r="I502" s="1515"/>
      <c r="J502" s="145"/>
      <c r="K502" s="145"/>
      <c r="L502" s="145"/>
      <c r="M502" s="145"/>
      <c r="N502" s="145"/>
      <c r="O502" s="145"/>
      <c r="P502" s="145"/>
      <c r="Q502" s="145"/>
      <c r="R502" s="145"/>
      <c r="S502" s="145"/>
      <c r="T502" s="145"/>
      <c r="U502" s="145"/>
      <c r="V502" s="145"/>
      <c r="W502" s="145"/>
      <c r="X502" s="145"/>
      <c r="Y502" s="145"/>
      <c r="Z502" s="145"/>
      <c r="AA502" s="145"/>
      <c r="AB502" s="145"/>
      <c r="AC502" s="145"/>
      <c r="AD502" s="145"/>
      <c r="AE502" s="145"/>
      <c r="AF502" s="181"/>
    </row>
    <row r="503" spans="1:32" x14ac:dyDescent="0.2">
      <c r="A503" s="64"/>
      <c r="B503" s="1516" t="s">
        <v>822</v>
      </c>
      <c r="C503" s="1517"/>
      <c r="D503" s="1517"/>
      <c r="E503" s="1517"/>
      <c r="F503" s="1517"/>
      <c r="G503" s="1517"/>
      <c r="H503" s="1517"/>
      <c r="I503" s="1518"/>
      <c r="J503" s="197"/>
      <c r="K503" s="197"/>
      <c r="L503" s="197"/>
      <c r="M503" s="197"/>
      <c r="N503" s="197"/>
      <c r="O503" s="197"/>
      <c r="P503" s="197"/>
      <c r="Q503" s="197"/>
      <c r="R503" s="197"/>
      <c r="S503" s="197"/>
      <c r="T503" s="197"/>
      <c r="U503" s="197"/>
      <c r="V503" s="197"/>
      <c r="W503" s="197"/>
      <c r="X503" s="197"/>
      <c r="Y503" s="197"/>
      <c r="Z503" s="197"/>
      <c r="AA503" s="197"/>
      <c r="AB503" s="197"/>
      <c r="AC503" s="197"/>
      <c r="AD503" s="197"/>
      <c r="AE503" s="197"/>
      <c r="AF503" s="181"/>
    </row>
    <row r="504" spans="1:32" x14ac:dyDescent="0.2">
      <c r="A504" s="195"/>
      <c r="B504" s="149"/>
      <c r="C504" s="1559" t="s">
        <v>209</v>
      </c>
      <c r="D504" s="1560"/>
      <c r="E504" s="1560"/>
      <c r="F504" s="1560"/>
      <c r="G504" s="1560"/>
      <c r="H504" s="1560"/>
      <c r="I504" s="1561"/>
      <c r="J504" s="7"/>
      <c r="K504" s="7"/>
      <c r="L504" s="7"/>
      <c r="M504" s="7"/>
      <c r="N504" s="7"/>
      <c r="O504" s="7"/>
      <c r="P504" s="7"/>
      <c r="Q504" s="7"/>
      <c r="R504" s="7"/>
      <c r="S504" s="7"/>
      <c r="T504" s="7"/>
      <c r="U504" s="7"/>
      <c r="V504" s="7"/>
      <c r="W504" s="7"/>
      <c r="X504" s="7"/>
      <c r="Y504" s="7"/>
      <c r="Z504" s="7"/>
      <c r="AA504" s="7"/>
      <c r="AB504" s="7"/>
      <c r="AC504" s="7"/>
      <c r="AD504" s="7"/>
      <c r="AE504" s="7"/>
      <c r="AF504" s="181"/>
    </row>
    <row r="505" spans="1:32" x14ac:dyDescent="0.2">
      <c r="A505" s="195"/>
      <c r="B505" s="149"/>
      <c r="C505" s="149"/>
      <c r="D505" s="160" t="s">
        <v>211</v>
      </c>
      <c r="E505" s="94"/>
      <c r="F505" s="165"/>
      <c r="G505" s="101"/>
      <c r="H505" s="95"/>
      <c r="I505" s="95"/>
      <c r="J505" s="181"/>
      <c r="K505" s="181"/>
      <c r="L505" s="181"/>
      <c r="M505" s="181"/>
      <c r="N505" s="181"/>
      <c r="O505" s="181"/>
      <c r="P505" s="181"/>
      <c r="Q505" s="181"/>
      <c r="R505" s="181"/>
      <c r="S505" s="181"/>
      <c r="T505" s="181"/>
      <c r="U505" s="181"/>
      <c r="V505" s="181"/>
      <c r="W505" s="181"/>
      <c r="X505" s="181"/>
      <c r="Y505" s="181"/>
      <c r="Z505" s="181"/>
      <c r="AA505" s="181"/>
      <c r="AB505" s="181"/>
      <c r="AC505" s="181"/>
      <c r="AD505" s="181"/>
      <c r="AE505" s="181"/>
      <c r="AF505" s="181"/>
    </row>
    <row r="506" spans="1:32" ht="81.75" customHeight="1" x14ac:dyDescent="0.2">
      <c r="A506" s="195"/>
      <c r="B506" s="149"/>
      <c r="C506" s="149"/>
      <c r="D506" s="196"/>
      <c r="E506" s="90" t="s">
        <v>212</v>
      </c>
      <c r="F506" s="102" t="s">
        <v>354</v>
      </c>
      <c r="G506" s="102" t="s">
        <v>355</v>
      </c>
      <c r="H506" s="89" t="s">
        <v>356</v>
      </c>
      <c r="I506" s="89" t="s">
        <v>706</v>
      </c>
      <c r="J506" s="181"/>
      <c r="K506" s="181"/>
      <c r="L506" s="181"/>
      <c r="M506" s="181"/>
      <c r="N506" s="181"/>
      <c r="O506" s="181"/>
      <c r="P506" s="181"/>
      <c r="Q506" s="181"/>
      <c r="R506" s="181"/>
      <c r="S506" s="181"/>
      <c r="T506" s="181"/>
      <c r="U506" s="181"/>
      <c r="V506" s="181"/>
      <c r="W506" s="181"/>
      <c r="X506" s="181"/>
      <c r="Y506" s="181"/>
      <c r="Z506" s="181"/>
      <c r="AA506" s="181"/>
      <c r="AB506" s="181"/>
      <c r="AC506" s="181"/>
      <c r="AD506" s="181"/>
      <c r="AE506" s="181"/>
      <c r="AF506" s="181"/>
    </row>
    <row r="507" spans="1:32" ht="75" x14ac:dyDescent="0.2">
      <c r="A507" s="195"/>
      <c r="B507" s="149"/>
      <c r="C507" s="149"/>
      <c r="D507" s="196"/>
      <c r="E507" s="90" t="s">
        <v>645</v>
      </c>
      <c r="F507" s="102" t="s">
        <v>354</v>
      </c>
      <c r="G507" s="102" t="s">
        <v>355</v>
      </c>
      <c r="H507" s="89" t="s">
        <v>356</v>
      </c>
      <c r="I507" s="89" t="s">
        <v>706</v>
      </c>
    </row>
    <row r="508" spans="1:32" ht="75" x14ac:dyDescent="0.2">
      <c r="A508" s="195"/>
      <c r="B508" s="149"/>
      <c r="C508" s="149"/>
      <c r="D508" s="196"/>
      <c r="E508" s="90" t="s">
        <v>539</v>
      </c>
      <c r="F508" s="102" t="s">
        <v>354</v>
      </c>
      <c r="G508" s="102" t="s">
        <v>355</v>
      </c>
      <c r="H508" s="89" t="s">
        <v>356</v>
      </c>
      <c r="I508" s="89" t="s">
        <v>706</v>
      </c>
    </row>
    <row r="509" spans="1:32" ht="75" x14ac:dyDescent="0.2">
      <c r="A509" s="195"/>
      <c r="B509" s="149"/>
      <c r="C509" s="149"/>
      <c r="D509" s="196"/>
      <c r="E509" s="90" t="s">
        <v>533</v>
      </c>
      <c r="F509" s="102" t="s">
        <v>354</v>
      </c>
      <c r="G509" s="102" t="s">
        <v>355</v>
      </c>
      <c r="H509" s="89" t="s">
        <v>356</v>
      </c>
      <c r="I509" s="89" t="s">
        <v>706</v>
      </c>
    </row>
    <row r="510" spans="1:32" x14ac:dyDescent="0.2">
      <c r="A510" s="195"/>
      <c r="B510" s="149"/>
      <c r="C510" s="149"/>
      <c r="D510" s="160" t="s">
        <v>213</v>
      </c>
      <c r="E510" s="94"/>
      <c r="F510" s="165"/>
      <c r="G510" s="101"/>
      <c r="H510" s="95"/>
      <c r="I510" s="95"/>
    </row>
    <row r="511" spans="1:32" ht="75" x14ac:dyDescent="0.2">
      <c r="A511" s="195"/>
      <c r="B511" s="149"/>
      <c r="C511" s="149"/>
      <c r="D511" s="196"/>
      <c r="E511" s="90" t="s">
        <v>214</v>
      </c>
      <c r="F511" s="102" t="s">
        <v>354</v>
      </c>
      <c r="G511" s="102" t="s">
        <v>355</v>
      </c>
      <c r="H511" s="89" t="s">
        <v>356</v>
      </c>
      <c r="I511" s="89" t="s">
        <v>706</v>
      </c>
    </row>
    <row r="512" spans="1:32" ht="75" x14ac:dyDescent="0.2">
      <c r="A512" s="195"/>
      <c r="B512" s="149"/>
      <c r="C512" s="149"/>
      <c r="D512" s="196"/>
      <c r="E512" s="90" t="s">
        <v>644</v>
      </c>
      <c r="F512" s="102" t="s">
        <v>354</v>
      </c>
      <c r="G512" s="102" t="s">
        <v>355</v>
      </c>
      <c r="H512" s="89" t="s">
        <v>356</v>
      </c>
      <c r="I512" s="89" t="s">
        <v>706</v>
      </c>
    </row>
    <row r="513" spans="1:32" ht="75" x14ac:dyDescent="0.2">
      <c r="A513" s="195"/>
      <c r="B513" s="149"/>
      <c r="C513" s="149"/>
      <c r="D513" s="196"/>
      <c r="E513" s="90" t="s">
        <v>538</v>
      </c>
      <c r="F513" s="102" t="s">
        <v>354</v>
      </c>
      <c r="G513" s="102" t="s">
        <v>355</v>
      </c>
      <c r="H513" s="89" t="s">
        <v>356</v>
      </c>
      <c r="I513" s="89" t="s">
        <v>706</v>
      </c>
    </row>
    <row r="514" spans="1:32" ht="75" x14ac:dyDescent="0.2">
      <c r="A514" s="195"/>
      <c r="B514" s="149"/>
      <c r="C514" s="149"/>
      <c r="D514" s="196"/>
      <c r="E514" s="90" t="s">
        <v>534</v>
      </c>
      <c r="F514" s="102" t="s">
        <v>354</v>
      </c>
      <c r="G514" s="102" t="s">
        <v>355</v>
      </c>
      <c r="H514" s="89" t="s">
        <v>356</v>
      </c>
      <c r="I514" s="89" t="s">
        <v>706</v>
      </c>
    </row>
    <row r="515" spans="1:32" x14ac:dyDescent="0.2">
      <c r="A515" s="195"/>
      <c r="B515" s="149"/>
      <c r="C515" s="149"/>
      <c r="D515" s="160" t="s">
        <v>646</v>
      </c>
      <c r="E515" s="94"/>
      <c r="F515" s="165"/>
      <c r="G515" s="101"/>
      <c r="H515" s="95"/>
      <c r="I515" s="95"/>
    </row>
    <row r="516" spans="1:32" ht="75" x14ac:dyDescent="0.2">
      <c r="A516" s="195"/>
      <c r="B516" s="149"/>
      <c r="C516" s="149"/>
      <c r="D516" s="196"/>
      <c r="E516" s="90" t="s">
        <v>647</v>
      </c>
      <c r="F516" s="102" t="s">
        <v>354</v>
      </c>
      <c r="G516" s="102" t="s">
        <v>355</v>
      </c>
      <c r="H516" s="89" t="s">
        <v>356</v>
      </c>
      <c r="I516" s="89" t="s">
        <v>706</v>
      </c>
    </row>
    <row r="517" spans="1:32" ht="75" x14ac:dyDescent="0.2">
      <c r="A517" s="195"/>
      <c r="B517" s="149"/>
      <c r="C517" s="149"/>
      <c r="D517" s="196"/>
      <c r="E517" s="90" t="s">
        <v>648</v>
      </c>
      <c r="F517" s="102" t="s">
        <v>354</v>
      </c>
      <c r="G517" s="102" t="s">
        <v>355</v>
      </c>
      <c r="H517" s="89" t="s">
        <v>356</v>
      </c>
      <c r="I517" s="89" t="s">
        <v>706</v>
      </c>
    </row>
    <row r="518" spans="1:32" ht="75" x14ac:dyDescent="0.2">
      <c r="A518" s="195"/>
      <c r="B518" s="149"/>
      <c r="C518" s="149"/>
      <c r="D518" s="196"/>
      <c r="E518" s="90" t="s">
        <v>649</v>
      </c>
      <c r="F518" s="102" t="s">
        <v>354</v>
      </c>
      <c r="G518" s="102" t="s">
        <v>355</v>
      </c>
      <c r="H518" s="89" t="s">
        <v>356</v>
      </c>
      <c r="I518" s="89" t="s">
        <v>706</v>
      </c>
    </row>
    <row r="519" spans="1:32" ht="75" x14ac:dyDescent="0.2">
      <c r="A519" s="195"/>
      <c r="B519" s="149"/>
      <c r="C519" s="149"/>
      <c r="D519" s="196"/>
      <c r="E519" s="90" t="s">
        <v>650</v>
      </c>
      <c r="F519" s="102" t="s">
        <v>354</v>
      </c>
      <c r="G519" s="102" t="s">
        <v>355</v>
      </c>
      <c r="H519" s="89" t="s">
        <v>356</v>
      </c>
      <c r="I519" s="89" t="s">
        <v>706</v>
      </c>
      <c r="J519" s="181"/>
      <c r="K519" s="181"/>
      <c r="L519" s="181"/>
      <c r="M519" s="181"/>
      <c r="N519" s="181"/>
      <c r="O519" s="181"/>
      <c r="P519" s="181"/>
      <c r="Q519" s="181"/>
      <c r="R519" s="181"/>
      <c r="S519" s="181"/>
      <c r="T519" s="181"/>
      <c r="U519" s="181"/>
      <c r="V519" s="181"/>
      <c r="W519" s="181"/>
      <c r="X519" s="181"/>
      <c r="Y519" s="181"/>
      <c r="Z519" s="181"/>
      <c r="AA519" s="181"/>
      <c r="AB519" s="181"/>
      <c r="AC519" s="181"/>
      <c r="AD519" s="181"/>
      <c r="AE519" s="181"/>
      <c r="AF519" s="181"/>
    </row>
    <row r="520" spans="1:32" x14ac:dyDescent="0.2">
      <c r="A520" s="195"/>
      <c r="B520" s="149"/>
      <c r="C520" s="1559" t="s">
        <v>13</v>
      </c>
      <c r="D520" s="1560"/>
      <c r="E520" s="1560"/>
      <c r="F520" s="1560"/>
      <c r="G520" s="1560"/>
      <c r="H520" s="1560"/>
      <c r="I520" s="1561"/>
      <c r="J520" s="7"/>
      <c r="K520" s="7"/>
      <c r="L520" s="7"/>
      <c r="M520" s="7"/>
      <c r="N520" s="7"/>
      <c r="O520" s="7"/>
      <c r="P520" s="7"/>
      <c r="Q520" s="7"/>
      <c r="R520" s="7"/>
      <c r="S520" s="7"/>
      <c r="T520" s="7"/>
      <c r="U520" s="7"/>
      <c r="V520" s="7"/>
      <c r="W520" s="7"/>
      <c r="X520" s="7"/>
      <c r="Y520" s="7"/>
      <c r="Z520" s="7"/>
      <c r="AA520" s="7"/>
      <c r="AB520" s="7"/>
      <c r="AC520" s="7"/>
      <c r="AD520" s="7"/>
      <c r="AE520" s="7"/>
      <c r="AF520" s="181"/>
    </row>
    <row r="521" spans="1:32" x14ac:dyDescent="0.2">
      <c r="A521" s="195"/>
      <c r="B521" s="149"/>
      <c r="C521" s="149"/>
      <c r="D521" s="160" t="s">
        <v>14</v>
      </c>
      <c r="E521" s="94"/>
      <c r="F521" s="165"/>
      <c r="G521" s="101"/>
      <c r="H521" s="95"/>
      <c r="I521" s="95"/>
      <c r="J521" s="181"/>
      <c r="K521" s="181"/>
      <c r="L521" s="181"/>
      <c r="M521" s="181"/>
      <c r="N521" s="181"/>
      <c r="O521" s="181"/>
      <c r="P521" s="181"/>
      <c r="Q521" s="181"/>
      <c r="R521" s="181"/>
      <c r="S521" s="181"/>
      <c r="T521" s="181"/>
      <c r="U521" s="181"/>
      <c r="V521" s="181"/>
      <c r="W521" s="181"/>
      <c r="X521" s="181"/>
      <c r="Y521" s="181"/>
      <c r="Z521" s="181"/>
      <c r="AA521" s="181"/>
      <c r="AB521" s="181"/>
      <c r="AC521" s="181"/>
      <c r="AD521" s="181"/>
      <c r="AE521" s="181"/>
      <c r="AF521" s="181"/>
    </row>
    <row r="522" spans="1:32" ht="75" x14ac:dyDescent="0.25">
      <c r="A522" s="195"/>
      <c r="B522" s="149"/>
      <c r="C522" s="149"/>
      <c r="D522" s="43"/>
      <c r="E522" s="90" t="s">
        <v>215</v>
      </c>
      <c r="F522" s="102" t="s">
        <v>354</v>
      </c>
      <c r="G522" s="102" t="s">
        <v>355</v>
      </c>
      <c r="H522" s="89" t="s">
        <v>356</v>
      </c>
      <c r="I522" s="89" t="s">
        <v>706</v>
      </c>
      <c r="J522" s="181"/>
      <c r="K522" s="181"/>
      <c r="L522" s="181"/>
      <c r="M522" s="181"/>
      <c r="N522" s="181"/>
      <c r="O522" s="181"/>
      <c r="P522" s="181"/>
      <c r="Q522" s="181"/>
      <c r="R522" s="181"/>
      <c r="S522" s="181"/>
      <c r="T522" s="181"/>
      <c r="U522" s="181"/>
      <c r="V522" s="181"/>
      <c r="W522" s="181"/>
      <c r="X522" s="181"/>
      <c r="Y522" s="181"/>
      <c r="Z522" s="181"/>
      <c r="AA522" s="181"/>
      <c r="AB522" s="181"/>
      <c r="AC522" s="181"/>
      <c r="AD522" s="181"/>
      <c r="AE522" s="181"/>
      <c r="AF522" s="181"/>
    </row>
    <row r="523" spans="1:32" ht="75" x14ac:dyDescent="0.2">
      <c r="A523" s="195"/>
      <c r="B523" s="149"/>
      <c r="C523" s="149"/>
      <c r="D523" s="196"/>
      <c r="E523" s="90" t="s">
        <v>216</v>
      </c>
      <c r="F523" s="102" t="s">
        <v>354</v>
      </c>
      <c r="G523" s="102" t="s">
        <v>355</v>
      </c>
      <c r="H523" s="89" t="s">
        <v>356</v>
      </c>
      <c r="I523" s="89" t="s">
        <v>706</v>
      </c>
      <c r="J523" s="181"/>
      <c r="K523" s="181"/>
      <c r="L523" s="181"/>
      <c r="M523" s="181"/>
      <c r="N523" s="181"/>
      <c r="O523" s="181"/>
      <c r="P523" s="181"/>
      <c r="Q523" s="181"/>
      <c r="R523" s="181"/>
      <c r="S523" s="181"/>
      <c r="T523" s="181"/>
      <c r="U523" s="181"/>
      <c r="V523" s="181"/>
      <c r="W523" s="181"/>
      <c r="X523" s="181"/>
      <c r="Y523" s="181"/>
      <c r="Z523" s="181"/>
      <c r="AA523" s="181"/>
      <c r="AB523" s="181"/>
      <c r="AC523" s="181"/>
      <c r="AD523" s="181"/>
      <c r="AE523" s="181"/>
      <c r="AF523" s="181"/>
    </row>
    <row r="524" spans="1:32" ht="75" x14ac:dyDescent="0.2">
      <c r="A524" s="195"/>
      <c r="B524" s="149"/>
      <c r="C524" s="149"/>
      <c r="D524" s="196"/>
      <c r="E524" s="90" t="s">
        <v>651</v>
      </c>
      <c r="F524" s="102" t="s">
        <v>354</v>
      </c>
      <c r="G524" s="102" t="s">
        <v>355</v>
      </c>
      <c r="H524" s="89" t="s">
        <v>356</v>
      </c>
      <c r="I524" s="89" t="s">
        <v>706</v>
      </c>
      <c r="J524" s="181"/>
      <c r="K524" s="181"/>
      <c r="L524" s="181"/>
      <c r="M524" s="181"/>
      <c r="N524" s="181"/>
      <c r="O524" s="181"/>
      <c r="P524" s="181"/>
      <c r="Q524" s="181"/>
      <c r="R524" s="181"/>
      <c r="S524" s="181"/>
      <c r="T524" s="181"/>
      <c r="U524" s="181"/>
      <c r="V524" s="181"/>
      <c r="W524" s="181"/>
      <c r="X524" s="181"/>
      <c r="Y524" s="181"/>
      <c r="Z524" s="181"/>
      <c r="AA524" s="181"/>
      <c r="AB524" s="181"/>
      <c r="AC524" s="181"/>
      <c r="AD524" s="181"/>
      <c r="AE524" s="181"/>
      <c r="AF524" s="181"/>
    </row>
    <row r="525" spans="1:32" x14ac:dyDescent="0.2">
      <c r="A525" s="195"/>
      <c r="B525" s="149"/>
      <c r="C525" s="149"/>
      <c r="D525" s="160" t="s">
        <v>280</v>
      </c>
      <c r="E525" s="94"/>
      <c r="F525" s="165"/>
      <c r="G525" s="101"/>
      <c r="H525" s="95"/>
      <c r="I525" s="95"/>
      <c r="J525" s="181"/>
      <c r="K525" s="181"/>
      <c r="L525" s="181"/>
      <c r="M525" s="181"/>
      <c r="N525" s="181"/>
      <c r="O525" s="181"/>
      <c r="P525" s="181"/>
      <c r="Q525" s="181"/>
      <c r="R525" s="181"/>
      <c r="S525" s="181"/>
      <c r="T525" s="181"/>
      <c r="U525" s="181"/>
      <c r="V525" s="181"/>
      <c r="W525" s="181"/>
      <c r="X525" s="181"/>
      <c r="Y525" s="181"/>
      <c r="Z525" s="181"/>
      <c r="AA525" s="181"/>
      <c r="AB525" s="181"/>
      <c r="AC525" s="181"/>
      <c r="AD525" s="181"/>
      <c r="AE525" s="181"/>
      <c r="AF525" s="181"/>
    </row>
    <row r="526" spans="1:32" ht="75" x14ac:dyDescent="0.2">
      <c r="A526" s="195"/>
      <c r="B526" s="149"/>
      <c r="C526" s="149"/>
      <c r="D526" s="196"/>
      <c r="E526" s="90" t="s">
        <v>217</v>
      </c>
      <c r="F526" s="102" t="s">
        <v>354</v>
      </c>
      <c r="G526" s="102" t="s">
        <v>355</v>
      </c>
      <c r="H526" s="89" t="s">
        <v>356</v>
      </c>
      <c r="I526" s="89" t="s">
        <v>706</v>
      </c>
      <c r="J526" s="181"/>
      <c r="K526" s="181"/>
      <c r="L526" s="181"/>
      <c r="M526" s="181"/>
      <c r="N526" s="181"/>
      <c r="O526" s="181"/>
      <c r="P526" s="181"/>
      <c r="Q526" s="181"/>
      <c r="R526" s="181"/>
      <c r="S526" s="181"/>
      <c r="T526" s="181"/>
      <c r="U526" s="181"/>
      <c r="V526" s="181"/>
      <c r="W526" s="181"/>
      <c r="X526" s="181"/>
      <c r="Y526" s="181"/>
      <c r="Z526" s="181"/>
      <c r="AA526" s="181"/>
      <c r="AB526" s="181"/>
      <c r="AC526" s="181"/>
      <c r="AD526" s="181"/>
      <c r="AE526" s="181"/>
      <c r="AF526" s="181"/>
    </row>
    <row r="527" spans="1:32" ht="75" x14ac:dyDescent="0.2">
      <c r="A527" s="195"/>
      <c r="B527" s="149"/>
      <c r="C527" s="149"/>
      <c r="D527" s="196"/>
      <c r="E527" s="90" t="s">
        <v>218</v>
      </c>
      <c r="F527" s="102" t="s">
        <v>354</v>
      </c>
      <c r="G527" s="102" t="s">
        <v>355</v>
      </c>
      <c r="H527" s="89" t="s">
        <v>356</v>
      </c>
      <c r="I527" s="89" t="s">
        <v>706</v>
      </c>
      <c r="J527" s="181"/>
      <c r="K527" s="181"/>
      <c r="L527" s="181"/>
      <c r="M527" s="181"/>
      <c r="N527" s="181"/>
      <c r="O527" s="181"/>
      <c r="P527" s="181"/>
      <c r="Q527" s="181"/>
      <c r="R527" s="181"/>
      <c r="S527" s="181"/>
      <c r="T527" s="181"/>
      <c r="U527" s="181"/>
      <c r="V527" s="181"/>
      <c r="W527" s="181"/>
      <c r="X527" s="181"/>
      <c r="Y527" s="181"/>
      <c r="Z527" s="181"/>
      <c r="AA527" s="181"/>
      <c r="AB527" s="181"/>
      <c r="AC527" s="181"/>
      <c r="AD527" s="181"/>
      <c r="AE527" s="181"/>
      <c r="AF527" s="181"/>
    </row>
    <row r="528" spans="1:32" ht="75" x14ac:dyDescent="0.2">
      <c r="A528" s="195"/>
      <c r="B528" s="149"/>
      <c r="C528" s="149"/>
      <c r="D528" s="196"/>
      <c r="E528" s="90" t="s">
        <v>111</v>
      </c>
      <c r="F528" s="102" t="s">
        <v>354</v>
      </c>
      <c r="G528" s="102" t="s">
        <v>355</v>
      </c>
      <c r="H528" s="89" t="s">
        <v>356</v>
      </c>
      <c r="I528" s="89" t="s">
        <v>706</v>
      </c>
      <c r="J528" s="181"/>
      <c r="K528" s="181"/>
      <c r="L528" s="181"/>
      <c r="M528" s="181"/>
      <c r="N528" s="181"/>
      <c r="O528" s="181"/>
      <c r="P528" s="181"/>
      <c r="Q528" s="181"/>
      <c r="R528" s="181"/>
      <c r="S528" s="181"/>
      <c r="T528" s="181"/>
      <c r="U528" s="181"/>
      <c r="V528" s="181"/>
      <c r="W528" s="181"/>
      <c r="X528" s="181"/>
      <c r="Y528" s="181"/>
      <c r="Z528" s="181"/>
      <c r="AA528" s="181"/>
      <c r="AB528" s="181"/>
      <c r="AC528" s="181"/>
      <c r="AD528" s="181"/>
      <c r="AE528" s="181"/>
      <c r="AF528" s="181"/>
    </row>
    <row r="529" spans="1:32" x14ac:dyDescent="0.2">
      <c r="A529" s="195"/>
      <c r="B529" s="149"/>
      <c r="C529" s="149"/>
      <c r="D529" s="160" t="s">
        <v>18</v>
      </c>
      <c r="E529" s="94"/>
      <c r="F529" s="165"/>
      <c r="G529" s="101"/>
      <c r="H529" s="95"/>
      <c r="I529" s="95"/>
      <c r="J529" s="181"/>
      <c r="K529" s="181"/>
      <c r="L529" s="181"/>
      <c r="M529" s="181"/>
      <c r="N529" s="181"/>
      <c r="O529" s="181"/>
      <c r="P529" s="181"/>
      <c r="Q529" s="181"/>
      <c r="R529" s="181"/>
      <c r="S529" s="181"/>
      <c r="T529" s="181"/>
      <c r="U529" s="181"/>
      <c r="V529" s="181"/>
      <c r="W529" s="181"/>
      <c r="X529" s="181"/>
      <c r="Y529" s="181"/>
      <c r="Z529" s="181"/>
      <c r="AA529" s="181"/>
      <c r="AB529" s="181"/>
      <c r="AC529" s="181"/>
      <c r="AD529" s="181"/>
      <c r="AE529" s="181"/>
      <c r="AF529" s="181"/>
    </row>
    <row r="530" spans="1:32" ht="75" x14ac:dyDescent="0.2">
      <c r="A530" s="195"/>
      <c r="B530" s="149"/>
      <c r="C530" s="149"/>
      <c r="D530" s="196"/>
      <c r="E530" s="90" t="s">
        <v>219</v>
      </c>
      <c r="F530" s="102" t="s">
        <v>354</v>
      </c>
      <c r="G530" s="102" t="s">
        <v>355</v>
      </c>
      <c r="H530" s="89" t="s">
        <v>356</v>
      </c>
      <c r="I530" s="89" t="s">
        <v>706</v>
      </c>
      <c r="J530" s="181"/>
      <c r="K530" s="181"/>
      <c r="L530" s="181"/>
      <c r="M530" s="181"/>
      <c r="N530" s="181"/>
      <c r="O530" s="181"/>
      <c r="P530" s="181"/>
      <c r="Q530" s="181"/>
      <c r="R530" s="181"/>
      <c r="S530" s="181"/>
      <c r="T530" s="181"/>
      <c r="U530" s="181"/>
      <c r="V530" s="181"/>
      <c r="W530" s="181"/>
      <c r="X530" s="181"/>
      <c r="Y530" s="181"/>
      <c r="Z530" s="181"/>
      <c r="AA530" s="181"/>
      <c r="AB530" s="181"/>
      <c r="AC530" s="181"/>
      <c r="AD530" s="181"/>
      <c r="AE530" s="181"/>
      <c r="AF530" s="181"/>
    </row>
    <row r="531" spans="1:32" ht="75" x14ac:dyDescent="0.2">
      <c r="A531" s="195"/>
      <c r="B531" s="149"/>
      <c r="C531" s="149"/>
      <c r="D531" s="196"/>
      <c r="E531" s="90" t="s">
        <v>220</v>
      </c>
      <c r="F531" s="102" t="s">
        <v>354</v>
      </c>
      <c r="G531" s="102" t="s">
        <v>355</v>
      </c>
      <c r="H531" s="89" t="s">
        <v>356</v>
      </c>
      <c r="I531" s="89" t="s">
        <v>706</v>
      </c>
      <c r="J531" s="181"/>
      <c r="K531" s="181"/>
      <c r="L531" s="181"/>
      <c r="M531" s="181"/>
      <c r="N531" s="181"/>
      <c r="O531" s="181"/>
      <c r="P531" s="181"/>
      <c r="Q531" s="181"/>
      <c r="R531" s="181"/>
      <c r="S531" s="181"/>
      <c r="T531" s="181"/>
      <c r="U531" s="181"/>
      <c r="V531" s="181"/>
      <c r="W531" s="181"/>
      <c r="X531" s="181"/>
      <c r="Y531" s="181"/>
      <c r="Z531" s="181"/>
      <c r="AA531" s="181"/>
      <c r="AB531" s="181"/>
      <c r="AC531" s="181"/>
      <c r="AD531" s="181"/>
      <c r="AE531" s="181"/>
      <c r="AF531" s="181"/>
    </row>
    <row r="532" spans="1:32" ht="75" x14ac:dyDescent="0.2">
      <c r="A532" s="195"/>
      <c r="B532" s="149"/>
      <c r="C532" s="149"/>
      <c r="D532" s="196"/>
      <c r="E532" s="90" t="s">
        <v>652</v>
      </c>
      <c r="F532" s="102" t="s">
        <v>354</v>
      </c>
      <c r="G532" s="102" t="s">
        <v>355</v>
      </c>
      <c r="H532" s="89" t="s">
        <v>356</v>
      </c>
      <c r="I532" s="89" t="s">
        <v>706</v>
      </c>
      <c r="J532" s="181"/>
      <c r="K532" s="181"/>
      <c r="L532" s="181"/>
      <c r="M532" s="181"/>
      <c r="N532" s="181"/>
      <c r="O532" s="181"/>
      <c r="P532" s="181"/>
      <c r="Q532" s="181"/>
      <c r="R532" s="181"/>
      <c r="S532" s="181"/>
      <c r="T532" s="181"/>
      <c r="U532" s="181"/>
      <c r="V532" s="181"/>
      <c r="W532" s="181"/>
      <c r="X532" s="181"/>
      <c r="Y532" s="181"/>
      <c r="Z532" s="181"/>
      <c r="AA532" s="181"/>
      <c r="AB532" s="181"/>
      <c r="AC532" s="181"/>
      <c r="AD532" s="181"/>
      <c r="AE532" s="181"/>
      <c r="AF532" s="181"/>
    </row>
    <row r="533" spans="1:32" x14ac:dyDescent="0.2">
      <c r="A533" s="195"/>
      <c r="B533" s="149"/>
      <c r="C533" s="1559" t="s">
        <v>69</v>
      </c>
      <c r="D533" s="1560"/>
      <c r="E533" s="1560"/>
      <c r="F533" s="1560"/>
      <c r="G533" s="1560"/>
      <c r="H533" s="1560"/>
      <c r="I533" s="1561"/>
      <c r="J533" s="7"/>
      <c r="K533" s="7"/>
      <c r="L533" s="7"/>
      <c r="M533" s="7"/>
      <c r="N533" s="7"/>
      <c r="O533" s="7"/>
      <c r="P533" s="7"/>
      <c r="Q533" s="7"/>
      <c r="R533" s="7"/>
      <c r="S533" s="7"/>
      <c r="T533" s="7"/>
      <c r="U533" s="7"/>
      <c r="V533" s="7"/>
      <c r="W533" s="7"/>
      <c r="X533" s="7"/>
      <c r="Y533" s="7"/>
      <c r="Z533" s="7"/>
      <c r="AA533" s="7"/>
      <c r="AB533" s="7"/>
      <c r="AC533" s="7"/>
      <c r="AD533" s="7"/>
      <c r="AE533" s="7"/>
      <c r="AF533" s="181"/>
    </row>
    <row r="534" spans="1:32" x14ac:dyDescent="0.2">
      <c r="A534" s="195"/>
      <c r="B534" s="149"/>
      <c r="C534" s="149"/>
      <c r="D534" s="160" t="s">
        <v>222</v>
      </c>
      <c r="E534" s="94"/>
      <c r="F534" s="165"/>
      <c r="G534" s="101"/>
      <c r="H534" s="95"/>
      <c r="I534" s="95"/>
      <c r="J534" s="181"/>
      <c r="K534" s="181"/>
      <c r="L534" s="181"/>
      <c r="M534" s="181"/>
      <c r="N534" s="181"/>
      <c r="O534" s="181"/>
      <c r="P534" s="181"/>
      <c r="Q534" s="181"/>
      <c r="R534" s="181"/>
      <c r="S534" s="181"/>
      <c r="T534" s="181"/>
      <c r="U534" s="181"/>
      <c r="V534" s="181"/>
      <c r="W534" s="181"/>
      <c r="X534" s="181"/>
      <c r="Y534" s="181"/>
      <c r="Z534" s="181"/>
      <c r="AA534" s="181"/>
      <c r="AB534" s="181"/>
      <c r="AC534" s="181"/>
      <c r="AD534" s="181"/>
      <c r="AE534" s="181"/>
      <c r="AF534" s="181"/>
    </row>
    <row r="535" spans="1:32" ht="75" x14ac:dyDescent="0.2">
      <c r="A535" s="195"/>
      <c r="B535" s="149"/>
      <c r="C535" s="149"/>
      <c r="D535" s="196"/>
      <c r="E535" s="90" t="s">
        <v>223</v>
      </c>
      <c r="F535" s="102" t="s">
        <v>354</v>
      </c>
      <c r="G535" s="102" t="s">
        <v>355</v>
      </c>
      <c r="H535" s="89" t="s">
        <v>356</v>
      </c>
      <c r="I535" s="89" t="s">
        <v>706</v>
      </c>
      <c r="J535" s="181"/>
      <c r="K535" s="181"/>
      <c r="L535" s="181"/>
      <c r="M535" s="181"/>
      <c r="N535" s="181"/>
      <c r="O535" s="181"/>
      <c r="P535" s="181"/>
      <c r="Q535" s="181"/>
      <c r="R535" s="181"/>
      <c r="S535" s="181"/>
      <c r="T535" s="181"/>
      <c r="U535" s="181"/>
      <c r="V535" s="181"/>
      <c r="W535" s="181"/>
      <c r="X535" s="181"/>
      <c r="Y535" s="181"/>
      <c r="Z535" s="181"/>
      <c r="AA535" s="181"/>
      <c r="AB535" s="181"/>
      <c r="AC535" s="181"/>
      <c r="AD535" s="181"/>
      <c r="AE535" s="181"/>
      <c r="AF535" s="181"/>
    </row>
    <row r="536" spans="1:32" ht="75" x14ac:dyDescent="0.2">
      <c r="A536" s="195"/>
      <c r="B536" s="149"/>
      <c r="C536" s="149"/>
      <c r="D536" s="196"/>
      <c r="E536" s="90" t="s">
        <v>224</v>
      </c>
      <c r="F536" s="102" t="s">
        <v>354</v>
      </c>
      <c r="G536" s="102" t="s">
        <v>355</v>
      </c>
      <c r="H536" s="89" t="s">
        <v>356</v>
      </c>
      <c r="I536" s="89" t="s">
        <v>706</v>
      </c>
      <c r="J536" s="181"/>
      <c r="K536" s="181"/>
      <c r="L536" s="181"/>
      <c r="M536" s="181"/>
      <c r="N536" s="181"/>
      <c r="O536" s="181"/>
      <c r="P536" s="181"/>
      <c r="Q536" s="181"/>
      <c r="R536" s="181"/>
      <c r="S536" s="181"/>
      <c r="T536" s="181"/>
      <c r="U536" s="181"/>
      <c r="V536" s="181"/>
      <c r="W536" s="181"/>
      <c r="X536" s="181"/>
      <c r="Y536" s="181"/>
      <c r="Z536" s="181"/>
      <c r="AA536" s="181"/>
      <c r="AB536" s="181"/>
      <c r="AC536" s="181"/>
      <c r="AD536" s="181"/>
      <c r="AE536" s="181"/>
      <c r="AF536" s="181"/>
    </row>
    <row r="537" spans="1:32" x14ac:dyDescent="0.2">
      <c r="A537" s="195"/>
      <c r="B537" s="149"/>
      <c r="C537" s="149"/>
      <c r="D537" s="160" t="s">
        <v>225</v>
      </c>
      <c r="E537" s="94"/>
      <c r="F537" s="165"/>
      <c r="G537" s="101"/>
      <c r="H537" s="95"/>
      <c r="I537" s="95"/>
      <c r="J537" s="181"/>
      <c r="K537" s="181"/>
      <c r="L537" s="181"/>
      <c r="M537" s="181"/>
      <c r="N537" s="181"/>
      <c r="O537" s="181"/>
      <c r="P537" s="181"/>
      <c r="Q537" s="181"/>
      <c r="R537" s="181"/>
      <c r="S537" s="181"/>
      <c r="T537" s="181"/>
      <c r="U537" s="181"/>
      <c r="V537" s="181"/>
      <c r="W537" s="181"/>
      <c r="X537" s="181"/>
      <c r="Y537" s="181"/>
      <c r="Z537" s="181"/>
      <c r="AA537" s="181"/>
      <c r="AB537" s="181"/>
      <c r="AC537" s="181"/>
      <c r="AD537" s="181"/>
      <c r="AE537" s="181"/>
      <c r="AF537" s="181"/>
    </row>
    <row r="538" spans="1:32" ht="75" x14ac:dyDescent="0.2">
      <c r="A538" s="195"/>
      <c r="B538" s="149"/>
      <c r="C538" s="149"/>
      <c r="D538" s="196"/>
      <c r="E538" s="90" t="s">
        <v>226</v>
      </c>
      <c r="F538" s="102" t="s">
        <v>354</v>
      </c>
      <c r="G538" s="102" t="s">
        <v>355</v>
      </c>
      <c r="H538" s="89" t="s">
        <v>356</v>
      </c>
      <c r="I538" s="89" t="s">
        <v>706</v>
      </c>
      <c r="J538" s="181"/>
      <c r="K538" s="181"/>
      <c r="L538" s="181"/>
      <c r="M538" s="181"/>
      <c r="N538" s="181"/>
      <c r="O538" s="181"/>
      <c r="P538" s="181"/>
      <c r="Q538" s="181"/>
      <c r="R538" s="181"/>
      <c r="S538" s="181"/>
      <c r="T538" s="181"/>
      <c r="U538" s="181"/>
      <c r="V538" s="181"/>
      <c r="W538" s="181"/>
      <c r="X538" s="181"/>
      <c r="Y538" s="181"/>
      <c r="Z538" s="181"/>
      <c r="AA538" s="181"/>
      <c r="AB538" s="181"/>
      <c r="AC538" s="181"/>
      <c r="AD538" s="181"/>
      <c r="AE538" s="181"/>
      <c r="AF538" s="181"/>
    </row>
    <row r="539" spans="1:32" ht="75" x14ac:dyDescent="0.2">
      <c r="A539" s="195"/>
      <c r="B539" s="149"/>
      <c r="C539" s="149"/>
      <c r="D539" s="196"/>
      <c r="E539" s="90" t="s">
        <v>227</v>
      </c>
      <c r="F539" s="102" t="s">
        <v>354</v>
      </c>
      <c r="G539" s="102" t="s">
        <v>355</v>
      </c>
      <c r="H539" s="89" t="s">
        <v>356</v>
      </c>
      <c r="I539" s="89" t="s">
        <v>706</v>
      </c>
      <c r="J539" s="181"/>
      <c r="K539" s="181"/>
      <c r="L539" s="181"/>
      <c r="M539" s="181"/>
      <c r="N539" s="181"/>
      <c r="O539" s="181"/>
      <c r="P539" s="181"/>
      <c r="Q539" s="181"/>
      <c r="R539" s="181"/>
      <c r="S539" s="181"/>
      <c r="T539" s="181"/>
      <c r="U539" s="181"/>
      <c r="V539" s="181"/>
      <c r="W539" s="181"/>
      <c r="X539" s="181"/>
      <c r="Y539" s="181"/>
      <c r="Z539" s="181"/>
      <c r="AA539" s="181"/>
      <c r="AB539" s="181"/>
      <c r="AC539" s="181"/>
      <c r="AD539" s="181"/>
      <c r="AE539" s="181"/>
      <c r="AF539" s="181"/>
    </row>
    <row r="540" spans="1:32" ht="75" x14ac:dyDescent="0.2">
      <c r="A540" s="195"/>
      <c r="B540" s="149"/>
      <c r="C540" s="149"/>
      <c r="D540" s="196"/>
      <c r="E540" s="90" t="s">
        <v>228</v>
      </c>
      <c r="F540" s="102" t="s">
        <v>354</v>
      </c>
      <c r="G540" s="102" t="s">
        <v>355</v>
      </c>
      <c r="H540" s="89" t="s">
        <v>356</v>
      </c>
      <c r="I540" s="89" t="s">
        <v>706</v>
      </c>
      <c r="J540" s="181"/>
      <c r="K540" s="181"/>
      <c r="L540" s="181"/>
      <c r="M540" s="181"/>
      <c r="N540" s="181"/>
      <c r="O540" s="181"/>
      <c r="P540" s="181"/>
      <c r="Q540" s="181"/>
      <c r="R540" s="181"/>
      <c r="S540" s="181"/>
      <c r="T540" s="181"/>
      <c r="U540" s="181"/>
      <c r="V540" s="181"/>
      <c r="W540" s="181"/>
      <c r="X540" s="181"/>
      <c r="Y540" s="181"/>
      <c r="Z540" s="181"/>
      <c r="AA540" s="181"/>
      <c r="AB540" s="181"/>
      <c r="AC540" s="181"/>
      <c r="AD540" s="181"/>
      <c r="AE540" s="181"/>
      <c r="AF540" s="181"/>
    </row>
    <row r="541" spans="1:32" x14ac:dyDescent="0.2">
      <c r="A541" s="195"/>
      <c r="B541" s="149"/>
      <c r="C541" s="149"/>
      <c r="D541" s="160" t="s">
        <v>229</v>
      </c>
      <c r="E541" s="94"/>
      <c r="F541" s="165"/>
      <c r="G541" s="101"/>
      <c r="H541" s="95"/>
      <c r="I541" s="95"/>
      <c r="J541" s="181"/>
      <c r="K541" s="181"/>
      <c r="L541" s="181"/>
      <c r="M541" s="181"/>
      <c r="N541" s="181"/>
      <c r="O541" s="181"/>
      <c r="P541" s="181"/>
      <c r="Q541" s="181"/>
      <c r="R541" s="181"/>
      <c r="S541" s="181"/>
      <c r="T541" s="181"/>
      <c r="U541" s="181"/>
      <c r="V541" s="181"/>
      <c r="W541" s="181"/>
      <c r="X541" s="181"/>
      <c r="Y541" s="181"/>
      <c r="Z541" s="181"/>
      <c r="AA541" s="181"/>
      <c r="AB541" s="181"/>
      <c r="AC541" s="181"/>
      <c r="AD541" s="181"/>
      <c r="AE541" s="181"/>
      <c r="AF541" s="181"/>
    </row>
    <row r="542" spans="1:32" ht="75" x14ac:dyDescent="0.2">
      <c r="A542" s="195"/>
      <c r="B542" s="149"/>
      <c r="C542" s="149"/>
      <c r="D542" s="196"/>
      <c r="E542" s="90" t="s">
        <v>230</v>
      </c>
      <c r="F542" s="102" t="s">
        <v>354</v>
      </c>
      <c r="G542" s="102" t="s">
        <v>355</v>
      </c>
      <c r="H542" s="89" t="s">
        <v>356</v>
      </c>
      <c r="I542" s="89" t="s">
        <v>706</v>
      </c>
      <c r="J542" s="181"/>
      <c r="K542" s="181"/>
      <c r="L542" s="181"/>
      <c r="M542" s="181"/>
      <c r="N542" s="181"/>
      <c r="O542" s="181"/>
      <c r="P542" s="181"/>
      <c r="Q542" s="181"/>
      <c r="R542" s="181"/>
      <c r="S542" s="181"/>
      <c r="T542" s="181"/>
      <c r="U542" s="181"/>
      <c r="V542" s="181"/>
      <c r="W542" s="181"/>
      <c r="X542" s="181"/>
      <c r="Y542" s="181"/>
      <c r="Z542" s="181"/>
      <c r="AA542" s="181"/>
      <c r="AB542" s="181"/>
      <c r="AC542" s="181"/>
      <c r="AD542" s="181"/>
      <c r="AE542" s="181"/>
      <c r="AF542" s="181"/>
    </row>
    <row r="543" spans="1:32" ht="75" x14ac:dyDescent="0.2">
      <c r="A543" s="195"/>
      <c r="B543" s="149"/>
      <c r="C543" s="149"/>
      <c r="D543" s="196"/>
      <c r="E543" s="158" t="s">
        <v>231</v>
      </c>
      <c r="F543" s="164" t="s">
        <v>354</v>
      </c>
      <c r="G543" s="102" t="s">
        <v>355</v>
      </c>
      <c r="H543" s="89" t="s">
        <v>356</v>
      </c>
      <c r="I543" s="89" t="s">
        <v>706</v>
      </c>
      <c r="J543" s="181"/>
      <c r="K543" s="181"/>
      <c r="L543" s="181"/>
      <c r="M543" s="181"/>
      <c r="N543" s="181"/>
      <c r="O543" s="181"/>
      <c r="P543" s="181"/>
      <c r="Q543" s="181"/>
      <c r="R543" s="181"/>
      <c r="S543" s="181"/>
      <c r="T543" s="181"/>
      <c r="U543" s="181"/>
      <c r="V543" s="181"/>
      <c r="W543" s="181"/>
      <c r="X543" s="181"/>
      <c r="Y543" s="181"/>
      <c r="Z543" s="181"/>
      <c r="AA543" s="181"/>
      <c r="AB543" s="181"/>
      <c r="AC543" s="181"/>
      <c r="AD543" s="181"/>
      <c r="AE543" s="181"/>
      <c r="AF543" s="181"/>
    </row>
    <row r="544" spans="1:32" x14ac:dyDescent="0.2">
      <c r="A544" s="195"/>
      <c r="B544" s="149"/>
      <c r="C544" s="149"/>
      <c r="D544" s="160" t="s">
        <v>232</v>
      </c>
      <c r="E544" s="94"/>
      <c r="F544" s="165"/>
      <c r="G544" s="101"/>
      <c r="H544" s="95"/>
      <c r="I544" s="95"/>
      <c r="J544" s="181"/>
      <c r="K544" s="181"/>
      <c r="L544" s="181"/>
      <c r="M544" s="181"/>
      <c r="N544" s="181"/>
      <c r="O544" s="181"/>
      <c r="P544" s="181"/>
      <c r="Q544" s="181"/>
      <c r="R544" s="181"/>
      <c r="S544" s="181"/>
      <c r="T544" s="181"/>
      <c r="U544" s="181"/>
      <c r="V544" s="181"/>
      <c r="W544" s="181"/>
      <c r="X544" s="181"/>
      <c r="Y544" s="181"/>
      <c r="Z544" s="181"/>
      <c r="AA544" s="181"/>
      <c r="AB544" s="181"/>
      <c r="AC544" s="181"/>
      <c r="AD544" s="181"/>
      <c r="AE544" s="181"/>
      <c r="AF544" s="181"/>
    </row>
    <row r="545" spans="1:32" ht="75" x14ac:dyDescent="0.2">
      <c r="A545" s="195"/>
      <c r="B545" s="149"/>
      <c r="C545" s="149"/>
      <c r="D545" s="196"/>
      <c r="E545" s="159" t="s">
        <v>233</v>
      </c>
      <c r="F545" s="162" t="s">
        <v>354</v>
      </c>
      <c r="G545" s="102" t="s">
        <v>355</v>
      </c>
      <c r="H545" s="89" t="s">
        <v>356</v>
      </c>
      <c r="I545" s="89" t="s">
        <v>706</v>
      </c>
      <c r="J545" s="181"/>
      <c r="K545" s="181"/>
      <c r="L545" s="181"/>
      <c r="M545" s="181"/>
      <c r="N545" s="181"/>
      <c r="O545" s="181"/>
      <c r="P545" s="181"/>
      <c r="Q545" s="181"/>
      <c r="R545" s="181"/>
      <c r="S545" s="181"/>
      <c r="T545" s="181"/>
      <c r="U545" s="181"/>
      <c r="V545" s="181"/>
      <c r="W545" s="181"/>
      <c r="X545" s="181"/>
      <c r="Y545" s="181"/>
      <c r="Z545" s="181"/>
      <c r="AA545" s="181"/>
      <c r="AB545" s="181"/>
      <c r="AC545" s="181"/>
      <c r="AD545" s="181"/>
      <c r="AE545" s="181"/>
      <c r="AF545" s="181"/>
    </row>
    <row r="546" spans="1:32" ht="75" x14ac:dyDescent="0.2">
      <c r="A546" s="195"/>
      <c r="B546" s="149"/>
      <c r="C546" s="149"/>
      <c r="D546" s="196"/>
      <c r="E546" s="90" t="s">
        <v>234</v>
      </c>
      <c r="F546" s="102" t="s">
        <v>354</v>
      </c>
      <c r="G546" s="102" t="s">
        <v>355</v>
      </c>
      <c r="H546" s="89" t="s">
        <v>356</v>
      </c>
      <c r="I546" s="89" t="s">
        <v>706</v>
      </c>
      <c r="J546" s="181"/>
      <c r="K546" s="181"/>
      <c r="L546" s="181"/>
      <c r="M546" s="181"/>
      <c r="N546" s="181"/>
      <c r="O546" s="181"/>
      <c r="P546" s="181"/>
      <c r="Q546" s="181"/>
      <c r="R546" s="181"/>
      <c r="S546" s="181"/>
      <c r="T546" s="181"/>
      <c r="U546" s="181"/>
      <c r="V546" s="181"/>
      <c r="W546" s="181"/>
      <c r="X546" s="181"/>
      <c r="Y546" s="181"/>
      <c r="Z546" s="181"/>
      <c r="AA546" s="181"/>
      <c r="AB546" s="181"/>
      <c r="AC546" s="181"/>
      <c r="AD546" s="181"/>
      <c r="AE546" s="181"/>
      <c r="AF546" s="181"/>
    </row>
    <row r="547" spans="1:32" ht="75" x14ac:dyDescent="0.2">
      <c r="A547" s="195"/>
      <c r="B547" s="149"/>
      <c r="C547" s="149"/>
      <c r="D547" s="196"/>
      <c r="E547" s="90" t="s">
        <v>235</v>
      </c>
      <c r="F547" s="102" t="s">
        <v>354</v>
      </c>
      <c r="G547" s="102" t="s">
        <v>355</v>
      </c>
      <c r="H547" s="89" t="s">
        <v>356</v>
      </c>
      <c r="I547" s="89" t="s">
        <v>706</v>
      </c>
      <c r="J547" s="181"/>
      <c r="K547" s="181"/>
      <c r="L547" s="181"/>
      <c r="M547" s="181"/>
      <c r="N547" s="181"/>
      <c r="O547" s="181"/>
      <c r="P547" s="181"/>
      <c r="Q547" s="181"/>
      <c r="R547" s="181"/>
      <c r="S547" s="181"/>
      <c r="T547" s="181"/>
      <c r="U547" s="181"/>
      <c r="V547" s="181"/>
      <c r="W547" s="181"/>
      <c r="X547" s="181"/>
      <c r="Y547" s="181"/>
      <c r="Z547" s="181"/>
      <c r="AA547" s="181"/>
      <c r="AB547" s="181"/>
      <c r="AC547" s="181"/>
      <c r="AD547" s="181"/>
      <c r="AE547" s="181"/>
      <c r="AF547" s="181"/>
    </row>
    <row r="548" spans="1:32" x14ac:dyDescent="0.2">
      <c r="A548" s="195"/>
      <c r="B548" s="149"/>
      <c r="C548" s="149"/>
      <c r="D548" s="160" t="s">
        <v>653</v>
      </c>
      <c r="E548" s="94"/>
      <c r="F548" s="165"/>
      <c r="G548" s="101"/>
      <c r="H548" s="95"/>
      <c r="I548" s="95"/>
      <c r="J548" s="181"/>
      <c r="K548" s="181"/>
      <c r="L548" s="181"/>
      <c r="M548" s="181"/>
      <c r="N548" s="181"/>
      <c r="O548" s="181"/>
      <c r="P548" s="181"/>
      <c r="Q548" s="181"/>
      <c r="R548" s="181"/>
      <c r="S548" s="181"/>
      <c r="T548" s="181"/>
      <c r="U548" s="181"/>
      <c r="V548" s="181"/>
      <c r="W548" s="181"/>
      <c r="X548" s="181"/>
      <c r="Y548" s="181"/>
      <c r="Z548" s="181"/>
      <c r="AA548" s="181"/>
      <c r="AB548" s="181"/>
      <c r="AC548" s="181"/>
      <c r="AD548" s="181"/>
      <c r="AE548" s="181"/>
      <c r="AF548" s="181"/>
    </row>
    <row r="549" spans="1:32" ht="75" x14ac:dyDescent="0.2">
      <c r="A549" s="195"/>
      <c r="B549" s="149"/>
      <c r="C549" s="149"/>
      <c r="D549" s="196"/>
      <c r="E549" s="90" t="s">
        <v>654</v>
      </c>
      <c r="F549" s="102" t="s">
        <v>354</v>
      </c>
      <c r="G549" s="102" t="s">
        <v>355</v>
      </c>
      <c r="H549" s="89" t="s">
        <v>356</v>
      </c>
      <c r="I549" s="89" t="s">
        <v>706</v>
      </c>
      <c r="J549" s="181"/>
      <c r="K549" s="181"/>
      <c r="L549" s="181"/>
      <c r="M549" s="181"/>
      <c r="N549" s="181"/>
      <c r="O549" s="181"/>
      <c r="P549" s="181"/>
      <c r="Q549" s="181"/>
      <c r="R549" s="181"/>
      <c r="S549" s="181"/>
      <c r="T549" s="181"/>
      <c r="U549" s="181"/>
      <c r="V549" s="181"/>
      <c r="W549" s="181"/>
      <c r="X549" s="181"/>
      <c r="Y549" s="181"/>
      <c r="Z549" s="181"/>
      <c r="AA549" s="181"/>
      <c r="AB549" s="181"/>
      <c r="AC549" s="181"/>
      <c r="AD549" s="181"/>
      <c r="AE549" s="181"/>
      <c r="AF549" s="181"/>
    </row>
    <row r="550" spans="1:32" ht="75" x14ac:dyDescent="0.2">
      <c r="A550" s="195"/>
      <c r="B550" s="149"/>
      <c r="C550" s="149"/>
      <c r="D550" s="196"/>
      <c r="E550" s="90" t="s">
        <v>665</v>
      </c>
      <c r="F550" s="102" t="s">
        <v>354</v>
      </c>
      <c r="G550" s="102" t="s">
        <v>355</v>
      </c>
      <c r="H550" s="89" t="s">
        <v>356</v>
      </c>
      <c r="I550" s="89" t="s">
        <v>706</v>
      </c>
      <c r="J550" s="181"/>
      <c r="K550" s="181"/>
      <c r="L550" s="181"/>
      <c r="M550" s="181"/>
      <c r="N550" s="181"/>
      <c r="O550" s="181"/>
      <c r="P550" s="181"/>
      <c r="Q550" s="181"/>
      <c r="R550" s="181"/>
      <c r="S550" s="181"/>
      <c r="T550" s="181"/>
      <c r="U550" s="181"/>
      <c r="V550" s="181"/>
      <c r="W550" s="181"/>
      <c r="X550" s="181"/>
      <c r="Y550" s="181"/>
      <c r="Z550" s="181"/>
      <c r="AA550" s="181"/>
      <c r="AB550" s="181"/>
      <c r="AC550" s="181"/>
      <c r="AD550" s="181"/>
      <c r="AE550" s="181"/>
      <c r="AF550" s="181"/>
    </row>
    <row r="551" spans="1:32" x14ac:dyDescent="0.2">
      <c r="A551" s="195"/>
      <c r="B551" s="149"/>
      <c r="C551" s="149"/>
      <c r="D551" s="160" t="s">
        <v>656</v>
      </c>
      <c r="E551" s="94"/>
      <c r="F551" s="165"/>
      <c r="G551" s="101"/>
      <c r="H551" s="95"/>
      <c r="I551" s="95"/>
      <c r="J551" s="181"/>
      <c r="K551" s="181"/>
      <c r="L551" s="181"/>
      <c r="M551" s="181"/>
      <c r="N551" s="181"/>
      <c r="O551" s="181"/>
      <c r="P551" s="181"/>
      <c r="Q551" s="181"/>
      <c r="R551" s="181"/>
      <c r="S551" s="181"/>
      <c r="T551" s="181"/>
      <c r="U551" s="181"/>
      <c r="V551" s="181"/>
      <c r="W551" s="181"/>
      <c r="X551" s="181"/>
      <c r="Y551" s="181"/>
      <c r="Z551" s="181"/>
      <c r="AA551" s="181"/>
      <c r="AB551" s="181"/>
      <c r="AC551" s="181"/>
      <c r="AD551" s="181"/>
      <c r="AE551" s="181"/>
      <c r="AF551" s="181"/>
    </row>
    <row r="552" spans="1:32" ht="75" x14ac:dyDescent="0.2">
      <c r="A552" s="195"/>
      <c r="B552" s="149"/>
      <c r="C552" s="149"/>
      <c r="D552" s="196"/>
      <c r="E552" s="90" t="s">
        <v>657</v>
      </c>
      <c r="F552" s="102" t="s">
        <v>354</v>
      </c>
      <c r="G552" s="102" t="s">
        <v>355</v>
      </c>
      <c r="H552" s="89" t="s">
        <v>356</v>
      </c>
      <c r="I552" s="89" t="s">
        <v>706</v>
      </c>
      <c r="J552" s="181"/>
      <c r="K552" s="181"/>
      <c r="L552" s="181"/>
      <c r="M552" s="181"/>
      <c r="N552" s="181"/>
      <c r="O552" s="181"/>
      <c r="P552" s="181"/>
      <c r="Q552" s="181"/>
      <c r="R552" s="181"/>
      <c r="S552" s="181"/>
      <c r="T552" s="181"/>
      <c r="U552" s="181"/>
      <c r="V552" s="181"/>
      <c r="W552" s="181"/>
      <c r="X552" s="181"/>
      <c r="Y552" s="181"/>
      <c r="Z552" s="181"/>
      <c r="AA552" s="181"/>
      <c r="AB552" s="181"/>
      <c r="AC552" s="181"/>
      <c r="AD552" s="181"/>
      <c r="AE552" s="181"/>
      <c r="AF552" s="181"/>
    </row>
    <row r="553" spans="1:32" ht="75" x14ac:dyDescent="0.2">
      <c r="A553" s="195"/>
      <c r="B553" s="149"/>
      <c r="C553" s="149"/>
      <c r="D553" s="196"/>
      <c r="E553" s="90" t="s">
        <v>666</v>
      </c>
      <c r="F553" s="102" t="s">
        <v>354</v>
      </c>
      <c r="G553" s="102" t="s">
        <v>355</v>
      </c>
      <c r="H553" s="89" t="s">
        <v>356</v>
      </c>
      <c r="I553" s="89" t="s">
        <v>706</v>
      </c>
      <c r="J553" s="181"/>
      <c r="K553" s="181"/>
      <c r="L553" s="181"/>
      <c r="M553" s="181"/>
      <c r="N553" s="181"/>
      <c r="O553" s="181"/>
      <c r="P553" s="181"/>
      <c r="Q553" s="181"/>
      <c r="R553" s="181"/>
      <c r="S553" s="181"/>
      <c r="T553" s="181"/>
      <c r="U553" s="181"/>
      <c r="V553" s="181"/>
      <c r="W553" s="181"/>
      <c r="X553" s="181"/>
      <c r="Y553" s="181"/>
      <c r="Z553" s="181"/>
      <c r="AA553" s="181"/>
      <c r="AB553" s="181"/>
      <c r="AC553" s="181"/>
      <c r="AD553" s="181"/>
      <c r="AE553" s="181"/>
      <c r="AF553" s="181"/>
    </row>
    <row r="554" spans="1:32" ht="75" x14ac:dyDescent="0.2">
      <c r="A554" s="195"/>
      <c r="B554" s="149"/>
      <c r="C554" s="149"/>
      <c r="D554" s="196"/>
      <c r="E554" s="90" t="s">
        <v>667</v>
      </c>
      <c r="F554" s="102" t="s">
        <v>354</v>
      </c>
      <c r="G554" s="102" t="s">
        <v>355</v>
      </c>
      <c r="H554" s="89" t="s">
        <v>356</v>
      </c>
      <c r="I554" s="89" t="s">
        <v>706</v>
      </c>
      <c r="J554" s="181"/>
      <c r="K554" s="181"/>
      <c r="L554" s="181"/>
      <c r="M554" s="181"/>
      <c r="N554" s="181"/>
      <c r="O554" s="181"/>
      <c r="P554" s="181"/>
      <c r="Q554" s="181"/>
      <c r="R554" s="181"/>
      <c r="S554" s="181"/>
      <c r="T554" s="181"/>
      <c r="U554" s="181"/>
      <c r="V554" s="181"/>
      <c r="W554" s="181"/>
      <c r="X554" s="181"/>
      <c r="Y554" s="181"/>
      <c r="Z554" s="181"/>
      <c r="AA554" s="181"/>
      <c r="AB554" s="181"/>
      <c r="AC554" s="181"/>
      <c r="AD554" s="181"/>
      <c r="AE554" s="181"/>
      <c r="AF554" s="181"/>
    </row>
    <row r="555" spans="1:32" x14ac:dyDescent="0.2">
      <c r="A555" s="195"/>
      <c r="B555" s="149"/>
      <c r="C555" s="1559" t="s">
        <v>237</v>
      </c>
      <c r="D555" s="1560"/>
      <c r="E555" s="1560"/>
      <c r="F555" s="1560"/>
      <c r="G555" s="1560"/>
      <c r="H555" s="1560"/>
      <c r="I555" s="1561"/>
      <c r="J555" s="7"/>
      <c r="K555" s="7"/>
      <c r="L555" s="7"/>
      <c r="M555" s="7"/>
      <c r="N555" s="7"/>
      <c r="O555" s="7"/>
      <c r="P555" s="7"/>
      <c r="Q555" s="7"/>
      <c r="R555" s="7"/>
      <c r="S555" s="7"/>
      <c r="T555" s="7"/>
      <c r="U555" s="7"/>
      <c r="V555" s="7"/>
      <c r="W555" s="7"/>
      <c r="X555" s="7"/>
      <c r="Y555" s="7"/>
      <c r="Z555" s="7"/>
      <c r="AA555" s="7"/>
      <c r="AB555" s="7"/>
      <c r="AC555" s="7"/>
      <c r="AD555" s="7"/>
      <c r="AE555" s="7"/>
      <c r="AF555" s="181"/>
    </row>
    <row r="556" spans="1:32" x14ac:dyDescent="0.2">
      <c r="A556" s="195"/>
      <c r="B556" s="149"/>
      <c r="C556" s="149"/>
      <c r="D556" s="160" t="s">
        <v>281</v>
      </c>
      <c r="E556" s="94"/>
      <c r="F556" s="101"/>
      <c r="G556" s="101"/>
      <c r="H556" s="95"/>
      <c r="I556" s="95"/>
      <c r="J556" s="181"/>
      <c r="K556" s="181"/>
      <c r="L556" s="181"/>
      <c r="M556" s="181"/>
      <c r="N556" s="181"/>
      <c r="O556" s="181"/>
      <c r="P556" s="181"/>
      <c r="Q556" s="181"/>
      <c r="R556" s="181"/>
      <c r="S556" s="181"/>
      <c r="T556" s="181"/>
      <c r="U556" s="181"/>
      <c r="V556" s="181"/>
      <c r="W556" s="181"/>
      <c r="X556" s="181"/>
      <c r="Y556" s="181"/>
      <c r="Z556" s="181"/>
      <c r="AA556" s="181"/>
      <c r="AB556" s="181"/>
      <c r="AC556" s="181"/>
      <c r="AD556" s="181"/>
      <c r="AE556" s="181"/>
      <c r="AF556" s="181"/>
    </row>
    <row r="557" spans="1:32" ht="75" x14ac:dyDescent="0.2">
      <c r="A557" s="195"/>
      <c r="B557" s="149"/>
      <c r="C557" s="149"/>
      <c r="D557" s="196"/>
      <c r="E557" s="159" t="s">
        <v>238</v>
      </c>
      <c r="F557" s="102" t="s">
        <v>354</v>
      </c>
      <c r="G557" s="102" t="s">
        <v>355</v>
      </c>
      <c r="H557" s="89" t="s">
        <v>356</v>
      </c>
      <c r="I557" s="89" t="s">
        <v>706</v>
      </c>
      <c r="J557" s="181"/>
      <c r="K557" s="181"/>
      <c r="L557" s="181"/>
      <c r="M557" s="181"/>
      <c r="N557" s="181"/>
      <c r="O557" s="181"/>
      <c r="P557" s="181"/>
      <c r="Q557" s="181"/>
      <c r="R557" s="181"/>
      <c r="S557" s="181"/>
      <c r="T557" s="181"/>
      <c r="U557" s="181"/>
      <c r="V557" s="181"/>
      <c r="W557" s="181"/>
      <c r="X557" s="181"/>
      <c r="Y557" s="181"/>
      <c r="Z557" s="181"/>
      <c r="AA557" s="181"/>
      <c r="AB557" s="181"/>
      <c r="AC557" s="181"/>
      <c r="AD557" s="181"/>
      <c r="AE557" s="181"/>
      <c r="AF557" s="181"/>
    </row>
    <row r="558" spans="1:32" ht="75" x14ac:dyDescent="0.2">
      <c r="A558" s="195"/>
      <c r="B558" s="149"/>
      <c r="C558" s="149"/>
      <c r="D558" s="196"/>
      <c r="E558" s="90" t="s">
        <v>239</v>
      </c>
      <c r="F558" s="102" t="s">
        <v>354</v>
      </c>
      <c r="G558" s="102" t="s">
        <v>355</v>
      </c>
      <c r="H558" s="89" t="s">
        <v>356</v>
      </c>
      <c r="I558" s="89" t="s">
        <v>706</v>
      </c>
      <c r="J558" s="181"/>
      <c r="K558" s="181"/>
      <c r="L558" s="181"/>
      <c r="M558" s="181"/>
      <c r="N558" s="181"/>
      <c r="O558" s="181"/>
      <c r="P558" s="181"/>
      <c r="Q558" s="181"/>
      <c r="R558" s="181"/>
      <c r="S558" s="181"/>
      <c r="T558" s="181"/>
      <c r="U558" s="181"/>
      <c r="V558" s="181"/>
      <c r="W558" s="181"/>
      <c r="X558" s="181"/>
      <c r="Y558" s="181"/>
      <c r="Z558" s="181"/>
      <c r="AA558" s="181"/>
      <c r="AB558" s="181"/>
      <c r="AC558" s="181"/>
      <c r="AD558" s="181"/>
      <c r="AE558" s="181"/>
      <c r="AF558" s="181"/>
    </row>
    <row r="559" spans="1:32" x14ac:dyDescent="0.2">
      <c r="A559" s="195"/>
      <c r="B559" s="149"/>
      <c r="C559" s="149"/>
      <c r="D559" s="160" t="s">
        <v>282</v>
      </c>
      <c r="E559" s="94"/>
      <c r="F559" s="101"/>
      <c r="G559" s="101"/>
      <c r="H559" s="95"/>
      <c r="I559" s="95"/>
      <c r="J559" s="181"/>
      <c r="K559" s="181"/>
      <c r="L559" s="181"/>
      <c r="M559" s="181"/>
      <c r="N559" s="181"/>
      <c r="O559" s="181"/>
      <c r="P559" s="181"/>
      <c r="Q559" s="181"/>
      <c r="R559" s="181"/>
      <c r="S559" s="181"/>
      <c r="T559" s="181"/>
      <c r="U559" s="181"/>
      <c r="V559" s="181"/>
      <c r="W559" s="181"/>
      <c r="X559" s="181"/>
      <c r="Y559" s="181"/>
      <c r="Z559" s="181"/>
      <c r="AA559" s="181"/>
      <c r="AB559" s="181"/>
      <c r="AC559" s="181"/>
      <c r="AD559" s="181"/>
      <c r="AE559" s="181"/>
      <c r="AF559" s="181"/>
    </row>
    <row r="560" spans="1:32" ht="75" x14ac:dyDescent="0.2">
      <c r="A560" s="195"/>
      <c r="B560" s="149"/>
      <c r="C560" s="149"/>
      <c r="D560" s="196"/>
      <c r="E560" s="90" t="s">
        <v>240</v>
      </c>
      <c r="F560" s="102" t="s">
        <v>354</v>
      </c>
      <c r="G560" s="102" t="s">
        <v>355</v>
      </c>
      <c r="H560" s="89" t="s">
        <v>356</v>
      </c>
      <c r="I560" s="89" t="s">
        <v>706</v>
      </c>
      <c r="J560" s="181"/>
      <c r="K560" s="181"/>
      <c r="L560" s="181"/>
      <c r="M560" s="181"/>
      <c r="N560" s="181"/>
      <c r="O560" s="181"/>
      <c r="P560" s="181"/>
      <c r="Q560" s="181"/>
      <c r="R560" s="181"/>
      <c r="S560" s="181"/>
      <c r="T560" s="181"/>
      <c r="U560" s="181"/>
      <c r="V560" s="181"/>
      <c r="W560" s="181"/>
      <c r="X560" s="181"/>
      <c r="Y560" s="181"/>
      <c r="Z560" s="181"/>
      <c r="AA560" s="181"/>
      <c r="AB560" s="181"/>
      <c r="AC560" s="181"/>
      <c r="AD560" s="181"/>
      <c r="AE560" s="181"/>
      <c r="AF560" s="181"/>
    </row>
    <row r="561" spans="1:32" ht="75" x14ac:dyDescent="0.2">
      <c r="A561" s="195"/>
      <c r="B561" s="149"/>
      <c r="C561" s="149"/>
      <c r="D561" s="196"/>
      <c r="E561" s="158" t="s">
        <v>241</v>
      </c>
      <c r="F561" s="102" t="s">
        <v>354</v>
      </c>
      <c r="G561" s="102" t="s">
        <v>355</v>
      </c>
      <c r="H561" s="89" t="s">
        <v>356</v>
      </c>
      <c r="I561" s="89" t="s">
        <v>706</v>
      </c>
      <c r="J561" s="181"/>
      <c r="K561" s="181"/>
      <c r="L561" s="181"/>
      <c r="M561" s="181"/>
      <c r="N561" s="181"/>
      <c r="O561" s="181"/>
      <c r="P561" s="181"/>
      <c r="Q561" s="181"/>
      <c r="R561" s="181"/>
      <c r="S561" s="181"/>
      <c r="T561" s="181"/>
      <c r="U561" s="181"/>
      <c r="V561" s="181"/>
      <c r="W561" s="181"/>
      <c r="X561" s="181"/>
      <c r="Y561" s="181"/>
      <c r="Z561" s="181"/>
      <c r="AA561" s="181"/>
      <c r="AB561" s="181"/>
      <c r="AC561" s="181"/>
      <c r="AD561" s="181"/>
      <c r="AE561" s="181"/>
      <c r="AF561" s="181"/>
    </row>
    <row r="562" spans="1:32" x14ac:dyDescent="0.2">
      <c r="A562" s="195"/>
      <c r="B562" s="149"/>
      <c r="C562" s="149"/>
      <c r="D562" s="1885" t="s">
        <v>243</v>
      </c>
      <c r="E562" s="1886"/>
      <c r="F562" s="802"/>
      <c r="G562" s="101"/>
      <c r="H562" s="95"/>
      <c r="I562" s="95"/>
      <c r="J562" s="181"/>
      <c r="K562" s="181"/>
      <c r="L562" s="181"/>
      <c r="M562" s="181"/>
      <c r="N562" s="181"/>
      <c r="O562" s="181"/>
      <c r="P562" s="181"/>
      <c r="Q562" s="181"/>
      <c r="R562" s="181"/>
      <c r="S562" s="181"/>
      <c r="T562" s="181"/>
      <c r="U562" s="181"/>
      <c r="V562" s="181"/>
      <c r="W562" s="181"/>
      <c r="X562" s="181"/>
      <c r="Y562" s="181"/>
      <c r="Z562" s="181"/>
      <c r="AA562" s="181"/>
      <c r="AB562" s="181"/>
      <c r="AC562" s="181"/>
      <c r="AD562" s="181"/>
      <c r="AE562" s="181"/>
      <c r="AF562" s="181"/>
    </row>
    <row r="563" spans="1:32" ht="75" x14ac:dyDescent="0.2">
      <c r="A563" s="195"/>
      <c r="B563" s="149"/>
      <c r="C563" s="149"/>
      <c r="D563" s="196"/>
      <c r="E563" s="159" t="s">
        <v>244</v>
      </c>
      <c r="F563" s="102" t="s">
        <v>354</v>
      </c>
      <c r="G563" s="102" t="s">
        <v>355</v>
      </c>
      <c r="H563" s="89" t="s">
        <v>356</v>
      </c>
      <c r="I563" s="89" t="s">
        <v>706</v>
      </c>
      <c r="J563" s="181"/>
      <c r="K563" s="181"/>
      <c r="L563" s="181"/>
      <c r="M563" s="181"/>
      <c r="N563" s="181"/>
      <c r="O563" s="181"/>
      <c r="P563" s="181"/>
      <c r="Q563" s="181"/>
      <c r="R563" s="181"/>
      <c r="S563" s="181"/>
      <c r="T563" s="181"/>
      <c r="U563" s="181"/>
      <c r="V563" s="181"/>
      <c r="W563" s="181"/>
      <c r="X563" s="181"/>
      <c r="Y563" s="181"/>
      <c r="Z563" s="181"/>
      <c r="AA563" s="181"/>
      <c r="AB563" s="181"/>
      <c r="AC563" s="181"/>
      <c r="AD563" s="181"/>
      <c r="AE563" s="181"/>
      <c r="AF563" s="181"/>
    </row>
    <row r="564" spans="1:32" ht="75" x14ac:dyDescent="0.2">
      <c r="A564" s="195"/>
      <c r="B564" s="149"/>
      <c r="C564" s="149"/>
      <c r="D564" s="196"/>
      <c r="E564" s="90" t="s">
        <v>246</v>
      </c>
      <c r="F564" s="102" t="s">
        <v>354</v>
      </c>
      <c r="G564" s="102" t="s">
        <v>355</v>
      </c>
      <c r="H564" s="89" t="s">
        <v>356</v>
      </c>
      <c r="I564" s="89" t="s">
        <v>706</v>
      </c>
      <c r="J564" s="181"/>
      <c r="K564" s="181"/>
      <c r="L564" s="181"/>
      <c r="M564" s="181"/>
      <c r="N564" s="181"/>
      <c r="O564" s="181"/>
      <c r="P564" s="181"/>
      <c r="Q564" s="181"/>
      <c r="R564" s="181"/>
      <c r="S564" s="181"/>
      <c r="T564" s="181"/>
      <c r="U564" s="181"/>
      <c r="V564" s="181"/>
      <c r="W564" s="181"/>
      <c r="X564" s="181"/>
      <c r="Y564" s="181"/>
      <c r="Z564" s="181"/>
      <c r="AA564" s="181"/>
      <c r="AB564" s="181"/>
      <c r="AC564" s="181"/>
      <c r="AD564" s="181"/>
      <c r="AE564" s="181"/>
      <c r="AF564" s="181"/>
    </row>
    <row r="565" spans="1:32" x14ac:dyDescent="0.2">
      <c r="A565" s="195"/>
      <c r="B565" s="149"/>
      <c r="C565" s="149"/>
      <c r="D565" s="160" t="s">
        <v>248</v>
      </c>
      <c r="E565" s="94"/>
      <c r="F565" s="101"/>
      <c r="G565" s="101"/>
      <c r="H565" s="95"/>
      <c r="I565" s="95"/>
      <c r="J565" s="181"/>
      <c r="K565" s="181"/>
      <c r="L565" s="181"/>
      <c r="M565" s="181"/>
      <c r="N565" s="181"/>
      <c r="O565" s="181"/>
      <c r="P565" s="181"/>
      <c r="Q565" s="181"/>
      <c r="R565" s="181"/>
      <c r="S565" s="181"/>
      <c r="T565" s="181"/>
      <c r="U565" s="181"/>
      <c r="V565" s="181"/>
      <c r="W565" s="181"/>
      <c r="X565" s="181"/>
      <c r="Y565" s="181"/>
      <c r="Z565" s="181"/>
      <c r="AA565" s="181"/>
      <c r="AB565" s="181"/>
      <c r="AC565" s="181"/>
      <c r="AD565" s="181"/>
      <c r="AE565" s="181"/>
      <c r="AF565" s="181"/>
    </row>
    <row r="566" spans="1:32" ht="75" x14ac:dyDescent="0.2">
      <c r="A566" s="195"/>
      <c r="B566" s="149"/>
      <c r="C566" s="149"/>
      <c r="D566" s="196"/>
      <c r="E566" s="90" t="s">
        <v>250</v>
      </c>
      <c r="F566" s="102" t="s">
        <v>354</v>
      </c>
      <c r="G566" s="102" t="s">
        <v>355</v>
      </c>
      <c r="H566" s="89" t="s">
        <v>356</v>
      </c>
      <c r="I566" s="89" t="s">
        <v>706</v>
      </c>
      <c r="J566" s="181"/>
      <c r="K566" s="181"/>
      <c r="L566" s="181"/>
      <c r="M566" s="181"/>
      <c r="N566" s="181"/>
      <c r="O566" s="181"/>
      <c r="P566" s="181"/>
      <c r="Q566" s="181"/>
      <c r="R566" s="181"/>
      <c r="S566" s="181"/>
      <c r="T566" s="181"/>
      <c r="U566" s="181"/>
      <c r="V566" s="181"/>
      <c r="W566" s="181"/>
      <c r="X566" s="181"/>
      <c r="Y566" s="181"/>
      <c r="Z566" s="181"/>
      <c r="AA566" s="181"/>
      <c r="AB566" s="181"/>
      <c r="AC566" s="181"/>
      <c r="AD566" s="181"/>
      <c r="AE566" s="181"/>
      <c r="AF566" s="181"/>
    </row>
    <row r="567" spans="1:32" ht="75" x14ac:dyDescent="0.2">
      <c r="A567" s="195"/>
      <c r="B567" s="149"/>
      <c r="C567" s="149"/>
      <c r="D567" s="196"/>
      <c r="E567" s="90" t="s">
        <v>251</v>
      </c>
      <c r="F567" s="102" t="s">
        <v>354</v>
      </c>
      <c r="G567" s="102" t="s">
        <v>355</v>
      </c>
      <c r="H567" s="89" t="s">
        <v>356</v>
      </c>
      <c r="I567" s="89" t="s">
        <v>706</v>
      </c>
      <c r="J567" s="181"/>
      <c r="K567" s="181"/>
      <c r="L567" s="181"/>
      <c r="M567" s="181"/>
      <c r="N567" s="181"/>
      <c r="O567" s="181"/>
      <c r="P567" s="181"/>
      <c r="Q567" s="181"/>
      <c r="R567" s="181"/>
      <c r="S567" s="181"/>
      <c r="T567" s="181"/>
      <c r="U567" s="181"/>
      <c r="V567" s="181"/>
      <c r="W567" s="181"/>
      <c r="X567" s="181"/>
      <c r="Y567" s="181"/>
      <c r="Z567" s="181"/>
      <c r="AA567" s="181"/>
      <c r="AB567" s="181"/>
      <c r="AC567" s="181"/>
      <c r="AD567" s="181"/>
      <c r="AE567" s="181"/>
      <c r="AF567" s="181"/>
    </row>
    <row r="568" spans="1:32" x14ac:dyDescent="0.2">
      <c r="A568" s="195"/>
      <c r="B568" s="149"/>
      <c r="C568" s="149"/>
      <c r="D568" s="160" t="s">
        <v>659</v>
      </c>
      <c r="E568" s="94"/>
      <c r="F568" s="101"/>
      <c r="G568" s="101"/>
      <c r="H568" s="95"/>
      <c r="I568" s="95"/>
      <c r="J568" s="181"/>
      <c r="K568" s="181"/>
      <c r="L568" s="181"/>
      <c r="M568" s="181"/>
      <c r="N568" s="181"/>
      <c r="O568" s="181"/>
      <c r="P568" s="181"/>
      <c r="Q568" s="181"/>
      <c r="R568" s="181"/>
      <c r="S568" s="181"/>
      <c r="T568" s="181"/>
      <c r="U568" s="181"/>
      <c r="V568" s="181"/>
      <c r="W568" s="181"/>
      <c r="X568" s="181"/>
      <c r="Y568" s="181"/>
      <c r="Z568" s="181"/>
      <c r="AA568" s="181"/>
      <c r="AB568" s="181"/>
      <c r="AC568" s="181"/>
      <c r="AD568" s="181"/>
      <c r="AE568" s="181"/>
      <c r="AF568" s="181"/>
    </row>
    <row r="569" spans="1:32" ht="75" x14ac:dyDescent="0.2">
      <c r="A569" s="195"/>
      <c r="B569" s="149"/>
      <c r="C569" s="149"/>
      <c r="D569" s="196"/>
      <c r="E569" s="90" t="s">
        <v>660</v>
      </c>
      <c r="F569" s="102" t="s">
        <v>354</v>
      </c>
      <c r="G569" s="102" t="s">
        <v>355</v>
      </c>
      <c r="H569" s="89" t="s">
        <v>356</v>
      </c>
      <c r="I569" s="89" t="s">
        <v>706</v>
      </c>
      <c r="J569" s="181"/>
      <c r="K569" s="181"/>
      <c r="L569" s="181"/>
      <c r="M569" s="181"/>
      <c r="N569" s="181"/>
      <c r="O569" s="181"/>
      <c r="P569" s="181"/>
      <c r="Q569" s="181"/>
      <c r="R569" s="181"/>
      <c r="S569" s="181"/>
      <c r="T569" s="181"/>
      <c r="U569" s="181"/>
      <c r="V569" s="181"/>
      <c r="W569" s="181"/>
      <c r="X569" s="181"/>
      <c r="Y569" s="181"/>
      <c r="Z569" s="181"/>
      <c r="AA569" s="181"/>
      <c r="AB569" s="181"/>
      <c r="AC569" s="181"/>
      <c r="AD569" s="181"/>
      <c r="AE569" s="181"/>
      <c r="AF569" s="181"/>
    </row>
    <row r="570" spans="1:32" ht="75" x14ac:dyDescent="0.2">
      <c r="A570" s="195"/>
      <c r="B570" s="149"/>
      <c r="C570" s="149"/>
      <c r="D570" s="196"/>
      <c r="E570" s="90" t="s">
        <v>661</v>
      </c>
      <c r="F570" s="102" t="s">
        <v>354</v>
      </c>
      <c r="G570" s="102" t="s">
        <v>355</v>
      </c>
      <c r="H570" s="89" t="s">
        <v>356</v>
      </c>
      <c r="I570" s="89" t="s">
        <v>706</v>
      </c>
      <c r="J570" s="181"/>
      <c r="K570" s="181"/>
      <c r="L570" s="181"/>
      <c r="M570" s="181"/>
      <c r="N570" s="181"/>
      <c r="O570" s="181"/>
      <c r="P570" s="181"/>
      <c r="Q570" s="181"/>
      <c r="R570" s="181"/>
      <c r="S570" s="181"/>
      <c r="T570" s="181"/>
      <c r="U570" s="181"/>
      <c r="V570" s="181"/>
      <c r="W570" s="181"/>
      <c r="X570" s="181"/>
      <c r="Y570" s="181"/>
      <c r="Z570" s="181"/>
      <c r="AA570" s="181"/>
      <c r="AB570" s="181"/>
      <c r="AC570" s="181"/>
      <c r="AD570" s="181"/>
      <c r="AE570" s="181"/>
      <c r="AF570" s="181"/>
    </row>
    <row r="571" spans="1:32" x14ac:dyDescent="0.2">
      <c r="A571" s="195"/>
      <c r="B571" s="149"/>
      <c r="C571" s="149"/>
      <c r="D571" s="160" t="s">
        <v>662</v>
      </c>
      <c r="E571" s="94"/>
      <c r="F571" s="101"/>
      <c r="G571" s="101"/>
      <c r="H571" s="95"/>
      <c r="I571" s="95"/>
      <c r="J571" s="181"/>
      <c r="K571" s="181"/>
      <c r="L571" s="181"/>
      <c r="M571" s="181"/>
      <c r="N571" s="181"/>
      <c r="O571" s="181"/>
      <c r="P571" s="181"/>
      <c r="Q571" s="181"/>
      <c r="R571" s="181"/>
      <c r="S571" s="181"/>
      <c r="T571" s="181"/>
      <c r="U571" s="181"/>
      <c r="V571" s="181"/>
      <c r="W571" s="181"/>
      <c r="X571" s="181"/>
      <c r="Y571" s="181"/>
      <c r="Z571" s="181"/>
      <c r="AA571" s="181"/>
      <c r="AB571" s="181"/>
      <c r="AC571" s="181"/>
      <c r="AD571" s="181"/>
      <c r="AE571" s="181"/>
      <c r="AF571" s="181"/>
    </row>
    <row r="572" spans="1:32" ht="75" x14ac:dyDescent="0.2">
      <c r="A572" s="195"/>
      <c r="B572" s="149"/>
      <c r="C572" s="149"/>
      <c r="D572" s="196"/>
      <c r="E572" s="90" t="s">
        <v>663</v>
      </c>
      <c r="F572" s="102" t="s">
        <v>354</v>
      </c>
      <c r="G572" s="102" t="s">
        <v>355</v>
      </c>
      <c r="H572" s="89" t="s">
        <v>356</v>
      </c>
      <c r="I572" s="89" t="s">
        <v>706</v>
      </c>
      <c r="J572" s="181"/>
      <c r="K572" s="181"/>
      <c r="L572" s="181"/>
      <c r="M572" s="181"/>
      <c r="N572" s="181"/>
      <c r="O572" s="181"/>
      <c r="P572" s="181"/>
      <c r="Q572" s="181"/>
      <c r="R572" s="181"/>
      <c r="S572" s="181"/>
      <c r="T572" s="181"/>
      <c r="U572" s="181"/>
      <c r="V572" s="181"/>
      <c r="W572" s="181"/>
      <c r="X572" s="181"/>
      <c r="Y572" s="181"/>
      <c r="Z572" s="181"/>
      <c r="AA572" s="181"/>
      <c r="AB572" s="181"/>
      <c r="AC572" s="181"/>
      <c r="AD572" s="181"/>
      <c r="AE572" s="181"/>
      <c r="AF572" s="181"/>
    </row>
    <row r="573" spans="1:32" ht="75" x14ac:dyDescent="0.2">
      <c r="A573" s="195"/>
      <c r="B573" s="149"/>
      <c r="C573" s="149"/>
      <c r="D573" s="196"/>
      <c r="E573" s="90" t="s">
        <v>664</v>
      </c>
      <c r="F573" s="102" t="s">
        <v>354</v>
      </c>
      <c r="G573" s="102" t="s">
        <v>355</v>
      </c>
      <c r="H573" s="89" t="s">
        <v>356</v>
      </c>
      <c r="I573" s="89" t="s">
        <v>706</v>
      </c>
      <c r="J573" s="181"/>
      <c r="K573" s="181"/>
      <c r="L573" s="181"/>
      <c r="M573" s="181"/>
      <c r="N573" s="181"/>
      <c r="O573" s="181"/>
      <c r="P573" s="181"/>
      <c r="Q573" s="181"/>
      <c r="R573" s="181"/>
      <c r="S573" s="181"/>
      <c r="T573" s="181"/>
      <c r="U573" s="181"/>
      <c r="V573" s="181"/>
      <c r="W573" s="181"/>
      <c r="X573" s="181"/>
      <c r="Y573" s="181"/>
      <c r="Z573" s="181"/>
      <c r="AA573" s="181"/>
      <c r="AB573" s="181"/>
      <c r="AC573" s="181"/>
      <c r="AD573" s="181"/>
      <c r="AE573" s="181"/>
      <c r="AF573" s="181"/>
    </row>
    <row r="574" spans="1:32" x14ac:dyDescent="0.2">
      <c r="A574" s="195"/>
      <c r="B574" s="149"/>
      <c r="C574" s="1559" t="s">
        <v>24</v>
      </c>
      <c r="D574" s="1560"/>
      <c r="E574" s="1560"/>
      <c r="F574" s="1560"/>
      <c r="G574" s="1560"/>
      <c r="H574" s="1560"/>
      <c r="I574" s="1561"/>
      <c r="J574" s="7"/>
      <c r="K574" s="7"/>
      <c r="L574" s="7"/>
      <c r="M574" s="7"/>
      <c r="N574" s="7"/>
      <c r="O574" s="7"/>
      <c r="P574" s="7"/>
      <c r="Q574" s="7"/>
      <c r="R574" s="7"/>
      <c r="S574" s="7"/>
      <c r="T574" s="7"/>
      <c r="U574" s="7"/>
      <c r="V574" s="7"/>
      <c r="W574" s="7"/>
      <c r="X574" s="7"/>
      <c r="Y574" s="7"/>
      <c r="Z574" s="7"/>
      <c r="AA574" s="7"/>
      <c r="AB574" s="7"/>
      <c r="AC574" s="7"/>
      <c r="AD574" s="7"/>
      <c r="AE574" s="7"/>
      <c r="AF574" s="181"/>
    </row>
    <row r="575" spans="1:32" ht="329.25" customHeight="1" x14ac:dyDescent="0.2">
      <c r="A575" s="195"/>
      <c r="B575" s="149"/>
      <c r="C575" s="149"/>
      <c r="D575" s="196"/>
      <c r="E575" s="90" t="s">
        <v>156</v>
      </c>
      <c r="F575" s="102" t="s">
        <v>354</v>
      </c>
      <c r="G575" s="100" t="s">
        <v>723</v>
      </c>
      <c r="H575" s="89" t="s">
        <v>356</v>
      </c>
      <c r="I575" s="89" t="s">
        <v>706</v>
      </c>
      <c r="J575" s="181"/>
      <c r="K575" s="181"/>
      <c r="L575" s="181"/>
      <c r="M575" s="181"/>
      <c r="N575" s="181"/>
      <c r="O575" s="181"/>
      <c r="P575" s="181"/>
      <c r="Q575" s="181"/>
      <c r="R575" s="181"/>
      <c r="S575" s="181"/>
      <c r="T575" s="181"/>
      <c r="U575" s="181"/>
      <c r="V575" s="181"/>
      <c r="W575" s="181"/>
      <c r="X575" s="181"/>
      <c r="Y575" s="181"/>
      <c r="Z575" s="181"/>
      <c r="AA575" s="181"/>
      <c r="AB575" s="181"/>
      <c r="AC575" s="181"/>
      <c r="AD575" s="181"/>
      <c r="AE575" s="181"/>
      <c r="AF575" s="181"/>
    </row>
    <row r="576" spans="1:32" ht="285" x14ac:dyDescent="0.2">
      <c r="A576" s="195"/>
      <c r="B576" s="149"/>
      <c r="C576" s="149"/>
      <c r="D576" s="196"/>
      <c r="E576" s="90" t="s">
        <v>583</v>
      </c>
      <c r="F576" s="102" t="s">
        <v>354</v>
      </c>
      <c r="G576" s="100" t="s">
        <v>723</v>
      </c>
      <c r="H576" s="89" t="s">
        <v>356</v>
      </c>
      <c r="I576" s="89" t="s">
        <v>706</v>
      </c>
      <c r="J576" s="181"/>
      <c r="K576" s="181"/>
      <c r="L576" s="181"/>
      <c r="M576" s="181"/>
      <c r="N576" s="181"/>
      <c r="O576" s="181"/>
      <c r="P576" s="181"/>
      <c r="Q576" s="181"/>
      <c r="R576" s="181"/>
      <c r="S576" s="181"/>
      <c r="T576" s="181"/>
      <c r="U576" s="181"/>
      <c r="V576" s="181"/>
      <c r="W576" s="181"/>
      <c r="X576" s="181"/>
      <c r="Y576" s="181"/>
      <c r="Z576" s="181"/>
      <c r="AA576" s="181"/>
      <c r="AB576" s="181"/>
      <c r="AC576" s="181"/>
      <c r="AD576" s="181"/>
      <c r="AE576" s="181"/>
      <c r="AF576" s="181"/>
    </row>
    <row r="577" spans="1:32" ht="329.25" customHeight="1" x14ac:dyDescent="0.2">
      <c r="A577" s="195"/>
      <c r="B577" s="149"/>
      <c r="C577" s="149"/>
      <c r="D577" s="196"/>
      <c r="E577" s="90" t="s">
        <v>25</v>
      </c>
      <c r="F577" s="102" t="s">
        <v>354</v>
      </c>
      <c r="G577" s="100" t="s">
        <v>723</v>
      </c>
      <c r="H577" s="89" t="s">
        <v>356</v>
      </c>
      <c r="I577" s="89" t="s">
        <v>706</v>
      </c>
      <c r="J577" s="181"/>
      <c r="K577" s="181"/>
      <c r="L577" s="181"/>
      <c r="M577" s="181"/>
      <c r="N577" s="181"/>
      <c r="O577" s="181"/>
      <c r="P577" s="181"/>
      <c r="Q577" s="181"/>
      <c r="R577" s="181"/>
      <c r="S577" s="181"/>
      <c r="T577" s="181"/>
      <c r="U577" s="181"/>
      <c r="V577" s="181"/>
      <c r="W577" s="181"/>
      <c r="X577" s="181"/>
      <c r="Y577" s="181"/>
      <c r="Z577" s="181"/>
      <c r="AA577" s="181"/>
      <c r="AB577" s="181"/>
      <c r="AC577" s="181"/>
      <c r="AD577" s="181"/>
      <c r="AE577" s="181"/>
      <c r="AF577" s="181"/>
    </row>
    <row r="578" spans="1:32" x14ac:dyDescent="0.25">
      <c r="A578" s="195"/>
      <c r="B578" s="43"/>
      <c r="C578" s="1559" t="s">
        <v>579</v>
      </c>
      <c r="D578" s="1560"/>
      <c r="E578" s="1560"/>
      <c r="F578" s="1560"/>
      <c r="G578" s="1560"/>
      <c r="H578" s="1560"/>
      <c r="I578" s="1561"/>
      <c r="J578" s="7"/>
      <c r="K578" s="7"/>
      <c r="L578" s="7"/>
      <c r="M578" s="7"/>
      <c r="N578" s="7"/>
      <c r="O578" s="7"/>
      <c r="P578" s="7"/>
      <c r="Q578" s="7"/>
      <c r="R578" s="7"/>
      <c r="S578" s="7"/>
      <c r="T578" s="7"/>
      <c r="U578" s="7"/>
      <c r="V578" s="7"/>
      <c r="W578" s="7"/>
      <c r="X578" s="7"/>
      <c r="Y578" s="7"/>
      <c r="Z578" s="7"/>
      <c r="AA578" s="7"/>
      <c r="AB578" s="7"/>
      <c r="AC578" s="7"/>
      <c r="AD578" s="7"/>
      <c r="AE578" s="7"/>
      <c r="AF578" s="181"/>
    </row>
    <row r="579" spans="1:32" ht="45" x14ac:dyDescent="0.2">
      <c r="A579" s="195"/>
      <c r="B579" s="149"/>
      <c r="C579" s="149"/>
      <c r="D579" s="196"/>
      <c r="E579" s="90" t="s">
        <v>466</v>
      </c>
      <c r="F579" s="102" t="s">
        <v>354</v>
      </c>
      <c r="G579" s="102" t="s">
        <v>351</v>
      </c>
      <c r="H579" s="89" t="s">
        <v>356</v>
      </c>
      <c r="I579" s="89" t="s">
        <v>706</v>
      </c>
      <c r="J579" s="181"/>
      <c r="K579" s="181"/>
      <c r="L579" s="181"/>
      <c r="M579" s="181"/>
      <c r="N579" s="181"/>
      <c r="O579" s="181"/>
      <c r="P579" s="181"/>
      <c r="Q579" s="181"/>
      <c r="R579" s="181"/>
      <c r="S579" s="181"/>
      <c r="T579" s="181"/>
      <c r="U579" s="181"/>
      <c r="V579" s="181"/>
      <c r="W579" s="181"/>
      <c r="X579" s="181"/>
      <c r="Y579" s="181"/>
      <c r="Z579" s="181"/>
      <c r="AA579" s="181"/>
      <c r="AB579" s="181"/>
      <c r="AC579" s="181"/>
      <c r="AD579" s="181"/>
      <c r="AE579" s="181"/>
      <c r="AF579" s="181"/>
    </row>
    <row r="580" spans="1:32" ht="45" x14ac:dyDescent="0.2">
      <c r="A580" s="195"/>
      <c r="B580" s="149"/>
      <c r="C580" s="149"/>
      <c r="D580" s="196"/>
      <c r="E580" s="90" t="s">
        <v>580</v>
      </c>
      <c r="F580" s="102" t="s">
        <v>354</v>
      </c>
      <c r="G580" s="102" t="s">
        <v>351</v>
      </c>
      <c r="H580" s="89" t="s">
        <v>356</v>
      </c>
      <c r="I580" s="89" t="s">
        <v>706</v>
      </c>
      <c r="J580" s="181"/>
      <c r="K580" s="181"/>
      <c r="L580" s="181"/>
      <c r="M580" s="181"/>
      <c r="N580" s="181"/>
      <c r="O580" s="181"/>
      <c r="P580" s="181"/>
      <c r="Q580" s="181"/>
      <c r="R580" s="181"/>
      <c r="S580" s="181"/>
      <c r="T580" s="181"/>
      <c r="U580" s="181"/>
      <c r="V580" s="181"/>
      <c r="W580" s="181"/>
      <c r="X580" s="181"/>
      <c r="Y580" s="181"/>
      <c r="Z580" s="181"/>
      <c r="AA580" s="181"/>
      <c r="AB580" s="181"/>
      <c r="AC580" s="181"/>
      <c r="AD580" s="181"/>
      <c r="AE580" s="181"/>
      <c r="AF580" s="181"/>
    </row>
    <row r="581" spans="1:32" x14ac:dyDescent="0.2">
      <c r="A581" s="64"/>
      <c r="B581" s="1516" t="s">
        <v>428</v>
      </c>
      <c r="C581" s="1517"/>
      <c r="D581" s="1517"/>
      <c r="E581" s="1517"/>
      <c r="F581" s="1517"/>
      <c r="G581" s="1517"/>
      <c r="H581" s="1517"/>
      <c r="I581" s="1518"/>
      <c r="J581" s="197"/>
      <c r="K581" s="197"/>
      <c r="L581" s="197"/>
      <c r="M581" s="197"/>
      <c r="N581" s="197"/>
      <c r="O581" s="197"/>
      <c r="P581" s="197"/>
      <c r="Q581" s="197"/>
      <c r="R581" s="197"/>
      <c r="S581" s="197"/>
      <c r="T581" s="197"/>
      <c r="U581" s="197"/>
      <c r="V581" s="197"/>
      <c r="W581" s="197"/>
      <c r="X581" s="197"/>
      <c r="Y581" s="197"/>
      <c r="Z581" s="197"/>
      <c r="AA581" s="197"/>
      <c r="AB581" s="197"/>
      <c r="AC581" s="197"/>
      <c r="AD581" s="197"/>
      <c r="AE581" s="197"/>
      <c r="AF581" s="181"/>
    </row>
    <row r="582" spans="1:32" x14ac:dyDescent="0.2">
      <c r="A582" s="195"/>
      <c r="B582" s="149"/>
      <c r="C582" s="1559" t="s">
        <v>209</v>
      </c>
      <c r="D582" s="1560"/>
      <c r="E582" s="1560"/>
      <c r="F582" s="1560"/>
      <c r="G582" s="1560"/>
      <c r="H582" s="1560"/>
      <c r="I582" s="1561"/>
      <c r="J582" s="7"/>
      <c r="K582" s="7"/>
      <c r="L582" s="7"/>
      <c r="M582" s="7"/>
      <c r="N582" s="7"/>
      <c r="O582" s="7"/>
      <c r="P582" s="7"/>
      <c r="Q582" s="7"/>
      <c r="R582" s="7"/>
      <c r="S582" s="7"/>
      <c r="T582" s="7"/>
      <c r="U582" s="7"/>
      <c r="V582" s="7"/>
      <c r="W582" s="7"/>
      <c r="X582" s="7"/>
      <c r="Y582" s="7"/>
      <c r="Z582" s="7"/>
      <c r="AA582" s="7"/>
      <c r="AB582" s="7"/>
      <c r="AC582" s="7"/>
      <c r="AD582" s="7"/>
      <c r="AE582" s="7"/>
      <c r="AF582" s="181"/>
    </row>
    <row r="583" spans="1:32" x14ac:dyDescent="0.2">
      <c r="A583" s="195"/>
      <c r="B583" s="149"/>
      <c r="C583" s="149"/>
      <c r="D583" s="160" t="s">
        <v>211</v>
      </c>
      <c r="E583" s="94"/>
      <c r="F583" s="101"/>
      <c r="G583" s="101"/>
      <c r="H583" s="95"/>
      <c r="I583" s="95"/>
      <c r="J583" s="181"/>
      <c r="K583" s="181"/>
      <c r="L583" s="181"/>
      <c r="M583" s="181"/>
      <c r="N583" s="181"/>
      <c r="O583" s="181"/>
      <c r="P583" s="181"/>
      <c r="Q583" s="181"/>
      <c r="R583" s="181"/>
      <c r="S583" s="181"/>
      <c r="T583" s="181"/>
      <c r="U583" s="181"/>
      <c r="V583" s="181"/>
      <c r="W583" s="181"/>
      <c r="X583" s="181"/>
      <c r="Y583" s="181"/>
      <c r="Z583" s="181"/>
      <c r="AA583" s="181"/>
      <c r="AB583" s="181"/>
      <c r="AC583" s="181"/>
      <c r="AD583" s="181"/>
      <c r="AE583" s="181"/>
      <c r="AF583" s="181"/>
    </row>
    <row r="584" spans="1:32" ht="75" x14ac:dyDescent="0.2">
      <c r="A584" s="195"/>
      <c r="B584" s="149"/>
      <c r="C584" s="149"/>
      <c r="D584" s="196"/>
      <c r="E584" s="159" t="s">
        <v>212</v>
      </c>
      <c r="F584" s="102" t="s">
        <v>357</v>
      </c>
      <c r="G584" s="102" t="s">
        <v>358</v>
      </c>
      <c r="H584" s="89" t="s">
        <v>317</v>
      </c>
      <c r="I584" s="198" t="s">
        <v>707</v>
      </c>
      <c r="J584" s="181"/>
      <c r="K584" s="181"/>
      <c r="L584" s="181"/>
      <c r="M584" s="181"/>
      <c r="N584" s="181"/>
      <c r="O584" s="181"/>
      <c r="P584" s="181"/>
      <c r="Q584" s="181"/>
      <c r="R584" s="181"/>
      <c r="S584" s="181"/>
      <c r="T584" s="181"/>
      <c r="U584" s="181"/>
      <c r="V584" s="181"/>
      <c r="W584" s="181"/>
      <c r="X584" s="181"/>
      <c r="Y584" s="181"/>
      <c r="Z584" s="181"/>
      <c r="AA584" s="181"/>
      <c r="AB584" s="181"/>
      <c r="AC584" s="181"/>
      <c r="AD584" s="181"/>
      <c r="AE584" s="181"/>
      <c r="AF584" s="181"/>
    </row>
    <row r="585" spans="1:32" ht="75" x14ac:dyDescent="0.2">
      <c r="A585" s="195"/>
      <c r="B585" s="149"/>
      <c r="C585" s="149"/>
      <c r="D585" s="196"/>
      <c r="E585" s="90" t="s">
        <v>645</v>
      </c>
      <c r="F585" s="102" t="s">
        <v>357</v>
      </c>
      <c r="G585" s="102" t="s">
        <v>358</v>
      </c>
      <c r="H585" s="89" t="s">
        <v>317</v>
      </c>
      <c r="I585" s="198" t="s">
        <v>707</v>
      </c>
      <c r="J585" s="181"/>
      <c r="K585" s="181"/>
      <c r="L585" s="181"/>
      <c r="M585" s="181"/>
      <c r="N585" s="181"/>
      <c r="O585" s="181"/>
      <c r="P585" s="181"/>
      <c r="Q585" s="181"/>
      <c r="R585" s="181"/>
      <c r="S585" s="181"/>
      <c r="T585" s="181"/>
      <c r="U585" s="181"/>
      <c r="V585" s="181"/>
      <c r="W585" s="181"/>
      <c r="X585" s="181"/>
      <c r="Y585" s="181"/>
      <c r="Z585" s="181"/>
      <c r="AA585" s="181"/>
      <c r="AB585" s="181"/>
      <c r="AC585" s="181"/>
      <c r="AD585" s="181"/>
      <c r="AE585" s="181"/>
      <c r="AF585" s="181"/>
    </row>
    <row r="586" spans="1:32" ht="75" x14ac:dyDescent="0.2">
      <c r="A586" s="195"/>
      <c r="B586" s="149"/>
      <c r="C586" s="149"/>
      <c r="D586" s="196"/>
      <c r="E586" s="90" t="s">
        <v>539</v>
      </c>
      <c r="F586" s="102" t="s">
        <v>357</v>
      </c>
      <c r="G586" s="102" t="s">
        <v>358</v>
      </c>
      <c r="H586" s="89" t="s">
        <v>317</v>
      </c>
      <c r="I586" s="198" t="s">
        <v>707</v>
      </c>
      <c r="J586" s="181"/>
      <c r="K586" s="181"/>
      <c r="L586" s="181"/>
      <c r="M586" s="181"/>
      <c r="N586" s="181"/>
      <c r="O586" s="181"/>
      <c r="P586" s="181"/>
      <c r="Q586" s="181"/>
      <c r="R586" s="181"/>
      <c r="S586" s="181"/>
      <c r="T586" s="181"/>
      <c r="U586" s="181"/>
      <c r="V586" s="181"/>
      <c r="W586" s="181"/>
      <c r="X586" s="181"/>
      <c r="Y586" s="181"/>
      <c r="Z586" s="181"/>
      <c r="AA586" s="181"/>
      <c r="AB586" s="181"/>
      <c r="AC586" s="181"/>
      <c r="AD586" s="181"/>
      <c r="AE586" s="181"/>
      <c r="AF586" s="181"/>
    </row>
    <row r="587" spans="1:32" ht="75" x14ac:dyDescent="0.2">
      <c r="A587" s="195"/>
      <c r="B587" s="149"/>
      <c r="C587" s="149"/>
      <c r="D587" s="196"/>
      <c r="E587" s="90" t="s">
        <v>533</v>
      </c>
      <c r="F587" s="102" t="s">
        <v>357</v>
      </c>
      <c r="G587" s="102" t="s">
        <v>358</v>
      </c>
      <c r="H587" s="89" t="s">
        <v>317</v>
      </c>
      <c r="I587" s="198" t="s">
        <v>707</v>
      </c>
      <c r="J587" s="181"/>
      <c r="K587" s="181"/>
      <c r="L587" s="181"/>
      <c r="M587" s="181"/>
      <c r="N587" s="181"/>
      <c r="O587" s="181"/>
      <c r="P587" s="181"/>
      <c r="Q587" s="181"/>
      <c r="R587" s="181"/>
      <c r="S587" s="181"/>
      <c r="T587" s="181"/>
      <c r="U587" s="181"/>
      <c r="V587" s="181"/>
      <c r="W587" s="181"/>
      <c r="X587" s="181"/>
      <c r="Y587" s="181"/>
      <c r="Z587" s="181"/>
      <c r="AA587" s="181"/>
      <c r="AB587" s="181"/>
      <c r="AC587" s="181"/>
      <c r="AD587" s="181"/>
      <c r="AE587" s="181"/>
      <c r="AF587" s="181"/>
    </row>
    <row r="588" spans="1:32" x14ac:dyDescent="0.2">
      <c r="A588" s="195"/>
      <c r="B588" s="149"/>
      <c r="C588" s="149"/>
      <c r="D588" s="160" t="s">
        <v>213</v>
      </c>
      <c r="E588" s="94"/>
      <c r="F588" s="101"/>
      <c r="G588" s="101"/>
      <c r="H588" s="95"/>
      <c r="I588" s="95"/>
      <c r="J588" s="181"/>
      <c r="K588" s="181"/>
      <c r="L588" s="181"/>
      <c r="M588" s="181"/>
      <c r="N588" s="181"/>
      <c r="O588" s="181"/>
      <c r="P588" s="181"/>
      <c r="Q588" s="181"/>
      <c r="R588" s="181"/>
      <c r="S588" s="181"/>
      <c r="T588" s="181"/>
      <c r="U588" s="181"/>
      <c r="V588" s="181"/>
      <c r="W588" s="181"/>
      <c r="X588" s="181"/>
      <c r="Y588" s="181"/>
      <c r="Z588" s="181"/>
      <c r="AA588" s="181"/>
      <c r="AB588" s="181"/>
      <c r="AC588" s="181"/>
      <c r="AD588" s="181"/>
      <c r="AE588" s="181"/>
      <c r="AF588" s="181"/>
    </row>
    <row r="589" spans="1:32" ht="75" x14ac:dyDescent="0.2">
      <c r="A589" s="195"/>
      <c r="B589" s="149"/>
      <c r="C589" s="149"/>
      <c r="D589" s="196"/>
      <c r="E589" s="90" t="s">
        <v>214</v>
      </c>
      <c r="F589" s="102" t="s">
        <v>357</v>
      </c>
      <c r="G589" s="102" t="s">
        <v>358</v>
      </c>
      <c r="H589" s="89" t="s">
        <v>317</v>
      </c>
      <c r="I589" s="198" t="s">
        <v>707</v>
      </c>
      <c r="J589" s="181"/>
      <c r="K589" s="181"/>
      <c r="L589" s="181"/>
      <c r="M589" s="181"/>
      <c r="N589" s="181"/>
      <c r="O589" s="181"/>
      <c r="P589" s="181"/>
      <c r="Q589" s="181"/>
      <c r="R589" s="181"/>
      <c r="S589" s="181"/>
      <c r="T589" s="181"/>
      <c r="U589" s="181"/>
      <c r="V589" s="181"/>
      <c r="W589" s="181"/>
      <c r="X589" s="181"/>
      <c r="Y589" s="181"/>
      <c r="Z589" s="181"/>
      <c r="AA589" s="181"/>
      <c r="AB589" s="181"/>
      <c r="AC589" s="181"/>
      <c r="AD589" s="181"/>
      <c r="AE589" s="181"/>
      <c r="AF589" s="181"/>
    </row>
    <row r="590" spans="1:32" ht="75" x14ac:dyDescent="0.2">
      <c r="A590" s="195"/>
      <c r="B590" s="149"/>
      <c r="C590" s="149"/>
      <c r="D590" s="196"/>
      <c r="E590" s="90" t="s">
        <v>644</v>
      </c>
      <c r="F590" s="102" t="s">
        <v>357</v>
      </c>
      <c r="G590" s="102" t="s">
        <v>358</v>
      </c>
      <c r="H590" s="89" t="s">
        <v>317</v>
      </c>
      <c r="I590" s="198" t="s">
        <v>707</v>
      </c>
      <c r="J590" s="181"/>
      <c r="K590" s="181"/>
      <c r="L590" s="181"/>
      <c r="M590" s="181"/>
      <c r="N590" s="181"/>
      <c r="O590" s="181"/>
      <c r="P590" s="181"/>
      <c r="Q590" s="181"/>
      <c r="R590" s="181"/>
      <c r="S590" s="181"/>
      <c r="T590" s="181"/>
      <c r="U590" s="181"/>
      <c r="V590" s="181"/>
      <c r="W590" s="181"/>
      <c r="X590" s="181"/>
      <c r="Y590" s="181"/>
      <c r="Z590" s="181"/>
      <c r="AA590" s="181"/>
      <c r="AB590" s="181"/>
      <c r="AC590" s="181"/>
      <c r="AD590" s="181"/>
      <c r="AE590" s="181"/>
      <c r="AF590" s="181"/>
    </row>
    <row r="591" spans="1:32" ht="75" x14ac:dyDescent="0.2">
      <c r="A591" s="195"/>
      <c r="B591" s="149"/>
      <c r="C591" s="149"/>
      <c r="D591" s="196"/>
      <c r="E591" s="90" t="s">
        <v>538</v>
      </c>
      <c r="F591" s="102" t="s">
        <v>357</v>
      </c>
      <c r="G591" s="102" t="s">
        <v>358</v>
      </c>
      <c r="H591" s="89" t="s">
        <v>317</v>
      </c>
      <c r="I591" s="198" t="s">
        <v>707</v>
      </c>
      <c r="J591" s="181"/>
      <c r="K591" s="181"/>
      <c r="L591" s="181"/>
      <c r="M591" s="181"/>
      <c r="N591" s="181"/>
      <c r="O591" s="181"/>
      <c r="P591" s="181"/>
      <c r="Q591" s="181"/>
      <c r="R591" s="181"/>
      <c r="S591" s="181"/>
      <c r="T591" s="181"/>
      <c r="U591" s="181"/>
      <c r="V591" s="181"/>
      <c r="W591" s="181"/>
      <c r="X591" s="181"/>
      <c r="Y591" s="181"/>
      <c r="Z591" s="181"/>
      <c r="AA591" s="181"/>
      <c r="AB591" s="181"/>
      <c r="AC591" s="181"/>
      <c r="AD591" s="181"/>
      <c r="AE591" s="181"/>
      <c r="AF591" s="181"/>
    </row>
    <row r="592" spans="1:32" ht="75" x14ac:dyDescent="0.2">
      <c r="A592" s="195"/>
      <c r="B592" s="149"/>
      <c r="C592" s="149"/>
      <c r="D592" s="196"/>
      <c r="E592" s="90" t="s">
        <v>534</v>
      </c>
      <c r="F592" s="102" t="s">
        <v>357</v>
      </c>
      <c r="G592" s="102" t="s">
        <v>358</v>
      </c>
      <c r="H592" s="89" t="s">
        <v>317</v>
      </c>
      <c r="I592" s="198" t="s">
        <v>707</v>
      </c>
      <c r="J592" s="181"/>
      <c r="K592" s="181"/>
      <c r="L592" s="181"/>
      <c r="M592" s="181"/>
      <c r="N592" s="181"/>
      <c r="O592" s="181"/>
      <c r="P592" s="181"/>
      <c r="Q592" s="181"/>
      <c r="R592" s="181"/>
      <c r="S592" s="181"/>
      <c r="T592" s="181"/>
      <c r="U592" s="181"/>
      <c r="V592" s="181"/>
      <c r="W592" s="181"/>
      <c r="X592" s="181"/>
      <c r="Y592" s="181"/>
      <c r="Z592" s="181"/>
      <c r="AA592" s="181"/>
      <c r="AB592" s="181"/>
      <c r="AC592" s="181"/>
      <c r="AD592" s="181"/>
      <c r="AE592" s="181"/>
      <c r="AF592" s="181"/>
    </row>
    <row r="593" spans="1:32" x14ac:dyDescent="0.2">
      <c r="A593" s="195"/>
      <c r="B593" s="149"/>
      <c r="C593" s="149"/>
      <c r="D593" s="160" t="s">
        <v>646</v>
      </c>
      <c r="E593" s="94"/>
      <c r="F593" s="101"/>
      <c r="G593" s="101"/>
      <c r="H593" s="95"/>
      <c r="I593" s="95"/>
      <c r="J593" s="181"/>
      <c r="K593" s="181"/>
      <c r="L593" s="181"/>
      <c r="M593" s="181"/>
      <c r="N593" s="181"/>
      <c r="O593" s="181"/>
      <c r="P593" s="181"/>
      <c r="Q593" s="181"/>
      <c r="R593" s="181"/>
      <c r="S593" s="181"/>
      <c r="T593" s="181"/>
      <c r="U593" s="181"/>
      <c r="V593" s="181"/>
      <c r="W593" s="181"/>
      <c r="X593" s="181"/>
      <c r="Y593" s="181"/>
      <c r="Z593" s="181"/>
      <c r="AA593" s="181"/>
      <c r="AB593" s="181"/>
      <c r="AC593" s="181"/>
      <c r="AD593" s="181"/>
      <c r="AE593" s="181"/>
      <c r="AF593" s="181"/>
    </row>
    <row r="594" spans="1:32" ht="75" x14ac:dyDescent="0.2">
      <c r="A594" s="195"/>
      <c r="B594" s="149"/>
      <c r="C594" s="149"/>
      <c r="D594" s="196"/>
      <c r="E594" s="90" t="s">
        <v>647</v>
      </c>
      <c r="F594" s="102" t="s">
        <v>357</v>
      </c>
      <c r="G594" s="102" t="s">
        <v>358</v>
      </c>
      <c r="H594" s="89" t="s">
        <v>317</v>
      </c>
      <c r="I594" s="198" t="s">
        <v>707</v>
      </c>
      <c r="J594" s="181"/>
      <c r="K594" s="181"/>
      <c r="L594" s="181"/>
      <c r="M594" s="181"/>
      <c r="N594" s="181"/>
      <c r="O594" s="181"/>
      <c r="P594" s="181"/>
      <c r="Q594" s="181"/>
      <c r="R594" s="181"/>
      <c r="S594" s="181"/>
      <c r="T594" s="181"/>
      <c r="U594" s="181"/>
      <c r="V594" s="181"/>
      <c r="W594" s="181"/>
      <c r="X594" s="181"/>
      <c r="Y594" s="181"/>
      <c r="Z594" s="181"/>
      <c r="AA594" s="181"/>
      <c r="AB594" s="181"/>
      <c r="AC594" s="181"/>
      <c r="AD594" s="181"/>
      <c r="AE594" s="181"/>
      <c r="AF594" s="181"/>
    </row>
    <row r="595" spans="1:32" ht="75" x14ac:dyDescent="0.2">
      <c r="A595" s="195"/>
      <c r="B595" s="149"/>
      <c r="C595" s="149"/>
      <c r="D595" s="196"/>
      <c r="E595" s="90" t="s">
        <v>648</v>
      </c>
      <c r="F595" s="102" t="s">
        <v>357</v>
      </c>
      <c r="G595" s="102" t="s">
        <v>358</v>
      </c>
      <c r="H595" s="89" t="s">
        <v>317</v>
      </c>
      <c r="I595" s="198" t="s">
        <v>707</v>
      </c>
      <c r="J595" s="181"/>
      <c r="K595" s="181"/>
      <c r="L595" s="181"/>
      <c r="M595" s="181"/>
      <c r="N595" s="181"/>
      <c r="O595" s="181"/>
      <c r="P595" s="181"/>
      <c r="Q595" s="181"/>
      <c r="R595" s="181"/>
      <c r="S595" s="181"/>
      <c r="T595" s="181"/>
      <c r="U595" s="181"/>
      <c r="V595" s="181"/>
      <c r="W595" s="181"/>
      <c r="X595" s="181"/>
      <c r="Y595" s="181"/>
      <c r="Z595" s="181"/>
      <c r="AA595" s="181"/>
      <c r="AB595" s="181"/>
      <c r="AC595" s="181"/>
      <c r="AD595" s="181"/>
      <c r="AE595" s="181"/>
      <c r="AF595" s="181"/>
    </row>
    <row r="596" spans="1:32" ht="75" x14ac:dyDescent="0.2">
      <c r="A596" s="195"/>
      <c r="B596" s="149"/>
      <c r="C596" s="149"/>
      <c r="D596" s="196"/>
      <c r="E596" s="90" t="s">
        <v>649</v>
      </c>
      <c r="F596" s="102" t="s">
        <v>357</v>
      </c>
      <c r="G596" s="102" t="s">
        <v>358</v>
      </c>
      <c r="H596" s="89" t="s">
        <v>317</v>
      </c>
      <c r="I596" s="198" t="s">
        <v>707</v>
      </c>
      <c r="J596" s="181"/>
      <c r="K596" s="181"/>
      <c r="L596" s="181"/>
      <c r="M596" s="181"/>
      <c r="N596" s="181"/>
      <c r="O596" s="181"/>
      <c r="P596" s="181"/>
      <c r="Q596" s="181"/>
      <c r="R596" s="181"/>
      <c r="S596" s="181"/>
      <c r="T596" s="181"/>
      <c r="U596" s="181"/>
      <c r="V596" s="181"/>
      <c r="W596" s="181"/>
      <c r="X596" s="181"/>
      <c r="Y596" s="181"/>
      <c r="Z596" s="181"/>
      <c r="AA596" s="181"/>
      <c r="AB596" s="181"/>
      <c r="AC596" s="181"/>
      <c r="AD596" s="181"/>
      <c r="AE596" s="181"/>
      <c r="AF596" s="181"/>
    </row>
    <row r="597" spans="1:32" ht="75" x14ac:dyDescent="0.2">
      <c r="A597" s="195"/>
      <c r="B597" s="149"/>
      <c r="C597" s="149"/>
      <c r="D597" s="196"/>
      <c r="E597" s="90" t="s">
        <v>650</v>
      </c>
      <c r="F597" s="102" t="s">
        <v>357</v>
      </c>
      <c r="G597" s="102" t="s">
        <v>358</v>
      </c>
      <c r="H597" s="89" t="s">
        <v>317</v>
      </c>
      <c r="I597" s="198" t="s">
        <v>707</v>
      </c>
      <c r="J597" s="181"/>
      <c r="K597" s="181"/>
      <c r="L597" s="181"/>
      <c r="M597" s="181"/>
      <c r="N597" s="181"/>
      <c r="O597" s="181"/>
      <c r="P597" s="181"/>
      <c r="Q597" s="181"/>
      <c r="R597" s="181"/>
      <c r="S597" s="181"/>
      <c r="T597" s="181"/>
      <c r="U597" s="181"/>
      <c r="V597" s="181"/>
      <c r="W597" s="181"/>
      <c r="X597" s="181"/>
      <c r="Y597" s="181"/>
      <c r="Z597" s="181"/>
      <c r="AA597" s="181"/>
      <c r="AB597" s="181"/>
      <c r="AC597" s="181"/>
      <c r="AD597" s="181"/>
      <c r="AE597" s="181"/>
      <c r="AF597" s="181"/>
    </row>
    <row r="598" spans="1:32" x14ac:dyDescent="0.2">
      <c r="A598" s="195"/>
      <c r="B598" s="149"/>
      <c r="C598" s="1559" t="s">
        <v>13</v>
      </c>
      <c r="D598" s="1560"/>
      <c r="E598" s="1560"/>
      <c r="F598" s="1560"/>
      <c r="G598" s="1560"/>
      <c r="H598" s="1560"/>
      <c r="I598" s="1561"/>
      <c r="J598" s="7"/>
      <c r="K598" s="7"/>
      <c r="L598" s="7"/>
      <c r="M598" s="7"/>
      <c r="N598" s="7"/>
      <c r="O598" s="7"/>
      <c r="P598" s="7"/>
      <c r="Q598" s="7"/>
      <c r="R598" s="7"/>
      <c r="S598" s="7"/>
      <c r="T598" s="7"/>
      <c r="U598" s="7"/>
      <c r="V598" s="7"/>
      <c r="W598" s="7"/>
      <c r="X598" s="7"/>
      <c r="Y598" s="7"/>
      <c r="Z598" s="7"/>
      <c r="AA598" s="7"/>
      <c r="AB598" s="7"/>
      <c r="AC598" s="7"/>
      <c r="AD598" s="7"/>
      <c r="AE598" s="7"/>
      <c r="AF598" s="181"/>
    </row>
    <row r="599" spans="1:32" x14ac:dyDescent="0.2">
      <c r="A599" s="195"/>
      <c r="B599" s="149"/>
      <c r="C599" s="149"/>
      <c r="D599" s="160" t="s">
        <v>14</v>
      </c>
      <c r="E599" s="94"/>
      <c r="F599" s="101"/>
      <c r="G599" s="101"/>
      <c r="H599" s="101"/>
      <c r="I599" s="165"/>
      <c r="J599" s="181"/>
      <c r="K599" s="181"/>
      <c r="L599" s="181"/>
      <c r="M599" s="181"/>
      <c r="N599" s="181"/>
      <c r="O599" s="181"/>
      <c r="P599" s="181"/>
      <c r="Q599" s="181"/>
      <c r="R599" s="181"/>
      <c r="S599" s="181"/>
      <c r="T599" s="181"/>
      <c r="U599" s="181"/>
      <c r="V599" s="181"/>
      <c r="W599" s="181"/>
      <c r="X599" s="181"/>
      <c r="Y599" s="181"/>
      <c r="Z599" s="181"/>
      <c r="AA599" s="181"/>
      <c r="AB599" s="181"/>
      <c r="AC599" s="181"/>
      <c r="AD599" s="181"/>
      <c r="AE599" s="181"/>
      <c r="AF599" s="181"/>
    </row>
    <row r="600" spans="1:32" ht="75" x14ac:dyDescent="0.25">
      <c r="A600" s="195"/>
      <c r="B600" s="149"/>
      <c r="C600" s="149"/>
      <c r="D600" s="43"/>
      <c r="E600" s="90" t="s">
        <v>215</v>
      </c>
      <c r="F600" s="102" t="s">
        <v>357</v>
      </c>
      <c r="G600" s="102" t="s">
        <v>358</v>
      </c>
      <c r="H600" s="89" t="s">
        <v>317</v>
      </c>
      <c r="I600" s="198" t="s">
        <v>707</v>
      </c>
      <c r="J600" s="181"/>
      <c r="K600" s="181"/>
      <c r="L600" s="181"/>
      <c r="M600" s="181"/>
      <c r="N600" s="181"/>
      <c r="O600" s="181"/>
      <c r="P600" s="181"/>
      <c r="Q600" s="181"/>
      <c r="R600" s="181"/>
      <c r="S600" s="181"/>
      <c r="T600" s="181"/>
      <c r="U600" s="181"/>
      <c r="V600" s="181"/>
      <c r="W600" s="181"/>
      <c r="X600" s="181"/>
      <c r="Y600" s="181"/>
      <c r="Z600" s="181"/>
      <c r="AA600" s="181"/>
      <c r="AB600" s="181"/>
      <c r="AC600" s="181"/>
      <c r="AD600" s="181"/>
      <c r="AE600" s="181"/>
      <c r="AF600" s="181"/>
    </row>
    <row r="601" spans="1:32" ht="75" x14ac:dyDescent="0.2">
      <c r="A601" s="195"/>
      <c r="B601" s="149"/>
      <c r="C601" s="149"/>
      <c r="D601" s="196"/>
      <c r="E601" s="90" t="s">
        <v>216</v>
      </c>
      <c r="F601" s="102" t="s">
        <v>357</v>
      </c>
      <c r="G601" s="102" t="s">
        <v>358</v>
      </c>
      <c r="H601" s="89" t="s">
        <v>317</v>
      </c>
      <c r="I601" s="198" t="s">
        <v>707</v>
      </c>
      <c r="J601" s="181"/>
      <c r="K601" s="181"/>
      <c r="L601" s="181"/>
      <c r="M601" s="181"/>
      <c r="N601" s="181"/>
      <c r="O601" s="181"/>
      <c r="P601" s="181"/>
      <c r="Q601" s="181"/>
      <c r="R601" s="181"/>
      <c r="S601" s="181"/>
      <c r="T601" s="181"/>
      <c r="U601" s="181"/>
      <c r="V601" s="181"/>
      <c r="W601" s="181"/>
      <c r="X601" s="181"/>
      <c r="Y601" s="181"/>
      <c r="Z601" s="181"/>
      <c r="AA601" s="181"/>
      <c r="AB601" s="181"/>
      <c r="AC601" s="181"/>
      <c r="AD601" s="181"/>
      <c r="AE601" s="181"/>
      <c r="AF601" s="181"/>
    </row>
    <row r="602" spans="1:32" ht="75" x14ac:dyDescent="0.2">
      <c r="A602" s="195"/>
      <c r="B602" s="149"/>
      <c r="C602" s="149"/>
      <c r="D602" s="196"/>
      <c r="E602" s="158" t="s">
        <v>651</v>
      </c>
      <c r="F602" s="102" t="s">
        <v>357</v>
      </c>
      <c r="G602" s="102" t="s">
        <v>358</v>
      </c>
      <c r="H602" s="89" t="s">
        <v>317</v>
      </c>
      <c r="I602" s="198" t="s">
        <v>707</v>
      </c>
      <c r="J602" s="181"/>
      <c r="K602" s="181"/>
      <c r="L602" s="181"/>
      <c r="M602" s="181"/>
      <c r="N602" s="181"/>
      <c r="O602" s="181"/>
      <c r="P602" s="181"/>
      <c r="Q602" s="181"/>
      <c r="R602" s="181"/>
      <c r="S602" s="181"/>
      <c r="T602" s="181"/>
      <c r="U602" s="181"/>
      <c r="V602" s="181"/>
      <c r="W602" s="181"/>
      <c r="X602" s="181"/>
      <c r="Y602" s="181"/>
      <c r="Z602" s="181"/>
      <c r="AA602" s="181"/>
      <c r="AB602" s="181"/>
      <c r="AC602" s="181"/>
      <c r="AD602" s="181"/>
      <c r="AE602" s="181"/>
      <c r="AF602" s="181"/>
    </row>
    <row r="603" spans="1:32" x14ac:dyDescent="0.2">
      <c r="A603" s="195"/>
      <c r="B603" s="149"/>
      <c r="C603" s="149"/>
      <c r="D603" s="160" t="s">
        <v>280</v>
      </c>
      <c r="E603" s="94"/>
      <c r="F603" s="101"/>
      <c r="G603" s="101"/>
      <c r="H603" s="95"/>
      <c r="I603" s="95"/>
      <c r="J603" s="181"/>
      <c r="K603" s="181"/>
      <c r="L603" s="181"/>
      <c r="M603" s="181"/>
      <c r="N603" s="181"/>
      <c r="O603" s="181"/>
      <c r="P603" s="181"/>
      <c r="Q603" s="181"/>
      <c r="R603" s="181"/>
      <c r="S603" s="181"/>
      <c r="T603" s="181"/>
      <c r="U603" s="181"/>
      <c r="V603" s="181"/>
      <c r="W603" s="181"/>
      <c r="X603" s="181"/>
      <c r="Y603" s="181"/>
      <c r="Z603" s="181"/>
      <c r="AA603" s="181"/>
      <c r="AB603" s="181"/>
      <c r="AC603" s="181"/>
      <c r="AD603" s="181"/>
      <c r="AE603" s="181"/>
      <c r="AF603" s="181"/>
    </row>
    <row r="604" spans="1:32" ht="75" x14ac:dyDescent="0.2">
      <c r="A604" s="195"/>
      <c r="B604" s="149"/>
      <c r="C604" s="149"/>
      <c r="D604" s="196"/>
      <c r="E604" s="159" t="s">
        <v>217</v>
      </c>
      <c r="F604" s="102" t="s">
        <v>357</v>
      </c>
      <c r="G604" s="102" t="s">
        <v>358</v>
      </c>
      <c r="H604" s="89" t="s">
        <v>317</v>
      </c>
      <c r="I604" s="198" t="s">
        <v>707</v>
      </c>
      <c r="J604" s="181"/>
      <c r="K604" s="181"/>
      <c r="L604" s="181"/>
      <c r="M604" s="181"/>
      <c r="N604" s="181"/>
      <c r="O604" s="181"/>
      <c r="P604" s="181"/>
      <c r="Q604" s="181"/>
      <c r="R604" s="181"/>
      <c r="S604" s="181"/>
      <c r="T604" s="181"/>
      <c r="U604" s="181"/>
      <c r="V604" s="181"/>
      <c r="W604" s="181"/>
      <c r="X604" s="181"/>
      <c r="Y604" s="181"/>
      <c r="Z604" s="181"/>
      <c r="AA604" s="181"/>
      <c r="AB604" s="181"/>
      <c r="AC604" s="181"/>
      <c r="AD604" s="181"/>
      <c r="AE604" s="181"/>
      <c r="AF604" s="181"/>
    </row>
    <row r="605" spans="1:32" ht="75" x14ac:dyDescent="0.2">
      <c r="A605" s="195"/>
      <c r="B605" s="149"/>
      <c r="C605" s="149"/>
      <c r="D605" s="196"/>
      <c r="E605" s="90" t="s">
        <v>218</v>
      </c>
      <c r="F605" s="102" t="s">
        <v>357</v>
      </c>
      <c r="G605" s="102" t="s">
        <v>358</v>
      </c>
      <c r="H605" s="89" t="s">
        <v>317</v>
      </c>
      <c r="I605" s="198" t="s">
        <v>707</v>
      </c>
      <c r="J605" s="181"/>
      <c r="K605" s="181"/>
      <c r="L605" s="181"/>
      <c r="M605" s="181"/>
      <c r="N605" s="181"/>
      <c r="O605" s="181"/>
      <c r="P605" s="181"/>
      <c r="Q605" s="181"/>
      <c r="R605" s="181"/>
      <c r="S605" s="181"/>
      <c r="T605" s="181"/>
      <c r="U605" s="181"/>
      <c r="V605" s="181"/>
      <c r="W605" s="181"/>
      <c r="X605" s="181"/>
      <c r="Y605" s="181"/>
      <c r="Z605" s="181"/>
      <c r="AA605" s="181"/>
      <c r="AB605" s="181"/>
      <c r="AC605" s="181"/>
      <c r="AD605" s="181"/>
      <c r="AE605" s="181"/>
      <c r="AF605" s="181"/>
    </row>
    <row r="606" spans="1:32" ht="75" x14ac:dyDescent="0.2">
      <c r="A606" s="195"/>
      <c r="B606" s="149"/>
      <c r="C606" s="149"/>
      <c r="D606" s="196"/>
      <c r="E606" s="158" t="s">
        <v>111</v>
      </c>
      <c r="F606" s="102" t="s">
        <v>357</v>
      </c>
      <c r="G606" s="102" t="s">
        <v>358</v>
      </c>
      <c r="H606" s="89" t="s">
        <v>317</v>
      </c>
      <c r="I606" s="198" t="s">
        <v>707</v>
      </c>
      <c r="J606" s="181"/>
      <c r="K606" s="181"/>
      <c r="L606" s="181"/>
      <c r="M606" s="181"/>
      <c r="N606" s="181"/>
      <c r="O606" s="181"/>
      <c r="P606" s="181"/>
      <c r="Q606" s="181"/>
      <c r="R606" s="181"/>
      <c r="S606" s="181"/>
      <c r="T606" s="181"/>
      <c r="U606" s="181"/>
      <c r="V606" s="181"/>
      <c r="W606" s="181"/>
      <c r="X606" s="181"/>
      <c r="Y606" s="181"/>
      <c r="Z606" s="181"/>
      <c r="AA606" s="181"/>
      <c r="AB606" s="181"/>
      <c r="AC606" s="181"/>
      <c r="AD606" s="181"/>
      <c r="AE606" s="181"/>
      <c r="AF606" s="181"/>
    </row>
    <row r="607" spans="1:32" x14ac:dyDescent="0.2">
      <c r="A607" s="195"/>
      <c r="B607" s="149"/>
      <c r="C607" s="149"/>
      <c r="D607" s="160" t="s">
        <v>18</v>
      </c>
      <c r="E607" s="94"/>
      <c r="F607" s="101"/>
      <c r="G607" s="101"/>
      <c r="H607" s="95"/>
      <c r="I607" s="95"/>
      <c r="J607" s="181"/>
      <c r="K607" s="181"/>
      <c r="L607" s="181"/>
      <c r="M607" s="181"/>
      <c r="N607" s="181"/>
      <c r="O607" s="181"/>
      <c r="P607" s="181"/>
      <c r="Q607" s="181"/>
      <c r="R607" s="181"/>
      <c r="S607" s="181"/>
      <c r="T607" s="181"/>
      <c r="U607" s="181"/>
      <c r="V607" s="181"/>
      <c r="W607" s="181"/>
      <c r="X607" s="181"/>
      <c r="Y607" s="181"/>
      <c r="Z607" s="181"/>
      <c r="AA607" s="181"/>
      <c r="AB607" s="181"/>
      <c r="AC607" s="181"/>
      <c r="AD607" s="181"/>
      <c r="AE607" s="181"/>
      <c r="AF607" s="181"/>
    </row>
    <row r="608" spans="1:32" ht="75" x14ac:dyDescent="0.2">
      <c r="A608" s="195"/>
      <c r="B608" s="149"/>
      <c r="C608" s="149"/>
      <c r="D608" s="196"/>
      <c r="E608" s="159" t="s">
        <v>219</v>
      </c>
      <c r="F608" s="102" t="s">
        <v>357</v>
      </c>
      <c r="G608" s="102" t="s">
        <v>358</v>
      </c>
      <c r="H608" s="89" t="s">
        <v>317</v>
      </c>
      <c r="I608" s="198" t="s">
        <v>707</v>
      </c>
      <c r="J608" s="181"/>
      <c r="K608" s="181"/>
      <c r="L608" s="181"/>
      <c r="M608" s="181"/>
      <c r="N608" s="181"/>
      <c r="O608" s="181"/>
      <c r="P608" s="181"/>
      <c r="Q608" s="181"/>
      <c r="R608" s="181"/>
      <c r="S608" s="181"/>
      <c r="T608" s="181"/>
      <c r="U608" s="181"/>
      <c r="V608" s="181"/>
      <c r="W608" s="181"/>
      <c r="X608" s="181"/>
      <c r="Y608" s="181"/>
      <c r="Z608" s="181"/>
      <c r="AA608" s="181"/>
      <c r="AB608" s="181"/>
      <c r="AC608" s="181"/>
      <c r="AD608" s="181"/>
      <c r="AE608" s="181"/>
      <c r="AF608" s="181"/>
    </row>
    <row r="609" spans="1:32" ht="75" x14ac:dyDescent="0.2">
      <c r="A609" s="195"/>
      <c r="B609" s="149"/>
      <c r="C609" s="149"/>
      <c r="D609" s="196"/>
      <c r="E609" s="90" t="s">
        <v>220</v>
      </c>
      <c r="F609" s="102" t="s">
        <v>357</v>
      </c>
      <c r="G609" s="102" t="s">
        <v>358</v>
      </c>
      <c r="H609" s="89" t="s">
        <v>317</v>
      </c>
      <c r="I609" s="198" t="s">
        <v>707</v>
      </c>
      <c r="J609" s="181"/>
      <c r="K609" s="181"/>
      <c r="L609" s="181"/>
      <c r="M609" s="181"/>
      <c r="N609" s="181"/>
      <c r="O609" s="181"/>
      <c r="P609" s="181"/>
      <c r="Q609" s="181"/>
      <c r="R609" s="181"/>
      <c r="S609" s="181"/>
      <c r="T609" s="181"/>
      <c r="U609" s="181"/>
      <c r="V609" s="181"/>
      <c r="W609" s="181"/>
      <c r="X609" s="181"/>
      <c r="Y609" s="181"/>
      <c r="Z609" s="181"/>
      <c r="AA609" s="181"/>
      <c r="AB609" s="181"/>
      <c r="AC609" s="181"/>
      <c r="AD609" s="181"/>
      <c r="AE609" s="181"/>
      <c r="AF609" s="181"/>
    </row>
    <row r="610" spans="1:32" ht="75" x14ac:dyDescent="0.2">
      <c r="A610" s="195"/>
      <c r="B610" s="149"/>
      <c r="C610" s="149"/>
      <c r="D610" s="196"/>
      <c r="E610" s="90" t="s">
        <v>652</v>
      </c>
      <c r="F610" s="102" t="s">
        <v>357</v>
      </c>
      <c r="G610" s="102" t="s">
        <v>358</v>
      </c>
      <c r="H610" s="89" t="s">
        <v>317</v>
      </c>
      <c r="I610" s="198" t="s">
        <v>707</v>
      </c>
      <c r="J610" s="181"/>
      <c r="K610" s="181"/>
      <c r="L610" s="181"/>
      <c r="M610" s="181"/>
      <c r="N610" s="181"/>
      <c r="O610" s="181"/>
      <c r="P610" s="181"/>
      <c r="Q610" s="181"/>
      <c r="R610" s="181"/>
      <c r="S610" s="181"/>
      <c r="T610" s="181"/>
      <c r="U610" s="181"/>
      <c r="V610" s="181"/>
      <c r="W610" s="181"/>
      <c r="X610" s="181"/>
      <c r="Y610" s="181"/>
      <c r="Z610" s="181"/>
      <c r="AA610" s="181"/>
      <c r="AB610" s="181"/>
      <c r="AC610" s="181"/>
      <c r="AD610" s="181"/>
      <c r="AE610" s="181"/>
      <c r="AF610" s="181"/>
    </row>
    <row r="611" spans="1:32" x14ac:dyDescent="0.2">
      <c r="A611" s="195"/>
      <c r="B611" s="149"/>
      <c r="C611" s="1559" t="s">
        <v>69</v>
      </c>
      <c r="D611" s="1560"/>
      <c r="E611" s="1560"/>
      <c r="F611" s="1560"/>
      <c r="G611" s="1560"/>
      <c r="H611" s="1560"/>
      <c r="I611" s="1561"/>
      <c r="J611" s="7"/>
      <c r="K611" s="7"/>
      <c r="L611" s="7"/>
      <c r="M611" s="7"/>
      <c r="N611" s="7"/>
      <c r="O611" s="7"/>
      <c r="P611" s="7"/>
      <c r="Q611" s="7"/>
      <c r="R611" s="7"/>
      <c r="S611" s="7"/>
      <c r="T611" s="7"/>
      <c r="U611" s="7"/>
      <c r="V611" s="7"/>
      <c r="W611" s="7"/>
      <c r="X611" s="7"/>
      <c r="Y611" s="7"/>
      <c r="Z611" s="7"/>
      <c r="AA611" s="7"/>
      <c r="AB611" s="7"/>
      <c r="AC611" s="7"/>
      <c r="AD611" s="7"/>
      <c r="AE611" s="7"/>
      <c r="AF611" s="181"/>
    </row>
    <row r="612" spans="1:32" x14ac:dyDescent="0.2">
      <c r="A612" s="195"/>
      <c r="B612" s="149"/>
      <c r="C612" s="149"/>
      <c r="D612" s="160" t="s">
        <v>222</v>
      </c>
      <c r="E612" s="94"/>
      <c r="F612" s="165"/>
      <c r="G612" s="101"/>
      <c r="H612" s="95"/>
      <c r="I612" s="95"/>
      <c r="J612" s="181"/>
      <c r="K612" s="181"/>
      <c r="L612" s="181"/>
      <c r="M612" s="181"/>
      <c r="N612" s="181"/>
      <c r="O612" s="181"/>
      <c r="P612" s="181"/>
      <c r="Q612" s="181"/>
      <c r="R612" s="181"/>
      <c r="S612" s="181"/>
      <c r="T612" s="181"/>
      <c r="U612" s="181"/>
      <c r="V612" s="181"/>
      <c r="W612" s="181"/>
      <c r="X612" s="181"/>
      <c r="Y612" s="181"/>
      <c r="Z612" s="181"/>
      <c r="AA612" s="181"/>
      <c r="AB612" s="181"/>
      <c r="AC612" s="181"/>
      <c r="AD612" s="181"/>
      <c r="AE612" s="181"/>
      <c r="AF612" s="181"/>
    </row>
    <row r="613" spans="1:32" ht="75" x14ac:dyDescent="0.2">
      <c r="A613" s="195"/>
      <c r="B613" s="149"/>
      <c r="C613" s="149"/>
      <c r="D613" s="196"/>
      <c r="E613" s="159" t="s">
        <v>223</v>
      </c>
      <c r="F613" s="162" t="s">
        <v>357</v>
      </c>
      <c r="G613" s="102" t="s">
        <v>358</v>
      </c>
      <c r="H613" s="89" t="s">
        <v>317</v>
      </c>
      <c r="I613" s="198" t="s">
        <v>707</v>
      </c>
      <c r="J613" s="181"/>
      <c r="K613" s="181"/>
      <c r="L613" s="181"/>
      <c r="M613" s="181"/>
      <c r="N613" s="181"/>
      <c r="O613" s="181"/>
      <c r="P613" s="181"/>
      <c r="Q613" s="181"/>
      <c r="R613" s="181"/>
      <c r="S613" s="181"/>
      <c r="T613" s="181"/>
      <c r="U613" s="181"/>
      <c r="V613" s="181"/>
      <c r="W613" s="181"/>
      <c r="X613" s="181"/>
      <c r="Y613" s="181"/>
      <c r="Z613" s="181"/>
      <c r="AA613" s="181"/>
      <c r="AB613" s="181"/>
      <c r="AC613" s="181"/>
      <c r="AD613" s="181"/>
      <c r="AE613" s="181"/>
      <c r="AF613" s="181"/>
    </row>
    <row r="614" spans="1:32" ht="75" x14ac:dyDescent="0.2">
      <c r="A614" s="195"/>
      <c r="B614" s="149"/>
      <c r="C614" s="149"/>
      <c r="D614" s="196"/>
      <c r="E614" s="90" t="s">
        <v>224</v>
      </c>
      <c r="F614" s="102" t="s">
        <v>357</v>
      </c>
      <c r="G614" s="102" t="s">
        <v>358</v>
      </c>
      <c r="H614" s="89" t="s">
        <v>317</v>
      </c>
      <c r="I614" s="198" t="s">
        <v>707</v>
      </c>
      <c r="J614" s="181"/>
      <c r="K614" s="181"/>
      <c r="L614" s="181"/>
      <c r="M614" s="181"/>
      <c r="N614" s="181"/>
      <c r="O614" s="181"/>
      <c r="P614" s="181"/>
      <c r="Q614" s="181"/>
      <c r="R614" s="181"/>
      <c r="S614" s="181"/>
      <c r="T614" s="181"/>
      <c r="U614" s="181"/>
      <c r="V614" s="181"/>
      <c r="W614" s="181"/>
      <c r="X614" s="181"/>
      <c r="Y614" s="181"/>
      <c r="Z614" s="181"/>
      <c r="AA614" s="181"/>
      <c r="AB614" s="181"/>
      <c r="AC614" s="181"/>
      <c r="AD614" s="181"/>
      <c r="AE614" s="181"/>
      <c r="AF614" s="181"/>
    </row>
    <row r="615" spans="1:32" x14ac:dyDescent="0.2">
      <c r="A615" s="195"/>
      <c r="B615" s="149"/>
      <c r="C615" s="149"/>
      <c r="D615" s="160" t="s">
        <v>225</v>
      </c>
      <c r="E615" s="94"/>
      <c r="F615" s="165"/>
      <c r="G615" s="101"/>
      <c r="H615" s="95"/>
      <c r="I615" s="95"/>
      <c r="J615" s="181"/>
      <c r="K615" s="181"/>
      <c r="L615" s="181"/>
      <c r="M615" s="181"/>
      <c r="N615" s="181"/>
      <c r="O615" s="181"/>
      <c r="P615" s="181"/>
      <c r="Q615" s="181"/>
      <c r="R615" s="181"/>
      <c r="S615" s="181"/>
      <c r="T615" s="181"/>
      <c r="U615" s="181"/>
      <c r="V615" s="181"/>
      <c r="W615" s="181"/>
      <c r="X615" s="181"/>
      <c r="Y615" s="181"/>
      <c r="Z615" s="181"/>
      <c r="AA615" s="181"/>
      <c r="AB615" s="181"/>
      <c r="AC615" s="181"/>
      <c r="AD615" s="181"/>
      <c r="AE615" s="181"/>
      <c r="AF615" s="181"/>
    </row>
    <row r="616" spans="1:32" ht="75" x14ac:dyDescent="0.2">
      <c r="A616" s="195"/>
      <c r="B616" s="149"/>
      <c r="C616" s="149"/>
      <c r="D616" s="196"/>
      <c r="E616" s="90" t="s">
        <v>226</v>
      </c>
      <c r="F616" s="102" t="s">
        <v>357</v>
      </c>
      <c r="G616" s="102" t="s">
        <v>358</v>
      </c>
      <c r="H616" s="89" t="s">
        <v>317</v>
      </c>
      <c r="I616" s="198" t="s">
        <v>707</v>
      </c>
      <c r="J616" s="181"/>
      <c r="K616" s="181"/>
      <c r="L616" s="181"/>
      <c r="M616" s="181"/>
      <c r="N616" s="181"/>
      <c r="O616" s="181"/>
      <c r="P616" s="181"/>
      <c r="Q616" s="181"/>
      <c r="R616" s="181"/>
      <c r="S616" s="181"/>
      <c r="T616" s="181"/>
      <c r="U616" s="181"/>
      <c r="V616" s="181"/>
      <c r="W616" s="181"/>
      <c r="X616" s="181"/>
      <c r="Y616" s="181"/>
      <c r="Z616" s="181"/>
      <c r="AA616" s="181"/>
      <c r="AB616" s="181"/>
      <c r="AC616" s="181"/>
      <c r="AD616" s="181"/>
      <c r="AE616" s="181"/>
      <c r="AF616" s="181"/>
    </row>
    <row r="617" spans="1:32" ht="75" x14ac:dyDescent="0.2">
      <c r="A617" s="195"/>
      <c r="B617" s="149"/>
      <c r="C617" s="149"/>
      <c r="D617" s="196"/>
      <c r="E617" s="90" t="s">
        <v>227</v>
      </c>
      <c r="F617" s="102" t="s">
        <v>357</v>
      </c>
      <c r="G617" s="102" t="s">
        <v>358</v>
      </c>
      <c r="H617" s="89" t="s">
        <v>317</v>
      </c>
      <c r="I617" s="198" t="s">
        <v>707</v>
      </c>
      <c r="J617" s="181"/>
      <c r="K617" s="181"/>
      <c r="L617" s="181"/>
      <c r="M617" s="181"/>
      <c r="N617" s="181"/>
      <c r="O617" s="181"/>
      <c r="P617" s="181"/>
      <c r="Q617" s="181"/>
      <c r="R617" s="181"/>
      <c r="S617" s="181"/>
      <c r="T617" s="181"/>
      <c r="U617" s="181"/>
      <c r="V617" s="181"/>
      <c r="W617" s="181"/>
      <c r="X617" s="181"/>
      <c r="Y617" s="181"/>
      <c r="Z617" s="181"/>
      <c r="AA617" s="181"/>
      <c r="AB617" s="181"/>
      <c r="AC617" s="181"/>
      <c r="AD617" s="181"/>
      <c r="AE617" s="181"/>
      <c r="AF617" s="181"/>
    </row>
    <row r="618" spans="1:32" ht="75" x14ac:dyDescent="0.2">
      <c r="A618" s="195"/>
      <c r="B618" s="149"/>
      <c r="C618" s="149"/>
      <c r="D618" s="196"/>
      <c r="E618" s="158" t="s">
        <v>228</v>
      </c>
      <c r="F618" s="164" t="s">
        <v>357</v>
      </c>
      <c r="G618" s="102" t="s">
        <v>358</v>
      </c>
      <c r="H618" s="89" t="s">
        <v>317</v>
      </c>
      <c r="I618" s="198" t="s">
        <v>707</v>
      </c>
      <c r="J618" s="181"/>
      <c r="K618" s="181"/>
      <c r="L618" s="181"/>
      <c r="M618" s="181"/>
      <c r="N618" s="181"/>
      <c r="O618" s="181"/>
      <c r="P618" s="181"/>
      <c r="Q618" s="181"/>
      <c r="R618" s="181"/>
      <c r="S618" s="181"/>
      <c r="T618" s="181"/>
      <c r="U618" s="181"/>
      <c r="V618" s="181"/>
      <c r="W618" s="181"/>
      <c r="X618" s="181"/>
      <c r="Y618" s="181"/>
      <c r="Z618" s="181"/>
      <c r="AA618" s="181"/>
      <c r="AB618" s="181"/>
      <c r="AC618" s="181"/>
      <c r="AD618" s="181"/>
      <c r="AE618" s="181"/>
      <c r="AF618" s="181"/>
    </row>
    <row r="619" spans="1:32" x14ac:dyDescent="0.2">
      <c r="A619" s="195"/>
      <c r="B619" s="149"/>
      <c r="C619" s="149"/>
      <c r="D619" s="160" t="s">
        <v>229</v>
      </c>
      <c r="E619" s="94"/>
      <c r="F619" s="165"/>
      <c r="G619" s="101"/>
      <c r="H619" s="95"/>
      <c r="I619" s="95"/>
      <c r="J619" s="181"/>
      <c r="K619" s="181"/>
      <c r="L619" s="181"/>
      <c r="M619" s="181"/>
      <c r="N619" s="181"/>
      <c r="O619" s="181"/>
      <c r="P619" s="181"/>
      <c r="Q619" s="181"/>
      <c r="R619" s="181"/>
      <c r="S619" s="181"/>
      <c r="T619" s="181"/>
      <c r="U619" s="181"/>
      <c r="V619" s="181"/>
      <c r="W619" s="181"/>
      <c r="X619" s="181"/>
      <c r="Y619" s="181"/>
      <c r="Z619" s="181"/>
      <c r="AA619" s="181"/>
      <c r="AB619" s="181"/>
      <c r="AC619" s="181"/>
      <c r="AD619" s="181"/>
      <c r="AE619" s="181"/>
      <c r="AF619" s="181"/>
    </row>
    <row r="620" spans="1:32" ht="75" x14ac:dyDescent="0.2">
      <c r="A620" s="195"/>
      <c r="B620" s="149"/>
      <c r="C620" s="149"/>
      <c r="D620" s="196"/>
      <c r="E620" s="159" t="s">
        <v>230</v>
      </c>
      <c r="F620" s="162" t="s">
        <v>357</v>
      </c>
      <c r="G620" s="102" t="s">
        <v>358</v>
      </c>
      <c r="H620" s="89" t="s">
        <v>317</v>
      </c>
      <c r="I620" s="198" t="s">
        <v>707</v>
      </c>
      <c r="J620" s="181"/>
      <c r="K620" s="181"/>
      <c r="L620" s="181"/>
      <c r="M620" s="181"/>
      <c r="N620" s="181"/>
      <c r="O620" s="181"/>
      <c r="P620" s="181"/>
      <c r="Q620" s="181"/>
      <c r="R620" s="181"/>
      <c r="S620" s="181"/>
      <c r="T620" s="181"/>
      <c r="U620" s="181"/>
      <c r="V620" s="181"/>
      <c r="W620" s="181"/>
      <c r="X620" s="181"/>
      <c r="Y620" s="181"/>
      <c r="Z620" s="181"/>
      <c r="AA620" s="181"/>
      <c r="AB620" s="181"/>
      <c r="AC620" s="181"/>
      <c r="AD620" s="181"/>
      <c r="AE620" s="181"/>
      <c r="AF620" s="181"/>
    </row>
    <row r="621" spans="1:32" ht="75" x14ac:dyDescent="0.2">
      <c r="A621" s="195"/>
      <c r="B621" s="149"/>
      <c r="C621" s="149"/>
      <c r="D621" s="196"/>
      <c r="E621" s="158" t="s">
        <v>231</v>
      </c>
      <c r="F621" s="164" t="s">
        <v>357</v>
      </c>
      <c r="G621" s="102" t="s">
        <v>358</v>
      </c>
      <c r="H621" s="89" t="s">
        <v>317</v>
      </c>
      <c r="I621" s="198" t="s">
        <v>707</v>
      </c>
      <c r="J621" s="181"/>
      <c r="K621" s="181"/>
      <c r="L621" s="181"/>
      <c r="M621" s="181"/>
      <c r="N621" s="181"/>
      <c r="O621" s="181"/>
      <c r="P621" s="181"/>
      <c r="Q621" s="181"/>
      <c r="R621" s="181"/>
      <c r="S621" s="181"/>
      <c r="T621" s="181"/>
      <c r="U621" s="181"/>
      <c r="V621" s="181"/>
      <c r="W621" s="181"/>
      <c r="X621" s="181"/>
      <c r="Y621" s="181"/>
      <c r="Z621" s="181"/>
      <c r="AA621" s="181"/>
      <c r="AB621" s="181"/>
      <c r="AC621" s="181"/>
      <c r="AD621" s="181"/>
      <c r="AE621" s="181"/>
      <c r="AF621" s="181"/>
    </row>
    <row r="622" spans="1:32" x14ac:dyDescent="0.2">
      <c r="A622" s="195"/>
      <c r="B622" s="149"/>
      <c r="C622" s="149"/>
      <c r="D622" s="160" t="s">
        <v>232</v>
      </c>
      <c r="E622" s="94"/>
      <c r="F622" s="165"/>
      <c r="G622" s="101"/>
      <c r="H622" s="95"/>
      <c r="I622" s="95"/>
      <c r="J622" s="181"/>
      <c r="K622" s="181"/>
      <c r="L622" s="181"/>
      <c r="M622" s="181"/>
      <c r="N622" s="181"/>
      <c r="O622" s="181"/>
      <c r="P622" s="181"/>
      <c r="Q622" s="181"/>
      <c r="R622" s="181"/>
      <c r="S622" s="181"/>
      <c r="T622" s="181"/>
      <c r="U622" s="181"/>
      <c r="V622" s="181"/>
      <c r="W622" s="181"/>
      <c r="X622" s="181"/>
      <c r="Y622" s="181"/>
      <c r="Z622" s="181"/>
      <c r="AA622" s="181"/>
      <c r="AB622" s="181"/>
      <c r="AC622" s="181"/>
      <c r="AD622" s="181"/>
      <c r="AE622" s="181"/>
      <c r="AF622" s="181"/>
    </row>
    <row r="623" spans="1:32" ht="75" x14ac:dyDescent="0.2">
      <c r="A623" s="195"/>
      <c r="B623" s="149"/>
      <c r="C623" s="149"/>
      <c r="D623" s="196"/>
      <c r="E623" s="159" t="s">
        <v>233</v>
      </c>
      <c r="F623" s="162" t="s">
        <v>357</v>
      </c>
      <c r="G623" s="102" t="s">
        <v>358</v>
      </c>
      <c r="H623" s="89" t="s">
        <v>317</v>
      </c>
      <c r="I623" s="198" t="s">
        <v>707</v>
      </c>
      <c r="J623" s="181"/>
      <c r="K623" s="181"/>
      <c r="L623" s="181"/>
      <c r="M623" s="181"/>
      <c r="N623" s="181"/>
      <c r="O623" s="181"/>
      <c r="P623" s="181"/>
      <c r="Q623" s="181"/>
      <c r="R623" s="181"/>
      <c r="S623" s="181"/>
      <c r="T623" s="181"/>
      <c r="U623" s="181"/>
      <c r="V623" s="181"/>
      <c r="W623" s="181"/>
      <c r="X623" s="181"/>
      <c r="Y623" s="181"/>
      <c r="Z623" s="181"/>
      <c r="AA623" s="181"/>
      <c r="AB623" s="181"/>
      <c r="AC623" s="181"/>
      <c r="AD623" s="181"/>
      <c r="AE623" s="181"/>
      <c r="AF623" s="181"/>
    </row>
    <row r="624" spans="1:32" ht="75" x14ac:dyDescent="0.2">
      <c r="A624" s="195"/>
      <c r="B624" s="149"/>
      <c r="C624" s="149"/>
      <c r="D624" s="196"/>
      <c r="E624" s="90" t="s">
        <v>234</v>
      </c>
      <c r="F624" s="102" t="s">
        <v>357</v>
      </c>
      <c r="G624" s="102" t="s">
        <v>358</v>
      </c>
      <c r="H624" s="89" t="s">
        <v>317</v>
      </c>
      <c r="I624" s="198" t="s">
        <v>707</v>
      </c>
      <c r="J624" s="181"/>
      <c r="K624" s="181"/>
      <c r="L624" s="181"/>
      <c r="M624" s="181"/>
      <c r="N624" s="181"/>
      <c r="O624" s="181"/>
      <c r="P624" s="181"/>
      <c r="Q624" s="181"/>
      <c r="R624" s="181"/>
      <c r="S624" s="181"/>
      <c r="T624" s="181"/>
      <c r="U624" s="181"/>
      <c r="V624" s="181"/>
      <c r="W624" s="181"/>
      <c r="X624" s="181"/>
      <c r="Y624" s="181"/>
      <c r="Z624" s="181"/>
      <c r="AA624" s="181"/>
      <c r="AB624" s="181"/>
      <c r="AC624" s="181"/>
      <c r="AD624" s="181"/>
      <c r="AE624" s="181"/>
      <c r="AF624" s="181"/>
    </row>
    <row r="625" spans="1:32" ht="75" x14ac:dyDescent="0.2">
      <c r="A625" s="195"/>
      <c r="B625" s="149"/>
      <c r="C625" s="149"/>
      <c r="D625" s="196"/>
      <c r="E625" s="158" t="s">
        <v>235</v>
      </c>
      <c r="F625" s="164" t="s">
        <v>357</v>
      </c>
      <c r="G625" s="102" t="s">
        <v>358</v>
      </c>
      <c r="H625" s="89" t="s">
        <v>317</v>
      </c>
      <c r="I625" s="198" t="s">
        <v>707</v>
      </c>
      <c r="J625" s="181"/>
      <c r="K625" s="181"/>
      <c r="L625" s="181"/>
      <c r="M625" s="181"/>
      <c r="N625" s="181"/>
      <c r="O625" s="181"/>
      <c r="P625" s="181"/>
      <c r="Q625" s="181"/>
      <c r="R625" s="181"/>
      <c r="S625" s="181"/>
      <c r="T625" s="181"/>
      <c r="U625" s="181"/>
      <c r="V625" s="181"/>
      <c r="W625" s="181"/>
      <c r="X625" s="181"/>
      <c r="Y625" s="181"/>
      <c r="Z625" s="181"/>
      <c r="AA625" s="181"/>
      <c r="AB625" s="181"/>
      <c r="AC625" s="181"/>
      <c r="AD625" s="181"/>
      <c r="AE625" s="181"/>
      <c r="AF625" s="181"/>
    </row>
    <row r="626" spans="1:32" x14ac:dyDescent="0.2">
      <c r="A626" s="195"/>
      <c r="B626" s="149"/>
      <c r="C626" s="149"/>
      <c r="D626" s="160" t="s">
        <v>653</v>
      </c>
      <c r="E626" s="94"/>
      <c r="F626" s="165"/>
      <c r="G626" s="101"/>
      <c r="H626" s="95"/>
      <c r="I626" s="95"/>
      <c r="J626" s="181"/>
      <c r="K626" s="181"/>
      <c r="L626" s="181"/>
      <c r="M626" s="181"/>
      <c r="N626" s="181"/>
      <c r="O626" s="181"/>
      <c r="P626" s="181"/>
      <c r="Q626" s="181"/>
      <c r="R626" s="181"/>
      <c r="S626" s="181"/>
      <c r="T626" s="181"/>
      <c r="U626" s="181"/>
      <c r="V626" s="181"/>
      <c r="W626" s="181"/>
      <c r="X626" s="181"/>
      <c r="Y626" s="181"/>
      <c r="Z626" s="181"/>
      <c r="AA626" s="181"/>
      <c r="AB626" s="181"/>
      <c r="AC626" s="181"/>
      <c r="AD626" s="181"/>
      <c r="AE626" s="181"/>
      <c r="AF626" s="181"/>
    </row>
    <row r="627" spans="1:32" ht="75" x14ac:dyDescent="0.2">
      <c r="A627" s="195"/>
      <c r="B627" s="149"/>
      <c r="C627" s="149"/>
      <c r="D627" s="196"/>
      <c r="E627" s="159" t="s">
        <v>654</v>
      </c>
      <c r="F627" s="162" t="s">
        <v>357</v>
      </c>
      <c r="G627" s="102" t="s">
        <v>358</v>
      </c>
      <c r="H627" s="89" t="s">
        <v>317</v>
      </c>
      <c r="I627" s="198" t="s">
        <v>707</v>
      </c>
      <c r="J627" s="181"/>
      <c r="K627" s="181"/>
      <c r="L627" s="181"/>
      <c r="M627" s="181"/>
      <c r="N627" s="181"/>
      <c r="O627" s="181"/>
      <c r="P627" s="181"/>
      <c r="Q627" s="181"/>
      <c r="R627" s="181"/>
      <c r="S627" s="181"/>
      <c r="T627" s="181"/>
      <c r="U627" s="181"/>
      <c r="V627" s="181"/>
      <c r="W627" s="181"/>
      <c r="X627" s="181"/>
      <c r="Y627" s="181"/>
      <c r="Z627" s="181"/>
      <c r="AA627" s="181"/>
      <c r="AB627" s="181"/>
      <c r="AC627" s="181"/>
      <c r="AD627" s="181"/>
      <c r="AE627" s="181"/>
      <c r="AF627" s="181"/>
    </row>
    <row r="628" spans="1:32" ht="75" x14ac:dyDescent="0.2">
      <c r="A628" s="195"/>
      <c r="B628" s="149"/>
      <c r="C628" s="149"/>
      <c r="D628" s="196"/>
      <c r="E628" s="158" t="s">
        <v>665</v>
      </c>
      <c r="F628" s="164" t="s">
        <v>357</v>
      </c>
      <c r="G628" s="102" t="s">
        <v>358</v>
      </c>
      <c r="H628" s="89" t="s">
        <v>317</v>
      </c>
      <c r="I628" s="198" t="s">
        <v>707</v>
      </c>
      <c r="J628" s="181"/>
      <c r="K628" s="181"/>
      <c r="L628" s="181"/>
      <c r="M628" s="181"/>
      <c r="N628" s="181"/>
      <c r="O628" s="181"/>
      <c r="P628" s="181"/>
      <c r="Q628" s="181"/>
      <c r="R628" s="181"/>
      <c r="S628" s="181"/>
      <c r="T628" s="181"/>
      <c r="U628" s="181"/>
      <c r="V628" s="181"/>
      <c r="W628" s="181"/>
      <c r="X628" s="181"/>
      <c r="Y628" s="181"/>
      <c r="Z628" s="181"/>
      <c r="AA628" s="181"/>
      <c r="AB628" s="181"/>
      <c r="AC628" s="181"/>
      <c r="AD628" s="181"/>
      <c r="AE628" s="181"/>
      <c r="AF628" s="181"/>
    </row>
    <row r="629" spans="1:32" x14ac:dyDescent="0.2">
      <c r="A629" s="195"/>
      <c r="B629" s="149"/>
      <c r="C629" s="149"/>
      <c r="D629" s="160" t="s">
        <v>656</v>
      </c>
      <c r="E629" s="94"/>
      <c r="F629" s="165"/>
      <c r="G629" s="101"/>
      <c r="H629" s="95"/>
      <c r="I629" s="95"/>
      <c r="J629" s="181"/>
      <c r="K629" s="181"/>
      <c r="L629" s="181"/>
      <c r="M629" s="181"/>
      <c r="N629" s="181"/>
      <c r="O629" s="181"/>
      <c r="P629" s="181"/>
      <c r="Q629" s="181"/>
      <c r="R629" s="181"/>
      <c r="S629" s="181"/>
      <c r="T629" s="181"/>
      <c r="U629" s="181"/>
      <c r="V629" s="181"/>
      <c r="W629" s="181"/>
      <c r="X629" s="181"/>
      <c r="Y629" s="181"/>
      <c r="Z629" s="181"/>
      <c r="AA629" s="181"/>
      <c r="AB629" s="181"/>
      <c r="AC629" s="181"/>
      <c r="AD629" s="181"/>
      <c r="AE629" s="181"/>
      <c r="AF629" s="181"/>
    </row>
    <row r="630" spans="1:32" ht="75" x14ac:dyDescent="0.2">
      <c r="A630" s="195"/>
      <c r="B630" s="149"/>
      <c r="C630" s="149"/>
      <c r="D630" s="196"/>
      <c r="E630" s="159" t="s">
        <v>657</v>
      </c>
      <c r="F630" s="162" t="s">
        <v>357</v>
      </c>
      <c r="G630" s="102" t="s">
        <v>358</v>
      </c>
      <c r="H630" s="89" t="s">
        <v>317</v>
      </c>
      <c r="I630" s="198" t="s">
        <v>707</v>
      </c>
      <c r="J630" s="181"/>
      <c r="K630" s="181"/>
      <c r="L630" s="181"/>
      <c r="M630" s="181"/>
      <c r="N630" s="181"/>
      <c r="O630" s="181"/>
      <c r="P630" s="181"/>
      <c r="Q630" s="181"/>
      <c r="R630" s="181"/>
      <c r="S630" s="181"/>
      <c r="T630" s="181"/>
      <c r="U630" s="181"/>
      <c r="V630" s="181"/>
      <c r="W630" s="181"/>
      <c r="X630" s="181"/>
      <c r="Y630" s="181"/>
      <c r="Z630" s="181"/>
      <c r="AA630" s="181"/>
      <c r="AB630" s="181"/>
      <c r="AC630" s="181"/>
      <c r="AD630" s="181"/>
      <c r="AE630" s="181"/>
      <c r="AF630" s="181"/>
    </row>
    <row r="631" spans="1:32" ht="75" x14ac:dyDescent="0.2">
      <c r="A631" s="195"/>
      <c r="B631" s="149"/>
      <c r="C631" s="149"/>
      <c r="D631" s="196"/>
      <c r="E631" s="90" t="s">
        <v>666</v>
      </c>
      <c r="F631" s="102" t="s">
        <v>357</v>
      </c>
      <c r="G631" s="102" t="s">
        <v>358</v>
      </c>
      <c r="H631" s="89" t="s">
        <v>317</v>
      </c>
      <c r="I631" s="198" t="s">
        <v>707</v>
      </c>
      <c r="J631" s="181"/>
      <c r="K631" s="181"/>
      <c r="L631" s="181"/>
      <c r="M631" s="181"/>
      <c r="N631" s="181"/>
      <c r="O631" s="181"/>
      <c r="P631" s="181"/>
      <c r="Q631" s="181"/>
      <c r="R631" s="181"/>
      <c r="S631" s="181"/>
      <c r="T631" s="181"/>
      <c r="U631" s="181"/>
      <c r="V631" s="181"/>
      <c r="W631" s="181"/>
      <c r="X631" s="181"/>
      <c r="Y631" s="181"/>
      <c r="Z631" s="181"/>
      <c r="AA631" s="181"/>
      <c r="AB631" s="181"/>
      <c r="AC631" s="181"/>
      <c r="AD631" s="181"/>
      <c r="AE631" s="181"/>
      <c r="AF631" s="181"/>
    </row>
    <row r="632" spans="1:32" ht="75" x14ac:dyDescent="0.2">
      <c r="A632" s="195"/>
      <c r="B632" s="149"/>
      <c r="C632" s="149"/>
      <c r="D632" s="196"/>
      <c r="E632" s="90" t="s">
        <v>667</v>
      </c>
      <c r="F632" s="102" t="s">
        <v>357</v>
      </c>
      <c r="G632" s="102" t="s">
        <v>358</v>
      </c>
      <c r="H632" s="89" t="s">
        <v>317</v>
      </c>
      <c r="I632" s="198" t="s">
        <v>707</v>
      </c>
      <c r="J632" s="181"/>
      <c r="K632" s="181"/>
      <c r="L632" s="181"/>
      <c r="M632" s="181"/>
      <c r="N632" s="181"/>
      <c r="O632" s="181"/>
      <c r="P632" s="181"/>
      <c r="Q632" s="181"/>
      <c r="R632" s="181"/>
      <c r="S632" s="181"/>
      <c r="T632" s="181"/>
      <c r="U632" s="181"/>
      <c r="V632" s="181"/>
      <c r="W632" s="181"/>
      <c r="X632" s="181"/>
      <c r="Y632" s="181"/>
      <c r="Z632" s="181"/>
      <c r="AA632" s="181"/>
      <c r="AB632" s="181"/>
      <c r="AC632" s="181"/>
      <c r="AD632" s="181"/>
      <c r="AE632" s="181"/>
      <c r="AF632" s="181"/>
    </row>
    <row r="633" spans="1:32" x14ac:dyDescent="0.2">
      <c r="A633" s="195"/>
      <c r="B633" s="149"/>
      <c r="C633" s="1559" t="s">
        <v>237</v>
      </c>
      <c r="D633" s="1560"/>
      <c r="E633" s="1560"/>
      <c r="F633" s="1560"/>
      <c r="G633" s="1560"/>
      <c r="H633" s="1560"/>
      <c r="I633" s="1561"/>
      <c r="J633" s="7"/>
      <c r="K633" s="7"/>
      <c r="L633" s="7"/>
      <c r="M633" s="7"/>
      <c r="N633" s="7"/>
      <c r="O633" s="7"/>
      <c r="P633" s="7"/>
      <c r="Q633" s="7"/>
      <c r="R633" s="7"/>
      <c r="S633" s="7"/>
      <c r="T633" s="7"/>
      <c r="U633" s="7"/>
      <c r="V633" s="7"/>
      <c r="W633" s="7"/>
      <c r="X633" s="7"/>
      <c r="Y633" s="7"/>
      <c r="Z633" s="7"/>
      <c r="AA633" s="7"/>
      <c r="AB633" s="7"/>
      <c r="AC633" s="7"/>
      <c r="AD633" s="7"/>
      <c r="AE633" s="7"/>
      <c r="AF633" s="181"/>
    </row>
    <row r="634" spans="1:32" x14ac:dyDescent="0.2">
      <c r="A634" s="195"/>
      <c r="B634" s="149"/>
      <c r="C634" s="149"/>
      <c r="D634" s="160" t="s">
        <v>281</v>
      </c>
      <c r="E634" s="94"/>
      <c r="F634" s="101"/>
      <c r="G634" s="101"/>
      <c r="H634" s="95"/>
      <c r="I634" s="95"/>
      <c r="J634" s="181"/>
      <c r="K634" s="181"/>
      <c r="L634" s="181"/>
      <c r="M634" s="181"/>
      <c r="N634" s="181"/>
      <c r="O634" s="181"/>
      <c r="P634" s="181"/>
      <c r="Q634" s="181"/>
      <c r="R634" s="181"/>
      <c r="S634" s="181"/>
      <c r="T634" s="181"/>
      <c r="U634" s="181"/>
      <c r="V634" s="181"/>
      <c r="W634" s="181"/>
      <c r="X634" s="181"/>
      <c r="Y634" s="181"/>
      <c r="Z634" s="181"/>
      <c r="AA634" s="181"/>
      <c r="AB634" s="181"/>
      <c r="AC634" s="181"/>
      <c r="AD634" s="181"/>
      <c r="AE634" s="181"/>
      <c r="AF634" s="181"/>
    </row>
    <row r="635" spans="1:32" ht="75" x14ac:dyDescent="0.2">
      <c r="A635" s="195"/>
      <c r="B635" s="149"/>
      <c r="C635" s="149"/>
      <c r="D635" s="196"/>
      <c r="E635" s="159" t="s">
        <v>238</v>
      </c>
      <c r="F635" s="102" t="s">
        <v>357</v>
      </c>
      <c r="G635" s="102" t="s">
        <v>358</v>
      </c>
      <c r="H635" s="89" t="s">
        <v>317</v>
      </c>
      <c r="I635" s="198" t="s">
        <v>707</v>
      </c>
      <c r="J635" s="181"/>
      <c r="K635" s="181"/>
      <c r="L635" s="181"/>
      <c r="M635" s="181"/>
      <c r="N635" s="181"/>
      <c r="O635" s="181"/>
      <c r="P635" s="181"/>
      <c r="Q635" s="181"/>
      <c r="R635" s="181"/>
      <c r="S635" s="181"/>
      <c r="T635" s="181"/>
      <c r="U635" s="181"/>
      <c r="V635" s="181"/>
      <c r="W635" s="181"/>
      <c r="X635" s="181"/>
      <c r="Y635" s="181"/>
      <c r="Z635" s="181"/>
      <c r="AA635" s="181"/>
      <c r="AB635" s="181"/>
      <c r="AC635" s="181"/>
      <c r="AD635" s="181"/>
      <c r="AE635" s="181"/>
      <c r="AF635" s="181"/>
    </row>
    <row r="636" spans="1:32" ht="75" x14ac:dyDescent="0.2">
      <c r="A636" s="195"/>
      <c r="B636" s="149"/>
      <c r="C636" s="149"/>
      <c r="D636" s="196"/>
      <c r="E636" s="158" t="s">
        <v>239</v>
      </c>
      <c r="F636" s="102" t="s">
        <v>357</v>
      </c>
      <c r="G636" s="102" t="s">
        <v>358</v>
      </c>
      <c r="H636" s="89" t="s">
        <v>317</v>
      </c>
      <c r="I636" s="198" t="s">
        <v>707</v>
      </c>
      <c r="J636" s="181"/>
      <c r="K636" s="181"/>
      <c r="L636" s="181"/>
      <c r="M636" s="181"/>
      <c r="N636" s="181"/>
      <c r="O636" s="181"/>
      <c r="P636" s="181"/>
      <c r="Q636" s="181"/>
      <c r="R636" s="181"/>
      <c r="S636" s="181"/>
      <c r="T636" s="181"/>
      <c r="U636" s="181"/>
      <c r="V636" s="181"/>
      <c r="W636" s="181"/>
      <c r="X636" s="181"/>
      <c r="Y636" s="181"/>
      <c r="Z636" s="181"/>
      <c r="AA636" s="181"/>
      <c r="AB636" s="181"/>
      <c r="AC636" s="181"/>
      <c r="AD636" s="181"/>
      <c r="AE636" s="181"/>
      <c r="AF636" s="181"/>
    </row>
    <row r="637" spans="1:32" x14ac:dyDescent="0.2">
      <c r="A637" s="195"/>
      <c r="B637" s="149"/>
      <c r="C637" s="149"/>
      <c r="D637" s="160" t="s">
        <v>282</v>
      </c>
      <c r="E637" s="94"/>
      <c r="F637" s="101"/>
      <c r="G637" s="101"/>
      <c r="H637" s="95"/>
      <c r="I637" s="95"/>
      <c r="J637" s="181"/>
      <c r="K637" s="181"/>
      <c r="L637" s="181"/>
      <c r="M637" s="181"/>
      <c r="N637" s="181"/>
      <c r="O637" s="181"/>
      <c r="P637" s="181"/>
      <c r="Q637" s="181"/>
      <c r="R637" s="181"/>
      <c r="S637" s="181"/>
      <c r="T637" s="181"/>
      <c r="U637" s="181"/>
      <c r="V637" s="181"/>
      <c r="W637" s="181"/>
      <c r="X637" s="181"/>
      <c r="Y637" s="181"/>
      <c r="Z637" s="181"/>
      <c r="AA637" s="181"/>
      <c r="AB637" s="181"/>
      <c r="AC637" s="181"/>
      <c r="AD637" s="181"/>
      <c r="AE637" s="181"/>
      <c r="AF637" s="181"/>
    </row>
    <row r="638" spans="1:32" ht="75" x14ac:dyDescent="0.2">
      <c r="A638" s="195"/>
      <c r="B638" s="149"/>
      <c r="C638" s="149"/>
      <c r="D638" s="196"/>
      <c r="E638" s="159" t="s">
        <v>240</v>
      </c>
      <c r="F638" s="102" t="s">
        <v>357</v>
      </c>
      <c r="G638" s="102" t="s">
        <v>358</v>
      </c>
      <c r="H638" s="89" t="s">
        <v>317</v>
      </c>
      <c r="I638" s="198" t="s">
        <v>707</v>
      </c>
      <c r="J638" s="181"/>
      <c r="K638" s="181"/>
      <c r="L638" s="181"/>
      <c r="M638" s="181"/>
      <c r="N638" s="181"/>
      <c r="O638" s="181"/>
      <c r="P638" s="181"/>
      <c r="Q638" s="181"/>
      <c r="R638" s="181"/>
      <c r="S638" s="181"/>
      <c r="T638" s="181"/>
      <c r="U638" s="181"/>
      <c r="V638" s="181"/>
      <c r="W638" s="181"/>
      <c r="X638" s="181"/>
      <c r="Y638" s="181"/>
      <c r="Z638" s="181"/>
      <c r="AA638" s="181"/>
      <c r="AB638" s="181"/>
      <c r="AC638" s="181"/>
      <c r="AD638" s="181"/>
      <c r="AE638" s="181"/>
      <c r="AF638" s="181"/>
    </row>
    <row r="639" spans="1:32" ht="75" x14ac:dyDescent="0.2">
      <c r="A639" s="195"/>
      <c r="B639" s="149"/>
      <c r="C639" s="149"/>
      <c r="D639" s="196"/>
      <c r="E639" s="158" t="s">
        <v>241</v>
      </c>
      <c r="F639" s="102" t="s">
        <v>357</v>
      </c>
      <c r="G639" s="102" t="s">
        <v>358</v>
      </c>
      <c r="H639" s="89" t="s">
        <v>317</v>
      </c>
      <c r="I639" s="198" t="s">
        <v>707</v>
      </c>
      <c r="J639" s="181"/>
      <c r="K639" s="181"/>
      <c r="L639" s="181"/>
      <c r="M639" s="181"/>
      <c r="N639" s="181"/>
      <c r="O639" s="181"/>
      <c r="P639" s="181"/>
      <c r="Q639" s="181"/>
      <c r="R639" s="181"/>
      <c r="S639" s="181"/>
      <c r="T639" s="181"/>
      <c r="U639" s="181"/>
      <c r="V639" s="181"/>
      <c r="W639" s="181"/>
      <c r="X639" s="181"/>
      <c r="Y639" s="181"/>
      <c r="Z639" s="181"/>
      <c r="AA639" s="181"/>
      <c r="AB639" s="181"/>
      <c r="AC639" s="181"/>
      <c r="AD639" s="181"/>
      <c r="AE639" s="181"/>
      <c r="AF639" s="181"/>
    </row>
    <row r="640" spans="1:32" x14ac:dyDescent="0.2">
      <c r="A640" s="195"/>
      <c r="B640" s="149"/>
      <c r="C640" s="149"/>
      <c r="D640" s="160" t="s">
        <v>243</v>
      </c>
      <c r="E640" s="94"/>
      <c r="F640" s="101"/>
      <c r="G640" s="101"/>
      <c r="H640" s="95"/>
      <c r="I640" s="95"/>
      <c r="J640" s="181"/>
      <c r="K640" s="181"/>
      <c r="L640" s="181"/>
      <c r="M640" s="181"/>
      <c r="N640" s="181"/>
      <c r="O640" s="181"/>
      <c r="P640" s="181"/>
      <c r="Q640" s="181"/>
      <c r="R640" s="181"/>
      <c r="S640" s="181"/>
      <c r="T640" s="181"/>
      <c r="U640" s="181"/>
      <c r="V640" s="181"/>
      <c r="W640" s="181"/>
      <c r="X640" s="181"/>
      <c r="Y640" s="181"/>
      <c r="Z640" s="181"/>
      <c r="AA640" s="181"/>
      <c r="AB640" s="181"/>
      <c r="AC640" s="181"/>
      <c r="AD640" s="181"/>
      <c r="AE640" s="181"/>
      <c r="AF640" s="181"/>
    </row>
    <row r="641" spans="1:32" ht="75" x14ac:dyDescent="0.2">
      <c r="A641" s="195"/>
      <c r="B641" s="149"/>
      <c r="C641" s="149"/>
      <c r="D641" s="196"/>
      <c r="E641" s="159" t="s">
        <v>244</v>
      </c>
      <c r="F641" s="102" t="s">
        <v>357</v>
      </c>
      <c r="G641" s="102" t="s">
        <v>358</v>
      </c>
      <c r="H641" s="89" t="s">
        <v>317</v>
      </c>
      <c r="I641" s="198" t="s">
        <v>707</v>
      </c>
      <c r="J641" s="181"/>
      <c r="K641" s="181"/>
      <c r="L641" s="181"/>
      <c r="M641" s="181"/>
      <c r="N641" s="181"/>
      <c r="O641" s="181"/>
      <c r="P641" s="181"/>
      <c r="Q641" s="181"/>
      <c r="R641" s="181"/>
      <c r="S641" s="181"/>
      <c r="T641" s="181"/>
      <c r="U641" s="181"/>
      <c r="V641" s="181"/>
      <c r="W641" s="181"/>
      <c r="X641" s="181"/>
      <c r="Y641" s="181"/>
      <c r="Z641" s="181"/>
      <c r="AA641" s="181"/>
      <c r="AB641" s="181"/>
      <c r="AC641" s="181"/>
      <c r="AD641" s="181"/>
      <c r="AE641" s="181"/>
      <c r="AF641" s="181"/>
    </row>
    <row r="642" spans="1:32" ht="75" x14ac:dyDescent="0.2">
      <c r="A642" s="195"/>
      <c r="B642" s="149"/>
      <c r="C642" s="149"/>
      <c r="D642" s="196"/>
      <c r="E642" s="158" t="s">
        <v>246</v>
      </c>
      <c r="F642" s="102" t="s">
        <v>357</v>
      </c>
      <c r="G642" s="102" t="s">
        <v>358</v>
      </c>
      <c r="H642" s="89" t="s">
        <v>317</v>
      </c>
      <c r="I642" s="198" t="s">
        <v>707</v>
      </c>
      <c r="J642" s="181"/>
      <c r="K642" s="181"/>
      <c r="L642" s="181"/>
      <c r="M642" s="181"/>
      <c r="N642" s="181"/>
      <c r="O642" s="181"/>
      <c r="P642" s="181"/>
      <c r="Q642" s="181"/>
      <c r="R642" s="181"/>
      <c r="S642" s="181"/>
      <c r="T642" s="181"/>
      <c r="U642" s="181"/>
      <c r="V642" s="181"/>
      <c r="W642" s="181"/>
      <c r="X642" s="181"/>
      <c r="Y642" s="181"/>
      <c r="Z642" s="181"/>
      <c r="AA642" s="181"/>
      <c r="AB642" s="181"/>
      <c r="AC642" s="181"/>
      <c r="AD642" s="181"/>
      <c r="AE642" s="181"/>
      <c r="AF642" s="181"/>
    </row>
    <row r="643" spans="1:32" x14ac:dyDescent="0.2">
      <c r="A643" s="195"/>
      <c r="B643" s="149"/>
      <c r="C643" s="149"/>
      <c r="D643" s="160" t="s">
        <v>248</v>
      </c>
      <c r="E643" s="94"/>
      <c r="F643" s="101"/>
      <c r="G643" s="101"/>
      <c r="H643" s="95"/>
      <c r="I643" s="95"/>
      <c r="J643" s="181"/>
      <c r="K643" s="181"/>
      <c r="L643" s="181"/>
      <c r="M643" s="181"/>
      <c r="N643" s="181"/>
      <c r="O643" s="181"/>
      <c r="P643" s="181"/>
      <c r="Q643" s="181"/>
      <c r="R643" s="181"/>
      <c r="S643" s="181"/>
      <c r="T643" s="181"/>
      <c r="U643" s="181"/>
      <c r="V643" s="181"/>
      <c r="W643" s="181"/>
      <c r="X643" s="181"/>
      <c r="Y643" s="181"/>
      <c r="Z643" s="181"/>
      <c r="AA643" s="181"/>
      <c r="AB643" s="181"/>
      <c r="AC643" s="181"/>
      <c r="AD643" s="181"/>
      <c r="AE643" s="181"/>
      <c r="AF643" s="181"/>
    </row>
    <row r="644" spans="1:32" ht="75" x14ac:dyDescent="0.2">
      <c r="A644" s="195"/>
      <c r="B644" s="149"/>
      <c r="C644" s="149"/>
      <c r="D644" s="196"/>
      <c r="E644" s="159" t="s">
        <v>250</v>
      </c>
      <c r="F644" s="102" t="s">
        <v>357</v>
      </c>
      <c r="G644" s="102" t="s">
        <v>358</v>
      </c>
      <c r="H644" s="89" t="s">
        <v>317</v>
      </c>
      <c r="I644" s="198" t="s">
        <v>707</v>
      </c>
      <c r="J644" s="181"/>
      <c r="K644" s="181"/>
      <c r="L644" s="181"/>
      <c r="M644" s="181"/>
      <c r="N644" s="181"/>
      <c r="O644" s="181"/>
      <c r="P644" s="181"/>
      <c r="Q644" s="181"/>
      <c r="R644" s="181"/>
      <c r="S644" s="181"/>
      <c r="T644" s="181"/>
      <c r="U644" s="181"/>
      <c r="V644" s="181"/>
      <c r="W644" s="181"/>
      <c r="X644" s="181"/>
      <c r="Y644" s="181"/>
      <c r="Z644" s="181"/>
      <c r="AA644" s="181"/>
      <c r="AB644" s="181"/>
      <c r="AC644" s="181"/>
      <c r="AD644" s="181"/>
      <c r="AE644" s="181"/>
      <c r="AF644" s="181"/>
    </row>
    <row r="645" spans="1:32" ht="75" x14ac:dyDescent="0.2">
      <c r="A645" s="195"/>
      <c r="B645" s="149"/>
      <c r="C645" s="149"/>
      <c r="D645" s="196"/>
      <c r="E645" s="158" t="s">
        <v>251</v>
      </c>
      <c r="F645" s="102" t="s">
        <v>357</v>
      </c>
      <c r="G645" s="102" t="s">
        <v>358</v>
      </c>
      <c r="H645" s="89" t="s">
        <v>317</v>
      </c>
      <c r="I645" s="198" t="s">
        <v>707</v>
      </c>
      <c r="J645" s="181"/>
      <c r="K645" s="181"/>
      <c r="L645" s="181"/>
      <c r="M645" s="181"/>
      <c r="N645" s="181"/>
      <c r="O645" s="181"/>
      <c r="P645" s="181"/>
      <c r="Q645" s="181"/>
      <c r="R645" s="181"/>
      <c r="S645" s="181"/>
      <c r="T645" s="181"/>
      <c r="U645" s="181"/>
      <c r="V645" s="181"/>
      <c r="W645" s="181"/>
      <c r="X645" s="181"/>
      <c r="Y645" s="181"/>
      <c r="Z645" s="181"/>
      <c r="AA645" s="181"/>
      <c r="AB645" s="181"/>
      <c r="AC645" s="181"/>
      <c r="AD645" s="181"/>
      <c r="AE645" s="181"/>
      <c r="AF645" s="181"/>
    </row>
    <row r="646" spans="1:32" x14ac:dyDescent="0.2">
      <c r="A646" s="195"/>
      <c r="B646" s="149"/>
      <c r="C646" s="149"/>
      <c r="D646" s="160" t="s">
        <v>659</v>
      </c>
      <c r="E646" s="94"/>
      <c r="F646" s="101"/>
      <c r="G646" s="101"/>
      <c r="H646" s="95"/>
      <c r="I646" s="95"/>
      <c r="J646" s="181"/>
      <c r="K646" s="181"/>
      <c r="L646" s="181"/>
      <c r="M646" s="181"/>
      <c r="N646" s="181"/>
      <c r="O646" s="181"/>
      <c r="P646" s="181"/>
      <c r="Q646" s="181"/>
      <c r="R646" s="181"/>
      <c r="S646" s="181"/>
      <c r="T646" s="181"/>
      <c r="U646" s="181"/>
      <c r="V646" s="181"/>
      <c r="W646" s="181"/>
      <c r="X646" s="181"/>
      <c r="Y646" s="181"/>
      <c r="Z646" s="181"/>
      <c r="AA646" s="181"/>
      <c r="AB646" s="181"/>
      <c r="AC646" s="181"/>
      <c r="AD646" s="181"/>
      <c r="AE646" s="181"/>
      <c r="AF646" s="181"/>
    </row>
    <row r="647" spans="1:32" ht="75" x14ac:dyDescent="0.2">
      <c r="A647" s="195"/>
      <c r="B647" s="149"/>
      <c r="C647" s="149"/>
      <c r="D647" s="196"/>
      <c r="E647" s="159" t="s">
        <v>660</v>
      </c>
      <c r="F647" s="102" t="s">
        <v>357</v>
      </c>
      <c r="G647" s="102" t="s">
        <v>358</v>
      </c>
      <c r="H647" s="89" t="s">
        <v>317</v>
      </c>
      <c r="I647" s="198" t="s">
        <v>707</v>
      </c>
      <c r="J647" s="181"/>
      <c r="K647" s="181"/>
      <c r="L647" s="181"/>
      <c r="M647" s="181"/>
      <c r="N647" s="181"/>
      <c r="O647" s="181"/>
      <c r="P647" s="181"/>
      <c r="Q647" s="181"/>
      <c r="R647" s="181"/>
      <c r="S647" s="181"/>
      <c r="T647" s="181"/>
      <c r="U647" s="181"/>
      <c r="V647" s="181"/>
      <c r="W647" s="181"/>
      <c r="X647" s="181"/>
      <c r="Y647" s="181"/>
      <c r="Z647" s="181"/>
      <c r="AA647" s="181"/>
      <c r="AB647" s="181"/>
      <c r="AC647" s="181"/>
      <c r="AD647" s="181"/>
      <c r="AE647" s="181"/>
      <c r="AF647" s="181"/>
    </row>
    <row r="648" spans="1:32" ht="75" x14ac:dyDescent="0.2">
      <c r="A648" s="195"/>
      <c r="B648" s="149"/>
      <c r="C648" s="149"/>
      <c r="D648" s="196"/>
      <c r="E648" s="158" t="s">
        <v>661</v>
      </c>
      <c r="F648" s="102" t="s">
        <v>357</v>
      </c>
      <c r="G648" s="102" t="s">
        <v>358</v>
      </c>
      <c r="H648" s="89" t="s">
        <v>317</v>
      </c>
      <c r="I648" s="198" t="s">
        <v>707</v>
      </c>
      <c r="J648" s="181"/>
      <c r="K648" s="181"/>
      <c r="L648" s="181"/>
      <c r="M648" s="181"/>
      <c r="N648" s="181"/>
      <c r="O648" s="181"/>
      <c r="P648" s="181"/>
      <c r="Q648" s="181"/>
      <c r="R648" s="181"/>
      <c r="S648" s="181"/>
      <c r="T648" s="181"/>
      <c r="U648" s="181"/>
      <c r="V648" s="181"/>
      <c r="W648" s="181"/>
      <c r="X648" s="181"/>
      <c r="Y648" s="181"/>
      <c r="Z648" s="181"/>
      <c r="AA648" s="181"/>
      <c r="AB648" s="181"/>
      <c r="AC648" s="181"/>
      <c r="AD648" s="181"/>
      <c r="AE648" s="181"/>
      <c r="AF648" s="181"/>
    </row>
    <row r="649" spans="1:32" x14ac:dyDescent="0.2">
      <c r="A649" s="195"/>
      <c r="B649" s="149"/>
      <c r="C649" s="149"/>
      <c r="D649" s="160" t="s">
        <v>662</v>
      </c>
      <c r="E649" s="94"/>
      <c r="F649" s="101"/>
      <c r="G649" s="101"/>
      <c r="H649" s="95"/>
      <c r="I649" s="95"/>
      <c r="J649" s="181"/>
      <c r="K649" s="181"/>
      <c r="L649" s="181"/>
      <c r="M649" s="181"/>
      <c r="N649" s="181"/>
      <c r="O649" s="181"/>
      <c r="P649" s="181"/>
      <c r="Q649" s="181"/>
      <c r="R649" s="181"/>
      <c r="S649" s="181"/>
      <c r="T649" s="181"/>
      <c r="U649" s="181"/>
      <c r="V649" s="181"/>
      <c r="W649" s="181"/>
      <c r="X649" s="181"/>
      <c r="Y649" s="181"/>
      <c r="Z649" s="181"/>
      <c r="AA649" s="181"/>
      <c r="AB649" s="181"/>
      <c r="AC649" s="181"/>
      <c r="AD649" s="181"/>
      <c r="AE649" s="181"/>
      <c r="AF649" s="181"/>
    </row>
    <row r="650" spans="1:32" ht="75" x14ac:dyDescent="0.2">
      <c r="A650" s="195"/>
      <c r="B650" s="149"/>
      <c r="C650" s="149"/>
      <c r="D650" s="196"/>
      <c r="E650" s="159" t="s">
        <v>663</v>
      </c>
      <c r="F650" s="102" t="s">
        <v>357</v>
      </c>
      <c r="G650" s="102" t="s">
        <v>358</v>
      </c>
      <c r="H650" s="89" t="s">
        <v>317</v>
      </c>
      <c r="I650" s="198" t="s">
        <v>707</v>
      </c>
      <c r="J650" s="181"/>
      <c r="K650" s="181"/>
      <c r="L650" s="181"/>
      <c r="M650" s="181"/>
      <c r="N650" s="181"/>
      <c r="O650" s="181"/>
      <c r="P650" s="181"/>
      <c r="Q650" s="181"/>
      <c r="R650" s="181"/>
      <c r="S650" s="181"/>
      <c r="T650" s="181"/>
      <c r="U650" s="181"/>
      <c r="V650" s="181"/>
      <c r="W650" s="181"/>
      <c r="X650" s="181"/>
      <c r="Y650" s="181"/>
      <c r="Z650" s="181"/>
      <c r="AA650" s="181"/>
      <c r="AB650" s="181"/>
      <c r="AC650" s="181"/>
      <c r="AD650" s="181"/>
      <c r="AE650" s="181"/>
      <c r="AF650" s="181"/>
    </row>
    <row r="651" spans="1:32" ht="75" x14ac:dyDescent="0.2">
      <c r="A651" s="195"/>
      <c r="B651" s="149"/>
      <c r="C651" s="149"/>
      <c r="D651" s="196"/>
      <c r="E651" s="90" t="s">
        <v>664</v>
      </c>
      <c r="F651" s="102" t="s">
        <v>357</v>
      </c>
      <c r="G651" s="102" t="s">
        <v>358</v>
      </c>
      <c r="H651" s="89" t="s">
        <v>317</v>
      </c>
      <c r="I651" s="198" t="s">
        <v>707</v>
      </c>
      <c r="J651" s="181"/>
      <c r="K651" s="181"/>
      <c r="L651" s="181"/>
      <c r="M651" s="181"/>
      <c r="N651" s="181"/>
      <c r="O651" s="181"/>
      <c r="P651" s="181"/>
      <c r="Q651" s="181"/>
      <c r="R651" s="181"/>
      <c r="S651" s="181"/>
      <c r="T651" s="181"/>
      <c r="U651" s="181"/>
      <c r="V651" s="181"/>
      <c r="W651" s="181"/>
      <c r="X651" s="181"/>
      <c r="Y651" s="181"/>
      <c r="Z651" s="181"/>
      <c r="AA651" s="181"/>
      <c r="AB651" s="181"/>
      <c r="AC651" s="181"/>
      <c r="AD651" s="181"/>
      <c r="AE651" s="181"/>
      <c r="AF651" s="181"/>
    </row>
    <row r="652" spans="1:32" x14ac:dyDescent="0.2">
      <c r="A652" s="195"/>
      <c r="B652" s="149"/>
      <c r="C652" s="1559" t="s">
        <v>24</v>
      </c>
      <c r="D652" s="1560"/>
      <c r="E652" s="1560"/>
      <c r="F652" s="1560"/>
      <c r="G652" s="1560"/>
      <c r="H652" s="1560"/>
      <c r="I652" s="1561"/>
      <c r="J652" s="7"/>
      <c r="K652" s="7"/>
      <c r="L652" s="7"/>
      <c r="M652" s="7"/>
      <c r="N652" s="7"/>
      <c r="O652" s="7"/>
      <c r="P652" s="7"/>
      <c r="Q652" s="7"/>
      <c r="R652" s="7"/>
      <c r="S652" s="7"/>
      <c r="T652" s="7"/>
      <c r="U652" s="7"/>
      <c r="V652" s="7"/>
      <c r="W652" s="7"/>
      <c r="X652" s="7"/>
      <c r="Y652" s="7"/>
      <c r="Z652" s="7"/>
      <c r="AA652" s="7"/>
      <c r="AB652" s="7"/>
      <c r="AC652" s="7"/>
      <c r="AD652" s="7"/>
      <c r="AE652" s="7"/>
      <c r="AF652" s="181"/>
    </row>
    <row r="653" spans="1:32" ht="168.75" customHeight="1" x14ac:dyDescent="0.2">
      <c r="A653" s="195"/>
      <c r="B653" s="149"/>
      <c r="C653" s="149"/>
      <c r="D653" s="196"/>
      <c r="E653" s="90" t="s">
        <v>156</v>
      </c>
      <c r="F653" s="102" t="s">
        <v>357</v>
      </c>
      <c r="G653" s="100" t="s">
        <v>359</v>
      </c>
      <c r="H653" s="89" t="s">
        <v>317</v>
      </c>
      <c r="I653" s="198" t="s">
        <v>707</v>
      </c>
      <c r="J653" s="181"/>
      <c r="K653" s="181"/>
      <c r="L653" s="181"/>
      <c r="M653" s="181"/>
      <c r="N653" s="181"/>
      <c r="O653" s="181"/>
      <c r="P653" s="181"/>
      <c r="Q653" s="181"/>
      <c r="R653" s="181"/>
      <c r="S653" s="181"/>
      <c r="T653" s="181"/>
      <c r="U653" s="181"/>
      <c r="V653" s="181"/>
      <c r="W653" s="181"/>
      <c r="X653" s="181"/>
      <c r="Y653" s="181"/>
      <c r="Z653" s="181"/>
      <c r="AA653" s="181"/>
      <c r="AB653" s="181"/>
      <c r="AC653" s="181"/>
      <c r="AD653" s="181"/>
      <c r="AE653" s="181"/>
      <c r="AF653" s="181"/>
    </row>
    <row r="654" spans="1:32" ht="150" x14ac:dyDescent="0.2">
      <c r="A654" s="195"/>
      <c r="B654" s="149"/>
      <c r="C654" s="149"/>
      <c r="D654" s="196"/>
      <c r="E654" s="90" t="s">
        <v>157</v>
      </c>
      <c r="F654" s="102" t="s">
        <v>357</v>
      </c>
      <c r="G654" s="100" t="s">
        <v>359</v>
      </c>
      <c r="H654" s="89" t="s">
        <v>317</v>
      </c>
      <c r="I654" s="198" t="s">
        <v>707</v>
      </c>
      <c r="J654" s="181"/>
      <c r="K654" s="181"/>
      <c r="L654" s="181"/>
      <c r="M654" s="181"/>
      <c r="N654" s="181"/>
      <c r="O654" s="181"/>
      <c r="P654" s="181"/>
      <c r="Q654" s="181"/>
      <c r="R654" s="181"/>
      <c r="S654" s="181"/>
      <c r="T654" s="181"/>
      <c r="U654" s="181"/>
      <c r="V654" s="181"/>
      <c r="W654" s="181"/>
      <c r="X654" s="181"/>
      <c r="Y654" s="181"/>
      <c r="Z654" s="181"/>
      <c r="AA654" s="181"/>
      <c r="AB654" s="181"/>
      <c r="AC654" s="181"/>
      <c r="AD654" s="181"/>
      <c r="AE654" s="181"/>
      <c r="AF654" s="181"/>
    </row>
    <row r="655" spans="1:32" ht="150" x14ac:dyDescent="0.2">
      <c r="A655" s="195"/>
      <c r="B655" s="149"/>
      <c r="C655" s="149"/>
      <c r="D655" s="196"/>
      <c r="E655" s="90" t="s">
        <v>25</v>
      </c>
      <c r="F655" s="102" t="s">
        <v>357</v>
      </c>
      <c r="G655" s="100" t="s">
        <v>359</v>
      </c>
      <c r="H655" s="89" t="s">
        <v>317</v>
      </c>
      <c r="I655" s="198" t="s">
        <v>707</v>
      </c>
      <c r="J655" s="181"/>
      <c r="K655" s="181"/>
      <c r="L655" s="181"/>
      <c r="M655" s="181"/>
      <c r="N655" s="181"/>
      <c r="O655" s="181"/>
      <c r="P655" s="181"/>
      <c r="Q655" s="181"/>
      <c r="R655" s="181"/>
      <c r="S655" s="181"/>
      <c r="T655" s="181"/>
      <c r="U655" s="181"/>
      <c r="V655" s="181"/>
      <c r="W655" s="181"/>
      <c r="X655" s="181"/>
      <c r="Y655" s="181"/>
      <c r="Z655" s="181"/>
      <c r="AA655" s="181"/>
      <c r="AB655" s="181"/>
      <c r="AC655" s="181"/>
      <c r="AD655" s="181"/>
      <c r="AE655" s="181"/>
      <c r="AF655" s="181"/>
    </row>
    <row r="656" spans="1:32" x14ac:dyDescent="0.25">
      <c r="A656" s="195"/>
      <c r="B656" s="43"/>
      <c r="C656" s="1559" t="s">
        <v>579</v>
      </c>
      <c r="D656" s="1560"/>
      <c r="E656" s="1560"/>
      <c r="F656" s="1560"/>
      <c r="G656" s="1560"/>
      <c r="H656" s="1560"/>
      <c r="I656" s="1561"/>
      <c r="J656" s="7"/>
      <c r="K656" s="7"/>
      <c r="L656" s="7"/>
      <c r="M656" s="7"/>
      <c r="N656" s="7"/>
      <c r="O656" s="7"/>
      <c r="P656" s="7"/>
      <c r="Q656" s="7"/>
      <c r="R656" s="7"/>
      <c r="S656" s="7"/>
      <c r="T656" s="7"/>
      <c r="U656" s="7"/>
      <c r="V656" s="7"/>
      <c r="W656" s="7"/>
      <c r="X656" s="7"/>
      <c r="Y656" s="7"/>
      <c r="Z656" s="7"/>
      <c r="AA656" s="7"/>
      <c r="AB656" s="7"/>
      <c r="AC656" s="7"/>
      <c r="AD656" s="7"/>
      <c r="AE656" s="7"/>
      <c r="AF656" s="181"/>
    </row>
    <row r="657" spans="1:32" ht="45" x14ac:dyDescent="0.2">
      <c r="A657" s="195"/>
      <c r="B657" s="149"/>
      <c r="C657" s="149"/>
      <c r="D657" s="196"/>
      <c r="E657" s="90" t="s">
        <v>466</v>
      </c>
      <c r="F657" s="102" t="s">
        <v>357</v>
      </c>
      <c r="G657" s="102" t="s">
        <v>711</v>
      </c>
      <c r="H657" s="89" t="s">
        <v>317</v>
      </c>
      <c r="I657" s="198" t="s">
        <v>707</v>
      </c>
      <c r="J657" s="181"/>
      <c r="K657" s="181"/>
      <c r="L657" s="181"/>
      <c r="M657" s="181"/>
      <c r="N657" s="181"/>
      <c r="O657" s="181"/>
      <c r="P657" s="181"/>
      <c r="Q657" s="181"/>
      <c r="R657" s="181"/>
      <c r="S657" s="181"/>
      <c r="T657" s="181"/>
      <c r="U657" s="181"/>
      <c r="V657" s="181"/>
      <c r="W657" s="181"/>
      <c r="X657" s="181"/>
      <c r="Y657" s="181"/>
      <c r="Z657" s="181"/>
      <c r="AA657" s="181"/>
      <c r="AB657" s="181"/>
      <c r="AC657" s="181"/>
      <c r="AD657" s="181"/>
      <c r="AE657" s="181"/>
      <c r="AF657" s="181"/>
    </row>
    <row r="658" spans="1:32" ht="45" x14ac:dyDescent="0.2">
      <c r="A658" s="195"/>
      <c r="B658" s="149"/>
      <c r="C658" s="149"/>
      <c r="D658" s="196"/>
      <c r="E658" s="90" t="s">
        <v>581</v>
      </c>
      <c r="F658" s="102" t="s">
        <v>357</v>
      </c>
      <c r="G658" s="102" t="s">
        <v>711</v>
      </c>
      <c r="H658" s="89" t="s">
        <v>317</v>
      </c>
      <c r="I658" s="198" t="s">
        <v>707</v>
      </c>
      <c r="J658" s="181"/>
      <c r="K658" s="181"/>
      <c r="L658" s="181"/>
      <c r="M658" s="181"/>
      <c r="N658" s="181"/>
      <c r="O658" s="181"/>
      <c r="P658" s="181"/>
      <c r="Q658" s="181"/>
      <c r="R658" s="181"/>
      <c r="S658" s="181"/>
      <c r="T658" s="181"/>
      <c r="U658" s="181"/>
      <c r="V658" s="181"/>
      <c r="W658" s="181"/>
      <c r="X658" s="181"/>
      <c r="Y658" s="181"/>
      <c r="Z658" s="181"/>
      <c r="AA658" s="181"/>
      <c r="AB658" s="181"/>
      <c r="AC658" s="181"/>
      <c r="AD658" s="181"/>
      <c r="AE658" s="181"/>
      <c r="AF658" s="181"/>
    </row>
    <row r="659" spans="1:32" x14ac:dyDescent="0.2">
      <c r="A659" s="64"/>
      <c r="B659" s="1516" t="s">
        <v>429</v>
      </c>
      <c r="C659" s="1517"/>
      <c r="D659" s="1517"/>
      <c r="E659" s="1517"/>
      <c r="F659" s="1517"/>
      <c r="G659" s="1517"/>
      <c r="H659" s="1517"/>
      <c r="I659" s="1518"/>
      <c r="J659" s="197"/>
      <c r="K659" s="197"/>
      <c r="L659" s="197"/>
      <c r="M659" s="197"/>
      <c r="N659" s="197"/>
      <c r="O659" s="197"/>
      <c r="P659" s="197"/>
      <c r="Q659" s="197"/>
      <c r="R659" s="197"/>
      <c r="S659" s="197"/>
      <c r="T659" s="197"/>
      <c r="U659" s="197"/>
      <c r="V659" s="197"/>
      <c r="W659" s="197"/>
      <c r="X659" s="197"/>
      <c r="Y659" s="197"/>
      <c r="Z659" s="197"/>
      <c r="AA659" s="197"/>
      <c r="AB659" s="197"/>
      <c r="AC659" s="197"/>
      <c r="AD659" s="197"/>
      <c r="AE659" s="197"/>
      <c r="AF659" s="181"/>
    </row>
    <row r="660" spans="1:32" x14ac:dyDescent="0.2">
      <c r="A660" s="195"/>
      <c r="B660" s="149"/>
      <c r="C660" s="1559" t="s">
        <v>209</v>
      </c>
      <c r="D660" s="1560"/>
      <c r="E660" s="1560"/>
      <c r="F660" s="1560"/>
      <c r="G660" s="1560"/>
      <c r="H660" s="1560"/>
      <c r="I660" s="1561"/>
      <c r="J660" s="7"/>
      <c r="K660" s="7"/>
      <c r="L660" s="7"/>
      <c r="M660" s="7"/>
      <c r="N660" s="7"/>
      <c r="O660" s="7"/>
      <c r="P660" s="7"/>
      <c r="Q660" s="7"/>
      <c r="R660" s="7"/>
      <c r="S660" s="7"/>
      <c r="T660" s="7"/>
      <c r="U660" s="7"/>
      <c r="V660" s="7"/>
      <c r="W660" s="7"/>
      <c r="X660" s="7"/>
      <c r="Y660" s="7"/>
      <c r="Z660" s="7"/>
      <c r="AA660" s="7"/>
      <c r="AB660" s="7"/>
      <c r="AC660" s="7"/>
      <c r="AD660" s="7"/>
      <c r="AE660" s="7"/>
      <c r="AF660" s="181"/>
    </row>
    <row r="661" spans="1:32" x14ac:dyDescent="0.2">
      <c r="A661" s="195"/>
      <c r="B661" s="149"/>
      <c r="C661" s="149"/>
      <c r="D661" s="160" t="s">
        <v>211</v>
      </c>
      <c r="E661" s="94"/>
      <c r="F661" s="101"/>
      <c r="G661" s="101"/>
      <c r="H661" s="95"/>
      <c r="I661" s="95"/>
      <c r="J661" s="181"/>
      <c r="K661" s="181"/>
      <c r="L661" s="181"/>
      <c r="M661" s="181"/>
      <c r="N661" s="181"/>
      <c r="O661" s="181"/>
      <c r="P661" s="181"/>
      <c r="Q661" s="181"/>
      <c r="R661" s="181"/>
      <c r="S661" s="181"/>
      <c r="T661" s="181"/>
      <c r="U661" s="181"/>
      <c r="V661" s="181"/>
      <c r="W661" s="181"/>
      <c r="X661" s="181"/>
      <c r="Y661" s="181"/>
      <c r="Z661" s="181"/>
      <c r="AA661" s="181"/>
      <c r="AB661" s="181"/>
      <c r="AC661" s="181"/>
      <c r="AD661" s="181"/>
      <c r="AE661" s="181"/>
      <c r="AF661" s="181"/>
    </row>
    <row r="662" spans="1:32" ht="75" x14ac:dyDescent="0.2">
      <c r="A662" s="195"/>
      <c r="B662" s="149"/>
      <c r="C662" s="149"/>
      <c r="D662" s="196"/>
      <c r="E662" s="159" t="s">
        <v>212</v>
      </c>
      <c r="F662" s="102" t="s">
        <v>360</v>
      </c>
      <c r="G662" s="102" t="s">
        <v>361</v>
      </c>
      <c r="H662" s="89" t="s">
        <v>344</v>
      </c>
      <c r="I662" s="198" t="s">
        <v>701</v>
      </c>
      <c r="J662" s="181"/>
      <c r="K662" s="181"/>
      <c r="L662" s="181"/>
      <c r="M662" s="181"/>
      <c r="N662" s="181"/>
      <c r="O662" s="181"/>
      <c r="P662" s="181"/>
      <c r="Q662" s="181"/>
      <c r="R662" s="181"/>
      <c r="S662" s="181"/>
      <c r="T662" s="181"/>
      <c r="U662" s="181"/>
      <c r="V662" s="181"/>
      <c r="W662" s="181"/>
      <c r="X662" s="181"/>
      <c r="Y662" s="181"/>
      <c r="Z662" s="181"/>
      <c r="AA662" s="181"/>
      <c r="AB662" s="181"/>
      <c r="AC662" s="181"/>
      <c r="AD662" s="181"/>
      <c r="AE662" s="181"/>
      <c r="AF662" s="181"/>
    </row>
    <row r="663" spans="1:32" ht="75" x14ac:dyDescent="0.2">
      <c r="A663" s="195"/>
      <c r="B663" s="149"/>
      <c r="C663" s="149"/>
      <c r="D663" s="196"/>
      <c r="E663" s="90" t="s">
        <v>645</v>
      </c>
      <c r="F663" s="102" t="s">
        <v>357</v>
      </c>
      <c r="G663" s="102" t="s">
        <v>361</v>
      </c>
      <c r="H663" s="89" t="s">
        <v>344</v>
      </c>
      <c r="I663" s="198" t="s">
        <v>701</v>
      </c>
      <c r="J663" s="181"/>
      <c r="K663" s="181"/>
      <c r="L663" s="181"/>
      <c r="M663" s="181"/>
      <c r="N663" s="181"/>
      <c r="O663" s="181"/>
      <c r="P663" s="181"/>
      <c r="Q663" s="181"/>
      <c r="R663" s="181"/>
      <c r="S663" s="181"/>
      <c r="T663" s="181"/>
      <c r="U663" s="181"/>
      <c r="V663" s="181"/>
      <c r="W663" s="181"/>
      <c r="X663" s="181"/>
      <c r="Y663" s="181"/>
      <c r="Z663" s="181"/>
      <c r="AA663" s="181"/>
      <c r="AB663" s="181"/>
      <c r="AC663" s="181"/>
      <c r="AD663" s="181"/>
      <c r="AE663" s="181"/>
      <c r="AF663" s="181"/>
    </row>
    <row r="664" spans="1:32" ht="75" x14ac:dyDescent="0.2">
      <c r="A664" s="195"/>
      <c r="B664" s="149"/>
      <c r="C664" s="149"/>
      <c r="D664" s="196"/>
      <c r="E664" s="90" t="s">
        <v>539</v>
      </c>
      <c r="F664" s="102" t="s">
        <v>357</v>
      </c>
      <c r="G664" s="102" t="s">
        <v>361</v>
      </c>
      <c r="H664" s="89" t="s">
        <v>344</v>
      </c>
      <c r="I664" s="198" t="s">
        <v>701</v>
      </c>
      <c r="J664" s="181"/>
      <c r="K664" s="181"/>
      <c r="L664" s="181"/>
      <c r="M664" s="181"/>
      <c r="N664" s="181"/>
      <c r="O664" s="181"/>
      <c r="P664" s="181"/>
      <c r="Q664" s="181"/>
      <c r="R664" s="181"/>
      <c r="S664" s="181"/>
      <c r="T664" s="181"/>
      <c r="U664" s="181"/>
      <c r="V664" s="181"/>
      <c r="W664" s="181"/>
      <c r="X664" s="181"/>
      <c r="Y664" s="181"/>
      <c r="Z664" s="181"/>
      <c r="AA664" s="181"/>
      <c r="AB664" s="181"/>
      <c r="AC664" s="181"/>
      <c r="AD664" s="181"/>
      <c r="AE664" s="181"/>
      <c r="AF664" s="181"/>
    </row>
    <row r="665" spans="1:32" ht="75" x14ac:dyDescent="0.2">
      <c r="A665" s="195"/>
      <c r="B665" s="149"/>
      <c r="C665" s="149"/>
      <c r="D665" s="196"/>
      <c r="E665" s="158" t="s">
        <v>533</v>
      </c>
      <c r="F665" s="102" t="s">
        <v>357</v>
      </c>
      <c r="G665" s="102" t="s">
        <v>361</v>
      </c>
      <c r="H665" s="89" t="s">
        <v>344</v>
      </c>
      <c r="I665" s="198" t="s">
        <v>701</v>
      </c>
      <c r="J665" s="181"/>
      <c r="K665" s="181"/>
      <c r="L665" s="181"/>
      <c r="M665" s="181"/>
      <c r="N665" s="181"/>
      <c r="O665" s="181"/>
      <c r="P665" s="181"/>
      <c r="Q665" s="181"/>
      <c r="R665" s="181"/>
      <c r="S665" s="181"/>
      <c r="T665" s="181"/>
      <c r="U665" s="181"/>
      <c r="V665" s="181"/>
      <c r="W665" s="181"/>
      <c r="X665" s="181"/>
      <c r="Y665" s="181"/>
      <c r="Z665" s="181"/>
      <c r="AA665" s="181"/>
      <c r="AB665" s="181"/>
      <c r="AC665" s="181"/>
      <c r="AD665" s="181"/>
      <c r="AE665" s="181"/>
      <c r="AF665" s="181"/>
    </row>
    <row r="666" spans="1:32" x14ac:dyDescent="0.2">
      <c r="A666" s="195"/>
      <c r="B666" s="149"/>
      <c r="C666" s="149"/>
      <c r="D666" s="160" t="s">
        <v>213</v>
      </c>
      <c r="E666" s="94"/>
      <c r="F666" s="101"/>
      <c r="G666" s="101"/>
      <c r="H666" s="95"/>
      <c r="I666" s="95"/>
      <c r="W666" s="180"/>
      <c r="X666" s="181"/>
      <c r="Y666" s="181"/>
      <c r="Z666" s="181"/>
      <c r="AA666" s="181"/>
      <c r="AB666" s="181"/>
      <c r="AC666" s="181"/>
      <c r="AD666" s="181"/>
      <c r="AE666" s="181"/>
      <c r="AF666" s="181"/>
    </row>
    <row r="667" spans="1:32" ht="75" x14ac:dyDescent="0.2">
      <c r="A667" s="195"/>
      <c r="B667" s="149"/>
      <c r="C667" s="149"/>
      <c r="D667" s="196"/>
      <c r="E667" s="159" t="s">
        <v>214</v>
      </c>
      <c r="F667" s="102" t="s">
        <v>357</v>
      </c>
      <c r="G667" s="102" t="s">
        <v>361</v>
      </c>
      <c r="H667" s="89" t="s">
        <v>344</v>
      </c>
      <c r="I667" s="198" t="s">
        <v>701</v>
      </c>
      <c r="W667" s="180"/>
      <c r="X667" s="181"/>
      <c r="Y667" s="181"/>
      <c r="Z667" s="181"/>
      <c r="AA667" s="181"/>
      <c r="AB667" s="181"/>
      <c r="AC667" s="181"/>
      <c r="AD667" s="181"/>
      <c r="AE667" s="181"/>
      <c r="AF667" s="181"/>
    </row>
    <row r="668" spans="1:32" ht="75" x14ac:dyDescent="0.2">
      <c r="A668" s="195"/>
      <c r="B668" s="149"/>
      <c r="C668" s="149"/>
      <c r="D668" s="196"/>
      <c r="E668" s="90" t="s">
        <v>644</v>
      </c>
      <c r="F668" s="102" t="s">
        <v>357</v>
      </c>
      <c r="G668" s="102" t="s">
        <v>361</v>
      </c>
      <c r="H668" s="89" t="s">
        <v>344</v>
      </c>
      <c r="I668" s="198" t="s">
        <v>701</v>
      </c>
      <c r="W668" s="180"/>
      <c r="X668" s="181"/>
      <c r="Y668" s="181"/>
      <c r="Z668" s="181"/>
      <c r="AA668" s="181"/>
      <c r="AB668" s="181"/>
      <c r="AC668" s="181"/>
      <c r="AD668" s="181"/>
      <c r="AE668" s="181"/>
      <c r="AF668" s="181"/>
    </row>
    <row r="669" spans="1:32" ht="75" x14ac:dyDescent="0.2">
      <c r="A669" s="195"/>
      <c r="B669" s="149"/>
      <c r="C669" s="149"/>
      <c r="D669" s="196"/>
      <c r="E669" s="90" t="s">
        <v>538</v>
      </c>
      <c r="F669" s="102" t="s">
        <v>357</v>
      </c>
      <c r="G669" s="102" t="s">
        <v>361</v>
      </c>
      <c r="H669" s="89" t="s">
        <v>344</v>
      </c>
      <c r="I669" s="198" t="s">
        <v>701</v>
      </c>
      <c r="W669" s="180"/>
      <c r="X669" s="181"/>
      <c r="Y669" s="181"/>
      <c r="Z669" s="181"/>
      <c r="AA669" s="181"/>
      <c r="AB669" s="181"/>
      <c r="AC669" s="181"/>
      <c r="AD669" s="181"/>
      <c r="AE669" s="181"/>
      <c r="AF669" s="181"/>
    </row>
    <row r="670" spans="1:32" ht="75" x14ac:dyDescent="0.2">
      <c r="A670" s="195"/>
      <c r="B670" s="149"/>
      <c r="C670" s="149"/>
      <c r="D670" s="196"/>
      <c r="E670" s="158" t="s">
        <v>534</v>
      </c>
      <c r="F670" s="102" t="s">
        <v>357</v>
      </c>
      <c r="G670" s="102" t="s">
        <v>361</v>
      </c>
      <c r="H670" s="89" t="s">
        <v>344</v>
      </c>
      <c r="I670" s="198" t="s">
        <v>701</v>
      </c>
      <c r="W670" s="180"/>
      <c r="X670" s="181"/>
      <c r="Y670" s="181"/>
      <c r="Z670" s="181"/>
      <c r="AA670" s="181"/>
      <c r="AB670" s="181"/>
      <c r="AC670" s="181"/>
      <c r="AD670" s="181"/>
      <c r="AE670" s="181"/>
      <c r="AF670" s="181"/>
    </row>
    <row r="671" spans="1:32" x14ac:dyDescent="0.2">
      <c r="A671" s="195"/>
      <c r="B671" s="149"/>
      <c r="C671" s="149"/>
      <c r="D671" s="160" t="s">
        <v>646</v>
      </c>
      <c r="E671" s="94"/>
      <c r="F671" s="101"/>
      <c r="G671" s="101"/>
      <c r="H671" s="95"/>
      <c r="I671" s="95"/>
      <c r="W671" s="180"/>
      <c r="X671" s="181"/>
      <c r="Y671" s="181"/>
      <c r="Z671" s="181"/>
      <c r="AA671" s="181"/>
      <c r="AB671" s="181"/>
      <c r="AC671" s="181"/>
      <c r="AD671" s="181"/>
      <c r="AE671" s="181"/>
      <c r="AF671" s="181"/>
    </row>
    <row r="672" spans="1:32" ht="75" x14ac:dyDescent="0.2">
      <c r="A672" s="195"/>
      <c r="B672" s="149"/>
      <c r="C672" s="149"/>
      <c r="D672" s="196"/>
      <c r="E672" s="159" t="s">
        <v>647</v>
      </c>
      <c r="F672" s="102" t="s">
        <v>357</v>
      </c>
      <c r="G672" s="102" t="s">
        <v>361</v>
      </c>
      <c r="H672" s="89" t="s">
        <v>344</v>
      </c>
      <c r="I672" s="198" t="s">
        <v>701</v>
      </c>
      <c r="W672" s="180"/>
      <c r="X672" s="181"/>
      <c r="Y672" s="181"/>
      <c r="Z672" s="181"/>
      <c r="AA672" s="181"/>
      <c r="AB672" s="181"/>
      <c r="AC672" s="181"/>
      <c r="AD672" s="181"/>
      <c r="AE672" s="181"/>
      <c r="AF672" s="181"/>
    </row>
    <row r="673" spans="1:33" ht="75" x14ac:dyDescent="0.2">
      <c r="A673" s="195"/>
      <c r="B673" s="149"/>
      <c r="C673" s="149"/>
      <c r="D673" s="196"/>
      <c r="E673" s="90" t="s">
        <v>648</v>
      </c>
      <c r="F673" s="102" t="s">
        <v>357</v>
      </c>
      <c r="G673" s="102" t="s">
        <v>361</v>
      </c>
      <c r="H673" s="89" t="s">
        <v>344</v>
      </c>
      <c r="I673" s="198" t="s">
        <v>701</v>
      </c>
      <c r="W673" s="180"/>
      <c r="X673" s="181"/>
      <c r="Y673" s="181"/>
      <c r="Z673" s="181"/>
      <c r="AA673" s="181"/>
      <c r="AB673" s="181"/>
      <c r="AC673" s="181"/>
      <c r="AD673" s="181"/>
      <c r="AE673" s="181"/>
      <c r="AF673" s="181"/>
    </row>
    <row r="674" spans="1:33" ht="75" x14ac:dyDescent="0.2">
      <c r="A674" s="195"/>
      <c r="B674" s="149"/>
      <c r="C674" s="149"/>
      <c r="D674" s="196"/>
      <c r="E674" s="90" t="s">
        <v>649</v>
      </c>
      <c r="F674" s="102" t="s">
        <v>357</v>
      </c>
      <c r="G674" s="102" t="s">
        <v>361</v>
      </c>
      <c r="H674" s="89" t="s">
        <v>344</v>
      </c>
      <c r="I674" s="198" t="s">
        <v>701</v>
      </c>
      <c r="J674" s="181"/>
      <c r="K674" s="181"/>
      <c r="L674" s="181"/>
      <c r="M674" s="181"/>
      <c r="N674" s="181"/>
      <c r="O674" s="181"/>
      <c r="P674" s="181"/>
      <c r="Q674" s="181"/>
      <c r="R674" s="181"/>
      <c r="S674" s="181"/>
      <c r="T674" s="181"/>
      <c r="U674" s="181"/>
      <c r="V674" s="181"/>
      <c r="W674" s="181"/>
      <c r="X674" s="181"/>
      <c r="Y674" s="181"/>
      <c r="Z674" s="181"/>
      <c r="AA674" s="181"/>
      <c r="AB674" s="181"/>
      <c r="AC674" s="181"/>
      <c r="AD674" s="181"/>
      <c r="AE674" s="181"/>
      <c r="AF674" s="181"/>
      <c r="AG674" s="181"/>
    </row>
    <row r="675" spans="1:33" ht="75" x14ac:dyDescent="0.2">
      <c r="A675" s="195"/>
      <c r="B675" s="149"/>
      <c r="C675" s="149"/>
      <c r="D675" s="196"/>
      <c r="E675" s="90" t="s">
        <v>650</v>
      </c>
      <c r="F675" s="102" t="s">
        <v>357</v>
      </c>
      <c r="G675" s="102" t="s">
        <v>361</v>
      </c>
      <c r="H675" s="89" t="s">
        <v>344</v>
      </c>
      <c r="I675" s="198" t="s">
        <v>701</v>
      </c>
      <c r="J675" s="181"/>
      <c r="K675" s="181"/>
      <c r="L675" s="181"/>
      <c r="M675" s="181"/>
      <c r="N675" s="181"/>
      <c r="O675" s="181"/>
      <c r="P675" s="181"/>
      <c r="Q675" s="181"/>
      <c r="R675" s="181"/>
      <c r="S675" s="181"/>
      <c r="T675" s="181"/>
      <c r="U675" s="181"/>
      <c r="V675" s="181"/>
      <c r="W675" s="181"/>
      <c r="X675" s="181"/>
      <c r="Y675" s="181"/>
      <c r="Z675" s="181"/>
      <c r="AA675" s="181"/>
      <c r="AB675" s="181"/>
      <c r="AC675" s="181"/>
      <c r="AD675" s="181"/>
      <c r="AE675" s="181"/>
      <c r="AF675" s="181"/>
      <c r="AG675" s="181"/>
    </row>
    <row r="676" spans="1:33" x14ac:dyDescent="0.2">
      <c r="A676" s="195"/>
      <c r="B676" s="149"/>
      <c r="C676" s="1559" t="s">
        <v>13</v>
      </c>
      <c r="D676" s="1560"/>
      <c r="E676" s="1560"/>
      <c r="F676" s="1560"/>
      <c r="G676" s="1560"/>
      <c r="H676" s="1560"/>
      <c r="I676" s="1561"/>
      <c r="J676" s="7"/>
      <c r="K676" s="7"/>
      <c r="L676" s="7"/>
      <c r="M676" s="7"/>
      <c r="N676" s="7"/>
      <c r="O676" s="7"/>
      <c r="P676" s="7"/>
      <c r="Q676" s="7"/>
      <c r="R676" s="7"/>
      <c r="S676" s="7"/>
      <c r="T676" s="7"/>
      <c r="U676" s="7"/>
      <c r="V676" s="7"/>
      <c r="W676" s="7"/>
      <c r="X676" s="7"/>
      <c r="Y676" s="7"/>
      <c r="Z676" s="7"/>
      <c r="AA676" s="7"/>
      <c r="AB676" s="7"/>
      <c r="AC676" s="7"/>
      <c r="AD676" s="7"/>
      <c r="AE676" s="7"/>
      <c r="AF676" s="181"/>
      <c r="AG676" s="181"/>
    </row>
    <row r="677" spans="1:33" x14ac:dyDescent="0.2">
      <c r="A677" s="195"/>
      <c r="B677" s="149"/>
      <c r="C677" s="149"/>
      <c r="D677" s="160" t="s">
        <v>14</v>
      </c>
      <c r="E677" s="94"/>
      <c r="F677" s="101"/>
      <c r="G677" s="101"/>
      <c r="H677" s="95"/>
      <c r="I677" s="95"/>
      <c r="J677" s="181"/>
      <c r="K677" s="181"/>
      <c r="L677" s="181"/>
      <c r="M677" s="181"/>
      <c r="N677" s="181"/>
      <c r="O677" s="181"/>
      <c r="P677" s="181"/>
      <c r="Q677" s="181"/>
      <c r="R677" s="181"/>
      <c r="S677" s="181"/>
      <c r="T677" s="181"/>
      <c r="U677" s="181"/>
      <c r="V677" s="181"/>
      <c r="W677" s="181"/>
      <c r="X677" s="181"/>
      <c r="Y677" s="181"/>
      <c r="Z677" s="181"/>
      <c r="AA677" s="181"/>
      <c r="AB677" s="181"/>
      <c r="AC677" s="181"/>
      <c r="AD677" s="181"/>
      <c r="AE677" s="181"/>
      <c r="AF677" s="181"/>
      <c r="AG677" s="181"/>
    </row>
    <row r="678" spans="1:33" ht="75" x14ac:dyDescent="0.25">
      <c r="A678" s="195"/>
      <c r="B678" s="149"/>
      <c r="C678" s="149"/>
      <c r="D678" s="43"/>
      <c r="E678" s="159" t="s">
        <v>215</v>
      </c>
      <c r="F678" s="102" t="s">
        <v>357</v>
      </c>
      <c r="G678" s="102" t="s">
        <v>361</v>
      </c>
      <c r="H678" s="89" t="s">
        <v>344</v>
      </c>
      <c r="I678" s="198" t="s">
        <v>701</v>
      </c>
      <c r="J678" s="181"/>
      <c r="K678" s="181"/>
      <c r="L678" s="181"/>
      <c r="M678" s="181"/>
      <c r="N678" s="181"/>
      <c r="O678" s="181"/>
      <c r="P678" s="181"/>
      <c r="Q678" s="181"/>
      <c r="R678" s="181"/>
      <c r="S678" s="181"/>
      <c r="T678" s="181"/>
      <c r="U678" s="181"/>
      <c r="V678" s="181"/>
      <c r="W678" s="181"/>
      <c r="X678" s="181"/>
      <c r="Y678" s="181"/>
      <c r="Z678" s="181"/>
      <c r="AA678" s="181"/>
      <c r="AB678" s="181"/>
      <c r="AC678" s="181"/>
      <c r="AD678" s="181"/>
      <c r="AE678" s="181"/>
      <c r="AF678" s="181"/>
      <c r="AG678" s="181"/>
    </row>
    <row r="679" spans="1:33" ht="75" x14ac:dyDescent="0.2">
      <c r="A679" s="195"/>
      <c r="B679" s="149"/>
      <c r="C679" s="149"/>
      <c r="D679" s="196"/>
      <c r="E679" s="90" t="s">
        <v>216</v>
      </c>
      <c r="F679" s="102" t="s">
        <v>357</v>
      </c>
      <c r="G679" s="102" t="s">
        <v>361</v>
      </c>
      <c r="H679" s="89" t="s">
        <v>344</v>
      </c>
      <c r="I679" s="198" t="s">
        <v>701</v>
      </c>
      <c r="J679" s="181"/>
      <c r="K679" s="181"/>
      <c r="L679" s="181"/>
      <c r="M679" s="181"/>
      <c r="N679" s="181"/>
      <c r="O679" s="181"/>
      <c r="P679" s="181"/>
      <c r="Q679" s="181"/>
      <c r="R679" s="181"/>
      <c r="S679" s="181"/>
      <c r="T679" s="181"/>
      <c r="U679" s="181"/>
      <c r="V679" s="181"/>
      <c r="W679" s="181"/>
      <c r="X679" s="181"/>
      <c r="Y679" s="181"/>
      <c r="Z679" s="181"/>
      <c r="AA679" s="181"/>
      <c r="AB679" s="181"/>
      <c r="AC679" s="181"/>
      <c r="AD679" s="181"/>
      <c r="AE679" s="181"/>
      <c r="AF679" s="181"/>
      <c r="AG679" s="181"/>
    </row>
    <row r="680" spans="1:33" ht="75" x14ac:dyDescent="0.2">
      <c r="A680" s="195"/>
      <c r="B680" s="149"/>
      <c r="C680" s="149"/>
      <c r="D680" s="196"/>
      <c r="E680" s="158" t="s">
        <v>651</v>
      </c>
      <c r="F680" s="102" t="s">
        <v>357</v>
      </c>
      <c r="G680" s="102" t="s">
        <v>361</v>
      </c>
      <c r="H680" s="89" t="s">
        <v>344</v>
      </c>
      <c r="I680" s="198" t="s">
        <v>701</v>
      </c>
      <c r="J680" s="181"/>
      <c r="K680" s="181"/>
      <c r="L680" s="181"/>
      <c r="M680" s="181"/>
      <c r="N680" s="181"/>
      <c r="O680" s="181"/>
      <c r="P680" s="181"/>
      <c r="Q680" s="181"/>
      <c r="R680" s="181"/>
      <c r="S680" s="181"/>
      <c r="T680" s="181"/>
      <c r="U680" s="181"/>
      <c r="V680" s="181"/>
      <c r="W680" s="181"/>
      <c r="X680" s="181"/>
      <c r="Y680" s="181"/>
      <c r="Z680" s="181"/>
      <c r="AA680" s="181"/>
      <c r="AB680" s="181"/>
      <c r="AC680" s="181"/>
      <c r="AD680" s="181"/>
      <c r="AE680" s="181"/>
      <c r="AF680" s="181"/>
      <c r="AG680" s="181"/>
    </row>
    <row r="681" spans="1:33" x14ac:dyDescent="0.2">
      <c r="A681" s="195"/>
      <c r="B681" s="149"/>
      <c r="C681" s="149"/>
      <c r="D681" s="160" t="s">
        <v>280</v>
      </c>
      <c r="E681" s="94"/>
      <c r="F681" s="101"/>
      <c r="G681" s="101"/>
      <c r="H681" s="95"/>
      <c r="I681" s="95"/>
      <c r="J681" s="181"/>
      <c r="K681" s="181"/>
      <c r="L681" s="181"/>
      <c r="M681" s="181"/>
      <c r="N681" s="181"/>
      <c r="O681" s="181"/>
      <c r="P681" s="181"/>
      <c r="Q681" s="181"/>
      <c r="R681" s="181"/>
      <c r="S681" s="181"/>
      <c r="T681" s="181"/>
      <c r="U681" s="181"/>
      <c r="V681" s="181"/>
      <c r="W681" s="181"/>
      <c r="X681" s="181"/>
      <c r="Y681" s="181"/>
      <c r="Z681" s="181"/>
      <c r="AA681" s="181"/>
      <c r="AB681" s="181"/>
      <c r="AC681" s="181"/>
      <c r="AD681" s="181"/>
      <c r="AE681" s="181"/>
      <c r="AF681" s="181"/>
      <c r="AG681" s="181"/>
    </row>
    <row r="682" spans="1:33" ht="75" x14ac:dyDescent="0.2">
      <c r="A682" s="195"/>
      <c r="B682" s="149"/>
      <c r="C682" s="149"/>
      <c r="D682" s="196"/>
      <c r="E682" s="159" t="s">
        <v>217</v>
      </c>
      <c r="F682" s="102" t="s">
        <v>357</v>
      </c>
      <c r="G682" s="102" t="s">
        <v>361</v>
      </c>
      <c r="H682" s="89" t="s">
        <v>344</v>
      </c>
      <c r="I682" s="198" t="s">
        <v>701</v>
      </c>
      <c r="J682" s="181"/>
      <c r="K682" s="181"/>
      <c r="L682" s="181"/>
      <c r="M682" s="181"/>
      <c r="N682" s="181"/>
      <c r="O682" s="181"/>
      <c r="P682" s="181"/>
      <c r="Q682" s="181"/>
      <c r="R682" s="181"/>
      <c r="S682" s="181"/>
      <c r="T682" s="181"/>
      <c r="U682" s="181"/>
      <c r="V682" s="181"/>
      <c r="W682" s="181"/>
      <c r="X682" s="181"/>
      <c r="Y682" s="181"/>
      <c r="Z682" s="181"/>
      <c r="AA682" s="181"/>
      <c r="AB682" s="181"/>
      <c r="AC682" s="181"/>
      <c r="AD682" s="181"/>
      <c r="AE682" s="181"/>
      <c r="AF682" s="181"/>
      <c r="AG682" s="181"/>
    </row>
    <row r="683" spans="1:33" ht="75" x14ac:dyDescent="0.2">
      <c r="A683" s="195"/>
      <c r="B683" s="149"/>
      <c r="C683" s="149"/>
      <c r="D683" s="196"/>
      <c r="E683" s="90" t="s">
        <v>218</v>
      </c>
      <c r="F683" s="102" t="s">
        <v>357</v>
      </c>
      <c r="G683" s="102" t="s">
        <v>361</v>
      </c>
      <c r="H683" s="89" t="s">
        <v>344</v>
      </c>
      <c r="I683" s="198" t="s">
        <v>701</v>
      </c>
      <c r="J683" s="181"/>
      <c r="K683" s="181"/>
      <c r="L683" s="181"/>
      <c r="M683" s="181"/>
      <c r="N683" s="181"/>
      <c r="O683" s="181"/>
      <c r="P683" s="181"/>
      <c r="Q683" s="181"/>
      <c r="R683" s="181"/>
      <c r="S683" s="181"/>
      <c r="T683" s="181"/>
      <c r="U683" s="181"/>
      <c r="V683" s="181"/>
      <c r="W683" s="181"/>
      <c r="X683" s="181"/>
      <c r="Y683" s="181"/>
      <c r="Z683" s="181"/>
      <c r="AA683" s="181"/>
      <c r="AB683" s="181"/>
      <c r="AC683" s="181"/>
      <c r="AD683" s="181"/>
      <c r="AE683" s="181"/>
      <c r="AF683" s="181"/>
      <c r="AG683" s="181"/>
    </row>
    <row r="684" spans="1:33" ht="75" x14ac:dyDescent="0.2">
      <c r="A684" s="195"/>
      <c r="B684" s="149"/>
      <c r="C684" s="149"/>
      <c r="D684" s="196"/>
      <c r="E684" s="158" t="s">
        <v>111</v>
      </c>
      <c r="F684" s="102" t="s">
        <v>357</v>
      </c>
      <c r="G684" s="102" t="s">
        <v>361</v>
      </c>
      <c r="H684" s="89" t="s">
        <v>344</v>
      </c>
      <c r="I684" s="198" t="s">
        <v>701</v>
      </c>
      <c r="J684" s="181"/>
      <c r="K684" s="181"/>
      <c r="L684" s="181"/>
      <c r="M684" s="181"/>
      <c r="N684" s="181"/>
      <c r="O684" s="181"/>
      <c r="P684" s="181"/>
      <c r="Q684" s="181"/>
      <c r="R684" s="181"/>
      <c r="S684" s="181"/>
      <c r="T684" s="181"/>
      <c r="U684" s="181"/>
      <c r="V684" s="181"/>
      <c r="W684" s="181"/>
      <c r="X684" s="181"/>
      <c r="Y684" s="181"/>
      <c r="Z684" s="181"/>
      <c r="AA684" s="181"/>
      <c r="AB684" s="181"/>
      <c r="AC684" s="181"/>
      <c r="AD684" s="181"/>
      <c r="AE684" s="181"/>
      <c r="AF684" s="181"/>
      <c r="AG684" s="181"/>
    </row>
    <row r="685" spans="1:33" x14ac:dyDescent="0.2">
      <c r="A685" s="195"/>
      <c r="B685" s="149"/>
      <c r="C685" s="149"/>
      <c r="D685" s="160" t="s">
        <v>18</v>
      </c>
      <c r="E685" s="94"/>
      <c r="F685" s="101"/>
      <c r="G685" s="101"/>
      <c r="H685" s="95"/>
      <c r="I685" s="95"/>
      <c r="J685" s="181"/>
      <c r="K685" s="181"/>
      <c r="L685" s="181"/>
      <c r="M685" s="181"/>
      <c r="N685" s="181"/>
      <c r="O685" s="181"/>
      <c r="P685" s="181"/>
      <c r="Q685" s="181"/>
      <c r="R685" s="181"/>
      <c r="S685" s="181"/>
      <c r="T685" s="181"/>
      <c r="U685" s="181"/>
      <c r="V685" s="181"/>
      <c r="W685" s="181"/>
      <c r="X685" s="181"/>
      <c r="Y685" s="181"/>
      <c r="Z685" s="181"/>
      <c r="AA685" s="181"/>
      <c r="AB685" s="181"/>
      <c r="AC685" s="181"/>
      <c r="AD685" s="181"/>
      <c r="AE685" s="181"/>
      <c r="AF685" s="181"/>
      <c r="AG685" s="181"/>
    </row>
    <row r="686" spans="1:33" ht="75" x14ac:dyDescent="0.2">
      <c r="A686" s="195"/>
      <c r="B686" s="149"/>
      <c r="C686" s="149"/>
      <c r="D686" s="196"/>
      <c r="E686" s="159" t="s">
        <v>219</v>
      </c>
      <c r="F686" s="102" t="s">
        <v>357</v>
      </c>
      <c r="G686" s="102" t="s">
        <v>361</v>
      </c>
      <c r="H686" s="89" t="s">
        <v>344</v>
      </c>
      <c r="I686" s="198" t="s">
        <v>701</v>
      </c>
      <c r="J686" s="181"/>
      <c r="K686" s="181"/>
      <c r="L686" s="181"/>
      <c r="M686" s="181"/>
      <c r="N686" s="181"/>
      <c r="O686" s="181"/>
      <c r="P686" s="181"/>
      <c r="Q686" s="181"/>
      <c r="R686" s="181"/>
      <c r="S686" s="181"/>
      <c r="T686" s="181"/>
      <c r="U686" s="181"/>
      <c r="V686" s="181"/>
      <c r="W686" s="181"/>
      <c r="X686" s="181"/>
      <c r="Y686" s="181"/>
      <c r="Z686" s="181"/>
      <c r="AA686" s="181"/>
      <c r="AB686" s="181"/>
      <c r="AC686" s="181"/>
      <c r="AD686" s="181"/>
      <c r="AE686" s="181"/>
      <c r="AF686" s="181"/>
      <c r="AG686" s="181"/>
    </row>
    <row r="687" spans="1:33" ht="75" x14ac:dyDescent="0.2">
      <c r="A687" s="195"/>
      <c r="B687" s="149"/>
      <c r="C687" s="149"/>
      <c r="D687" s="196"/>
      <c r="E687" s="90" t="s">
        <v>220</v>
      </c>
      <c r="F687" s="102" t="s">
        <v>357</v>
      </c>
      <c r="G687" s="102" t="s">
        <v>361</v>
      </c>
      <c r="H687" s="89" t="s">
        <v>344</v>
      </c>
      <c r="I687" s="198" t="s">
        <v>701</v>
      </c>
      <c r="J687" s="181"/>
      <c r="K687" s="181"/>
      <c r="L687" s="181"/>
      <c r="M687" s="181"/>
      <c r="N687" s="181"/>
      <c r="O687" s="181"/>
      <c r="P687" s="181"/>
      <c r="Q687" s="181"/>
      <c r="R687" s="181"/>
      <c r="S687" s="181"/>
      <c r="T687" s="181"/>
      <c r="U687" s="181"/>
      <c r="V687" s="181"/>
      <c r="W687" s="181"/>
      <c r="X687" s="181"/>
      <c r="Y687" s="181"/>
      <c r="Z687" s="181"/>
      <c r="AA687" s="181"/>
      <c r="AB687" s="181"/>
      <c r="AC687" s="181"/>
      <c r="AD687" s="181"/>
      <c r="AE687" s="181"/>
      <c r="AF687" s="181"/>
      <c r="AG687" s="181"/>
    </row>
    <row r="688" spans="1:33" ht="75" x14ac:dyDescent="0.2">
      <c r="A688" s="195"/>
      <c r="B688" s="149"/>
      <c r="C688" s="149"/>
      <c r="D688" s="196"/>
      <c r="E688" s="90" t="s">
        <v>652</v>
      </c>
      <c r="F688" s="102" t="s">
        <v>357</v>
      </c>
      <c r="G688" s="102" t="s">
        <v>361</v>
      </c>
      <c r="H688" s="89" t="s">
        <v>344</v>
      </c>
      <c r="I688" s="198" t="s">
        <v>701</v>
      </c>
      <c r="J688" s="181"/>
      <c r="K688" s="181"/>
      <c r="L688" s="181"/>
      <c r="M688" s="181"/>
      <c r="N688" s="181"/>
      <c r="O688" s="181"/>
      <c r="P688" s="181"/>
      <c r="Q688" s="181"/>
      <c r="R688" s="181"/>
      <c r="S688" s="181"/>
      <c r="T688" s="181"/>
      <c r="U688" s="181"/>
      <c r="V688" s="181"/>
      <c r="W688" s="181"/>
      <c r="X688" s="181"/>
      <c r="Y688" s="181"/>
      <c r="Z688" s="181"/>
      <c r="AA688" s="181"/>
      <c r="AB688" s="181"/>
      <c r="AC688" s="181"/>
      <c r="AD688" s="181"/>
      <c r="AE688" s="181"/>
      <c r="AF688" s="181"/>
      <c r="AG688" s="181"/>
    </row>
    <row r="689" spans="1:33" x14ac:dyDescent="0.2">
      <c r="A689" s="195"/>
      <c r="B689" s="149"/>
      <c r="C689" s="1559" t="s">
        <v>69</v>
      </c>
      <c r="D689" s="1560"/>
      <c r="E689" s="1560"/>
      <c r="F689" s="1560"/>
      <c r="G689" s="1560"/>
      <c r="H689" s="1560"/>
      <c r="I689" s="1561"/>
      <c r="J689" s="7"/>
      <c r="K689" s="7"/>
      <c r="L689" s="7"/>
      <c r="M689" s="7"/>
      <c r="N689" s="7"/>
      <c r="O689" s="7"/>
      <c r="P689" s="7"/>
      <c r="Q689" s="7"/>
      <c r="R689" s="7"/>
      <c r="S689" s="7"/>
      <c r="T689" s="7"/>
      <c r="U689" s="7"/>
      <c r="V689" s="7"/>
      <c r="W689" s="7"/>
      <c r="X689" s="7"/>
      <c r="Y689" s="7"/>
      <c r="Z689" s="7"/>
      <c r="AA689" s="7"/>
      <c r="AB689" s="7"/>
      <c r="AC689" s="7"/>
      <c r="AD689" s="7"/>
      <c r="AE689" s="7"/>
      <c r="AF689" s="181"/>
      <c r="AG689" s="181"/>
    </row>
    <row r="690" spans="1:33" x14ac:dyDescent="0.2">
      <c r="A690" s="195"/>
      <c r="B690" s="149"/>
      <c r="C690" s="149"/>
      <c r="D690" s="160" t="s">
        <v>222</v>
      </c>
      <c r="E690" s="94"/>
      <c r="F690" s="165"/>
      <c r="G690" s="101"/>
      <c r="H690" s="95"/>
      <c r="I690" s="95"/>
      <c r="J690" s="181"/>
      <c r="K690" s="181"/>
      <c r="L690" s="181"/>
      <c r="M690" s="181"/>
      <c r="N690" s="181"/>
      <c r="O690" s="181"/>
      <c r="P690" s="181"/>
      <c r="Q690" s="181"/>
      <c r="R690" s="181"/>
      <c r="S690" s="181"/>
      <c r="T690" s="181"/>
      <c r="U690" s="181"/>
      <c r="V690" s="181"/>
      <c r="W690" s="181"/>
      <c r="X690" s="181"/>
      <c r="Y690" s="181"/>
      <c r="Z690" s="181"/>
      <c r="AA690" s="181"/>
      <c r="AB690" s="181"/>
      <c r="AC690" s="181"/>
      <c r="AD690" s="181"/>
      <c r="AE690" s="181"/>
      <c r="AF690" s="181"/>
      <c r="AG690" s="181"/>
    </row>
    <row r="691" spans="1:33" ht="75" x14ac:dyDescent="0.2">
      <c r="A691" s="195"/>
      <c r="B691" s="149"/>
      <c r="C691" s="149"/>
      <c r="D691" s="196"/>
      <c r="E691" s="159" t="s">
        <v>223</v>
      </c>
      <c r="F691" s="162" t="s">
        <v>357</v>
      </c>
      <c r="G691" s="102" t="s">
        <v>361</v>
      </c>
      <c r="H691" s="89" t="s">
        <v>344</v>
      </c>
      <c r="I691" s="198" t="s">
        <v>701</v>
      </c>
      <c r="J691" s="181"/>
      <c r="K691" s="181"/>
      <c r="L691" s="181"/>
      <c r="M691" s="181"/>
      <c r="N691" s="181"/>
      <c r="O691" s="181"/>
      <c r="P691" s="181"/>
      <c r="Q691" s="181"/>
      <c r="R691" s="181"/>
      <c r="S691" s="181"/>
      <c r="T691" s="181"/>
      <c r="U691" s="181"/>
      <c r="V691" s="181"/>
      <c r="W691" s="181"/>
      <c r="X691" s="181"/>
      <c r="Y691" s="181"/>
      <c r="Z691" s="181"/>
      <c r="AA691" s="181"/>
      <c r="AB691" s="181"/>
      <c r="AC691" s="181"/>
      <c r="AD691" s="181"/>
      <c r="AE691" s="181"/>
      <c r="AF691" s="181"/>
      <c r="AG691" s="181"/>
    </row>
    <row r="692" spans="1:33" ht="75" x14ac:dyDescent="0.2">
      <c r="A692" s="195"/>
      <c r="B692" s="149"/>
      <c r="C692" s="149"/>
      <c r="D692" s="196"/>
      <c r="E692" s="90" t="s">
        <v>224</v>
      </c>
      <c r="F692" s="102" t="s">
        <v>357</v>
      </c>
      <c r="G692" s="102" t="s">
        <v>361</v>
      </c>
      <c r="H692" s="89" t="s">
        <v>344</v>
      </c>
      <c r="I692" s="198" t="s">
        <v>701</v>
      </c>
      <c r="J692" s="181"/>
      <c r="K692" s="181"/>
      <c r="L692" s="181"/>
      <c r="M692" s="181"/>
      <c r="N692" s="181"/>
      <c r="O692" s="181"/>
      <c r="P692" s="181"/>
      <c r="Q692" s="181"/>
      <c r="R692" s="181"/>
      <c r="S692" s="181"/>
      <c r="T692" s="181"/>
      <c r="U692" s="181"/>
      <c r="V692" s="181"/>
      <c r="W692" s="181"/>
      <c r="X692" s="181"/>
      <c r="Y692" s="181"/>
      <c r="Z692" s="181"/>
      <c r="AA692" s="181"/>
      <c r="AB692" s="181"/>
      <c r="AC692" s="181"/>
      <c r="AD692" s="181"/>
      <c r="AE692" s="181"/>
      <c r="AF692" s="181"/>
      <c r="AG692" s="181"/>
    </row>
    <row r="693" spans="1:33" x14ac:dyDescent="0.2">
      <c r="A693" s="195"/>
      <c r="B693" s="149"/>
      <c r="C693" s="149"/>
      <c r="D693" s="160" t="s">
        <v>225</v>
      </c>
      <c r="E693" s="94"/>
      <c r="F693" s="165"/>
      <c r="G693" s="101"/>
      <c r="H693" s="95"/>
      <c r="I693" s="95"/>
      <c r="J693" s="181"/>
      <c r="K693" s="181"/>
      <c r="L693" s="181"/>
      <c r="M693" s="181"/>
      <c r="N693" s="181"/>
      <c r="O693" s="181"/>
      <c r="P693" s="181"/>
      <c r="Q693" s="181"/>
      <c r="R693" s="181"/>
      <c r="S693" s="181"/>
      <c r="T693" s="181"/>
      <c r="U693" s="181"/>
      <c r="V693" s="181"/>
      <c r="W693" s="181"/>
      <c r="X693" s="181"/>
      <c r="Y693" s="181"/>
      <c r="Z693" s="181"/>
      <c r="AA693" s="181"/>
      <c r="AB693" s="181"/>
      <c r="AC693" s="181"/>
      <c r="AD693" s="181"/>
      <c r="AE693" s="181"/>
      <c r="AF693" s="181"/>
      <c r="AG693" s="181"/>
    </row>
    <row r="694" spans="1:33" ht="75" x14ac:dyDescent="0.2">
      <c r="A694" s="195"/>
      <c r="B694" s="149"/>
      <c r="C694" s="149"/>
      <c r="D694" s="196"/>
      <c r="E694" s="90" t="s">
        <v>226</v>
      </c>
      <c r="F694" s="102" t="s">
        <v>357</v>
      </c>
      <c r="G694" s="102" t="s">
        <v>361</v>
      </c>
      <c r="H694" s="89" t="s">
        <v>344</v>
      </c>
      <c r="I694" s="198" t="s">
        <v>701</v>
      </c>
      <c r="J694" s="181"/>
      <c r="K694" s="181"/>
      <c r="L694" s="181"/>
      <c r="M694" s="181"/>
      <c r="N694" s="181"/>
      <c r="O694" s="181"/>
      <c r="P694" s="181"/>
      <c r="Q694" s="181"/>
      <c r="R694" s="181"/>
      <c r="S694" s="181"/>
      <c r="T694" s="181"/>
      <c r="U694" s="181"/>
      <c r="V694" s="181"/>
      <c r="W694" s="181"/>
      <c r="X694" s="181"/>
      <c r="Y694" s="181"/>
      <c r="Z694" s="181"/>
      <c r="AA694" s="181"/>
      <c r="AB694" s="181"/>
      <c r="AC694" s="181"/>
      <c r="AD694" s="181"/>
      <c r="AE694" s="181"/>
      <c r="AF694" s="181"/>
      <c r="AG694" s="181"/>
    </row>
    <row r="695" spans="1:33" ht="75" x14ac:dyDescent="0.2">
      <c r="A695" s="195"/>
      <c r="B695" s="149"/>
      <c r="C695" s="149"/>
      <c r="D695" s="196"/>
      <c r="E695" s="90" t="s">
        <v>227</v>
      </c>
      <c r="F695" s="102" t="s">
        <v>357</v>
      </c>
      <c r="G695" s="102" t="s">
        <v>361</v>
      </c>
      <c r="H695" s="89" t="s">
        <v>344</v>
      </c>
      <c r="I695" s="198" t="s">
        <v>701</v>
      </c>
      <c r="J695" s="181"/>
      <c r="K695" s="181"/>
      <c r="L695" s="181"/>
      <c r="M695" s="181"/>
      <c r="N695" s="181"/>
      <c r="O695" s="181"/>
      <c r="P695" s="181"/>
      <c r="Q695" s="181"/>
      <c r="R695" s="181"/>
      <c r="S695" s="181"/>
      <c r="T695" s="181"/>
      <c r="U695" s="181"/>
      <c r="V695" s="181"/>
      <c r="W695" s="181"/>
      <c r="X695" s="181"/>
      <c r="Y695" s="181"/>
      <c r="Z695" s="181"/>
      <c r="AA695" s="181"/>
      <c r="AB695" s="181"/>
      <c r="AC695" s="181"/>
      <c r="AD695" s="181"/>
      <c r="AE695" s="181"/>
      <c r="AF695" s="181"/>
      <c r="AG695" s="181"/>
    </row>
    <row r="696" spans="1:33" ht="75" x14ac:dyDescent="0.2">
      <c r="A696" s="195"/>
      <c r="B696" s="149"/>
      <c r="C696" s="149"/>
      <c r="D696" s="196"/>
      <c r="E696" s="90" t="s">
        <v>228</v>
      </c>
      <c r="F696" s="102" t="s">
        <v>357</v>
      </c>
      <c r="G696" s="102" t="s">
        <v>361</v>
      </c>
      <c r="H696" s="89" t="s">
        <v>344</v>
      </c>
      <c r="I696" s="198" t="s">
        <v>701</v>
      </c>
      <c r="J696" s="181"/>
      <c r="K696" s="181"/>
      <c r="L696" s="181"/>
      <c r="M696" s="181"/>
      <c r="N696" s="181"/>
      <c r="O696" s="181"/>
      <c r="P696" s="181"/>
      <c r="Q696" s="181"/>
      <c r="R696" s="181"/>
      <c r="S696" s="181"/>
      <c r="T696" s="181"/>
      <c r="U696" s="181"/>
      <c r="V696" s="181"/>
      <c r="W696" s="181"/>
      <c r="X696" s="181"/>
      <c r="Y696" s="181"/>
      <c r="Z696" s="181"/>
      <c r="AA696" s="181"/>
      <c r="AB696" s="181"/>
      <c r="AC696" s="181"/>
      <c r="AD696" s="181"/>
      <c r="AE696" s="181"/>
      <c r="AF696" s="181"/>
      <c r="AG696" s="181"/>
    </row>
    <row r="697" spans="1:33" x14ac:dyDescent="0.2">
      <c r="A697" s="195"/>
      <c r="B697" s="149"/>
      <c r="C697" s="149"/>
      <c r="D697" s="160" t="s">
        <v>229</v>
      </c>
      <c r="E697" s="94"/>
      <c r="F697" s="165"/>
      <c r="G697" s="101"/>
      <c r="H697" s="95"/>
      <c r="I697" s="95"/>
      <c r="J697" s="181"/>
      <c r="K697" s="181"/>
      <c r="L697" s="181"/>
      <c r="M697" s="181"/>
      <c r="N697" s="181"/>
      <c r="O697" s="181"/>
      <c r="P697" s="181"/>
      <c r="Q697" s="181"/>
      <c r="R697" s="181"/>
      <c r="S697" s="181"/>
      <c r="T697" s="181"/>
      <c r="U697" s="181"/>
      <c r="V697" s="181"/>
      <c r="W697" s="181"/>
      <c r="X697" s="181"/>
      <c r="Y697" s="181"/>
      <c r="Z697" s="181"/>
      <c r="AA697" s="181"/>
      <c r="AB697" s="181"/>
      <c r="AC697" s="181"/>
      <c r="AD697" s="181"/>
      <c r="AE697" s="181"/>
      <c r="AF697" s="181"/>
      <c r="AG697" s="181"/>
    </row>
    <row r="698" spans="1:33" ht="75" x14ac:dyDescent="0.2">
      <c r="A698" s="195"/>
      <c r="B698" s="149"/>
      <c r="C698" s="149"/>
      <c r="D698" s="196"/>
      <c r="E698" s="90" t="s">
        <v>230</v>
      </c>
      <c r="F698" s="102" t="s">
        <v>357</v>
      </c>
      <c r="G698" s="102" t="s">
        <v>361</v>
      </c>
      <c r="H698" s="89" t="s">
        <v>344</v>
      </c>
      <c r="I698" s="198" t="s">
        <v>701</v>
      </c>
      <c r="J698" s="181"/>
      <c r="K698" s="181"/>
      <c r="L698" s="181"/>
      <c r="M698" s="181"/>
      <c r="N698" s="181"/>
      <c r="O698" s="181"/>
      <c r="P698" s="181"/>
      <c r="Q698" s="181"/>
      <c r="R698" s="181"/>
      <c r="S698" s="181"/>
      <c r="T698" s="181"/>
      <c r="U698" s="181"/>
      <c r="V698" s="181"/>
      <c r="W698" s="181"/>
      <c r="X698" s="181"/>
      <c r="Y698" s="181"/>
      <c r="Z698" s="181"/>
      <c r="AA698" s="181"/>
      <c r="AB698" s="181"/>
      <c r="AC698" s="181"/>
      <c r="AD698" s="181"/>
      <c r="AE698" s="181"/>
      <c r="AF698" s="181"/>
      <c r="AG698" s="181"/>
    </row>
    <row r="699" spans="1:33" ht="75" x14ac:dyDescent="0.2">
      <c r="A699" s="195"/>
      <c r="B699" s="149"/>
      <c r="C699" s="149"/>
      <c r="D699" s="196"/>
      <c r="E699" s="90" t="s">
        <v>231</v>
      </c>
      <c r="F699" s="102" t="s">
        <v>357</v>
      </c>
      <c r="G699" s="102" t="s">
        <v>361</v>
      </c>
      <c r="H699" s="89" t="s">
        <v>344</v>
      </c>
      <c r="I699" s="198" t="s">
        <v>701</v>
      </c>
      <c r="J699" s="181"/>
      <c r="K699" s="181"/>
      <c r="L699" s="181"/>
      <c r="M699" s="181"/>
      <c r="N699" s="181"/>
      <c r="O699" s="181"/>
      <c r="P699" s="181"/>
      <c r="Q699" s="181"/>
      <c r="R699" s="181"/>
      <c r="S699" s="181"/>
      <c r="T699" s="181"/>
      <c r="U699" s="181"/>
      <c r="V699" s="181"/>
      <c r="W699" s="181"/>
      <c r="X699" s="181"/>
      <c r="Y699" s="181"/>
      <c r="Z699" s="181"/>
      <c r="AA699" s="181"/>
      <c r="AB699" s="181"/>
      <c r="AC699" s="181"/>
      <c r="AD699" s="181"/>
      <c r="AE699" s="181"/>
      <c r="AF699" s="181"/>
      <c r="AG699" s="181"/>
    </row>
    <row r="700" spans="1:33" x14ac:dyDescent="0.2">
      <c r="A700" s="195"/>
      <c r="B700" s="149"/>
      <c r="C700" s="149"/>
      <c r="D700" s="160" t="s">
        <v>232</v>
      </c>
      <c r="E700" s="94"/>
      <c r="F700" s="165"/>
      <c r="G700" s="101"/>
      <c r="H700" s="95"/>
      <c r="I700" s="95"/>
      <c r="J700" s="181"/>
      <c r="K700" s="181"/>
      <c r="L700" s="181"/>
      <c r="M700" s="181"/>
      <c r="N700" s="181"/>
      <c r="O700" s="181"/>
      <c r="P700" s="181"/>
      <c r="Q700" s="181"/>
      <c r="R700" s="181"/>
      <c r="S700" s="181"/>
      <c r="T700" s="181"/>
      <c r="U700" s="181"/>
      <c r="V700" s="181"/>
      <c r="W700" s="181"/>
      <c r="X700" s="181"/>
      <c r="Y700" s="181"/>
      <c r="Z700" s="181"/>
      <c r="AA700" s="181"/>
      <c r="AB700" s="181"/>
      <c r="AC700" s="181"/>
      <c r="AD700" s="181"/>
      <c r="AE700" s="181"/>
      <c r="AF700" s="181"/>
      <c r="AG700" s="181"/>
    </row>
    <row r="701" spans="1:33" ht="75" x14ac:dyDescent="0.2">
      <c r="A701" s="195"/>
      <c r="B701" s="149"/>
      <c r="C701" s="149"/>
      <c r="D701" s="196"/>
      <c r="E701" s="90" t="s">
        <v>233</v>
      </c>
      <c r="F701" s="102" t="s">
        <v>357</v>
      </c>
      <c r="G701" s="102" t="s">
        <v>361</v>
      </c>
      <c r="H701" s="89" t="s">
        <v>344</v>
      </c>
      <c r="I701" s="198" t="s">
        <v>701</v>
      </c>
      <c r="J701" s="181"/>
      <c r="K701" s="181"/>
      <c r="L701" s="181"/>
      <c r="M701" s="181"/>
      <c r="N701" s="181"/>
      <c r="O701" s="181"/>
      <c r="P701" s="181"/>
      <c r="Q701" s="181"/>
      <c r="R701" s="181"/>
      <c r="S701" s="181"/>
      <c r="T701" s="181"/>
      <c r="U701" s="181"/>
      <c r="V701" s="181"/>
      <c r="W701" s="181"/>
      <c r="X701" s="181"/>
      <c r="Y701" s="181"/>
      <c r="Z701" s="181"/>
      <c r="AA701" s="181"/>
      <c r="AB701" s="181"/>
      <c r="AC701" s="181"/>
      <c r="AD701" s="181"/>
      <c r="AE701" s="181"/>
      <c r="AF701" s="181"/>
      <c r="AG701" s="181"/>
    </row>
    <row r="702" spans="1:33" ht="75" x14ac:dyDescent="0.2">
      <c r="A702" s="195"/>
      <c r="B702" s="149"/>
      <c r="C702" s="149"/>
      <c r="D702" s="196"/>
      <c r="E702" s="90" t="s">
        <v>234</v>
      </c>
      <c r="F702" s="102" t="s">
        <v>357</v>
      </c>
      <c r="G702" s="102" t="s">
        <v>361</v>
      </c>
      <c r="H702" s="89" t="s">
        <v>344</v>
      </c>
      <c r="I702" s="198" t="s">
        <v>701</v>
      </c>
      <c r="J702" s="181"/>
      <c r="K702" s="181"/>
      <c r="L702" s="181"/>
      <c r="M702" s="181"/>
      <c r="N702" s="181"/>
      <c r="O702" s="181"/>
      <c r="P702" s="181"/>
      <c r="Q702" s="181"/>
      <c r="R702" s="181"/>
      <c r="S702" s="181"/>
      <c r="T702" s="181"/>
      <c r="U702" s="181"/>
      <c r="V702" s="181"/>
      <c r="W702" s="181"/>
      <c r="X702" s="181"/>
      <c r="Y702" s="181"/>
      <c r="Z702" s="181"/>
      <c r="AA702" s="181"/>
      <c r="AB702" s="181"/>
      <c r="AC702" s="181"/>
      <c r="AD702" s="181"/>
      <c r="AE702" s="181"/>
      <c r="AF702" s="181"/>
      <c r="AG702" s="181"/>
    </row>
    <row r="703" spans="1:33" ht="75" x14ac:dyDescent="0.2">
      <c r="A703" s="195"/>
      <c r="B703" s="149"/>
      <c r="C703" s="149"/>
      <c r="D703" s="196"/>
      <c r="E703" s="90" t="s">
        <v>235</v>
      </c>
      <c r="F703" s="102" t="s">
        <v>357</v>
      </c>
      <c r="G703" s="102" t="s">
        <v>361</v>
      </c>
      <c r="H703" s="89" t="s">
        <v>344</v>
      </c>
      <c r="I703" s="198" t="s">
        <v>701</v>
      </c>
      <c r="J703" s="181"/>
      <c r="K703" s="181"/>
      <c r="L703" s="181"/>
      <c r="M703" s="181"/>
      <c r="N703" s="181"/>
      <c r="O703" s="181"/>
      <c r="P703" s="181"/>
      <c r="Q703" s="181"/>
      <c r="R703" s="181"/>
      <c r="S703" s="181"/>
      <c r="T703" s="181"/>
      <c r="U703" s="181"/>
      <c r="V703" s="181"/>
      <c r="W703" s="181"/>
      <c r="X703" s="181"/>
      <c r="Y703" s="181"/>
      <c r="Z703" s="181"/>
      <c r="AA703" s="181"/>
      <c r="AB703" s="181"/>
      <c r="AC703" s="181"/>
      <c r="AD703" s="181"/>
      <c r="AE703" s="181"/>
      <c r="AF703" s="181"/>
      <c r="AG703" s="181"/>
    </row>
    <row r="704" spans="1:33" x14ac:dyDescent="0.2">
      <c r="A704" s="195"/>
      <c r="B704" s="149"/>
      <c r="C704" s="149"/>
      <c r="D704" s="160" t="s">
        <v>653</v>
      </c>
      <c r="E704" s="94"/>
      <c r="F704" s="165"/>
      <c r="G704" s="101"/>
      <c r="H704" s="95"/>
      <c r="I704" s="95"/>
      <c r="J704" s="181"/>
      <c r="K704" s="181"/>
      <c r="L704" s="181"/>
      <c r="M704" s="181"/>
      <c r="N704" s="181"/>
      <c r="O704" s="181"/>
      <c r="P704" s="181"/>
      <c r="Q704" s="181"/>
      <c r="R704" s="181"/>
      <c r="S704" s="181"/>
      <c r="T704" s="181"/>
      <c r="U704" s="181"/>
      <c r="V704" s="181"/>
      <c r="W704" s="181"/>
      <c r="X704" s="181"/>
      <c r="Y704" s="181"/>
      <c r="Z704" s="181"/>
      <c r="AA704" s="181"/>
      <c r="AB704" s="181"/>
      <c r="AC704" s="181"/>
      <c r="AD704" s="181"/>
      <c r="AE704" s="181"/>
      <c r="AF704" s="181"/>
      <c r="AG704" s="181"/>
    </row>
    <row r="705" spans="1:33" ht="75" x14ac:dyDescent="0.2">
      <c r="A705" s="195"/>
      <c r="B705" s="149"/>
      <c r="C705" s="149"/>
      <c r="D705" s="196"/>
      <c r="E705" s="90" t="s">
        <v>654</v>
      </c>
      <c r="F705" s="102" t="s">
        <v>357</v>
      </c>
      <c r="G705" s="102" t="s">
        <v>361</v>
      </c>
      <c r="H705" s="89" t="s">
        <v>344</v>
      </c>
      <c r="I705" s="198" t="s">
        <v>701</v>
      </c>
      <c r="J705" s="181"/>
      <c r="K705" s="181"/>
      <c r="L705" s="181"/>
      <c r="M705" s="181"/>
      <c r="N705" s="181"/>
      <c r="O705" s="181"/>
      <c r="P705" s="181"/>
      <c r="Q705" s="181"/>
      <c r="R705" s="181"/>
      <c r="S705" s="181"/>
      <c r="T705" s="181"/>
      <c r="U705" s="181"/>
      <c r="V705" s="181"/>
      <c r="W705" s="181"/>
      <c r="X705" s="181"/>
      <c r="Y705" s="181"/>
      <c r="Z705" s="181"/>
      <c r="AA705" s="181"/>
      <c r="AB705" s="181"/>
      <c r="AC705" s="181"/>
      <c r="AD705" s="181"/>
      <c r="AE705" s="181"/>
      <c r="AF705" s="181"/>
      <c r="AG705" s="181"/>
    </row>
    <row r="706" spans="1:33" ht="75" x14ac:dyDescent="0.2">
      <c r="A706" s="195"/>
      <c r="B706" s="149"/>
      <c r="C706" s="149"/>
      <c r="D706" s="196"/>
      <c r="E706" s="90" t="s">
        <v>665</v>
      </c>
      <c r="F706" s="102" t="s">
        <v>357</v>
      </c>
      <c r="G706" s="102" t="s">
        <v>361</v>
      </c>
      <c r="H706" s="89" t="s">
        <v>344</v>
      </c>
      <c r="I706" s="198" t="s">
        <v>701</v>
      </c>
      <c r="J706" s="181"/>
      <c r="K706" s="181"/>
      <c r="L706" s="181"/>
      <c r="M706" s="181"/>
      <c r="N706" s="181"/>
      <c r="O706" s="181"/>
      <c r="P706" s="181"/>
      <c r="Q706" s="181"/>
      <c r="R706" s="181"/>
      <c r="S706" s="181"/>
      <c r="T706" s="181"/>
      <c r="U706" s="181"/>
      <c r="V706" s="181"/>
      <c r="W706" s="181"/>
      <c r="X706" s="181"/>
      <c r="Y706" s="181"/>
      <c r="Z706" s="181"/>
      <c r="AA706" s="181"/>
      <c r="AB706" s="181"/>
      <c r="AC706" s="181"/>
      <c r="AD706" s="181"/>
      <c r="AE706" s="181"/>
      <c r="AF706" s="181"/>
      <c r="AG706" s="181"/>
    </row>
    <row r="707" spans="1:33" x14ac:dyDescent="0.2">
      <c r="A707" s="195"/>
      <c r="B707" s="149"/>
      <c r="C707" s="149"/>
      <c r="D707" s="160" t="s">
        <v>656</v>
      </c>
      <c r="E707" s="94"/>
      <c r="F707" s="165"/>
      <c r="G707" s="101"/>
      <c r="H707" s="95"/>
      <c r="I707" s="95"/>
      <c r="J707" s="181"/>
      <c r="K707" s="181"/>
      <c r="L707" s="181"/>
      <c r="M707" s="181"/>
      <c r="N707" s="181"/>
      <c r="O707" s="181"/>
      <c r="P707" s="181"/>
      <c r="Q707" s="181"/>
      <c r="R707" s="181"/>
      <c r="S707" s="181"/>
      <c r="T707" s="181"/>
      <c r="U707" s="181"/>
      <c r="V707" s="181"/>
      <c r="W707" s="181"/>
      <c r="X707" s="181"/>
      <c r="Y707" s="181"/>
      <c r="Z707" s="181"/>
      <c r="AA707" s="181"/>
      <c r="AB707" s="181"/>
      <c r="AC707" s="181"/>
      <c r="AD707" s="181"/>
      <c r="AE707" s="181"/>
      <c r="AF707" s="181"/>
      <c r="AG707" s="181"/>
    </row>
    <row r="708" spans="1:33" ht="75" x14ac:dyDescent="0.2">
      <c r="A708" s="195"/>
      <c r="B708" s="149"/>
      <c r="C708" s="149"/>
      <c r="D708" s="196"/>
      <c r="E708" s="90" t="s">
        <v>657</v>
      </c>
      <c r="F708" s="102" t="s">
        <v>357</v>
      </c>
      <c r="G708" s="102" t="s">
        <v>361</v>
      </c>
      <c r="H708" s="89" t="s">
        <v>344</v>
      </c>
      <c r="I708" s="198" t="s">
        <v>701</v>
      </c>
      <c r="J708" s="181"/>
      <c r="K708" s="181"/>
      <c r="L708" s="181"/>
      <c r="M708" s="181"/>
      <c r="N708" s="181"/>
      <c r="O708" s="181"/>
      <c r="P708" s="181"/>
      <c r="Q708" s="181"/>
      <c r="R708" s="181"/>
      <c r="S708" s="181"/>
      <c r="T708" s="181"/>
      <c r="U708" s="181"/>
      <c r="V708" s="181"/>
      <c r="W708" s="181"/>
      <c r="X708" s="181"/>
      <c r="Y708" s="181"/>
      <c r="Z708" s="181"/>
      <c r="AA708" s="181"/>
      <c r="AB708" s="181"/>
      <c r="AC708" s="181"/>
      <c r="AD708" s="181"/>
      <c r="AE708" s="181"/>
      <c r="AF708" s="181"/>
      <c r="AG708" s="181"/>
    </row>
    <row r="709" spans="1:33" ht="75" x14ac:dyDescent="0.2">
      <c r="A709" s="195"/>
      <c r="B709" s="149"/>
      <c r="C709" s="149"/>
      <c r="D709" s="196"/>
      <c r="E709" s="90" t="s">
        <v>666</v>
      </c>
      <c r="F709" s="102" t="s">
        <v>357</v>
      </c>
      <c r="G709" s="102" t="s">
        <v>361</v>
      </c>
      <c r="H709" s="89" t="s">
        <v>344</v>
      </c>
      <c r="I709" s="198" t="s">
        <v>701</v>
      </c>
      <c r="J709" s="181"/>
      <c r="K709" s="181"/>
      <c r="L709" s="181"/>
      <c r="M709" s="181"/>
      <c r="N709" s="181"/>
      <c r="O709" s="181"/>
      <c r="P709" s="181"/>
      <c r="Q709" s="181"/>
      <c r="R709" s="181"/>
      <c r="S709" s="181"/>
      <c r="T709" s="181"/>
      <c r="U709" s="181"/>
      <c r="V709" s="181"/>
      <c r="W709" s="181"/>
      <c r="X709" s="181"/>
      <c r="Y709" s="181"/>
      <c r="Z709" s="181"/>
      <c r="AA709" s="181"/>
      <c r="AB709" s="181"/>
      <c r="AC709" s="181"/>
      <c r="AD709" s="181"/>
      <c r="AE709" s="181"/>
      <c r="AF709" s="181"/>
      <c r="AG709" s="181"/>
    </row>
    <row r="710" spans="1:33" ht="75" x14ac:dyDescent="0.2">
      <c r="A710" s="195"/>
      <c r="B710" s="149"/>
      <c r="C710" s="149"/>
      <c r="D710" s="196"/>
      <c r="E710" s="90" t="s">
        <v>667</v>
      </c>
      <c r="F710" s="102" t="s">
        <v>357</v>
      </c>
      <c r="G710" s="102" t="s">
        <v>361</v>
      </c>
      <c r="H710" s="89" t="s">
        <v>344</v>
      </c>
      <c r="I710" s="198" t="s">
        <v>701</v>
      </c>
      <c r="J710" s="181"/>
      <c r="K710" s="181"/>
      <c r="L710" s="181"/>
      <c r="M710" s="181"/>
      <c r="N710" s="181"/>
      <c r="O710" s="181"/>
      <c r="P710" s="181"/>
      <c r="Q710" s="181"/>
      <c r="R710" s="181"/>
      <c r="S710" s="181"/>
      <c r="T710" s="181"/>
      <c r="U710" s="181"/>
      <c r="V710" s="181"/>
      <c r="W710" s="181"/>
      <c r="X710" s="181"/>
      <c r="Y710" s="181"/>
      <c r="Z710" s="181"/>
      <c r="AA710" s="181"/>
      <c r="AB710" s="181"/>
      <c r="AC710" s="181"/>
      <c r="AD710" s="181"/>
      <c r="AE710" s="181"/>
      <c r="AF710" s="181"/>
      <c r="AG710" s="181"/>
    </row>
    <row r="711" spans="1:33" x14ac:dyDescent="0.2">
      <c r="A711" s="195"/>
      <c r="B711" s="149"/>
      <c r="C711" s="1559" t="s">
        <v>237</v>
      </c>
      <c r="D711" s="1560"/>
      <c r="E711" s="1560"/>
      <c r="F711" s="1560"/>
      <c r="G711" s="1560"/>
      <c r="H711" s="1560" t="s">
        <v>344</v>
      </c>
      <c r="I711" s="1561" t="s">
        <v>362</v>
      </c>
      <c r="J711" s="7"/>
      <c r="K711" s="7"/>
      <c r="L711" s="7"/>
      <c r="M711" s="7"/>
      <c r="N711" s="7"/>
      <c r="O711" s="7"/>
      <c r="P711" s="7"/>
      <c r="Q711" s="7"/>
      <c r="R711" s="7"/>
      <c r="S711" s="7"/>
      <c r="T711" s="7"/>
      <c r="U711" s="7"/>
      <c r="V711" s="7"/>
      <c r="W711" s="7"/>
      <c r="X711" s="7"/>
      <c r="Y711" s="7"/>
      <c r="Z711" s="7"/>
      <c r="AA711" s="7"/>
      <c r="AB711" s="7"/>
      <c r="AC711" s="7"/>
      <c r="AD711" s="7"/>
      <c r="AE711" s="7"/>
      <c r="AF711" s="181"/>
      <c r="AG711" s="181"/>
    </row>
    <row r="712" spans="1:33" x14ac:dyDescent="0.2">
      <c r="A712" s="195"/>
      <c r="B712" s="149"/>
      <c r="C712" s="149"/>
      <c r="D712" s="1885" t="s">
        <v>281</v>
      </c>
      <c r="E712" s="1886"/>
      <c r="F712" s="1886"/>
      <c r="G712" s="1886"/>
      <c r="H712" s="1886"/>
      <c r="I712" s="1887"/>
      <c r="J712" s="181"/>
      <c r="K712" s="181"/>
      <c r="L712" s="181"/>
      <c r="M712" s="181"/>
      <c r="N712" s="181"/>
      <c r="O712" s="181"/>
      <c r="P712" s="181"/>
      <c r="Q712" s="181"/>
      <c r="R712" s="181"/>
      <c r="S712" s="181"/>
      <c r="T712" s="181"/>
      <c r="U712" s="181"/>
      <c r="V712" s="181"/>
      <c r="W712" s="181"/>
      <c r="X712" s="181"/>
      <c r="Y712" s="181"/>
      <c r="Z712" s="181"/>
      <c r="AA712" s="181"/>
      <c r="AB712" s="181"/>
      <c r="AC712" s="181"/>
      <c r="AD712" s="181"/>
      <c r="AE712" s="181"/>
      <c r="AF712" s="181"/>
      <c r="AG712" s="181"/>
    </row>
    <row r="713" spans="1:33" ht="75" x14ac:dyDescent="0.2">
      <c r="A713" s="195"/>
      <c r="B713" s="149"/>
      <c r="C713" s="149"/>
      <c r="D713" s="196"/>
      <c r="E713" s="90" t="s">
        <v>238</v>
      </c>
      <c r="F713" s="102" t="s">
        <v>357</v>
      </c>
      <c r="G713" s="102" t="s">
        <v>361</v>
      </c>
      <c r="H713" s="89" t="s">
        <v>344</v>
      </c>
      <c r="I713" s="198" t="s">
        <v>701</v>
      </c>
      <c r="J713" s="181"/>
      <c r="K713" s="181"/>
      <c r="L713" s="181"/>
      <c r="M713" s="181"/>
      <c r="N713" s="181"/>
      <c r="O713" s="181"/>
      <c r="P713" s="181"/>
      <c r="Q713" s="181"/>
      <c r="R713" s="181"/>
      <c r="S713" s="181"/>
      <c r="T713" s="181"/>
      <c r="U713" s="181"/>
      <c r="V713" s="181"/>
      <c r="W713" s="181"/>
      <c r="X713" s="181"/>
      <c r="Y713" s="181"/>
      <c r="Z713" s="181"/>
      <c r="AA713" s="181"/>
      <c r="AB713" s="181"/>
      <c r="AC713" s="181"/>
      <c r="AD713" s="181"/>
      <c r="AE713" s="181"/>
      <c r="AF713" s="181"/>
      <c r="AG713" s="181"/>
    </row>
    <row r="714" spans="1:33" ht="75" x14ac:dyDescent="0.2">
      <c r="A714" s="195"/>
      <c r="B714" s="149"/>
      <c r="C714" s="149"/>
      <c r="D714" s="196"/>
      <c r="E714" s="90" t="s">
        <v>239</v>
      </c>
      <c r="F714" s="102" t="s">
        <v>357</v>
      </c>
      <c r="G714" s="102" t="s">
        <v>361</v>
      </c>
      <c r="H714" s="89" t="s">
        <v>344</v>
      </c>
      <c r="I714" s="198" t="s">
        <v>701</v>
      </c>
      <c r="J714" s="181"/>
      <c r="K714" s="181"/>
      <c r="L714" s="181"/>
      <c r="M714" s="181"/>
      <c r="N714" s="181"/>
      <c r="O714" s="181"/>
      <c r="P714" s="181"/>
      <c r="Q714" s="181"/>
      <c r="R714" s="181"/>
      <c r="S714" s="181"/>
      <c r="T714" s="181"/>
      <c r="U714" s="181"/>
      <c r="V714" s="181"/>
      <c r="W714" s="181"/>
      <c r="X714" s="181"/>
      <c r="Y714" s="181"/>
      <c r="Z714" s="181"/>
      <c r="AA714" s="181"/>
      <c r="AB714" s="181"/>
      <c r="AC714" s="181"/>
      <c r="AD714" s="181"/>
      <c r="AE714" s="181"/>
      <c r="AF714" s="181"/>
      <c r="AG714" s="181"/>
    </row>
    <row r="715" spans="1:33" x14ac:dyDescent="0.2">
      <c r="A715" s="195"/>
      <c r="B715" s="149"/>
      <c r="C715" s="149"/>
      <c r="D715" s="160" t="s">
        <v>282</v>
      </c>
      <c r="E715" s="94"/>
      <c r="F715" s="165"/>
      <c r="G715" s="101"/>
      <c r="H715" s="95"/>
      <c r="I715" s="95"/>
      <c r="J715" s="181"/>
      <c r="K715" s="181"/>
      <c r="L715" s="181"/>
      <c r="M715" s="181"/>
      <c r="N715" s="181"/>
      <c r="O715" s="181"/>
      <c r="P715" s="181"/>
      <c r="Q715" s="181"/>
      <c r="R715" s="181"/>
      <c r="S715" s="181"/>
      <c r="T715" s="181"/>
      <c r="U715" s="181"/>
      <c r="V715" s="181"/>
      <c r="W715" s="181"/>
      <c r="X715" s="181"/>
      <c r="Y715" s="181"/>
      <c r="Z715" s="181"/>
      <c r="AA715" s="181"/>
      <c r="AB715" s="181"/>
      <c r="AC715" s="181"/>
      <c r="AD715" s="181"/>
      <c r="AE715" s="181"/>
      <c r="AF715" s="181"/>
      <c r="AG715" s="181"/>
    </row>
    <row r="716" spans="1:33" ht="75" x14ac:dyDescent="0.2">
      <c r="A716" s="195"/>
      <c r="B716" s="149"/>
      <c r="C716" s="149"/>
      <c r="D716" s="196"/>
      <c r="E716" s="90" t="s">
        <v>240</v>
      </c>
      <c r="F716" s="102" t="s">
        <v>357</v>
      </c>
      <c r="G716" s="102" t="s">
        <v>361</v>
      </c>
      <c r="H716" s="89" t="s">
        <v>344</v>
      </c>
      <c r="I716" s="198" t="s">
        <v>701</v>
      </c>
      <c r="J716" s="181"/>
      <c r="K716" s="181"/>
      <c r="L716" s="181"/>
      <c r="M716" s="181"/>
      <c r="N716" s="181"/>
      <c r="O716" s="181"/>
      <c r="P716" s="181"/>
      <c r="Q716" s="181"/>
      <c r="R716" s="181"/>
      <c r="S716" s="181"/>
      <c r="T716" s="181"/>
      <c r="U716" s="181"/>
      <c r="V716" s="181"/>
      <c r="W716" s="181"/>
      <c r="X716" s="181"/>
      <c r="Y716" s="181"/>
      <c r="Z716" s="181"/>
      <c r="AA716" s="181"/>
      <c r="AB716" s="181"/>
      <c r="AC716" s="181"/>
      <c r="AD716" s="181"/>
      <c r="AE716" s="181"/>
      <c r="AF716" s="181"/>
      <c r="AG716" s="181"/>
    </row>
    <row r="717" spans="1:33" ht="75" x14ac:dyDescent="0.2">
      <c r="A717" s="195"/>
      <c r="B717" s="149"/>
      <c r="C717" s="149"/>
      <c r="D717" s="196"/>
      <c r="E717" s="90" t="s">
        <v>241</v>
      </c>
      <c r="F717" s="102" t="s">
        <v>357</v>
      </c>
      <c r="G717" s="102" t="s">
        <v>361</v>
      </c>
      <c r="H717" s="89" t="s">
        <v>344</v>
      </c>
      <c r="I717" s="198" t="s">
        <v>701</v>
      </c>
      <c r="J717" s="181"/>
      <c r="K717" s="181"/>
      <c r="L717" s="181"/>
      <c r="M717" s="181"/>
      <c r="N717" s="181"/>
      <c r="O717" s="181"/>
      <c r="P717" s="181"/>
      <c r="Q717" s="181"/>
      <c r="R717" s="181"/>
      <c r="S717" s="181"/>
      <c r="T717" s="181"/>
      <c r="U717" s="181"/>
      <c r="V717" s="181"/>
      <c r="W717" s="181"/>
      <c r="X717" s="181"/>
      <c r="Y717" s="181"/>
      <c r="Z717" s="181"/>
      <c r="AA717" s="181"/>
      <c r="AB717" s="181"/>
      <c r="AC717" s="181"/>
      <c r="AD717" s="181"/>
      <c r="AE717" s="181"/>
      <c r="AF717" s="181"/>
      <c r="AG717" s="181"/>
    </row>
    <row r="718" spans="1:33" x14ac:dyDescent="0.2">
      <c r="A718" s="195"/>
      <c r="B718" s="149"/>
      <c r="C718" s="149"/>
      <c r="D718" s="160" t="s">
        <v>243</v>
      </c>
      <c r="E718" s="94"/>
      <c r="F718" s="165"/>
      <c r="G718" s="101"/>
      <c r="H718" s="95"/>
      <c r="I718" s="95"/>
      <c r="J718" s="181"/>
      <c r="K718" s="181"/>
      <c r="L718" s="181"/>
      <c r="M718" s="181"/>
      <c r="N718" s="181"/>
      <c r="O718" s="181"/>
      <c r="P718" s="181"/>
      <c r="Q718" s="181"/>
      <c r="R718" s="181"/>
      <c r="S718" s="181"/>
      <c r="T718" s="181"/>
      <c r="U718" s="181"/>
      <c r="V718" s="181"/>
      <c r="W718" s="181"/>
      <c r="X718" s="181"/>
      <c r="Y718" s="181"/>
      <c r="Z718" s="181"/>
      <c r="AA718" s="181"/>
      <c r="AB718" s="181"/>
      <c r="AC718" s="181"/>
      <c r="AD718" s="181"/>
      <c r="AE718" s="181"/>
      <c r="AF718" s="181"/>
      <c r="AG718" s="181"/>
    </row>
    <row r="719" spans="1:33" ht="75" x14ac:dyDescent="0.2">
      <c r="A719" s="195"/>
      <c r="B719" s="149"/>
      <c r="C719" s="149"/>
      <c r="D719" s="196"/>
      <c r="E719" s="90" t="s">
        <v>244</v>
      </c>
      <c r="F719" s="102" t="s">
        <v>357</v>
      </c>
      <c r="G719" s="102" t="s">
        <v>361</v>
      </c>
      <c r="H719" s="89" t="s">
        <v>344</v>
      </c>
      <c r="I719" s="198" t="s">
        <v>701</v>
      </c>
      <c r="J719" s="181"/>
      <c r="K719" s="181"/>
      <c r="L719" s="181"/>
      <c r="M719" s="181"/>
      <c r="N719" s="181"/>
      <c r="O719" s="181"/>
      <c r="P719" s="181"/>
      <c r="Q719" s="181"/>
      <c r="R719" s="181"/>
      <c r="S719" s="181"/>
      <c r="T719" s="181"/>
      <c r="U719" s="181"/>
      <c r="V719" s="181"/>
      <c r="W719" s="181"/>
      <c r="X719" s="181"/>
      <c r="Y719" s="181"/>
      <c r="Z719" s="181"/>
      <c r="AA719" s="181"/>
      <c r="AB719" s="181"/>
      <c r="AC719" s="181"/>
      <c r="AD719" s="181"/>
      <c r="AE719" s="181"/>
      <c r="AF719" s="181"/>
      <c r="AG719" s="181"/>
    </row>
    <row r="720" spans="1:33" ht="75" x14ac:dyDescent="0.2">
      <c r="A720" s="195"/>
      <c r="B720" s="149"/>
      <c r="C720" s="149"/>
      <c r="D720" s="196"/>
      <c r="E720" s="90" t="s">
        <v>246</v>
      </c>
      <c r="F720" s="102" t="s">
        <v>357</v>
      </c>
      <c r="G720" s="102" t="s">
        <v>361</v>
      </c>
      <c r="H720" s="89" t="s">
        <v>344</v>
      </c>
      <c r="I720" s="198" t="s">
        <v>701</v>
      </c>
      <c r="J720" s="181"/>
      <c r="K720" s="181"/>
      <c r="L720" s="181"/>
      <c r="M720" s="181"/>
      <c r="N720" s="181"/>
      <c r="O720" s="181"/>
      <c r="P720" s="181"/>
      <c r="Q720" s="181"/>
      <c r="R720" s="181"/>
      <c r="S720" s="181"/>
      <c r="T720" s="181"/>
      <c r="U720" s="181"/>
      <c r="V720" s="181"/>
      <c r="W720" s="181"/>
      <c r="X720" s="181"/>
      <c r="Y720" s="181"/>
      <c r="Z720" s="181"/>
      <c r="AA720" s="181"/>
      <c r="AB720" s="181"/>
      <c r="AC720" s="181"/>
      <c r="AD720" s="181"/>
      <c r="AE720" s="181"/>
      <c r="AF720" s="181"/>
      <c r="AG720" s="181"/>
    </row>
    <row r="721" spans="1:33" x14ac:dyDescent="0.2">
      <c r="A721" s="195"/>
      <c r="B721" s="149"/>
      <c r="C721" s="149"/>
      <c r="D721" s="160" t="s">
        <v>248</v>
      </c>
      <c r="E721" s="94"/>
      <c r="F721" s="165"/>
      <c r="G721" s="101"/>
      <c r="H721" s="95"/>
      <c r="I721" s="95"/>
      <c r="J721" s="181"/>
      <c r="K721" s="181"/>
      <c r="L721" s="181"/>
      <c r="M721" s="181"/>
      <c r="N721" s="181"/>
      <c r="O721" s="181"/>
      <c r="P721" s="181"/>
      <c r="Q721" s="181"/>
      <c r="R721" s="181"/>
      <c r="S721" s="181"/>
      <c r="T721" s="181"/>
      <c r="U721" s="181"/>
      <c r="V721" s="181"/>
      <c r="W721" s="181"/>
      <c r="X721" s="181"/>
      <c r="Y721" s="181"/>
      <c r="Z721" s="181"/>
      <c r="AA721" s="181"/>
      <c r="AB721" s="181"/>
      <c r="AC721" s="181"/>
      <c r="AD721" s="181"/>
      <c r="AE721" s="181"/>
      <c r="AF721" s="181"/>
      <c r="AG721" s="181"/>
    </row>
    <row r="722" spans="1:33" ht="75" x14ac:dyDescent="0.2">
      <c r="A722" s="195"/>
      <c r="B722" s="149"/>
      <c r="C722" s="149"/>
      <c r="D722" s="196"/>
      <c r="E722" s="90" t="s">
        <v>250</v>
      </c>
      <c r="F722" s="102" t="s">
        <v>357</v>
      </c>
      <c r="G722" s="102" t="s">
        <v>361</v>
      </c>
      <c r="H722" s="89" t="s">
        <v>344</v>
      </c>
      <c r="I722" s="198" t="s">
        <v>701</v>
      </c>
      <c r="J722" s="181"/>
      <c r="K722" s="181"/>
      <c r="L722" s="181"/>
      <c r="M722" s="181"/>
      <c r="N722" s="181"/>
      <c r="O722" s="181"/>
      <c r="P722" s="181"/>
      <c r="Q722" s="181"/>
      <c r="R722" s="181"/>
      <c r="S722" s="181"/>
      <c r="T722" s="181"/>
      <c r="U722" s="181"/>
      <c r="V722" s="181"/>
      <c r="W722" s="181"/>
      <c r="X722" s="181"/>
      <c r="Y722" s="181"/>
      <c r="Z722" s="181"/>
      <c r="AA722" s="181"/>
      <c r="AB722" s="181"/>
      <c r="AC722" s="181"/>
      <c r="AD722" s="181"/>
      <c r="AE722" s="181"/>
      <c r="AF722" s="181"/>
      <c r="AG722" s="181"/>
    </row>
    <row r="723" spans="1:33" ht="75" x14ac:dyDescent="0.2">
      <c r="A723" s="195"/>
      <c r="B723" s="149"/>
      <c r="C723" s="149"/>
      <c r="D723" s="196"/>
      <c r="E723" s="90" t="s">
        <v>251</v>
      </c>
      <c r="F723" s="102" t="s">
        <v>357</v>
      </c>
      <c r="G723" s="102" t="s">
        <v>361</v>
      </c>
      <c r="H723" s="89" t="s">
        <v>344</v>
      </c>
      <c r="I723" s="198" t="s">
        <v>701</v>
      </c>
      <c r="J723" s="181"/>
      <c r="K723" s="181"/>
      <c r="L723" s="181"/>
      <c r="M723" s="181"/>
      <c r="N723" s="181"/>
      <c r="O723" s="181"/>
      <c r="P723" s="181"/>
      <c r="Q723" s="181"/>
      <c r="R723" s="181"/>
      <c r="S723" s="181"/>
      <c r="T723" s="181"/>
      <c r="U723" s="181"/>
      <c r="V723" s="181"/>
      <c r="W723" s="181"/>
      <c r="X723" s="181"/>
      <c r="Y723" s="181"/>
      <c r="Z723" s="181"/>
      <c r="AA723" s="181"/>
      <c r="AB723" s="181"/>
      <c r="AC723" s="181"/>
      <c r="AD723" s="181"/>
      <c r="AE723" s="181"/>
      <c r="AF723" s="181"/>
      <c r="AG723" s="181"/>
    </row>
    <row r="724" spans="1:33" x14ac:dyDescent="0.2">
      <c r="A724" s="195"/>
      <c r="B724" s="149"/>
      <c r="C724" s="149"/>
      <c r="D724" s="160" t="s">
        <v>659</v>
      </c>
      <c r="E724" s="94"/>
      <c r="F724" s="165"/>
      <c r="G724" s="101"/>
      <c r="H724" s="95"/>
      <c r="I724" s="95"/>
      <c r="J724" s="181"/>
      <c r="K724" s="181"/>
      <c r="L724" s="181"/>
      <c r="M724" s="181"/>
      <c r="N724" s="181"/>
      <c r="O724" s="181"/>
      <c r="P724" s="181"/>
      <c r="Q724" s="181"/>
      <c r="R724" s="181"/>
      <c r="S724" s="181"/>
      <c r="T724" s="181"/>
      <c r="U724" s="181"/>
      <c r="V724" s="181"/>
      <c r="W724" s="181"/>
      <c r="X724" s="181"/>
      <c r="Y724" s="181"/>
      <c r="Z724" s="181"/>
      <c r="AA724" s="181"/>
      <c r="AB724" s="181"/>
      <c r="AC724" s="181"/>
      <c r="AD724" s="181"/>
      <c r="AE724" s="181"/>
      <c r="AF724" s="181"/>
      <c r="AG724" s="181"/>
    </row>
    <row r="725" spans="1:33" ht="75" x14ac:dyDescent="0.2">
      <c r="A725" s="195"/>
      <c r="B725" s="149"/>
      <c r="C725" s="149"/>
      <c r="D725" s="196"/>
      <c r="E725" s="90" t="s">
        <v>660</v>
      </c>
      <c r="F725" s="102" t="s">
        <v>357</v>
      </c>
      <c r="G725" s="102" t="s">
        <v>361</v>
      </c>
      <c r="H725" s="89" t="s">
        <v>344</v>
      </c>
      <c r="I725" s="198" t="s">
        <v>701</v>
      </c>
      <c r="J725" s="181"/>
      <c r="K725" s="181"/>
      <c r="L725" s="181"/>
      <c r="M725" s="181"/>
      <c r="N725" s="181"/>
      <c r="O725" s="181"/>
      <c r="P725" s="181"/>
      <c r="Q725" s="181"/>
      <c r="R725" s="181"/>
      <c r="S725" s="181"/>
      <c r="T725" s="181"/>
      <c r="U725" s="181"/>
      <c r="V725" s="181"/>
      <c r="W725" s="181"/>
      <c r="X725" s="181"/>
      <c r="Y725" s="181"/>
      <c r="Z725" s="181"/>
      <c r="AA725" s="181"/>
      <c r="AB725" s="181"/>
      <c r="AC725" s="181"/>
      <c r="AD725" s="181"/>
      <c r="AE725" s="181"/>
      <c r="AF725" s="181"/>
      <c r="AG725" s="181"/>
    </row>
    <row r="726" spans="1:33" ht="75" x14ac:dyDescent="0.2">
      <c r="A726" s="195"/>
      <c r="B726" s="149"/>
      <c r="C726" s="149"/>
      <c r="D726" s="196"/>
      <c r="E726" s="90" t="s">
        <v>661</v>
      </c>
      <c r="F726" s="102" t="s">
        <v>357</v>
      </c>
      <c r="G726" s="102" t="s">
        <v>361</v>
      </c>
      <c r="H726" s="89" t="s">
        <v>344</v>
      </c>
      <c r="I726" s="198" t="s">
        <v>701</v>
      </c>
      <c r="J726" s="181"/>
      <c r="K726" s="181"/>
      <c r="L726" s="181"/>
      <c r="M726" s="181"/>
      <c r="N726" s="181"/>
      <c r="O726" s="181"/>
      <c r="P726" s="181"/>
      <c r="Q726" s="181"/>
      <c r="R726" s="181"/>
      <c r="S726" s="181"/>
      <c r="T726" s="181"/>
      <c r="U726" s="181"/>
      <c r="V726" s="181"/>
      <c r="W726" s="181"/>
      <c r="X726" s="181"/>
      <c r="Y726" s="181"/>
      <c r="Z726" s="181"/>
      <c r="AA726" s="181"/>
      <c r="AB726" s="181"/>
      <c r="AC726" s="181"/>
      <c r="AD726" s="181"/>
      <c r="AE726" s="181"/>
      <c r="AF726" s="181"/>
      <c r="AG726" s="181"/>
    </row>
    <row r="727" spans="1:33" x14ac:dyDescent="0.2">
      <c r="A727" s="195"/>
      <c r="B727" s="149"/>
      <c r="C727" s="149"/>
      <c r="D727" s="160" t="s">
        <v>662</v>
      </c>
      <c r="E727" s="94"/>
      <c r="F727" s="165"/>
      <c r="G727" s="101"/>
      <c r="H727" s="95"/>
      <c r="I727" s="95"/>
      <c r="J727" s="181"/>
      <c r="K727" s="181"/>
      <c r="L727" s="181"/>
      <c r="M727" s="181"/>
      <c r="N727" s="181"/>
      <c r="O727" s="181"/>
      <c r="P727" s="181"/>
      <c r="Q727" s="181"/>
      <c r="R727" s="181"/>
      <c r="S727" s="181"/>
      <c r="T727" s="181"/>
      <c r="U727" s="181"/>
      <c r="V727" s="181"/>
      <c r="W727" s="181"/>
      <c r="X727" s="181"/>
      <c r="Y727" s="181"/>
      <c r="Z727" s="181"/>
      <c r="AA727" s="181"/>
      <c r="AB727" s="181"/>
      <c r="AC727" s="181"/>
      <c r="AD727" s="181"/>
      <c r="AE727" s="181"/>
      <c r="AF727" s="181"/>
      <c r="AG727" s="181"/>
    </row>
    <row r="728" spans="1:33" ht="75" x14ac:dyDescent="0.2">
      <c r="A728" s="195"/>
      <c r="B728" s="149"/>
      <c r="C728" s="149"/>
      <c r="D728" s="196"/>
      <c r="E728" s="90" t="s">
        <v>663</v>
      </c>
      <c r="F728" s="102" t="s">
        <v>357</v>
      </c>
      <c r="G728" s="102" t="s">
        <v>361</v>
      </c>
      <c r="H728" s="89" t="s">
        <v>344</v>
      </c>
      <c r="I728" s="198" t="s">
        <v>701</v>
      </c>
      <c r="J728" s="181"/>
      <c r="K728" s="181"/>
      <c r="L728" s="181"/>
      <c r="M728" s="181"/>
      <c r="N728" s="181"/>
      <c r="O728" s="181"/>
      <c r="P728" s="181"/>
      <c r="Q728" s="181"/>
      <c r="R728" s="181"/>
      <c r="S728" s="181"/>
      <c r="T728" s="181"/>
      <c r="U728" s="181"/>
      <c r="V728" s="181"/>
      <c r="W728" s="181"/>
      <c r="X728" s="181"/>
      <c r="Y728" s="181"/>
      <c r="Z728" s="181"/>
      <c r="AA728" s="181"/>
      <c r="AB728" s="181"/>
      <c r="AC728" s="181"/>
      <c r="AD728" s="181"/>
      <c r="AE728" s="181"/>
      <c r="AF728" s="181"/>
      <c r="AG728" s="181"/>
    </row>
    <row r="729" spans="1:33" ht="75" x14ac:dyDescent="0.2">
      <c r="A729" s="195"/>
      <c r="B729" s="149"/>
      <c r="C729" s="149"/>
      <c r="D729" s="196"/>
      <c r="E729" s="90" t="s">
        <v>664</v>
      </c>
      <c r="F729" s="102" t="s">
        <v>357</v>
      </c>
      <c r="G729" s="102" t="s">
        <v>361</v>
      </c>
      <c r="H729" s="89" t="s">
        <v>344</v>
      </c>
      <c r="I729" s="198" t="s">
        <v>701</v>
      </c>
      <c r="J729" s="181"/>
      <c r="K729" s="181"/>
      <c r="L729" s="181"/>
      <c r="M729" s="181"/>
      <c r="N729" s="181"/>
      <c r="O729" s="181"/>
      <c r="P729" s="181"/>
      <c r="Q729" s="181"/>
      <c r="R729" s="181"/>
      <c r="S729" s="181"/>
      <c r="T729" s="181"/>
      <c r="U729" s="181"/>
      <c r="V729" s="181"/>
      <c r="W729" s="181"/>
      <c r="X729" s="181"/>
      <c r="Y729" s="181"/>
      <c r="Z729" s="181"/>
      <c r="AA729" s="181"/>
      <c r="AB729" s="181"/>
      <c r="AC729" s="181"/>
      <c r="AD729" s="181"/>
      <c r="AE729" s="181"/>
      <c r="AF729" s="181"/>
      <c r="AG729" s="181"/>
    </row>
    <row r="730" spans="1:33" x14ac:dyDescent="0.2">
      <c r="A730" s="195"/>
      <c r="B730" s="149"/>
      <c r="C730" s="1559" t="s">
        <v>24</v>
      </c>
      <c r="D730" s="1560"/>
      <c r="E730" s="1560"/>
      <c r="F730" s="1560"/>
      <c r="G730" s="1560"/>
      <c r="H730" s="1560"/>
      <c r="I730" s="1561"/>
      <c r="J730" s="7"/>
      <c r="K730" s="7"/>
      <c r="L730" s="7"/>
      <c r="M730" s="7"/>
      <c r="N730" s="7"/>
      <c r="O730" s="7"/>
      <c r="P730" s="7"/>
      <c r="Q730" s="7"/>
      <c r="R730" s="7"/>
      <c r="S730" s="7"/>
      <c r="T730" s="7"/>
      <c r="U730" s="7"/>
      <c r="V730" s="7"/>
      <c r="W730" s="7"/>
      <c r="X730" s="7"/>
      <c r="Y730" s="7"/>
      <c r="Z730" s="7"/>
      <c r="AA730" s="7"/>
      <c r="AB730" s="7"/>
      <c r="AC730" s="7"/>
      <c r="AD730" s="7"/>
      <c r="AE730" s="7"/>
      <c r="AF730" s="181"/>
      <c r="AG730" s="181"/>
    </row>
    <row r="731" spans="1:33" ht="120" x14ac:dyDescent="0.2">
      <c r="A731" s="195"/>
      <c r="B731" s="149"/>
      <c r="C731" s="149"/>
      <c r="D731" s="196"/>
      <c r="E731" s="90" t="s">
        <v>156</v>
      </c>
      <c r="F731" s="102" t="s">
        <v>357</v>
      </c>
      <c r="G731" s="100" t="s">
        <v>724</v>
      </c>
      <c r="H731" s="89" t="s">
        <v>344</v>
      </c>
      <c r="I731" s="198" t="s">
        <v>701</v>
      </c>
      <c r="J731" s="181"/>
      <c r="K731" s="181"/>
      <c r="L731" s="181"/>
      <c r="M731" s="181"/>
      <c r="N731" s="181"/>
      <c r="O731" s="181"/>
      <c r="P731" s="181"/>
      <c r="Q731" s="181"/>
      <c r="R731" s="181"/>
      <c r="S731" s="181"/>
      <c r="T731" s="181"/>
      <c r="U731" s="181"/>
      <c r="V731" s="181"/>
      <c r="W731" s="181"/>
      <c r="X731" s="181"/>
      <c r="Y731" s="181"/>
      <c r="Z731" s="181"/>
      <c r="AA731" s="181"/>
      <c r="AB731" s="181"/>
      <c r="AC731" s="181"/>
      <c r="AD731" s="181"/>
      <c r="AE731" s="181"/>
      <c r="AF731" s="181"/>
      <c r="AG731" s="181"/>
    </row>
    <row r="732" spans="1:33" ht="120" x14ac:dyDescent="0.2">
      <c r="A732" s="195"/>
      <c r="B732" s="149"/>
      <c r="C732" s="149"/>
      <c r="D732" s="196"/>
      <c r="E732" s="90" t="s">
        <v>157</v>
      </c>
      <c r="F732" s="102" t="s">
        <v>357</v>
      </c>
      <c r="G732" s="100" t="s">
        <v>724</v>
      </c>
      <c r="H732" s="89" t="s">
        <v>344</v>
      </c>
      <c r="I732" s="198" t="s">
        <v>701</v>
      </c>
      <c r="J732" s="181"/>
      <c r="K732" s="181"/>
      <c r="L732" s="181"/>
      <c r="M732" s="181"/>
      <c r="N732" s="181"/>
      <c r="O732" s="181"/>
      <c r="P732" s="181"/>
      <c r="Q732" s="181"/>
      <c r="R732" s="181"/>
      <c r="S732" s="181"/>
      <c r="T732" s="181"/>
      <c r="U732" s="181"/>
      <c r="V732" s="181"/>
      <c r="W732" s="181"/>
      <c r="X732" s="181"/>
      <c r="Y732" s="181"/>
      <c r="Z732" s="181"/>
      <c r="AA732" s="181"/>
      <c r="AB732" s="181"/>
      <c r="AC732" s="181"/>
      <c r="AD732" s="181"/>
      <c r="AE732" s="181"/>
      <c r="AF732" s="181"/>
      <c r="AG732" s="181"/>
    </row>
    <row r="733" spans="1:33" ht="120" x14ac:dyDescent="0.2">
      <c r="A733" s="195"/>
      <c r="B733" s="149"/>
      <c r="C733" s="149"/>
      <c r="D733" s="196"/>
      <c r="E733" s="90" t="s">
        <v>25</v>
      </c>
      <c r="F733" s="102" t="s">
        <v>357</v>
      </c>
      <c r="G733" s="100" t="s">
        <v>724</v>
      </c>
      <c r="H733" s="89" t="s">
        <v>421</v>
      </c>
      <c r="I733" s="198" t="s">
        <v>701</v>
      </c>
      <c r="J733" s="181"/>
      <c r="K733" s="181"/>
      <c r="L733" s="181"/>
      <c r="M733" s="181"/>
      <c r="N733" s="181"/>
      <c r="O733" s="181"/>
      <c r="P733" s="181"/>
      <c r="Q733" s="181"/>
      <c r="R733" s="181"/>
      <c r="S733" s="181"/>
      <c r="T733" s="181"/>
      <c r="U733" s="181"/>
      <c r="V733" s="181"/>
      <c r="W733" s="181"/>
      <c r="X733" s="181"/>
      <c r="Y733" s="181"/>
      <c r="Z733" s="181"/>
      <c r="AA733" s="181"/>
      <c r="AB733" s="181"/>
      <c r="AC733" s="181"/>
      <c r="AD733" s="181"/>
      <c r="AE733" s="181"/>
      <c r="AF733" s="181"/>
      <c r="AG733" s="181"/>
    </row>
    <row r="734" spans="1:33" x14ac:dyDescent="0.25">
      <c r="A734" s="195"/>
      <c r="B734" s="43"/>
      <c r="C734" s="1559" t="s">
        <v>579</v>
      </c>
      <c r="D734" s="1560"/>
      <c r="E734" s="1560"/>
      <c r="F734" s="1560"/>
      <c r="G734" s="1560"/>
      <c r="H734" s="1560"/>
      <c r="I734" s="1561"/>
      <c r="J734" s="7"/>
      <c r="K734" s="7"/>
      <c r="L734" s="7"/>
      <c r="M734" s="7"/>
      <c r="N734" s="7"/>
      <c r="O734" s="7"/>
      <c r="P734" s="7"/>
      <c r="Q734" s="7"/>
      <c r="R734" s="7"/>
      <c r="S734" s="7"/>
      <c r="T734" s="7"/>
      <c r="U734" s="7"/>
      <c r="V734" s="7"/>
      <c r="W734" s="7"/>
      <c r="X734" s="7"/>
      <c r="Y734" s="7"/>
      <c r="Z734" s="7"/>
      <c r="AA734" s="7"/>
      <c r="AB734" s="7"/>
      <c r="AC734" s="7"/>
      <c r="AD734" s="7"/>
      <c r="AE734" s="7"/>
      <c r="AF734" s="181"/>
      <c r="AG734" s="181"/>
    </row>
    <row r="735" spans="1:33" ht="45" x14ac:dyDescent="0.2">
      <c r="A735" s="195"/>
      <c r="B735" s="149"/>
      <c r="C735" s="149"/>
      <c r="D735" s="196"/>
      <c r="E735" s="90" t="s">
        <v>466</v>
      </c>
      <c r="F735" s="102" t="s">
        <v>357</v>
      </c>
      <c r="G735" s="102" t="s">
        <v>711</v>
      </c>
      <c r="H735" s="89" t="s">
        <v>344</v>
      </c>
      <c r="I735" s="198" t="s">
        <v>701</v>
      </c>
      <c r="J735" s="181"/>
      <c r="K735" s="181"/>
      <c r="L735" s="181"/>
      <c r="M735" s="181"/>
      <c r="N735" s="181"/>
      <c r="O735" s="181"/>
      <c r="P735" s="181"/>
      <c r="Q735" s="181"/>
      <c r="R735" s="181"/>
      <c r="S735" s="181"/>
      <c r="T735" s="181"/>
      <c r="U735" s="181"/>
      <c r="V735" s="181"/>
      <c r="W735" s="181"/>
      <c r="X735" s="181"/>
      <c r="Y735" s="181"/>
      <c r="Z735" s="181"/>
      <c r="AA735" s="181"/>
      <c r="AB735" s="181"/>
      <c r="AC735" s="181"/>
      <c r="AD735" s="181"/>
      <c r="AE735" s="181"/>
      <c r="AF735" s="181"/>
      <c r="AG735" s="181"/>
    </row>
    <row r="736" spans="1:33" ht="45" x14ac:dyDescent="0.2">
      <c r="A736" s="195"/>
      <c r="B736" s="149"/>
      <c r="C736" s="149"/>
      <c r="D736" s="196"/>
      <c r="E736" s="90" t="s">
        <v>581</v>
      </c>
      <c r="F736" s="102" t="s">
        <v>357</v>
      </c>
      <c r="G736" s="102" t="s">
        <v>711</v>
      </c>
      <c r="H736" s="89" t="s">
        <v>344</v>
      </c>
      <c r="I736" s="198" t="s">
        <v>701</v>
      </c>
      <c r="J736" s="181"/>
      <c r="K736" s="181"/>
      <c r="L736" s="181"/>
      <c r="M736" s="181"/>
      <c r="N736" s="181"/>
      <c r="O736" s="181"/>
      <c r="P736" s="181"/>
      <c r="Q736" s="181"/>
      <c r="R736" s="181"/>
      <c r="S736" s="181"/>
      <c r="T736" s="181"/>
      <c r="U736" s="181"/>
      <c r="V736" s="181"/>
      <c r="W736" s="181"/>
      <c r="X736" s="181"/>
      <c r="Y736" s="181"/>
      <c r="Z736" s="181"/>
      <c r="AA736" s="181"/>
      <c r="AB736" s="181"/>
      <c r="AC736" s="181"/>
      <c r="AD736" s="181"/>
      <c r="AE736" s="181"/>
      <c r="AF736" s="181"/>
      <c r="AG736" s="181"/>
    </row>
    <row r="737" spans="1:33" ht="22.5" customHeight="1" x14ac:dyDescent="0.2">
      <c r="A737" s="1888" t="s">
        <v>159</v>
      </c>
      <c r="B737" s="1889"/>
      <c r="C737" s="1889"/>
      <c r="D737" s="1889"/>
      <c r="E737" s="1889"/>
      <c r="F737" s="1889"/>
      <c r="G737" s="1889"/>
      <c r="H737" s="1889"/>
      <c r="I737" s="1890"/>
      <c r="J737" s="145"/>
      <c r="K737" s="145"/>
      <c r="L737" s="145"/>
      <c r="M737" s="145"/>
      <c r="N737" s="145"/>
      <c r="O737" s="145"/>
      <c r="P737" s="145"/>
      <c r="Q737" s="145"/>
      <c r="R737" s="145"/>
      <c r="S737" s="145"/>
      <c r="T737" s="145"/>
      <c r="U737" s="145"/>
      <c r="V737" s="145"/>
      <c r="W737" s="145"/>
      <c r="X737" s="145"/>
      <c r="Y737" s="145"/>
      <c r="Z737" s="145"/>
      <c r="AA737" s="145"/>
      <c r="AB737" s="145"/>
      <c r="AC737" s="145"/>
      <c r="AD737" s="145"/>
      <c r="AE737" s="145"/>
      <c r="AF737" s="181"/>
      <c r="AG737" s="181"/>
    </row>
    <row r="738" spans="1:33" x14ac:dyDescent="0.2">
      <c r="A738" s="1892"/>
      <c r="B738" s="1893"/>
      <c r="C738" s="1893"/>
      <c r="D738" s="1893"/>
      <c r="E738" s="1893"/>
      <c r="F738" s="1893"/>
      <c r="G738" s="1893"/>
      <c r="H738" s="1893"/>
      <c r="I738" s="1894"/>
      <c r="J738" s="181"/>
      <c r="K738" s="181"/>
      <c r="L738" s="181"/>
      <c r="M738" s="181"/>
      <c r="N738" s="181"/>
      <c r="O738" s="181"/>
      <c r="P738" s="181"/>
      <c r="Q738" s="181"/>
      <c r="R738" s="181"/>
      <c r="S738" s="181"/>
      <c r="T738" s="181"/>
      <c r="U738" s="181"/>
      <c r="V738" s="181"/>
      <c r="W738" s="181"/>
      <c r="X738" s="181"/>
      <c r="Y738" s="181"/>
      <c r="Z738" s="181"/>
      <c r="AA738" s="181"/>
      <c r="AB738" s="181"/>
      <c r="AC738" s="181"/>
      <c r="AD738" s="181"/>
      <c r="AE738" s="181"/>
      <c r="AF738" s="181"/>
      <c r="AG738" s="181"/>
    </row>
    <row r="739" spans="1:33" ht="22.5" customHeight="1" x14ac:dyDescent="0.2">
      <c r="A739" s="1888" t="s">
        <v>363</v>
      </c>
      <c r="B739" s="1889"/>
      <c r="C739" s="1889"/>
      <c r="D739" s="1889"/>
      <c r="E739" s="1889"/>
      <c r="F739" s="1889"/>
      <c r="G739" s="1889"/>
      <c r="H739" s="1889"/>
      <c r="I739" s="1890"/>
      <c r="J739" s="145"/>
      <c r="K739" s="145"/>
      <c r="L739" s="145"/>
      <c r="M739" s="145"/>
      <c r="N739" s="145"/>
      <c r="O739" s="145"/>
      <c r="P739" s="145"/>
      <c r="Q739" s="145"/>
      <c r="R739" s="145"/>
      <c r="S739" s="145"/>
      <c r="T739" s="145"/>
      <c r="U739" s="145"/>
      <c r="V739" s="145"/>
      <c r="W739" s="145"/>
      <c r="X739" s="145"/>
      <c r="Y739" s="145"/>
      <c r="Z739" s="145"/>
      <c r="AA739" s="145"/>
      <c r="AB739" s="145"/>
      <c r="AC739" s="145"/>
      <c r="AD739" s="145"/>
      <c r="AE739" s="145"/>
      <c r="AF739" s="181"/>
      <c r="AG739" s="181"/>
    </row>
    <row r="740" spans="1:33" x14ac:dyDescent="0.2">
      <c r="A740" s="195"/>
      <c r="B740" s="196"/>
      <c r="C740" s="196"/>
      <c r="D740" s="196"/>
      <c r="E740" s="90" t="s">
        <v>364</v>
      </c>
      <c r="F740" s="102" t="s">
        <v>270</v>
      </c>
      <c r="G740" s="102" t="s">
        <v>365</v>
      </c>
      <c r="H740" s="89">
        <v>40</v>
      </c>
      <c r="I740" s="198" t="s">
        <v>708</v>
      </c>
      <c r="J740" s="181"/>
      <c r="K740" s="181"/>
      <c r="L740" s="181"/>
      <c r="M740" s="181"/>
      <c r="N740" s="181"/>
      <c r="O740" s="181"/>
      <c r="P740" s="181"/>
      <c r="Q740" s="181"/>
      <c r="R740" s="181"/>
      <c r="S740" s="181"/>
      <c r="T740" s="181"/>
      <c r="U740" s="181"/>
      <c r="V740" s="181"/>
      <c r="W740" s="181"/>
      <c r="X740" s="181"/>
      <c r="Y740" s="181"/>
      <c r="Z740" s="181"/>
      <c r="AA740" s="181"/>
      <c r="AB740" s="181"/>
      <c r="AC740" s="181"/>
      <c r="AD740" s="181"/>
      <c r="AE740" s="181"/>
      <c r="AF740" s="181"/>
      <c r="AG740" s="181"/>
    </row>
    <row r="741" spans="1:33" x14ac:dyDescent="0.2">
      <c r="A741" s="1892"/>
      <c r="B741" s="1893"/>
      <c r="C741" s="1893"/>
      <c r="D741" s="1893"/>
      <c r="E741" s="1893"/>
      <c r="F741" s="1893"/>
      <c r="G741" s="1893"/>
      <c r="H741" s="1893"/>
      <c r="I741" s="1894"/>
      <c r="J741" s="181"/>
      <c r="K741" s="181"/>
      <c r="L741" s="181"/>
      <c r="M741" s="181"/>
      <c r="N741" s="181"/>
      <c r="O741" s="181"/>
      <c r="P741" s="181"/>
      <c r="Q741" s="181"/>
      <c r="R741" s="181"/>
      <c r="S741" s="181"/>
      <c r="T741" s="181"/>
      <c r="U741" s="181"/>
      <c r="V741" s="181"/>
      <c r="W741" s="181"/>
      <c r="X741" s="181"/>
      <c r="Y741" s="181"/>
      <c r="Z741" s="181"/>
      <c r="AA741" s="181"/>
      <c r="AB741" s="181"/>
      <c r="AC741" s="181"/>
      <c r="AD741" s="181"/>
      <c r="AE741" s="181"/>
      <c r="AF741" s="181"/>
      <c r="AG741" s="181"/>
    </row>
    <row r="742" spans="1:33" x14ac:dyDescent="0.2">
      <c r="A742" s="195"/>
      <c r="B742" s="196"/>
      <c r="C742" s="1559" t="s">
        <v>163</v>
      </c>
      <c r="D742" s="1560"/>
      <c r="E742" s="1560"/>
      <c r="F742" s="1560"/>
      <c r="G742" s="1560"/>
      <c r="H742" s="1560"/>
      <c r="I742" s="1561"/>
      <c r="J742" s="7"/>
      <c r="K742" s="7"/>
      <c r="L742" s="7"/>
      <c r="M742" s="7"/>
      <c r="N742" s="7"/>
      <c r="O742" s="7"/>
      <c r="P742" s="7"/>
      <c r="Q742" s="7"/>
      <c r="R742" s="7"/>
      <c r="S742" s="7"/>
      <c r="T742" s="7"/>
      <c r="U742" s="7"/>
      <c r="V742" s="7"/>
      <c r="W742" s="7"/>
      <c r="X742" s="7"/>
      <c r="Y742" s="7"/>
      <c r="Z742" s="7"/>
      <c r="AA742" s="7"/>
      <c r="AB742" s="7"/>
      <c r="AC742" s="7"/>
      <c r="AD742" s="7"/>
      <c r="AE742" s="7"/>
      <c r="AF742" s="181"/>
      <c r="AG742" s="181"/>
    </row>
    <row r="743" spans="1:33" ht="30" x14ac:dyDescent="0.2">
      <c r="A743" s="195"/>
      <c r="B743" s="196"/>
      <c r="C743" s="196"/>
      <c r="D743" s="196"/>
      <c r="E743" s="90" t="s">
        <v>366</v>
      </c>
      <c r="F743" s="102" t="s">
        <v>270</v>
      </c>
      <c r="G743" s="102" t="s">
        <v>711</v>
      </c>
      <c r="H743" s="92">
        <v>59</v>
      </c>
      <c r="I743" s="198" t="s">
        <v>708</v>
      </c>
      <c r="J743" s="181"/>
      <c r="K743" s="181"/>
      <c r="L743" s="181"/>
      <c r="M743" s="181"/>
      <c r="N743" s="181"/>
      <c r="O743" s="181"/>
      <c r="P743" s="181"/>
      <c r="Q743" s="181"/>
      <c r="R743" s="181"/>
      <c r="S743" s="181"/>
      <c r="T743" s="181"/>
      <c r="U743" s="181"/>
      <c r="V743" s="181"/>
      <c r="W743" s="181"/>
      <c r="X743" s="181"/>
      <c r="Y743" s="181"/>
      <c r="Z743" s="181"/>
      <c r="AA743" s="181"/>
      <c r="AB743" s="181"/>
      <c r="AC743" s="181"/>
      <c r="AD743" s="181"/>
      <c r="AE743" s="181"/>
      <c r="AF743" s="181"/>
      <c r="AG743" s="181"/>
    </row>
    <row r="744" spans="1:33" ht="45" x14ac:dyDescent="0.2">
      <c r="A744" s="195"/>
      <c r="B744" s="196"/>
      <c r="C744" s="196"/>
      <c r="D744" s="196"/>
      <c r="E744" s="90" t="s">
        <v>367</v>
      </c>
      <c r="F744" s="102" t="s">
        <v>270</v>
      </c>
      <c r="G744" s="102" t="s">
        <v>711</v>
      </c>
      <c r="H744" s="92">
        <v>59</v>
      </c>
      <c r="I744" s="198" t="s">
        <v>708</v>
      </c>
      <c r="J744" s="181"/>
      <c r="K744" s="181"/>
      <c r="L744" s="181"/>
      <c r="M744" s="181"/>
      <c r="N744" s="181"/>
      <c r="O744" s="181"/>
      <c r="P744" s="181"/>
      <c r="Q744" s="181"/>
      <c r="R744" s="181"/>
      <c r="S744" s="181"/>
      <c r="T744" s="181"/>
      <c r="U744" s="181"/>
      <c r="V744" s="181"/>
      <c r="W744" s="181"/>
      <c r="X744" s="181"/>
      <c r="Y744" s="181"/>
      <c r="Z744" s="181"/>
      <c r="AA744" s="181"/>
      <c r="AB744" s="181"/>
      <c r="AC744" s="181"/>
      <c r="AD744" s="181"/>
      <c r="AE744" s="181"/>
      <c r="AF744" s="181"/>
      <c r="AG744" s="181"/>
    </row>
    <row r="745" spans="1:33" ht="45" x14ac:dyDescent="0.2">
      <c r="A745" s="195"/>
      <c r="B745" s="196"/>
      <c r="C745" s="196"/>
      <c r="D745" s="196"/>
      <c r="E745" s="90" t="s">
        <v>368</v>
      </c>
      <c r="F745" s="102" t="s">
        <v>270</v>
      </c>
      <c r="G745" s="102" t="s">
        <v>711</v>
      </c>
      <c r="H745" s="92">
        <v>59</v>
      </c>
      <c r="I745" s="198" t="s">
        <v>708</v>
      </c>
      <c r="J745" s="181"/>
      <c r="K745" s="181"/>
      <c r="L745" s="181"/>
      <c r="M745" s="181"/>
      <c r="N745" s="181"/>
      <c r="O745" s="181"/>
      <c r="P745" s="181"/>
      <c r="Q745" s="181"/>
      <c r="R745" s="181"/>
      <c r="S745" s="181"/>
      <c r="T745" s="181"/>
      <c r="U745" s="181"/>
      <c r="V745" s="181"/>
      <c r="W745" s="181"/>
      <c r="X745" s="181"/>
      <c r="Y745" s="181"/>
      <c r="Z745" s="181"/>
      <c r="AA745" s="181"/>
      <c r="AB745" s="181"/>
      <c r="AC745" s="181"/>
      <c r="AD745" s="181"/>
      <c r="AE745" s="181"/>
      <c r="AF745" s="181"/>
      <c r="AG745" s="181"/>
    </row>
    <row r="746" spans="1:33" ht="30" x14ac:dyDescent="0.2">
      <c r="A746" s="63"/>
      <c r="B746" s="196"/>
      <c r="C746" s="196"/>
      <c r="D746" s="196"/>
      <c r="E746" s="90" t="s">
        <v>369</v>
      </c>
      <c r="F746" s="102" t="s">
        <v>270</v>
      </c>
      <c r="G746" s="102" t="s">
        <v>711</v>
      </c>
      <c r="H746" s="92">
        <v>59</v>
      </c>
      <c r="I746" s="198" t="s">
        <v>708</v>
      </c>
      <c r="J746" s="181"/>
      <c r="K746" s="181"/>
      <c r="L746" s="181"/>
      <c r="M746" s="181"/>
      <c r="N746" s="181"/>
      <c r="O746" s="181"/>
      <c r="P746" s="181"/>
      <c r="Q746" s="181"/>
      <c r="R746" s="181"/>
      <c r="S746" s="181"/>
      <c r="T746" s="181"/>
      <c r="U746" s="181"/>
      <c r="V746" s="181"/>
      <c r="W746" s="181"/>
      <c r="X746" s="181"/>
      <c r="Y746" s="181"/>
      <c r="Z746" s="181"/>
      <c r="AA746" s="181"/>
      <c r="AB746" s="181"/>
      <c r="AC746" s="181"/>
      <c r="AD746" s="181"/>
      <c r="AE746" s="181"/>
      <c r="AF746" s="181"/>
      <c r="AG746" s="181"/>
    </row>
    <row r="747" spans="1:33" ht="60" x14ac:dyDescent="0.2">
      <c r="A747" s="63"/>
      <c r="B747" s="196"/>
      <c r="C747" s="196"/>
      <c r="D747" s="196"/>
      <c r="E747" s="90" t="s">
        <v>370</v>
      </c>
      <c r="F747" s="102" t="s">
        <v>270</v>
      </c>
      <c r="G747" s="102" t="s">
        <v>711</v>
      </c>
      <c r="H747" s="92">
        <v>59</v>
      </c>
      <c r="I747" s="198" t="s">
        <v>708</v>
      </c>
      <c r="J747" s="181"/>
      <c r="K747" s="181"/>
      <c r="L747" s="181"/>
      <c r="M747" s="181"/>
      <c r="N747" s="181"/>
      <c r="O747" s="181"/>
      <c r="P747" s="181"/>
      <c r="Q747" s="181"/>
      <c r="R747" s="181"/>
      <c r="S747" s="181"/>
      <c r="T747" s="181"/>
      <c r="U747" s="181"/>
      <c r="V747" s="181"/>
      <c r="W747" s="181"/>
      <c r="X747" s="181"/>
      <c r="Y747" s="181"/>
      <c r="Z747" s="181"/>
      <c r="AA747" s="181"/>
      <c r="AB747" s="181"/>
      <c r="AC747" s="181"/>
      <c r="AD747" s="181"/>
      <c r="AE747" s="181"/>
      <c r="AF747" s="181"/>
      <c r="AG747" s="181"/>
    </row>
    <row r="748" spans="1:33" ht="45" x14ac:dyDescent="0.2">
      <c r="A748" s="63"/>
      <c r="B748" s="196"/>
      <c r="C748" s="196"/>
      <c r="D748" s="196"/>
      <c r="E748" s="90" t="s">
        <v>371</v>
      </c>
      <c r="F748" s="102" t="s">
        <v>270</v>
      </c>
      <c r="G748" s="102" t="s">
        <v>711</v>
      </c>
      <c r="H748" s="92">
        <v>59</v>
      </c>
      <c r="I748" s="198" t="s">
        <v>708</v>
      </c>
      <c r="J748" s="181"/>
      <c r="K748" s="181"/>
      <c r="L748" s="181"/>
      <c r="M748" s="181"/>
      <c r="N748" s="181"/>
      <c r="O748" s="181"/>
      <c r="P748" s="181"/>
      <c r="Q748" s="181"/>
      <c r="R748" s="181"/>
      <c r="S748" s="181"/>
      <c r="T748" s="181"/>
      <c r="U748" s="181"/>
      <c r="V748" s="181"/>
      <c r="W748" s="181"/>
      <c r="X748" s="181"/>
      <c r="Y748" s="181"/>
      <c r="Z748" s="181"/>
      <c r="AA748" s="181"/>
      <c r="AB748" s="181"/>
      <c r="AC748" s="181"/>
      <c r="AD748" s="181"/>
      <c r="AE748" s="181"/>
      <c r="AF748" s="181"/>
      <c r="AG748" s="181"/>
    </row>
    <row r="749" spans="1:33" ht="30" x14ac:dyDescent="0.2">
      <c r="A749" s="195"/>
      <c r="B749" s="196"/>
      <c r="C749" s="196"/>
      <c r="D749" s="196"/>
      <c r="E749" s="90" t="s">
        <v>372</v>
      </c>
      <c r="F749" s="102" t="s">
        <v>270</v>
      </c>
      <c r="G749" s="102" t="s">
        <v>711</v>
      </c>
      <c r="H749" s="92">
        <v>59</v>
      </c>
      <c r="I749" s="198" t="s">
        <v>708</v>
      </c>
      <c r="J749" s="181"/>
      <c r="K749" s="181"/>
      <c r="L749" s="181"/>
      <c r="M749" s="181"/>
      <c r="N749" s="181"/>
      <c r="O749" s="181"/>
      <c r="P749" s="181"/>
      <c r="Q749" s="181"/>
      <c r="R749" s="181"/>
      <c r="S749" s="181"/>
      <c r="T749" s="181"/>
      <c r="U749" s="181"/>
      <c r="V749" s="181"/>
      <c r="W749" s="181"/>
      <c r="X749" s="181"/>
      <c r="Y749" s="181"/>
      <c r="Z749" s="181"/>
      <c r="AA749" s="181"/>
      <c r="AB749" s="181"/>
      <c r="AC749" s="181"/>
      <c r="AD749" s="181"/>
      <c r="AE749" s="181"/>
      <c r="AF749" s="181"/>
      <c r="AG749" s="181"/>
    </row>
    <row r="750" spans="1:33" x14ac:dyDescent="0.2">
      <c r="A750" s="195"/>
      <c r="B750" s="196"/>
      <c r="C750" s="1559" t="s">
        <v>373</v>
      </c>
      <c r="D750" s="1560"/>
      <c r="E750" s="1560"/>
      <c r="F750" s="1560"/>
      <c r="G750" s="1560"/>
      <c r="H750" s="1560"/>
      <c r="I750" s="1561"/>
      <c r="J750" s="7"/>
      <c r="K750" s="7"/>
      <c r="L750" s="7"/>
      <c r="M750" s="7"/>
      <c r="N750" s="7"/>
      <c r="O750" s="7"/>
      <c r="P750" s="7"/>
      <c r="Q750" s="7"/>
      <c r="R750" s="7"/>
      <c r="S750" s="7"/>
      <c r="T750" s="7"/>
      <c r="U750" s="7"/>
      <c r="V750" s="7"/>
      <c r="W750" s="7"/>
      <c r="X750" s="7"/>
      <c r="Y750" s="7"/>
      <c r="Z750" s="7"/>
      <c r="AA750" s="7"/>
      <c r="AB750" s="7"/>
      <c r="AC750" s="7"/>
      <c r="AD750" s="7"/>
      <c r="AE750" s="7"/>
      <c r="AF750" s="181"/>
      <c r="AG750" s="181"/>
    </row>
    <row r="751" spans="1:33" ht="30" x14ac:dyDescent="0.2">
      <c r="A751" s="195"/>
      <c r="B751" s="196"/>
      <c r="C751" s="196"/>
      <c r="D751" s="196"/>
      <c r="E751" s="90" t="s">
        <v>374</v>
      </c>
      <c r="F751" s="102" t="s">
        <v>270</v>
      </c>
      <c r="G751" s="102" t="s">
        <v>711</v>
      </c>
      <c r="H751" s="92">
        <v>59</v>
      </c>
      <c r="I751" s="198" t="s">
        <v>708</v>
      </c>
      <c r="J751" s="181"/>
      <c r="K751" s="181"/>
      <c r="L751" s="181"/>
      <c r="M751" s="181"/>
      <c r="N751" s="181"/>
      <c r="O751" s="181"/>
      <c r="P751" s="181"/>
      <c r="Q751" s="181"/>
      <c r="R751" s="181"/>
      <c r="S751" s="181"/>
      <c r="T751" s="181"/>
      <c r="U751" s="181"/>
      <c r="V751" s="181"/>
      <c r="W751" s="181"/>
      <c r="X751" s="181"/>
      <c r="Y751" s="181"/>
      <c r="Z751" s="181"/>
      <c r="AA751" s="181"/>
      <c r="AB751" s="181"/>
      <c r="AC751" s="181"/>
      <c r="AD751" s="181"/>
      <c r="AE751" s="181"/>
      <c r="AF751" s="181"/>
      <c r="AG751" s="181"/>
    </row>
    <row r="752" spans="1:33" ht="45" x14ac:dyDescent="0.2">
      <c r="A752" s="195"/>
      <c r="B752" s="196"/>
      <c r="C752" s="196"/>
      <c r="D752" s="196"/>
      <c r="E752" s="90" t="s">
        <v>375</v>
      </c>
      <c r="F752" s="102" t="s">
        <v>270</v>
      </c>
      <c r="G752" s="102" t="s">
        <v>711</v>
      </c>
      <c r="H752" s="92">
        <v>59</v>
      </c>
      <c r="I752" s="198" t="s">
        <v>708</v>
      </c>
      <c r="J752" s="181"/>
      <c r="K752" s="181"/>
      <c r="L752" s="181"/>
      <c r="M752" s="181"/>
      <c r="N752" s="181"/>
      <c r="O752" s="181"/>
      <c r="P752" s="181"/>
      <c r="Q752" s="181"/>
      <c r="R752" s="181"/>
      <c r="S752" s="181"/>
      <c r="T752" s="181"/>
      <c r="U752" s="181"/>
      <c r="V752" s="181"/>
      <c r="W752" s="181"/>
      <c r="X752" s="181"/>
      <c r="Y752" s="181"/>
      <c r="Z752" s="181"/>
      <c r="AA752" s="181"/>
      <c r="AB752" s="181"/>
      <c r="AC752" s="181"/>
      <c r="AD752" s="181"/>
      <c r="AE752" s="181"/>
      <c r="AF752" s="181"/>
      <c r="AG752" s="181"/>
    </row>
    <row r="753" spans="1:33" ht="30" x14ac:dyDescent="0.2">
      <c r="A753" s="195"/>
      <c r="B753" s="196"/>
      <c r="C753" s="196"/>
      <c r="D753" s="196"/>
      <c r="E753" s="90" t="s">
        <v>376</v>
      </c>
      <c r="F753" s="102" t="s">
        <v>270</v>
      </c>
      <c r="G753" s="102" t="s">
        <v>711</v>
      </c>
      <c r="H753" s="92">
        <v>59</v>
      </c>
      <c r="I753" s="198" t="s">
        <v>708</v>
      </c>
      <c r="J753" s="181"/>
      <c r="K753" s="181"/>
      <c r="L753" s="181"/>
      <c r="M753" s="181"/>
      <c r="N753" s="181"/>
      <c r="O753" s="181"/>
      <c r="P753" s="181"/>
      <c r="Q753" s="181"/>
      <c r="R753" s="181"/>
      <c r="S753" s="181"/>
      <c r="T753" s="181"/>
      <c r="U753" s="181"/>
      <c r="V753" s="181"/>
      <c r="W753" s="181"/>
      <c r="X753" s="181"/>
      <c r="Y753" s="181"/>
      <c r="Z753" s="181"/>
      <c r="AA753" s="181"/>
      <c r="AB753" s="181"/>
      <c r="AC753" s="181"/>
      <c r="AD753" s="181"/>
      <c r="AE753" s="181"/>
      <c r="AF753" s="181"/>
      <c r="AG753" s="181"/>
    </row>
    <row r="754" spans="1:33" ht="30" x14ac:dyDescent="0.2">
      <c r="A754" s="63"/>
      <c r="B754" s="196"/>
      <c r="C754" s="196"/>
      <c r="D754" s="196"/>
      <c r="E754" s="90" t="s">
        <v>377</v>
      </c>
      <c r="F754" s="102" t="s">
        <v>270</v>
      </c>
      <c r="G754" s="102" t="s">
        <v>711</v>
      </c>
      <c r="H754" s="92">
        <v>59</v>
      </c>
      <c r="I754" s="198" t="s">
        <v>708</v>
      </c>
      <c r="J754" s="181"/>
      <c r="K754" s="181"/>
      <c r="L754" s="181"/>
      <c r="M754" s="181"/>
      <c r="N754" s="181"/>
      <c r="O754" s="181"/>
      <c r="P754" s="181"/>
      <c r="Q754" s="181"/>
      <c r="R754" s="181"/>
      <c r="S754" s="181"/>
      <c r="T754" s="181"/>
      <c r="U754" s="181"/>
      <c r="V754" s="181"/>
      <c r="W754" s="181"/>
      <c r="X754" s="181"/>
      <c r="Y754" s="181"/>
      <c r="Z754" s="181"/>
      <c r="AA754" s="181"/>
      <c r="AB754" s="181"/>
      <c r="AC754" s="181"/>
      <c r="AD754" s="181"/>
      <c r="AE754" s="181"/>
      <c r="AF754" s="181"/>
      <c r="AG754" s="181"/>
    </row>
    <row r="755" spans="1:33" ht="60" x14ac:dyDescent="0.2">
      <c r="A755" s="63"/>
      <c r="B755" s="196"/>
      <c r="C755" s="196"/>
      <c r="D755" s="196"/>
      <c r="E755" s="90" t="s">
        <v>378</v>
      </c>
      <c r="F755" s="102" t="s">
        <v>270</v>
      </c>
      <c r="G755" s="102" t="s">
        <v>711</v>
      </c>
      <c r="H755" s="92">
        <v>59</v>
      </c>
      <c r="I755" s="198" t="s">
        <v>708</v>
      </c>
      <c r="J755" s="181"/>
      <c r="K755" s="181"/>
      <c r="L755" s="181"/>
      <c r="M755" s="181"/>
      <c r="N755" s="181"/>
      <c r="O755" s="181"/>
      <c r="P755" s="181"/>
      <c r="Q755" s="181"/>
      <c r="R755" s="181"/>
      <c r="S755" s="181"/>
      <c r="T755" s="181"/>
      <c r="U755" s="181"/>
      <c r="V755" s="181"/>
      <c r="W755" s="181"/>
      <c r="X755" s="181"/>
      <c r="Y755" s="181"/>
      <c r="Z755" s="181"/>
      <c r="AA755" s="181"/>
      <c r="AB755" s="181"/>
      <c r="AC755" s="181"/>
      <c r="AD755" s="181"/>
      <c r="AE755" s="181"/>
      <c r="AF755" s="181"/>
      <c r="AG755" s="181"/>
    </row>
    <row r="756" spans="1:33" ht="45" x14ac:dyDescent="0.2">
      <c r="A756" s="63"/>
      <c r="B756" s="196"/>
      <c r="C756" s="196"/>
      <c r="D756" s="196"/>
      <c r="E756" s="90" t="s">
        <v>379</v>
      </c>
      <c r="F756" s="102" t="s">
        <v>270</v>
      </c>
      <c r="G756" s="102" t="s">
        <v>711</v>
      </c>
      <c r="H756" s="92">
        <v>59</v>
      </c>
      <c r="I756" s="198" t="s">
        <v>708</v>
      </c>
      <c r="J756" s="181"/>
      <c r="K756" s="181"/>
      <c r="L756" s="181"/>
      <c r="M756" s="181"/>
      <c r="N756" s="181"/>
      <c r="O756" s="181"/>
      <c r="P756" s="181"/>
      <c r="Q756" s="181"/>
      <c r="R756" s="181"/>
      <c r="S756" s="181"/>
      <c r="T756" s="181"/>
      <c r="U756" s="181"/>
      <c r="V756" s="181"/>
      <c r="W756" s="181"/>
      <c r="X756" s="181"/>
      <c r="Y756" s="181"/>
      <c r="Z756" s="181"/>
      <c r="AA756" s="181"/>
      <c r="AB756" s="181"/>
      <c r="AC756" s="181"/>
      <c r="AD756" s="181"/>
      <c r="AE756" s="181"/>
      <c r="AF756" s="181"/>
      <c r="AG756" s="181"/>
    </row>
    <row r="757" spans="1:33" ht="30" x14ac:dyDescent="0.2">
      <c r="A757" s="195"/>
      <c r="B757" s="196"/>
      <c r="C757" s="196"/>
      <c r="D757" s="196"/>
      <c r="E757" s="90" t="s">
        <v>380</v>
      </c>
      <c r="F757" s="102" t="s">
        <v>270</v>
      </c>
      <c r="G757" s="102" t="s">
        <v>711</v>
      </c>
      <c r="H757" s="92">
        <v>59</v>
      </c>
      <c r="I757" s="198" t="s">
        <v>708</v>
      </c>
      <c r="J757" s="181"/>
      <c r="K757" s="181"/>
      <c r="L757" s="181"/>
      <c r="M757" s="181"/>
      <c r="N757" s="181"/>
      <c r="O757" s="181"/>
      <c r="P757" s="181"/>
      <c r="Q757" s="181"/>
      <c r="R757" s="181"/>
      <c r="S757" s="181"/>
      <c r="T757" s="181"/>
      <c r="U757" s="181"/>
      <c r="V757" s="181"/>
      <c r="W757" s="181"/>
      <c r="X757" s="181"/>
      <c r="Y757" s="181"/>
      <c r="Z757" s="181"/>
      <c r="AA757" s="181"/>
      <c r="AB757" s="181"/>
      <c r="AC757" s="181"/>
      <c r="AD757" s="181"/>
      <c r="AE757" s="181"/>
      <c r="AF757" s="181"/>
      <c r="AG757" s="181"/>
    </row>
    <row r="758" spans="1:33" x14ac:dyDescent="0.2">
      <c r="A758" s="65"/>
      <c r="B758" s="196"/>
      <c r="C758" s="1559" t="s">
        <v>381</v>
      </c>
      <c r="D758" s="1560"/>
      <c r="E758" s="1560"/>
      <c r="F758" s="1560"/>
      <c r="G758" s="1560"/>
      <c r="H758" s="1560"/>
      <c r="I758" s="1561"/>
      <c r="J758" s="7"/>
      <c r="K758" s="7"/>
      <c r="L758" s="7"/>
      <c r="M758" s="7"/>
      <c r="N758" s="7"/>
      <c r="O758" s="7"/>
      <c r="P758" s="7"/>
      <c r="Q758" s="7"/>
      <c r="R758" s="7"/>
      <c r="S758" s="7"/>
      <c r="T758" s="7"/>
      <c r="U758" s="7"/>
      <c r="V758" s="7"/>
      <c r="W758" s="7"/>
      <c r="X758" s="7"/>
      <c r="Y758" s="7"/>
      <c r="Z758" s="7"/>
      <c r="AA758" s="7"/>
      <c r="AB758" s="7"/>
      <c r="AC758" s="7"/>
      <c r="AD758" s="7"/>
      <c r="AE758" s="7"/>
      <c r="AF758" s="181"/>
      <c r="AG758" s="181"/>
    </row>
    <row r="759" spans="1:33" ht="30" x14ac:dyDescent="0.2">
      <c r="A759" s="195"/>
      <c r="B759" s="196"/>
      <c r="C759" s="196"/>
      <c r="D759" s="196"/>
      <c r="E759" s="90" t="s">
        <v>382</v>
      </c>
      <c r="F759" s="102" t="s">
        <v>270</v>
      </c>
      <c r="G759" s="102" t="s">
        <v>711</v>
      </c>
      <c r="H759" s="92">
        <v>59</v>
      </c>
      <c r="I759" s="198" t="s">
        <v>708</v>
      </c>
      <c r="J759" s="181"/>
      <c r="K759" s="181"/>
      <c r="L759" s="181"/>
      <c r="M759" s="181"/>
      <c r="N759" s="181"/>
      <c r="O759" s="181"/>
      <c r="P759" s="181"/>
      <c r="Q759" s="181"/>
      <c r="R759" s="181"/>
      <c r="S759" s="181"/>
      <c r="T759" s="181"/>
      <c r="U759" s="181"/>
      <c r="V759" s="181"/>
      <c r="W759" s="181"/>
      <c r="X759" s="181"/>
      <c r="Y759" s="181"/>
      <c r="Z759" s="181"/>
      <c r="AA759" s="181"/>
      <c r="AB759" s="181"/>
      <c r="AC759" s="181"/>
      <c r="AD759" s="181"/>
      <c r="AE759" s="181"/>
      <c r="AF759" s="181"/>
      <c r="AG759" s="181"/>
    </row>
    <row r="760" spans="1:33" ht="45" x14ac:dyDescent="0.2">
      <c r="A760" s="195"/>
      <c r="B760" s="196"/>
      <c r="C760" s="196"/>
      <c r="D760" s="196"/>
      <c r="E760" s="90" t="s">
        <v>383</v>
      </c>
      <c r="F760" s="102" t="s">
        <v>270</v>
      </c>
      <c r="G760" s="102" t="s">
        <v>711</v>
      </c>
      <c r="H760" s="92">
        <v>59</v>
      </c>
      <c r="I760" s="198" t="s">
        <v>708</v>
      </c>
      <c r="J760" s="181"/>
      <c r="K760" s="181"/>
      <c r="L760" s="181"/>
      <c r="M760" s="181"/>
      <c r="N760" s="181"/>
      <c r="O760" s="181"/>
      <c r="P760" s="181"/>
      <c r="Q760" s="181"/>
      <c r="R760" s="181"/>
      <c r="S760" s="181"/>
      <c r="T760" s="181"/>
      <c r="U760" s="181"/>
      <c r="V760" s="181"/>
      <c r="W760" s="181"/>
      <c r="X760" s="181"/>
      <c r="Y760" s="181"/>
      <c r="Z760" s="181"/>
      <c r="AA760" s="181"/>
      <c r="AB760" s="181"/>
      <c r="AC760" s="181"/>
      <c r="AD760" s="181"/>
      <c r="AE760" s="181"/>
      <c r="AF760" s="181"/>
      <c r="AG760" s="181"/>
    </row>
    <row r="761" spans="1:33" ht="30" x14ac:dyDescent="0.2">
      <c r="A761" s="195"/>
      <c r="B761" s="196"/>
      <c r="C761" s="196"/>
      <c r="D761" s="196"/>
      <c r="E761" s="90" t="s">
        <v>384</v>
      </c>
      <c r="F761" s="102" t="s">
        <v>270</v>
      </c>
      <c r="G761" s="102" t="s">
        <v>711</v>
      </c>
      <c r="H761" s="92">
        <v>59</v>
      </c>
      <c r="I761" s="198" t="s">
        <v>708</v>
      </c>
      <c r="J761" s="181"/>
      <c r="K761" s="181"/>
      <c r="L761" s="181"/>
      <c r="M761" s="181"/>
      <c r="N761" s="181"/>
      <c r="O761" s="181"/>
      <c r="P761" s="181"/>
      <c r="Q761" s="181"/>
      <c r="R761" s="181"/>
      <c r="S761" s="181"/>
      <c r="T761" s="181"/>
      <c r="U761" s="181"/>
      <c r="V761" s="181"/>
      <c r="W761" s="181"/>
      <c r="X761" s="181"/>
      <c r="Y761" s="181"/>
      <c r="Z761" s="181"/>
      <c r="AA761" s="181"/>
      <c r="AB761" s="181"/>
      <c r="AC761" s="181"/>
      <c r="AD761" s="181"/>
      <c r="AE761" s="181"/>
      <c r="AF761" s="181"/>
      <c r="AG761" s="181"/>
    </row>
    <row r="762" spans="1:33" ht="30" x14ac:dyDescent="0.2">
      <c r="A762" s="63"/>
      <c r="B762" s="196"/>
      <c r="C762" s="196"/>
      <c r="D762" s="196"/>
      <c r="E762" s="90" t="s">
        <v>385</v>
      </c>
      <c r="F762" s="102" t="s">
        <v>270</v>
      </c>
      <c r="G762" s="102" t="s">
        <v>711</v>
      </c>
      <c r="H762" s="92">
        <v>59</v>
      </c>
      <c r="I762" s="198" t="s">
        <v>708</v>
      </c>
      <c r="J762" s="181"/>
      <c r="K762" s="181"/>
      <c r="L762" s="181"/>
      <c r="M762" s="181"/>
      <c r="N762" s="181"/>
      <c r="O762" s="181"/>
      <c r="P762" s="181"/>
      <c r="Q762" s="181"/>
      <c r="R762" s="181"/>
      <c r="S762" s="181"/>
      <c r="T762" s="181"/>
      <c r="U762" s="181"/>
      <c r="V762" s="181"/>
      <c r="W762" s="181"/>
      <c r="X762" s="181"/>
      <c r="Y762" s="181"/>
      <c r="Z762" s="181"/>
      <c r="AA762" s="181"/>
      <c r="AB762" s="181"/>
      <c r="AC762" s="181"/>
      <c r="AD762" s="181"/>
      <c r="AE762" s="181"/>
      <c r="AF762" s="181"/>
      <c r="AG762" s="181"/>
    </row>
    <row r="763" spans="1:33" ht="60" x14ac:dyDescent="0.2">
      <c r="A763" s="195"/>
      <c r="B763" s="196"/>
      <c r="C763" s="196"/>
      <c r="D763" s="196"/>
      <c r="E763" s="90" t="s">
        <v>386</v>
      </c>
      <c r="F763" s="102" t="s">
        <v>270</v>
      </c>
      <c r="G763" s="102" t="s">
        <v>711</v>
      </c>
      <c r="H763" s="92">
        <v>59</v>
      </c>
      <c r="I763" s="198" t="s">
        <v>708</v>
      </c>
      <c r="J763" s="181"/>
      <c r="K763" s="181"/>
      <c r="L763" s="181"/>
      <c r="M763" s="181"/>
      <c r="N763" s="181"/>
      <c r="O763" s="181"/>
      <c r="P763" s="181"/>
      <c r="Q763" s="181"/>
      <c r="R763" s="181"/>
      <c r="S763" s="181"/>
      <c r="T763" s="181"/>
      <c r="U763" s="181"/>
      <c r="V763" s="181"/>
      <c r="W763" s="181"/>
      <c r="X763" s="181"/>
      <c r="Y763" s="181"/>
      <c r="Z763" s="181"/>
      <c r="AA763" s="181"/>
      <c r="AB763" s="181"/>
      <c r="AC763" s="181"/>
      <c r="AD763" s="181"/>
      <c r="AE763" s="181"/>
      <c r="AF763" s="181"/>
      <c r="AG763" s="181"/>
    </row>
    <row r="764" spans="1:33" ht="45" x14ac:dyDescent="0.2">
      <c r="A764" s="195"/>
      <c r="B764" s="196"/>
      <c r="C764" s="196"/>
      <c r="D764" s="196"/>
      <c r="E764" s="90" t="s">
        <v>387</v>
      </c>
      <c r="F764" s="102" t="s">
        <v>270</v>
      </c>
      <c r="G764" s="102" t="s">
        <v>711</v>
      </c>
      <c r="H764" s="92">
        <v>59</v>
      </c>
      <c r="I764" s="198" t="s">
        <v>708</v>
      </c>
      <c r="J764" s="181"/>
      <c r="K764" s="181"/>
      <c r="L764" s="181"/>
      <c r="M764" s="181"/>
      <c r="N764" s="181"/>
      <c r="O764" s="181"/>
      <c r="P764" s="181"/>
      <c r="Q764" s="181"/>
      <c r="R764" s="181"/>
      <c r="S764" s="181"/>
      <c r="T764" s="181"/>
      <c r="U764" s="181"/>
      <c r="V764" s="181"/>
      <c r="W764" s="181"/>
      <c r="X764" s="181"/>
      <c r="Y764" s="181"/>
      <c r="Z764" s="181"/>
      <c r="AA764" s="181"/>
      <c r="AB764" s="181"/>
      <c r="AC764" s="181"/>
      <c r="AD764" s="181"/>
      <c r="AE764" s="181"/>
      <c r="AF764" s="181"/>
      <c r="AG764" s="181"/>
    </row>
    <row r="765" spans="1:33" ht="30" x14ac:dyDescent="0.2">
      <c r="A765" s="66"/>
      <c r="B765" s="60"/>
      <c r="C765" s="60"/>
      <c r="D765" s="60"/>
      <c r="E765" s="90" t="s">
        <v>388</v>
      </c>
      <c r="F765" s="102" t="s">
        <v>270</v>
      </c>
      <c r="G765" s="102" t="s">
        <v>711</v>
      </c>
      <c r="H765" s="92">
        <v>59</v>
      </c>
      <c r="I765" s="198" t="s">
        <v>708</v>
      </c>
      <c r="J765" s="181"/>
      <c r="K765" s="181"/>
      <c r="L765" s="181"/>
      <c r="M765" s="181"/>
      <c r="N765" s="181"/>
      <c r="O765" s="181"/>
      <c r="P765" s="181"/>
      <c r="Q765" s="181"/>
      <c r="R765" s="181"/>
      <c r="S765" s="181"/>
      <c r="T765" s="181"/>
      <c r="U765" s="181"/>
      <c r="V765" s="181"/>
      <c r="W765" s="181"/>
      <c r="X765" s="181"/>
      <c r="Y765" s="181"/>
      <c r="Z765" s="181"/>
      <c r="AA765" s="181"/>
      <c r="AB765" s="181"/>
      <c r="AC765" s="181"/>
      <c r="AD765" s="181"/>
      <c r="AE765" s="181"/>
      <c r="AF765" s="181"/>
      <c r="AG765" s="181"/>
    </row>
    <row r="766" spans="1:33" x14ac:dyDescent="0.2">
      <c r="A766" s="63"/>
      <c r="B766" s="44"/>
      <c r="C766" s="44"/>
      <c r="D766" s="44"/>
      <c r="E766" s="93"/>
      <c r="F766" s="107"/>
      <c r="G766" s="107"/>
      <c r="H766" s="92"/>
      <c r="I766" s="92"/>
      <c r="J766" s="181"/>
      <c r="K766" s="181"/>
      <c r="L766" s="181"/>
      <c r="M766" s="181"/>
      <c r="N766" s="181"/>
      <c r="O766" s="181"/>
      <c r="P766" s="181"/>
      <c r="Q766" s="181"/>
      <c r="R766" s="181"/>
      <c r="S766" s="181"/>
      <c r="T766" s="181"/>
      <c r="U766" s="181"/>
      <c r="V766" s="181"/>
      <c r="W766" s="181"/>
      <c r="X766" s="181"/>
      <c r="Y766" s="181"/>
      <c r="Z766" s="181"/>
      <c r="AA766" s="181"/>
      <c r="AB766" s="181"/>
      <c r="AC766" s="181"/>
      <c r="AD766" s="181"/>
      <c r="AE766" s="181"/>
      <c r="AF766" s="181"/>
      <c r="AG766" s="181"/>
    </row>
    <row r="767" spans="1:33" x14ac:dyDescent="0.2">
      <c r="A767" s="126"/>
      <c r="B767" s="1516" t="s">
        <v>389</v>
      </c>
      <c r="C767" s="1517"/>
      <c r="D767" s="1517"/>
      <c r="E767" s="1517"/>
      <c r="F767" s="1517"/>
      <c r="G767" s="1517"/>
      <c r="H767" s="1517"/>
      <c r="I767" s="1518"/>
      <c r="J767" s="181"/>
      <c r="K767" s="181"/>
      <c r="L767" s="181"/>
      <c r="M767" s="181"/>
      <c r="N767" s="181"/>
      <c r="O767" s="181"/>
      <c r="P767" s="181"/>
      <c r="Q767" s="181"/>
      <c r="R767" s="181"/>
      <c r="S767" s="181"/>
      <c r="T767" s="181"/>
      <c r="U767" s="181"/>
      <c r="V767" s="181"/>
      <c r="W767" s="181"/>
      <c r="X767" s="181"/>
      <c r="Y767" s="181"/>
      <c r="Z767" s="181"/>
      <c r="AA767" s="181"/>
      <c r="AB767" s="181"/>
      <c r="AC767" s="181"/>
      <c r="AD767" s="181"/>
      <c r="AE767" s="181"/>
      <c r="AF767" s="181"/>
      <c r="AG767" s="181"/>
    </row>
    <row r="768" spans="1:33" x14ac:dyDescent="0.2">
      <c r="A768" s="59"/>
      <c r="B768" s="41"/>
      <c r="C768" s="1559" t="s">
        <v>679</v>
      </c>
      <c r="D768" s="1560"/>
      <c r="E768" s="1560"/>
      <c r="F768" s="1560"/>
      <c r="G768" s="1560"/>
      <c r="H768" s="1560"/>
      <c r="I768" s="1561"/>
      <c r="J768" s="7"/>
      <c r="K768" s="7"/>
      <c r="L768" s="7"/>
      <c r="M768" s="7"/>
      <c r="N768" s="7"/>
      <c r="O768" s="7"/>
      <c r="P768" s="7"/>
      <c r="Q768" s="7"/>
      <c r="R768" s="7"/>
      <c r="S768" s="7"/>
      <c r="T768" s="7"/>
      <c r="U768" s="7"/>
      <c r="V768" s="7"/>
      <c r="W768" s="7"/>
      <c r="X768" s="7"/>
      <c r="Y768" s="7"/>
      <c r="Z768" s="7"/>
      <c r="AA768" s="7"/>
      <c r="AB768" s="7"/>
      <c r="AC768" s="7"/>
      <c r="AD768" s="7"/>
      <c r="AE768" s="7"/>
      <c r="AF768" s="181"/>
      <c r="AG768" s="181"/>
    </row>
    <row r="769" spans="1:33" ht="30.75" customHeight="1" x14ac:dyDescent="0.2">
      <c r="A769" s="59"/>
      <c r="B769" s="41"/>
      <c r="C769" s="41"/>
      <c r="D769" s="41"/>
      <c r="E769" s="88" t="s">
        <v>181</v>
      </c>
      <c r="F769" s="108" t="s">
        <v>407</v>
      </c>
      <c r="G769" s="102" t="s">
        <v>711</v>
      </c>
      <c r="H769" s="204"/>
      <c r="I769" s="198" t="s">
        <v>694</v>
      </c>
      <c r="J769" s="181"/>
      <c r="K769" s="181"/>
      <c r="L769" s="181"/>
      <c r="M769" s="181"/>
      <c r="N769" s="181"/>
      <c r="O769" s="181"/>
      <c r="P769" s="181"/>
      <c r="Q769" s="181"/>
      <c r="R769" s="181"/>
      <c r="S769" s="181"/>
      <c r="T769" s="181"/>
      <c r="U769" s="181"/>
      <c r="V769" s="181"/>
      <c r="W769" s="181"/>
      <c r="X769" s="181"/>
      <c r="Y769" s="181"/>
      <c r="Z769" s="181"/>
      <c r="AA769" s="181"/>
      <c r="AB769" s="181"/>
      <c r="AC769" s="181"/>
      <c r="AD769" s="181"/>
      <c r="AE769" s="181"/>
      <c r="AF769" s="181"/>
      <c r="AG769" s="181"/>
    </row>
    <row r="770" spans="1:33" ht="30.75" customHeight="1" x14ac:dyDescent="0.2">
      <c r="A770" s="59"/>
      <c r="B770" s="41"/>
      <c r="C770" s="41"/>
      <c r="D770" s="41"/>
      <c r="E770" s="88" t="s">
        <v>182</v>
      </c>
      <c r="F770" s="108" t="s">
        <v>408</v>
      </c>
      <c r="G770" s="102" t="s">
        <v>711</v>
      </c>
      <c r="H770" s="205"/>
      <c r="I770" s="198" t="s">
        <v>694</v>
      </c>
      <c r="J770" s="181"/>
      <c r="K770" s="181"/>
      <c r="L770" s="181"/>
      <c r="M770" s="181"/>
      <c r="N770" s="181"/>
      <c r="O770" s="181"/>
      <c r="P770" s="181"/>
      <c r="Q770" s="181"/>
      <c r="R770" s="181"/>
      <c r="S770" s="181"/>
      <c r="T770" s="181"/>
      <c r="U770" s="181"/>
      <c r="V770" s="181"/>
      <c r="W770" s="181"/>
      <c r="X770" s="181"/>
      <c r="Y770" s="181"/>
      <c r="Z770" s="181"/>
      <c r="AA770" s="181"/>
      <c r="AB770" s="181"/>
      <c r="AC770" s="181"/>
      <c r="AD770" s="181"/>
      <c r="AE770" s="181"/>
      <c r="AF770" s="181"/>
      <c r="AG770" s="181"/>
    </row>
    <row r="771" spans="1:33" ht="30.75" customHeight="1" x14ac:dyDescent="0.2">
      <c r="A771" s="59"/>
      <c r="B771" s="41"/>
      <c r="C771" s="41"/>
      <c r="D771" s="41"/>
      <c r="E771" s="88" t="s">
        <v>183</v>
      </c>
      <c r="F771" s="108" t="s">
        <v>409</v>
      </c>
      <c r="G771" s="102" t="s">
        <v>711</v>
      </c>
      <c r="H771" s="205"/>
      <c r="I771" s="198" t="s">
        <v>694</v>
      </c>
      <c r="J771" s="181"/>
      <c r="K771" s="181"/>
      <c r="L771" s="181"/>
      <c r="M771" s="181"/>
      <c r="N771" s="181"/>
      <c r="O771" s="181"/>
      <c r="P771" s="181"/>
      <c r="Q771" s="181"/>
      <c r="R771" s="181"/>
      <c r="S771" s="181"/>
      <c r="T771" s="181"/>
      <c r="U771" s="181"/>
      <c r="V771" s="181"/>
      <c r="W771" s="181"/>
      <c r="X771" s="181"/>
      <c r="Y771" s="181"/>
      <c r="Z771" s="181"/>
      <c r="AA771" s="181"/>
      <c r="AB771" s="181"/>
      <c r="AC771" s="181"/>
      <c r="AD771" s="181"/>
      <c r="AE771" s="181"/>
      <c r="AF771" s="181"/>
      <c r="AG771" s="181"/>
    </row>
    <row r="772" spans="1:33" ht="30.75" customHeight="1" x14ac:dyDescent="0.2">
      <c r="A772" s="59"/>
      <c r="B772" s="41"/>
      <c r="C772" s="41"/>
      <c r="D772" s="41"/>
      <c r="E772" s="88" t="s">
        <v>184</v>
      </c>
      <c r="F772" s="108" t="s">
        <v>410</v>
      </c>
      <c r="G772" s="102" t="s">
        <v>711</v>
      </c>
      <c r="H772" s="205"/>
      <c r="I772" s="198" t="s">
        <v>694</v>
      </c>
      <c r="J772" s="181"/>
      <c r="K772" s="181"/>
      <c r="L772" s="181"/>
      <c r="M772" s="181"/>
      <c r="N772" s="181"/>
      <c r="O772" s="181"/>
      <c r="P772" s="181"/>
      <c r="Q772" s="181"/>
      <c r="R772" s="181"/>
      <c r="S772" s="181"/>
      <c r="T772" s="181"/>
      <c r="U772" s="181"/>
      <c r="V772" s="181"/>
      <c r="W772" s="181"/>
      <c r="X772" s="181"/>
      <c r="Y772" s="181"/>
      <c r="Z772" s="181"/>
      <c r="AA772" s="181"/>
      <c r="AB772" s="181"/>
      <c r="AC772" s="181"/>
      <c r="AD772" s="181"/>
      <c r="AE772" s="181"/>
      <c r="AF772" s="181"/>
      <c r="AG772" s="181"/>
    </row>
    <row r="773" spans="1:33" ht="30.75" customHeight="1" x14ac:dyDescent="0.2">
      <c r="A773" s="59"/>
      <c r="B773" s="41"/>
      <c r="C773" s="41"/>
      <c r="D773" s="41"/>
      <c r="E773" s="88" t="s">
        <v>185</v>
      </c>
      <c r="F773" s="108" t="s">
        <v>411</v>
      </c>
      <c r="G773" s="102" t="s">
        <v>711</v>
      </c>
      <c r="H773" s="205"/>
      <c r="I773" s="198" t="s">
        <v>694</v>
      </c>
      <c r="J773" s="181"/>
      <c r="K773" s="181"/>
      <c r="L773" s="181"/>
      <c r="M773" s="181"/>
      <c r="N773" s="181"/>
      <c r="O773" s="181"/>
      <c r="P773" s="181"/>
      <c r="Q773" s="181"/>
      <c r="R773" s="181"/>
      <c r="S773" s="181"/>
      <c r="T773" s="181"/>
      <c r="U773" s="181"/>
      <c r="V773" s="181"/>
      <c r="W773" s="181"/>
      <c r="X773" s="181"/>
      <c r="Y773" s="181"/>
      <c r="Z773" s="181"/>
      <c r="AA773" s="181"/>
      <c r="AB773" s="181"/>
      <c r="AC773" s="181"/>
      <c r="AD773" s="181"/>
      <c r="AE773" s="181"/>
      <c r="AF773" s="181"/>
      <c r="AG773" s="181"/>
    </row>
    <row r="774" spans="1:33" ht="30.75" customHeight="1" x14ac:dyDescent="0.2">
      <c r="A774" s="59"/>
      <c r="B774" s="41"/>
      <c r="C774" s="41"/>
      <c r="D774" s="41"/>
      <c r="E774" s="88" t="s">
        <v>186</v>
      </c>
      <c r="F774" s="108" t="s">
        <v>412</v>
      </c>
      <c r="G774" s="102" t="s">
        <v>711</v>
      </c>
      <c r="H774" s="205"/>
      <c r="I774" s="198" t="s">
        <v>694</v>
      </c>
      <c r="J774" s="181"/>
      <c r="K774" s="181"/>
      <c r="L774" s="181"/>
      <c r="M774" s="181"/>
      <c r="N774" s="181"/>
      <c r="O774" s="181"/>
      <c r="P774" s="181"/>
      <c r="Q774" s="181"/>
      <c r="R774" s="181"/>
      <c r="S774" s="181"/>
      <c r="T774" s="181"/>
      <c r="U774" s="181"/>
      <c r="V774" s="181"/>
      <c r="W774" s="181"/>
      <c r="X774" s="181"/>
      <c r="Y774" s="181"/>
      <c r="Z774" s="181"/>
      <c r="AA774" s="181"/>
      <c r="AB774" s="181"/>
      <c r="AC774" s="181"/>
      <c r="AD774" s="181"/>
      <c r="AE774" s="181"/>
      <c r="AF774" s="181"/>
      <c r="AG774" s="181"/>
    </row>
    <row r="775" spans="1:33" ht="30.75" customHeight="1" x14ac:dyDescent="0.2">
      <c r="A775" s="59"/>
      <c r="B775" s="41"/>
      <c r="C775" s="41"/>
      <c r="D775" s="41"/>
      <c r="E775" s="88" t="s">
        <v>187</v>
      </c>
      <c r="F775" s="108" t="s">
        <v>413</v>
      </c>
      <c r="G775" s="102" t="s">
        <v>711</v>
      </c>
      <c r="H775" s="206"/>
      <c r="I775" s="198" t="s">
        <v>694</v>
      </c>
      <c r="J775" s="181"/>
      <c r="K775" s="181"/>
      <c r="L775" s="181"/>
      <c r="M775" s="181"/>
      <c r="N775" s="181"/>
      <c r="O775" s="181"/>
      <c r="P775" s="181"/>
      <c r="Q775" s="181"/>
      <c r="R775" s="181"/>
      <c r="S775" s="181"/>
      <c r="T775" s="181"/>
      <c r="U775" s="181"/>
      <c r="V775" s="181"/>
      <c r="W775" s="181"/>
      <c r="X775" s="181"/>
      <c r="Y775" s="181"/>
      <c r="Z775" s="181"/>
      <c r="AA775" s="181"/>
      <c r="AB775" s="181"/>
      <c r="AC775" s="181"/>
      <c r="AD775" s="181"/>
      <c r="AE775" s="181"/>
      <c r="AF775" s="181"/>
      <c r="AG775" s="181"/>
    </row>
    <row r="776" spans="1:33" x14ac:dyDescent="0.2">
      <c r="A776" s="59"/>
      <c r="B776" s="41"/>
      <c r="C776" s="1559" t="s">
        <v>678</v>
      </c>
      <c r="D776" s="1560"/>
      <c r="E776" s="1560"/>
      <c r="F776" s="1560"/>
      <c r="G776" s="1560"/>
      <c r="H776" s="1560"/>
      <c r="I776" s="1561"/>
      <c r="J776" s="7"/>
      <c r="K776" s="7"/>
      <c r="L776" s="7"/>
      <c r="M776" s="7"/>
      <c r="N776" s="7"/>
      <c r="O776" s="7"/>
      <c r="P776" s="7"/>
      <c r="Q776" s="7"/>
      <c r="R776" s="7"/>
      <c r="S776" s="7"/>
      <c r="T776" s="7"/>
      <c r="U776" s="7"/>
      <c r="V776" s="7"/>
      <c r="W776" s="7"/>
      <c r="X776" s="7"/>
      <c r="Y776" s="7"/>
      <c r="Z776" s="7"/>
      <c r="AA776" s="7"/>
      <c r="AB776" s="7"/>
      <c r="AC776" s="7"/>
      <c r="AD776" s="7"/>
      <c r="AE776" s="7"/>
      <c r="AF776" s="181"/>
      <c r="AG776" s="181"/>
    </row>
    <row r="777" spans="1:33" ht="30.75" customHeight="1" x14ac:dyDescent="0.2">
      <c r="A777" s="59"/>
      <c r="B777" s="41"/>
      <c r="C777" s="41"/>
      <c r="D777" s="41"/>
      <c r="E777" s="88" t="s">
        <v>181</v>
      </c>
      <c r="F777" s="108" t="s">
        <v>414</v>
      </c>
      <c r="G777" s="102" t="s">
        <v>711</v>
      </c>
      <c r="H777" s="204"/>
      <c r="I777" s="198" t="s">
        <v>703</v>
      </c>
      <c r="J777" s="181"/>
      <c r="K777" s="181"/>
      <c r="L777" s="181"/>
      <c r="M777" s="181"/>
      <c r="N777" s="181"/>
      <c r="O777" s="181"/>
      <c r="P777" s="181"/>
      <c r="Q777" s="181"/>
      <c r="R777" s="181"/>
      <c r="S777" s="181"/>
      <c r="T777" s="181"/>
      <c r="U777" s="181"/>
      <c r="V777" s="181"/>
      <c r="W777" s="181"/>
      <c r="X777" s="181"/>
      <c r="Y777" s="181"/>
      <c r="Z777" s="181"/>
      <c r="AA777" s="181"/>
      <c r="AB777" s="181"/>
      <c r="AC777" s="181"/>
      <c r="AD777" s="181"/>
      <c r="AE777" s="181"/>
      <c r="AF777" s="181"/>
      <c r="AG777" s="181"/>
    </row>
    <row r="778" spans="1:33" ht="30.75" customHeight="1" x14ac:dyDescent="0.2">
      <c r="A778" s="59"/>
      <c r="B778" s="41"/>
      <c r="C778" s="41"/>
      <c r="D778" s="41"/>
      <c r="E778" s="88" t="s">
        <v>182</v>
      </c>
      <c r="F778" s="108" t="s">
        <v>415</v>
      </c>
      <c r="G778" s="102" t="s">
        <v>711</v>
      </c>
      <c r="H778" s="205"/>
      <c r="I778" s="198" t="s">
        <v>703</v>
      </c>
      <c r="J778" s="181"/>
      <c r="K778" s="181"/>
      <c r="L778" s="181"/>
      <c r="M778" s="181"/>
      <c r="N778" s="181"/>
      <c r="O778" s="181"/>
      <c r="P778" s="181"/>
      <c r="Q778" s="181"/>
      <c r="R778" s="181"/>
      <c r="S778" s="181"/>
      <c r="T778" s="181"/>
      <c r="U778" s="181"/>
      <c r="V778" s="181"/>
      <c r="W778" s="181"/>
      <c r="X778" s="181"/>
      <c r="Y778" s="181"/>
      <c r="Z778" s="181"/>
      <c r="AA778" s="181"/>
      <c r="AB778" s="181"/>
      <c r="AC778" s="181"/>
      <c r="AD778" s="181"/>
      <c r="AE778" s="181"/>
      <c r="AF778" s="181"/>
      <c r="AG778" s="181"/>
    </row>
    <row r="779" spans="1:33" ht="30.75" customHeight="1" x14ac:dyDescent="0.2">
      <c r="A779" s="59"/>
      <c r="B779" s="41"/>
      <c r="C779" s="41"/>
      <c r="D779" s="41"/>
      <c r="E779" s="88" t="s">
        <v>183</v>
      </c>
      <c r="F779" s="108" t="s">
        <v>416</v>
      </c>
      <c r="G779" s="102" t="s">
        <v>711</v>
      </c>
      <c r="H779" s="205"/>
      <c r="I779" s="198" t="s">
        <v>703</v>
      </c>
      <c r="J779" s="181"/>
      <c r="K779" s="181"/>
      <c r="L779" s="181"/>
      <c r="M779" s="181"/>
      <c r="N779" s="181"/>
      <c r="O779" s="181"/>
      <c r="P779" s="181"/>
      <c r="Q779" s="181"/>
      <c r="R779" s="181"/>
      <c r="S779" s="181"/>
      <c r="T779" s="181"/>
      <c r="U779" s="181"/>
      <c r="V779" s="181"/>
      <c r="W779" s="181"/>
      <c r="X779" s="181"/>
      <c r="Y779" s="181"/>
      <c r="Z779" s="181"/>
      <c r="AA779" s="181"/>
      <c r="AB779" s="181"/>
      <c r="AC779" s="181"/>
      <c r="AD779" s="181"/>
      <c r="AE779" s="181"/>
      <c r="AF779" s="181"/>
      <c r="AG779" s="181"/>
    </row>
    <row r="780" spans="1:33" ht="30.75" customHeight="1" x14ac:dyDescent="0.2">
      <c r="A780" s="59"/>
      <c r="B780" s="41"/>
      <c r="C780" s="41"/>
      <c r="D780" s="41"/>
      <c r="E780" s="88" t="s">
        <v>184</v>
      </c>
      <c r="F780" s="108" t="s">
        <v>417</v>
      </c>
      <c r="G780" s="102" t="s">
        <v>711</v>
      </c>
      <c r="H780" s="205"/>
      <c r="I780" s="198" t="s">
        <v>703</v>
      </c>
      <c r="J780" s="181"/>
      <c r="K780" s="181"/>
      <c r="L780" s="181"/>
      <c r="M780" s="181"/>
      <c r="N780" s="181"/>
      <c r="O780" s="181"/>
      <c r="P780" s="181"/>
      <c r="Q780" s="181"/>
      <c r="R780" s="181"/>
      <c r="S780" s="181"/>
      <c r="T780" s="181"/>
      <c r="U780" s="181"/>
      <c r="V780" s="181"/>
      <c r="W780" s="181"/>
      <c r="X780" s="181"/>
      <c r="Y780" s="181"/>
      <c r="Z780" s="181"/>
      <c r="AA780" s="181"/>
      <c r="AB780" s="181"/>
      <c r="AC780" s="181"/>
      <c r="AD780" s="181"/>
      <c r="AE780" s="181"/>
      <c r="AF780" s="181"/>
      <c r="AG780" s="181"/>
    </row>
    <row r="781" spans="1:33" ht="30.75" customHeight="1" x14ac:dyDescent="0.2">
      <c r="A781" s="59"/>
      <c r="B781" s="41"/>
      <c r="C781" s="41"/>
      <c r="D781" s="41"/>
      <c r="E781" s="88" t="s">
        <v>185</v>
      </c>
      <c r="F781" s="108" t="s">
        <v>418</v>
      </c>
      <c r="G781" s="102" t="s">
        <v>711</v>
      </c>
      <c r="H781" s="205"/>
      <c r="I781" s="198" t="s">
        <v>703</v>
      </c>
      <c r="J781" s="181"/>
      <c r="K781" s="181"/>
      <c r="L781" s="181"/>
      <c r="M781" s="181"/>
      <c r="N781" s="181"/>
      <c r="O781" s="181"/>
      <c r="P781" s="181"/>
      <c r="Q781" s="181"/>
      <c r="R781" s="181"/>
      <c r="S781" s="181"/>
      <c r="T781" s="181"/>
      <c r="U781" s="181"/>
      <c r="V781" s="181"/>
      <c r="W781" s="181"/>
      <c r="X781" s="181"/>
      <c r="Y781" s="181"/>
      <c r="Z781" s="181"/>
      <c r="AA781" s="181"/>
      <c r="AB781" s="181"/>
      <c r="AC781" s="181"/>
      <c r="AD781" s="181"/>
      <c r="AE781" s="181"/>
      <c r="AF781" s="181"/>
      <c r="AG781" s="181"/>
    </row>
    <row r="782" spans="1:33" ht="30.75" customHeight="1" x14ac:dyDescent="0.2">
      <c r="A782" s="59"/>
      <c r="B782" s="41"/>
      <c r="C782" s="41"/>
      <c r="D782" s="41"/>
      <c r="E782" s="88" t="s">
        <v>186</v>
      </c>
      <c r="F782" s="108" t="s">
        <v>419</v>
      </c>
      <c r="G782" s="102" t="s">
        <v>711</v>
      </c>
      <c r="H782" s="205"/>
      <c r="I782" s="198" t="s">
        <v>703</v>
      </c>
      <c r="J782" s="181"/>
      <c r="K782" s="181"/>
      <c r="L782" s="181"/>
      <c r="M782" s="181"/>
      <c r="N782" s="181"/>
      <c r="O782" s="181"/>
      <c r="P782" s="181"/>
      <c r="Q782" s="181"/>
      <c r="R782" s="181"/>
      <c r="S782" s="181"/>
      <c r="T782" s="181"/>
      <c r="U782" s="181"/>
      <c r="V782" s="181"/>
      <c r="W782" s="181"/>
      <c r="X782" s="181"/>
      <c r="Y782" s="181"/>
      <c r="Z782" s="181"/>
      <c r="AA782" s="181"/>
      <c r="AB782" s="181"/>
      <c r="AC782" s="181"/>
      <c r="AD782" s="181"/>
      <c r="AE782" s="181"/>
      <c r="AF782" s="181"/>
      <c r="AG782" s="181"/>
    </row>
    <row r="783" spans="1:33" ht="30.75" customHeight="1" x14ac:dyDescent="0.2">
      <c r="A783" s="59"/>
      <c r="B783" s="41"/>
      <c r="C783" s="41"/>
      <c r="D783" s="41"/>
      <c r="E783" s="803" t="s">
        <v>187</v>
      </c>
      <c r="F783" s="804" t="s">
        <v>420</v>
      </c>
      <c r="G783" s="164" t="s">
        <v>711</v>
      </c>
      <c r="H783" s="205"/>
      <c r="I783" s="805" t="s">
        <v>703</v>
      </c>
    </row>
    <row r="784" spans="1:33" s="801" customFormat="1" x14ac:dyDescent="0.2">
      <c r="E784" s="798"/>
      <c r="F784" s="116"/>
      <c r="G784" s="798"/>
      <c r="H784" s="118"/>
      <c r="I784" s="118"/>
    </row>
    <row r="785" spans="5:9" s="127" customFormat="1" x14ac:dyDescent="0.2">
      <c r="E785" s="799"/>
      <c r="F785" s="6"/>
      <c r="G785" s="799"/>
      <c r="H785" s="800"/>
      <c r="I785" s="800"/>
    </row>
    <row r="786" spans="5:9" s="127" customFormat="1" x14ac:dyDescent="0.2">
      <c r="E786" s="799"/>
      <c r="F786" s="6"/>
      <c r="G786" s="799"/>
      <c r="H786" s="800"/>
      <c r="I786" s="800"/>
    </row>
    <row r="787" spans="5:9" s="127" customFormat="1" x14ac:dyDescent="0.2">
      <c r="E787" s="799"/>
      <c r="F787" s="6"/>
      <c r="G787" s="799"/>
      <c r="H787" s="800"/>
      <c r="I787" s="800"/>
    </row>
    <row r="788" spans="5:9" s="127" customFormat="1" x14ac:dyDescent="0.2">
      <c r="E788" s="799"/>
      <c r="F788" s="6"/>
      <c r="G788" s="799"/>
      <c r="H788" s="800"/>
      <c r="I788" s="800"/>
    </row>
    <row r="789" spans="5:9" s="127" customFormat="1" x14ac:dyDescent="0.2">
      <c r="E789" s="799"/>
      <c r="F789" s="6"/>
      <c r="G789" s="799"/>
      <c r="H789" s="800"/>
      <c r="I789" s="800"/>
    </row>
    <row r="790" spans="5:9" s="127" customFormat="1" x14ac:dyDescent="0.2">
      <c r="E790" s="799"/>
      <c r="F790" s="6"/>
      <c r="G790" s="799"/>
      <c r="H790" s="800"/>
      <c r="I790" s="800"/>
    </row>
    <row r="791" spans="5:9" s="127" customFormat="1" x14ac:dyDescent="0.2">
      <c r="E791" s="799"/>
      <c r="F791" s="6"/>
      <c r="G791" s="799"/>
      <c r="H791" s="800"/>
      <c r="I791" s="800"/>
    </row>
    <row r="792" spans="5:9" s="127" customFormat="1" x14ac:dyDescent="0.2">
      <c r="E792" s="799"/>
      <c r="F792" s="6"/>
      <c r="G792" s="799"/>
      <c r="H792" s="800"/>
      <c r="I792" s="800"/>
    </row>
    <row r="793" spans="5:9" s="127" customFormat="1" x14ac:dyDescent="0.2">
      <c r="E793" s="799"/>
      <c r="F793" s="6"/>
      <c r="G793" s="799"/>
      <c r="H793" s="800"/>
      <c r="I793" s="800"/>
    </row>
    <row r="794" spans="5:9" s="127" customFormat="1" x14ac:dyDescent="0.2">
      <c r="E794" s="799"/>
      <c r="F794" s="6"/>
      <c r="G794" s="799"/>
      <c r="H794" s="800"/>
      <c r="I794" s="800"/>
    </row>
    <row r="795" spans="5:9" s="127" customFormat="1" x14ac:dyDescent="0.2">
      <c r="E795" s="799"/>
      <c r="F795" s="6"/>
      <c r="G795" s="799"/>
      <c r="H795" s="800"/>
      <c r="I795" s="800"/>
    </row>
    <row r="796" spans="5:9" s="127" customFormat="1" x14ac:dyDescent="0.2">
      <c r="E796" s="799"/>
      <c r="F796" s="6"/>
      <c r="G796" s="799"/>
      <c r="H796" s="800"/>
      <c r="I796" s="800"/>
    </row>
    <row r="797" spans="5:9" s="127" customFormat="1" x14ac:dyDescent="0.2">
      <c r="E797" s="799"/>
      <c r="F797" s="6"/>
      <c r="G797" s="799"/>
      <c r="H797" s="800"/>
      <c r="I797" s="800"/>
    </row>
    <row r="798" spans="5:9" s="127" customFormat="1" x14ac:dyDescent="0.2">
      <c r="E798" s="799"/>
      <c r="F798" s="6"/>
      <c r="G798" s="799"/>
      <c r="H798" s="800"/>
      <c r="I798" s="800"/>
    </row>
    <row r="799" spans="5:9" s="127" customFormat="1" x14ac:dyDescent="0.2">
      <c r="E799" s="799"/>
      <c r="F799" s="6"/>
      <c r="G799" s="799"/>
      <c r="H799" s="800"/>
      <c r="I799" s="800"/>
    </row>
    <row r="800" spans="5:9" s="127" customFormat="1" x14ac:dyDescent="0.2">
      <c r="E800" s="799"/>
      <c r="F800" s="6"/>
      <c r="G800" s="799"/>
      <c r="H800" s="800"/>
      <c r="I800" s="800"/>
    </row>
    <row r="801" spans="5:9" s="127" customFormat="1" x14ac:dyDescent="0.2">
      <c r="E801" s="799"/>
      <c r="F801" s="6"/>
      <c r="G801" s="799"/>
      <c r="H801" s="800"/>
      <c r="I801" s="800"/>
    </row>
    <row r="802" spans="5:9" s="127" customFormat="1" x14ac:dyDescent="0.2">
      <c r="E802" s="799"/>
      <c r="F802" s="6"/>
      <c r="G802" s="799"/>
      <c r="H802" s="800"/>
      <c r="I802" s="800"/>
    </row>
    <row r="803" spans="5:9" s="127" customFormat="1" x14ac:dyDescent="0.2">
      <c r="E803" s="799"/>
      <c r="F803" s="6"/>
      <c r="G803" s="799"/>
      <c r="H803" s="800"/>
      <c r="I803" s="800"/>
    </row>
    <row r="804" spans="5:9" s="127" customFormat="1" x14ac:dyDescent="0.2">
      <c r="E804" s="799"/>
      <c r="F804" s="6"/>
      <c r="G804" s="799"/>
      <c r="H804" s="800"/>
      <c r="I804" s="800"/>
    </row>
    <row r="805" spans="5:9" s="127" customFormat="1" x14ac:dyDescent="0.2">
      <c r="E805" s="799"/>
      <c r="F805" s="6"/>
      <c r="G805" s="799"/>
      <c r="H805" s="800"/>
      <c r="I805" s="800"/>
    </row>
    <row r="806" spans="5:9" s="127" customFormat="1" x14ac:dyDescent="0.2">
      <c r="E806" s="799"/>
      <c r="F806" s="6"/>
      <c r="G806" s="799"/>
      <c r="H806" s="800"/>
      <c r="I806" s="800"/>
    </row>
    <row r="807" spans="5:9" s="127" customFormat="1" x14ac:dyDescent="0.2">
      <c r="E807" s="799"/>
      <c r="F807" s="6"/>
      <c r="G807" s="799"/>
      <c r="H807" s="800"/>
      <c r="I807" s="800"/>
    </row>
    <row r="808" spans="5:9" s="127" customFormat="1" x14ac:dyDescent="0.2">
      <c r="E808" s="799"/>
      <c r="F808" s="6"/>
      <c r="G808" s="799"/>
      <c r="H808" s="800"/>
      <c r="I808" s="800"/>
    </row>
    <row r="809" spans="5:9" s="127" customFormat="1" x14ac:dyDescent="0.2">
      <c r="E809" s="799"/>
      <c r="F809" s="6"/>
      <c r="G809" s="799"/>
      <c r="H809" s="800"/>
      <c r="I809" s="800"/>
    </row>
    <row r="810" spans="5:9" s="127" customFormat="1" x14ac:dyDescent="0.2">
      <c r="E810" s="799"/>
      <c r="F810" s="6"/>
      <c r="G810" s="799"/>
      <c r="H810" s="800"/>
      <c r="I810" s="800"/>
    </row>
    <row r="811" spans="5:9" s="127" customFormat="1" x14ac:dyDescent="0.2">
      <c r="E811" s="799"/>
      <c r="F811" s="6"/>
      <c r="G811" s="799"/>
      <c r="H811" s="800"/>
      <c r="I811" s="800"/>
    </row>
    <row r="812" spans="5:9" s="127" customFormat="1" x14ac:dyDescent="0.2">
      <c r="E812" s="799"/>
      <c r="F812" s="6"/>
      <c r="G812" s="799"/>
      <c r="H812" s="800"/>
      <c r="I812" s="800"/>
    </row>
    <row r="813" spans="5:9" s="127" customFormat="1" x14ac:dyDescent="0.2">
      <c r="E813" s="799"/>
      <c r="F813" s="6"/>
      <c r="G813" s="799"/>
      <c r="H813" s="800"/>
      <c r="I813" s="800"/>
    </row>
    <row r="814" spans="5:9" s="127" customFormat="1" x14ac:dyDescent="0.2">
      <c r="E814" s="799"/>
      <c r="F814" s="6"/>
      <c r="G814" s="799"/>
      <c r="H814" s="800"/>
      <c r="I814" s="800"/>
    </row>
    <row r="815" spans="5:9" s="127" customFormat="1" x14ac:dyDescent="0.2">
      <c r="E815" s="799"/>
      <c r="F815" s="6"/>
      <c r="G815" s="799"/>
      <c r="H815" s="800"/>
      <c r="I815" s="800"/>
    </row>
    <row r="816" spans="5:9" s="127" customFormat="1" x14ac:dyDescent="0.2">
      <c r="E816" s="799"/>
      <c r="F816" s="6"/>
      <c r="G816" s="799"/>
      <c r="H816" s="800"/>
      <c r="I816" s="800"/>
    </row>
    <row r="817" spans="5:9" s="127" customFormat="1" x14ac:dyDescent="0.2">
      <c r="E817" s="799"/>
      <c r="F817" s="6"/>
      <c r="G817" s="799"/>
      <c r="H817" s="800"/>
      <c r="I817" s="800"/>
    </row>
    <row r="818" spans="5:9" s="127" customFormat="1" x14ac:dyDescent="0.2">
      <c r="E818" s="799"/>
      <c r="F818" s="6"/>
      <c r="G818" s="799"/>
      <c r="H818" s="800"/>
      <c r="I818" s="800"/>
    </row>
    <row r="819" spans="5:9" s="127" customFormat="1" x14ac:dyDescent="0.2">
      <c r="E819" s="799"/>
      <c r="F819" s="6"/>
      <c r="G819" s="799"/>
      <c r="H819" s="800"/>
      <c r="I819" s="800"/>
    </row>
    <row r="820" spans="5:9" s="127" customFormat="1" x14ac:dyDescent="0.2">
      <c r="E820" s="799"/>
      <c r="F820" s="6"/>
      <c r="G820" s="799"/>
      <c r="H820" s="800"/>
      <c r="I820" s="800"/>
    </row>
    <row r="821" spans="5:9" s="127" customFormat="1" x14ac:dyDescent="0.2">
      <c r="E821" s="799"/>
      <c r="F821" s="6"/>
      <c r="G821" s="799"/>
      <c r="H821" s="800"/>
      <c r="I821" s="800"/>
    </row>
    <row r="822" spans="5:9" s="127" customFormat="1" x14ac:dyDescent="0.2">
      <c r="E822" s="799"/>
      <c r="F822" s="6"/>
      <c r="G822" s="799"/>
      <c r="H822" s="800"/>
      <c r="I822" s="800"/>
    </row>
    <row r="823" spans="5:9" s="127" customFormat="1" x14ac:dyDescent="0.2">
      <c r="E823" s="799"/>
      <c r="F823" s="6"/>
      <c r="G823" s="799"/>
      <c r="H823" s="800"/>
      <c r="I823" s="800"/>
    </row>
    <row r="824" spans="5:9" s="127" customFormat="1" x14ac:dyDescent="0.2">
      <c r="E824" s="799"/>
      <c r="F824" s="6"/>
      <c r="G824" s="799"/>
      <c r="H824" s="800"/>
      <c r="I824" s="800"/>
    </row>
    <row r="825" spans="5:9" s="127" customFormat="1" x14ac:dyDescent="0.2">
      <c r="E825" s="799"/>
      <c r="F825" s="6"/>
      <c r="G825" s="799"/>
      <c r="H825" s="800"/>
      <c r="I825" s="800"/>
    </row>
    <row r="826" spans="5:9" s="127" customFormat="1" x14ac:dyDescent="0.2">
      <c r="E826" s="799"/>
      <c r="F826" s="6"/>
      <c r="G826" s="799"/>
      <c r="H826" s="800"/>
      <c r="I826" s="800"/>
    </row>
    <row r="827" spans="5:9" s="127" customFormat="1" x14ac:dyDescent="0.2">
      <c r="E827" s="799"/>
      <c r="F827" s="6"/>
      <c r="G827" s="799"/>
      <c r="H827" s="800"/>
      <c r="I827" s="800"/>
    </row>
    <row r="828" spans="5:9" s="127" customFormat="1" x14ac:dyDescent="0.2">
      <c r="E828" s="799"/>
      <c r="F828" s="6"/>
      <c r="G828" s="799"/>
      <c r="H828" s="800"/>
      <c r="I828" s="800"/>
    </row>
    <row r="829" spans="5:9" s="127" customFormat="1" x14ac:dyDescent="0.2">
      <c r="E829" s="799"/>
      <c r="F829" s="6"/>
      <c r="G829" s="799"/>
      <c r="H829" s="800"/>
      <c r="I829" s="800"/>
    </row>
    <row r="830" spans="5:9" s="127" customFormat="1" x14ac:dyDescent="0.2">
      <c r="E830" s="799"/>
      <c r="F830" s="6"/>
      <c r="G830" s="799"/>
      <c r="H830" s="800"/>
      <c r="I830" s="800"/>
    </row>
    <row r="831" spans="5:9" s="127" customFormat="1" x14ac:dyDescent="0.2">
      <c r="E831" s="799"/>
      <c r="F831" s="6"/>
      <c r="G831" s="799"/>
      <c r="H831" s="800"/>
      <c r="I831" s="800"/>
    </row>
    <row r="832" spans="5:9" s="127" customFormat="1" x14ac:dyDescent="0.2">
      <c r="E832" s="799"/>
      <c r="F832" s="6"/>
      <c r="G832" s="799"/>
      <c r="H832" s="800"/>
      <c r="I832" s="800"/>
    </row>
    <row r="833" spans="5:9" s="127" customFormat="1" x14ac:dyDescent="0.2">
      <c r="E833" s="799"/>
      <c r="F833" s="6"/>
      <c r="G833" s="799"/>
      <c r="H833" s="800"/>
      <c r="I833" s="800"/>
    </row>
    <row r="834" spans="5:9" s="127" customFormat="1" x14ac:dyDescent="0.2">
      <c r="E834" s="799"/>
      <c r="F834" s="6"/>
      <c r="G834" s="799"/>
      <c r="H834" s="800"/>
      <c r="I834" s="800"/>
    </row>
    <row r="835" spans="5:9" s="127" customFormat="1" x14ac:dyDescent="0.2">
      <c r="E835" s="799"/>
      <c r="F835" s="6"/>
      <c r="G835" s="799"/>
      <c r="H835" s="800"/>
      <c r="I835" s="800"/>
    </row>
  </sheetData>
  <sheetProtection password="CF06" sheet="1" objects="1" scenarios="1" selectLockedCells="1" selectUnlockedCells="1"/>
  <mergeCells count="103">
    <mergeCell ref="D434:I434"/>
    <mergeCell ref="C324:I324"/>
    <mergeCell ref="A5:E7"/>
    <mergeCell ref="C460:I460"/>
    <mergeCell ref="C438:I438"/>
    <mergeCell ref="A500:I500"/>
    <mergeCell ref="A501:I501"/>
    <mergeCell ref="C498:I498"/>
    <mergeCell ref="C494:I494"/>
    <mergeCell ref="A229:I229"/>
    <mergeCell ref="A228:I228"/>
    <mergeCell ref="C479:I479"/>
    <mergeCell ref="B330:I330"/>
    <mergeCell ref="C347:I347"/>
    <mergeCell ref="C360:I360"/>
    <mergeCell ref="C401:I401"/>
    <mergeCell ref="C382:I382"/>
    <mergeCell ref="B408:I408"/>
    <mergeCell ref="C409:I409"/>
    <mergeCell ref="C405:I405"/>
    <mergeCell ref="C131:I131"/>
    <mergeCell ref="C137:I137"/>
    <mergeCell ref="C166:I166"/>
    <mergeCell ref="C222:I222"/>
    <mergeCell ref="D2:I2"/>
    <mergeCell ref="C18:I18"/>
    <mergeCell ref="C34:I34"/>
    <mergeCell ref="C47:I47"/>
    <mergeCell ref="A8:I8"/>
    <mergeCell ref="C69:I69"/>
    <mergeCell ref="C108:I108"/>
    <mergeCell ref="C124:I124"/>
    <mergeCell ref="C128:I128"/>
    <mergeCell ref="F5:I6"/>
    <mergeCell ref="B9:I9"/>
    <mergeCell ref="C11:I11"/>
    <mergeCell ref="C14:I14"/>
    <mergeCell ref="B17:I17"/>
    <mergeCell ref="J226:P226"/>
    <mergeCell ref="Q226:W226"/>
    <mergeCell ref="X226:AD226"/>
    <mergeCell ref="A738:I738"/>
    <mergeCell ref="A741:I741"/>
    <mergeCell ref="C88:I88"/>
    <mergeCell ref="C92:I92"/>
    <mergeCell ref="J92:P92"/>
    <mergeCell ref="Q92:W92"/>
    <mergeCell ref="X92:AD92"/>
    <mergeCell ref="B95:I95"/>
    <mergeCell ref="C96:I96"/>
    <mergeCell ref="C153:I153"/>
    <mergeCell ref="C188:I188"/>
    <mergeCell ref="C207:I207"/>
    <mergeCell ref="C211:I211"/>
    <mergeCell ref="B214:I214"/>
    <mergeCell ref="C215:I215"/>
    <mergeCell ref="A231:I231"/>
    <mergeCell ref="C233:I233"/>
    <mergeCell ref="C239:I239"/>
    <mergeCell ref="C289:I289"/>
    <mergeCell ref="C292:I292"/>
    <mergeCell ref="C331:I331"/>
    <mergeCell ref="C226:I226"/>
    <mergeCell ref="C317:I317"/>
    <mergeCell ref="B316:I316"/>
    <mergeCell ref="C308:I308"/>
    <mergeCell ref="A230:I230"/>
    <mergeCell ref="A737:I737"/>
    <mergeCell ref="A739:I739"/>
    <mergeCell ref="C742:I742"/>
    <mergeCell ref="C660:I660"/>
    <mergeCell ref="B659:I659"/>
    <mergeCell ref="C656:I656"/>
    <mergeCell ref="C652:I652"/>
    <mergeCell ref="C490:I490"/>
    <mergeCell ref="C487:I487"/>
    <mergeCell ref="C483:I483"/>
    <mergeCell ref="B486:I486"/>
    <mergeCell ref="C504:I504"/>
    <mergeCell ref="B503:I503"/>
    <mergeCell ref="A502:I502"/>
    <mergeCell ref="C633:I633"/>
    <mergeCell ref="C611:I611"/>
    <mergeCell ref="C598:I598"/>
    <mergeCell ref="C582:I582"/>
    <mergeCell ref="B581:I581"/>
    <mergeCell ref="C578:I578"/>
    <mergeCell ref="C574:I574"/>
    <mergeCell ref="C555:I555"/>
    <mergeCell ref="C533:I533"/>
    <mergeCell ref="C520:I520"/>
    <mergeCell ref="C776:I776"/>
    <mergeCell ref="C768:I768"/>
    <mergeCell ref="C758:I758"/>
    <mergeCell ref="C750:I750"/>
    <mergeCell ref="C734:I734"/>
    <mergeCell ref="C730:I730"/>
    <mergeCell ref="C711:I711"/>
    <mergeCell ref="C689:I689"/>
    <mergeCell ref="C676:I676"/>
    <mergeCell ref="D712:I712"/>
    <mergeCell ref="B767:I767"/>
    <mergeCell ref="D562:E562"/>
  </mergeCells>
  <pageMargins left="0" right="0" top="0.19685039370078741" bottom="0.39370078740157483" header="0" footer="0.11811023622047245"/>
  <pageSetup paperSize="5" scale="75" orientation="landscape" r:id="rId1"/>
  <rowBreaks count="2" manualBreakCount="2">
    <brk id="564" max="8" man="1"/>
    <brk id="749" max="8"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252DAE44887814598576CEE56361143" ma:contentTypeVersion="0" ma:contentTypeDescription="Crée un document." ma:contentTypeScope="" ma:versionID="6573e3aae563f37a98c306a7d1ffea99">
  <xsd:schema xmlns:xsd="http://www.w3.org/2001/XMLSchema" xmlns:xs="http://www.w3.org/2001/XMLSchema" xmlns:p="http://schemas.microsoft.com/office/2006/metadata/properties" targetNamespace="http://schemas.microsoft.com/office/2006/metadata/properties" ma:root="true" ma:fieldsID="efe331b061e72866024fe28ebad680d1">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7D40EF7-3353-4F34-BB0A-9E366F2CA067}">
  <ds:schemaRefs>
    <ds:schemaRef ds:uri="http://schemas.microsoft.com/sharepoint/v3/contenttype/forms"/>
  </ds:schemaRefs>
</ds:datastoreItem>
</file>

<file path=customXml/itemProps2.xml><?xml version="1.0" encoding="utf-8"?>
<ds:datastoreItem xmlns:ds="http://schemas.openxmlformats.org/officeDocument/2006/customXml" ds:itemID="{6DDD7488-5D48-4D5E-834D-32ACAA31E81D}">
  <ds:schemaRefs>
    <ds:schemaRef ds:uri="http://purl.org/dc/elements/1.1/"/>
    <ds:schemaRef ds:uri="http://purl.org/dc/terms/"/>
    <ds:schemaRef ds:uri="http://schemas.microsoft.com/office/2006/documentManagement/types"/>
    <ds:schemaRef ds:uri="http://schemas.microsoft.com/office/infopath/2007/PartnerControls"/>
    <ds:schemaRef ds:uri="http://schemas.microsoft.com/office/2006/metadata/properties"/>
    <ds:schemaRef ds:uri="http://www.w3.org/XML/1998/namespace"/>
    <ds:schemaRef ds:uri="http://schemas.openxmlformats.org/package/2006/metadata/core-properties"/>
    <ds:schemaRef ds:uri="http://purl.org/dc/dcmitype/"/>
  </ds:schemaRefs>
</ds:datastoreItem>
</file>

<file path=customXml/itemProps3.xml><?xml version="1.0" encoding="utf-8"?>
<ds:datastoreItem xmlns:ds="http://schemas.openxmlformats.org/officeDocument/2006/customXml" ds:itemID="{1A2EF266-105F-4DB7-9F92-2E968DBF9AF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10</vt:i4>
      </vt:variant>
      <vt:variant>
        <vt:lpstr>Plages nommées</vt:lpstr>
      </vt:variant>
      <vt:variant>
        <vt:i4>102</vt:i4>
      </vt:variant>
    </vt:vector>
  </HeadingPairs>
  <TitlesOfParts>
    <vt:vector size="112" baseType="lpstr">
      <vt:lpstr>Page Titre</vt:lpstr>
      <vt:lpstr>1. FTNC bilan combiné</vt:lpstr>
      <vt:lpstr>2. FTNC CAN</vt:lpstr>
      <vt:lpstr>3. FTNC USD</vt:lpstr>
      <vt:lpstr>4. FTNC EUR</vt:lpstr>
      <vt:lpstr>5. FTNC GBP</vt:lpstr>
      <vt:lpstr>6. FTNC Autres (inclus)</vt:lpstr>
      <vt:lpstr>Annexe 1. Taux de référence</vt:lpstr>
      <vt:lpstr>Annexe 2. Instructions</vt:lpstr>
      <vt:lpstr>Liste des acronymes</vt:lpstr>
      <vt:lpstr>'2. FTNC CAN'!DPA_1101</vt:lpstr>
      <vt:lpstr>'3. FTNC USD'!DPA_1101</vt:lpstr>
      <vt:lpstr>'4. FTNC EUR'!DPA_1101</vt:lpstr>
      <vt:lpstr>'5. FTNC GBP'!DPA_1101</vt:lpstr>
      <vt:lpstr>'6. FTNC Autres (inclus)'!DPA_1101</vt:lpstr>
      <vt:lpstr>DPA_1101</vt:lpstr>
      <vt:lpstr>'2. FTNC CAN'!DPA_1102</vt:lpstr>
      <vt:lpstr>'3. FTNC USD'!DPA_1102</vt:lpstr>
      <vt:lpstr>'4. FTNC EUR'!DPA_1102</vt:lpstr>
      <vt:lpstr>'5. FTNC GBP'!DPA_1102</vt:lpstr>
      <vt:lpstr>'6. FTNC Autres (inclus)'!DPA_1102</vt:lpstr>
      <vt:lpstr>DPA_1102</vt:lpstr>
      <vt:lpstr>'2. FTNC CAN'!DPA_1103</vt:lpstr>
      <vt:lpstr>'3. FTNC USD'!DPA_1103</vt:lpstr>
      <vt:lpstr>'4. FTNC EUR'!DPA_1103</vt:lpstr>
      <vt:lpstr>'5. FTNC GBP'!DPA_1103</vt:lpstr>
      <vt:lpstr>'6. FTNC Autres (inclus)'!DPA_1103</vt:lpstr>
      <vt:lpstr>DPA_1103</vt:lpstr>
      <vt:lpstr>'2. FTNC CAN'!DPA_1104</vt:lpstr>
      <vt:lpstr>'3. FTNC USD'!DPA_1104</vt:lpstr>
      <vt:lpstr>'4. FTNC EUR'!DPA_1104</vt:lpstr>
      <vt:lpstr>'5. FTNC GBP'!DPA_1104</vt:lpstr>
      <vt:lpstr>'6. FTNC Autres (inclus)'!DPA_1104</vt:lpstr>
      <vt:lpstr>DPA_1104</vt:lpstr>
      <vt:lpstr>'2. FTNC CAN'!DPA_1105</vt:lpstr>
      <vt:lpstr>'3. FTNC USD'!DPA_1105</vt:lpstr>
      <vt:lpstr>'4. FTNC EUR'!DPA_1105</vt:lpstr>
      <vt:lpstr>'5. FTNC GBP'!DPA_1105</vt:lpstr>
      <vt:lpstr>'6. FTNC Autres (inclus)'!DPA_1105</vt:lpstr>
      <vt:lpstr>DPA_1105</vt:lpstr>
      <vt:lpstr>'2. FTNC CAN'!DPA_1106</vt:lpstr>
      <vt:lpstr>'3. FTNC USD'!DPA_1106</vt:lpstr>
      <vt:lpstr>'4. FTNC EUR'!DPA_1106</vt:lpstr>
      <vt:lpstr>'5. FTNC GBP'!DPA_1106</vt:lpstr>
      <vt:lpstr>'6. FTNC Autres (inclus)'!DPA_1106</vt:lpstr>
      <vt:lpstr>DPA_1106</vt:lpstr>
      <vt:lpstr>'2. FTNC CAN'!DPA_1107</vt:lpstr>
      <vt:lpstr>'3. FTNC USD'!DPA_1107</vt:lpstr>
      <vt:lpstr>'4. FTNC EUR'!DPA_1107</vt:lpstr>
      <vt:lpstr>'5. FTNC GBP'!DPA_1107</vt:lpstr>
      <vt:lpstr>'6. FTNC Autres (inclus)'!DPA_1107</vt:lpstr>
      <vt:lpstr>DPA_1107</vt:lpstr>
      <vt:lpstr>'2. FTNC CAN'!DPA_1201</vt:lpstr>
      <vt:lpstr>'3. FTNC USD'!DPA_1201</vt:lpstr>
      <vt:lpstr>'4. FTNC EUR'!DPA_1201</vt:lpstr>
      <vt:lpstr>'5. FTNC GBP'!DPA_1201</vt:lpstr>
      <vt:lpstr>'6. FTNC Autres (inclus)'!DPA_1201</vt:lpstr>
      <vt:lpstr>DPA_1201</vt:lpstr>
      <vt:lpstr>'2. FTNC CAN'!DPA_1202</vt:lpstr>
      <vt:lpstr>'3. FTNC USD'!DPA_1202</vt:lpstr>
      <vt:lpstr>'4. FTNC EUR'!DPA_1202</vt:lpstr>
      <vt:lpstr>'5. FTNC GBP'!DPA_1202</vt:lpstr>
      <vt:lpstr>'6. FTNC Autres (inclus)'!DPA_1202</vt:lpstr>
      <vt:lpstr>DPA_1202</vt:lpstr>
      <vt:lpstr>'2. FTNC CAN'!DPA_1203</vt:lpstr>
      <vt:lpstr>'3. FTNC USD'!DPA_1203</vt:lpstr>
      <vt:lpstr>'4. FTNC EUR'!DPA_1203</vt:lpstr>
      <vt:lpstr>'5. FTNC GBP'!DPA_1203</vt:lpstr>
      <vt:lpstr>'6. FTNC Autres (inclus)'!DPA_1203</vt:lpstr>
      <vt:lpstr>DPA_1203</vt:lpstr>
      <vt:lpstr>'2. FTNC CAN'!DPA_1204</vt:lpstr>
      <vt:lpstr>'3. FTNC USD'!DPA_1204</vt:lpstr>
      <vt:lpstr>'4. FTNC EUR'!DPA_1204</vt:lpstr>
      <vt:lpstr>'5. FTNC GBP'!DPA_1204</vt:lpstr>
      <vt:lpstr>'6. FTNC Autres (inclus)'!DPA_1204</vt:lpstr>
      <vt:lpstr>DPA_1204</vt:lpstr>
      <vt:lpstr>'2. FTNC CAN'!DPA_1205</vt:lpstr>
      <vt:lpstr>'3. FTNC USD'!DPA_1205</vt:lpstr>
      <vt:lpstr>'4. FTNC EUR'!DPA_1205</vt:lpstr>
      <vt:lpstr>'5. FTNC GBP'!DPA_1205</vt:lpstr>
      <vt:lpstr>'6. FTNC Autres (inclus)'!DPA_1205</vt:lpstr>
      <vt:lpstr>DPA_1205</vt:lpstr>
      <vt:lpstr>'2. FTNC CAN'!DPA_1206</vt:lpstr>
      <vt:lpstr>'3. FTNC USD'!DPA_1206</vt:lpstr>
      <vt:lpstr>'4. FTNC EUR'!DPA_1206</vt:lpstr>
      <vt:lpstr>'5. FTNC GBP'!DPA_1206</vt:lpstr>
      <vt:lpstr>'6. FTNC Autres (inclus)'!DPA_1206</vt:lpstr>
      <vt:lpstr>DPA_1206</vt:lpstr>
      <vt:lpstr>'2. FTNC CAN'!DPA_1207</vt:lpstr>
      <vt:lpstr>'3. FTNC USD'!DPA_1207</vt:lpstr>
      <vt:lpstr>'4. FTNC EUR'!DPA_1207</vt:lpstr>
      <vt:lpstr>'5. FTNC GBP'!DPA_1207</vt:lpstr>
      <vt:lpstr>'6. FTNC Autres (inclus)'!DPA_1207</vt:lpstr>
      <vt:lpstr>DPA_1207</vt:lpstr>
      <vt:lpstr>'1. FTNC bilan combiné'!Impression_des_titres</vt:lpstr>
      <vt:lpstr>'2. FTNC CAN'!Impression_des_titres</vt:lpstr>
      <vt:lpstr>'3. FTNC USD'!Impression_des_titres</vt:lpstr>
      <vt:lpstr>'4. FTNC EUR'!Impression_des_titres</vt:lpstr>
      <vt:lpstr>'5. FTNC GBP'!Impression_des_titres</vt:lpstr>
      <vt:lpstr>'6. FTNC Autres (inclus)'!Impression_des_titres</vt:lpstr>
      <vt:lpstr>'Annexe 2. Instructions'!Impression_des_titres</vt:lpstr>
      <vt:lpstr>'Liste des acronymes'!Impression_des_titres</vt:lpstr>
      <vt:lpstr>'1. FTNC bilan combiné'!Zone_d_impression</vt:lpstr>
      <vt:lpstr>'2. FTNC CAN'!Zone_d_impression</vt:lpstr>
      <vt:lpstr>'3. FTNC USD'!Zone_d_impression</vt:lpstr>
      <vt:lpstr>'4. FTNC EUR'!Zone_d_impression</vt:lpstr>
      <vt:lpstr>'5. FTNC GBP'!Zone_d_impression</vt:lpstr>
      <vt:lpstr>'6. FTNC Autres (inclus)'!Zone_d_impression</vt:lpstr>
      <vt:lpstr>'Annexe 1. Taux de référence'!Zone_d_impression</vt:lpstr>
      <vt:lpstr>'Annexe 2. Instructions'!Zone_d_impression</vt:lpstr>
      <vt:lpstr>'Liste des acronymes'!Zone_d_impression</vt:lpstr>
      <vt:lpstr>'Page Titre'!Zone_d_impression</vt:lpstr>
    </vt:vector>
  </TitlesOfParts>
  <Company>OSFI-BSIF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Divulgation Flux de trésorerie nets cumulatifs (NCCF)</dc:title>
  <dc:creator>Autorité des marchés financiers</dc:creator>
  <cp:keywords>Formulaire;divulgation;flux de trésorerie nets cumulatifs;2016;NCCF</cp:keywords>
  <cp:lastModifiedBy>Administrateur</cp:lastModifiedBy>
  <cp:lastPrinted>2016-02-29T19:09:59Z</cp:lastPrinted>
  <dcterms:created xsi:type="dcterms:W3CDTF">2014-04-02T18:19:15Z</dcterms:created>
  <dcterms:modified xsi:type="dcterms:W3CDTF">2016-04-11T19:08:39Z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0x0101008252DAE44887814598576CEE56361143</vt:lpwstr>
  </property>
  <property fmtid="{D5CDD505-2E9C-101B-9397-08002B2CF9AE}" pid="3" name="Order">
    <vt:r8>335500</vt:r8>
  </property>
  <property fmtid="{D5CDD505-2E9C-101B-9397-08002B2CF9AE}" pid="4" name="xd_Signature">
    <vt:bool>false</vt:bool>
  </property>
  <property fmtid="{D5CDD505-2E9C-101B-9397-08002B2CF9AE}" pid="5" name="xd_ProgID">
    <vt:lpwstr/>
  </property>
  <property fmtid="{D5CDD505-2E9C-101B-9397-08002B2CF9AE}" pid="6" name="_SourceUrl">
    <vt:lpwstr/>
  </property>
  <property fmtid="{D5CDD505-2E9C-101B-9397-08002B2CF9AE}" pid="7" name="_SharedFileIndex">
    <vt:lpwstr/>
  </property>
  <property fmtid="{D5CDD505-2E9C-101B-9397-08002B2CF9AE}" pid="8" name="TemplateUrl">
    <vt:lpwstr/>
  </property>
</Properties>
</file>